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glenn\Desktop\Volcano\"/>
    </mc:Choice>
  </mc:AlternateContent>
  <xr:revisionPtr revIDLastSave="0" documentId="13_ncr:1_{0AFA91E5-84BA-4A3F-83A9-14E80BAE4D88}" xr6:coauthVersionLast="47" xr6:coauthVersionMax="47" xr10:uidLastSave="{00000000-0000-0000-0000-000000000000}"/>
  <bookViews>
    <workbookView xWindow="-110" yWindow="-110" windowWidth="19420" windowHeight="10300" tabRatio="628" xr2:uid="{00000000-000D-0000-FFFF-FFFF00000000}"/>
  </bookViews>
  <sheets>
    <sheet name="DATABASE" sheetId="1" r:id="rId1"/>
    <sheet name="Summary" sheetId="18" r:id="rId2"/>
    <sheet name="Countries" sheetId="7" r:id="rId3"/>
    <sheet name="Themes" sheetId="8" r:id="rId4"/>
    <sheet name="No stamps" sheetId="10" r:id="rId5"/>
    <sheet name="Categories" sheetId="17" r:id="rId6"/>
    <sheet name="Category chart" sheetId="6" r:id="rId7"/>
    <sheet name="Tags" sheetId="14" r:id="rId8"/>
    <sheet name="Not arrived" sheetId="21" r:id="rId9"/>
    <sheet name="Origins" sheetId="19" r:id="rId10"/>
    <sheet name="Aust stamps" sheetId="15" r:id="rId11"/>
    <sheet name="Indo museum" sheetId="16" r:id="rId12"/>
    <sheet name="Indonesia Prisma" sheetId="20" r:id="rId13"/>
    <sheet name="Whitford-Stark" sheetId="13" r:id="rId14"/>
  </sheets>
  <definedNames>
    <definedName name="_xlnm._FilterDatabase" localSheetId="2" hidden="1">Countries!$A$2:$W$277</definedName>
    <definedName name="_xlnm._FilterDatabase" localSheetId="0" hidden="1">DATABASE!$A$1:$BG$15998</definedName>
    <definedName name="_xlnm._FilterDatabase" localSheetId="4" hidden="1">'No stamps'!$A$3:$G$3</definedName>
    <definedName name="_xlnm._FilterDatabase" localSheetId="13" hidden="1">'Whitford-Stark'!$A$3:$AK$3</definedName>
    <definedName name="_xlnm.Print_Titles" localSheetId="0">DATABASE!$1:$1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661" i="1" l="1"/>
  <c r="AA661" i="1"/>
  <c r="Y661" i="1"/>
  <c r="AE15750" i="1"/>
  <c r="AA15750" i="1"/>
  <c r="Y15750" i="1"/>
  <c r="AE4260" i="1"/>
  <c r="AA4260" i="1"/>
  <c r="Y4260" i="1"/>
  <c r="AE15661" i="1"/>
  <c r="AA15661" i="1"/>
  <c r="Y15661" i="1"/>
  <c r="AE15653" i="1"/>
  <c r="AA15653" i="1"/>
  <c r="Y15653" i="1"/>
  <c r="AE15654" i="1"/>
  <c r="AA15654" i="1"/>
  <c r="Y15654" i="1"/>
  <c r="AE15652" i="1"/>
  <c r="AA15652" i="1"/>
  <c r="Y15652" i="1"/>
  <c r="AE15650" i="1"/>
  <c r="AA15650" i="1"/>
  <c r="Y15650" i="1"/>
  <c r="AE15651" i="1"/>
  <c r="AA15651" i="1"/>
  <c r="Y15651" i="1"/>
  <c r="AE15649" i="1"/>
  <c r="AA15649" i="1"/>
  <c r="Y15649" i="1"/>
  <c r="AE15647" i="1"/>
  <c r="AA15647" i="1"/>
  <c r="Y15647" i="1"/>
  <c r="AE15645" i="1"/>
  <c r="AA15645" i="1"/>
  <c r="Y15645" i="1"/>
  <c r="AE15643" i="1"/>
  <c r="AA15643" i="1"/>
  <c r="Y15643" i="1"/>
  <c r="AE15640" i="1"/>
  <c r="AA15640" i="1"/>
  <c r="Y15640" i="1"/>
  <c r="AE14349" i="1"/>
  <c r="AA14349" i="1"/>
  <c r="Y14349" i="1"/>
  <c r="AE15691" i="1"/>
  <c r="AA15691" i="1"/>
  <c r="Y15691" i="1"/>
  <c r="AE15690" i="1"/>
  <c r="AA15690" i="1"/>
  <c r="Y15690" i="1"/>
  <c r="AE15689" i="1"/>
  <c r="AA15689" i="1"/>
  <c r="Y15689" i="1"/>
  <c r="AE15688" i="1"/>
  <c r="AA15688" i="1"/>
  <c r="Y15688" i="1"/>
  <c r="AE15687" i="1"/>
  <c r="AA15687" i="1"/>
  <c r="Y15687" i="1"/>
  <c r="AE13590" i="1"/>
  <c r="AA13590" i="1"/>
  <c r="Y13590" i="1"/>
  <c r="AE13591" i="1"/>
  <c r="AA13591" i="1"/>
  <c r="Y13591" i="1"/>
  <c r="AE13589" i="1"/>
  <c r="AA13589" i="1"/>
  <c r="Y13589" i="1"/>
  <c r="AE13587" i="1"/>
  <c r="AA13587" i="1"/>
  <c r="Y13587" i="1"/>
  <c r="AE13586" i="1"/>
  <c r="AA13586" i="1"/>
  <c r="Y13586" i="1"/>
  <c r="AE13588" i="1"/>
  <c r="AA13588" i="1"/>
  <c r="Y13588" i="1"/>
  <c r="AE5518" i="1"/>
  <c r="AA5518" i="1"/>
  <c r="Y5518" i="1"/>
  <c r="AE740" i="1"/>
  <c r="AA740" i="1"/>
  <c r="Y740" i="1"/>
  <c r="AE739" i="1"/>
  <c r="AA739" i="1"/>
  <c r="Y739" i="1"/>
  <c r="N13557" i="1"/>
  <c r="BG6886" i="1"/>
  <c r="AE6886" i="1"/>
  <c r="AA6886" i="1"/>
  <c r="Y6886" i="1"/>
  <c r="BG6887" i="1"/>
  <c r="AE6887" i="1"/>
  <c r="AA6887" i="1"/>
  <c r="Y6887" i="1"/>
  <c r="AE4764" i="1" l="1"/>
  <c r="AA4764" i="1"/>
  <c r="Y4764" i="1"/>
  <c r="AE4765" i="1"/>
  <c r="AA4765" i="1"/>
  <c r="Y4765" i="1"/>
  <c r="AE4763" i="1"/>
  <c r="AA4763" i="1"/>
  <c r="Y4763" i="1"/>
  <c r="AE4762" i="1"/>
  <c r="AA4762" i="1"/>
  <c r="Y4762" i="1"/>
  <c r="AE8996" i="1"/>
  <c r="AA8996" i="1"/>
  <c r="Y8996" i="1"/>
  <c r="AE4895" i="1"/>
  <c r="AA4895" i="1"/>
  <c r="Y4895" i="1"/>
  <c r="AE4896" i="1"/>
  <c r="AA4896" i="1"/>
  <c r="Y4896" i="1"/>
  <c r="AE4894" i="1"/>
  <c r="AA4894" i="1"/>
  <c r="Y4894" i="1"/>
  <c r="AE4892" i="1"/>
  <c r="AA4892" i="1"/>
  <c r="Y4892" i="1"/>
  <c r="AW15550" i="1"/>
  <c r="AV15550" i="1"/>
  <c r="AU15550" i="1"/>
  <c r="AT15550" i="1"/>
  <c r="AS15550" i="1"/>
  <c r="AR15550" i="1"/>
  <c r="AQ15550" i="1"/>
  <c r="AP15550" i="1"/>
  <c r="AO15550" i="1"/>
  <c r="AN15550" i="1"/>
  <c r="AM15550" i="1"/>
  <c r="AL15550" i="1"/>
  <c r="AK15550" i="1"/>
  <c r="AJ15550" i="1"/>
  <c r="R15550" i="1"/>
  <c r="P15550" i="1"/>
  <c r="Q15550" i="1" s="1"/>
  <c r="N15550" i="1"/>
  <c r="AE15551" i="1"/>
  <c r="AA15551" i="1"/>
  <c r="Y15551" i="1"/>
  <c r="AE15552" i="1"/>
  <c r="AA15552" i="1"/>
  <c r="Y15552" i="1"/>
  <c r="AA15550" i="1"/>
  <c r="Y15550" i="1"/>
  <c r="AE14278" i="1"/>
  <c r="AA14278" i="1"/>
  <c r="Y14278" i="1"/>
  <c r="AE1686" i="1"/>
  <c r="AA1686" i="1"/>
  <c r="Y1686" i="1"/>
  <c r="AE1685" i="1"/>
  <c r="AA1685" i="1"/>
  <c r="Y1685" i="1"/>
  <c r="AE6038" i="1"/>
  <c r="AA6038" i="1"/>
  <c r="Y6038" i="1"/>
  <c r="AF15550" i="1" l="1"/>
  <c r="AE11419" i="1" l="1"/>
  <c r="AA11419" i="1"/>
  <c r="Y11419" i="1"/>
  <c r="AE11418" i="1"/>
  <c r="AA11418" i="1"/>
  <c r="Y11418" i="1"/>
  <c r="AE11420" i="1"/>
  <c r="AA11420" i="1"/>
  <c r="Y11420" i="1"/>
  <c r="AE11416" i="1"/>
  <c r="AA11416" i="1"/>
  <c r="Y11416" i="1"/>
  <c r="AE11415" i="1"/>
  <c r="AA11415" i="1"/>
  <c r="Y11415" i="1"/>
  <c r="AE11417" i="1"/>
  <c r="AA11417" i="1"/>
  <c r="Y11417" i="1"/>
  <c r="AE11422" i="1"/>
  <c r="AA11422" i="1"/>
  <c r="Y11422" i="1"/>
  <c r="AE11421" i="1"/>
  <c r="AA11421" i="1"/>
  <c r="Y11421" i="1"/>
  <c r="AE11414" i="1"/>
  <c r="AA11414" i="1"/>
  <c r="Y11414" i="1"/>
  <c r="AE682" i="1"/>
  <c r="AA682" i="1"/>
  <c r="Y682" i="1"/>
  <c r="AE681" i="1"/>
  <c r="AA681" i="1"/>
  <c r="Y681" i="1"/>
  <c r="AE13448" i="1"/>
  <c r="AA13448" i="1"/>
  <c r="Y13448" i="1"/>
  <c r="AE11739" i="1"/>
  <c r="AA11739" i="1"/>
  <c r="Y11739" i="1"/>
  <c r="AE12599" i="1"/>
  <c r="AA12599" i="1"/>
  <c r="Y12599" i="1"/>
  <c r="AE12600" i="1"/>
  <c r="AA12600" i="1"/>
  <c r="Y12600" i="1"/>
  <c r="AE12598" i="1"/>
  <c r="AA12598" i="1"/>
  <c r="Y12598" i="1"/>
  <c r="AE12596" i="1"/>
  <c r="AA12596" i="1"/>
  <c r="Y12596" i="1"/>
  <c r="AE12597" i="1"/>
  <c r="AA12597" i="1"/>
  <c r="Y12597" i="1"/>
  <c r="AE625" i="1"/>
  <c r="AA625" i="1"/>
  <c r="Y625" i="1"/>
  <c r="AE662" i="1"/>
  <c r="AA662" i="1"/>
  <c r="Y662" i="1"/>
  <c r="AE642" i="1"/>
  <c r="AA642" i="1"/>
  <c r="Y642" i="1"/>
  <c r="AE643" i="1"/>
  <c r="AA643" i="1"/>
  <c r="Y643" i="1"/>
  <c r="AE8177" i="1"/>
  <c r="AA8177" i="1"/>
  <c r="Y8177" i="1"/>
  <c r="AE765" i="1"/>
  <c r="AA765" i="1"/>
  <c r="Y765" i="1"/>
  <c r="AE2223" i="1"/>
  <c r="AA2223" i="1"/>
  <c r="Y2223" i="1"/>
  <c r="AE13337" i="1"/>
  <c r="AA13337" i="1"/>
  <c r="Y13337" i="1"/>
  <c r="AE13338" i="1"/>
  <c r="AA13338" i="1"/>
  <c r="Y13338" i="1"/>
  <c r="BG6825" i="1"/>
  <c r="AE6825" i="1"/>
  <c r="AA6825" i="1"/>
  <c r="Y6825" i="1"/>
  <c r="AE630" i="1"/>
  <c r="AA630" i="1"/>
  <c r="Y630" i="1"/>
  <c r="G16000" i="1" l="1"/>
  <c r="AE7037" i="1"/>
  <c r="AA7037" i="1"/>
  <c r="Y7037" i="1"/>
  <c r="AE8629" i="1"/>
  <c r="AA8629" i="1"/>
  <c r="Y8629" i="1"/>
  <c r="AE8601" i="1"/>
  <c r="AA8601" i="1"/>
  <c r="Y8601" i="1"/>
  <c r="AE13695" i="1"/>
  <c r="AA13695" i="1"/>
  <c r="Y13695" i="1"/>
  <c r="M9607" i="1"/>
  <c r="AE1687" i="1"/>
  <c r="AA1687" i="1"/>
  <c r="Y1687" i="1"/>
  <c r="AE263" i="1"/>
  <c r="AA263" i="1"/>
  <c r="Y263" i="1"/>
  <c r="AE12032" i="1" l="1"/>
  <c r="AA12032" i="1"/>
  <c r="Y12032" i="1"/>
  <c r="AE3904" i="1"/>
  <c r="AA3904" i="1"/>
  <c r="Y3904" i="1"/>
  <c r="AE12005" i="1"/>
  <c r="AA12005" i="1"/>
  <c r="Y12005" i="1"/>
  <c r="AE231" i="1" l="1"/>
  <c r="AA231" i="1"/>
  <c r="Y231" i="1"/>
  <c r="AE4761" i="1" l="1"/>
  <c r="AA4761" i="1"/>
  <c r="Y4761" i="1"/>
  <c r="BF3" i="20" l="1"/>
  <c r="AD3" i="20"/>
  <c r="Z3" i="20"/>
  <c r="X3" i="20"/>
  <c r="AD5" i="20"/>
  <c r="Z5" i="20"/>
  <c r="X5" i="20"/>
  <c r="AD4" i="20"/>
  <c r="Z4" i="20"/>
  <c r="X4" i="20"/>
  <c r="BF63" i="20"/>
  <c r="AD63" i="20"/>
  <c r="Z63" i="20"/>
  <c r="X63" i="20"/>
  <c r="BF62" i="20"/>
  <c r="AD62" i="20"/>
  <c r="Z62" i="20"/>
  <c r="X62" i="20"/>
  <c r="BF61" i="20"/>
  <c r="AD61" i="20"/>
  <c r="Z61" i="20"/>
  <c r="X61" i="20"/>
  <c r="BF60" i="20"/>
  <c r="AD60" i="20"/>
  <c r="Z60" i="20"/>
  <c r="X60" i="20"/>
  <c r="BF59" i="20"/>
  <c r="AD59" i="20"/>
  <c r="Z59" i="20"/>
  <c r="X59" i="20"/>
  <c r="BF58" i="20"/>
  <c r="AD58" i="20"/>
  <c r="Z58" i="20"/>
  <c r="X58" i="20"/>
  <c r="BF57" i="20"/>
  <c r="AD57" i="20"/>
  <c r="Z57" i="20"/>
  <c r="X57" i="20"/>
  <c r="BF56" i="20"/>
  <c r="AD56" i="20"/>
  <c r="Z56" i="20"/>
  <c r="X56" i="20"/>
  <c r="BF55" i="20"/>
  <c r="AD55" i="20"/>
  <c r="Z55" i="20"/>
  <c r="X55" i="20"/>
  <c r="BF54" i="20"/>
  <c r="AD54" i="20"/>
  <c r="Z54" i="20"/>
  <c r="X54" i="20"/>
  <c r="BF53" i="20"/>
  <c r="AD53" i="20"/>
  <c r="Z53" i="20"/>
  <c r="X53" i="20"/>
  <c r="BF52" i="20"/>
  <c r="AD52" i="20"/>
  <c r="Z52" i="20"/>
  <c r="X52" i="20"/>
  <c r="BF51" i="20"/>
  <c r="AD51" i="20"/>
  <c r="Z51" i="20"/>
  <c r="X51" i="20"/>
  <c r="BF50" i="20"/>
  <c r="AD50" i="20"/>
  <c r="Z50" i="20"/>
  <c r="X50" i="20"/>
  <c r="BF49" i="20"/>
  <c r="AD49" i="20"/>
  <c r="Z49" i="20"/>
  <c r="X49" i="20"/>
  <c r="BF48" i="20"/>
  <c r="AD48" i="20"/>
  <c r="Z48" i="20"/>
  <c r="X48" i="20"/>
  <c r="BF47" i="20"/>
  <c r="AD47" i="20"/>
  <c r="Z47" i="20"/>
  <c r="X47" i="20"/>
  <c r="BF46" i="20"/>
  <c r="AD46" i="20"/>
  <c r="Z46" i="20"/>
  <c r="X46" i="20"/>
  <c r="BF45" i="20"/>
  <c r="AD45" i="20"/>
  <c r="Z45" i="20"/>
  <c r="X45" i="20"/>
  <c r="BF44" i="20"/>
  <c r="AD44" i="20"/>
  <c r="Z44" i="20"/>
  <c r="X44" i="20"/>
  <c r="BF43" i="20"/>
  <c r="AD43" i="20"/>
  <c r="Z43" i="20"/>
  <c r="X43" i="20"/>
  <c r="BF42" i="20"/>
  <c r="AD42" i="20"/>
  <c r="Z42" i="20"/>
  <c r="X42" i="20"/>
  <c r="BF41" i="20"/>
  <c r="AD41" i="20"/>
  <c r="Z41" i="20"/>
  <c r="X41" i="20"/>
  <c r="BF40" i="20"/>
  <c r="AD40" i="20"/>
  <c r="Z40" i="20"/>
  <c r="X40" i="20"/>
  <c r="BF39" i="20"/>
  <c r="AD39" i="20"/>
  <c r="Z39" i="20"/>
  <c r="X39" i="20"/>
  <c r="BF38" i="20"/>
  <c r="AD38" i="20"/>
  <c r="Z38" i="20"/>
  <c r="X38" i="20"/>
  <c r="BF37" i="20"/>
  <c r="AD37" i="20"/>
  <c r="Z37" i="20"/>
  <c r="X37" i="20"/>
  <c r="BF36" i="20"/>
  <c r="AD36" i="20"/>
  <c r="Z36" i="20"/>
  <c r="X36" i="20"/>
  <c r="BF35" i="20"/>
  <c r="AD35" i="20"/>
  <c r="Z35" i="20"/>
  <c r="X35" i="20"/>
  <c r="BF34" i="20"/>
  <c r="AD34" i="20"/>
  <c r="Z34" i="20"/>
  <c r="X34" i="20"/>
  <c r="BF33" i="20"/>
  <c r="AD33" i="20"/>
  <c r="Z33" i="20"/>
  <c r="X33" i="20"/>
  <c r="BF32" i="20"/>
  <c r="AD32" i="20"/>
  <c r="Z32" i="20"/>
  <c r="X32" i="20"/>
  <c r="BF31" i="20"/>
  <c r="AD31" i="20"/>
  <c r="Z31" i="20"/>
  <c r="X31" i="20"/>
  <c r="BF30" i="20"/>
  <c r="AD30" i="20"/>
  <c r="Z30" i="20"/>
  <c r="X30" i="20"/>
  <c r="BF29" i="20"/>
  <c r="AD29" i="20"/>
  <c r="Z29" i="20"/>
  <c r="X29" i="20"/>
  <c r="BF28" i="20"/>
  <c r="AD28" i="20"/>
  <c r="Z28" i="20"/>
  <c r="X28" i="20"/>
  <c r="BF27" i="20"/>
  <c r="AD27" i="20"/>
  <c r="Z27" i="20"/>
  <c r="X27" i="20"/>
  <c r="BF26" i="20"/>
  <c r="AD26" i="20"/>
  <c r="Z26" i="20"/>
  <c r="X26" i="20"/>
  <c r="BF25" i="20"/>
  <c r="AD25" i="20"/>
  <c r="Z25" i="20"/>
  <c r="X25" i="20"/>
  <c r="BF24" i="20"/>
  <c r="AD24" i="20"/>
  <c r="Z24" i="20"/>
  <c r="X24" i="20"/>
  <c r="BF23" i="20"/>
  <c r="AD23" i="20"/>
  <c r="Z23" i="20"/>
  <c r="X23" i="20"/>
  <c r="BF22" i="20"/>
  <c r="AD22" i="20"/>
  <c r="Z22" i="20"/>
  <c r="X22" i="20"/>
  <c r="BF21" i="20"/>
  <c r="AD21" i="20"/>
  <c r="Z21" i="20"/>
  <c r="X21" i="20"/>
  <c r="BF20" i="20"/>
  <c r="AD20" i="20"/>
  <c r="Z20" i="20"/>
  <c r="X20" i="20"/>
  <c r="BF19" i="20"/>
  <c r="AD19" i="20"/>
  <c r="Z19" i="20"/>
  <c r="X19" i="20"/>
  <c r="BF18" i="20"/>
  <c r="AD18" i="20"/>
  <c r="Z18" i="20"/>
  <c r="X18" i="20"/>
  <c r="BF17" i="20"/>
  <c r="AD17" i="20"/>
  <c r="Z17" i="20"/>
  <c r="X17" i="20"/>
  <c r="BF16" i="20"/>
  <c r="AD16" i="20"/>
  <c r="Z16" i="20"/>
  <c r="X16" i="20"/>
  <c r="BF15" i="20"/>
  <c r="AD15" i="20"/>
  <c r="Z15" i="20"/>
  <c r="X15" i="20"/>
  <c r="BF14" i="20"/>
  <c r="AD14" i="20"/>
  <c r="Z14" i="20"/>
  <c r="X14" i="20"/>
  <c r="BF13" i="20"/>
  <c r="AD13" i="20"/>
  <c r="Z13" i="20"/>
  <c r="X13" i="20"/>
  <c r="BF12" i="20"/>
  <c r="AD12" i="20"/>
  <c r="Z12" i="20"/>
  <c r="X12" i="20"/>
  <c r="BF11" i="20"/>
  <c r="AD11" i="20"/>
  <c r="Z11" i="20"/>
  <c r="X11" i="20"/>
  <c r="BF10" i="20"/>
  <c r="AD10" i="20"/>
  <c r="Z10" i="20"/>
  <c r="X10" i="20"/>
  <c r="BF9" i="20"/>
  <c r="AD9" i="20"/>
  <c r="Z9" i="20"/>
  <c r="X9" i="20"/>
  <c r="BF8" i="20"/>
  <c r="AD8" i="20"/>
  <c r="Z8" i="20"/>
  <c r="X8" i="20"/>
  <c r="BF7" i="20"/>
  <c r="AD7" i="20"/>
  <c r="Z7" i="20"/>
  <c r="X7" i="20"/>
  <c r="BF6" i="20"/>
  <c r="AD6" i="20"/>
  <c r="Z6" i="20"/>
  <c r="X6" i="20"/>
  <c r="AE15588" i="1"/>
  <c r="AA15588" i="1"/>
  <c r="Y15588" i="1"/>
  <c r="AE4777" i="1"/>
  <c r="AA4777" i="1"/>
  <c r="Y4777" i="1"/>
  <c r="BG6782" i="1"/>
  <c r="AE6782" i="1"/>
  <c r="AA6782" i="1"/>
  <c r="Y6782" i="1"/>
  <c r="AE4816" i="1"/>
  <c r="AA4816" i="1"/>
  <c r="Y4816" i="1"/>
  <c r="AE11768" i="1" l="1"/>
  <c r="AA11768" i="1"/>
  <c r="Y11768" i="1"/>
  <c r="BG6872" i="1" l="1"/>
  <c r="AE6872" i="1"/>
  <c r="AA6872" i="1"/>
  <c r="Y6872" i="1"/>
  <c r="BG6917" i="1"/>
  <c r="AE6917" i="1"/>
  <c r="AA6917" i="1"/>
  <c r="Y6917" i="1"/>
  <c r="BG6868" i="1"/>
  <c r="AE6868" i="1"/>
  <c r="AA6868" i="1"/>
  <c r="Y6868" i="1"/>
  <c r="BG6880" i="1"/>
  <c r="AE6880" i="1"/>
  <c r="AA6880" i="1"/>
  <c r="Y6880" i="1"/>
  <c r="BG6883" i="1"/>
  <c r="AE6883" i="1"/>
  <c r="AA6883" i="1"/>
  <c r="Y6883" i="1"/>
  <c r="BG6882" i="1"/>
  <c r="AE6882" i="1"/>
  <c r="AA6882" i="1"/>
  <c r="Y6882" i="1"/>
  <c r="AE6898" i="1"/>
  <c r="AA6898" i="1"/>
  <c r="Y6898" i="1"/>
  <c r="BG6915" i="1"/>
  <c r="AE6915" i="1"/>
  <c r="AA6915" i="1"/>
  <c r="Y6915" i="1"/>
  <c r="BG6913" i="1"/>
  <c r="AE6913" i="1"/>
  <c r="AA6913" i="1"/>
  <c r="Y6913" i="1"/>
  <c r="AE6894" i="1"/>
  <c r="AA6894" i="1"/>
  <c r="Y6894" i="1"/>
  <c r="AE6893" i="1"/>
  <c r="AA6893" i="1"/>
  <c r="Y6893" i="1"/>
  <c r="AR417" i="1" l="1"/>
  <c r="L16014" i="1"/>
  <c r="AU9249" i="1"/>
  <c r="AT9249" i="1"/>
  <c r="AU9034" i="1"/>
  <c r="AT9034" i="1"/>
  <c r="AU9022" i="1"/>
  <c r="AT9022" i="1"/>
  <c r="AU8889" i="1"/>
  <c r="AT8889" i="1"/>
  <c r="AU8876" i="1"/>
  <c r="AT8876" i="1"/>
  <c r="AU8869" i="1"/>
  <c r="AT8869" i="1"/>
  <c r="AU8822" i="1"/>
  <c r="AT8822" i="1"/>
  <c r="AU8636" i="1"/>
  <c r="AT8636" i="1"/>
  <c r="AU8605" i="1"/>
  <c r="AT8605" i="1"/>
  <c r="AU8524" i="1"/>
  <c r="AT8524" i="1"/>
  <c r="AU8520" i="1"/>
  <c r="AT8520" i="1"/>
  <c r="AU8471" i="1"/>
  <c r="AT8471" i="1"/>
  <c r="AU8418" i="1"/>
  <c r="AT8418" i="1"/>
  <c r="AU8395" i="1"/>
  <c r="AT8395" i="1"/>
  <c r="AU8384" i="1"/>
  <c r="AT8384" i="1"/>
  <c r="AU8361" i="1"/>
  <c r="AT8361" i="1"/>
  <c r="AU8227" i="1"/>
  <c r="AT8227" i="1"/>
  <c r="AU8198" i="1"/>
  <c r="AT8198" i="1"/>
  <c r="AU8140" i="1"/>
  <c r="AT8140" i="1"/>
  <c r="AU8172" i="1"/>
  <c r="AT8172" i="1"/>
  <c r="AU8137" i="1"/>
  <c r="AT8137" i="1"/>
  <c r="AU8135" i="1"/>
  <c r="AT8135" i="1"/>
  <c r="AU8128" i="1"/>
  <c r="AT8128" i="1"/>
  <c r="AU8126" i="1"/>
  <c r="AT8126" i="1"/>
  <c r="AU8080" i="1"/>
  <c r="AT8080" i="1"/>
  <c r="AU8059" i="1"/>
  <c r="AT8059" i="1"/>
  <c r="AU8053" i="1"/>
  <c r="AT8053" i="1"/>
  <c r="AU8029" i="1"/>
  <c r="AT8029" i="1"/>
  <c r="AU8027" i="1"/>
  <c r="AT8027" i="1"/>
  <c r="AU8023" i="1"/>
  <c r="AT8023" i="1"/>
  <c r="AU7962" i="1"/>
  <c r="AT7962" i="1"/>
  <c r="AU7916" i="1"/>
  <c r="AT7916" i="1"/>
  <c r="AU7880" i="1"/>
  <c r="AT7880" i="1"/>
  <c r="AU7863" i="1"/>
  <c r="AT7863" i="1"/>
  <c r="AU7861" i="1"/>
  <c r="AT7861" i="1"/>
  <c r="AU7850" i="1"/>
  <c r="AT7850" i="1"/>
  <c r="AU7107" i="1"/>
  <c r="AT7107" i="1"/>
  <c r="AU7085" i="1"/>
  <c r="AT7085" i="1"/>
  <c r="AU7046" i="1"/>
  <c r="AT7046" i="1"/>
  <c r="AU7039" i="1"/>
  <c r="AT7039" i="1"/>
  <c r="AU7018" i="1"/>
  <c r="AT7018" i="1"/>
  <c r="AU7013" i="1"/>
  <c r="AT7013" i="1"/>
  <c r="AU7006" i="1"/>
  <c r="AT7006" i="1"/>
  <c r="AU6954" i="1"/>
  <c r="AT6954" i="1"/>
  <c r="AU6588" i="1"/>
  <c r="AT6588" i="1"/>
  <c r="AU6586" i="1"/>
  <c r="AT6586" i="1"/>
  <c r="AU6282" i="1"/>
  <c r="AT6282" i="1"/>
  <c r="AU6259" i="1"/>
  <c r="AT6259" i="1"/>
  <c r="AU6180" i="1"/>
  <c r="AT6180" i="1"/>
  <c r="AU6092" i="1"/>
  <c r="AT6092" i="1"/>
  <c r="AU6060" i="1"/>
  <c r="AT6060" i="1"/>
  <c r="AU6007" i="1"/>
  <c r="AT6007" i="1"/>
  <c r="AU5648" i="1"/>
  <c r="AT5648" i="1"/>
  <c r="AU5548" i="1"/>
  <c r="AT5548" i="1"/>
  <c r="AU5388" i="1"/>
  <c r="AT5388" i="1"/>
  <c r="AU5322" i="1"/>
  <c r="AT5322" i="1"/>
  <c r="AU5230" i="1"/>
  <c r="AT5230" i="1"/>
  <c r="AU5023" i="1"/>
  <c r="AT5023" i="1"/>
  <c r="AU5019" i="1"/>
  <c r="AT5019" i="1"/>
  <c r="AU4988" i="1"/>
  <c r="AT4988" i="1"/>
  <c r="AU4985" i="1"/>
  <c r="AT4985" i="1"/>
  <c r="AU4979" i="1"/>
  <c r="AT4979" i="1"/>
  <c r="AU4963" i="1"/>
  <c r="AT4963" i="1"/>
  <c r="AU4968" i="1"/>
  <c r="AT4968" i="1"/>
  <c r="AU4960" i="1"/>
  <c r="AT4960" i="1"/>
  <c r="AU4937" i="1"/>
  <c r="AT4937" i="1"/>
  <c r="AU4931" i="1"/>
  <c r="AT4931" i="1"/>
  <c r="AU4910" i="1"/>
  <c r="AT4910" i="1"/>
  <c r="AU4907" i="1"/>
  <c r="AT4907" i="1"/>
  <c r="AU4863" i="1"/>
  <c r="AT4863" i="1"/>
  <c r="AU4839" i="1"/>
  <c r="AT4839" i="1"/>
  <c r="AU4820" i="1"/>
  <c r="AT4820" i="1"/>
  <c r="AU4807" i="1"/>
  <c r="AT4807" i="1"/>
  <c r="AU4757" i="1"/>
  <c r="AT4757" i="1"/>
  <c r="AU4751" i="1"/>
  <c r="AT4751" i="1"/>
  <c r="AU4736" i="1"/>
  <c r="AT4736" i="1"/>
  <c r="AU4569" i="1"/>
  <c r="AT4569" i="1"/>
  <c r="AU4413" i="1"/>
  <c r="AT4413" i="1"/>
  <c r="AU4360" i="1"/>
  <c r="AT4360" i="1"/>
  <c r="AU4252" i="1"/>
  <c r="AT4252" i="1"/>
  <c r="AU4184" i="1"/>
  <c r="AT4184" i="1"/>
  <c r="AU4180" i="1"/>
  <c r="AT4180" i="1"/>
  <c r="AU3961" i="1"/>
  <c r="AT3961" i="1"/>
  <c r="AU3949" i="1"/>
  <c r="AT3949" i="1"/>
  <c r="AU3932" i="1"/>
  <c r="AT3932" i="1"/>
  <c r="AU3896" i="1"/>
  <c r="AT3896" i="1"/>
  <c r="AU3880" i="1"/>
  <c r="AT3880" i="1"/>
  <c r="AU3551" i="1"/>
  <c r="AT3551" i="1"/>
  <c r="AU3546" i="1"/>
  <c r="AT3546" i="1"/>
  <c r="AU3241" i="1"/>
  <c r="AT3241" i="1"/>
  <c r="AU3104" i="1"/>
  <c r="AT3104" i="1"/>
  <c r="AU3003" i="1"/>
  <c r="AT3003" i="1"/>
  <c r="AU3000" i="1"/>
  <c r="AT3000" i="1"/>
  <c r="AU2996" i="1"/>
  <c r="AT2996" i="1"/>
  <c r="AU2992" i="1"/>
  <c r="AT2992" i="1"/>
  <c r="AU2986" i="1"/>
  <c r="AT2986" i="1"/>
  <c r="AU2982" i="1"/>
  <c r="AT2982" i="1"/>
  <c r="AU2970" i="1"/>
  <c r="AT2970" i="1"/>
  <c r="AU2951" i="1"/>
  <c r="AT2951" i="1"/>
  <c r="AU2937" i="1"/>
  <c r="AT2937" i="1"/>
  <c r="AU2921" i="1"/>
  <c r="AT2921" i="1"/>
  <c r="AU2741" i="1"/>
  <c r="AT2741" i="1"/>
  <c r="AU2633" i="1"/>
  <c r="AT2633" i="1"/>
  <c r="AU2622" i="1"/>
  <c r="AT2622" i="1"/>
  <c r="AU2503" i="1"/>
  <c r="AT2503" i="1"/>
  <c r="AU2371" i="1"/>
  <c r="AT2371" i="1"/>
  <c r="AU2273" i="1"/>
  <c r="AT2273" i="1"/>
  <c r="AU2225" i="1"/>
  <c r="AT2225" i="1"/>
  <c r="AU2173" i="1"/>
  <c r="AT2173" i="1"/>
  <c r="AU2168" i="1"/>
  <c r="AT2168" i="1"/>
  <c r="AU2127" i="1"/>
  <c r="AT2127" i="1"/>
  <c r="AU1969" i="1"/>
  <c r="AT1969" i="1"/>
  <c r="AU1851" i="1"/>
  <c r="AT1851" i="1"/>
  <c r="AU1660" i="1"/>
  <c r="AT1660" i="1"/>
  <c r="AU1583" i="1"/>
  <c r="AT1583" i="1"/>
  <c r="AU1567" i="1"/>
  <c r="AT1567" i="1"/>
  <c r="AU1553" i="1"/>
  <c r="AT1553" i="1"/>
  <c r="AU1544" i="1"/>
  <c r="AT1544" i="1"/>
  <c r="AU1535" i="1"/>
  <c r="AT1535" i="1"/>
  <c r="AU1489" i="1"/>
  <c r="AT1489" i="1"/>
  <c r="AU1484" i="1"/>
  <c r="AT1484" i="1"/>
  <c r="AU1465" i="1"/>
  <c r="AT1465" i="1"/>
  <c r="AU1324" i="1"/>
  <c r="AT1324" i="1"/>
  <c r="AU1301" i="1"/>
  <c r="AT1301" i="1"/>
  <c r="AU1289" i="1"/>
  <c r="AT1289" i="1"/>
  <c r="AU1275" i="1"/>
  <c r="AT1275" i="1"/>
  <c r="AU1242" i="1"/>
  <c r="AT1242" i="1"/>
  <c r="AU1237" i="1"/>
  <c r="AT1237" i="1"/>
  <c r="AU1232" i="1"/>
  <c r="AT1232" i="1"/>
  <c r="AU868" i="1"/>
  <c r="AT868" i="1"/>
  <c r="AU866" i="1"/>
  <c r="AT866" i="1"/>
  <c r="AU837" i="1"/>
  <c r="AT837" i="1"/>
  <c r="AU824" i="1"/>
  <c r="AT824" i="1"/>
  <c r="AU812" i="1"/>
  <c r="AT812" i="1"/>
  <c r="AU807" i="1"/>
  <c r="AT807" i="1"/>
  <c r="AU801" i="1"/>
  <c r="AT801" i="1"/>
  <c r="AU791" i="1"/>
  <c r="AT791" i="1"/>
  <c r="AU788" i="1"/>
  <c r="AT788" i="1"/>
  <c r="AU785" i="1"/>
  <c r="AT785" i="1"/>
  <c r="AU728" i="1"/>
  <c r="AT728" i="1"/>
  <c r="AU700" i="1"/>
  <c r="AT700" i="1"/>
  <c r="AU698" i="1"/>
  <c r="AT698" i="1"/>
  <c r="AU687" i="1"/>
  <c r="AT687" i="1"/>
  <c r="AU610" i="1"/>
  <c r="AT610" i="1"/>
  <c r="AU417" i="1"/>
  <c r="AT417" i="1"/>
  <c r="AU317" i="1"/>
  <c r="AT317" i="1"/>
  <c r="AU278" i="1"/>
  <c r="AT278" i="1"/>
  <c r="AU229" i="1"/>
  <c r="AT229" i="1"/>
  <c r="AU220" i="1"/>
  <c r="AT220" i="1"/>
  <c r="AU216" i="1"/>
  <c r="AT216" i="1"/>
  <c r="AU192" i="1"/>
  <c r="AT192" i="1"/>
  <c r="AU174" i="1"/>
  <c r="AT174" i="1"/>
  <c r="AU162" i="1"/>
  <c r="AT162" i="1"/>
  <c r="AU75" i="1"/>
  <c r="AT75" i="1"/>
  <c r="AU44" i="1"/>
  <c r="AT44" i="1"/>
  <c r="AU36" i="1"/>
  <c r="AT36" i="1"/>
  <c r="AU25" i="1"/>
  <c r="AT25" i="1"/>
  <c r="AU18" i="1"/>
  <c r="AT18" i="1"/>
  <c r="AU14" i="1"/>
  <c r="AT14" i="1"/>
  <c r="AU2" i="1"/>
  <c r="AT2" i="1"/>
  <c r="AS9249" i="1"/>
  <c r="AR9249" i="1"/>
  <c r="AS9034" i="1"/>
  <c r="AR9034" i="1"/>
  <c r="AS9022" i="1"/>
  <c r="AR9022" i="1"/>
  <c r="AS8889" i="1"/>
  <c r="AR8889" i="1"/>
  <c r="AS8876" i="1"/>
  <c r="AR8876" i="1"/>
  <c r="AS8869" i="1"/>
  <c r="AR8869" i="1"/>
  <c r="AS8822" i="1"/>
  <c r="AR8822" i="1"/>
  <c r="AS8636" i="1"/>
  <c r="AR8636" i="1"/>
  <c r="AS8605" i="1"/>
  <c r="AR8605" i="1"/>
  <c r="AS8524" i="1"/>
  <c r="AR8524" i="1"/>
  <c r="AS8520" i="1"/>
  <c r="AR8520" i="1"/>
  <c r="AS8471" i="1"/>
  <c r="AR8471" i="1"/>
  <c r="AS8418" i="1"/>
  <c r="AR8418" i="1"/>
  <c r="AS8395" i="1"/>
  <c r="AR8395" i="1"/>
  <c r="AS8384" i="1"/>
  <c r="AR8384" i="1"/>
  <c r="AS8361" i="1"/>
  <c r="AR8361" i="1"/>
  <c r="AS8227" i="1"/>
  <c r="AR8227" i="1"/>
  <c r="AS8198" i="1"/>
  <c r="AR8198" i="1"/>
  <c r="AS8140" i="1"/>
  <c r="AR8140" i="1"/>
  <c r="AS8172" i="1"/>
  <c r="AR8172" i="1"/>
  <c r="AS8137" i="1"/>
  <c r="AR8137" i="1"/>
  <c r="AS8135" i="1"/>
  <c r="AR8135" i="1"/>
  <c r="AS8128" i="1"/>
  <c r="AR8128" i="1"/>
  <c r="AS8126" i="1"/>
  <c r="AR8126" i="1"/>
  <c r="AS8080" i="1"/>
  <c r="AR8080" i="1"/>
  <c r="AS8059" i="1"/>
  <c r="AR8059" i="1"/>
  <c r="AS8053" i="1"/>
  <c r="AR8053" i="1"/>
  <c r="AS8029" i="1"/>
  <c r="AR8029" i="1"/>
  <c r="AS8027" i="1"/>
  <c r="AR8027" i="1"/>
  <c r="AS8023" i="1"/>
  <c r="AR8023" i="1"/>
  <c r="AS7962" i="1"/>
  <c r="AR7962" i="1"/>
  <c r="AS7916" i="1"/>
  <c r="AR7916" i="1"/>
  <c r="AS7880" i="1"/>
  <c r="AR7880" i="1"/>
  <c r="AS7863" i="1"/>
  <c r="AR7863" i="1"/>
  <c r="AS7861" i="1"/>
  <c r="AR7861" i="1"/>
  <c r="AS7850" i="1"/>
  <c r="AR7850" i="1"/>
  <c r="AS7107" i="1"/>
  <c r="AR7107" i="1"/>
  <c r="AS7085" i="1"/>
  <c r="AR7085" i="1"/>
  <c r="AS7046" i="1"/>
  <c r="AR7046" i="1"/>
  <c r="AS7039" i="1"/>
  <c r="AR7039" i="1"/>
  <c r="AS7018" i="1"/>
  <c r="AR7018" i="1"/>
  <c r="AS7013" i="1"/>
  <c r="AR7013" i="1"/>
  <c r="AS7006" i="1"/>
  <c r="AR7006" i="1"/>
  <c r="AS6954" i="1"/>
  <c r="AR6954" i="1"/>
  <c r="AS6588" i="1"/>
  <c r="AR6588" i="1"/>
  <c r="AS6586" i="1"/>
  <c r="AR6586" i="1"/>
  <c r="AS6282" i="1"/>
  <c r="AR6282" i="1"/>
  <c r="AS6259" i="1"/>
  <c r="AR6259" i="1"/>
  <c r="AS6180" i="1"/>
  <c r="AR6180" i="1"/>
  <c r="AS6092" i="1"/>
  <c r="AR6092" i="1"/>
  <c r="AS6060" i="1"/>
  <c r="AR6060" i="1"/>
  <c r="AS6007" i="1"/>
  <c r="AR6007" i="1"/>
  <c r="AS5648" i="1"/>
  <c r="AR5648" i="1"/>
  <c r="AS5548" i="1"/>
  <c r="AR5548" i="1"/>
  <c r="AS5388" i="1"/>
  <c r="AR5388" i="1"/>
  <c r="AS5322" i="1"/>
  <c r="AR5322" i="1"/>
  <c r="AS5230" i="1"/>
  <c r="AR5230" i="1"/>
  <c r="AS5023" i="1"/>
  <c r="AR5023" i="1"/>
  <c r="AS5019" i="1"/>
  <c r="AR5019" i="1"/>
  <c r="AS4988" i="1"/>
  <c r="AR4988" i="1"/>
  <c r="AS4985" i="1"/>
  <c r="AR4985" i="1"/>
  <c r="AS4979" i="1"/>
  <c r="AR4979" i="1"/>
  <c r="AS4963" i="1"/>
  <c r="AR4963" i="1"/>
  <c r="AS4968" i="1"/>
  <c r="AR4968" i="1"/>
  <c r="AS4960" i="1"/>
  <c r="AR4960" i="1"/>
  <c r="AS4937" i="1"/>
  <c r="AR4937" i="1"/>
  <c r="AS4931" i="1"/>
  <c r="AR4931" i="1"/>
  <c r="AS4910" i="1"/>
  <c r="AR4910" i="1"/>
  <c r="AS4907" i="1"/>
  <c r="AR4907" i="1"/>
  <c r="AS4863" i="1"/>
  <c r="AR4863" i="1"/>
  <c r="AS4839" i="1"/>
  <c r="AR4839" i="1"/>
  <c r="AS4820" i="1"/>
  <c r="AR4820" i="1"/>
  <c r="AS4807" i="1"/>
  <c r="AR4807" i="1"/>
  <c r="AS4757" i="1"/>
  <c r="AR4757" i="1"/>
  <c r="AS4751" i="1"/>
  <c r="AR4751" i="1"/>
  <c r="AS4736" i="1"/>
  <c r="AR4736" i="1"/>
  <c r="AS4569" i="1"/>
  <c r="AR4569" i="1"/>
  <c r="AS4413" i="1"/>
  <c r="AR4413" i="1"/>
  <c r="AS4360" i="1"/>
  <c r="AR4360" i="1"/>
  <c r="AS4252" i="1"/>
  <c r="AR4252" i="1"/>
  <c r="AS4184" i="1"/>
  <c r="AR4184" i="1"/>
  <c r="AS4180" i="1"/>
  <c r="AR4180" i="1"/>
  <c r="AS3961" i="1"/>
  <c r="AR3961" i="1"/>
  <c r="AS3949" i="1"/>
  <c r="AR3949" i="1"/>
  <c r="AS3932" i="1"/>
  <c r="AR3932" i="1"/>
  <c r="AS3896" i="1"/>
  <c r="AR3896" i="1"/>
  <c r="AS3880" i="1"/>
  <c r="AR3880" i="1"/>
  <c r="AS3551" i="1"/>
  <c r="AR3551" i="1"/>
  <c r="AS3546" i="1"/>
  <c r="AR3546" i="1"/>
  <c r="AS3241" i="1"/>
  <c r="AR3241" i="1"/>
  <c r="AS3104" i="1"/>
  <c r="AR3104" i="1"/>
  <c r="AS3003" i="1"/>
  <c r="AR3003" i="1"/>
  <c r="AS3000" i="1"/>
  <c r="AR3000" i="1"/>
  <c r="AS2996" i="1"/>
  <c r="AR2996" i="1"/>
  <c r="AS2992" i="1"/>
  <c r="AR2992" i="1"/>
  <c r="AS2986" i="1"/>
  <c r="AR2986" i="1"/>
  <c r="AS2982" i="1"/>
  <c r="AR2982" i="1"/>
  <c r="AS2970" i="1"/>
  <c r="AR2970" i="1"/>
  <c r="AS2951" i="1"/>
  <c r="AR2951" i="1"/>
  <c r="AS2937" i="1"/>
  <c r="AR2937" i="1"/>
  <c r="AS2921" i="1"/>
  <c r="AR2921" i="1"/>
  <c r="AS2741" i="1"/>
  <c r="AR2741" i="1"/>
  <c r="AS2633" i="1"/>
  <c r="AR2633" i="1"/>
  <c r="AS2622" i="1"/>
  <c r="AR2622" i="1"/>
  <c r="AS2503" i="1"/>
  <c r="AR2503" i="1"/>
  <c r="AS2371" i="1"/>
  <c r="AR2371" i="1"/>
  <c r="AS2273" i="1"/>
  <c r="AR2273" i="1"/>
  <c r="AS2225" i="1"/>
  <c r="AR2225" i="1"/>
  <c r="AS2173" i="1"/>
  <c r="AR2173" i="1"/>
  <c r="AS2168" i="1"/>
  <c r="AR2168" i="1"/>
  <c r="AS2127" i="1"/>
  <c r="AR2127" i="1"/>
  <c r="AS1969" i="1"/>
  <c r="AR1969" i="1"/>
  <c r="AS1851" i="1"/>
  <c r="AR1851" i="1"/>
  <c r="AS1660" i="1"/>
  <c r="AR1660" i="1"/>
  <c r="AS1583" i="1"/>
  <c r="AR1583" i="1"/>
  <c r="AS1567" i="1"/>
  <c r="AR1567" i="1"/>
  <c r="AS1553" i="1"/>
  <c r="AR1553" i="1"/>
  <c r="AS1544" i="1"/>
  <c r="AR1544" i="1"/>
  <c r="AS1535" i="1"/>
  <c r="AR1535" i="1"/>
  <c r="AS1489" i="1"/>
  <c r="AR1489" i="1"/>
  <c r="AS1484" i="1"/>
  <c r="AR1484" i="1"/>
  <c r="AS1465" i="1"/>
  <c r="AR1465" i="1"/>
  <c r="AS1324" i="1"/>
  <c r="AR1324" i="1"/>
  <c r="AS1301" i="1"/>
  <c r="AR1301" i="1"/>
  <c r="AS1289" i="1"/>
  <c r="AR1289" i="1"/>
  <c r="AS1275" i="1"/>
  <c r="AR1275" i="1"/>
  <c r="AS1242" i="1"/>
  <c r="AR1242" i="1"/>
  <c r="AS1237" i="1"/>
  <c r="AR1237" i="1"/>
  <c r="AS1232" i="1"/>
  <c r="AR1232" i="1"/>
  <c r="AS868" i="1"/>
  <c r="AR868" i="1"/>
  <c r="AS866" i="1"/>
  <c r="AR866" i="1"/>
  <c r="AS837" i="1"/>
  <c r="AR837" i="1"/>
  <c r="AS824" i="1"/>
  <c r="AR824" i="1"/>
  <c r="AS812" i="1"/>
  <c r="AR812" i="1"/>
  <c r="AS807" i="1"/>
  <c r="AR807" i="1"/>
  <c r="AS801" i="1"/>
  <c r="AR801" i="1"/>
  <c r="AS791" i="1"/>
  <c r="AR791" i="1"/>
  <c r="AS788" i="1"/>
  <c r="AR788" i="1"/>
  <c r="AS785" i="1"/>
  <c r="AR785" i="1"/>
  <c r="AS728" i="1"/>
  <c r="AR728" i="1"/>
  <c r="AS700" i="1"/>
  <c r="AR700" i="1"/>
  <c r="AS698" i="1"/>
  <c r="AR698" i="1"/>
  <c r="AS687" i="1"/>
  <c r="AR687" i="1"/>
  <c r="AS610" i="1"/>
  <c r="AR610" i="1"/>
  <c r="AS417" i="1"/>
  <c r="AS317" i="1"/>
  <c r="AR317" i="1"/>
  <c r="AS278" i="1"/>
  <c r="AR278" i="1"/>
  <c r="AS229" i="1"/>
  <c r="AR229" i="1"/>
  <c r="AS220" i="1"/>
  <c r="AR220" i="1"/>
  <c r="AS216" i="1"/>
  <c r="AR216" i="1"/>
  <c r="AS192" i="1"/>
  <c r="AR192" i="1"/>
  <c r="AS174" i="1"/>
  <c r="AR174" i="1"/>
  <c r="AS162" i="1"/>
  <c r="AR162" i="1"/>
  <c r="AS75" i="1"/>
  <c r="AR75" i="1"/>
  <c r="AS44" i="1"/>
  <c r="AR44" i="1"/>
  <c r="AS36" i="1"/>
  <c r="AR36" i="1"/>
  <c r="AS25" i="1"/>
  <c r="AR25" i="1"/>
  <c r="AS18" i="1"/>
  <c r="AR18" i="1"/>
  <c r="AS14" i="1"/>
  <c r="AR14" i="1"/>
  <c r="AS2" i="1"/>
  <c r="AR2" i="1"/>
  <c r="AQ9249" i="1"/>
  <c r="AP9249" i="1"/>
  <c r="AQ9034" i="1"/>
  <c r="AP9034" i="1"/>
  <c r="AQ9022" i="1"/>
  <c r="AP9022" i="1"/>
  <c r="AQ8889" i="1"/>
  <c r="AP8889" i="1"/>
  <c r="AQ8876" i="1"/>
  <c r="AP8876" i="1"/>
  <c r="AQ8869" i="1"/>
  <c r="AP8869" i="1"/>
  <c r="AQ8822" i="1"/>
  <c r="AP8822" i="1"/>
  <c r="AQ8636" i="1"/>
  <c r="AP8636" i="1"/>
  <c r="AQ8605" i="1"/>
  <c r="AP8605" i="1"/>
  <c r="AQ8524" i="1"/>
  <c r="AP8524" i="1"/>
  <c r="AQ8520" i="1"/>
  <c r="AP8520" i="1"/>
  <c r="AQ8471" i="1"/>
  <c r="AP8471" i="1"/>
  <c r="AQ8418" i="1"/>
  <c r="AP8418" i="1"/>
  <c r="AQ8395" i="1"/>
  <c r="AP8395" i="1"/>
  <c r="AQ8384" i="1"/>
  <c r="AP8384" i="1"/>
  <c r="AQ8361" i="1"/>
  <c r="AP8361" i="1"/>
  <c r="AQ8227" i="1"/>
  <c r="AP8227" i="1"/>
  <c r="AQ8198" i="1"/>
  <c r="AP8198" i="1"/>
  <c r="AQ8140" i="1"/>
  <c r="AP8140" i="1"/>
  <c r="AQ8172" i="1"/>
  <c r="AP8172" i="1"/>
  <c r="AQ8137" i="1"/>
  <c r="AP8137" i="1"/>
  <c r="AQ8135" i="1"/>
  <c r="AP8135" i="1"/>
  <c r="AQ8128" i="1"/>
  <c r="AP8128" i="1"/>
  <c r="AQ8126" i="1"/>
  <c r="AP8126" i="1"/>
  <c r="AQ8080" i="1"/>
  <c r="AP8080" i="1"/>
  <c r="AQ8059" i="1"/>
  <c r="AP8059" i="1"/>
  <c r="AQ8053" i="1"/>
  <c r="AP8053" i="1"/>
  <c r="AQ8029" i="1"/>
  <c r="AP8029" i="1"/>
  <c r="AQ8027" i="1"/>
  <c r="AP8027" i="1"/>
  <c r="AQ8023" i="1"/>
  <c r="AP8023" i="1"/>
  <c r="AQ7962" i="1"/>
  <c r="AP7962" i="1"/>
  <c r="AQ7916" i="1"/>
  <c r="AP7916" i="1"/>
  <c r="AQ7880" i="1"/>
  <c r="AP7880" i="1"/>
  <c r="AQ7863" i="1"/>
  <c r="AP7863" i="1"/>
  <c r="AQ7861" i="1"/>
  <c r="AP7861" i="1"/>
  <c r="AQ7850" i="1"/>
  <c r="AP7850" i="1"/>
  <c r="AQ7107" i="1"/>
  <c r="AP7107" i="1"/>
  <c r="AQ7085" i="1"/>
  <c r="AP7085" i="1"/>
  <c r="AQ7046" i="1"/>
  <c r="AP7046" i="1"/>
  <c r="AQ7039" i="1"/>
  <c r="AP7039" i="1"/>
  <c r="AQ7018" i="1"/>
  <c r="AP7018" i="1"/>
  <c r="AQ7013" i="1"/>
  <c r="AP7013" i="1"/>
  <c r="AQ7006" i="1"/>
  <c r="AP7006" i="1"/>
  <c r="AQ6954" i="1"/>
  <c r="AP6954" i="1"/>
  <c r="AQ6588" i="1"/>
  <c r="AP6588" i="1"/>
  <c r="AQ6586" i="1"/>
  <c r="AP6586" i="1"/>
  <c r="AQ6282" i="1"/>
  <c r="AP6282" i="1"/>
  <c r="AQ6259" i="1"/>
  <c r="AP6259" i="1"/>
  <c r="AQ6180" i="1"/>
  <c r="AP6180" i="1"/>
  <c r="AQ6092" i="1"/>
  <c r="AP6092" i="1"/>
  <c r="AQ6060" i="1"/>
  <c r="AP6060" i="1"/>
  <c r="AQ6007" i="1"/>
  <c r="AP6007" i="1"/>
  <c r="AQ5648" i="1"/>
  <c r="AP5648" i="1"/>
  <c r="AQ5548" i="1"/>
  <c r="AP5548" i="1"/>
  <c r="AQ5388" i="1"/>
  <c r="AP5388" i="1"/>
  <c r="AQ5322" i="1"/>
  <c r="AP5322" i="1"/>
  <c r="AQ5230" i="1"/>
  <c r="AP5230" i="1"/>
  <c r="AQ5023" i="1"/>
  <c r="AP5023" i="1"/>
  <c r="AQ5019" i="1"/>
  <c r="AP5019" i="1"/>
  <c r="AQ4988" i="1"/>
  <c r="AP4988" i="1"/>
  <c r="AQ4985" i="1"/>
  <c r="AP4985" i="1"/>
  <c r="AQ4979" i="1"/>
  <c r="AP4979" i="1"/>
  <c r="AQ4963" i="1"/>
  <c r="AP4963" i="1"/>
  <c r="AQ4968" i="1"/>
  <c r="AP4968" i="1"/>
  <c r="AQ4960" i="1"/>
  <c r="AP4960" i="1"/>
  <c r="AQ4937" i="1"/>
  <c r="AP4937" i="1"/>
  <c r="AQ4931" i="1"/>
  <c r="AP4931" i="1"/>
  <c r="AQ4910" i="1"/>
  <c r="AP4910" i="1"/>
  <c r="AQ4907" i="1"/>
  <c r="AP4907" i="1"/>
  <c r="AQ4863" i="1"/>
  <c r="AP4863" i="1"/>
  <c r="AQ4839" i="1"/>
  <c r="AP4839" i="1"/>
  <c r="AQ4820" i="1"/>
  <c r="AP4820" i="1"/>
  <c r="AQ4807" i="1"/>
  <c r="AP4807" i="1"/>
  <c r="AQ4757" i="1"/>
  <c r="AP4757" i="1"/>
  <c r="AQ4751" i="1"/>
  <c r="AP4751" i="1"/>
  <c r="AQ4736" i="1"/>
  <c r="AP4736" i="1"/>
  <c r="AQ4569" i="1"/>
  <c r="AP4569" i="1"/>
  <c r="AQ4413" i="1"/>
  <c r="AP4413" i="1"/>
  <c r="AQ4360" i="1"/>
  <c r="AP4360" i="1"/>
  <c r="AQ4252" i="1"/>
  <c r="AP4252" i="1"/>
  <c r="AQ4184" i="1"/>
  <c r="AP4184" i="1"/>
  <c r="AQ4180" i="1"/>
  <c r="AP4180" i="1"/>
  <c r="AQ3961" i="1"/>
  <c r="AP3961" i="1"/>
  <c r="AQ3949" i="1"/>
  <c r="AP3949" i="1"/>
  <c r="AQ3932" i="1"/>
  <c r="AP3932" i="1"/>
  <c r="AQ3896" i="1"/>
  <c r="AP3896" i="1"/>
  <c r="AQ3880" i="1"/>
  <c r="AP3880" i="1"/>
  <c r="AQ3551" i="1"/>
  <c r="AP3551" i="1"/>
  <c r="AQ3546" i="1"/>
  <c r="AP3546" i="1"/>
  <c r="AQ3241" i="1"/>
  <c r="AP3241" i="1"/>
  <c r="AQ3104" i="1"/>
  <c r="AP3104" i="1"/>
  <c r="AQ3003" i="1"/>
  <c r="AP3003" i="1"/>
  <c r="AQ3000" i="1"/>
  <c r="AP3000" i="1"/>
  <c r="AQ2996" i="1"/>
  <c r="AP2996" i="1"/>
  <c r="AQ2992" i="1"/>
  <c r="AP2992" i="1"/>
  <c r="AQ2986" i="1"/>
  <c r="AP2986" i="1"/>
  <c r="AQ2982" i="1"/>
  <c r="AP2982" i="1"/>
  <c r="AQ2970" i="1"/>
  <c r="AP2970" i="1"/>
  <c r="AQ2951" i="1"/>
  <c r="AP2951" i="1"/>
  <c r="AQ2937" i="1"/>
  <c r="AP2937" i="1"/>
  <c r="AQ2921" i="1"/>
  <c r="AP2921" i="1"/>
  <c r="AQ2741" i="1"/>
  <c r="AP2741" i="1"/>
  <c r="AQ2633" i="1"/>
  <c r="AP2633" i="1"/>
  <c r="AQ2622" i="1"/>
  <c r="AP2622" i="1"/>
  <c r="AQ2503" i="1"/>
  <c r="AP2503" i="1"/>
  <c r="AQ2371" i="1"/>
  <c r="AP2371" i="1"/>
  <c r="AQ2273" i="1"/>
  <c r="AP2273" i="1"/>
  <c r="AQ2225" i="1"/>
  <c r="AP2225" i="1"/>
  <c r="AQ2173" i="1"/>
  <c r="AP2173" i="1"/>
  <c r="AQ2168" i="1"/>
  <c r="AP2168" i="1"/>
  <c r="AQ2127" i="1"/>
  <c r="AP2127" i="1"/>
  <c r="AQ1969" i="1"/>
  <c r="AP1969" i="1"/>
  <c r="AQ1851" i="1"/>
  <c r="AP1851" i="1"/>
  <c r="AQ1660" i="1"/>
  <c r="AP1660" i="1"/>
  <c r="AQ1583" i="1"/>
  <c r="AP1583" i="1"/>
  <c r="AQ1567" i="1"/>
  <c r="AP1567" i="1"/>
  <c r="AQ1553" i="1"/>
  <c r="AP1553" i="1"/>
  <c r="AQ1544" i="1"/>
  <c r="AP1544" i="1"/>
  <c r="AQ1535" i="1"/>
  <c r="AP1535" i="1"/>
  <c r="AQ1489" i="1"/>
  <c r="AP1489" i="1"/>
  <c r="AQ1484" i="1"/>
  <c r="AP1484" i="1"/>
  <c r="AQ1465" i="1"/>
  <c r="AP1465" i="1"/>
  <c r="AQ1324" i="1"/>
  <c r="AP1324" i="1"/>
  <c r="AQ1301" i="1"/>
  <c r="AP1301" i="1"/>
  <c r="AQ1289" i="1"/>
  <c r="AP1289" i="1"/>
  <c r="AQ1275" i="1"/>
  <c r="AP1275" i="1"/>
  <c r="AQ1242" i="1"/>
  <c r="AP1242" i="1"/>
  <c r="AQ1237" i="1"/>
  <c r="AP1237" i="1"/>
  <c r="AQ1232" i="1"/>
  <c r="AP1232" i="1"/>
  <c r="AQ868" i="1"/>
  <c r="AP868" i="1"/>
  <c r="AQ866" i="1"/>
  <c r="AP866" i="1"/>
  <c r="AQ837" i="1"/>
  <c r="AP837" i="1"/>
  <c r="AQ824" i="1"/>
  <c r="AP824" i="1"/>
  <c r="AQ812" i="1"/>
  <c r="AP812" i="1"/>
  <c r="AQ807" i="1"/>
  <c r="AP807" i="1"/>
  <c r="AQ801" i="1"/>
  <c r="AP801" i="1"/>
  <c r="AQ791" i="1"/>
  <c r="AP791" i="1"/>
  <c r="AQ788" i="1"/>
  <c r="AP788" i="1"/>
  <c r="AQ785" i="1"/>
  <c r="AP785" i="1"/>
  <c r="AQ728" i="1"/>
  <c r="AP728" i="1"/>
  <c r="AQ700" i="1"/>
  <c r="AP700" i="1"/>
  <c r="AQ698" i="1"/>
  <c r="AP698" i="1"/>
  <c r="AQ687" i="1"/>
  <c r="AP687" i="1"/>
  <c r="AQ610" i="1"/>
  <c r="AP610" i="1"/>
  <c r="AQ417" i="1"/>
  <c r="AP417" i="1"/>
  <c r="AQ317" i="1"/>
  <c r="AP317" i="1"/>
  <c r="AQ278" i="1"/>
  <c r="AP278" i="1"/>
  <c r="AQ229" i="1"/>
  <c r="AP229" i="1"/>
  <c r="AQ220" i="1"/>
  <c r="AP220" i="1"/>
  <c r="AQ216" i="1"/>
  <c r="AP216" i="1"/>
  <c r="AQ192" i="1"/>
  <c r="AP192" i="1"/>
  <c r="AQ174" i="1"/>
  <c r="AP174" i="1"/>
  <c r="AQ162" i="1"/>
  <c r="AP162" i="1"/>
  <c r="AQ75" i="1"/>
  <c r="AP75" i="1"/>
  <c r="AQ44" i="1"/>
  <c r="AP44" i="1"/>
  <c r="AQ36" i="1"/>
  <c r="AP36" i="1"/>
  <c r="AQ25" i="1"/>
  <c r="AP25" i="1"/>
  <c r="AQ18" i="1"/>
  <c r="AP18" i="1"/>
  <c r="AQ14" i="1"/>
  <c r="AP14" i="1"/>
  <c r="AQ2" i="1"/>
  <c r="AP2" i="1"/>
  <c r="AO9249" i="1"/>
  <c r="AN9249" i="1"/>
  <c r="AO9034" i="1"/>
  <c r="AN9034" i="1"/>
  <c r="AO9022" i="1"/>
  <c r="AN9022" i="1"/>
  <c r="AO8889" i="1"/>
  <c r="AN8889" i="1"/>
  <c r="AO8876" i="1"/>
  <c r="AN8876" i="1"/>
  <c r="AO8869" i="1"/>
  <c r="AN8869" i="1"/>
  <c r="AO8822" i="1"/>
  <c r="AN8822" i="1"/>
  <c r="AO8636" i="1"/>
  <c r="AN8636" i="1"/>
  <c r="AO8605" i="1"/>
  <c r="AN8605" i="1"/>
  <c r="AO8524" i="1"/>
  <c r="AN8524" i="1"/>
  <c r="AO8520" i="1"/>
  <c r="AN8520" i="1"/>
  <c r="AO8471" i="1"/>
  <c r="AN8471" i="1"/>
  <c r="AO8418" i="1"/>
  <c r="AN8418" i="1"/>
  <c r="AO8395" i="1"/>
  <c r="AN8395" i="1"/>
  <c r="AO8384" i="1"/>
  <c r="AN8384" i="1"/>
  <c r="AO8361" i="1"/>
  <c r="AN8361" i="1"/>
  <c r="AO8227" i="1"/>
  <c r="AN8227" i="1"/>
  <c r="AO8198" i="1"/>
  <c r="AN8198" i="1"/>
  <c r="AO8140" i="1"/>
  <c r="AN8140" i="1"/>
  <c r="AO8172" i="1"/>
  <c r="AN8172" i="1"/>
  <c r="AO8137" i="1"/>
  <c r="AN8137" i="1"/>
  <c r="AO8135" i="1"/>
  <c r="AN8135" i="1"/>
  <c r="AO8128" i="1"/>
  <c r="AN8128" i="1"/>
  <c r="AO8126" i="1"/>
  <c r="AN8126" i="1"/>
  <c r="AO8080" i="1"/>
  <c r="AN8080" i="1"/>
  <c r="AO8059" i="1"/>
  <c r="AN8059" i="1"/>
  <c r="AO8053" i="1"/>
  <c r="AN8053" i="1"/>
  <c r="AO8029" i="1"/>
  <c r="AN8029" i="1"/>
  <c r="AO8027" i="1"/>
  <c r="AN8027" i="1"/>
  <c r="AO8023" i="1"/>
  <c r="AN8023" i="1"/>
  <c r="AO7962" i="1"/>
  <c r="AN7962" i="1"/>
  <c r="AO7916" i="1"/>
  <c r="AN7916" i="1"/>
  <c r="AO7880" i="1"/>
  <c r="AN7880" i="1"/>
  <c r="AO7863" i="1"/>
  <c r="AN7863" i="1"/>
  <c r="AO7861" i="1"/>
  <c r="AN7861" i="1"/>
  <c r="AO7850" i="1"/>
  <c r="AN7850" i="1"/>
  <c r="AO7107" i="1"/>
  <c r="AN7107" i="1"/>
  <c r="AO7085" i="1"/>
  <c r="AN7085" i="1"/>
  <c r="AO7046" i="1"/>
  <c r="AN7046" i="1"/>
  <c r="AO7039" i="1"/>
  <c r="AN7039" i="1"/>
  <c r="AO7018" i="1"/>
  <c r="AN7018" i="1"/>
  <c r="AO7013" i="1"/>
  <c r="AN7013" i="1"/>
  <c r="AO7006" i="1"/>
  <c r="AN7006" i="1"/>
  <c r="AO6954" i="1"/>
  <c r="AN6954" i="1"/>
  <c r="AO6588" i="1"/>
  <c r="AN6588" i="1"/>
  <c r="AO6586" i="1"/>
  <c r="AN6586" i="1"/>
  <c r="AO6282" i="1"/>
  <c r="AN6282" i="1"/>
  <c r="AO6259" i="1"/>
  <c r="AN6259" i="1"/>
  <c r="AO6180" i="1"/>
  <c r="AN6180" i="1"/>
  <c r="AO6092" i="1"/>
  <c r="AN6092" i="1"/>
  <c r="AO6060" i="1"/>
  <c r="AN6060" i="1"/>
  <c r="AO6007" i="1"/>
  <c r="AN6007" i="1"/>
  <c r="AO5648" i="1"/>
  <c r="AN5648" i="1"/>
  <c r="AO5548" i="1"/>
  <c r="AN5548" i="1"/>
  <c r="AO5388" i="1"/>
  <c r="AN5388" i="1"/>
  <c r="AO5322" i="1"/>
  <c r="AN5322" i="1"/>
  <c r="AO5230" i="1"/>
  <c r="AN5230" i="1"/>
  <c r="AO5023" i="1"/>
  <c r="AN5023" i="1"/>
  <c r="AO5019" i="1"/>
  <c r="AN5019" i="1"/>
  <c r="AO4988" i="1"/>
  <c r="AN4988" i="1"/>
  <c r="AO4985" i="1"/>
  <c r="AN4985" i="1"/>
  <c r="AO4979" i="1"/>
  <c r="AN4979" i="1"/>
  <c r="AO4963" i="1"/>
  <c r="AN4963" i="1"/>
  <c r="AO4968" i="1"/>
  <c r="AN4968" i="1"/>
  <c r="AO4960" i="1"/>
  <c r="AN4960" i="1"/>
  <c r="AO4937" i="1"/>
  <c r="AN4937" i="1"/>
  <c r="AO4931" i="1"/>
  <c r="AN4931" i="1"/>
  <c r="AO4910" i="1"/>
  <c r="AN4910" i="1"/>
  <c r="AO4907" i="1"/>
  <c r="AN4907" i="1"/>
  <c r="AO4863" i="1"/>
  <c r="AN4863" i="1"/>
  <c r="AO4839" i="1"/>
  <c r="AN4839" i="1"/>
  <c r="AO4820" i="1"/>
  <c r="AN4820" i="1"/>
  <c r="AO4807" i="1"/>
  <c r="AN4807" i="1"/>
  <c r="AO4757" i="1"/>
  <c r="AN4757" i="1"/>
  <c r="AO4751" i="1"/>
  <c r="AN4751" i="1"/>
  <c r="AO4736" i="1"/>
  <c r="AN4736" i="1"/>
  <c r="AO4569" i="1"/>
  <c r="AN4569" i="1"/>
  <c r="AO4413" i="1"/>
  <c r="AN4413" i="1"/>
  <c r="AO4360" i="1"/>
  <c r="AN4360" i="1"/>
  <c r="AO4252" i="1"/>
  <c r="AN4252" i="1"/>
  <c r="AO4184" i="1"/>
  <c r="AN4184" i="1"/>
  <c r="AO4180" i="1"/>
  <c r="AN4180" i="1"/>
  <c r="AO3961" i="1"/>
  <c r="AN3961" i="1"/>
  <c r="AO3949" i="1"/>
  <c r="AN3949" i="1"/>
  <c r="AO3932" i="1"/>
  <c r="AN3932" i="1"/>
  <c r="AO3896" i="1"/>
  <c r="AN3896" i="1"/>
  <c r="AO3880" i="1"/>
  <c r="AN3880" i="1"/>
  <c r="AO3551" i="1"/>
  <c r="AN3551" i="1"/>
  <c r="AO3546" i="1"/>
  <c r="AN3546" i="1"/>
  <c r="AO3241" i="1"/>
  <c r="AN3241" i="1"/>
  <c r="AO3104" i="1"/>
  <c r="AN3104" i="1"/>
  <c r="AO3003" i="1"/>
  <c r="AN3003" i="1"/>
  <c r="AO3000" i="1"/>
  <c r="AN3000" i="1"/>
  <c r="AO2996" i="1"/>
  <c r="AN2996" i="1"/>
  <c r="AO2992" i="1"/>
  <c r="AN2992" i="1"/>
  <c r="AO2986" i="1"/>
  <c r="AN2986" i="1"/>
  <c r="AO2982" i="1"/>
  <c r="AN2982" i="1"/>
  <c r="AO2970" i="1"/>
  <c r="AN2970" i="1"/>
  <c r="AO2951" i="1"/>
  <c r="AN2951" i="1"/>
  <c r="AO2937" i="1"/>
  <c r="AN2937" i="1"/>
  <c r="AO2921" i="1"/>
  <c r="AN2921" i="1"/>
  <c r="AO2741" i="1"/>
  <c r="AN2741" i="1"/>
  <c r="AO2633" i="1"/>
  <c r="AN2633" i="1"/>
  <c r="AO2622" i="1"/>
  <c r="AN2622" i="1"/>
  <c r="AO2503" i="1"/>
  <c r="AN2503" i="1"/>
  <c r="AO2371" i="1"/>
  <c r="AN2371" i="1"/>
  <c r="AO2273" i="1"/>
  <c r="AN2273" i="1"/>
  <c r="AO2225" i="1"/>
  <c r="AN2225" i="1"/>
  <c r="AO2173" i="1"/>
  <c r="AN2173" i="1"/>
  <c r="AO2168" i="1"/>
  <c r="AN2168" i="1"/>
  <c r="AO2127" i="1"/>
  <c r="AN2127" i="1"/>
  <c r="AO1969" i="1"/>
  <c r="AN1969" i="1"/>
  <c r="AO1851" i="1"/>
  <c r="AN1851" i="1"/>
  <c r="AO1660" i="1"/>
  <c r="AN1660" i="1"/>
  <c r="AO1583" i="1"/>
  <c r="AN1583" i="1"/>
  <c r="AO1567" i="1"/>
  <c r="AN1567" i="1"/>
  <c r="AO1553" i="1"/>
  <c r="AN1553" i="1"/>
  <c r="AO1544" i="1"/>
  <c r="AN1544" i="1"/>
  <c r="AO1535" i="1"/>
  <c r="AN1535" i="1"/>
  <c r="AO1489" i="1"/>
  <c r="AN1489" i="1"/>
  <c r="AO1484" i="1"/>
  <c r="AN1484" i="1"/>
  <c r="AO1465" i="1"/>
  <c r="AN1465" i="1"/>
  <c r="AO1324" i="1"/>
  <c r="AN1324" i="1"/>
  <c r="AO1301" i="1"/>
  <c r="AN1301" i="1"/>
  <c r="AO1289" i="1"/>
  <c r="AN1289" i="1"/>
  <c r="AO1275" i="1"/>
  <c r="AN1275" i="1"/>
  <c r="AO1242" i="1"/>
  <c r="AN1242" i="1"/>
  <c r="AO1237" i="1"/>
  <c r="AN1237" i="1"/>
  <c r="AO1232" i="1"/>
  <c r="AN1232" i="1"/>
  <c r="AO868" i="1"/>
  <c r="AN868" i="1"/>
  <c r="AO866" i="1"/>
  <c r="AN866" i="1"/>
  <c r="AO837" i="1"/>
  <c r="AN837" i="1"/>
  <c r="AO824" i="1"/>
  <c r="AN824" i="1"/>
  <c r="AO812" i="1"/>
  <c r="AN812" i="1"/>
  <c r="AO807" i="1"/>
  <c r="AN807" i="1"/>
  <c r="AO801" i="1"/>
  <c r="AN801" i="1"/>
  <c r="AO791" i="1"/>
  <c r="AN791" i="1"/>
  <c r="AO788" i="1"/>
  <c r="AN788" i="1"/>
  <c r="AO785" i="1"/>
  <c r="AN785" i="1"/>
  <c r="AO728" i="1"/>
  <c r="AN728" i="1"/>
  <c r="AO700" i="1"/>
  <c r="AN700" i="1"/>
  <c r="AO698" i="1"/>
  <c r="AN698" i="1"/>
  <c r="AO687" i="1"/>
  <c r="AN687" i="1"/>
  <c r="AO610" i="1"/>
  <c r="AN610" i="1"/>
  <c r="AO417" i="1"/>
  <c r="AN417" i="1"/>
  <c r="AO317" i="1"/>
  <c r="AN317" i="1"/>
  <c r="AO278" i="1"/>
  <c r="AN278" i="1"/>
  <c r="AO229" i="1"/>
  <c r="AN229" i="1"/>
  <c r="AO220" i="1"/>
  <c r="AN220" i="1"/>
  <c r="AO216" i="1"/>
  <c r="AN216" i="1"/>
  <c r="AO192" i="1"/>
  <c r="AN192" i="1"/>
  <c r="AO174" i="1"/>
  <c r="AN174" i="1"/>
  <c r="AO162" i="1"/>
  <c r="AN162" i="1"/>
  <c r="AO75" i="1"/>
  <c r="AN75" i="1"/>
  <c r="AO44" i="1"/>
  <c r="AN44" i="1"/>
  <c r="AO36" i="1"/>
  <c r="AN36" i="1"/>
  <c r="AO25" i="1"/>
  <c r="AN25" i="1"/>
  <c r="AO18" i="1"/>
  <c r="AN18" i="1"/>
  <c r="AO14" i="1"/>
  <c r="AN14" i="1"/>
  <c r="AO2" i="1"/>
  <c r="AN2" i="1"/>
  <c r="AM9249" i="1"/>
  <c r="AL9249" i="1"/>
  <c r="AM9034" i="1"/>
  <c r="AL9034" i="1"/>
  <c r="AM9022" i="1"/>
  <c r="AL9022" i="1"/>
  <c r="AM8889" i="1"/>
  <c r="AL8889" i="1"/>
  <c r="AM8876" i="1"/>
  <c r="AL8876" i="1"/>
  <c r="AM8869" i="1"/>
  <c r="AL8869" i="1"/>
  <c r="AM8822" i="1"/>
  <c r="AL8822" i="1"/>
  <c r="AM8636" i="1"/>
  <c r="AL8636" i="1"/>
  <c r="AM8605" i="1"/>
  <c r="AL8605" i="1"/>
  <c r="AM8524" i="1"/>
  <c r="AL8524" i="1"/>
  <c r="AM8520" i="1"/>
  <c r="AL8520" i="1"/>
  <c r="AM8471" i="1"/>
  <c r="AL8471" i="1"/>
  <c r="AM8418" i="1"/>
  <c r="AL8418" i="1"/>
  <c r="AM8395" i="1"/>
  <c r="AL8395" i="1"/>
  <c r="AM8384" i="1"/>
  <c r="AL8384" i="1"/>
  <c r="AM8361" i="1"/>
  <c r="AL8361" i="1"/>
  <c r="AM8227" i="1"/>
  <c r="AL8227" i="1"/>
  <c r="AM8198" i="1"/>
  <c r="AL8198" i="1"/>
  <c r="AM8140" i="1"/>
  <c r="AL8140" i="1"/>
  <c r="AM8172" i="1"/>
  <c r="AL8172" i="1"/>
  <c r="AM8137" i="1"/>
  <c r="AL8137" i="1"/>
  <c r="AM8135" i="1"/>
  <c r="AL8135" i="1"/>
  <c r="AM8128" i="1"/>
  <c r="AL8128" i="1"/>
  <c r="AM8126" i="1"/>
  <c r="AL8126" i="1"/>
  <c r="AM8080" i="1"/>
  <c r="AL8080" i="1"/>
  <c r="AM8059" i="1"/>
  <c r="AL8059" i="1"/>
  <c r="AM8053" i="1"/>
  <c r="AL8053" i="1"/>
  <c r="AM8029" i="1"/>
  <c r="AL8029" i="1"/>
  <c r="AM8027" i="1"/>
  <c r="AL8027" i="1"/>
  <c r="AM8023" i="1"/>
  <c r="AL8023" i="1"/>
  <c r="AM7962" i="1"/>
  <c r="AL7962" i="1"/>
  <c r="AM7916" i="1"/>
  <c r="AL7916" i="1"/>
  <c r="AM7880" i="1"/>
  <c r="AL7880" i="1"/>
  <c r="AM7863" i="1"/>
  <c r="AL7863" i="1"/>
  <c r="AM7861" i="1"/>
  <c r="AL7861" i="1"/>
  <c r="AM7850" i="1"/>
  <c r="AL7850" i="1"/>
  <c r="AM7107" i="1"/>
  <c r="AL7107" i="1"/>
  <c r="AM7085" i="1"/>
  <c r="AL7085" i="1"/>
  <c r="AM7046" i="1"/>
  <c r="AL7046" i="1"/>
  <c r="AM7039" i="1"/>
  <c r="AL7039" i="1"/>
  <c r="AM7018" i="1"/>
  <c r="AL7018" i="1"/>
  <c r="AM7013" i="1"/>
  <c r="AL7013" i="1"/>
  <c r="AM7006" i="1"/>
  <c r="AL7006" i="1"/>
  <c r="AM6954" i="1"/>
  <c r="AL6954" i="1"/>
  <c r="AM6588" i="1"/>
  <c r="AL6588" i="1"/>
  <c r="AM6586" i="1"/>
  <c r="AL6586" i="1"/>
  <c r="AM6282" i="1"/>
  <c r="AL6282" i="1"/>
  <c r="AM6259" i="1"/>
  <c r="AL6259" i="1"/>
  <c r="AM6180" i="1"/>
  <c r="AL6180" i="1"/>
  <c r="AM6092" i="1"/>
  <c r="AL6092" i="1"/>
  <c r="AM6060" i="1"/>
  <c r="AL6060" i="1"/>
  <c r="AM6007" i="1"/>
  <c r="AL6007" i="1"/>
  <c r="AM5648" i="1"/>
  <c r="AL5648" i="1"/>
  <c r="AM5548" i="1"/>
  <c r="AL5548" i="1"/>
  <c r="AM5388" i="1"/>
  <c r="AL5388" i="1"/>
  <c r="AM5322" i="1"/>
  <c r="AL5322" i="1"/>
  <c r="AM5230" i="1"/>
  <c r="AL5230" i="1"/>
  <c r="AM5023" i="1"/>
  <c r="AL5023" i="1"/>
  <c r="AM5019" i="1"/>
  <c r="AL5019" i="1"/>
  <c r="AM4988" i="1"/>
  <c r="AL4988" i="1"/>
  <c r="AM4985" i="1"/>
  <c r="AL4985" i="1"/>
  <c r="AM4979" i="1"/>
  <c r="AL4979" i="1"/>
  <c r="AM4963" i="1"/>
  <c r="AL4963" i="1"/>
  <c r="AM4968" i="1"/>
  <c r="AL4968" i="1"/>
  <c r="AM4960" i="1"/>
  <c r="AL4960" i="1"/>
  <c r="AM4937" i="1"/>
  <c r="AL4937" i="1"/>
  <c r="AM4931" i="1"/>
  <c r="AL4931" i="1"/>
  <c r="AM4910" i="1"/>
  <c r="AL4910" i="1"/>
  <c r="AM4907" i="1"/>
  <c r="AL4907" i="1"/>
  <c r="AM4863" i="1"/>
  <c r="AL4863" i="1"/>
  <c r="AM4839" i="1"/>
  <c r="AL4839" i="1"/>
  <c r="AM4820" i="1"/>
  <c r="AL4820" i="1"/>
  <c r="AM4807" i="1"/>
  <c r="AL4807" i="1"/>
  <c r="AM4757" i="1"/>
  <c r="AL4757" i="1"/>
  <c r="AM4751" i="1"/>
  <c r="AL4751" i="1"/>
  <c r="AM4736" i="1"/>
  <c r="AL4736" i="1"/>
  <c r="AM4569" i="1"/>
  <c r="AL4569" i="1"/>
  <c r="AM4413" i="1"/>
  <c r="AL4413" i="1"/>
  <c r="AM4360" i="1"/>
  <c r="AL4360" i="1"/>
  <c r="AM4252" i="1"/>
  <c r="AL4252" i="1"/>
  <c r="AM4184" i="1"/>
  <c r="AL4184" i="1"/>
  <c r="AM4180" i="1"/>
  <c r="AL4180" i="1"/>
  <c r="AM3961" i="1"/>
  <c r="AL3961" i="1"/>
  <c r="AM3949" i="1"/>
  <c r="AL3949" i="1"/>
  <c r="AM3932" i="1"/>
  <c r="AL3932" i="1"/>
  <c r="AM3896" i="1"/>
  <c r="AL3896" i="1"/>
  <c r="AM3880" i="1"/>
  <c r="AL3880" i="1"/>
  <c r="AM3551" i="1"/>
  <c r="AL3551" i="1"/>
  <c r="AM3546" i="1"/>
  <c r="AL3546" i="1"/>
  <c r="AM3241" i="1"/>
  <c r="AL3241" i="1"/>
  <c r="AM3104" i="1"/>
  <c r="AL3104" i="1"/>
  <c r="AM3003" i="1"/>
  <c r="AL3003" i="1"/>
  <c r="AM3000" i="1"/>
  <c r="AL3000" i="1"/>
  <c r="AM2996" i="1"/>
  <c r="AL2996" i="1"/>
  <c r="AM2992" i="1"/>
  <c r="AL2992" i="1"/>
  <c r="AM2986" i="1"/>
  <c r="AL2986" i="1"/>
  <c r="AM2982" i="1"/>
  <c r="AL2982" i="1"/>
  <c r="AM2970" i="1"/>
  <c r="AL2970" i="1"/>
  <c r="AM2951" i="1"/>
  <c r="AL2951" i="1"/>
  <c r="AM2937" i="1"/>
  <c r="AL2937" i="1"/>
  <c r="AM2921" i="1"/>
  <c r="AL2921" i="1"/>
  <c r="AM2741" i="1"/>
  <c r="AL2741" i="1"/>
  <c r="AM2633" i="1"/>
  <c r="AL2633" i="1"/>
  <c r="AM2622" i="1"/>
  <c r="AL2622" i="1"/>
  <c r="AM2503" i="1"/>
  <c r="AL2503" i="1"/>
  <c r="AM2371" i="1"/>
  <c r="AL2371" i="1"/>
  <c r="AM2273" i="1"/>
  <c r="AL2273" i="1"/>
  <c r="AM2225" i="1"/>
  <c r="AL2225" i="1"/>
  <c r="AM2173" i="1"/>
  <c r="AL2173" i="1"/>
  <c r="AM2168" i="1"/>
  <c r="AL2168" i="1"/>
  <c r="AM2127" i="1"/>
  <c r="AL2127" i="1"/>
  <c r="AM1969" i="1"/>
  <c r="AL1969" i="1"/>
  <c r="AM1851" i="1"/>
  <c r="AL1851" i="1"/>
  <c r="AM1660" i="1"/>
  <c r="AL1660" i="1"/>
  <c r="AM1583" i="1"/>
  <c r="AL1583" i="1"/>
  <c r="AM1567" i="1"/>
  <c r="AL1567" i="1"/>
  <c r="AM1553" i="1"/>
  <c r="AL1553" i="1"/>
  <c r="AM1544" i="1"/>
  <c r="AL1544" i="1"/>
  <c r="AM1535" i="1"/>
  <c r="AL1535" i="1"/>
  <c r="AM1489" i="1"/>
  <c r="AL1489" i="1"/>
  <c r="AM1484" i="1"/>
  <c r="AL1484" i="1"/>
  <c r="AM1465" i="1"/>
  <c r="AL1465" i="1"/>
  <c r="AM1324" i="1"/>
  <c r="AL1324" i="1"/>
  <c r="AM1301" i="1"/>
  <c r="AL1301" i="1"/>
  <c r="AM1289" i="1"/>
  <c r="AL1289" i="1"/>
  <c r="AM1275" i="1"/>
  <c r="AL1275" i="1"/>
  <c r="AM1242" i="1"/>
  <c r="AL1242" i="1"/>
  <c r="AM1237" i="1"/>
  <c r="AL1237" i="1"/>
  <c r="AM1232" i="1"/>
  <c r="AL1232" i="1"/>
  <c r="AM868" i="1"/>
  <c r="AL868" i="1"/>
  <c r="AM866" i="1"/>
  <c r="AL866" i="1"/>
  <c r="AM837" i="1"/>
  <c r="AL837" i="1"/>
  <c r="AM824" i="1"/>
  <c r="AL824" i="1"/>
  <c r="AM812" i="1"/>
  <c r="AL812" i="1"/>
  <c r="AM807" i="1"/>
  <c r="AL807" i="1"/>
  <c r="AM801" i="1"/>
  <c r="AL801" i="1"/>
  <c r="AM791" i="1"/>
  <c r="AL791" i="1"/>
  <c r="AM788" i="1"/>
  <c r="AL788" i="1"/>
  <c r="AM785" i="1"/>
  <c r="AL785" i="1"/>
  <c r="AM728" i="1"/>
  <c r="AL728" i="1"/>
  <c r="AM700" i="1"/>
  <c r="AL700" i="1"/>
  <c r="AM698" i="1"/>
  <c r="AL698" i="1"/>
  <c r="AM687" i="1"/>
  <c r="AL687" i="1"/>
  <c r="AM610" i="1"/>
  <c r="AL610" i="1"/>
  <c r="AM417" i="1"/>
  <c r="AL417" i="1"/>
  <c r="AM317" i="1"/>
  <c r="AL317" i="1"/>
  <c r="AM278" i="1"/>
  <c r="AL278" i="1"/>
  <c r="AM229" i="1"/>
  <c r="AL229" i="1"/>
  <c r="AM220" i="1"/>
  <c r="AL220" i="1"/>
  <c r="AM216" i="1"/>
  <c r="AL216" i="1"/>
  <c r="AM192" i="1"/>
  <c r="AL192" i="1"/>
  <c r="AM174" i="1"/>
  <c r="AL174" i="1"/>
  <c r="AM162" i="1"/>
  <c r="AL162" i="1"/>
  <c r="AM75" i="1"/>
  <c r="AL75" i="1"/>
  <c r="AM44" i="1"/>
  <c r="AL44" i="1"/>
  <c r="AM36" i="1"/>
  <c r="AL36" i="1"/>
  <c r="AM25" i="1"/>
  <c r="AL25" i="1"/>
  <c r="AM18" i="1"/>
  <c r="AL18" i="1"/>
  <c r="AM14" i="1"/>
  <c r="AL14" i="1"/>
  <c r="AM2" i="1"/>
  <c r="AL2" i="1"/>
  <c r="AW9249" i="1"/>
  <c r="AV9249" i="1"/>
  <c r="AW9034" i="1"/>
  <c r="AV9034" i="1"/>
  <c r="AW9022" i="1"/>
  <c r="AV9022" i="1"/>
  <c r="AW8889" i="1"/>
  <c r="AV8889" i="1"/>
  <c r="AW8876" i="1"/>
  <c r="AV8876" i="1"/>
  <c r="AW8869" i="1"/>
  <c r="AV8869" i="1"/>
  <c r="AW8822" i="1"/>
  <c r="AV8822" i="1"/>
  <c r="AW8636" i="1"/>
  <c r="AV8636" i="1"/>
  <c r="AW8605" i="1"/>
  <c r="AV8605" i="1"/>
  <c r="AW8524" i="1"/>
  <c r="AV8524" i="1"/>
  <c r="AW8520" i="1"/>
  <c r="AV8520" i="1"/>
  <c r="AW8471" i="1"/>
  <c r="AV8471" i="1"/>
  <c r="AW8418" i="1"/>
  <c r="AV8418" i="1"/>
  <c r="AW8395" i="1"/>
  <c r="AV8395" i="1"/>
  <c r="AW8384" i="1"/>
  <c r="AV8384" i="1"/>
  <c r="AW8361" i="1"/>
  <c r="AV8361" i="1"/>
  <c r="AW8227" i="1"/>
  <c r="AV8227" i="1"/>
  <c r="AW8198" i="1"/>
  <c r="AV8198" i="1"/>
  <c r="AW8140" i="1"/>
  <c r="AV8140" i="1"/>
  <c r="AW8172" i="1"/>
  <c r="AV8172" i="1"/>
  <c r="AW8137" i="1"/>
  <c r="AV8137" i="1"/>
  <c r="AW8135" i="1"/>
  <c r="AV8135" i="1"/>
  <c r="AW8128" i="1"/>
  <c r="AV8128" i="1"/>
  <c r="AW8126" i="1"/>
  <c r="AV8126" i="1"/>
  <c r="AW8080" i="1"/>
  <c r="AV8080" i="1"/>
  <c r="AW8059" i="1"/>
  <c r="AV8059" i="1"/>
  <c r="AW8053" i="1"/>
  <c r="AV8053" i="1"/>
  <c r="AW8029" i="1"/>
  <c r="AV8029" i="1"/>
  <c r="AW8027" i="1"/>
  <c r="AV8027" i="1"/>
  <c r="AW8023" i="1"/>
  <c r="AV8023" i="1"/>
  <c r="AW7962" i="1"/>
  <c r="AV7962" i="1"/>
  <c r="AW7916" i="1"/>
  <c r="AV7916" i="1"/>
  <c r="AW7880" i="1"/>
  <c r="AV7880" i="1"/>
  <c r="AW7863" i="1"/>
  <c r="AV7863" i="1"/>
  <c r="AW7861" i="1"/>
  <c r="AV7861" i="1"/>
  <c r="AW7850" i="1"/>
  <c r="AV7850" i="1"/>
  <c r="AW7107" i="1"/>
  <c r="AV7107" i="1"/>
  <c r="AW7085" i="1"/>
  <c r="AV7085" i="1"/>
  <c r="AW7046" i="1"/>
  <c r="AV7046" i="1"/>
  <c r="AW7039" i="1"/>
  <c r="AV7039" i="1"/>
  <c r="AW7018" i="1"/>
  <c r="AV7018" i="1"/>
  <c r="AW7013" i="1"/>
  <c r="AV7013" i="1"/>
  <c r="AW7006" i="1"/>
  <c r="AV7006" i="1"/>
  <c r="AW6954" i="1"/>
  <c r="AV6954" i="1"/>
  <c r="AW6588" i="1"/>
  <c r="AV6588" i="1"/>
  <c r="AW6586" i="1"/>
  <c r="AV6586" i="1"/>
  <c r="AW6282" i="1"/>
  <c r="AV6282" i="1"/>
  <c r="AW6259" i="1"/>
  <c r="AV6259" i="1"/>
  <c r="AW6180" i="1"/>
  <c r="AV6180" i="1"/>
  <c r="AW6092" i="1"/>
  <c r="AV6092" i="1"/>
  <c r="AW6060" i="1"/>
  <c r="AV6060" i="1"/>
  <c r="AW6007" i="1"/>
  <c r="AV6007" i="1"/>
  <c r="AW5648" i="1"/>
  <c r="AV5648" i="1"/>
  <c r="AW5548" i="1"/>
  <c r="AV5548" i="1"/>
  <c r="AW5388" i="1"/>
  <c r="AV5388" i="1"/>
  <c r="AW5322" i="1"/>
  <c r="AV5322" i="1"/>
  <c r="AW5230" i="1"/>
  <c r="AV5230" i="1"/>
  <c r="AW5023" i="1"/>
  <c r="AV5023" i="1"/>
  <c r="AW5019" i="1"/>
  <c r="AV5019" i="1"/>
  <c r="AW4988" i="1"/>
  <c r="AV4988" i="1"/>
  <c r="AW4985" i="1"/>
  <c r="AV4985" i="1"/>
  <c r="AW4979" i="1"/>
  <c r="AV4979" i="1"/>
  <c r="AW4963" i="1"/>
  <c r="AV4963" i="1"/>
  <c r="AW4968" i="1"/>
  <c r="AV4968" i="1"/>
  <c r="AW4960" i="1"/>
  <c r="AV4960" i="1"/>
  <c r="AW4937" i="1"/>
  <c r="AV4937" i="1"/>
  <c r="AW4931" i="1"/>
  <c r="AV4931" i="1"/>
  <c r="AW4910" i="1"/>
  <c r="AV4910" i="1"/>
  <c r="AW4907" i="1"/>
  <c r="AV4907" i="1"/>
  <c r="AW4863" i="1"/>
  <c r="AV4863" i="1"/>
  <c r="AW4839" i="1"/>
  <c r="AV4839" i="1"/>
  <c r="AW4820" i="1"/>
  <c r="AV4820" i="1"/>
  <c r="AW4807" i="1"/>
  <c r="AV4807" i="1"/>
  <c r="AW4757" i="1"/>
  <c r="AV4757" i="1"/>
  <c r="AW4751" i="1"/>
  <c r="AV4751" i="1"/>
  <c r="AW4736" i="1"/>
  <c r="AV4736" i="1"/>
  <c r="AW4569" i="1"/>
  <c r="AV4569" i="1"/>
  <c r="AW4413" i="1"/>
  <c r="AV4413" i="1"/>
  <c r="AW4360" i="1"/>
  <c r="AV4360" i="1"/>
  <c r="AW4252" i="1"/>
  <c r="AV4252" i="1"/>
  <c r="AW4184" i="1"/>
  <c r="AV4184" i="1"/>
  <c r="AW4180" i="1"/>
  <c r="AV4180" i="1"/>
  <c r="AW3961" i="1"/>
  <c r="AV3961" i="1"/>
  <c r="AW3949" i="1"/>
  <c r="AV3949" i="1"/>
  <c r="AW3932" i="1"/>
  <c r="AV3932" i="1"/>
  <c r="AW3896" i="1"/>
  <c r="AV3896" i="1"/>
  <c r="AW3880" i="1"/>
  <c r="AV3880" i="1"/>
  <c r="AW3551" i="1"/>
  <c r="AV3551" i="1"/>
  <c r="AW3546" i="1"/>
  <c r="AV3546" i="1"/>
  <c r="AW3241" i="1"/>
  <c r="AV3241" i="1"/>
  <c r="AW3104" i="1"/>
  <c r="AV3104" i="1"/>
  <c r="AW3003" i="1"/>
  <c r="AV3003" i="1"/>
  <c r="AW3000" i="1"/>
  <c r="AV3000" i="1"/>
  <c r="AW2996" i="1"/>
  <c r="AV2996" i="1"/>
  <c r="AW2992" i="1"/>
  <c r="AV2992" i="1"/>
  <c r="AW2986" i="1"/>
  <c r="AV2986" i="1"/>
  <c r="AW2982" i="1"/>
  <c r="AV2982" i="1"/>
  <c r="AW2970" i="1"/>
  <c r="AV2970" i="1"/>
  <c r="AW2951" i="1"/>
  <c r="AV2951" i="1"/>
  <c r="AW2937" i="1"/>
  <c r="AV2937" i="1"/>
  <c r="AW2921" i="1"/>
  <c r="AV2921" i="1"/>
  <c r="AW2741" i="1"/>
  <c r="AV2741" i="1"/>
  <c r="AW2633" i="1"/>
  <c r="AV2633" i="1"/>
  <c r="AW2622" i="1"/>
  <c r="AV2622" i="1"/>
  <c r="AW2503" i="1"/>
  <c r="AV2503" i="1"/>
  <c r="AW2371" i="1"/>
  <c r="AV2371" i="1"/>
  <c r="AW2273" i="1"/>
  <c r="AV2273" i="1"/>
  <c r="AW2225" i="1"/>
  <c r="AV2225" i="1"/>
  <c r="AW2173" i="1"/>
  <c r="AV2173" i="1"/>
  <c r="AW2168" i="1"/>
  <c r="AV2168" i="1"/>
  <c r="AW2127" i="1"/>
  <c r="AV2127" i="1"/>
  <c r="AW1969" i="1"/>
  <c r="AV1969" i="1"/>
  <c r="AW1851" i="1"/>
  <c r="AV1851" i="1"/>
  <c r="AW1660" i="1"/>
  <c r="AV1660" i="1"/>
  <c r="AW1583" i="1"/>
  <c r="AV1583" i="1"/>
  <c r="AW1567" i="1"/>
  <c r="AV1567" i="1"/>
  <c r="AW1553" i="1"/>
  <c r="AV1553" i="1"/>
  <c r="AW1544" i="1"/>
  <c r="AV1544" i="1"/>
  <c r="AW1535" i="1"/>
  <c r="AV1535" i="1"/>
  <c r="AW1489" i="1"/>
  <c r="AV1489" i="1"/>
  <c r="AW1484" i="1"/>
  <c r="AV1484" i="1"/>
  <c r="AW1465" i="1"/>
  <c r="AV1465" i="1"/>
  <c r="AW1324" i="1"/>
  <c r="AV1324" i="1"/>
  <c r="AW1301" i="1"/>
  <c r="AV1301" i="1"/>
  <c r="AW1289" i="1"/>
  <c r="AV1289" i="1"/>
  <c r="AW1275" i="1"/>
  <c r="AV1275" i="1"/>
  <c r="AW1242" i="1"/>
  <c r="AV1242" i="1"/>
  <c r="AW1237" i="1"/>
  <c r="AV1237" i="1"/>
  <c r="AW1232" i="1"/>
  <c r="AV1232" i="1"/>
  <c r="AW868" i="1"/>
  <c r="AV868" i="1"/>
  <c r="AW866" i="1"/>
  <c r="AV866" i="1"/>
  <c r="AW837" i="1"/>
  <c r="AV837" i="1"/>
  <c r="AW824" i="1"/>
  <c r="AV824" i="1"/>
  <c r="AW812" i="1"/>
  <c r="AV812" i="1"/>
  <c r="AW807" i="1"/>
  <c r="AV807" i="1"/>
  <c r="AW801" i="1"/>
  <c r="AV801" i="1"/>
  <c r="AW791" i="1"/>
  <c r="AV791" i="1"/>
  <c r="AW788" i="1"/>
  <c r="AV788" i="1"/>
  <c r="AW785" i="1"/>
  <c r="AV785" i="1"/>
  <c r="AW728" i="1"/>
  <c r="AV728" i="1"/>
  <c r="AW700" i="1"/>
  <c r="AV700" i="1"/>
  <c r="AW698" i="1"/>
  <c r="AV698" i="1"/>
  <c r="AW687" i="1"/>
  <c r="AV687" i="1"/>
  <c r="AW610" i="1"/>
  <c r="AV610" i="1"/>
  <c r="AW417" i="1"/>
  <c r="AV417" i="1"/>
  <c r="AW317" i="1"/>
  <c r="AV317" i="1"/>
  <c r="AW278" i="1"/>
  <c r="AV278" i="1"/>
  <c r="AW229" i="1"/>
  <c r="AV229" i="1"/>
  <c r="AW220" i="1"/>
  <c r="AV220" i="1"/>
  <c r="AW216" i="1"/>
  <c r="AV216" i="1"/>
  <c r="AW192" i="1"/>
  <c r="AV192" i="1"/>
  <c r="AW174" i="1"/>
  <c r="AV174" i="1"/>
  <c r="AW162" i="1"/>
  <c r="AV162" i="1"/>
  <c r="AW75" i="1"/>
  <c r="AV75" i="1"/>
  <c r="AW44" i="1"/>
  <c r="AV44" i="1"/>
  <c r="AW36" i="1"/>
  <c r="AV36" i="1"/>
  <c r="AW25" i="1"/>
  <c r="AV25" i="1"/>
  <c r="AW18" i="1"/>
  <c r="AV18" i="1"/>
  <c r="AW14" i="1"/>
  <c r="AV14" i="1"/>
  <c r="AW2" i="1"/>
  <c r="AV2" i="1"/>
  <c r="AK9249" i="1"/>
  <c r="AK9034" i="1"/>
  <c r="AK9022" i="1"/>
  <c r="AK8889" i="1"/>
  <c r="AK8876" i="1"/>
  <c r="AK8869" i="1"/>
  <c r="AK8822" i="1"/>
  <c r="AK8636" i="1"/>
  <c r="AK8605" i="1"/>
  <c r="AK8524" i="1"/>
  <c r="AK8520" i="1"/>
  <c r="AK8471" i="1"/>
  <c r="AK8418" i="1"/>
  <c r="AK8395" i="1"/>
  <c r="AK8384" i="1"/>
  <c r="AK8361" i="1"/>
  <c r="AK8227" i="1"/>
  <c r="AK8198" i="1"/>
  <c r="AK8140" i="1"/>
  <c r="AK8172" i="1"/>
  <c r="AK8137" i="1"/>
  <c r="AK8135" i="1"/>
  <c r="AK8128" i="1"/>
  <c r="AK8126" i="1"/>
  <c r="AK8080" i="1"/>
  <c r="AK8059" i="1"/>
  <c r="AK8053" i="1"/>
  <c r="AK8029" i="1"/>
  <c r="AK8027" i="1"/>
  <c r="AK8023" i="1"/>
  <c r="AK7962" i="1"/>
  <c r="AK7916" i="1"/>
  <c r="AK7880" i="1"/>
  <c r="AK7863" i="1"/>
  <c r="AK7861" i="1"/>
  <c r="AK7850" i="1"/>
  <c r="AK7107" i="1"/>
  <c r="AK7085" i="1"/>
  <c r="AK7046" i="1"/>
  <c r="AK7039" i="1"/>
  <c r="AK7018" i="1"/>
  <c r="AK7013" i="1"/>
  <c r="AK7006" i="1"/>
  <c r="AK6954" i="1"/>
  <c r="AK6588" i="1"/>
  <c r="AK6586" i="1"/>
  <c r="AK6282" i="1"/>
  <c r="AK6259" i="1"/>
  <c r="AK6180" i="1"/>
  <c r="AK6092" i="1"/>
  <c r="AK6060" i="1"/>
  <c r="AK6007" i="1"/>
  <c r="AK5648" i="1"/>
  <c r="AK5548" i="1"/>
  <c r="AK5388" i="1"/>
  <c r="AK5322" i="1"/>
  <c r="AK5230" i="1"/>
  <c r="AK5023" i="1"/>
  <c r="AK5019" i="1"/>
  <c r="AK4988" i="1"/>
  <c r="AK4985" i="1"/>
  <c r="AK4979" i="1"/>
  <c r="AK4963" i="1"/>
  <c r="AK4968" i="1"/>
  <c r="AK4960" i="1"/>
  <c r="AK4937" i="1"/>
  <c r="AK4931" i="1"/>
  <c r="AK4910" i="1"/>
  <c r="AK4907" i="1"/>
  <c r="AK4863" i="1"/>
  <c r="AK4839" i="1"/>
  <c r="AK4820" i="1"/>
  <c r="AK4807" i="1"/>
  <c r="AK4757" i="1"/>
  <c r="AK4751" i="1"/>
  <c r="AK4736" i="1"/>
  <c r="AK4569" i="1"/>
  <c r="AK4413" i="1"/>
  <c r="AK4360" i="1"/>
  <c r="AK4252" i="1"/>
  <c r="AK4184" i="1"/>
  <c r="AK4180" i="1"/>
  <c r="AK3961" i="1"/>
  <c r="AK3949" i="1"/>
  <c r="AK3932" i="1"/>
  <c r="AK3896" i="1"/>
  <c r="AK3880" i="1"/>
  <c r="AK3551" i="1"/>
  <c r="AK3546" i="1"/>
  <c r="AK3241" i="1"/>
  <c r="AK3104" i="1"/>
  <c r="AK3003" i="1"/>
  <c r="AK3000" i="1"/>
  <c r="AK2996" i="1"/>
  <c r="AK2992" i="1"/>
  <c r="AK2986" i="1"/>
  <c r="AK2982" i="1"/>
  <c r="AK2970" i="1"/>
  <c r="AK2951" i="1"/>
  <c r="AK2937" i="1"/>
  <c r="AK2921" i="1"/>
  <c r="AK2741" i="1"/>
  <c r="AK2633" i="1"/>
  <c r="AK2622" i="1"/>
  <c r="AK2503" i="1"/>
  <c r="AK2371" i="1"/>
  <c r="AK2273" i="1"/>
  <c r="AK2225" i="1"/>
  <c r="AK2173" i="1"/>
  <c r="AK2168" i="1"/>
  <c r="AK2127" i="1"/>
  <c r="AK1969" i="1"/>
  <c r="AK1851" i="1"/>
  <c r="AK1660" i="1"/>
  <c r="AK1583" i="1"/>
  <c r="AK1567" i="1"/>
  <c r="AK1553" i="1"/>
  <c r="AK1544" i="1"/>
  <c r="AK1535" i="1"/>
  <c r="AK1489" i="1"/>
  <c r="AK1484" i="1"/>
  <c r="AK1465" i="1"/>
  <c r="AK1324" i="1"/>
  <c r="AK1301" i="1"/>
  <c r="AK1289" i="1"/>
  <c r="AK1275" i="1"/>
  <c r="AK1242" i="1"/>
  <c r="AK1237" i="1"/>
  <c r="AK1232" i="1"/>
  <c r="AK868" i="1"/>
  <c r="AK866" i="1"/>
  <c r="AK837" i="1"/>
  <c r="AK824" i="1"/>
  <c r="AK812" i="1"/>
  <c r="AK807" i="1"/>
  <c r="AK801" i="1"/>
  <c r="AK791" i="1"/>
  <c r="AK788" i="1"/>
  <c r="AK785" i="1"/>
  <c r="AK728" i="1"/>
  <c r="AK700" i="1"/>
  <c r="AK698" i="1"/>
  <c r="AK687" i="1"/>
  <c r="AK610" i="1"/>
  <c r="AK417" i="1"/>
  <c r="AK317" i="1"/>
  <c r="AK278" i="1"/>
  <c r="AK229" i="1"/>
  <c r="AK220" i="1"/>
  <c r="AK216" i="1"/>
  <c r="AK192" i="1"/>
  <c r="AK174" i="1"/>
  <c r="AK162" i="1"/>
  <c r="AK75" i="1"/>
  <c r="AK44" i="1"/>
  <c r="AK36" i="1"/>
  <c r="AK25" i="1"/>
  <c r="AK18" i="1"/>
  <c r="AK14" i="1"/>
  <c r="AK2" i="1"/>
  <c r="AJ9249" i="1"/>
  <c r="AJ9034" i="1"/>
  <c r="AJ9022" i="1"/>
  <c r="AJ8889" i="1"/>
  <c r="AJ8876" i="1"/>
  <c r="AJ8869" i="1"/>
  <c r="AJ8822" i="1"/>
  <c r="AJ8636" i="1"/>
  <c r="AJ8605" i="1"/>
  <c r="AJ8524" i="1"/>
  <c r="AJ8520" i="1"/>
  <c r="AJ8471" i="1"/>
  <c r="AJ8418" i="1"/>
  <c r="AJ8395" i="1"/>
  <c r="AJ8384" i="1"/>
  <c r="AJ8361" i="1"/>
  <c r="AJ8227" i="1"/>
  <c r="AJ8198" i="1"/>
  <c r="AJ8140" i="1"/>
  <c r="AJ8172" i="1"/>
  <c r="AJ8137" i="1"/>
  <c r="AJ8135" i="1"/>
  <c r="AJ8128" i="1"/>
  <c r="AJ8126" i="1"/>
  <c r="AJ8080" i="1"/>
  <c r="AJ8059" i="1"/>
  <c r="AJ8053" i="1"/>
  <c r="AJ8029" i="1"/>
  <c r="AJ8027" i="1"/>
  <c r="AJ8023" i="1"/>
  <c r="AJ7962" i="1"/>
  <c r="AJ7916" i="1"/>
  <c r="AJ7880" i="1"/>
  <c r="AJ7863" i="1"/>
  <c r="AJ7861" i="1"/>
  <c r="AJ7850" i="1"/>
  <c r="AJ7107" i="1"/>
  <c r="AJ7085" i="1"/>
  <c r="AJ7046" i="1"/>
  <c r="AJ7039" i="1"/>
  <c r="AJ7018" i="1"/>
  <c r="AJ7013" i="1"/>
  <c r="AJ7006" i="1"/>
  <c r="AJ6954" i="1"/>
  <c r="AJ6588" i="1"/>
  <c r="AJ6586" i="1"/>
  <c r="AJ6282" i="1"/>
  <c r="AJ6259" i="1"/>
  <c r="AJ6180" i="1"/>
  <c r="AJ6092" i="1"/>
  <c r="AJ6060" i="1"/>
  <c r="AJ6007" i="1"/>
  <c r="AJ5648" i="1"/>
  <c r="AJ5548" i="1"/>
  <c r="AJ5388" i="1"/>
  <c r="AJ5322" i="1"/>
  <c r="AJ5230" i="1"/>
  <c r="AJ5023" i="1"/>
  <c r="AJ5019" i="1"/>
  <c r="AJ4988" i="1"/>
  <c r="AJ4985" i="1"/>
  <c r="AJ4979" i="1"/>
  <c r="AJ4963" i="1"/>
  <c r="AJ4968" i="1"/>
  <c r="AJ4960" i="1"/>
  <c r="AJ4937" i="1"/>
  <c r="AJ4931" i="1"/>
  <c r="AJ4910" i="1"/>
  <c r="AJ4907" i="1"/>
  <c r="AJ4863" i="1"/>
  <c r="AJ4839" i="1"/>
  <c r="AJ4820" i="1"/>
  <c r="AJ4807" i="1"/>
  <c r="AJ4757" i="1"/>
  <c r="AJ4751" i="1"/>
  <c r="AJ4736" i="1"/>
  <c r="AJ4569" i="1"/>
  <c r="AJ4413" i="1"/>
  <c r="AJ4360" i="1"/>
  <c r="AJ4252" i="1"/>
  <c r="AJ4184" i="1"/>
  <c r="AJ4180" i="1"/>
  <c r="AJ3961" i="1"/>
  <c r="AJ3949" i="1"/>
  <c r="AJ3932" i="1"/>
  <c r="AJ3896" i="1"/>
  <c r="AJ3880" i="1"/>
  <c r="AJ3551" i="1"/>
  <c r="AJ3546" i="1"/>
  <c r="AJ3241" i="1"/>
  <c r="AJ3104" i="1"/>
  <c r="AJ3003" i="1"/>
  <c r="AJ3000" i="1"/>
  <c r="AJ2996" i="1"/>
  <c r="AJ2992" i="1"/>
  <c r="AJ2986" i="1"/>
  <c r="AJ2982" i="1"/>
  <c r="AJ2970" i="1"/>
  <c r="AJ2951" i="1"/>
  <c r="AJ2937" i="1"/>
  <c r="AJ2921" i="1"/>
  <c r="AJ2741" i="1"/>
  <c r="AJ2633" i="1"/>
  <c r="AJ2622" i="1"/>
  <c r="AJ2503" i="1"/>
  <c r="AJ2371" i="1"/>
  <c r="AJ2273" i="1"/>
  <c r="AJ2225" i="1"/>
  <c r="AJ2173" i="1"/>
  <c r="AJ2168" i="1"/>
  <c r="AJ2127" i="1"/>
  <c r="AJ1969" i="1"/>
  <c r="AJ1851" i="1"/>
  <c r="AJ1660" i="1"/>
  <c r="AJ1583" i="1"/>
  <c r="AJ1567" i="1"/>
  <c r="AJ1553" i="1"/>
  <c r="AJ1544" i="1"/>
  <c r="AJ1535" i="1"/>
  <c r="AJ1489" i="1"/>
  <c r="AJ1484" i="1"/>
  <c r="AJ1465" i="1"/>
  <c r="AJ1324" i="1"/>
  <c r="AJ1301" i="1"/>
  <c r="AJ1289" i="1"/>
  <c r="AJ1275" i="1"/>
  <c r="AJ1242" i="1"/>
  <c r="AJ1237" i="1"/>
  <c r="AJ1232" i="1"/>
  <c r="AJ868" i="1"/>
  <c r="AJ866" i="1"/>
  <c r="AJ837" i="1"/>
  <c r="AJ824" i="1"/>
  <c r="AJ812" i="1"/>
  <c r="AJ807" i="1"/>
  <c r="AJ801" i="1"/>
  <c r="AJ791" i="1"/>
  <c r="AJ788" i="1"/>
  <c r="AJ785" i="1"/>
  <c r="AJ728" i="1"/>
  <c r="AJ700" i="1"/>
  <c r="AJ698" i="1"/>
  <c r="AJ687" i="1"/>
  <c r="AJ610" i="1"/>
  <c r="AJ417" i="1"/>
  <c r="AJ317" i="1"/>
  <c r="AJ278" i="1"/>
  <c r="AJ229" i="1"/>
  <c r="AJ220" i="1"/>
  <c r="AJ216" i="1"/>
  <c r="AJ192" i="1"/>
  <c r="AJ174" i="1"/>
  <c r="AJ162" i="1"/>
  <c r="AJ75" i="1"/>
  <c r="AJ44" i="1"/>
  <c r="AJ36" i="1"/>
  <c r="AJ25" i="1"/>
  <c r="AJ18" i="1"/>
  <c r="AJ14" i="1"/>
  <c r="AJ2" i="1"/>
  <c r="AW9251" i="1"/>
  <c r="AV9251" i="1"/>
  <c r="AU9251" i="1"/>
  <c r="AT9251" i="1"/>
  <c r="AS9251" i="1"/>
  <c r="AR9251" i="1"/>
  <c r="AQ9251" i="1"/>
  <c r="AP9251" i="1"/>
  <c r="AO9251" i="1"/>
  <c r="AN9251" i="1"/>
  <c r="AM9251" i="1"/>
  <c r="AL9251" i="1"/>
  <c r="AK9251" i="1"/>
  <c r="AJ9251" i="1"/>
  <c r="AU15993" i="1"/>
  <c r="AT15993" i="1"/>
  <c r="AU15977" i="1"/>
  <c r="AT15977" i="1"/>
  <c r="AU15963" i="1"/>
  <c r="AT15963" i="1"/>
  <c r="AU15953" i="1"/>
  <c r="AT15953" i="1"/>
  <c r="AU15951" i="1"/>
  <c r="AT15951" i="1"/>
  <c r="AU15949" i="1"/>
  <c r="AT15949" i="1"/>
  <c r="AU15938" i="1"/>
  <c r="AT15938" i="1"/>
  <c r="AU15930" i="1"/>
  <c r="AT15930" i="1"/>
  <c r="AU15847" i="1"/>
  <c r="AT15847" i="1"/>
  <c r="AU15842" i="1"/>
  <c r="AT15842" i="1"/>
  <c r="AU15839" i="1"/>
  <c r="AT15839" i="1"/>
  <c r="AU15835" i="1"/>
  <c r="AT15835" i="1"/>
  <c r="AU15764" i="1"/>
  <c r="AT15764" i="1"/>
  <c r="AU15755" i="1"/>
  <c r="AT15755" i="1"/>
  <c r="AU15709" i="1"/>
  <c r="AT15709" i="1"/>
  <c r="AU15699" i="1"/>
  <c r="AT15699" i="1"/>
  <c r="AU15697" i="1"/>
  <c r="AT15697" i="1"/>
  <c r="AU15612" i="1"/>
  <c r="AT15612" i="1"/>
  <c r="AU15553" i="1"/>
  <c r="AT15553" i="1"/>
  <c r="AU15547" i="1"/>
  <c r="AT15547" i="1"/>
  <c r="AU15531" i="1"/>
  <c r="AT15531" i="1"/>
  <c r="AU15514" i="1"/>
  <c r="AT15514" i="1"/>
  <c r="AU15468" i="1"/>
  <c r="AT15468" i="1"/>
  <c r="AU15415" i="1"/>
  <c r="AT15415" i="1"/>
  <c r="AU15410" i="1"/>
  <c r="AT15410" i="1"/>
  <c r="AU15386" i="1"/>
  <c r="AT15386" i="1"/>
  <c r="AU14965" i="1"/>
  <c r="AT14965" i="1"/>
  <c r="AU14962" i="1"/>
  <c r="AT14962" i="1"/>
  <c r="AU14944" i="1"/>
  <c r="AT14944" i="1"/>
  <c r="AU14870" i="1"/>
  <c r="AT14870" i="1"/>
  <c r="AU14775" i="1"/>
  <c r="AT14775" i="1"/>
  <c r="AU14758" i="1"/>
  <c r="AT14758" i="1"/>
  <c r="AU14545" i="1"/>
  <c r="AT14545" i="1"/>
  <c r="AU14529" i="1"/>
  <c r="AT14529" i="1"/>
  <c r="AU14396" i="1"/>
  <c r="AT14396" i="1"/>
  <c r="AU14392" i="1"/>
  <c r="AT14392" i="1"/>
  <c r="AU14382" i="1"/>
  <c r="AT14382" i="1"/>
  <c r="AU14351" i="1"/>
  <c r="AT14351" i="1"/>
  <c r="AU14331" i="1"/>
  <c r="AT14331" i="1"/>
  <c r="AU14203" i="1"/>
  <c r="AT14203" i="1"/>
  <c r="AU14279" i="1"/>
  <c r="AT14279" i="1"/>
  <c r="AU14072" i="1"/>
  <c r="AT14072" i="1"/>
  <c r="AU14069" i="1"/>
  <c r="AT14069" i="1"/>
  <c r="AU13959" i="1"/>
  <c r="AT13959" i="1"/>
  <c r="AU13943" i="1"/>
  <c r="AT13943" i="1"/>
  <c r="AU13895" i="1"/>
  <c r="AT13895" i="1"/>
  <c r="AU13646" i="1"/>
  <c r="AT13646" i="1"/>
  <c r="AU13601" i="1"/>
  <c r="AT13601" i="1"/>
  <c r="AU13596" i="1"/>
  <c r="AT13596" i="1"/>
  <c r="AU13577" i="1"/>
  <c r="AT13577" i="1"/>
  <c r="AU13557" i="1"/>
  <c r="AT13557" i="1"/>
  <c r="AU13518" i="1"/>
  <c r="AT13518" i="1"/>
  <c r="AU13516" i="1"/>
  <c r="AT13516" i="1"/>
  <c r="AU13485" i="1"/>
  <c r="AT13485" i="1"/>
  <c r="AU13422" i="1"/>
  <c r="AT13422" i="1"/>
  <c r="AU13415" i="1"/>
  <c r="AT13415" i="1"/>
  <c r="AU13398" i="1"/>
  <c r="AT13398" i="1"/>
  <c r="AU13388" i="1"/>
  <c r="AT13388" i="1"/>
  <c r="AU13301" i="1"/>
  <c r="AT13301" i="1"/>
  <c r="AU13291" i="1"/>
  <c r="AT13291" i="1"/>
  <c r="AU13283" i="1"/>
  <c r="AT13283" i="1"/>
  <c r="AU13281" i="1"/>
  <c r="AT13281" i="1"/>
  <c r="AU13138" i="1"/>
  <c r="AT13138" i="1"/>
  <c r="AU13126" i="1"/>
  <c r="AT13126" i="1"/>
  <c r="AU13030" i="1"/>
  <c r="AT13030" i="1"/>
  <c r="AU13026" i="1"/>
  <c r="AT13026" i="1"/>
  <c r="AU13023" i="1"/>
  <c r="AT13023" i="1"/>
  <c r="AU12708" i="1"/>
  <c r="AT12708" i="1"/>
  <c r="AU12699" i="1"/>
  <c r="AT12699" i="1"/>
  <c r="AU12619" i="1"/>
  <c r="AT12619" i="1"/>
  <c r="AU12610" i="1"/>
  <c r="AT12610" i="1"/>
  <c r="AU12579" i="1"/>
  <c r="AT12579" i="1"/>
  <c r="AU12561" i="1"/>
  <c r="AT12561" i="1"/>
  <c r="AU12542" i="1"/>
  <c r="AT12542" i="1"/>
  <c r="AU12516" i="1"/>
  <c r="AT12516" i="1"/>
  <c r="AU12514" i="1"/>
  <c r="AT12514" i="1"/>
  <c r="AU12500" i="1"/>
  <c r="AT12500" i="1"/>
  <c r="AU12312" i="1"/>
  <c r="AT12312" i="1"/>
  <c r="AU12296" i="1"/>
  <c r="AT12296" i="1"/>
  <c r="AU12284" i="1"/>
  <c r="AT12284" i="1"/>
  <c r="AU12280" i="1"/>
  <c r="AT12280" i="1"/>
  <c r="AU12240" i="1"/>
  <c r="AT12240" i="1"/>
  <c r="AU12231" i="1"/>
  <c r="AT12231" i="1"/>
  <c r="AU12039" i="1"/>
  <c r="AT12039" i="1"/>
  <c r="AU11865" i="1"/>
  <c r="AT11865" i="1"/>
  <c r="AU11749" i="1"/>
  <c r="AT11749" i="1"/>
  <c r="AU11737" i="1"/>
  <c r="AT11737" i="1"/>
  <c r="AU11688" i="1"/>
  <c r="AT11688" i="1"/>
  <c r="AU11634" i="1"/>
  <c r="AT11634" i="1"/>
  <c r="AU11583" i="1"/>
  <c r="AT11583" i="1"/>
  <c r="AU11569" i="1"/>
  <c r="AT11569" i="1"/>
  <c r="AU11562" i="1"/>
  <c r="AT11562" i="1"/>
  <c r="AU11555" i="1"/>
  <c r="AT11555" i="1"/>
  <c r="AU11550" i="1"/>
  <c r="AT11550" i="1"/>
  <c r="AU11424" i="1"/>
  <c r="AT11424" i="1"/>
  <c r="AU11298" i="1"/>
  <c r="AT11298" i="1"/>
  <c r="AU11258" i="1"/>
  <c r="AT11258" i="1"/>
  <c r="AU11050" i="1"/>
  <c r="AT11050" i="1"/>
  <c r="AU10021" i="1"/>
  <c r="AT10021" i="1"/>
  <c r="AU10009" i="1"/>
  <c r="AT10009" i="1"/>
  <c r="AU9983" i="1"/>
  <c r="AT9983" i="1"/>
  <c r="AU9742" i="1"/>
  <c r="AT9742" i="1"/>
  <c r="AU9664" i="1"/>
  <c r="AT9664" i="1"/>
  <c r="AU9602" i="1"/>
  <c r="AT9602" i="1"/>
  <c r="AU9585" i="1"/>
  <c r="AT9585" i="1"/>
  <c r="AU9573" i="1"/>
  <c r="AT9573" i="1"/>
  <c r="AU9472" i="1"/>
  <c r="AT9472" i="1"/>
  <c r="AU9409" i="1"/>
  <c r="AT9409" i="1"/>
  <c r="AU9404" i="1"/>
  <c r="AT9404" i="1"/>
  <c r="AU9312" i="1"/>
  <c r="AT9312" i="1"/>
  <c r="AU9308" i="1"/>
  <c r="AT9308" i="1"/>
  <c r="AU9280" i="1"/>
  <c r="AT9280" i="1"/>
  <c r="AU9261" i="1"/>
  <c r="AT9261" i="1"/>
  <c r="AS15993" i="1"/>
  <c r="AR15993" i="1"/>
  <c r="AS15977" i="1"/>
  <c r="AR15977" i="1"/>
  <c r="AS15963" i="1"/>
  <c r="AR15963" i="1"/>
  <c r="AS15953" i="1"/>
  <c r="AR15953" i="1"/>
  <c r="AS15951" i="1"/>
  <c r="AR15951" i="1"/>
  <c r="AS15949" i="1"/>
  <c r="AR15949" i="1"/>
  <c r="AS15938" i="1"/>
  <c r="AR15938" i="1"/>
  <c r="AS15930" i="1"/>
  <c r="AR15930" i="1"/>
  <c r="AS15847" i="1"/>
  <c r="AR15847" i="1"/>
  <c r="AS15842" i="1"/>
  <c r="AR15842" i="1"/>
  <c r="AS15839" i="1"/>
  <c r="AR15839" i="1"/>
  <c r="AS15835" i="1"/>
  <c r="AR15835" i="1"/>
  <c r="AS15764" i="1"/>
  <c r="AR15764" i="1"/>
  <c r="AS15755" i="1"/>
  <c r="AR15755" i="1"/>
  <c r="AS15709" i="1"/>
  <c r="AR15709" i="1"/>
  <c r="AS15699" i="1"/>
  <c r="AR15699" i="1"/>
  <c r="AS15697" i="1"/>
  <c r="AR15697" i="1"/>
  <c r="AS15612" i="1"/>
  <c r="AR15612" i="1"/>
  <c r="AS15553" i="1"/>
  <c r="AR15553" i="1"/>
  <c r="AS15547" i="1"/>
  <c r="AR15547" i="1"/>
  <c r="AS15531" i="1"/>
  <c r="AR15531" i="1"/>
  <c r="AS15514" i="1"/>
  <c r="AR15514" i="1"/>
  <c r="AS15468" i="1"/>
  <c r="AR15468" i="1"/>
  <c r="AS15415" i="1"/>
  <c r="AR15415" i="1"/>
  <c r="AS15410" i="1"/>
  <c r="AR15410" i="1"/>
  <c r="AS15386" i="1"/>
  <c r="AR15386" i="1"/>
  <c r="AS14965" i="1"/>
  <c r="AR14965" i="1"/>
  <c r="AS14962" i="1"/>
  <c r="AR14962" i="1"/>
  <c r="AS14944" i="1"/>
  <c r="AR14944" i="1"/>
  <c r="AS14870" i="1"/>
  <c r="AR14870" i="1"/>
  <c r="AS14775" i="1"/>
  <c r="AR14775" i="1"/>
  <c r="AS14758" i="1"/>
  <c r="AR14758" i="1"/>
  <c r="AS14545" i="1"/>
  <c r="AR14545" i="1"/>
  <c r="AS14529" i="1"/>
  <c r="AR14529" i="1"/>
  <c r="AS14396" i="1"/>
  <c r="AR14396" i="1"/>
  <c r="AS14392" i="1"/>
  <c r="AR14392" i="1"/>
  <c r="AS14382" i="1"/>
  <c r="AR14382" i="1"/>
  <c r="AS14351" i="1"/>
  <c r="AR14351" i="1"/>
  <c r="AS14331" i="1"/>
  <c r="AR14331" i="1"/>
  <c r="AS14203" i="1"/>
  <c r="AR14203" i="1"/>
  <c r="AS14279" i="1"/>
  <c r="AR14279" i="1"/>
  <c r="AS14072" i="1"/>
  <c r="AR14072" i="1"/>
  <c r="AS14069" i="1"/>
  <c r="AR14069" i="1"/>
  <c r="AS13959" i="1"/>
  <c r="AR13959" i="1"/>
  <c r="AS13943" i="1"/>
  <c r="AR13943" i="1"/>
  <c r="AS13895" i="1"/>
  <c r="AR13895" i="1"/>
  <c r="AS13646" i="1"/>
  <c r="AR13646" i="1"/>
  <c r="AS13601" i="1"/>
  <c r="AR13601" i="1"/>
  <c r="AS13596" i="1"/>
  <c r="AR13596" i="1"/>
  <c r="AS13577" i="1"/>
  <c r="AR13577" i="1"/>
  <c r="AS13557" i="1"/>
  <c r="AR13557" i="1"/>
  <c r="AS13518" i="1"/>
  <c r="AR13518" i="1"/>
  <c r="AS13516" i="1"/>
  <c r="AR13516" i="1"/>
  <c r="AS13485" i="1"/>
  <c r="AR13485" i="1"/>
  <c r="AS13422" i="1"/>
  <c r="AR13422" i="1"/>
  <c r="AS13415" i="1"/>
  <c r="AR13415" i="1"/>
  <c r="AS13398" i="1"/>
  <c r="AR13398" i="1"/>
  <c r="AS13388" i="1"/>
  <c r="AR13388" i="1"/>
  <c r="AS13301" i="1"/>
  <c r="AR13301" i="1"/>
  <c r="AS13291" i="1"/>
  <c r="AR13291" i="1"/>
  <c r="AS13283" i="1"/>
  <c r="AR13283" i="1"/>
  <c r="AS13281" i="1"/>
  <c r="AR13281" i="1"/>
  <c r="AS13138" i="1"/>
  <c r="AR13138" i="1"/>
  <c r="AS13126" i="1"/>
  <c r="AR13126" i="1"/>
  <c r="AS13030" i="1"/>
  <c r="AR13030" i="1"/>
  <c r="AS13026" i="1"/>
  <c r="AR13026" i="1"/>
  <c r="AS13023" i="1"/>
  <c r="AR13023" i="1"/>
  <c r="AS12708" i="1"/>
  <c r="AR12708" i="1"/>
  <c r="AS12699" i="1"/>
  <c r="AR12699" i="1"/>
  <c r="AS12619" i="1"/>
  <c r="AR12619" i="1"/>
  <c r="AS12610" i="1"/>
  <c r="AR12610" i="1"/>
  <c r="AS12579" i="1"/>
  <c r="AR12579" i="1"/>
  <c r="AS12561" i="1"/>
  <c r="AR12561" i="1"/>
  <c r="AS12542" i="1"/>
  <c r="AR12542" i="1"/>
  <c r="AS12516" i="1"/>
  <c r="AR12516" i="1"/>
  <c r="AS12514" i="1"/>
  <c r="AR12514" i="1"/>
  <c r="AS12500" i="1"/>
  <c r="AR12500" i="1"/>
  <c r="AS12312" i="1"/>
  <c r="AR12312" i="1"/>
  <c r="AS12296" i="1"/>
  <c r="AR12296" i="1"/>
  <c r="AS12284" i="1"/>
  <c r="AR12284" i="1"/>
  <c r="AS12280" i="1"/>
  <c r="AR12280" i="1"/>
  <c r="AS12240" i="1"/>
  <c r="AR12240" i="1"/>
  <c r="AS12231" i="1"/>
  <c r="AR12231" i="1"/>
  <c r="AS12039" i="1"/>
  <c r="AR12039" i="1"/>
  <c r="AS11865" i="1"/>
  <c r="AR11865" i="1"/>
  <c r="AS11749" i="1"/>
  <c r="AR11749" i="1"/>
  <c r="AS11737" i="1"/>
  <c r="AR11737" i="1"/>
  <c r="AS11688" i="1"/>
  <c r="AR11688" i="1"/>
  <c r="AS11634" i="1"/>
  <c r="AR11634" i="1"/>
  <c r="AS11583" i="1"/>
  <c r="AR11583" i="1"/>
  <c r="AS11569" i="1"/>
  <c r="AR11569" i="1"/>
  <c r="AS11562" i="1"/>
  <c r="AR11562" i="1"/>
  <c r="AS11555" i="1"/>
  <c r="AR11555" i="1"/>
  <c r="AS11550" i="1"/>
  <c r="AR11550" i="1"/>
  <c r="AS11424" i="1"/>
  <c r="AR11424" i="1"/>
  <c r="AS11298" i="1"/>
  <c r="AR11298" i="1"/>
  <c r="AS11258" i="1"/>
  <c r="AR11258" i="1"/>
  <c r="AS11050" i="1"/>
  <c r="AR11050" i="1"/>
  <c r="AS10021" i="1"/>
  <c r="AR10021" i="1"/>
  <c r="AS10009" i="1"/>
  <c r="AR10009" i="1"/>
  <c r="AS9983" i="1"/>
  <c r="AR9983" i="1"/>
  <c r="AS9742" i="1"/>
  <c r="AR9742" i="1"/>
  <c r="AS9664" i="1"/>
  <c r="AR9664" i="1"/>
  <c r="AS9602" i="1"/>
  <c r="AR9602" i="1"/>
  <c r="AS9585" i="1"/>
  <c r="AR9585" i="1"/>
  <c r="AS9573" i="1"/>
  <c r="AR9573" i="1"/>
  <c r="AS9472" i="1"/>
  <c r="AR9472" i="1"/>
  <c r="AS9409" i="1"/>
  <c r="AR9409" i="1"/>
  <c r="AS9404" i="1"/>
  <c r="AR9404" i="1"/>
  <c r="AS9312" i="1"/>
  <c r="AR9312" i="1"/>
  <c r="AS9308" i="1"/>
  <c r="AR9308" i="1"/>
  <c r="AS9280" i="1"/>
  <c r="AR9280" i="1"/>
  <c r="AS9261" i="1"/>
  <c r="AR9261" i="1"/>
  <c r="AQ15993" i="1"/>
  <c r="AP15993" i="1"/>
  <c r="AQ15977" i="1"/>
  <c r="AP15977" i="1"/>
  <c r="AQ15963" i="1"/>
  <c r="AP15963" i="1"/>
  <c r="AQ15953" i="1"/>
  <c r="AP15953" i="1"/>
  <c r="AQ15951" i="1"/>
  <c r="AP15951" i="1"/>
  <c r="AQ15949" i="1"/>
  <c r="AP15949" i="1"/>
  <c r="AQ15938" i="1"/>
  <c r="AP15938" i="1"/>
  <c r="AQ15930" i="1"/>
  <c r="AP15930" i="1"/>
  <c r="AQ15847" i="1"/>
  <c r="AP15847" i="1"/>
  <c r="AQ15842" i="1"/>
  <c r="AP15842" i="1"/>
  <c r="AQ15839" i="1"/>
  <c r="AP15839" i="1"/>
  <c r="AQ15835" i="1"/>
  <c r="AP15835" i="1"/>
  <c r="AQ15764" i="1"/>
  <c r="AP15764" i="1"/>
  <c r="AQ15755" i="1"/>
  <c r="AP15755" i="1"/>
  <c r="AQ15709" i="1"/>
  <c r="AP15709" i="1"/>
  <c r="AQ15699" i="1"/>
  <c r="AP15699" i="1"/>
  <c r="AQ15697" i="1"/>
  <c r="AP15697" i="1"/>
  <c r="AQ15612" i="1"/>
  <c r="AP15612" i="1"/>
  <c r="AQ15553" i="1"/>
  <c r="AP15553" i="1"/>
  <c r="AQ15547" i="1"/>
  <c r="AP15547" i="1"/>
  <c r="AQ15531" i="1"/>
  <c r="AP15531" i="1"/>
  <c r="AQ15514" i="1"/>
  <c r="AP15514" i="1"/>
  <c r="AQ15468" i="1"/>
  <c r="AP15468" i="1"/>
  <c r="AQ15415" i="1"/>
  <c r="AP15415" i="1"/>
  <c r="AQ15410" i="1"/>
  <c r="AP15410" i="1"/>
  <c r="AQ15386" i="1"/>
  <c r="AP15386" i="1"/>
  <c r="AQ14965" i="1"/>
  <c r="AP14965" i="1"/>
  <c r="AQ14962" i="1"/>
  <c r="AP14962" i="1"/>
  <c r="AQ14944" i="1"/>
  <c r="AP14944" i="1"/>
  <c r="AQ14870" i="1"/>
  <c r="AP14870" i="1"/>
  <c r="AQ14775" i="1"/>
  <c r="AP14775" i="1"/>
  <c r="AQ14758" i="1"/>
  <c r="AP14758" i="1"/>
  <c r="AQ14545" i="1"/>
  <c r="AP14545" i="1"/>
  <c r="AQ14529" i="1"/>
  <c r="AP14529" i="1"/>
  <c r="AQ14396" i="1"/>
  <c r="AP14396" i="1"/>
  <c r="AQ14392" i="1"/>
  <c r="AP14392" i="1"/>
  <c r="AQ14382" i="1"/>
  <c r="AP14382" i="1"/>
  <c r="AQ14351" i="1"/>
  <c r="AP14351" i="1"/>
  <c r="AQ14331" i="1"/>
  <c r="AP14331" i="1"/>
  <c r="AQ14203" i="1"/>
  <c r="AP14203" i="1"/>
  <c r="AQ14279" i="1"/>
  <c r="AP14279" i="1"/>
  <c r="AQ14072" i="1"/>
  <c r="AP14072" i="1"/>
  <c r="AQ14069" i="1"/>
  <c r="AP14069" i="1"/>
  <c r="AQ13959" i="1"/>
  <c r="AP13959" i="1"/>
  <c r="AQ13943" i="1"/>
  <c r="AP13943" i="1"/>
  <c r="AQ13895" i="1"/>
  <c r="AP13895" i="1"/>
  <c r="AQ13646" i="1"/>
  <c r="AP13646" i="1"/>
  <c r="AQ13601" i="1"/>
  <c r="AP13601" i="1"/>
  <c r="AQ13596" i="1"/>
  <c r="AP13596" i="1"/>
  <c r="AQ13577" i="1"/>
  <c r="AP13577" i="1"/>
  <c r="AQ13557" i="1"/>
  <c r="AP13557" i="1"/>
  <c r="AQ13518" i="1"/>
  <c r="AP13518" i="1"/>
  <c r="AQ13516" i="1"/>
  <c r="AP13516" i="1"/>
  <c r="AQ13485" i="1"/>
  <c r="AP13485" i="1"/>
  <c r="AQ13422" i="1"/>
  <c r="AP13422" i="1"/>
  <c r="AQ13415" i="1"/>
  <c r="AP13415" i="1"/>
  <c r="AQ13398" i="1"/>
  <c r="AP13398" i="1"/>
  <c r="AQ13388" i="1"/>
  <c r="AP13388" i="1"/>
  <c r="AQ13301" i="1"/>
  <c r="AP13301" i="1"/>
  <c r="AQ13291" i="1"/>
  <c r="AP13291" i="1"/>
  <c r="AQ13283" i="1"/>
  <c r="AP13283" i="1"/>
  <c r="AQ13281" i="1"/>
  <c r="AP13281" i="1"/>
  <c r="AQ13138" i="1"/>
  <c r="AP13138" i="1"/>
  <c r="AQ13126" i="1"/>
  <c r="AP13126" i="1"/>
  <c r="AQ13030" i="1"/>
  <c r="AP13030" i="1"/>
  <c r="AQ13026" i="1"/>
  <c r="AP13026" i="1"/>
  <c r="AQ13023" i="1"/>
  <c r="AP13023" i="1"/>
  <c r="AQ12708" i="1"/>
  <c r="AP12708" i="1"/>
  <c r="AQ12699" i="1"/>
  <c r="AP12699" i="1"/>
  <c r="AQ12619" i="1"/>
  <c r="AP12619" i="1"/>
  <c r="AQ12610" i="1"/>
  <c r="AP12610" i="1"/>
  <c r="AQ12579" i="1"/>
  <c r="AP12579" i="1"/>
  <c r="AQ12561" i="1"/>
  <c r="AP12561" i="1"/>
  <c r="AQ12542" i="1"/>
  <c r="AP12542" i="1"/>
  <c r="AQ12516" i="1"/>
  <c r="AP12516" i="1"/>
  <c r="AQ12514" i="1"/>
  <c r="AP12514" i="1"/>
  <c r="AQ12500" i="1"/>
  <c r="AP12500" i="1"/>
  <c r="AQ12312" i="1"/>
  <c r="AP12312" i="1"/>
  <c r="AQ12296" i="1"/>
  <c r="AP12296" i="1"/>
  <c r="AQ12284" i="1"/>
  <c r="AP12284" i="1"/>
  <c r="AQ12280" i="1"/>
  <c r="AP12280" i="1"/>
  <c r="AQ12240" i="1"/>
  <c r="AP12240" i="1"/>
  <c r="AQ12231" i="1"/>
  <c r="AP12231" i="1"/>
  <c r="AQ12039" i="1"/>
  <c r="AP12039" i="1"/>
  <c r="AQ11865" i="1"/>
  <c r="AP11865" i="1"/>
  <c r="AQ11749" i="1"/>
  <c r="AP11749" i="1"/>
  <c r="AQ11737" i="1"/>
  <c r="AP11737" i="1"/>
  <c r="AQ11688" i="1"/>
  <c r="AP11688" i="1"/>
  <c r="AQ11634" i="1"/>
  <c r="AP11634" i="1"/>
  <c r="AQ11583" i="1"/>
  <c r="AP11583" i="1"/>
  <c r="AQ11569" i="1"/>
  <c r="AP11569" i="1"/>
  <c r="AQ11562" i="1"/>
  <c r="AP11562" i="1"/>
  <c r="AQ11555" i="1"/>
  <c r="AP11555" i="1"/>
  <c r="AQ11550" i="1"/>
  <c r="AP11550" i="1"/>
  <c r="AQ11424" i="1"/>
  <c r="AP11424" i="1"/>
  <c r="AQ11298" i="1"/>
  <c r="AP11298" i="1"/>
  <c r="AQ11258" i="1"/>
  <c r="AP11258" i="1"/>
  <c r="AQ11050" i="1"/>
  <c r="AP11050" i="1"/>
  <c r="AQ10021" i="1"/>
  <c r="AP10021" i="1"/>
  <c r="AQ10009" i="1"/>
  <c r="AP10009" i="1"/>
  <c r="AQ9983" i="1"/>
  <c r="AP9983" i="1"/>
  <c r="AQ9742" i="1"/>
  <c r="AP9742" i="1"/>
  <c r="AQ9664" i="1"/>
  <c r="AP9664" i="1"/>
  <c r="AQ9602" i="1"/>
  <c r="AP9602" i="1"/>
  <c r="AQ9585" i="1"/>
  <c r="AP9585" i="1"/>
  <c r="AQ9573" i="1"/>
  <c r="AP9573" i="1"/>
  <c r="AQ9472" i="1"/>
  <c r="AP9472" i="1"/>
  <c r="AQ9409" i="1"/>
  <c r="AP9409" i="1"/>
  <c r="AQ9404" i="1"/>
  <c r="AP9404" i="1"/>
  <c r="AQ9312" i="1"/>
  <c r="AP9312" i="1"/>
  <c r="AQ9308" i="1"/>
  <c r="AP9308" i="1"/>
  <c r="AQ9280" i="1"/>
  <c r="AP9280" i="1"/>
  <c r="AQ9261" i="1"/>
  <c r="AP9261" i="1"/>
  <c r="AO15993" i="1"/>
  <c r="AN15993" i="1"/>
  <c r="AO15977" i="1"/>
  <c r="AN15977" i="1"/>
  <c r="AO15963" i="1"/>
  <c r="AN15963" i="1"/>
  <c r="AO15953" i="1"/>
  <c r="AN15953" i="1"/>
  <c r="AO15951" i="1"/>
  <c r="AN15951" i="1"/>
  <c r="AO15949" i="1"/>
  <c r="AN15949" i="1"/>
  <c r="AO15938" i="1"/>
  <c r="AN15938" i="1"/>
  <c r="AO15930" i="1"/>
  <c r="AN15930" i="1"/>
  <c r="AO15847" i="1"/>
  <c r="AN15847" i="1"/>
  <c r="AO15842" i="1"/>
  <c r="AN15842" i="1"/>
  <c r="AO15839" i="1"/>
  <c r="AN15839" i="1"/>
  <c r="AO15835" i="1"/>
  <c r="AN15835" i="1"/>
  <c r="AO15764" i="1"/>
  <c r="AN15764" i="1"/>
  <c r="AO15755" i="1"/>
  <c r="AN15755" i="1"/>
  <c r="AO15709" i="1"/>
  <c r="AN15709" i="1"/>
  <c r="AO15699" i="1"/>
  <c r="AN15699" i="1"/>
  <c r="AO15697" i="1"/>
  <c r="AN15697" i="1"/>
  <c r="AO15612" i="1"/>
  <c r="AN15612" i="1"/>
  <c r="AO15553" i="1"/>
  <c r="AN15553" i="1"/>
  <c r="AO15547" i="1"/>
  <c r="AN15547" i="1"/>
  <c r="AO15531" i="1"/>
  <c r="AN15531" i="1"/>
  <c r="AO15514" i="1"/>
  <c r="AN15514" i="1"/>
  <c r="AO15468" i="1"/>
  <c r="AN15468" i="1"/>
  <c r="AO15415" i="1"/>
  <c r="AN15415" i="1"/>
  <c r="AO15410" i="1"/>
  <c r="AN15410" i="1"/>
  <c r="AO15386" i="1"/>
  <c r="AN15386" i="1"/>
  <c r="AO14965" i="1"/>
  <c r="AN14965" i="1"/>
  <c r="AO14962" i="1"/>
  <c r="AN14962" i="1"/>
  <c r="AO14944" i="1"/>
  <c r="AN14944" i="1"/>
  <c r="AO14870" i="1"/>
  <c r="AN14870" i="1"/>
  <c r="AO14775" i="1"/>
  <c r="AN14775" i="1"/>
  <c r="AO14758" i="1"/>
  <c r="AN14758" i="1"/>
  <c r="AO14545" i="1"/>
  <c r="AN14545" i="1"/>
  <c r="AO14529" i="1"/>
  <c r="AN14529" i="1"/>
  <c r="AO14396" i="1"/>
  <c r="AN14396" i="1"/>
  <c r="AO14392" i="1"/>
  <c r="AN14392" i="1"/>
  <c r="AO14382" i="1"/>
  <c r="AN14382" i="1"/>
  <c r="AO14351" i="1"/>
  <c r="AN14351" i="1"/>
  <c r="AO14331" i="1"/>
  <c r="AN14331" i="1"/>
  <c r="AO14203" i="1"/>
  <c r="AN14203" i="1"/>
  <c r="AO14279" i="1"/>
  <c r="AN14279" i="1"/>
  <c r="AO14072" i="1"/>
  <c r="AN14072" i="1"/>
  <c r="AO14069" i="1"/>
  <c r="AN14069" i="1"/>
  <c r="AO13959" i="1"/>
  <c r="AN13959" i="1"/>
  <c r="AO13943" i="1"/>
  <c r="AN13943" i="1"/>
  <c r="AO13895" i="1"/>
  <c r="AN13895" i="1"/>
  <c r="AO13646" i="1"/>
  <c r="AN13646" i="1"/>
  <c r="AO13601" i="1"/>
  <c r="AN13601" i="1"/>
  <c r="AO13596" i="1"/>
  <c r="AN13596" i="1"/>
  <c r="AO13577" i="1"/>
  <c r="AN13577" i="1"/>
  <c r="AO13557" i="1"/>
  <c r="AN13557" i="1"/>
  <c r="AO13518" i="1"/>
  <c r="AN13518" i="1"/>
  <c r="AO13516" i="1"/>
  <c r="AN13516" i="1"/>
  <c r="AO13485" i="1"/>
  <c r="AN13485" i="1"/>
  <c r="AO13422" i="1"/>
  <c r="AN13422" i="1"/>
  <c r="AO13415" i="1"/>
  <c r="AN13415" i="1"/>
  <c r="AO13398" i="1"/>
  <c r="AN13398" i="1"/>
  <c r="AO13388" i="1"/>
  <c r="AN13388" i="1"/>
  <c r="AO13301" i="1"/>
  <c r="AN13301" i="1"/>
  <c r="AO13291" i="1"/>
  <c r="AN13291" i="1"/>
  <c r="AO13283" i="1"/>
  <c r="AN13283" i="1"/>
  <c r="AO13281" i="1"/>
  <c r="AN13281" i="1"/>
  <c r="AO13138" i="1"/>
  <c r="AN13138" i="1"/>
  <c r="AO13126" i="1"/>
  <c r="AN13126" i="1"/>
  <c r="AO13030" i="1"/>
  <c r="AN13030" i="1"/>
  <c r="AO13026" i="1"/>
  <c r="AN13026" i="1"/>
  <c r="AO13023" i="1"/>
  <c r="AN13023" i="1"/>
  <c r="AO12708" i="1"/>
  <c r="AN12708" i="1"/>
  <c r="AO12699" i="1"/>
  <c r="AN12699" i="1"/>
  <c r="AO12619" i="1"/>
  <c r="AN12619" i="1"/>
  <c r="AO12610" i="1"/>
  <c r="AN12610" i="1"/>
  <c r="AO12579" i="1"/>
  <c r="AN12579" i="1"/>
  <c r="AO12561" i="1"/>
  <c r="AN12561" i="1"/>
  <c r="AO12542" i="1"/>
  <c r="AN12542" i="1"/>
  <c r="AO12516" i="1"/>
  <c r="AN12516" i="1"/>
  <c r="AO12514" i="1"/>
  <c r="AN12514" i="1"/>
  <c r="AO12500" i="1"/>
  <c r="AN12500" i="1"/>
  <c r="AO12312" i="1"/>
  <c r="AN12312" i="1"/>
  <c r="AO12296" i="1"/>
  <c r="AN12296" i="1"/>
  <c r="AO12284" i="1"/>
  <c r="AN12284" i="1"/>
  <c r="AO12280" i="1"/>
  <c r="AN12280" i="1"/>
  <c r="AO12240" i="1"/>
  <c r="AN12240" i="1"/>
  <c r="AO12231" i="1"/>
  <c r="AN12231" i="1"/>
  <c r="AO12039" i="1"/>
  <c r="AN12039" i="1"/>
  <c r="AO11865" i="1"/>
  <c r="AN11865" i="1"/>
  <c r="AO11749" i="1"/>
  <c r="AN11749" i="1"/>
  <c r="AO11737" i="1"/>
  <c r="AN11737" i="1"/>
  <c r="AO11688" i="1"/>
  <c r="AN11688" i="1"/>
  <c r="AO11634" i="1"/>
  <c r="AN11634" i="1"/>
  <c r="AO11583" i="1"/>
  <c r="AN11583" i="1"/>
  <c r="AO11569" i="1"/>
  <c r="AN11569" i="1"/>
  <c r="AO11562" i="1"/>
  <c r="AN11562" i="1"/>
  <c r="AO11555" i="1"/>
  <c r="AN11555" i="1"/>
  <c r="AO11550" i="1"/>
  <c r="AN11550" i="1"/>
  <c r="AO11424" i="1"/>
  <c r="AN11424" i="1"/>
  <c r="AO11298" i="1"/>
  <c r="AN11298" i="1"/>
  <c r="AO11258" i="1"/>
  <c r="AN11258" i="1"/>
  <c r="AO11050" i="1"/>
  <c r="AN11050" i="1"/>
  <c r="AO10021" i="1"/>
  <c r="AN10021" i="1"/>
  <c r="AO10009" i="1"/>
  <c r="AN10009" i="1"/>
  <c r="AO9983" i="1"/>
  <c r="AN9983" i="1"/>
  <c r="AO9742" i="1"/>
  <c r="AN9742" i="1"/>
  <c r="AO9664" i="1"/>
  <c r="AN9664" i="1"/>
  <c r="AO9602" i="1"/>
  <c r="AN9602" i="1"/>
  <c r="AO9585" i="1"/>
  <c r="AN9585" i="1"/>
  <c r="AO9573" i="1"/>
  <c r="AN9573" i="1"/>
  <c r="AO9472" i="1"/>
  <c r="AN9472" i="1"/>
  <c r="AO9409" i="1"/>
  <c r="AN9409" i="1"/>
  <c r="AO9404" i="1"/>
  <c r="AN9404" i="1"/>
  <c r="AO9312" i="1"/>
  <c r="AN9312" i="1"/>
  <c r="AO9308" i="1"/>
  <c r="AN9308" i="1"/>
  <c r="AO9280" i="1"/>
  <c r="AN9280" i="1"/>
  <c r="AO9261" i="1"/>
  <c r="AN9261" i="1"/>
  <c r="AW15993" i="1"/>
  <c r="AV15993" i="1"/>
  <c r="AW15977" i="1"/>
  <c r="AV15977" i="1"/>
  <c r="AW15963" i="1"/>
  <c r="AV15963" i="1"/>
  <c r="AW15953" i="1"/>
  <c r="AV15953" i="1"/>
  <c r="AW15951" i="1"/>
  <c r="AV15951" i="1"/>
  <c r="AW15949" i="1"/>
  <c r="AV15949" i="1"/>
  <c r="AW15938" i="1"/>
  <c r="AV15938" i="1"/>
  <c r="AW15930" i="1"/>
  <c r="AV15930" i="1"/>
  <c r="AW15847" i="1"/>
  <c r="AV15847" i="1"/>
  <c r="AW15842" i="1"/>
  <c r="AV15842" i="1"/>
  <c r="AW15839" i="1"/>
  <c r="AV15839" i="1"/>
  <c r="AW15835" i="1"/>
  <c r="AV15835" i="1"/>
  <c r="AW15764" i="1"/>
  <c r="AV15764" i="1"/>
  <c r="AW15755" i="1"/>
  <c r="AV15755" i="1"/>
  <c r="AW15709" i="1"/>
  <c r="AV15709" i="1"/>
  <c r="AW15699" i="1"/>
  <c r="AV15699" i="1"/>
  <c r="AW15697" i="1"/>
  <c r="AV15697" i="1"/>
  <c r="AW15612" i="1"/>
  <c r="AV15612" i="1"/>
  <c r="AW15553" i="1"/>
  <c r="AV15553" i="1"/>
  <c r="AW15547" i="1"/>
  <c r="AV15547" i="1"/>
  <c r="AW15531" i="1"/>
  <c r="AV15531" i="1"/>
  <c r="AW15514" i="1"/>
  <c r="AV15514" i="1"/>
  <c r="AW15468" i="1"/>
  <c r="AV15468" i="1"/>
  <c r="AW15415" i="1"/>
  <c r="AV15415" i="1"/>
  <c r="AW15410" i="1"/>
  <c r="AV15410" i="1"/>
  <c r="AW15386" i="1"/>
  <c r="AV15386" i="1"/>
  <c r="AW14965" i="1"/>
  <c r="AV14965" i="1"/>
  <c r="AW14962" i="1"/>
  <c r="AV14962" i="1"/>
  <c r="AW14944" i="1"/>
  <c r="AV14944" i="1"/>
  <c r="AW14870" i="1"/>
  <c r="AV14870" i="1"/>
  <c r="AW14775" i="1"/>
  <c r="AV14775" i="1"/>
  <c r="AW14758" i="1"/>
  <c r="AV14758" i="1"/>
  <c r="AW14545" i="1"/>
  <c r="AV14545" i="1"/>
  <c r="AW14529" i="1"/>
  <c r="AV14529" i="1"/>
  <c r="AW14396" i="1"/>
  <c r="AV14396" i="1"/>
  <c r="AW14392" i="1"/>
  <c r="AV14392" i="1"/>
  <c r="AW14382" i="1"/>
  <c r="AV14382" i="1"/>
  <c r="AW14351" i="1"/>
  <c r="AV14351" i="1"/>
  <c r="AW14331" i="1"/>
  <c r="AV14331" i="1"/>
  <c r="AW14203" i="1"/>
  <c r="AV14203" i="1"/>
  <c r="AW14279" i="1"/>
  <c r="AV14279" i="1"/>
  <c r="AW14072" i="1"/>
  <c r="AV14072" i="1"/>
  <c r="AW14069" i="1"/>
  <c r="AV14069" i="1"/>
  <c r="AW13959" i="1"/>
  <c r="AV13959" i="1"/>
  <c r="AW13943" i="1"/>
  <c r="AV13943" i="1"/>
  <c r="AW13895" i="1"/>
  <c r="AV13895" i="1"/>
  <c r="AW13646" i="1"/>
  <c r="AV13646" i="1"/>
  <c r="AW13601" i="1"/>
  <c r="AV13601" i="1"/>
  <c r="AW13596" i="1"/>
  <c r="AV13596" i="1"/>
  <c r="AW13577" i="1"/>
  <c r="AV13577" i="1"/>
  <c r="AW13557" i="1"/>
  <c r="AV13557" i="1"/>
  <c r="AW13518" i="1"/>
  <c r="AV13518" i="1"/>
  <c r="AW13516" i="1"/>
  <c r="AV13516" i="1"/>
  <c r="AW13485" i="1"/>
  <c r="AV13485" i="1"/>
  <c r="AW13422" i="1"/>
  <c r="AV13422" i="1"/>
  <c r="AW13415" i="1"/>
  <c r="AV13415" i="1"/>
  <c r="AW13398" i="1"/>
  <c r="AV13398" i="1"/>
  <c r="AW13388" i="1"/>
  <c r="AV13388" i="1"/>
  <c r="AW13301" i="1"/>
  <c r="AV13301" i="1"/>
  <c r="AW13291" i="1"/>
  <c r="AV13291" i="1"/>
  <c r="AW13283" i="1"/>
  <c r="AV13283" i="1"/>
  <c r="AW13281" i="1"/>
  <c r="AV13281" i="1"/>
  <c r="AW13138" i="1"/>
  <c r="AV13138" i="1"/>
  <c r="AW13126" i="1"/>
  <c r="AV13126" i="1"/>
  <c r="AW13030" i="1"/>
  <c r="AV13030" i="1"/>
  <c r="AW13026" i="1"/>
  <c r="AV13026" i="1"/>
  <c r="AW13023" i="1"/>
  <c r="AV13023" i="1"/>
  <c r="AW12708" i="1"/>
  <c r="AV12708" i="1"/>
  <c r="AW12699" i="1"/>
  <c r="AV12699" i="1"/>
  <c r="AW12619" i="1"/>
  <c r="AV12619" i="1"/>
  <c r="AW12610" i="1"/>
  <c r="AV12610" i="1"/>
  <c r="AW12579" i="1"/>
  <c r="AV12579" i="1"/>
  <c r="AW12561" i="1"/>
  <c r="AV12561" i="1"/>
  <c r="AW12542" i="1"/>
  <c r="AV12542" i="1"/>
  <c r="AW12516" i="1"/>
  <c r="AV12516" i="1"/>
  <c r="AW12514" i="1"/>
  <c r="AV12514" i="1"/>
  <c r="AW12500" i="1"/>
  <c r="AV12500" i="1"/>
  <c r="AW12312" i="1"/>
  <c r="AV12312" i="1"/>
  <c r="AW12296" i="1"/>
  <c r="AV12296" i="1"/>
  <c r="AW12284" i="1"/>
  <c r="AV12284" i="1"/>
  <c r="AW12280" i="1"/>
  <c r="AV12280" i="1"/>
  <c r="AW12240" i="1"/>
  <c r="AV12240" i="1"/>
  <c r="AW12231" i="1"/>
  <c r="AV12231" i="1"/>
  <c r="AW12039" i="1"/>
  <c r="AV12039" i="1"/>
  <c r="AW11865" i="1"/>
  <c r="AV11865" i="1"/>
  <c r="AW11749" i="1"/>
  <c r="AV11749" i="1"/>
  <c r="AW11737" i="1"/>
  <c r="AV11737" i="1"/>
  <c r="AW11688" i="1"/>
  <c r="AV11688" i="1"/>
  <c r="AW11634" i="1"/>
  <c r="AV11634" i="1"/>
  <c r="AW11583" i="1"/>
  <c r="AV11583" i="1"/>
  <c r="AW11569" i="1"/>
  <c r="AV11569" i="1"/>
  <c r="AW11562" i="1"/>
  <c r="AV11562" i="1"/>
  <c r="AW11555" i="1"/>
  <c r="AV11555" i="1"/>
  <c r="AW11550" i="1"/>
  <c r="AV11550" i="1"/>
  <c r="AW11424" i="1"/>
  <c r="AV11424" i="1"/>
  <c r="AW11298" i="1"/>
  <c r="AV11298" i="1"/>
  <c r="AW11258" i="1"/>
  <c r="AV11258" i="1"/>
  <c r="AW11050" i="1"/>
  <c r="AV11050" i="1"/>
  <c r="AW10021" i="1"/>
  <c r="AV10021" i="1"/>
  <c r="AW10009" i="1"/>
  <c r="AV10009" i="1"/>
  <c r="AW9983" i="1"/>
  <c r="AV9983" i="1"/>
  <c r="AW9742" i="1"/>
  <c r="AV9742" i="1"/>
  <c r="AW9664" i="1"/>
  <c r="AV9664" i="1"/>
  <c r="AW9602" i="1"/>
  <c r="AV9602" i="1"/>
  <c r="AW9585" i="1"/>
  <c r="AV9585" i="1"/>
  <c r="AW9573" i="1"/>
  <c r="AV9573" i="1"/>
  <c r="AW9472" i="1"/>
  <c r="AV9472" i="1"/>
  <c r="AW9409" i="1"/>
  <c r="AV9409" i="1"/>
  <c r="AW9404" i="1"/>
  <c r="AV9404" i="1"/>
  <c r="AW9312" i="1"/>
  <c r="AV9312" i="1"/>
  <c r="AW9308" i="1"/>
  <c r="AV9308" i="1"/>
  <c r="AW9280" i="1"/>
  <c r="AV9280" i="1"/>
  <c r="AW9261" i="1"/>
  <c r="AV9261" i="1"/>
  <c r="AM15993" i="1"/>
  <c r="AL15993" i="1"/>
  <c r="AM15977" i="1"/>
  <c r="AL15977" i="1"/>
  <c r="AM15963" i="1"/>
  <c r="AL15963" i="1"/>
  <c r="AM15953" i="1"/>
  <c r="AL15953" i="1"/>
  <c r="AM15951" i="1"/>
  <c r="AL15951" i="1"/>
  <c r="AM15949" i="1"/>
  <c r="AL15949" i="1"/>
  <c r="AM15938" i="1"/>
  <c r="AL15938" i="1"/>
  <c r="AM15930" i="1"/>
  <c r="AL15930" i="1"/>
  <c r="AM15847" i="1"/>
  <c r="AL15847" i="1"/>
  <c r="AM15842" i="1"/>
  <c r="AL15842" i="1"/>
  <c r="AM15839" i="1"/>
  <c r="AL15839" i="1"/>
  <c r="AM15835" i="1"/>
  <c r="AL15835" i="1"/>
  <c r="AM15764" i="1"/>
  <c r="AL15764" i="1"/>
  <c r="AM15755" i="1"/>
  <c r="AL15755" i="1"/>
  <c r="AM15709" i="1"/>
  <c r="AL15709" i="1"/>
  <c r="AM15699" i="1"/>
  <c r="AL15699" i="1"/>
  <c r="AM15697" i="1"/>
  <c r="AL15697" i="1"/>
  <c r="AM15612" i="1"/>
  <c r="AL15612" i="1"/>
  <c r="AM15553" i="1"/>
  <c r="AL15553" i="1"/>
  <c r="AM15547" i="1"/>
  <c r="AL15547" i="1"/>
  <c r="AM15531" i="1"/>
  <c r="AL15531" i="1"/>
  <c r="AM15514" i="1"/>
  <c r="AL15514" i="1"/>
  <c r="AM15468" i="1"/>
  <c r="AL15468" i="1"/>
  <c r="AM15415" i="1"/>
  <c r="AL15415" i="1"/>
  <c r="AM15410" i="1"/>
  <c r="AL15410" i="1"/>
  <c r="AM15386" i="1"/>
  <c r="AL15386" i="1"/>
  <c r="AM14965" i="1"/>
  <c r="AL14965" i="1"/>
  <c r="AM14962" i="1"/>
  <c r="AL14962" i="1"/>
  <c r="AM14944" i="1"/>
  <c r="AL14944" i="1"/>
  <c r="AM14870" i="1"/>
  <c r="AL14870" i="1"/>
  <c r="AM14775" i="1"/>
  <c r="AL14775" i="1"/>
  <c r="AM14758" i="1"/>
  <c r="AL14758" i="1"/>
  <c r="AM14545" i="1"/>
  <c r="AL14545" i="1"/>
  <c r="AM14529" i="1"/>
  <c r="AL14529" i="1"/>
  <c r="AM14396" i="1"/>
  <c r="AL14396" i="1"/>
  <c r="AM14392" i="1"/>
  <c r="AL14392" i="1"/>
  <c r="AM14382" i="1"/>
  <c r="AL14382" i="1"/>
  <c r="AM14351" i="1"/>
  <c r="AL14351" i="1"/>
  <c r="AM14331" i="1"/>
  <c r="AL14331" i="1"/>
  <c r="AM14203" i="1"/>
  <c r="AL14203" i="1"/>
  <c r="AM14279" i="1"/>
  <c r="AL14279" i="1"/>
  <c r="AM14072" i="1"/>
  <c r="AL14072" i="1"/>
  <c r="AM14069" i="1"/>
  <c r="AL14069" i="1"/>
  <c r="AM13959" i="1"/>
  <c r="AL13959" i="1"/>
  <c r="AM13943" i="1"/>
  <c r="AL13943" i="1"/>
  <c r="AM13895" i="1"/>
  <c r="AL13895" i="1"/>
  <c r="AM13646" i="1"/>
  <c r="AL13646" i="1"/>
  <c r="AM13601" i="1"/>
  <c r="AL13601" i="1"/>
  <c r="AM13596" i="1"/>
  <c r="AL13596" i="1"/>
  <c r="AM13577" i="1"/>
  <c r="AL13577" i="1"/>
  <c r="AM13557" i="1"/>
  <c r="AL13557" i="1"/>
  <c r="AM13518" i="1"/>
  <c r="AL13518" i="1"/>
  <c r="AM13516" i="1"/>
  <c r="AL13516" i="1"/>
  <c r="AM13485" i="1"/>
  <c r="AL13485" i="1"/>
  <c r="AM13422" i="1"/>
  <c r="AL13422" i="1"/>
  <c r="AM13415" i="1"/>
  <c r="AL13415" i="1"/>
  <c r="AM13398" i="1"/>
  <c r="AL13398" i="1"/>
  <c r="AM13388" i="1"/>
  <c r="AL13388" i="1"/>
  <c r="AM13301" i="1"/>
  <c r="AL13301" i="1"/>
  <c r="AM13291" i="1"/>
  <c r="AL13291" i="1"/>
  <c r="AM13283" i="1"/>
  <c r="AL13283" i="1"/>
  <c r="AM13281" i="1"/>
  <c r="AL13281" i="1"/>
  <c r="AM13138" i="1"/>
  <c r="AL13138" i="1"/>
  <c r="AM13126" i="1"/>
  <c r="AL13126" i="1"/>
  <c r="AM13030" i="1"/>
  <c r="AL13030" i="1"/>
  <c r="AM13026" i="1"/>
  <c r="AL13026" i="1"/>
  <c r="AM13023" i="1"/>
  <c r="AL13023" i="1"/>
  <c r="AM12708" i="1"/>
  <c r="AL12708" i="1"/>
  <c r="AM12699" i="1"/>
  <c r="AL12699" i="1"/>
  <c r="AM12619" i="1"/>
  <c r="AL12619" i="1"/>
  <c r="AM12610" i="1"/>
  <c r="AL12610" i="1"/>
  <c r="AM12579" i="1"/>
  <c r="AL12579" i="1"/>
  <c r="AM12561" i="1"/>
  <c r="AL12561" i="1"/>
  <c r="AM12542" i="1"/>
  <c r="AL12542" i="1"/>
  <c r="AM12516" i="1"/>
  <c r="AL12516" i="1"/>
  <c r="AM12514" i="1"/>
  <c r="AL12514" i="1"/>
  <c r="AM12500" i="1"/>
  <c r="AL12500" i="1"/>
  <c r="AM12312" i="1"/>
  <c r="AL12312" i="1"/>
  <c r="AM12296" i="1"/>
  <c r="AL12296" i="1"/>
  <c r="AM12284" i="1"/>
  <c r="AL12284" i="1"/>
  <c r="AM12280" i="1"/>
  <c r="AL12280" i="1"/>
  <c r="AM12240" i="1"/>
  <c r="AL12240" i="1"/>
  <c r="AM12231" i="1"/>
  <c r="AL12231" i="1"/>
  <c r="AM12039" i="1"/>
  <c r="AL12039" i="1"/>
  <c r="AM11865" i="1"/>
  <c r="AL11865" i="1"/>
  <c r="AM11749" i="1"/>
  <c r="AL11749" i="1"/>
  <c r="AM11737" i="1"/>
  <c r="AL11737" i="1"/>
  <c r="AM11688" i="1"/>
  <c r="AL11688" i="1"/>
  <c r="AM11634" i="1"/>
  <c r="AL11634" i="1"/>
  <c r="AM11583" i="1"/>
  <c r="AL11583" i="1"/>
  <c r="AM11569" i="1"/>
  <c r="AL11569" i="1"/>
  <c r="AM11562" i="1"/>
  <c r="AL11562" i="1"/>
  <c r="AM11555" i="1"/>
  <c r="AL11555" i="1"/>
  <c r="AM11550" i="1"/>
  <c r="AL11550" i="1"/>
  <c r="AM11424" i="1"/>
  <c r="AL11424" i="1"/>
  <c r="AM11298" i="1"/>
  <c r="AL11298" i="1"/>
  <c r="AM11258" i="1"/>
  <c r="AL11258" i="1"/>
  <c r="AM11050" i="1"/>
  <c r="AL11050" i="1"/>
  <c r="AM10021" i="1"/>
  <c r="AL10021" i="1"/>
  <c r="AM10009" i="1"/>
  <c r="AL10009" i="1"/>
  <c r="AM9983" i="1"/>
  <c r="AL9983" i="1"/>
  <c r="AM9742" i="1"/>
  <c r="AL9742" i="1"/>
  <c r="AM9664" i="1"/>
  <c r="AL9664" i="1"/>
  <c r="AM9602" i="1"/>
  <c r="AL9602" i="1"/>
  <c r="AM9585" i="1"/>
  <c r="AL9585" i="1"/>
  <c r="AM9573" i="1"/>
  <c r="AL9573" i="1"/>
  <c r="AM9472" i="1"/>
  <c r="AL9472" i="1"/>
  <c r="AM9409" i="1"/>
  <c r="AL9409" i="1"/>
  <c r="AM9404" i="1"/>
  <c r="AL9404" i="1"/>
  <c r="AM9312" i="1"/>
  <c r="AL9312" i="1"/>
  <c r="AM9308" i="1"/>
  <c r="AL9308" i="1"/>
  <c r="AM9280" i="1"/>
  <c r="AL9280" i="1"/>
  <c r="AM9261" i="1"/>
  <c r="AL9261" i="1"/>
  <c r="AK15993" i="1"/>
  <c r="AK15977" i="1"/>
  <c r="AK15963" i="1"/>
  <c r="AK15953" i="1"/>
  <c r="AK15951" i="1"/>
  <c r="AK15949" i="1"/>
  <c r="AK15938" i="1"/>
  <c r="AK15930" i="1"/>
  <c r="AK15847" i="1"/>
  <c r="AK15842" i="1"/>
  <c r="AK15839" i="1"/>
  <c r="AK15835" i="1"/>
  <c r="AK15764" i="1"/>
  <c r="AK15755" i="1"/>
  <c r="AK15709" i="1"/>
  <c r="AK15699" i="1"/>
  <c r="AK15697" i="1"/>
  <c r="AK15612" i="1"/>
  <c r="AK15553" i="1"/>
  <c r="AK15547" i="1"/>
  <c r="AK15531" i="1"/>
  <c r="AK15514" i="1"/>
  <c r="AK15468" i="1"/>
  <c r="AK15415" i="1"/>
  <c r="AK15410" i="1"/>
  <c r="AK15386" i="1"/>
  <c r="AK14965" i="1"/>
  <c r="AK14962" i="1"/>
  <c r="AK14944" i="1"/>
  <c r="AK14870" i="1"/>
  <c r="AK14775" i="1"/>
  <c r="AK14758" i="1"/>
  <c r="AK14545" i="1"/>
  <c r="AK14529" i="1"/>
  <c r="AK14396" i="1"/>
  <c r="AK14392" i="1"/>
  <c r="AK14382" i="1"/>
  <c r="AK14351" i="1"/>
  <c r="AK14331" i="1"/>
  <c r="AK14203" i="1"/>
  <c r="AK14279" i="1"/>
  <c r="AK14072" i="1"/>
  <c r="AK14069" i="1"/>
  <c r="AK13959" i="1"/>
  <c r="AK13943" i="1"/>
  <c r="AK13895" i="1"/>
  <c r="AK13646" i="1"/>
  <c r="AK13601" i="1"/>
  <c r="AK13596" i="1"/>
  <c r="AK13577" i="1"/>
  <c r="AK13557" i="1"/>
  <c r="AK13518" i="1"/>
  <c r="AK13516" i="1"/>
  <c r="AK13485" i="1"/>
  <c r="AK13422" i="1"/>
  <c r="AK13415" i="1"/>
  <c r="AK13398" i="1"/>
  <c r="AK13388" i="1"/>
  <c r="AK13301" i="1"/>
  <c r="AK13291" i="1"/>
  <c r="AK13283" i="1"/>
  <c r="AK13281" i="1"/>
  <c r="AK13138" i="1"/>
  <c r="AK13126" i="1"/>
  <c r="AK13030" i="1"/>
  <c r="AK13026" i="1"/>
  <c r="AK13023" i="1"/>
  <c r="AK12708" i="1"/>
  <c r="AK12699" i="1"/>
  <c r="AK12619" i="1"/>
  <c r="AK12610" i="1"/>
  <c r="AK12579" i="1"/>
  <c r="AK12561" i="1"/>
  <c r="AK12542" i="1"/>
  <c r="AK12516" i="1"/>
  <c r="AK12514" i="1"/>
  <c r="AK12500" i="1"/>
  <c r="AK12312" i="1"/>
  <c r="AK12296" i="1"/>
  <c r="AK12284" i="1"/>
  <c r="AK12280" i="1"/>
  <c r="AK12240" i="1"/>
  <c r="AK12231" i="1"/>
  <c r="AK12039" i="1"/>
  <c r="AK11749" i="1"/>
  <c r="AK11737" i="1"/>
  <c r="AK11688" i="1"/>
  <c r="AK11634" i="1"/>
  <c r="AK11583" i="1"/>
  <c r="AK11569" i="1"/>
  <c r="AK11562" i="1"/>
  <c r="AK11555" i="1"/>
  <c r="AK11550" i="1"/>
  <c r="AK11424" i="1"/>
  <c r="AK11298" i="1"/>
  <c r="AK11258" i="1"/>
  <c r="AK11050" i="1"/>
  <c r="AK10021" i="1"/>
  <c r="AK10009" i="1"/>
  <c r="AK9983" i="1"/>
  <c r="AK9742" i="1"/>
  <c r="AK9664" i="1"/>
  <c r="AK9602" i="1"/>
  <c r="AK9585" i="1"/>
  <c r="AK9573" i="1"/>
  <c r="AK9472" i="1"/>
  <c r="AK9409" i="1"/>
  <c r="AK9404" i="1"/>
  <c r="AK9312" i="1"/>
  <c r="AK9308" i="1"/>
  <c r="AK9280" i="1"/>
  <c r="AK9261" i="1"/>
  <c r="AJ9261" i="1"/>
  <c r="AJ9280" i="1"/>
  <c r="AJ9308" i="1"/>
  <c r="AJ9312" i="1"/>
  <c r="AJ9404" i="1"/>
  <c r="AJ9409" i="1"/>
  <c r="AJ9472" i="1"/>
  <c r="AJ9573" i="1"/>
  <c r="AJ9585" i="1"/>
  <c r="AJ9602" i="1"/>
  <c r="AJ9664" i="1"/>
  <c r="AJ9742" i="1"/>
  <c r="AJ9983" i="1"/>
  <c r="AJ10009" i="1"/>
  <c r="AJ10021" i="1"/>
  <c r="AJ11050" i="1"/>
  <c r="AJ11258" i="1"/>
  <c r="AJ11298" i="1"/>
  <c r="AJ11424" i="1"/>
  <c r="AJ11550" i="1"/>
  <c r="AJ11555" i="1"/>
  <c r="AJ11562" i="1"/>
  <c r="AJ11569" i="1"/>
  <c r="AJ11583" i="1"/>
  <c r="AJ11634" i="1"/>
  <c r="AJ11688" i="1"/>
  <c r="AJ11737" i="1"/>
  <c r="AJ11749" i="1"/>
  <c r="AJ11865" i="1"/>
  <c r="AJ15993" i="1"/>
  <c r="AJ12699" i="1"/>
  <c r="AJ12708" i="1"/>
  <c r="AJ13023" i="1"/>
  <c r="AJ13026" i="1"/>
  <c r="AJ13030" i="1"/>
  <c r="AJ13126" i="1"/>
  <c r="AJ13138" i="1"/>
  <c r="AJ13281" i="1"/>
  <c r="AJ13283" i="1"/>
  <c r="AJ13291" i="1"/>
  <c r="AJ13301" i="1"/>
  <c r="AJ13388" i="1"/>
  <c r="AJ13398" i="1"/>
  <c r="AJ13415" i="1"/>
  <c r="AJ13422" i="1"/>
  <c r="AJ13485" i="1"/>
  <c r="AJ13516" i="1"/>
  <c r="AJ13518" i="1"/>
  <c r="AJ13557" i="1"/>
  <c r="AJ13577" i="1"/>
  <c r="AJ13596" i="1"/>
  <c r="AJ13601" i="1"/>
  <c r="AJ13646" i="1"/>
  <c r="AJ13895" i="1"/>
  <c r="AJ13943" i="1"/>
  <c r="AJ13959" i="1"/>
  <c r="AJ14069" i="1"/>
  <c r="AJ14072" i="1"/>
  <c r="AJ14279" i="1"/>
  <c r="AJ14203" i="1"/>
  <c r="AJ14331" i="1"/>
  <c r="AJ14351" i="1"/>
  <c r="AJ14382" i="1"/>
  <c r="AJ14392" i="1"/>
  <c r="AJ14396" i="1"/>
  <c r="AJ14529" i="1"/>
  <c r="AJ14545" i="1"/>
  <c r="AJ14758" i="1"/>
  <c r="AJ14775" i="1"/>
  <c r="AJ14870" i="1"/>
  <c r="AJ14944" i="1"/>
  <c r="AJ14962" i="1"/>
  <c r="AJ14965" i="1"/>
  <c r="AJ15386" i="1"/>
  <c r="AJ15410" i="1"/>
  <c r="AJ15415" i="1"/>
  <c r="AJ15468" i="1"/>
  <c r="AJ15514" i="1"/>
  <c r="AJ15531" i="1"/>
  <c r="AJ15547" i="1"/>
  <c r="AJ15553" i="1"/>
  <c r="AJ15612" i="1"/>
  <c r="AJ15697" i="1"/>
  <c r="AJ15699" i="1"/>
  <c r="AJ15709" i="1"/>
  <c r="AJ15755" i="1"/>
  <c r="AJ15764" i="1"/>
  <c r="AJ15835" i="1"/>
  <c r="AJ15839" i="1"/>
  <c r="AJ15842" i="1"/>
  <c r="AJ15847" i="1"/>
  <c r="AJ15930" i="1"/>
  <c r="AJ15938" i="1"/>
  <c r="AJ15949" i="1"/>
  <c r="AJ15951" i="1"/>
  <c r="AJ15953" i="1"/>
  <c r="AJ15963" i="1"/>
  <c r="AJ15977" i="1"/>
  <c r="AJ12619" i="1"/>
  <c r="AJ12610" i="1"/>
  <c r="AJ12579" i="1"/>
  <c r="AJ12561" i="1"/>
  <c r="AJ12542" i="1"/>
  <c r="AJ12516" i="1"/>
  <c r="AJ12514" i="1"/>
  <c r="AJ12500" i="1"/>
  <c r="AJ12312" i="1"/>
  <c r="AJ12296" i="1"/>
  <c r="AJ12284" i="1"/>
  <c r="AJ12280" i="1"/>
  <c r="AJ12240" i="1"/>
  <c r="AJ12231" i="1"/>
  <c r="AK11865" i="1"/>
  <c r="AJ12039" i="1"/>
  <c r="L16010" i="1"/>
  <c r="B279" i="7" l="1"/>
  <c r="I55" i="7"/>
  <c r="E55" i="7"/>
  <c r="D55" i="7"/>
  <c r="I277" i="7"/>
  <c r="E277" i="7"/>
  <c r="D277" i="7"/>
  <c r="I276" i="7"/>
  <c r="E276" i="7"/>
  <c r="D276" i="7"/>
  <c r="I275" i="7"/>
  <c r="E275" i="7"/>
  <c r="D275" i="7"/>
  <c r="I274" i="7"/>
  <c r="E274" i="7"/>
  <c r="D274" i="7"/>
  <c r="I273" i="7"/>
  <c r="E273" i="7"/>
  <c r="D273" i="7"/>
  <c r="I272" i="7"/>
  <c r="E272" i="7"/>
  <c r="D272" i="7"/>
  <c r="I271" i="7"/>
  <c r="E271" i="7"/>
  <c r="D271" i="7"/>
  <c r="I270" i="7"/>
  <c r="E270" i="7"/>
  <c r="D270" i="7"/>
  <c r="I269" i="7"/>
  <c r="E269" i="7"/>
  <c r="D269" i="7"/>
  <c r="I268" i="7"/>
  <c r="E268" i="7"/>
  <c r="D268" i="7"/>
  <c r="I267" i="7"/>
  <c r="E267" i="7"/>
  <c r="D267" i="7"/>
  <c r="I266" i="7"/>
  <c r="E266" i="7"/>
  <c r="D266" i="7"/>
  <c r="I265" i="7"/>
  <c r="E265" i="7"/>
  <c r="D265" i="7"/>
  <c r="I264" i="7"/>
  <c r="E264" i="7"/>
  <c r="D264" i="7"/>
  <c r="I263" i="7"/>
  <c r="E263" i="7"/>
  <c r="D263" i="7"/>
  <c r="I262" i="7"/>
  <c r="E262" i="7"/>
  <c r="D262" i="7"/>
  <c r="I261" i="7"/>
  <c r="E261" i="7"/>
  <c r="D261" i="7"/>
  <c r="I260" i="7"/>
  <c r="D260" i="7"/>
  <c r="I259" i="7"/>
  <c r="E259" i="7"/>
  <c r="D259" i="7"/>
  <c r="I258" i="7"/>
  <c r="E258" i="7"/>
  <c r="D258" i="7"/>
  <c r="I257" i="7"/>
  <c r="E257" i="7"/>
  <c r="D257" i="7"/>
  <c r="I256" i="7"/>
  <c r="E256" i="7"/>
  <c r="D256" i="7"/>
  <c r="I255" i="7"/>
  <c r="E255" i="7"/>
  <c r="D255" i="7"/>
  <c r="I254" i="7"/>
  <c r="E254" i="7"/>
  <c r="D254" i="7"/>
  <c r="I253" i="7"/>
  <c r="E253" i="7"/>
  <c r="D253" i="7"/>
  <c r="I252" i="7"/>
  <c r="E252" i="7"/>
  <c r="D252" i="7"/>
  <c r="I251" i="7"/>
  <c r="E251" i="7"/>
  <c r="D251" i="7"/>
  <c r="I250" i="7"/>
  <c r="E250" i="7"/>
  <c r="D250" i="7"/>
  <c r="I249" i="7"/>
  <c r="E249" i="7"/>
  <c r="D249" i="7"/>
  <c r="I248" i="7"/>
  <c r="E248" i="7"/>
  <c r="D248" i="7"/>
  <c r="I247" i="7"/>
  <c r="E247" i="7"/>
  <c r="D247" i="7"/>
  <c r="I246" i="7"/>
  <c r="E246" i="7"/>
  <c r="D246" i="7"/>
  <c r="I245" i="7"/>
  <c r="E245" i="7"/>
  <c r="D245" i="7"/>
  <c r="I244" i="7"/>
  <c r="E244" i="7"/>
  <c r="D244" i="7"/>
  <c r="I242" i="7"/>
  <c r="E242" i="7"/>
  <c r="D242" i="7"/>
  <c r="I243" i="7"/>
  <c r="E243" i="7"/>
  <c r="D243" i="7"/>
  <c r="I241" i="7"/>
  <c r="E241" i="7"/>
  <c r="D241" i="7"/>
  <c r="I240" i="7"/>
  <c r="E240" i="7"/>
  <c r="D240" i="7"/>
  <c r="I239" i="7"/>
  <c r="E239" i="7"/>
  <c r="D239" i="7"/>
  <c r="I238" i="7"/>
  <c r="E238" i="7"/>
  <c r="D238" i="7"/>
  <c r="I237" i="7"/>
  <c r="E237" i="7"/>
  <c r="D237" i="7"/>
  <c r="I236" i="7"/>
  <c r="E236" i="7"/>
  <c r="D236" i="7"/>
  <c r="I235" i="7"/>
  <c r="E235" i="7"/>
  <c r="D235" i="7"/>
  <c r="I234" i="7"/>
  <c r="E234" i="7"/>
  <c r="D234" i="7"/>
  <c r="I233" i="7"/>
  <c r="E233" i="7"/>
  <c r="D233" i="7"/>
  <c r="I232" i="7"/>
  <c r="E232" i="7"/>
  <c r="D232" i="7"/>
  <c r="I231" i="7"/>
  <c r="E231" i="7"/>
  <c r="D231" i="7"/>
  <c r="I230" i="7"/>
  <c r="E230" i="7"/>
  <c r="D230" i="7"/>
  <c r="I229" i="7"/>
  <c r="E229" i="7"/>
  <c r="D229" i="7"/>
  <c r="I228" i="7"/>
  <c r="E228" i="7"/>
  <c r="D228" i="7"/>
  <c r="I227" i="7"/>
  <c r="E227" i="7"/>
  <c r="D227" i="7"/>
  <c r="I226" i="7"/>
  <c r="E226" i="7"/>
  <c r="D226" i="7"/>
  <c r="I225" i="7"/>
  <c r="E225" i="7"/>
  <c r="D225" i="7"/>
  <c r="I224" i="7"/>
  <c r="E224" i="7"/>
  <c r="D224" i="7"/>
  <c r="I223" i="7"/>
  <c r="E223" i="7"/>
  <c r="D223" i="7"/>
  <c r="I222" i="7"/>
  <c r="E222" i="7"/>
  <c r="D222" i="7"/>
  <c r="I221" i="7"/>
  <c r="E221" i="7"/>
  <c r="D221" i="7"/>
  <c r="I220" i="7"/>
  <c r="E220" i="7"/>
  <c r="D220" i="7"/>
  <c r="I219" i="7"/>
  <c r="E219" i="7"/>
  <c r="D219" i="7"/>
  <c r="I218" i="7"/>
  <c r="E218" i="7"/>
  <c r="D218" i="7"/>
  <c r="I217" i="7"/>
  <c r="E217" i="7"/>
  <c r="D217" i="7"/>
  <c r="I216" i="7"/>
  <c r="E216" i="7"/>
  <c r="D216" i="7"/>
  <c r="I215" i="7"/>
  <c r="E215" i="7"/>
  <c r="D215" i="7"/>
  <c r="I214" i="7"/>
  <c r="E214" i="7"/>
  <c r="D214" i="7"/>
  <c r="I213" i="7"/>
  <c r="E213" i="7"/>
  <c r="D213" i="7"/>
  <c r="I212" i="7"/>
  <c r="E212" i="7"/>
  <c r="D212" i="7"/>
  <c r="I211" i="7"/>
  <c r="E211" i="7"/>
  <c r="D211" i="7"/>
  <c r="I210" i="7"/>
  <c r="E210" i="7"/>
  <c r="D210" i="7"/>
  <c r="I209" i="7"/>
  <c r="E209" i="7"/>
  <c r="D209" i="7"/>
  <c r="I208" i="7"/>
  <c r="E208" i="7"/>
  <c r="D208" i="7"/>
  <c r="I207" i="7"/>
  <c r="E207" i="7"/>
  <c r="D207" i="7"/>
  <c r="I206" i="7"/>
  <c r="E206" i="7"/>
  <c r="D206" i="7"/>
  <c r="I205" i="7"/>
  <c r="E205" i="7"/>
  <c r="D205" i="7"/>
  <c r="I204" i="7"/>
  <c r="E204" i="7"/>
  <c r="D204" i="7"/>
  <c r="I203" i="7"/>
  <c r="E203" i="7"/>
  <c r="D203" i="7"/>
  <c r="I202" i="7"/>
  <c r="E202" i="7"/>
  <c r="D202" i="7"/>
  <c r="I201" i="7"/>
  <c r="E201" i="7"/>
  <c r="D201" i="7"/>
  <c r="I200" i="7"/>
  <c r="E200" i="7"/>
  <c r="D200" i="7"/>
  <c r="I199" i="7"/>
  <c r="E199" i="7"/>
  <c r="D199" i="7"/>
  <c r="I198" i="7"/>
  <c r="E198" i="7"/>
  <c r="D198" i="7"/>
  <c r="I197" i="7"/>
  <c r="E197" i="7"/>
  <c r="D197" i="7"/>
  <c r="I196" i="7"/>
  <c r="E196" i="7"/>
  <c r="D196" i="7"/>
  <c r="I195" i="7"/>
  <c r="E195" i="7"/>
  <c r="D195" i="7"/>
  <c r="I194" i="7"/>
  <c r="E194" i="7"/>
  <c r="D194" i="7"/>
  <c r="I193" i="7"/>
  <c r="E193" i="7"/>
  <c r="D193" i="7"/>
  <c r="I192" i="7"/>
  <c r="E192" i="7"/>
  <c r="D192" i="7"/>
  <c r="I191" i="7"/>
  <c r="E191" i="7"/>
  <c r="D191" i="7"/>
  <c r="I190" i="7"/>
  <c r="E190" i="7"/>
  <c r="D190" i="7"/>
  <c r="I189" i="7"/>
  <c r="E189" i="7"/>
  <c r="D189" i="7"/>
  <c r="I188" i="7"/>
  <c r="E188" i="7"/>
  <c r="D188" i="7"/>
  <c r="I187" i="7"/>
  <c r="E187" i="7"/>
  <c r="D187" i="7"/>
  <c r="I186" i="7"/>
  <c r="E186" i="7"/>
  <c r="D186" i="7"/>
  <c r="I185" i="7"/>
  <c r="E185" i="7"/>
  <c r="D185" i="7"/>
  <c r="I184" i="7"/>
  <c r="E184" i="7"/>
  <c r="D184" i="7"/>
  <c r="I183" i="7"/>
  <c r="E183" i="7"/>
  <c r="D183" i="7"/>
  <c r="I182" i="7"/>
  <c r="E182" i="7"/>
  <c r="D182" i="7"/>
  <c r="I181" i="7"/>
  <c r="E181" i="7"/>
  <c r="D181" i="7"/>
  <c r="I180" i="7"/>
  <c r="E180" i="7"/>
  <c r="D180" i="7"/>
  <c r="I179" i="7"/>
  <c r="E179" i="7"/>
  <c r="D179" i="7"/>
  <c r="I178" i="7"/>
  <c r="E178" i="7"/>
  <c r="D178" i="7"/>
  <c r="I177" i="7"/>
  <c r="E177" i="7"/>
  <c r="D177" i="7"/>
  <c r="I176" i="7"/>
  <c r="E176" i="7"/>
  <c r="D176" i="7"/>
  <c r="I175" i="7"/>
  <c r="E175" i="7"/>
  <c r="D175" i="7"/>
  <c r="I174" i="7"/>
  <c r="E174" i="7"/>
  <c r="D174" i="7"/>
  <c r="I173" i="7"/>
  <c r="E173" i="7"/>
  <c r="D173" i="7"/>
  <c r="I172" i="7"/>
  <c r="E172" i="7"/>
  <c r="D172" i="7"/>
  <c r="I171" i="7"/>
  <c r="E171" i="7"/>
  <c r="D171" i="7"/>
  <c r="I170" i="7"/>
  <c r="E170" i="7"/>
  <c r="D170" i="7"/>
  <c r="I169" i="7"/>
  <c r="E169" i="7"/>
  <c r="D169" i="7"/>
  <c r="I168" i="7"/>
  <c r="E168" i="7"/>
  <c r="D168" i="7"/>
  <c r="I167" i="7"/>
  <c r="E167" i="7"/>
  <c r="D167" i="7"/>
  <c r="I166" i="7"/>
  <c r="E166" i="7"/>
  <c r="D166" i="7"/>
  <c r="I165" i="7"/>
  <c r="E165" i="7"/>
  <c r="D165" i="7"/>
  <c r="I164" i="7"/>
  <c r="E164" i="7"/>
  <c r="D164" i="7"/>
  <c r="I163" i="7"/>
  <c r="E163" i="7"/>
  <c r="D163" i="7"/>
  <c r="I162" i="7"/>
  <c r="E162" i="7"/>
  <c r="D162" i="7"/>
  <c r="I161" i="7"/>
  <c r="E161" i="7"/>
  <c r="D161" i="7"/>
  <c r="I160" i="7"/>
  <c r="E160" i="7"/>
  <c r="D160" i="7"/>
  <c r="I159" i="7"/>
  <c r="E159" i="7"/>
  <c r="D159" i="7"/>
  <c r="I158" i="7"/>
  <c r="E158" i="7"/>
  <c r="D158" i="7"/>
  <c r="I157" i="7"/>
  <c r="E157" i="7"/>
  <c r="D157" i="7"/>
  <c r="I156" i="7"/>
  <c r="E156" i="7"/>
  <c r="D156" i="7"/>
  <c r="I155" i="7"/>
  <c r="E155" i="7"/>
  <c r="D155" i="7"/>
  <c r="I154" i="7"/>
  <c r="E154" i="7"/>
  <c r="D154" i="7"/>
  <c r="I153" i="7"/>
  <c r="E153" i="7"/>
  <c r="D153" i="7"/>
  <c r="I152" i="7"/>
  <c r="E152" i="7"/>
  <c r="D152" i="7"/>
  <c r="I151" i="7"/>
  <c r="E151" i="7"/>
  <c r="D151" i="7"/>
  <c r="I150" i="7"/>
  <c r="E150" i="7"/>
  <c r="D150" i="7"/>
  <c r="I149" i="7"/>
  <c r="E149" i="7"/>
  <c r="D149" i="7"/>
  <c r="I148" i="7"/>
  <c r="E148" i="7"/>
  <c r="D148" i="7"/>
  <c r="I147" i="7"/>
  <c r="E147" i="7"/>
  <c r="D147" i="7"/>
  <c r="I146" i="7"/>
  <c r="E146" i="7"/>
  <c r="D146" i="7"/>
  <c r="I144" i="7"/>
  <c r="E144" i="7"/>
  <c r="D144" i="7"/>
  <c r="I145" i="7"/>
  <c r="E145" i="7"/>
  <c r="D145" i="7"/>
  <c r="I143" i="7"/>
  <c r="E143" i="7"/>
  <c r="D143" i="7"/>
  <c r="I142" i="7"/>
  <c r="E142" i="7"/>
  <c r="D142" i="7"/>
  <c r="I141" i="7"/>
  <c r="E141" i="7"/>
  <c r="D141" i="7"/>
  <c r="I140" i="7"/>
  <c r="E140" i="7"/>
  <c r="D140" i="7"/>
  <c r="I139" i="7"/>
  <c r="E139" i="7"/>
  <c r="D139" i="7"/>
  <c r="I138" i="7"/>
  <c r="E138" i="7"/>
  <c r="D138" i="7"/>
  <c r="I137" i="7"/>
  <c r="E137" i="7"/>
  <c r="D137" i="7"/>
  <c r="I136" i="7"/>
  <c r="E136" i="7"/>
  <c r="D136" i="7"/>
  <c r="I135" i="7"/>
  <c r="E135" i="7"/>
  <c r="D135" i="7"/>
  <c r="I134" i="7"/>
  <c r="E134" i="7"/>
  <c r="D134" i="7"/>
  <c r="I133" i="7"/>
  <c r="E133" i="7"/>
  <c r="D133" i="7"/>
  <c r="I132" i="7"/>
  <c r="E132" i="7"/>
  <c r="D132" i="7"/>
  <c r="I131" i="7"/>
  <c r="E131" i="7"/>
  <c r="D131" i="7"/>
  <c r="I130" i="7"/>
  <c r="E130" i="7"/>
  <c r="D130" i="7"/>
  <c r="I129" i="7"/>
  <c r="E129" i="7"/>
  <c r="D129" i="7"/>
  <c r="I128" i="7"/>
  <c r="E128" i="7"/>
  <c r="D128" i="7"/>
  <c r="I127" i="7"/>
  <c r="E127" i="7"/>
  <c r="D127" i="7"/>
  <c r="I126" i="7"/>
  <c r="E126" i="7"/>
  <c r="D126" i="7"/>
  <c r="C55"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4" i="7"/>
  <c r="C145" i="7"/>
  <c r="C143" i="7"/>
  <c r="C142" i="7"/>
  <c r="C141" i="7"/>
  <c r="C140" i="7"/>
  <c r="C139" i="7"/>
  <c r="C138" i="7"/>
  <c r="C137" i="7"/>
  <c r="C136" i="7"/>
  <c r="C135" i="7"/>
  <c r="C134" i="7"/>
  <c r="C133" i="7"/>
  <c r="C132" i="7"/>
  <c r="C131" i="7"/>
  <c r="C130" i="7"/>
  <c r="C129" i="7"/>
  <c r="C128" i="7"/>
  <c r="C127" i="7"/>
  <c r="C126" i="7"/>
  <c r="I125" i="7" l="1"/>
  <c r="E125" i="7"/>
  <c r="D125" i="7"/>
  <c r="I124" i="7"/>
  <c r="E124" i="7"/>
  <c r="D124" i="7"/>
  <c r="I123" i="7"/>
  <c r="E123" i="7"/>
  <c r="D123" i="7"/>
  <c r="I122" i="7"/>
  <c r="E122" i="7"/>
  <c r="D122" i="7"/>
  <c r="I121" i="7"/>
  <c r="E121" i="7"/>
  <c r="D121" i="7"/>
  <c r="I120" i="7"/>
  <c r="E120" i="7"/>
  <c r="D120" i="7"/>
  <c r="I119" i="7"/>
  <c r="E119" i="7"/>
  <c r="D119" i="7"/>
  <c r="I118" i="7"/>
  <c r="E118" i="7"/>
  <c r="D118" i="7"/>
  <c r="I117" i="7"/>
  <c r="E117" i="7"/>
  <c r="D117" i="7"/>
  <c r="I116" i="7"/>
  <c r="E116" i="7"/>
  <c r="D116" i="7"/>
  <c r="I115" i="7"/>
  <c r="E115" i="7"/>
  <c r="D115" i="7"/>
  <c r="I114" i="7"/>
  <c r="E114" i="7"/>
  <c r="D114" i="7"/>
  <c r="I113" i="7"/>
  <c r="E113" i="7"/>
  <c r="D113" i="7"/>
  <c r="C113" i="7"/>
  <c r="I112" i="7"/>
  <c r="E112" i="7"/>
  <c r="D112" i="7"/>
  <c r="I111" i="7"/>
  <c r="E111" i="7"/>
  <c r="D111" i="7"/>
  <c r="I110" i="7"/>
  <c r="E110" i="7"/>
  <c r="D110" i="7"/>
  <c r="I109" i="7"/>
  <c r="E109" i="7"/>
  <c r="D109" i="7"/>
  <c r="I108" i="7"/>
  <c r="E108" i="7"/>
  <c r="D108" i="7"/>
  <c r="I107" i="7"/>
  <c r="E107" i="7"/>
  <c r="D107" i="7"/>
  <c r="I106" i="7"/>
  <c r="E106" i="7"/>
  <c r="D106" i="7"/>
  <c r="I105" i="7"/>
  <c r="E105" i="7"/>
  <c r="D105" i="7"/>
  <c r="I104" i="7"/>
  <c r="E104" i="7"/>
  <c r="D104" i="7"/>
  <c r="I103" i="7"/>
  <c r="E103" i="7"/>
  <c r="D103" i="7"/>
  <c r="I102" i="7"/>
  <c r="E102" i="7"/>
  <c r="D102" i="7"/>
  <c r="I100" i="7"/>
  <c r="E100" i="7"/>
  <c r="D100" i="7"/>
  <c r="I101" i="7"/>
  <c r="E101" i="7"/>
  <c r="D101" i="7"/>
  <c r="I99" i="7"/>
  <c r="E99" i="7"/>
  <c r="D99" i="7"/>
  <c r="I98" i="7"/>
  <c r="E98" i="7"/>
  <c r="D98" i="7"/>
  <c r="I97" i="7"/>
  <c r="E97" i="7"/>
  <c r="D97" i="7"/>
  <c r="I96" i="7"/>
  <c r="E96" i="7"/>
  <c r="D96" i="7"/>
  <c r="I95" i="7"/>
  <c r="E95" i="7"/>
  <c r="D95" i="7"/>
  <c r="I94" i="7"/>
  <c r="E94" i="7"/>
  <c r="D94" i="7"/>
  <c r="I93" i="7"/>
  <c r="E93" i="7"/>
  <c r="D93" i="7"/>
  <c r="I92" i="7"/>
  <c r="E92" i="7"/>
  <c r="D92" i="7"/>
  <c r="I91" i="7"/>
  <c r="E91" i="7"/>
  <c r="D91" i="7"/>
  <c r="I90" i="7"/>
  <c r="E90" i="7"/>
  <c r="D90" i="7"/>
  <c r="I89" i="7"/>
  <c r="E89" i="7"/>
  <c r="D89" i="7"/>
  <c r="I88" i="7"/>
  <c r="E88" i="7"/>
  <c r="D88" i="7"/>
  <c r="I87" i="7"/>
  <c r="E87" i="7"/>
  <c r="D87" i="7"/>
  <c r="I86" i="7"/>
  <c r="E86" i="7"/>
  <c r="D86" i="7"/>
  <c r="I85" i="7"/>
  <c r="E85" i="7"/>
  <c r="D85" i="7"/>
  <c r="I50" i="7"/>
  <c r="E50" i="7"/>
  <c r="D50" i="7"/>
  <c r="C50" i="7"/>
  <c r="I84" i="7"/>
  <c r="E84" i="7"/>
  <c r="D84" i="7"/>
  <c r="I83" i="7"/>
  <c r="E83" i="7"/>
  <c r="D83" i="7"/>
  <c r="I82" i="7"/>
  <c r="E82" i="7"/>
  <c r="D82" i="7"/>
  <c r="I81" i="7"/>
  <c r="E81" i="7"/>
  <c r="D81" i="7"/>
  <c r="I80" i="7"/>
  <c r="E80" i="7"/>
  <c r="D80" i="7"/>
  <c r="I79" i="7"/>
  <c r="E79" i="7"/>
  <c r="D79" i="7"/>
  <c r="I78" i="7"/>
  <c r="E78" i="7"/>
  <c r="D78" i="7"/>
  <c r="I77" i="7"/>
  <c r="E77" i="7"/>
  <c r="D77" i="7"/>
  <c r="I76" i="7"/>
  <c r="E76" i="7"/>
  <c r="D76" i="7"/>
  <c r="I75" i="7"/>
  <c r="E75" i="7"/>
  <c r="D75" i="7"/>
  <c r="I74" i="7"/>
  <c r="E74" i="7"/>
  <c r="D74" i="7"/>
  <c r="I73" i="7"/>
  <c r="E73" i="7"/>
  <c r="D73" i="7"/>
  <c r="I72" i="7"/>
  <c r="E72" i="7"/>
  <c r="D72" i="7"/>
  <c r="I71" i="7"/>
  <c r="E71" i="7"/>
  <c r="D71" i="7"/>
  <c r="I70" i="7"/>
  <c r="E70" i="7"/>
  <c r="D70" i="7"/>
  <c r="I68" i="7"/>
  <c r="E68" i="7"/>
  <c r="D68" i="7"/>
  <c r="I69" i="7"/>
  <c r="E69" i="7"/>
  <c r="D69" i="7"/>
  <c r="I67" i="7"/>
  <c r="E67" i="7"/>
  <c r="D67" i="7"/>
  <c r="I66" i="7"/>
  <c r="E66" i="7"/>
  <c r="D66" i="7"/>
  <c r="I65" i="7"/>
  <c r="E65" i="7"/>
  <c r="D65" i="7"/>
  <c r="I64" i="7"/>
  <c r="E64" i="7"/>
  <c r="D64" i="7"/>
  <c r="I63" i="7"/>
  <c r="E63" i="7"/>
  <c r="D63" i="7"/>
  <c r="I62" i="7"/>
  <c r="E62" i="7"/>
  <c r="D62" i="7"/>
  <c r="I61" i="7"/>
  <c r="E61" i="7"/>
  <c r="D61" i="7"/>
  <c r="I60" i="7"/>
  <c r="E60" i="7"/>
  <c r="D60" i="7"/>
  <c r="I59" i="7"/>
  <c r="E59" i="7"/>
  <c r="D59" i="7"/>
  <c r="I58" i="7"/>
  <c r="E58" i="7"/>
  <c r="D58" i="7"/>
  <c r="I57" i="7"/>
  <c r="E57" i="7"/>
  <c r="D57" i="7"/>
  <c r="I56" i="7"/>
  <c r="E56" i="7"/>
  <c r="D56" i="7"/>
  <c r="I54" i="7"/>
  <c r="E54" i="7"/>
  <c r="D54" i="7"/>
  <c r="I52" i="7"/>
  <c r="E52" i="7"/>
  <c r="D52" i="7"/>
  <c r="I53" i="7"/>
  <c r="E53" i="7"/>
  <c r="D53" i="7"/>
  <c r="I51" i="7"/>
  <c r="E51" i="7"/>
  <c r="D51" i="7"/>
  <c r="I49" i="7"/>
  <c r="E49" i="7"/>
  <c r="D49" i="7"/>
  <c r="I48" i="7"/>
  <c r="E48" i="7"/>
  <c r="D48" i="7"/>
  <c r="I47" i="7"/>
  <c r="E47" i="7"/>
  <c r="D47" i="7"/>
  <c r="I46" i="7"/>
  <c r="E46" i="7"/>
  <c r="D46" i="7"/>
  <c r="I45" i="7"/>
  <c r="E45" i="7"/>
  <c r="D45" i="7"/>
  <c r="I44" i="7"/>
  <c r="E44" i="7"/>
  <c r="D44" i="7"/>
  <c r="I43" i="7"/>
  <c r="E43" i="7"/>
  <c r="D43" i="7"/>
  <c r="I42" i="7"/>
  <c r="E42" i="7"/>
  <c r="D42" i="7"/>
  <c r="I41" i="7"/>
  <c r="E41" i="7"/>
  <c r="D41" i="7"/>
  <c r="I40" i="7"/>
  <c r="E40" i="7"/>
  <c r="D40" i="7"/>
  <c r="I39" i="7"/>
  <c r="E39" i="7"/>
  <c r="D39" i="7"/>
  <c r="I38" i="7"/>
  <c r="E38" i="7"/>
  <c r="D38" i="7"/>
  <c r="I37" i="7"/>
  <c r="E37" i="7"/>
  <c r="D37" i="7"/>
  <c r="I36" i="7"/>
  <c r="E36" i="7"/>
  <c r="D36" i="7"/>
  <c r="I35" i="7"/>
  <c r="E35" i="7"/>
  <c r="D35" i="7"/>
  <c r="I34" i="7"/>
  <c r="E34" i="7"/>
  <c r="D34" i="7"/>
  <c r="I33" i="7"/>
  <c r="E33" i="7"/>
  <c r="D33" i="7"/>
  <c r="I32" i="7"/>
  <c r="E32" i="7"/>
  <c r="D32" i="7"/>
  <c r="I31" i="7"/>
  <c r="E31" i="7"/>
  <c r="D31" i="7"/>
  <c r="I30" i="7"/>
  <c r="E30" i="7"/>
  <c r="D30" i="7"/>
  <c r="I29" i="7"/>
  <c r="E29" i="7"/>
  <c r="D29" i="7"/>
  <c r="I28" i="7"/>
  <c r="E28" i="7"/>
  <c r="D28" i="7"/>
  <c r="I27" i="7"/>
  <c r="E27" i="7"/>
  <c r="D27" i="7"/>
  <c r="I26" i="7"/>
  <c r="E26" i="7"/>
  <c r="D26" i="7"/>
  <c r="I25" i="7"/>
  <c r="E25" i="7"/>
  <c r="D25" i="7"/>
  <c r="I24" i="7"/>
  <c r="E24" i="7"/>
  <c r="D24" i="7"/>
  <c r="I23" i="7"/>
  <c r="E23" i="7"/>
  <c r="D23" i="7"/>
  <c r="I22" i="7"/>
  <c r="E22" i="7"/>
  <c r="D22" i="7"/>
  <c r="I21" i="7"/>
  <c r="E21" i="7"/>
  <c r="D21" i="7"/>
  <c r="I20" i="7"/>
  <c r="E20" i="7"/>
  <c r="D20" i="7"/>
  <c r="I19" i="7"/>
  <c r="E19" i="7"/>
  <c r="D19" i="7"/>
  <c r="I18" i="7"/>
  <c r="E18" i="7"/>
  <c r="D18" i="7"/>
  <c r="C125" i="7"/>
  <c r="C124" i="7"/>
  <c r="C123" i="7"/>
  <c r="C122" i="7"/>
  <c r="C121" i="7"/>
  <c r="C120" i="7"/>
  <c r="C119" i="7"/>
  <c r="C118" i="7"/>
  <c r="C117" i="7"/>
  <c r="C116" i="7"/>
  <c r="C115" i="7"/>
  <c r="C114" i="7"/>
  <c r="C112" i="7"/>
  <c r="C111" i="7"/>
  <c r="C110" i="7"/>
  <c r="C109" i="7"/>
  <c r="C108" i="7"/>
  <c r="C107" i="7"/>
  <c r="C106" i="7"/>
  <c r="C105" i="7"/>
  <c r="C104" i="7"/>
  <c r="C103" i="7"/>
  <c r="C102" i="7"/>
  <c r="C100" i="7"/>
  <c r="C101"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8" i="7"/>
  <c r="C69" i="7"/>
  <c r="C67" i="7"/>
  <c r="C66" i="7"/>
  <c r="C65" i="7"/>
  <c r="C64" i="7"/>
  <c r="C63" i="7"/>
  <c r="C62" i="7"/>
  <c r="C61" i="7"/>
  <c r="C60" i="7"/>
  <c r="C59" i="7"/>
  <c r="C58" i="7"/>
  <c r="C57" i="7"/>
  <c r="C56" i="7"/>
  <c r="C54" i="7"/>
  <c r="C53" i="7"/>
  <c r="C52" i="7"/>
  <c r="C51" i="7"/>
  <c r="C49" i="7"/>
  <c r="C48" i="7"/>
  <c r="C47" i="7"/>
  <c r="C46" i="7"/>
  <c r="C45" i="7"/>
  <c r="C44" i="7"/>
  <c r="C43" i="7"/>
  <c r="C42" i="7"/>
  <c r="C41" i="7"/>
  <c r="C40" i="7"/>
  <c r="C39" i="7"/>
  <c r="C38" i="7"/>
  <c r="C37" i="7"/>
  <c r="C36" i="7"/>
  <c r="C34" i="7"/>
  <c r="C35" i="7"/>
  <c r="C33" i="7"/>
  <c r="C32" i="7"/>
  <c r="C31" i="7"/>
  <c r="C30" i="7"/>
  <c r="C29" i="7"/>
  <c r="C28" i="7"/>
  <c r="C27" i="7"/>
  <c r="C26" i="7"/>
  <c r="C25" i="7"/>
  <c r="C24" i="7"/>
  <c r="C23" i="7"/>
  <c r="C22" i="7"/>
  <c r="C21" i="7"/>
  <c r="C20" i="7"/>
  <c r="C19" i="7"/>
  <c r="C18" i="7"/>
  <c r="I17" i="7"/>
  <c r="E17" i="7"/>
  <c r="D17" i="7"/>
  <c r="I16" i="7"/>
  <c r="E16" i="7"/>
  <c r="D16" i="7"/>
  <c r="I15" i="7"/>
  <c r="E15" i="7"/>
  <c r="D15" i="7"/>
  <c r="I4" i="7"/>
  <c r="E4" i="7"/>
  <c r="D4" i="7"/>
  <c r="C4" i="7"/>
  <c r="I14" i="7"/>
  <c r="E14" i="7"/>
  <c r="D14" i="7"/>
  <c r="I13" i="7"/>
  <c r="E13" i="7"/>
  <c r="D13" i="7"/>
  <c r="I12" i="7"/>
  <c r="E12" i="7"/>
  <c r="D12" i="7"/>
  <c r="I11" i="7"/>
  <c r="E11" i="7"/>
  <c r="D11" i="7"/>
  <c r="I10" i="7"/>
  <c r="E10" i="7"/>
  <c r="D10" i="7"/>
  <c r="I9" i="7"/>
  <c r="E9" i="7"/>
  <c r="D9" i="7"/>
  <c r="I8" i="7"/>
  <c r="E8" i="7"/>
  <c r="D8" i="7"/>
  <c r="I7" i="7"/>
  <c r="E7" i="7"/>
  <c r="D7" i="7"/>
  <c r="I6" i="7"/>
  <c r="E6" i="7"/>
  <c r="D6" i="7"/>
  <c r="I5" i="7"/>
  <c r="E5" i="7"/>
  <c r="D5" i="7"/>
  <c r="C17" i="7"/>
  <c r="C16" i="7"/>
  <c r="C15" i="7"/>
  <c r="C14" i="7"/>
  <c r="C13" i="7"/>
  <c r="C12" i="7"/>
  <c r="C11" i="7"/>
  <c r="C10" i="7"/>
  <c r="C9" i="7"/>
  <c r="C8" i="7"/>
  <c r="C7" i="7"/>
  <c r="C6" i="7"/>
  <c r="C5" i="7"/>
  <c r="D3" i="7"/>
  <c r="C3" i="7"/>
  <c r="I3" i="7"/>
  <c r="E3" i="7"/>
  <c r="AC16000" i="1"/>
  <c r="A59" i="18" s="1"/>
  <c r="AB16000" i="1"/>
  <c r="A58" i="18" s="1"/>
  <c r="AA15997" i="1"/>
  <c r="AA15996" i="1"/>
  <c r="AA15995" i="1"/>
  <c r="AA15994" i="1"/>
  <c r="AA15993" i="1"/>
  <c r="AA15992" i="1"/>
  <c r="AA15991" i="1"/>
  <c r="AA15990" i="1"/>
  <c r="AA15989" i="1"/>
  <c r="AA15988" i="1"/>
  <c r="AA15987" i="1"/>
  <c r="AA15986" i="1"/>
  <c r="AA15985" i="1"/>
  <c r="AA15984" i="1"/>
  <c r="AA15983" i="1"/>
  <c r="AA15982" i="1"/>
  <c r="AA15981" i="1"/>
  <c r="AA15980" i="1"/>
  <c r="AA15979" i="1"/>
  <c r="AA15978" i="1"/>
  <c r="AA15977" i="1"/>
  <c r="AA15976" i="1"/>
  <c r="AA15975" i="1"/>
  <c r="AA15974" i="1"/>
  <c r="AA15973" i="1"/>
  <c r="AA15972" i="1"/>
  <c r="AA15971" i="1"/>
  <c r="AA15970" i="1"/>
  <c r="AA15969" i="1"/>
  <c r="AA15968" i="1"/>
  <c r="AA15967" i="1"/>
  <c r="AA15966" i="1"/>
  <c r="AA15965" i="1"/>
  <c r="AA15964" i="1"/>
  <c r="AA15963" i="1"/>
  <c r="AA15962" i="1"/>
  <c r="AA15961" i="1"/>
  <c r="AA15960" i="1"/>
  <c r="AA15959" i="1"/>
  <c r="AA15958" i="1"/>
  <c r="AA15957" i="1"/>
  <c r="AA15956" i="1"/>
  <c r="AA15955" i="1"/>
  <c r="AA15954" i="1"/>
  <c r="AA15953" i="1"/>
  <c r="AA15952" i="1"/>
  <c r="AA15951" i="1"/>
  <c r="AA15950" i="1"/>
  <c r="AA15949" i="1"/>
  <c r="AA15948" i="1"/>
  <c r="AA15947" i="1"/>
  <c r="AA15946" i="1"/>
  <c r="AA15945" i="1"/>
  <c r="AA15944" i="1"/>
  <c r="AA15943" i="1"/>
  <c r="AA15942" i="1"/>
  <c r="AA15941" i="1"/>
  <c r="AA15940" i="1"/>
  <c r="AA15939" i="1"/>
  <c r="AA15938" i="1"/>
  <c r="AA15937" i="1"/>
  <c r="AA15936" i="1"/>
  <c r="AA15935" i="1"/>
  <c r="AA15934" i="1"/>
  <c r="AA15933" i="1"/>
  <c r="AA15932" i="1"/>
  <c r="AA15931" i="1"/>
  <c r="AA15930" i="1"/>
  <c r="AA15929" i="1"/>
  <c r="AA15928" i="1"/>
  <c r="AA15927" i="1"/>
  <c r="AA15926" i="1"/>
  <c r="AA15925" i="1"/>
  <c r="AA15924" i="1"/>
  <c r="AA15923" i="1"/>
  <c r="AA15922" i="1"/>
  <c r="AA15921" i="1"/>
  <c r="AA15920" i="1"/>
  <c r="AA15919" i="1"/>
  <c r="AA15918" i="1"/>
  <c r="AA15917" i="1"/>
  <c r="AA15916" i="1"/>
  <c r="AA15915" i="1"/>
  <c r="AA15914" i="1"/>
  <c r="AA15913" i="1"/>
  <c r="AA15912" i="1"/>
  <c r="AA15911" i="1"/>
  <c r="AA15910" i="1"/>
  <c r="AA15909" i="1"/>
  <c r="AA15908" i="1"/>
  <c r="AA15907" i="1"/>
  <c r="AA15906" i="1"/>
  <c r="AA15905" i="1"/>
  <c r="AA15904" i="1"/>
  <c r="AA15903" i="1"/>
  <c r="AA15902" i="1"/>
  <c r="AA15901" i="1"/>
  <c r="AA15900" i="1"/>
  <c r="AA15899" i="1"/>
  <c r="AA15898" i="1"/>
  <c r="AA15897" i="1"/>
  <c r="AA15896" i="1"/>
  <c r="AA15895" i="1"/>
  <c r="AA15894" i="1"/>
  <c r="AA15893" i="1"/>
  <c r="AA15892" i="1"/>
  <c r="AA15891" i="1"/>
  <c r="AA15890" i="1"/>
  <c r="AA15889" i="1"/>
  <c r="AA15888" i="1"/>
  <c r="AA15887" i="1"/>
  <c r="AA15886" i="1"/>
  <c r="AA15885" i="1"/>
  <c r="AA15884" i="1"/>
  <c r="AA15883" i="1"/>
  <c r="AA15882" i="1"/>
  <c r="AA15881" i="1"/>
  <c r="AA15880" i="1"/>
  <c r="AA15879" i="1"/>
  <c r="AA15878" i="1"/>
  <c r="AA15877" i="1"/>
  <c r="AA15876" i="1"/>
  <c r="AA15875" i="1"/>
  <c r="AA15874" i="1"/>
  <c r="AA15873" i="1"/>
  <c r="AA15872" i="1"/>
  <c r="AA15871" i="1"/>
  <c r="AA15870" i="1"/>
  <c r="AA15869" i="1"/>
  <c r="AA15868" i="1"/>
  <c r="AA15867" i="1"/>
  <c r="AA15866" i="1"/>
  <c r="AA15865" i="1"/>
  <c r="AA15864" i="1"/>
  <c r="AA15863" i="1"/>
  <c r="AA15862" i="1"/>
  <c r="AA15861" i="1"/>
  <c r="AA15860" i="1"/>
  <c r="AA15859" i="1"/>
  <c r="AA15858" i="1"/>
  <c r="AA15857" i="1"/>
  <c r="AA15856" i="1"/>
  <c r="AA15855" i="1"/>
  <c r="AA15854" i="1"/>
  <c r="AA15853" i="1"/>
  <c r="AA15852" i="1"/>
  <c r="AA15851" i="1"/>
  <c r="AA15850" i="1"/>
  <c r="AA15849" i="1"/>
  <c r="AA15848" i="1"/>
  <c r="AA15847" i="1"/>
  <c r="AA15846" i="1"/>
  <c r="AA15845" i="1"/>
  <c r="AA15844" i="1"/>
  <c r="AA15843" i="1"/>
  <c r="AA15842" i="1"/>
  <c r="AA15841" i="1"/>
  <c r="AA15840" i="1"/>
  <c r="AA15839" i="1"/>
  <c r="AA15838" i="1"/>
  <c r="AA15837" i="1"/>
  <c r="AA15836" i="1"/>
  <c r="AA15835" i="1"/>
  <c r="AA15834" i="1"/>
  <c r="AA15833" i="1"/>
  <c r="AA15832" i="1"/>
  <c r="AA15831" i="1"/>
  <c r="AA15830" i="1"/>
  <c r="AA15829" i="1"/>
  <c r="AA15828" i="1"/>
  <c r="AA15827" i="1"/>
  <c r="AA15826" i="1"/>
  <c r="AA15825" i="1"/>
  <c r="AA15824" i="1"/>
  <c r="AA15823" i="1"/>
  <c r="AA15822" i="1"/>
  <c r="AA15821" i="1"/>
  <c r="AA15820" i="1"/>
  <c r="AA15819" i="1"/>
  <c r="AA15818" i="1"/>
  <c r="AA15817" i="1"/>
  <c r="AA15816" i="1"/>
  <c r="AA15815" i="1"/>
  <c r="AA15814" i="1"/>
  <c r="AA15813" i="1"/>
  <c r="AA15812" i="1"/>
  <c r="AA15811" i="1"/>
  <c r="AA15810" i="1"/>
  <c r="AA15809" i="1"/>
  <c r="AA15808" i="1"/>
  <c r="AA15807" i="1"/>
  <c r="AA15806" i="1"/>
  <c r="AA15805" i="1"/>
  <c r="AA15804" i="1"/>
  <c r="AA15803" i="1"/>
  <c r="AA15802" i="1"/>
  <c r="AA15801" i="1"/>
  <c r="AA15800" i="1"/>
  <c r="AA15799" i="1"/>
  <c r="AA15798" i="1"/>
  <c r="AA15797" i="1"/>
  <c r="AA15796" i="1"/>
  <c r="AA15795" i="1"/>
  <c r="AA15794" i="1"/>
  <c r="AA15793" i="1"/>
  <c r="AA15792" i="1"/>
  <c r="AA15791" i="1"/>
  <c r="AA15790" i="1"/>
  <c r="AA15789" i="1"/>
  <c r="AA15788" i="1"/>
  <c r="AA15787" i="1"/>
  <c r="AA15786" i="1"/>
  <c r="AA15785" i="1"/>
  <c r="AA15784" i="1"/>
  <c r="AA15783" i="1"/>
  <c r="AA15782" i="1"/>
  <c r="AA15781" i="1"/>
  <c r="AA15780" i="1"/>
  <c r="AA15779" i="1"/>
  <c r="AA15778" i="1"/>
  <c r="AA15777" i="1"/>
  <c r="AA15776" i="1"/>
  <c r="AA15775" i="1"/>
  <c r="AA15774" i="1"/>
  <c r="AA15773" i="1"/>
  <c r="AA15772" i="1"/>
  <c r="AA15771" i="1"/>
  <c r="AA15770" i="1"/>
  <c r="AA15769" i="1"/>
  <c r="AA15768" i="1"/>
  <c r="AA15767" i="1"/>
  <c r="AA15766" i="1"/>
  <c r="AA15765" i="1"/>
  <c r="AA15764" i="1"/>
  <c r="AA15763" i="1"/>
  <c r="AA15762" i="1"/>
  <c r="AA15761" i="1"/>
  <c r="AA15760" i="1"/>
  <c r="AA15759" i="1"/>
  <c r="AA15758" i="1"/>
  <c r="AA15757" i="1"/>
  <c r="AA15756" i="1"/>
  <c r="AA15755" i="1"/>
  <c r="AA15754" i="1"/>
  <c r="AA15753" i="1"/>
  <c r="AA15752" i="1"/>
  <c r="AA15751" i="1"/>
  <c r="AA15749" i="1"/>
  <c r="AA15748" i="1"/>
  <c r="AA15747" i="1"/>
  <c r="AA15746" i="1"/>
  <c r="AA15745" i="1"/>
  <c r="AA15744" i="1"/>
  <c r="AA15743" i="1"/>
  <c r="AA15742" i="1"/>
  <c r="AA15741" i="1"/>
  <c r="AA15740" i="1"/>
  <c r="AA15739" i="1"/>
  <c r="AA15738" i="1"/>
  <c r="AA15737" i="1"/>
  <c r="AA15736" i="1"/>
  <c r="AA15735" i="1"/>
  <c r="AA15734" i="1"/>
  <c r="AA15733" i="1"/>
  <c r="AA15732" i="1"/>
  <c r="AA15731" i="1"/>
  <c r="AA15730" i="1"/>
  <c r="AA15729" i="1"/>
  <c r="AA15728" i="1"/>
  <c r="AA15727" i="1"/>
  <c r="AA15726" i="1"/>
  <c r="AA15725" i="1"/>
  <c r="AA15724" i="1"/>
  <c r="AA15723" i="1"/>
  <c r="AA15722" i="1"/>
  <c r="AA15721" i="1"/>
  <c r="AA15720" i="1"/>
  <c r="AA15719" i="1"/>
  <c r="AA15718" i="1"/>
  <c r="AA15717" i="1"/>
  <c r="AA15716" i="1"/>
  <c r="AA15715" i="1"/>
  <c r="AA15714" i="1"/>
  <c r="AA15713" i="1"/>
  <c r="AA15712" i="1"/>
  <c r="AA15711" i="1"/>
  <c r="AA15710" i="1"/>
  <c r="AA15709" i="1"/>
  <c r="AA15708" i="1"/>
  <c r="AA15707" i="1"/>
  <c r="AA15706" i="1"/>
  <c r="AA15705" i="1"/>
  <c r="AA15704" i="1"/>
  <c r="AA15703" i="1"/>
  <c r="AA15702" i="1"/>
  <c r="AA15701" i="1"/>
  <c r="AA15700" i="1"/>
  <c r="AA15699" i="1"/>
  <c r="AA15698" i="1"/>
  <c r="AA15697" i="1"/>
  <c r="AA15696" i="1"/>
  <c r="AA15695" i="1"/>
  <c r="AA15694" i="1"/>
  <c r="AA15693" i="1"/>
  <c r="AA15692" i="1"/>
  <c r="AA15686" i="1"/>
  <c r="AA15685" i="1"/>
  <c r="AA15684" i="1"/>
  <c r="AA15683" i="1"/>
  <c r="AA15682" i="1"/>
  <c r="AA15681" i="1"/>
  <c r="AA15680" i="1"/>
  <c r="AA15679" i="1"/>
  <c r="AA15678" i="1"/>
  <c r="AA15677" i="1"/>
  <c r="AA15676" i="1"/>
  <c r="AA15675" i="1"/>
  <c r="AA15674" i="1"/>
  <c r="AA15673" i="1"/>
  <c r="AA15672" i="1"/>
  <c r="AA15671" i="1"/>
  <c r="AA15670" i="1"/>
  <c r="AA15669" i="1"/>
  <c r="AA15668" i="1"/>
  <c r="AA15667" i="1"/>
  <c r="AA15666" i="1"/>
  <c r="AA15665" i="1"/>
  <c r="AA15664" i="1"/>
  <c r="AA15663" i="1"/>
  <c r="AA15662" i="1"/>
  <c r="AA15660" i="1"/>
  <c r="AA15659" i="1"/>
  <c r="AA15658" i="1"/>
  <c r="AA15657" i="1"/>
  <c r="AA15656" i="1"/>
  <c r="AA15655" i="1"/>
  <c r="AA15648" i="1"/>
  <c r="AA15646" i="1"/>
  <c r="AA15644" i="1"/>
  <c r="AA15642" i="1"/>
  <c r="AA15641" i="1"/>
  <c r="AA15639" i="1"/>
  <c r="AA15638" i="1"/>
  <c r="AA15637" i="1"/>
  <c r="AA15636" i="1"/>
  <c r="AA15635" i="1"/>
  <c r="AA15634" i="1"/>
  <c r="AA15633" i="1"/>
  <c r="AA15632" i="1"/>
  <c r="AA15631" i="1"/>
  <c r="AA15630" i="1"/>
  <c r="AA15629" i="1"/>
  <c r="AA15628" i="1"/>
  <c r="AA15627" i="1"/>
  <c r="AA15626" i="1"/>
  <c r="AA15625" i="1"/>
  <c r="AA15624" i="1"/>
  <c r="AA15623" i="1"/>
  <c r="AA15622" i="1"/>
  <c r="AA15621" i="1"/>
  <c r="AA15620" i="1"/>
  <c r="AA15619" i="1"/>
  <c r="AA15618" i="1"/>
  <c r="AA15617" i="1"/>
  <c r="AA15616" i="1"/>
  <c r="AA15615" i="1"/>
  <c r="AA15614" i="1"/>
  <c r="AA15613" i="1"/>
  <c r="AA15612" i="1"/>
  <c r="AA15611" i="1"/>
  <c r="AA15610" i="1"/>
  <c r="AA15609" i="1"/>
  <c r="AA15608" i="1"/>
  <c r="AA15607" i="1"/>
  <c r="AA15606" i="1"/>
  <c r="AA15605" i="1"/>
  <c r="AA15604" i="1"/>
  <c r="AA15603" i="1"/>
  <c r="AA15602" i="1"/>
  <c r="AA15601" i="1"/>
  <c r="AA15600" i="1"/>
  <c r="AA15599" i="1"/>
  <c r="AA15598" i="1"/>
  <c r="AA15597" i="1"/>
  <c r="AA15596" i="1"/>
  <c r="AA15595" i="1"/>
  <c r="AA15594" i="1"/>
  <c r="AA15593" i="1"/>
  <c r="AA15592" i="1"/>
  <c r="AA15591" i="1"/>
  <c r="AA15590" i="1"/>
  <c r="AA15589" i="1"/>
  <c r="AA15587" i="1"/>
  <c r="AA15586" i="1"/>
  <c r="AA15585" i="1"/>
  <c r="AA15584" i="1"/>
  <c r="AA15583" i="1"/>
  <c r="AA15582" i="1"/>
  <c r="AA15581" i="1"/>
  <c r="AA15580" i="1"/>
  <c r="AA15579" i="1"/>
  <c r="AA15578" i="1"/>
  <c r="AA15577" i="1"/>
  <c r="AA15576" i="1"/>
  <c r="AA15575" i="1"/>
  <c r="AA15574" i="1"/>
  <c r="AA15573" i="1"/>
  <c r="AA15572" i="1"/>
  <c r="AA15571" i="1"/>
  <c r="AA15570" i="1"/>
  <c r="AA15569" i="1"/>
  <c r="AA15568" i="1"/>
  <c r="AA15567" i="1"/>
  <c r="AA15566" i="1"/>
  <c r="AA15565" i="1"/>
  <c r="AA15564" i="1"/>
  <c r="AA15563" i="1"/>
  <c r="AA15562" i="1"/>
  <c r="AA15561" i="1"/>
  <c r="AA15560" i="1"/>
  <c r="AA15559" i="1"/>
  <c r="AA15558" i="1"/>
  <c r="AA15557" i="1"/>
  <c r="AA15556" i="1"/>
  <c r="AA15555" i="1"/>
  <c r="AA15554" i="1"/>
  <c r="AA15553" i="1"/>
  <c r="AA15549" i="1"/>
  <c r="AA15548" i="1"/>
  <c r="AA15547" i="1"/>
  <c r="AA15546" i="1"/>
  <c r="AA15545" i="1"/>
  <c r="AA15544" i="1"/>
  <c r="AA15543" i="1"/>
  <c r="AA15542" i="1"/>
  <c r="AA15541" i="1"/>
  <c r="AA15540" i="1"/>
  <c r="AA15539" i="1"/>
  <c r="AA15538" i="1"/>
  <c r="AA15537" i="1"/>
  <c r="AA15536" i="1"/>
  <c r="AA15535" i="1"/>
  <c r="AA15534" i="1"/>
  <c r="AA15533" i="1"/>
  <c r="AA15532" i="1"/>
  <c r="AA15531" i="1"/>
  <c r="AA15530" i="1"/>
  <c r="AA15529" i="1"/>
  <c r="AA15528" i="1"/>
  <c r="AA15527" i="1"/>
  <c r="AA15526" i="1"/>
  <c r="AA15525" i="1"/>
  <c r="AA15524" i="1"/>
  <c r="AA15523" i="1"/>
  <c r="AA15522" i="1"/>
  <c r="AA15521" i="1"/>
  <c r="AA15520" i="1"/>
  <c r="AA15519" i="1"/>
  <c r="AA15518" i="1"/>
  <c r="AA15517" i="1"/>
  <c r="AA15516" i="1"/>
  <c r="AA15515" i="1"/>
  <c r="AA15514" i="1"/>
  <c r="AA15513" i="1"/>
  <c r="AA15512" i="1"/>
  <c r="AA15511" i="1"/>
  <c r="AA15510" i="1"/>
  <c r="AA15509" i="1"/>
  <c r="AA15508" i="1"/>
  <c r="AA15507" i="1"/>
  <c r="AA15506" i="1"/>
  <c r="AA15505" i="1"/>
  <c r="AA15504" i="1"/>
  <c r="AA15503" i="1"/>
  <c r="AA15502" i="1"/>
  <c r="AA15501" i="1"/>
  <c r="AA15500" i="1"/>
  <c r="AA15499" i="1"/>
  <c r="AA15498" i="1"/>
  <c r="AA15497" i="1"/>
  <c r="AA15496" i="1"/>
  <c r="AA15495" i="1"/>
  <c r="AA15494" i="1"/>
  <c r="AA15493" i="1"/>
  <c r="AA15492" i="1"/>
  <c r="AA15491" i="1"/>
  <c r="AA15490" i="1"/>
  <c r="AA15489" i="1"/>
  <c r="AA15488" i="1"/>
  <c r="AA15487" i="1"/>
  <c r="AA15486" i="1"/>
  <c r="AA15485" i="1"/>
  <c r="AA15484" i="1"/>
  <c r="AA15483" i="1"/>
  <c r="AA15482" i="1"/>
  <c r="AA15481" i="1"/>
  <c r="AA15480" i="1"/>
  <c r="AA15479" i="1"/>
  <c r="AA15478" i="1"/>
  <c r="AA15477" i="1"/>
  <c r="AA15476" i="1"/>
  <c r="AA15475" i="1"/>
  <c r="AA15474" i="1"/>
  <c r="AA15473" i="1"/>
  <c r="AA15472" i="1"/>
  <c r="AA15471" i="1"/>
  <c r="AA15470" i="1"/>
  <c r="AA15469" i="1"/>
  <c r="AA15468" i="1"/>
  <c r="AA15467" i="1"/>
  <c r="AA15466" i="1"/>
  <c r="AA15465" i="1"/>
  <c r="AA15464" i="1"/>
  <c r="AA15463" i="1"/>
  <c r="AA15462" i="1"/>
  <c r="AA15461" i="1"/>
  <c r="AA15460" i="1"/>
  <c r="AA15459" i="1"/>
  <c r="AA15458" i="1"/>
  <c r="AA15457" i="1"/>
  <c r="AA15456" i="1"/>
  <c r="AA15455" i="1"/>
  <c r="AA15454" i="1"/>
  <c r="AA15453" i="1"/>
  <c r="AA15452" i="1"/>
  <c r="AA15451" i="1"/>
  <c r="AA15450" i="1"/>
  <c r="AA15449" i="1"/>
  <c r="AA15448" i="1"/>
  <c r="AA15447" i="1"/>
  <c r="AA15446" i="1"/>
  <c r="AA15445" i="1"/>
  <c r="AA15444" i="1"/>
  <c r="AA15443" i="1"/>
  <c r="AA15442" i="1"/>
  <c r="AA15441" i="1"/>
  <c r="AA15440" i="1"/>
  <c r="AA15439" i="1"/>
  <c r="AA15438" i="1"/>
  <c r="AA15437" i="1"/>
  <c r="AA15436" i="1"/>
  <c r="AA15435" i="1"/>
  <c r="AA15434" i="1"/>
  <c r="AA15433" i="1"/>
  <c r="AA15432" i="1"/>
  <c r="AA15431" i="1"/>
  <c r="AA15430" i="1"/>
  <c r="AA15429" i="1"/>
  <c r="AA15428" i="1"/>
  <c r="AA15427" i="1"/>
  <c r="AA15426" i="1"/>
  <c r="AA15425" i="1"/>
  <c r="AA15424" i="1"/>
  <c r="AA15423" i="1"/>
  <c r="AA15422" i="1"/>
  <c r="AA15421" i="1"/>
  <c r="AA15420" i="1"/>
  <c r="AA15419" i="1"/>
  <c r="AA15418" i="1"/>
  <c r="AA15417" i="1"/>
  <c r="AA15416" i="1"/>
  <c r="AA15415" i="1"/>
  <c r="AA15414" i="1"/>
  <c r="AA15413" i="1"/>
  <c r="AA15412" i="1"/>
  <c r="AA15411" i="1"/>
  <c r="AA15410" i="1"/>
  <c r="AA15409" i="1"/>
  <c r="AA15408" i="1"/>
  <c r="AA15407" i="1"/>
  <c r="AA15406" i="1"/>
  <c r="AA15405" i="1"/>
  <c r="AA15404" i="1"/>
  <c r="AA15403" i="1"/>
  <c r="AA15402" i="1"/>
  <c r="AA15401" i="1"/>
  <c r="AA15400" i="1"/>
  <c r="AA15399" i="1"/>
  <c r="AA15398" i="1"/>
  <c r="AA15397" i="1"/>
  <c r="AA15396" i="1"/>
  <c r="AA15395" i="1"/>
  <c r="AA15394" i="1"/>
  <c r="AA15393" i="1"/>
  <c r="AA15392" i="1"/>
  <c r="AA15391" i="1"/>
  <c r="AA15390" i="1"/>
  <c r="AA15389" i="1"/>
  <c r="AA15388" i="1"/>
  <c r="AA15387" i="1"/>
  <c r="AA15386" i="1"/>
  <c r="AA15385" i="1"/>
  <c r="AA15384" i="1"/>
  <c r="AA15383" i="1"/>
  <c r="AA15382" i="1"/>
  <c r="AA15381" i="1"/>
  <c r="AA15380" i="1"/>
  <c r="AA15379" i="1"/>
  <c r="AA15378" i="1"/>
  <c r="AA15377" i="1"/>
  <c r="AA15376" i="1"/>
  <c r="AA15375" i="1"/>
  <c r="AA15374" i="1"/>
  <c r="AA15373" i="1"/>
  <c r="AA15372" i="1"/>
  <c r="AA15371" i="1"/>
  <c r="AA15370" i="1"/>
  <c r="AA15369" i="1"/>
  <c r="AA15368" i="1"/>
  <c r="AA15367" i="1"/>
  <c r="AA15366" i="1"/>
  <c r="AA15365" i="1"/>
  <c r="AA15364" i="1"/>
  <c r="AA15363" i="1"/>
  <c r="AA15362" i="1"/>
  <c r="AA15361" i="1"/>
  <c r="AA15360" i="1"/>
  <c r="AA15359" i="1"/>
  <c r="AA15358" i="1"/>
  <c r="AA15357" i="1"/>
  <c r="AA15356" i="1"/>
  <c r="AA15355" i="1"/>
  <c r="AA15354" i="1"/>
  <c r="AA15353" i="1"/>
  <c r="AA15352" i="1"/>
  <c r="AA15351" i="1"/>
  <c r="AA15350" i="1"/>
  <c r="AA15349" i="1"/>
  <c r="AA15348" i="1"/>
  <c r="AA15347" i="1"/>
  <c r="AA15346" i="1"/>
  <c r="AA15345" i="1"/>
  <c r="AA15344" i="1"/>
  <c r="AA15343" i="1"/>
  <c r="AA15342" i="1"/>
  <c r="AA15341" i="1"/>
  <c r="AA15340" i="1"/>
  <c r="AA15339" i="1"/>
  <c r="AA15338" i="1"/>
  <c r="AA15337" i="1"/>
  <c r="AA15336" i="1"/>
  <c r="AA15335" i="1"/>
  <c r="AA15334" i="1"/>
  <c r="AA15333" i="1"/>
  <c r="AA15332" i="1"/>
  <c r="AA15331" i="1"/>
  <c r="AA15330" i="1"/>
  <c r="AA15329" i="1"/>
  <c r="AA15328" i="1"/>
  <c r="AA15327" i="1"/>
  <c r="AA15326" i="1"/>
  <c r="AA15325" i="1"/>
  <c r="AA15324" i="1"/>
  <c r="AA15323" i="1"/>
  <c r="AA15322" i="1"/>
  <c r="AA15321" i="1"/>
  <c r="AA15320" i="1"/>
  <c r="AA15319" i="1"/>
  <c r="AA15318" i="1"/>
  <c r="AA15317" i="1"/>
  <c r="AA15316" i="1"/>
  <c r="AA15315" i="1"/>
  <c r="AA15314" i="1"/>
  <c r="AA15313" i="1"/>
  <c r="AA15312" i="1"/>
  <c r="AA15311" i="1"/>
  <c r="AA15310" i="1"/>
  <c r="AA15309" i="1"/>
  <c r="AA15308" i="1"/>
  <c r="AA15307" i="1"/>
  <c r="AA15306" i="1"/>
  <c r="AA15305" i="1"/>
  <c r="AA15304" i="1"/>
  <c r="AA15303" i="1"/>
  <c r="AA15302" i="1"/>
  <c r="AA15301" i="1"/>
  <c r="AA15300" i="1"/>
  <c r="AA15299" i="1"/>
  <c r="AA15298" i="1"/>
  <c r="AA15297" i="1"/>
  <c r="AA15296" i="1"/>
  <c r="AA15295" i="1"/>
  <c r="AA15294" i="1"/>
  <c r="AA15293" i="1"/>
  <c r="AA15292" i="1"/>
  <c r="AA15291" i="1"/>
  <c r="AA15290" i="1"/>
  <c r="AA15289" i="1"/>
  <c r="AA15288" i="1"/>
  <c r="AA15287" i="1"/>
  <c r="AA15286" i="1"/>
  <c r="AA15285" i="1"/>
  <c r="AA15284" i="1"/>
  <c r="AA15283" i="1"/>
  <c r="AA15282" i="1"/>
  <c r="AA15281" i="1"/>
  <c r="AA15280" i="1"/>
  <c r="AA15279" i="1"/>
  <c r="AA15278" i="1"/>
  <c r="AA15277" i="1"/>
  <c r="AA15276" i="1"/>
  <c r="AA15275" i="1"/>
  <c r="AA15274" i="1"/>
  <c r="AA15273" i="1"/>
  <c r="AA15272" i="1"/>
  <c r="AA15271" i="1"/>
  <c r="AA15270" i="1"/>
  <c r="AA15269" i="1"/>
  <c r="AA15268" i="1"/>
  <c r="AA15267" i="1"/>
  <c r="AA15266" i="1"/>
  <c r="AA15265" i="1"/>
  <c r="AA15264" i="1"/>
  <c r="AA15263" i="1"/>
  <c r="AA15262" i="1"/>
  <c r="AA15261" i="1"/>
  <c r="AA15260" i="1"/>
  <c r="AA15259" i="1"/>
  <c r="AA15258" i="1"/>
  <c r="AA15257" i="1"/>
  <c r="AA15256" i="1"/>
  <c r="AA15255" i="1"/>
  <c r="AA15254" i="1"/>
  <c r="AA15253" i="1"/>
  <c r="AA15252" i="1"/>
  <c r="AA15251" i="1"/>
  <c r="AA15250" i="1"/>
  <c r="AA15249" i="1"/>
  <c r="AA15248" i="1"/>
  <c r="AA15247" i="1"/>
  <c r="AA15246" i="1"/>
  <c r="AA15245" i="1"/>
  <c r="AA15244" i="1"/>
  <c r="AA15243" i="1"/>
  <c r="AA15242" i="1"/>
  <c r="AA15241" i="1"/>
  <c r="AA15240" i="1"/>
  <c r="AA15239" i="1"/>
  <c r="AA15238" i="1"/>
  <c r="AA15237" i="1"/>
  <c r="AA15236" i="1"/>
  <c r="AA15235" i="1"/>
  <c r="AA15234" i="1"/>
  <c r="AA15233" i="1"/>
  <c r="AA15232" i="1"/>
  <c r="AA15231" i="1"/>
  <c r="AA15230" i="1"/>
  <c r="AA15229" i="1"/>
  <c r="AA15228" i="1"/>
  <c r="AA15227" i="1"/>
  <c r="AA15226" i="1"/>
  <c r="AA15225" i="1"/>
  <c r="AA15224" i="1"/>
  <c r="AA15223" i="1"/>
  <c r="AA15222" i="1"/>
  <c r="AA15221" i="1"/>
  <c r="AA15220" i="1"/>
  <c r="AA15219" i="1"/>
  <c r="AA15218" i="1"/>
  <c r="AA15217" i="1"/>
  <c r="AA15216" i="1"/>
  <c r="AA15215" i="1"/>
  <c r="AA15214" i="1"/>
  <c r="AA15213" i="1"/>
  <c r="AA15212" i="1"/>
  <c r="AA15211" i="1"/>
  <c r="AA15210" i="1"/>
  <c r="AA15209" i="1"/>
  <c r="AA15208" i="1"/>
  <c r="AA15207" i="1"/>
  <c r="AA15206" i="1"/>
  <c r="AA15205" i="1"/>
  <c r="AA15204" i="1"/>
  <c r="AA15203" i="1"/>
  <c r="AA15202" i="1"/>
  <c r="AA15201" i="1"/>
  <c r="AA15200" i="1"/>
  <c r="AA15199" i="1"/>
  <c r="AA15198" i="1"/>
  <c r="AA15197" i="1"/>
  <c r="AA15196" i="1"/>
  <c r="AA15195" i="1"/>
  <c r="AA15194" i="1"/>
  <c r="AA15193" i="1"/>
  <c r="AA15192" i="1"/>
  <c r="AA15191" i="1"/>
  <c r="AA15190" i="1"/>
  <c r="AA15189" i="1"/>
  <c r="AA15188" i="1"/>
  <c r="AA15187" i="1"/>
  <c r="AA15186" i="1"/>
  <c r="AA15185" i="1"/>
  <c r="AA15184" i="1"/>
  <c r="AA15183" i="1"/>
  <c r="AA15182" i="1"/>
  <c r="AA15181" i="1"/>
  <c r="AA15180" i="1"/>
  <c r="AA15179" i="1"/>
  <c r="AA15178" i="1"/>
  <c r="AA15177" i="1"/>
  <c r="AA15176" i="1"/>
  <c r="AA15175" i="1"/>
  <c r="AA15174" i="1"/>
  <c r="AA15173" i="1"/>
  <c r="AA15172" i="1"/>
  <c r="AA15171" i="1"/>
  <c r="AA15170" i="1"/>
  <c r="AA15169" i="1"/>
  <c r="AA15168" i="1"/>
  <c r="AA15167" i="1"/>
  <c r="AA15166" i="1"/>
  <c r="AA15165" i="1"/>
  <c r="AA15164" i="1"/>
  <c r="AA15163" i="1"/>
  <c r="AA15162" i="1"/>
  <c r="AA15161" i="1"/>
  <c r="AA15160" i="1"/>
  <c r="AA15159" i="1"/>
  <c r="AA15158" i="1"/>
  <c r="AA15157" i="1"/>
  <c r="AA15156" i="1"/>
  <c r="AA15155" i="1"/>
  <c r="AA15154" i="1"/>
  <c r="AA15153" i="1"/>
  <c r="AA15152" i="1"/>
  <c r="AA15151" i="1"/>
  <c r="AA15150" i="1"/>
  <c r="AA15149" i="1"/>
  <c r="AA15148" i="1"/>
  <c r="AA15147" i="1"/>
  <c r="AA15146" i="1"/>
  <c r="AA15145" i="1"/>
  <c r="AA15144" i="1"/>
  <c r="AA15143" i="1"/>
  <c r="AA15142" i="1"/>
  <c r="AA15141" i="1"/>
  <c r="AA15140" i="1"/>
  <c r="AA15139" i="1"/>
  <c r="AA15138" i="1"/>
  <c r="AA15137" i="1"/>
  <c r="AA15136" i="1"/>
  <c r="AA15135" i="1"/>
  <c r="AA15134" i="1"/>
  <c r="AA15133" i="1"/>
  <c r="AA15132" i="1"/>
  <c r="AA15131" i="1"/>
  <c r="AA15130" i="1"/>
  <c r="AA15129" i="1"/>
  <c r="AA15128" i="1"/>
  <c r="AA15127" i="1"/>
  <c r="AA15126" i="1"/>
  <c r="AA15125" i="1"/>
  <c r="AA15124" i="1"/>
  <c r="AA15123" i="1"/>
  <c r="AA15122" i="1"/>
  <c r="AA15121" i="1"/>
  <c r="AA15120" i="1"/>
  <c r="AA15119" i="1"/>
  <c r="AA15118" i="1"/>
  <c r="AA15117" i="1"/>
  <c r="AA15116" i="1"/>
  <c r="AA15115" i="1"/>
  <c r="AA15114" i="1"/>
  <c r="AA15113" i="1"/>
  <c r="AA15112" i="1"/>
  <c r="AA15111" i="1"/>
  <c r="AA15110" i="1"/>
  <c r="AA15109" i="1"/>
  <c r="AA15108" i="1"/>
  <c r="AA15107" i="1"/>
  <c r="AA15106" i="1"/>
  <c r="AA15105" i="1"/>
  <c r="AA15104" i="1"/>
  <c r="AA15103" i="1"/>
  <c r="AA15102" i="1"/>
  <c r="AA15101" i="1"/>
  <c r="AA15100" i="1"/>
  <c r="AA15099" i="1"/>
  <c r="AA15098" i="1"/>
  <c r="AA15097" i="1"/>
  <c r="AA15096" i="1"/>
  <c r="AA15095" i="1"/>
  <c r="AA15094" i="1"/>
  <c r="AA15093" i="1"/>
  <c r="AA15092" i="1"/>
  <c r="AA15091" i="1"/>
  <c r="AA15090" i="1"/>
  <c r="AA15089" i="1"/>
  <c r="AA15088" i="1"/>
  <c r="AA15087" i="1"/>
  <c r="AA15086" i="1"/>
  <c r="AA15085" i="1"/>
  <c r="AA15084" i="1"/>
  <c r="AA15083" i="1"/>
  <c r="AA15082" i="1"/>
  <c r="AA15081" i="1"/>
  <c r="AA15080" i="1"/>
  <c r="AA15079" i="1"/>
  <c r="AA15078" i="1"/>
  <c r="AA15077" i="1"/>
  <c r="AA15076" i="1"/>
  <c r="AA15075" i="1"/>
  <c r="AA15074" i="1"/>
  <c r="AA15073" i="1"/>
  <c r="AA15072" i="1"/>
  <c r="AA15071" i="1"/>
  <c r="AA15070" i="1"/>
  <c r="AA15069" i="1"/>
  <c r="AA15068" i="1"/>
  <c r="AA15067" i="1"/>
  <c r="AA15066" i="1"/>
  <c r="AA15065" i="1"/>
  <c r="AA15064" i="1"/>
  <c r="AA15063" i="1"/>
  <c r="AA15062" i="1"/>
  <c r="AA15061" i="1"/>
  <c r="AA15060" i="1"/>
  <c r="AA15059" i="1"/>
  <c r="AA15058" i="1"/>
  <c r="AA15057" i="1"/>
  <c r="AA15056" i="1"/>
  <c r="AA15055" i="1"/>
  <c r="AA15054" i="1"/>
  <c r="AA15053" i="1"/>
  <c r="AA15052" i="1"/>
  <c r="AA15051" i="1"/>
  <c r="AA15050" i="1"/>
  <c r="AA15049" i="1"/>
  <c r="AA15048" i="1"/>
  <c r="AA15047" i="1"/>
  <c r="AA15046" i="1"/>
  <c r="AA15045" i="1"/>
  <c r="AA15044" i="1"/>
  <c r="AA15043" i="1"/>
  <c r="AA15042" i="1"/>
  <c r="AA15041" i="1"/>
  <c r="AA15040" i="1"/>
  <c r="AA15039" i="1"/>
  <c r="AA15038" i="1"/>
  <c r="AA15037" i="1"/>
  <c r="AA15036" i="1"/>
  <c r="AA15035" i="1"/>
  <c r="AA15034" i="1"/>
  <c r="AA15033" i="1"/>
  <c r="AA15032" i="1"/>
  <c r="AA15031" i="1"/>
  <c r="AA15030" i="1"/>
  <c r="AA15029" i="1"/>
  <c r="AA15028" i="1"/>
  <c r="AA15027" i="1"/>
  <c r="AA15026" i="1"/>
  <c r="AA15025" i="1"/>
  <c r="AA15024" i="1"/>
  <c r="AA15023" i="1"/>
  <c r="AA15022" i="1"/>
  <c r="AA15021" i="1"/>
  <c r="AA15020" i="1"/>
  <c r="AA15019" i="1"/>
  <c r="AA15018" i="1"/>
  <c r="AA15017" i="1"/>
  <c r="AA15016" i="1"/>
  <c r="AA15015" i="1"/>
  <c r="AA15014" i="1"/>
  <c r="AA15013" i="1"/>
  <c r="AA15012" i="1"/>
  <c r="AA15011" i="1"/>
  <c r="AA15010" i="1"/>
  <c r="AA15009" i="1"/>
  <c r="AA15008" i="1"/>
  <c r="AA15007" i="1"/>
  <c r="AA15006" i="1"/>
  <c r="AA15005" i="1"/>
  <c r="AA15004" i="1"/>
  <c r="AA15003" i="1"/>
  <c r="AA15002" i="1"/>
  <c r="AA15001" i="1"/>
  <c r="AA15000" i="1"/>
  <c r="AA14999" i="1"/>
  <c r="AA14998" i="1"/>
  <c r="AA14997" i="1"/>
  <c r="AA14996" i="1"/>
  <c r="AA14995" i="1"/>
  <c r="AA14994" i="1"/>
  <c r="AA14993" i="1"/>
  <c r="AA14992" i="1"/>
  <c r="AA14991" i="1"/>
  <c r="AA14990" i="1"/>
  <c r="AA14989" i="1"/>
  <c r="AA14988" i="1"/>
  <c r="AA14987" i="1"/>
  <c r="AA14986" i="1"/>
  <c r="AA14985" i="1"/>
  <c r="AA14984" i="1"/>
  <c r="AA14983" i="1"/>
  <c r="AA14982" i="1"/>
  <c r="AA14981" i="1"/>
  <c r="AA14980" i="1"/>
  <c r="AA14979" i="1"/>
  <c r="AA14978" i="1"/>
  <c r="AA14977" i="1"/>
  <c r="AA14976" i="1"/>
  <c r="AA14975" i="1"/>
  <c r="AA14974" i="1"/>
  <c r="AA14973" i="1"/>
  <c r="AA14972" i="1"/>
  <c r="AA14971" i="1"/>
  <c r="AA14970" i="1"/>
  <c r="AA14969" i="1"/>
  <c r="AA14968" i="1"/>
  <c r="AA14967" i="1"/>
  <c r="AA14966" i="1"/>
  <c r="AA14965" i="1"/>
  <c r="AA14964" i="1"/>
  <c r="AA14963" i="1"/>
  <c r="AA14962" i="1"/>
  <c r="AA14961" i="1"/>
  <c r="AA14960" i="1"/>
  <c r="AA14959" i="1"/>
  <c r="AA14958" i="1"/>
  <c r="AA14957" i="1"/>
  <c r="AA14956" i="1"/>
  <c r="AA14955" i="1"/>
  <c r="AA14954" i="1"/>
  <c r="AA14953" i="1"/>
  <c r="AA14952" i="1"/>
  <c r="AA14951" i="1"/>
  <c r="AA14950" i="1"/>
  <c r="AA14949" i="1"/>
  <c r="AA14948" i="1"/>
  <c r="AA14947" i="1"/>
  <c r="AA14946" i="1"/>
  <c r="AA14945" i="1"/>
  <c r="AA14944" i="1"/>
  <c r="AA14943" i="1"/>
  <c r="AA14942" i="1"/>
  <c r="AA14941" i="1"/>
  <c r="AA14940" i="1"/>
  <c r="AA14939" i="1"/>
  <c r="AA14938" i="1"/>
  <c r="AA14937" i="1"/>
  <c r="AA14936" i="1"/>
  <c r="AA14935" i="1"/>
  <c r="AA14934" i="1"/>
  <c r="AA14933" i="1"/>
  <c r="AA14932" i="1"/>
  <c r="AA14931" i="1"/>
  <c r="AA14930" i="1"/>
  <c r="AA14929" i="1"/>
  <c r="AA14928" i="1"/>
  <c r="AA14927" i="1"/>
  <c r="AA14926" i="1"/>
  <c r="AA14925" i="1"/>
  <c r="AA14924" i="1"/>
  <c r="AA14923" i="1"/>
  <c r="AA14922" i="1"/>
  <c r="AA14921" i="1"/>
  <c r="AA14920" i="1"/>
  <c r="AA14919" i="1"/>
  <c r="AA14918" i="1"/>
  <c r="AA14917" i="1"/>
  <c r="AA14916" i="1"/>
  <c r="AA14915" i="1"/>
  <c r="AA14914" i="1"/>
  <c r="AA14913" i="1"/>
  <c r="AA14912" i="1"/>
  <c r="AA14911" i="1"/>
  <c r="AA14910" i="1"/>
  <c r="AA14909" i="1"/>
  <c r="AA14908" i="1"/>
  <c r="AA14907" i="1"/>
  <c r="AA14906" i="1"/>
  <c r="AA14905" i="1"/>
  <c r="AA14904" i="1"/>
  <c r="AA14903" i="1"/>
  <c r="AA14902" i="1"/>
  <c r="AA14901" i="1"/>
  <c r="AA14900" i="1"/>
  <c r="AA14899" i="1"/>
  <c r="AA14898" i="1"/>
  <c r="AA14897" i="1"/>
  <c r="AA14896" i="1"/>
  <c r="AA14895" i="1"/>
  <c r="AA14894" i="1"/>
  <c r="AA14893" i="1"/>
  <c r="AA14892" i="1"/>
  <c r="AA14891" i="1"/>
  <c r="AA14890" i="1"/>
  <c r="AA14889" i="1"/>
  <c r="AA14888" i="1"/>
  <c r="AA14887" i="1"/>
  <c r="AA14886" i="1"/>
  <c r="AA14885" i="1"/>
  <c r="AA14884" i="1"/>
  <c r="AA14883" i="1"/>
  <c r="AA14882" i="1"/>
  <c r="AA14881" i="1"/>
  <c r="AA14880" i="1"/>
  <c r="AA14879" i="1"/>
  <c r="AA14878" i="1"/>
  <c r="AA14877" i="1"/>
  <c r="AA14876" i="1"/>
  <c r="AA14875" i="1"/>
  <c r="AA14874" i="1"/>
  <c r="AA14873" i="1"/>
  <c r="AA14872" i="1"/>
  <c r="AA14871" i="1"/>
  <c r="AA14870" i="1"/>
  <c r="AA14869" i="1"/>
  <c r="AA14868" i="1"/>
  <c r="AA14867" i="1"/>
  <c r="AA14866" i="1"/>
  <c r="AA14865" i="1"/>
  <c r="AA14864" i="1"/>
  <c r="AA14863" i="1"/>
  <c r="AA14862" i="1"/>
  <c r="AA14861" i="1"/>
  <c r="AA14860" i="1"/>
  <c r="AA14859" i="1"/>
  <c r="AA14858" i="1"/>
  <c r="AA14857" i="1"/>
  <c r="AA14856" i="1"/>
  <c r="AA14855" i="1"/>
  <c r="AA14854" i="1"/>
  <c r="AA14853" i="1"/>
  <c r="AA14852" i="1"/>
  <c r="AA14851" i="1"/>
  <c r="AA14850" i="1"/>
  <c r="AA14849" i="1"/>
  <c r="AA14848" i="1"/>
  <c r="AA14847" i="1"/>
  <c r="AA14846" i="1"/>
  <c r="AA14845" i="1"/>
  <c r="AA14844" i="1"/>
  <c r="AA14843" i="1"/>
  <c r="AA14842" i="1"/>
  <c r="AA14841" i="1"/>
  <c r="AA14840" i="1"/>
  <c r="AA14839" i="1"/>
  <c r="AA14838" i="1"/>
  <c r="AA14837" i="1"/>
  <c r="AA14836" i="1"/>
  <c r="AA14835" i="1"/>
  <c r="AA14834" i="1"/>
  <c r="AA14833" i="1"/>
  <c r="AA14832" i="1"/>
  <c r="AA14831" i="1"/>
  <c r="AA14830" i="1"/>
  <c r="AA14829" i="1"/>
  <c r="AA14828" i="1"/>
  <c r="AA14827" i="1"/>
  <c r="AA14826" i="1"/>
  <c r="AA14825" i="1"/>
  <c r="AA14824" i="1"/>
  <c r="AA14823" i="1"/>
  <c r="AA14822" i="1"/>
  <c r="AA14821" i="1"/>
  <c r="AA14820" i="1"/>
  <c r="AA14819" i="1"/>
  <c r="AA14818" i="1"/>
  <c r="AA14817" i="1"/>
  <c r="AA14816" i="1"/>
  <c r="AA14815" i="1"/>
  <c r="AA14814" i="1"/>
  <c r="AA14813" i="1"/>
  <c r="AA14812" i="1"/>
  <c r="AA14811" i="1"/>
  <c r="AA14810" i="1"/>
  <c r="AA14809" i="1"/>
  <c r="AA14808" i="1"/>
  <c r="AA14807" i="1"/>
  <c r="AA14806" i="1"/>
  <c r="AA14805" i="1"/>
  <c r="AA14804" i="1"/>
  <c r="AA14803" i="1"/>
  <c r="AA14802" i="1"/>
  <c r="AA14801" i="1"/>
  <c r="AA14800" i="1"/>
  <c r="AA14799" i="1"/>
  <c r="AA14798" i="1"/>
  <c r="AA14797" i="1"/>
  <c r="AA14796" i="1"/>
  <c r="AA14795" i="1"/>
  <c r="AA14794" i="1"/>
  <c r="AA14793" i="1"/>
  <c r="AA14792" i="1"/>
  <c r="AA14791" i="1"/>
  <c r="AA14790" i="1"/>
  <c r="AA14789" i="1"/>
  <c r="AA14788" i="1"/>
  <c r="AA14787" i="1"/>
  <c r="AA14786" i="1"/>
  <c r="AA14785" i="1"/>
  <c r="AA14784" i="1"/>
  <c r="AA14783" i="1"/>
  <c r="AA14782" i="1"/>
  <c r="AA14781" i="1"/>
  <c r="AA14780" i="1"/>
  <c r="AA14779" i="1"/>
  <c r="AA14778" i="1"/>
  <c r="AA14777" i="1"/>
  <c r="AA14776" i="1"/>
  <c r="AA14775" i="1"/>
  <c r="AA14774" i="1"/>
  <c r="AA14773" i="1"/>
  <c r="AA14772" i="1"/>
  <c r="AA14771" i="1"/>
  <c r="AA14770" i="1"/>
  <c r="AA14769" i="1"/>
  <c r="AA14768" i="1"/>
  <c r="AA14767" i="1"/>
  <c r="AA14766" i="1"/>
  <c r="AA14765" i="1"/>
  <c r="AA14764" i="1"/>
  <c r="AA14763" i="1"/>
  <c r="AA14762" i="1"/>
  <c r="AA14761" i="1"/>
  <c r="AA14760" i="1"/>
  <c r="AA14759" i="1"/>
  <c r="AA14758" i="1"/>
  <c r="AA14757" i="1"/>
  <c r="AA14756" i="1"/>
  <c r="AA14755" i="1"/>
  <c r="AA14754" i="1"/>
  <c r="AA14753" i="1"/>
  <c r="AA14752" i="1"/>
  <c r="AA14751" i="1"/>
  <c r="AA14750" i="1"/>
  <c r="AA14749" i="1"/>
  <c r="AA14748" i="1"/>
  <c r="AA14747" i="1"/>
  <c r="AA14746" i="1"/>
  <c r="AA14745" i="1"/>
  <c r="AA14744" i="1"/>
  <c r="AA14743" i="1"/>
  <c r="AA14742" i="1"/>
  <c r="AA14741" i="1"/>
  <c r="AA14740" i="1"/>
  <c r="AA14739" i="1"/>
  <c r="AA14738" i="1"/>
  <c r="AA14737" i="1"/>
  <c r="AA14736" i="1"/>
  <c r="AA14735" i="1"/>
  <c r="AA14734" i="1"/>
  <c r="AA14733" i="1"/>
  <c r="AA14732" i="1"/>
  <c r="AA14731" i="1"/>
  <c r="AA14730" i="1"/>
  <c r="AA14729" i="1"/>
  <c r="AA14728" i="1"/>
  <c r="AA14727" i="1"/>
  <c r="AA14726" i="1"/>
  <c r="AA14725" i="1"/>
  <c r="AA14724" i="1"/>
  <c r="AA14723" i="1"/>
  <c r="AA14722" i="1"/>
  <c r="AA14721" i="1"/>
  <c r="AA14720" i="1"/>
  <c r="AA14719" i="1"/>
  <c r="AA14718" i="1"/>
  <c r="AA14717" i="1"/>
  <c r="AA14716" i="1"/>
  <c r="AA14715" i="1"/>
  <c r="AA14714" i="1"/>
  <c r="AA14713" i="1"/>
  <c r="AA14712" i="1"/>
  <c r="AA14711" i="1"/>
  <c r="AA14710" i="1"/>
  <c r="AA14709" i="1"/>
  <c r="AA14708" i="1"/>
  <c r="AA14707" i="1"/>
  <c r="AA14706" i="1"/>
  <c r="AA14705" i="1"/>
  <c r="AA14704" i="1"/>
  <c r="AA14703" i="1"/>
  <c r="AA14702" i="1"/>
  <c r="AA14701" i="1"/>
  <c r="AA14700" i="1"/>
  <c r="AA14699" i="1"/>
  <c r="AA14698" i="1"/>
  <c r="AA14697" i="1"/>
  <c r="AA14696" i="1"/>
  <c r="AA14695" i="1"/>
  <c r="AA14694" i="1"/>
  <c r="AA14693" i="1"/>
  <c r="AA14692" i="1"/>
  <c r="AA14691" i="1"/>
  <c r="AA14690" i="1"/>
  <c r="AA14689" i="1"/>
  <c r="AA14688" i="1"/>
  <c r="AA14687" i="1"/>
  <c r="AA14686" i="1"/>
  <c r="AA14685" i="1"/>
  <c r="AA14684" i="1"/>
  <c r="AA14683" i="1"/>
  <c r="AA14682" i="1"/>
  <c r="AA14681" i="1"/>
  <c r="AA14680" i="1"/>
  <c r="AA14679" i="1"/>
  <c r="AA14678" i="1"/>
  <c r="AA14677" i="1"/>
  <c r="AA14676" i="1"/>
  <c r="AA14675" i="1"/>
  <c r="AA14674" i="1"/>
  <c r="AA14673" i="1"/>
  <c r="AA14672" i="1"/>
  <c r="AA14671" i="1"/>
  <c r="AA14670" i="1"/>
  <c r="AA14669" i="1"/>
  <c r="AA14668" i="1"/>
  <c r="AA14667" i="1"/>
  <c r="AA14666" i="1"/>
  <c r="AA14665" i="1"/>
  <c r="AA14664" i="1"/>
  <c r="AA14663" i="1"/>
  <c r="AA14662" i="1"/>
  <c r="AA14661" i="1"/>
  <c r="AA14660" i="1"/>
  <c r="AA14659" i="1"/>
  <c r="AA14658" i="1"/>
  <c r="AA14657" i="1"/>
  <c r="AA14656" i="1"/>
  <c r="AA14655" i="1"/>
  <c r="AA14654" i="1"/>
  <c r="AA14653" i="1"/>
  <c r="AA14652" i="1"/>
  <c r="AA14651" i="1"/>
  <c r="AA14650" i="1"/>
  <c r="AA14649" i="1"/>
  <c r="AA14648" i="1"/>
  <c r="AA14647" i="1"/>
  <c r="AA14646" i="1"/>
  <c r="AA14645" i="1"/>
  <c r="AA14644" i="1"/>
  <c r="AA14643" i="1"/>
  <c r="AA14642" i="1"/>
  <c r="AA14641" i="1"/>
  <c r="AA14640" i="1"/>
  <c r="AA14639" i="1"/>
  <c r="AA14638" i="1"/>
  <c r="AA14637" i="1"/>
  <c r="AA14636" i="1"/>
  <c r="AA14635" i="1"/>
  <c r="AA14634" i="1"/>
  <c r="AA14633" i="1"/>
  <c r="AA14632" i="1"/>
  <c r="AA14631" i="1"/>
  <c r="AA14630" i="1"/>
  <c r="AA14629" i="1"/>
  <c r="AA14628" i="1"/>
  <c r="AA14627" i="1"/>
  <c r="AA14626" i="1"/>
  <c r="AA14625" i="1"/>
  <c r="AA14624" i="1"/>
  <c r="AA14623" i="1"/>
  <c r="AA14622" i="1"/>
  <c r="AA14621" i="1"/>
  <c r="AA14620" i="1"/>
  <c r="AA14619" i="1"/>
  <c r="AA14618" i="1"/>
  <c r="AA14617" i="1"/>
  <c r="AA14616" i="1"/>
  <c r="AA14615" i="1"/>
  <c r="AA14614" i="1"/>
  <c r="AA14613" i="1"/>
  <c r="AA14612" i="1"/>
  <c r="AA14611" i="1"/>
  <c r="AA14610" i="1"/>
  <c r="AA14609" i="1"/>
  <c r="AA14608" i="1"/>
  <c r="AA14607" i="1"/>
  <c r="AA14606" i="1"/>
  <c r="AA14605" i="1"/>
  <c r="AA14604" i="1"/>
  <c r="AA14603" i="1"/>
  <c r="AA14602" i="1"/>
  <c r="AA14601" i="1"/>
  <c r="AA14600" i="1"/>
  <c r="AA14599" i="1"/>
  <c r="AA14598" i="1"/>
  <c r="AA14597" i="1"/>
  <c r="AA14596" i="1"/>
  <c r="AA14595" i="1"/>
  <c r="AA14594" i="1"/>
  <c r="AA14593" i="1"/>
  <c r="AA14592" i="1"/>
  <c r="AA14591" i="1"/>
  <c r="AA14590" i="1"/>
  <c r="AA14589" i="1"/>
  <c r="AA14588" i="1"/>
  <c r="AA14587" i="1"/>
  <c r="AA14586" i="1"/>
  <c r="AA14585" i="1"/>
  <c r="AA14584" i="1"/>
  <c r="AA14583" i="1"/>
  <c r="AA14582" i="1"/>
  <c r="AA14581" i="1"/>
  <c r="AA14580" i="1"/>
  <c r="AA14579" i="1"/>
  <c r="AA14578" i="1"/>
  <c r="AA14577" i="1"/>
  <c r="AA14576" i="1"/>
  <c r="AA14575" i="1"/>
  <c r="AA14574" i="1"/>
  <c r="AA14573" i="1"/>
  <c r="AA14572" i="1"/>
  <c r="AA14571" i="1"/>
  <c r="AA14570" i="1"/>
  <c r="AA14569" i="1"/>
  <c r="AA14568" i="1"/>
  <c r="AA14567" i="1"/>
  <c r="AA14566" i="1"/>
  <c r="AA14565" i="1"/>
  <c r="AA14564" i="1"/>
  <c r="AA14563" i="1"/>
  <c r="AA14562" i="1"/>
  <c r="AA14561" i="1"/>
  <c r="AA14560" i="1"/>
  <c r="AA14559" i="1"/>
  <c r="AA14558" i="1"/>
  <c r="AA14557" i="1"/>
  <c r="AA14556" i="1"/>
  <c r="AA14555" i="1"/>
  <c r="AA14554" i="1"/>
  <c r="AA14553" i="1"/>
  <c r="AA14552" i="1"/>
  <c r="AA14551" i="1"/>
  <c r="AA14550" i="1"/>
  <c r="AA14549" i="1"/>
  <c r="AA14548" i="1"/>
  <c r="AA14547" i="1"/>
  <c r="AA14546" i="1"/>
  <c r="AA14545" i="1"/>
  <c r="AA14544" i="1"/>
  <c r="AA14543" i="1"/>
  <c r="AA14542" i="1"/>
  <c r="AA14541" i="1"/>
  <c r="AA14540" i="1"/>
  <c r="AA14539" i="1"/>
  <c r="AA14538" i="1"/>
  <c r="AA14537" i="1"/>
  <c r="AA14536" i="1"/>
  <c r="AA14535" i="1"/>
  <c r="AA14534" i="1"/>
  <c r="AA14533" i="1"/>
  <c r="AA14532" i="1"/>
  <c r="AA14531" i="1"/>
  <c r="AA14530" i="1"/>
  <c r="AA14529" i="1"/>
  <c r="AA14528" i="1"/>
  <c r="AA14527" i="1"/>
  <c r="AA14526" i="1"/>
  <c r="AA14525" i="1"/>
  <c r="AA14524" i="1"/>
  <c r="AA14523" i="1"/>
  <c r="AA14522" i="1"/>
  <c r="AA14521" i="1"/>
  <c r="AA14520" i="1"/>
  <c r="AA14519" i="1"/>
  <c r="AA14518" i="1"/>
  <c r="AA14517" i="1"/>
  <c r="AA14516" i="1"/>
  <c r="AA14515" i="1"/>
  <c r="AA14514" i="1"/>
  <c r="AA14513" i="1"/>
  <c r="AA14512" i="1"/>
  <c r="AA14511" i="1"/>
  <c r="AA14510" i="1"/>
  <c r="AA14509" i="1"/>
  <c r="AA14508" i="1"/>
  <c r="AA14507" i="1"/>
  <c r="AA14506" i="1"/>
  <c r="AA14505" i="1"/>
  <c r="AA14504" i="1"/>
  <c r="AA14503" i="1"/>
  <c r="AA14502" i="1"/>
  <c r="AA14501" i="1"/>
  <c r="AA14500" i="1"/>
  <c r="AA14499" i="1"/>
  <c r="AA14498" i="1"/>
  <c r="AA14497" i="1"/>
  <c r="AA14496" i="1"/>
  <c r="AA14495" i="1"/>
  <c r="AA14494" i="1"/>
  <c r="AA14493" i="1"/>
  <c r="AA14492" i="1"/>
  <c r="AA14491" i="1"/>
  <c r="AA14490" i="1"/>
  <c r="AA14489" i="1"/>
  <c r="AA14488" i="1"/>
  <c r="AA14487" i="1"/>
  <c r="AA14486" i="1"/>
  <c r="AA14485" i="1"/>
  <c r="AA14484" i="1"/>
  <c r="AA14483" i="1"/>
  <c r="AA14482" i="1"/>
  <c r="AA14481" i="1"/>
  <c r="AA14480" i="1"/>
  <c r="AA14479" i="1"/>
  <c r="AA14478" i="1"/>
  <c r="AA14477" i="1"/>
  <c r="AA14476" i="1"/>
  <c r="AA14475" i="1"/>
  <c r="AA14474" i="1"/>
  <c r="AA14473" i="1"/>
  <c r="AA14472" i="1"/>
  <c r="AA14471" i="1"/>
  <c r="AA14470" i="1"/>
  <c r="AA14469" i="1"/>
  <c r="AA14468" i="1"/>
  <c r="AA14467" i="1"/>
  <c r="AA14466" i="1"/>
  <c r="AA14465" i="1"/>
  <c r="AA14464" i="1"/>
  <c r="AA14463" i="1"/>
  <c r="AA14462" i="1"/>
  <c r="AA14461" i="1"/>
  <c r="AA14460" i="1"/>
  <c r="AA14459" i="1"/>
  <c r="AA14458" i="1"/>
  <c r="AA14457" i="1"/>
  <c r="AA14456" i="1"/>
  <c r="AA14455" i="1"/>
  <c r="AA14454" i="1"/>
  <c r="AA14453" i="1"/>
  <c r="AA14452" i="1"/>
  <c r="AA14451" i="1"/>
  <c r="AA14450" i="1"/>
  <c r="AA14449" i="1"/>
  <c r="AA14448" i="1"/>
  <c r="AA14447" i="1"/>
  <c r="AA14446" i="1"/>
  <c r="AA14445" i="1"/>
  <c r="AA14444" i="1"/>
  <c r="AA14443" i="1"/>
  <c r="AA14442" i="1"/>
  <c r="AA14441" i="1"/>
  <c r="AA14440" i="1"/>
  <c r="AA14439" i="1"/>
  <c r="AA14438" i="1"/>
  <c r="AA14437" i="1"/>
  <c r="AA14436" i="1"/>
  <c r="AA14435" i="1"/>
  <c r="AA14434" i="1"/>
  <c r="AA14433" i="1"/>
  <c r="AA14432" i="1"/>
  <c r="AA14431" i="1"/>
  <c r="AA14430" i="1"/>
  <c r="AA14429" i="1"/>
  <c r="AA14428" i="1"/>
  <c r="AA14427" i="1"/>
  <c r="AA14426" i="1"/>
  <c r="AA14425" i="1"/>
  <c r="AA14424" i="1"/>
  <c r="AA14423" i="1"/>
  <c r="AA14422" i="1"/>
  <c r="AA14421" i="1"/>
  <c r="AA14420" i="1"/>
  <c r="AA14419" i="1"/>
  <c r="AA14418" i="1"/>
  <c r="AA14417" i="1"/>
  <c r="AA14416" i="1"/>
  <c r="AA14415" i="1"/>
  <c r="AA14414" i="1"/>
  <c r="AA14413" i="1"/>
  <c r="AA14412" i="1"/>
  <c r="AA14411" i="1"/>
  <c r="AA14410" i="1"/>
  <c r="AA14409" i="1"/>
  <c r="AA14408" i="1"/>
  <c r="AA14407" i="1"/>
  <c r="AA14406" i="1"/>
  <c r="AA14405" i="1"/>
  <c r="AA14404" i="1"/>
  <c r="AA14403" i="1"/>
  <c r="AA14402" i="1"/>
  <c r="AA14401" i="1"/>
  <c r="AA14400" i="1"/>
  <c r="AA14399" i="1"/>
  <c r="AA14398" i="1"/>
  <c r="AA14397" i="1"/>
  <c r="AA14396" i="1"/>
  <c r="AA14395" i="1"/>
  <c r="AA14394" i="1"/>
  <c r="AA14393" i="1"/>
  <c r="AA14392" i="1"/>
  <c r="AA14391" i="1"/>
  <c r="AA14390" i="1"/>
  <c r="AA14389" i="1"/>
  <c r="AA14388" i="1"/>
  <c r="AA14387" i="1"/>
  <c r="AA14386" i="1"/>
  <c r="AA14385" i="1"/>
  <c r="AA14384" i="1"/>
  <c r="AA14383" i="1"/>
  <c r="AA14382" i="1"/>
  <c r="AA14381" i="1"/>
  <c r="AA14380" i="1"/>
  <c r="AA14379" i="1"/>
  <c r="AA14378" i="1"/>
  <c r="AA14377" i="1"/>
  <c r="AA14376" i="1"/>
  <c r="AA14375" i="1"/>
  <c r="AA14374" i="1"/>
  <c r="AA14373" i="1"/>
  <c r="AA14372" i="1"/>
  <c r="AA14371" i="1"/>
  <c r="AA14370" i="1"/>
  <c r="AA14369" i="1"/>
  <c r="AA14368" i="1"/>
  <c r="AA14367" i="1"/>
  <c r="AA14366" i="1"/>
  <c r="AA14365" i="1"/>
  <c r="AA14364" i="1"/>
  <c r="AA14363" i="1"/>
  <c r="AA14362" i="1"/>
  <c r="AA14361" i="1"/>
  <c r="AA14360" i="1"/>
  <c r="AA14359" i="1"/>
  <c r="AA14358" i="1"/>
  <c r="AA14357" i="1"/>
  <c r="AA14356" i="1"/>
  <c r="AA14355" i="1"/>
  <c r="AA14354" i="1"/>
  <c r="AA14353" i="1"/>
  <c r="AA14352" i="1"/>
  <c r="AA14351" i="1"/>
  <c r="AA14350" i="1"/>
  <c r="AA14348" i="1"/>
  <c r="AA14347" i="1"/>
  <c r="AA14346" i="1"/>
  <c r="AA14345" i="1"/>
  <c r="AA14344" i="1"/>
  <c r="AA14343" i="1"/>
  <c r="AA14342" i="1"/>
  <c r="AA14341" i="1"/>
  <c r="AA14340" i="1"/>
  <c r="AA14339" i="1"/>
  <c r="AA14338" i="1"/>
  <c r="AA14337" i="1"/>
  <c r="AA14336" i="1"/>
  <c r="AA14335" i="1"/>
  <c r="AA14334" i="1"/>
  <c r="AA14333" i="1"/>
  <c r="AA14332" i="1"/>
  <c r="AA14331" i="1"/>
  <c r="AA14277" i="1"/>
  <c r="AA14276" i="1"/>
  <c r="AA14275" i="1"/>
  <c r="AA14274" i="1"/>
  <c r="AA14273" i="1"/>
  <c r="AA14272" i="1"/>
  <c r="AA14271" i="1"/>
  <c r="AA14270" i="1"/>
  <c r="AA14269" i="1"/>
  <c r="AA14268" i="1"/>
  <c r="AA14267" i="1"/>
  <c r="AA14266" i="1"/>
  <c r="AA14265" i="1"/>
  <c r="AA14264" i="1"/>
  <c r="AA14263" i="1"/>
  <c r="AA14262" i="1"/>
  <c r="AA14261" i="1"/>
  <c r="AA14260" i="1"/>
  <c r="AA14259" i="1"/>
  <c r="AA14258" i="1"/>
  <c r="AA14257" i="1"/>
  <c r="AA14256" i="1"/>
  <c r="AA14255" i="1"/>
  <c r="AA14254" i="1"/>
  <c r="AA14253" i="1"/>
  <c r="AA14252" i="1"/>
  <c r="AA14251" i="1"/>
  <c r="AA14250" i="1"/>
  <c r="AA14249" i="1"/>
  <c r="AA14248" i="1"/>
  <c r="AA14247" i="1"/>
  <c r="AA14246" i="1"/>
  <c r="AA14245" i="1"/>
  <c r="AA14244" i="1"/>
  <c r="AA14243" i="1"/>
  <c r="AA14242" i="1"/>
  <c r="AA14241" i="1"/>
  <c r="AA14240" i="1"/>
  <c r="AA14239" i="1"/>
  <c r="AA14238" i="1"/>
  <c r="AA14237" i="1"/>
  <c r="AA14236" i="1"/>
  <c r="AA14235" i="1"/>
  <c r="AA14234" i="1"/>
  <c r="AA14233" i="1"/>
  <c r="AA14232" i="1"/>
  <c r="AA14231" i="1"/>
  <c r="AA14230" i="1"/>
  <c r="AA14229" i="1"/>
  <c r="AA14228" i="1"/>
  <c r="AA14227" i="1"/>
  <c r="AA14226" i="1"/>
  <c r="AA14225" i="1"/>
  <c r="AA14224" i="1"/>
  <c r="AA14223" i="1"/>
  <c r="AA14222" i="1"/>
  <c r="AA14221" i="1"/>
  <c r="AA14220" i="1"/>
  <c r="AA14219" i="1"/>
  <c r="AA14218" i="1"/>
  <c r="AA14217" i="1"/>
  <c r="AA14216" i="1"/>
  <c r="AA14215" i="1"/>
  <c r="AA14214" i="1"/>
  <c r="AA14213" i="1"/>
  <c r="AA14212" i="1"/>
  <c r="AA14211" i="1"/>
  <c r="AA14210" i="1"/>
  <c r="AA14209" i="1"/>
  <c r="AA14208" i="1"/>
  <c r="AA14207" i="1"/>
  <c r="AA14206" i="1"/>
  <c r="AA14205" i="1"/>
  <c r="AA14204" i="1"/>
  <c r="AA14203" i="1"/>
  <c r="AA14330" i="1"/>
  <c r="AA14329" i="1"/>
  <c r="AA14328" i="1"/>
  <c r="AA14327" i="1"/>
  <c r="AA14326" i="1"/>
  <c r="AA14325" i="1"/>
  <c r="AA14324" i="1"/>
  <c r="AA14323" i="1"/>
  <c r="AA14322" i="1"/>
  <c r="AA14321" i="1"/>
  <c r="AA14320" i="1"/>
  <c r="AA14319" i="1"/>
  <c r="AA14318" i="1"/>
  <c r="AA14317" i="1"/>
  <c r="AA14316" i="1"/>
  <c r="AA14315" i="1"/>
  <c r="AA14314" i="1"/>
  <c r="AA14313" i="1"/>
  <c r="AA14312" i="1"/>
  <c r="AA14311" i="1"/>
  <c r="AA14310" i="1"/>
  <c r="AA14309" i="1"/>
  <c r="AA14308" i="1"/>
  <c r="AA14307" i="1"/>
  <c r="AA14306" i="1"/>
  <c r="AA14305" i="1"/>
  <c r="AA14304" i="1"/>
  <c r="AA14303" i="1"/>
  <c r="AA14302" i="1"/>
  <c r="AA14301" i="1"/>
  <c r="AA14300" i="1"/>
  <c r="AA14299" i="1"/>
  <c r="AA14298" i="1"/>
  <c r="AA14297" i="1"/>
  <c r="AA14296" i="1"/>
  <c r="AA14295" i="1"/>
  <c r="AA14294" i="1"/>
  <c r="AA14293" i="1"/>
  <c r="AA14292" i="1"/>
  <c r="AA14291" i="1"/>
  <c r="AA14290" i="1"/>
  <c r="AA14289" i="1"/>
  <c r="AA14288" i="1"/>
  <c r="AA14287" i="1"/>
  <c r="AA14286" i="1"/>
  <c r="AA14285" i="1"/>
  <c r="AA14284" i="1"/>
  <c r="AA14283" i="1"/>
  <c r="AA14282" i="1"/>
  <c r="AA14281" i="1"/>
  <c r="AA14280" i="1"/>
  <c r="AA14279" i="1"/>
  <c r="AA14202" i="1"/>
  <c r="AA14201" i="1"/>
  <c r="AA14200" i="1"/>
  <c r="AA14199" i="1"/>
  <c r="AA14198" i="1"/>
  <c r="AA14197" i="1"/>
  <c r="AA14196" i="1"/>
  <c r="AA14195" i="1"/>
  <c r="AA14194" i="1"/>
  <c r="AA14193" i="1"/>
  <c r="AA14192" i="1"/>
  <c r="AA14191" i="1"/>
  <c r="AA14190" i="1"/>
  <c r="AA14189" i="1"/>
  <c r="AA14188" i="1"/>
  <c r="AA14187" i="1"/>
  <c r="AA14186" i="1"/>
  <c r="AA14185" i="1"/>
  <c r="AA14184" i="1"/>
  <c r="AA14183" i="1"/>
  <c r="AA14182" i="1"/>
  <c r="AA14181" i="1"/>
  <c r="AA14180" i="1"/>
  <c r="AA14179" i="1"/>
  <c r="AA14178" i="1"/>
  <c r="AA14177" i="1"/>
  <c r="AA14176" i="1"/>
  <c r="AA14175" i="1"/>
  <c r="AA14174" i="1"/>
  <c r="AA14173" i="1"/>
  <c r="AA14172" i="1"/>
  <c r="AA14171" i="1"/>
  <c r="AA14170" i="1"/>
  <c r="AA14169" i="1"/>
  <c r="AA14168" i="1"/>
  <c r="AA14167" i="1"/>
  <c r="AA14166" i="1"/>
  <c r="AA14165" i="1"/>
  <c r="AA14164" i="1"/>
  <c r="AA14163" i="1"/>
  <c r="AA14162" i="1"/>
  <c r="AA14161" i="1"/>
  <c r="AA14160" i="1"/>
  <c r="AA14159" i="1"/>
  <c r="AA14158" i="1"/>
  <c r="AA14157" i="1"/>
  <c r="AA14156" i="1"/>
  <c r="AA14155" i="1"/>
  <c r="AA14154" i="1"/>
  <c r="AA14153" i="1"/>
  <c r="AA14152" i="1"/>
  <c r="AA14151" i="1"/>
  <c r="AA14150" i="1"/>
  <c r="AA14149" i="1"/>
  <c r="AA14148" i="1"/>
  <c r="AA14147" i="1"/>
  <c r="AA14146" i="1"/>
  <c r="AA14145" i="1"/>
  <c r="AA14144" i="1"/>
  <c r="AA14143" i="1"/>
  <c r="AA14142" i="1"/>
  <c r="AA14141" i="1"/>
  <c r="AA14140" i="1"/>
  <c r="AA14139" i="1"/>
  <c r="AA14138" i="1"/>
  <c r="AA14137" i="1"/>
  <c r="AA14136" i="1"/>
  <c r="AA14135" i="1"/>
  <c r="AA14134" i="1"/>
  <c r="AA14133" i="1"/>
  <c r="AA14132" i="1"/>
  <c r="AA14131" i="1"/>
  <c r="AA14130" i="1"/>
  <c r="AA14129" i="1"/>
  <c r="AA14128" i="1"/>
  <c r="AA14127" i="1"/>
  <c r="AA14126" i="1"/>
  <c r="AA14125" i="1"/>
  <c r="AA14124" i="1"/>
  <c r="AA14123" i="1"/>
  <c r="AA14122" i="1"/>
  <c r="AA14121" i="1"/>
  <c r="AA14120" i="1"/>
  <c r="AA14119" i="1"/>
  <c r="AA14118" i="1"/>
  <c r="AA14117" i="1"/>
  <c r="AA14116" i="1"/>
  <c r="AA14115" i="1"/>
  <c r="AA14114" i="1"/>
  <c r="AA14113" i="1"/>
  <c r="AA14112" i="1"/>
  <c r="AA14111" i="1"/>
  <c r="AA14110" i="1"/>
  <c r="AA14109" i="1"/>
  <c r="AA14108" i="1"/>
  <c r="AA14107" i="1"/>
  <c r="AA14106" i="1"/>
  <c r="AA14105" i="1"/>
  <c r="AA14104" i="1"/>
  <c r="AA14103" i="1"/>
  <c r="AA14102" i="1"/>
  <c r="AA14101" i="1"/>
  <c r="AA14100" i="1"/>
  <c r="AA14099" i="1"/>
  <c r="AA14098" i="1"/>
  <c r="AA14097" i="1"/>
  <c r="AA14096" i="1"/>
  <c r="AA14095" i="1"/>
  <c r="AA14094" i="1"/>
  <c r="AA14093" i="1"/>
  <c r="AA14092" i="1"/>
  <c r="AA14091" i="1"/>
  <c r="AA14090" i="1"/>
  <c r="AA14089" i="1"/>
  <c r="AA14088" i="1"/>
  <c r="AA14087" i="1"/>
  <c r="AA14086" i="1"/>
  <c r="AA14085" i="1"/>
  <c r="AA14084" i="1"/>
  <c r="AA14083" i="1"/>
  <c r="AA14082" i="1"/>
  <c r="AA14081" i="1"/>
  <c r="AA14080" i="1"/>
  <c r="AA14079" i="1"/>
  <c r="AA14078" i="1"/>
  <c r="AA14077" i="1"/>
  <c r="AA14076" i="1"/>
  <c r="AA14075" i="1"/>
  <c r="AA14074" i="1"/>
  <c r="AA14073" i="1"/>
  <c r="AA14072" i="1"/>
  <c r="AA14071" i="1"/>
  <c r="AA14070" i="1"/>
  <c r="AA14069" i="1"/>
  <c r="AA14068" i="1"/>
  <c r="AA14067" i="1"/>
  <c r="AA14066" i="1"/>
  <c r="AA14065" i="1"/>
  <c r="AA14064" i="1"/>
  <c r="AA14063" i="1"/>
  <c r="AA14062" i="1"/>
  <c r="AA14061" i="1"/>
  <c r="AA14060" i="1"/>
  <c r="AA14059" i="1"/>
  <c r="AA14058" i="1"/>
  <c r="AA14057" i="1"/>
  <c r="AA14056" i="1"/>
  <c r="AA14055" i="1"/>
  <c r="AA14054" i="1"/>
  <c r="AA14053" i="1"/>
  <c r="AA14052" i="1"/>
  <c r="AA14051" i="1"/>
  <c r="AA14050" i="1"/>
  <c r="AA14049" i="1"/>
  <c r="AA14048" i="1"/>
  <c r="AA14047" i="1"/>
  <c r="AA14046" i="1"/>
  <c r="AA14045" i="1"/>
  <c r="AA14044" i="1"/>
  <c r="AA14043" i="1"/>
  <c r="AA14042" i="1"/>
  <c r="AA14041" i="1"/>
  <c r="AA14040" i="1"/>
  <c r="AA14039" i="1"/>
  <c r="AA14038" i="1"/>
  <c r="AA14037" i="1"/>
  <c r="AA14036" i="1"/>
  <c r="AA14035" i="1"/>
  <c r="AA14034" i="1"/>
  <c r="AA14033" i="1"/>
  <c r="AA14032" i="1"/>
  <c r="AA14031" i="1"/>
  <c r="AA14030" i="1"/>
  <c r="AA14029" i="1"/>
  <c r="AA14028" i="1"/>
  <c r="AA14027" i="1"/>
  <c r="AA14026" i="1"/>
  <c r="AA14025" i="1"/>
  <c r="AA14024" i="1"/>
  <c r="AA14023" i="1"/>
  <c r="AA14022" i="1"/>
  <c r="AA14021" i="1"/>
  <c r="AA14020" i="1"/>
  <c r="AA14019" i="1"/>
  <c r="AA14018" i="1"/>
  <c r="AA14017" i="1"/>
  <c r="AA14016" i="1"/>
  <c r="AA14015" i="1"/>
  <c r="AA14014" i="1"/>
  <c r="AA14013" i="1"/>
  <c r="AA14012" i="1"/>
  <c r="AA14011" i="1"/>
  <c r="AA14010" i="1"/>
  <c r="AA14009" i="1"/>
  <c r="AA14008" i="1"/>
  <c r="AA14007" i="1"/>
  <c r="AA14006" i="1"/>
  <c r="AA14005" i="1"/>
  <c r="AA14004" i="1"/>
  <c r="AA14003" i="1"/>
  <c r="AA14002" i="1"/>
  <c r="AA14001" i="1"/>
  <c r="AA14000" i="1"/>
  <c r="AA13999" i="1"/>
  <c r="AA13998" i="1"/>
  <c r="AA13997" i="1"/>
  <c r="AA13996" i="1"/>
  <c r="AA13995" i="1"/>
  <c r="AA13994" i="1"/>
  <c r="AA13993" i="1"/>
  <c r="AA13992" i="1"/>
  <c r="AA13991" i="1"/>
  <c r="AA13990" i="1"/>
  <c r="AA13989" i="1"/>
  <c r="AA13988" i="1"/>
  <c r="AA13987" i="1"/>
  <c r="AA13986" i="1"/>
  <c r="AA13985" i="1"/>
  <c r="AA13984" i="1"/>
  <c r="AA13983" i="1"/>
  <c r="AA13982" i="1"/>
  <c r="AA13981" i="1"/>
  <c r="AA13980" i="1"/>
  <c r="AA13979" i="1"/>
  <c r="AA13978" i="1"/>
  <c r="AA13977" i="1"/>
  <c r="AA13976" i="1"/>
  <c r="AA13975" i="1"/>
  <c r="AA13974" i="1"/>
  <c r="AA13973" i="1"/>
  <c r="AA13972" i="1"/>
  <c r="AA13971" i="1"/>
  <c r="AA13970" i="1"/>
  <c r="AA13969" i="1"/>
  <c r="AA13968" i="1"/>
  <c r="AA13967" i="1"/>
  <c r="AA13966" i="1"/>
  <c r="AA13965" i="1"/>
  <c r="AA13964" i="1"/>
  <c r="AA13963" i="1"/>
  <c r="AA13962" i="1"/>
  <c r="AA13961" i="1"/>
  <c r="AA13960" i="1"/>
  <c r="AA13959" i="1"/>
  <c r="AA13958" i="1"/>
  <c r="AA13957" i="1"/>
  <c r="AA13956" i="1"/>
  <c r="AA13955" i="1"/>
  <c r="AA13954" i="1"/>
  <c r="AA13953" i="1"/>
  <c r="AA13952" i="1"/>
  <c r="AA13951" i="1"/>
  <c r="AA13950" i="1"/>
  <c r="AA13949" i="1"/>
  <c r="AA13948" i="1"/>
  <c r="AA13947" i="1"/>
  <c r="AA13946" i="1"/>
  <c r="AA13945" i="1"/>
  <c r="AA13944" i="1"/>
  <c r="AA13943" i="1"/>
  <c r="AA13942" i="1"/>
  <c r="AA13941" i="1"/>
  <c r="AA13940" i="1"/>
  <c r="AA13939" i="1"/>
  <c r="AA13938" i="1"/>
  <c r="AA13937" i="1"/>
  <c r="AA13936" i="1"/>
  <c r="AA13935" i="1"/>
  <c r="AA13934" i="1"/>
  <c r="AA13933" i="1"/>
  <c r="AA13932" i="1"/>
  <c r="AA13931" i="1"/>
  <c r="AA13930" i="1"/>
  <c r="AA13929" i="1"/>
  <c r="AA13928" i="1"/>
  <c r="AA13927" i="1"/>
  <c r="AA13926" i="1"/>
  <c r="AA13925" i="1"/>
  <c r="AA13924" i="1"/>
  <c r="AA13923" i="1"/>
  <c r="AA13922" i="1"/>
  <c r="AA13921" i="1"/>
  <c r="AA13920" i="1"/>
  <c r="AA13919" i="1"/>
  <c r="AA13918" i="1"/>
  <c r="AA13917" i="1"/>
  <c r="AA13916" i="1"/>
  <c r="AA13915" i="1"/>
  <c r="AA13914" i="1"/>
  <c r="AA13913" i="1"/>
  <c r="AA13912" i="1"/>
  <c r="AA13911" i="1"/>
  <c r="AA13910" i="1"/>
  <c r="AA13909" i="1"/>
  <c r="AA13908" i="1"/>
  <c r="AA13907" i="1"/>
  <c r="AA13906" i="1"/>
  <c r="AA13905" i="1"/>
  <c r="AA13904" i="1"/>
  <c r="AA13903" i="1"/>
  <c r="AA13902" i="1"/>
  <c r="AA13901" i="1"/>
  <c r="AA13900" i="1"/>
  <c r="AA13899" i="1"/>
  <c r="AA13898" i="1"/>
  <c r="AA13897" i="1"/>
  <c r="AA13896" i="1"/>
  <c r="AA13895" i="1"/>
  <c r="AA13894" i="1"/>
  <c r="AA13893" i="1"/>
  <c r="AA13892" i="1"/>
  <c r="AA13891" i="1"/>
  <c r="AA13890" i="1"/>
  <c r="AA13889" i="1"/>
  <c r="AA13888" i="1"/>
  <c r="AA13887" i="1"/>
  <c r="AA13886" i="1"/>
  <c r="AA13885" i="1"/>
  <c r="AA13884" i="1"/>
  <c r="AA13883" i="1"/>
  <c r="AA13882" i="1"/>
  <c r="AA13881" i="1"/>
  <c r="AA13880" i="1"/>
  <c r="AA13879" i="1"/>
  <c r="AA13878" i="1"/>
  <c r="AA13877" i="1"/>
  <c r="AA13876" i="1"/>
  <c r="AA13875" i="1"/>
  <c r="AA13874" i="1"/>
  <c r="AA13873" i="1"/>
  <c r="AA13872" i="1"/>
  <c r="AA13871" i="1"/>
  <c r="AA13870" i="1"/>
  <c r="AA13869" i="1"/>
  <c r="AA13868" i="1"/>
  <c r="AA13867" i="1"/>
  <c r="AA13866" i="1"/>
  <c r="AA13865" i="1"/>
  <c r="AA13864" i="1"/>
  <c r="AA13863" i="1"/>
  <c r="AA13862" i="1"/>
  <c r="AA13861" i="1"/>
  <c r="AA13860" i="1"/>
  <c r="AA13859" i="1"/>
  <c r="AA13858" i="1"/>
  <c r="AA13857" i="1"/>
  <c r="AA13856" i="1"/>
  <c r="AA13855" i="1"/>
  <c r="AA13854" i="1"/>
  <c r="AA13853" i="1"/>
  <c r="AA13852" i="1"/>
  <c r="AA13851" i="1"/>
  <c r="AA13850" i="1"/>
  <c r="AA13849" i="1"/>
  <c r="AA13848" i="1"/>
  <c r="AA13847" i="1"/>
  <c r="AA13846" i="1"/>
  <c r="AA13845" i="1"/>
  <c r="AA13844" i="1"/>
  <c r="AA13843" i="1"/>
  <c r="AA13842" i="1"/>
  <c r="AA13841" i="1"/>
  <c r="AA13840" i="1"/>
  <c r="AA13839" i="1"/>
  <c r="AA13838" i="1"/>
  <c r="AA13837" i="1"/>
  <c r="AA13836" i="1"/>
  <c r="AA13835" i="1"/>
  <c r="AA13834" i="1"/>
  <c r="AA13833" i="1"/>
  <c r="AA13832" i="1"/>
  <c r="AA13831" i="1"/>
  <c r="AA13830" i="1"/>
  <c r="AA13829" i="1"/>
  <c r="AA13828" i="1"/>
  <c r="AA13827" i="1"/>
  <c r="AA13826" i="1"/>
  <c r="AA13825" i="1"/>
  <c r="AA13824" i="1"/>
  <c r="AA13823" i="1"/>
  <c r="AA13822" i="1"/>
  <c r="AA13821" i="1"/>
  <c r="AA13820" i="1"/>
  <c r="AA13819" i="1"/>
  <c r="AA13818" i="1"/>
  <c r="AA13817" i="1"/>
  <c r="AA13816" i="1"/>
  <c r="AA13815" i="1"/>
  <c r="AA13814" i="1"/>
  <c r="AA13813" i="1"/>
  <c r="AA13812" i="1"/>
  <c r="AA13811" i="1"/>
  <c r="AA13810" i="1"/>
  <c r="AA13809" i="1"/>
  <c r="AA13808" i="1"/>
  <c r="AA13807" i="1"/>
  <c r="AA13806" i="1"/>
  <c r="AA13805" i="1"/>
  <c r="AA13804" i="1"/>
  <c r="AA13803" i="1"/>
  <c r="AA13802" i="1"/>
  <c r="AA13801" i="1"/>
  <c r="AA13800" i="1"/>
  <c r="AA13799" i="1"/>
  <c r="AA13798" i="1"/>
  <c r="AA13797" i="1"/>
  <c r="AA13796" i="1"/>
  <c r="AA13795" i="1"/>
  <c r="AA13794" i="1"/>
  <c r="AA13793" i="1"/>
  <c r="AA13792" i="1"/>
  <c r="AA13791" i="1"/>
  <c r="AA13790" i="1"/>
  <c r="AA13789" i="1"/>
  <c r="AA13788" i="1"/>
  <c r="AA13787" i="1"/>
  <c r="AA13786" i="1"/>
  <c r="AA13785" i="1"/>
  <c r="AA13784" i="1"/>
  <c r="AA13783" i="1"/>
  <c r="AA13782" i="1"/>
  <c r="AA13781" i="1"/>
  <c r="AA13780" i="1"/>
  <c r="AA13779" i="1"/>
  <c r="AA13778" i="1"/>
  <c r="AA13777" i="1"/>
  <c r="AA13776" i="1"/>
  <c r="AA13775" i="1"/>
  <c r="AA13774" i="1"/>
  <c r="AA13773" i="1"/>
  <c r="AA13772" i="1"/>
  <c r="AA13771" i="1"/>
  <c r="AA13770" i="1"/>
  <c r="AA13769" i="1"/>
  <c r="AA13768" i="1"/>
  <c r="AA13767" i="1"/>
  <c r="AA13766" i="1"/>
  <c r="AA13765" i="1"/>
  <c r="AA13764" i="1"/>
  <c r="AA13763" i="1"/>
  <c r="AA13762" i="1"/>
  <c r="AA13761" i="1"/>
  <c r="AA13760" i="1"/>
  <c r="AA13759" i="1"/>
  <c r="AA13758" i="1"/>
  <c r="AA13757" i="1"/>
  <c r="AA13756" i="1"/>
  <c r="AA13755" i="1"/>
  <c r="AA13754" i="1"/>
  <c r="AA13753" i="1"/>
  <c r="AA13752" i="1"/>
  <c r="AA13751" i="1"/>
  <c r="AA13750" i="1"/>
  <c r="AA13749" i="1"/>
  <c r="AA13748" i="1"/>
  <c r="AA13747" i="1"/>
  <c r="AA13746" i="1"/>
  <c r="AA13745" i="1"/>
  <c r="AA13744" i="1"/>
  <c r="AA13743" i="1"/>
  <c r="AA13742" i="1"/>
  <c r="AA13741" i="1"/>
  <c r="AA13740" i="1"/>
  <c r="AA13739" i="1"/>
  <c r="AA13738" i="1"/>
  <c r="AA13737" i="1"/>
  <c r="AA13736" i="1"/>
  <c r="AA13735" i="1"/>
  <c r="AA13734" i="1"/>
  <c r="AA13733" i="1"/>
  <c r="AA13732" i="1"/>
  <c r="AA13731" i="1"/>
  <c r="AA13730" i="1"/>
  <c r="AA13729" i="1"/>
  <c r="AA13728" i="1"/>
  <c r="AA13727" i="1"/>
  <c r="AA13726" i="1"/>
  <c r="AA13725" i="1"/>
  <c r="AA13724" i="1"/>
  <c r="AA13723" i="1"/>
  <c r="AA13722" i="1"/>
  <c r="AA13721" i="1"/>
  <c r="AA13720" i="1"/>
  <c r="AA13719" i="1"/>
  <c r="AA13718" i="1"/>
  <c r="AA13717" i="1"/>
  <c r="AA13716" i="1"/>
  <c r="AA13715" i="1"/>
  <c r="AA13714" i="1"/>
  <c r="AA13713" i="1"/>
  <c r="AA13712" i="1"/>
  <c r="AA13711" i="1"/>
  <c r="AA13710" i="1"/>
  <c r="AA13709" i="1"/>
  <c r="AA13708" i="1"/>
  <c r="AA13707" i="1"/>
  <c r="AA13706" i="1"/>
  <c r="AA13705" i="1"/>
  <c r="AA13704" i="1"/>
  <c r="AA13703" i="1"/>
  <c r="AA13702" i="1"/>
  <c r="AA13701" i="1"/>
  <c r="AA13700" i="1"/>
  <c r="AA13699" i="1"/>
  <c r="AA13698" i="1"/>
  <c r="AA13697" i="1"/>
  <c r="AA13696" i="1"/>
  <c r="AA13694" i="1"/>
  <c r="AA13693" i="1"/>
  <c r="AA13692" i="1"/>
  <c r="AA13691" i="1"/>
  <c r="AA13690" i="1"/>
  <c r="AA13689" i="1"/>
  <c r="AA13688" i="1"/>
  <c r="AA13687" i="1"/>
  <c r="AA13686" i="1"/>
  <c r="AA13685" i="1"/>
  <c r="AA13684" i="1"/>
  <c r="AA13683" i="1"/>
  <c r="AA13682" i="1"/>
  <c r="AA13681" i="1"/>
  <c r="AA13680" i="1"/>
  <c r="AA13679" i="1"/>
  <c r="AA13678" i="1"/>
  <c r="AA13677" i="1"/>
  <c r="AA13676" i="1"/>
  <c r="AA13675" i="1"/>
  <c r="AA13674" i="1"/>
  <c r="AA13673" i="1"/>
  <c r="AA13672" i="1"/>
  <c r="AA13671" i="1"/>
  <c r="AA13670" i="1"/>
  <c r="AA13669" i="1"/>
  <c r="AA13668" i="1"/>
  <c r="AA13667" i="1"/>
  <c r="AA13666" i="1"/>
  <c r="AA13665" i="1"/>
  <c r="AA13664" i="1"/>
  <c r="AA13663" i="1"/>
  <c r="AA13662" i="1"/>
  <c r="AA13661" i="1"/>
  <c r="AA13660" i="1"/>
  <c r="AA13659" i="1"/>
  <c r="AA13658" i="1"/>
  <c r="AA13657" i="1"/>
  <c r="AA13656" i="1"/>
  <c r="AA13655" i="1"/>
  <c r="AA13654" i="1"/>
  <c r="AA13653" i="1"/>
  <c r="AA13652" i="1"/>
  <c r="AA13651" i="1"/>
  <c r="AA13650" i="1"/>
  <c r="AA13649" i="1"/>
  <c r="AA13648" i="1"/>
  <c r="AA13647" i="1"/>
  <c r="AA13646" i="1"/>
  <c r="AA13645" i="1"/>
  <c r="AA13644" i="1"/>
  <c r="AA13643" i="1"/>
  <c r="AA13642" i="1"/>
  <c r="AA13641" i="1"/>
  <c r="AA13640" i="1"/>
  <c r="AA13639" i="1"/>
  <c r="AA13638" i="1"/>
  <c r="AA13637" i="1"/>
  <c r="AA13636" i="1"/>
  <c r="AA13635" i="1"/>
  <c r="AA13634" i="1"/>
  <c r="AA13633" i="1"/>
  <c r="AA13632" i="1"/>
  <c r="AA13631" i="1"/>
  <c r="AA13630" i="1"/>
  <c r="AA13629" i="1"/>
  <c r="AA13628" i="1"/>
  <c r="AA13627" i="1"/>
  <c r="AA13626" i="1"/>
  <c r="AA13625" i="1"/>
  <c r="AA13624" i="1"/>
  <c r="AA13623" i="1"/>
  <c r="AA13622" i="1"/>
  <c r="AA13621" i="1"/>
  <c r="AA13620" i="1"/>
  <c r="AA13619" i="1"/>
  <c r="AA13618" i="1"/>
  <c r="AA13617" i="1"/>
  <c r="AA13616" i="1"/>
  <c r="AA13615" i="1"/>
  <c r="AA13614" i="1"/>
  <c r="AA13613" i="1"/>
  <c r="AA13612" i="1"/>
  <c r="AA13611" i="1"/>
  <c r="AA13610" i="1"/>
  <c r="AA13609" i="1"/>
  <c r="AA13608" i="1"/>
  <c r="AA13607" i="1"/>
  <c r="AA13606" i="1"/>
  <c r="AA13605" i="1"/>
  <c r="AA13604" i="1"/>
  <c r="AA13603" i="1"/>
  <c r="AA13602" i="1"/>
  <c r="AA13601" i="1"/>
  <c r="AA13600" i="1"/>
  <c r="AA13599" i="1"/>
  <c r="AA13598" i="1"/>
  <c r="AA13597" i="1"/>
  <c r="AA13596" i="1"/>
  <c r="AA13595" i="1"/>
  <c r="AA13594" i="1"/>
  <c r="AA13593" i="1"/>
  <c r="AA13592" i="1"/>
  <c r="AA13585" i="1"/>
  <c r="AA13584" i="1"/>
  <c r="AA13583" i="1"/>
  <c r="AA13582" i="1"/>
  <c r="AA13581" i="1"/>
  <c r="AA13580" i="1"/>
  <c r="AA13579" i="1"/>
  <c r="AA13578" i="1"/>
  <c r="AA13577" i="1"/>
  <c r="AA13576" i="1"/>
  <c r="AA13575" i="1"/>
  <c r="AA13574" i="1"/>
  <c r="AA13573" i="1"/>
  <c r="AA13572" i="1"/>
  <c r="AA13571" i="1"/>
  <c r="AA13570" i="1"/>
  <c r="AA13569" i="1"/>
  <c r="AA13568" i="1"/>
  <c r="AA13558" i="1"/>
  <c r="AA13567" i="1"/>
  <c r="AA13566" i="1"/>
  <c r="AA13565" i="1"/>
  <c r="AA13564" i="1"/>
  <c r="AA13563" i="1"/>
  <c r="AA13562" i="1"/>
  <c r="AA13561" i="1"/>
  <c r="AA13560" i="1"/>
  <c r="AA13559" i="1"/>
  <c r="AA13557" i="1"/>
  <c r="AA13556" i="1"/>
  <c r="AA13555" i="1"/>
  <c r="AA13554" i="1"/>
  <c r="AA13553" i="1"/>
  <c r="AA13552" i="1"/>
  <c r="AA13551" i="1"/>
  <c r="AA13550" i="1"/>
  <c r="AA13549" i="1"/>
  <c r="AA13548" i="1"/>
  <c r="AA13547" i="1"/>
  <c r="AA13546" i="1"/>
  <c r="AA13545" i="1"/>
  <c r="AA13544" i="1"/>
  <c r="AA13543" i="1"/>
  <c r="AA13542" i="1"/>
  <c r="AA13541" i="1"/>
  <c r="AA13540" i="1"/>
  <c r="AA13539" i="1"/>
  <c r="AA13538" i="1"/>
  <c r="AA13537" i="1"/>
  <c r="AA13536" i="1"/>
  <c r="AA13535" i="1"/>
  <c r="AA13534" i="1"/>
  <c r="AA13533" i="1"/>
  <c r="AA13532" i="1"/>
  <c r="AA13531" i="1"/>
  <c r="AA13530" i="1"/>
  <c r="AA13529" i="1"/>
  <c r="AA13528" i="1"/>
  <c r="AA13527" i="1"/>
  <c r="AA13526" i="1"/>
  <c r="AA13525" i="1"/>
  <c r="AA13524" i="1"/>
  <c r="AA13523" i="1"/>
  <c r="AA13522" i="1"/>
  <c r="AA13521" i="1"/>
  <c r="AA13520" i="1"/>
  <c r="AA13519" i="1"/>
  <c r="AA13518" i="1"/>
  <c r="AA13517" i="1"/>
  <c r="AA13516" i="1"/>
  <c r="AA13515" i="1"/>
  <c r="AA13514" i="1"/>
  <c r="AA13513" i="1"/>
  <c r="AA13512" i="1"/>
  <c r="AA13511" i="1"/>
  <c r="AA13510" i="1"/>
  <c r="AA13509" i="1"/>
  <c r="AA13508" i="1"/>
  <c r="AA13507" i="1"/>
  <c r="AA13506" i="1"/>
  <c r="AA13505" i="1"/>
  <c r="AA13504" i="1"/>
  <c r="AA13503" i="1"/>
  <c r="AA13502" i="1"/>
  <c r="AA13501" i="1"/>
  <c r="AA13500" i="1"/>
  <c r="AA13499" i="1"/>
  <c r="AA13498" i="1"/>
  <c r="AA13497" i="1"/>
  <c r="AA13496" i="1"/>
  <c r="AA13495" i="1"/>
  <c r="AA13494" i="1"/>
  <c r="AA13493" i="1"/>
  <c r="AA13492" i="1"/>
  <c r="AA13491" i="1"/>
  <c r="AA13490" i="1"/>
  <c r="AA13489" i="1"/>
  <c r="AA13488" i="1"/>
  <c r="AA13487" i="1"/>
  <c r="AA13486" i="1"/>
  <c r="AA13485" i="1"/>
  <c r="AA13484" i="1"/>
  <c r="AA13483" i="1"/>
  <c r="AA13482" i="1"/>
  <c r="AA13481" i="1"/>
  <c r="AA13480" i="1"/>
  <c r="AA13479" i="1"/>
  <c r="AA13478" i="1"/>
  <c r="AA13477" i="1"/>
  <c r="AA13476" i="1"/>
  <c r="AA13475" i="1"/>
  <c r="AA13474" i="1"/>
  <c r="AA13473" i="1"/>
  <c r="AA13472" i="1"/>
  <c r="AA13471" i="1"/>
  <c r="AA13470" i="1"/>
  <c r="AA13469" i="1"/>
  <c r="AA13468" i="1"/>
  <c r="AA13467" i="1"/>
  <c r="AA13466" i="1"/>
  <c r="AA13465" i="1"/>
  <c r="AA13464" i="1"/>
  <c r="AA13463" i="1"/>
  <c r="AA13462" i="1"/>
  <c r="AA13461" i="1"/>
  <c r="AA13460" i="1"/>
  <c r="AA13459" i="1"/>
  <c r="AA13458" i="1"/>
  <c r="AA13457" i="1"/>
  <c r="AA13456" i="1"/>
  <c r="AA13455" i="1"/>
  <c r="AA13454" i="1"/>
  <c r="AA13453" i="1"/>
  <c r="AA13452" i="1"/>
  <c r="AA13451" i="1"/>
  <c r="AA13450" i="1"/>
  <c r="AA13449" i="1"/>
  <c r="AA13447" i="1"/>
  <c r="AA13446" i="1"/>
  <c r="AA13445" i="1"/>
  <c r="AA13444" i="1"/>
  <c r="AA13443" i="1"/>
  <c r="AA13442" i="1"/>
  <c r="AA13441" i="1"/>
  <c r="AA13440" i="1"/>
  <c r="AA13439" i="1"/>
  <c r="AA13438" i="1"/>
  <c r="AA13437" i="1"/>
  <c r="AA13436" i="1"/>
  <c r="AA13435" i="1"/>
  <c r="AA13434" i="1"/>
  <c r="AA13433" i="1"/>
  <c r="AA13432" i="1"/>
  <c r="AA13431" i="1"/>
  <c r="AA13430" i="1"/>
  <c r="AA13429" i="1"/>
  <c r="AA13428" i="1"/>
  <c r="AA13427" i="1"/>
  <c r="AA13426" i="1"/>
  <c r="AA13425" i="1"/>
  <c r="AA13424" i="1"/>
  <c r="AA13423" i="1"/>
  <c r="AA13422" i="1"/>
  <c r="AA13421" i="1"/>
  <c r="AA13420" i="1"/>
  <c r="AA13419" i="1"/>
  <c r="AA13418" i="1"/>
  <c r="AA13417" i="1"/>
  <c r="AA13416" i="1"/>
  <c r="AA13415" i="1"/>
  <c r="AA13414" i="1"/>
  <c r="AA13413" i="1"/>
  <c r="AA13412" i="1"/>
  <c r="AA13411" i="1"/>
  <c r="AA13410" i="1"/>
  <c r="AA13409" i="1"/>
  <c r="AA13408" i="1"/>
  <c r="AA13407" i="1"/>
  <c r="AA13406" i="1"/>
  <c r="AA13405" i="1"/>
  <c r="AA13404" i="1"/>
  <c r="AA13403" i="1"/>
  <c r="AA13402" i="1"/>
  <c r="AA13401" i="1"/>
  <c r="AA13400" i="1"/>
  <c r="AA13399" i="1"/>
  <c r="AA13398" i="1"/>
  <c r="AA13397" i="1"/>
  <c r="AA13396" i="1"/>
  <c r="AA13395" i="1"/>
  <c r="AA13394" i="1"/>
  <c r="AA13393" i="1"/>
  <c r="AA13392" i="1"/>
  <c r="AA13391" i="1"/>
  <c r="AA13390" i="1"/>
  <c r="AA13389" i="1"/>
  <c r="AA13388" i="1"/>
  <c r="AA13387" i="1"/>
  <c r="AA13386" i="1"/>
  <c r="AA13385" i="1"/>
  <c r="AA13384" i="1"/>
  <c r="AA13383" i="1"/>
  <c r="AA13382" i="1"/>
  <c r="AA13381" i="1"/>
  <c r="AA13380" i="1"/>
  <c r="AA13379" i="1"/>
  <c r="AA13378" i="1"/>
  <c r="AA13377" i="1"/>
  <c r="AA13376" i="1"/>
  <c r="AA13375" i="1"/>
  <c r="AA13374" i="1"/>
  <c r="AA13373" i="1"/>
  <c r="AA13372" i="1"/>
  <c r="AA13371" i="1"/>
  <c r="AA13370" i="1"/>
  <c r="AA13369" i="1"/>
  <c r="AA13368" i="1"/>
  <c r="AA13367" i="1"/>
  <c r="AA13366" i="1"/>
  <c r="AA13365" i="1"/>
  <c r="AA13364" i="1"/>
  <c r="AA13363" i="1"/>
  <c r="AA13362" i="1"/>
  <c r="AA13361" i="1"/>
  <c r="AA13360" i="1"/>
  <c r="AA13359" i="1"/>
  <c r="AA13358" i="1"/>
  <c r="AA13357" i="1"/>
  <c r="AA13356" i="1"/>
  <c r="AA13355" i="1"/>
  <c r="AA13354" i="1"/>
  <c r="AA13353" i="1"/>
  <c r="AA13352" i="1"/>
  <c r="AA13351" i="1"/>
  <c r="AA13350" i="1"/>
  <c r="AA13349" i="1"/>
  <c r="AA13348" i="1"/>
  <c r="AA13347" i="1"/>
  <c r="AA13346" i="1"/>
  <c r="AA13345" i="1"/>
  <c r="AA13344" i="1"/>
  <c r="AA13343" i="1"/>
  <c r="AA13342" i="1"/>
  <c r="AA13341" i="1"/>
  <c r="AA13340" i="1"/>
  <c r="AA13339" i="1"/>
  <c r="AA13336" i="1"/>
  <c r="AA13335" i="1"/>
  <c r="AA13334" i="1"/>
  <c r="AA13333" i="1"/>
  <c r="AA13332" i="1"/>
  <c r="AA13331" i="1"/>
  <c r="AA13330" i="1"/>
  <c r="AA13329" i="1"/>
  <c r="AA13328" i="1"/>
  <c r="AA13327" i="1"/>
  <c r="AA13326" i="1"/>
  <c r="AA13325" i="1"/>
  <c r="AA13324" i="1"/>
  <c r="AA13323" i="1"/>
  <c r="AA13322" i="1"/>
  <c r="AA13321" i="1"/>
  <c r="AA13320" i="1"/>
  <c r="AA13319" i="1"/>
  <c r="AA13318" i="1"/>
  <c r="AA13317" i="1"/>
  <c r="AA13316" i="1"/>
  <c r="AA13315" i="1"/>
  <c r="AA13314" i="1"/>
  <c r="AA13313" i="1"/>
  <c r="AA13312" i="1"/>
  <c r="AA13311" i="1"/>
  <c r="AA13310" i="1"/>
  <c r="AA13309" i="1"/>
  <c r="AA13308" i="1"/>
  <c r="AA13307" i="1"/>
  <c r="AA13306" i="1"/>
  <c r="AA13305" i="1"/>
  <c r="AA13304" i="1"/>
  <c r="AA13303" i="1"/>
  <c r="AA13302" i="1"/>
  <c r="AA13301" i="1"/>
  <c r="AA13300" i="1"/>
  <c r="AA13299" i="1"/>
  <c r="AA13298" i="1"/>
  <c r="AA13297" i="1"/>
  <c r="AA13296" i="1"/>
  <c r="AA13295" i="1"/>
  <c r="AA13294" i="1"/>
  <c r="AA13293" i="1"/>
  <c r="AA13292" i="1"/>
  <c r="AA13291" i="1"/>
  <c r="AA13290" i="1"/>
  <c r="AA13289" i="1"/>
  <c r="AA13288" i="1"/>
  <c r="AA13287" i="1"/>
  <c r="AA13286" i="1"/>
  <c r="AA13285" i="1"/>
  <c r="AA13284" i="1"/>
  <c r="AA13283" i="1"/>
  <c r="AA13282" i="1"/>
  <c r="AA13281" i="1"/>
  <c r="AA13280" i="1"/>
  <c r="AA13279" i="1"/>
  <c r="AA13278" i="1"/>
  <c r="AA13277" i="1"/>
  <c r="AA13276" i="1"/>
  <c r="AA13275" i="1"/>
  <c r="AA13274" i="1"/>
  <c r="AA13273" i="1"/>
  <c r="AA13272" i="1"/>
  <c r="AA13271" i="1"/>
  <c r="AA13270" i="1"/>
  <c r="AA13269" i="1"/>
  <c r="AA13268" i="1"/>
  <c r="AA13267" i="1"/>
  <c r="AA13266" i="1"/>
  <c r="AA13265" i="1"/>
  <c r="AA13264" i="1"/>
  <c r="AA13263" i="1"/>
  <c r="AA13262" i="1"/>
  <c r="AA13261" i="1"/>
  <c r="AA13260" i="1"/>
  <c r="AA13259" i="1"/>
  <c r="AA13258" i="1"/>
  <c r="AA13257" i="1"/>
  <c r="AA13256" i="1"/>
  <c r="AA13255" i="1"/>
  <c r="AA13254" i="1"/>
  <c r="AA13253" i="1"/>
  <c r="AA13252" i="1"/>
  <c r="AA13251" i="1"/>
  <c r="AA13250" i="1"/>
  <c r="AA13249" i="1"/>
  <c r="AA13248" i="1"/>
  <c r="AA13247" i="1"/>
  <c r="AA13246" i="1"/>
  <c r="AA13245" i="1"/>
  <c r="AA13244" i="1"/>
  <c r="AA13243" i="1"/>
  <c r="AA13242" i="1"/>
  <c r="AA13241" i="1"/>
  <c r="AA13240" i="1"/>
  <c r="AA13239" i="1"/>
  <c r="AA13238" i="1"/>
  <c r="AA13237" i="1"/>
  <c r="AA13236" i="1"/>
  <c r="AA13235" i="1"/>
  <c r="AA13234" i="1"/>
  <c r="AA13233" i="1"/>
  <c r="AA13232" i="1"/>
  <c r="AA13231" i="1"/>
  <c r="AA13230" i="1"/>
  <c r="AA13229" i="1"/>
  <c r="AA13228" i="1"/>
  <c r="AA13227" i="1"/>
  <c r="AA13226" i="1"/>
  <c r="AA13225" i="1"/>
  <c r="AA13224" i="1"/>
  <c r="AA13223" i="1"/>
  <c r="AA13222" i="1"/>
  <c r="AA13221" i="1"/>
  <c r="AA13220" i="1"/>
  <c r="AA13219" i="1"/>
  <c r="AA13218" i="1"/>
  <c r="AA13217" i="1"/>
  <c r="AA13216" i="1"/>
  <c r="AA13215" i="1"/>
  <c r="AA13214" i="1"/>
  <c r="AA13213" i="1"/>
  <c r="AA13212" i="1"/>
  <c r="AA13211" i="1"/>
  <c r="AA13210" i="1"/>
  <c r="AA13209" i="1"/>
  <c r="AA13208" i="1"/>
  <c r="AA13207" i="1"/>
  <c r="AA13206" i="1"/>
  <c r="AA13205" i="1"/>
  <c r="AA13204" i="1"/>
  <c r="AA13203" i="1"/>
  <c r="AA13202" i="1"/>
  <c r="AA13201" i="1"/>
  <c r="AA13200" i="1"/>
  <c r="AA13199" i="1"/>
  <c r="AA13198" i="1"/>
  <c r="AA13197" i="1"/>
  <c r="AA13196" i="1"/>
  <c r="AA13195" i="1"/>
  <c r="AA13194" i="1"/>
  <c r="AA13193" i="1"/>
  <c r="AA13192" i="1"/>
  <c r="AA13191" i="1"/>
  <c r="AA13190" i="1"/>
  <c r="AA13189" i="1"/>
  <c r="AA13188" i="1"/>
  <c r="AA13187" i="1"/>
  <c r="AA13186" i="1"/>
  <c r="AA13185" i="1"/>
  <c r="AA13184" i="1"/>
  <c r="AA13183" i="1"/>
  <c r="AA13182" i="1"/>
  <c r="AA13181" i="1"/>
  <c r="AA13180" i="1"/>
  <c r="AA13179" i="1"/>
  <c r="AA13178" i="1"/>
  <c r="AA13177" i="1"/>
  <c r="AA13176" i="1"/>
  <c r="AA13175" i="1"/>
  <c r="AA13174" i="1"/>
  <c r="AA13173" i="1"/>
  <c r="AA13172" i="1"/>
  <c r="AA13171" i="1"/>
  <c r="AA13170" i="1"/>
  <c r="AA13169" i="1"/>
  <c r="AA13168" i="1"/>
  <c r="AA13167" i="1"/>
  <c r="AA13166" i="1"/>
  <c r="AA13165" i="1"/>
  <c r="AA13164" i="1"/>
  <c r="AA13163" i="1"/>
  <c r="AA13162" i="1"/>
  <c r="AA13161" i="1"/>
  <c r="AA13160" i="1"/>
  <c r="AA13159" i="1"/>
  <c r="AA13158" i="1"/>
  <c r="AA13157" i="1"/>
  <c r="AA13156" i="1"/>
  <c r="AA13155" i="1"/>
  <c r="AA13154" i="1"/>
  <c r="AA13153" i="1"/>
  <c r="AA13152" i="1"/>
  <c r="AA13151" i="1"/>
  <c r="AA13150" i="1"/>
  <c r="AA13149" i="1"/>
  <c r="AA13148" i="1"/>
  <c r="AA13147" i="1"/>
  <c r="AA13146" i="1"/>
  <c r="AA13145" i="1"/>
  <c r="AA13144" i="1"/>
  <c r="AA13143" i="1"/>
  <c r="AA13142" i="1"/>
  <c r="AA13141" i="1"/>
  <c r="AA13140" i="1"/>
  <c r="AA13139" i="1"/>
  <c r="AA13138" i="1"/>
  <c r="AA13137" i="1"/>
  <c r="AA13136" i="1"/>
  <c r="AA13135" i="1"/>
  <c r="AA13134" i="1"/>
  <c r="AA13133" i="1"/>
  <c r="AA13132" i="1"/>
  <c r="AA13131" i="1"/>
  <c r="AA13130" i="1"/>
  <c r="AA13129" i="1"/>
  <c r="AA13128" i="1"/>
  <c r="AA13127" i="1"/>
  <c r="AA13126" i="1"/>
  <c r="AA13125" i="1"/>
  <c r="AA13124" i="1"/>
  <c r="AA13123" i="1"/>
  <c r="AA13122" i="1"/>
  <c r="AA13121" i="1"/>
  <c r="AA13120" i="1"/>
  <c r="AA13119" i="1"/>
  <c r="AA13118" i="1"/>
  <c r="AA13117" i="1"/>
  <c r="AA13116" i="1"/>
  <c r="AA13115" i="1"/>
  <c r="AA13114" i="1"/>
  <c r="AA13113" i="1"/>
  <c r="AA13112" i="1"/>
  <c r="AA13111" i="1"/>
  <c r="AA13110" i="1"/>
  <c r="AA13109" i="1"/>
  <c r="AA13108" i="1"/>
  <c r="AA13107" i="1"/>
  <c r="AA13106" i="1"/>
  <c r="AA13105" i="1"/>
  <c r="AA13104" i="1"/>
  <c r="AA13103" i="1"/>
  <c r="AA13102" i="1"/>
  <c r="AA13101" i="1"/>
  <c r="AA13100" i="1"/>
  <c r="AA13099" i="1"/>
  <c r="AA13098" i="1"/>
  <c r="AA13097" i="1"/>
  <c r="AA13096" i="1"/>
  <c r="AA13095" i="1"/>
  <c r="AA13094" i="1"/>
  <c r="AA13093" i="1"/>
  <c r="AA13092" i="1"/>
  <c r="AA13091" i="1"/>
  <c r="AA13090" i="1"/>
  <c r="AA13089" i="1"/>
  <c r="AA13088" i="1"/>
  <c r="AA13087" i="1"/>
  <c r="AA13086" i="1"/>
  <c r="AA13085" i="1"/>
  <c r="AA13084" i="1"/>
  <c r="AA13083" i="1"/>
  <c r="AA13082" i="1"/>
  <c r="AA13081" i="1"/>
  <c r="AA13080" i="1"/>
  <c r="AA13079" i="1"/>
  <c r="AA13078" i="1"/>
  <c r="AA13077" i="1"/>
  <c r="AA13076" i="1"/>
  <c r="AA13075" i="1"/>
  <c r="AA13074" i="1"/>
  <c r="AA13073" i="1"/>
  <c r="AA13072" i="1"/>
  <c r="AA13071" i="1"/>
  <c r="AA13070" i="1"/>
  <c r="AA13069" i="1"/>
  <c r="AA13068" i="1"/>
  <c r="AA13067" i="1"/>
  <c r="AA13066" i="1"/>
  <c r="AA13065" i="1"/>
  <c r="AA13064" i="1"/>
  <c r="AA13063" i="1"/>
  <c r="AA13062" i="1"/>
  <c r="AA13061" i="1"/>
  <c r="AA13060" i="1"/>
  <c r="AA13059" i="1"/>
  <c r="AA13058" i="1"/>
  <c r="AA13057" i="1"/>
  <c r="AA13056" i="1"/>
  <c r="AA13055" i="1"/>
  <c r="AA13054" i="1"/>
  <c r="AA13053" i="1"/>
  <c r="AA13052" i="1"/>
  <c r="AA13051" i="1"/>
  <c r="AA13050" i="1"/>
  <c r="AA13049" i="1"/>
  <c r="AA13048" i="1"/>
  <c r="AA13047" i="1"/>
  <c r="AA13046" i="1"/>
  <c r="AA13045" i="1"/>
  <c r="AA13044" i="1"/>
  <c r="AA13043" i="1"/>
  <c r="AA13042" i="1"/>
  <c r="AA13041" i="1"/>
  <c r="AA13040" i="1"/>
  <c r="AA13039" i="1"/>
  <c r="AA13038" i="1"/>
  <c r="AA13037" i="1"/>
  <c r="AA13036" i="1"/>
  <c r="AA13035" i="1"/>
  <c r="AA13034" i="1"/>
  <c r="AA13033" i="1"/>
  <c r="AA13032" i="1"/>
  <c r="AA13031" i="1"/>
  <c r="AA13030" i="1"/>
  <c r="AA13029" i="1"/>
  <c r="AA13028" i="1"/>
  <c r="AA13027" i="1"/>
  <c r="AA13026" i="1"/>
  <c r="AA13025" i="1"/>
  <c r="AA13024" i="1"/>
  <c r="AA13023" i="1"/>
  <c r="AA13022" i="1"/>
  <c r="AA13021" i="1"/>
  <c r="AA13020" i="1"/>
  <c r="AA13019" i="1"/>
  <c r="AA13018" i="1"/>
  <c r="AA13017" i="1"/>
  <c r="AA13016" i="1"/>
  <c r="AA13015" i="1"/>
  <c r="AA13014" i="1"/>
  <c r="AA13013" i="1"/>
  <c r="AA13012" i="1"/>
  <c r="AA13011" i="1"/>
  <c r="AA13010" i="1"/>
  <c r="AA13009" i="1"/>
  <c r="AA13008" i="1"/>
  <c r="AA13007" i="1"/>
  <c r="AA13006" i="1"/>
  <c r="AA13005" i="1"/>
  <c r="AA13004" i="1"/>
  <c r="AA13003" i="1"/>
  <c r="AA13002" i="1"/>
  <c r="AA13001" i="1"/>
  <c r="AA13000" i="1"/>
  <c r="AA12999" i="1"/>
  <c r="AA12998" i="1"/>
  <c r="AA12997" i="1"/>
  <c r="AA12996" i="1"/>
  <c r="AA12995" i="1"/>
  <c r="AA12994" i="1"/>
  <c r="AA12993" i="1"/>
  <c r="AA12992" i="1"/>
  <c r="AA12991" i="1"/>
  <c r="AA12990" i="1"/>
  <c r="AA12989" i="1"/>
  <c r="AA12988" i="1"/>
  <c r="AA12987" i="1"/>
  <c r="AA12986" i="1"/>
  <c r="AA12985" i="1"/>
  <c r="AA12984" i="1"/>
  <c r="AA12983" i="1"/>
  <c r="AA12982" i="1"/>
  <c r="AA12981" i="1"/>
  <c r="AA12980" i="1"/>
  <c r="AA12979" i="1"/>
  <c r="AA12978" i="1"/>
  <c r="AA12977" i="1"/>
  <c r="AA12976" i="1"/>
  <c r="AA12975" i="1"/>
  <c r="AA12974" i="1"/>
  <c r="AA12973" i="1"/>
  <c r="AA12972" i="1"/>
  <c r="AA12971" i="1"/>
  <c r="AA12970" i="1"/>
  <c r="AA12969" i="1"/>
  <c r="AA12968" i="1"/>
  <c r="AA12967" i="1"/>
  <c r="AA12966" i="1"/>
  <c r="AA12965" i="1"/>
  <c r="AA12964" i="1"/>
  <c r="AA12963" i="1"/>
  <c r="AA12962" i="1"/>
  <c r="AA12961" i="1"/>
  <c r="AA12960" i="1"/>
  <c r="AA12959" i="1"/>
  <c r="AA12958" i="1"/>
  <c r="AA12957" i="1"/>
  <c r="AA12956" i="1"/>
  <c r="AA12955" i="1"/>
  <c r="AA12954" i="1"/>
  <c r="AA12953" i="1"/>
  <c r="AA12952" i="1"/>
  <c r="AA12951" i="1"/>
  <c r="AA12950" i="1"/>
  <c r="AA12949" i="1"/>
  <c r="AA12948" i="1"/>
  <c r="AA12947" i="1"/>
  <c r="AA12946" i="1"/>
  <c r="AA12945" i="1"/>
  <c r="AA12944" i="1"/>
  <c r="AA12943" i="1"/>
  <c r="AA12942" i="1"/>
  <c r="AA12941" i="1"/>
  <c r="AA12940" i="1"/>
  <c r="AA12939" i="1"/>
  <c r="AA12938" i="1"/>
  <c r="AA12937" i="1"/>
  <c r="AA12936" i="1"/>
  <c r="AA12935" i="1"/>
  <c r="AA12934" i="1"/>
  <c r="AA12933" i="1"/>
  <c r="AA12932" i="1"/>
  <c r="AA12931" i="1"/>
  <c r="AA12930" i="1"/>
  <c r="AA12929" i="1"/>
  <c r="AA12928" i="1"/>
  <c r="AA12927" i="1"/>
  <c r="AA12926" i="1"/>
  <c r="AA12925" i="1"/>
  <c r="AA12924" i="1"/>
  <c r="AA12923" i="1"/>
  <c r="AA12922" i="1"/>
  <c r="AA12921" i="1"/>
  <c r="AA12920" i="1"/>
  <c r="AA12919" i="1"/>
  <c r="AA12918" i="1"/>
  <c r="AA12917" i="1"/>
  <c r="AA12916" i="1"/>
  <c r="AA12915" i="1"/>
  <c r="AA12914" i="1"/>
  <c r="AA12913" i="1"/>
  <c r="AA12912" i="1"/>
  <c r="AA12911" i="1"/>
  <c r="AA12910" i="1"/>
  <c r="AA12909" i="1"/>
  <c r="AA12908" i="1"/>
  <c r="AA12907" i="1"/>
  <c r="AA12906" i="1"/>
  <c r="AA12905" i="1"/>
  <c r="AA12904" i="1"/>
  <c r="AA12903" i="1"/>
  <c r="AA12902" i="1"/>
  <c r="AA12901" i="1"/>
  <c r="AA12900" i="1"/>
  <c r="AA12899" i="1"/>
  <c r="AA12898" i="1"/>
  <c r="AA12897" i="1"/>
  <c r="AA12896" i="1"/>
  <c r="AA12895" i="1"/>
  <c r="AA12894" i="1"/>
  <c r="AA12893" i="1"/>
  <c r="AA12892" i="1"/>
  <c r="AA12891" i="1"/>
  <c r="AA12890" i="1"/>
  <c r="AA12889" i="1"/>
  <c r="AA12888" i="1"/>
  <c r="AA12887" i="1"/>
  <c r="AA12886" i="1"/>
  <c r="AA12885" i="1"/>
  <c r="AA12884" i="1"/>
  <c r="AA12883" i="1"/>
  <c r="AA12882" i="1"/>
  <c r="AA12881" i="1"/>
  <c r="AA12880" i="1"/>
  <c r="AA12879" i="1"/>
  <c r="AA12878" i="1"/>
  <c r="AA12877" i="1"/>
  <c r="AA12876" i="1"/>
  <c r="AA12875" i="1"/>
  <c r="AA12874" i="1"/>
  <c r="AA12873" i="1"/>
  <c r="AA12872" i="1"/>
  <c r="AA12871" i="1"/>
  <c r="AA12870" i="1"/>
  <c r="AA12869" i="1"/>
  <c r="AA12868" i="1"/>
  <c r="AA12867" i="1"/>
  <c r="AA12866" i="1"/>
  <c r="AA12865" i="1"/>
  <c r="AA12864" i="1"/>
  <c r="AA12863" i="1"/>
  <c r="AA12862" i="1"/>
  <c r="AA12861" i="1"/>
  <c r="AA12860" i="1"/>
  <c r="AA12859" i="1"/>
  <c r="AA12858" i="1"/>
  <c r="AA12857" i="1"/>
  <c r="AA12856" i="1"/>
  <c r="AA12855" i="1"/>
  <c r="AA12854" i="1"/>
  <c r="AA12853" i="1"/>
  <c r="AA12852" i="1"/>
  <c r="AA12851" i="1"/>
  <c r="AA12850" i="1"/>
  <c r="AA12849" i="1"/>
  <c r="AA12848" i="1"/>
  <c r="AA12847" i="1"/>
  <c r="AA12846" i="1"/>
  <c r="AA12845" i="1"/>
  <c r="AA12844" i="1"/>
  <c r="AA12843" i="1"/>
  <c r="AA12842" i="1"/>
  <c r="AA12841" i="1"/>
  <c r="AA12840" i="1"/>
  <c r="AA12839" i="1"/>
  <c r="AA12838" i="1"/>
  <c r="AA12837" i="1"/>
  <c r="AA12836" i="1"/>
  <c r="AA12835" i="1"/>
  <c r="AA12834" i="1"/>
  <c r="AA12833" i="1"/>
  <c r="AA12832" i="1"/>
  <c r="AA12831" i="1"/>
  <c r="AA12830" i="1"/>
  <c r="AA12829" i="1"/>
  <c r="AA12828" i="1"/>
  <c r="AA12827" i="1"/>
  <c r="AA12826" i="1"/>
  <c r="AA12825" i="1"/>
  <c r="AA12824" i="1"/>
  <c r="AA12823" i="1"/>
  <c r="AA12822" i="1"/>
  <c r="AA12821" i="1"/>
  <c r="AA12820" i="1"/>
  <c r="AA12819" i="1"/>
  <c r="AA12818" i="1"/>
  <c r="AA12817" i="1"/>
  <c r="AA12816" i="1"/>
  <c r="AA12815" i="1"/>
  <c r="AA12814" i="1"/>
  <c r="AA12813" i="1"/>
  <c r="AA12812" i="1"/>
  <c r="AA12811" i="1"/>
  <c r="AA12810" i="1"/>
  <c r="AA12809" i="1"/>
  <c r="AA12808" i="1"/>
  <c r="AA12807" i="1"/>
  <c r="AA12806" i="1"/>
  <c r="AA12805" i="1"/>
  <c r="AA12804" i="1"/>
  <c r="AA12803" i="1"/>
  <c r="AA12802" i="1"/>
  <c r="AA12801" i="1"/>
  <c r="AA12800" i="1"/>
  <c r="AA12799" i="1"/>
  <c r="AA12798" i="1"/>
  <c r="AA12797" i="1"/>
  <c r="AA12796" i="1"/>
  <c r="AA12795" i="1"/>
  <c r="AA12794" i="1"/>
  <c r="AA12793" i="1"/>
  <c r="AA12792" i="1"/>
  <c r="AA12791" i="1"/>
  <c r="AA12790" i="1"/>
  <c r="AA12789" i="1"/>
  <c r="AA12788" i="1"/>
  <c r="AA12787" i="1"/>
  <c r="AA12786" i="1"/>
  <c r="AA12785" i="1"/>
  <c r="AA12784" i="1"/>
  <c r="AA12783" i="1"/>
  <c r="AA12782" i="1"/>
  <c r="AA12781" i="1"/>
  <c r="AA12780" i="1"/>
  <c r="AA12779" i="1"/>
  <c r="AA12778" i="1"/>
  <c r="AA12777" i="1"/>
  <c r="AA12776" i="1"/>
  <c r="AA12775" i="1"/>
  <c r="AA12774" i="1"/>
  <c r="AA12773" i="1"/>
  <c r="AA12772" i="1"/>
  <c r="AA12771" i="1"/>
  <c r="AA12770" i="1"/>
  <c r="AA12769" i="1"/>
  <c r="AA12768" i="1"/>
  <c r="AA12767" i="1"/>
  <c r="AA12766" i="1"/>
  <c r="AA12765" i="1"/>
  <c r="AA12764" i="1"/>
  <c r="AA12763" i="1"/>
  <c r="AA12762" i="1"/>
  <c r="AA12761" i="1"/>
  <c r="AA12760" i="1"/>
  <c r="AA12759" i="1"/>
  <c r="AA12758" i="1"/>
  <c r="AA12757" i="1"/>
  <c r="AA12756" i="1"/>
  <c r="AA12755" i="1"/>
  <c r="AA12754" i="1"/>
  <c r="AA12753" i="1"/>
  <c r="AA12752" i="1"/>
  <c r="AA12751" i="1"/>
  <c r="AA12750" i="1"/>
  <c r="AA12749" i="1"/>
  <c r="AA12748" i="1"/>
  <c r="AA12747" i="1"/>
  <c r="AA12746" i="1"/>
  <c r="AA12745" i="1"/>
  <c r="AA12744" i="1"/>
  <c r="AA12743" i="1"/>
  <c r="AA12742" i="1"/>
  <c r="AA12741" i="1"/>
  <c r="AA12740" i="1"/>
  <c r="AA12739" i="1"/>
  <c r="AA12738" i="1"/>
  <c r="AA12737" i="1"/>
  <c r="AA12736" i="1"/>
  <c r="AA12735" i="1"/>
  <c r="AA12734" i="1"/>
  <c r="AA12733" i="1"/>
  <c r="AA12732" i="1"/>
  <c r="AA12731" i="1"/>
  <c r="AA12730" i="1"/>
  <c r="AA12729" i="1"/>
  <c r="AA12728" i="1"/>
  <c r="AA12727" i="1"/>
  <c r="AA12726" i="1"/>
  <c r="AA12725" i="1"/>
  <c r="AA12724" i="1"/>
  <c r="AA12723" i="1"/>
  <c r="AA12722" i="1"/>
  <c r="AA12721" i="1"/>
  <c r="AA12720" i="1"/>
  <c r="AA12719" i="1"/>
  <c r="AA12718" i="1"/>
  <c r="AA12717" i="1"/>
  <c r="AA12716" i="1"/>
  <c r="AA12715" i="1"/>
  <c r="AA12714" i="1"/>
  <c r="AA12713" i="1"/>
  <c r="AA12712" i="1"/>
  <c r="AA12711" i="1"/>
  <c r="AA12710" i="1"/>
  <c r="AA12709" i="1"/>
  <c r="AA12708" i="1"/>
  <c r="AA12707" i="1"/>
  <c r="AA12706" i="1"/>
  <c r="AA12705" i="1"/>
  <c r="AA12704" i="1"/>
  <c r="AA12703" i="1"/>
  <c r="AA12702" i="1"/>
  <c r="AA12701" i="1"/>
  <c r="AA12700" i="1"/>
  <c r="AA12699" i="1"/>
  <c r="AA12698" i="1"/>
  <c r="AA12697" i="1"/>
  <c r="AA12696" i="1"/>
  <c r="AA12695" i="1"/>
  <c r="AA12694" i="1"/>
  <c r="AA12693" i="1"/>
  <c r="AA12692" i="1"/>
  <c r="AA12691" i="1"/>
  <c r="AA12690" i="1"/>
  <c r="AA12689" i="1"/>
  <c r="AA12688" i="1"/>
  <c r="AA12687" i="1"/>
  <c r="AA12686" i="1"/>
  <c r="AA12685" i="1"/>
  <c r="AA12684" i="1"/>
  <c r="AA12683" i="1"/>
  <c r="AA12682" i="1"/>
  <c r="AA12681" i="1"/>
  <c r="AA12680" i="1"/>
  <c r="AA12679" i="1"/>
  <c r="AA12678" i="1"/>
  <c r="AA12677" i="1"/>
  <c r="AA12676" i="1"/>
  <c r="AA12675" i="1"/>
  <c r="AA12674" i="1"/>
  <c r="AA12673" i="1"/>
  <c r="AA12672" i="1"/>
  <c r="AA12671" i="1"/>
  <c r="AA12670" i="1"/>
  <c r="AA12669" i="1"/>
  <c r="AA12668" i="1"/>
  <c r="AA12667" i="1"/>
  <c r="AA12666" i="1"/>
  <c r="AA12665" i="1"/>
  <c r="AA12664" i="1"/>
  <c r="AA12663" i="1"/>
  <c r="AA12662" i="1"/>
  <c r="AA12661" i="1"/>
  <c r="AA12660" i="1"/>
  <c r="AA12659" i="1"/>
  <c r="AA12658" i="1"/>
  <c r="AA12657" i="1"/>
  <c r="AA12656" i="1"/>
  <c r="AA12655" i="1"/>
  <c r="AA12654" i="1"/>
  <c r="AA12653" i="1"/>
  <c r="AA12652" i="1"/>
  <c r="AA12651" i="1"/>
  <c r="AA12650" i="1"/>
  <c r="AA12649" i="1"/>
  <c r="AA12648" i="1"/>
  <c r="AA12647" i="1"/>
  <c r="AA12646" i="1"/>
  <c r="AA12645" i="1"/>
  <c r="AA12644" i="1"/>
  <c r="AA12643" i="1"/>
  <c r="AA12642" i="1"/>
  <c r="AA12641" i="1"/>
  <c r="AA12640" i="1"/>
  <c r="AA12639" i="1"/>
  <c r="AA12638" i="1"/>
  <c r="AA12637" i="1"/>
  <c r="AA12636" i="1"/>
  <c r="AA12635" i="1"/>
  <c r="AA12634" i="1"/>
  <c r="AA12633" i="1"/>
  <c r="AA12632" i="1"/>
  <c r="AA12631" i="1"/>
  <c r="AA12630" i="1"/>
  <c r="AA12629" i="1"/>
  <c r="AA12628" i="1"/>
  <c r="AA12627" i="1"/>
  <c r="AA12626" i="1"/>
  <c r="AA12625" i="1"/>
  <c r="AA12624" i="1"/>
  <c r="AA12623" i="1"/>
  <c r="AA12622" i="1"/>
  <c r="AA12621" i="1"/>
  <c r="AA12620" i="1"/>
  <c r="AA12619" i="1"/>
  <c r="AA12618" i="1"/>
  <c r="AA12617" i="1"/>
  <c r="AA12616" i="1"/>
  <c r="AA12615" i="1"/>
  <c r="AA12614" i="1"/>
  <c r="AA12613" i="1"/>
  <c r="AA12612" i="1"/>
  <c r="AA12611" i="1"/>
  <c r="AA12610" i="1"/>
  <c r="AA12609" i="1"/>
  <c r="AA12608" i="1"/>
  <c r="AA12607" i="1"/>
  <c r="AA12606" i="1"/>
  <c r="AA12605" i="1"/>
  <c r="AA12604" i="1"/>
  <c r="AA12603" i="1"/>
  <c r="AA12602" i="1"/>
  <c r="AA12601" i="1"/>
  <c r="AA12595" i="1"/>
  <c r="AA12594" i="1"/>
  <c r="AA12593" i="1"/>
  <c r="AA12592" i="1"/>
  <c r="AA12591" i="1"/>
  <c r="AA12590" i="1"/>
  <c r="AA12589" i="1"/>
  <c r="AA12588" i="1"/>
  <c r="AA12587" i="1"/>
  <c r="AA12586" i="1"/>
  <c r="AA12585" i="1"/>
  <c r="AA12584" i="1"/>
  <c r="AA12583" i="1"/>
  <c r="AA12582" i="1"/>
  <c r="AA12581" i="1"/>
  <c r="AA12580" i="1"/>
  <c r="AA12579" i="1"/>
  <c r="AA12578" i="1"/>
  <c r="AA12577" i="1"/>
  <c r="AA12576" i="1"/>
  <c r="AA12575" i="1"/>
  <c r="AA12574" i="1"/>
  <c r="AA12573" i="1"/>
  <c r="AA12572" i="1"/>
  <c r="AA12571" i="1"/>
  <c r="AA12570" i="1"/>
  <c r="AA12569" i="1"/>
  <c r="AA12568" i="1"/>
  <c r="AA12567" i="1"/>
  <c r="AA12566" i="1"/>
  <c r="AA12565" i="1"/>
  <c r="AA12564" i="1"/>
  <c r="AA12563" i="1"/>
  <c r="AA12562" i="1"/>
  <c r="AA12561" i="1"/>
  <c r="AA12560" i="1"/>
  <c r="AA12559" i="1"/>
  <c r="AA12558" i="1"/>
  <c r="AA12557" i="1"/>
  <c r="AA12556" i="1"/>
  <c r="AA12555" i="1"/>
  <c r="AA12554" i="1"/>
  <c r="AA12553" i="1"/>
  <c r="AA12552" i="1"/>
  <c r="AA12551" i="1"/>
  <c r="AA12550" i="1"/>
  <c r="AA12549" i="1"/>
  <c r="AA12548" i="1"/>
  <c r="AA12547" i="1"/>
  <c r="AA12546" i="1"/>
  <c r="AA12545" i="1"/>
  <c r="AA12544" i="1"/>
  <c r="AA12543" i="1"/>
  <c r="AA12542" i="1"/>
  <c r="AA12541" i="1"/>
  <c r="AA12540" i="1"/>
  <c r="AA12539" i="1"/>
  <c r="AA12538" i="1"/>
  <c r="AA12537" i="1"/>
  <c r="AA12536" i="1"/>
  <c r="AA12535" i="1"/>
  <c r="AA12534" i="1"/>
  <c r="AA12533" i="1"/>
  <c r="AA12532" i="1"/>
  <c r="AA12531" i="1"/>
  <c r="AA12530" i="1"/>
  <c r="AA12529" i="1"/>
  <c r="AA12528" i="1"/>
  <c r="AA12527" i="1"/>
  <c r="AA12526" i="1"/>
  <c r="AA12525" i="1"/>
  <c r="AA12524" i="1"/>
  <c r="AA12523" i="1"/>
  <c r="AA12522" i="1"/>
  <c r="AA12521" i="1"/>
  <c r="AA12520" i="1"/>
  <c r="AA12519" i="1"/>
  <c r="AA12518" i="1"/>
  <c r="AA12517" i="1"/>
  <c r="AA12516" i="1"/>
  <c r="AA12515" i="1"/>
  <c r="AA12514" i="1"/>
  <c r="AA12513" i="1"/>
  <c r="AA12512" i="1"/>
  <c r="AA12511" i="1"/>
  <c r="AA12510" i="1"/>
  <c r="AA12509" i="1"/>
  <c r="AA12508" i="1"/>
  <c r="AA12507" i="1"/>
  <c r="AA12506" i="1"/>
  <c r="AA12505" i="1"/>
  <c r="AA12504" i="1"/>
  <c r="AA12503" i="1"/>
  <c r="AA12502" i="1"/>
  <c r="AA12501" i="1"/>
  <c r="AA12500" i="1"/>
  <c r="AA12499" i="1"/>
  <c r="AA12498" i="1"/>
  <c r="AA12497" i="1"/>
  <c r="AA12496" i="1"/>
  <c r="AA12495" i="1"/>
  <c r="AA12494" i="1"/>
  <c r="AA12493" i="1"/>
  <c r="AA12492" i="1"/>
  <c r="AA12491" i="1"/>
  <c r="AA12490" i="1"/>
  <c r="AA12489" i="1"/>
  <c r="AA12488" i="1"/>
  <c r="AA12487" i="1"/>
  <c r="AA12486" i="1"/>
  <c r="AA12485" i="1"/>
  <c r="AA12484" i="1"/>
  <c r="AA12483" i="1"/>
  <c r="AA12482" i="1"/>
  <c r="AA12481" i="1"/>
  <c r="AA12480" i="1"/>
  <c r="AA12479" i="1"/>
  <c r="AA12478" i="1"/>
  <c r="AA12477" i="1"/>
  <c r="AA12476" i="1"/>
  <c r="AA12475" i="1"/>
  <c r="AA12474" i="1"/>
  <c r="AA12473" i="1"/>
  <c r="AA12472" i="1"/>
  <c r="AA12471" i="1"/>
  <c r="AA12470" i="1"/>
  <c r="AA12469" i="1"/>
  <c r="AA12468" i="1"/>
  <c r="AA12467" i="1"/>
  <c r="AA12466" i="1"/>
  <c r="AA12465" i="1"/>
  <c r="AA12464" i="1"/>
  <c r="AA12463" i="1"/>
  <c r="AA12462" i="1"/>
  <c r="AA12461" i="1"/>
  <c r="AA12460" i="1"/>
  <c r="AA12459" i="1"/>
  <c r="AA12458" i="1"/>
  <c r="AA12457" i="1"/>
  <c r="AA12456" i="1"/>
  <c r="AA12455" i="1"/>
  <c r="AA12454" i="1"/>
  <c r="AA12453" i="1"/>
  <c r="AA12452" i="1"/>
  <c r="AA12451" i="1"/>
  <c r="AA12450" i="1"/>
  <c r="AA12449" i="1"/>
  <c r="AA12448" i="1"/>
  <c r="AA12447" i="1"/>
  <c r="AA12446" i="1"/>
  <c r="AA12445" i="1"/>
  <c r="AA12444" i="1"/>
  <c r="AA12443" i="1"/>
  <c r="AA12442" i="1"/>
  <c r="AA12441" i="1"/>
  <c r="AA12440" i="1"/>
  <c r="AA12439" i="1"/>
  <c r="AA12438" i="1"/>
  <c r="AA12437" i="1"/>
  <c r="AA12436" i="1"/>
  <c r="AA12435" i="1"/>
  <c r="AA12434" i="1"/>
  <c r="AA12433" i="1"/>
  <c r="AA12432" i="1"/>
  <c r="AA12431" i="1"/>
  <c r="AA12430" i="1"/>
  <c r="AA12429" i="1"/>
  <c r="AA12428" i="1"/>
  <c r="AA12427" i="1"/>
  <c r="AA12426" i="1"/>
  <c r="AA12425" i="1"/>
  <c r="AA12424" i="1"/>
  <c r="AA12423" i="1"/>
  <c r="AA12422" i="1"/>
  <c r="AA12421" i="1"/>
  <c r="AA12420" i="1"/>
  <c r="AA12419" i="1"/>
  <c r="AA12418" i="1"/>
  <c r="AA12417" i="1"/>
  <c r="AA12416" i="1"/>
  <c r="AA12415" i="1"/>
  <c r="AA12414" i="1"/>
  <c r="AA12413" i="1"/>
  <c r="AA12412" i="1"/>
  <c r="AA12411" i="1"/>
  <c r="AA12410" i="1"/>
  <c r="AA12409" i="1"/>
  <c r="AA12408" i="1"/>
  <c r="AA12407" i="1"/>
  <c r="AA12406" i="1"/>
  <c r="AA12405" i="1"/>
  <c r="AA12404" i="1"/>
  <c r="AA12403" i="1"/>
  <c r="AA12402" i="1"/>
  <c r="AA12401" i="1"/>
  <c r="AA12400" i="1"/>
  <c r="AA12399" i="1"/>
  <c r="AA12398" i="1"/>
  <c r="AA12397" i="1"/>
  <c r="AA12396" i="1"/>
  <c r="AA12395" i="1"/>
  <c r="AA12394" i="1"/>
  <c r="AA12393" i="1"/>
  <c r="AA12392" i="1"/>
  <c r="AA12391" i="1"/>
  <c r="AA12390" i="1"/>
  <c r="AA12389" i="1"/>
  <c r="AA12388" i="1"/>
  <c r="AA12387" i="1"/>
  <c r="AA12386" i="1"/>
  <c r="AA12385" i="1"/>
  <c r="AA12384" i="1"/>
  <c r="AA12383" i="1"/>
  <c r="AA12382" i="1"/>
  <c r="AA12381" i="1"/>
  <c r="AA12380" i="1"/>
  <c r="AA12379" i="1"/>
  <c r="AA12378" i="1"/>
  <c r="AA12377" i="1"/>
  <c r="AA12376" i="1"/>
  <c r="AA12375" i="1"/>
  <c r="AA12374" i="1"/>
  <c r="AA12373" i="1"/>
  <c r="AA12372" i="1"/>
  <c r="AA12371" i="1"/>
  <c r="AA12370" i="1"/>
  <c r="AA12369" i="1"/>
  <c r="AA12368" i="1"/>
  <c r="AA12367" i="1"/>
  <c r="AA12366" i="1"/>
  <c r="AA12365" i="1"/>
  <c r="AA12364" i="1"/>
  <c r="AA12363" i="1"/>
  <c r="AA12362" i="1"/>
  <c r="AA12361" i="1"/>
  <c r="AA12360" i="1"/>
  <c r="AA12359" i="1"/>
  <c r="AA12358" i="1"/>
  <c r="AA12357" i="1"/>
  <c r="AA12356" i="1"/>
  <c r="AA12355" i="1"/>
  <c r="AA12354" i="1"/>
  <c r="AA12353" i="1"/>
  <c r="AA12352" i="1"/>
  <c r="AA12351" i="1"/>
  <c r="AA12350" i="1"/>
  <c r="AA12349" i="1"/>
  <c r="AA12348" i="1"/>
  <c r="AA12347" i="1"/>
  <c r="AA12346" i="1"/>
  <c r="AA12345" i="1"/>
  <c r="AA12344" i="1"/>
  <c r="AA12343" i="1"/>
  <c r="AA12342" i="1"/>
  <c r="AA12341" i="1"/>
  <c r="AA12340" i="1"/>
  <c r="AA12339" i="1"/>
  <c r="AA12338" i="1"/>
  <c r="AA12337" i="1"/>
  <c r="AA12336" i="1"/>
  <c r="AA12335" i="1"/>
  <c r="AA12334" i="1"/>
  <c r="AA12333" i="1"/>
  <c r="AA12332" i="1"/>
  <c r="AA12331" i="1"/>
  <c r="AA12330" i="1"/>
  <c r="AA12329" i="1"/>
  <c r="AA12328" i="1"/>
  <c r="AA12327" i="1"/>
  <c r="AA12326" i="1"/>
  <c r="AA12325" i="1"/>
  <c r="AA12324" i="1"/>
  <c r="AA12323" i="1"/>
  <c r="AA12322" i="1"/>
  <c r="AA12321" i="1"/>
  <c r="AA12320" i="1"/>
  <c r="AA12319" i="1"/>
  <c r="AA12318" i="1"/>
  <c r="AA12317" i="1"/>
  <c r="AA12316" i="1"/>
  <c r="AA12315" i="1"/>
  <c r="AA12314" i="1"/>
  <c r="AA12313" i="1"/>
  <c r="AA12312" i="1"/>
  <c r="AA12311" i="1"/>
  <c r="AA12310" i="1"/>
  <c r="AA12309" i="1"/>
  <c r="AA12308" i="1"/>
  <c r="AA12307" i="1"/>
  <c r="AA12306" i="1"/>
  <c r="AA12305" i="1"/>
  <c r="AA12304" i="1"/>
  <c r="AA12303" i="1"/>
  <c r="AA12302" i="1"/>
  <c r="AA12301" i="1"/>
  <c r="AA12300" i="1"/>
  <c r="AA12299" i="1"/>
  <c r="AA12298" i="1"/>
  <c r="AA12297" i="1"/>
  <c r="AA12296" i="1"/>
  <c r="AA12295" i="1"/>
  <c r="AA12294" i="1"/>
  <c r="AA12293" i="1"/>
  <c r="AA12292" i="1"/>
  <c r="AA12291" i="1"/>
  <c r="AA12290" i="1"/>
  <c r="AA12289" i="1"/>
  <c r="AA12288" i="1"/>
  <c r="AA12287" i="1"/>
  <c r="AA12286" i="1"/>
  <c r="AA12285" i="1"/>
  <c r="AA12284" i="1"/>
  <c r="AA12283" i="1"/>
  <c r="AA12282" i="1"/>
  <c r="AA12281" i="1"/>
  <c r="AA12280" i="1"/>
  <c r="AA12279" i="1"/>
  <c r="AA12278" i="1"/>
  <c r="AA12277" i="1"/>
  <c r="AA12276" i="1"/>
  <c r="AA12275" i="1"/>
  <c r="AA12274" i="1"/>
  <c r="AA12273" i="1"/>
  <c r="AA12272" i="1"/>
  <c r="AA12271" i="1"/>
  <c r="AA12270" i="1"/>
  <c r="AA12269" i="1"/>
  <c r="AA12268" i="1"/>
  <c r="AA12267" i="1"/>
  <c r="AA12266" i="1"/>
  <c r="AA12265" i="1"/>
  <c r="AA12264" i="1"/>
  <c r="AA12263" i="1"/>
  <c r="AA12262" i="1"/>
  <c r="AA12261" i="1"/>
  <c r="AA12260" i="1"/>
  <c r="AA12259" i="1"/>
  <c r="AA12258" i="1"/>
  <c r="AA12257" i="1"/>
  <c r="AA12256" i="1"/>
  <c r="AA12255" i="1"/>
  <c r="AA12254" i="1"/>
  <c r="AA12253" i="1"/>
  <c r="AA12252" i="1"/>
  <c r="AA12251" i="1"/>
  <c r="AA12250" i="1"/>
  <c r="AA12249" i="1"/>
  <c r="AA12248" i="1"/>
  <c r="AA12247" i="1"/>
  <c r="AA12246" i="1"/>
  <c r="AA12245" i="1"/>
  <c r="AA12244" i="1"/>
  <c r="AA12243" i="1"/>
  <c r="AA12242" i="1"/>
  <c r="AA12241" i="1"/>
  <c r="AA12240" i="1"/>
  <c r="AA12239" i="1"/>
  <c r="AA12238" i="1"/>
  <c r="AA12237" i="1"/>
  <c r="AA12236" i="1"/>
  <c r="AA12235" i="1"/>
  <c r="AA12234" i="1"/>
  <c r="AA12233" i="1"/>
  <c r="AA12232" i="1"/>
  <c r="AA12231" i="1"/>
  <c r="AA12230" i="1"/>
  <c r="AA12229" i="1"/>
  <c r="AA12228" i="1"/>
  <c r="AA12227" i="1"/>
  <c r="AA12226" i="1"/>
  <c r="AA12225" i="1"/>
  <c r="AA12224" i="1"/>
  <c r="AA12223" i="1"/>
  <c r="AA12222" i="1"/>
  <c r="AA12221" i="1"/>
  <c r="AA12220" i="1"/>
  <c r="AA12219" i="1"/>
  <c r="AA12218" i="1"/>
  <c r="AA12217" i="1"/>
  <c r="AA12216" i="1"/>
  <c r="AA12215" i="1"/>
  <c r="AA12214" i="1"/>
  <c r="AA12213" i="1"/>
  <c r="AA12212" i="1"/>
  <c r="AA12211" i="1"/>
  <c r="AA12210" i="1"/>
  <c r="AA12209" i="1"/>
  <c r="AA12208" i="1"/>
  <c r="AA12207" i="1"/>
  <c r="AA12206" i="1"/>
  <c r="AA12205" i="1"/>
  <c r="AA12204" i="1"/>
  <c r="AA12203" i="1"/>
  <c r="AA12202" i="1"/>
  <c r="AA12201" i="1"/>
  <c r="AA12200" i="1"/>
  <c r="AA12199" i="1"/>
  <c r="AA12198" i="1"/>
  <c r="AA12197" i="1"/>
  <c r="AA12196" i="1"/>
  <c r="AA12195" i="1"/>
  <c r="AA12194" i="1"/>
  <c r="AA12193" i="1"/>
  <c r="AA12192" i="1"/>
  <c r="AA12191" i="1"/>
  <c r="AA12190" i="1"/>
  <c r="AA12189" i="1"/>
  <c r="AA12188" i="1"/>
  <c r="AA12187" i="1"/>
  <c r="AA12186" i="1"/>
  <c r="AA12185" i="1"/>
  <c r="AA12184" i="1"/>
  <c r="AA12183" i="1"/>
  <c r="AA12182" i="1"/>
  <c r="AA12181" i="1"/>
  <c r="AA12180" i="1"/>
  <c r="AA12179" i="1"/>
  <c r="AA12178" i="1"/>
  <c r="AA12177" i="1"/>
  <c r="AA12176" i="1"/>
  <c r="AA12175" i="1"/>
  <c r="AA12174" i="1"/>
  <c r="AA12173" i="1"/>
  <c r="AA12172" i="1"/>
  <c r="AA12171" i="1"/>
  <c r="AA12170" i="1"/>
  <c r="AA12169" i="1"/>
  <c r="AA12168" i="1"/>
  <c r="AA12167" i="1"/>
  <c r="AA12166" i="1"/>
  <c r="AA12165" i="1"/>
  <c r="AA12164" i="1"/>
  <c r="AA12163" i="1"/>
  <c r="AA12162" i="1"/>
  <c r="AA12161" i="1"/>
  <c r="AA12160" i="1"/>
  <c r="AA12159" i="1"/>
  <c r="AA12158" i="1"/>
  <c r="AA12157" i="1"/>
  <c r="AA12156" i="1"/>
  <c r="AA12155" i="1"/>
  <c r="AA12154" i="1"/>
  <c r="AA12153" i="1"/>
  <c r="AA12152" i="1"/>
  <c r="AA12151" i="1"/>
  <c r="AA12150" i="1"/>
  <c r="AA12149" i="1"/>
  <c r="AA12148" i="1"/>
  <c r="AA12147" i="1"/>
  <c r="AA12146" i="1"/>
  <c r="AA12145" i="1"/>
  <c r="AA12144" i="1"/>
  <c r="AA12143" i="1"/>
  <c r="AA12142" i="1"/>
  <c r="AA12141" i="1"/>
  <c r="AA12140" i="1"/>
  <c r="AA12139" i="1"/>
  <c r="AA12138" i="1"/>
  <c r="AA12137" i="1"/>
  <c r="AA12136" i="1"/>
  <c r="AA12135" i="1"/>
  <c r="AA12134" i="1"/>
  <c r="AA12133" i="1"/>
  <c r="AA12132" i="1"/>
  <c r="AA12131" i="1"/>
  <c r="AA12130" i="1"/>
  <c r="AA12129" i="1"/>
  <c r="AA12128" i="1"/>
  <c r="AA12127" i="1"/>
  <c r="AA12126" i="1"/>
  <c r="AA12125" i="1"/>
  <c r="AA12124" i="1"/>
  <c r="AA12123" i="1"/>
  <c r="AA12122" i="1"/>
  <c r="AA12121" i="1"/>
  <c r="AA12120" i="1"/>
  <c r="AA12119" i="1"/>
  <c r="AA12118" i="1"/>
  <c r="AA12117" i="1"/>
  <c r="AA12116" i="1"/>
  <c r="AA12115" i="1"/>
  <c r="AA12114" i="1"/>
  <c r="AA12113" i="1"/>
  <c r="AA12112" i="1"/>
  <c r="AA12111" i="1"/>
  <c r="AA12110" i="1"/>
  <c r="AA12109" i="1"/>
  <c r="AA12108" i="1"/>
  <c r="AA12107" i="1"/>
  <c r="AA12106" i="1"/>
  <c r="AA12105" i="1"/>
  <c r="AA12104" i="1"/>
  <c r="AA12103" i="1"/>
  <c r="AA12102" i="1"/>
  <c r="AA12101" i="1"/>
  <c r="AA12100" i="1"/>
  <c r="AA12099" i="1"/>
  <c r="AA12098" i="1"/>
  <c r="AA12097" i="1"/>
  <c r="AA12096" i="1"/>
  <c r="AA12095" i="1"/>
  <c r="AA12094" i="1"/>
  <c r="AA12093" i="1"/>
  <c r="AA12092" i="1"/>
  <c r="AA12091" i="1"/>
  <c r="AA12090" i="1"/>
  <c r="AA12089" i="1"/>
  <c r="AA12088" i="1"/>
  <c r="AA12087" i="1"/>
  <c r="AA12086" i="1"/>
  <c r="AA12085" i="1"/>
  <c r="AA12084" i="1"/>
  <c r="AA12083" i="1"/>
  <c r="AA12082" i="1"/>
  <c r="AA12081" i="1"/>
  <c r="AA12080" i="1"/>
  <c r="AA12079" i="1"/>
  <c r="AA12078" i="1"/>
  <c r="AA12077" i="1"/>
  <c r="AA12076" i="1"/>
  <c r="AA12075" i="1"/>
  <c r="AA12074" i="1"/>
  <c r="AA12073" i="1"/>
  <c r="AA12072" i="1"/>
  <c r="AA12071" i="1"/>
  <c r="AA12070" i="1"/>
  <c r="AA12069" i="1"/>
  <c r="AA12068" i="1"/>
  <c r="AA12067" i="1"/>
  <c r="AA12066" i="1"/>
  <c r="AA12065" i="1"/>
  <c r="AA12064" i="1"/>
  <c r="AA12063" i="1"/>
  <c r="AA12062" i="1"/>
  <c r="AA12061" i="1"/>
  <c r="AA12060" i="1"/>
  <c r="AA12059" i="1"/>
  <c r="AA12058" i="1"/>
  <c r="AA12057" i="1"/>
  <c r="AA12056" i="1"/>
  <c r="AA12055" i="1"/>
  <c r="AA12054" i="1"/>
  <c r="AA12053" i="1"/>
  <c r="AA12052" i="1"/>
  <c r="AA12051" i="1"/>
  <c r="AA12050" i="1"/>
  <c r="AA12049" i="1"/>
  <c r="AA12048" i="1"/>
  <c r="AA12047" i="1"/>
  <c r="AA12046" i="1"/>
  <c r="AA12045" i="1"/>
  <c r="AA12044" i="1"/>
  <c r="AA12043" i="1"/>
  <c r="AA12042" i="1"/>
  <c r="AA12041" i="1"/>
  <c r="AA12040" i="1"/>
  <c r="AA12039" i="1"/>
  <c r="AA12038" i="1"/>
  <c r="AA12037" i="1"/>
  <c r="AA12036" i="1"/>
  <c r="AA12035" i="1"/>
  <c r="AA12034" i="1"/>
  <c r="AA12033" i="1"/>
  <c r="AA12031" i="1"/>
  <c r="AA12030" i="1"/>
  <c r="AA12029" i="1"/>
  <c r="AA12028" i="1"/>
  <c r="AA12027" i="1"/>
  <c r="AA12026" i="1"/>
  <c r="AA12025" i="1"/>
  <c r="AA12024" i="1"/>
  <c r="AA12023" i="1"/>
  <c r="AA12022" i="1"/>
  <c r="AA12021" i="1"/>
  <c r="AA12020" i="1"/>
  <c r="AA12019" i="1"/>
  <c r="AA12018" i="1"/>
  <c r="AA12017" i="1"/>
  <c r="AA12016" i="1"/>
  <c r="AA12015" i="1"/>
  <c r="AA12014" i="1"/>
  <c r="AA12013" i="1"/>
  <c r="AA12012" i="1"/>
  <c r="AA12011" i="1"/>
  <c r="AA12010" i="1"/>
  <c r="AA12009" i="1"/>
  <c r="AA12008" i="1"/>
  <c r="AA12007" i="1"/>
  <c r="AA12006" i="1"/>
  <c r="AA12004" i="1"/>
  <c r="AA12003" i="1"/>
  <c r="AA12002" i="1"/>
  <c r="AA12001" i="1"/>
  <c r="AA12000" i="1"/>
  <c r="AA11999" i="1"/>
  <c r="AA11998" i="1"/>
  <c r="AA11997" i="1"/>
  <c r="AA11996" i="1"/>
  <c r="AA11995" i="1"/>
  <c r="AA11994" i="1"/>
  <c r="AA11993" i="1"/>
  <c r="AA11992" i="1"/>
  <c r="AA11991" i="1"/>
  <c r="AA11990" i="1"/>
  <c r="AA11989" i="1"/>
  <c r="AA11988" i="1"/>
  <c r="AA11987" i="1"/>
  <c r="AA11986" i="1"/>
  <c r="AA11985" i="1"/>
  <c r="AA11984" i="1"/>
  <c r="AA11983" i="1"/>
  <c r="AA11982" i="1"/>
  <c r="AA11981" i="1"/>
  <c r="AA11980" i="1"/>
  <c r="AA11979" i="1"/>
  <c r="AA11978" i="1"/>
  <c r="AA11977" i="1"/>
  <c r="AA11976" i="1"/>
  <c r="AA11975" i="1"/>
  <c r="AA11974" i="1"/>
  <c r="AA11973" i="1"/>
  <c r="AA11972" i="1"/>
  <c r="AA11971" i="1"/>
  <c r="AA11970" i="1"/>
  <c r="AA11969" i="1"/>
  <c r="AA11968" i="1"/>
  <c r="AA11967" i="1"/>
  <c r="AA11966" i="1"/>
  <c r="AA11965" i="1"/>
  <c r="AA11964" i="1"/>
  <c r="AA11963" i="1"/>
  <c r="AA11962" i="1"/>
  <c r="AA11961" i="1"/>
  <c r="AA11960" i="1"/>
  <c r="AA11959" i="1"/>
  <c r="AA11958" i="1"/>
  <c r="AA11957" i="1"/>
  <c r="AA11956" i="1"/>
  <c r="AA11955" i="1"/>
  <c r="AA11954" i="1"/>
  <c r="AA11953" i="1"/>
  <c r="AA11952" i="1"/>
  <c r="AA11951" i="1"/>
  <c r="AA11950" i="1"/>
  <c r="AA11949" i="1"/>
  <c r="AA11948" i="1"/>
  <c r="AA11947" i="1"/>
  <c r="AA11946" i="1"/>
  <c r="AA11945" i="1"/>
  <c r="AA11944" i="1"/>
  <c r="AA11943" i="1"/>
  <c r="AA11942" i="1"/>
  <c r="AA11941" i="1"/>
  <c r="AA11940" i="1"/>
  <c r="AA11939" i="1"/>
  <c r="AA11938" i="1"/>
  <c r="AA11937" i="1"/>
  <c r="AA11936" i="1"/>
  <c r="AA11935" i="1"/>
  <c r="AA11934" i="1"/>
  <c r="AA11933" i="1"/>
  <c r="AA11932" i="1"/>
  <c r="AA11931" i="1"/>
  <c r="AA11930" i="1"/>
  <c r="AA11929" i="1"/>
  <c r="AA11928" i="1"/>
  <c r="AA11927" i="1"/>
  <c r="AA11926" i="1"/>
  <c r="AA11925" i="1"/>
  <c r="AA11924" i="1"/>
  <c r="AA11923" i="1"/>
  <c r="AA11922" i="1"/>
  <c r="AA11921" i="1"/>
  <c r="AA11920" i="1"/>
  <c r="AA11919" i="1"/>
  <c r="AA11918" i="1"/>
  <c r="AA11917" i="1"/>
  <c r="AA11916" i="1"/>
  <c r="AA11915" i="1"/>
  <c r="AA11914" i="1"/>
  <c r="AA11913" i="1"/>
  <c r="AA11912" i="1"/>
  <c r="AA11911" i="1"/>
  <c r="AA11910" i="1"/>
  <c r="AA11909" i="1"/>
  <c r="AA11908" i="1"/>
  <c r="AA11907" i="1"/>
  <c r="AA11906" i="1"/>
  <c r="AA11905" i="1"/>
  <c r="AA11904" i="1"/>
  <c r="AA11903" i="1"/>
  <c r="AA11902" i="1"/>
  <c r="AA11901" i="1"/>
  <c r="AA11900" i="1"/>
  <c r="AA11899" i="1"/>
  <c r="AA11898" i="1"/>
  <c r="AA11897" i="1"/>
  <c r="AA11896" i="1"/>
  <c r="AA11895" i="1"/>
  <c r="AA11894" i="1"/>
  <c r="AA11893" i="1"/>
  <c r="AA11892" i="1"/>
  <c r="AA11891" i="1"/>
  <c r="AA11890" i="1"/>
  <c r="AA11889" i="1"/>
  <c r="AA11888" i="1"/>
  <c r="AA11887" i="1"/>
  <c r="AA11886" i="1"/>
  <c r="AA11885" i="1"/>
  <c r="AA11884" i="1"/>
  <c r="AA11883" i="1"/>
  <c r="AA11882" i="1"/>
  <c r="AA11881" i="1"/>
  <c r="AA11880" i="1"/>
  <c r="AA11879" i="1"/>
  <c r="AA11878" i="1"/>
  <c r="AA11877" i="1"/>
  <c r="AA11876" i="1"/>
  <c r="AA11875" i="1"/>
  <c r="AA11874" i="1"/>
  <c r="AA11873" i="1"/>
  <c r="AA11872" i="1"/>
  <c r="AA11871" i="1"/>
  <c r="AA11870" i="1"/>
  <c r="AA11869" i="1"/>
  <c r="AA11868" i="1"/>
  <c r="AA11867" i="1"/>
  <c r="AA11866" i="1"/>
  <c r="AA11865" i="1"/>
  <c r="AA11864" i="1"/>
  <c r="AA11863" i="1"/>
  <c r="AA11862" i="1"/>
  <c r="AA11861" i="1"/>
  <c r="AA11860" i="1"/>
  <c r="AA11859" i="1"/>
  <c r="AA11858" i="1"/>
  <c r="AA11857" i="1"/>
  <c r="AA11856" i="1"/>
  <c r="AA11855" i="1"/>
  <c r="AA11854" i="1"/>
  <c r="AA11853" i="1"/>
  <c r="AA11852" i="1"/>
  <c r="AA11851" i="1"/>
  <c r="AA11850" i="1"/>
  <c r="AA11849" i="1"/>
  <c r="AA11848" i="1"/>
  <c r="AA11847" i="1"/>
  <c r="AA11846" i="1"/>
  <c r="AA11845" i="1"/>
  <c r="AA11844" i="1"/>
  <c r="AA11843" i="1"/>
  <c r="AA11842" i="1"/>
  <c r="AA11841" i="1"/>
  <c r="AA11840" i="1"/>
  <c r="AA11839" i="1"/>
  <c r="AA11838" i="1"/>
  <c r="AA11837" i="1"/>
  <c r="AA11836" i="1"/>
  <c r="AA11835" i="1"/>
  <c r="AA11834" i="1"/>
  <c r="AA11833" i="1"/>
  <c r="AA11832" i="1"/>
  <c r="AA11831" i="1"/>
  <c r="AA11830" i="1"/>
  <c r="AA11829" i="1"/>
  <c r="AA11828" i="1"/>
  <c r="AA11827" i="1"/>
  <c r="AA11826" i="1"/>
  <c r="AA11825" i="1"/>
  <c r="AA11824" i="1"/>
  <c r="AA11823" i="1"/>
  <c r="AA11822" i="1"/>
  <c r="AA11821" i="1"/>
  <c r="AA11820" i="1"/>
  <c r="AA11819" i="1"/>
  <c r="AA11818" i="1"/>
  <c r="AA11817" i="1"/>
  <c r="AA11816" i="1"/>
  <c r="AA11815" i="1"/>
  <c r="AA11814" i="1"/>
  <c r="AA11813" i="1"/>
  <c r="AA11812" i="1"/>
  <c r="AA11811" i="1"/>
  <c r="AA11810" i="1"/>
  <c r="AA11809" i="1"/>
  <c r="AA11808" i="1"/>
  <c r="AA11807" i="1"/>
  <c r="AA11806" i="1"/>
  <c r="AA11805" i="1"/>
  <c r="AA11804" i="1"/>
  <c r="AA11803" i="1"/>
  <c r="AA11802" i="1"/>
  <c r="AA11801" i="1"/>
  <c r="AA11800" i="1"/>
  <c r="AA11799" i="1"/>
  <c r="AA11798" i="1"/>
  <c r="AA11797" i="1"/>
  <c r="AA11796" i="1"/>
  <c r="AA11795" i="1"/>
  <c r="AA11794" i="1"/>
  <c r="AA11793" i="1"/>
  <c r="AA11792" i="1"/>
  <c r="AA11791" i="1"/>
  <c r="AA11790" i="1"/>
  <c r="AA11789" i="1"/>
  <c r="AA11788" i="1"/>
  <c r="AA11787" i="1"/>
  <c r="AA11786" i="1"/>
  <c r="AA11785" i="1"/>
  <c r="AA11784" i="1"/>
  <c r="AA11783" i="1"/>
  <c r="AA11782" i="1"/>
  <c r="AA11781" i="1"/>
  <c r="AA11780" i="1"/>
  <c r="AA11779" i="1"/>
  <c r="AA11778" i="1"/>
  <c r="AA11777" i="1"/>
  <c r="AA11776" i="1"/>
  <c r="AA11775" i="1"/>
  <c r="AA11774" i="1"/>
  <c r="AA11773" i="1"/>
  <c r="AA11772" i="1"/>
  <c r="AA11771" i="1"/>
  <c r="AA11770" i="1"/>
  <c r="AA11769" i="1"/>
  <c r="AA11767" i="1"/>
  <c r="AA11766" i="1"/>
  <c r="AA11765" i="1"/>
  <c r="AA11764" i="1"/>
  <c r="AA11763" i="1"/>
  <c r="AA11762" i="1"/>
  <c r="AA11761" i="1"/>
  <c r="AA11760" i="1"/>
  <c r="AA11759" i="1"/>
  <c r="AA11758" i="1"/>
  <c r="AA11757" i="1"/>
  <c r="AA11756" i="1"/>
  <c r="AA11755" i="1"/>
  <c r="AA11754" i="1"/>
  <c r="AA11753" i="1"/>
  <c r="AA11752" i="1"/>
  <c r="AA11751" i="1"/>
  <c r="AA11750" i="1"/>
  <c r="AA11749" i="1"/>
  <c r="AA11748" i="1"/>
  <c r="AA11747" i="1"/>
  <c r="AA11746" i="1"/>
  <c r="AA11745" i="1"/>
  <c r="AA11744" i="1"/>
  <c r="AA11743" i="1"/>
  <c r="AA11742" i="1"/>
  <c r="AA11741" i="1"/>
  <c r="AA11740" i="1"/>
  <c r="AA11738" i="1"/>
  <c r="AA11737" i="1"/>
  <c r="AA11736" i="1"/>
  <c r="AA11735" i="1"/>
  <c r="AA11734" i="1"/>
  <c r="AA11733" i="1"/>
  <c r="AA11732" i="1"/>
  <c r="AA11731" i="1"/>
  <c r="AA11730" i="1"/>
  <c r="AA11729" i="1"/>
  <c r="AA11728" i="1"/>
  <c r="AA11727" i="1"/>
  <c r="AA11726" i="1"/>
  <c r="AA11725" i="1"/>
  <c r="AA11724" i="1"/>
  <c r="AA11723" i="1"/>
  <c r="AA11722" i="1"/>
  <c r="AA11721" i="1"/>
  <c r="AA11720" i="1"/>
  <c r="AA11719" i="1"/>
  <c r="AA11718" i="1"/>
  <c r="AA11717" i="1"/>
  <c r="AA11716" i="1"/>
  <c r="AA11715" i="1"/>
  <c r="AA11714" i="1"/>
  <c r="AA11713" i="1"/>
  <c r="AA11712" i="1"/>
  <c r="AA11711" i="1"/>
  <c r="AA11710" i="1"/>
  <c r="AA11709" i="1"/>
  <c r="AA11708" i="1"/>
  <c r="AA11707" i="1"/>
  <c r="AA11706" i="1"/>
  <c r="AA11705" i="1"/>
  <c r="AA11704" i="1"/>
  <c r="AA11703" i="1"/>
  <c r="AA11702" i="1"/>
  <c r="AA11701" i="1"/>
  <c r="AA11700" i="1"/>
  <c r="AA11699" i="1"/>
  <c r="AA11698" i="1"/>
  <c r="AA11697" i="1"/>
  <c r="AA11696" i="1"/>
  <c r="AA11695" i="1"/>
  <c r="AA11694" i="1"/>
  <c r="AA11693" i="1"/>
  <c r="AA11692" i="1"/>
  <c r="AA11691" i="1"/>
  <c r="AA11690" i="1"/>
  <c r="AA11689" i="1"/>
  <c r="AA11688" i="1"/>
  <c r="AA11687" i="1"/>
  <c r="AA11686" i="1"/>
  <c r="AA11685" i="1"/>
  <c r="AA11684" i="1"/>
  <c r="AA11683" i="1"/>
  <c r="AA11682" i="1"/>
  <c r="AA11681" i="1"/>
  <c r="AA11680" i="1"/>
  <c r="AA11679" i="1"/>
  <c r="AA11678" i="1"/>
  <c r="AA11677" i="1"/>
  <c r="AA11676" i="1"/>
  <c r="AA11675" i="1"/>
  <c r="AA11674" i="1"/>
  <c r="AA11673" i="1"/>
  <c r="AA11672" i="1"/>
  <c r="AA11671" i="1"/>
  <c r="AA11670" i="1"/>
  <c r="AA11669" i="1"/>
  <c r="AA11668" i="1"/>
  <c r="AA11667" i="1"/>
  <c r="AA11666" i="1"/>
  <c r="AA11665" i="1"/>
  <c r="AA11664" i="1"/>
  <c r="AA11663" i="1"/>
  <c r="AA11662" i="1"/>
  <c r="AA11661" i="1"/>
  <c r="AA11660" i="1"/>
  <c r="AA11659" i="1"/>
  <c r="AA11658" i="1"/>
  <c r="AA11657" i="1"/>
  <c r="AA11656" i="1"/>
  <c r="AA11655" i="1"/>
  <c r="AA11654" i="1"/>
  <c r="AA11653" i="1"/>
  <c r="AA11652" i="1"/>
  <c r="AA11651" i="1"/>
  <c r="AA11650" i="1"/>
  <c r="AA11649" i="1"/>
  <c r="AA11648" i="1"/>
  <c r="AA11647" i="1"/>
  <c r="AA11646" i="1"/>
  <c r="AA11645" i="1"/>
  <c r="AA11644" i="1"/>
  <c r="AA11643" i="1"/>
  <c r="AA11642" i="1"/>
  <c r="AA11641" i="1"/>
  <c r="AA11640" i="1"/>
  <c r="AA11639" i="1"/>
  <c r="AA11638" i="1"/>
  <c r="AA11637" i="1"/>
  <c r="AA11636" i="1"/>
  <c r="AA11635" i="1"/>
  <c r="AA11634" i="1"/>
  <c r="AA11633" i="1"/>
  <c r="AA11632" i="1"/>
  <c r="AA11631" i="1"/>
  <c r="AA11630" i="1"/>
  <c r="AA11629" i="1"/>
  <c r="AA11628" i="1"/>
  <c r="AA11627" i="1"/>
  <c r="AA11626" i="1"/>
  <c r="AA11625" i="1"/>
  <c r="AA11624" i="1"/>
  <c r="AA11623" i="1"/>
  <c r="AA11622" i="1"/>
  <c r="AA11621" i="1"/>
  <c r="AA11620" i="1"/>
  <c r="AA11619" i="1"/>
  <c r="AA11618" i="1"/>
  <c r="AA11617" i="1"/>
  <c r="AA11616" i="1"/>
  <c r="AA11615" i="1"/>
  <c r="AA11614" i="1"/>
  <c r="AA11613" i="1"/>
  <c r="AA11612" i="1"/>
  <c r="AA11611" i="1"/>
  <c r="AA11610" i="1"/>
  <c r="AA11609" i="1"/>
  <c r="AA11608" i="1"/>
  <c r="AA11607" i="1"/>
  <c r="AA11606" i="1"/>
  <c r="AA11605" i="1"/>
  <c r="AA11604" i="1"/>
  <c r="AA11603" i="1"/>
  <c r="AA11602" i="1"/>
  <c r="AA11601" i="1"/>
  <c r="AA11600" i="1"/>
  <c r="AA11599" i="1"/>
  <c r="AA11598" i="1"/>
  <c r="AA11597" i="1"/>
  <c r="AA11596" i="1"/>
  <c r="AA11595" i="1"/>
  <c r="AA11594" i="1"/>
  <c r="AA11593" i="1"/>
  <c r="AA11592" i="1"/>
  <c r="AA11591" i="1"/>
  <c r="AA11590" i="1"/>
  <c r="AA11589" i="1"/>
  <c r="AA11588" i="1"/>
  <c r="AA11587" i="1"/>
  <c r="AA11586" i="1"/>
  <c r="AA11585" i="1"/>
  <c r="AA11584" i="1"/>
  <c r="AA11583" i="1"/>
  <c r="AA11582" i="1"/>
  <c r="AA11581" i="1"/>
  <c r="AA11580" i="1"/>
  <c r="AA11579" i="1"/>
  <c r="AA11578" i="1"/>
  <c r="AA11577" i="1"/>
  <c r="AA11576" i="1"/>
  <c r="AA11575" i="1"/>
  <c r="AA11574" i="1"/>
  <c r="AA11573" i="1"/>
  <c r="AA11572" i="1"/>
  <c r="AA11571" i="1"/>
  <c r="AA11570" i="1"/>
  <c r="AA11569" i="1"/>
  <c r="AA11568" i="1"/>
  <c r="AA11567" i="1"/>
  <c r="AA11566" i="1"/>
  <c r="AA11565" i="1"/>
  <c r="AA11564" i="1"/>
  <c r="AA11563" i="1"/>
  <c r="AA11562" i="1"/>
  <c r="AA11561" i="1"/>
  <c r="AA11560" i="1"/>
  <c r="AA11559" i="1"/>
  <c r="AA11558" i="1"/>
  <c r="AA11557" i="1"/>
  <c r="AA11556" i="1"/>
  <c r="AA11555" i="1"/>
  <c r="AA11554" i="1"/>
  <c r="AA11553" i="1"/>
  <c r="AA11552" i="1"/>
  <c r="AA11551" i="1"/>
  <c r="AA11550" i="1"/>
  <c r="AA11549" i="1"/>
  <c r="AA11548" i="1"/>
  <c r="AA11547" i="1"/>
  <c r="AA11546" i="1"/>
  <c r="AA11545" i="1"/>
  <c r="AA11544" i="1"/>
  <c r="AA11543" i="1"/>
  <c r="AA11542" i="1"/>
  <c r="AA11541" i="1"/>
  <c r="AA11540" i="1"/>
  <c r="AA11539" i="1"/>
  <c r="AA11538" i="1"/>
  <c r="AA11537" i="1"/>
  <c r="AA11536" i="1"/>
  <c r="AA11535" i="1"/>
  <c r="AA11534" i="1"/>
  <c r="AA11533" i="1"/>
  <c r="AA11532" i="1"/>
  <c r="AA11531" i="1"/>
  <c r="AA11530" i="1"/>
  <c r="AA11529" i="1"/>
  <c r="AA11528" i="1"/>
  <c r="AA11527" i="1"/>
  <c r="AA11526" i="1"/>
  <c r="AA11525" i="1"/>
  <c r="AA11524" i="1"/>
  <c r="AA11523" i="1"/>
  <c r="AA11522" i="1"/>
  <c r="AA11521" i="1"/>
  <c r="AA11520" i="1"/>
  <c r="AA11519" i="1"/>
  <c r="AA11518" i="1"/>
  <c r="AA11517" i="1"/>
  <c r="AA11516" i="1"/>
  <c r="AA11515" i="1"/>
  <c r="AA11514" i="1"/>
  <c r="AA11513" i="1"/>
  <c r="AA11512" i="1"/>
  <c r="AA11511" i="1"/>
  <c r="AA11510" i="1"/>
  <c r="AA11509" i="1"/>
  <c r="AA11508" i="1"/>
  <c r="AA11507" i="1"/>
  <c r="AA11506" i="1"/>
  <c r="AA11505" i="1"/>
  <c r="AA11504" i="1"/>
  <c r="AA11503" i="1"/>
  <c r="AA11502" i="1"/>
  <c r="AA11501" i="1"/>
  <c r="AA11500" i="1"/>
  <c r="AA11499" i="1"/>
  <c r="AA11498" i="1"/>
  <c r="AA11497" i="1"/>
  <c r="AA11496" i="1"/>
  <c r="AA11495" i="1"/>
  <c r="AA11494" i="1"/>
  <c r="AA11493" i="1"/>
  <c r="AA11492" i="1"/>
  <c r="AA11491" i="1"/>
  <c r="AA11490" i="1"/>
  <c r="AA11489" i="1"/>
  <c r="AA11488" i="1"/>
  <c r="AA11487" i="1"/>
  <c r="AA11486" i="1"/>
  <c r="AA11485" i="1"/>
  <c r="AA11484" i="1"/>
  <c r="AA11483" i="1"/>
  <c r="AA11482" i="1"/>
  <c r="AA11481" i="1"/>
  <c r="AA11480" i="1"/>
  <c r="AA11479" i="1"/>
  <c r="AA11478" i="1"/>
  <c r="AA11477" i="1"/>
  <c r="AA11476" i="1"/>
  <c r="AA11475" i="1"/>
  <c r="AA11474" i="1"/>
  <c r="AA11473" i="1"/>
  <c r="AA11472" i="1"/>
  <c r="AA11471" i="1"/>
  <c r="AA11470" i="1"/>
  <c r="AA11469" i="1"/>
  <c r="AA11468" i="1"/>
  <c r="AA11467" i="1"/>
  <c r="AA11466" i="1"/>
  <c r="AA11465" i="1"/>
  <c r="AA11464" i="1"/>
  <c r="AA11463" i="1"/>
  <c r="AA11462" i="1"/>
  <c r="AA11461" i="1"/>
  <c r="AA11460" i="1"/>
  <c r="AA11459" i="1"/>
  <c r="AA11458" i="1"/>
  <c r="AA11457" i="1"/>
  <c r="AA11456" i="1"/>
  <c r="AA11455" i="1"/>
  <c r="AA11454" i="1"/>
  <c r="AA11453" i="1"/>
  <c r="AA11452" i="1"/>
  <c r="AA11451" i="1"/>
  <c r="AA11450" i="1"/>
  <c r="AA11449" i="1"/>
  <c r="AA11448" i="1"/>
  <c r="AA11447" i="1"/>
  <c r="AA11446" i="1"/>
  <c r="AA11445" i="1"/>
  <c r="AA11444" i="1"/>
  <c r="AA11443" i="1"/>
  <c r="AA11442" i="1"/>
  <c r="AA11441" i="1"/>
  <c r="AA11440" i="1"/>
  <c r="AA11439" i="1"/>
  <c r="AA11438" i="1"/>
  <c r="AA11437" i="1"/>
  <c r="AA11436" i="1"/>
  <c r="AA11435" i="1"/>
  <c r="AA11434" i="1"/>
  <c r="AA11433" i="1"/>
  <c r="AA11432" i="1"/>
  <c r="AA11431" i="1"/>
  <c r="AA11430" i="1"/>
  <c r="AA11429" i="1"/>
  <c r="AA11428" i="1"/>
  <c r="AA11427" i="1"/>
  <c r="AA11426" i="1"/>
  <c r="AA11425" i="1"/>
  <c r="AA11424" i="1"/>
  <c r="AA11423" i="1"/>
  <c r="AA11413" i="1"/>
  <c r="AA11412" i="1"/>
  <c r="AA11411" i="1"/>
  <c r="AA11410" i="1"/>
  <c r="AA11409" i="1"/>
  <c r="AA11408" i="1"/>
  <c r="AA11407" i="1"/>
  <c r="AA11406" i="1"/>
  <c r="AA11405" i="1"/>
  <c r="AA11404" i="1"/>
  <c r="AA11403" i="1"/>
  <c r="AA11402" i="1"/>
  <c r="AA11401" i="1"/>
  <c r="AA11400" i="1"/>
  <c r="AA11399" i="1"/>
  <c r="AA11398" i="1"/>
  <c r="AA11397" i="1"/>
  <c r="AA11396" i="1"/>
  <c r="AA11395" i="1"/>
  <c r="AA11394" i="1"/>
  <c r="AA11393" i="1"/>
  <c r="AA11392" i="1"/>
  <c r="AA11391" i="1"/>
  <c r="AA11390" i="1"/>
  <c r="AA11389" i="1"/>
  <c r="AA11388" i="1"/>
  <c r="AA11387" i="1"/>
  <c r="AA11386" i="1"/>
  <c r="AA11385" i="1"/>
  <c r="AA11384" i="1"/>
  <c r="AA11383" i="1"/>
  <c r="AA11382" i="1"/>
  <c r="AA11381" i="1"/>
  <c r="AA11380" i="1"/>
  <c r="AA11379" i="1"/>
  <c r="AA11378" i="1"/>
  <c r="AA11377" i="1"/>
  <c r="AA11376" i="1"/>
  <c r="AA11375" i="1"/>
  <c r="AA11374" i="1"/>
  <c r="AA11373" i="1"/>
  <c r="AA11372" i="1"/>
  <c r="AA11371" i="1"/>
  <c r="AA11370" i="1"/>
  <c r="AA11369" i="1"/>
  <c r="AA11368" i="1"/>
  <c r="AA11367" i="1"/>
  <c r="AA11366" i="1"/>
  <c r="AA11365" i="1"/>
  <c r="AA11364" i="1"/>
  <c r="AA11363" i="1"/>
  <c r="AA11362" i="1"/>
  <c r="AA11361" i="1"/>
  <c r="AA11360" i="1"/>
  <c r="AA11359" i="1"/>
  <c r="AA11358" i="1"/>
  <c r="AA11357" i="1"/>
  <c r="AA11356" i="1"/>
  <c r="AA11355" i="1"/>
  <c r="AA11354" i="1"/>
  <c r="AA11353" i="1"/>
  <c r="AA11352" i="1"/>
  <c r="AA11351" i="1"/>
  <c r="AA11350" i="1"/>
  <c r="AA11349" i="1"/>
  <c r="AA11348" i="1"/>
  <c r="AA11347" i="1"/>
  <c r="AA11346" i="1"/>
  <c r="AA11345" i="1"/>
  <c r="AA11344" i="1"/>
  <c r="AA11343" i="1"/>
  <c r="AA11342" i="1"/>
  <c r="AA11341" i="1"/>
  <c r="AA11340" i="1"/>
  <c r="AA11339" i="1"/>
  <c r="AA11338" i="1"/>
  <c r="AA11337" i="1"/>
  <c r="AA11336" i="1"/>
  <c r="AA11335" i="1"/>
  <c r="AA11334" i="1"/>
  <c r="AA11333" i="1"/>
  <c r="AA11332" i="1"/>
  <c r="AA11331" i="1"/>
  <c r="AA11330" i="1"/>
  <c r="AA11329" i="1"/>
  <c r="AA11328" i="1"/>
  <c r="AA11327" i="1"/>
  <c r="AA11326" i="1"/>
  <c r="AA11325" i="1"/>
  <c r="AA11324" i="1"/>
  <c r="AA11323" i="1"/>
  <c r="AA11322" i="1"/>
  <c r="AA11321" i="1"/>
  <c r="AA11320" i="1"/>
  <c r="AA11319" i="1"/>
  <c r="AA11318" i="1"/>
  <c r="AA11317" i="1"/>
  <c r="AA11316" i="1"/>
  <c r="AA11315" i="1"/>
  <c r="AA11314" i="1"/>
  <c r="AA11313" i="1"/>
  <c r="AA11312" i="1"/>
  <c r="AA11311" i="1"/>
  <c r="AA11310" i="1"/>
  <c r="AA11309" i="1"/>
  <c r="AA11308" i="1"/>
  <c r="AA11307" i="1"/>
  <c r="AA11306" i="1"/>
  <c r="AA11305" i="1"/>
  <c r="AA11304" i="1"/>
  <c r="AA11303" i="1"/>
  <c r="AA11302" i="1"/>
  <c r="AA11301" i="1"/>
  <c r="AA11300" i="1"/>
  <c r="AA11299" i="1"/>
  <c r="AA11298" i="1"/>
  <c r="AA11297" i="1"/>
  <c r="AA11296" i="1"/>
  <c r="AA11295" i="1"/>
  <c r="AA11294" i="1"/>
  <c r="AA11293" i="1"/>
  <c r="AA11292" i="1"/>
  <c r="AA11291" i="1"/>
  <c r="AA11290" i="1"/>
  <c r="AA11289" i="1"/>
  <c r="AA11288" i="1"/>
  <c r="AA11287" i="1"/>
  <c r="AA11286" i="1"/>
  <c r="AA11285" i="1"/>
  <c r="AA11284" i="1"/>
  <c r="AA11283" i="1"/>
  <c r="AA11282" i="1"/>
  <c r="AA11281" i="1"/>
  <c r="AA11280" i="1"/>
  <c r="AA11279" i="1"/>
  <c r="AA11278" i="1"/>
  <c r="AA11277" i="1"/>
  <c r="AA11276" i="1"/>
  <c r="AA11275" i="1"/>
  <c r="AA11274" i="1"/>
  <c r="AA11273" i="1"/>
  <c r="AA11272" i="1"/>
  <c r="AA11271" i="1"/>
  <c r="AA11270" i="1"/>
  <c r="AA11269" i="1"/>
  <c r="AA11268" i="1"/>
  <c r="AA11267" i="1"/>
  <c r="AA11266" i="1"/>
  <c r="AA11265" i="1"/>
  <c r="AA11264" i="1"/>
  <c r="AA11263" i="1"/>
  <c r="AA11262" i="1"/>
  <c r="AA11261" i="1"/>
  <c r="AA11260" i="1"/>
  <c r="AA11259" i="1"/>
  <c r="AA11258" i="1"/>
  <c r="AA11257" i="1"/>
  <c r="AA11256" i="1"/>
  <c r="AA11255" i="1"/>
  <c r="AA11254" i="1"/>
  <c r="AA11253" i="1"/>
  <c r="AA11252" i="1"/>
  <c r="AA11251" i="1"/>
  <c r="AA11250" i="1"/>
  <c r="AA11249" i="1"/>
  <c r="AA11248" i="1"/>
  <c r="AA11247" i="1"/>
  <c r="AA11246" i="1"/>
  <c r="AA11245" i="1"/>
  <c r="AA11244" i="1"/>
  <c r="AA11243" i="1"/>
  <c r="AA11242" i="1"/>
  <c r="AA11241" i="1"/>
  <c r="AA11240" i="1"/>
  <c r="AA11239" i="1"/>
  <c r="AA11238" i="1"/>
  <c r="AA11237" i="1"/>
  <c r="AA11236" i="1"/>
  <c r="AA11235" i="1"/>
  <c r="AA11234" i="1"/>
  <c r="AA11233" i="1"/>
  <c r="AA11232" i="1"/>
  <c r="AA11231" i="1"/>
  <c r="AA11230" i="1"/>
  <c r="AA11229" i="1"/>
  <c r="AA11228" i="1"/>
  <c r="AA11227" i="1"/>
  <c r="AA11226" i="1"/>
  <c r="AA11225" i="1"/>
  <c r="AA11224" i="1"/>
  <c r="AA11223" i="1"/>
  <c r="AA11222" i="1"/>
  <c r="AA11221" i="1"/>
  <c r="AA11220" i="1"/>
  <c r="AA11219" i="1"/>
  <c r="AA11218" i="1"/>
  <c r="AA11217" i="1"/>
  <c r="AA11216" i="1"/>
  <c r="AA11215" i="1"/>
  <c r="AA11214" i="1"/>
  <c r="AA11213" i="1"/>
  <c r="AA11212" i="1"/>
  <c r="AA11211" i="1"/>
  <c r="AA11210" i="1"/>
  <c r="AA11209" i="1"/>
  <c r="AA11208" i="1"/>
  <c r="AA11207" i="1"/>
  <c r="AA11206" i="1"/>
  <c r="AA11205" i="1"/>
  <c r="AA11204" i="1"/>
  <c r="AA11203" i="1"/>
  <c r="AA11202" i="1"/>
  <c r="AA11201" i="1"/>
  <c r="AA11200" i="1"/>
  <c r="AA11199" i="1"/>
  <c r="AA11198" i="1"/>
  <c r="AA11197" i="1"/>
  <c r="AA11196" i="1"/>
  <c r="AA11195" i="1"/>
  <c r="AA11194" i="1"/>
  <c r="AA11193" i="1"/>
  <c r="AA11192" i="1"/>
  <c r="AA11191" i="1"/>
  <c r="AA11190" i="1"/>
  <c r="AA11189" i="1"/>
  <c r="AA11188" i="1"/>
  <c r="AA11187" i="1"/>
  <c r="AA11186" i="1"/>
  <c r="AA11185" i="1"/>
  <c r="AA11184" i="1"/>
  <c r="AA11183" i="1"/>
  <c r="AA11182" i="1"/>
  <c r="AA11181" i="1"/>
  <c r="AA11180" i="1"/>
  <c r="AA11179" i="1"/>
  <c r="AA11178" i="1"/>
  <c r="AA11177" i="1"/>
  <c r="AA11176" i="1"/>
  <c r="AA11175" i="1"/>
  <c r="AA11174" i="1"/>
  <c r="AA11173" i="1"/>
  <c r="AA11172" i="1"/>
  <c r="AA11171" i="1"/>
  <c r="AA11170" i="1"/>
  <c r="AA11169" i="1"/>
  <c r="AA11168" i="1"/>
  <c r="AA11167" i="1"/>
  <c r="AA11166" i="1"/>
  <c r="AA11165" i="1"/>
  <c r="AA11164" i="1"/>
  <c r="AA11163" i="1"/>
  <c r="AA11162" i="1"/>
  <c r="AA11161" i="1"/>
  <c r="AA11160" i="1"/>
  <c r="AA11159" i="1"/>
  <c r="AA11158" i="1"/>
  <c r="AA11157" i="1"/>
  <c r="AA11156" i="1"/>
  <c r="AA11155" i="1"/>
  <c r="AA11154" i="1"/>
  <c r="AA11153" i="1"/>
  <c r="AA11152" i="1"/>
  <c r="AA11151" i="1"/>
  <c r="AA11150" i="1"/>
  <c r="AA11149" i="1"/>
  <c r="AA11148" i="1"/>
  <c r="AA11147" i="1"/>
  <c r="AA11146" i="1"/>
  <c r="AA11145" i="1"/>
  <c r="AA11144" i="1"/>
  <c r="AA11143" i="1"/>
  <c r="AA11142" i="1"/>
  <c r="AA11141" i="1"/>
  <c r="AA11140" i="1"/>
  <c r="AA11139" i="1"/>
  <c r="AA11138" i="1"/>
  <c r="AA11137" i="1"/>
  <c r="AA11136" i="1"/>
  <c r="AA11135" i="1"/>
  <c r="AA11134" i="1"/>
  <c r="AA11133" i="1"/>
  <c r="AA11132" i="1"/>
  <c r="AA11131" i="1"/>
  <c r="AA11130" i="1"/>
  <c r="AA11129" i="1"/>
  <c r="AA11128" i="1"/>
  <c r="AA11127" i="1"/>
  <c r="AA11126" i="1"/>
  <c r="AA11125" i="1"/>
  <c r="AA11124" i="1"/>
  <c r="AA11123" i="1"/>
  <c r="AA11122" i="1"/>
  <c r="AA11121" i="1"/>
  <c r="AA11120" i="1"/>
  <c r="AA11119" i="1"/>
  <c r="AA11118" i="1"/>
  <c r="AA11117" i="1"/>
  <c r="AA11116" i="1"/>
  <c r="AA11115" i="1"/>
  <c r="AA11114" i="1"/>
  <c r="AA11113" i="1"/>
  <c r="AA11112" i="1"/>
  <c r="AA11111" i="1"/>
  <c r="AA11110" i="1"/>
  <c r="AA11109" i="1"/>
  <c r="AA11108" i="1"/>
  <c r="AA11107" i="1"/>
  <c r="AA11106" i="1"/>
  <c r="AA11105" i="1"/>
  <c r="AA11104" i="1"/>
  <c r="AA11103" i="1"/>
  <c r="AA11102" i="1"/>
  <c r="AA11101" i="1"/>
  <c r="AA11100" i="1"/>
  <c r="AA11099" i="1"/>
  <c r="AA11098" i="1"/>
  <c r="AA11097" i="1"/>
  <c r="AA11096" i="1"/>
  <c r="AA11095" i="1"/>
  <c r="AA11094" i="1"/>
  <c r="AA11093" i="1"/>
  <c r="AA11092" i="1"/>
  <c r="AA11091" i="1"/>
  <c r="AA11090" i="1"/>
  <c r="AA11089" i="1"/>
  <c r="AA11088" i="1"/>
  <c r="AA11087" i="1"/>
  <c r="AA11086" i="1"/>
  <c r="AA11085" i="1"/>
  <c r="AA11084" i="1"/>
  <c r="AA11083" i="1"/>
  <c r="AA11082" i="1"/>
  <c r="AA11081" i="1"/>
  <c r="AA11080" i="1"/>
  <c r="AA11079" i="1"/>
  <c r="AA11078" i="1"/>
  <c r="AA11077" i="1"/>
  <c r="AA11076" i="1"/>
  <c r="AA11075" i="1"/>
  <c r="AA11074" i="1"/>
  <c r="AA11073" i="1"/>
  <c r="AA11072" i="1"/>
  <c r="AA11071" i="1"/>
  <c r="AA11070" i="1"/>
  <c r="AA11069" i="1"/>
  <c r="AA11068" i="1"/>
  <c r="AA11067" i="1"/>
  <c r="AA11066" i="1"/>
  <c r="AA11065" i="1"/>
  <c r="AA11064" i="1"/>
  <c r="AA11063" i="1"/>
  <c r="AA11062" i="1"/>
  <c r="AA11061" i="1"/>
  <c r="AA11060" i="1"/>
  <c r="AA11059" i="1"/>
  <c r="AA11058" i="1"/>
  <c r="AA11057" i="1"/>
  <c r="AA11056" i="1"/>
  <c r="AA11055" i="1"/>
  <c r="AA11054" i="1"/>
  <c r="AA11053" i="1"/>
  <c r="AA11052" i="1"/>
  <c r="AA11051" i="1"/>
  <c r="AA11050" i="1"/>
  <c r="AA11049" i="1"/>
  <c r="AA11048" i="1"/>
  <c r="AA11047" i="1"/>
  <c r="AA11046" i="1"/>
  <c r="AA11045" i="1"/>
  <c r="AA11044" i="1"/>
  <c r="AA11043" i="1"/>
  <c r="AA11042" i="1"/>
  <c r="AA11041" i="1"/>
  <c r="AA11040" i="1"/>
  <c r="AA11039" i="1"/>
  <c r="AA11038" i="1"/>
  <c r="AA11037" i="1"/>
  <c r="AA11036" i="1"/>
  <c r="AA11035" i="1"/>
  <c r="AA11034" i="1"/>
  <c r="AA11033" i="1"/>
  <c r="AA11032" i="1"/>
  <c r="AA11031" i="1"/>
  <c r="AA11030" i="1"/>
  <c r="AA11029" i="1"/>
  <c r="AA11028" i="1"/>
  <c r="AA11027" i="1"/>
  <c r="AA11026" i="1"/>
  <c r="AA11025" i="1"/>
  <c r="AA11024" i="1"/>
  <c r="AA11023" i="1"/>
  <c r="AA11022" i="1"/>
  <c r="AA11021" i="1"/>
  <c r="AA11020" i="1"/>
  <c r="AA11019" i="1"/>
  <c r="AA11018" i="1"/>
  <c r="AA11017" i="1"/>
  <c r="AA11016" i="1"/>
  <c r="AA11015" i="1"/>
  <c r="AA11014" i="1"/>
  <c r="AA11013" i="1"/>
  <c r="AA11012" i="1"/>
  <c r="AA11011" i="1"/>
  <c r="AA11010" i="1"/>
  <c r="AA11009" i="1"/>
  <c r="AA11008" i="1"/>
  <c r="AA11007" i="1"/>
  <c r="AA11006" i="1"/>
  <c r="AA11005" i="1"/>
  <c r="AA11004" i="1"/>
  <c r="AA11003" i="1"/>
  <c r="AA11002" i="1"/>
  <c r="AA11001" i="1"/>
  <c r="AA11000" i="1"/>
  <c r="AA10999" i="1"/>
  <c r="AA10998" i="1"/>
  <c r="AA10997" i="1"/>
  <c r="AA10996" i="1"/>
  <c r="AA10995" i="1"/>
  <c r="AA10994" i="1"/>
  <c r="AA10993" i="1"/>
  <c r="AA10992" i="1"/>
  <c r="AA10991" i="1"/>
  <c r="AA10990" i="1"/>
  <c r="AA10989" i="1"/>
  <c r="AA10988" i="1"/>
  <c r="AA10987" i="1"/>
  <c r="AA10986" i="1"/>
  <c r="AA10985" i="1"/>
  <c r="AA10984" i="1"/>
  <c r="AA10983" i="1"/>
  <c r="AA10982" i="1"/>
  <c r="AA10981" i="1"/>
  <c r="AA10980" i="1"/>
  <c r="AA10979" i="1"/>
  <c r="AA10978" i="1"/>
  <c r="AA10977" i="1"/>
  <c r="AA10976" i="1"/>
  <c r="AA10975" i="1"/>
  <c r="AA10974" i="1"/>
  <c r="AA10973" i="1"/>
  <c r="AA10972" i="1"/>
  <c r="AA10971" i="1"/>
  <c r="AA10970" i="1"/>
  <c r="AA10969" i="1"/>
  <c r="AA10968" i="1"/>
  <c r="AA10967" i="1"/>
  <c r="AA10966" i="1"/>
  <c r="AA10965" i="1"/>
  <c r="AA10964" i="1"/>
  <c r="AA10963" i="1"/>
  <c r="AA10962" i="1"/>
  <c r="AA10961" i="1"/>
  <c r="AA10960" i="1"/>
  <c r="AA10959" i="1"/>
  <c r="AA10958" i="1"/>
  <c r="AA10957" i="1"/>
  <c r="AA10956" i="1"/>
  <c r="AA10955" i="1"/>
  <c r="AA10954" i="1"/>
  <c r="AA10953" i="1"/>
  <c r="AA10952" i="1"/>
  <c r="AA10951" i="1"/>
  <c r="AA10950" i="1"/>
  <c r="AA10949" i="1"/>
  <c r="AA10948" i="1"/>
  <c r="AA10947" i="1"/>
  <c r="AA10946" i="1"/>
  <c r="AA10945" i="1"/>
  <c r="AA10944" i="1"/>
  <c r="AA10943" i="1"/>
  <c r="AA10942" i="1"/>
  <c r="AA10941" i="1"/>
  <c r="AA10940" i="1"/>
  <c r="AA10939" i="1"/>
  <c r="AA10938" i="1"/>
  <c r="AA10937" i="1"/>
  <c r="AA10936" i="1"/>
  <c r="AA10935" i="1"/>
  <c r="AA10934" i="1"/>
  <c r="AA10933" i="1"/>
  <c r="AA10932" i="1"/>
  <c r="AA10931" i="1"/>
  <c r="AA10930" i="1"/>
  <c r="AA10929" i="1"/>
  <c r="AA10928" i="1"/>
  <c r="AA10927" i="1"/>
  <c r="AA10926" i="1"/>
  <c r="AA10925" i="1"/>
  <c r="AA10924" i="1"/>
  <c r="AA10923" i="1"/>
  <c r="AA10922" i="1"/>
  <c r="AA10921" i="1"/>
  <c r="AA10920" i="1"/>
  <c r="AA10919" i="1"/>
  <c r="AA10918" i="1"/>
  <c r="AA10917" i="1"/>
  <c r="AA10916" i="1"/>
  <c r="AA10915" i="1"/>
  <c r="AA10914" i="1"/>
  <c r="AA10913" i="1"/>
  <c r="AA10912" i="1"/>
  <c r="AA10911" i="1"/>
  <c r="AA10910" i="1"/>
  <c r="AA10909" i="1"/>
  <c r="AA10908" i="1"/>
  <c r="AA10907" i="1"/>
  <c r="AA10906" i="1"/>
  <c r="AA10905" i="1"/>
  <c r="AA10904" i="1"/>
  <c r="AA10903" i="1"/>
  <c r="AA10902" i="1"/>
  <c r="AA10901" i="1"/>
  <c r="AA10900" i="1"/>
  <c r="AA10899" i="1"/>
  <c r="AA10898" i="1"/>
  <c r="AA10897" i="1"/>
  <c r="AA10896" i="1"/>
  <c r="AA10895" i="1"/>
  <c r="AA10894" i="1"/>
  <c r="AA10893" i="1"/>
  <c r="AA10892" i="1"/>
  <c r="AA10891" i="1"/>
  <c r="AA10890" i="1"/>
  <c r="AA10889" i="1"/>
  <c r="AA10888" i="1"/>
  <c r="AA10887" i="1"/>
  <c r="AA10886" i="1"/>
  <c r="AA10885" i="1"/>
  <c r="AA10884" i="1"/>
  <c r="AA10883" i="1"/>
  <c r="AA10882" i="1"/>
  <c r="AA10881" i="1"/>
  <c r="AA10880" i="1"/>
  <c r="AA10879" i="1"/>
  <c r="AA10878" i="1"/>
  <c r="AA10877" i="1"/>
  <c r="AA10876" i="1"/>
  <c r="AA10875" i="1"/>
  <c r="AA10874" i="1"/>
  <c r="AA10873" i="1"/>
  <c r="AA10872" i="1"/>
  <c r="AA10871" i="1"/>
  <c r="AA10870" i="1"/>
  <c r="AA10869" i="1"/>
  <c r="AA10868" i="1"/>
  <c r="AA10867" i="1"/>
  <c r="AA10866" i="1"/>
  <c r="AA10865" i="1"/>
  <c r="AA10864" i="1"/>
  <c r="AA10863" i="1"/>
  <c r="AA10862" i="1"/>
  <c r="AA10861" i="1"/>
  <c r="AA10860" i="1"/>
  <c r="AA10859" i="1"/>
  <c r="AA10858" i="1"/>
  <c r="AA10857" i="1"/>
  <c r="AA10856" i="1"/>
  <c r="AA10855" i="1"/>
  <c r="AA10854" i="1"/>
  <c r="AA10853" i="1"/>
  <c r="AA10852" i="1"/>
  <c r="AA10851" i="1"/>
  <c r="AA10850" i="1"/>
  <c r="AA10849" i="1"/>
  <c r="AA10848" i="1"/>
  <c r="AA10847" i="1"/>
  <c r="AA10846" i="1"/>
  <c r="AA10845" i="1"/>
  <c r="AA10844" i="1"/>
  <c r="AA10843" i="1"/>
  <c r="AA10842" i="1"/>
  <c r="AA10841" i="1"/>
  <c r="AA10840" i="1"/>
  <c r="AA10839" i="1"/>
  <c r="AA10838" i="1"/>
  <c r="AA10837" i="1"/>
  <c r="AA10836" i="1"/>
  <c r="AA10835" i="1"/>
  <c r="AA10834" i="1"/>
  <c r="AA10833" i="1"/>
  <c r="AA10832" i="1"/>
  <c r="AA10831" i="1"/>
  <c r="AA10830" i="1"/>
  <c r="AA10829" i="1"/>
  <c r="AA10828" i="1"/>
  <c r="AA10827" i="1"/>
  <c r="AA10826" i="1"/>
  <c r="AA10825" i="1"/>
  <c r="AA10824" i="1"/>
  <c r="AA10823" i="1"/>
  <c r="AA10822" i="1"/>
  <c r="AA10821" i="1"/>
  <c r="AA10820" i="1"/>
  <c r="AA10819" i="1"/>
  <c r="AA10818" i="1"/>
  <c r="AA10817" i="1"/>
  <c r="AA10816" i="1"/>
  <c r="AA10815" i="1"/>
  <c r="AA10814" i="1"/>
  <c r="AA10813" i="1"/>
  <c r="AA10812" i="1"/>
  <c r="AA10811" i="1"/>
  <c r="AA10810" i="1"/>
  <c r="AA10809" i="1"/>
  <c r="AA10808" i="1"/>
  <c r="AA10807" i="1"/>
  <c r="AA10806" i="1"/>
  <c r="AA10805" i="1"/>
  <c r="AA10804" i="1"/>
  <c r="AA10803" i="1"/>
  <c r="AA10802" i="1"/>
  <c r="AA10801" i="1"/>
  <c r="AA10800" i="1"/>
  <c r="AA10799" i="1"/>
  <c r="AA10798" i="1"/>
  <c r="AA10797" i="1"/>
  <c r="AA10796" i="1"/>
  <c r="AA10795" i="1"/>
  <c r="AA10794" i="1"/>
  <c r="AA10793" i="1"/>
  <c r="AA10792" i="1"/>
  <c r="AA10791" i="1"/>
  <c r="AA10790" i="1"/>
  <c r="AA10789" i="1"/>
  <c r="AA10788" i="1"/>
  <c r="AA10787" i="1"/>
  <c r="AA10786" i="1"/>
  <c r="AA10785" i="1"/>
  <c r="AA10784" i="1"/>
  <c r="AA10783" i="1"/>
  <c r="AA10782" i="1"/>
  <c r="AA10781" i="1"/>
  <c r="AA10780" i="1"/>
  <c r="AA10779" i="1"/>
  <c r="AA10778" i="1"/>
  <c r="AA10777" i="1"/>
  <c r="AA10776" i="1"/>
  <c r="AA10775" i="1"/>
  <c r="AA10774" i="1"/>
  <c r="AA10773" i="1"/>
  <c r="AA10772" i="1"/>
  <c r="AA10771" i="1"/>
  <c r="AA10770" i="1"/>
  <c r="AA10769" i="1"/>
  <c r="AA10768" i="1"/>
  <c r="AA10767" i="1"/>
  <c r="AA10766" i="1"/>
  <c r="AA10765" i="1"/>
  <c r="AA10764" i="1"/>
  <c r="AA10763" i="1"/>
  <c r="AA10762" i="1"/>
  <c r="AA10761" i="1"/>
  <c r="AA10760" i="1"/>
  <c r="AA10759" i="1"/>
  <c r="AA10758" i="1"/>
  <c r="AA10757" i="1"/>
  <c r="AA10756" i="1"/>
  <c r="AA10755" i="1"/>
  <c r="AA10754" i="1"/>
  <c r="AA10753" i="1"/>
  <c r="AA10752" i="1"/>
  <c r="AA10751" i="1"/>
  <c r="AA10750" i="1"/>
  <c r="AA10749" i="1"/>
  <c r="AA10748" i="1"/>
  <c r="AA10747" i="1"/>
  <c r="AA10746" i="1"/>
  <c r="AA10745" i="1"/>
  <c r="AA10744" i="1"/>
  <c r="AA10743" i="1"/>
  <c r="AA10742" i="1"/>
  <c r="AA10741" i="1"/>
  <c r="AA10740" i="1"/>
  <c r="AA10739" i="1"/>
  <c r="AA10738" i="1"/>
  <c r="AA10737" i="1"/>
  <c r="AA10736" i="1"/>
  <c r="AA10735" i="1"/>
  <c r="AA10734" i="1"/>
  <c r="AA10733" i="1"/>
  <c r="AA10732" i="1"/>
  <c r="AA10731" i="1"/>
  <c r="AA10730" i="1"/>
  <c r="AA10729" i="1"/>
  <c r="AA10728" i="1"/>
  <c r="AA10727" i="1"/>
  <c r="AA10726" i="1"/>
  <c r="AA10725" i="1"/>
  <c r="AA10724" i="1"/>
  <c r="AA10723" i="1"/>
  <c r="AA10722" i="1"/>
  <c r="AA10721" i="1"/>
  <c r="AA10720" i="1"/>
  <c r="AA10719" i="1"/>
  <c r="AA10718" i="1"/>
  <c r="AA10717" i="1"/>
  <c r="AA10716" i="1"/>
  <c r="AA10715" i="1"/>
  <c r="AA10714" i="1"/>
  <c r="AA10713" i="1"/>
  <c r="AA10712" i="1"/>
  <c r="AA10711" i="1"/>
  <c r="AA10710" i="1"/>
  <c r="AA10709" i="1"/>
  <c r="AA10708" i="1"/>
  <c r="AA10707" i="1"/>
  <c r="AA10706" i="1"/>
  <c r="AA10705" i="1"/>
  <c r="AA10704" i="1"/>
  <c r="AA10703" i="1"/>
  <c r="AA10702" i="1"/>
  <c r="AA10701" i="1"/>
  <c r="AA10700" i="1"/>
  <c r="AA10699" i="1"/>
  <c r="AA10698" i="1"/>
  <c r="AA10697" i="1"/>
  <c r="AA10696" i="1"/>
  <c r="AA10695" i="1"/>
  <c r="AA10694" i="1"/>
  <c r="AA10693" i="1"/>
  <c r="AA10692" i="1"/>
  <c r="AA10691" i="1"/>
  <c r="AA10690" i="1"/>
  <c r="AA10689" i="1"/>
  <c r="AA10688" i="1"/>
  <c r="AA10687" i="1"/>
  <c r="AA10686" i="1"/>
  <c r="AA10685" i="1"/>
  <c r="AA10684" i="1"/>
  <c r="AA10683" i="1"/>
  <c r="AA10682" i="1"/>
  <c r="AA10681" i="1"/>
  <c r="AA10680" i="1"/>
  <c r="AA10679" i="1"/>
  <c r="AA10678" i="1"/>
  <c r="AA10677" i="1"/>
  <c r="AA10676" i="1"/>
  <c r="AA10675" i="1"/>
  <c r="AA10674" i="1"/>
  <c r="AA10673" i="1"/>
  <c r="AA10672" i="1"/>
  <c r="AA10671" i="1"/>
  <c r="AA10670" i="1"/>
  <c r="AA10669" i="1"/>
  <c r="AA10668" i="1"/>
  <c r="AA10667" i="1"/>
  <c r="AA10666" i="1"/>
  <c r="AA10665" i="1"/>
  <c r="AA10664" i="1"/>
  <c r="AA10663" i="1"/>
  <c r="AA10662" i="1"/>
  <c r="AA10661" i="1"/>
  <c r="AA10660" i="1"/>
  <c r="AA10659" i="1"/>
  <c r="AA10658" i="1"/>
  <c r="AA10657" i="1"/>
  <c r="AA10656" i="1"/>
  <c r="AA10655" i="1"/>
  <c r="AA10654" i="1"/>
  <c r="AA10653" i="1"/>
  <c r="AA10652" i="1"/>
  <c r="AA10651" i="1"/>
  <c r="AA10650" i="1"/>
  <c r="AA10649" i="1"/>
  <c r="AA10648" i="1"/>
  <c r="AA10647" i="1"/>
  <c r="AA10646" i="1"/>
  <c r="AA10645" i="1"/>
  <c r="AA10644" i="1"/>
  <c r="AA10643" i="1"/>
  <c r="AA10642" i="1"/>
  <c r="AA10641" i="1"/>
  <c r="AA10640" i="1"/>
  <c r="AA10639" i="1"/>
  <c r="AA10638" i="1"/>
  <c r="AA10637" i="1"/>
  <c r="AA10636" i="1"/>
  <c r="AA10635" i="1"/>
  <c r="AA10634" i="1"/>
  <c r="AA10633" i="1"/>
  <c r="AA10632" i="1"/>
  <c r="AA10631" i="1"/>
  <c r="AA10630" i="1"/>
  <c r="AA10629" i="1"/>
  <c r="AA10628" i="1"/>
  <c r="AA10627" i="1"/>
  <c r="AA10626" i="1"/>
  <c r="AA10625" i="1"/>
  <c r="AA10624" i="1"/>
  <c r="AA10623" i="1"/>
  <c r="AA10622" i="1"/>
  <c r="AA10621" i="1"/>
  <c r="AA10620" i="1"/>
  <c r="AA10619" i="1"/>
  <c r="AA10618" i="1"/>
  <c r="AA10617" i="1"/>
  <c r="AA10616" i="1"/>
  <c r="AA10615" i="1"/>
  <c r="AA10614" i="1"/>
  <c r="AA10613" i="1"/>
  <c r="AA10612" i="1"/>
  <c r="AA10611" i="1"/>
  <c r="AA10610" i="1"/>
  <c r="AA10609" i="1"/>
  <c r="AA10608" i="1"/>
  <c r="AA10607" i="1"/>
  <c r="AA10606" i="1"/>
  <c r="AA10605" i="1"/>
  <c r="AA10604" i="1"/>
  <c r="AA10603" i="1"/>
  <c r="AA10602" i="1"/>
  <c r="AA10601" i="1"/>
  <c r="AA10600" i="1"/>
  <c r="AA10599" i="1"/>
  <c r="AA10598" i="1"/>
  <c r="AA10597" i="1"/>
  <c r="AA10596" i="1"/>
  <c r="AA10595" i="1"/>
  <c r="AA10594" i="1"/>
  <c r="AA10593" i="1"/>
  <c r="AA10592" i="1"/>
  <c r="AA10591" i="1"/>
  <c r="AA10590" i="1"/>
  <c r="AA10589" i="1"/>
  <c r="AA10588" i="1"/>
  <c r="AA10587" i="1"/>
  <c r="AA10586" i="1"/>
  <c r="AA10585" i="1"/>
  <c r="AA10584" i="1"/>
  <c r="AA10583" i="1"/>
  <c r="AA10582" i="1"/>
  <c r="AA10581" i="1"/>
  <c r="AA10580" i="1"/>
  <c r="AA10579" i="1"/>
  <c r="AA10578" i="1"/>
  <c r="AA10577" i="1"/>
  <c r="AA10576" i="1"/>
  <c r="AA10575" i="1"/>
  <c r="AA10574" i="1"/>
  <c r="AA10573" i="1"/>
  <c r="AA10572" i="1"/>
  <c r="AA10571" i="1"/>
  <c r="AA10570" i="1"/>
  <c r="AA10569" i="1"/>
  <c r="AA10568" i="1"/>
  <c r="AA10567" i="1"/>
  <c r="AA10566" i="1"/>
  <c r="AA10565" i="1"/>
  <c r="AA10564" i="1"/>
  <c r="AA10563" i="1"/>
  <c r="AA10562" i="1"/>
  <c r="AA10561" i="1"/>
  <c r="AA10560" i="1"/>
  <c r="AA10559" i="1"/>
  <c r="AA10558" i="1"/>
  <c r="AA10557" i="1"/>
  <c r="AA10556" i="1"/>
  <c r="AA10555" i="1"/>
  <c r="AA10554" i="1"/>
  <c r="AA10553" i="1"/>
  <c r="AA10552" i="1"/>
  <c r="AA10551" i="1"/>
  <c r="AA10550" i="1"/>
  <c r="AA10549" i="1"/>
  <c r="AA10548" i="1"/>
  <c r="AA10547" i="1"/>
  <c r="AA10546" i="1"/>
  <c r="AA10545" i="1"/>
  <c r="AA10544" i="1"/>
  <c r="AA10543" i="1"/>
  <c r="AA10542" i="1"/>
  <c r="AA10541" i="1"/>
  <c r="AA10540" i="1"/>
  <c r="AA10539" i="1"/>
  <c r="AA10538" i="1"/>
  <c r="AA10537" i="1"/>
  <c r="AA10536" i="1"/>
  <c r="AA10535" i="1"/>
  <c r="AA10534" i="1"/>
  <c r="AA10533" i="1"/>
  <c r="AA10532" i="1"/>
  <c r="AA10531" i="1"/>
  <c r="AA10530" i="1"/>
  <c r="AA10529" i="1"/>
  <c r="AA10528" i="1"/>
  <c r="AA10527" i="1"/>
  <c r="AA10526" i="1"/>
  <c r="AA10525" i="1"/>
  <c r="AA10524" i="1"/>
  <c r="AA10523" i="1"/>
  <c r="AA10522" i="1"/>
  <c r="AA10521" i="1"/>
  <c r="AA10520" i="1"/>
  <c r="AA10519" i="1"/>
  <c r="AA10518" i="1"/>
  <c r="AA10517" i="1"/>
  <c r="AA10516" i="1"/>
  <c r="AA10515" i="1"/>
  <c r="AA10514" i="1"/>
  <c r="AA10513" i="1"/>
  <c r="AA10512" i="1"/>
  <c r="AA10511" i="1"/>
  <c r="AA10510" i="1"/>
  <c r="AA10509" i="1"/>
  <c r="AA10508" i="1"/>
  <c r="AA10507" i="1"/>
  <c r="AA10506" i="1"/>
  <c r="AA10505" i="1"/>
  <c r="AA10504" i="1"/>
  <c r="AA10503" i="1"/>
  <c r="AA10502" i="1"/>
  <c r="AA10501" i="1"/>
  <c r="AA10500" i="1"/>
  <c r="AA10499" i="1"/>
  <c r="AA10498" i="1"/>
  <c r="AA10497" i="1"/>
  <c r="AA10496" i="1"/>
  <c r="AA10495" i="1"/>
  <c r="AA10494" i="1"/>
  <c r="AA10493" i="1"/>
  <c r="AA10492" i="1"/>
  <c r="AA10491" i="1"/>
  <c r="AA10490" i="1"/>
  <c r="AA10489" i="1"/>
  <c r="AA10488" i="1"/>
  <c r="AA10487" i="1"/>
  <c r="AA10486" i="1"/>
  <c r="AA10485" i="1"/>
  <c r="AA10484" i="1"/>
  <c r="AA10483" i="1"/>
  <c r="AA10482" i="1"/>
  <c r="AA10481" i="1"/>
  <c r="AA10480" i="1"/>
  <c r="AA10479" i="1"/>
  <c r="AA10478" i="1"/>
  <c r="AA10477" i="1"/>
  <c r="AA10476" i="1"/>
  <c r="AA10475" i="1"/>
  <c r="AA10474" i="1"/>
  <c r="AA10473" i="1"/>
  <c r="AA10472" i="1"/>
  <c r="AA10471" i="1"/>
  <c r="AA10470" i="1"/>
  <c r="AA10469" i="1"/>
  <c r="AA10468" i="1"/>
  <c r="AA10467" i="1"/>
  <c r="AA10466" i="1"/>
  <c r="AA10465" i="1"/>
  <c r="AA10464" i="1"/>
  <c r="AA10463" i="1"/>
  <c r="AA10462" i="1"/>
  <c r="AA10461" i="1"/>
  <c r="AA10460" i="1"/>
  <c r="AA10459" i="1"/>
  <c r="AA10458" i="1"/>
  <c r="AA10457" i="1"/>
  <c r="AA10456" i="1"/>
  <c r="AA10455" i="1"/>
  <c r="AA10454" i="1"/>
  <c r="AA10453" i="1"/>
  <c r="AA10452" i="1"/>
  <c r="AA10451" i="1"/>
  <c r="AA10450" i="1"/>
  <c r="AA10449" i="1"/>
  <c r="AA10448" i="1"/>
  <c r="AA10447" i="1"/>
  <c r="AA10446" i="1"/>
  <c r="AA10445" i="1"/>
  <c r="AA10444" i="1"/>
  <c r="AA10443" i="1"/>
  <c r="AA10442" i="1"/>
  <c r="AA10441" i="1"/>
  <c r="AA10440" i="1"/>
  <c r="AA10439" i="1"/>
  <c r="AA10438" i="1"/>
  <c r="AA10437" i="1"/>
  <c r="AA10436" i="1"/>
  <c r="AA10435" i="1"/>
  <c r="AA10434" i="1"/>
  <c r="AA10433" i="1"/>
  <c r="AA10432" i="1"/>
  <c r="AA10431" i="1"/>
  <c r="AA10430" i="1"/>
  <c r="AA10429" i="1"/>
  <c r="AA10428" i="1"/>
  <c r="AA10427" i="1"/>
  <c r="AA10426" i="1"/>
  <c r="AA10425" i="1"/>
  <c r="AA10424" i="1"/>
  <c r="AA10423" i="1"/>
  <c r="AA10422" i="1"/>
  <c r="AA10421" i="1"/>
  <c r="AA10420" i="1"/>
  <c r="AA10419" i="1"/>
  <c r="AA10418" i="1"/>
  <c r="AA10417" i="1"/>
  <c r="AA10416" i="1"/>
  <c r="AA10415" i="1"/>
  <c r="AA10414" i="1"/>
  <c r="AA10413" i="1"/>
  <c r="AA10412" i="1"/>
  <c r="AA10411" i="1"/>
  <c r="AA10410" i="1"/>
  <c r="AA10409" i="1"/>
  <c r="AA10408" i="1"/>
  <c r="AA10407" i="1"/>
  <c r="AA10406" i="1"/>
  <c r="AA10405" i="1"/>
  <c r="AA10404" i="1"/>
  <c r="AA10403" i="1"/>
  <c r="AA10402" i="1"/>
  <c r="AA10401" i="1"/>
  <c r="AA10400" i="1"/>
  <c r="AA10399" i="1"/>
  <c r="AA10398" i="1"/>
  <c r="AA10397" i="1"/>
  <c r="AA10396" i="1"/>
  <c r="AA10395" i="1"/>
  <c r="AA10394" i="1"/>
  <c r="AA10393" i="1"/>
  <c r="AA10392" i="1"/>
  <c r="AA10391" i="1"/>
  <c r="AA10390" i="1"/>
  <c r="AA10389" i="1"/>
  <c r="AA10388" i="1"/>
  <c r="AA10387" i="1"/>
  <c r="AA10386" i="1"/>
  <c r="AA10385" i="1"/>
  <c r="AA10384" i="1"/>
  <c r="AA10383" i="1"/>
  <c r="AA10382" i="1"/>
  <c r="AA10381" i="1"/>
  <c r="AA10380" i="1"/>
  <c r="AA10379" i="1"/>
  <c r="AA10378" i="1"/>
  <c r="AA10377" i="1"/>
  <c r="AA10376" i="1"/>
  <c r="AA10375" i="1"/>
  <c r="AA10374" i="1"/>
  <c r="AA10373" i="1"/>
  <c r="AA10372" i="1"/>
  <c r="AA10371" i="1"/>
  <c r="AA10370" i="1"/>
  <c r="AA10369" i="1"/>
  <c r="AA10368" i="1"/>
  <c r="AA10367" i="1"/>
  <c r="AA10366" i="1"/>
  <c r="AA10365" i="1"/>
  <c r="AA10364" i="1"/>
  <c r="AA10363" i="1"/>
  <c r="AA10362" i="1"/>
  <c r="AA10361" i="1"/>
  <c r="AA10360" i="1"/>
  <c r="AA10359" i="1"/>
  <c r="AA10358" i="1"/>
  <c r="AA10357" i="1"/>
  <c r="AA10356" i="1"/>
  <c r="AA10355" i="1"/>
  <c r="AA10354" i="1"/>
  <c r="AA10353" i="1"/>
  <c r="AA10352" i="1"/>
  <c r="AA10351" i="1"/>
  <c r="AA10350" i="1"/>
  <c r="AA10349" i="1"/>
  <c r="AA10348" i="1"/>
  <c r="AA10347" i="1"/>
  <c r="AA10346" i="1"/>
  <c r="AA10345" i="1"/>
  <c r="AA10344" i="1"/>
  <c r="AA10343" i="1"/>
  <c r="AA10342" i="1"/>
  <c r="AA10341" i="1"/>
  <c r="AA10340" i="1"/>
  <c r="AA10339" i="1"/>
  <c r="AA10338" i="1"/>
  <c r="AA10337" i="1"/>
  <c r="AA10336" i="1"/>
  <c r="AA10335" i="1"/>
  <c r="AA10334" i="1"/>
  <c r="AA10333" i="1"/>
  <c r="AA10332" i="1"/>
  <c r="AA10331" i="1"/>
  <c r="AA10330" i="1"/>
  <c r="AA10329" i="1"/>
  <c r="AA10328" i="1"/>
  <c r="AA10327" i="1"/>
  <c r="AA10326" i="1"/>
  <c r="AA10325" i="1"/>
  <c r="AA10324" i="1"/>
  <c r="AA10323" i="1"/>
  <c r="AA10322" i="1"/>
  <c r="AA10321" i="1"/>
  <c r="AA10320" i="1"/>
  <c r="AA10319" i="1"/>
  <c r="AA10318" i="1"/>
  <c r="AA10317" i="1"/>
  <c r="AA10316" i="1"/>
  <c r="AA10315" i="1"/>
  <c r="AA10314" i="1"/>
  <c r="AA10313" i="1"/>
  <c r="AA10312" i="1"/>
  <c r="AA10311" i="1"/>
  <c r="AA10310" i="1"/>
  <c r="AA10309" i="1"/>
  <c r="AA10308" i="1"/>
  <c r="AA10307" i="1"/>
  <c r="AA10306" i="1"/>
  <c r="AA10305" i="1"/>
  <c r="AA10304" i="1"/>
  <c r="AA10303" i="1"/>
  <c r="AA10302" i="1"/>
  <c r="AA10301" i="1"/>
  <c r="AA10300" i="1"/>
  <c r="AA10299" i="1"/>
  <c r="AA10298" i="1"/>
  <c r="AA10297" i="1"/>
  <c r="AA10296" i="1"/>
  <c r="AA10295" i="1"/>
  <c r="AA10294" i="1"/>
  <c r="AA10293" i="1"/>
  <c r="AA10292" i="1"/>
  <c r="AA10291" i="1"/>
  <c r="AA10290" i="1"/>
  <c r="AA10289" i="1"/>
  <c r="AA10288" i="1"/>
  <c r="AA10287" i="1"/>
  <c r="AA10286" i="1"/>
  <c r="AA10285" i="1"/>
  <c r="AA10284" i="1"/>
  <c r="AA10283" i="1"/>
  <c r="AA10282" i="1"/>
  <c r="AA10281" i="1"/>
  <c r="AA10280" i="1"/>
  <c r="AA10279" i="1"/>
  <c r="AA10278" i="1"/>
  <c r="AA10277" i="1"/>
  <c r="AA10276" i="1"/>
  <c r="AA10275" i="1"/>
  <c r="AA10274" i="1"/>
  <c r="AA10273" i="1"/>
  <c r="AA10272" i="1"/>
  <c r="AA10271" i="1"/>
  <c r="AA10270" i="1"/>
  <c r="AA10269" i="1"/>
  <c r="AA10268" i="1"/>
  <c r="AA10267" i="1"/>
  <c r="AA10266" i="1"/>
  <c r="AA10265" i="1"/>
  <c r="AA10264" i="1"/>
  <c r="AA10263" i="1"/>
  <c r="AA10262" i="1"/>
  <c r="AA10261" i="1"/>
  <c r="AA10260" i="1"/>
  <c r="AA10259" i="1"/>
  <c r="AA10258" i="1"/>
  <c r="AA10257" i="1"/>
  <c r="AA10256" i="1"/>
  <c r="AA10255" i="1"/>
  <c r="AA10254" i="1"/>
  <c r="AA10253" i="1"/>
  <c r="AA10252" i="1"/>
  <c r="AA10251" i="1"/>
  <c r="AA10250" i="1"/>
  <c r="AA10249" i="1"/>
  <c r="AA10248" i="1"/>
  <c r="AA10247" i="1"/>
  <c r="AA10246" i="1"/>
  <c r="AA10245" i="1"/>
  <c r="AA10244" i="1"/>
  <c r="AA10243" i="1"/>
  <c r="AA10242" i="1"/>
  <c r="AA10241" i="1"/>
  <c r="AA10240" i="1"/>
  <c r="AA10239" i="1"/>
  <c r="AA10238" i="1"/>
  <c r="AA10237" i="1"/>
  <c r="AA10236" i="1"/>
  <c r="AA10235" i="1"/>
  <c r="AA10234" i="1"/>
  <c r="AA10233" i="1"/>
  <c r="AA10232" i="1"/>
  <c r="AA10231" i="1"/>
  <c r="AA10230" i="1"/>
  <c r="AA10229" i="1"/>
  <c r="AA10228" i="1"/>
  <c r="AA10227" i="1"/>
  <c r="AA10226" i="1"/>
  <c r="AA10225" i="1"/>
  <c r="AA10224" i="1"/>
  <c r="AA10223" i="1"/>
  <c r="AA10222" i="1"/>
  <c r="AA10221" i="1"/>
  <c r="AA10220" i="1"/>
  <c r="AA10219" i="1"/>
  <c r="AA10218" i="1"/>
  <c r="AA10217" i="1"/>
  <c r="AA10216" i="1"/>
  <c r="AA10215" i="1"/>
  <c r="AA10214" i="1"/>
  <c r="AA10213" i="1"/>
  <c r="AA10212" i="1"/>
  <c r="AA10211" i="1"/>
  <c r="AA10210" i="1"/>
  <c r="AA10209" i="1"/>
  <c r="AA10208" i="1"/>
  <c r="AA10207" i="1"/>
  <c r="AA10206" i="1"/>
  <c r="AA10205" i="1"/>
  <c r="AA10204" i="1"/>
  <c r="AA10203" i="1"/>
  <c r="AA10202" i="1"/>
  <c r="AA10201" i="1"/>
  <c r="AA10200" i="1"/>
  <c r="AA10199" i="1"/>
  <c r="AA10198" i="1"/>
  <c r="AA10197" i="1"/>
  <c r="AA10196" i="1"/>
  <c r="AA10195" i="1"/>
  <c r="AA10194" i="1"/>
  <c r="AA10193" i="1"/>
  <c r="AA10192" i="1"/>
  <c r="AA10191" i="1"/>
  <c r="AA10190" i="1"/>
  <c r="AA10189" i="1"/>
  <c r="AA10188" i="1"/>
  <c r="AA10187" i="1"/>
  <c r="AA10186" i="1"/>
  <c r="AA10185" i="1"/>
  <c r="AA10184" i="1"/>
  <c r="AA10183" i="1"/>
  <c r="AA10182" i="1"/>
  <c r="AA10181" i="1"/>
  <c r="AA10180" i="1"/>
  <c r="AA10179" i="1"/>
  <c r="AA10178" i="1"/>
  <c r="AA10177" i="1"/>
  <c r="AA10176" i="1"/>
  <c r="AA10175" i="1"/>
  <c r="AA10174" i="1"/>
  <c r="AA10173" i="1"/>
  <c r="AA10172" i="1"/>
  <c r="AA10171" i="1"/>
  <c r="AA10170" i="1"/>
  <c r="AA10169" i="1"/>
  <c r="AA10168" i="1"/>
  <c r="AA10167" i="1"/>
  <c r="AA10166" i="1"/>
  <c r="AA10165" i="1"/>
  <c r="AA10164" i="1"/>
  <c r="AA10163" i="1"/>
  <c r="AA10162" i="1"/>
  <c r="AA10161" i="1"/>
  <c r="AA10160" i="1"/>
  <c r="AA10159" i="1"/>
  <c r="AA10158" i="1"/>
  <c r="AA10157" i="1"/>
  <c r="AA10156" i="1"/>
  <c r="AA10155" i="1"/>
  <c r="AA10154" i="1"/>
  <c r="AA10153" i="1"/>
  <c r="AA10152" i="1"/>
  <c r="AA10151" i="1"/>
  <c r="AA10150" i="1"/>
  <c r="AA10149" i="1"/>
  <c r="AA10148" i="1"/>
  <c r="AA10147" i="1"/>
  <c r="AA10146" i="1"/>
  <c r="AA10145" i="1"/>
  <c r="AA10144" i="1"/>
  <c r="AA10143" i="1"/>
  <c r="AA10142" i="1"/>
  <c r="AA10141" i="1"/>
  <c r="AA10140" i="1"/>
  <c r="AA10139" i="1"/>
  <c r="AA10138" i="1"/>
  <c r="AA10137" i="1"/>
  <c r="AA10136" i="1"/>
  <c r="AA10135" i="1"/>
  <c r="AA10134" i="1"/>
  <c r="AA10133" i="1"/>
  <c r="AA10132" i="1"/>
  <c r="AA10131" i="1"/>
  <c r="AA10130" i="1"/>
  <c r="AA10129" i="1"/>
  <c r="AA10128" i="1"/>
  <c r="AA10127" i="1"/>
  <c r="AA10126" i="1"/>
  <c r="AA10125" i="1"/>
  <c r="AA10124" i="1"/>
  <c r="AA10123" i="1"/>
  <c r="AA10122" i="1"/>
  <c r="AA10121" i="1"/>
  <c r="AA10120" i="1"/>
  <c r="AA10119" i="1"/>
  <c r="AA10118" i="1"/>
  <c r="AA10117" i="1"/>
  <c r="AA10116" i="1"/>
  <c r="AA10115" i="1"/>
  <c r="AA10114" i="1"/>
  <c r="AA10113" i="1"/>
  <c r="AA10112" i="1"/>
  <c r="AA10111" i="1"/>
  <c r="AA10110" i="1"/>
  <c r="AA10109" i="1"/>
  <c r="AA10108" i="1"/>
  <c r="AA10107" i="1"/>
  <c r="AA10106" i="1"/>
  <c r="AA10105" i="1"/>
  <c r="AA10104" i="1"/>
  <c r="AA10103" i="1"/>
  <c r="AA10102" i="1"/>
  <c r="AA10101" i="1"/>
  <c r="AA10100" i="1"/>
  <c r="AA10099" i="1"/>
  <c r="AA10098" i="1"/>
  <c r="AA10097" i="1"/>
  <c r="AA10096" i="1"/>
  <c r="AA10095" i="1"/>
  <c r="AA10094" i="1"/>
  <c r="AA10093" i="1"/>
  <c r="AA10092" i="1"/>
  <c r="AA10091" i="1"/>
  <c r="AA10090" i="1"/>
  <c r="AA10089" i="1"/>
  <c r="AA10088" i="1"/>
  <c r="AA10087" i="1"/>
  <c r="AA10086" i="1"/>
  <c r="AA10085" i="1"/>
  <c r="AA10084" i="1"/>
  <c r="AA10083" i="1"/>
  <c r="AA10082" i="1"/>
  <c r="AA10081" i="1"/>
  <c r="AA10080" i="1"/>
  <c r="AA10079" i="1"/>
  <c r="AA10078" i="1"/>
  <c r="AA10077" i="1"/>
  <c r="AA10076" i="1"/>
  <c r="AA10075" i="1"/>
  <c r="AA10074" i="1"/>
  <c r="AA10073" i="1"/>
  <c r="AA10072" i="1"/>
  <c r="AA10071" i="1"/>
  <c r="AA10070" i="1"/>
  <c r="AA10069" i="1"/>
  <c r="AA10068" i="1"/>
  <c r="AA10067" i="1"/>
  <c r="AA10066" i="1"/>
  <c r="AA10065" i="1"/>
  <c r="AA10064" i="1"/>
  <c r="AA10063" i="1"/>
  <c r="AA10062" i="1"/>
  <c r="AA10061" i="1"/>
  <c r="AA10060" i="1"/>
  <c r="AA10059" i="1"/>
  <c r="AA10058" i="1"/>
  <c r="AA10057" i="1"/>
  <c r="AA10056" i="1"/>
  <c r="AA10055" i="1"/>
  <c r="AA10054" i="1"/>
  <c r="AA10053" i="1"/>
  <c r="AA10052" i="1"/>
  <c r="AA10051" i="1"/>
  <c r="AA10050" i="1"/>
  <c r="AA10049" i="1"/>
  <c r="AA10048" i="1"/>
  <c r="AA10047" i="1"/>
  <c r="AA10046" i="1"/>
  <c r="AA10045" i="1"/>
  <c r="AA10044" i="1"/>
  <c r="AA10043" i="1"/>
  <c r="AA10042" i="1"/>
  <c r="AA10041" i="1"/>
  <c r="AA10040" i="1"/>
  <c r="AA10039" i="1"/>
  <c r="AA10038" i="1"/>
  <c r="AA10037" i="1"/>
  <c r="AA10036" i="1"/>
  <c r="AA10035" i="1"/>
  <c r="AA10034" i="1"/>
  <c r="AA10033" i="1"/>
  <c r="AA10032" i="1"/>
  <c r="AA10031" i="1"/>
  <c r="AA10030" i="1"/>
  <c r="AA10029" i="1"/>
  <c r="AA10028" i="1"/>
  <c r="AA10027" i="1"/>
  <c r="AA10026" i="1"/>
  <c r="AA10025" i="1"/>
  <c r="AA10024" i="1"/>
  <c r="AA10023" i="1"/>
  <c r="AA10022" i="1"/>
  <c r="AA10021" i="1"/>
  <c r="AA10020" i="1"/>
  <c r="AA10019" i="1"/>
  <c r="AA10018" i="1"/>
  <c r="AA10017" i="1"/>
  <c r="AA10016" i="1"/>
  <c r="AA10015" i="1"/>
  <c r="AA10014" i="1"/>
  <c r="AA10013" i="1"/>
  <c r="AA10012" i="1"/>
  <c r="AA10011" i="1"/>
  <c r="AA10010" i="1"/>
  <c r="AA10009" i="1"/>
  <c r="AA10008" i="1"/>
  <c r="AA10007" i="1"/>
  <c r="AA10006" i="1"/>
  <c r="AA10005" i="1"/>
  <c r="AA10004" i="1"/>
  <c r="AA10003" i="1"/>
  <c r="AA10002" i="1"/>
  <c r="AA10001" i="1"/>
  <c r="AA10000" i="1"/>
  <c r="AA9999" i="1"/>
  <c r="AA9998" i="1"/>
  <c r="AA9997" i="1"/>
  <c r="AA9996" i="1"/>
  <c r="AA9995" i="1"/>
  <c r="AA9994" i="1"/>
  <c r="AA9993" i="1"/>
  <c r="AA9992" i="1"/>
  <c r="AA9991" i="1"/>
  <c r="AA9990" i="1"/>
  <c r="AA9989" i="1"/>
  <c r="AA9988" i="1"/>
  <c r="AA9987" i="1"/>
  <c r="AA9986" i="1"/>
  <c r="AA9985" i="1"/>
  <c r="AA9984" i="1"/>
  <c r="AA9983" i="1"/>
  <c r="AA9982" i="1"/>
  <c r="AA9981" i="1"/>
  <c r="AA9980" i="1"/>
  <c r="AA9979" i="1"/>
  <c r="AA9978" i="1"/>
  <c r="AA9977" i="1"/>
  <c r="AA9976" i="1"/>
  <c r="AA9975" i="1"/>
  <c r="AA9974" i="1"/>
  <c r="AA9973" i="1"/>
  <c r="AA9972" i="1"/>
  <c r="AA9971" i="1"/>
  <c r="AA9970" i="1"/>
  <c r="AA9969" i="1"/>
  <c r="AA9968" i="1"/>
  <c r="AA9967" i="1"/>
  <c r="AA9966" i="1"/>
  <c r="AA9965" i="1"/>
  <c r="AA9964" i="1"/>
  <c r="AA9963" i="1"/>
  <c r="AA9962" i="1"/>
  <c r="AA9961" i="1"/>
  <c r="AA9960" i="1"/>
  <c r="AA9959" i="1"/>
  <c r="AA9958" i="1"/>
  <c r="AA9957" i="1"/>
  <c r="AA9956" i="1"/>
  <c r="AA9955" i="1"/>
  <c r="AA9954" i="1"/>
  <c r="AA9953" i="1"/>
  <c r="AA9952" i="1"/>
  <c r="AA9951" i="1"/>
  <c r="AA9950" i="1"/>
  <c r="AA9949" i="1"/>
  <c r="AA9948" i="1"/>
  <c r="AA9947" i="1"/>
  <c r="AA9946" i="1"/>
  <c r="AA9945" i="1"/>
  <c r="AA9944" i="1"/>
  <c r="AA9943" i="1"/>
  <c r="AA9942" i="1"/>
  <c r="AA9941" i="1"/>
  <c r="AA9940" i="1"/>
  <c r="AA9939" i="1"/>
  <c r="AA9938" i="1"/>
  <c r="AA9937" i="1"/>
  <c r="AA9936" i="1"/>
  <c r="AA9935" i="1"/>
  <c r="AA9934" i="1"/>
  <c r="AA9933" i="1"/>
  <c r="AA9932" i="1"/>
  <c r="AA9931" i="1"/>
  <c r="AA9930" i="1"/>
  <c r="AA9929" i="1"/>
  <c r="AA9928" i="1"/>
  <c r="AA9927" i="1"/>
  <c r="AA9926" i="1"/>
  <c r="AA9925" i="1"/>
  <c r="AA9924" i="1"/>
  <c r="AA9923" i="1"/>
  <c r="AA9922" i="1"/>
  <c r="AA9921" i="1"/>
  <c r="AA9920" i="1"/>
  <c r="AA9919" i="1"/>
  <c r="AA9918" i="1"/>
  <c r="AA9917" i="1"/>
  <c r="AA9916" i="1"/>
  <c r="AA9915" i="1"/>
  <c r="AA9914" i="1"/>
  <c r="AA9913" i="1"/>
  <c r="AA9912" i="1"/>
  <c r="AA9911" i="1"/>
  <c r="AA9910" i="1"/>
  <c r="AA9909" i="1"/>
  <c r="AA9908" i="1"/>
  <c r="AA9907" i="1"/>
  <c r="AA9906" i="1"/>
  <c r="AA9905" i="1"/>
  <c r="AA9904" i="1"/>
  <c r="AA9903" i="1"/>
  <c r="AA9902" i="1"/>
  <c r="AA9901" i="1"/>
  <c r="AA9900" i="1"/>
  <c r="AA9899" i="1"/>
  <c r="AA9898" i="1"/>
  <c r="AA9897" i="1"/>
  <c r="AA9896" i="1"/>
  <c r="AA9895" i="1"/>
  <c r="AA9894" i="1"/>
  <c r="AA9893" i="1"/>
  <c r="AA9892" i="1"/>
  <c r="AA9891" i="1"/>
  <c r="AA9890" i="1"/>
  <c r="AA9889" i="1"/>
  <c r="AA9888" i="1"/>
  <c r="AA9887" i="1"/>
  <c r="AA9886" i="1"/>
  <c r="AA9885" i="1"/>
  <c r="AA9884" i="1"/>
  <c r="AA9883" i="1"/>
  <c r="AA9882" i="1"/>
  <c r="AA9881" i="1"/>
  <c r="AA9880" i="1"/>
  <c r="AA9879" i="1"/>
  <c r="AA9878" i="1"/>
  <c r="AA9877" i="1"/>
  <c r="AA9876" i="1"/>
  <c r="AA9875" i="1"/>
  <c r="AA9874" i="1"/>
  <c r="AA9873" i="1"/>
  <c r="AA9872" i="1"/>
  <c r="AA9871" i="1"/>
  <c r="AA9870" i="1"/>
  <c r="AA9869" i="1"/>
  <c r="AA9868" i="1"/>
  <c r="AA9867" i="1"/>
  <c r="AA9866" i="1"/>
  <c r="AA9865" i="1"/>
  <c r="AA9864" i="1"/>
  <c r="AA9863" i="1"/>
  <c r="AA9862" i="1"/>
  <c r="AA9861" i="1"/>
  <c r="AA9860" i="1"/>
  <c r="AA9859" i="1"/>
  <c r="AA9858" i="1"/>
  <c r="AA9857" i="1"/>
  <c r="AA9856" i="1"/>
  <c r="AA9855" i="1"/>
  <c r="AA9854" i="1"/>
  <c r="AA9853" i="1"/>
  <c r="AA9852" i="1"/>
  <c r="AA9851" i="1"/>
  <c r="AA9850" i="1"/>
  <c r="AA9849" i="1"/>
  <c r="AA9848" i="1"/>
  <c r="AA9847" i="1"/>
  <c r="AA9846" i="1"/>
  <c r="AA9845" i="1"/>
  <c r="AA9844" i="1"/>
  <c r="AA9843" i="1"/>
  <c r="AA9842" i="1"/>
  <c r="AA9841" i="1"/>
  <c r="AA9840" i="1"/>
  <c r="AA9839" i="1"/>
  <c r="AA9838" i="1"/>
  <c r="AA9837" i="1"/>
  <c r="AA9836" i="1"/>
  <c r="AA9835" i="1"/>
  <c r="AA9834" i="1"/>
  <c r="AA9833" i="1"/>
  <c r="AA9832" i="1"/>
  <c r="AA9831" i="1"/>
  <c r="AA9830" i="1"/>
  <c r="AA9829" i="1"/>
  <c r="AA9828" i="1"/>
  <c r="AA9827" i="1"/>
  <c r="AA9826" i="1"/>
  <c r="AA9825" i="1"/>
  <c r="AA9824" i="1"/>
  <c r="AA9823" i="1"/>
  <c r="AA9822" i="1"/>
  <c r="AA9821" i="1"/>
  <c r="AA9820" i="1"/>
  <c r="AA9819" i="1"/>
  <c r="AA9818" i="1"/>
  <c r="AA9817" i="1"/>
  <c r="AA9816" i="1"/>
  <c r="AA9815" i="1"/>
  <c r="AA9814" i="1"/>
  <c r="AA9813" i="1"/>
  <c r="AA9812" i="1"/>
  <c r="AA9811" i="1"/>
  <c r="AA9810" i="1"/>
  <c r="AA9809" i="1"/>
  <c r="AA9808" i="1"/>
  <c r="AA9807" i="1"/>
  <c r="AA9806" i="1"/>
  <c r="AA9805" i="1"/>
  <c r="AA9804" i="1"/>
  <c r="AA9803" i="1"/>
  <c r="AA9802" i="1"/>
  <c r="AA9801" i="1"/>
  <c r="AA9800" i="1"/>
  <c r="AA9799" i="1"/>
  <c r="AA9798" i="1"/>
  <c r="AA9797" i="1"/>
  <c r="AA9796" i="1"/>
  <c r="AA9795" i="1"/>
  <c r="AA9794" i="1"/>
  <c r="AA9793" i="1"/>
  <c r="AA9792" i="1"/>
  <c r="AA9791" i="1"/>
  <c r="AA9790" i="1"/>
  <c r="AA9789" i="1"/>
  <c r="AA9788" i="1"/>
  <c r="AA9787" i="1"/>
  <c r="AA9786" i="1"/>
  <c r="AA9785" i="1"/>
  <c r="AA9784" i="1"/>
  <c r="AA9783" i="1"/>
  <c r="AA9782" i="1"/>
  <c r="AA9781" i="1"/>
  <c r="AA9780" i="1"/>
  <c r="AA9779" i="1"/>
  <c r="AA9778" i="1"/>
  <c r="AA9777" i="1"/>
  <c r="AA9776" i="1"/>
  <c r="AA9775" i="1"/>
  <c r="AA9774" i="1"/>
  <c r="AA9773" i="1"/>
  <c r="AA9772" i="1"/>
  <c r="AA9771" i="1"/>
  <c r="AA9770" i="1"/>
  <c r="AA9769" i="1"/>
  <c r="AA9768" i="1"/>
  <c r="AA9767" i="1"/>
  <c r="AA9766" i="1"/>
  <c r="AA9765" i="1"/>
  <c r="AA9764" i="1"/>
  <c r="AA9763" i="1"/>
  <c r="AA9762" i="1"/>
  <c r="AA9761" i="1"/>
  <c r="AA9760" i="1"/>
  <c r="AA9759" i="1"/>
  <c r="AA9758" i="1"/>
  <c r="AA9757" i="1"/>
  <c r="AA9756" i="1"/>
  <c r="AA9755" i="1"/>
  <c r="AA9754" i="1"/>
  <c r="AA9753" i="1"/>
  <c r="AA9752" i="1"/>
  <c r="AA9751" i="1"/>
  <c r="AA9750" i="1"/>
  <c r="AA9749" i="1"/>
  <c r="AA9748" i="1"/>
  <c r="AA9747" i="1"/>
  <c r="AA9746" i="1"/>
  <c r="AA9745" i="1"/>
  <c r="AA9744" i="1"/>
  <c r="AA9743" i="1"/>
  <c r="AA9742" i="1"/>
  <c r="AA9741" i="1"/>
  <c r="AA9740" i="1"/>
  <c r="AA9739" i="1"/>
  <c r="AA9738" i="1"/>
  <c r="AA9737" i="1"/>
  <c r="AA9736" i="1"/>
  <c r="AA9735" i="1"/>
  <c r="AA9734" i="1"/>
  <c r="AA9733" i="1"/>
  <c r="AA9732" i="1"/>
  <c r="AA9731" i="1"/>
  <c r="AA9730" i="1"/>
  <c r="AA9729" i="1"/>
  <c r="AA9728" i="1"/>
  <c r="AA9727" i="1"/>
  <c r="AA9726" i="1"/>
  <c r="AA9725" i="1"/>
  <c r="AA9724" i="1"/>
  <c r="AA9723" i="1"/>
  <c r="AA9722" i="1"/>
  <c r="AA9721" i="1"/>
  <c r="AA9720" i="1"/>
  <c r="AA9719" i="1"/>
  <c r="AA9718" i="1"/>
  <c r="AA9717" i="1"/>
  <c r="AA9716" i="1"/>
  <c r="AA9715" i="1"/>
  <c r="AA9714" i="1"/>
  <c r="AA9713" i="1"/>
  <c r="AA9712" i="1"/>
  <c r="AA9711" i="1"/>
  <c r="AA9710" i="1"/>
  <c r="AA9709" i="1"/>
  <c r="AA9708" i="1"/>
  <c r="AA9707" i="1"/>
  <c r="AA9706" i="1"/>
  <c r="AA9705" i="1"/>
  <c r="AA9704" i="1"/>
  <c r="AA9703" i="1"/>
  <c r="AA9702" i="1"/>
  <c r="AA9701" i="1"/>
  <c r="AA9700" i="1"/>
  <c r="AA9699" i="1"/>
  <c r="AA9698" i="1"/>
  <c r="AA9697" i="1"/>
  <c r="AA9696" i="1"/>
  <c r="AA9695" i="1"/>
  <c r="AA9694" i="1"/>
  <c r="AA9693" i="1"/>
  <c r="AA9692" i="1"/>
  <c r="AA9691" i="1"/>
  <c r="AA9690" i="1"/>
  <c r="AA9689" i="1"/>
  <c r="AA9688" i="1"/>
  <c r="AA9687" i="1"/>
  <c r="AA9686" i="1"/>
  <c r="AA9685" i="1"/>
  <c r="AA9684" i="1"/>
  <c r="AA9683" i="1"/>
  <c r="AA9682" i="1"/>
  <c r="AA9681" i="1"/>
  <c r="AA9680" i="1"/>
  <c r="AA9679" i="1"/>
  <c r="AA9678" i="1"/>
  <c r="AA9677" i="1"/>
  <c r="AA9676" i="1"/>
  <c r="AA9675" i="1"/>
  <c r="AA9674" i="1"/>
  <c r="AA9673" i="1"/>
  <c r="AA9672" i="1"/>
  <c r="AA9671" i="1"/>
  <c r="AA9670" i="1"/>
  <c r="AA9669" i="1"/>
  <c r="AA9668" i="1"/>
  <c r="AA9667" i="1"/>
  <c r="AA9666" i="1"/>
  <c r="AA9665" i="1"/>
  <c r="AA9664" i="1"/>
  <c r="AA9663" i="1"/>
  <c r="AA9662" i="1"/>
  <c r="AA9661" i="1"/>
  <c r="AA9660" i="1"/>
  <c r="AA9659" i="1"/>
  <c r="AA9658" i="1"/>
  <c r="AA9657" i="1"/>
  <c r="AA9656" i="1"/>
  <c r="AA9655" i="1"/>
  <c r="AA9654" i="1"/>
  <c r="AA9653" i="1"/>
  <c r="AA9652" i="1"/>
  <c r="AA9651" i="1"/>
  <c r="AA9650" i="1"/>
  <c r="AA9649" i="1"/>
  <c r="AA9648" i="1"/>
  <c r="AA9647" i="1"/>
  <c r="AA9646" i="1"/>
  <c r="AA9645" i="1"/>
  <c r="AA9644" i="1"/>
  <c r="AA9643" i="1"/>
  <c r="AA9642" i="1"/>
  <c r="AA9641" i="1"/>
  <c r="AA9640" i="1"/>
  <c r="AA9639" i="1"/>
  <c r="AA9638" i="1"/>
  <c r="AA9637" i="1"/>
  <c r="AA9636" i="1"/>
  <c r="AA9635" i="1"/>
  <c r="AA9634" i="1"/>
  <c r="AA9633" i="1"/>
  <c r="AA9632" i="1"/>
  <c r="AA9631" i="1"/>
  <c r="AA9630" i="1"/>
  <c r="AA9629" i="1"/>
  <c r="AA9628" i="1"/>
  <c r="AA9627" i="1"/>
  <c r="AA9626" i="1"/>
  <c r="AA9625" i="1"/>
  <c r="AA9624" i="1"/>
  <c r="AA9623" i="1"/>
  <c r="AA9622" i="1"/>
  <c r="AA9621" i="1"/>
  <c r="AA9620" i="1"/>
  <c r="AA9619" i="1"/>
  <c r="AA9618" i="1"/>
  <c r="AA9617" i="1"/>
  <c r="AA9616" i="1"/>
  <c r="AA9615" i="1"/>
  <c r="AA9614" i="1"/>
  <c r="AA9613" i="1"/>
  <c r="AA9612" i="1"/>
  <c r="AA9611" i="1"/>
  <c r="AA9610" i="1"/>
  <c r="AA9609" i="1"/>
  <c r="AA9608" i="1"/>
  <c r="AA9607" i="1"/>
  <c r="AA9606" i="1"/>
  <c r="AA9605" i="1"/>
  <c r="AA9604" i="1"/>
  <c r="AA9603" i="1"/>
  <c r="AA9602" i="1"/>
  <c r="AA9601" i="1"/>
  <c r="AA9600" i="1"/>
  <c r="AA9599" i="1"/>
  <c r="AA9598" i="1"/>
  <c r="AA9597" i="1"/>
  <c r="AA9596" i="1"/>
  <c r="AA9595" i="1"/>
  <c r="AA9594" i="1"/>
  <c r="AA9593" i="1"/>
  <c r="AA9592" i="1"/>
  <c r="AA9591" i="1"/>
  <c r="AA9590" i="1"/>
  <c r="AA9589" i="1"/>
  <c r="AA9588" i="1"/>
  <c r="AA9587" i="1"/>
  <c r="AA9586" i="1"/>
  <c r="AA9585" i="1"/>
  <c r="AA9584" i="1"/>
  <c r="AA9583" i="1"/>
  <c r="AA9582" i="1"/>
  <c r="AA9581" i="1"/>
  <c r="AA9580" i="1"/>
  <c r="AA9579" i="1"/>
  <c r="AA9578" i="1"/>
  <c r="AA9577" i="1"/>
  <c r="AA9576" i="1"/>
  <c r="AA9575" i="1"/>
  <c r="AA9574" i="1"/>
  <c r="AA9573" i="1"/>
  <c r="AA9572" i="1"/>
  <c r="AA9571" i="1"/>
  <c r="AA9570" i="1"/>
  <c r="AA9569" i="1"/>
  <c r="AA9568" i="1"/>
  <c r="AA9567" i="1"/>
  <c r="AA9566" i="1"/>
  <c r="AA9565" i="1"/>
  <c r="AA9564" i="1"/>
  <c r="AA9563" i="1"/>
  <c r="AA9562" i="1"/>
  <c r="AA9561" i="1"/>
  <c r="AA9560" i="1"/>
  <c r="AA9559" i="1"/>
  <c r="AA9558" i="1"/>
  <c r="AA9557" i="1"/>
  <c r="AA9556" i="1"/>
  <c r="AA9555" i="1"/>
  <c r="AA9554" i="1"/>
  <c r="AA9553" i="1"/>
  <c r="AA9552" i="1"/>
  <c r="AA9551" i="1"/>
  <c r="AA9550" i="1"/>
  <c r="AA9549" i="1"/>
  <c r="AA9548" i="1"/>
  <c r="AA9547" i="1"/>
  <c r="AA9546" i="1"/>
  <c r="AA9545" i="1"/>
  <c r="AA9544" i="1"/>
  <c r="AA9543" i="1"/>
  <c r="AA9542" i="1"/>
  <c r="AA9541" i="1"/>
  <c r="AA9540" i="1"/>
  <c r="AA9539" i="1"/>
  <c r="AA9538" i="1"/>
  <c r="AA9537" i="1"/>
  <c r="AA9536" i="1"/>
  <c r="AA9535" i="1"/>
  <c r="AA9534" i="1"/>
  <c r="AA9533" i="1"/>
  <c r="AA9532" i="1"/>
  <c r="AA9531" i="1"/>
  <c r="AA9530" i="1"/>
  <c r="AA9529" i="1"/>
  <c r="AA9528" i="1"/>
  <c r="AA9527" i="1"/>
  <c r="AA9526" i="1"/>
  <c r="AA9525" i="1"/>
  <c r="AA9524" i="1"/>
  <c r="AA9523" i="1"/>
  <c r="AA9522" i="1"/>
  <c r="AA9521" i="1"/>
  <c r="AA9520" i="1"/>
  <c r="AA9519" i="1"/>
  <c r="AA9518" i="1"/>
  <c r="AA9517" i="1"/>
  <c r="AA9516" i="1"/>
  <c r="AA9515" i="1"/>
  <c r="AA9514" i="1"/>
  <c r="AA9513" i="1"/>
  <c r="AA9512" i="1"/>
  <c r="AA9511" i="1"/>
  <c r="AA9510" i="1"/>
  <c r="AA9509" i="1"/>
  <c r="AA9508" i="1"/>
  <c r="AA9507" i="1"/>
  <c r="AA9506" i="1"/>
  <c r="AA9505" i="1"/>
  <c r="AA9504" i="1"/>
  <c r="AA9503" i="1"/>
  <c r="AA9502" i="1"/>
  <c r="AA9501" i="1"/>
  <c r="AA9500" i="1"/>
  <c r="AA9499" i="1"/>
  <c r="AA9498" i="1"/>
  <c r="AA9497" i="1"/>
  <c r="AA9496" i="1"/>
  <c r="AA9495" i="1"/>
  <c r="AA9494" i="1"/>
  <c r="AA9493" i="1"/>
  <c r="AA9492" i="1"/>
  <c r="AA9491" i="1"/>
  <c r="AA9490" i="1"/>
  <c r="AA9489" i="1"/>
  <c r="AA9488" i="1"/>
  <c r="AA9487" i="1"/>
  <c r="AA9486" i="1"/>
  <c r="AA9485" i="1"/>
  <c r="AA9484" i="1"/>
  <c r="AA9483" i="1"/>
  <c r="AA9482" i="1"/>
  <c r="AA9481" i="1"/>
  <c r="AA9480" i="1"/>
  <c r="AA9479" i="1"/>
  <c r="AA9478" i="1"/>
  <c r="AA9477" i="1"/>
  <c r="AA9476" i="1"/>
  <c r="AA9475" i="1"/>
  <c r="AA9474" i="1"/>
  <c r="AA9473" i="1"/>
  <c r="AA9472" i="1"/>
  <c r="AA9471" i="1"/>
  <c r="AA9470" i="1"/>
  <c r="AA9469" i="1"/>
  <c r="AA9468" i="1"/>
  <c r="AA9467" i="1"/>
  <c r="AA9466" i="1"/>
  <c r="AA9465" i="1"/>
  <c r="AA9464" i="1"/>
  <c r="AA9463" i="1"/>
  <c r="AA9462" i="1"/>
  <c r="AA9461" i="1"/>
  <c r="AA9460" i="1"/>
  <c r="AA9459" i="1"/>
  <c r="AA9458" i="1"/>
  <c r="AA9457" i="1"/>
  <c r="AA9456" i="1"/>
  <c r="AA9455" i="1"/>
  <c r="AA9454" i="1"/>
  <c r="AA9453" i="1"/>
  <c r="AA9452" i="1"/>
  <c r="AA9451" i="1"/>
  <c r="AA9450" i="1"/>
  <c r="AA9449" i="1"/>
  <c r="AA9448" i="1"/>
  <c r="AA9447" i="1"/>
  <c r="AA9446" i="1"/>
  <c r="AA9445" i="1"/>
  <c r="AA9444" i="1"/>
  <c r="AA9443" i="1"/>
  <c r="AA9442" i="1"/>
  <c r="AA9441" i="1"/>
  <c r="AA9440" i="1"/>
  <c r="AA9439" i="1"/>
  <c r="AA9438" i="1"/>
  <c r="AA9437" i="1"/>
  <c r="AA9436" i="1"/>
  <c r="AA9435" i="1"/>
  <c r="AA9434" i="1"/>
  <c r="AA9433" i="1"/>
  <c r="AA9432" i="1"/>
  <c r="AA9431" i="1"/>
  <c r="AA9430" i="1"/>
  <c r="AA9429" i="1"/>
  <c r="AA9428" i="1"/>
  <c r="AA9427" i="1"/>
  <c r="AA9426" i="1"/>
  <c r="AA9425" i="1"/>
  <c r="AA9424" i="1"/>
  <c r="AA9423" i="1"/>
  <c r="AA9422" i="1"/>
  <c r="AA9421" i="1"/>
  <c r="AA9420" i="1"/>
  <c r="AA9419" i="1"/>
  <c r="AA9418" i="1"/>
  <c r="AA9417" i="1"/>
  <c r="AA9416" i="1"/>
  <c r="AA9415" i="1"/>
  <c r="AA9414" i="1"/>
  <c r="AA9413" i="1"/>
  <c r="AA9412" i="1"/>
  <c r="AA9411" i="1"/>
  <c r="AA9410" i="1"/>
  <c r="AA9409" i="1"/>
  <c r="AA9408" i="1"/>
  <c r="AA9407" i="1"/>
  <c r="AA9406" i="1"/>
  <c r="AA9405" i="1"/>
  <c r="AA9404" i="1"/>
  <c r="AA9403" i="1"/>
  <c r="AA9402" i="1"/>
  <c r="AA9401" i="1"/>
  <c r="AA9400" i="1"/>
  <c r="AA9399" i="1"/>
  <c r="AA9398" i="1"/>
  <c r="AA9397" i="1"/>
  <c r="AA9396" i="1"/>
  <c r="AA9395" i="1"/>
  <c r="AA9394" i="1"/>
  <c r="AA9393" i="1"/>
  <c r="AA9392" i="1"/>
  <c r="AA9391" i="1"/>
  <c r="AA9390" i="1"/>
  <c r="AA9389" i="1"/>
  <c r="AA9388" i="1"/>
  <c r="AA9387" i="1"/>
  <c r="AA9386" i="1"/>
  <c r="AA9385" i="1"/>
  <c r="AA9384" i="1"/>
  <c r="AA9383" i="1"/>
  <c r="AA9382" i="1"/>
  <c r="AA9381" i="1"/>
  <c r="AA9380" i="1"/>
  <c r="AA9379" i="1"/>
  <c r="AA9378" i="1"/>
  <c r="AA9377" i="1"/>
  <c r="AA9376" i="1"/>
  <c r="AA9375" i="1"/>
  <c r="AA9374" i="1"/>
  <c r="AA9373" i="1"/>
  <c r="AA9372" i="1"/>
  <c r="AA9371" i="1"/>
  <c r="AA9370" i="1"/>
  <c r="AA9369" i="1"/>
  <c r="AA9368" i="1"/>
  <c r="AA9367" i="1"/>
  <c r="AA9366" i="1"/>
  <c r="AA9365" i="1"/>
  <c r="AA9364" i="1"/>
  <c r="AA9363" i="1"/>
  <c r="AA9362" i="1"/>
  <c r="AA9361" i="1"/>
  <c r="AA9360" i="1"/>
  <c r="AA9359" i="1"/>
  <c r="AA9358" i="1"/>
  <c r="AA9357" i="1"/>
  <c r="AA9356" i="1"/>
  <c r="AA9355" i="1"/>
  <c r="AA9354" i="1"/>
  <c r="AA9353" i="1"/>
  <c r="AA9352" i="1"/>
  <c r="AA9351" i="1"/>
  <c r="AA9350" i="1"/>
  <c r="AA9349" i="1"/>
  <c r="AA9348" i="1"/>
  <c r="AA9347" i="1"/>
  <c r="AA9346" i="1"/>
  <c r="AA9345" i="1"/>
  <c r="AA9344" i="1"/>
  <c r="AA9343" i="1"/>
  <c r="AA9342" i="1"/>
  <c r="AA9341" i="1"/>
  <c r="AA9340" i="1"/>
  <c r="AA9339" i="1"/>
  <c r="AA9338" i="1"/>
  <c r="AA9337" i="1"/>
  <c r="AA9336" i="1"/>
  <c r="AA9335" i="1"/>
  <c r="AA9334" i="1"/>
  <c r="AA9333" i="1"/>
  <c r="AA9332" i="1"/>
  <c r="AA9331" i="1"/>
  <c r="AA9330" i="1"/>
  <c r="AA9329" i="1"/>
  <c r="AA9328" i="1"/>
  <c r="AA9327" i="1"/>
  <c r="AA9326" i="1"/>
  <c r="AA9325" i="1"/>
  <c r="AA9324" i="1"/>
  <c r="AA9323" i="1"/>
  <c r="AA9322" i="1"/>
  <c r="AA9321" i="1"/>
  <c r="AA9320" i="1"/>
  <c r="AA9319" i="1"/>
  <c r="AA9318" i="1"/>
  <c r="AA9317" i="1"/>
  <c r="AA9316" i="1"/>
  <c r="AA9315" i="1"/>
  <c r="AA9314" i="1"/>
  <c r="AA9313" i="1"/>
  <c r="AA9312" i="1"/>
  <c r="AA9311" i="1"/>
  <c r="AA9310" i="1"/>
  <c r="AA9309" i="1"/>
  <c r="AA9308" i="1"/>
  <c r="AA9307" i="1"/>
  <c r="AA9306" i="1"/>
  <c r="AA9305" i="1"/>
  <c r="AA9304" i="1"/>
  <c r="AA9303" i="1"/>
  <c r="AA9302" i="1"/>
  <c r="AA9301" i="1"/>
  <c r="AA9300" i="1"/>
  <c r="AA9299" i="1"/>
  <c r="AA9298" i="1"/>
  <c r="AA9297" i="1"/>
  <c r="AA9296" i="1"/>
  <c r="AA9295" i="1"/>
  <c r="AA9294" i="1"/>
  <c r="AA9293" i="1"/>
  <c r="AA9292" i="1"/>
  <c r="AA9291" i="1"/>
  <c r="AA9290" i="1"/>
  <c r="AA9289" i="1"/>
  <c r="AA9288" i="1"/>
  <c r="AA9287" i="1"/>
  <c r="AA9286" i="1"/>
  <c r="AA9285" i="1"/>
  <c r="AA9284" i="1"/>
  <c r="AA9283" i="1"/>
  <c r="AA9282" i="1"/>
  <c r="AA9281" i="1"/>
  <c r="AA9280" i="1"/>
  <c r="AA9279" i="1"/>
  <c r="AA9278" i="1"/>
  <c r="AA9277" i="1"/>
  <c r="AA9276" i="1"/>
  <c r="AA9275" i="1"/>
  <c r="AA9274" i="1"/>
  <c r="AA9273" i="1"/>
  <c r="AA9272" i="1"/>
  <c r="AA9271" i="1"/>
  <c r="AA9270" i="1"/>
  <c r="AA9269" i="1"/>
  <c r="AA9268" i="1"/>
  <c r="AA9267" i="1"/>
  <c r="AA9266" i="1"/>
  <c r="AA9265" i="1"/>
  <c r="AA9264" i="1"/>
  <c r="AA9263" i="1"/>
  <c r="AA9262" i="1"/>
  <c r="AA9261" i="1"/>
  <c r="AA9260" i="1"/>
  <c r="AA9259" i="1"/>
  <c r="AA9258" i="1"/>
  <c r="AA9257" i="1"/>
  <c r="AA9256" i="1"/>
  <c r="AA9255" i="1"/>
  <c r="AA9254" i="1"/>
  <c r="AA9253" i="1"/>
  <c r="AA9252" i="1"/>
  <c r="AA9251" i="1"/>
  <c r="AA9250" i="1"/>
  <c r="AA9249" i="1"/>
  <c r="AA9248" i="1"/>
  <c r="AA9247" i="1"/>
  <c r="AA9246" i="1"/>
  <c r="AA9245" i="1"/>
  <c r="AA9244" i="1"/>
  <c r="AA9243" i="1"/>
  <c r="AA9242" i="1"/>
  <c r="AA9241" i="1"/>
  <c r="AA9240" i="1"/>
  <c r="AA9239" i="1"/>
  <c r="AA9238" i="1"/>
  <c r="AA9237" i="1"/>
  <c r="AA9236" i="1"/>
  <c r="AA9235" i="1"/>
  <c r="AA9234" i="1"/>
  <c r="AA9233" i="1"/>
  <c r="AA9232" i="1"/>
  <c r="AA9231" i="1"/>
  <c r="AA9230" i="1"/>
  <c r="AA9229" i="1"/>
  <c r="AA9228" i="1"/>
  <c r="AA9227" i="1"/>
  <c r="AA9226" i="1"/>
  <c r="AA9225" i="1"/>
  <c r="AA9224" i="1"/>
  <c r="AA9223" i="1"/>
  <c r="AA9222" i="1"/>
  <c r="AA9221" i="1"/>
  <c r="AA9220" i="1"/>
  <c r="AA9219" i="1"/>
  <c r="AA9218" i="1"/>
  <c r="AA9217" i="1"/>
  <c r="AA9216" i="1"/>
  <c r="AA9215" i="1"/>
  <c r="AA9214" i="1"/>
  <c r="AA9213" i="1"/>
  <c r="AA9212" i="1"/>
  <c r="AA9211" i="1"/>
  <c r="AA9210" i="1"/>
  <c r="AA9209" i="1"/>
  <c r="AA9208" i="1"/>
  <c r="AA9207" i="1"/>
  <c r="AA9206" i="1"/>
  <c r="AA9205" i="1"/>
  <c r="AA9204" i="1"/>
  <c r="AA9203" i="1"/>
  <c r="AA9202" i="1"/>
  <c r="AA9201" i="1"/>
  <c r="AA9200" i="1"/>
  <c r="AA9199" i="1"/>
  <c r="AA9198" i="1"/>
  <c r="AA9197" i="1"/>
  <c r="AA9196" i="1"/>
  <c r="AA9195" i="1"/>
  <c r="AA9194" i="1"/>
  <c r="AA9193" i="1"/>
  <c r="AA9192" i="1"/>
  <c r="AA9191" i="1"/>
  <c r="AA9190" i="1"/>
  <c r="AA9189" i="1"/>
  <c r="AA9188" i="1"/>
  <c r="AA9187" i="1"/>
  <c r="AA9186" i="1"/>
  <c r="AA9185" i="1"/>
  <c r="AA9184" i="1"/>
  <c r="AA9183" i="1"/>
  <c r="AA9182" i="1"/>
  <c r="AA9181" i="1"/>
  <c r="AA9180" i="1"/>
  <c r="AA9179" i="1"/>
  <c r="AA9178" i="1"/>
  <c r="AA9177" i="1"/>
  <c r="AA9176" i="1"/>
  <c r="AA9175" i="1"/>
  <c r="AA9174" i="1"/>
  <c r="AA9173" i="1"/>
  <c r="AA9172" i="1"/>
  <c r="AA9171" i="1"/>
  <c r="AA9170" i="1"/>
  <c r="AA9169" i="1"/>
  <c r="AA9168" i="1"/>
  <c r="AA9167" i="1"/>
  <c r="AA9166" i="1"/>
  <c r="AA9165" i="1"/>
  <c r="AA9164" i="1"/>
  <c r="AA9163" i="1"/>
  <c r="AA9162" i="1"/>
  <c r="AA9161" i="1"/>
  <c r="AA9160" i="1"/>
  <c r="AA9159" i="1"/>
  <c r="AA9158" i="1"/>
  <c r="AA9157" i="1"/>
  <c r="AA9156" i="1"/>
  <c r="AA9155" i="1"/>
  <c r="AA9154" i="1"/>
  <c r="AA9153" i="1"/>
  <c r="AA9152" i="1"/>
  <c r="AA9151" i="1"/>
  <c r="AA9150" i="1"/>
  <c r="AA9149" i="1"/>
  <c r="AA9148" i="1"/>
  <c r="AA9147" i="1"/>
  <c r="AA9146" i="1"/>
  <c r="AA9145" i="1"/>
  <c r="AA9144" i="1"/>
  <c r="AA9143" i="1"/>
  <c r="AA9142" i="1"/>
  <c r="AA9141" i="1"/>
  <c r="AA9140" i="1"/>
  <c r="AA9139" i="1"/>
  <c r="AA9138" i="1"/>
  <c r="AA9137" i="1"/>
  <c r="AA9136" i="1"/>
  <c r="AA9135" i="1"/>
  <c r="AA9134" i="1"/>
  <c r="AA9133" i="1"/>
  <c r="AA9132" i="1"/>
  <c r="AA9131" i="1"/>
  <c r="AA9130" i="1"/>
  <c r="AA9129" i="1"/>
  <c r="AA9128" i="1"/>
  <c r="AA9127" i="1"/>
  <c r="AA9126" i="1"/>
  <c r="AA9125" i="1"/>
  <c r="AA9124" i="1"/>
  <c r="AA9123" i="1"/>
  <c r="AA9122" i="1"/>
  <c r="AA9121" i="1"/>
  <c r="AA9120" i="1"/>
  <c r="AA9119" i="1"/>
  <c r="AA9118" i="1"/>
  <c r="AA9117" i="1"/>
  <c r="AA9116" i="1"/>
  <c r="AA9115" i="1"/>
  <c r="AA9114" i="1"/>
  <c r="AA9113" i="1"/>
  <c r="AA9112" i="1"/>
  <c r="AA9111" i="1"/>
  <c r="AA9110" i="1"/>
  <c r="AA9109" i="1"/>
  <c r="AA9108" i="1"/>
  <c r="AA9107" i="1"/>
  <c r="AA9106" i="1"/>
  <c r="AA9105" i="1"/>
  <c r="AA9104" i="1"/>
  <c r="AA9103" i="1"/>
  <c r="AA9102" i="1"/>
  <c r="AA9101" i="1"/>
  <c r="AA9100" i="1"/>
  <c r="AA9099" i="1"/>
  <c r="AA9098" i="1"/>
  <c r="AA9097" i="1"/>
  <c r="AA9096" i="1"/>
  <c r="AA9095" i="1"/>
  <c r="AA9094" i="1"/>
  <c r="AA9093" i="1"/>
  <c r="AA9092" i="1"/>
  <c r="AA9091" i="1"/>
  <c r="AA9090" i="1"/>
  <c r="AA9089" i="1"/>
  <c r="AA9088" i="1"/>
  <c r="AA9087" i="1"/>
  <c r="AA9086" i="1"/>
  <c r="AA9085" i="1"/>
  <c r="AA9084" i="1"/>
  <c r="AA9083" i="1"/>
  <c r="AA9082" i="1"/>
  <c r="AA9081" i="1"/>
  <c r="AA9080" i="1"/>
  <c r="AA9079" i="1"/>
  <c r="AA9078" i="1"/>
  <c r="AA9077" i="1"/>
  <c r="AA9076" i="1"/>
  <c r="AA9075" i="1"/>
  <c r="AA9074" i="1"/>
  <c r="AA9073" i="1"/>
  <c r="AA9072" i="1"/>
  <c r="AA9071" i="1"/>
  <c r="AA9070" i="1"/>
  <c r="AA9069" i="1"/>
  <c r="AA9068" i="1"/>
  <c r="AA9067" i="1"/>
  <c r="AA9066" i="1"/>
  <c r="AA9065" i="1"/>
  <c r="AA9064" i="1"/>
  <c r="AA9063" i="1"/>
  <c r="AA9062" i="1"/>
  <c r="AA9061" i="1"/>
  <c r="AA9060" i="1"/>
  <c r="AA9059" i="1"/>
  <c r="AA9058" i="1"/>
  <c r="AA9057" i="1"/>
  <c r="AA9056" i="1"/>
  <c r="AA9055" i="1"/>
  <c r="AA9054" i="1"/>
  <c r="AA9053" i="1"/>
  <c r="AA9052" i="1"/>
  <c r="AA9051" i="1"/>
  <c r="AA9050" i="1"/>
  <c r="AA9049" i="1"/>
  <c r="AA9048" i="1"/>
  <c r="AA9047" i="1"/>
  <c r="AA9046" i="1"/>
  <c r="AA9045" i="1"/>
  <c r="AA9044" i="1"/>
  <c r="AA9043" i="1"/>
  <c r="AA9042" i="1"/>
  <c r="AA9041" i="1"/>
  <c r="AA9040" i="1"/>
  <c r="AA9039" i="1"/>
  <c r="AA9038" i="1"/>
  <c r="AA9037" i="1"/>
  <c r="AA9036" i="1"/>
  <c r="AA9035" i="1"/>
  <c r="AA9034" i="1"/>
  <c r="AA9033" i="1"/>
  <c r="AA9032" i="1"/>
  <c r="AA9031" i="1"/>
  <c r="AA9030" i="1"/>
  <c r="AA9029" i="1"/>
  <c r="AA9028" i="1"/>
  <c r="AA9027" i="1"/>
  <c r="AA9026" i="1"/>
  <c r="AA9025" i="1"/>
  <c r="AA9024" i="1"/>
  <c r="AA9023" i="1"/>
  <c r="AA9022" i="1"/>
  <c r="AA9021" i="1"/>
  <c r="AA9020" i="1"/>
  <c r="AA9019" i="1"/>
  <c r="AA9018" i="1"/>
  <c r="AA9017" i="1"/>
  <c r="AA9016" i="1"/>
  <c r="AA9015" i="1"/>
  <c r="AA9014" i="1"/>
  <c r="AA9013" i="1"/>
  <c r="AA9012" i="1"/>
  <c r="AA9011" i="1"/>
  <c r="AA9010" i="1"/>
  <c r="AA9009" i="1"/>
  <c r="AA9008" i="1"/>
  <c r="AA9007" i="1"/>
  <c r="AA9006" i="1"/>
  <c r="AA9005" i="1"/>
  <c r="AA9004" i="1"/>
  <c r="AA9003" i="1"/>
  <c r="AA9002" i="1"/>
  <c r="AA9001" i="1"/>
  <c r="AA9000" i="1"/>
  <c r="AA8999" i="1"/>
  <c r="AA8998" i="1"/>
  <c r="AA8997" i="1"/>
  <c r="AA8995" i="1"/>
  <c r="AA8994" i="1"/>
  <c r="AA8993" i="1"/>
  <c r="AA8992" i="1"/>
  <c r="AA8991" i="1"/>
  <c r="AA8990" i="1"/>
  <c r="AA8989" i="1"/>
  <c r="AA8988" i="1"/>
  <c r="AA8987" i="1"/>
  <c r="AA8986" i="1"/>
  <c r="AA8985" i="1"/>
  <c r="AA8984" i="1"/>
  <c r="AA8983" i="1"/>
  <c r="AA8982" i="1"/>
  <c r="AA8981" i="1"/>
  <c r="AA8980" i="1"/>
  <c r="AA8979" i="1"/>
  <c r="AA8978" i="1"/>
  <c r="AA8977" i="1"/>
  <c r="AA8976" i="1"/>
  <c r="AA8975" i="1"/>
  <c r="AA8974" i="1"/>
  <c r="AA8973" i="1"/>
  <c r="AA8972" i="1"/>
  <c r="AA8971" i="1"/>
  <c r="AA8970" i="1"/>
  <c r="AA8969" i="1"/>
  <c r="AA8968" i="1"/>
  <c r="AA8967" i="1"/>
  <c r="AA8966" i="1"/>
  <c r="AA8965" i="1"/>
  <c r="AA8964" i="1"/>
  <c r="AA8963" i="1"/>
  <c r="AA8962" i="1"/>
  <c r="AA8961" i="1"/>
  <c r="AA8960" i="1"/>
  <c r="AA8959" i="1"/>
  <c r="AA8958" i="1"/>
  <c r="AA8957" i="1"/>
  <c r="AA8956" i="1"/>
  <c r="AA8955" i="1"/>
  <c r="AA8954" i="1"/>
  <c r="AA8953" i="1"/>
  <c r="AA8952" i="1"/>
  <c r="AA8951" i="1"/>
  <c r="AA8950" i="1"/>
  <c r="AA8949" i="1"/>
  <c r="AA8948" i="1"/>
  <c r="AA8947" i="1"/>
  <c r="AA8946" i="1"/>
  <c r="AA8945" i="1"/>
  <c r="AA8944" i="1"/>
  <c r="AA8943" i="1"/>
  <c r="AA8942" i="1"/>
  <c r="AA8941" i="1"/>
  <c r="AA8940" i="1"/>
  <c r="AA8939" i="1"/>
  <c r="AA8938" i="1"/>
  <c r="AA8937" i="1"/>
  <c r="AA8936" i="1"/>
  <c r="AA8935" i="1"/>
  <c r="AA8934" i="1"/>
  <c r="AA8933" i="1"/>
  <c r="AA8932" i="1"/>
  <c r="AA8931" i="1"/>
  <c r="AA8930" i="1"/>
  <c r="AA8929" i="1"/>
  <c r="AA8928" i="1"/>
  <c r="AA8927" i="1"/>
  <c r="AA8926" i="1"/>
  <c r="AA8925" i="1"/>
  <c r="AA8924" i="1"/>
  <c r="AA8923" i="1"/>
  <c r="AA8922" i="1"/>
  <c r="AA8921" i="1"/>
  <c r="AA8920" i="1"/>
  <c r="AA8919" i="1"/>
  <c r="AA8918" i="1"/>
  <c r="AA8917" i="1"/>
  <c r="AA8916" i="1"/>
  <c r="AA8915" i="1"/>
  <c r="AA8914" i="1"/>
  <c r="AA8913" i="1"/>
  <c r="AA8912" i="1"/>
  <c r="AA8911" i="1"/>
  <c r="AA8910" i="1"/>
  <c r="AA8909" i="1"/>
  <c r="AA8908" i="1"/>
  <c r="AA8907" i="1"/>
  <c r="AA8906" i="1"/>
  <c r="AA8905" i="1"/>
  <c r="AA8904" i="1"/>
  <c r="AA8903" i="1"/>
  <c r="AA8902" i="1"/>
  <c r="AA8901" i="1"/>
  <c r="AA8900" i="1"/>
  <c r="AA8899" i="1"/>
  <c r="AA8898" i="1"/>
  <c r="AA8897" i="1"/>
  <c r="AA8896" i="1"/>
  <c r="AA8895" i="1"/>
  <c r="AA8894" i="1"/>
  <c r="AA8893" i="1"/>
  <c r="AA8892" i="1"/>
  <c r="AA8891" i="1"/>
  <c r="AA8890" i="1"/>
  <c r="AA8889" i="1"/>
  <c r="AA8888" i="1"/>
  <c r="AA8887" i="1"/>
  <c r="AA8886" i="1"/>
  <c r="AA8885" i="1"/>
  <c r="AA8884" i="1"/>
  <c r="AA8883" i="1"/>
  <c r="AA8882" i="1"/>
  <c r="AA8881" i="1"/>
  <c r="AA8880" i="1"/>
  <c r="AA8879" i="1"/>
  <c r="AA8878" i="1"/>
  <c r="AA8877" i="1"/>
  <c r="AA8876" i="1"/>
  <c r="AA8875" i="1"/>
  <c r="AA8874" i="1"/>
  <c r="AA8873" i="1"/>
  <c r="AA8872" i="1"/>
  <c r="AA8871" i="1"/>
  <c r="AA8870" i="1"/>
  <c r="AA8869" i="1"/>
  <c r="AA8868" i="1"/>
  <c r="AA8867" i="1"/>
  <c r="AA8866" i="1"/>
  <c r="AA8865" i="1"/>
  <c r="AA8864" i="1"/>
  <c r="AA8863" i="1"/>
  <c r="AA8862" i="1"/>
  <c r="AA8861" i="1"/>
  <c r="AA8860" i="1"/>
  <c r="AA8859" i="1"/>
  <c r="AA8858" i="1"/>
  <c r="AA8857" i="1"/>
  <c r="AA8856" i="1"/>
  <c r="AA8855" i="1"/>
  <c r="AA8854" i="1"/>
  <c r="AA8853" i="1"/>
  <c r="AA8852" i="1"/>
  <c r="AA8851" i="1"/>
  <c r="AA8850" i="1"/>
  <c r="AA8849" i="1"/>
  <c r="AA8848" i="1"/>
  <c r="AA8847" i="1"/>
  <c r="AA8846" i="1"/>
  <c r="AA8845" i="1"/>
  <c r="AA8844" i="1"/>
  <c r="AA8843" i="1"/>
  <c r="AA8842" i="1"/>
  <c r="AA8841" i="1"/>
  <c r="AA8840" i="1"/>
  <c r="AA8839" i="1"/>
  <c r="AA8838" i="1"/>
  <c r="AA8837" i="1"/>
  <c r="AA8836" i="1"/>
  <c r="AA8835" i="1"/>
  <c r="AA8834" i="1"/>
  <c r="AA8833" i="1"/>
  <c r="AA8832" i="1"/>
  <c r="AA8831" i="1"/>
  <c r="AA8830" i="1"/>
  <c r="AA8829" i="1"/>
  <c r="AA8828" i="1"/>
  <c r="AA8827" i="1"/>
  <c r="AA8826" i="1"/>
  <c r="AA8825" i="1"/>
  <c r="AA8824" i="1"/>
  <c r="AA8823" i="1"/>
  <c r="AA8822" i="1"/>
  <c r="AA8821" i="1"/>
  <c r="AA8820" i="1"/>
  <c r="AA8819" i="1"/>
  <c r="AA8818" i="1"/>
  <c r="AA8817" i="1"/>
  <c r="AA8816" i="1"/>
  <c r="AA8815" i="1"/>
  <c r="AA8814" i="1"/>
  <c r="AA8813" i="1"/>
  <c r="AA8812" i="1"/>
  <c r="AA8811" i="1"/>
  <c r="AA8810" i="1"/>
  <c r="AA8809" i="1"/>
  <c r="AA8808" i="1"/>
  <c r="AA8807" i="1"/>
  <c r="AA8806" i="1"/>
  <c r="AA8805" i="1"/>
  <c r="AA8804" i="1"/>
  <c r="AA8803" i="1"/>
  <c r="AA8802" i="1"/>
  <c r="AA8801" i="1"/>
  <c r="AA8800" i="1"/>
  <c r="AA8799" i="1"/>
  <c r="AA8798" i="1"/>
  <c r="AA8797" i="1"/>
  <c r="AA8796" i="1"/>
  <c r="AA8795" i="1"/>
  <c r="AA8794" i="1"/>
  <c r="AA8793" i="1"/>
  <c r="AA8792" i="1"/>
  <c r="AA8791" i="1"/>
  <c r="AA8790" i="1"/>
  <c r="AA8789" i="1"/>
  <c r="AA8788" i="1"/>
  <c r="AA8787" i="1"/>
  <c r="AA8786" i="1"/>
  <c r="AA8785" i="1"/>
  <c r="AA8784" i="1"/>
  <c r="AA8783" i="1"/>
  <c r="AA8782" i="1"/>
  <c r="AA8781" i="1"/>
  <c r="AA8780" i="1"/>
  <c r="AA8779" i="1"/>
  <c r="AA8778" i="1"/>
  <c r="AA8777" i="1"/>
  <c r="AA8776" i="1"/>
  <c r="AA8775" i="1"/>
  <c r="AA8774" i="1"/>
  <c r="AA8773" i="1"/>
  <c r="AA8772" i="1"/>
  <c r="AA8771" i="1"/>
  <c r="AA8770" i="1"/>
  <c r="AA8769" i="1"/>
  <c r="AA8768" i="1"/>
  <c r="AA8767" i="1"/>
  <c r="AA8766" i="1"/>
  <c r="AA8765" i="1"/>
  <c r="AA8764" i="1"/>
  <c r="AA8763" i="1"/>
  <c r="AA8762" i="1"/>
  <c r="AA8761" i="1"/>
  <c r="AA8760" i="1"/>
  <c r="AA8759" i="1"/>
  <c r="AA8758" i="1"/>
  <c r="AA8757" i="1"/>
  <c r="AA8756" i="1"/>
  <c r="AA8755" i="1"/>
  <c r="AA8754" i="1"/>
  <c r="AA8753" i="1"/>
  <c r="AA8752" i="1"/>
  <c r="AA8751" i="1"/>
  <c r="AA8750" i="1"/>
  <c r="AA8749" i="1"/>
  <c r="AA8748" i="1"/>
  <c r="AA8747" i="1"/>
  <c r="AA8746" i="1"/>
  <c r="AA8745" i="1"/>
  <c r="AA8744" i="1"/>
  <c r="AA8743" i="1"/>
  <c r="AA8742" i="1"/>
  <c r="AA8741" i="1"/>
  <c r="AA8740" i="1"/>
  <c r="AA8739" i="1"/>
  <c r="AA8738" i="1"/>
  <c r="AA8737" i="1"/>
  <c r="AA8736" i="1"/>
  <c r="AA8735" i="1"/>
  <c r="AA8734" i="1"/>
  <c r="AA8733" i="1"/>
  <c r="AA8732" i="1"/>
  <c r="AA8731" i="1"/>
  <c r="AA8730" i="1"/>
  <c r="AA8729" i="1"/>
  <c r="AA8728" i="1"/>
  <c r="AA8727" i="1"/>
  <c r="AA8726" i="1"/>
  <c r="AA8725" i="1"/>
  <c r="AA8724" i="1"/>
  <c r="AA8723" i="1"/>
  <c r="AA8722" i="1"/>
  <c r="AA8721" i="1"/>
  <c r="AA8720" i="1"/>
  <c r="AA8719" i="1"/>
  <c r="AA8718" i="1"/>
  <c r="AA8717" i="1"/>
  <c r="AA8716" i="1"/>
  <c r="AA8715" i="1"/>
  <c r="AA8714" i="1"/>
  <c r="AA8713" i="1"/>
  <c r="AA8712" i="1"/>
  <c r="AA8711" i="1"/>
  <c r="AA8710" i="1"/>
  <c r="AA8709" i="1"/>
  <c r="AA8708" i="1"/>
  <c r="AA8707" i="1"/>
  <c r="AA8706" i="1"/>
  <c r="AA8705" i="1"/>
  <c r="AA8704" i="1"/>
  <c r="AA8703" i="1"/>
  <c r="AA8702" i="1"/>
  <c r="AA8701" i="1"/>
  <c r="AA8700" i="1"/>
  <c r="AA8699" i="1"/>
  <c r="AA8698" i="1"/>
  <c r="AA8697" i="1"/>
  <c r="AA8696" i="1"/>
  <c r="AA8695" i="1"/>
  <c r="AA8694" i="1"/>
  <c r="AA8693" i="1"/>
  <c r="AA8692" i="1"/>
  <c r="AA8691" i="1"/>
  <c r="AA8690" i="1"/>
  <c r="AA8689" i="1"/>
  <c r="AA8688" i="1"/>
  <c r="AA8687" i="1"/>
  <c r="AA8686" i="1"/>
  <c r="AA8685" i="1"/>
  <c r="AA8684" i="1"/>
  <c r="AA8683" i="1"/>
  <c r="AA8682" i="1"/>
  <c r="AA8681" i="1"/>
  <c r="AA8680" i="1"/>
  <c r="AA8679" i="1"/>
  <c r="AA8678" i="1"/>
  <c r="AA8677" i="1"/>
  <c r="AA8676" i="1"/>
  <c r="AA8675" i="1"/>
  <c r="AA8674" i="1"/>
  <c r="AA8673" i="1"/>
  <c r="AA8672" i="1"/>
  <c r="AA8671" i="1"/>
  <c r="AA8670" i="1"/>
  <c r="AA8669" i="1"/>
  <c r="AA8668" i="1"/>
  <c r="AA8667" i="1"/>
  <c r="AA8666" i="1"/>
  <c r="AA8665" i="1"/>
  <c r="AA8664" i="1"/>
  <c r="AA8663" i="1"/>
  <c r="AA8662" i="1"/>
  <c r="AA8661" i="1"/>
  <c r="AA8660" i="1"/>
  <c r="AA8659" i="1"/>
  <c r="AA8658" i="1"/>
  <c r="AA8657" i="1"/>
  <c r="AA8656" i="1"/>
  <c r="AA8655" i="1"/>
  <c r="AA8654" i="1"/>
  <c r="AA8653" i="1"/>
  <c r="AA8652" i="1"/>
  <c r="AA8651" i="1"/>
  <c r="AA8650" i="1"/>
  <c r="AA8649" i="1"/>
  <c r="AA8648" i="1"/>
  <c r="AA8647" i="1"/>
  <c r="AA8646" i="1"/>
  <c r="AA8645" i="1"/>
  <c r="AA8644" i="1"/>
  <c r="AA8643" i="1"/>
  <c r="AA8642" i="1"/>
  <c r="AA8641" i="1"/>
  <c r="AA8640" i="1"/>
  <c r="AA8639" i="1"/>
  <c r="AA8638" i="1"/>
  <c r="AA8637" i="1"/>
  <c r="AA8636" i="1"/>
  <c r="AA8635" i="1"/>
  <c r="AA8634" i="1"/>
  <c r="AA8633" i="1"/>
  <c r="AA8632" i="1"/>
  <c r="AA8631" i="1"/>
  <c r="AA8630" i="1"/>
  <c r="AA8628" i="1"/>
  <c r="AA8627" i="1"/>
  <c r="AA8626" i="1"/>
  <c r="AA8625" i="1"/>
  <c r="AA8624" i="1"/>
  <c r="AA8623" i="1"/>
  <c r="AA8622" i="1"/>
  <c r="AA8621" i="1"/>
  <c r="AA8620" i="1"/>
  <c r="AA8619" i="1"/>
  <c r="AA8618" i="1"/>
  <c r="AA8617" i="1"/>
  <c r="AA8616" i="1"/>
  <c r="AA8615" i="1"/>
  <c r="AA8614" i="1"/>
  <c r="AA8613" i="1"/>
  <c r="AA8612" i="1"/>
  <c r="AA8611" i="1"/>
  <c r="AA8610" i="1"/>
  <c r="AA8609" i="1"/>
  <c r="AA8608" i="1"/>
  <c r="AA8607" i="1"/>
  <c r="AA8606" i="1"/>
  <c r="AA8605" i="1"/>
  <c r="AA8604" i="1"/>
  <c r="AA8603" i="1"/>
  <c r="AA8602" i="1"/>
  <c r="AA8600" i="1"/>
  <c r="AA8599" i="1"/>
  <c r="AA8598" i="1"/>
  <c r="AA8597" i="1"/>
  <c r="AA8596" i="1"/>
  <c r="AA8595" i="1"/>
  <c r="AA8594" i="1"/>
  <c r="AA8593" i="1"/>
  <c r="AA8592" i="1"/>
  <c r="AA8591" i="1"/>
  <c r="AA8590" i="1"/>
  <c r="AA8589" i="1"/>
  <c r="AA8588" i="1"/>
  <c r="AA8587" i="1"/>
  <c r="AA8586" i="1"/>
  <c r="AA8585" i="1"/>
  <c r="AA8584" i="1"/>
  <c r="AA8583" i="1"/>
  <c r="AA8582" i="1"/>
  <c r="AA8581" i="1"/>
  <c r="AA8580" i="1"/>
  <c r="AA8579" i="1"/>
  <c r="AA8578" i="1"/>
  <c r="AA8577" i="1"/>
  <c r="AA8576" i="1"/>
  <c r="AA8575" i="1"/>
  <c r="AA8574" i="1"/>
  <c r="AA8573" i="1"/>
  <c r="AA8572" i="1"/>
  <c r="AA8571" i="1"/>
  <c r="AA8570" i="1"/>
  <c r="AA8569" i="1"/>
  <c r="AA8568" i="1"/>
  <c r="AA8567" i="1"/>
  <c r="AA8566" i="1"/>
  <c r="AA8565" i="1"/>
  <c r="AA8564" i="1"/>
  <c r="AA8563" i="1"/>
  <c r="AA8562" i="1"/>
  <c r="AA8561" i="1"/>
  <c r="AA8560" i="1"/>
  <c r="AA8559" i="1"/>
  <c r="AA8558" i="1"/>
  <c r="AA8557" i="1"/>
  <c r="AA8556" i="1"/>
  <c r="AA8555" i="1"/>
  <c r="AA8554" i="1"/>
  <c r="AA8553" i="1"/>
  <c r="AA8552" i="1"/>
  <c r="AA8551" i="1"/>
  <c r="AA8550" i="1"/>
  <c r="AA8549" i="1"/>
  <c r="AA8548" i="1"/>
  <c r="AA8547" i="1"/>
  <c r="AA8546" i="1"/>
  <c r="AA8545" i="1"/>
  <c r="AA8544" i="1"/>
  <c r="AA8543" i="1"/>
  <c r="AA8542" i="1"/>
  <c r="AA8541" i="1"/>
  <c r="AA8540" i="1"/>
  <c r="AA8539" i="1"/>
  <c r="AA8538" i="1"/>
  <c r="AA8537" i="1"/>
  <c r="AA8536" i="1"/>
  <c r="AA8535" i="1"/>
  <c r="AA8534" i="1"/>
  <c r="AA8533" i="1"/>
  <c r="AA8532" i="1"/>
  <c r="AA8531" i="1"/>
  <c r="AA8530" i="1"/>
  <c r="AA8529" i="1"/>
  <c r="AA8528" i="1"/>
  <c r="AA8527" i="1"/>
  <c r="AA8526" i="1"/>
  <c r="AA8525" i="1"/>
  <c r="AA8524" i="1"/>
  <c r="AA8523" i="1"/>
  <c r="AA8522" i="1"/>
  <c r="AA8521" i="1"/>
  <c r="AA8520" i="1"/>
  <c r="AA8519" i="1"/>
  <c r="AA8518" i="1"/>
  <c r="AA8517" i="1"/>
  <c r="AA8516" i="1"/>
  <c r="AA8515" i="1"/>
  <c r="AA8514" i="1"/>
  <c r="AA8513" i="1"/>
  <c r="AA8512" i="1"/>
  <c r="AA8511" i="1"/>
  <c r="AA8510" i="1"/>
  <c r="AA8509" i="1"/>
  <c r="AA8508" i="1"/>
  <c r="AA8507" i="1"/>
  <c r="AA8506" i="1"/>
  <c r="AA8505" i="1"/>
  <c r="AA8504" i="1"/>
  <c r="AA8503" i="1"/>
  <c r="AA8502" i="1"/>
  <c r="AA8501" i="1"/>
  <c r="AA8500" i="1"/>
  <c r="AA8499" i="1"/>
  <c r="AA8498" i="1"/>
  <c r="AA8497" i="1"/>
  <c r="AA8496" i="1"/>
  <c r="AA8495" i="1"/>
  <c r="AA8494" i="1"/>
  <c r="AA8493" i="1"/>
  <c r="AA8492" i="1"/>
  <c r="AA8491" i="1"/>
  <c r="AA8490" i="1"/>
  <c r="AA8489" i="1"/>
  <c r="AA8488" i="1"/>
  <c r="AA8487" i="1"/>
  <c r="AA8486" i="1"/>
  <c r="AA8485" i="1"/>
  <c r="AA8484" i="1"/>
  <c r="AA8483" i="1"/>
  <c r="AA8482" i="1"/>
  <c r="AA8481" i="1"/>
  <c r="AA8480" i="1"/>
  <c r="AA8479" i="1"/>
  <c r="AA8478" i="1"/>
  <c r="AA8477" i="1"/>
  <c r="AA8476" i="1"/>
  <c r="AA8475" i="1"/>
  <c r="AA8474" i="1"/>
  <c r="AA8473" i="1"/>
  <c r="AA8472" i="1"/>
  <c r="AA8471" i="1"/>
  <c r="AA8470" i="1"/>
  <c r="AA8469" i="1"/>
  <c r="AA8468" i="1"/>
  <c r="AA8467" i="1"/>
  <c r="AA8466" i="1"/>
  <c r="AA8465" i="1"/>
  <c r="AA8464" i="1"/>
  <c r="AA8463" i="1"/>
  <c r="AA8462" i="1"/>
  <c r="AA8461" i="1"/>
  <c r="AA8460" i="1"/>
  <c r="AA8459" i="1"/>
  <c r="AA8458" i="1"/>
  <c r="AA8457" i="1"/>
  <c r="AA8456" i="1"/>
  <c r="AA8455" i="1"/>
  <c r="AA8454" i="1"/>
  <c r="AA8453" i="1"/>
  <c r="AA8452" i="1"/>
  <c r="AA8451" i="1"/>
  <c r="AA8450" i="1"/>
  <c r="AA8449" i="1"/>
  <c r="AA8448" i="1"/>
  <c r="AA8447" i="1"/>
  <c r="AA8446" i="1"/>
  <c r="AA8445" i="1"/>
  <c r="AA8444" i="1"/>
  <c r="AA8443" i="1"/>
  <c r="AA8442" i="1"/>
  <c r="AA8441" i="1"/>
  <c r="AA8440" i="1"/>
  <c r="AA8439" i="1"/>
  <c r="AA8438" i="1"/>
  <c r="AA8437" i="1"/>
  <c r="AA8436" i="1"/>
  <c r="AA8435" i="1"/>
  <c r="AA8434" i="1"/>
  <c r="AA8433" i="1"/>
  <c r="AA8432" i="1"/>
  <c r="AA8431" i="1"/>
  <c r="AA8430" i="1"/>
  <c r="AA8429" i="1"/>
  <c r="AA8428" i="1"/>
  <c r="AA8427" i="1"/>
  <c r="AA8426" i="1"/>
  <c r="AA8425" i="1"/>
  <c r="AA8424" i="1"/>
  <c r="AA8423" i="1"/>
  <c r="AA8422" i="1"/>
  <c r="AA8421" i="1"/>
  <c r="AA8420" i="1"/>
  <c r="AA8419" i="1"/>
  <c r="AA8418" i="1"/>
  <c r="AA8417" i="1"/>
  <c r="AA8416" i="1"/>
  <c r="AA8415" i="1"/>
  <c r="AA8414" i="1"/>
  <c r="AA8413" i="1"/>
  <c r="AA8412" i="1"/>
  <c r="AA8411" i="1"/>
  <c r="AA8410" i="1"/>
  <c r="AA8409" i="1"/>
  <c r="AA8408" i="1"/>
  <c r="AA8407" i="1"/>
  <c r="AA8406" i="1"/>
  <c r="AA8405" i="1"/>
  <c r="AA8404" i="1"/>
  <c r="AA8403" i="1"/>
  <c r="AA8402" i="1"/>
  <c r="AA8401" i="1"/>
  <c r="AA8400" i="1"/>
  <c r="AA8399" i="1"/>
  <c r="AA8398" i="1"/>
  <c r="AA8397" i="1"/>
  <c r="AA8396" i="1"/>
  <c r="AA8395" i="1"/>
  <c r="AA8394" i="1"/>
  <c r="AA8393" i="1"/>
  <c r="AA8392" i="1"/>
  <c r="AA8391" i="1"/>
  <c r="AA8390" i="1"/>
  <c r="AA8389" i="1"/>
  <c r="AA8388" i="1"/>
  <c r="AA8387" i="1"/>
  <c r="AA8386" i="1"/>
  <c r="AA8385" i="1"/>
  <c r="AA8384" i="1"/>
  <c r="AA8383" i="1"/>
  <c r="AA8382" i="1"/>
  <c r="AA8381" i="1"/>
  <c r="AA8380" i="1"/>
  <c r="AA8379" i="1"/>
  <c r="AA8378" i="1"/>
  <c r="AA8377" i="1"/>
  <c r="AA8376" i="1"/>
  <c r="AA8375" i="1"/>
  <c r="AA8374" i="1"/>
  <c r="AA8373" i="1"/>
  <c r="AA8372" i="1"/>
  <c r="AA8371" i="1"/>
  <c r="AA8370" i="1"/>
  <c r="AA8369" i="1"/>
  <c r="AA8368" i="1"/>
  <c r="AA8367" i="1"/>
  <c r="AA8366" i="1"/>
  <c r="AA8365" i="1"/>
  <c r="AA8364" i="1"/>
  <c r="AA8363" i="1"/>
  <c r="AA8362" i="1"/>
  <c r="AA8361" i="1"/>
  <c r="AA8360" i="1"/>
  <c r="AA8359" i="1"/>
  <c r="AA8358" i="1"/>
  <c r="AA8357" i="1"/>
  <c r="AA8356" i="1"/>
  <c r="AA8355" i="1"/>
  <c r="AA8354" i="1"/>
  <c r="AA8353" i="1"/>
  <c r="AA8352" i="1"/>
  <c r="AA8351" i="1"/>
  <c r="AA8350" i="1"/>
  <c r="AA8349" i="1"/>
  <c r="AA8348" i="1"/>
  <c r="AA8347" i="1"/>
  <c r="AA8346" i="1"/>
  <c r="AA8345" i="1"/>
  <c r="AA8344" i="1"/>
  <c r="AA8343" i="1"/>
  <c r="AA8342" i="1"/>
  <c r="AA8341" i="1"/>
  <c r="AA8340" i="1"/>
  <c r="AA8339" i="1"/>
  <c r="AA8338" i="1"/>
  <c r="AA8337" i="1"/>
  <c r="AA8336" i="1"/>
  <c r="AA8335" i="1"/>
  <c r="AA8334" i="1"/>
  <c r="AA8333" i="1"/>
  <c r="AA8332" i="1"/>
  <c r="AA8331" i="1"/>
  <c r="AA8330" i="1"/>
  <c r="AA8329" i="1"/>
  <c r="AA8328" i="1"/>
  <c r="AA8327" i="1"/>
  <c r="AA8326" i="1"/>
  <c r="AA8325" i="1"/>
  <c r="AA8324" i="1"/>
  <c r="AA8323" i="1"/>
  <c r="AA8322" i="1"/>
  <c r="AA8321" i="1"/>
  <c r="AA8320" i="1"/>
  <c r="AA8319" i="1"/>
  <c r="AA8318" i="1"/>
  <c r="AA8317" i="1"/>
  <c r="AA8316" i="1"/>
  <c r="AA8315" i="1"/>
  <c r="AA8314" i="1"/>
  <c r="AA8313" i="1"/>
  <c r="AA8312" i="1"/>
  <c r="AA8311" i="1"/>
  <c r="AA8310" i="1"/>
  <c r="AA8309" i="1"/>
  <c r="AA8308" i="1"/>
  <c r="AA8307" i="1"/>
  <c r="AA8306" i="1"/>
  <c r="AA8305" i="1"/>
  <c r="AA8304" i="1"/>
  <c r="AA8303" i="1"/>
  <c r="AA8302" i="1"/>
  <c r="AA8301" i="1"/>
  <c r="AA8300" i="1"/>
  <c r="AA8299" i="1"/>
  <c r="AA8298" i="1"/>
  <c r="AA8297" i="1"/>
  <c r="AA8296" i="1"/>
  <c r="AA8295" i="1"/>
  <c r="AA8294" i="1"/>
  <c r="AA8293" i="1"/>
  <c r="AA8292" i="1"/>
  <c r="AA8291" i="1"/>
  <c r="AA8290" i="1"/>
  <c r="AA8289" i="1"/>
  <c r="AA8288" i="1"/>
  <c r="AA8287" i="1"/>
  <c r="AA8286" i="1"/>
  <c r="AA8285" i="1"/>
  <c r="AA8284" i="1"/>
  <c r="AA8283" i="1"/>
  <c r="AA8282" i="1"/>
  <c r="AA8281" i="1"/>
  <c r="AA8280" i="1"/>
  <c r="AA8279" i="1"/>
  <c r="AA8278" i="1"/>
  <c r="AA8277" i="1"/>
  <c r="AA8276" i="1"/>
  <c r="AA8275" i="1"/>
  <c r="AA8274" i="1"/>
  <c r="AA8273" i="1"/>
  <c r="AA8272" i="1"/>
  <c r="AA8271" i="1"/>
  <c r="AA8270" i="1"/>
  <c r="AA8269" i="1"/>
  <c r="AA8268" i="1"/>
  <c r="AA8267" i="1"/>
  <c r="AA8266" i="1"/>
  <c r="AA8265" i="1"/>
  <c r="AA8264" i="1"/>
  <c r="AA8263" i="1"/>
  <c r="AA8262" i="1"/>
  <c r="AA8261" i="1"/>
  <c r="AA8260" i="1"/>
  <c r="AA8259" i="1"/>
  <c r="AA8258" i="1"/>
  <c r="AA8257" i="1"/>
  <c r="AA8256" i="1"/>
  <c r="AA8255" i="1"/>
  <c r="AA8254" i="1"/>
  <c r="AA8253" i="1"/>
  <c r="AA8252" i="1"/>
  <c r="AA8251" i="1"/>
  <c r="AA8250" i="1"/>
  <c r="AA8249" i="1"/>
  <c r="AA8248" i="1"/>
  <c r="AA8247" i="1"/>
  <c r="AA8246" i="1"/>
  <c r="AA8245" i="1"/>
  <c r="AA8244" i="1"/>
  <c r="AA8243" i="1"/>
  <c r="AA8242" i="1"/>
  <c r="AA8241" i="1"/>
  <c r="AA8240" i="1"/>
  <c r="AA8239" i="1"/>
  <c r="AA8238" i="1"/>
  <c r="AA8237" i="1"/>
  <c r="AA8236" i="1"/>
  <c r="AA8235" i="1"/>
  <c r="AA8234" i="1"/>
  <c r="AA8233" i="1"/>
  <c r="AA8232" i="1"/>
  <c r="AA8231" i="1"/>
  <c r="AA8230" i="1"/>
  <c r="AA8229" i="1"/>
  <c r="AA8228" i="1"/>
  <c r="AA8227" i="1"/>
  <c r="AA8226" i="1"/>
  <c r="AA8225" i="1"/>
  <c r="AA8224" i="1"/>
  <c r="AA8223" i="1"/>
  <c r="AA8222" i="1"/>
  <c r="AA8221" i="1"/>
  <c r="AA8220" i="1"/>
  <c r="AA8219" i="1"/>
  <c r="AA8218" i="1"/>
  <c r="AA8217" i="1"/>
  <c r="AA8216" i="1"/>
  <c r="AA8215" i="1"/>
  <c r="AA8214" i="1"/>
  <c r="AA8213" i="1"/>
  <c r="AA8212" i="1"/>
  <c r="AA8211" i="1"/>
  <c r="AA8210" i="1"/>
  <c r="AA8209" i="1"/>
  <c r="AA8208" i="1"/>
  <c r="AA8207" i="1"/>
  <c r="AA8206" i="1"/>
  <c r="AA8205" i="1"/>
  <c r="AA8204" i="1"/>
  <c r="AA8203" i="1"/>
  <c r="AA8202" i="1"/>
  <c r="AA8201" i="1"/>
  <c r="AA8200" i="1"/>
  <c r="AA8199" i="1"/>
  <c r="AA8198" i="1"/>
  <c r="AA8171" i="1"/>
  <c r="AA8170" i="1"/>
  <c r="AA8169" i="1"/>
  <c r="AA8168" i="1"/>
  <c r="AA8167" i="1"/>
  <c r="AA8166" i="1"/>
  <c r="AA8165" i="1"/>
  <c r="AA8164" i="1"/>
  <c r="AA8163" i="1"/>
  <c r="AA8162" i="1"/>
  <c r="AA8161" i="1"/>
  <c r="AA8160" i="1"/>
  <c r="AA8159" i="1"/>
  <c r="AA8158" i="1"/>
  <c r="AA8157" i="1"/>
  <c r="AA8156" i="1"/>
  <c r="AA8155" i="1"/>
  <c r="AA8154" i="1"/>
  <c r="AA8153" i="1"/>
  <c r="AA8152" i="1"/>
  <c r="AA8151" i="1"/>
  <c r="AA8150" i="1"/>
  <c r="AA8149" i="1"/>
  <c r="AA8148" i="1"/>
  <c r="AA8147" i="1"/>
  <c r="AA8146" i="1"/>
  <c r="AA8145" i="1"/>
  <c r="AA8144" i="1"/>
  <c r="AA8143" i="1"/>
  <c r="AA8142" i="1"/>
  <c r="AA8141" i="1"/>
  <c r="AA8140" i="1"/>
  <c r="AA8197" i="1"/>
  <c r="AA8196" i="1"/>
  <c r="AA8195" i="1"/>
  <c r="AA8194" i="1"/>
  <c r="AA8193" i="1"/>
  <c r="AA8192" i="1"/>
  <c r="AA8191" i="1"/>
  <c r="AA8190" i="1"/>
  <c r="AA8189" i="1"/>
  <c r="AA8188" i="1"/>
  <c r="AA8187" i="1"/>
  <c r="AA8186" i="1"/>
  <c r="AA8185" i="1"/>
  <c r="AA8184" i="1"/>
  <c r="AA8183" i="1"/>
  <c r="AA8182" i="1"/>
  <c r="AA8181" i="1"/>
  <c r="AA8180" i="1"/>
  <c r="AA8179" i="1"/>
  <c r="AA8178" i="1"/>
  <c r="AA8176" i="1"/>
  <c r="AA8175" i="1"/>
  <c r="AA8174" i="1"/>
  <c r="AA8173" i="1"/>
  <c r="AA8172" i="1"/>
  <c r="AA8139" i="1"/>
  <c r="AA8138" i="1"/>
  <c r="AA8137" i="1"/>
  <c r="AA8136" i="1"/>
  <c r="AA8135" i="1"/>
  <c r="AA8134" i="1"/>
  <c r="AA8133" i="1"/>
  <c r="AA8132" i="1"/>
  <c r="AA8131" i="1"/>
  <c r="AA8130" i="1"/>
  <c r="AA8129" i="1"/>
  <c r="AA8128" i="1"/>
  <c r="AA8127" i="1"/>
  <c r="AA8126" i="1"/>
  <c r="AA8125" i="1"/>
  <c r="AA8124" i="1"/>
  <c r="AA8123" i="1"/>
  <c r="AA8122" i="1"/>
  <c r="AA8121" i="1"/>
  <c r="AA8120" i="1"/>
  <c r="AA8119" i="1"/>
  <c r="AA8118" i="1"/>
  <c r="AA8117" i="1"/>
  <c r="AA8116" i="1"/>
  <c r="AA8115" i="1"/>
  <c r="AA8114" i="1"/>
  <c r="AA8113" i="1"/>
  <c r="AA8112" i="1"/>
  <c r="AA8111" i="1"/>
  <c r="AA8110" i="1"/>
  <c r="AA8109" i="1"/>
  <c r="AA8108" i="1"/>
  <c r="AA8107" i="1"/>
  <c r="AA8106" i="1"/>
  <c r="AA8105" i="1"/>
  <c r="AA8104" i="1"/>
  <c r="AA8103" i="1"/>
  <c r="AA8102" i="1"/>
  <c r="AA8101" i="1"/>
  <c r="AA8100" i="1"/>
  <c r="AA8099" i="1"/>
  <c r="AA8098" i="1"/>
  <c r="AA8097" i="1"/>
  <c r="AA8096" i="1"/>
  <c r="AA8095" i="1"/>
  <c r="AA8094" i="1"/>
  <c r="AA8093" i="1"/>
  <c r="AA8092" i="1"/>
  <c r="AA8091" i="1"/>
  <c r="AA8090" i="1"/>
  <c r="AA8089" i="1"/>
  <c r="AA8088" i="1"/>
  <c r="AA8087" i="1"/>
  <c r="AA8086" i="1"/>
  <c r="AA8085" i="1"/>
  <c r="AA8084" i="1"/>
  <c r="AA8083" i="1"/>
  <c r="AA8082" i="1"/>
  <c r="AA8081" i="1"/>
  <c r="AA8080" i="1"/>
  <c r="AA8079" i="1"/>
  <c r="AA8078" i="1"/>
  <c r="AA8077" i="1"/>
  <c r="AA8076" i="1"/>
  <c r="AA8075" i="1"/>
  <c r="AA8074" i="1"/>
  <c r="AA8073" i="1"/>
  <c r="AA8072" i="1"/>
  <c r="AA8071" i="1"/>
  <c r="AA8070" i="1"/>
  <c r="AA8069" i="1"/>
  <c r="AA8068" i="1"/>
  <c r="AA8067" i="1"/>
  <c r="AA8066" i="1"/>
  <c r="AA8065" i="1"/>
  <c r="AA8064" i="1"/>
  <c r="AA8063" i="1"/>
  <c r="AA8062" i="1"/>
  <c r="AA8061" i="1"/>
  <c r="AA8060" i="1"/>
  <c r="AA8059" i="1"/>
  <c r="AA8058" i="1"/>
  <c r="AA8057" i="1"/>
  <c r="AA8056" i="1"/>
  <c r="AA8055" i="1"/>
  <c r="AA8054" i="1"/>
  <c r="AA8053" i="1"/>
  <c r="AA8052" i="1"/>
  <c r="AA8051" i="1"/>
  <c r="AA8050" i="1"/>
  <c r="AA8049" i="1"/>
  <c r="AA8048" i="1"/>
  <c r="AA8047" i="1"/>
  <c r="AA8046" i="1"/>
  <c r="AA8045" i="1"/>
  <c r="AA8044" i="1"/>
  <c r="AA8043" i="1"/>
  <c r="AA8042" i="1"/>
  <c r="AA8041" i="1"/>
  <c r="AA8040" i="1"/>
  <c r="AA8039" i="1"/>
  <c r="AA8038" i="1"/>
  <c r="AA8037" i="1"/>
  <c r="AA8036" i="1"/>
  <c r="AA8035" i="1"/>
  <c r="AA8034" i="1"/>
  <c r="AA8033" i="1"/>
  <c r="AA8032" i="1"/>
  <c r="AA8031" i="1"/>
  <c r="AA8030" i="1"/>
  <c r="AA8029" i="1"/>
  <c r="AA8028" i="1"/>
  <c r="AA8027" i="1"/>
  <c r="AA8026" i="1"/>
  <c r="AA8025" i="1"/>
  <c r="AA8024" i="1"/>
  <c r="AA8023" i="1"/>
  <c r="AA8022" i="1"/>
  <c r="AA8021" i="1"/>
  <c r="AA8020" i="1"/>
  <c r="AA8019" i="1"/>
  <c r="AA8018" i="1"/>
  <c r="AA8017" i="1"/>
  <c r="AA8016" i="1"/>
  <c r="AA8015" i="1"/>
  <c r="AA8014" i="1"/>
  <c r="AA8013" i="1"/>
  <c r="AA8012" i="1"/>
  <c r="AA8011" i="1"/>
  <c r="AA8010" i="1"/>
  <c r="AA8009" i="1"/>
  <c r="AA8008" i="1"/>
  <c r="AA8007" i="1"/>
  <c r="AA8006" i="1"/>
  <c r="AA8005" i="1"/>
  <c r="AA8004" i="1"/>
  <c r="AA8003" i="1"/>
  <c r="AA8002" i="1"/>
  <c r="AA8001" i="1"/>
  <c r="AA8000" i="1"/>
  <c r="AA7999" i="1"/>
  <c r="AA7998" i="1"/>
  <c r="AA7997" i="1"/>
  <c r="AA7996" i="1"/>
  <c r="AA7995" i="1"/>
  <c r="AA7994" i="1"/>
  <c r="AA7993" i="1"/>
  <c r="AA7992" i="1"/>
  <c r="AA7991" i="1"/>
  <c r="AA7990" i="1"/>
  <c r="AA7989" i="1"/>
  <c r="AA7988" i="1"/>
  <c r="AA7987" i="1"/>
  <c r="AA7986" i="1"/>
  <c r="AA7985" i="1"/>
  <c r="AA7984" i="1"/>
  <c r="AA7983" i="1"/>
  <c r="AA7982" i="1"/>
  <c r="AA7981" i="1"/>
  <c r="AA7980" i="1"/>
  <c r="AA7979" i="1"/>
  <c r="AA7978" i="1"/>
  <c r="AA7977" i="1"/>
  <c r="AA7976" i="1"/>
  <c r="AA7975" i="1"/>
  <c r="AA7974" i="1"/>
  <c r="AA7973" i="1"/>
  <c r="AA7972" i="1"/>
  <c r="AA7971" i="1"/>
  <c r="AA7970" i="1"/>
  <c r="AA7969" i="1"/>
  <c r="AA7968" i="1"/>
  <c r="AA7967" i="1"/>
  <c r="AA7966" i="1"/>
  <c r="AA7965" i="1"/>
  <c r="AA7964" i="1"/>
  <c r="AA7963" i="1"/>
  <c r="AA7962" i="1"/>
  <c r="AA7961" i="1"/>
  <c r="AA7960" i="1"/>
  <c r="AA7959" i="1"/>
  <c r="AA7958" i="1"/>
  <c r="AA7957" i="1"/>
  <c r="AA7956" i="1"/>
  <c r="AA7955" i="1"/>
  <c r="AA7954" i="1"/>
  <c r="AA7953" i="1"/>
  <c r="AA7952" i="1"/>
  <c r="AA7951" i="1"/>
  <c r="AA7950" i="1"/>
  <c r="AA7949" i="1"/>
  <c r="AA7948" i="1"/>
  <c r="AA7947" i="1"/>
  <c r="AA7946" i="1"/>
  <c r="AA7945" i="1"/>
  <c r="AA7944" i="1"/>
  <c r="AA7943" i="1"/>
  <c r="AA7942" i="1"/>
  <c r="AA7941" i="1"/>
  <c r="AA7940" i="1"/>
  <c r="AA7939" i="1"/>
  <c r="AA7938" i="1"/>
  <c r="AA7937" i="1"/>
  <c r="AA7936" i="1"/>
  <c r="AA7935" i="1"/>
  <c r="AA7934" i="1"/>
  <c r="AA7933" i="1"/>
  <c r="AA7932" i="1"/>
  <c r="AA7931" i="1"/>
  <c r="AA7930" i="1"/>
  <c r="AA7929" i="1"/>
  <c r="AA7928" i="1"/>
  <c r="AA7927" i="1"/>
  <c r="AA7926" i="1"/>
  <c r="AA7925" i="1"/>
  <c r="AA7924" i="1"/>
  <c r="AA7923" i="1"/>
  <c r="AA7922" i="1"/>
  <c r="AA7921" i="1"/>
  <c r="AA7920" i="1"/>
  <c r="AA7919" i="1"/>
  <c r="AA7918" i="1"/>
  <c r="AA7917" i="1"/>
  <c r="AA7916" i="1"/>
  <c r="AA7915" i="1"/>
  <c r="AA7914" i="1"/>
  <c r="AA7913" i="1"/>
  <c r="AA7912" i="1"/>
  <c r="AA7911" i="1"/>
  <c r="AA7910" i="1"/>
  <c r="AA7909" i="1"/>
  <c r="AA7908" i="1"/>
  <c r="AA7907" i="1"/>
  <c r="AA7906" i="1"/>
  <c r="AA7905" i="1"/>
  <c r="AA7904" i="1"/>
  <c r="AA7903" i="1"/>
  <c r="AA7902" i="1"/>
  <c r="AA7901" i="1"/>
  <c r="AA7900" i="1"/>
  <c r="AA7899" i="1"/>
  <c r="AA7898" i="1"/>
  <c r="AA7897" i="1"/>
  <c r="AA7896" i="1"/>
  <c r="AA7895" i="1"/>
  <c r="AA7894" i="1"/>
  <c r="AA7893" i="1"/>
  <c r="AA7892" i="1"/>
  <c r="AA7891" i="1"/>
  <c r="AA7890" i="1"/>
  <c r="AA7889" i="1"/>
  <c r="AA7888" i="1"/>
  <c r="AA7887" i="1"/>
  <c r="AA7886" i="1"/>
  <c r="AA7885" i="1"/>
  <c r="AA7884" i="1"/>
  <c r="AA7883" i="1"/>
  <c r="AA7882" i="1"/>
  <c r="AA7881" i="1"/>
  <c r="AA7880" i="1"/>
  <c r="AA7879" i="1"/>
  <c r="AA7878" i="1"/>
  <c r="AA7877" i="1"/>
  <c r="AA7876" i="1"/>
  <c r="AA7875" i="1"/>
  <c r="AA7874" i="1"/>
  <c r="AA7873" i="1"/>
  <c r="AA7872" i="1"/>
  <c r="AA7871" i="1"/>
  <c r="AA7870" i="1"/>
  <c r="AA7869" i="1"/>
  <c r="AA7868" i="1"/>
  <c r="AA7867" i="1"/>
  <c r="AA7866" i="1"/>
  <c r="AA7865" i="1"/>
  <c r="AA7864" i="1"/>
  <c r="AA7863" i="1"/>
  <c r="AA7862" i="1"/>
  <c r="AA7861" i="1"/>
  <c r="AA7860" i="1"/>
  <c r="AA7859" i="1"/>
  <c r="AA7858" i="1"/>
  <c r="AA7857" i="1"/>
  <c r="AA7856" i="1"/>
  <c r="AA7855" i="1"/>
  <c r="AA7854" i="1"/>
  <c r="AA7853" i="1"/>
  <c r="AA7852" i="1"/>
  <c r="AA7851" i="1"/>
  <c r="AA7850" i="1"/>
  <c r="AA7849" i="1"/>
  <c r="AA7848" i="1"/>
  <c r="AA7847" i="1"/>
  <c r="AA7846" i="1"/>
  <c r="AA7845" i="1"/>
  <c r="AA7844" i="1"/>
  <c r="AA7843" i="1"/>
  <c r="AA7842" i="1"/>
  <c r="AA7841" i="1"/>
  <c r="AA7840" i="1"/>
  <c r="AA7839" i="1"/>
  <c r="AA7838" i="1"/>
  <c r="AA7837" i="1"/>
  <c r="AA7836" i="1"/>
  <c r="AA7835" i="1"/>
  <c r="AA7834" i="1"/>
  <c r="AA7833" i="1"/>
  <c r="AA7832" i="1"/>
  <c r="AA7831" i="1"/>
  <c r="AA7830" i="1"/>
  <c r="AA7829" i="1"/>
  <c r="AA7828" i="1"/>
  <c r="AA7827" i="1"/>
  <c r="AA7826" i="1"/>
  <c r="AA7825" i="1"/>
  <c r="AA7824" i="1"/>
  <c r="AA7823" i="1"/>
  <c r="AA7822" i="1"/>
  <c r="AA7821" i="1"/>
  <c r="AA7820" i="1"/>
  <c r="AA7819" i="1"/>
  <c r="AA7818" i="1"/>
  <c r="AA7817" i="1"/>
  <c r="AA7816" i="1"/>
  <c r="AA7815" i="1"/>
  <c r="AA7814" i="1"/>
  <c r="AA7813" i="1"/>
  <c r="AA7812" i="1"/>
  <c r="AA7811" i="1"/>
  <c r="AA7810" i="1"/>
  <c r="AA7809" i="1"/>
  <c r="AA7808" i="1"/>
  <c r="AA7807" i="1"/>
  <c r="AA7806" i="1"/>
  <c r="AA7805" i="1"/>
  <c r="AA7804" i="1"/>
  <c r="AA7803" i="1"/>
  <c r="AA7802" i="1"/>
  <c r="AA7801" i="1"/>
  <c r="AA7800" i="1"/>
  <c r="AA7799" i="1"/>
  <c r="AA7798" i="1"/>
  <c r="AA7797" i="1"/>
  <c r="AA7796" i="1"/>
  <c r="AA7795" i="1"/>
  <c r="AA7794" i="1"/>
  <c r="AA7793" i="1"/>
  <c r="AA7792" i="1"/>
  <c r="AA7791" i="1"/>
  <c r="AA7790" i="1"/>
  <c r="AA7789" i="1"/>
  <c r="AA7788" i="1"/>
  <c r="AA7787" i="1"/>
  <c r="AA7786" i="1"/>
  <c r="AA7785" i="1"/>
  <c r="AA7784" i="1"/>
  <c r="AA7783" i="1"/>
  <c r="AA7782" i="1"/>
  <c r="AA7781" i="1"/>
  <c r="AA7780" i="1"/>
  <c r="AA7779" i="1"/>
  <c r="AA7778" i="1"/>
  <c r="AA7777" i="1"/>
  <c r="AA7776" i="1"/>
  <c r="AA7775" i="1"/>
  <c r="AA7774" i="1"/>
  <c r="AA7773" i="1"/>
  <c r="AA7772" i="1"/>
  <c r="AA7771" i="1"/>
  <c r="AA7770" i="1"/>
  <c r="AA7769" i="1"/>
  <c r="AA7768" i="1"/>
  <c r="AA7767" i="1"/>
  <c r="AA7766" i="1"/>
  <c r="AA7765" i="1"/>
  <c r="AA7764" i="1"/>
  <c r="AA7763" i="1"/>
  <c r="AA7762" i="1"/>
  <c r="AA7761" i="1"/>
  <c r="AA7760" i="1"/>
  <c r="AA7759" i="1"/>
  <c r="AA7758" i="1"/>
  <c r="AA7757" i="1"/>
  <c r="AA7756" i="1"/>
  <c r="AA7755" i="1"/>
  <c r="AA7754" i="1"/>
  <c r="AA7753" i="1"/>
  <c r="AA7752" i="1"/>
  <c r="AA7751" i="1"/>
  <c r="AA7750" i="1"/>
  <c r="AA7749" i="1"/>
  <c r="AA7748" i="1"/>
  <c r="AA7747" i="1"/>
  <c r="AA7746" i="1"/>
  <c r="AA7745" i="1"/>
  <c r="AA7744" i="1"/>
  <c r="AA7743" i="1"/>
  <c r="AA7742" i="1"/>
  <c r="AA7741" i="1"/>
  <c r="AA7740" i="1"/>
  <c r="AA7739" i="1"/>
  <c r="AA7738" i="1"/>
  <c r="AA7737" i="1"/>
  <c r="AA7736" i="1"/>
  <c r="AA7735" i="1"/>
  <c r="AA7734" i="1"/>
  <c r="AA7733" i="1"/>
  <c r="AA7732" i="1"/>
  <c r="AA7731" i="1"/>
  <c r="AA7730" i="1"/>
  <c r="AA7729" i="1"/>
  <c r="AA7728" i="1"/>
  <c r="AA7727" i="1"/>
  <c r="AA7726" i="1"/>
  <c r="AA7725" i="1"/>
  <c r="AA7724" i="1"/>
  <c r="AA7723" i="1"/>
  <c r="AA7722" i="1"/>
  <c r="AA7721" i="1"/>
  <c r="AA7720" i="1"/>
  <c r="AA7719" i="1"/>
  <c r="AA7718" i="1"/>
  <c r="AA7717" i="1"/>
  <c r="AA7716" i="1"/>
  <c r="AA7715" i="1"/>
  <c r="AA7714" i="1"/>
  <c r="AA7713" i="1"/>
  <c r="AA7712" i="1"/>
  <c r="AA7711" i="1"/>
  <c r="AA7710" i="1"/>
  <c r="AA7709" i="1"/>
  <c r="AA7708" i="1"/>
  <c r="AA7707" i="1"/>
  <c r="AA7706" i="1"/>
  <c r="AA7705" i="1"/>
  <c r="AA7704" i="1"/>
  <c r="AA7703" i="1"/>
  <c r="AA7702" i="1"/>
  <c r="AA7701" i="1"/>
  <c r="AA7700" i="1"/>
  <c r="AA7699" i="1"/>
  <c r="AA7698" i="1"/>
  <c r="AA7697" i="1"/>
  <c r="AA7696" i="1"/>
  <c r="AA7695" i="1"/>
  <c r="AA7694" i="1"/>
  <c r="AA7693" i="1"/>
  <c r="AA7692" i="1"/>
  <c r="AA7691" i="1"/>
  <c r="AA7690" i="1"/>
  <c r="AA7689" i="1"/>
  <c r="AA7688" i="1"/>
  <c r="AA7687" i="1"/>
  <c r="AA7686" i="1"/>
  <c r="AA7685" i="1"/>
  <c r="AA7684" i="1"/>
  <c r="AA7683" i="1"/>
  <c r="AA7682" i="1"/>
  <c r="AA7681" i="1"/>
  <c r="AA7680" i="1"/>
  <c r="AA7679" i="1"/>
  <c r="AA7678" i="1"/>
  <c r="AA7677" i="1"/>
  <c r="AA7676" i="1"/>
  <c r="AA7675" i="1"/>
  <c r="AA7674" i="1"/>
  <c r="AA7673" i="1"/>
  <c r="AA7672" i="1"/>
  <c r="AA7671" i="1"/>
  <c r="AA7670" i="1"/>
  <c r="AA7669" i="1"/>
  <c r="AA7668" i="1"/>
  <c r="AA7667" i="1"/>
  <c r="AA7666" i="1"/>
  <c r="AA7665" i="1"/>
  <c r="AA7664" i="1"/>
  <c r="AA7663" i="1"/>
  <c r="AA7662" i="1"/>
  <c r="AA7661" i="1"/>
  <c r="AA7660" i="1"/>
  <c r="AA7659" i="1"/>
  <c r="AA7658" i="1"/>
  <c r="AA7657" i="1"/>
  <c r="AA7656" i="1"/>
  <c r="AA7655" i="1"/>
  <c r="AA7654" i="1"/>
  <c r="AA7653" i="1"/>
  <c r="AA7652" i="1"/>
  <c r="AA7651" i="1"/>
  <c r="AA7650" i="1"/>
  <c r="AA7649" i="1"/>
  <c r="AA7648" i="1"/>
  <c r="AA7647" i="1"/>
  <c r="AA7646" i="1"/>
  <c r="AA7645" i="1"/>
  <c r="AA7644" i="1"/>
  <c r="AA7643" i="1"/>
  <c r="AA7642" i="1"/>
  <c r="AA7641" i="1"/>
  <c r="AA7640" i="1"/>
  <c r="AA7639" i="1"/>
  <c r="AA7638" i="1"/>
  <c r="AA7637" i="1"/>
  <c r="AA7636" i="1"/>
  <c r="AA7635" i="1"/>
  <c r="AA7634" i="1"/>
  <c r="AA7633" i="1"/>
  <c r="AA7632" i="1"/>
  <c r="AA7631" i="1"/>
  <c r="AA7630" i="1"/>
  <c r="AA7629" i="1"/>
  <c r="AA7628" i="1"/>
  <c r="AA7627" i="1"/>
  <c r="AA7626" i="1"/>
  <c r="AA7625" i="1"/>
  <c r="AA7624" i="1"/>
  <c r="AA7623" i="1"/>
  <c r="AA7622" i="1"/>
  <c r="AA7621" i="1"/>
  <c r="AA7620" i="1"/>
  <c r="AA7619" i="1"/>
  <c r="AA7618" i="1"/>
  <c r="AA7617" i="1"/>
  <c r="AA7616" i="1"/>
  <c r="AA7615" i="1"/>
  <c r="AA7614" i="1"/>
  <c r="AA7613" i="1"/>
  <c r="AA7612" i="1"/>
  <c r="AA7611" i="1"/>
  <c r="AA7610" i="1"/>
  <c r="AA7609" i="1"/>
  <c r="AA7608" i="1"/>
  <c r="AA7607" i="1"/>
  <c r="AA7606" i="1"/>
  <c r="AA7605" i="1"/>
  <c r="AA7604" i="1"/>
  <c r="AA7603" i="1"/>
  <c r="AA7602" i="1"/>
  <c r="AA7601" i="1"/>
  <c r="AA7600" i="1"/>
  <c r="AA7599" i="1"/>
  <c r="AA7598" i="1"/>
  <c r="AA7597" i="1"/>
  <c r="AA7596" i="1"/>
  <c r="AA7595" i="1"/>
  <c r="AA7594" i="1"/>
  <c r="AA7593" i="1"/>
  <c r="AA7592" i="1"/>
  <c r="AA7591" i="1"/>
  <c r="AA7590" i="1"/>
  <c r="AA7589" i="1"/>
  <c r="AA7588" i="1"/>
  <c r="AA7587" i="1"/>
  <c r="AA7586" i="1"/>
  <c r="AA7585" i="1"/>
  <c r="AA7584" i="1"/>
  <c r="AA7583" i="1"/>
  <c r="AA7582" i="1"/>
  <c r="AA7581" i="1"/>
  <c r="AA7580" i="1"/>
  <c r="AA7579" i="1"/>
  <c r="AA7578" i="1"/>
  <c r="AA7577" i="1"/>
  <c r="AA7576" i="1"/>
  <c r="AA7575" i="1"/>
  <c r="AA7574" i="1"/>
  <c r="AA7573" i="1"/>
  <c r="AA7572" i="1"/>
  <c r="AA7571" i="1"/>
  <c r="AA7570" i="1"/>
  <c r="AA7569" i="1"/>
  <c r="AA7568" i="1"/>
  <c r="AA7567" i="1"/>
  <c r="AA7566" i="1"/>
  <c r="AA7565" i="1"/>
  <c r="AA7564" i="1"/>
  <c r="AA7563" i="1"/>
  <c r="AA7562" i="1"/>
  <c r="AA7561" i="1"/>
  <c r="AA7560" i="1"/>
  <c r="AA7559" i="1"/>
  <c r="AA7558" i="1"/>
  <c r="AA7557" i="1"/>
  <c r="AA7556" i="1"/>
  <c r="AA7555" i="1"/>
  <c r="AA7554" i="1"/>
  <c r="AA7553" i="1"/>
  <c r="AA7552" i="1"/>
  <c r="AA7551" i="1"/>
  <c r="AA7550" i="1"/>
  <c r="AA7549" i="1"/>
  <c r="AA7548" i="1"/>
  <c r="AA7547" i="1"/>
  <c r="AA7546" i="1"/>
  <c r="AA7545" i="1"/>
  <c r="AA7544" i="1"/>
  <c r="AA7543" i="1"/>
  <c r="AA7542" i="1"/>
  <c r="AA7541" i="1"/>
  <c r="AA7540" i="1"/>
  <c r="AA7539" i="1"/>
  <c r="AA7538" i="1"/>
  <c r="AA7537" i="1"/>
  <c r="AA7536" i="1"/>
  <c r="AA7535" i="1"/>
  <c r="AA7534" i="1"/>
  <c r="AA7533" i="1"/>
  <c r="AA7532" i="1"/>
  <c r="AA7531" i="1"/>
  <c r="AA7530" i="1"/>
  <c r="AA7529" i="1"/>
  <c r="AA7528" i="1"/>
  <c r="AA7527" i="1"/>
  <c r="AA7526" i="1"/>
  <c r="AA7525" i="1"/>
  <c r="AA7524" i="1"/>
  <c r="AA7523" i="1"/>
  <c r="AA7522" i="1"/>
  <c r="AA7521" i="1"/>
  <c r="AA7520" i="1"/>
  <c r="AA7519" i="1"/>
  <c r="AA7518" i="1"/>
  <c r="AA7517" i="1"/>
  <c r="AA7516" i="1"/>
  <c r="AA7515" i="1"/>
  <c r="AA7514" i="1"/>
  <c r="AA7513" i="1"/>
  <c r="AA7512" i="1"/>
  <c r="AA7511" i="1"/>
  <c r="AA7510" i="1"/>
  <c r="AA7509" i="1"/>
  <c r="AA7508" i="1"/>
  <c r="AA7507" i="1"/>
  <c r="AA7506" i="1"/>
  <c r="AA7505" i="1"/>
  <c r="AA7504" i="1"/>
  <c r="AA7503" i="1"/>
  <c r="AA7502" i="1"/>
  <c r="AA7501" i="1"/>
  <c r="AA7500" i="1"/>
  <c r="AA7499" i="1"/>
  <c r="AA7498" i="1"/>
  <c r="AA7497" i="1"/>
  <c r="AA7496" i="1"/>
  <c r="AA7495" i="1"/>
  <c r="AA7494" i="1"/>
  <c r="AA7493" i="1"/>
  <c r="AA7492" i="1"/>
  <c r="AA7491" i="1"/>
  <c r="AA7490" i="1"/>
  <c r="AA7489" i="1"/>
  <c r="AA7488" i="1"/>
  <c r="AA7487" i="1"/>
  <c r="AA7486" i="1"/>
  <c r="AA7485" i="1"/>
  <c r="AA7484" i="1"/>
  <c r="AA7483" i="1"/>
  <c r="AA7482" i="1"/>
  <c r="AA7481" i="1"/>
  <c r="AA7480" i="1"/>
  <c r="AA7479" i="1"/>
  <c r="AA7478" i="1"/>
  <c r="AA7477" i="1"/>
  <c r="AA7476" i="1"/>
  <c r="AA7475" i="1"/>
  <c r="AA7474" i="1"/>
  <c r="AA7473" i="1"/>
  <c r="AA7472" i="1"/>
  <c r="AA7471" i="1"/>
  <c r="AA7470" i="1"/>
  <c r="AA7469" i="1"/>
  <c r="AA7468" i="1"/>
  <c r="AA7467" i="1"/>
  <c r="AA7466" i="1"/>
  <c r="AA7465" i="1"/>
  <c r="AA7464" i="1"/>
  <c r="AA7463" i="1"/>
  <c r="AA7462" i="1"/>
  <c r="AA7461" i="1"/>
  <c r="AA7460" i="1"/>
  <c r="AA7459" i="1"/>
  <c r="AA7458" i="1"/>
  <c r="AA7457" i="1"/>
  <c r="AA7456" i="1"/>
  <c r="AA7455" i="1"/>
  <c r="AA7454" i="1"/>
  <c r="AA7453" i="1"/>
  <c r="AA7452" i="1"/>
  <c r="AA7451" i="1"/>
  <c r="AA7450" i="1"/>
  <c r="AA7449" i="1"/>
  <c r="AA7448" i="1"/>
  <c r="AA7447" i="1"/>
  <c r="AA7446" i="1"/>
  <c r="AA7445" i="1"/>
  <c r="AA7444" i="1"/>
  <c r="AA7443" i="1"/>
  <c r="AA7442" i="1"/>
  <c r="AA7441" i="1"/>
  <c r="AA7440" i="1"/>
  <c r="AA7439" i="1"/>
  <c r="AA7438" i="1"/>
  <c r="AA7437" i="1"/>
  <c r="AA7436" i="1"/>
  <c r="AA7435" i="1"/>
  <c r="AA7434" i="1"/>
  <c r="AA7433" i="1"/>
  <c r="AA7432" i="1"/>
  <c r="AA7431" i="1"/>
  <c r="AA7430" i="1"/>
  <c r="AA7429" i="1"/>
  <c r="AA7428" i="1"/>
  <c r="AA7427" i="1"/>
  <c r="AA7426" i="1"/>
  <c r="AA7425" i="1"/>
  <c r="AA7424" i="1"/>
  <c r="AA7423" i="1"/>
  <c r="AA7422" i="1"/>
  <c r="AA7421" i="1"/>
  <c r="AA7420" i="1"/>
  <c r="AA7419" i="1"/>
  <c r="AA7418" i="1"/>
  <c r="AA7417" i="1"/>
  <c r="AA7416" i="1"/>
  <c r="AA7415" i="1"/>
  <c r="AA7414" i="1"/>
  <c r="AA7413" i="1"/>
  <c r="AA7412" i="1"/>
  <c r="AA7411" i="1"/>
  <c r="AA7410" i="1"/>
  <c r="AA7409" i="1"/>
  <c r="AA7408" i="1"/>
  <c r="AA7407" i="1"/>
  <c r="AA7406" i="1"/>
  <c r="AA7405" i="1"/>
  <c r="AA7404" i="1"/>
  <c r="AA7403" i="1"/>
  <c r="AA7402" i="1"/>
  <c r="AA7401" i="1"/>
  <c r="AA7400" i="1"/>
  <c r="AA7399" i="1"/>
  <c r="AA7398" i="1"/>
  <c r="AA7397" i="1"/>
  <c r="AA7396" i="1"/>
  <c r="AA7395" i="1"/>
  <c r="AA7394" i="1"/>
  <c r="AA7393" i="1"/>
  <c r="AA7392" i="1"/>
  <c r="AA7391" i="1"/>
  <c r="AA7390" i="1"/>
  <c r="AA7389" i="1"/>
  <c r="AA7388" i="1"/>
  <c r="AA7387" i="1"/>
  <c r="AA7386" i="1"/>
  <c r="AA7385" i="1"/>
  <c r="AA7384" i="1"/>
  <c r="AA7383" i="1"/>
  <c r="AA7382" i="1"/>
  <c r="AA7381" i="1"/>
  <c r="AA7380" i="1"/>
  <c r="AA7379" i="1"/>
  <c r="AA7378" i="1"/>
  <c r="AA7377" i="1"/>
  <c r="AA7376" i="1"/>
  <c r="AA7375" i="1"/>
  <c r="AA7374" i="1"/>
  <c r="AA7373" i="1"/>
  <c r="AA7372" i="1"/>
  <c r="AA7371" i="1"/>
  <c r="AA7370" i="1"/>
  <c r="AA7369" i="1"/>
  <c r="AA7368" i="1"/>
  <c r="AA7367" i="1"/>
  <c r="AA7366" i="1"/>
  <c r="AA7365" i="1"/>
  <c r="AA7364" i="1"/>
  <c r="AA7363" i="1"/>
  <c r="AA7362" i="1"/>
  <c r="AA7361" i="1"/>
  <c r="AA7360" i="1"/>
  <c r="AA7359" i="1"/>
  <c r="AA7358" i="1"/>
  <c r="AA7357" i="1"/>
  <c r="AA7356" i="1"/>
  <c r="AA7355" i="1"/>
  <c r="AA7354" i="1"/>
  <c r="AA7353" i="1"/>
  <c r="AA7352" i="1"/>
  <c r="AA7351" i="1"/>
  <c r="AA7350" i="1"/>
  <c r="AA7349" i="1"/>
  <c r="AA7348" i="1"/>
  <c r="AA7347" i="1"/>
  <c r="AA7346" i="1"/>
  <c r="AA7345" i="1"/>
  <c r="AA7344" i="1"/>
  <c r="AA7343" i="1"/>
  <c r="AA7342" i="1"/>
  <c r="AA7341" i="1"/>
  <c r="AA7340" i="1"/>
  <c r="AA7339" i="1"/>
  <c r="AA7338" i="1"/>
  <c r="AA7337" i="1"/>
  <c r="AA7336" i="1"/>
  <c r="AA7335" i="1"/>
  <c r="AA7334" i="1"/>
  <c r="AA7333" i="1"/>
  <c r="AA7332" i="1"/>
  <c r="AA7331" i="1"/>
  <c r="AA7330" i="1"/>
  <c r="AA7329" i="1"/>
  <c r="AA7328" i="1"/>
  <c r="AA7327" i="1"/>
  <c r="AA7326" i="1"/>
  <c r="AA7325" i="1"/>
  <c r="AA7324" i="1"/>
  <c r="AA7323" i="1"/>
  <c r="AA7322" i="1"/>
  <c r="AA7321" i="1"/>
  <c r="AA7320" i="1"/>
  <c r="AA7319" i="1"/>
  <c r="AA7318" i="1"/>
  <c r="AA7317" i="1"/>
  <c r="AA7316" i="1"/>
  <c r="AA7315" i="1"/>
  <c r="AA7314" i="1"/>
  <c r="AA7313" i="1"/>
  <c r="AA7312" i="1"/>
  <c r="AA7311" i="1"/>
  <c r="AA7310" i="1"/>
  <c r="AA7309" i="1"/>
  <c r="AA7308" i="1"/>
  <c r="AA7307" i="1"/>
  <c r="AA7306" i="1"/>
  <c r="AA7305" i="1"/>
  <c r="AA7304" i="1"/>
  <c r="AA7303" i="1"/>
  <c r="AA7302" i="1"/>
  <c r="AA7301" i="1"/>
  <c r="AA7300" i="1"/>
  <c r="AA7299" i="1"/>
  <c r="AA7298" i="1"/>
  <c r="AA7297" i="1"/>
  <c r="AA7296" i="1"/>
  <c r="AA7295" i="1"/>
  <c r="AA7294" i="1"/>
  <c r="AA7293" i="1"/>
  <c r="AA7292" i="1"/>
  <c r="AA7291" i="1"/>
  <c r="AA7290" i="1"/>
  <c r="AA7289" i="1"/>
  <c r="AA7288" i="1"/>
  <c r="AA7287" i="1"/>
  <c r="AA7286" i="1"/>
  <c r="AA7285" i="1"/>
  <c r="AA7284" i="1"/>
  <c r="AA7283" i="1"/>
  <c r="AA7282" i="1"/>
  <c r="AA7281" i="1"/>
  <c r="AA7280" i="1"/>
  <c r="AA7279" i="1"/>
  <c r="AA7278" i="1"/>
  <c r="AA7277" i="1"/>
  <c r="AA7276" i="1"/>
  <c r="AA7275" i="1"/>
  <c r="AA7274" i="1"/>
  <c r="AA7273" i="1"/>
  <c r="AA7272" i="1"/>
  <c r="AA7271" i="1"/>
  <c r="AA7270" i="1"/>
  <c r="AA7269" i="1"/>
  <c r="AA7268" i="1"/>
  <c r="AA7267" i="1"/>
  <c r="AA7266" i="1"/>
  <c r="AA7265" i="1"/>
  <c r="AA7264" i="1"/>
  <c r="AA7263" i="1"/>
  <c r="AA7262" i="1"/>
  <c r="AA7261" i="1"/>
  <c r="AA7260" i="1"/>
  <c r="AA7259" i="1"/>
  <c r="AA7258" i="1"/>
  <c r="AA7257" i="1"/>
  <c r="AA7256" i="1"/>
  <c r="AA7255" i="1"/>
  <c r="AA7254" i="1"/>
  <c r="AA7253" i="1"/>
  <c r="AA7252" i="1"/>
  <c r="AA7251" i="1"/>
  <c r="AA7250" i="1"/>
  <c r="AA7249" i="1"/>
  <c r="AA7248" i="1"/>
  <c r="AA7247" i="1"/>
  <c r="AA7246" i="1"/>
  <c r="AA7245" i="1"/>
  <c r="AA7244" i="1"/>
  <c r="AA7243" i="1"/>
  <c r="AA7242" i="1"/>
  <c r="AA7241" i="1"/>
  <c r="AA7240" i="1"/>
  <c r="AA7239" i="1"/>
  <c r="AA7238" i="1"/>
  <c r="AA7237" i="1"/>
  <c r="AA7236" i="1"/>
  <c r="AA7235" i="1"/>
  <c r="AA7234" i="1"/>
  <c r="AA7233" i="1"/>
  <c r="AA7232" i="1"/>
  <c r="AA7231" i="1"/>
  <c r="AA7230" i="1"/>
  <c r="AA7229" i="1"/>
  <c r="AA7228" i="1"/>
  <c r="AA7227" i="1"/>
  <c r="AA7226" i="1"/>
  <c r="AA7225" i="1"/>
  <c r="AA7224" i="1"/>
  <c r="AA7223" i="1"/>
  <c r="AA7222" i="1"/>
  <c r="AA7221" i="1"/>
  <c r="AA7220" i="1"/>
  <c r="AA7219" i="1"/>
  <c r="AA7218" i="1"/>
  <c r="AA7217" i="1"/>
  <c r="AA7216" i="1"/>
  <c r="AA7215" i="1"/>
  <c r="AA7214" i="1"/>
  <c r="AA7213" i="1"/>
  <c r="AA7212" i="1"/>
  <c r="AA7211" i="1"/>
  <c r="AA7210" i="1"/>
  <c r="AA7209" i="1"/>
  <c r="AA7208" i="1"/>
  <c r="AA7207" i="1"/>
  <c r="AA7206" i="1"/>
  <c r="AA7205" i="1"/>
  <c r="AA7204" i="1"/>
  <c r="AA7203" i="1"/>
  <c r="AA7202" i="1"/>
  <c r="AA7201" i="1"/>
  <c r="AA7200" i="1"/>
  <c r="AA7199" i="1"/>
  <c r="AA7198" i="1"/>
  <c r="AA7197" i="1"/>
  <c r="AA7196" i="1"/>
  <c r="AA7195" i="1"/>
  <c r="AA7194" i="1"/>
  <c r="AA7193" i="1"/>
  <c r="AA7192" i="1"/>
  <c r="AA7191" i="1"/>
  <c r="AA7190" i="1"/>
  <c r="AA7189" i="1"/>
  <c r="AA7188" i="1"/>
  <c r="AA7187" i="1"/>
  <c r="AA7186" i="1"/>
  <c r="AA7185" i="1"/>
  <c r="AA7184" i="1"/>
  <c r="AA7183" i="1"/>
  <c r="AA7182" i="1"/>
  <c r="AA7181" i="1"/>
  <c r="AA7180" i="1"/>
  <c r="AA7179" i="1"/>
  <c r="AA7178" i="1"/>
  <c r="AA7177" i="1"/>
  <c r="AA7176" i="1"/>
  <c r="AA7175" i="1"/>
  <c r="AA7174" i="1"/>
  <c r="AA7173" i="1"/>
  <c r="AA7172" i="1"/>
  <c r="AA7171" i="1"/>
  <c r="AA7170" i="1"/>
  <c r="AA7169" i="1"/>
  <c r="AA7168" i="1"/>
  <c r="AA7167" i="1"/>
  <c r="AA7166" i="1"/>
  <c r="AA7165" i="1"/>
  <c r="AA7164" i="1"/>
  <c r="AA7163" i="1"/>
  <c r="AA7162" i="1"/>
  <c r="AA7161" i="1"/>
  <c r="AA7160" i="1"/>
  <c r="AA7159" i="1"/>
  <c r="AA7158" i="1"/>
  <c r="AA7157" i="1"/>
  <c r="AA7156" i="1"/>
  <c r="AA7155" i="1"/>
  <c r="AA7154" i="1"/>
  <c r="AA7153" i="1"/>
  <c r="AA7152" i="1"/>
  <c r="AA7151" i="1"/>
  <c r="AA7150" i="1"/>
  <c r="AA7149" i="1"/>
  <c r="AA7148" i="1"/>
  <c r="AA7147" i="1"/>
  <c r="AA7146" i="1"/>
  <c r="AA7145" i="1"/>
  <c r="AA7144" i="1"/>
  <c r="AA7143" i="1"/>
  <c r="AA7142" i="1"/>
  <c r="AA7141" i="1"/>
  <c r="AA7140" i="1"/>
  <c r="AA7139" i="1"/>
  <c r="AA7138" i="1"/>
  <c r="AA7137" i="1"/>
  <c r="AA7136" i="1"/>
  <c r="AA7135" i="1"/>
  <c r="AA7134" i="1"/>
  <c r="AA7133" i="1"/>
  <c r="AA7132" i="1"/>
  <c r="AA7131" i="1"/>
  <c r="AA7130" i="1"/>
  <c r="AA7129" i="1"/>
  <c r="AA7128" i="1"/>
  <c r="AA7127" i="1"/>
  <c r="AA7126" i="1"/>
  <c r="AA7125" i="1"/>
  <c r="AA7124" i="1"/>
  <c r="AA7123" i="1"/>
  <c r="AA7122" i="1"/>
  <c r="AA7121" i="1"/>
  <c r="AA7120" i="1"/>
  <c r="AA7119" i="1"/>
  <c r="AA7118" i="1"/>
  <c r="AA7117" i="1"/>
  <c r="AA7116" i="1"/>
  <c r="AA7115" i="1"/>
  <c r="AA7114" i="1"/>
  <c r="AA7113" i="1"/>
  <c r="AA7112" i="1"/>
  <c r="AA7111" i="1"/>
  <c r="AA7110" i="1"/>
  <c r="AA7109" i="1"/>
  <c r="AA7108" i="1"/>
  <c r="AA7107" i="1"/>
  <c r="AA7106" i="1"/>
  <c r="AA7105" i="1"/>
  <c r="AA7104" i="1"/>
  <c r="AA7103" i="1"/>
  <c r="AA7102" i="1"/>
  <c r="AA7101" i="1"/>
  <c r="AA7100" i="1"/>
  <c r="AA7099" i="1"/>
  <c r="AA7098" i="1"/>
  <c r="AA7097" i="1"/>
  <c r="AA7096" i="1"/>
  <c r="AA7095" i="1"/>
  <c r="AA7094" i="1"/>
  <c r="AA7093" i="1"/>
  <c r="AA7092" i="1"/>
  <c r="AA7091" i="1"/>
  <c r="AA7090" i="1"/>
  <c r="AA7089" i="1"/>
  <c r="AA7088" i="1"/>
  <c r="AA7087" i="1"/>
  <c r="AA7086" i="1"/>
  <c r="AA7085" i="1"/>
  <c r="AA7084" i="1"/>
  <c r="AA7083" i="1"/>
  <c r="AA7082" i="1"/>
  <c r="AA7081" i="1"/>
  <c r="AA7080" i="1"/>
  <c r="AA7079" i="1"/>
  <c r="AA7078" i="1"/>
  <c r="AA7077" i="1"/>
  <c r="AA7076" i="1"/>
  <c r="AA7075" i="1"/>
  <c r="AA7074" i="1"/>
  <c r="AA7073" i="1"/>
  <c r="AA7072" i="1"/>
  <c r="AA7071" i="1"/>
  <c r="AA7070" i="1"/>
  <c r="AA7069" i="1"/>
  <c r="AA7068" i="1"/>
  <c r="AA7067" i="1"/>
  <c r="AA7066" i="1"/>
  <c r="AA7065" i="1"/>
  <c r="AA7064" i="1"/>
  <c r="AA7063" i="1"/>
  <c r="AA7062" i="1"/>
  <c r="AA7061" i="1"/>
  <c r="AA7060" i="1"/>
  <c r="AA7059" i="1"/>
  <c r="AA7058" i="1"/>
  <c r="AA7057" i="1"/>
  <c r="AA7056" i="1"/>
  <c r="AA7055" i="1"/>
  <c r="AA7054" i="1"/>
  <c r="AA7053" i="1"/>
  <c r="AA7052" i="1"/>
  <c r="AA7051" i="1"/>
  <c r="AA7050" i="1"/>
  <c r="AA7049" i="1"/>
  <c r="AA7048" i="1"/>
  <c r="AA7047" i="1"/>
  <c r="AA7046" i="1"/>
  <c r="AA7045" i="1"/>
  <c r="AA7044" i="1"/>
  <c r="AA7043" i="1"/>
  <c r="AA7042" i="1"/>
  <c r="AA7041" i="1"/>
  <c r="AA7040" i="1"/>
  <c r="AA7039" i="1"/>
  <c r="AA7038" i="1"/>
  <c r="AA7036" i="1"/>
  <c r="AA7035" i="1"/>
  <c r="AA7034" i="1"/>
  <c r="AA7033" i="1"/>
  <c r="AA7032" i="1"/>
  <c r="AA7031" i="1"/>
  <c r="AA7030" i="1"/>
  <c r="AA7029" i="1"/>
  <c r="AA7028" i="1"/>
  <c r="AA7027" i="1"/>
  <c r="AA7026" i="1"/>
  <c r="AA7025" i="1"/>
  <c r="AA7024" i="1"/>
  <c r="AA7023" i="1"/>
  <c r="AA7022" i="1"/>
  <c r="AA7021" i="1"/>
  <c r="AA7020" i="1"/>
  <c r="AA7019" i="1"/>
  <c r="AA7018" i="1"/>
  <c r="AA7017" i="1"/>
  <c r="AA7016" i="1"/>
  <c r="AA7015" i="1"/>
  <c r="AA7014" i="1"/>
  <c r="AA7013" i="1"/>
  <c r="AA7012" i="1"/>
  <c r="AA7011" i="1"/>
  <c r="AA7010" i="1"/>
  <c r="AA7009" i="1"/>
  <c r="AA7008" i="1"/>
  <c r="AA7007" i="1"/>
  <c r="AA7006" i="1"/>
  <c r="AA7005" i="1"/>
  <c r="AA7004" i="1"/>
  <c r="AA7003" i="1"/>
  <c r="AA7002" i="1"/>
  <c r="AA7001" i="1"/>
  <c r="AA7000" i="1"/>
  <c r="AA6999" i="1"/>
  <c r="AA6998" i="1"/>
  <c r="AA6997" i="1"/>
  <c r="AA6996" i="1"/>
  <c r="AA6995" i="1"/>
  <c r="AA6994" i="1"/>
  <c r="AA6993" i="1"/>
  <c r="AA6992" i="1"/>
  <c r="AA6991" i="1"/>
  <c r="AA6990" i="1"/>
  <c r="AA6989" i="1"/>
  <c r="AA6988" i="1"/>
  <c r="AA6987" i="1"/>
  <c r="AA6986" i="1"/>
  <c r="AA6985" i="1"/>
  <c r="AA6984" i="1"/>
  <c r="AA6983" i="1"/>
  <c r="AA6982" i="1"/>
  <c r="AA6981" i="1"/>
  <c r="AA6980" i="1"/>
  <c r="AA6979" i="1"/>
  <c r="AA6978" i="1"/>
  <c r="AA6977" i="1"/>
  <c r="AA6976" i="1"/>
  <c r="AA6975" i="1"/>
  <c r="AA6974" i="1"/>
  <c r="AA6973" i="1"/>
  <c r="AA6972" i="1"/>
  <c r="AA6971" i="1"/>
  <c r="AA6970" i="1"/>
  <c r="AA6969" i="1"/>
  <c r="AA6968" i="1"/>
  <c r="AA6967" i="1"/>
  <c r="AA6966" i="1"/>
  <c r="AA6965" i="1"/>
  <c r="AA6964" i="1"/>
  <c r="AA6963" i="1"/>
  <c r="AA6962" i="1"/>
  <c r="AA6961" i="1"/>
  <c r="AA6960" i="1"/>
  <c r="AA6959" i="1"/>
  <c r="AA6958" i="1"/>
  <c r="AA6957" i="1"/>
  <c r="AA6956" i="1"/>
  <c r="AA6955" i="1"/>
  <c r="AA6954" i="1"/>
  <c r="AA6953" i="1"/>
  <c r="AA6952" i="1"/>
  <c r="AA6951" i="1"/>
  <c r="AA6950" i="1"/>
  <c r="AA6949" i="1"/>
  <c r="AA6948" i="1"/>
  <c r="AA6947" i="1"/>
  <c r="AA6946" i="1"/>
  <c r="AA6945" i="1"/>
  <c r="AA6944" i="1"/>
  <c r="AA6943" i="1"/>
  <c r="AA6942" i="1"/>
  <c r="AA6941" i="1"/>
  <c r="AA6940" i="1"/>
  <c r="AA6939" i="1"/>
  <c r="AA6938" i="1"/>
  <c r="AA6937" i="1"/>
  <c r="AA6936" i="1"/>
  <c r="AA6935" i="1"/>
  <c r="AA6934" i="1"/>
  <c r="AA6933" i="1"/>
  <c r="AA6932" i="1"/>
  <c r="AA6931" i="1"/>
  <c r="AA6930" i="1"/>
  <c r="AA6929" i="1"/>
  <c r="AA6928" i="1"/>
  <c r="AA6927" i="1"/>
  <c r="AA6926" i="1"/>
  <c r="AA6925" i="1"/>
  <c r="AA6924" i="1"/>
  <c r="AA6923" i="1"/>
  <c r="AA6922" i="1"/>
  <c r="AA6921" i="1"/>
  <c r="AA6920" i="1"/>
  <c r="AA6919" i="1"/>
  <c r="AA6918" i="1"/>
  <c r="AA6916" i="1"/>
  <c r="AA6914" i="1"/>
  <c r="AA6912" i="1"/>
  <c r="AA6911" i="1"/>
  <c r="AA6910" i="1"/>
  <c r="AA6909" i="1"/>
  <c r="AA6908" i="1"/>
  <c r="AA6907" i="1"/>
  <c r="AA6906" i="1"/>
  <c r="AA6905" i="1"/>
  <c r="AA6904" i="1"/>
  <c r="AA6903" i="1"/>
  <c r="AA6902" i="1"/>
  <c r="AA6901" i="1"/>
  <c r="AA6900" i="1"/>
  <c r="AA6899" i="1"/>
  <c r="AA6897" i="1"/>
  <c r="AA6896" i="1"/>
  <c r="AA6895" i="1"/>
  <c r="AA6891" i="1"/>
  <c r="AA6892" i="1"/>
  <c r="AA6890" i="1"/>
  <c r="AA6889" i="1"/>
  <c r="AA6888" i="1"/>
  <c r="AA6885" i="1"/>
  <c r="AA6884" i="1"/>
  <c r="AA6881" i="1"/>
  <c r="AA6879" i="1"/>
  <c r="AA6878" i="1"/>
  <c r="AA6877" i="1"/>
  <c r="AA6876" i="1"/>
  <c r="AA6875" i="1"/>
  <c r="AA6874" i="1"/>
  <c r="AA6873" i="1"/>
  <c r="AA6871" i="1"/>
  <c r="AA6870" i="1"/>
  <c r="AA6869" i="1"/>
  <c r="AA6867" i="1"/>
  <c r="AA6866" i="1"/>
  <c r="AA6865" i="1"/>
  <c r="AA6864" i="1"/>
  <c r="AA6863" i="1"/>
  <c r="AA6862" i="1"/>
  <c r="AA6861" i="1"/>
  <c r="AA6860" i="1"/>
  <c r="AA6859" i="1"/>
  <c r="AA6858" i="1"/>
  <c r="AA6857" i="1"/>
  <c r="AA6856" i="1"/>
  <c r="AA6855" i="1"/>
  <c r="AA6854" i="1"/>
  <c r="AA6853" i="1"/>
  <c r="AA6852" i="1"/>
  <c r="AA6851" i="1"/>
  <c r="AA6850" i="1"/>
  <c r="AA6849" i="1"/>
  <c r="AA6848" i="1"/>
  <c r="AA6847" i="1"/>
  <c r="AA6846" i="1"/>
  <c r="AA6845" i="1"/>
  <c r="AA6844" i="1"/>
  <c r="AA6843" i="1"/>
  <c r="AA6842" i="1"/>
  <c r="AA6841" i="1"/>
  <c r="AA6840" i="1"/>
  <c r="AA6839" i="1"/>
  <c r="AA6838" i="1"/>
  <c r="AA6837" i="1"/>
  <c r="AA6836" i="1"/>
  <c r="AA6835" i="1"/>
  <c r="AA6834" i="1"/>
  <c r="AA6833" i="1"/>
  <c r="AA6832" i="1"/>
  <c r="AA6831" i="1"/>
  <c r="AA6830" i="1"/>
  <c r="AA6829" i="1"/>
  <c r="AA6828" i="1"/>
  <c r="AA6827" i="1"/>
  <c r="AA6826" i="1"/>
  <c r="AA6824" i="1"/>
  <c r="AA6823" i="1"/>
  <c r="AA6822" i="1"/>
  <c r="AA6821" i="1"/>
  <c r="AA6820" i="1"/>
  <c r="AA6819" i="1"/>
  <c r="AA6818" i="1"/>
  <c r="AA6817" i="1"/>
  <c r="AA6816" i="1"/>
  <c r="AA6815" i="1"/>
  <c r="AA6814" i="1"/>
  <c r="AA6813" i="1"/>
  <c r="AA6812" i="1"/>
  <c r="AA6811" i="1"/>
  <c r="AA6810" i="1"/>
  <c r="AA6809" i="1"/>
  <c r="AA6808" i="1"/>
  <c r="AA6807" i="1"/>
  <c r="AA6806" i="1"/>
  <c r="AA6805" i="1"/>
  <c r="AA6804" i="1"/>
  <c r="AA6803" i="1"/>
  <c r="AA6802" i="1"/>
  <c r="AA6801" i="1"/>
  <c r="AA6800" i="1"/>
  <c r="AA6799" i="1"/>
  <c r="AA6798" i="1"/>
  <c r="AA6797" i="1"/>
  <c r="AA6796" i="1"/>
  <c r="AA6795" i="1"/>
  <c r="AA6794" i="1"/>
  <c r="AA6793" i="1"/>
  <c r="AA6792" i="1"/>
  <c r="AA6791" i="1"/>
  <c r="AA6790" i="1"/>
  <c r="AA6789" i="1"/>
  <c r="AA6788" i="1"/>
  <c r="AA6787" i="1"/>
  <c r="AA6786" i="1"/>
  <c r="AA6785" i="1"/>
  <c r="AA6784" i="1"/>
  <c r="AA6783" i="1"/>
  <c r="AA6781" i="1"/>
  <c r="AA6780" i="1"/>
  <c r="AA6779" i="1"/>
  <c r="AA6778" i="1"/>
  <c r="AA6777" i="1"/>
  <c r="AA6776" i="1"/>
  <c r="AA6775" i="1"/>
  <c r="AA6774" i="1"/>
  <c r="AA6773" i="1"/>
  <c r="AA6772" i="1"/>
  <c r="AA6771" i="1"/>
  <c r="AA6770" i="1"/>
  <c r="AA6769" i="1"/>
  <c r="AA6768" i="1"/>
  <c r="AA6767" i="1"/>
  <c r="AA6766" i="1"/>
  <c r="AA6765" i="1"/>
  <c r="AA6764" i="1"/>
  <c r="AA6763" i="1"/>
  <c r="AA6762" i="1"/>
  <c r="AA6761" i="1"/>
  <c r="AA6760" i="1"/>
  <c r="AA6759" i="1"/>
  <c r="AA6758" i="1"/>
  <c r="AA6757" i="1"/>
  <c r="AA6756" i="1"/>
  <c r="AA6755" i="1"/>
  <c r="AA6754" i="1"/>
  <c r="AA6753" i="1"/>
  <c r="AA6752" i="1"/>
  <c r="AA6751" i="1"/>
  <c r="AA6750" i="1"/>
  <c r="AA6749" i="1"/>
  <c r="AA6748" i="1"/>
  <c r="AA6747" i="1"/>
  <c r="AA6746" i="1"/>
  <c r="AA6745" i="1"/>
  <c r="AA6744" i="1"/>
  <c r="AA6743" i="1"/>
  <c r="AA6742" i="1"/>
  <c r="AA6741" i="1"/>
  <c r="AA6740" i="1"/>
  <c r="AA6739" i="1"/>
  <c r="AA6738" i="1"/>
  <c r="AA6737" i="1"/>
  <c r="AA6736" i="1"/>
  <c r="AA6735" i="1"/>
  <c r="AA6734" i="1"/>
  <c r="AA6733" i="1"/>
  <c r="AA6732" i="1"/>
  <c r="AA6731" i="1"/>
  <c r="AA6730" i="1"/>
  <c r="AA6729" i="1"/>
  <c r="AA6728" i="1"/>
  <c r="AA6727" i="1"/>
  <c r="AA6726" i="1"/>
  <c r="AA6725" i="1"/>
  <c r="AA6724" i="1"/>
  <c r="AA6723" i="1"/>
  <c r="AA6722" i="1"/>
  <c r="AA6721" i="1"/>
  <c r="AA6720" i="1"/>
  <c r="AA6719" i="1"/>
  <c r="AA6718" i="1"/>
  <c r="AA6717" i="1"/>
  <c r="AA6716" i="1"/>
  <c r="AA6715" i="1"/>
  <c r="AA6714" i="1"/>
  <c r="AA6713" i="1"/>
  <c r="AA6712" i="1"/>
  <c r="AA6711" i="1"/>
  <c r="AA6710" i="1"/>
  <c r="AA6709" i="1"/>
  <c r="AA6708" i="1"/>
  <c r="AA6707" i="1"/>
  <c r="AA6706" i="1"/>
  <c r="AA6705" i="1"/>
  <c r="AA6704" i="1"/>
  <c r="AA6703" i="1"/>
  <c r="AA6702" i="1"/>
  <c r="AA6701" i="1"/>
  <c r="AA6700" i="1"/>
  <c r="AA6699" i="1"/>
  <c r="AA6698" i="1"/>
  <c r="AA6697" i="1"/>
  <c r="AA6696" i="1"/>
  <c r="AA6695" i="1"/>
  <c r="AA6694" i="1"/>
  <c r="AA6693" i="1"/>
  <c r="AA6692" i="1"/>
  <c r="AA6691" i="1"/>
  <c r="AA6690" i="1"/>
  <c r="AA6689" i="1"/>
  <c r="AA6688" i="1"/>
  <c r="AA6687" i="1"/>
  <c r="AA6686" i="1"/>
  <c r="AA6685" i="1"/>
  <c r="AA6684" i="1"/>
  <c r="AA6683" i="1"/>
  <c r="AA6682" i="1"/>
  <c r="AA6681" i="1"/>
  <c r="AA6680" i="1"/>
  <c r="AA6679" i="1"/>
  <c r="AA6678" i="1"/>
  <c r="AA6677" i="1"/>
  <c r="AA6676" i="1"/>
  <c r="AA6675" i="1"/>
  <c r="AA6674" i="1"/>
  <c r="AA6673" i="1"/>
  <c r="AA6672" i="1"/>
  <c r="AA6671" i="1"/>
  <c r="AA6670" i="1"/>
  <c r="AA6669" i="1"/>
  <c r="AA6668" i="1"/>
  <c r="AA6667" i="1"/>
  <c r="AA6666" i="1"/>
  <c r="AA6665" i="1"/>
  <c r="AA6664" i="1"/>
  <c r="AA6663" i="1"/>
  <c r="AA6662" i="1"/>
  <c r="AA6661" i="1"/>
  <c r="AA6660" i="1"/>
  <c r="AA6659" i="1"/>
  <c r="AA6658" i="1"/>
  <c r="AA6657" i="1"/>
  <c r="AA6656" i="1"/>
  <c r="AA6655" i="1"/>
  <c r="AA6654" i="1"/>
  <c r="AA6653" i="1"/>
  <c r="AA6652" i="1"/>
  <c r="AA6651" i="1"/>
  <c r="AA6650" i="1"/>
  <c r="AA6649" i="1"/>
  <c r="AA6648" i="1"/>
  <c r="AA6647" i="1"/>
  <c r="AA6646" i="1"/>
  <c r="AA6645" i="1"/>
  <c r="AA6644" i="1"/>
  <c r="AA6643" i="1"/>
  <c r="AA6642" i="1"/>
  <c r="AA6641" i="1"/>
  <c r="AA6640" i="1"/>
  <c r="AA6639" i="1"/>
  <c r="AA6638" i="1"/>
  <c r="AA6637" i="1"/>
  <c r="AA6636" i="1"/>
  <c r="AA6635" i="1"/>
  <c r="AA6634" i="1"/>
  <c r="AA6633" i="1"/>
  <c r="AA6632" i="1"/>
  <c r="AA6631" i="1"/>
  <c r="AA6630" i="1"/>
  <c r="AA6629" i="1"/>
  <c r="AA6628" i="1"/>
  <c r="AA6627" i="1"/>
  <c r="AA6626" i="1"/>
  <c r="AA6625" i="1"/>
  <c r="AA6624" i="1"/>
  <c r="AA6623" i="1"/>
  <c r="AA6622" i="1"/>
  <c r="AA6621" i="1"/>
  <c r="AA6620" i="1"/>
  <c r="AA6619" i="1"/>
  <c r="AA6618" i="1"/>
  <c r="AA6617" i="1"/>
  <c r="AA6616" i="1"/>
  <c r="AA6615" i="1"/>
  <c r="AA6614" i="1"/>
  <c r="AA6613" i="1"/>
  <c r="AA6612" i="1"/>
  <c r="AA6611" i="1"/>
  <c r="AA6610" i="1"/>
  <c r="AA6609" i="1"/>
  <c r="AA6608" i="1"/>
  <c r="AA6607" i="1"/>
  <c r="AA6606" i="1"/>
  <c r="AA6605" i="1"/>
  <c r="AA6604" i="1"/>
  <c r="AA6603" i="1"/>
  <c r="AA6602" i="1"/>
  <c r="AA6601" i="1"/>
  <c r="AA6600" i="1"/>
  <c r="AA6599" i="1"/>
  <c r="AA6598" i="1"/>
  <c r="AA6597" i="1"/>
  <c r="AA6596" i="1"/>
  <c r="AA6595" i="1"/>
  <c r="AA6594" i="1"/>
  <c r="AA6593" i="1"/>
  <c r="AA6592" i="1"/>
  <c r="AA6591" i="1"/>
  <c r="AA6590" i="1"/>
  <c r="AA6589" i="1"/>
  <c r="AA6588" i="1"/>
  <c r="AA6587" i="1"/>
  <c r="AA6586" i="1"/>
  <c r="AA6585" i="1"/>
  <c r="AA6584" i="1"/>
  <c r="AA6583" i="1"/>
  <c r="AA6582" i="1"/>
  <c r="AA6581" i="1"/>
  <c r="AA6580" i="1"/>
  <c r="AA6579" i="1"/>
  <c r="AA6578" i="1"/>
  <c r="AA6577" i="1"/>
  <c r="AA6576" i="1"/>
  <c r="AA6575" i="1"/>
  <c r="AA6574" i="1"/>
  <c r="AA6573" i="1"/>
  <c r="AA6572" i="1"/>
  <c r="AA6571" i="1"/>
  <c r="AA6570" i="1"/>
  <c r="AA6569" i="1"/>
  <c r="AA6568" i="1"/>
  <c r="AA6567" i="1"/>
  <c r="AA6566" i="1"/>
  <c r="AA6565" i="1"/>
  <c r="AA6564" i="1"/>
  <c r="AA6563" i="1"/>
  <c r="AA6562" i="1"/>
  <c r="AA6561" i="1"/>
  <c r="AA6560" i="1"/>
  <c r="AA6559" i="1"/>
  <c r="AA6558" i="1"/>
  <c r="AA6557" i="1"/>
  <c r="AA6556" i="1"/>
  <c r="AA6555" i="1"/>
  <c r="AA6554" i="1"/>
  <c r="AA6553" i="1"/>
  <c r="AA6552" i="1"/>
  <c r="AA6551" i="1"/>
  <c r="AA6550" i="1"/>
  <c r="AA6549" i="1"/>
  <c r="AA6548" i="1"/>
  <c r="AA6547" i="1"/>
  <c r="AA6546" i="1"/>
  <c r="AA6545" i="1"/>
  <c r="AA6544" i="1"/>
  <c r="AA6543" i="1"/>
  <c r="AA6542" i="1"/>
  <c r="AA6541" i="1"/>
  <c r="AA6540" i="1"/>
  <c r="AA6539" i="1"/>
  <c r="AA6538" i="1"/>
  <c r="AA6537" i="1"/>
  <c r="AA6536" i="1"/>
  <c r="AA6535" i="1"/>
  <c r="AA6534" i="1"/>
  <c r="AA6533" i="1"/>
  <c r="AA6532" i="1"/>
  <c r="AA6531" i="1"/>
  <c r="AA6530" i="1"/>
  <c r="AA6529" i="1"/>
  <c r="AA6528" i="1"/>
  <c r="AA6527" i="1"/>
  <c r="AA6526" i="1"/>
  <c r="AA6525" i="1"/>
  <c r="AA6524" i="1"/>
  <c r="AA6523" i="1"/>
  <c r="AA6522" i="1"/>
  <c r="AA6521" i="1"/>
  <c r="AA6520" i="1"/>
  <c r="AA6519" i="1"/>
  <c r="AA6518" i="1"/>
  <c r="AA6517" i="1"/>
  <c r="AA6516" i="1"/>
  <c r="AA6515" i="1"/>
  <c r="AA6514" i="1"/>
  <c r="AA6513" i="1"/>
  <c r="AA6512" i="1"/>
  <c r="AA6511" i="1"/>
  <c r="AA6510" i="1"/>
  <c r="AA6509" i="1"/>
  <c r="AA6508" i="1"/>
  <c r="AA6507" i="1"/>
  <c r="AA6506" i="1"/>
  <c r="AA6505" i="1"/>
  <c r="AA6504" i="1"/>
  <c r="AA6503" i="1"/>
  <c r="AA6502" i="1"/>
  <c r="AA6501" i="1"/>
  <c r="AA6500" i="1"/>
  <c r="AA6499" i="1"/>
  <c r="AA6498" i="1"/>
  <c r="AA6497" i="1"/>
  <c r="AA6496" i="1"/>
  <c r="AA6495" i="1"/>
  <c r="AA6494" i="1"/>
  <c r="AA6493" i="1"/>
  <c r="AA6492" i="1"/>
  <c r="AA6491" i="1"/>
  <c r="AA6490" i="1"/>
  <c r="AA6489" i="1"/>
  <c r="AA6488" i="1"/>
  <c r="AA6487" i="1"/>
  <c r="AA6486" i="1"/>
  <c r="AA6485" i="1"/>
  <c r="AA6484" i="1"/>
  <c r="AA6483" i="1"/>
  <c r="AA6482" i="1"/>
  <c r="AA6481" i="1"/>
  <c r="AA6480" i="1"/>
  <c r="AA6479" i="1"/>
  <c r="AA6478" i="1"/>
  <c r="AA6477" i="1"/>
  <c r="AA6476" i="1"/>
  <c r="AA6475" i="1"/>
  <c r="AA6474" i="1"/>
  <c r="AA6473" i="1"/>
  <c r="AA6472" i="1"/>
  <c r="AA6471" i="1"/>
  <c r="AA6470" i="1"/>
  <c r="AA6469" i="1"/>
  <c r="AA6468" i="1"/>
  <c r="AA6467" i="1"/>
  <c r="AA6466" i="1"/>
  <c r="AA6465" i="1"/>
  <c r="AA6464" i="1"/>
  <c r="AA6463" i="1"/>
  <c r="AA6462" i="1"/>
  <c r="AA6461" i="1"/>
  <c r="AA6460" i="1"/>
  <c r="AA6459" i="1"/>
  <c r="AA6458" i="1"/>
  <c r="AA6457" i="1"/>
  <c r="AA6456" i="1"/>
  <c r="AA6455" i="1"/>
  <c r="AA6454" i="1"/>
  <c r="AA6453" i="1"/>
  <c r="AA6452" i="1"/>
  <c r="AA6451" i="1"/>
  <c r="AA6450" i="1"/>
  <c r="AA6449" i="1"/>
  <c r="AA6448" i="1"/>
  <c r="AA6447" i="1"/>
  <c r="AA6446" i="1"/>
  <c r="AA6445" i="1"/>
  <c r="AA6444" i="1"/>
  <c r="AA6443" i="1"/>
  <c r="AA6442" i="1"/>
  <c r="AA6441" i="1"/>
  <c r="AA6440" i="1"/>
  <c r="AA6439" i="1"/>
  <c r="AA6438" i="1"/>
  <c r="AA6437" i="1"/>
  <c r="AA6436" i="1"/>
  <c r="AA6435" i="1"/>
  <c r="AA6434" i="1"/>
  <c r="AA6433" i="1"/>
  <c r="AA6432" i="1"/>
  <c r="AA6431" i="1"/>
  <c r="AA6430" i="1"/>
  <c r="AA6429" i="1"/>
  <c r="AA6428" i="1"/>
  <c r="AA6427" i="1"/>
  <c r="AA6426" i="1"/>
  <c r="AA6425" i="1"/>
  <c r="AA6424" i="1"/>
  <c r="AA6423" i="1"/>
  <c r="AA6422" i="1"/>
  <c r="AA6421" i="1"/>
  <c r="AA6420" i="1"/>
  <c r="AA6419" i="1"/>
  <c r="AA6418" i="1"/>
  <c r="AA6417" i="1"/>
  <c r="AA6416" i="1"/>
  <c r="AA6415" i="1"/>
  <c r="AA6414" i="1"/>
  <c r="AA6413" i="1"/>
  <c r="AA6412" i="1"/>
  <c r="AA6411" i="1"/>
  <c r="AA6410" i="1"/>
  <c r="AA6409" i="1"/>
  <c r="AA6408" i="1"/>
  <c r="AA6407" i="1"/>
  <c r="AA6406" i="1"/>
  <c r="AA6405" i="1"/>
  <c r="AA6404" i="1"/>
  <c r="AA6403" i="1"/>
  <c r="AA6402" i="1"/>
  <c r="AA6401" i="1"/>
  <c r="AA6400" i="1"/>
  <c r="AA6399" i="1"/>
  <c r="AA6398" i="1"/>
  <c r="AA6397" i="1"/>
  <c r="AA6396" i="1"/>
  <c r="AA6395" i="1"/>
  <c r="AA6394" i="1"/>
  <c r="AA6393" i="1"/>
  <c r="AA6392" i="1"/>
  <c r="AA6391" i="1"/>
  <c r="AA6390" i="1"/>
  <c r="AA6389" i="1"/>
  <c r="AA6388" i="1"/>
  <c r="AA6387" i="1"/>
  <c r="AA6386" i="1"/>
  <c r="AA6385" i="1"/>
  <c r="AA6384" i="1"/>
  <c r="AA6383" i="1"/>
  <c r="AA6382" i="1"/>
  <c r="AA6381" i="1"/>
  <c r="AA6380" i="1"/>
  <c r="AA6379" i="1"/>
  <c r="AA6378" i="1"/>
  <c r="AA6377" i="1"/>
  <c r="AA6376" i="1"/>
  <c r="AA6375" i="1"/>
  <c r="AA6374" i="1"/>
  <c r="AA6373" i="1"/>
  <c r="AA6372" i="1"/>
  <c r="AA6371" i="1"/>
  <c r="AA6370" i="1"/>
  <c r="AA6369" i="1"/>
  <c r="AA6368" i="1"/>
  <c r="AA6367" i="1"/>
  <c r="AA6366" i="1"/>
  <c r="AA6365" i="1"/>
  <c r="AA6364" i="1"/>
  <c r="AA6363" i="1"/>
  <c r="AA6362" i="1"/>
  <c r="AA6361" i="1"/>
  <c r="AA6360" i="1"/>
  <c r="AA6359" i="1"/>
  <c r="AA6358" i="1"/>
  <c r="AA6357" i="1"/>
  <c r="AA6356" i="1"/>
  <c r="AA6355" i="1"/>
  <c r="AA6354" i="1"/>
  <c r="AA6353" i="1"/>
  <c r="AA6352" i="1"/>
  <c r="AA6351" i="1"/>
  <c r="AA6350" i="1"/>
  <c r="AA6349" i="1"/>
  <c r="AA6348" i="1"/>
  <c r="AA6347" i="1"/>
  <c r="AA6346" i="1"/>
  <c r="AA6345" i="1"/>
  <c r="AA6344" i="1"/>
  <c r="AA6343" i="1"/>
  <c r="AA6342" i="1"/>
  <c r="AA6341" i="1"/>
  <c r="AA6340" i="1"/>
  <c r="AA6339" i="1"/>
  <c r="AA6338" i="1"/>
  <c r="AA6337" i="1"/>
  <c r="AA6336" i="1"/>
  <c r="AA6335" i="1"/>
  <c r="AA6334" i="1"/>
  <c r="AA6333" i="1"/>
  <c r="AA6332" i="1"/>
  <c r="AA6331" i="1"/>
  <c r="AA6330" i="1"/>
  <c r="AA6329" i="1"/>
  <c r="AA6328" i="1"/>
  <c r="AA6327" i="1"/>
  <c r="AA6326" i="1"/>
  <c r="AA6325" i="1"/>
  <c r="AA6324" i="1"/>
  <c r="AA6323" i="1"/>
  <c r="AA6322" i="1"/>
  <c r="AA6321" i="1"/>
  <c r="AA6320" i="1"/>
  <c r="AA6319" i="1"/>
  <c r="AA6318" i="1"/>
  <c r="AA6317" i="1"/>
  <c r="AA6316" i="1"/>
  <c r="AA6315" i="1"/>
  <c r="AA6314" i="1"/>
  <c r="AA6313" i="1"/>
  <c r="AA6312" i="1"/>
  <c r="AA6311" i="1"/>
  <c r="AA6310" i="1"/>
  <c r="AA6309" i="1"/>
  <c r="AA6308" i="1"/>
  <c r="AA6307" i="1"/>
  <c r="AA6306" i="1"/>
  <c r="AA6305" i="1"/>
  <c r="AA6304" i="1"/>
  <c r="AA6303" i="1"/>
  <c r="AA6302" i="1"/>
  <c r="AA6301" i="1"/>
  <c r="AA6300" i="1"/>
  <c r="AA6299" i="1"/>
  <c r="AA6298" i="1"/>
  <c r="AA6297" i="1"/>
  <c r="AA6296" i="1"/>
  <c r="AA6295" i="1"/>
  <c r="AA6294" i="1"/>
  <c r="AA6293" i="1"/>
  <c r="AA6292" i="1"/>
  <c r="AA6291" i="1"/>
  <c r="AA6290" i="1"/>
  <c r="AA6289" i="1"/>
  <c r="AA6288" i="1"/>
  <c r="AA6287" i="1"/>
  <c r="AA6286" i="1"/>
  <c r="AA6285" i="1"/>
  <c r="AA6284" i="1"/>
  <c r="AA6283" i="1"/>
  <c r="AA6282" i="1"/>
  <c r="AA6281" i="1"/>
  <c r="AA6280" i="1"/>
  <c r="AA6279" i="1"/>
  <c r="AA6278" i="1"/>
  <c r="AA6277" i="1"/>
  <c r="AA6276" i="1"/>
  <c r="AA6275" i="1"/>
  <c r="AA6274" i="1"/>
  <c r="AA6273" i="1"/>
  <c r="AA6272" i="1"/>
  <c r="AA6271" i="1"/>
  <c r="AA6270" i="1"/>
  <c r="AA6269" i="1"/>
  <c r="AA6268" i="1"/>
  <c r="AA6267" i="1"/>
  <c r="AA6266" i="1"/>
  <c r="AA6265" i="1"/>
  <c r="AA6264" i="1"/>
  <c r="AA6263" i="1"/>
  <c r="AA6262" i="1"/>
  <c r="AA6261" i="1"/>
  <c r="AA6260" i="1"/>
  <c r="AA6259" i="1"/>
  <c r="AA6258" i="1"/>
  <c r="AA6257" i="1"/>
  <c r="AA6256" i="1"/>
  <c r="AA6255" i="1"/>
  <c r="AA6254" i="1"/>
  <c r="AA6253" i="1"/>
  <c r="AA6252" i="1"/>
  <c r="AA6251" i="1"/>
  <c r="AA6250" i="1"/>
  <c r="AA6249" i="1"/>
  <c r="AA6248" i="1"/>
  <c r="AA6247" i="1"/>
  <c r="AA6246" i="1"/>
  <c r="AA6245" i="1"/>
  <c r="AA6244" i="1"/>
  <c r="AA6243" i="1"/>
  <c r="AA6242" i="1"/>
  <c r="AA6241" i="1"/>
  <c r="AA6240" i="1"/>
  <c r="AA6239" i="1"/>
  <c r="AA6238" i="1"/>
  <c r="AA6237" i="1"/>
  <c r="AA6236" i="1"/>
  <c r="AA6235" i="1"/>
  <c r="AA6234" i="1"/>
  <c r="AA6233" i="1"/>
  <c r="AA6232" i="1"/>
  <c r="AA6231" i="1"/>
  <c r="AA6230" i="1"/>
  <c r="AA6229" i="1"/>
  <c r="AA6228" i="1"/>
  <c r="AA6227" i="1"/>
  <c r="AA6226" i="1"/>
  <c r="AA6225" i="1"/>
  <c r="AA6224" i="1"/>
  <c r="AA6223" i="1"/>
  <c r="AA6222" i="1"/>
  <c r="AA6221" i="1"/>
  <c r="AA6220" i="1"/>
  <c r="AA6219" i="1"/>
  <c r="AA6218" i="1"/>
  <c r="AA6217" i="1"/>
  <c r="AA6216" i="1"/>
  <c r="AA6215" i="1"/>
  <c r="AA6214" i="1"/>
  <c r="AA6213" i="1"/>
  <c r="AA6212" i="1"/>
  <c r="AA6211" i="1"/>
  <c r="AA6210" i="1"/>
  <c r="AA6209" i="1"/>
  <c r="AA6208" i="1"/>
  <c r="AA6207" i="1"/>
  <c r="AA6206" i="1"/>
  <c r="AA6205" i="1"/>
  <c r="AA6204" i="1"/>
  <c r="AA6203" i="1"/>
  <c r="AA6202" i="1"/>
  <c r="AA6201" i="1"/>
  <c r="AA6200" i="1"/>
  <c r="AA6199" i="1"/>
  <c r="AA6198" i="1"/>
  <c r="AA6197" i="1"/>
  <c r="AA6196" i="1"/>
  <c r="AA6195" i="1"/>
  <c r="AA6194" i="1"/>
  <c r="AA6193" i="1"/>
  <c r="AA6192" i="1"/>
  <c r="AA6191" i="1"/>
  <c r="AA6190" i="1"/>
  <c r="AA6189" i="1"/>
  <c r="AA6188" i="1"/>
  <c r="AA6187" i="1"/>
  <c r="AA6186" i="1"/>
  <c r="AA6185" i="1"/>
  <c r="AA6184" i="1"/>
  <c r="AA6183" i="1"/>
  <c r="AA6182" i="1"/>
  <c r="AA6181" i="1"/>
  <c r="AA6180" i="1"/>
  <c r="AA6179" i="1"/>
  <c r="AA6178" i="1"/>
  <c r="AA6177" i="1"/>
  <c r="AA6176" i="1"/>
  <c r="AA6175" i="1"/>
  <c r="AA6174" i="1"/>
  <c r="AA6173" i="1"/>
  <c r="AA6172" i="1"/>
  <c r="AA6171" i="1"/>
  <c r="AA6170" i="1"/>
  <c r="AA6169" i="1"/>
  <c r="AA6168" i="1"/>
  <c r="AA6167" i="1"/>
  <c r="AA6166" i="1"/>
  <c r="AA6165" i="1"/>
  <c r="AA6164" i="1"/>
  <c r="AA6163" i="1"/>
  <c r="AA6162" i="1"/>
  <c r="AA6161" i="1"/>
  <c r="AA6160" i="1"/>
  <c r="AA6159" i="1"/>
  <c r="AA6158" i="1"/>
  <c r="AA6157" i="1"/>
  <c r="AA6156" i="1"/>
  <c r="AA6155" i="1"/>
  <c r="AA6154" i="1"/>
  <c r="AA6153" i="1"/>
  <c r="AA6152" i="1"/>
  <c r="AA6151" i="1"/>
  <c r="AA6150" i="1"/>
  <c r="AA6149" i="1"/>
  <c r="AA6148" i="1"/>
  <c r="AA6147" i="1"/>
  <c r="AA6146" i="1"/>
  <c r="AA6145" i="1"/>
  <c r="AA6144" i="1"/>
  <c r="AA6143" i="1"/>
  <c r="AA6142" i="1"/>
  <c r="AA6141" i="1"/>
  <c r="AA6140" i="1"/>
  <c r="AA6139" i="1"/>
  <c r="AA6138" i="1"/>
  <c r="AA6137" i="1"/>
  <c r="AA6136" i="1"/>
  <c r="AA6135" i="1"/>
  <c r="AA6134" i="1"/>
  <c r="AA6133" i="1"/>
  <c r="AA6132" i="1"/>
  <c r="AA6131" i="1"/>
  <c r="AA6130" i="1"/>
  <c r="AA6129" i="1"/>
  <c r="AA6128" i="1"/>
  <c r="AA6127" i="1"/>
  <c r="AA6126" i="1"/>
  <c r="AA6125" i="1"/>
  <c r="AA6124" i="1"/>
  <c r="AA6123" i="1"/>
  <c r="AA6122" i="1"/>
  <c r="AA6121" i="1"/>
  <c r="AA6120" i="1"/>
  <c r="AA6119" i="1"/>
  <c r="AA6118" i="1"/>
  <c r="AA6117" i="1"/>
  <c r="AA6116" i="1"/>
  <c r="AA6115" i="1"/>
  <c r="AA6114" i="1"/>
  <c r="AA6113" i="1"/>
  <c r="AA6112" i="1"/>
  <c r="AA6111" i="1"/>
  <c r="AA6110" i="1"/>
  <c r="AA6109" i="1"/>
  <c r="AA6108" i="1"/>
  <c r="AA6107" i="1"/>
  <c r="AA6106" i="1"/>
  <c r="AA6105" i="1"/>
  <c r="AA6104" i="1"/>
  <c r="AA6103" i="1"/>
  <c r="AA6102" i="1"/>
  <c r="AA6101" i="1"/>
  <c r="AA6100" i="1"/>
  <c r="AA6099" i="1"/>
  <c r="AA6098" i="1"/>
  <c r="AA6097" i="1"/>
  <c r="AA6096" i="1"/>
  <c r="AA6095" i="1"/>
  <c r="AA6094" i="1"/>
  <c r="AA6093" i="1"/>
  <c r="AA6092" i="1"/>
  <c r="AA6091" i="1"/>
  <c r="AA6090" i="1"/>
  <c r="AA6089" i="1"/>
  <c r="AA6088" i="1"/>
  <c r="AA6087" i="1"/>
  <c r="AA6086" i="1"/>
  <c r="AA6085" i="1"/>
  <c r="AA6084" i="1"/>
  <c r="AA6083" i="1"/>
  <c r="AA6082" i="1"/>
  <c r="AA6081" i="1"/>
  <c r="AA6080" i="1"/>
  <c r="AA6079" i="1"/>
  <c r="AA6078" i="1"/>
  <c r="AA6077" i="1"/>
  <c r="AA6076" i="1"/>
  <c r="AA6075" i="1"/>
  <c r="AA6074" i="1"/>
  <c r="AA6073" i="1"/>
  <c r="AA6072" i="1"/>
  <c r="AA6071" i="1"/>
  <c r="AA6070" i="1"/>
  <c r="AA6069" i="1"/>
  <c r="AA6068" i="1"/>
  <c r="AA6067" i="1"/>
  <c r="AA6066" i="1"/>
  <c r="AA6065" i="1"/>
  <c r="AA6064" i="1"/>
  <c r="AA6063" i="1"/>
  <c r="AA6062" i="1"/>
  <c r="AA6061" i="1"/>
  <c r="AA6060" i="1"/>
  <c r="AA6059" i="1"/>
  <c r="AA6058" i="1"/>
  <c r="AA6057" i="1"/>
  <c r="AA6056" i="1"/>
  <c r="AA6055" i="1"/>
  <c r="AA6054" i="1"/>
  <c r="AA6053" i="1"/>
  <c r="AA6052" i="1"/>
  <c r="AA6051" i="1"/>
  <c r="AA6050" i="1"/>
  <c r="AA6049" i="1"/>
  <c r="AA6048" i="1"/>
  <c r="AA6047" i="1"/>
  <c r="AA6046" i="1"/>
  <c r="AA6045" i="1"/>
  <c r="AA6044" i="1"/>
  <c r="AA6043" i="1"/>
  <c r="AA6042" i="1"/>
  <c r="AA6041" i="1"/>
  <c r="AA6040" i="1"/>
  <c r="AA6039" i="1"/>
  <c r="AA6037" i="1"/>
  <c r="AA6036" i="1"/>
  <c r="AA6035" i="1"/>
  <c r="AA6034" i="1"/>
  <c r="AA6033" i="1"/>
  <c r="AA6032" i="1"/>
  <c r="AA6031" i="1"/>
  <c r="AA6030" i="1"/>
  <c r="AA6029" i="1"/>
  <c r="AA6028" i="1"/>
  <c r="AA6027" i="1"/>
  <c r="AA6026" i="1"/>
  <c r="AA6025" i="1"/>
  <c r="AA6024" i="1"/>
  <c r="AA6023" i="1"/>
  <c r="AA6022" i="1"/>
  <c r="AA6021" i="1"/>
  <c r="AA6020" i="1"/>
  <c r="AA6019" i="1"/>
  <c r="AA6018" i="1"/>
  <c r="AA6017" i="1"/>
  <c r="AA6016" i="1"/>
  <c r="AA6015" i="1"/>
  <c r="AA6014" i="1"/>
  <c r="AA6013" i="1"/>
  <c r="AA6012" i="1"/>
  <c r="AA6011" i="1"/>
  <c r="AA6010" i="1"/>
  <c r="AA6009" i="1"/>
  <c r="AA6008" i="1"/>
  <c r="AA6007" i="1"/>
  <c r="AA6006" i="1"/>
  <c r="AA6005" i="1"/>
  <c r="AA6004" i="1"/>
  <c r="AA6003" i="1"/>
  <c r="AA6002" i="1"/>
  <c r="AA6001" i="1"/>
  <c r="AA6000" i="1"/>
  <c r="AA5999" i="1"/>
  <c r="AA5998" i="1"/>
  <c r="AA5997" i="1"/>
  <c r="AA5996" i="1"/>
  <c r="AA5995" i="1"/>
  <c r="AA5994" i="1"/>
  <c r="AA5993" i="1"/>
  <c r="AA5992" i="1"/>
  <c r="AA5991" i="1"/>
  <c r="AA5990" i="1"/>
  <c r="AA5989" i="1"/>
  <c r="AA5988" i="1"/>
  <c r="AA5987" i="1"/>
  <c r="AA5986" i="1"/>
  <c r="AA5985" i="1"/>
  <c r="AA5984" i="1"/>
  <c r="AA5983" i="1"/>
  <c r="AA5982" i="1"/>
  <c r="AA5981" i="1"/>
  <c r="AA5980" i="1"/>
  <c r="AA5979" i="1"/>
  <c r="AA5978" i="1"/>
  <c r="AA5977" i="1"/>
  <c r="AA5976" i="1"/>
  <c r="AA5975" i="1"/>
  <c r="AA5974" i="1"/>
  <c r="AA5973" i="1"/>
  <c r="AA5972" i="1"/>
  <c r="AA5971" i="1"/>
  <c r="AA5970" i="1"/>
  <c r="AA5969" i="1"/>
  <c r="AA5968" i="1"/>
  <c r="AA5967" i="1"/>
  <c r="AA5966" i="1"/>
  <c r="AA5965" i="1"/>
  <c r="AA5964" i="1"/>
  <c r="AA5963" i="1"/>
  <c r="AA5962" i="1"/>
  <c r="AA5961" i="1"/>
  <c r="AA5960" i="1"/>
  <c r="AA5959" i="1"/>
  <c r="AA5958" i="1"/>
  <c r="AA5957" i="1"/>
  <c r="AA5956" i="1"/>
  <c r="AA5955" i="1"/>
  <c r="AA5954" i="1"/>
  <c r="AA5953" i="1"/>
  <c r="AA5952" i="1"/>
  <c r="AA5951" i="1"/>
  <c r="AA5950" i="1"/>
  <c r="AA5949" i="1"/>
  <c r="AA5948" i="1"/>
  <c r="AA5947" i="1"/>
  <c r="AA5946" i="1"/>
  <c r="AA5945" i="1"/>
  <c r="AA5944" i="1"/>
  <c r="AA5943" i="1"/>
  <c r="AA5942" i="1"/>
  <c r="AA5941" i="1"/>
  <c r="AA5940" i="1"/>
  <c r="AA5939" i="1"/>
  <c r="AA5938" i="1"/>
  <c r="AA5937" i="1"/>
  <c r="AA5936" i="1"/>
  <c r="AA5935" i="1"/>
  <c r="AA5934" i="1"/>
  <c r="AA5933" i="1"/>
  <c r="AA5932" i="1"/>
  <c r="AA5931" i="1"/>
  <c r="AA5930" i="1"/>
  <c r="AA5929" i="1"/>
  <c r="AA5928" i="1"/>
  <c r="AA5927" i="1"/>
  <c r="AA5926" i="1"/>
  <c r="AA5925" i="1"/>
  <c r="AA5924" i="1"/>
  <c r="AA5923" i="1"/>
  <c r="AA5922" i="1"/>
  <c r="AA5921" i="1"/>
  <c r="AA5920" i="1"/>
  <c r="AA5919" i="1"/>
  <c r="AA5918" i="1"/>
  <c r="AA5917" i="1"/>
  <c r="AA5916" i="1"/>
  <c r="AA5915" i="1"/>
  <c r="AA5914" i="1"/>
  <c r="AA5913" i="1"/>
  <c r="AA5912" i="1"/>
  <c r="AA5911" i="1"/>
  <c r="AA5910" i="1"/>
  <c r="AA5909" i="1"/>
  <c r="AA5908" i="1"/>
  <c r="AA5907" i="1"/>
  <c r="AA5906" i="1"/>
  <c r="AA5905" i="1"/>
  <c r="AA5904" i="1"/>
  <c r="AA5903" i="1"/>
  <c r="AA5902" i="1"/>
  <c r="AA5901" i="1"/>
  <c r="AA5900" i="1"/>
  <c r="AA5899" i="1"/>
  <c r="AA5898" i="1"/>
  <c r="AA5897" i="1"/>
  <c r="AA5896" i="1"/>
  <c r="AA5895" i="1"/>
  <c r="AA5894" i="1"/>
  <c r="AA5893" i="1"/>
  <c r="AA5892" i="1"/>
  <c r="AA5891" i="1"/>
  <c r="AA5890" i="1"/>
  <c r="AA5889" i="1"/>
  <c r="AA5888" i="1"/>
  <c r="AA5887" i="1"/>
  <c r="AA5886" i="1"/>
  <c r="AA5885" i="1"/>
  <c r="AA5884" i="1"/>
  <c r="AA5883" i="1"/>
  <c r="AA5882" i="1"/>
  <c r="AA5881" i="1"/>
  <c r="AA5880" i="1"/>
  <c r="AA5879" i="1"/>
  <c r="AA5878" i="1"/>
  <c r="AA5877" i="1"/>
  <c r="AA5876" i="1"/>
  <c r="AA5875" i="1"/>
  <c r="AA5874" i="1"/>
  <c r="AA5873" i="1"/>
  <c r="AA5872" i="1"/>
  <c r="AA5871" i="1"/>
  <c r="AA5870" i="1"/>
  <c r="AA5869" i="1"/>
  <c r="AA5868" i="1"/>
  <c r="AA5867" i="1"/>
  <c r="AA5866" i="1"/>
  <c r="AA5865" i="1"/>
  <c r="AA5864" i="1"/>
  <c r="AA5863" i="1"/>
  <c r="AA5862" i="1"/>
  <c r="AA5861" i="1"/>
  <c r="AA5860" i="1"/>
  <c r="AA5859" i="1"/>
  <c r="AA5858" i="1"/>
  <c r="AA5857" i="1"/>
  <c r="AA5856" i="1"/>
  <c r="AA5855" i="1"/>
  <c r="AA5854" i="1"/>
  <c r="AA5853" i="1"/>
  <c r="AA5852" i="1"/>
  <c r="AA5851" i="1"/>
  <c r="AA5850" i="1"/>
  <c r="AA5849" i="1"/>
  <c r="AA5848" i="1"/>
  <c r="AA5847" i="1"/>
  <c r="AA5846" i="1"/>
  <c r="AA5845" i="1"/>
  <c r="AA5844" i="1"/>
  <c r="AA5843" i="1"/>
  <c r="AA5842" i="1"/>
  <c r="AA5841" i="1"/>
  <c r="AA5840" i="1"/>
  <c r="AA5839" i="1"/>
  <c r="AA5838" i="1"/>
  <c r="AA5837" i="1"/>
  <c r="AA5836" i="1"/>
  <c r="AA5835" i="1"/>
  <c r="AA5834" i="1"/>
  <c r="AA5833" i="1"/>
  <c r="AA5832" i="1"/>
  <c r="AA5831" i="1"/>
  <c r="AA5830" i="1"/>
  <c r="AA5829" i="1"/>
  <c r="AA5828" i="1"/>
  <c r="AA5827" i="1"/>
  <c r="AA5826" i="1"/>
  <c r="AA5825" i="1"/>
  <c r="AA5824" i="1"/>
  <c r="AA5823" i="1"/>
  <c r="AA5822" i="1"/>
  <c r="AA5821" i="1"/>
  <c r="AA5820" i="1"/>
  <c r="AA5819" i="1"/>
  <c r="AA5818" i="1"/>
  <c r="AA5817" i="1"/>
  <c r="AA5816" i="1"/>
  <c r="AA5815" i="1"/>
  <c r="AA5814" i="1"/>
  <c r="AA5813" i="1"/>
  <c r="AA5812" i="1"/>
  <c r="AA5811" i="1"/>
  <c r="AA5810" i="1"/>
  <c r="AA5809" i="1"/>
  <c r="AA5808" i="1"/>
  <c r="AA5807" i="1"/>
  <c r="AA5806" i="1"/>
  <c r="AA5805" i="1"/>
  <c r="AA5804" i="1"/>
  <c r="AA5803" i="1"/>
  <c r="AA5802" i="1"/>
  <c r="AA5801" i="1"/>
  <c r="AA5800" i="1"/>
  <c r="AA5799" i="1"/>
  <c r="AA5798" i="1"/>
  <c r="AA5797" i="1"/>
  <c r="AA5796" i="1"/>
  <c r="AA5795" i="1"/>
  <c r="AA5794" i="1"/>
  <c r="AA5793" i="1"/>
  <c r="AA5792" i="1"/>
  <c r="AA5791" i="1"/>
  <c r="AA5790" i="1"/>
  <c r="AA5789" i="1"/>
  <c r="AA5788" i="1"/>
  <c r="AA5787" i="1"/>
  <c r="AA5786" i="1"/>
  <c r="AA5785" i="1"/>
  <c r="AA5784" i="1"/>
  <c r="AA5783" i="1"/>
  <c r="AA5782" i="1"/>
  <c r="AA5781" i="1"/>
  <c r="AA5780" i="1"/>
  <c r="AA5779" i="1"/>
  <c r="AA5778" i="1"/>
  <c r="AA5777" i="1"/>
  <c r="AA5776" i="1"/>
  <c r="AA5775" i="1"/>
  <c r="AA5774" i="1"/>
  <c r="AA5773" i="1"/>
  <c r="AA5772" i="1"/>
  <c r="AA5771" i="1"/>
  <c r="AA5770" i="1"/>
  <c r="AA5769" i="1"/>
  <c r="AA5768" i="1"/>
  <c r="AA5767" i="1"/>
  <c r="AA5766" i="1"/>
  <c r="AA5765" i="1"/>
  <c r="AA5764" i="1"/>
  <c r="AA5763" i="1"/>
  <c r="AA5762" i="1"/>
  <c r="AA5761" i="1"/>
  <c r="AA5760" i="1"/>
  <c r="AA5759" i="1"/>
  <c r="AA5758" i="1"/>
  <c r="AA5757" i="1"/>
  <c r="AA5756" i="1"/>
  <c r="AA5755" i="1"/>
  <c r="AA5754" i="1"/>
  <c r="AA5753" i="1"/>
  <c r="AA5752" i="1"/>
  <c r="AA5751" i="1"/>
  <c r="AA5750" i="1"/>
  <c r="AA5749" i="1"/>
  <c r="AA5748" i="1"/>
  <c r="AA5747" i="1"/>
  <c r="AA5746" i="1"/>
  <c r="AA5745" i="1"/>
  <c r="AA5744" i="1"/>
  <c r="AA5743" i="1"/>
  <c r="AA5742" i="1"/>
  <c r="AA5741" i="1"/>
  <c r="AA5740" i="1"/>
  <c r="AA5739" i="1"/>
  <c r="AA5738" i="1"/>
  <c r="AA5737" i="1"/>
  <c r="AA5736" i="1"/>
  <c r="AA5735" i="1"/>
  <c r="AA5734" i="1"/>
  <c r="AA5733" i="1"/>
  <c r="AA5732" i="1"/>
  <c r="AA5731" i="1"/>
  <c r="AA5730" i="1"/>
  <c r="AA5729" i="1"/>
  <c r="AA5728" i="1"/>
  <c r="AA5727" i="1"/>
  <c r="AA5726" i="1"/>
  <c r="AA5725" i="1"/>
  <c r="AA5724" i="1"/>
  <c r="AA5723" i="1"/>
  <c r="AA5722" i="1"/>
  <c r="AA5721" i="1"/>
  <c r="AA5720" i="1"/>
  <c r="AA5719" i="1"/>
  <c r="AA5718" i="1"/>
  <c r="AA5717" i="1"/>
  <c r="AA5716" i="1"/>
  <c r="AA5715" i="1"/>
  <c r="AA5714" i="1"/>
  <c r="AA5713" i="1"/>
  <c r="AA5712" i="1"/>
  <c r="AA5711" i="1"/>
  <c r="AA5710" i="1"/>
  <c r="AA5709" i="1"/>
  <c r="AA5708" i="1"/>
  <c r="AA5707" i="1"/>
  <c r="AA5706" i="1"/>
  <c r="AA5705" i="1"/>
  <c r="AA5704" i="1"/>
  <c r="AA5703" i="1"/>
  <c r="AA5702" i="1"/>
  <c r="AA5701" i="1"/>
  <c r="AA5700" i="1"/>
  <c r="AA5699" i="1"/>
  <c r="AA5698" i="1"/>
  <c r="AA5697" i="1"/>
  <c r="AA5696" i="1"/>
  <c r="AA5695" i="1"/>
  <c r="AA5694" i="1"/>
  <c r="AA5693" i="1"/>
  <c r="AA5692" i="1"/>
  <c r="AA5691" i="1"/>
  <c r="AA5690" i="1"/>
  <c r="AA5689" i="1"/>
  <c r="AA5688" i="1"/>
  <c r="AA5687" i="1"/>
  <c r="AA5686" i="1"/>
  <c r="AA5685" i="1"/>
  <c r="AA5684" i="1"/>
  <c r="AA5683" i="1"/>
  <c r="AA5682" i="1"/>
  <c r="AA5681" i="1"/>
  <c r="AA5680" i="1"/>
  <c r="AA5679" i="1"/>
  <c r="AA5678" i="1"/>
  <c r="AA5677" i="1"/>
  <c r="AA5676" i="1"/>
  <c r="AA5675" i="1"/>
  <c r="AA5674" i="1"/>
  <c r="AA5673" i="1"/>
  <c r="AA5672" i="1"/>
  <c r="AA5671" i="1"/>
  <c r="AA5670" i="1"/>
  <c r="AA5669" i="1"/>
  <c r="AA5668" i="1"/>
  <c r="AA5667" i="1"/>
  <c r="AA5666" i="1"/>
  <c r="AA5665" i="1"/>
  <c r="AA5664" i="1"/>
  <c r="AA5663" i="1"/>
  <c r="AA5662" i="1"/>
  <c r="AA5661" i="1"/>
  <c r="AA5660" i="1"/>
  <c r="AA5659" i="1"/>
  <c r="AA5658" i="1"/>
  <c r="AA5657" i="1"/>
  <c r="AA5656" i="1"/>
  <c r="AA5655" i="1"/>
  <c r="AA5654" i="1"/>
  <c r="AA5653" i="1"/>
  <c r="AA5652" i="1"/>
  <c r="AA5651" i="1"/>
  <c r="AA5650" i="1"/>
  <c r="AA5649" i="1"/>
  <c r="AA5648" i="1"/>
  <c r="AA5647" i="1"/>
  <c r="AA5646" i="1"/>
  <c r="AA5645" i="1"/>
  <c r="AA5644" i="1"/>
  <c r="AA5643" i="1"/>
  <c r="AA5642" i="1"/>
  <c r="AA5641" i="1"/>
  <c r="AA5640" i="1"/>
  <c r="AA5639" i="1"/>
  <c r="AA5638" i="1"/>
  <c r="AA5637" i="1"/>
  <c r="AA5636" i="1"/>
  <c r="AA5635" i="1"/>
  <c r="AA5634" i="1"/>
  <c r="AA5633" i="1"/>
  <c r="AA5632" i="1"/>
  <c r="AA5631" i="1"/>
  <c r="AA5630" i="1"/>
  <c r="AA5629" i="1"/>
  <c r="AA5628" i="1"/>
  <c r="AA5627" i="1"/>
  <c r="AA5626" i="1"/>
  <c r="AA5625" i="1"/>
  <c r="AA5624" i="1"/>
  <c r="AA5623" i="1"/>
  <c r="AA5622" i="1"/>
  <c r="AA5621" i="1"/>
  <c r="AA5620" i="1"/>
  <c r="AA5619" i="1"/>
  <c r="AA5618" i="1"/>
  <c r="AA5617" i="1"/>
  <c r="AA5616" i="1"/>
  <c r="AA5615" i="1"/>
  <c r="AA5614" i="1"/>
  <c r="AA5613" i="1"/>
  <c r="AA5612" i="1"/>
  <c r="AA5611" i="1"/>
  <c r="AA5610" i="1"/>
  <c r="AA5609" i="1"/>
  <c r="AA5608" i="1"/>
  <c r="AA5607" i="1"/>
  <c r="AA5606" i="1"/>
  <c r="AA5605" i="1"/>
  <c r="AA5604" i="1"/>
  <c r="AA5603" i="1"/>
  <c r="AA5602" i="1"/>
  <c r="AA5601" i="1"/>
  <c r="AA5600" i="1"/>
  <c r="AA5599" i="1"/>
  <c r="AA5598" i="1"/>
  <c r="AA5597" i="1"/>
  <c r="AA5596" i="1"/>
  <c r="AA5595" i="1"/>
  <c r="AA5594" i="1"/>
  <c r="AA5593" i="1"/>
  <c r="AA5592" i="1"/>
  <c r="AA5591" i="1"/>
  <c r="AA5590" i="1"/>
  <c r="AA5589" i="1"/>
  <c r="AA5588" i="1"/>
  <c r="AA5587" i="1"/>
  <c r="AA5586" i="1"/>
  <c r="AA5585" i="1"/>
  <c r="AA5584" i="1"/>
  <c r="AA5583" i="1"/>
  <c r="AA5582" i="1"/>
  <c r="AA5581" i="1"/>
  <c r="AA5580" i="1"/>
  <c r="AA5579" i="1"/>
  <c r="AA5578" i="1"/>
  <c r="AA5577" i="1"/>
  <c r="AA5576" i="1"/>
  <c r="AA5575" i="1"/>
  <c r="AA5574" i="1"/>
  <c r="AA5573" i="1"/>
  <c r="AA5572" i="1"/>
  <c r="AA5571" i="1"/>
  <c r="AA5570" i="1"/>
  <c r="AA5569" i="1"/>
  <c r="AA5568" i="1"/>
  <c r="AA5567" i="1"/>
  <c r="AA5566" i="1"/>
  <c r="AA5565" i="1"/>
  <c r="AA5564" i="1"/>
  <c r="AA5563" i="1"/>
  <c r="AA5562" i="1"/>
  <c r="AA5561" i="1"/>
  <c r="AA5560" i="1"/>
  <c r="AA5559" i="1"/>
  <c r="AA5558" i="1"/>
  <c r="AA5557" i="1"/>
  <c r="AA5556" i="1"/>
  <c r="AA5555" i="1"/>
  <c r="AA5554" i="1"/>
  <c r="AA5553" i="1"/>
  <c r="AA5552" i="1"/>
  <c r="AA5551" i="1"/>
  <c r="AA5550" i="1"/>
  <c r="AA5549" i="1"/>
  <c r="AA5548" i="1"/>
  <c r="AA5547" i="1"/>
  <c r="AA5546" i="1"/>
  <c r="AA5545" i="1"/>
  <c r="AA5544" i="1"/>
  <c r="AA5543" i="1"/>
  <c r="AA5542" i="1"/>
  <c r="AA5541" i="1"/>
  <c r="AA5540" i="1"/>
  <c r="AA5539" i="1"/>
  <c r="AA5538" i="1"/>
  <c r="AA5537" i="1"/>
  <c r="AA5536" i="1"/>
  <c r="AA5535" i="1"/>
  <c r="AA5534" i="1"/>
  <c r="AA5533" i="1"/>
  <c r="AA5532" i="1"/>
  <c r="AA5531" i="1"/>
  <c r="AA5530" i="1"/>
  <c r="AA5529" i="1"/>
  <c r="AA5528" i="1"/>
  <c r="AA5527" i="1"/>
  <c r="AA5526" i="1"/>
  <c r="AA5525" i="1"/>
  <c r="AA5524" i="1"/>
  <c r="AA5523" i="1"/>
  <c r="AA5522" i="1"/>
  <c r="AA5521" i="1"/>
  <c r="AA5520" i="1"/>
  <c r="AA5519" i="1"/>
  <c r="AA5517" i="1"/>
  <c r="AA5516" i="1"/>
  <c r="AA5515" i="1"/>
  <c r="AA5514" i="1"/>
  <c r="AA5513" i="1"/>
  <c r="AA5512" i="1"/>
  <c r="AA5511" i="1"/>
  <c r="AA5510" i="1"/>
  <c r="AA5509" i="1"/>
  <c r="AA5508" i="1"/>
  <c r="AA5507" i="1"/>
  <c r="AA5506" i="1"/>
  <c r="AA5505" i="1"/>
  <c r="AA5504" i="1"/>
  <c r="AA5503" i="1"/>
  <c r="AA5502" i="1"/>
  <c r="AA5501" i="1"/>
  <c r="AA5500" i="1"/>
  <c r="AA5499" i="1"/>
  <c r="AA5498" i="1"/>
  <c r="AA5497" i="1"/>
  <c r="AA5496" i="1"/>
  <c r="AA5495" i="1"/>
  <c r="AA5494" i="1"/>
  <c r="AA5493" i="1"/>
  <c r="AA5492" i="1"/>
  <c r="AA5491" i="1"/>
  <c r="AA5490" i="1"/>
  <c r="AA5489" i="1"/>
  <c r="AA5488" i="1"/>
  <c r="AA5487" i="1"/>
  <c r="AA5486" i="1"/>
  <c r="AA5485" i="1"/>
  <c r="AA5484" i="1"/>
  <c r="AA5483" i="1"/>
  <c r="AA5482" i="1"/>
  <c r="AA5481" i="1"/>
  <c r="AA5480" i="1"/>
  <c r="AA5479" i="1"/>
  <c r="AA5478" i="1"/>
  <c r="AA5477" i="1"/>
  <c r="AA5476" i="1"/>
  <c r="AA5475" i="1"/>
  <c r="AA5474" i="1"/>
  <c r="AA5473" i="1"/>
  <c r="AA5472" i="1"/>
  <c r="AA5471" i="1"/>
  <c r="AA5470" i="1"/>
  <c r="AA5469" i="1"/>
  <c r="AA5468" i="1"/>
  <c r="AA5467" i="1"/>
  <c r="AA5466" i="1"/>
  <c r="AA5465" i="1"/>
  <c r="AA5464" i="1"/>
  <c r="AA5463" i="1"/>
  <c r="AA5462" i="1"/>
  <c r="AA5461" i="1"/>
  <c r="AA5460" i="1"/>
  <c r="AA5459" i="1"/>
  <c r="AA5458" i="1"/>
  <c r="AA5457" i="1"/>
  <c r="AA5456" i="1"/>
  <c r="AA5455" i="1"/>
  <c r="AA5454" i="1"/>
  <c r="AA5453" i="1"/>
  <c r="AA5452" i="1"/>
  <c r="AA5451" i="1"/>
  <c r="AA5450" i="1"/>
  <c r="AA5449" i="1"/>
  <c r="AA5448" i="1"/>
  <c r="AA5447" i="1"/>
  <c r="AA5446" i="1"/>
  <c r="AA5445" i="1"/>
  <c r="AA5444" i="1"/>
  <c r="AA5443" i="1"/>
  <c r="AA5442" i="1"/>
  <c r="AA5441" i="1"/>
  <c r="AA5440" i="1"/>
  <c r="AA5439" i="1"/>
  <c r="AA5438" i="1"/>
  <c r="AA5437" i="1"/>
  <c r="AA5436" i="1"/>
  <c r="AA5435" i="1"/>
  <c r="AA5434" i="1"/>
  <c r="AA5433" i="1"/>
  <c r="AA5432" i="1"/>
  <c r="AA5431" i="1"/>
  <c r="AA5430" i="1"/>
  <c r="AA5429" i="1"/>
  <c r="AA5428" i="1"/>
  <c r="AA5427" i="1"/>
  <c r="AA5426" i="1"/>
  <c r="AA5425" i="1"/>
  <c r="AA5424" i="1"/>
  <c r="AA5423" i="1"/>
  <c r="AA5422" i="1"/>
  <c r="AA5421" i="1"/>
  <c r="AA5420" i="1"/>
  <c r="AA5419" i="1"/>
  <c r="AA5418" i="1"/>
  <c r="AA5417" i="1"/>
  <c r="AA5416" i="1"/>
  <c r="AA5415" i="1"/>
  <c r="AA5414" i="1"/>
  <c r="AA5413" i="1"/>
  <c r="AA5412" i="1"/>
  <c r="AA5411" i="1"/>
  <c r="AA5410" i="1"/>
  <c r="AA5409" i="1"/>
  <c r="AA5408" i="1"/>
  <c r="AA5407" i="1"/>
  <c r="AA5406" i="1"/>
  <c r="AA5405" i="1"/>
  <c r="AA5404" i="1"/>
  <c r="AA5403" i="1"/>
  <c r="AA5402" i="1"/>
  <c r="AA5401" i="1"/>
  <c r="AA5400" i="1"/>
  <c r="AA5399" i="1"/>
  <c r="AA5398" i="1"/>
  <c r="AA5397" i="1"/>
  <c r="AA5396" i="1"/>
  <c r="AA5395" i="1"/>
  <c r="AA5394" i="1"/>
  <c r="AA5393" i="1"/>
  <c r="AA5392" i="1"/>
  <c r="AA5391" i="1"/>
  <c r="AA5390" i="1"/>
  <c r="AA5389" i="1"/>
  <c r="AA5388" i="1"/>
  <c r="AA5387" i="1"/>
  <c r="AA5386" i="1"/>
  <c r="AA5385" i="1"/>
  <c r="AA5384" i="1"/>
  <c r="AA5383" i="1"/>
  <c r="AA5382" i="1"/>
  <c r="AA5381" i="1"/>
  <c r="AA5380" i="1"/>
  <c r="AA5379" i="1"/>
  <c r="AA5378" i="1"/>
  <c r="AA5377" i="1"/>
  <c r="AA5376" i="1"/>
  <c r="AA5375" i="1"/>
  <c r="AA5374" i="1"/>
  <c r="AA5373" i="1"/>
  <c r="AA5372" i="1"/>
  <c r="AA5371" i="1"/>
  <c r="AA5370" i="1"/>
  <c r="AA5369" i="1"/>
  <c r="AA5368" i="1"/>
  <c r="AA5367" i="1"/>
  <c r="AA5366" i="1"/>
  <c r="AA5365" i="1"/>
  <c r="AA5364" i="1"/>
  <c r="AA5363" i="1"/>
  <c r="AA5362" i="1"/>
  <c r="AA5361" i="1"/>
  <c r="AA5360" i="1"/>
  <c r="AA5359" i="1"/>
  <c r="AA5358" i="1"/>
  <c r="AA5357" i="1"/>
  <c r="AA5356" i="1"/>
  <c r="AA5355" i="1"/>
  <c r="AA5354" i="1"/>
  <c r="AA5353" i="1"/>
  <c r="AA5352" i="1"/>
  <c r="AA5351" i="1"/>
  <c r="AA5350" i="1"/>
  <c r="AA5349" i="1"/>
  <c r="AA5348" i="1"/>
  <c r="AA5347" i="1"/>
  <c r="AA5346" i="1"/>
  <c r="AA5345" i="1"/>
  <c r="AA5344" i="1"/>
  <c r="AA5343" i="1"/>
  <c r="AA5342" i="1"/>
  <c r="AA5341" i="1"/>
  <c r="AA5340" i="1"/>
  <c r="AA5339" i="1"/>
  <c r="AA5338" i="1"/>
  <c r="AA5337" i="1"/>
  <c r="AA5336" i="1"/>
  <c r="AA5335" i="1"/>
  <c r="AA5334" i="1"/>
  <c r="AA5333" i="1"/>
  <c r="AA5332" i="1"/>
  <c r="AA5331" i="1"/>
  <c r="AA5330" i="1"/>
  <c r="AA5329" i="1"/>
  <c r="AA5328" i="1"/>
  <c r="AA5327" i="1"/>
  <c r="AA5326" i="1"/>
  <c r="AA5325" i="1"/>
  <c r="AA5324" i="1"/>
  <c r="AA5323" i="1"/>
  <c r="AA5322" i="1"/>
  <c r="AA5321" i="1"/>
  <c r="AA5320" i="1"/>
  <c r="AA5319" i="1"/>
  <c r="AA5318" i="1"/>
  <c r="AA5317" i="1"/>
  <c r="AA5316" i="1"/>
  <c r="AA5315" i="1"/>
  <c r="AA5314" i="1"/>
  <c r="AA5313" i="1"/>
  <c r="AA5312" i="1"/>
  <c r="AA5311" i="1"/>
  <c r="AA5310" i="1"/>
  <c r="AA5309" i="1"/>
  <c r="AA5308" i="1"/>
  <c r="AA5307" i="1"/>
  <c r="AA5306" i="1"/>
  <c r="AA5305" i="1"/>
  <c r="AA5304" i="1"/>
  <c r="AA5303" i="1"/>
  <c r="AA5302" i="1"/>
  <c r="AA5301" i="1"/>
  <c r="AA5300" i="1"/>
  <c r="AA5299" i="1"/>
  <c r="AA5298" i="1"/>
  <c r="AA5297" i="1"/>
  <c r="AA5296" i="1"/>
  <c r="AA5295" i="1"/>
  <c r="AA5294" i="1"/>
  <c r="AA5293" i="1"/>
  <c r="AA5292" i="1"/>
  <c r="AA5291" i="1"/>
  <c r="AA5290" i="1"/>
  <c r="AA5289" i="1"/>
  <c r="AA5288" i="1"/>
  <c r="AA5287" i="1"/>
  <c r="AA5286" i="1"/>
  <c r="AA5285" i="1"/>
  <c r="AA5284" i="1"/>
  <c r="AA5283" i="1"/>
  <c r="AA5282" i="1"/>
  <c r="AA5281" i="1"/>
  <c r="AA5280" i="1"/>
  <c r="AA5279" i="1"/>
  <c r="AA5278" i="1"/>
  <c r="AA5277" i="1"/>
  <c r="AA5276" i="1"/>
  <c r="AA5275" i="1"/>
  <c r="AA5274" i="1"/>
  <c r="AA5273" i="1"/>
  <c r="AA5272" i="1"/>
  <c r="AA5271" i="1"/>
  <c r="AA5270" i="1"/>
  <c r="AA5269" i="1"/>
  <c r="AA5268" i="1"/>
  <c r="AA5267" i="1"/>
  <c r="AA5266" i="1"/>
  <c r="AA5265" i="1"/>
  <c r="AA5264" i="1"/>
  <c r="AA5263" i="1"/>
  <c r="AA5262" i="1"/>
  <c r="AA5261" i="1"/>
  <c r="AA5260" i="1"/>
  <c r="AA5259" i="1"/>
  <c r="AA5258" i="1"/>
  <c r="AA5257" i="1"/>
  <c r="AA5256" i="1"/>
  <c r="AA5255" i="1"/>
  <c r="AA5254" i="1"/>
  <c r="AA5253" i="1"/>
  <c r="AA5252" i="1"/>
  <c r="AA5251" i="1"/>
  <c r="AA5250" i="1"/>
  <c r="AA5249" i="1"/>
  <c r="AA5248" i="1"/>
  <c r="AA5247" i="1"/>
  <c r="AA5246" i="1"/>
  <c r="AA5245" i="1"/>
  <c r="AA5244" i="1"/>
  <c r="AA5243" i="1"/>
  <c r="AA5242" i="1"/>
  <c r="AA5241" i="1"/>
  <c r="AA5240" i="1"/>
  <c r="AA5239" i="1"/>
  <c r="AA5238" i="1"/>
  <c r="AA5237" i="1"/>
  <c r="AA5236" i="1"/>
  <c r="AA5235" i="1"/>
  <c r="AA5234" i="1"/>
  <c r="AA5233" i="1"/>
  <c r="AA5232" i="1"/>
  <c r="AA5231" i="1"/>
  <c r="AA5230" i="1"/>
  <c r="AA5229" i="1"/>
  <c r="AA5228" i="1"/>
  <c r="AA5227" i="1"/>
  <c r="AA5226" i="1"/>
  <c r="AA5225" i="1"/>
  <c r="AA5224" i="1"/>
  <c r="AA5223" i="1"/>
  <c r="AA5222" i="1"/>
  <c r="AA5221" i="1"/>
  <c r="AA5220" i="1"/>
  <c r="AA5219" i="1"/>
  <c r="AA5218" i="1"/>
  <c r="AA5217" i="1"/>
  <c r="AA5216" i="1"/>
  <c r="AA5215" i="1"/>
  <c r="AA5214" i="1"/>
  <c r="AA5213" i="1"/>
  <c r="AA5212" i="1"/>
  <c r="AA5211" i="1"/>
  <c r="AA5210" i="1"/>
  <c r="AA5209" i="1"/>
  <c r="AA5208" i="1"/>
  <c r="AA5207" i="1"/>
  <c r="AA5206" i="1"/>
  <c r="AA5205" i="1"/>
  <c r="AA5204" i="1"/>
  <c r="AA5203" i="1"/>
  <c r="AA5202" i="1"/>
  <c r="AA5201" i="1"/>
  <c r="AA5200" i="1"/>
  <c r="AA5199" i="1"/>
  <c r="AA5198" i="1"/>
  <c r="AA5197" i="1"/>
  <c r="AA5196" i="1"/>
  <c r="AA5195" i="1"/>
  <c r="AA5194" i="1"/>
  <c r="AA5193" i="1"/>
  <c r="AA5192" i="1"/>
  <c r="AA5191" i="1"/>
  <c r="AA5190" i="1"/>
  <c r="AA5189" i="1"/>
  <c r="AA5188" i="1"/>
  <c r="AA5187" i="1"/>
  <c r="AA5186" i="1"/>
  <c r="AA5185" i="1"/>
  <c r="AA5184" i="1"/>
  <c r="AA5183" i="1"/>
  <c r="AA5182" i="1"/>
  <c r="AA5181" i="1"/>
  <c r="AA5180" i="1"/>
  <c r="AA5179" i="1"/>
  <c r="AA5178" i="1"/>
  <c r="AA5177" i="1"/>
  <c r="AA5176" i="1"/>
  <c r="AA5175" i="1"/>
  <c r="AA5174" i="1"/>
  <c r="AA5173" i="1"/>
  <c r="AA5172" i="1"/>
  <c r="AA5171" i="1"/>
  <c r="AA5170" i="1"/>
  <c r="AA5169" i="1"/>
  <c r="AA5168" i="1"/>
  <c r="AA5167" i="1"/>
  <c r="AA5166" i="1"/>
  <c r="AA5165" i="1"/>
  <c r="AA5164" i="1"/>
  <c r="AA5163" i="1"/>
  <c r="AA5162" i="1"/>
  <c r="AA5161" i="1"/>
  <c r="AA5160" i="1"/>
  <c r="AA5159" i="1"/>
  <c r="AA5158" i="1"/>
  <c r="AA5157" i="1"/>
  <c r="AA5156" i="1"/>
  <c r="AA5155" i="1"/>
  <c r="AA5154" i="1"/>
  <c r="AA5153" i="1"/>
  <c r="AA5152" i="1"/>
  <c r="AA5151" i="1"/>
  <c r="AA5150" i="1"/>
  <c r="AA5149" i="1"/>
  <c r="AA5148" i="1"/>
  <c r="AA5147" i="1"/>
  <c r="AA5146" i="1"/>
  <c r="AA5145" i="1"/>
  <c r="AA5144" i="1"/>
  <c r="AA5143" i="1"/>
  <c r="AA5142" i="1"/>
  <c r="AA5141" i="1"/>
  <c r="AA5140" i="1"/>
  <c r="AA5139" i="1"/>
  <c r="AA5138" i="1"/>
  <c r="AA5137" i="1"/>
  <c r="AA5136" i="1"/>
  <c r="AA5135" i="1"/>
  <c r="AA5134" i="1"/>
  <c r="AA5133" i="1"/>
  <c r="AA5132" i="1"/>
  <c r="AA5131" i="1"/>
  <c r="AA5130" i="1"/>
  <c r="AA5129" i="1"/>
  <c r="AA5128" i="1"/>
  <c r="AA5127" i="1"/>
  <c r="AA5126" i="1"/>
  <c r="AA5125" i="1"/>
  <c r="AA5124" i="1"/>
  <c r="AA5123" i="1"/>
  <c r="AA5122" i="1"/>
  <c r="AA5121" i="1"/>
  <c r="AA5120" i="1"/>
  <c r="AA5119" i="1"/>
  <c r="AA5118" i="1"/>
  <c r="AA5117" i="1"/>
  <c r="AA5116" i="1"/>
  <c r="AA5115" i="1"/>
  <c r="AA5114" i="1"/>
  <c r="AA5113" i="1"/>
  <c r="AA5112" i="1"/>
  <c r="AA5111" i="1"/>
  <c r="AA5110" i="1"/>
  <c r="AA5109" i="1"/>
  <c r="AA5108" i="1"/>
  <c r="AA5107" i="1"/>
  <c r="AA5106" i="1"/>
  <c r="AA5105" i="1"/>
  <c r="AA5104" i="1"/>
  <c r="AA5103" i="1"/>
  <c r="AA5102" i="1"/>
  <c r="AA5101" i="1"/>
  <c r="AA5100" i="1"/>
  <c r="AA5099" i="1"/>
  <c r="AA5098" i="1"/>
  <c r="AA5097" i="1"/>
  <c r="AA5096" i="1"/>
  <c r="AA5095" i="1"/>
  <c r="AA5094" i="1"/>
  <c r="AA5093" i="1"/>
  <c r="AA5092" i="1"/>
  <c r="AA5091" i="1"/>
  <c r="AA5090" i="1"/>
  <c r="AA5089" i="1"/>
  <c r="AA5088" i="1"/>
  <c r="AA5087" i="1"/>
  <c r="AA5086" i="1"/>
  <c r="AA5085" i="1"/>
  <c r="AA5084" i="1"/>
  <c r="AA5083" i="1"/>
  <c r="AA5082" i="1"/>
  <c r="AA5081" i="1"/>
  <c r="AA5080" i="1"/>
  <c r="AA5079" i="1"/>
  <c r="AA5078" i="1"/>
  <c r="AA5077" i="1"/>
  <c r="AA5076" i="1"/>
  <c r="AA5075" i="1"/>
  <c r="AA5074" i="1"/>
  <c r="AA5073" i="1"/>
  <c r="AA5072" i="1"/>
  <c r="AA5071" i="1"/>
  <c r="AA5070" i="1"/>
  <c r="AA5069" i="1"/>
  <c r="AA5068" i="1"/>
  <c r="AA5067" i="1"/>
  <c r="AA5066" i="1"/>
  <c r="AA5065" i="1"/>
  <c r="AA5064" i="1"/>
  <c r="AA5063" i="1"/>
  <c r="AA5062" i="1"/>
  <c r="AA5061" i="1"/>
  <c r="AA5060" i="1"/>
  <c r="AA5059" i="1"/>
  <c r="AA5058" i="1"/>
  <c r="AA5057" i="1"/>
  <c r="AA5056" i="1"/>
  <c r="AA5055" i="1"/>
  <c r="AA5054" i="1"/>
  <c r="AA5053" i="1"/>
  <c r="AA5052" i="1"/>
  <c r="AA5051" i="1"/>
  <c r="AA5050" i="1"/>
  <c r="AA5049" i="1"/>
  <c r="AA5048" i="1"/>
  <c r="AA5047" i="1"/>
  <c r="AA5046" i="1"/>
  <c r="AA5045" i="1"/>
  <c r="AA5044" i="1"/>
  <c r="AA5043" i="1"/>
  <c r="AA5042" i="1"/>
  <c r="AA5041" i="1"/>
  <c r="AA5040" i="1"/>
  <c r="AA5039" i="1"/>
  <c r="AA5038" i="1"/>
  <c r="AA5037" i="1"/>
  <c r="AA5036" i="1"/>
  <c r="AA5035" i="1"/>
  <c r="AA5034" i="1"/>
  <c r="AA5033" i="1"/>
  <c r="AA5032" i="1"/>
  <c r="AA5031" i="1"/>
  <c r="AA5030" i="1"/>
  <c r="AA5029" i="1"/>
  <c r="AA5028" i="1"/>
  <c r="AA5027" i="1"/>
  <c r="AA5026" i="1"/>
  <c r="AA5025" i="1"/>
  <c r="AA5024" i="1"/>
  <c r="AA5023" i="1"/>
  <c r="AA5022" i="1"/>
  <c r="AA5021" i="1"/>
  <c r="AA5020" i="1"/>
  <c r="AA5019" i="1"/>
  <c r="AA5018" i="1"/>
  <c r="AA5017" i="1"/>
  <c r="AA5016" i="1"/>
  <c r="AA5015" i="1"/>
  <c r="AA5014" i="1"/>
  <c r="AA5013" i="1"/>
  <c r="AA5012" i="1"/>
  <c r="AA5011" i="1"/>
  <c r="AA5010" i="1"/>
  <c r="AA5009" i="1"/>
  <c r="AA5008" i="1"/>
  <c r="AA5007" i="1"/>
  <c r="AA5006" i="1"/>
  <c r="AA5005" i="1"/>
  <c r="AA5004" i="1"/>
  <c r="AA5003" i="1"/>
  <c r="AA5002" i="1"/>
  <c r="AA5001" i="1"/>
  <c r="AA5000" i="1"/>
  <c r="AA4999" i="1"/>
  <c r="AA4998" i="1"/>
  <c r="AA4997" i="1"/>
  <c r="AA4996" i="1"/>
  <c r="AA4995" i="1"/>
  <c r="AA4994" i="1"/>
  <c r="AA4993" i="1"/>
  <c r="AA4992" i="1"/>
  <c r="AA4991" i="1"/>
  <c r="AA4990" i="1"/>
  <c r="AA4989" i="1"/>
  <c r="AA4988" i="1"/>
  <c r="AA4987" i="1"/>
  <c r="AA4986" i="1"/>
  <c r="AA4985" i="1"/>
  <c r="AA4984" i="1"/>
  <c r="AA4983" i="1"/>
  <c r="AA4982" i="1"/>
  <c r="AA4981" i="1"/>
  <c r="AA4980" i="1"/>
  <c r="AA4979" i="1"/>
  <c r="AA4967" i="1"/>
  <c r="AA4966" i="1"/>
  <c r="AA4965" i="1"/>
  <c r="AA4964" i="1"/>
  <c r="AA4963" i="1"/>
  <c r="AA4978" i="1"/>
  <c r="AA4977" i="1"/>
  <c r="AA4976" i="1"/>
  <c r="AA4975" i="1"/>
  <c r="AA4974" i="1"/>
  <c r="AA4973" i="1"/>
  <c r="AA4972" i="1"/>
  <c r="AA4971" i="1"/>
  <c r="AA4970" i="1"/>
  <c r="AA4969" i="1"/>
  <c r="AA4968" i="1"/>
  <c r="AA4962" i="1"/>
  <c r="AA4961" i="1"/>
  <c r="AA4960" i="1"/>
  <c r="AA4959" i="1"/>
  <c r="AA4958" i="1"/>
  <c r="AA4957" i="1"/>
  <c r="AA4956" i="1"/>
  <c r="AA4955" i="1"/>
  <c r="AA4954" i="1"/>
  <c r="AA4953" i="1"/>
  <c r="AA4952" i="1"/>
  <c r="AA4951" i="1"/>
  <c r="AA4950" i="1"/>
  <c r="AA4949" i="1"/>
  <c r="AA4948" i="1"/>
  <c r="AA4947" i="1"/>
  <c r="AA4946" i="1"/>
  <c r="AA4945" i="1"/>
  <c r="AA4944" i="1"/>
  <c r="AA4943" i="1"/>
  <c r="AA4942" i="1"/>
  <c r="AA4941" i="1"/>
  <c r="AA4940" i="1"/>
  <c r="AA4939" i="1"/>
  <c r="AA4938" i="1"/>
  <c r="AA4937" i="1"/>
  <c r="AA4936" i="1"/>
  <c r="AA4935" i="1"/>
  <c r="AA4934" i="1"/>
  <c r="AA4933" i="1"/>
  <c r="AA4932" i="1"/>
  <c r="AA4931" i="1"/>
  <c r="AA4930" i="1"/>
  <c r="AA4929" i="1"/>
  <c r="AA4928" i="1"/>
  <c r="AA4927" i="1"/>
  <c r="AA4926" i="1"/>
  <c r="AA4925" i="1"/>
  <c r="AA4924" i="1"/>
  <c r="AA4923" i="1"/>
  <c r="AA4922" i="1"/>
  <c r="AA4921" i="1"/>
  <c r="AA4920" i="1"/>
  <c r="AA4919" i="1"/>
  <c r="AA4918" i="1"/>
  <c r="AA4917" i="1"/>
  <c r="AA4916" i="1"/>
  <c r="AA4915" i="1"/>
  <c r="AA4914" i="1"/>
  <c r="AA4913" i="1"/>
  <c r="AA4912" i="1"/>
  <c r="AA4911" i="1"/>
  <c r="AA4910" i="1"/>
  <c r="AA4909" i="1"/>
  <c r="AA4908" i="1"/>
  <c r="AA4907" i="1"/>
  <c r="AA4906" i="1"/>
  <c r="AA4905" i="1"/>
  <c r="AA4904" i="1"/>
  <c r="AA4903" i="1"/>
  <c r="AA4902" i="1"/>
  <c r="AA4901" i="1"/>
  <c r="AA4900" i="1"/>
  <c r="AA4899" i="1"/>
  <c r="AA4898" i="1"/>
  <c r="AA4897" i="1"/>
  <c r="AA4893" i="1"/>
  <c r="AA4891" i="1"/>
  <c r="AA4890" i="1"/>
  <c r="AA4889" i="1"/>
  <c r="AA4888" i="1"/>
  <c r="AA4887" i="1"/>
  <c r="AA4886" i="1"/>
  <c r="AA4885" i="1"/>
  <c r="AA4884" i="1"/>
  <c r="AA4883" i="1"/>
  <c r="AA4882" i="1"/>
  <c r="AA4881" i="1"/>
  <c r="AA4880" i="1"/>
  <c r="AA4879" i="1"/>
  <c r="AA4878" i="1"/>
  <c r="AA4877" i="1"/>
  <c r="AA4876" i="1"/>
  <c r="AA4875" i="1"/>
  <c r="AA4874" i="1"/>
  <c r="AA4873" i="1"/>
  <c r="AA4872" i="1"/>
  <c r="AA4871" i="1"/>
  <c r="AA4870" i="1"/>
  <c r="AA4869" i="1"/>
  <c r="AA4868" i="1"/>
  <c r="AA4867" i="1"/>
  <c r="AA4866" i="1"/>
  <c r="AA4865" i="1"/>
  <c r="AA4864" i="1"/>
  <c r="AA4863" i="1"/>
  <c r="AA4862" i="1"/>
  <c r="AA4861" i="1"/>
  <c r="AA4860" i="1"/>
  <c r="AA4859" i="1"/>
  <c r="AA4858" i="1"/>
  <c r="AA4857" i="1"/>
  <c r="AA4856" i="1"/>
  <c r="AA4855" i="1"/>
  <c r="AA4854" i="1"/>
  <c r="AA4853" i="1"/>
  <c r="AA4852" i="1"/>
  <c r="AA4851" i="1"/>
  <c r="AA4850" i="1"/>
  <c r="AA4849" i="1"/>
  <c r="AA4848" i="1"/>
  <c r="AA4847" i="1"/>
  <c r="AA4846" i="1"/>
  <c r="AA4845" i="1"/>
  <c r="AA4844" i="1"/>
  <c r="AA4843" i="1"/>
  <c r="AA4842" i="1"/>
  <c r="AA4841" i="1"/>
  <c r="AA4840" i="1"/>
  <c r="AA4839" i="1"/>
  <c r="AA4838" i="1"/>
  <c r="AA4837" i="1"/>
  <c r="AA4836" i="1"/>
  <c r="AA4835" i="1"/>
  <c r="AA4834" i="1"/>
  <c r="AA4833" i="1"/>
  <c r="AA4832" i="1"/>
  <c r="AA4831" i="1"/>
  <c r="AA4830" i="1"/>
  <c r="AA4829" i="1"/>
  <c r="AA4828" i="1"/>
  <c r="AA4827" i="1"/>
  <c r="AA4826" i="1"/>
  <c r="AA4825" i="1"/>
  <c r="AA4824" i="1"/>
  <c r="AA4823" i="1"/>
  <c r="AA4822" i="1"/>
  <c r="AA4821" i="1"/>
  <c r="AA4820" i="1"/>
  <c r="AA4819" i="1"/>
  <c r="AA4818" i="1"/>
  <c r="AA4817" i="1"/>
  <c r="AA4815" i="1"/>
  <c r="AA4814" i="1"/>
  <c r="AA4813" i="1"/>
  <c r="AA4812" i="1"/>
  <c r="AA4811" i="1"/>
  <c r="AA4810" i="1"/>
  <c r="AA4809" i="1"/>
  <c r="AA4808" i="1"/>
  <c r="AA4807" i="1"/>
  <c r="AA4806" i="1"/>
  <c r="AA4805" i="1"/>
  <c r="AA4804" i="1"/>
  <c r="AA4803" i="1"/>
  <c r="AA4802" i="1"/>
  <c r="AA4801" i="1"/>
  <c r="AA4800" i="1"/>
  <c r="AA4799" i="1"/>
  <c r="AA4798" i="1"/>
  <c r="AA4797" i="1"/>
  <c r="AA4796" i="1"/>
  <c r="AA4795" i="1"/>
  <c r="AA4794" i="1"/>
  <c r="AA4793" i="1"/>
  <c r="AA4792" i="1"/>
  <c r="AA4791" i="1"/>
  <c r="AA4790" i="1"/>
  <c r="AA4789" i="1"/>
  <c r="AA4788" i="1"/>
  <c r="AA4787" i="1"/>
  <c r="AA4786" i="1"/>
  <c r="AA4785" i="1"/>
  <c r="AA4784" i="1"/>
  <c r="AA4783" i="1"/>
  <c r="AA4782" i="1"/>
  <c r="AA4781" i="1"/>
  <c r="AA4780" i="1"/>
  <c r="AA4779" i="1"/>
  <c r="AA4778" i="1"/>
  <c r="AA4776" i="1"/>
  <c r="AA4775" i="1"/>
  <c r="AA4774" i="1"/>
  <c r="AA4773" i="1"/>
  <c r="AA4772" i="1"/>
  <c r="AA4771" i="1"/>
  <c r="AA4770" i="1"/>
  <c r="AA4769" i="1"/>
  <c r="AA4768" i="1"/>
  <c r="AA4767" i="1"/>
  <c r="AA4766" i="1"/>
  <c r="AA4760" i="1"/>
  <c r="AA4759" i="1"/>
  <c r="AA4758" i="1"/>
  <c r="AA4757" i="1"/>
  <c r="AA4756" i="1"/>
  <c r="AA4755" i="1"/>
  <c r="AA4754" i="1"/>
  <c r="AA4753" i="1"/>
  <c r="AA4752" i="1"/>
  <c r="AA4751" i="1"/>
  <c r="AA4750" i="1"/>
  <c r="AA4749" i="1"/>
  <c r="AA4748" i="1"/>
  <c r="AA4747" i="1"/>
  <c r="AA4746" i="1"/>
  <c r="AA4745" i="1"/>
  <c r="AA4744" i="1"/>
  <c r="AA4743" i="1"/>
  <c r="AA4742" i="1"/>
  <c r="AA4741" i="1"/>
  <c r="AA4740" i="1"/>
  <c r="AA4739" i="1"/>
  <c r="AA4738" i="1"/>
  <c r="AA4737" i="1"/>
  <c r="AA4736" i="1"/>
  <c r="AA4735" i="1"/>
  <c r="AA4734" i="1"/>
  <c r="AA4733" i="1"/>
  <c r="AA4732" i="1"/>
  <c r="AA4731" i="1"/>
  <c r="AA4730" i="1"/>
  <c r="AA4729" i="1"/>
  <c r="AA4728" i="1"/>
  <c r="AA4727" i="1"/>
  <c r="AA4726" i="1"/>
  <c r="AA4725" i="1"/>
  <c r="AA4724" i="1"/>
  <c r="AA4723" i="1"/>
  <c r="AA4722" i="1"/>
  <c r="AA4721" i="1"/>
  <c r="AA4720" i="1"/>
  <c r="AA4719" i="1"/>
  <c r="AA4718" i="1"/>
  <c r="AA4717" i="1"/>
  <c r="AA4716" i="1"/>
  <c r="AA4715" i="1"/>
  <c r="AA4714" i="1"/>
  <c r="AA4713" i="1"/>
  <c r="AA4712" i="1"/>
  <c r="AA4711" i="1"/>
  <c r="AA4710" i="1"/>
  <c r="AA4709" i="1"/>
  <c r="AA4708" i="1"/>
  <c r="AA4707" i="1"/>
  <c r="AA4706" i="1"/>
  <c r="AA4705" i="1"/>
  <c r="AA4704" i="1"/>
  <c r="AA4703" i="1"/>
  <c r="AA4702" i="1"/>
  <c r="AA4701" i="1"/>
  <c r="AA4700" i="1"/>
  <c r="AA4699" i="1"/>
  <c r="AA4698" i="1"/>
  <c r="AA4697" i="1"/>
  <c r="AA4696" i="1"/>
  <c r="AA4695" i="1"/>
  <c r="AA4694" i="1"/>
  <c r="AA4693" i="1"/>
  <c r="AA4692" i="1"/>
  <c r="AA4691" i="1"/>
  <c r="AA4690" i="1"/>
  <c r="AA4689" i="1"/>
  <c r="AA4688" i="1"/>
  <c r="AA4687" i="1"/>
  <c r="AA4686" i="1"/>
  <c r="AA4685" i="1"/>
  <c r="AA4684" i="1"/>
  <c r="AA4683" i="1"/>
  <c r="AA4682" i="1"/>
  <c r="AA4681" i="1"/>
  <c r="AA4680" i="1"/>
  <c r="AA4679" i="1"/>
  <c r="AA4678" i="1"/>
  <c r="AA4677" i="1"/>
  <c r="AA4676" i="1"/>
  <c r="AA4675" i="1"/>
  <c r="AA4674" i="1"/>
  <c r="AA4673" i="1"/>
  <c r="AA4672" i="1"/>
  <c r="AA4671" i="1"/>
  <c r="AA4670" i="1"/>
  <c r="AA4669" i="1"/>
  <c r="AA4668" i="1"/>
  <c r="AA4667" i="1"/>
  <c r="AA4666" i="1"/>
  <c r="AA4665" i="1"/>
  <c r="AA4664" i="1"/>
  <c r="AA4663" i="1"/>
  <c r="AA4662" i="1"/>
  <c r="AA4661" i="1"/>
  <c r="AA4660" i="1"/>
  <c r="AA4659" i="1"/>
  <c r="AA4658" i="1"/>
  <c r="AA4657" i="1"/>
  <c r="AA4656" i="1"/>
  <c r="AA4655" i="1"/>
  <c r="AA4654" i="1"/>
  <c r="AA4653" i="1"/>
  <c r="AA4652" i="1"/>
  <c r="AA4651" i="1"/>
  <c r="AA4650" i="1"/>
  <c r="AA4649" i="1"/>
  <c r="AA4648" i="1"/>
  <c r="AA4647" i="1"/>
  <c r="AA4646" i="1"/>
  <c r="AA4645" i="1"/>
  <c r="AA4644" i="1"/>
  <c r="AA4643" i="1"/>
  <c r="AA4642" i="1"/>
  <c r="AA4641" i="1"/>
  <c r="AA4640" i="1"/>
  <c r="AA4639" i="1"/>
  <c r="AA4638" i="1"/>
  <c r="AA4637" i="1"/>
  <c r="AA4636" i="1"/>
  <c r="AA4635" i="1"/>
  <c r="AA4634" i="1"/>
  <c r="AA4633" i="1"/>
  <c r="AA4632" i="1"/>
  <c r="AA4631" i="1"/>
  <c r="AA4630" i="1"/>
  <c r="AA4629" i="1"/>
  <c r="AA4628" i="1"/>
  <c r="AA4627" i="1"/>
  <c r="AA4626" i="1"/>
  <c r="AA4625" i="1"/>
  <c r="AA4624" i="1"/>
  <c r="AA4623" i="1"/>
  <c r="AA4622" i="1"/>
  <c r="AA4621" i="1"/>
  <c r="AA4620" i="1"/>
  <c r="AA4619" i="1"/>
  <c r="AA4618" i="1"/>
  <c r="AA4617" i="1"/>
  <c r="AA4616" i="1"/>
  <c r="AA4615" i="1"/>
  <c r="AA4614" i="1"/>
  <c r="AA4613" i="1"/>
  <c r="AA4612" i="1"/>
  <c r="AA4611" i="1"/>
  <c r="AA4610" i="1"/>
  <c r="AA4609" i="1"/>
  <c r="AA4608" i="1"/>
  <c r="AA4607" i="1"/>
  <c r="AA4606" i="1"/>
  <c r="AA4605" i="1"/>
  <c r="AA4604" i="1"/>
  <c r="AA4603" i="1"/>
  <c r="AA4602" i="1"/>
  <c r="AA4601" i="1"/>
  <c r="AA4600" i="1"/>
  <c r="AA4599" i="1"/>
  <c r="AA4598" i="1"/>
  <c r="AA4597" i="1"/>
  <c r="AA4596" i="1"/>
  <c r="AA4595" i="1"/>
  <c r="AA4594" i="1"/>
  <c r="AA4593" i="1"/>
  <c r="AA4592" i="1"/>
  <c r="AA4591" i="1"/>
  <c r="AA4590" i="1"/>
  <c r="AA4589" i="1"/>
  <c r="AA4588" i="1"/>
  <c r="AA4587" i="1"/>
  <c r="AA4586" i="1"/>
  <c r="AA4585" i="1"/>
  <c r="AA4584" i="1"/>
  <c r="AA4583" i="1"/>
  <c r="AA4582" i="1"/>
  <c r="AA4581" i="1"/>
  <c r="AA4580" i="1"/>
  <c r="AA4579" i="1"/>
  <c r="AA4578" i="1"/>
  <c r="AA4577" i="1"/>
  <c r="AA4576" i="1"/>
  <c r="AA4575" i="1"/>
  <c r="AA4574" i="1"/>
  <c r="AA4573" i="1"/>
  <c r="AA4572" i="1"/>
  <c r="AA4571" i="1"/>
  <c r="AA4570" i="1"/>
  <c r="AA4569" i="1"/>
  <c r="AA4568" i="1"/>
  <c r="AA4567" i="1"/>
  <c r="AA4566" i="1"/>
  <c r="AA4565" i="1"/>
  <c r="AA4564" i="1"/>
  <c r="AA4563" i="1"/>
  <c r="AA4562" i="1"/>
  <c r="AA4561" i="1"/>
  <c r="AA4560" i="1"/>
  <c r="AA4559" i="1"/>
  <c r="AA4558" i="1"/>
  <c r="AA4557" i="1"/>
  <c r="AA4556" i="1"/>
  <c r="AA4555" i="1"/>
  <c r="AA4554" i="1"/>
  <c r="AA4553" i="1"/>
  <c r="AA4552" i="1"/>
  <c r="AA4551" i="1"/>
  <c r="AA4550" i="1"/>
  <c r="AA4549" i="1"/>
  <c r="AA4548" i="1"/>
  <c r="AA4547" i="1"/>
  <c r="AA4546" i="1"/>
  <c r="AA4545" i="1"/>
  <c r="AA4544" i="1"/>
  <c r="AA4543" i="1"/>
  <c r="AA4542" i="1"/>
  <c r="AA4541" i="1"/>
  <c r="AA4540" i="1"/>
  <c r="AA4539" i="1"/>
  <c r="AA4538" i="1"/>
  <c r="AA4537" i="1"/>
  <c r="AA4536" i="1"/>
  <c r="AA4535" i="1"/>
  <c r="AA4534" i="1"/>
  <c r="AA4533" i="1"/>
  <c r="AA4532" i="1"/>
  <c r="AA4531" i="1"/>
  <c r="AA4530" i="1"/>
  <c r="AA4529" i="1"/>
  <c r="AA4528" i="1"/>
  <c r="AA4527" i="1"/>
  <c r="AA4526" i="1"/>
  <c r="AA4525" i="1"/>
  <c r="AA4524" i="1"/>
  <c r="AA4523" i="1"/>
  <c r="AA4522" i="1"/>
  <c r="AA4521" i="1"/>
  <c r="AA4520" i="1"/>
  <c r="AA4519" i="1"/>
  <c r="AA4518" i="1"/>
  <c r="AA4517" i="1"/>
  <c r="AA4516" i="1"/>
  <c r="AA4515" i="1"/>
  <c r="AA4514" i="1"/>
  <c r="AA4513" i="1"/>
  <c r="AA4512" i="1"/>
  <c r="AA4511" i="1"/>
  <c r="AA4510" i="1"/>
  <c r="AA4509" i="1"/>
  <c r="AA4508" i="1"/>
  <c r="AA4507" i="1"/>
  <c r="AA4506" i="1"/>
  <c r="AA4505" i="1"/>
  <c r="AA4504" i="1"/>
  <c r="AA4503" i="1"/>
  <c r="AA4502" i="1"/>
  <c r="AA4501" i="1"/>
  <c r="AA4500" i="1"/>
  <c r="AA4499" i="1"/>
  <c r="AA4498" i="1"/>
  <c r="AA4497" i="1"/>
  <c r="AA4496" i="1"/>
  <c r="AA4495" i="1"/>
  <c r="AA4494" i="1"/>
  <c r="AA4493" i="1"/>
  <c r="AA4492" i="1"/>
  <c r="AA4491" i="1"/>
  <c r="AA4490" i="1"/>
  <c r="AA4489" i="1"/>
  <c r="AA4488" i="1"/>
  <c r="AA4487" i="1"/>
  <c r="AA4486" i="1"/>
  <c r="AA4485" i="1"/>
  <c r="AA4484" i="1"/>
  <c r="AA4483" i="1"/>
  <c r="AA4482" i="1"/>
  <c r="AA4481" i="1"/>
  <c r="AA4480" i="1"/>
  <c r="AA4479" i="1"/>
  <c r="AA4478" i="1"/>
  <c r="AA4477" i="1"/>
  <c r="AA4476" i="1"/>
  <c r="AA4475" i="1"/>
  <c r="AA4474" i="1"/>
  <c r="AA4473" i="1"/>
  <c r="AA4472" i="1"/>
  <c r="AA4471" i="1"/>
  <c r="AA4470" i="1"/>
  <c r="AA4469" i="1"/>
  <c r="AA4468" i="1"/>
  <c r="AA4467" i="1"/>
  <c r="AA4466" i="1"/>
  <c r="AA4465" i="1"/>
  <c r="AA4464" i="1"/>
  <c r="AA4463" i="1"/>
  <c r="AA4462" i="1"/>
  <c r="AA4461" i="1"/>
  <c r="AA4460" i="1"/>
  <c r="AA4459" i="1"/>
  <c r="AA4458" i="1"/>
  <c r="AA4457" i="1"/>
  <c r="AA4456" i="1"/>
  <c r="AA4455" i="1"/>
  <c r="AA4454" i="1"/>
  <c r="AA4453" i="1"/>
  <c r="AA4452" i="1"/>
  <c r="AA4451" i="1"/>
  <c r="AA4450" i="1"/>
  <c r="AA4449" i="1"/>
  <c r="AA4448" i="1"/>
  <c r="AA4447" i="1"/>
  <c r="AA4446" i="1"/>
  <c r="AA4445" i="1"/>
  <c r="AA4444" i="1"/>
  <c r="AA4443" i="1"/>
  <c r="AA4442" i="1"/>
  <c r="AA4441" i="1"/>
  <c r="AA4440" i="1"/>
  <c r="AA4439" i="1"/>
  <c r="AA4438" i="1"/>
  <c r="AA4437" i="1"/>
  <c r="AA4436" i="1"/>
  <c r="AA4435" i="1"/>
  <c r="AA4434" i="1"/>
  <c r="AA4433" i="1"/>
  <c r="AA4432" i="1"/>
  <c r="AA4431" i="1"/>
  <c r="AA4430" i="1"/>
  <c r="AA4429" i="1"/>
  <c r="AA4428" i="1"/>
  <c r="AA4427" i="1"/>
  <c r="AA4426" i="1"/>
  <c r="AA4425" i="1"/>
  <c r="AA4424" i="1"/>
  <c r="AA4423" i="1"/>
  <c r="AA4422" i="1"/>
  <c r="AA4421" i="1"/>
  <c r="AA4420" i="1"/>
  <c r="AA4419" i="1"/>
  <c r="AA4418" i="1"/>
  <c r="AA4417" i="1"/>
  <c r="AA4416" i="1"/>
  <c r="AA4415" i="1"/>
  <c r="AA4414" i="1"/>
  <c r="AA4413" i="1"/>
  <c r="AA4412" i="1"/>
  <c r="AA4411" i="1"/>
  <c r="AA4410" i="1"/>
  <c r="AA4409" i="1"/>
  <c r="AA4408" i="1"/>
  <c r="AA4407" i="1"/>
  <c r="AA4406" i="1"/>
  <c r="AA4405" i="1"/>
  <c r="AA4404" i="1"/>
  <c r="AA4403" i="1"/>
  <c r="AA4402" i="1"/>
  <c r="AA4401" i="1"/>
  <c r="AA4400" i="1"/>
  <c r="AA4399" i="1"/>
  <c r="AA4398" i="1"/>
  <c r="AA4397" i="1"/>
  <c r="AA4396" i="1"/>
  <c r="AA4395" i="1"/>
  <c r="AA4394" i="1"/>
  <c r="AA4393" i="1"/>
  <c r="AA4392" i="1"/>
  <c r="AA4391" i="1"/>
  <c r="AA4390" i="1"/>
  <c r="AA4389" i="1"/>
  <c r="AA4388" i="1"/>
  <c r="AA4387" i="1"/>
  <c r="AA4386" i="1"/>
  <c r="AA4385" i="1"/>
  <c r="AA4384" i="1"/>
  <c r="AA4383" i="1"/>
  <c r="AA4382" i="1"/>
  <c r="AA4381" i="1"/>
  <c r="AA4380" i="1"/>
  <c r="AA4379" i="1"/>
  <c r="AA4378" i="1"/>
  <c r="AA4377" i="1"/>
  <c r="AA4376" i="1"/>
  <c r="AA4375" i="1"/>
  <c r="AA4374" i="1"/>
  <c r="AA4373" i="1"/>
  <c r="AA4372" i="1"/>
  <c r="AA4371" i="1"/>
  <c r="AA4370" i="1"/>
  <c r="AA4369" i="1"/>
  <c r="AA4368" i="1"/>
  <c r="AA4367" i="1"/>
  <c r="AA4366" i="1"/>
  <c r="AA4365" i="1"/>
  <c r="AA4364" i="1"/>
  <c r="AA4363" i="1"/>
  <c r="AA4362" i="1"/>
  <c r="AA4361" i="1"/>
  <c r="AA4360" i="1"/>
  <c r="AA4359" i="1"/>
  <c r="AA4358" i="1"/>
  <c r="AA4357" i="1"/>
  <c r="AA4356" i="1"/>
  <c r="AA4355" i="1"/>
  <c r="AA4354" i="1"/>
  <c r="AA4353" i="1"/>
  <c r="AA4352" i="1"/>
  <c r="AA4351" i="1"/>
  <c r="AA4350" i="1"/>
  <c r="AA4349" i="1"/>
  <c r="AA4348" i="1"/>
  <c r="AA4347" i="1"/>
  <c r="AA4346" i="1"/>
  <c r="AA4345" i="1"/>
  <c r="AA4344" i="1"/>
  <c r="AA4343" i="1"/>
  <c r="AA4342" i="1"/>
  <c r="AA4341" i="1"/>
  <c r="AA4340" i="1"/>
  <c r="AA4339" i="1"/>
  <c r="AA4338" i="1"/>
  <c r="AA4337" i="1"/>
  <c r="AA4336" i="1"/>
  <c r="AA4335" i="1"/>
  <c r="AA4334" i="1"/>
  <c r="AA4333" i="1"/>
  <c r="AA4332" i="1"/>
  <c r="AA4331" i="1"/>
  <c r="AA4330" i="1"/>
  <c r="AA4329" i="1"/>
  <c r="AA4328" i="1"/>
  <c r="AA4327" i="1"/>
  <c r="AA4326" i="1"/>
  <c r="AA4325" i="1"/>
  <c r="AA4324" i="1"/>
  <c r="AA4323" i="1"/>
  <c r="AA4322" i="1"/>
  <c r="AA4321" i="1"/>
  <c r="AA4320" i="1"/>
  <c r="AA4319" i="1"/>
  <c r="AA4318" i="1"/>
  <c r="AA4317" i="1"/>
  <c r="AA4316" i="1"/>
  <c r="AA4315" i="1"/>
  <c r="AA4314" i="1"/>
  <c r="AA4313" i="1"/>
  <c r="AA4312" i="1"/>
  <c r="AA4311" i="1"/>
  <c r="AA4310" i="1"/>
  <c r="AA4309" i="1"/>
  <c r="AA4308" i="1"/>
  <c r="AA4307" i="1"/>
  <c r="AA4306" i="1"/>
  <c r="AA4305" i="1"/>
  <c r="AA4304" i="1"/>
  <c r="AA4303" i="1"/>
  <c r="AA4302" i="1"/>
  <c r="AA4301" i="1"/>
  <c r="AA4300" i="1"/>
  <c r="AA4299" i="1"/>
  <c r="AA4298" i="1"/>
  <c r="AA4297" i="1"/>
  <c r="AA4296" i="1"/>
  <c r="AA4295" i="1"/>
  <c r="AA4294" i="1"/>
  <c r="AA4293" i="1"/>
  <c r="AA4292" i="1"/>
  <c r="AA4291" i="1"/>
  <c r="AA4290" i="1"/>
  <c r="AA4289" i="1"/>
  <c r="AA4288" i="1"/>
  <c r="AA4287" i="1"/>
  <c r="AA4286" i="1"/>
  <c r="AA4285" i="1"/>
  <c r="AA4284" i="1"/>
  <c r="AA4283" i="1"/>
  <c r="AA4282" i="1"/>
  <c r="AA4281" i="1"/>
  <c r="AA4280" i="1"/>
  <c r="AA4279" i="1"/>
  <c r="AA4278" i="1"/>
  <c r="AA4277" i="1"/>
  <c r="AA4276" i="1"/>
  <c r="AA4275" i="1"/>
  <c r="AA4274" i="1"/>
  <c r="AA4273" i="1"/>
  <c r="AA4272" i="1"/>
  <c r="AA4271" i="1"/>
  <c r="AA4270" i="1"/>
  <c r="AA4269" i="1"/>
  <c r="AA4268" i="1"/>
  <c r="AA4267" i="1"/>
  <c r="AA4266" i="1"/>
  <c r="AA4265" i="1"/>
  <c r="AA4264" i="1"/>
  <c r="AA4263" i="1"/>
  <c r="AA4262" i="1"/>
  <c r="AA4261" i="1"/>
  <c r="AA4259" i="1"/>
  <c r="AA4258" i="1"/>
  <c r="AA4257" i="1"/>
  <c r="AA4256" i="1"/>
  <c r="AA4255" i="1"/>
  <c r="AA4254" i="1"/>
  <c r="AA4253" i="1"/>
  <c r="AA4252" i="1"/>
  <c r="AA4251" i="1"/>
  <c r="AA4250" i="1"/>
  <c r="AA4249" i="1"/>
  <c r="AA4248" i="1"/>
  <c r="AA4247" i="1"/>
  <c r="AA4246" i="1"/>
  <c r="AA4245" i="1"/>
  <c r="AA4244" i="1"/>
  <c r="AA4243" i="1"/>
  <c r="AA4242" i="1"/>
  <c r="AA4241" i="1"/>
  <c r="AA4240" i="1"/>
  <c r="AA4239" i="1"/>
  <c r="AA4238" i="1"/>
  <c r="AA4237" i="1"/>
  <c r="AA4236" i="1"/>
  <c r="AA4235" i="1"/>
  <c r="AA4234" i="1"/>
  <c r="AA4233" i="1"/>
  <c r="AA4232" i="1"/>
  <c r="AA4231" i="1"/>
  <c r="AA4230" i="1"/>
  <c r="AA4229" i="1"/>
  <c r="AA4228" i="1"/>
  <c r="AA4227" i="1"/>
  <c r="AA4226" i="1"/>
  <c r="AA4225" i="1"/>
  <c r="AA4224" i="1"/>
  <c r="AA4223" i="1"/>
  <c r="AA4222" i="1"/>
  <c r="AA4221" i="1"/>
  <c r="AA4220" i="1"/>
  <c r="AA4219" i="1"/>
  <c r="AA4218" i="1"/>
  <c r="AA4217" i="1"/>
  <c r="AA4216" i="1"/>
  <c r="AA4215" i="1"/>
  <c r="AA4214" i="1"/>
  <c r="AA4213" i="1"/>
  <c r="AA4212" i="1"/>
  <c r="AA4211" i="1"/>
  <c r="AA4210" i="1"/>
  <c r="AA4209" i="1"/>
  <c r="AA4208" i="1"/>
  <c r="AA4207" i="1"/>
  <c r="AA4206" i="1"/>
  <c r="AA4205" i="1"/>
  <c r="AA4204" i="1"/>
  <c r="AA4203" i="1"/>
  <c r="AA4202" i="1"/>
  <c r="AA4201" i="1"/>
  <c r="AA4200" i="1"/>
  <c r="AA4199" i="1"/>
  <c r="AA4198" i="1"/>
  <c r="AA4197" i="1"/>
  <c r="AA4196" i="1"/>
  <c r="AA4195" i="1"/>
  <c r="AA4194" i="1"/>
  <c r="AA4193" i="1"/>
  <c r="AA4192" i="1"/>
  <c r="AA4191" i="1"/>
  <c r="AA4190" i="1"/>
  <c r="AA4189" i="1"/>
  <c r="AA4188" i="1"/>
  <c r="AA4187" i="1"/>
  <c r="AA4186" i="1"/>
  <c r="AA4185" i="1"/>
  <c r="AA4184" i="1"/>
  <c r="AA4183" i="1"/>
  <c r="AA4182" i="1"/>
  <c r="AA4181" i="1"/>
  <c r="AA4180" i="1"/>
  <c r="AA4179" i="1"/>
  <c r="AA4178" i="1"/>
  <c r="AA4177" i="1"/>
  <c r="AA4176" i="1"/>
  <c r="AA4175" i="1"/>
  <c r="AA4174" i="1"/>
  <c r="AA4173" i="1"/>
  <c r="AA4172" i="1"/>
  <c r="AA4171" i="1"/>
  <c r="AA4170" i="1"/>
  <c r="AA4169" i="1"/>
  <c r="AA4168" i="1"/>
  <c r="AA4167" i="1"/>
  <c r="AA4166" i="1"/>
  <c r="AA4165" i="1"/>
  <c r="AA4164" i="1"/>
  <c r="AA4163" i="1"/>
  <c r="AA4162" i="1"/>
  <c r="AA4161" i="1"/>
  <c r="AA4160" i="1"/>
  <c r="AA4159" i="1"/>
  <c r="AA4158" i="1"/>
  <c r="AA4157" i="1"/>
  <c r="AA4156" i="1"/>
  <c r="AA4155" i="1"/>
  <c r="AA4154" i="1"/>
  <c r="AA4153" i="1"/>
  <c r="AA4152" i="1"/>
  <c r="AA4151" i="1"/>
  <c r="AA4150" i="1"/>
  <c r="AA4149" i="1"/>
  <c r="AA4148" i="1"/>
  <c r="AA4147" i="1"/>
  <c r="AA4146" i="1"/>
  <c r="AA4145" i="1"/>
  <c r="AA4144" i="1"/>
  <c r="AA4143" i="1"/>
  <c r="AA4142" i="1"/>
  <c r="AA4141" i="1"/>
  <c r="AA4140" i="1"/>
  <c r="AA4139" i="1"/>
  <c r="AA4138" i="1"/>
  <c r="AA4137" i="1"/>
  <c r="AA4136" i="1"/>
  <c r="AA4135" i="1"/>
  <c r="AA4134" i="1"/>
  <c r="AA4133" i="1"/>
  <c r="AA4132" i="1"/>
  <c r="AA4131" i="1"/>
  <c r="AA4130" i="1"/>
  <c r="AA4129" i="1"/>
  <c r="AA4128" i="1"/>
  <c r="AA4127" i="1"/>
  <c r="AA4126" i="1"/>
  <c r="AA4125" i="1"/>
  <c r="AA4124" i="1"/>
  <c r="AA4123" i="1"/>
  <c r="AA4122" i="1"/>
  <c r="AA4121" i="1"/>
  <c r="AA4120" i="1"/>
  <c r="AA4119" i="1"/>
  <c r="AA4118" i="1"/>
  <c r="AA4117" i="1"/>
  <c r="AA4116" i="1"/>
  <c r="AA4115" i="1"/>
  <c r="AA4114" i="1"/>
  <c r="AA4113" i="1"/>
  <c r="AA4112" i="1"/>
  <c r="AA4111" i="1"/>
  <c r="AA4110" i="1"/>
  <c r="AA4109" i="1"/>
  <c r="AA4108" i="1"/>
  <c r="AA4107" i="1"/>
  <c r="AA4106" i="1"/>
  <c r="AA4105" i="1"/>
  <c r="AA4104" i="1"/>
  <c r="AA4103" i="1"/>
  <c r="AA4102" i="1"/>
  <c r="AA4101" i="1"/>
  <c r="AA4100" i="1"/>
  <c r="AA4099" i="1"/>
  <c r="AA4098" i="1"/>
  <c r="AA4097" i="1"/>
  <c r="AA4096" i="1"/>
  <c r="AA4095" i="1"/>
  <c r="AA4094" i="1"/>
  <c r="AA4093" i="1"/>
  <c r="AA4092" i="1"/>
  <c r="AA4091" i="1"/>
  <c r="AA4090" i="1"/>
  <c r="AA4089" i="1"/>
  <c r="AA4088" i="1"/>
  <c r="AA4087" i="1"/>
  <c r="AA4086" i="1"/>
  <c r="AA4085" i="1"/>
  <c r="AA4084" i="1"/>
  <c r="AA4083" i="1"/>
  <c r="AA4082" i="1"/>
  <c r="AA4081" i="1"/>
  <c r="AA4080" i="1"/>
  <c r="AA4079" i="1"/>
  <c r="AA4078" i="1"/>
  <c r="AA4077" i="1"/>
  <c r="AA4076" i="1"/>
  <c r="AA4075" i="1"/>
  <c r="AA4074" i="1"/>
  <c r="AA4073" i="1"/>
  <c r="AA4072" i="1"/>
  <c r="AA4071" i="1"/>
  <c r="AA4070" i="1"/>
  <c r="AA4069" i="1"/>
  <c r="AA4068" i="1"/>
  <c r="AA4067" i="1"/>
  <c r="AA4066" i="1"/>
  <c r="AA4065" i="1"/>
  <c r="AA4064" i="1"/>
  <c r="AA4063" i="1"/>
  <c r="AA4062" i="1"/>
  <c r="AA4061" i="1"/>
  <c r="AA4060" i="1"/>
  <c r="AA4059" i="1"/>
  <c r="AA4058" i="1"/>
  <c r="AA4057" i="1"/>
  <c r="AA4056" i="1"/>
  <c r="AA4055" i="1"/>
  <c r="AA4054" i="1"/>
  <c r="AA4053" i="1"/>
  <c r="AA4052" i="1"/>
  <c r="AA4051" i="1"/>
  <c r="AA4050" i="1"/>
  <c r="AA4049" i="1"/>
  <c r="AA4048" i="1"/>
  <c r="AA4047" i="1"/>
  <c r="AA4046" i="1"/>
  <c r="AA4045" i="1"/>
  <c r="AA4044" i="1"/>
  <c r="AA4043" i="1"/>
  <c r="AA4042" i="1"/>
  <c r="AA4041" i="1"/>
  <c r="AA4040" i="1"/>
  <c r="AA4039" i="1"/>
  <c r="AA4038" i="1"/>
  <c r="AA4037" i="1"/>
  <c r="AA4036" i="1"/>
  <c r="AA4035" i="1"/>
  <c r="AA4034" i="1"/>
  <c r="AA4033" i="1"/>
  <c r="AA4032" i="1"/>
  <c r="AA4031" i="1"/>
  <c r="AA4030" i="1"/>
  <c r="AA4029" i="1"/>
  <c r="AA4028" i="1"/>
  <c r="AA4027" i="1"/>
  <c r="AA4026" i="1"/>
  <c r="AA4025" i="1"/>
  <c r="AA4024" i="1"/>
  <c r="AA4023" i="1"/>
  <c r="AA4022" i="1"/>
  <c r="AA4021" i="1"/>
  <c r="AA4020" i="1"/>
  <c r="AA4019" i="1"/>
  <c r="AA4018" i="1"/>
  <c r="AA4017" i="1"/>
  <c r="AA4016" i="1"/>
  <c r="AA4015" i="1"/>
  <c r="AA4014" i="1"/>
  <c r="AA4013" i="1"/>
  <c r="AA4012" i="1"/>
  <c r="AA4011" i="1"/>
  <c r="AA4010" i="1"/>
  <c r="AA4009" i="1"/>
  <c r="AA4008" i="1"/>
  <c r="AA4007" i="1"/>
  <c r="AA4006" i="1"/>
  <c r="AA4005" i="1"/>
  <c r="AA4004" i="1"/>
  <c r="AA4003" i="1"/>
  <c r="AA4002" i="1"/>
  <c r="AA4001" i="1"/>
  <c r="AA4000" i="1"/>
  <c r="AA3999" i="1"/>
  <c r="AA3998" i="1"/>
  <c r="AA3997" i="1"/>
  <c r="AA3996" i="1"/>
  <c r="AA3995" i="1"/>
  <c r="AA3994" i="1"/>
  <c r="AA3993" i="1"/>
  <c r="AA3992" i="1"/>
  <c r="AA3991" i="1"/>
  <c r="AA3990" i="1"/>
  <c r="AA3989" i="1"/>
  <c r="AA3988" i="1"/>
  <c r="AA3987" i="1"/>
  <c r="AA3986" i="1"/>
  <c r="AA3985" i="1"/>
  <c r="AA3984" i="1"/>
  <c r="AA3983" i="1"/>
  <c r="AA3982" i="1"/>
  <c r="AA3981" i="1"/>
  <c r="AA3980" i="1"/>
  <c r="AA3979" i="1"/>
  <c r="AA3978" i="1"/>
  <c r="AA3977" i="1"/>
  <c r="AA3976" i="1"/>
  <c r="AA3975" i="1"/>
  <c r="AA3974" i="1"/>
  <c r="AA3973" i="1"/>
  <c r="AA3972" i="1"/>
  <c r="AA3971" i="1"/>
  <c r="AA3970" i="1"/>
  <c r="AA3969" i="1"/>
  <c r="AA3968" i="1"/>
  <c r="AA3967" i="1"/>
  <c r="AA3966" i="1"/>
  <c r="AA3965" i="1"/>
  <c r="AA3964" i="1"/>
  <c r="AA3963" i="1"/>
  <c r="AA3962" i="1"/>
  <c r="AA3961" i="1"/>
  <c r="AA3960" i="1"/>
  <c r="AA3959" i="1"/>
  <c r="AA3958" i="1"/>
  <c r="AA3957" i="1"/>
  <c r="AA3956" i="1"/>
  <c r="AA3955" i="1"/>
  <c r="AA3954" i="1"/>
  <c r="AA3953" i="1"/>
  <c r="AA3952" i="1"/>
  <c r="AA3951" i="1"/>
  <c r="AA3950" i="1"/>
  <c r="AA3949" i="1"/>
  <c r="AA3948" i="1"/>
  <c r="AA3947" i="1"/>
  <c r="AA3946" i="1"/>
  <c r="AA3945" i="1"/>
  <c r="AA3944" i="1"/>
  <c r="AA3943" i="1"/>
  <c r="AA3942" i="1"/>
  <c r="AA3941" i="1"/>
  <c r="AA3940" i="1"/>
  <c r="AA3939" i="1"/>
  <c r="AA3938" i="1"/>
  <c r="AA3937" i="1"/>
  <c r="AA3936" i="1"/>
  <c r="AA3935" i="1"/>
  <c r="AA3934" i="1"/>
  <c r="AA3933" i="1"/>
  <c r="AA3932" i="1"/>
  <c r="AA3931" i="1"/>
  <c r="AA3930" i="1"/>
  <c r="AA3929" i="1"/>
  <c r="AA3928" i="1"/>
  <c r="AA3927" i="1"/>
  <c r="AA3926" i="1"/>
  <c r="AA3925" i="1"/>
  <c r="AA3924" i="1"/>
  <c r="AA3923" i="1"/>
  <c r="AA3922" i="1"/>
  <c r="AA3921" i="1"/>
  <c r="AA3920" i="1"/>
  <c r="AA3919" i="1"/>
  <c r="AA3918" i="1"/>
  <c r="AA3917" i="1"/>
  <c r="AA3916" i="1"/>
  <c r="AA3915" i="1"/>
  <c r="AA3914" i="1"/>
  <c r="AA3913" i="1"/>
  <c r="AA3912" i="1"/>
  <c r="AA3911" i="1"/>
  <c r="AA3910" i="1"/>
  <c r="AA3909" i="1"/>
  <c r="AA3908" i="1"/>
  <c r="AA3907" i="1"/>
  <c r="AA3906" i="1"/>
  <c r="AA3905" i="1"/>
  <c r="AA3903" i="1"/>
  <c r="AA3902" i="1"/>
  <c r="AA3901" i="1"/>
  <c r="AA3900" i="1"/>
  <c r="AA3899" i="1"/>
  <c r="AA3898" i="1"/>
  <c r="AA3897" i="1"/>
  <c r="AA3896" i="1"/>
  <c r="AA3895" i="1"/>
  <c r="AA3894" i="1"/>
  <c r="AA3893" i="1"/>
  <c r="AA3892" i="1"/>
  <c r="AA3891" i="1"/>
  <c r="AA3890" i="1"/>
  <c r="AA3889" i="1"/>
  <c r="AA3888" i="1"/>
  <c r="AA3887" i="1"/>
  <c r="AA3886" i="1"/>
  <c r="AA3885" i="1"/>
  <c r="AA3884" i="1"/>
  <c r="AA3883" i="1"/>
  <c r="AA3882" i="1"/>
  <c r="AA3881" i="1"/>
  <c r="AA3880" i="1"/>
  <c r="AA3879" i="1"/>
  <c r="AA3878" i="1"/>
  <c r="AA3877" i="1"/>
  <c r="AA3876" i="1"/>
  <c r="AA3875" i="1"/>
  <c r="AA3874" i="1"/>
  <c r="AA3873" i="1"/>
  <c r="AA3872" i="1"/>
  <c r="AA3871" i="1"/>
  <c r="AA3870" i="1"/>
  <c r="AA3869" i="1"/>
  <c r="AA3868" i="1"/>
  <c r="AA3867" i="1"/>
  <c r="AA3866" i="1"/>
  <c r="AA3865" i="1"/>
  <c r="AA3864" i="1"/>
  <c r="AA3863" i="1"/>
  <c r="AA3862" i="1"/>
  <c r="AA3861" i="1"/>
  <c r="AA3860" i="1"/>
  <c r="AA3859" i="1"/>
  <c r="AA3858" i="1"/>
  <c r="AA3857" i="1"/>
  <c r="AA3856" i="1"/>
  <c r="AA3855" i="1"/>
  <c r="AA3854" i="1"/>
  <c r="AA3853" i="1"/>
  <c r="AA3852" i="1"/>
  <c r="AA3851" i="1"/>
  <c r="AA3850" i="1"/>
  <c r="AA3849" i="1"/>
  <c r="AA3848" i="1"/>
  <c r="AA3847" i="1"/>
  <c r="AA3846" i="1"/>
  <c r="AA3845" i="1"/>
  <c r="AA3844" i="1"/>
  <c r="AA3843" i="1"/>
  <c r="AA3842" i="1"/>
  <c r="AA3841" i="1"/>
  <c r="AA3840" i="1"/>
  <c r="AA3839" i="1"/>
  <c r="AA3838" i="1"/>
  <c r="AA3837" i="1"/>
  <c r="AA3836" i="1"/>
  <c r="AA3835" i="1"/>
  <c r="AA3834" i="1"/>
  <c r="AA3833" i="1"/>
  <c r="AA3832" i="1"/>
  <c r="AA3831" i="1"/>
  <c r="AA3830" i="1"/>
  <c r="AA3829" i="1"/>
  <c r="AA3828" i="1"/>
  <c r="AA3827" i="1"/>
  <c r="AA3826" i="1"/>
  <c r="AA3825" i="1"/>
  <c r="AA3824" i="1"/>
  <c r="AA3823" i="1"/>
  <c r="AA3822" i="1"/>
  <c r="AA3821" i="1"/>
  <c r="AA3820" i="1"/>
  <c r="AA3819" i="1"/>
  <c r="AA3818" i="1"/>
  <c r="AA3817" i="1"/>
  <c r="AA3816" i="1"/>
  <c r="AA3815" i="1"/>
  <c r="AA3814" i="1"/>
  <c r="AA3813" i="1"/>
  <c r="AA3812" i="1"/>
  <c r="AA3811" i="1"/>
  <c r="AA3810" i="1"/>
  <c r="AA3809" i="1"/>
  <c r="AA3808" i="1"/>
  <c r="AA3807" i="1"/>
  <c r="AA3806" i="1"/>
  <c r="AA3805" i="1"/>
  <c r="AA3804" i="1"/>
  <c r="AA3803" i="1"/>
  <c r="AA3802" i="1"/>
  <c r="AA3801" i="1"/>
  <c r="AA3800" i="1"/>
  <c r="AA3799" i="1"/>
  <c r="AA3798" i="1"/>
  <c r="AA3797" i="1"/>
  <c r="AA3796" i="1"/>
  <c r="AA3795" i="1"/>
  <c r="AA3794" i="1"/>
  <c r="AA3793" i="1"/>
  <c r="AA3792" i="1"/>
  <c r="AA3791" i="1"/>
  <c r="AA3790" i="1"/>
  <c r="AA3789" i="1"/>
  <c r="AA3788" i="1"/>
  <c r="AA3787" i="1"/>
  <c r="AA3786" i="1"/>
  <c r="AA3785" i="1"/>
  <c r="AA3784" i="1"/>
  <c r="AA3783" i="1"/>
  <c r="AA3782" i="1"/>
  <c r="AA3781" i="1"/>
  <c r="AA3780" i="1"/>
  <c r="AA3779" i="1"/>
  <c r="AA3778" i="1"/>
  <c r="AA3777" i="1"/>
  <c r="AA3776" i="1"/>
  <c r="AA3775" i="1"/>
  <c r="AA3774" i="1"/>
  <c r="AA3773" i="1"/>
  <c r="AA3772" i="1"/>
  <c r="AA3771" i="1"/>
  <c r="AA3770" i="1"/>
  <c r="AA3769" i="1"/>
  <c r="AA3768" i="1"/>
  <c r="AA3767" i="1"/>
  <c r="AA3766" i="1"/>
  <c r="AA3765" i="1"/>
  <c r="AA3764" i="1"/>
  <c r="AA3763" i="1"/>
  <c r="AA3762" i="1"/>
  <c r="AA3761" i="1"/>
  <c r="AA3760" i="1"/>
  <c r="AA3759" i="1"/>
  <c r="AA3758" i="1"/>
  <c r="AA3757" i="1"/>
  <c r="AA3756" i="1"/>
  <c r="AA3755" i="1"/>
  <c r="AA3754" i="1"/>
  <c r="AA3753" i="1"/>
  <c r="AA3752" i="1"/>
  <c r="AA3751" i="1"/>
  <c r="AA3750" i="1"/>
  <c r="AA3749" i="1"/>
  <c r="AA3748" i="1"/>
  <c r="AA3747" i="1"/>
  <c r="AA3746" i="1"/>
  <c r="AA3745" i="1"/>
  <c r="AA3744" i="1"/>
  <c r="AA3743" i="1"/>
  <c r="AA3742" i="1"/>
  <c r="AA3741" i="1"/>
  <c r="AA3740" i="1"/>
  <c r="AA3739" i="1"/>
  <c r="AA3738" i="1"/>
  <c r="AA3737" i="1"/>
  <c r="AA3736" i="1"/>
  <c r="AA3735" i="1"/>
  <c r="AA3734" i="1"/>
  <c r="AA3733" i="1"/>
  <c r="AA3732" i="1"/>
  <c r="AA3731" i="1"/>
  <c r="AA3730" i="1"/>
  <c r="AA3729" i="1"/>
  <c r="AA3728" i="1"/>
  <c r="AA3727" i="1"/>
  <c r="AA3726" i="1"/>
  <c r="AA3725" i="1"/>
  <c r="AA3724" i="1"/>
  <c r="AA3723" i="1"/>
  <c r="AA3722" i="1"/>
  <c r="AA3721" i="1"/>
  <c r="AA3720" i="1"/>
  <c r="AA3719" i="1"/>
  <c r="AA3718" i="1"/>
  <c r="AA3717" i="1"/>
  <c r="AA3716" i="1"/>
  <c r="AA3715" i="1"/>
  <c r="AA3714" i="1"/>
  <c r="AA3713" i="1"/>
  <c r="AA3712" i="1"/>
  <c r="AA3711" i="1"/>
  <c r="AA3710" i="1"/>
  <c r="AA3709" i="1"/>
  <c r="AA3708" i="1"/>
  <c r="AA3707" i="1"/>
  <c r="AA3706" i="1"/>
  <c r="AA3705" i="1"/>
  <c r="AA3704" i="1"/>
  <c r="AA3703" i="1"/>
  <c r="AA3702" i="1"/>
  <c r="AA3701" i="1"/>
  <c r="AA3700" i="1"/>
  <c r="AA3699" i="1"/>
  <c r="AA3698" i="1"/>
  <c r="AA3697" i="1"/>
  <c r="AA3696" i="1"/>
  <c r="AA3695" i="1"/>
  <c r="AA3694" i="1"/>
  <c r="AA3693" i="1"/>
  <c r="AA3692" i="1"/>
  <c r="AA3691" i="1"/>
  <c r="AA3690" i="1"/>
  <c r="AA3689" i="1"/>
  <c r="AA3688" i="1"/>
  <c r="AA3687" i="1"/>
  <c r="AA3686" i="1"/>
  <c r="AA3685" i="1"/>
  <c r="AA3684" i="1"/>
  <c r="AA3683" i="1"/>
  <c r="AA3682" i="1"/>
  <c r="AA3681" i="1"/>
  <c r="AA3680" i="1"/>
  <c r="AA3679" i="1"/>
  <c r="AA3678" i="1"/>
  <c r="AA3677" i="1"/>
  <c r="AA3676" i="1"/>
  <c r="AA3675" i="1"/>
  <c r="AA3674" i="1"/>
  <c r="AA3673" i="1"/>
  <c r="AA3672" i="1"/>
  <c r="AA3671" i="1"/>
  <c r="AA3670" i="1"/>
  <c r="AA3669" i="1"/>
  <c r="AA3668" i="1"/>
  <c r="AA3667" i="1"/>
  <c r="AA3666" i="1"/>
  <c r="AA3665" i="1"/>
  <c r="AA3664" i="1"/>
  <c r="AA3663" i="1"/>
  <c r="AA3662" i="1"/>
  <c r="AA3661" i="1"/>
  <c r="AA3660" i="1"/>
  <c r="AA3659" i="1"/>
  <c r="AA3658" i="1"/>
  <c r="AA3657" i="1"/>
  <c r="AA3656" i="1"/>
  <c r="AA3655" i="1"/>
  <c r="AA3654" i="1"/>
  <c r="AA3653" i="1"/>
  <c r="AA3652" i="1"/>
  <c r="AA3651" i="1"/>
  <c r="AA3650" i="1"/>
  <c r="AA3649" i="1"/>
  <c r="AA3648" i="1"/>
  <c r="AA3647" i="1"/>
  <c r="AA3646" i="1"/>
  <c r="AA3645" i="1"/>
  <c r="AA3644" i="1"/>
  <c r="AA3643" i="1"/>
  <c r="AA3642" i="1"/>
  <c r="AA3641" i="1"/>
  <c r="AA3640" i="1"/>
  <c r="AA3639" i="1"/>
  <c r="AA3638" i="1"/>
  <c r="AA3637" i="1"/>
  <c r="AA3636" i="1"/>
  <c r="AA3635" i="1"/>
  <c r="AA3634" i="1"/>
  <c r="AA3633" i="1"/>
  <c r="AA3632" i="1"/>
  <c r="AA3631" i="1"/>
  <c r="AA3630" i="1"/>
  <c r="AA3629" i="1"/>
  <c r="AA3628" i="1"/>
  <c r="AA3627" i="1"/>
  <c r="AA3626" i="1"/>
  <c r="AA3625" i="1"/>
  <c r="AA3624" i="1"/>
  <c r="AA3623" i="1"/>
  <c r="AA3622" i="1"/>
  <c r="AA3621" i="1"/>
  <c r="AA3620" i="1"/>
  <c r="AA3619" i="1"/>
  <c r="AA3618" i="1"/>
  <c r="AA3617" i="1"/>
  <c r="AA3616" i="1"/>
  <c r="AA3615" i="1"/>
  <c r="AA3614" i="1"/>
  <c r="AA3613" i="1"/>
  <c r="AA3612" i="1"/>
  <c r="AA3611" i="1"/>
  <c r="AA3610" i="1"/>
  <c r="AA3609" i="1"/>
  <c r="AA3608" i="1"/>
  <c r="AA3607" i="1"/>
  <c r="AA3606" i="1"/>
  <c r="AA3605" i="1"/>
  <c r="AA3604" i="1"/>
  <c r="AA3603" i="1"/>
  <c r="AA3602" i="1"/>
  <c r="AA3601" i="1"/>
  <c r="AA3600" i="1"/>
  <c r="AA3599" i="1"/>
  <c r="AA3598" i="1"/>
  <c r="AA3597" i="1"/>
  <c r="AA3596" i="1"/>
  <c r="AA3595" i="1"/>
  <c r="AA3594" i="1"/>
  <c r="AA3593" i="1"/>
  <c r="AA3592" i="1"/>
  <c r="AA3591" i="1"/>
  <c r="AA3590" i="1"/>
  <c r="AA3589" i="1"/>
  <c r="AA3588" i="1"/>
  <c r="AA3587" i="1"/>
  <c r="AA3586" i="1"/>
  <c r="AA3585" i="1"/>
  <c r="AA3584" i="1"/>
  <c r="AA3583" i="1"/>
  <c r="AA3582" i="1"/>
  <c r="AA3581" i="1"/>
  <c r="AA3580" i="1"/>
  <c r="AA3579" i="1"/>
  <c r="AA3578" i="1"/>
  <c r="AA3577" i="1"/>
  <c r="AA3576" i="1"/>
  <c r="AA3575" i="1"/>
  <c r="AA3574" i="1"/>
  <c r="AA3573" i="1"/>
  <c r="AA3572" i="1"/>
  <c r="AA3571" i="1"/>
  <c r="AA3570" i="1"/>
  <c r="AA3569" i="1"/>
  <c r="AA3568" i="1"/>
  <c r="AA3567" i="1"/>
  <c r="AA3566" i="1"/>
  <c r="AA3565" i="1"/>
  <c r="AA3564" i="1"/>
  <c r="AA3563" i="1"/>
  <c r="AA3562" i="1"/>
  <c r="AA3561" i="1"/>
  <c r="AA3560" i="1"/>
  <c r="AA3559" i="1"/>
  <c r="AA3558" i="1"/>
  <c r="AA3557" i="1"/>
  <c r="AA3556" i="1"/>
  <c r="AA3555" i="1"/>
  <c r="AA3554" i="1"/>
  <c r="AA3553" i="1"/>
  <c r="AA3552" i="1"/>
  <c r="AA3551" i="1"/>
  <c r="AA3550" i="1"/>
  <c r="AA3549" i="1"/>
  <c r="AA3548" i="1"/>
  <c r="AA3547" i="1"/>
  <c r="AA3546" i="1"/>
  <c r="AA3545" i="1"/>
  <c r="AA3544" i="1"/>
  <c r="AA3543" i="1"/>
  <c r="AA3542" i="1"/>
  <c r="AA3541" i="1"/>
  <c r="AA3540" i="1"/>
  <c r="AA3539" i="1"/>
  <c r="AA3538" i="1"/>
  <c r="AA3537" i="1"/>
  <c r="AA3536" i="1"/>
  <c r="AA3535" i="1"/>
  <c r="AA3534" i="1"/>
  <c r="AA3533" i="1"/>
  <c r="AA3532" i="1"/>
  <c r="AA3531" i="1"/>
  <c r="AA3530" i="1"/>
  <c r="AA3529" i="1"/>
  <c r="AA3528" i="1"/>
  <c r="AA3527" i="1"/>
  <c r="AA3526" i="1"/>
  <c r="AA3525" i="1"/>
  <c r="AA3524" i="1"/>
  <c r="AA3523" i="1"/>
  <c r="AA3522" i="1"/>
  <c r="AA3521" i="1"/>
  <c r="AA3520" i="1"/>
  <c r="AA3519" i="1"/>
  <c r="AA3518" i="1"/>
  <c r="AA3517" i="1"/>
  <c r="AA3516" i="1"/>
  <c r="AA3515" i="1"/>
  <c r="AA3514" i="1"/>
  <c r="AA3513" i="1"/>
  <c r="AA3512" i="1"/>
  <c r="AA3511" i="1"/>
  <c r="AA3510" i="1"/>
  <c r="AA3509" i="1"/>
  <c r="AA3508" i="1"/>
  <c r="AA3507" i="1"/>
  <c r="AA3506" i="1"/>
  <c r="AA3505" i="1"/>
  <c r="AA3504" i="1"/>
  <c r="AA3503" i="1"/>
  <c r="AA3502" i="1"/>
  <c r="AA3501" i="1"/>
  <c r="AA3500" i="1"/>
  <c r="AA3499" i="1"/>
  <c r="AA3498" i="1"/>
  <c r="AA3497" i="1"/>
  <c r="AA3496" i="1"/>
  <c r="AA3495" i="1"/>
  <c r="AA3494" i="1"/>
  <c r="AA3493" i="1"/>
  <c r="AA3492" i="1"/>
  <c r="AA3491" i="1"/>
  <c r="AA3490" i="1"/>
  <c r="AA3489" i="1"/>
  <c r="AA3488" i="1"/>
  <c r="AA3487" i="1"/>
  <c r="AA3486" i="1"/>
  <c r="AA3485" i="1"/>
  <c r="AA3484" i="1"/>
  <c r="AA3483" i="1"/>
  <c r="AA3482" i="1"/>
  <c r="AA3481" i="1"/>
  <c r="AA3480" i="1"/>
  <c r="AA3479" i="1"/>
  <c r="AA3478" i="1"/>
  <c r="AA3477" i="1"/>
  <c r="AA3476" i="1"/>
  <c r="AA3475" i="1"/>
  <c r="AA3474" i="1"/>
  <c r="AA3473" i="1"/>
  <c r="AA3472" i="1"/>
  <c r="AA3471" i="1"/>
  <c r="AA3470" i="1"/>
  <c r="AA3469" i="1"/>
  <c r="AA3468" i="1"/>
  <c r="AA3467" i="1"/>
  <c r="AA3466" i="1"/>
  <c r="AA3465" i="1"/>
  <c r="AA3464" i="1"/>
  <c r="AA3463" i="1"/>
  <c r="AA3462" i="1"/>
  <c r="AA3461" i="1"/>
  <c r="AA3460" i="1"/>
  <c r="AA3459" i="1"/>
  <c r="AA3458" i="1"/>
  <c r="AA3457" i="1"/>
  <c r="AA3456" i="1"/>
  <c r="AA3455" i="1"/>
  <c r="AA3454" i="1"/>
  <c r="AA3453" i="1"/>
  <c r="AA3452" i="1"/>
  <c r="AA3451" i="1"/>
  <c r="AA3450" i="1"/>
  <c r="AA3449" i="1"/>
  <c r="AA3448" i="1"/>
  <c r="AA3447" i="1"/>
  <c r="AA3446" i="1"/>
  <c r="AA3445" i="1"/>
  <c r="AA3444" i="1"/>
  <c r="AA3443" i="1"/>
  <c r="AA3442" i="1"/>
  <c r="AA3441" i="1"/>
  <c r="AA3440" i="1"/>
  <c r="AA3439" i="1"/>
  <c r="AA3438" i="1"/>
  <c r="AA3437" i="1"/>
  <c r="AA3436" i="1"/>
  <c r="AA3435" i="1"/>
  <c r="AA3434" i="1"/>
  <c r="AA3433" i="1"/>
  <c r="AA3432" i="1"/>
  <c r="AA3431" i="1"/>
  <c r="AA3430" i="1"/>
  <c r="AA3429" i="1"/>
  <c r="AA3428" i="1"/>
  <c r="AA3427" i="1"/>
  <c r="AA3426" i="1"/>
  <c r="AA3425" i="1"/>
  <c r="AA3424" i="1"/>
  <c r="AA3423" i="1"/>
  <c r="AA3422" i="1"/>
  <c r="AA3421" i="1"/>
  <c r="AA3420" i="1"/>
  <c r="AA3419" i="1"/>
  <c r="AA3418" i="1"/>
  <c r="AA3417" i="1"/>
  <c r="AA3416" i="1"/>
  <c r="AA3415" i="1"/>
  <c r="AA3414" i="1"/>
  <c r="AA3413" i="1"/>
  <c r="AA3412" i="1"/>
  <c r="AA3411" i="1"/>
  <c r="AA3410" i="1"/>
  <c r="AA3409" i="1"/>
  <c r="AA3408" i="1"/>
  <c r="AA3407" i="1"/>
  <c r="AA3406" i="1"/>
  <c r="AA3405" i="1"/>
  <c r="AA3404" i="1"/>
  <c r="AA3403" i="1"/>
  <c r="AA3402" i="1"/>
  <c r="AA3401" i="1"/>
  <c r="AA3400" i="1"/>
  <c r="AA3399" i="1"/>
  <c r="AA3398" i="1"/>
  <c r="AA3397" i="1"/>
  <c r="AA3396" i="1"/>
  <c r="AA3395" i="1"/>
  <c r="AA3394" i="1"/>
  <c r="AA3393" i="1"/>
  <c r="AA3392" i="1"/>
  <c r="AA3391" i="1"/>
  <c r="AA3390" i="1"/>
  <c r="AA3389" i="1"/>
  <c r="AA3388" i="1"/>
  <c r="AA3387" i="1"/>
  <c r="AA3386" i="1"/>
  <c r="AA3385" i="1"/>
  <c r="AA3384" i="1"/>
  <c r="AA3383" i="1"/>
  <c r="AA3382" i="1"/>
  <c r="AA3381" i="1"/>
  <c r="AA3380" i="1"/>
  <c r="AA3379" i="1"/>
  <c r="AA3378" i="1"/>
  <c r="AA3377" i="1"/>
  <c r="AA3376" i="1"/>
  <c r="AA3375" i="1"/>
  <c r="AA3374" i="1"/>
  <c r="AA3373" i="1"/>
  <c r="AA3372" i="1"/>
  <c r="AA3371" i="1"/>
  <c r="AA3370" i="1"/>
  <c r="AA3369" i="1"/>
  <c r="AA3368" i="1"/>
  <c r="AA3367" i="1"/>
  <c r="AA3366" i="1"/>
  <c r="AA3365" i="1"/>
  <c r="AA3364" i="1"/>
  <c r="AA3363" i="1"/>
  <c r="AA3362" i="1"/>
  <c r="AA3361" i="1"/>
  <c r="AA3360" i="1"/>
  <c r="AA3359" i="1"/>
  <c r="AA3358" i="1"/>
  <c r="AA3357" i="1"/>
  <c r="AA3356" i="1"/>
  <c r="AA3355" i="1"/>
  <c r="AA3354" i="1"/>
  <c r="AA3353" i="1"/>
  <c r="AA3352" i="1"/>
  <c r="AA3351" i="1"/>
  <c r="AA3350" i="1"/>
  <c r="AA3349" i="1"/>
  <c r="AA3348" i="1"/>
  <c r="AA3347" i="1"/>
  <c r="AA3346" i="1"/>
  <c r="AA3345" i="1"/>
  <c r="AA3344" i="1"/>
  <c r="AA3343" i="1"/>
  <c r="AA3342" i="1"/>
  <c r="AA3341" i="1"/>
  <c r="AA3340" i="1"/>
  <c r="AA3339" i="1"/>
  <c r="AA3338" i="1"/>
  <c r="AA3337" i="1"/>
  <c r="AA3336" i="1"/>
  <c r="AA3335" i="1"/>
  <c r="AA3334" i="1"/>
  <c r="AA3333" i="1"/>
  <c r="AA3332" i="1"/>
  <c r="AA3331" i="1"/>
  <c r="AA3330" i="1"/>
  <c r="AA3329" i="1"/>
  <c r="AA3328" i="1"/>
  <c r="AA3327" i="1"/>
  <c r="AA3326" i="1"/>
  <c r="AA3325" i="1"/>
  <c r="AA3324" i="1"/>
  <c r="AA3323" i="1"/>
  <c r="AA3322" i="1"/>
  <c r="AA3321" i="1"/>
  <c r="AA3320" i="1"/>
  <c r="AA3319" i="1"/>
  <c r="AA3318" i="1"/>
  <c r="AA3317" i="1"/>
  <c r="AA3316" i="1"/>
  <c r="AA3315" i="1"/>
  <c r="AA3314" i="1"/>
  <c r="AA3313" i="1"/>
  <c r="AA3312" i="1"/>
  <c r="AA3311" i="1"/>
  <c r="AA3310" i="1"/>
  <c r="AA3309" i="1"/>
  <c r="AA3308" i="1"/>
  <c r="AA3307" i="1"/>
  <c r="AA3306" i="1"/>
  <c r="AA3305" i="1"/>
  <c r="AA3304" i="1"/>
  <c r="AA3303" i="1"/>
  <c r="AA3302" i="1"/>
  <c r="AA3301" i="1"/>
  <c r="AA3300" i="1"/>
  <c r="AA3299" i="1"/>
  <c r="AA3298" i="1"/>
  <c r="AA3297" i="1"/>
  <c r="AA3296" i="1"/>
  <c r="AA3295" i="1"/>
  <c r="AA3294" i="1"/>
  <c r="AA3293" i="1"/>
  <c r="AA3292" i="1"/>
  <c r="AA3291" i="1"/>
  <c r="AA3290" i="1"/>
  <c r="AA3289" i="1"/>
  <c r="AA3288" i="1"/>
  <c r="AA3287" i="1"/>
  <c r="AA3286" i="1"/>
  <c r="AA3285" i="1"/>
  <c r="AA3284" i="1"/>
  <c r="AA3283" i="1"/>
  <c r="AA3282" i="1"/>
  <c r="AA3281" i="1"/>
  <c r="AA3280" i="1"/>
  <c r="AA3279" i="1"/>
  <c r="AA3278" i="1"/>
  <c r="AA3277" i="1"/>
  <c r="AA3276" i="1"/>
  <c r="AA3275" i="1"/>
  <c r="AA3274" i="1"/>
  <c r="AA3273" i="1"/>
  <c r="AA3272" i="1"/>
  <c r="AA3271" i="1"/>
  <c r="AA3270" i="1"/>
  <c r="AA3269" i="1"/>
  <c r="AA3268" i="1"/>
  <c r="AA3267" i="1"/>
  <c r="AA3266" i="1"/>
  <c r="AA3265" i="1"/>
  <c r="AA3264" i="1"/>
  <c r="AA3263" i="1"/>
  <c r="AA3262" i="1"/>
  <c r="AA3261" i="1"/>
  <c r="AA3260" i="1"/>
  <c r="AA3259" i="1"/>
  <c r="AA3258" i="1"/>
  <c r="AA3257" i="1"/>
  <c r="AA3256" i="1"/>
  <c r="AA3255" i="1"/>
  <c r="AA3254" i="1"/>
  <c r="AA3253" i="1"/>
  <c r="AA3252" i="1"/>
  <c r="AA3251" i="1"/>
  <c r="AA3250" i="1"/>
  <c r="AA3249" i="1"/>
  <c r="AA3248" i="1"/>
  <c r="AA3247" i="1"/>
  <c r="AA3246" i="1"/>
  <c r="AA3245" i="1"/>
  <c r="AA3244" i="1"/>
  <c r="AA3243" i="1"/>
  <c r="AA3242" i="1"/>
  <c r="AA3241" i="1"/>
  <c r="AA3240" i="1"/>
  <c r="AA3239" i="1"/>
  <c r="AA3238" i="1"/>
  <c r="AA3237" i="1"/>
  <c r="AA3236" i="1"/>
  <c r="AA3235" i="1"/>
  <c r="AA3234" i="1"/>
  <c r="AA3233" i="1"/>
  <c r="AA3232" i="1"/>
  <c r="AA3231" i="1"/>
  <c r="AA3230" i="1"/>
  <c r="AA3229" i="1"/>
  <c r="AA3228" i="1"/>
  <c r="AA3227" i="1"/>
  <c r="AA3226" i="1"/>
  <c r="AA3225" i="1"/>
  <c r="AA3224" i="1"/>
  <c r="AA3223" i="1"/>
  <c r="AA3222" i="1"/>
  <c r="AA3221" i="1"/>
  <c r="AA3220" i="1"/>
  <c r="AA3219" i="1"/>
  <c r="AA3218" i="1"/>
  <c r="AA3217" i="1"/>
  <c r="AA3216" i="1"/>
  <c r="AA3215" i="1"/>
  <c r="AA3214" i="1"/>
  <c r="AA3213" i="1"/>
  <c r="AA3212" i="1"/>
  <c r="AA3211" i="1"/>
  <c r="AA3210" i="1"/>
  <c r="AA3209" i="1"/>
  <c r="AA3208" i="1"/>
  <c r="AA3207" i="1"/>
  <c r="AA3206" i="1"/>
  <c r="AA3205" i="1"/>
  <c r="AA3204" i="1"/>
  <c r="AA3203" i="1"/>
  <c r="AA3202" i="1"/>
  <c r="AA3201" i="1"/>
  <c r="AA3200" i="1"/>
  <c r="AA3199" i="1"/>
  <c r="AA3198" i="1"/>
  <c r="AA3197" i="1"/>
  <c r="AA3196" i="1"/>
  <c r="AA3195" i="1"/>
  <c r="AA3194" i="1"/>
  <c r="AA3193" i="1"/>
  <c r="AA3192" i="1"/>
  <c r="AA3191" i="1"/>
  <c r="AA3190" i="1"/>
  <c r="AA3189" i="1"/>
  <c r="AA3188" i="1"/>
  <c r="AA3187" i="1"/>
  <c r="AA3186" i="1"/>
  <c r="AA3185" i="1"/>
  <c r="AA3184" i="1"/>
  <c r="AA3183" i="1"/>
  <c r="AA3182" i="1"/>
  <c r="AA3181" i="1"/>
  <c r="AA3180" i="1"/>
  <c r="AA3179" i="1"/>
  <c r="AA3178" i="1"/>
  <c r="AA3177" i="1"/>
  <c r="AA3176" i="1"/>
  <c r="AA3175" i="1"/>
  <c r="AA3174" i="1"/>
  <c r="AA3173" i="1"/>
  <c r="AA3172" i="1"/>
  <c r="AA3171" i="1"/>
  <c r="AA3170" i="1"/>
  <c r="AA3169" i="1"/>
  <c r="AA3168" i="1"/>
  <c r="AA3167" i="1"/>
  <c r="AA3166" i="1"/>
  <c r="AA3165" i="1"/>
  <c r="AA3164" i="1"/>
  <c r="AA3163" i="1"/>
  <c r="AA3162" i="1"/>
  <c r="AA3161" i="1"/>
  <c r="AA3160" i="1"/>
  <c r="AA3159" i="1"/>
  <c r="AA3158" i="1"/>
  <c r="AA3157" i="1"/>
  <c r="AA3156" i="1"/>
  <c r="AA3155" i="1"/>
  <c r="AA3154" i="1"/>
  <c r="AA3153" i="1"/>
  <c r="AA3152" i="1"/>
  <c r="AA3151" i="1"/>
  <c r="AA3150" i="1"/>
  <c r="AA3149" i="1"/>
  <c r="AA3148" i="1"/>
  <c r="AA3147" i="1"/>
  <c r="AA3146" i="1"/>
  <c r="AA3145" i="1"/>
  <c r="AA3144" i="1"/>
  <c r="AA3143" i="1"/>
  <c r="AA3142" i="1"/>
  <c r="AA3141" i="1"/>
  <c r="AA3140" i="1"/>
  <c r="AA3139" i="1"/>
  <c r="AA3138" i="1"/>
  <c r="AA3137" i="1"/>
  <c r="AA3136" i="1"/>
  <c r="AA3135" i="1"/>
  <c r="AA3134" i="1"/>
  <c r="AA3133" i="1"/>
  <c r="AA3132" i="1"/>
  <c r="AA3131" i="1"/>
  <c r="AA3130" i="1"/>
  <c r="AA3129" i="1"/>
  <c r="AA3128" i="1"/>
  <c r="AA3127" i="1"/>
  <c r="AA3126" i="1"/>
  <c r="AA3125" i="1"/>
  <c r="AA3124" i="1"/>
  <c r="AA3123" i="1"/>
  <c r="AA3122" i="1"/>
  <c r="AA3121" i="1"/>
  <c r="AA3120" i="1"/>
  <c r="AA3119" i="1"/>
  <c r="AA3118" i="1"/>
  <c r="AA3117" i="1"/>
  <c r="AA3116" i="1"/>
  <c r="AA3115" i="1"/>
  <c r="AA3114" i="1"/>
  <c r="AA3113" i="1"/>
  <c r="AA3112" i="1"/>
  <c r="AA3111" i="1"/>
  <c r="AA3110" i="1"/>
  <c r="AA3109" i="1"/>
  <c r="AA3108" i="1"/>
  <c r="AA3107" i="1"/>
  <c r="AA3106" i="1"/>
  <c r="AA3105" i="1"/>
  <c r="AA3104" i="1"/>
  <c r="AA3103" i="1"/>
  <c r="AA3102" i="1"/>
  <c r="AA3101" i="1"/>
  <c r="AA3100" i="1"/>
  <c r="AA3099" i="1"/>
  <c r="AA3098" i="1"/>
  <c r="AA3097" i="1"/>
  <c r="AA3096" i="1"/>
  <c r="AA3095" i="1"/>
  <c r="AA3094" i="1"/>
  <c r="AA3093" i="1"/>
  <c r="AA3092" i="1"/>
  <c r="AA3091" i="1"/>
  <c r="AA3090" i="1"/>
  <c r="AA3089" i="1"/>
  <c r="AA3088" i="1"/>
  <c r="AA3087" i="1"/>
  <c r="AA3086" i="1"/>
  <c r="AA3085" i="1"/>
  <c r="AA3084" i="1"/>
  <c r="AA3083" i="1"/>
  <c r="AA3082" i="1"/>
  <c r="AA3081" i="1"/>
  <c r="AA3080" i="1"/>
  <c r="AA3079" i="1"/>
  <c r="AA3078" i="1"/>
  <c r="AA3077" i="1"/>
  <c r="AA3076" i="1"/>
  <c r="AA3075" i="1"/>
  <c r="AA3074" i="1"/>
  <c r="AA3073" i="1"/>
  <c r="AA3072" i="1"/>
  <c r="AA3071" i="1"/>
  <c r="AA3070" i="1"/>
  <c r="AA3069" i="1"/>
  <c r="AA3068" i="1"/>
  <c r="AA3067" i="1"/>
  <c r="AA3066" i="1"/>
  <c r="AA3065" i="1"/>
  <c r="AA3064" i="1"/>
  <c r="AA3063" i="1"/>
  <c r="AA3062" i="1"/>
  <c r="AA3061" i="1"/>
  <c r="AA3060" i="1"/>
  <c r="AA3059" i="1"/>
  <c r="AA3058" i="1"/>
  <c r="AA3057" i="1"/>
  <c r="AA3056" i="1"/>
  <c r="AA3055" i="1"/>
  <c r="AA3054" i="1"/>
  <c r="AA3053" i="1"/>
  <c r="AA3052" i="1"/>
  <c r="AA3051" i="1"/>
  <c r="AA3050" i="1"/>
  <c r="AA3049" i="1"/>
  <c r="AA3048" i="1"/>
  <c r="AA3047" i="1"/>
  <c r="AA3046" i="1"/>
  <c r="AA3045" i="1"/>
  <c r="AA3044" i="1"/>
  <c r="AA3043" i="1"/>
  <c r="AA3042" i="1"/>
  <c r="AA3041" i="1"/>
  <c r="AA3040" i="1"/>
  <c r="AA3039" i="1"/>
  <c r="AA3038" i="1"/>
  <c r="AA3037" i="1"/>
  <c r="AA3036" i="1"/>
  <c r="AA3035" i="1"/>
  <c r="AA3034" i="1"/>
  <c r="AA3033" i="1"/>
  <c r="AA3032" i="1"/>
  <c r="AA3031" i="1"/>
  <c r="AA3030" i="1"/>
  <c r="AA3029" i="1"/>
  <c r="AA3028" i="1"/>
  <c r="AA3027" i="1"/>
  <c r="AA3026" i="1"/>
  <c r="AA3025" i="1"/>
  <c r="AA3024" i="1"/>
  <c r="AA3023" i="1"/>
  <c r="AA3022" i="1"/>
  <c r="AA3021" i="1"/>
  <c r="AA3020" i="1"/>
  <c r="AA3019" i="1"/>
  <c r="AA3018" i="1"/>
  <c r="AA3017" i="1"/>
  <c r="AA3016" i="1"/>
  <c r="AA3015" i="1"/>
  <c r="AA3014" i="1"/>
  <c r="AA3013" i="1"/>
  <c r="AA3012" i="1"/>
  <c r="AA3011" i="1"/>
  <c r="AA3010" i="1"/>
  <c r="AA3009" i="1"/>
  <c r="AA3008" i="1"/>
  <c r="AA3007" i="1"/>
  <c r="AA3006" i="1"/>
  <c r="AA3005" i="1"/>
  <c r="AA3004" i="1"/>
  <c r="AA3003" i="1"/>
  <c r="AA3002" i="1"/>
  <c r="AA3001" i="1"/>
  <c r="AA3000" i="1"/>
  <c r="AA2999" i="1"/>
  <c r="AA2998" i="1"/>
  <c r="AA2997" i="1"/>
  <c r="AA2996" i="1"/>
  <c r="AA2995" i="1"/>
  <c r="AA2994" i="1"/>
  <c r="AA2993" i="1"/>
  <c r="AA2992" i="1"/>
  <c r="AA2991" i="1"/>
  <c r="AA2990" i="1"/>
  <c r="AA2989" i="1"/>
  <c r="AA2988" i="1"/>
  <c r="AA2987" i="1"/>
  <c r="AA2986" i="1"/>
  <c r="AA2985" i="1"/>
  <c r="AA2984" i="1"/>
  <c r="AA2983" i="1"/>
  <c r="AA2982" i="1"/>
  <c r="AA2981" i="1"/>
  <c r="AA2980" i="1"/>
  <c r="AA2979" i="1"/>
  <c r="AA2978" i="1"/>
  <c r="AA2977" i="1"/>
  <c r="AA2976" i="1"/>
  <c r="AA2975" i="1"/>
  <c r="AA2974" i="1"/>
  <c r="AA2973" i="1"/>
  <c r="AA2972" i="1"/>
  <c r="AA2971" i="1"/>
  <c r="AA2970" i="1"/>
  <c r="AA2969" i="1"/>
  <c r="AA2968" i="1"/>
  <c r="AA2967" i="1"/>
  <c r="AA2966" i="1"/>
  <c r="AA2965" i="1"/>
  <c r="AA2964" i="1"/>
  <c r="AA2963" i="1"/>
  <c r="AA2962" i="1"/>
  <c r="AA2961" i="1"/>
  <c r="AA2960" i="1"/>
  <c r="AA2959" i="1"/>
  <c r="AA2958" i="1"/>
  <c r="AA2957" i="1"/>
  <c r="AA2956" i="1"/>
  <c r="AA2955" i="1"/>
  <c r="AA2954" i="1"/>
  <c r="AA2953" i="1"/>
  <c r="AA2952" i="1"/>
  <c r="AA2951" i="1"/>
  <c r="AA2950" i="1"/>
  <c r="AA2949" i="1"/>
  <c r="AA2948" i="1"/>
  <c r="AA2947" i="1"/>
  <c r="AA2946" i="1"/>
  <c r="AA2945" i="1"/>
  <c r="AA2944" i="1"/>
  <c r="AA2943" i="1"/>
  <c r="AA2942" i="1"/>
  <c r="AA2941" i="1"/>
  <c r="AA2940" i="1"/>
  <c r="AA2939" i="1"/>
  <c r="AA2938" i="1"/>
  <c r="AA2937" i="1"/>
  <c r="AA2936" i="1"/>
  <c r="AA2935" i="1"/>
  <c r="AA2934" i="1"/>
  <c r="AA2933" i="1"/>
  <c r="AA2932" i="1"/>
  <c r="AA2931" i="1"/>
  <c r="AA2930" i="1"/>
  <c r="AA2929" i="1"/>
  <c r="AA2928" i="1"/>
  <c r="AA2927" i="1"/>
  <c r="AA2926" i="1"/>
  <c r="AA2925" i="1"/>
  <c r="AA2924" i="1"/>
  <c r="AA2923" i="1"/>
  <c r="AA2922" i="1"/>
  <c r="AA2921" i="1"/>
  <c r="AA2920" i="1"/>
  <c r="AA2919" i="1"/>
  <c r="AA2918" i="1"/>
  <c r="AA2917" i="1"/>
  <c r="AA2916" i="1"/>
  <c r="AA2915" i="1"/>
  <c r="AA2914" i="1"/>
  <c r="AA2913" i="1"/>
  <c r="AA2912" i="1"/>
  <c r="AA2911" i="1"/>
  <c r="AA2910" i="1"/>
  <c r="AA2909" i="1"/>
  <c r="AA2908" i="1"/>
  <c r="AA2907" i="1"/>
  <c r="AA2906" i="1"/>
  <c r="AA2905" i="1"/>
  <c r="AA2904" i="1"/>
  <c r="AA2903" i="1"/>
  <c r="AA2902" i="1"/>
  <c r="AA2901" i="1"/>
  <c r="AA2900" i="1"/>
  <c r="AA2899" i="1"/>
  <c r="AA2898" i="1"/>
  <c r="AA2897" i="1"/>
  <c r="AA2896" i="1"/>
  <c r="AA2895" i="1"/>
  <c r="AA2894" i="1"/>
  <c r="AA2893" i="1"/>
  <c r="AA2892" i="1"/>
  <c r="AA2891" i="1"/>
  <c r="AA2890" i="1"/>
  <c r="AA2889" i="1"/>
  <c r="AA2888" i="1"/>
  <c r="AA2887" i="1"/>
  <c r="AA2886" i="1"/>
  <c r="AA2885" i="1"/>
  <c r="AA2884" i="1"/>
  <c r="AA2883" i="1"/>
  <c r="AA2882" i="1"/>
  <c r="AA2881" i="1"/>
  <c r="AA2880" i="1"/>
  <c r="AA2879" i="1"/>
  <c r="AA2878" i="1"/>
  <c r="AA2877" i="1"/>
  <c r="AA2876" i="1"/>
  <c r="AA2875" i="1"/>
  <c r="AA2874" i="1"/>
  <c r="AA2873" i="1"/>
  <c r="AA2872" i="1"/>
  <c r="AA2871" i="1"/>
  <c r="AA2870" i="1"/>
  <c r="AA2869" i="1"/>
  <c r="AA2868" i="1"/>
  <c r="AA2867" i="1"/>
  <c r="AA2866" i="1"/>
  <c r="AA2865" i="1"/>
  <c r="AA2864" i="1"/>
  <c r="AA2863" i="1"/>
  <c r="AA2862" i="1"/>
  <c r="AA2861" i="1"/>
  <c r="AA2860" i="1"/>
  <c r="AA2859" i="1"/>
  <c r="AA2858" i="1"/>
  <c r="AA2857" i="1"/>
  <c r="AA2856" i="1"/>
  <c r="AA2855" i="1"/>
  <c r="AA2854" i="1"/>
  <c r="AA2853" i="1"/>
  <c r="AA2852" i="1"/>
  <c r="AA2851" i="1"/>
  <c r="AA2850" i="1"/>
  <c r="AA2849" i="1"/>
  <c r="AA2848" i="1"/>
  <c r="AA2847" i="1"/>
  <c r="AA2846" i="1"/>
  <c r="AA2845" i="1"/>
  <c r="AA2844" i="1"/>
  <c r="AA2843" i="1"/>
  <c r="AA2842" i="1"/>
  <c r="AA2841" i="1"/>
  <c r="AA2840" i="1"/>
  <c r="AA2839" i="1"/>
  <c r="AA2838" i="1"/>
  <c r="AA2837" i="1"/>
  <c r="AA2836" i="1"/>
  <c r="AA2835" i="1"/>
  <c r="AA2834" i="1"/>
  <c r="AA2833" i="1"/>
  <c r="AA2832" i="1"/>
  <c r="AA2831" i="1"/>
  <c r="AA2830" i="1"/>
  <c r="AA2829" i="1"/>
  <c r="AA2828" i="1"/>
  <c r="AA2827" i="1"/>
  <c r="AA2826" i="1"/>
  <c r="AA2825" i="1"/>
  <c r="AA2824" i="1"/>
  <c r="AA2823" i="1"/>
  <c r="AA2822" i="1"/>
  <c r="AA2821" i="1"/>
  <c r="AA2820" i="1"/>
  <c r="AA2819" i="1"/>
  <c r="AA2818" i="1"/>
  <c r="AA2817" i="1"/>
  <c r="AA2816" i="1"/>
  <c r="AA2815" i="1"/>
  <c r="AA2814" i="1"/>
  <c r="AA2813" i="1"/>
  <c r="AA2812" i="1"/>
  <c r="AA2811" i="1"/>
  <c r="AA2810" i="1"/>
  <c r="AA2809" i="1"/>
  <c r="AA2808" i="1"/>
  <c r="AA2807" i="1"/>
  <c r="AA2806" i="1"/>
  <c r="AA2805" i="1"/>
  <c r="AA2804" i="1"/>
  <c r="AA2803" i="1"/>
  <c r="AA2802" i="1"/>
  <c r="AA2801" i="1"/>
  <c r="AA2800" i="1"/>
  <c r="AA2799" i="1"/>
  <c r="AA2798" i="1"/>
  <c r="AA2797" i="1"/>
  <c r="AA2796" i="1"/>
  <c r="AA2795" i="1"/>
  <c r="AA2794" i="1"/>
  <c r="AA2793" i="1"/>
  <c r="AA2792" i="1"/>
  <c r="AA2791" i="1"/>
  <c r="AA2790" i="1"/>
  <c r="AA2789" i="1"/>
  <c r="AA2788" i="1"/>
  <c r="AA2787" i="1"/>
  <c r="AA2786" i="1"/>
  <c r="AA2785" i="1"/>
  <c r="AA2784" i="1"/>
  <c r="AA2783" i="1"/>
  <c r="AA2782" i="1"/>
  <c r="AA2781" i="1"/>
  <c r="AA2780" i="1"/>
  <c r="AA2779" i="1"/>
  <c r="AA2778" i="1"/>
  <c r="AA2777" i="1"/>
  <c r="AA2776" i="1"/>
  <c r="AA2775" i="1"/>
  <c r="AA2774" i="1"/>
  <c r="AA2773" i="1"/>
  <c r="AA2772" i="1"/>
  <c r="AA2771" i="1"/>
  <c r="AA2770" i="1"/>
  <c r="AA2769" i="1"/>
  <c r="AA2768" i="1"/>
  <c r="AA2767" i="1"/>
  <c r="AA2766" i="1"/>
  <c r="AA2765" i="1"/>
  <c r="AA2764" i="1"/>
  <c r="AA2763" i="1"/>
  <c r="AA2762" i="1"/>
  <c r="AA2761" i="1"/>
  <c r="AA2760" i="1"/>
  <c r="AA2759" i="1"/>
  <c r="AA2758" i="1"/>
  <c r="AA2757" i="1"/>
  <c r="AA2756" i="1"/>
  <c r="AA2755" i="1"/>
  <c r="AA2754" i="1"/>
  <c r="AA2753" i="1"/>
  <c r="AA2752" i="1"/>
  <c r="AA2751" i="1"/>
  <c r="AA2750" i="1"/>
  <c r="AA2749" i="1"/>
  <c r="AA2748" i="1"/>
  <c r="AA2747" i="1"/>
  <c r="AA2746" i="1"/>
  <c r="AA2745" i="1"/>
  <c r="AA2744" i="1"/>
  <c r="AA2743" i="1"/>
  <c r="AA2742" i="1"/>
  <c r="AA2741" i="1"/>
  <c r="AA2740" i="1"/>
  <c r="AA2739" i="1"/>
  <c r="AA2738" i="1"/>
  <c r="AA2737" i="1"/>
  <c r="AA2736" i="1"/>
  <c r="AA2735" i="1"/>
  <c r="AA2734" i="1"/>
  <c r="AA2733" i="1"/>
  <c r="AA2732" i="1"/>
  <c r="AA2731" i="1"/>
  <c r="AA2730" i="1"/>
  <c r="AA2729" i="1"/>
  <c r="AA2728" i="1"/>
  <c r="AA2727" i="1"/>
  <c r="AA2726" i="1"/>
  <c r="AA2725" i="1"/>
  <c r="AA2724" i="1"/>
  <c r="AA2723" i="1"/>
  <c r="AA2722" i="1"/>
  <c r="AA2721" i="1"/>
  <c r="AA2720" i="1"/>
  <c r="AA2719" i="1"/>
  <c r="AA2718" i="1"/>
  <c r="AA2717" i="1"/>
  <c r="AA2716" i="1"/>
  <c r="AA2715" i="1"/>
  <c r="AA2714" i="1"/>
  <c r="AA2713" i="1"/>
  <c r="AA2712" i="1"/>
  <c r="AA2711" i="1"/>
  <c r="AA2710" i="1"/>
  <c r="AA2709" i="1"/>
  <c r="AA2708" i="1"/>
  <c r="AA2707" i="1"/>
  <c r="AA2706" i="1"/>
  <c r="AA2705" i="1"/>
  <c r="AA2704" i="1"/>
  <c r="AA2703" i="1"/>
  <c r="AA2702" i="1"/>
  <c r="AA2701" i="1"/>
  <c r="AA2700" i="1"/>
  <c r="AA2699" i="1"/>
  <c r="AA2698" i="1"/>
  <c r="AA2697" i="1"/>
  <c r="AA2696" i="1"/>
  <c r="AA2695" i="1"/>
  <c r="AA2694" i="1"/>
  <c r="AA2693" i="1"/>
  <c r="AA2692" i="1"/>
  <c r="AA2691" i="1"/>
  <c r="AA2690" i="1"/>
  <c r="AA2689" i="1"/>
  <c r="AA2688" i="1"/>
  <c r="AA2687" i="1"/>
  <c r="AA2686" i="1"/>
  <c r="AA2685" i="1"/>
  <c r="AA2684" i="1"/>
  <c r="AA2683" i="1"/>
  <c r="AA2682" i="1"/>
  <c r="AA2681" i="1"/>
  <c r="AA2680" i="1"/>
  <c r="AA2679" i="1"/>
  <c r="AA2678" i="1"/>
  <c r="AA2677" i="1"/>
  <c r="AA2676" i="1"/>
  <c r="AA2675" i="1"/>
  <c r="AA2674" i="1"/>
  <c r="AA2673" i="1"/>
  <c r="AA2672" i="1"/>
  <c r="AA2671" i="1"/>
  <c r="AA2670" i="1"/>
  <c r="AA2669" i="1"/>
  <c r="AA2668" i="1"/>
  <c r="AA2667" i="1"/>
  <c r="AA2666" i="1"/>
  <c r="AA2665" i="1"/>
  <c r="AA2664" i="1"/>
  <c r="AA2663" i="1"/>
  <c r="AA2662" i="1"/>
  <c r="AA2661" i="1"/>
  <c r="AA2660" i="1"/>
  <c r="AA2659" i="1"/>
  <c r="AA2658" i="1"/>
  <c r="AA2657" i="1"/>
  <c r="AA2656" i="1"/>
  <c r="AA2655" i="1"/>
  <c r="AA2654" i="1"/>
  <c r="AA2653" i="1"/>
  <c r="AA2652" i="1"/>
  <c r="AA2651" i="1"/>
  <c r="AA2650" i="1"/>
  <c r="AA2649" i="1"/>
  <c r="AA2648" i="1"/>
  <c r="AA2647" i="1"/>
  <c r="AA2646" i="1"/>
  <c r="AA2645" i="1"/>
  <c r="AA2644" i="1"/>
  <c r="AA2643" i="1"/>
  <c r="AA2642" i="1"/>
  <c r="AA2641" i="1"/>
  <c r="AA2640" i="1"/>
  <c r="AA2639" i="1"/>
  <c r="AA2638" i="1"/>
  <c r="AA2637" i="1"/>
  <c r="AA2636" i="1"/>
  <c r="AA2635" i="1"/>
  <c r="AA2634" i="1"/>
  <c r="AA2633" i="1"/>
  <c r="AA2632" i="1"/>
  <c r="AA2631" i="1"/>
  <c r="AA2630" i="1"/>
  <c r="AA2629" i="1"/>
  <c r="AA2628" i="1"/>
  <c r="AA2627" i="1"/>
  <c r="AA2626" i="1"/>
  <c r="AA2625" i="1"/>
  <c r="AA2624" i="1"/>
  <c r="AA2623" i="1"/>
  <c r="AA2622" i="1"/>
  <c r="AA2621" i="1"/>
  <c r="AA2620" i="1"/>
  <c r="AA2619" i="1"/>
  <c r="AA2618" i="1"/>
  <c r="AA2617" i="1"/>
  <c r="AA2616" i="1"/>
  <c r="AA2615" i="1"/>
  <c r="AA2614" i="1"/>
  <c r="AA2613" i="1"/>
  <c r="AA2612" i="1"/>
  <c r="AA2611" i="1"/>
  <c r="AA2610" i="1"/>
  <c r="AA2609" i="1"/>
  <c r="AA2608" i="1"/>
  <c r="AA2607" i="1"/>
  <c r="AA2606" i="1"/>
  <c r="AA2605" i="1"/>
  <c r="AA2604" i="1"/>
  <c r="AA2603" i="1"/>
  <c r="AA2602" i="1"/>
  <c r="AA2601" i="1"/>
  <c r="AA2600" i="1"/>
  <c r="AA2599" i="1"/>
  <c r="AA2598" i="1"/>
  <c r="AA2597" i="1"/>
  <c r="AA2596" i="1"/>
  <c r="AA2595" i="1"/>
  <c r="AA2594" i="1"/>
  <c r="AA2593" i="1"/>
  <c r="AA2592" i="1"/>
  <c r="AA2591" i="1"/>
  <c r="AA2590" i="1"/>
  <c r="AA2589" i="1"/>
  <c r="AA2588" i="1"/>
  <c r="AA2587" i="1"/>
  <c r="AA2586" i="1"/>
  <c r="AA2585" i="1"/>
  <c r="AA2584" i="1"/>
  <c r="AA2583" i="1"/>
  <c r="AA2582" i="1"/>
  <c r="AA2581" i="1"/>
  <c r="AA2580" i="1"/>
  <c r="AA2579" i="1"/>
  <c r="AA2578" i="1"/>
  <c r="AA2577" i="1"/>
  <c r="AA2576" i="1"/>
  <c r="AA2575" i="1"/>
  <c r="AA2574" i="1"/>
  <c r="AA2573" i="1"/>
  <c r="AA2572" i="1"/>
  <c r="AA2571" i="1"/>
  <c r="AA2570" i="1"/>
  <c r="AA2569" i="1"/>
  <c r="AA2568" i="1"/>
  <c r="AA2567" i="1"/>
  <c r="AA2566" i="1"/>
  <c r="AA2565" i="1"/>
  <c r="AA2564" i="1"/>
  <c r="AA2563" i="1"/>
  <c r="AA2562" i="1"/>
  <c r="AA2561" i="1"/>
  <c r="AA2560" i="1"/>
  <c r="AA2559" i="1"/>
  <c r="AA2558" i="1"/>
  <c r="AA2557" i="1"/>
  <c r="AA2556" i="1"/>
  <c r="AA2555" i="1"/>
  <c r="AA2554" i="1"/>
  <c r="AA2553" i="1"/>
  <c r="AA2552" i="1"/>
  <c r="AA2551" i="1"/>
  <c r="AA2550" i="1"/>
  <c r="AA2549" i="1"/>
  <c r="AA2548" i="1"/>
  <c r="AA2547" i="1"/>
  <c r="AA2546" i="1"/>
  <c r="AA2545" i="1"/>
  <c r="AA2544" i="1"/>
  <c r="AA2543" i="1"/>
  <c r="AA2542" i="1"/>
  <c r="AA2541" i="1"/>
  <c r="AA2540" i="1"/>
  <c r="AA2539" i="1"/>
  <c r="AA2538" i="1"/>
  <c r="AA2537" i="1"/>
  <c r="AA2536" i="1"/>
  <c r="AA2535" i="1"/>
  <c r="AA2534" i="1"/>
  <c r="AA2533" i="1"/>
  <c r="AA2532" i="1"/>
  <c r="AA2531" i="1"/>
  <c r="AA2530" i="1"/>
  <c r="AA2529" i="1"/>
  <c r="AA2528" i="1"/>
  <c r="AA2527" i="1"/>
  <c r="AA2526" i="1"/>
  <c r="AA2525" i="1"/>
  <c r="AA2524" i="1"/>
  <c r="AA2523" i="1"/>
  <c r="AA2522" i="1"/>
  <c r="AA2521" i="1"/>
  <c r="AA2520" i="1"/>
  <c r="AA2519" i="1"/>
  <c r="AA2518" i="1"/>
  <c r="AA2517" i="1"/>
  <c r="AA2516" i="1"/>
  <c r="AA2515" i="1"/>
  <c r="AA2514" i="1"/>
  <c r="AA2513" i="1"/>
  <c r="AA2512" i="1"/>
  <c r="AA2511" i="1"/>
  <c r="AA2510" i="1"/>
  <c r="AA2509" i="1"/>
  <c r="AA2508" i="1"/>
  <c r="AA2507" i="1"/>
  <c r="AA2506" i="1"/>
  <c r="AA2505" i="1"/>
  <c r="AA2504" i="1"/>
  <c r="AA2503" i="1"/>
  <c r="AA2502" i="1"/>
  <c r="AA2501" i="1"/>
  <c r="AA2500" i="1"/>
  <c r="AA2499" i="1"/>
  <c r="AA2498" i="1"/>
  <c r="AA2497" i="1"/>
  <c r="AA2496" i="1"/>
  <c r="AA2495" i="1"/>
  <c r="AA2494" i="1"/>
  <c r="AA2493" i="1"/>
  <c r="AA2492" i="1"/>
  <c r="AA2491" i="1"/>
  <c r="AA2490" i="1"/>
  <c r="AA2489" i="1"/>
  <c r="AA2488" i="1"/>
  <c r="AA2487" i="1"/>
  <c r="AA2486" i="1"/>
  <c r="AA2485" i="1"/>
  <c r="AA2484" i="1"/>
  <c r="AA2483" i="1"/>
  <c r="AA2482" i="1"/>
  <c r="AA2481" i="1"/>
  <c r="AA2480" i="1"/>
  <c r="AA2479" i="1"/>
  <c r="AA2478" i="1"/>
  <c r="AA2477" i="1"/>
  <c r="AA2476" i="1"/>
  <c r="AA2475" i="1"/>
  <c r="AA2474" i="1"/>
  <c r="AA2473" i="1"/>
  <c r="AA2472" i="1"/>
  <c r="AA2471" i="1"/>
  <c r="AA2470" i="1"/>
  <c r="AA2469" i="1"/>
  <c r="AA2468" i="1"/>
  <c r="AA2467" i="1"/>
  <c r="AA2466" i="1"/>
  <c r="AA2465" i="1"/>
  <c r="AA2464" i="1"/>
  <c r="AA2463" i="1"/>
  <c r="AA2462" i="1"/>
  <c r="AA2461" i="1"/>
  <c r="AA2460" i="1"/>
  <c r="AA2459" i="1"/>
  <c r="AA2458" i="1"/>
  <c r="AA2457" i="1"/>
  <c r="AA2456" i="1"/>
  <c r="AA2455" i="1"/>
  <c r="AA2454" i="1"/>
  <c r="AA2453" i="1"/>
  <c r="AA2452" i="1"/>
  <c r="AA2451" i="1"/>
  <c r="AA2450" i="1"/>
  <c r="AA2449" i="1"/>
  <c r="AA2448" i="1"/>
  <c r="AA2447" i="1"/>
  <c r="AA2446" i="1"/>
  <c r="AA2445" i="1"/>
  <c r="AA2444" i="1"/>
  <c r="AA2443" i="1"/>
  <c r="AA2442" i="1"/>
  <c r="AA2441" i="1"/>
  <c r="AA2440" i="1"/>
  <c r="AA2439" i="1"/>
  <c r="AA2438" i="1"/>
  <c r="AA2437" i="1"/>
  <c r="AA2436" i="1"/>
  <c r="AA2435" i="1"/>
  <c r="AA2434" i="1"/>
  <c r="AA2433" i="1"/>
  <c r="AA2432" i="1"/>
  <c r="AA2431" i="1"/>
  <c r="AA2430" i="1"/>
  <c r="AA2429" i="1"/>
  <c r="AA2428" i="1"/>
  <c r="AA2427" i="1"/>
  <c r="AA2426" i="1"/>
  <c r="AA2425" i="1"/>
  <c r="AA2424" i="1"/>
  <c r="AA2423" i="1"/>
  <c r="AA2422" i="1"/>
  <c r="AA2421" i="1"/>
  <c r="AA2420" i="1"/>
  <c r="AA2419" i="1"/>
  <c r="AA2418" i="1"/>
  <c r="AA2417" i="1"/>
  <c r="AA2416" i="1"/>
  <c r="AA2415" i="1"/>
  <c r="AA2414" i="1"/>
  <c r="AA2413" i="1"/>
  <c r="AA2412" i="1"/>
  <c r="AA2411" i="1"/>
  <c r="AA2410" i="1"/>
  <c r="AA2409" i="1"/>
  <c r="AA2408" i="1"/>
  <c r="AA2407" i="1"/>
  <c r="AA2406" i="1"/>
  <c r="AA2405" i="1"/>
  <c r="AA2404" i="1"/>
  <c r="AA2403" i="1"/>
  <c r="AA2402" i="1"/>
  <c r="AA2401" i="1"/>
  <c r="AA2400" i="1"/>
  <c r="AA2399" i="1"/>
  <c r="AA2398" i="1"/>
  <c r="AA2397" i="1"/>
  <c r="AA2396" i="1"/>
  <c r="AA2395" i="1"/>
  <c r="AA2394" i="1"/>
  <c r="AA2393" i="1"/>
  <c r="AA2392" i="1"/>
  <c r="AA2391" i="1"/>
  <c r="AA2390" i="1"/>
  <c r="AA2389" i="1"/>
  <c r="AA2388" i="1"/>
  <c r="AA2387" i="1"/>
  <c r="AA2386" i="1"/>
  <c r="AA2385" i="1"/>
  <c r="AA2384" i="1"/>
  <c r="AA2383" i="1"/>
  <c r="AA2382" i="1"/>
  <c r="AA2381" i="1"/>
  <c r="AA2380" i="1"/>
  <c r="AA2379" i="1"/>
  <c r="AA2378" i="1"/>
  <c r="AA2377" i="1"/>
  <c r="AA2376" i="1"/>
  <c r="AA2375" i="1"/>
  <c r="AA2374" i="1"/>
  <c r="AA2373" i="1"/>
  <c r="AA2372" i="1"/>
  <c r="AA2371" i="1"/>
  <c r="AA2370" i="1"/>
  <c r="AA2369" i="1"/>
  <c r="AA2368" i="1"/>
  <c r="AA2367" i="1"/>
  <c r="AA2366" i="1"/>
  <c r="AA2365" i="1"/>
  <c r="AA2364" i="1"/>
  <c r="AA2363" i="1"/>
  <c r="AA2362" i="1"/>
  <c r="AA2361" i="1"/>
  <c r="AA2360" i="1"/>
  <c r="AA2359" i="1"/>
  <c r="AA2358" i="1"/>
  <c r="AA2357" i="1"/>
  <c r="AA2356" i="1"/>
  <c r="AA2355" i="1"/>
  <c r="AA2354" i="1"/>
  <c r="AA2353" i="1"/>
  <c r="AA2352" i="1"/>
  <c r="AA2351" i="1"/>
  <c r="AA2350" i="1"/>
  <c r="AA2349" i="1"/>
  <c r="AA2348" i="1"/>
  <c r="AA2347" i="1"/>
  <c r="AA2346" i="1"/>
  <c r="AA2345" i="1"/>
  <c r="AA2344" i="1"/>
  <c r="AA2343" i="1"/>
  <c r="AA2342" i="1"/>
  <c r="AA2341" i="1"/>
  <c r="AA2340" i="1"/>
  <c r="AA2339" i="1"/>
  <c r="AA2338" i="1"/>
  <c r="AA2337" i="1"/>
  <c r="AA2336" i="1"/>
  <c r="AA2335" i="1"/>
  <c r="AA2334" i="1"/>
  <c r="AA2333" i="1"/>
  <c r="AA2332" i="1"/>
  <c r="AA2331" i="1"/>
  <c r="AA2330" i="1"/>
  <c r="AA2329" i="1"/>
  <c r="AA2328" i="1"/>
  <c r="AA2327" i="1"/>
  <c r="AA2326" i="1"/>
  <c r="AA2325" i="1"/>
  <c r="AA2324" i="1"/>
  <c r="AA2323" i="1"/>
  <c r="AA2322" i="1"/>
  <c r="AA2321" i="1"/>
  <c r="AA2320" i="1"/>
  <c r="AA2319" i="1"/>
  <c r="AA2318" i="1"/>
  <c r="AA2317" i="1"/>
  <c r="AA2316" i="1"/>
  <c r="AA2315" i="1"/>
  <c r="AA2314" i="1"/>
  <c r="AA2313" i="1"/>
  <c r="AA2312" i="1"/>
  <c r="AA2311" i="1"/>
  <c r="AA2310" i="1"/>
  <c r="AA2309" i="1"/>
  <c r="AA2308" i="1"/>
  <c r="AA2307" i="1"/>
  <c r="AA2306" i="1"/>
  <c r="AA2305" i="1"/>
  <c r="AA2304" i="1"/>
  <c r="AA2303" i="1"/>
  <c r="AA2302" i="1"/>
  <c r="AA2301" i="1"/>
  <c r="AA2300" i="1"/>
  <c r="AA2299" i="1"/>
  <c r="AA2298" i="1"/>
  <c r="AA2297" i="1"/>
  <c r="AA2296" i="1"/>
  <c r="AA2295" i="1"/>
  <c r="AA2294" i="1"/>
  <c r="AA2293" i="1"/>
  <c r="AA2292" i="1"/>
  <c r="AA2291" i="1"/>
  <c r="AA2290" i="1"/>
  <c r="AA2289" i="1"/>
  <c r="AA2288" i="1"/>
  <c r="AA2287" i="1"/>
  <c r="AA2286" i="1"/>
  <c r="AA2285" i="1"/>
  <c r="AA2284" i="1"/>
  <c r="AA2283" i="1"/>
  <c r="AA2282" i="1"/>
  <c r="AA2281" i="1"/>
  <c r="AA2280" i="1"/>
  <c r="AA2279" i="1"/>
  <c r="AA2278" i="1"/>
  <c r="AA2277" i="1"/>
  <c r="AA2276" i="1"/>
  <c r="AA2275" i="1"/>
  <c r="AA2274" i="1"/>
  <c r="AA2273" i="1"/>
  <c r="AA2272" i="1"/>
  <c r="AA2271" i="1"/>
  <c r="AA2270" i="1"/>
  <c r="AA2269" i="1"/>
  <c r="AA2268" i="1"/>
  <c r="AA2267" i="1"/>
  <c r="AA2266" i="1"/>
  <c r="AA2265" i="1"/>
  <c r="AA2264" i="1"/>
  <c r="AA2263" i="1"/>
  <c r="AA2262" i="1"/>
  <c r="AA2261" i="1"/>
  <c r="AA2260" i="1"/>
  <c r="AA2259" i="1"/>
  <c r="AA2258" i="1"/>
  <c r="AA2257" i="1"/>
  <c r="AA2256" i="1"/>
  <c r="AA2255" i="1"/>
  <c r="AA2254" i="1"/>
  <c r="AA2253" i="1"/>
  <c r="AA2252" i="1"/>
  <c r="AA2251" i="1"/>
  <c r="AA2250" i="1"/>
  <c r="AA2249" i="1"/>
  <c r="AA2248" i="1"/>
  <c r="AA2247" i="1"/>
  <c r="AA2246" i="1"/>
  <c r="AA2245" i="1"/>
  <c r="AA2244" i="1"/>
  <c r="AA2243" i="1"/>
  <c r="AA2242" i="1"/>
  <c r="AA2241" i="1"/>
  <c r="AA2240" i="1"/>
  <c r="AA2239" i="1"/>
  <c r="AA2238" i="1"/>
  <c r="AA2237" i="1"/>
  <c r="AA2236" i="1"/>
  <c r="AA2235" i="1"/>
  <c r="AA2234" i="1"/>
  <c r="AA2233" i="1"/>
  <c r="AA2232" i="1"/>
  <c r="AA2231" i="1"/>
  <c r="AA2230" i="1"/>
  <c r="AA2229" i="1"/>
  <c r="AA2228" i="1"/>
  <c r="AA2227" i="1"/>
  <c r="AA2226" i="1"/>
  <c r="AA2225" i="1"/>
  <c r="AA2224" i="1"/>
  <c r="AA2222" i="1"/>
  <c r="AA2221" i="1"/>
  <c r="AA2220" i="1"/>
  <c r="AA2219" i="1"/>
  <c r="AA2218" i="1"/>
  <c r="AA2217" i="1"/>
  <c r="AA2216" i="1"/>
  <c r="AA2215" i="1"/>
  <c r="AA2214" i="1"/>
  <c r="AA2213" i="1"/>
  <c r="AA2212" i="1"/>
  <c r="AA2211" i="1"/>
  <c r="AA2210" i="1"/>
  <c r="AA2209" i="1"/>
  <c r="AA2208" i="1"/>
  <c r="AA2207" i="1"/>
  <c r="AA2206" i="1"/>
  <c r="AA2205" i="1"/>
  <c r="AA2204" i="1"/>
  <c r="AA2203" i="1"/>
  <c r="AA2202" i="1"/>
  <c r="AA2201" i="1"/>
  <c r="AA2200" i="1"/>
  <c r="AA2199" i="1"/>
  <c r="AA2198" i="1"/>
  <c r="AA2197" i="1"/>
  <c r="AA2196" i="1"/>
  <c r="AA2195" i="1"/>
  <c r="AA2194" i="1"/>
  <c r="AA2193" i="1"/>
  <c r="AA2192" i="1"/>
  <c r="AA2191" i="1"/>
  <c r="AA2190" i="1"/>
  <c r="AA2189" i="1"/>
  <c r="AA2188" i="1"/>
  <c r="AA2187" i="1"/>
  <c r="AA2186" i="1"/>
  <c r="AA2185" i="1"/>
  <c r="AA2184" i="1"/>
  <c r="AA2183" i="1"/>
  <c r="AA2182" i="1"/>
  <c r="AA2181" i="1"/>
  <c r="AA2180" i="1"/>
  <c r="AA2179" i="1"/>
  <c r="AA2178" i="1"/>
  <c r="AA2177" i="1"/>
  <c r="AA2176" i="1"/>
  <c r="AA2175" i="1"/>
  <c r="AA2174" i="1"/>
  <c r="AA2173" i="1"/>
  <c r="AA2172" i="1"/>
  <c r="AA2171" i="1"/>
  <c r="AA2170" i="1"/>
  <c r="AA2169" i="1"/>
  <c r="AA2168" i="1"/>
  <c r="AA2167" i="1"/>
  <c r="AA2166" i="1"/>
  <c r="AA2165" i="1"/>
  <c r="AA2164" i="1"/>
  <c r="AA2163" i="1"/>
  <c r="AA2162" i="1"/>
  <c r="AA2161" i="1"/>
  <c r="AA2160" i="1"/>
  <c r="AA2159" i="1"/>
  <c r="AA2158" i="1"/>
  <c r="AA2157" i="1"/>
  <c r="AA2156" i="1"/>
  <c r="AA2155" i="1"/>
  <c r="AA2154" i="1"/>
  <c r="AA2153" i="1"/>
  <c r="AA2152" i="1"/>
  <c r="AA2151" i="1"/>
  <c r="AA2150" i="1"/>
  <c r="AA2149" i="1"/>
  <c r="AA2148" i="1"/>
  <c r="AA2147" i="1"/>
  <c r="AA2146" i="1"/>
  <c r="AA2145" i="1"/>
  <c r="AA2144" i="1"/>
  <c r="AA2143" i="1"/>
  <c r="AA2142" i="1"/>
  <c r="AA2141" i="1"/>
  <c r="AA2140" i="1"/>
  <c r="AA2139" i="1"/>
  <c r="AA2138" i="1"/>
  <c r="AA2137" i="1"/>
  <c r="AA2136" i="1"/>
  <c r="AA2135" i="1"/>
  <c r="AA2134" i="1"/>
  <c r="AA2133" i="1"/>
  <c r="AA2132" i="1"/>
  <c r="AA2131" i="1"/>
  <c r="AA2130" i="1"/>
  <c r="AA2129" i="1"/>
  <c r="AA2128" i="1"/>
  <c r="AA2127" i="1"/>
  <c r="AA2126" i="1"/>
  <c r="AA2125" i="1"/>
  <c r="AA2124" i="1"/>
  <c r="AA2123" i="1"/>
  <c r="AA2122" i="1"/>
  <c r="AA2121" i="1"/>
  <c r="AA2120" i="1"/>
  <c r="AA2119" i="1"/>
  <c r="AA2118" i="1"/>
  <c r="AA2117" i="1"/>
  <c r="AA2116" i="1"/>
  <c r="AA2115" i="1"/>
  <c r="AA2114" i="1"/>
  <c r="AA2113" i="1"/>
  <c r="AA2112" i="1"/>
  <c r="AA2111" i="1"/>
  <c r="AA2110" i="1"/>
  <c r="AA2109" i="1"/>
  <c r="AA2108" i="1"/>
  <c r="AA2107" i="1"/>
  <c r="AA2106" i="1"/>
  <c r="AA2105" i="1"/>
  <c r="AA2104" i="1"/>
  <c r="AA2103" i="1"/>
  <c r="AA2102" i="1"/>
  <c r="AA2101" i="1"/>
  <c r="AA2100" i="1"/>
  <c r="AA2099" i="1"/>
  <c r="AA2098" i="1"/>
  <c r="AA2097" i="1"/>
  <c r="AA2096" i="1"/>
  <c r="AA2095" i="1"/>
  <c r="AA2094" i="1"/>
  <c r="AA2093" i="1"/>
  <c r="AA2092" i="1"/>
  <c r="AA2091" i="1"/>
  <c r="AA2090" i="1"/>
  <c r="AA2089" i="1"/>
  <c r="AA2088" i="1"/>
  <c r="AA2087" i="1"/>
  <c r="AA2086" i="1"/>
  <c r="AA2085" i="1"/>
  <c r="AA2084" i="1"/>
  <c r="AA2083" i="1"/>
  <c r="AA2082" i="1"/>
  <c r="AA2081" i="1"/>
  <c r="AA2080" i="1"/>
  <c r="AA2079" i="1"/>
  <c r="AA2078" i="1"/>
  <c r="AA2077" i="1"/>
  <c r="AA2076" i="1"/>
  <c r="AA2075" i="1"/>
  <c r="AA2074" i="1"/>
  <c r="AA2073" i="1"/>
  <c r="AA2072" i="1"/>
  <c r="AA2071" i="1"/>
  <c r="AA2070" i="1"/>
  <c r="AA2069" i="1"/>
  <c r="AA2068" i="1"/>
  <c r="AA2067" i="1"/>
  <c r="AA2066" i="1"/>
  <c r="AA2065" i="1"/>
  <c r="AA2064" i="1"/>
  <c r="AA2063" i="1"/>
  <c r="AA2062" i="1"/>
  <c r="AA2061" i="1"/>
  <c r="AA2060" i="1"/>
  <c r="AA2059" i="1"/>
  <c r="AA2058" i="1"/>
  <c r="AA2057" i="1"/>
  <c r="AA2056" i="1"/>
  <c r="AA2055" i="1"/>
  <c r="AA2054" i="1"/>
  <c r="AA2053" i="1"/>
  <c r="AA2052" i="1"/>
  <c r="AA2051" i="1"/>
  <c r="AA2050" i="1"/>
  <c r="AA2049" i="1"/>
  <c r="AA2048" i="1"/>
  <c r="AA2047" i="1"/>
  <c r="AA2046" i="1"/>
  <c r="AA2045" i="1"/>
  <c r="AA2044" i="1"/>
  <c r="AA2043" i="1"/>
  <c r="AA2042" i="1"/>
  <c r="AA2041" i="1"/>
  <c r="AA2040" i="1"/>
  <c r="AA2039" i="1"/>
  <c r="AA2038" i="1"/>
  <c r="AA2037" i="1"/>
  <c r="AA2036" i="1"/>
  <c r="AA2035" i="1"/>
  <c r="AA2034" i="1"/>
  <c r="AA2033" i="1"/>
  <c r="AA2032" i="1"/>
  <c r="AA2031" i="1"/>
  <c r="AA2030" i="1"/>
  <c r="AA2029" i="1"/>
  <c r="AA2028" i="1"/>
  <c r="AA2027" i="1"/>
  <c r="AA2026" i="1"/>
  <c r="AA2025" i="1"/>
  <c r="AA2024" i="1"/>
  <c r="AA2023" i="1"/>
  <c r="AA2022" i="1"/>
  <c r="AA2021" i="1"/>
  <c r="AA2020" i="1"/>
  <c r="AA2019" i="1"/>
  <c r="AA2018" i="1"/>
  <c r="AA2017" i="1"/>
  <c r="AA2016" i="1"/>
  <c r="AA2015" i="1"/>
  <c r="AA2014" i="1"/>
  <c r="AA2013" i="1"/>
  <c r="AA2012" i="1"/>
  <c r="AA2011" i="1"/>
  <c r="AA2010" i="1"/>
  <c r="AA2009" i="1"/>
  <c r="AA2008" i="1"/>
  <c r="AA2007" i="1"/>
  <c r="AA2006" i="1"/>
  <c r="AA2005" i="1"/>
  <c r="AA2004" i="1"/>
  <c r="AA2003" i="1"/>
  <c r="AA2002" i="1"/>
  <c r="AA2001" i="1"/>
  <c r="AA2000" i="1"/>
  <c r="AA1999" i="1"/>
  <c r="AA1998" i="1"/>
  <c r="AA1997" i="1"/>
  <c r="AA1996" i="1"/>
  <c r="AA1995" i="1"/>
  <c r="AA1994" i="1"/>
  <c r="AA1993" i="1"/>
  <c r="AA1992" i="1"/>
  <c r="AA1991" i="1"/>
  <c r="AA1990" i="1"/>
  <c r="AA1989" i="1"/>
  <c r="AA1988" i="1"/>
  <c r="AA1987" i="1"/>
  <c r="AA1986" i="1"/>
  <c r="AA1985" i="1"/>
  <c r="AA1984" i="1"/>
  <c r="AA1983" i="1"/>
  <c r="AA1982" i="1"/>
  <c r="AA1981" i="1"/>
  <c r="AA1980" i="1"/>
  <c r="AA1979" i="1"/>
  <c r="AA1978" i="1"/>
  <c r="AA1977" i="1"/>
  <c r="AA1976" i="1"/>
  <c r="AA1975" i="1"/>
  <c r="AA1974" i="1"/>
  <c r="AA1973" i="1"/>
  <c r="AA1972" i="1"/>
  <c r="AA1971" i="1"/>
  <c r="AA1970" i="1"/>
  <c r="AA1969" i="1"/>
  <c r="AA1968" i="1"/>
  <c r="AA1967" i="1"/>
  <c r="AA1966" i="1"/>
  <c r="AA1965" i="1"/>
  <c r="AA1964" i="1"/>
  <c r="AA1963" i="1"/>
  <c r="AA1962" i="1"/>
  <c r="AA1961" i="1"/>
  <c r="AA1960" i="1"/>
  <c r="AA1959" i="1"/>
  <c r="AA1958" i="1"/>
  <c r="AA1957" i="1"/>
  <c r="AA1956" i="1"/>
  <c r="AA1955" i="1"/>
  <c r="AA1954" i="1"/>
  <c r="AA1953" i="1"/>
  <c r="AA1952" i="1"/>
  <c r="AA1951" i="1"/>
  <c r="AA1950" i="1"/>
  <c r="AA1949" i="1"/>
  <c r="AA1948" i="1"/>
  <c r="AA1947" i="1"/>
  <c r="AA1946" i="1"/>
  <c r="AA1945" i="1"/>
  <c r="AA1944" i="1"/>
  <c r="AA1943" i="1"/>
  <c r="AA1942" i="1"/>
  <c r="AA1941" i="1"/>
  <c r="AA1940" i="1"/>
  <c r="AA1939" i="1"/>
  <c r="AA1938" i="1"/>
  <c r="AA1937" i="1"/>
  <c r="AA1936" i="1"/>
  <c r="AA1935" i="1"/>
  <c r="AA1934" i="1"/>
  <c r="AA1933" i="1"/>
  <c r="AA1932" i="1"/>
  <c r="AA1931" i="1"/>
  <c r="AA1930" i="1"/>
  <c r="AA1929" i="1"/>
  <c r="AA1928" i="1"/>
  <c r="AA1927" i="1"/>
  <c r="AA1926" i="1"/>
  <c r="AA1925" i="1"/>
  <c r="AA1924" i="1"/>
  <c r="AA1923" i="1"/>
  <c r="AA1922" i="1"/>
  <c r="AA1921" i="1"/>
  <c r="AA1920" i="1"/>
  <c r="AA1919" i="1"/>
  <c r="AA1918" i="1"/>
  <c r="AA1917" i="1"/>
  <c r="AA1916" i="1"/>
  <c r="AA1915" i="1"/>
  <c r="AA1914" i="1"/>
  <c r="AA1913" i="1"/>
  <c r="AA1912" i="1"/>
  <c r="AA1911" i="1"/>
  <c r="AA1910" i="1"/>
  <c r="AA1909" i="1"/>
  <c r="AA1908" i="1"/>
  <c r="AA1907" i="1"/>
  <c r="AA1906" i="1"/>
  <c r="AA1905" i="1"/>
  <c r="AA1904" i="1"/>
  <c r="AA1903" i="1"/>
  <c r="AA1902" i="1"/>
  <c r="AA1901" i="1"/>
  <c r="AA1900" i="1"/>
  <c r="AA1899" i="1"/>
  <c r="AA1898" i="1"/>
  <c r="AA1897" i="1"/>
  <c r="AA1896" i="1"/>
  <c r="AA1895" i="1"/>
  <c r="AA1894" i="1"/>
  <c r="AA1893" i="1"/>
  <c r="AA1892" i="1"/>
  <c r="AA1891" i="1"/>
  <c r="AA1890" i="1"/>
  <c r="AA1889" i="1"/>
  <c r="AA1888" i="1"/>
  <c r="AA1887" i="1"/>
  <c r="AA1886" i="1"/>
  <c r="AA1885" i="1"/>
  <c r="AA1884" i="1"/>
  <c r="AA1883" i="1"/>
  <c r="AA1882" i="1"/>
  <c r="AA1881" i="1"/>
  <c r="AA1880" i="1"/>
  <c r="AA1879" i="1"/>
  <c r="AA1878" i="1"/>
  <c r="AA1877" i="1"/>
  <c r="AA1876" i="1"/>
  <c r="AA1875" i="1"/>
  <c r="AA1874" i="1"/>
  <c r="AA1873" i="1"/>
  <c r="AA1872" i="1"/>
  <c r="AA1871" i="1"/>
  <c r="AA1870" i="1"/>
  <c r="AA1869" i="1"/>
  <c r="AA1868" i="1"/>
  <c r="AA1867" i="1"/>
  <c r="AA1866" i="1"/>
  <c r="AA1865" i="1"/>
  <c r="AA1864" i="1"/>
  <c r="AA1863" i="1"/>
  <c r="AA1862" i="1"/>
  <c r="AA1861" i="1"/>
  <c r="AA1860" i="1"/>
  <c r="AA1859" i="1"/>
  <c r="AA1858" i="1"/>
  <c r="AA1857" i="1"/>
  <c r="AA1856" i="1"/>
  <c r="AA1855" i="1"/>
  <c r="AA1854" i="1"/>
  <c r="AA1853" i="1"/>
  <c r="AA1852" i="1"/>
  <c r="AA1851" i="1"/>
  <c r="AA1850" i="1"/>
  <c r="AA1849" i="1"/>
  <c r="AA1848" i="1"/>
  <c r="AA1847" i="1"/>
  <c r="AA1846" i="1"/>
  <c r="AA1845" i="1"/>
  <c r="AA1844" i="1"/>
  <c r="AA1843" i="1"/>
  <c r="AA1842" i="1"/>
  <c r="AA1841" i="1"/>
  <c r="AA1840" i="1"/>
  <c r="AA1839" i="1"/>
  <c r="AA1838" i="1"/>
  <c r="AA1837" i="1"/>
  <c r="AA1836" i="1"/>
  <c r="AA1835" i="1"/>
  <c r="AA1834" i="1"/>
  <c r="AA1833" i="1"/>
  <c r="AA1832" i="1"/>
  <c r="AA1831" i="1"/>
  <c r="AA1830" i="1"/>
  <c r="AA1829" i="1"/>
  <c r="AA1828" i="1"/>
  <c r="AA1827" i="1"/>
  <c r="AA1826" i="1"/>
  <c r="AA1825" i="1"/>
  <c r="AA1824" i="1"/>
  <c r="AA1823" i="1"/>
  <c r="AA1822" i="1"/>
  <c r="AA1821" i="1"/>
  <c r="AA1820" i="1"/>
  <c r="AA1819" i="1"/>
  <c r="AA1818" i="1"/>
  <c r="AA1817" i="1"/>
  <c r="AA1816" i="1"/>
  <c r="AA1815" i="1"/>
  <c r="AA1814" i="1"/>
  <c r="AA1813" i="1"/>
  <c r="AA1812" i="1"/>
  <c r="AA1811" i="1"/>
  <c r="AA1810" i="1"/>
  <c r="AA1809" i="1"/>
  <c r="AA1808" i="1"/>
  <c r="AA1807" i="1"/>
  <c r="AA1806" i="1"/>
  <c r="AA1805" i="1"/>
  <c r="AA1804" i="1"/>
  <c r="AA1803" i="1"/>
  <c r="AA1802" i="1"/>
  <c r="AA1801" i="1"/>
  <c r="AA1800" i="1"/>
  <c r="AA1799" i="1"/>
  <c r="AA1798" i="1"/>
  <c r="AA1797" i="1"/>
  <c r="AA1796" i="1"/>
  <c r="AA1795" i="1"/>
  <c r="AA1794" i="1"/>
  <c r="AA1793" i="1"/>
  <c r="AA1792" i="1"/>
  <c r="AA1791" i="1"/>
  <c r="AA1790" i="1"/>
  <c r="AA1789" i="1"/>
  <c r="AA1788" i="1"/>
  <c r="AA1787" i="1"/>
  <c r="AA1786" i="1"/>
  <c r="AA1785" i="1"/>
  <c r="AA1784" i="1"/>
  <c r="AA1783" i="1"/>
  <c r="AA1782" i="1"/>
  <c r="AA1781" i="1"/>
  <c r="AA1780" i="1"/>
  <c r="AA1779" i="1"/>
  <c r="AA1778" i="1"/>
  <c r="AA1777" i="1"/>
  <c r="AA1776" i="1"/>
  <c r="AA1775" i="1"/>
  <c r="AA1774" i="1"/>
  <c r="AA1773" i="1"/>
  <c r="AA1772" i="1"/>
  <c r="AA1771" i="1"/>
  <c r="AA1770" i="1"/>
  <c r="AA1769" i="1"/>
  <c r="AA1768" i="1"/>
  <c r="AA1767" i="1"/>
  <c r="AA1766" i="1"/>
  <c r="AA1765" i="1"/>
  <c r="AA1764" i="1"/>
  <c r="AA1763" i="1"/>
  <c r="AA1762" i="1"/>
  <c r="AA1761" i="1"/>
  <c r="AA1760" i="1"/>
  <c r="AA1759" i="1"/>
  <c r="AA1758" i="1"/>
  <c r="AA1757" i="1"/>
  <c r="AA1756" i="1"/>
  <c r="AA1755" i="1"/>
  <c r="AA1754" i="1"/>
  <c r="AA1753" i="1"/>
  <c r="AA1752" i="1"/>
  <c r="AA1751" i="1"/>
  <c r="AA1750" i="1"/>
  <c r="AA1749" i="1"/>
  <c r="AA1748" i="1"/>
  <c r="AA1747" i="1"/>
  <c r="AA1746" i="1"/>
  <c r="AA1745" i="1"/>
  <c r="AA1744" i="1"/>
  <c r="AA1743" i="1"/>
  <c r="AA1742" i="1"/>
  <c r="AA1741" i="1"/>
  <c r="AA1740" i="1"/>
  <c r="AA1739" i="1"/>
  <c r="AA1738" i="1"/>
  <c r="AA1737" i="1"/>
  <c r="AA1736" i="1"/>
  <c r="AA1735" i="1"/>
  <c r="AA1734" i="1"/>
  <c r="AA1733" i="1"/>
  <c r="AA1732" i="1"/>
  <c r="AA1731" i="1"/>
  <c r="AA1730" i="1"/>
  <c r="AA1729" i="1"/>
  <c r="AA1728" i="1"/>
  <c r="AA1727" i="1"/>
  <c r="AA1726" i="1"/>
  <c r="AA1725" i="1"/>
  <c r="AA1724" i="1"/>
  <c r="AA1723" i="1"/>
  <c r="AA1722" i="1"/>
  <c r="AA1721" i="1"/>
  <c r="AA1720" i="1"/>
  <c r="AA1719" i="1"/>
  <c r="AA1718" i="1"/>
  <c r="AA1717" i="1"/>
  <c r="AA1716" i="1"/>
  <c r="AA1715" i="1"/>
  <c r="AA1714" i="1"/>
  <c r="AA1713" i="1"/>
  <c r="AA1712" i="1"/>
  <c r="AA1711" i="1"/>
  <c r="AA1710" i="1"/>
  <c r="AA1709" i="1"/>
  <c r="AA1708" i="1"/>
  <c r="AA1707" i="1"/>
  <c r="AA1706" i="1"/>
  <c r="AA1705" i="1"/>
  <c r="AA1704" i="1"/>
  <c r="AA1703" i="1"/>
  <c r="AA1702" i="1"/>
  <c r="AA1701" i="1"/>
  <c r="AA1700" i="1"/>
  <c r="AA1699" i="1"/>
  <c r="AA1698" i="1"/>
  <c r="AA1697" i="1"/>
  <c r="AA1696" i="1"/>
  <c r="AA1695" i="1"/>
  <c r="AA1694" i="1"/>
  <c r="AA1693" i="1"/>
  <c r="AA1692" i="1"/>
  <c r="AA1691" i="1"/>
  <c r="AA1690" i="1"/>
  <c r="AA1689" i="1"/>
  <c r="AA1684" i="1"/>
  <c r="AA1688" i="1"/>
  <c r="AA1683" i="1"/>
  <c r="AA1682" i="1"/>
  <c r="AA1681" i="1"/>
  <c r="AA1680" i="1"/>
  <c r="AA1679" i="1"/>
  <c r="AA1678" i="1"/>
  <c r="AA1677" i="1"/>
  <c r="AA1676" i="1"/>
  <c r="AA1675" i="1"/>
  <c r="AA1674" i="1"/>
  <c r="AA1673" i="1"/>
  <c r="AA1672" i="1"/>
  <c r="AA1671" i="1"/>
  <c r="AA1670" i="1"/>
  <c r="AA1669" i="1"/>
  <c r="AA1668" i="1"/>
  <c r="AA1667" i="1"/>
  <c r="AA1666" i="1"/>
  <c r="AA1665" i="1"/>
  <c r="AA1664" i="1"/>
  <c r="AA1663" i="1"/>
  <c r="AA1662" i="1"/>
  <c r="AA1661" i="1"/>
  <c r="AA1660" i="1"/>
  <c r="AA1659" i="1"/>
  <c r="AA1658" i="1"/>
  <c r="AA1657" i="1"/>
  <c r="AA1656" i="1"/>
  <c r="AA1655" i="1"/>
  <c r="AA1654" i="1"/>
  <c r="AA1653" i="1"/>
  <c r="AA1652" i="1"/>
  <c r="AA1651" i="1"/>
  <c r="AA1650" i="1"/>
  <c r="AA1649" i="1"/>
  <c r="AA1648" i="1"/>
  <c r="AA1647" i="1"/>
  <c r="AA1646" i="1"/>
  <c r="AA1645" i="1"/>
  <c r="AA1644" i="1"/>
  <c r="AA1643" i="1"/>
  <c r="AA1642" i="1"/>
  <c r="AA1641" i="1"/>
  <c r="AA1640" i="1"/>
  <c r="AA1639" i="1"/>
  <c r="AA1638" i="1"/>
  <c r="AA1637" i="1"/>
  <c r="AA1636" i="1"/>
  <c r="AA1635" i="1"/>
  <c r="AA1634" i="1"/>
  <c r="AA1633" i="1"/>
  <c r="AA1632" i="1"/>
  <c r="AA1631" i="1"/>
  <c r="AA1630" i="1"/>
  <c r="AA1629" i="1"/>
  <c r="AA1628" i="1"/>
  <c r="AA1627" i="1"/>
  <c r="AA1626" i="1"/>
  <c r="AA1625" i="1"/>
  <c r="AA1624" i="1"/>
  <c r="AA1623" i="1"/>
  <c r="AA1622" i="1"/>
  <c r="AA1621" i="1"/>
  <c r="AA1620" i="1"/>
  <c r="AA1619" i="1"/>
  <c r="AA1618" i="1"/>
  <c r="AA1617" i="1"/>
  <c r="AA1616" i="1"/>
  <c r="AA1615" i="1"/>
  <c r="AA1614" i="1"/>
  <c r="AA1613" i="1"/>
  <c r="AA1612" i="1"/>
  <c r="AA1611" i="1"/>
  <c r="AA1610" i="1"/>
  <c r="AA1609" i="1"/>
  <c r="AA1608" i="1"/>
  <c r="AA1607" i="1"/>
  <c r="AA1606" i="1"/>
  <c r="AA1605" i="1"/>
  <c r="AA1604" i="1"/>
  <c r="AA1603" i="1"/>
  <c r="AA1602" i="1"/>
  <c r="AA1601" i="1"/>
  <c r="AA1600" i="1"/>
  <c r="AA1599" i="1"/>
  <c r="AA1598" i="1"/>
  <c r="AA1597" i="1"/>
  <c r="AA1596" i="1"/>
  <c r="AA1595" i="1"/>
  <c r="AA1594" i="1"/>
  <c r="AA1593" i="1"/>
  <c r="AA1592" i="1"/>
  <c r="AA1591" i="1"/>
  <c r="AA1590" i="1"/>
  <c r="AA1589" i="1"/>
  <c r="AA1588" i="1"/>
  <c r="AA1587" i="1"/>
  <c r="AA1586" i="1"/>
  <c r="AA1585" i="1"/>
  <c r="AA1584" i="1"/>
  <c r="AA1583" i="1"/>
  <c r="AA1582" i="1"/>
  <c r="AA1581" i="1"/>
  <c r="AA1580" i="1"/>
  <c r="AA1579" i="1"/>
  <c r="AA1578" i="1"/>
  <c r="AA1577" i="1"/>
  <c r="AA1576" i="1"/>
  <c r="AA1575" i="1"/>
  <c r="AA1574" i="1"/>
  <c r="AA1573" i="1"/>
  <c r="AA1572" i="1"/>
  <c r="AA1571" i="1"/>
  <c r="AA1570" i="1"/>
  <c r="AA1569" i="1"/>
  <c r="AA1568" i="1"/>
  <c r="AA1567" i="1"/>
  <c r="AA1566" i="1"/>
  <c r="AA1565" i="1"/>
  <c r="AA1564" i="1"/>
  <c r="AA1563" i="1"/>
  <c r="AA1562" i="1"/>
  <c r="AA1561" i="1"/>
  <c r="AA1560" i="1"/>
  <c r="AA1559" i="1"/>
  <c r="AA1558" i="1"/>
  <c r="AA1557" i="1"/>
  <c r="AA1556" i="1"/>
  <c r="AA1555" i="1"/>
  <c r="AA1554" i="1"/>
  <c r="AA1553" i="1"/>
  <c r="AA1552" i="1"/>
  <c r="AA1551" i="1"/>
  <c r="AA1550" i="1"/>
  <c r="AA1549" i="1"/>
  <c r="AA1548" i="1"/>
  <c r="AA1547" i="1"/>
  <c r="AA1546" i="1"/>
  <c r="AA1545" i="1"/>
  <c r="AA1544" i="1"/>
  <c r="AA1543" i="1"/>
  <c r="AA1542" i="1"/>
  <c r="AA1541" i="1"/>
  <c r="AA1540" i="1"/>
  <c r="AA1539" i="1"/>
  <c r="AA1538" i="1"/>
  <c r="AA1537" i="1"/>
  <c r="AA1536" i="1"/>
  <c r="AA1535" i="1"/>
  <c r="AA1534" i="1"/>
  <c r="AA1533" i="1"/>
  <c r="AA1532" i="1"/>
  <c r="AA1531" i="1"/>
  <c r="AA1530" i="1"/>
  <c r="AA1529" i="1"/>
  <c r="AA1528" i="1"/>
  <c r="AA1527" i="1"/>
  <c r="AA1526" i="1"/>
  <c r="AA1525" i="1"/>
  <c r="AA1524" i="1"/>
  <c r="AA1523" i="1"/>
  <c r="AA1522" i="1"/>
  <c r="AA1521" i="1"/>
  <c r="AA1520" i="1"/>
  <c r="AA1519" i="1"/>
  <c r="AA1518" i="1"/>
  <c r="AA1517" i="1"/>
  <c r="AA1516" i="1"/>
  <c r="AA1515" i="1"/>
  <c r="AA1514" i="1"/>
  <c r="AA1513" i="1"/>
  <c r="AA1512" i="1"/>
  <c r="AA1511" i="1"/>
  <c r="AA1510" i="1"/>
  <c r="AA1509" i="1"/>
  <c r="AA1508" i="1"/>
  <c r="AA1507" i="1"/>
  <c r="AA1506" i="1"/>
  <c r="AA1505" i="1"/>
  <c r="AA1504" i="1"/>
  <c r="AA1503" i="1"/>
  <c r="AA1502" i="1"/>
  <c r="AA1501" i="1"/>
  <c r="AA1500" i="1"/>
  <c r="AA1499" i="1"/>
  <c r="AA1498" i="1"/>
  <c r="AA1497" i="1"/>
  <c r="AA1496" i="1"/>
  <c r="AA1495" i="1"/>
  <c r="AA1494" i="1"/>
  <c r="AA1493" i="1"/>
  <c r="AA1492" i="1"/>
  <c r="AA1491" i="1"/>
  <c r="AA1490" i="1"/>
  <c r="AA1489" i="1"/>
  <c r="AA1488" i="1"/>
  <c r="AA1487" i="1"/>
  <c r="AA1486" i="1"/>
  <c r="AA1485" i="1"/>
  <c r="AA1484" i="1"/>
  <c r="AA1483" i="1"/>
  <c r="AA1482" i="1"/>
  <c r="AA1481" i="1"/>
  <c r="AA1480" i="1"/>
  <c r="AA1479" i="1"/>
  <c r="AA1478" i="1"/>
  <c r="AA1477" i="1"/>
  <c r="AA1476" i="1"/>
  <c r="AA1475" i="1"/>
  <c r="AA1474" i="1"/>
  <c r="AA1473" i="1"/>
  <c r="AA1472" i="1"/>
  <c r="AA1471" i="1"/>
  <c r="AA1470" i="1"/>
  <c r="AA1469" i="1"/>
  <c r="AA1468" i="1"/>
  <c r="AA1467" i="1"/>
  <c r="AA1466" i="1"/>
  <c r="AA1465" i="1"/>
  <c r="AA1464" i="1"/>
  <c r="AA1463" i="1"/>
  <c r="AA1462" i="1"/>
  <c r="AA1461" i="1"/>
  <c r="AA1460" i="1"/>
  <c r="AA1459" i="1"/>
  <c r="AA1458" i="1"/>
  <c r="AA1457" i="1"/>
  <c r="AA1456" i="1"/>
  <c r="AA1455" i="1"/>
  <c r="AA1454" i="1"/>
  <c r="AA1453" i="1"/>
  <c r="AA1452" i="1"/>
  <c r="AA1451" i="1"/>
  <c r="AA1450" i="1"/>
  <c r="AA1449" i="1"/>
  <c r="AA1448" i="1"/>
  <c r="AA1447" i="1"/>
  <c r="AA1446" i="1"/>
  <c r="AA1445" i="1"/>
  <c r="AA1444" i="1"/>
  <c r="AA1443" i="1"/>
  <c r="AA1442" i="1"/>
  <c r="AA1441" i="1"/>
  <c r="AA1440" i="1"/>
  <c r="AA1439" i="1"/>
  <c r="AA1438" i="1"/>
  <c r="AA1437" i="1"/>
  <c r="AA1436" i="1"/>
  <c r="AA1435" i="1"/>
  <c r="AA1434" i="1"/>
  <c r="AA1433" i="1"/>
  <c r="AA1432" i="1"/>
  <c r="AA1431" i="1"/>
  <c r="AA1430" i="1"/>
  <c r="AA1429" i="1"/>
  <c r="AA1428" i="1"/>
  <c r="AA1427" i="1"/>
  <c r="AA1426" i="1"/>
  <c r="AA1425" i="1"/>
  <c r="AA1424" i="1"/>
  <c r="AA1423" i="1"/>
  <c r="AA1422" i="1"/>
  <c r="AA1421" i="1"/>
  <c r="AA1420" i="1"/>
  <c r="AA1419" i="1"/>
  <c r="AA1418" i="1"/>
  <c r="AA1417" i="1"/>
  <c r="AA1416" i="1"/>
  <c r="AA1415" i="1"/>
  <c r="AA1414" i="1"/>
  <c r="AA1413" i="1"/>
  <c r="AA1412" i="1"/>
  <c r="AA1411" i="1"/>
  <c r="AA1410" i="1"/>
  <c r="AA1409" i="1"/>
  <c r="AA1408" i="1"/>
  <c r="AA1407" i="1"/>
  <c r="AA1406" i="1"/>
  <c r="AA1405" i="1"/>
  <c r="AA1404" i="1"/>
  <c r="AA1403" i="1"/>
  <c r="AA1402" i="1"/>
  <c r="AA1401" i="1"/>
  <c r="AA1400" i="1"/>
  <c r="AA1399" i="1"/>
  <c r="AA1398" i="1"/>
  <c r="AA1397" i="1"/>
  <c r="AA1396" i="1"/>
  <c r="AA1395" i="1"/>
  <c r="AA1394" i="1"/>
  <c r="AA1393" i="1"/>
  <c r="AA1392" i="1"/>
  <c r="AA1391" i="1"/>
  <c r="AA1390" i="1"/>
  <c r="AA1389" i="1"/>
  <c r="AA1388" i="1"/>
  <c r="AA1387" i="1"/>
  <c r="AA1386" i="1"/>
  <c r="AA1385" i="1"/>
  <c r="AA1384" i="1"/>
  <c r="AA1383" i="1"/>
  <c r="AA1382" i="1"/>
  <c r="AA1381" i="1"/>
  <c r="AA1380" i="1"/>
  <c r="AA1379" i="1"/>
  <c r="AA1378" i="1"/>
  <c r="AA1377" i="1"/>
  <c r="AA1376" i="1"/>
  <c r="AA1375" i="1"/>
  <c r="AA1374" i="1"/>
  <c r="AA1373" i="1"/>
  <c r="AA1372" i="1"/>
  <c r="AA1371" i="1"/>
  <c r="AA1370" i="1"/>
  <c r="AA1369" i="1"/>
  <c r="AA1368" i="1"/>
  <c r="AA1367" i="1"/>
  <c r="AA1366" i="1"/>
  <c r="AA1365" i="1"/>
  <c r="AA1364" i="1"/>
  <c r="AA1363" i="1"/>
  <c r="AA1362" i="1"/>
  <c r="AA1361" i="1"/>
  <c r="AA1360" i="1"/>
  <c r="AA1359" i="1"/>
  <c r="AA1358" i="1"/>
  <c r="AA1357" i="1"/>
  <c r="AA1356" i="1"/>
  <c r="AA1355" i="1"/>
  <c r="AA1354" i="1"/>
  <c r="AA1353" i="1"/>
  <c r="AA1352" i="1"/>
  <c r="AA1351" i="1"/>
  <c r="AA1350" i="1"/>
  <c r="AA1349" i="1"/>
  <c r="AA1348" i="1"/>
  <c r="AA1347" i="1"/>
  <c r="AA1346" i="1"/>
  <c r="AA1345" i="1"/>
  <c r="AA1344" i="1"/>
  <c r="AA1343" i="1"/>
  <c r="AA1342" i="1"/>
  <c r="AA1341" i="1"/>
  <c r="AA1340" i="1"/>
  <c r="AA1339" i="1"/>
  <c r="AA1338" i="1"/>
  <c r="AA1337" i="1"/>
  <c r="AA1336" i="1"/>
  <c r="AA1335" i="1"/>
  <c r="AA1334" i="1"/>
  <c r="AA1333" i="1"/>
  <c r="AA1332" i="1"/>
  <c r="AA1331" i="1"/>
  <c r="AA1330" i="1"/>
  <c r="AA1329" i="1"/>
  <c r="AA1328" i="1"/>
  <c r="AA1327" i="1"/>
  <c r="AA1326" i="1"/>
  <c r="AA1325" i="1"/>
  <c r="AA1324" i="1"/>
  <c r="AA1323" i="1"/>
  <c r="AA1322" i="1"/>
  <c r="AA1321" i="1"/>
  <c r="AA1320" i="1"/>
  <c r="AA1319" i="1"/>
  <c r="AA1318" i="1"/>
  <c r="AA1317" i="1"/>
  <c r="AA1316" i="1"/>
  <c r="AA1315" i="1"/>
  <c r="AA1314" i="1"/>
  <c r="AA1313" i="1"/>
  <c r="AA1312" i="1"/>
  <c r="AA1311" i="1"/>
  <c r="AA1310" i="1"/>
  <c r="AA1309" i="1"/>
  <c r="AA1308" i="1"/>
  <c r="AA1307" i="1"/>
  <c r="AA1306" i="1"/>
  <c r="AA1305" i="1"/>
  <c r="AA1304" i="1"/>
  <c r="AA1303" i="1"/>
  <c r="AA1302" i="1"/>
  <c r="AA1301" i="1"/>
  <c r="AA1300" i="1"/>
  <c r="AA1299" i="1"/>
  <c r="AA1298" i="1"/>
  <c r="AA1297" i="1"/>
  <c r="AA1296" i="1"/>
  <c r="AA1295" i="1"/>
  <c r="AA1294" i="1"/>
  <c r="AA1293" i="1"/>
  <c r="AA1292" i="1"/>
  <c r="AA1291" i="1"/>
  <c r="AA1290" i="1"/>
  <c r="AA1289" i="1"/>
  <c r="AA1288" i="1"/>
  <c r="AA1287" i="1"/>
  <c r="AA1286" i="1"/>
  <c r="AA1285" i="1"/>
  <c r="AA1284" i="1"/>
  <c r="AA1283" i="1"/>
  <c r="AA1282" i="1"/>
  <c r="AA1281" i="1"/>
  <c r="AA1280" i="1"/>
  <c r="AA1279" i="1"/>
  <c r="AA1278" i="1"/>
  <c r="AA1277" i="1"/>
  <c r="AA1276" i="1"/>
  <c r="AA1275" i="1"/>
  <c r="AA1274" i="1"/>
  <c r="AA1273" i="1"/>
  <c r="AA1272" i="1"/>
  <c r="AA1271" i="1"/>
  <c r="AA1270" i="1"/>
  <c r="AA1269" i="1"/>
  <c r="AA1268" i="1"/>
  <c r="AA1267" i="1"/>
  <c r="AA1266" i="1"/>
  <c r="AA1265" i="1"/>
  <c r="AA1264" i="1"/>
  <c r="AA1263" i="1"/>
  <c r="AA1262" i="1"/>
  <c r="AA1261" i="1"/>
  <c r="AA1260" i="1"/>
  <c r="AA1259" i="1"/>
  <c r="AA1258" i="1"/>
  <c r="AA1257" i="1"/>
  <c r="AA1256" i="1"/>
  <c r="AA1255" i="1"/>
  <c r="AA1254" i="1"/>
  <c r="AA1253" i="1"/>
  <c r="AA1252" i="1"/>
  <c r="AA1251" i="1"/>
  <c r="AA1250" i="1"/>
  <c r="AA1249" i="1"/>
  <c r="AA1248" i="1"/>
  <c r="AA1247" i="1"/>
  <c r="AA1246" i="1"/>
  <c r="AA1245" i="1"/>
  <c r="AA1244" i="1"/>
  <c r="AA1243" i="1"/>
  <c r="AA1242" i="1"/>
  <c r="AA1241" i="1"/>
  <c r="AA1240" i="1"/>
  <c r="AA1239" i="1"/>
  <c r="AA1238" i="1"/>
  <c r="AA1237" i="1"/>
  <c r="AA1236" i="1"/>
  <c r="AA1235" i="1"/>
  <c r="AA1234" i="1"/>
  <c r="AA1233" i="1"/>
  <c r="AA1232" i="1"/>
  <c r="AA1231" i="1"/>
  <c r="AA1230" i="1"/>
  <c r="AA1229" i="1"/>
  <c r="AA1228" i="1"/>
  <c r="AA1227" i="1"/>
  <c r="AA1226" i="1"/>
  <c r="AA1225" i="1"/>
  <c r="AA1224" i="1"/>
  <c r="AA1223" i="1"/>
  <c r="AA1222" i="1"/>
  <c r="AA1221" i="1"/>
  <c r="AA1220" i="1"/>
  <c r="AA1219" i="1"/>
  <c r="AA1218" i="1"/>
  <c r="AA1217" i="1"/>
  <c r="AA1216" i="1"/>
  <c r="AA1215" i="1"/>
  <c r="AA1214" i="1"/>
  <c r="AA1213" i="1"/>
  <c r="AA1212" i="1"/>
  <c r="AA1211" i="1"/>
  <c r="AA1210" i="1"/>
  <c r="AA1209" i="1"/>
  <c r="AA1208" i="1"/>
  <c r="AA1207" i="1"/>
  <c r="AA1206" i="1"/>
  <c r="AA1205" i="1"/>
  <c r="AA1204" i="1"/>
  <c r="AA1203" i="1"/>
  <c r="AA1202" i="1"/>
  <c r="AA1201" i="1"/>
  <c r="AA1200" i="1"/>
  <c r="AA1199" i="1"/>
  <c r="AA1198" i="1"/>
  <c r="AA1197" i="1"/>
  <c r="AA1196" i="1"/>
  <c r="AA1195" i="1"/>
  <c r="AA1194" i="1"/>
  <c r="AA1193" i="1"/>
  <c r="AA1192" i="1"/>
  <c r="AA1191" i="1"/>
  <c r="AA1190" i="1"/>
  <c r="AA1189" i="1"/>
  <c r="AA1188" i="1"/>
  <c r="AA1187" i="1"/>
  <c r="AA1186" i="1"/>
  <c r="AA1185" i="1"/>
  <c r="AA1184" i="1"/>
  <c r="AA1183" i="1"/>
  <c r="AA1182" i="1"/>
  <c r="AA1181" i="1"/>
  <c r="AA1180" i="1"/>
  <c r="AA1179" i="1"/>
  <c r="AA1178" i="1"/>
  <c r="AA1177" i="1"/>
  <c r="AA1176" i="1"/>
  <c r="AA1175" i="1"/>
  <c r="AA1174" i="1"/>
  <c r="AA1173" i="1"/>
  <c r="AA1172" i="1"/>
  <c r="AA1171" i="1"/>
  <c r="AA1170" i="1"/>
  <c r="AA1169" i="1"/>
  <c r="AA1168" i="1"/>
  <c r="AA1167" i="1"/>
  <c r="AA1166" i="1"/>
  <c r="AA1165" i="1"/>
  <c r="AA1164" i="1"/>
  <c r="AA1163" i="1"/>
  <c r="AA1162" i="1"/>
  <c r="AA1161" i="1"/>
  <c r="AA1160" i="1"/>
  <c r="AA1159" i="1"/>
  <c r="AA1158" i="1"/>
  <c r="AA1157" i="1"/>
  <c r="AA1156" i="1"/>
  <c r="AA1155" i="1"/>
  <c r="AA1154" i="1"/>
  <c r="AA1153" i="1"/>
  <c r="AA1152" i="1"/>
  <c r="AA1151" i="1"/>
  <c r="AA1150" i="1"/>
  <c r="AA1149" i="1"/>
  <c r="AA1148" i="1"/>
  <c r="AA1147"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0" i="1"/>
  <c r="AA679" i="1"/>
  <c r="AA678" i="1"/>
  <c r="AA677" i="1"/>
  <c r="AA676" i="1"/>
  <c r="AA675" i="1"/>
  <c r="AA674" i="1"/>
  <c r="AA673" i="1"/>
  <c r="AA672" i="1"/>
  <c r="AA671" i="1"/>
  <c r="AA670" i="1"/>
  <c r="AA669" i="1"/>
  <c r="AA668" i="1"/>
  <c r="AA667" i="1"/>
  <c r="AA666" i="1"/>
  <c r="AA665" i="1"/>
  <c r="AA664" i="1"/>
  <c r="AA663" i="1"/>
  <c r="AA660" i="1"/>
  <c r="AA659" i="1"/>
  <c r="AA658" i="1"/>
  <c r="AA657" i="1"/>
  <c r="AA656" i="1"/>
  <c r="AA655" i="1"/>
  <c r="AA654" i="1"/>
  <c r="AA653" i="1"/>
  <c r="AA652" i="1"/>
  <c r="AA651" i="1"/>
  <c r="AA650" i="1"/>
  <c r="AA649" i="1"/>
  <c r="AA648" i="1"/>
  <c r="AA647" i="1"/>
  <c r="AA646" i="1"/>
  <c r="AA645" i="1"/>
  <c r="AA644" i="1"/>
  <c r="AA641" i="1"/>
  <c r="AA640" i="1"/>
  <c r="AA639" i="1"/>
  <c r="AA638" i="1"/>
  <c r="AA637" i="1"/>
  <c r="AA636" i="1"/>
  <c r="AA635" i="1"/>
  <c r="AA634" i="1"/>
  <c r="AA633" i="1"/>
  <c r="AA632" i="1"/>
  <c r="AA631" i="1"/>
  <c r="AA629" i="1"/>
  <c r="AA628" i="1"/>
  <c r="AA627" i="1"/>
  <c r="AA626" i="1"/>
  <c r="AA624" i="1"/>
  <c r="AA623" i="1"/>
  <c r="AA622" i="1"/>
  <c r="AA621" i="1"/>
  <c r="AA620" i="1"/>
  <c r="AA619" i="1"/>
  <c r="AA618" i="1"/>
  <c r="AA617" i="1"/>
  <c r="AA616" i="1"/>
  <c r="AA615" i="1"/>
  <c r="AA614" i="1"/>
  <c r="AA613" i="1"/>
  <c r="AA612" i="1"/>
  <c r="AA611" i="1"/>
  <c r="AA610" i="1"/>
  <c r="AA609" i="1"/>
  <c r="AA608" i="1"/>
  <c r="AA607" i="1"/>
  <c r="AA606" i="1"/>
  <c r="AA605" i="1"/>
  <c r="AA604" i="1"/>
  <c r="AA603" i="1"/>
  <c r="AA602" i="1"/>
  <c r="AA601" i="1"/>
  <c r="AA600" i="1"/>
  <c r="AA599" i="1"/>
  <c r="AA598" i="1"/>
  <c r="AA597" i="1"/>
  <c r="AA596" i="1"/>
  <c r="AA595" i="1"/>
  <c r="AA594" i="1"/>
  <c r="AA593" i="1"/>
  <c r="AA592" i="1"/>
  <c r="AA591" i="1"/>
  <c r="AA590" i="1"/>
  <c r="AA589" i="1"/>
  <c r="AA588" i="1"/>
  <c r="AA587" i="1"/>
  <c r="AA586" i="1"/>
  <c r="AA585" i="1"/>
  <c r="AA584" i="1"/>
  <c r="AA583" i="1"/>
  <c r="AA582" i="1"/>
  <c r="AA581" i="1"/>
  <c r="AA580" i="1"/>
  <c r="AA579" i="1"/>
  <c r="AA578" i="1"/>
  <c r="AA577" i="1"/>
  <c r="AA576" i="1"/>
  <c r="AA575" i="1"/>
  <c r="AA574" i="1"/>
  <c r="AA573" i="1"/>
  <c r="AA572" i="1"/>
  <c r="AA571" i="1"/>
  <c r="AA570" i="1"/>
  <c r="AA569" i="1"/>
  <c r="AA568" i="1"/>
  <c r="AA567" i="1"/>
  <c r="AA566" i="1"/>
  <c r="AA565" i="1"/>
  <c r="AA564" i="1"/>
  <c r="AA563" i="1"/>
  <c r="AA562" i="1"/>
  <c r="AA561" i="1"/>
  <c r="AA560" i="1"/>
  <c r="AA559" i="1"/>
  <c r="AA558" i="1"/>
  <c r="AA557" i="1"/>
  <c r="AA556" i="1"/>
  <c r="AA555" i="1"/>
  <c r="AA554" i="1"/>
  <c r="AA553" i="1"/>
  <c r="AA552" i="1"/>
  <c r="AA551" i="1"/>
  <c r="AA550" i="1"/>
  <c r="AA549" i="1"/>
  <c r="AA548" i="1"/>
  <c r="AA547" i="1"/>
  <c r="AA546" i="1"/>
  <c r="AA545" i="1"/>
  <c r="AA544" i="1"/>
  <c r="AA543" i="1"/>
  <c r="AA542" i="1"/>
  <c r="AA541" i="1"/>
  <c r="AA540" i="1"/>
  <c r="AA539" i="1"/>
  <c r="AA538" i="1"/>
  <c r="AA537" i="1"/>
  <c r="AA536" i="1"/>
  <c r="AA535" i="1"/>
  <c r="AA534" i="1"/>
  <c r="AA533" i="1"/>
  <c r="AA532" i="1"/>
  <c r="AA531" i="1"/>
  <c r="AA530" i="1"/>
  <c r="AA529" i="1"/>
  <c r="AA528" i="1"/>
  <c r="AA527" i="1"/>
  <c r="AA526" i="1"/>
  <c r="AA525" i="1"/>
  <c r="AA524" i="1"/>
  <c r="AA523" i="1"/>
  <c r="AA522" i="1"/>
  <c r="AA521" i="1"/>
  <c r="AA520" i="1"/>
  <c r="AA519" i="1"/>
  <c r="AA518" i="1"/>
  <c r="AA517" i="1"/>
  <c r="AA516" i="1"/>
  <c r="AA515" i="1"/>
  <c r="AA514" i="1"/>
  <c r="AA513" i="1"/>
  <c r="AA512" i="1"/>
  <c r="AA511" i="1"/>
  <c r="AA510" i="1"/>
  <c r="AA509" i="1"/>
  <c r="AA508" i="1"/>
  <c r="AA507" i="1"/>
  <c r="AA506" i="1"/>
  <c r="AA505" i="1"/>
  <c r="AA504" i="1"/>
  <c r="AA503" i="1"/>
  <c r="AA502" i="1"/>
  <c r="AA501" i="1"/>
  <c r="AA500" i="1"/>
  <c r="AA499" i="1"/>
  <c r="AA498" i="1"/>
  <c r="AA497" i="1"/>
  <c r="AA496" i="1"/>
  <c r="AA495" i="1"/>
  <c r="AA494" i="1"/>
  <c r="AA493" i="1"/>
  <c r="AA492" i="1"/>
  <c r="AA491" i="1"/>
  <c r="AA490" i="1"/>
  <c r="AA489" i="1"/>
  <c r="AA488" i="1"/>
  <c r="AA487" i="1"/>
  <c r="AA486" i="1"/>
  <c r="AA485" i="1"/>
  <c r="AA484" i="1"/>
  <c r="AA483" i="1"/>
  <c r="AA482" i="1"/>
  <c r="AA481" i="1"/>
  <c r="AA480" i="1"/>
  <c r="AA479" i="1"/>
  <c r="AA478" i="1"/>
  <c r="AA477" i="1"/>
  <c r="AA476" i="1"/>
  <c r="AA475" i="1"/>
  <c r="AA474" i="1"/>
  <c r="AA473" i="1"/>
  <c r="AA472" i="1"/>
  <c r="AA471" i="1"/>
  <c r="AA470" i="1"/>
  <c r="AA469" i="1"/>
  <c r="AA468" i="1"/>
  <c r="AA467" i="1"/>
  <c r="AA466" i="1"/>
  <c r="AA465" i="1"/>
  <c r="AA464" i="1"/>
  <c r="AA463" i="1"/>
  <c r="AA462" i="1"/>
  <c r="AA461" i="1"/>
  <c r="AA460" i="1"/>
  <c r="AA459" i="1"/>
  <c r="AA458" i="1"/>
  <c r="AA457" i="1"/>
  <c r="AA456" i="1"/>
  <c r="AA455" i="1"/>
  <c r="AA454" i="1"/>
  <c r="AA453" i="1"/>
  <c r="AA452" i="1"/>
  <c r="AA451" i="1"/>
  <c r="AA450" i="1"/>
  <c r="AA449" i="1"/>
  <c r="AA448" i="1"/>
  <c r="AA447" i="1"/>
  <c r="AA446" i="1"/>
  <c r="AA445" i="1"/>
  <c r="AA444" i="1"/>
  <c r="AA443" i="1"/>
  <c r="AA442" i="1"/>
  <c r="AA441" i="1"/>
  <c r="AA440" i="1"/>
  <c r="AA439" i="1"/>
  <c r="AA438" i="1"/>
  <c r="AA437" i="1"/>
  <c r="AA436" i="1"/>
  <c r="AA435" i="1"/>
  <c r="AA434" i="1"/>
  <c r="AA433" i="1"/>
  <c r="AA432" i="1"/>
  <c r="AA431" i="1"/>
  <c r="AA430" i="1"/>
  <c r="AA429" i="1"/>
  <c r="AA428" i="1"/>
  <c r="AA427" i="1"/>
  <c r="AA426" i="1"/>
  <c r="AA425" i="1"/>
  <c r="AA424" i="1"/>
  <c r="AA423" i="1"/>
  <c r="AA422" i="1"/>
  <c r="AA421" i="1"/>
  <c r="AA420" i="1"/>
  <c r="AA419" i="1"/>
  <c r="AA418" i="1"/>
  <c r="AA417" i="1"/>
  <c r="AA416" i="1"/>
  <c r="AA415" i="1"/>
  <c r="AA414" i="1"/>
  <c r="AA413" i="1"/>
  <c r="AA412" i="1"/>
  <c r="AA411" i="1"/>
  <c r="AA410" i="1"/>
  <c r="AA409" i="1"/>
  <c r="AA408" i="1"/>
  <c r="AA407" i="1"/>
  <c r="AA406" i="1"/>
  <c r="AA405" i="1"/>
  <c r="AA404" i="1"/>
  <c r="AA403" i="1"/>
  <c r="AA402" i="1"/>
  <c r="AA401" i="1"/>
  <c r="AA400" i="1"/>
  <c r="AA399" i="1"/>
  <c r="AA398" i="1"/>
  <c r="AA397" i="1"/>
  <c r="AA396" i="1"/>
  <c r="AA395" i="1"/>
  <c r="AA394" i="1"/>
  <c r="AA393" i="1"/>
  <c r="AA392" i="1"/>
  <c r="AA391" i="1"/>
  <c r="AA390" i="1"/>
  <c r="AA389" i="1"/>
  <c r="AA388" i="1"/>
  <c r="AA387" i="1"/>
  <c r="AA386" i="1"/>
  <c r="AA385" i="1"/>
  <c r="AA384" i="1"/>
  <c r="AA383" i="1"/>
  <c r="AA382" i="1"/>
  <c r="AA381" i="1"/>
  <c r="AA380" i="1"/>
  <c r="AA379" i="1"/>
  <c r="AA378" i="1"/>
  <c r="AA377" i="1"/>
  <c r="AA376" i="1"/>
  <c r="AA375" i="1"/>
  <c r="AA374" i="1"/>
  <c r="AA373" i="1"/>
  <c r="AA372" i="1"/>
  <c r="AA371" i="1"/>
  <c r="AA370" i="1"/>
  <c r="AA369" i="1"/>
  <c r="AA368" i="1"/>
  <c r="AA367" i="1"/>
  <c r="AA366" i="1"/>
  <c r="AA365" i="1"/>
  <c r="AA364" i="1"/>
  <c r="AA363" i="1"/>
  <c r="AA362" i="1"/>
  <c r="AA361" i="1"/>
  <c r="AA360" i="1"/>
  <c r="AA359" i="1"/>
  <c r="AA358" i="1"/>
  <c r="AA357" i="1"/>
  <c r="AA356" i="1"/>
  <c r="AA355" i="1"/>
  <c r="AA354" i="1"/>
  <c r="AA353" i="1"/>
  <c r="AA352" i="1"/>
  <c r="AA351" i="1"/>
  <c r="AA350" i="1"/>
  <c r="AA349" i="1"/>
  <c r="AA348" i="1"/>
  <c r="AA347" i="1"/>
  <c r="AA346" i="1"/>
  <c r="AA345" i="1"/>
  <c r="AA344" i="1"/>
  <c r="AA343" i="1"/>
  <c r="AA342" i="1"/>
  <c r="AA341" i="1"/>
  <c r="AA340" i="1"/>
  <c r="AA339" i="1"/>
  <c r="AA338" i="1"/>
  <c r="AA337" i="1"/>
  <c r="AA336" i="1"/>
  <c r="AA335" i="1"/>
  <c r="AA334" i="1"/>
  <c r="AA333" i="1"/>
  <c r="AA332" i="1"/>
  <c r="AA331" i="1"/>
  <c r="AA330" i="1"/>
  <c r="AA329" i="1"/>
  <c r="AA328" i="1"/>
  <c r="AA327" i="1"/>
  <c r="AA326" i="1"/>
  <c r="AA325" i="1"/>
  <c r="AA324" i="1"/>
  <c r="AA323" i="1"/>
  <c r="AA322" i="1"/>
  <c r="AA321" i="1"/>
  <c r="AA320" i="1"/>
  <c r="AA319" i="1"/>
  <c r="AA318" i="1"/>
  <c r="AA317" i="1"/>
  <c r="AA316" i="1"/>
  <c r="AA315" i="1"/>
  <c r="AA314" i="1"/>
  <c r="AA313" i="1"/>
  <c r="AA312" i="1"/>
  <c r="AA311" i="1"/>
  <c r="AA310" i="1"/>
  <c r="AA309" i="1"/>
  <c r="AA308" i="1"/>
  <c r="AA307" i="1"/>
  <c r="AA306" i="1"/>
  <c r="AA305" i="1"/>
  <c r="AA304" i="1"/>
  <c r="AA303" i="1"/>
  <c r="AA302" i="1"/>
  <c r="AA301" i="1"/>
  <c r="AA300" i="1"/>
  <c r="AA299" i="1"/>
  <c r="AA298" i="1"/>
  <c r="AA297" i="1"/>
  <c r="AA296" i="1"/>
  <c r="AA295" i="1"/>
  <c r="AA294" i="1"/>
  <c r="AA293" i="1"/>
  <c r="AA292" i="1"/>
  <c r="AA291" i="1"/>
  <c r="AA290" i="1"/>
  <c r="AA289" i="1"/>
  <c r="AA288" i="1"/>
  <c r="AA287" i="1"/>
  <c r="AA286" i="1"/>
  <c r="AA285" i="1"/>
  <c r="AA284" i="1"/>
  <c r="AA283" i="1"/>
  <c r="AA282" i="1"/>
  <c r="AA281" i="1"/>
  <c r="AA280" i="1"/>
  <c r="AA279" i="1"/>
  <c r="AA278" i="1"/>
  <c r="AA277" i="1"/>
  <c r="AA276" i="1"/>
  <c r="AA275" i="1"/>
  <c r="AA274" i="1"/>
  <c r="AA273" i="1"/>
  <c r="AA272" i="1"/>
  <c r="AA271" i="1"/>
  <c r="AA270" i="1"/>
  <c r="AA269" i="1"/>
  <c r="AA268" i="1"/>
  <c r="AA267" i="1"/>
  <c r="AA266" i="1"/>
  <c r="AA265" i="1"/>
  <c r="AA264" i="1"/>
  <c r="AA262" i="1"/>
  <c r="AA261" i="1"/>
  <c r="AA260" i="1"/>
  <c r="AA259" i="1"/>
  <c r="AA258" i="1"/>
  <c r="AA257" i="1"/>
  <c r="AA256" i="1"/>
  <c r="AA255" i="1"/>
  <c r="AA254" i="1"/>
  <c r="AA253" i="1"/>
  <c r="AA252" i="1"/>
  <c r="AA251" i="1"/>
  <c r="AA250" i="1"/>
  <c r="AA249" i="1"/>
  <c r="AA248" i="1"/>
  <c r="AA247" i="1"/>
  <c r="AA246" i="1"/>
  <c r="AA245" i="1"/>
  <c r="AA244" i="1"/>
  <c r="AA243" i="1"/>
  <c r="AA242" i="1"/>
  <c r="AA241" i="1"/>
  <c r="AA240" i="1"/>
  <c r="AA239" i="1"/>
  <c r="AA238" i="1"/>
  <c r="AA237" i="1"/>
  <c r="AA236" i="1"/>
  <c r="AA235" i="1"/>
  <c r="AA234" i="1"/>
  <c r="AA233" i="1"/>
  <c r="AA232" i="1"/>
  <c r="AA230" i="1"/>
  <c r="AA229" i="1"/>
  <c r="AA228" i="1"/>
  <c r="AA227" i="1"/>
  <c r="AA226" i="1"/>
  <c r="AA225" i="1"/>
  <c r="AA224" i="1"/>
  <c r="AA223" i="1"/>
  <c r="AA222" i="1"/>
  <c r="AA221" i="1"/>
  <c r="AA220" i="1"/>
  <c r="AA219" i="1"/>
  <c r="AA218" i="1"/>
  <c r="AA217" i="1"/>
  <c r="AA216" i="1"/>
  <c r="AA215" i="1"/>
  <c r="AA214" i="1"/>
  <c r="AA213" i="1"/>
  <c r="AA212" i="1"/>
  <c r="AA211" i="1"/>
  <c r="AA210" i="1"/>
  <c r="AA209" i="1"/>
  <c r="AA208" i="1"/>
  <c r="AA207" i="1"/>
  <c r="AA206" i="1"/>
  <c r="AA205" i="1"/>
  <c r="AA204" i="1"/>
  <c r="AA203" i="1"/>
  <c r="AA202" i="1"/>
  <c r="AA201" i="1"/>
  <c r="AA200" i="1"/>
  <c r="AA199" i="1"/>
  <c r="AA198" i="1"/>
  <c r="AA197" i="1"/>
  <c r="AA196" i="1"/>
  <c r="AA195" i="1"/>
  <c r="AA194" i="1"/>
  <c r="AA193" i="1"/>
  <c r="AA192" i="1"/>
  <c r="AA191" i="1"/>
  <c r="AA190" i="1"/>
  <c r="AA189" i="1"/>
  <c r="AA188" i="1"/>
  <c r="AA187" i="1"/>
  <c r="AA186" i="1"/>
  <c r="AA185" i="1"/>
  <c r="AA184" i="1"/>
  <c r="AA183" i="1"/>
  <c r="AA182" i="1"/>
  <c r="AA181" i="1"/>
  <c r="AA180" i="1"/>
  <c r="AA179" i="1"/>
  <c r="AA178" i="1"/>
  <c r="AA177" i="1"/>
  <c r="AA176" i="1"/>
  <c r="AA175" i="1"/>
  <c r="AA174" i="1"/>
  <c r="AA173" i="1"/>
  <c r="AA172" i="1"/>
  <c r="AA171" i="1"/>
  <c r="AA170" i="1"/>
  <c r="AA169" i="1"/>
  <c r="AA168" i="1"/>
  <c r="AA167" i="1"/>
  <c r="AA166" i="1"/>
  <c r="AA165" i="1"/>
  <c r="AA164" i="1"/>
  <c r="AA163" i="1"/>
  <c r="AA162" i="1"/>
  <c r="AA161" i="1"/>
  <c r="AA160" i="1"/>
  <c r="AA159" i="1"/>
  <c r="AA158" i="1"/>
  <c r="AA157" i="1"/>
  <c r="AA156" i="1"/>
  <c r="AA155" i="1"/>
  <c r="AA154" i="1"/>
  <c r="AA153" i="1"/>
  <c r="AA152" i="1"/>
  <c r="AA151" i="1"/>
  <c r="AA150" i="1"/>
  <c r="AA149" i="1"/>
  <c r="AA148" i="1"/>
  <c r="AA147" i="1"/>
  <c r="AA146" i="1"/>
  <c r="AA145" i="1"/>
  <c r="AA144" i="1"/>
  <c r="AA143" i="1"/>
  <c r="AA142" i="1"/>
  <c r="AA141" i="1"/>
  <c r="AA140" i="1"/>
  <c r="AA139" i="1"/>
  <c r="AA138" i="1"/>
  <c r="AA137" i="1"/>
  <c r="AA136" i="1"/>
  <c r="AA135" i="1"/>
  <c r="AA134" i="1"/>
  <c r="AA133" i="1"/>
  <c r="AA132" i="1"/>
  <c r="AA131" i="1"/>
  <c r="AA130" i="1"/>
  <c r="AA129" i="1"/>
  <c r="AA128" i="1"/>
  <c r="AA127" i="1"/>
  <c r="AA126" i="1"/>
  <c r="AA125" i="1"/>
  <c r="AA124" i="1"/>
  <c r="AA123" i="1"/>
  <c r="AA122" i="1"/>
  <c r="AA121" i="1"/>
  <c r="AA120" i="1"/>
  <c r="AA119" i="1"/>
  <c r="AA118" i="1"/>
  <c r="AA117" i="1"/>
  <c r="AA116" i="1"/>
  <c r="AA115" i="1"/>
  <c r="AA114" i="1"/>
  <c r="AA113" i="1"/>
  <c r="AA112" i="1"/>
  <c r="AA111" i="1"/>
  <c r="AA110" i="1"/>
  <c r="AA109" i="1"/>
  <c r="AA108" i="1"/>
  <c r="AA107" i="1"/>
  <c r="AA106" i="1"/>
  <c r="AA105" i="1"/>
  <c r="AA104" i="1"/>
  <c r="AA103" i="1"/>
  <c r="AA102" i="1"/>
  <c r="AA101" i="1"/>
  <c r="AA100" i="1"/>
  <c r="AA99" i="1"/>
  <c r="AA98" i="1"/>
  <c r="AA97" i="1"/>
  <c r="AA96" i="1"/>
  <c r="AA95" i="1"/>
  <c r="AA94" i="1"/>
  <c r="AA93" i="1"/>
  <c r="AA92" i="1"/>
  <c r="AA91" i="1"/>
  <c r="AA90" i="1"/>
  <c r="AA89" i="1"/>
  <c r="AA88" i="1"/>
  <c r="AA87" i="1"/>
  <c r="AA86" i="1"/>
  <c r="AA85" i="1"/>
  <c r="AA84" i="1"/>
  <c r="AA83" i="1"/>
  <c r="AA82" i="1"/>
  <c r="AA81" i="1"/>
  <c r="AA80" i="1"/>
  <c r="AA79" i="1"/>
  <c r="AA78" i="1"/>
  <c r="AA77" i="1"/>
  <c r="AA76" i="1"/>
  <c r="AA75" i="1"/>
  <c r="AA74" i="1"/>
  <c r="AA73" i="1"/>
  <c r="AA72" i="1"/>
  <c r="AA71" i="1"/>
  <c r="AA70" i="1"/>
  <c r="AA69" i="1"/>
  <c r="AA68" i="1"/>
  <c r="AA67" i="1"/>
  <c r="AA66" i="1"/>
  <c r="AA65" i="1"/>
  <c r="AA64" i="1"/>
  <c r="AA63" i="1"/>
  <c r="AA62" i="1"/>
  <c r="AA61" i="1"/>
  <c r="AA60" i="1"/>
  <c r="AA59" i="1"/>
  <c r="AA58" i="1"/>
  <c r="AA57" i="1"/>
  <c r="AA56" i="1"/>
  <c r="AA55" i="1"/>
  <c r="AA54" i="1"/>
  <c r="AA53" i="1"/>
  <c r="AA52" i="1"/>
  <c r="AA51" i="1"/>
  <c r="AA50" i="1"/>
  <c r="AA49" i="1"/>
  <c r="AA48" i="1"/>
  <c r="AA47" i="1"/>
  <c r="AA46" i="1"/>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AA6" i="1"/>
  <c r="AA5" i="1"/>
  <c r="AA4" i="1"/>
  <c r="AA3" i="1"/>
  <c r="AA2" i="1"/>
  <c r="AA15998" i="1"/>
  <c r="Y15998" i="1"/>
  <c r="Y15997" i="1"/>
  <c r="Y15996" i="1"/>
  <c r="Y15995" i="1"/>
  <c r="Y15994" i="1"/>
  <c r="Y15993" i="1"/>
  <c r="Y15992" i="1"/>
  <c r="Y15991" i="1"/>
  <c r="Y15990" i="1"/>
  <c r="Y15989" i="1"/>
  <c r="Y15988" i="1"/>
  <c r="Y15987" i="1"/>
  <c r="Y15986" i="1"/>
  <c r="Y15985" i="1"/>
  <c r="Y15984" i="1"/>
  <c r="Y15983" i="1"/>
  <c r="Y15982" i="1"/>
  <c r="Y15981" i="1"/>
  <c r="Y15980" i="1"/>
  <c r="Y15979" i="1"/>
  <c r="Y15978" i="1"/>
  <c r="Y15977" i="1"/>
  <c r="Y15975" i="1"/>
  <c r="Y15974" i="1"/>
  <c r="Y15973" i="1"/>
  <c r="Y15972" i="1"/>
  <c r="Y15971" i="1"/>
  <c r="Y15970" i="1"/>
  <c r="Y15969" i="1"/>
  <c r="Y15968" i="1"/>
  <c r="Y15967" i="1"/>
  <c r="Y15966" i="1"/>
  <c r="Y15965" i="1"/>
  <c r="Y15964" i="1"/>
  <c r="Y15963" i="1"/>
  <c r="Y15962" i="1"/>
  <c r="Y15961" i="1"/>
  <c r="Y15960" i="1"/>
  <c r="Y15959" i="1"/>
  <c r="Y15958" i="1"/>
  <c r="Y15957" i="1"/>
  <c r="Y15956" i="1"/>
  <c r="Y15955" i="1"/>
  <c r="Y15954" i="1"/>
  <c r="Y15953" i="1"/>
  <c r="Y15952" i="1"/>
  <c r="Y15951" i="1"/>
  <c r="Y15950" i="1"/>
  <c r="Y15949" i="1"/>
  <c r="Y15948" i="1"/>
  <c r="Y15947" i="1"/>
  <c r="Y15946" i="1"/>
  <c r="Y15945" i="1"/>
  <c r="Y15944" i="1"/>
  <c r="Y15943" i="1"/>
  <c r="Y15942" i="1"/>
  <c r="Y15941" i="1"/>
  <c r="Y15940" i="1"/>
  <c r="Y15939" i="1"/>
  <c r="Y15938" i="1"/>
  <c r="Y15937" i="1"/>
  <c r="Y15936" i="1"/>
  <c r="Y15935" i="1"/>
  <c r="Y15934" i="1"/>
  <c r="Y15933" i="1"/>
  <c r="Y15932" i="1"/>
  <c r="Y15931" i="1"/>
  <c r="Y15930" i="1"/>
  <c r="Y15929" i="1"/>
  <c r="Y15928" i="1"/>
  <c r="Y15927" i="1"/>
  <c r="Y15926" i="1"/>
  <c r="Y15925" i="1"/>
  <c r="Y15924" i="1"/>
  <c r="Y15923" i="1"/>
  <c r="Y15922" i="1"/>
  <c r="Y15921" i="1"/>
  <c r="Y15920" i="1"/>
  <c r="Y15919" i="1"/>
  <c r="Y15918" i="1"/>
  <c r="Y15917" i="1"/>
  <c r="Y15916" i="1"/>
  <c r="Y15915" i="1"/>
  <c r="Y15914" i="1"/>
  <c r="Y15913" i="1"/>
  <c r="Y15912" i="1"/>
  <c r="Y15911" i="1"/>
  <c r="Y15910" i="1"/>
  <c r="Y15909" i="1"/>
  <c r="Y15908" i="1"/>
  <c r="Y15907" i="1"/>
  <c r="Y15906" i="1"/>
  <c r="Y15905" i="1"/>
  <c r="Y15904" i="1"/>
  <c r="Y15903" i="1"/>
  <c r="Y15902" i="1"/>
  <c r="Y15901" i="1"/>
  <c r="Y15900" i="1"/>
  <c r="Y15899" i="1"/>
  <c r="Y15898" i="1"/>
  <c r="Y15897" i="1"/>
  <c r="Y15896" i="1"/>
  <c r="Y15895" i="1"/>
  <c r="Y15894" i="1"/>
  <c r="Y15893" i="1"/>
  <c r="Y15892" i="1"/>
  <c r="Y15891" i="1"/>
  <c r="Y15890" i="1"/>
  <c r="Y15889" i="1"/>
  <c r="Y15888" i="1"/>
  <c r="Y15887" i="1"/>
  <c r="Y15886" i="1"/>
  <c r="Y15885" i="1"/>
  <c r="Y15884" i="1"/>
  <c r="Y15883" i="1"/>
  <c r="Y15882" i="1"/>
  <c r="Y15881" i="1"/>
  <c r="Y15880" i="1"/>
  <c r="Y15879" i="1"/>
  <c r="Y15878" i="1"/>
  <c r="Y15877" i="1"/>
  <c r="Y15876" i="1"/>
  <c r="Y15875" i="1"/>
  <c r="Y15874" i="1"/>
  <c r="Y15873" i="1"/>
  <c r="Y15872" i="1"/>
  <c r="Y15871" i="1"/>
  <c r="Y15870" i="1"/>
  <c r="Y15869" i="1"/>
  <c r="Y15868" i="1"/>
  <c r="Y15867" i="1"/>
  <c r="Y15866" i="1"/>
  <c r="Y15865" i="1"/>
  <c r="Y15864" i="1"/>
  <c r="Y15863" i="1"/>
  <c r="Y15862" i="1"/>
  <c r="Y15861" i="1"/>
  <c r="Y15860" i="1"/>
  <c r="Y15859" i="1"/>
  <c r="Y15858" i="1"/>
  <c r="Y15857" i="1"/>
  <c r="Y15856" i="1"/>
  <c r="Y15855" i="1"/>
  <c r="Y15854" i="1"/>
  <c r="Y15853" i="1"/>
  <c r="Y15852" i="1"/>
  <c r="Y15851" i="1"/>
  <c r="Y15850" i="1"/>
  <c r="Y15849" i="1"/>
  <c r="Y15848" i="1"/>
  <c r="Y15847" i="1"/>
  <c r="Y15846" i="1"/>
  <c r="Y15845" i="1"/>
  <c r="Y15844" i="1"/>
  <c r="Y15843" i="1"/>
  <c r="Y15842" i="1"/>
  <c r="Y15841" i="1"/>
  <c r="Y15840" i="1"/>
  <c r="Y15839" i="1"/>
  <c r="Y15838" i="1"/>
  <c r="Y15837" i="1"/>
  <c r="Y15836" i="1"/>
  <c r="Y15835" i="1"/>
  <c r="Y15834" i="1"/>
  <c r="Y15833" i="1"/>
  <c r="Y15832" i="1"/>
  <c r="Y15831" i="1"/>
  <c r="Y15830" i="1"/>
  <c r="Y15829" i="1"/>
  <c r="Y15828" i="1"/>
  <c r="Y15827" i="1"/>
  <c r="Y15826" i="1"/>
  <c r="Y15825" i="1"/>
  <c r="Y15824" i="1"/>
  <c r="Y15823" i="1"/>
  <c r="Y15822" i="1"/>
  <c r="Y15821" i="1"/>
  <c r="Y15820" i="1"/>
  <c r="Y15819" i="1"/>
  <c r="Y15818" i="1"/>
  <c r="Y15817" i="1"/>
  <c r="Y15816" i="1"/>
  <c r="Y15815" i="1"/>
  <c r="Y15814" i="1"/>
  <c r="Y15813" i="1"/>
  <c r="Y15812" i="1"/>
  <c r="Y15811" i="1"/>
  <c r="Y15810" i="1"/>
  <c r="Y15809" i="1"/>
  <c r="Y15808" i="1"/>
  <c r="Y15807" i="1"/>
  <c r="Y15806" i="1"/>
  <c r="Y15805" i="1"/>
  <c r="Y15804" i="1"/>
  <c r="Y15803" i="1"/>
  <c r="Y15802" i="1"/>
  <c r="Y15801" i="1"/>
  <c r="Y15800" i="1"/>
  <c r="Y15799" i="1"/>
  <c r="Y15798" i="1"/>
  <c r="Y15797" i="1"/>
  <c r="Y15796" i="1"/>
  <c r="Y15795" i="1"/>
  <c r="Y15794" i="1"/>
  <c r="Y15793" i="1"/>
  <c r="Y15792" i="1"/>
  <c r="Y15791" i="1"/>
  <c r="Y15790" i="1"/>
  <c r="Y15789" i="1"/>
  <c r="Y15788" i="1"/>
  <c r="Y15787" i="1"/>
  <c r="Y15786" i="1"/>
  <c r="Y15785" i="1"/>
  <c r="Y15784" i="1"/>
  <c r="Y15783" i="1"/>
  <c r="Y15782" i="1"/>
  <c r="Y15781" i="1"/>
  <c r="Y15780" i="1"/>
  <c r="Y15779" i="1"/>
  <c r="Y15778" i="1"/>
  <c r="Y15777" i="1"/>
  <c r="Y15776" i="1"/>
  <c r="Y15775" i="1"/>
  <c r="Y15774" i="1"/>
  <c r="Y15773" i="1"/>
  <c r="Y15772" i="1"/>
  <c r="Y15771" i="1"/>
  <c r="Y15770" i="1"/>
  <c r="Y15769" i="1"/>
  <c r="Y15768" i="1"/>
  <c r="Y15767" i="1"/>
  <c r="Y15766" i="1"/>
  <c r="Y15765" i="1"/>
  <c r="Y15764" i="1"/>
  <c r="Y15763" i="1"/>
  <c r="Y15762" i="1"/>
  <c r="Y15761" i="1"/>
  <c r="Y15760" i="1"/>
  <c r="Y15759" i="1"/>
  <c r="Y15758" i="1"/>
  <c r="Y15757" i="1"/>
  <c r="Y15756" i="1"/>
  <c r="Y15755" i="1"/>
  <c r="Y15754" i="1"/>
  <c r="Y15753" i="1"/>
  <c r="Y15752" i="1"/>
  <c r="Y15751" i="1"/>
  <c r="Y15749" i="1"/>
  <c r="Y15748" i="1"/>
  <c r="Y15747" i="1"/>
  <c r="Y15746" i="1"/>
  <c r="Y15745" i="1"/>
  <c r="Y15744" i="1"/>
  <c r="Y15743" i="1"/>
  <c r="Y15742" i="1"/>
  <c r="Y15741" i="1"/>
  <c r="Y15740" i="1"/>
  <c r="Y15739" i="1"/>
  <c r="Y15738" i="1"/>
  <c r="Y15737" i="1"/>
  <c r="Y15736" i="1"/>
  <c r="Y15735" i="1"/>
  <c r="Y15734" i="1"/>
  <c r="Y15733" i="1"/>
  <c r="Y15732" i="1"/>
  <c r="Y15731" i="1"/>
  <c r="Y15730" i="1"/>
  <c r="Y15729" i="1"/>
  <c r="Y15728" i="1"/>
  <c r="Y15727" i="1"/>
  <c r="Y15726" i="1"/>
  <c r="Y15725" i="1"/>
  <c r="Y15724" i="1"/>
  <c r="Y15723" i="1"/>
  <c r="Y15722" i="1"/>
  <c r="Y15721" i="1"/>
  <c r="Y15720" i="1"/>
  <c r="Y15719" i="1"/>
  <c r="Y15718" i="1"/>
  <c r="Y15717" i="1"/>
  <c r="Y15716" i="1"/>
  <c r="Y15715" i="1"/>
  <c r="Y15714" i="1"/>
  <c r="Y15713" i="1"/>
  <c r="Y15712" i="1"/>
  <c r="Y15711" i="1"/>
  <c r="Y15710" i="1"/>
  <c r="Y15709" i="1"/>
  <c r="Y15708" i="1"/>
  <c r="Y15707" i="1"/>
  <c r="Y15706" i="1"/>
  <c r="Y15705" i="1"/>
  <c r="Y15704" i="1"/>
  <c r="Y15703" i="1"/>
  <c r="Y15702" i="1"/>
  <c r="Y15701" i="1"/>
  <c r="Y15700" i="1"/>
  <c r="Y15699" i="1"/>
  <c r="Y15698" i="1"/>
  <c r="Y15697" i="1"/>
  <c r="Y15696" i="1"/>
  <c r="Y15695" i="1"/>
  <c r="Y15694" i="1"/>
  <c r="Y15693" i="1"/>
  <c r="Y15692" i="1"/>
  <c r="Y15686" i="1"/>
  <c r="Y15685" i="1"/>
  <c r="Y15684" i="1"/>
  <c r="Y15683" i="1"/>
  <c r="Y15682" i="1"/>
  <c r="Y15681" i="1"/>
  <c r="Y15680" i="1"/>
  <c r="Y15679" i="1"/>
  <c r="Y15678" i="1"/>
  <c r="Y15677" i="1"/>
  <c r="Y15676" i="1"/>
  <c r="Y15675" i="1"/>
  <c r="Y15674" i="1"/>
  <c r="Y15673" i="1"/>
  <c r="Y15672" i="1"/>
  <c r="Y15671" i="1"/>
  <c r="Y15670" i="1"/>
  <c r="Y15669" i="1"/>
  <c r="Y15668" i="1"/>
  <c r="Y15667" i="1"/>
  <c r="Y15666" i="1"/>
  <c r="Y15665" i="1"/>
  <c r="Y15664" i="1"/>
  <c r="Y15663" i="1"/>
  <c r="Y15662" i="1"/>
  <c r="Y15660" i="1"/>
  <c r="Y15659" i="1"/>
  <c r="Y15658" i="1"/>
  <c r="Y15657" i="1"/>
  <c r="Y15656" i="1"/>
  <c r="Y15655" i="1"/>
  <c r="Y15648" i="1"/>
  <c r="Y15646" i="1"/>
  <c r="Y15644" i="1"/>
  <c r="Y15642" i="1"/>
  <c r="Y15641" i="1"/>
  <c r="Y15639" i="1"/>
  <c r="Y15638" i="1"/>
  <c r="Y15637" i="1"/>
  <c r="Y15636" i="1"/>
  <c r="Y15635" i="1"/>
  <c r="Y15634" i="1"/>
  <c r="Y15633" i="1"/>
  <c r="Y15632" i="1"/>
  <c r="Y15631" i="1"/>
  <c r="Y15630" i="1"/>
  <c r="Y15629" i="1"/>
  <c r="Y15628" i="1"/>
  <c r="Y15627" i="1"/>
  <c r="Y15626" i="1"/>
  <c r="Y15625" i="1"/>
  <c r="Y15624" i="1"/>
  <c r="Y15623" i="1"/>
  <c r="Y15622" i="1"/>
  <c r="Y15621" i="1"/>
  <c r="Y15620" i="1"/>
  <c r="Y15619" i="1"/>
  <c r="Y15618" i="1"/>
  <c r="Y15617" i="1"/>
  <c r="Y15616" i="1"/>
  <c r="Y15615" i="1"/>
  <c r="Y15614" i="1"/>
  <c r="Y15613" i="1"/>
  <c r="Y15612" i="1"/>
  <c r="Y15611" i="1"/>
  <c r="Y15610" i="1"/>
  <c r="Y15609" i="1"/>
  <c r="Y15608" i="1"/>
  <c r="Y15607" i="1"/>
  <c r="Y15606" i="1"/>
  <c r="Y15605" i="1"/>
  <c r="Y15604" i="1"/>
  <c r="Y15603" i="1"/>
  <c r="Y15602" i="1"/>
  <c r="Y15601" i="1"/>
  <c r="Y15600" i="1"/>
  <c r="Y15599" i="1"/>
  <c r="Y15598" i="1"/>
  <c r="Y15597" i="1"/>
  <c r="Y15596" i="1"/>
  <c r="Y15595" i="1"/>
  <c r="Y15594" i="1"/>
  <c r="Y15593" i="1"/>
  <c r="Y15592" i="1"/>
  <c r="Y15591" i="1"/>
  <c r="Y15590" i="1"/>
  <c r="Y15589" i="1"/>
  <c r="Y15587" i="1"/>
  <c r="Y15586" i="1"/>
  <c r="Y15585" i="1"/>
  <c r="Y15584" i="1"/>
  <c r="Y15583" i="1"/>
  <c r="Y15582" i="1"/>
  <c r="Y15581" i="1"/>
  <c r="Y15580" i="1"/>
  <c r="Y15579" i="1"/>
  <c r="Y15578" i="1"/>
  <c r="Y15577" i="1"/>
  <c r="Y15576" i="1"/>
  <c r="Y15575" i="1"/>
  <c r="Y15574" i="1"/>
  <c r="Y15573" i="1"/>
  <c r="Y15572" i="1"/>
  <c r="Y15571" i="1"/>
  <c r="Y15570" i="1"/>
  <c r="Y15569" i="1"/>
  <c r="Y15568" i="1"/>
  <c r="Y15567" i="1"/>
  <c r="Y15566" i="1"/>
  <c r="Y15565" i="1"/>
  <c r="Y15564" i="1"/>
  <c r="Y15563" i="1"/>
  <c r="Y15562" i="1"/>
  <c r="Y15561" i="1"/>
  <c r="Y15560" i="1"/>
  <c r="Y15559" i="1"/>
  <c r="Y15558" i="1"/>
  <c r="Y15557" i="1"/>
  <c r="Y15556" i="1"/>
  <c r="Y15555" i="1"/>
  <c r="Y15554" i="1"/>
  <c r="Y15553" i="1"/>
  <c r="Y15549" i="1"/>
  <c r="Y15548" i="1"/>
  <c r="Y15547" i="1"/>
  <c r="Y15546" i="1"/>
  <c r="Y15545" i="1"/>
  <c r="Y15544" i="1"/>
  <c r="Y15543" i="1"/>
  <c r="Y15542" i="1"/>
  <c r="Y15541" i="1"/>
  <c r="Y15540" i="1"/>
  <c r="Y15539" i="1"/>
  <c r="Y15538" i="1"/>
  <c r="Y15537" i="1"/>
  <c r="Y15536" i="1"/>
  <c r="Y15535" i="1"/>
  <c r="Y15534" i="1"/>
  <c r="Y15533" i="1"/>
  <c r="Y15532" i="1"/>
  <c r="Y15531" i="1"/>
  <c r="Y15530" i="1"/>
  <c r="Y15529" i="1"/>
  <c r="Y15528" i="1"/>
  <c r="Y15527" i="1"/>
  <c r="Y15526" i="1"/>
  <c r="Y15525" i="1"/>
  <c r="Y15524" i="1"/>
  <c r="Y15523" i="1"/>
  <c r="Y15522" i="1"/>
  <c r="Y15521" i="1"/>
  <c r="Y15520" i="1"/>
  <c r="Y15519" i="1"/>
  <c r="Y15518" i="1"/>
  <c r="Y15517" i="1"/>
  <c r="Y15516" i="1"/>
  <c r="Y15515" i="1"/>
  <c r="Y15514" i="1"/>
  <c r="Y15513" i="1"/>
  <c r="Y15512" i="1"/>
  <c r="Y15511" i="1"/>
  <c r="Y15510" i="1"/>
  <c r="Y15509" i="1"/>
  <c r="Y15508" i="1"/>
  <c r="Y15507" i="1"/>
  <c r="Y15506" i="1"/>
  <c r="Y15505" i="1"/>
  <c r="Y15504" i="1"/>
  <c r="Y15503" i="1"/>
  <c r="Y15502" i="1"/>
  <c r="Y15501" i="1"/>
  <c r="Y15500" i="1"/>
  <c r="Y15499" i="1"/>
  <c r="Y15498" i="1"/>
  <c r="Y15497" i="1"/>
  <c r="Y15496" i="1"/>
  <c r="Y15495" i="1"/>
  <c r="Y15494" i="1"/>
  <c r="Y15493" i="1"/>
  <c r="Y15492" i="1"/>
  <c r="Y15491" i="1"/>
  <c r="Y15490" i="1"/>
  <c r="Y15489" i="1"/>
  <c r="Y15488" i="1"/>
  <c r="Y15487" i="1"/>
  <c r="Y15486" i="1"/>
  <c r="Y15485" i="1"/>
  <c r="Y15484" i="1"/>
  <c r="Y15483" i="1"/>
  <c r="Y15482" i="1"/>
  <c r="Y15481" i="1"/>
  <c r="Y15480" i="1"/>
  <c r="Y15479" i="1"/>
  <c r="Y15478" i="1"/>
  <c r="Y15477" i="1"/>
  <c r="Y15476" i="1"/>
  <c r="Y15475" i="1"/>
  <c r="Y15474" i="1"/>
  <c r="Y15473" i="1"/>
  <c r="Y15472" i="1"/>
  <c r="Y15471" i="1"/>
  <c r="Y15470" i="1"/>
  <c r="Y15469" i="1"/>
  <c r="Y15468" i="1"/>
  <c r="Y15467" i="1"/>
  <c r="Y15466" i="1"/>
  <c r="Y15465" i="1"/>
  <c r="Y15464" i="1"/>
  <c r="Y15463" i="1"/>
  <c r="Y15462" i="1"/>
  <c r="Y15461" i="1"/>
  <c r="Y15460" i="1"/>
  <c r="Y15459" i="1"/>
  <c r="Y15458" i="1"/>
  <c r="Y15457" i="1"/>
  <c r="Y15456" i="1"/>
  <c r="Y15455" i="1"/>
  <c r="Y15454" i="1"/>
  <c r="Y15453" i="1"/>
  <c r="Y15452" i="1"/>
  <c r="Y15451" i="1"/>
  <c r="Y15450" i="1"/>
  <c r="Y15449" i="1"/>
  <c r="Y15448" i="1"/>
  <c r="Y15447" i="1"/>
  <c r="Y15446" i="1"/>
  <c r="Y15445" i="1"/>
  <c r="Y15444" i="1"/>
  <c r="Y15443" i="1"/>
  <c r="Y15442" i="1"/>
  <c r="Y15441" i="1"/>
  <c r="Y15440" i="1"/>
  <c r="Y15439" i="1"/>
  <c r="Y15438" i="1"/>
  <c r="Y15437" i="1"/>
  <c r="Y15436" i="1"/>
  <c r="Y15435" i="1"/>
  <c r="Y15434" i="1"/>
  <c r="Y15433" i="1"/>
  <c r="Y15432" i="1"/>
  <c r="Y15431" i="1"/>
  <c r="Y15430" i="1"/>
  <c r="Y15429" i="1"/>
  <c r="Y15428" i="1"/>
  <c r="Y15427" i="1"/>
  <c r="Y15426" i="1"/>
  <c r="Y15425" i="1"/>
  <c r="Y15424" i="1"/>
  <c r="Y15423" i="1"/>
  <c r="Y15422" i="1"/>
  <c r="Y15421" i="1"/>
  <c r="Y15420" i="1"/>
  <c r="Y15419" i="1"/>
  <c r="Y15418" i="1"/>
  <c r="Y15417" i="1"/>
  <c r="Y15416" i="1"/>
  <c r="Y15415" i="1"/>
  <c r="Y15414" i="1"/>
  <c r="Y15413" i="1"/>
  <c r="Y15412" i="1"/>
  <c r="Y15411" i="1"/>
  <c r="Y15410" i="1"/>
  <c r="Y15409" i="1"/>
  <c r="Y15408" i="1"/>
  <c r="Y15407" i="1"/>
  <c r="Y15406" i="1"/>
  <c r="Y15405" i="1"/>
  <c r="Y15404" i="1"/>
  <c r="Y15403" i="1"/>
  <c r="Y15402" i="1"/>
  <c r="Y15401" i="1"/>
  <c r="Y15400" i="1"/>
  <c r="Y15399" i="1"/>
  <c r="Y15398" i="1"/>
  <c r="Y15397" i="1"/>
  <c r="Y15396" i="1"/>
  <c r="Y15395" i="1"/>
  <c r="Y15394" i="1"/>
  <c r="Y15393" i="1"/>
  <c r="Y15392" i="1"/>
  <c r="Y15391" i="1"/>
  <c r="Y15390" i="1"/>
  <c r="Y15389" i="1"/>
  <c r="Y15388" i="1"/>
  <c r="Y15387" i="1"/>
  <c r="Y15386" i="1"/>
  <c r="Y15385" i="1"/>
  <c r="Y15384" i="1"/>
  <c r="Y15383" i="1"/>
  <c r="Y15382" i="1"/>
  <c r="Y15381" i="1"/>
  <c r="Y15380" i="1"/>
  <c r="Y15379" i="1"/>
  <c r="Y15378" i="1"/>
  <c r="Y15377" i="1"/>
  <c r="Y15376" i="1"/>
  <c r="Y15375" i="1"/>
  <c r="Y15374" i="1"/>
  <c r="Y15373" i="1"/>
  <c r="Y15372" i="1"/>
  <c r="Y15371" i="1"/>
  <c r="Y15370" i="1"/>
  <c r="Y15369" i="1"/>
  <c r="Y15368" i="1"/>
  <c r="Y15367" i="1"/>
  <c r="Y15366" i="1"/>
  <c r="Y15365" i="1"/>
  <c r="Y15364" i="1"/>
  <c r="Y15363" i="1"/>
  <c r="Y15362" i="1"/>
  <c r="Y15361" i="1"/>
  <c r="Y15360" i="1"/>
  <c r="Y15359" i="1"/>
  <c r="Y15358" i="1"/>
  <c r="Y15357" i="1"/>
  <c r="Y15356" i="1"/>
  <c r="Y15355" i="1"/>
  <c r="Y15354" i="1"/>
  <c r="Y15353" i="1"/>
  <c r="Y15352" i="1"/>
  <c r="Y15351" i="1"/>
  <c r="Y15350" i="1"/>
  <c r="Y15349" i="1"/>
  <c r="Y15348" i="1"/>
  <c r="Y15347" i="1"/>
  <c r="Y15346" i="1"/>
  <c r="Y15345" i="1"/>
  <c r="Y15344" i="1"/>
  <c r="Y15343" i="1"/>
  <c r="Y15342" i="1"/>
  <c r="Y15341" i="1"/>
  <c r="Y15340" i="1"/>
  <c r="Y15339" i="1"/>
  <c r="Y15338" i="1"/>
  <c r="Y15337" i="1"/>
  <c r="Y15336" i="1"/>
  <c r="Y15335" i="1"/>
  <c r="Y15334" i="1"/>
  <c r="Y15333" i="1"/>
  <c r="Y15332" i="1"/>
  <c r="Y15331" i="1"/>
  <c r="Y15330" i="1"/>
  <c r="Y15329" i="1"/>
  <c r="Y15328" i="1"/>
  <c r="Y15327" i="1"/>
  <c r="Y15326" i="1"/>
  <c r="Y15325" i="1"/>
  <c r="Y15324" i="1"/>
  <c r="Y15323" i="1"/>
  <c r="Y15322" i="1"/>
  <c r="Y15321" i="1"/>
  <c r="Y15320" i="1"/>
  <c r="Y15319" i="1"/>
  <c r="Y15318" i="1"/>
  <c r="Y15317" i="1"/>
  <c r="Y15316" i="1"/>
  <c r="Y15315" i="1"/>
  <c r="Y15314" i="1"/>
  <c r="Y15313" i="1"/>
  <c r="Y15312" i="1"/>
  <c r="Y15311" i="1"/>
  <c r="Y15310" i="1"/>
  <c r="Y15309" i="1"/>
  <c r="Y15308" i="1"/>
  <c r="Y15307" i="1"/>
  <c r="Y15306" i="1"/>
  <c r="Y15305" i="1"/>
  <c r="Y15304" i="1"/>
  <c r="Y15303" i="1"/>
  <c r="Y15302" i="1"/>
  <c r="Y15301" i="1"/>
  <c r="Y15300" i="1"/>
  <c r="Y15299" i="1"/>
  <c r="Y15298" i="1"/>
  <c r="Y15297" i="1"/>
  <c r="Y15296" i="1"/>
  <c r="Y15295" i="1"/>
  <c r="Y15294" i="1"/>
  <c r="Y15293" i="1"/>
  <c r="Y15292" i="1"/>
  <c r="Y15291" i="1"/>
  <c r="Y15290" i="1"/>
  <c r="Y15289" i="1"/>
  <c r="Y15288" i="1"/>
  <c r="Y15287" i="1"/>
  <c r="Y15286" i="1"/>
  <c r="Y15285" i="1"/>
  <c r="Y15284" i="1"/>
  <c r="Y15283" i="1"/>
  <c r="Y15282" i="1"/>
  <c r="Y15281" i="1"/>
  <c r="Y15280" i="1"/>
  <c r="Y15279" i="1"/>
  <c r="Y15278" i="1"/>
  <c r="Y15277" i="1"/>
  <c r="Y15276" i="1"/>
  <c r="Y15275" i="1"/>
  <c r="Y15274" i="1"/>
  <c r="Y15273" i="1"/>
  <c r="Y15272" i="1"/>
  <c r="Y15271" i="1"/>
  <c r="Y15270" i="1"/>
  <c r="Y15269" i="1"/>
  <c r="Y15268" i="1"/>
  <c r="Y15267" i="1"/>
  <c r="Y15266" i="1"/>
  <c r="Y15265" i="1"/>
  <c r="Y15264" i="1"/>
  <c r="Y15263" i="1"/>
  <c r="Y15262" i="1"/>
  <c r="Y15261" i="1"/>
  <c r="Y15260" i="1"/>
  <c r="Y15259" i="1"/>
  <c r="Y15258" i="1"/>
  <c r="Y15257" i="1"/>
  <c r="Y15256" i="1"/>
  <c r="Y15255" i="1"/>
  <c r="Y15254" i="1"/>
  <c r="Y15253" i="1"/>
  <c r="Y15252" i="1"/>
  <c r="Y15251" i="1"/>
  <c r="Y15250" i="1"/>
  <c r="Y15249" i="1"/>
  <c r="Y15248" i="1"/>
  <c r="Y15247" i="1"/>
  <c r="Y15246" i="1"/>
  <c r="Y15245" i="1"/>
  <c r="Y15244" i="1"/>
  <c r="Y15243" i="1"/>
  <c r="Y15242" i="1"/>
  <c r="Y15241" i="1"/>
  <c r="Y15240" i="1"/>
  <c r="Y15239" i="1"/>
  <c r="Y15238" i="1"/>
  <c r="Y15237" i="1"/>
  <c r="Y15236" i="1"/>
  <c r="Y15235" i="1"/>
  <c r="Y15234" i="1"/>
  <c r="Y15233" i="1"/>
  <c r="Y15232" i="1"/>
  <c r="Y15231" i="1"/>
  <c r="Y15230" i="1"/>
  <c r="Y15229" i="1"/>
  <c r="Y15228" i="1"/>
  <c r="Y15227" i="1"/>
  <c r="Y15226" i="1"/>
  <c r="Y15225" i="1"/>
  <c r="Y15224" i="1"/>
  <c r="Y15223" i="1"/>
  <c r="Y15222" i="1"/>
  <c r="Y15221" i="1"/>
  <c r="Y15220" i="1"/>
  <c r="Y15219" i="1"/>
  <c r="Y15218" i="1"/>
  <c r="Y15217" i="1"/>
  <c r="Y15216" i="1"/>
  <c r="Y15215" i="1"/>
  <c r="Y15214" i="1"/>
  <c r="Y15213" i="1"/>
  <c r="Y15212" i="1"/>
  <c r="Y15211" i="1"/>
  <c r="Y15210" i="1"/>
  <c r="Y15209" i="1"/>
  <c r="Y15208" i="1"/>
  <c r="Y15207" i="1"/>
  <c r="Y15206" i="1"/>
  <c r="Y15205" i="1"/>
  <c r="Y15204" i="1"/>
  <c r="Y15203" i="1"/>
  <c r="Y15202" i="1"/>
  <c r="Y15201" i="1"/>
  <c r="Y15200" i="1"/>
  <c r="Y15199" i="1"/>
  <c r="Y15198" i="1"/>
  <c r="Y15197" i="1"/>
  <c r="Y15196" i="1"/>
  <c r="Y15195" i="1"/>
  <c r="Y15194" i="1"/>
  <c r="Y15193" i="1"/>
  <c r="Y15192" i="1"/>
  <c r="Y15191" i="1"/>
  <c r="Y15190" i="1"/>
  <c r="Y15189" i="1"/>
  <c r="Y15188" i="1"/>
  <c r="Y15187" i="1"/>
  <c r="Y15186" i="1"/>
  <c r="Y15185" i="1"/>
  <c r="Y15184" i="1"/>
  <c r="Y15183" i="1"/>
  <c r="Y15182" i="1"/>
  <c r="Y15181" i="1"/>
  <c r="Y15180" i="1"/>
  <c r="Y15179" i="1"/>
  <c r="Y15178" i="1"/>
  <c r="Y15177" i="1"/>
  <c r="Y15176" i="1"/>
  <c r="Y15175" i="1"/>
  <c r="Y15174" i="1"/>
  <c r="Y15173" i="1"/>
  <c r="Y15172" i="1"/>
  <c r="Y15171" i="1"/>
  <c r="Y15170" i="1"/>
  <c r="Y15169" i="1"/>
  <c r="Y15168" i="1"/>
  <c r="Y15167" i="1"/>
  <c r="Y15166" i="1"/>
  <c r="Y15165" i="1"/>
  <c r="Y15164" i="1"/>
  <c r="Y15163" i="1"/>
  <c r="Y15162" i="1"/>
  <c r="Y15161" i="1"/>
  <c r="Y15160" i="1"/>
  <c r="Y15159" i="1"/>
  <c r="Y15158" i="1"/>
  <c r="Y15157" i="1"/>
  <c r="Y15156" i="1"/>
  <c r="Y15155" i="1"/>
  <c r="Y15154" i="1"/>
  <c r="Y15153" i="1"/>
  <c r="Y15152" i="1"/>
  <c r="Y15151" i="1"/>
  <c r="Y15150" i="1"/>
  <c r="Y15149" i="1"/>
  <c r="Y15148" i="1"/>
  <c r="Y15147" i="1"/>
  <c r="Y15146" i="1"/>
  <c r="Y15145" i="1"/>
  <c r="Y15144" i="1"/>
  <c r="Y15143" i="1"/>
  <c r="Y15142" i="1"/>
  <c r="Y15141" i="1"/>
  <c r="Y15140" i="1"/>
  <c r="Y15139" i="1"/>
  <c r="Y15138" i="1"/>
  <c r="Y15137" i="1"/>
  <c r="Y15136" i="1"/>
  <c r="Y15135" i="1"/>
  <c r="Y15134" i="1"/>
  <c r="Y15133" i="1"/>
  <c r="Y15132" i="1"/>
  <c r="Y15131" i="1"/>
  <c r="Y15130" i="1"/>
  <c r="Y15129" i="1"/>
  <c r="Y15128" i="1"/>
  <c r="Y15127" i="1"/>
  <c r="Y15126" i="1"/>
  <c r="Y15125" i="1"/>
  <c r="Y15124" i="1"/>
  <c r="Y15123" i="1"/>
  <c r="Y15122" i="1"/>
  <c r="Y15121" i="1"/>
  <c r="Y15120" i="1"/>
  <c r="Y15119" i="1"/>
  <c r="Y15118" i="1"/>
  <c r="Y15117" i="1"/>
  <c r="Y15116" i="1"/>
  <c r="Y15115" i="1"/>
  <c r="Y15114" i="1"/>
  <c r="Y15113" i="1"/>
  <c r="Y15112" i="1"/>
  <c r="Y15111" i="1"/>
  <c r="Y15110" i="1"/>
  <c r="Y15109" i="1"/>
  <c r="Y15108" i="1"/>
  <c r="Y15107" i="1"/>
  <c r="Y15106" i="1"/>
  <c r="Y15105" i="1"/>
  <c r="Y15104" i="1"/>
  <c r="Y15103" i="1"/>
  <c r="Y15102" i="1"/>
  <c r="Y15101" i="1"/>
  <c r="Y15100" i="1"/>
  <c r="Y15099" i="1"/>
  <c r="Y15098" i="1"/>
  <c r="Y15097" i="1"/>
  <c r="Y15096" i="1"/>
  <c r="Y15095" i="1"/>
  <c r="Y15094" i="1"/>
  <c r="Y15093" i="1"/>
  <c r="Y15092" i="1"/>
  <c r="Y15091" i="1"/>
  <c r="Y15090" i="1"/>
  <c r="Y15089" i="1"/>
  <c r="Y15088" i="1"/>
  <c r="Y15087" i="1"/>
  <c r="Y15086" i="1"/>
  <c r="Y15085" i="1"/>
  <c r="Y15084" i="1"/>
  <c r="Y15083" i="1"/>
  <c r="Y15082" i="1"/>
  <c r="Y15081" i="1"/>
  <c r="Y15080" i="1"/>
  <c r="Y15079" i="1"/>
  <c r="Y15078" i="1"/>
  <c r="Y15077" i="1"/>
  <c r="Y15076" i="1"/>
  <c r="Y15075" i="1"/>
  <c r="Y15074" i="1"/>
  <c r="Y15073" i="1"/>
  <c r="Y15072" i="1"/>
  <c r="Y15071" i="1"/>
  <c r="Y15070" i="1"/>
  <c r="Y15069" i="1"/>
  <c r="Y15068" i="1"/>
  <c r="Y15067" i="1"/>
  <c r="Y15066" i="1"/>
  <c r="Y15065" i="1"/>
  <c r="Y15064" i="1"/>
  <c r="Y15063" i="1"/>
  <c r="Y15062" i="1"/>
  <c r="Y15061" i="1"/>
  <c r="Y15060" i="1"/>
  <c r="Y15059" i="1"/>
  <c r="Y15058" i="1"/>
  <c r="Y15057" i="1"/>
  <c r="Y15056" i="1"/>
  <c r="Y15055" i="1"/>
  <c r="Y15054" i="1"/>
  <c r="Y15053" i="1"/>
  <c r="Y15052" i="1"/>
  <c r="Y15051" i="1"/>
  <c r="Y15050" i="1"/>
  <c r="Y15049" i="1"/>
  <c r="Y15048" i="1"/>
  <c r="Y15047" i="1"/>
  <c r="Y15046" i="1"/>
  <c r="Y15045" i="1"/>
  <c r="Y15044" i="1"/>
  <c r="Y15043" i="1"/>
  <c r="Y15042" i="1"/>
  <c r="Y15041" i="1"/>
  <c r="Y15040" i="1"/>
  <c r="Y15039" i="1"/>
  <c r="Y15038" i="1"/>
  <c r="Y15037" i="1"/>
  <c r="Y15036" i="1"/>
  <c r="Y15035" i="1"/>
  <c r="Y15034" i="1"/>
  <c r="Y15033" i="1"/>
  <c r="Y15032" i="1"/>
  <c r="Y15031" i="1"/>
  <c r="Y15030" i="1"/>
  <c r="Y15029" i="1"/>
  <c r="Y15028" i="1"/>
  <c r="Y15027" i="1"/>
  <c r="Y15026" i="1"/>
  <c r="Y15025" i="1"/>
  <c r="Y15024" i="1"/>
  <c r="Y15023" i="1"/>
  <c r="Y15022" i="1"/>
  <c r="Y15021" i="1"/>
  <c r="Y15020" i="1"/>
  <c r="Y15019" i="1"/>
  <c r="Y15018" i="1"/>
  <c r="Y15017" i="1"/>
  <c r="Y15016" i="1"/>
  <c r="Y15015" i="1"/>
  <c r="Y15014" i="1"/>
  <c r="Y15013" i="1"/>
  <c r="Y15012" i="1"/>
  <c r="Y15011" i="1"/>
  <c r="Y15010" i="1"/>
  <c r="Y15009" i="1"/>
  <c r="Y15008" i="1"/>
  <c r="Y15007" i="1"/>
  <c r="Y15006" i="1"/>
  <c r="Y15005" i="1"/>
  <c r="Y15004" i="1"/>
  <c r="Y15003" i="1"/>
  <c r="Y15002" i="1"/>
  <c r="Y15001" i="1"/>
  <c r="Y15000" i="1"/>
  <c r="Y14999" i="1"/>
  <c r="Y14998" i="1"/>
  <c r="Y14997" i="1"/>
  <c r="Y14996" i="1"/>
  <c r="Y14995" i="1"/>
  <c r="Y14994" i="1"/>
  <c r="Y14993" i="1"/>
  <c r="Y14992" i="1"/>
  <c r="Y14991" i="1"/>
  <c r="Y14990" i="1"/>
  <c r="Y14989" i="1"/>
  <c r="Y14988" i="1"/>
  <c r="Y14987" i="1"/>
  <c r="Y14986" i="1"/>
  <c r="Y14985" i="1"/>
  <c r="Y14984" i="1"/>
  <c r="Y14983" i="1"/>
  <c r="Y14982" i="1"/>
  <c r="Y14981" i="1"/>
  <c r="Y14980" i="1"/>
  <c r="Y14979" i="1"/>
  <c r="Y14978" i="1"/>
  <c r="Y14977" i="1"/>
  <c r="Y14976" i="1"/>
  <c r="Y14975" i="1"/>
  <c r="Y14974" i="1"/>
  <c r="Y14973" i="1"/>
  <c r="Y14972" i="1"/>
  <c r="Y14971" i="1"/>
  <c r="Y14970" i="1"/>
  <c r="Y14969" i="1"/>
  <c r="Y14968" i="1"/>
  <c r="Y14967" i="1"/>
  <c r="Y14966" i="1"/>
  <c r="Y14965" i="1"/>
  <c r="Y14964" i="1"/>
  <c r="Y14963" i="1"/>
  <c r="Y14962" i="1"/>
  <c r="Y14961" i="1"/>
  <c r="Y14960" i="1"/>
  <c r="Y14959" i="1"/>
  <c r="Y14958" i="1"/>
  <c r="Y14957" i="1"/>
  <c r="Y14956" i="1"/>
  <c r="Y14955" i="1"/>
  <c r="Y14954" i="1"/>
  <c r="Y14953" i="1"/>
  <c r="Y14952" i="1"/>
  <c r="Y14951" i="1"/>
  <c r="Y14950" i="1"/>
  <c r="Y14949" i="1"/>
  <c r="Y14948" i="1"/>
  <c r="Y14947" i="1"/>
  <c r="Y14946" i="1"/>
  <c r="Y14945" i="1"/>
  <c r="Y14944" i="1"/>
  <c r="Y14943" i="1"/>
  <c r="Y14942" i="1"/>
  <c r="Y14941" i="1"/>
  <c r="Y14940" i="1"/>
  <c r="Y14939" i="1"/>
  <c r="Y14938" i="1"/>
  <c r="Y14937" i="1"/>
  <c r="Y14936" i="1"/>
  <c r="Y14935" i="1"/>
  <c r="Y14934" i="1"/>
  <c r="Y14933" i="1"/>
  <c r="Y14932" i="1"/>
  <c r="Y14931" i="1"/>
  <c r="Y14930" i="1"/>
  <c r="Y14929" i="1"/>
  <c r="Y14928" i="1"/>
  <c r="Y14927" i="1"/>
  <c r="Y14926" i="1"/>
  <c r="Y14925" i="1"/>
  <c r="Y14924" i="1"/>
  <c r="Y14923" i="1"/>
  <c r="Y14922" i="1"/>
  <c r="Y14921" i="1"/>
  <c r="Y14920" i="1"/>
  <c r="Y14919" i="1"/>
  <c r="Y14918" i="1"/>
  <c r="Y14917" i="1"/>
  <c r="Y14916" i="1"/>
  <c r="Y14915" i="1"/>
  <c r="Y14914" i="1"/>
  <c r="Y14913" i="1"/>
  <c r="Y14912" i="1"/>
  <c r="Y14911" i="1"/>
  <c r="Y14910" i="1"/>
  <c r="Y14909" i="1"/>
  <c r="Y14908" i="1"/>
  <c r="Y14907" i="1"/>
  <c r="Y14906" i="1"/>
  <c r="Y14905" i="1"/>
  <c r="Y14904" i="1"/>
  <c r="Y14903" i="1"/>
  <c r="Y14902" i="1"/>
  <c r="Y14901" i="1"/>
  <c r="Y14900" i="1"/>
  <c r="Y14899" i="1"/>
  <c r="Y14898" i="1"/>
  <c r="Y14897" i="1"/>
  <c r="Y14896" i="1"/>
  <c r="Y14895" i="1"/>
  <c r="Y14894" i="1"/>
  <c r="Y14893" i="1"/>
  <c r="Y14892" i="1"/>
  <c r="Y14891" i="1"/>
  <c r="Y14890" i="1"/>
  <c r="Y14889" i="1"/>
  <c r="Y14888" i="1"/>
  <c r="Y14887" i="1"/>
  <c r="Y14886" i="1"/>
  <c r="Y14885" i="1"/>
  <c r="Y14884" i="1"/>
  <c r="Y14883" i="1"/>
  <c r="Y14882" i="1"/>
  <c r="Y14881" i="1"/>
  <c r="Y14880" i="1"/>
  <c r="Y14879" i="1"/>
  <c r="Y14878" i="1"/>
  <c r="Y14877" i="1"/>
  <c r="Y14876" i="1"/>
  <c r="Y14875" i="1"/>
  <c r="Y14874" i="1"/>
  <c r="Y14873" i="1"/>
  <c r="Y14872" i="1"/>
  <c r="Y14871" i="1"/>
  <c r="Y14870" i="1"/>
  <c r="Y14869" i="1"/>
  <c r="Y14868" i="1"/>
  <c r="Y14867" i="1"/>
  <c r="Y14866" i="1"/>
  <c r="Y14865" i="1"/>
  <c r="Y14864" i="1"/>
  <c r="Y14863" i="1"/>
  <c r="Y14862" i="1"/>
  <c r="Y14861" i="1"/>
  <c r="Y14860" i="1"/>
  <c r="Y14859" i="1"/>
  <c r="Y14858" i="1"/>
  <c r="Y14857" i="1"/>
  <c r="Y14856" i="1"/>
  <c r="Y14855" i="1"/>
  <c r="Y14854" i="1"/>
  <c r="Y14853" i="1"/>
  <c r="Y14852" i="1"/>
  <c r="Y14851" i="1"/>
  <c r="Y14850" i="1"/>
  <c r="Y14849" i="1"/>
  <c r="Y14848" i="1"/>
  <c r="Y14847" i="1"/>
  <c r="Y14846" i="1"/>
  <c r="Y14845" i="1"/>
  <c r="Y14844" i="1"/>
  <c r="Y14843" i="1"/>
  <c r="Y14842" i="1"/>
  <c r="Y14841" i="1"/>
  <c r="Y14840" i="1"/>
  <c r="Y14839" i="1"/>
  <c r="Y14838" i="1"/>
  <c r="Y14837" i="1"/>
  <c r="Y14836" i="1"/>
  <c r="Y14835" i="1"/>
  <c r="Y14834" i="1"/>
  <c r="Y14833" i="1"/>
  <c r="Y14832" i="1"/>
  <c r="Y14831" i="1"/>
  <c r="Y14830" i="1"/>
  <c r="Y14829" i="1"/>
  <c r="Y14828" i="1"/>
  <c r="Y14827" i="1"/>
  <c r="Y14826" i="1"/>
  <c r="Y14825" i="1"/>
  <c r="Y14824" i="1"/>
  <c r="Y14823" i="1"/>
  <c r="Y14822" i="1"/>
  <c r="Y14821" i="1"/>
  <c r="Y14820" i="1"/>
  <c r="Y14819" i="1"/>
  <c r="Y14818" i="1"/>
  <c r="Y14817" i="1"/>
  <c r="Y14816" i="1"/>
  <c r="Y14815" i="1"/>
  <c r="Y14814" i="1"/>
  <c r="Y14813" i="1"/>
  <c r="Y14812" i="1"/>
  <c r="Y14811" i="1"/>
  <c r="Y14810" i="1"/>
  <c r="Y14809" i="1"/>
  <c r="Y14808" i="1"/>
  <c r="Y14807" i="1"/>
  <c r="Y14806" i="1"/>
  <c r="Y14805" i="1"/>
  <c r="Y14804" i="1"/>
  <c r="Y14803" i="1"/>
  <c r="Y14802" i="1"/>
  <c r="Y14801" i="1"/>
  <c r="Y14800" i="1"/>
  <c r="Y14799" i="1"/>
  <c r="Y14798" i="1"/>
  <c r="Y14797" i="1"/>
  <c r="Y14796" i="1"/>
  <c r="Y14795" i="1"/>
  <c r="Y14794" i="1"/>
  <c r="Y14793" i="1"/>
  <c r="Y14792" i="1"/>
  <c r="Y14791" i="1"/>
  <c r="Y14790" i="1"/>
  <c r="Y14789" i="1"/>
  <c r="Y14788" i="1"/>
  <c r="Y14787" i="1"/>
  <c r="Y14786" i="1"/>
  <c r="Y14785" i="1"/>
  <c r="Y14784" i="1"/>
  <c r="Y14783" i="1"/>
  <c r="Y14782" i="1"/>
  <c r="Y14781" i="1"/>
  <c r="Y14780" i="1"/>
  <c r="Y14779" i="1"/>
  <c r="Y14778" i="1"/>
  <c r="Y14777" i="1"/>
  <c r="Y14776" i="1"/>
  <c r="Y14775" i="1"/>
  <c r="Y14774" i="1"/>
  <c r="Y14773" i="1"/>
  <c r="Y14772" i="1"/>
  <c r="Y14771" i="1"/>
  <c r="Y14770" i="1"/>
  <c r="Y14769" i="1"/>
  <c r="Y14768" i="1"/>
  <c r="Y14767" i="1"/>
  <c r="Y14766" i="1"/>
  <c r="Y14765" i="1"/>
  <c r="Y14764" i="1"/>
  <c r="Y14763" i="1"/>
  <c r="Y14762" i="1"/>
  <c r="Y14761" i="1"/>
  <c r="Y14760" i="1"/>
  <c r="Y14759" i="1"/>
  <c r="Y14758" i="1"/>
  <c r="Y14757" i="1"/>
  <c r="Y14756" i="1"/>
  <c r="Y14755" i="1"/>
  <c r="Y14754" i="1"/>
  <c r="Y14753" i="1"/>
  <c r="Y14752" i="1"/>
  <c r="Y14751" i="1"/>
  <c r="Y14750" i="1"/>
  <c r="Y14749" i="1"/>
  <c r="Y14748" i="1"/>
  <c r="Y14747" i="1"/>
  <c r="Y14746" i="1"/>
  <c r="Y14745" i="1"/>
  <c r="Y14744" i="1"/>
  <c r="Y14743" i="1"/>
  <c r="Y14742" i="1"/>
  <c r="Y14741" i="1"/>
  <c r="Y14740" i="1"/>
  <c r="Y14739" i="1"/>
  <c r="Y14738" i="1"/>
  <c r="Y14737" i="1"/>
  <c r="Y14736" i="1"/>
  <c r="Y14735" i="1"/>
  <c r="Y14734" i="1"/>
  <c r="Y14733" i="1"/>
  <c r="Y14732" i="1"/>
  <c r="Y14731" i="1"/>
  <c r="Y14730" i="1"/>
  <c r="Y14729" i="1"/>
  <c r="Y14728" i="1"/>
  <c r="Y14727" i="1"/>
  <c r="Y14726" i="1"/>
  <c r="Y14725" i="1"/>
  <c r="Y14724" i="1"/>
  <c r="Y14723" i="1"/>
  <c r="Y14722" i="1"/>
  <c r="Y14721" i="1"/>
  <c r="Y14720" i="1"/>
  <c r="Y14719" i="1"/>
  <c r="Y14718" i="1"/>
  <c r="Y14717" i="1"/>
  <c r="Y14716" i="1"/>
  <c r="Y14715" i="1"/>
  <c r="Y14714" i="1"/>
  <c r="Y14713" i="1"/>
  <c r="Y14712" i="1"/>
  <c r="Y14711" i="1"/>
  <c r="Y14710" i="1"/>
  <c r="Y14709" i="1"/>
  <c r="Y14708" i="1"/>
  <c r="Y14707" i="1"/>
  <c r="Y14706" i="1"/>
  <c r="Y14705" i="1"/>
  <c r="Y14704" i="1"/>
  <c r="Y14703" i="1"/>
  <c r="Y14702" i="1"/>
  <c r="Y14701" i="1"/>
  <c r="Y14700" i="1"/>
  <c r="Y14699" i="1"/>
  <c r="Y14698" i="1"/>
  <c r="Y14697" i="1"/>
  <c r="Y14696" i="1"/>
  <c r="Y14695" i="1"/>
  <c r="Y14694" i="1"/>
  <c r="Y14693" i="1"/>
  <c r="Y14692" i="1"/>
  <c r="Y14691" i="1"/>
  <c r="Y14690" i="1"/>
  <c r="Y14689" i="1"/>
  <c r="Y14688" i="1"/>
  <c r="Y14687" i="1"/>
  <c r="Y14686" i="1"/>
  <c r="Y14685" i="1"/>
  <c r="Y14684" i="1"/>
  <c r="Y14683" i="1"/>
  <c r="Y14682" i="1"/>
  <c r="Y14681" i="1"/>
  <c r="Y14680" i="1"/>
  <c r="Y14679" i="1"/>
  <c r="Y14678" i="1"/>
  <c r="Y14677" i="1"/>
  <c r="Y14676" i="1"/>
  <c r="Y14675" i="1"/>
  <c r="Y14674" i="1"/>
  <c r="Y14673" i="1"/>
  <c r="Y14672" i="1"/>
  <c r="Y14671" i="1"/>
  <c r="Y14670" i="1"/>
  <c r="Y14669" i="1"/>
  <c r="Y14668" i="1"/>
  <c r="Y14667" i="1"/>
  <c r="Y14666" i="1"/>
  <c r="Y14665" i="1"/>
  <c r="Y14664" i="1"/>
  <c r="Y14663" i="1"/>
  <c r="Y14662" i="1"/>
  <c r="Y14661" i="1"/>
  <c r="Y14660" i="1"/>
  <c r="Y14659" i="1"/>
  <c r="Y14658" i="1"/>
  <c r="Y14657" i="1"/>
  <c r="Y14656" i="1"/>
  <c r="Y14655" i="1"/>
  <c r="Y14654" i="1"/>
  <c r="Y14653" i="1"/>
  <c r="Y14652" i="1"/>
  <c r="Y14651" i="1"/>
  <c r="Y14650" i="1"/>
  <c r="Y14649" i="1"/>
  <c r="Y14648" i="1"/>
  <c r="Y14647" i="1"/>
  <c r="Y14646" i="1"/>
  <c r="Y14645" i="1"/>
  <c r="Y14644" i="1"/>
  <c r="Y14643" i="1"/>
  <c r="Y14642" i="1"/>
  <c r="Y14641" i="1"/>
  <c r="Y14640" i="1"/>
  <c r="Y14639" i="1"/>
  <c r="Y14638" i="1"/>
  <c r="Y14637" i="1"/>
  <c r="Y14636" i="1"/>
  <c r="Y14635" i="1"/>
  <c r="Y14634" i="1"/>
  <c r="Y14633" i="1"/>
  <c r="Y14632" i="1"/>
  <c r="Y14631" i="1"/>
  <c r="Y14630" i="1"/>
  <c r="Y14629" i="1"/>
  <c r="Y14628" i="1"/>
  <c r="Y14627" i="1"/>
  <c r="Y14626" i="1"/>
  <c r="Y14625" i="1"/>
  <c r="Y14624" i="1"/>
  <c r="Y14623" i="1"/>
  <c r="Y14622" i="1"/>
  <c r="Y14621" i="1"/>
  <c r="Y14620" i="1"/>
  <c r="Y14619" i="1"/>
  <c r="Y14618" i="1"/>
  <c r="Y14617" i="1"/>
  <c r="Y14616" i="1"/>
  <c r="Y14615" i="1"/>
  <c r="Y14614" i="1"/>
  <c r="Y14613" i="1"/>
  <c r="Y14612" i="1"/>
  <c r="Y14611" i="1"/>
  <c r="Y14610" i="1"/>
  <c r="Y14609" i="1"/>
  <c r="Y14608" i="1"/>
  <c r="Y14607" i="1"/>
  <c r="Y14606" i="1"/>
  <c r="Y14605" i="1"/>
  <c r="Y14604" i="1"/>
  <c r="Y14603" i="1"/>
  <c r="Y14602" i="1"/>
  <c r="Y14601" i="1"/>
  <c r="Y14600" i="1"/>
  <c r="Y14599" i="1"/>
  <c r="Y14598" i="1"/>
  <c r="Y14597" i="1"/>
  <c r="Y14596" i="1"/>
  <c r="Y14595" i="1"/>
  <c r="Y14594" i="1"/>
  <c r="Y14593" i="1"/>
  <c r="Y14592" i="1"/>
  <c r="Y14591" i="1"/>
  <c r="Y14590" i="1"/>
  <c r="Y14589" i="1"/>
  <c r="Y14588" i="1"/>
  <c r="Y14587" i="1"/>
  <c r="Y14586" i="1"/>
  <c r="Y14585" i="1"/>
  <c r="Y14584" i="1"/>
  <c r="Y14583" i="1"/>
  <c r="Y14582" i="1"/>
  <c r="Y14581" i="1"/>
  <c r="Y14580" i="1"/>
  <c r="Y14579" i="1"/>
  <c r="Y14578" i="1"/>
  <c r="Y14577" i="1"/>
  <c r="Y14576" i="1"/>
  <c r="Y14575" i="1"/>
  <c r="Y14574" i="1"/>
  <c r="Y14573" i="1"/>
  <c r="Y14572" i="1"/>
  <c r="Y14571" i="1"/>
  <c r="Y14570" i="1"/>
  <c r="Y14569" i="1"/>
  <c r="Y14568" i="1"/>
  <c r="Y14567" i="1"/>
  <c r="Y14566" i="1"/>
  <c r="Y14565" i="1"/>
  <c r="Y14564" i="1"/>
  <c r="Y14563" i="1"/>
  <c r="Y14562" i="1"/>
  <c r="Y14561" i="1"/>
  <c r="Y14560" i="1"/>
  <c r="Y14559" i="1"/>
  <c r="Y14558" i="1"/>
  <c r="Y14557" i="1"/>
  <c r="Y14556" i="1"/>
  <c r="Y14555" i="1"/>
  <c r="Y14554" i="1"/>
  <c r="Y14553" i="1"/>
  <c r="Y14552" i="1"/>
  <c r="Y14551" i="1"/>
  <c r="Y14550" i="1"/>
  <c r="Y14549" i="1"/>
  <c r="Y14548" i="1"/>
  <c r="Y14547" i="1"/>
  <c r="Y14546" i="1"/>
  <c r="Y14545" i="1"/>
  <c r="Y14544" i="1"/>
  <c r="Y14543" i="1"/>
  <c r="Y14542" i="1"/>
  <c r="Y14541" i="1"/>
  <c r="Y14540" i="1"/>
  <c r="Y14539" i="1"/>
  <c r="Y14538" i="1"/>
  <c r="Y14537" i="1"/>
  <c r="Y14536" i="1"/>
  <c r="Y14535" i="1"/>
  <c r="Y14534" i="1"/>
  <c r="Y14533" i="1"/>
  <c r="Y14532" i="1"/>
  <c r="Y14531" i="1"/>
  <c r="Y14530" i="1"/>
  <c r="Y14529" i="1"/>
  <c r="Y14528" i="1"/>
  <c r="Y14527" i="1"/>
  <c r="Y14526" i="1"/>
  <c r="Y14525" i="1"/>
  <c r="Y14524" i="1"/>
  <c r="Y14523" i="1"/>
  <c r="Y14522" i="1"/>
  <c r="Y14521" i="1"/>
  <c r="Y14520" i="1"/>
  <c r="Y14519" i="1"/>
  <c r="Y14518" i="1"/>
  <c r="Y14517" i="1"/>
  <c r="Y14516" i="1"/>
  <c r="Y14515" i="1"/>
  <c r="Y14514" i="1"/>
  <c r="Y14513" i="1"/>
  <c r="Y14512" i="1"/>
  <c r="Y14511" i="1"/>
  <c r="Y14510" i="1"/>
  <c r="Y14509" i="1"/>
  <c r="Y14508" i="1"/>
  <c r="Y14507" i="1"/>
  <c r="Y14506" i="1"/>
  <c r="Y14505" i="1"/>
  <c r="Y14504" i="1"/>
  <c r="Y14503" i="1"/>
  <c r="Y14502" i="1"/>
  <c r="Y14501" i="1"/>
  <c r="Y14500" i="1"/>
  <c r="Y14499" i="1"/>
  <c r="Y14498" i="1"/>
  <c r="Y14497" i="1"/>
  <c r="Y14496" i="1"/>
  <c r="Y14495" i="1"/>
  <c r="Y14494" i="1"/>
  <c r="Y14493" i="1"/>
  <c r="Y14492" i="1"/>
  <c r="Y14491" i="1"/>
  <c r="Y14490" i="1"/>
  <c r="Y14489" i="1"/>
  <c r="Y14488" i="1"/>
  <c r="Y14487" i="1"/>
  <c r="Y14486" i="1"/>
  <c r="Y14485" i="1"/>
  <c r="Y14484" i="1"/>
  <c r="Y14483" i="1"/>
  <c r="Y14482" i="1"/>
  <c r="Y14481" i="1"/>
  <c r="Y14480" i="1"/>
  <c r="Y14479" i="1"/>
  <c r="Y14478" i="1"/>
  <c r="Y14477" i="1"/>
  <c r="Y14476" i="1"/>
  <c r="Y14475" i="1"/>
  <c r="Y14474" i="1"/>
  <c r="Y14473" i="1"/>
  <c r="Y14472" i="1"/>
  <c r="Y14471" i="1"/>
  <c r="Y14470" i="1"/>
  <c r="Y14469" i="1"/>
  <c r="Y14468" i="1"/>
  <c r="Y14467" i="1"/>
  <c r="Y14466" i="1"/>
  <c r="Y14465" i="1"/>
  <c r="Y14464" i="1"/>
  <c r="Y14463" i="1"/>
  <c r="Y14462" i="1"/>
  <c r="Y14461" i="1"/>
  <c r="Y14460" i="1"/>
  <c r="Y14459" i="1"/>
  <c r="Y14458" i="1"/>
  <c r="Y14457" i="1"/>
  <c r="Y14456" i="1"/>
  <c r="Y14455" i="1"/>
  <c r="Y14454" i="1"/>
  <c r="Y14453" i="1"/>
  <c r="Y14452" i="1"/>
  <c r="Y14451" i="1"/>
  <c r="Y14450" i="1"/>
  <c r="Y14449" i="1"/>
  <c r="Y14448" i="1"/>
  <c r="Y14447" i="1"/>
  <c r="Y14446" i="1"/>
  <c r="Y14445" i="1"/>
  <c r="Y14444" i="1"/>
  <c r="Y14443" i="1"/>
  <c r="Y14442" i="1"/>
  <c r="Y14441" i="1"/>
  <c r="Y14440" i="1"/>
  <c r="Y14439" i="1"/>
  <c r="Y14438" i="1"/>
  <c r="Y14437" i="1"/>
  <c r="Y14436" i="1"/>
  <c r="Y14435" i="1"/>
  <c r="Y14434" i="1"/>
  <c r="Y14433" i="1"/>
  <c r="Y14432" i="1"/>
  <c r="Y14431" i="1"/>
  <c r="Y14430" i="1"/>
  <c r="Y14429" i="1"/>
  <c r="Y14428" i="1"/>
  <c r="Y14427" i="1"/>
  <c r="Y14426" i="1"/>
  <c r="Y14425" i="1"/>
  <c r="Y14424" i="1"/>
  <c r="Y14423" i="1"/>
  <c r="Y14422" i="1"/>
  <c r="Y14421" i="1"/>
  <c r="Y14420" i="1"/>
  <c r="Y14419" i="1"/>
  <c r="Y14418" i="1"/>
  <c r="Y14417" i="1"/>
  <c r="Y14416" i="1"/>
  <c r="Y14415" i="1"/>
  <c r="Y14414" i="1"/>
  <c r="Y14413" i="1"/>
  <c r="Y14412" i="1"/>
  <c r="Y14411" i="1"/>
  <c r="Y14410" i="1"/>
  <c r="Y14409" i="1"/>
  <c r="Y14408" i="1"/>
  <c r="Y14407" i="1"/>
  <c r="Y14406" i="1"/>
  <c r="Y14405" i="1"/>
  <c r="Y14404" i="1"/>
  <c r="Y14403" i="1"/>
  <c r="Y14402" i="1"/>
  <c r="Y14401" i="1"/>
  <c r="Y14400" i="1"/>
  <c r="Y14399" i="1"/>
  <c r="Y14398" i="1"/>
  <c r="Y14397" i="1"/>
  <c r="Y14396" i="1"/>
  <c r="Y14395" i="1"/>
  <c r="Y14394" i="1"/>
  <c r="Y14393" i="1"/>
  <c r="Y14392" i="1"/>
  <c r="Y14391" i="1"/>
  <c r="Y14390" i="1"/>
  <c r="Y14389" i="1"/>
  <c r="Y14388" i="1"/>
  <c r="Y14387" i="1"/>
  <c r="Y14386" i="1"/>
  <c r="Y14385" i="1"/>
  <c r="Y14384" i="1"/>
  <c r="Y14383" i="1"/>
  <c r="Y14382" i="1"/>
  <c r="Y14381" i="1"/>
  <c r="Y14380" i="1"/>
  <c r="Y14379" i="1"/>
  <c r="Y14378" i="1"/>
  <c r="Y14377" i="1"/>
  <c r="Y14376" i="1"/>
  <c r="Y14375" i="1"/>
  <c r="Y14374" i="1"/>
  <c r="Y14373" i="1"/>
  <c r="Y14372" i="1"/>
  <c r="Y14371" i="1"/>
  <c r="Y14370" i="1"/>
  <c r="Y14369" i="1"/>
  <c r="Y14368" i="1"/>
  <c r="Y14367" i="1"/>
  <c r="Y14366" i="1"/>
  <c r="Y14365" i="1"/>
  <c r="Y14364" i="1"/>
  <c r="Y14363" i="1"/>
  <c r="Y14362" i="1"/>
  <c r="Y14361" i="1"/>
  <c r="Y14360" i="1"/>
  <c r="Y14359" i="1"/>
  <c r="Y14358" i="1"/>
  <c r="Y14357" i="1"/>
  <c r="Y14356" i="1"/>
  <c r="Y14355" i="1"/>
  <c r="Y14354" i="1"/>
  <c r="Y14353" i="1"/>
  <c r="Y14352" i="1"/>
  <c r="Y14351" i="1"/>
  <c r="Y14350" i="1"/>
  <c r="Y14348" i="1"/>
  <c r="Y14347" i="1"/>
  <c r="Y14346" i="1"/>
  <c r="Y14345" i="1"/>
  <c r="Y14344" i="1"/>
  <c r="Y14343" i="1"/>
  <c r="Y14342" i="1"/>
  <c r="Y14341" i="1"/>
  <c r="Y14340" i="1"/>
  <c r="Y14339" i="1"/>
  <c r="Y14338" i="1"/>
  <c r="Y14337" i="1"/>
  <c r="Y14336" i="1"/>
  <c r="Y14335" i="1"/>
  <c r="Y14334" i="1"/>
  <c r="Y14333" i="1"/>
  <c r="Y14332" i="1"/>
  <c r="Y14331" i="1"/>
  <c r="Y14277" i="1"/>
  <c r="Y14276" i="1"/>
  <c r="Y14275" i="1"/>
  <c r="Y14274" i="1"/>
  <c r="Y14273" i="1"/>
  <c r="Y14272" i="1"/>
  <c r="Y14271" i="1"/>
  <c r="Y14270" i="1"/>
  <c r="Y14269" i="1"/>
  <c r="Y14268" i="1"/>
  <c r="Y14267" i="1"/>
  <c r="Y14266" i="1"/>
  <c r="Y14265" i="1"/>
  <c r="Y14264" i="1"/>
  <c r="Y14263" i="1"/>
  <c r="Y14262" i="1"/>
  <c r="Y14261" i="1"/>
  <c r="Y14260" i="1"/>
  <c r="Y14259" i="1"/>
  <c r="Y14258" i="1"/>
  <c r="Y14257" i="1"/>
  <c r="Y14256" i="1"/>
  <c r="Y14255" i="1"/>
  <c r="Y14254" i="1"/>
  <c r="Y14253" i="1"/>
  <c r="Y14252" i="1"/>
  <c r="Y14251" i="1"/>
  <c r="Y14250" i="1"/>
  <c r="Y14249" i="1"/>
  <c r="Y14248" i="1"/>
  <c r="Y14247" i="1"/>
  <c r="Y14246" i="1"/>
  <c r="Y14245" i="1"/>
  <c r="Y14244" i="1"/>
  <c r="Y14243" i="1"/>
  <c r="Y14242" i="1"/>
  <c r="Y14241" i="1"/>
  <c r="Y14240" i="1"/>
  <c r="Y14239" i="1"/>
  <c r="Y14238" i="1"/>
  <c r="Y14237" i="1"/>
  <c r="Y14236" i="1"/>
  <c r="Y14235" i="1"/>
  <c r="Y14234" i="1"/>
  <c r="Y14233" i="1"/>
  <c r="Y14232" i="1"/>
  <c r="Y14231" i="1"/>
  <c r="Y14230" i="1"/>
  <c r="Y14229" i="1"/>
  <c r="Y14228" i="1"/>
  <c r="Y14227" i="1"/>
  <c r="Y14226" i="1"/>
  <c r="Y14225" i="1"/>
  <c r="Y14224" i="1"/>
  <c r="Y14223" i="1"/>
  <c r="Y14222" i="1"/>
  <c r="Y14221" i="1"/>
  <c r="Y14220" i="1"/>
  <c r="Y14219" i="1"/>
  <c r="Y14218" i="1"/>
  <c r="Y14217" i="1"/>
  <c r="Y14216" i="1"/>
  <c r="Y14215" i="1"/>
  <c r="Y14214" i="1"/>
  <c r="Y14213" i="1"/>
  <c r="Y14212" i="1"/>
  <c r="Y14211" i="1"/>
  <c r="Y14210" i="1"/>
  <c r="Y14209" i="1"/>
  <c r="Y14208" i="1"/>
  <c r="Y14207" i="1"/>
  <c r="Y14206" i="1"/>
  <c r="Y14205" i="1"/>
  <c r="Y14204" i="1"/>
  <c r="Y14203" i="1"/>
  <c r="Y14330" i="1"/>
  <c r="Y14329" i="1"/>
  <c r="Y14328" i="1"/>
  <c r="Y14327" i="1"/>
  <c r="Y14326" i="1"/>
  <c r="Y14325" i="1"/>
  <c r="Y14324" i="1"/>
  <c r="Y14323" i="1"/>
  <c r="Y14322" i="1"/>
  <c r="Y14321" i="1"/>
  <c r="Y14320" i="1"/>
  <c r="Y14319" i="1"/>
  <c r="Y14318" i="1"/>
  <c r="Y14317" i="1"/>
  <c r="Y14316" i="1"/>
  <c r="Y14315" i="1"/>
  <c r="Y14314" i="1"/>
  <c r="Y14313" i="1"/>
  <c r="Y14312" i="1"/>
  <c r="Y14311" i="1"/>
  <c r="Y14310" i="1"/>
  <c r="Y14309" i="1"/>
  <c r="Y14308" i="1"/>
  <c r="Y14307" i="1"/>
  <c r="Y14306" i="1"/>
  <c r="Y14305" i="1"/>
  <c r="Y14304" i="1"/>
  <c r="Y14303" i="1"/>
  <c r="Y14302" i="1"/>
  <c r="Y14301" i="1"/>
  <c r="Y14300" i="1"/>
  <c r="Y14299" i="1"/>
  <c r="Y14298" i="1"/>
  <c r="Y14297" i="1"/>
  <c r="Y14296" i="1"/>
  <c r="Y14295" i="1"/>
  <c r="Y14294" i="1"/>
  <c r="Y14293" i="1"/>
  <c r="Y14292" i="1"/>
  <c r="Y14291" i="1"/>
  <c r="Y14290" i="1"/>
  <c r="Y14289" i="1"/>
  <c r="Y14288" i="1"/>
  <c r="Y14287" i="1"/>
  <c r="Y14286" i="1"/>
  <c r="Y14285" i="1"/>
  <c r="Y14284" i="1"/>
  <c r="Y14283" i="1"/>
  <c r="Y14282" i="1"/>
  <c r="Y14281" i="1"/>
  <c r="Y14280" i="1"/>
  <c r="Y14279" i="1"/>
  <c r="Y14202" i="1"/>
  <c r="Y14201" i="1"/>
  <c r="Y14200" i="1"/>
  <c r="Y14199" i="1"/>
  <c r="Y14198" i="1"/>
  <c r="Y14197" i="1"/>
  <c r="Y14196" i="1"/>
  <c r="Y14195" i="1"/>
  <c r="Y14194" i="1"/>
  <c r="Y14193" i="1"/>
  <c r="Y14192" i="1"/>
  <c r="Y14191" i="1"/>
  <c r="Y14190" i="1"/>
  <c r="Y14189" i="1"/>
  <c r="Y14188" i="1"/>
  <c r="Y14187" i="1"/>
  <c r="Y14186" i="1"/>
  <c r="Y14185" i="1"/>
  <c r="Y14184" i="1"/>
  <c r="Y14183" i="1"/>
  <c r="Y14182" i="1"/>
  <c r="Y14181" i="1"/>
  <c r="Y14180" i="1"/>
  <c r="Y14179" i="1"/>
  <c r="Y14178" i="1"/>
  <c r="Y14177" i="1"/>
  <c r="Y14176" i="1"/>
  <c r="Y14175" i="1"/>
  <c r="Y14174" i="1"/>
  <c r="Y14173" i="1"/>
  <c r="Y14172" i="1"/>
  <c r="Y14171" i="1"/>
  <c r="Y14170" i="1"/>
  <c r="Y14169" i="1"/>
  <c r="Y14168" i="1"/>
  <c r="Y14167" i="1"/>
  <c r="Y14166" i="1"/>
  <c r="Y14165" i="1"/>
  <c r="Y14164" i="1"/>
  <c r="Y14163" i="1"/>
  <c r="Y14162" i="1"/>
  <c r="Y14161" i="1"/>
  <c r="Y14160" i="1"/>
  <c r="Y14159" i="1"/>
  <c r="Y14158" i="1"/>
  <c r="Y14157" i="1"/>
  <c r="Y14156" i="1"/>
  <c r="Y14155" i="1"/>
  <c r="Y14154" i="1"/>
  <c r="Y14153" i="1"/>
  <c r="Y14152" i="1"/>
  <c r="Y14151" i="1"/>
  <c r="Y14150" i="1"/>
  <c r="Y14149" i="1"/>
  <c r="Y14148" i="1"/>
  <c r="Y14147" i="1"/>
  <c r="Y14146" i="1"/>
  <c r="Y14145" i="1"/>
  <c r="Y14144" i="1"/>
  <c r="Y14143" i="1"/>
  <c r="Y14142" i="1"/>
  <c r="Y14141" i="1"/>
  <c r="Y14140" i="1"/>
  <c r="Y14139" i="1"/>
  <c r="Y14138" i="1"/>
  <c r="Y14137" i="1"/>
  <c r="Y14136" i="1"/>
  <c r="Y14135" i="1"/>
  <c r="Y14134" i="1"/>
  <c r="Y14133" i="1"/>
  <c r="Y14132" i="1"/>
  <c r="Y14131" i="1"/>
  <c r="Y14130" i="1"/>
  <c r="Y14129" i="1"/>
  <c r="Y14128" i="1"/>
  <c r="Y14127" i="1"/>
  <c r="Y14126" i="1"/>
  <c r="Y14125" i="1"/>
  <c r="Y14124" i="1"/>
  <c r="Y14123" i="1"/>
  <c r="Y14122" i="1"/>
  <c r="Y14121" i="1"/>
  <c r="Y14120" i="1"/>
  <c r="Y14119" i="1"/>
  <c r="Y14118" i="1"/>
  <c r="Y14117" i="1"/>
  <c r="Y14116" i="1"/>
  <c r="Y14115" i="1"/>
  <c r="Y14114" i="1"/>
  <c r="Y14113" i="1"/>
  <c r="Y14112" i="1"/>
  <c r="Y14111" i="1"/>
  <c r="Y14110" i="1"/>
  <c r="Y14109" i="1"/>
  <c r="Y14108" i="1"/>
  <c r="Y14107" i="1"/>
  <c r="Y14106" i="1"/>
  <c r="Y14105" i="1"/>
  <c r="Y14104" i="1"/>
  <c r="Y14103" i="1"/>
  <c r="Y14102" i="1"/>
  <c r="Y14101" i="1"/>
  <c r="Y14100" i="1"/>
  <c r="Y14099" i="1"/>
  <c r="Y14098" i="1"/>
  <c r="Y14097" i="1"/>
  <c r="Y14096" i="1"/>
  <c r="Y14095" i="1"/>
  <c r="Y14094" i="1"/>
  <c r="Y14093" i="1"/>
  <c r="Y14092" i="1"/>
  <c r="Y14091" i="1"/>
  <c r="Y14090" i="1"/>
  <c r="Y14089" i="1"/>
  <c r="Y14088" i="1"/>
  <c r="Y14087" i="1"/>
  <c r="Y14086" i="1"/>
  <c r="Y14085" i="1"/>
  <c r="Y14084" i="1"/>
  <c r="Y14083" i="1"/>
  <c r="Y14082" i="1"/>
  <c r="Y14081" i="1"/>
  <c r="Y14080" i="1"/>
  <c r="Y14079" i="1"/>
  <c r="Y14078" i="1"/>
  <c r="Y14077" i="1"/>
  <c r="Y14076" i="1"/>
  <c r="Y14075" i="1"/>
  <c r="Y14074" i="1"/>
  <c r="Y14073" i="1"/>
  <c r="Y14072" i="1"/>
  <c r="Y14071" i="1"/>
  <c r="Y14070" i="1"/>
  <c r="Y14069" i="1"/>
  <c r="Y14068" i="1"/>
  <c r="Y14067" i="1"/>
  <c r="Y14066" i="1"/>
  <c r="Y14065" i="1"/>
  <c r="Y14064" i="1"/>
  <c r="Y14063" i="1"/>
  <c r="Y14062" i="1"/>
  <c r="Y14061" i="1"/>
  <c r="Y14060" i="1"/>
  <c r="Y14059" i="1"/>
  <c r="Y14058" i="1"/>
  <c r="Y14057" i="1"/>
  <c r="Y14056" i="1"/>
  <c r="Y14055" i="1"/>
  <c r="Y14054" i="1"/>
  <c r="Y14053" i="1"/>
  <c r="Y14052" i="1"/>
  <c r="Y14051" i="1"/>
  <c r="Y14050" i="1"/>
  <c r="Y14049" i="1"/>
  <c r="Y14048" i="1"/>
  <c r="Y14047" i="1"/>
  <c r="Y14046" i="1"/>
  <c r="Y14045" i="1"/>
  <c r="Y14044" i="1"/>
  <c r="Y14043" i="1"/>
  <c r="Y14042" i="1"/>
  <c r="Y14041" i="1"/>
  <c r="Y14040" i="1"/>
  <c r="Y14039" i="1"/>
  <c r="Y14038" i="1"/>
  <c r="Y14037" i="1"/>
  <c r="Y14036" i="1"/>
  <c r="Y14035" i="1"/>
  <c r="Y14034" i="1"/>
  <c r="Y14033" i="1"/>
  <c r="Y14032" i="1"/>
  <c r="Y14031" i="1"/>
  <c r="Y14030" i="1"/>
  <c r="Y14029" i="1"/>
  <c r="Y14028" i="1"/>
  <c r="Y14027" i="1"/>
  <c r="Y14026" i="1"/>
  <c r="Y14025" i="1"/>
  <c r="Y14024" i="1"/>
  <c r="Y14023" i="1"/>
  <c r="Y14022" i="1"/>
  <c r="Y14021" i="1"/>
  <c r="Y14020" i="1"/>
  <c r="Y14019" i="1"/>
  <c r="Y14018" i="1"/>
  <c r="Y14017" i="1"/>
  <c r="Y14016" i="1"/>
  <c r="Y14015" i="1"/>
  <c r="Y14014" i="1"/>
  <c r="Y14013" i="1"/>
  <c r="Y14012" i="1"/>
  <c r="Y14011" i="1"/>
  <c r="Y14010" i="1"/>
  <c r="Y14009" i="1"/>
  <c r="Y14008" i="1"/>
  <c r="Y14007" i="1"/>
  <c r="Y14006" i="1"/>
  <c r="Y14005" i="1"/>
  <c r="Y14004" i="1"/>
  <c r="Y14003" i="1"/>
  <c r="Y14002" i="1"/>
  <c r="Y14001" i="1"/>
  <c r="Y14000" i="1"/>
  <c r="Y13999" i="1"/>
  <c r="Y13998" i="1"/>
  <c r="Y13997" i="1"/>
  <c r="Y13996" i="1"/>
  <c r="Y13995" i="1"/>
  <c r="Y13994" i="1"/>
  <c r="Y13993" i="1"/>
  <c r="Y13992" i="1"/>
  <c r="Y13991" i="1"/>
  <c r="Y13990" i="1"/>
  <c r="Y13989" i="1"/>
  <c r="Y13988" i="1"/>
  <c r="Y13987" i="1"/>
  <c r="Y13986" i="1"/>
  <c r="Y13985" i="1"/>
  <c r="Y13984" i="1"/>
  <c r="Y13983" i="1"/>
  <c r="Y13982" i="1"/>
  <c r="Y13981" i="1"/>
  <c r="Y13980" i="1"/>
  <c r="Y13979" i="1"/>
  <c r="Y13978" i="1"/>
  <c r="Y13977" i="1"/>
  <c r="Y13976" i="1"/>
  <c r="Y13975" i="1"/>
  <c r="Y13974" i="1"/>
  <c r="Y13973" i="1"/>
  <c r="Y13972" i="1"/>
  <c r="Y13971" i="1"/>
  <c r="Y13970" i="1"/>
  <c r="Y13969" i="1"/>
  <c r="Y13968" i="1"/>
  <c r="Y13967" i="1"/>
  <c r="Y13966" i="1"/>
  <c r="Y13965" i="1"/>
  <c r="Y13964" i="1"/>
  <c r="Y13963" i="1"/>
  <c r="Y13962" i="1"/>
  <c r="Y13961" i="1"/>
  <c r="Y13960" i="1"/>
  <c r="Y13959" i="1"/>
  <c r="Y13958" i="1"/>
  <c r="Y13957" i="1"/>
  <c r="Y13956" i="1"/>
  <c r="Y13955" i="1"/>
  <c r="Y13954" i="1"/>
  <c r="Y13953" i="1"/>
  <c r="Y13952" i="1"/>
  <c r="Y13951" i="1"/>
  <c r="Y13950" i="1"/>
  <c r="Y13949" i="1"/>
  <c r="Y13948" i="1"/>
  <c r="Y13947" i="1"/>
  <c r="Y13946" i="1"/>
  <c r="Y13945" i="1"/>
  <c r="Y13944" i="1"/>
  <c r="Y13943" i="1"/>
  <c r="Y13942" i="1"/>
  <c r="Y13941" i="1"/>
  <c r="Y13940" i="1"/>
  <c r="Y13939" i="1"/>
  <c r="Y13938" i="1"/>
  <c r="Y13937" i="1"/>
  <c r="Y13936" i="1"/>
  <c r="Y13935" i="1"/>
  <c r="Y13934" i="1"/>
  <c r="Y13933" i="1"/>
  <c r="Y13932" i="1"/>
  <c r="Y13931" i="1"/>
  <c r="Y13930" i="1"/>
  <c r="Y13929" i="1"/>
  <c r="Y13928" i="1"/>
  <c r="Y13927" i="1"/>
  <c r="Y13926" i="1"/>
  <c r="Y13925" i="1"/>
  <c r="Y13924" i="1"/>
  <c r="Y13923" i="1"/>
  <c r="Y13922" i="1"/>
  <c r="Y13921" i="1"/>
  <c r="Y13920" i="1"/>
  <c r="Y13919" i="1"/>
  <c r="Y13918" i="1"/>
  <c r="Y13917" i="1"/>
  <c r="Y13916" i="1"/>
  <c r="Y13915" i="1"/>
  <c r="Y13914" i="1"/>
  <c r="Y13913" i="1"/>
  <c r="Y13912" i="1"/>
  <c r="Y13911" i="1"/>
  <c r="Y13910" i="1"/>
  <c r="Y13909" i="1"/>
  <c r="Y13908" i="1"/>
  <c r="Y13907" i="1"/>
  <c r="Y13906" i="1"/>
  <c r="Y13905" i="1"/>
  <c r="Y13904" i="1"/>
  <c r="Y13903" i="1"/>
  <c r="Y13902" i="1"/>
  <c r="Y13901" i="1"/>
  <c r="Y13900" i="1"/>
  <c r="Y13899" i="1"/>
  <c r="Y13898" i="1"/>
  <c r="Y13897" i="1"/>
  <c r="Y13896" i="1"/>
  <c r="Y13895" i="1"/>
  <c r="Y13894" i="1"/>
  <c r="Y13893" i="1"/>
  <c r="Y13892" i="1"/>
  <c r="Y13891" i="1"/>
  <c r="Y13890" i="1"/>
  <c r="Y13889" i="1"/>
  <c r="Y13888" i="1"/>
  <c r="Y13887" i="1"/>
  <c r="Y13886" i="1"/>
  <c r="Y13885" i="1"/>
  <c r="Y13884" i="1"/>
  <c r="Y13883" i="1"/>
  <c r="Y13882" i="1"/>
  <c r="Y13881" i="1"/>
  <c r="Y13880" i="1"/>
  <c r="Y13879" i="1"/>
  <c r="Y13878" i="1"/>
  <c r="Y13877" i="1"/>
  <c r="Y13876" i="1"/>
  <c r="Y13875" i="1"/>
  <c r="Y13874" i="1"/>
  <c r="Y13873" i="1"/>
  <c r="Y13872" i="1"/>
  <c r="Y13871" i="1"/>
  <c r="Y13870" i="1"/>
  <c r="Y13869" i="1"/>
  <c r="Y13868" i="1"/>
  <c r="Y13867" i="1"/>
  <c r="Y13866" i="1"/>
  <c r="Y13865" i="1"/>
  <c r="Y13864" i="1"/>
  <c r="Y13863" i="1"/>
  <c r="Y13862" i="1"/>
  <c r="Y13861" i="1"/>
  <c r="Y13860" i="1"/>
  <c r="Y13859" i="1"/>
  <c r="Y13858" i="1"/>
  <c r="Y13857" i="1"/>
  <c r="Y13856" i="1"/>
  <c r="Y13855" i="1"/>
  <c r="Y13854" i="1"/>
  <c r="Y13853" i="1"/>
  <c r="Y13852" i="1"/>
  <c r="Y13851" i="1"/>
  <c r="Y13850" i="1"/>
  <c r="Y13849" i="1"/>
  <c r="Y13848" i="1"/>
  <c r="Y13847" i="1"/>
  <c r="Y13846" i="1"/>
  <c r="Y13845" i="1"/>
  <c r="Y13844" i="1"/>
  <c r="Y13843" i="1"/>
  <c r="Y13842" i="1"/>
  <c r="Y13841" i="1"/>
  <c r="Y13840" i="1"/>
  <c r="Y13839" i="1"/>
  <c r="Y13838" i="1"/>
  <c r="Y13837" i="1"/>
  <c r="Y13836" i="1"/>
  <c r="Y13835" i="1"/>
  <c r="Y13834" i="1"/>
  <c r="Y13833" i="1"/>
  <c r="Y13832" i="1"/>
  <c r="Y13831" i="1"/>
  <c r="Y13830" i="1"/>
  <c r="Y13829" i="1"/>
  <c r="Y13828" i="1"/>
  <c r="Y13827" i="1"/>
  <c r="Y13826" i="1"/>
  <c r="Y13825" i="1"/>
  <c r="Y13824" i="1"/>
  <c r="Y13823" i="1"/>
  <c r="Y13822" i="1"/>
  <c r="Y13821" i="1"/>
  <c r="Y13820" i="1"/>
  <c r="Y13819" i="1"/>
  <c r="Y13818" i="1"/>
  <c r="Y13817" i="1"/>
  <c r="Y13816" i="1"/>
  <c r="Y13815" i="1"/>
  <c r="Y13814" i="1"/>
  <c r="Y13813" i="1"/>
  <c r="Y13812" i="1"/>
  <c r="Y13811" i="1"/>
  <c r="Y13810" i="1"/>
  <c r="Y13809" i="1"/>
  <c r="Y13808" i="1"/>
  <c r="Y13807" i="1"/>
  <c r="Y13806" i="1"/>
  <c r="Y13805" i="1"/>
  <c r="Y13804" i="1"/>
  <c r="Y13803" i="1"/>
  <c r="Y13802" i="1"/>
  <c r="Y13801" i="1"/>
  <c r="Y13800" i="1"/>
  <c r="Y13799" i="1"/>
  <c r="Y13798" i="1"/>
  <c r="Y13797" i="1"/>
  <c r="Y13796" i="1"/>
  <c r="Y13795" i="1"/>
  <c r="Y13794" i="1"/>
  <c r="Y13793" i="1"/>
  <c r="Y13792" i="1"/>
  <c r="Y13791" i="1"/>
  <c r="Y13790" i="1"/>
  <c r="Y13789" i="1"/>
  <c r="Y13788" i="1"/>
  <c r="Y13787" i="1"/>
  <c r="Y13786" i="1"/>
  <c r="Y13785" i="1"/>
  <c r="Y13784" i="1"/>
  <c r="Y13783" i="1"/>
  <c r="Y13782" i="1"/>
  <c r="Y13781" i="1"/>
  <c r="Y13780" i="1"/>
  <c r="Y13779" i="1"/>
  <c r="Y13778" i="1"/>
  <c r="Y13777" i="1"/>
  <c r="Y13776" i="1"/>
  <c r="Y13775" i="1"/>
  <c r="Y13774" i="1"/>
  <c r="Y13773" i="1"/>
  <c r="Y13772" i="1"/>
  <c r="Y13771" i="1"/>
  <c r="Y13770" i="1"/>
  <c r="Y13769" i="1"/>
  <c r="Y13768" i="1"/>
  <c r="Y13767" i="1"/>
  <c r="Y13766" i="1"/>
  <c r="Y13765" i="1"/>
  <c r="Y13764" i="1"/>
  <c r="Y13763" i="1"/>
  <c r="Y13762" i="1"/>
  <c r="Y13761" i="1"/>
  <c r="Y13760" i="1"/>
  <c r="Y13759" i="1"/>
  <c r="Y13758" i="1"/>
  <c r="Y13757" i="1"/>
  <c r="Y13756" i="1"/>
  <c r="Y13755" i="1"/>
  <c r="Y13754" i="1"/>
  <c r="Y13753" i="1"/>
  <c r="Y13752" i="1"/>
  <c r="Y13751" i="1"/>
  <c r="Y13750" i="1"/>
  <c r="Y13749" i="1"/>
  <c r="Y13748" i="1"/>
  <c r="Y13747" i="1"/>
  <c r="Y13746" i="1"/>
  <c r="Y13745" i="1"/>
  <c r="Y13744" i="1"/>
  <c r="Y13743" i="1"/>
  <c r="Y13742" i="1"/>
  <c r="Y13741" i="1"/>
  <c r="Y13740" i="1"/>
  <c r="Y13739" i="1"/>
  <c r="Y13738" i="1"/>
  <c r="Y13737" i="1"/>
  <c r="Y13736" i="1"/>
  <c r="Y13735" i="1"/>
  <c r="Y13734" i="1"/>
  <c r="Y13733" i="1"/>
  <c r="Y13732" i="1"/>
  <c r="Y13731" i="1"/>
  <c r="Y13730" i="1"/>
  <c r="Y13729" i="1"/>
  <c r="Y13728" i="1"/>
  <c r="Y13727" i="1"/>
  <c r="Y13726" i="1"/>
  <c r="Y13725" i="1"/>
  <c r="Y13724" i="1"/>
  <c r="Y13723" i="1"/>
  <c r="Y13722" i="1"/>
  <c r="Y13721" i="1"/>
  <c r="Y13720" i="1"/>
  <c r="Y13719" i="1"/>
  <c r="Y13718" i="1"/>
  <c r="Y13717" i="1"/>
  <c r="Y13716" i="1"/>
  <c r="Y13715" i="1"/>
  <c r="Y13714" i="1"/>
  <c r="Y13713" i="1"/>
  <c r="Y13712" i="1"/>
  <c r="Y13711" i="1"/>
  <c r="Y13710" i="1"/>
  <c r="Y13709" i="1"/>
  <c r="Y13708" i="1"/>
  <c r="Y13707" i="1"/>
  <c r="Y13706" i="1"/>
  <c r="Y13705" i="1"/>
  <c r="Y13704" i="1"/>
  <c r="Y13703" i="1"/>
  <c r="Y13702" i="1"/>
  <c r="Y13701" i="1"/>
  <c r="Y13700" i="1"/>
  <c r="Y13699" i="1"/>
  <c r="Y13698" i="1"/>
  <c r="Y13697" i="1"/>
  <c r="Y13696" i="1"/>
  <c r="Y13694" i="1"/>
  <c r="Y13693" i="1"/>
  <c r="Y13692" i="1"/>
  <c r="Y13691" i="1"/>
  <c r="Y13690" i="1"/>
  <c r="Y13689" i="1"/>
  <c r="Y13688" i="1"/>
  <c r="Y13687" i="1"/>
  <c r="Y13686" i="1"/>
  <c r="Y13685" i="1"/>
  <c r="Y13684" i="1"/>
  <c r="Y13683" i="1"/>
  <c r="Y13682" i="1"/>
  <c r="Y13681" i="1"/>
  <c r="Y13680" i="1"/>
  <c r="Y13679" i="1"/>
  <c r="Y13678" i="1"/>
  <c r="Y13677" i="1"/>
  <c r="Y13676" i="1"/>
  <c r="Y13675" i="1"/>
  <c r="Y13674" i="1"/>
  <c r="Y13673" i="1"/>
  <c r="Y13672" i="1"/>
  <c r="Y13671" i="1"/>
  <c r="Y13670" i="1"/>
  <c r="Y13669" i="1"/>
  <c r="Y13668" i="1"/>
  <c r="Y13667" i="1"/>
  <c r="Y13666" i="1"/>
  <c r="Y13665" i="1"/>
  <c r="Y13664" i="1"/>
  <c r="Y13663" i="1"/>
  <c r="Y13662" i="1"/>
  <c r="Y13661" i="1"/>
  <c r="Y13660" i="1"/>
  <c r="Y13659" i="1"/>
  <c r="Y13658" i="1"/>
  <c r="Y13657" i="1"/>
  <c r="Y13656" i="1"/>
  <c r="Y13655" i="1"/>
  <c r="Y13654" i="1"/>
  <c r="Y13653" i="1"/>
  <c r="Y13652" i="1"/>
  <c r="Y13651" i="1"/>
  <c r="Y13650" i="1"/>
  <c r="Y13649" i="1"/>
  <c r="Y13648" i="1"/>
  <c r="Y13647" i="1"/>
  <c r="Y13646" i="1"/>
  <c r="Y13645" i="1"/>
  <c r="Y13644" i="1"/>
  <c r="Y13643" i="1"/>
  <c r="Y13642" i="1"/>
  <c r="Y13641" i="1"/>
  <c r="Y13640" i="1"/>
  <c r="Y13639" i="1"/>
  <c r="Y13638" i="1"/>
  <c r="Y13637" i="1"/>
  <c r="Y13636" i="1"/>
  <c r="Y13635" i="1"/>
  <c r="Y13634" i="1"/>
  <c r="Y13633" i="1"/>
  <c r="Y13632" i="1"/>
  <c r="Y13631" i="1"/>
  <c r="Y13630" i="1"/>
  <c r="Y13629" i="1"/>
  <c r="Y13628" i="1"/>
  <c r="Y13627" i="1"/>
  <c r="Y13626" i="1"/>
  <c r="Y13625" i="1"/>
  <c r="Y13624" i="1"/>
  <c r="Y13623" i="1"/>
  <c r="Y13622" i="1"/>
  <c r="Y13621" i="1"/>
  <c r="Y13620" i="1"/>
  <c r="Y13619" i="1"/>
  <c r="Y13618" i="1"/>
  <c r="Y13617" i="1"/>
  <c r="Y13616" i="1"/>
  <c r="Y13615" i="1"/>
  <c r="Y13614" i="1"/>
  <c r="Y13613" i="1"/>
  <c r="Y13612" i="1"/>
  <c r="Y13611" i="1"/>
  <c r="Y13610" i="1"/>
  <c r="Y13609" i="1"/>
  <c r="Y13608" i="1"/>
  <c r="Y13607" i="1"/>
  <c r="Y13606" i="1"/>
  <c r="Y13605" i="1"/>
  <c r="Y13604" i="1"/>
  <c r="Y13603" i="1"/>
  <c r="Y13602" i="1"/>
  <c r="Y13601" i="1"/>
  <c r="Y13600" i="1"/>
  <c r="Y13599" i="1"/>
  <c r="Y13598" i="1"/>
  <c r="Y13597" i="1"/>
  <c r="Y13596" i="1"/>
  <c r="Y13595" i="1"/>
  <c r="Y13594" i="1"/>
  <c r="Y13593" i="1"/>
  <c r="Y13592" i="1"/>
  <c r="Y13585" i="1"/>
  <c r="Y13584" i="1"/>
  <c r="Y13583" i="1"/>
  <c r="Y13582" i="1"/>
  <c r="Y13581" i="1"/>
  <c r="Y13580" i="1"/>
  <c r="Y13579" i="1"/>
  <c r="Y13578" i="1"/>
  <c r="Y13577" i="1"/>
  <c r="Y13576" i="1"/>
  <c r="Y13575" i="1"/>
  <c r="Y13574" i="1"/>
  <c r="Y13573" i="1"/>
  <c r="Y13572" i="1"/>
  <c r="Y13571" i="1"/>
  <c r="Y13570" i="1"/>
  <c r="Y13569" i="1"/>
  <c r="Y13568" i="1"/>
  <c r="Y13558" i="1"/>
  <c r="Y13567" i="1"/>
  <c r="Y13566" i="1"/>
  <c r="Y13565" i="1"/>
  <c r="Y13564" i="1"/>
  <c r="Y13563" i="1"/>
  <c r="Y13562" i="1"/>
  <c r="Y13561" i="1"/>
  <c r="Y13560" i="1"/>
  <c r="Y13559" i="1"/>
  <c r="Y13557" i="1"/>
  <c r="Y13556" i="1"/>
  <c r="Y13555" i="1"/>
  <c r="Y13554" i="1"/>
  <c r="Y13553" i="1"/>
  <c r="Y13552" i="1"/>
  <c r="Y13551" i="1"/>
  <c r="Y13550" i="1"/>
  <c r="Y13549" i="1"/>
  <c r="Y13548" i="1"/>
  <c r="Y13547" i="1"/>
  <c r="Y13546" i="1"/>
  <c r="Y13545" i="1"/>
  <c r="Y13544" i="1"/>
  <c r="Y13543" i="1"/>
  <c r="Y13542" i="1"/>
  <c r="Y13541" i="1"/>
  <c r="Y13540" i="1"/>
  <c r="Y13539" i="1"/>
  <c r="Y13538" i="1"/>
  <c r="Y13537" i="1"/>
  <c r="Y13536" i="1"/>
  <c r="Y13535" i="1"/>
  <c r="Y13534" i="1"/>
  <c r="Y13533" i="1"/>
  <c r="Y13532" i="1"/>
  <c r="Y13531" i="1"/>
  <c r="Y13530" i="1"/>
  <c r="Y13529" i="1"/>
  <c r="Y13528" i="1"/>
  <c r="Y13527" i="1"/>
  <c r="Y13526" i="1"/>
  <c r="Y13525" i="1"/>
  <c r="Y13524" i="1"/>
  <c r="Y13523" i="1"/>
  <c r="Y13522" i="1"/>
  <c r="Y13521" i="1"/>
  <c r="Y13520" i="1"/>
  <c r="Y13519" i="1"/>
  <c r="Y13518" i="1"/>
  <c r="Y13517" i="1"/>
  <c r="Y13516" i="1"/>
  <c r="Y13515" i="1"/>
  <c r="Y13514" i="1"/>
  <c r="Y13513" i="1"/>
  <c r="Y13512" i="1"/>
  <c r="Y13511" i="1"/>
  <c r="Y13510" i="1"/>
  <c r="Y13509" i="1"/>
  <c r="Y13508" i="1"/>
  <c r="Y13507" i="1"/>
  <c r="Y13506" i="1"/>
  <c r="Y13505" i="1"/>
  <c r="Y13504" i="1"/>
  <c r="Y13503" i="1"/>
  <c r="Y13502" i="1"/>
  <c r="Y13501" i="1"/>
  <c r="Y13500" i="1"/>
  <c r="Y13499" i="1"/>
  <c r="Y13498" i="1"/>
  <c r="Y13497" i="1"/>
  <c r="Y13496" i="1"/>
  <c r="Y13495" i="1"/>
  <c r="Y13494" i="1"/>
  <c r="Y13493" i="1"/>
  <c r="Y13492" i="1"/>
  <c r="Y13491" i="1"/>
  <c r="Y13490" i="1"/>
  <c r="Y13489" i="1"/>
  <c r="Y13488" i="1"/>
  <c r="Y13487" i="1"/>
  <c r="Y13486" i="1"/>
  <c r="Y13485" i="1"/>
  <c r="Y13484" i="1"/>
  <c r="Y13483" i="1"/>
  <c r="Y13482" i="1"/>
  <c r="Y13481" i="1"/>
  <c r="Y13480" i="1"/>
  <c r="Y13479" i="1"/>
  <c r="Y13478" i="1"/>
  <c r="Y13477" i="1"/>
  <c r="Y13476" i="1"/>
  <c r="Y13475" i="1"/>
  <c r="Y13474" i="1"/>
  <c r="Y13473" i="1"/>
  <c r="Y13472" i="1"/>
  <c r="Y13471" i="1"/>
  <c r="Y13470" i="1"/>
  <c r="Y13469" i="1"/>
  <c r="Y13468" i="1"/>
  <c r="Y13467" i="1"/>
  <c r="Y13466" i="1"/>
  <c r="Y13465" i="1"/>
  <c r="Y13464" i="1"/>
  <c r="Y13463" i="1"/>
  <c r="Y13462" i="1"/>
  <c r="Y13461" i="1"/>
  <c r="Y13460" i="1"/>
  <c r="Y13459" i="1"/>
  <c r="Y13458" i="1"/>
  <c r="Y13457" i="1"/>
  <c r="Y13456" i="1"/>
  <c r="Y13455" i="1"/>
  <c r="Y13454" i="1"/>
  <c r="Y13453" i="1"/>
  <c r="Y13452" i="1"/>
  <c r="Y13451" i="1"/>
  <c r="Y13450" i="1"/>
  <c r="Y13449" i="1"/>
  <c r="Y13447" i="1"/>
  <c r="Y13446" i="1"/>
  <c r="Y13445" i="1"/>
  <c r="Y13444" i="1"/>
  <c r="Y13443" i="1"/>
  <c r="Y13442" i="1"/>
  <c r="Y13441" i="1"/>
  <c r="Y13440" i="1"/>
  <c r="Y13439" i="1"/>
  <c r="Y13438" i="1"/>
  <c r="Y13437" i="1"/>
  <c r="Y13436" i="1"/>
  <c r="Y13435" i="1"/>
  <c r="Y13434" i="1"/>
  <c r="Y13433" i="1"/>
  <c r="Y13432" i="1"/>
  <c r="Y13431" i="1"/>
  <c r="Y13430" i="1"/>
  <c r="Y13429" i="1"/>
  <c r="Y13428" i="1"/>
  <c r="Y13427" i="1"/>
  <c r="Y13426" i="1"/>
  <c r="Y13425" i="1"/>
  <c r="Y13424" i="1"/>
  <c r="Y13423" i="1"/>
  <c r="Y13422" i="1"/>
  <c r="Y13421" i="1"/>
  <c r="Y13420" i="1"/>
  <c r="Y13419" i="1"/>
  <c r="Y13418" i="1"/>
  <c r="Y13417" i="1"/>
  <c r="Y13416" i="1"/>
  <c r="Y13415" i="1"/>
  <c r="Y13414" i="1"/>
  <c r="Y13413" i="1"/>
  <c r="Y13412" i="1"/>
  <c r="Y13411" i="1"/>
  <c r="Y13410" i="1"/>
  <c r="Y13409" i="1"/>
  <c r="Y13408" i="1"/>
  <c r="Y13407" i="1"/>
  <c r="Y13406" i="1"/>
  <c r="Y13405" i="1"/>
  <c r="Y13404" i="1"/>
  <c r="Y13403" i="1"/>
  <c r="Y13402" i="1"/>
  <c r="Y13401" i="1"/>
  <c r="Y13400" i="1"/>
  <c r="Y13399" i="1"/>
  <c r="Y13398" i="1"/>
  <c r="Y13397" i="1"/>
  <c r="Y13396" i="1"/>
  <c r="Y13395" i="1"/>
  <c r="Y13394" i="1"/>
  <c r="Y13393" i="1"/>
  <c r="Y13392" i="1"/>
  <c r="Y13391" i="1"/>
  <c r="Y13390" i="1"/>
  <c r="Y13389" i="1"/>
  <c r="Y13388" i="1"/>
  <c r="Y13387" i="1"/>
  <c r="Y13386" i="1"/>
  <c r="Y13385" i="1"/>
  <c r="Y13384" i="1"/>
  <c r="Y13383" i="1"/>
  <c r="Y13382" i="1"/>
  <c r="Y13381" i="1"/>
  <c r="Y13380" i="1"/>
  <c r="Y13379" i="1"/>
  <c r="Y13378" i="1"/>
  <c r="Y13377" i="1"/>
  <c r="Y13376" i="1"/>
  <c r="Y13375" i="1"/>
  <c r="Y13374" i="1"/>
  <c r="Y13373" i="1"/>
  <c r="Y13372" i="1"/>
  <c r="Y13371" i="1"/>
  <c r="Y13370" i="1"/>
  <c r="Y13369" i="1"/>
  <c r="Y13368" i="1"/>
  <c r="Y13367" i="1"/>
  <c r="Y13366" i="1"/>
  <c r="Y13365" i="1"/>
  <c r="Y13364" i="1"/>
  <c r="Y13363" i="1"/>
  <c r="Y13362" i="1"/>
  <c r="Y13361" i="1"/>
  <c r="Y13360" i="1"/>
  <c r="Y13359" i="1"/>
  <c r="Y13358" i="1"/>
  <c r="Y13357" i="1"/>
  <c r="Y13356" i="1"/>
  <c r="Y13355" i="1"/>
  <c r="Y13354" i="1"/>
  <c r="Y13353" i="1"/>
  <c r="Y13352" i="1"/>
  <c r="Y13351" i="1"/>
  <c r="Y13350" i="1"/>
  <c r="Y13349" i="1"/>
  <c r="Y13348" i="1"/>
  <c r="Y13347" i="1"/>
  <c r="Y13346" i="1"/>
  <c r="Y13345" i="1"/>
  <c r="Y13344" i="1"/>
  <c r="Y13343" i="1"/>
  <c r="Y13342" i="1"/>
  <c r="Y13341" i="1"/>
  <c r="Y13340" i="1"/>
  <c r="Y13339" i="1"/>
  <c r="Y13336" i="1"/>
  <c r="Y13335" i="1"/>
  <c r="Y13334" i="1"/>
  <c r="Y13333" i="1"/>
  <c r="Y13332" i="1"/>
  <c r="Y13331" i="1"/>
  <c r="Y13330" i="1"/>
  <c r="Y13329" i="1"/>
  <c r="Y13328" i="1"/>
  <c r="Y13327" i="1"/>
  <c r="Y13326" i="1"/>
  <c r="Y13325" i="1"/>
  <c r="Y13324" i="1"/>
  <c r="Y13323" i="1"/>
  <c r="Y13322" i="1"/>
  <c r="Y13321" i="1"/>
  <c r="Y13320" i="1"/>
  <c r="Y13319" i="1"/>
  <c r="Y13318" i="1"/>
  <c r="Y13317" i="1"/>
  <c r="Y13316" i="1"/>
  <c r="Y13315" i="1"/>
  <c r="Y13314" i="1"/>
  <c r="Y13313" i="1"/>
  <c r="Y13312" i="1"/>
  <c r="Y13311" i="1"/>
  <c r="Y13310" i="1"/>
  <c r="Y13309" i="1"/>
  <c r="Y13308" i="1"/>
  <c r="Y13307" i="1"/>
  <c r="Y13306" i="1"/>
  <c r="Y13305" i="1"/>
  <c r="Y13304" i="1"/>
  <c r="Y13303" i="1"/>
  <c r="Y13302" i="1"/>
  <c r="Y13301" i="1"/>
  <c r="Y13300" i="1"/>
  <c r="Y13299" i="1"/>
  <c r="Y13298" i="1"/>
  <c r="Y13297" i="1"/>
  <c r="Y13296" i="1"/>
  <c r="Y13295" i="1"/>
  <c r="Y13294" i="1"/>
  <c r="Y13293" i="1"/>
  <c r="Y13292" i="1"/>
  <c r="Y13291" i="1"/>
  <c r="Y13290" i="1"/>
  <c r="Y13289" i="1"/>
  <c r="Y13288" i="1"/>
  <c r="Y13287" i="1"/>
  <c r="Y13286" i="1"/>
  <c r="Y13285" i="1"/>
  <c r="Y13284" i="1"/>
  <c r="Y13283" i="1"/>
  <c r="Y13282" i="1"/>
  <c r="Y13281" i="1"/>
  <c r="Y13280" i="1"/>
  <c r="Y13279" i="1"/>
  <c r="Y13278" i="1"/>
  <c r="Y13277" i="1"/>
  <c r="Y13276" i="1"/>
  <c r="Y13275" i="1"/>
  <c r="Y13274" i="1"/>
  <c r="Y13273" i="1"/>
  <c r="Y13272" i="1"/>
  <c r="Y13271" i="1"/>
  <c r="Y13270" i="1"/>
  <c r="Y13269" i="1"/>
  <c r="Y13268" i="1"/>
  <c r="Y13267" i="1"/>
  <c r="Y13266" i="1"/>
  <c r="Y13265" i="1"/>
  <c r="Y13264" i="1"/>
  <c r="Y13263" i="1"/>
  <c r="Y13262" i="1"/>
  <c r="Y13261" i="1"/>
  <c r="Y13260" i="1"/>
  <c r="Y13259" i="1"/>
  <c r="Y13258" i="1"/>
  <c r="Y13257" i="1"/>
  <c r="Y13256" i="1"/>
  <c r="Y13255" i="1"/>
  <c r="Y13254" i="1"/>
  <c r="Y13253" i="1"/>
  <c r="Y13252" i="1"/>
  <c r="Y13251" i="1"/>
  <c r="Y13250" i="1"/>
  <c r="Y13249" i="1"/>
  <c r="Y13248" i="1"/>
  <c r="Y13247" i="1"/>
  <c r="Y13246" i="1"/>
  <c r="Y13245" i="1"/>
  <c r="Y13244" i="1"/>
  <c r="Y13243" i="1"/>
  <c r="Y13242" i="1"/>
  <c r="Y13241" i="1"/>
  <c r="Y13240" i="1"/>
  <c r="Y13239" i="1"/>
  <c r="Y13238" i="1"/>
  <c r="Y13237" i="1"/>
  <c r="Y13236" i="1"/>
  <c r="Y13235" i="1"/>
  <c r="Y13234" i="1"/>
  <c r="Y13233" i="1"/>
  <c r="Y13232" i="1"/>
  <c r="Y13231" i="1"/>
  <c r="Y13230" i="1"/>
  <c r="Y13229" i="1"/>
  <c r="Y13228" i="1"/>
  <c r="Y13227" i="1"/>
  <c r="Y13226" i="1"/>
  <c r="Y13225" i="1"/>
  <c r="Y13224" i="1"/>
  <c r="Y13223" i="1"/>
  <c r="Y13222" i="1"/>
  <c r="Y13221" i="1"/>
  <c r="Y13220" i="1"/>
  <c r="Y13219" i="1"/>
  <c r="Y13218" i="1"/>
  <c r="Y13217" i="1"/>
  <c r="Y13216" i="1"/>
  <c r="Y13215" i="1"/>
  <c r="Y13214" i="1"/>
  <c r="Y13213" i="1"/>
  <c r="Y13212" i="1"/>
  <c r="Y13211" i="1"/>
  <c r="Y13210" i="1"/>
  <c r="Y13209" i="1"/>
  <c r="Y13208" i="1"/>
  <c r="Y13207" i="1"/>
  <c r="Y13206" i="1"/>
  <c r="Y13205" i="1"/>
  <c r="Y13204" i="1"/>
  <c r="Y13203" i="1"/>
  <c r="Y13202" i="1"/>
  <c r="Y13201" i="1"/>
  <c r="Y13200" i="1"/>
  <c r="Y13199" i="1"/>
  <c r="Y13198" i="1"/>
  <c r="Y13197" i="1"/>
  <c r="Y13196" i="1"/>
  <c r="Y13195" i="1"/>
  <c r="Y13194" i="1"/>
  <c r="Y13193" i="1"/>
  <c r="Y13192" i="1"/>
  <c r="Y13191" i="1"/>
  <c r="Y13190" i="1"/>
  <c r="Y13189" i="1"/>
  <c r="Y13188" i="1"/>
  <c r="Y13187" i="1"/>
  <c r="Y13186" i="1"/>
  <c r="Y13185" i="1"/>
  <c r="Y13184" i="1"/>
  <c r="Y13183" i="1"/>
  <c r="Y13182" i="1"/>
  <c r="Y13181" i="1"/>
  <c r="Y13180" i="1"/>
  <c r="Y13179" i="1"/>
  <c r="Y13178" i="1"/>
  <c r="Y13177" i="1"/>
  <c r="Y13176" i="1"/>
  <c r="Y13175" i="1"/>
  <c r="Y13174" i="1"/>
  <c r="Y13173" i="1"/>
  <c r="Y13172" i="1"/>
  <c r="Y13171" i="1"/>
  <c r="Y13170" i="1"/>
  <c r="Y13169" i="1"/>
  <c r="Y13168" i="1"/>
  <c r="Y13167" i="1"/>
  <c r="Y13166" i="1"/>
  <c r="Y13165" i="1"/>
  <c r="Y13164" i="1"/>
  <c r="Y13163" i="1"/>
  <c r="Y13162" i="1"/>
  <c r="Y13161" i="1"/>
  <c r="Y13160" i="1"/>
  <c r="Y13159" i="1"/>
  <c r="Y13158" i="1"/>
  <c r="Y13157" i="1"/>
  <c r="Y13156" i="1"/>
  <c r="Y13155" i="1"/>
  <c r="Y13154" i="1"/>
  <c r="Y13153" i="1"/>
  <c r="Y13152" i="1"/>
  <c r="Y13151" i="1"/>
  <c r="Y13150" i="1"/>
  <c r="Y13149" i="1"/>
  <c r="Y13148" i="1"/>
  <c r="Y13147" i="1"/>
  <c r="Y13146" i="1"/>
  <c r="Y13145" i="1"/>
  <c r="Y13144" i="1"/>
  <c r="Y13143" i="1"/>
  <c r="Y13142" i="1"/>
  <c r="Y13141" i="1"/>
  <c r="Y13140" i="1"/>
  <c r="Y13139" i="1"/>
  <c r="Y13138" i="1"/>
  <c r="Y13137" i="1"/>
  <c r="Y13136" i="1"/>
  <c r="Y13135" i="1"/>
  <c r="Y13134" i="1"/>
  <c r="Y13133" i="1"/>
  <c r="Y13132" i="1"/>
  <c r="Y13131" i="1"/>
  <c r="Y13130" i="1"/>
  <c r="Y13129" i="1"/>
  <c r="Y13128" i="1"/>
  <c r="Y13127" i="1"/>
  <c r="Y13126" i="1"/>
  <c r="Y13125" i="1"/>
  <c r="Y13124" i="1"/>
  <c r="Y13123" i="1"/>
  <c r="Y13122" i="1"/>
  <c r="Y13121" i="1"/>
  <c r="Y13120" i="1"/>
  <c r="Y13119" i="1"/>
  <c r="Y13118" i="1"/>
  <c r="Y13117" i="1"/>
  <c r="Y13116" i="1"/>
  <c r="Y13115" i="1"/>
  <c r="Y13114" i="1"/>
  <c r="Y13113" i="1"/>
  <c r="Y13112" i="1"/>
  <c r="Y13111" i="1"/>
  <c r="Y13110" i="1"/>
  <c r="Y13109" i="1"/>
  <c r="Y13108" i="1"/>
  <c r="Y13107" i="1"/>
  <c r="Y13106" i="1"/>
  <c r="Y13105" i="1"/>
  <c r="Y13104" i="1"/>
  <c r="Y13103" i="1"/>
  <c r="Y13102" i="1"/>
  <c r="Y13101" i="1"/>
  <c r="Y13100" i="1"/>
  <c r="Y13099" i="1"/>
  <c r="Y13098" i="1"/>
  <c r="Y13097" i="1"/>
  <c r="Y13096" i="1"/>
  <c r="Y13095" i="1"/>
  <c r="Y13094" i="1"/>
  <c r="Y13093" i="1"/>
  <c r="Y13092" i="1"/>
  <c r="Y13091" i="1"/>
  <c r="Y13090" i="1"/>
  <c r="Y13089" i="1"/>
  <c r="Y13088" i="1"/>
  <c r="Y13087" i="1"/>
  <c r="Y13086" i="1"/>
  <c r="Y13085" i="1"/>
  <c r="Y13084" i="1"/>
  <c r="Y13083" i="1"/>
  <c r="Y13082" i="1"/>
  <c r="Y13081" i="1"/>
  <c r="Y13080" i="1"/>
  <c r="Y13079" i="1"/>
  <c r="Y13078" i="1"/>
  <c r="Y13077" i="1"/>
  <c r="Y13076" i="1"/>
  <c r="Y13075" i="1"/>
  <c r="Y13074" i="1"/>
  <c r="Y13073" i="1"/>
  <c r="Y13072" i="1"/>
  <c r="Y13071" i="1"/>
  <c r="Y13070" i="1"/>
  <c r="Y13069" i="1"/>
  <c r="Y13068" i="1"/>
  <c r="Y13067" i="1"/>
  <c r="Y13066" i="1"/>
  <c r="Y13065" i="1"/>
  <c r="Y13064" i="1"/>
  <c r="Y13063" i="1"/>
  <c r="Y13062" i="1"/>
  <c r="Y13061" i="1"/>
  <c r="Y13060" i="1"/>
  <c r="Y13059" i="1"/>
  <c r="Y13058" i="1"/>
  <c r="Y13057" i="1"/>
  <c r="Y13056" i="1"/>
  <c r="Y13055" i="1"/>
  <c r="Y13054" i="1"/>
  <c r="Y13053" i="1"/>
  <c r="Y13052" i="1"/>
  <c r="Y13051" i="1"/>
  <c r="Y13050" i="1"/>
  <c r="Y13049" i="1"/>
  <c r="Y13048" i="1"/>
  <c r="Y13047" i="1"/>
  <c r="Y13046" i="1"/>
  <c r="Y13045" i="1"/>
  <c r="Y13044" i="1"/>
  <c r="Y13043" i="1"/>
  <c r="Y13042" i="1"/>
  <c r="Y13041" i="1"/>
  <c r="Y13040" i="1"/>
  <c r="Y13039" i="1"/>
  <c r="Y13038" i="1"/>
  <c r="Y13037" i="1"/>
  <c r="Y13036" i="1"/>
  <c r="Y13035" i="1"/>
  <c r="Y13034" i="1"/>
  <c r="Y13033" i="1"/>
  <c r="Y13032" i="1"/>
  <c r="Y13031" i="1"/>
  <c r="Y13030" i="1"/>
  <c r="Y13029" i="1"/>
  <c r="Y13028" i="1"/>
  <c r="Y13027" i="1"/>
  <c r="Y13026" i="1"/>
  <c r="Y13025" i="1"/>
  <c r="Y13024" i="1"/>
  <c r="Y13023" i="1"/>
  <c r="Y13022" i="1"/>
  <c r="Y13021" i="1"/>
  <c r="Y13020" i="1"/>
  <c r="Y13019" i="1"/>
  <c r="Y13018" i="1"/>
  <c r="Y13017" i="1"/>
  <c r="Y13016" i="1"/>
  <c r="Y13015" i="1"/>
  <c r="Y13014" i="1"/>
  <c r="Y13013" i="1"/>
  <c r="Y13012" i="1"/>
  <c r="Y13011" i="1"/>
  <c r="Y13010" i="1"/>
  <c r="Y13009" i="1"/>
  <c r="Y13008" i="1"/>
  <c r="Y13007" i="1"/>
  <c r="Y13006" i="1"/>
  <c r="Y13005" i="1"/>
  <c r="Y13004" i="1"/>
  <c r="Y13003" i="1"/>
  <c r="Y13002" i="1"/>
  <c r="Y13001" i="1"/>
  <c r="Y13000" i="1"/>
  <c r="Y12999" i="1"/>
  <c r="Y12998" i="1"/>
  <c r="Y12997" i="1"/>
  <c r="Y12996" i="1"/>
  <c r="Y12995" i="1"/>
  <c r="Y12994" i="1"/>
  <c r="Y12993" i="1"/>
  <c r="Y12992" i="1"/>
  <c r="Y12991" i="1"/>
  <c r="Y12990" i="1"/>
  <c r="Y12989" i="1"/>
  <c r="Y12988" i="1"/>
  <c r="Y12987" i="1"/>
  <c r="Y12986" i="1"/>
  <c r="Y12985" i="1"/>
  <c r="Y12984" i="1"/>
  <c r="Y12983" i="1"/>
  <c r="Y12982" i="1"/>
  <c r="Y12981" i="1"/>
  <c r="Y12980" i="1"/>
  <c r="Y12979" i="1"/>
  <c r="Y12978" i="1"/>
  <c r="Y12977" i="1"/>
  <c r="Y12976" i="1"/>
  <c r="Y12975" i="1"/>
  <c r="Y12974" i="1"/>
  <c r="Y12973" i="1"/>
  <c r="Y12972" i="1"/>
  <c r="Y12971" i="1"/>
  <c r="Y12970" i="1"/>
  <c r="Y12969" i="1"/>
  <c r="Y12968" i="1"/>
  <c r="Y12967" i="1"/>
  <c r="Y12966" i="1"/>
  <c r="Y12965" i="1"/>
  <c r="Y12964" i="1"/>
  <c r="Y12963" i="1"/>
  <c r="Y12962" i="1"/>
  <c r="Y12961" i="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97" i="1"/>
  <c r="Y8196" i="1"/>
  <c r="Y8195" i="1"/>
  <c r="Y8194" i="1"/>
  <c r="Y8193" i="1"/>
  <c r="Y8192" i="1"/>
  <c r="Y8191" i="1"/>
  <c r="Y8190" i="1"/>
  <c r="Y8189" i="1"/>
  <c r="Y8188" i="1"/>
  <c r="Y8187" i="1"/>
  <c r="Y8186" i="1"/>
  <c r="Y8185" i="1"/>
  <c r="Y8184" i="1"/>
  <c r="Y8183" i="1"/>
  <c r="Y8182" i="1"/>
  <c r="Y8181" i="1"/>
  <c r="Y8180" i="1"/>
  <c r="Y8179" i="1"/>
  <c r="Y8178" i="1"/>
  <c r="Y8176" i="1"/>
  <c r="Y8175" i="1"/>
  <c r="Y8174" i="1"/>
  <c r="Y8173" i="1"/>
  <c r="Y8172"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6" i="1"/>
  <c r="Y6914" i="1"/>
  <c r="Y6912" i="1"/>
  <c r="Y6911" i="1"/>
  <c r="Y6910" i="1"/>
  <c r="Y6909" i="1"/>
  <c r="Y6908" i="1"/>
  <c r="Y6907" i="1"/>
  <c r="Y6906" i="1"/>
  <c r="Y6905" i="1"/>
  <c r="Y6904" i="1"/>
  <c r="Y6903" i="1"/>
  <c r="Y6902" i="1"/>
  <c r="Y6901" i="1"/>
  <c r="Y6900" i="1"/>
  <c r="Y6899" i="1"/>
  <c r="Y6897" i="1"/>
  <c r="Y6896" i="1"/>
  <c r="Y6895" i="1"/>
  <c r="Y6891" i="1"/>
  <c r="Y6892" i="1"/>
  <c r="Y6890" i="1"/>
  <c r="Y6889" i="1"/>
  <c r="Y6888" i="1"/>
  <c r="Y6885" i="1"/>
  <c r="Y6884" i="1"/>
  <c r="Y6881" i="1"/>
  <c r="Y6879" i="1"/>
  <c r="Y6878" i="1"/>
  <c r="Y6877" i="1"/>
  <c r="Y6876" i="1"/>
  <c r="Y6875" i="1"/>
  <c r="Y6874" i="1"/>
  <c r="Y6873" i="1"/>
  <c r="Y6871" i="1"/>
  <c r="Y6870" i="1"/>
  <c r="Y6869"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67" i="1"/>
  <c r="Y4966" i="1"/>
  <c r="Y4965" i="1"/>
  <c r="Y4964" i="1"/>
  <c r="Y4963" i="1"/>
  <c r="Y4978" i="1"/>
  <c r="Y4977" i="1"/>
  <c r="Y4976" i="1"/>
  <c r="Y4975" i="1"/>
  <c r="Y4974" i="1"/>
  <c r="Y4973" i="1"/>
  <c r="Y4972" i="1"/>
  <c r="Y4971" i="1"/>
  <c r="Y4970" i="1"/>
  <c r="Y4969" i="1"/>
  <c r="Y4968"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3"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6" i="1"/>
  <c r="Y4775" i="1"/>
  <c r="Y4774" i="1"/>
  <c r="Y4773" i="1"/>
  <c r="Y4772" i="1"/>
  <c r="Y4771" i="1"/>
  <c r="Y4770" i="1"/>
  <c r="Y4769" i="1"/>
  <c r="Y4768" i="1"/>
  <c r="Y4767" i="1"/>
  <c r="Y4766"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4" i="1"/>
  <c r="Y1688"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4" i="1"/>
  <c r="Y763" i="1"/>
  <c r="Y762" i="1"/>
  <c r="Y761" i="1"/>
  <c r="Y760" i="1"/>
  <c r="Y759" i="1"/>
  <c r="Y758" i="1"/>
  <c r="Y757" i="1"/>
  <c r="Y756" i="1"/>
  <c r="Y755" i="1"/>
  <c r="Y754" i="1"/>
  <c r="Y753" i="1"/>
  <c r="Y752" i="1"/>
  <c r="Y751" i="1"/>
  <c r="Y750" i="1"/>
  <c r="Y749" i="1"/>
  <c r="Y748" i="1"/>
  <c r="Y747" i="1"/>
  <c r="Y746" i="1"/>
  <c r="Y745" i="1"/>
  <c r="Y744" i="1"/>
  <c r="Y743" i="1"/>
  <c r="Y742" i="1"/>
  <c r="Y741"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0" i="1"/>
  <c r="Y679" i="1"/>
  <c r="Y678" i="1"/>
  <c r="Y677" i="1"/>
  <c r="Y676" i="1"/>
  <c r="Y675" i="1"/>
  <c r="Y674" i="1"/>
  <c r="Y673" i="1"/>
  <c r="Y672" i="1"/>
  <c r="Y671" i="1"/>
  <c r="Y670" i="1"/>
  <c r="Y669" i="1"/>
  <c r="Y668" i="1"/>
  <c r="Y667" i="1"/>
  <c r="Y666" i="1"/>
  <c r="Y665" i="1"/>
  <c r="Y664" i="1"/>
  <c r="Y663" i="1"/>
  <c r="Y660" i="1"/>
  <c r="Y659" i="1"/>
  <c r="Y658" i="1"/>
  <c r="Y657" i="1"/>
  <c r="Y656" i="1"/>
  <c r="Y655" i="1"/>
  <c r="Y654" i="1"/>
  <c r="Y653" i="1"/>
  <c r="Y652" i="1"/>
  <c r="Y651" i="1"/>
  <c r="Y650" i="1"/>
  <c r="Y649" i="1"/>
  <c r="Y648" i="1"/>
  <c r="Y647" i="1"/>
  <c r="Y646" i="1"/>
  <c r="Y645" i="1"/>
  <c r="Y644" i="1"/>
  <c r="Y641" i="1"/>
  <c r="Y640" i="1"/>
  <c r="Y639" i="1"/>
  <c r="Y638" i="1"/>
  <c r="Y637" i="1"/>
  <c r="Y636" i="1"/>
  <c r="Y635" i="1"/>
  <c r="Y634" i="1"/>
  <c r="Y633" i="1"/>
  <c r="Y632" i="1"/>
  <c r="Y631" i="1"/>
  <c r="Y629" i="1"/>
  <c r="Y628" i="1"/>
  <c r="Y627" i="1"/>
  <c r="Y626"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 r="Y8" i="1"/>
  <c r="Y7" i="1"/>
  <c r="Y6" i="1"/>
  <c r="Y5" i="1"/>
  <c r="Y4" i="1"/>
  <c r="Y3" i="1"/>
  <c r="Y2" i="1"/>
  <c r="Y15976" i="1"/>
  <c r="R16004" i="1"/>
  <c r="B16000" i="1"/>
  <c r="A41" i="18" s="1"/>
  <c r="AE13547" i="1"/>
  <c r="AE11882" i="1"/>
  <c r="AE9845" i="1"/>
  <c r="AE7333" i="1"/>
  <c r="AE7072" i="1"/>
  <c r="AE6518" i="1"/>
  <c r="AE4992" i="1"/>
  <c r="R6586" i="1"/>
  <c r="G118" i="7" s="1"/>
  <c r="R866" i="1"/>
  <c r="G32" i="7" s="1"/>
  <c r="R698" i="1"/>
  <c r="G21" i="7" s="1"/>
  <c r="R15993" i="1"/>
  <c r="R15977" i="1"/>
  <c r="G277" i="7" s="1"/>
  <c r="R15963" i="1"/>
  <c r="G276" i="7" s="1"/>
  <c r="R15953" i="1"/>
  <c r="G275" i="7" s="1"/>
  <c r="R15951" i="1"/>
  <c r="G274" i="7" s="1"/>
  <c r="R15949" i="1"/>
  <c r="G273" i="7" s="1"/>
  <c r="R15938" i="1"/>
  <c r="G272" i="7" s="1"/>
  <c r="R15930" i="1"/>
  <c r="G271" i="7" s="1"/>
  <c r="R15847" i="1"/>
  <c r="G270" i="7" s="1"/>
  <c r="R15842" i="1"/>
  <c r="G269" i="7" s="1"/>
  <c r="R15839" i="1"/>
  <c r="G268" i="7" s="1"/>
  <c r="R15835" i="1"/>
  <c r="G267" i="7" s="1"/>
  <c r="R15764" i="1"/>
  <c r="G266" i="7" s="1"/>
  <c r="R15755" i="1"/>
  <c r="G265" i="7" s="1"/>
  <c r="R15709" i="1"/>
  <c r="G264" i="7" s="1"/>
  <c r="R15699" i="1"/>
  <c r="G263" i="7" s="1"/>
  <c r="R15697" i="1"/>
  <c r="G262" i="7" s="1"/>
  <c r="R15612" i="1"/>
  <c r="G261" i="7" s="1"/>
  <c r="R15553" i="1"/>
  <c r="G260" i="7" s="1"/>
  <c r="R15547" i="1"/>
  <c r="G259" i="7" s="1"/>
  <c r="R15531" i="1"/>
  <c r="G258" i="7" s="1"/>
  <c r="R15514" i="1"/>
  <c r="G257" i="7" s="1"/>
  <c r="R15468" i="1"/>
  <c r="G256" i="7" s="1"/>
  <c r="R15415" i="1"/>
  <c r="G255" i="7" s="1"/>
  <c r="R15410" i="1"/>
  <c r="G254" i="7" s="1"/>
  <c r="R15386" i="1"/>
  <c r="G253" i="7" s="1"/>
  <c r="R14965" i="1"/>
  <c r="G252" i="7" s="1"/>
  <c r="R14962" i="1"/>
  <c r="G251" i="7" s="1"/>
  <c r="R14944" i="1"/>
  <c r="G250" i="7" s="1"/>
  <c r="R14870" i="1"/>
  <c r="G249" i="7" s="1"/>
  <c r="R14775" i="1"/>
  <c r="G248" i="7" s="1"/>
  <c r="R14758" i="1"/>
  <c r="G247" i="7" s="1"/>
  <c r="R14545" i="1"/>
  <c r="G246" i="7" s="1"/>
  <c r="R14529" i="1"/>
  <c r="G245" i="7" s="1"/>
  <c r="R14396" i="1"/>
  <c r="G244" i="7" s="1"/>
  <c r="R14392" i="1"/>
  <c r="G243" i="7" s="1"/>
  <c r="R14382" i="1"/>
  <c r="G242" i="7" s="1"/>
  <c r="R14351" i="1"/>
  <c r="G241" i="7" s="1"/>
  <c r="R14331" i="1"/>
  <c r="G240" i="7" s="1"/>
  <c r="R14203" i="1"/>
  <c r="G239" i="7" s="1"/>
  <c r="R14279" i="1"/>
  <c r="G238" i="7" s="1"/>
  <c r="R14072" i="1"/>
  <c r="G237" i="7" s="1"/>
  <c r="R14069" i="1"/>
  <c r="G236" i="7" s="1"/>
  <c r="R13959" i="1"/>
  <c r="G235" i="7" s="1"/>
  <c r="R13943" i="1"/>
  <c r="G234" i="7" s="1"/>
  <c r="R13895" i="1"/>
  <c r="G233" i="7" s="1"/>
  <c r="R13646" i="1"/>
  <c r="G232" i="7" s="1"/>
  <c r="R13601" i="1"/>
  <c r="G231" i="7" s="1"/>
  <c r="R13596" i="1"/>
  <c r="G230" i="7" s="1"/>
  <c r="R13577" i="1"/>
  <c r="G229" i="7" s="1"/>
  <c r="R13557" i="1"/>
  <c r="G228" i="7" s="1"/>
  <c r="R13518" i="1"/>
  <c r="G227" i="7" s="1"/>
  <c r="R13516" i="1"/>
  <c r="G226" i="7" s="1"/>
  <c r="R13485" i="1"/>
  <c r="G225" i="7" s="1"/>
  <c r="R13422" i="1"/>
  <c r="G224" i="7" s="1"/>
  <c r="R13415" i="1"/>
  <c r="G223" i="7" s="1"/>
  <c r="R13398" i="1"/>
  <c r="G222" i="7" s="1"/>
  <c r="R13388" i="1"/>
  <c r="G221" i="7" s="1"/>
  <c r="R13301" i="1"/>
  <c r="R13291" i="1"/>
  <c r="G219" i="7" s="1"/>
  <c r="R13283" i="1"/>
  <c r="G218" i="7" s="1"/>
  <c r="R13281" i="1"/>
  <c r="G217" i="7" s="1"/>
  <c r="R13138" i="1"/>
  <c r="G216" i="7" s="1"/>
  <c r="R13126" i="1"/>
  <c r="G215" i="7" s="1"/>
  <c r="R13030" i="1"/>
  <c r="G214" i="7" s="1"/>
  <c r="R13026" i="1"/>
  <c r="G213" i="7" s="1"/>
  <c r="R13023" i="1"/>
  <c r="G212" i="7" s="1"/>
  <c r="R12708" i="1"/>
  <c r="G211" i="7" s="1"/>
  <c r="R12699" i="1"/>
  <c r="G210" i="7" s="1"/>
  <c r="R12619" i="1"/>
  <c r="G209" i="7" s="1"/>
  <c r="R12610" i="1"/>
  <c r="G208" i="7" s="1"/>
  <c r="R12579" i="1"/>
  <c r="G207" i="7" s="1"/>
  <c r="R12561" i="1"/>
  <c r="G206" i="7" s="1"/>
  <c r="R12542" i="1"/>
  <c r="G205" i="7" s="1"/>
  <c r="R12516" i="1"/>
  <c r="G204" i="7" s="1"/>
  <c r="R12514" i="1"/>
  <c r="G203" i="7" s="1"/>
  <c r="R12500" i="1"/>
  <c r="G202" i="7" s="1"/>
  <c r="R12312" i="1"/>
  <c r="G201" i="7" s="1"/>
  <c r="R12296" i="1"/>
  <c r="G200" i="7" s="1"/>
  <c r="R12284" i="1"/>
  <c r="G199" i="7" s="1"/>
  <c r="R12280" i="1"/>
  <c r="G198" i="7" s="1"/>
  <c r="R12240" i="1"/>
  <c r="G197" i="7" s="1"/>
  <c r="R12231" i="1"/>
  <c r="G196" i="7" s="1"/>
  <c r="R12039" i="1"/>
  <c r="G195" i="7" s="1"/>
  <c r="R11865" i="1"/>
  <c r="G194" i="7" s="1"/>
  <c r="R11749" i="1"/>
  <c r="G192" i="7" s="1"/>
  <c r="R11737" i="1"/>
  <c r="G191" i="7" s="1"/>
  <c r="R11688" i="1"/>
  <c r="G190" i="7" s="1"/>
  <c r="R11634" i="1"/>
  <c r="G189" i="7" s="1"/>
  <c r="R11583" i="1"/>
  <c r="G188" i="7" s="1"/>
  <c r="R11569" i="1"/>
  <c r="G187" i="7" s="1"/>
  <c r="R11562" i="1"/>
  <c r="G186" i="7" s="1"/>
  <c r="R11555" i="1"/>
  <c r="G185" i="7" s="1"/>
  <c r="R11550" i="1"/>
  <c r="G184" i="7" s="1"/>
  <c r="R11424" i="1"/>
  <c r="G183" i="7" s="1"/>
  <c r="R11298" i="1"/>
  <c r="G182" i="7" s="1"/>
  <c r="R11258" i="1"/>
  <c r="G181" i="7" s="1"/>
  <c r="R11050" i="1"/>
  <c r="G180" i="7" s="1"/>
  <c r="R10021" i="1"/>
  <c r="G179" i="7" s="1"/>
  <c r="R10009" i="1"/>
  <c r="G178" i="7" s="1"/>
  <c r="R9983" i="1"/>
  <c r="G177" i="7" s="1"/>
  <c r="R9742" i="1"/>
  <c r="G176" i="7" s="1"/>
  <c r="R9664" i="1"/>
  <c r="G175" i="7" s="1"/>
  <c r="R9602" i="1"/>
  <c r="G174" i="7" s="1"/>
  <c r="R9585" i="1"/>
  <c r="G173" i="7" s="1"/>
  <c r="R9573" i="1"/>
  <c r="G172" i="7" s="1"/>
  <c r="R9472" i="1"/>
  <c r="G171" i="7" s="1"/>
  <c r="R9409" i="1"/>
  <c r="G170" i="7" s="1"/>
  <c r="R9404" i="1"/>
  <c r="G169" i="7" s="1"/>
  <c r="R9312" i="1"/>
  <c r="G168" i="7" s="1"/>
  <c r="R9308" i="1"/>
  <c r="G167" i="7" s="1"/>
  <c r="R9280" i="1"/>
  <c r="G166" i="7" s="1"/>
  <c r="R9261" i="1"/>
  <c r="G165" i="7" s="1"/>
  <c r="R9251" i="1"/>
  <c r="G164" i="7" s="1"/>
  <c r="R9249" i="1"/>
  <c r="G163" i="7" s="1"/>
  <c r="R9034" i="1"/>
  <c r="G162" i="7" s="1"/>
  <c r="R9022" i="1"/>
  <c r="G161" i="7" s="1"/>
  <c r="R8889" i="1"/>
  <c r="G160" i="7" s="1"/>
  <c r="R8876" i="1"/>
  <c r="G159" i="7" s="1"/>
  <c r="R8869" i="1"/>
  <c r="G158" i="7" s="1"/>
  <c r="R8822" i="1"/>
  <c r="G157" i="7" s="1"/>
  <c r="R8636" i="1"/>
  <c r="G156" i="7" s="1"/>
  <c r="R8605" i="1"/>
  <c r="G155" i="7" s="1"/>
  <c r="R8524" i="1"/>
  <c r="G154" i="7" s="1"/>
  <c r="R8520" i="1"/>
  <c r="G153" i="7" s="1"/>
  <c r="R8471" i="1"/>
  <c r="G152" i="7" s="1"/>
  <c r="R8418" i="1"/>
  <c r="G151" i="7" s="1"/>
  <c r="R8395" i="1"/>
  <c r="G150" i="7" s="1"/>
  <c r="R8384" i="1"/>
  <c r="G149" i="7" s="1"/>
  <c r="R8361" i="1"/>
  <c r="G148" i="7" s="1"/>
  <c r="R8227" i="1"/>
  <c r="G147" i="7" s="1"/>
  <c r="R8198" i="1"/>
  <c r="G146" i="7" s="1"/>
  <c r="R8140" i="1"/>
  <c r="G144" i="7" s="1"/>
  <c r="R8172" i="1"/>
  <c r="G145" i="7" s="1"/>
  <c r="R8137" i="1"/>
  <c r="G143" i="7" s="1"/>
  <c r="R8135" i="1"/>
  <c r="G142" i="7" s="1"/>
  <c r="R8128" i="1"/>
  <c r="G141" i="7" s="1"/>
  <c r="R8126" i="1"/>
  <c r="G140" i="7" s="1"/>
  <c r="R8080" i="1"/>
  <c r="G139" i="7" s="1"/>
  <c r="R8059" i="1"/>
  <c r="G138" i="7" s="1"/>
  <c r="R8053" i="1"/>
  <c r="G137" i="7" s="1"/>
  <c r="R8029" i="1"/>
  <c r="G136" i="7" s="1"/>
  <c r="R8027" i="1"/>
  <c r="G135" i="7" s="1"/>
  <c r="R8023" i="1"/>
  <c r="G134" i="7" s="1"/>
  <c r="R7962" i="1"/>
  <c r="G133" i="7" s="1"/>
  <c r="R7916" i="1"/>
  <c r="G132" i="7" s="1"/>
  <c r="R7880" i="1"/>
  <c r="G131" i="7" s="1"/>
  <c r="R7863" i="1"/>
  <c r="G130" i="7" s="1"/>
  <c r="R7861" i="1"/>
  <c r="G129" i="7" s="1"/>
  <c r="R7850" i="1"/>
  <c r="G128" i="7" s="1"/>
  <c r="R7107" i="1"/>
  <c r="G127" i="7" s="1"/>
  <c r="R7085" i="1"/>
  <c r="G126" i="7" s="1"/>
  <c r="R7046" i="1"/>
  <c r="G125" i="7" s="1"/>
  <c r="R7039" i="1"/>
  <c r="G124" i="7" s="1"/>
  <c r="R7018" i="1"/>
  <c r="G123" i="7" s="1"/>
  <c r="R7013" i="1"/>
  <c r="G122" i="7" s="1"/>
  <c r="R7006" i="1"/>
  <c r="G121" i="7" s="1"/>
  <c r="R6954" i="1"/>
  <c r="G120" i="7" s="1"/>
  <c r="R6588" i="1"/>
  <c r="G119" i="7" s="1"/>
  <c r="R6282" i="1"/>
  <c r="G117" i="7" s="1"/>
  <c r="R6259" i="1"/>
  <c r="G116" i="7" s="1"/>
  <c r="R6180" i="1"/>
  <c r="G115" i="7" s="1"/>
  <c r="R6092" i="1"/>
  <c r="G114" i="7" s="1"/>
  <c r="R6060" i="1"/>
  <c r="G113" i="7" s="1"/>
  <c r="R6007" i="1"/>
  <c r="G112" i="7" s="1"/>
  <c r="R5648" i="1"/>
  <c r="G111" i="7" s="1"/>
  <c r="R5548" i="1"/>
  <c r="G110" i="7" s="1"/>
  <c r="R5388" i="1"/>
  <c r="G109" i="7" s="1"/>
  <c r="R5322" i="1"/>
  <c r="G108" i="7" s="1"/>
  <c r="R5230" i="1"/>
  <c r="G107" i="7" s="1"/>
  <c r="R5023" i="1"/>
  <c r="G106" i="7" s="1"/>
  <c r="R5019" i="1"/>
  <c r="G105" i="7" s="1"/>
  <c r="R4988" i="1"/>
  <c r="G104" i="7" s="1"/>
  <c r="R4985" i="1"/>
  <c r="G103" i="7" s="1"/>
  <c r="R4979" i="1"/>
  <c r="G102" i="7" s="1"/>
  <c r="R4963" i="1"/>
  <c r="G100" i="7" s="1"/>
  <c r="R4968" i="1"/>
  <c r="G101" i="7" s="1"/>
  <c r="R4960" i="1"/>
  <c r="G99" i="7" s="1"/>
  <c r="R4937" i="1"/>
  <c r="G98" i="7" s="1"/>
  <c r="R4931" i="1"/>
  <c r="G97" i="7" s="1"/>
  <c r="R4910" i="1"/>
  <c r="G96" i="7" s="1"/>
  <c r="R4907" i="1"/>
  <c r="G95" i="7" s="1"/>
  <c r="R4863" i="1"/>
  <c r="G94" i="7" s="1"/>
  <c r="R4839" i="1"/>
  <c r="G93" i="7" s="1"/>
  <c r="R4820" i="1"/>
  <c r="G92" i="7" s="1"/>
  <c r="R4807" i="1"/>
  <c r="R4757" i="1"/>
  <c r="G90" i="7" s="1"/>
  <c r="R4751" i="1"/>
  <c r="G89" i="7" s="1"/>
  <c r="R4736" i="1"/>
  <c r="G88" i="7" s="1"/>
  <c r="R4569" i="1"/>
  <c r="G87" i="7" s="1"/>
  <c r="R4413" i="1"/>
  <c r="G86" i="7" s="1"/>
  <c r="R4360" i="1"/>
  <c r="G85" i="7" s="1"/>
  <c r="R4184" i="1"/>
  <c r="G83" i="7" s="1"/>
  <c r="R4252" i="1"/>
  <c r="G84" i="7" s="1"/>
  <c r="R4180" i="1"/>
  <c r="G82" i="7" s="1"/>
  <c r="R3961" i="1"/>
  <c r="G81" i="7" s="1"/>
  <c r="R3949" i="1"/>
  <c r="G80" i="7" s="1"/>
  <c r="R3932" i="1"/>
  <c r="G79" i="7" s="1"/>
  <c r="R3896" i="1"/>
  <c r="G78" i="7" s="1"/>
  <c r="R3880" i="1"/>
  <c r="G77" i="7" s="1"/>
  <c r="R3551" i="1"/>
  <c r="G76" i="7" s="1"/>
  <c r="R3546" i="1"/>
  <c r="G75" i="7" s="1"/>
  <c r="R3241" i="1"/>
  <c r="G74" i="7" s="1"/>
  <c r="R3104" i="1"/>
  <c r="G73" i="7" s="1"/>
  <c r="R3003" i="1"/>
  <c r="G72" i="7" s="1"/>
  <c r="R3000" i="1"/>
  <c r="G71" i="7" s="1"/>
  <c r="R2996" i="1"/>
  <c r="G70" i="7" s="1"/>
  <c r="R2992" i="1"/>
  <c r="G68" i="7" s="1"/>
  <c r="R2986" i="1"/>
  <c r="G69" i="7" s="1"/>
  <c r="R2982" i="1"/>
  <c r="G67" i="7" s="1"/>
  <c r="R2970" i="1"/>
  <c r="G66" i="7" s="1"/>
  <c r="R2951" i="1"/>
  <c r="G65" i="7" s="1"/>
  <c r="R2937" i="1"/>
  <c r="G64" i="7" s="1"/>
  <c r="R2921" i="1"/>
  <c r="G63" i="7" s="1"/>
  <c r="R2741" i="1"/>
  <c r="G62" i="7" s="1"/>
  <c r="R2633" i="1"/>
  <c r="G61" i="7" s="1"/>
  <c r="R2622" i="1"/>
  <c r="G60" i="7" s="1"/>
  <c r="R2503" i="1"/>
  <c r="G59" i="7" s="1"/>
  <c r="R2371" i="1"/>
  <c r="G58" i="7" s="1"/>
  <c r="R2273" i="1"/>
  <c r="G57" i="7" s="1"/>
  <c r="R2225" i="1"/>
  <c r="G56" i="7" s="1"/>
  <c r="R2173" i="1"/>
  <c r="G54" i="7" s="1"/>
  <c r="R2168" i="1"/>
  <c r="G53" i="7" s="1"/>
  <c r="R2127" i="1"/>
  <c r="G52" i="7" s="1"/>
  <c r="R1969" i="1"/>
  <c r="G51" i="7" s="1"/>
  <c r="R1851" i="1"/>
  <c r="G50" i="7" s="1"/>
  <c r="R1660" i="1"/>
  <c r="G49" i="7" s="1"/>
  <c r="R1583" i="1"/>
  <c r="G48" i="7" s="1"/>
  <c r="R1567" i="1"/>
  <c r="G47" i="7" s="1"/>
  <c r="R1553" i="1"/>
  <c r="G46" i="7" s="1"/>
  <c r="R1544" i="1"/>
  <c r="G45" i="7" s="1"/>
  <c r="R1535" i="1"/>
  <c r="G44" i="7" s="1"/>
  <c r="R1489" i="1"/>
  <c r="G43" i="7" s="1"/>
  <c r="R1484" i="1"/>
  <c r="G42" i="7" s="1"/>
  <c r="R1465" i="1"/>
  <c r="G41" i="7" s="1"/>
  <c r="R1324" i="1"/>
  <c r="G40" i="7" s="1"/>
  <c r="R1301" i="1"/>
  <c r="G39" i="7" s="1"/>
  <c r="R1289" i="1"/>
  <c r="G38" i="7" s="1"/>
  <c r="R1275" i="1"/>
  <c r="G37" i="7" s="1"/>
  <c r="R1242" i="1"/>
  <c r="G36" i="7" s="1"/>
  <c r="R1237" i="1"/>
  <c r="G35" i="7" s="1"/>
  <c r="R1232" i="1"/>
  <c r="G34" i="7" s="1"/>
  <c r="R868" i="1"/>
  <c r="G33" i="7" s="1"/>
  <c r="R837" i="1"/>
  <c r="G31" i="7" s="1"/>
  <c r="R824" i="1"/>
  <c r="G30" i="7" s="1"/>
  <c r="R812" i="1"/>
  <c r="G29" i="7" s="1"/>
  <c r="R807" i="1"/>
  <c r="G28" i="7" s="1"/>
  <c r="R801" i="1"/>
  <c r="G27" i="7" s="1"/>
  <c r="R791" i="1"/>
  <c r="G26" i="7" s="1"/>
  <c r="R788" i="1"/>
  <c r="G25" i="7" s="1"/>
  <c r="R785" i="1"/>
  <c r="G24" i="7" s="1"/>
  <c r="R728" i="1"/>
  <c r="G23" i="7" s="1"/>
  <c r="R700" i="1"/>
  <c r="G22" i="7" s="1"/>
  <c r="R687" i="1"/>
  <c r="G20" i="7" s="1"/>
  <c r="R610" i="1"/>
  <c r="G19" i="7" s="1"/>
  <c r="R417" i="1"/>
  <c r="G18" i="7" s="1"/>
  <c r="R317" i="1"/>
  <c r="G17" i="7" s="1"/>
  <c r="R278" i="1"/>
  <c r="G16" i="7" s="1"/>
  <c r="R229" i="1"/>
  <c r="G15" i="7" s="1"/>
  <c r="R220" i="1"/>
  <c r="G14" i="7" s="1"/>
  <c r="R216" i="1"/>
  <c r="G13" i="7" s="1"/>
  <c r="R192" i="1"/>
  <c r="G12" i="7" s="1"/>
  <c r="R174" i="1"/>
  <c r="G11" i="7" s="1"/>
  <c r="R162" i="1"/>
  <c r="G10" i="7" s="1"/>
  <c r="R75" i="1"/>
  <c r="G9" i="7" s="1"/>
  <c r="R44" i="1"/>
  <c r="G8" i="7" s="1"/>
  <c r="R36" i="1"/>
  <c r="G7" i="7" s="1"/>
  <c r="R25" i="1"/>
  <c r="G6" i="7" s="1"/>
  <c r="R18" i="1"/>
  <c r="G5" i="7" s="1"/>
  <c r="R14" i="1"/>
  <c r="G4" i="7" s="1"/>
  <c r="R2" i="1"/>
  <c r="T16000" i="1"/>
  <c r="A52" i="18" s="1"/>
  <c r="T16003" i="1"/>
  <c r="S16003" i="1"/>
  <c r="T16002" i="1"/>
  <c r="S16002" i="1"/>
  <c r="S16000" i="1"/>
  <c r="A50" i="18" s="1"/>
  <c r="T16001" i="1"/>
  <c r="S16001" i="1"/>
  <c r="B22" i="18"/>
  <c r="M16016" i="1"/>
  <c r="C28" i="18" s="1"/>
  <c r="M16015" i="1"/>
  <c r="C27" i="18" s="1"/>
  <c r="M16014" i="1"/>
  <c r="C26" i="18" s="1"/>
  <c r="M16013" i="1"/>
  <c r="C25" i="18" s="1"/>
  <c r="M16012" i="1"/>
  <c r="C24" i="18" s="1"/>
  <c r="M16011" i="1"/>
  <c r="C23" i="18" s="1"/>
  <c r="M16010" i="1"/>
  <c r="C22" i="18" s="1"/>
  <c r="N16016" i="1"/>
  <c r="D28" i="18" s="1"/>
  <c r="N16015" i="1"/>
  <c r="D27" i="18" s="1"/>
  <c r="N16014" i="1"/>
  <c r="D26" i="18" s="1"/>
  <c r="N16013" i="1"/>
  <c r="D25" i="18" s="1"/>
  <c r="N16012" i="1"/>
  <c r="D24" i="18" s="1"/>
  <c r="N16011" i="1"/>
  <c r="D23" i="18" s="1"/>
  <c r="N16010" i="1"/>
  <c r="D22" i="18" s="1"/>
  <c r="L16016" i="1"/>
  <c r="B28" i="18" s="1"/>
  <c r="L16015" i="1"/>
  <c r="B27" i="18" s="1"/>
  <c r="B26" i="18"/>
  <c r="L16013" i="1"/>
  <c r="B25" i="18" s="1"/>
  <c r="L16012" i="1"/>
  <c r="B24" i="18" s="1"/>
  <c r="L16011" i="1"/>
  <c r="B23" i="18" s="1"/>
  <c r="L16000" i="1"/>
  <c r="A36" i="18" s="1"/>
  <c r="L16003" i="1"/>
  <c r="A34" i="18" s="1"/>
  <c r="L16002" i="1"/>
  <c r="A38" i="18" s="1"/>
  <c r="U16000" i="1"/>
  <c r="A42" i="18" s="1"/>
  <c r="Z16000" i="1"/>
  <c r="A56" i="18" s="1"/>
  <c r="AE4299" i="1"/>
  <c r="AE7" i="1"/>
  <c r="AE5944" i="1"/>
  <c r="G91" i="7" l="1"/>
  <c r="G220" i="7"/>
  <c r="G55" i="7"/>
  <c r="I279" i="7"/>
  <c r="Y16000" i="1"/>
  <c r="A55" i="18" s="1"/>
  <c r="AA16000" i="1"/>
  <c r="A57" i="18" s="1"/>
  <c r="G3" i="7"/>
  <c r="O16010" i="1"/>
  <c r="E22" i="18" s="1"/>
  <c r="S16004" i="1"/>
  <c r="T16004" i="1"/>
  <c r="L16001" i="1"/>
  <c r="AE12145" i="1"/>
  <c r="L16004" i="1" l="1"/>
  <c r="K16001" i="1" s="1"/>
  <c r="B37" i="18" s="1"/>
  <c r="A37" i="18"/>
  <c r="S16005" i="1"/>
  <c r="A49" i="18"/>
  <c r="T16005" i="1"/>
  <c r="A51" i="18"/>
  <c r="W41" i="7"/>
  <c r="V41" i="7"/>
  <c r="U41" i="7"/>
  <c r="T41" i="7"/>
  <c r="S41" i="7"/>
  <c r="R41" i="7"/>
  <c r="Q41" i="7"/>
  <c r="P41" i="7"/>
  <c r="O41" i="7"/>
  <c r="N41" i="7"/>
  <c r="M41" i="7"/>
  <c r="L41" i="7"/>
  <c r="K41" i="7"/>
  <c r="P1465" i="1"/>
  <c r="F41" i="7" s="1"/>
  <c r="N1465" i="1"/>
  <c r="H41" i="7" s="1"/>
  <c r="AE1466" i="1"/>
  <c r="P192" i="1"/>
  <c r="F12" i="7" s="1"/>
  <c r="P174" i="1"/>
  <c r="F11" i="7" s="1"/>
  <c r="P162" i="1"/>
  <c r="F10" i="7" s="1"/>
  <c r="P75" i="1"/>
  <c r="F9" i="7" s="1"/>
  <c r="P44" i="1"/>
  <c r="F8" i="7" s="1"/>
  <c r="P36" i="1"/>
  <c r="F7" i="7" s="1"/>
  <c r="P25" i="1"/>
  <c r="F6" i="7" s="1"/>
  <c r="P18" i="1"/>
  <c r="F5" i="7" s="1"/>
  <c r="P14" i="1"/>
  <c r="F4" i="7" s="1"/>
  <c r="P2" i="1"/>
  <c r="F3" i="7" s="1"/>
  <c r="Q98" i="16"/>
  <c r="S97" i="16"/>
  <c r="Q97" i="16"/>
  <c r="S96" i="16"/>
  <c r="Q96" i="16"/>
  <c r="S95" i="16"/>
  <c r="Q95" i="16"/>
  <c r="S94" i="16"/>
  <c r="Q94" i="16"/>
  <c r="S93" i="16"/>
  <c r="Q93" i="16"/>
  <c r="S92" i="16"/>
  <c r="Q92" i="16"/>
  <c r="S91" i="16"/>
  <c r="Q91" i="16"/>
  <c r="S90" i="16"/>
  <c r="Q90" i="16"/>
  <c r="S89" i="16"/>
  <c r="Q89" i="16"/>
  <c r="S88" i="16"/>
  <c r="Q88" i="16"/>
  <c r="S87" i="16"/>
  <c r="Q87" i="16"/>
  <c r="S86" i="16"/>
  <c r="Q86" i="16"/>
  <c r="S85" i="16"/>
  <c r="Q85" i="16"/>
  <c r="S84" i="16"/>
  <c r="Q84" i="16"/>
  <c r="S83" i="16"/>
  <c r="Q83" i="16"/>
  <c r="S82" i="16"/>
  <c r="Q82" i="16"/>
  <c r="S81" i="16"/>
  <c r="Q81" i="16"/>
  <c r="S80" i="16"/>
  <c r="Q80" i="16"/>
  <c r="S79" i="16"/>
  <c r="Q79" i="16"/>
  <c r="S78" i="16"/>
  <c r="Q78" i="16"/>
  <c r="S77" i="16"/>
  <c r="Q77" i="16"/>
  <c r="S76" i="16"/>
  <c r="Q76" i="16"/>
  <c r="S75" i="16"/>
  <c r="Q75" i="16"/>
  <c r="S74" i="16"/>
  <c r="Q74" i="16"/>
  <c r="S73" i="16"/>
  <c r="Q73" i="16"/>
  <c r="Q71" i="16"/>
  <c r="Q70" i="16"/>
  <c r="Q69" i="16"/>
  <c r="Q68" i="16"/>
  <c r="Q67" i="16"/>
  <c r="Q66" i="16"/>
  <c r="Q65" i="16"/>
  <c r="Q64" i="16"/>
  <c r="Q63" i="16"/>
  <c r="Q62" i="16"/>
  <c r="Q61" i="16"/>
  <c r="Q60" i="16"/>
  <c r="Q59" i="16"/>
  <c r="S58" i="16"/>
  <c r="Q58" i="16"/>
  <c r="S57" i="16"/>
  <c r="Q57" i="16"/>
  <c r="S56" i="16"/>
  <c r="Q56" i="16"/>
  <c r="S55" i="16"/>
  <c r="Q55" i="16"/>
  <c r="S54" i="16"/>
  <c r="Q54" i="16"/>
  <c r="S53" i="16"/>
  <c r="Q53" i="16"/>
  <c r="S52" i="16"/>
  <c r="Q52" i="16"/>
  <c r="S51" i="16"/>
  <c r="Q51" i="16"/>
  <c r="S50" i="16"/>
  <c r="Q50" i="16"/>
  <c r="S49" i="16"/>
  <c r="Q49" i="16"/>
  <c r="S48" i="16"/>
  <c r="Q48" i="16"/>
  <c r="S47" i="16"/>
  <c r="Q47" i="16"/>
  <c r="S46" i="16"/>
  <c r="Q46" i="16"/>
  <c r="S45" i="16"/>
  <c r="Q45" i="16"/>
  <c r="S44" i="16"/>
  <c r="Q44" i="16"/>
  <c r="S43" i="16"/>
  <c r="Q43" i="16"/>
  <c r="S42" i="16"/>
  <c r="Q42" i="16"/>
  <c r="S41" i="16"/>
  <c r="Q41" i="16"/>
  <c r="S40" i="16"/>
  <c r="Q40" i="16"/>
  <c r="S39" i="16"/>
  <c r="Q39" i="16"/>
  <c r="S38" i="16"/>
  <c r="Q38" i="16"/>
  <c r="S37" i="16"/>
  <c r="Q37" i="16"/>
  <c r="S36" i="16"/>
  <c r="Q36" i="16"/>
  <c r="S35" i="16"/>
  <c r="Q35" i="16"/>
  <c r="S34" i="16"/>
  <c r="Q34" i="16"/>
  <c r="S33" i="16"/>
  <c r="Q33" i="16"/>
  <c r="S32" i="16"/>
  <c r="Q32" i="16"/>
  <c r="S31" i="16"/>
  <c r="Q31" i="16"/>
  <c r="S30" i="16"/>
  <c r="Q30" i="16"/>
  <c r="S29" i="16"/>
  <c r="Q29" i="16"/>
  <c r="S28" i="16"/>
  <c r="Q28" i="16"/>
  <c r="S27" i="16"/>
  <c r="Q27" i="16"/>
  <c r="S26" i="16"/>
  <c r="Q26" i="16"/>
  <c r="S25" i="16"/>
  <c r="Q25" i="16"/>
  <c r="S24" i="16"/>
  <c r="Q24" i="16"/>
  <c r="S23" i="16"/>
  <c r="Q23" i="16"/>
  <c r="S22" i="16"/>
  <c r="Q22" i="16"/>
  <c r="S21" i="16"/>
  <c r="Q21" i="16"/>
  <c r="S20" i="16"/>
  <c r="Q20" i="16"/>
  <c r="S19" i="16"/>
  <c r="Q19" i="16"/>
  <c r="S18" i="16"/>
  <c r="Q18" i="16"/>
  <c r="S17" i="16"/>
  <c r="Q17" i="16"/>
  <c r="S16" i="16"/>
  <c r="Q16" i="16"/>
  <c r="S14" i="16"/>
  <c r="Q14" i="16"/>
  <c r="S13" i="16"/>
  <c r="Q13" i="16"/>
  <c r="S12" i="16"/>
  <c r="Q12" i="16"/>
  <c r="S11" i="16"/>
  <c r="Q11" i="16"/>
  <c r="S10" i="16"/>
  <c r="Q10" i="16"/>
  <c r="S9" i="16"/>
  <c r="Q9" i="16"/>
  <c r="S8" i="16"/>
  <c r="Q8" i="16"/>
  <c r="S7" i="16"/>
  <c r="Q7" i="16"/>
  <c r="S6" i="16"/>
  <c r="Q6" i="16"/>
  <c r="S5" i="16"/>
  <c r="Q5" i="16"/>
  <c r="S4" i="16"/>
  <c r="R4" i="16"/>
  <c r="Q4" i="16"/>
  <c r="P4" i="16"/>
  <c r="D197" i="14"/>
  <c r="D196" i="14"/>
  <c r="D195" i="14"/>
  <c r="D194" i="14"/>
  <c r="D193" i="14"/>
  <c r="D192" i="14"/>
  <c r="D191" i="14"/>
  <c r="D190" i="14"/>
  <c r="D189" i="14"/>
  <c r="D188" i="14"/>
  <c r="D187" i="14"/>
  <c r="D186" i="14"/>
  <c r="D185" i="14"/>
  <c r="D184" i="14"/>
  <c r="D183" i="14"/>
  <c r="D182" i="14"/>
  <c r="D181" i="14"/>
  <c r="D180" i="14"/>
  <c r="D179" i="14"/>
  <c r="D178" i="14"/>
  <c r="D177" i="14"/>
  <c r="D176" i="14"/>
  <c r="D175" i="14"/>
  <c r="D174" i="14"/>
  <c r="D173" i="14"/>
  <c r="D172" i="14"/>
  <c r="D171" i="14"/>
  <c r="D170" i="14"/>
  <c r="D169" i="14"/>
  <c r="D168" i="14"/>
  <c r="D167" i="14"/>
  <c r="D166" i="14"/>
  <c r="D165" i="14"/>
  <c r="D164" i="14"/>
  <c r="D163" i="14"/>
  <c r="D162" i="14"/>
  <c r="D161" i="14"/>
  <c r="D160" i="14"/>
  <c r="D159" i="14"/>
  <c r="D158" i="14"/>
  <c r="D157" i="14"/>
  <c r="D156" i="14"/>
  <c r="D155" i="14"/>
  <c r="D154" i="14"/>
  <c r="D153" i="14"/>
  <c r="D152" i="14"/>
  <c r="D151" i="14"/>
  <c r="D150" i="14"/>
  <c r="D149" i="14"/>
  <c r="D148" i="14"/>
  <c r="D147" i="14"/>
  <c r="D146" i="14"/>
  <c r="D145" i="14"/>
  <c r="D144" i="14"/>
  <c r="D143" i="14"/>
  <c r="D142" i="14"/>
  <c r="D141" i="14"/>
  <c r="D140" i="14"/>
  <c r="D139" i="14"/>
  <c r="D138" i="14"/>
  <c r="D137" i="14"/>
  <c r="D136" i="14"/>
  <c r="D135" i="14"/>
  <c r="D134" i="14"/>
  <c r="D133" i="14"/>
  <c r="D132" i="14"/>
  <c r="D131" i="14"/>
  <c r="D130" i="14"/>
  <c r="D129" i="14"/>
  <c r="D128" i="14"/>
  <c r="D127" i="14"/>
  <c r="D126" i="14"/>
  <c r="D125" i="14"/>
  <c r="D124" i="14"/>
  <c r="D123" i="14"/>
  <c r="D122" i="14"/>
  <c r="D121" i="14"/>
  <c r="D120" i="14"/>
  <c r="D119" i="14"/>
  <c r="D118" i="14"/>
  <c r="D117" i="14"/>
  <c r="D116" i="14"/>
  <c r="D115" i="14"/>
  <c r="D114" i="14"/>
  <c r="D113" i="14"/>
  <c r="D112" i="14"/>
  <c r="D111" i="14"/>
  <c r="D110" i="14"/>
  <c r="D109" i="14"/>
  <c r="D108" i="14"/>
  <c r="D107" i="14"/>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L16005" i="1" l="1"/>
  <c r="A33" i="18"/>
  <c r="K16004" i="1"/>
  <c r="B33" i="18" s="1"/>
  <c r="K16003" i="1"/>
  <c r="B34" i="18" s="1"/>
  <c r="K16000" i="1"/>
  <c r="K16002" i="1"/>
  <c r="B38" i="18" s="1"/>
  <c r="P15993" i="1"/>
  <c r="P15977" i="1"/>
  <c r="F277" i="7" s="1"/>
  <c r="P15963" i="1"/>
  <c r="F276" i="7" s="1"/>
  <c r="P15953" i="1"/>
  <c r="F275" i="7" s="1"/>
  <c r="P15951" i="1"/>
  <c r="F274" i="7" s="1"/>
  <c r="P15949" i="1"/>
  <c r="F273" i="7" s="1"/>
  <c r="P15938" i="1"/>
  <c r="F272" i="7" s="1"/>
  <c r="P15930" i="1"/>
  <c r="F271" i="7" s="1"/>
  <c r="P15847" i="1"/>
  <c r="F270" i="7" s="1"/>
  <c r="P15842" i="1"/>
  <c r="F269" i="7" s="1"/>
  <c r="P15839" i="1"/>
  <c r="F268" i="7" s="1"/>
  <c r="P15835" i="1"/>
  <c r="F267" i="7" s="1"/>
  <c r="P15764" i="1"/>
  <c r="F266" i="7" s="1"/>
  <c r="P15755" i="1"/>
  <c r="F265" i="7" s="1"/>
  <c r="P15709" i="1"/>
  <c r="F264" i="7" s="1"/>
  <c r="P15699" i="1"/>
  <c r="F263" i="7" s="1"/>
  <c r="P15697" i="1"/>
  <c r="F262" i="7" s="1"/>
  <c r="P15612" i="1"/>
  <c r="F261" i="7" s="1"/>
  <c r="P15553" i="1"/>
  <c r="F260" i="7" s="1"/>
  <c r="P15547" i="1"/>
  <c r="F259" i="7" s="1"/>
  <c r="P15531" i="1"/>
  <c r="F258" i="7" s="1"/>
  <c r="P15514" i="1"/>
  <c r="F257" i="7" s="1"/>
  <c r="P15468" i="1"/>
  <c r="F256" i="7" s="1"/>
  <c r="P15415" i="1"/>
  <c r="F255" i="7" s="1"/>
  <c r="P15410" i="1"/>
  <c r="F254" i="7" s="1"/>
  <c r="P15386" i="1"/>
  <c r="F253" i="7" s="1"/>
  <c r="P14965" i="1"/>
  <c r="F252" i="7" s="1"/>
  <c r="P14962" i="1"/>
  <c r="F251" i="7" s="1"/>
  <c r="P14944" i="1"/>
  <c r="F250" i="7" s="1"/>
  <c r="P14870" i="1"/>
  <c r="F249" i="7" s="1"/>
  <c r="P14775" i="1"/>
  <c r="F248" i="7" s="1"/>
  <c r="P14758" i="1"/>
  <c r="F247" i="7" s="1"/>
  <c r="P14545" i="1"/>
  <c r="F246" i="7" s="1"/>
  <c r="P14529" i="1"/>
  <c r="F245" i="7" s="1"/>
  <c r="P14396" i="1"/>
  <c r="F244" i="7" s="1"/>
  <c r="P14392" i="1"/>
  <c r="F243" i="7" s="1"/>
  <c r="P14382" i="1"/>
  <c r="F242" i="7" s="1"/>
  <c r="P14351" i="1"/>
  <c r="F241" i="7" s="1"/>
  <c r="P14331" i="1"/>
  <c r="F240" i="7" s="1"/>
  <c r="P14203" i="1"/>
  <c r="F239" i="7" s="1"/>
  <c r="P14279" i="1"/>
  <c r="F238" i="7" s="1"/>
  <c r="P14072" i="1"/>
  <c r="F237" i="7" s="1"/>
  <c r="P14069" i="1"/>
  <c r="F236" i="7" s="1"/>
  <c r="P13959" i="1"/>
  <c r="F235" i="7" s="1"/>
  <c r="P13943" i="1"/>
  <c r="F234" i="7" s="1"/>
  <c r="P13895" i="1"/>
  <c r="F233" i="7" s="1"/>
  <c r="P13646" i="1"/>
  <c r="F232" i="7" s="1"/>
  <c r="P13601" i="1"/>
  <c r="F231" i="7" s="1"/>
  <c r="P13596" i="1"/>
  <c r="F230" i="7" s="1"/>
  <c r="P13577" i="1"/>
  <c r="F229" i="7" s="1"/>
  <c r="P13557" i="1"/>
  <c r="F228" i="7" s="1"/>
  <c r="P13518" i="1"/>
  <c r="F227" i="7" s="1"/>
  <c r="P13516" i="1"/>
  <c r="F226" i="7" s="1"/>
  <c r="P13485" i="1"/>
  <c r="F225" i="7" s="1"/>
  <c r="P13422" i="1"/>
  <c r="F224" i="7" s="1"/>
  <c r="P13415" i="1"/>
  <c r="F223" i="7" s="1"/>
  <c r="P13398" i="1"/>
  <c r="F222" i="7" s="1"/>
  <c r="P13388" i="1"/>
  <c r="F221" i="7" s="1"/>
  <c r="P13301" i="1"/>
  <c r="P13291" i="1"/>
  <c r="F219" i="7" s="1"/>
  <c r="P13283" i="1"/>
  <c r="F218" i="7" s="1"/>
  <c r="P13281" i="1"/>
  <c r="F217" i="7" s="1"/>
  <c r="P13138" i="1"/>
  <c r="F216" i="7" s="1"/>
  <c r="P13126" i="1"/>
  <c r="F215" i="7" s="1"/>
  <c r="P13030" i="1"/>
  <c r="F214" i="7" s="1"/>
  <c r="P13026" i="1"/>
  <c r="F213" i="7" s="1"/>
  <c r="P13023" i="1"/>
  <c r="F212" i="7" s="1"/>
  <c r="P12708" i="1"/>
  <c r="F211" i="7" s="1"/>
  <c r="P12699" i="1"/>
  <c r="F210" i="7" s="1"/>
  <c r="P12619" i="1"/>
  <c r="F209" i="7" s="1"/>
  <c r="P12610" i="1"/>
  <c r="F208" i="7" s="1"/>
  <c r="P12579" i="1"/>
  <c r="F207" i="7" s="1"/>
  <c r="P12561" i="1"/>
  <c r="F206" i="7" s="1"/>
  <c r="P12542" i="1"/>
  <c r="F205" i="7" s="1"/>
  <c r="P12516" i="1"/>
  <c r="F204" i="7" s="1"/>
  <c r="P12514" i="1"/>
  <c r="F203" i="7" s="1"/>
  <c r="P12500" i="1"/>
  <c r="F202" i="7" s="1"/>
  <c r="P12312" i="1"/>
  <c r="F201" i="7" s="1"/>
  <c r="P12296" i="1"/>
  <c r="F200" i="7" s="1"/>
  <c r="P12284" i="1"/>
  <c r="F199" i="7" s="1"/>
  <c r="P12280" i="1"/>
  <c r="F198" i="7" s="1"/>
  <c r="P12240" i="1"/>
  <c r="F197" i="7" s="1"/>
  <c r="P12231" i="1"/>
  <c r="F196" i="7" s="1"/>
  <c r="P12039" i="1"/>
  <c r="F195" i="7" s="1"/>
  <c r="P11865" i="1"/>
  <c r="F194" i="7" s="1"/>
  <c r="P11749" i="1"/>
  <c r="F192" i="7" s="1"/>
  <c r="P11737" i="1"/>
  <c r="F191" i="7" s="1"/>
  <c r="P11688" i="1"/>
  <c r="F190" i="7" s="1"/>
  <c r="P11634" i="1"/>
  <c r="F189" i="7" s="1"/>
  <c r="P11583" i="1"/>
  <c r="F188" i="7" s="1"/>
  <c r="P11569" i="1"/>
  <c r="F187" i="7" s="1"/>
  <c r="P11562" i="1"/>
  <c r="F186" i="7" s="1"/>
  <c r="P11555" i="1"/>
  <c r="F185" i="7" s="1"/>
  <c r="P11550" i="1"/>
  <c r="F184" i="7" s="1"/>
  <c r="P11424" i="1"/>
  <c r="F183" i="7" s="1"/>
  <c r="P11298" i="1"/>
  <c r="F182" i="7" s="1"/>
  <c r="P11258" i="1"/>
  <c r="F181" i="7" s="1"/>
  <c r="P11050" i="1"/>
  <c r="F180" i="7" s="1"/>
  <c r="P10021" i="1"/>
  <c r="F179" i="7" s="1"/>
  <c r="P10009" i="1"/>
  <c r="F178" i="7" s="1"/>
  <c r="P9983" i="1"/>
  <c r="F177" i="7" s="1"/>
  <c r="P9742" i="1"/>
  <c r="F176" i="7" s="1"/>
  <c r="P9664" i="1"/>
  <c r="F175" i="7" s="1"/>
  <c r="P9602" i="1"/>
  <c r="F174" i="7" s="1"/>
  <c r="P9585" i="1"/>
  <c r="F173" i="7" s="1"/>
  <c r="P9573" i="1"/>
  <c r="F172" i="7" s="1"/>
  <c r="P9472" i="1"/>
  <c r="F171" i="7" s="1"/>
  <c r="P9409" i="1"/>
  <c r="F170" i="7" s="1"/>
  <c r="P9404" i="1"/>
  <c r="F169" i="7" s="1"/>
  <c r="P9312" i="1"/>
  <c r="F168" i="7" s="1"/>
  <c r="P9308" i="1"/>
  <c r="F167" i="7" s="1"/>
  <c r="P9280" i="1"/>
  <c r="F166" i="7" s="1"/>
  <c r="P9261" i="1"/>
  <c r="F165" i="7" s="1"/>
  <c r="P9251" i="1"/>
  <c r="F164" i="7" s="1"/>
  <c r="P9249" i="1"/>
  <c r="F163" i="7" s="1"/>
  <c r="P9034" i="1"/>
  <c r="F162" i="7" s="1"/>
  <c r="P9022" i="1"/>
  <c r="F161" i="7" s="1"/>
  <c r="P8889" i="1"/>
  <c r="F160" i="7" s="1"/>
  <c r="P8876" i="1"/>
  <c r="F159" i="7" s="1"/>
  <c r="P8869" i="1"/>
  <c r="F158" i="7" s="1"/>
  <c r="P8822" i="1"/>
  <c r="F157" i="7" s="1"/>
  <c r="P8636" i="1"/>
  <c r="F156" i="7" s="1"/>
  <c r="P8605" i="1"/>
  <c r="F155" i="7" s="1"/>
  <c r="P8524" i="1"/>
  <c r="F154" i="7" s="1"/>
  <c r="P8520" i="1"/>
  <c r="F153" i="7" s="1"/>
  <c r="P8471" i="1"/>
  <c r="F152" i="7" s="1"/>
  <c r="P8418" i="1"/>
  <c r="F151" i="7" s="1"/>
  <c r="P8395" i="1"/>
  <c r="F150" i="7" s="1"/>
  <c r="P8384" i="1"/>
  <c r="F149" i="7" s="1"/>
  <c r="P8361" i="1"/>
  <c r="F148" i="7" s="1"/>
  <c r="P8227" i="1"/>
  <c r="F147" i="7" s="1"/>
  <c r="P8198" i="1"/>
  <c r="F146" i="7" s="1"/>
  <c r="P8140" i="1"/>
  <c r="F144" i="7" s="1"/>
  <c r="P8172" i="1"/>
  <c r="F145" i="7" s="1"/>
  <c r="P8137" i="1"/>
  <c r="F143" i="7" s="1"/>
  <c r="P8135" i="1"/>
  <c r="F142" i="7" s="1"/>
  <c r="P8128" i="1"/>
  <c r="F141" i="7" s="1"/>
  <c r="P8126" i="1"/>
  <c r="F140" i="7" s="1"/>
  <c r="P8080" i="1"/>
  <c r="F139" i="7" s="1"/>
  <c r="P8059" i="1"/>
  <c r="F138" i="7" s="1"/>
  <c r="P8053" i="1"/>
  <c r="F137" i="7" s="1"/>
  <c r="P8029" i="1"/>
  <c r="F136" i="7" s="1"/>
  <c r="P8027" i="1"/>
  <c r="F135" i="7" s="1"/>
  <c r="P8023" i="1"/>
  <c r="F134" i="7" s="1"/>
  <c r="P7962" i="1"/>
  <c r="F133" i="7" s="1"/>
  <c r="P7916" i="1"/>
  <c r="F132" i="7" s="1"/>
  <c r="P7880" i="1"/>
  <c r="F131" i="7" s="1"/>
  <c r="P7863" i="1"/>
  <c r="F130" i="7" s="1"/>
  <c r="P7861" i="1"/>
  <c r="F129" i="7" s="1"/>
  <c r="P7850" i="1"/>
  <c r="F128" i="7" s="1"/>
  <c r="P7107" i="1"/>
  <c r="F127" i="7" s="1"/>
  <c r="P7085" i="1"/>
  <c r="F126" i="7" s="1"/>
  <c r="P7046" i="1"/>
  <c r="F125" i="7" s="1"/>
  <c r="P7039" i="1"/>
  <c r="F124" i="7" s="1"/>
  <c r="P7018" i="1"/>
  <c r="F123" i="7" s="1"/>
  <c r="P7013" i="1"/>
  <c r="F122" i="7" s="1"/>
  <c r="P7006" i="1"/>
  <c r="F121" i="7" s="1"/>
  <c r="P6954" i="1"/>
  <c r="F120" i="7" s="1"/>
  <c r="P6588" i="1"/>
  <c r="F119" i="7" s="1"/>
  <c r="P6586" i="1"/>
  <c r="F118" i="7" s="1"/>
  <c r="P6282" i="1"/>
  <c r="F117" i="7" s="1"/>
  <c r="P6259" i="1"/>
  <c r="F116" i="7" s="1"/>
  <c r="P6180" i="1"/>
  <c r="F115" i="7" s="1"/>
  <c r="P6092" i="1"/>
  <c r="F114" i="7" s="1"/>
  <c r="P6060" i="1"/>
  <c r="F113" i="7" s="1"/>
  <c r="P6007" i="1"/>
  <c r="F112" i="7" s="1"/>
  <c r="P5648" i="1"/>
  <c r="F111" i="7" s="1"/>
  <c r="P5548" i="1"/>
  <c r="F110" i="7" s="1"/>
  <c r="P5388" i="1"/>
  <c r="F109" i="7" s="1"/>
  <c r="P5322" i="1"/>
  <c r="F108" i="7" s="1"/>
  <c r="P5230" i="1"/>
  <c r="F107" i="7" s="1"/>
  <c r="P5023" i="1"/>
  <c r="F106" i="7" s="1"/>
  <c r="P5019" i="1"/>
  <c r="F105" i="7" s="1"/>
  <c r="P4988" i="1"/>
  <c r="F104" i="7" s="1"/>
  <c r="P4985" i="1"/>
  <c r="F103" i="7" s="1"/>
  <c r="P4979" i="1"/>
  <c r="F102" i="7" s="1"/>
  <c r="P4963" i="1"/>
  <c r="F100" i="7" s="1"/>
  <c r="P4968" i="1"/>
  <c r="F101" i="7" s="1"/>
  <c r="P4960" i="1"/>
  <c r="F99" i="7" s="1"/>
  <c r="P4937" i="1"/>
  <c r="F98" i="7" s="1"/>
  <c r="P4931" i="1"/>
  <c r="F97" i="7" s="1"/>
  <c r="P4910" i="1"/>
  <c r="F96" i="7" s="1"/>
  <c r="P4907" i="1"/>
  <c r="F95" i="7" s="1"/>
  <c r="P4863" i="1"/>
  <c r="F94" i="7" s="1"/>
  <c r="P4839" i="1"/>
  <c r="F93" i="7" s="1"/>
  <c r="P4820" i="1"/>
  <c r="F92" i="7" s="1"/>
  <c r="P4807" i="1"/>
  <c r="F91" i="7" s="1"/>
  <c r="P4757" i="1"/>
  <c r="F90" i="7" s="1"/>
  <c r="P4751" i="1"/>
  <c r="F89" i="7" s="1"/>
  <c r="P4736" i="1"/>
  <c r="F88" i="7" s="1"/>
  <c r="P4569" i="1"/>
  <c r="F87" i="7" s="1"/>
  <c r="P4413" i="1"/>
  <c r="F86" i="7" s="1"/>
  <c r="P4360" i="1"/>
  <c r="F85" i="7" s="1"/>
  <c r="P4252" i="1"/>
  <c r="F84" i="7" s="1"/>
  <c r="P4184" i="1"/>
  <c r="F83" i="7" s="1"/>
  <c r="P4180" i="1"/>
  <c r="F82" i="7" s="1"/>
  <c r="P3961" i="1"/>
  <c r="F81" i="7" s="1"/>
  <c r="P3949" i="1"/>
  <c r="F80" i="7" s="1"/>
  <c r="P3932" i="1"/>
  <c r="P3880" i="1"/>
  <c r="F77" i="7" s="1"/>
  <c r="P3551" i="1"/>
  <c r="F76" i="7" s="1"/>
  <c r="P3546" i="1"/>
  <c r="F75" i="7" s="1"/>
  <c r="P3241" i="1"/>
  <c r="F74" i="7" s="1"/>
  <c r="P3104" i="1"/>
  <c r="F73" i="7" s="1"/>
  <c r="P3003" i="1"/>
  <c r="F72" i="7" s="1"/>
  <c r="P3000" i="1"/>
  <c r="F71" i="7" s="1"/>
  <c r="P2996" i="1"/>
  <c r="F70" i="7" s="1"/>
  <c r="P2992" i="1"/>
  <c r="F68" i="7" s="1"/>
  <c r="P2986" i="1"/>
  <c r="F69" i="7" s="1"/>
  <c r="P2982" i="1"/>
  <c r="F67" i="7" s="1"/>
  <c r="P2970" i="1"/>
  <c r="F66" i="7" s="1"/>
  <c r="P2951" i="1"/>
  <c r="F65" i="7" s="1"/>
  <c r="P2937" i="1"/>
  <c r="F64" i="7" s="1"/>
  <c r="P2921" i="1"/>
  <c r="F63" i="7" s="1"/>
  <c r="P2741" i="1"/>
  <c r="F62" i="7" s="1"/>
  <c r="P2633" i="1"/>
  <c r="F61" i="7" s="1"/>
  <c r="P2622" i="1"/>
  <c r="F60" i="7" s="1"/>
  <c r="P2503" i="1"/>
  <c r="F59" i="7" s="1"/>
  <c r="P2371" i="1"/>
  <c r="F58" i="7" s="1"/>
  <c r="P2273" i="1"/>
  <c r="F57" i="7" s="1"/>
  <c r="P2225" i="1"/>
  <c r="F56" i="7" s="1"/>
  <c r="P2173" i="1"/>
  <c r="F54" i="7" s="1"/>
  <c r="P2168" i="1"/>
  <c r="F53" i="7" s="1"/>
  <c r="P2127" i="1"/>
  <c r="F52" i="7" s="1"/>
  <c r="P1969" i="1"/>
  <c r="F51" i="7" s="1"/>
  <c r="P1851" i="1"/>
  <c r="F50" i="7" s="1"/>
  <c r="P1660" i="1"/>
  <c r="F49" i="7" s="1"/>
  <c r="P1583" i="1"/>
  <c r="F48" i="7" s="1"/>
  <c r="P1567" i="1"/>
  <c r="F47" i="7" s="1"/>
  <c r="P1553" i="1"/>
  <c r="F46" i="7" s="1"/>
  <c r="P1544" i="1"/>
  <c r="F45" i="7" s="1"/>
  <c r="P1535" i="1"/>
  <c r="F44" i="7" s="1"/>
  <c r="P1489" i="1"/>
  <c r="F43" i="7" s="1"/>
  <c r="P1484" i="1"/>
  <c r="F42" i="7" s="1"/>
  <c r="P1324" i="1"/>
  <c r="F40" i="7" s="1"/>
  <c r="P1301" i="1"/>
  <c r="F39" i="7" s="1"/>
  <c r="P1289" i="1"/>
  <c r="F38" i="7" s="1"/>
  <c r="P1275" i="1"/>
  <c r="F37" i="7" s="1"/>
  <c r="P1242" i="1"/>
  <c r="F36" i="7" s="1"/>
  <c r="P1237" i="1"/>
  <c r="F35" i="7" s="1"/>
  <c r="P1232" i="1"/>
  <c r="F34" i="7" s="1"/>
  <c r="P868" i="1"/>
  <c r="F33" i="7" s="1"/>
  <c r="P866" i="1"/>
  <c r="F32" i="7" s="1"/>
  <c r="P837" i="1"/>
  <c r="F31" i="7" s="1"/>
  <c r="P824" i="1"/>
  <c r="F30" i="7" s="1"/>
  <c r="P812" i="1"/>
  <c r="F29" i="7" s="1"/>
  <c r="P807" i="1"/>
  <c r="F28" i="7" s="1"/>
  <c r="P801" i="1"/>
  <c r="F27" i="7" s="1"/>
  <c r="P791" i="1"/>
  <c r="F26" i="7" s="1"/>
  <c r="P788" i="1"/>
  <c r="F25" i="7" s="1"/>
  <c r="P785" i="1"/>
  <c r="F24" i="7" s="1"/>
  <c r="P728" i="1"/>
  <c r="F23" i="7" s="1"/>
  <c r="P700" i="1"/>
  <c r="F22" i="7" s="1"/>
  <c r="P698" i="1"/>
  <c r="F21" i="7" s="1"/>
  <c r="P687" i="1"/>
  <c r="F20" i="7" s="1"/>
  <c r="P610" i="1"/>
  <c r="F19" i="7" s="1"/>
  <c r="P417" i="1"/>
  <c r="F18" i="7" s="1"/>
  <c r="P317" i="1"/>
  <c r="F17" i="7" s="1"/>
  <c r="P278" i="1"/>
  <c r="F16" i="7" s="1"/>
  <c r="P229" i="1"/>
  <c r="F15" i="7" s="1"/>
  <c r="P220" i="1"/>
  <c r="F14" i="7" s="1"/>
  <c r="P216" i="1"/>
  <c r="F13" i="7" s="1"/>
  <c r="Q162" i="1"/>
  <c r="N15993" i="1"/>
  <c r="N15977" i="1"/>
  <c r="H277" i="7" s="1"/>
  <c r="N15963" i="1"/>
  <c r="H276" i="7" s="1"/>
  <c r="N15953" i="1"/>
  <c r="H275" i="7" s="1"/>
  <c r="N15951" i="1"/>
  <c r="H274" i="7" s="1"/>
  <c r="N15949" i="1"/>
  <c r="H273" i="7" s="1"/>
  <c r="N15938" i="1"/>
  <c r="H272" i="7" s="1"/>
  <c r="N15930" i="1"/>
  <c r="H271" i="7" s="1"/>
  <c r="N15847" i="1"/>
  <c r="H270" i="7" s="1"/>
  <c r="N15842" i="1"/>
  <c r="H269" i="7" s="1"/>
  <c r="N15839" i="1"/>
  <c r="H268" i="7" s="1"/>
  <c r="N15835" i="1"/>
  <c r="H267" i="7" s="1"/>
  <c r="N15764" i="1"/>
  <c r="H266" i="7" s="1"/>
  <c r="N15755" i="1"/>
  <c r="H265" i="7" s="1"/>
  <c r="N15709" i="1"/>
  <c r="H264" i="7" s="1"/>
  <c r="N15699" i="1"/>
  <c r="H263" i="7" s="1"/>
  <c r="N15697" i="1"/>
  <c r="H262" i="7" s="1"/>
  <c r="N15612" i="1"/>
  <c r="H261" i="7" s="1"/>
  <c r="N15553" i="1"/>
  <c r="H260" i="7" s="1"/>
  <c r="N15547" i="1"/>
  <c r="H259" i="7" s="1"/>
  <c r="N15531" i="1"/>
  <c r="H258" i="7" s="1"/>
  <c r="N15514" i="1"/>
  <c r="H257" i="7" s="1"/>
  <c r="N15468" i="1"/>
  <c r="H256" i="7" s="1"/>
  <c r="N15415" i="1"/>
  <c r="H255" i="7" s="1"/>
  <c r="N15410" i="1"/>
  <c r="H254" i="7" s="1"/>
  <c r="N15386" i="1"/>
  <c r="H253" i="7" s="1"/>
  <c r="N14965" i="1"/>
  <c r="H252" i="7" s="1"/>
  <c r="W252" i="7"/>
  <c r="V252" i="7"/>
  <c r="U252" i="7"/>
  <c r="T252" i="7"/>
  <c r="S252" i="7"/>
  <c r="R252" i="7"/>
  <c r="Q252" i="7"/>
  <c r="P252" i="7"/>
  <c r="O252" i="7"/>
  <c r="N252" i="7"/>
  <c r="M252" i="7"/>
  <c r="L252" i="7"/>
  <c r="K252" i="7"/>
  <c r="N14962" i="1"/>
  <c r="H251" i="7" s="1"/>
  <c r="N14944" i="1"/>
  <c r="H250" i="7" s="1"/>
  <c r="N14870" i="1"/>
  <c r="H249" i="7" s="1"/>
  <c r="N14775" i="1"/>
  <c r="H248" i="7" s="1"/>
  <c r="N14758" i="1"/>
  <c r="H247" i="7" s="1"/>
  <c r="N14545" i="1"/>
  <c r="H246" i="7" s="1"/>
  <c r="N14529" i="1"/>
  <c r="H245" i="7" s="1"/>
  <c r="N14396" i="1"/>
  <c r="H244" i="7" s="1"/>
  <c r="N14392" i="1"/>
  <c r="H243" i="7" s="1"/>
  <c r="N14382" i="1"/>
  <c r="H242" i="7" s="1"/>
  <c r="N14351" i="1"/>
  <c r="H241" i="7" s="1"/>
  <c r="N14331" i="1"/>
  <c r="H240" i="7" s="1"/>
  <c r="N14203" i="1"/>
  <c r="H239" i="7" s="1"/>
  <c r="N14279" i="1"/>
  <c r="H238" i="7" s="1"/>
  <c r="N14072" i="1"/>
  <c r="H237" i="7" s="1"/>
  <c r="N14069" i="1"/>
  <c r="H236" i="7" s="1"/>
  <c r="N13959" i="1"/>
  <c r="H235" i="7" s="1"/>
  <c r="N13943" i="1"/>
  <c r="H234" i="7" s="1"/>
  <c r="N13895" i="1"/>
  <c r="H233" i="7" s="1"/>
  <c r="N13646" i="1"/>
  <c r="H232" i="7" s="1"/>
  <c r="N13601" i="1"/>
  <c r="H231" i="7" s="1"/>
  <c r="N13596" i="1"/>
  <c r="H230" i="7" s="1"/>
  <c r="N13577" i="1"/>
  <c r="H229" i="7" s="1"/>
  <c r="H228" i="7"/>
  <c r="N13518" i="1"/>
  <c r="H227" i="7" s="1"/>
  <c r="N13516" i="1"/>
  <c r="H226" i="7" s="1"/>
  <c r="N13485" i="1"/>
  <c r="H225" i="7" s="1"/>
  <c r="N13422" i="1"/>
  <c r="H224" i="7" s="1"/>
  <c r="N13415" i="1"/>
  <c r="H223" i="7" s="1"/>
  <c r="N13398" i="1"/>
  <c r="H222" i="7" s="1"/>
  <c r="N13388" i="1"/>
  <c r="H221" i="7" s="1"/>
  <c r="N13301" i="1"/>
  <c r="N13291" i="1"/>
  <c r="H219" i="7" s="1"/>
  <c r="N13283" i="1"/>
  <c r="H218" i="7" s="1"/>
  <c r="N13281" i="1"/>
  <c r="H217" i="7" s="1"/>
  <c r="N13138" i="1"/>
  <c r="H216" i="7" s="1"/>
  <c r="W216" i="7"/>
  <c r="V216" i="7"/>
  <c r="U216" i="7"/>
  <c r="T216" i="7"/>
  <c r="S216" i="7"/>
  <c r="R216" i="7"/>
  <c r="Q216" i="7"/>
  <c r="P216" i="7"/>
  <c r="O216" i="7"/>
  <c r="N216" i="7"/>
  <c r="M216" i="7"/>
  <c r="L216" i="7"/>
  <c r="K216" i="7"/>
  <c r="N13126" i="1"/>
  <c r="H215" i="7" s="1"/>
  <c r="N13030" i="1"/>
  <c r="H214" i="7" s="1"/>
  <c r="N13026" i="1"/>
  <c r="H213" i="7" s="1"/>
  <c r="N13023" i="1"/>
  <c r="H212" i="7" s="1"/>
  <c r="N12708" i="1"/>
  <c r="H211" i="7" s="1"/>
  <c r="N12699" i="1"/>
  <c r="H210" i="7" s="1"/>
  <c r="N12619" i="1"/>
  <c r="H209" i="7" s="1"/>
  <c r="N12610" i="1"/>
  <c r="H208" i="7" s="1"/>
  <c r="N12579" i="1"/>
  <c r="H207" i="7" s="1"/>
  <c r="N12561" i="1"/>
  <c r="H206" i="7" s="1"/>
  <c r="N12542" i="1"/>
  <c r="H205" i="7" s="1"/>
  <c r="N12516" i="1"/>
  <c r="H204" i="7" s="1"/>
  <c r="N12514" i="1"/>
  <c r="H203" i="7" s="1"/>
  <c r="N12500" i="1"/>
  <c r="H202" i="7" s="1"/>
  <c r="N12296" i="1"/>
  <c r="H200" i="7" s="1"/>
  <c r="N12284" i="1"/>
  <c r="H199" i="7" s="1"/>
  <c r="N12280" i="1"/>
  <c r="N12240" i="1"/>
  <c r="H197" i="7" s="1"/>
  <c r="N12231" i="1"/>
  <c r="H196" i="7" s="1"/>
  <c r="N12039" i="1"/>
  <c r="H195" i="7" s="1"/>
  <c r="N11865" i="1"/>
  <c r="H194" i="7" s="1"/>
  <c r="N11749" i="1"/>
  <c r="H192" i="7" s="1"/>
  <c r="N11737" i="1"/>
  <c r="H191" i="7" s="1"/>
  <c r="N11688" i="1"/>
  <c r="H190" i="7" s="1"/>
  <c r="N11634" i="1"/>
  <c r="H189" i="7" s="1"/>
  <c r="N11583" i="1"/>
  <c r="H188" i="7" s="1"/>
  <c r="N11569" i="1"/>
  <c r="H187" i="7" s="1"/>
  <c r="N11562" i="1"/>
  <c r="H186" i="7" s="1"/>
  <c r="N11555" i="1"/>
  <c r="H185" i="7" s="1"/>
  <c r="N11550" i="1"/>
  <c r="H184" i="7" s="1"/>
  <c r="N11424" i="1"/>
  <c r="H183" i="7" s="1"/>
  <c r="N11298" i="1"/>
  <c r="H182" i="7" s="1"/>
  <c r="N11258" i="1"/>
  <c r="H181" i="7" s="1"/>
  <c r="N11050" i="1"/>
  <c r="H180" i="7" s="1"/>
  <c r="N10021" i="1"/>
  <c r="H179" i="7" s="1"/>
  <c r="N10009" i="1"/>
  <c r="H178" i="7" s="1"/>
  <c r="N9983" i="1"/>
  <c r="H177" i="7" s="1"/>
  <c r="N9742" i="1"/>
  <c r="H176" i="7" s="1"/>
  <c r="N9664" i="1"/>
  <c r="H175" i="7" s="1"/>
  <c r="N9602" i="1"/>
  <c r="H174" i="7" s="1"/>
  <c r="N9585" i="1"/>
  <c r="H173" i="7" s="1"/>
  <c r="N9573" i="1"/>
  <c r="H172" i="7" s="1"/>
  <c r="N9472" i="1"/>
  <c r="H171" i="7" s="1"/>
  <c r="N9409" i="1"/>
  <c r="H170" i="7" s="1"/>
  <c r="N9404" i="1"/>
  <c r="H169" i="7" s="1"/>
  <c r="N9312" i="1"/>
  <c r="H168" i="7" s="1"/>
  <c r="N9308" i="1"/>
  <c r="H167" i="7" s="1"/>
  <c r="N9280" i="1"/>
  <c r="H166" i="7" s="1"/>
  <c r="N9261" i="1"/>
  <c r="H165" i="7" s="1"/>
  <c r="N9251" i="1"/>
  <c r="H164" i="7" s="1"/>
  <c r="N9249" i="1"/>
  <c r="H163" i="7" s="1"/>
  <c r="N9034" i="1"/>
  <c r="H162" i="7" s="1"/>
  <c r="N9022" i="1"/>
  <c r="H161" i="7" s="1"/>
  <c r="N8889" i="1"/>
  <c r="H160" i="7" s="1"/>
  <c r="N8876" i="1"/>
  <c r="H159" i="7" s="1"/>
  <c r="N8869" i="1"/>
  <c r="H158" i="7" s="1"/>
  <c r="N8822" i="1"/>
  <c r="H157" i="7" s="1"/>
  <c r="N8636" i="1"/>
  <c r="H156" i="7" s="1"/>
  <c r="N8605" i="1"/>
  <c r="H155" i="7" s="1"/>
  <c r="N8524" i="1"/>
  <c r="H154" i="7" s="1"/>
  <c r="N8520" i="1"/>
  <c r="H153" i="7" s="1"/>
  <c r="N8471" i="1"/>
  <c r="H152" i="7" s="1"/>
  <c r="N8418" i="1"/>
  <c r="H151" i="7" s="1"/>
  <c r="N8395" i="1"/>
  <c r="H150" i="7" s="1"/>
  <c r="N8384" i="1"/>
  <c r="H149" i="7" s="1"/>
  <c r="N8361" i="1"/>
  <c r="N8227" i="1"/>
  <c r="H147" i="7" s="1"/>
  <c r="N8198" i="1"/>
  <c r="H146" i="7" s="1"/>
  <c r="N8140" i="1"/>
  <c r="H144" i="7" s="1"/>
  <c r="N8172" i="1"/>
  <c r="H145" i="7" s="1"/>
  <c r="N8137" i="1"/>
  <c r="H143" i="7" s="1"/>
  <c r="N8135" i="1"/>
  <c r="H142" i="7" s="1"/>
  <c r="N8128" i="1"/>
  <c r="H141" i="7" s="1"/>
  <c r="N8126" i="1"/>
  <c r="H140" i="7" s="1"/>
  <c r="N8080" i="1"/>
  <c r="H139" i="7" s="1"/>
  <c r="N8059" i="1"/>
  <c r="H138" i="7" s="1"/>
  <c r="N8053" i="1"/>
  <c r="H137" i="7" s="1"/>
  <c r="N8029" i="1"/>
  <c r="H136" i="7" s="1"/>
  <c r="N8027" i="1"/>
  <c r="H135" i="7" s="1"/>
  <c r="N8023" i="1"/>
  <c r="H134" i="7" s="1"/>
  <c r="N7962" i="1"/>
  <c r="H133" i="7" s="1"/>
  <c r="N7916" i="1"/>
  <c r="H132" i="7" s="1"/>
  <c r="N7880" i="1"/>
  <c r="H131" i="7" s="1"/>
  <c r="N7863" i="1"/>
  <c r="H130" i="7" s="1"/>
  <c r="N7861" i="1"/>
  <c r="H129" i="7" s="1"/>
  <c r="N7850" i="1"/>
  <c r="H128" i="7" s="1"/>
  <c r="N7107" i="1"/>
  <c r="H127" i="7" s="1"/>
  <c r="N7085" i="1"/>
  <c r="H126" i="7" s="1"/>
  <c r="N7046" i="1"/>
  <c r="H125" i="7" s="1"/>
  <c r="N7039" i="1"/>
  <c r="H124" i="7" s="1"/>
  <c r="N7018" i="1"/>
  <c r="H123" i="7" s="1"/>
  <c r="N7013" i="1"/>
  <c r="H122" i="7" s="1"/>
  <c r="N7006" i="1"/>
  <c r="H121" i="7" s="1"/>
  <c r="N6954" i="1"/>
  <c r="H120" i="7" s="1"/>
  <c r="N6588" i="1"/>
  <c r="H119" i="7" s="1"/>
  <c r="N6586" i="1"/>
  <c r="H118" i="7" s="1"/>
  <c r="N6282" i="1"/>
  <c r="H117" i="7" s="1"/>
  <c r="N6259" i="1"/>
  <c r="H116" i="7" s="1"/>
  <c r="N6180" i="1"/>
  <c r="H115" i="7" s="1"/>
  <c r="N6092" i="1"/>
  <c r="H114" i="7" s="1"/>
  <c r="N6060" i="1"/>
  <c r="H113" i="7" s="1"/>
  <c r="N6007" i="1"/>
  <c r="H112" i="7" s="1"/>
  <c r="N5648" i="1"/>
  <c r="H111" i="7" s="1"/>
  <c r="N5548" i="1"/>
  <c r="H110" i="7" s="1"/>
  <c r="N5388" i="1"/>
  <c r="H109" i="7" s="1"/>
  <c r="N5322" i="1"/>
  <c r="H108" i="7" s="1"/>
  <c r="N5230" i="1"/>
  <c r="H107" i="7" s="1"/>
  <c r="N5023" i="1"/>
  <c r="H106" i="7" s="1"/>
  <c r="N5019" i="1"/>
  <c r="H105" i="7" s="1"/>
  <c r="N4988" i="1"/>
  <c r="H104" i="7" s="1"/>
  <c r="N4985" i="1"/>
  <c r="H103" i="7" s="1"/>
  <c r="N4979" i="1"/>
  <c r="H102" i="7" s="1"/>
  <c r="N4963" i="1"/>
  <c r="H100" i="7" s="1"/>
  <c r="N4968" i="1"/>
  <c r="H101" i="7" s="1"/>
  <c r="N4960" i="1"/>
  <c r="H99" i="7" s="1"/>
  <c r="N4937" i="1"/>
  <c r="H98" i="7" s="1"/>
  <c r="N4931" i="1"/>
  <c r="H97" i="7" s="1"/>
  <c r="N4910" i="1"/>
  <c r="H96" i="7" s="1"/>
  <c r="N4907" i="1"/>
  <c r="H95" i="7" s="1"/>
  <c r="N4863" i="1"/>
  <c r="H94" i="7" s="1"/>
  <c r="N4839" i="1"/>
  <c r="H93" i="7" s="1"/>
  <c r="N4820" i="1"/>
  <c r="H92" i="7" s="1"/>
  <c r="N4807" i="1"/>
  <c r="N4751" i="1"/>
  <c r="H89" i="7" s="1"/>
  <c r="N4736" i="1"/>
  <c r="H88" i="7" s="1"/>
  <c r="N4569" i="1"/>
  <c r="H87" i="7" s="1"/>
  <c r="N4413" i="1"/>
  <c r="H86" i="7" s="1"/>
  <c r="N4360" i="1"/>
  <c r="H85" i="7" s="1"/>
  <c r="N4252" i="1"/>
  <c r="H84" i="7" s="1"/>
  <c r="N4184" i="1"/>
  <c r="H83" i="7" s="1"/>
  <c r="N4180" i="1"/>
  <c r="H82" i="7" s="1"/>
  <c r="N3961" i="1"/>
  <c r="H81" i="7" s="1"/>
  <c r="N3949" i="1"/>
  <c r="H80" i="7" s="1"/>
  <c r="N3932" i="1"/>
  <c r="H79" i="7" s="1"/>
  <c r="W79" i="7"/>
  <c r="V79" i="7"/>
  <c r="U79" i="7"/>
  <c r="T79" i="7"/>
  <c r="S79" i="7"/>
  <c r="R79" i="7"/>
  <c r="Q79" i="7"/>
  <c r="P79" i="7"/>
  <c r="O79" i="7"/>
  <c r="N79" i="7"/>
  <c r="M79" i="7"/>
  <c r="L79" i="7"/>
  <c r="K79" i="7"/>
  <c r="N3896" i="1"/>
  <c r="H78" i="7" s="1"/>
  <c r="N3880" i="1"/>
  <c r="H77" i="7" s="1"/>
  <c r="N3551" i="1"/>
  <c r="H76" i="7" s="1"/>
  <c r="N3546" i="1"/>
  <c r="H75" i="7" s="1"/>
  <c r="N3241" i="1"/>
  <c r="H74" i="7" s="1"/>
  <c r="N3104" i="1"/>
  <c r="H73" i="7" s="1"/>
  <c r="N3003" i="1"/>
  <c r="H72" i="7" s="1"/>
  <c r="N3000" i="1"/>
  <c r="H71" i="7" s="1"/>
  <c r="N2996" i="1"/>
  <c r="H70" i="7" s="1"/>
  <c r="N2992" i="1"/>
  <c r="H68" i="7" s="1"/>
  <c r="N2986" i="1"/>
  <c r="H69" i="7" s="1"/>
  <c r="N2982" i="1"/>
  <c r="H67" i="7" s="1"/>
  <c r="N2970" i="1"/>
  <c r="H66" i="7" s="1"/>
  <c r="N2951" i="1"/>
  <c r="H65" i="7" s="1"/>
  <c r="N2937" i="1"/>
  <c r="H64" i="7" s="1"/>
  <c r="N2921" i="1"/>
  <c r="H63" i="7" s="1"/>
  <c r="N2741" i="1"/>
  <c r="H62" i="7" s="1"/>
  <c r="N2633" i="1"/>
  <c r="H61" i="7" s="1"/>
  <c r="N2622" i="1"/>
  <c r="H60" i="7" s="1"/>
  <c r="N2503" i="1"/>
  <c r="H59" i="7" s="1"/>
  <c r="N2371" i="1"/>
  <c r="H58" i="7" s="1"/>
  <c r="N2273" i="1"/>
  <c r="H57" i="7" s="1"/>
  <c r="N2225" i="1"/>
  <c r="H56" i="7" s="1"/>
  <c r="N2173" i="1"/>
  <c r="H54" i="7" s="1"/>
  <c r="N2168" i="1"/>
  <c r="H53" i="7" s="1"/>
  <c r="N2127" i="1"/>
  <c r="H52" i="7" s="1"/>
  <c r="N1969" i="1"/>
  <c r="H51" i="7" s="1"/>
  <c r="N1851" i="1"/>
  <c r="H50" i="7" s="1"/>
  <c r="N1660" i="1"/>
  <c r="H49" i="7" s="1"/>
  <c r="N1583" i="1"/>
  <c r="H48" i="7" s="1"/>
  <c r="N1567" i="1"/>
  <c r="H47" i="7" s="1"/>
  <c r="N1553" i="1"/>
  <c r="H46" i="7" s="1"/>
  <c r="N1544" i="1"/>
  <c r="H45" i="7" s="1"/>
  <c r="N1535" i="1"/>
  <c r="H44" i="7" s="1"/>
  <c r="N1489" i="1"/>
  <c r="H43" i="7" s="1"/>
  <c r="N1484" i="1"/>
  <c r="H42" i="7" s="1"/>
  <c r="N1324" i="1"/>
  <c r="H40" i="7" s="1"/>
  <c r="N1301" i="1"/>
  <c r="H39" i="7" s="1"/>
  <c r="N1289" i="1"/>
  <c r="H38" i="7" s="1"/>
  <c r="N1275" i="1"/>
  <c r="H37" i="7" s="1"/>
  <c r="N1242" i="1"/>
  <c r="H36" i="7" s="1"/>
  <c r="N1237" i="1"/>
  <c r="H35" i="7" s="1"/>
  <c r="N1232" i="1"/>
  <c r="H34" i="7" s="1"/>
  <c r="N868" i="1"/>
  <c r="H33" i="7" s="1"/>
  <c r="N866" i="1"/>
  <c r="H32" i="7" s="1"/>
  <c r="N837" i="1"/>
  <c r="H31" i="7" s="1"/>
  <c r="N824" i="1"/>
  <c r="H30" i="7" s="1"/>
  <c r="N812" i="1"/>
  <c r="H29" i="7" s="1"/>
  <c r="N807" i="1"/>
  <c r="H28" i="7" s="1"/>
  <c r="N801" i="1"/>
  <c r="H27" i="7" s="1"/>
  <c r="N791" i="1"/>
  <c r="H26" i="7" s="1"/>
  <c r="N788" i="1"/>
  <c r="H25" i="7" s="1"/>
  <c r="N785" i="1"/>
  <c r="H24" i="7" s="1"/>
  <c r="N728" i="1"/>
  <c r="H23" i="7" s="1"/>
  <c r="N700" i="1"/>
  <c r="H22" i="7" s="1"/>
  <c r="N698" i="1"/>
  <c r="H21" i="7" s="1"/>
  <c r="N687" i="1"/>
  <c r="H20" i="7" s="1"/>
  <c r="N610" i="1"/>
  <c r="H19" i="7" s="1"/>
  <c r="N417" i="1"/>
  <c r="H18" i="7" s="1"/>
  <c r="N317" i="1"/>
  <c r="H17" i="7" s="1"/>
  <c r="N278" i="1"/>
  <c r="H16" i="7" s="1"/>
  <c r="N229" i="1"/>
  <c r="H15" i="7" s="1"/>
  <c r="N220" i="1"/>
  <c r="H14" i="7" s="1"/>
  <c r="N216" i="1"/>
  <c r="H13" i="7" s="1"/>
  <c r="N192" i="1"/>
  <c r="H12" i="7" s="1"/>
  <c r="N174" i="1"/>
  <c r="H11" i="7" s="1"/>
  <c r="N162" i="1"/>
  <c r="H10" i="7" s="1"/>
  <c r="N75" i="1"/>
  <c r="H9" i="7" s="1"/>
  <c r="N44" i="1"/>
  <c r="H8" i="7" s="1"/>
  <c r="N36" i="1"/>
  <c r="H7" i="7" s="1"/>
  <c r="N25" i="1"/>
  <c r="H6" i="7" s="1"/>
  <c r="N18" i="1"/>
  <c r="H5" i="7" s="1"/>
  <c r="N14" i="1"/>
  <c r="H4" i="7" s="1"/>
  <c r="N2" i="1"/>
  <c r="H3" i="7" s="1"/>
  <c r="AE15923" i="1"/>
  <c r="AE15400" i="1"/>
  <c r="AE15399" i="1"/>
  <c r="AE15066" i="1"/>
  <c r="AE14451" i="1"/>
  <c r="AE13514" i="1"/>
  <c r="AE13513" i="1"/>
  <c r="AE13510" i="1"/>
  <c r="AE13509" i="1"/>
  <c r="AE13189" i="1"/>
  <c r="AE13188" i="1"/>
  <c r="AE13187" i="1"/>
  <c r="AE13186" i="1"/>
  <c r="AE13185" i="1"/>
  <c r="AE13184" i="1"/>
  <c r="AE13183" i="1"/>
  <c r="AE11549" i="1"/>
  <c r="AE11548" i="1"/>
  <c r="AE11547" i="1"/>
  <c r="AE11546" i="1"/>
  <c r="AE11545" i="1"/>
  <c r="AE11543" i="1"/>
  <c r="AE11497" i="1"/>
  <c r="AE11410" i="1"/>
  <c r="AE11409" i="1"/>
  <c r="AE11408" i="1"/>
  <c r="AE11407" i="1"/>
  <c r="AE9037" i="1"/>
  <c r="AE9036" i="1"/>
  <c r="AE8878" i="1"/>
  <c r="AE6903" i="1"/>
  <c r="AE6005" i="1"/>
  <c r="AE6004" i="1"/>
  <c r="AE4039" i="1"/>
  <c r="AE3984" i="1"/>
  <c r="AE3983" i="1"/>
  <c r="AE3982" i="1"/>
  <c r="AE2935" i="1"/>
  <c r="AE2934" i="1"/>
  <c r="AE2686" i="1"/>
  <c r="AE683" i="1"/>
  <c r="AE680" i="1"/>
  <c r="AE679" i="1"/>
  <c r="AE613" i="1"/>
  <c r="W55" i="7"/>
  <c r="V55" i="7"/>
  <c r="U55" i="7"/>
  <c r="T55" i="7"/>
  <c r="S55" i="7"/>
  <c r="R55" i="7"/>
  <c r="Q55" i="7"/>
  <c r="P55" i="7"/>
  <c r="O55" i="7"/>
  <c r="N55" i="7"/>
  <c r="M55" i="7"/>
  <c r="L55" i="7"/>
  <c r="K55" i="7"/>
  <c r="AE13394" i="1"/>
  <c r="AE13393" i="1"/>
  <c r="AE13392" i="1"/>
  <c r="AE13391" i="1"/>
  <c r="AE13390" i="1"/>
  <c r="AD1431" i="13"/>
  <c r="AC1431" i="13"/>
  <c r="AA1431" i="13"/>
  <c r="AD1430" i="13"/>
  <c r="AC1430" i="13"/>
  <c r="AA1430" i="13"/>
  <c r="AD1429" i="13"/>
  <c r="AC1429" i="13"/>
  <c r="AA1429" i="13"/>
  <c r="AD1428" i="13"/>
  <c r="AC1428" i="13"/>
  <c r="AA1428" i="13"/>
  <c r="AD1427" i="13"/>
  <c r="AC1427" i="13"/>
  <c r="AA1427" i="13"/>
  <c r="AD1426" i="13"/>
  <c r="AC1426" i="13"/>
  <c r="AA1426" i="13"/>
  <c r="AD1425" i="13"/>
  <c r="AC1425" i="13"/>
  <c r="AA1425" i="13"/>
  <c r="AD1424" i="13"/>
  <c r="AC1424" i="13"/>
  <c r="AA1424" i="13"/>
  <c r="AD1423" i="13"/>
  <c r="AC1423" i="13"/>
  <c r="AA1423" i="13"/>
  <c r="AD1422" i="13"/>
  <c r="AC1422" i="13"/>
  <c r="AA1422" i="13"/>
  <c r="AD1421" i="13"/>
  <c r="AC1421" i="13"/>
  <c r="AA1421" i="13"/>
  <c r="AD1420" i="13"/>
  <c r="AC1420" i="13"/>
  <c r="AA1420" i="13"/>
  <c r="AD1419" i="13"/>
  <c r="AC1419" i="13"/>
  <c r="AA1419" i="13"/>
  <c r="AD1418" i="13"/>
  <c r="AC1418" i="13"/>
  <c r="AA1418" i="13"/>
  <c r="AD1417" i="13"/>
  <c r="AC1417" i="13"/>
  <c r="AA1417" i="13"/>
  <c r="AD1416" i="13"/>
  <c r="AC1416" i="13"/>
  <c r="AA1416" i="13"/>
  <c r="AD1415" i="13"/>
  <c r="AC1415" i="13"/>
  <c r="AA1415" i="13"/>
  <c r="AD1414" i="13"/>
  <c r="AC1414" i="13"/>
  <c r="AA1414" i="13"/>
  <c r="AD1413" i="13"/>
  <c r="AC1413" i="13"/>
  <c r="AA1413" i="13"/>
  <c r="AD1412" i="13"/>
  <c r="AC1412" i="13"/>
  <c r="AA1412" i="13"/>
  <c r="AD1411" i="13"/>
  <c r="AC1411" i="13"/>
  <c r="AA1411" i="13"/>
  <c r="AD1410" i="13"/>
  <c r="AC1410" i="13"/>
  <c r="AA1410" i="13"/>
  <c r="AD1409" i="13"/>
  <c r="AC1409" i="13"/>
  <c r="AA1409" i="13"/>
  <c r="AD1408" i="13"/>
  <c r="AC1408" i="13"/>
  <c r="AA1408" i="13"/>
  <c r="AD1407" i="13"/>
  <c r="AC1407" i="13"/>
  <c r="AA1407" i="13"/>
  <c r="AD1406" i="13"/>
  <c r="AC1406" i="13"/>
  <c r="AA1406" i="13"/>
  <c r="AD1405" i="13"/>
  <c r="AC1405" i="13"/>
  <c r="AA1405" i="13"/>
  <c r="AD1404" i="13"/>
  <c r="AC1404" i="13"/>
  <c r="AA1404" i="13"/>
  <c r="AD1403" i="13"/>
  <c r="AC1403" i="13"/>
  <c r="AA1403" i="13"/>
  <c r="AD1402" i="13"/>
  <c r="AC1402" i="13"/>
  <c r="AA1402" i="13"/>
  <c r="AD1401" i="13"/>
  <c r="AC1401" i="13"/>
  <c r="AA1401" i="13"/>
  <c r="AD1400" i="13"/>
  <c r="AC1400" i="13"/>
  <c r="AA1400" i="13"/>
  <c r="AD1399" i="13"/>
  <c r="AC1399" i="13"/>
  <c r="AA1399" i="13"/>
  <c r="AD1398" i="13"/>
  <c r="AC1398" i="13"/>
  <c r="AA1398" i="13"/>
  <c r="AD1397" i="13"/>
  <c r="AC1397" i="13"/>
  <c r="AA1397" i="13"/>
  <c r="AD1396" i="13"/>
  <c r="AC1396" i="13"/>
  <c r="AA1396" i="13"/>
  <c r="AD1395" i="13"/>
  <c r="AC1395" i="13"/>
  <c r="AA1395" i="13"/>
  <c r="AD1394" i="13"/>
  <c r="AC1394" i="13"/>
  <c r="AA1394" i="13"/>
  <c r="AD1393" i="13"/>
  <c r="AC1393" i="13"/>
  <c r="AA1393" i="13"/>
  <c r="AD1392" i="13"/>
  <c r="AC1392" i="13"/>
  <c r="AA1392" i="13"/>
  <c r="AD1391" i="13"/>
  <c r="AC1391" i="13"/>
  <c r="AA1391" i="13"/>
  <c r="AD1390" i="13"/>
  <c r="AC1390" i="13"/>
  <c r="AA1390" i="13"/>
  <c r="AD1389" i="13"/>
  <c r="AC1389" i="13"/>
  <c r="AA1389" i="13"/>
  <c r="AD1388" i="13"/>
  <c r="AC1388" i="13"/>
  <c r="AA1388" i="13"/>
  <c r="AD1387" i="13"/>
  <c r="AC1387" i="13"/>
  <c r="AA1387" i="13"/>
  <c r="AD1386" i="13"/>
  <c r="AC1386" i="13"/>
  <c r="AA1386" i="13"/>
  <c r="AD1385" i="13"/>
  <c r="AC1385" i="13"/>
  <c r="AA1385" i="13"/>
  <c r="AD1384" i="13"/>
  <c r="AC1384" i="13"/>
  <c r="AA1384" i="13"/>
  <c r="AD1383" i="13"/>
  <c r="AC1383" i="13"/>
  <c r="AA1383" i="13"/>
  <c r="AD1382" i="13"/>
  <c r="AC1382" i="13"/>
  <c r="AA1382" i="13"/>
  <c r="AD1381" i="13"/>
  <c r="AC1381" i="13"/>
  <c r="AA1381" i="13"/>
  <c r="AD1380" i="13"/>
  <c r="AC1380" i="13"/>
  <c r="AA1380" i="13"/>
  <c r="AD1379" i="13"/>
  <c r="AC1379" i="13"/>
  <c r="AA1379" i="13"/>
  <c r="AD1378" i="13"/>
  <c r="AC1378" i="13"/>
  <c r="AA1378" i="13"/>
  <c r="AD1377" i="13"/>
  <c r="AC1377" i="13"/>
  <c r="AA1377" i="13"/>
  <c r="AD1376" i="13"/>
  <c r="AC1376" i="13"/>
  <c r="AA1376" i="13"/>
  <c r="AD1375" i="13"/>
  <c r="AC1375" i="13"/>
  <c r="AA1375" i="13"/>
  <c r="AD1374" i="13"/>
  <c r="AC1374" i="13"/>
  <c r="AA1374" i="13"/>
  <c r="AD1373" i="13"/>
  <c r="AC1373" i="13"/>
  <c r="AA1373" i="13"/>
  <c r="AD1372" i="13"/>
  <c r="AC1372" i="13"/>
  <c r="AA1372" i="13"/>
  <c r="AD1371" i="13"/>
  <c r="AC1371" i="13"/>
  <c r="AA1371" i="13"/>
  <c r="AD1370" i="13"/>
  <c r="AC1370" i="13"/>
  <c r="AA1370" i="13"/>
  <c r="AD1369" i="13"/>
  <c r="AC1369" i="13"/>
  <c r="AA1369" i="13"/>
  <c r="AD1368" i="13"/>
  <c r="AC1368" i="13"/>
  <c r="AA1368" i="13"/>
  <c r="AD1367" i="13"/>
  <c r="AC1367" i="13"/>
  <c r="AA1367" i="13"/>
  <c r="AD1366" i="13"/>
  <c r="AC1366" i="13"/>
  <c r="AA1366" i="13"/>
  <c r="AD1365" i="13"/>
  <c r="AC1365" i="13"/>
  <c r="AA1365" i="13"/>
  <c r="AD1364" i="13"/>
  <c r="AC1364" i="13"/>
  <c r="AA1364" i="13"/>
  <c r="AD1363" i="13"/>
  <c r="AC1363" i="13"/>
  <c r="AA1363" i="13"/>
  <c r="AD1362" i="13"/>
  <c r="AC1362" i="13"/>
  <c r="AA1362" i="13"/>
  <c r="AD1361" i="13"/>
  <c r="AC1361" i="13"/>
  <c r="AA1361" i="13"/>
  <c r="AD1360" i="13"/>
  <c r="AC1360" i="13"/>
  <c r="AA1360" i="13"/>
  <c r="AD1359" i="13"/>
  <c r="AC1359" i="13"/>
  <c r="AA1359" i="13"/>
  <c r="AD1358" i="13"/>
  <c r="AC1358" i="13"/>
  <c r="AA1358" i="13"/>
  <c r="AD1357" i="13"/>
  <c r="AC1357" i="13"/>
  <c r="AA1357" i="13"/>
  <c r="AD1356" i="13"/>
  <c r="AC1356" i="13"/>
  <c r="AA1356" i="13"/>
  <c r="AD1355" i="13"/>
  <c r="AC1355" i="13"/>
  <c r="AA1355" i="13"/>
  <c r="AD1354" i="13"/>
  <c r="AC1354" i="13"/>
  <c r="AA1354" i="13"/>
  <c r="AD1353" i="13"/>
  <c r="AC1353" i="13"/>
  <c r="AA1353" i="13"/>
  <c r="AD1352" i="13"/>
  <c r="AC1352" i="13"/>
  <c r="AA1352" i="13"/>
  <c r="AD1351" i="13"/>
  <c r="AC1351" i="13"/>
  <c r="AA1351" i="13"/>
  <c r="AD1350" i="13"/>
  <c r="AC1350" i="13"/>
  <c r="AA1350" i="13"/>
  <c r="AD1349" i="13"/>
  <c r="AC1349" i="13"/>
  <c r="AA1349" i="13"/>
  <c r="AD1348" i="13"/>
  <c r="AC1348" i="13"/>
  <c r="AA1348" i="13"/>
  <c r="AD1347" i="13"/>
  <c r="AC1347" i="13"/>
  <c r="AA1347" i="13"/>
  <c r="AD1346" i="13"/>
  <c r="AC1346" i="13"/>
  <c r="AA1346" i="13"/>
  <c r="AD1345" i="13"/>
  <c r="AC1345" i="13"/>
  <c r="AA1345" i="13"/>
  <c r="AD1344" i="13"/>
  <c r="AC1344" i="13"/>
  <c r="AA1344" i="13"/>
  <c r="AD1343" i="13"/>
  <c r="AC1343" i="13"/>
  <c r="AA1343" i="13"/>
  <c r="AD1342" i="13"/>
  <c r="AC1342" i="13"/>
  <c r="AA1342" i="13"/>
  <c r="AD1341" i="13"/>
  <c r="AC1341" i="13"/>
  <c r="AA1341" i="13"/>
  <c r="AD1340" i="13"/>
  <c r="AC1340" i="13"/>
  <c r="AA1340" i="13"/>
  <c r="AD1339" i="13"/>
  <c r="AC1339" i="13"/>
  <c r="AA1339" i="13"/>
  <c r="AD1338" i="13"/>
  <c r="AC1338" i="13"/>
  <c r="AA1338" i="13"/>
  <c r="AD1337" i="13"/>
  <c r="AC1337" i="13"/>
  <c r="AA1337" i="13"/>
  <c r="AD1336" i="13"/>
  <c r="AC1336" i="13"/>
  <c r="AA1336" i="13"/>
  <c r="AD1335" i="13"/>
  <c r="AC1335" i="13"/>
  <c r="AA1335" i="13"/>
  <c r="AD1334" i="13"/>
  <c r="AC1334" i="13"/>
  <c r="AA1334" i="13"/>
  <c r="AD1333" i="13"/>
  <c r="AC1333" i="13"/>
  <c r="AA1333" i="13"/>
  <c r="AD1332" i="13"/>
  <c r="AC1332" i="13"/>
  <c r="AA1332" i="13"/>
  <c r="AD1331" i="13"/>
  <c r="AC1331" i="13"/>
  <c r="AA1331" i="13"/>
  <c r="AD1330" i="13"/>
  <c r="AC1330" i="13"/>
  <c r="AA1330" i="13"/>
  <c r="AD1329" i="13"/>
  <c r="AC1329" i="13"/>
  <c r="AA1329" i="13"/>
  <c r="AD1328" i="13"/>
  <c r="AC1328" i="13"/>
  <c r="AA1328" i="13"/>
  <c r="AD1327" i="13"/>
  <c r="AC1327" i="13"/>
  <c r="AA1327" i="13"/>
  <c r="AD1326" i="13"/>
  <c r="AC1326" i="13"/>
  <c r="AA1326" i="13"/>
  <c r="AD1325" i="13"/>
  <c r="AC1325" i="13"/>
  <c r="AA1325" i="13"/>
  <c r="AD1324" i="13"/>
  <c r="AC1324" i="13"/>
  <c r="AA1324" i="13"/>
  <c r="AD1323" i="13"/>
  <c r="AC1323" i="13"/>
  <c r="AA1323" i="13"/>
  <c r="AD1322" i="13"/>
  <c r="AC1322" i="13"/>
  <c r="AA1322" i="13"/>
  <c r="AD1321" i="13"/>
  <c r="AC1321" i="13"/>
  <c r="AA1321" i="13"/>
  <c r="AD1320" i="13"/>
  <c r="AC1320" i="13"/>
  <c r="AA1320" i="13"/>
  <c r="AD1319" i="13"/>
  <c r="AC1319" i="13"/>
  <c r="AA1319" i="13"/>
  <c r="AD1318" i="13"/>
  <c r="AC1318" i="13"/>
  <c r="AA1318" i="13"/>
  <c r="AD1317" i="13"/>
  <c r="AC1317" i="13"/>
  <c r="AA1317" i="13"/>
  <c r="AD1316" i="13"/>
  <c r="AC1316" i="13"/>
  <c r="AA1316" i="13"/>
  <c r="AD1315" i="13"/>
  <c r="AC1315" i="13"/>
  <c r="AA1315" i="13"/>
  <c r="AD1314" i="13"/>
  <c r="AC1314" i="13"/>
  <c r="AA1314" i="13"/>
  <c r="AD1313" i="13"/>
  <c r="AC1313" i="13"/>
  <c r="AA1313" i="13"/>
  <c r="AD1312" i="13"/>
  <c r="AC1312" i="13"/>
  <c r="AA1312" i="13"/>
  <c r="AD1311" i="13"/>
  <c r="AC1311" i="13"/>
  <c r="AA1311" i="13"/>
  <c r="AD1310" i="13"/>
  <c r="AC1310" i="13"/>
  <c r="AA1310" i="13"/>
  <c r="AD1309" i="13"/>
  <c r="AC1309" i="13"/>
  <c r="AA1309" i="13"/>
  <c r="AD1308" i="13"/>
  <c r="AC1308" i="13"/>
  <c r="AA1308" i="13"/>
  <c r="AD1307" i="13"/>
  <c r="AC1307" i="13"/>
  <c r="AA1307" i="13"/>
  <c r="AD1306" i="13"/>
  <c r="AC1306" i="13"/>
  <c r="AA1306" i="13"/>
  <c r="AD1305" i="13"/>
  <c r="AC1305" i="13"/>
  <c r="AA1305" i="13"/>
  <c r="AD1304" i="13"/>
  <c r="AC1304" i="13"/>
  <c r="AA1304" i="13"/>
  <c r="AD1303" i="13"/>
  <c r="AC1303" i="13"/>
  <c r="AA1303" i="13"/>
  <c r="AD1302" i="13"/>
  <c r="AC1302" i="13"/>
  <c r="AA1302" i="13"/>
  <c r="AD1301" i="13"/>
  <c r="AC1301" i="13"/>
  <c r="AA1301" i="13"/>
  <c r="AD1300" i="13"/>
  <c r="AC1300" i="13"/>
  <c r="AA1300" i="13"/>
  <c r="AD1299" i="13"/>
  <c r="AC1299" i="13"/>
  <c r="AA1299" i="13"/>
  <c r="AD1298" i="13"/>
  <c r="AC1298" i="13"/>
  <c r="AA1298" i="13"/>
  <c r="AD1297" i="13"/>
  <c r="AC1297" i="13"/>
  <c r="AA1297" i="13"/>
  <c r="AD1296" i="13"/>
  <c r="AC1296" i="13"/>
  <c r="AA1296" i="13"/>
  <c r="AD1295" i="13"/>
  <c r="AC1295" i="13"/>
  <c r="AA1295" i="13"/>
  <c r="AD1294" i="13"/>
  <c r="AC1294" i="13"/>
  <c r="AA1294" i="13"/>
  <c r="AD1293" i="13"/>
  <c r="AC1293" i="13"/>
  <c r="AA1293" i="13"/>
  <c r="AD1292" i="13"/>
  <c r="AC1292" i="13"/>
  <c r="AA1292" i="13"/>
  <c r="AD1291" i="13"/>
  <c r="AC1291" i="13"/>
  <c r="AA1291" i="13"/>
  <c r="AD1290" i="13"/>
  <c r="AC1290" i="13"/>
  <c r="AA1290" i="13"/>
  <c r="AD1289" i="13"/>
  <c r="AC1289" i="13"/>
  <c r="AA1289" i="13"/>
  <c r="AD1288" i="13"/>
  <c r="AC1288" i="13"/>
  <c r="AA1288" i="13"/>
  <c r="AD1287" i="13"/>
  <c r="AC1287" i="13"/>
  <c r="AA1287" i="13"/>
  <c r="AD1286" i="13"/>
  <c r="AC1286" i="13"/>
  <c r="AA1286" i="13"/>
  <c r="AD1285" i="13"/>
  <c r="AC1285" i="13"/>
  <c r="AA1285" i="13"/>
  <c r="AD1284" i="13"/>
  <c r="AC1284" i="13"/>
  <c r="AA1284" i="13"/>
  <c r="AD1283" i="13"/>
  <c r="AC1283" i="13"/>
  <c r="AA1283" i="13"/>
  <c r="AD1282" i="13"/>
  <c r="AC1282" i="13"/>
  <c r="AA1282" i="13"/>
  <c r="AD1281" i="13"/>
  <c r="AC1281" i="13"/>
  <c r="AA1281" i="13"/>
  <c r="AD1280" i="13"/>
  <c r="AC1280" i="13"/>
  <c r="AA1280" i="13"/>
  <c r="AD1279" i="13"/>
  <c r="AC1279" i="13"/>
  <c r="AA1279" i="13"/>
  <c r="AD1278" i="13"/>
  <c r="AC1278" i="13"/>
  <c r="AA1278" i="13"/>
  <c r="AD1277" i="13"/>
  <c r="AC1277" i="13"/>
  <c r="AA1277" i="13"/>
  <c r="AD1276" i="13"/>
  <c r="AC1276" i="13"/>
  <c r="AA1276" i="13"/>
  <c r="AD1275" i="13"/>
  <c r="AC1275" i="13"/>
  <c r="AA1275" i="13"/>
  <c r="AD1274" i="13"/>
  <c r="AC1274" i="13"/>
  <c r="AA1274" i="13"/>
  <c r="AD1273" i="13"/>
  <c r="AC1273" i="13"/>
  <c r="AA1273" i="13"/>
  <c r="AD1272" i="13"/>
  <c r="AC1272" i="13"/>
  <c r="AA1272" i="13"/>
  <c r="AD1271" i="13"/>
  <c r="AC1271" i="13"/>
  <c r="AA1271" i="13"/>
  <c r="AD1270" i="13"/>
  <c r="AC1270" i="13"/>
  <c r="AA1270" i="13"/>
  <c r="AD1269" i="13"/>
  <c r="AC1269" i="13"/>
  <c r="AA1269" i="13"/>
  <c r="AK1268" i="13"/>
  <c r="AD1268" i="13"/>
  <c r="AC1268" i="13"/>
  <c r="AD1267" i="13"/>
  <c r="AC1267" i="13"/>
  <c r="AA1267" i="13"/>
  <c r="AD1266" i="13"/>
  <c r="AC1266" i="13"/>
  <c r="AA1266" i="13"/>
  <c r="AD1265" i="13"/>
  <c r="AC1265" i="13"/>
  <c r="AA1265" i="13"/>
  <c r="AD1264" i="13"/>
  <c r="AC1264" i="13"/>
  <c r="AA1264" i="13"/>
  <c r="AD1263" i="13"/>
  <c r="AC1263" i="13"/>
  <c r="AA1263" i="13"/>
  <c r="AD1262" i="13"/>
  <c r="AC1262" i="13"/>
  <c r="AA1262" i="13"/>
  <c r="AD1261" i="13"/>
  <c r="AC1261" i="13"/>
  <c r="AA1261" i="13"/>
  <c r="AD1260" i="13"/>
  <c r="AC1260" i="13"/>
  <c r="AA1260" i="13"/>
  <c r="AD1259" i="13"/>
  <c r="AC1259" i="13"/>
  <c r="AA1259" i="13"/>
  <c r="AD1258" i="13"/>
  <c r="AC1258" i="13"/>
  <c r="AA1258" i="13"/>
  <c r="AD1257" i="13"/>
  <c r="AC1257" i="13"/>
  <c r="AA1257" i="13"/>
  <c r="AD1256" i="13"/>
  <c r="AC1256" i="13"/>
  <c r="AA1256" i="13"/>
  <c r="AD1255" i="13"/>
  <c r="AC1255" i="13"/>
  <c r="AA1255" i="13"/>
  <c r="AD1254" i="13"/>
  <c r="AC1254" i="13"/>
  <c r="AA1254" i="13"/>
  <c r="AD1253" i="13"/>
  <c r="AC1253" i="13"/>
  <c r="AA1253" i="13"/>
  <c r="AD1252" i="13"/>
  <c r="AC1252" i="13"/>
  <c r="AA1252" i="13"/>
  <c r="AD1251" i="13"/>
  <c r="AC1251" i="13"/>
  <c r="AA1251" i="13"/>
  <c r="AD1250" i="13"/>
  <c r="AC1250" i="13"/>
  <c r="AA1250" i="13"/>
  <c r="AD1249" i="13"/>
  <c r="AC1249" i="13"/>
  <c r="AA1249" i="13"/>
  <c r="AD1248" i="13"/>
  <c r="AC1248" i="13"/>
  <c r="AA1248" i="13"/>
  <c r="AD1247" i="13"/>
  <c r="AC1247" i="13"/>
  <c r="AA1247" i="13"/>
  <c r="AD1246" i="13"/>
  <c r="AC1246" i="13"/>
  <c r="AA1246" i="13"/>
  <c r="AD1245" i="13"/>
  <c r="AC1245" i="13"/>
  <c r="AA1245" i="13"/>
  <c r="AD1244" i="13"/>
  <c r="AC1244" i="13"/>
  <c r="AA1244" i="13"/>
  <c r="AD1243" i="13"/>
  <c r="AC1243" i="13"/>
  <c r="AA1243" i="13"/>
  <c r="AD1242" i="13"/>
  <c r="AC1242" i="13"/>
  <c r="AA1242" i="13"/>
  <c r="AD1241" i="13"/>
  <c r="AC1241" i="13"/>
  <c r="AA1241" i="13"/>
  <c r="AD1240" i="13"/>
  <c r="AC1240" i="13"/>
  <c r="AA1240" i="13"/>
  <c r="AD1239" i="13"/>
  <c r="AC1239" i="13"/>
  <c r="AA1239" i="13"/>
  <c r="AD1238" i="13"/>
  <c r="AC1238" i="13"/>
  <c r="AA1238" i="13"/>
  <c r="AD1237" i="13"/>
  <c r="AC1237" i="13"/>
  <c r="AA1237" i="13"/>
  <c r="AD1236" i="13"/>
  <c r="AC1236" i="13"/>
  <c r="AA1236" i="13"/>
  <c r="AD1235" i="13"/>
  <c r="AC1235" i="13"/>
  <c r="AA1235" i="13"/>
  <c r="AD1234" i="13"/>
  <c r="AC1234" i="13"/>
  <c r="AA1234" i="13"/>
  <c r="AD1233" i="13"/>
  <c r="AC1233" i="13"/>
  <c r="AA1233" i="13"/>
  <c r="AD1232" i="13"/>
  <c r="AC1232" i="13"/>
  <c r="AA1232" i="13"/>
  <c r="AD1231" i="13"/>
  <c r="AC1231" i="13"/>
  <c r="AA1231" i="13"/>
  <c r="AD1230" i="13"/>
  <c r="AC1230" i="13"/>
  <c r="AA1230" i="13"/>
  <c r="AD1229" i="13"/>
  <c r="AC1229" i="13"/>
  <c r="AA1229" i="13"/>
  <c r="AD1228" i="13"/>
  <c r="AC1228" i="13"/>
  <c r="AA1228" i="13"/>
  <c r="AD1227" i="13"/>
  <c r="AC1227" i="13"/>
  <c r="AA1227" i="13"/>
  <c r="AD1226" i="13"/>
  <c r="AC1226" i="13"/>
  <c r="AA1226" i="13"/>
  <c r="AD1225" i="13"/>
  <c r="AC1225" i="13"/>
  <c r="AA1225" i="13"/>
  <c r="AD1224" i="13"/>
  <c r="AC1224" i="13"/>
  <c r="AA1224" i="13"/>
  <c r="AD1223" i="13"/>
  <c r="AC1223" i="13"/>
  <c r="AA1223" i="13"/>
  <c r="AD1222" i="13"/>
  <c r="AC1222" i="13"/>
  <c r="AA1222" i="13"/>
  <c r="AD1221" i="13"/>
  <c r="AC1221" i="13"/>
  <c r="AA1221" i="13"/>
  <c r="AD1220" i="13"/>
  <c r="AC1220" i="13"/>
  <c r="AA1220" i="13"/>
  <c r="AD1219" i="13"/>
  <c r="AC1219" i="13"/>
  <c r="AA1219" i="13"/>
  <c r="AD1218" i="13"/>
  <c r="AC1218" i="13"/>
  <c r="AA1218" i="13"/>
  <c r="AD1217" i="13"/>
  <c r="AC1217" i="13"/>
  <c r="AA1217" i="13"/>
  <c r="AD1216" i="13"/>
  <c r="AC1216" i="13"/>
  <c r="AA1216" i="13"/>
  <c r="AD1215" i="13"/>
  <c r="AC1215" i="13"/>
  <c r="AA1215" i="13"/>
  <c r="AD1214" i="13"/>
  <c r="AC1214" i="13"/>
  <c r="AA1214" i="13"/>
  <c r="AD1213" i="13"/>
  <c r="AC1213" i="13"/>
  <c r="AA1213" i="13"/>
  <c r="AD1212" i="13"/>
  <c r="AC1212" i="13"/>
  <c r="AA1212" i="13"/>
  <c r="AD1211" i="13"/>
  <c r="AC1211" i="13"/>
  <c r="AA1211" i="13"/>
  <c r="AD1210" i="13"/>
  <c r="AC1210" i="13"/>
  <c r="AA1210" i="13"/>
  <c r="AD1209" i="13"/>
  <c r="AC1209" i="13"/>
  <c r="AA1209" i="13"/>
  <c r="AD1208" i="13"/>
  <c r="AC1208" i="13"/>
  <c r="AA1208" i="13"/>
  <c r="AD1207" i="13"/>
  <c r="AC1207" i="13"/>
  <c r="AA1207" i="13"/>
  <c r="AD1206" i="13"/>
  <c r="AC1206" i="13"/>
  <c r="AA1206" i="13"/>
  <c r="AD1205" i="13"/>
  <c r="AC1205" i="13"/>
  <c r="AA1205" i="13"/>
  <c r="AD1204" i="13"/>
  <c r="AC1204" i="13"/>
  <c r="AA1204" i="13"/>
  <c r="AD1203" i="13"/>
  <c r="AC1203" i="13"/>
  <c r="AA1203" i="13"/>
  <c r="AD1202" i="13"/>
  <c r="AC1202" i="13"/>
  <c r="AA1202" i="13"/>
  <c r="AD1201" i="13"/>
  <c r="AC1201" i="13"/>
  <c r="AA1201" i="13"/>
  <c r="AD1200" i="13"/>
  <c r="AC1200" i="13"/>
  <c r="AA1200" i="13"/>
  <c r="AD1199" i="13"/>
  <c r="AC1199" i="13"/>
  <c r="AA1199" i="13"/>
  <c r="AD1198" i="13"/>
  <c r="AC1198" i="13"/>
  <c r="AA1198" i="13"/>
  <c r="AD1197" i="13"/>
  <c r="AC1197" i="13"/>
  <c r="AA1197" i="13"/>
  <c r="AD1196" i="13"/>
  <c r="AC1196" i="13"/>
  <c r="AA1196" i="13"/>
  <c r="AD1195" i="13"/>
  <c r="AC1195" i="13"/>
  <c r="AA1195" i="13"/>
  <c r="AD1194" i="13"/>
  <c r="AC1194" i="13"/>
  <c r="AA1194" i="13"/>
  <c r="AK1193" i="13"/>
  <c r="AD1193" i="13"/>
  <c r="AC1193" i="13"/>
  <c r="AI139" i="13"/>
  <c r="AA137" i="13"/>
  <c r="AA136" i="13"/>
  <c r="AA135" i="13"/>
  <c r="AA134" i="13"/>
  <c r="AA133" i="13"/>
  <c r="AA132" i="13"/>
  <c r="AA131" i="13"/>
  <c r="AA130" i="13"/>
  <c r="AA129" i="13"/>
  <c r="AA128" i="13"/>
  <c r="AA127" i="13"/>
  <c r="AA126" i="13"/>
  <c r="AA125" i="13"/>
  <c r="AA124" i="13"/>
  <c r="AA123" i="13"/>
  <c r="AA122" i="13"/>
  <c r="AA121" i="13"/>
  <c r="AA120" i="13"/>
  <c r="AA119" i="13"/>
  <c r="AA118" i="13"/>
  <c r="AA117" i="13"/>
  <c r="AA116" i="13"/>
  <c r="AA115" i="13"/>
  <c r="AA114" i="13"/>
  <c r="AA113" i="13"/>
  <c r="AA112" i="13"/>
  <c r="AA111" i="13"/>
  <c r="AA110" i="13"/>
  <c r="AA109" i="13"/>
  <c r="AA108" i="13"/>
  <c r="AA107" i="13"/>
  <c r="AA106" i="13"/>
  <c r="AA105" i="13"/>
  <c r="AA104" i="13"/>
  <c r="AK103" i="13"/>
  <c r="AA103" i="13"/>
  <c r="AA102" i="13"/>
  <c r="AA101" i="13"/>
  <c r="AA100" i="13"/>
  <c r="AA99" i="13"/>
  <c r="AA98" i="13"/>
  <c r="AA97" i="13"/>
  <c r="AA96" i="13"/>
  <c r="AA95" i="13"/>
  <c r="AA94" i="13"/>
  <c r="AA93" i="13"/>
  <c r="AA92" i="13"/>
  <c r="AA91" i="13"/>
  <c r="AA90" i="13"/>
  <c r="AA89" i="13"/>
  <c r="AD86" i="13"/>
  <c r="AC86" i="13"/>
  <c r="AA86" i="13"/>
  <c r="AA85" i="13"/>
  <c r="AA84" i="13"/>
  <c r="AA83" i="13"/>
  <c r="AA82" i="13"/>
  <c r="AA81" i="13"/>
  <c r="AA80" i="13"/>
  <c r="AA79" i="13"/>
  <c r="AA78" i="13"/>
  <c r="AA77" i="13"/>
  <c r="AA76" i="13"/>
  <c r="AA75" i="13"/>
  <c r="AA74" i="13"/>
  <c r="AA73" i="13"/>
  <c r="AA72" i="13"/>
  <c r="AA71" i="13"/>
  <c r="AA70" i="13"/>
  <c r="AA69" i="13"/>
  <c r="AA68" i="13"/>
  <c r="AA67" i="13"/>
  <c r="AA66" i="13"/>
  <c r="AA65" i="13"/>
  <c r="AA64" i="13"/>
  <c r="AA63" i="13"/>
  <c r="AA62" i="13"/>
  <c r="AA61" i="13"/>
  <c r="AA60" i="13"/>
  <c r="AA59" i="13"/>
  <c r="AA58" i="13"/>
  <c r="AA57" i="13"/>
  <c r="AA56" i="13"/>
  <c r="AA55" i="13"/>
  <c r="AA54" i="13"/>
  <c r="AA53" i="13"/>
  <c r="AA52" i="13"/>
  <c r="AA51" i="13"/>
  <c r="AA50" i="13"/>
  <c r="AA49" i="13"/>
  <c r="AD44" i="13"/>
  <c r="AC44" i="13"/>
  <c r="AA44" i="13"/>
  <c r="AD43" i="13"/>
  <c r="AC43" i="13"/>
  <c r="AA43" i="13"/>
  <c r="AD42" i="13"/>
  <c r="AC42" i="13"/>
  <c r="AA42" i="13"/>
  <c r="AD41" i="13"/>
  <c r="AC41" i="13"/>
  <c r="AA41" i="13"/>
  <c r="AA40" i="13"/>
  <c r="AA39" i="13"/>
  <c r="AA38" i="13"/>
  <c r="AA37" i="13"/>
  <c r="AA36" i="13"/>
  <c r="AA35" i="13"/>
  <c r="AA34" i="13"/>
  <c r="AA33" i="13"/>
  <c r="AA32" i="13"/>
  <c r="AA31" i="13"/>
  <c r="AA30" i="13"/>
  <c r="AA29" i="13"/>
  <c r="AA28" i="13"/>
  <c r="AA27" i="13"/>
  <c r="AA26" i="13"/>
  <c r="AA25" i="13"/>
  <c r="AA24" i="13"/>
  <c r="AA23" i="13"/>
  <c r="AD22" i="13"/>
  <c r="AC22" i="13"/>
  <c r="AA22" i="13"/>
  <c r="AD21" i="13"/>
  <c r="AC21" i="13"/>
  <c r="AA21" i="13"/>
  <c r="AD20" i="13"/>
  <c r="AC20" i="13"/>
  <c r="AA20" i="13"/>
  <c r="AD19" i="13"/>
  <c r="AC19" i="13"/>
  <c r="AA19" i="13"/>
  <c r="AA18" i="13"/>
  <c r="AA17" i="13"/>
  <c r="AA16" i="13"/>
  <c r="AA15" i="13"/>
  <c r="AA14" i="13"/>
  <c r="AA13" i="13"/>
  <c r="H148" i="7" l="1"/>
  <c r="H198" i="7"/>
  <c r="H220" i="7"/>
  <c r="F220" i="7"/>
  <c r="F55" i="7"/>
  <c r="B36" i="18"/>
  <c r="AT11777" i="1"/>
  <c r="AR11777" i="1"/>
  <c r="AP11777" i="1"/>
  <c r="AN11777" i="1"/>
  <c r="AV11777" i="1"/>
  <c r="AL11777" i="1"/>
  <c r="AJ11777" i="1"/>
  <c r="AQ11777" i="1"/>
  <c r="AU11777" i="1"/>
  <c r="AS11777" i="1"/>
  <c r="AO11777" i="1"/>
  <c r="AW11777" i="1"/>
  <c r="AM11777" i="1"/>
  <c r="AK11777" i="1"/>
  <c r="H91" i="7"/>
  <c r="H55" i="7"/>
  <c r="AB1268" i="13"/>
  <c r="Q3932" i="1"/>
  <c r="F79" i="7"/>
  <c r="A8" i="18"/>
  <c r="A35" i="18"/>
  <c r="AB1193" i="13"/>
  <c r="BG6860" i="1" l="1"/>
  <c r="AE6860" i="1"/>
  <c r="BG6859" i="1"/>
  <c r="AE6859" i="1"/>
  <c r="BG6884" i="1"/>
  <c r="AE6884" i="1"/>
  <c r="BG6689" i="1"/>
  <c r="AE6689" i="1"/>
  <c r="BG6688" i="1"/>
  <c r="AE6688" i="1"/>
  <c r="BG6687" i="1"/>
  <c r="AE6687" i="1"/>
  <c r="BG6686" i="1"/>
  <c r="AE6686" i="1"/>
  <c r="BG6831" i="1"/>
  <c r="AE6831" i="1"/>
  <c r="BG6830" i="1"/>
  <c r="AE6830" i="1"/>
  <c r="BG6850" i="1"/>
  <c r="AE6850" i="1"/>
  <c r="AE6895" i="1" l="1"/>
  <c r="AE6936" i="1" l="1"/>
  <c r="AE6932" i="1"/>
  <c r="BG6914" i="1" l="1"/>
  <c r="AE6914" i="1"/>
  <c r="BG6916" i="1"/>
  <c r="AE6916" i="1"/>
  <c r="AE6892" i="1"/>
  <c r="AE6890" i="1"/>
  <c r="AE6891" i="1"/>
  <c r="AE6901" i="1"/>
  <c r="AE716" i="1"/>
  <c r="AE726" i="1"/>
  <c r="AE725" i="1"/>
  <c r="AE7010" i="1"/>
  <c r="AE9848" i="1"/>
  <c r="AE9847" i="1"/>
  <c r="AE4943" i="1"/>
  <c r="AE4944" i="1"/>
  <c r="AE12037" i="1" l="1"/>
  <c r="AE12036" i="1"/>
  <c r="AE6257" i="1" l="1"/>
  <c r="AE6256" i="1"/>
  <c r="AE6254" i="1"/>
  <c r="AE6253" i="1"/>
  <c r="AE6250" i="1"/>
  <c r="AE6249" i="1"/>
  <c r="AE6252" i="1"/>
  <c r="AE6251" i="1"/>
  <c r="AE6255" i="1"/>
  <c r="AE6248" i="1"/>
  <c r="AE6247" i="1"/>
  <c r="AE6246" i="1"/>
  <c r="AE6245" i="1"/>
  <c r="AE6244" i="1"/>
  <c r="AE6243" i="1"/>
  <c r="AE6241" i="1"/>
  <c r="AE6240" i="1"/>
  <c r="AE6239" i="1"/>
  <c r="AE6238" i="1"/>
  <c r="AE6242" i="1"/>
  <c r="AE6237" i="1"/>
  <c r="AE6236" i="1"/>
  <c r="AE6258" i="1"/>
  <c r="AE6235" i="1"/>
  <c r="AE6234" i="1"/>
  <c r="AE6233" i="1"/>
  <c r="AE6232" i="1"/>
  <c r="AE6229" i="1"/>
  <c r="AE6228" i="1"/>
  <c r="AE6227" i="1"/>
  <c r="AE6226" i="1"/>
  <c r="AE6225" i="1"/>
  <c r="AE6224" i="1"/>
  <c r="AE6223" i="1"/>
  <c r="AE6222" i="1"/>
  <c r="AE6201" i="1"/>
  <c r="AE6200" i="1"/>
  <c r="AE6199" i="1"/>
  <c r="AE6198" i="1"/>
  <c r="AE6196" i="1"/>
  <c r="AE6197" i="1"/>
  <c r="AE6195" i="1"/>
  <c r="AE6194" i="1"/>
  <c r="AE6202" i="1"/>
  <c r="AE6193" i="1"/>
  <c r="AE6220" i="1"/>
  <c r="AE6182" i="1"/>
  <c r="AE6183" i="1"/>
  <c r="AE15608" i="1" l="1"/>
  <c r="AE15570" i="1" l="1"/>
  <c r="AE15569" i="1"/>
  <c r="AE15611" i="1"/>
  <c r="AE15610" i="1"/>
  <c r="AE15594" i="1"/>
  <c r="BG6885" i="1"/>
  <c r="AE6885" i="1"/>
  <c r="BG6905" i="1"/>
  <c r="AE6905" i="1"/>
  <c r="AE15382" i="1"/>
  <c r="AE15371" i="1"/>
  <c r="AE15365" i="1"/>
  <c r="AE15385" i="1" l="1"/>
  <c r="AE15384" i="1"/>
  <c r="AE15383" i="1"/>
  <c r="AE15381" i="1"/>
  <c r="AE15380" i="1"/>
  <c r="AE15379" i="1"/>
  <c r="AE15378" i="1"/>
  <c r="AE15377" i="1"/>
  <c r="AE15376" i="1"/>
  <c r="AE15375" i="1"/>
  <c r="AE15374" i="1"/>
  <c r="AE15372" i="1"/>
  <c r="AE15373" i="1"/>
  <c r="AE15370" i="1"/>
  <c r="AE15369" i="1"/>
  <c r="AE15368" i="1"/>
  <c r="AE15367" i="1"/>
  <c r="AE15366" i="1"/>
  <c r="AE15364" i="1"/>
  <c r="AE15363" i="1"/>
  <c r="AE15362" i="1"/>
  <c r="AE15361" i="1"/>
  <c r="AE15360" i="1"/>
  <c r="AE15359" i="1"/>
  <c r="AE15358" i="1"/>
  <c r="AE12623" i="1" l="1"/>
  <c r="AE4572" i="1"/>
  <c r="AE4385" i="1"/>
  <c r="AE4200" i="1"/>
  <c r="AE4187" i="1"/>
  <c r="AE4186" i="1"/>
  <c r="AE4188" i="1"/>
  <c r="AE280" i="1"/>
  <c r="BG6729" i="1" l="1"/>
  <c r="AE6729" i="1"/>
  <c r="BG6728" i="1"/>
  <c r="AE6728" i="1"/>
  <c r="BG6719" i="1"/>
  <c r="AE6719" i="1"/>
  <c r="BG6718" i="1"/>
  <c r="AE6718" i="1"/>
  <c r="BG6717" i="1"/>
  <c r="AE6717" i="1"/>
  <c r="BG6702" i="1"/>
  <c r="AE6702" i="1"/>
  <c r="BG6703" i="1"/>
  <c r="AE6703" i="1"/>
  <c r="AE9394" i="1" l="1"/>
  <c r="AE9393" i="1"/>
  <c r="AE14557" i="1"/>
  <c r="AE14556" i="1"/>
  <c r="AE12857" i="1"/>
  <c r="AE12858" i="1"/>
  <c r="AE12024" i="1"/>
  <c r="AE2536" i="1"/>
  <c r="AE12559" i="1" l="1"/>
  <c r="AE1281" i="1"/>
  <c r="AE1280" i="1"/>
  <c r="AE1279" i="1"/>
  <c r="AE15752" i="1" l="1"/>
  <c r="AE5572" i="1"/>
  <c r="AE13396" i="1"/>
  <c r="AE13395" i="1"/>
  <c r="AE13294" i="1"/>
  <c r="AE4273" i="1"/>
  <c r="AE6265" i="1"/>
  <c r="AE15974" i="1"/>
  <c r="AE13491" i="1"/>
  <c r="AE13490" i="1"/>
  <c r="AE13489" i="1"/>
  <c r="AE13401" i="1"/>
  <c r="AE13400" i="1"/>
  <c r="AE13402" i="1"/>
  <c r="AE13405" i="1"/>
  <c r="AE15638" i="1"/>
  <c r="AE9824" i="1"/>
  <c r="AE8039" i="1"/>
  <c r="AE11295" i="1"/>
  <c r="AE3102" i="1"/>
  <c r="AE3101" i="1"/>
  <c r="AE3100" i="1"/>
  <c r="AE3099" i="1"/>
  <c r="AE3098" i="1"/>
  <c r="AE3097" i="1"/>
  <c r="AE3096" i="1"/>
  <c r="AE7307" i="1"/>
  <c r="AE11565" i="1"/>
  <c r="AE11564" i="1"/>
  <c r="AE1691" i="1" l="1"/>
  <c r="AE1690" i="1"/>
  <c r="AE1689" i="1"/>
  <c r="AE1760" i="1"/>
  <c r="AE8158" i="1"/>
  <c r="AE8161" i="1"/>
  <c r="AE8160" i="1"/>
  <c r="AE13496" i="1"/>
  <c r="AE13495" i="1"/>
  <c r="AE13494" i="1"/>
  <c r="AE13493" i="1"/>
  <c r="AE6186" i="1"/>
  <c r="AE2563" i="1" l="1"/>
  <c r="AE2562" i="1"/>
  <c r="AE2560" i="1"/>
  <c r="AE2559" i="1"/>
  <c r="AE2558" i="1"/>
  <c r="AE2568" i="1"/>
  <c r="AE2567" i="1"/>
  <c r="AE2566" i="1"/>
  <c r="AE2565" i="1"/>
  <c r="AE2564" i="1"/>
  <c r="BG6858" i="1" l="1"/>
  <c r="AE6858" i="1"/>
  <c r="AE2679" i="1" l="1"/>
  <c r="AE15441" i="1"/>
  <c r="AE2677" i="1"/>
  <c r="AE2678" i="1"/>
  <c r="AE11759" i="1"/>
  <c r="AE11757" i="1"/>
  <c r="AE1413" i="1"/>
  <c r="AE15189" i="1" l="1"/>
  <c r="AE2433" i="1" l="1"/>
  <c r="BG6640" i="1" l="1"/>
  <c r="AE6640" i="1"/>
  <c r="BG6639" i="1"/>
  <c r="AE6639" i="1"/>
  <c r="AE9949" i="1"/>
  <c r="AE15832" i="1"/>
  <c r="AE7079" i="1"/>
  <c r="AE7078" i="1"/>
  <c r="AE7063" i="1"/>
  <c r="AE4444" i="1"/>
  <c r="AE4509" i="1"/>
  <c r="AE14830" i="1"/>
  <c r="AE14829" i="1"/>
  <c r="AE11675" i="1" l="1"/>
  <c r="AE11673" i="1"/>
  <c r="AE11672" i="1"/>
  <c r="AE11659" i="1"/>
  <c r="AE11658" i="1"/>
  <c r="AE11767" i="1" l="1"/>
  <c r="AE9366" i="1"/>
  <c r="AE243" i="1"/>
  <c r="AE241" i="1"/>
  <c r="AE240" i="1"/>
  <c r="AE11993" i="1"/>
  <c r="BG6745" i="1"/>
  <c r="AE6745" i="1"/>
  <c r="BG6744" i="1"/>
  <c r="AE6744" i="1"/>
  <c r="BG6747" i="1"/>
  <c r="AE6747" i="1"/>
  <c r="BG6701" i="1"/>
  <c r="AE6701" i="1"/>
  <c r="BG6700" i="1"/>
  <c r="AE6700" i="1"/>
  <c r="BG6766" i="1"/>
  <c r="AE6766" i="1"/>
  <c r="BG6763" i="1"/>
  <c r="AE6763" i="1"/>
  <c r="BG6759" i="1"/>
  <c r="AE6759" i="1"/>
  <c r="BG6793" i="1"/>
  <c r="AE6793" i="1"/>
  <c r="BG6783" i="1"/>
  <c r="AE6783" i="1"/>
  <c r="BG6741" i="1"/>
  <c r="AE6741" i="1"/>
  <c r="BG6716" i="1"/>
  <c r="AE6716" i="1"/>
  <c r="BG6739" i="1"/>
  <c r="AE6739" i="1"/>
  <c r="BG6736" i="1"/>
  <c r="AE6736" i="1"/>
  <c r="AE12484" i="1"/>
  <c r="AE12483" i="1"/>
  <c r="AE12482" i="1"/>
  <c r="AE12379" i="1"/>
  <c r="AE8536" i="1"/>
  <c r="AE15575" i="1"/>
  <c r="AE1124" i="1"/>
  <c r="AE2797" i="1"/>
  <c r="AE4773" i="1"/>
  <c r="AE4774" i="1"/>
  <c r="AE6426" i="1"/>
  <c r="AE12512" i="1"/>
  <c r="AE4435" i="1" l="1"/>
  <c r="AE8454" i="1"/>
  <c r="AE540" i="1" l="1"/>
  <c r="AE6372" i="1"/>
  <c r="AE6371" i="1"/>
  <c r="W57" i="7"/>
  <c r="V57" i="7"/>
  <c r="U57" i="7"/>
  <c r="T57" i="7"/>
  <c r="S57" i="7"/>
  <c r="R57" i="7"/>
  <c r="Q57" i="7"/>
  <c r="P57" i="7"/>
  <c r="O57" i="7"/>
  <c r="N57" i="7"/>
  <c r="M57" i="7"/>
  <c r="L57" i="7"/>
  <c r="K57" i="7"/>
  <c r="AE9061" i="1" l="1"/>
  <c r="AE11412" i="1"/>
  <c r="AE11411" i="1"/>
  <c r="AE11413" i="1"/>
  <c r="AE11402" i="1"/>
  <c r="AE1315" i="1"/>
  <c r="AE798" i="1"/>
  <c r="AE11950" i="1"/>
  <c r="AE797" i="1"/>
  <c r="AE796" i="1"/>
  <c r="AE15947" i="1"/>
  <c r="AE793" i="1"/>
  <c r="AE5526" i="1"/>
  <c r="AE2277" i="1"/>
  <c r="AE2276" i="1"/>
  <c r="AE4732" i="1"/>
  <c r="AE4731" i="1"/>
  <c r="AE4730" i="1"/>
  <c r="AE4728" i="1"/>
  <c r="AE4727" i="1"/>
  <c r="AE4726" i="1"/>
  <c r="AE4725" i="1"/>
  <c r="AE4733" i="1"/>
  <c r="AE4724" i="1"/>
  <c r="AE4734" i="1"/>
  <c r="AE4729" i="1"/>
  <c r="AE4723" i="1"/>
  <c r="AE4722" i="1"/>
  <c r="AE4721" i="1"/>
  <c r="AE4720" i="1"/>
  <c r="AE4719" i="1"/>
  <c r="AE783" i="1"/>
  <c r="AE2980" i="1"/>
  <c r="AE11481" i="1"/>
  <c r="AE12278" i="1"/>
  <c r="AE12188" i="1"/>
  <c r="AE415" i="1"/>
  <c r="AE187" i="1"/>
  <c r="AE186" i="1"/>
  <c r="AE185" i="1"/>
  <c r="AE184" i="1"/>
  <c r="AE188" i="1"/>
  <c r="AE183" i="1"/>
  <c r="AE182" i="1"/>
  <c r="AE189" i="1"/>
  <c r="AE181" i="1"/>
  <c r="AE179" i="1"/>
  <c r="AE178" i="1"/>
  <c r="AE177" i="1"/>
  <c r="W12" i="7"/>
  <c r="V12" i="7"/>
  <c r="U12" i="7"/>
  <c r="T12" i="7"/>
  <c r="S12" i="7"/>
  <c r="R12" i="7"/>
  <c r="Q12" i="7"/>
  <c r="P12" i="7"/>
  <c r="O12" i="7"/>
  <c r="N12" i="7"/>
  <c r="M12" i="7"/>
  <c r="L12" i="7"/>
  <c r="K12" i="7"/>
  <c r="AE210" i="1"/>
  <c r="AE209" i="1"/>
  <c r="AE208" i="1"/>
  <c r="AE207" i="1"/>
  <c r="AE206" i="1"/>
  <c r="AE214" i="1"/>
  <c r="AE215" i="1"/>
  <c r="AE213" i="1"/>
  <c r="AE212" i="1"/>
  <c r="AE205" i="1"/>
  <c r="AE204" i="1"/>
  <c r="AE203" i="1"/>
  <c r="AE202" i="1"/>
  <c r="AE211" i="1"/>
  <c r="AE199" i="1"/>
  <c r="AE198" i="1"/>
  <c r="AE197" i="1"/>
  <c r="AE196" i="1"/>
  <c r="AE195" i="1"/>
  <c r="AE194" i="1"/>
  <c r="AE200" i="1"/>
  <c r="AE15759" i="1"/>
  <c r="AE794" i="1" l="1"/>
  <c r="AE795" i="1"/>
  <c r="AE799" i="1"/>
  <c r="AE9967" i="1" l="1"/>
  <c r="AE9968" i="1"/>
  <c r="AE10084" i="1"/>
  <c r="AE10083" i="1"/>
  <c r="AE10057" i="1"/>
  <c r="AE10183" i="1"/>
  <c r="AE10106" i="1"/>
  <c r="AE6275" i="1"/>
  <c r="AE6027" i="1"/>
  <c r="AE11541" i="1"/>
  <c r="AE11540" i="1"/>
  <c r="AE9977" i="1"/>
  <c r="AE9978" i="1"/>
  <c r="AE9980" i="1"/>
  <c r="AE9979" i="1"/>
  <c r="AE2132" i="1"/>
  <c r="AE6231" i="1"/>
  <c r="AE13446" i="1"/>
  <c r="AE11516" i="1"/>
  <c r="AE12015" i="1"/>
  <c r="BG6785" i="1"/>
  <c r="AE6785" i="1"/>
  <c r="AE11486" i="1"/>
  <c r="AE7968" i="1"/>
  <c r="AE7990" i="1"/>
  <c r="BG6781" i="1"/>
  <c r="AE6781" i="1"/>
  <c r="BG6725" i="1"/>
  <c r="AE6725" i="1"/>
  <c r="BG6790" i="1"/>
  <c r="AE6790" i="1"/>
  <c r="BG6789" i="1"/>
  <c r="AE6789" i="1"/>
  <c r="BG6787" i="1"/>
  <c r="AE6787" i="1"/>
  <c r="BG6786" i="1"/>
  <c r="AE6786" i="1"/>
  <c r="AE1293" i="1"/>
  <c r="AE1294" i="1"/>
  <c r="AE1295" i="1"/>
  <c r="AE1292" i="1"/>
  <c r="AE14419" i="1"/>
  <c r="AE13899" i="1"/>
  <c r="AE13898" i="1"/>
  <c r="AE13897" i="1"/>
  <c r="AE13924" i="1"/>
  <c r="AE13925" i="1"/>
  <c r="AE8938" i="1"/>
  <c r="AE12732" i="1"/>
  <c r="AE12733" i="1"/>
  <c r="AE15076" i="1"/>
  <c r="AE15087" i="1"/>
  <c r="AE15088" i="1"/>
  <c r="AE15086" i="1"/>
  <c r="AE15084" i="1"/>
  <c r="AE15096" i="1"/>
  <c r="AE15107" i="1"/>
  <c r="AE15108" i="1"/>
  <c r="BG6853" i="1"/>
  <c r="AE6853" i="1"/>
  <c r="BG6852" i="1"/>
  <c r="AE6852" i="1"/>
  <c r="AE11379" i="1" l="1"/>
  <c r="AE11378" i="1"/>
  <c r="AE9965" i="1"/>
  <c r="AE1532" i="1"/>
  <c r="AE1533" i="1"/>
  <c r="AE385" i="1"/>
  <c r="AE384" i="1"/>
  <c r="AE382" i="1"/>
  <c r="AE381" i="1"/>
  <c r="AE7008" i="1"/>
  <c r="AE7009" i="1"/>
  <c r="AE7011" i="1"/>
  <c r="AE133" i="1"/>
  <c r="AE126" i="1"/>
  <c r="AE131" i="1"/>
  <c r="AE120" i="1"/>
  <c r="AE113" i="1"/>
  <c r="AE141" i="1"/>
  <c r="AE142" i="1"/>
  <c r="AE125" i="1"/>
  <c r="AE772" i="1"/>
  <c r="AE1050" i="1"/>
  <c r="AE5156" i="1"/>
  <c r="AE9097" i="1" l="1"/>
  <c r="AE9938" i="1"/>
  <c r="AE8438" i="1"/>
  <c r="AE15607" i="1"/>
  <c r="AE13172" i="1"/>
  <c r="AE857" i="1" l="1"/>
  <c r="AE858" i="1"/>
  <c r="AE140" i="1" l="1"/>
  <c r="AE139" i="1"/>
  <c r="AE138" i="1"/>
  <c r="AE137" i="1"/>
  <c r="AE136" i="1"/>
  <c r="AE135" i="1"/>
  <c r="AE124" i="1"/>
  <c r="AE123" i="1"/>
  <c r="AE122" i="1"/>
  <c r="AE121" i="1"/>
  <c r="AE119" i="1"/>
  <c r="AE118" i="1"/>
  <c r="AE117" i="1"/>
  <c r="AE116" i="1"/>
  <c r="AE115" i="1"/>
  <c r="AE114" i="1"/>
  <c r="AE112" i="1"/>
  <c r="AE134" i="1"/>
  <c r="AE132" i="1"/>
  <c r="AE130" i="1"/>
  <c r="AE129" i="1"/>
  <c r="AE128" i="1"/>
  <c r="AE127" i="1"/>
  <c r="AE7065" i="1" l="1"/>
  <c r="BG6918" i="1" l="1"/>
  <c r="AE6918" i="1"/>
  <c r="BG6912" i="1"/>
  <c r="AE6912" i="1"/>
  <c r="BG6911" i="1"/>
  <c r="AE6911" i="1"/>
  <c r="BG6910" i="1"/>
  <c r="AE6910" i="1"/>
  <c r="BG6909" i="1"/>
  <c r="AE6909" i="1"/>
  <c r="BG6908" i="1"/>
  <c r="AE6908" i="1"/>
  <c r="BG6907" i="1"/>
  <c r="AE6907" i="1"/>
  <c r="BG6906" i="1"/>
  <c r="AE6906" i="1"/>
  <c r="AE6904" i="1"/>
  <c r="AE6900" i="1"/>
  <c r="AE6899" i="1"/>
  <c r="BG6875" i="1"/>
  <c r="AE6875" i="1"/>
  <c r="AE6902" i="1"/>
  <c r="AE6896" i="1"/>
  <c r="AE227" i="1"/>
  <c r="AE8465" i="1" l="1"/>
  <c r="AE13181" i="1" l="1"/>
  <c r="AE13180" i="1"/>
  <c r="AE13179" i="1"/>
  <c r="AE13178" i="1"/>
  <c r="AE13280" i="1"/>
  <c r="AE13279" i="1"/>
  <c r="AE13278" i="1"/>
  <c r="AE13277" i="1"/>
  <c r="AE13276" i="1"/>
  <c r="AE13275" i="1"/>
  <c r="AE13274" i="1"/>
  <c r="AE13273" i="1"/>
  <c r="AE13272" i="1"/>
  <c r="AE13271" i="1"/>
  <c r="AE13270" i="1"/>
  <c r="AE13269" i="1"/>
  <c r="AE13268" i="1"/>
  <c r="AE13267" i="1"/>
  <c r="AE13266" i="1"/>
  <c r="AE13265" i="1"/>
  <c r="AE13264" i="1"/>
  <c r="AE13263" i="1"/>
  <c r="AE13262" i="1"/>
  <c r="AE13261" i="1"/>
  <c r="AE13260" i="1"/>
  <c r="AE13259" i="1"/>
  <c r="AE13258" i="1"/>
  <c r="AE13257" i="1"/>
  <c r="AE13256" i="1"/>
  <c r="AE13255" i="1"/>
  <c r="AE13254" i="1"/>
  <c r="AE13253" i="1"/>
  <c r="AE13252" i="1"/>
  <c r="AE13251" i="1"/>
  <c r="AE13250" i="1"/>
  <c r="AE13249" i="1"/>
  <c r="AE13248" i="1"/>
  <c r="AE13247" i="1"/>
  <c r="AE13246" i="1"/>
  <c r="AE13245" i="1"/>
  <c r="AE13244" i="1"/>
  <c r="AE13243" i="1"/>
  <c r="AE13242" i="1"/>
  <c r="AE13241" i="1"/>
  <c r="AE13233" i="1"/>
  <c r="AE13240" i="1"/>
  <c r="AE13239" i="1"/>
  <c r="AE13238" i="1"/>
  <c r="AE13237" i="1"/>
  <c r="AE13236" i="1"/>
  <c r="AE13235" i="1"/>
  <c r="AE13234" i="1"/>
  <c r="AE13232" i="1"/>
  <c r="AE13231" i="1"/>
  <c r="AE13230" i="1"/>
  <c r="AE13229" i="1"/>
  <c r="AE13228" i="1"/>
  <c r="AE13227" i="1"/>
  <c r="AE13226" i="1"/>
  <c r="AE13225" i="1"/>
  <c r="AE13224" i="1"/>
  <c r="AE13223" i="1"/>
  <c r="AE13222" i="1"/>
  <c r="AE13221" i="1"/>
  <c r="AE13220" i="1"/>
  <c r="AE13219" i="1"/>
  <c r="AE13218" i="1"/>
  <c r="AE13217" i="1"/>
  <c r="AE13216" i="1"/>
  <c r="AE13215" i="1"/>
  <c r="AE13214" i="1"/>
  <c r="AE13213" i="1"/>
  <c r="AE13212" i="1"/>
  <c r="AE13211" i="1"/>
  <c r="AE13210" i="1"/>
  <c r="AE13209" i="1"/>
  <c r="AE13208" i="1"/>
  <c r="AE13207" i="1"/>
  <c r="AE13206" i="1"/>
  <c r="AE13205" i="1"/>
  <c r="AE13193" i="1"/>
  <c r="AE13192" i="1"/>
  <c r="AE13191" i="1"/>
  <c r="AE13190" i="1"/>
  <c r="AE11133" i="1" l="1"/>
  <c r="AE11132" i="1"/>
  <c r="AE11131" i="1"/>
  <c r="AE11123" i="1"/>
  <c r="AE11256" i="1"/>
  <c r="AE11249" i="1"/>
  <c r="AE11248" i="1"/>
  <c r="AE11247" i="1"/>
  <c r="AE11246" i="1"/>
  <c r="AE11245" i="1"/>
  <c r="AE11244" i="1"/>
  <c r="AE11243" i="1"/>
  <c r="AE11242" i="1"/>
  <c r="AE11241" i="1"/>
  <c r="AE11240" i="1"/>
  <c r="AE11239" i="1"/>
  <c r="AE11238" i="1"/>
  <c r="AE11237" i="1"/>
  <c r="AE11236" i="1"/>
  <c r="AE11235" i="1"/>
  <c r="AE11234" i="1"/>
  <c r="AE11233" i="1"/>
  <c r="AE11232" i="1"/>
  <c r="AE11231" i="1"/>
  <c r="AE11230" i="1"/>
  <c r="AE11229" i="1"/>
  <c r="AE11228" i="1"/>
  <c r="AE11227" i="1"/>
  <c r="AE11226" i="1"/>
  <c r="AE11225" i="1"/>
  <c r="AE11224" i="1"/>
  <c r="AE11223" i="1"/>
  <c r="AE11222" i="1"/>
  <c r="AE11221" i="1"/>
  <c r="AE11220" i="1"/>
  <c r="AE11219" i="1"/>
  <c r="AE11218" i="1"/>
  <c r="AE11217" i="1"/>
  <c r="AE11216" i="1"/>
  <c r="AE11215" i="1"/>
  <c r="AE11214" i="1"/>
  <c r="AE11213" i="1"/>
  <c r="AE11212" i="1"/>
  <c r="AE11211" i="1"/>
  <c r="AE11210" i="1"/>
  <c r="AE11209" i="1"/>
  <c r="AE11208" i="1"/>
  <c r="AE11207" i="1"/>
  <c r="AE11206" i="1"/>
  <c r="AE11205" i="1"/>
  <c r="AE11204" i="1"/>
  <c r="AE11203" i="1"/>
  <c r="AE11202" i="1"/>
  <c r="AE11201" i="1"/>
  <c r="AE11200" i="1"/>
  <c r="AE11199" i="1"/>
  <c r="AE11198" i="1"/>
  <c r="AE11197" i="1"/>
  <c r="AE11196" i="1"/>
  <c r="AE11195" i="1"/>
  <c r="AE11194" i="1"/>
  <c r="AE11193" i="1"/>
  <c r="AE11192" i="1"/>
  <c r="AE11191" i="1"/>
  <c r="AE11190" i="1"/>
  <c r="AE11189" i="1"/>
  <c r="AE11188" i="1"/>
  <c r="AE11186" i="1"/>
  <c r="AE11187" i="1"/>
  <c r="AE11185" i="1"/>
  <c r="AE11184" i="1"/>
  <c r="AE11183" i="1"/>
  <c r="AE11130" i="1"/>
  <c r="AE11108" i="1"/>
  <c r="AE11107" i="1"/>
  <c r="AE11182" i="1"/>
  <c r="AE11181" i="1"/>
  <c r="AE11180" i="1"/>
  <c r="AE11179" i="1"/>
  <c r="AE11178" i="1"/>
  <c r="AE11177" i="1"/>
  <c r="AE11176" i="1"/>
  <c r="AE11092" i="1"/>
  <c r="AE11077" i="1"/>
  <c r="AE11147" i="1"/>
  <c r="AE11146" i="1"/>
  <c r="AE11145" i="1"/>
  <c r="AE11144" i="1"/>
  <c r="AE11143" i="1"/>
  <c r="AE11142" i="1"/>
  <c r="AE11141" i="1"/>
  <c r="AE11175" i="1"/>
  <c r="AE11174" i="1"/>
  <c r="AE11173" i="1"/>
  <c r="AE11172" i="1"/>
  <c r="AE11171" i="1"/>
  <c r="AE11170" i="1"/>
  <c r="AE11169" i="1"/>
  <c r="AE11168" i="1"/>
  <c r="AE11167" i="1"/>
  <c r="AE11166" i="1"/>
  <c r="AE11165" i="1"/>
  <c r="AE11164" i="1"/>
  <c r="AE11163" i="1"/>
  <c r="AE11162" i="1"/>
  <c r="AE11161" i="1"/>
  <c r="AE11160" i="1"/>
  <c r="AE11159" i="1"/>
  <c r="AE11158" i="1"/>
  <c r="AE11157" i="1"/>
  <c r="AE11156" i="1"/>
  <c r="AE11155" i="1"/>
  <c r="AE11129" i="1"/>
  <c r="AE11128" i="1"/>
  <c r="AE11127" i="1"/>
  <c r="AE11126" i="1"/>
  <c r="AE11125" i="1"/>
  <c r="AE11124" i="1"/>
  <c r="AE13386" i="1" l="1"/>
  <c r="AE13385" i="1"/>
  <c r="AE13347" i="1"/>
  <c r="AE13348" i="1"/>
  <c r="AE13367" i="1"/>
  <c r="AE13366" i="1"/>
  <c r="AE13359" i="1"/>
  <c r="AE13374" i="1"/>
  <c r="AE13376" i="1"/>
  <c r="AE13375" i="1"/>
  <c r="AE13380" i="1"/>
  <c r="AE13379" i="1"/>
  <c r="AE13381" i="1"/>
  <c r="AE5610" i="1"/>
  <c r="AE5584" i="1"/>
  <c r="AE12891" i="1"/>
  <c r="AE12870" i="1"/>
  <c r="AE12860" i="1"/>
  <c r="AE12861" i="1"/>
  <c r="AE12767" i="1"/>
  <c r="AE12766" i="1"/>
  <c r="AE12765" i="1"/>
  <c r="AE12764" i="1"/>
  <c r="AE12763" i="1"/>
  <c r="AE12762" i="1"/>
  <c r="AE12761" i="1"/>
  <c r="AE12760" i="1"/>
  <c r="AE12759" i="1"/>
  <c r="AE8296" i="1"/>
  <c r="AE8295" i="1"/>
  <c r="AE11740" i="1" l="1"/>
  <c r="AE7076" i="1" l="1"/>
  <c r="AE7074" i="1"/>
  <c r="AE9826" i="1"/>
  <c r="AE10928" i="1" l="1"/>
  <c r="AE12137" i="1"/>
  <c r="AE12138" i="1"/>
  <c r="AE12142" i="1"/>
  <c r="AE12143" i="1"/>
  <c r="AE12140" i="1"/>
  <c r="AE12141" i="1"/>
  <c r="AE388" i="1" l="1"/>
  <c r="AE10917" i="1"/>
  <c r="AE2521" i="1"/>
  <c r="AE2522" i="1"/>
  <c r="AE8440" i="1"/>
  <c r="AE6130" i="1" l="1"/>
  <c r="AE6178" i="1"/>
  <c r="AE6172" i="1"/>
  <c r="AE6167" i="1"/>
  <c r="AE6132" i="1"/>
  <c r="AE6131" i="1"/>
  <c r="AE6137" i="1"/>
  <c r="AE6135" i="1"/>
  <c r="AE6133" i="1"/>
  <c r="W29" i="7"/>
  <c r="V29" i="7"/>
  <c r="U29" i="7"/>
  <c r="T29" i="7"/>
  <c r="S29" i="7"/>
  <c r="R29" i="7"/>
  <c r="Q29" i="7"/>
  <c r="P29" i="7"/>
  <c r="O29" i="7"/>
  <c r="N29" i="7"/>
  <c r="M29" i="7"/>
  <c r="L29" i="7"/>
  <c r="K29" i="7"/>
  <c r="W221" i="7"/>
  <c r="V221" i="7"/>
  <c r="U221" i="7"/>
  <c r="T221" i="7"/>
  <c r="S221" i="7"/>
  <c r="R221" i="7"/>
  <c r="Q221" i="7"/>
  <c r="P221" i="7"/>
  <c r="O221" i="7"/>
  <c r="N221" i="7"/>
  <c r="M221" i="7"/>
  <c r="L221" i="7"/>
  <c r="K221" i="7"/>
  <c r="AE13197" i="1"/>
  <c r="AE13195" i="1"/>
  <c r="AE13194" i="1"/>
  <c r="AE13196" i="1"/>
  <c r="AE12057" i="1"/>
  <c r="AE9342" i="1"/>
  <c r="AE14293" i="1"/>
  <c r="AE4809" i="1"/>
  <c r="AE4769" i="1"/>
  <c r="AE13397" i="1"/>
  <c r="AE3884" i="1"/>
  <c r="AE3883" i="1"/>
  <c r="AE3882" i="1"/>
  <c r="AE3885" i="1"/>
  <c r="AE15537" i="1"/>
  <c r="AE8393" i="1"/>
  <c r="AE105" i="1"/>
  <c r="AE3937" i="1"/>
  <c r="AE3936" i="1"/>
  <c r="AE3935" i="1"/>
  <c r="AE3945" i="1"/>
  <c r="AE3943" i="1"/>
  <c r="AE3946" i="1"/>
  <c r="AE3944" i="1"/>
  <c r="AE3942" i="1"/>
  <c r="AE3941" i="1"/>
  <c r="AE3940" i="1"/>
  <c r="AE3938" i="1"/>
  <c r="AE3939" i="1"/>
  <c r="AE3947" i="1"/>
  <c r="AE3934" i="1"/>
  <c r="AE3933" i="1"/>
  <c r="AE13488" i="1"/>
  <c r="AE13487" i="1"/>
  <c r="BG6711" i="1"/>
  <c r="AE6711" i="1"/>
  <c r="AE4415" i="1"/>
  <c r="AE8448" i="1"/>
  <c r="AE11293" i="1"/>
  <c r="AE11292" i="1"/>
  <c r="AE11291" i="1"/>
  <c r="AE11290" i="1"/>
  <c r="AE11288" i="1"/>
  <c r="AE11289" i="1"/>
  <c r="AE12663" i="1"/>
  <c r="AE13641" i="1"/>
  <c r="W26" i="7"/>
  <c r="V26" i="7"/>
  <c r="U26" i="7"/>
  <c r="T26" i="7"/>
  <c r="S26" i="7"/>
  <c r="R26" i="7"/>
  <c r="Q26" i="7"/>
  <c r="P26" i="7"/>
  <c r="O26" i="7"/>
  <c r="N26" i="7"/>
  <c r="M26" i="7"/>
  <c r="L26" i="7"/>
  <c r="K26" i="7"/>
  <c r="Q791" i="1"/>
  <c r="AE800" i="1"/>
  <c r="AE792" i="1"/>
  <c r="AE223" i="1"/>
  <c r="AE225" i="1"/>
  <c r="AE226" i="1"/>
  <c r="AE224" i="1"/>
  <c r="AE9505" i="1"/>
  <c r="AE13992" i="1"/>
  <c r="AE13909" i="1"/>
  <c r="AE13902" i="1"/>
  <c r="AE13903" i="1"/>
  <c r="AE8944" i="1"/>
  <c r="AE8946" i="1"/>
  <c r="AE8943" i="1"/>
  <c r="AE8942" i="1"/>
  <c r="AE8940" i="1"/>
  <c r="AE14224" i="1"/>
  <c r="AE14223" i="1"/>
  <c r="AE14222" i="1"/>
  <c r="AE14261" i="1"/>
  <c r="AE14205" i="1"/>
  <c r="AE14097" i="1"/>
  <c r="AE14114" i="1"/>
  <c r="AE14864" i="1"/>
  <c r="W11" i="7"/>
  <c r="V11" i="7"/>
  <c r="U11" i="7"/>
  <c r="T11" i="7"/>
  <c r="S11" i="7"/>
  <c r="R11" i="7"/>
  <c r="Q11" i="7"/>
  <c r="P11" i="7"/>
  <c r="O11" i="7"/>
  <c r="N11" i="7"/>
  <c r="M11" i="7"/>
  <c r="L11" i="7"/>
  <c r="K11" i="7"/>
  <c r="AE191" i="1"/>
  <c r="AE190" i="1"/>
  <c r="AE180" i="1"/>
  <c r="AE176" i="1"/>
  <c r="AE8277" i="1"/>
  <c r="AE8276" i="1"/>
  <c r="AE8278" i="1"/>
  <c r="AE9207" i="1"/>
  <c r="AE9206" i="1"/>
  <c r="AE9205" i="1"/>
  <c r="AE9204" i="1"/>
  <c r="AE9177" i="1"/>
  <c r="AE9176" i="1"/>
  <c r="AE9135" i="1"/>
  <c r="AE9134" i="1"/>
  <c r="AE9121" i="1"/>
  <c r="AE9117" i="1"/>
  <c r="AE9104" i="1"/>
  <c r="AE9103" i="1"/>
  <c r="AE14685" i="1"/>
  <c r="AE14677" i="1"/>
  <c r="AE14676" i="1"/>
  <c r="AE14675" i="1"/>
  <c r="AE14674" i="1"/>
  <c r="AE14673" i="1"/>
  <c r="AE14672" i="1"/>
  <c r="AE14671" i="1"/>
  <c r="AE14670" i="1"/>
  <c r="AE14645" i="1"/>
  <c r="AE14644" i="1"/>
  <c r="AE14625" i="1"/>
  <c r="AE14624" i="1"/>
  <c r="AE14623" i="1"/>
  <c r="AE14622" i="1"/>
  <c r="AE14621" i="1"/>
  <c r="AE14613" i="1"/>
  <c r="AE14612" i="1"/>
  <c r="AE14611" i="1"/>
  <c r="AE14610" i="1"/>
  <c r="AE14609" i="1"/>
  <c r="AE14608" i="1"/>
  <c r="AE14607" i="1"/>
  <c r="AE14606" i="1"/>
  <c r="AE14605" i="1"/>
  <c r="AE14604" i="1"/>
  <c r="AE14603" i="1"/>
  <c r="AE14602" i="1"/>
  <c r="AE14601" i="1"/>
  <c r="AE14600" i="1"/>
  <c r="AE14599" i="1"/>
  <c r="AE14598" i="1"/>
  <c r="AE14597" i="1"/>
  <c r="AE14596" i="1"/>
  <c r="AE5737" i="1"/>
  <c r="AE5738" i="1"/>
  <c r="AE5871" i="1"/>
  <c r="AE5870" i="1"/>
  <c r="AE5869" i="1"/>
  <c r="AE5868" i="1"/>
  <c r="AE5867" i="1"/>
  <c r="AE5866" i="1"/>
  <c r="AE5901" i="1"/>
  <c r="AE5900" i="1"/>
  <c r="AE5899" i="1"/>
  <c r="AE5898" i="1"/>
  <c r="AE5897" i="1"/>
  <c r="AE5819" i="1"/>
  <c r="AE5844" i="1"/>
  <c r="AE4269" i="1"/>
  <c r="W268" i="7"/>
  <c r="V268" i="7"/>
  <c r="U268" i="7"/>
  <c r="T268" i="7"/>
  <c r="S268" i="7"/>
  <c r="R268" i="7"/>
  <c r="Q268" i="7"/>
  <c r="P268" i="7"/>
  <c r="O268" i="7"/>
  <c r="N268" i="7"/>
  <c r="M268" i="7"/>
  <c r="AE15840" i="1"/>
  <c r="AE7077" i="1"/>
  <c r="AE7060" i="1"/>
  <c r="AE7073" i="1"/>
  <c r="AE7054" i="1"/>
  <c r="AE6406" i="1"/>
  <c r="AE3925" i="1"/>
  <c r="AE3924" i="1"/>
  <c r="AE3923" i="1"/>
  <c r="AE3922" i="1"/>
  <c r="AE3921" i="1"/>
  <c r="AE3920" i="1"/>
  <c r="AE3919" i="1"/>
  <c r="AE3918" i="1"/>
  <c r="AE11566" i="1"/>
  <c r="W186" i="7"/>
  <c r="V186" i="7"/>
  <c r="U186" i="7"/>
  <c r="T186" i="7"/>
  <c r="S186" i="7"/>
  <c r="R186" i="7"/>
  <c r="Q186" i="7"/>
  <c r="P186" i="7"/>
  <c r="O186" i="7"/>
  <c r="N186" i="7"/>
  <c r="M186" i="7"/>
  <c r="L186" i="7"/>
  <c r="Q11562" i="1"/>
  <c r="AE11563" i="1"/>
  <c r="AE13483" i="1"/>
  <c r="AE3878" i="1"/>
  <c r="AE3877" i="1"/>
  <c r="AE3875" i="1"/>
  <c r="AE3876" i="1"/>
  <c r="AE3874" i="1"/>
  <c r="AE11918" i="1"/>
  <c r="AE11917" i="1"/>
  <c r="AE15811" i="1"/>
  <c r="AE15810" i="1"/>
  <c r="AE15830" i="1"/>
  <c r="AE11590" i="1"/>
  <c r="AE11591" i="1"/>
  <c r="AE11589" i="1"/>
  <c r="AE11588" i="1"/>
  <c r="AE4246" i="1"/>
  <c r="AE8015" i="1"/>
  <c r="AE8014" i="1"/>
  <c r="AE805" i="1"/>
  <c r="AE15809" i="1"/>
  <c r="AE15808" i="1"/>
  <c r="AE15812" i="1"/>
  <c r="AE5017" i="1"/>
  <c r="AE6771" i="1"/>
  <c r="AE1236" i="1"/>
  <c r="AE1235" i="1"/>
  <c r="AE1234" i="1"/>
  <c r="AE1233" i="1"/>
  <c r="W34" i="7"/>
  <c r="V34" i="7"/>
  <c r="U34" i="7"/>
  <c r="T34" i="7"/>
  <c r="S34" i="7"/>
  <c r="R34" i="7"/>
  <c r="Q34" i="7"/>
  <c r="P34" i="7"/>
  <c r="O34" i="7"/>
  <c r="N34" i="7"/>
  <c r="M34" i="7"/>
  <c r="L34" i="7"/>
  <c r="K34" i="7"/>
  <c r="Q1232" i="1"/>
  <c r="AE13156" i="1"/>
  <c r="AE11554" i="1"/>
  <c r="AE11553" i="1"/>
  <c r="AE11552" i="1"/>
  <c r="AE11551" i="1"/>
  <c r="W184" i="7"/>
  <c r="V184" i="7"/>
  <c r="U184" i="7"/>
  <c r="T184" i="7"/>
  <c r="S184" i="7"/>
  <c r="R184" i="7"/>
  <c r="Q184" i="7"/>
  <c r="P184" i="7"/>
  <c r="O184" i="7"/>
  <c r="N184" i="7"/>
  <c r="M184" i="7"/>
  <c r="L184" i="7"/>
  <c r="K184" i="7"/>
  <c r="Q11550" i="1"/>
  <c r="AE6448" i="1"/>
  <c r="AE6447" i="1"/>
  <c r="AE14367" i="1"/>
  <c r="AE14366" i="1"/>
  <c r="AE14364" i="1"/>
  <c r="AE14363" i="1"/>
  <c r="AE15844" i="1"/>
  <c r="AE15743" i="1"/>
  <c r="AE1476" i="1"/>
  <c r="AE1477" i="1"/>
  <c r="AE4261" i="1"/>
  <c r="AE12247" i="1"/>
  <c r="AE12246" i="1"/>
  <c r="AE12245" i="1"/>
  <c r="AE12248" i="1"/>
  <c r="AE13542" i="1"/>
  <c r="K268" i="7" l="1"/>
  <c r="L268" i="7"/>
  <c r="AE813" i="1"/>
  <c r="AE4021" i="1" l="1"/>
  <c r="AE4022" i="1"/>
  <c r="AE326" i="1" l="1"/>
  <c r="AE327" i="1"/>
  <c r="AE4833" i="1"/>
  <c r="AE259" i="1"/>
  <c r="AE11911" i="1"/>
  <c r="AE11912" i="1"/>
  <c r="AE22" i="1"/>
  <c r="AE11574" i="1" l="1"/>
  <c r="AE12019" i="1" l="1"/>
  <c r="AE12020" i="1"/>
  <c r="AE12025" i="1"/>
  <c r="AE12016" i="1"/>
  <c r="AE12028" i="1"/>
  <c r="AE11951" i="1"/>
  <c r="AE11959" i="1"/>
  <c r="AE11958" i="1"/>
  <c r="AE11966" i="1"/>
  <c r="AE11953" i="1"/>
  <c r="AE11952" i="1"/>
  <c r="AE11954" i="1"/>
  <c r="AE11909" i="1"/>
  <c r="AE11910" i="1"/>
  <c r="AE12011" i="1"/>
  <c r="AE12012" i="1"/>
  <c r="AE11979" i="1"/>
  <c r="AE11938" i="1"/>
  <c r="AE12018" i="1"/>
  <c r="AE8391" i="1"/>
  <c r="AE12574" i="1" l="1"/>
  <c r="AE12572" i="1"/>
  <c r="AE11398" i="1"/>
  <c r="AE11400" i="1"/>
  <c r="AE11744" i="1"/>
  <c r="AE6013" i="1"/>
  <c r="AE6030" i="1"/>
  <c r="AE1129" i="1"/>
  <c r="AE11389" i="1"/>
  <c r="AE15994" i="1" l="1"/>
  <c r="AE1183" i="1" l="1"/>
  <c r="AE12793" i="1" l="1"/>
  <c r="AE8390" i="1" l="1"/>
  <c r="AE535" i="1" l="1"/>
  <c r="AE8260" i="1" l="1"/>
  <c r="AE8259" i="1"/>
  <c r="AE8445" i="1"/>
  <c r="AE8444" i="1"/>
  <c r="AE8443" i="1"/>
  <c r="AE15975" i="1"/>
  <c r="AE3220" i="1"/>
  <c r="AE9001" i="1"/>
  <c r="AE5237" i="1"/>
  <c r="W31" i="7"/>
  <c r="V31" i="7"/>
  <c r="U31" i="7"/>
  <c r="T31" i="7"/>
  <c r="S31" i="7"/>
  <c r="R31" i="7"/>
  <c r="Q31" i="7"/>
  <c r="P31" i="7"/>
  <c r="O31" i="7"/>
  <c r="N31" i="7"/>
  <c r="M31" i="7"/>
  <c r="L31" i="7"/>
  <c r="K31" i="7"/>
  <c r="Q837" i="1"/>
  <c r="AE838" i="1"/>
  <c r="O16012" i="1" l="1"/>
  <c r="E24" i="18" s="1"/>
  <c r="L16017" i="1"/>
  <c r="AE15041" i="1"/>
  <c r="AE13996" i="1"/>
  <c r="AE13987" i="1"/>
  <c r="AE13986" i="1"/>
  <c r="AE13983" i="1"/>
  <c r="AE13982" i="1"/>
  <c r="AE13981" i="1"/>
  <c r="AE13984" i="1"/>
  <c r="AE9499" i="1"/>
  <c r="Q9404" i="1"/>
  <c r="W169" i="7"/>
  <c r="V169" i="7"/>
  <c r="U169" i="7"/>
  <c r="T169" i="7"/>
  <c r="S169" i="7"/>
  <c r="R169" i="7"/>
  <c r="Q169" i="7"/>
  <c r="P169" i="7"/>
  <c r="O169" i="7"/>
  <c r="N169" i="7"/>
  <c r="M169" i="7"/>
  <c r="L169" i="7"/>
  <c r="K169" i="7"/>
  <c r="AE9408" i="1"/>
  <c r="AE9407" i="1"/>
  <c r="AE9406" i="1"/>
  <c r="AE9405" i="1"/>
  <c r="AE9380" i="1"/>
  <c r="AE9368" i="1"/>
  <c r="AE9361" i="1"/>
  <c r="AE9355" i="1"/>
  <c r="AE9337" i="1"/>
  <c r="AE9339" i="1"/>
  <c r="AE5160" i="1"/>
  <c r="B29" i="18" l="1"/>
  <c r="R11777" i="1"/>
  <c r="P11777" i="1"/>
  <c r="F193" i="7" s="1"/>
  <c r="AE3200" i="1"/>
  <c r="AE2233" i="1"/>
  <c r="AE2244" i="1"/>
  <c r="AE2231" i="1"/>
  <c r="AE524" i="1"/>
  <c r="G193" i="7" l="1"/>
  <c r="G279" i="7" s="1"/>
  <c r="R16000" i="1"/>
  <c r="A9" i="18" s="1"/>
  <c r="A10" i="18" s="1"/>
  <c r="AE15902" i="1"/>
  <c r="AE15936" i="1" l="1"/>
  <c r="AE9976" i="1"/>
  <c r="AE9975" i="1"/>
  <c r="AE9974" i="1"/>
  <c r="AE9963" i="1"/>
  <c r="AE9917" i="1"/>
  <c r="AE9954" i="1"/>
  <c r="AE15790" i="1" l="1"/>
  <c r="AE15789" i="1"/>
  <c r="AE15788" i="1"/>
  <c r="AE15787" i="1"/>
  <c r="AE15786" i="1"/>
  <c r="AE15785" i="1"/>
  <c r="AE15784" i="1"/>
  <c r="AE15783" i="1"/>
  <c r="AE15782" i="1"/>
  <c r="AE15781" i="1"/>
  <c r="AE15780" i="1"/>
  <c r="AE15779" i="1"/>
  <c r="AE15778" i="1"/>
  <c r="AE12104" i="1"/>
  <c r="AE12089" i="1"/>
  <c r="AE9582" i="1"/>
  <c r="AE4605" i="1"/>
  <c r="AE4589" i="1"/>
  <c r="AE9576" i="1"/>
  <c r="AE15438" i="1"/>
  <c r="AE7974" i="1"/>
  <c r="AE2227" i="1"/>
  <c r="AE2250" i="1"/>
  <c r="AE2237" i="1"/>
  <c r="AE2236" i="1"/>
  <c r="AE2248" i="1"/>
  <c r="AE2252" i="1"/>
  <c r="AE2257" i="1"/>
  <c r="AE2270" i="1"/>
  <c r="AE2200" i="1"/>
  <c r="AE2219" i="1"/>
  <c r="AE11361" i="1"/>
  <c r="AE11399" i="1"/>
  <c r="AE4244" i="1"/>
  <c r="AE4748" i="1"/>
  <c r="AE9291" i="1"/>
  <c r="AE9298" i="1"/>
  <c r="AE9294" i="1"/>
  <c r="AE7265" i="1"/>
  <c r="AE9947" i="1"/>
  <c r="AE9945" i="1" l="1"/>
  <c r="AE9944" i="1"/>
  <c r="AE9943" i="1"/>
  <c r="AE10016" i="1"/>
  <c r="AE13174" i="1" l="1"/>
  <c r="AE13182" i="1"/>
  <c r="AE13173" i="1"/>
  <c r="AE11895" i="1" l="1"/>
  <c r="AE9942" i="1"/>
  <c r="AE9941" i="1"/>
  <c r="AE15833" i="1" l="1"/>
  <c r="AE3322" i="1" l="1"/>
  <c r="M16017" i="1" l="1"/>
  <c r="O16011" i="1"/>
  <c r="E23" i="18" s="1"/>
  <c r="O16016" i="1"/>
  <c r="E28" i="18" s="1"/>
  <c r="O16013" i="1"/>
  <c r="E25" i="18" s="1"/>
  <c r="O16014" i="1"/>
  <c r="E26" i="18" s="1"/>
  <c r="O16015" i="1"/>
  <c r="E27" i="18" s="1"/>
  <c r="N16017" i="1"/>
  <c r="D29" i="18" s="1"/>
  <c r="AE12059" i="1"/>
  <c r="AE13443" i="1"/>
  <c r="AE13444" i="1"/>
  <c r="AE11519" i="1"/>
  <c r="AE11542" i="1"/>
  <c r="AE11538" i="1"/>
  <c r="AE11536" i="1"/>
  <c r="AE11508" i="1"/>
  <c r="AE11507" i="1"/>
  <c r="AE11534" i="1"/>
  <c r="AE11533" i="1"/>
  <c r="AE695" i="1"/>
  <c r="BG6626" i="1"/>
  <c r="AE6626" i="1"/>
  <c r="BG6625" i="1"/>
  <c r="AE6625" i="1"/>
  <c r="BG6624" i="1"/>
  <c r="AE6624" i="1"/>
  <c r="BG6623" i="1"/>
  <c r="AE6623" i="1"/>
  <c r="AE6944" i="1"/>
  <c r="O16017" i="1" l="1"/>
  <c r="E29" i="18" s="1"/>
  <c r="C29" i="18"/>
  <c r="BG6660" i="1"/>
  <c r="AE6660" i="1"/>
  <c r="BG6659" i="1"/>
  <c r="AE6659" i="1"/>
  <c r="BG6657" i="1"/>
  <c r="AE6657" i="1"/>
  <c r="BG6658" i="1"/>
  <c r="AE6658" i="1"/>
  <c r="BG6667" i="1"/>
  <c r="AE6667" i="1"/>
  <c r="BG6735" i="1"/>
  <c r="AE6735" i="1"/>
  <c r="AE628" i="1"/>
  <c r="BG6676" i="1"/>
  <c r="AE6676" i="1"/>
  <c r="AE10991" i="1"/>
  <c r="AE13065" i="1"/>
  <c r="W251" i="7"/>
  <c r="V251" i="7"/>
  <c r="U251" i="7"/>
  <c r="T251" i="7"/>
  <c r="S251" i="7"/>
  <c r="R251" i="7"/>
  <c r="Q251" i="7"/>
  <c r="P251" i="7"/>
  <c r="O251" i="7"/>
  <c r="N251" i="7"/>
  <c r="M251" i="7"/>
  <c r="L251" i="7"/>
  <c r="K251" i="7"/>
  <c r="AE14964" i="1"/>
  <c r="AE14963" i="1"/>
  <c r="Q14962" i="1"/>
  <c r="AE627" i="1"/>
  <c r="AE11405" i="1"/>
  <c r="AE11800" i="1"/>
  <c r="AE8229" i="1"/>
  <c r="AE13608" i="1"/>
  <c r="AE3810" i="1"/>
  <c r="AE14551" i="1"/>
  <c r="AE12632" i="1"/>
  <c r="AE10920" i="1"/>
  <c r="AE9040" i="1"/>
  <c r="AE629" i="1" l="1"/>
  <c r="AE13486" i="1"/>
  <c r="AE13492" i="1"/>
  <c r="AE3981" i="1"/>
  <c r="W236" i="7" l="1"/>
  <c r="V236" i="7"/>
  <c r="U236" i="7"/>
  <c r="T236" i="7"/>
  <c r="S236" i="7"/>
  <c r="R236" i="7"/>
  <c r="Q236" i="7"/>
  <c r="P236" i="7"/>
  <c r="O236" i="7"/>
  <c r="N236" i="7"/>
  <c r="M236" i="7"/>
  <c r="L236" i="7"/>
  <c r="K236" i="7"/>
  <c r="Q14069" i="1"/>
  <c r="AE14071" i="1"/>
  <c r="AE14070" i="1"/>
  <c r="Q13388" i="1"/>
  <c r="AE13389" i="1"/>
  <c r="AF13388" i="1" s="1"/>
  <c r="J221" i="7" s="1"/>
  <c r="AE11017" i="1"/>
  <c r="AE11406" i="1"/>
  <c r="AE11404" i="1"/>
  <c r="AE11403" i="1"/>
  <c r="AE11346" i="1" l="1"/>
  <c r="AE1536" i="1"/>
  <c r="AE677" i="1" l="1"/>
  <c r="AE676" i="1"/>
  <c r="AE675" i="1"/>
  <c r="AE674" i="1"/>
  <c r="AE678" i="1"/>
  <c r="AE2254" i="1" l="1"/>
  <c r="AE14911" i="1" l="1"/>
  <c r="W240" i="7"/>
  <c r="V240" i="7"/>
  <c r="U240" i="7"/>
  <c r="T240" i="7"/>
  <c r="S240" i="7"/>
  <c r="R240" i="7"/>
  <c r="Q240" i="7"/>
  <c r="P240" i="7"/>
  <c r="O240" i="7"/>
  <c r="N240" i="7"/>
  <c r="M240" i="7"/>
  <c r="L240" i="7"/>
  <c r="K240" i="7"/>
  <c r="Q14331" i="1"/>
  <c r="AE2148" i="1" l="1"/>
  <c r="AE8036" i="1"/>
  <c r="AE9272" i="1"/>
  <c r="AE9268" i="1"/>
  <c r="AE710" i="1"/>
  <c r="AE12265" i="1"/>
  <c r="AE12264" i="1"/>
  <c r="AE12263" i="1"/>
  <c r="AE12262" i="1"/>
  <c r="AE2933" i="1"/>
  <c r="AE7878" i="1"/>
  <c r="AE5077" i="1" l="1"/>
  <c r="AE15408" i="1" l="1"/>
  <c r="AE15407" i="1"/>
  <c r="AE6995" i="1" l="1"/>
  <c r="BG6694" i="1" l="1"/>
  <c r="AE6694" i="1"/>
  <c r="BG6732" i="1"/>
  <c r="AE6732" i="1"/>
  <c r="BG6641" i="1"/>
  <c r="AE6641" i="1"/>
  <c r="AE1896" i="1" l="1"/>
  <c r="AE12249" i="1"/>
  <c r="AE690" i="1" l="1"/>
  <c r="AE696" i="1"/>
  <c r="BG6826" i="1"/>
  <c r="AE6826" i="1"/>
  <c r="AE14450" i="1"/>
  <c r="M12412" i="1"/>
  <c r="M12411" i="1"/>
  <c r="M12410" i="1"/>
  <c r="M12409" i="1"/>
  <c r="AE8540" i="1"/>
  <c r="AE8539" i="1"/>
  <c r="AE1854" i="1"/>
  <c r="M16000" i="1" l="1"/>
  <c r="A66" i="18" s="1"/>
  <c r="A67" i="18" s="1"/>
  <c r="A68" i="18" s="1"/>
  <c r="N12312" i="1"/>
  <c r="H201" i="7" s="1"/>
  <c r="AE167" i="1"/>
  <c r="N16000" i="1" l="1"/>
  <c r="AE234" i="1"/>
  <c r="AE6006" i="1" l="1"/>
  <c r="AE6003" i="1"/>
  <c r="AE6002" i="1"/>
  <c r="AE6001" i="1"/>
  <c r="AE6000" i="1"/>
  <c r="AE5999" i="1"/>
  <c r="AE313" i="1" l="1"/>
  <c r="AE1555" i="1" l="1"/>
  <c r="AE619" i="1" l="1"/>
  <c r="AE620" i="1"/>
  <c r="AE673" i="1" l="1"/>
  <c r="AE672" i="1"/>
  <c r="AE671" i="1"/>
  <c r="AE670" i="1"/>
  <c r="AE669" i="1"/>
  <c r="B608" i="10" l="1"/>
  <c r="O16001" i="1" s="1"/>
  <c r="A44" i="18" s="1"/>
  <c r="AE3863" i="1" l="1"/>
  <c r="AE6029" i="1" l="1"/>
  <c r="W270" i="7"/>
  <c r="V270" i="7"/>
  <c r="U270" i="7"/>
  <c r="T270" i="7"/>
  <c r="S270" i="7"/>
  <c r="R270" i="7"/>
  <c r="Q270" i="7"/>
  <c r="P270" i="7"/>
  <c r="O270" i="7"/>
  <c r="N270" i="7"/>
  <c r="M270" i="7"/>
  <c r="L270" i="7"/>
  <c r="K270" i="7"/>
  <c r="AE14828" i="1"/>
  <c r="AE14827" i="1"/>
  <c r="AE14826" i="1"/>
  <c r="AE14824" i="1"/>
  <c r="AE12086" i="1" l="1"/>
  <c r="AE2197" i="1" l="1"/>
  <c r="AE2265" i="1" l="1"/>
  <c r="AE14299" i="1" l="1"/>
  <c r="AE14292" i="1"/>
  <c r="AE14189" i="1"/>
  <c r="AE14047" i="1" l="1"/>
  <c r="AE14014" i="1"/>
  <c r="AE13940" i="1"/>
  <c r="AE13873" i="1"/>
  <c r="AE13333" i="1"/>
  <c r="AE13136" i="1"/>
  <c r="AE13130" i="1"/>
  <c r="AE13041" i="1"/>
  <c r="AE12573" i="1"/>
  <c r="AE12570" i="1"/>
  <c r="AE12568" i="1"/>
  <c r="AE12365" i="1"/>
  <c r="AE12366" i="1"/>
  <c r="AE12364" i="1"/>
  <c r="AE12362" i="1"/>
  <c r="AE12187" i="1" l="1"/>
  <c r="AE12023" i="1"/>
  <c r="AE4356" i="1"/>
  <c r="AE11991" i="1"/>
  <c r="AE11990" i="1"/>
  <c r="AE11988" i="1"/>
  <c r="AE11992" i="1"/>
  <c r="AE11984" i="1"/>
  <c r="AE11983" i="1"/>
  <c r="AE11985" i="1"/>
  <c r="AE11987" i="1"/>
  <c r="AE7413" i="1" l="1"/>
  <c r="AE238" i="1"/>
  <c r="AE7082" i="1"/>
  <c r="AE3473" i="1"/>
  <c r="AE367" i="1" l="1"/>
  <c r="AE366" i="1"/>
  <c r="AE368" i="1"/>
  <c r="AE7512" i="1"/>
  <c r="AE7363" i="1"/>
  <c r="AE11861" i="1" l="1"/>
  <c r="AE11862" i="1"/>
  <c r="AE11855" i="1"/>
  <c r="AE11856" i="1"/>
  <c r="AE11853" i="1"/>
  <c r="AE11840" i="1"/>
  <c r="AE11834" i="1"/>
  <c r="AE11794" i="1"/>
  <c r="AE11795" i="1"/>
  <c r="AE11775" i="1"/>
  <c r="AE11603" i="1" l="1"/>
  <c r="AE11602" i="1"/>
  <c r="AE11599" i="1"/>
  <c r="AE11598" i="1"/>
  <c r="AE11600" i="1"/>
  <c r="AE11601" i="1"/>
  <c r="AE11586" i="1"/>
  <c r="AE11531" i="1"/>
  <c r="AE11521" i="1"/>
  <c r="AE11465" i="1"/>
  <c r="AE11440" i="1"/>
  <c r="AE11004" i="1"/>
  <c r="AE9926" i="1"/>
  <c r="AE9914" i="1"/>
  <c r="AE9862" i="1"/>
  <c r="AE9646" i="1"/>
  <c r="AE9571" i="1"/>
  <c r="AE9569" i="1"/>
  <c r="AE9545" i="1"/>
  <c r="AE9538" i="1"/>
  <c r="AE9537" i="1"/>
  <c r="AE9535" i="1"/>
  <c r="AE9536" i="1"/>
  <c r="AE9532" i="1"/>
  <c r="AE9527" i="1"/>
  <c r="AE9525" i="1"/>
  <c r="AE9497" i="1"/>
  <c r="AE9498" i="1"/>
  <c r="AE9125" i="1"/>
  <c r="AE8981" i="1"/>
  <c r="AE8867" i="1"/>
  <c r="AE8865" i="1"/>
  <c r="AE8580" i="1" l="1"/>
  <c r="AE8262" i="1"/>
  <c r="AE8261" i="1"/>
  <c r="AE8253" i="1"/>
  <c r="AE8246" i="1"/>
  <c r="AE8041" i="1"/>
  <c r="AE7769" i="1"/>
  <c r="AE7767" i="1"/>
  <c r="AE7736" i="1"/>
  <c r="AE7734" i="1"/>
  <c r="AE7733" i="1"/>
  <c r="AE7732" i="1"/>
  <c r="AE7731" i="1"/>
  <c r="AE7730" i="1"/>
  <c r="AE7729" i="1"/>
  <c r="AE7728" i="1"/>
  <c r="AE7727" i="1"/>
  <c r="AE7725" i="1"/>
  <c r="AE7726" i="1"/>
  <c r="BG6844" i="1" l="1"/>
  <c r="AE6844" i="1"/>
  <c r="AE6458" i="1"/>
  <c r="AE6051" i="1" l="1"/>
  <c r="AE6040" i="1"/>
  <c r="AE6034" i="1"/>
  <c r="AE5553" i="1" l="1"/>
  <c r="AE5552" i="1"/>
  <c r="AE5440" i="1" l="1"/>
  <c r="AE5439" i="1"/>
  <c r="AE5438" i="1"/>
  <c r="AE5311" i="1"/>
  <c r="AE5250" i="1"/>
  <c r="AE5211" i="1"/>
  <c r="AE5205" i="1"/>
  <c r="AE5203" i="1"/>
  <c r="AE5223" i="1"/>
  <c r="AE5021" i="1"/>
  <c r="AE4966" i="1"/>
  <c r="AE4958" i="1"/>
  <c r="AE4746" i="1"/>
  <c r="AE4624" i="1"/>
  <c r="AE4671" i="1" l="1"/>
  <c r="AE3541" i="1" l="1"/>
  <c r="AE3537" i="1"/>
  <c r="AE3536" i="1"/>
  <c r="AE3535" i="1"/>
  <c r="AE3534" i="1"/>
  <c r="AE3533" i="1"/>
  <c r="AE3532" i="1"/>
  <c r="AE3530" i="1"/>
  <c r="AE3531" i="1"/>
  <c r="AE3524" i="1"/>
  <c r="AE3507" i="1"/>
  <c r="AE3477" i="1"/>
  <c r="AE3515" i="1"/>
  <c r="AE3236" i="1"/>
  <c r="AE3234" i="1"/>
  <c r="AE3230" i="1"/>
  <c r="AE3185" i="1"/>
  <c r="AE2994" i="1"/>
  <c r="AE2968" i="1"/>
  <c r="AE2705" i="1"/>
  <c r="AE2701" i="1"/>
  <c r="AE2436" i="1"/>
  <c r="AE1987" i="1"/>
  <c r="AE1665" i="1"/>
  <c r="AE1649" i="1"/>
  <c r="AE1473" i="1"/>
  <c r="AE1439" i="1"/>
  <c r="AE1427" i="1"/>
  <c r="AE1154" i="1"/>
  <c r="AE1061" i="1" l="1"/>
  <c r="AE846" i="1"/>
  <c r="AE722" i="1"/>
  <c r="AE402" i="1"/>
  <c r="AE333" i="1"/>
  <c r="AE266" i="1"/>
  <c r="AE99" i="1"/>
  <c r="AE97" i="1"/>
  <c r="AE89" i="1"/>
  <c r="AE88" i="1"/>
  <c r="AE412" i="1"/>
  <c r="AE374" i="1"/>
  <c r="AE363" i="1"/>
  <c r="AE358" i="1"/>
  <c r="AE359" i="1"/>
  <c r="AE360" i="1"/>
  <c r="AE2189" i="1" l="1"/>
  <c r="W179" i="7" l="1"/>
  <c r="V179" i="7"/>
  <c r="U179" i="7"/>
  <c r="T179" i="7"/>
  <c r="S179" i="7"/>
  <c r="R179" i="7"/>
  <c r="Q179" i="7"/>
  <c r="P179" i="7"/>
  <c r="O179" i="7"/>
  <c r="N179" i="7"/>
  <c r="M179" i="7"/>
  <c r="L179" i="7"/>
  <c r="K179" i="7"/>
  <c r="W42" i="7"/>
  <c r="V42" i="7"/>
  <c r="U42" i="7"/>
  <c r="T42" i="7"/>
  <c r="S42" i="7"/>
  <c r="R42" i="7"/>
  <c r="Q42" i="7"/>
  <c r="P42" i="7"/>
  <c r="O42" i="7"/>
  <c r="N42" i="7"/>
  <c r="M42" i="7"/>
  <c r="L42" i="7"/>
  <c r="K42" i="7"/>
  <c r="AE193" i="1" l="1"/>
  <c r="AE110" i="1"/>
  <c r="AE78" i="1"/>
  <c r="AE77" i="1"/>
  <c r="AE15701" i="1"/>
  <c r="AE15545" i="1"/>
  <c r="AE15502" i="1"/>
  <c r="AE15466" i="1"/>
  <c r="AE14686" i="1"/>
  <c r="AE14628" i="1"/>
  <c r="AE14629" i="1"/>
  <c r="AE14630" i="1"/>
  <c r="AE14580" i="1"/>
  <c r="AE10363" i="1"/>
  <c r="AE13372" i="1"/>
  <c r="AE13358" i="1"/>
  <c r="AE13356" i="1"/>
  <c r="AE13354" i="1"/>
  <c r="AE13355" i="1"/>
  <c r="AE13353" i="1"/>
  <c r="AE13341" i="1"/>
  <c r="AE13342" i="1"/>
  <c r="AE13343" i="1"/>
  <c r="AE13344" i="1"/>
  <c r="AE13345" i="1"/>
  <c r="AE13328" i="1"/>
  <c r="AE13329" i="1"/>
  <c r="AE9959" i="1"/>
  <c r="AE9960" i="1"/>
  <c r="AE9940" i="1"/>
  <c r="AE9932" i="1"/>
  <c r="AE9928" i="1"/>
  <c r="AE8986" i="1"/>
  <c r="AE8987" i="1"/>
  <c r="AE8988" i="1"/>
  <c r="AE8989" i="1"/>
  <c r="AE8990" i="1"/>
  <c r="AE8991" i="1"/>
  <c r="AE8992" i="1"/>
  <c r="AE8993" i="1"/>
  <c r="AE8994" i="1"/>
  <c r="W121" i="7" l="1"/>
  <c r="V121" i="7"/>
  <c r="U121" i="7"/>
  <c r="T121" i="7"/>
  <c r="S121" i="7"/>
  <c r="R121" i="7"/>
  <c r="M121" i="7"/>
  <c r="Q121" i="7"/>
  <c r="P121" i="7"/>
  <c r="O121" i="7"/>
  <c r="N121" i="7"/>
  <c r="L121" i="7"/>
  <c r="K121" i="7"/>
  <c r="Q7006" i="1"/>
  <c r="AE7012" i="1"/>
  <c r="AE2240" i="1" l="1"/>
  <c r="P163" i="7" l="1"/>
  <c r="W163" i="7"/>
  <c r="V163" i="7"/>
  <c r="U163" i="7"/>
  <c r="T163" i="7"/>
  <c r="S163" i="7"/>
  <c r="R163" i="7"/>
  <c r="Q163" i="7"/>
  <c r="O163" i="7"/>
  <c r="N163" i="7"/>
  <c r="M163" i="7"/>
  <c r="L163" i="7"/>
  <c r="K163" i="7"/>
  <c r="Q9249" i="1"/>
  <c r="W235" i="7" l="1"/>
  <c r="V235" i="7"/>
  <c r="U235" i="7"/>
  <c r="T235" i="7"/>
  <c r="S235" i="7"/>
  <c r="R235" i="7"/>
  <c r="Q235" i="7"/>
  <c r="P235" i="7"/>
  <c r="O235" i="7"/>
  <c r="N235" i="7"/>
  <c r="M235" i="7"/>
  <c r="L235" i="7"/>
  <c r="K235" i="7"/>
  <c r="V277" i="7"/>
  <c r="V276" i="7"/>
  <c r="V275" i="7"/>
  <c r="V274" i="7"/>
  <c r="V273" i="7"/>
  <c r="V272" i="7"/>
  <c r="V271" i="7"/>
  <c r="V269" i="7"/>
  <c r="V267" i="7"/>
  <c r="V266" i="7"/>
  <c r="V265" i="7"/>
  <c r="V263" i="7"/>
  <c r="V262" i="7"/>
  <c r="V261" i="7"/>
  <c r="V260" i="7"/>
  <c r="V259" i="7"/>
  <c r="V258" i="7"/>
  <c r="V257" i="7"/>
  <c r="V256" i="7"/>
  <c r="V255" i="7"/>
  <c r="V254" i="7"/>
  <c r="V253" i="7"/>
  <c r="V250" i="7"/>
  <c r="V249" i="7"/>
  <c r="V248" i="7"/>
  <c r="V247" i="7"/>
  <c r="V246" i="7"/>
  <c r="V245" i="7"/>
  <c r="V244" i="7"/>
  <c r="V243" i="7"/>
  <c r="V242" i="7"/>
  <c r="V241" i="7"/>
  <c r="V239" i="7"/>
  <c r="V238" i="7"/>
  <c r="V237" i="7"/>
  <c r="V234" i="7"/>
  <c r="V233" i="7"/>
  <c r="V232" i="7"/>
  <c r="V231" i="7"/>
  <c r="V229" i="7"/>
  <c r="V228" i="7"/>
  <c r="V227" i="7"/>
  <c r="V226" i="7"/>
  <c r="V225" i="7"/>
  <c r="V224" i="7"/>
  <c r="V223" i="7"/>
  <c r="V222" i="7"/>
  <c r="V220" i="7"/>
  <c r="V219" i="7"/>
  <c r="V218" i="7"/>
  <c r="V217" i="7"/>
  <c r="V215" i="7"/>
  <c r="V214" i="7"/>
  <c r="V230" i="7"/>
  <c r="V213" i="7"/>
  <c r="V212" i="7"/>
  <c r="V211" i="7"/>
  <c r="V210" i="7"/>
  <c r="V209" i="7"/>
  <c r="V208" i="7"/>
  <c r="V207" i="7"/>
  <c r="V206" i="7"/>
  <c r="V205" i="7"/>
  <c r="V264" i="7"/>
  <c r="V204" i="7"/>
  <c r="V203" i="7"/>
  <c r="V202" i="7"/>
  <c r="V201" i="7"/>
  <c r="V200" i="7"/>
  <c r="V199" i="7"/>
  <c r="V198" i="7"/>
  <c r="V197" i="7"/>
  <c r="V196" i="7"/>
  <c r="V195" i="7"/>
  <c r="V194" i="7"/>
  <c r="V193" i="7"/>
  <c r="V192" i="7"/>
  <c r="V191" i="7"/>
  <c r="V190" i="7"/>
  <c r="V189" i="7"/>
  <c r="V187" i="7"/>
  <c r="V188" i="7"/>
  <c r="V185" i="7"/>
  <c r="V183" i="7"/>
  <c r="V182" i="7"/>
  <c r="V181" i="7"/>
  <c r="V180" i="7"/>
  <c r="V178" i="7"/>
  <c r="V177" i="7"/>
  <c r="V176" i="7"/>
  <c r="V175" i="7"/>
  <c r="V174" i="7"/>
  <c r="V173" i="7"/>
  <c r="V172" i="7"/>
  <c r="V171" i="7"/>
  <c r="V170" i="7"/>
  <c r="V168" i="7"/>
  <c r="V167" i="7"/>
  <c r="V166" i="7"/>
  <c r="V165" i="7"/>
  <c r="V164" i="7"/>
  <c r="V162" i="7"/>
  <c r="V161" i="7"/>
  <c r="V160" i="7"/>
  <c r="V159" i="7"/>
  <c r="V158" i="7"/>
  <c r="V157" i="7"/>
  <c r="V156" i="7"/>
  <c r="V155" i="7"/>
  <c r="V154" i="7"/>
  <c r="V153" i="7"/>
  <c r="V152" i="7"/>
  <c r="V151" i="7"/>
  <c r="V150" i="7"/>
  <c r="V149" i="7"/>
  <c r="V148" i="7"/>
  <c r="V147" i="7"/>
  <c r="V146" i="7"/>
  <c r="V144" i="7"/>
  <c r="V145" i="7"/>
  <c r="V143" i="7"/>
  <c r="V142" i="7"/>
  <c r="V141" i="7"/>
  <c r="V140" i="7"/>
  <c r="V139" i="7"/>
  <c r="V138" i="7"/>
  <c r="V137" i="7"/>
  <c r="V136" i="7"/>
  <c r="V135" i="7"/>
  <c r="V134" i="7"/>
  <c r="V133" i="7"/>
  <c r="V129" i="7"/>
  <c r="V132" i="7"/>
  <c r="V131" i="7"/>
  <c r="V130" i="7"/>
  <c r="V128" i="7"/>
  <c r="V127" i="7"/>
  <c r="V126" i="7"/>
  <c r="V124" i="7"/>
  <c r="V125" i="7"/>
  <c r="V123" i="7"/>
  <c r="V122" i="7"/>
  <c r="V120" i="7"/>
  <c r="V118" i="7"/>
  <c r="V119" i="7"/>
  <c r="V117" i="7"/>
  <c r="V116" i="7"/>
  <c r="V115" i="7"/>
  <c r="V114" i="7"/>
  <c r="V113" i="7"/>
  <c r="V112" i="7"/>
  <c r="V111" i="7"/>
  <c r="V110" i="7"/>
  <c r="V109" i="7"/>
  <c r="V108" i="7"/>
  <c r="V107" i="7"/>
  <c r="V106" i="7"/>
  <c r="V105" i="7"/>
  <c r="V104" i="7"/>
  <c r="V102" i="7"/>
  <c r="V103" i="7"/>
  <c r="V100" i="7"/>
  <c r="V101" i="7"/>
  <c r="V99" i="7"/>
  <c r="V98" i="7"/>
  <c r="V97" i="7"/>
  <c r="V96" i="7"/>
  <c r="V95" i="7"/>
  <c r="V94" i="7"/>
  <c r="V93" i="7"/>
  <c r="V92" i="7"/>
  <c r="V91" i="7"/>
  <c r="V90" i="7"/>
  <c r="V89" i="7"/>
  <c r="V88" i="7"/>
  <c r="V86" i="7"/>
  <c r="V84" i="7"/>
  <c r="V87" i="7"/>
  <c r="V85" i="7"/>
  <c r="V83" i="7"/>
  <c r="V82" i="7"/>
  <c r="V81" i="7"/>
  <c r="V80" i="7"/>
  <c r="V78" i="7"/>
  <c r="V77" i="7"/>
  <c r="V76" i="7"/>
  <c r="V75" i="7"/>
  <c r="V74" i="7"/>
  <c r="V73" i="7"/>
  <c r="V72" i="7"/>
  <c r="V71" i="7"/>
  <c r="V70" i="7"/>
  <c r="V68" i="7"/>
  <c r="V69" i="7"/>
  <c r="V67" i="7"/>
  <c r="V66" i="7"/>
  <c r="V65" i="7"/>
  <c r="V64" i="7"/>
  <c r="V63" i="7"/>
  <c r="V62" i="7"/>
  <c r="V61" i="7"/>
  <c r="V60" i="7"/>
  <c r="V59" i="7"/>
  <c r="V58" i="7"/>
  <c r="V56" i="7"/>
  <c r="V54" i="7"/>
  <c r="V53" i="7"/>
  <c r="V52" i="7"/>
  <c r="V51" i="7"/>
  <c r="V50" i="7"/>
  <c r="V49" i="7"/>
  <c r="V48" i="7"/>
  <c r="V47" i="7"/>
  <c r="V46" i="7"/>
  <c r="V45" i="7"/>
  <c r="V44" i="7"/>
  <c r="V43" i="7"/>
  <c r="V40" i="7"/>
  <c r="V39" i="7"/>
  <c r="V38" i="7"/>
  <c r="V37" i="7"/>
  <c r="V36" i="7"/>
  <c r="V35" i="7"/>
  <c r="V33" i="7"/>
  <c r="V32" i="7"/>
  <c r="V30" i="7"/>
  <c r="V28" i="7"/>
  <c r="V27" i="7"/>
  <c r="V25" i="7"/>
  <c r="V24" i="7"/>
  <c r="V23" i="7"/>
  <c r="V22" i="7"/>
  <c r="V21" i="7"/>
  <c r="V20" i="7"/>
  <c r="V19" i="7"/>
  <c r="V18" i="7"/>
  <c r="V17" i="7"/>
  <c r="V16" i="7"/>
  <c r="V15" i="7"/>
  <c r="V14" i="7"/>
  <c r="V13" i="7"/>
  <c r="V10" i="7"/>
  <c r="V9" i="7"/>
  <c r="V8" i="7"/>
  <c r="V7" i="7"/>
  <c r="V6" i="7"/>
  <c r="V5" i="7"/>
  <c r="V4" i="7"/>
  <c r="V3" i="7"/>
  <c r="T277" i="7"/>
  <c r="T276" i="7"/>
  <c r="T275" i="7"/>
  <c r="T274" i="7"/>
  <c r="T273" i="7"/>
  <c r="T272" i="7"/>
  <c r="T271" i="7"/>
  <c r="T269" i="7"/>
  <c r="T267" i="7"/>
  <c r="T266" i="7"/>
  <c r="T265" i="7"/>
  <c r="T263" i="7"/>
  <c r="T262" i="7"/>
  <c r="T261" i="7"/>
  <c r="T260" i="7"/>
  <c r="T259" i="7"/>
  <c r="T258" i="7"/>
  <c r="T257" i="7"/>
  <c r="T256" i="7"/>
  <c r="T255" i="7"/>
  <c r="T254" i="7"/>
  <c r="T253" i="7"/>
  <c r="T250" i="7"/>
  <c r="T249" i="7"/>
  <c r="T248" i="7"/>
  <c r="T247" i="7"/>
  <c r="T246" i="7"/>
  <c r="T245" i="7"/>
  <c r="T244" i="7"/>
  <c r="T243" i="7"/>
  <c r="T242" i="7"/>
  <c r="T241" i="7"/>
  <c r="T239" i="7"/>
  <c r="T238" i="7"/>
  <c r="T237" i="7"/>
  <c r="T234" i="7"/>
  <c r="T233" i="7"/>
  <c r="T232" i="7"/>
  <c r="T231" i="7"/>
  <c r="T229" i="7"/>
  <c r="T228" i="7"/>
  <c r="T227" i="7"/>
  <c r="T226" i="7"/>
  <c r="T225" i="7"/>
  <c r="T224" i="7"/>
  <c r="T223" i="7"/>
  <c r="T222" i="7"/>
  <c r="T220" i="7"/>
  <c r="T219" i="7"/>
  <c r="T218" i="7"/>
  <c r="T217" i="7"/>
  <c r="T215" i="7"/>
  <c r="T214" i="7"/>
  <c r="T230" i="7"/>
  <c r="T213" i="7"/>
  <c r="T212" i="7"/>
  <c r="T211" i="7"/>
  <c r="T210" i="7"/>
  <c r="T209" i="7"/>
  <c r="T208" i="7"/>
  <c r="T207" i="7"/>
  <c r="T206" i="7"/>
  <c r="T205" i="7"/>
  <c r="T264" i="7"/>
  <c r="T204" i="7"/>
  <c r="T203" i="7"/>
  <c r="T202" i="7"/>
  <c r="T201" i="7"/>
  <c r="T200" i="7"/>
  <c r="T199" i="7"/>
  <c r="T198" i="7"/>
  <c r="T197" i="7"/>
  <c r="T196" i="7"/>
  <c r="T195" i="7"/>
  <c r="T194" i="7"/>
  <c r="T193" i="7"/>
  <c r="T192" i="7"/>
  <c r="T191" i="7"/>
  <c r="T190" i="7"/>
  <c r="T189" i="7"/>
  <c r="T187" i="7"/>
  <c r="T188" i="7"/>
  <c r="T185" i="7"/>
  <c r="T183" i="7"/>
  <c r="T182" i="7"/>
  <c r="T181" i="7"/>
  <c r="T180" i="7"/>
  <c r="T178" i="7"/>
  <c r="T177" i="7"/>
  <c r="T176" i="7"/>
  <c r="T175" i="7"/>
  <c r="T174" i="7"/>
  <c r="T173" i="7"/>
  <c r="T172" i="7"/>
  <c r="T171" i="7"/>
  <c r="T170" i="7"/>
  <c r="T168" i="7"/>
  <c r="T167" i="7"/>
  <c r="T166" i="7"/>
  <c r="T165" i="7"/>
  <c r="T164" i="7"/>
  <c r="T162" i="7"/>
  <c r="T161" i="7"/>
  <c r="T160" i="7"/>
  <c r="T159" i="7"/>
  <c r="T158" i="7"/>
  <c r="T157" i="7"/>
  <c r="T156" i="7"/>
  <c r="T155" i="7"/>
  <c r="T154" i="7"/>
  <c r="T153" i="7"/>
  <c r="T152" i="7"/>
  <c r="T151" i="7"/>
  <c r="T150" i="7"/>
  <c r="T149" i="7"/>
  <c r="T148" i="7"/>
  <c r="T147" i="7"/>
  <c r="T146" i="7"/>
  <c r="T144" i="7"/>
  <c r="T145" i="7"/>
  <c r="T143" i="7"/>
  <c r="T142" i="7"/>
  <c r="T141" i="7"/>
  <c r="T140" i="7"/>
  <c r="T139" i="7"/>
  <c r="T138" i="7"/>
  <c r="T137" i="7"/>
  <c r="T136" i="7"/>
  <c r="T135" i="7"/>
  <c r="T134" i="7"/>
  <c r="T133" i="7"/>
  <c r="T129" i="7"/>
  <c r="T132" i="7"/>
  <c r="T131" i="7"/>
  <c r="T130" i="7"/>
  <c r="T128" i="7"/>
  <c r="T127" i="7"/>
  <c r="T126" i="7"/>
  <c r="T124" i="7"/>
  <c r="T125" i="7"/>
  <c r="T123" i="7"/>
  <c r="T122" i="7"/>
  <c r="T120" i="7"/>
  <c r="T118" i="7"/>
  <c r="T119" i="7"/>
  <c r="T117" i="7"/>
  <c r="T116" i="7"/>
  <c r="T115" i="7"/>
  <c r="T114" i="7"/>
  <c r="T113" i="7"/>
  <c r="T112" i="7"/>
  <c r="T111" i="7"/>
  <c r="T110" i="7"/>
  <c r="T109" i="7"/>
  <c r="T108" i="7"/>
  <c r="T107" i="7"/>
  <c r="T106" i="7"/>
  <c r="T105" i="7"/>
  <c r="T104" i="7"/>
  <c r="T102" i="7"/>
  <c r="T103" i="7"/>
  <c r="T100" i="7"/>
  <c r="T101" i="7"/>
  <c r="T99" i="7"/>
  <c r="T98" i="7"/>
  <c r="T97" i="7"/>
  <c r="T96" i="7"/>
  <c r="T95" i="7"/>
  <c r="T94" i="7"/>
  <c r="T93" i="7"/>
  <c r="T92" i="7"/>
  <c r="T91" i="7"/>
  <c r="T90" i="7"/>
  <c r="T89" i="7"/>
  <c r="T88" i="7"/>
  <c r="T86" i="7"/>
  <c r="T84" i="7"/>
  <c r="T87" i="7"/>
  <c r="T85" i="7"/>
  <c r="T83" i="7"/>
  <c r="T82" i="7"/>
  <c r="T81" i="7"/>
  <c r="T80" i="7"/>
  <c r="T78" i="7"/>
  <c r="T77" i="7"/>
  <c r="T76" i="7"/>
  <c r="T75" i="7"/>
  <c r="T74" i="7"/>
  <c r="T73" i="7"/>
  <c r="T72" i="7"/>
  <c r="T71" i="7"/>
  <c r="T70" i="7"/>
  <c r="T68" i="7"/>
  <c r="T69" i="7"/>
  <c r="T67" i="7"/>
  <c r="T66" i="7"/>
  <c r="T65" i="7"/>
  <c r="T64" i="7"/>
  <c r="T63" i="7"/>
  <c r="T62" i="7"/>
  <c r="T61" i="7"/>
  <c r="T60" i="7"/>
  <c r="T59" i="7"/>
  <c r="T58" i="7"/>
  <c r="T56" i="7"/>
  <c r="T54" i="7"/>
  <c r="T53" i="7"/>
  <c r="T52" i="7"/>
  <c r="T51" i="7"/>
  <c r="T50" i="7"/>
  <c r="T49" i="7"/>
  <c r="T48" i="7"/>
  <c r="T47" i="7"/>
  <c r="T46" i="7"/>
  <c r="T45" i="7"/>
  <c r="T44" i="7"/>
  <c r="T43" i="7"/>
  <c r="T40" i="7"/>
  <c r="T39" i="7"/>
  <c r="T38" i="7"/>
  <c r="T37" i="7"/>
  <c r="T36" i="7"/>
  <c r="T35" i="7"/>
  <c r="T33" i="7"/>
  <c r="T32" i="7"/>
  <c r="T30" i="7"/>
  <c r="T28" i="7"/>
  <c r="T27" i="7"/>
  <c r="T25" i="7"/>
  <c r="T24" i="7"/>
  <c r="T23" i="7"/>
  <c r="T22" i="7"/>
  <c r="T21" i="7"/>
  <c r="T20" i="7"/>
  <c r="T19" i="7"/>
  <c r="T18" i="7"/>
  <c r="T17" i="7"/>
  <c r="T16" i="7"/>
  <c r="T15" i="7"/>
  <c r="T14" i="7"/>
  <c r="T13" i="7"/>
  <c r="T10" i="7"/>
  <c r="T9" i="7"/>
  <c r="T8" i="7"/>
  <c r="T7" i="7"/>
  <c r="T6" i="7"/>
  <c r="T5" i="7"/>
  <c r="T4" i="7"/>
  <c r="R277" i="7"/>
  <c r="R276" i="7"/>
  <c r="R275" i="7"/>
  <c r="R274" i="7"/>
  <c r="R273" i="7"/>
  <c r="R272" i="7"/>
  <c r="R271" i="7"/>
  <c r="R269" i="7"/>
  <c r="R267" i="7"/>
  <c r="R266" i="7"/>
  <c r="R265" i="7"/>
  <c r="R263" i="7"/>
  <c r="R262" i="7"/>
  <c r="R261" i="7"/>
  <c r="R260" i="7"/>
  <c r="R259" i="7"/>
  <c r="R258" i="7"/>
  <c r="R257" i="7"/>
  <c r="R256" i="7"/>
  <c r="R255" i="7"/>
  <c r="R254" i="7"/>
  <c r="R253" i="7"/>
  <c r="R250" i="7"/>
  <c r="R249" i="7"/>
  <c r="R248" i="7"/>
  <c r="R247" i="7"/>
  <c r="R246" i="7"/>
  <c r="R245" i="7"/>
  <c r="R244" i="7"/>
  <c r="R243" i="7"/>
  <c r="R242" i="7"/>
  <c r="R241" i="7"/>
  <c r="R239" i="7"/>
  <c r="R238" i="7"/>
  <c r="R237" i="7"/>
  <c r="R234" i="7"/>
  <c r="R233" i="7"/>
  <c r="R232" i="7"/>
  <c r="R231" i="7"/>
  <c r="R229" i="7"/>
  <c r="R228" i="7"/>
  <c r="R227" i="7"/>
  <c r="R226" i="7"/>
  <c r="R225" i="7"/>
  <c r="R224" i="7"/>
  <c r="R223" i="7"/>
  <c r="R222" i="7"/>
  <c r="R220" i="7"/>
  <c r="R219" i="7"/>
  <c r="R218" i="7"/>
  <c r="R217" i="7"/>
  <c r="R215" i="7"/>
  <c r="R214" i="7"/>
  <c r="R230" i="7"/>
  <c r="R213" i="7"/>
  <c r="R212" i="7"/>
  <c r="R211" i="7"/>
  <c r="R210" i="7"/>
  <c r="R209" i="7"/>
  <c r="R208" i="7"/>
  <c r="R207" i="7"/>
  <c r="R206" i="7"/>
  <c r="R205" i="7"/>
  <c r="R264" i="7"/>
  <c r="R204" i="7"/>
  <c r="R203" i="7"/>
  <c r="R202" i="7"/>
  <c r="R201" i="7"/>
  <c r="R200" i="7"/>
  <c r="R199" i="7"/>
  <c r="R198" i="7"/>
  <c r="R197" i="7"/>
  <c r="R196" i="7"/>
  <c r="R195" i="7"/>
  <c r="R194" i="7"/>
  <c r="R193" i="7"/>
  <c r="R192" i="7"/>
  <c r="R191" i="7"/>
  <c r="R190" i="7"/>
  <c r="R189" i="7"/>
  <c r="R187" i="7"/>
  <c r="R188" i="7"/>
  <c r="R185" i="7"/>
  <c r="R183" i="7"/>
  <c r="R182" i="7"/>
  <c r="R181" i="7"/>
  <c r="R180" i="7"/>
  <c r="R178" i="7"/>
  <c r="R177" i="7"/>
  <c r="R176" i="7"/>
  <c r="R175" i="7"/>
  <c r="R174" i="7"/>
  <c r="R173" i="7"/>
  <c r="R172" i="7"/>
  <c r="R171" i="7"/>
  <c r="R170" i="7"/>
  <c r="R168" i="7"/>
  <c r="R167" i="7"/>
  <c r="R166" i="7"/>
  <c r="R165" i="7"/>
  <c r="R164" i="7"/>
  <c r="R162" i="7"/>
  <c r="R161" i="7"/>
  <c r="R160" i="7"/>
  <c r="R159" i="7"/>
  <c r="R158" i="7"/>
  <c r="R157" i="7"/>
  <c r="R156" i="7"/>
  <c r="R155" i="7"/>
  <c r="R154" i="7"/>
  <c r="R153" i="7"/>
  <c r="R152" i="7"/>
  <c r="R151" i="7"/>
  <c r="R150" i="7"/>
  <c r="R149" i="7"/>
  <c r="R148" i="7"/>
  <c r="R147" i="7"/>
  <c r="R146" i="7"/>
  <c r="R144" i="7"/>
  <c r="R145" i="7"/>
  <c r="R143" i="7"/>
  <c r="R142" i="7"/>
  <c r="R141" i="7"/>
  <c r="R140" i="7"/>
  <c r="R139" i="7"/>
  <c r="R138" i="7"/>
  <c r="R137" i="7"/>
  <c r="R136" i="7"/>
  <c r="R135" i="7"/>
  <c r="R134" i="7"/>
  <c r="R133" i="7"/>
  <c r="R129" i="7"/>
  <c r="R132" i="7"/>
  <c r="R131" i="7"/>
  <c r="R130" i="7"/>
  <c r="R128" i="7"/>
  <c r="R127" i="7"/>
  <c r="R126" i="7"/>
  <c r="R124" i="7"/>
  <c r="R125" i="7"/>
  <c r="R123" i="7"/>
  <c r="R122" i="7"/>
  <c r="R120" i="7"/>
  <c r="R118" i="7"/>
  <c r="R119" i="7"/>
  <c r="R117" i="7"/>
  <c r="R116" i="7"/>
  <c r="R115" i="7"/>
  <c r="R114" i="7"/>
  <c r="R113" i="7"/>
  <c r="R112" i="7"/>
  <c r="R111" i="7"/>
  <c r="R110" i="7"/>
  <c r="R109" i="7"/>
  <c r="R108" i="7"/>
  <c r="R107" i="7"/>
  <c r="R106" i="7"/>
  <c r="R105" i="7"/>
  <c r="R104" i="7"/>
  <c r="R102" i="7"/>
  <c r="R103" i="7"/>
  <c r="R100" i="7"/>
  <c r="R101" i="7"/>
  <c r="R99" i="7"/>
  <c r="R98" i="7"/>
  <c r="R97" i="7"/>
  <c r="R96" i="7"/>
  <c r="R95" i="7"/>
  <c r="R94" i="7"/>
  <c r="R93" i="7"/>
  <c r="R92" i="7"/>
  <c r="R91" i="7"/>
  <c r="R90" i="7"/>
  <c r="R89" i="7"/>
  <c r="R88" i="7"/>
  <c r="R86" i="7"/>
  <c r="R84" i="7"/>
  <c r="R87" i="7"/>
  <c r="R85" i="7"/>
  <c r="R83" i="7"/>
  <c r="R82" i="7"/>
  <c r="R81" i="7"/>
  <c r="R80" i="7"/>
  <c r="R78" i="7"/>
  <c r="R77" i="7"/>
  <c r="R76" i="7"/>
  <c r="R75" i="7"/>
  <c r="R74" i="7"/>
  <c r="R73" i="7"/>
  <c r="R72" i="7"/>
  <c r="R71" i="7"/>
  <c r="R70" i="7"/>
  <c r="R68" i="7"/>
  <c r="R69" i="7"/>
  <c r="R67" i="7"/>
  <c r="R66" i="7"/>
  <c r="R65" i="7"/>
  <c r="R64" i="7"/>
  <c r="R63" i="7"/>
  <c r="R62" i="7"/>
  <c r="R61" i="7"/>
  <c r="R60" i="7"/>
  <c r="R59" i="7"/>
  <c r="R58" i="7"/>
  <c r="R56" i="7"/>
  <c r="R54" i="7"/>
  <c r="R53" i="7"/>
  <c r="R52" i="7"/>
  <c r="R51" i="7"/>
  <c r="R50" i="7"/>
  <c r="R49" i="7"/>
  <c r="R48" i="7"/>
  <c r="R47" i="7"/>
  <c r="R46" i="7"/>
  <c r="R45" i="7"/>
  <c r="R44" i="7"/>
  <c r="R43" i="7"/>
  <c r="R40" i="7"/>
  <c r="R39" i="7"/>
  <c r="R38" i="7"/>
  <c r="R37" i="7"/>
  <c r="R36" i="7"/>
  <c r="R35" i="7"/>
  <c r="R33" i="7"/>
  <c r="R32" i="7"/>
  <c r="R30" i="7"/>
  <c r="R28" i="7"/>
  <c r="R27" i="7"/>
  <c r="R25" i="7"/>
  <c r="R24" i="7"/>
  <c r="R23" i="7"/>
  <c r="R22" i="7"/>
  <c r="R21" i="7"/>
  <c r="R20" i="7"/>
  <c r="R19" i="7"/>
  <c r="R18" i="7"/>
  <c r="R17" i="7"/>
  <c r="R16" i="7"/>
  <c r="R15" i="7"/>
  <c r="R14" i="7"/>
  <c r="R13" i="7"/>
  <c r="R10" i="7"/>
  <c r="R9" i="7"/>
  <c r="R8" i="7"/>
  <c r="R7" i="7"/>
  <c r="R6" i="7"/>
  <c r="R5" i="7"/>
  <c r="R4" i="7"/>
  <c r="R3" i="7"/>
  <c r="P277" i="7"/>
  <c r="P276" i="7"/>
  <c r="P275" i="7"/>
  <c r="P274" i="7"/>
  <c r="P273" i="7"/>
  <c r="P272" i="7"/>
  <c r="P271" i="7"/>
  <c r="P269" i="7"/>
  <c r="P267" i="7"/>
  <c r="P266" i="7"/>
  <c r="P265" i="7"/>
  <c r="P263" i="7"/>
  <c r="P262" i="7"/>
  <c r="P261" i="7"/>
  <c r="P260" i="7"/>
  <c r="P259" i="7"/>
  <c r="P258" i="7"/>
  <c r="P257" i="7"/>
  <c r="P256" i="7"/>
  <c r="P255" i="7"/>
  <c r="P254" i="7"/>
  <c r="P253" i="7"/>
  <c r="P250" i="7"/>
  <c r="P249" i="7"/>
  <c r="P248" i="7"/>
  <c r="P247" i="7"/>
  <c r="P246" i="7"/>
  <c r="P245" i="7"/>
  <c r="P244" i="7"/>
  <c r="P243" i="7"/>
  <c r="P242" i="7"/>
  <c r="P241" i="7"/>
  <c r="P239" i="7"/>
  <c r="P238" i="7"/>
  <c r="P237" i="7"/>
  <c r="P234" i="7"/>
  <c r="P233" i="7"/>
  <c r="P232" i="7"/>
  <c r="P231" i="7"/>
  <c r="P229" i="7"/>
  <c r="P228" i="7"/>
  <c r="P227" i="7"/>
  <c r="P226" i="7"/>
  <c r="P225" i="7"/>
  <c r="P224" i="7"/>
  <c r="P223" i="7"/>
  <c r="P222" i="7"/>
  <c r="P220" i="7"/>
  <c r="P219" i="7"/>
  <c r="P218" i="7"/>
  <c r="P217" i="7"/>
  <c r="P215" i="7"/>
  <c r="P214" i="7"/>
  <c r="P230" i="7"/>
  <c r="P213" i="7"/>
  <c r="P212" i="7"/>
  <c r="P211" i="7"/>
  <c r="P210" i="7"/>
  <c r="P209" i="7"/>
  <c r="P208" i="7"/>
  <c r="P207" i="7"/>
  <c r="P206" i="7"/>
  <c r="P205" i="7"/>
  <c r="P264" i="7"/>
  <c r="P204" i="7"/>
  <c r="P203" i="7"/>
  <c r="P202" i="7"/>
  <c r="P201" i="7"/>
  <c r="P200" i="7"/>
  <c r="P199" i="7"/>
  <c r="P198" i="7"/>
  <c r="P197" i="7"/>
  <c r="P196" i="7"/>
  <c r="P195" i="7"/>
  <c r="P194" i="7"/>
  <c r="P193" i="7"/>
  <c r="P192" i="7"/>
  <c r="P191" i="7"/>
  <c r="P190" i="7"/>
  <c r="P189" i="7"/>
  <c r="P187" i="7"/>
  <c r="P188" i="7"/>
  <c r="P185" i="7"/>
  <c r="P183" i="7"/>
  <c r="P182" i="7"/>
  <c r="P181" i="7"/>
  <c r="P180" i="7"/>
  <c r="P178" i="7"/>
  <c r="P177" i="7"/>
  <c r="P176" i="7"/>
  <c r="P175" i="7"/>
  <c r="P174" i="7"/>
  <c r="P173" i="7"/>
  <c r="P172" i="7"/>
  <c r="P171" i="7"/>
  <c r="P170" i="7"/>
  <c r="P168" i="7"/>
  <c r="P167" i="7"/>
  <c r="P166" i="7"/>
  <c r="P165" i="7"/>
  <c r="P164" i="7"/>
  <c r="P162" i="7"/>
  <c r="P161" i="7"/>
  <c r="P160" i="7"/>
  <c r="P159" i="7"/>
  <c r="P158" i="7"/>
  <c r="P157" i="7"/>
  <c r="P156" i="7"/>
  <c r="P155" i="7"/>
  <c r="P154" i="7"/>
  <c r="P153" i="7"/>
  <c r="P152" i="7"/>
  <c r="P151" i="7"/>
  <c r="P150" i="7"/>
  <c r="P149" i="7"/>
  <c r="P148" i="7"/>
  <c r="P147" i="7"/>
  <c r="P146" i="7"/>
  <c r="P144" i="7"/>
  <c r="P145" i="7"/>
  <c r="P143" i="7"/>
  <c r="P142" i="7"/>
  <c r="P141" i="7"/>
  <c r="P140" i="7"/>
  <c r="P139" i="7"/>
  <c r="P138" i="7"/>
  <c r="P137" i="7"/>
  <c r="P136" i="7"/>
  <c r="P135" i="7"/>
  <c r="P134" i="7"/>
  <c r="P133" i="7"/>
  <c r="P129" i="7"/>
  <c r="P132" i="7"/>
  <c r="P131" i="7"/>
  <c r="P130" i="7"/>
  <c r="P128" i="7"/>
  <c r="P127" i="7"/>
  <c r="P126" i="7"/>
  <c r="P124" i="7"/>
  <c r="P125" i="7"/>
  <c r="P123" i="7"/>
  <c r="P122" i="7"/>
  <c r="P120" i="7"/>
  <c r="P118" i="7"/>
  <c r="P119" i="7"/>
  <c r="P117" i="7"/>
  <c r="P116" i="7"/>
  <c r="P115" i="7"/>
  <c r="P114" i="7"/>
  <c r="P113" i="7"/>
  <c r="P112" i="7"/>
  <c r="P111" i="7"/>
  <c r="P110" i="7"/>
  <c r="P109" i="7"/>
  <c r="P108" i="7"/>
  <c r="P107" i="7"/>
  <c r="P106" i="7"/>
  <c r="P105" i="7"/>
  <c r="P104" i="7"/>
  <c r="P102" i="7"/>
  <c r="P103" i="7"/>
  <c r="P100" i="7"/>
  <c r="P101" i="7"/>
  <c r="P99" i="7"/>
  <c r="P98" i="7"/>
  <c r="P97" i="7"/>
  <c r="P96" i="7"/>
  <c r="P95" i="7"/>
  <c r="P94" i="7"/>
  <c r="P93" i="7"/>
  <c r="P92" i="7"/>
  <c r="P91" i="7"/>
  <c r="P90" i="7"/>
  <c r="P89" i="7"/>
  <c r="P88" i="7"/>
  <c r="P86" i="7"/>
  <c r="P84" i="7"/>
  <c r="P87" i="7"/>
  <c r="P85" i="7"/>
  <c r="P83" i="7"/>
  <c r="P82" i="7"/>
  <c r="P81" i="7"/>
  <c r="P80" i="7"/>
  <c r="P78" i="7"/>
  <c r="P77" i="7"/>
  <c r="P76" i="7"/>
  <c r="P75" i="7"/>
  <c r="P74" i="7"/>
  <c r="P73" i="7"/>
  <c r="P72" i="7"/>
  <c r="P71" i="7"/>
  <c r="P70" i="7"/>
  <c r="P68" i="7"/>
  <c r="P69" i="7"/>
  <c r="P67" i="7"/>
  <c r="P66" i="7"/>
  <c r="P65" i="7"/>
  <c r="P64" i="7"/>
  <c r="P63" i="7"/>
  <c r="P62" i="7"/>
  <c r="P61" i="7"/>
  <c r="P60" i="7"/>
  <c r="P59" i="7"/>
  <c r="P58" i="7"/>
  <c r="P56" i="7"/>
  <c r="P54" i="7"/>
  <c r="P53" i="7"/>
  <c r="P52" i="7"/>
  <c r="P51" i="7"/>
  <c r="P50" i="7"/>
  <c r="P49" i="7"/>
  <c r="P48" i="7"/>
  <c r="P47" i="7"/>
  <c r="P46" i="7"/>
  <c r="P45" i="7"/>
  <c r="P44" i="7"/>
  <c r="P43" i="7"/>
  <c r="P40" i="7"/>
  <c r="P39" i="7"/>
  <c r="P38" i="7"/>
  <c r="P37" i="7"/>
  <c r="P36" i="7"/>
  <c r="P35" i="7"/>
  <c r="P33" i="7"/>
  <c r="P32" i="7"/>
  <c r="P30" i="7"/>
  <c r="P28" i="7"/>
  <c r="P27" i="7"/>
  <c r="P25" i="7"/>
  <c r="P24" i="7"/>
  <c r="P23" i="7"/>
  <c r="P22" i="7"/>
  <c r="P21" i="7"/>
  <c r="P20" i="7"/>
  <c r="P19" i="7"/>
  <c r="P18" i="7"/>
  <c r="P17" i="7"/>
  <c r="P16" i="7"/>
  <c r="P15" i="7"/>
  <c r="P14" i="7"/>
  <c r="P13" i="7"/>
  <c r="P10" i="7"/>
  <c r="P9" i="7"/>
  <c r="P8" i="7"/>
  <c r="P7" i="7"/>
  <c r="P6" i="7"/>
  <c r="P5" i="7"/>
  <c r="P4" i="7"/>
  <c r="N277" i="7"/>
  <c r="N276" i="7"/>
  <c r="N275" i="7"/>
  <c r="N274" i="7"/>
  <c r="N273" i="7"/>
  <c r="N272" i="7"/>
  <c r="N271" i="7"/>
  <c r="N269" i="7"/>
  <c r="N267" i="7"/>
  <c r="N266" i="7"/>
  <c r="N265" i="7"/>
  <c r="N263" i="7"/>
  <c r="N262" i="7"/>
  <c r="N261" i="7"/>
  <c r="N260" i="7"/>
  <c r="N259" i="7"/>
  <c r="N258" i="7"/>
  <c r="N257" i="7"/>
  <c r="N256" i="7"/>
  <c r="N255" i="7"/>
  <c r="N254" i="7"/>
  <c r="N253" i="7"/>
  <c r="N250" i="7"/>
  <c r="N249" i="7"/>
  <c r="N248" i="7"/>
  <c r="N247" i="7"/>
  <c r="N246" i="7"/>
  <c r="N245" i="7"/>
  <c r="N244" i="7"/>
  <c r="N243" i="7"/>
  <c r="N242" i="7"/>
  <c r="N241" i="7"/>
  <c r="N239" i="7"/>
  <c r="N238" i="7"/>
  <c r="N237" i="7"/>
  <c r="N234" i="7"/>
  <c r="N233" i="7"/>
  <c r="N232" i="7"/>
  <c r="N231" i="7"/>
  <c r="N229" i="7"/>
  <c r="N228" i="7"/>
  <c r="N227" i="7"/>
  <c r="N226" i="7"/>
  <c r="N225" i="7"/>
  <c r="N224" i="7"/>
  <c r="N223" i="7"/>
  <c r="N222" i="7"/>
  <c r="N220" i="7"/>
  <c r="N219" i="7"/>
  <c r="N218" i="7"/>
  <c r="N217" i="7"/>
  <c r="N215" i="7"/>
  <c r="N214" i="7"/>
  <c r="N230" i="7"/>
  <c r="N213" i="7"/>
  <c r="N212" i="7"/>
  <c r="N211" i="7"/>
  <c r="N210" i="7"/>
  <c r="N209" i="7"/>
  <c r="N208" i="7"/>
  <c r="N207" i="7"/>
  <c r="N206" i="7"/>
  <c r="N205" i="7"/>
  <c r="N264" i="7"/>
  <c r="N204" i="7"/>
  <c r="N203" i="7"/>
  <c r="N202" i="7"/>
  <c r="N201" i="7"/>
  <c r="N200" i="7"/>
  <c r="N199" i="7"/>
  <c r="N198" i="7"/>
  <c r="N197" i="7"/>
  <c r="N196" i="7"/>
  <c r="N195" i="7"/>
  <c r="N194" i="7"/>
  <c r="N193" i="7"/>
  <c r="N192" i="7"/>
  <c r="N191" i="7"/>
  <c r="N190" i="7"/>
  <c r="N189" i="7"/>
  <c r="N187" i="7"/>
  <c r="N188" i="7"/>
  <c r="N185" i="7"/>
  <c r="N183" i="7"/>
  <c r="N182" i="7"/>
  <c r="N181" i="7"/>
  <c r="N180" i="7"/>
  <c r="N178" i="7"/>
  <c r="N177" i="7"/>
  <c r="N176" i="7"/>
  <c r="N175" i="7"/>
  <c r="N174" i="7"/>
  <c r="N173" i="7"/>
  <c r="N172" i="7"/>
  <c r="N171" i="7"/>
  <c r="N170" i="7"/>
  <c r="N168" i="7"/>
  <c r="N167" i="7"/>
  <c r="N166" i="7"/>
  <c r="N165" i="7"/>
  <c r="N164" i="7"/>
  <c r="N162" i="7"/>
  <c r="N161" i="7"/>
  <c r="N160" i="7"/>
  <c r="N159" i="7"/>
  <c r="N158" i="7"/>
  <c r="N157" i="7"/>
  <c r="N156" i="7"/>
  <c r="N155" i="7"/>
  <c r="N154" i="7"/>
  <c r="N153" i="7"/>
  <c r="N152" i="7"/>
  <c r="N151" i="7"/>
  <c r="N150" i="7"/>
  <c r="N149" i="7"/>
  <c r="N148" i="7"/>
  <c r="N147" i="7"/>
  <c r="N146" i="7"/>
  <c r="N144" i="7"/>
  <c r="N145" i="7"/>
  <c r="N143" i="7"/>
  <c r="N142" i="7"/>
  <c r="N141" i="7"/>
  <c r="N140" i="7"/>
  <c r="N139" i="7"/>
  <c r="N138" i="7"/>
  <c r="N137" i="7"/>
  <c r="N136" i="7"/>
  <c r="N135" i="7"/>
  <c r="N134" i="7"/>
  <c r="N133" i="7"/>
  <c r="N129" i="7"/>
  <c r="N132" i="7"/>
  <c r="N131" i="7"/>
  <c r="N130" i="7"/>
  <c r="N128" i="7"/>
  <c r="N127" i="7"/>
  <c r="N126" i="7"/>
  <c r="N124" i="7"/>
  <c r="N125" i="7"/>
  <c r="N123" i="7"/>
  <c r="N122" i="7"/>
  <c r="N120" i="7"/>
  <c r="N118" i="7"/>
  <c r="N119" i="7"/>
  <c r="N117" i="7"/>
  <c r="N116" i="7"/>
  <c r="N115" i="7"/>
  <c r="N114" i="7"/>
  <c r="N113" i="7"/>
  <c r="N112" i="7"/>
  <c r="N111" i="7"/>
  <c r="N110" i="7"/>
  <c r="N109" i="7"/>
  <c r="N108" i="7"/>
  <c r="N107" i="7"/>
  <c r="N106" i="7"/>
  <c r="N105" i="7"/>
  <c r="N104" i="7"/>
  <c r="N102" i="7"/>
  <c r="N103" i="7"/>
  <c r="N100" i="7"/>
  <c r="N101" i="7"/>
  <c r="N99" i="7"/>
  <c r="N98" i="7"/>
  <c r="N97" i="7"/>
  <c r="N96" i="7"/>
  <c r="N95" i="7"/>
  <c r="N94" i="7"/>
  <c r="N93" i="7"/>
  <c r="N92" i="7"/>
  <c r="N91" i="7"/>
  <c r="N90" i="7"/>
  <c r="N89" i="7"/>
  <c r="N88" i="7"/>
  <c r="N86" i="7"/>
  <c r="N84" i="7"/>
  <c r="N87" i="7"/>
  <c r="N85" i="7"/>
  <c r="N83" i="7"/>
  <c r="N82" i="7"/>
  <c r="N81" i="7"/>
  <c r="N80" i="7"/>
  <c r="N78" i="7"/>
  <c r="N77" i="7"/>
  <c r="N76" i="7"/>
  <c r="N75" i="7"/>
  <c r="N74" i="7"/>
  <c r="N73" i="7"/>
  <c r="N72" i="7"/>
  <c r="N71" i="7"/>
  <c r="N70" i="7"/>
  <c r="N68" i="7"/>
  <c r="N69" i="7"/>
  <c r="N67" i="7"/>
  <c r="N66" i="7"/>
  <c r="N65" i="7"/>
  <c r="N64" i="7"/>
  <c r="N63" i="7"/>
  <c r="N62" i="7"/>
  <c r="N61" i="7"/>
  <c r="N60" i="7"/>
  <c r="N59" i="7"/>
  <c r="N58" i="7"/>
  <c r="N56" i="7"/>
  <c r="N54" i="7"/>
  <c r="N53" i="7"/>
  <c r="N52" i="7"/>
  <c r="N51" i="7"/>
  <c r="N50" i="7"/>
  <c r="N49" i="7"/>
  <c r="N48" i="7"/>
  <c r="N47" i="7"/>
  <c r="N46" i="7"/>
  <c r="N45" i="7"/>
  <c r="N44" i="7"/>
  <c r="N43" i="7"/>
  <c r="N40" i="7"/>
  <c r="N39" i="7"/>
  <c r="N38" i="7"/>
  <c r="N37" i="7"/>
  <c r="N36" i="7"/>
  <c r="N35" i="7"/>
  <c r="N33" i="7"/>
  <c r="N32" i="7"/>
  <c r="N30" i="7"/>
  <c r="N28" i="7"/>
  <c r="N27" i="7"/>
  <c r="N25" i="7"/>
  <c r="N24" i="7"/>
  <c r="N23" i="7"/>
  <c r="N22" i="7"/>
  <c r="N21" i="7"/>
  <c r="N20" i="7"/>
  <c r="N19" i="7"/>
  <c r="N18" i="7"/>
  <c r="N17" i="7"/>
  <c r="N16" i="7"/>
  <c r="N15" i="7"/>
  <c r="N14" i="7"/>
  <c r="N13" i="7"/>
  <c r="N10" i="7"/>
  <c r="N9" i="7"/>
  <c r="N8" i="7"/>
  <c r="N7" i="7"/>
  <c r="N6" i="7"/>
  <c r="N5" i="7"/>
  <c r="N4" i="7"/>
  <c r="N3" i="7"/>
  <c r="L277" i="7"/>
  <c r="L276" i="7"/>
  <c r="L275" i="7"/>
  <c r="L274" i="7"/>
  <c r="L273" i="7"/>
  <c r="L272" i="7"/>
  <c r="L271" i="7"/>
  <c r="L269" i="7"/>
  <c r="L267" i="7"/>
  <c r="L266" i="7"/>
  <c r="L265" i="7"/>
  <c r="L263" i="7"/>
  <c r="L262" i="7"/>
  <c r="L261" i="7"/>
  <c r="L260" i="7"/>
  <c r="L259" i="7"/>
  <c r="L258" i="7"/>
  <c r="L257" i="7"/>
  <c r="L256" i="7"/>
  <c r="L255" i="7"/>
  <c r="L254" i="7"/>
  <c r="L253" i="7"/>
  <c r="L250" i="7"/>
  <c r="L249" i="7"/>
  <c r="L248" i="7"/>
  <c r="L247" i="7"/>
  <c r="L246" i="7"/>
  <c r="L245" i="7"/>
  <c r="L244" i="7"/>
  <c r="L243" i="7"/>
  <c r="L242" i="7"/>
  <c r="L241" i="7"/>
  <c r="L239" i="7"/>
  <c r="L238" i="7"/>
  <c r="L237" i="7"/>
  <c r="L234" i="7"/>
  <c r="L233" i="7"/>
  <c r="L232" i="7"/>
  <c r="L231" i="7"/>
  <c r="L229" i="7"/>
  <c r="L228" i="7"/>
  <c r="L227" i="7"/>
  <c r="L226" i="7"/>
  <c r="L225" i="7"/>
  <c r="L224" i="7"/>
  <c r="L223" i="7"/>
  <c r="L222" i="7"/>
  <c r="L220" i="7"/>
  <c r="L219" i="7"/>
  <c r="L218" i="7"/>
  <c r="L217" i="7"/>
  <c r="L215" i="7"/>
  <c r="L214" i="7"/>
  <c r="L230" i="7"/>
  <c r="L213" i="7"/>
  <c r="L212" i="7"/>
  <c r="L211" i="7"/>
  <c r="L210" i="7"/>
  <c r="L209" i="7"/>
  <c r="L208" i="7"/>
  <c r="L207" i="7"/>
  <c r="L206" i="7"/>
  <c r="L205" i="7"/>
  <c r="L264" i="7"/>
  <c r="L204" i="7"/>
  <c r="L203" i="7"/>
  <c r="L202" i="7"/>
  <c r="L201" i="7"/>
  <c r="L200" i="7"/>
  <c r="L199" i="7"/>
  <c r="L198" i="7"/>
  <c r="L197" i="7"/>
  <c r="L196" i="7"/>
  <c r="L195" i="7"/>
  <c r="L194" i="7"/>
  <c r="L193" i="7"/>
  <c r="L192" i="7"/>
  <c r="L191" i="7"/>
  <c r="L190" i="7"/>
  <c r="L189" i="7"/>
  <c r="L187" i="7"/>
  <c r="L188" i="7"/>
  <c r="L185" i="7"/>
  <c r="L183" i="7"/>
  <c r="L182" i="7"/>
  <c r="L181" i="7"/>
  <c r="L180" i="7"/>
  <c r="L178" i="7"/>
  <c r="L177" i="7"/>
  <c r="L176" i="7"/>
  <c r="L175" i="7"/>
  <c r="L174" i="7"/>
  <c r="L173" i="7"/>
  <c r="L172" i="7"/>
  <c r="L171" i="7"/>
  <c r="L170" i="7"/>
  <c r="L168" i="7"/>
  <c r="L167" i="7"/>
  <c r="L166" i="7"/>
  <c r="L165" i="7"/>
  <c r="L164" i="7"/>
  <c r="L162" i="7"/>
  <c r="L161" i="7"/>
  <c r="L160" i="7"/>
  <c r="L159" i="7"/>
  <c r="L158" i="7"/>
  <c r="L157" i="7"/>
  <c r="L156" i="7"/>
  <c r="L155" i="7"/>
  <c r="L154" i="7"/>
  <c r="L153" i="7"/>
  <c r="L152" i="7"/>
  <c r="L151" i="7"/>
  <c r="L150" i="7"/>
  <c r="L149" i="7"/>
  <c r="L148" i="7"/>
  <c r="L147" i="7"/>
  <c r="L146" i="7"/>
  <c r="L144" i="7"/>
  <c r="L145" i="7"/>
  <c r="L143" i="7"/>
  <c r="L142" i="7"/>
  <c r="L141" i="7"/>
  <c r="L140" i="7"/>
  <c r="L139" i="7"/>
  <c r="L138" i="7"/>
  <c r="L137" i="7"/>
  <c r="L136" i="7"/>
  <c r="L135" i="7"/>
  <c r="L134" i="7"/>
  <c r="L133" i="7"/>
  <c r="L129" i="7"/>
  <c r="L132" i="7"/>
  <c r="L131" i="7"/>
  <c r="L130" i="7"/>
  <c r="L128" i="7"/>
  <c r="L127" i="7"/>
  <c r="L126" i="7"/>
  <c r="L124" i="7"/>
  <c r="L125" i="7"/>
  <c r="L123" i="7"/>
  <c r="L122" i="7"/>
  <c r="L120" i="7"/>
  <c r="L118" i="7"/>
  <c r="L119" i="7"/>
  <c r="L117" i="7"/>
  <c r="L116" i="7"/>
  <c r="L115" i="7"/>
  <c r="L114" i="7"/>
  <c r="L113" i="7"/>
  <c r="L112" i="7"/>
  <c r="L111" i="7"/>
  <c r="L110" i="7"/>
  <c r="L109" i="7"/>
  <c r="L108" i="7"/>
  <c r="L107" i="7"/>
  <c r="L106" i="7"/>
  <c r="L105" i="7"/>
  <c r="L104" i="7"/>
  <c r="L102" i="7"/>
  <c r="L103" i="7"/>
  <c r="L100" i="7"/>
  <c r="L101" i="7"/>
  <c r="L99" i="7"/>
  <c r="L98" i="7"/>
  <c r="L97" i="7"/>
  <c r="L96" i="7"/>
  <c r="L95" i="7"/>
  <c r="L94" i="7"/>
  <c r="L93" i="7"/>
  <c r="L92" i="7"/>
  <c r="L91" i="7"/>
  <c r="L90" i="7"/>
  <c r="L89" i="7"/>
  <c r="L88" i="7"/>
  <c r="L86" i="7"/>
  <c r="L84" i="7"/>
  <c r="L87" i="7"/>
  <c r="L85" i="7"/>
  <c r="L83" i="7"/>
  <c r="L82" i="7"/>
  <c r="L81" i="7"/>
  <c r="L80" i="7"/>
  <c r="L78" i="7"/>
  <c r="L77" i="7"/>
  <c r="L76" i="7"/>
  <c r="L75" i="7"/>
  <c r="L74" i="7"/>
  <c r="L73" i="7"/>
  <c r="L72" i="7"/>
  <c r="L71" i="7"/>
  <c r="L70" i="7"/>
  <c r="L68" i="7"/>
  <c r="L69" i="7"/>
  <c r="L67" i="7"/>
  <c r="L66" i="7"/>
  <c r="L65" i="7"/>
  <c r="L64" i="7"/>
  <c r="L63" i="7"/>
  <c r="L62" i="7"/>
  <c r="L61" i="7"/>
  <c r="L60" i="7"/>
  <c r="L59" i="7"/>
  <c r="L58" i="7"/>
  <c r="L56" i="7"/>
  <c r="L54" i="7"/>
  <c r="L53" i="7"/>
  <c r="L52" i="7"/>
  <c r="L51" i="7"/>
  <c r="L50" i="7"/>
  <c r="L49" i="7"/>
  <c r="L48" i="7"/>
  <c r="L47" i="7"/>
  <c r="L46" i="7"/>
  <c r="L45" i="7"/>
  <c r="L44" i="7"/>
  <c r="L43" i="7"/>
  <c r="L40" i="7"/>
  <c r="L39" i="7"/>
  <c r="L38" i="7"/>
  <c r="L37" i="7"/>
  <c r="L36" i="7"/>
  <c r="L35" i="7"/>
  <c r="L33" i="7"/>
  <c r="L32" i="7"/>
  <c r="L30" i="7"/>
  <c r="L28" i="7"/>
  <c r="L27" i="7"/>
  <c r="L25" i="7"/>
  <c r="L24" i="7"/>
  <c r="L23" i="7"/>
  <c r="L22" i="7"/>
  <c r="L21" i="7"/>
  <c r="L20" i="7"/>
  <c r="L19" i="7"/>
  <c r="L18" i="7"/>
  <c r="L17" i="7"/>
  <c r="L16" i="7"/>
  <c r="L15" i="7"/>
  <c r="L14" i="7"/>
  <c r="L13" i="7"/>
  <c r="L10" i="7"/>
  <c r="L9" i="7"/>
  <c r="L8" i="7"/>
  <c r="L7" i="7"/>
  <c r="L6" i="7"/>
  <c r="L5" i="7"/>
  <c r="L4" i="7"/>
  <c r="W277" i="7"/>
  <c r="W276" i="7"/>
  <c r="W275" i="7"/>
  <c r="W274" i="7"/>
  <c r="W273" i="7"/>
  <c r="W272" i="7"/>
  <c r="W271" i="7"/>
  <c r="W269" i="7"/>
  <c r="W267" i="7"/>
  <c r="W266" i="7"/>
  <c r="W265" i="7"/>
  <c r="W263" i="7"/>
  <c r="W262" i="7"/>
  <c r="W261" i="7"/>
  <c r="W260" i="7"/>
  <c r="W259" i="7"/>
  <c r="W258" i="7"/>
  <c r="W257" i="7"/>
  <c r="W256" i="7"/>
  <c r="W255" i="7"/>
  <c r="W254" i="7"/>
  <c r="W253" i="7"/>
  <c r="W250" i="7"/>
  <c r="W249" i="7"/>
  <c r="W248" i="7"/>
  <c r="W247" i="7"/>
  <c r="W246" i="7"/>
  <c r="W245" i="7"/>
  <c r="W244" i="7"/>
  <c r="W243" i="7"/>
  <c r="W242" i="7"/>
  <c r="W241" i="7"/>
  <c r="W239" i="7"/>
  <c r="W238" i="7"/>
  <c r="W237" i="7"/>
  <c r="W234" i="7"/>
  <c r="W233" i="7"/>
  <c r="W232" i="7"/>
  <c r="W231" i="7"/>
  <c r="W229" i="7"/>
  <c r="W228" i="7"/>
  <c r="W227" i="7"/>
  <c r="W226" i="7"/>
  <c r="W225" i="7"/>
  <c r="W224" i="7"/>
  <c r="W223" i="7"/>
  <c r="W222" i="7"/>
  <c r="W220" i="7"/>
  <c r="W219" i="7"/>
  <c r="W218" i="7"/>
  <c r="W217" i="7"/>
  <c r="W215" i="7"/>
  <c r="W214" i="7"/>
  <c r="W230" i="7"/>
  <c r="W213" i="7"/>
  <c r="W212" i="7"/>
  <c r="W211" i="7"/>
  <c r="W210" i="7"/>
  <c r="W209" i="7"/>
  <c r="W208" i="7"/>
  <c r="W207" i="7"/>
  <c r="W206" i="7"/>
  <c r="W205" i="7"/>
  <c r="W264" i="7"/>
  <c r="W204" i="7"/>
  <c r="W203" i="7"/>
  <c r="W202" i="7"/>
  <c r="W201" i="7"/>
  <c r="W200" i="7"/>
  <c r="W199" i="7"/>
  <c r="W198" i="7"/>
  <c r="W197" i="7"/>
  <c r="W196" i="7"/>
  <c r="W195" i="7"/>
  <c r="W194" i="7"/>
  <c r="W193" i="7"/>
  <c r="W192" i="7"/>
  <c r="W191" i="7"/>
  <c r="W190" i="7"/>
  <c r="W189" i="7"/>
  <c r="W187" i="7"/>
  <c r="W188" i="7"/>
  <c r="W185" i="7"/>
  <c r="W183" i="7"/>
  <c r="W182" i="7"/>
  <c r="W181" i="7"/>
  <c r="W180" i="7"/>
  <c r="W178" i="7"/>
  <c r="W177" i="7"/>
  <c r="W176" i="7"/>
  <c r="W175" i="7"/>
  <c r="W174" i="7"/>
  <c r="W173" i="7"/>
  <c r="W172" i="7"/>
  <c r="W171" i="7"/>
  <c r="W170" i="7"/>
  <c r="W168" i="7"/>
  <c r="W167" i="7"/>
  <c r="W166" i="7"/>
  <c r="W165" i="7"/>
  <c r="W164" i="7"/>
  <c r="W162" i="7"/>
  <c r="W161" i="7"/>
  <c r="W160" i="7"/>
  <c r="W159" i="7"/>
  <c r="W158" i="7"/>
  <c r="W157" i="7"/>
  <c r="W156" i="7"/>
  <c r="W155" i="7"/>
  <c r="W154" i="7"/>
  <c r="W153" i="7"/>
  <c r="W152" i="7"/>
  <c r="W151" i="7"/>
  <c r="W150" i="7"/>
  <c r="W149" i="7"/>
  <c r="W148" i="7"/>
  <c r="W147" i="7"/>
  <c r="W146" i="7"/>
  <c r="W144" i="7"/>
  <c r="W145" i="7"/>
  <c r="W143" i="7"/>
  <c r="W142" i="7"/>
  <c r="W141" i="7"/>
  <c r="W140" i="7"/>
  <c r="W139" i="7"/>
  <c r="W138" i="7"/>
  <c r="W137" i="7"/>
  <c r="W136" i="7"/>
  <c r="W135" i="7"/>
  <c r="W134" i="7"/>
  <c r="W133" i="7"/>
  <c r="W129" i="7"/>
  <c r="W132" i="7"/>
  <c r="W131" i="7"/>
  <c r="W130" i="7"/>
  <c r="W128" i="7"/>
  <c r="W127" i="7"/>
  <c r="W126" i="7"/>
  <c r="W124" i="7"/>
  <c r="W125" i="7"/>
  <c r="W123" i="7"/>
  <c r="W122" i="7"/>
  <c r="W120" i="7"/>
  <c r="W118" i="7"/>
  <c r="W119" i="7"/>
  <c r="W117" i="7"/>
  <c r="W116" i="7"/>
  <c r="W115" i="7"/>
  <c r="W114" i="7"/>
  <c r="W113" i="7"/>
  <c r="W112" i="7"/>
  <c r="W111" i="7"/>
  <c r="W110" i="7"/>
  <c r="W109" i="7"/>
  <c r="W108" i="7"/>
  <c r="W107" i="7"/>
  <c r="W106" i="7"/>
  <c r="W105" i="7"/>
  <c r="W104" i="7"/>
  <c r="W102" i="7"/>
  <c r="W103" i="7"/>
  <c r="W100" i="7"/>
  <c r="W101" i="7"/>
  <c r="W99" i="7"/>
  <c r="W98" i="7"/>
  <c r="W97" i="7"/>
  <c r="W96" i="7"/>
  <c r="W95" i="7"/>
  <c r="W94" i="7"/>
  <c r="W93" i="7"/>
  <c r="W92" i="7"/>
  <c r="W91" i="7"/>
  <c r="W90" i="7"/>
  <c r="W89" i="7"/>
  <c r="W88" i="7"/>
  <c r="W86" i="7"/>
  <c r="W84" i="7"/>
  <c r="W87" i="7"/>
  <c r="W85" i="7"/>
  <c r="W83" i="7"/>
  <c r="W82" i="7"/>
  <c r="W81" i="7"/>
  <c r="W80" i="7"/>
  <c r="W78" i="7"/>
  <c r="W77" i="7"/>
  <c r="W76" i="7"/>
  <c r="W75" i="7"/>
  <c r="W74" i="7"/>
  <c r="W73" i="7"/>
  <c r="W72" i="7"/>
  <c r="W71" i="7"/>
  <c r="W70" i="7"/>
  <c r="W68" i="7"/>
  <c r="W69" i="7"/>
  <c r="W67" i="7"/>
  <c r="W66" i="7"/>
  <c r="W65" i="7"/>
  <c r="W64" i="7"/>
  <c r="W63" i="7"/>
  <c r="W62" i="7"/>
  <c r="W61" i="7"/>
  <c r="W60" i="7"/>
  <c r="W59" i="7"/>
  <c r="W58" i="7"/>
  <c r="W56" i="7"/>
  <c r="W54" i="7"/>
  <c r="W53" i="7"/>
  <c r="W52" i="7"/>
  <c r="W51" i="7"/>
  <c r="W50" i="7"/>
  <c r="W49" i="7"/>
  <c r="W48" i="7"/>
  <c r="W47" i="7"/>
  <c r="W46" i="7"/>
  <c r="W45" i="7"/>
  <c r="W44" i="7"/>
  <c r="W43" i="7"/>
  <c r="W40" i="7"/>
  <c r="W39" i="7"/>
  <c r="W38" i="7"/>
  <c r="W37" i="7"/>
  <c r="W36" i="7"/>
  <c r="W35" i="7"/>
  <c r="W33" i="7"/>
  <c r="W32" i="7"/>
  <c r="W30" i="7"/>
  <c r="W28" i="7"/>
  <c r="W27" i="7"/>
  <c r="W25" i="7"/>
  <c r="W24" i="7"/>
  <c r="W23" i="7"/>
  <c r="W22" i="7"/>
  <c r="W21" i="7"/>
  <c r="W20" i="7"/>
  <c r="W19" i="7"/>
  <c r="W18" i="7"/>
  <c r="W17" i="7"/>
  <c r="W16" i="7"/>
  <c r="W15" i="7"/>
  <c r="W14" i="7"/>
  <c r="W13" i="7"/>
  <c r="W10" i="7"/>
  <c r="W9" i="7"/>
  <c r="W8" i="7"/>
  <c r="W7" i="7"/>
  <c r="W6" i="7"/>
  <c r="W5" i="7"/>
  <c r="W4" i="7"/>
  <c r="W3" i="7"/>
  <c r="U277" i="7"/>
  <c r="U276" i="7"/>
  <c r="U275" i="7"/>
  <c r="U274" i="7"/>
  <c r="U273" i="7"/>
  <c r="U272" i="7"/>
  <c r="U271" i="7"/>
  <c r="U269" i="7"/>
  <c r="U267" i="7"/>
  <c r="U266" i="7"/>
  <c r="U265" i="7"/>
  <c r="U263" i="7"/>
  <c r="U262" i="7"/>
  <c r="U261" i="7"/>
  <c r="U260" i="7"/>
  <c r="U259" i="7"/>
  <c r="U258" i="7"/>
  <c r="U257" i="7"/>
  <c r="U256" i="7"/>
  <c r="U255" i="7"/>
  <c r="U254" i="7"/>
  <c r="U253" i="7"/>
  <c r="U250" i="7"/>
  <c r="U249" i="7"/>
  <c r="U248" i="7"/>
  <c r="U247" i="7"/>
  <c r="U246" i="7"/>
  <c r="U245" i="7"/>
  <c r="U244" i="7"/>
  <c r="U243" i="7"/>
  <c r="U242" i="7"/>
  <c r="U241" i="7"/>
  <c r="U239" i="7"/>
  <c r="U238" i="7"/>
  <c r="U237" i="7"/>
  <c r="U234" i="7"/>
  <c r="U233" i="7"/>
  <c r="U232" i="7"/>
  <c r="U231" i="7"/>
  <c r="U229" i="7"/>
  <c r="U228" i="7"/>
  <c r="U227" i="7"/>
  <c r="U226" i="7"/>
  <c r="U225" i="7"/>
  <c r="U224" i="7"/>
  <c r="U223" i="7"/>
  <c r="U222" i="7"/>
  <c r="U220" i="7"/>
  <c r="U219" i="7"/>
  <c r="U218" i="7"/>
  <c r="U217" i="7"/>
  <c r="U215" i="7"/>
  <c r="U214" i="7"/>
  <c r="U230" i="7"/>
  <c r="U213" i="7"/>
  <c r="U212" i="7"/>
  <c r="U211" i="7"/>
  <c r="U210" i="7"/>
  <c r="U209" i="7"/>
  <c r="U208" i="7"/>
  <c r="U207" i="7"/>
  <c r="U206" i="7"/>
  <c r="U205" i="7"/>
  <c r="U264" i="7"/>
  <c r="U204" i="7"/>
  <c r="U203" i="7"/>
  <c r="U202" i="7"/>
  <c r="U201" i="7"/>
  <c r="U200" i="7"/>
  <c r="U199" i="7"/>
  <c r="U198" i="7"/>
  <c r="U197" i="7"/>
  <c r="U196" i="7"/>
  <c r="U195" i="7"/>
  <c r="U194" i="7"/>
  <c r="U193" i="7"/>
  <c r="U192" i="7"/>
  <c r="U191" i="7"/>
  <c r="U190" i="7"/>
  <c r="U189" i="7"/>
  <c r="U187" i="7"/>
  <c r="U188" i="7"/>
  <c r="U185" i="7"/>
  <c r="U183" i="7"/>
  <c r="U182" i="7"/>
  <c r="U181" i="7"/>
  <c r="U180" i="7"/>
  <c r="U178" i="7"/>
  <c r="U177" i="7"/>
  <c r="U176" i="7"/>
  <c r="U175" i="7"/>
  <c r="U174" i="7"/>
  <c r="U173" i="7"/>
  <c r="U172" i="7"/>
  <c r="U171" i="7"/>
  <c r="U170" i="7"/>
  <c r="U168" i="7"/>
  <c r="U167" i="7"/>
  <c r="U166" i="7"/>
  <c r="U165" i="7"/>
  <c r="U164" i="7"/>
  <c r="U162" i="7"/>
  <c r="U161" i="7"/>
  <c r="U160" i="7"/>
  <c r="U159" i="7"/>
  <c r="U158" i="7"/>
  <c r="U157" i="7"/>
  <c r="U156" i="7"/>
  <c r="U155" i="7"/>
  <c r="U154" i="7"/>
  <c r="U153" i="7"/>
  <c r="U152" i="7"/>
  <c r="U151" i="7"/>
  <c r="U150" i="7"/>
  <c r="U149" i="7"/>
  <c r="U148" i="7"/>
  <c r="U147" i="7"/>
  <c r="U146" i="7"/>
  <c r="U144" i="7"/>
  <c r="U145" i="7"/>
  <c r="U143" i="7"/>
  <c r="U142" i="7"/>
  <c r="U141" i="7"/>
  <c r="U140" i="7"/>
  <c r="U139" i="7"/>
  <c r="U138" i="7"/>
  <c r="U137" i="7"/>
  <c r="U136" i="7"/>
  <c r="U135" i="7"/>
  <c r="U134" i="7"/>
  <c r="U133" i="7"/>
  <c r="U129" i="7"/>
  <c r="U132" i="7"/>
  <c r="U131" i="7"/>
  <c r="U130" i="7"/>
  <c r="U128" i="7"/>
  <c r="U127" i="7"/>
  <c r="U126" i="7"/>
  <c r="U124" i="7"/>
  <c r="U125" i="7"/>
  <c r="U123" i="7"/>
  <c r="U122" i="7"/>
  <c r="U120" i="7"/>
  <c r="U118" i="7"/>
  <c r="U119" i="7"/>
  <c r="U117" i="7"/>
  <c r="U116" i="7"/>
  <c r="U115" i="7"/>
  <c r="U114" i="7"/>
  <c r="U113" i="7"/>
  <c r="U112" i="7"/>
  <c r="U111" i="7"/>
  <c r="U110" i="7"/>
  <c r="U109" i="7"/>
  <c r="U108" i="7"/>
  <c r="U107" i="7"/>
  <c r="U106" i="7"/>
  <c r="U105" i="7"/>
  <c r="U104" i="7"/>
  <c r="U102" i="7"/>
  <c r="U103" i="7"/>
  <c r="U100" i="7"/>
  <c r="U101" i="7"/>
  <c r="U99" i="7"/>
  <c r="U98" i="7"/>
  <c r="U97" i="7"/>
  <c r="U96" i="7"/>
  <c r="U95" i="7"/>
  <c r="U94" i="7"/>
  <c r="U93" i="7"/>
  <c r="U92" i="7"/>
  <c r="U91" i="7"/>
  <c r="U90" i="7"/>
  <c r="U89" i="7"/>
  <c r="U88" i="7"/>
  <c r="U86" i="7"/>
  <c r="U84" i="7"/>
  <c r="U87" i="7"/>
  <c r="U85" i="7"/>
  <c r="U83" i="7"/>
  <c r="U82" i="7"/>
  <c r="U81" i="7"/>
  <c r="U80" i="7"/>
  <c r="U78" i="7"/>
  <c r="U77" i="7"/>
  <c r="U76" i="7"/>
  <c r="U75" i="7"/>
  <c r="U74" i="7"/>
  <c r="U73" i="7"/>
  <c r="U72" i="7"/>
  <c r="U71" i="7"/>
  <c r="U70" i="7"/>
  <c r="U68" i="7"/>
  <c r="U69" i="7"/>
  <c r="U67" i="7"/>
  <c r="U66" i="7"/>
  <c r="U65" i="7"/>
  <c r="U64" i="7"/>
  <c r="U63" i="7"/>
  <c r="U62" i="7"/>
  <c r="U61" i="7"/>
  <c r="U60" i="7"/>
  <c r="U59" i="7"/>
  <c r="U58" i="7"/>
  <c r="U56" i="7"/>
  <c r="U54" i="7"/>
  <c r="U53" i="7"/>
  <c r="U52" i="7"/>
  <c r="U51" i="7"/>
  <c r="U50" i="7"/>
  <c r="U49" i="7"/>
  <c r="U48" i="7"/>
  <c r="U47" i="7"/>
  <c r="U46" i="7"/>
  <c r="U45" i="7"/>
  <c r="U44" i="7"/>
  <c r="U43" i="7"/>
  <c r="U40" i="7"/>
  <c r="U39" i="7"/>
  <c r="U38" i="7"/>
  <c r="U37" i="7"/>
  <c r="U36" i="7"/>
  <c r="U35" i="7"/>
  <c r="U33" i="7"/>
  <c r="U32" i="7"/>
  <c r="U30" i="7"/>
  <c r="U28" i="7"/>
  <c r="U27" i="7"/>
  <c r="U25" i="7"/>
  <c r="U24" i="7"/>
  <c r="U23" i="7"/>
  <c r="U22" i="7"/>
  <c r="U21" i="7"/>
  <c r="U20" i="7"/>
  <c r="U19" i="7"/>
  <c r="U18" i="7"/>
  <c r="U17" i="7"/>
  <c r="U16" i="7"/>
  <c r="U15" i="7"/>
  <c r="U14" i="7"/>
  <c r="U13" i="7"/>
  <c r="U10" i="7"/>
  <c r="U9" i="7"/>
  <c r="U8" i="7"/>
  <c r="U7" i="7"/>
  <c r="U6" i="7"/>
  <c r="U5" i="7"/>
  <c r="U4" i="7"/>
  <c r="S277" i="7"/>
  <c r="S276" i="7"/>
  <c r="S275" i="7"/>
  <c r="S274" i="7"/>
  <c r="S273" i="7"/>
  <c r="S272" i="7"/>
  <c r="S271" i="7"/>
  <c r="S269" i="7"/>
  <c r="S267" i="7"/>
  <c r="S266" i="7"/>
  <c r="S265" i="7"/>
  <c r="S263" i="7"/>
  <c r="S262" i="7"/>
  <c r="S261" i="7"/>
  <c r="S260" i="7"/>
  <c r="S259" i="7"/>
  <c r="S258" i="7"/>
  <c r="S257" i="7"/>
  <c r="S256" i="7"/>
  <c r="S255" i="7"/>
  <c r="S254" i="7"/>
  <c r="S253" i="7"/>
  <c r="S250" i="7"/>
  <c r="S249" i="7"/>
  <c r="S248" i="7"/>
  <c r="S247" i="7"/>
  <c r="S246" i="7"/>
  <c r="S245" i="7"/>
  <c r="S244" i="7"/>
  <c r="S243" i="7"/>
  <c r="S242" i="7"/>
  <c r="S241" i="7"/>
  <c r="S239" i="7"/>
  <c r="S238" i="7"/>
  <c r="S237" i="7"/>
  <c r="S234" i="7"/>
  <c r="S233" i="7"/>
  <c r="S232" i="7"/>
  <c r="S231" i="7"/>
  <c r="S229" i="7"/>
  <c r="S228" i="7"/>
  <c r="S227" i="7"/>
  <c r="S226" i="7"/>
  <c r="S225" i="7"/>
  <c r="S224" i="7"/>
  <c r="S223" i="7"/>
  <c r="S222" i="7"/>
  <c r="S220" i="7"/>
  <c r="S219" i="7"/>
  <c r="S218" i="7"/>
  <c r="S217" i="7"/>
  <c r="S215" i="7"/>
  <c r="S214" i="7"/>
  <c r="S230" i="7"/>
  <c r="S213" i="7"/>
  <c r="S212" i="7"/>
  <c r="S211" i="7"/>
  <c r="S210" i="7"/>
  <c r="S209" i="7"/>
  <c r="S208" i="7"/>
  <c r="S207" i="7"/>
  <c r="S206" i="7"/>
  <c r="S205" i="7"/>
  <c r="S264" i="7"/>
  <c r="S204" i="7"/>
  <c r="S203" i="7"/>
  <c r="S202" i="7"/>
  <c r="S201" i="7"/>
  <c r="S200" i="7"/>
  <c r="S199" i="7"/>
  <c r="S198" i="7"/>
  <c r="S197" i="7"/>
  <c r="S196" i="7"/>
  <c r="S195" i="7"/>
  <c r="S194" i="7"/>
  <c r="S193" i="7"/>
  <c r="S192" i="7"/>
  <c r="S191" i="7"/>
  <c r="S190" i="7"/>
  <c r="S189" i="7"/>
  <c r="S187" i="7"/>
  <c r="S188" i="7"/>
  <c r="S185" i="7"/>
  <c r="S183" i="7"/>
  <c r="S182" i="7"/>
  <c r="S181" i="7"/>
  <c r="S180" i="7"/>
  <c r="S178" i="7"/>
  <c r="S177" i="7"/>
  <c r="S176" i="7"/>
  <c r="S175" i="7"/>
  <c r="S174" i="7"/>
  <c r="S173" i="7"/>
  <c r="S172" i="7"/>
  <c r="S171" i="7"/>
  <c r="S170" i="7"/>
  <c r="S168" i="7"/>
  <c r="S167" i="7"/>
  <c r="S166" i="7"/>
  <c r="S165" i="7"/>
  <c r="S164" i="7"/>
  <c r="S162" i="7"/>
  <c r="S161" i="7"/>
  <c r="S160" i="7"/>
  <c r="S159" i="7"/>
  <c r="S158" i="7"/>
  <c r="S157" i="7"/>
  <c r="S156" i="7"/>
  <c r="S155" i="7"/>
  <c r="S154" i="7"/>
  <c r="S153" i="7"/>
  <c r="S152" i="7"/>
  <c r="S151" i="7"/>
  <c r="S150" i="7"/>
  <c r="S149" i="7"/>
  <c r="S148" i="7"/>
  <c r="S147" i="7"/>
  <c r="S146" i="7"/>
  <c r="S144" i="7"/>
  <c r="S145" i="7"/>
  <c r="S143" i="7"/>
  <c r="S142" i="7"/>
  <c r="S141" i="7"/>
  <c r="S140" i="7"/>
  <c r="S139" i="7"/>
  <c r="S138" i="7"/>
  <c r="S137" i="7"/>
  <c r="S136" i="7"/>
  <c r="S135" i="7"/>
  <c r="S134" i="7"/>
  <c r="S133" i="7"/>
  <c r="S129" i="7"/>
  <c r="S132" i="7"/>
  <c r="S131" i="7"/>
  <c r="S130" i="7"/>
  <c r="S128" i="7"/>
  <c r="S127" i="7"/>
  <c r="S126" i="7"/>
  <c r="S124" i="7"/>
  <c r="S125" i="7"/>
  <c r="S123" i="7"/>
  <c r="S122" i="7"/>
  <c r="S120" i="7"/>
  <c r="S118" i="7"/>
  <c r="S119" i="7"/>
  <c r="S117" i="7"/>
  <c r="S116" i="7"/>
  <c r="S115" i="7"/>
  <c r="S114" i="7"/>
  <c r="S113" i="7"/>
  <c r="S112" i="7"/>
  <c r="S111" i="7"/>
  <c r="S110" i="7"/>
  <c r="S109" i="7"/>
  <c r="S108" i="7"/>
  <c r="S107" i="7"/>
  <c r="S106" i="7"/>
  <c r="S105" i="7"/>
  <c r="S104" i="7"/>
  <c r="S102" i="7"/>
  <c r="S103" i="7"/>
  <c r="S100" i="7"/>
  <c r="S101" i="7"/>
  <c r="S99" i="7"/>
  <c r="S98" i="7"/>
  <c r="S97" i="7"/>
  <c r="S96" i="7"/>
  <c r="S95" i="7"/>
  <c r="S94" i="7"/>
  <c r="S93" i="7"/>
  <c r="S92" i="7"/>
  <c r="S91" i="7"/>
  <c r="S90" i="7"/>
  <c r="S89" i="7"/>
  <c r="S88" i="7"/>
  <c r="S86" i="7"/>
  <c r="S84" i="7"/>
  <c r="S87" i="7"/>
  <c r="S85" i="7"/>
  <c r="S83" i="7"/>
  <c r="S82" i="7"/>
  <c r="S81" i="7"/>
  <c r="S80" i="7"/>
  <c r="S78" i="7"/>
  <c r="S77" i="7"/>
  <c r="S76" i="7"/>
  <c r="S75" i="7"/>
  <c r="S74" i="7"/>
  <c r="S73" i="7"/>
  <c r="S72" i="7"/>
  <c r="S71" i="7"/>
  <c r="S70" i="7"/>
  <c r="S68" i="7"/>
  <c r="S69" i="7"/>
  <c r="S67" i="7"/>
  <c r="S66" i="7"/>
  <c r="S65" i="7"/>
  <c r="S64" i="7"/>
  <c r="S63" i="7"/>
  <c r="S62" i="7"/>
  <c r="S61" i="7"/>
  <c r="S60" i="7"/>
  <c r="S59" i="7"/>
  <c r="S58" i="7"/>
  <c r="S56" i="7"/>
  <c r="S54" i="7"/>
  <c r="S53" i="7"/>
  <c r="S52" i="7"/>
  <c r="S51" i="7"/>
  <c r="S50" i="7"/>
  <c r="S49" i="7"/>
  <c r="S48" i="7"/>
  <c r="S47" i="7"/>
  <c r="S46" i="7"/>
  <c r="S45" i="7"/>
  <c r="S44" i="7"/>
  <c r="S43" i="7"/>
  <c r="S40" i="7"/>
  <c r="S39" i="7"/>
  <c r="S38" i="7"/>
  <c r="S37" i="7"/>
  <c r="S36" i="7"/>
  <c r="S35" i="7"/>
  <c r="S33" i="7"/>
  <c r="S32" i="7"/>
  <c r="S30" i="7"/>
  <c r="S28" i="7"/>
  <c r="S27" i="7"/>
  <c r="S25" i="7"/>
  <c r="S24" i="7"/>
  <c r="S23" i="7"/>
  <c r="S22" i="7"/>
  <c r="S21" i="7"/>
  <c r="S20" i="7"/>
  <c r="S19" i="7"/>
  <c r="S18" i="7"/>
  <c r="S17" i="7"/>
  <c r="S16" i="7"/>
  <c r="S15" i="7"/>
  <c r="S14" i="7"/>
  <c r="S13" i="7"/>
  <c r="S10" i="7"/>
  <c r="S9" i="7"/>
  <c r="S8" i="7"/>
  <c r="S7" i="7"/>
  <c r="S6" i="7"/>
  <c r="S5" i="7"/>
  <c r="S4" i="7"/>
  <c r="S3" i="7"/>
  <c r="Q277" i="7"/>
  <c r="Q276" i="7"/>
  <c r="Q275" i="7"/>
  <c r="Q274" i="7"/>
  <c r="Q273" i="7"/>
  <c r="Q272" i="7"/>
  <c r="Q271" i="7"/>
  <c r="Q269" i="7"/>
  <c r="Q267" i="7"/>
  <c r="Q266" i="7"/>
  <c r="Q265" i="7"/>
  <c r="Q263" i="7"/>
  <c r="Q262" i="7"/>
  <c r="Q261" i="7"/>
  <c r="Q260" i="7"/>
  <c r="Q259" i="7"/>
  <c r="Q258" i="7"/>
  <c r="Q257" i="7"/>
  <c r="Q256" i="7"/>
  <c r="Q255" i="7"/>
  <c r="Q254" i="7"/>
  <c r="Q253" i="7"/>
  <c r="Q250" i="7"/>
  <c r="Q249" i="7"/>
  <c r="Q248" i="7"/>
  <c r="Q247" i="7"/>
  <c r="Q246" i="7"/>
  <c r="Q245" i="7"/>
  <c r="Q244" i="7"/>
  <c r="Q243" i="7"/>
  <c r="Q242" i="7"/>
  <c r="Q241" i="7"/>
  <c r="Q239" i="7"/>
  <c r="Q238" i="7"/>
  <c r="Q237" i="7"/>
  <c r="Q234" i="7"/>
  <c r="Q233" i="7"/>
  <c r="Q232" i="7"/>
  <c r="Q231" i="7"/>
  <c r="Q229" i="7"/>
  <c r="Q228" i="7"/>
  <c r="Q227" i="7"/>
  <c r="Q226" i="7"/>
  <c r="Q225" i="7"/>
  <c r="Q224" i="7"/>
  <c r="Q223" i="7"/>
  <c r="Q222" i="7"/>
  <c r="Q220" i="7"/>
  <c r="Q219" i="7"/>
  <c r="Q218" i="7"/>
  <c r="Q217" i="7"/>
  <c r="Q215" i="7"/>
  <c r="Q214" i="7"/>
  <c r="Q230" i="7"/>
  <c r="Q213" i="7"/>
  <c r="Q212" i="7"/>
  <c r="Q211" i="7"/>
  <c r="Q210" i="7"/>
  <c r="Q209" i="7"/>
  <c r="Q208" i="7"/>
  <c r="Q207" i="7"/>
  <c r="Q206" i="7"/>
  <c r="Q205" i="7"/>
  <c r="Q264" i="7"/>
  <c r="Q204" i="7"/>
  <c r="Q203" i="7"/>
  <c r="Q202" i="7"/>
  <c r="Q201" i="7"/>
  <c r="Q200" i="7"/>
  <c r="Q199" i="7"/>
  <c r="Q198" i="7"/>
  <c r="Q197" i="7"/>
  <c r="Q196" i="7"/>
  <c r="Q195" i="7"/>
  <c r="Q194" i="7"/>
  <c r="Q193" i="7"/>
  <c r="Q192" i="7"/>
  <c r="Q191" i="7"/>
  <c r="Q190" i="7"/>
  <c r="Q189" i="7"/>
  <c r="Q187" i="7"/>
  <c r="Q188" i="7"/>
  <c r="Q185" i="7"/>
  <c r="Q183" i="7"/>
  <c r="Q182" i="7"/>
  <c r="Q181" i="7"/>
  <c r="Q180" i="7"/>
  <c r="Q178" i="7"/>
  <c r="Q177" i="7"/>
  <c r="Q176" i="7"/>
  <c r="Q175" i="7"/>
  <c r="Q174" i="7"/>
  <c r="Q173" i="7"/>
  <c r="Q172" i="7"/>
  <c r="Q171" i="7"/>
  <c r="Q170" i="7"/>
  <c r="Q168" i="7"/>
  <c r="Q167" i="7"/>
  <c r="Q166" i="7"/>
  <c r="Q165" i="7"/>
  <c r="Q164" i="7"/>
  <c r="Q162" i="7"/>
  <c r="Q161" i="7"/>
  <c r="Q160" i="7"/>
  <c r="Q159" i="7"/>
  <c r="Q158" i="7"/>
  <c r="Q157" i="7"/>
  <c r="Q156" i="7"/>
  <c r="Q155" i="7"/>
  <c r="Q154" i="7"/>
  <c r="Q153" i="7"/>
  <c r="Q152" i="7"/>
  <c r="Q151" i="7"/>
  <c r="Q150" i="7"/>
  <c r="Q149" i="7"/>
  <c r="Q148" i="7"/>
  <c r="Q147" i="7"/>
  <c r="Q146" i="7"/>
  <c r="Q144" i="7"/>
  <c r="Q145" i="7"/>
  <c r="Q143" i="7"/>
  <c r="Q142" i="7"/>
  <c r="Q141" i="7"/>
  <c r="Q140" i="7"/>
  <c r="Q139" i="7"/>
  <c r="Q138" i="7"/>
  <c r="Q137" i="7"/>
  <c r="Q136" i="7"/>
  <c r="Q135" i="7"/>
  <c r="Q134" i="7"/>
  <c r="Q133" i="7"/>
  <c r="Q129" i="7"/>
  <c r="Q132" i="7"/>
  <c r="Q131" i="7"/>
  <c r="Q130" i="7"/>
  <c r="Q128" i="7"/>
  <c r="Q127" i="7"/>
  <c r="Q126" i="7"/>
  <c r="Q124" i="7"/>
  <c r="Q125" i="7"/>
  <c r="Q123" i="7"/>
  <c r="Q122" i="7"/>
  <c r="Q120" i="7"/>
  <c r="Q118" i="7"/>
  <c r="Q119" i="7"/>
  <c r="Q117" i="7"/>
  <c r="Q116" i="7"/>
  <c r="Q115" i="7"/>
  <c r="Q114" i="7"/>
  <c r="Q113" i="7"/>
  <c r="Q112" i="7"/>
  <c r="Q111" i="7"/>
  <c r="Q110" i="7"/>
  <c r="Q109" i="7"/>
  <c r="Q108" i="7"/>
  <c r="Q107" i="7"/>
  <c r="Q106" i="7"/>
  <c r="Q105" i="7"/>
  <c r="Q104" i="7"/>
  <c r="Q102" i="7"/>
  <c r="Q103" i="7"/>
  <c r="Q100" i="7"/>
  <c r="Q101" i="7"/>
  <c r="Q99" i="7"/>
  <c r="Q98" i="7"/>
  <c r="Q97" i="7"/>
  <c r="Q96" i="7"/>
  <c r="Q95" i="7"/>
  <c r="Q94" i="7"/>
  <c r="Q93" i="7"/>
  <c r="Q92" i="7"/>
  <c r="Q91" i="7"/>
  <c r="Q90" i="7"/>
  <c r="Q89" i="7"/>
  <c r="Q88" i="7"/>
  <c r="Q86" i="7"/>
  <c r="Q84" i="7"/>
  <c r="Q87" i="7"/>
  <c r="Q85" i="7"/>
  <c r="Q83" i="7"/>
  <c r="Q82" i="7"/>
  <c r="Q81" i="7"/>
  <c r="Q80" i="7"/>
  <c r="Q78" i="7"/>
  <c r="Q77" i="7"/>
  <c r="Q76" i="7"/>
  <c r="Q75" i="7"/>
  <c r="Q74" i="7"/>
  <c r="Q73" i="7"/>
  <c r="Q72" i="7"/>
  <c r="Q71" i="7"/>
  <c r="Q70" i="7"/>
  <c r="Q68" i="7"/>
  <c r="Q69" i="7"/>
  <c r="Q67" i="7"/>
  <c r="Q66" i="7"/>
  <c r="Q65" i="7"/>
  <c r="Q64" i="7"/>
  <c r="Q63" i="7"/>
  <c r="Q62" i="7"/>
  <c r="Q61" i="7"/>
  <c r="Q60" i="7"/>
  <c r="Q59" i="7"/>
  <c r="Q58" i="7"/>
  <c r="Q56" i="7"/>
  <c r="Q54" i="7"/>
  <c r="Q53" i="7"/>
  <c r="Q52" i="7"/>
  <c r="Q51" i="7"/>
  <c r="Q50" i="7"/>
  <c r="Q49" i="7"/>
  <c r="Q48" i="7"/>
  <c r="Q47" i="7"/>
  <c r="Q46" i="7"/>
  <c r="Q45" i="7"/>
  <c r="Q44" i="7"/>
  <c r="Q43" i="7"/>
  <c r="Q40" i="7"/>
  <c r="Q39" i="7"/>
  <c r="Q38" i="7"/>
  <c r="Q37" i="7"/>
  <c r="Q36" i="7"/>
  <c r="Q35" i="7"/>
  <c r="Q33" i="7"/>
  <c r="Q32" i="7"/>
  <c r="Q30" i="7"/>
  <c r="Q28" i="7"/>
  <c r="Q27" i="7"/>
  <c r="Q25" i="7"/>
  <c r="Q24" i="7"/>
  <c r="Q23" i="7"/>
  <c r="Q22" i="7"/>
  <c r="Q21" i="7"/>
  <c r="Q20" i="7"/>
  <c r="Q19" i="7"/>
  <c r="Q18" i="7"/>
  <c r="Q17" i="7"/>
  <c r="Q16" i="7"/>
  <c r="Q15" i="7"/>
  <c r="Q14" i="7"/>
  <c r="Q13" i="7"/>
  <c r="Q10" i="7"/>
  <c r="Q9" i="7"/>
  <c r="Q8" i="7"/>
  <c r="Q7" i="7"/>
  <c r="Q6" i="7"/>
  <c r="Q5" i="7"/>
  <c r="Q4" i="7"/>
  <c r="O277" i="7"/>
  <c r="O276" i="7"/>
  <c r="O275" i="7"/>
  <c r="O274" i="7"/>
  <c r="O273" i="7"/>
  <c r="O272" i="7"/>
  <c r="O271" i="7"/>
  <c r="O269" i="7"/>
  <c r="O267" i="7"/>
  <c r="O266" i="7"/>
  <c r="O265" i="7"/>
  <c r="O263" i="7"/>
  <c r="O262" i="7"/>
  <c r="O261" i="7"/>
  <c r="O260" i="7"/>
  <c r="O259" i="7"/>
  <c r="O258" i="7"/>
  <c r="O257" i="7"/>
  <c r="O256" i="7"/>
  <c r="O255" i="7"/>
  <c r="O254" i="7"/>
  <c r="O253" i="7"/>
  <c r="O250" i="7"/>
  <c r="O249" i="7"/>
  <c r="O248" i="7"/>
  <c r="O247" i="7"/>
  <c r="O246" i="7"/>
  <c r="O245" i="7"/>
  <c r="O244" i="7"/>
  <c r="O243" i="7"/>
  <c r="O242" i="7"/>
  <c r="O241" i="7"/>
  <c r="O239" i="7"/>
  <c r="O238" i="7"/>
  <c r="O237" i="7"/>
  <c r="O234" i="7"/>
  <c r="O233" i="7"/>
  <c r="O232" i="7"/>
  <c r="O231" i="7"/>
  <c r="O229" i="7"/>
  <c r="O228" i="7"/>
  <c r="O227" i="7"/>
  <c r="O226" i="7"/>
  <c r="O225" i="7"/>
  <c r="O224" i="7"/>
  <c r="O223" i="7"/>
  <c r="O222" i="7"/>
  <c r="O220" i="7"/>
  <c r="O219" i="7"/>
  <c r="O218" i="7"/>
  <c r="O217" i="7"/>
  <c r="O215" i="7"/>
  <c r="O214" i="7"/>
  <c r="O230" i="7"/>
  <c r="O213" i="7"/>
  <c r="O212" i="7"/>
  <c r="O211" i="7"/>
  <c r="O210" i="7"/>
  <c r="O209" i="7"/>
  <c r="O208" i="7"/>
  <c r="O207" i="7"/>
  <c r="O206" i="7"/>
  <c r="O205" i="7"/>
  <c r="O264" i="7"/>
  <c r="O204" i="7"/>
  <c r="O203" i="7"/>
  <c r="O202" i="7"/>
  <c r="O201" i="7"/>
  <c r="O200" i="7"/>
  <c r="O199" i="7"/>
  <c r="O198" i="7"/>
  <c r="O197" i="7"/>
  <c r="O196" i="7"/>
  <c r="O195" i="7"/>
  <c r="O194" i="7"/>
  <c r="O193" i="7"/>
  <c r="O192" i="7"/>
  <c r="O191" i="7"/>
  <c r="O190" i="7"/>
  <c r="O189" i="7"/>
  <c r="O187" i="7"/>
  <c r="O188" i="7"/>
  <c r="O185" i="7"/>
  <c r="O183" i="7"/>
  <c r="O182" i="7"/>
  <c r="O181" i="7"/>
  <c r="O180" i="7"/>
  <c r="O178" i="7"/>
  <c r="O177" i="7"/>
  <c r="O176" i="7"/>
  <c r="O175" i="7"/>
  <c r="O174" i="7"/>
  <c r="O173" i="7"/>
  <c r="O172" i="7"/>
  <c r="O171" i="7"/>
  <c r="O170" i="7"/>
  <c r="O168" i="7"/>
  <c r="O167" i="7"/>
  <c r="O166" i="7"/>
  <c r="O165" i="7"/>
  <c r="O164" i="7"/>
  <c r="O162" i="7"/>
  <c r="O161" i="7"/>
  <c r="O160" i="7"/>
  <c r="O159" i="7"/>
  <c r="O158" i="7"/>
  <c r="O157" i="7"/>
  <c r="O156" i="7"/>
  <c r="O155" i="7"/>
  <c r="O154" i="7"/>
  <c r="O153" i="7"/>
  <c r="O152" i="7"/>
  <c r="O151" i="7"/>
  <c r="O150" i="7"/>
  <c r="O149" i="7"/>
  <c r="O148" i="7"/>
  <c r="O147" i="7"/>
  <c r="O146" i="7"/>
  <c r="O144" i="7"/>
  <c r="O145" i="7"/>
  <c r="O143" i="7"/>
  <c r="O142" i="7"/>
  <c r="O141" i="7"/>
  <c r="O140" i="7"/>
  <c r="O139" i="7"/>
  <c r="O138" i="7"/>
  <c r="O137" i="7"/>
  <c r="O136" i="7"/>
  <c r="O135" i="7"/>
  <c r="O134" i="7"/>
  <c r="O133" i="7"/>
  <c r="O129" i="7"/>
  <c r="O132" i="7"/>
  <c r="O131" i="7"/>
  <c r="O130" i="7"/>
  <c r="O128" i="7"/>
  <c r="O127" i="7"/>
  <c r="O126" i="7"/>
  <c r="O124" i="7"/>
  <c r="O125" i="7"/>
  <c r="O123" i="7"/>
  <c r="O122" i="7"/>
  <c r="O120" i="7"/>
  <c r="O118" i="7"/>
  <c r="O119" i="7"/>
  <c r="O117" i="7"/>
  <c r="O116" i="7"/>
  <c r="O115" i="7"/>
  <c r="O114" i="7"/>
  <c r="O113" i="7"/>
  <c r="O112" i="7"/>
  <c r="O111" i="7"/>
  <c r="O110" i="7"/>
  <c r="O109" i="7"/>
  <c r="O108" i="7"/>
  <c r="O107" i="7"/>
  <c r="O106" i="7"/>
  <c r="O105" i="7"/>
  <c r="O104" i="7"/>
  <c r="O102" i="7"/>
  <c r="O103" i="7"/>
  <c r="O100" i="7"/>
  <c r="O101" i="7"/>
  <c r="O99" i="7"/>
  <c r="O98" i="7"/>
  <c r="O97" i="7"/>
  <c r="O96" i="7"/>
  <c r="O95" i="7"/>
  <c r="O94" i="7"/>
  <c r="O93" i="7"/>
  <c r="O92" i="7"/>
  <c r="O91" i="7"/>
  <c r="O90" i="7"/>
  <c r="O89" i="7"/>
  <c r="O88" i="7"/>
  <c r="O86" i="7"/>
  <c r="O84" i="7"/>
  <c r="O87" i="7"/>
  <c r="O85" i="7"/>
  <c r="O83" i="7"/>
  <c r="O82" i="7"/>
  <c r="O81" i="7"/>
  <c r="O80" i="7"/>
  <c r="O78" i="7"/>
  <c r="O77" i="7"/>
  <c r="O76" i="7"/>
  <c r="O75" i="7"/>
  <c r="O74" i="7"/>
  <c r="O73" i="7"/>
  <c r="O72" i="7"/>
  <c r="O71" i="7"/>
  <c r="O70" i="7"/>
  <c r="O68" i="7"/>
  <c r="O69" i="7"/>
  <c r="O67" i="7"/>
  <c r="O66" i="7"/>
  <c r="O65" i="7"/>
  <c r="O64" i="7"/>
  <c r="O63" i="7"/>
  <c r="O62" i="7"/>
  <c r="O61" i="7"/>
  <c r="O60" i="7"/>
  <c r="O59" i="7"/>
  <c r="O58" i="7"/>
  <c r="O56" i="7"/>
  <c r="O54" i="7"/>
  <c r="O53" i="7"/>
  <c r="O52" i="7"/>
  <c r="O51" i="7"/>
  <c r="O50" i="7"/>
  <c r="O49" i="7"/>
  <c r="O48" i="7"/>
  <c r="O47" i="7"/>
  <c r="O46" i="7"/>
  <c r="O45" i="7"/>
  <c r="O44" i="7"/>
  <c r="O43" i="7"/>
  <c r="O40" i="7"/>
  <c r="O39" i="7"/>
  <c r="O38" i="7"/>
  <c r="O37" i="7"/>
  <c r="O36" i="7"/>
  <c r="O35" i="7"/>
  <c r="O33" i="7"/>
  <c r="O32" i="7"/>
  <c r="O30" i="7"/>
  <c r="O28" i="7"/>
  <c r="O27" i="7"/>
  <c r="O25" i="7"/>
  <c r="O24" i="7"/>
  <c r="O23" i="7"/>
  <c r="O22" i="7"/>
  <c r="O21" i="7"/>
  <c r="O20" i="7"/>
  <c r="O19" i="7"/>
  <c r="O18" i="7"/>
  <c r="O17" i="7"/>
  <c r="O16" i="7"/>
  <c r="O15" i="7"/>
  <c r="O14" i="7"/>
  <c r="O13" i="7"/>
  <c r="O10" i="7"/>
  <c r="O9" i="7"/>
  <c r="O8" i="7"/>
  <c r="O7" i="7"/>
  <c r="O6" i="7"/>
  <c r="O5" i="7"/>
  <c r="O4" i="7"/>
  <c r="O3" i="7"/>
  <c r="M277" i="7"/>
  <c r="M276" i="7"/>
  <c r="M275" i="7"/>
  <c r="M274" i="7"/>
  <c r="M273" i="7"/>
  <c r="M272" i="7"/>
  <c r="M271" i="7"/>
  <c r="M269" i="7"/>
  <c r="M267" i="7"/>
  <c r="M266" i="7"/>
  <c r="M265" i="7"/>
  <c r="M263" i="7"/>
  <c r="M262" i="7"/>
  <c r="M261" i="7"/>
  <c r="M260" i="7"/>
  <c r="M259" i="7"/>
  <c r="M258" i="7"/>
  <c r="M257" i="7"/>
  <c r="M256" i="7"/>
  <c r="M255" i="7"/>
  <c r="M254" i="7"/>
  <c r="M253" i="7"/>
  <c r="M250" i="7"/>
  <c r="M249" i="7"/>
  <c r="M248" i="7"/>
  <c r="M247" i="7"/>
  <c r="M246" i="7"/>
  <c r="M245" i="7"/>
  <c r="M244" i="7"/>
  <c r="M243" i="7"/>
  <c r="M242" i="7"/>
  <c r="M241" i="7"/>
  <c r="M239" i="7"/>
  <c r="M238" i="7"/>
  <c r="M237" i="7"/>
  <c r="M234" i="7"/>
  <c r="M233" i="7"/>
  <c r="M232" i="7"/>
  <c r="M231" i="7"/>
  <c r="M229" i="7"/>
  <c r="M228" i="7"/>
  <c r="M227" i="7"/>
  <c r="M226" i="7"/>
  <c r="M225" i="7"/>
  <c r="M224" i="7"/>
  <c r="M223" i="7"/>
  <c r="M222" i="7"/>
  <c r="M220" i="7"/>
  <c r="M219" i="7"/>
  <c r="M218" i="7"/>
  <c r="M217" i="7"/>
  <c r="M215" i="7"/>
  <c r="M214" i="7"/>
  <c r="M230" i="7"/>
  <c r="M213" i="7"/>
  <c r="M212" i="7"/>
  <c r="M211" i="7"/>
  <c r="M210" i="7"/>
  <c r="M209" i="7"/>
  <c r="M208" i="7"/>
  <c r="M207" i="7"/>
  <c r="M206" i="7"/>
  <c r="M205" i="7"/>
  <c r="M264" i="7"/>
  <c r="M204" i="7"/>
  <c r="M203" i="7"/>
  <c r="M202" i="7"/>
  <c r="M201" i="7"/>
  <c r="M200" i="7"/>
  <c r="M199" i="7"/>
  <c r="M198" i="7"/>
  <c r="M197" i="7"/>
  <c r="M196" i="7"/>
  <c r="M195" i="7"/>
  <c r="M194" i="7"/>
  <c r="M193" i="7"/>
  <c r="M192" i="7"/>
  <c r="M191" i="7"/>
  <c r="M190" i="7"/>
  <c r="M189" i="7"/>
  <c r="M187" i="7"/>
  <c r="M188" i="7"/>
  <c r="M185" i="7"/>
  <c r="M183" i="7"/>
  <c r="M182" i="7"/>
  <c r="M181" i="7"/>
  <c r="M180" i="7"/>
  <c r="M178" i="7"/>
  <c r="M177" i="7"/>
  <c r="M176" i="7"/>
  <c r="M175" i="7"/>
  <c r="M174" i="7"/>
  <c r="M173" i="7"/>
  <c r="M172" i="7"/>
  <c r="M171" i="7"/>
  <c r="M170" i="7"/>
  <c r="M168" i="7"/>
  <c r="M167" i="7"/>
  <c r="M166" i="7"/>
  <c r="M165" i="7"/>
  <c r="M164" i="7"/>
  <c r="M162" i="7"/>
  <c r="M161" i="7"/>
  <c r="M160" i="7"/>
  <c r="M159" i="7"/>
  <c r="M158" i="7"/>
  <c r="M157" i="7"/>
  <c r="M156" i="7"/>
  <c r="M155" i="7"/>
  <c r="M154" i="7"/>
  <c r="M153" i="7"/>
  <c r="M152" i="7"/>
  <c r="M151" i="7"/>
  <c r="M150" i="7"/>
  <c r="M149" i="7"/>
  <c r="M148" i="7"/>
  <c r="M147" i="7"/>
  <c r="M146" i="7"/>
  <c r="M144" i="7"/>
  <c r="M145" i="7"/>
  <c r="M143" i="7"/>
  <c r="M142" i="7"/>
  <c r="M141" i="7"/>
  <c r="M140" i="7"/>
  <c r="M139" i="7"/>
  <c r="M138" i="7"/>
  <c r="M137" i="7"/>
  <c r="M136" i="7"/>
  <c r="M135" i="7"/>
  <c r="M134" i="7"/>
  <c r="M133" i="7"/>
  <c r="M129" i="7"/>
  <c r="M132" i="7"/>
  <c r="M131" i="7"/>
  <c r="M130" i="7"/>
  <c r="M128" i="7"/>
  <c r="M127" i="7"/>
  <c r="M126" i="7"/>
  <c r="M124" i="7"/>
  <c r="M125" i="7"/>
  <c r="M123" i="7"/>
  <c r="M122" i="7"/>
  <c r="M120" i="7"/>
  <c r="M118" i="7"/>
  <c r="M119" i="7"/>
  <c r="M117" i="7"/>
  <c r="M116" i="7"/>
  <c r="M115" i="7"/>
  <c r="M114" i="7"/>
  <c r="M113" i="7"/>
  <c r="M112" i="7"/>
  <c r="M111" i="7"/>
  <c r="M110" i="7"/>
  <c r="M109" i="7"/>
  <c r="M108" i="7"/>
  <c r="M107" i="7"/>
  <c r="M106" i="7"/>
  <c r="M105" i="7"/>
  <c r="M104" i="7"/>
  <c r="M102" i="7"/>
  <c r="M103" i="7"/>
  <c r="M100" i="7"/>
  <c r="M101" i="7"/>
  <c r="M99" i="7"/>
  <c r="M98" i="7"/>
  <c r="M97" i="7"/>
  <c r="M96" i="7"/>
  <c r="M95" i="7"/>
  <c r="M94" i="7"/>
  <c r="M93" i="7"/>
  <c r="M92" i="7"/>
  <c r="M91" i="7"/>
  <c r="M90" i="7"/>
  <c r="M89" i="7"/>
  <c r="M88" i="7"/>
  <c r="M86" i="7"/>
  <c r="M84" i="7"/>
  <c r="M87" i="7"/>
  <c r="M85" i="7"/>
  <c r="M83" i="7"/>
  <c r="M82" i="7"/>
  <c r="M81" i="7"/>
  <c r="M80" i="7"/>
  <c r="M78" i="7"/>
  <c r="M77" i="7"/>
  <c r="M76" i="7"/>
  <c r="M75" i="7"/>
  <c r="M74" i="7"/>
  <c r="M73" i="7"/>
  <c r="M72" i="7"/>
  <c r="M71" i="7"/>
  <c r="M70" i="7"/>
  <c r="M68" i="7"/>
  <c r="M69" i="7"/>
  <c r="M67" i="7"/>
  <c r="M66" i="7"/>
  <c r="M65" i="7"/>
  <c r="M64" i="7"/>
  <c r="M63" i="7"/>
  <c r="M62" i="7"/>
  <c r="M61" i="7"/>
  <c r="M60" i="7"/>
  <c r="M59" i="7"/>
  <c r="M58" i="7"/>
  <c r="M56" i="7"/>
  <c r="M54" i="7"/>
  <c r="M53" i="7"/>
  <c r="M52" i="7"/>
  <c r="M51" i="7"/>
  <c r="M50" i="7"/>
  <c r="M49" i="7"/>
  <c r="M48" i="7"/>
  <c r="M47" i="7"/>
  <c r="M46" i="7"/>
  <c r="M45" i="7"/>
  <c r="M44" i="7"/>
  <c r="M43" i="7"/>
  <c r="M40" i="7"/>
  <c r="M39" i="7"/>
  <c r="M38" i="7"/>
  <c r="M37" i="7"/>
  <c r="M36" i="7"/>
  <c r="M35" i="7"/>
  <c r="M33" i="7"/>
  <c r="M32" i="7"/>
  <c r="M30" i="7"/>
  <c r="M28" i="7"/>
  <c r="M27" i="7"/>
  <c r="M25" i="7"/>
  <c r="M24" i="7"/>
  <c r="M23" i="7"/>
  <c r="M22" i="7"/>
  <c r="M21" i="7"/>
  <c r="M20" i="7"/>
  <c r="M19" i="7"/>
  <c r="M18" i="7"/>
  <c r="M17" i="7"/>
  <c r="M16" i="7"/>
  <c r="M15" i="7"/>
  <c r="M14" i="7"/>
  <c r="M13" i="7"/>
  <c r="M10" i="7"/>
  <c r="M9" i="7"/>
  <c r="M8" i="7"/>
  <c r="M7" i="7"/>
  <c r="M6" i="7"/>
  <c r="M5" i="7"/>
  <c r="M4" i="7"/>
  <c r="K277" i="7"/>
  <c r="K276" i="7"/>
  <c r="K275" i="7"/>
  <c r="K274" i="7"/>
  <c r="K273" i="7"/>
  <c r="K272" i="7"/>
  <c r="K271" i="7"/>
  <c r="K269" i="7"/>
  <c r="K267" i="7"/>
  <c r="K266" i="7"/>
  <c r="K265" i="7"/>
  <c r="K263" i="7"/>
  <c r="K262" i="7"/>
  <c r="K261" i="7"/>
  <c r="K260" i="7"/>
  <c r="K259" i="7"/>
  <c r="K258" i="7"/>
  <c r="K257" i="7"/>
  <c r="K256" i="7"/>
  <c r="K255" i="7"/>
  <c r="K254" i="7"/>
  <c r="K253" i="7"/>
  <c r="K250" i="7"/>
  <c r="K249" i="7"/>
  <c r="K248" i="7"/>
  <c r="K247" i="7"/>
  <c r="K246" i="7"/>
  <c r="K245" i="7"/>
  <c r="K244" i="7"/>
  <c r="K243" i="7"/>
  <c r="K242" i="7"/>
  <c r="K241" i="7"/>
  <c r="K239" i="7"/>
  <c r="K238" i="7"/>
  <c r="K237" i="7"/>
  <c r="K234" i="7"/>
  <c r="K233" i="7"/>
  <c r="K232" i="7"/>
  <c r="K231" i="7"/>
  <c r="K229" i="7"/>
  <c r="K228" i="7"/>
  <c r="K227" i="7"/>
  <c r="K226" i="7"/>
  <c r="K225" i="7"/>
  <c r="K224" i="7"/>
  <c r="K223" i="7"/>
  <c r="K222" i="7"/>
  <c r="K220" i="7"/>
  <c r="K219" i="7"/>
  <c r="K218" i="7"/>
  <c r="K217" i="7"/>
  <c r="K215" i="7"/>
  <c r="K214" i="7"/>
  <c r="K230" i="7"/>
  <c r="K213" i="7"/>
  <c r="K212" i="7"/>
  <c r="K211" i="7"/>
  <c r="K210" i="7"/>
  <c r="K209" i="7"/>
  <c r="K208" i="7"/>
  <c r="K207" i="7"/>
  <c r="K206" i="7"/>
  <c r="K205" i="7"/>
  <c r="K264" i="7"/>
  <c r="K204" i="7"/>
  <c r="K203" i="7"/>
  <c r="K202" i="7"/>
  <c r="K201" i="7"/>
  <c r="K200" i="7"/>
  <c r="K199" i="7"/>
  <c r="K198" i="7"/>
  <c r="K197" i="7"/>
  <c r="K196" i="7"/>
  <c r="K195" i="7"/>
  <c r="K194" i="7"/>
  <c r="K193" i="7"/>
  <c r="K192" i="7"/>
  <c r="K191" i="7"/>
  <c r="K190" i="7"/>
  <c r="K189" i="7"/>
  <c r="K187" i="7"/>
  <c r="K188" i="7"/>
  <c r="K185" i="7"/>
  <c r="K183" i="7"/>
  <c r="K182" i="7"/>
  <c r="K181" i="7"/>
  <c r="K180" i="7"/>
  <c r="K178" i="7"/>
  <c r="K177" i="7"/>
  <c r="K176" i="7"/>
  <c r="K175" i="7"/>
  <c r="K174" i="7"/>
  <c r="K173" i="7"/>
  <c r="K172" i="7"/>
  <c r="K171" i="7"/>
  <c r="K170" i="7"/>
  <c r="K168" i="7"/>
  <c r="K167" i="7"/>
  <c r="K166" i="7"/>
  <c r="K165" i="7"/>
  <c r="K164" i="7"/>
  <c r="K162" i="7"/>
  <c r="K161" i="7"/>
  <c r="K160" i="7"/>
  <c r="K159" i="7"/>
  <c r="K158" i="7"/>
  <c r="K157" i="7"/>
  <c r="K156" i="7"/>
  <c r="K155" i="7"/>
  <c r="K154" i="7"/>
  <c r="K153" i="7"/>
  <c r="K152" i="7"/>
  <c r="K151" i="7"/>
  <c r="K150" i="7"/>
  <c r="K149" i="7"/>
  <c r="K148" i="7"/>
  <c r="K147" i="7"/>
  <c r="K146" i="7"/>
  <c r="K144" i="7"/>
  <c r="K145" i="7"/>
  <c r="K143" i="7"/>
  <c r="K142" i="7"/>
  <c r="K141" i="7"/>
  <c r="K140" i="7"/>
  <c r="K139" i="7"/>
  <c r="K138" i="7"/>
  <c r="K137" i="7"/>
  <c r="K136" i="7"/>
  <c r="K135" i="7"/>
  <c r="K134" i="7"/>
  <c r="K133" i="7"/>
  <c r="K129" i="7"/>
  <c r="K132" i="7"/>
  <c r="K131" i="7"/>
  <c r="K130" i="7"/>
  <c r="K128" i="7"/>
  <c r="K127" i="7"/>
  <c r="K126" i="7"/>
  <c r="K124" i="7"/>
  <c r="K125" i="7"/>
  <c r="K123" i="7"/>
  <c r="K122" i="7"/>
  <c r="K120" i="7"/>
  <c r="K118" i="7"/>
  <c r="K119" i="7"/>
  <c r="K117" i="7"/>
  <c r="K116" i="7"/>
  <c r="K115" i="7"/>
  <c r="K114" i="7"/>
  <c r="K113" i="7"/>
  <c r="K112" i="7"/>
  <c r="K111" i="7"/>
  <c r="K110" i="7"/>
  <c r="K109" i="7"/>
  <c r="K108" i="7"/>
  <c r="K107" i="7"/>
  <c r="K106" i="7"/>
  <c r="K105" i="7"/>
  <c r="K104" i="7"/>
  <c r="K102" i="7"/>
  <c r="K103" i="7"/>
  <c r="K100" i="7"/>
  <c r="K101" i="7"/>
  <c r="K99" i="7"/>
  <c r="K98" i="7"/>
  <c r="K97" i="7"/>
  <c r="K96" i="7"/>
  <c r="K95" i="7"/>
  <c r="K94" i="7"/>
  <c r="K93" i="7"/>
  <c r="K92" i="7"/>
  <c r="K91" i="7"/>
  <c r="K90" i="7"/>
  <c r="K89" i="7"/>
  <c r="K88" i="7"/>
  <c r="K86" i="7"/>
  <c r="K84" i="7"/>
  <c r="K87" i="7"/>
  <c r="K85" i="7"/>
  <c r="K83" i="7"/>
  <c r="K82" i="7"/>
  <c r="K81" i="7"/>
  <c r="K80" i="7"/>
  <c r="K78" i="7"/>
  <c r="K77" i="7"/>
  <c r="K76" i="7"/>
  <c r="K75" i="7"/>
  <c r="K74" i="7"/>
  <c r="K73" i="7"/>
  <c r="K72" i="7"/>
  <c r="K71" i="7"/>
  <c r="K70" i="7"/>
  <c r="K68" i="7"/>
  <c r="K69" i="7"/>
  <c r="K67" i="7"/>
  <c r="K66" i="7"/>
  <c r="K65" i="7"/>
  <c r="K64" i="7"/>
  <c r="K63" i="7"/>
  <c r="K62" i="7"/>
  <c r="K61" i="7"/>
  <c r="K60" i="7"/>
  <c r="K59" i="7"/>
  <c r="K58" i="7"/>
  <c r="K56" i="7"/>
  <c r="K54" i="7"/>
  <c r="K53" i="7"/>
  <c r="K52" i="7"/>
  <c r="K51" i="7"/>
  <c r="K50" i="7"/>
  <c r="K49" i="7"/>
  <c r="K48" i="7"/>
  <c r="K47" i="7"/>
  <c r="K46" i="7"/>
  <c r="K45" i="7"/>
  <c r="K44" i="7"/>
  <c r="K43" i="7"/>
  <c r="K40" i="7"/>
  <c r="K39" i="7"/>
  <c r="K38" i="7"/>
  <c r="K37" i="7"/>
  <c r="K36" i="7"/>
  <c r="K35" i="7"/>
  <c r="K33" i="7"/>
  <c r="K32" i="7"/>
  <c r="K30" i="7"/>
  <c r="K28" i="7"/>
  <c r="K27" i="7"/>
  <c r="K25" i="7"/>
  <c r="K24" i="7"/>
  <c r="K23" i="7"/>
  <c r="K22" i="7"/>
  <c r="K21" i="7"/>
  <c r="K20" i="7"/>
  <c r="K19" i="7"/>
  <c r="K18" i="7"/>
  <c r="K17" i="7"/>
  <c r="K16" i="7"/>
  <c r="K15" i="7"/>
  <c r="K14" i="7"/>
  <c r="K13" i="7"/>
  <c r="K10" i="7"/>
  <c r="K9" i="7"/>
  <c r="K8" i="7"/>
  <c r="K7" i="7"/>
  <c r="K6" i="7"/>
  <c r="K5" i="7"/>
  <c r="K4" i="7"/>
  <c r="P3896" i="1"/>
  <c r="AE15801" i="1"/>
  <c r="K3" i="7" l="1"/>
  <c r="AK16000" i="1"/>
  <c r="O279" i="7"/>
  <c r="S279" i="7"/>
  <c r="W279" i="7"/>
  <c r="N279" i="7"/>
  <c r="R279" i="7"/>
  <c r="V279" i="7"/>
  <c r="P16000" i="1"/>
  <c r="F78" i="7"/>
  <c r="F279" i="7" s="1"/>
  <c r="AL16000" i="1"/>
  <c r="M3" i="7"/>
  <c r="M279" i="7" s="1"/>
  <c r="AP16000" i="1"/>
  <c r="Q3" i="7"/>
  <c r="Q279" i="7" s="1"/>
  <c r="AT16000" i="1"/>
  <c r="U3" i="7"/>
  <c r="U279" i="7" s="1"/>
  <c r="L3" i="7"/>
  <c r="L279" i="7" s="1"/>
  <c r="AO16000" i="1"/>
  <c r="P3" i="7"/>
  <c r="P279" i="7" s="1"/>
  <c r="AS16000" i="1"/>
  <c r="T3" i="7"/>
  <c r="T279" i="7" s="1"/>
  <c r="AN16000" i="1"/>
  <c r="AR16000" i="1"/>
  <c r="AV16000" i="1"/>
  <c r="AM16000" i="1"/>
  <c r="AQ16000" i="1"/>
  <c r="AU16000" i="1"/>
  <c r="AW16000" i="1"/>
  <c r="AE10915" i="1"/>
  <c r="AE10916" i="1"/>
  <c r="AE6498" i="1"/>
  <c r="AO16001" i="1" l="1"/>
  <c r="AQ16001" i="1"/>
  <c r="AS16001" i="1"/>
  <c r="AU16001" i="1"/>
  <c r="AM16001" i="1"/>
  <c r="AW16001" i="1"/>
  <c r="AE3778" i="1"/>
  <c r="AE3598" i="1"/>
  <c r="AE3601" i="1"/>
  <c r="AE3602" i="1"/>
  <c r="AE3603" i="1"/>
  <c r="AE3604" i="1"/>
  <c r="AE3605" i="1"/>
  <c r="AE3606" i="1"/>
  <c r="AE3607" i="1"/>
  <c r="AE3608" i="1"/>
  <c r="AE3609" i="1"/>
  <c r="AE2397" i="1"/>
  <c r="AE2396" i="1"/>
  <c r="AE14254" i="1" l="1"/>
  <c r="AE14255" i="1"/>
  <c r="AE14256" i="1"/>
  <c r="AE14257" i="1"/>
  <c r="AE14258" i="1"/>
  <c r="AE14259" i="1"/>
  <c r="AE14260" i="1"/>
  <c r="AE14262" i="1"/>
  <c r="AE14263" i="1"/>
  <c r="AE14264" i="1"/>
  <c r="AE14265" i="1"/>
  <c r="AE14266" i="1"/>
  <c r="AE14267" i="1"/>
  <c r="AE14268" i="1"/>
  <c r="AE14269" i="1"/>
  <c r="AE14270" i="1"/>
  <c r="AE14271" i="1"/>
  <c r="AE14272" i="1"/>
  <c r="AE14273" i="1"/>
  <c r="AE14274" i="1"/>
  <c r="AE14275" i="1"/>
  <c r="AE14276" i="1"/>
  <c r="AE14277" i="1"/>
  <c r="AE14300" i="1"/>
  <c r="AE14301" i="1"/>
  <c r="AE14302" i="1"/>
  <c r="AE14303" i="1"/>
  <c r="AE14304" i="1"/>
  <c r="AE14305" i="1"/>
  <c r="AE14306" i="1"/>
  <c r="AE14307" i="1"/>
  <c r="AE14308" i="1"/>
  <c r="AE14309" i="1"/>
  <c r="AE14310" i="1"/>
  <c r="AE14311" i="1"/>
  <c r="AE14312" i="1"/>
  <c r="AE14313" i="1"/>
  <c r="AE14314" i="1"/>
  <c r="AE14315" i="1"/>
  <c r="AE14316" i="1"/>
  <c r="AE14317" i="1"/>
  <c r="AE14318" i="1"/>
  <c r="AE14319" i="1"/>
  <c r="AE14320" i="1"/>
  <c r="AE14321" i="1"/>
  <c r="AE14322" i="1"/>
  <c r="AE14323" i="1"/>
  <c r="AE14324" i="1"/>
  <c r="AE14325" i="1"/>
  <c r="AE14326" i="1"/>
  <c r="AE14327" i="1"/>
  <c r="AE14328" i="1"/>
  <c r="AE14329" i="1"/>
  <c r="AE14330" i="1"/>
  <c r="AE14284" i="1"/>
  <c r="AE14285" i="1"/>
  <c r="AE14286" i="1"/>
  <c r="AE14287" i="1"/>
  <c r="AE14288" i="1"/>
  <c r="AE14289" i="1"/>
  <c r="AE14290" i="1"/>
  <c r="AE14291" i="1"/>
  <c r="AE14294" i="1"/>
  <c r="AE14295" i="1"/>
  <c r="AE14001" i="1"/>
  <c r="AE14002" i="1"/>
  <c r="AE14003" i="1"/>
  <c r="AE14004" i="1"/>
  <c r="AE14005" i="1"/>
  <c r="AE14006" i="1"/>
  <c r="AE14007" i="1"/>
  <c r="AE14008" i="1"/>
  <c r="AE14009" i="1"/>
  <c r="AE14010" i="1"/>
  <c r="AE14011" i="1"/>
  <c r="AE14012" i="1"/>
  <c r="AE14013" i="1"/>
  <c r="AE14015" i="1"/>
  <c r="AE14016" i="1"/>
  <c r="AE14017" i="1"/>
  <c r="AE14018" i="1"/>
  <c r="AE14019" i="1"/>
  <c r="AE14020" i="1"/>
  <c r="AE14021" i="1"/>
  <c r="AE14022" i="1"/>
  <c r="AE14023" i="1"/>
  <c r="AE14024" i="1"/>
  <c r="AE14025" i="1"/>
  <c r="AE14026" i="1"/>
  <c r="AE14027" i="1"/>
  <c r="AE14028" i="1"/>
  <c r="AE14029" i="1"/>
  <c r="AE14030" i="1"/>
  <c r="AE14031" i="1"/>
  <c r="AE14032" i="1"/>
  <c r="AE14033" i="1"/>
  <c r="AE14034" i="1"/>
  <c r="AE14035" i="1"/>
  <c r="AE14036" i="1"/>
  <c r="AE14037" i="1"/>
  <c r="AE14038" i="1"/>
  <c r="AE14039" i="1"/>
  <c r="AE14040" i="1"/>
  <c r="AE14041" i="1"/>
  <c r="AE14042" i="1"/>
  <c r="AE14043" i="1"/>
  <c r="AE14044" i="1"/>
  <c r="AE14045" i="1"/>
  <c r="AE14046" i="1"/>
  <c r="AE14048" i="1"/>
  <c r="AE14049" i="1"/>
  <c r="AE14050" i="1"/>
  <c r="AE14051" i="1"/>
  <c r="AE14052" i="1"/>
  <c r="AE14053" i="1"/>
  <c r="AE14054" i="1"/>
  <c r="AE14055" i="1"/>
  <c r="AE14056" i="1"/>
  <c r="AE14057" i="1"/>
  <c r="AE14058" i="1"/>
  <c r="AE14059" i="1"/>
  <c r="AE14060" i="1"/>
  <c r="AE14062" i="1"/>
  <c r="AE14063" i="1"/>
  <c r="AE14064" i="1"/>
  <c r="AE14065" i="1"/>
  <c r="AE14066" i="1"/>
  <c r="AE14061" i="1"/>
  <c r="AE14067" i="1"/>
  <c r="AE14068" i="1"/>
  <c r="AE13999" i="1"/>
  <c r="AE13997" i="1"/>
  <c r="AE13990" i="1"/>
  <c r="AE14282" i="1" l="1"/>
  <c r="AE14281" i="1"/>
  <c r="Q14279" i="1"/>
  <c r="AE14298" i="1"/>
  <c r="AE14297" i="1"/>
  <c r="AE14296" i="1"/>
  <c r="AE14283" i="1"/>
  <c r="AE14280" i="1"/>
  <c r="AE14398" i="1"/>
  <c r="AE14399" i="1"/>
  <c r="AE15017" i="1"/>
  <c r="AE15018" i="1"/>
  <c r="AE15019" i="1"/>
  <c r="AE15288" i="1"/>
  <c r="AE15289" i="1"/>
  <c r="AE13498" i="1"/>
  <c r="AE13499" i="1"/>
  <c r="AE13500" i="1"/>
  <c r="AE13501" i="1"/>
  <c r="AE14939" i="1"/>
  <c r="AE14940" i="1"/>
  <c r="AE14941" i="1"/>
  <c r="AE14897" i="1"/>
  <c r="AE14898" i="1"/>
  <c r="AE14899" i="1"/>
  <c r="AE14900" i="1"/>
  <c r="AE7961" i="1"/>
  <c r="AE9899" i="1"/>
  <c r="AE9853" i="1"/>
  <c r="AE12711" i="1"/>
  <c r="AE7092" i="1"/>
  <c r="AE7093" i="1"/>
  <c r="AE7094" i="1"/>
  <c r="AE7095" i="1"/>
  <c r="AE7096" i="1"/>
  <c r="AE7097" i="1"/>
  <c r="AE7098" i="1"/>
  <c r="AE7099" i="1"/>
  <c r="AE7100" i="1"/>
  <c r="AE7101" i="1"/>
  <c r="AE7102" i="1"/>
  <c r="AE7103" i="1"/>
  <c r="AE7104" i="1"/>
  <c r="AE7105" i="1"/>
  <c r="AE7106" i="1"/>
  <c r="AE6214" i="1"/>
  <c r="AE6947" i="1"/>
  <c r="AE6767" i="1"/>
  <c r="AE6768" i="1"/>
  <c r="AE6769" i="1"/>
  <c r="AE6770" i="1"/>
  <c r="AE6772" i="1"/>
  <c r="AE6773" i="1"/>
  <c r="AE6774" i="1"/>
  <c r="AE4597" i="1"/>
  <c r="AE4598" i="1"/>
  <c r="AE4599" i="1"/>
  <c r="AE2504" i="1"/>
  <c r="AE2505" i="1"/>
  <c r="AE1492" i="1"/>
  <c r="AE1545" i="1"/>
  <c r="AE1546" i="1"/>
  <c r="AE1547" i="1"/>
  <c r="AE1548" i="1"/>
  <c r="AE614" i="1"/>
  <c r="AE615" i="1"/>
  <c r="AE616" i="1"/>
  <c r="AE617" i="1"/>
  <c r="AE618" i="1"/>
  <c r="AE621" i="1"/>
  <c r="AE638" i="1"/>
  <c r="AE639" i="1"/>
  <c r="AE830" i="1"/>
  <c r="AE831" i="1"/>
  <c r="AE832" i="1"/>
  <c r="AE833" i="1"/>
  <c r="AE834" i="1"/>
  <c r="AE835" i="1"/>
  <c r="Q13415" i="1"/>
  <c r="Q7962" i="1"/>
  <c r="Q4985" i="1"/>
  <c r="Q4979" i="1"/>
  <c r="Q866" i="1"/>
  <c r="Q698" i="1"/>
  <c r="Q192" i="1"/>
  <c r="Q174" i="1"/>
  <c r="Q12542" i="1"/>
  <c r="Q15709" i="1"/>
  <c r="Q10021" i="1"/>
  <c r="Q7046" i="1"/>
  <c r="Q4963" i="1"/>
  <c r="Q4968" i="1"/>
  <c r="AE4969" i="1"/>
  <c r="Q4960" i="1"/>
  <c r="Q3546" i="1"/>
  <c r="Q2992" i="1"/>
  <c r="Q2986" i="1"/>
  <c r="Q2168" i="1"/>
  <c r="Q229" i="1"/>
  <c r="Q220" i="1"/>
  <c r="AE3" i="1"/>
  <c r="AE4" i="1"/>
  <c r="AE5" i="1"/>
  <c r="AE6" i="1"/>
  <c r="AE8" i="1"/>
  <c r="AE9" i="1"/>
  <c r="AE10" i="1"/>
  <c r="AE11" i="1"/>
  <c r="AE12" i="1"/>
  <c r="AE13" i="1"/>
  <c r="AE15" i="1"/>
  <c r="AE16" i="1"/>
  <c r="AE17" i="1"/>
  <c r="AE19" i="1"/>
  <c r="AE20" i="1"/>
  <c r="AE21" i="1"/>
  <c r="AE23" i="1"/>
  <c r="AE24" i="1"/>
  <c r="Q13026" i="1"/>
  <c r="Q4931" i="1"/>
  <c r="Q3241" i="1"/>
  <c r="Q4413" i="1"/>
  <c r="Q4252" i="1"/>
  <c r="Q4569" i="1"/>
  <c r="Q4360" i="1"/>
  <c r="Q4184" i="1"/>
  <c r="Q3961" i="1"/>
  <c r="Q3896" i="1"/>
  <c r="Q3551" i="1"/>
  <c r="Q3104" i="1"/>
  <c r="Q3000" i="1"/>
  <c r="Q2996" i="1"/>
  <c r="Q2970" i="1"/>
  <c r="Q2951" i="1"/>
  <c r="Q2741" i="1"/>
  <c r="Q2633" i="1"/>
  <c r="Q2622" i="1"/>
  <c r="Q2503" i="1"/>
  <c r="Q2371" i="1"/>
  <c r="Q2225" i="1"/>
  <c r="Q1969" i="1"/>
  <c r="Q1851" i="1"/>
  <c r="Q1660" i="1"/>
  <c r="Q1544" i="1"/>
  <c r="Q1484" i="1"/>
  <c r="Q1301" i="1"/>
  <c r="Q1289" i="1"/>
  <c r="Q1242" i="1"/>
  <c r="Q812" i="1"/>
  <c r="Q2127" i="1"/>
  <c r="Q2" i="1"/>
  <c r="Q15963" i="1"/>
  <c r="Q15953" i="1"/>
  <c r="Q15951" i="1"/>
  <c r="Q15949" i="1"/>
  <c r="Q15938" i="1"/>
  <c r="Q15930" i="1"/>
  <c r="Q15847" i="1"/>
  <c r="Q15842" i="1"/>
  <c r="Q15839" i="1"/>
  <c r="Q15835" i="1"/>
  <c r="Q15764" i="1"/>
  <c r="Q15755" i="1"/>
  <c r="Q15699" i="1"/>
  <c r="Q15697" i="1"/>
  <c r="Q15612" i="1"/>
  <c r="Q15547" i="1"/>
  <c r="Q15531" i="1"/>
  <c r="Q15514" i="1"/>
  <c r="Q15468" i="1"/>
  <c r="Q15415" i="1"/>
  <c r="Q15410" i="1"/>
  <c r="Q15386" i="1"/>
  <c r="Q14965" i="1"/>
  <c r="Q14944" i="1"/>
  <c r="Q14870" i="1"/>
  <c r="Q14775" i="1"/>
  <c r="Q14758" i="1"/>
  <c r="Q14545" i="1"/>
  <c r="Q14529" i="1"/>
  <c r="Q14396" i="1"/>
  <c r="Q14392" i="1"/>
  <c r="Q14382" i="1"/>
  <c r="Q14351" i="1"/>
  <c r="Q14072" i="1"/>
  <c r="Q13959" i="1"/>
  <c r="Q13943" i="1"/>
  <c r="Q13895" i="1"/>
  <c r="Q13646" i="1"/>
  <c r="Q13601" i="1"/>
  <c r="Q13577" i="1"/>
  <c r="Q13557" i="1"/>
  <c r="Q13518" i="1"/>
  <c r="Q13516" i="1"/>
  <c r="Q13485" i="1"/>
  <c r="Q13422" i="1"/>
  <c r="Q13398" i="1"/>
  <c r="Q13301" i="1"/>
  <c r="Q13291" i="1"/>
  <c r="Q13283" i="1"/>
  <c r="Q13281" i="1"/>
  <c r="Q13138" i="1"/>
  <c r="Q13126" i="1"/>
  <c r="Q13030" i="1"/>
  <c r="Q13596" i="1"/>
  <c r="Q13023" i="1"/>
  <c r="Q12708" i="1"/>
  <c r="Q12699" i="1"/>
  <c r="Q12619" i="1"/>
  <c r="Q12610" i="1"/>
  <c r="Q12579" i="1"/>
  <c r="Q12561" i="1"/>
  <c r="Q12516" i="1"/>
  <c r="Q12514" i="1"/>
  <c r="Q12500" i="1"/>
  <c r="Q12312" i="1"/>
  <c r="Q12296" i="1"/>
  <c r="Q12284" i="1"/>
  <c r="Q12280" i="1"/>
  <c r="Q12240" i="1"/>
  <c r="Q12231" i="1"/>
  <c r="Q12039" i="1"/>
  <c r="Q11865" i="1"/>
  <c r="Q11777" i="1"/>
  <c r="Q11749" i="1"/>
  <c r="Q11688" i="1"/>
  <c r="Q11583" i="1"/>
  <c r="Q11555" i="1"/>
  <c r="Q11424" i="1"/>
  <c r="Q11298" i="1"/>
  <c r="Q11258" i="1"/>
  <c r="Q11050" i="1"/>
  <c r="Q9983" i="1"/>
  <c r="Q9742" i="1"/>
  <c r="Q9664" i="1"/>
  <c r="Q9602" i="1"/>
  <c r="Q9585" i="1"/>
  <c r="Q9573" i="1"/>
  <c r="Q9472" i="1"/>
  <c r="Q9409" i="1"/>
  <c r="Q9312" i="1"/>
  <c r="Q9308" i="1"/>
  <c r="Q9280" i="1"/>
  <c r="Q9261" i="1"/>
  <c r="Q9034" i="1"/>
  <c r="Q9022" i="1"/>
  <c r="Q8889" i="1"/>
  <c r="Q8876" i="1"/>
  <c r="Q8869" i="1"/>
  <c r="Q8822" i="1"/>
  <c r="Q8636" i="1"/>
  <c r="Q8605" i="1"/>
  <c r="Q8524" i="1"/>
  <c r="Q8471" i="1"/>
  <c r="Q8418" i="1"/>
  <c r="Q8395" i="1"/>
  <c r="Q8384" i="1"/>
  <c r="Q8227" i="1"/>
  <c r="Q8198" i="1"/>
  <c r="Q8140" i="1"/>
  <c r="Q8172" i="1"/>
  <c r="Q8137" i="1"/>
  <c r="Q8135" i="1"/>
  <c r="Q8128" i="1"/>
  <c r="Q8126" i="1"/>
  <c r="Q8080" i="1"/>
  <c r="Q8059" i="1"/>
  <c r="Q8053" i="1"/>
  <c r="Q8029" i="1"/>
  <c r="Q8027" i="1"/>
  <c r="Q7861" i="1"/>
  <c r="Q7916" i="1"/>
  <c r="Q7880" i="1"/>
  <c r="Q7863" i="1"/>
  <c r="Q7850" i="1"/>
  <c r="Q7107" i="1"/>
  <c r="Q7085" i="1"/>
  <c r="Q7039" i="1"/>
  <c r="Q7018" i="1"/>
  <c r="Q6954" i="1"/>
  <c r="Q6586" i="1"/>
  <c r="Q6588" i="1"/>
  <c r="Q6282" i="1"/>
  <c r="Q6259" i="1"/>
  <c r="Q6060" i="1"/>
  <c r="Q6007" i="1"/>
  <c r="Q5648" i="1"/>
  <c r="Q5019" i="1"/>
  <c r="Q4807" i="1"/>
  <c r="Q14203" i="1"/>
  <c r="AE14215" i="1"/>
  <c r="AE14216" i="1"/>
  <c r="AE14217" i="1"/>
  <c r="AE14218" i="1"/>
  <c r="AE14219" i="1"/>
  <c r="AE14220" i="1"/>
  <c r="AE14221" i="1"/>
  <c r="AE14225" i="1"/>
  <c r="AE14204" i="1"/>
  <c r="AE14206" i="1"/>
  <c r="Q11737" i="1"/>
  <c r="Q11634" i="1"/>
  <c r="Q11569" i="1"/>
  <c r="AF14279" i="1" l="1"/>
  <c r="J238" i="7" s="1"/>
  <c r="AF14" i="1"/>
  <c r="J4" i="7" s="1"/>
  <c r="Q8520" i="1"/>
  <c r="Q9251" i="1"/>
  <c r="Q10009" i="1"/>
  <c r="Q7013" i="1"/>
  <c r="Q8023" i="1"/>
  <c r="Q8361" i="1"/>
  <c r="Q6180" i="1"/>
  <c r="Q6092" i="1"/>
  <c r="Q4736" i="1"/>
  <c r="Q4751" i="1"/>
  <c r="Q4757" i="1"/>
  <c r="Q4820" i="1"/>
  <c r="Q4839" i="1"/>
  <c r="Q4863" i="1"/>
  <c r="Q4907" i="1"/>
  <c r="Q4910" i="1"/>
  <c r="Q4937" i="1"/>
  <c r="Q4988" i="1"/>
  <c r="Q5023" i="1"/>
  <c r="Q5230" i="1"/>
  <c r="Q5322" i="1"/>
  <c r="Q5388" i="1"/>
  <c r="Q5548" i="1"/>
  <c r="Q3880" i="1"/>
  <c r="Q3949" i="1"/>
  <c r="Q4180" i="1"/>
  <c r="Q2921" i="1"/>
  <c r="Q2937" i="1"/>
  <c r="Q2982" i="1"/>
  <c r="Q3003" i="1"/>
  <c r="Q2173" i="1" l="1"/>
  <c r="Q1237" i="1"/>
  <c r="Q1275" i="1"/>
  <c r="Q1324" i="1"/>
  <c r="Q1465" i="1"/>
  <c r="Q1489" i="1"/>
  <c r="Q1535" i="1"/>
  <c r="Q1553" i="1"/>
  <c r="Q1567" i="1"/>
  <c r="Q1583" i="1"/>
  <c r="Q687" i="1"/>
  <c r="Q700" i="1"/>
  <c r="Q728" i="1"/>
  <c r="Q785" i="1"/>
  <c r="Q788" i="1"/>
  <c r="Q801" i="1"/>
  <c r="Q807" i="1"/>
  <c r="Q824" i="1"/>
  <c r="Q868" i="1"/>
  <c r="Q610" i="1"/>
  <c r="Q18" i="1"/>
  <c r="Q25" i="1"/>
  <c r="Q36" i="1"/>
  <c r="Q44" i="1"/>
  <c r="Q75" i="1"/>
  <c r="Q216" i="1"/>
  <c r="Q278" i="1"/>
  <c r="Q317" i="1"/>
  <c r="Q417" i="1"/>
  <c r="AE14425" i="1" l="1"/>
  <c r="AE14424" i="1"/>
  <c r="AE5825" i="1"/>
  <c r="AE5824" i="1"/>
  <c r="AE5823" i="1"/>
  <c r="AE5822" i="1"/>
  <c r="AE5821" i="1"/>
  <c r="AE6945" i="1"/>
  <c r="AE6948" i="1"/>
  <c r="AE6952" i="1"/>
  <c r="AE4841" i="1"/>
  <c r="AE4840" i="1"/>
  <c r="AE13403" i="1"/>
  <c r="AE829" i="1"/>
  <c r="AE4865" i="1"/>
  <c r="AE9904" i="1"/>
  <c r="AE9873" i="1"/>
  <c r="AE9865" i="1"/>
  <c r="Q14" i="1" l="1"/>
  <c r="AE14214" i="1"/>
  <c r="AE14074" i="1" l="1"/>
  <c r="AE14075" i="1"/>
  <c r="AE14076" i="1"/>
  <c r="AE14077" i="1"/>
  <c r="AE14078" i="1"/>
  <c r="AE14079" i="1"/>
  <c r="AE14080" i="1"/>
  <c r="AE14081" i="1"/>
  <c r="AE14082" i="1"/>
  <c r="AE14083" i="1"/>
  <c r="AE14084" i="1"/>
  <c r="AE14085" i="1"/>
  <c r="AE14086" i="1"/>
  <c r="AE14087" i="1"/>
  <c r="AE14088" i="1"/>
  <c r="AE14089" i="1"/>
  <c r="AE14090" i="1"/>
  <c r="AE14091" i="1"/>
  <c r="AE14092" i="1"/>
  <c r="AE14093" i="1"/>
  <c r="AE14094" i="1"/>
  <c r="AE14095" i="1"/>
  <c r="AE14096" i="1"/>
  <c r="AE14098" i="1"/>
  <c r="AE14099" i="1"/>
  <c r="AE14100" i="1"/>
  <c r="AE14101" i="1"/>
  <c r="AE14102" i="1"/>
  <c r="AE14103" i="1"/>
  <c r="AE14104" i="1"/>
  <c r="AE14105" i="1"/>
  <c r="AE14106" i="1"/>
  <c r="AE14107" i="1"/>
  <c r="AE14108" i="1"/>
  <c r="AE14109" i="1"/>
  <c r="AE14110" i="1"/>
  <c r="AE14111" i="1"/>
  <c r="AE14112" i="1"/>
  <c r="AE14113" i="1"/>
  <c r="AE14115" i="1"/>
  <c r="AE14116" i="1"/>
  <c r="AE14117" i="1"/>
  <c r="AE14118" i="1"/>
  <c r="AE14119" i="1"/>
  <c r="AE14120" i="1"/>
  <c r="AE14121" i="1"/>
  <c r="AE14122" i="1"/>
  <c r="AE14202" i="1"/>
  <c r="AE14200" i="1"/>
  <c r="AE14199" i="1"/>
  <c r="AE14198" i="1"/>
  <c r="AE14197" i="1"/>
  <c r="AE14196" i="1"/>
  <c r="AE14195" i="1"/>
  <c r="AE14194" i="1"/>
  <c r="AE14193" i="1"/>
  <c r="AE14192" i="1"/>
  <c r="AE14191" i="1"/>
  <c r="AE14190" i="1"/>
  <c r="AE14188" i="1"/>
  <c r="AE14187" i="1"/>
  <c r="AE14186" i="1"/>
  <c r="AE14185" i="1"/>
  <c r="AE14184" i="1"/>
  <c r="AE14183" i="1"/>
  <c r="AE14182" i="1"/>
  <c r="AE14181" i="1"/>
  <c r="AE14180" i="1"/>
  <c r="AE14179" i="1"/>
  <c r="AE14178" i="1"/>
  <c r="AE14177" i="1"/>
  <c r="AE14176" i="1"/>
  <c r="AE14175" i="1"/>
  <c r="AE14174" i="1"/>
  <c r="AE14173" i="1"/>
  <c r="AE14172" i="1"/>
  <c r="AE14171" i="1"/>
  <c r="AE14170" i="1"/>
  <c r="AE14168" i="1"/>
  <c r="AE14169" i="1"/>
  <c r="AE14167" i="1"/>
  <c r="AE14166" i="1"/>
  <c r="AE14165" i="1"/>
  <c r="AE14164" i="1"/>
  <c r="AE14163" i="1"/>
  <c r="AE14162" i="1"/>
  <c r="AE14161" i="1"/>
  <c r="AE14160" i="1"/>
  <c r="AE14159" i="1"/>
  <c r="AE14158" i="1"/>
  <c r="AE14157" i="1"/>
  <c r="AE14156" i="1"/>
  <c r="AE14155" i="1"/>
  <c r="AE14154" i="1"/>
  <c r="AE14153" i="1"/>
  <c r="AE14152" i="1"/>
  <c r="AE14151" i="1"/>
  <c r="AE14150" i="1"/>
  <c r="AE14149" i="1"/>
  <c r="AE14148" i="1"/>
  <c r="AE14147" i="1"/>
  <c r="AE14146" i="1"/>
  <c r="AE14145" i="1"/>
  <c r="AE14144" i="1"/>
  <c r="AE14143" i="1"/>
  <c r="AE14073" i="1" l="1"/>
  <c r="AE13901" i="1"/>
  <c r="AE13904" i="1"/>
  <c r="AE13905" i="1"/>
  <c r="AE13906" i="1"/>
  <c r="AE13907" i="1"/>
  <c r="AE13908" i="1"/>
  <c r="AE13910" i="1"/>
  <c r="AE13911" i="1"/>
  <c r="AE13912" i="1"/>
  <c r="AE13913" i="1"/>
  <c r="AE13914" i="1"/>
  <c r="AE13915" i="1"/>
  <c r="AE13916" i="1"/>
  <c r="AE13917" i="1"/>
  <c r="AE13918" i="1"/>
  <c r="AE13919" i="1"/>
  <c r="AE13920" i="1"/>
  <c r="AE13921" i="1"/>
  <c r="AE13922" i="1"/>
  <c r="AE13923" i="1"/>
  <c r="AE13926" i="1"/>
  <c r="AE13927" i="1"/>
  <c r="AE13928" i="1"/>
  <c r="AE13929" i="1"/>
  <c r="AE13930" i="1"/>
  <c r="AE13932" i="1"/>
  <c r="AE13933" i="1"/>
  <c r="AE13934" i="1"/>
  <c r="AE13935" i="1"/>
  <c r="AE13936" i="1"/>
  <c r="AE13937" i="1"/>
  <c r="AE13938" i="1"/>
  <c r="AE13939" i="1"/>
  <c r="AE13941" i="1"/>
  <c r="AE13942" i="1"/>
  <c r="AE13896" i="1"/>
  <c r="AE13958" i="1"/>
  <c r="AE13957" i="1"/>
  <c r="AE13627" i="1"/>
  <c r="AE13625" i="1"/>
  <c r="AE13626" i="1"/>
  <c r="AE13628" i="1"/>
  <c r="AE13629" i="1"/>
  <c r="AE13630" i="1"/>
  <c r="AE13631" i="1"/>
  <c r="AE13632" i="1"/>
  <c r="AE13633" i="1"/>
  <c r="AE13634" i="1"/>
  <c r="AE13635" i="1"/>
  <c r="AE13636" i="1"/>
  <c r="AE13637" i="1"/>
  <c r="AE13638" i="1"/>
  <c r="AE13639" i="1"/>
  <c r="AE13640" i="1"/>
  <c r="AE13642" i="1"/>
  <c r="AE13643" i="1"/>
  <c r="AE13644" i="1"/>
  <c r="AE13645" i="1"/>
  <c r="AE13620" i="1"/>
  <c r="AE13624" i="1"/>
  <c r="AE13623" i="1"/>
  <c r="AE13615" i="1"/>
  <c r="AE9517" i="1"/>
  <c r="AE9518" i="1"/>
  <c r="AE9519" i="1"/>
  <c r="AE9520" i="1"/>
  <c r="AE9521" i="1"/>
  <c r="AE9522" i="1"/>
  <c r="AE9523" i="1"/>
  <c r="AE9524" i="1"/>
  <c r="AE9526" i="1"/>
  <c r="AE9528" i="1"/>
  <c r="AE9529" i="1"/>
  <c r="AE9530" i="1"/>
  <c r="AE9531" i="1"/>
  <c r="AE9533" i="1"/>
  <c r="AE9534" i="1"/>
  <c r="AE9539" i="1"/>
  <c r="AE9540" i="1"/>
  <c r="AE9541" i="1"/>
  <c r="AE9543" i="1"/>
  <c r="AE9542" i="1"/>
  <c r="AE9544" i="1"/>
  <c r="AE9546" i="1"/>
  <c r="AE9547" i="1"/>
  <c r="AE9548" i="1"/>
  <c r="AE9549" i="1"/>
  <c r="AE9550" i="1"/>
  <c r="AE9551" i="1"/>
  <c r="AE9552" i="1"/>
  <c r="AE9553" i="1"/>
  <c r="AE9554" i="1"/>
  <c r="AE9555" i="1"/>
  <c r="AE9556" i="1"/>
  <c r="AE9557" i="1"/>
  <c r="AE9558" i="1"/>
  <c r="AE9559" i="1"/>
  <c r="AE9560" i="1"/>
  <c r="AE9561" i="1"/>
  <c r="AE9562" i="1"/>
  <c r="AE9563" i="1"/>
  <c r="AE9564" i="1"/>
  <c r="AE9565" i="1"/>
  <c r="AE9566" i="1"/>
  <c r="AE9567" i="1"/>
  <c r="AE9568" i="1"/>
  <c r="AE9570" i="1"/>
  <c r="AE9572" i="1"/>
  <c r="AE9473" i="1"/>
  <c r="AE9474" i="1"/>
  <c r="AE9516" i="1"/>
  <c r="AE9515" i="1"/>
  <c r="AE9514" i="1"/>
  <c r="AE9507" i="1"/>
  <c r="AE9500" i="1"/>
  <c r="AE9492" i="1"/>
  <c r="AE9491" i="1"/>
  <c r="AE9490" i="1"/>
  <c r="AE9489" i="1"/>
  <c r="AE9486" i="1"/>
  <c r="AE9485" i="1"/>
  <c r="AE9484" i="1"/>
  <c r="AE9483" i="1"/>
  <c r="AE9326" i="1"/>
  <c r="AE9327" i="1"/>
  <c r="AE9328" i="1"/>
  <c r="AE9329" i="1"/>
  <c r="AE9330" i="1"/>
  <c r="AE9331" i="1"/>
  <c r="AE9332" i="1"/>
  <c r="AE9333" i="1"/>
  <c r="AE9334" i="1"/>
  <c r="AE9335" i="1"/>
  <c r="AE9336" i="1"/>
  <c r="AE9338" i="1"/>
  <c r="AE9340" i="1"/>
  <c r="AE9341" i="1"/>
  <c r="AE9343" i="1"/>
  <c r="AE9344" i="1"/>
  <c r="AE9345" i="1"/>
  <c r="AE9346" i="1"/>
  <c r="AE9347" i="1"/>
  <c r="AE9348" i="1"/>
  <c r="AE9349" i="1"/>
  <c r="AE9350" i="1"/>
  <c r="AE9351" i="1"/>
  <c r="AE9352" i="1"/>
  <c r="AE9353" i="1"/>
  <c r="AE9354" i="1"/>
  <c r="AE9356" i="1"/>
  <c r="AE9357" i="1"/>
  <c r="AE9358" i="1"/>
  <c r="AE9359" i="1"/>
  <c r="AE9360" i="1"/>
  <c r="AE9362" i="1"/>
  <c r="AE9363" i="1"/>
  <c r="AE9364" i="1"/>
  <c r="AE9365" i="1"/>
  <c r="AE9367" i="1"/>
  <c r="AE9369" i="1"/>
  <c r="AE9370" i="1"/>
  <c r="AE9371" i="1"/>
  <c r="AE9372" i="1"/>
  <c r="AE9373" i="1"/>
  <c r="AE9374" i="1"/>
  <c r="AE9375" i="1"/>
  <c r="AE9376" i="1"/>
  <c r="AE9377" i="1"/>
  <c r="AE9378" i="1"/>
  <c r="AE9379" i="1"/>
  <c r="AE9381" i="1"/>
  <c r="AE9382" i="1"/>
  <c r="AE9383" i="1"/>
  <c r="AE9384" i="1"/>
  <c r="AE9385" i="1"/>
  <c r="AE9386" i="1"/>
  <c r="AE9387" i="1"/>
  <c r="AE9388" i="1"/>
  <c r="AE9389" i="1"/>
  <c r="AE9390" i="1"/>
  <c r="AE9391" i="1"/>
  <c r="AE9392" i="1"/>
  <c r="AE9395" i="1"/>
  <c r="AE9396" i="1"/>
  <c r="AE9397" i="1"/>
  <c r="AE9398" i="1"/>
  <c r="AE9399" i="1"/>
  <c r="AE9400" i="1"/>
  <c r="AE9401" i="1"/>
  <c r="AE9402" i="1"/>
  <c r="AE9403" i="1"/>
  <c r="AE9325" i="1"/>
  <c r="AE9317" i="1"/>
  <c r="AE9316" i="1"/>
  <c r="AE2961" i="1"/>
  <c r="AE2962" i="1"/>
  <c r="AE2963" i="1"/>
  <c r="AE2964" i="1"/>
  <c r="AE2965" i="1"/>
  <c r="AE2966" i="1"/>
  <c r="AE2967" i="1"/>
  <c r="AE2969" i="1"/>
  <c r="AE2960" i="1"/>
  <c r="AE2959" i="1"/>
  <c r="AE2958" i="1"/>
  <c r="AE2957" i="1"/>
  <c r="AE2956" i="1"/>
  <c r="AE2955" i="1"/>
  <c r="AE2954" i="1"/>
  <c r="AE2953" i="1"/>
  <c r="AE2952" i="1"/>
  <c r="AE5231" i="1"/>
  <c r="AE5232" i="1"/>
  <c r="AE5233" i="1"/>
  <c r="AE5234" i="1"/>
  <c r="AE5235" i="1"/>
  <c r="AE5236" i="1"/>
  <c r="AE5238" i="1"/>
  <c r="AE5239" i="1"/>
  <c r="AE5240" i="1"/>
  <c r="AE5241" i="1"/>
  <c r="AE5242" i="1"/>
  <c r="AE5243" i="1"/>
  <c r="AE5244" i="1"/>
  <c r="AE5245" i="1"/>
  <c r="AE5246" i="1"/>
  <c r="AE5247" i="1"/>
  <c r="AE5248" i="1"/>
  <c r="AE5249" i="1"/>
  <c r="AE5251" i="1"/>
  <c r="AE5252" i="1"/>
  <c r="AE5253" i="1"/>
  <c r="AE5254" i="1"/>
  <c r="AE5255" i="1"/>
  <c r="AE5256" i="1"/>
  <c r="AE5257" i="1"/>
  <c r="AE5258" i="1"/>
  <c r="AE5259" i="1"/>
  <c r="AE5260" i="1"/>
  <c r="AE5261" i="1"/>
  <c r="AE5262" i="1"/>
  <c r="AE5263" i="1"/>
  <c r="AE5264" i="1"/>
  <c r="AE5265" i="1"/>
  <c r="AE5266" i="1"/>
  <c r="AE5267" i="1"/>
  <c r="AE5268" i="1"/>
  <c r="AE5269" i="1"/>
  <c r="AE5270" i="1"/>
  <c r="AE5271" i="1"/>
  <c r="AE5272" i="1"/>
  <c r="AE5273" i="1"/>
  <c r="AE5274" i="1"/>
  <c r="AE5275" i="1"/>
  <c r="AE5276" i="1"/>
  <c r="AE5277" i="1"/>
  <c r="AE5278" i="1"/>
  <c r="AE5279" i="1"/>
  <c r="AE5280" i="1"/>
  <c r="AE5281" i="1"/>
  <c r="AE5282" i="1"/>
  <c r="AE5283" i="1"/>
  <c r="AE5284" i="1"/>
  <c r="AE5285" i="1"/>
  <c r="AE5286" i="1"/>
  <c r="AE5287" i="1"/>
  <c r="AE5288" i="1"/>
  <c r="AE5289" i="1"/>
  <c r="AE5290" i="1"/>
  <c r="AE5291" i="1"/>
  <c r="AE5292" i="1"/>
  <c r="AE5293" i="1"/>
  <c r="AE5294" i="1"/>
  <c r="AE5295" i="1"/>
  <c r="AE5296" i="1"/>
  <c r="AE5297" i="1"/>
  <c r="AE5298" i="1"/>
  <c r="AE5299" i="1"/>
  <c r="AE5300" i="1"/>
  <c r="AE5301" i="1"/>
  <c r="AE5302" i="1"/>
  <c r="AE5303" i="1"/>
  <c r="AE5304" i="1"/>
  <c r="AE5305" i="1"/>
  <c r="AE5306" i="1"/>
  <c r="AE5307" i="1"/>
  <c r="AE5308" i="1"/>
  <c r="AE5309" i="1"/>
  <c r="AE5310" i="1"/>
  <c r="AE5312" i="1"/>
  <c r="AE5317" i="1"/>
  <c r="AE5318" i="1"/>
  <c r="AE5319" i="1"/>
  <c r="AE5320" i="1"/>
  <c r="AE5321" i="1"/>
  <c r="AE5316" i="1"/>
  <c r="AE5315" i="1"/>
  <c r="AE5313" i="1"/>
  <c r="AE5026" i="1"/>
  <c r="AE5027" i="1"/>
  <c r="AE5028" i="1"/>
  <c r="AE5029" i="1"/>
  <c r="AE5030" i="1"/>
  <c r="AE5031" i="1"/>
  <c r="AE5032" i="1"/>
  <c r="AE5033" i="1"/>
  <c r="AE5034" i="1"/>
  <c r="AE5035" i="1"/>
  <c r="AE5036" i="1"/>
  <c r="AE5037" i="1"/>
  <c r="AE5038" i="1"/>
  <c r="AE5039" i="1"/>
  <c r="AE5040" i="1"/>
  <c r="AE5041" i="1"/>
  <c r="AE5042" i="1"/>
  <c r="AE5043" i="1"/>
  <c r="AE5044" i="1"/>
  <c r="AE5045" i="1"/>
  <c r="AE5046" i="1"/>
  <c r="AE5047" i="1"/>
  <c r="AE5048" i="1"/>
  <c r="AE5049" i="1"/>
  <c r="AE5050" i="1"/>
  <c r="AE5051" i="1"/>
  <c r="AE5052" i="1"/>
  <c r="AE5053" i="1"/>
  <c r="AE5054" i="1"/>
  <c r="AE5055" i="1"/>
  <c r="AE5056" i="1"/>
  <c r="AE5057" i="1"/>
  <c r="AE5058" i="1"/>
  <c r="AE5059" i="1"/>
  <c r="AE5060" i="1"/>
  <c r="AE5061" i="1"/>
  <c r="AE5062" i="1"/>
  <c r="AE5063" i="1"/>
  <c r="AE5064" i="1"/>
  <c r="AE5065" i="1"/>
  <c r="AE5066" i="1"/>
  <c r="AE5067" i="1"/>
  <c r="AE5068" i="1"/>
  <c r="AE5069" i="1"/>
  <c r="AE5070" i="1"/>
  <c r="AE5071" i="1"/>
  <c r="AE5072" i="1"/>
  <c r="AE5073" i="1"/>
  <c r="AE5074" i="1"/>
  <c r="AE5075" i="1"/>
  <c r="AE5076" i="1"/>
  <c r="AE5078" i="1"/>
  <c r="AE5079" i="1"/>
  <c r="AE5080" i="1"/>
  <c r="AE5081" i="1"/>
  <c r="AE5082" i="1"/>
  <c r="AE5083" i="1"/>
  <c r="AE5084" i="1"/>
  <c r="AE5085" i="1"/>
  <c r="AE5086" i="1"/>
  <c r="AE5087" i="1"/>
  <c r="AE5088" i="1"/>
  <c r="AE5089" i="1"/>
  <c r="AE5090" i="1"/>
  <c r="AE5091" i="1"/>
  <c r="AE5092" i="1"/>
  <c r="AE5093" i="1"/>
  <c r="AE5094" i="1"/>
  <c r="AE5095" i="1"/>
  <c r="AE5096" i="1"/>
  <c r="AE5097" i="1"/>
  <c r="AE5098" i="1"/>
  <c r="AE5099" i="1"/>
  <c r="AE5100" i="1"/>
  <c r="AE5101" i="1"/>
  <c r="AE5102" i="1"/>
  <c r="AE5103" i="1"/>
  <c r="AE5104" i="1"/>
  <c r="AE5105" i="1"/>
  <c r="AE5106" i="1"/>
  <c r="AE5107" i="1"/>
  <c r="AE5108" i="1"/>
  <c r="AE5109" i="1"/>
  <c r="AE5110" i="1"/>
  <c r="AE5111" i="1"/>
  <c r="AE5112" i="1"/>
  <c r="AE5113" i="1"/>
  <c r="AE5114" i="1"/>
  <c r="AE5115" i="1"/>
  <c r="AE5116" i="1"/>
  <c r="AE5117" i="1"/>
  <c r="AE5118" i="1"/>
  <c r="AE5119" i="1"/>
  <c r="AE5120" i="1"/>
  <c r="AE5121" i="1"/>
  <c r="AE5122" i="1"/>
  <c r="AE5123" i="1"/>
  <c r="AE5124" i="1"/>
  <c r="AE5125" i="1"/>
  <c r="AE5126" i="1"/>
  <c r="AE5127" i="1"/>
  <c r="AE5128" i="1"/>
  <c r="AE5129" i="1"/>
  <c r="AE5130" i="1"/>
  <c r="AE5131" i="1"/>
  <c r="AE5132" i="1"/>
  <c r="AE5133" i="1"/>
  <c r="AE5134" i="1"/>
  <c r="AE5135" i="1"/>
  <c r="AE5136" i="1"/>
  <c r="AE5137" i="1"/>
  <c r="AE5138" i="1"/>
  <c r="AE5139" i="1"/>
  <c r="AE5140" i="1"/>
  <c r="AE5141" i="1"/>
  <c r="AE5142" i="1"/>
  <c r="AE5143" i="1"/>
  <c r="AE5144" i="1"/>
  <c r="AE5145" i="1"/>
  <c r="AE5146" i="1"/>
  <c r="AE5147" i="1"/>
  <c r="AE5148" i="1"/>
  <c r="AE5149" i="1"/>
  <c r="AE5150" i="1"/>
  <c r="AE5151" i="1"/>
  <c r="AE5152" i="1"/>
  <c r="AE5153" i="1"/>
  <c r="AE5154" i="1"/>
  <c r="AE5155" i="1"/>
  <c r="AE5157" i="1"/>
  <c r="AE5158" i="1"/>
  <c r="AE5159" i="1"/>
  <c r="AE5161" i="1"/>
  <c r="AE5162" i="1"/>
  <c r="AE5163" i="1"/>
  <c r="AE5164" i="1"/>
  <c r="AE5165" i="1"/>
  <c r="AE5166" i="1"/>
  <c r="AE5167" i="1"/>
  <c r="AE5168" i="1"/>
  <c r="AE5169" i="1"/>
  <c r="AE5170" i="1"/>
  <c r="AE5171" i="1"/>
  <c r="AE5172" i="1"/>
  <c r="AE5173" i="1"/>
  <c r="AE5174" i="1"/>
  <c r="AE5175" i="1"/>
  <c r="AE5176" i="1"/>
  <c r="AE5177" i="1"/>
  <c r="AE5178" i="1"/>
  <c r="AE5179" i="1"/>
  <c r="AE5180" i="1"/>
  <c r="AE5181" i="1"/>
  <c r="AE5182" i="1"/>
  <c r="AE5183" i="1"/>
  <c r="AE5184" i="1"/>
  <c r="AE5197" i="1"/>
  <c r="AE5198" i="1"/>
  <c r="AE5199" i="1"/>
  <c r="AE5200" i="1"/>
  <c r="AE5201" i="1"/>
  <c r="AE5202" i="1"/>
  <c r="AE5204" i="1"/>
  <c r="AE5206" i="1"/>
  <c r="AE5207" i="1"/>
  <c r="AE5208" i="1"/>
  <c r="AE5209" i="1"/>
  <c r="AE5210" i="1"/>
  <c r="AE5212" i="1"/>
  <c r="AE5213" i="1"/>
  <c r="AE5214" i="1"/>
  <c r="AE5215" i="1"/>
  <c r="AE5216" i="1"/>
  <c r="AE5217" i="1"/>
  <c r="AE5218" i="1"/>
  <c r="AE5219" i="1"/>
  <c r="AE5220" i="1"/>
  <c r="AE5221" i="1"/>
  <c r="AE5222" i="1"/>
  <c r="AE5224" i="1"/>
  <c r="AE5225" i="1"/>
  <c r="AE5226" i="1"/>
  <c r="AE5227" i="1"/>
  <c r="AE5228" i="1"/>
  <c r="AE5229" i="1"/>
  <c r="AE5196" i="1"/>
  <c r="AE5195" i="1"/>
  <c r="AE5193" i="1"/>
  <c r="AE5192" i="1"/>
  <c r="AE5191" i="1"/>
  <c r="AE5190" i="1"/>
  <c r="AE5189" i="1"/>
  <c r="AE5188" i="1"/>
  <c r="AE5187" i="1"/>
  <c r="AE5186" i="1"/>
  <c r="AE8895" i="1"/>
  <c r="AE8896" i="1"/>
  <c r="AE8897" i="1"/>
  <c r="AE8898" i="1"/>
  <c r="AE8899" i="1"/>
  <c r="AE8900" i="1"/>
  <c r="AE8901" i="1"/>
  <c r="AE8902" i="1"/>
  <c r="AE8903" i="1"/>
  <c r="AE8904" i="1"/>
  <c r="AE8905" i="1"/>
  <c r="AE8906" i="1"/>
  <c r="AE8907" i="1"/>
  <c r="AE8908" i="1"/>
  <c r="AE8909" i="1"/>
  <c r="AE8910" i="1"/>
  <c r="AE8911" i="1"/>
  <c r="AE8912" i="1"/>
  <c r="AE8913" i="1"/>
  <c r="AE8914" i="1"/>
  <c r="AE8915" i="1"/>
  <c r="AE8916" i="1"/>
  <c r="AE8917" i="1"/>
  <c r="AE8918" i="1"/>
  <c r="AE8919" i="1"/>
  <c r="AE8920" i="1"/>
  <c r="AE8921" i="1"/>
  <c r="AE8922" i="1"/>
  <c r="AE8923" i="1"/>
  <c r="AE8924" i="1"/>
  <c r="AE8925" i="1"/>
  <c r="AE8926" i="1"/>
  <c r="AE8927" i="1"/>
  <c r="AE8928" i="1"/>
  <c r="AE8929" i="1"/>
  <c r="AE8930" i="1"/>
  <c r="AE8931" i="1"/>
  <c r="AE8932" i="1"/>
  <c r="AE8933" i="1"/>
  <c r="AE8934" i="1"/>
  <c r="AE8935" i="1"/>
  <c r="AE8936" i="1"/>
  <c r="AE8937" i="1"/>
  <c r="AE8939" i="1"/>
  <c r="AE8941" i="1"/>
  <c r="AE8945" i="1"/>
  <c r="AE8947" i="1"/>
  <c r="AE8948" i="1"/>
  <c r="AE8949" i="1"/>
  <c r="AE8950" i="1"/>
  <c r="AE8951" i="1"/>
  <c r="AE8952" i="1"/>
  <c r="AE8953" i="1"/>
  <c r="AE8954" i="1"/>
  <c r="AE8955" i="1"/>
  <c r="AE8956" i="1"/>
  <c r="AE8957" i="1"/>
  <c r="AE8958" i="1"/>
  <c r="AE8959" i="1"/>
  <c r="AE8960" i="1"/>
  <c r="AE8961" i="1"/>
  <c r="AE8962" i="1"/>
  <c r="AE8963" i="1"/>
  <c r="AE8964" i="1"/>
  <c r="AE8965" i="1"/>
  <c r="AE8966" i="1"/>
  <c r="AE8967" i="1"/>
  <c r="AE8968" i="1"/>
  <c r="AE8969" i="1"/>
  <c r="AE8970" i="1"/>
  <c r="AE8971" i="1"/>
  <c r="AE8972" i="1"/>
  <c r="AE8973" i="1"/>
  <c r="AE8974" i="1"/>
  <c r="AE8975" i="1"/>
  <c r="AE8976" i="1"/>
  <c r="AE8977" i="1"/>
  <c r="AE8978" i="1"/>
  <c r="AE8979" i="1"/>
  <c r="AE8980" i="1"/>
  <c r="AE8982" i="1"/>
  <c r="AE8983" i="1"/>
  <c r="AE8984" i="1"/>
  <c r="AE8985" i="1"/>
  <c r="AE8995" i="1"/>
  <c r="AE8997" i="1"/>
  <c r="AE8998" i="1"/>
  <c r="AE8999" i="1"/>
  <c r="AE9000" i="1"/>
  <c r="AE9002" i="1"/>
  <c r="AE9003" i="1"/>
  <c r="AE9004" i="1"/>
  <c r="AE9005" i="1"/>
  <c r="AE9006" i="1"/>
  <c r="AE9007" i="1"/>
  <c r="AE9008" i="1"/>
  <c r="AE9009" i="1"/>
  <c r="AE9010" i="1"/>
  <c r="AE9011" i="1"/>
  <c r="AE9012" i="1"/>
  <c r="AE9013" i="1"/>
  <c r="AE9014" i="1"/>
  <c r="AE9015" i="1"/>
  <c r="AE9016" i="1"/>
  <c r="AE9017" i="1"/>
  <c r="AE9018" i="1"/>
  <c r="AE9019" i="1"/>
  <c r="AE9020" i="1"/>
  <c r="AE9021" i="1"/>
  <c r="AE139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8" i="1"/>
  <c r="AE1437" i="1"/>
  <c r="AE1436" i="1"/>
  <c r="AE1435" i="1"/>
  <c r="AE1434" i="1"/>
  <c r="AE1433" i="1"/>
  <c r="AE1432" i="1"/>
  <c r="AE1431" i="1"/>
  <c r="AE1430" i="1"/>
  <c r="AE1429" i="1"/>
  <c r="AE1428" i="1"/>
  <c r="AE1426" i="1"/>
  <c r="AE1425" i="1"/>
  <c r="AE1424" i="1"/>
  <c r="AE1423" i="1"/>
  <c r="AE1422" i="1"/>
  <c r="AE1421" i="1"/>
  <c r="AE1420" i="1"/>
  <c r="AE1419" i="1"/>
  <c r="AE1418" i="1"/>
  <c r="AE1417" i="1"/>
  <c r="AE1416" i="1"/>
  <c r="AE1415" i="1"/>
  <c r="AE1414" i="1"/>
  <c r="AE1412" i="1"/>
  <c r="AE1411" i="1"/>
  <c r="AE1410" i="1"/>
  <c r="AE1409" i="1"/>
  <c r="AE1408" i="1"/>
  <c r="AE1407" i="1"/>
  <c r="AE1406" i="1"/>
  <c r="AE1405" i="1"/>
  <c r="AE1404" i="1"/>
  <c r="AE1403" i="1"/>
  <c r="AE1402" i="1"/>
  <c r="AE1401" i="1"/>
  <c r="AE1400" i="1"/>
  <c r="AE1399" i="1"/>
  <c r="AE1398" i="1"/>
  <c r="AE1397" i="1"/>
  <c r="AE1396"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4282" i="1"/>
  <c r="AE4281" i="1"/>
  <c r="AE3105" i="1"/>
  <c r="AE3106" i="1"/>
  <c r="AE3107" i="1"/>
  <c r="AE3108" i="1"/>
  <c r="AE3109" i="1"/>
  <c r="AE3110" i="1"/>
  <c r="AE3111" i="1"/>
  <c r="AE3112" i="1"/>
  <c r="AE3113" i="1"/>
  <c r="AE3114" i="1"/>
  <c r="AE3115" i="1"/>
  <c r="AE3116" i="1"/>
  <c r="AE3117" i="1"/>
  <c r="AE3118" i="1"/>
  <c r="AE3119" i="1"/>
  <c r="AE3120" i="1"/>
  <c r="AE3121" i="1"/>
  <c r="AE3122" i="1"/>
  <c r="AE3123" i="1"/>
  <c r="AE3124" i="1"/>
  <c r="AE3125" i="1"/>
  <c r="AE3126" i="1"/>
  <c r="AE3127" i="1"/>
  <c r="AE3128" i="1"/>
  <c r="AE3129" i="1"/>
  <c r="AE3130" i="1"/>
  <c r="AE3131" i="1"/>
  <c r="AE3132" i="1"/>
  <c r="AE3133" i="1"/>
  <c r="AE3134" i="1"/>
  <c r="AE3135" i="1"/>
  <c r="AE3136" i="1"/>
  <c r="AE3137" i="1"/>
  <c r="AE3138" i="1"/>
  <c r="AE3139" i="1"/>
  <c r="AE3140" i="1"/>
  <c r="AE3141" i="1"/>
  <c r="AE3142" i="1"/>
  <c r="AE3143" i="1"/>
  <c r="AE3144" i="1"/>
  <c r="AE3145" i="1"/>
  <c r="AE3146" i="1"/>
  <c r="AE3147" i="1"/>
  <c r="AE3148" i="1"/>
  <c r="AE3149" i="1"/>
  <c r="AE3150" i="1"/>
  <c r="AE3151" i="1"/>
  <c r="AE3152" i="1"/>
  <c r="AE3153" i="1"/>
  <c r="AE3154" i="1"/>
  <c r="AE3155" i="1"/>
  <c r="AE3156" i="1"/>
  <c r="AE3157" i="1"/>
  <c r="AE3158" i="1"/>
  <c r="AE3159" i="1"/>
  <c r="AE3160" i="1"/>
  <c r="AE3161" i="1"/>
  <c r="AE3162" i="1"/>
  <c r="AE3163" i="1"/>
  <c r="AE3164" i="1"/>
  <c r="AE3165" i="1"/>
  <c r="AE3166" i="1"/>
  <c r="AE3167" i="1"/>
  <c r="AE3168" i="1"/>
  <c r="AE3169" i="1"/>
  <c r="AE3170" i="1"/>
  <c r="AE3171" i="1"/>
  <c r="AE3172" i="1"/>
  <c r="AE3173" i="1"/>
  <c r="AE3174" i="1"/>
  <c r="AE3175" i="1"/>
  <c r="AE3176" i="1"/>
  <c r="AE3177" i="1"/>
  <c r="AE3178" i="1"/>
  <c r="AE3179" i="1"/>
  <c r="AE3180" i="1"/>
  <c r="AE3181" i="1"/>
  <c r="AE3182" i="1"/>
  <c r="AE3183" i="1"/>
  <c r="AE3184" i="1"/>
  <c r="AE3186" i="1"/>
  <c r="AE3187" i="1"/>
  <c r="AE3188" i="1"/>
  <c r="AE3189" i="1"/>
  <c r="AE3190" i="1"/>
  <c r="AE3191" i="1"/>
  <c r="AE3192" i="1"/>
  <c r="AE3193" i="1"/>
  <c r="AE3194" i="1"/>
  <c r="AE3195" i="1"/>
  <c r="AE3196" i="1"/>
  <c r="AE3197" i="1"/>
  <c r="AE3198" i="1"/>
  <c r="AE3199" i="1"/>
  <c r="AE3201" i="1"/>
  <c r="AE3202" i="1"/>
  <c r="AE3203" i="1"/>
  <c r="AE3204" i="1"/>
  <c r="AE3205" i="1"/>
  <c r="AE3206" i="1"/>
  <c r="AE3207" i="1"/>
  <c r="AE3208" i="1"/>
  <c r="AE3209" i="1"/>
  <c r="AE3210" i="1"/>
  <c r="AE3211" i="1"/>
  <c r="AE3212" i="1"/>
  <c r="AE3213" i="1"/>
  <c r="AE3214" i="1"/>
  <c r="AE3215" i="1"/>
  <c r="AE3216" i="1"/>
  <c r="AE3217" i="1"/>
  <c r="AE3218" i="1"/>
  <c r="AE3219" i="1"/>
  <c r="AE3221" i="1"/>
  <c r="AE3222" i="1"/>
  <c r="AE3223" i="1"/>
  <c r="AE3224" i="1"/>
  <c r="AE3225" i="1"/>
  <c r="AE3226" i="1"/>
  <c r="AE3227" i="1"/>
  <c r="AE3228" i="1"/>
  <c r="AE3229" i="1"/>
  <c r="AE3231" i="1"/>
  <c r="AE3232" i="1"/>
  <c r="AE3233" i="1"/>
  <c r="AE3235" i="1"/>
  <c r="AE3238" i="1"/>
  <c r="AE3239" i="1"/>
  <c r="AE3240" i="1"/>
  <c r="AE15414" i="1"/>
  <c r="AE15412" i="1"/>
  <c r="AE9605" i="1"/>
  <c r="AE9606" i="1"/>
  <c r="AE9607" i="1"/>
  <c r="AE9608" i="1"/>
  <c r="AE9609" i="1"/>
  <c r="AE9610" i="1"/>
  <c r="AE9611" i="1"/>
  <c r="AE9612" i="1"/>
  <c r="AE9613" i="1"/>
  <c r="AE9614" i="1"/>
  <c r="AE9615" i="1"/>
  <c r="AE9616" i="1"/>
  <c r="AE9617" i="1"/>
  <c r="AE9618" i="1"/>
  <c r="AE9619" i="1"/>
  <c r="AE9620" i="1"/>
  <c r="AE9621" i="1"/>
  <c r="AE9622" i="1"/>
  <c r="AE9623" i="1"/>
  <c r="AE9624" i="1"/>
  <c r="AE9625" i="1"/>
  <c r="AE9626" i="1"/>
  <c r="AE9627" i="1"/>
  <c r="AE9628" i="1"/>
  <c r="AE9629" i="1"/>
  <c r="AE9630" i="1"/>
  <c r="AE9631" i="1"/>
  <c r="AE9632" i="1"/>
  <c r="AE9633" i="1"/>
  <c r="AE9634" i="1"/>
  <c r="AE9635" i="1"/>
  <c r="AE9636" i="1"/>
  <c r="AE9637" i="1"/>
  <c r="AE9638" i="1"/>
  <c r="AE9639" i="1"/>
  <c r="AE9640" i="1"/>
  <c r="AE9641" i="1"/>
  <c r="AE9642" i="1"/>
  <c r="AE9643" i="1"/>
  <c r="AE9644" i="1"/>
  <c r="AE9645" i="1"/>
  <c r="AE9647" i="1"/>
  <c r="AE9667" i="1"/>
  <c r="AE9668" i="1"/>
  <c r="AE9669" i="1"/>
  <c r="AE9670" i="1"/>
  <c r="AE9671" i="1"/>
  <c r="AE9672" i="1"/>
  <c r="AE9673" i="1"/>
  <c r="AE9674" i="1"/>
  <c r="AE9675" i="1"/>
  <c r="AE9676" i="1"/>
  <c r="AE9677" i="1"/>
  <c r="AE9678" i="1"/>
  <c r="AE9679" i="1"/>
  <c r="AE9680" i="1"/>
  <c r="AE9681" i="1"/>
  <c r="AE9682" i="1"/>
  <c r="AE9683" i="1"/>
  <c r="AE9684" i="1"/>
  <c r="AE9685" i="1"/>
  <c r="AE9686" i="1"/>
  <c r="AE9687" i="1"/>
  <c r="AE9688" i="1"/>
  <c r="AE9689" i="1"/>
  <c r="AE9690" i="1"/>
  <c r="AE9691" i="1"/>
  <c r="AE9692" i="1"/>
  <c r="AE9693" i="1"/>
  <c r="AE9694" i="1"/>
  <c r="AE9695" i="1"/>
  <c r="AE9696" i="1"/>
  <c r="AE9697" i="1"/>
  <c r="AE9698" i="1"/>
  <c r="AE9699" i="1"/>
  <c r="AE9700" i="1"/>
  <c r="AE9701" i="1"/>
  <c r="AE9702" i="1"/>
  <c r="AE9703" i="1"/>
  <c r="AE9704" i="1"/>
  <c r="AE9705" i="1"/>
  <c r="AE9706" i="1"/>
  <c r="AE9707" i="1"/>
  <c r="AE9708" i="1"/>
  <c r="AE9709" i="1"/>
  <c r="AE9710" i="1"/>
  <c r="AE9711" i="1"/>
  <c r="AE9712" i="1"/>
  <c r="AE9713" i="1"/>
  <c r="AE9714" i="1"/>
  <c r="AE9715" i="1"/>
  <c r="AE9716" i="1"/>
  <c r="AE9717" i="1"/>
  <c r="AE9718" i="1"/>
  <c r="AE9719" i="1"/>
  <c r="AE9720" i="1"/>
  <c r="AE9721" i="1"/>
  <c r="AE9722" i="1"/>
  <c r="AE9723" i="1"/>
  <c r="AE9724" i="1"/>
  <c r="AE9648" i="1"/>
  <c r="AE9649" i="1"/>
  <c r="AE9575" i="1"/>
  <c r="AE9577" i="1"/>
  <c r="AE9584" i="1"/>
  <c r="AE9578" i="1"/>
  <c r="AE9579" i="1"/>
  <c r="AE9580" i="1"/>
  <c r="AE9581" i="1"/>
  <c r="AE9583" i="1"/>
  <c r="AE14130" i="1"/>
  <c r="AE13900" i="1"/>
  <c r="AE4284" i="1"/>
  <c r="AE4264" i="1"/>
  <c r="AE4297" i="1"/>
  <c r="AE2888" i="1"/>
  <c r="AE2939" i="1"/>
  <c r="AE10910" i="1" l="1"/>
  <c r="AE10703" i="1"/>
  <c r="AE10068" i="1"/>
  <c r="AE10069" i="1"/>
  <c r="AE10070" i="1"/>
  <c r="AE10071" i="1"/>
  <c r="AE10072" i="1"/>
  <c r="AE10184" i="1"/>
  <c r="AE10029" i="1"/>
  <c r="AE10030" i="1"/>
  <c r="AE10031" i="1"/>
  <c r="AE10032" i="1"/>
  <c r="AE10033" i="1"/>
  <c r="AE10034" i="1"/>
  <c r="AE15673" i="1"/>
  <c r="AE15684" i="1"/>
  <c r="AE15642" i="1"/>
  <c r="AE15641" i="1"/>
  <c r="AE15622" i="1"/>
  <c r="AE15680" i="1"/>
  <c r="AE15630" i="1"/>
  <c r="AE15616" i="1"/>
  <c r="AE1556" i="1"/>
  <c r="AE1557" i="1"/>
  <c r="AE1558" i="1"/>
  <c r="AE1559" i="1"/>
  <c r="AE1560" i="1"/>
  <c r="AE1566" i="1"/>
  <c r="AE1565" i="1"/>
  <c r="AE11040" i="1"/>
  <c r="AE10974" i="1"/>
  <c r="AE10515" i="1"/>
  <c r="AE10516" i="1"/>
  <c r="AE10517" i="1"/>
  <c r="AE10518" i="1"/>
  <c r="AE10519" i="1"/>
  <c r="AE10520" i="1"/>
  <c r="AE10521" i="1"/>
  <c r="AE10522" i="1"/>
  <c r="AE10523" i="1"/>
  <c r="AE10524" i="1"/>
  <c r="AE10525" i="1"/>
  <c r="AE10526" i="1"/>
  <c r="AE10904" i="1"/>
  <c r="AE10905" i="1"/>
  <c r="AE10906" i="1"/>
  <c r="AE10907" i="1"/>
  <c r="AE10908" i="1"/>
  <c r="AE10909" i="1"/>
  <c r="AE10911" i="1"/>
  <c r="AE10912" i="1"/>
  <c r="AE10913" i="1"/>
  <c r="AE10914" i="1"/>
  <c r="AE10918" i="1"/>
  <c r="AE10919" i="1"/>
  <c r="AE10921" i="1"/>
  <c r="AE10922" i="1"/>
  <c r="AE10923" i="1"/>
  <c r="AE10924" i="1"/>
  <c r="AE10925" i="1"/>
  <c r="AE10926" i="1"/>
  <c r="AE10927" i="1"/>
  <c r="AE10929" i="1"/>
  <c r="AE10930" i="1"/>
  <c r="AE10931" i="1"/>
  <c r="AE10932" i="1"/>
  <c r="AE10933" i="1"/>
  <c r="AE10934" i="1"/>
  <c r="AE10935" i="1"/>
  <c r="AE10936" i="1"/>
  <c r="AE10937" i="1"/>
  <c r="AE10938" i="1"/>
  <c r="AE10939" i="1"/>
  <c r="AE10940" i="1"/>
  <c r="AE10941" i="1"/>
  <c r="AE10942" i="1"/>
  <c r="AE10943" i="1"/>
  <c r="AE10944" i="1"/>
  <c r="AE10945" i="1"/>
  <c r="AE10946" i="1"/>
  <c r="AE10947" i="1"/>
  <c r="AE10948" i="1"/>
  <c r="AE10949" i="1"/>
  <c r="AE10950" i="1"/>
  <c r="AE10951" i="1"/>
  <c r="AE10952" i="1"/>
  <c r="AE10953" i="1"/>
  <c r="AE10954" i="1"/>
  <c r="AE10955" i="1"/>
  <c r="AE10956" i="1"/>
  <c r="AE10957" i="1"/>
  <c r="AE10958" i="1"/>
  <c r="AE10959" i="1"/>
  <c r="AE10960" i="1"/>
  <c r="AE10961" i="1"/>
  <c r="AE10962" i="1"/>
  <c r="AE10963" i="1"/>
  <c r="AE10964" i="1"/>
  <c r="AE10965" i="1"/>
  <c r="AE10966" i="1"/>
  <c r="AE10967" i="1"/>
  <c r="AE10968" i="1"/>
  <c r="AE10969" i="1"/>
  <c r="AE10970" i="1"/>
  <c r="AE10971" i="1"/>
  <c r="AE10972" i="1"/>
  <c r="AE10973" i="1"/>
  <c r="AE10975" i="1"/>
  <c r="AE10976" i="1"/>
  <c r="AE10977" i="1"/>
  <c r="AE10978" i="1"/>
  <c r="AE10979" i="1"/>
  <c r="AE10980" i="1"/>
  <c r="AE10981" i="1"/>
  <c r="AE10982" i="1"/>
  <c r="AE10983" i="1"/>
  <c r="AE10984" i="1"/>
  <c r="AE10985" i="1"/>
  <c r="AE10986" i="1"/>
  <c r="AE10987" i="1"/>
  <c r="AE10988" i="1"/>
  <c r="AE10989" i="1"/>
  <c r="AE10990" i="1"/>
  <c r="AE10992" i="1"/>
  <c r="AE10993" i="1"/>
  <c r="AE10994" i="1"/>
  <c r="AE10995" i="1"/>
  <c r="AE10996" i="1"/>
  <c r="AE10997" i="1"/>
  <c r="AE10998" i="1"/>
  <c r="AE10999" i="1"/>
  <c r="AE11000" i="1"/>
  <c r="AE11001" i="1"/>
  <c r="AE11002" i="1"/>
  <c r="AE11003" i="1"/>
  <c r="AE11005" i="1"/>
  <c r="AE11006" i="1"/>
  <c r="AE11007" i="1"/>
  <c r="AE11008" i="1"/>
  <c r="AE11009" i="1"/>
  <c r="AE11010" i="1"/>
  <c r="AE11011" i="1"/>
  <c r="AE11012" i="1"/>
  <c r="AE11013" i="1"/>
  <c r="AE11014" i="1"/>
  <c r="AE11015" i="1"/>
  <c r="AE11016" i="1"/>
  <c r="AE11018" i="1"/>
  <c r="AE11019" i="1"/>
  <c r="AE11020" i="1"/>
  <c r="AE11021" i="1"/>
  <c r="AE11022" i="1"/>
  <c r="AE11023" i="1"/>
  <c r="AE11024" i="1"/>
  <c r="AE11025" i="1"/>
  <c r="AE11026" i="1"/>
  <c r="AE11027" i="1"/>
  <c r="AE11028" i="1"/>
  <c r="AE11029" i="1"/>
  <c r="AE11030" i="1"/>
  <c r="AE11031" i="1"/>
  <c r="AE11032" i="1"/>
  <c r="AE11033" i="1"/>
  <c r="AE11034" i="1"/>
  <c r="AE11035" i="1"/>
  <c r="AE11036" i="1"/>
  <c r="AE11037" i="1"/>
  <c r="AE11038" i="1"/>
  <c r="AE11039" i="1"/>
  <c r="AE11041" i="1"/>
  <c r="AE11042" i="1"/>
  <c r="AE11043" i="1"/>
  <c r="AE11044" i="1"/>
  <c r="AE11045" i="1"/>
  <c r="AE11046" i="1"/>
  <c r="AE11047" i="1"/>
  <c r="AE11048" i="1"/>
  <c r="AE11049" i="1"/>
  <c r="AE10023" i="1"/>
  <c r="AE10024" i="1"/>
  <c r="AE10025" i="1"/>
  <c r="AE10026" i="1"/>
  <c r="AE10027" i="1"/>
  <c r="AE10028" i="1"/>
  <c r="AE10035" i="1"/>
  <c r="AE10036" i="1"/>
  <c r="AE10037" i="1"/>
  <c r="AE10039" i="1"/>
  <c r="AE10038" i="1"/>
  <c r="AE10040" i="1"/>
  <c r="AE10041" i="1"/>
  <c r="AE10042" i="1"/>
  <c r="AE10043" i="1"/>
  <c r="AE10044" i="1"/>
  <c r="AE10045" i="1"/>
  <c r="AE10046" i="1"/>
  <c r="AE10047" i="1"/>
  <c r="AE10048" i="1"/>
  <c r="AE10049" i="1"/>
  <c r="AE10050" i="1"/>
  <c r="AE10051" i="1"/>
  <c r="AE10052" i="1"/>
  <c r="AE10053" i="1"/>
  <c r="AE10054" i="1"/>
  <c r="AE10055" i="1"/>
  <c r="AE10056" i="1"/>
  <c r="AE10058" i="1"/>
  <c r="AE10059" i="1"/>
  <c r="AE10060" i="1"/>
  <c r="AE10061" i="1"/>
  <c r="AE10062" i="1"/>
  <c r="AE10063" i="1"/>
  <c r="AE10064" i="1"/>
  <c r="AE10065" i="1"/>
  <c r="AE10066" i="1"/>
  <c r="AE10067" i="1"/>
  <c r="AE10073" i="1"/>
  <c r="AE10074" i="1"/>
  <c r="AE10075" i="1"/>
  <c r="AE10076" i="1"/>
  <c r="AE10077" i="1"/>
  <c r="AE10078" i="1"/>
  <c r="AE10079" i="1"/>
  <c r="AE10080" i="1"/>
  <c r="AE10081" i="1"/>
  <c r="AE10082" i="1"/>
  <c r="AE10085" i="1"/>
  <c r="AE10086" i="1"/>
  <c r="AE10087" i="1"/>
  <c r="AE10088" i="1"/>
  <c r="AE10089" i="1"/>
  <c r="AE10090" i="1"/>
  <c r="AE10091" i="1"/>
  <c r="AE10092" i="1"/>
  <c r="AE10093" i="1"/>
  <c r="AE10094" i="1"/>
  <c r="AE10095" i="1"/>
  <c r="AE10096" i="1"/>
  <c r="AE10097" i="1"/>
  <c r="AE10098" i="1"/>
  <c r="AE10099" i="1"/>
  <c r="AE10100" i="1"/>
  <c r="AE10101" i="1"/>
  <c r="AE10102" i="1"/>
  <c r="AE10103" i="1"/>
  <c r="AE10104" i="1"/>
  <c r="AE10105" i="1"/>
  <c r="AE10107" i="1"/>
  <c r="AE10108" i="1"/>
  <c r="AE10109" i="1"/>
  <c r="AE10110" i="1"/>
  <c r="AE10111" i="1"/>
  <c r="AE10112" i="1"/>
  <c r="AE10113" i="1"/>
  <c r="AE10114" i="1"/>
  <c r="AE10115" i="1"/>
  <c r="AE10116" i="1"/>
  <c r="AE10117" i="1"/>
  <c r="AE10118" i="1"/>
  <c r="AE10119" i="1"/>
  <c r="AE10120" i="1"/>
  <c r="AE10121" i="1"/>
  <c r="AE10122" i="1"/>
  <c r="AE10123" i="1"/>
  <c r="AE10124" i="1"/>
  <c r="AE10125" i="1"/>
  <c r="AE10126" i="1"/>
  <c r="AE10127" i="1"/>
  <c r="AE10128" i="1"/>
  <c r="AE10129" i="1"/>
  <c r="AE10130" i="1"/>
  <c r="AE10131" i="1"/>
  <c r="AE10132" i="1"/>
  <c r="AE10133" i="1"/>
  <c r="AE10134" i="1"/>
  <c r="AE10135" i="1"/>
  <c r="AE10136" i="1"/>
  <c r="AE10137" i="1"/>
  <c r="AE10138" i="1"/>
  <c r="AE10139" i="1"/>
  <c r="AE10140" i="1"/>
  <c r="AE10141" i="1"/>
  <c r="AE10142" i="1"/>
  <c r="AE10143" i="1"/>
  <c r="AE10144" i="1"/>
  <c r="AE10145" i="1"/>
  <c r="AE10146" i="1"/>
  <c r="AE10147" i="1"/>
  <c r="AE10148" i="1"/>
  <c r="AE10149" i="1"/>
  <c r="AE10150" i="1"/>
  <c r="AE10151" i="1"/>
  <c r="AE10152" i="1"/>
  <c r="AE10153" i="1"/>
  <c r="AE10154" i="1"/>
  <c r="AE10155" i="1"/>
  <c r="AE10156" i="1"/>
  <c r="AE10157" i="1"/>
  <c r="AE10158" i="1"/>
  <c r="AE10159" i="1"/>
  <c r="AE10160" i="1"/>
  <c r="AE10161" i="1"/>
  <c r="AE10162" i="1"/>
  <c r="AE10163" i="1"/>
  <c r="AE10164" i="1"/>
  <c r="AE10165" i="1"/>
  <c r="AE10166" i="1"/>
  <c r="AE10167" i="1"/>
  <c r="AE10168" i="1"/>
  <c r="AE10169" i="1"/>
  <c r="AE10170" i="1"/>
  <c r="AE10171" i="1"/>
  <c r="AE10172" i="1"/>
  <c r="AE10173" i="1"/>
  <c r="AE10174" i="1"/>
  <c r="AE10175" i="1"/>
  <c r="AE10176" i="1"/>
  <c r="AE10177" i="1"/>
  <c r="AE10178" i="1"/>
  <c r="AE10179" i="1"/>
  <c r="AE10180" i="1"/>
  <c r="AE10181" i="1"/>
  <c r="AE10182" i="1"/>
  <c r="AE10298" i="1"/>
  <c r="AE10299" i="1"/>
  <c r="AE10300" i="1"/>
  <c r="AE10309" i="1"/>
  <c r="AE6093" i="1" l="1"/>
  <c r="AE6094" i="1"/>
  <c r="AE6095" i="1"/>
  <c r="AE6096" i="1"/>
  <c r="AE6097" i="1"/>
  <c r="AE6098" i="1"/>
  <c r="AE6099" i="1"/>
  <c r="AE6100" i="1"/>
  <c r="AE6101" i="1"/>
  <c r="AE6102" i="1"/>
  <c r="AE6103" i="1"/>
  <c r="AE6104" i="1"/>
  <c r="AE6105" i="1"/>
  <c r="AE6106" i="1"/>
  <c r="AE6107" i="1"/>
  <c r="AE6108" i="1"/>
  <c r="AE6109" i="1"/>
  <c r="AE6110" i="1"/>
  <c r="AE6111" i="1"/>
  <c r="AE6112" i="1"/>
  <c r="AE6113" i="1"/>
  <c r="AE6114" i="1"/>
  <c r="AE6115" i="1"/>
  <c r="AE6116" i="1"/>
  <c r="AE6117" i="1"/>
  <c r="AE6118" i="1"/>
  <c r="AE6119" i="1"/>
  <c r="AE6120" i="1"/>
  <c r="AE6121" i="1"/>
  <c r="AE6122" i="1"/>
  <c r="AE6123" i="1"/>
  <c r="AE6124" i="1"/>
  <c r="AE6125" i="1"/>
  <c r="AE6126" i="1"/>
  <c r="AE6127" i="1"/>
  <c r="AE6128" i="1"/>
  <c r="AE6129" i="1"/>
  <c r="AE6138" i="1"/>
  <c r="AE6139" i="1"/>
  <c r="AE6140" i="1"/>
  <c r="AE6141" i="1"/>
  <c r="AE6142" i="1"/>
  <c r="AE6143" i="1"/>
  <c r="AE6144" i="1"/>
  <c r="AE6145" i="1"/>
  <c r="AE6146" i="1"/>
  <c r="AE6147" i="1"/>
  <c r="AE6148" i="1"/>
  <c r="AE6149" i="1"/>
  <c r="AE6150" i="1"/>
  <c r="AE6151" i="1"/>
  <c r="AE6152" i="1"/>
  <c r="AE6153" i="1"/>
  <c r="AE6154" i="1"/>
  <c r="AE6155" i="1"/>
  <c r="AE6156" i="1"/>
  <c r="AE6157" i="1"/>
  <c r="AE6158" i="1"/>
  <c r="AE6159" i="1"/>
  <c r="AE6160" i="1"/>
  <c r="AE6161" i="1"/>
  <c r="AE6162" i="1"/>
  <c r="AE6163" i="1"/>
  <c r="AE6164" i="1"/>
  <c r="AE6165" i="1"/>
  <c r="AE6166" i="1"/>
  <c r="AE6168" i="1"/>
  <c r="AE6169" i="1"/>
  <c r="AE6170" i="1"/>
  <c r="AE6171" i="1"/>
  <c r="AE6173" i="1"/>
  <c r="AE6174" i="1"/>
  <c r="AE6175" i="1"/>
  <c r="AE6176" i="1"/>
  <c r="AE6177" i="1"/>
  <c r="AE6179" i="1"/>
  <c r="AE5448" i="1"/>
  <c r="AE5449" i="1"/>
  <c r="AE5450" i="1"/>
  <c r="AE5451" i="1"/>
  <c r="AE5452" i="1"/>
  <c r="AE5453" i="1"/>
  <c r="AE5454" i="1"/>
  <c r="AE5455" i="1"/>
  <c r="AE5456" i="1"/>
  <c r="AE5457" i="1"/>
  <c r="AE5458" i="1"/>
  <c r="AE5459" i="1"/>
  <c r="AE5460" i="1"/>
  <c r="AE5461" i="1"/>
  <c r="AE5462" i="1"/>
  <c r="AE5463" i="1"/>
  <c r="AE5464" i="1"/>
  <c r="AE5465" i="1"/>
  <c r="AE5466" i="1"/>
  <c r="AE5467" i="1"/>
  <c r="AE5468" i="1"/>
  <c r="AE5469" i="1"/>
  <c r="AE5470" i="1"/>
  <c r="AE5471" i="1"/>
  <c r="AE5474" i="1"/>
  <c r="AE5475" i="1"/>
  <c r="AE5473" i="1"/>
  <c r="AE5472" i="1"/>
  <c r="AE5476" i="1"/>
  <c r="AE5477" i="1"/>
  <c r="AE5478" i="1"/>
  <c r="AE5479" i="1"/>
  <c r="AE5480" i="1"/>
  <c r="AE5481" i="1"/>
  <c r="AE5482" i="1"/>
  <c r="AE5483" i="1"/>
  <c r="AE5484" i="1"/>
  <c r="AE5485" i="1"/>
  <c r="AE5486" i="1"/>
  <c r="AE5487" i="1"/>
  <c r="AE5488" i="1"/>
  <c r="AE5489" i="1"/>
  <c r="AE5490" i="1"/>
  <c r="AE5491" i="1"/>
  <c r="AE5492" i="1"/>
  <c r="AE5493" i="1"/>
  <c r="AE5494" i="1"/>
  <c r="AE5495" i="1"/>
  <c r="AE5496" i="1"/>
  <c r="AE5497" i="1"/>
  <c r="AE5498" i="1"/>
  <c r="AE5499" i="1"/>
  <c r="AE5500" i="1"/>
  <c r="AE5501" i="1"/>
  <c r="AE5502" i="1"/>
  <c r="AE5503" i="1"/>
  <c r="AE5504" i="1"/>
  <c r="AE5506" i="1"/>
  <c r="AE5507" i="1"/>
  <c r="AE5505" i="1"/>
  <c r="AE5508" i="1"/>
  <c r="AE5509" i="1"/>
  <c r="AE5510" i="1"/>
  <c r="AE5511" i="1"/>
  <c r="AE5512" i="1"/>
  <c r="AE5513" i="1"/>
  <c r="AE5514" i="1"/>
  <c r="AE5515" i="1"/>
  <c r="AE5516" i="1"/>
  <c r="AE5517" i="1"/>
  <c r="AE5519" i="1"/>
  <c r="AE5520" i="1"/>
  <c r="AE5521" i="1"/>
  <c r="AE5522" i="1"/>
  <c r="AE5523" i="1"/>
  <c r="AE5524" i="1"/>
  <c r="AE5525" i="1"/>
  <c r="AE5527" i="1"/>
  <c r="AE5528" i="1"/>
  <c r="AE5529" i="1"/>
  <c r="AE5530" i="1"/>
  <c r="AE5531" i="1"/>
  <c r="AE5532" i="1"/>
  <c r="AE5533" i="1"/>
  <c r="AE5534" i="1"/>
  <c r="AE5535" i="1"/>
  <c r="AE5536" i="1"/>
  <c r="AE5537" i="1"/>
  <c r="AE5538" i="1"/>
  <c r="AE5539" i="1"/>
  <c r="AE5540" i="1"/>
  <c r="AE5541" i="1"/>
  <c r="AE5542" i="1"/>
  <c r="AE5543" i="1"/>
  <c r="AE5544" i="1"/>
  <c r="AE5545" i="1"/>
  <c r="AE5546" i="1"/>
  <c r="AE5547" i="1"/>
  <c r="AE5441" i="1" l="1"/>
  <c r="AE2940" i="1"/>
  <c r="AE2941" i="1"/>
  <c r="AE2942" i="1"/>
  <c r="AE2943" i="1"/>
  <c r="AE2944" i="1"/>
  <c r="AE2945" i="1"/>
  <c r="AE2946" i="1"/>
  <c r="AE2947" i="1"/>
  <c r="AE2948" i="1"/>
  <c r="AE2949" i="1"/>
  <c r="AE2950" i="1"/>
  <c r="AE2894" i="1"/>
  <c r="AE2895" i="1"/>
  <c r="AE2896" i="1"/>
  <c r="AE2841" i="1"/>
  <c r="AE2842" i="1"/>
  <c r="AE2843" i="1"/>
  <c r="AE2844" i="1"/>
  <c r="AE2845" i="1"/>
  <c r="AE2846" i="1"/>
  <c r="AE2847" i="1"/>
  <c r="AE2848" i="1"/>
  <c r="AE2849" i="1"/>
  <c r="AE2906" i="1"/>
  <c r="AE2911" i="1"/>
  <c r="AE2912" i="1"/>
  <c r="AE2913" i="1"/>
  <c r="AE2914" i="1"/>
  <c r="AE2915" i="1"/>
  <c r="AE2916" i="1"/>
  <c r="AE2917" i="1"/>
  <c r="AE2918" i="1"/>
  <c r="AE2919" i="1"/>
  <c r="AE2920" i="1"/>
  <c r="AE2910" i="1"/>
  <c r="AE2909" i="1"/>
  <c r="AE2908" i="1"/>
  <c r="AE2799" i="1" l="1"/>
  <c r="AE2798" i="1"/>
  <c r="AE8777" i="1"/>
  <c r="AE8745" i="1"/>
  <c r="AE8746" i="1"/>
  <c r="AE8747" i="1"/>
  <c r="AE8748" i="1"/>
  <c r="AE8749" i="1"/>
  <c r="AE8750" i="1"/>
  <c r="AE8751" i="1"/>
  <c r="AE8752" i="1"/>
  <c r="AE8753" i="1"/>
  <c r="AE8754" i="1"/>
  <c r="AE8755" i="1"/>
  <c r="AE8756" i="1"/>
  <c r="AE8757" i="1"/>
  <c r="AE8758" i="1"/>
  <c r="AE8759" i="1"/>
  <c r="AE8760" i="1"/>
  <c r="AE8763" i="1"/>
  <c r="AE8764" i="1"/>
  <c r="AE8765" i="1"/>
  <c r="AE8766" i="1"/>
  <c r="AE8767" i="1"/>
  <c r="AE8768" i="1"/>
  <c r="AE8762" i="1"/>
  <c r="AE8761" i="1"/>
  <c r="AE8769" i="1"/>
  <c r="AE8770" i="1"/>
  <c r="AE8771" i="1"/>
  <c r="AE8772" i="1"/>
  <c r="AE8773" i="1"/>
  <c r="AE8774" i="1"/>
  <c r="AE8775" i="1"/>
  <c r="AE8776" i="1"/>
  <c r="AE8778" i="1"/>
  <c r="AE8779" i="1"/>
  <c r="AE8780" i="1"/>
  <c r="AE8781" i="1"/>
  <c r="AE8782" i="1"/>
  <c r="AE8783" i="1"/>
  <c r="AE8784" i="1"/>
  <c r="AE8785" i="1"/>
  <c r="AE8786" i="1"/>
  <c r="AE8787" i="1"/>
  <c r="AE8788" i="1"/>
  <c r="AE8789" i="1"/>
  <c r="AE8790" i="1"/>
  <c r="AE8791" i="1"/>
  <c r="AE8792" i="1"/>
  <c r="AE8793" i="1"/>
  <c r="AE8794" i="1"/>
  <c r="AE8795" i="1"/>
  <c r="AE8796" i="1"/>
  <c r="AE8797" i="1"/>
  <c r="AE8798" i="1"/>
  <c r="AE8799" i="1"/>
  <c r="AE8800" i="1"/>
  <c r="AE8801" i="1"/>
  <c r="AE8802" i="1"/>
  <c r="AE8803" i="1"/>
  <c r="AE8805" i="1"/>
  <c r="AE8806" i="1"/>
  <c r="AE8807" i="1"/>
  <c r="AE8808" i="1"/>
  <c r="AE8809" i="1"/>
  <c r="AE8810" i="1"/>
  <c r="AE8811" i="1"/>
  <c r="AE8812" i="1"/>
  <c r="AE8813" i="1"/>
  <c r="AE8814" i="1"/>
  <c r="AE8815" i="1"/>
  <c r="AE8816" i="1"/>
  <c r="AE8817" i="1"/>
  <c r="AE8818" i="1"/>
  <c r="AE8819" i="1"/>
  <c r="AE8820" i="1"/>
  <c r="AE8821" i="1"/>
  <c r="AE8804" i="1"/>
  <c r="AE8823" i="1"/>
  <c r="AE8824" i="1"/>
  <c r="AE8825" i="1"/>
  <c r="AE8826" i="1"/>
  <c r="AE8827" i="1"/>
  <c r="AE8828" i="1"/>
  <c r="AE8829" i="1"/>
  <c r="AE8830" i="1"/>
  <c r="AE8831" i="1"/>
  <c r="AE8832" i="1"/>
  <c r="AE8833" i="1"/>
  <c r="AE8834" i="1"/>
  <c r="AE1564" i="1"/>
  <c r="AE15660" i="1"/>
  <c r="AE15639" i="1"/>
  <c r="AE15637" i="1"/>
  <c r="AE15636" i="1"/>
  <c r="AE15635" i="1"/>
  <c r="AE15686" i="1"/>
  <c r="AE15692" i="1"/>
  <c r="AE15693" i="1"/>
  <c r="AE15694" i="1"/>
  <c r="AE15695" i="1"/>
  <c r="AE15696" i="1"/>
  <c r="AE15685" i="1"/>
  <c r="AE15683" i="1"/>
  <c r="AE15682" i="1"/>
  <c r="AE15681" i="1"/>
  <c r="AE15659" i="1"/>
  <c r="AE15658" i="1"/>
  <c r="AE15657" i="1"/>
  <c r="AE15656" i="1"/>
  <c r="AE13622" i="1"/>
  <c r="AE13621" i="1"/>
  <c r="AE13619" i="1"/>
  <c r="AE13618" i="1"/>
  <c r="AE13617" i="1"/>
  <c r="AE13616" i="1"/>
  <c r="AE13614" i="1"/>
  <c r="AE13613" i="1"/>
  <c r="AE13612" i="1"/>
  <c r="AE13611" i="1"/>
  <c r="AE13610" i="1"/>
  <c r="AE13609" i="1"/>
  <c r="AE13607" i="1"/>
  <c r="AE13606" i="1"/>
  <c r="AE13605" i="1"/>
  <c r="AE13604" i="1"/>
  <c r="AE13603" i="1"/>
  <c r="AE13602" i="1"/>
  <c r="AE2991" i="1"/>
  <c r="AE12618" i="1"/>
  <c r="AE12617" i="1"/>
  <c r="AE12616" i="1"/>
  <c r="AE12615" i="1"/>
  <c r="AE12614" i="1"/>
  <c r="AE12613" i="1"/>
  <c r="AE12612" i="1"/>
  <c r="AE12611" i="1"/>
  <c r="AE8458" i="1"/>
  <c r="AE15995" i="1"/>
  <c r="AE15997" i="1"/>
  <c r="AE15996" i="1"/>
  <c r="AE12685" i="1"/>
  <c r="AE12306" i="1"/>
  <c r="AE12307" i="1"/>
  <c r="AE12311" i="1"/>
  <c r="AE12310" i="1"/>
  <c r="AE12304" i="1"/>
  <c r="AE12297" i="1"/>
  <c r="AE12298" i="1"/>
  <c r="AE12300" i="1"/>
  <c r="AE12305" i="1"/>
  <c r="AE15937" i="1"/>
  <c r="AE15935" i="1"/>
  <c r="AE15934" i="1"/>
  <c r="AE15933" i="1"/>
  <c r="AE15932" i="1"/>
  <c r="AE15931" i="1"/>
  <c r="AE13478" i="1"/>
  <c r="AE13479" i="1"/>
  <c r="AE13480" i="1"/>
  <c r="AE13481" i="1"/>
  <c r="AE13482" i="1"/>
  <c r="AE13484" i="1"/>
  <c r="AE13458" i="1"/>
  <c r="AE13459" i="1"/>
  <c r="AE13460" i="1"/>
  <c r="AE13461" i="1"/>
  <c r="AE13462" i="1"/>
  <c r="AE13463" i="1"/>
  <c r="AE13464" i="1"/>
  <c r="AE13465" i="1"/>
  <c r="AE13466" i="1"/>
  <c r="AE13467" i="1"/>
  <c r="AE13473" i="1"/>
  <c r="AE13474" i="1"/>
  <c r="AE13475" i="1"/>
  <c r="AE13476" i="1"/>
  <c r="AE9311" i="1"/>
  <c r="AE8879" i="1"/>
  <c r="AE15998" i="1"/>
  <c r="AE7001" i="1"/>
  <c r="AE4449" i="1"/>
  <c r="AE4483" i="1"/>
  <c r="AE10012" i="1"/>
  <c r="AE10013" i="1"/>
  <c r="AE10014" i="1"/>
  <c r="AE12043" i="1"/>
  <c r="AE12044" i="1"/>
  <c r="AE12045" i="1"/>
  <c r="AE12046" i="1"/>
  <c r="AE12047" i="1"/>
  <c r="AE12048" i="1"/>
  <c r="AE12049" i="1"/>
  <c r="AE12050" i="1"/>
  <c r="AE12051" i="1"/>
  <c r="AE12052" i="1"/>
  <c r="AE12053" i="1"/>
  <c r="AE12054" i="1"/>
  <c r="AE12055" i="1"/>
  <c r="AE12056" i="1"/>
  <c r="AE12058" i="1"/>
  <c r="AE12060" i="1"/>
  <c r="AE12061" i="1"/>
  <c r="AE12062" i="1"/>
  <c r="AE12063" i="1"/>
  <c r="AE12064" i="1"/>
  <c r="AE12065" i="1"/>
  <c r="AE12066" i="1"/>
  <c r="AE12067" i="1"/>
  <c r="AE12068" i="1"/>
  <c r="AE12069" i="1"/>
  <c r="AE12070" i="1"/>
  <c r="AE12071" i="1"/>
  <c r="AE12072" i="1"/>
  <c r="AE12073" i="1"/>
  <c r="AE12074" i="1"/>
  <c r="AE12075" i="1"/>
  <c r="AE12076" i="1"/>
  <c r="AE12077" i="1"/>
  <c r="AE12078" i="1"/>
  <c r="AE12079" i="1"/>
  <c r="AE12080" i="1"/>
  <c r="AE12081" i="1"/>
  <c r="AE12082" i="1"/>
  <c r="AE12083" i="1"/>
  <c r="AE12084" i="1"/>
  <c r="AE12085" i="1"/>
  <c r="AE12087" i="1"/>
  <c r="AE12088" i="1"/>
  <c r="AE12090" i="1"/>
  <c r="AE12091" i="1"/>
  <c r="AE12092" i="1"/>
  <c r="AE12093" i="1"/>
  <c r="AE12094" i="1"/>
  <c r="AE12095" i="1"/>
  <c r="AE12096" i="1"/>
  <c r="AE12097" i="1"/>
  <c r="AE12098" i="1"/>
  <c r="AE12099" i="1"/>
  <c r="AE12100" i="1"/>
  <c r="AE12101" i="1"/>
  <c r="AE12102" i="1"/>
  <c r="AE12103" i="1"/>
  <c r="AE12105" i="1"/>
  <c r="AE12106" i="1"/>
  <c r="AE12107" i="1"/>
  <c r="AE12108" i="1"/>
  <c r="AE12109" i="1"/>
  <c r="AE12110" i="1"/>
  <c r="AE12111" i="1"/>
  <c r="AE12112" i="1"/>
  <c r="AE12113" i="1"/>
  <c r="AE12114" i="1"/>
  <c r="AE12115" i="1"/>
  <c r="AE12116" i="1"/>
  <c r="AE12117" i="1"/>
  <c r="AE12118" i="1"/>
  <c r="AE12119" i="1"/>
  <c r="AE12120" i="1"/>
  <c r="AE12121" i="1"/>
  <c r="AE12122" i="1"/>
  <c r="AE12123" i="1"/>
  <c r="AE12124" i="1"/>
  <c r="AE12125" i="1"/>
  <c r="AE12126" i="1"/>
  <c r="AE12127" i="1"/>
  <c r="AE12128" i="1"/>
  <c r="AE12129" i="1"/>
  <c r="AE12130" i="1"/>
  <c r="AE12131" i="1"/>
  <c r="AE12132" i="1"/>
  <c r="AE12133" i="1"/>
  <c r="AE12134" i="1"/>
  <c r="AE12135" i="1"/>
  <c r="AE12136" i="1"/>
  <c r="AE12139" i="1"/>
  <c r="AE12144" i="1"/>
  <c r="AE12146" i="1"/>
  <c r="AE12147" i="1"/>
  <c r="AE12148" i="1"/>
  <c r="AE12149" i="1"/>
  <c r="AE12150" i="1"/>
  <c r="AE12151" i="1"/>
  <c r="AE12152" i="1"/>
  <c r="AE12153" i="1"/>
  <c r="AE12154" i="1"/>
  <c r="AE12155" i="1"/>
  <c r="AE12156" i="1"/>
  <c r="AE12157" i="1"/>
  <c r="AE12158" i="1"/>
  <c r="AE12159" i="1"/>
  <c r="AE12160" i="1"/>
  <c r="AE12161" i="1"/>
  <c r="AE12162" i="1"/>
  <c r="AE12163" i="1"/>
  <c r="AE12164" i="1"/>
  <c r="AE12165" i="1"/>
  <c r="AE12166" i="1"/>
  <c r="AE12167" i="1"/>
  <c r="AE12168" i="1"/>
  <c r="AE12169" i="1"/>
  <c r="AE12170" i="1"/>
  <c r="AE12171" i="1"/>
  <c r="AE12172" i="1"/>
  <c r="AE12173" i="1"/>
  <c r="AE12174" i="1"/>
  <c r="AE12175" i="1"/>
  <c r="AE12176" i="1"/>
  <c r="AE12177" i="1"/>
  <c r="AE12178" i="1"/>
  <c r="AE12179" i="1"/>
  <c r="AE12180" i="1"/>
  <c r="AE12181" i="1"/>
  <c r="AE12182" i="1"/>
  <c r="AE12183" i="1"/>
  <c r="AE12184" i="1"/>
  <c r="AE12185" i="1"/>
  <c r="AE12186" i="1"/>
  <c r="AE12189" i="1"/>
  <c r="AE12190" i="1"/>
  <c r="AE12191" i="1"/>
  <c r="AE12192" i="1"/>
  <c r="AE12193" i="1"/>
  <c r="AE12194" i="1"/>
  <c r="AE12195" i="1"/>
  <c r="AE12196" i="1"/>
  <c r="AE12197" i="1"/>
  <c r="AE12198" i="1"/>
  <c r="AE12199" i="1"/>
  <c r="AE12200" i="1"/>
  <c r="AE12201" i="1"/>
  <c r="AE12202" i="1"/>
  <c r="AE12203" i="1"/>
  <c r="AE12204" i="1"/>
  <c r="AE12205" i="1"/>
  <c r="AE12206" i="1"/>
  <c r="AE12207" i="1"/>
  <c r="AE12208" i="1"/>
  <c r="AE12209" i="1"/>
  <c r="AE12210" i="1"/>
  <c r="AE12211" i="1"/>
  <c r="AE12212" i="1"/>
  <c r="AE12213" i="1"/>
  <c r="AE12214" i="1"/>
  <c r="AE12215" i="1"/>
  <c r="AE12216" i="1"/>
  <c r="AE12217" i="1"/>
  <c r="AE12218" i="1"/>
  <c r="AE12219" i="1"/>
  <c r="AE12220" i="1"/>
  <c r="AE12221" i="1"/>
  <c r="AE2704" i="1"/>
  <c r="AE2707" i="1"/>
  <c r="AE2668" i="1"/>
  <c r="AE15848" i="1"/>
  <c r="AE15851" i="1"/>
  <c r="AE15852" i="1"/>
  <c r="AE15853" i="1"/>
  <c r="AE15854" i="1"/>
  <c r="AE15855" i="1"/>
  <c r="AE15856" i="1"/>
  <c r="AE15857" i="1"/>
  <c r="AE15858" i="1"/>
  <c r="AE15859" i="1"/>
  <c r="AE15860" i="1"/>
  <c r="AE15861" i="1"/>
  <c r="AE15862" i="1"/>
  <c r="AE15863" i="1"/>
  <c r="AE15864" i="1"/>
  <c r="AE15865" i="1"/>
  <c r="AE15866" i="1"/>
  <c r="AE15867" i="1"/>
  <c r="AE15868" i="1"/>
  <c r="AE15869" i="1"/>
  <c r="AE15870" i="1"/>
  <c r="AE15871" i="1"/>
  <c r="AE15872" i="1"/>
  <c r="AE15873" i="1"/>
  <c r="AE15874" i="1"/>
  <c r="AE15875" i="1"/>
  <c r="AE15876" i="1"/>
  <c r="AE15877" i="1"/>
  <c r="AE15878" i="1"/>
  <c r="AE15879" i="1"/>
  <c r="AE15880" i="1"/>
  <c r="AE15881" i="1"/>
  <c r="AE15882" i="1"/>
  <c r="AE15883" i="1"/>
  <c r="AE15884" i="1"/>
  <c r="AE15885" i="1"/>
  <c r="AE15886" i="1"/>
  <c r="AE15887" i="1"/>
  <c r="AE15888" i="1"/>
  <c r="AE15889" i="1"/>
  <c r="AE15890" i="1"/>
  <c r="AE15891" i="1"/>
  <c r="AE15892" i="1"/>
  <c r="AE15893" i="1"/>
  <c r="AE15894" i="1"/>
  <c r="AE15895" i="1"/>
  <c r="AE15896" i="1"/>
  <c r="AE15897" i="1"/>
  <c r="AE15898" i="1"/>
  <c r="AE15899" i="1"/>
  <c r="AE15900" i="1"/>
  <c r="AE15901" i="1"/>
  <c r="AE15903" i="1"/>
  <c r="AE15904" i="1"/>
  <c r="AE15905" i="1"/>
  <c r="AE15906" i="1"/>
  <c r="AE15907" i="1"/>
  <c r="AE15908" i="1"/>
  <c r="AE15909" i="1"/>
  <c r="AE15910" i="1"/>
  <c r="AE15911" i="1"/>
  <c r="AE15912" i="1"/>
  <c r="AE15913" i="1"/>
  <c r="AE15914" i="1"/>
  <c r="AE15915" i="1"/>
  <c r="AE15916" i="1"/>
  <c r="AE15917" i="1"/>
  <c r="AE15918" i="1"/>
  <c r="AE15919" i="1"/>
  <c r="AE15920" i="1"/>
  <c r="AE15921" i="1"/>
  <c r="AE15922" i="1"/>
  <c r="AE15924" i="1"/>
  <c r="AE15925" i="1"/>
  <c r="AE15926" i="1"/>
  <c r="AE15927" i="1"/>
  <c r="AE15928" i="1"/>
  <c r="AE15929" i="1"/>
  <c r="AE4936" i="1"/>
  <c r="AE4919" i="1"/>
  <c r="AE4920" i="1"/>
  <c r="AE4921" i="1"/>
  <c r="AE4922" i="1"/>
  <c r="AE4923" i="1"/>
  <c r="AE4924" i="1"/>
  <c r="AE4925" i="1"/>
  <c r="AE4926" i="1"/>
  <c r="AE4927" i="1"/>
  <c r="AE4928" i="1"/>
  <c r="AE4929" i="1"/>
  <c r="AE4930" i="1"/>
  <c r="AE4932" i="1"/>
  <c r="AE4933" i="1"/>
  <c r="AE4934" i="1"/>
  <c r="AE4935" i="1"/>
  <c r="AE4918" i="1"/>
  <c r="AE4917" i="1"/>
  <c r="AE4916" i="1"/>
  <c r="AE4915" i="1"/>
  <c r="AE4914" i="1"/>
  <c r="AE4913" i="1"/>
  <c r="AE4912" i="1"/>
  <c r="AE4911" i="1"/>
  <c r="AE15416" i="1"/>
  <c r="AE15417" i="1"/>
  <c r="AE15418" i="1"/>
  <c r="AE15419" i="1"/>
  <c r="AE15420" i="1"/>
  <c r="AE15421" i="1"/>
  <c r="AE15422" i="1"/>
  <c r="AE15423" i="1"/>
  <c r="AE15424" i="1"/>
  <c r="AE15425" i="1"/>
  <c r="AE15426" i="1"/>
  <c r="AE15427" i="1"/>
  <c r="AE15428" i="1"/>
  <c r="AE15429" i="1"/>
  <c r="AE15430" i="1"/>
  <c r="AE15431" i="1"/>
  <c r="AE15432" i="1"/>
  <c r="AE15433" i="1"/>
  <c r="AE15434" i="1"/>
  <c r="AE15435" i="1"/>
  <c r="AE15436" i="1"/>
  <c r="AE15437" i="1"/>
  <c r="AE15439" i="1"/>
  <c r="AE15440" i="1"/>
  <c r="AE15442" i="1"/>
  <c r="AE15443" i="1"/>
  <c r="AE15444" i="1"/>
  <c r="AE15445" i="1"/>
  <c r="AE15446" i="1"/>
  <c r="AE15447" i="1"/>
  <c r="AE15448" i="1"/>
  <c r="AE15449" i="1"/>
  <c r="AE15450" i="1"/>
  <c r="AE15451" i="1"/>
  <c r="AE15452" i="1"/>
  <c r="AE15453" i="1"/>
  <c r="AE15454" i="1"/>
  <c r="AE15455" i="1"/>
  <c r="AE15456" i="1"/>
  <c r="AE15457" i="1"/>
  <c r="AE15459" i="1"/>
  <c r="AE15460" i="1"/>
  <c r="AE15461" i="1"/>
  <c r="AE15462" i="1"/>
  <c r="AE15463" i="1"/>
  <c r="AE15464" i="1"/>
  <c r="AE15465" i="1"/>
  <c r="AE15467" i="1"/>
  <c r="AE14785" i="1"/>
  <c r="AE14786" i="1"/>
  <c r="AE14787" i="1"/>
  <c r="AE14788" i="1"/>
  <c r="AE14789" i="1"/>
  <c r="AE14790" i="1"/>
  <c r="AE14791" i="1"/>
  <c r="AE14792" i="1"/>
  <c r="AE14793" i="1"/>
  <c r="AE14794" i="1"/>
  <c r="AE14795" i="1"/>
  <c r="AE14796" i="1"/>
  <c r="AE14797" i="1"/>
  <c r="AE14798" i="1"/>
  <c r="AE14799" i="1"/>
  <c r="AE14800" i="1"/>
  <c r="AE14801" i="1"/>
  <c r="AE14802" i="1"/>
  <c r="AE14803" i="1"/>
  <c r="AE14805" i="1"/>
  <c r="AE14804" i="1"/>
  <c r="AE14806" i="1"/>
  <c r="AE14807" i="1"/>
  <c r="AE14808" i="1"/>
  <c r="AE14809" i="1"/>
  <c r="AE14810" i="1"/>
  <c r="AE14811" i="1"/>
  <c r="AE14812" i="1"/>
  <c r="AE14813" i="1"/>
  <c r="AE14814" i="1"/>
  <c r="AE14815" i="1"/>
  <c r="AE14816" i="1"/>
  <c r="AE14817" i="1"/>
  <c r="AE14818" i="1"/>
  <c r="AE14819" i="1"/>
  <c r="AE14820" i="1"/>
  <c r="AE14821" i="1"/>
  <c r="AE14822" i="1"/>
  <c r="AE14823" i="1"/>
  <c r="AE14825" i="1"/>
  <c r="AE14831" i="1"/>
  <c r="AE14832" i="1"/>
  <c r="AE14833" i="1"/>
  <c r="AE14834" i="1"/>
  <c r="AE14835" i="1"/>
  <c r="AE14836" i="1"/>
  <c r="AE14837" i="1"/>
  <c r="AE14838" i="1"/>
  <c r="AE14839" i="1"/>
  <c r="AE14840" i="1"/>
  <c r="AE14841" i="1"/>
  <c r="AE14842" i="1"/>
  <c r="AE14843" i="1"/>
  <c r="AE14844" i="1"/>
  <c r="AE14845" i="1"/>
  <c r="AE14846" i="1"/>
  <c r="AE14847" i="1"/>
  <c r="AE14848" i="1"/>
  <c r="AE14849" i="1"/>
  <c r="AE14850" i="1"/>
  <c r="AE14851" i="1"/>
  <c r="AE14852" i="1"/>
  <c r="AE14853" i="1"/>
  <c r="AE14854" i="1"/>
  <c r="AE14855" i="1"/>
  <c r="AE14856" i="1"/>
  <c r="AE14857" i="1"/>
  <c r="AE14858" i="1"/>
  <c r="AE14859" i="1"/>
  <c r="AE14860" i="1"/>
  <c r="AE14861" i="1"/>
  <c r="AE14862" i="1"/>
  <c r="AE14863" i="1"/>
  <c r="AE14865" i="1"/>
  <c r="AE14866" i="1"/>
  <c r="AE14867" i="1"/>
  <c r="AE14868" i="1"/>
  <c r="AE14869" i="1"/>
  <c r="AE14774" i="1"/>
  <c r="AE14773" i="1"/>
  <c r="AE14772" i="1"/>
  <c r="AE14771" i="1"/>
  <c r="AE14770" i="1"/>
  <c r="AE14769" i="1"/>
  <c r="AE14768" i="1"/>
  <c r="AE14767" i="1"/>
  <c r="AE14766" i="1"/>
  <c r="AE14765" i="1"/>
  <c r="AE14764" i="1"/>
  <c r="AE14763" i="1"/>
  <c r="AE14762" i="1"/>
  <c r="AE14761" i="1"/>
  <c r="AE14760" i="1"/>
  <c r="AE14759" i="1"/>
  <c r="AE12690" i="1"/>
  <c r="AE12691" i="1"/>
  <c r="AE12692" i="1"/>
  <c r="AE12693" i="1"/>
  <c r="AE12694" i="1"/>
  <c r="AE12695" i="1"/>
  <c r="AE12696" i="1"/>
  <c r="AE12697" i="1"/>
  <c r="AE12698" i="1"/>
  <c r="AE12627" i="1"/>
  <c r="AE12628" i="1"/>
  <c r="AE12629" i="1"/>
  <c r="AE12630" i="1"/>
  <c r="AE12631" i="1"/>
  <c r="AE12633" i="1"/>
  <c r="AE12634" i="1"/>
  <c r="AE12635" i="1"/>
  <c r="AE12636" i="1"/>
  <c r="AE12637" i="1"/>
  <c r="AE12638" i="1"/>
  <c r="AE12639" i="1"/>
  <c r="AE12640" i="1"/>
  <c r="AE12641" i="1"/>
  <c r="AE12642" i="1"/>
  <c r="AE12643" i="1"/>
  <c r="AE12644" i="1"/>
  <c r="AE12645" i="1"/>
  <c r="AE12646" i="1"/>
  <c r="AE12647" i="1"/>
  <c r="AE12648" i="1"/>
  <c r="AE12649" i="1"/>
  <c r="AE12650" i="1"/>
  <c r="AE12651" i="1"/>
  <c r="AE12652" i="1"/>
  <c r="AE12653" i="1"/>
  <c r="AE12654" i="1"/>
  <c r="AE12655" i="1"/>
  <c r="AE12656" i="1"/>
  <c r="AE12657" i="1"/>
  <c r="AE12658" i="1"/>
  <c r="AE12659" i="1"/>
  <c r="AE12660" i="1"/>
  <c r="AE12661" i="1"/>
  <c r="AE12662" i="1"/>
  <c r="AE12664" i="1"/>
  <c r="AE12665" i="1"/>
  <c r="AE12666" i="1"/>
  <c r="AE12667" i="1"/>
  <c r="AE12668" i="1"/>
  <c r="AE12669" i="1"/>
  <c r="AE12670" i="1"/>
  <c r="AE12671" i="1"/>
  <c r="AE12672" i="1"/>
  <c r="AE12673" i="1"/>
  <c r="AE12674" i="1"/>
  <c r="AE12675" i="1"/>
  <c r="AE12676" i="1"/>
  <c r="AE12677" i="1"/>
  <c r="AE12678" i="1"/>
  <c r="AE12679" i="1"/>
  <c r="AE12680" i="1"/>
  <c r="AE12681" i="1"/>
  <c r="AE12682" i="1"/>
  <c r="AE12683" i="1"/>
  <c r="AE12684" i="1"/>
  <c r="AE12686" i="1"/>
  <c r="AE12687" i="1"/>
  <c r="AE12689" i="1"/>
  <c r="AE12688" i="1"/>
  <c r="AE12042" i="1"/>
  <c r="AE12222" i="1"/>
  <c r="AE12223" i="1"/>
  <c r="AE12224" i="1"/>
  <c r="AE12225" i="1"/>
  <c r="AE12226" i="1"/>
  <c r="AE12227" i="1"/>
  <c r="AE12228" i="1"/>
  <c r="AE12229" i="1"/>
  <c r="AE12230" i="1"/>
  <c r="AF4910" i="1" l="1"/>
  <c r="J96" i="7" s="1"/>
  <c r="AF15993" i="1"/>
  <c r="AE11760" i="1"/>
  <c r="AE11761" i="1"/>
  <c r="AE11762" i="1"/>
  <c r="AE11763" i="1"/>
  <c r="AE11764" i="1"/>
  <c r="AE11765" i="1"/>
  <c r="AE11766" i="1"/>
  <c r="AE11769" i="1"/>
  <c r="AE11770" i="1"/>
  <c r="AE11771" i="1"/>
  <c r="AE11772" i="1"/>
  <c r="AE11773" i="1"/>
  <c r="AE11774" i="1"/>
  <c r="AE11776" i="1"/>
  <c r="AE11758" i="1"/>
  <c r="AE11722" i="1"/>
  <c r="AE11723" i="1"/>
  <c r="AE11724" i="1"/>
  <c r="AE11719" i="1"/>
  <c r="AE11720" i="1"/>
  <c r="AE11721" i="1"/>
  <c r="AE11718" i="1"/>
  <c r="AE11584" i="1"/>
  <c r="AE11585" i="1"/>
  <c r="AE11587" i="1"/>
  <c r="AE11592" i="1"/>
  <c r="AE11593" i="1"/>
  <c r="AE11594" i="1"/>
  <c r="AE11595" i="1"/>
  <c r="AE11596" i="1"/>
  <c r="AE11597" i="1"/>
  <c r="AE11604" i="1"/>
  <c r="AE11605" i="1"/>
  <c r="AE11606" i="1"/>
  <c r="AE11607" i="1"/>
  <c r="AE11608" i="1"/>
  <c r="AE11609" i="1"/>
  <c r="AE11610" i="1"/>
  <c r="AE11611" i="1"/>
  <c r="AE11612" i="1"/>
  <c r="AE11613" i="1"/>
  <c r="AE11618" i="1"/>
  <c r="AE11619" i="1"/>
  <c r="AE11620" i="1"/>
  <c r="AE11621" i="1"/>
  <c r="AE11622" i="1"/>
  <c r="AE11623" i="1"/>
  <c r="AE11624" i="1"/>
  <c r="AE11625" i="1"/>
  <c r="AE11626" i="1"/>
  <c r="AE11627" i="1"/>
  <c r="AE11628" i="1"/>
  <c r="AE11629" i="1"/>
  <c r="AE11630" i="1"/>
  <c r="AE11631" i="1"/>
  <c r="AE11632" i="1"/>
  <c r="AE11633" i="1"/>
  <c r="AE11617" i="1"/>
  <c r="AE11275" i="1"/>
  <c r="AE11276" i="1"/>
  <c r="AE11277" i="1"/>
  <c r="AE11278" i="1"/>
  <c r="AE11279" i="1"/>
  <c r="AE11280" i="1"/>
  <c r="AE11281" i="1"/>
  <c r="AE11282" i="1"/>
  <c r="AE11283" i="1"/>
  <c r="AE11284" i="1"/>
  <c r="AE11285" i="1"/>
  <c r="AE11286" i="1"/>
  <c r="AE11287" i="1"/>
  <c r="AE11294" i="1"/>
  <c r="AE11296" i="1"/>
  <c r="AE11297" i="1"/>
  <c r="AE14875" i="1"/>
  <c r="AE14876" i="1"/>
  <c r="AE14877" i="1"/>
  <c r="AE14878" i="1"/>
  <c r="AE14879" i="1"/>
  <c r="AE14880" i="1"/>
  <c r="AE14881" i="1"/>
  <c r="AE14882" i="1"/>
  <c r="AE14883" i="1"/>
  <c r="AE14884" i="1"/>
  <c r="AE14885" i="1"/>
  <c r="AE14886" i="1"/>
  <c r="AE14887" i="1"/>
  <c r="AE14888" i="1"/>
  <c r="AE14889" i="1"/>
  <c r="AE14890" i="1"/>
  <c r="AE14891" i="1"/>
  <c r="AE14892" i="1"/>
  <c r="AE14893" i="1"/>
  <c r="AE14894" i="1"/>
  <c r="AE14895" i="1"/>
  <c r="AE14896" i="1"/>
  <c r="AE14901" i="1"/>
  <c r="AE14902" i="1"/>
  <c r="AE14903" i="1"/>
  <c r="AE14904" i="1"/>
  <c r="AE14905" i="1"/>
  <c r="AE14906" i="1"/>
  <c r="AE14907" i="1"/>
  <c r="AE14908" i="1"/>
  <c r="AE14909" i="1"/>
  <c r="AE14910" i="1"/>
  <c r="AE14912" i="1"/>
  <c r="AE14913" i="1"/>
  <c r="AE14914" i="1"/>
  <c r="AE14915" i="1"/>
  <c r="AE14916" i="1"/>
  <c r="AE14917" i="1"/>
  <c r="AE14918" i="1"/>
  <c r="AE14919" i="1"/>
  <c r="AE14920" i="1"/>
  <c r="AE14921" i="1"/>
  <c r="AE14922" i="1"/>
  <c r="AE14923" i="1"/>
  <c r="AE14924" i="1"/>
  <c r="AE14925" i="1"/>
  <c r="AE14926" i="1"/>
  <c r="AE14927" i="1"/>
  <c r="AE14928" i="1"/>
  <c r="AE14929" i="1"/>
  <c r="AE14930" i="1"/>
  <c r="AE14931" i="1"/>
  <c r="AE14932" i="1"/>
  <c r="AE14933" i="1"/>
  <c r="AE14934" i="1"/>
  <c r="AE14935" i="1"/>
  <c r="AE14936" i="1"/>
  <c r="AE14937" i="1"/>
  <c r="AE14938" i="1"/>
  <c r="AE14942" i="1"/>
  <c r="AE14943" i="1"/>
  <c r="AE9307" i="1"/>
  <c r="AE9287" i="1"/>
  <c r="AE9288" i="1"/>
  <c r="AE9297" i="1"/>
  <c r="AE9299" i="1"/>
  <c r="AE9300" i="1"/>
  <c r="AE9301" i="1"/>
  <c r="AE9302" i="1"/>
  <c r="AE9303" i="1"/>
  <c r="AE9304" i="1"/>
  <c r="AE9305" i="1"/>
  <c r="AE9306" i="1"/>
  <c r="AE9296" i="1"/>
  <c r="AE9295" i="1"/>
  <c r="AE9293" i="1"/>
  <c r="AE9292" i="1"/>
  <c r="AE9290" i="1"/>
  <c r="AE9289" i="1"/>
  <c r="AE9286" i="1"/>
  <c r="AE9285" i="1"/>
  <c r="AE9284" i="1"/>
  <c r="AE9283" i="1"/>
  <c r="AE9282" i="1"/>
  <c r="AE9281" i="1"/>
  <c r="AE8835" i="1"/>
  <c r="AE8836" i="1"/>
  <c r="AE8837" i="1"/>
  <c r="AE8838" i="1"/>
  <c r="AE8839" i="1"/>
  <c r="AE8840" i="1"/>
  <c r="AE8841" i="1"/>
  <c r="AE8842" i="1"/>
  <c r="AE8843" i="1"/>
  <c r="AE8844" i="1"/>
  <c r="AE8845" i="1"/>
  <c r="AE8846" i="1"/>
  <c r="AE8847" i="1"/>
  <c r="AE8848" i="1"/>
  <c r="AE8849" i="1"/>
  <c r="AE8850" i="1"/>
  <c r="AE8851" i="1"/>
  <c r="AE8852" i="1"/>
  <c r="AE8853" i="1"/>
  <c r="AE8854" i="1"/>
  <c r="AE8855" i="1"/>
  <c r="AE8856" i="1"/>
  <c r="AE8857" i="1"/>
  <c r="AE8858" i="1"/>
  <c r="AE8860" i="1"/>
  <c r="AE8861" i="1"/>
  <c r="AE8862" i="1"/>
  <c r="AE8863" i="1"/>
  <c r="AE8864" i="1"/>
  <c r="AE8866" i="1"/>
  <c r="AE8868" i="1"/>
  <c r="AE8470" i="1"/>
  <c r="AE8469" i="1"/>
  <c r="AE8468" i="1"/>
  <c r="AE8467" i="1"/>
  <c r="AE8466" i="1"/>
  <c r="AE8464" i="1"/>
  <c r="AE8463" i="1"/>
  <c r="AE8462" i="1"/>
  <c r="AE8461" i="1"/>
  <c r="AE8460" i="1"/>
  <c r="AE8459" i="1"/>
  <c r="AE8457" i="1"/>
  <c r="AE8456" i="1"/>
  <c r="AE8455" i="1"/>
  <c r="AE8453" i="1"/>
  <c r="AE8452" i="1"/>
  <c r="AE8451" i="1"/>
  <c r="AE8450" i="1"/>
  <c r="AE8449" i="1"/>
  <c r="AE8447" i="1"/>
  <c r="AE8446" i="1"/>
  <c r="AE8442" i="1"/>
  <c r="AE8441" i="1"/>
  <c r="AE8439" i="1"/>
  <c r="AE8437" i="1"/>
  <c r="AE8436" i="1"/>
  <c r="AE8435" i="1"/>
  <c r="AE8434" i="1"/>
  <c r="AE8433" i="1"/>
  <c r="AE8432" i="1"/>
  <c r="AE8431" i="1"/>
  <c r="AE8430" i="1"/>
  <c r="AE8429" i="1"/>
  <c r="AE8428" i="1"/>
  <c r="AE8427" i="1"/>
  <c r="AE8426" i="1"/>
  <c r="AE8425" i="1"/>
  <c r="AE8424" i="1"/>
  <c r="AE8423" i="1"/>
  <c r="AE8422" i="1"/>
  <c r="AE8421" i="1"/>
  <c r="AE8420" i="1"/>
  <c r="AE8419" i="1"/>
  <c r="AE7963" i="1"/>
  <c r="AE7964" i="1"/>
  <c r="AE7965" i="1"/>
  <c r="AE7966" i="1"/>
  <c r="AE7967" i="1"/>
  <c r="AE8013" i="1"/>
  <c r="AE8016" i="1"/>
  <c r="AE8017" i="1"/>
  <c r="AE8018" i="1"/>
  <c r="AE8019" i="1"/>
  <c r="AE8020" i="1"/>
  <c r="AE8021" i="1"/>
  <c r="AE8022" i="1"/>
  <c r="AE7993" i="1"/>
  <c r="AE7994" i="1"/>
  <c r="AE7995" i="1"/>
  <c r="AE7996" i="1"/>
  <c r="AE7997" i="1"/>
  <c r="AE7998" i="1"/>
  <c r="AE7999" i="1"/>
  <c r="AE8000" i="1"/>
  <c r="AE8001" i="1"/>
  <c r="AE8002" i="1"/>
  <c r="AE8003" i="1"/>
  <c r="AE8004" i="1"/>
  <c r="AE8005" i="1"/>
  <c r="AE8006" i="1"/>
  <c r="AE8007" i="1"/>
  <c r="AE8008" i="1"/>
  <c r="AE8009" i="1"/>
  <c r="AE8010" i="1"/>
  <c r="AE8011" i="1"/>
  <c r="AE8012" i="1"/>
  <c r="AE7992" i="1"/>
  <c r="AE7991" i="1"/>
  <c r="AE7989" i="1"/>
  <c r="AE7988" i="1"/>
  <c r="AE7987" i="1"/>
  <c r="AE7986" i="1"/>
  <c r="AE7985" i="1"/>
  <c r="AE7984" i="1"/>
  <c r="AE7983" i="1"/>
  <c r="AE7982" i="1"/>
  <c r="AE7981" i="1"/>
  <c r="AE7980" i="1"/>
  <c r="AE7979" i="1"/>
  <c r="AE7978" i="1"/>
  <c r="AE7977" i="1"/>
  <c r="AE7976" i="1"/>
  <c r="AE7975" i="1"/>
  <c r="AE7973" i="1"/>
  <c r="AE7972" i="1"/>
  <c r="AE7971" i="1"/>
  <c r="AE7970" i="1"/>
  <c r="AE7969" i="1"/>
  <c r="AE4604" i="1"/>
  <c r="AE4606" i="1"/>
  <c r="AE4607" i="1"/>
  <c r="AE4608" i="1"/>
  <c r="AE4609" i="1"/>
  <c r="AE4610" i="1"/>
  <c r="AE4611" i="1"/>
  <c r="AE4612" i="1"/>
  <c r="AE4613" i="1"/>
  <c r="AE4614" i="1"/>
  <c r="AE4615" i="1"/>
  <c r="AE4616" i="1"/>
  <c r="AE4617" i="1"/>
  <c r="AE4618" i="1"/>
  <c r="AE4619" i="1"/>
  <c r="AE4620" i="1"/>
  <c r="AE4621" i="1"/>
  <c r="AE4622" i="1"/>
  <c r="AE4623" i="1"/>
  <c r="AE4625" i="1"/>
  <c r="AE4626" i="1"/>
  <c r="AE4627" i="1"/>
  <c r="AE4628" i="1"/>
  <c r="AE4629" i="1"/>
  <c r="AE4630" i="1"/>
  <c r="AE4631" i="1"/>
  <c r="AE4632" i="1"/>
  <c r="AE4633" i="1"/>
  <c r="AE4634" i="1"/>
  <c r="AE4635" i="1"/>
  <c r="AE4636" i="1"/>
  <c r="AE4637" i="1"/>
  <c r="AE4638" i="1"/>
  <c r="AE4639" i="1"/>
  <c r="AE4640" i="1"/>
  <c r="AE4641" i="1"/>
  <c r="AE4642" i="1"/>
  <c r="AE4643" i="1"/>
  <c r="AE4644" i="1"/>
  <c r="AE4645" i="1"/>
  <c r="AE4646" i="1"/>
  <c r="AE4647" i="1"/>
  <c r="AE4648" i="1"/>
  <c r="AE4649" i="1"/>
  <c r="AE4650" i="1"/>
  <c r="AE4651" i="1"/>
  <c r="AE4652" i="1"/>
  <c r="AE4653" i="1"/>
  <c r="AE4654" i="1"/>
  <c r="AE4655" i="1"/>
  <c r="AE4656" i="1"/>
  <c r="AE4657" i="1"/>
  <c r="AE4658" i="1"/>
  <c r="AE4659" i="1"/>
  <c r="AE4660" i="1"/>
  <c r="AE4661" i="1"/>
  <c r="AE4662" i="1"/>
  <c r="AE4663" i="1"/>
  <c r="AE4664" i="1"/>
  <c r="AE4665" i="1"/>
  <c r="AE4666" i="1"/>
  <c r="AE4667" i="1"/>
  <c r="AE4668" i="1"/>
  <c r="AE4669" i="1"/>
  <c r="AE4670" i="1"/>
  <c r="AE4672" i="1"/>
  <c r="AE4673" i="1"/>
  <c r="AE4674" i="1"/>
  <c r="AE4675" i="1"/>
  <c r="AE4676" i="1"/>
  <c r="AE4677" i="1"/>
  <c r="AE4678" i="1"/>
  <c r="AE4679" i="1"/>
  <c r="AE4680" i="1"/>
  <c r="AE4681" i="1"/>
  <c r="AE4682" i="1"/>
  <c r="AE4683" i="1"/>
  <c r="AE4684" i="1"/>
  <c r="AE4685" i="1"/>
  <c r="AE4686" i="1"/>
  <c r="AE4687" i="1"/>
  <c r="AE4688" i="1"/>
  <c r="AE4689" i="1"/>
  <c r="AE4690" i="1"/>
  <c r="AE4691" i="1"/>
  <c r="AE4692" i="1"/>
  <c r="AE4693" i="1"/>
  <c r="AE4694" i="1"/>
  <c r="AE4695" i="1"/>
  <c r="AE4696" i="1"/>
  <c r="AE4697" i="1"/>
  <c r="AE4698" i="1"/>
  <c r="AE4699" i="1"/>
  <c r="AE4700" i="1"/>
  <c r="AE4701" i="1"/>
  <c r="AE4702" i="1"/>
  <c r="AE4703" i="1"/>
  <c r="AE4704" i="1"/>
  <c r="AE4705" i="1"/>
  <c r="AE4706" i="1"/>
  <c r="AE4707" i="1"/>
  <c r="AE4708" i="1"/>
  <c r="AE4709" i="1"/>
  <c r="AE4710" i="1"/>
  <c r="AE4711" i="1"/>
  <c r="AE4712" i="1"/>
  <c r="AE4713" i="1"/>
  <c r="AE4714" i="1"/>
  <c r="AE4715" i="1"/>
  <c r="AE4716" i="1"/>
  <c r="AE4717" i="1"/>
  <c r="AE4718" i="1"/>
  <c r="AE4735" i="1"/>
  <c r="AE4602" i="1" l="1"/>
  <c r="AE4601" i="1"/>
  <c r="AE4600" i="1"/>
  <c r="AE4579" i="1"/>
  <c r="AE4422" i="1"/>
  <c r="AE4423" i="1"/>
  <c r="AE4424" i="1"/>
  <c r="AE4425" i="1"/>
  <c r="AE4426" i="1"/>
  <c r="AE4427" i="1"/>
  <c r="AE4428" i="1"/>
  <c r="AE4429" i="1"/>
  <c r="AE4430" i="1"/>
  <c r="AE4431" i="1"/>
  <c r="AE4432" i="1"/>
  <c r="AE4433" i="1"/>
  <c r="AE4434" i="1"/>
  <c r="AE4436" i="1"/>
  <c r="AE4437" i="1"/>
  <c r="AE4438" i="1"/>
  <c r="AE4439" i="1"/>
  <c r="AE4440" i="1"/>
  <c r="AE4441" i="1"/>
  <c r="AE4442" i="1"/>
  <c r="AE4445" i="1"/>
  <c r="AE4446" i="1"/>
  <c r="AE4447" i="1"/>
  <c r="AE4443" i="1"/>
  <c r="AE4448" i="1"/>
  <c r="AE4450" i="1"/>
  <c r="AE4451" i="1"/>
  <c r="AE4452" i="1"/>
  <c r="AE4453" i="1"/>
  <c r="AE4454" i="1"/>
  <c r="AE4455" i="1"/>
  <c r="AE4456" i="1"/>
  <c r="AE4457" i="1"/>
  <c r="AE4458" i="1"/>
  <c r="AE4459" i="1"/>
  <c r="AE4460" i="1"/>
  <c r="AE4461" i="1"/>
  <c r="AE4462" i="1"/>
  <c r="AE4463" i="1"/>
  <c r="AE4464" i="1"/>
  <c r="AE4465" i="1"/>
  <c r="AE4466" i="1"/>
  <c r="AE4467" i="1"/>
  <c r="AE4468" i="1"/>
  <c r="AE4469" i="1"/>
  <c r="AE4470" i="1"/>
  <c r="AE4471" i="1"/>
  <c r="AE4472" i="1"/>
  <c r="AE4473" i="1"/>
  <c r="AE4474" i="1"/>
  <c r="AE4475" i="1"/>
  <c r="AE4476" i="1"/>
  <c r="AE4477" i="1"/>
  <c r="AE4478" i="1"/>
  <c r="AE4479" i="1"/>
  <c r="AE4480" i="1"/>
  <c r="AE4481" i="1"/>
  <c r="AE4482" i="1"/>
  <c r="AE4484" i="1"/>
  <c r="AE4485" i="1"/>
  <c r="AE4486" i="1"/>
  <c r="AE4487" i="1"/>
  <c r="AE4488" i="1"/>
  <c r="AE4489" i="1"/>
  <c r="AE4490" i="1"/>
  <c r="AE4491" i="1"/>
  <c r="AE4492" i="1"/>
  <c r="AE4493" i="1"/>
  <c r="AE4494" i="1"/>
  <c r="AE4495" i="1"/>
  <c r="AE4496" i="1"/>
  <c r="AE4497" i="1"/>
  <c r="AE4498" i="1"/>
  <c r="AE4499" i="1"/>
  <c r="AE4500" i="1"/>
  <c r="AE4501" i="1"/>
  <c r="AE4502" i="1"/>
  <c r="AE4503" i="1"/>
  <c r="AE4504" i="1"/>
  <c r="AE4505" i="1"/>
  <c r="AE4506" i="1"/>
  <c r="AE4507" i="1"/>
  <c r="AE4508" i="1"/>
  <c r="AE4510" i="1"/>
  <c r="AE4511" i="1"/>
  <c r="AE4512" i="1"/>
  <c r="AE4513" i="1"/>
  <c r="AE4514" i="1"/>
  <c r="AE4515" i="1"/>
  <c r="AE4516" i="1"/>
  <c r="AE4517" i="1"/>
  <c r="AE4518" i="1"/>
  <c r="AE4519" i="1"/>
  <c r="AE4520" i="1"/>
  <c r="AE4521" i="1"/>
  <c r="AE4522" i="1"/>
  <c r="AE4523" i="1"/>
  <c r="AE4524" i="1"/>
  <c r="AE4525" i="1"/>
  <c r="AE4526" i="1"/>
  <c r="AE4527" i="1"/>
  <c r="AE4528" i="1"/>
  <c r="AE4529" i="1"/>
  <c r="AE4530" i="1"/>
  <c r="AE4531" i="1"/>
  <c r="AE4532" i="1"/>
  <c r="AE4533" i="1"/>
  <c r="AE4534" i="1"/>
  <c r="AE4535" i="1"/>
  <c r="AE4536" i="1"/>
  <c r="AE4537" i="1"/>
  <c r="AE4538" i="1"/>
  <c r="AE4539" i="1"/>
  <c r="AE4540" i="1"/>
  <c r="AE4541" i="1"/>
  <c r="AE4542" i="1"/>
  <c r="AE4543" i="1"/>
  <c r="AE4544" i="1"/>
  <c r="AE4545" i="1"/>
  <c r="AE4546" i="1"/>
  <c r="AE4547" i="1"/>
  <c r="AE4548" i="1"/>
  <c r="AE4549" i="1"/>
  <c r="AE4550" i="1"/>
  <c r="AE4551" i="1"/>
  <c r="AE4552" i="1"/>
  <c r="AE4553" i="1"/>
  <c r="AE4554" i="1"/>
  <c r="AE4555" i="1"/>
  <c r="AE4556" i="1"/>
  <c r="AE4557" i="1"/>
  <c r="AE4558" i="1"/>
  <c r="AE4559" i="1"/>
  <c r="AE4560" i="1"/>
  <c r="AE4561" i="1"/>
  <c r="AE4562" i="1"/>
  <c r="AE4563" i="1"/>
  <c r="AE4564" i="1"/>
  <c r="AE4565" i="1"/>
  <c r="AE4566" i="1"/>
  <c r="AE4567" i="1"/>
  <c r="AE4568" i="1"/>
  <c r="AE4419" i="1"/>
  <c r="AE4384" i="1"/>
  <c r="AE4383" i="1"/>
  <c r="AE4382" i="1"/>
  <c r="AE4381" i="1"/>
  <c r="AE4380" i="1"/>
  <c r="AE4374" i="1"/>
  <c r="AE4375" i="1"/>
  <c r="AE4376" i="1"/>
  <c r="AE4377" i="1"/>
  <c r="AE4378" i="1"/>
  <c r="AE4379" i="1"/>
  <c r="AE4386" i="1"/>
  <c r="AE4387" i="1"/>
  <c r="AE4388" i="1"/>
  <c r="AE4389" i="1"/>
  <c r="AE4390" i="1"/>
  <c r="AE4391" i="1"/>
  <c r="AE4392" i="1"/>
  <c r="AE4393" i="1"/>
  <c r="AE4394" i="1"/>
  <c r="AE4395" i="1"/>
  <c r="AE4396" i="1"/>
  <c r="AE4397" i="1"/>
  <c r="AE4398" i="1"/>
  <c r="AE4399" i="1"/>
  <c r="AE4400" i="1"/>
  <c r="AE4401" i="1"/>
  <c r="AE4402" i="1"/>
  <c r="AE4403" i="1"/>
  <c r="AE4404" i="1"/>
  <c r="AE4405" i="1"/>
  <c r="AE4406" i="1"/>
  <c r="AE4407" i="1"/>
  <c r="AE4408" i="1"/>
  <c r="AE4409" i="1"/>
  <c r="AE4410" i="1"/>
  <c r="AE4411" i="1"/>
  <c r="AE4412" i="1"/>
  <c r="AE4373" i="1"/>
  <c r="AE4372" i="1"/>
  <c r="AE4371" i="1"/>
  <c r="AE4370" i="1"/>
  <c r="AE4369" i="1"/>
  <c r="AE4368" i="1"/>
  <c r="AE4367" i="1"/>
  <c r="AE4366" i="1"/>
  <c r="AE4365" i="1"/>
  <c r="AE4364" i="1"/>
  <c r="AE4363" i="1"/>
  <c r="AE4362" i="1"/>
  <c r="AE4361" i="1"/>
  <c r="AE4185" i="1"/>
  <c r="AE4189" i="1"/>
  <c r="AE4190" i="1"/>
  <c r="AE4191" i="1"/>
  <c r="AE4192" i="1"/>
  <c r="AE4193" i="1"/>
  <c r="AE4194" i="1"/>
  <c r="AE4195" i="1"/>
  <c r="AE4196" i="1"/>
  <c r="AE4197" i="1"/>
  <c r="AE4198" i="1"/>
  <c r="AE4199" i="1"/>
  <c r="AE4201" i="1"/>
  <c r="AE4202" i="1"/>
  <c r="AE4203" i="1"/>
  <c r="AE4204" i="1"/>
  <c r="AE4205" i="1"/>
  <c r="AE4206" i="1"/>
  <c r="AE4207" i="1"/>
  <c r="AE4208" i="1"/>
  <c r="AE4209" i="1"/>
  <c r="AE4210" i="1"/>
  <c r="AE4211" i="1"/>
  <c r="AE4212" i="1"/>
  <c r="AE4213" i="1"/>
  <c r="AE4214" i="1"/>
  <c r="AE4215" i="1"/>
  <c r="AE4216" i="1"/>
  <c r="AE4217" i="1"/>
  <c r="AE4218" i="1"/>
  <c r="AE4219" i="1"/>
  <c r="AE4220" i="1"/>
  <c r="AE4221" i="1"/>
  <c r="AE4222" i="1"/>
  <c r="AE4223" i="1"/>
  <c r="AE4224" i="1"/>
  <c r="AE4225" i="1"/>
  <c r="AE4226" i="1"/>
  <c r="AE4227" i="1"/>
  <c r="AE4228" i="1"/>
  <c r="AE4229" i="1"/>
  <c r="AE4230" i="1"/>
  <c r="AE4231" i="1"/>
  <c r="AE4232" i="1"/>
  <c r="AE4233" i="1"/>
  <c r="AE4234" i="1"/>
  <c r="AE4235" i="1"/>
  <c r="AE4236" i="1"/>
  <c r="AE4237" i="1"/>
  <c r="AE4238" i="1"/>
  <c r="AE4239" i="1"/>
  <c r="AE4240" i="1"/>
  <c r="AE4241" i="1"/>
  <c r="AE4242" i="1"/>
  <c r="AE4243" i="1"/>
  <c r="AE4245" i="1"/>
  <c r="AE4247" i="1"/>
  <c r="AE4248" i="1"/>
  <c r="AE4250" i="1"/>
  <c r="AE4251" i="1"/>
  <c r="AE2646" i="1"/>
  <c r="AE2647" i="1"/>
  <c r="AE2648" i="1"/>
  <c r="AE2649" i="1"/>
  <c r="AE2650" i="1"/>
  <c r="AE2651" i="1"/>
  <c r="AE2652" i="1"/>
  <c r="AE2653" i="1"/>
  <c r="AE2654" i="1"/>
  <c r="AE2655" i="1"/>
  <c r="AE2656" i="1"/>
  <c r="AE2657" i="1"/>
  <c r="AE2658" i="1"/>
  <c r="AE2659" i="1"/>
  <c r="AE2660" i="1"/>
  <c r="AE2661" i="1"/>
  <c r="AE2662" i="1"/>
  <c r="AE2663" i="1"/>
  <c r="AE2664" i="1"/>
  <c r="AE2665" i="1"/>
  <c r="AE2666" i="1"/>
  <c r="AE2667" i="1"/>
  <c r="AE2669" i="1"/>
  <c r="AE2670" i="1"/>
  <c r="AE2671" i="1"/>
  <c r="AE2672" i="1"/>
  <c r="AE2673" i="1"/>
  <c r="AE2674" i="1"/>
  <c r="AE2675" i="1"/>
  <c r="AE2676" i="1"/>
  <c r="AE2680" i="1"/>
  <c r="AE2681" i="1"/>
  <c r="AE2682" i="1"/>
  <c r="AE2683" i="1"/>
  <c r="AE2684" i="1"/>
  <c r="AE2685" i="1"/>
  <c r="AE2687" i="1"/>
  <c r="AE2688" i="1"/>
  <c r="AE2689" i="1"/>
  <c r="AE2690" i="1"/>
  <c r="AE2691" i="1"/>
  <c r="AE2692" i="1"/>
  <c r="AE2693" i="1"/>
  <c r="AE2694" i="1"/>
  <c r="AE2695" i="1"/>
  <c r="AE2696" i="1"/>
  <c r="AE2697" i="1"/>
  <c r="AE2698" i="1"/>
  <c r="AE2699" i="1"/>
  <c r="AE2700" i="1"/>
  <c r="AE2702" i="1"/>
  <c r="AE2703" i="1"/>
  <c r="AE2706" i="1"/>
  <c r="AE2708" i="1"/>
  <c r="AE2709" i="1"/>
  <c r="AE2710" i="1"/>
  <c r="AE2711" i="1"/>
  <c r="AE2712" i="1"/>
  <c r="AE2713" i="1"/>
  <c r="AE2714" i="1"/>
  <c r="AE2715" i="1"/>
  <c r="AE2716" i="1"/>
  <c r="AE2717" i="1"/>
  <c r="AE2718" i="1"/>
  <c r="AE2719" i="1"/>
  <c r="AE2720" i="1"/>
  <c r="AE2721" i="1"/>
  <c r="AE2722" i="1"/>
  <c r="AE2723" i="1"/>
  <c r="AE2724" i="1"/>
  <c r="AE2725" i="1"/>
  <c r="AE2726" i="1"/>
  <c r="AE2727" i="1"/>
  <c r="AE2728" i="1"/>
  <c r="AE2729" i="1"/>
  <c r="AE2730" i="1"/>
  <c r="AE2731" i="1"/>
  <c r="AE2732" i="1"/>
  <c r="AE2733" i="1"/>
  <c r="AE2734" i="1"/>
  <c r="AE2735" i="1"/>
  <c r="AE2736" i="1"/>
  <c r="AE2737" i="1"/>
  <c r="AE2738" i="1"/>
  <c r="AE2739" i="1"/>
  <c r="AE2740" i="1"/>
  <c r="AE2634" i="1"/>
  <c r="AE2635" i="1"/>
  <c r="AE2636" i="1"/>
  <c r="AE2637" i="1"/>
  <c r="AE2638" i="1"/>
  <c r="AE2639" i="1"/>
  <c r="AE2640" i="1"/>
  <c r="AE2641" i="1"/>
  <c r="AE2642" i="1"/>
  <c r="AE2643" i="1"/>
  <c r="AE12293" i="1"/>
  <c r="AE12294" i="1"/>
  <c r="AE12295" i="1"/>
  <c r="AE12292" i="1"/>
  <c r="AE12291" i="1"/>
  <c r="AE12290" i="1"/>
  <c r="AE12289" i="1"/>
  <c r="AE12288" i="1"/>
  <c r="AE12287" i="1"/>
  <c r="AE12286" i="1"/>
  <c r="AE12285" i="1"/>
  <c r="AE2143" i="1"/>
  <c r="AE2166" i="1"/>
  <c r="AE2167" i="1"/>
  <c r="AE2159" i="1"/>
  <c r="AE15846" i="1"/>
  <c r="AE15845" i="1"/>
  <c r="AE15843" i="1"/>
  <c r="AE15763" i="1"/>
  <c r="AE15762" i="1"/>
  <c r="AE15761" i="1"/>
  <c r="AE15760" i="1"/>
  <c r="AE15758" i="1"/>
  <c r="AE15757" i="1"/>
  <c r="AE15756" i="1"/>
  <c r="AE15532" i="1"/>
  <c r="AE15533" i="1"/>
  <c r="AE15534" i="1"/>
  <c r="AE15535" i="1"/>
  <c r="AE15536" i="1"/>
  <c r="AE15538" i="1"/>
  <c r="AE15546" i="1"/>
  <c r="AE13137" i="1"/>
  <c r="AE13135" i="1"/>
  <c r="AE13134" i="1"/>
  <c r="AE13133" i="1"/>
  <c r="AE13132" i="1"/>
  <c r="AE13131" i="1"/>
  <c r="AE13129" i="1"/>
  <c r="AE13128" i="1"/>
  <c r="AE13127" i="1"/>
  <c r="AE12301" i="1"/>
  <c r="AE12302" i="1"/>
  <c r="AE12303" i="1"/>
  <c r="AE12308" i="1"/>
  <c r="AE12309" i="1"/>
  <c r="AE14535" i="1"/>
  <c r="AE14536" i="1"/>
  <c r="AE14537" i="1"/>
  <c r="AE14538" i="1"/>
  <c r="AE14539" i="1"/>
  <c r="AE14540" i="1"/>
  <c r="AE14541" i="1"/>
  <c r="AE14542" i="1"/>
  <c r="AE14543" i="1"/>
  <c r="AE14544" i="1"/>
  <c r="AE14530" i="1"/>
  <c r="AE14531" i="1"/>
  <c r="AE14532" i="1"/>
  <c r="AE14533" i="1"/>
  <c r="AE14385" i="1"/>
  <c r="AE14386" i="1"/>
  <c r="AE14387" i="1"/>
  <c r="AE14388" i="1"/>
  <c r="AE14389" i="1"/>
  <c r="AE14390" i="1"/>
  <c r="AE14391" i="1"/>
  <c r="AE14384" i="1"/>
  <c r="AE14383" i="1"/>
  <c r="AE14379" i="1"/>
  <c r="AE14380" i="1"/>
  <c r="AE14381" i="1"/>
  <c r="AE14378" i="1"/>
  <c r="AE14377" i="1"/>
  <c r="AE14376" i="1"/>
  <c r="AE14375" i="1"/>
  <c r="AE14374" i="1"/>
  <c r="AE14373" i="1"/>
  <c r="AE14365" i="1"/>
  <c r="AE14361" i="1"/>
  <c r="AE14362" i="1"/>
  <c r="AE14360" i="1"/>
  <c r="AE13584" i="1"/>
  <c r="AE13585" i="1"/>
  <c r="AE13592" i="1"/>
  <c r="AE13593" i="1"/>
  <c r="AE13594" i="1"/>
  <c r="AE13595" i="1"/>
  <c r="AE13578" i="1"/>
  <c r="AE13579" i="1"/>
  <c r="AE13580" i="1"/>
  <c r="AE13581" i="1"/>
  <c r="AE13582" i="1"/>
  <c r="AE13434" i="1"/>
  <c r="AE13435" i="1"/>
  <c r="AE13436" i="1"/>
  <c r="AE13437" i="1"/>
  <c r="AE13438" i="1"/>
  <c r="AE13439" i="1"/>
  <c r="AE13440" i="1"/>
  <c r="AE13441" i="1"/>
  <c r="AE13442" i="1"/>
  <c r="AE13445" i="1"/>
  <c r="AE13447" i="1"/>
  <c r="AE13449" i="1"/>
  <c r="AE13450" i="1"/>
  <c r="AE13451" i="1"/>
  <c r="AE13452" i="1"/>
  <c r="AE13453" i="1"/>
  <c r="AE13454" i="1"/>
  <c r="AE13455" i="1"/>
  <c r="AE13456" i="1"/>
  <c r="AE13457" i="1"/>
  <c r="AE13468" i="1"/>
  <c r="AE13469" i="1"/>
  <c r="AE13470" i="1"/>
  <c r="AE13471" i="1"/>
  <c r="AE13472" i="1"/>
  <c r="AE13477" i="1"/>
  <c r="AE13431" i="1"/>
  <c r="AE13430" i="1"/>
  <c r="AE12006" i="1"/>
  <c r="AE12007" i="1"/>
  <c r="AE12008" i="1"/>
  <c r="AE12009" i="1"/>
  <c r="AE12010" i="1"/>
  <c r="AE12013" i="1"/>
  <c r="AE12004" i="1"/>
  <c r="AE12003" i="1"/>
  <c r="AE12002" i="1"/>
  <c r="AE12001" i="1"/>
  <c r="AE11576" i="1"/>
  <c r="AE11577" i="1"/>
  <c r="AE11578" i="1"/>
  <c r="AE11579" i="1"/>
  <c r="AE11580" i="1"/>
  <c r="AE11581" i="1"/>
  <c r="AE11582" i="1"/>
  <c r="AE11575" i="1"/>
  <c r="AE11573" i="1"/>
  <c r="AE11572" i="1"/>
  <c r="AE11571" i="1"/>
  <c r="AE11570" i="1"/>
  <c r="AE11431" i="1"/>
  <c r="AE11432" i="1"/>
  <c r="AE11433" i="1"/>
  <c r="AE11434" i="1"/>
  <c r="AE11435" i="1"/>
  <c r="AE11436" i="1"/>
  <c r="AE11437" i="1"/>
  <c r="AE11438" i="1"/>
  <c r="AE11439" i="1"/>
  <c r="AE11441" i="1"/>
  <c r="AE11442" i="1"/>
  <c r="AE11443" i="1"/>
  <c r="AE11444" i="1"/>
  <c r="AE11445" i="1"/>
  <c r="AE11446" i="1"/>
  <c r="AE11447" i="1"/>
  <c r="AE11448" i="1"/>
  <c r="AE11449" i="1"/>
  <c r="AE11450" i="1"/>
  <c r="AE11451" i="1"/>
  <c r="AE11452" i="1"/>
  <c r="AE11453" i="1"/>
  <c r="AE11454" i="1"/>
  <c r="AE11455" i="1"/>
  <c r="AE11456" i="1"/>
  <c r="AE11457" i="1"/>
  <c r="AE11458" i="1"/>
  <c r="AE11459" i="1"/>
  <c r="AE11460" i="1"/>
  <c r="AE11461" i="1"/>
  <c r="AE11462" i="1"/>
  <c r="AE11463" i="1"/>
  <c r="AE11464" i="1"/>
  <c r="AE11466" i="1"/>
  <c r="AE11467" i="1"/>
  <c r="AE11468" i="1"/>
  <c r="AE11469" i="1"/>
  <c r="AE11470" i="1"/>
  <c r="AE11471" i="1"/>
  <c r="AE11472" i="1"/>
  <c r="AE11473" i="1"/>
  <c r="AE11474" i="1"/>
  <c r="AE11475" i="1"/>
  <c r="AE11476" i="1"/>
  <c r="AE11477" i="1"/>
  <c r="AE11478" i="1"/>
  <c r="AE11479" i="1"/>
  <c r="AE11480" i="1"/>
  <c r="AE11482" i="1"/>
  <c r="AE11483" i="1"/>
  <c r="AE11484" i="1"/>
  <c r="AE11485" i="1"/>
  <c r="AE11487" i="1"/>
  <c r="AE11488" i="1"/>
  <c r="AE11489" i="1"/>
  <c r="AE11490" i="1"/>
  <c r="AE11493" i="1"/>
  <c r="AE11494" i="1"/>
  <c r="AE11491" i="1"/>
  <c r="AE11492" i="1"/>
  <c r="AE11495" i="1"/>
  <c r="AE11496" i="1"/>
  <c r="AE11498" i="1"/>
  <c r="AE11499" i="1"/>
  <c r="AE11500" i="1"/>
  <c r="AE11501" i="1"/>
  <c r="AE11502" i="1"/>
  <c r="AE11503" i="1"/>
  <c r="AE11504" i="1"/>
  <c r="AE11505" i="1"/>
  <c r="AE11506" i="1"/>
  <c r="AE11509" i="1"/>
  <c r="AE11510" i="1"/>
  <c r="AE11511" i="1"/>
  <c r="AE11512" i="1"/>
  <c r="AE11513" i="1"/>
  <c r="AE11514" i="1"/>
  <c r="AE11515" i="1"/>
  <c r="AE11517" i="1"/>
  <c r="AE11518" i="1"/>
  <c r="AE11520" i="1"/>
  <c r="AE11522" i="1"/>
  <c r="AE11523" i="1"/>
  <c r="AE11524" i="1"/>
  <c r="AE11525" i="1"/>
  <c r="AE11526" i="1"/>
  <c r="AE11527" i="1"/>
  <c r="AE11528" i="1"/>
  <c r="AE11529" i="1"/>
  <c r="AE11530" i="1"/>
  <c r="AE11532" i="1"/>
  <c r="AE11535" i="1"/>
  <c r="AE11537" i="1"/>
  <c r="AE11539" i="1"/>
  <c r="AE11544" i="1"/>
  <c r="AE9310" i="1"/>
  <c r="AE8886" i="1"/>
  <c r="AE8887" i="1"/>
  <c r="AE8888" i="1"/>
  <c r="AE8885" i="1"/>
  <c r="AE8884" i="1"/>
  <c r="AE8257" i="1"/>
  <c r="AE8258" i="1"/>
  <c r="AE8263" i="1"/>
  <c r="AE8340" i="1"/>
  <c r="AE8341" i="1"/>
  <c r="AE8342" i="1"/>
  <c r="AE8343" i="1"/>
  <c r="AE8344" i="1"/>
  <c r="AE8345" i="1"/>
  <c r="AE8346" i="1"/>
  <c r="AE8347" i="1"/>
  <c r="AE8348" i="1"/>
  <c r="AE8349" i="1"/>
  <c r="AE8350" i="1"/>
  <c r="AE8351" i="1"/>
  <c r="AE8352" i="1"/>
  <c r="AE8353" i="1"/>
  <c r="AE8354" i="1"/>
  <c r="AE8355" i="1"/>
  <c r="AE8356" i="1"/>
  <c r="AE8357" i="1"/>
  <c r="AE8358" i="1"/>
  <c r="AE8359" i="1"/>
  <c r="AE8360" i="1"/>
  <c r="AE8320" i="1"/>
  <c r="AE8321" i="1"/>
  <c r="AE8322" i="1"/>
  <c r="AE8323" i="1"/>
  <c r="AE8324" i="1"/>
  <c r="AE8325" i="1"/>
  <c r="AE8326" i="1"/>
  <c r="AE8327" i="1"/>
  <c r="AE8328" i="1"/>
  <c r="AE8329" i="1"/>
  <c r="AE8330" i="1"/>
  <c r="AE8331" i="1"/>
  <c r="AE8332" i="1"/>
  <c r="AE8333" i="1"/>
  <c r="AE8334" i="1"/>
  <c r="AE8335" i="1"/>
  <c r="AE8336" i="1"/>
  <c r="AE8337" i="1"/>
  <c r="AE8338" i="1"/>
  <c r="AE8339" i="1"/>
  <c r="AE8301" i="1"/>
  <c r="AE8302" i="1"/>
  <c r="AE8303" i="1"/>
  <c r="AE8304" i="1"/>
  <c r="AE8305" i="1"/>
  <c r="AE8306" i="1"/>
  <c r="AE8307" i="1"/>
  <c r="AE8308" i="1"/>
  <c r="AE8309" i="1"/>
  <c r="AE8310" i="1"/>
  <c r="AE8311" i="1"/>
  <c r="AE8312" i="1"/>
  <c r="AE8313" i="1"/>
  <c r="AE8314" i="1"/>
  <c r="AE8315" i="1"/>
  <c r="AE8316" i="1"/>
  <c r="AE8317" i="1"/>
  <c r="AE8318" i="1"/>
  <c r="AE8319" i="1"/>
  <c r="AE8283" i="1"/>
  <c r="AE8284" i="1"/>
  <c r="AE8285" i="1"/>
  <c r="AE8286" i="1"/>
  <c r="AE8287" i="1"/>
  <c r="AE8288" i="1"/>
  <c r="AE8289" i="1"/>
  <c r="AE8290" i="1"/>
  <c r="AE8291" i="1"/>
  <c r="AE8292" i="1"/>
  <c r="AE8293" i="1"/>
  <c r="AE8294" i="1"/>
  <c r="AE8297" i="1"/>
  <c r="AE8298" i="1"/>
  <c r="AE8299" i="1"/>
  <c r="AE8300" i="1"/>
  <c r="AE8271" i="1"/>
  <c r="AE8272" i="1"/>
  <c r="AE8273" i="1"/>
  <c r="AE8274" i="1"/>
  <c r="AE8275" i="1"/>
  <c r="AE8279" i="1"/>
  <c r="AE8280" i="1"/>
  <c r="AE8281" i="1"/>
  <c r="AE8282" i="1"/>
  <c r="AE8249" i="1"/>
  <c r="AE8228" i="1"/>
  <c r="AE8230" i="1"/>
  <c r="AE8231" i="1"/>
  <c r="AE8232" i="1"/>
  <c r="AE8233" i="1"/>
  <c r="AE8234" i="1"/>
  <c r="AE8235" i="1"/>
  <c r="AE8236" i="1"/>
  <c r="AE8237" i="1"/>
  <c r="AE8251" i="1"/>
  <c r="AE8252" i="1"/>
  <c r="AE8255" i="1"/>
  <c r="AE8264" i="1"/>
  <c r="AE8265" i="1"/>
  <c r="AE8267" i="1"/>
  <c r="AE8269" i="1"/>
  <c r="AE8270" i="1"/>
  <c r="AE8058" i="1"/>
  <c r="AE8054" i="1"/>
  <c r="AE8055" i="1"/>
  <c r="AE8056" i="1"/>
  <c r="AE8040" i="1"/>
  <c r="AE8042" i="1"/>
  <c r="AE8043" i="1"/>
  <c r="AE8044" i="1"/>
  <c r="AE8045" i="1"/>
  <c r="AE8046" i="1"/>
  <c r="AE8047" i="1"/>
  <c r="AE8048" i="1"/>
  <c r="AE8049" i="1"/>
  <c r="AE8050" i="1"/>
  <c r="AE8051" i="1"/>
  <c r="AE8052" i="1"/>
  <c r="AE8030" i="1"/>
  <c r="AE8031" i="1"/>
  <c r="AE8032" i="1"/>
  <c r="AE8033" i="1"/>
  <c r="AE8034" i="1"/>
  <c r="AE8035" i="1"/>
  <c r="AE8037" i="1"/>
  <c r="AE7879" i="1"/>
  <c r="AE7877" i="1"/>
  <c r="AE7876" i="1"/>
  <c r="AE7875" i="1"/>
  <c r="AE7874" i="1"/>
  <c r="AE7873" i="1"/>
  <c r="AE7872" i="1"/>
  <c r="AE7871" i="1"/>
  <c r="AE7870" i="1"/>
  <c r="AE7869" i="1"/>
  <c r="AE7868" i="1"/>
  <c r="AE7867" i="1"/>
  <c r="AE7866" i="1"/>
  <c r="AE7865" i="1"/>
  <c r="AE7864" i="1"/>
  <c r="AE7860" i="1"/>
  <c r="AE7859" i="1"/>
  <c r="AE7858" i="1"/>
  <c r="AE7857" i="1"/>
  <c r="AE7856" i="1"/>
  <c r="AE7855" i="1"/>
  <c r="AE7854" i="1"/>
  <c r="AE7853" i="1"/>
  <c r="AE7852" i="1"/>
  <c r="AE7851" i="1"/>
  <c r="AE7881" i="1"/>
  <c r="AE7882" i="1"/>
  <c r="AE7883" i="1"/>
  <c r="AE7884" i="1"/>
  <c r="AE7885" i="1"/>
  <c r="AE7886" i="1"/>
  <c r="AE7887" i="1"/>
  <c r="AE7888" i="1"/>
  <c r="AE7889" i="1"/>
  <c r="AE7890" i="1"/>
  <c r="AE7891" i="1"/>
  <c r="AE7892" i="1"/>
  <c r="AE7893" i="1"/>
  <c r="AE7025" i="1"/>
  <c r="AE7026" i="1"/>
  <c r="AE7027" i="1"/>
  <c r="AE7028" i="1"/>
  <c r="AE7029" i="1"/>
  <c r="AE7030" i="1"/>
  <c r="AE7031" i="1"/>
  <c r="AE7032" i="1"/>
  <c r="AE7033" i="1"/>
  <c r="AE7034" i="1"/>
  <c r="AE7035" i="1"/>
  <c r="AE7036" i="1"/>
  <c r="AE7038" i="1"/>
  <c r="AE7024" i="1"/>
  <c r="AE7023" i="1"/>
  <c r="AE7022" i="1"/>
  <c r="AE7021" i="1"/>
  <c r="AE7020" i="1"/>
  <c r="AE7019" i="1"/>
  <c r="AE7007" i="1"/>
  <c r="AE7002" i="1"/>
  <c r="AE7003" i="1"/>
  <c r="AE7004" i="1"/>
  <c r="AE7005" i="1"/>
  <c r="AE6587" i="1"/>
  <c r="AF6586" i="1" s="1"/>
  <c r="J118" i="7" s="1"/>
  <c r="AE6192" i="1"/>
  <c r="AE6203" i="1"/>
  <c r="AE6204" i="1"/>
  <c r="AE6205" i="1"/>
  <c r="AE6206" i="1"/>
  <c r="AE6207" i="1"/>
  <c r="AE6208" i="1"/>
  <c r="AE6209" i="1"/>
  <c r="AE6210" i="1"/>
  <c r="AE6211" i="1"/>
  <c r="AE6212" i="1"/>
  <c r="AE6213" i="1"/>
  <c r="AE6215" i="1"/>
  <c r="AE6216" i="1"/>
  <c r="AE6217" i="1"/>
  <c r="AE6218" i="1"/>
  <c r="AE6219" i="1"/>
  <c r="AE6221" i="1"/>
  <c r="AE6230" i="1"/>
  <c r="AE6191" i="1"/>
  <c r="AE4810" i="1"/>
  <c r="AE4811" i="1"/>
  <c r="AE4812" i="1"/>
  <c r="AE4813" i="1"/>
  <c r="AE4814" i="1"/>
  <c r="AE4815" i="1"/>
  <c r="AE4817" i="1"/>
  <c r="AE4818" i="1"/>
  <c r="AE4819" i="1"/>
  <c r="AE2145" i="1"/>
  <c r="AE2146" i="1"/>
  <c r="AE2147" i="1"/>
  <c r="AE2149" i="1"/>
  <c r="AE2144" i="1"/>
  <c r="AE2136" i="1"/>
  <c r="AE2137" i="1"/>
  <c r="AE2138" i="1"/>
  <c r="AE2135" i="1"/>
  <c r="AE2129" i="1"/>
  <c r="AE2130" i="1"/>
  <c r="AE2131" i="1"/>
  <c r="AE2133" i="1"/>
  <c r="AE2134" i="1"/>
  <c r="AE2128" i="1"/>
  <c r="AE2139" i="1"/>
  <c r="AE2140" i="1"/>
  <c r="AE2141" i="1"/>
  <c r="AE2142" i="1"/>
  <c r="AE2150" i="1"/>
  <c r="AE2151" i="1"/>
  <c r="AE2152" i="1"/>
  <c r="AE2153" i="1"/>
  <c r="AE2154" i="1"/>
  <c r="AE2155" i="1"/>
  <c r="AE2156" i="1"/>
  <c r="AE2157" i="1"/>
  <c r="AE2158" i="1"/>
  <c r="AE2160" i="1"/>
  <c r="AE2161" i="1"/>
  <c r="AE2162" i="1"/>
  <c r="AE2163" i="1"/>
  <c r="AE2164" i="1"/>
  <c r="AE2165" i="1"/>
  <c r="AE2170" i="1"/>
  <c r="AE2171" i="1"/>
  <c r="AE2172" i="1"/>
  <c r="AE2169" i="1"/>
  <c r="AE1537" i="1"/>
  <c r="AE1538" i="1"/>
  <c r="AE1539" i="1"/>
  <c r="AE1543" i="1"/>
  <c r="AE1542" i="1"/>
  <c r="AE1541" i="1"/>
  <c r="AE1540" i="1"/>
  <c r="AE787" i="1"/>
  <c r="AE786" i="1"/>
  <c r="AE727" i="1"/>
  <c r="AE721" i="1"/>
  <c r="AE719" i="1"/>
  <c r="AE720" i="1"/>
  <c r="AE723" i="1"/>
  <c r="AE724" i="1"/>
  <c r="AE705" i="1"/>
  <c r="AE713" i="1"/>
  <c r="AE715" i="1"/>
  <c r="AE714" i="1"/>
  <c r="AE717" i="1"/>
  <c r="AE718" i="1"/>
  <c r="AE704" i="1"/>
  <c r="AE703" i="1"/>
  <c r="AE702" i="1"/>
  <c r="AE701" i="1"/>
  <c r="AE712" i="1"/>
  <c r="AE711" i="1"/>
  <c r="AE709" i="1"/>
  <c r="AE708" i="1"/>
  <c r="AE707" i="1"/>
  <c r="AE706" i="1"/>
  <c r="AE14946" i="1"/>
  <c r="AE14947" i="1"/>
  <c r="AE14948" i="1"/>
  <c r="AE14949" i="1"/>
  <c r="AE14950" i="1"/>
  <c r="AE14951" i="1"/>
  <c r="AE14952" i="1"/>
  <c r="AE14953" i="1"/>
  <c r="AE14954" i="1"/>
  <c r="AE14955" i="1"/>
  <c r="AE14956" i="1"/>
  <c r="AE14957" i="1"/>
  <c r="AE14958" i="1"/>
  <c r="AE14959" i="1"/>
  <c r="AE14960" i="1"/>
  <c r="AE14961" i="1"/>
  <c r="AE14945" i="1"/>
  <c r="AF14758" i="1" s="1"/>
  <c r="J247" i="7" s="1"/>
  <c r="AE9260" i="1"/>
  <c r="AE9259" i="1"/>
  <c r="AE9258" i="1"/>
  <c r="AE9257" i="1"/>
  <c r="AE9256" i="1"/>
  <c r="AE9255" i="1"/>
  <c r="AE9254" i="1"/>
  <c r="AE9253" i="1"/>
  <c r="AE9252" i="1"/>
  <c r="AE43" i="1"/>
  <c r="AE42" i="1"/>
  <c r="AE41" i="1"/>
  <c r="AE40" i="1"/>
  <c r="AE39" i="1"/>
  <c r="AE38" i="1"/>
  <c r="AE37" i="1"/>
  <c r="AE15836" i="1"/>
  <c r="AE13545" i="1"/>
  <c r="AE15754" i="1"/>
  <c r="AE12525" i="1"/>
  <c r="AE770" i="1"/>
  <c r="AE778" i="1"/>
  <c r="AE7049" i="1"/>
  <c r="AE7050" i="1"/>
  <c r="AE7058" i="1"/>
  <c r="AE7016" i="1"/>
  <c r="AE6278" i="1"/>
  <c r="AE6268" i="1"/>
  <c r="AE5022" i="1"/>
  <c r="AE4995" i="1"/>
  <c r="AE3960" i="1"/>
  <c r="AE3404" i="1"/>
  <c r="AE3505" i="1"/>
  <c r="AE3379" i="1"/>
  <c r="AE15841" i="1"/>
  <c r="AE15702" i="1"/>
  <c r="AE15703" i="1"/>
  <c r="AE15704" i="1"/>
  <c r="AE15705" i="1"/>
  <c r="AE15706" i="1"/>
  <c r="AE15707" i="1"/>
  <c r="AE15708" i="1"/>
  <c r="AE11785" i="1"/>
  <c r="AE11786" i="1"/>
  <c r="AE11787" i="1"/>
  <c r="AE11788" i="1"/>
  <c r="AE11789" i="1"/>
  <c r="AE11790" i="1"/>
  <c r="AE11791" i="1"/>
  <c r="AE11792" i="1"/>
  <c r="AE11793" i="1"/>
  <c r="AE11796" i="1"/>
  <c r="AE11797" i="1"/>
  <c r="AE11798" i="1"/>
  <c r="AE11799" i="1"/>
  <c r="AE11801" i="1"/>
  <c r="AE11802" i="1"/>
  <c r="AE11803" i="1"/>
  <c r="AE11804" i="1"/>
  <c r="AE11805" i="1"/>
  <c r="AE11806" i="1"/>
  <c r="AE11807" i="1"/>
  <c r="AE11808" i="1"/>
  <c r="AE11809" i="1"/>
  <c r="AE11810" i="1"/>
  <c r="AE11811" i="1"/>
  <c r="AE11812" i="1"/>
  <c r="AE11813" i="1"/>
  <c r="AE11814" i="1"/>
  <c r="AE11815" i="1"/>
  <c r="AE11816" i="1"/>
  <c r="AE11817" i="1"/>
  <c r="AE11818" i="1"/>
  <c r="AE11819" i="1"/>
  <c r="AE11820" i="1"/>
  <c r="AE11821" i="1"/>
  <c r="AE11822" i="1"/>
  <c r="AE11823" i="1"/>
  <c r="AE11824" i="1"/>
  <c r="AE11825" i="1"/>
  <c r="AE11826" i="1"/>
  <c r="AE11827" i="1"/>
  <c r="AE11828" i="1"/>
  <c r="AE11829" i="1"/>
  <c r="AE11830" i="1"/>
  <c r="AE11831" i="1"/>
  <c r="AE11832" i="1"/>
  <c r="AE11833" i="1"/>
  <c r="AE11835" i="1"/>
  <c r="AE11836" i="1"/>
  <c r="AE11837" i="1"/>
  <c r="AE11838" i="1"/>
  <c r="AE11839" i="1"/>
  <c r="AE11841" i="1"/>
  <c r="AE11842" i="1"/>
  <c r="AE11843" i="1"/>
  <c r="AE11844" i="1"/>
  <c r="AE11845" i="1"/>
  <c r="AE11846" i="1"/>
  <c r="AE11847" i="1"/>
  <c r="AE11848" i="1"/>
  <c r="AE11849" i="1"/>
  <c r="AE11850" i="1"/>
  <c r="AE11851" i="1"/>
  <c r="AE11852" i="1"/>
  <c r="AE11854" i="1"/>
  <c r="AE11857" i="1"/>
  <c r="AE11858" i="1"/>
  <c r="AE11859" i="1"/>
  <c r="AE11860" i="1"/>
  <c r="AE11863" i="1"/>
  <c r="AE11864" i="1"/>
  <c r="AE11741" i="1"/>
  <c r="AE11742" i="1"/>
  <c r="AE11743" i="1"/>
  <c r="AE11745" i="1"/>
  <c r="AE6023" i="1"/>
  <c r="AE6024" i="1"/>
  <c r="AE6025" i="1"/>
  <c r="AE6026" i="1"/>
  <c r="AE6028" i="1"/>
  <c r="AE6031" i="1"/>
  <c r="AE6032" i="1"/>
  <c r="AE6033" i="1"/>
  <c r="AE6035" i="1"/>
  <c r="AE6036" i="1"/>
  <c r="AE6037" i="1"/>
  <c r="AE6039" i="1"/>
  <c r="AE6041" i="1"/>
  <c r="AE6042" i="1"/>
  <c r="AE6043" i="1"/>
  <c r="AE6044" i="1"/>
  <c r="AE6045" i="1"/>
  <c r="AE6046" i="1"/>
  <c r="AE6047" i="1"/>
  <c r="AE6048" i="1"/>
  <c r="AE6049" i="1"/>
  <c r="AE6050" i="1"/>
  <c r="AE6052" i="1"/>
  <c r="AE6053" i="1"/>
  <c r="AE6054" i="1"/>
  <c r="AE6055" i="1"/>
  <c r="AE6056" i="1"/>
  <c r="AE6057" i="1"/>
  <c r="AE6058" i="1"/>
  <c r="AE6059" i="1"/>
  <c r="AE6008" i="1"/>
  <c r="AE6009" i="1"/>
  <c r="AE6010" i="1"/>
  <c r="AE6011" i="1"/>
  <c r="AE6012" i="1"/>
  <c r="AE6014" i="1"/>
  <c r="AE6015" i="1"/>
  <c r="AE6016" i="1"/>
  <c r="AE6017" i="1"/>
  <c r="AF9251" i="1" l="1"/>
  <c r="J164" i="7" s="1"/>
  <c r="AF15755" i="1"/>
  <c r="J265" i="7" s="1"/>
  <c r="AF15842" i="1"/>
  <c r="J269" i="7" s="1"/>
  <c r="AF4360" i="1"/>
  <c r="AE13421" i="1"/>
  <c r="AE3245" i="1"/>
  <c r="AE3246" i="1"/>
  <c r="AE3247" i="1"/>
  <c r="AE3248" i="1"/>
  <c r="AE3249" i="1"/>
  <c r="AE3250" i="1"/>
  <c r="AE3251" i="1"/>
  <c r="AE3252" i="1"/>
  <c r="AE3253" i="1"/>
  <c r="AE3254" i="1"/>
  <c r="AE3255" i="1"/>
  <c r="AE3256" i="1"/>
  <c r="AE3257" i="1"/>
  <c r="AE3258" i="1"/>
  <c r="AE3259" i="1"/>
  <c r="AE3260" i="1"/>
  <c r="AE3261" i="1"/>
  <c r="AE3262" i="1"/>
  <c r="AE3263" i="1"/>
  <c r="AE3264" i="1"/>
  <c r="AE3265" i="1"/>
  <c r="AE3266" i="1"/>
  <c r="AE3267" i="1"/>
  <c r="AE3268" i="1"/>
  <c r="AE3269" i="1"/>
  <c r="AE3270" i="1"/>
  <c r="AE3271" i="1"/>
  <c r="AE3272" i="1"/>
  <c r="AE3273" i="1"/>
  <c r="AE3274" i="1"/>
  <c r="AE3275" i="1"/>
  <c r="AE3276" i="1"/>
  <c r="AE3277" i="1"/>
  <c r="AE3278" i="1"/>
  <c r="AE3279" i="1"/>
  <c r="AE3280" i="1"/>
  <c r="AE3281" i="1"/>
  <c r="AE3282" i="1"/>
  <c r="AE3283" i="1"/>
  <c r="AE3284" i="1"/>
  <c r="AE3285" i="1"/>
  <c r="AE3286" i="1"/>
  <c r="AE3287" i="1"/>
  <c r="AE3288" i="1"/>
  <c r="AE3289" i="1"/>
  <c r="AE3290" i="1"/>
  <c r="AE3291" i="1"/>
  <c r="AE3292" i="1"/>
  <c r="AE3293" i="1"/>
  <c r="AE3294" i="1"/>
  <c r="AE3295" i="1"/>
  <c r="AE3296" i="1"/>
  <c r="AE3297" i="1"/>
  <c r="AE3298" i="1"/>
  <c r="AE3299" i="1"/>
  <c r="AE3300" i="1"/>
  <c r="AE3301" i="1"/>
  <c r="AE3302" i="1"/>
  <c r="AE3303" i="1"/>
  <c r="AE3304" i="1"/>
  <c r="AE3305" i="1"/>
  <c r="AE3306" i="1"/>
  <c r="AE3307" i="1"/>
  <c r="AE3308" i="1"/>
  <c r="AE3309" i="1"/>
  <c r="AE3310" i="1"/>
  <c r="AE3311" i="1"/>
  <c r="AE3312" i="1"/>
  <c r="AE3313" i="1"/>
  <c r="AE3314" i="1"/>
  <c r="AE3315" i="1"/>
  <c r="AE3316" i="1"/>
  <c r="AE3317" i="1"/>
  <c r="AE3318" i="1"/>
  <c r="AE3319" i="1"/>
  <c r="AE3320" i="1"/>
  <c r="AE3321" i="1"/>
  <c r="AE3323" i="1"/>
  <c r="AE3324" i="1"/>
  <c r="AE3325" i="1"/>
  <c r="AE3326" i="1"/>
  <c r="AE3327" i="1"/>
  <c r="AE3328" i="1"/>
  <c r="AE3329" i="1"/>
  <c r="AE3330" i="1"/>
  <c r="AE3331" i="1"/>
  <c r="AE3332" i="1"/>
  <c r="AE3333" i="1"/>
  <c r="AE3334" i="1"/>
  <c r="AE3335" i="1"/>
  <c r="AE3336" i="1"/>
  <c r="AE3337" i="1"/>
  <c r="AE3338" i="1"/>
  <c r="AE3339" i="1"/>
  <c r="AE3340" i="1"/>
  <c r="AE3341" i="1"/>
  <c r="AE3342" i="1"/>
  <c r="AE3343" i="1"/>
  <c r="AE3344" i="1"/>
  <c r="AE3345" i="1"/>
  <c r="AE3346" i="1"/>
  <c r="AE3347" i="1"/>
  <c r="AE3348" i="1"/>
  <c r="AE3349" i="1"/>
  <c r="AE3350" i="1"/>
  <c r="AE3351" i="1"/>
  <c r="AE3352" i="1"/>
  <c r="AE3353" i="1"/>
  <c r="AE3354" i="1"/>
  <c r="AE3355" i="1"/>
  <c r="AE3356" i="1"/>
  <c r="AE3357" i="1"/>
  <c r="AE3358" i="1"/>
  <c r="AE3359" i="1"/>
  <c r="AE3360" i="1"/>
  <c r="AE3361" i="1"/>
  <c r="AE3362" i="1"/>
  <c r="AE3363" i="1"/>
  <c r="AE3364" i="1"/>
  <c r="AE3365" i="1"/>
  <c r="AE3366" i="1"/>
  <c r="AE3367" i="1"/>
  <c r="AE3368" i="1"/>
  <c r="AE3369" i="1"/>
  <c r="AE3370" i="1"/>
  <c r="AE3371" i="1"/>
  <c r="AE3372" i="1"/>
  <c r="AE3373" i="1"/>
  <c r="AE3374" i="1"/>
  <c r="AE3375" i="1"/>
  <c r="AE3376" i="1"/>
  <c r="AE3377" i="1"/>
  <c r="AE3378" i="1"/>
  <c r="AE3380" i="1"/>
  <c r="AE3381" i="1"/>
  <c r="AE3382" i="1"/>
  <c r="AE3383" i="1"/>
  <c r="AE3384" i="1"/>
  <c r="AE3385" i="1"/>
  <c r="AE3386" i="1"/>
  <c r="AE3387" i="1"/>
  <c r="AE3388" i="1"/>
  <c r="AE3389" i="1"/>
  <c r="AE3390" i="1"/>
  <c r="AE3391" i="1"/>
  <c r="AE3392" i="1"/>
  <c r="AE3393" i="1"/>
  <c r="AE3394" i="1"/>
  <c r="AE3395" i="1"/>
  <c r="AE3396" i="1"/>
  <c r="AE3397" i="1"/>
  <c r="AE3398" i="1"/>
  <c r="AE3399" i="1"/>
  <c r="AE3400" i="1"/>
  <c r="AE3401" i="1"/>
  <c r="AE3402" i="1"/>
  <c r="AE3403" i="1"/>
  <c r="AE3405" i="1"/>
  <c r="AE3406" i="1"/>
  <c r="AE3407" i="1"/>
  <c r="AE3408" i="1"/>
  <c r="AE3409" i="1"/>
  <c r="AE3410" i="1"/>
  <c r="AE3411" i="1"/>
  <c r="AE3412" i="1"/>
  <c r="AE3413" i="1"/>
  <c r="AE3414" i="1"/>
  <c r="AE3415" i="1"/>
  <c r="AE3416" i="1"/>
  <c r="AE3417" i="1"/>
  <c r="AE3418" i="1"/>
  <c r="AE3419" i="1"/>
  <c r="AE3420" i="1"/>
  <c r="AE3421" i="1"/>
  <c r="AE3422" i="1"/>
  <c r="AE3423" i="1"/>
  <c r="AE3424" i="1"/>
  <c r="AE3425" i="1"/>
  <c r="AE3426" i="1"/>
  <c r="AE3427" i="1"/>
  <c r="AE3428" i="1"/>
  <c r="AE3429" i="1"/>
  <c r="AE3430" i="1"/>
  <c r="AE3431" i="1"/>
  <c r="AE3432" i="1"/>
  <c r="AE3433" i="1"/>
  <c r="AE3434" i="1"/>
  <c r="AE3435" i="1"/>
  <c r="AE3436" i="1"/>
  <c r="AE3437" i="1"/>
  <c r="AE3438" i="1"/>
  <c r="AE3439" i="1"/>
  <c r="AE3440" i="1"/>
  <c r="AE3441" i="1"/>
  <c r="AE3442" i="1"/>
  <c r="AE3443" i="1"/>
  <c r="AE3444" i="1"/>
  <c r="AE3445" i="1"/>
  <c r="AE3446" i="1"/>
  <c r="AE3448" i="1"/>
  <c r="AE3447" i="1"/>
  <c r="AE3449" i="1"/>
  <c r="AE3450" i="1"/>
  <c r="AE3451" i="1"/>
  <c r="AE3452" i="1"/>
  <c r="AE3453" i="1"/>
  <c r="AE3454" i="1"/>
  <c r="AE3455" i="1"/>
  <c r="AE3456" i="1"/>
  <c r="AE3457" i="1"/>
  <c r="AE3458" i="1"/>
  <c r="AE3459" i="1"/>
  <c r="AE3460" i="1"/>
  <c r="AE3461" i="1"/>
  <c r="AE3462" i="1"/>
  <c r="AE3463" i="1"/>
  <c r="AE3464" i="1"/>
  <c r="AE3465" i="1"/>
  <c r="AE3466" i="1"/>
  <c r="AE3467" i="1"/>
  <c r="AE3468" i="1"/>
  <c r="AE3469" i="1"/>
  <c r="AE3470" i="1"/>
  <c r="AE3471" i="1"/>
  <c r="AE3472" i="1"/>
  <c r="AE3474" i="1"/>
  <c r="AE3475" i="1"/>
  <c r="AE3476" i="1"/>
  <c r="AE3478" i="1"/>
  <c r="AE3479" i="1"/>
  <c r="AE3480" i="1"/>
  <c r="AE3481" i="1"/>
  <c r="AE3482" i="1"/>
  <c r="AE3483" i="1"/>
  <c r="AE3484" i="1"/>
  <c r="AE3485" i="1"/>
  <c r="AE3486" i="1"/>
  <c r="AE3487" i="1"/>
  <c r="AE3488" i="1"/>
  <c r="AE3489" i="1"/>
  <c r="AE3490" i="1"/>
  <c r="AE3491" i="1"/>
  <c r="AE3492" i="1"/>
  <c r="AE3493" i="1"/>
  <c r="AE3494" i="1"/>
  <c r="AE3495" i="1"/>
  <c r="AE3496" i="1"/>
  <c r="AE3497" i="1"/>
  <c r="AE3498" i="1"/>
  <c r="AE3499" i="1"/>
  <c r="AE3500" i="1"/>
  <c r="AE3501" i="1"/>
  <c r="AE3502" i="1"/>
  <c r="AE3503" i="1"/>
  <c r="AE3504" i="1"/>
  <c r="AE3506" i="1"/>
  <c r="AE3508" i="1"/>
  <c r="AE3509" i="1"/>
  <c r="AE3510" i="1"/>
  <c r="AE3511" i="1"/>
  <c r="AE3512" i="1"/>
  <c r="AE3513" i="1"/>
  <c r="AE3514" i="1"/>
  <c r="AE3516" i="1"/>
  <c r="AE3517" i="1"/>
  <c r="AE3518" i="1"/>
  <c r="AE3519" i="1"/>
  <c r="AE3520" i="1"/>
  <c r="AE3521" i="1"/>
  <c r="AE3522" i="1"/>
  <c r="AE3523" i="1"/>
  <c r="AE3525" i="1"/>
  <c r="AE3526" i="1"/>
  <c r="AE3527" i="1"/>
  <c r="AE3528" i="1"/>
  <c r="AE3529" i="1"/>
  <c r="AE3538" i="1"/>
  <c r="AE3539" i="1"/>
  <c r="AE3540" i="1"/>
  <c r="AE3542" i="1"/>
  <c r="AE3543" i="1"/>
  <c r="AE3544" i="1"/>
  <c r="AE3545" i="1"/>
  <c r="AE3547" i="1"/>
  <c r="AE3548" i="1"/>
  <c r="AE3549" i="1"/>
  <c r="AE3550" i="1"/>
  <c r="AE2280" i="1"/>
  <c r="AE2281" i="1"/>
  <c r="AE2282" i="1"/>
  <c r="AE2283" i="1"/>
  <c r="AE2284" i="1"/>
  <c r="AE2285" i="1"/>
  <c r="AE2286" i="1"/>
  <c r="AE2287" i="1"/>
  <c r="AE2288" i="1"/>
  <c r="AE2289" i="1"/>
  <c r="AE2290" i="1"/>
  <c r="AE2291" i="1"/>
  <c r="AE2292" i="1"/>
  <c r="AE2293" i="1"/>
  <c r="AE2294" i="1"/>
  <c r="AE2295" i="1"/>
  <c r="AE2296" i="1"/>
  <c r="AE2297" i="1"/>
  <c r="AE2298" i="1"/>
  <c r="AE2299" i="1"/>
  <c r="AE2300" i="1"/>
  <c r="AE2301" i="1"/>
  <c r="AE2302" i="1"/>
  <c r="AE2303" i="1"/>
  <c r="AE2304" i="1"/>
  <c r="AE2305" i="1"/>
  <c r="AE2306" i="1"/>
  <c r="AE2307" i="1"/>
  <c r="AE2308" i="1"/>
  <c r="AE2309" i="1"/>
  <c r="AE2310" i="1"/>
  <c r="AE2311" i="1"/>
  <c r="AE2312" i="1"/>
  <c r="AE2313" i="1"/>
  <c r="AE2314" i="1"/>
  <c r="AE2315" i="1"/>
  <c r="AE2316" i="1"/>
  <c r="AE2317" i="1"/>
  <c r="AE2318" i="1"/>
  <c r="AE2319" i="1"/>
  <c r="AE2320" i="1"/>
  <c r="AE2321" i="1"/>
  <c r="AE2322" i="1"/>
  <c r="AE2323" i="1"/>
  <c r="AE2324" i="1"/>
  <c r="AE2325" i="1"/>
  <c r="AE2326" i="1"/>
  <c r="AE2327" i="1"/>
  <c r="AE2328" i="1"/>
  <c r="AE2329" i="1"/>
  <c r="AE2330" i="1"/>
  <c r="AE2331" i="1"/>
  <c r="AE2332" i="1"/>
  <c r="AE2333" i="1"/>
  <c r="AE2334" i="1"/>
  <c r="AE2335" i="1"/>
  <c r="AE2336" i="1"/>
  <c r="AE2337" i="1"/>
  <c r="AE2338" i="1"/>
  <c r="AE2339" i="1"/>
  <c r="AE2340" i="1"/>
  <c r="AE2341" i="1"/>
  <c r="AE2342" i="1"/>
  <c r="AE2343" i="1"/>
  <c r="AE2344" i="1"/>
  <c r="AE2345" i="1"/>
  <c r="AE2346" i="1"/>
  <c r="AE2347" i="1"/>
  <c r="AE2348" i="1"/>
  <c r="AE2349" i="1"/>
  <c r="AE2350" i="1"/>
  <c r="AE2351" i="1"/>
  <c r="AE2352" i="1"/>
  <c r="AE2353" i="1"/>
  <c r="AE2354" i="1"/>
  <c r="AE2355" i="1"/>
  <c r="AE2356" i="1"/>
  <c r="AE2357" i="1"/>
  <c r="AE2358" i="1"/>
  <c r="AE2359" i="1"/>
  <c r="AE2360" i="1"/>
  <c r="AE2361" i="1"/>
  <c r="AE2362" i="1"/>
  <c r="AE2363" i="1"/>
  <c r="AE2364" i="1"/>
  <c r="AE2365" i="1"/>
  <c r="AE2366" i="1"/>
  <c r="AE2367" i="1"/>
  <c r="AE2368" i="1"/>
  <c r="AE2369" i="1"/>
  <c r="AE2370" i="1"/>
  <c r="AE1979" i="1" l="1"/>
  <c r="AE1980" i="1"/>
  <c r="AE1981" i="1"/>
  <c r="AE1982" i="1"/>
  <c r="AE1983" i="1"/>
  <c r="AE1984" i="1"/>
  <c r="AE1985" i="1"/>
  <c r="AE1986" i="1"/>
  <c r="AE1988" i="1"/>
  <c r="AE1989" i="1"/>
  <c r="AE1990" i="1"/>
  <c r="AE1991" i="1"/>
  <c r="AE1992" i="1"/>
  <c r="AE1993" i="1"/>
  <c r="AE1994" i="1"/>
  <c r="AE1996" i="1"/>
  <c r="AE1995" i="1"/>
  <c r="AE1997" i="1"/>
  <c r="AE1998" i="1"/>
  <c r="AE1999" i="1"/>
  <c r="AE2000" i="1"/>
  <c r="AE2001" i="1"/>
  <c r="AE2002" i="1"/>
  <c r="AE2003" i="1"/>
  <c r="AE2005" i="1"/>
  <c r="AE2004" i="1"/>
  <c r="AE2006" i="1"/>
  <c r="AE2007" i="1"/>
  <c r="AE2008" i="1"/>
  <c r="AE2009" i="1"/>
  <c r="AE2010" i="1"/>
  <c r="AE2011" i="1"/>
  <c r="AE2012" i="1"/>
  <c r="AE2013" i="1"/>
  <c r="AE2014" i="1"/>
  <c r="AE2015" i="1"/>
  <c r="AE2016" i="1"/>
  <c r="AE2017" i="1"/>
  <c r="AE2018" i="1"/>
  <c r="AE2019" i="1"/>
  <c r="AE2021" i="1"/>
  <c r="AE2020" i="1"/>
  <c r="AE2022" i="1"/>
  <c r="AE2023" i="1"/>
  <c r="AE2024" i="1"/>
  <c r="AE2025" i="1"/>
  <c r="AE2026" i="1"/>
  <c r="AE2027" i="1"/>
  <c r="AE2028" i="1"/>
  <c r="AE2029" i="1"/>
  <c r="AE2030" i="1"/>
  <c r="AE2031" i="1"/>
  <c r="AE2032" i="1"/>
  <c r="AE2033" i="1"/>
  <c r="AE2034" i="1"/>
  <c r="AE2035" i="1"/>
  <c r="AE2036" i="1"/>
  <c r="AE2037" i="1"/>
  <c r="AE2038" i="1"/>
  <c r="AE2039" i="1"/>
  <c r="AE2040" i="1"/>
  <c r="AE2041" i="1"/>
  <c r="AE2042" i="1"/>
  <c r="AE2043" i="1"/>
  <c r="AE2044" i="1"/>
  <c r="AE2045" i="1"/>
  <c r="AE2046" i="1"/>
  <c r="AE2047" i="1"/>
  <c r="AE2048" i="1"/>
  <c r="AE2049" i="1"/>
  <c r="AE2050" i="1"/>
  <c r="AE2051" i="1"/>
  <c r="AE2052" i="1"/>
  <c r="AE2053" i="1"/>
  <c r="AE2054" i="1"/>
  <c r="AE2055" i="1"/>
  <c r="AE2056" i="1"/>
  <c r="AE2057" i="1"/>
  <c r="AE2058" i="1"/>
  <c r="AE2059" i="1"/>
  <c r="AE2060" i="1"/>
  <c r="AE2061" i="1"/>
  <c r="AE2062" i="1"/>
  <c r="AE2063" i="1"/>
  <c r="AE2064" i="1"/>
  <c r="AE2065" i="1"/>
  <c r="AE2066" i="1"/>
  <c r="AE2067" i="1"/>
  <c r="AE2068" i="1"/>
  <c r="AE2069" i="1"/>
  <c r="AE2070" i="1"/>
  <c r="AE2071" i="1"/>
  <c r="AE2072" i="1"/>
  <c r="AE2073" i="1"/>
  <c r="AE2074" i="1"/>
  <c r="AE2075" i="1"/>
  <c r="AE2076" i="1"/>
  <c r="AE2077" i="1"/>
  <c r="AE2078" i="1"/>
  <c r="AE2079" i="1"/>
  <c r="AE2080" i="1"/>
  <c r="AE2081" i="1"/>
  <c r="AE2082" i="1"/>
  <c r="AE2083" i="1"/>
  <c r="AE2084" i="1"/>
  <c r="AE2085" i="1"/>
  <c r="AE2086" i="1"/>
  <c r="AE2087" i="1"/>
  <c r="AE2088" i="1"/>
  <c r="AE2089" i="1"/>
  <c r="AE2090" i="1"/>
  <c r="AE2091" i="1"/>
  <c r="AE2093" i="1"/>
  <c r="AE2092" i="1"/>
  <c r="AE2094" i="1"/>
  <c r="AE2095" i="1"/>
  <c r="AE2096" i="1"/>
  <c r="AE2097" i="1"/>
  <c r="AE2098" i="1"/>
  <c r="AE2099" i="1"/>
  <c r="AE2100" i="1"/>
  <c r="AE2101" i="1"/>
  <c r="AE2102" i="1"/>
  <c r="AE2103" i="1"/>
  <c r="AE2104" i="1"/>
  <c r="AE2105" i="1"/>
  <c r="AE2106" i="1"/>
  <c r="AE2107" i="1"/>
  <c r="AE2108" i="1"/>
  <c r="AE2109" i="1"/>
  <c r="AE2110" i="1"/>
  <c r="AE2111" i="1"/>
  <c r="AE2112" i="1"/>
  <c r="AE2113" i="1"/>
  <c r="AE2114" i="1"/>
  <c r="AE2115" i="1"/>
  <c r="AE2116" i="1"/>
  <c r="AE2117" i="1"/>
  <c r="AE2118" i="1"/>
  <c r="AE2119" i="1"/>
  <c r="AE2120" i="1"/>
  <c r="AE2121" i="1"/>
  <c r="AE2122" i="1"/>
  <c r="AE2123" i="1"/>
  <c r="AE2124" i="1"/>
  <c r="AE2125" i="1"/>
  <c r="AE2126" i="1"/>
  <c r="AE1976" i="1"/>
  <c r="AE1975" i="1"/>
  <c r="AE1974" i="1"/>
  <c r="AE15962" i="1"/>
  <c r="AE15961" i="1"/>
  <c r="AE15960" i="1"/>
  <c r="AE15959" i="1"/>
  <c r="AE15958" i="1"/>
  <c r="AE15957" i="1"/>
  <c r="AE15956" i="1"/>
  <c r="AE15955" i="1"/>
  <c r="AE15954" i="1"/>
  <c r="AF15930" i="1" s="1"/>
  <c r="J271" i="7" s="1"/>
  <c r="AE15523" i="1"/>
  <c r="AE15524" i="1"/>
  <c r="AE15525" i="1"/>
  <c r="AE15526" i="1"/>
  <c r="AE15527" i="1"/>
  <c r="AE15528" i="1"/>
  <c r="AE15529" i="1"/>
  <c r="AE15522" i="1"/>
  <c r="AE15530" i="1"/>
  <c r="AE15515" i="1"/>
  <c r="AE15521" i="1"/>
  <c r="AE15520" i="1"/>
  <c r="AE15519" i="1"/>
  <c r="AE15518" i="1"/>
  <c r="AE15517" i="1"/>
  <c r="AE15516" i="1"/>
  <c r="AE15405" i="1"/>
  <c r="AE15406" i="1"/>
  <c r="AE15409" i="1"/>
  <c r="AE15389" i="1"/>
  <c r="AE15390" i="1"/>
  <c r="AE15391" i="1"/>
  <c r="AE15392" i="1"/>
  <c r="AE15393" i="1"/>
  <c r="AE15394" i="1"/>
  <c r="AE15395" i="1"/>
  <c r="AE15396" i="1"/>
  <c r="AE15397" i="1"/>
  <c r="AE15398" i="1"/>
  <c r="AE15401" i="1"/>
  <c r="AE15402" i="1"/>
  <c r="AE15403" i="1"/>
  <c r="AE15404" i="1"/>
  <c r="AE14347" i="1"/>
  <c r="AE14342" i="1"/>
  <c r="AE14350" i="1"/>
  <c r="AE14348" i="1"/>
  <c r="AE14346" i="1"/>
  <c r="AE14345" i="1"/>
  <c r="AE14344" i="1"/>
  <c r="AE14343" i="1"/>
  <c r="AE14341" i="1"/>
  <c r="AE14340" i="1"/>
  <c r="AE14339" i="1"/>
  <c r="AE14338" i="1"/>
  <c r="AE14337" i="1"/>
  <c r="AE14336" i="1"/>
  <c r="AE14335" i="1"/>
  <c r="AE14334" i="1"/>
  <c r="AE14333" i="1"/>
  <c r="AE14332" i="1"/>
  <c r="AE13540" i="1"/>
  <c r="AE13541" i="1"/>
  <c r="AE13543" i="1"/>
  <c r="AE13544" i="1"/>
  <c r="AE13546" i="1"/>
  <c r="AE13548" i="1"/>
  <c r="AE13549" i="1"/>
  <c r="AE13550" i="1"/>
  <c r="AE13551" i="1"/>
  <c r="AE13552" i="1"/>
  <c r="AE13553" i="1"/>
  <c r="AE13554" i="1"/>
  <c r="AE13555" i="1"/>
  <c r="AE13556" i="1"/>
  <c r="AE13539" i="1"/>
  <c r="AE13537" i="1"/>
  <c r="AE13536" i="1"/>
  <c r="AE13535" i="1"/>
  <c r="AE13533" i="1"/>
  <c r="AE13532" i="1"/>
  <c r="AE13531" i="1"/>
  <c r="AE13530" i="1"/>
  <c r="AE13300" i="1"/>
  <c r="AE13299" i="1"/>
  <c r="AE13298" i="1"/>
  <c r="AE13297" i="1"/>
  <c r="AE13296" i="1"/>
  <c r="AE13295" i="1"/>
  <c r="AE13293" i="1"/>
  <c r="AE13292" i="1"/>
  <c r="AE13285" i="1"/>
  <c r="AE13286" i="1"/>
  <c r="AE13287" i="1"/>
  <c r="AE13288" i="1"/>
  <c r="AE13289" i="1"/>
  <c r="AE13290" i="1"/>
  <c r="AE12707" i="1"/>
  <c r="AE12706" i="1"/>
  <c r="AE15713" i="1"/>
  <c r="AE15714" i="1"/>
  <c r="AE15742" i="1"/>
  <c r="AE15744" i="1"/>
  <c r="AE15745" i="1"/>
  <c r="AE15746" i="1"/>
  <c r="AE15747" i="1"/>
  <c r="AE15748" i="1"/>
  <c r="AE15749" i="1"/>
  <c r="AE15751" i="1"/>
  <c r="AE15753" i="1"/>
  <c r="AE12557" i="1"/>
  <c r="AE15736" i="1"/>
  <c r="AE15731" i="1"/>
  <c r="AE15739" i="1"/>
  <c r="AE15725" i="1"/>
  <c r="AE15724" i="1"/>
  <c r="AE15723" i="1"/>
  <c r="AE15722" i="1"/>
  <c r="AE15721" i="1"/>
  <c r="AE15720" i="1"/>
  <c r="AE12550" i="1"/>
  <c r="AE12549" i="1"/>
  <c r="AE12548" i="1"/>
  <c r="AE12547" i="1"/>
  <c r="AE12526" i="1"/>
  <c r="AE12527" i="1"/>
  <c r="AE12528" i="1"/>
  <c r="AE12521" i="1"/>
  <c r="AE12522" i="1"/>
  <c r="AE12517" i="1"/>
  <c r="AE12518" i="1"/>
  <c r="AE12519" i="1"/>
  <c r="AE12520" i="1"/>
  <c r="AE12529" i="1"/>
  <c r="AE12530" i="1"/>
  <c r="AE12531" i="1"/>
  <c r="AE12532" i="1"/>
  <c r="AE12533" i="1"/>
  <c r="AE12534" i="1"/>
  <c r="AE12535" i="1"/>
  <c r="AE12536" i="1"/>
  <c r="AE12537" i="1"/>
  <c r="AE12523" i="1"/>
  <c r="AE12524" i="1"/>
  <c r="AE12538" i="1"/>
  <c r="AE12539" i="1"/>
  <c r="AE12540" i="1"/>
  <c r="AE12541" i="1"/>
  <c r="AE12279" i="1"/>
  <c r="AE12242" i="1"/>
  <c r="AE12243" i="1"/>
  <c r="AE12244" i="1"/>
  <c r="AE12250" i="1"/>
  <c r="AE12251" i="1"/>
  <c r="AE12252" i="1"/>
  <c r="AE12253" i="1"/>
  <c r="AE12254" i="1"/>
  <c r="AE12269" i="1"/>
  <c r="AE12270" i="1"/>
  <c r="AE12271" i="1"/>
  <c r="AE12272" i="1"/>
  <c r="AE12273" i="1"/>
  <c r="AE12276" i="1"/>
  <c r="AE12277" i="1"/>
  <c r="AE12255" i="1"/>
  <c r="AE12256" i="1"/>
  <c r="AE12257" i="1"/>
  <c r="AE12258" i="1"/>
  <c r="AE12259" i="1"/>
  <c r="AE12260" i="1"/>
  <c r="AE12261" i="1"/>
  <c r="AE12268" i="1"/>
  <c r="AE12267" i="1"/>
  <c r="AE12266" i="1"/>
  <c r="AE12275" i="1"/>
  <c r="AE12274" i="1"/>
  <c r="AE12241" i="1"/>
  <c r="AE12236" i="1"/>
  <c r="AE12237" i="1"/>
  <c r="AE12238" i="1"/>
  <c r="AE12239" i="1"/>
  <c r="AE12234" i="1"/>
  <c r="AE12235" i="1"/>
  <c r="AE12233" i="1"/>
  <c r="AE12232" i="1"/>
  <c r="AE8875" i="1"/>
  <c r="AE8874" i="1"/>
  <c r="AE8873" i="1"/>
  <c r="AE8872" i="1"/>
  <c r="AE8871" i="1"/>
  <c r="AE8870" i="1"/>
  <c r="AE8180" i="1"/>
  <c r="AE8181" i="1"/>
  <c r="AE8182" i="1"/>
  <c r="AE8183" i="1"/>
  <c r="AE8184" i="1"/>
  <c r="AE8185" i="1"/>
  <c r="AE8186" i="1"/>
  <c r="AE8187" i="1"/>
  <c r="AE8188" i="1"/>
  <c r="AE8189" i="1"/>
  <c r="AE8190" i="1"/>
  <c r="AE8191" i="1"/>
  <c r="AE8192" i="1"/>
  <c r="AE8193" i="1"/>
  <c r="AE8194" i="1"/>
  <c r="AE8195" i="1"/>
  <c r="AE8196" i="1"/>
  <c r="AE8197" i="1"/>
  <c r="AE8173" i="1"/>
  <c r="AE8174" i="1"/>
  <c r="AE8175" i="1"/>
  <c r="AE8176" i="1"/>
  <c r="AE8178" i="1"/>
  <c r="AE8138" i="1"/>
  <c r="AE8139" i="1"/>
  <c r="AE8134" i="1"/>
  <c r="AE8133" i="1"/>
  <c r="AE8132" i="1"/>
  <c r="AE8131" i="1"/>
  <c r="AE8130" i="1"/>
  <c r="AE8129" i="1"/>
  <c r="AE8025" i="1"/>
  <c r="AE8026" i="1"/>
  <c r="AE8024" i="1"/>
  <c r="AE7075" i="1"/>
  <c r="AE7080" i="1"/>
  <c r="AE7017" i="1"/>
  <c r="AE7015" i="1"/>
  <c r="AE6261" i="1"/>
  <c r="AE6262" i="1"/>
  <c r="AE6263" i="1"/>
  <c r="AE6264" i="1"/>
  <c r="AE6266" i="1"/>
  <c r="AE6267" i="1"/>
  <c r="AE6269" i="1"/>
  <c r="AE6270" i="1"/>
  <c r="AE6271" i="1"/>
  <c r="AE6272" i="1"/>
  <c r="AE6273" i="1"/>
  <c r="AE6274" i="1"/>
  <c r="AE6276" i="1"/>
  <c r="AE6277" i="1"/>
  <c r="AE6279" i="1"/>
  <c r="AE6280" i="1"/>
  <c r="AE6281" i="1"/>
  <c r="AE4997" i="1"/>
  <c r="AE4998" i="1"/>
  <c r="AE4999" i="1"/>
  <c r="AE5000" i="1"/>
  <c r="AE5001" i="1"/>
  <c r="AE5002" i="1"/>
  <c r="AE5003" i="1"/>
  <c r="AE5004" i="1"/>
  <c r="AE5005" i="1"/>
  <c r="AE5006" i="1"/>
  <c r="AE5007" i="1"/>
  <c r="AE5008" i="1"/>
  <c r="AE5009" i="1"/>
  <c r="AE5010" i="1"/>
  <c r="AE5011" i="1"/>
  <c r="AE5012" i="1"/>
  <c r="AE5013" i="1"/>
  <c r="AE5014" i="1"/>
  <c r="AE5015" i="1"/>
  <c r="AE5016" i="1"/>
  <c r="AE5018" i="1"/>
  <c r="AE4996" i="1"/>
  <c r="AE222" i="1"/>
  <c r="AE228" i="1"/>
  <c r="AE230" i="1"/>
  <c r="AE232" i="1"/>
  <c r="AE233" i="1"/>
  <c r="AE235" i="1"/>
  <c r="AE236" i="1"/>
  <c r="AE237" i="1"/>
  <c r="AE239" i="1"/>
  <c r="AE242" i="1"/>
  <c r="AE244" i="1"/>
  <c r="AE245" i="1"/>
  <c r="AE246" i="1"/>
  <c r="AE247" i="1"/>
  <c r="AE248" i="1"/>
  <c r="AE249" i="1"/>
  <c r="AE250" i="1"/>
  <c r="AE251" i="1"/>
  <c r="AE252" i="1"/>
  <c r="AE253" i="1"/>
  <c r="AE254" i="1"/>
  <c r="AE255" i="1"/>
  <c r="AE256" i="1"/>
  <c r="AE257" i="1"/>
  <c r="AE274" i="1"/>
  <c r="AE275" i="1"/>
  <c r="AE276" i="1"/>
  <c r="AE277" i="1"/>
  <c r="AE273" i="1"/>
  <c r="AE272" i="1"/>
  <c r="AE271" i="1"/>
  <c r="AE270" i="1"/>
  <c r="AE269" i="1"/>
  <c r="AE268" i="1"/>
  <c r="AE267" i="1"/>
  <c r="AE265" i="1"/>
  <c r="AE258" i="1"/>
  <c r="AE4267" i="1"/>
  <c r="AE4268" i="1"/>
  <c r="AE4270" i="1"/>
  <c r="AE4295" i="1"/>
  <c r="AE4296" i="1"/>
  <c r="AE4266" i="1"/>
  <c r="AE4271" i="1"/>
  <c r="AE4272" i="1"/>
  <c r="AE4274" i="1"/>
  <c r="AE4275" i="1"/>
  <c r="AE4276" i="1"/>
  <c r="AE4277" i="1"/>
  <c r="AE4278" i="1"/>
  <c r="AE4279" i="1"/>
  <c r="AE4286" i="1"/>
  <c r="AE4287" i="1"/>
  <c r="AE4288" i="1"/>
  <c r="AE4289" i="1"/>
  <c r="AE4290" i="1"/>
  <c r="AE4291" i="1"/>
  <c r="AE4292" i="1"/>
  <c r="AE4293" i="1"/>
  <c r="AE4294" i="1"/>
  <c r="AE4298" i="1"/>
  <c r="AE4300" i="1"/>
  <c r="AE4303" i="1"/>
  <c r="AE4301" i="1"/>
  <c r="AE2990" i="1"/>
  <c r="AE4938" i="1"/>
  <c r="AE4939" i="1"/>
  <c r="AE4940" i="1"/>
  <c r="AE4941" i="1"/>
  <c r="AE4942" i="1"/>
  <c r="AE4945" i="1"/>
  <c r="AE4946" i="1"/>
  <c r="AE4947" i="1"/>
  <c r="AE4948" i="1"/>
  <c r="AE4949" i="1"/>
  <c r="AE4950" i="1"/>
  <c r="AE4951" i="1"/>
  <c r="AE4952" i="1"/>
  <c r="AE4953" i="1"/>
  <c r="AE4954" i="1"/>
  <c r="AE4955" i="1"/>
  <c r="AE4956" i="1"/>
  <c r="AE4957" i="1"/>
  <c r="AE4959" i="1"/>
  <c r="AE4961" i="1"/>
  <c r="AE4962" i="1"/>
  <c r="AE4970" i="1"/>
  <c r="AE4971" i="1"/>
  <c r="AE4972" i="1"/>
  <c r="AE4973" i="1"/>
  <c r="AE4974" i="1"/>
  <c r="AE4975" i="1"/>
  <c r="AE4976" i="1"/>
  <c r="AE4977" i="1"/>
  <c r="AE4978" i="1"/>
  <c r="AE4986" i="1"/>
  <c r="AE4987" i="1"/>
  <c r="AE4980" i="1"/>
  <c r="AE4981" i="1"/>
  <c r="AE4982" i="1"/>
  <c r="AE4983" i="1"/>
  <c r="AE4984" i="1"/>
  <c r="AE4967" i="1"/>
  <c r="AE4965" i="1"/>
  <c r="AE4964" i="1"/>
  <c r="AE1310" i="1"/>
  <c r="AE1311" i="1"/>
  <c r="AE1312" i="1"/>
  <c r="AE1313" i="1"/>
  <c r="AE1314" i="1"/>
  <c r="AE1316" i="1"/>
  <c r="AE1317" i="1"/>
  <c r="AE1318" i="1"/>
  <c r="AE1319" i="1"/>
  <c r="AE1320" i="1"/>
  <c r="AE1321" i="1"/>
  <c r="AE1322" i="1"/>
  <c r="AE1323" i="1"/>
  <c r="AE1309" i="1"/>
  <c r="AE1308" i="1"/>
  <c r="AE1307" i="1"/>
  <c r="AE1306" i="1"/>
  <c r="AE1305" i="1"/>
  <c r="AE1304" i="1"/>
  <c r="AE1303" i="1"/>
  <c r="AE1302" i="1"/>
  <c r="AE4909" i="1"/>
  <c r="AE4908" i="1"/>
  <c r="AE4836" i="1"/>
  <c r="AE4837" i="1"/>
  <c r="AE4838" i="1"/>
  <c r="AE4834" i="1"/>
  <c r="AE4835" i="1"/>
  <c r="AE4832" i="1"/>
  <c r="AE4280" i="1"/>
  <c r="AE4283" i="1"/>
  <c r="AE4285" i="1"/>
  <c r="AE4302" i="1"/>
  <c r="AE4304" i="1"/>
  <c r="AE4305" i="1"/>
  <c r="AE4306" i="1"/>
  <c r="AE4307" i="1"/>
  <c r="AE4308" i="1"/>
  <c r="AE4309" i="1"/>
  <c r="AE4310" i="1"/>
  <c r="AE4311" i="1"/>
  <c r="AE4312" i="1"/>
  <c r="AE4313" i="1"/>
  <c r="AE4314" i="1"/>
  <c r="AE4315" i="1"/>
  <c r="AE4316" i="1"/>
  <c r="AE4317" i="1"/>
  <c r="AE4318" i="1"/>
  <c r="AE4319" i="1"/>
  <c r="AE4320" i="1"/>
  <c r="AE4321" i="1"/>
  <c r="AE4322" i="1"/>
  <c r="AE4323" i="1"/>
  <c r="AE4324" i="1"/>
  <c r="AE4325" i="1"/>
  <c r="AE4326" i="1"/>
  <c r="AE4327" i="1"/>
  <c r="AE4328" i="1"/>
  <c r="AE4329" i="1"/>
  <c r="AE4330" i="1"/>
  <c r="AE4331" i="1"/>
  <c r="AE4332" i="1"/>
  <c r="AE4333" i="1"/>
  <c r="AE4334" i="1"/>
  <c r="AE4335" i="1"/>
  <c r="AE4336" i="1"/>
  <c r="AE4337" i="1"/>
  <c r="AE4338" i="1"/>
  <c r="AE4339" i="1"/>
  <c r="AE4340" i="1"/>
  <c r="AE4341" i="1"/>
  <c r="AE4342" i="1"/>
  <c r="AE4343" i="1"/>
  <c r="AE4344" i="1"/>
  <c r="AE4345" i="1"/>
  <c r="AE4346" i="1"/>
  <c r="AE4347" i="1"/>
  <c r="AE4348" i="1"/>
  <c r="AE4349" i="1"/>
  <c r="AE4350" i="1"/>
  <c r="AE4351" i="1"/>
  <c r="AE4352" i="1"/>
  <c r="AE4353" i="1"/>
  <c r="AE4354" i="1"/>
  <c r="AE4355" i="1"/>
  <c r="AE4357" i="1"/>
  <c r="AE4358" i="1"/>
  <c r="AE4359" i="1"/>
  <c r="AE15549" i="1"/>
  <c r="AE15548" i="1"/>
  <c r="AE4263" i="1"/>
  <c r="AE3968" i="1"/>
  <c r="AE3969" i="1"/>
  <c r="AE3970" i="1"/>
  <c r="AE3971" i="1"/>
  <c r="AE3972" i="1"/>
  <c r="AE3973" i="1"/>
  <c r="AE3974" i="1"/>
  <c r="AE3975" i="1"/>
  <c r="AE3976" i="1"/>
  <c r="AE3977" i="1"/>
  <c r="AE3978" i="1"/>
  <c r="AE3979" i="1"/>
  <c r="AE3980" i="1"/>
  <c r="AE3985" i="1"/>
  <c r="AE3986" i="1"/>
  <c r="AE3987" i="1"/>
  <c r="AE3988" i="1"/>
  <c r="AE3989" i="1"/>
  <c r="AE3990" i="1"/>
  <c r="AE3991" i="1"/>
  <c r="AE3992" i="1"/>
  <c r="AE3993" i="1"/>
  <c r="AE3994" i="1"/>
  <c r="AE3995" i="1"/>
  <c r="AE3996" i="1"/>
  <c r="AE3997" i="1"/>
  <c r="AE3998" i="1"/>
  <c r="AE3999" i="1"/>
  <c r="AE4000" i="1"/>
  <c r="AE4001" i="1"/>
  <c r="AE4002" i="1"/>
  <c r="AE4003" i="1"/>
  <c r="AE4004" i="1"/>
  <c r="AE4005" i="1"/>
  <c r="AE4006" i="1"/>
  <c r="AE4007" i="1"/>
  <c r="AE4008" i="1"/>
  <c r="AE4009" i="1"/>
  <c r="AE4010" i="1"/>
  <c r="AE4011" i="1"/>
  <c r="AE4012" i="1"/>
  <c r="AE4013" i="1"/>
  <c r="AE4014" i="1"/>
  <c r="AE4015" i="1"/>
  <c r="AE4016" i="1"/>
  <c r="AE4017" i="1"/>
  <c r="AE4018" i="1"/>
  <c r="AE4019" i="1"/>
  <c r="AE4020" i="1"/>
  <c r="AE4023" i="1"/>
  <c r="AE4024" i="1"/>
  <c r="AE4025" i="1"/>
  <c r="AE4026" i="1"/>
  <c r="AE4027" i="1"/>
  <c r="AE4028" i="1"/>
  <c r="AE4029" i="1"/>
  <c r="AE4030" i="1"/>
  <c r="AE4031" i="1"/>
  <c r="AE4032" i="1"/>
  <c r="AE4033" i="1"/>
  <c r="AE4034" i="1"/>
  <c r="AE4035" i="1"/>
  <c r="AE4036" i="1"/>
  <c r="AE4037" i="1"/>
  <c r="AE4038" i="1"/>
  <c r="AE4040" i="1"/>
  <c r="AE4041" i="1"/>
  <c r="AE4042" i="1"/>
  <c r="AE4043" i="1"/>
  <c r="AE4044" i="1"/>
  <c r="AE4045" i="1"/>
  <c r="AE4046" i="1"/>
  <c r="AE4047" i="1"/>
  <c r="AE4048" i="1"/>
  <c r="AE4049" i="1"/>
  <c r="AE4050" i="1"/>
  <c r="AE4051" i="1"/>
  <c r="AE4052" i="1"/>
  <c r="AE4053" i="1"/>
  <c r="AE4054" i="1"/>
  <c r="AE4055" i="1"/>
  <c r="AE4056" i="1"/>
  <c r="AE4057" i="1"/>
  <c r="AE4058" i="1"/>
  <c r="AE4059" i="1"/>
  <c r="AE4060" i="1"/>
  <c r="AE4061" i="1"/>
  <c r="AE4062" i="1"/>
  <c r="AE4063" i="1"/>
  <c r="AE4064" i="1"/>
  <c r="AE4065" i="1"/>
  <c r="AE4066" i="1"/>
  <c r="AE4067" i="1"/>
  <c r="AE4068" i="1"/>
  <c r="AE4069" i="1"/>
  <c r="AE4070" i="1"/>
  <c r="AE4071" i="1"/>
  <c r="AE4072" i="1"/>
  <c r="AE4073" i="1"/>
  <c r="AE4074" i="1"/>
  <c r="AE4075" i="1"/>
  <c r="AE4076" i="1"/>
  <c r="AE4077" i="1"/>
  <c r="AE4078" i="1"/>
  <c r="AE4079" i="1"/>
  <c r="AE4080" i="1"/>
  <c r="AE4081" i="1"/>
  <c r="AE4082" i="1"/>
  <c r="AE4083" i="1"/>
  <c r="AE4084" i="1"/>
  <c r="AE4085" i="1"/>
  <c r="AE4086" i="1"/>
  <c r="AE4087" i="1"/>
  <c r="AE4088" i="1"/>
  <c r="AE4089" i="1"/>
  <c r="AE4090" i="1"/>
  <c r="AE4091" i="1"/>
  <c r="AE4092" i="1"/>
  <c r="AE4093" i="1"/>
  <c r="AE4094" i="1"/>
  <c r="AE4095" i="1"/>
  <c r="AE4096" i="1"/>
  <c r="AE4097" i="1"/>
  <c r="AE4098" i="1"/>
  <c r="AE4099" i="1"/>
  <c r="AE4100" i="1"/>
  <c r="AE4101" i="1"/>
  <c r="AE4102" i="1"/>
  <c r="AE4103" i="1"/>
  <c r="AE4104" i="1"/>
  <c r="AE4105" i="1"/>
  <c r="AE4106" i="1"/>
  <c r="AE4107" i="1"/>
  <c r="AE4108" i="1"/>
  <c r="AE4109" i="1"/>
  <c r="AE4110" i="1"/>
  <c r="AE4111" i="1"/>
  <c r="AE4112" i="1"/>
  <c r="AE4113" i="1"/>
  <c r="AE4114" i="1"/>
  <c r="AE4115" i="1"/>
  <c r="AE4116" i="1"/>
  <c r="AE4117" i="1"/>
  <c r="AE4118" i="1"/>
  <c r="AE4119" i="1"/>
  <c r="AE4120" i="1"/>
  <c r="AE4121" i="1"/>
  <c r="AE4122" i="1"/>
  <c r="AE4123" i="1"/>
  <c r="AE4124" i="1"/>
  <c r="AE4125" i="1"/>
  <c r="AE4126" i="1"/>
  <c r="AE4127" i="1"/>
  <c r="AE4128" i="1"/>
  <c r="AE4129" i="1"/>
  <c r="AE4130" i="1"/>
  <c r="AE4131" i="1"/>
  <c r="AE4132" i="1"/>
  <c r="AE4133" i="1"/>
  <c r="AE4134" i="1"/>
  <c r="AE4135" i="1"/>
  <c r="AE4136" i="1"/>
  <c r="AE4137" i="1"/>
  <c r="AE4138" i="1"/>
  <c r="AE4139" i="1"/>
  <c r="AE4140" i="1"/>
  <c r="AE4141" i="1"/>
  <c r="AE4142" i="1"/>
  <c r="AE4143" i="1"/>
  <c r="AE4144" i="1"/>
  <c r="AE4145" i="1"/>
  <c r="AE4146" i="1"/>
  <c r="AE4147" i="1"/>
  <c r="AE4148" i="1"/>
  <c r="AE4149" i="1"/>
  <c r="AE4150" i="1"/>
  <c r="AE4151" i="1"/>
  <c r="AE4152" i="1"/>
  <c r="AE4153" i="1"/>
  <c r="AE4154" i="1"/>
  <c r="AE4155" i="1"/>
  <c r="AE4156" i="1"/>
  <c r="AE4157" i="1"/>
  <c r="AE4158" i="1"/>
  <c r="AE4159" i="1"/>
  <c r="AE4160" i="1"/>
  <c r="AE4161" i="1"/>
  <c r="AE4162" i="1"/>
  <c r="AE4163" i="1"/>
  <c r="AE4164" i="1"/>
  <c r="AE4165" i="1"/>
  <c r="AE4166" i="1"/>
  <c r="AE4167" i="1"/>
  <c r="AE4168" i="1"/>
  <c r="AE4169" i="1"/>
  <c r="AE4170" i="1"/>
  <c r="AE4171" i="1"/>
  <c r="AE4172" i="1"/>
  <c r="AE4173" i="1"/>
  <c r="AE4174" i="1"/>
  <c r="AE4175" i="1"/>
  <c r="AE4176" i="1"/>
  <c r="AE4177" i="1"/>
  <c r="AE4178" i="1"/>
  <c r="AE4179" i="1"/>
  <c r="AE4850" i="1"/>
  <c r="AE4851" i="1"/>
  <c r="AE4852" i="1"/>
  <c r="AE4853" i="1"/>
  <c r="AE4854" i="1"/>
  <c r="AE4855" i="1"/>
  <c r="AE4856" i="1"/>
  <c r="AE4857" i="1"/>
  <c r="AE4858" i="1"/>
  <c r="AE4859" i="1"/>
  <c r="AE4860" i="1"/>
  <c r="AE4861" i="1"/>
  <c r="AE4862" i="1"/>
  <c r="AE4849" i="1"/>
  <c r="AE4848" i="1"/>
  <c r="AE4847" i="1"/>
  <c r="AE4846" i="1"/>
  <c r="AE4845" i="1"/>
  <c r="AE4844" i="1"/>
  <c r="AE4843" i="1"/>
  <c r="AE4842" i="1"/>
  <c r="AE2995" i="1"/>
  <c r="AE2993" i="1"/>
  <c r="AE2931" i="1"/>
  <c r="AE2932" i="1"/>
  <c r="AE2936" i="1"/>
  <c r="AE2930" i="1"/>
  <c r="AE2929" i="1"/>
  <c r="AE2928" i="1"/>
  <c r="AE2927" i="1"/>
  <c r="AE2926" i="1"/>
  <c r="AE2925" i="1"/>
  <c r="AE2924" i="1"/>
  <c r="AE2923" i="1"/>
  <c r="AE2922" i="1"/>
  <c r="AE13600" i="1"/>
  <c r="AE13599" i="1"/>
  <c r="AE13598" i="1"/>
  <c r="AE13597" i="1"/>
  <c r="AE1241" i="1"/>
  <c r="AE1240" i="1"/>
  <c r="AE1239" i="1"/>
  <c r="AE1238" i="1"/>
  <c r="AF1232" i="1" s="1"/>
  <c r="J34" i="7" s="1"/>
  <c r="AE806" i="1"/>
  <c r="AE804" i="1"/>
  <c r="AE803" i="1"/>
  <c r="AE802" i="1"/>
  <c r="AE730" i="1"/>
  <c r="AE731" i="1"/>
  <c r="AE732" i="1"/>
  <c r="AE733" i="1"/>
  <c r="AE734" i="1"/>
  <c r="AE735" i="1"/>
  <c r="AE736" i="1"/>
  <c r="AE737" i="1"/>
  <c r="AE738" i="1"/>
  <c r="AE741" i="1"/>
  <c r="AE742" i="1"/>
  <c r="AE743" i="1"/>
  <c r="AE744" i="1"/>
  <c r="AE745" i="1"/>
  <c r="AE746" i="1"/>
  <c r="AE747" i="1"/>
  <c r="AE748" i="1"/>
  <c r="AE749" i="1"/>
  <c r="AE750" i="1"/>
  <c r="AE751" i="1"/>
  <c r="AE752" i="1"/>
  <c r="AE753" i="1"/>
  <c r="AE754" i="1"/>
  <c r="AE755" i="1"/>
  <c r="AE756" i="1"/>
  <c r="AE757" i="1"/>
  <c r="AE758" i="1"/>
  <c r="AE759" i="1"/>
  <c r="AE760" i="1"/>
  <c r="AE761" i="1"/>
  <c r="AE762" i="1"/>
  <c r="AE763" i="1"/>
  <c r="AE764" i="1"/>
  <c r="AE766" i="1"/>
  <c r="AE767" i="1"/>
  <c r="AE768" i="1"/>
  <c r="AE769" i="1"/>
  <c r="AE771" i="1"/>
  <c r="AE773" i="1"/>
  <c r="AE774" i="1"/>
  <c r="AE775" i="1"/>
  <c r="AE776" i="1"/>
  <c r="AE777" i="1"/>
  <c r="AE779" i="1"/>
  <c r="AE780" i="1"/>
  <c r="AE781" i="1"/>
  <c r="AE782" i="1"/>
  <c r="AE784" i="1"/>
  <c r="AE14722" i="1"/>
  <c r="AE14723" i="1"/>
  <c r="AE14724" i="1"/>
  <c r="AE14725" i="1"/>
  <c r="AE14726" i="1"/>
  <c r="AE14727" i="1"/>
  <c r="AE14728" i="1"/>
  <c r="AE14729" i="1"/>
  <c r="AE14730" i="1"/>
  <c r="AE14731" i="1"/>
  <c r="AE14732" i="1"/>
  <c r="AE14733" i="1"/>
  <c r="AE14734" i="1"/>
  <c r="AE14735" i="1"/>
  <c r="AE14736" i="1"/>
  <c r="AE14737" i="1"/>
  <c r="AE14738" i="1"/>
  <c r="AE14739" i="1"/>
  <c r="AE14740" i="1"/>
  <c r="AE14741" i="1"/>
  <c r="AE14742" i="1"/>
  <c r="AE14743" i="1"/>
  <c r="AE14744" i="1"/>
  <c r="AE14745" i="1"/>
  <c r="AE14746" i="1"/>
  <c r="AE14747" i="1"/>
  <c r="AE14748" i="1"/>
  <c r="AE14749" i="1"/>
  <c r="AE14750" i="1"/>
  <c r="AE14751" i="1"/>
  <c r="AE14752" i="1"/>
  <c r="AE14753" i="1"/>
  <c r="AE14754" i="1"/>
  <c r="AE14755" i="1"/>
  <c r="AE14756" i="1"/>
  <c r="AE14757" i="1"/>
  <c r="AF12284" i="1" l="1"/>
  <c r="J199" i="7" s="1"/>
  <c r="AF4963" i="1"/>
  <c r="J100" i="7" s="1"/>
  <c r="AF4979" i="1"/>
  <c r="J102" i="7" s="1"/>
  <c r="AF4985" i="1"/>
  <c r="J103" i="7" s="1"/>
  <c r="AF4937" i="1"/>
  <c r="J98" i="7" s="1"/>
  <c r="AF4968" i="1"/>
  <c r="J101" i="7" s="1"/>
  <c r="AF1237" i="1"/>
  <c r="J35" i="7" s="1"/>
  <c r="AF15547" i="1"/>
  <c r="J259" i="7" s="1"/>
  <c r="AF2921" i="1"/>
  <c r="J63" i="7" s="1"/>
  <c r="AF8128" i="1"/>
  <c r="J141" i="7" s="1"/>
  <c r="AF4907" i="1"/>
  <c r="J95" i="7" s="1"/>
  <c r="AE1519" i="1"/>
  <c r="AE1753" i="1"/>
  <c r="AE14632" i="1"/>
  <c r="AE14633" i="1"/>
  <c r="AE14634" i="1"/>
  <c r="AE14635" i="1"/>
  <c r="AE14636" i="1"/>
  <c r="AE14637" i="1"/>
  <c r="AE14638" i="1"/>
  <c r="AE14639" i="1"/>
  <c r="AE14640" i="1"/>
  <c r="AE14641" i="1"/>
  <c r="AE14642" i="1"/>
  <c r="AE14643" i="1"/>
  <c r="AE14646" i="1"/>
  <c r="AE14647" i="1"/>
  <c r="AE14648" i="1"/>
  <c r="AE14649" i="1"/>
  <c r="AE14650" i="1"/>
  <c r="AE14651" i="1"/>
  <c r="AE14652" i="1"/>
  <c r="AE14653" i="1"/>
  <c r="AE14654" i="1"/>
  <c r="AE14655" i="1"/>
  <c r="AE14656" i="1"/>
  <c r="AE14657" i="1"/>
  <c r="AE14658" i="1"/>
  <c r="AE14659" i="1"/>
  <c r="AE14660" i="1"/>
  <c r="AE14661" i="1"/>
  <c r="AE14662" i="1"/>
  <c r="AE14663" i="1"/>
  <c r="AE14664" i="1"/>
  <c r="AE14665" i="1"/>
  <c r="AE14666" i="1"/>
  <c r="AE14667" i="1"/>
  <c r="AE14668" i="1"/>
  <c r="AE14669" i="1"/>
  <c r="AE14678" i="1"/>
  <c r="AE14679" i="1"/>
  <c r="AE14680" i="1"/>
  <c r="AE14681" i="1"/>
  <c r="AE14682" i="1"/>
  <c r="AE14683" i="1"/>
  <c r="AE14684" i="1"/>
  <c r="AE14687" i="1"/>
  <c r="AE14688" i="1"/>
  <c r="AE14689" i="1"/>
  <c r="AE14690" i="1"/>
  <c r="AE14691" i="1"/>
  <c r="AE14692" i="1"/>
  <c r="AE14693" i="1"/>
  <c r="AE14694" i="1"/>
  <c r="AE14695" i="1"/>
  <c r="AE14696" i="1"/>
  <c r="AE14697" i="1"/>
  <c r="AE14698" i="1"/>
  <c r="AE14699" i="1"/>
  <c r="AE14700" i="1"/>
  <c r="AE14701" i="1"/>
  <c r="AE14702" i="1"/>
  <c r="AE14703" i="1"/>
  <c r="AE14704" i="1"/>
  <c r="AE14705" i="1"/>
  <c r="AE14706" i="1"/>
  <c r="AE14707" i="1"/>
  <c r="AE14708" i="1"/>
  <c r="AE14709" i="1"/>
  <c r="AE14710" i="1"/>
  <c r="AE14711" i="1"/>
  <c r="AE14712" i="1"/>
  <c r="AE14713" i="1"/>
  <c r="AE14714" i="1"/>
  <c r="AE14715" i="1"/>
  <c r="AE14716" i="1"/>
  <c r="AE14717" i="1"/>
  <c r="AE14718" i="1"/>
  <c r="AE14719" i="1"/>
  <c r="AE14720" i="1"/>
  <c r="AE14721" i="1"/>
  <c r="AE14579" i="1"/>
  <c r="AE14581" i="1"/>
  <c r="AE14582" i="1"/>
  <c r="AE14578" i="1"/>
  <c r="AE14631" i="1"/>
  <c r="AE14555" i="1"/>
  <c r="AE14460" i="1"/>
  <c r="AE7949" i="1"/>
  <c r="AE12578" i="1"/>
  <c r="AE12567" i="1"/>
  <c r="AE15577" i="1"/>
  <c r="AE12499" i="1"/>
  <c r="AE15285" i="1"/>
  <c r="AE15984" i="1"/>
  <c r="AE15992" i="1"/>
  <c r="AE15991" i="1"/>
  <c r="AE15990" i="1"/>
  <c r="AE15989" i="1"/>
  <c r="AE15988" i="1"/>
  <c r="AE15987" i="1"/>
  <c r="AE15986" i="1"/>
  <c r="AE15985" i="1"/>
  <c r="AE15983" i="1"/>
  <c r="AE15982" i="1"/>
  <c r="AE15981" i="1"/>
  <c r="AE15980" i="1"/>
  <c r="AE15979" i="1"/>
  <c r="AE15978" i="1"/>
  <c r="AF15953" i="1" s="1"/>
  <c r="J275" i="7" s="1"/>
  <c r="AE13517" i="1"/>
  <c r="AE12503" i="1"/>
  <c r="AE12504" i="1"/>
  <c r="AE12505" i="1"/>
  <c r="AE12506" i="1"/>
  <c r="AE12507" i="1"/>
  <c r="AE12508" i="1"/>
  <c r="AE12509" i="1"/>
  <c r="AE12510" i="1"/>
  <c r="AE12511" i="1"/>
  <c r="AE12513" i="1"/>
  <c r="AE12502" i="1"/>
  <c r="AE12501" i="1"/>
  <c r="AF12231" i="1" s="1"/>
  <c r="J196" i="7" s="1"/>
  <c r="AE15973" i="1"/>
  <c r="AE15972" i="1"/>
  <c r="AE15971" i="1"/>
  <c r="AE15970" i="1"/>
  <c r="AE15969" i="1"/>
  <c r="AE15968" i="1"/>
  <c r="AE15967" i="1"/>
  <c r="AE15966" i="1"/>
  <c r="AE15965" i="1"/>
  <c r="AE15964" i="1"/>
  <c r="AE15471" i="1"/>
  <c r="AE15472" i="1"/>
  <c r="AE15473" i="1"/>
  <c r="AE15474" i="1"/>
  <c r="AE15475" i="1"/>
  <c r="AE15476" i="1"/>
  <c r="AE15477" i="1"/>
  <c r="AE15478" i="1"/>
  <c r="AE15479" i="1"/>
  <c r="AE15480" i="1"/>
  <c r="AE15481" i="1"/>
  <c r="AE15482" i="1"/>
  <c r="AE15483" i="1"/>
  <c r="AE15484" i="1"/>
  <c r="AE15485" i="1"/>
  <c r="AE15486" i="1"/>
  <c r="AE15487" i="1"/>
  <c r="AE15488" i="1"/>
  <c r="AE15489" i="1"/>
  <c r="AE15490" i="1"/>
  <c r="AE15491" i="1"/>
  <c r="AE15492" i="1"/>
  <c r="AE15493" i="1"/>
  <c r="AE15494" i="1"/>
  <c r="AE15495" i="1"/>
  <c r="AE15496" i="1"/>
  <c r="AE15497" i="1"/>
  <c r="AE15498" i="1"/>
  <c r="AE15499" i="1"/>
  <c r="AE15500" i="1"/>
  <c r="AE15501" i="1"/>
  <c r="AE15503" i="1"/>
  <c r="AE15504" i="1"/>
  <c r="AE15505" i="1"/>
  <c r="AE15506" i="1"/>
  <c r="AE15507" i="1"/>
  <c r="AE15508" i="1"/>
  <c r="AE15509" i="1"/>
  <c r="AE15510" i="1"/>
  <c r="AE15511" i="1"/>
  <c r="AE15512" i="1"/>
  <c r="AE15513" i="1"/>
  <c r="AE14966" i="1"/>
  <c r="AE14967" i="1"/>
  <c r="AE14968" i="1"/>
  <c r="AE14969" i="1"/>
  <c r="AE14970" i="1"/>
  <c r="AE14971" i="1"/>
  <c r="AE14972" i="1"/>
  <c r="AE14973" i="1"/>
  <c r="AE14974" i="1"/>
  <c r="AE14975" i="1"/>
  <c r="AE14976" i="1"/>
  <c r="AE14977" i="1"/>
  <c r="AE14978" i="1"/>
  <c r="AE14979" i="1"/>
  <c r="AE14980" i="1"/>
  <c r="AE14981" i="1"/>
  <c r="AE14982" i="1"/>
  <c r="AE14983" i="1"/>
  <c r="AE14984" i="1"/>
  <c r="AE14985" i="1"/>
  <c r="AE14986" i="1"/>
  <c r="AE14987" i="1"/>
  <c r="AE14988" i="1"/>
  <c r="AE14989" i="1"/>
  <c r="AE14990" i="1"/>
  <c r="AE14991" i="1"/>
  <c r="AE14992" i="1"/>
  <c r="AE14993" i="1"/>
  <c r="AE14994" i="1"/>
  <c r="AE14995" i="1"/>
  <c r="AE14996" i="1"/>
  <c r="AE14997" i="1"/>
  <c r="AE14998" i="1"/>
  <c r="AE14999" i="1"/>
  <c r="AE15000" i="1"/>
  <c r="AE15001" i="1"/>
  <c r="AE15002" i="1"/>
  <c r="AE15003" i="1"/>
  <c r="AE15004" i="1"/>
  <c r="AE15005" i="1"/>
  <c r="AE15006" i="1"/>
  <c r="AE15007" i="1"/>
  <c r="AE15008" i="1"/>
  <c r="AE15009" i="1"/>
  <c r="AE15010" i="1"/>
  <c r="AE15011" i="1"/>
  <c r="AE15012" i="1"/>
  <c r="AE15013" i="1"/>
  <c r="AE15014" i="1"/>
  <c r="AE15015" i="1"/>
  <c r="AE15016" i="1"/>
  <c r="AE15020" i="1"/>
  <c r="AE15021" i="1"/>
  <c r="AE15022" i="1"/>
  <c r="AE15023" i="1"/>
  <c r="AE15024" i="1"/>
  <c r="AE15025" i="1"/>
  <c r="AE15026" i="1"/>
  <c r="AE15027" i="1"/>
  <c r="AE15028" i="1"/>
  <c r="AE15029" i="1"/>
  <c r="AE15030" i="1"/>
  <c r="AE15031" i="1"/>
  <c r="AE15032" i="1"/>
  <c r="AE15033" i="1"/>
  <c r="AE15034" i="1"/>
  <c r="AE15035" i="1"/>
  <c r="AE15036" i="1"/>
  <c r="AE15037" i="1"/>
  <c r="AE15038" i="1"/>
  <c r="AE15039" i="1"/>
  <c r="AE15040" i="1"/>
  <c r="AE15042" i="1"/>
  <c r="AE15043" i="1"/>
  <c r="AE15044" i="1"/>
  <c r="AE15045" i="1"/>
  <c r="AE15046" i="1"/>
  <c r="AE15047" i="1"/>
  <c r="AE15048" i="1"/>
  <c r="AE15049" i="1"/>
  <c r="AE15050" i="1"/>
  <c r="AE15051" i="1"/>
  <c r="AE15052" i="1"/>
  <c r="AE15053" i="1"/>
  <c r="AE15054" i="1"/>
  <c r="AE15055" i="1"/>
  <c r="AE15056" i="1"/>
  <c r="AE15057" i="1"/>
  <c r="AE15058" i="1"/>
  <c r="AE15059" i="1"/>
  <c r="AE15060" i="1"/>
  <c r="AE15061" i="1"/>
  <c r="AE15062" i="1"/>
  <c r="AE15063" i="1"/>
  <c r="AE15064" i="1"/>
  <c r="AE15065" i="1"/>
  <c r="AE15067" i="1"/>
  <c r="AE15068" i="1"/>
  <c r="AE15069" i="1"/>
  <c r="AE15070" i="1"/>
  <c r="AE15071" i="1"/>
  <c r="AE15072" i="1"/>
  <c r="AE15073" i="1"/>
  <c r="AE15074" i="1"/>
  <c r="AE15075" i="1"/>
  <c r="AE15077" i="1"/>
  <c r="AE15078" i="1"/>
  <c r="AE15079" i="1"/>
  <c r="AE15080" i="1"/>
  <c r="AE15081" i="1"/>
  <c r="AE15082" i="1"/>
  <c r="AE15083" i="1"/>
  <c r="AE15085" i="1"/>
  <c r="AE15089" i="1"/>
  <c r="AE15090" i="1"/>
  <c r="AE15091" i="1"/>
  <c r="AE15092" i="1"/>
  <c r="AE15093" i="1"/>
  <c r="AE15094" i="1"/>
  <c r="AE15095" i="1"/>
  <c r="AE15097" i="1"/>
  <c r="AE15098" i="1"/>
  <c r="AE15099" i="1"/>
  <c r="AE15100" i="1"/>
  <c r="AE15101" i="1"/>
  <c r="AE15102" i="1"/>
  <c r="AE15103" i="1"/>
  <c r="AE15104" i="1"/>
  <c r="AE15105" i="1"/>
  <c r="AE15106" i="1"/>
  <c r="AE15109" i="1"/>
  <c r="AE15110" i="1"/>
  <c r="AE15111" i="1"/>
  <c r="AE15112" i="1"/>
  <c r="AE15113" i="1"/>
  <c r="AE15114" i="1"/>
  <c r="AE15115" i="1"/>
  <c r="AE15116" i="1"/>
  <c r="AE15117" i="1"/>
  <c r="AE15118" i="1"/>
  <c r="AE15119" i="1"/>
  <c r="AE15120" i="1"/>
  <c r="AE15121" i="1"/>
  <c r="AE15122" i="1"/>
  <c r="AE15123" i="1"/>
  <c r="AE15124" i="1"/>
  <c r="AE15125" i="1"/>
  <c r="AE15126" i="1"/>
  <c r="AE15127" i="1"/>
  <c r="AE15128" i="1"/>
  <c r="AE15129" i="1"/>
  <c r="AE15130" i="1"/>
  <c r="AE15131" i="1"/>
  <c r="AE15132" i="1"/>
  <c r="AE15133" i="1"/>
  <c r="AE15134" i="1"/>
  <c r="AE15135" i="1"/>
  <c r="AE15136" i="1"/>
  <c r="AE15137" i="1"/>
  <c r="AE15138" i="1"/>
  <c r="AE15139" i="1"/>
  <c r="AE15140" i="1"/>
  <c r="AE15141" i="1"/>
  <c r="AE15142" i="1"/>
  <c r="AE15143" i="1"/>
  <c r="AE15144" i="1"/>
  <c r="AE15145" i="1"/>
  <c r="AE15146" i="1"/>
  <c r="AE15147" i="1"/>
  <c r="AE15148" i="1"/>
  <c r="AE15149" i="1"/>
  <c r="AE15150" i="1"/>
  <c r="AE15151" i="1"/>
  <c r="AE15152" i="1"/>
  <c r="AE15153" i="1"/>
  <c r="AE15154" i="1"/>
  <c r="AE15155" i="1"/>
  <c r="AE15156" i="1"/>
  <c r="AE15157" i="1"/>
  <c r="AE15158" i="1"/>
  <c r="AE15159" i="1"/>
  <c r="AE15160" i="1"/>
  <c r="AE15161" i="1"/>
  <c r="AE15162" i="1"/>
  <c r="AE15163" i="1"/>
  <c r="AE15164" i="1"/>
  <c r="AE15165" i="1"/>
  <c r="AE15166" i="1"/>
  <c r="AE15167" i="1"/>
  <c r="AE15168" i="1"/>
  <c r="AE15169" i="1"/>
  <c r="AE15170" i="1"/>
  <c r="AE15171" i="1"/>
  <c r="AE15172" i="1"/>
  <c r="AE15173" i="1"/>
  <c r="AE15174" i="1"/>
  <c r="AE15175" i="1"/>
  <c r="AE15176" i="1"/>
  <c r="AE15177" i="1"/>
  <c r="AE15178" i="1"/>
  <c r="AE15179" i="1"/>
  <c r="AE15180" i="1"/>
  <c r="AE15181" i="1"/>
  <c r="AE15182" i="1"/>
  <c r="AE15183" i="1"/>
  <c r="AE15184" i="1"/>
  <c r="AE15185" i="1"/>
  <c r="AE15186" i="1"/>
  <c r="AE15187" i="1"/>
  <c r="AE15190" i="1"/>
  <c r="AE15188" i="1"/>
  <c r="AE15191" i="1"/>
  <c r="AE15192" i="1"/>
  <c r="AE15193" i="1"/>
  <c r="AE15194" i="1"/>
  <c r="AE15195" i="1"/>
  <c r="AE15196" i="1"/>
  <c r="AE15197" i="1"/>
  <c r="AE15198" i="1"/>
  <c r="AE15199" i="1"/>
  <c r="AE15200" i="1"/>
  <c r="AE15201" i="1"/>
  <c r="AE15202" i="1"/>
  <c r="AE15203" i="1"/>
  <c r="AE15204" i="1"/>
  <c r="AE15205" i="1"/>
  <c r="AE15206" i="1"/>
  <c r="AE15207" i="1"/>
  <c r="AE15208" i="1"/>
  <c r="AE15209" i="1"/>
  <c r="AE15210" i="1"/>
  <c r="AE15211" i="1"/>
  <c r="AE15212" i="1"/>
  <c r="AE15213" i="1"/>
  <c r="AE15214" i="1"/>
  <c r="AE15215" i="1"/>
  <c r="AE15216" i="1"/>
  <c r="AE15217" i="1"/>
  <c r="AE15218" i="1"/>
  <c r="AE15219" i="1"/>
  <c r="AE15220" i="1"/>
  <c r="AE15221" i="1"/>
  <c r="AE15222" i="1"/>
  <c r="AE15223" i="1"/>
  <c r="AE15224" i="1"/>
  <c r="AE15225" i="1"/>
  <c r="AE15226" i="1"/>
  <c r="AE15227" i="1"/>
  <c r="AE15228" i="1"/>
  <c r="AE15229" i="1"/>
  <c r="AE15230" i="1"/>
  <c r="AE15242" i="1"/>
  <c r="AE15243" i="1"/>
  <c r="AE15244" i="1"/>
  <c r="AE15245" i="1"/>
  <c r="AE15231" i="1"/>
  <c r="AE15232" i="1"/>
  <c r="AE15233" i="1"/>
  <c r="AE15234" i="1"/>
  <c r="AE15235" i="1"/>
  <c r="AE15236" i="1"/>
  <c r="AE15237" i="1"/>
  <c r="AE15238" i="1"/>
  <c r="AE15239" i="1"/>
  <c r="AE15240" i="1"/>
  <c r="AE15246" i="1"/>
  <c r="AE15247" i="1"/>
  <c r="AE15248" i="1"/>
  <c r="AE15249" i="1"/>
  <c r="AE15250" i="1"/>
  <c r="AE15251" i="1"/>
  <c r="AE15252" i="1"/>
  <c r="AE15253" i="1"/>
  <c r="AE15254" i="1"/>
  <c r="AE15255" i="1"/>
  <c r="AE15256" i="1"/>
  <c r="AE15257" i="1"/>
  <c r="AE15258" i="1"/>
  <c r="AE15259" i="1"/>
  <c r="AE15260" i="1"/>
  <c r="AE15261" i="1"/>
  <c r="AE15262" i="1"/>
  <c r="AE15263" i="1"/>
  <c r="AE15264" i="1"/>
  <c r="AE15265" i="1"/>
  <c r="AE15266" i="1"/>
  <c r="AE15267" i="1"/>
  <c r="AE15268" i="1"/>
  <c r="AE15269" i="1"/>
  <c r="AE15270" i="1"/>
  <c r="AE15271" i="1"/>
  <c r="AE15272" i="1"/>
  <c r="AE15273" i="1"/>
  <c r="AE15274" i="1"/>
  <c r="AE15275" i="1"/>
  <c r="AE15276" i="1"/>
  <c r="AE15277" i="1"/>
  <c r="AE15278" i="1"/>
  <c r="AE15279" i="1"/>
  <c r="AE15280" i="1"/>
  <c r="AE15281" i="1"/>
  <c r="AE15282" i="1"/>
  <c r="AE15283" i="1"/>
  <c r="AE15284" i="1"/>
  <c r="AE15286" i="1"/>
  <c r="AE15287" i="1"/>
  <c r="AE15290" i="1"/>
  <c r="AE15291" i="1"/>
  <c r="AE15292" i="1"/>
  <c r="AE15293" i="1"/>
  <c r="AE15294" i="1"/>
  <c r="AE15295" i="1"/>
  <c r="AE15296" i="1"/>
  <c r="AE15297" i="1"/>
  <c r="AE15298" i="1"/>
  <c r="AE15299" i="1"/>
  <c r="AE15300" i="1"/>
  <c r="AE15301" i="1"/>
  <c r="AE15302" i="1"/>
  <c r="AE15303" i="1"/>
  <c r="AE15304" i="1"/>
  <c r="AE15305" i="1"/>
  <c r="AE15306" i="1"/>
  <c r="AE15307" i="1"/>
  <c r="AE15308" i="1"/>
  <c r="AE15309" i="1"/>
  <c r="AE15310" i="1"/>
  <c r="AE15311" i="1"/>
  <c r="AE15312" i="1"/>
  <c r="AE15313" i="1"/>
  <c r="AE15314" i="1"/>
  <c r="AE15315" i="1"/>
  <c r="AE15316" i="1"/>
  <c r="AE15317" i="1"/>
  <c r="AE15318" i="1"/>
  <c r="AE15319" i="1"/>
  <c r="AE15320" i="1"/>
  <c r="AE15321" i="1"/>
  <c r="AE15322" i="1"/>
  <c r="AE15323" i="1"/>
  <c r="AE15324" i="1"/>
  <c r="AE15325" i="1"/>
  <c r="AE15326" i="1"/>
  <c r="AE15327" i="1"/>
  <c r="AE15328" i="1"/>
  <c r="AE15329" i="1"/>
  <c r="AE15330" i="1"/>
  <c r="AE15331" i="1"/>
  <c r="AE15332" i="1"/>
  <c r="AE15333" i="1"/>
  <c r="AE15334" i="1"/>
  <c r="AE15335" i="1"/>
  <c r="AE15336" i="1"/>
  <c r="AE15337" i="1"/>
  <c r="AE15338" i="1"/>
  <c r="AE15339" i="1"/>
  <c r="AE15340" i="1"/>
  <c r="AE15341" i="1"/>
  <c r="AE15342" i="1"/>
  <c r="AE15343" i="1"/>
  <c r="AE15344" i="1"/>
  <c r="AE15345" i="1"/>
  <c r="AE15346" i="1"/>
  <c r="AE15347" i="1"/>
  <c r="AE15348" i="1"/>
  <c r="AE15349" i="1"/>
  <c r="AE15350" i="1"/>
  <c r="AE15351" i="1"/>
  <c r="AE15352" i="1"/>
  <c r="AE15353" i="1"/>
  <c r="AE15354" i="1"/>
  <c r="AE15355" i="1"/>
  <c r="AE15356" i="1"/>
  <c r="AE15357" i="1"/>
  <c r="AE14559" i="1"/>
  <c r="AE14560" i="1"/>
  <c r="AE14561" i="1"/>
  <c r="AE14562" i="1"/>
  <c r="AE14563" i="1"/>
  <c r="AE14564" i="1"/>
  <c r="AE14565" i="1"/>
  <c r="AE14566" i="1"/>
  <c r="AE14567" i="1"/>
  <c r="AE14568" i="1"/>
  <c r="AE14569" i="1"/>
  <c r="AE14570" i="1"/>
  <c r="AE14571" i="1"/>
  <c r="AE14572" i="1"/>
  <c r="AE14573" i="1"/>
  <c r="AE14574" i="1"/>
  <c r="AE14575" i="1"/>
  <c r="AE14576" i="1"/>
  <c r="AE14577" i="1"/>
  <c r="AE14627" i="1"/>
  <c r="AE14583" i="1"/>
  <c r="AE14584" i="1"/>
  <c r="AE14585" i="1"/>
  <c r="AE14586" i="1"/>
  <c r="AE14587" i="1"/>
  <c r="AE14588" i="1"/>
  <c r="AE14589" i="1"/>
  <c r="AE14590" i="1"/>
  <c r="AE14591" i="1"/>
  <c r="AE14592" i="1"/>
  <c r="AE14593" i="1"/>
  <c r="AE14594" i="1"/>
  <c r="AE14595" i="1"/>
  <c r="AE14614" i="1"/>
  <c r="AE14615" i="1"/>
  <c r="AE14616" i="1"/>
  <c r="AE14617" i="1"/>
  <c r="AE14618" i="1"/>
  <c r="AE14619" i="1"/>
  <c r="AE14620" i="1"/>
  <c r="AE14626" i="1"/>
  <c r="AE14547" i="1"/>
  <c r="AE14548" i="1"/>
  <c r="AE14549" i="1"/>
  <c r="AE14550" i="1"/>
  <c r="AE14552" i="1"/>
  <c r="AE14553" i="1"/>
  <c r="AE14554" i="1"/>
  <c r="AE14485" i="1"/>
  <c r="AE14486" i="1"/>
  <c r="AE14487" i="1"/>
  <c r="AE14488" i="1"/>
  <c r="AE14489" i="1"/>
  <c r="AE14490" i="1"/>
  <c r="AE14491" i="1"/>
  <c r="AE14492" i="1"/>
  <c r="AE14493" i="1"/>
  <c r="AE14494" i="1"/>
  <c r="AE14495" i="1"/>
  <c r="AE14496" i="1"/>
  <c r="AE14497" i="1"/>
  <c r="AE14498" i="1"/>
  <c r="AE14499" i="1"/>
  <c r="AE14500" i="1"/>
  <c r="AE14501" i="1"/>
  <c r="AE14502" i="1"/>
  <c r="AE14503" i="1"/>
  <c r="AE14504" i="1"/>
  <c r="AE14505" i="1"/>
  <c r="AE14506" i="1"/>
  <c r="AE14507" i="1"/>
  <c r="AE14508" i="1"/>
  <c r="AE14509" i="1"/>
  <c r="AE14510" i="1"/>
  <c r="AE14511" i="1"/>
  <c r="AE14512" i="1"/>
  <c r="AE14513" i="1"/>
  <c r="AE14514" i="1"/>
  <c r="AE14515" i="1"/>
  <c r="AE14516" i="1"/>
  <c r="AE14517" i="1"/>
  <c r="AE14518" i="1"/>
  <c r="AE14519" i="1"/>
  <c r="AE14520" i="1"/>
  <c r="AE14521" i="1"/>
  <c r="AE14522" i="1"/>
  <c r="AE14523" i="1"/>
  <c r="AE14524" i="1"/>
  <c r="AE14525" i="1"/>
  <c r="AE14526" i="1"/>
  <c r="AE14527" i="1"/>
  <c r="AE14528" i="1"/>
  <c r="AE14397" i="1"/>
  <c r="AE14400" i="1"/>
  <c r="AE14401" i="1"/>
  <c r="AE14402" i="1"/>
  <c r="AE14403" i="1"/>
  <c r="AE14404" i="1"/>
  <c r="AE14405" i="1"/>
  <c r="AE14406" i="1"/>
  <c r="AE14407" i="1"/>
  <c r="AE14408" i="1"/>
  <c r="AE14409" i="1"/>
  <c r="AE14410" i="1"/>
  <c r="AE14411" i="1"/>
  <c r="AE14412" i="1"/>
  <c r="AE14413" i="1"/>
  <c r="AE14414" i="1"/>
  <c r="AE14415" i="1"/>
  <c r="AE14416" i="1"/>
  <c r="AE14417" i="1"/>
  <c r="AE14418" i="1"/>
  <c r="AE14420" i="1"/>
  <c r="AE14421" i="1"/>
  <c r="AE14422" i="1"/>
  <c r="AE14423" i="1"/>
  <c r="AE14426" i="1"/>
  <c r="AE14427" i="1"/>
  <c r="AE14428" i="1"/>
  <c r="AE14429" i="1"/>
  <c r="AE14430" i="1"/>
  <c r="AE14431" i="1"/>
  <c r="AE14432" i="1"/>
  <c r="AE14433" i="1"/>
  <c r="AE14434" i="1"/>
  <c r="AE14435" i="1"/>
  <c r="AE14436" i="1"/>
  <c r="AE14437" i="1"/>
  <c r="AE14438" i="1"/>
  <c r="AE14439" i="1"/>
  <c r="AE14440" i="1"/>
  <c r="AE14441" i="1"/>
  <c r="AE14442" i="1"/>
  <c r="AE14443" i="1"/>
  <c r="AE14444" i="1"/>
  <c r="AE14445" i="1"/>
  <c r="AE14446" i="1"/>
  <c r="AE14447" i="1"/>
  <c r="AE14448" i="1"/>
  <c r="AE14449" i="1"/>
  <c r="AE14452" i="1"/>
  <c r="AE14454" i="1"/>
  <c r="AE14455" i="1"/>
  <c r="AE14453" i="1"/>
  <c r="AE14456" i="1"/>
  <c r="AE14457" i="1"/>
  <c r="AE14458" i="1"/>
  <c r="AE14459" i="1"/>
  <c r="AE14461" i="1"/>
  <c r="AE14462" i="1"/>
  <c r="AE14463" i="1"/>
  <c r="AE14464" i="1"/>
  <c r="AE14465" i="1"/>
  <c r="AE14466" i="1"/>
  <c r="AE14467" i="1"/>
  <c r="AE14468" i="1"/>
  <c r="AE14469" i="1"/>
  <c r="AE14470" i="1"/>
  <c r="AE14471" i="1"/>
  <c r="AE14472" i="1"/>
  <c r="AE14473" i="1"/>
  <c r="AE14474" i="1"/>
  <c r="AE14475" i="1"/>
  <c r="AE14476" i="1"/>
  <c r="AE14477" i="1"/>
  <c r="AE14478" i="1"/>
  <c r="AE14479" i="1"/>
  <c r="AE14480" i="1"/>
  <c r="AE14481" i="1"/>
  <c r="AE14482" i="1"/>
  <c r="AE14483" i="1"/>
  <c r="AF14944" i="1" l="1"/>
  <c r="J250" i="7" s="1"/>
  <c r="AF15977" i="1"/>
  <c r="J277" i="7" s="1"/>
  <c r="AE13647" i="1"/>
  <c r="AE13648" i="1"/>
  <c r="AE13649" i="1"/>
  <c r="AE13650" i="1"/>
  <c r="AE13651" i="1"/>
  <c r="AE13652" i="1"/>
  <c r="AE13653" i="1"/>
  <c r="AE13654" i="1"/>
  <c r="AE13655" i="1"/>
  <c r="AE13656" i="1"/>
  <c r="AE13657" i="1"/>
  <c r="AE13658" i="1"/>
  <c r="AE13659" i="1"/>
  <c r="AE13660" i="1"/>
  <c r="AE13661" i="1"/>
  <c r="AE13662" i="1"/>
  <c r="AE13663" i="1"/>
  <c r="AE13664" i="1"/>
  <c r="AE13665" i="1"/>
  <c r="AE13666" i="1"/>
  <c r="AE13667" i="1"/>
  <c r="AE13668" i="1"/>
  <c r="AE13669" i="1"/>
  <c r="AE13670" i="1"/>
  <c r="AE13671" i="1"/>
  <c r="AE13672" i="1"/>
  <c r="AE13673" i="1"/>
  <c r="AE13674" i="1"/>
  <c r="AE13675" i="1"/>
  <c r="AE13676" i="1"/>
  <c r="AE13677" i="1"/>
  <c r="AE13678" i="1"/>
  <c r="AE13679" i="1"/>
  <c r="AE13680" i="1"/>
  <c r="AE13681" i="1"/>
  <c r="AE13682" i="1"/>
  <c r="AE13683" i="1"/>
  <c r="AE13684" i="1"/>
  <c r="AE13685" i="1"/>
  <c r="AE13686" i="1"/>
  <c r="AE13687" i="1"/>
  <c r="AE13688" i="1"/>
  <c r="AE13689" i="1"/>
  <c r="AE13690" i="1"/>
  <c r="AE13691" i="1"/>
  <c r="AE13692" i="1"/>
  <c r="AE13693" i="1"/>
  <c r="AE13694" i="1"/>
  <c r="AE13696" i="1"/>
  <c r="AE13697" i="1"/>
  <c r="AE13698" i="1"/>
  <c r="AE13699" i="1"/>
  <c r="AE13700" i="1"/>
  <c r="AE13701" i="1"/>
  <c r="AE13702" i="1"/>
  <c r="AE13703" i="1"/>
  <c r="AE13704" i="1"/>
  <c r="AE13705" i="1"/>
  <c r="AE13706" i="1"/>
  <c r="AE13707" i="1"/>
  <c r="AE13708" i="1"/>
  <c r="AE13709" i="1"/>
  <c r="AE13710" i="1"/>
  <c r="AE13711" i="1"/>
  <c r="AE13712" i="1"/>
  <c r="AE13713" i="1"/>
  <c r="AE13714" i="1"/>
  <c r="AE13715" i="1"/>
  <c r="AE13716" i="1"/>
  <c r="AE13717" i="1"/>
  <c r="AE13718" i="1"/>
  <c r="AE13719" i="1"/>
  <c r="AE13720" i="1"/>
  <c r="AE13721" i="1"/>
  <c r="AE13722" i="1"/>
  <c r="AE13723" i="1"/>
  <c r="AE13724" i="1"/>
  <c r="AE13725" i="1"/>
  <c r="AE13726" i="1"/>
  <c r="AE13727" i="1"/>
  <c r="AE13728" i="1"/>
  <c r="AE13729" i="1"/>
  <c r="AE13730" i="1"/>
  <c r="AE13731" i="1"/>
  <c r="AE13732" i="1"/>
  <c r="AE13733" i="1"/>
  <c r="AE13734" i="1"/>
  <c r="AE13735" i="1"/>
  <c r="AE13736" i="1"/>
  <c r="AE13737" i="1"/>
  <c r="AE13738" i="1"/>
  <c r="AE13739" i="1"/>
  <c r="AE13740" i="1"/>
  <c r="AE13741" i="1"/>
  <c r="AE13742" i="1"/>
  <c r="AE13743" i="1"/>
  <c r="AE13744" i="1"/>
  <c r="AE13745" i="1"/>
  <c r="AE13746" i="1"/>
  <c r="AE13747" i="1"/>
  <c r="AE13748" i="1"/>
  <c r="AE13749" i="1"/>
  <c r="AE13750" i="1"/>
  <c r="AE13751" i="1"/>
  <c r="AE13752" i="1"/>
  <c r="AE13753" i="1"/>
  <c r="AE13754" i="1"/>
  <c r="AE13755" i="1"/>
  <c r="AE13756" i="1"/>
  <c r="AE13757" i="1"/>
  <c r="AE13758" i="1"/>
  <c r="AE13759" i="1"/>
  <c r="AE13760" i="1"/>
  <c r="AE13761" i="1"/>
  <c r="AE13762" i="1"/>
  <c r="AE13763" i="1"/>
  <c r="AE13764" i="1"/>
  <c r="AE13765" i="1"/>
  <c r="AE13766" i="1"/>
  <c r="AE13767" i="1"/>
  <c r="AE13768" i="1"/>
  <c r="AE13769" i="1"/>
  <c r="AE13770" i="1"/>
  <c r="AE13771" i="1"/>
  <c r="AE13772" i="1"/>
  <c r="AE13773" i="1"/>
  <c r="AE13774" i="1"/>
  <c r="AE13775" i="1"/>
  <c r="AE13776" i="1"/>
  <c r="AE13777" i="1"/>
  <c r="AE13778" i="1"/>
  <c r="AE13779" i="1"/>
  <c r="AE13780" i="1"/>
  <c r="AE13781" i="1"/>
  <c r="AE13782" i="1"/>
  <c r="AE13783" i="1"/>
  <c r="AE13784" i="1"/>
  <c r="AE13785" i="1"/>
  <c r="AE13786" i="1"/>
  <c r="AE13787" i="1"/>
  <c r="AE13788" i="1"/>
  <c r="AE13789" i="1"/>
  <c r="AE13790" i="1"/>
  <c r="AE13791" i="1"/>
  <c r="AE13792" i="1"/>
  <c r="AE13793" i="1"/>
  <c r="AE13794" i="1"/>
  <c r="AE13795" i="1"/>
  <c r="AE13796" i="1"/>
  <c r="AE13797" i="1"/>
  <c r="AE13798" i="1"/>
  <c r="AE13799" i="1"/>
  <c r="AE13800" i="1"/>
  <c r="AE13801" i="1"/>
  <c r="AE13802" i="1"/>
  <c r="AE13803" i="1"/>
  <c r="AE13804" i="1"/>
  <c r="AE13805" i="1"/>
  <c r="AE13806" i="1"/>
  <c r="AE13807" i="1"/>
  <c r="AE13808" i="1"/>
  <c r="AE13809" i="1"/>
  <c r="AE13810" i="1"/>
  <c r="AE13811" i="1"/>
  <c r="AE13812" i="1"/>
  <c r="AE13813" i="1"/>
  <c r="AE13814" i="1"/>
  <c r="AE13815" i="1"/>
  <c r="AE13816" i="1"/>
  <c r="AE13817" i="1"/>
  <c r="AE13818" i="1"/>
  <c r="AE13819" i="1"/>
  <c r="AE13820" i="1"/>
  <c r="AE13821" i="1"/>
  <c r="AE13822" i="1"/>
  <c r="AE13823" i="1"/>
  <c r="AE13824" i="1"/>
  <c r="AE13825" i="1"/>
  <c r="AE13826" i="1"/>
  <c r="AE13827" i="1"/>
  <c r="AE13828" i="1"/>
  <c r="AE13829" i="1"/>
  <c r="AE13830" i="1"/>
  <c r="AE13831" i="1"/>
  <c r="AE13832" i="1"/>
  <c r="AE13833" i="1"/>
  <c r="AE13834" i="1"/>
  <c r="AE13835" i="1"/>
  <c r="AE13836" i="1"/>
  <c r="AE13837" i="1"/>
  <c r="AE13838" i="1"/>
  <c r="AE13839" i="1"/>
  <c r="AE13840" i="1"/>
  <c r="AE13841" i="1"/>
  <c r="AE13842" i="1"/>
  <c r="AE13843" i="1"/>
  <c r="AE13844" i="1"/>
  <c r="AE13845" i="1"/>
  <c r="AE13847" i="1"/>
  <c r="AE13848" i="1"/>
  <c r="AE13849" i="1"/>
  <c r="AE13850" i="1"/>
  <c r="AE13851" i="1"/>
  <c r="AE13852" i="1"/>
  <c r="AE13853" i="1"/>
  <c r="AE13854" i="1"/>
  <c r="AE13855" i="1"/>
  <c r="AE13856" i="1"/>
  <c r="AE13857" i="1"/>
  <c r="AE13858" i="1"/>
  <c r="AE13859" i="1"/>
  <c r="AE13860" i="1"/>
  <c r="AE13861" i="1"/>
  <c r="AE13862" i="1"/>
  <c r="AE13863" i="1"/>
  <c r="AE13864" i="1"/>
  <c r="AE13865" i="1"/>
  <c r="AE13866" i="1"/>
  <c r="AE13867" i="1"/>
  <c r="AE13868" i="1"/>
  <c r="AE13869" i="1"/>
  <c r="AE13870" i="1"/>
  <c r="AE13871" i="1"/>
  <c r="AE13872" i="1"/>
  <c r="AE13874" i="1"/>
  <c r="AE13875" i="1"/>
  <c r="AE13876" i="1"/>
  <c r="AE13877" i="1"/>
  <c r="AE13878" i="1"/>
  <c r="AE13879" i="1"/>
  <c r="AE13880" i="1"/>
  <c r="AE13881" i="1"/>
  <c r="AE13882" i="1"/>
  <c r="AE13883" i="1"/>
  <c r="AE13884" i="1"/>
  <c r="AE13885" i="1"/>
  <c r="AE13886" i="1"/>
  <c r="AE13887" i="1"/>
  <c r="AE13888" i="1"/>
  <c r="AE13889" i="1"/>
  <c r="AE13890" i="1"/>
  <c r="AE13891" i="1"/>
  <c r="AE13892" i="1"/>
  <c r="AE13893" i="1"/>
  <c r="AE13894" i="1"/>
  <c r="AE13139" i="1"/>
  <c r="AE13140" i="1"/>
  <c r="AE13141" i="1"/>
  <c r="AE13142" i="1"/>
  <c r="AE13143" i="1"/>
  <c r="AE13144" i="1"/>
  <c r="AE13145" i="1"/>
  <c r="AE13146" i="1"/>
  <c r="AE13147" i="1"/>
  <c r="AE13148" i="1"/>
  <c r="AE13149" i="1"/>
  <c r="AE13150" i="1"/>
  <c r="AE13151" i="1"/>
  <c r="AE13152" i="1"/>
  <c r="AE13153" i="1"/>
  <c r="AE13154" i="1"/>
  <c r="AE13155" i="1"/>
  <c r="AE13161" i="1"/>
  <c r="AE13162" i="1"/>
  <c r="AE13163" i="1"/>
  <c r="AE13164" i="1"/>
  <c r="AE13157" i="1"/>
  <c r="AE13158" i="1"/>
  <c r="AE13159" i="1"/>
  <c r="AE13160" i="1"/>
  <c r="AE13165" i="1"/>
  <c r="AE13166" i="1"/>
  <c r="AE13167" i="1"/>
  <c r="AE13168" i="1"/>
  <c r="AE13169" i="1"/>
  <c r="AE13170" i="1"/>
  <c r="AE13171" i="1"/>
  <c r="AE13175" i="1"/>
  <c r="AE13176" i="1"/>
  <c r="AE13177" i="1"/>
  <c r="AE13198" i="1"/>
  <c r="AE13201" i="1"/>
  <c r="AE13202" i="1"/>
  <c r="AE13203" i="1"/>
  <c r="AE13204" i="1"/>
  <c r="AE13200" i="1"/>
  <c r="AE13199" i="1"/>
  <c r="AE13050" i="1"/>
  <c r="AE13051" i="1"/>
  <c r="AE13052" i="1"/>
  <c r="AE13053" i="1"/>
  <c r="AE13054" i="1"/>
  <c r="AE13055" i="1"/>
  <c r="AE13056" i="1"/>
  <c r="AE13057" i="1"/>
  <c r="AE13058" i="1"/>
  <c r="AE13059" i="1"/>
  <c r="AE13060" i="1"/>
  <c r="AE13061" i="1"/>
  <c r="AE13062" i="1"/>
  <c r="AE13063" i="1"/>
  <c r="AE13064" i="1"/>
  <c r="AE13066" i="1"/>
  <c r="AE13067" i="1"/>
  <c r="AE13068" i="1"/>
  <c r="AE13069" i="1"/>
  <c r="AE13070" i="1"/>
  <c r="AE13071" i="1"/>
  <c r="AE13072" i="1"/>
  <c r="AE13073" i="1"/>
  <c r="AE13074" i="1"/>
  <c r="AE13075" i="1"/>
  <c r="AE13076" i="1"/>
  <c r="AE13077" i="1"/>
  <c r="AE13078" i="1"/>
  <c r="AE13079" i="1"/>
  <c r="AE13080" i="1"/>
  <c r="AE13081" i="1"/>
  <c r="AE13082" i="1"/>
  <c r="AE13083" i="1"/>
  <c r="AE13084" i="1"/>
  <c r="AE13085" i="1"/>
  <c r="AE13086" i="1"/>
  <c r="AE13087" i="1"/>
  <c r="AE13088" i="1"/>
  <c r="AE13089" i="1"/>
  <c r="AE13090" i="1"/>
  <c r="AE13091" i="1"/>
  <c r="AE13092" i="1"/>
  <c r="AE13093" i="1"/>
  <c r="AE13094" i="1"/>
  <c r="AE13095" i="1"/>
  <c r="AE13096" i="1"/>
  <c r="AE13097" i="1"/>
  <c r="AE13098" i="1"/>
  <c r="AE13099" i="1"/>
  <c r="AE13100" i="1"/>
  <c r="AE13101" i="1"/>
  <c r="AE13102" i="1"/>
  <c r="AE13103" i="1"/>
  <c r="AE13104" i="1"/>
  <c r="AE13105" i="1"/>
  <c r="AE13106" i="1"/>
  <c r="AE13107" i="1"/>
  <c r="AE13108" i="1"/>
  <c r="AE13109" i="1"/>
  <c r="AE13110" i="1"/>
  <c r="AE13111" i="1"/>
  <c r="AE13112" i="1"/>
  <c r="AE13113" i="1"/>
  <c r="AE13114" i="1"/>
  <c r="AE13115" i="1"/>
  <c r="AE13116" i="1"/>
  <c r="AE13117" i="1"/>
  <c r="AE13118" i="1"/>
  <c r="AE13119" i="1"/>
  <c r="AE13120" i="1"/>
  <c r="AE13121" i="1"/>
  <c r="AE13122" i="1"/>
  <c r="AE13123" i="1"/>
  <c r="AE13124" i="1"/>
  <c r="AE13125" i="1"/>
  <c r="AE13031" i="1"/>
  <c r="AE13032" i="1"/>
  <c r="AE13033" i="1"/>
  <c r="AE13034" i="1"/>
  <c r="AE13035" i="1"/>
  <c r="AE13036" i="1"/>
  <c r="AE13037" i="1"/>
  <c r="AE13038" i="1"/>
  <c r="AE13039" i="1"/>
  <c r="AE13040" i="1"/>
  <c r="AE13042" i="1"/>
  <c r="AE13043" i="1"/>
  <c r="AE13044" i="1"/>
  <c r="AE13045" i="1"/>
  <c r="AE13046" i="1"/>
  <c r="AE13049" i="1"/>
  <c r="AE13048" i="1"/>
  <c r="AE13047" i="1"/>
  <c r="AE12727" i="1"/>
  <c r="AE12728" i="1"/>
  <c r="AE12729" i="1"/>
  <c r="AE12730" i="1"/>
  <c r="AE12731" i="1"/>
  <c r="AE12734" i="1"/>
  <c r="AE12735" i="1"/>
  <c r="AE12736" i="1"/>
  <c r="AE12737" i="1"/>
  <c r="AE12738" i="1"/>
  <c r="AE12739" i="1"/>
  <c r="AE12740" i="1"/>
  <c r="AE12741" i="1"/>
  <c r="AE12742" i="1"/>
  <c r="AE12743" i="1"/>
  <c r="AE12744" i="1"/>
  <c r="AE12745" i="1"/>
  <c r="AE12746" i="1"/>
  <c r="AE12747" i="1"/>
  <c r="AE12748" i="1"/>
  <c r="AE12749" i="1"/>
  <c r="AE12750" i="1"/>
  <c r="AE12751" i="1"/>
  <c r="AE12752" i="1"/>
  <c r="AE12753" i="1"/>
  <c r="AE12754" i="1"/>
  <c r="AE12755" i="1"/>
  <c r="AE12756" i="1"/>
  <c r="AE12757" i="1"/>
  <c r="AE12758" i="1"/>
  <c r="AE12768" i="1"/>
  <c r="AE12769" i="1"/>
  <c r="AE12770" i="1"/>
  <c r="AE12771" i="1"/>
  <c r="AE12772" i="1"/>
  <c r="AE12773" i="1"/>
  <c r="AE12774" i="1"/>
  <c r="AE12775" i="1"/>
  <c r="AE12776" i="1"/>
  <c r="AE12777" i="1"/>
  <c r="AE12778" i="1"/>
  <c r="AE12779" i="1"/>
  <c r="AE12780" i="1"/>
  <c r="AE12781" i="1"/>
  <c r="AE12782" i="1"/>
  <c r="AE12783" i="1"/>
  <c r="AE12784" i="1"/>
  <c r="AE12785" i="1"/>
  <c r="AE12786" i="1"/>
  <c r="AE12787" i="1"/>
  <c r="AE12788" i="1"/>
  <c r="AE12789" i="1"/>
  <c r="AE12790" i="1"/>
  <c r="AE12791" i="1"/>
  <c r="AE12792" i="1"/>
  <c r="AE12794" i="1"/>
  <c r="AE12795" i="1"/>
  <c r="AE12796" i="1"/>
  <c r="AE12797" i="1"/>
  <c r="AE12798" i="1"/>
  <c r="AE12799" i="1"/>
  <c r="AE12800" i="1"/>
  <c r="AE12801" i="1"/>
  <c r="AE12802" i="1"/>
  <c r="AE12803" i="1"/>
  <c r="AE12804" i="1"/>
  <c r="AE12805" i="1"/>
  <c r="AE12806" i="1"/>
  <c r="AE12807" i="1"/>
  <c r="AE12808" i="1"/>
  <c r="AE12809" i="1"/>
  <c r="AE12810" i="1"/>
  <c r="AE12811" i="1"/>
  <c r="AE12812" i="1"/>
  <c r="AE12813" i="1"/>
  <c r="AE12814" i="1"/>
  <c r="AE12815" i="1"/>
  <c r="AE12816" i="1"/>
  <c r="AE12817" i="1"/>
  <c r="AE12818" i="1"/>
  <c r="AE12819" i="1"/>
  <c r="AE12820" i="1"/>
  <c r="AE12821" i="1"/>
  <c r="AE12822" i="1"/>
  <c r="AE12823" i="1"/>
  <c r="AE12824" i="1"/>
  <c r="AE12825" i="1"/>
  <c r="AE12826" i="1"/>
  <c r="AE12827" i="1"/>
  <c r="AE12828" i="1"/>
  <c r="AE12829" i="1"/>
  <c r="AE12830" i="1"/>
  <c r="AE12831" i="1"/>
  <c r="AE12832" i="1"/>
  <c r="AE12833" i="1"/>
  <c r="AE12834" i="1"/>
  <c r="AE12835" i="1"/>
  <c r="AE12836" i="1"/>
  <c r="AE12837" i="1"/>
  <c r="AE12838" i="1"/>
  <c r="AE12839" i="1"/>
  <c r="AE12840" i="1"/>
  <c r="AE12841" i="1"/>
  <c r="AE12842" i="1"/>
  <c r="AE12843" i="1"/>
  <c r="AE12844" i="1"/>
  <c r="AE12845" i="1"/>
  <c r="AE12846" i="1"/>
  <c r="AE12847" i="1"/>
  <c r="AE12848" i="1"/>
  <c r="AE12849" i="1"/>
  <c r="AE12850" i="1"/>
  <c r="AE12851" i="1"/>
  <c r="AE12852" i="1"/>
  <c r="AE12853" i="1"/>
  <c r="AE12854" i="1"/>
  <c r="AE12855" i="1"/>
  <c r="AE12856" i="1"/>
  <c r="AE12859" i="1"/>
  <c r="AE12862" i="1"/>
  <c r="AE12863" i="1"/>
  <c r="AE12864" i="1"/>
  <c r="AE12865" i="1"/>
  <c r="AE12866" i="1"/>
  <c r="AE12867" i="1"/>
  <c r="AE12868" i="1"/>
  <c r="AE12869" i="1"/>
  <c r="AE12871" i="1"/>
  <c r="AE12872" i="1"/>
  <c r="AE12873" i="1"/>
  <c r="AE12874" i="1"/>
  <c r="AE12875" i="1"/>
  <c r="AE12876" i="1"/>
  <c r="AE12877" i="1"/>
  <c r="AE12878" i="1"/>
  <c r="AE12879" i="1"/>
  <c r="AE12880" i="1"/>
  <c r="AE12881" i="1"/>
  <c r="AE12882" i="1"/>
  <c r="AE12883" i="1"/>
  <c r="AE12884" i="1"/>
  <c r="AE12885" i="1"/>
  <c r="AE12886" i="1"/>
  <c r="AE12887" i="1"/>
  <c r="AE12888" i="1"/>
  <c r="AE12889" i="1"/>
  <c r="AE12890" i="1"/>
  <c r="AE12892" i="1"/>
  <c r="AE12893" i="1"/>
  <c r="AE12894" i="1"/>
  <c r="AE12895" i="1"/>
  <c r="AE12896" i="1"/>
  <c r="AE12897" i="1"/>
  <c r="AE12898" i="1"/>
  <c r="AE12899" i="1"/>
  <c r="AE12900" i="1"/>
  <c r="AE12901" i="1"/>
  <c r="AE12902" i="1"/>
  <c r="AE12903" i="1"/>
  <c r="AE12904" i="1"/>
  <c r="AE12905" i="1"/>
  <c r="AE12906" i="1"/>
  <c r="AE12907" i="1"/>
  <c r="AE12908" i="1"/>
  <c r="AE12909" i="1"/>
  <c r="AE12910" i="1"/>
  <c r="AE12911" i="1"/>
  <c r="AE12912" i="1"/>
  <c r="AE12913" i="1"/>
  <c r="AE12914" i="1"/>
  <c r="AE12915" i="1"/>
  <c r="AE12916" i="1"/>
  <c r="AE12917" i="1"/>
  <c r="AE12918" i="1"/>
  <c r="AE12919" i="1"/>
  <c r="AE12920" i="1"/>
  <c r="AE12921" i="1"/>
  <c r="AE12922" i="1"/>
  <c r="AE12923" i="1"/>
  <c r="AE12924" i="1"/>
  <c r="AE12925" i="1"/>
  <c r="AE12926" i="1"/>
  <c r="AE12927" i="1"/>
  <c r="AE12928" i="1"/>
  <c r="AE12929" i="1"/>
  <c r="AE12930" i="1"/>
  <c r="AE12931" i="1"/>
  <c r="AE12932" i="1"/>
  <c r="AE12933" i="1"/>
  <c r="AE12934" i="1"/>
  <c r="AE12935" i="1"/>
  <c r="AE12936" i="1"/>
  <c r="AE12937" i="1"/>
  <c r="AE12938" i="1"/>
  <c r="AE12939" i="1"/>
  <c r="AE12940" i="1"/>
  <c r="AE12941" i="1"/>
  <c r="AE12942" i="1"/>
  <c r="AE12943" i="1"/>
  <c r="AE12944" i="1"/>
  <c r="AE12945" i="1"/>
  <c r="AE12946" i="1"/>
  <c r="AE12947" i="1"/>
  <c r="AE12948" i="1"/>
  <c r="AE12949" i="1"/>
  <c r="AE12950" i="1"/>
  <c r="AE12951" i="1"/>
  <c r="AE12952" i="1"/>
  <c r="AE12953" i="1"/>
  <c r="AE12954" i="1"/>
  <c r="AE12955" i="1"/>
  <c r="AE12956" i="1"/>
  <c r="AE12957" i="1"/>
  <c r="AE12958" i="1"/>
  <c r="AE12959" i="1"/>
  <c r="AE12960" i="1"/>
  <c r="AE12961" i="1"/>
  <c r="AE12962" i="1"/>
  <c r="AE12963" i="1"/>
  <c r="AE12964" i="1"/>
  <c r="AE12965" i="1"/>
  <c r="AE12966" i="1"/>
  <c r="AE12967" i="1"/>
  <c r="AE12968" i="1"/>
  <c r="AE12969" i="1"/>
  <c r="AE12970" i="1"/>
  <c r="AE12971" i="1"/>
  <c r="AE12972" i="1"/>
  <c r="AE12973" i="1"/>
  <c r="AE12974" i="1"/>
  <c r="AE12975" i="1"/>
  <c r="AE12976" i="1"/>
  <c r="AE12977" i="1"/>
  <c r="AE12978" i="1"/>
  <c r="AE12979" i="1"/>
  <c r="AE12980" i="1"/>
  <c r="AE12981" i="1"/>
  <c r="AE12982" i="1"/>
  <c r="AE12983" i="1"/>
  <c r="AE12984" i="1"/>
  <c r="AE12985" i="1"/>
  <c r="AE12986" i="1"/>
  <c r="AE12987" i="1"/>
  <c r="AE12988" i="1"/>
  <c r="AE12989" i="1"/>
  <c r="AE12990" i="1"/>
  <c r="AE12991" i="1"/>
  <c r="AE12992" i="1"/>
  <c r="AE12993" i="1"/>
  <c r="AE12994" i="1"/>
  <c r="AE12995" i="1"/>
  <c r="AE12996" i="1"/>
  <c r="AE12997" i="1"/>
  <c r="AE12998" i="1"/>
  <c r="AE12999" i="1"/>
  <c r="AE13000" i="1"/>
  <c r="AE13001" i="1"/>
  <c r="AE13002" i="1"/>
  <c r="AE13003" i="1"/>
  <c r="AE13004" i="1"/>
  <c r="AE13005" i="1"/>
  <c r="AE13006" i="1"/>
  <c r="AE13007" i="1"/>
  <c r="AE13008" i="1"/>
  <c r="AE13009" i="1"/>
  <c r="AE13010" i="1"/>
  <c r="AE13011" i="1"/>
  <c r="AE13012" i="1"/>
  <c r="AE13013" i="1"/>
  <c r="AE13014" i="1"/>
  <c r="AE13015" i="1"/>
  <c r="AE13016" i="1"/>
  <c r="AE13017" i="1"/>
  <c r="AE13018" i="1"/>
  <c r="AE13019" i="1"/>
  <c r="AE13020" i="1"/>
  <c r="AE13021" i="1"/>
  <c r="AE13022" i="1"/>
  <c r="AE12726" i="1"/>
  <c r="AE12725" i="1"/>
  <c r="AE12724" i="1"/>
  <c r="AE12723" i="1"/>
  <c r="AE12722" i="1"/>
  <c r="AE12721" i="1"/>
  <c r="AE12720" i="1"/>
  <c r="AE12719" i="1"/>
  <c r="AE12718" i="1"/>
  <c r="AE12717" i="1"/>
  <c r="AE12716" i="1"/>
  <c r="AE12715" i="1"/>
  <c r="AE12714" i="1"/>
  <c r="AE12713" i="1"/>
  <c r="AE12712" i="1"/>
  <c r="AE12710" i="1"/>
  <c r="AE12709" i="1"/>
  <c r="AE12566" i="1"/>
  <c r="AE12569" i="1"/>
  <c r="AE12571" i="1"/>
  <c r="AE12575" i="1"/>
  <c r="AE12576" i="1"/>
  <c r="AE12314" i="1"/>
  <c r="AE12315" i="1"/>
  <c r="AE12316" i="1"/>
  <c r="AE12317" i="1"/>
  <c r="AE12318" i="1"/>
  <c r="AE12319" i="1"/>
  <c r="AE12320" i="1"/>
  <c r="AE12321" i="1"/>
  <c r="AE12322" i="1"/>
  <c r="AE12323" i="1"/>
  <c r="AE12324" i="1"/>
  <c r="AE12325" i="1"/>
  <c r="AE12326" i="1"/>
  <c r="AE12327" i="1"/>
  <c r="AE12328" i="1"/>
  <c r="AE12329" i="1"/>
  <c r="AE12330" i="1"/>
  <c r="AE12331" i="1"/>
  <c r="AE12332" i="1"/>
  <c r="AE12333" i="1"/>
  <c r="AE12334" i="1"/>
  <c r="AE12335" i="1"/>
  <c r="AE12336" i="1"/>
  <c r="AE12344" i="1"/>
  <c r="AE12345" i="1"/>
  <c r="AE12337" i="1"/>
  <c r="AE12338" i="1"/>
  <c r="AE12339" i="1"/>
  <c r="AE12340" i="1"/>
  <c r="AE12341" i="1"/>
  <c r="AE12342" i="1"/>
  <c r="AE12343" i="1"/>
  <c r="AE12346" i="1"/>
  <c r="AE12347" i="1"/>
  <c r="AE12349" i="1"/>
  <c r="AE12350" i="1"/>
  <c r="AE12351" i="1"/>
  <c r="AE12352" i="1"/>
  <c r="AE12353" i="1"/>
  <c r="AE12354" i="1"/>
  <c r="AE12355" i="1"/>
  <c r="AE12356" i="1"/>
  <c r="AE12357" i="1"/>
  <c r="AE12358" i="1"/>
  <c r="AE12359" i="1"/>
  <c r="AE12360" i="1"/>
  <c r="AE12361" i="1"/>
  <c r="AE12363" i="1"/>
  <c r="AE12367" i="1"/>
  <c r="AE12368" i="1"/>
  <c r="AE12369" i="1"/>
  <c r="AE12370" i="1"/>
  <c r="AE12372" i="1"/>
  <c r="AE12373" i="1"/>
  <c r="AE12374" i="1"/>
  <c r="AE12371" i="1"/>
  <c r="AE12348" i="1"/>
  <c r="AE12375" i="1"/>
  <c r="AE12376" i="1"/>
  <c r="AE12377" i="1"/>
  <c r="AE12378" i="1"/>
  <c r="AE12380" i="1"/>
  <c r="AE12381" i="1"/>
  <c r="AE12382" i="1"/>
  <c r="AE12383" i="1"/>
  <c r="AE12384" i="1"/>
  <c r="AE12385" i="1"/>
  <c r="AE12386" i="1"/>
  <c r="AE12387" i="1"/>
  <c r="AE12388" i="1"/>
  <c r="AE12389" i="1"/>
  <c r="AE12390" i="1"/>
  <c r="AE12391" i="1"/>
  <c r="AE12392" i="1"/>
  <c r="AE12393" i="1"/>
  <c r="AE12394" i="1"/>
  <c r="AE12395" i="1"/>
  <c r="AE12396" i="1"/>
  <c r="AE12397" i="1"/>
  <c r="AE12398" i="1"/>
  <c r="AE12399" i="1"/>
  <c r="AE12400" i="1"/>
  <c r="AE12401" i="1"/>
  <c r="AE12402" i="1"/>
  <c r="AE12403" i="1"/>
  <c r="AE12404" i="1"/>
  <c r="AE12405" i="1"/>
  <c r="AE12406" i="1"/>
  <c r="AE12407" i="1"/>
  <c r="AE12408" i="1"/>
  <c r="AE12409" i="1"/>
  <c r="AE12410" i="1"/>
  <c r="AE12411" i="1"/>
  <c r="AE12412" i="1"/>
  <c r="AE12413" i="1"/>
  <c r="AE12414" i="1"/>
  <c r="AE12415" i="1"/>
  <c r="AE12416" i="1"/>
  <c r="AE12417" i="1"/>
  <c r="AE12418" i="1"/>
  <c r="AE12419" i="1"/>
  <c r="AE12420" i="1"/>
  <c r="AE12421" i="1"/>
  <c r="AE12422" i="1"/>
  <c r="AE12423" i="1"/>
  <c r="AE12424" i="1"/>
  <c r="AE12425" i="1"/>
  <c r="AE12426" i="1"/>
  <c r="AE12427" i="1"/>
  <c r="AE12428" i="1"/>
  <c r="AE12429" i="1"/>
  <c r="AE12430" i="1"/>
  <c r="AE12431" i="1"/>
  <c r="AE12432" i="1"/>
  <c r="AE12433" i="1"/>
  <c r="AE12434" i="1"/>
  <c r="AE12435" i="1"/>
  <c r="AE12436" i="1"/>
  <c r="AE12437" i="1"/>
  <c r="AE12438" i="1"/>
  <c r="AE12456" i="1"/>
  <c r="AE12457" i="1"/>
  <c r="AE12458" i="1"/>
  <c r="AE12459" i="1"/>
  <c r="AE12460" i="1"/>
  <c r="AE12461" i="1"/>
  <c r="AE12462" i="1"/>
  <c r="AE12463" i="1"/>
  <c r="AE12464" i="1"/>
  <c r="AE12465" i="1"/>
  <c r="AE12439" i="1"/>
  <c r="AE12440" i="1"/>
  <c r="AE12441" i="1"/>
  <c r="AE12442" i="1"/>
  <c r="AE12443" i="1"/>
  <c r="AE12444" i="1"/>
  <c r="AE12445" i="1"/>
  <c r="AE12446" i="1"/>
  <c r="AE12447" i="1"/>
  <c r="AE12448" i="1"/>
  <c r="AE12449" i="1"/>
  <c r="AE12450" i="1"/>
  <c r="AE12451" i="1"/>
  <c r="AE12452" i="1"/>
  <c r="AE12453" i="1"/>
  <c r="AE12454" i="1"/>
  <c r="AE12466" i="1"/>
  <c r="AE12467" i="1"/>
  <c r="AE12468" i="1"/>
  <c r="AE12469" i="1"/>
  <c r="AE12470" i="1"/>
  <c r="AE12455" i="1"/>
  <c r="AE12471" i="1"/>
  <c r="AE12472" i="1"/>
  <c r="AE12473" i="1"/>
  <c r="AE12474" i="1"/>
  <c r="AE12475" i="1"/>
  <c r="AE12476" i="1"/>
  <c r="AE12477" i="1"/>
  <c r="AE12478" i="1"/>
  <c r="AE12479" i="1"/>
  <c r="AE12480" i="1"/>
  <c r="AE12481" i="1"/>
  <c r="AE12485" i="1"/>
  <c r="AE12498" i="1"/>
  <c r="AE11053" i="1"/>
  <c r="AE11054" i="1"/>
  <c r="AE11055" i="1"/>
  <c r="AE11056" i="1"/>
  <c r="AE11057" i="1"/>
  <c r="AE11058" i="1"/>
  <c r="AE11059" i="1"/>
  <c r="AE11060" i="1"/>
  <c r="AE11061" i="1"/>
  <c r="AE11062" i="1"/>
  <c r="AE11063" i="1"/>
  <c r="AE11064" i="1"/>
  <c r="AE11065" i="1"/>
  <c r="AE11066" i="1"/>
  <c r="AE11067" i="1"/>
  <c r="AE11068" i="1"/>
  <c r="AE11069" i="1"/>
  <c r="AE11070" i="1"/>
  <c r="AE11071" i="1"/>
  <c r="AE11072" i="1"/>
  <c r="AE11073" i="1"/>
  <c r="AE11074" i="1"/>
  <c r="AE11075" i="1"/>
  <c r="AE11076" i="1"/>
  <c r="AE11078" i="1"/>
  <c r="AE11079" i="1"/>
  <c r="AE11080" i="1"/>
  <c r="AE11081" i="1"/>
  <c r="AE11082" i="1"/>
  <c r="AE11083" i="1"/>
  <c r="AE11084" i="1"/>
  <c r="AE11085" i="1"/>
  <c r="AE11086" i="1"/>
  <c r="AE11087" i="1"/>
  <c r="AE11088" i="1"/>
  <c r="AE11089" i="1"/>
  <c r="AE11090" i="1"/>
  <c r="AE11091" i="1"/>
  <c r="AE11093" i="1"/>
  <c r="AE11094" i="1"/>
  <c r="AE11095" i="1"/>
  <c r="AE11096" i="1"/>
  <c r="AE11097" i="1"/>
  <c r="AE11098" i="1"/>
  <c r="AE11099" i="1"/>
  <c r="AE11100" i="1"/>
  <c r="AE11101" i="1"/>
  <c r="AE11102" i="1"/>
  <c r="AE11103" i="1"/>
  <c r="AE11104" i="1"/>
  <c r="AE11105" i="1"/>
  <c r="AE11106" i="1"/>
  <c r="AE11109" i="1"/>
  <c r="AE11110" i="1"/>
  <c r="AE11111" i="1"/>
  <c r="AE11112" i="1"/>
  <c r="AE11113" i="1"/>
  <c r="AE11114" i="1"/>
  <c r="AE11115" i="1"/>
  <c r="AE11116" i="1"/>
  <c r="AE11117" i="1"/>
  <c r="AE11118" i="1"/>
  <c r="AE11119" i="1"/>
  <c r="AE11120" i="1"/>
  <c r="AE11121" i="1"/>
  <c r="AE11122" i="1"/>
  <c r="AE11134" i="1"/>
  <c r="AE11135" i="1"/>
  <c r="AE11136" i="1"/>
  <c r="AE11137" i="1"/>
  <c r="AE11138" i="1"/>
  <c r="AE11139" i="1"/>
  <c r="AE11140" i="1"/>
  <c r="AE11148" i="1"/>
  <c r="AE11149" i="1"/>
  <c r="AE11150" i="1"/>
  <c r="AE11151" i="1"/>
  <c r="AE11152" i="1"/>
  <c r="AE11153" i="1"/>
  <c r="AE11154" i="1"/>
  <c r="AE11250" i="1"/>
  <c r="AE11251" i="1"/>
  <c r="AE11252" i="1"/>
  <c r="AE11253" i="1"/>
  <c r="AE11254" i="1"/>
  <c r="AE11255" i="1"/>
  <c r="AE11257" i="1"/>
  <c r="AE9263" i="1"/>
  <c r="AE9264" i="1"/>
  <c r="AE9265" i="1"/>
  <c r="AE9266" i="1"/>
  <c r="AE9267" i="1"/>
  <c r="AE9269" i="1"/>
  <c r="AE9270" i="1"/>
  <c r="AE9271" i="1"/>
  <c r="AE9273" i="1"/>
  <c r="AE9274" i="1"/>
  <c r="AE9275" i="1"/>
  <c r="AE9276" i="1"/>
  <c r="AE9277" i="1"/>
  <c r="AE9278" i="1"/>
  <c r="AE9279" i="1"/>
  <c r="AE13502" i="1"/>
  <c r="AE13503" i="1"/>
  <c r="AE13504" i="1"/>
  <c r="AE13505" i="1"/>
  <c r="AE13506" i="1"/>
  <c r="AE13507" i="1"/>
  <c r="AE13508" i="1"/>
  <c r="AE13511" i="1"/>
  <c r="AE13512" i="1"/>
  <c r="AE13515" i="1"/>
  <c r="AE9072" i="1"/>
  <c r="AE9073" i="1"/>
  <c r="AE9074" i="1"/>
  <c r="AE9075" i="1"/>
  <c r="AE9076" i="1"/>
  <c r="AE9077" i="1"/>
  <c r="AE9078" i="1"/>
  <c r="AE9079" i="1"/>
  <c r="AE9080" i="1"/>
  <c r="AE9081" i="1"/>
  <c r="AE9082" i="1"/>
  <c r="AE9083" i="1"/>
  <c r="AE9084" i="1"/>
  <c r="AE9085" i="1"/>
  <c r="AE9086" i="1"/>
  <c r="AE9087" i="1"/>
  <c r="AE9088" i="1"/>
  <c r="AE9089" i="1"/>
  <c r="AE9090" i="1"/>
  <c r="AE9091" i="1"/>
  <c r="AE9092" i="1"/>
  <c r="AE9093" i="1"/>
  <c r="AE9094" i="1"/>
  <c r="AE9095" i="1"/>
  <c r="AE9096" i="1"/>
  <c r="AE9098" i="1"/>
  <c r="AE9099" i="1"/>
  <c r="AE9100" i="1"/>
  <c r="AE9101" i="1"/>
  <c r="AE9102" i="1"/>
  <c r="AE9105" i="1"/>
  <c r="AE9106" i="1"/>
  <c r="AE9107" i="1"/>
  <c r="AE9108" i="1"/>
  <c r="AE9109" i="1"/>
  <c r="AE9110" i="1"/>
  <c r="AE9111" i="1"/>
  <c r="AE9112" i="1"/>
  <c r="AE9113" i="1"/>
  <c r="AE9114" i="1"/>
  <c r="AE9115" i="1"/>
  <c r="AE9116" i="1"/>
  <c r="AE9118" i="1"/>
  <c r="AE9119" i="1"/>
  <c r="AE9120" i="1"/>
  <c r="AE9122" i="1"/>
  <c r="AE9123" i="1"/>
  <c r="AE9124" i="1"/>
  <c r="AE9126" i="1"/>
  <c r="AE9127" i="1"/>
  <c r="AE9128" i="1"/>
  <c r="AE9129" i="1"/>
  <c r="AE9130" i="1"/>
  <c r="AE9131" i="1"/>
  <c r="AE9132" i="1"/>
  <c r="AE9133" i="1"/>
  <c r="AE9136" i="1"/>
  <c r="AE9137" i="1"/>
  <c r="AE9138" i="1"/>
  <c r="AE9139" i="1"/>
  <c r="AE9140" i="1"/>
  <c r="AE9141" i="1"/>
  <c r="AE9142" i="1"/>
  <c r="AE9143" i="1"/>
  <c r="AE9144" i="1"/>
  <c r="AE9145" i="1"/>
  <c r="AE9146" i="1"/>
  <c r="AE9147" i="1"/>
  <c r="AE9148" i="1"/>
  <c r="AE9149" i="1"/>
  <c r="AE9150" i="1"/>
  <c r="AE9151" i="1"/>
  <c r="AE9152" i="1"/>
  <c r="AE9153" i="1"/>
  <c r="AE9154" i="1"/>
  <c r="AE9155" i="1"/>
  <c r="AE9156" i="1"/>
  <c r="AE9157" i="1"/>
  <c r="AE9158" i="1"/>
  <c r="AE9159" i="1"/>
  <c r="AE9160" i="1"/>
  <c r="AE9161" i="1"/>
  <c r="AE9162" i="1"/>
  <c r="AE9163" i="1"/>
  <c r="AE9164" i="1"/>
  <c r="AE9165" i="1"/>
  <c r="AE9166" i="1"/>
  <c r="AE9167" i="1"/>
  <c r="AE9168" i="1"/>
  <c r="AE9169" i="1"/>
  <c r="AE9170" i="1"/>
  <c r="AE9171" i="1"/>
  <c r="AE9172" i="1"/>
  <c r="AE9173" i="1"/>
  <c r="AE9174" i="1"/>
  <c r="AE9175" i="1"/>
  <c r="AE9178" i="1"/>
  <c r="AE9179" i="1"/>
  <c r="AE9180" i="1"/>
  <c r="AE9181" i="1"/>
  <c r="AE9182" i="1"/>
  <c r="AE9183" i="1"/>
  <c r="AE9184" i="1"/>
  <c r="AE9185" i="1"/>
  <c r="AE9186" i="1"/>
  <c r="AE9187" i="1"/>
  <c r="AE9188" i="1"/>
  <c r="AE9189" i="1"/>
  <c r="AE9190" i="1"/>
  <c r="AE9191" i="1"/>
  <c r="AE9192" i="1"/>
  <c r="AE9193" i="1"/>
  <c r="AE9194" i="1"/>
  <c r="AE9195" i="1"/>
  <c r="AE9196" i="1"/>
  <c r="AE9197" i="1"/>
  <c r="AE9198" i="1"/>
  <c r="AE9199" i="1"/>
  <c r="AE9200" i="1"/>
  <c r="AE9201" i="1"/>
  <c r="AE9202" i="1"/>
  <c r="AE9203" i="1"/>
  <c r="AE9208" i="1"/>
  <c r="AE9209" i="1"/>
  <c r="AE9210" i="1"/>
  <c r="AE9211" i="1"/>
  <c r="AE9212" i="1"/>
  <c r="AE9213" i="1"/>
  <c r="AE9214" i="1"/>
  <c r="AE9215" i="1"/>
  <c r="AE9216" i="1"/>
  <c r="AE9217" i="1"/>
  <c r="AE9218" i="1"/>
  <c r="AE9219" i="1"/>
  <c r="AE9220" i="1"/>
  <c r="AE9221" i="1"/>
  <c r="AE9222" i="1"/>
  <c r="AE9223" i="1"/>
  <c r="AE9224" i="1"/>
  <c r="AE9225" i="1"/>
  <c r="AE9226" i="1"/>
  <c r="AE9227" i="1"/>
  <c r="AE9228" i="1"/>
  <c r="AE9229" i="1"/>
  <c r="AE9230" i="1"/>
  <c r="AE9231" i="1"/>
  <c r="AE9232" i="1"/>
  <c r="AE9233" i="1"/>
  <c r="AE9234" i="1"/>
  <c r="AE9235" i="1"/>
  <c r="AE9236" i="1"/>
  <c r="AE9237" i="1"/>
  <c r="AE9238" i="1"/>
  <c r="AE9239" i="1"/>
  <c r="AE9240" i="1"/>
  <c r="AE9241" i="1"/>
  <c r="AE9242" i="1"/>
  <c r="AE9243" i="1"/>
  <c r="AE9244" i="1"/>
  <c r="AE9245" i="1"/>
  <c r="AE9246" i="1"/>
  <c r="AE9247" i="1"/>
  <c r="AE9248" i="1"/>
  <c r="AE9035" i="1"/>
  <c r="AE9038" i="1"/>
  <c r="AE9039" i="1"/>
  <c r="AE9041" i="1"/>
  <c r="AE9042" i="1"/>
  <c r="AE9043" i="1"/>
  <c r="AE9044" i="1"/>
  <c r="AE9045" i="1"/>
  <c r="AE9046" i="1"/>
  <c r="AE9047" i="1"/>
  <c r="AE9048" i="1"/>
  <c r="AE9049" i="1"/>
  <c r="AE9050" i="1"/>
  <c r="AE9051" i="1"/>
  <c r="AE9052" i="1"/>
  <c r="AE9053" i="1"/>
  <c r="AE9054" i="1"/>
  <c r="AE9055" i="1"/>
  <c r="AE9056" i="1"/>
  <c r="AE9057" i="1"/>
  <c r="AE9058" i="1"/>
  <c r="AE9059" i="1"/>
  <c r="AE9060" i="1"/>
  <c r="AE9062" i="1"/>
  <c r="AE9063" i="1"/>
  <c r="AE9064" i="1"/>
  <c r="AE9065" i="1"/>
  <c r="AE9071" i="1"/>
  <c r="AE9069" i="1"/>
  <c r="AF13601" i="1" l="1"/>
  <c r="J231" i="7" s="1"/>
  <c r="AF13126" i="1"/>
  <c r="J215" i="7" s="1"/>
  <c r="AE1534" i="1"/>
  <c r="AE1531" i="1"/>
  <c r="AE1530" i="1"/>
  <c r="AE1529" i="1"/>
  <c r="AE1528" i="1"/>
  <c r="AE1527" i="1"/>
  <c r="AE1526" i="1"/>
  <c r="AE1525" i="1"/>
  <c r="AE1524" i="1"/>
  <c r="AE1523" i="1"/>
  <c r="AE1522" i="1"/>
  <c r="AE1521" i="1"/>
  <c r="AE1520"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1" i="1"/>
  <c r="AE1490" i="1"/>
  <c r="AE9250" i="1"/>
  <c r="AF9249" i="1" s="1"/>
  <c r="J163" i="7" s="1"/>
  <c r="AE1485" i="1"/>
  <c r="AE1486" i="1"/>
  <c r="AE1487" i="1"/>
  <c r="AE1488" i="1"/>
  <c r="AE1481" i="1"/>
  <c r="AE1480" i="1"/>
  <c r="AE1479" i="1"/>
  <c r="AE1478" i="1"/>
  <c r="AE1468" i="1"/>
  <c r="AE1469" i="1"/>
  <c r="AE1470" i="1"/>
  <c r="AE1471" i="1"/>
  <c r="AE1472" i="1"/>
  <c r="AE1474" i="1"/>
  <c r="AE1475" i="1"/>
  <c r="AE1482" i="1"/>
  <c r="AE1483" i="1"/>
  <c r="AE7862" i="1"/>
  <c r="AE15939" i="1"/>
  <c r="AF15839" i="1" s="1"/>
  <c r="AE15940" i="1"/>
  <c r="AE15941" i="1"/>
  <c r="AE15942" i="1"/>
  <c r="AE15943" i="1"/>
  <c r="AE15944" i="1"/>
  <c r="AE15945" i="1"/>
  <c r="AE15946" i="1"/>
  <c r="AE15948" i="1"/>
  <c r="AE15558" i="1"/>
  <c r="AE15559" i="1"/>
  <c r="AE15560" i="1"/>
  <c r="AE15561" i="1"/>
  <c r="AE15562" i="1"/>
  <c r="AE15563" i="1"/>
  <c r="AE15564" i="1"/>
  <c r="AE15565" i="1"/>
  <c r="AE15566" i="1"/>
  <c r="AE15567" i="1"/>
  <c r="AE15568" i="1"/>
  <c r="AE15571" i="1"/>
  <c r="AE15572" i="1"/>
  <c r="AE15573" i="1"/>
  <c r="AE15574" i="1"/>
  <c r="AE15576" i="1"/>
  <c r="AE15578" i="1"/>
  <c r="AE15579" i="1"/>
  <c r="AE15580" i="1"/>
  <c r="AE15581" i="1"/>
  <c r="AE15582" i="1"/>
  <c r="AE15583" i="1"/>
  <c r="AE15584" i="1"/>
  <c r="AE15585" i="1"/>
  <c r="AE15586" i="1"/>
  <c r="AE15587" i="1"/>
  <c r="AE15589" i="1"/>
  <c r="AE15590" i="1"/>
  <c r="AE15591" i="1"/>
  <c r="AE15592" i="1"/>
  <c r="AE15593" i="1"/>
  <c r="AE15595" i="1"/>
  <c r="AE15596" i="1"/>
  <c r="AE15597" i="1"/>
  <c r="AE15598" i="1"/>
  <c r="AE15599" i="1"/>
  <c r="AE15600" i="1"/>
  <c r="AE15601" i="1"/>
  <c r="AE15602" i="1"/>
  <c r="AE15603" i="1"/>
  <c r="AE15604" i="1"/>
  <c r="AE15605" i="1"/>
  <c r="AE15606" i="1"/>
  <c r="AE15609" i="1"/>
  <c r="AE15554" i="1"/>
  <c r="AE15555" i="1"/>
  <c r="AE15556" i="1"/>
  <c r="AE11867" i="1"/>
  <c r="AE11868" i="1"/>
  <c r="AE11869" i="1"/>
  <c r="AE11870" i="1"/>
  <c r="AE11871" i="1"/>
  <c r="AE11872" i="1"/>
  <c r="AE11873" i="1"/>
  <c r="AE11874" i="1"/>
  <c r="AE11875" i="1"/>
  <c r="AE11876" i="1"/>
  <c r="AE11877" i="1"/>
  <c r="AE11878" i="1"/>
  <c r="AE11879" i="1"/>
  <c r="AE11880" i="1"/>
  <c r="AE11881" i="1"/>
  <c r="AE11883" i="1"/>
  <c r="AE11884" i="1"/>
  <c r="AE11885" i="1"/>
  <c r="AE11886" i="1"/>
  <c r="AE11887" i="1"/>
  <c r="AE11888" i="1"/>
  <c r="AE11889" i="1"/>
  <c r="AE11890" i="1"/>
  <c r="AE11891" i="1"/>
  <c r="AE11892" i="1"/>
  <c r="AE11893" i="1"/>
  <c r="AE11894" i="1"/>
  <c r="AE11896" i="1"/>
  <c r="AE11897" i="1"/>
  <c r="AE11898" i="1"/>
  <c r="AE11899" i="1"/>
  <c r="AE11900" i="1"/>
  <c r="AE11901" i="1"/>
  <c r="AE11902" i="1"/>
  <c r="AE11903" i="1"/>
  <c r="AE11904" i="1"/>
  <c r="AE11905" i="1"/>
  <c r="AE11906" i="1"/>
  <c r="AE11907" i="1"/>
  <c r="AE11908" i="1"/>
  <c r="AE11913" i="1"/>
  <c r="AE11914" i="1"/>
  <c r="AE11915" i="1"/>
  <c r="AE11916" i="1"/>
  <c r="AE11919" i="1"/>
  <c r="AE11920" i="1"/>
  <c r="AE11921" i="1"/>
  <c r="AE11922" i="1"/>
  <c r="AE11923" i="1"/>
  <c r="AE11924" i="1"/>
  <c r="AE11925" i="1"/>
  <c r="AE11926" i="1"/>
  <c r="AE11927" i="1"/>
  <c r="AE11928" i="1"/>
  <c r="AE11929" i="1"/>
  <c r="AE11930" i="1"/>
  <c r="AE11931" i="1"/>
  <c r="AE11932" i="1"/>
  <c r="AE11933" i="1"/>
  <c r="AE11934" i="1"/>
  <c r="AE11936" i="1"/>
  <c r="AE11935" i="1"/>
  <c r="AE11937" i="1"/>
  <c r="AE11939" i="1"/>
  <c r="AE11940" i="1"/>
  <c r="AE11941" i="1"/>
  <c r="AE11942" i="1"/>
  <c r="AE11943" i="1"/>
  <c r="AE11944" i="1"/>
  <c r="AE11945" i="1"/>
  <c r="AE11946" i="1"/>
  <c r="AE11947" i="1"/>
  <c r="AE11948" i="1"/>
  <c r="AE11949" i="1"/>
  <c r="AE11955" i="1"/>
  <c r="AE11956" i="1"/>
  <c r="AE11957" i="1"/>
  <c r="AE11960" i="1"/>
  <c r="AE11961" i="1"/>
  <c r="AE11962" i="1"/>
  <c r="AE11963" i="1"/>
  <c r="AE11964" i="1"/>
  <c r="AE11965" i="1"/>
  <c r="AE11967" i="1"/>
  <c r="AE11968" i="1"/>
  <c r="AE11969" i="1"/>
  <c r="AE11970" i="1"/>
  <c r="AE11971" i="1"/>
  <c r="AE11972" i="1"/>
  <c r="AE11973" i="1"/>
  <c r="AE11974" i="1"/>
  <c r="AE11975" i="1"/>
  <c r="AE11976" i="1"/>
  <c r="AE11977" i="1"/>
  <c r="AE11978" i="1"/>
  <c r="AE11980" i="1"/>
  <c r="AE11981" i="1"/>
  <c r="AE11982" i="1"/>
  <c r="AE11986" i="1"/>
  <c r="AE11989" i="1"/>
  <c r="AE11995" i="1"/>
  <c r="AE11994" i="1"/>
  <c r="AE11996" i="1"/>
  <c r="AE11997" i="1"/>
  <c r="AE11998" i="1"/>
  <c r="AE11999" i="1"/>
  <c r="AE12000" i="1"/>
  <c r="AE12014" i="1"/>
  <c r="AE12017" i="1"/>
  <c r="AE12021" i="1"/>
  <c r="AE12022" i="1"/>
  <c r="AE12027" i="1"/>
  <c r="AE12029" i="1"/>
  <c r="AE12030" i="1"/>
  <c r="AE12031" i="1"/>
  <c r="AE12033" i="1"/>
  <c r="AE12026" i="1"/>
  <c r="AE12034" i="1"/>
  <c r="AE12035" i="1"/>
  <c r="AE12038" i="1"/>
  <c r="AE11655" i="1"/>
  <c r="AE11654" i="1"/>
  <c r="AE11652" i="1"/>
  <c r="AE11651" i="1"/>
  <c r="AE11653" i="1"/>
  <c r="AE11656" i="1"/>
  <c r="AE11657" i="1"/>
  <c r="AE11660" i="1"/>
  <c r="AE11661" i="1"/>
  <c r="AE11662" i="1"/>
  <c r="AE11663" i="1"/>
  <c r="AE11664" i="1"/>
  <c r="AE11667" i="1"/>
  <c r="AE11671" i="1"/>
  <c r="AE11676" i="1"/>
  <c r="AE11678" i="1"/>
  <c r="AE11665" i="1"/>
  <c r="AE11666" i="1"/>
  <c r="AE11668" i="1"/>
  <c r="AE11669" i="1"/>
  <c r="AE11682" i="1"/>
  <c r="AE11684" i="1"/>
  <c r="AE11670" i="1"/>
  <c r="AE11674" i="1"/>
  <c r="AE11677" i="1"/>
  <c r="AE11679" i="1"/>
  <c r="AE11680" i="1"/>
  <c r="AE11681" i="1"/>
  <c r="AE11683" i="1"/>
  <c r="AE11685" i="1"/>
  <c r="AE11686" i="1"/>
  <c r="AE11687" i="1"/>
  <c r="AE11341" i="1"/>
  <c r="AE11342" i="1"/>
  <c r="AE11343" i="1"/>
  <c r="AE11344" i="1"/>
  <c r="AE11345" i="1"/>
  <c r="AE11347" i="1"/>
  <c r="AE11348" i="1"/>
  <c r="AE11349" i="1"/>
  <c r="AE11350" i="1"/>
  <c r="AE11351" i="1"/>
  <c r="AE11352" i="1"/>
  <c r="AE11353" i="1"/>
  <c r="AE11354" i="1"/>
  <c r="AE11355" i="1"/>
  <c r="AE11356" i="1"/>
  <c r="AE11357" i="1"/>
  <c r="AE11358" i="1"/>
  <c r="AE11359" i="1"/>
  <c r="AE11360" i="1"/>
  <c r="AE11362" i="1"/>
  <c r="AE11363" i="1"/>
  <c r="AE11364" i="1"/>
  <c r="AE11365" i="1"/>
  <c r="AE11366" i="1"/>
  <c r="AE11367" i="1"/>
  <c r="AE11368" i="1"/>
  <c r="AE11369" i="1"/>
  <c r="AE11370" i="1"/>
  <c r="AE11371" i="1"/>
  <c r="AE11372" i="1"/>
  <c r="AE11373" i="1"/>
  <c r="AE11374" i="1"/>
  <c r="AE11375" i="1"/>
  <c r="AE11376" i="1"/>
  <c r="AE11377" i="1"/>
  <c r="AE11380" i="1"/>
  <c r="AE11381" i="1"/>
  <c r="AE11382" i="1"/>
  <c r="AE11383" i="1"/>
  <c r="AE11384" i="1"/>
  <c r="AE11385" i="1"/>
  <c r="AE11386" i="1"/>
  <c r="AE11387" i="1"/>
  <c r="AE11388" i="1"/>
  <c r="AE11390" i="1"/>
  <c r="AE11391" i="1"/>
  <c r="AE11392" i="1"/>
  <c r="AE11393" i="1"/>
  <c r="AE11394" i="1"/>
  <c r="AE11395" i="1"/>
  <c r="AE11396" i="1"/>
  <c r="AE11397" i="1"/>
  <c r="AE11401" i="1"/>
  <c r="AE11423" i="1"/>
  <c r="AE9601" i="1"/>
  <c r="AE9024" i="1"/>
  <c r="AE9025" i="1"/>
  <c r="AE9026" i="1"/>
  <c r="AE9027" i="1"/>
  <c r="AE8630" i="1"/>
  <c r="AE8631" i="1"/>
  <c r="AE8632" i="1"/>
  <c r="AE8633" i="1"/>
  <c r="AE8634" i="1"/>
  <c r="AE8635" i="1"/>
  <c r="AE8527" i="1"/>
  <c r="AE8528" i="1"/>
  <c r="AE8529" i="1"/>
  <c r="AE8530" i="1"/>
  <c r="AE8531" i="1"/>
  <c r="AE8532" i="1"/>
  <c r="AE8533" i="1"/>
  <c r="AE8534" i="1"/>
  <c r="AE8535" i="1"/>
  <c r="AE8537" i="1"/>
  <c r="AE8538" i="1"/>
  <c r="AE8541" i="1"/>
  <c r="AE8542" i="1"/>
  <c r="AE8543" i="1"/>
  <c r="AE8544" i="1"/>
  <c r="AE8545" i="1"/>
  <c r="AE8546" i="1"/>
  <c r="AE8547" i="1"/>
  <c r="AE8548" i="1"/>
  <c r="AE8549" i="1"/>
  <c r="AE8550" i="1"/>
  <c r="AE8551" i="1"/>
  <c r="AE8552" i="1"/>
  <c r="AE8553" i="1"/>
  <c r="AE8554" i="1"/>
  <c r="AE8555" i="1"/>
  <c r="AE8556" i="1"/>
  <c r="AE8557" i="1"/>
  <c r="AE8558" i="1"/>
  <c r="AE8559" i="1"/>
  <c r="AE8560" i="1"/>
  <c r="AE8561" i="1"/>
  <c r="AE8562" i="1"/>
  <c r="AE8563" i="1"/>
  <c r="AE8564" i="1"/>
  <c r="AE8565" i="1"/>
  <c r="AE8566" i="1"/>
  <c r="AE8567" i="1"/>
  <c r="AE8568" i="1"/>
  <c r="AE8569" i="1"/>
  <c r="AE8570" i="1"/>
  <c r="AE8571" i="1"/>
  <c r="AE8572" i="1"/>
  <c r="AE8573" i="1"/>
  <c r="AE8574" i="1"/>
  <c r="AE8575" i="1"/>
  <c r="AE8576" i="1"/>
  <c r="AE8577" i="1"/>
  <c r="AE8578" i="1"/>
  <c r="AE8579" i="1"/>
  <c r="AE8581" i="1"/>
  <c r="AE8582" i="1"/>
  <c r="AE8583" i="1"/>
  <c r="AE8584" i="1"/>
  <c r="AE8585" i="1"/>
  <c r="AE8586" i="1"/>
  <c r="AE8587" i="1"/>
  <c r="AE8588" i="1"/>
  <c r="AE8589" i="1"/>
  <c r="AE8590" i="1"/>
  <c r="AE8591" i="1"/>
  <c r="AE8592" i="1"/>
  <c r="AE8593" i="1"/>
  <c r="AE8594" i="1"/>
  <c r="AE8595" i="1"/>
  <c r="AE8596" i="1"/>
  <c r="AE8597" i="1"/>
  <c r="AE8598" i="1"/>
  <c r="AE8599" i="1"/>
  <c r="AE8600" i="1"/>
  <c r="AE8602" i="1"/>
  <c r="AE8603" i="1"/>
  <c r="AE8604" i="1"/>
  <c r="AE8525" i="1"/>
  <c r="AE8364" i="1"/>
  <c r="AE8365" i="1"/>
  <c r="AE8366" i="1"/>
  <c r="AE8367" i="1"/>
  <c r="AE8368" i="1"/>
  <c r="AE8369" i="1"/>
  <c r="AE8370" i="1"/>
  <c r="AE8371" i="1"/>
  <c r="AE8372" i="1"/>
  <c r="AE8373" i="1"/>
  <c r="AE8374" i="1"/>
  <c r="AE8375" i="1"/>
  <c r="AE8376" i="1"/>
  <c r="AE8377" i="1"/>
  <c r="AE8378" i="1"/>
  <c r="AE8379" i="1"/>
  <c r="AE8380" i="1"/>
  <c r="AE8381" i="1"/>
  <c r="AE8382" i="1"/>
  <c r="AE8383" i="1"/>
  <c r="AE8206" i="1"/>
  <c r="AE8207" i="1"/>
  <c r="AE8205" i="1"/>
  <c r="AE8200" i="1"/>
  <c r="AE8201" i="1"/>
  <c r="AE8202" i="1"/>
  <c r="AE8203" i="1"/>
  <c r="AE8204" i="1"/>
  <c r="AE8208" i="1"/>
  <c r="AE8209" i="1"/>
  <c r="AE8210" i="1"/>
  <c r="AE8211" i="1"/>
  <c r="AE8212" i="1"/>
  <c r="AE8213" i="1"/>
  <c r="AE8214" i="1"/>
  <c r="AE8215" i="1"/>
  <c r="AE8216" i="1"/>
  <c r="AE8217" i="1"/>
  <c r="AE8218" i="1"/>
  <c r="AE8219" i="1"/>
  <c r="AE8220" i="1"/>
  <c r="AE8221" i="1"/>
  <c r="AE8222" i="1"/>
  <c r="AE8223" i="1"/>
  <c r="AE8224" i="1"/>
  <c r="AE8225" i="1"/>
  <c r="AE8226" i="1"/>
  <c r="AE8142" i="1"/>
  <c r="AE8143" i="1"/>
  <c r="AE8144" i="1"/>
  <c r="AE8145" i="1"/>
  <c r="AE8146" i="1"/>
  <c r="AE8147" i="1"/>
  <c r="AE8148" i="1"/>
  <c r="AE8149" i="1"/>
  <c r="AE8150" i="1"/>
  <c r="AE8151" i="1"/>
  <c r="AE8152" i="1"/>
  <c r="AE8153" i="1"/>
  <c r="AE8154" i="1"/>
  <c r="AE8155" i="1"/>
  <c r="AE8156" i="1"/>
  <c r="AE8157" i="1"/>
  <c r="AE8159" i="1"/>
  <c r="AE8162" i="1"/>
  <c r="AE8163" i="1"/>
  <c r="AE8164" i="1"/>
  <c r="AE8165" i="1"/>
  <c r="AE8166" i="1"/>
  <c r="AE8167" i="1"/>
  <c r="AE8168" i="1"/>
  <c r="AE8169" i="1"/>
  <c r="AE8170" i="1"/>
  <c r="AE8171" i="1"/>
  <c r="AE8086" i="1"/>
  <c r="AE8087" i="1"/>
  <c r="AE8088" i="1"/>
  <c r="AE8089" i="1"/>
  <c r="AE8090" i="1"/>
  <c r="AE8091" i="1"/>
  <c r="AE8092" i="1"/>
  <c r="AE8093" i="1"/>
  <c r="AE8094" i="1"/>
  <c r="AE8095" i="1"/>
  <c r="AE8096" i="1"/>
  <c r="AE8097" i="1"/>
  <c r="AE8098" i="1"/>
  <c r="AE8099" i="1"/>
  <c r="AE8100" i="1"/>
  <c r="AE8101" i="1"/>
  <c r="AE8102" i="1"/>
  <c r="AE8103" i="1"/>
  <c r="AE8104" i="1"/>
  <c r="AE8105" i="1"/>
  <c r="AE8106" i="1"/>
  <c r="AE8107" i="1"/>
  <c r="AE8108" i="1"/>
  <c r="AE8109" i="1"/>
  <c r="AE8110" i="1"/>
  <c r="AE8111" i="1"/>
  <c r="AE8112" i="1"/>
  <c r="AE8113" i="1"/>
  <c r="AE8114" i="1"/>
  <c r="AE8115" i="1"/>
  <c r="AE8116" i="1"/>
  <c r="AE8117" i="1"/>
  <c r="AE8118" i="1"/>
  <c r="AE8119" i="1"/>
  <c r="AE8120" i="1"/>
  <c r="AE8121" i="1"/>
  <c r="AE8122" i="1"/>
  <c r="AE8123" i="1"/>
  <c r="AE8124" i="1"/>
  <c r="AE8125" i="1"/>
  <c r="AE8078" i="1"/>
  <c r="AE8077" i="1"/>
  <c r="AE8076" i="1"/>
  <c r="AE8074" i="1"/>
  <c r="AE8073" i="1"/>
  <c r="AE8072" i="1"/>
  <c r="AE8071" i="1"/>
  <c r="AE8070" i="1"/>
  <c r="AE8069" i="1"/>
  <c r="AE8068" i="1"/>
  <c r="AE8067" i="1"/>
  <c r="AE8066" i="1"/>
  <c r="AE8065" i="1"/>
  <c r="AE8064" i="1"/>
  <c r="AE8063" i="1"/>
  <c r="AE8062" i="1"/>
  <c r="AE8061" i="1"/>
  <c r="AE8060" i="1"/>
  <c r="AE7894" i="1"/>
  <c r="AE7895" i="1"/>
  <c r="AE7896" i="1"/>
  <c r="AE7897" i="1"/>
  <c r="AE7898" i="1"/>
  <c r="AE7899" i="1"/>
  <c r="AE7900" i="1"/>
  <c r="AE7901" i="1"/>
  <c r="AE7902" i="1"/>
  <c r="AE7903" i="1"/>
  <c r="AE7904" i="1"/>
  <c r="AE7905" i="1"/>
  <c r="AE7906" i="1"/>
  <c r="AE7907" i="1"/>
  <c r="AE7908" i="1"/>
  <c r="AE7909" i="1"/>
  <c r="AE7910" i="1"/>
  <c r="AE7911" i="1"/>
  <c r="AE7912" i="1"/>
  <c r="AE7913" i="1"/>
  <c r="AE7914" i="1"/>
  <c r="AE7915" i="1"/>
  <c r="AE5650" i="1"/>
  <c r="AE5651" i="1"/>
  <c r="AE5652" i="1"/>
  <c r="AE5653" i="1"/>
  <c r="AE5654" i="1"/>
  <c r="AE5655" i="1"/>
  <c r="AE5656" i="1"/>
  <c r="AE5657" i="1"/>
  <c r="AE5658" i="1"/>
  <c r="AE5659" i="1"/>
  <c r="AE5660" i="1"/>
  <c r="AE5661" i="1"/>
  <c r="AE5662" i="1"/>
  <c r="AE5663" i="1"/>
  <c r="AE5664" i="1"/>
  <c r="AE5665" i="1"/>
  <c r="AE5666" i="1"/>
  <c r="AE5667" i="1"/>
  <c r="AE5668" i="1"/>
  <c r="AE5669" i="1"/>
  <c r="AE5670" i="1"/>
  <c r="AE5671" i="1"/>
  <c r="AE5672" i="1"/>
  <c r="AE5673" i="1"/>
  <c r="AE5674" i="1"/>
  <c r="AE5675" i="1"/>
  <c r="AE5676" i="1"/>
  <c r="AE5677" i="1"/>
  <c r="AE5678" i="1"/>
  <c r="AE5679" i="1"/>
  <c r="AE5680" i="1"/>
  <c r="AE5681" i="1"/>
  <c r="AE5682" i="1"/>
  <c r="AE5683" i="1"/>
  <c r="AE5684" i="1"/>
  <c r="AE5685" i="1"/>
  <c r="AE5686" i="1"/>
  <c r="AE5687" i="1"/>
  <c r="AE5688" i="1"/>
  <c r="AE5689" i="1"/>
  <c r="AE5690" i="1"/>
  <c r="AE5691" i="1"/>
  <c r="AE5692" i="1"/>
  <c r="AE5693" i="1"/>
  <c r="AE5694" i="1"/>
  <c r="AE5695" i="1"/>
  <c r="AE5696" i="1"/>
  <c r="AE5697" i="1"/>
  <c r="AE5698" i="1"/>
  <c r="AE5699" i="1"/>
  <c r="AE5700" i="1"/>
  <c r="AE5701" i="1"/>
  <c r="AE5702" i="1"/>
  <c r="AE5703" i="1"/>
  <c r="AE5704" i="1"/>
  <c r="AE5705" i="1"/>
  <c r="AE5706" i="1"/>
  <c r="AE5707" i="1"/>
  <c r="AE5708" i="1"/>
  <c r="AE5709" i="1"/>
  <c r="AE5710" i="1"/>
  <c r="AE5711" i="1"/>
  <c r="AE5712" i="1"/>
  <c r="AE5713" i="1"/>
  <c r="AE5714" i="1"/>
  <c r="AE5715" i="1"/>
  <c r="AE5716" i="1"/>
  <c r="AE5717" i="1"/>
  <c r="AE5718" i="1"/>
  <c r="AE5719" i="1"/>
  <c r="AE5720" i="1"/>
  <c r="AE5721" i="1"/>
  <c r="AE5722" i="1"/>
  <c r="AE5723" i="1"/>
  <c r="AE5724" i="1"/>
  <c r="AE5725" i="1"/>
  <c r="AE5726" i="1"/>
  <c r="AE5727" i="1"/>
  <c r="AE5728" i="1"/>
  <c r="AE5729" i="1"/>
  <c r="AE5730" i="1"/>
  <c r="AE5731" i="1"/>
  <c r="AE5732" i="1"/>
  <c r="AE5733" i="1"/>
  <c r="AE5734" i="1"/>
  <c r="AE5735" i="1"/>
  <c r="AE5736" i="1"/>
  <c r="AE5739" i="1"/>
  <c r="AE5740" i="1"/>
  <c r="AE5741" i="1"/>
  <c r="AE5742" i="1"/>
  <c r="AE5743" i="1"/>
  <c r="AE5744" i="1"/>
  <c r="AE5745" i="1"/>
  <c r="AE5746" i="1"/>
  <c r="AE5747" i="1"/>
  <c r="AE5748" i="1"/>
  <c r="AE5749" i="1"/>
  <c r="AE5750" i="1"/>
  <c r="AE5751" i="1"/>
  <c r="AE5752" i="1"/>
  <c r="AE5753" i="1"/>
  <c r="AE5754" i="1"/>
  <c r="AE5755" i="1"/>
  <c r="AE5756" i="1"/>
  <c r="AE5757" i="1"/>
  <c r="AE5758" i="1"/>
  <c r="AE5759" i="1"/>
  <c r="AE5760" i="1"/>
  <c r="AE5761" i="1"/>
  <c r="AE5762" i="1"/>
  <c r="AE5763" i="1"/>
  <c r="AE5764" i="1"/>
  <c r="AE5765" i="1"/>
  <c r="AE5766" i="1"/>
  <c r="AE5767" i="1"/>
  <c r="AE5768" i="1"/>
  <c r="AE5769" i="1"/>
  <c r="AE5770" i="1"/>
  <c r="AE5771" i="1"/>
  <c r="AE5772" i="1"/>
  <c r="AE5773" i="1"/>
  <c r="AE5774" i="1"/>
  <c r="AE5775" i="1"/>
  <c r="AE5776" i="1"/>
  <c r="AE5777" i="1"/>
  <c r="AE5778" i="1"/>
  <c r="AE5779" i="1"/>
  <c r="AE5780" i="1"/>
  <c r="AE5781" i="1"/>
  <c r="AE5782" i="1"/>
  <c r="AE5783" i="1"/>
  <c r="AE5784" i="1"/>
  <c r="AE5785" i="1"/>
  <c r="AE5786" i="1"/>
  <c r="AE5787" i="1"/>
  <c r="AE5788" i="1"/>
  <c r="AE5789" i="1"/>
  <c r="AE5790" i="1"/>
  <c r="AE5791" i="1"/>
  <c r="AE5792" i="1"/>
  <c r="AE5793" i="1"/>
  <c r="AE5794" i="1"/>
  <c r="AE5795" i="1"/>
  <c r="AE5796" i="1"/>
  <c r="AE5797" i="1"/>
  <c r="AE5798" i="1"/>
  <c r="AE5799" i="1"/>
  <c r="AE5800" i="1"/>
  <c r="AE5801" i="1"/>
  <c r="AE5802" i="1"/>
  <c r="AE5803" i="1"/>
  <c r="AE5804" i="1"/>
  <c r="AE5805" i="1"/>
  <c r="AE5806" i="1"/>
  <c r="AE5807" i="1"/>
  <c r="AE5808" i="1"/>
  <c r="AE5809" i="1"/>
  <c r="AE5810" i="1"/>
  <c r="AE5811" i="1"/>
  <c r="AE5812" i="1"/>
  <c r="AE5813" i="1"/>
  <c r="AE5814" i="1"/>
  <c r="AE5815" i="1"/>
  <c r="AE5816" i="1"/>
  <c r="AE5817" i="1"/>
  <c r="AE5818" i="1"/>
  <c r="AE5820" i="1"/>
  <c r="AE5826" i="1"/>
  <c r="AE5827" i="1"/>
  <c r="AE5828" i="1"/>
  <c r="AE5829" i="1"/>
  <c r="AE5830" i="1"/>
  <c r="AE5831" i="1"/>
  <c r="AE5832" i="1"/>
  <c r="AE5833" i="1"/>
  <c r="AE5834" i="1"/>
  <c r="AE5835" i="1"/>
  <c r="AE5836" i="1"/>
  <c r="AE5837" i="1"/>
  <c r="AE5838" i="1"/>
  <c r="AE5839" i="1"/>
  <c r="AE5840" i="1"/>
  <c r="AE5841" i="1"/>
  <c r="AE5842" i="1"/>
  <c r="AE5843" i="1"/>
  <c r="AE5845" i="1"/>
  <c r="AE5846" i="1"/>
  <c r="AE5847" i="1"/>
  <c r="AE5848" i="1"/>
  <c r="AE5849" i="1"/>
  <c r="AE5850" i="1"/>
  <c r="AE5851" i="1"/>
  <c r="AE5852" i="1"/>
  <c r="AE5853" i="1"/>
  <c r="AE5854" i="1"/>
  <c r="AE5855" i="1"/>
  <c r="AE5856" i="1"/>
  <c r="AE5857" i="1"/>
  <c r="AE5858" i="1"/>
  <c r="AE5859" i="1"/>
  <c r="AE5860" i="1"/>
  <c r="AE5861" i="1"/>
  <c r="AE5862" i="1"/>
  <c r="AE5863" i="1"/>
  <c r="AE5864" i="1"/>
  <c r="AE5865" i="1"/>
  <c r="AE5872" i="1"/>
  <c r="AE5873" i="1"/>
  <c r="AE5874" i="1"/>
  <c r="AE5875" i="1"/>
  <c r="AE5876" i="1"/>
  <c r="AE5877" i="1"/>
  <c r="AE5878" i="1"/>
  <c r="AE5879" i="1"/>
  <c r="AE5880" i="1"/>
  <c r="AE5881" i="1"/>
  <c r="AE5882" i="1"/>
  <c r="AE5883" i="1"/>
  <c r="AE5884" i="1"/>
  <c r="AE5885" i="1"/>
  <c r="AE5886" i="1"/>
  <c r="AE5887" i="1"/>
  <c r="AE5888" i="1"/>
  <c r="AE5889" i="1"/>
  <c r="AE5890" i="1"/>
  <c r="AE5891" i="1"/>
  <c r="AE5892" i="1"/>
  <c r="AE5893" i="1"/>
  <c r="AE5894" i="1"/>
  <c r="AE5895" i="1"/>
  <c r="AE5896" i="1"/>
  <c r="AE5902" i="1"/>
  <c r="AE5903" i="1"/>
  <c r="AE5904" i="1"/>
  <c r="AE5905" i="1"/>
  <c r="AE5906" i="1"/>
  <c r="AE5907" i="1"/>
  <c r="AE5908" i="1"/>
  <c r="AE5909" i="1"/>
  <c r="AE5910" i="1"/>
  <c r="AE5911" i="1"/>
  <c r="AE5912" i="1"/>
  <c r="AE5913" i="1"/>
  <c r="AE5914" i="1"/>
  <c r="AE5915" i="1"/>
  <c r="AE5916" i="1"/>
  <c r="AE5917" i="1"/>
  <c r="AE5918" i="1"/>
  <c r="AE5919" i="1"/>
  <c r="AE5920" i="1"/>
  <c r="AE5921" i="1"/>
  <c r="AE5922" i="1"/>
  <c r="AE5923" i="1"/>
  <c r="AE5924" i="1"/>
  <c r="AE5925" i="1"/>
  <c r="AE5926" i="1"/>
  <c r="AE5927" i="1"/>
  <c r="AE5928" i="1"/>
  <c r="AE5929" i="1"/>
  <c r="AE5930" i="1"/>
  <c r="AE5931" i="1"/>
  <c r="AE5932" i="1"/>
  <c r="AE5933" i="1"/>
  <c r="AE5934" i="1"/>
  <c r="AE5935" i="1"/>
  <c r="AE5936" i="1"/>
  <c r="AE5937" i="1"/>
  <c r="AE5938" i="1"/>
  <c r="AE5939" i="1"/>
  <c r="AE5940" i="1"/>
  <c r="AE5941" i="1"/>
  <c r="AE5942" i="1"/>
  <c r="AE5943" i="1"/>
  <c r="AE5945" i="1"/>
  <c r="AE5946" i="1"/>
  <c r="AE5947" i="1"/>
  <c r="AE5948" i="1"/>
  <c r="AE5949" i="1"/>
  <c r="AE5950" i="1"/>
  <c r="AE5951" i="1"/>
  <c r="AE5952" i="1"/>
  <c r="AE5953" i="1"/>
  <c r="AE5954" i="1"/>
  <c r="AE5955" i="1"/>
  <c r="AE5956" i="1"/>
  <c r="AE5957" i="1"/>
  <c r="AE5958" i="1"/>
  <c r="AE5959" i="1"/>
  <c r="AE5960" i="1"/>
  <c r="AE5961" i="1"/>
  <c r="AE5962" i="1"/>
  <c r="AE5963" i="1"/>
  <c r="AE5964" i="1"/>
  <c r="AE5965" i="1"/>
  <c r="AE5966" i="1"/>
  <c r="AE5967" i="1"/>
  <c r="AE5968" i="1"/>
  <c r="AE5969" i="1"/>
  <c r="AE5970" i="1"/>
  <c r="AE5971" i="1"/>
  <c r="AE5972" i="1"/>
  <c r="AE5973" i="1"/>
  <c r="AE5974" i="1"/>
  <c r="AE5975" i="1"/>
  <c r="AE5976" i="1"/>
  <c r="AE5977" i="1"/>
  <c r="AE5978" i="1"/>
  <c r="AE5979" i="1"/>
  <c r="AE5980" i="1"/>
  <c r="AE5981" i="1"/>
  <c r="AE5982" i="1"/>
  <c r="AE5983" i="1"/>
  <c r="AE5984" i="1"/>
  <c r="AE5985" i="1"/>
  <c r="AE5986" i="1"/>
  <c r="AE5987" i="1"/>
  <c r="AE5988" i="1"/>
  <c r="AE5989" i="1"/>
  <c r="AE5990" i="1"/>
  <c r="AE5991" i="1"/>
  <c r="AE5992" i="1"/>
  <c r="AE5993" i="1"/>
  <c r="AE5994" i="1"/>
  <c r="AE5995" i="1"/>
  <c r="AE5996" i="1"/>
  <c r="AE5997" i="1"/>
  <c r="AE5998" i="1"/>
  <c r="AE5559" i="1"/>
  <c r="AE5560" i="1"/>
  <c r="AE5561" i="1"/>
  <c r="AE5562" i="1"/>
  <c r="AE5563" i="1"/>
  <c r="AE5564" i="1"/>
  <c r="AE5565" i="1"/>
  <c r="AE5566" i="1"/>
  <c r="AE5567" i="1"/>
  <c r="AE5568" i="1"/>
  <c r="AE5569" i="1"/>
  <c r="AE5570" i="1"/>
  <c r="AE5571" i="1"/>
  <c r="AE5573" i="1"/>
  <c r="AE5574" i="1"/>
  <c r="AE5575" i="1"/>
  <c r="AE5576" i="1"/>
  <c r="AE5577" i="1"/>
  <c r="AE5578" i="1"/>
  <c r="AE5579" i="1"/>
  <c r="AE5580" i="1"/>
  <c r="AE5581" i="1"/>
  <c r="AE5582" i="1"/>
  <c r="AE5583" i="1"/>
  <c r="AE5585" i="1"/>
  <c r="AE5586" i="1"/>
  <c r="AE5587" i="1"/>
  <c r="AE5588" i="1"/>
  <c r="AE5589" i="1"/>
  <c r="AE5590" i="1"/>
  <c r="AE5591" i="1"/>
  <c r="AE5592" i="1"/>
  <c r="AE5593" i="1"/>
  <c r="AE5594" i="1"/>
  <c r="AE5595" i="1"/>
  <c r="AE5596" i="1"/>
  <c r="AE5597" i="1"/>
  <c r="AE5598" i="1"/>
  <c r="AE5599" i="1"/>
  <c r="AE5600" i="1"/>
  <c r="AE5601" i="1"/>
  <c r="AE5602" i="1"/>
  <c r="AE5603" i="1"/>
  <c r="AE5604" i="1"/>
  <c r="AE5605" i="1"/>
  <c r="AE5606" i="1"/>
  <c r="AE5607" i="1"/>
  <c r="AE5608" i="1"/>
  <c r="AE5609" i="1"/>
  <c r="AE5611" i="1"/>
  <c r="AE5612" i="1"/>
  <c r="AE5613" i="1"/>
  <c r="AE5614" i="1"/>
  <c r="AE5615" i="1"/>
  <c r="AE5616" i="1"/>
  <c r="AE5617" i="1"/>
  <c r="AE5618" i="1"/>
  <c r="AE5619" i="1"/>
  <c r="AE5620" i="1"/>
  <c r="AE5621" i="1"/>
  <c r="AE5622" i="1"/>
  <c r="AE5623" i="1"/>
  <c r="AE5624" i="1"/>
  <c r="AE5625" i="1"/>
  <c r="AE5626" i="1"/>
  <c r="AE5627" i="1"/>
  <c r="AE5628" i="1"/>
  <c r="AE5629" i="1"/>
  <c r="AE5630" i="1"/>
  <c r="AE5631" i="1"/>
  <c r="AE5632" i="1"/>
  <c r="AE5633" i="1"/>
  <c r="AE5634" i="1"/>
  <c r="AE5635" i="1"/>
  <c r="AE5636" i="1"/>
  <c r="AE5637" i="1"/>
  <c r="AE5638" i="1"/>
  <c r="AE5639" i="1"/>
  <c r="AE5640" i="1"/>
  <c r="AE5641" i="1"/>
  <c r="AE5642" i="1"/>
  <c r="AE5643" i="1"/>
  <c r="AE5644" i="1"/>
  <c r="AE5645" i="1"/>
  <c r="AE5646" i="1"/>
  <c r="AE5647" i="1"/>
  <c r="AE871" i="1"/>
  <c r="AE872" i="1"/>
  <c r="AE873" i="1"/>
  <c r="AE874" i="1"/>
  <c r="AE875" i="1"/>
  <c r="AE876" i="1"/>
  <c r="AE877" i="1"/>
  <c r="AE878" i="1"/>
  <c r="AE879" i="1"/>
  <c r="AE880" i="1"/>
  <c r="AE881" i="1"/>
  <c r="AE882" i="1"/>
  <c r="AE883" i="1"/>
  <c r="AE884" i="1"/>
  <c r="AE885" i="1"/>
  <c r="AE886" i="1"/>
  <c r="AE887" i="1"/>
  <c r="AE888" i="1"/>
  <c r="AE889" i="1"/>
  <c r="AE890" i="1"/>
  <c r="AE891" i="1"/>
  <c r="AE892" i="1"/>
  <c r="AE893" i="1"/>
  <c r="AE894" i="1"/>
  <c r="AE895" i="1"/>
  <c r="AE896"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1012" i="1"/>
  <c r="AE1013" i="1"/>
  <c r="AE1014" i="1"/>
  <c r="AE1015" i="1"/>
  <c r="AE1016" i="1"/>
  <c r="AE1017" i="1"/>
  <c r="AE1018" i="1"/>
  <c r="AE1019" i="1"/>
  <c r="AE1020" i="1"/>
  <c r="AE1021" i="1"/>
  <c r="AE1022" i="1"/>
  <c r="AE1023" i="1"/>
  <c r="AE1024" i="1"/>
  <c r="AE1025" i="1"/>
  <c r="AE1026" i="1"/>
  <c r="AE1027" i="1"/>
  <c r="AE1028" i="1"/>
  <c r="AE1029" i="1"/>
  <c r="AE1030" i="1"/>
  <c r="AE1031" i="1"/>
  <c r="AE1032" i="1"/>
  <c r="AE1033" i="1"/>
  <c r="AE1034" i="1"/>
  <c r="AE1035" i="1"/>
  <c r="AE1036" i="1"/>
  <c r="AE1037" i="1"/>
  <c r="AE1038" i="1"/>
  <c r="AE1039" i="1"/>
  <c r="AE1040" i="1"/>
  <c r="AE1041" i="1"/>
  <c r="AE1042" i="1"/>
  <c r="AE1043" i="1"/>
  <c r="AE1044" i="1"/>
  <c r="AE1045" i="1"/>
  <c r="AE1046" i="1"/>
  <c r="AE1047" i="1"/>
  <c r="AE1048" i="1"/>
  <c r="AE1049" i="1"/>
  <c r="AE1051" i="1"/>
  <c r="AE1052" i="1"/>
  <c r="AE1053" i="1"/>
  <c r="AE1054" i="1"/>
  <c r="AE1055" i="1"/>
  <c r="AE1056" i="1"/>
  <c r="AE1057" i="1"/>
  <c r="AE1058" i="1"/>
  <c r="AE1059" i="1"/>
  <c r="AE1060" i="1"/>
  <c r="AE1062" i="1"/>
  <c r="AE1063" i="1"/>
  <c r="AE1064" i="1"/>
  <c r="AE1065" i="1"/>
  <c r="AE1066" i="1"/>
  <c r="AE1067" i="1"/>
  <c r="AE1068" i="1"/>
  <c r="AE1069" i="1"/>
  <c r="AE1070" i="1"/>
  <c r="AE1071" i="1"/>
  <c r="AE1072" i="1"/>
  <c r="AE1073" i="1"/>
  <c r="AE1074" i="1"/>
  <c r="AE1075" i="1"/>
  <c r="AE1076" i="1"/>
  <c r="AE1077" i="1"/>
  <c r="AE1078" i="1"/>
  <c r="AE1079" i="1"/>
  <c r="AE1080" i="1"/>
  <c r="AE1081" i="1"/>
  <c r="AE1082" i="1"/>
  <c r="AE1083" i="1"/>
  <c r="AE1084" i="1"/>
  <c r="AE1085" i="1"/>
  <c r="AE1086" i="1"/>
  <c r="AE1087" i="1"/>
  <c r="AE1088" i="1"/>
  <c r="AE1089" i="1"/>
  <c r="AE1090" i="1"/>
  <c r="AE1091" i="1"/>
  <c r="AE1092" i="1"/>
  <c r="AE1093" i="1"/>
  <c r="AE1094" i="1"/>
  <c r="AE1095" i="1"/>
  <c r="AE1096" i="1"/>
  <c r="AE1097" i="1"/>
  <c r="AE1098" i="1"/>
  <c r="AE1099" i="1"/>
  <c r="AE1100" i="1"/>
  <c r="AE1101" i="1"/>
  <c r="AE1102" i="1"/>
  <c r="AE1103" i="1"/>
  <c r="AE1104" i="1"/>
  <c r="AE1105" i="1"/>
  <c r="AE1106" i="1"/>
  <c r="AE1107" i="1"/>
  <c r="AE1108" i="1"/>
  <c r="AE1109" i="1"/>
  <c r="AE1110" i="1"/>
  <c r="AE1111" i="1"/>
  <c r="AE1112" i="1"/>
  <c r="AE1113" i="1"/>
  <c r="AE1114" i="1"/>
  <c r="AE1115" i="1"/>
  <c r="AE1116" i="1"/>
  <c r="AE1117" i="1"/>
  <c r="AE1118" i="1"/>
  <c r="AE1119" i="1"/>
  <c r="AE1120" i="1"/>
  <c r="AE1121" i="1"/>
  <c r="AE1122" i="1"/>
  <c r="AE1123" i="1"/>
  <c r="AE1125" i="1"/>
  <c r="AE1126" i="1"/>
  <c r="AE1127" i="1"/>
  <c r="AE1128" i="1"/>
  <c r="AE1130" i="1"/>
  <c r="AE1131" i="1"/>
  <c r="AE1132" i="1"/>
  <c r="AE1133" i="1"/>
  <c r="AE1134" i="1"/>
  <c r="AE1135" i="1"/>
  <c r="AE1136" i="1"/>
  <c r="AE1137" i="1"/>
  <c r="AE1138" i="1"/>
  <c r="AE1139" i="1"/>
  <c r="AE1140" i="1"/>
  <c r="AE1141" i="1"/>
  <c r="AE1142" i="1"/>
  <c r="AE1143" i="1"/>
  <c r="AE1144" i="1"/>
  <c r="AE1145" i="1"/>
  <c r="AE1146" i="1"/>
  <c r="AE1147" i="1"/>
  <c r="AE1148" i="1"/>
  <c r="AE1149" i="1"/>
  <c r="AE1150" i="1"/>
  <c r="AE1151" i="1"/>
  <c r="AE1152" i="1"/>
  <c r="AE1153" i="1"/>
  <c r="AE1155" i="1"/>
  <c r="AE1156" i="1"/>
  <c r="AE1157" i="1"/>
  <c r="AE1158" i="1"/>
  <c r="AE1159" i="1"/>
  <c r="AE1160" i="1"/>
  <c r="AE1161" i="1"/>
  <c r="AE1162" i="1"/>
  <c r="AE1163" i="1"/>
  <c r="AE1164" i="1"/>
  <c r="AE1165" i="1"/>
  <c r="AE1166" i="1"/>
  <c r="AE1167" i="1"/>
  <c r="AE1168" i="1"/>
  <c r="AE1169" i="1"/>
  <c r="AE1170" i="1"/>
  <c r="AE1171" i="1"/>
  <c r="AE1172" i="1"/>
  <c r="AE1173" i="1"/>
  <c r="AE1174" i="1"/>
  <c r="AE1175" i="1"/>
  <c r="AE1176" i="1"/>
  <c r="AE1177" i="1"/>
  <c r="AE1178" i="1"/>
  <c r="AE1179" i="1"/>
  <c r="AE1180" i="1"/>
  <c r="AE1181" i="1"/>
  <c r="AE1182" i="1"/>
  <c r="AE1184" i="1"/>
  <c r="AE1185" i="1"/>
  <c r="AE1186" i="1"/>
  <c r="AE1187" i="1"/>
  <c r="AE1188" i="1"/>
  <c r="AE1189" i="1"/>
  <c r="AE1190" i="1"/>
  <c r="AE1191" i="1"/>
  <c r="AE1192" i="1"/>
  <c r="AE1193" i="1"/>
  <c r="AE1194" i="1"/>
  <c r="AE1195" i="1"/>
  <c r="AE1196" i="1"/>
  <c r="AE1197" i="1"/>
  <c r="AE1198" i="1"/>
  <c r="AE1199" i="1"/>
  <c r="AE1200" i="1"/>
  <c r="AE1201" i="1"/>
  <c r="AE1202" i="1"/>
  <c r="AE1203" i="1"/>
  <c r="AE1204" i="1"/>
  <c r="AE1205" i="1"/>
  <c r="AE1206" i="1"/>
  <c r="AE1207" i="1"/>
  <c r="AE1208" i="1"/>
  <c r="AE1209" i="1"/>
  <c r="AE1210" i="1"/>
  <c r="AE1211" i="1"/>
  <c r="AE1212" i="1"/>
  <c r="AE1213" i="1"/>
  <c r="AE1214" i="1"/>
  <c r="AE1215" i="1"/>
  <c r="AE1216" i="1"/>
  <c r="AE1217" i="1"/>
  <c r="AE1218" i="1"/>
  <c r="AE1219" i="1"/>
  <c r="AE1220" i="1"/>
  <c r="AE1221" i="1"/>
  <c r="AE1222" i="1"/>
  <c r="AE1223" i="1"/>
  <c r="AE1224" i="1"/>
  <c r="AE1225" i="1"/>
  <c r="AE1226" i="1"/>
  <c r="AE1227" i="1"/>
  <c r="AE1228" i="1"/>
  <c r="AE1229" i="1"/>
  <c r="AE1230" i="1"/>
  <c r="AE1231" i="1"/>
  <c r="AE1287" i="1"/>
  <c r="AE1286" i="1"/>
  <c r="AE1285" i="1"/>
  <c r="AE1284" i="1"/>
  <c r="AE1283" i="1"/>
  <c r="AE1282" i="1"/>
  <c r="AE1278" i="1"/>
  <c r="AE1277" i="1"/>
  <c r="AE1276" i="1"/>
  <c r="AE821" i="1"/>
  <c r="AE822" i="1"/>
  <c r="AE823" i="1"/>
  <c r="AE815" i="1"/>
  <c r="AE816" i="1"/>
  <c r="AE817" i="1"/>
  <c r="AE818" i="1"/>
  <c r="AE819" i="1"/>
  <c r="AE820" i="1"/>
  <c r="AE1298" i="1"/>
  <c r="AE1297" i="1"/>
  <c r="O15553" i="1"/>
  <c r="AE9600" i="1"/>
  <c r="AE9599" i="1"/>
  <c r="AE9598" i="1"/>
  <c r="AE9597" i="1"/>
  <c r="AE9596" i="1"/>
  <c r="AE9595" i="1"/>
  <c r="AE9594" i="1"/>
  <c r="AE9593" i="1"/>
  <c r="AE9592" i="1"/>
  <c r="AE9591" i="1"/>
  <c r="AE9590" i="1"/>
  <c r="AE9589" i="1"/>
  <c r="AE9588" i="1"/>
  <c r="AE9587" i="1"/>
  <c r="AE9586" i="1"/>
  <c r="AE11636" i="1"/>
  <c r="AE4781" i="1"/>
  <c r="AE3841" i="1"/>
  <c r="AE3842" i="1"/>
  <c r="AE3838" i="1"/>
  <c r="AE3830" i="1"/>
  <c r="AE3831" i="1"/>
  <c r="AE3832" i="1"/>
  <c r="AE3833" i="1"/>
  <c r="AE3834" i="1"/>
  <c r="AE3835" i="1"/>
  <c r="AE3836" i="1"/>
  <c r="AE3837" i="1"/>
  <c r="AE3839" i="1"/>
  <c r="AE3827" i="1"/>
  <c r="AE3818" i="1"/>
  <c r="AE3819" i="1"/>
  <c r="AE3820" i="1"/>
  <c r="AE3821" i="1"/>
  <c r="AE3822" i="1"/>
  <c r="AE3823" i="1"/>
  <c r="AE3824" i="1"/>
  <c r="AE3825" i="1"/>
  <c r="AE3826" i="1"/>
  <c r="AE3828" i="1"/>
  <c r="AE3829" i="1"/>
  <c r="AE3813" i="1"/>
  <c r="AE3814" i="1"/>
  <c r="AE3815" i="1"/>
  <c r="AE3806" i="1"/>
  <c r="AE3793" i="1"/>
  <c r="AE3761" i="1"/>
  <c r="AE3762" i="1"/>
  <c r="AE3753" i="1"/>
  <c r="AE3752" i="1"/>
  <c r="AE3642" i="1"/>
  <c r="AE3643" i="1"/>
  <c r="AE3644" i="1"/>
  <c r="AE3645" i="1"/>
  <c r="AE3646" i="1"/>
  <c r="AE3647" i="1"/>
  <c r="AE3648" i="1"/>
  <c r="AE3649" i="1"/>
  <c r="AE3650" i="1"/>
  <c r="AE3651" i="1"/>
  <c r="AE3652" i="1"/>
  <c r="AE3653" i="1"/>
  <c r="AE3654" i="1"/>
  <c r="AE3655" i="1"/>
  <c r="AE2985" i="1"/>
  <c r="AE2984" i="1"/>
  <c r="AE2983" i="1"/>
  <c r="AE2981" i="1"/>
  <c r="AE2979" i="1"/>
  <c r="AE2978" i="1"/>
  <c r="AE2977" i="1"/>
  <c r="AE2976" i="1"/>
  <c r="AE4870" i="1"/>
  <c r="AE4871" i="1"/>
  <c r="AE4872" i="1"/>
  <c r="AE4873" i="1"/>
  <c r="AE4874" i="1"/>
  <c r="AE4875" i="1"/>
  <c r="AE4876" i="1"/>
  <c r="AE4877" i="1"/>
  <c r="AE4878" i="1"/>
  <c r="AE4879" i="1"/>
  <c r="AE4880" i="1"/>
  <c r="AE4881" i="1"/>
  <c r="AE4882" i="1"/>
  <c r="AE4883" i="1"/>
  <c r="AE4884" i="1"/>
  <c r="AE4885" i="1"/>
  <c r="AE4886" i="1"/>
  <c r="AE4887" i="1"/>
  <c r="AE4888" i="1"/>
  <c r="AE4889" i="1"/>
  <c r="AE4890" i="1"/>
  <c r="AE4891" i="1"/>
  <c r="AE4893" i="1"/>
  <c r="AE4897" i="1"/>
  <c r="AE4898" i="1"/>
  <c r="AE4899" i="1"/>
  <c r="AE4900" i="1"/>
  <c r="AE4901" i="1"/>
  <c r="AE4902" i="1"/>
  <c r="AE4903" i="1"/>
  <c r="AE4904" i="1"/>
  <c r="AE4905" i="1"/>
  <c r="AE4906" i="1"/>
  <c r="AE4864" i="1"/>
  <c r="AE4866" i="1"/>
  <c r="AE4867" i="1"/>
  <c r="AE4868" i="1"/>
  <c r="AE4760" i="1"/>
  <c r="AE4806" i="1"/>
  <c r="N4757" i="1"/>
  <c r="AE3908" i="1"/>
  <c r="AE3909" i="1"/>
  <c r="AE3910" i="1"/>
  <c r="AE3911" i="1"/>
  <c r="AE3912" i="1"/>
  <c r="AE3913" i="1"/>
  <c r="AE3914" i="1"/>
  <c r="AE3915" i="1"/>
  <c r="AE3916" i="1"/>
  <c r="AE3917" i="1"/>
  <c r="AE3926" i="1"/>
  <c r="AE3927" i="1"/>
  <c r="AE3928" i="1"/>
  <c r="AE3929" i="1"/>
  <c r="AE3930" i="1"/>
  <c r="AE3931" i="1"/>
  <c r="AE3897" i="1"/>
  <c r="AE3886" i="1"/>
  <c r="AE3887" i="1"/>
  <c r="AE3888" i="1"/>
  <c r="AE3889" i="1"/>
  <c r="AE3890" i="1"/>
  <c r="AE3891" i="1"/>
  <c r="AE3892" i="1"/>
  <c r="AE3893" i="1"/>
  <c r="AE3894" i="1"/>
  <c r="AE3895" i="1"/>
  <c r="AE3596" i="1"/>
  <c r="AE3597" i="1"/>
  <c r="AE3804" i="1"/>
  <c r="AE3805" i="1"/>
  <c r="AE3807" i="1"/>
  <c r="AE3808" i="1"/>
  <c r="AE3809" i="1"/>
  <c r="AE3811" i="1"/>
  <c r="AE3812" i="1"/>
  <c r="AE3816" i="1"/>
  <c r="AE3817" i="1"/>
  <c r="AE3840" i="1"/>
  <c r="AE3843" i="1"/>
  <c r="AE3844" i="1"/>
  <c r="AE3845" i="1"/>
  <c r="AE3846" i="1"/>
  <c r="AE3847" i="1"/>
  <c r="AE3848" i="1"/>
  <c r="AE3849" i="1"/>
  <c r="AE3850" i="1"/>
  <c r="AE3851" i="1"/>
  <c r="AE3852" i="1"/>
  <c r="AE3853" i="1"/>
  <c r="AE3854" i="1"/>
  <c r="AE3855" i="1"/>
  <c r="AE3856" i="1"/>
  <c r="AE3857" i="1"/>
  <c r="AE3858" i="1"/>
  <c r="AE3859" i="1"/>
  <c r="AE3860" i="1"/>
  <c r="AE3861" i="1"/>
  <c r="AE3862" i="1"/>
  <c r="AE3864" i="1"/>
  <c r="AE3865" i="1"/>
  <c r="AE3866" i="1"/>
  <c r="AE3867" i="1"/>
  <c r="AE3868" i="1"/>
  <c r="AE3869" i="1"/>
  <c r="AE3870" i="1"/>
  <c r="AE3871" i="1"/>
  <c r="AE3873" i="1"/>
  <c r="AE3879" i="1"/>
  <c r="AE3872" i="1"/>
  <c r="AE3599" i="1"/>
  <c r="AE3600" i="1"/>
  <c r="AE3015" i="1"/>
  <c r="AE3006" i="1"/>
  <c r="AE3007" i="1"/>
  <c r="AE3008" i="1"/>
  <c r="AE3009" i="1"/>
  <c r="AE3010" i="1"/>
  <c r="AE3011" i="1"/>
  <c r="AE3012" i="1"/>
  <c r="AE3013" i="1"/>
  <c r="AE3014" i="1"/>
  <c r="AE3016" i="1"/>
  <c r="AE3017" i="1"/>
  <c r="AE3018" i="1"/>
  <c r="AE3019" i="1"/>
  <c r="AE3020" i="1"/>
  <c r="AE3021" i="1"/>
  <c r="AE3022" i="1"/>
  <c r="AE3023" i="1"/>
  <c r="AE3024" i="1"/>
  <c r="AE3025" i="1"/>
  <c r="AE3026" i="1"/>
  <c r="AE3027" i="1"/>
  <c r="AE3028" i="1"/>
  <c r="AE3029" i="1"/>
  <c r="AE3030" i="1"/>
  <c r="AE3031" i="1"/>
  <c r="AE3032" i="1"/>
  <c r="AE3033" i="1"/>
  <c r="AE3034" i="1"/>
  <c r="AE3035" i="1"/>
  <c r="AE3036" i="1"/>
  <c r="AE3037" i="1"/>
  <c r="AE3038" i="1"/>
  <c r="AE3039" i="1"/>
  <c r="AE3040" i="1"/>
  <c r="AE3041" i="1"/>
  <c r="AE3042" i="1"/>
  <c r="AE3043" i="1"/>
  <c r="AE3044" i="1"/>
  <c r="AE3045" i="1"/>
  <c r="AE3046" i="1"/>
  <c r="AE3047" i="1"/>
  <c r="AE3048" i="1"/>
  <c r="AE3049" i="1"/>
  <c r="AE3050" i="1"/>
  <c r="AE3051" i="1"/>
  <c r="AE3052" i="1"/>
  <c r="AE3053" i="1"/>
  <c r="AE3054" i="1"/>
  <c r="AE3055" i="1"/>
  <c r="AE3056" i="1"/>
  <c r="AE3057" i="1"/>
  <c r="AE3058" i="1"/>
  <c r="AE3059" i="1"/>
  <c r="AE3060" i="1"/>
  <c r="AE3061" i="1"/>
  <c r="AE3062" i="1"/>
  <c r="AE3063" i="1"/>
  <c r="AE3064" i="1"/>
  <c r="AE3065" i="1"/>
  <c r="AE3066" i="1"/>
  <c r="AE3067" i="1"/>
  <c r="AE3068" i="1"/>
  <c r="AE3069" i="1"/>
  <c r="AE3070" i="1"/>
  <c r="AE3071" i="1"/>
  <c r="AE3072" i="1"/>
  <c r="AE3073" i="1"/>
  <c r="AE3074" i="1"/>
  <c r="AE3075" i="1"/>
  <c r="AE3076" i="1"/>
  <c r="AE3077" i="1"/>
  <c r="AE3078" i="1"/>
  <c r="AE3079" i="1"/>
  <c r="AE3080" i="1"/>
  <c r="AE3081" i="1"/>
  <c r="AE3082" i="1"/>
  <c r="AE3083" i="1"/>
  <c r="AE3084" i="1"/>
  <c r="AE3085" i="1"/>
  <c r="AE3086" i="1"/>
  <c r="AE3087" i="1"/>
  <c r="AE3088" i="1"/>
  <c r="AE3089" i="1"/>
  <c r="AE3090" i="1"/>
  <c r="AE3091" i="1"/>
  <c r="AE3092" i="1"/>
  <c r="AE3093" i="1"/>
  <c r="AE3094" i="1"/>
  <c r="AE3095" i="1"/>
  <c r="AE3103" i="1"/>
  <c r="AE3004" i="1"/>
  <c r="AE2999" i="1"/>
  <c r="AE2506" i="1"/>
  <c r="AE2507" i="1"/>
  <c r="AE2508" i="1"/>
  <c r="AE2509" i="1"/>
  <c r="AE2510" i="1"/>
  <c r="AE2511" i="1"/>
  <c r="AE2512" i="1"/>
  <c r="AE2513" i="1"/>
  <c r="AE2514" i="1"/>
  <c r="AE2515" i="1"/>
  <c r="AE2516" i="1"/>
  <c r="AE2517" i="1"/>
  <c r="AE2518" i="1"/>
  <c r="AE2519" i="1"/>
  <c r="AE2520" i="1"/>
  <c r="AE2523" i="1"/>
  <c r="AE2524" i="1"/>
  <c r="AE2525" i="1"/>
  <c r="AE2526" i="1"/>
  <c r="AE2527" i="1"/>
  <c r="AE2528" i="1"/>
  <c r="AE2529" i="1"/>
  <c r="AE2530" i="1"/>
  <c r="AE2531" i="1"/>
  <c r="AE2532" i="1"/>
  <c r="AE2533" i="1"/>
  <c r="AE2534" i="1"/>
  <c r="AE2535" i="1"/>
  <c r="AE2537" i="1"/>
  <c r="AE2538" i="1"/>
  <c r="AE2539" i="1"/>
  <c r="AE2540" i="1"/>
  <c r="AE2541" i="1"/>
  <c r="AE2542" i="1"/>
  <c r="AE2543" i="1"/>
  <c r="AE2544" i="1"/>
  <c r="AE2545" i="1"/>
  <c r="AE2546" i="1"/>
  <c r="AE2547" i="1"/>
  <c r="AE2548" i="1"/>
  <c r="AE2549" i="1"/>
  <c r="AE2550" i="1"/>
  <c r="AE2551" i="1"/>
  <c r="AE2552" i="1"/>
  <c r="AE2553" i="1"/>
  <c r="AE2554" i="1"/>
  <c r="AE2555" i="1"/>
  <c r="AE2556" i="1"/>
  <c r="AE2561" i="1"/>
  <c r="AE2569" i="1"/>
  <c r="AE2570" i="1"/>
  <c r="AE2571" i="1"/>
  <c r="AE2572" i="1"/>
  <c r="AE2573" i="1"/>
  <c r="AE2574" i="1"/>
  <c r="AE2575" i="1"/>
  <c r="AE2576" i="1"/>
  <c r="AE2577" i="1"/>
  <c r="AE2578" i="1"/>
  <c r="AE2579" i="1"/>
  <c r="AE2580" i="1"/>
  <c r="AE2581" i="1"/>
  <c r="AE2582" i="1"/>
  <c r="AE2583" i="1"/>
  <c r="AE2584" i="1"/>
  <c r="AE2585" i="1"/>
  <c r="AE2586" i="1"/>
  <c r="AE2587" i="1"/>
  <c r="AE2588" i="1"/>
  <c r="AE2589" i="1"/>
  <c r="AE2590" i="1"/>
  <c r="AE2591" i="1"/>
  <c r="AE2592" i="1"/>
  <c r="AE2593" i="1"/>
  <c r="AE2594" i="1"/>
  <c r="AE2595" i="1"/>
  <c r="AE2596" i="1"/>
  <c r="AE2597" i="1"/>
  <c r="AE2598" i="1"/>
  <c r="AE2599" i="1"/>
  <c r="AE2600" i="1"/>
  <c r="AE2601" i="1"/>
  <c r="AE2602" i="1"/>
  <c r="AE2603" i="1"/>
  <c r="AE2604" i="1"/>
  <c r="AE2605" i="1"/>
  <c r="AE2606" i="1"/>
  <c r="AE2607" i="1"/>
  <c r="AE2608" i="1"/>
  <c r="AE2609" i="1"/>
  <c r="AE2610" i="1"/>
  <c r="AE2611" i="1"/>
  <c r="AE2612" i="1"/>
  <c r="AE2613" i="1"/>
  <c r="AE2614" i="1"/>
  <c r="AE2615" i="1"/>
  <c r="AE2616" i="1"/>
  <c r="AE2617" i="1"/>
  <c r="AE2618" i="1"/>
  <c r="AE2619" i="1"/>
  <c r="AE2620" i="1"/>
  <c r="AE2621" i="1"/>
  <c r="AE2623" i="1"/>
  <c r="AE2624" i="1"/>
  <c r="AE2625" i="1"/>
  <c r="AE2626" i="1"/>
  <c r="AE2628" i="1"/>
  <c r="AE2629" i="1"/>
  <c r="AE2630" i="1"/>
  <c r="AE2631" i="1"/>
  <c r="AE2632" i="1"/>
  <c r="AE2390" i="1"/>
  <c r="AE2391" i="1"/>
  <c r="AE2392" i="1"/>
  <c r="AE2393" i="1"/>
  <c r="AE2394" i="1"/>
  <c r="AE2395" i="1"/>
  <c r="AE2398" i="1"/>
  <c r="AE2399" i="1"/>
  <c r="AE2400" i="1"/>
  <c r="AE2401" i="1"/>
  <c r="AE2402" i="1"/>
  <c r="AE2403" i="1"/>
  <c r="AE2404" i="1"/>
  <c r="AE2405" i="1"/>
  <c r="AE2406" i="1"/>
  <c r="AE2407" i="1"/>
  <c r="AE2408" i="1"/>
  <c r="AE2409" i="1"/>
  <c r="AE2410" i="1"/>
  <c r="AE2411" i="1"/>
  <c r="AE2412" i="1"/>
  <c r="AE2413" i="1"/>
  <c r="AE2414" i="1"/>
  <c r="AE2415" i="1"/>
  <c r="AE2416" i="1"/>
  <c r="AE2417" i="1"/>
  <c r="AE2418" i="1"/>
  <c r="AE2419" i="1"/>
  <c r="AE2420" i="1"/>
  <c r="AE2421" i="1"/>
  <c r="AE2422" i="1"/>
  <c r="AE2423" i="1"/>
  <c r="AE2424" i="1"/>
  <c r="AE2425" i="1"/>
  <c r="AE2426" i="1"/>
  <c r="AE2427" i="1"/>
  <c r="AE2428" i="1"/>
  <c r="AE2429" i="1"/>
  <c r="AE2430" i="1"/>
  <c r="AE2431" i="1"/>
  <c r="AE2432" i="1"/>
  <c r="AE2434" i="1"/>
  <c r="AE2435" i="1"/>
  <c r="AE2437" i="1"/>
  <c r="AE2438" i="1"/>
  <c r="AE2439" i="1"/>
  <c r="AE2440" i="1"/>
  <c r="AE2441" i="1"/>
  <c r="AE2442" i="1"/>
  <c r="AE2443" i="1"/>
  <c r="AE2444" i="1"/>
  <c r="AE2445" i="1"/>
  <c r="AE2446" i="1"/>
  <c r="AE2447" i="1"/>
  <c r="AE2448" i="1"/>
  <c r="AE2449" i="1"/>
  <c r="AE2450" i="1"/>
  <c r="AE2451" i="1"/>
  <c r="AE2452" i="1"/>
  <c r="AE2453" i="1"/>
  <c r="AE2454" i="1"/>
  <c r="AE2455" i="1"/>
  <c r="AE2456" i="1"/>
  <c r="AE2457" i="1"/>
  <c r="AE2458" i="1"/>
  <c r="AE2459" i="1"/>
  <c r="AE2460" i="1"/>
  <c r="AE2461" i="1"/>
  <c r="AE2462" i="1"/>
  <c r="AE2463" i="1"/>
  <c r="AE2464" i="1"/>
  <c r="AE2465" i="1"/>
  <c r="AE2466" i="1"/>
  <c r="AE2467" i="1"/>
  <c r="AE2468" i="1"/>
  <c r="AE2469" i="1"/>
  <c r="AE2470" i="1"/>
  <c r="AE2471" i="1"/>
  <c r="AE2472" i="1"/>
  <c r="AE2473" i="1"/>
  <c r="AE2474" i="1"/>
  <c r="AE2475" i="1"/>
  <c r="AE2476" i="1"/>
  <c r="AE2477" i="1"/>
  <c r="AE2478" i="1"/>
  <c r="AE2479" i="1"/>
  <c r="AE2480" i="1"/>
  <c r="AE2481" i="1"/>
  <c r="AE2482" i="1"/>
  <c r="AE2483" i="1"/>
  <c r="AE2484" i="1"/>
  <c r="AE2485" i="1"/>
  <c r="AE2486" i="1"/>
  <c r="AE2487" i="1"/>
  <c r="AE2488" i="1"/>
  <c r="AE2489" i="1"/>
  <c r="AE2490" i="1"/>
  <c r="AE2491" i="1"/>
  <c r="AE2492" i="1"/>
  <c r="AE2493" i="1"/>
  <c r="AE2494" i="1"/>
  <c r="AE2495" i="1"/>
  <c r="AE2496" i="1"/>
  <c r="AE2497" i="1"/>
  <c r="AE2498" i="1"/>
  <c r="AE2499" i="1"/>
  <c r="AE2500" i="1"/>
  <c r="AE2501" i="1"/>
  <c r="AE2502" i="1"/>
  <c r="AE1668" i="1"/>
  <c r="AE1669" i="1"/>
  <c r="AE1670" i="1"/>
  <c r="AE1671" i="1"/>
  <c r="AE1672" i="1"/>
  <c r="AE1673" i="1"/>
  <c r="AE1674" i="1"/>
  <c r="AE1675" i="1"/>
  <c r="AE1676" i="1"/>
  <c r="AE1677" i="1"/>
  <c r="AE1678" i="1"/>
  <c r="AE1679" i="1"/>
  <c r="AE1680" i="1"/>
  <c r="AE1681" i="1"/>
  <c r="AE1682" i="1"/>
  <c r="AE1683" i="1"/>
  <c r="AE1688" i="1"/>
  <c r="AE1684" i="1"/>
  <c r="AE1692" i="1"/>
  <c r="AE1693" i="1"/>
  <c r="AE1694" i="1"/>
  <c r="AE1695" i="1"/>
  <c r="AE1696" i="1"/>
  <c r="AE1697" i="1"/>
  <c r="AE1698" i="1"/>
  <c r="AE1699" i="1"/>
  <c r="AE1700" i="1"/>
  <c r="AE1701" i="1"/>
  <c r="AE1702" i="1"/>
  <c r="AE1703" i="1"/>
  <c r="AE1704" i="1"/>
  <c r="AE1705" i="1"/>
  <c r="AE1706" i="1"/>
  <c r="AE1707" i="1"/>
  <c r="AE1708" i="1"/>
  <c r="AE1709" i="1"/>
  <c r="AE1710" i="1"/>
  <c r="AE1711" i="1"/>
  <c r="AE1712" i="1"/>
  <c r="AE1713" i="1"/>
  <c r="AE1714" i="1"/>
  <c r="AE1715" i="1"/>
  <c r="AE1716" i="1"/>
  <c r="AE1717" i="1"/>
  <c r="AE1718" i="1"/>
  <c r="AE1719" i="1"/>
  <c r="AE1720" i="1"/>
  <c r="AE1721" i="1"/>
  <c r="AE1722" i="1"/>
  <c r="AE1723" i="1"/>
  <c r="AE1724" i="1"/>
  <c r="AE1725" i="1"/>
  <c r="AE1726" i="1"/>
  <c r="AE1727" i="1"/>
  <c r="AE1728" i="1"/>
  <c r="AE1729" i="1"/>
  <c r="AE1730" i="1"/>
  <c r="AE1731" i="1"/>
  <c r="AE1732" i="1"/>
  <c r="AE1733" i="1"/>
  <c r="AE1734" i="1"/>
  <c r="AE1735" i="1"/>
  <c r="AE1736" i="1"/>
  <c r="AE1737" i="1"/>
  <c r="AE1738" i="1"/>
  <c r="AE1739" i="1"/>
  <c r="AE1740" i="1"/>
  <c r="AE1741" i="1"/>
  <c r="AE1742" i="1"/>
  <c r="AE1743" i="1"/>
  <c r="AE1744" i="1"/>
  <c r="AE1745" i="1"/>
  <c r="AE1746" i="1"/>
  <c r="AE1747" i="1"/>
  <c r="AE1748" i="1"/>
  <c r="AE1749" i="1"/>
  <c r="AE1750" i="1"/>
  <c r="AE1751" i="1"/>
  <c r="AE1752" i="1"/>
  <c r="AE1754" i="1"/>
  <c r="AE1755" i="1"/>
  <c r="AE1756" i="1"/>
  <c r="AE1757" i="1"/>
  <c r="AE1758" i="1"/>
  <c r="AE1759" i="1"/>
  <c r="AE1761" i="1"/>
  <c r="AE1762" i="1"/>
  <c r="AE1763" i="1"/>
  <c r="AE1764" i="1"/>
  <c r="AE1765" i="1"/>
  <c r="AE1766" i="1"/>
  <c r="AE1767" i="1"/>
  <c r="AE1768" i="1"/>
  <c r="AE1769" i="1"/>
  <c r="AE1770" i="1"/>
  <c r="AE1771" i="1"/>
  <c r="AE1772" i="1"/>
  <c r="AE1773" i="1"/>
  <c r="AE1774" i="1"/>
  <c r="AE1775" i="1"/>
  <c r="AE1776" i="1"/>
  <c r="AE1777" i="1"/>
  <c r="AE1778" i="1"/>
  <c r="AE1779" i="1"/>
  <c r="AE1780" i="1"/>
  <c r="AE1781" i="1"/>
  <c r="AE1782" i="1"/>
  <c r="AE1783" i="1"/>
  <c r="AE1784" i="1"/>
  <c r="AE1785" i="1"/>
  <c r="AE1786" i="1"/>
  <c r="AE1787" i="1"/>
  <c r="AE1788" i="1"/>
  <c r="AE1789" i="1"/>
  <c r="AE1790" i="1"/>
  <c r="AE1791" i="1"/>
  <c r="AE1792" i="1"/>
  <c r="AE1793" i="1"/>
  <c r="AE1794" i="1"/>
  <c r="AE1795" i="1"/>
  <c r="AE1796" i="1"/>
  <c r="AE1797" i="1"/>
  <c r="AE1798" i="1"/>
  <c r="AE1799" i="1"/>
  <c r="AE1800" i="1"/>
  <c r="AE1801" i="1"/>
  <c r="AE1802" i="1"/>
  <c r="AE1803" i="1"/>
  <c r="AE1804" i="1"/>
  <c r="AE1805" i="1"/>
  <c r="AE1806" i="1"/>
  <c r="AE1807" i="1"/>
  <c r="AE1808" i="1"/>
  <c r="AE1809" i="1"/>
  <c r="AE1810" i="1"/>
  <c r="AE1811" i="1"/>
  <c r="AE1812" i="1"/>
  <c r="AE1813" i="1"/>
  <c r="AE1814" i="1"/>
  <c r="AE1815" i="1"/>
  <c r="AE1816" i="1"/>
  <c r="AE1817" i="1"/>
  <c r="AE1818" i="1"/>
  <c r="AE1819" i="1"/>
  <c r="AE1820" i="1"/>
  <c r="AE1821" i="1"/>
  <c r="AE1822" i="1"/>
  <c r="AE1823" i="1"/>
  <c r="AE1824" i="1"/>
  <c r="AE1825" i="1"/>
  <c r="AE1826" i="1"/>
  <c r="AE1827" i="1"/>
  <c r="AE1828" i="1"/>
  <c r="AE1829" i="1"/>
  <c r="AE1830" i="1"/>
  <c r="AE1831" i="1"/>
  <c r="AE1832" i="1"/>
  <c r="AE1833" i="1"/>
  <c r="AE1834" i="1"/>
  <c r="AE1835" i="1"/>
  <c r="AE1836" i="1"/>
  <c r="AE1837" i="1"/>
  <c r="AE1838" i="1"/>
  <c r="AE1839" i="1"/>
  <c r="AE1840" i="1"/>
  <c r="AE1841" i="1"/>
  <c r="AE1842" i="1"/>
  <c r="AE1843" i="1"/>
  <c r="AE1844" i="1"/>
  <c r="AE1845" i="1"/>
  <c r="AE1846" i="1"/>
  <c r="AE1847" i="1"/>
  <c r="AE1848" i="1"/>
  <c r="AE1849" i="1"/>
  <c r="AE1850" i="1"/>
  <c r="AE1590" i="1"/>
  <c r="AE1591" i="1"/>
  <c r="AE1592" i="1"/>
  <c r="AE1593" i="1"/>
  <c r="AE1594" i="1"/>
  <c r="AE1595" i="1"/>
  <c r="AE1596" i="1"/>
  <c r="AE1597" i="1"/>
  <c r="AE1598" i="1"/>
  <c r="AE1599" i="1"/>
  <c r="AE1600" i="1"/>
  <c r="AE1601" i="1"/>
  <c r="AE1602" i="1"/>
  <c r="AE1603" i="1"/>
  <c r="AE1604" i="1"/>
  <c r="AE1605" i="1"/>
  <c r="AE1606" i="1"/>
  <c r="AE1607" i="1"/>
  <c r="AE1608" i="1"/>
  <c r="AE1609" i="1"/>
  <c r="AE1610" i="1"/>
  <c r="AE1611" i="1"/>
  <c r="AE1612" i="1"/>
  <c r="AE1613" i="1"/>
  <c r="AE1614" i="1"/>
  <c r="AE1615" i="1"/>
  <c r="AE1616" i="1"/>
  <c r="AE1617" i="1"/>
  <c r="AE1618" i="1"/>
  <c r="AE1619" i="1"/>
  <c r="AE1620" i="1"/>
  <c r="AE1621" i="1"/>
  <c r="AE1622" i="1"/>
  <c r="AE1623" i="1"/>
  <c r="AE1624" i="1"/>
  <c r="AE1625" i="1"/>
  <c r="AE1626" i="1"/>
  <c r="AE1627" i="1"/>
  <c r="AE1628" i="1"/>
  <c r="AE1629" i="1"/>
  <c r="AE1630" i="1"/>
  <c r="AE1631" i="1"/>
  <c r="AE1632" i="1"/>
  <c r="AE1633" i="1"/>
  <c r="AE1634" i="1"/>
  <c r="AE1635" i="1"/>
  <c r="AE1636" i="1"/>
  <c r="AE1637" i="1"/>
  <c r="AE1638" i="1"/>
  <c r="AE1639" i="1"/>
  <c r="AE1640" i="1"/>
  <c r="AE1641" i="1"/>
  <c r="AE1642" i="1"/>
  <c r="AE1643" i="1"/>
  <c r="AE1644" i="1"/>
  <c r="AE1645" i="1"/>
  <c r="AE1646" i="1"/>
  <c r="AE1647" i="1"/>
  <c r="AE1648" i="1"/>
  <c r="AE1650" i="1"/>
  <c r="AE1651" i="1"/>
  <c r="AE1652" i="1"/>
  <c r="AE1653" i="1"/>
  <c r="AE1654" i="1"/>
  <c r="AE1655" i="1"/>
  <c r="AE1656" i="1"/>
  <c r="AE1657" i="1"/>
  <c r="AE1658" i="1"/>
  <c r="AE1659" i="1"/>
  <c r="AE497" i="1"/>
  <c r="AE485" i="1"/>
  <c r="AE486" i="1"/>
  <c r="AE487" i="1"/>
  <c r="AE488" i="1"/>
  <c r="AE489" i="1"/>
  <c r="AE490" i="1"/>
  <c r="AE491" i="1"/>
  <c r="AE492" i="1"/>
  <c r="AE493" i="1"/>
  <c r="AE494" i="1"/>
  <c r="AE495" i="1"/>
  <c r="AE496" i="1"/>
  <c r="AE498" i="1"/>
  <c r="AE499" i="1"/>
  <c r="AE500" i="1"/>
  <c r="AE501" i="1"/>
  <c r="AE502" i="1"/>
  <c r="AE503" i="1"/>
  <c r="AE504" i="1"/>
  <c r="AE505" i="1"/>
  <c r="AE506" i="1"/>
  <c r="AE507" i="1"/>
  <c r="AE508" i="1"/>
  <c r="AE509" i="1"/>
  <c r="AE510" i="1"/>
  <c r="AE511" i="1"/>
  <c r="AE512" i="1"/>
  <c r="AE513" i="1"/>
  <c r="AE514" i="1"/>
  <c r="AE515" i="1"/>
  <c r="AE516" i="1"/>
  <c r="AE517" i="1"/>
  <c r="AE518" i="1"/>
  <c r="AE519" i="1"/>
  <c r="AE520" i="1"/>
  <c r="AE521" i="1"/>
  <c r="AE522" i="1"/>
  <c r="AE523" i="1"/>
  <c r="AE525" i="1"/>
  <c r="AE526" i="1"/>
  <c r="AE527" i="1"/>
  <c r="AE528" i="1"/>
  <c r="AE529" i="1"/>
  <c r="AE530" i="1"/>
  <c r="AE531" i="1"/>
  <c r="AE532" i="1"/>
  <c r="AE533" i="1"/>
  <c r="AE534" i="1"/>
  <c r="AE536" i="1"/>
  <c r="AE537" i="1"/>
  <c r="AE538" i="1"/>
  <c r="AE539" i="1"/>
  <c r="AE541" i="1"/>
  <c r="AE542" i="1"/>
  <c r="AE543" i="1"/>
  <c r="AE544" i="1"/>
  <c r="AE545" i="1"/>
  <c r="AE546" i="1"/>
  <c r="AE547" i="1"/>
  <c r="AE548" i="1"/>
  <c r="AE549" i="1"/>
  <c r="AE550" i="1"/>
  <c r="AE551" i="1"/>
  <c r="AE564" i="1"/>
  <c r="AE558" i="1"/>
  <c r="AE557" i="1"/>
  <c r="AE476" i="1"/>
  <c r="AE565" i="1"/>
  <c r="AE566" i="1"/>
  <c r="AE567" i="1"/>
  <c r="AE568" i="1"/>
  <c r="AE569" i="1"/>
  <c r="AE570" i="1"/>
  <c r="AE571" i="1"/>
  <c r="AE572" i="1"/>
  <c r="AE573" i="1"/>
  <c r="AE574" i="1"/>
  <c r="AE575" i="1"/>
  <c r="AE576" i="1"/>
  <c r="AE577" i="1"/>
  <c r="AE578" i="1"/>
  <c r="AE579" i="1"/>
  <c r="AE580" i="1"/>
  <c r="AE581" i="1"/>
  <c r="AE582" i="1"/>
  <c r="AE583" i="1"/>
  <c r="AE584" i="1"/>
  <c r="AE585" i="1"/>
  <c r="AE586" i="1"/>
  <c r="AE587" i="1"/>
  <c r="AE588" i="1"/>
  <c r="AE589" i="1"/>
  <c r="AE590" i="1"/>
  <c r="AE591" i="1"/>
  <c r="AE592" i="1"/>
  <c r="AE593" i="1"/>
  <c r="AE594" i="1"/>
  <c r="AE595" i="1"/>
  <c r="AE596" i="1"/>
  <c r="AE597" i="1"/>
  <c r="AE598" i="1"/>
  <c r="AE599" i="1"/>
  <c r="AE600" i="1"/>
  <c r="AE601" i="1"/>
  <c r="AE602" i="1"/>
  <c r="AE603" i="1"/>
  <c r="AE604" i="1"/>
  <c r="AE605" i="1"/>
  <c r="AE606" i="1"/>
  <c r="AE607" i="1"/>
  <c r="AE608" i="1"/>
  <c r="AE609" i="1"/>
  <c r="AE6284" i="1"/>
  <c r="AE6285" i="1"/>
  <c r="AE6286" i="1"/>
  <c r="AE6287" i="1"/>
  <c r="AE6288" i="1"/>
  <c r="AE6289" i="1"/>
  <c r="AE6290" i="1"/>
  <c r="AE6291" i="1"/>
  <c r="AE6292" i="1"/>
  <c r="AE6293" i="1"/>
  <c r="AE6294" i="1"/>
  <c r="AE6295" i="1"/>
  <c r="AE6296" i="1"/>
  <c r="AE6297" i="1"/>
  <c r="AE6298" i="1"/>
  <c r="AE6299" i="1"/>
  <c r="AE6300" i="1"/>
  <c r="AE6301" i="1"/>
  <c r="AE6302" i="1"/>
  <c r="AE6303" i="1"/>
  <c r="AE6304" i="1"/>
  <c r="AE6305" i="1"/>
  <c r="AE6306" i="1"/>
  <c r="AE6307" i="1"/>
  <c r="AE6308" i="1"/>
  <c r="AE6309" i="1"/>
  <c r="AE6310" i="1"/>
  <c r="AE6311" i="1"/>
  <c r="AE6312" i="1"/>
  <c r="AE6313" i="1"/>
  <c r="AE6314" i="1"/>
  <c r="AE6315" i="1"/>
  <c r="AE6316" i="1"/>
  <c r="AE6317" i="1"/>
  <c r="AE6318" i="1"/>
  <c r="AE6319" i="1"/>
  <c r="AE6320" i="1"/>
  <c r="AE6321" i="1"/>
  <c r="AE6322" i="1"/>
  <c r="AE6323" i="1"/>
  <c r="AE6324" i="1"/>
  <c r="AE6325" i="1"/>
  <c r="AE6326" i="1"/>
  <c r="AE6327" i="1"/>
  <c r="AE6328" i="1"/>
  <c r="AE6329" i="1"/>
  <c r="AE6330" i="1"/>
  <c r="AE6331" i="1"/>
  <c r="AE6332" i="1"/>
  <c r="AE6333" i="1"/>
  <c r="AE6334" i="1"/>
  <c r="AE6335" i="1"/>
  <c r="AE6336" i="1"/>
  <c r="AE6337" i="1"/>
  <c r="AE6338" i="1"/>
  <c r="AE6339" i="1"/>
  <c r="AE6340" i="1"/>
  <c r="AE6341" i="1"/>
  <c r="AE6342" i="1"/>
  <c r="AE6343" i="1"/>
  <c r="AE6344" i="1"/>
  <c r="AE6345" i="1"/>
  <c r="AE6346" i="1"/>
  <c r="AE6347" i="1"/>
  <c r="AE6348" i="1"/>
  <c r="AE6349" i="1"/>
  <c r="AE6350" i="1"/>
  <c r="AE6351" i="1"/>
  <c r="AE6352" i="1"/>
  <c r="AE6353" i="1"/>
  <c r="AE6354" i="1"/>
  <c r="AE6355" i="1"/>
  <c r="AE6356" i="1"/>
  <c r="AE6357" i="1"/>
  <c r="AE6358" i="1"/>
  <c r="AE6359" i="1"/>
  <c r="AE6360" i="1"/>
  <c r="AE6361" i="1"/>
  <c r="AE6362" i="1"/>
  <c r="AE6363" i="1"/>
  <c r="AE6364" i="1"/>
  <c r="AE6365" i="1"/>
  <c r="AE6366" i="1"/>
  <c r="AE6367" i="1"/>
  <c r="AE6368" i="1"/>
  <c r="AE6369" i="1"/>
  <c r="AE6370" i="1"/>
  <c r="AE6373" i="1"/>
  <c r="AE6374" i="1"/>
  <c r="AE6375" i="1"/>
  <c r="AE6376" i="1"/>
  <c r="AE6377" i="1"/>
  <c r="AE6378" i="1"/>
  <c r="AE6379" i="1"/>
  <c r="AE6380" i="1"/>
  <c r="AE6381" i="1"/>
  <c r="AE6382" i="1"/>
  <c r="AE6383" i="1"/>
  <c r="AE6384" i="1"/>
  <c r="AE6385" i="1"/>
  <c r="AE6386" i="1"/>
  <c r="AE6387" i="1"/>
  <c r="AE6388" i="1"/>
  <c r="AE6389" i="1"/>
  <c r="AE6390" i="1"/>
  <c r="AE6391" i="1"/>
  <c r="AE6392" i="1"/>
  <c r="AE6393" i="1"/>
  <c r="AE6394" i="1"/>
  <c r="AE6395" i="1"/>
  <c r="AE6396" i="1"/>
  <c r="AE6397" i="1"/>
  <c r="AE6398" i="1"/>
  <c r="AE6399" i="1"/>
  <c r="AE6400" i="1"/>
  <c r="AE6401" i="1"/>
  <c r="AE6402" i="1"/>
  <c r="AE6403" i="1"/>
  <c r="AE6404" i="1"/>
  <c r="AE6405" i="1"/>
  <c r="AE6407" i="1"/>
  <c r="AE6408" i="1"/>
  <c r="AE6409" i="1"/>
  <c r="AE6410" i="1"/>
  <c r="AE6411" i="1"/>
  <c r="AE6412" i="1"/>
  <c r="AE6413" i="1"/>
  <c r="AE6414" i="1"/>
  <c r="AE6415" i="1"/>
  <c r="AE6416" i="1"/>
  <c r="AE6417" i="1"/>
  <c r="AE6418" i="1"/>
  <c r="AE6419" i="1"/>
  <c r="AE6420" i="1"/>
  <c r="AE6421" i="1"/>
  <c r="AE6422" i="1"/>
  <c r="AE6423" i="1"/>
  <c r="AE6424" i="1"/>
  <c r="AE6425" i="1"/>
  <c r="AE6427" i="1"/>
  <c r="AE6428" i="1"/>
  <c r="AE6429" i="1"/>
  <c r="AE6430" i="1"/>
  <c r="AE6431" i="1"/>
  <c r="AE6432" i="1"/>
  <c r="AE6433" i="1"/>
  <c r="AE6434" i="1"/>
  <c r="AE6435" i="1"/>
  <c r="AE6436" i="1"/>
  <c r="AE6437" i="1"/>
  <c r="AE6438" i="1"/>
  <c r="AE6439" i="1"/>
  <c r="AE6440" i="1"/>
  <c r="AE6441" i="1"/>
  <c r="AE6442" i="1"/>
  <c r="AE6443" i="1"/>
  <c r="AE6444" i="1"/>
  <c r="AE6445" i="1"/>
  <c r="AE6446" i="1"/>
  <c r="AE6449" i="1"/>
  <c r="AE6450" i="1"/>
  <c r="AE6451" i="1"/>
  <c r="AE6452" i="1"/>
  <c r="AE6453" i="1"/>
  <c r="AE6454" i="1"/>
  <c r="AE6455" i="1"/>
  <c r="AE6456" i="1"/>
  <c r="AE6457" i="1"/>
  <c r="AE6459" i="1"/>
  <c r="AE6460" i="1"/>
  <c r="AE6461" i="1"/>
  <c r="AE6462" i="1"/>
  <c r="AE6463" i="1"/>
  <c r="AE6464" i="1"/>
  <c r="AE6465" i="1"/>
  <c r="AE6466" i="1"/>
  <c r="AE6467" i="1"/>
  <c r="AE6468" i="1"/>
  <c r="AE6469" i="1"/>
  <c r="AE6470" i="1"/>
  <c r="AE6471" i="1"/>
  <c r="AE6472" i="1"/>
  <c r="AE6473" i="1"/>
  <c r="AE6474" i="1"/>
  <c r="AE6475" i="1"/>
  <c r="AE6476" i="1"/>
  <c r="AE6477" i="1"/>
  <c r="AE6478" i="1"/>
  <c r="AE6479" i="1"/>
  <c r="AE6480" i="1"/>
  <c r="AE6481" i="1"/>
  <c r="AE6482" i="1"/>
  <c r="AE6483" i="1"/>
  <c r="AE6484" i="1"/>
  <c r="AE6485" i="1"/>
  <c r="AE6486" i="1"/>
  <c r="AE6487" i="1"/>
  <c r="AE6488" i="1"/>
  <c r="AE6489" i="1"/>
  <c r="AE6490" i="1"/>
  <c r="AE6491" i="1"/>
  <c r="AE6492" i="1"/>
  <c r="AE6493" i="1"/>
  <c r="AE6494" i="1"/>
  <c r="AE6495" i="1"/>
  <c r="AE6496" i="1"/>
  <c r="AE6497" i="1"/>
  <c r="AE6499" i="1"/>
  <c r="AE6500" i="1"/>
  <c r="AE6501" i="1"/>
  <c r="AE6502" i="1"/>
  <c r="AE6503" i="1"/>
  <c r="AE6504" i="1"/>
  <c r="AE6505" i="1"/>
  <c r="AE6506" i="1"/>
  <c r="AE6507" i="1"/>
  <c r="AE6508" i="1"/>
  <c r="AE6509" i="1"/>
  <c r="AE6510" i="1"/>
  <c r="AE6511" i="1"/>
  <c r="AE6512" i="1"/>
  <c r="AE6513" i="1"/>
  <c r="AE6514" i="1"/>
  <c r="AE6515" i="1"/>
  <c r="AE6516" i="1"/>
  <c r="AE6517" i="1"/>
  <c r="AE6519" i="1"/>
  <c r="AE6520" i="1"/>
  <c r="AE6521" i="1"/>
  <c r="AE6522" i="1"/>
  <c r="AE6523" i="1"/>
  <c r="AE6524" i="1"/>
  <c r="AE6525" i="1"/>
  <c r="AE6526" i="1"/>
  <c r="AE6527" i="1"/>
  <c r="AE6528" i="1"/>
  <c r="AE6529" i="1"/>
  <c r="AE6530" i="1"/>
  <c r="AE6531" i="1"/>
  <c r="AE6532" i="1"/>
  <c r="AE6533" i="1"/>
  <c r="AE6534" i="1"/>
  <c r="AE6535" i="1"/>
  <c r="AE6536" i="1"/>
  <c r="AE6537" i="1"/>
  <c r="AE6538" i="1"/>
  <c r="AE6539" i="1"/>
  <c r="AE6540" i="1"/>
  <c r="AE6541" i="1"/>
  <c r="AE6542" i="1"/>
  <c r="AE6543" i="1"/>
  <c r="AE6544" i="1"/>
  <c r="AE6545" i="1"/>
  <c r="AE6546" i="1"/>
  <c r="AE6547" i="1"/>
  <c r="AE6548" i="1"/>
  <c r="AE6549" i="1"/>
  <c r="AE6550" i="1"/>
  <c r="AE6551" i="1"/>
  <c r="AE6552" i="1"/>
  <c r="AE6553" i="1"/>
  <c r="AE6554" i="1"/>
  <c r="AE6555" i="1"/>
  <c r="AE6556" i="1"/>
  <c r="AE6557" i="1"/>
  <c r="AE6558" i="1"/>
  <c r="AE6559" i="1"/>
  <c r="AE6560" i="1"/>
  <c r="AE6561" i="1"/>
  <c r="AE6562" i="1"/>
  <c r="AE6563" i="1"/>
  <c r="AE6564" i="1"/>
  <c r="AE6565" i="1"/>
  <c r="AE6566" i="1"/>
  <c r="AE6567" i="1"/>
  <c r="AE6568" i="1"/>
  <c r="AE6569" i="1"/>
  <c r="AE6570" i="1"/>
  <c r="AE6571" i="1"/>
  <c r="AE6572" i="1"/>
  <c r="AE6573" i="1"/>
  <c r="AE6574" i="1"/>
  <c r="AE6575" i="1"/>
  <c r="AE6576" i="1"/>
  <c r="AE6577" i="1"/>
  <c r="AE6578" i="1"/>
  <c r="AE6579" i="1"/>
  <c r="AE6580" i="1"/>
  <c r="AE6581" i="1"/>
  <c r="AE6582" i="1"/>
  <c r="AE6583" i="1"/>
  <c r="AE6584" i="1"/>
  <c r="AE6585" i="1"/>
  <c r="J268" i="7" l="1"/>
  <c r="J55" i="7"/>
  <c r="O16000" i="1"/>
  <c r="Q16000" i="1" s="1"/>
  <c r="E260" i="7"/>
  <c r="E279" i="7" s="1"/>
  <c r="H90" i="7"/>
  <c r="AF7861" i="1"/>
  <c r="J129" i="7" s="1"/>
  <c r="AF7850" i="1"/>
  <c r="J128" i="7" s="1"/>
  <c r="AF1484" i="1"/>
  <c r="J42" i="7" s="1"/>
  <c r="Q15553" i="1"/>
  <c r="AF7880" i="1"/>
  <c r="J131" i="7" s="1"/>
  <c r="AF9585" i="1"/>
  <c r="J173" i="7" s="1"/>
  <c r="AE9033" i="1"/>
  <c r="AE9032" i="1"/>
  <c r="AE9031" i="1"/>
  <c r="AE9030" i="1"/>
  <c r="AE9029" i="1"/>
  <c r="AE9028" i="1"/>
  <c r="AE9023" i="1"/>
  <c r="AE8610" i="1"/>
  <c r="AE8609" i="1"/>
  <c r="AE8085" i="1"/>
  <c r="AE7925" i="1"/>
  <c r="AE7926" i="1"/>
  <c r="AE7927" i="1"/>
  <c r="AE7950" i="1"/>
  <c r="AE7924" i="1"/>
  <c r="AE7923" i="1"/>
  <c r="AE7091" i="1"/>
  <c r="AE7090" i="1"/>
  <c r="AE7089" i="1"/>
  <c r="AE7088" i="1"/>
  <c r="AE7087" i="1"/>
  <c r="AE7086" i="1"/>
  <c r="AE5649" i="1"/>
  <c r="A43" i="18" l="1"/>
  <c r="AF7018" i="1"/>
  <c r="J123" i="7" s="1"/>
  <c r="O16002" i="1"/>
  <c r="O16003" i="1" s="1"/>
  <c r="A46" i="18" s="1"/>
  <c r="AF7085" i="1"/>
  <c r="J126" i="7" s="1"/>
  <c r="AF9022" i="1"/>
  <c r="J161" i="7" s="1"/>
  <c r="AE5558" i="1"/>
  <c r="AE4805" i="1"/>
  <c r="AE4804" i="1"/>
  <c r="AE4803" i="1"/>
  <c r="AE4802" i="1"/>
  <c r="AE4801" i="1"/>
  <c r="AE4800" i="1"/>
  <c r="AE4799" i="1"/>
  <c r="AE4798" i="1"/>
  <c r="AE4797" i="1"/>
  <c r="AE4796" i="1"/>
  <c r="AE4795" i="1"/>
  <c r="AE4794" i="1"/>
  <c r="AE4793" i="1"/>
  <c r="AE4792" i="1"/>
  <c r="AE4791" i="1"/>
  <c r="AE4790" i="1"/>
  <c r="AE4789" i="1"/>
  <c r="AE4788" i="1"/>
  <c r="AE4787" i="1"/>
  <c r="AE4786" i="1"/>
  <c r="AE4785" i="1"/>
  <c r="AE4784" i="1"/>
  <c r="AE4783" i="1"/>
  <c r="AE7045" i="1"/>
  <c r="AE7044" i="1"/>
  <c r="AE7043" i="1"/>
  <c r="AE7042" i="1"/>
  <c r="AE7041" i="1"/>
  <c r="AE7040" i="1"/>
  <c r="AE1871" i="1"/>
  <c r="AE1872" i="1"/>
  <c r="AE1873" i="1"/>
  <c r="AE1874" i="1"/>
  <c r="AE1875" i="1"/>
  <c r="AE1876" i="1"/>
  <c r="AE1877" i="1"/>
  <c r="AE1878" i="1"/>
  <c r="AE1879" i="1"/>
  <c r="AE1880" i="1"/>
  <c r="AE1881" i="1"/>
  <c r="AE1882" i="1"/>
  <c r="AE1883" i="1"/>
  <c r="AE1884" i="1"/>
  <c r="AE1885" i="1"/>
  <c r="AE1886" i="1"/>
  <c r="AE1887" i="1"/>
  <c r="AE1888" i="1"/>
  <c r="AE1889" i="1"/>
  <c r="AE1890" i="1"/>
  <c r="AE1891" i="1"/>
  <c r="AE1892" i="1"/>
  <c r="AE1893" i="1"/>
  <c r="AE1894" i="1"/>
  <c r="AE1895" i="1"/>
  <c r="AE1897" i="1"/>
  <c r="AE1898" i="1"/>
  <c r="AE1899" i="1"/>
  <c r="AE1900" i="1"/>
  <c r="AE1901" i="1"/>
  <c r="AE1902" i="1"/>
  <c r="AE1903" i="1"/>
  <c r="AE1904" i="1"/>
  <c r="AE1905" i="1"/>
  <c r="AE1906" i="1"/>
  <c r="AE1907" i="1"/>
  <c r="AE1908" i="1"/>
  <c r="AE1909" i="1"/>
  <c r="AE1910" i="1"/>
  <c r="AE1911" i="1"/>
  <c r="AE1912" i="1"/>
  <c r="AE1913" i="1"/>
  <c r="AE1914" i="1"/>
  <c r="AE1915" i="1"/>
  <c r="AE1916" i="1"/>
  <c r="AE1917" i="1"/>
  <c r="AE1918" i="1"/>
  <c r="AE1919" i="1"/>
  <c r="AE1920" i="1"/>
  <c r="AE1921" i="1"/>
  <c r="AE1922" i="1"/>
  <c r="AE1923" i="1"/>
  <c r="AE1924" i="1"/>
  <c r="AE1925" i="1"/>
  <c r="AE1926" i="1"/>
  <c r="AE1927" i="1"/>
  <c r="AE1928" i="1"/>
  <c r="AE1929" i="1"/>
  <c r="AE1930" i="1"/>
  <c r="AE1931" i="1"/>
  <c r="AE1932" i="1"/>
  <c r="AE1933" i="1"/>
  <c r="AE1934" i="1"/>
  <c r="AE1935" i="1"/>
  <c r="AE1936" i="1"/>
  <c r="AE1937" i="1"/>
  <c r="AE1938" i="1"/>
  <c r="AE1939" i="1"/>
  <c r="AE1940" i="1"/>
  <c r="AE1941" i="1"/>
  <c r="AE1942" i="1"/>
  <c r="AE1943" i="1"/>
  <c r="AE1944" i="1"/>
  <c r="AE1945" i="1"/>
  <c r="AE1946" i="1"/>
  <c r="AE1947" i="1"/>
  <c r="AE1948" i="1"/>
  <c r="AE1949" i="1"/>
  <c r="AE1950" i="1"/>
  <c r="AE1951" i="1"/>
  <c r="AE1952" i="1"/>
  <c r="AE1953" i="1"/>
  <c r="AE1954" i="1"/>
  <c r="AE1955" i="1"/>
  <c r="AE1956" i="1"/>
  <c r="AE1957" i="1"/>
  <c r="AE1958" i="1"/>
  <c r="AE1959" i="1"/>
  <c r="AE1960" i="1"/>
  <c r="AE1961" i="1"/>
  <c r="AE1962" i="1"/>
  <c r="AE1963" i="1"/>
  <c r="AE1964" i="1"/>
  <c r="AE1965" i="1"/>
  <c r="AE1966" i="1"/>
  <c r="AE1967" i="1"/>
  <c r="AE1968" i="1"/>
  <c r="AE1856" i="1"/>
  <c r="AE1857" i="1"/>
  <c r="AE1858" i="1"/>
  <c r="AE1859" i="1"/>
  <c r="AE1860" i="1"/>
  <c r="AE1861" i="1"/>
  <c r="AE1862" i="1"/>
  <c r="AE1863" i="1"/>
  <c r="AE1864" i="1"/>
  <c r="AE1865" i="1"/>
  <c r="AE1866" i="1"/>
  <c r="AE1867" i="1"/>
  <c r="AE1868" i="1"/>
  <c r="AE1869" i="1"/>
  <c r="AE1870" i="1"/>
  <c r="AE1667" i="1"/>
  <c r="AE1664" i="1"/>
  <c r="A45" i="18" l="1"/>
  <c r="AE836" i="1"/>
  <c r="AE828" i="1"/>
  <c r="AE827" i="1"/>
  <c r="AE826" i="1"/>
  <c r="AE825" i="1"/>
  <c r="AF785" i="1" s="1"/>
  <c r="J24" i="7" s="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5698" i="1"/>
  <c r="AE2211" i="1" l="1"/>
  <c r="AE9417" i="1" l="1"/>
  <c r="AE6762" i="1"/>
  <c r="AE6897" i="1"/>
  <c r="BG6888" i="1"/>
  <c r="AE6888" i="1"/>
  <c r="BG6889" i="1"/>
  <c r="AE6889" i="1"/>
  <c r="BG6589" i="1"/>
  <c r="BF6588" i="1"/>
  <c r="AE11322" i="1"/>
  <c r="AE11735" i="1"/>
  <c r="BG6599" i="1" l="1"/>
  <c r="BG6600" i="1"/>
  <c r="BG6601" i="1"/>
  <c r="BG6602" i="1"/>
  <c r="BG6603" i="1"/>
  <c r="BG6604" i="1"/>
  <c r="BG6605" i="1"/>
  <c r="BG6606" i="1"/>
  <c r="BG6607" i="1"/>
  <c r="BG6608" i="1"/>
  <c r="BG6609" i="1"/>
  <c r="BG6610" i="1"/>
  <c r="BG6611" i="1"/>
  <c r="BG6612" i="1"/>
  <c r="BG6613" i="1"/>
  <c r="BG6614" i="1"/>
  <c r="BG6615" i="1"/>
  <c r="BG6616" i="1"/>
  <c r="BG6617" i="1"/>
  <c r="BG6618" i="1"/>
  <c r="BG6619" i="1"/>
  <c r="BG6620" i="1"/>
  <c r="BG6621" i="1"/>
  <c r="BG6622" i="1"/>
  <c r="BG6627" i="1"/>
  <c r="BG6628" i="1"/>
  <c r="BG6629" i="1"/>
  <c r="BG6630" i="1"/>
  <c r="BG6631" i="1"/>
  <c r="BG6632" i="1"/>
  <c r="BG6633" i="1"/>
  <c r="BG6634" i="1"/>
  <c r="BG6635" i="1"/>
  <c r="BG6636" i="1"/>
  <c r="BG6637" i="1"/>
  <c r="BG6638" i="1"/>
  <c r="BG6642" i="1"/>
  <c r="BG6643" i="1"/>
  <c r="BG6644" i="1"/>
  <c r="BG6645" i="1"/>
  <c r="BG6646" i="1"/>
  <c r="BG6647" i="1"/>
  <c r="BG6648" i="1"/>
  <c r="BG6649" i="1"/>
  <c r="BG6650" i="1"/>
  <c r="BG6651" i="1"/>
  <c r="BG6652" i="1"/>
  <c r="BG6653" i="1"/>
  <c r="BG6654" i="1"/>
  <c r="BG6655" i="1"/>
  <c r="BG6656" i="1"/>
  <c r="BG6661" i="1"/>
  <c r="BG6662" i="1"/>
  <c r="BG6663" i="1"/>
  <c r="BG6664" i="1"/>
  <c r="BG6665" i="1"/>
  <c r="BG6666" i="1"/>
  <c r="BG6668" i="1"/>
  <c r="BG6669" i="1"/>
  <c r="BG6670" i="1"/>
  <c r="BG6671" i="1"/>
  <c r="BG6672" i="1"/>
  <c r="BG6673" i="1"/>
  <c r="BG6674" i="1"/>
  <c r="BG6675" i="1"/>
  <c r="BG6677" i="1"/>
  <c r="BG6678" i="1"/>
  <c r="BG6679" i="1"/>
  <c r="BG6680" i="1"/>
  <c r="BG6681" i="1"/>
  <c r="BG6682" i="1"/>
  <c r="BG6683" i="1"/>
  <c r="BG6684" i="1"/>
  <c r="BG6685" i="1"/>
  <c r="BG6690" i="1"/>
  <c r="BG6691" i="1"/>
  <c r="BG6692" i="1"/>
  <c r="BG6693" i="1"/>
  <c r="BG6695" i="1"/>
  <c r="BG6696" i="1"/>
  <c r="BG6697" i="1"/>
  <c r="BG6698" i="1"/>
  <c r="BG6699" i="1"/>
  <c r="BG6704" i="1"/>
  <c r="BG6705" i="1"/>
  <c r="BG6706" i="1"/>
  <c r="BG6707" i="1"/>
  <c r="BG6708" i="1"/>
  <c r="BG6709" i="1"/>
  <c r="BG6710" i="1"/>
  <c r="BG6712" i="1"/>
  <c r="BG6713" i="1"/>
  <c r="BG6714" i="1"/>
  <c r="BG6715" i="1"/>
  <c r="BG6720" i="1"/>
  <c r="BG6721" i="1"/>
  <c r="BG6722" i="1"/>
  <c r="BG6723" i="1"/>
  <c r="BG6724" i="1"/>
  <c r="BG6726" i="1"/>
  <c r="BG6727" i="1"/>
  <c r="BG6730" i="1"/>
  <c r="BG6731" i="1"/>
  <c r="BG6733" i="1"/>
  <c r="BG6734" i="1"/>
  <c r="BG6737" i="1"/>
  <c r="BG6738" i="1"/>
  <c r="BG6740" i="1"/>
  <c r="BG6742" i="1"/>
  <c r="BG6743" i="1"/>
  <c r="BG6746" i="1"/>
  <c r="BG6748" i="1"/>
  <c r="BG6749" i="1"/>
  <c r="BG6750" i="1"/>
  <c r="BG6751" i="1"/>
  <c r="BG6752" i="1"/>
  <c r="BG6753" i="1"/>
  <c r="BG6754" i="1"/>
  <c r="BG6755" i="1"/>
  <c r="BG6756" i="1"/>
  <c r="BG6757" i="1"/>
  <c r="BG6758" i="1"/>
  <c r="BG6760" i="1"/>
  <c r="BG6761" i="1"/>
  <c r="BG6764" i="1"/>
  <c r="BG6765" i="1"/>
  <c r="BG6767" i="1"/>
  <c r="BG6775" i="1"/>
  <c r="BG6776" i="1"/>
  <c r="BG6777" i="1"/>
  <c r="BG6778" i="1"/>
  <c r="BG6779" i="1"/>
  <c r="BG6780" i="1"/>
  <c r="BG6784" i="1"/>
  <c r="BG6788" i="1"/>
  <c r="BG6791" i="1"/>
  <c r="BG6792" i="1"/>
  <c r="BG6794" i="1"/>
  <c r="BG6795" i="1"/>
  <c r="BG6796" i="1"/>
  <c r="BG6797" i="1"/>
  <c r="BG6798" i="1"/>
  <c r="BG6799" i="1"/>
  <c r="BG6800" i="1"/>
  <c r="BG6801" i="1"/>
  <c r="BG6802" i="1"/>
  <c r="BG6803" i="1"/>
  <c r="BG6804" i="1"/>
  <c r="BG6805" i="1"/>
  <c r="BG6806" i="1"/>
  <c r="BG6807" i="1"/>
  <c r="BG6808" i="1"/>
  <c r="BG6809" i="1"/>
  <c r="BG6810" i="1"/>
  <c r="BG6811" i="1"/>
  <c r="BG6812" i="1"/>
  <c r="BG6813" i="1"/>
  <c r="BG6814" i="1"/>
  <c r="BG6815" i="1"/>
  <c r="BG6817" i="1"/>
  <c r="BG6818" i="1"/>
  <c r="BG6816" i="1"/>
  <c r="BG6819" i="1"/>
  <c r="BG6820" i="1"/>
  <c r="BG6821" i="1"/>
  <c r="BG6822" i="1"/>
  <c r="BG6823" i="1"/>
  <c r="BG6824" i="1"/>
  <c r="BG6827" i="1"/>
  <c r="BG6828" i="1"/>
  <c r="BG6829" i="1"/>
  <c r="BG6832" i="1"/>
  <c r="BG6833" i="1"/>
  <c r="BG6834" i="1"/>
  <c r="BG6836" i="1"/>
  <c r="BG6835" i="1"/>
  <c r="BG6837" i="1"/>
  <c r="BG6838" i="1"/>
  <c r="BG6839" i="1"/>
  <c r="BG6840" i="1"/>
  <c r="BG6841" i="1"/>
  <c r="BG6842" i="1"/>
  <c r="BG6843" i="1"/>
  <c r="BG6845" i="1"/>
  <c r="BG6846" i="1"/>
  <c r="BG6847" i="1"/>
  <c r="BG6848" i="1"/>
  <c r="BG6849" i="1"/>
  <c r="BG6851" i="1"/>
  <c r="BG6854" i="1"/>
  <c r="BG6855" i="1"/>
  <c r="BG6856" i="1"/>
  <c r="BG6857" i="1"/>
  <c r="BG6861" i="1"/>
  <c r="BG6862" i="1"/>
  <c r="BG6863" i="1"/>
  <c r="BG6864" i="1"/>
  <c r="BG6865" i="1"/>
  <c r="BG6866" i="1"/>
  <c r="BG6867" i="1"/>
  <c r="BG6869" i="1"/>
  <c r="BG6870" i="1"/>
  <c r="BG6871" i="1"/>
  <c r="BG6873" i="1"/>
  <c r="BG6874" i="1"/>
  <c r="BG6876" i="1"/>
  <c r="BG6877" i="1"/>
  <c r="BG6878" i="1"/>
  <c r="BG6879" i="1"/>
  <c r="BG6881" i="1"/>
  <c r="BG6590" i="1"/>
  <c r="BG6591" i="1"/>
  <c r="BG6592" i="1"/>
  <c r="BG6593" i="1"/>
  <c r="BG6594" i="1"/>
  <c r="BG6595" i="1"/>
  <c r="BG6596" i="1"/>
  <c r="BG6597" i="1"/>
  <c r="BG6598" i="1"/>
  <c r="AE6877" i="1"/>
  <c r="AE6863" i="1"/>
  <c r="AE6843" i="1"/>
  <c r="AE6836" i="1"/>
  <c r="AE6821" i="1"/>
  <c r="AE6764" i="1"/>
  <c r="BG6588" i="1" l="1"/>
  <c r="BG16005" i="1" s="1"/>
  <c r="AE3002" i="1"/>
  <c r="AE6283" i="1" l="1"/>
  <c r="AE15976" i="1"/>
  <c r="AF15963" i="1" s="1"/>
  <c r="J276" i="7" s="1"/>
  <c r="AE15952" i="1"/>
  <c r="AE15950" i="1"/>
  <c r="AF15949" i="1" s="1"/>
  <c r="J273" i="7" s="1"/>
  <c r="AE15850" i="1"/>
  <c r="AE15849" i="1"/>
  <c r="AE15838" i="1"/>
  <c r="AE15837" i="1"/>
  <c r="AE15834" i="1"/>
  <c r="AE15831" i="1"/>
  <c r="AE15829" i="1"/>
  <c r="AE15828" i="1"/>
  <c r="AE15827" i="1"/>
  <c r="AE15826" i="1"/>
  <c r="AE15825" i="1"/>
  <c r="AE15824" i="1"/>
  <c r="AE15823" i="1"/>
  <c r="AE15822" i="1"/>
  <c r="AE15821" i="1"/>
  <c r="AE15820" i="1"/>
  <c r="AE15819" i="1"/>
  <c r="AE15818" i="1"/>
  <c r="AE15817" i="1"/>
  <c r="AE15816" i="1"/>
  <c r="AE15815" i="1"/>
  <c r="AE15814" i="1"/>
  <c r="AE15813" i="1"/>
  <c r="AE15807" i="1"/>
  <c r="AE15806" i="1"/>
  <c r="AE15805" i="1"/>
  <c r="AE15804" i="1"/>
  <c r="AE15803" i="1"/>
  <c r="AE15802" i="1"/>
  <c r="AE15800" i="1"/>
  <c r="AE15799" i="1"/>
  <c r="AE15798" i="1"/>
  <c r="AE15797" i="1"/>
  <c r="AE15796" i="1"/>
  <c r="AE15795" i="1"/>
  <c r="AE15794" i="1"/>
  <c r="AE15793" i="1"/>
  <c r="AE15792" i="1"/>
  <c r="AE15791" i="1"/>
  <c r="AE15777" i="1"/>
  <c r="AE15776" i="1"/>
  <c r="AE15775" i="1"/>
  <c r="AE15774" i="1"/>
  <c r="AE15773" i="1"/>
  <c r="AE15772" i="1"/>
  <c r="AE15771" i="1"/>
  <c r="AE15770" i="1"/>
  <c r="AE15769" i="1"/>
  <c r="AE15768" i="1"/>
  <c r="AE15767" i="1"/>
  <c r="AE15766" i="1"/>
  <c r="AE15765" i="1"/>
  <c r="AE15700" i="1"/>
  <c r="AF15514" i="1" s="1"/>
  <c r="J257" i="7" s="1"/>
  <c r="AE15679" i="1"/>
  <c r="AE15678" i="1"/>
  <c r="AE15677" i="1"/>
  <c r="AE15676" i="1"/>
  <c r="AE15675" i="1"/>
  <c r="AE15674" i="1"/>
  <c r="AE15672" i="1"/>
  <c r="AE15671" i="1"/>
  <c r="AE15670" i="1"/>
  <c r="AE15669" i="1"/>
  <c r="AE15668" i="1"/>
  <c r="AE15667" i="1"/>
  <c r="AE15666" i="1"/>
  <c r="AE15665" i="1"/>
  <c r="AE15664" i="1"/>
  <c r="AE15663" i="1"/>
  <c r="AE15662" i="1"/>
  <c r="AE15655" i="1"/>
  <c r="AE15648" i="1"/>
  <c r="AE15646" i="1"/>
  <c r="AE15644" i="1"/>
  <c r="AE15634" i="1"/>
  <c r="AE15633" i="1"/>
  <c r="AE15632" i="1"/>
  <c r="AE15631" i="1"/>
  <c r="AE15629" i="1"/>
  <c r="AE15628" i="1"/>
  <c r="AE15627" i="1"/>
  <c r="AE15626" i="1"/>
  <c r="AE15625" i="1"/>
  <c r="AE15624" i="1"/>
  <c r="AE15623" i="1"/>
  <c r="AE15621" i="1"/>
  <c r="AE15620" i="1"/>
  <c r="AE15619" i="1"/>
  <c r="AE15618" i="1"/>
  <c r="AE15617" i="1"/>
  <c r="AE15615" i="1"/>
  <c r="AE15614" i="1"/>
  <c r="AE15613" i="1"/>
  <c r="AE15557" i="1"/>
  <c r="AE15543" i="1"/>
  <c r="AE15542" i="1"/>
  <c r="AE15541" i="1"/>
  <c r="AE15540" i="1"/>
  <c r="AE15544" i="1"/>
  <c r="AE15539" i="1"/>
  <c r="AE15470" i="1"/>
  <c r="AE15469" i="1"/>
  <c r="AE15458" i="1"/>
  <c r="AE15413" i="1"/>
  <c r="AE15411" i="1"/>
  <c r="AE15388" i="1"/>
  <c r="AE15387" i="1"/>
  <c r="AE15241" i="1"/>
  <c r="AE7084" i="1"/>
  <c r="AE7083" i="1"/>
  <c r="AE7081" i="1"/>
  <c r="AE14874" i="1"/>
  <c r="AE14873" i="1"/>
  <c r="AE14872" i="1"/>
  <c r="AE14871" i="1"/>
  <c r="AE14784" i="1"/>
  <c r="AE14783" i="1"/>
  <c r="AE14782" i="1"/>
  <c r="AE14781" i="1"/>
  <c r="AE14780" i="1"/>
  <c r="AE14779" i="1"/>
  <c r="AE14778" i="1"/>
  <c r="AE14777" i="1"/>
  <c r="AE14776" i="1"/>
  <c r="AE14558" i="1"/>
  <c r="AE14546" i="1"/>
  <c r="AF14331" i="1" s="1"/>
  <c r="J240" i="7" s="1"/>
  <c r="AE14534" i="1"/>
  <c r="AF14529" i="1" s="1"/>
  <c r="J245" i="7" s="1"/>
  <c r="AE14484" i="1"/>
  <c r="AF14396" i="1" s="1"/>
  <c r="AE14395" i="1"/>
  <c r="AE14394" i="1"/>
  <c r="AE14393" i="1"/>
  <c r="AE14372" i="1"/>
  <c r="AE14371" i="1"/>
  <c r="AE14370" i="1"/>
  <c r="AE14369" i="1"/>
  <c r="AE14368" i="1"/>
  <c r="AE14359" i="1"/>
  <c r="AE14358" i="1"/>
  <c r="AE14357" i="1"/>
  <c r="AE14356" i="1"/>
  <c r="AE14355" i="1"/>
  <c r="AE14354" i="1"/>
  <c r="AE14353" i="1"/>
  <c r="AE14352" i="1"/>
  <c r="AE14253" i="1"/>
  <c r="AE14252" i="1"/>
  <c r="AE14251" i="1"/>
  <c r="AE14250" i="1"/>
  <c r="AE14249" i="1"/>
  <c r="AE14248" i="1"/>
  <c r="AE14247" i="1"/>
  <c r="AE14246" i="1"/>
  <c r="AE14245" i="1"/>
  <c r="AE14244" i="1"/>
  <c r="AE14243" i="1"/>
  <c r="AE14242" i="1"/>
  <c r="AE14241" i="1"/>
  <c r="AE14240" i="1"/>
  <c r="AE14239" i="1"/>
  <c r="AE14238" i="1"/>
  <c r="AE14237" i="1"/>
  <c r="AE14236" i="1"/>
  <c r="AE14235" i="1"/>
  <c r="AE14234" i="1"/>
  <c r="AE14233" i="1"/>
  <c r="AE14232" i="1"/>
  <c r="AE14231" i="1"/>
  <c r="AE14230" i="1"/>
  <c r="AE14229" i="1"/>
  <c r="AE14228" i="1"/>
  <c r="AE14227" i="1"/>
  <c r="AE14226" i="1"/>
  <c r="AE14212" i="1"/>
  <c r="AE14213" i="1"/>
  <c r="AE14211" i="1"/>
  <c r="AE14210" i="1"/>
  <c r="AE14209" i="1"/>
  <c r="AE14208" i="1"/>
  <c r="AE14207" i="1"/>
  <c r="AF13596" i="1" s="1"/>
  <c r="J230" i="7" s="1"/>
  <c r="AE14201" i="1"/>
  <c r="AE14129" i="1"/>
  <c r="AE14128" i="1"/>
  <c r="AE14127" i="1"/>
  <c r="AE14126" i="1"/>
  <c r="AE14142" i="1"/>
  <c r="AE14141" i="1"/>
  <c r="AE14140" i="1"/>
  <c r="AE14139" i="1"/>
  <c r="AE14138" i="1"/>
  <c r="AE14137" i="1"/>
  <c r="AE14136" i="1"/>
  <c r="AE14135" i="1"/>
  <c r="AE14134" i="1"/>
  <c r="AE14133" i="1"/>
  <c r="AE14132" i="1"/>
  <c r="AE14131" i="1"/>
  <c r="AE14125" i="1"/>
  <c r="AE14123" i="1"/>
  <c r="AE14124" i="1"/>
  <c r="AE14000" i="1"/>
  <c r="AE13998" i="1"/>
  <c r="AE13995" i="1"/>
  <c r="AE13994" i="1"/>
  <c r="AE13991" i="1"/>
  <c r="AE13989" i="1"/>
  <c r="AE13988" i="1"/>
  <c r="AE13985" i="1"/>
  <c r="AE13993" i="1"/>
  <c r="AE13980" i="1"/>
  <c r="AE13979" i="1"/>
  <c r="AE13978" i="1"/>
  <c r="AE13977" i="1"/>
  <c r="AE13976" i="1"/>
  <c r="AE13975" i="1"/>
  <c r="AE13974" i="1"/>
  <c r="AE13973" i="1"/>
  <c r="AE13972" i="1"/>
  <c r="AE13971" i="1"/>
  <c r="AE13970" i="1"/>
  <c r="AE13969" i="1"/>
  <c r="AE13968" i="1"/>
  <c r="AE13967" i="1"/>
  <c r="AE13966" i="1"/>
  <c r="AE13965" i="1"/>
  <c r="AE13964" i="1"/>
  <c r="AE13963" i="1"/>
  <c r="AE13962" i="1"/>
  <c r="AE13961" i="1"/>
  <c r="AE13960" i="1"/>
  <c r="AE13956" i="1"/>
  <c r="AE13955" i="1"/>
  <c r="AE13954" i="1"/>
  <c r="AE13953" i="1"/>
  <c r="AE13952" i="1"/>
  <c r="AE13951" i="1"/>
  <c r="AE13950" i="1"/>
  <c r="AE13949" i="1"/>
  <c r="AE13948" i="1"/>
  <c r="AE13947" i="1"/>
  <c r="AE13946" i="1"/>
  <c r="AE13945" i="1"/>
  <c r="AE13944" i="1"/>
  <c r="AE13931" i="1"/>
  <c r="AF13895" i="1" s="1"/>
  <c r="J233" i="7" s="1"/>
  <c r="AE13846" i="1"/>
  <c r="AF13646" i="1" s="1"/>
  <c r="J232" i="7" s="1"/>
  <c r="AE13583" i="1"/>
  <c r="AE13576" i="1"/>
  <c r="AE13575" i="1"/>
  <c r="AE13574" i="1"/>
  <c r="AE13572" i="1"/>
  <c r="AE13571" i="1"/>
  <c r="AE13573" i="1"/>
  <c r="AE13570" i="1"/>
  <c r="AE13569" i="1"/>
  <c r="AE13568" i="1"/>
  <c r="AE13558" i="1"/>
  <c r="AE13563" i="1"/>
  <c r="AE13567" i="1"/>
  <c r="AE13562" i="1"/>
  <c r="AE13566" i="1"/>
  <c r="AE13561" i="1"/>
  <c r="AE13565" i="1"/>
  <c r="AE13560" i="1"/>
  <c r="AE13564" i="1"/>
  <c r="AE13559" i="1"/>
  <c r="AE13538" i="1"/>
  <c r="AE13534" i="1"/>
  <c r="AE13529" i="1"/>
  <c r="AE13528" i="1"/>
  <c r="AE13527" i="1"/>
  <c r="AE13526" i="1"/>
  <c r="AE13525" i="1"/>
  <c r="AE13524" i="1"/>
  <c r="AE13523" i="1"/>
  <c r="AE13522" i="1"/>
  <c r="AE13521" i="1"/>
  <c r="AE13520" i="1"/>
  <c r="AE13519" i="1"/>
  <c r="AE13497" i="1"/>
  <c r="AE13433" i="1"/>
  <c r="AE13432" i="1"/>
  <c r="AE13429" i="1"/>
  <c r="AE13428" i="1"/>
  <c r="AE13427" i="1"/>
  <c r="AE13426" i="1"/>
  <c r="AE13425" i="1"/>
  <c r="AE13424" i="1"/>
  <c r="AE13423" i="1"/>
  <c r="AE13420" i="1"/>
  <c r="AE13419" i="1"/>
  <c r="AE13418" i="1"/>
  <c r="AE13417" i="1"/>
  <c r="AE13416" i="1"/>
  <c r="AE13414" i="1"/>
  <c r="AE13413" i="1"/>
  <c r="AE13412" i="1"/>
  <c r="AE13411" i="1"/>
  <c r="AE13410" i="1"/>
  <c r="AE13409" i="1"/>
  <c r="AE13408" i="1"/>
  <c r="AE13407" i="1"/>
  <c r="AE13406" i="1"/>
  <c r="AE13404" i="1"/>
  <c r="AE13399" i="1"/>
  <c r="AE13387" i="1"/>
  <c r="AE13384" i="1"/>
  <c r="AE13383" i="1"/>
  <c r="AE13382" i="1"/>
  <c r="AE13378" i="1"/>
  <c r="AE13377" i="1"/>
  <c r="AE13373" i="1"/>
  <c r="AE13371" i="1"/>
  <c r="AE13370" i="1"/>
  <c r="AE13369" i="1"/>
  <c r="AE13368" i="1"/>
  <c r="AE13365" i="1"/>
  <c r="AE13364" i="1"/>
  <c r="AE13363" i="1"/>
  <c r="AE13362" i="1"/>
  <c r="AE13361" i="1"/>
  <c r="AE13360" i="1"/>
  <c r="AE13357" i="1"/>
  <c r="AE13352" i="1"/>
  <c r="AE13351" i="1"/>
  <c r="AE13350" i="1"/>
  <c r="AE13349" i="1"/>
  <c r="AE13346" i="1"/>
  <c r="AE13340" i="1"/>
  <c r="AE13339" i="1"/>
  <c r="AE13336" i="1"/>
  <c r="AE13335" i="1"/>
  <c r="AE13334" i="1"/>
  <c r="AE13332" i="1"/>
  <c r="AE13331" i="1"/>
  <c r="AE13330" i="1"/>
  <c r="AE13327" i="1"/>
  <c r="AE13326" i="1"/>
  <c r="AE13325" i="1"/>
  <c r="AE13324" i="1"/>
  <c r="AE13323" i="1"/>
  <c r="AE13322" i="1"/>
  <c r="AE13321" i="1"/>
  <c r="AE13320" i="1"/>
  <c r="AE13319" i="1"/>
  <c r="AE13318" i="1"/>
  <c r="AE13317" i="1"/>
  <c r="AE13316" i="1"/>
  <c r="AE13315" i="1"/>
  <c r="AE13314" i="1"/>
  <c r="AE13313" i="1"/>
  <c r="AE13312" i="1"/>
  <c r="AE13311" i="1"/>
  <c r="AE13310" i="1"/>
  <c r="AE13309" i="1"/>
  <c r="AE13308" i="1"/>
  <c r="AE13307" i="1"/>
  <c r="AE13306" i="1"/>
  <c r="AE13305" i="1"/>
  <c r="AE13304" i="1"/>
  <c r="AE13303" i="1"/>
  <c r="AE13302" i="1"/>
  <c r="AF13030" i="1" s="1"/>
  <c r="J214" i="7" s="1"/>
  <c r="AE13284" i="1"/>
  <c r="AF13283" i="1" s="1"/>
  <c r="J218" i="7" s="1"/>
  <c r="AE13282" i="1"/>
  <c r="AE13029" i="1"/>
  <c r="AE13028" i="1"/>
  <c r="AE13027" i="1"/>
  <c r="AE13025" i="1"/>
  <c r="AE13024" i="1"/>
  <c r="AE12705" i="1"/>
  <c r="AE12704" i="1"/>
  <c r="AE12703" i="1"/>
  <c r="AE12702" i="1"/>
  <c r="AE12701" i="1"/>
  <c r="AE12700" i="1"/>
  <c r="AE12626" i="1"/>
  <c r="AE12625" i="1"/>
  <c r="AE12624" i="1"/>
  <c r="AE12622" i="1"/>
  <c r="AE12621" i="1"/>
  <c r="AE12620" i="1"/>
  <c r="AE12609" i="1"/>
  <c r="AE12608" i="1"/>
  <c r="AE12607" i="1"/>
  <c r="AE12606" i="1"/>
  <c r="AE12605" i="1"/>
  <c r="AE12604" i="1"/>
  <c r="AE12603" i="1"/>
  <c r="AE12602" i="1"/>
  <c r="AE12601" i="1"/>
  <c r="AE12595" i="1"/>
  <c r="AE12594" i="1"/>
  <c r="AE12593" i="1"/>
  <c r="AE12592" i="1"/>
  <c r="AE12591" i="1"/>
  <c r="AE12586" i="1"/>
  <c r="AE12590" i="1"/>
  <c r="AE12589" i="1"/>
  <c r="AE12588" i="1"/>
  <c r="AE12587" i="1"/>
  <c r="AE12585" i="1"/>
  <c r="AE12584" i="1"/>
  <c r="AE12583" i="1"/>
  <c r="AE12582" i="1"/>
  <c r="AE12581" i="1"/>
  <c r="AE12580" i="1"/>
  <c r="AE12577" i="1"/>
  <c r="AE12565" i="1"/>
  <c r="AE12564" i="1"/>
  <c r="AE12563" i="1"/>
  <c r="AE12562" i="1"/>
  <c r="AE12558" i="1"/>
  <c r="AE12560" i="1"/>
  <c r="AE12556" i="1"/>
  <c r="AE12555" i="1"/>
  <c r="AE12554" i="1"/>
  <c r="AE12553" i="1"/>
  <c r="AE12551" i="1"/>
  <c r="AE12552" i="1"/>
  <c r="AE12546" i="1"/>
  <c r="AE12545" i="1"/>
  <c r="AE12544" i="1"/>
  <c r="AE12543" i="1"/>
  <c r="AE15741" i="1"/>
  <c r="AE15738" i="1"/>
  <c r="AE15740" i="1"/>
  <c r="AE15737" i="1"/>
  <c r="AE15735" i="1"/>
  <c r="AE15734" i="1"/>
  <c r="AE15733" i="1"/>
  <c r="AE15732" i="1"/>
  <c r="AE15730" i="1"/>
  <c r="AE15729" i="1"/>
  <c r="AE15728" i="1"/>
  <c r="AE15727" i="1"/>
  <c r="AE15726" i="1"/>
  <c r="AE15719" i="1"/>
  <c r="AE15718" i="1"/>
  <c r="AE15717" i="1"/>
  <c r="AE15716" i="1"/>
  <c r="AE15715" i="1"/>
  <c r="AE15712" i="1"/>
  <c r="AE15711" i="1"/>
  <c r="AE15710" i="1"/>
  <c r="AE12515" i="1"/>
  <c r="AF12240" i="1" s="1"/>
  <c r="J197" i="7" s="1"/>
  <c r="AE12497" i="1"/>
  <c r="AE12496" i="1"/>
  <c r="AE12495" i="1"/>
  <c r="AE12494" i="1"/>
  <c r="AE12493" i="1"/>
  <c r="AE12492" i="1"/>
  <c r="AE12491" i="1"/>
  <c r="AE12490" i="1"/>
  <c r="AE12489" i="1"/>
  <c r="AE12488" i="1"/>
  <c r="AE12487" i="1"/>
  <c r="AE12486" i="1"/>
  <c r="AE12313" i="1"/>
  <c r="AE12299" i="1"/>
  <c r="AF12296" i="1" s="1"/>
  <c r="J200" i="7" s="1"/>
  <c r="AE12283" i="1"/>
  <c r="AE12282" i="1"/>
  <c r="AE12281" i="1"/>
  <c r="AE8179" i="1"/>
  <c r="AF8172" i="1" s="1"/>
  <c r="J145" i="7" s="1"/>
  <c r="AE729" i="1"/>
  <c r="AE12041" i="1"/>
  <c r="AE12040" i="1"/>
  <c r="AF11550" i="1" s="1"/>
  <c r="J184" i="7" s="1"/>
  <c r="AE11866" i="1"/>
  <c r="AF11865" i="1" s="1"/>
  <c r="J194" i="7" s="1"/>
  <c r="AE11784" i="1"/>
  <c r="AE11783" i="1"/>
  <c r="AE11782" i="1"/>
  <c r="AE11781" i="1"/>
  <c r="AE11780" i="1"/>
  <c r="AE11779" i="1"/>
  <c r="AE11778" i="1"/>
  <c r="AE11756" i="1"/>
  <c r="AE11755" i="1"/>
  <c r="AE11754" i="1"/>
  <c r="AE11753" i="1"/>
  <c r="AE11752" i="1"/>
  <c r="AE11751" i="1"/>
  <c r="AE11750" i="1"/>
  <c r="AE11748" i="1"/>
  <c r="AE11747" i="1"/>
  <c r="AE11746" i="1"/>
  <c r="AE11738" i="1"/>
  <c r="AE11736" i="1"/>
  <c r="AE11734" i="1"/>
  <c r="AE11733" i="1"/>
  <c r="AE11732" i="1"/>
  <c r="AE11731" i="1"/>
  <c r="AE11730" i="1"/>
  <c r="AE11729" i="1"/>
  <c r="AE11728" i="1"/>
  <c r="AE11727" i="1"/>
  <c r="AE11726" i="1"/>
  <c r="AE11725" i="1"/>
  <c r="AE11717" i="1"/>
  <c r="AE11716" i="1"/>
  <c r="AE11715" i="1"/>
  <c r="AE11714" i="1"/>
  <c r="AE11713" i="1"/>
  <c r="AE11712" i="1"/>
  <c r="AE11711" i="1"/>
  <c r="AE11710" i="1"/>
  <c r="AE11709" i="1"/>
  <c r="AE11708" i="1"/>
  <c r="AE11707" i="1"/>
  <c r="AE11706" i="1"/>
  <c r="AE11705" i="1"/>
  <c r="AE11702" i="1"/>
  <c r="AE11704" i="1"/>
  <c r="AE11703" i="1"/>
  <c r="AE11701" i="1"/>
  <c r="AE11700" i="1"/>
  <c r="AE11699" i="1"/>
  <c r="AE11698" i="1"/>
  <c r="AE11697" i="1"/>
  <c r="AE11696" i="1"/>
  <c r="AE11695" i="1"/>
  <c r="AE11694" i="1"/>
  <c r="AE11693" i="1"/>
  <c r="AE11692" i="1"/>
  <c r="AE11691" i="1"/>
  <c r="AE11690" i="1"/>
  <c r="AE11689" i="1"/>
  <c r="AE11650" i="1"/>
  <c r="AE11649" i="1"/>
  <c r="AE11648" i="1"/>
  <c r="AE11647" i="1"/>
  <c r="AE11646" i="1"/>
  <c r="AE11645" i="1"/>
  <c r="AE11644" i="1"/>
  <c r="AE11643" i="1"/>
  <c r="AE11642" i="1"/>
  <c r="AE11641" i="1"/>
  <c r="AE11640" i="1"/>
  <c r="AE11639" i="1"/>
  <c r="AE11638" i="1"/>
  <c r="AE11637" i="1"/>
  <c r="AE11635" i="1"/>
  <c r="AE11616" i="1"/>
  <c r="AE11615" i="1"/>
  <c r="AE11614" i="1"/>
  <c r="AE11568" i="1"/>
  <c r="AE11567" i="1"/>
  <c r="AJ16000" i="1" s="1"/>
  <c r="AK16001" i="1" s="1"/>
  <c r="AE11561" i="1"/>
  <c r="AE11560" i="1"/>
  <c r="AE11559" i="1"/>
  <c r="AE11558" i="1"/>
  <c r="AE11557" i="1"/>
  <c r="AE11556" i="1"/>
  <c r="AE11430" i="1"/>
  <c r="AE11429" i="1"/>
  <c r="AE11428" i="1"/>
  <c r="AE11427" i="1"/>
  <c r="AE11426" i="1"/>
  <c r="AE11425" i="1"/>
  <c r="AE11340" i="1"/>
  <c r="AE11339" i="1"/>
  <c r="AE11338" i="1"/>
  <c r="AE11337" i="1"/>
  <c r="AE11336" i="1"/>
  <c r="AE11335" i="1"/>
  <c r="AE11334" i="1"/>
  <c r="AE11333" i="1"/>
  <c r="AE11332" i="1"/>
  <c r="AE11331" i="1"/>
  <c r="AE11330" i="1"/>
  <c r="AE11329" i="1"/>
  <c r="AE11328" i="1"/>
  <c r="AE11327" i="1"/>
  <c r="AE11326" i="1"/>
  <c r="AE11325" i="1"/>
  <c r="AE11324" i="1"/>
  <c r="AE11323" i="1"/>
  <c r="AE11321" i="1"/>
  <c r="AE11320" i="1"/>
  <c r="AE11319" i="1"/>
  <c r="AE11318" i="1"/>
  <c r="AE11317" i="1"/>
  <c r="AE11316" i="1"/>
  <c r="AE11315" i="1"/>
  <c r="AE11314" i="1"/>
  <c r="AE11313" i="1"/>
  <c r="AE11312" i="1"/>
  <c r="AE11311" i="1"/>
  <c r="AE11310" i="1"/>
  <c r="AE11309" i="1"/>
  <c r="AE11308" i="1"/>
  <c r="AE11307" i="1"/>
  <c r="AE11306" i="1"/>
  <c r="AE11305" i="1"/>
  <c r="AE11304" i="1"/>
  <c r="AE11303" i="1"/>
  <c r="AE11302" i="1"/>
  <c r="AE11301" i="1"/>
  <c r="AE11300" i="1"/>
  <c r="AE11299" i="1"/>
  <c r="AE11274" i="1"/>
  <c r="AE11273" i="1"/>
  <c r="AE11272" i="1"/>
  <c r="AE11271" i="1"/>
  <c r="AE11270" i="1"/>
  <c r="AE11269" i="1"/>
  <c r="AE11268" i="1"/>
  <c r="AE11267" i="1"/>
  <c r="AE11266" i="1"/>
  <c r="AE11265" i="1"/>
  <c r="AE11264" i="1"/>
  <c r="AE11263" i="1"/>
  <c r="AE11262" i="1"/>
  <c r="AE11261" i="1"/>
  <c r="AE11260" i="1"/>
  <c r="AE11259" i="1"/>
  <c r="AE11052" i="1"/>
  <c r="AE11051" i="1"/>
  <c r="AE10903" i="1"/>
  <c r="AE10902" i="1"/>
  <c r="AE10901" i="1"/>
  <c r="AE10900" i="1"/>
  <c r="AE10899" i="1"/>
  <c r="AE10898" i="1"/>
  <c r="AE10897" i="1"/>
  <c r="AE10896" i="1"/>
  <c r="AE10895" i="1"/>
  <c r="AE10894" i="1"/>
  <c r="AE10893" i="1"/>
  <c r="AE10892" i="1"/>
  <c r="AE10891" i="1"/>
  <c r="AE10890" i="1"/>
  <c r="AE10889" i="1"/>
  <c r="AE10888" i="1"/>
  <c r="AE10887" i="1"/>
  <c r="AE10886" i="1"/>
  <c r="AE10885" i="1"/>
  <c r="AE10884" i="1"/>
  <c r="AE10883" i="1"/>
  <c r="AE10882" i="1"/>
  <c r="AE10881" i="1"/>
  <c r="AE10880" i="1"/>
  <c r="AE10879" i="1"/>
  <c r="AE10878" i="1"/>
  <c r="AE10877" i="1"/>
  <c r="AE10876" i="1"/>
  <c r="AE10875" i="1"/>
  <c r="AE10874" i="1"/>
  <c r="AE10873" i="1"/>
  <c r="AE10872" i="1"/>
  <c r="AE10871" i="1"/>
  <c r="AE10870" i="1"/>
  <c r="AE10869" i="1"/>
  <c r="AE10868" i="1"/>
  <c r="AE10867" i="1"/>
  <c r="AE10866" i="1"/>
  <c r="AE10865" i="1"/>
  <c r="AE10864" i="1"/>
  <c r="AE10863" i="1"/>
  <c r="AE10862" i="1"/>
  <c r="AE10861" i="1"/>
  <c r="AE10860" i="1"/>
  <c r="AE10859" i="1"/>
  <c r="AE10858" i="1"/>
  <c r="AE10857" i="1"/>
  <c r="AE10856" i="1"/>
  <c r="AE10855" i="1"/>
  <c r="AE10854" i="1"/>
  <c r="AE10853" i="1"/>
  <c r="AE10852" i="1"/>
  <c r="AE10851" i="1"/>
  <c r="AE10850" i="1"/>
  <c r="AE10849" i="1"/>
  <c r="AE10848" i="1"/>
  <c r="AE10847" i="1"/>
  <c r="AE10846" i="1"/>
  <c r="AE10845" i="1"/>
  <c r="AE10844" i="1"/>
  <c r="AE10843" i="1"/>
  <c r="AE10842" i="1"/>
  <c r="AE10841" i="1"/>
  <c r="AE10840" i="1"/>
  <c r="AE10839" i="1"/>
  <c r="AE10838" i="1"/>
  <c r="AE10837" i="1"/>
  <c r="AE10836" i="1"/>
  <c r="AE10835" i="1"/>
  <c r="AE10834" i="1"/>
  <c r="AE10833" i="1"/>
  <c r="AE10832" i="1"/>
  <c r="AE10831" i="1"/>
  <c r="AE10830" i="1"/>
  <c r="AE10829" i="1"/>
  <c r="AE10828" i="1"/>
  <c r="AE10827" i="1"/>
  <c r="AE10826" i="1"/>
  <c r="AE10825" i="1"/>
  <c r="AE10824" i="1"/>
  <c r="AE10823" i="1"/>
  <c r="AE10822" i="1"/>
  <c r="AE10821" i="1"/>
  <c r="AE10820" i="1"/>
  <c r="AE10819" i="1"/>
  <c r="AE10818" i="1"/>
  <c r="AE10817" i="1"/>
  <c r="AE10816" i="1"/>
  <c r="AE10815" i="1"/>
  <c r="AE10814" i="1"/>
  <c r="AE10813" i="1"/>
  <c r="AE10812" i="1"/>
  <c r="AE10811" i="1"/>
  <c r="AE10810" i="1"/>
  <c r="AE10809" i="1"/>
  <c r="AE10808" i="1"/>
  <c r="AE10807" i="1"/>
  <c r="AE10806" i="1"/>
  <c r="AE10805" i="1"/>
  <c r="AE10804" i="1"/>
  <c r="AE10803" i="1"/>
  <c r="AE10802" i="1"/>
  <c r="AE10801" i="1"/>
  <c r="AE10800" i="1"/>
  <c r="AE10799" i="1"/>
  <c r="AE10798" i="1"/>
  <c r="AE10797" i="1"/>
  <c r="AE10796" i="1"/>
  <c r="AE10795" i="1"/>
  <c r="AE10794" i="1"/>
  <c r="AE10793" i="1"/>
  <c r="AE10792" i="1"/>
  <c r="AE10791" i="1"/>
  <c r="AE10790" i="1"/>
  <c r="AE10789" i="1"/>
  <c r="AE10788" i="1"/>
  <c r="AE10787" i="1"/>
  <c r="AE10786" i="1"/>
  <c r="AE10785" i="1"/>
  <c r="AE10784" i="1"/>
  <c r="AE10783" i="1"/>
  <c r="AE10782" i="1"/>
  <c r="AE10781" i="1"/>
  <c r="AE10780" i="1"/>
  <c r="AE10779" i="1"/>
  <c r="AE10778" i="1"/>
  <c r="AE10777" i="1"/>
  <c r="AE10776" i="1"/>
  <c r="AE10775" i="1"/>
  <c r="AE10774" i="1"/>
  <c r="AE10773" i="1"/>
  <c r="AE10772" i="1"/>
  <c r="AE10771" i="1"/>
  <c r="AE10770" i="1"/>
  <c r="AE10769" i="1"/>
  <c r="AE10768" i="1"/>
  <c r="AE10767" i="1"/>
  <c r="AE10766" i="1"/>
  <c r="AE10765" i="1"/>
  <c r="AE10764" i="1"/>
  <c r="AE10763" i="1"/>
  <c r="AE10762" i="1"/>
  <c r="AE10761" i="1"/>
  <c r="AE10760" i="1"/>
  <c r="AE10759" i="1"/>
  <c r="AE10758" i="1"/>
  <c r="AE10757" i="1"/>
  <c r="AE10756" i="1"/>
  <c r="AE10755" i="1"/>
  <c r="AE10754" i="1"/>
  <c r="AE10753" i="1"/>
  <c r="AE10752" i="1"/>
  <c r="AE10751" i="1"/>
  <c r="AE10750" i="1"/>
  <c r="AE10749" i="1"/>
  <c r="AE10748" i="1"/>
  <c r="AE10747" i="1"/>
  <c r="AE10746" i="1"/>
  <c r="AE10745" i="1"/>
  <c r="AE10744" i="1"/>
  <c r="AE10743" i="1"/>
  <c r="AE10742" i="1"/>
  <c r="AE10741" i="1"/>
  <c r="AE10740" i="1"/>
  <c r="AE10739" i="1"/>
  <c r="AE10738" i="1"/>
  <c r="AE10737" i="1"/>
  <c r="AE10736" i="1"/>
  <c r="AE10735" i="1"/>
  <c r="AE10734" i="1"/>
  <c r="AE10733" i="1"/>
  <c r="AE10732" i="1"/>
  <c r="AE10731" i="1"/>
  <c r="AE10730" i="1"/>
  <c r="AE10729" i="1"/>
  <c r="AE10728" i="1"/>
  <c r="AE10727" i="1"/>
  <c r="AE10726" i="1"/>
  <c r="AE10725" i="1"/>
  <c r="AE10724" i="1"/>
  <c r="AE10723" i="1"/>
  <c r="AE10722" i="1"/>
  <c r="AE10721" i="1"/>
  <c r="AE10720" i="1"/>
  <c r="AE10719" i="1"/>
  <c r="AE10718" i="1"/>
  <c r="AE10717" i="1"/>
  <c r="AE10716" i="1"/>
  <c r="AE10715" i="1"/>
  <c r="AE10714" i="1"/>
  <c r="AE10713" i="1"/>
  <c r="AE10712" i="1"/>
  <c r="AE10711" i="1"/>
  <c r="AE10710" i="1"/>
  <c r="AE10709" i="1"/>
  <c r="AE10708" i="1"/>
  <c r="AE10707" i="1"/>
  <c r="AE10706" i="1"/>
  <c r="AE10705" i="1"/>
  <c r="AE10704" i="1"/>
  <c r="AE10702" i="1"/>
  <c r="AE10701" i="1"/>
  <c r="AE10700" i="1"/>
  <c r="AE10699" i="1"/>
  <c r="AE10698" i="1"/>
  <c r="AE10697" i="1"/>
  <c r="AE10696" i="1"/>
  <c r="AE10695" i="1"/>
  <c r="AE10694" i="1"/>
  <c r="AE10693" i="1"/>
  <c r="AE10692" i="1"/>
  <c r="AE10691" i="1"/>
  <c r="AE10690" i="1"/>
  <c r="AE10689" i="1"/>
  <c r="AE10688" i="1"/>
  <c r="AE10687" i="1"/>
  <c r="AE10686" i="1"/>
  <c r="AE10685" i="1"/>
  <c r="AE10684" i="1"/>
  <c r="AE10683" i="1"/>
  <c r="AE10682" i="1"/>
  <c r="AE10681" i="1"/>
  <c r="AE10680" i="1"/>
  <c r="AE10679" i="1"/>
  <c r="AE10678" i="1"/>
  <c r="AE10677" i="1"/>
  <c r="AE10676" i="1"/>
  <c r="AE10675" i="1"/>
  <c r="AE10674" i="1"/>
  <c r="AE10673" i="1"/>
  <c r="AE10672" i="1"/>
  <c r="AE10671" i="1"/>
  <c r="AE10670" i="1"/>
  <c r="AE10669" i="1"/>
  <c r="AE10668" i="1"/>
  <c r="AE10667" i="1"/>
  <c r="AE10666" i="1"/>
  <c r="AE10665" i="1"/>
  <c r="AE10664" i="1"/>
  <c r="AE10663" i="1"/>
  <c r="AE10662" i="1"/>
  <c r="AE10661" i="1"/>
  <c r="AE10660" i="1"/>
  <c r="AE10659" i="1"/>
  <c r="AE10658" i="1"/>
  <c r="AE10657" i="1"/>
  <c r="AE10656" i="1"/>
  <c r="AE10655" i="1"/>
  <c r="AE10654" i="1"/>
  <c r="AE10653" i="1"/>
  <c r="AE10652" i="1"/>
  <c r="AE10651" i="1"/>
  <c r="AE10650" i="1"/>
  <c r="AE10649" i="1"/>
  <c r="AE10648" i="1"/>
  <c r="AE10647" i="1"/>
  <c r="AE10646" i="1"/>
  <c r="AE10645" i="1"/>
  <c r="AE10644" i="1"/>
  <c r="AE10643" i="1"/>
  <c r="AE10642" i="1"/>
  <c r="AE10641" i="1"/>
  <c r="AE10640" i="1"/>
  <c r="AE10639" i="1"/>
  <c r="AE10638" i="1"/>
  <c r="AE10637" i="1"/>
  <c r="AE10636" i="1"/>
  <c r="AE10635" i="1"/>
  <c r="AE10634" i="1"/>
  <c r="AE10633" i="1"/>
  <c r="AE10632" i="1"/>
  <c r="AE10631" i="1"/>
  <c r="AE10630" i="1"/>
  <c r="AE10629" i="1"/>
  <c r="AE10628" i="1"/>
  <c r="AE10627" i="1"/>
  <c r="AE10626" i="1"/>
  <c r="AE10625" i="1"/>
  <c r="AE10624" i="1"/>
  <c r="AE10623" i="1"/>
  <c r="AE10622" i="1"/>
  <c r="AE10621" i="1"/>
  <c r="AE10620" i="1"/>
  <c r="AE10619" i="1"/>
  <c r="AE10618" i="1"/>
  <c r="AE10617" i="1"/>
  <c r="AE10616" i="1"/>
  <c r="AE10615" i="1"/>
  <c r="AE10614" i="1"/>
  <c r="AE10613" i="1"/>
  <c r="AE10612" i="1"/>
  <c r="AE10611" i="1"/>
  <c r="AE10610" i="1"/>
  <c r="AE10609" i="1"/>
  <c r="AE10608" i="1"/>
  <c r="AE10607" i="1"/>
  <c r="AE10606" i="1"/>
  <c r="AE10605" i="1"/>
  <c r="AE10604" i="1"/>
  <c r="AE10603" i="1"/>
  <c r="AE10602" i="1"/>
  <c r="AE10601" i="1"/>
  <c r="AE10600" i="1"/>
  <c r="AE10599" i="1"/>
  <c r="AE10598" i="1"/>
  <c r="AE10597" i="1"/>
  <c r="AE10596" i="1"/>
  <c r="AE10595" i="1"/>
  <c r="AE10594" i="1"/>
  <c r="AE10593" i="1"/>
  <c r="AE10592" i="1"/>
  <c r="AE10591" i="1"/>
  <c r="AE10590" i="1"/>
  <c r="AE10589" i="1"/>
  <c r="AE10588" i="1"/>
  <c r="AE10587" i="1"/>
  <c r="AE10586" i="1"/>
  <c r="AE10585" i="1"/>
  <c r="AE10584" i="1"/>
  <c r="AE10583" i="1"/>
  <c r="AE10582" i="1"/>
  <c r="AE10581" i="1"/>
  <c r="AE10580" i="1"/>
  <c r="AE10579" i="1"/>
  <c r="AE10578" i="1"/>
  <c r="AE10577" i="1"/>
  <c r="AE10576" i="1"/>
  <c r="AE10575" i="1"/>
  <c r="AE10574" i="1"/>
  <c r="AE10573" i="1"/>
  <c r="AE10572" i="1"/>
  <c r="AE10571" i="1"/>
  <c r="AE10570" i="1"/>
  <c r="AE10569" i="1"/>
  <c r="AE10568" i="1"/>
  <c r="AE10567" i="1"/>
  <c r="AE10566" i="1"/>
  <c r="AE10565" i="1"/>
  <c r="AE10564" i="1"/>
  <c r="AE10563" i="1"/>
  <c r="AE10562" i="1"/>
  <c r="AE10561" i="1"/>
  <c r="AE10560" i="1"/>
  <c r="AE10559" i="1"/>
  <c r="AE10558" i="1"/>
  <c r="AE10557" i="1"/>
  <c r="AE10556" i="1"/>
  <c r="AE10555" i="1"/>
  <c r="AE10554" i="1"/>
  <c r="AE10553" i="1"/>
  <c r="AE10552" i="1"/>
  <c r="AE10551" i="1"/>
  <c r="AE10550" i="1"/>
  <c r="AE10549" i="1"/>
  <c r="AE10548" i="1"/>
  <c r="AE10547" i="1"/>
  <c r="AE10546" i="1"/>
  <c r="AE10545" i="1"/>
  <c r="AE10544" i="1"/>
  <c r="AE10543" i="1"/>
  <c r="AE10542" i="1"/>
  <c r="AE10541" i="1"/>
  <c r="AE10540" i="1"/>
  <c r="AE10539" i="1"/>
  <c r="AE10538" i="1"/>
  <c r="AE10537" i="1"/>
  <c r="AE10536" i="1"/>
  <c r="AE10535" i="1"/>
  <c r="AE10534" i="1"/>
  <c r="AE10533" i="1"/>
  <c r="AE10532" i="1"/>
  <c r="AE10531" i="1"/>
  <c r="AE10530" i="1"/>
  <c r="AE10529" i="1"/>
  <c r="AE10528" i="1"/>
  <c r="AE10527" i="1"/>
  <c r="AE10514" i="1"/>
  <c r="AE10513" i="1"/>
  <c r="AE10512" i="1"/>
  <c r="AE10511" i="1"/>
  <c r="AE10510" i="1"/>
  <c r="AE10509" i="1"/>
  <c r="AE10508" i="1"/>
  <c r="AE10507" i="1"/>
  <c r="AE10506" i="1"/>
  <c r="AE10505" i="1"/>
  <c r="AE10504" i="1"/>
  <c r="AE10503" i="1"/>
  <c r="AE10502" i="1"/>
  <c r="AE10501" i="1"/>
  <c r="AE10500" i="1"/>
  <c r="AE10499" i="1"/>
  <c r="AE10498" i="1"/>
  <c r="AE10497" i="1"/>
  <c r="AE10496" i="1"/>
  <c r="AE10495" i="1"/>
  <c r="AE10494" i="1"/>
  <c r="AE10493" i="1"/>
  <c r="AE10492" i="1"/>
  <c r="AE10491" i="1"/>
  <c r="AE10490" i="1"/>
  <c r="AE10489" i="1"/>
  <c r="AE10488" i="1"/>
  <c r="AE10487" i="1"/>
  <c r="AE10486" i="1"/>
  <c r="AE10485" i="1"/>
  <c r="AE10484" i="1"/>
  <c r="AE10483" i="1"/>
  <c r="AE10482" i="1"/>
  <c r="AE10481" i="1"/>
  <c r="AE10480" i="1"/>
  <c r="AE10479" i="1"/>
  <c r="AE10478" i="1"/>
  <c r="AE10477" i="1"/>
  <c r="AE10476" i="1"/>
  <c r="AE10475" i="1"/>
  <c r="AE10474" i="1"/>
  <c r="AE10473" i="1"/>
  <c r="AE10472" i="1"/>
  <c r="AE10471" i="1"/>
  <c r="AE10470" i="1"/>
  <c r="AE10469" i="1"/>
  <c r="AE10468" i="1"/>
  <c r="AE10467" i="1"/>
  <c r="AE10466" i="1"/>
  <c r="AE10465" i="1"/>
  <c r="AE10464" i="1"/>
  <c r="AE10463" i="1"/>
  <c r="AE10462" i="1"/>
  <c r="AE10461" i="1"/>
  <c r="AE10460" i="1"/>
  <c r="AE10459" i="1"/>
  <c r="AE10458" i="1"/>
  <c r="AE10457" i="1"/>
  <c r="AE10456" i="1"/>
  <c r="AE10455" i="1"/>
  <c r="AE10454" i="1"/>
  <c r="AE10453" i="1"/>
  <c r="AE10452" i="1"/>
  <c r="AE10451" i="1"/>
  <c r="AE10450" i="1"/>
  <c r="AE10449" i="1"/>
  <c r="AE10448" i="1"/>
  <c r="AE10447" i="1"/>
  <c r="AE10446" i="1"/>
  <c r="AE10445" i="1"/>
  <c r="AE10444" i="1"/>
  <c r="AE10443" i="1"/>
  <c r="AE10442" i="1"/>
  <c r="AE10441" i="1"/>
  <c r="AE10440" i="1"/>
  <c r="AE10439" i="1"/>
  <c r="AE10438" i="1"/>
  <c r="AE10437" i="1"/>
  <c r="AE10436" i="1"/>
  <c r="AE10435" i="1"/>
  <c r="AE10434" i="1"/>
  <c r="AE10433" i="1"/>
  <c r="AE10432" i="1"/>
  <c r="AE10431" i="1"/>
  <c r="AE10430" i="1"/>
  <c r="AE10429" i="1"/>
  <c r="AE10428" i="1"/>
  <c r="AE10427" i="1"/>
  <c r="AE10426" i="1"/>
  <c r="AE10425" i="1"/>
  <c r="AE10424" i="1"/>
  <c r="AE10423" i="1"/>
  <c r="AE10422" i="1"/>
  <c r="AE10421" i="1"/>
  <c r="AE10420" i="1"/>
  <c r="AE10419" i="1"/>
  <c r="AE10418" i="1"/>
  <c r="AE10417" i="1"/>
  <c r="AE10416" i="1"/>
  <c r="AE10415" i="1"/>
  <c r="AE10414" i="1"/>
  <c r="AE10413" i="1"/>
  <c r="AE10412" i="1"/>
  <c r="AE10411" i="1"/>
  <c r="AE10410" i="1"/>
  <c r="AE10409" i="1"/>
  <c r="AE10408" i="1"/>
  <c r="AE10407" i="1"/>
  <c r="AE10406" i="1"/>
  <c r="AE10405" i="1"/>
  <c r="AE10404" i="1"/>
  <c r="AE10403" i="1"/>
  <c r="AE10402" i="1"/>
  <c r="AE10401" i="1"/>
  <c r="AE10400" i="1"/>
  <c r="AE10399" i="1"/>
  <c r="AE10398" i="1"/>
  <c r="AE10397" i="1"/>
  <c r="AE10396" i="1"/>
  <c r="AE10395" i="1"/>
  <c r="AE10394" i="1"/>
  <c r="AE10393" i="1"/>
  <c r="AE10392" i="1"/>
  <c r="AE10391" i="1"/>
  <c r="AE10390" i="1"/>
  <c r="AE10389" i="1"/>
  <c r="AE10388" i="1"/>
  <c r="AE10387" i="1"/>
  <c r="AE10386" i="1"/>
  <c r="AE10385" i="1"/>
  <c r="AE10384" i="1"/>
  <c r="AE10383" i="1"/>
  <c r="AE10382" i="1"/>
  <c r="AE10381" i="1"/>
  <c r="AE10380" i="1"/>
  <c r="AE10379" i="1"/>
  <c r="AE10378" i="1"/>
  <c r="AE10377" i="1"/>
  <c r="AE10376" i="1"/>
  <c r="AE10375" i="1"/>
  <c r="AE10374" i="1"/>
  <c r="AE10373" i="1"/>
  <c r="AE10372" i="1"/>
  <c r="AE10371" i="1"/>
  <c r="AE10370" i="1"/>
  <c r="AE10369" i="1"/>
  <c r="AE10368" i="1"/>
  <c r="AE10367" i="1"/>
  <c r="AE10366" i="1"/>
  <c r="AE10365" i="1"/>
  <c r="AE10364" i="1"/>
  <c r="AE10362" i="1"/>
  <c r="AE10361" i="1"/>
  <c r="AE10360" i="1"/>
  <c r="AE10359" i="1"/>
  <c r="AE10358" i="1"/>
  <c r="AE10357" i="1"/>
  <c r="AE10356" i="1"/>
  <c r="AE10355" i="1"/>
  <c r="AE10354" i="1"/>
  <c r="AE10353" i="1"/>
  <c r="AE10352" i="1"/>
  <c r="AE10351" i="1"/>
  <c r="AE10350" i="1"/>
  <c r="AE10349" i="1"/>
  <c r="AE10348" i="1"/>
  <c r="AE10347" i="1"/>
  <c r="AE10346" i="1"/>
  <c r="AE10345" i="1"/>
  <c r="AE10344" i="1"/>
  <c r="AE10343" i="1"/>
  <c r="AE10342" i="1"/>
  <c r="AE10341" i="1"/>
  <c r="AE10340" i="1"/>
  <c r="AE10339" i="1"/>
  <c r="AE10338" i="1"/>
  <c r="AE10337" i="1"/>
  <c r="AE10336" i="1"/>
  <c r="AE10335" i="1"/>
  <c r="AE10334" i="1"/>
  <c r="AE10333" i="1"/>
  <c r="AE10332" i="1"/>
  <c r="AE10331" i="1"/>
  <c r="AE10330" i="1"/>
  <c r="AE10329" i="1"/>
  <c r="AE10328" i="1"/>
  <c r="AE10327" i="1"/>
  <c r="AE10326" i="1"/>
  <c r="AE10325" i="1"/>
  <c r="AE10324" i="1"/>
  <c r="AE10323" i="1"/>
  <c r="AE10322" i="1"/>
  <c r="AE10321" i="1"/>
  <c r="AE10320" i="1"/>
  <c r="AE10319" i="1"/>
  <c r="AE10318" i="1"/>
  <c r="AE10317" i="1"/>
  <c r="AE10308" i="1"/>
  <c r="AE10307" i="1"/>
  <c r="AE10306" i="1"/>
  <c r="AE10305" i="1"/>
  <c r="AE10304" i="1"/>
  <c r="AE10303" i="1"/>
  <c r="AE10302" i="1"/>
  <c r="AE10301" i="1"/>
  <c r="AE10316" i="1"/>
  <c r="AE10315" i="1"/>
  <c r="AE10314" i="1"/>
  <c r="AE10313" i="1"/>
  <c r="AE10312" i="1"/>
  <c r="AE10311" i="1"/>
  <c r="AE10310" i="1"/>
  <c r="AE10297" i="1"/>
  <c r="AE10296" i="1"/>
  <c r="AE10295" i="1"/>
  <c r="AE10294" i="1"/>
  <c r="AE10293" i="1"/>
  <c r="AE10292" i="1"/>
  <c r="AE10291" i="1"/>
  <c r="AE10290" i="1"/>
  <c r="AE10289" i="1"/>
  <c r="AE10288" i="1"/>
  <c r="AE10287" i="1"/>
  <c r="AE10286" i="1"/>
  <c r="AE10285" i="1"/>
  <c r="AE10284" i="1"/>
  <c r="AE10283" i="1"/>
  <c r="AE10282" i="1"/>
  <c r="AE10281" i="1"/>
  <c r="AE10280" i="1"/>
  <c r="AE10279" i="1"/>
  <c r="AE10278" i="1"/>
  <c r="AE10277" i="1"/>
  <c r="AE10276" i="1"/>
  <c r="AE10275" i="1"/>
  <c r="AE10274" i="1"/>
  <c r="AE10273" i="1"/>
  <c r="AE10272" i="1"/>
  <c r="AE10271" i="1"/>
  <c r="AE10270" i="1"/>
  <c r="AE10269" i="1"/>
  <c r="AE10268" i="1"/>
  <c r="AE10267" i="1"/>
  <c r="AE10266" i="1"/>
  <c r="AE10265" i="1"/>
  <c r="AE10264" i="1"/>
  <c r="AE10263" i="1"/>
  <c r="AE10262" i="1"/>
  <c r="AE10261" i="1"/>
  <c r="AE10260" i="1"/>
  <c r="AE10259" i="1"/>
  <c r="AE10258" i="1"/>
  <c r="AE10257" i="1"/>
  <c r="AE10256" i="1"/>
  <c r="AE10255" i="1"/>
  <c r="AE10254" i="1"/>
  <c r="AE10253" i="1"/>
  <c r="AE10252" i="1"/>
  <c r="AE10251" i="1"/>
  <c r="AE10250" i="1"/>
  <c r="AE10249" i="1"/>
  <c r="AE10248" i="1"/>
  <c r="AE10247" i="1"/>
  <c r="AE10246" i="1"/>
  <c r="AE10245" i="1"/>
  <c r="AE10244" i="1"/>
  <c r="AE10243" i="1"/>
  <c r="AE10242" i="1"/>
  <c r="AE10241" i="1"/>
  <c r="AE10240" i="1"/>
  <c r="AE10239" i="1"/>
  <c r="AE10238" i="1"/>
  <c r="AE10237" i="1"/>
  <c r="AE10236" i="1"/>
  <c r="AE10235" i="1"/>
  <c r="AE10234" i="1"/>
  <c r="AE10233" i="1"/>
  <c r="AE10232" i="1"/>
  <c r="AE10231" i="1"/>
  <c r="AE10230" i="1"/>
  <c r="AE10229" i="1"/>
  <c r="AE10228" i="1"/>
  <c r="AE10227" i="1"/>
  <c r="AE10226" i="1"/>
  <c r="AE10225" i="1"/>
  <c r="AE10224" i="1"/>
  <c r="AE10223" i="1"/>
  <c r="AE10222" i="1"/>
  <c r="AE10221" i="1"/>
  <c r="AE10220" i="1"/>
  <c r="AE10219" i="1"/>
  <c r="AE10218" i="1"/>
  <c r="AE10217" i="1"/>
  <c r="AE10216" i="1"/>
  <c r="AE10215" i="1"/>
  <c r="AE10214" i="1"/>
  <c r="AE10213" i="1"/>
  <c r="AE10212" i="1"/>
  <c r="AE10211" i="1"/>
  <c r="AE10210" i="1"/>
  <c r="AE10209" i="1"/>
  <c r="AE10208" i="1"/>
  <c r="AE10207" i="1"/>
  <c r="AE10206" i="1"/>
  <c r="AE10205" i="1"/>
  <c r="AE10204" i="1"/>
  <c r="AE10203" i="1"/>
  <c r="AE10202" i="1"/>
  <c r="AE10201" i="1"/>
  <c r="AE10200" i="1"/>
  <c r="AE10199" i="1"/>
  <c r="AE10198" i="1"/>
  <c r="AE10197" i="1"/>
  <c r="AE10196" i="1"/>
  <c r="AE10195" i="1"/>
  <c r="AE10194" i="1"/>
  <c r="AE10193" i="1"/>
  <c r="AE10192" i="1"/>
  <c r="AE10191" i="1"/>
  <c r="AE10190" i="1"/>
  <c r="AE10189" i="1"/>
  <c r="AE10188" i="1"/>
  <c r="AE10187" i="1"/>
  <c r="AE10186" i="1"/>
  <c r="AE10185" i="1"/>
  <c r="AE10022" i="1"/>
  <c r="AE10020" i="1"/>
  <c r="AE10019" i="1"/>
  <c r="AE10018" i="1"/>
  <c r="AE10017" i="1"/>
  <c r="AE10015" i="1"/>
  <c r="AE10011" i="1"/>
  <c r="AE10010" i="1"/>
  <c r="AE10008" i="1"/>
  <c r="AE10007" i="1"/>
  <c r="AE10006" i="1"/>
  <c r="AE10005" i="1"/>
  <c r="AE10004" i="1"/>
  <c r="AE10003" i="1"/>
  <c r="AE10002" i="1"/>
  <c r="AE10001" i="1"/>
  <c r="AE10000" i="1"/>
  <c r="AE9999" i="1"/>
  <c r="AE9998" i="1"/>
  <c r="AE9997" i="1"/>
  <c r="AE9996" i="1"/>
  <c r="AE9995" i="1"/>
  <c r="AE9994" i="1"/>
  <c r="AE9993" i="1"/>
  <c r="AE9992" i="1"/>
  <c r="AE9991" i="1"/>
  <c r="AE9990" i="1"/>
  <c r="AE9989" i="1"/>
  <c r="AE9988" i="1"/>
  <c r="AE9987" i="1"/>
  <c r="AE9986" i="1"/>
  <c r="AE9985" i="1"/>
  <c r="AE9984" i="1"/>
  <c r="AE9982" i="1"/>
  <c r="AE9981" i="1"/>
  <c r="AE9973" i="1"/>
  <c r="AE9972" i="1"/>
  <c r="AE9971" i="1"/>
  <c r="AE9970" i="1"/>
  <c r="AE9969" i="1"/>
  <c r="AE9966" i="1"/>
  <c r="AE9964" i="1"/>
  <c r="AE9962" i="1"/>
  <c r="AE9961" i="1"/>
  <c r="AE9958" i="1"/>
  <c r="AE9957" i="1"/>
  <c r="AE9956" i="1"/>
  <c r="AE9955" i="1"/>
  <c r="AE9953" i="1"/>
  <c r="AE9952" i="1"/>
  <c r="AE9951" i="1"/>
  <c r="AE9950" i="1"/>
  <c r="AE9948" i="1"/>
  <c r="AE9946" i="1"/>
  <c r="AE9939" i="1"/>
  <c r="AE9937" i="1"/>
  <c r="AE9936" i="1"/>
  <c r="AE9935" i="1"/>
  <c r="AE9934" i="1"/>
  <c r="AE9933" i="1"/>
  <c r="AE9931" i="1"/>
  <c r="AE9930" i="1"/>
  <c r="AE9929" i="1"/>
  <c r="AE9927" i="1"/>
  <c r="AE9925" i="1"/>
  <c r="AE9924" i="1"/>
  <c r="AE9923" i="1"/>
  <c r="AE9922" i="1"/>
  <c r="AE9921" i="1"/>
  <c r="AE9920" i="1"/>
  <c r="AE9919" i="1"/>
  <c r="AE9918" i="1"/>
  <c r="AE9916" i="1"/>
  <c r="AE9915" i="1"/>
  <c r="AE9913" i="1"/>
  <c r="AE9912" i="1"/>
  <c r="AE9911" i="1"/>
  <c r="AE9910" i="1"/>
  <c r="AE9909" i="1"/>
  <c r="AE9908" i="1"/>
  <c r="AE9903" i="1"/>
  <c r="AE9907" i="1"/>
  <c r="AE9906" i="1"/>
  <c r="AE9905" i="1"/>
  <c r="AE9902" i="1"/>
  <c r="AE9900" i="1"/>
  <c r="AE9901" i="1"/>
  <c r="AE9898" i="1"/>
  <c r="AE9897" i="1"/>
  <c r="AE9896" i="1"/>
  <c r="AE9895" i="1"/>
  <c r="AE9894" i="1"/>
  <c r="AE9893" i="1"/>
  <c r="AE9892" i="1"/>
  <c r="AE9891" i="1"/>
  <c r="AE9890" i="1"/>
  <c r="AE9889" i="1"/>
  <c r="AE9888" i="1"/>
  <c r="AE9887" i="1"/>
  <c r="AE9886" i="1"/>
  <c r="AE9885" i="1"/>
  <c r="AE9884" i="1"/>
  <c r="AE9883" i="1"/>
  <c r="AE9882" i="1"/>
  <c r="AE9881" i="1"/>
  <c r="AE9880" i="1"/>
  <c r="AE9879" i="1"/>
  <c r="AE9878" i="1"/>
  <c r="AE9877" i="1"/>
  <c r="AE9876" i="1"/>
  <c r="AE9875" i="1"/>
  <c r="AE9874" i="1"/>
  <c r="AE9872" i="1"/>
  <c r="AE9871" i="1"/>
  <c r="AE9870" i="1"/>
  <c r="AE9869" i="1"/>
  <c r="AE9868" i="1"/>
  <c r="AE9867" i="1"/>
  <c r="AE9866" i="1"/>
  <c r="AE9864" i="1"/>
  <c r="AE9863" i="1"/>
  <c r="AE9861" i="1"/>
  <c r="AE9860" i="1"/>
  <c r="AE9859" i="1"/>
  <c r="AE9858" i="1"/>
  <c r="AE9857" i="1"/>
  <c r="AE9856" i="1"/>
  <c r="AE9855" i="1"/>
  <c r="AE9854" i="1"/>
  <c r="AE9852" i="1"/>
  <c r="AE9851" i="1"/>
  <c r="AE9850" i="1"/>
  <c r="AE9849" i="1"/>
  <c r="AE9846" i="1"/>
  <c r="AE9844" i="1"/>
  <c r="AE9843" i="1"/>
  <c r="AE9842" i="1"/>
  <c r="AE9841" i="1"/>
  <c r="AE9840" i="1"/>
  <c r="AE9839" i="1"/>
  <c r="AE9838" i="1"/>
  <c r="AE9837" i="1"/>
  <c r="AE9836" i="1"/>
  <c r="AE9835" i="1"/>
  <c r="AE9834" i="1"/>
  <c r="AE9833" i="1"/>
  <c r="AE9832" i="1"/>
  <c r="AE9831" i="1"/>
  <c r="AE9830" i="1"/>
  <c r="AE9829" i="1"/>
  <c r="AE9828" i="1"/>
  <c r="AE9827" i="1"/>
  <c r="AE9825" i="1"/>
  <c r="AE9823" i="1"/>
  <c r="AE9822" i="1"/>
  <c r="AE9821" i="1"/>
  <c r="AE9820" i="1"/>
  <c r="AE9819" i="1"/>
  <c r="AE9818" i="1"/>
  <c r="AE9817" i="1"/>
  <c r="AE9816" i="1"/>
  <c r="AE9815" i="1"/>
  <c r="AE9814" i="1"/>
  <c r="AE9813" i="1"/>
  <c r="AE9812" i="1"/>
  <c r="AE9811" i="1"/>
  <c r="AE9810" i="1"/>
  <c r="AE9809" i="1"/>
  <c r="AE9808" i="1"/>
  <c r="AE9807" i="1"/>
  <c r="AE9806" i="1"/>
  <c r="AE9805" i="1"/>
  <c r="AE9804" i="1"/>
  <c r="AE9803" i="1"/>
  <c r="AE9802" i="1"/>
  <c r="AE9801" i="1"/>
  <c r="AE9799" i="1"/>
  <c r="AE9800" i="1"/>
  <c r="AE9798" i="1"/>
  <c r="AE9797" i="1"/>
  <c r="AE9796" i="1"/>
  <c r="AE9795" i="1"/>
  <c r="AE9794" i="1"/>
  <c r="AE9793" i="1"/>
  <c r="AE9791" i="1"/>
  <c r="AE9792" i="1"/>
  <c r="AE9790" i="1"/>
  <c r="AE9789" i="1"/>
  <c r="AE9788" i="1"/>
  <c r="AE9787" i="1"/>
  <c r="AE9786" i="1"/>
  <c r="AE9785" i="1"/>
  <c r="AE9784" i="1"/>
  <c r="AE9783" i="1"/>
  <c r="AE9782" i="1"/>
  <c r="AE9781" i="1"/>
  <c r="AE9780" i="1"/>
  <c r="AE9779" i="1"/>
  <c r="AE9778" i="1"/>
  <c r="AE9777" i="1"/>
  <c r="AE9770" i="1"/>
  <c r="AE9776" i="1"/>
  <c r="AE9775" i="1"/>
  <c r="AE9774" i="1"/>
  <c r="AE9773" i="1"/>
  <c r="AE9772" i="1"/>
  <c r="AE9771" i="1"/>
  <c r="AE9769" i="1"/>
  <c r="AE9768" i="1"/>
  <c r="AE9767" i="1"/>
  <c r="AE9766" i="1"/>
  <c r="AE9765" i="1"/>
  <c r="AE9764" i="1"/>
  <c r="AE9763" i="1"/>
  <c r="AE9762" i="1"/>
  <c r="AE9761" i="1"/>
  <c r="AE9760" i="1"/>
  <c r="AE9759" i="1"/>
  <c r="AE9758" i="1"/>
  <c r="AE9757" i="1"/>
  <c r="AE9756" i="1"/>
  <c r="AE9755" i="1"/>
  <c r="AE9754" i="1"/>
  <c r="AE9753" i="1"/>
  <c r="AE9752" i="1"/>
  <c r="AE9751" i="1"/>
  <c r="AE9750" i="1"/>
  <c r="AE9749" i="1"/>
  <c r="AE9748" i="1"/>
  <c r="AE9747" i="1"/>
  <c r="AE9746" i="1"/>
  <c r="AE9745" i="1"/>
  <c r="AE9744" i="1"/>
  <c r="AE9743" i="1"/>
  <c r="AE9741" i="1"/>
  <c r="AE9740" i="1"/>
  <c r="AE9739" i="1"/>
  <c r="AE9738" i="1"/>
  <c r="AE9737" i="1"/>
  <c r="AE9736" i="1"/>
  <c r="AE9735" i="1"/>
  <c r="AE9734" i="1"/>
  <c r="AE9733" i="1"/>
  <c r="AE9732" i="1"/>
  <c r="AE9731" i="1"/>
  <c r="AE9730" i="1"/>
  <c r="AE9729" i="1"/>
  <c r="AE9728" i="1"/>
  <c r="AE9727" i="1"/>
  <c r="AE9726" i="1"/>
  <c r="AE9725" i="1"/>
  <c r="AE9666" i="1"/>
  <c r="AE9665" i="1"/>
  <c r="AE9663" i="1"/>
  <c r="AE9662" i="1"/>
  <c r="AE9661" i="1"/>
  <c r="AE9660" i="1"/>
  <c r="AE9659" i="1"/>
  <c r="AE9658" i="1"/>
  <c r="AE9657" i="1"/>
  <c r="AE9656" i="1"/>
  <c r="AE9655" i="1"/>
  <c r="AE9654" i="1"/>
  <c r="AE9653" i="1"/>
  <c r="AE9652" i="1"/>
  <c r="AE9651" i="1"/>
  <c r="AE9650" i="1"/>
  <c r="AE9604" i="1"/>
  <c r="AE9603" i="1"/>
  <c r="AE9574" i="1"/>
  <c r="AF9573" i="1" s="1"/>
  <c r="J172" i="7" s="1"/>
  <c r="AE9512" i="1"/>
  <c r="AE9511" i="1"/>
  <c r="AE9510" i="1"/>
  <c r="AE9513" i="1"/>
  <c r="AE9509" i="1"/>
  <c r="AE9508" i="1"/>
  <c r="AE9506" i="1"/>
  <c r="AE9504" i="1"/>
  <c r="AE9503" i="1"/>
  <c r="AE9502" i="1"/>
  <c r="AE9501" i="1"/>
  <c r="AE9496" i="1"/>
  <c r="AE9495" i="1"/>
  <c r="AE9494" i="1"/>
  <c r="AE9493" i="1"/>
  <c r="AE9488" i="1"/>
  <c r="AE9487" i="1"/>
  <c r="AE9482" i="1"/>
  <c r="AE9481" i="1"/>
  <c r="AE9480" i="1"/>
  <c r="AE9479" i="1"/>
  <c r="AE9478" i="1"/>
  <c r="AE9477" i="1"/>
  <c r="AE9476" i="1"/>
  <c r="AE9475" i="1"/>
  <c r="AE9471" i="1"/>
  <c r="AE9470" i="1"/>
  <c r="AE9469" i="1"/>
  <c r="AE9468" i="1"/>
  <c r="AE9466" i="1"/>
  <c r="AE9465" i="1"/>
  <c r="AE9467" i="1"/>
  <c r="AE9464" i="1"/>
  <c r="AE9463" i="1"/>
  <c r="AE9456" i="1"/>
  <c r="AE9462" i="1"/>
  <c r="AE9461" i="1"/>
  <c r="AE9460" i="1"/>
  <c r="AE9459" i="1"/>
  <c r="AE9454" i="1"/>
  <c r="AE9458" i="1"/>
  <c r="AE9457" i="1"/>
  <c r="AE9453" i="1"/>
  <c r="AE9455" i="1"/>
  <c r="AE9452" i="1"/>
  <c r="AE9451" i="1"/>
  <c r="AE9450" i="1"/>
  <c r="AE9449" i="1"/>
  <c r="AE9448" i="1"/>
  <c r="AE9447" i="1"/>
  <c r="AE9446" i="1"/>
  <c r="AE9445" i="1"/>
  <c r="AE9444" i="1"/>
  <c r="AE9443" i="1"/>
  <c r="AE9442" i="1"/>
  <c r="AE9441" i="1"/>
  <c r="AE9440" i="1"/>
  <c r="AE9439" i="1"/>
  <c r="AE9438" i="1"/>
  <c r="AE9437" i="1"/>
  <c r="AE9436" i="1"/>
  <c r="AE9435" i="1"/>
  <c r="AE9426" i="1"/>
  <c r="AE9425" i="1"/>
  <c r="AE9424" i="1"/>
  <c r="AE9423" i="1"/>
  <c r="AE9434" i="1"/>
  <c r="AE9433" i="1"/>
  <c r="AE9432" i="1"/>
  <c r="AE9431" i="1"/>
  <c r="AE9430" i="1"/>
  <c r="AE9429" i="1"/>
  <c r="AE9428" i="1"/>
  <c r="AE9427" i="1"/>
  <c r="AE9422" i="1"/>
  <c r="AE9421" i="1"/>
  <c r="AE9420" i="1"/>
  <c r="AE9419" i="1"/>
  <c r="AE9418" i="1"/>
  <c r="AE9415" i="1"/>
  <c r="AE9416" i="1"/>
  <c r="AE9414" i="1"/>
  <c r="AE9413" i="1"/>
  <c r="AE9412" i="1"/>
  <c r="AE9411" i="1"/>
  <c r="AE9410" i="1"/>
  <c r="AE9319" i="1"/>
  <c r="AE9324" i="1"/>
  <c r="AE9323" i="1"/>
  <c r="AE9322" i="1"/>
  <c r="AE9321" i="1"/>
  <c r="AE9320" i="1"/>
  <c r="AE9318" i="1"/>
  <c r="AE9315" i="1"/>
  <c r="AE9314" i="1"/>
  <c r="AE9313" i="1"/>
  <c r="AE9309" i="1"/>
  <c r="AE9262" i="1"/>
  <c r="AF9261" i="1" s="1"/>
  <c r="J165" i="7" s="1"/>
  <c r="AE9068" i="1"/>
  <c r="AE9067" i="1"/>
  <c r="AE9066" i="1"/>
  <c r="AE9070" i="1"/>
  <c r="AE8894" i="1"/>
  <c r="AE8893" i="1"/>
  <c r="AE8892" i="1"/>
  <c r="AE8891" i="1"/>
  <c r="AE8890" i="1"/>
  <c r="AE8883" i="1"/>
  <c r="AE8882" i="1"/>
  <c r="AE8881" i="1"/>
  <c r="AE8880" i="1"/>
  <c r="AE8877" i="1"/>
  <c r="AE8859" i="1"/>
  <c r="AE8744" i="1"/>
  <c r="AE8743" i="1"/>
  <c r="AE8742" i="1"/>
  <c r="AE8741" i="1"/>
  <c r="AE8740" i="1"/>
  <c r="AE8739" i="1"/>
  <c r="AE8738" i="1"/>
  <c r="AE8737" i="1"/>
  <c r="AE8736" i="1"/>
  <c r="AE8735" i="1"/>
  <c r="AE8734" i="1"/>
  <c r="AE8733" i="1"/>
  <c r="AE8732" i="1"/>
  <c r="AE8731" i="1"/>
  <c r="AE8730" i="1"/>
  <c r="AE8729" i="1"/>
  <c r="AE8728" i="1"/>
  <c r="AE8727" i="1"/>
  <c r="AE8726" i="1"/>
  <c r="AE8725" i="1"/>
  <c r="AE8724" i="1"/>
  <c r="AE8723" i="1"/>
  <c r="AE8722" i="1"/>
  <c r="AE8721" i="1"/>
  <c r="AE8720" i="1"/>
  <c r="AE8719" i="1"/>
  <c r="AE8718" i="1"/>
  <c r="AE8717" i="1"/>
  <c r="AE8716" i="1"/>
  <c r="AE8715" i="1"/>
  <c r="AE8714" i="1"/>
  <c r="AE8713" i="1"/>
  <c r="AE8712" i="1"/>
  <c r="AE8711" i="1"/>
  <c r="AE8710" i="1"/>
  <c r="AE8709" i="1"/>
  <c r="AE8708" i="1"/>
  <c r="AE8707" i="1"/>
  <c r="AE8706" i="1"/>
  <c r="AE8705" i="1"/>
  <c r="AE8704" i="1"/>
  <c r="AE8703" i="1"/>
  <c r="AE8702" i="1"/>
  <c r="AE8701" i="1"/>
  <c r="AE8700" i="1"/>
  <c r="AE8699" i="1"/>
  <c r="AE8698" i="1"/>
  <c r="AE8697" i="1"/>
  <c r="AE8696" i="1"/>
  <c r="AE8695" i="1"/>
  <c r="AE8694" i="1"/>
  <c r="AE8693" i="1"/>
  <c r="AE8692" i="1"/>
  <c r="AE8691" i="1"/>
  <c r="AE8690" i="1"/>
  <c r="AE8689" i="1"/>
  <c r="AE8688" i="1"/>
  <c r="AE8687" i="1"/>
  <c r="AE8686" i="1"/>
  <c r="AE8685" i="1"/>
  <c r="AE8684" i="1"/>
  <c r="AE8683" i="1"/>
  <c r="AE8682" i="1"/>
  <c r="AE8681" i="1"/>
  <c r="AE8680" i="1"/>
  <c r="AE8679" i="1"/>
  <c r="AE8678" i="1"/>
  <c r="AE8677" i="1"/>
  <c r="AE8676" i="1"/>
  <c r="AE8675" i="1"/>
  <c r="AE8674" i="1"/>
  <c r="AE8673" i="1"/>
  <c r="AE8672" i="1"/>
  <c r="AE8671" i="1"/>
  <c r="AE8670" i="1"/>
  <c r="AE8669" i="1"/>
  <c r="AE8668" i="1"/>
  <c r="AE8667" i="1"/>
  <c r="AE8666" i="1"/>
  <c r="AE8665" i="1"/>
  <c r="AE8664" i="1"/>
  <c r="AE8663" i="1"/>
  <c r="AE8649" i="1"/>
  <c r="AE8648" i="1"/>
  <c r="AE8647" i="1"/>
  <c r="AE8646" i="1"/>
  <c r="AE8645" i="1"/>
  <c r="AE8662" i="1"/>
  <c r="AE8661" i="1"/>
  <c r="AE8660" i="1"/>
  <c r="AE8659" i="1"/>
  <c r="AE8658" i="1"/>
  <c r="AE8657" i="1"/>
  <c r="AE8656" i="1"/>
  <c r="AE8655" i="1"/>
  <c r="AE8654" i="1"/>
  <c r="AE8653" i="1"/>
  <c r="AE8652" i="1"/>
  <c r="AE8651" i="1"/>
  <c r="AE8650" i="1"/>
  <c r="AE8644" i="1"/>
  <c r="AE8643" i="1"/>
  <c r="AE8642" i="1"/>
  <c r="AE8641" i="1"/>
  <c r="AE8640" i="1"/>
  <c r="AE8639" i="1"/>
  <c r="AE8638" i="1"/>
  <c r="AE8637" i="1"/>
  <c r="AE8628" i="1"/>
  <c r="AE8627" i="1"/>
  <c r="AE8626" i="1"/>
  <c r="AE8625" i="1"/>
  <c r="AE8624" i="1"/>
  <c r="AE8623" i="1"/>
  <c r="AE8622" i="1"/>
  <c r="AE8621" i="1"/>
  <c r="AE8620" i="1"/>
  <c r="AE8619" i="1"/>
  <c r="AE8618" i="1"/>
  <c r="AE8617" i="1"/>
  <c r="AE8616" i="1"/>
  <c r="AE8615" i="1"/>
  <c r="AE8614" i="1"/>
  <c r="AE8613" i="1"/>
  <c r="AE8612" i="1"/>
  <c r="AE8611" i="1"/>
  <c r="AE8608" i="1"/>
  <c r="AE8607" i="1"/>
  <c r="AE8606" i="1"/>
  <c r="AE8526" i="1"/>
  <c r="AF8524" i="1" s="1"/>
  <c r="J154" i="7" s="1"/>
  <c r="AE8523" i="1"/>
  <c r="AE8522" i="1"/>
  <c r="AE8521" i="1"/>
  <c r="AE8519" i="1"/>
  <c r="AE8518" i="1"/>
  <c r="AE8517" i="1"/>
  <c r="AE8516" i="1"/>
  <c r="AE8515" i="1"/>
  <c r="AE8514" i="1"/>
  <c r="AE8513" i="1"/>
  <c r="AE8512" i="1"/>
  <c r="AE8511" i="1"/>
  <c r="AE8510" i="1"/>
  <c r="AE8509" i="1"/>
  <c r="AE8508" i="1"/>
  <c r="AE8507" i="1"/>
  <c r="AE8506" i="1"/>
  <c r="AE8505" i="1"/>
  <c r="AE8504" i="1"/>
  <c r="AE8503" i="1"/>
  <c r="AE8502" i="1"/>
  <c r="AE8490" i="1"/>
  <c r="AE8494" i="1"/>
  <c r="AE8489" i="1"/>
  <c r="AE8487" i="1"/>
  <c r="AE8482" i="1"/>
  <c r="AE8493" i="1"/>
  <c r="AE8492" i="1"/>
  <c r="AE8488" i="1"/>
  <c r="AE8486" i="1"/>
  <c r="AE8485" i="1"/>
  <c r="AE8483" i="1"/>
  <c r="AE8500" i="1"/>
  <c r="AE8499" i="1"/>
  <c r="AE8501" i="1"/>
  <c r="AE8496" i="1"/>
  <c r="AE8495" i="1"/>
  <c r="AE8498" i="1"/>
  <c r="AE8497" i="1"/>
  <c r="AE8481" i="1"/>
  <c r="AE8491" i="1"/>
  <c r="AE8484" i="1"/>
  <c r="AE8480" i="1"/>
  <c r="AE8479" i="1"/>
  <c r="AE8478" i="1"/>
  <c r="AE8477" i="1"/>
  <c r="AE8476" i="1"/>
  <c r="AE8475" i="1"/>
  <c r="AE8474" i="1"/>
  <c r="AE8473" i="1"/>
  <c r="AE8472" i="1"/>
  <c r="AE8417" i="1"/>
  <c r="AE8416" i="1"/>
  <c r="AE8415" i="1"/>
  <c r="AE8414" i="1"/>
  <c r="AE8413" i="1"/>
  <c r="AE8412" i="1"/>
  <c r="AE8411" i="1"/>
  <c r="AE8410" i="1"/>
  <c r="AE8409" i="1"/>
  <c r="AE8408" i="1"/>
  <c r="AE8407" i="1"/>
  <c r="AE8406" i="1"/>
  <c r="AE8405" i="1"/>
  <c r="AE8404" i="1"/>
  <c r="AE8403" i="1"/>
  <c r="AE8402" i="1"/>
  <c r="AE8401" i="1"/>
  <c r="AE8400" i="1"/>
  <c r="AE8399" i="1"/>
  <c r="AE8398" i="1"/>
  <c r="AE8397" i="1"/>
  <c r="AE8396" i="1"/>
  <c r="AF7962" i="1" s="1"/>
  <c r="J133" i="7" s="1"/>
  <c r="AE8394" i="1"/>
  <c r="AE8392" i="1"/>
  <c r="AE8389" i="1"/>
  <c r="AE8388" i="1"/>
  <c r="AE8387" i="1"/>
  <c r="AE8386" i="1"/>
  <c r="AE8385" i="1"/>
  <c r="AE8363" i="1"/>
  <c r="AE8362" i="1"/>
  <c r="AE8268" i="1"/>
  <c r="AE8266" i="1"/>
  <c r="AE8256" i="1"/>
  <c r="AE8254" i="1"/>
  <c r="AE8250" i="1"/>
  <c r="AE8248" i="1"/>
  <c r="AE8247" i="1"/>
  <c r="AE8245" i="1"/>
  <c r="AE8244" i="1"/>
  <c r="AE8243" i="1"/>
  <c r="AE8242" i="1"/>
  <c r="AE8241" i="1"/>
  <c r="AE8240" i="1"/>
  <c r="AE8239" i="1"/>
  <c r="AE8238" i="1"/>
  <c r="AE8199" i="1"/>
  <c r="AE8141" i="1"/>
  <c r="AF8140" i="1" s="1"/>
  <c r="J144" i="7" s="1"/>
  <c r="AE8136" i="1"/>
  <c r="AF8135" i="1" s="1"/>
  <c r="J142" i="7" s="1"/>
  <c r="AE8127" i="1"/>
  <c r="AE8084" i="1"/>
  <c r="AE8083" i="1"/>
  <c r="AE8082" i="1"/>
  <c r="AE8081" i="1"/>
  <c r="AE8079" i="1"/>
  <c r="AE8075" i="1"/>
  <c r="AE8057" i="1"/>
  <c r="AF8053" i="1" s="1"/>
  <c r="J137" i="7" s="1"/>
  <c r="AE8038" i="1"/>
  <c r="AF8029" i="1" s="1"/>
  <c r="J136" i="7" s="1"/>
  <c r="AE8028" i="1"/>
  <c r="AE7960" i="1"/>
  <c r="AE7959" i="1"/>
  <c r="AE7958" i="1"/>
  <c r="AE7957" i="1"/>
  <c r="AE7956" i="1"/>
  <c r="AE7955" i="1"/>
  <c r="AE7954" i="1"/>
  <c r="AE7953" i="1"/>
  <c r="AE7952" i="1"/>
  <c r="AE7951" i="1"/>
  <c r="AE7948" i="1"/>
  <c r="AE7947" i="1"/>
  <c r="AE7946" i="1"/>
  <c r="AE7945" i="1"/>
  <c r="AE7942" i="1"/>
  <c r="AE7944" i="1"/>
  <c r="AE7943" i="1"/>
  <c r="AE7941" i="1"/>
  <c r="AE7940" i="1"/>
  <c r="AE7939" i="1"/>
  <c r="AE7938" i="1"/>
  <c r="AE7937" i="1"/>
  <c r="AE7936" i="1"/>
  <c r="AE7935" i="1"/>
  <c r="AE7934" i="1"/>
  <c r="AE7933" i="1"/>
  <c r="AE7932" i="1"/>
  <c r="AE7931" i="1"/>
  <c r="AE7930" i="1"/>
  <c r="AE7929" i="1"/>
  <c r="AE7928" i="1"/>
  <c r="AE7922" i="1"/>
  <c r="AE7921" i="1"/>
  <c r="AE7920" i="1"/>
  <c r="AE7919" i="1"/>
  <c r="AE7918" i="1"/>
  <c r="AE7917" i="1"/>
  <c r="AF4931" i="1" s="1"/>
  <c r="J97" i="7" s="1"/>
  <c r="AE7849" i="1"/>
  <c r="AE7848" i="1"/>
  <c r="AE7847" i="1"/>
  <c r="AE7846" i="1"/>
  <c r="AE7845" i="1"/>
  <c r="AE7844" i="1"/>
  <c r="AE7843" i="1"/>
  <c r="AE7842" i="1"/>
  <c r="AE7841" i="1"/>
  <c r="AE7840" i="1"/>
  <c r="AE7839" i="1"/>
  <c r="AE7838" i="1"/>
  <c r="AE7837" i="1"/>
  <c r="AE7836" i="1"/>
  <c r="AE7835" i="1"/>
  <c r="AE7834" i="1"/>
  <c r="AE7833" i="1"/>
  <c r="AE7832" i="1"/>
  <c r="AE7831" i="1"/>
  <c r="AE7830" i="1"/>
  <c r="AE7829" i="1"/>
  <c r="AE7828" i="1"/>
  <c r="AE7827" i="1"/>
  <c r="AE7826" i="1"/>
  <c r="AE7825" i="1"/>
  <c r="AE7824" i="1"/>
  <c r="AE7823" i="1"/>
  <c r="AE7822" i="1"/>
  <c r="AE7821" i="1"/>
  <c r="AE7820" i="1"/>
  <c r="AE7819" i="1"/>
  <c r="AE7818" i="1"/>
  <c r="AE7817" i="1"/>
  <c r="AE7816" i="1"/>
  <c r="AE7815" i="1"/>
  <c r="AE7814" i="1"/>
  <c r="AE7813" i="1"/>
  <c r="AE7812" i="1"/>
  <c r="AE7811" i="1"/>
  <c r="AE7810" i="1"/>
  <c r="AE7809" i="1"/>
  <c r="AE7808" i="1"/>
  <c r="AE7807" i="1"/>
  <c r="AE7806" i="1"/>
  <c r="AE7805" i="1"/>
  <c r="AE7804" i="1"/>
  <c r="AE7803" i="1"/>
  <c r="AE7802" i="1"/>
  <c r="AE7801" i="1"/>
  <c r="AE7800" i="1"/>
  <c r="AE7799" i="1"/>
  <c r="AE7798" i="1"/>
  <c r="AE7797" i="1"/>
  <c r="AE7796" i="1"/>
  <c r="AE7795" i="1"/>
  <c r="AE7794" i="1"/>
  <c r="AE7793" i="1"/>
  <c r="AE7792" i="1"/>
  <c r="AE7791" i="1"/>
  <c r="AE7790" i="1"/>
  <c r="AE7789" i="1"/>
  <c r="AE7788" i="1"/>
  <c r="AE7787" i="1"/>
  <c r="AE7786" i="1"/>
  <c r="AE7785" i="1"/>
  <c r="AE7784" i="1"/>
  <c r="AE7783" i="1"/>
  <c r="AE7782" i="1"/>
  <c r="AE7781" i="1"/>
  <c r="AE7780" i="1"/>
  <c r="AE7779" i="1"/>
  <c r="AE7778" i="1"/>
  <c r="AE7777" i="1"/>
  <c r="AE7776" i="1"/>
  <c r="AE7775" i="1"/>
  <c r="AE7774" i="1"/>
  <c r="AE7773" i="1"/>
  <c r="AE7772" i="1"/>
  <c r="AE7771" i="1"/>
  <c r="AE7770" i="1"/>
  <c r="AE7768" i="1"/>
  <c r="AE7766" i="1"/>
  <c r="AE7765" i="1"/>
  <c r="AE7764" i="1"/>
  <c r="AE7763" i="1"/>
  <c r="AE7762" i="1"/>
  <c r="AE7761" i="1"/>
  <c r="AE7760" i="1"/>
  <c r="AE7759" i="1"/>
  <c r="AE7758" i="1"/>
  <c r="AE7757" i="1"/>
  <c r="AE7756" i="1"/>
  <c r="AE7755" i="1"/>
  <c r="AE7754" i="1"/>
  <c r="AE7753" i="1"/>
  <c r="AE7752" i="1"/>
  <c r="AE7751" i="1"/>
  <c r="AE7750" i="1"/>
  <c r="AE7749" i="1"/>
  <c r="AE7748" i="1"/>
  <c r="AE7747" i="1"/>
  <c r="AE7746" i="1"/>
  <c r="AE7745" i="1"/>
  <c r="AE7744" i="1"/>
  <c r="AE7743" i="1"/>
  <c r="AE7742" i="1"/>
  <c r="AE7741" i="1"/>
  <c r="AE7740" i="1"/>
  <c r="AE7739" i="1"/>
  <c r="AE7738" i="1"/>
  <c r="AE7737" i="1"/>
  <c r="AE7735" i="1"/>
  <c r="AE7724" i="1"/>
  <c r="AE7723" i="1"/>
  <c r="AE7722" i="1"/>
  <c r="AE7721" i="1"/>
  <c r="AE7720" i="1"/>
  <c r="AE7719" i="1"/>
  <c r="AE7718" i="1"/>
  <c r="AE7717" i="1"/>
  <c r="AE7716" i="1"/>
  <c r="AE7715" i="1"/>
  <c r="AE7714" i="1"/>
  <c r="AE7713" i="1"/>
  <c r="AE7712" i="1"/>
  <c r="AE7711" i="1"/>
  <c r="AE7710" i="1"/>
  <c r="AE7709" i="1"/>
  <c r="AE7708" i="1"/>
  <c r="AE7707" i="1"/>
  <c r="AE7706" i="1"/>
  <c r="AE7705" i="1"/>
  <c r="AE7704" i="1"/>
  <c r="AE7703" i="1"/>
  <c r="AE7702" i="1"/>
  <c r="AE7701" i="1"/>
  <c r="AE7700" i="1"/>
  <c r="AE7699" i="1"/>
  <c r="AE7698" i="1"/>
  <c r="AE7697" i="1"/>
  <c r="AE7696" i="1"/>
  <c r="AE7695" i="1"/>
  <c r="AE7694" i="1"/>
  <c r="AE7693" i="1"/>
  <c r="AE7692" i="1"/>
  <c r="AE7691" i="1"/>
  <c r="AE7690" i="1"/>
  <c r="AE7689" i="1"/>
  <c r="AE7688" i="1"/>
  <c r="AE7687" i="1"/>
  <c r="AE7686" i="1"/>
  <c r="AE7685" i="1"/>
  <c r="AE7684" i="1"/>
  <c r="AE7683" i="1"/>
  <c r="AE7682" i="1"/>
  <c r="AE7681" i="1"/>
  <c r="AE7680" i="1"/>
  <c r="AE7679" i="1"/>
  <c r="AE7678" i="1"/>
  <c r="AE7677" i="1"/>
  <c r="AE7676" i="1"/>
  <c r="AE7675" i="1"/>
  <c r="AE7674" i="1"/>
  <c r="AE7673" i="1"/>
  <c r="AE7672" i="1"/>
  <c r="AE7671" i="1"/>
  <c r="AE7670" i="1"/>
  <c r="AE7669" i="1"/>
  <c r="AE7668" i="1"/>
  <c r="AE7667" i="1"/>
  <c r="AE7666" i="1"/>
  <c r="AE7665" i="1"/>
  <c r="AE7664" i="1"/>
  <c r="AE7663" i="1"/>
  <c r="AE7662" i="1"/>
  <c r="AE7661" i="1"/>
  <c r="AE7660" i="1"/>
  <c r="AE7659" i="1"/>
  <c r="AE7658" i="1"/>
  <c r="AE7657" i="1"/>
  <c r="AE7656" i="1"/>
  <c r="AE7655" i="1"/>
  <c r="AE7654" i="1"/>
  <c r="AE7653" i="1"/>
  <c r="AE7652" i="1"/>
  <c r="AE7651" i="1"/>
  <c r="AE7650" i="1"/>
  <c r="AE7649" i="1"/>
  <c r="AE7648" i="1"/>
  <c r="AE7647" i="1"/>
  <c r="AE7646" i="1"/>
  <c r="AE7645" i="1"/>
  <c r="AE7644" i="1"/>
  <c r="AE7643" i="1"/>
  <c r="AE7642" i="1"/>
  <c r="AE7641" i="1"/>
  <c r="AE7640" i="1"/>
  <c r="AE7639" i="1"/>
  <c r="AE7638" i="1"/>
  <c r="AE7637" i="1"/>
  <c r="AE7636" i="1"/>
  <c r="AE7635" i="1"/>
  <c r="AE7634" i="1"/>
  <c r="AE7633" i="1"/>
  <c r="AE7632" i="1"/>
  <c r="AE7631" i="1"/>
  <c r="AE7630" i="1"/>
  <c r="AE7629" i="1"/>
  <c r="AE7628" i="1"/>
  <c r="AE7627" i="1"/>
  <c r="AE7626" i="1"/>
  <c r="AE7625" i="1"/>
  <c r="AE7624" i="1"/>
  <c r="AE7623" i="1"/>
  <c r="AE7622" i="1"/>
  <c r="AE7621" i="1"/>
  <c r="AE7620" i="1"/>
  <c r="AE7619" i="1"/>
  <c r="AE7618" i="1"/>
  <c r="AE7617" i="1"/>
  <c r="AE7616" i="1"/>
  <c r="AE7615" i="1"/>
  <c r="AE7614" i="1"/>
  <c r="AE7613" i="1"/>
  <c r="AE7612" i="1"/>
  <c r="AE7611" i="1"/>
  <c r="AE7610" i="1"/>
  <c r="AE7609" i="1"/>
  <c r="AE7608" i="1"/>
  <c r="AE7607" i="1"/>
  <c r="AE7606" i="1"/>
  <c r="AE7605" i="1"/>
  <c r="AE7604" i="1"/>
  <c r="AE7603" i="1"/>
  <c r="AE7602" i="1"/>
  <c r="AE7601" i="1"/>
  <c r="AE7600" i="1"/>
  <c r="AE7599" i="1"/>
  <c r="AE7598" i="1"/>
  <c r="AE7597" i="1"/>
  <c r="AE7596" i="1"/>
  <c r="AE7595" i="1"/>
  <c r="AE7594" i="1"/>
  <c r="AE7593" i="1"/>
  <c r="AE7592" i="1"/>
  <c r="AE7591" i="1"/>
  <c r="AE7590" i="1"/>
  <c r="AE7589" i="1"/>
  <c r="AE7588" i="1"/>
  <c r="AE7587" i="1"/>
  <c r="AE7586" i="1"/>
  <c r="AE7585" i="1"/>
  <c r="AE7584" i="1"/>
  <c r="AE7583" i="1"/>
  <c r="AE7582" i="1"/>
  <c r="AE7581" i="1"/>
  <c r="AE7580" i="1"/>
  <c r="AE7579" i="1"/>
  <c r="AE7578" i="1"/>
  <c r="AE7577" i="1"/>
  <c r="AE7576" i="1"/>
  <c r="AE7575" i="1"/>
  <c r="AE7574" i="1"/>
  <c r="AE7573" i="1"/>
  <c r="AE7572" i="1"/>
  <c r="AE7571" i="1"/>
  <c r="AE7570" i="1"/>
  <c r="AE7569" i="1"/>
  <c r="AE7568" i="1"/>
  <c r="AE7567" i="1"/>
  <c r="AE7566" i="1"/>
  <c r="AE7565" i="1"/>
  <c r="AE7564" i="1"/>
  <c r="AE7563" i="1"/>
  <c r="AE7562" i="1"/>
  <c r="AE7561" i="1"/>
  <c r="AE7560" i="1"/>
  <c r="AE7559" i="1"/>
  <c r="AE7558" i="1"/>
  <c r="AE7557" i="1"/>
  <c r="AE7556" i="1"/>
  <c r="AE7555" i="1"/>
  <c r="AE7554" i="1"/>
  <c r="AE7553" i="1"/>
  <c r="AE7552" i="1"/>
  <c r="AE7551" i="1"/>
  <c r="AE7550" i="1"/>
  <c r="AE7549" i="1"/>
  <c r="AE7548" i="1"/>
  <c r="AE7547" i="1"/>
  <c r="AE7546" i="1"/>
  <c r="AE7545" i="1"/>
  <c r="AE7544" i="1"/>
  <c r="AE7543" i="1"/>
  <c r="AE7542" i="1"/>
  <c r="AE7541" i="1"/>
  <c r="AE7540" i="1"/>
  <c r="AE7539" i="1"/>
  <c r="AE7538" i="1"/>
  <c r="AE7537" i="1"/>
  <c r="AE7536" i="1"/>
  <c r="AE7535" i="1"/>
  <c r="AE7534" i="1"/>
  <c r="AE7533" i="1"/>
  <c r="AE7532" i="1"/>
  <c r="AE7531" i="1"/>
  <c r="AE7530" i="1"/>
  <c r="AE7529" i="1"/>
  <c r="AE7528" i="1"/>
  <c r="AE7527" i="1"/>
  <c r="AE7526" i="1"/>
  <c r="AE7525" i="1"/>
  <c r="AE7524" i="1"/>
  <c r="AE7523" i="1"/>
  <c r="AE7522" i="1"/>
  <c r="AE7521" i="1"/>
  <c r="AE7520" i="1"/>
  <c r="AE7519" i="1"/>
  <c r="AE7518" i="1"/>
  <c r="AE7517" i="1"/>
  <c r="AE7516" i="1"/>
  <c r="AE7515" i="1"/>
  <c r="AE7514" i="1"/>
  <c r="AE7513" i="1"/>
  <c r="AE7511" i="1"/>
  <c r="AE7510" i="1"/>
  <c r="AE7509" i="1"/>
  <c r="AE7508" i="1"/>
  <c r="AE7507" i="1"/>
  <c r="AE7506" i="1"/>
  <c r="AE7505" i="1"/>
  <c r="AE7504" i="1"/>
  <c r="AE7503" i="1"/>
  <c r="AE7502" i="1"/>
  <c r="AE7501" i="1"/>
  <c r="AE7500" i="1"/>
  <c r="AE7499" i="1"/>
  <c r="AE7498" i="1"/>
  <c r="AE7497" i="1"/>
  <c r="AE7496" i="1"/>
  <c r="AE7495" i="1"/>
  <c r="AE7494" i="1"/>
  <c r="AE7493" i="1"/>
  <c r="AE7492" i="1"/>
  <c r="AE7491" i="1"/>
  <c r="AE7490" i="1"/>
  <c r="AE7489" i="1"/>
  <c r="AE7488" i="1"/>
  <c r="AE7487" i="1"/>
  <c r="AE7486" i="1"/>
  <c r="AE7485" i="1"/>
  <c r="AE7484" i="1"/>
  <c r="AE7483" i="1"/>
  <c r="AE7482" i="1"/>
  <c r="AE7481" i="1"/>
  <c r="AE7480" i="1"/>
  <c r="AE7479" i="1"/>
  <c r="AE7478" i="1"/>
  <c r="AE7477" i="1"/>
  <c r="AE7476" i="1"/>
  <c r="AE7475" i="1"/>
  <c r="AE7474" i="1"/>
  <c r="AE7473" i="1"/>
  <c r="AE7472" i="1"/>
  <c r="AE7471" i="1"/>
  <c r="AE7470" i="1"/>
  <c r="AE7469" i="1"/>
  <c r="AE7468" i="1"/>
  <c r="AE7467" i="1"/>
  <c r="AE7466" i="1"/>
  <c r="AE7465" i="1"/>
  <c r="AE7464" i="1"/>
  <c r="AE7463" i="1"/>
  <c r="AE7462" i="1"/>
  <c r="AE7461" i="1"/>
  <c r="AE7460" i="1"/>
  <c r="AE7459" i="1"/>
  <c r="AE7458" i="1"/>
  <c r="AE7457" i="1"/>
  <c r="AE7456" i="1"/>
  <c r="AE7455" i="1"/>
  <c r="AE7454" i="1"/>
  <c r="AE7452" i="1"/>
  <c r="AE7451" i="1"/>
  <c r="AE7450" i="1"/>
  <c r="AE7449" i="1"/>
  <c r="AE7448" i="1"/>
  <c r="AE7447" i="1"/>
  <c r="AE7446" i="1"/>
  <c r="AE7445" i="1"/>
  <c r="AE7453" i="1"/>
  <c r="AE7444" i="1"/>
  <c r="AE7443" i="1"/>
  <c r="AE7442" i="1"/>
  <c r="AE7441" i="1"/>
  <c r="AE7440" i="1"/>
  <c r="AE7439" i="1"/>
  <c r="AE7438" i="1"/>
  <c r="AE7437" i="1"/>
  <c r="AE7436" i="1"/>
  <c r="AE7435" i="1"/>
  <c r="AE7434" i="1"/>
  <c r="AE7433" i="1"/>
  <c r="AE7432" i="1"/>
  <c r="AE7431" i="1"/>
  <c r="AE7430" i="1"/>
  <c r="AE7429" i="1"/>
  <c r="AE7428" i="1"/>
  <c r="AE7427" i="1"/>
  <c r="AE7426" i="1"/>
  <c r="AE7425" i="1"/>
  <c r="AE7424" i="1"/>
  <c r="AE7423" i="1"/>
  <c r="AE7422" i="1"/>
  <c r="AE7421" i="1"/>
  <c r="AE7420" i="1"/>
  <c r="AE7419" i="1"/>
  <c r="AE7418" i="1"/>
  <c r="AE7417" i="1"/>
  <c r="AE7416" i="1"/>
  <c r="AE7415" i="1"/>
  <c r="AE7412" i="1"/>
  <c r="AE7411" i="1"/>
  <c r="AE7410" i="1"/>
  <c r="AE7409" i="1"/>
  <c r="AE7408" i="1"/>
  <c r="AE7414" i="1"/>
  <c r="AE7407" i="1"/>
  <c r="AE7406" i="1"/>
  <c r="AE7405" i="1"/>
  <c r="AE7404" i="1"/>
  <c r="AE7403" i="1"/>
  <c r="AE7402" i="1"/>
  <c r="AE7401" i="1"/>
  <c r="AE7400" i="1"/>
  <c r="AE7399" i="1"/>
  <c r="AE7398" i="1"/>
  <c r="AE7397" i="1"/>
  <c r="AE7396" i="1"/>
  <c r="AE7395" i="1"/>
  <c r="AE7394" i="1"/>
  <c r="AE7393" i="1"/>
  <c r="AE7392" i="1"/>
  <c r="AE7391" i="1"/>
  <c r="AE7390" i="1"/>
  <c r="AE7389" i="1"/>
  <c r="AE7388" i="1"/>
  <c r="AE7387" i="1"/>
  <c r="AE7386" i="1"/>
  <c r="AE7385" i="1"/>
  <c r="AE7384" i="1"/>
  <c r="AE7383" i="1"/>
  <c r="AE7382" i="1"/>
  <c r="AE7381" i="1"/>
  <c r="AE7380" i="1"/>
  <c r="AE7379" i="1"/>
  <c r="AE7378" i="1"/>
  <c r="AE7377" i="1"/>
  <c r="AE7376" i="1"/>
  <c r="AE7375" i="1"/>
  <c r="AE7372" i="1"/>
  <c r="AE7370" i="1"/>
  <c r="AE7374" i="1"/>
  <c r="AE7373" i="1"/>
  <c r="AE7371" i="1"/>
  <c r="AE7369" i="1"/>
  <c r="AE7368" i="1"/>
  <c r="AE7367" i="1"/>
  <c r="AE7366" i="1"/>
  <c r="AE7365" i="1"/>
  <c r="AE7364" i="1"/>
  <c r="AE7361" i="1"/>
  <c r="AE7362" i="1"/>
  <c r="AE7359" i="1"/>
  <c r="AE7360" i="1"/>
  <c r="AE7358" i="1"/>
  <c r="AE7357" i="1"/>
  <c r="AE7356" i="1"/>
  <c r="AE7355" i="1"/>
  <c r="AE7354" i="1"/>
  <c r="AE7353" i="1"/>
  <c r="AE7352" i="1"/>
  <c r="AE7351" i="1"/>
  <c r="AE7350" i="1"/>
  <c r="AE7349" i="1"/>
  <c r="AE7348" i="1"/>
  <c r="AE7347" i="1"/>
  <c r="AE7346" i="1"/>
  <c r="AE7345" i="1"/>
  <c r="AE7344" i="1"/>
  <c r="AE7343" i="1"/>
  <c r="AE7342" i="1"/>
  <c r="AE7341" i="1"/>
  <c r="AE7340" i="1"/>
  <c r="AE7339" i="1"/>
  <c r="AE7338" i="1"/>
  <c r="AE7337" i="1"/>
  <c r="AE7336" i="1"/>
  <c r="AE7335" i="1"/>
  <c r="AE7334" i="1"/>
  <c r="AE7332" i="1"/>
  <c r="AE7331" i="1"/>
  <c r="AE7330" i="1"/>
  <c r="AE7329" i="1"/>
  <c r="AE7328" i="1"/>
  <c r="AE7327" i="1"/>
  <c r="AE7326" i="1"/>
  <c r="AE7325" i="1"/>
  <c r="AE7324" i="1"/>
  <c r="AE7323" i="1"/>
  <c r="AE7322" i="1"/>
  <c r="AE7321" i="1"/>
  <c r="AE7320" i="1"/>
  <c r="AE7319" i="1"/>
  <c r="AE7318" i="1"/>
  <c r="AE7317" i="1"/>
  <c r="AE7316" i="1"/>
  <c r="AE7315" i="1"/>
  <c r="AE7314" i="1"/>
  <c r="AE7313" i="1"/>
  <c r="AE7312" i="1"/>
  <c r="AE7311" i="1"/>
  <c r="AE7310" i="1"/>
  <c r="AE7309" i="1"/>
  <c r="AE7308" i="1"/>
  <c r="AE7306" i="1"/>
  <c r="AE7305" i="1"/>
  <c r="AE7304" i="1"/>
  <c r="AE7303" i="1"/>
  <c r="AE7302" i="1"/>
  <c r="AE7301" i="1"/>
  <c r="AE7300" i="1"/>
  <c r="AE7299" i="1"/>
  <c r="AE7298" i="1"/>
  <c r="AE7297" i="1"/>
  <c r="AE7296" i="1"/>
  <c r="AE7295" i="1"/>
  <c r="AE7294" i="1"/>
  <c r="AE7293" i="1"/>
  <c r="AE7292" i="1"/>
  <c r="AE7291" i="1"/>
  <c r="AE7290" i="1"/>
  <c r="AE7289" i="1"/>
  <c r="AE7288" i="1"/>
  <c r="AE7287" i="1"/>
  <c r="AE7286" i="1"/>
  <c r="AE7285" i="1"/>
  <c r="AE7284" i="1"/>
  <c r="AE7283" i="1"/>
  <c r="AE7282" i="1"/>
  <c r="AE7281" i="1"/>
  <c r="AE7280" i="1"/>
  <c r="AE7279" i="1"/>
  <c r="AE7278" i="1"/>
  <c r="AE7277" i="1"/>
  <c r="AE7276" i="1"/>
  <c r="AE7275" i="1"/>
  <c r="AE7274" i="1"/>
  <c r="AE7273" i="1"/>
  <c r="AE7272" i="1"/>
  <c r="AE7271" i="1"/>
  <c r="AE7270" i="1"/>
  <c r="AE7269" i="1"/>
  <c r="AE7268" i="1"/>
  <c r="AE7267" i="1"/>
  <c r="AE7266" i="1"/>
  <c r="AE7264" i="1"/>
  <c r="AE7263" i="1"/>
  <c r="AE7262" i="1"/>
  <c r="AE7261" i="1"/>
  <c r="AE7260" i="1"/>
  <c r="AE7259" i="1"/>
  <c r="AE7258" i="1"/>
  <c r="AE7257" i="1"/>
  <c r="AE7256" i="1"/>
  <c r="AE7255" i="1"/>
  <c r="AE7254" i="1"/>
  <c r="AE7253" i="1"/>
  <c r="AE7252" i="1"/>
  <c r="AE7251" i="1"/>
  <c r="AE7250" i="1"/>
  <c r="AE7249" i="1"/>
  <c r="AE7248" i="1"/>
  <c r="AE7247" i="1"/>
  <c r="AE7246" i="1"/>
  <c r="AE7245" i="1"/>
  <c r="AE7244" i="1"/>
  <c r="AE7243" i="1"/>
  <c r="AE7242" i="1"/>
  <c r="AE7241" i="1"/>
  <c r="AE7240" i="1"/>
  <c r="AE7239" i="1"/>
  <c r="AE7238" i="1"/>
  <c r="AE7237" i="1"/>
  <c r="AE7236" i="1"/>
  <c r="AE7235" i="1"/>
  <c r="AE7234" i="1"/>
  <c r="AE7233" i="1"/>
  <c r="AE7232" i="1"/>
  <c r="AE7231" i="1"/>
  <c r="AE7230" i="1"/>
  <c r="AE7226" i="1"/>
  <c r="AE7225" i="1"/>
  <c r="AE7224" i="1"/>
  <c r="AE7223" i="1"/>
  <c r="AE7229" i="1"/>
  <c r="AE7228" i="1"/>
  <c r="AE7227" i="1"/>
  <c r="AE7222" i="1"/>
  <c r="AE7221" i="1"/>
  <c r="AE7220" i="1"/>
  <c r="AE7219" i="1"/>
  <c r="AE7210" i="1"/>
  <c r="AE7209" i="1"/>
  <c r="AE7208" i="1"/>
  <c r="AE7207" i="1"/>
  <c r="AE7206" i="1"/>
  <c r="AE7205" i="1"/>
  <c r="AE7218" i="1"/>
  <c r="AE7211" i="1"/>
  <c r="AE7217" i="1"/>
  <c r="AE7216" i="1"/>
  <c r="AE7215" i="1"/>
  <c r="AE7214" i="1"/>
  <c r="AE7213" i="1"/>
  <c r="AE7212" i="1"/>
  <c r="AE7204" i="1"/>
  <c r="AE7203" i="1"/>
  <c r="AE7202" i="1"/>
  <c r="AE7201" i="1"/>
  <c r="AE7200" i="1"/>
  <c r="AE7199" i="1"/>
  <c r="AE7198" i="1"/>
  <c r="AE7197" i="1"/>
  <c r="AE7196" i="1"/>
  <c r="AE7195" i="1"/>
  <c r="AE7194" i="1"/>
  <c r="AE7193" i="1"/>
  <c r="AE7192" i="1"/>
  <c r="AE7191" i="1"/>
  <c r="AE7190" i="1"/>
  <c r="AE7189" i="1"/>
  <c r="AE7188" i="1"/>
  <c r="AE7187" i="1"/>
  <c r="AE7186" i="1"/>
  <c r="AE7185" i="1"/>
  <c r="AE7184" i="1"/>
  <c r="AE7183" i="1"/>
  <c r="AE7182" i="1"/>
  <c r="AE7181" i="1"/>
  <c r="AE7180" i="1"/>
  <c r="AE7179" i="1"/>
  <c r="AE7178" i="1"/>
  <c r="AE7177" i="1"/>
  <c r="AE7176" i="1"/>
  <c r="AE7175" i="1"/>
  <c r="AE7174" i="1"/>
  <c r="AE7173" i="1"/>
  <c r="AE7171" i="1"/>
  <c r="AE7172" i="1"/>
  <c r="AE7169" i="1"/>
  <c r="AE7170" i="1"/>
  <c r="AE7167" i="1"/>
  <c r="AE7168" i="1"/>
  <c r="AE7166" i="1"/>
  <c r="AE7165" i="1"/>
  <c r="AE7164" i="1"/>
  <c r="AE7163" i="1"/>
  <c r="AE7162" i="1"/>
  <c r="AE7161" i="1"/>
  <c r="AE7160" i="1"/>
  <c r="AE7159" i="1"/>
  <c r="AE7158" i="1"/>
  <c r="AE7157" i="1"/>
  <c r="AE7156" i="1"/>
  <c r="AE7155" i="1"/>
  <c r="AE7154" i="1"/>
  <c r="AE7142" i="1"/>
  <c r="AE7141" i="1"/>
  <c r="AE7153" i="1"/>
  <c r="AE7152" i="1"/>
  <c r="AE7151" i="1"/>
  <c r="AE7150" i="1"/>
  <c r="AE7149" i="1"/>
  <c r="AE7148" i="1"/>
  <c r="AE7147" i="1"/>
  <c r="AE7146" i="1"/>
  <c r="AE7145" i="1"/>
  <c r="AE7144" i="1"/>
  <c r="AE7143" i="1"/>
  <c r="AE7140" i="1"/>
  <c r="AE7139" i="1"/>
  <c r="AE7138" i="1"/>
  <c r="AE7137" i="1"/>
  <c r="AE7136" i="1"/>
  <c r="AE7135" i="1"/>
  <c r="AE7134" i="1"/>
  <c r="AE7133" i="1"/>
  <c r="AE7132" i="1"/>
  <c r="AE7131" i="1"/>
  <c r="AE7130" i="1"/>
  <c r="AE7129" i="1"/>
  <c r="AE7128" i="1"/>
  <c r="AE7127" i="1"/>
  <c r="AE7126" i="1"/>
  <c r="AE7125" i="1"/>
  <c r="AE7124" i="1"/>
  <c r="AE7123" i="1"/>
  <c r="AE7122" i="1"/>
  <c r="AE7121" i="1"/>
  <c r="AE7120" i="1"/>
  <c r="AE7119" i="1"/>
  <c r="AE7118" i="1"/>
  <c r="AE7117" i="1"/>
  <c r="AE7116" i="1"/>
  <c r="AE7115" i="1"/>
  <c r="AE7114" i="1"/>
  <c r="AE7113" i="1"/>
  <c r="AE7112" i="1"/>
  <c r="AE7111" i="1"/>
  <c r="AE7110" i="1"/>
  <c r="AE7109" i="1"/>
  <c r="AE7108" i="1"/>
  <c r="AE7071" i="1"/>
  <c r="AE7070" i="1"/>
  <c r="AE7069" i="1"/>
  <c r="AE7068" i="1"/>
  <c r="AE7067" i="1"/>
  <c r="AE7066" i="1"/>
  <c r="AE7064" i="1"/>
  <c r="AE7062" i="1"/>
  <c r="AE7061" i="1"/>
  <c r="AE7059" i="1"/>
  <c r="AE7057" i="1"/>
  <c r="AE7056" i="1"/>
  <c r="AE7055" i="1"/>
  <c r="AE7053" i="1"/>
  <c r="AE7052" i="1"/>
  <c r="AE7051" i="1"/>
  <c r="AE7048" i="1"/>
  <c r="AE7047" i="1"/>
  <c r="AE7014" i="1"/>
  <c r="AE7000" i="1"/>
  <c r="AE6999" i="1"/>
  <c r="AE6998" i="1"/>
  <c r="AE6997" i="1"/>
  <c r="AE6996" i="1"/>
  <c r="AE6994" i="1"/>
  <c r="AE6993" i="1"/>
  <c r="AE6992" i="1"/>
  <c r="AE6991" i="1"/>
  <c r="AE6989" i="1"/>
  <c r="AE6990" i="1"/>
  <c r="AE6988" i="1"/>
  <c r="AE6987" i="1"/>
  <c r="AE6986" i="1"/>
  <c r="AE6985" i="1"/>
  <c r="AE6984" i="1"/>
  <c r="AE6983" i="1"/>
  <c r="AE6982" i="1"/>
  <c r="AE6981" i="1"/>
  <c r="AE6980" i="1"/>
  <c r="AE6979" i="1"/>
  <c r="AE6978" i="1"/>
  <c r="AE6977" i="1"/>
  <c r="AE6976" i="1"/>
  <c r="AE6975" i="1"/>
  <c r="AE6974" i="1"/>
  <c r="AE6973" i="1"/>
  <c r="AE6972" i="1"/>
  <c r="AE6971" i="1"/>
  <c r="AE6970" i="1"/>
  <c r="AE6969" i="1"/>
  <c r="AE6968" i="1"/>
  <c r="AE6967" i="1"/>
  <c r="AE6966" i="1"/>
  <c r="AE6965" i="1"/>
  <c r="AE6964" i="1"/>
  <c r="AE6963" i="1"/>
  <c r="AE6962" i="1"/>
  <c r="AE6961" i="1"/>
  <c r="AE6960" i="1"/>
  <c r="AE6959" i="1"/>
  <c r="AE6958" i="1"/>
  <c r="AE6957" i="1"/>
  <c r="AE6956" i="1"/>
  <c r="AE6955" i="1"/>
  <c r="AE6953" i="1"/>
  <c r="AE6951" i="1"/>
  <c r="AE6950" i="1"/>
  <c r="AE6949" i="1"/>
  <c r="AE6946" i="1"/>
  <c r="AE6943" i="1"/>
  <c r="AE6942" i="1"/>
  <c r="AE6941" i="1"/>
  <c r="AE6940" i="1"/>
  <c r="AE6939" i="1"/>
  <c r="AE6938" i="1"/>
  <c r="AE6937" i="1"/>
  <c r="AE6935" i="1"/>
  <c r="AE6934" i="1"/>
  <c r="AE6933" i="1"/>
  <c r="AE6931" i="1"/>
  <c r="AE6930" i="1"/>
  <c r="AE6929" i="1"/>
  <c r="AE6928" i="1"/>
  <c r="AE6927" i="1"/>
  <c r="AE6926" i="1"/>
  <c r="AE6925" i="1"/>
  <c r="AE6924" i="1"/>
  <c r="AE6923" i="1"/>
  <c r="AE6922" i="1"/>
  <c r="AE6921" i="1"/>
  <c r="AE6920" i="1"/>
  <c r="AE6919" i="1"/>
  <c r="AE6881" i="1"/>
  <c r="AE6879" i="1"/>
  <c r="AE6878" i="1"/>
  <c r="AE6876" i="1"/>
  <c r="AE6874" i="1"/>
  <c r="AE6873" i="1"/>
  <c r="AE6871" i="1"/>
  <c r="AE6870" i="1"/>
  <c r="AE6869" i="1"/>
  <c r="AE6867" i="1"/>
  <c r="AE6866" i="1"/>
  <c r="AE6865" i="1"/>
  <c r="AE6864" i="1"/>
  <c r="AE6862" i="1"/>
  <c r="AE6861" i="1"/>
  <c r="AE6857" i="1"/>
  <c r="AE6856" i="1"/>
  <c r="AE6855" i="1"/>
  <c r="AE6854" i="1"/>
  <c r="AE6851" i="1"/>
  <c r="AE6849" i="1"/>
  <c r="AE6848" i="1"/>
  <c r="AE6847" i="1"/>
  <c r="AE6846" i="1"/>
  <c r="AE6845" i="1"/>
  <c r="AE6842" i="1"/>
  <c r="AE6841" i="1"/>
  <c r="AE6840" i="1"/>
  <c r="AE6839" i="1"/>
  <c r="AE6838" i="1"/>
  <c r="AE6837" i="1"/>
  <c r="AE6835" i="1"/>
  <c r="AE6834" i="1"/>
  <c r="AE6833" i="1"/>
  <c r="AE6832" i="1"/>
  <c r="AE6829" i="1"/>
  <c r="AE6828" i="1"/>
  <c r="AE6827" i="1"/>
  <c r="AE6824" i="1"/>
  <c r="AE6823" i="1"/>
  <c r="AE6822" i="1"/>
  <c r="AE6820" i="1"/>
  <c r="AE6819" i="1"/>
  <c r="AE6816" i="1"/>
  <c r="AE6818" i="1"/>
  <c r="AE6817" i="1"/>
  <c r="AE6815" i="1"/>
  <c r="AE6814" i="1"/>
  <c r="AE6813" i="1"/>
  <c r="AE6812" i="1"/>
  <c r="AE6811" i="1"/>
  <c r="AE6810" i="1"/>
  <c r="AE6809" i="1"/>
  <c r="AE6808" i="1"/>
  <c r="AE6807" i="1"/>
  <c r="AE6806" i="1"/>
  <c r="AE6805" i="1"/>
  <c r="AE6804" i="1"/>
  <c r="AE6803" i="1"/>
  <c r="AE6802" i="1"/>
  <c r="AE6801" i="1"/>
  <c r="AE6800" i="1"/>
  <c r="AE6798" i="1"/>
  <c r="AE6799" i="1"/>
  <c r="AE6797" i="1"/>
  <c r="AE6796" i="1"/>
  <c r="AE6795" i="1"/>
  <c r="AE6794" i="1"/>
  <c r="AE6792" i="1"/>
  <c r="AE6791" i="1"/>
  <c r="AE6788" i="1"/>
  <c r="AE6784" i="1"/>
  <c r="AE6780" i="1"/>
  <c r="AE6779" i="1"/>
  <c r="AE6778" i="1"/>
  <c r="AE6777" i="1"/>
  <c r="AE6776" i="1"/>
  <c r="AE6775" i="1"/>
  <c r="AE6765" i="1"/>
  <c r="AE6761" i="1"/>
  <c r="AE6760" i="1"/>
  <c r="AE6758" i="1"/>
  <c r="AE6757" i="1"/>
  <c r="AE6756" i="1"/>
  <c r="AE6755" i="1"/>
  <c r="AE6754" i="1"/>
  <c r="AE6753" i="1"/>
  <c r="AE6752" i="1"/>
  <c r="AE6751" i="1"/>
  <c r="AE6750" i="1"/>
  <c r="AE6749" i="1"/>
  <c r="AE6748" i="1"/>
  <c r="AE6746" i="1"/>
  <c r="AE6743" i="1"/>
  <c r="AE6742" i="1"/>
  <c r="AE6740" i="1"/>
  <c r="AE6738" i="1"/>
  <c r="AE6737" i="1"/>
  <c r="AE6734" i="1"/>
  <c r="AE6733" i="1"/>
  <c r="AE6731" i="1"/>
  <c r="AE6730" i="1"/>
  <c r="AE6727" i="1"/>
  <c r="AE6726" i="1"/>
  <c r="AE6724" i="1"/>
  <c r="AE6723" i="1"/>
  <c r="AE6722" i="1"/>
  <c r="AE6721" i="1"/>
  <c r="AE6720" i="1"/>
  <c r="AE6715" i="1"/>
  <c r="AE6714" i="1"/>
  <c r="AE6713" i="1"/>
  <c r="AE6712" i="1"/>
  <c r="AE6710" i="1"/>
  <c r="AE6709" i="1"/>
  <c r="AE6708" i="1"/>
  <c r="AE6707" i="1"/>
  <c r="AE6706" i="1"/>
  <c r="AE6705" i="1"/>
  <c r="AE6704" i="1"/>
  <c r="AE6699" i="1"/>
  <c r="AE6698" i="1"/>
  <c r="AE6697" i="1"/>
  <c r="AE6696" i="1"/>
  <c r="AE6695" i="1"/>
  <c r="AE6693" i="1"/>
  <c r="AE6692" i="1"/>
  <c r="AE6691" i="1"/>
  <c r="AE6690" i="1"/>
  <c r="AE6685" i="1"/>
  <c r="AE6684" i="1"/>
  <c r="AE6683" i="1"/>
  <c r="AE6682" i="1"/>
  <c r="AE6681" i="1"/>
  <c r="AE6680" i="1"/>
  <c r="AE6679" i="1"/>
  <c r="AE6678" i="1"/>
  <c r="AE6677" i="1"/>
  <c r="AE6675" i="1"/>
  <c r="AE6674" i="1"/>
  <c r="AE6673" i="1"/>
  <c r="AE6672" i="1"/>
  <c r="AE6671" i="1"/>
  <c r="AE6670" i="1"/>
  <c r="AE6669" i="1"/>
  <c r="AE6668" i="1"/>
  <c r="AE6666" i="1"/>
  <c r="AE6665" i="1"/>
  <c r="AE6664" i="1"/>
  <c r="AE6663" i="1"/>
  <c r="AE6662" i="1"/>
  <c r="AE6661" i="1"/>
  <c r="AE6656" i="1"/>
  <c r="AE6655" i="1"/>
  <c r="AE6654" i="1"/>
  <c r="AE6653" i="1"/>
  <c r="AE6652" i="1"/>
  <c r="AE6651" i="1"/>
  <c r="AE6650" i="1"/>
  <c r="AE6649" i="1"/>
  <c r="AE6648" i="1"/>
  <c r="AE6647" i="1"/>
  <c r="AE6646" i="1"/>
  <c r="AE6645" i="1"/>
  <c r="AE6644" i="1"/>
  <c r="AE6643" i="1"/>
  <c r="AE6642" i="1"/>
  <c r="AE6638" i="1"/>
  <c r="AE6637" i="1"/>
  <c r="AE6636" i="1"/>
  <c r="AE6635" i="1"/>
  <c r="AE6634" i="1"/>
  <c r="AE6633" i="1"/>
  <c r="AE6632" i="1"/>
  <c r="AE6631" i="1"/>
  <c r="AE6630" i="1"/>
  <c r="AE6629" i="1"/>
  <c r="AE6628" i="1"/>
  <c r="AE6627" i="1"/>
  <c r="AE6621" i="1"/>
  <c r="AE6620" i="1"/>
  <c r="AE6622" i="1"/>
  <c r="AE6619" i="1"/>
  <c r="AE6618" i="1"/>
  <c r="AE6617" i="1"/>
  <c r="AE6616" i="1"/>
  <c r="AE6615" i="1"/>
  <c r="AE6614" i="1"/>
  <c r="AE6613" i="1"/>
  <c r="AE6612" i="1"/>
  <c r="AE6611" i="1"/>
  <c r="AE6610" i="1"/>
  <c r="AE6609" i="1"/>
  <c r="AE6608" i="1"/>
  <c r="AE6607" i="1"/>
  <c r="AE6606" i="1"/>
  <c r="AE6605" i="1"/>
  <c r="AE6604" i="1"/>
  <c r="AE6603" i="1"/>
  <c r="AE6602" i="1"/>
  <c r="AE6601" i="1"/>
  <c r="AE6600" i="1"/>
  <c r="AE6599" i="1"/>
  <c r="AE6598" i="1"/>
  <c r="AE6597" i="1"/>
  <c r="AE6596" i="1"/>
  <c r="AE6595" i="1"/>
  <c r="AE6594" i="1"/>
  <c r="AE6593" i="1"/>
  <c r="AE6592" i="1"/>
  <c r="AE6591" i="1"/>
  <c r="AE6590" i="1"/>
  <c r="AE6589" i="1"/>
  <c r="AE6260" i="1"/>
  <c r="AF6259" i="1" s="1"/>
  <c r="J116" i="7" s="1"/>
  <c r="AE6190" i="1"/>
  <c r="AE6189" i="1"/>
  <c r="AE6188" i="1"/>
  <c r="AE6187" i="1"/>
  <c r="AE6185" i="1"/>
  <c r="AE6184" i="1"/>
  <c r="AE6181" i="1"/>
  <c r="AE6136" i="1"/>
  <c r="AE6134" i="1"/>
  <c r="AE6091" i="1"/>
  <c r="AE6090" i="1"/>
  <c r="AE6089" i="1"/>
  <c r="AE6088" i="1"/>
  <c r="AE6087" i="1"/>
  <c r="AE6086" i="1"/>
  <c r="AE6085" i="1"/>
  <c r="AE6084" i="1"/>
  <c r="AE6083" i="1"/>
  <c r="AE6082" i="1"/>
  <c r="AE6081" i="1"/>
  <c r="AE6080" i="1"/>
  <c r="AE6079" i="1"/>
  <c r="AE6078" i="1"/>
  <c r="AE6077" i="1"/>
  <c r="AE6076" i="1"/>
  <c r="AE6075" i="1"/>
  <c r="AE6074" i="1"/>
  <c r="AE6073" i="1"/>
  <c r="AE6072" i="1"/>
  <c r="AE6071" i="1"/>
  <c r="AE6070" i="1"/>
  <c r="AE6069" i="1"/>
  <c r="AE6068" i="1"/>
  <c r="AE6067" i="1"/>
  <c r="AE6066" i="1"/>
  <c r="AE6065" i="1"/>
  <c r="AE6064" i="1"/>
  <c r="AE6063" i="1"/>
  <c r="AE6062" i="1"/>
  <c r="AE6061" i="1"/>
  <c r="AE6022" i="1"/>
  <c r="AE6021" i="1"/>
  <c r="AE6020" i="1"/>
  <c r="AE6019" i="1"/>
  <c r="AE6018" i="1"/>
  <c r="AE5557" i="1"/>
  <c r="AE5556" i="1"/>
  <c r="AE5555" i="1"/>
  <c r="AE5554" i="1"/>
  <c r="AE5551" i="1"/>
  <c r="AE5550" i="1"/>
  <c r="AE5549" i="1"/>
  <c r="AE5447" i="1"/>
  <c r="AE5446" i="1"/>
  <c r="AE5445" i="1"/>
  <c r="AE5444" i="1"/>
  <c r="AE5443" i="1"/>
  <c r="AE5442" i="1"/>
  <c r="AE5436" i="1"/>
  <c r="AE5437" i="1"/>
  <c r="AE5430" i="1"/>
  <c r="AE5429" i="1"/>
  <c r="AE5435" i="1"/>
  <c r="AE5434" i="1"/>
  <c r="AE5433" i="1"/>
  <c r="AE5432" i="1"/>
  <c r="AE5431" i="1"/>
  <c r="AE5428" i="1"/>
  <c r="AE5427" i="1"/>
  <c r="AE5426" i="1"/>
  <c r="AE5425" i="1"/>
  <c r="AE5424" i="1"/>
  <c r="AE5423" i="1"/>
  <c r="AE5422" i="1"/>
  <c r="AE5421" i="1"/>
  <c r="AE5420" i="1"/>
  <c r="AE5419" i="1"/>
  <c r="AE5418" i="1"/>
  <c r="AE5417" i="1"/>
  <c r="AE5416" i="1"/>
  <c r="AE5415" i="1"/>
  <c r="AE5414" i="1"/>
  <c r="AE5413" i="1"/>
  <c r="AE5412" i="1"/>
  <c r="AE5411" i="1"/>
  <c r="AE5410" i="1"/>
  <c r="AE5409" i="1"/>
  <c r="AE5408" i="1"/>
  <c r="AE5407" i="1"/>
  <c r="AE5406" i="1"/>
  <c r="AE5405" i="1"/>
  <c r="AE5404" i="1"/>
  <c r="AE5403" i="1"/>
  <c r="AE5402" i="1"/>
  <c r="AE5401" i="1"/>
  <c r="AE5400" i="1"/>
  <c r="AE5399" i="1"/>
  <c r="AE5398" i="1"/>
  <c r="AE5397" i="1"/>
  <c r="AE5396" i="1"/>
  <c r="AE5395" i="1"/>
  <c r="AE5394" i="1"/>
  <c r="AE5393" i="1"/>
  <c r="AE5392" i="1"/>
  <c r="AE5391" i="1"/>
  <c r="AE5390" i="1"/>
  <c r="AE5389" i="1"/>
  <c r="AF4960" i="1" s="1"/>
  <c r="J99" i="7" s="1"/>
  <c r="AE5387" i="1"/>
  <c r="AE5386" i="1"/>
  <c r="AE5385" i="1"/>
  <c r="AE5384" i="1"/>
  <c r="AE5383" i="1"/>
  <c r="AE5382" i="1"/>
  <c r="AE5381" i="1"/>
  <c r="AE5380" i="1"/>
  <c r="AE5379" i="1"/>
  <c r="AE5378" i="1"/>
  <c r="AE5377" i="1"/>
  <c r="AE5376" i="1"/>
  <c r="AE5373" i="1"/>
  <c r="AE5372" i="1"/>
  <c r="AE5370" i="1"/>
  <c r="AE5369" i="1"/>
  <c r="AE5375" i="1"/>
  <c r="AE5374" i="1"/>
  <c r="AE5371" i="1"/>
  <c r="AE5368" i="1"/>
  <c r="AE5367" i="1"/>
  <c r="AE5365" i="1"/>
  <c r="AE5364" i="1"/>
  <c r="AE5363" i="1"/>
  <c r="AE5366" i="1"/>
  <c r="AE5361" i="1"/>
  <c r="AE5358" i="1"/>
  <c r="AE5354" i="1"/>
  <c r="AE5362" i="1"/>
  <c r="AE5360" i="1"/>
  <c r="AE5359" i="1"/>
  <c r="AE5357" i="1"/>
  <c r="AE5356" i="1"/>
  <c r="AE5355" i="1"/>
  <c r="AE5353" i="1"/>
  <c r="AE5352" i="1"/>
  <c r="AE5350" i="1"/>
  <c r="AE5349" i="1"/>
  <c r="AE5347" i="1"/>
  <c r="AE5346" i="1"/>
  <c r="AE5343" i="1"/>
  <c r="AE5342" i="1"/>
  <c r="AE5351" i="1"/>
  <c r="AE5348" i="1"/>
  <c r="AE5345" i="1"/>
  <c r="AE5341" i="1"/>
  <c r="AE5340" i="1"/>
  <c r="AE5339" i="1"/>
  <c r="AE5338" i="1"/>
  <c r="AE5337" i="1"/>
  <c r="AE5334" i="1"/>
  <c r="AE5332" i="1"/>
  <c r="AE5336" i="1"/>
  <c r="AE5335" i="1"/>
  <c r="AE5333" i="1"/>
  <c r="AE5331" i="1"/>
  <c r="AE5344" i="1"/>
  <c r="AE5330" i="1"/>
  <c r="AE5329" i="1"/>
  <c r="AE5328" i="1"/>
  <c r="AE5327" i="1"/>
  <c r="AE5326" i="1"/>
  <c r="AE5325" i="1"/>
  <c r="AE5324" i="1"/>
  <c r="AE5323" i="1"/>
  <c r="AE5314" i="1"/>
  <c r="AF5230" i="1" s="1"/>
  <c r="J107" i="7" s="1"/>
  <c r="AE5194" i="1"/>
  <c r="AE5185" i="1"/>
  <c r="AE5025" i="1"/>
  <c r="AE5024" i="1"/>
  <c r="AE5020" i="1"/>
  <c r="AE4994" i="1"/>
  <c r="AE4993" i="1"/>
  <c r="AE4991" i="1"/>
  <c r="AE4990" i="1"/>
  <c r="AE4989" i="1"/>
  <c r="AE4869" i="1"/>
  <c r="AE4831" i="1"/>
  <c r="AE4830" i="1"/>
  <c r="AE4829" i="1"/>
  <c r="AE4828" i="1"/>
  <c r="AE4827" i="1"/>
  <c r="AE4826" i="1"/>
  <c r="AE4825" i="1"/>
  <c r="AE4824" i="1"/>
  <c r="AE4823" i="1"/>
  <c r="AE4822" i="1"/>
  <c r="AE4821" i="1"/>
  <c r="AE4808" i="1"/>
  <c r="AF4807" i="1" s="1"/>
  <c r="J91" i="7" s="1"/>
  <c r="AE4782" i="1"/>
  <c r="AE4780" i="1"/>
  <c r="AE4779" i="1"/>
  <c r="AE4778" i="1"/>
  <c r="AE4776" i="1"/>
  <c r="AE4775" i="1"/>
  <c r="AE4772" i="1"/>
  <c r="AE4771" i="1"/>
  <c r="AE4770" i="1"/>
  <c r="AE4766" i="1"/>
  <c r="AE4768" i="1"/>
  <c r="AE4767" i="1"/>
  <c r="AE4759" i="1"/>
  <c r="AE4758" i="1"/>
  <c r="AE4756" i="1"/>
  <c r="AE4755" i="1"/>
  <c r="AE4754" i="1"/>
  <c r="AE4753" i="1"/>
  <c r="AE4752" i="1"/>
  <c r="AE4750" i="1"/>
  <c r="AE4749" i="1"/>
  <c r="AE4747" i="1"/>
  <c r="AE4745" i="1"/>
  <c r="AE4744" i="1"/>
  <c r="AE4743" i="1"/>
  <c r="AE4742" i="1"/>
  <c r="AE4741" i="1"/>
  <c r="AE4740" i="1"/>
  <c r="AE4739" i="1"/>
  <c r="AE4738" i="1"/>
  <c r="AE4737" i="1"/>
  <c r="AE4416" i="1"/>
  <c r="AE4421" i="1"/>
  <c r="AE4420" i="1"/>
  <c r="AE4418" i="1"/>
  <c r="AE4417" i="1"/>
  <c r="AE4414" i="1"/>
  <c r="AE4265" i="1"/>
  <c r="AE4262" i="1"/>
  <c r="AE4259" i="1"/>
  <c r="AE4258" i="1"/>
  <c r="AE4257" i="1"/>
  <c r="AE4256" i="1"/>
  <c r="AE4255" i="1"/>
  <c r="AE4254" i="1"/>
  <c r="AE4253" i="1"/>
  <c r="AE4603" i="1"/>
  <c r="AE4593" i="1"/>
  <c r="AE4592" i="1"/>
  <c r="AE4596" i="1"/>
  <c r="AE4595" i="1"/>
  <c r="AE4594" i="1"/>
  <c r="AE4591" i="1"/>
  <c r="AE4590" i="1"/>
  <c r="AE4588" i="1"/>
  <c r="AE4587" i="1"/>
  <c r="AE4586" i="1"/>
  <c r="AE4585" i="1"/>
  <c r="AE4584" i="1"/>
  <c r="AE4583" i="1"/>
  <c r="AE4582" i="1"/>
  <c r="AE4581" i="1"/>
  <c r="AE4580" i="1"/>
  <c r="AE4576" i="1"/>
  <c r="AE4578" i="1"/>
  <c r="AE4577" i="1"/>
  <c r="AE4574" i="1"/>
  <c r="AE4573" i="1"/>
  <c r="AE4575" i="1"/>
  <c r="AE4571" i="1"/>
  <c r="AE4570" i="1"/>
  <c r="AF2168" i="1" s="1"/>
  <c r="J53" i="7" s="1"/>
  <c r="AE4249" i="1"/>
  <c r="AE4183" i="1"/>
  <c r="AE4182" i="1"/>
  <c r="AE4181" i="1"/>
  <c r="AE3967" i="1"/>
  <c r="AE3966" i="1"/>
  <c r="AE3965" i="1"/>
  <c r="AE3964" i="1"/>
  <c r="AE3963" i="1"/>
  <c r="AE3962" i="1"/>
  <c r="AE3959" i="1"/>
  <c r="AE3958" i="1"/>
  <c r="AE3957" i="1"/>
  <c r="AE3956" i="1"/>
  <c r="AE3955" i="1"/>
  <c r="AE3954" i="1"/>
  <c r="AE3953" i="1"/>
  <c r="AE3952" i="1"/>
  <c r="AE3951" i="1"/>
  <c r="AE3950" i="1"/>
  <c r="AE3948" i="1"/>
  <c r="AF3932" i="1" s="1"/>
  <c r="J79" i="7" s="1"/>
  <c r="AE3907" i="1"/>
  <c r="AE3906" i="1"/>
  <c r="AE3905" i="1"/>
  <c r="AE3903" i="1"/>
  <c r="AE3902" i="1"/>
  <c r="AE3901" i="1"/>
  <c r="AE3900" i="1"/>
  <c r="AE3899" i="1"/>
  <c r="AE3898" i="1"/>
  <c r="AF3546" i="1" s="1"/>
  <c r="J75" i="7" s="1"/>
  <c r="AE3881" i="1"/>
  <c r="AF3880" i="1" s="1"/>
  <c r="J77" i="7" s="1"/>
  <c r="AE3803" i="1"/>
  <c r="AE3802" i="1"/>
  <c r="AE3801" i="1"/>
  <c r="AE3799" i="1"/>
  <c r="AE3800" i="1"/>
  <c r="AE3798" i="1"/>
  <c r="AE3797" i="1"/>
  <c r="AE3796" i="1"/>
  <c r="AE3795" i="1"/>
  <c r="AE3794" i="1"/>
  <c r="AE3791" i="1"/>
  <c r="AE3790" i="1"/>
  <c r="AE3789" i="1"/>
  <c r="AE3788" i="1"/>
  <c r="AE3787" i="1"/>
  <c r="AE3792" i="1"/>
  <c r="AE3786" i="1"/>
  <c r="AE3785" i="1"/>
  <c r="AE3784" i="1"/>
  <c r="AE3783" i="1"/>
  <c r="AE3782" i="1"/>
  <c r="AE3781" i="1"/>
  <c r="AE3780" i="1"/>
  <c r="AE3779" i="1"/>
  <c r="AE3777" i="1"/>
  <c r="AE3776" i="1"/>
  <c r="AE3775" i="1"/>
  <c r="AE3774" i="1"/>
  <c r="AE3773" i="1"/>
  <c r="AE3772" i="1"/>
  <c r="AE3771" i="1"/>
  <c r="AE3770" i="1"/>
  <c r="AE3769" i="1"/>
  <c r="AE3768" i="1"/>
  <c r="AE3767" i="1"/>
  <c r="AE3766" i="1"/>
  <c r="AE3765" i="1"/>
  <c r="AE3764" i="1"/>
  <c r="AE3763" i="1"/>
  <c r="AE3760" i="1"/>
  <c r="AE3759" i="1"/>
  <c r="AE3758" i="1"/>
  <c r="AE3757" i="1"/>
  <c r="AE3756" i="1"/>
  <c r="AE3755" i="1"/>
  <c r="AE3754" i="1"/>
  <c r="AE3751" i="1"/>
  <c r="AE3750" i="1"/>
  <c r="AE3749" i="1"/>
  <c r="AE3747" i="1"/>
  <c r="AE3745" i="1"/>
  <c r="AE3746" i="1"/>
  <c r="AE3748" i="1"/>
  <c r="AE3744" i="1"/>
  <c r="AE3743" i="1"/>
  <c r="AE3742" i="1"/>
  <c r="AE3741" i="1"/>
  <c r="AE3740" i="1"/>
  <c r="AE3739" i="1"/>
  <c r="AE3738" i="1"/>
  <c r="AE3737" i="1"/>
  <c r="AE3736" i="1"/>
  <c r="AE3735" i="1"/>
  <c r="AE3734" i="1"/>
  <c r="AE3733" i="1"/>
  <c r="AE3732" i="1"/>
  <c r="AE3731" i="1"/>
  <c r="AE3730" i="1"/>
  <c r="AE3729" i="1"/>
  <c r="AE3728" i="1"/>
  <c r="AE3727" i="1"/>
  <c r="AE3726" i="1"/>
  <c r="AE3725" i="1"/>
  <c r="AE3724" i="1"/>
  <c r="AE3719" i="1"/>
  <c r="AE3718" i="1"/>
  <c r="AE3717" i="1"/>
  <c r="AE3716" i="1"/>
  <c r="AE3715" i="1"/>
  <c r="AE3714" i="1"/>
  <c r="AE3713" i="1"/>
  <c r="AE3712" i="1"/>
  <c r="AE3711" i="1"/>
  <c r="AE3710" i="1"/>
  <c r="AE3709" i="1"/>
  <c r="AE3708" i="1"/>
  <c r="AE3707" i="1"/>
  <c r="AE3706" i="1"/>
  <c r="AE3705" i="1"/>
  <c r="AE3704" i="1"/>
  <c r="AE3703" i="1"/>
  <c r="AE3702" i="1"/>
  <c r="AE3701" i="1"/>
  <c r="AE3700" i="1"/>
  <c r="AE3699" i="1"/>
  <c r="AE3698" i="1"/>
  <c r="AE3697" i="1"/>
  <c r="AE3696" i="1"/>
  <c r="AE3695" i="1"/>
  <c r="AE3694" i="1"/>
  <c r="AE3723" i="1"/>
  <c r="AE3722" i="1"/>
  <c r="AE3721" i="1"/>
  <c r="AE3720" i="1"/>
  <c r="AE3693" i="1"/>
  <c r="AE3692" i="1"/>
  <c r="AE3691" i="1"/>
  <c r="AE3690" i="1"/>
  <c r="AE3689" i="1"/>
  <c r="AE3688" i="1"/>
  <c r="AE3687" i="1"/>
  <c r="AE3686" i="1"/>
  <c r="AE3685" i="1"/>
  <c r="AE3684" i="1"/>
  <c r="AE3683" i="1"/>
  <c r="AE3682" i="1"/>
  <c r="AE3681" i="1"/>
  <c r="AE3680" i="1"/>
  <c r="AE3679" i="1"/>
  <c r="AE3678" i="1"/>
  <c r="AE3677" i="1"/>
  <c r="AE3676" i="1"/>
  <c r="AE3675" i="1"/>
  <c r="AE3674" i="1"/>
  <c r="AE3673" i="1"/>
  <c r="AE3672" i="1"/>
  <c r="AE3671" i="1"/>
  <c r="AE3670" i="1"/>
  <c r="AE3669" i="1"/>
  <c r="AE3668" i="1"/>
  <c r="AE3667" i="1"/>
  <c r="AE3666" i="1"/>
  <c r="AE3665" i="1"/>
  <c r="AE3664" i="1"/>
  <c r="AE3663" i="1"/>
  <c r="AE3662" i="1"/>
  <c r="AE3661" i="1"/>
  <c r="AE3660" i="1"/>
  <c r="AE3659" i="1"/>
  <c r="AE3658" i="1"/>
  <c r="AE3657" i="1"/>
  <c r="AE3656" i="1"/>
  <c r="AE3641" i="1"/>
  <c r="AE3640" i="1"/>
  <c r="AE3639" i="1"/>
  <c r="AE3638" i="1"/>
  <c r="AE3637" i="1"/>
  <c r="AE3636" i="1"/>
  <c r="AE3635" i="1"/>
  <c r="AE3634" i="1"/>
  <c r="AE3633" i="1"/>
  <c r="AE3632" i="1"/>
  <c r="AE3631" i="1"/>
  <c r="AE3630" i="1"/>
  <c r="AE3629" i="1"/>
  <c r="AE3628" i="1"/>
  <c r="AE3627" i="1"/>
  <c r="AE3626" i="1"/>
  <c r="AE3625" i="1"/>
  <c r="AE3624" i="1"/>
  <c r="AE3623" i="1"/>
  <c r="AE3622" i="1"/>
  <c r="AE3621" i="1"/>
  <c r="AE3620" i="1"/>
  <c r="AE3619" i="1"/>
  <c r="AE3618" i="1"/>
  <c r="AE3617" i="1"/>
  <c r="AE3616" i="1"/>
  <c r="AE3615" i="1"/>
  <c r="AE3614" i="1"/>
  <c r="AE3613" i="1"/>
  <c r="AE3612" i="1"/>
  <c r="AE3611" i="1"/>
  <c r="AE3610" i="1"/>
  <c r="AE3595" i="1"/>
  <c r="AE3594" i="1"/>
  <c r="AE3593" i="1"/>
  <c r="AE3592" i="1"/>
  <c r="AE3591" i="1"/>
  <c r="AE3590" i="1"/>
  <c r="AE3589" i="1"/>
  <c r="AE3588" i="1"/>
  <c r="AE3587" i="1"/>
  <c r="AE3586" i="1"/>
  <c r="AE3585" i="1"/>
  <c r="AE3584" i="1"/>
  <c r="AE3583" i="1"/>
  <c r="AE3582" i="1"/>
  <c r="AE3581" i="1"/>
  <c r="AE3580" i="1"/>
  <c r="AE3579" i="1"/>
  <c r="AE3578" i="1"/>
  <c r="AE3577" i="1"/>
  <c r="AE3576" i="1"/>
  <c r="AE3575" i="1"/>
  <c r="AE3574" i="1"/>
  <c r="AE3573" i="1"/>
  <c r="AE3572" i="1"/>
  <c r="AE3571" i="1"/>
  <c r="AE3570" i="1"/>
  <c r="AE3569" i="1"/>
  <c r="AE3568" i="1"/>
  <c r="AE3567" i="1"/>
  <c r="AE3566" i="1"/>
  <c r="AE3565" i="1"/>
  <c r="AE3564" i="1"/>
  <c r="AE3563" i="1"/>
  <c r="AE3562" i="1"/>
  <c r="AE3561" i="1"/>
  <c r="AE3560" i="1"/>
  <c r="AE3559" i="1"/>
  <c r="AE3558" i="1"/>
  <c r="AE3557" i="1"/>
  <c r="AE3556" i="1"/>
  <c r="AE3555" i="1"/>
  <c r="AE3554" i="1"/>
  <c r="AE3553" i="1"/>
  <c r="AE3552" i="1"/>
  <c r="AE3244" i="1"/>
  <c r="AE3243" i="1"/>
  <c r="AE3242" i="1"/>
  <c r="AE3237" i="1"/>
  <c r="AF3104" i="1" s="1"/>
  <c r="J73" i="7" s="1"/>
  <c r="AE3005" i="1"/>
  <c r="AE3001" i="1"/>
  <c r="AE2998" i="1"/>
  <c r="AE2997" i="1"/>
  <c r="AE2989" i="1"/>
  <c r="AE2988" i="1"/>
  <c r="AE2987" i="1"/>
  <c r="AE2975" i="1"/>
  <c r="AE2974" i="1"/>
  <c r="AE2973" i="1"/>
  <c r="AE2972" i="1"/>
  <c r="AE2971" i="1"/>
  <c r="AE2938" i="1"/>
  <c r="AF2937" i="1" s="1"/>
  <c r="J64" i="7" s="1"/>
  <c r="AE2907" i="1"/>
  <c r="AE2905" i="1"/>
  <c r="AE2904" i="1"/>
  <c r="AE2903" i="1"/>
  <c r="AE2902" i="1"/>
  <c r="AE2901" i="1"/>
  <c r="AE2900" i="1"/>
  <c r="AE2899" i="1"/>
  <c r="AE2898" i="1"/>
  <c r="AE2897" i="1"/>
  <c r="AE2893" i="1"/>
  <c r="AE2892" i="1"/>
  <c r="AE2891" i="1"/>
  <c r="AE2890" i="1"/>
  <c r="AE2889"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645" i="1"/>
  <c r="AE2644" i="1"/>
  <c r="AE2557" i="1"/>
  <c r="AF2503" i="1" s="1"/>
  <c r="J59" i="7" s="1"/>
  <c r="AE2627" i="1"/>
  <c r="AE2387" i="1"/>
  <c r="AE2386" i="1"/>
  <c r="AE2385" i="1"/>
  <c r="AE2389" i="1"/>
  <c r="AE2388" i="1"/>
  <c r="AE2384" i="1"/>
  <c r="AE2383" i="1"/>
  <c r="AE2382" i="1"/>
  <c r="AE2381" i="1"/>
  <c r="AE2380" i="1"/>
  <c r="AE2379" i="1"/>
  <c r="AE2378" i="1"/>
  <c r="AE2377" i="1"/>
  <c r="AE2376" i="1"/>
  <c r="AE2375" i="1"/>
  <c r="AE2374" i="1"/>
  <c r="AE2373" i="1"/>
  <c r="AE2372" i="1"/>
  <c r="AE2279" i="1"/>
  <c r="AE2278" i="1"/>
  <c r="AE2275" i="1"/>
  <c r="AE2274" i="1"/>
  <c r="AE2272" i="1"/>
  <c r="AE2271" i="1"/>
  <c r="AE2269" i="1"/>
  <c r="AE2268" i="1"/>
  <c r="AE2267" i="1"/>
  <c r="AE2266" i="1"/>
  <c r="AE2264" i="1"/>
  <c r="AE2263" i="1"/>
  <c r="AE2262" i="1"/>
  <c r="AE2261" i="1"/>
  <c r="AE2260" i="1"/>
  <c r="AE2259" i="1"/>
  <c r="AE2258" i="1"/>
  <c r="AE2256" i="1"/>
  <c r="AE2255" i="1"/>
  <c r="AE2253" i="1"/>
  <c r="AE2251" i="1"/>
  <c r="AE2249" i="1"/>
  <c r="AE2247" i="1"/>
  <c r="AE2246" i="1"/>
  <c r="AE2245" i="1"/>
  <c r="AE2243" i="1"/>
  <c r="AE2242" i="1"/>
  <c r="AE2241" i="1"/>
  <c r="AE2239" i="1"/>
  <c r="AE2238" i="1"/>
  <c r="AE2235" i="1"/>
  <c r="AE2234" i="1"/>
  <c r="AE2232" i="1"/>
  <c r="AE2230" i="1"/>
  <c r="AE2229" i="1"/>
  <c r="AE2228" i="1"/>
  <c r="AE2226" i="1"/>
  <c r="AE2224" i="1"/>
  <c r="AE2222" i="1"/>
  <c r="AE2221" i="1"/>
  <c r="AE2220" i="1"/>
  <c r="AE2218" i="1"/>
  <c r="AE2217" i="1"/>
  <c r="AE2216" i="1"/>
  <c r="AE2215" i="1"/>
  <c r="AE2214" i="1"/>
  <c r="AE2213" i="1"/>
  <c r="AE2212" i="1"/>
  <c r="AE2210" i="1"/>
  <c r="AE2209" i="1"/>
  <c r="AE2208" i="1"/>
  <c r="AE2207" i="1"/>
  <c r="AE2206" i="1"/>
  <c r="AE2205" i="1"/>
  <c r="AE2204" i="1"/>
  <c r="AE2203" i="1"/>
  <c r="AE2202" i="1"/>
  <c r="AE2201" i="1"/>
  <c r="AE2199" i="1"/>
  <c r="AE2198" i="1"/>
  <c r="AE2196" i="1"/>
  <c r="AE2195" i="1"/>
  <c r="AE2194" i="1"/>
  <c r="AE2193" i="1"/>
  <c r="AE2192" i="1"/>
  <c r="AE2191" i="1"/>
  <c r="AE2190" i="1"/>
  <c r="AE2188" i="1"/>
  <c r="AE2187" i="1"/>
  <c r="AE2186" i="1"/>
  <c r="AE2185" i="1"/>
  <c r="AE2184" i="1"/>
  <c r="AE2183" i="1"/>
  <c r="AE2182" i="1"/>
  <c r="AE2181" i="1"/>
  <c r="AE2180" i="1"/>
  <c r="AE2179" i="1"/>
  <c r="AE2178" i="1"/>
  <c r="AE2177" i="1"/>
  <c r="AE2176" i="1"/>
  <c r="AE2175" i="1"/>
  <c r="AE2174" i="1"/>
  <c r="AF2127" i="1"/>
  <c r="J52" i="7" s="1"/>
  <c r="AE1978" i="1"/>
  <c r="AE1977" i="1"/>
  <c r="AE1973" i="1"/>
  <c r="AE1972" i="1"/>
  <c r="AE1971" i="1"/>
  <c r="AE1970" i="1"/>
  <c r="AF1535" i="1" s="1"/>
  <c r="J44" i="7" s="1"/>
  <c r="AE1855" i="1"/>
  <c r="AE1853" i="1"/>
  <c r="AE1852" i="1"/>
  <c r="AE1666" i="1"/>
  <c r="AE1663" i="1"/>
  <c r="AE1662" i="1"/>
  <c r="AE1661" i="1"/>
  <c r="AE1589" i="1"/>
  <c r="AE1588" i="1"/>
  <c r="AE1587" i="1"/>
  <c r="AE1586" i="1"/>
  <c r="AE1585" i="1"/>
  <c r="AE1584" i="1"/>
  <c r="AE1582" i="1"/>
  <c r="AE1581" i="1"/>
  <c r="AE1580" i="1"/>
  <c r="AE1579" i="1"/>
  <c r="AE1578" i="1"/>
  <c r="AE1577" i="1"/>
  <c r="AE1576" i="1"/>
  <c r="AE1575" i="1"/>
  <c r="AE1574" i="1"/>
  <c r="AE1573" i="1"/>
  <c r="AE1572" i="1"/>
  <c r="AE1571" i="1"/>
  <c r="AE1570" i="1"/>
  <c r="AE1569" i="1"/>
  <c r="AE1568" i="1"/>
  <c r="AE1563" i="1"/>
  <c r="AE1562" i="1"/>
  <c r="AE1561" i="1"/>
  <c r="AE1554" i="1"/>
  <c r="AE1552" i="1"/>
  <c r="AE1551" i="1"/>
  <c r="AE1550" i="1"/>
  <c r="AE1549" i="1"/>
  <c r="AE1467" i="1"/>
  <c r="AE1288" i="1"/>
  <c r="AF1275" i="1" s="1"/>
  <c r="J37" i="7" s="1"/>
  <c r="AE870" i="1"/>
  <c r="AE869" i="1"/>
  <c r="AE867" i="1"/>
  <c r="AF866" i="1" s="1"/>
  <c r="J32" i="7" s="1"/>
  <c r="AE863" i="1"/>
  <c r="AE862" i="1"/>
  <c r="AE861" i="1"/>
  <c r="AE860" i="1"/>
  <c r="AE859" i="1"/>
  <c r="AE856" i="1"/>
  <c r="AE855" i="1"/>
  <c r="AE854" i="1"/>
  <c r="AE853" i="1"/>
  <c r="AE852" i="1"/>
  <c r="AE851" i="1"/>
  <c r="AE850" i="1"/>
  <c r="AE849" i="1"/>
  <c r="AE848" i="1"/>
  <c r="AE847" i="1"/>
  <c r="AE844" i="1"/>
  <c r="AE843" i="1"/>
  <c r="AE845" i="1"/>
  <c r="AE842" i="1"/>
  <c r="AE841" i="1"/>
  <c r="AE840" i="1"/>
  <c r="AE839" i="1"/>
  <c r="AE814" i="1"/>
  <c r="AE811" i="1"/>
  <c r="AE810" i="1"/>
  <c r="AE809" i="1"/>
  <c r="AE808" i="1"/>
  <c r="AE1300" i="1"/>
  <c r="AE1299" i="1"/>
  <c r="AE1296" i="1"/>
  <c r="AE1291" i="1"/>
  <c r="AE1290" i="1"/>
  <c r="AE790" i="1"/>
  <c r="AE789" i="1"/>
  <c r="AE699" i="1"/>
  <c r="AF698" i="1" s="1"/>
  <c r="J21" i="7" s="1"/>
  <c r="AE697" i="1"/>
  <c r="AE694" i="1"/>
  <c r="AE693" i="1"/>
  <c r="AE692" i="1"/>
  <c r="AE691" i="1"/>
  <c r="AE689" i="1"/>
  <c r="AE688" i="1"/>
  <c r="AE686" i="1"/>
  <c r="AE685" i="1"/>
  <c r="AE684" i="1"/>
  <c r="AE668" i="1"/>
  <c r="AE667" i="1"/>
  <c r="AE666" i="1"/>
  <c r="AE665" i="1"/>
  <c r="AE664" i="1"/>
  <c r="AE663" i="1"/>
  <c r="AE660" i="1"/>
  <c r="AE659" i="1"/>
  <c r="AE658" i="1"/>
  <c r="AE657" i="1"/>
  <c r="AE656" i="1"/>
  <c r="AE655" i="1"/>
  <c r="AE654" i="1"/>
  <c r="AE653" i="1"/>
  <c r="AE652" i="1"/>
  <c r="AE651" i="1"/>
  <c r="AE650" i="1"/>
  <c r="AE649" i="1"/>
  <c r="AE648" i="1"/>
  <c r="AE647" i="1"/>
  <c r="AE646" i="1"/>
  <c r="AE645" i="1"/>
  <c r="AE644" i="1"/>
  <c r="AE641" i="1"/>
  <c r="AE640" i="1"/>
  <c r="AE637" i="1"/>
  <c r="AE636" i="1"/>
  <c r="AE635" i="1"/>
  <c r="AE634" i="1"/>
  <c r="AE633" i="1"/>
  <c r="AE632" i="1"/>
  <c r="AE631" i="1"/>
  <c r="AE626" i="1"/>
  <c r="AE624" i="1"/>
  <c r="AE623" i="1"/>
  <c r="AE622" i="1"/>
  <c r="AE612" i="1"/>
  <c r="AE611" i="1"/>
  <c r="AE563" i="1"/>
  <c r="AE562" i="1"/>
  <c r="AE561" i="1"/>
  <c r="AE560" i="1"/>
  <c r="AE559" i="1"/>
  <c r="AE556" i="1"/>
  <c r="AE555" i="1"/>
  <c r="AE554" i="1"/>
  <c r="AE553" i="1"/>
  <c r="AE552" i="1"/>
  <c r="AE484" i="1"/>
  <c r="AE483" i="1"/>
  <c r="AE482" i="1"/>
  <c r="AE481" i="1"/>
  <c r="AE480" i="1"/>
  <c r="AE479" i="1"/>
  <c r="AE478" i="1"/>
  <c r="AE477"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6" i="1"/>
  <c r="AE414" i="1"/>
  <c r="AE413" i="1"/>
  <c r="AE411" i="1"/>
  <c r="AE410" i="1"/>
  <c r="AE409" i="1"/>
  <c r="AE408" i="1"/>
  <c r="AE407" i="1"/>
  <c r="AE406" i="1"/>
  <c r="AE405" i="1"/>
  <c r="AE404" i="1"/>
  <c r="AE403" i="1"/>
  <c r="AE401" i="1"/>
  <c r="AE400" i="1"/>
  <c r="AE399" i="1"/>
  <c r="AE398" i="1"/>
  <c r="AE397" i="1"/>
  <c r="AE396" i="1"/>
  <c r="AE395" i="1"/>
  <c r="AE394" i="1"/>
  <c r="AE393" i="1"/>
  <c r="AE392" i="1"/>
  <c r="AE391" i="1"/>
  <c r="AE390" i="1"/>
  <c r="AE389" i="1"/>
  <c r="AE387" i="1"/>
  <c r="AE386" i="1"/>
  <c r="AE383" i="1"/>
  <c r="AE380" i="1"/>
  <c r="AE379" i="1"/>
  <c r="AE378" i="1"/>
  <c r="AE377" i="1"/>
  <c r="AE376" i="1"/>
  <c r="AE375" i="1"/>
  <c r="AE373" i="1"/>
  <c r="AE372" i="1"/>
  <c r="AE371" i="1"/>
  <c r="AE370" i="1"/>
  <c r="AE364" i="1"/>
  <c r="AE369" i="1"/>
  <c r="AE365" i="1"/>
  <c r="AE362" i="1"/>
  <c r="AE361"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2" i="1"/>
  <c r="AE334" i="1"/>
  <c r="AE331" i="1"/>
  <c r="AE330" i="1"/>
  <c r="AE329" i="1"/>
  <c r="AE328" i="1"/>
  <c r="AE325" i="1"/>
  <c r="AE324" i="1"/>
  <c r="AE323" i="1"/>
  <c r="AE322" i="1"/>
  <c r="AE321" i="1"/>
  <c r="AE320" i="1"/>
  <c r="AE319" i="1"/>
  <c r="AE318" i="1"/>
  <c r="AE316" i="1"/>
  <c r="AE315" i="1"/>
  <c r="AE314"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79" i="1"/>
  <c r="AE264" i="1"/>
  <c r="AE262" i="1"/>
  <c r="AE261" i="1"/>
  <c r="AE260" i="1"/>
  <c r="AE221" i="1"/>
  <c r="AF220" i="1" s="1"/>
  <c r="J14" i="7" s="1"/>
  <c r="AE219" i="1"/>
  <c r="AE218" i="1"/>
  <c r="AE217" i="1"/>
  <c r="AE201" i="1"/>
  <c r="AF192" i="1" s="1"/>
  <c r="J12" i="7" s="1"/>
  <c r="AE175" i="1"/>
  <c r="AF174" i="1" s="1"/>
  <c r="J11" i="7" s="1"/>
  <c r="AE173" i="1"/>
  <c r="AE172" i="1"/>
  <c r="AE171" i="1"/>
  <c r="AE170" i="1"/>
  <c r="AE169" i="1"/>
  <c r="AE168" i="1"/>
  <c r="AE166" i="1"/>
  <c r="AE165" i="1"/>
  <c r="AE164" i="1"/>
  <c r="AE163" i="1"/>
  <c r="AE161" i="1"/>
  <c r="AE160" i="1"/>
  <c r="AE159" i="1"/>
  <c r="AE158" i="1"/>
  <c r="AE157" i="1"/>
  <c r="AE156" i="1"/>
  <c r="AE155" i="1"/>
  <c r="AE154" i="1"/>
  <c r="AE153" i="1"/>
  <c r="AE152" i="1"/>
  <c r="AE151" i="1"/>
  <c r="AE150" i="1"/>
  <c r="AE149" i="1"/>
  <c r="AE148" i="1"/>
  <c r="AE147" i="1"/>
  <c r="AE146" i="1"/>
  <c r="AE145" i="1"/>
  <c r="AE144" i="1"/>
  <c r="AE143" i="1"/>
  <c r="AE111" i="1"/>
  <c r="AE109" i="1"/>
  <c r="AE108" i="1"/>
  <c r="AE107" i="1"/>
  <c r="AE106" i="1"/>
  <c r="AE104" i="1"/>
  <c r="AE103" i="1"/>
  <c r="AE102" i="1"/>
  <c r="AE101" i="1"/>
  <c r="AE100" i="1"/>
  <c r="AE98" i="1"/>
  <c r="AE96" i="1"/>
  <c r="AE95" i="1"/>
  <c r="AE94" i="1"/>
  <c r="AE93" i="1"/>
  <c r="AE92" i="1"/>
  <c r="AE91" i="1"/>
  <c r="AE86" i="1"/>
  <c r="AE85" i="1"/>
  <c r="AE84" i="1"/>
  <c r="AE83" i="1"/>
  <c r="AE82" i="1"/>
  <c r="AE90" i="1"/>
  <c r="AE87" i="1"/>
  <c r="AE81" i="1"/>
  <c r="AE80" i="1"/>
  <c r="AE79" i="1"/>
  <c r="AE76" i="1"/>
  <c r="AF2" i="1" s="1"/>
  <c r="J3" i="7" s="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F36" i="1" s="1"/>
  <c r="J7" i="7" s="1"/>
  <c r="AE35" i="1"/>
  <c r="AE34" i="1"/>
  <c r="AE33" i="1"/>
  <c r="AE32" i="1"/>
  <c r="AE31" i="1"/>
  <c r="AE30" i="1"/>
  <c r="AE29" i="1"/>
  <c r="AE28" i="1"/>
  <c r="AE27" i="1"/>
  <c r="AE26" i="1"/>
  <c r="AF18" i="1" s="1"/>
  <c r="J5" i="7" s="1"/>
  <c r="AF15553" i="1" l="1"/>
  <c r="J260" i="7" s="1"/>
  <c r="AF812" i="1"/>
  <c r="J29" i="7" s="1"/>
  <c r="AF1465" i="1"/>
  <c r="J41" i="7" s="1"/>
  <c r="AF1301" i="1"/>
  <c r="J39" i="7" s="1"/>
  <c r="AF2622" i="1"/>
  <c r="J60" i="7" s="1"/>
  <c r="AF2992" i="1"/>
  <c r="J68" i="7" s="1"/>
  <c r="AF3000" i="1"/>
  <c r="J71" i="7" s="1"/>
  <c r="AF4184" i="1"/>
  <c r="J83" i="7" s="1"/>
  <c r="AF4863" i="1"/>
  <c r="J94" i="7" s="1"/>
  <c r="AF5019" i="1"/>
  <c r="J105" i="7" s="1"/>
  <c r="AF5648" i="1"/>
  <c r="J111" i="7" s="1"/>
  <c r="AF7039" i="1"/>
  <c r="J124" i="7" s="1"/>
  <c r="AF8027" i="1"/>
  <c r="J135" i="7" s="1"/>
  <c r="AF7863" i="1"/>
  <c r="J130" i="7" s="1"/>
  <c r="AF8198" i="1"/>
  <c r="J146" i="7" s="1"/>
  <c r="AF8418" i="1"/>
  <c r="J151" i="7" s="1"/>
  <c r="AF8822" i="1"/>
  <c r="J157" i="7" s="1"/>
  <c r="AF9308" i="1"/>
  <c r="J167" i="7" s="1"/>
  <c r="AF9280" i="1"/>
  <c r="J166" i="7" s="1"/>
  <c r="AF8869" i="1"/>
  <c r="J158" i="7" s="1"/>
  <c r="AF12610" i="1"/>
  <c r="J208" i="7" s="1"/>
  <c r="AF13577" i="1"/>
  <c r="J229" i="7" s="1"/>
  <c r="AF13291" i="1"/>
  <c r="J219" i="7" s="1"/>
  <c r="AF13516" i="1"/>
  <c r="J226" i="7" s="1"/>
  <c r="AF15415" i="1"/>
  <c r="J255" i="7" s="1"/>
  <c r="AF801" i="1"/>
  <c r="J27" i="7" s="1"/>
  <c r="AF824" i="1"/>
  <c r="J30" i="7" s="1"/>
  <c r="AF1489" i="1"/>
  <c r="J43" i="7" s="1"/>
  <c r="AF1242" i="1"/>
  <c r="J36" i="7" s="1"/>
  <c r="AF3003" i="1"/>
  <c r="J72" i="7" s="1"/>
  <c r="AF2951" i="1"/>
  <c r="J65" i="7" s="1"/>
  <c r="AF8126" i="1"/>
  <c r="J140" i="7" s="1"/>
  <c r="AF8023" i="1"/>
  <c r="J134" i="7" s="1"/>
  <c r="AF11569" i="1"/>
  <c r="J187" i="7" s="1"/>
  <c r="AF728" i="1"/>
  <c r="J23" i="7" s="1"/>
  <c r="AF700" i="1"/>
  <c r="J22" i="7" s="1"/>
  <c r="J244" i="7"/>
  <c r="J85" i="7"/>
  <c r="K186" i="7"/>
  <c r="K279" i="7" s="1"/>
  <c r="AE16000" i="1"/>
  <c r="A62" i="18" s="1"/>
  <c r="AF791" i="1"/>
  <c r="J26" i="7" s="1"/>
  <c r="AF9404" i="1"/>
  <c r="J169" i="7" s="1"/>
  <c r="AF2982" i="1"/>
  <c r="J67" i="7" s="1"/>
  <c r="AF7013" i="1"/>
  <c r="J122" i="7" s="1"/>
  <c r="AF7006" i="1"/>
  <c r="J121" i="7" s="1"/>
  <c r="AF8137" i="1"/>
  <c r="J143" i="7" s="1"/>
  <c r="AF13281" i="1"/>
  <c r="J217" i="7" s="1"/>
  <c r="AF13138" i="1"/>
  <c r="J216" i="7" s="1"/>
  <c r="AF1324" i="1"/>
  <c r="J40" i="7" s="1"/>
  <c r="AF4839" i="1"/>
  <c r="J93" i="7" s="1"/>
  <c r="AF12514" i="1"/>
  <c r="J203" i="7" s="1"/>
  <c r="AF12500" i="1"/>
  <c r="J202" i="7" s="1"/>
  <c r="AF12516" i="1"/>
  <c r="J204" i="7" s="1"/>
  <c r="AF12708" i="1"/>
  <c r="J211" i="7" s="1"/>
  <c r="AF14382" i="1"/>
  <c r="J242" i="7" s="1"/>
  <c r="AF15699" i="1"/>
  <c r="J263" i="7" s="1"/>
  <c r="AF15697" i="1"/>
  <c r="J262" i="7" s="1"/>
  <c r="AF15951" i="1"/>
  <c r="J274" i="7" s="1"/>
  <c r="AF15938" i="1"/>
  <c r="J272" i="7" s="1"/>
  <c r="AF6282" i="1"/>
  <c r="J117" i="7" s="1"/>
  <c r="AF14965" i="1"/>
  <c r="J252" i="7" s="1"/>
  <c r="AF14962" i="1"/>
  <c r="J251" i="7" s="1"/>
  <c r="AF14069" i="1"/>
  <c r="J236" i="7" s="1"/>
  <c r="AF15847" i="1"/>
  <c r="J270" i="7" s="1"/>
  <c r="AF10021" i="1"/>
  <c r="J179" i="7" s="1"/>
  <c r="AF75" i="1"/>
  <c r="J9" i="7" s="1"/>
  <c r="AF2996" i="1"/>
  <c r="J70" i="7" s="1"/>
  <c r="AF14203" i="1"/>
  <c r="J239" i="7" s="1"/>
  <c r="AF7916" i="1"/>
  <c r="J132" i="7" s="1"/>
  <c r="AF11258" i="1"/>
  <c r="J181" i="7" s="1"/>
  <c r="AF807" i="1"/>
  <c r="J28" i="7" s="1"/>
  <c r="AF2986" i="1"/>
  <c r="J69" i="7" s="1"/>
  <c r="AF8520" i="1"/>
  <c r="J153" i="7" s="1"/>
  <c r="AF15709" i="1"/>
  <c r="J264" i="7" s="1"/>
  <c r="AF12542" i="1"/>
  <c r="J205" i="7" s="1"/>
  <c r="AF3241" i="1"/>
  <c r="J74" i="7" s="1"/>
  <c r="AF162" i="1"/>
  <c r="J10" i="7" s="1"/>
  <c r="AF216" i="1"/>
  <c r="J13" i="7" s="1"/>
  <c r="AF278" i="1"/>
  <c r="J16" i="7" s="1"/>
  <c r="AF317" i="1"/>
  <c r="J17" i="7" s="1"/>
  <c r="AF417" i="1"/>
  <c r="J18" i="7" s="1"/>
  <c r="AF610" i="1"/>
  <c r="J19" i="7" s="1"/>
  <c r="AF687" i="1"/>
  <c r="J20" i="7" s="1"/>
  <c r="AF788" i="1"/>
  <c r="J25" i="7" s="1"/>
  <c r="AF1289" i="1"/>
  <c r="J38" i="7" s="1"/>
  <c r="AF837" i="1"/>
  <c r="J31" i="7" s="1"/>
  <c r="AF868" i="1"/>
  <c r="J33" i="7" s="1"/>
  <c r="AF1544" i="1"/>
  <c r="J45" i="7" s="1"/>
  <c r="AF1583" i="1"/>
  <c r="J48" i="7" s="1"/>
  <c r="AF1660" i="1"/>
  <c r="J49" i="7" s="1"/>
  <c r="AF2173" i="1"/>
  <c r="J54" i="7" s="1"/>
  <c r="AF2225" i="1"/>
  <c r="J56" i="7" s="1"/>
  <c r="AF2371" i="1"/>
  <c r="J58" i="7" s="1"/>
  <c r="AF3896" i="1"/>
  <c r="J78" i="7" s="1"/>
  <c r="AF3949" i="1"/>
  <c r="J80" i="7" s="1"/>
  <c r="AF3961" i="1"/>
  <c r="J81" i="7" s="1"/>
  <c r="AF4180" i="1"/>
  <c r="J82" i="7" s="1"/>
  <c r="AF4569" i="1"/>
  <c r="J87" i="7" s="1"/>
  <c r="AF4252" i="1"/>
  <c r="J84" i="7" s="1"/>
  <c r="AF4757" i="1"/>
  <c r="J90" i="7" s="1"/>
  <c r="AF4988" i="1"/>
  <c r="J104" i="7" s="1"/>
  <c r="AF5023" i="1"/>
  <c r="J106" i="7" s="1"/>
  <c r="AF5322" i="1"/>
  <c r="J108" i="7" s="1"/>
  <c r="AF5548" i="1"/>
  <c r="J110" i="7" s="1"/>
  <c r="AF6060" i="1"/>
  <c r="J113" i="7" s="1"/>
  <c r="AF7107" i="1"/>
  <c r="J127" i="7" s="1"/>
  <c r="AF8080" i="1"/>
  <c r="J139" i="7" s="1"/>
  <c r="AF8361" i="1"/>
  <c r="J148" i="7" s="1"/>
  <c r="AF8384" i="1"/>
  <c r="J149" i="7" s="1"/>
  <c r="AF8395" i="1"/>
  <c r="J150" i="7" s="1"/>
  <c r="AF8471" i="1"/>
  <c r="J152" i="7" s="1"/>
  <c r="AF8636" i="1"/>
  <c r="J156" i="7" s="1"/>
  <c r="AF9472" i="1"/>
  <c r="J171" i="7" s="1"/>
  <c r="AF9602" i="1"/>
  <c r="J174" i="7" s="1"/>
  <c r="AF9664" i="1"/>
  <c r="J175" i="7" s="1"/>
  <c r="AF9983" i="1"/>
  <c r="AF11050" i="1"/>
  <c r="J180" i="7" s="1"/>
  <c r="AF11298" i="1"/>
  <c r="J182" i="7" s="1"/>
  <c r="AF11555" i="1"/>
  <c r="J185" i="7" s="1"/>
  <c r="AF11688" i="1"/>
  <c r="J190" i="7" s="1"/>
  <c r="AF11737" i="1"/>
  <c r="J191" i="7" s="1"/>
  <c r="AF11777" i="1"/>
  <c r="J193" i="7" s="1"/>
  <c r="AF12039" i="1"/>
  <c r="J195" i="7" s="1"/>
  <c r="AF12280" i="1"/>
  <c r="J198" i="7" s="1"/>
  <c r="AF12312" i="1"/>
  <c r="J201" i="7" s="1"/>
  <c r="AF12579" i="1"/>
  <c r="J207" i="7" s="1"/>
  <c r="AF13301" i="1"/>
  <c r="J220" i="7" s="1"/>
  <c r="AF13398" i="1"/>
  <c r="J222" i="7" s="1"/>
  <c r="AF13485" i="1"/>
  <c r="J225" i="7" s="1"/>
  <c r="AF13518" i="1"/>
  <c r="J227" i="7" s="1"/>
  <c r="AF14351" i="1"/>
  <c r="J241" i="7" s="1"/>
  <c r="AF14545" i="1"/>
  <c r="J246" i="7" s="1"/>
  <c r="AF14775" i="1"/>
  <c r="J248" i="7" s="1"/>
  <c r="AF15468" i="1"/>
  <c r="J256" i="7" s="1"/>
  <c r="AF15531" i="1"/>
  <c r="J258" i="7" s="1"/>
  <c r="AF229" i="1"/>
  <c r="J15" i="7" s="1"/>
  <c r="AF8876" i="1"/>
  <c r="J159" i="7" s="1"/>
  <c r="AF9312" i="1"/>
  <c r="J168" i="7" s="1"/>
  <c r="AF9409" i="1"/>
  <c r="J170" i="7" s="1"/>
  <c r="AF25" i="1"/>
  <c r="J6" i="7" s="1"/>
  <c r="AF44" i="1"/>
  <c r="J8" i="7" s="1"/>
  <c r="AF1553" i="1"/>
  <c r="J46" i="7" s="1"/>
  <c r="AF1567" i="1"/>
  <c r="J47" i="7" s="1"/>
  <c r="AF1851" i="1"/>
  <c r="J50" i="7" s="1"/>
  <c r="AF1969" i="1"/>
  <c r="J51" i="7" s="1"/>
  <c r="AF2633" i="1"/>
  <c r="J61" i="7" s="1"/>
  <c r="AF2741" i="1"/>
  <c r="J62" i="7" s="1"/>
  <c r="AF2970" i="1"/>
  <c r="J66" i="7" s="1"/>
  <c r="AF3551" i="1"/>
  <c r="J76" i="7" s="1"/>
  <c r="AF4413" i="1"/>
  <c r="J86" i="7" s="1"/>
  <c r="AF4736" i="1"/>
  <c r="J88" i="7" s="1"/>
  <c r="AF4751" i="1"/>
  <c r="J89" i="7" s="1"/>
  <c r="AF4820" i="1"/>
  <c r="J92" i="7" s="1"/>
  <c r="AF5388" i="1"/>
  <c r="J109" i="7" s="1"/>
  <c r="AF6007" i="1"/>
  <c r="J112" i="7" s="1"/>
  <c r="AF6092" i="1"/>
  <c r="J114" i="7" s="1"/>
  <c r="AF6180" i="1"/>
  <c r="J115" i="7" s="1"/>
  <c r="AF6588" i="1"/>
  <c r="J119" i="7" s="1"/>
  <c r="AF6954" i="1"/>
  <c r="J120" i="7" s="1"/>
  <c r="AF7046" i="1"/>
  <c r="J125" i="7" s="1"/>
  <c r="AF8059" i="1"/>
  <c r="J138" i="7" s="1"/>
  <c r="AF8227" i="1"/>
  <c r="J147" i="7" s="1"/>
  <c r="AF8605" i="1"/>
  <c r="J155" i="7" s="1"/>
  <c r="AF9742" i="1"/>
  <c r="J176" i="7" s="1"/>
  <c r="AF10009" i="1"/>
  <c r="J178" i="7" s="1"/>
  <c r="AF11424" i="1"/>
  <c r="J183" i="7" s="1"/>
  <c r="AF11562" i="1"/>
  <c r="J186" i="7" s="1"/>
  <c r="AF11583" i="1"/>
  <c r="J188" i="7" s="1"/>
  <c r="AF11634" i="1"/>
  <c r="J189" i="7" s="1"/>
  <c r="AF11749" i="1"/>
  <c r="J192" i="7" s="1"/>
  <c r="AF12561" i="1"/>
  <c r="J206" i="7" s="1"/>
  <c r="AF12619" i="1"/>
  <c r="J209" i="7" s="1"/>
  <c r="AF12699" i="1"/>
  <c r="J210" i="7" s="1"/>
  <c r="AF13023" i="1"/>
  <c r="J212" i="7" s="1"/>
  <c r="AF13026" i="1"/>
  <c r="J213" i="7" s="1"/>
  <c r="AF13415" i="1"/>
  <c r="J223" i="7" s="1"/>
  <c r="AF13422" i="1"/>
  <c r="J224" i="7" s="1"/>
  <c r="AF13557" i="1"/>
  <c r="J228" i="7" s="1"/>
  <c r="AF13943" i="1"/>
  <c r="J234" i="7" s="1"/>
  <c r="AF14072" i="1"/>
  <c r="AF14392" i="1"/>
  <c r="J243" i="7" s="1"/>
  <c r="AF14870" i="1"/>
  <c r="J249" i="7" s="1"/>
  <c r="AF15386" i="1"/>
  <c r="J253" i="7" s="1"/>
  <c r="AF15410" i="1"/>
  <c r="J254" i="7" s="1"/>
  <c r="AF15612" i="1"/>
  <c r="J261" i="7" s="1"/>
  <c r="AF8889" i="1"/>
  <c r="J160" i="7" s="1"/>
  <c r="AF9034" i="1"/>
  <c r="J162" i="7" s="1"/>
  <c r="AF15764" i="1"/>
  <c r="J266" i="7" s="1"/>
  <c r="AF15835" i="1"/>
  <c r="J267" i="7" s="1"/>
  <c r="BF16005" i="1"/>
  <c r="J177" i="7" l="1"/>
  <c r="AF2273" i="1"/>
  <c r="J57" i="7" s="1"/>
  <c r="AF13959" i="1"/>
  <c r="J235" i="7" s="1"/>
  <c r="J237" i="7"/>
  <c r="Q15977" i="1"/>
  <c r="AF16000" i="1" l="1"/>
  <c r="A63" i="18" s="1"/>
  <c r="J279" i="7"/>
  <c r="Q2273" i="1"/>
  <c r="N11777" i="1"/>
  <c r="H193" i="7" s="1"/>
  <c r="H279" i="7" s="1"/>
  <c r="M1600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D1" authorId="0" shapeId="0" xr:uid="{1C91143E-F177-4222-89D5-792FA4872C8E}">
      <text>
        <r>
          <rPr>
            <b/>
            <sz val="9"/>
            <color indexed="81"/>
            <rFont val="Tahoma"/>
            <family val="2"/>
          </rPr>
          <t>Glenn Marshall:</t>
        </r>
        <r>
          <rPr>
            <sz val="9"/>
            <color indexed="81"/>
            <rFont val="Tahoma"/>
            <family val="2"/>
          </rPr>
          <t xml:space="preserve">
Stampworld.com</t>
        </r>
      </text>
    </comment>
    <comment ref="I1" authorId="0" shapeId="0" xr:uid="{4AF8514B-CA00-46A8-BB16-B1729585AC6B}">
      <text>
        <r>
          <rPr>
            <b/>
            <sz val="9"/>
            <color indexed="81"/>
            <rFont val="Tahoma"/>
            <family val="2"/>
          </rPr>
          <t>Glenn Marshall:</t>
        </r>
        <r>
          <rPr>
            <sz val="9"/>
            <color indexed="81"/>
            <rFont val="Tahoma"/>
            <family val="2"/>
          </rPr>
          <t xml:space="preserve">
Not yet fully populated</t>
        </r>
      </text>
    </comment>
    <comment ref="K1" authorId="0" shapeId="0" xr:uid="{51D8ED3A-4AA4-4970-B3C5-C7EC8E4E74FC}">
      <text>
        <r>
          <rPr>
            <b/>
            <sz val="9"/>
            <color indexed="81"/>
            <rFont val="Tahoma"/>
            <family val="2"/>
          </rPr>
          <t>Glenn Marshall:</t>
        </r>
        <r>
          <rPr>
            <sz val="9"/>
            <color indexed="81"/>
            <rFont val="Tahoma"/>
            <family val="2"/>
          </rPr>
          <t xml:space="preserve">
1 = obvious volcano or volcanic feature on a stamp
2 = volcano-based geological feature on a stamp, obvious to an enthusiast
3 = volcano present in background; volcanic island or range profiles; country emblems or flags that include volcanoes; 
4 = human constructions made from volcanic rocks or volcanic processes
5 = landscape features derived from volcanic processes, but not obviously volcanic on the stamp
6 = map of volcano-created island or atolls left after subsidence of a volcano
7 = minerals or gems created by volcanic or igneous processes</t>
        </r>
      </text>
    </comment>
    <comment ref="L1" authorId="0" shapeId="0" xr:uid="{6A8B8506-A111-45C7-B64A-4A046C8066F4}">
      <text>
        <r>
          <rPr>
            <b/>
            <sz val="9"/>
            <color indexed="81"/>
            <rFont val="Tahoma"/>
            <family val="2"/>
          </rPr>
          <t>Glenn Marshall:</t>
        </r>
        <r>
          <rPr>
            <sz val="9"/>
            <color indexed="81"/>
            <rFont val="Tahoma"/>
            <family val="2"/>
          </rPr>
          <t xml:space="preserve">
Y=Yes
N=No
S=Contained within Souvenier Sheet
V=Irrelevant version
E = Really expensive!</t>
        </r>
      </text>
    </comment>
    <comment ref="M1" authorId="0" shapeId="0" xr:uid="{6CA2D7D2-E64A-4786-88DA-5494A9C20BDB}">
      <text>
        <r>
          <rPr>
            <b/>
            <sz val="9"/>
            <color indexed="81"/>
            <rFont val="Tahoma"/>
            <family val="2"/>
          </rPr>
          <t>Glenn Marshall:</t>
        </r>
        <r>
          <rPr>
            <sz val="9"/>
            <color indexed="81"/>
            <rFont val="Tahoma"/>
            <family val="2"/>
          </rPr>
          <t xml:space="preserve">
includes postage cost</t>
        </r>
      </text>
    </comment>
    <comment ref="AB1" authorId="0" shapeId="0" xr:uid="{836C6B3B-88FF-4878-A3AC-C9C03D102F75}">
      <text>
        <r>
          <rPr>
            <b/>
            <sz val="9"/>
            <color indexed="81"/>
            <rFont val="Tahoma"/>
            <family val="2"/>
          </rPr>
          <t>Glenn Marshall:</t>
        </r>
        <r>
          <rPr>
            <sz val="9"/>
            <color indexed="81"/>
            <rFont val="Tahoma"/>
            <family val="2"/>
          </rPr>
          <t xml:space="preserve">
Not yet fully populated</t>
        </r>
      </text>
    </comment>
    <comment ref="AC1" authorId="0" shapeId="0" xr:uid="{9E04FA7B-44CE-4C3A-B209-797506DF34F3}">
      <text>
        <r>
          <rPr>
            <b/>
            <sz val="9"/>
            <color indexed="81"/>
            <rFont val="Tahoma"/>
            <family val="2"/>
          </rPr>
          <t>Glenn Marshall:</t>
        </r>
        <r>
          <rPr>
            <sz val="9"/>
            <color indexed="81"/>
            <rFont val="Tahoma"/>
            <family val="2"/>
          </rPr>
          <t xml:space="preserve">
Not yet fully populated</t>
        </r>
      </text>
    </comment>
    <comment ref="AI1" authorId="0" shapeId="0" xr:uid="{7990DDA9-8F87-455C-973C-B0E630CF724E}">
      <text>
        <r>
          <rPr>
            <b/>
            <sz val="9"/>
            <color indexed="81"/>
            <rFont val="Tahoma"/>
            <family val="2"/>
          </rPr>
          <t>Glenn Marshall:</t>
        </r>
        <r>
          <rPr>
            <sz val="9"/>
            <color indexed="81"/>
            <rFont val="Tahoma"/>
            <family val="2"/>
          </rPr>
          <t xml:space="preserve">
From Jim Whitford-Stark's 2007 catalogue. I have not updated it.</t>
        </r>
      </text>
    </comment>
    <comment ref="F2" authorId="0" shapeId="0" xr:uid="{32418BB7-449B-4751-8FA3-BE5D32DDECFB}">
      <text>
        <r>
          <rPr>
            <b/>
            <sz val="9"/>
            <color indexed="81"/>
            <rFont val="Tahoma"/>
            <family val="2"/>
          </rPr>
          <t>Glenn Marshall:</t>
        </r>
        <r>
          <rPr>
            <sz val="9"/>
            <color indexed="81"/>
            <rFont val="Tahoma"/>
            <family val="2"/>
          </rPr>
          <t xml:space="preserve">
mk = mark
€ = euro
</t>
        </r>
      </text>
    </comment>
    <comment ref="F14" authorId="0" shapeId="0" xr:uid="{E8EAB329-1BAC-4486-9137-7840CB38CB84}">
      <text>
        <r>
          <rPr>
            <b/>
            <sz val="9"/>
            <color indexed="81"/>
            <rFont val="Tahoma"/>
            <family val="2"/>
          </rPr>
          <t>Glenn Marshall:</t>
        </r>
        <r>
          <rPr>
            <sz val="9"/>
            <color indexed="81"/>
            <rFont val="Tahoma"/>
            <family val="2"/>
          </rPr>
          <t xml:space="preserve">
f = fils</t>
        </r>
      </text>
    </comment>
    <comment ref="F18" authorId="0" shapeId="0" xr:uid="{E08330C4-3EBD-4535-965D-3CD4B08CECF6}">
      <text>
        <r>
          <rPr>
            <b/>
            <sz val="9"/>
            <color indexed="81"/>
            <rFont val="Tahoma"/>
            <family val="2"/>
          </rPr>
          <t>Glenn Marshall:</t>
        </r>
        <r>
          <rPr>
            <sz val="9"/>
            <color indexed="81"/>
            <rFont val="Tahoma"/>
            <family val="2"/>
          </rPr>
          <t xml:space="preserve">
sh = shilling
c = cent (1/100 shilling)</t>
        </r>
      </text>
    </comment>
    <comment ref="F25" authorId="0" shapeId="0" xr:uid="{D700B39A-1B92-4793-9E9D-664CCCFC9C27}">
      <text>
        <r>
          <rPr>
            <b/>
            <sz val="9"/>
            <color indexed="81"/>
            <rFont val="Tahoma"/>
            <family val="2"/>
          </rPr>
          <t>Glenn Marshall:</t>
        </r>
        <r>
          <rPr>
            <sz val="9"/>
            <color indexed="81"/>
            <rFont val="Tahoma"/>
            <family val="2"/>
          </rPr>
          <t xml:space="preserve">
fr = franc</t>
        </r>
      </text>
    </comment>
    <comment ref="F36" authorId="0" shapeId="0" xr:uid="{B1D90F6D-5DDF-4D8A-8CC7-27ED3B46F4E1}">
      <text>
        <r>
          <rPr>
            <b/>
            <sz val="9"/>
            <color indexed="81"/>
            <rFont val="Tahoma"/>
            <family val="2"/>
          </rPr>
          <t>Glenn Marshall:</t>
        </r>
        <r>
          <rPr>
            <sz val="9"/>
            <color indexed="81"/>
            <rFont val="Tahoma"/>
            <family val="2"/>
          </rPr>
          <t xml:space="preserve">
afs = afghani</t>
        </r>
      </text>
    </comment>
    <comment ref="F44" authorId="0" shapeId="0" xr:uid="{D3D4465D-6EF3-4662-B7A2-98D134211D33}">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75" authorId="0" shapeId="0" xr:uid="{AD8BBCE7-9507-470E-9C09-6D15C639DDBA}">
      <text>
        <r>
          <rPr>
            <b/>
            <sz val="9"/>
            <color indexed="81"/>
            <rFont val="Tahoma"/>
            <family val="2"/>
          </rPr>
          <t>Glenn Marshall:</t>
        </r>
        <r>
          <rPr>
            <sz val="9"/>
            <color indexed="81"/>
            <rFont val="Tahoma"/>
            <family val="2"/>
          </rPr>
          <t xml:space="preserve">
rls = riyals
d = dirhams</t>
        </r>
      </text>
    </comment>
    <comment ref="F162" authorId="0" shapeId="0" xr:uid="{CB3DC075-F58A-4F4F-8232-ED8EC7A1157C}">
      <text>
        <r>
          <rPr>
            <b/>
            <sz val="9"/>
            <color indexed="81"/>
            <rFont val="Tahoma"/>
            <family val="2"/>
          </rPr>
          <t>Glenn Marshall:</t>
        </r>
        <r>
          <rPr>
            <sz val="9"/>
            <color indexed="81"/>
            <rFont val="Tahoma"/>
            <family val="2"/>
          </rPr>
          <t xml:space="preserve">
L = lek</t>
        </r>
      </text>
    </comment>
    <comment ref="F174" authorId="0" shapeId="0" xr:uid="{A544EA8B-82CA-46DF-A8F1-4C06475E26E2}">
      <text>
        <r>
          <rPr>
            <b/>
            <sz val="9"/>
            <color indexed="81"/>
            <rFont val="Tahoma"/>
            <family val="2"/>
          </rPr>
          <t>Glenn Marshall:</t>
        </r>
        <r>
          <rPr>
            <sz val="9"/>
            <color indexed="81"/>
            <rFont val="Tahoma"/>
            <family val="2"/>
          </rPr>
          <t xml:space="preserve">
fr = franc
D = dinar</t>
        </r>
      </text>
    </comment>
    <comment ref="F192" authorId="0" shapeId="0" xr:uid="{8F4A45BE-2BB7-4EC4-A550-94536B924715}">
      <text>
        <r>
          <rPr>
            <b/>
            <sz val="9"/>
            <color indexed="81"/>
            <rFont val="Tahoma"/>
            <family val="2"/>
          </rPr>
          <t>Glenn Marshall:</t>
        </r>
        <r>
          <rPr>
            <sz val="9"/>
            <color indexed="81"/>
            <rFont val="Tahoma"/>
            <family val="2"/>
          </rPr>
          <t xml:space="preserve">
E = escudo
kz = kwanza</t>
        </r>
      </text>
    </comment>
    <comment ref="F216" authorId="0" shapeId="0" xr:uid="{C8C6E4EF-BC39-4CDE-B2D2-45F75753F909}">
      <text>
        <r>
          <rPr>
            <b/>
            <sz val="9"/>
            <color indexed="81"/>
            <rFont val="Tahoma"/>
            <family val="2"/>
          </rPr>
          <t>Glenn Marshall:</t>
        </r>
        <r>
          <rPr>
            <sz val="9"/>
            <color indexed="81"/>
            <rFont val="Tahoma"/>
            <family val="2"/>
          </rPr>
          <t xml:space="preserve">
$ = Eastern Caribbean Dollar
c = cents (1/100 $)</t>
        </r>
      </text>
    </comment>
    <comment ref="F220" authorId="0" shapeId="0" xr:uid="{4D3B6771-7F43-4815-BB50-703EB6655C89}">
      <text>
        <r>
          <rPr>
            <b/>
            <sz val="9"/>
            <color indexed="81"/>
            <rFont val="Tahoma"/>
            <family val="2"/>
          </rPr>
          <t>Glenn Marshall:</t>
        </r>
        <r>
          <rPr>
            <sz val="9"/>
            <color indexed="81"/>
            <rFont val="Tahoma"/>
            <family val="2"/>
          </rPr>
          <t xml:space="preserve">
$ = Eastern Caribbean Dollar
c = cents (1/100 $)</t>
        </r>
      </text>
    </comment>
    <comment ref="F229" authorId="0" shapeId="0" xr:uid="{3DD33A40-17EE-49EE-9A1F-FAAFCBC0B17B}">
      <text>
        <r>
          <rPr>
            <b/>
            <sz val="9"/>
            <color indexed="81"/>
            <rFont val="Tahoma"/>
            <family val="2"/>
          </rPr>
          <t>Glenn Marshall:</t>
        </r>
        <r>
          <rPr>
            <sz val="9"/>
            <color indexed="81"/>
            <rFont val="Tahoma"/>
            <family val="2"/>
          </rPr>
          <t xml:space="preserve">
$ = Eastern Caribbean Dollar
c = cents (1/100 $)</t>
        </r>
      </text>
    </comment>
    <comment ref="F278" authorId="0" shapeId="0" xr:uid="{4AE284AD-54B8-49AA-8CBE-38FB41533689}">
      <text>
        <r>
          <rPr>
            <b/>
            <sz val="9"/>
            <color indexed="81"/>
            <rFont val="Tahoma"/>
            <family val="2"/>
          </rPr>
          <t>Glenn Marshall:</t>
        </r>
        <r>
          <rPr>
            <sz val="9"/>
            <color indexed="81"/>
            <rFont val="Tahoma"/>
            <family val="2"/>
          </rPr>
          <t xml:space="preserve">
Until 1970:
p = peso moneda nacional
1970-1983:
p = peso ley
1983-1985:
p = peso argentino
1985-1991:
a = Austral
1992 onwards:
$ = Peso convertible
c = centavos (1/100 peso)</t>
        </r>
      </text>
    </comment>
    <comment ref="F317" authorId="0" shapeId="0" xr:uid="{7E1B2BAB-D9F9-4948-A636-3E7BAB959A8C}">
      <text>
        <r>
          <rPr>
            <b/>
            <sz val="9"/>
            <color indexed="81"/>
            <rFont val="Tahoma"/>
            <family val="2"/>
          </rPr>
          <t>Glenn Marshall:</t>
        </r>
        <r>
          <rPr>
            <sz val="9"/>
            <color indexed="81"/>
            <rFont val="Tahoma"/>
            <family val="2"/>
          </rPr>
          <t xml:space="preserve">
1920s:
r = ruble
k = kopeks (1/100 ruble)
1990-1992:
r = ruble (Russian)
1993+:
d = dram</t>
        </r>
      </text>
    </comment>
    <comment ref="F417" authorId="0" shapeId="0" xr:uid="{09CD4809-C62E-451B-A30D-661E847B70D9}">
      <text>
        <r>
          <rPr>
            <b/>
            <sz val="9"/>
            <color indexed="81"/>
            <rFont val="Tahoma"/>
            <family val="2"/>
          </rPr>
          <t>Glenn Marshall:</t>
        </r>
        <r>
          <rPr>
            <sz val="9"/>
            <color indexed="81"/>
            <rFont val="Tahoma"/>
            <family val="2"/>
          </rPr>
          <t xml:space="preserve">
£ = pound
sh = shilling
p = pence</t>
        </r>
      </text>
    </comment>
    <comment ref="F610" authorId="0" shapeId="0" xr:uid="{97933E0F-9953-43D8-96DB-F31841A6192E}">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687" authorId="0" shapeId="0" xr:uid="{E1A2F7FF-A3DB-4653-9D17-AE246C66AA95}">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698" authorId="0" shapeId="0" xr:uid="{9A465131-7397-4636-9E23-323B74DBB988}">
      <text>
        <r>
          <rPr>
            <b/>
            <sz val="9"/>
            <color indexed="81"/>
            <rFont val="Tahoma"/>
            <family val="2"/>
          </rPr>
          <t>Glenn Marshall:</t>
        </r>
        <r>
          <rPr>
            <sz val="9"/>
            <color indexed="81"/>
            <rFont val="Tahoma"/>
            <family val="2"/>
          </rPr>
          <t xml:space="preserve">
s = schilling</t>
        </r>
      </text>
    </comment>
    <comment ref="F700" authorId="0" shapeId="0" xr:uid="{1AD0DE10-6F4E-4D59-8F5C-01724ED22B9D}">
      <text>
        <r>
          <rPr>
            <b/>
            <sz val="9"/>
            <color indexed="81"/>
            <rFont val="Tahoma"/>
            <family val="2"/>
          </rPr>
          <t>Glenn Marshall:</t>
        </r>
        <r>
          <rPr>
            <sz val="9"/>
            <color indexed="81"/>
            <rFont val="Tahoma"/>
            <family val="2"/>
          </rPr>
          <t xml:space="preserve">
m = manat
₼ = symbol for manat
 = gapiks (1/100 manat)
qep = ??</t>
        </r>
      </text>
    </comment>
    <comment ref="F728" authorId="0" shapeId="0" xr:uid="{FC98B8D9-C74B-406B-9943-C3D966F52541}">
      <text>
        <r>
          <rPr>
            <b/>
            <sz val="9"/>
            <color indexed="81"/>
            <rFont val="Tahoma"/>
            <family val="2"/>
          </rPr>
          <t>Glenn Marshall:</t>
        </r>
        <r>
          <rPr>
            <sz val="9"/>
            <color indexed="81"/>
            <rFont val="Tahoma"/>
            <family val="2"/>
          </rPr>
          <t xml:space="preserve">
e = escudo
c = centavos
€ = euro</t>
        </r>
      </text>
    </comment>
    <comment ref="F785" authorId="0" shapeId="0" xr:uid="{03AC0C94-C7D7-4B5C-9D28-B286FB9D503F}">
      <text>
        <r>
          <rPr>
            <b/>
            <sz val="9"/>
            <color indexed="81"/>
            <rFont val="Tahoma"/>
            <family val="2"/>
          </rPr>
          <t>Glenn Marshall:</t>
        </r>
        <r>
          <rPr>
            <sz val="9"/>
            <color indexed="81"/>
            <rFont val="Tahoma"/>
            <family val="2"/>
          </rPr>
          <t xml:space="preserve">
t = taka</t>
        </r>
      </text>
    </comment>
    <comment ref="F788" authorId="0" shapeId="0" xr:uid="{A64E2CF5-0794-467E-B152-AB036CB857F2}">
      <text>
        <r>
          <rPr>
            <b/>
            <sz val="9"/>
            <color indexed="81"/>
            <rFont val="Tahoma"/>
            <family val="2"/>
          </rPr>
          <t>Glenn Marshall:</t>
        </r>
        <r>
          <rPr>
            <sz val="9"/>
            <color indexed="81"/>
            <rFont val="Tahoma"/>
            <family val="2"/>
          </rPr>
          <t xml:space="preserve">
$ = Eastern Caribbean Dollar
c = cents (1/100 $)</t>
        </r>
      </text>
    </comment>
    <comment ref="F791" authorId="0" shapeId="0" xr:uid="{D9C785F5-A251-4270-965F-940A119C9AD3}">
      <text>
        <r>
          <rPr>
            <b/>
            <sz val="9"/>
            <color indexed="81"/>
            <rFont val="Tahoma"/>
            <family val="2"/>
          </rPr>
          <t>Glenn Marshall:</t>
        </r>
        <r>
          <rPr>
            <sz val="9"/>
            <color indexed="81"/>
            <rFont val="Tahoma"/>
            <family val="2"/>
          </rPr>
          <t xml:space="preserve">
$ = Eastern Caribbean Dollar
c = cents (1/100 $)</t>
        </r>
      </text>
    </comment>
    <comment ref="F801" authorId="0" shapeId="0" xr:uid="{FC4F688D-C4FE-4D88-9BEA-447DCF4E08C7}">
      <text>
        <r>
          <rPr>
            <b/>
            <sz val="9"/>
            <color indexed="81"/>
            <rFont val="Tahoma"/>
            <family val="2"/>
          </rPr>
          <t>Glenn Marshall:</t>
        </r>
        <r>
          <rPr>
            <sz val="9"/>
            <color indexed="81"/>
            <rFont val="Tahoma"/>
            <family val="2"/>
          </rPr>
          <t xml:space="preserve">
r = ruble</t>
        </r>
      </text>
    </comment>
    <comment ref="F807" authorId="0" shapeId="0" xr:uid="{3D33F425-0385-4447-BAC7-6136CF59EC76}">
      <text>
        <r>
          <rPr>
            <b/>
            <sz val="9"/>
            <color indexed="81"/>
            <rFont val="Tahoma"/>
            <family val="2"/>
          </rPr>
          <t>Glenn Marshall:</t>
        </r>
        <r>
          <rPr>
            <sz val="9"/>
            <color indexed="81"/>
            <rFont val="Tahoma"/>
            <family val="2"/>
          </rPr>
          <t xml:space="preserve">
fr = franc</t>
        </r>
      </text>
    </comment>
    <comment ref="F812" authorId="0" shapeId="0" xr:uid="{FAA75116-F95A-445F-8562-51777FBCFC18}">
      <text>
        <r>
          <rPr>
            <b/>
            <sz val="9"/>
            <color indexed="81"/>
            <rFont val="Tahoma"/>
            <family val="2"/>
          </rPr>
          <t>Glenn Marshall:</t>
        </r>
        <r>
          <rPr>
            <sz val="9"/>
            <color indexed="81"/>
            <rFont val="Tahoma"/>
            <family val="2"/>
          </rPr>
          <t xml:space="preserve">
fr = franc
€ = euro</t>
        </r>
      </text>
    </comment>
    <comment ref="F824" authorId="0" shapeId="0" xr:uid="{695F6545-0A86-42CF-B7F9-15753E344A1D}">
      <text>
        <r>
          <rPr>
            <b/>
            <sz val="9"/>
            <color indexed="81"/>
            <rFont val="Tahoma"/>
            <family val="2"/>
          </rPr>
          <t>Glenn Marshall:</t>
        </r>
        <r>
          <rPr>
            <sz val="9"/>
            <color indexed="81"/>
            <rFont val="Tahoma"/>
            <family val="2"/>
          </rPr>
          <t xml:space="preserve">
F = West African CFA franc</t>
        </r>
      </text>
    </comment>
    <comment ref="F837" authorId="0" shapeId="0" xr:uid="{76BB351C-9F6D-4B8A-91B7-F3C4B5FBEF68}">
      <text>
        <r>
          <rPr>
            <b/>
            <sz val="9"/>
            <color indexed="81"/>
            <rFont val="Tahoma"/>
            <family val="2"/>
          </rPr>
          <t>Glenn Marshall:</t>
        </r>
        <r>
          <rPr>
            <sz val="9"/>
            <color indexed="81"/>
            <rFont val="Tahoma"/>
            <family val="2"/>
          </rPr>
          <t xml:space="preserve">
nu = ngultrums</t>
        </r>
      </text>
    </comment>
    <comment ref="F866" authorId="0" shapeId="0" xr:uid="{F7FA49B3-4D65-49CD-B181-B374AF8216A1}">
      <text>
        <r>
          <rPr>
            <b/>
            <sz val="9"/>
            <color indexed="81"/>
            <rFont val="Tahoma"/>
            <family val="2"/>
          </rPr>
          <t>Glenn Marshall</t>
        </r>
        <r>
          <rPr>
            <sz val="9"/>
            <color indexed="81"/>
            <rFont val="Tahoma"/>
            <family val="2"/>
          </rPr>
          <t xml:space="preserve">
k = koruna (crown)
</t>
        </r>
      </text>
    </comment>
    <comment ref="F868" authorId="0" shapeId="0" xr:uid="{14B1C71D-C6C6-4128-B824-0851FC9A6EA9}">
      <text>
        <r>
          <rPr>
            <b/>
            <sz val="9"/>
            <color indexed="81"/>
            <rFont val="Tahoma"/>
            <family val="2"/>
          </rPr>
          <t>Glenn Marshall:</t>
        </r>
        <r>
          <rPr>
            <sz val="9"/>
            <color indexed="81"/>
            <rFont val="Tahoma"/>
            <family val="2"/>
          </rPr>
          <t xml:space="preserve">
1864 - 1963:
b = first boliviano
c = centavo (1/100b)
1963-1986
$b = peso boliviano
c = centavo (1/100$b)
From 1987:
b = boliviano
c = centavo (1/100b)</t>
        </r>
      </text>
    </comment>
    <comment ref="F1232" authorId="0" shapeId="0" xr:uid="{BECA7EDA-2A12-48D0-B908-8508B5F6621F}">
      <text>
        <r>
          <rPr>
            <b/>
            <sz val="9"/>
            <color indexed="81"/>
            <rFont val="Tahoma"/>
            <family val="2"/>
          </rPr>
          <t>Glenn Marshall:</t>
        </r>
        <r>
          <rPr>
            <sz val="9"/>
            <color indexed="81"/>
            <rFont val="Tahoma"/>
            <family val="2"/>
          </rPr>
          <t xml:space="preserve">
r = rand
c = cent (1/100 rand)</t>
        </r>
      </text>
    </comment>
    <comment ref="F1237" authorId="0" shapeId="0" xr:uid="{B12ACB59-81F1-472A-BCF1-820000997849}">
      <text>
        <r>
          <rPr>
            <b/>
            <sz val="9"/>
            <color indexed="81"/>
            <rFont val="Tahoma"/>
            <family val="2"/>
          </rPr>
          <t>Glenn Marshall:</t>
        </r>
        <r>
          <rPr>
            <sz val="9"/>
            <color indexed="81"/>
            <rFont val="Tahoma"/>
            <family val="2"/>
          </rPr>
          <t xml:space="preserve">
mk = mark</t>
        </r>
      </text>
    </comment>
    <comment ref="F1242" authorId="0" shapeId="0" xr:uid="{6B2A98B2-F5E1-4A1D-81D8-AB90600F0E4E}">
      <text>
        <r>
          <rPr>
            <b/>
            <sz val="9"/>
            <color indexed="81"/>
            <rFont val="Tahoma"/>
            <family val="2"/>
          </rPr>
          <t>Glenn Marshall:</t>
        </r>
        <r>
          <rPr>
            <sz val="9"/>
            <color indexed="81"/>
            <rFont val="Tahoma"/>
            <family val="2"/>
          </rPr>
          <t xml:space="preserve">
r = rand
c = cent (1/100 rand)
p = pula
t = thebe (1/100 pula)</t>
        </r>
      </text>
    </comment>
    <comment ref="F1275" authorId="0" shapeId="0" xr:uid="{9C73BC1A-DB3B-4CD1-AC42-60AD33065D91}">
      <text>
        <r>
          <rPr>
            <b/>
            <sz val="9"/>
            <color indexed="81"/>
            <rFont val="Tahoma"/>
            <family val="2"/>
          </rPr>
          <t>Glenn Marshall:</t>
        </r>
        <r>
          <rPr>
            <sz val="9"/>
            <color indexed="81"/>
            <rFont val="Tahoma"/>
            <family val="2"/>
          </rPr>
          <t xml:space="preserve">
1970-1986:
cr = (second) cruzeiro
1986-1989:
Cz$ = cruzado (= 1,000 second cruzeiros)
1989-1990:
NCz$ = cruzado novo (1 cruzado novo = 1,000 cruzados)
1990-1993:
Cr$ = (third) cruzeiro (=1 cruzado novo)
1994 onwards:
r = cruzeiro real (= 1000 cruzeiros)
c = centavos (1/100r)</t>
        </r>
      </text>
    </comment>
    <comment ref="F1289" authorId="0" shapeId="0" xr:uid="{9430D67D-F646-4B20-84FD-A72CC505D90E}">
      <text>
        <r>
          <rPr>
            <b/>
            <sz val="9"/>
            <color indexed="81"/>
            <rFont val="Tahoma"/>
            <family val="2"/>
          </rPr>
          <t>Glenn Marshall:</t>
        </r>
        <r>
          <rPr>
            <sz val="9"/>
            <color indexed="81"/>
            <rFont val="Tahoma"/>
            <family val="2"/>
          </rPr>
          <t xml:space="preserve">
p = British pence</t>
        </r>
      </text>
    </comment>
    <comment ref="F1301" authorId="0" shapeId="0" xr:uid="{60A99EBE-056D-431D-8D01-C1C244B6E603}">
      <text>
        <r>
          <rPr>
            <b/>
            <sz val="9"/>
            <color indexed="81"/>
            <rFont val="Tahoma"/>
            <family val="2"/>
          </rPr>
          <t>Glenn Marshall:</t>
        </r>
        <r>
          <rPr>
            <sz val="9"/>
            <color indexed="81"/>
            <rFont val="Tahoma"/>
            <family val="2"/>
          </rPr>
          <t xml:space="preserve">
r = rupee
c = cents (1/100 rupee)
p = pence
£ = pound</t>
        </r>
      </text>
    </comment>
    <comment ref="F1324" authorId="0" shapeId="0" xr:uid="{C6386598-F927-48FB-9B64-330F5D9F5DF5}">
      <text>
        <r>
          <rPr>
            <b/>
            <sz val="9"/>
            <color indexed="81"/>
            <rFont val="Tahoma"/>
            <family val="2"/>
          </rPr>
          <t>Glenn Marshall:</t>
        </r>
        <r>
          <rPr>
            <sz val="9"/>
            <color indexed="81"/>
            <rFont val="Tahoma"/>
            <family val="2"/>
          </rPr>
          <t xml:space="preserve">
To 1959:
$ = British West Indies dollar
From 1959:
$ = US dollar</t>
        </r>
      </text>
    </comment>
    <comment ref="F1465" authorId="0" shapeId="0" xr:uid="{6721A817-2334-42BB-A334-5A5349D05DAA}">
      <text>
        <r>
          <rPr>
            <b/>
            <sz val="9"/>
            <color indexed="81"/>
            <rFont val="Tahoma"/>
            <family val="2"/>
          </rPr>
          <t>Glenn Marshall:</t>
        </r>
        <r>
          <rPr>
            <sz val="9"/>
            <color indexed="81"/>
            <rFont val="Tahoma"/>
            <family val="2"/>
          </rPr>
          <t xml:space="preserve">
L = lev
st = stotinka (1/100L)</t>
        </r>
      </text>
    </comment>
    <comment ref="F1484" authorId="0" shapeId="0" xr:uid="{7651A513-288C-4CD1-9488-11AF5DFB80C7}">
      <text>
        <r>
          <rPr>
            <b/>
            <sz val="9"/>
            <color indexed="81"/>
            <rFont val="Tahoma"/>
            <family val="2"/>
          </rPr>
          <t>Glenn Marshall:</t>
        </r>
        <r>
          <rPr>
            <sz val="9"/>
            <color indexed="81"/>
            <rFont val="Tahoma"/>
            <family val="2"/>
          </rPr>
          <t xml:space="preserve">
r = rupee
a = anna
s = sens (Japanese currency)</t>
        </r>
      </text>
    </comment>
    <comment ref="F1489" authorId="0" shapeId="0" xr:uid="{C670F2A1-DF29-4282-9CF7-C084D51208A1}">
      <text>
        <r>
          <rPr>
            <b/>
            <sz val="9"/>
            <color indexed="81"/>
            <rFont val="Tahoma"/>
            <family val="2"/>
          </rPr>
          <t>Glenn Marshall:</t>
        </r>
        <r>
          <rPr>
            <sz val="9"/>
            <color indexed="81"/>
            <rFont val="Tahoma"/>
            <family val="2"/>
          </rPr>
          <t xml:space="preserve">
fr = francs</t>
        </r>
      </text>
    </comment>
    <comment ref="F1535" authorId="0" shapeId="0" xr:uid="{00DA428F-1988-4BE4-8A6E-49B5CC1339FD}">
      <text>
        <r>
          <rPr>
            <b/>
            <sz val="9"/>
            <color indexed="81"/>
            <rFont val="Tahoma"/>
            <family val="2"/>
          </rPr>
          <t>Glenn Marshall:</t>
        </r>
        <r>
          <rPr>
            <sz val="9"/>
            <color indexed="81"/>
            <rFont val="Tahoma"/>
            <family val="2"/>
          </rPr>
          <t xml:space="preserve">
r = riel</t>
        </r>
      </text>
    </comment>
    <comment ref="F1544" authorId="0" shapeId="0" xr:uid="{AD2FE191-B06A-427D-B39B-FD83173875BE}">
      <text>
        <r>
          <rPr>
            <b/>
            <sz val="9"/>
            <color indexed="81"/>
            <rFont val="Tahoma"/>
            <family val="2"/>
          </rPr>
          <t>Glenn Marshall:</t>
        </r>
        <r>
          <rPr>
            <sz val="9"/>
            <color indexed="81"/>
            <rFont val="Tahoma"/>
            <family val="2"/>
          </rPr>
          <t xml:space="preserve">
fr = francs</t>
        </r>
      </text>
    </comment>
    <comment ref="F1553" authorId="0" shapeId="0" xr:uid="{0E64B244-DBC9-433E-AC09-D3C43FB734D9}">
      <text>
        <r>
          <rPr>
            <b/>
            <sz val="9"/>
            <color indexed="81"/>
            <rFont val="Tahoma"/>
            <family val="2"/>
          </rPr>
          <t>Glenn Marshall:</t>
        </r>
        <r>
          <rPr>
            <sz val="9"/>
            <color indexed="81"/>
            <rFont val="Tahoma"/>
            <family val="2"/>
          </rPr>
          <t xml:space="preserve">
$ = Canadian dollar
c = cents</t>
        </r>
      </text>
    </comment>
    <comment ref="F1567" authorId="0" shapeId="0" xr:uid="{92B2FBE3-1757-4AB2-A46C-8437012AFF08}">
      <text>
        <r>
          <rPr>
            <b/>
            <sz val="9"/>
            <color indexed="81"/>
            <rFont val="Tahoma"/>
            <family val="2"/>
          </rPr>
          <t>Glenn Marshall:</t>
        </r>
        <r>
          <rPr>
            <sz val="9"/>
            <color indexed="81"/>
            <rFont val="Tahoma"/>
            <family val="2"/>
          </rPr>
          <t xml:space="preserve">
c = centimo</t>
        </r>
      </text>
    </comment>
    <comment ref="O1567" authorId="0" shapeId="0" xr:uid="{83C7942D-17B5-41B1-9C2A-BF7EF35B19DA}">
      <text>
        <r>
          <rPr>
            <b/>
            <sz val="9"/>
            <color indexed="81"/>
            <rFont val="Tahoma"/>
            <family val="2"/>
          </rPr>
          <t>Glenn Marshall:</t>
        </r>
        <r>
          <rPr>
            <sz val="9"/>
            <color indexed="81"/>
            <rFont val="Tahoma"/>
            <family val="2"/>
          </rPr>
          <t xml:space="preserve">
Estimate</t>
        </r>
      </text>
    </comment>
    <comment ref="F1583" authorId="0" shapeId="0" xr:uid="{182F74C4-B67F-4CA9-8C75-AD1AE85A4473}">
      <text>
        <r>
          <rPr>
            <b/>
            <sz val="9"/>
            <color indexed="81"/>
            <rFont val="Tahoma"/>
            <family val="2"/>
          </rPr>
          <t>Glenn Marshall:</t>
        </r>
        <r>
          <rPr>
            <sz val="9"/>
            <color indexed="81"/>
            <rFont val="Tahoma"/>
            <family val="2"/>
          </rPr>
          <t xml:space="preserve">
e = escudo
c = centavo (1/100 escudo)</t>
        </r>
      </text>
    </comment>
    <comment ref="F1660" authorId="0" shapeId="0" xr:uid="{BF28A342-BA5E-4085-921E-D9794D9E7AE7}">
      <text>
        <r>
          <rPr>
            <b/>
            <sz val="9"/>
            <color indexed="81"/>
            <rFont val="Tahoma"/>
            <family val="2"/>
          </rPr>
          <t>Glenn Marshall:</t>
        </r>
        <r>
          <rPr>
            <sz val="9"/>
            <color indexed="81"/>
            <rFont val="Tahoma"/>
            <family val="2"/>
          </rPr>
          <t xml:space="preserve">
fr = francs</t>
        </r>
      </text>
    </comment>
    <comment ref="F1851" authorId="0" shapeId="0" xr:uid="{89E5FA17-899E-4A2B-B18F-EC95907AFADE}">
      <text>
        <r>
          <rPr>
            <b/>
            <sz val="9"/>
            <color indexed="81"/>
            <rFont val="Tahoma"/>
            <family val="2"/>
          </rPr>
          <t>Glenn Marshall:</t>
        </r>
        <r>
          <rPr>
            <sz val="9"/>
            <color indexed="81"/>
            <rFont val="Tahoma"/>
            <family val="2"/>
          </rPr>
          <t xml:space="preserve">
fr = franc
c = centime (1/100 franc)</t>
        </r>
      </text>
    </comment>
    <comment ref="F1969" authorId="0" shapeId="0" xr:uid="{EBDFEF1B-E073-43FC-A059-579FA1292B8D}">
      <text>
        <r>
          <rPr>
            <b/>
            <sz val="9"/>
            <color indexed="81"/>
            <rFont val="Tahoma"/>
            <family val="2"/>
          </rPr>
          <t>Glenn Marshall:</t>
        </r>
        <r>
          <rPr>
            <sz val="9"/>
            <color indexed="81"/>
            <rFont val="Tahoma"/>
            <family val="2"/>
          </rPr>
          <t xml:space="preserve">
To 1960:
p = (old) peso
c = centavo (=1/100 peso)
1960-1975:
e = escudo
c = centésimo (=1/100 escudo)
m = milesimo (=1/1000 escudo)
1975 onwards:
p = Chilean peso
c = centavos (=1/100 peso)</t>
        </r>
      </text>
    </comment>
    <comment ref="F2127" authorId="0" shapeId="0" xr:uid="{33665386-EBAB-478A-B017-53A9EA7A36BE}">
      <text>
        <r>
          <rPr>
            <b/>
            <sz val="9"/>
            <color indexed="81"/>
            <rFont val="Tahoma"/>
            <family val="2"/>
          </rPr>
          <t>Glenn Marshall:</t>
        </r>
        <r>
          <rPr>
            <sz val="9"/>
            <color indexed="81"/>
            <rFont val="Tahoma"/>
            <family val="2"/>
          </rPr>
          <t xml:space="preserve">
y = yuan 元
j = jaio 角 (1/10 yuan)
f = fen 分 (1/10 jaio)</t>
        </r>
      </text>
    </comment>
    <comment ref="F2168" authorId="0" shapeId="0" xr:uid="{F1C53EB5-1336-4CF2-9C7F-36F877C73CEC}">
      <text>
        <r>
          <rPr>
            <b/>
            <sz val="9"/>
            <color indexed="81"/>
            <rFont val="Tahoma"/>
            <family val="2"/>
          </rPr>
          <t>Glenn Marshall:</t>
        </r>
        <r>
          <rPr>
            <sz val="9"/>
            <color indexed="81"/>
            <rFont val="Tahoma"/>
            <family val="2"/>
          </rPr>
          <t xml:space="preserve">
f = Chinese fabi (check this)
y = yen (Japan)</t>
        </r>
      </text>
    </comment>
    <comment ref="F2173" authorId="0" shapeId="0" xr:uid="{431B0311-ACC9-4D47-A8F5-A3C06798CD27}">
      <text>
        <r>
          <rPr>
            <b/>
            <sz val="9"/>
            <color indexed="81"/>
            <rFont val="Tahoma"/>
            <family val="2"/>
          </rPr>
          <t>Glenn Marshall:</t>
        </r>
        <r>
          <rPr>
            <sz val="9"/>
            <color indexed="81"/>
            <rFont val="Tahoma"/>
            <family val="2"/>
          </rPr>
          <t xml:space="preserve">
From 1966:
$ = Aust dollar
c = Aust cents
Christmas Island became an Australian territory on 1 Oct 1958. It used its own stamps showing dollars and cents. I'm not sure who's currency that is, because Australia used pounds, shillings and pence until 1966</t>
        </r>
      </text>
    </comment>
    <comment ref="F2225" authorId="0" shapeId="0" xr:uid="{F9B8BD7F-6040-4488-B004-4E623DB1B2EA}">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2273" authorId="0" shapeId="0" xr:uid="{0018A0F8-8BB3-4FC6-9174-6A07F26AC923}">
      <text>
        <r>
          <rPr>
            <b/>
            <sz val="9"/>
            <color indexed="81"/>
            <rFont val="Tahoma"/>
            <family val="2"/>
          </rPr>
          <t>Glenn Marshall:</t>
        </r>
        <r>
          <rPr>
            <sz val="9"/>
            <color indexed="81"/>
            <rFont val="Tahoma"/>
            <family val="2"/>
          </rPr>
          <t xml:space="preserve">
p = Colombian peso
c = centavo (=1/100 peso)</t>
        </r>
      </text>
    </comment>
    <comment ref="F2371" authorId="0" shapeId="0" xr:uid="{C53B8D15-1F36-4F24-B3C4-2960EE12AC92}">
      <text>
        <r>
          <rPr>
            <b/>
            <sz val="9"/>
            <color indexed="81"/>
            <rFont val="Tahoma"/>
            <family val="2"/>
          </rPr>
          <t>Glenn Marshall:</t>
        </r>
        <r>
          <rPr>
            <sz val="9"/>
            <color indexed="81"/>
            <rFont val="Tahoma"/>
            <family val="2"/>
          </rPr>
          <t xml:space="preserve">
fr = franc
c = centime (1/100 franc)</t>
        </r>
      </text>
    </comment>
    <comment ref="F2503" authorId="0" shapeId="0" xr:uid="{26E40EDA-BD3D-4869-B886-30A36CC7661D}">
      <text>
        <r>
          <rPr>
            <b/>
            <sz val="9"/>
            <color indexed="81"/>
            <rFont val="Tahoma"/>
            <family val="2"/>
          </rPr>
          <t>Glenn Marshall:</t>
        </r>
        <r>
          <rPr>
            <sz val="9"/>
            <color indexed="81"/>
            <rFont val="Tahoma"/>
            <family val="2"/>
          </rPr>
          <t xml:space="preserve">
z = zaire
k = makuta (1/100 zaire)
fr = franc</t>
        </r>
      </text>
    </comment>
    <comment ref="F2622" authorId="0" shapeId="0" xr:uid="{32D25DB4-40B7-47A6-B84B-2BC98006D475}">
      <text>
        <r>
          <rPr>
            <b/>
            <sz val="9"/>
            <color indexed="81"/>
            <rFont val="Tahoma"/>
            <family val="2"/>
          </rPr>
          <t>Glenn Marshall:</t>
        </r>
        <r>
          <rPr>
            <sz val="9"/>
            <color indexed="81"/>
            <rFont val="Tahoma"/>
            <family val="2"/>
          </rPr>
          <t xml:space="preserve">
fr = franc
c = centime (1/100 franc)</t>
        </r>
      </text>
    </comment>
    <comment ref="F2633" authorId="0" shapeId="0" xr:uid="{437111BE-1D68-4CA4-8F5E-3B27AEC9BABB}">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2741" authorId="0" shapeId="0" xr:uid="{6AAFAFDD-16CE-44E5-8773-AC81FE4F8A11}">
      <text>
        <r>
          <rPr>
            <b/>
            <sz val="9"/>
            <color indexed="81"/>
            <rFont val="Tahoma"/>
            <family val="2"/>
          </rPr>
          <t>Glenn Marshall:</t>
        </r>
        <r>
          <rPr>
            <sz val="9"/>
            <color indexed="81"/>
            <rFont val="Tahoma"/>
            <family val="2"/>
          </rPr>
          <t xml:space="preserve">
p = peso
r = reales (1/8 peso)
c = centavos (1/100 peso) to 1896
col = colon
c = centimos (1/100 colon)</t>
        </r>
      </text>
    </comment>
    <comment ref="F2921" authorId="0" shapeId="0" xr:uid="{DE697410-A144-48B5-9204-40A3D6C1CA47}">
      <text>
        <r>
          <rPr>
            <b/>
            <sz val="9"/>
            <color indexed="81"/>
            <rFont val="Tahoma"/>
            <family val="2"/>
          </rPr>
          <t>Glenn Marshall:</t>
        </r>
        <r>
          <rPr>
            <sz val="9"/>
            <color indexed="81"/>
            <rFont val="Tahoma"/>
            <family val="2"/>
          </rPr>
          <t xml:space="preserve">
k = kuna</t>
        </r>
      </text>
    </comment>
    <comment ref="F2937" authorId="0" shapeId="0" xr:uid="{79476E39-8689-4E6E-99B3-19E81125E480}">
      <text>
        <r>
          <rPr>
            <b/>
            <sz val="9"/>
            <color indexed="81"/>
            <rFont val="Tahoma"/>
            <family val="2"/>
          </rPr>
          <t>Glenn Marshall:</t>
        </r>
        <r>
          <rPr>
            <sz val="9"/>
            <color indexed="81"/>
            <rFont val="Tahoma"/>
            <family val="2"/>
          </rPr>
          <t xml:space="preserve">
p = Cuban peso
c = centavo (1/100 peso)</t>
        </r>
      </text>
    </comment>
    <comment ref="F2951" authorId="0" shapeId="0" xr:uid="{B41E24A9-344B-4FCD-B324-D335FC1F305C}">
      <text>
        <r>
          <rPr>
            <b/>
            <sz val="9"/>
            <color indexed="81"/>
            <rFont val="Tahoma"/>
            <family val="2"/>
          </rPr>
          <t>Glenn Marshall:</t>
        </r>
        <r>
          <rPr>
            <sz val="9"/>
            <color indexed="81"/>
            <rFont val="Tahoma"/>
            <family val="2"/>
          </rPr>
          <t xml:space="preserve">
g = Netherlands Antillean guilder
c = cents (1/100g)</t>
        </r>
      </text>
    </comment>
    <comment ref="F2970" authorId="0" shapeId="0" xr:uid="{14DE7F97-54D6-48D6-8655-D4A134FE1C2F}">
      <text>
        <r>
          <rPr>
            <b/>
            <sz val="9"/>
            <color indexed="81"/>
            <rFont val="Tahoma"/>
            <family val="2"/>
          </rPr>
          <t>Glenn Marshall:</t>
        </r>
        <r>
          <rPr>
            <sz val="9"/>
            <color indexed="81"/>
            <rFont val="Tahoma"/>
            <family val="2"/>
          </rPr>
          <t xml:space="preserve">
m = mil (1/1000 pound)
c = cent
€ = euro</t>
        </r>
      </text>
    </comment>
    <comment ref="F2982" authorId="0" shapeId="0" xr:uid="{91E8CA7A-4983-44D9-8072-CDD539C8516A}">
      <text>
        <r>
          <rPr>
            <b/>
            <sz val="9"/>
            <color indexed="81"/>
            <rFont val="Tahoma"/>
            <family val="2"/>
          </rPr>
          <t>Glenn Marshall:</t>
        </r>
        <r>
          <rPr>
            <sz val="9"/>
            <color indexed="81"/>
            <rFont val="Tahoma"/>
            <family val="2"/>
          </rPr>
          <t xml:space="preserve">
tl = Turkish lira</t>
        </r>
      </text>
    </comment>
    <comment ref="F2986" authorId="0" shapeId="0" xr:uid="{38AC4827-CF08-43A9-9FFC-28804C8FC25C}">
      <text>
        <r>
          <rPr>
            <b/>
            <sz val="9"/>
            <color indexed="81"/>
            <rFont val="Tahoma"/>
            <family val="2"/>
          </rPr>
          <t>Glenn Marshall:</t>
        </r>
        <r>
          <rPr>
            <sz val="9"/>
            <color indexed="81"/>
            <rFont val="Tahoma"/>
            <family val="2"/>
          </rPr>
          <t xml:space="preserve">
kcs = koruna
h = haler (1/100 kcs)</t>
        </r>
      </text>
    </comment>
    <comment ref="F2992" authorId="0" shapeId="0" xr:uid="{D416BC9F-A2B7-4E9C-8904-CB622447F218}">
      <text>
        <r>
          <rPr>
            <b/>
            <sz val="9"/>
            <color indexed="81"/>
            <rFont val="Tahoma"/>
            <family val="2"/>
          </rPr>
          <t>Glenn Marshall:</t>
        </r>
        <r>
          <rPr>
            <sz val="9"/>
            <color indexed="81"/>
            <rFont val="Tahoma"/>
            <family val="2"/>
          </rPr>
          <t xml:space="preserve">
kcs = koruna
h = haler (1/100 kcs)</t>
        </r>
      </text>
    </comment>
    <comment ref="F2996" authorId="0" shapeId="0" xr:uid="{78EC1EC7-094E-4058-A362-8B8ECE98D5A9}">
      <text>
        <r>
          <rPr>
            <b/>
            <sz val="9"/>
            <color indexed="81"/>
            <rFont val="Tahoma"/>
            <family val="2"/>
          </rPr>
          <t>Glenn Marshall:</t>
        </r>
        <r>
          <rPr>
            <sz val="9"/>
            <color indexed="81"/>
            <rFont val="Tahoma"/>
            <family val="2"/>
          </rPr>
          <t xml:space="preserve">
f = franc</t>
        </r>
      </text>
    </comment>
    <comment ref="F3000" authorId="0" shapeId="0" xr:uid="{8F233680-9FE9-415A-850D-8ECC2F2C0F7E}">
      <text>
        <r>
          <rPr>
            <b/>
            <sz val="9"/>
            <color indexed="81"/>
            <rFont val="Tahoma"/>
            <family val="2"/>
          </rPr>
          <t>Glenn Marshall:</t>
        </r>
        <r>
          <rPr>
            <sz val="9"/>
            <color indexed="81"/>
            <rFont val="Tahoma"/>
            <family val="2"/>
          </rPr>
          <t xml:space="preserve">
o = ore (1/100 kronar)</t>
        </r>
      </text>
    </comment>
    <comment ref="F3003" authorId="0" shapeId="0" xr:uid="{CFB1AF9C-B81C-49BD-AEEA-7793E53A5566}">
      <text>
        <r>
          <rPr>
            <b/>
            <sz val="9"/>
            <color indexed="81"/>
            <rFont val="Tahoma"/>
            <family val="2"/>
          </rPr>
          <t>Glenn Marshall:</t>
        </r>
        <r>
          <rPr>
            <sz val="9"/>
            <color indexed="81"/>
            <rFont val="Tahoma"/>
            <family val="2"/>
          </rPr>
          <t xml:space="preserve">
fr = franc</t>
        </r>
      </text>
    </comment>
    <comment ref="F3104" authorId="0" shapeId="0" xr:uid="{7DD77643-4AE3-4675-914E-5856281E2BE8}">
      <text>
        <r>
          <rPr>
            <b/>
            <sz val="9"/>
            <color indexed="81"/>
            <rFont val="Tahoma"/>
            <family val="2"/>
          </rPr>
          <t>Glenn Marshall:</t>
        </r>
        <r>
          <rPr>
            <sz val="9"/>
            <color indexed="81"/>
            <rFont val="Tahoma"/>
            <family val="2"/>
          </rPr>
          <t xml:space="preserve">
To 1949:
£ = British pound
sh = shilling
p = penny
From 1949:
$ = British West Indies dollar
c = cents
From 1965:
$ = East Caribbean dollar
c = cents
$ = East Caribbean dollar
c = cents
1 dollar = 4 shillings 2 pence</t>
        </r>
      </text>
    </comment>
    <comment ref="F3241" authorId="0" shapeId="0" xr:uid="{779E3572-E2D6-4CE4-B3B5-43CBDF2D4EED}">
      <text>
        <r>
          <rPr>
            <b/>
            <sz val="9"/>
            <color indexed="81"/>
            <rFont val="Tahoma"/>
            <family val="2"/>
          </rPr>
          <t>Glenn Marshall:</t>
        </r>
        <r>
          <rPr>
            <sz val="9"/>
            <color indexed="81"/>
            <rFont val="Tahoma"/>
            <family val="2"/>
          </rPr>
          <t xml:space="preserve">
1884-2000:
s = sucre
c = centavo
2000 onwards:
$ = US dollar
c = US cents</t>
        </r>
      </text>
    </comment>
    <comment ref="F3546" authorId="0" shapeId="0" xr:uid="{05332B35-C072-463F-BC58-731FC9CE0FEA}">
      <text>
        <r>
          <rPr>
            <b/>
            <sz val="9"/>
            <color indexed="81"/>
            <rFont val="Tahoma"/>
            <family val="2"/>
          </rPr>
          <t>Glenn Marshall:</t>
        </r>
        <r>
          <rPr>
            <sz val="9"/>
            <color indexed="81"/>
            <rFont val="Tahoma"/>
            <family val="2"/>
          </rPr>
          <t xml:space="preserve">
1884-2000:
s = sucre
c = centavo
2000 onwards:
$ = US dollar
c = US cents</t>
        </r>
      </text>
    </comment>
    <comment ref="F3551" authorId="0" shapeId="0" xr:uid="{01893F8F-78B2-421C-88B0-37E9139699C8}">
      <text>
        <r>
          <rPr>
            <b/>
            <sz val="9"/>
            <color indexed="81"/>
            <rFont val="Tahoma"/>
            <family val="2"/>
          </rPr>
          <t xml:space="preserve">Glenn Marshall:
</t>
        </r>
        <r>
          <rPr>
            <sz val="9"/>
            <color indexed="81"/>
            <rFont val="Tahoma"/>
            <family val="2"/>
          </rPr>
          <t>To 1883:</t>
        </r>
        <r>
          <rPr>
            <b/>
            <sz val="9"/>
            <color indexed="81"/>
            <rFont val="Tahoma"/>
            <family val="2"/>
          </rPr>
          <t xml:space="preserve">
</t>
        </r>
        <r>
          <rPr>
            <sz val="9"/>
            <color indexed="81"/>
            <rFont val="Tahoma"/>
            <family val="2"/>
          </rPr>
          <t>r = reales
1883-1896:
p = peso
c = centavos (1/100 peso)
1896-2000
col = colon
c = centavos (1/100 colon)
2001-:
$ = US dollar
c = US cents</t>
        </r>
      </text>
    </comment>
    <comment ref="F3880" authorId="0" shapeId="0" xr:uid="{8A5E8818-389B-4DE7-A9F6-ED9721F98BC0}">
      <text>
        <r>
          <rPr>
            <b/>
            <sz val="9"/>
            <color indexed="81"/>
            <rFont val="Tahoma"/>
            <family val="2"/>
          </rPr>
          <t>Glenn Marshall:</t>
        </r>
        <r>
          <rPr>
            <sz val="9"/>
            <color indexed="81"/>
            <rFont val="Tahoma"/>
            <family val="2"/>
          </rPr>
          <t xml:space="preserve">
fr = franc
c = centime (1/100 franc)</t>
        </r>
      </text>
    </comment>
    <comment ref="F3896" authorId="0" shapeId="0" xr:uid="{3E2FE909-3D39-4182-B0FE-851CD2413FCD}">
      <text>
        <r>
          <rPr>
            <b/>
            <sz val="9"/>
            <color indexed="81"/>
            <rFont val="Tahoma"/>
            <family val="2"/>
          </rPr>
          <t>Glenn Marshall:</t>
        </r>
        <r>
          <rPr>
            <sz val="9"/>
            <color indexed="81"/>
            <rFont val="Tahoma"/>
            <family val="2"/>
          </rPr>
          <t xml:space="preserve">
$ = Ethiopian dollar (birr)
c = santims (1/100 birr)
b = birr</t>
        </r>
      </text>
    </comment>
    <comment ref="F3932" authorId="0" shapeId="0" xr:uid="{3354AB85-196D-41E7-B80B-C93F85836CA7}">
      <text>
        <r>
          <rPr>
            <b/>
            <sz val="9"/>
            <color indexed="81"/>
            <rFont val="Tahoma"/>
            <family val="2"/>
          </rPr>
          <t>Glenn Marshall:</t>
        </r>
        <r>
          <rPr>
            <sz val="9"/>
            <color indexed="81"/>
            <rFont val="Tahoma"/>
            <family val="2"/>
          </rPr>
          <t xml:space="preserve">
£ = Falkland Islands pound
sh = shillings
p = pence</t>
        </r>
      </text>
    </comment>
    <comment ref="F3949" authorId="0" shapeId="0" xr:uid="{5150D8D8-36DF-45B3-A83D-B52630D8E03A}">
      <text>
        <r>
          <rPr>
            <b/>
            <sz val="9"/>
            <color indexed="81"/>
            <rFont val="Tahoma"/>
            <family val="2"/>
          </rPr>
          <t>Glenn Marshall:</t>
        </r>
        <r>
          <rPr>
            <sz val="9"/>
            <color indexed="81"/>
            <rFont val="Tahoma"/>
            <family val="2"/>
          </rPr>
          <t xml:space="preserve">
£ = Falkland Islands pound
sh = shillings
p = pence</t>
        </r>
      </text>
    </comment>
    <comment ref="F3961" authorId="0" shapeId="0" xr:uid="{5CF1E8A7-2F44-4826-9B02-7C3B9DA7E9DD}">
      <text>
        <r>
          <rPr>
            <b/>
            <sz val="9"/>
            <color indexed="81"/>
            <rFont val="Tahoma"/>
            <family val="2"/>
          </rPr>
          <t>Glenn Marshall:</t>
        </r>
        <r>
          <rPr>
            <sz val="9"/>
            <color indexed="81"/>
            <rFont val="Tahoma"/>
            <family val="2"/>
          </rPr>
          <t xml:space="preserve">
kr = kronar
o = ore (1/100 kronar)</t>
        </r>
      </text>
    </comment>
    <comment ref="F4180" authorId="0" shapeId="0" xr:uid="{FE0BF4A4-EE92-478B-9DD1-9671660F66F2}">
      <text>
        <r>
          <rPr>
            <b/>
            <sz val="9"/>
            <color indexed="81"/>
            <rFont val="Tahoma"/>
            <family val="2"/>
          </rPr>
          <t>Glenn Marshall:</t>
        </r>
        <r>
          <rPr>
            <sz val="9"/>
            <color indexed="81"/>
            <rFont val="Tahoma"/>
            <family val="2"/>
          </rPr>
          <t xml:space="preserve">
p = peseta
c = centimo (1/100 peseta)</t>
        </r>
      </text>
    </comment>
    <comment ref="F4184" authorId="0" shapeId="0" xr:uid="{8F826A77-6A75-4482-88A5-F1E200B572C6}">
      <text>
        <r>
          <rPr>
            <b/>
            <sz val="9"/>
            <color indexed="81"/>
            <rFont val="Tahoma"/>
            <family val="2"/>
          </rPr>
          <t>Glenn Marshall:</t>
        </r>
        <r>
          <rPr>
            <sz val="9"/>
            <color indexed="81"/>
            <rFont val="Tahoma"/>
            <family val="2"/>
          </rPr>
          <t xml:space="preserve">
To 1969:
£ = Fijian pound
sh = shilling
p = pence
From 1969:
$ = Fijian dollar
c = cents</t>
        </r>
      </text>
    </comment>
    <comment ref="F4252" authorId="0" shapeId="0" xr:uid="{4A0D7DBC-20DB-451C-A75C-190B44C261AB}">
      <text>
        <r>
          <rPr>
            <b/>
            <sz val="9"/>
            <color indexed="81"/>
            <rFont val="Tahoma"/>
            <family val="2"/>
          </rPr>
          <t>Glenn Marshall:</t>
        </r>
        <r>
          <rPr>
            <sz val="9"/>
            <color indexed="81"/>
            <rFont val="Tahoma"/>
            <family val="2"/>
          </rPr>
          <t xml:space="preserve">
fr = franc
c = centimes (1/100fr)
</t>
        </r>
      </text>
    </comment>
    <comment ref="F4360" authorId="0" shapeId="0" xr:uid="{AE922C2B-A3C0-40A1-8DC9-22BDEE03E546}">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4413" authorId="0" shapeId="0" xr:uid="{16219966-184E-4B09-B2B1-E54356589BF9}">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4569" authorId="0" shapeId="0" xr:uid="{E4F970C2-4BB9-47F6-9A61-D90646E7BFB7}">
      <text>
        <r>
          <rPr>
            <b/>
            <sz val="9"/>
            <color indexed="81"/>
            <rFont val="Tahoma"/>
            <family val="2"/>
          </rPr>
          <t>Glenn Marshall:</t>
        </r>
        <r>
          <rPr>
            <sz val="9"/>
            <color indexed="81"/>
            <rFont val="Tahoma"/>
            <family val="2"/>
          </rPr>
          <t xml:space="preserve">
To 2002:
fr = French franc
c = centimes (=1/100fr)
2022 onwards:
€ = euro
c = euro cents (1/100 euro)</t>
        </r>
      </text>
    </comment>
    <comment ref="F4736" authorId="0" shapeId="0" xr:uid="{16D9D710-A653-473F-A236-C0A61420BE74}">
      <text>
        <r>
          <rPr>
            <b/>
            <sz val="9"/>
            <color indexed="81"/>
            <rFont val="Tahoma"/>
            <family val="2"/>
          </rPr>
          <t>Glenn Marshall:</t>
        </r>
        <r>
          <rPr>
            <sz val="9"/>
            <color indexed="81"/>
            <rFont val="Tahoma"/>
            <family val="2"/>
          </rPr>
          <t xml:space="preserve">
r = riyals</t>
        </r>
      </text>
    </comment>
    <comment ref="F4751" authorId="0" shapeId="0" xr:uid="{B7F755E1-D43B-488E-90FF-0A722E5AD878}">
      <text>
        <r>
          <rPr>
            <b/>
            <sz val="9"/>
            <color indexed="81"/>
            <rFont val="Tahoma"/>
            <family val="2"/>
          </rPr>
          <t>Glenn Marshall:</t>
        </r>
        <r>
          <rPr>
            <sz val="9"/>
            <color indexed="81"/>
            <rFont val="Tahoma"/>
            <family val="2"/>
          </rPr>
          <t xml:space="preserve">
fr = franc
c = centime (1/100 franc)</t>
        </r>
      </text>
    </comment>
    <comment ref="F4757" authorId="0" shapeId="0" xr:uid="{7CAEA31A-F565-410E-8E76-2A6972F311F8}">
      <text>
        <r>
          <rPr>
            <b/>
            <sz val="9"/>
            <color indexed="81"/>
            <rFont val="Tahoma"/>
            <family val="2"/>
          </rPr>
          <t>Glenn Marshall:</t>
        </r>
        <r>
          <rPr>
            <sz val="9"/>
            <color indexed="81"/>
            <rFont val="Tahoma"/>
            <family val="2"/>
          </rPr>
          <t xml:space="preserve">
d = dalasi
b = bututs</t>
        </r>
      </text>
    </comment>
    <comment ref="F4807" authorId="0" shapeId="0" xr:uid="{4174302B-D2D7-42C7-9F4D-BA8913B89D1C}">
      <text>
        <r>
          <rPr>
            <b/>
            <sz val="9"/>
            <color indexed="81"/>
            <rFont val="Tahoma"/>
            <family val="2"/>
          </rPr>
          <t>Glenn Marshall:</t>
        </r>
        <r>
          <rPr>
            <sz val="9"/>
            <color indexed="81"/>
            <rFont val="Tahoma"/>
            <family val="2"/>
          </rPr>
          <t xml:space="preserve">
l = lari
t = tetri (1/100 lari)</t>
        </r>
      </text>
    </comment>
    <comment ref="F4820" authorId="0" shapeId="0" xr:uid="{69E0E3FE-A4ED-41EC-A66A-951AB1EBDE13}">
      <text>
        <r>
          <rPr>
            <b/>
            <sz val="9"/>
            <color indexed="81"/>
            <rFont val="Tahoma"/>
            <family val="2"/>
          </rPr>
          <t>Glenn Marshall:</t>
        </r>
        <r>
          <rPr>
            <sz val="9"/>
            <color indexed="81"/>
            <rFont val="Tahoma"/>
            <family val="2"/>
          </rPr>
          <t xml:space="preserve">
pf = pfennig (1/100 reichsmark)
c = euro cents</t>
        </r>
      </text>
    </comment>
    <comment ref="I4834" authorId="0" shapeId="0" xr:uid="{A12A3502-54BD-47C8-AB7A-F33A46968594}">
      <text>
        <r>
          <rPr>
            <b/>
            <sz val="9"/>
            <color indexed="81"/>
            <rFont val="Tahoma"/>
            <family val="2"/>
          </rPr>
          <t>Glenn Marshall:</t>
        </r>
        <r>
          <rPr>
            <sz val="9"/>
            <color indexed="81"/>
            <rFont val="Tahoma"/>
            <family val="2"/>
          </rPr>
          <t xml:space="preserve">
Info from Jaap Mieras
Zutphen, Netherlands
ericaenjaap@msn.com via email 13/3/23
Germany (2011) scott 2653 shows the Stromboli. How do I know (as all catalogues only say “volcano” without naming one.)?
This stamp, issued March 3, 2011, as one of “the four elements” was only titled by the German postal agency (“Deutsche Post”) as “volcanic eruption at night”. So, in 2013 I sent an e-mail to the Deutsche Post asking if they could tell me which volcano was shown. Their answer was: “The photo has been supplied by Fotolia (www.fotolia.de).” So, I sent an e-mail to that firm and, after some back and forth emailing (I’m glad I speak, write and read the German language reasonably well!), they sent me a link where I could find the photos: a collection of 99 photos – one of which was used for the stamp – with as title “Volcanic eruption at night. Volcano Stromboli”.</t>
        </r>
      </text>
    </comment>
    <comment ref="F4839" authorId="0" shapeId="0" xr:uid="{60D185B8-C733-4046-B888-924AEA4AEA95}">
      <text>
        <r>
          <rPr>
            <b/>
            <sz val="9"/>
            <color indexed="81"/>
            <rFont val="Tahoma"/>
            <family val="2"/>
          </rPr>
          <t>Glenn Marshall:</t>
        </r>
        <r>
          <rPr>
            <sz val="9"/>
            <color indexed="81"/>
            <rFont val="Tahoma"/>
            <family val="2"/>
          </rPr>
          <t xml:space="preserve">
pf = pfennig (1/100 deutschmark)</t>
        </r>
      </text>
    </comment>
    <comment ref="F4863" authorId="0" shapeId="0" xr:uid="{E0C77FE9-E0FD-4670-85B1-66EB94216C33}">
      <text>
        <r>
          <rPr>
            <b/>
            <sz val="9"/>
            <color indexed="81"/>
            <rFont val="Tahoma"/>
            <family val="2"/>
          </rPr>
          <t>Glenn Marshall:</t>
        </r>
        <r>
          <rPr>
            <sz val="9"/>
            <color indexed="81"/>
            <rFont val="Tahoma"/>
            <family val="2"/>
          </rPr>
          <t xml:space="preserve">
d = pence
c = cedi
p = pesewa (1/100 cedi)
GHc = Ghanian cedi</t>
        </r>
      </text>
    </comment>
    <comment ref="F4907" authorId="0" shapeId="0" xr:uid="{3A3FDE1E-6092-4D9A-AA61-942810EC7E24}">
      <text>
        <r>
          <rPr>
            <b/>
            <sz val="9"/>
            <color indexed="81"/>
            <rFont val="Tahoma"/>
            <family val="2"/>
          </rPr>
          <t>Glenn Marshall:</t>
        </r>
        <r>
          <rPr>
            <sz val="9"/>
            <color indexed="81"/>
            <rFont val="Tahoma"/>
            <family val="2"/>
          </rPr>
          <t xml:space="preserve">
p = pence</t>
        </r>
      </text>
    </comment>
    <comment ref="F4910" authorId="0" shapeId="0" xr:uid="{4D102BE9-7A21-4094-BE8E-FF2D5DF77CEB}">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4931" authorId="0" shapeId="0" xr:uid="{18CD416F-1F71-4033-B0EF-4326492851BB}">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4937" authorId="0" shapeId="0" xr:uid="{9F706A0F-07D7-46ED-8587-D20D5794AA7C}">
      <text>
        <r>
          <rPr>
            <b/>
            <sz val="9"/>
            <color indexed="81"/>
            <rFont val="Tahoma"/>
            <family val="2"/>
          </rPr>
          <t>Glenn Marshall:</t>
        </r>
        <r>
          <rPr>
            <sz val="9"/>
            <color indexed="81"/>
            <rFont val="Tahoma"/>
            <family val="2"/>
          </rPr>
          <t xml:space="preserve">
sh = shilling
p = pence
£ = pound
1st = first class post
2nd = 2nd class post
E = euro</t>
        </r>
      </text>
    </comment>
    <comment ref="F4960" authorId="0" shapeId="0" xr:uid="{958997A7-8E40-4CF3-9CA1-5354BB11E06E}">
      <text>
        <r>
          <rPr>
            <b/>
            <sz val="9"/>
            <color indexed="81"/>
            <rFont val="Tahoma"/>
            <family val="2"/>
          </rPr>
          <t>Glenn Marshall:</t>
        </r>
        <r>
          <rPr>
            <sz val="9"/>
            <color indexed="81"/>
            <rFont val="Tahoma"/>
            <family val="2"/>
          </rPr>
          <t xml:space="preserve">
sh = shillings</t>
        </r>
      </text>
    </comment>
    <comment ref="F4963" authorId="0" shapeId="0" xr:uid="{6FF549AF-F02C-4716-9645-B4729E5B3892}">
      <text>
        <r>
          <rPr>
            <b/>
            <sz val="9"/>
            <color indexed="81"/>
            <rFont val="Tahoma"/>
            <family val="2"/>
          </rPr>
          <t>Glenn Marshall:</t>
        </r>
        <r>
          <rPr>
            <sz val="9"/>
            <color indexed="81"/>
            <rFont val="Tahoma"/>
            <family val="2"/>
          </rPr>
          <t xml:space="preserve">
p = pence</t>
        </r>
      </text>
    </comment>
    <comment ref="F4968" authorId="0" shapeId="0" xr:uid="{FAB7B3B1-0835-4E34-B273-805E30530603}">
      <text>
        <r>
          <rPr>
            <b/>
            <sz val="9"/>
            <color indexed="81"/>
            <rFont val="Tahoma"/>
            <family val="2"/>
          </rPr>
          <t>Glenn Marshall:</t>
        </r>
        <r>
          <rPr>
            <sz val="9"/>
            <color indexed="81"/>
            <rFont val="Tahoma"/>
            <family val="2"/>
          </rPr>
          <t xml:space="preserve">
p = pence</t>
        </r>
      </text>
    </comment>
    <comment ref="F4979" authorId="0" shapeId="0" xr:uid="{E3E6DAE2-E858-419B-B54E-0430FACC1748}">
      <text>
        <r>
          <rPr>
            <b/>
            <sz val="9"/>
            <color indexed="81"/>
            <rFont val="Tahoma"/>
            <family val="2"/>
          </rPr>
          <t>Glenn Marshall:</t>
        </r>
        <r>
          <rPr>
            <sz val="9"/>
            <color indexed="81"/>
            <rFont val="Tahoma"/>
            <family val="2"/>
          </rPr>
          <t xml:space="preserve">
sh = shilling
p = pence
£ = pound
1st = first class post
2nd = 2nd class post
E = euro</t>
        </r>
      </text>
    </comment>
    <comment ref="F4985" authorId="0" shapeId="0" xr:uid="{40B0D807-E361-4593-8DCB-69FB63771FD5}">
      <text>
        <r>
          <rPr>
            <b/>
            <sz val="9"/>
            <color indexed="81"/>
            <rFont val="Tahoma"/>
            <family val="2"/>
          </rPr>
          <t>Glenn Marshall:</t>
        </r>
        <r>
          <rPr>
            <sz val="9"/>
            <color indexed="81"/>
            <rFont val="Tahoma"/>
            <family val="2"/>
          </rPr>
          <t xml:space="preserve">
p = pence</t>
        </r>
      </text>
    </comment>
    <comment ref="F4988" authorId="0" shapeId="0" xr:uid="{B31C60AD-ABDB-4714-B536-3AE6A818136C}">
      <text>
        <r>
          <rPr>
            <b/>
            <sz val="9"/>
            <color indexed="81"/>
            <rFont val="Tahoma"/>
            <family val="2"/>
          </rPr>
          <t>Glenn Marshall:</t>
        </r>
        <r>
          <rPr>
            <sz val="9"/>
            <color indexed="81"/>
            <rFont val="Tahoma"/>
            <family val="2"/>
          </rPr>
          <t xml:space="preserve">
d = drachma
€ = euro
c = euro cents</t>
        </r>
      </text>
    </comment>
    <comment ref="F5019" authorId="0" shapeId="0" xr:uid="{60691630-065E-437C-A737-C7C6C94E46F4}">
      <text>
        <r>
          <rPr>
            <b/>
            <sz val="9"/>
            <color indexed="81"/>
            <rFont val="Tahoma"/>
            <family val="2"/>
          </rPr>
          <t>Glenn Marshall:</t>
        </r>
        <r>
          <rPr>
            <sz val="9"/>
            <color indexed="81"/>
            <rFont val="Tahoma"/>
            <family val="2"/>
          </rPr>
          <t xml:space="preserve">
kr = kronar
o = ore (1/100 kronar)</t>
        </r>
      </text>
    </comment>
    <comment ref="F5023" authorId="0" shapeId="0" xr:uid="{E75A2DF3-1DBB-4073-9D68-B612FA8323C9}">
      <text>
        <r>
          <rPr>
            <b/>
            <sz val="9"/>
            <color indexed="81"/>
            <rFont val="Tahoma"/>
            <family val="2"/>
          </rPr>
          <t>Glenn Marshall:</t>
        </r>
        <r>
          <rPr>
            <sz val="9"/>
            <color indexed="81"/>
            <rFont val="Tahoma"/>
            <family val="2"/>
          </rPr>
          <t xml:space="preserve">
p = English pence
Since 1965:
$ = Eastern Caribbean dollar
c = cents (1/100 dollar)</t>
        </r>
      </text>
    </comment>
    <comment ref="F5230" authorId="0" shapeId="0" xr:uid="{51536224-546F-49AF-B03E-586F8718D3D7}">
      <text>
        <r>
          <rPr>
            <b/>
            <sz val="9"/>
            <color indexed="81"/>
            <rFont val="Tahoma"/>
            <family val="2"/>
          </rPr>
          <t>Glenn Marshall:</t>
        </r>
        <r>
          <rPr>
            <sz val="9"/>
            <color indexed="81"/>
            <rFont val="Tahoma"/>
            <family val="2"/>
          </rPr>
          <t xml:space="preserve">
$ = Eastern Caribbean dollar
c = cents (1/100 dollar)</t>
        </r>
      </text>
    </comment>
    <comment ref="F5322" authorId="0" shapeId="0" xr:uid="{38A25FA3-1897-4CE3-905C-B3D7FF7325C2}">
      <text>
        <r>
          <rPr>
            <b/>
            <sz val="9"/>
            <color indexed="81"/>
            <rFont val="Tahoma"/>
            <family val="2"/>
          </rPr>
          <t>Glenn Marshall:</t>
        </r>
        <r>
          <rPr>
            <sz val="9"/>
            <color indexed="81"/>
            <rFont val="Tahoma"/>
            <family val="2"/>
          </rPr>
          <t xml:space="preserve">
fr = franc
c = centimes (1/100 fr)</t>
        </r>
      </text>
    </comment>
    <comment ref="F5388" authorId="0" shapeId="0" xr:uid="{1DE7FD82-075A-45B0-8746-DB8994781543}">
      <text>
        <r>
          <rPr>
            <b/>
            <sz val="9"/>
            <color indexed="81"/>
            <rFont val="Tahoma"/>
            <family val="2"/>
          </rPr>
          <t>Glenn Marshall:</t>
        </r>
        <r>
          <rPr>
            <sz val="9"/>
            <color indexed="81"/>
            <rFont val="Tahoma"/>
            <family val="2"/>
          </rPr>
          <t xml:space="preserve">
Until 1925:
p = Guatemalan peso
c = centavos?
From 1925:
q = quetzal
c = centavos (1/100q)</t>
        </r>
      </text>
    </comment>
    <comment ref="F5548" authorId="0" shapeId="0" xr:uid="{1A2C734C-2FC1-4607-8FD0-EEDD2FAF9B60}">
      <text>
        <r>
          <rPr>
            <b/>
            <sz val="9"/>
            <color indexed="81"/>
            <rFont val="Tahoma"/>
            <family val="2"/>
          </rPr>
          <t>Glenn Marshall:</t>
        </r>
        <r>
          <rPr>
            <sz val="9"/>
            <color indexed="81"/>
            <rFont val="Tahoma"/>
            <family val="2"/>
          </rPr>
          <t xml:space="preserve">
fr = franc
s = sila
fg = guinean franc
</t>
        </r>
      </text>
    </comment>
    <comment ref="F5648" authorId="0" shapeId="0" xr:uid="{591E11B4-279E-4586-8F69-AC1B044FBED3}">
      <text>
        <r>
          <rPr>
            <b/>
            <sz val="9"/>
            <color indexed="81"/>
            <rFont val="Tahoma"/>
            <family val="2"/>
          </rPr>
          <t>Glenn Marshall:</t>
        </r>
        <r>
          <rPr>
            <sz val="9"/>
            <color indexed="81"/>
            <rFont val="Tahoma"/>
            <family val="2"/>
          </rPr>
          <t xml:space="preserve">
fcfa = West African CFA franc</t>
        </r>
      </text>
    </comment>
    <comment ref="F6007" authorId="0" shapeId="0" xr:uid="{5759D303-6DD9-417F-B9B8-07E70DFCF4ED}">
      <text>
        <r>
          <rPr>
            <b/>
            <sz val="9"/>
            <color indexed="81"/>
            <rFont val="Tahoma"/>
            <family val="2"/>
          </rPr>
          <t>Glenn Marshall:</t>
        </r>
        <r>
          <rPr>
            <sz val="9"/>
            <color indexed="81"/>
            <rFont val="Tahoma"/>
            <family val="2"/>
          </rPr>
          <t xml:space="preserve">
$ = Guyanese dollar
c = cents</t>
        </r>
      </text>
    </comment>
    <comment ref="F6060" authorId="0" shapeId="0" xr:uid="{E11BC0E9-267F-46FE-9412-E45952ACC315}">
      <text>
        <r>
          <rPr>
            <b/>
            <sz val="9"/>
            <color indexed="81"/>
            <rFont val="Tahoma"/>
            <family val="2"/>
          </rPr>
          <t>Glenn Marshall:</t>
        </r>
        <r>
          <rPr>
            <sz val="9"/>
            <color indexed="81"/>
            <rFont val="Tahoma"/>
            <family val="2"/>
          </rPr>
          <t xml:space="preserve">
c = US cents</t>
        </r>
      </text>
    </comment>
    <comment ref="F6092" authorId="0" shapeId="0" xr:uid="{D80BB746-DD1E-4670-A22E-56FA14B88FDF}">
      <text>
        <r>
          <rPr>
            <b/>
            <sz val="9"/>
            <color indexed="81"/>
            <rFont val="Tahoma"/>
            <family val="2"/>
          </rPr>
          <t>Glenn Marshall:</t>
        </r>
        <r>
          <rPr>
            <sz val="9"/>
            <color indexed="81"/>
            <rFont val="Tahoma"/>
            <family val="2"/>
          </rPr>
          <t xml:space="preserve">
To 1871:
p = peso
r = reales (1/8p)
From 1871:
p =peso
c = centavos (1/100p)
From 1931:
L = lempira
c = centavos (1/100l)</t>
        </r>
      </text>
    </comment>
    <comment ref="F6180" authorId="0" shapeId="0" xr:uid="{BCCCF79A-9945-4F9E-A95E-9B02ECA2D537}">
      <text>
        <r>
          <rPr>
            <b/>
            <sz val="9"/>
            <color indexed="81"/>
            <rFont val="Tahoma"/>
            <family val="2"/>
          </rPr>
          <t>Glenn Marshall:</t>
        </r>
        <r>
          <rPr>
            <sz val="9"/>
            <color indexed="81"/>
            <rFont val="Tahoma"/>
            <family val="2"/>
          </rPr>
          <t xml:space="preserve">
$ = dollar
c = cents (1/100 dollar)</t>
        </r>
      </text>
    </comment>
    <comment ref="F6259" authorId="0" shapeId="0" xr:uid="{D09E42B7-4262-4580-8A08-69130B74DCFE}">
      <text>
        <r>
          <rPr>
            <b/>
            <sz val="9"/>
            <color indexed="81"/>
            <rFont val="Tahoma"/>
            <family val="2"/>
          </rPr>
          <t>Glenn Marshall:</t>
        </r>
        <r>
          <rPr>
            <sz val="9"/>
            <color indexed="81"/>
            <rFont val="Tahoma"/>
            <family val="2"/>
          </rPr>
          <t xml:space="preserve">
Ft = forint
f = filler (1/100 forint)</t>
        </r>
      </text>
    </comment>
    <comment ref="F6282" authorId="0" shapeId="0" xr:uid="{D5440362-A164-4450-990B-D1505B07BA1B}">
      <text>
        <r>
          <rPr>
            <b/>
            <sz val="9"/>
            <color indexed="81"/>
            <rFont val="Tahoma"/>
            <family val="2"/>
          </rPr>
          <t>Glenn Marshall:</t>
        </r>
        <r>
          <rPr>
            <sz val="9"/>
            <color indexed="81"/>
            <rFont val="Tahoma"/>
            <family val="2"/>
          </rPr>
          <t xml:space="preserve">
kr = krona
a = aurar (1/100 krona)
50g = 0.50€</t>
        </r>
      </text>
    </comment>
    <comment ref="F6586" authorId="0" shapeId="0" xr:uid="{88654473-F2AB-4BE9-8683-FA2C444DBF37}">
      <text>
        <r>
          <rPr>
            <b/>
            <sz val="9"/>
            <color indexed="81"/>
            <rFont val="Tahoma"/>
            <family val="2"/>
          </rPr>
          <t>Glenn Marshall:</t>
        </r>
        <r>
          <rPr>
            <sz val="9"/>
            <color indexed="81"/>
            <rFont val="Tahoma"/>
            <family val="2"/>
          </rPr>
          <t xml:space="preserve">
r = rupee</t>
        </r>
      </text>
    </comment>
    <comment ref="F6588" authorId="0" shapeId="0" xr:uid="{4914BE1F-9C58-4161-8BCB-E1444063D531}">
      <text>
        <r>
          <rPr>
            <b/>
            <sz val="9"/>
            <color indexed="81"/>
            <rFont val="Tahoma"/>
            <family val="2"/>
          </rPr>
          <t>Glenn Marshall:</t>
        </r>
        <r>
          <rPr>
            <sz val="9"/>
            <color indexed="81"/>
            <rFont val="Tahoma"/>
            <family val="2"/>
          </rPr>
          <t xml:space="preserve">
r = rupiah
s = sen (1/100 rupiah)</t>
        </r>
      </text>
    </comment>
    <comment ref="F6954" authorId="0" shapeId="0" xr:uid="{D7F4947E-0D44-4569-92DA-47B1F89DB5EE}">
      <text>
        <r>
          <rPr>
            <b/>
            <sz val="9"/>
            <color indexed="81"/>
            <rFont val="Tahoma"/>
            <family val="2"/>
          </rPr>
          <t>Glenn Marshall:</t>
        </r>
        <r>
          <rPr>
            <sz val="9"/>
            <color indexed="81"/>
            <rFont val="Tahoma"/>
            <family val="2"/>
          </rPr>
          <t xml:space="preserve">
r = rial
t = toman
k = qiran (1/10 toman)
ch = dinar??
d = dinar
</t>
        </r>
      </text>
    </comment>
    <comment ref="F7006" authorId="0" shapeId="0" xr:uid="{D3024F52-42F6-4849-B6C2-C039FEADF121}">
      <text>
        <r>
          <rPr>
            <b/>
            <sz val="9"/>
            <color indexed="81"/>
            <rFont val="Tahoma"/>
            <family val="2"/>
          </rPr>
          <t>Glenn Marshall:</t>
        </r>
        <r>
          <rPr>
            <sz val="9"/>
            <color indexed="81"/>
            <rFont val="Tahoma"/>
            <family val="2"/>
          </rPr>
          <t xml:space="preserve">
d = dinar</t>
        </r>
      </text>
    </comment>
    <comment ref="F7013" authorId="0" shapeId="0" xr:uid="{B70D80BE-E600-4BDA-A4C4-EF0773FB3346}">
      <text>
        <r>
          <rPr>
            <b/>
            <sz val="9"/>
            <color indexed="81"/>
            <rFont val="Tahoma"/>
            <family val="2"/>
          </rPr>
          <t>Glenn Marshall:</t>
        </r>
        <r>
          <rPr>
            <sz val="9"/>
            <color indexed="81"/>
            <rFont val="Tahoma"/>
            <family val="2"/>
          </rPr>
          <t xml:space="preserve">
p = pence</t>
        </r>
      </text>
    </comment>
    <comment ref="F7018" authorId="0" shapeId="0" xr:uid="{994828AF-6AD5-4842-9087-05D793CE9A82}">
      <text>
        <r>
          <rPr>
            <b/>
            <sz val="9"/>
            <color indexed="81"/>
            <rFont val="Tahoma"/>
            <family val="2"/>
          </rPr>
          <t>Glenn Marshall:</t>
        </r>
        <r>
          <rPr>
            <sz val="9"/>
            <color indexed="81"/>
            <rFont val="Tahoma"/>
            <family val="2"/>
          </rPr>
          <t xml:space="preserve">
is = first shekel
nis = new shekel
p = pound</t>
        </r>
      </text>
    </comment>
    <comment ref="F7039" authorId="0" shapeId="0" xr:uid="{71E94E72-1C72-4CFB-8F9E-3C5FB5CC7D55}">
      <text>
        <r>
          <rPr>
            <b/>
            <sz val="9"/>
            <color indexed="81"/>
            <rFont val="Tahoma"/>
            <family val="2"/>
          </rPr>
          <t>Glenn Marshall:</t>
        </r>
        <r>
          <rPr>
            <sz val="9"/>
            <color indexed="81"/>
            <rFont val="Tahoma"/>
            <family val="2"/>
          </rPr>
          <t xml:space="preserve">
L = lire
c = centessimo</t>
        </r>
      </text>
    </comment>
    <comment ref="F7046" authorId="0" shapeId="0" xr:uid="{EE514463-F265-46F1-9C95-004D2866FB9C}">
      <text>
        <r>
          <rPr>
            <b/>
            <sz val="9"/>
            <color indexed="81"/>
            <rFont val="Tahoma"/>
            <family val="2"/>
          </rPr>
          <t>Glenn Marshall:</t>
        </r>
        <r>
          <rPr>
            <sz val="9"/>
            <color indexed="81"/>
            <rFont val="Tahoma"/>
            <family val="2"/>
          </rPr>
          <t xml:space="preserve">
l = lira
c = euro cents
€ = euro
50g = 50 euro cents</t>
        </r>
      </text>
    </comment>
    <comment ref="F7085" authorId="0" shapeId="0" xr:uid="{8331A6AE-5097-4179-AB68-5001B3159625}">
      <text>
        <r>
          <rPr>
            <b/>
            <sz val="9"/>
            <color indexed="81"/>
            <rFont val="Tahoma"/>
            <family val="2"/>
          </rPr>
          <t>Glenn Marshall:</t>
        </r>
        <r>
          <rPr>
            <sz val="9"/>
            <color indexed="81"/>
            <rFont val="Tahoma"/>
            <family val="2"/>
          </rPr>
          <t xml:space="preserve">
fr = West African CFA franc</t>
        </r>
      </text>
    </comment>
    <comment ref="F7107" authorId="0" shapeId="0" xr:uid="{6F6CBAD5-CD80-4D80-B2F0-D7868CCFEDC4}">
      <text>
        <r>
          <rPr>
            <b/>
            <sz val="9"/>
            <color indexed="81"/>
            <rFont val="Tahoma"/>
            <family val="2"/>
          </rPr>
          <t>Glenn Marshall:</t>
        </r>
        <r>
          <rPr>
            <sz val="9"/>
            <color indexed="81"/>
            <rFont val="Tahoma"/>
            <family val="2"/>
          </rPr>
          <t xml:space="preserve">
s = sen
y = yen</t>
        </r>
      </text>
    </comment>
    <comment ref="F7850" authorId="0" shapeId="0" xr:uid="{2E1DF1A0-91E0-4B84-80C2-A96C6DAD2398}">
      <text>
        <r>
          <rPr>
            <b/>
            <sz val="9"/>
            <color indexed="81"/>
            <rFont val="Tahoma"/>
            <family val="2"/>
          </rPr>
          <t>Glenn Marshall:</t>
        </r>
        <r>
          <rPr>
            <sz val="9"/>
            <color indexed="81"/>
            <rFont val="Tahoma"/>
            <family val="2"/>
          </rPr>
          <t xml:space="preserve">
p = piastres?? (1/100 dinar)</t>
        </r>
      </text>
    </comment>
    <comment ref="F7861" authorId="0" shapeId="0" xr:uid="{CC5CD315-7812-4F8B-ACF2-6D2AFF202A0E}">
      <text>
        <r>
          <rPr>
            <b/>
            <sz val="9"/>
            <color indexed="81"/>
            <rFont val="Tahoma"/>
            <family val="2"/>
          </rPr>
          <t>Glenn Marshall:</t>
        </r>
        <r>
          <rPr>
            <sz val="9"/>
            <color indexed="81"/>
            <rFont val="Tahoma"/>
            <family val="2"/>
          </rPr>
          <t xml:space="preserve">
f = fils</t>
        </r>
      </text>
    </comment>
    <comment ref="F7863" authorId="0" shapeId="0" xr:uid="{35DF4D93-C16E-44E7-936E-36BF21675A67}">
      <text>
        <r>
          <rPr>
            <b/>
            <sz val="9"/>
            <color indexed="81"/>
            <rFont val="Tahoma"/>
            <family val="2"/>
          </rPr>
          <t>Glenn Marshall:</t>
        </r>
        <r>
          <rPr>
            <sz val="9"/>
            <color indexed="81"/>
            <rFont val="Tahoma"/>
            <family val="2"/>
          </rPr>
          <t xml:space="preserve">
t = tenge</t>
        </r>
      </text>
    </comment>
    <comment ref="F7880" authorId="0" shapeId="0" xr:uid="{F556DFBD-2E38-41C1-AC81-436CEB9F187A}">
      <text>
        <r>
          <rPr>
            <b/>
            <sz val="9"/>
            <color indexed="81"/>
            <rFont val="Tahoma"/>
            <family val="2"/>
          </rPr>
          <t>Glenn Marshall:</t>
        </r>
        <r>
          <rPr>
            <sz val="9"/>
            <color indexed="81"/>
            <rFont val="Tahoma"/>
            <family val="2"/>
          </rPr>
          <t xml:space="preserve">
c = cents
sh = shillings
</t>
        </r>
      </text>
    </comment>
    <comment ref="F7916" authorId="0" shapeId="0" xr:uid="{ECE80BF2-8CB4-4095-A8FE-62703DA01C3B}">
      <text>
        <r>
          <rPr>
            <b/>
            <sz val="9"/>
            <color indexed="81"/>
            <rFont val="Tahoma"/>
            <family val="2"/>
          </rPr>
          <t>Glenn Marshall:</t>
        </r>
        <r>
          <rPr>
            <sz val="9"/>
            <color indexed="81"/>
            <rFont val="Tahoma"/>
            <family val="2"/>
          </rPr>
          <t xml:space="preserve">
c = cents
sh = shillings
</t>
        </r>
      </text>
    </comment>
    <comment ref="F8023" authorId="0" shapeId="0" xr:uid="{8D87BE1C-AC5C-4E93-8F46-4A7D89FA559E}">
      <text>
        <r>
          <rPr>
            <b/>
            <sz val="9"/>
            <color indexed="81"/>
            <rFont val="Tahoma"/>
            <family val="2"/>
          </rPr>
          <t>Glenn Marshall:</t>
        </r>
        <r>
          <rPr>
            <sz val="9"/>
            <color indexed="81"/>
            <rFont val="Tahoma"/>
            <family val="2"/>
          </rPr>
          <t xml:space="preserve">
€ = euro</t>
        </r>
      </text>
    </comment>
    <comment ref="F8027" authorId="0" shapeId="0" xr:uid="{2A26CEB2-98D3-4CCC-BE22-6241FF7D6F23}">
      <text>
        <r>
          <rPr>
            <b/>
            <sz val="9"/>
            <color indexed="81"/>
            <rFont val="Tahoma"/>
            <family val="2"/>
          </rPr>
          <t>Glenn Marshall:</t>
        </r>
        <r>
          <rPr>
            <sz val="9"/>
            <color indexed="81"/>
            <rFont val="Tahoma"/>
            <family val="2"/>
          </rPr>
          <t xml:space="preserve">
r = rupee
sh = shilling</t>
        </r>
      </text>
    </comment>
    <comment ref="F8029" authorId="0" shapeId="0" xr:uid="{8EA9D936-094F-464E-888F-7ECBDBA52FB3}">
      <text>
        <r>
          <rPr>
            <b/>
            <sz val="9"/>
            <color indexed="81"/>
            <rFont val="Tahoma"/>
            <family val="2"/>
          </rPr>
          <t>Glenn Marshall:</t>
        </r>
        <r>
          <rPr>
            <sz val="9"/>
            <color indexed="81"/>
            <rFont val="Tahoma"/>
            <family val="2"/>
          </rPr>
          <t xml:space="preserve">
s = som
t = tıyın (1/100 som)</t>
        </r>
      </text>
    </comment>
    <comment ref="F8053" authorId="0" shapeId="0" xr:uid="{950102A8-9735-4D80-BE31-44430190F602}">
      <text>
        <r>
          <rPr>
            <b/>
            <sz val="9"/>
            <color indexed="81"/>
            <rFont val="Tahoma"/>
            <family val="2"/>
          </rPr>
          <t>Glenn Marshall:</t>
        </r>
        <r>
          <rPr>
            <sz val="9"/>
            <color indexed="81"/>
            <rFont val="Tahoma"/>
            <family val="2"/>
          </rPr>
          <t xml:space="preserve">
k = kip</t>
        </r>
      </text>
    </comment>
    <comment ref="F8059" authorId="0" shapeId="0" xr:uid="{1CFA9449-5415-45F5-B1D1-18323040CFFD}">
      <text>
        <r>
          <rPr>
            <b/>
            <sz val="9"/>
            <color indexed="81"/>
            <rFont val="Tahoma"/>
            <family val="2"/>
          </rPr>
          <t>Glenn Marshall:</t>
        </r>
        <r>
          <rPr>
            <sz val="9"/>
            <color indexed="81"/>
            <rFont val="Tahoma"/>
            <family val="2"/>
          </rPr>
          <t xml:space="preserve">
c = sente (cents)
s = sente (1/100 maloti)
M = maloti</t>
        </r>
      </text>
    </comment>
    <comment ref="F8080" authorId="0" shapeId="0" xr:uid="{5231C40B-8A41-474A-9FB7-64CE6FB56C52}">
      <text>
        <r>
          <rPr>
            <b/>
            <sz val="9"/>
            <color indexed="81"/>
            <rFont val="Tahoma"/>
            <family val="2"/>
          </rPr>
          <t>Glenn Marshall:</t>
        </r>
        <r>
          <rPr>
            <sz val="9"/>
            <color indexed="81"/>
            <rFont val="Tahoma"/>
            <family val="2"/>
          </rPr>
          <t xml:space="preserve">
$ = dollars
c = cents (1/100 dollar)</t>
        </r>
      </text>
    </comment>
    <comment ref="F8126" authorId="0" shapeId="0" xr:uid="{152635F9-5D74-4E26-A6EB-367DDACA5AFC}">
      <text>
        <r>
          <rPr>
            <b/>
            <sz val="9"/>
            <color indexed="81"/>
            <rFont val="Tahoma"/>
            <family val="2"/>
          </rPr>
          <t>Glenn Marshall:</t>
        </r>
        <r>
          <rPr>
            <sz val="9"/>
            <color indexed="81"/>
            <rFont val="Tahoma"/>
            <family val="2"/>
          </rPr>
          <t xml:space="preserve">
d = dinar</t>
        </r>
      </text>
    </comment>
    <comment ref="F8128" authorId="0" shapeId="0" xr:uid="{D5906CEC-4EFE-4505-AFAA-4D1002B89703}">
      <text>
        <r>
          <rPr>
            <b/>
            <sz val="9"/>
            <color indexed="81"/>
            <rFont val="Tahoma"/>
            <family val="2"/>
          </rPr>
          <t>Glenn Marshall:</t>
        </r>
        <r>
          <rPr>
            <sz val="9"/>
            <color indexed="81"/>
            <rFont val="Tahoma"/>
            <family val="2"/>
          </rPr>
          <t xml:space="preserve">
fr = franc
r = rappen</t>
        </r>
      </text>
    </comment>
    <comment ref="F8135" authorId="0" shapeId="0" xr:uid="{00AE02F7-4379-427A-B43F-1E91CA1700F6}">
      <text>
        <r>
          <rPr>
            <b/>
            <sz val="9"/>
            <color indexed="81"/>
            <rFont val="Tahoma"/>
            <family val="2"/>
          </rPr>
          <t>Glenn Marshall:</t>
        </r>
        <r>
          <rPr>
            <sz val="9"/>
            <color indexed="81"/>
            <rFont val="Tahoma"/>
            <family val="2"/>
          </rPr>
          <t xml:space="preserve">
fr = franc
r = rappen</t>
        </r>
      </text>
    </comment>
    <comment ref="F8137" authorId="0" shapeId="0" xr:uid="{D62141B9-F1A7-4A45-B0E0-2517D2097D7B}">
      <text>
        <r>
          <rPr>
            <b/>
            <sz val="9"/>
            <color indexed="81"/>
            <rFont val="Tahoma"/>
            <family val="2"/>
          </rPr>
          <t>Glenn Marshall:</t>
        </r>
        <r>
          <rPr>
            <sz val="9"/>
            <color indexed="81"/>
            <rFont val="Tahoma"/>
            <family val="2"/>
          </rPr>
          <t xml:space="preserve">
d = denar</t>
        </r>
      </text>
    </comment>
    <comment ref="F8140" authorId="0" shapeId="0" xr:uid="{7274214C-B4FE-4871-8384-02BC078F7E79}">
      <text>
        <r>
          <rPr>
            <b/>
            <sz val="9"/>
            <color indexed="81"/>
            <rFont val="Tahoma"/>
            <family val="2"/>
          </rPr>
          <t>Glenn Marshall:</t>
        </r>
        <r>
          <rPr>
            <sz val="9"/>
            <color indexed="81"/>
            <rFont val="Tahoma"/>
            <family val="2"/>
          </rPr>
          <t xml:space="preserve">
fr = franc
A = ariary</t>
        </r>
      </text>
    </comment>
    <comment ref="F8172" authorId="0" shapeId="0" xr:uid="{FBA182E6-22EE-46DC-9FCB-E17372FD6BE1}">
      <text>
        <r>
          <rPr>
            <b/>
            <sz val="9"/>
            <color indexed="81"/>
            <rFont val="Tahoma"/>
            <family val="2"/>
          </rPr>
          <t>Glenn Marshall:</t>
        </r>
        <r>
          <rPr>
            <sz val="9"/>
            <color indexed="81"/>
            <rFont val="Tahoma"/>
            <family val="2"/>
          </rPr>
          <t xml:space="preserve">
e = escudo
c = centavos
c = euro cents (post 2001)
€ = euro</t>
        </r>
      </text>
    </comment>
    <comment ref="F8198" authorId="0" shapeId="0" xr:uid="{180179CD-997B-4761-959E-E1CE2520614E}">
      <text>
        <r>
          <rPr>
            <b/>
            <sz val="9"/>
            <color indexed="81"/>
            <rFont val="Tahoma"/>
            <family val="2"/>
          </rPr>
          <t>Glenn Marshall:</t>
        </r>
        <r>
          <rPr>
            <sz val="9"/>
            <color indexed="81"/>
            <rFont val="Tahoma"/>
            <family val="2"/>
          </rPr>
          <t xml:space="preserve">
p = pence
k = kwacha
T = tambala (1/100 kwacha)</t>
        </r>
      </text>
    </comment>
    <comment ref="F8227" authorId="0" shapeId="0" xr:uid="{4F24D28C-ECE4-4B84-B49A-4D561DA497B5}">
      <text>
        <r>
          <rPr>
            <b/>
            <sz val="9"/>
            <color indexed="81"/>
            <rFont val="Tahoma"/>
            <family val="2"/>
          </rPr>
          <t>Glenn Marshall:</t>
        </r>
        <r>
          <rPr>
            <sz val="9"/>
            <color indexed="81"/>
            <rFont val="Tahoma"/>
            <family val="2"/>
          </rPr>
          <t xml:space="preserve">
r = rufiyaa
l = laari (1/100 rufiyaa</t>
        </r>
      </text>
    </comment>
    <comment ref="F8361" authorId="0" shapeId="0" xr:uid="{C860BF49-3BC8-43E4-A704-3B0A7BADC44A}">
      <text>
        <r>
          <rPr>
            <b/>
            <sz val="9"/>
            <color indexed="81"/>
            <rFont val="Tahoma"/>
            <family val="2"/>
          </rPr>
          <t>Glenn Marshall:</t>
        </r>
        <r>
          <rPr>
            <sz val="9"/>
            <color indexed="81"/>
            <rFont val="Tahoma"/>
            <family val="2"/>
          </rPr>
          <t xml:space="preserve">
fr = West African CFA franc</t>
        </r>
      </text>
    </comment>
    <comment ref="F8384" authorId="0" shapeId="0" xr:uid="{22B551FA-0736-41D0-9DC7-0094C58410C0}">
      <text>
        <r>
          <rPr>
            <b/>
            <sz val="9"/>
            <color indexed="81"/>
            <rFont val="Tahoma"/>
            <family val="2"/>
          </rPr>
          <t>Glenn Marshall:</t>
        </r>
        <r>
          <rPr>
            <sz val="9"/>
            <color indexed="81"/>
            <rFont val="Tahoma"/>
            <family val="2"/>
          </rPr>
          <t xml:space="preserve">
d = dinar
r = ??</t>
        </r>
      </text>
    </comment>
    <comment ref="F8395" authorId="0" shapeId="0" xr:uid="{3B09BF03-E935-470C-869A-5DA45EC6FDE5}">
      <text>
        <r>
          <rPr>
            <b/>
            <sz val="9"/>
            <color indexed="81"/>
            <rFont val="Tahoma"/>
            <family val="2"/>
          </rPr>
          <t>Glenn Marshall:</t>
        </r>
        <r>
          <rPr>
            <sz val="9"/>
            <color indexed="81"/>
            <rFont val="Tahoma"/>
            <family val="2"/>
          </rPr>
          <t xml:space="preserve">
f = fen (1/100 yuan)</t>
        </r>
      </text>
    </comment>
    <comment ref="F8418" authorId="0" shapeId="0" xr:uid="{216845D1-FADD-452F-BA4E-1304DEC36945}">
      <text>
        <r>
          <rPr>
            <b/>
            <sz val="9"/>
            <color indexed="81"/>
            <rFont val="Tahoma"/>
            <family val="2"/>
          </rPr>
          <t>Glenn Marshall:</t>
        </r>
        <r>
          <rPr>
            <sz val="9"/>
            <color indexed="81"/>
            <rFont val="Tahoma"/>
            <family val="2"/>
          </rPr>
          <t xml:space="preserve">
From 1986:
$ = US dollar
c = US cents</t>
        </r>
      </text>
    </comment>
    <comment ref="F8471" authorId="0" shapeId="0" xr:uid="{DAAA3B15-062B-4E0B-ADBE-A4D14278BDD9}">
      <text>
        <r>
          <rPr>
            <b/>
            <sz val="9"/>
            <color indexed="81"/>
            <rFont val="Tahoma"/>
            <family val="2"/>
          </rPr>
          <t>Glenn Marshall:</t>
        </r>
        <r>
          <rPr>
            <sz val="9"/>
            <color indexed="81"/>
            <rFont val="Tahoma"/>
            <family val="2"/>
          </rPr>
          <t xml:space="preserve">
fr = French franc
c = centimes (1/100fr)</t>
        </r>
      </text>
    </comment>
    <comment ref="F8520" authorId="0" shapeId="0" xr:uid="{F7DF2360-B7BA-48C0-98AA-68326FB358A6}">
      <text>
        <r>
          <rPr>
            <b/>
            <sz val="9"/>
            <color indexed="81"/>
            <rFont val="Tahoma"/>
            <family val="2"/>
          </rPr>
          <t>Glenn Marshall:</t>
        </r>
        <r>
          <rPr>
            <sz val="9"/>
            <color indexed="81"/>
            <rFont val="Tahoma"/>
            <family val="2"/>
          </rPr>
          <t xml:space="preserve">
f = francs</t>
        </r>
      </text>
    </comment>
    <comment ref="F8524" authorId="0" shapeId="0" xr:uid="{EF34B6E8-1522-4F44-9454-9654C087F2F7}">
      <text>
        <r>
          <rPr>
            <b/>
            <sz val="9"/>
            <color indexed="81"/>
            <rFont val="Tahoma"/>
            <family val="2"/>
          </rPr>
          <t>Glenn Marshall:</t>
        </r>
        <r>
          <rPr>
            <sz val="9"/>
            <color indexed="81"/>
            <rFont val="Tahoma"/>
            <family val="2"/>
          </rPr>
          <t xml:space="preserve">
r = rupee
c = cents</t>
        </r>
      </text>
    </comment>
    <comment ref="F8605" authorId="0" shapeId="0" xr:uid="{0ABBA184-F091-4B1A-8A1C-03680589624A}">
      <text>
        <r>
          <rPr>
            <b/>
            <sz val="9"/>
            <color indexed="81"/>
            <rFont val="Tahoma"/>
            <family val="2"/>
          </rPr>
          <t>Glenn Marshall:</t>
        </r>
        <r>
          <rPr>
            <sz val="9"/>
            <color indexed="81"/>
            <rFont val="Tahoma"/>
            <family val="2"/>
          </rPr>
          <t xml:space="preserve">
fr = francs
€ = euro
c = euro cents</t>
        </r>
      </text>
    </comment>
    <comment ref="F8636" authorId="0" shapeId="0" xr:uid="{AEC5FE03-5853-4366-9881-5B6795CA0690}">
      <text>
        <r>
          <rPr>
            <b/>
            <sz val="9"/>
            <color indexed="81"/>
            <rFont val="Tahoma"/>
            <family val="2"/>
          </rPr>
          <t>Glenn Marshall:</t>
        </r>
        <r>
          <rPr>
            <sz val="9"/>
            <color indexed="81"/>
            <rFont val="Tahoma"/>
            <family val="2"/>
          </rPr>
          <t xml:space="preserve">
p = peso
c = centavos (1/100p)</t>
        </r>
      </text>
    </comment>
    <comment ref="F8822" authorId="0" shapeId="0" xr:uid="{E30A53EB-0DE3-4062-8B67-4E39E440095F}">
      <text>
        <r>
          <rPr>
            <b/>
            <sz val="9"/>
            <color indexed="81"/>
            <rFont val="Tahoma"/>
            <family val="2"/>
          </rPr>
          <t>Glenn Marshall:</t>
        </r>
        <r>
          <rPr>
            <sz val="9"/>
            <color indexed="81"/>
            <rFont val="Tahoma"/>
            <family val="2"/>
          </rPr>
          <t xml:space="preserve">
$ = US dollar
c = US cents</t>
        </r>
      </text>
    </comment>
    <comment ref="F8869" authorId="0" shapeId="0" xr:uid="{866EF8AE-15DC-48FA-9CBA-B3908696EDE4}">
      <text>
        <r>
          <rPr>
            <b/>
            <sz val="9"/>
            <color indexed="81"/>
            <rFont val="Tahoma"/>
            <family val="2"/>
          </rPr>
          <t>Glenn Marshall:</t>
        </r>
        <r>
          <rPr>
            <sz val="9"/>
            <color indexed="81"/>
            <rFont val="Tahoma"/>
            <family val="2"/>
          </rPr>
          <t xml:space="preserve">
fr = franc</t>
        </r>
      </text>
    </comment>
    <comment ref="F8876" authorId="0" shapeId="0" xr:uid="{8F8B7B80-5B2C-430F-AB9B-7ADCD20A01AA}">
      <text>
        <r>
          <rPr>
            <b/>
            <sz val="9"/>
            <color indexed="81"/>
            <rFont val="Tahoma"/>
            <family val="2"/>
          </rPr>
          <t>Glenn Marshall:</t>
        </r>
        <r>
          <rPr>
            <sz val="9"/>
            <color indexed="81"/>
            <rFont val="Tahoma"/>
            <family val="2"/>
          </rPr>
          <t xml:space="preserve">
t = tugrik 
m = mongo (1/100 tugrik)</t>
        </r>
      </text>
    </comment>
    <comment ref="F8889" authorId="0" shapeId="0" xr:uid="{E9F370D3-55B2-4C72-9F12-B78D79F24783}">
      <text>
        <r>
          <rPr>
            <b/>
            <sz val="9"/>
            <color indexed="81"/>
            <rFont val="Tahoma"/>
            <family val="2"/>
          </rPr>
          <t>Glenn Marshall:</t>
        </r>
        <r>
          <rPr>
            <sz val="9"/>
            <color indexed="81"/>
            <rFont val="Tahoma"/>
            <family val="2"/>
          </rPr>
          <t xml:space="preserve">
£ = English pounds
sh = shillings
p = pence
Since 1965:
$ = Eastern Caribbean dollar
c = cents (1/100 dollar)</t>
        </r>
      </text>
    </comment>
    <comment ref="F9022" authorId="0" shapeId="0" xr:uid="{C8D65AD9-CA7C-4FE0-A05B-D74224B8F53B}">
      <text>
        <r>
          <rPr>
            <b/>
            <sz val="9"/>
            <color indexed="81"/>
            <rFont val="Tahoma"/>
            <family val="2"/>
          </rPr>
          <t>Glenn Marshall:</t>
        </r>
        <r>
          <rPr>
            <sz val="9"/>
            <color indexed="81"/>
            <rFont val="Tahoma"/>
            <family val="2"/>
          </rPr>
          <t xml:space="preserve">
Dh = dirham</t>
        </r>
      </text>
    </comment>
    <comment ref="F9034" authorId="0" shapeId="0" xr:uid="{DD686495-D905-4040-8C31-A44295ACE82F}">
      <text>
        <r>
          <rPr>
            <b/>
            <sz val="9"/>
            <color indexed="81"/>
            <rFont val="Tahoma"/>
            <family val="2"/>
          </rPr>
          <t>Glenn Marshall:</t>
        </r>
        <r>
          <rPr>
            <sz val="9"/>
            <color indexed="81"/>
            <rFont val="Tahoma"/>
            <family val="2"/>
          </rPr>
          <t xml:space="preserve">
e = escudo
mt = meticias
Mtn = meticia new
</t>
        </r>
      </text>
    </comment>
    <comment ref="F9249" authorId="0" shapeId="0" xr:uid="{7314D36C-9E8B-4BBC-BE98-4B3BA13E5589}">
      <text>
        <r>
          <rPr>
            <b/>
            <sz val="9"/>
            <color indexed="81"/>
            <rFont val="Tahoma"/>
            <family val="2"/>
          </rPr>
          <t>Glenn Marshall:</t>
        </r>
        <r>
          <rPr>
            <sz val="9"/>
            <color indexed="81"/>
            <rFont val="Tahoma"/>
            <family val="2"/>
          </rPr>
          <t xml:space="preserve">
p = pya (1/100 kyat)</t>
        </r>
      </text>
    </comment>
    <comment ref="F9251" authorId="0" shapeId="0" xr:uid="{05D955B0-A8B0-4E52-83E2-BD893B7D45E0}">
      <text>
        <r>
          <rPr>
            <b/>
            <sz val="9"/>
            <color indexed="81"/>
            <rFont val="Tahoma"/>
            <family val="2"/>
          </rPr>
          <t>Glenn Marshall:</t>
        </r>
        <r>
          <rPr>
            <sz val="9"/>
            <color indexed="81"/>
            <rFont val="Tahoma"/>
            <family val="2"/>
          </rPr>
          <t xml:space="preserve">
d = dram</t>
        </r>
      </text>
    </comment>
    <comment ref="F9261" authorId="0" shapeId="0" xr:uid="{AA5E08F9-E40E-4FBA-9DE3-88A73797A695}">
      <text>
        <r>
          <rPr>
            <b/>
            <sz val="9"/>
            <color indexed="81"/>
            <rFont val="Tahoma"/>
            <family val="2"/>
          </rPr>
          <t>Glenn Marshall:</t>
        </r>
        <r>
          <rPr>
            <sz val="9"/>
            <color indexed="81"/>
            <rFont val="Tahoma"/>
            <family val="2"/>
          </rPr>
          <t xml:space="preserve">
r = rand
c = cent (1/100 rand)
n$ = Namibian dollar</t>
        </r>
      </text>
    </comment>
    <comment ref="F9280" authorId="0" shapeId="0" xr:uid="{C2526EFA-B0AC-4CEE-A08B-221BF1DBDAA9}">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9308" authorId="0" shapeId="0" xr:uid="{3A53FB97-09C9-4FBB-AF45-9FDFF3AD7481}">
      <text>
        <r>
          <rPr>
            <b/>
            <sz val="9"/>
            <color indexed="81"/>
            <rFont val="Tahoma"/>
            <family val="2"/>
          </rPr>
          <t>Glenn Marshall:</t>
        </r>
        <r>
          <rPr>
            <sz val="9"/>
            <color indexed="81"/>
            <rFont val="Tahoma"/>
            <family val="2"/>
          </rPr>
          <t xml:space="preserve">
r = rupee</t>
        </r>
      </text>
    </comment>
    <comment ref="F9312" authorId="0" shapeId="0" xr:uid="{B4582B69-3855-454E-A452-34B61A1C8420}">
      <text>
        <r>
          <rPr>
            <b/>
            <sz val="9"/>
            <color indexed="81"/>
            <rFont val="Tahoma"/>
            <family val="2"/>
          </rPr>
          <t>Glenn Marshall:</t>
        </r>
        <r>
          <rPr>
            <sz val="9"/>
            <color indexed="81"/>
            <rFont val="Tahoma"/>
            <family val="2"/>
          </rPr>
          <t xml:space="preserve">
g = Netherlands Antillean guilder
c = cents (1/100g)</t>
        </r>
      </text>
    </comment>
    <comment ref="F9404" authorId="0" shapeId="0" xr:uid="{6D04FAB4-F261-4ACC-84B1-C5598DD0A438}">
      <text>
        <r>
          <rPr>
            <b/>
            <sz val="9"/>
            <color indexed="81"/>
            <rFont val="Tahoma"/>
            <family val="2"/>
          </rPr>
          <t>Glenn Marshall:</t>
        </r>
        <r>
          <rPr>
            <sz val="9"/>
            <color indexed="81"/>
            <rFont val="Tahoma"/>
            <family val="2"/>
          </rPr>
          <t xml:space="preserve">
c = euro cents??</t>
        </r>
      </text>
    </comment>
    <comment ref="F9409" authorId="0" shapeId="0" xr:uid="{0DCD6D2F-54FB-4003-AADA-8902904DA3FA}">
      <text>
        <r>
          <rPr>
            <b/>
            <sz val="9"/>
            <color indexed="81"/>
            <rFont val="Tahoma"/>
            <family val="2"/>
          </rPr>
          <t>Glenn Marshall:</t>
        </r>
        <r>
          <rPr>
            <sz val="9"/>
            <color indexed="81"/>
            <rFont val="Tahoma"/>
            <family val="2"/>
          </rPr>
          <t xml:space="preserve">
c = cents (1/100 gulden)
r = roepeah
y = japanese yen
s = japanese sen</t>
        </r>
      </text>
    </comment>
    <comment ref="F9472" authorId="0" shapeId="0" xr:uid="{6C2B9DE5-5E3F-4E1D-8860-0D808B3A29AB}">
      <text>
        <r>
          <rPr>
            <b/>
            <sz val="9"/>
            <color indexed="81"/>
            <rFont val="Tahoma"/>
            <family val="2"/>
          </rPr>
          <t>Glenn Marshall:</t>
        </r>
        <r>
          <rPr>
            <sz val="9"/>
            <color indexed="81"/>
            <rFont val="Tahoma"/>
            <family val="2"/>
          </rPr>
          <t xml:space="preserve">
$ = Eastern Caribbean dollar
c = cents (1/100 dollar)</t>
        </r>
      </text>
    </comment>
    <comment ref="F9573" authorId="0" shapeId="0" xr:uid="{8804E409-45C7-423F-B2AC-799AFEF213DA}">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F9585" authorId="0" shapeId="0" xr:uid="{C779A34D-AA88-42A7-8E7F-C48FE9007AA8}">
      <text>
        <r>
          <rPr>
            <b/>
            <sz val="9"/>
            <color indexed="81"/>
            <rFont val="Tahoma"/>
            <family val="2"/>
          </rPr>
          <t>Glenn Marshall:</t>
        </r>
        <r>
          <rPr>
            <sz val="9"/>
            <color indexed="81"/>
            <rFont val="Tahoma"/>
            <family val="2"/>
          </rPr>
          <t xml:space="preserve">
£ = New Guinean pound
sh = shillings
p = pence</t>
        </r>
      </text>
    </comment>
    <comment ref="F9602" authorId="0" shapeId="0" xr:uid="{17579E84-4689-4A35-A19B-B49CADCD7F66}">
      <text>
        <r>
          <rPr>
            <b/>
            <sz val="9"/>
            <color indexed="81"/>
            <rFont val="Tahoma"/>
            <family val="2"/>
          </rPr>
          <t>Glenn Marshall:</t>
        </r>
        <r>
          <rPr>
            <sz val="9"/>
            <color indexed="81"/>
            <rFont val="Tahoma"/>
            <family val="2"/>
          </rPr>
          <t xml:space="preserve">
To 1945:
fr = French franc
c = French centimes
1945 - 1969:
fr = CFP franc
c = CFP centimes
1969 - 1981:
fr = New Hebrides franc
c = centimes (1/100fr)
British pounds and Australian pounds were also used as currency during this period.</t>
        </r>
      </text>
    </comment>
    <comment ref="F9664" authorId="0" shapeId="0" xr:uid="{5A581812-4600-4EDD-A7D8-88FCE9FBFF12}">
      <text>
        <r>
          <rPr>
            <b/>
            <sz val="9"/>
            <color indexed="81"/>
            <rFont val="Tahoma"/>
            <family val="2"/>
          </rPr>
          <t>Glenn Marshall:</t>
        </r>
        <r>
          <rPr>
            <sz val="9"/>
            <color indexed="81"/>
            <rFont val="Tahoma"/>
            <family val="2"/>
          </rPr>
          <t xml:space="preserve">
To 1945:
fr = French franc
c = French centimes
1945 - 1969:
fr = CFP franc
c = CFP centimes
1969 - 1981:
fr = New Hebrides franc
c = centimes (1/100fr)</t>
        </r>
      </text>
    </comment>
    <comment ref="F9742" authorId="0" shapeId="0" xr:uid="{443810E0-D604-45D0-8F18-10EB014E36EC}">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A9983" authorId="0" shapeId="0" xr:uid="{F989229D-7CA4-40A6-B2FE-56B965F1A694}">
      <text>
        <r>
          <rPr>
            <b/>
            <sz val="9"/>
            <color indexed="81"/>
            <rFont val="Tahoma"/>
            <family val="2"/>
          </rPr>
          <t>Glenn Marshall:</t>
        </r>
        <r>
          <rPr>
            <sz val="9"/>
            <color indexed="81"/>
            <rFont val="Tahoma"/>
            <family val="2"/>
          </rPr>
          <t xml:space="preserve">
For info and unfinished index see https://joll.co.nz/nzm/index.shtml</t>
        </r>
      </text>
    </comment>
    <comment ref="F9983" authorId="0" shapeId="0" xr:uid="{CFE3DE0E-65F7-43AB-ADA4-4728AB770502}">
      <text>
        <r>
          <rPr>
            <b/>
            <sz val="9"/>
            <color indexed="81"/>
            <rFont val="Tahoma"/>
            <family val="2"/>
          </rPr>
          <t>Glenn Marshall:</t>
        </r>
        <r>
          <rPr>
            <sz val="9"/>
            <color indexed="81"/>
            <rFont val="Tahoma"/>
            <family val="2"/>
          </rPr>
          <t xml:space="preserve">
$ = NZ dollar
c = NZ cents</t>
        </r>
      </text>
    </comment>
    <comment ref="O9983" authorId="0" shapeId="0" xr:uid="{4E0A8486-A93E-4F0B-93CD-9DB16C5931DD}">
      <text>
        <r>
          <rPr>
            <b/>
            <sz val="9"/>
            <color indexed="81"/>
            <rFont val="Tahoma"/>
            <family val="2"/>
          </rPr>
          <t>Glenn Marshall:</t>
        </r>
        <r>
          <rPr>
            <sz val="9"/>
            <color indexed="81"/>
            <rFont val="Tahoma"/>
            <family val="2"/>
          </rPr>
          <t xml:space="preserve">
Estimate</t>
        </r>
      </text>
    </comment>
    <comment ref="F10009" authorId="0" shapeId="0" xr:uid="{CD2A7468-7FDC-4F56-82E3-D94B5D122485}">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F10021" authorId="0" shapeId="0" xr:uid="{EE8C8254-97C8-4F1E-9F85-E56FDCE00C4D}">
      <text>
        <r>
          <rPr>
            <b/>
            <sz val="9"/>
            <color indexed="81"/>
            <rFont val="Tahoma"/>
            <family val="2"/>
          </rPr>
          <t>Glenn Marshall:</t>
        </r>
        <r>
          <rPr>
            <sz val="9"/>
            <color indexed="81"/>
            <rFont val="Tahoma"/>
            <family val="2"/>
          </rPr>
          <t xml:space="preserve">
1878 - 1912
p = peso
c = centavos (1/100p)
From 1912:
cor = córdoba
c = centavos (1/100cor)</t>
        </r>
      </text>
    </comment>
    <comment ref="F11050" authorId="0" shapeId="0" xr:uid="{D7EB7B2F-456F-4BCC-A37F-8DFEA2F28C8E}">
      <text>
        <r>
          <rPr>
            <b/>
            <sz val="9"/>
            <color indexed="81"/>
            <rFont val="Tahoma"/>
            <family val="2"/>
          </rPr>
          <t>Glenn Marshall:</t>
        </r>
        <r>
          <rPr>
            <sz val="9"/>
            <color indexed="81"/>
            <rFont val="Tahoma"/>
            <family val="2"/>
          </rPr>
          <t xml:space="preserve">
fr = West African CFA franc</t>
        </r>
      </text>
    </comment>
    <comment ref="F11258" authorId="0" shapeId="0" xr:uid="{1657534C-092D-4372-B368-FB6DBCD9AB39}">
      <text>
        <r>
          <rPr>
            <b/>
            <sz val="9"/>
            <color indexed="81"/>
            <rFont val="Tahoma"/>
            <family val="2"/>
          </rPr>
          <t>Glenn Marshall:</t>
        </r>
        <r>
          <rPr>
            <sz val="9"/>
            <color indexed="81"/>
            <rFont val="Tahoma"/>
            <family val="2"/>
          </rPr>
          <t xml:space="preserve">
To 1933:
£ = British pound
sh = shilling
p = pence
1933 - 1967:
£ = NZ pound
sh = shilling
p = pence
From 1967:
$ = NZ dollar
c = NZ cents</t>
        </r>
      </text>
    </comment>
    <comment ref="F11298" authorId="0" shapeId="0" xr:uid="{047E74EE-14E0-431B-80A5-5C2AB73F7122}">
      <text>
        <r>
          <rPr>
            <b/>
            <sz val="9"/>
            <color indexed="81"/>
            <rFont val="Tahoma"/>
            <family val="2"/>
          </rPr>
          <t>Glenn Marshall:</t>
        </r>
        <r>
          <rPr>
            <sz val="9"/>
            <color indexed="81"/>
            <rFont val="Tahoma"/>
            <family val="2"/>
          </rPr>
          <t xml:space="preserve">
To 1966:
£ = Aust pound
sh = Aust shilling
p = Aust pence
From 1966:
$ = Aust dollar
c = Aust cents</t>
        </r>
      </text>
    </comment>
    <comment ref="F11424" authorId="0" shapeId="0" xr:uid="{BAE29FD1-D7CC-4D99-9782-B597A713B8FD}">
      <text>
        <r>
          <rPr>
            <b/>
            <sz val="9"/>
            <color indexed="81"/>
            <rFont val="Tahoma"/>
            <family val="2"/>
          </rPr>
          <t>Glenn Marshall:</t>
        </r>
        <r>
          <rPr>
            <sz val="9"/>
            <color indexed="81"/>
            <rFont val="Tahoma"/>
            <family val="2"/>
          </rPr>
          <t xml:space="preserve">
w = won
ch = chon (1/100 won)</t>
        </r>
      </text>
    </comment>
    <comment ref="F11550" authorId="0" shapeId="0" xr:uid="{EB046735-F9EB-415B-B49A-1ACD560C7ED0}">
      <text>
        <r>
          <rPr>
            <b/>
            <sz val="9"/>
            <color indexed="81"/>
            <rFont val="Tahoma"/>
            <family val="2"/>
          </rPr>
          <t>Glenn Marshall:</t>
        </r>
        <r>
          <rPr>
            <sz val="9"/>
            <color indexed="81"/>
            <rFont val="Tahoma"/>
            <family val="2"/>
          </rPr>
          <t xml:space="preserve">
kr = kronar
o = ore (1/100 kronar)</t>
        </r>
      </text>
    </comment>
    <comment ref="F11555" authorId="0" shapeId="0" xr:uid="{7294FC36-D0A1-4973-9CC6-0E945BA95A64}">
      <text>
        <r>
          <rPr>
            <b/>
            <sz val="9"/>
            <color indexed="81"/>
            <rFont val="Tahoma"/>
            <family val="2"/>
          </rPr>
          <t>Glenn Marshall:</t>
        </r>
        <r>
          <rPr>
            <sz val="9"/>
            <color indexed="81"/>
            <rFont val="Tahoma"/>
            <family val="2"/>
          </rPr>
          <t xml:space="preserve">
p = pence</t>
        </r>
      </text>
    </comment>
    <comment ref="F11562" authorId="0" shapeId="0" xr:uid="{E89AC94C-C5A1-455E-8DEB-41BE15408155}">
      <text>
        <r>
          <rPr>
            <b/>
            <sz val="9"/>
            <color indexed="81"/>
            <rFont val="Tahoma"/>
            <family val="2"/>
          </rPr>
          <t>Glenn Marshall:</t>
        </r>
        <r>
          <rPr>
            <sz val="9"/>
            <color indexed="81"/>
            <rFont val="Tahoma"/>
            <family val="2"/>
          </rPr>
          <t xml:space="preserve">
rls = rials
b = baisa</t>
        </r>
      </text>
    </comment>
    <comment ref="F11569" authorId="0" shapeId="0" xr:uid="{80000BFB-0BE5-4EEE-80F5-6E44C8A0919A}">
      <text>
        <r>
          <rPr>
            <b/>
            <sz val="9"/>
            <color indexed="81"/>
            <rFont val="Tahoma"/>
            <family val="2"/>
          </rPr>
          <t>Glenn Marshall:</t>
        </r>
        <r>
          <rPr>
            <sz val="9"/>
            <color indexed="81"/>
            <rFont val="Tahoma"/>
            <family val="2"/>
          </rPr>
          <t xml:space="preserve">
r = rupee</t>
        </r>
      </text>
    </comment>
    <comment ref="F11583" authorId="0" shapeId="0" xr:uid="{BBDE4C32-FF92-4C6F-80B5-BFA143857344}">
      <text>
        <r>
          <rPr>
            <b/>
            <sz val="9"/>
            <color indexed="81"/>
            <rFont val="Tahoma"/>
            <family val="2"/>
          </rPr>
          <t>Glenn Marshall:</t>
        </r>
        <r>
          <rPr>
            <sz val="9"/>
            <color indexed="81"/>
            <rFont val="Tahoma"/>
            <family val="2"/>
          </rPr>
          <t xml:space="preserve">
$ = US dollars
c = US cents</t>
        </r>
      </text>
    </comment>
    <comment ref="F11634" authorId="0" shapeId="0" xr:uid="{171EBB00-BE73-461F-8820-A6ADF73270A2}">
      <text>
        <r>
          <rPr>
            <b/>
            <sz val="9"/>
            <color indexed="81"/>
            <rFont val="Tahoma"/>
            <family val="2"/>
          </rPr>
          <t>Glenn Marshall:</t>
        </r>
        <r>
          <rPr>
            <sz val="9"/>
            <color indexed="81"/>
            <rFont val="Tahoma"/>
            <family val="2"/>
          </rPr>
          <t xml:space="preserve">
b = balboa
c = centésimos (1/100b)</t>
        </r>
      </text>
    </comment>
    <comment ref="F11688" authorId="0" shapeId="0" xr:uid="{9E309711-2F9F-4BC0-9FD6-5F490937474D}">
      <text>
        <r>
          <rPr>
            <b/>
            <sz val="9"/>
            <color indexed="81"/>
            <rFont val="Tahoma"/>
            <family val="2"/>
          </rPr>
          <t>Glenn Marshall:</t>
        </r>
        <r>
          <rPr>
            <sz val="9"/>
            <color indexed="81"/>
            <rFont val="Tahoma"/>
            <family val="2"/>
          </rPr>
          <t xml:space="preserve">
To 1966:
sh = New Guinea shillings
1966-1975:
$ = Australian dollar
c = Australian cents
From 1975:
k = kina
t = toea (1/100K)</t>
        </r>
      </text>
    </comment>
    <comment ref="F11737" authorId="0" shapeId="0" xr:uid="{E71A4717-BA29-424E-B7C3-C9188C354585}">
      <text>
        <r>
          <rPr>
            <b/>
            <sz val="9"/>
            <color indexed="81"/>
            <rFont val="Tahoma"/>
            <family val="2"/>
          </rPr>
          <t>Glenn Marshall:</t>
        </r>
        <r>
          <rPr>
            <sz val="9"/>
            <color indexed="81"/>
            <rFont val="Tahoma"/>
            <family val="2"/>
          </rPr>
          <t xml:space="preserve">
g = guaraní
c = centimos (=1/100g)</t>
        </r>
      </text>
    </comment>
    <comment ref="F11749" authorId="0" shapeId="0" xr:uid="{F545A9D4-C81F-4F2A-AADD-206870399C15}">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1777" authorId="0" shapeId="0" xr:uid="{BF7ED1F1-F4CA-438F-B3A8-FDA32CA57970}">
      <text>
        <r>
          <rPr>
            <b/>
            <sz val="9"/>
            <color indexed="81"/>
            <rFont val="Tahoma"/>
            <family val="2"/>
          </rPr>
          <t>Glenn Marshall:</t>
        </r>
        <r>
          <rPr>
            <sz val="9"/>
            <color indexed="81"/>
            <rFont val="Tahoma"/>
            <family val="2"/>
          </rPr>
          <t xml:space="preserve">
Until 1985:
s = sol de oro
c = centimo
1985-1991:
i = inti (= 1,000 soles de oro)
1991 onwards:
s = sol
c = centimo</t>
        </r>
      </text>
    </comment>
    <comment ref="F11865" authorId="0" shapeId="0" xr:uid="{421ED9C3-4E24-4310-A31E-E7DCAAFEFA7E}">
      <text>
        <r>
          <rPr>
            <b/>
            <sz val="9"/>
            <color indexed="81"/>
            <rFont val="Tahoma"/>
            <family val="2"/>
          </rPr>
          <t>Glenn Marshall:</t>
        </r>
        <r>
          <rPr>
            <sz val="9"/>
            <color indexed="81"/>
            <rFont val="Tahoma"/>
            <family val="2"/>
          </rPr>
          <t xml:space="preserve">
p = peso
s = sentimo (1/100 peso)
c = centavo (1/100 peso)</t>
        </r>
      </text>
    </comment>
    <comment ref="F12039" authorId="0" shapeId="0" xr:uid="{C9E87972-5169-409E-9858-B77B2E6680CF}">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2231" authorId="0" shapeId="0" xr:uid="{E61CA77E-F0EC-40F4-8E27-A9ECE8C75234}">
      <text>
        <r>
          <rPr>
            <b/>
            <sz val="9"/>
            <color indexed="81"/>
            <rFont val="Tahoma"/>
            <family val="2"/>
          </rPr>
          <t>Glenn Marshall:</t>
        </r>
        <r>
          <rPr>
            <sz val="9"/>
            <color indexed="81"/>
            <rFont val="Tahoma"/>
            <family val="2"/>
          </rPr>
          <t xml:space="preserve">
z = zloty</t>
        </r>
      </text>
    </comment>
    <comment ref="F12240" authorId="0" shapeId="0" xr:uid="{70D9044F-682D-4DF4-A4E5-E4DEC97A99DD}">
      <text>
        <r>
          <rPr>
            <b/>
            <sz val="9"/>
            <color indexed="81"/>
            <rFont val="Tahoma"/>
            <family val="2"/>
          </rPr>
          <t>Glenn Marshall:</t>
        </r>
        <r>
          <rPr>
            <sz val="9"/>
            <color indexed="81"/>
            <rFont val="Tahoma"/>
            <family val="2"/>
          </rPr>
          <t xml:space="preserve">
e = escudo
c = centavos
c = euro cents (post 2001)
€ = euro</t>
        </r>
      </text>
    </comment>
    <comment ref="F12280" authorId="0" shapeId="0" xr:uid="{867132F3-DDAF-4F9C-980C-E1C947C73447}">
      <text>
        <r>
          <rPr>
            <b/>
            <sz val="9"/>
            <color indexed="81"/>
            <rFont val="Tahoma"/>
            <family val="2"/>
          </rPr>
          <t>Glenn Marshall:</t>
        </r>
        <r>
          <rPr>
            <sz val="9"/>
            <color indexed="81"/>
            <rFont val="Tahoma"/>
            <family val="2"/>
          </rPr>
          <t xml:space="preserve">
r = riyal</t>
        </r>
      </text>
    </comment>
    <comment ref="F12284" authorId="0" shapeId="0" xr:uid="{0D5E7239-C5C7-4AB4-ACF5-223FE9C72495}">
      <text>
        <r>
          <rPr>
            <b/>
            <sz val="9"/>
            <color indexed="81"/>
            <rFont val="Tahoma"/>
            <family val="2"/>
          </rPr>
          <t>Glenn Marshall:</t>
        </r>
        <r>
          <rPr>
            <sz val="9"/>
            <color indexed="81"/>
            <rFont val="Tahoma"/>
            <family val="2"/>
          </rPr>
          <t xml:space="preserve">
Until 1967:
£ = NZ pound
sh = NZ shilling
p = NZ pence
1967-1987:
$ = NZ dollar
c = NZ cents
1987-1995:
$ = Cook Is dollar
c = Cook Is cents
1995-
$ = NZ dollar
c = NZ cents</t>
        </r>
      </text>
    </comment>
    <comment ref="F12296" authorId="0" shapeId="0" xr:uid="{7562C233-656E-4521-8073-EF041DCCFC07}">
      <text>
        <r>
          <rPr>
            <b/>
            <sz val="9"/>
            <color indexed="81"/>
            <rFont val="Tahoma"/>
            <family val="2"/>
          </rPr>
          <t>Glenn Marshall:</t>
        </r>
        <r>
          <rPr>
            <sz val="9"/>
            <color indexed="81"/>
            <rFont val="Tahoma"/>
            <family val="2"/>
          </rPr>
          <t xml:space="preserve">
r = rial
dh = dirham</t>
        </r>
      </text>
    </comment>
    <comment ref="F12312" authorId="0" shapeId="0" xr:uid="{819269EF-6CB7-461A-A5DA-1DFAE4A4DE0C}">
      <text>
        <r>
          <rPr>
            <b/>
            <sz val="9"/>
            <color indexed="81"/>
            <rFont val="Tahoma"/>
            <family val="2"/>
          </rPr>
          <t>Glenn Marshall:</t>
        </r>
        <r>
          <rPr>
            <sz val="9"/>
            <color indexed="81"/>
            <rFont val="Tahoma"/>
            <family val="2"/>
          </rPr>
          <t xml:space="preserve">
fr = franc
c = centimes (1/100 franc)</t>
        </r>
      </text>
    </comment>
    <comment ref="F12500" authorId="0" shapeId="0" xr:uid="{E6E62CAD-EADE-49CB-BA2F-049D08016F30}">
      <text>
        <r>
          <rPr>
            <b/>
            <sz val="9"/>
            <color indexed="81"/>
            <rFont val="Tahoma"/>
            <family val="2"/>
          </rPr>
          <t>Glenn Marshall:</t>
        </r>
        <r>
          <rPr>
            <sz val="9"/>
            <color indexed="81"/>
            <rFont val="Tahoma"/>
            <family val="2"/>
          </rPr>
          <t xml:space="preserve">
p = pence
sh = shillings
c = cents</t>
        </r>
      </text>
    </comment>
    <comment ref="F12514" authorId="0" shapeId="0" xr:uid="{C4398F18-75EE-4832-9AC0-09F2EC4220DC}">
      <text>
        <r>
          <rPr>
            <b/>
            <sz val="9"/>
            <color indexed="81"/>
            <rFont val="Tahoma"/>
            <family val="2"/>
          </rPr>
          <t>Glenn Marshall:</t>
        </r>
        <r>
          <rPr>
            <sz val="9"/>
            <color indexed="81"/>
            <rFont val="Tahoma"/>
            <family val="2"/>
          </rPr>
          <t xml:space="preserve">
sh = shilling</t>
        </r>
      </text>
    </comment>
    <comment ref="F12516" authorId="0" shapeId="0" xr:uid="{9D96C401-892D-436D-A3D0-C4B9E9915B9A}">
      <text>
        <r>
          <rPr>
            <b/>
            <sz val="9"/>
            <color indexed="81"/>
            <rFont val="Tahoma"/>
            <family val="2"/>
          </rPr>
          <t>Glenn Marshall:</t>
        </r>
        <r>
          <rPr>
            <sz val="9"/>
            <color indexed="81"/>
            <rFont val="Tahoma"/>
            <family val="2"/>
          </rPr>
          <t xml:space="preserve">
l = leu
b = bani (1/100 leu)</t>
        </r>
      </text>
    </comment>
    <comment ref="F12542" authorId="0" shapeId="0" xr:uid="{849EF609-BBA9-4337-9290-F813E9FCE32D}">
      <text>
        <r>
          <rPr>
            <b/>
            <sz val="9"/>
            <color indexed="81"/>
            <rFont val="Tahoma"/>
            <family val="2"/>
          </rPr>
          <t>Glenn Marshall:</t>
        </r>
        <r>
          <rPr>
            <sz val="9"/>
            <color indexed="81"/>
            <rFont val="Tahoma"/>
            <family val="2"/>
          </rPr>
          <t xml:space="preserve">
r = rouble</t>
        </r>
      </text>
    </comment>
    <comment ref="F12561" authorId="0" shapeId="0" xr:uid="{9A4C4228-F998-40A1-8745-0ADFA6533FF8}">
      <text>
        <r>
          <rPr>
            <b/>
            <sz val="9"/>
            <color indexed="81"/>
            <rFont val="Tahoma"/>
            <family val="2"/>
          </rPr>
          <t>Glenn Marshall:</t>
        </r>
        <r>
          <rPr>
            <sz val="9"/>
            <color indexed="81"/>
            <rFont val="Tahoma"/>
            <family val="2"/>
          </rPr>
          <t xml:space="preserve">
fr = franc
c = centimes (1/100 franc)</t>
        </r>
      </text>
    </comment>
    <comment ref="F12579" authorId="0" shapeId="0" xr:uid="{EC563A1E-9CD8-44E5-9ADD-BFDE8FC68AA6}">
      <text>
        <r>
          <rPr>
            <b/>
            <sz val="9"/>
            <color indexed="81"/>
            <rFont val="Tahoma"/>
            <family val="2"/>
          </rPr>
          <t>Glenn Marshall:</t>
        </r>
        <r>
          <rPr>
            <sz val="9"/>
            <color indexed="81"/>
            <rFont val="Tahoma"/>
            <family val="2"/>
          </rPr>
          <t xml:space="preserve">
y = yen
s = sen (1/100 yen)
c = US cents</t>
        </r>
      </text>
    </comment>
    <comment ref="F12610" authorId="0" shapeId="0" xr:uid="{CA2D2D22-ECC1-4ABF-8E00-175C74AFAA9A}">
      <text>
        <r>
          <rPr>
            <b/>
            <sz val="9"/>
            <color indexed="81"/>
            <rFont val="Tahoma"/>
            <family val="2"/>
          </rPr>
          <t>Glenn Marshall:</t>
        </r>
        <r>
          <rPr>
            <sz val="9"/>
            <color indexed="81"/>
            <rFont val="Tahoma"/>
            <family val="2"/>
          </rPr>
          <t xml:space="preserve">
ptas = peseta</t>
        </r>
      </text>
    </comment>
    <comment ref="O12610" authorId="0" shapeId="0" xr:uid="{6D46E653-325F-4613-9E7C-56EE953583E3}">
      <text>
        <r>
          <rPr>
            <b/>
            <sz val="9"/>
            <color indexed="81"/>
            <rFont val="Tahoma"/>
            <family val="2"/>
          </rPr>
          <t>Glenn Marshall:</t>
        </r>
        <r>
          <rPr>
            <sz val="9"/>
            <color indexed="81"/>
            <rFont val="Tahoma"/>
            <family val="2"/>
          </rPr>
          <t xml:space="preserve">
Estimate</t>
        </r>
      </text>
    </comment>
    <comment ref="F12619" authorId="0" shapeId="0" xr:uid="{F48AA71A-04EB-4BD8-8BBF-06D3B8265869}">
      <text>
        <r>
          <rPr>
            <b/>
            <sz val="9"/>
            <color indexed="81"/>
            <rFont val="Tahoma"/>
            <family val="2"/>
          </rPr>
          <t>Glenn Marshall:</t>
        </r>
        <r>
          <rPr>
            <sz val="9"/>
            <color indexed="81"/>
            <rFont val="Tahoma"/>
            <family val="2"/>
          </rPr>
          <t xml:space="preserve">
Until 1967:
£ = NZ pound
sh = NZ shilling
p = NZ pence
From 1967:
$ = tala
s = sene (1/100$)</t>
        </r>
      </text>
    </comment>
    <comment ref="F12699" authorId="0" shapeId="0" xr:uid="{9748F38D-27C4-4DD6-8708-5623F66398D9}">
      <text>
        <r>
          <rPr>
            <b/>
            <sz val="9"/>
            <color indexed="81"/>
            <rFont val="Tahoma"/>
            <family val="2"/>
          </rPr>
          <t>Glenn Marshall:</t>
        </r>
        <r>
          <rPr>
            <sz val="9"/>
            <color indexed="81"/>
            <rFont val="Tahoma"/>
            <family val="2"/>
          </rPr>
          <t xml:space="preserve">
l = lira
€ = euro</t>
        </r>
      </text>
    </comment>
    <comment ref="F12708" authorId="0" shapeId="0" xr:uid="{EB96F190-7BFB-4C3C-81F6-E09C70C3BFE3}">
      <text>
        <r>
          <rPr>
            <b/>
            <sz val="9"/>
            <color indexed="81"/>
            <rFont val="Tahoma"/>
            <family val="2"/>
          </rPr>
          <t>Glenn Marshall:</t>
        </r>
        <r>
          <rPr>
            <sz val="9"/>
            <color indexed="81"/>
            <rFont val="Tahoma"/>
            <family val="2"/>
          </rPr>
          <t xml:space="preserve">
e = escudo
db = dobra
On 1 January 2018 the dobra was redenominated at a rate of 1000 to 1</t>
        </r>
      </text>
    </comment>
    <comment ref="F13023" authorId="0" shapeId="0" xr:uid="{599CD62C-B672-4055-80EC-85C4C0A44C37}">
      <text>
        <r>
          <rPr>
            <b/>
            <sz val="9"/>
            <color indexed="81"/>
            <rFont val="Tahoma"/>
            <family val="2"/>
          </rPr>
          <t>Glenn Marshall:</t>
        </r>
        <r>
          <rPr>
            <sz val="9"/>
            <color indexed="81"/>
            <rFont val="Tahoma"/>
            <family val="2"/>
          </rPr>
          <t xml:space="preserve">
h = halalah (1/100 riyal)</t>
        </r>
      </text>
    </comment>
    <comment ref="F13026" authorId="0" shapeId="0" xr:uid="{CE2EEF17-05C5-4EC5-B9E6-8906C0AC514F}">
      <text>
        <r>
          <rPr>
            <b/>
            <sz val="9"/>
            <color indexed="81"/>
            <rFont val="Tahoma"/>
            <family val="2"/>
          </rPr>
          <t>Glenn Marshall:</t>
        </r>
        <r>
          <rPr>
            <sz val="9"/>
            <color indexed="81"/>
            <rFont val="Tahoma"/>
            <family val="2"/>
          </rPr>
          <t xml:space="preserve">
fr = West African CFA franc</t>
        </r>
      </text>
    </comment>
    <comment ref="F13030" authorId="0" shapeId="0" xr:uid="{8927418E-509B-42FE-9285-C20ECB656054}">
      <text>
        <r>
          <rPr>
            <b/>
            <sz val="9"/>
            <color indexed="81"/>
            <rFont val="Tahoma"/>
            <family val="2"/>
          </rPr>
          <t>Glenn Marshall:</t>
        </r>
        <r>
          <rPr>
            <sz val="9"/>
            <color indexed="81"/>
            <rFont val="Tahoma"/>
            <family val="2"/>
          </rPr>
          <t xml:space="preserve">
r = rupee
c = cent (1/100 rupee)</t>
        </r>
      </text>
    </comment>
    <comment ref="F13126" authorId="0" shapeId="0" xr:uid="{5295A8F5-8A0D-47A5-8255-1669A2B0F54D}">
      <text>
        <r>
          <rPr>
            <b/>
            <sz val="9"/>
            <color indexed="81"/>
            <rFont val="Tahoma"/>
            <family val="2"/>
          </rPr>
          <t>Glenn Marshall:</t>
        </r>
        <r>
          <rPr>
            <sz val="9"/>
            <color indexed="81"/>
            <rFont val="Tahoma"/>
            <family val="2"/>
          </rPr>
          <t xml:space="preserve">
r = rial
dh = dirham</t>
        </r>
      </text>
    </comment>
    <comment ref="F13138" authorId="0" shapeId="0" xr:uid="{70A1F102-3A9E-41A9-9C4D-04977C004567}">
      <text>
        <r>
          <rPr>
            <b/>
            <sz val="9"/>
            <color indexed="81"/>
            <rFont val="Tahoma"/>
            <family val="2"/>
          </rPr>
          <t>Glenn Marshall:</t>
        </r>
        <r>
          <rPr>
            <sz val="9"/>
            <color indexed="81"/>
            <rFont val="Tahoma"/>
            <family val="2"/>
          </rPr>
          <t xml:space="preserve">
le = leone</t>
        </r>
      </text>
    </comment>
    <comment ref="F13281" authorId="0" shapeId="0" xr:uid="{8214AF2D-1097-4851-BE09-106775BD8716}">
      <text>
        <r>
          <rPr>
            <b/>
            <sz val="9"/>
            <color indexed="81"/>
            <rFont val="Tahoma"/>
            <family val="2"/>
          </rPr>
          <t>Glenn Marshall:</t>
        </r>
        <r>
          <rPr>
            <sz val="9"/>
            <color indexed="81"/>
            <rFont val="Tahoma"/>
            <family val="2"/>
          </rPr>
          <t xml:space="preserve">
$ = singapore dollar</t>
        </r>
      </text>
    </comment>
    <comment ref="F13283" authorId="0" shapeId="0" xr:uid="{B1A3868F-5F71-4A30-B40C-F7AEE439A46E}">
      <text>
        <r>
          <rPr>
            <b/>
            <sz val="9"/>
            <color indexed="81"/>
            <rFont val="Tahoma"/>
            <family val="2"/>
          </rPr>
          <t>Glenn Marshall:</t>
        </r>
        <r>
          <rPr>
            <sz val="9"/>
            <color indexed="81"/>
            <rFont val="Tahoma"/>
            <family val="2"/>
          </rPr>
          <t xml:space="preserve">
sk = koruna
h = halier (1/100 sk)
€ = euro</t>
        </r>
      </text>
    </comment>
    <comment ref="F13291" authorId="0" shapeId="0" xr:uid="{1278AA5A-7F7D-4634-8102-430EE72D2144}">
      <text>
        <r>
          <rPr>
            <b/>
            <sz val="9"/>
            <color indexed="81"/>
            <rFont val="Tahoma"/>
            <family val="2"/>
          </rPr>
          <t>Glenn Marshall:</t>
        </r>
        <r>
          <rPr>
            <sz val="9"/>
            <color indexed="81"/>
            <rFont val="Tahoma"/>
            <family val="2"/>
          </rPr>
          <t xml:space="preserve">
t = tolar
s = stotinov (1/100 tolar)
</t>
        </r>
      </text>
    </comment>
    <comment ref="F13301" authorId="0" shapeId="0" xr:uid="{14DA8FA1-4EAA-44CA-BC42-B363A194D1DA}">
      <text>
        <r>
          <rPr>
            <b/>
            <sz val="9"/>
            <color indexed="81"/>
            <rFont val="Tahoma"/>
            <family val="2"/>
          </rPr>
          <t>Glenn Marshall:</t>
        </r>
        <r>
          <rPr>
            <sz val="9"/>
            <color indexed="81"/>
            <rFont val="Tahoma"/>
            <family val="2"/>
          </rPr>
          <t xml:space="preserve">
To 1966:
£ = Aust pound
sh = Aust shilling
p = Aust pence
1966-1976:
$ = Aust dollar
c = Aust cents
From 1977:
$ = Solomon Is dollar
c = cents</t>
        </r>
      </text>
    </comment>
    <comment ref="F13388" authorId="0" shapeId="0" xr:uid="{D028F790-7AB8-4BBF-AB5B-B8EE245FB03F}">
      <text>
        <r>
          <rPr>
            <b/>
            <sz val="9"/>
            <color indexed="81"/>
            <rFont val="Tahoma"/>
            <family val="2"/>
          </rPr>
          <t>Glenn Marshall:</t>
        </r>
        <r>
          <rPr>
            <sz val="9"/>
            <color indexed="81"/>
            <rFont val="Tahoma"/>
            <family val="2"/>
          </rPr>
          <t xml:space="preserve">
sh = shilling</t>
        </r>
      </text>
    </comment>
    <comment ref="F13398" authorId="0" shapeId="0" xr:uid="{7AE5FB72-DFBE-4EE9-93C8-B121F1FD26B0}">
      <text>
        <r>
          <rPr>
            <b/>
            <sz val="9"/>
            <color indexed="81"/>
            <rFont val="Tahoma"/>
            <family val="2"/>
          </rPr>
          <t>Glenn Marshall:</t>
        </r>
        <r>
          <rPr>
            <sz val="9"/>
            <color indexed="81"/>
            <rFont val="Tahoma"/>
            <family val="2"/>
          </rPr>
          <t xml:space="preserve">
R = rand
c = cents (1/100 rands)</t>
        </r>
      </text>
    </comment>
    <comment ref="F13415" authorId="0" shapeId="0" xr:uid="{11159FAB-229B-4B31-A83A-B280A9555B80}">
      <text>
        <r>
          <rPr>
            <b/>
            <sz val="9"/>
            <color indexed="81"/>
            <rFont val="Tahoma"/>
            <family val="2"/>
          </rPr>
          <t>Glenn Marshall:</t>
        </r>
        <r>
          <rPr>
            <sz val="9"/>
            <color indexed="81"/>
            <rFont val="Tahoma"/>
            <family val="2"/>
          </rPr>
          <t xml:space="preserve">
£ = Falkland Islands pound
sh = shillings
p = pence</t>
        </r>
      </text>
    </comment>
    <comment ref="F13422" authorId="0" shapeId="0" xr:uid="{76E7C35A-FE56-4087-8CAE-09D821BC59D8}">
      <text>
        <r>
          <rPr>
            <b/>
            <sz val="9"/>
            <color indexed="81"/>
            <rFont val="Tahoma"/>
            <family val="2"/>
          </rPr>
          <t>Glenn Marshall:</t>
        </r>
        <r>
          <rPr>
            <sz val="9"/>
            <color indexed="81"/>
            <rFont val="Tahoma"/>
            <family val="2"/>
          </rPr>
          <t xml:space="preserve">
w = won
h = hwan</t>
        </r>
      </text>
    </comment>
    <comment ref="F13485" authorId="0" shapeId="0" xr:uid="{591C6DFB-DA91-47DA-A003-6441C644A5A7}">
      <text>
        <r>
          <rPr>
            <b/>
            <sz val="9"/>
            <color indexed="81"/>
            <rFont val="Tahoma"/>
            <family val="2"/>
          </rPr>
          <t>Glenn Marshall:</t>
        </r>
        <r>
          <rPr>
            <sz val="9"/>
            <color indexed="81"/>
            <rFont val="Tahoma"/>
            <family val="2"/>
          </rPr>
          <t xml:space="preserve">
R = rand
c = cents (1/100 rands)</t>
        </r>
      </text>
    </comment>
    <comment ref="F13516" authorId="0" shapeId="0" xr:uid="{D6925B33-AB33-43A2-A09E-DD93438E5055}">
      <text>
        <r>
          <rPr>
            <b/>
            <sz val="9"/>
            <color indexed="81"/>
            <rFont val="Tahoma"/>
            <family val="2"/>
          </rPr>
          <t>Glenn Marshall:</t>
        </r>
        <r>
          <rPr>
            <sz val="9"/>
            <color indexed="81"/>
            <rFont val="Tahoma"/>
            <family val="2"/>
          </rPr>
          <t xml:space="preserve">
sh = shilling</t>
        </r>
      </text>
    </comment>
    <comment ref="F13518" authorId="0" shapeId="0" xr:uid="{8F4BEA6C-7514-4FB4-8510-2155FCA60C64}">
      <text>
        <r>
          <rPr>
            <b/>
            <sz val="9"/>
            <color indexed="81"/>
            <rFont val="Tahoma"/>
            <family val="2"/>
          </rPr>
          <t>Glenn Marshall:</t>
        </r>
        <r>
          <rPr>
            <sz val="9"/>
            <color indexed="81"/>
            <rFont val="Tahoma"/>
            <family val="2"/>
          </rPr>
          <t xml:space="preserve">
p = peseta
€ = euro</t>
        </r>
      </text>
    </comment>
    <comment ref="F13557" authorId="0" shapeId="0" xr:uid="{8F32FD31-7050-4D2E-943A-717CCB6BA687}">
      <text>
        <r>
          <rPr>
            <b/>
            <sz val="9"/>
            <color indexed="81"/>
            <rFont val="Tahoma"/>
            <family val="2"/>
          </rPr>
          <t>Glenn Marshall:</t>
        </r>
        <r>
          <rPr>
            <sz val="9"/>
            <color indexed="81"/>
            <rFont val="Tahoma"/>
            <family val="2"/>
          </rPr>
          <t xml:space="preserve">
p = Spanish pesetas
c = centimo (1/100 peseta)</t>
        </r>
      </text>
    </comment>
    <comment ref="F13577" authorId="0" shapeId="0" xr:uid="{435597B1-F98C-4967-A07A-DAA37E69F0A2}">
      <text>
        <r>
          <rPr>
            <b/>
            <sz val="9"/>
            <color indexed="81"/>
            <rFont val="Tahoma"/>
            <family val="2"/>
          </rPr>
          <t>Glenn Marshall:</t>
        </r>
        <r>
          <rPr>
            <sz val="9"/>
            <color indexed="81"/>
            <rFont val="Tahoma"/>
            <family val="2"/>
          </rPr>
          <t xml:space="preserve">
r = rupee</t>
        </r>
      </text>
    </comment>
    <comment ref="F13596" authorId="0" shapeId="0" xr:uid="{67B29BC2-0573-4A7B-B776-D651B383A918}">
      <text>
        <r>
          <rPr>
            <b/>
            <sz val="9"/>
            <color indexed="81"/>
            <rFont val="Tahoma"/>
            <family val="2"/>
          </rPr>
          <t>Glenn Marshall:</t>
        </r>
        <r>
          <rPr>
            <sz val="9"/>
            <color indexed="81"/>
            <rFont val="Tahoma"/>
            <family val="2"/>
          </rPr>
          <t xml:space="preserve">
km = convertible mark</t>
        </r>
      </text>
    </comment>
    <comment ref="F13601" authorId="0" shapeId="0" xr:uid="{9792EC10-E305-4542-A020-59B9FDD4B01C}">
      <text>
        <r>
          <rPr>
            <b/>
            <sz val="9"/>
            <color indexed="81"/>
            <rFont val="Tahoma"/>
            <family val="2"/>
          </rPr>
          <t>Glenn Marshall:</t>
        </r>
        <r>
          <rPr>
            <sz val="9"/>
            <color indexed="81"/>
            <rFont val="Tahoma"/>
            <family val="2"/>
          </rPr>
          <t xml:space="preserve">
Before 1965:
$ = British West Indies Dollar
c = cents
After 1965:
$ = Eastern Caribbean dollar
c = cents (1/100 dollar)</t>
        </r>
      </text>
    </comment>
    <comment ref="F13646" authorId="0" shapeId="0" xr:uid="{4D3C5A68-FDF2-47FE-B591-9184A7FAF207}">
      <text>
        <r>
          <rPr>
            <b/>
            <sz val="9"/>
            <color indexed="81"/>
            <rFont val="Tahoma"/>
            <family val="2"/>
          </rPr>
          <t>Glenn Marshall:</t>
        </r>
        <r>
          <rPr>
            <sz val="9"/>
            <color indexed="81"/>
            <rFont val="Tahoma"/>
            <family val="2"/>
          </rPr>
          <t xml:space="preserve">
p = pence
sh = shilling
£ = pound
c = Tristan cents</t>
        </r>
      </text>
    </comment>
    <comment ref="F13895" authorId="0" shapeId="0" xr:uid="{87A1367D-62C7-46ED-8B87-7FD863650A56}">
      <text>
        <r>
          <rPr>
            <b/>
            <sz val="9"/>
            <color indexed="81"/>
            <rFont val="Tahoma"/>
            <family val="2"/>
          </rPr>
          <t>Glenn Marshall:</t>
        </r>
        <r>
          <rPr>
            <sz val="9"/>
            <color indexed="81"/>
            <rFont val="Tahoma"/>
            <family val="2"/>
          </rPr>
          <t xml:space="preserve">
$ = Eastern Caribbean dollar
c = cents (1/100 dollar)</t>
        </r>
      </text>
    </comment>
    <comment ref="F13943" authorId="0" shapeId="0" xr:uid="{7AE05B7C-53E4-42DC-BDBF-90936F231F26}">
      <text>
        <r>
          <rPr>
            <b/>
            <sz val="9"/>
            <color indexed="81"/>
            <rFont val="Tahoma"/>
            <family val="2"/>
          </rPr>
          <t>Glenn Marshall:</t>
        </r>
        <r>
          <rPr>
            <sz val="9"/>
            <color indexed="81"/>
            <rFont val="Tahoma"/>
            <family val="2"/>
          </rPr>
          <t xml:space="preserve">
£ = pound stirling
sh = shillings
p = pence</t>
        </r>
      </text>
    </comment>
    <comment ref="F13959" authorId="0" shapeId="0" xr:uid="{F5E8AC63-57D3-4E8E-B7C5-E69C0ED9C56B}">
      <text>
        <r>
          <rPr>
            <b/>
            <sz val="9"/>
            <color indexed="81"/>
            <rFont val="Tahoma"/>
            <family val="2"/>
          </rPr>
          <t>Glenn Marshall:</t>
        </r>
        <r>
          <rPr>
            <sz val="9"/>
            <color indexed="81"/>
            <rFont val="Tahoma"/>
            <family val="2"/>
          </rPr>
          <t xml:space="preserve">
To 1935:
£ = pound stirling
sh = shillings
p = pence
1935 - 1965
$ = British West Indies dollar
c = cents
From 1965:
$ = Eastern Caribbean dollar
c = cents (1/100 dollar)</t>
        </r>
      </text>
    </comment>
    <comment ref="F14069" authorId="0" shapeId="0" xr:uid="{6D72BC32-985F-4F28-9137-A8CC19729617}">
      <text>
        <r>
          <rPr>
            <b/>
            <sz val="9"/>
            <color indexed="81"/>
            <rFont val="Tahoma"/>
            <family val="2"/>
          </rPr>
          <t>Glenn Marshall:</t>
        </r>
        <r>
          <rPr>
            <sz val="9"/>
            <color indexed="81"/>
            <rFont val="Tahoma"/>
            <family val="2"/>
          </rPr>
          <t xml:space="preserve">
fr = franc</t>
        </r>
      </text>
    </comment>
    <comment ref="F14072" authorId="0" shapeId="0" xr:uid="{86AFF03D-F232-4054-A191-DA06D6CD7D49}">
      <text>
        <r>
          <rPr>
            <b/>
            <sz val="9"/>
            <color indexed="81"/>
            <rFont val="Tahoma"/>
            <family val="2"/>
          </rPr>
          <t>Glenn Marshall:</t>
        </r>
        <r>
          <rPr>
            <sz val="9"/>
            <color indexed="81"/>
            <rFont val="Tahoma"/>
            <family val="2"/>
          </rPr>
          <t xml:space="preserve">
To 1935:
£ = pound stirling
sh = shillings
p = pence
1935 - 1965
$ = British West Indies dollar
c = cents
From 1965:
$ = Eastern Caribbean dollar
c = cents (1/100 dollar)</t>
        </r>
      </text>
    </comment>
    <comment ref="F14203" authorId="0" shapeId="0" xr:uid="{D1CEE893-E370-4B90-8331-59E852984838}">
      <text>
        <r>
          <rPr>
            <b/>
            <sz val="9"/>
            <color indexed="81"/>
            <rFont val="Tahoma"/>
            <family val="2"/>
          </rPr>
          <t>Glenn Marshall:</t>
        </r>
        <r>
          <rPr>
            <sz val="9"/>
            <color indexed="81"/>
            <rFont val="Tahoma"/>
            <family val="2"/>
          </rPr>
          <t xml:space="preserve">
From 1965:
$ = Eastern Caribbean dollar
c = cents (1/100 dollar)</t>
        </r>
      </text>
    </comment>
    <comment ref="F14279" authorId="0" shapeId="0" xr:uid="{A183E5D1-733A-4F18-A5F6-906041F452BA}">
      <text>
        <r>
          <rPr>
            <b/>
            <sz val="9"/>
            <color indexed="81"/>
            <rFont val="Tahoma"/>
            <family val="2"/>
          </rPr>
          <t>Glenn Marshall:</t>
        </r>
        <r>
          <rPr>
            <sz val="9"/>
            <color indexed="81"/>
            <rFont val="Tahoma"/>
            <family val="2"/>
          </rPr>
          <t xml:space="preserve">
From 1965:
$ = Eastern Caribbean dollar
c = cents (1/100 dollar)</t>
        </r>
      </text>
    </comment>
    <comment ref="F14331" authorId="0" shapeId="0" xr:uid="{723DD672-C8ED-49FE-88D7-C68D123409CC}">
      <text>
        <r>
          <rPr>
            <b/>
            <sz val="9"/>
            <color indexed="81"/>
            <rFont val="Tahoma"/>
            <family val="2"/>
          </rPr>
          <t>Glenn Marshall:</t>
        </r>
        <r>
          <rPr>
            <sz val="9"/>
            <color indexed="81"/>
            <rFont val="Tahoma"/>
            <family val="2"/>
          </rPr>
          <t xml:space="preserve">
c = centime</t>
        </r>
      </text>
    </comment>
    <comment ref="F14351" authorId="0" shapeId="0" xr:uid="{11FDFD2B-AB1F-45F3-8383-FC723E898966}">
      <text>
        <r>
          <rPr>
            <b/>
            <sz val="9"/>
            <color indexed="81"/>
            <rFont val="Tahoma"/>
            <family val="2"/>
          </rPr>
          <t>Glenn Marshall:</t>
        </r>
        <r>
          <rPr>
            <sz val="9"/>
            <color indexed="81"/>
            <rFont val="Tahoma"/>
            <family val="2"/>
          </rPr>
          <t xml:space="preserve">
$ = taiwan dollar</t>
        </r>
      </text>
    </comment>
    <comment ref="F14382" authorId="0" shapeId="0" xr:uid="{9FCCB2B3-367C-4433-AAD6-290151B3036E}">
      <text>
        <r>
          <rPr>
            <b/>
            <sz val="9"/>
            <color indexed="81"/>
            <rFont val="Tahoma"/>
            <family val="2"/>
          </rPr>
          <t>Glenn Marshall:</t>
        </r>
        <r>
          <rPr>
            <sz val="9"/>
            <color indexed="81"/>
            <rFont val="Tahoma"/>
            <family val="2"/>
          </rPr>
          <t xml:space="preserve">
tr = tajikistan ruble
</t>
        </r>
      </text>
    </comment>
    <comment ref="F14392" authorId="0" shapeId="0" xr:uid="{EF144C72-5B14-4B59-A70D-9161A217032C}">
      <text>
        <r>
          <rPr>
            <b/>
            <sz val="9"/>
            <color indexed="81"/>
            <rFont val="Tahoma"/>
            <family val="2"/>
          </rPr>
          <t>Glenn Marshall:</t>
        </r>
        <r>
          <rPr>
            <sz val="9"/>
            <color indexed="81"/>
            <rFont val="Tahoma"/>
            <family val="2"/>
          </rPr>
          <t xml:space="preserve">
sh = shilling
p = pence
c = cents</t>
        </r>
      </text>
    </comment>
    <comment ref="F14396" authorId="0" shapeId="0" xr:uid="{267FDDBE-CB8D-4B56-A922-AD73D3A3A05B}">
      <text>
        <r>
          <rPr>
            <b/>
            <sz val="9"/>
            <color indexed="81"/>
            <rFont val="Tahoma"/>
            <family val="2"/>
          </rPr>
          <t>Glenn Marshall:</t>
        </r>
        <r>
          <rPr>
            <sz val="9"/>
            <color indexed="81"/>
            <rFont val="Tahoma"/>
            <family val="2"/>
          </rPr>
          <t xml:space="preserve">
sh = shilling
c = cents (1/100 shillings)</t>
        </r>
      </text>
    </comment>
    <comment ref="F14529" authorId="0" shapeId="0" xr:uid="{BE7A265A-CA19-417F-842C-BC0E29332C2D}">
      <text>
        <r>
          <rPr>
            <b/>
            <sz val="9"/>
            <color indexed="81"/>
            <rFont val="Tahoma"/>
            <family val="2"/>
          </rPr>
          <t>Glenn Marshall:</t>
        </r>
        <r>
          <rPr>
            <sz val="9"/>
            <color indexed="81"/>
            <rFont val="Tahoma"/>
            <family val="2"/>
          </rPr>
          <t xml:space="preserve">
b = bhat
s = satang (1/100 baht)</t>
        </r>
      </text>
    </comment>
    <comment ref="F14545" authorId="0" shapeId="0" xr:uid="{33AFA984-932B-4B23-A000-237E01E14E90}">
      <text>
        <r>
          <rPr>
            <b/>
            <sz val="9"/>
            <color indexed="81"/>
            <rFont val="Tahoma"/>
            <family val="2"/>
          </rPr>
          <t>Glenn Marshall:</t>
        </r>
        <r>
          <rPr>
            <sz val="9"/>
            <color indexed="81"/>
            <rFont val="Tahoma"/>
            <family val="2"/>
          </rPr>
          <t xml:space="preserve">
f = West African CFA franc</t>
        </r>
      </text>
    </comment>
    <comment ref="F14758" authorId="0" shapeId="0" xr:uid="{1F9F4789-EEEA-45E5-AF61-E91A85476767}">
      <text>
        <r>
          <rPr>
            <b/>
            <sz val="9"/>
            <color indexed="81"/>
            <rFont val="Tahoma"/>
            <family val="2"/>
          </rPr>
          <t>Glenn Marshall:</t>
        </r>
        <r>
          <rPr>
            <sz val="9"/>
            <color indexed="81"/>
            <rFont val="Tahoma"/>
            <family val="2"/>
          </rPr>
          <t xml:space="preserve">
To 1967:
£ = NZ pound
sh = shilling
p = pence
From 1967:
$ = NZ dollar
c = NZ cents</t>
        </r>
      </text>
    </comment>
    <comment ref="F14775" authorId="0" shapeId="0" xr:uid="{EA6B1EA9-8C9B-4621-AC31-D48886354639}">
      <text>
        <r>
          <rPr>
            <b/>
            <sz val="9"/>
            <color indexed="81"/>
            <rFont val="Tahoma"/>
            <family val="2"/>
          </rPr>
          <t>Glenn Marshall:</t>
        </r>
        <r>
          <rPr>
            <sz val="9"/>
            <color indexed="81"/>
            <rFont val="Tahoma"/>
            <family val="2"/>
          </rPr>
          <t xml:space="preserve">
To 1921:
£ = British pound
sh = shillings
p = pence
1921-1967:
£ = Tongan pound
sh = shillings
p = pence
From 1967:
pa = Tongan paʻanga T$
s = seniti (1/100T$)</t>
        </r>
      </text>
    </comment>
    <comment ref="F14870" authorId="0" shapeId="0" xr:uid="{4EBD0765-B7BE-49E3-9F29-48C6FBE40C25}">
      <text>
        <r>
          <rPr>
            <b/>
            <sz val="9"/>
            <color indexed="81"/>
            <rFont val="Tahoma"/>
            <family val="2"/>
          </rPr>
          <t>Glenn Marshall:</t>
        </r>
        <r>
          <rPr>
            <sz val="9"/>
            <color indexed="81"/>
            <rFont val="Tahoma"/>
            <family val="2"/>
          </rPr>
          <t xml:space="preserve">
pa = Tongan paʻanga T$
s = seniti (1/100T$)</t>
        </r>
      </text>
    </comment>
    <comment ref="F14944" authorId="0" shapeId="0" xr:uid="{87B640F9-AF2D-45F7-92CB-97444E8B1318}">
      <text>
        <r>
          <rPr>
            <b/>
            <sz val="9"/>
            <color indexed="81"/>
            <rFont val="Tahoma"/>
            <family val="2"/>
          </rPr>
          <t>Glenn Marshall:</t>
        </r>
        <r>
          <rPr>
            <sz val="9"/>
            <color indexed="81"/>
            <rFont val="Tahoma"/>
            <family val="2"/>
          </rPr>
          <t xml:space="preserve">
r = ruble
k = kopeks (1/100 ruble)</t>
        </r>
      </text>
    </comment>
    <comment ref="F14962" authorId="0" shapeId="0" xr:uid="{C2C123AC-4278-43BD-A2AD-F8B5DE762545}">
      <text>
        <r>
          <rPr>
            <b/>
            <sz val="9"/>
            <color indexed="81"/>
            <rFont val="Tahoma"/>
            <family val="2"/>
          </rPr>
          <t>Glenn Marshall:</t>
        </r>
        <r>
          <rPr>
            <sz val="9"/>
            <color indexed="81"/>
            <rFont val="Tahoma"/>
            <family val="2"/>
          </rPr>
          <t xml:space="preserve">
$ = Trinidad and Tobago dollar
c = cents (1/100$)</t>
        </r>
      </text>
    </comment>
    <comment ref="F14965" authorId="0" shapeId="0" xr:uid="{C778367C-64D6-4515-A234-E83683381BA1}">
      <text>
        <r>
          <rPr>
            <b/>
            <sz val="9"/>
            <color indexed="81"/>
            <rFont val="Tahoma"/>
            <family val="2"/>
          </rPr>
          <t>Glenn Marshall:</t>
        </r>
        <r>
          <rPr>
            <sz val="9"/>
            <color indexed="81"/>
            <rFont val="Tahoma"/>
            <family val="2"/>
          </rPr>
          <t xml:space="preserve">
£ = pound
sh = shilling
p = pence</t>
        </r>
      </text>
    </comment>
    <comment ref="F15386" authorId="0" shapeId="0" xr:uid="{95776746-F112-4531-9A2B-8AF97BD353D5}">
      <text>
        <r>
          <rPr>
            <b/>
            <sz val="9"/>
            <color indexed="81"/>
            <rFont val="Tahoma"/>
            <family val="2"/>
          </rPr>
          <t>Glenn Marshall:</t>
        </r>
        <r>
          <rPr>
            <sz val="9"/>
            <color indexed="81"/>
            <rFont val="Tahoma"/>
            <family val="2"/>
          </rPr>
          <t xml:space="preserve">
l = lira
kr = kurus</t>
        </r>
      </text>
    </comment>
    <comment ref="F15410" authorId="0" shapeId="0" xr:uid="{9C08328A-D802-4CB3-9C2B-4FA141F5990B}">
      <text>
        <r>
          <rPr>
            <b/>
            <sz val="9"/>
            <color indexed="81"/>
            <rFont val="Tahoma"/>
            <family val="2"/>
          </rPr>
          <t>Glenn Marshall:</t>
        </r>
        <r>
          <rPr>
            <sz val="9"/>
            <color indexed="81"/>
            <rFont val="Tahoma"/>
            <family val="2"/>
          </rPr>
          <t xml:space="preserve">
c = US cents</t>
        </r>
      </text>
    </comment>
    <comment ref="F15415" authorId="0" shapeId="0" xr:uid="{3F9C35DB-D381-44DC-B52F-DD8339A2EF77}">
      <text>
        <r>
          <rPr>
            <b/>
            <sz val="9"/>
            <color indexed="81"/>
            <rFont val="Tahoma"/>
            <family val="2"/>
          </rPr>
          <t>Glenn Marshall:</t>
        </r>
        <r>
          <rPr>
            <sz val="9"/>
            <color indexed="81"/>
            <rFont val="Tahoma"/>
            <family val="2"/>
          </rPr>
          <t xml:space="preserve">
$ = Tuvaluan dollar
c = cents</t>
        </r>
      </text>
    </comment>
    <comment ref="F15468" authorId="0" shapeId="0" xr:uid="{76311A04-C2A9-4744-92EB-92FBA8C44F42}">
      <text>
        <r>
          <rPr>
            <b/>
            <sz val="9"/>
            <color indexed="81"/>
            <rFont val="Tahoma"/>
            <family val="2"/>
          </rPr>
          <t>Glenn Marshall:</t>
        </r>
        <r>
          <rPr>
            <sz val="9"/>
            <color indexed="81"/>
            <rFont val="Tahoma"/>
            <family val="2"/>
          </rPr>
          <t xml:space="preserve">
sh = shilling
c = cents (1/100 shilling)</t>
        </r>
      </text>
    </comment>
    <comment ref="F15514" authorId="0" shapeId="0" xr:uid="{8B894DFC-C71D-4B40-A068-AE8262F90F8B}">
      <text>
        <r>
          <rPr>
            <b/>
            <sz val="9"/>
            <color indexed="81"/>
            <rFont val="Tahoma"/>
            <family val="2"/>
          </rPr>
          <t>Glenn Marshall:</t>
        </r>
        <r>
          <rPr>
            <sz val="9"/>
            <color indexed="81"/>
            <rFont val="Tahoma"/>
            <family val="2"/>
          </rPr>
          <t xml:space="preserve">
h = hryvnia
k = kopiyka (1/100 hryvnia)</t>
        </r>
      </text>
    </comment>
    <comment ref="F15531" authorId="0" shapeId="0" xr:uid="{8038E83E-2F4B-477E-A23B-752295AA54CA}">
      <text>
        <r>
          <rPr>
            <b/>
            <sz val="9"/>
            <color indexed="81"/>
            <rFont val="Tahoma"/>
            <family val="2"/>
          </rPr>
          <t>Glenn Marshall:</t>
        </r>
        <r>
          <rPr>
            <sz val="9"/>
            <color indexed="81"/>
            <rFont val="Tahoma"/>
            <family val="2"/>
          </rPr>
          <t xml:space="preserve">
r = rial
dh = dirham</t>
        </r>
      </text>
    </comment>
    <comment ref="F15547" authorId="0" shapeId="0" xr:uid="{C2DDE2E0-8B13-4B1D-91F3-9C23DA286835}">
      <text>
        <r>
          <rPr>
            <b/>
            <sz val="9"/>
            <color indexed="81"/>
            <rFont val="Tahoma"/>
            <family val="2"/>
          </rPr>
          <t>Glenn Marshall:</t>
        </r>
        <r>
          <rPr>
            <sz val="9"/>
            <color indexed="81"/>
            <rFont val="Tahoma"/>
            <family val="2"/>
          </rPr>
          <t xml:space="preserve">
fr = franc
€ = euro</t>
        </r>
      </text>
    </comment>
    <comment ref="F15550" authorId="0" shapeId="0" xr:uid="{0375ACC4-F798-4840-B0CA-715796FE0763}">
      <text>
        <r>
          <rPr>
            <b/>
            <sz val="9"/>
            <color indexed="81"/>
            <rFont val="Tahoma"/>
            <family val="2"/>
          </rPr>
          <t>Glenn Marshall:</t>
        </r>
        <r>
          <rPr>
            <sz val="9"/>
            <color indexed="81"/>
            <rFont val="Tahoma"/>
            <family val="2"/>
          </rPr>
          <t xml:space="preserve">
From 1965:
$ = Eastern Caribbean dollar
c = cents (1/100 dollar)</t>
        </r>
      </text>
    </comment>
    <comment ref="F15553" authorId="0" shapeId="0" xr:uid="{515F6AC8-0E1B-4A65-8A6D-3AE91516E401}">
      <text>
        <r>
          <rPr>
            <b/>
            <sz val="9"/>
            <color indexed="81"/>
            <rFont val="Tahoma"/>
            <family val="2"/>
          </rPr>
          <t>Glenn Marshall:</t>
        </r>
        <r>
          <rPr>
            <sz val="9"/>
            <color indexed="81"/>
            <rFont val="Tahoma"/>
            <family val="2"/>
          </rPr>
          <t xml:space="preserve">
Geneva:
fs = swiss franc
c = centimes (1/100 fs)
New York
$ = US dollar
c = US cents
Vienna:
s = Austrian schillings
c = euro cents</t>
        </r>
      </text>
    </comment>
    <comment ref="F15612" authorId="0" shapeId="0" xr:uid="{B1AC785B-D8CB-4E12-8FE0-65B3E6621D68}">
      <text>
        <r>
          <rPr>
            <b/>
            <sz val="9"/>
            <color indexed="81"/>
            <rFont val="Tahoma"/>
            <family val="2"/>
          </rPr>
          <t>Glenn Marshall:</t>
        </r>
        <r>
          <rPr>
            <sz val="9"/>
            <color indexed="81"/>
            <rFont val="Tahoma"/>
            <family val="2"/>
          </rPr>
          <t xml:space="preserve">
$ = US dollar
c = US cents</t>
        </r>
      </text>
    </comment>
    <comment ref="F15697" authorId="0" shapeId="0" xr:uid="{3B9BB1E7-1FAE-427B-B322-9A29C986A672}">
      <text>
        <r>
          <rPr>
            <b/>
            <sz val="9"/>
            <color indexed="81"/>
            <rFont val="Tahoma"/>
            <family val="2"/>
          </rPr>
          <t>Glenn Marshall:</t>
        </r>
        <r>
          <rPr>
            <sz val="9"/>
            <color indexed="81"/>
            <rFont val="Tahoma"/>
            <family val="2"/>
          </rPr>
          <t xml:space="preserve">
f = franc</t>
        </r>
      </text>
    </comment>
    <comment ref="F15699" authorId="0" shapeId="0" xr:uid="{40F87F75-61A5-41D2-9836-71C95C3FE062}">
      <text>
        <r>
          <rPr>
            <b/>
            <sz val="9"/>
            <color indexed="81"/>
            <rFont val="Tahoma"/>
            <family val="2"/>
          </rPr>
          <t>Glenn Marshall:</t>
        </r>
        <r>
          <rPr>
            <sz val="9"/>
            <color indexed="81"/>
            <rFont val="Tahoma"/>
            <family val="2"/>
          </rPr>
          <t xml:space="preserve">
p = peso
c =  centésimo (=1/100p)</t>
        </r>
      </text>
    </comment>
    <comment ref="F15709" authorId="0" shapeId="0" xr:uid="{D0BAC152-DB69-40C4-AF8A-313890C3B92B}">
      <text>
        <r>
          <rPr>
            <b/>
            <sz val="9"/>
            <color indexed="81"/>
            <rFont val="Tahoma"/>
            <family val="2"/>
          </rPr>
          <t>Glenn Marshall:</t>
        </r>
        <r>
          <rPr>
            <sz val="9"/>
            <color indexed="81"/>
            <rFont val="Tahoma"/>
            <family val="2"/>
          </rPr>
          <t xml:space="preserve">
r = rouble
k = kopecks (1/100 rouble)</t>
        </r>
      </text>
    </comment>
    <comment ref="F15755" authorId="0" shapeId="0" xr:uid="{F573C60A-B4CF-428E-B4F4-44C83E731946}">
      <text>
        <r>
          <rPr>
            <b/>
            <sz val="9"/>
            <color indexed="81"/>
            <rFont val="Tahoma"/>
            <family val="2"/>
          </rPr>
          <t>Glenn Marshall:</t>
        </r>
        <r>
          <rPr>
            <sz val="9"/>
            <color indexed="81"/>
            <rFont val="Tahoma"/>
            <family val="2"/>
          </rPr>
          <t xml:space="preserve">
s = soum</t>
        </r>
      </text>
    </comment>
    <comment ref="F15764" authorId="0" shapeId="0" xr:uid="{3F99F6EA-BBE9-46E4-81B7-F24666C640F0}">
      <text>
        <r>
          <rPr>
            <b/>
            <sz val="9"/>
            <color indexed="81"/>
            <rFont val="Tahoma"/>
            <family val="2"/>
          </rPr>
          <t>Glenn Marshall:</t>
        </r>
        <r>
          <rPr>
            <sz val="9"/>
            <color indexed="81"/>
            <rFont val="Tahoma"/>
            <family val="2"/>
          </rPr>
          <t xml:space="preserve">
To 1982:
fr = New Hebrides franc
c = centimes (1/100fr)
From 1982:
v = vatu
</t>
        </r>
      </text>
    </comment>
    <comment ref="F15835" authorId="0" shapeId="0" xr:uid="{44AF5F50-D536-4575-93D8-8B0B1A929DEB}">
      <text>
        <r>
          <rPr>
            <b/>
            <sz val="9"/>
            <color indexed="81"/>
            <rFont val="Tahoma"/>
            <family val="2"/>
          </rPr>
          <t>Glenn Marshall:</t>
        </r>
        <r>
          <rPr>
            <sz val="9"/>
            <color indexed="81"/>
            <rFont val="Tahoma"/>
            <family val="2"/>
          </rPr>
          <t xml:space="preserve">
l = lira</t>
        </r>
      </text>
    </comment>
    <comment ref="F15839" authorId="0" shapeId="0" xr:uid="{283EA236-EFA5-4EAA-8186-A12C59D52890}">
      <text>
        <r>
          <rPr>
            <b/>
            <sz val="9"/>
            <color indexed="81"/>
            <rFont val="Tahoma"/>
            <family val="2"/>
          </rPr>
          <t>Glenn Marshall:</t>
        </r>
        <r>
          <rPr>
            <sz val="9"/>
            <color indexed="81"/>
            <rFont val="Tahoma"/>
            <family val="2"/>
          </rPr>
          <t xml:space="preserve">
b = bolivar</t>
        </r>
      </text>
    </comment>
    <comment ref="F15842" authorId="0" shapeId="0" xr:uid="{4E6AC50C-9B64-4583-9D36-FDFFFF57CEDA}">
      <text>
        <r>
          <rPr>
            <b/>
            <sz val="9"/>
            <color indexed="81"/>
            <rFont val="Tahoma"/>
            <family val="2"/>
          </rPr>
          <t>Glenn Marshall:</t>
        </r>
        <r>
          <rPr>
            <sz val="9"/>
            <color indexed="81"/>
            <rFont val="Tahoma"/>
            <family val="2"/>
          </rPr>
          <t xml:space="preserve">
d = dong</t>
        </r>
      </text>
    </comment>
    <comment ref="F15847" authorId="0" shapeId="0" xr:uid="{68520C07-8CD5-4B3B-8D23-AFC8A43DAB2F}">
      <text>
        <r>
          <rPr>
            <b/>
            <sz val="9"/>
            <color indexed="81"/>
            <rFont val="Tahoma"/>
            <family val="2"/>
          </rPr>
          <t>Glenn Marshall:</t>
        </r>
        <r>
          <rPr>
            <sz val="9"/>
            <color indexed="81"/>
            <rFont val="Tahoma"/>
            <family val="2"/>
          </rPr>
          <t xml:space="preserve">
fr = CFP franc
c = centimes (1/100fr)
CFP = Collectivités Françaises du Pacifique (lit. 'French Communities of the Pacific'</t>
        </r>
      </text>
    </comment>
    <comment ref="D15930" authorId="0" shapeId="0" xr:uid="{99AB6B90-04EE-4EFA-8403-EBCF5DDEF6BB}">
      <text>
        <r>
          <rPr>
            <b/>
            <sz val="9"/>
            <color indexed="81"/>
            <rFont val="Tahoma"/>
            <family val="2"/>
          </rPr>
          <t>Glenn Marshall:</t>
        </r>
        <r>
          <rPr>
            <sz val="9"/>
            <color indexed="81"/>
            <rFont val="Tahoma"/>
            <family val="2"/>
          </rPr>
          <t xml:space="preserve">
https://www.lastdodo.com/en/areas/3866157-western-sahara?page=10</t>
        </r>
      </text>
    </comment>
    <comment ref="F15930" authorId="0" shapeId="0" xr:uid="{28F51006-CCB7-40B7-A66E-33A4DA6C5044}">
      <text>
        <r>
          <rPr>
            <b/>
            <sz val="9"/>
            <color indexed="81"/>
            <rFont val="Tahoma"/>
            <family val="2"/>
          </rPr>
          <t>Glenn Marshall:</t>
        </r>
        <r>
          <rPr>
            <sz val="9"/>
            <color indexed="81"/>
            <rFont val="Tahoma"/>
            <family val="2"/>
          </rPr>
          <t xml:space="preserve">
p = peseta</t>
        </r>
      </text>
    </comment>
    <comment ref="O15930" authorId="0" shapeId="0" xr:uid="{31F2A70E-D5BB-4411-804C-7F89FF99AAEB}">
      <text>
        <r>
          <rPr>
            <b/>
            <sz val="9"/>
            <color indexed="81"/>
            <rFont val="Tahoma"/>
            <family val="2"/>
          </rPr>
          <t>Glenn Marshall:</t>
        </r>
        <r>
          <rPr>
            <sz val="9"/>
            <color indexed="81"/>
            <rFont val="Tahoma"/>
            <family val="2"/>
          </rPr>
          <t xml:space="preserve">
Estimate
</t>
        </r>
      </text>
    </comment>
    <comment ref="F15938" authorId="0" shapeId="0" xr:uid="{6437C6CE-9578-4717-8147-7EFA721310EE}">
      <text>
        <r>
          <rPr>
            <b/>
            <sz val="9"/>
            <color indexed="81"/>
            <rFont val="Tahoma"/>
            <family val="2"/>
          </rPr>
          <t>Glenn Marshall:</t>
        </r>
        <r>
          <rPr>
            <sz val="9"/>
            <color indexed="81"/>
            <rFont val="Tahoma"/>
            <family val="2"/>
          </rPr>
          <t xml:space="preserve">
r = rial</t>
        </r>
      </text>
    </comment>
    <comment ref="F15949" authorId="0" shapeId="0" xr:uid="{8E066372-1F69-4D87-B5B8-7A6F1DD6892F}">
      <text>
        <r>
          <rPr>
            <b/>
            <sz val="9"/>
            <color indexed="81"/>
            <rFont val="Tahoma"/>
            <family val="2"/>
          </rPr>
          <t>Glenn Marshall:</t>
        </r>
        <r>
          <rPr>
            <sz val="9"/>
            <color indexed="81"/>
            <rFont val="Tahoma"/>
            <family val="2"/>
          </rPr>
          <t xml:space="preserve">
b = ??? (1/100 rial)</t>
        </r>
      </text>
    </comment>
    <comment ref="F15951" authorId="0" shapeId="0" xr:uid="{C5719597-D9B8-487A-B6A6-F09F06836FCE}">
      <text>
        <r>
          <rPr>
            <b/>
            <sz val="9"/>
            <color indexed="81"/>
            <rFont val="Tahoma"/>
            <family val="2"/>
          </rPr>
          <t>Glenn Marshall:</t>
        </r>
        <r>
          <rPr>
            <sz val="9"/>
            <color indexed="81"/>
            <rFont val="Tahoma"/>
            <family val="2"/>
          </rPr>
          <t xml:space="preserve">
k = ???</t>
        </r>
      </text>
    </comment>
    <comment ref="F15953" authorId="0" shapeId="0" xr:uid="{6CB5F289-11DA-4D1A-AFF5-F63FBE1609AF}">
      <text>
        <r>
          <rPr>
            <b/>
            <sz val="9"/>
            <color indexed="81"/>
            <rFont val="Tahoma"/>
            <family val="2"/>
          </rPr>
          <t>Glenn Marshall:</t>
        </r>
        <r>
          <rPr>
            <sz val="9"/>
            <color indexed="81"/>
            <rFont val="Tahoma"/>
            <family val="2"/>
          </rPr>
          <t xml:space="preserve">
d = dinar
nd = novi dinar</t>
        </r>
      </text>
    </comment>
    <comment ref="F15963" authorId="0" shapeId="0" xr:uid="{89BB938F-5CFB-4E04-89DE-2AD4B08AB518}">
      <text>
        <r>
          <rPr>
            <b/>
            <sz val="9"/>
            <color indexed="81"/>
            <rFont val="Tahoma"/>
            <family val="2"/>
          </rPr>
          <t>Glenn Marshall:</t>
        </r>
        <r>
          <rPr>
            <sz val="9"/>
            <color indexed="81"/>
            <rFont val="Tahoma"/>
            <family val="2"/>
          </rPr>
          <t xml:space="preserve">
k = kwacha
n = ngwee</t>
        </r>
      </text>
    </comment>
    <comment ref="F15977" authorId="0" shapeId="0" xr:uid="{87FEBCCD-6D3B-4C77-BADD-7E85C11D4B11}">
      <text>
        <r>
          <rPr>
            <b/>
            <sz val="9"/>
            <color indexed="81"/>
            <rFont val="Tahoma"/>
            <family val="2"/>
          </rPr>
          <t>Glenn Marshall:</t>
        </r>
        <r>
          <rPr>
            <sz val="9"/>
            <color indexed="81"/>
            <rFont val="Tahoma"/>
            <family val="2"/>
          </rPr>
          <t xml:space="preserve">
$ = dollar
c = cents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H2" authorId="0" shapeId="0" xr:uid="{EF96ECDB-526E-4624-B7E1-B27D3E9EECE8}">
      <text>
        <r>
          <rPr>
            <b/>
            <sz val="9"/>
            <color indexed="81"/>
            <rFont val="Tahoma"/>
            <family val="2"/>
          </rPr>
          <t>Glenn Marshall:</t>
        </r>
        <r>
          <rPr>
            <sz val="9"/>
            <color indexed="81"/>
            <rFont val="Tahoma"/>
            <family val="2"/>
          </rPr>
          <t xml:space="preserve">
includes postage cost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D2" authorId="0" shapeId="0" xr:uid="{43E65F15-0F49-4893-B6ED-225170AAF0B9}">
      <text>
        <r>
          <rPr>
            <b/>
            <sz val="9"/>
            <color indexed="81"/>
            <rFont val="Tahoma"/>
            <family val="2"/>
          </rPr>
          <t>Glenn Marshall:</t>
        </r>
        <r>
          <rPr>
            <sz val="9"/>
            <color indexed="81"/>
            <rFont val="Tahoma"/>
            <family val="2"/>
          </rPr>
          <t xml:space="preserve">
Stampworld.com</t>
        </r>
      </text>
    </comment>
    <comment ref="H2" authorId="0" shapeId="0" xr:uid="{822A65FE-2246-4C75-A2A4-E7826A887CFF}">
      <text>
        <r>
          <rPr>
            <b/>
            <sz val="9"/>
            <color indexed="81"/>
            <rFont val="Tahoma"/>
            <family val="2"/>
          </rPr>
          <t>Glenn Marshall:</t>
        </r>
        <r>
          <rPr>
            <sz val="9"/>
            <color indexed="81"/>
            <rFont val="Tahoma"/>
            <family val="2"/>
          </rPr>
          <t xml:space="preserve">
Not yet fully populated</t>
        </r>
      </text>
    </comment>
    <comment ref="J2" authorId="0" shapeId="0" xr:uid="{1445512B-23F4-4A67-9CA8-A3FA85BF5A81}">
      <text>
        <r>
          <rPr>
            <b/>
            <sz val="9"/>
            <color indexed="81"/>
            <rFont val="Tahoma"/>
            <family val="2"/>
          </rPr>
          <t>Glenn Marshall:</t>
        </r>
        <r>
          <rPr>
            <sz val="9"/>
            <color indexed="81"/>
            <rFont val="Tahoma"/>
            <family val="2"/>
          </rPr>
          <t xml:space="preserve">
1 = obvious volcano or volcanic feature on a stamp
2 = volcano-based geological feature on a stamp, obvious to an enthusiast
3 = volcano present in background; volcanic island or range profiles; country emblems or flags that include volcanoes; 
4 = human constructions made from volcanic rocks or volcanic processes
5 = landscape features derived from volcanic processes, but not obviously volcanic on the stamp
6 = map of volcano-created island or atolls left after subsidence of a volcano
7 = minerals or gems created by volcanic or igneous processes</t>
        </r>
      </text>
    </comment>
    <comment ref="K2" authorId="0" shapeId="0" xr:uid="{A2E4D368-AC28-4715-B1BA-D569E2ED3C16}">
      <text>
        <r>
          <rPr>
            <b/>
            <sz val="9"/>
            <color indexed="81"/>
            <rFont val="Tahoma"/>
            <family val="2"/>
          </rPr>
          <t>Glenn Marshall:</t>
        </r>
        <r>
          <rPr>
            <sz val="9"/>
            <color indexed="81"/>
            <rFont val="Tahoma"/>
            <family val="2"/>
          </rPr>
          <t xml:space="preserve">
Y=Yes
N=No
S=Contained within Souvenier Sheet
V=Irrelevant version
E = Really expensive!</t>
        </r>
      </text>
    </comment>
    <comment ref="L2" authorId="0" shapeId="0" xr:uid="{EBC75129-C9F5-4FB2-9573-8211560FD76C}">
      <text>
        <r>
          <rPr>
            <b/>
            <sz val="9"/>
            <color indexed="81"/>
            <rFont val="Tahoma"/>
            <family val="2"/>
          </rPr>
          <t>Glenn Marshall:</t>
        </r>
        <r>
          <rPr>
            <sz val="9"/>
            <color indexed="81"/>
            <rFont val="Tahoma"/>
            <family val="2"/>
          </rPr>
          <t xml:space="preserve">
includes postage cost</t>
        </r>
      </text>
    </comment>
    <comment ref="AA2" authorId="0" shapeId="0" xr:uid="{E0DDA8C6-1012-45CF-B2F1-2BE1B8CE479A}">
      <text>
        <r>
          <rPr>
            <b/>
            <sz val="9"/>
            <color indexed="81"/>
            <rFont val="Tahoma"/>
            <family val="2"/>
          </rPr>
          <t>Glenn Marshall:</t>
        </r>
        <r>
          <rPr>
            <sz val="9"/>
            <color indexed="81"/>
            <rFont val="Tahoma"/>
            <family val="2"/>
          </rPr>
          <t xml:space="preserve">
Not yet fully populated</t>
        </r>
      </text>
    </comment>
    <comment ref="AB2" authorId="0" shapeId="0" xr:uid="{C11A8995-CFF1-42FA-965C-FB9BE3FCE0B9}">
      <text>
        <r>
          <rPr>
            <b/>
            <sz val="9"/>
            <color indexed="81"/>
            <rFont val="Tahoma"/>
            <family val="2"/>
          </rPr>
          <t>Glenn Marshall:</t>
        </r>
        <r>
          <rPr>
            <sz val="9"/>
            <color indexed="81"/>
            <rFont val="Tahoma"/>
            <family val="2"/>
          </rPr>
          <t xml:space="preserve">
Not yet fully populated</t>
        </r>
      </text>
    </comment>
    <comment ref="AH2" authorId="0" shapeId="0" xr:uid="{1F61696B-0794-48F0-9A8B-AE661177F107}">
      <text>
        <r>
          <rPr>
            <b/>
            <sz val="9"/>
            <color indexed="81"/>
            <rFont val="Tahoma"/>
            <family val="2"/>
          </rPr>
          <t>Glenn Marshall:</t>
        </r>
        <r>
          <rPr>
            <sz val="9"/>
            <color indexed="81"/>
            <rFont val="Tahoma"/>
            <family val="2"/>
          </rPr>
          <t xml:space="preserve">
From Jim Whitford-Stark's 2007 catalogue. I have not updated 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Glenn Marshall</author>
  </authors>
  <commentList>
    <comment ref="W3" authorId="0" shapeId="0" xr:uid="{767B7706-A402-4876-8307-1E4DF56821CF}">
      <text>
        <r>
          <rPr>
            <b/>
            <sz val="9"/>
            <color indexed="81"/>
            <rFont val="Tahoma"/>
            <family val="2"/>
          </rPr>
          <t>Glenn Marshall:</t>
        </r>
        <r>
          <rPr>
            <sz val="9"/>
            <color indexed="81"/>
            <rFont val="Tahoma"/>
            <family val="2"/>
          </rPr>
          <t xml:space="preserve">
1 = obvious volcano or volcanic feature on a stamp
2 = volcano-based geological feature on a stamp, obvious to an enthusiast
3 = volcano present in background; volcanic island or range profiles; country emblems or flags that include volcanoes; 
4 = human constructions made from volcanic rocks or volcanic processes
5 = landscape features derived from volcanic processes, but not obviously volcanic on the stamp
6 = map of volcano-created island or atolls left after subsidence of a volcano
7 = minerals or gems created by volcanic or igneous processes</t>
        </r>
      </text>
    </comment>
    <comment ref="AI3" authorId="0" shapeId="0" xr:uid="{BBC2A33E-BFA1-48F8-9D86-B86A9239FB86}">
      <text>
        <r>
          <rPr>
            <b/>
            <sz val="9"/>
            <color indexed="81"/>
            <rFont val="Tahoma"/>
            <family val="2"/>
          </rPr>
          <t>Glenn Marshall:</t>
        </r>
        <r>
          <rPr>
            <sz val="9"/>
            <color indexed="81"/>
            <rFont val="Tahoma"/>
            <family val="2"/>
          </rPr>
          <t xml:space="preserve">
Y=Yes
N=No
S=Contained within Souvenier Sheet
V=Irrelevant version
E = Really expensive!</t>
        </r>
      </text>
    </comment>
    <comment ref="AJ3" authorId="0" shapeId="0" xr:uid="{016A5642-BA9B-42E2-A9BC-7C9515F16CD4}">
      <text>
        <r>
          <rPr>
            <b/>
            <sz val="9"/>
            <color indexed="81"/>
            <rFont val="Tahoma"/>
            <family val="2"/>
          </rPr>
          <t>Glenn Marshall:</t>
        </r>
        <r>
          <rPr>
            <sz val="9"/>
            <color indexed="81"/>
            <rFont val="Tahoma"/>
            <family val="2"/>
          </rPr>
          <t xml:space="preserve">
includes postage cost</t>
        </r>
      </text>
    </comment>
  </commentList>
</comments>
</file>

<file path=xl/sharedStrings.xml><?xml version="1.0" encoding="utf-8"?>
<sst xmlns="http://schemas.openxmlformats.org/spreadsheetml/2006/main" count="163097" uniqueCount="22565">
  <si>
    <t>Sumatra Barat</t>
  </si>
  <si>
    <t>0601-</t>
  </si>
  <si>
    <t>30l</t>
  </si>
  <si>
    <t>Pliny the Younger</t>
  </si>
  <si>
    <t>Ercolano - Vesuvius</t>
  </si>
  <si>
    <t>O9</t>
  </si>
  <si>
    <t>O11</t>
  </si>
  <si>
    <t>deep green and gray</t>
  </si>
  <si>
    <t>2090b</t>
  </si>
  <si>
    <t>Map of Mauritius</t>
  </si>
  <si>
    <t>Greenshank</t>
  </si>
  <si>
    <t>Nature Park</t>
  </si>
  <si>
    <t>Le Morne</t>
  </si>
  <si>
    <t>Riviere du Poste estuary</t>
  </si>
  <si>
    <t>2.70p</t>
  </si>
  <si>
    <t>Popocatepetl - Mexico City Marathon</t>
  </si>
  <si>
    <t>Momotombo ? And baseball</t>
  </si>
  <si>
    <t>30t</t>
  </si>
  <si>
    <t>35t</t>
  </si>
  <si>
    <t>20t</t>
  </si>
  <si>
    <t>60t</t>
  </si>
  <si>
    <t>Mt Wilhelm?</t>
  </si>
  <si>
    <t>Mt. Wilhelm?</t>
  </si>
  <si>
    <t>10t pair</t>
  </si>
  <si>
    <t>45t pair</t>
  </si>
  <si>
    <t>Volcano, disaster reduction decade</t>
  </si>
  <si>
    <t>10p pair</t>
  </si>
  <si>
    <t>Nicaragua</t>
  </si>
  <si>
    <t>QSL2</t>
  </si>
  <si>
    <t>dbl.sur.</t>
  </si>
  <si>
    <t>5¢ on 1p</t>
  </si>
  <si>
    <t>146a</t>
  </si>
  <si>
    <t>3 bars blw value</t>
  </si>
  <si>
    <t>146b</t>
  </si>
  <si>
    <t>ornaments</t>
  </si>
  <si>
    <t>146c</t>
  </si>
  <si>
    <t>147a</t>
  </si>
  <si>
    <t>147b</t>
  </si>
  <si>
    <t>dbl sur.</t>
  </si>
  <si>
    <t>148a</t>
  </si>
  <si>
    <t>148b</t>
  </si>
  <si>
    <t>br green</t>
  </si>
  <si>
    <t>O235</t>
  </si>
  <si>
    <t>O236</t>
  </si>
  <si>
    <t>O237</t>
  </si>
  <si>
    <t>O238</t>
  </si>
  <si>
    <t>O239</t>
  </si>
  <si>
    <t>O240</t>
  </si>
  <si>
    <t>O241</t>
  </si>
  <si>
    <t>O242</t>
  </si>
  <si>
    <t>O243</t>
  </si>
  <si>
    <t>O244</t>
  </si>
  <si>
    <t>RA6</t>
  </si>
  <si>
    <t>1.35p</t>
  </si>
  <si>
    <t>Prussian blue</t>
  </si>
  <si>
    <t>lt brown</t>
  </si>
  <si>
    <t>ver &amp; blk</t>
  </si>
  <si>
    <t>RA7</t>
  </si>
  <si>
    <t>2 1/2g</t>
  </si>
  <si>
    <t>blue &amp; citron</t>
  </si>
  <si>
    <t>0200-</t>
  </si>
  <si>
    <t>bis brn &amp; blk</t>
  </si>
  <si>
    <t>O84</t>
  </si>
  <si>
    <t>rose car &amp; blk</t>
  </si>
  <si>
    <t>O85</t>
  </si>
  <si>
    <t>O86</t>
  </si>
  <si>
    <t>1.50$</t>
  </si>
  <si>
    <t>Yangmingshan</t>
  </si>
  <si>
    <t>0801-032</t>
  </si>
  <si>
    <t>3$</t>
  </si>
  <si>
    <t>7.50$</t>
  </si>
  <si>
    <t>dl org &amp; prus bl</t>
  </si>
  <si>
    <t>prus grn &amp; ol</t>
  </si>
  <si>
    <t>Mont Dore ?</t>
  </si>
  <si>
    <t>1c dbl ov</t>
  </si>
  <si>
    <t>0805-031</t>
  </si>
  <si>
    <t>magenta</t>
  </si>
  <si>
    <t>Myoko</t>
  </si>
  <si>
    <t>0803-10</t>
  </si>
  <si>
    <t>Fuji by Hiroshige, Hara</t>
  </si>
  <si>
    <t>Passage of ship Gauss,</t>
  </si>
  <si>
    <t xml:space="preserve">Cartoon volcano </t>
  </si>
  <si>
    <t>144a</t>
  </si>
  <si>
    <t>bar below value</t>
  </si>
  <si>
    <t>144b</t>
  </si>
  <si>
    <t>144c</t>
  </si>
  <si>
    <t>144d</t>
  </si>
  <si>
    <t>dbl. sur. 1 inv.</t>
  </si>
  <si>
    <t>145b</t>
  </si>
  <si>
    <t>145c</t>
  </si>
  <si>
    <t>402b</t>
  </si>
  <si>
    <t>402f</t>
  </si>
  <si>
    <t>324b</t>
  </si>
  <si>
    <t>324f</t>
  </si>
  <si>
    <t>51c</t>
  </si>
  <si>
    <t>7c</t>
  </si>
  <si>
    <t>Ship and view of island</t>
  </si>
  <si>
    <t>Atlantic relay station</t>
  </si>
  <si>
    <t>834b</t>
  </si>
  <si>
    <t>834f</t>
  </si>
  <si>
    <t>volcanoes, stylized</t>
  </si>
  <si>
    <t>Pelee, Mt.</t>
  </si>
  <si>
    <t>1600-12</t>
  </si>
  <si>
    <t>orange &amp; rose</t>
  </si>
  <si>
    <t>Dore, Mt.</t>
  </si>
  <si>
    <t>2.80fr</t>
  </si>
  <si>
    <t>Auvergne</t>
  </si>
  <si>
    <t>3fr</t>
  </si>
  <si>
    <t>brn red grn</t>
  </si>
  <si>
    <t>Cochons, Is. de</t>
  </si>
  <si>
    <t>Guanziling, Shuei Huo Tong Yan</t>
  </si>
  <si>
    <t>25$</t>
  </si>
  <si>
    <t>555a</t>
  </si>
  <si>
    <t>1L89</t>
  </si>
  <si>
    <t>1L90</t>
  </si>
  <si>
    <t>1p inv. ovp.</t>
  </si>
  <si>
    <t>1L91</t>
  </si>
  <si>
    <t>1L93</t>
  </si>
  <si>
    <t>80b</t>
  </si>
  <si>
    <t>Ophiolite Conference</t>
  </si>
  <si>
    <t>1005-05</t>
  </si>
  <si>
    <t>1005-</t>
  </si>
  <si>
    <t>E</t>
  </si>
  <si>
    <t>Slemish, Antrim mountains</t>
  </si>
  <si>
    <t>purple &amp; red</t>
  </si>
  <si>
    <t>Map of St. Kitts, Nevis</t>
  </si>
  <si>
    <t>gray &amp; ultra</t>
  </si>
  <si>
    <t>£2.40</t>
  </si>
  <si>
    <t>Map of Anguilla &amp; dependencies</t>
  </si>
  <si>
    <t>ST. LUCIA</t>
  </si>
  <si>
    <t xml:space="preserve">green  </t>
  </si>
  <si>
    <t>dull carmine</t>
  </si>
  <si>
    <t>1¢</t>
  </si>
  <si>
    <t>rose</t>
  </si>
  <si>
    <t>2¢</t>
  </si>
  <si>
    <t>Arenal</t>
  </si>
  <si>
    <t>1405-033</t>
  </si>
  <si>
    <t>C752</t>
  </si>
  <si>
    <t>lil rose &amp; bl gy</t>
  </si>
  <si>
    <t>C786</t>
  </si>
  <si>
    <t>C806</t>
  </si>
  <si>
    <t>Huadian (Hua Tien)</t>
  </si>
  <si>
    <t>Yilan (I Lan)</t>
  </si>
  <si>
    <t>Maps, Geography day</t>
  </si>
  <si>
    <t>70f</t>
  </si>
  <si>
    <t>Map, South Pacific, geography day</t>
  </si>
  <si>
    <t>View of Island and map</t>
  </si>
  <si>
    <t>Map of South Pacific</t>
  </si>
  <si>
    <t>100d</t>
  </si>
  <si>
    <t>ZAMBIA</t>
  </si>
  <si>
    <t>1500k</t>
  </si>
  <si>
    <t>Meru</t>
  </si>
  <si>
    <t>Tsurugi</t>
  </si>
  <si>
    <t xml:space="preserve">Fuji </t>
  </si>
  <si>
    <t>60y</t>
  </si>
  <si>
    <t>volcano  , power station</t>
  </si>
  <si>
    <t>08??-</t>
  </si>
  <si>
    <t>08?????</t>
  </si>
  <si>
    <t>62y</t>
  </si>
  <si>
    <t>Tateyama</t>
  </si>
  <si>
    <t>0803-08</t>
  </si>
  <si>
    <t>1960a</t>
  </si>
  <si>
    <t>41y</t>
  </si>
  <si>
    <t>80y</t>
  </si>
  <si>
    <t>Pair</t>
  </si>
  <si>
    <t>55y</t>
  </si>
  <si>
    <t>Tsurugu-dake</t>
  </si>
  <si>
    <t>0803-??</t>
  </si>
  <si>
    <t>75y</t>
  </si>
  <si>
    <t>brn red</t>
  </si>
  <si>
    <t>85y</t>
  </si>
  <si>
    <t>125y</t>
  </si>
  <si>
    <t>160y</t>
  </si>
  <si>
    <t>KENYA</t>
  </si>
  <si>
    <t>yellow &amp; blk</t>
  </si>
  <si>
    <t>O192</t>
  </si>
  <si>
    <t>O193</t>
  </si>
  <si>
    <t>177d</t>
  </si>
  <si>
    <t>177e</t>
  </si>
  <si>
    <t>177f</t>
  </si>
  <si>
    <t>177g</t>
  </si>
  <si>
    <t>178a</t>
  </si>
  <si>
    <t>4a</t>
  </si>
  <si>
    <t>4c</t>
  </si>
  <si>
    <t>dl red viol</t>
  </si>
  <si>
    <t>RAS AL KHAIMA</t>
  </si>
  <si>
    <t>90r</t>
  </si>
  <si>
    <t>Souv. Sheet (6)</t>
  </si>
  <si>
    <t>Souv.sheet (6)</t>
  </si>
  <si>
    <t>dl yellow</t>
  </si>
  <si>
    <t>org &amp; blk</t>
  </si>
  <si>
    <t>Pacaya</t>
  </si>
  <si>
    <t>1402-11</t>
  </si>
  <si>
    <t>133a</t>
  </si>
  <si>
    <t>5.50p</t>
  </si>
  <si>
    <t>Apo</t>
  </si>
  <si>
    <t>0701-03</t>
  </si>
  <si>
    <t>C94</t>
  </si>
  <si>
    <t>C95</t>
  </si>
  <si>
    <t>N15</t>
  </si>
  <si>
    <t>Mayon &amp; Fuji</t>
  </si>
  <si>
    <t>N17</t>
  </si>
  <si>
    <t>N21</t>
  </si>
  <si>
    <t>N23</t>
  </si>
  <si>
    <t>Pinatubo</t>
  </si>
  <si>
    <t>0703-083</t>
  </si>
  <si>
    <t>25cor sheet of 1</t>
  </si>
  <si>
    <t>Momotombo &amp; butterfly</t>
  </si>
  <si>
    <t>1.50cor</t>
  </si>
  <si>
    <t>lt olive green</t>
  </si>
  <si>
    <t>Arms of Santa Isabel</t>
  </si>
  <si>
    <t>B39</t>
  </si>
  <si>
    <t>B40</t>
  </si>
  <si>
    <t>B45</t>
  </si>
  <si>
    <t>B46</t>
  </si>
  <si>
    <t>5c + 5c</t>
  </si>
  <si>
    <t>Arms of Bata</t>
  </si>
  <si>
    <t>15c + 10c</t>
  </si>
  <si>
    <t>50c + 10c</t>
  </si>
  <si>
    <t>C279</t>
  </si>
  <si>
    <t>75a</t>
  </si>
  <si>
    <t>Kao Island</t>
  </si>
  <si>
    <t>CO172</t>
  </si>
  <si>
    <t xml:space="preserve">1pa  </t>
  </si>
  <si>
    <t>Nuatoputapu &amp; Tafahi islands</t>
  </si>
  <si>
    <t>Airplane over island</t>
  </si>
  <si>
    <t>Truck and shoreline</t>
  </si>
  <si>
    <t>900sh</t>
  </si>
  <si>
    <t>2500sh S/S</t>
  </si>
  <si>
    <t>URUGUAY</t>
  </si>
  <si>
    <t>757e</t>
  </si>
  <si>
    <t>Man with conch and Yasur</t>
  </si>
  <si>
    <t>dl grn blue</t>
  </si>
  <si>
    <t>10c on 6c</t>
  </si>
  <si>
    <t>0803-28</t>
  </si>
  <si>
    <t>545a</t>
  </si>
  <si>
    <t>Towada &amp; Hakkoda</t>
  </si>
  <si>
    <t>Norikura</t>
  </si>
  <si>
    <t>0803-06</t>
  </si>
  <si>
    <t>Zhongxingzhan (Chung Kiang Chen)</t>
  </si>
  <si>
    <t>Tongjianggou (Chung Kiang Chen)</t>
  </si>
  <si>
    <t>Fuqin (Fu Chin)</t>
  </si>
  <si>
    <t>Heishantou (Hei Shan Tow)</t>
  </si>
  <si>
    <t>Heli (Ho Li)</t>
  </si>
  <si>
    <t>Helidun (Ho Li Tun)</t>
  </si>
  <si>
    <t>Xintaijie (Hsin Tai Tze)</t>
  </si>
  <si>
    <t>Huzhuandun (Hu Chuan Tun)</t>
  </si>
  <si>
    <t>Huapichang (Hua Pi Chang)</t>
  </si>
  <si>
    <t>Huashulin (Hua Shu Lin)</t>
  </si>
  <si>
    <t>Huinan (Hui Nan)</t>
  </si>
  <si>
    <t>Map of Solomons</t>
  </si>
  <si>
    <t>0505-</t>
  </si>
  <si>
    <t>1sh3p</t>
  </si>
  <si>
    <t>1L62</t>
  </si>
  <si>
    <t>1L73</t>
  </si>
  <si>
    <t>yellow grn</t>
  </si>
  <si>
    <t>1L74</t>
  </si>
  <si>
    <t>1L74a</t>
  </si>
  <si>
    <t>259a</t>
  </si>
  <si>
    <t>259b</t>
  </si>
  <si>
    <t>260a</t>
  </si>
  <si>
    <t>1col</t>
  </si>
  <si>
    <t>PITCAIRN</t>
  </si>
  <si>
    <t>red lil rose vio</t>
  </si>
  <si>
    <t>Teneguia</t>
  </si>
  <si>
    <t>lilac &amp; red bn</t>
  </si>
  <si>
    <t>60l</t>
  </si>
  <si>
    <t>Map of St Kitts Nevis</t>
  </si>
  <si>
    <t>QATAR</t>
  </si>
  <si>
    <t>223a</t>
  </si>
  <si>
    <t>Stamp of map stamp of Niuafo'ou</t>
  </si>
  <si>
    <t>230l</t>
  </si>
  <si>
    <t>125l</t>
  </si>
  <si>
    <t>brn &amp; red brn</t>
  </si>
  <si>
    <t>SENEGAL</t>
  </si>
  <si>
    <t>75fr</t>
  </si>
  <si>
    <t>SIERRA LEONE</t>
  </si>
  <si>
    <t>25le</t>
  </si>
  <si>
    <t>Ashi and Hakone</t>
  </si>
  <si>
    <t>1168g</t>
  </si>
  <si>
    <t>volcano,overflown  Merapi?</t>
  </si>
  <si>
    <t>volcano,dormant  Ranjani</t>
  </si>
  <si>
    <t>C254</t>
  </si>
  <si>
    <t>C255</t>
  </si>
  <si>
    <t>3 cor</t>
  </si>
  <si>
    <t>C256</t>
  </si>
  <si>
    <t>C288</t>
  </si>
  <si>
    <t>brn red &amp; em</t>
  </si>
  <si>
    <t>Nejapa-Ticomo, sulfur lake</t>
  </si>
  <si>
    <t>Cascade Bay</t>
  </si>
  <si>
    <t>ZB1</t>
  </si>
  <si>
    <t>ZB2</t>
  </si>
  <si>
    <t>ZSP1</t>
  </si>
  <si>
    <t>Kilauea</t>
  </si>
  <si>
    <t>Sunset Crater</t>
  </si>
  <si>
    <t>LOCALS</t>
  </si>
  <si>
    <t>Clipperton Island</t>
  </si>
  <si>
    <t>20 centavos</t>
  </si>
  <si>
    <t>80$ sheet of 5</t>
  </si>
  <si>
    <t>Sangay, Potosi</t>
  </si>
  <si>
    <t>300$</t>
  </si>
  <si>
    <t>MANAMA</t>
  </si>
  <si>
    <t>O150a</t>
  </si>
  <si>
    <t>centovo</t>
  </si>
  <si>
    <t>O150b</t>
  </si>
  <si>
    <t>contavo</t>
  </si>
  <si>
    <t>O150c</t>
  </si>
  <si>
    <t>O150d</t>
  </si>
  <si>
    <t>O150e</t>
  </si>
  <si>
    <t>1 omitted at u.l.</t>
  </si>
  <si>
    <t>O151</t>
  </si>
  <si>
    <t>O151a</t>
  </si>
  <si>
    <t>centovos</t>
  </si>
  <si>
    <t>O151b</t>
  </si>
  <si>
    <t>contavos</t>
  </si>
  <si>
    <t>O151c</t>
  </si>
  <si>
    <t>O151d</t>
  </si>
  <si>
    <t>O152</t>
  </si>
  <si>
    <t>O152a</t>
  </si>
  <si>
    <t>Centenary National Geology Institute</t>
  </si>
  <si>
    <t>Popocatapetl</t>
  </si>
  <si>
    <t>O152b</t>
  </si>
  <si>
    <t>O152c</t>
  </si>
  <si>
    <t>O152d</t>
  </si>
  <si>
    <t>O153</t>
  </si>
  <si>
    <t>O153a</t>
  </si>
  <si>
    <t>O153b</t>
  </si>
  <si>
    <t>O153c</t>
  </si>
  <si>
    <t>O153d</t>
  </si>
  <si>
    <t>O154</t>
  </si>
  <si>
    <t>5¢ on 3¢</t>
  </si>
  <si>
    <t>4p no wmk</t>
  </si>
  <si>
    <t>O154a</t>
  </si>
  <si>
    <t>O154b</t>
  </si>
  <si>
    <t>O154c</t>
  </si>
  <si>
    <t>O154d</t>
  </si>
  <si>
    <t>O154e</t>
  </si>
  <si>
    <t>O187</t>
  </si>
  <si>
    <t>Z504</t>
  </si>
  <si>
    <t>Z505</t>
  </si>
  <si>
    <t>Z505a</t>
  </si>
  <si>
    <t>Z581</t>
  </si>
  <si>
    <t>Z581a</t>
  </si>
  <si>
    <t>Z603</t>
  </si>
  <si>
    <t>Z613</t>
  </si>
  <si>
    <t>Z621</t>
  </si>
  <si>
    <t>Z638</t>
  </si>
  <si>
    <t>Z639</t>
  </si>
  <si>
    <t>Z639a</t>
  </si>
  <si>
    <t>Z643</t>
  </si>
  <si>
    <t>Z644</t>
  </si>
  <si>
    <t>Z646a</t>
  </si>
  <si>
    <t>Z669</t>
  </si>
  <si>
    <t>Z670</t>
  </si>
  <si>
    <t>Z671</t>
  </si>
  <si>
    <t>Z672</t>
  </si>
  <si>
    <t>Z672a</t>
  </si>
  <si>
    <t>Z681</t>
  </si>
  <si>
    <t>brn &amp; crim</t>
  </si>
  <si>
    <t>Mulan (Mu Lan)</t>
  </si>
  <si>
    <t>Mudanchuan (Mu Tan Chuan)</t>
  </si>
  <si>
    <t>Chistmas seal</t>
  </si>
  <si>
    <t>10¢ on 1¢</t>
  </si>
  <si>
    <t>O188</t>
  </si>
  <si>
    <t>O189</t>
  </si>
  <si>
    <t>20¢ on 1¢</t>
  </si>
  <si>
    <t>1494a</t>
  </si>
  <si>
    <t>1494b</t>
  </si>
  <si>
    <t>1494c</t>
  </si>
  <si>
    <t>1$ ovpt</t>
  </si>
  <si>
    <t>1p perf 13</t>
  </si>
  <si>
    <t>1p imp x serrate perf</t>
  </si>
  <si>
    <t>108d</t>
  </si>
  <si>
    <t>1p imp horiz or vert</t>
  </si>
  <si>
    <t>108f</t>
  </si>
  <si>
    <t>1p booklet of 8</t>
  </si>
  <si>
    <t>131a</t>
  </si>
  <si>
    <t>131b</t>
  </si>
  <si>
    <t>1p booklet of 6</t>
  </si>
  <si>
    <t>131d</t>
  </si>
  <si>
    <t>1p ovp Victoria Land</t>
  </si>
  <si>
    <t>131e</t>
  </si>
  <si>
    <t>1p ovp aukland Exhib</t>
  </si>
  <si>
    <t>1p thin hard paper</t>
  </si>
  <si>
    <t>1p official</t>
  </si>
  <si>
    <t>O24</t>
  </si>
  <si>
    <t>O24a</t>
  </si>
  <si>
    <t>1p pane of 6</t>
  </si>
  <si>
    <t>1p redrawn</t>
  </si>
  <si>
    <t>dl violet</t>
  </si>
  <si>
    <t>Nevado de Toluca</t>
  </si>
  <si>
    <t>1401-</t>
  </si>
  <si>
    <t>ol grn &amp; bis b</t>
  </si>
  <si>
    <t>Ajusco</t>
  </si>
  <si>
    <t>1401-08</t>
  </si>
  <si>
    <t>blk &amp; yel grn</t>
  </si>
  <si>
    <t>ind &amp; mar</t>
  </si>
  <si>
    <t>pair + label</t>
  </si>
  <si>
    <t>Map of Marquesas Islands</t>
  </si>
  <si>
    <t>Papeete beach and map label</t>
  </si>
  <si>
    <t>Suka granti and coastline</t>
  </si>
  <si>
    <t>2173a</t>
  </si>
  <si>
    <t>Milos</t>
  </si>
  <si>
    <t xml:space="preserve">70fr  </t>
  </si>
  <si>
    <t>Nioumatchoua island, Moheli</t>
  </si>
  <si>
    <t>C136</t>
  </si>
  <si>
    <t>Est Is.</t>
  </si>
  <si>
    <t>0304-05</t>
  </si>
  <si>
    <t>GAMBIA</t>
  </si>
  <si>
    <t>5d</t>
  </si>
  <si>
    <t>1205-01</t>
  </si>
  <si>
    <t>yellow &amp; black</t>
  </si>
  <si>
    <t>corroe</t>
  </si>
  <si>
    <t>ovpt down</t>
  </si>
  <si>
    <t>ovpt doubled</t>
  </si>
  <si>
    <t>lght blue &amp; black</t>
  </si>
  <si>
    <t xml:space="preserve">20s </t>
  </si>
  <si>
    <t>view and Panam "Samoan Clipper"</t>
  </si>
  <si>
    <t>C9</t>
  </si>
  <si>
    <t xml:space="preserve">10s </t>
  </si>
  <si>
    <t xml:space="preserve">12s </t>
  </si>
  <si>
    <t>2.35e</t>
  </si>
  <si>
    <t>dk brn &amp; yel</t>
  </si>
  <si>
    <t>SAUDI ARABIA</t>
  </si>
  <si>
    <t>75h</t>
  </si>
  <si>
    <t>disasters, lava flow</t>
  </si>
  <si>
    <t>150h</t>
  </si>
  <si>
    <t>1/2p on 1/2p</t>
  </si>
  <si>
    <t>Chimborazo</t>
  </si>
  <si>
    <t>1502-</t>
  </si>
  <si>
    <t>yellow &amp; car</t>
  </si>
  <si>
    <t>dk brown</t>
  </si>
  <si>
    <t>sl black</t>
  </si>
  <si>
    <t>1000-</t>
  </si>
  <si>
    <t>Avachinskaya</t>
  </si>
  <si>
    <t>1000-10</t>
  </si>
  <si>
    <t>Kurile Isl.</t>
  </si>
  <si>
    <t>0900-</t>
  </si>
  <si>
    <t>Elbrus</t>
  </si>
  <si>
    <t>Kazbek</t>
  </si>
  <si>
    <t>RWANDA</t>
  </si>
  <si>
    <t>Mikeno</t>
  </si>
  <si>
    <t>4.50fr</t>
  </si>
  <si>
    <t>Gahinga &amp; Muhabora</t>
  </si>
  <si>
    <t>Blu grn &amp; blk</t>
  </si>
  <si>
    <t>MR1</t>
  </si>
  <si>
    <t>MR2</t>
  </si>
  <si>
    <t>MR3</t>
  </si>
  <si>
    <t>MR4</t>
  </si>
  <si>
    <t>MR5</t>
  </si>
  <si>
    <t>0507-061</t>
  </si>
  <si>
    <t>Torres</t>
  </si>
  <si>
    <t>25v souvenir sh.</t>
  </si>
  <si>
    <t>B135</t>
  </si>
  <si>
    <t>2190d</t>
  </si>
  <si>
    <t>2190h</t>
  </si>
  <si>
    <t>2248h</t>
  </si>
  <si>
    <t>500a pair</t>
  </si>
  <si>
    <t>lt blue, ultra &amp; yellow</t>
  </si>
  <si>
    <t>AUSTRIA</t>
  </si>
  <si>
    <t>Lake Rudolph</t>
  </si>
  <si>
    <t>7fr</t>
  </si>
  <si>
    <t>carmine and black</t>
  </si>
  <si>
    <t>dp blue &amp; brown orange</t>
  </si>
  <si>
    <t>Lake Kivu</t>
  </si>
  <si>
    <t>B27</t>
  </si>
  <si>
    <t>prussian blue</t>
  </si>
  <si>
    <t>Cezanne and Auvergne?</t>
  </si>
  <si>
    <t>violet blue, blue, green</t>
  </si>
  <si>
    <t>Cilaos Church Reunion</t>
  </si>
  <si>
    <t>3.40fr</t>
  </si>
  <si>
    <t>Mt Aiguille</t>
  </si>
  <si>
    <t>381a</t>
  </si>
  <si>
    <t>20,2,5</t>
  </si>
  <si>
    <t>Ararat   strip of three</t>
  </si>
  <si>
    <t>7r</t>
  </si>
  <si>
    <t>Ararat and eagle</t>
  </si>
  <si>
    <t>50k</t>
  </si>
  <si>
    <t>Ararat and communic.</t>
  </si>
  <si>
    <t>12r</t>
  </si>
  <si>
    <t xml:space="preserve">dk brown </t>
  </si>
  <si>
    <t xml:space="preserve">violet </t>
  </si>
  <si>
    <t>J37</t>
  </si>
  <si>
    <t>brt blue green</t>
  </si>
  <si>
    <t>slate gray</t>
  </si>
  <si>
    <t>org red</t>
  </si>
  <si>
    <t>MAYOTTE</t>
  </si>
  <si>
    <t>map, dead volcano</t>
  </si>
  <si>
    <t>MEXICO</t>
  </si>
  <si>
    <t>blue &amp; red brn</t>
  </si>
  <si>
    <t>Volcano, boats</t>
  </si>
  <si>
    <t>Edinburgh Castle, re-engraved</t>
  </si>
  <si>
    <t>Personalized with Rallye sur un Volcan</t>
  </si>
  <si>
    <t>227a</t>
  </si>
  <si>
    <t>227b</t>
  </si>
  <si>
    <t>228a</t>
  </si>
  <si>
    <t>229a</t>
  </si>
  <si>
    <t>229b</t>
  </si>
  <si>
    <t>229c</t>
  </si>
  <si>
    <t>229d</t>
  </si>
  <si>
    <t>233a</t>
  </si>
  <si>
    <t>266a</t>
  </si>
  <si>
    <t>266b</t>
  </si>
  <si>
    <t>267a</t>
  </si>
  <si>
    <t>267b</t>
  </si>
  <si>
    <t>268a</t>
  </si>
  <si>
    <t>268b</t>
  </si>
  <si>
    <t>268c</t>
  </si>
  <si>
    <t>268d</t>
  </si>
  <si>
    <t>269a</t>
  </si>
  <si>
    <t>269b</t>
  </si>
  <si>
    <t>269c</t>
  </si>
  <si>
    <t>269d</t>
  </si>
  <si>
    <t>269e</t>
  </si>
  <si>
    <t>270a</t>
  </si>
  <si>
    <t>270b</t>
  </si>
  <si>
    <t>270c</t>
  </si>
  <si>
    <t>270d</t>
  </si>
  <si>
    <t>271a</t>
  </si>
  <si>
    <t>990a-b</t>
  </si>
  <si>
    <t>990c</t>
  </si>
  <si>
    <t>991a-b</t>
  </si>
  <si>
    <t>991c</t>
  </si>
  <si>
    <t>1013a</t>
  </si>
  <si>
    <t>1019a</t>
  </si>
  <si>
    <t>View of Skagafhordur</t>
  </si>
  <si>
    <t>Grimsey Island</t>
  </si>
  <si>
    <t>Papey Island</t>
  </si>
  <si>
    <t>Esja Mountain</t>
  </si>
  <si>
    <t xml:space="preserve">Snaefell </t>
  </si>
  <si>
    <t>Vigur Island</t>
  </si>
  <si>
    <t>Flatey Island</t>
  </si>
  <si>
    <t>Surdurgata, Reykjavik</t>
  </si>
  <si>
    <t>Saefari &amp; Saevar ferries</t>
  </si>
  <si>
    <t>gray bl &amp; oran</t>
  </si>
  <si>
    <t>C364</t>
  </si>
  <si>
    <t>3 col</t>
  </si>
  <si>
    <t>El Picaco</t>
  </si>
  <si>
    <t>483J</t>
  </si>
  <si>
    <t>2.50$</t>
  </si>
  <si>
    <t>922j</t>
  </si>
  <si>
    <t>1.15$</t>
  </si>
  <si>
    <t>6$</t>
  </si>
  <si>
    <t>NEPAL</t>
  </si>
  <si>
    <t>18r</t>
  </si>
  <si>
    <t>NETHERLANDS INDIES</t>
  </si>
  <si>
    <t>7½¢</t>
  </si>
  <si>
    <t>olive gray</t>
  </si>
  <si>
    <t>volcano</t>
  </si>
  <si>
    <t>0603-</t>
  </si>
  <si>
    <t>40m</t>
  </si>
  <si>
    <t>60m</t>
  </si>
  <si>
    <t>232a</t>
  </si>
  <si>
    <t>train and ?</t>
  </si>
  <si>
    <t>72p</t>
  </si>
  <si>
    <t>1960g</t>
  </si>
  <si>
    <t>vert imperf. pair</t>
  </si>
  <si>
    <t>Yellowstone</t>
  </si>
  <si>
    <t>Pinney's Beach</t>
  </si>
  <si>
    <t>Columnar basalt, Nanjing</t>
  </si>
  <si>
    <t>Souv. Sheet 750fr</t>
  </si>
  <si>
    <t>Minerals with volcano backdrop</t>
  </si>
  <si>
    <t>Moai statues, Easter Island, monuments</t>
  </si>
  <si>
    <t>Fuji from Hodogaya</t>
  </si>
  <si>
    <t>Fuji from Lake Kawaguchi</t>
  </si>
  <si>
    <t>Fuji from Owari</t>
  </si>
  <si>
    <t>Fuji from Tsukudajima in Edo</t>
  </si>
  <si>
    <t>Fuji from teahouse at Yoshida</t>
  </si>
  <si>
    <t>Fuji from Tagonoura</t>
  </si>
  <si>
    <t>Fuji from Mishima-goe</t>
  </si>
  <si>
    <t>Fuji from Sumida river in Edo</t>
  </si>
  <si>
    <t>Fuji from Fukagawa in Edo</t>
  </si>
  <si>
    <t>10fr on 100fr</t>
  </si>
  <si>
    <t>red &amp; purple</t>
  </si>
  <si>
    <t>0401-04</t>
  </si>
  <si>
    <t>657a</t>
  </si>
  <si>
    <t>Kaikohe, Bay of Islands</t>
  </si>
  <si>
    <t>0401-011</t>
  </si>
  <si>
    <t>Rotorua</t>
  </si>
  <si>
    <t>Auckland</t>
  </si>
  <si>
    <t>0401-02</t>
  </si>
  <si>
    <t>41c</t>
  </si>
  <si>
    <t>40p</t>
  </si>
  <si>
    <t>50b</t>
  </si>
  <si>
    <t>rose lilac</t>
  </si>
  <si>
    <t>C85</t>
  </si>
  <si>
    <t>100b</t>
  </si>
  <si>
    <t>C113</t>
  </si>
  <si>
    <t>rose carmine</t>
  </si>
  <si>
    <t>C114</t>
  </si>
  <si>
    <t>1.40b</t>
  </si>
  <si>
    <t>emerald</t>
  </si>
  <si>
    <t>C115</t>
  </si>
  <si>
    <t>2.50b</t>
  </si>
  <si>
    <t>C116</t>
  </si>
  <si>
    <t>3b</t>
  </si>
  <si>
    <t>C117</t>
  </si>
  <si>
    <t>BRAZIL</t>
  </si>
  <si>
    <t>1.23r</t>
  </si>
  <si>
    <t>1805-051</t>
  </si>
  <si>
    <t>Canoeing on Lake Rotoiti, Haroharo Caldera</t>
  </si>
  <si>
    <t>40c self adhes.</t>
  </si>
  <si>
    <t>2L30a</t>
  </si>
  <si>
    <t>5¢    "</t>
  </si>
  <si>
    <t>2L33a</t>
  </si>
  <si>
    <t>15¢   "</t>
  </si>
  <si>
    <t>2L36</t>
  </si>
  <si>
    <t>2L50a</t>
  </si>
  <si>
    <t>3¢ vert. imperf.</t>
  </si>
  <si>
    <t>2L51</t>
  </si>
  <si>
    <t>2L52</t>
  </si>
  <si>
    <t>2L53</t>
  </si>
  <si>
    <t>2L54</t>
  </si>
  <si>
    <t>Fuji in a snowstorm, Hokusai</t>
  </si>
  <si>
    <t>17 x 33c + label</t>
  </si>
  <si>
    <t xml:space="preserve">Fuji  </t>
  </si>
  <si>
    <t>825c</t>
  </si>
  <si>
    <t>3 x 1$</t>
  </si>
  <si>
    <t>Journey T.T.C.O.T.E, Verne</t>
  </si>
  <si>
    <t>Fuji, at  Swan Lake in Shinano</t>
  </si>
  <si>
    <t>1.45k</t>
  </si>
  <si>
    <t>Canary Islands</t>
  </si>
  <si>
    <t>C464</t>
  </si>
  <si>
    <t>Hawaiian Islands map</t>
  </si>
  <si>
    <t xml:space="preserve">Changbaishan </t>
  </si>
  <si>
    <t xml:space="preserve">3col  </t>
  </si>
  <si>
    <t>Coco Island view</t>
  </si>
  <si>
    <t>brn red &amp; dk br</t>
  </si>
  <si>
    <t>dk grn &amp;dk br</t>
  </si>
  <si>
    <t>Ruwenzori, Mountains of the Moon</t>
  </si>
  <si>
    <t>ARGENTINA</t>
  </si>
  <si>
    <t>5p</t>
  </si>
  <si>
    <t>gray brown</t>
  </si>
  <si>
    <t>Tierra del Fuego</t>
  </si>
  <si>
    <t>1508-</t>
  </si>
  <si>
    <t>695e</t>
  </si>
  <si>
    <t>dark brown</t>
  </si>
  <si>
    <t>2p</t>
  </si>
  <si>
    <t>50y on 5f</t>
  </si>
  <si>
    <t>C569</t>
  </si>
  <si>
    <t>C570</t>
  </si>
  <si>
    <t>souv. Sheet of five</t>
  </si>
  <si>
    <t>dark blue &amp; red</t>
  </si>
  <si>
    <t>bright blue &amp; red</t>
  </si>
  <si>
    <t>bright rose &amp; brown</t>
  </si>
  <si>
    <t>mag &amp; blk</t>
  </si>
  <si>
    <t>O72</t>
  </si>
  <si>
    <t>4¢</t>
  </si>
  <si>
    <t>lt bl &amp; blk</t>
  </si>
  <si>
    <t>O73</t>
  </si>
  <si>
    <t>O74</t>
  </si>
  <si>
    <t>ocher &amp; blk</t>
  </si>
  <si>
    <t>O75</t>
  </si>
  <si>
    <t>rose red &amp; blk</t>
  </si>
  <si>
    <t>O76</t>
  </si>
  <si>
    <t>Jiangxi Yingtan</t>
  </si>
  <si>
    <t>2L55</t>
  </si>
  <si>
    <t>2L56</t>
  </si>
  <si>
    <t>2L57</t>
  </si>
  <si>
    <t>2L58</t>
  </si>
  <si>
    <t>2L59</t>
  </si>
  <si>
    <t>2L60</t>
  </si>
  <si>
    <t>2L61</t>
  </si>
  <si>
    <t>2L62</t>
  </si>
  <si>
    <t>2L63</t>
  </si>
  <si>
    <t>2L64</t>
  </si>
  <si>
    <t>Ball Bay, Norfolk Island</t>
  </si>
  <si>
    <t>0508-03</t>
  </si>
  <si>
    <t>Pantelleria</t>
  </si>
  <si>
    <t>0101-</t>
  </si>
  <si>
    <t>Etna?</t>
  </si>
  <si>
    <t>Vesuvius cartoon</t>
  </si>
  <si>
    <t>E26</t>
  </si>
  <si>
    <t>C24</t>
  </si>
  <si>
    <t>Zukwala</t>
  </si>
  <si>
    <t>dull purple</t>
  </si>
  <si>
    <t>JAPAN</t>
  </si>
  <si>
    <t>4s</t>
  </si>
  <si>
    <t>16fr</t>
  </si>
  <si>
    <t>Yi'an (I An)</t>
  </si>
  <si>
    <t>C46</t>
  </si>
  <si>
    <t>80¢</t>
  </si>
  <si>
    <t>olive green</t>
  </si>
  <si>
    <t>C53</t>
  </si>
  <si>
    <t>C54</t>
  </si>
  <si>
    <t>C55</t>
  </si>
  <si>
    <t>yellow orange</t>
  </si>
  <si>
    <t>C56</t>
  </si>
  <si>
    <t>C57</t>
  </si>
  <si>
    <t>C58</t>
  </si>
  <si>
    <t>C59</t>
  </si>
  <si>
    <t>Mountain and child (not sure which)</t>
  </si>
  <si>
    <t>Aerial view Deception Island</t>
  </si>
  <si>
    <t>Mt. Baker</t>
  </si>
  <si>
    <t>1201-01</t>
  </si>
  <si>
    <t>7e</t>
  </si>
  <si>
    <t>11e</t>
  </si>
  <si>
    <t>stylized volcano</t>
  </si>
  <si>
    <t>Abtouyoua Mtn?? - defeats google</t>
  </si>
  <si>
    <t>black on cream</t>
  </si>
  <si>
    <t>873l</t>
  </si>
  <si>
    <t>Aconcagua?</t>
  </si>
  <si>
    <t>55f</t>
  </si>
  <si>
    <t>Jose de Caldas &amp; Mountain IGY</t>
  </si>
  <si>
    <t>C309</t>
  </si>
  <si>
    <t>C310</t>
  </si>
  <si>
    <t>View of Dzaoudzi</t>
  </si>
  <si>
    <t>Alaila Dada</t>
  </si>
  <si>
    <t>289a</t>
  </si>
  <si>
    <t>inv.sur</t>
  </si>
  <si>
    <t>290a</t>
  </si>
  <si>
    <t>290b</t>
  </si>
  <si>
    <t>291a</t>
  </si>
  <si>
    <t>291b</t>
  </si>
  <si>
    <t>292a</t>
  </si>
  <si>
    <t>292b</t>
  </si>
  <si>
    <t>292c</t>
  </si>
  <si>
    <t>TF on back</t>
  </si>
  <si>
    <t>293b</t>
  </si>
  <si>
    <t>sur. on back</t>
  </si>
  <si>
    <t>5 omitted</t>
  </si>
  <si>
    <t>294a</t>
  </si>
  <si>
    <t>294b</t>
  </si>
  <si>
    <t>bar at foot</t>
  </si>
  <si>
    <t>grn &amp; chstnt</t>
  </si>
  <si>
    <t>Monu, Monuriki Island</t>
  </si>
  <si>
    <t>Ravilevu Nature reserve</t>
  </si>
  <si>
    <t>inverted overprint</t>
  </si>
  <si>
    <t>double overprint</t>
  </si>
  <si>
    <t>Venezuela</t>
  </si>
  <si>
    <t>pair, one not sur.</t>
  </si>
  <si>
    <t>imperf</t>
  </si>
  <si>
    <t>NL1a</t>
  </si>
  <si>
    <t>NLss</t>
  </si>
  <si>
    <t>5p 39 x 27</t>
  </si>
  <si>
    <t>Columnar jointing, Colbert Mtn</t>
  </si>
  <si>
    <t>3.70fr</t>
  </si>
  <si>
    <t>Mt D'Alsace Kerguelen</t>
  </si>
  <si>
    <t>C70a</t>
  </si>
  <si>
    <t>Columbus and Pitons</t>
  </si>
  <si>
    <t>Mourne Gimie</t>
  </si>
  <si>
    <t>2.70pa</t>
  </si>
  <si>
    <t>Canoe and island</t>
  </si>
  <si>
    <t>Lava with pyroxene crystal</t>
  </si>
  <si>
    <t>Sakurajima</t>
  </si>
  <si>
    <t>0802-08</t>
  </si>
  <si>
    <t>maroon</t>
  </si>
  <si>
    <t>Chausu-dake</t>
  </si>
  <si>
    <t>0803-15</t>
  </si>
  <si>
    <t>Inspectors on rim</t>
  </si>
  <si>
    <t>12 1/2p</t>
  </si>
  <si>
    <t>view of island</t>
  </si>
  <si>
    <t>The Patches</t>
  </si>
  <si>
    <t>s/s</t>
  </si>
  <si>
    <t>17th century views</t>
  </si>
  <si>
    <t>Fugen-dake</t>
  </si>
  <si>
    <t>violet brn</t>
  </si>
  <si>
    <t>Hakusan</t>
  </si>
  <si>
    <t>Strip of four</t>
  </si>
  <si>
    <t>Sint Maarten, flag, arms &amp; map</t>
  </si>
  <si>
    <t>Ben More, Mull</t>
  </si>
  <si>
    <t>14**</t>
  </si>
  <si>
    <t>Pichupichu</t>
  </si>
  <si>
    <t>Chachani</t>
  </si>
  <si>
    <t>Volcanoes of Peru</t>
  </si>
  <si>
    <t>gray violet</t>
  </si>
  <si>
    <t>Fernando Po map</t>
  </si>
  <si>
    <t>0204-</t>
  </si>
  <si>
    <t>brt green</t>
  </si>
  <si>
    <t>FIJI</t>
  </si>
  <si>
    <t>grn &amp; or brn</t>
  </si>
  <si>
    <t>Fiji map</t>
  </si>
  <si>
    <t>0405-</t>
  </si>
  <si>
    <t>2½p</t>
  </si>
  <si>
    <t>134a</t>
  </si>
  <si>
    <t>134b</t>
  </si>
  <si>
    <t>135a</t>
  </si>
  <si>
    <t>Z95</t>
  </si>
  <si>
    <t>Z556</t>
  </si>
  <si>
    <t>Z557</t>
  </si>
  <si>
    <t>Z558</t>
  </si>
  <si>
    <t>Z559</t>
  </si>
  <si>
    <t>Z559a</t>
  </si>
  <si>
    <t>Z549</t>
  </si>
  <si>
    <t>0803-04</t>
  </si>
  <si>
    <t>Fukushima, Bandai</t>
  </si>
  <si>
    <t>Oshino, Fuji</t>
  </si>
  <si>
    <t>68p</t>
  </si>
  <si>
    <t>Overprinted B</t>
  </si>
  <si>
    <t>NL8</t>
  </si>
  <si>
    <t>NL9</t>
  </si>
  <si>
    <t>"R" overprint</t>
  </si>
  <si>
    <t>Gorgona Island komatiite</t>
  </si>
  <si>
    <t>STATIONERY</t>
  </si>
  <si>
    <t>Roumania</t>
  </si>
  <si>
    <t>5000l</t>
  </si>
  <si>
    <t>San Salvador?</t>
  </si>
  <si>
    <t>Chichontepec</t>
  </si>
  <si>
    <t xml:space="preserve">30c </t>
  </si>
  <si>
    <t>coffee and volcano?</t>
  </si>
  <si>
    <t>310a</t>
  </si>
  <si>
    <t>ats for cts</t>
  </si>
  <si>
    <t>321a</t>
  </si>
  <si>
    <t>321b</t>
  </si>
  <si>
    <t>337K</t>
  </si>
  <si>
    <t>338a</t>
  </si>
  <si>
    <t>338b</t>
  </si>
  <si>
    <t>338c</t>
  </si>
  <si>
    <t>sur on # 305</t>
  </si>
  <si>
    <t>279e</t>
  </si>
  <si>
    <t>279f</t>
  </si>
  <si>
    <t>timbre fiscal blk</t>
  </si>
  <si>
    <t>280a</t>
  </si>
  <si>
    <t>orange red</t>
  </si>
  <si>
    <t>C68</t>
  </si>
  <si>
    <t>10p</t>
  </si>
  <si>
    <t>gray green&amp;</t>
  </si>
  <si>
    <t>C88</t>
  </si>
  <si>
    <t>sapphire</t>
  </si>
  <si>
    <t>C101</t>
  </si>
  <si>
    <t>C102</t>
  </si>
  <si>
    <t>C103</t>
  </si>
  <si>
    <t>C123</t>
  </si>
  <si>
    <t>C135</t>
  </si>
  <si>
    <t>O50</t>
  </si>
  <si>
    <t>RA1</t>
  </si>
  <si>
    <t>O25</t>
  </si>
  <si>
    <t>O28</t>
  </si>
  <si>
    <t>O49</t>
  </si>
  <si>
    <t>O98</t>
  </si>
  <si>
    <t>O100</t>
  </si>
  <si>
    <t>O101</t>
  </si>
  <si>
    <t>O103</t>
  </si>
  <si>
    <t>O106</t>
  </si>
  <si>
    <t>O110</t>
  </si>
  <si>
    <t>O112</t>
  </si>
  <si>
    <t>O113</t>
  </si>
  <si>
    <t>O115</t>
  </si>
  <si>
    <t>O321</t>
  </si>
  <si>
    <t>O322</t>
  </si>
  <si>
    <t>O344</t>
  </si>
  <si>
    <t>O346</t>
  </si>
  <si>
    <t>SAMOA</t>
  </si>
  <si>
    <t>brn vio &amp; sl bl</t>
  </si>
  <si>
    <t>C64</t>
  </si>
  <si>
    <t>C65</t>
  </si>
  <si>
    <t>C67</t>
  </si>
  <si>
    <t>50d</t>
  </si>
  <si>
    <t>bl green</t>
  </si>
  <si>
    <t>IRELAND</t>
  </si>
  <si>
    <t>32p</t>
  </si>
  <si>
    <t>volcano  St. Brendan</t>
  </si>
  <si>
    <t>ITALY</t>
  </si>
  <si>
    <t>20l</t>
  </si>
  <si>
    <t>blue violet</t>
  </si>
  <si>
    <t>Vesuvius</t>
  </si>
  <si>
    <t>0101-02</t>
  </si>
  <si>
    <t>35l</t>
  </si>
  <si>
    <t>Sunwu (Sun Wu)</t>
  </si>
  <si>
    <t>NL0501</t>
  </si>
  <si>
    <t>NL0501a</t>
  </si>
  <si>
    <t>Arms of Ambato - Tungurahua</t>
  </si>
  <si>
    <t>C399</t>
  </si>
  <si>
    <t>C400</t>
  </si>
  <si>
    <t>Map of Martinique</t>
  </si>
  <si>
    <t>1.25fr on 1fr dbl sur.</t>
  </si>
  <si>
    <t>1.50fr on 1fr dbl sur.</t>
  </si>
  <si>
    <t>265b</t>
  </si>
  <si>
    <t>265c</t>
  </si>
  <si>
    <t>265d</t>
  </si>
  <si>
    <t>279a</t>
  </si>
  <si>
    <t>yellow val</t>
  </si>
  <si>
    <t>279b</t>
  </si>
  <si>
    <t>black val</t>
  </si>
  <si>
    <t>Flamingo suggests East Africa</t>
  </si>
  <si>
    <t>No idea</t>
  </si>
  <si>
    <t>Paulsbohemia, print your own stamps</t>
  </si>
  <si>
    <t>Gilligan's Isle</t>
  </si>
  <si>
    <t>varied</t>
  </si>
  <si>
    <t>80 somethings</t>
  </si>
  <si>
    <t>0304-03</t>
  </si>
  <si>
    <t>brt bl &amp; dl gr</t>
  </si>
  <si>
    <t>Amsterdam, map</t>
  </si>
  <si>
    <t>C20</t>
  </si>
  <si>
    <t>Kerguelen, map</t>
  </si>
  <si>
    <t>bl &amp; blk</t>
  </si>
  <si>
    <t>3.50fr</t>
  </si>
  <si>
    <t>slate &amp; blue</t>
  </si>
  <si>
    <t>Kerguelen</t>
  </si>
  <si>
    <t>C100</t>
  </si>
  <si>
    <t>3.90fr</t>
  </si>
  <si>
    <t>dk bl &amp; sepia</t>
  </si>
  <si>
    <t>Penguin Is</t>
  </si>
  <si>
    <t>0304-06</t>
  </si>
  <si>
    <t>8.40fr</t>
  </si>
  <si>
    <t>75c on 15c</t>
  </si>
  <si>
    <t xml:space="preserve">carmine  </t>
  </si>
  <si>
    <t>1s on 20c</t>
  </si>
  <si>
    <t>1 1/2 s on 30c</t>
  </si>
  <si>
    <t>3s on 60c</t>
  </si>
  <si>
    <t>2L1</t>
  </si>
  <si>
    <t>2L2</t>
  </si>
  <si>
    <t>2L3</t>
  </si>
  <si>
    <t>2L4</t>
  </si>
  <si>
    <t>2L5</t>
  </si>
  <si>
    <t>2L6</t>
  </si>
  <si>
    <t>C99</t>
  </si>
  <si>
    <t>Map of islands</t>
  </si>
  <si>
    <t>1.40db on 3db</t>
  </si>
  <si>
    <t>C454</t>
  </si>
  <si>
    <t>C455</t>
  </si>
  <si>
    <t>C456</t>
  </si>
  <si>
    <t>C457</t>
  </si>
  <si>
    <t>C458</t>
  </si>
  <si>
    <t>C459</t>
  </si>
  <si>
    <t>C460</t>
  </si>
  <si>
    <t>C461</t>
  </si>
  <si>
    <t>C462</t>
  </si>
  <si>
    <t>20c on 50c</t>
  </si>
  <si>
    <t>dp bl</t>
  </si>
  <si>
    <t>20c on 1 cor</t>
  </si>
  <si>
    <t>grn blk</t>
  </si>
  <si>
    <t>20c on 2 cor</t>
  </si>
  <si>
    <t>20c on 3 cor</t>
  </si>
  <si>
    <t>dark carmine</t>
  </si>
  <si>
    <t>20c on 5 cor</t>
  </si>
  <si>
    <t>20c on 10 cor</t>
  </si>
  <si>
    <t>20c on 20 cor</t>
  </si>
  <si>
    <t>1828e</t>
  </si>
  <si>
    <t>Toba</t>
  </si>
  <si>
    <t>5000r souv. Sheet</t>
  </si>
  <si>
    <t>2022e</t>
  </si>
  <si>
    <t>Ranau</t>
  </si>
  <si>
    <t>0601-251</t>
  </si>
  <si>
    <t>Gamalama</t>
  </si>
  <si>
    <t>0608-06</t>
  </si>
  <si>
    <t>0603-31</t>
  </si>
  <si>
    <t>350r</t>
  </si>
  <si>
    <t>Bratan</t>
  </si>
  <si>
    <t>0604-001</t>
  </si>
  <si>
    <t>1000r</t>
  </si>
  <si>
    <t>Tengger</t>
  </si>
  <si>
    <t>B69</t>
  </si>
  <si>
    <t>15s + 10s</t>
  </si>
  <si>
    <t>B70</t>
  </si>
  <si>
    <t>green &amp; lt brn</t>
  </si>
  <si>
    <t>Soufriere, Guadeloupe</t>
  </si>
  <si>
    <t>deep violet</t>
  </si>
  <si>
    <t>Parinacota &amp; Pomerape</t>
  </si>
  <si>
    <t>2r + 50s</t>
  </si>
  <si>
    <t xml:space="preserve">blk brn  </t>
  </si>
  <si>
    <t>B75</t>
  </si>
  <si>
    <t>3r + 1r</t>
  </si>
  <si>
    <t>B76</t>
  </si>
  <si>
    <t>5r + 2.50r</t>
  </si>
  <si>
    <t>B154</t>
  </si>
  <si>
    <t>4r + 2r</t>
  </si>
  <si>
    <t>Agung, Bali</t>
  </si>
  <si>
    <t>0604-02</t>
  </si>
  <si>
    <t>B155</t>
  </si>
  <si>
    <t>6r + 3r</t>
  </si>
  <si>
    <t>B210</t>
  </si>
  <si>
    <t>5r + 50s</t>
  </si>
  <si>
    <t>B210a</t>
  </si>
  <si>
    <t>Hiuchidake</t>
  </si>
  <si>
    <t>Hiuchidake volcanoes</t>
  </si>
  <si>
    <t>Aso volcanoes</t>
  </si>
  <si>
    <t>16y</t>
  </si>
  <si>
    <t>Hodaka (Hotaka)</t>
  </si>
  <si>
    <t>Yahiko</t>
  </si>
  <si>
    <t>Ambulance and volcano</t>
  </si>
  <si>
    <t>1402-</t>
  </si>
  <si>
    <t>C320</t>
  </si>
  <si>
    <t>C350</t>
  </si>
  <si>
    <t>O13</t>
  </si>
  <si>
    <t>O16</t>
  </si>
  <si>
    <t>O20</t>
  </si>
  <si>
    <t xml:space="preserve">car rose </t>
  </si>
  <si>
    <t>5c grn Franco invert</t>
  </si>
  <si>
    <t>alpine club centenary</t>
  </si>
  <si>
    <t>1L68a</t>
  </si>
  <si>
    <t>1L68b</t>
  </si>
  <si>
    <t>1L69</t>
  </si>
  <si>
    <t>1L70</t>
  </si>
  <si>
    <t>1L70a</t>
  </si>
  <si>
    <t>1L71</t>
  </si>
  <si>
    <t>1209-</t>
  </si>
  <si>
    <t>Devils Tower</t>
  </si>
  <si>
    <t>5 cor</t>
  </si>
  <si>
    <t>Volcanoes</t>
  </si>
  <si>
    <t>1404-</t>
  </si>
  <si>
    <t>24 cor</t>
  </si>
  <si>
    <t>2.25 cor</t>
  </si>
  <si>
    <t>Concepcion</t>
  </si>
  <si>
    <t>Nikko-Shirane</t>
  </si>
  <si>
    <t>0803-14</t>
  </si>
  <si>
    <t>Fuji by various artists</t>
  </si>
  <si>
    <t>1000sh souv.sh.</t>
  </si>
  <si>
    <t>cartoon volcano and x-section</t>
  </si>
  <si>
    <t>SOUTH GEORGIA</t>
  </si>
  <si>
    <t>Cape Egmont lighthouse</t>
  </si>
  <si>
    <t>St. Peter's rocks off Brazil</t>
  </si>
  <si>
    <t>Meteorites and active volcanoes</t>
  </si>
  <si>
    <t>955a</t>
  </si>
  <si>
    <t>map of Mayotte</t>
  </si>
  <si>
    <t>5.20fr</t>
  </si>
  <si>
    <t>Lake Dziani Dzaha</t>
  </si>
  <si>
    <t>46c</t>
  </si>
  <si>
    <t>Mt. Coungui</t>
  </si>
  <si>
    <t>Sada Bay</t>
  </si>
  <si>
    <t>Mamoudzou</t>
  </si>
  <si>
    <t>Dzaoudzi Rock</t>
  </si>
  <si>
    <t>1.50e</t>
  </si>
  <si>
    <t>30.50p</t>
  </si>
  <si>
    <t>0100-02</t>
  </si>
  <si>
    <t>50fr</t>
  </si>
  <si>
    <t>Gerbier de Jonc, Vivarais</t>
  </si>
  <si>
    <t>5p wmk4</t>
  </si>
  <si>
    <t>O198</t>
  </si>
  <si>
    <t>O210</t>
  </si>
  <si>
    <t>O210a</t>
  </si>
  <si>
    <t>O211</t>
  </si>
  <si>
    <t>O212</t>
  </si>
  <si>
    <t>O213</t>
  </si>
  <si>
    <t>O214</t>
  </si>
  <si>
    <t>O215</t>
  </si>
  <si>
    <t>O216</t>
  </si>
  <si>
    <t>O216a</t>
  </si>
  <si>
    <t>dbl. ovpt.</t>
  </si>
  <si>
    <t>O217</t>
  </si>
  <si>
    <t>O218</t>
  </si>
  <si>
    <t>O219</t>
  </si>
  <si>
    <t>O219a</t>
  </si>
  <si>
    <t>O220</t>
  </si>
  <si>
    <t>O221</t>
  </si>
  <si>
    <t>O222</t>
  </si>
  <si>
    <t>O222a</t>
  </si>
  <si>
    <t>O222b</t>
  </si>
  <si>
    <t>pair, 1 without</t>
  </si>
  <si>
    <t>O223</t>
  </si>
  <si>
    <t>O223a</t>
  </si>
  <si>
    <t>O223b</t>
  </si>
  <si>
    <t>O224</t>
  </si>
  <si>
    <t>O224a</t>
  </si>
  <si>
    <t>O224b</t>
  </si>
  <si>
    <t>O225</t>
  </si>
  <si>
    <t>O225a</t>
  </si>
  <si>
    <t>O226</t>
  </si>
  <si>
    <t>C51</t>
  </si>
  <si>
    <t>O226a</t>
  </si>
  <si>
    <t>O227</t>
  </si>
  <si>
    <t>O227a</t>
  </si>
  <si>
    <t>2886a</t>
  </si>
  <si>
    <t>Boat and Moorea?</t>
  </si>
  <si>
    <t>Coastline</t>
  </si>
  <si>
    <t>Borabora airfield</t>
  </si>
  <si>
    <t>To offset barbarism on March 10-11th</t>
  </si>
  <si>
    <t>1L?</t>
  </si>
  <si>
    <t>12th Congress National Stenogranco</t>
  </si>
  <si>
    <t>2002?</t>
  </si>
  <si>
    <t>Jingbo</t>
  </si>
  <si>
    <t>80f</t>
  </si>
  <si>
    <t>Eynhallow</t>
  </si>
  <si>
    <t>4 values 10p to 75p</t>
  </si>
  <si>
    <t>250fr</t>
  </si>
  <si>
    <t>350fr</t>
  </si>
  <si>
    <t>Cook at Easter Island</t>
  </si>
  <si>
    <t>TOGO</t>
  </si>
  <si>
    <t>C134a</t>
  </si>
  <si>
    <t>UMM AL QIWAIN</t>
  </si>
  <si>
    <t>nl1</t>
  </si>
  <si>
    <t>nl2</t>
  </si>
  <si>
    <t>nl3</t>
  </si>
  <si>
    <t>nl4</t>
  </si>
  <si>
    <t>nl5</t>
  </si>
  <si>
    <t>nl6</t>
  </si>
  <si>
    <t>482?</t>
  </si>
  <si>
    <t>2y on 5f</t>
  </si>
  <si>
    <t>black &amp; red</t>
  </si>
  <si>
    <t>2y on 13f</t>
  </si>
  <si>
    <t>olive &amp; multi</t>
  </si>
  <si>
    <t>Mining Pumice</t>
  </si>
  <si>
    <t>303a</t>
  </si>
  <si>
    <t>blue &amp; multi</t>
  </si>
  <si>
    <t>Map of Dominica</t>
  </si>
  <si>
    <t>Orange yellow</t>
  </si>
  <si>
    <t>In red, 8mm w/wo .</t>
  </si>
  <si>
    <t>in violet 8mm w/wo .</t>
  </si>
  <si>
    <t>in blue with. 8mm</t>
  </si>
  <si>
    <t>in black 6 1/2 or 8mm</t>
  </si>
  <si>
    <t>N24</t>
  </si>
  <si>
    <t>N27</t>
  </si>
  <si>
    <t>C39a</t>
  </si>
  <si>
    <t>inv surch</t>
  </si>
  <si>
    <t>C39b</t>
  </si>
  <si>
    <t>grn &amp; or</t>
  </si>
  <si>
    <t>pur &amp; grn</t>
  </si>
  <si>
    <t>4p Churchill op</t>
  </si>
  <si>
    <t>1805-05</t>
  </si>
  <si>
    <t>1p</t>
  </si>
  <si>
    <t>grn &amp; blk</t>
  </si>
  <si>
    <t>1 1/2p</t>
  </si>
  <si>
    <t>rose red</t>
  </si>
  <si>
    <t>bluish gry&amp;gry</t>
  </si>
  <si>
    <t>3p</t>
  </si>
  <si>
    <t>blk&amp;yellow</t>
  </si>
  <si>
    <t>olive &amp; lilac</t>
  </si>
  <si>
    <t>6p</t>
  </si>
  <si>
    <t>rose lilac &amp;gry</t>
  </si>
  <si>
    <t>8p</t>
  </si>
  <si>
    <t>gold,red,blue</t>
  </si>
  <si>
    <t>N233</t>
  </si>
  <si>
    <t>16d ovprnt Epirus</t>
  </si>
  <si>
    <t>Edinburgh Castle</t>
  </si>
  <si>
    <t>gray  &amp; brn</t>
  </si>
  <si>
    <t>ultra &amp; brn</t>
  </si>
  <si>
    <t>Caldas Department Ruiz?</t>
  </si>
  <si>
    <t>1501-03</t>
  </si>
  <si>
    <t>C26</t>
  </si>
  <si>
    <t>slate green</t>
  </si>
  <si>
    <t>C27</t>
  </si>
  <si>
    <t>dp green</t>
  </si>
  <si>
    <t>C28</t>
  </si>
  <si>
    <t>red brown &amp;</t>
  </si>
  <si>
    <t>C28a</t>
  </si>
  <si>
    <t>imperf pair</t>
  </si>
  <si>
    <t xml:space="preserve">red brown </t>
  </si>
  <si>
    <t xml:space="preserve">Toliman </t>
  </si>
  <si>
    <t>C29</t>
  </si>
  <si>
    <t>C30</t>
  </si>
  <si>
    <t>Le Pouce</t>
  </si>
  <si>
    <t>brn &amp; org red</t>
  </si>
  <si>
    <t>9.65fr</t>
  </si>
  <si>
    <t>gold</t>
  </si>
  <si>
    <t>Crater Lake Oregon</t>
  </si>
  <si>
    <t>25c?</t>
  </si>
  <si>
    <t>Santorini cartoon</t>
  </si>
  <si>
    <t>MANCHUKUO</t>
  </si>
  <si>
    <t>4f</t>
  </si>
  <si>
    <t>dl ol-green</t>
  </si>
  <si>
    <t>12f</t>
  </si>
  <si>
    <t>1½f</t>
  </si>
  <si>
    <t>dl green</t>
  </si>
  <si>
    <t>3c ovp habilitada</t>
  </si>
  <si>
    <t>3c ovp VIII vueleta</t>
  </si>
  <si>
    <t>3c ovp feria mundial..</t>
  </si>
  <si>
    <t>3c ovp III reunion</t>
  </si>
  <si>
    <t>NL45</t>
  </si>
  <si>
    <t>Peru</t>
  </si>
  <si>
    <t>140fr</t>
  </si>
  <si>
    <t>tan,blk &amp; brn</t>
  </si>
  <si>
    <t>Symposium on interplate volcanism</t>
  </si>
  <si>
    <t>482a</t>
  </si>
  <si>
    <t>501a</t>
  </si>
  <si>
    <t>Laguna Verde, Ruiz</t>
  </si>
  <si>
    <t>94fr</t>
  </si>
  <si>
    <t>Map of St. Vincent</t>
  </si>
  <si>
    <t>dk &amp; lt blue</t>
  </si>
  <si>
    <t>2p perf 14</t>
  </si>
  <si>
    <t>2p perf 13 1/2</t>
  </si>
  <si>
    <t>1L93a</t>
  </si>
  <si>
    <t>double sur.</t>
  </si>
  <si>
    <t>C39c</t>
  </si>
  <si>
    <t>pair +1 &amp; -1</t>
  </si>
  <si>
    <t>C40a</t>
  </si>
  <si>
    <t>C41a</t>
  </si>
  <si>
    <t>175c</t>
  </si>
  <si>
    <t>175d</t>
  </si>
  <si>
    <t>b inv.</t>
  </si>
  <si>
    <t>175e</t>
  </si>
  <si>
    <t>c inv.</t>
  </si>
  <si>
    <t>175f</t>
  </si>
  <si>
    <t>175g</t>
  </si>
  <si>
    <t>5 omit</t>
  </si>
  <si>
    <t>2d x 12</t>
  </si>
  <si>
    <t>1d</t>
  </si>
  <si>
    <t>Fuji and tea fields</t>
  </si>
  <si>
    <t>Hodaka</t>
  </si>
  <si>
    <t>30d x 4</t>
  </si>
  <si>
    <t>1.30fr</t>
  </si>
  <si>
    <t>340d</t>
  </si>
  <si>
    <t>340f</t>
  </si>
  <si>
    <t>2L29</t>
  </si>
  <si>
    <t>2L30</t>
  </si>
  <si>
    <t>2L31</t>
  </si>
  <si>
    <t>2L32</t>
  </si>
  <si>
    <t>2L33</t>
  </si>
  <si>
    <t>2L34</t>
  </si>
  <si>
    <t>blk brn &amp; blk</t>
  </si>
  <si>
    <t>O87</t>
  </si>
  <si>
    <t>rose lake &amp; bl</t>
  </si>
  <si>
    <t>O88</t>
  </si>
  <si>
    <t>ind &amp; blk</t>
  </si>
  <si>
    <t>O89</t>
  </si>
  <si>
    <t>O90</t>
  </si>
  <si>
    <t>55¢</t>
  </si>
  <si>
    <t>dk vio &amp; blk</t>
  </si>
  <si>
    <t>p viol &amp; blk</t>
  </si>
  <si>
    <t>Map of St.Lucia</t>
  </si>
  <si>
    <t>scarlet &amp; blk</t>
  </si>
  <si>
    <t>Piton</t>
  </si>
  <si>
    <t>Piton?</t>
  </si>
  <si>
    <t>ST. VINCENT</t>
  </si>
  <si>
    <t>Soufriere, Crater Lake</t>
  </si>
  <si>
    <t>Tuamotu</t>
  </si>
  <si>
    <t>4fr</t>
  </si>
  <si>
    <t>8fr</t>
  </si>
  <si>
    <t>Marquesas</t>
  </si>
  <si>
    <t>Gambier</t>
  </si>
  <si>
    <t>Ua Pou</t>
  </si>
  <si>
    <t>Motu Tapu</t>
  </si>
  <si>
    <t>Raiatea</t>
  </si>
  <si>
    <t>34fr</t>
  </si>
  <si>
    <t>KUWAIT</t>
  </si>
  <si>
    <t>Edinburgh Castle ovp Kuwait</t>
  </si>
  <si>
    <t>Z73</t>
  </si>
  <si>
    <t>Z75</t>
  </si>
  <si>
    <t>Z102</t>
  </si>
  <si>
    <t>Z120</t>
  </si>
  <si>
    <t>Z137</t>
  </si>
  <si>
    <t>Z205</t>
  </si>
  <si>
    <t>Z206</t>
  </si>
  <si>
    <t>Z206a</t>
  </si>
  <si>
    <t>Z240</t>
  </si>
  <si>
    <t>Z242</t>
  </si>
  <si>
    <t>Z243</t>
  </si>
  <si>
    <t>Z244</t>
  </si>
  <si>
    <t>Z244a</t>
  </si>
  <si>
    <t>Kyrenia</t>
  </si>
  <si>
    <t>0102-</t>
  </si>
  <si>
    <t>190a</t>
  </si>
  <si>
    <t>dbl ovpt.</t>
  </si>
  <si>
    <t>DENMARK</t>
  </si>
  <si>
    <t>COMORO ISLANDS</t>
  </si>
  <si>
    <t>120fr</t>
  </si>
  <si>
    <t>Karthala</t>
  </si>
  <si>
    <t>0303-01</t>
  </si>
  <si>
    <t>COOK ISLANDS</t>
  </si>
  <si>
    <t>vio &amp;blk</t>
  </si>
  <si>
    <t>Avarua Harbour</t>
  </si>
  <si>
    <t>dl vio &amp; bl grn</t>
  </si>
  <si>
    <t>88a</t>
  </si>
  <si>
    <t>88b</t>
  </si>
  <si>
    <t>3p on 1 1/2p</t>
  </si>
  <si>
    <t xml:space="preserve">violet  &amp; blk </t>
  </si>
  <si>
    <t>Ikurangi</t>
  </si>
  <si>
    <t>brn &amp; violet</t>
  </si>
  <si>
    <t>Map of Hervey Islands</t>
  </si>
  <si>
    <t>car &amp; brn</t>
  </si>
  <si>
    <t>Map of Raratonga</t>
  </si>
  <si>
    <t>ultra &amp; grn</t>
  </si>
  <si>
    <t>Map of Aitutaki</t>
  </si>
  <si>
    <t>C398</t>
  </si>
  <si>
    <t>Mts Aorai &amp; Orohena</t>
  </si>
  <si>
    <t>180fr</t>
  </si>
  <si>
    <t>60fr</t>
  </si>
  <si>
    <t>Borabora painting</t>
  </si>
  <si>
    <t>Borabora aerial photo</t>
  </si>
  <si>
    <t>Polynesian landscapes</t>
  </si>
  <si>
    <t>Canoe championship</t>
  </si>
  <si>
    <t>Matavai Bay</t>
  </si>
  <si>
    <t>130 fr + label</t>
  </si>
  <si>
    <t>Tahiti map</t>
  </si>
  <si>
    <t>260fr</t>
  </si>
  <si>
    <t>24fr</t>
  </si>
  <si>
    <t>Amsterdam and Kerguelen + label</t>
  </si>
  <si>
    <t>0304-</t>
  </si>
  <si>
    <t>Crater lake and arch</t>
  </si>
  <si>
    <t>red brown and silver</t>
  </si>
  <si>
    <t>Pinney's Beach, Nevis</t>
  </si>
  <si>
    <t>2.75 pair</t>
  </si>
  <si>
    <t>View of Island</t>
  </si>
  <si>
    <t>1.20s</t>
  </si>
  <si>
    <t>5000p pair</t>
  </si>
  <si>
    <t>Map of Tahiti, scouts</t>
  </si>
  <si>
    <t>22c souv. Sheet</t>
  </si>
  <si>
    <t>blk &amp; red</t>
  </si>
  <si>
    <t>C683</t>
  </si>
  <si>
    <t>car rse &amp; vi.bl</t>
  </si>
  <si>
    <t>C684</t>
  </si>
  <si>
    <t>Chimborazo, #370 ovp Loor a Chile</t>
  </si>
  <si>
    <t>Mt. Misery</t>
  </si>
  <si>
    <t>violet  &amp; blk</t>
  </si>
  <si>
    <t>dk gray &amp; blk</t>
  </si>
  <si>
    <t>2 1/2p</t>
  </si>
  <si>
    <t>2sh 6p</t>
  </si>
  <si>
    <t>orange yellow</t>
  </si>
  <si>
    <t>41b</t>
  </si>
  <si>
    <t>perf 14</t>
  </si>
  <si>
    <t>perf 13½</t>
  </si>
  <si>
    <t>286b</t>
  </si>
  <si>
    <t>TF double</t>
  </si>
  <si>
    <t>287a</t>
  </si>
  <si>
    <t>287b</t>
  </si>
  <si>
    <t>0805-032</t>
  </si>
  <si>
    <t>582a</t>
  </si>
  <si>
    <t>Shikotsu &amp; Yotei</t>
  </si>
  <si>
    <t>0805-</t>
  </si>
  <si>
    <t>Unzen</t>
  </si>
  <si>
    <t>C428</t>
  </si>
  <si>
    <t>Isola Egadi</t>
  </si>
  <si>
    <t>5d x 8</t>
  </si>
  <si>
    <t>1537f</t>
  </si>
  <si>
    <t>35c on 2c</t>
  </si>
  <si>
    <t>1501-161</t>
  </si>
  <si>
    <t>40c on souv. Sheet</t>
  </si>
  <si>
    <t>1920?</t>
  </si>
  <si>
    <t>1965?</t>
  </si>
  <si>
    <t>No value</t>
  </si>
  <si>
    <t>Deep blue</t>
  </si>
  <si>
    <t>Daughters of Armenia Inc</t>
  </si>
  <si>
    <t xml:space="preserve">Deep ultra </t>
  </si>
  <si>
    <t>carmine lake</t>
  </si>
  <si>
    <t>24y</t>
  </si>
  <si>
    <t>463a</t>
  </si>
  <si>
    <t>0805-07</t>
  </si>
  <si>
    <t>dp yellow grn</t>
  </si>
  <si>
    <t>bt blue</t>
  </si>
  <si>
    <t>504a</t>
  </si>
  <si>
    <t>Zao</t>
  </si>
  <si>
    <t>0803-19</t>
  </si>
  <si>
    <t>B58</t>
  </si>
  <si>
    <t>20 + 10 cents</t>
  </si>
  <si>
    <t>red &amp; gray</t>
  </si>
  <si>
    <t>brt blue</t>
  </si>
  <si>
    <t>chestnut brn</t>
  </si>
  <si>
    <t>Hakone</t>
  </si>
  <si>
    <t>0803-02</t>
  </si>
  <si>
    <t>Towada</t>
  </si>
  <si>
    <t>0803-271</t>
  </si>
  <si>
    <t>Hakkoda</t>
  </si>
  <si>
    <t>blue &amp; yellow</t>
  </si>
  <si>
    <t>Fumarole pipes in lake Abbe</t>
  </si>
  <si>
    <t>car &amp; buff</t>
  </si>
  <si>
    <t>0805-06</t>
  </si>
  <si>
    <t>306a</t>
  </si>
  <si>
    <t>311a</t>
  </si>
  <si>
    <t>Datun</t>
  </si>
  <si>
    <t>1y</t>
  </si>
  <si>
    <t>364a</t>
  </si>
  <si>
    <t>364b</t>
  </si>
  <si>
    <t>2y</t>
  </si>
  <si>
    <t>8y</t>
  </si>
  <si>
    <t>14y</t>
  </si>
  <si>
    <t>15v</t>
  </si>
  <si>
    <t>1000b</t>
  </si>
  <si>
    <t>60c</t>
  </si>
  <si>
    <t>Cliffs</t>
  </si>
  <si>
    <t>262a</t>
  </si>
  <si>
    <t>262b</t>
  </si>
  <si>
    <t>Yale</t>
  </si>
  <si>
    <t>262c</t>
  </si>
  <si>
    <t>262d</t>
  </si>
  <si>
    <t>262e</t>
  </si>
  <si>
    <t>ol gry &amp; lilac</t>
  </si>
  <si>
    <t>gry grn straw</t>
  </si>
  <si>
    <t>car &amp; blue</t>
  </si>
  <si>
    <t>gray &amp; black</t>
  </si>
  <si>
    <t>greenish blue &amp; black</t>
  </si>
  <si>
    <t>red violet &amp; black</t>
  </si>
  <si>
    <t>orange &amp; black</t>
  </si>
  <si>
    <t>dark blue &amp; black</t>
  </si>
  <si>
    <t>prussian blue &amp; black</t>
  </si>
  <si>
    <t>7.50cor</t>
  </si>
  <si>
    <t>bird and Momotombo</t>
  </si>
  <si>
    <t>Arms of Pedro Moncayo - Cayambe?</t>
  </si>
  <si>
    <t>Arms of Mejia - Ruminahui</t>
  </si>
  <si>
    <t>Hakone stamp on stamp</t>
  </si>
  <si>
    <t>Fuji Hiroshige</t>
  </si>
  <si>
    <t>Fuji Phila Nippon</t>
  </si>
  <si>
    <t>Hodakadake</t>
  </si>
  <si>
    <t>Chuzenji</t>
  </si>
  <si>
    <t>Inaccessible Island</t>
  </si>
  <si>
    <t>Gough Island</t>
  </si>
  <si>
    <t>Tristan view</t>
  </si>
  <si>
    <t>45p</t>
  </si>
  <si>
    <t>TURKEY</t>
  </si>
  <si>
    <t>Erciyes Dagi</t>
  </si>
  <si>
    <t>0103-01</t>
  </si>
  <si>
    <t>7 1/2l</t>
  </si>
  <si>
    <t>Agri Dagi (Ararat)</t>
  </si>
  <si>
    <t>UGANDA</t>
  </si>
  <si>
    <t>60sh</t>
  </si>
  <si>
    <t>90sh</t>
  </si>
  <si>
    <t>120sh</t>
  </si>
  <si>
    <t>250sh</t>
  </si>
  <si>
    <t>VANUATU</t>
  </si>
  <si>
    <t>Misery Crater</t>
  </si>
  <si>
    <t>1600-</t>
  </si>
  <si>
    <t>Moonhole, Bequia</t>
  </si>
  <si>
    <t>1¢ magenta ovp.</t>
  </si>
  <si>
    <t>2L27a</t>
  </si>
  <si>
    <t>2¢    "</t>
  </si>
  <si>
    <t>Quest and view of Island</t>
  </si>
  <si>
    <t>The Column, Drakensburg</t>
  </si>
  <si>
    <t>Crossing the Drakensburg</t>
  </si>
  <si>
    <t>Thermal power station</t>
  </si>
  <si>
    <t>50c on 5c</t>
  </si>
  <si>
    <t>60c on 5c</t>
  </si>
  <si>
    <t>Overprinted BO.</t>
  </si>
  <si>
    <t>Brazil</t>
  </si>
  <si>
    <t>Overprinted Br or BR</t>
  </si>
  <si>
    <t>9 1/2 mm</t>
  </si>
  <si>
    <t>NL10</t>
  </si>
  <si>
    <t>NL11</t>
  </si>
  <si>
    <t>NL12</t>
  </si>
  <si>
    <t>NL13</t>
  </si>
  <si>
    <t>NL14</t>
  </si>
  <si>
    <t>7mm in black</t>
  </si>
  <si>
    <t>NL15</t>
  </si>
  <si>
    <t>20c "R"</t>
  </si>
  <si>
    <t>Canada</t>
  </si>
  <si>
    <t>Overprinted CA.</t>
  </si>
  <si>
    <t>Canal Zone</t>
  </si>
  <si>
    <t>"P" 10mm &amp; CZ violet</t>
  </si>
  <si>
    <t>C23b</t>
  </si>
  <si>
    <t>C23c</t>
  </si>
  <si>
    <t>C29a</t>
  </si>
  <si>
    <t>Bandai volcanoes</t>
  </si>
  <si>
    <t>10cor</t>
  </si>
  <si>
    <t>175le</t>
  </si>
  <si>
    <t>Nix Olympica</t>
  </si>
  <si>
    <t>1169a</t>
  </si>
  <si>
    <t>SOLOMON ISLANDS</t>
  </si>
  <si>
    <t>1939-51</t>
  </si>
  <si>
    <t>dp or &amp; blk</t>
  </si>
  <si>
    <t>Tinakula</t>
  </si>
  <si>
    <t>0506-01</t>
  </si>
  <si>
    <t>1956-60</t>
  </si>
  <si>
    <t>blue  &amp; blk</t>
  </si>
  <si>
    <t>73a</t>
  </si>
  <si>
    <t>6f imp. pair</t>
  </si>
  <si>
    <t>73b</t>
  </si>
  <si>
    <t xml:space="preserve">olive grn </t>
  </si>
  <si>
    <t>5f on 4f</t>
  </si>
  <si>
    <t>olive grn</t>
  </si>
  <si>
    <t>13f on 12f</t>
  </si>
  <si>
    <t>5f</t>
  </si>
  <si>
    <t>13f</t>
  </si>
  <si>
    <t>dk red brown</t>
  </si>
  <si>
    <t>158a</t>
  </si>
  <si>
    <t>5f imp. pair</t>
  </si>
  <si>
    <t>MARSHALL ISLANDS</t>
  </si>
  <si>
    <t>1pa on 2pa</t>
  </si>
  <si>
    <t>vio blue &amp; red</t>
  </si>
  <si>
    <t>Telica</t>
  </si>
  <si>
    <t>B700</t>
  </si>
  <si>
    <t>Clermont Ferrand</t>
  </si>
  <si>
    <t>3fr + 60c</t>
  </si>
  <si>
    <t>Haroun Tazieff</t>
  </si>
  <si>
    <t>C186</t>
  </si>
  <si>
    <t>C187</t>
  </si>
  <si>
    <t>C225</t>
  </si>
  <si>
    <t>C226</t>
  </si>
  <si>
    <t>Arms of Cayambe - Cayambe</t>
  </si>
  <si>
    <t>Arms of Ecuador - Chimborazo</t>
  </si>
  <si>
    <t>Arms of Latacunga - Cotopaxi</t>
  </si>
  <si>
    <t>1502-02</t>
  </si>
  <si>
    <t>View of Futuna</t>
  </si>
  <si>
    <t>41fr</t>
  </si>
  <si>
    <t>193.2a</t>
  </si>
  <si>
    <t>193.2b</t>
  </si>
  <si>
    <t>1803-03</t>
  </si>
  <si>
    <t>Discovery sheet Part 2</t>
  </si>
  <si>
    <t>768e</t>
  </si>
  <si>
    <t>769e</t>
  </si>
  <si>
    <t>Middle Island</t>
  </si>
  <si>
    <t>Discovery sheet Part 3</t>
  </si>
  <si>
    <t>Discovery sheet Part 4</t>
  </si>
  <si>
    <t xml:space="preserve">orange  </t>
  </si>
  <si>
    <t>150c</t>
  </si>
  <si>
    <t>150d</t>
  </si>
  <si>
    <t>dbl sur. inv.</t>
  </si>
  <si>
    <t>20¢ on 5p</t>
  </si>
  <si>
    <t>brown red</t>
  </si>
  <si>
    <t>Prune Island</t>
  </si>
  <si>
    <t>West Coast Sandoy</t>
  </si>
  <si>
    <t>90o</t>
  </si>
  <si>
    <t>200o</t>
  </si>
  <si>
    <t>250o</t>
  </si>
  <si>
    <t>1col on 1 col</t>
  </si>
  <si>
    <t>Hvitanes and Skalafjordur</t>
  </si>
  <si>
    <t>100o</t>
  </si>
  <si>
    <t>North coast</t>
  </si>
  <si>
    <t>150o</t>
  </si>
  <si>
    <t>Aerial view Mykines island</t>
  </si>
  <si>
    <t>180o</t>
  </si>
  <si>
    <t>766e</t>
  </si>
  <si>
    <t>767e</t>
  </si>
  <si>
    <t>Discovery sheet Part 1</t>
  </si>
  <si>
    <t>Sanchahe (San Cha Ho)</t>
  </si>
  <si>
    <t>EO1a</t>
  </si>
  <si>
    <t>EO1b</t>
  </si>
  <si>
    <t>N13</t>
  </si>
  <si>
    <t>Mayon and Fuji</t>
  </si>
  <si>
    <t>sheet of 4</t>
  </si>
  <si>
    <t>Tongaporutu Cliffs</t>
  </si>
  <si>
    <t>40c die cut 11</t>
  </si>
  <si>
    <t>40c die cut 12 3/4</t>
  </si>
  <si>
    <t>1827b</t>
  </si>
  <si>
    <t>Auckland stampshow Melbourne in margin</t>
  </si>
  <si>
    <t>10c self adhesive</t>
  </si>
  <si>
    <t>Map of St. Vincent Stamp Duty</t>
  </si>
  <si>
    <t>dark &amp; light blue</t>
  </si>
  <si>
    <t>dark &amp; light green</t>
  </si>
  <si>
    <t>20$</t>
  </si>
  <si>
    <t>dark &amp; light pink</t>
  </si>
  <si>
    <t>claret</t>
  </si>
  <si>
    <t>brown rose</t>
  </si>
  <si>
    <t>gray green</t>
  </si>
  <si>
    <t>112a</t>
  </si>
  <si>
    <t>dk blue (I)</t>
  </si>
  <si>
    <t>Illimani</t>
  </si>
  <si>
    <t>114a</t>
  </si>
  <si>
    <t>114b</t>
  </si>
  <si>
    <t>114c</t>
  </si>
  <si>
    <t>B181a</t>
  </si>
  <si>
    <t>s/s B178 x 3 +</t>
  </si>
  <si>
    <t>dk blue (II)</t>
  </si>
  <si>
    <t>C737</t>
  </si>
  <si>
    <t>C738</t>
  </si>
  <si>
    <t>C739</t>
  </si>
  <si>
    <t>Yasur, Tanna</t>
  </si>
  <si>
    <t>Potosi (Karikari caldera)</t>
  </si>
  <si>
    <t>Vidoy</t>
  </si>
  <si>
    <t>Svinoy</t>
  </si>
  <si>
    <t>Kunoy</t>
  </si>
  <si>
    <t>Bordoy</t>
  </si>
  <si>
    <t>10r</t>
  </si>
  <si>
    <t>ASCENSION</t>
  </si>
  <si>
    <t>1/2p</t>
  </si>
  <si>
    <t>blk&amp;gry</t>
  </si>
  <si>
    <t>Sandaogou (San Tao Chen)</t>
  </si>
  <si>
    <t>Shagang (Sha Kang)</t>
  </si>
  <si>
    <t>Shasongling (Sha Sung Kan)</t>
  </si>
  <si>
    <t>Shenshu (Shen Shu)</t>
  </si>
  <si>
    <t>Shuangyang (Shwang Yang)</t>
  </si>
  <si>
    <t>10¢ on 3¢</t>
  </si>
  <si>
    <t>O194</t>
  </si>
  <si>
    <t>25c on 50c</t>
  </si>
  <si>
    <t>35 on 50 cor</t>
  </si>
  <si>
    <t>50 on 3 cor</t>
  </si>
  <si>
    <t>1 cor on 2 cor</t>
  </si>
  <si>
    <t>1569c</t>
  </si>
  <si>
    <t>1569d</t>
  </si>
  <si>
    <t>1569e</t>
  </si>
  <si>
    <t>Espanola Island</t>
  </si>
  <si>
    <t>San Cristobal Island</t>
  </si>
  <si>
    <t>Bartolome Island</t>
  </si>
  <si>
    <t>Castries possessing Crozet</t>
  </si>
  <si>
    <t>black and dark brown</t>
  </si>
  <si>
    <t>Flag raising on Kerguelen</t>
  </si>
  <si>
    <t>Rockets and map of Kerguelen</t>
  </si>
  <si>
    <t>1403-07</t>
  </si>
  <si>
    <t>Usulutan</t>
  </si>
  <si>
    <t>1403-081</t>
  </si>
  <si>
    <t xml:space="preserve">dp red  </t>
  </si>
  <si>
    <t>1 col ovp plane</t>
  </si>
  <si>
    <t>C125</t>
  </si>
  <si>
    <t xml:space="preserve">ocher  </t>
  </si>
  <si>
    <t>C126</t>
  </si>
  <si>
    <t>C126a</t>
  </si>
  <si>
    <t>2500d</t>
  </si>
  <si>
    <t>221a</t>
  </si>
  <si>
    <t>221b</t>
  </si>
  <si>
    <t>221c</t>
  </si>
  <si>
    <t>221d</t>
  </si>
  <si>
    <t>222b</t>
  </si>
  <si>
    <t>222c</t>
  </si>
  <si>
    <t>222d</t>
  </si>
  <si>
    <t>222f</t>
  </si>
  <si>
    <t>222g</t>
  </si>
  <si>
    <t>230fr</t>
  </si>
  <si>
    <t>ocher, ol grn bl</t>
  </si>
  <si>
    <t>Map of Moheli</t>
  </si>
  <si>
    <t>C92</t>
  </si>
  <si>
    <t>30sh</t>
  </si>
  <si>
    <t>rose violet</t>
  </si>
  <si>
    <t>chestnut</t>
  </si>
  <si>
    <t>El Altar</t>
  </si>
  <si>
    <t>violet blue</t>
  </si>
  <si>
    <t xml:space="preserve">brown red  </t>
  </si>
  <si>
    <t>3s</t>
  </si>
  <si>
    <t>5s</t>
  </si>
  <si>
    <t>1.25pa on 1sh</t>
  </si>
  <si>
    <t>Stone marker</t>
  </si>
  <si>
    <t>Sulur</t>
  </si>
  <si>
    <t xml:space="preserve">16 1/2 s </t>
  </si>
  <si>
    <t>18s</t>
  </si>
  <si>
    <t>33s</t>
  </si>
  <si>
    <t>gray</t>
  </si>
  <si>
    <t>souv. Sheet</t>
  </si>
  <si>
    <t>Chubu volcanoes</t>
  </si>
  <si>
    <t>red brown &amp; yl green</t>
  </si>
  <si>
    <t>Lanuto'o Lake, Upolu</t>
  </si>
  <si>
    <t>Arms Fernando Poo</t>
  </si>
  <si>
    <t>Arms Tenerife</t>
  </si>
  <si>
    <t>Map of Canaries</t>
  </si>
  <si>
    <t>16p</t>
  </si>
  <si>
    <t>Garajonay N.P Gomera</t>
  </si>
  <si>
    <t>Kilimanjaro on arms</t>
  </si>
  <si>
    <t>7 1/2p</t>
  </si>
  <si>
    <t>Cow Pudding and lava</t>
  </si>
  <si>
    <t>Peak Berry and crater lake</t>
  </si>
  <si>
    <t>Sand flower and landscape</t>
  </si>
  <si>
    <t>NZ flax and landscape</t>
  </si>
  <si>
    <t>Tree and pinnacle</t>
  </si>
  <si>
    <t>Bog fern and snow-capped mountain</t>
  </si>
  <si>
    <t>Dogcatcher, albatrosses, sea cliffs</t>
  </si>
  <si>
    <t>Celery, terns, pinnacles</t>
  </si>
  <si>
    <t>Pepper tree and waterfall</t>
  </si>
  <si>
    <t>Foul berry and coast</t>
  </si>
  <si>
    <t>Tussock, penguins, coast</t>
  </si>
  <si>
    <t>Tussac and islands</t>
  </si>
  <si>
    <t>blue and chocolate</t>
  </si>
  <si>
    <t>Elephant seal and island</t>
  </si>
  <si>
    <t>Queen and coastline</t>
  </si>
  <si>
    <t>Masaya</t>
  </si>
  <si>
    <t>175fr</t>
  </si>
  <si>
    <t>360fr</t>
  </si>
  <si>
    <t>65col on # 429</t>
  </si>
  <si>
    <t>80col on #429</t>
  </si>
  <si>
    <t>95col on # 429</t>
  </si>
  <si>
    <t>2L39</t>
  </si>
  <si>
    <t>2L42</t>
  </si>
  <si>
    <t>1906-08</t>
  </si>
  <si>
    <t>2L43</t>
  </si>
  <si>
    <t>2L44</t>
  </si>
  <si>
    <t>2 1/2 p on 2p</t>
  </si>
  <si>
    <t>6c</t>
  </si>
  <si>
    <t>Sovi Bay</t>
  </si>
  <si>
    <t>Nevado del Quindio</t>
  </si>
  <si>
    <t>Purace</t>
  </si>
  <si>
    <t>Guatavita</t>
  </si>
  <si>
    <t>Panska Skala</t>
  </si>
  <si>
    <t>CO19</t>
  </si>
  <si>
    <t>dk bl &amp; red br</t>
  </si>
  <si>
    <t>79a</t>
  </si>
  <si>
    <t>green yellow</t>
  </si>
  <si>
    <t>brown red lilac</t>
  </si>
  <si>
    <t>35c</t>
  </si>
  <si>
    <t>imp. between</t>
  </si>
  <si>
    <t>36a</t>
  </si>
  <si>
    <t>block, 4 imp.</t>
  </si>
  <si>
    <t xml:space="preserve">violet  </t>
  </si>
  <si>
    <t>36b</t>
  </si>
  <si>
    <t>37a</t>
  </si>
  <si>
    <t>imp. horiz.</t>
  </si>
  <si>
    <t>37b</t>
  </si>
  <si>
    <t>Volcanic Island (unsure which) -Zavodovski?</t>
  </si>
  <si>
    <t>751a</t>
  </si>
  <si>
    <t>Booklet</t>
  </si>
  <si>
    <t>Covers depicts view of Island</t>
  </si>
  <si>
    <t>bl &amp; lt red</t>
  </si>
  <si>
    <t>1fr</t>
  </si>
  <si>
    <t>Fournaise, Piton de la</t>
  </si>
  <si>
    <t>2.90r</t>
  </si>
  <si>
    <t>1.35 + 2fr</t>
  </si>
  <si>
    <t xml:space="preserve">brown  </t>
  </si>
  <si>
    <t>Molokai</t>
  </si>
  <si>
    <t>1302-</t>
  </si>
  <si>
    <t>BHUTAN</t>
  </si>
  <si>
    <t>5nu</t>
  </si>
  <si>
    <t>Mauna Loa</t>
  </si>
  <si>
    <t>1302-02</t>
  </si>
  <si>
    <t>30nu</t>
  </si>
  <si>
    <t>Crater Lake, Oregon</t>
  </si>
  <si>
    <t>1202-16</t>
  </si>
  <si>
    <t>BOLIVIA</t>
  </si>
  <si>
    <t>5¢</t>
  </si>
  <si>
    <t>Potosi</t>
  </si>
  <si>
    <t>1505-</t>
  </si>
  <si>
    <t>10¢</t>
  </si>
  <si>
    <t>vermillion</t>
  </si>
  <si>
    <t>blue</t>
  </si>
  <si>
    <t>1.30$</t>
  </si>
  <si>
    <t>Tongariro</t>
  </si>
  <si>
    <t>1.80$</t>
  </si>
  <si>
    <t>Rangitoto</t>
  </si>
  <si>
    <t>996a</t>
  </si>
  <si>
    <t>Reporoa</t>
  </si>
  <si>
    <t>0401-06</t>
  </si>
  <si>
    <t>Tarawera</t>
  </si>
  <si>
    <t>Rotomahana</t>
  </si>
  <si>
    <t>1160a</t>
  </si>
  <si>
    <t>Souv. Sheet</t>
  </si>
  <si>
    <t>Wideawake airfield</t>
  </si>
  <si>
    <t>Tristar and Pitons</t>
  </si>
  <si>
    <t>Frigate rock</t>
  </si>
  <si>
    <t>80c</t>
  </si>
  <si>
    <t>Boat and Pitons</t>
  </si>
  <si>
    <t>1349a</t>
  </si>
  <si>
    <t>10.00$</t>
  </si>
  <si>
    <t>Erebus</t>
  </si>
  <si>
    <t>GUYANA</t>
  </si>
  <si>
    <t>Volcano and dinosaur</t>
  </si>
  <si>
    <t>13.5a</t>
  </si>
  <si>
    <t>13.5b</t>
  </si>
  <si>
    <t>13.5c</t>
  </si>
  <si>
    <t>13.5d</t>
  </si>
  <si>
    <t>28.10a</t>
  </si>
  <si>
    <t>28.10A</t>
  </si>
  <si>
    <t>30.1a</t>
  </si>
  <si>
    <t>76.3a</t>
  </si>
  <si>
    <t>1900-02</t>
  </si>
  <si>
    <t>L40</t>
  </si>
  <si>
    <t>L42</t>
  </si>
  <si>
    <t>NICARAGUA</t>
  </si>
  <si>
    <t>Momotombo</t>
  </si>
  <si>
    <t>1404-09</t>
  </si>
  <si>
    <t xml:space="preserve">yellow </t>
  </si>
  <si>
    <t>dull red</t>
  </si>
  <si>
    <t>rose lake</t>
  </si>
  <si>
    <t>Herdubreid</t>
  </si>
  <si>
    <t>200,000/4,000</t>
  </si>
  <si>
    <t>PANAMA</t>
  </si>
  <si>
    <t>Chiriqui</t>
  </si>
  <si>
    <t>1407-01</t>
  </si>
  <si>
    <t>367a</t>
  </si>
  <si>
    <t>invert. ovrprnt</t>
  </si>
  <si>
    <t>sage green &amp; vio</t>
  </si>
  <si>
    <t xml:space="preserve">Volcano </t>
  </si>
  <si>
    <t>4 cor</t>
  </si>
  <si>
    <t>1L97a</t>
  </si>
  <si>
    <t>1L97b</t>
  </si>
  <si>
    <t>1L97c</t>
  </si>
  <si>
    <t>1L98</t>
  </si>
  <si>
    <t>1L98a</t>
  </si>
  <si>
    <t>1L98b</t>
  </si>
  <si>
    <t>1L98c</t>
  </si>
  <si>
    <t>1L99</t>
  </si>
  <si>
    <t>1L99a</t>
  </si>
  <si>
    <t>1L99b</t>
  </si>
  <si>
    <t>1L100</t>
  </si>
  <si>
    <t>1L100a</t>
  </si>
  <si>
    <t>ANTIGUA</t>
  </si>
  <si>
    <t>340a</t>
  </si>
  <si>
    <t>318a</t>
  </si>
  <si>
    <t>2L45</t>
  </si>
  <si>
    <t>2/-</t>
  </si>
  <si>
    <t>violet and orange</t>
  </si>
  <si>
    <t>Suva harbor</t>
  </si>
  <si>
    <t>3.60fr</t>
  </si>
  <si>
    <t>gray bl and bl green</t>
  </si>
  <si>
    <t>violet brown &amp; bl green</t>
  </si>
  <si>
    <t>dull and rose red</t>
  </si>
  <si>
    <t>gray blue and buff</t>
  </si>
  <si>
    <t>Vestrahorn</t>
  </si>
  <si>
    <t>Rock formations</t>
  </si>
  <si>
    <t>stamps on stamp</t>
  </si>
  <si>
    <t>Espiritu Santu</t>
  </si>
  <si>
    <t>RUSSIA</t>
  </si>
  <si>
    <t>St. Elias</t>
  </si>
  <si>
    <t>1105-02</t>
  </si>
  <si>
    <t>40k</t>
  </si>
  <si>
    <t>br. red viol</t>
  </si>
  <si>
    <t>Platygorsk - Mt. Elbruz</t>
  </si>
  <si>
    <t>0104-01</t>
  </si>
  <si>
    <t>Klyochevskaya Sopka</t>
  </si>
  <si>
    <t>1000-26</t>
  </si>
  <si>
    <t>12k</t>
  </si>
  <si>
    <t>1000-13</t>
  </si>
  <si>
    <t>16k</t>
  </si>
  <si>
    <t>Koryakski</t>
  </si>
  <si>
    <t>1000-09</t>
  </si>
  <si>
    <t>6k</t>
  </si>
  <si>
    <t>Geysers</t>
  </si>
  <si>
    <t>80ch</t>
  </si>
  <si>
    <t>C782</t>
  </si>
  <si>
    <t>sepia &amp; pl brn</t>
  </si>
  <si>
    <t>C793</t>
  </si>
  <si>
    <t>184a</t>
  </si>
  <si>
    <t>Philip Island</t>
  </si>
  <si>
    <t>288a-e</t>
  </si>
  <si>
    <t>Nepean Island</t>
  </si>
  <si>
    <t>289a-e</t>
  </si>
  <si>
    <t>5$</t>
  </si>
  <si>
    <t>Taboga island</t>
  </si>
  <si>
    <t>1407-</t>
  </si>
  <si>
    <t>C86a</t>
  </si>
  <si>
    <t>Dbl. surcharge</t>
  </si>
  <si>
    <t>C97</t>
  </si>
  <si>
    <t>C108a</t>
  </si>
  <si>
    <t>Dbl. overprint</t>
  </si>
  <si>
    <t>PAPUA NEW GUINEA</t>
  </si>
  <si>
    <t>Rabaul</t>
  </si>
  <si>
    <t>U9</t>
  </si>
  <si>
    <t>U10</t>
  </si>
  <si>
    <t>U10a</t>
  </si>
  <si>
    <t>U11</t>
  </si>
  <si>
    <t>U11a</t>
  </si>
  <si>
    <t>Hat on the mountain stamp on stamp</t>
  </si>
  <si>
    <t>470a</t>
  </si>
  <si>
    <t>471a</t>
  </si>
  <si>
    <t>472a</t>
  </si>
  <si>
    <t>1032b</t>
  </si>
  <si>
    <t>1032c</t>
  </si>
  <si>
    <t>1032d</t>
  </si>
  <si>
    <t>1032e</t>
  </si>
  <si>
    <t>1032f</t>
  </si>
  <si>
    <t>1032g</t>
  </si>
  <si>
    <t>1032h</t>
  </si>
  <si>
    <t>1032i</t>
  </si>
  <si>
    <t>310fr</t>
  </si>
  <si>
    <t>651c</t>
  </si>
  <si>
    <t>2255L</t>
  </si>
  <si>
    <t>MOZAMBIQUE</t>
  </si>
  <si>
    <t>1521a</t>
  </si>
  <si>
    <t>1521c</t>
  </si>
  <si>
    <t>1521f</t>
  </si>
  <si>
    <t>1301b</t>
  </si>
  <si>
    <t>1301c</t>
  </si>
  <si>
    <t>1469f</t>
  </si>
  <si>
    <t>1827a</t>
  </si>
  <si>
    <t>2c + 3c on 3$</t>
  </si>
  <si>
    <t>C200a</t>
  </si>
  <si>
    <t>C201a</t>
  </si>
  <si>
    <t>1st self-adhesive</t>
  </si>
  <si>
    <t>Pohutu</t>
  </si>
  <si>
    <t>0401-042</t>
  </si>
  <si>
    <t>Gateway to Brimstone Hill</t>
  </si>
  <si>
    <t>3c ovpt</t>
  </si>
  <si>
    <t>Orizaba</t>
  </si>
  <si>
    <t>1401-10</t>
  </si>
  <si>
    <t>C62a</t>
  </si>
  <si>
    <t xml:space="preserve">slate  </t>
  </si>
  <si>
    <t>C67a</t>
  </si>
  <si>
    <t>brown car</t>
  </si>
  <si>
    <t>C68a</t>
  </si>
  <si>
    <t>C68b</t>
  </si>
  <si>
    <t>dk car &amp; blk</t>
  </si>
  <si>
    <t>0509-</t>
  </si>
  <si>
    <t>BARBADOS</t>
  </si>
  <si>
    <t>St. Vincent relief fund</t>
  </si>
  <si>
    <t>1600-15</t>
  </si>
  <si>
    <t>BELGIAN CONGO</t>
  </si>
  <si>
    <t>2.50fr</t>
  </si>
  <si>
    <t>dp ultra &amp; bl</t>
  </si>
  <si>
    <t>Karisimbi</t>
  </si>
  <si>
    <t>0203-04</t>
  </si>
  <si>
    <t>B26e</t>
  </si>
  <si>
    <t>ultra &amp; lt brown</t>
  </si>
  <si>
    <t>468a</t>
  </si>
  <si>
    <t>469a</t>
  </si>
  <si>
    <t>Overprinted PE. In black</t>
  </si>
  <si>
    <t>CANARY ISLANDS</t>
  </si>
  <si>
    <t>873m</t>
  </si>
  <si>
    <t>1507-17</t>
  </si>
  <si>
    <t>C155</t>
  </si>
  <si>
    <t>C513</t>
  </si>
  <si>
    <t>C775</t>
  </si>
  <si>
    <t>CZECHOSLOVAKIA</t>
  </si>
  <si>
    <t>60h</t>
  </si>
  <si>
    <t>3kcs</t>
  </si>
  <si>
    <t>DAHOMEY</t>
  </si>
  <si>
    <t>120f</t>
  </si>
  <si>
    <t>65fr</t>
  </si>
  <si>
    <t>90 on 1.30s</t>
  </si>
  <si>
    <t>719a</t>
  </si>
  <si>
    <t>?</t>
  </si>
  <si>
    <t>CB1</t>
  </si>
  <si>
    <t>blk brn</t>
  </si>
  <si>
    <t>C118</t>
  </si>
  <si>
    <t>C119</t>
  </si>
  <si>
    <t>C120</t>
  </si>
  <si>
    <t>C137</t>
  </si>
  <si>
    <t>C138</t>
  </si>
  <si>
    <t>C139</t>
  </si>
  <si>
    <t>223b</t>
  </si>
  <si>
    <t>223c</t>
  </si>
  <si>
    <t>224a</t>
  </si>
  <si>
    <t>224b</t>
  </si>
  <si>
    <t>224c</t>
  </si>
  <si>
    <t>225a</t>
  </si>
  <si>
    <t>225b</t>
  </si>
  <si>
    <t>225c</t>
  </si>
  <si>
    <t>225D</t>
  </si>
  <si>
    <t>225De</t>
  </si>
  <si>
    <t>225F</t>
  </si>
  <si>
    <t>225Fg</t>
  </si>
  <si>
    <t>225H</t>
  </si>
  <si>
    <t>226a</t>
  </si>
  <si>
    <t>226b</t>
  </si>
  <si>
    <t>0401-03</t>
  </si>
  <si>
    <t>yl brn &amp; bl brn</t>
  </si>
  <si>
    <t>216a</t>
  </si>
  <si>
    <t>Z450a</t>
  </si>
  <si>
    <t>Z474</t>
  </si>
  <si>
    <t>Z483</t>
  </si>
  <si>
    <t>Z483a</t>
  </si>
  <si>
    <t>Z494</t>
  </si>
  <si>
    <t>Z494a</t>
  </si>
  <si>
    <t>Z501</t>
  </si>
  <si>
    <t>Z502</t>
  </si>
  <si>
    <t>Z503</t>
  </si>
  <si>
    <t>Nelson and Boreas off Nevis</t>
  </si>
  <si>
    <t>C30a</t>
  </si>
  <si>
    <t>aerreo</t>
  </si>
  <si>
    <t>Volcanic landscape</t>
  </si>
  <si>
    <t>0303-02</t>
  </si>
  <si>
    <t>1.10fr</t>
  </si>
  <si>
    <t>271c</t>
  </si>
  <si>
    <t>271d</t>
  </si>
  <si>
    <t>271e</t>
  </si>
  <si>
    <t>271f</t>
  </si>
  <si>
    <t>car lke &amp;blk</t>
  </si>
  <si>
    <t>Apia view</t>
  </si>
  <si>
    <t>0404-</t>
  </si>
  <si>
    <t>copper br,bl</t>
  </si>
  <si>
    <t>Map of western Samoa</t>
  </si>
  <si>
    <t>li vio bl</t>
  </si>
  <si>
    <t>lt grn &amp; mag</t>
  </si>
  <si>
    <t>mag &amp; bl grn</t>
  </si>
  <si>
    <t>dk gry &amp; dp v</t>
  </si>
  <si>
    <t>1L103b</t>
  </si>
  <si>
    <t>1L104</t>
  </si>
  <si>
    <t>olive &amp; green</t>
  </si>
  <si>
    <t>dk green &amp; blue</t>
  </si>
  <si>
    <t>dk green &amp; grn</t>
  </si>
  <si>
    <t>brown &amp; brown</t>
  </si>
  <si>
    <t>blue &amp; brown</t>
  </si>
  <si>
    <t>orange &amp; brown</t>
  </si>
  <si>
    <t>magenta &amp; brown</t>
  </si>
  <si>
    <t>ver &amp; ver</t>
  </si>
  <si>
    <t>yellow &amp; brown</t>
  </si>
  <si>
    <t>violet &amp; brown</t>
  </si>
  <si>
    <t>misplaced</t>
  </si>
  <si>
    <t>San Cristobal &amp; Cosiguina</t>
  </si>
  <si>
    <t>C253</t>
  </si>
  <si>
    <t>1.25 cor</t>
  </si>
  <si>
    <t>Momotombo &amp; little Momotombo</t>
  </si>
  <si>
    <t>seashore, Hestur</t>
  </si>
  <si>
    <t>11k</t>
  </si>
  <si>
    <t>18k</t>
  </si>
  <si>
    <t>Soufriere bay</t>
  </si>
  <si>
    <t>12c</t>
  </si>
  <si>
    <t>15c wmk sideways</t>
  </si>
  <si>
    <t>THAILAND</t>
  </si>
  <si>
    <t>Tristan's ship</t>
  </si>
  <si>
    <t>Settlement</t>
  </si>
  <si>
    <t>Stollenhof Island</t>
  </si>
  <si>
    <t>Administrators abode</t>
  </si>
  <si>
    <t>Cliff where goat fell</t>
  </si>
  <si>
    <t>four paintings</t>
  </si>
  <si>
    <t>N16</t>
  </si>
  <si>
    <t>N22</t>
  </si>
  <si>
    <t xml:space="preserve">Mayon </t>
  </si>
  <si>
    <t>NB7</t>
  </si>
  <si>
    <t>RYUKYU ISLANDS</t>
  </si>
  <si>
    <t>0802-</t>
  </si>
  <si>
    <t>Okinawa, map</t>
  </si>
  <si>
    <t>View from Mabuni Hill</t>
  </si>
  <si>
    <t>Arashi</t>
  </si>
  <si>
    <t>Yabuchi Island</t>
  </si>
  <si>
    <t>Ryukyu Islands</t>
  </si>
  <si>
    <t>TANZANIA</t>
  </si>
  <si>
    <t>65c</t>
  </si>
  <si>
    <t>ultra grn&amp;r.brn</t>
  </si>
  <si>
    <t>100sh</t>
  </si>
  <si>
    <t>500sh</t>
  </si>
  <si>
    <t>Ngurdoto</t>
  </si>
  <si>
    <t>0202-16</t>
  </si>
  <si>
    <t>70sh</t>
  </si>
  <si>
    <t>400sh</t>
  </si>
  <si>
    <t>200sh</t>
  </si>
  <si>
    <t>1000sh</t>
  </si>
  <si>
    <t>140sh</t>
  </si>
  <si>
    <t>410sh</t>
  </si>
  <si>
    <t>1838b</t>
  </si>
  <si>
    <t>150sh</t>
  </si>
  <si>
    <t>1838e</t>
  </si>
  <si>
    <t>1838x</t>
  </si>
  <si>
    <t>TONGA</t>
  </si>
  <si>
    <t>dk ultra &amp;blk</t>
  </si>
  <si>
    <t>View of Haabai</t>
  </si>
  <si>
    <t>dull red &amp;blk</t>
  </si>
  <si>
    <t>View of Vavau</t>
  </si>
  <si>
    <t>2p on 2sh</t>
  </si>
  <si>
    <t>2p on 5sh</t>
  </si>
  <si>
    <t>dp grn</t>
  </si>
  <si>
    <t>Map of Tonga</t>
  </si>
  <si>
    <t>Mountain with monthly temperatures</t>
  </si>
  <si>
    <t>red and black</t>
  </si>
  <si>
    <t>New Zealand Scenery</t>
  </si>
  <si>
    <t>NL106</t>
  </si>
  <si>
    <t>Changbaishan (broken five)</t>
  </si>
  <si>
    <t>NL109</t>
  </si>
  <si>
    <t>NL107</t>
  </si>
  <si>
    <t>Changbaishan (upturned left leg)</t>
  </si>
  <si>
    <t>C141</t>
  </si>
  <si>
    <t>C142</t>
  </si>
  <si>
    <t>C143</t>
  </si>
  <si>
    <t>C144</t>
  </si>
  <si>
    <t>C145</t>
  </si>
  <si>
    <t>C145a</t>
  </si>
  <si>
    <t>C146</t>
  </si>
  <si>
    <t>C146a</t>
  </si>
  <si>
    <t>C150</t>
  </si>
  <si>
    <t>C151</t>
  </si>
  <si>
    <t>C152</t>
  </si>
  <si>
    <t>C153</t>
  </si>
  <si>
    <t>C154</t>
  </si>
  <si>
    <t>C154a</t>
  </si>
  <si>
    <t>inv. sur &amp; ovpt</t>
  </si>
  <si>
    <t>C164</t>
  </si>
  <si>
    <t>C167</t>
  </si>
  <si>
    <t>C168</t>
  </si>
  <si>
    <t>C169</t>
  </si>
  <si>
    <t>C170</t>
  </si>
  <si>
    <t>C173</t>
  </si>
  <si>
    <t>C173a</t>
  </si>
  <si>
    <t>SHARJAH</t>
  </si>
  <si>
    <t>centauos</t>
  </si>
  <si>
    <t>Dinosaurs and Volcano</t>
  </si>
  <si>
    <t>Struthiomimus and volcano</t>
  </si>
  <si>
    <t>800ce x 9</t>
  </si>
  <si>
    <t>lilac</t>
  </si>
  <si>
    <t>Toro and Easter Island</t>
  </si>
  <si>
    <t>Lianhuazhen (Lien Ha Chen)</t>
  </si>
  <si>
    <t>Drachenfels</t>
  </si>
  <si>
    <t>Hohentwiel</t>
  </si>
  <si>
    <t>84pf</t>
  </si>
  <si>
    <t>Gutenfels</t>
  </si>
  <si>
    <t>rose brown</t>
  </si>
  <si>
    <t>0100-</t>
  </si>
  <si>
    <t>dp ultra &amp; ver</t>
  </si>
  <si>
    <t>1214d</t>
  </si>
  <si>
    <t>90c ovp South Pac.</t>
  </si>
  <si>
    <t>View of Goulaivoini</t>
  </si>
  <si>
    <t>Bay, Mitsamiouli</t>
  </si>
  <si>
    <t>Le Chat et La sourie</t>
  </si>
  <si>
    <t>400d</t>
  </si>
  <si>
    <t>176i</t>
  </si>
  <si>
    <t>177a</t>
  </si>
  <si>
    <t>3xr3</t>
  </si>
  <si>
    <t>Overprinted P. in violet</t>
  </si>
  <si>
    <t>handstamped in black</t>
  </si>
  <si>
    <t>NL34</t>
  </si>
  <si>
    <t>NL35</t>
  </si>
  <si>
    <t>Ruapehu in eruption</t>
  </si>
  <si>
    <t>Ruapehu hotel</t>
  </si>
  <si>
    <t>dk brn &amp; gry g</t>
  </si>
  <si>
    <t>C47</t>
  </si>
  <si>
    <t>5k</t>
  </si>
  <si>
    <t>dp red &amp; gr bk</t>
  </si>
  <si>
    <t>C48</t>
  </si>
  <si>
    <t>1t</t>
  </si>
  <si>
    <t>orange &amp; vio</t>
  </si>
  <si>
    <t>2t</t>
  </si>
  <si>
    <t>dk grn &amp; red</t>
  </si>
  <si>
    <t>C50</t>
  </si>
  <si>
    <t>3t</t>
  </si>
  <si>
    <t>Ulreung Is.</t>
  </si>
  <si>
    <t>1006-03</t>
  </si>
  <si>
    <t>0803-031</t>
  </si>
  <si>
    <t>Rishiri</t>
  </si>
  <si>
    <t>0805-041</t>
  </si>
  <si>
    <t>7y</t>
  </si>
  <si>
    <t>Iwate</t>
  </si>
  <si>
    <t>0803-24</t>
  </si>
  <si>
    <t>Takachiho, Kirishima</t>
  </si>
  <si>
    <t>Motobu, Kirishima</t>
  </si>
  <si>
    <t>Chokai</t>
  </si>
  <si>
    <t>0803-22</t>
  </si>
  <si>
    <t>338p</t>
  </si>
  <si>
    <t>338i</t>
  </si>
  <si>
    <t>FUJEIRA</t>
  </si>
  <si>
    <t>C765</t>
  </si>
  <si>
    <t>15c + 5c</t>
  </si>
  <si>
    <t>oliv,org,blk</t>
  </si>
  <si>
    <t>org,blu,blk</t>
  </si>
  <si>
    <t>blu, ocher lilac</t>
  </si>
  <si>
    <t>flesh, blue-grn</t>
  </si>
  <si>
    <t>Thermal energy projects</t>
  </si>
  <si>
    <t>brn &amp; blk</t>
  </si>
  <si>
    <t>ol bis &amp; bt bl</t>
  </si>
  <si>
    <t>C35</t>
  </si>
  <si>
    <t>bl &amp; gry blk</t>
  </si>
  <si>
    <t>ol grn &amp; dk vio</t>
  </si>
  <si>
    <t>dk vio &amp; pck</t>
  </si>
  <si>
    <t>20c O.B. ovprnt</t>
  </si>
  <si>
    <t>Map of Prune</t>
  </si>
  <si>
    <t>Map of Mayreau</t>
  </si>
  <si>
    <t>EL SALVADOR</t>
  </si>
  <si>
    <t>1/2r</t>
  </si>
  <si>
    <t>San Miguel</t>
  </si>
  <si>
    <t>50s + 25s</t>
  </si>
  <si>
    <t>B72</t>
  </si>
  <si>
    <t>75s + 25s</t>
  </si>
  <si>
    <t>133b</t>
  </si>
  <si>
    <t>133c</t>
  </si>
  <si>
    <t>145a</t>
  </si>
  <si>
    <t>470o</t>
  </si>
  <si>
    <t>140o</t>
  </si>
  <si>
    <t>Mykines coast</t>
  </si>
  <si>
    <t>Volcano, children's picture</t>
  </si>
  <si>
    <t>1pa</t>
  </si>
  <si>
    <t>Unidentified</t>
  </si>
  <si>
    <t>Souv. Sheet of 3</t>
  </si>
  <si>
    <t>2542a</t>
  </si>
  <si>
    <t>2544a</t>
  </si>
  <si>
    <t>90 pair</t>
  </si>
  <si>
    <t>110 pair</t>
  </si>
  <si>
    <t>C3</t>
  </si>
  <si>
    <t>C5</t>
  </si>
  <si>
    <t>C6</t>
  </si>
  <si>
    <t>C7</t>
  </si>
  <si>
    <t>C8</t>
  </si>
  <si>
    <t>8 1/2 s</t>
  </si>
  <si>
    <t>F In black 8mm</t>
  </si>
  <si>
    <t>In red 6 1/2mm</t>
  </si>
  <si>
    <t>N39</t>
  </si>
  <si>
    <t>N40</t>
  </si>
  <si>
    <t>In black 10mm</t>
  </si>
  <si>
    <t>N41</t>
  </si>
  <si>
    <t>N42</t>
  </si>
  <si>
    <t>N43</t>
  </si>
  <si>
    <t>N44</t>
  </si>
  <si>
    <t>N45</t>
  </si>
  <si>
    <t>N46</t>
  </si>
  <si>
    <t>N47</t>
  </si>
  <si>
    <t>N48</t>
  </si>
  <si>
    <t>N49</t>
  </si>
  <si>
    <t>Germany</t>
  </si>
  <si>
    <t>20c horiz imperf</t>
  </si>
  <si>
    <t>473a</t>
  </si>
  <si>
    <t>Mt Mai</t>
  </si>
  <si>
    <t>Cheju Island</t>
  </si>
  <si>
    <t xml:space="preserve">Map of Island </t>
  </si>
  <si>
    <t>Map of Island</t>
  </si>
  <si>
    <t>12cor</t>
  </si>
  <si>
    <t>4cor</t>
  </si>
  <si>
    <t>Lianjiangkou (Lien Kiang Kow)</t>
  </si>
  <si>
    <t>Lianshan (Lien Shan)</t>
  </si>
  <si>
    <t>Liudaohezi (Liu Tao Ho Tze)</t>
  </si>
  <si>
    <t>Manzhouli (Man Chou Li)</t>
  </si>
  <si>
    <t>Longjingcun (Lung Chen Tsun)</t>
  </si>
  <si>
    <t>Lunhezhen (Lung Ho Chen)</t>
  </si>
  <si>
    <t>Maolin (Mao Lin)</t>
  </si>
  <si>
    <t>5¢ on 1p Dbl.sur</t>
  </si>
  <si>
    <t>1L94</t>
  </si>
  <si>
    <t>1L95</t>
  </si>
  <si>
    <t>15¢ on 1p</t>
  </si>
  <si>
    <t>1L95a</t>
  </si>
  <si>
    <t>15¢ on 1p inv.su</t>
  </si>
  <si>
    <t>1L95b</t>
  </si>
  <si>
    <t>15¢ on 1p Dbl</t>
  </si>
  <si>
    <t>Arafune</t>
  </si>
  <si>
    <t>Arequipa countryside - El Misti</t>
  </si>
  <si>
    <t>ultra &amp; Yellow green</t>
  </si>
  <si>
    <t>Hamilton and Nevis scene</t>
  </si>
  <si>
    <t>Seal of Colony</t>
  </si>
  <si>
    <t>Izalco satellite station</t>
  </si>
  <si>
    <t>Scouts and ?</t>
  </si>
  <si>
    <t>Devil's Gate tourism issue</t>
  </si>
  <si>
    <t>C437</t>
  </si>
  <si>
    <t xml:space="preserve">blue  </t>
  </si>
  <si>
    <t>50¢</t>
  </si>
  <si>
    <t>75¢</t>
  </si>
  <si>
    <t>Deception Island</t>
  </si>
  <si>
    <t>1900-03</t>
  </si>
  <si>
    <t>C82</t>
  </si>
  <si>
    <t>C83</t>
  </si>
  <si>
    <t>2.50pa</t>
  </si>
  <si>
    <t>Neiafu</t>
  </si>
  <si>
    <t>Port of refuge</t>
  </si>
  <si>
    <t>Mounu Island</t>
  </si>
  <si>
    <t>90s on 5sh</t>
  </si>
  <si>
    <t>C717</t>
  </si>
  <si>
    <t>C718</t>
  </si>
  <si>
    <t>C719</t>
  </si>
  <si>
    <t>C720</t>
  </si>
  <si>
    <t>C721</t>
  </si>
  <si>
    <t>1.50 cor</t>
  </si>
  <si>
    <t>C722</t>
  </si>
  <si>
    <t>C722a</t>
  </si>
  <si>
    <t>C954</t>
  </si>
  <si>
    <t>dp plum &amp; blk</t>
  </si>
  <si>
    <t>C685</t>
  </si>
  <si>
    <t>0803-131</t>
  </si>
  <si>
    <t>volcanoes</t>
  </si>
  <si>
    <t>0803-</t>
  </si>
  <si>
    <t>lt brn</t>
  </si>
  <si>
    <t>Daisen</t>
  </si>
  <si>
    <t>0803-004</t>
  </si>
  <si>
    <t>olive brown</t>
  </si>
  <si>
    <t>Aso</t>
  </si>
  <si>
    <t>0802-11</t>
  </si>
  <si>
    <t>293a</t>
  </si>
  <si>
    <t>Sakura</t>
  </si>
  <si>
    <t>St. George capsizes</t>
  </si>
  <si>
    <t>Island, map ship</t>
  </si>
  <si>
    <t>Island, map. George IV</t>
  </si>
  <si>
    <t>HMS Thunderer off St. Lucia</t>
  </si>
  <si>
    <t>25d</t>
  </si>
  <si>
    <t>Graf Zeppelin &amp; islands</t>
  </si>
  <si>
    <t>Graf Zeppelin &amp; islands ovpt Braziliana 83</t>
  </si>
  <si>
    <t xml:space="preserve"> 3 x 50d</t>
  </si>
  <si>
    <t>Maps of Islands</t>
  </si>
  <si>
    <t>8000d</t>
  </si>
  <si>
    <t>47s</t>
  </si>
  <si>
    <t>1.5pa</t>
  </si>
  <si>
    <t>Z246</t>
  </si>
  <si>
    <t>Z247</t>
  </si>
  <si>
    <t>Z261</t>
  </si>
  <si>
    <t>2692c</t>
  </si>
  <si>
    <t>2695g</t>
  </si>
  <si>
    <t>Showashinzan</t>
  </si>
  <si>
    <t>Z275</t>
  </si>
  <si>
    <t>Z276</t>
  </si>
  <si>
    <t>Z276a</t>
  </si>
  <si>
    <t>Z327</t>
  </si>
  <si>
    <t>Z328</t>
  </si>
  <si>
    <t>Z329</t>
  </si>
  <si>
    <t>Z330</t>
  </si>
  <si>
    <t>Z331</t>
  </si>
  <si>
    <t>Z331a</t>
  </si>
  <si>
    <t>Z347</t>
  </si>
  <si>
    <t>Z373</t>
  </si>
  <si>
    <t>Z373a</t>
  </si>
  <si>
    <t>Z422</t>
  </si>
  <si>
    <t>Z450</t>
  </si>
  <si>
    <t>dl red &amp; bl grn</t>
  </si>
  <si>
    <t>surcharge down</t>
  </si>
  <si>
    <t>4c on 5c</t>
  </si>
  <si>
    <t>olive &amp; black</t>
  </si>
  <si>
    <t>35c on 50c</t>
  </si>
  <si>
    <t>dbl surch. 1 black</t>
  </si>
  <si>
    <t>9c instead of 2c</t>
  </si>
  <si>
    <t>10c on 50c</t>
  </si>
  <si>
    <t>2c (bk)</t>
  </si>
  <si>
    <t>ovpt up</t>
  </si>
  <si>
    <t>4c on 2c (bk)</t>
  </si>
  <si>
    <t>surcharge up</t>
  </si>
  <si>
    <t>5c on 2c (bl)</t>
  </si>
  <si>
    <t>10c on 2c (G)</t>
  </si>
  <si>
    <t>c inverted</t>
  </si>
  <si>
    <t>1c on 50c</t>
  </si>
  <si>
    <t>2$ sheet of 2</t>
  </si>
  <si>
    <t>View of islands</t>
  </si>
  <si>
    <t>91a</t>
  </si>
  <si>
    <t>113a</t>
  </si>
  <si>
    <t>4p vert imp. pair</t>
  </si>
  <si>
    <t xml:space="preserve">5p </t>
  </si>
  <si>
    <t>Egmont</t>
  </si>
  <si>
    <t>20ch</t>
  </si>
  <si>
    <t>10ch</t>
  </si>
  <si>
    <t>30ch</t>
  </si>
  <si>
    <t>40ch</t>
  </si>
  <si>
    <t>sheet of 6</t>
  </si>
  <si>
    <t>Santa Catalina</t>
  </si>
  <si>
    <t>800F</t>
  </si>
  <si>
    <t>125fr</t>
  </si>
  <si>
    <t>400fr</t>
  </si>
  <si>
    <t>Herjolfur &amp; Baldur ferries</t>
  </si>
  <si>
    <t>Heimaey Island</t>
  </si>
  <si>
    <t>Hrisey Island</t>
  </si>
  <si>
    <t>Booklet pane of 5</t>
  </si>
  <si>
    <t>Snorralaug pool</t>
  </si>
  <si>
    <t>Geodesic dome</t>
  </si>
  <si>
    <t>Steam pipes</t>
  </si>
  <si>
    <t>Turbine</t>
  </si>
  <si>
    <t>Overprinted Etat Comorien on C48</t>
  </si>
  <si>
    <t>100fr on 90fr</t>
  </si>
  <si>
    <t>Overprinted Etat Comorien on C64</t>
  </si>
  <si>
    <t>15¢ on 10¢</t>
  </si>
  <si>
    <t>176b</t>
  </si>
  <si>
    <t>176c</t>
  </si>
  <si>
    <t>176d</t>
  </si>
  <si>
    <t>176e</t>
  </si>
  <si>
    <t>176f</t>
  </si>
  <si>
    <t>imperf.</t>
  </si>
  <si>
    <t>Cook's discovery of Hawaii</t>
  </si>
  <si>
    <t>50c ovp Birth</t>
  </si>
  <si>
    <t>1$ ovp Birth</t>
  </si>
  <si>
    <t>2$ ovp Birth</t>
  </si>
  <si>
    <t>Central American Airlines</t>
  </si>
  <si>
    <t>25nu</t>
  </si>
  <si>
    <t>Suijin Shrine &amp; Massaki - Fuji - Hiroshige</t>
  </si>
  <si>
    <t>Tanabata festival - Fuji - Hiroshige</t>
  </si>
  <si>
    <t>Suruga-cho  - Fuji - Hiroshige</t>
  </si>
  <si>
    <t>403a</t>
  </si>
  <si>
    <t>Waialeale</t>
  </si>
  <si>
    <t>Map of Island, rotary</t>
  </si>
  <si>
    <t>5.00$</t>
  </si>
  <si>
    <t>Kenya, Mt.</t>
  </si>
  <si>
    <t>0202-</t>
  </si>
  <si>
    <t>Chile</t>
  </si>
  <si>
    <t>Overprinted CH.</t>
  </si>
  <si>
    <t>Costa Rica</t>
  </si>
  <si>
    <t>ultra</t>
  </si>
  <si>
    <t>brown</t>
  </si>
  <si>
    <t>Cook at Polynesia</t>
  </si>
  <si>
    <t>Cook at Hawaii</t>
  </si>
  <si>
    <t>ol grn &amp; blk</t>
  </si>
  <si>
    <t>Map of New Hebrides</t>
  </si>
  <si>
    <t>10fr on 25c</t>
  </si>
  <si>
    <t>40fr on 25c</t>
  </si>
  <si>
    <t>black &amp; viol</t>
  </si>
  <si>
    <t>Overprinted A-U.</t>
  </si>
  <si>
    <t>Belgium</t>
  </si>
  <si>
    <t>Spain</t>
  </si>
  <si>
    <t>Huila Department</t>
  </si>
  <si>
    <t>NL43</t>
  </si>
  <si>
    <t>NL44</t>
  </si>
  <si>
    <t>40 on 13f</t>
  </si>
  <si>
    <t>5 on 5f</t>
  </si>
  <si>
    <t>IL48</t>
  </si>
  <si>
    <t>20p</t>
  </si>
  <si>
    <t>Candlemas Is.</t>
  </si>
  <si>
    <t>1900-10</t>
  </si>
  <si>
    <t>IL49</t>
  </si>
  <si>
    <t>Twitcher Rock, Cook Is.</t>
  </si>
  <si>
    <t>Arms of Quito. Rucu &amp; Guagua Pinchincha</t>
  </si>
  <si>
    <t>Tatun (Datun)</t>
  </si>
  <si>
    <t>16$</t>
  </si>
  <si>
    <t>20f</t>
  </si>
  <si>
    <t>Friar Rock</t>
  </si>
  <si>
    <t>The column Lot</t>
  </si>
  <si>
    <t>dk orange</t>
  </si>
  <si>
    <t xml:space="preserve">brown </t>
  </si>
  <si>
    <t>dk blue emer</t>
  </si>
  <si>
    <t>red yellow</t>
  </si>
  <si>
    <t>North Vate</t>
  </si>
  <si>
    <t>0507-081</t>
  </si>
  <si>
    <t>Vanuatu, map</t>
  </si>
  <si>
    <t>0507-</t>
  </si>
  <si>
    <t>Vanuatu</t>
  </si>
  <si>
    <t>Yasur</t>
  </si>
  <si>
    <t>0507-10</t>
  </si>
  <si>
    <t>Traitors Head, Erromango</t>
  </si>
  <si>
    <t>0507-09</t>
  </si>
  <si>
    <t>North Vate, Efate</t>
  </si>
  <si>
    <t>Aoba</t>
  </si>
  <si>
    <t>0507-03</t>
  </si>
  <si>
    <t>35c + 1q</t>
  </si>
  <si>
    <t>red &amp; ol grn</t>
  </si>
  <si>
    <t>Kirishima</t>
  </si>
  <si>
    <t>0802-09</t>
  </si>
  <si>
    <t>Daisetsu</t>
  </si>
  <si>
    <t>1L31</t>
  </si>
  <si>
    <t>50th Anniversary of a genocide</t>
  </si>
  <si>
    <t>To provide relief for the Messina earthquake</t>
  </si>
  <si>
    <t>80c on 37c</t>
  </si>
  <si>
    <t>Fuji, Mountain Tea House, Hokusai</t>
  </si>
  <si>
    <t xml:space="preserve"> 6 x 3,500,000</t>
  </si>
  <si>
    <t>Fuji, Enoshima, Hokusai</t>
  </si>
  <si>
    <t>Trois Mamelles</t>
  </si>
  <si>
    <t>40c</t>
  </si>
  <si>
    <t>Gray &amp; grn</t>
  </si>
  <si>
    <t>200fr s/s</t>
  </si>
  <si>
    <t>300fr s/s</t>
  </si>
  <si>
    <t>Volcano and dinosaurs</t>
  </si>
  <si>
    <t>HONDURAS</t>
  </si>
  <si>
    <t>1122a-d</t>
  </si>
  <si>
    <t>sheet of four</t>
  </si>
  <si>
    <t>Map of Galapagos Islands</t>
  </si>
  <si>
    <t>C390</t>
  </si>
  <si>
    <t>1.80s</t>
  </si>
  <si>
    <t>Trindade Island</t>
  </si>
  <si>
    <t>Puntiagudo</t>
  </si>
  <si>
    <t>1303-07</t>
  </si>
  <si>
    <t>Yandangshan Cretaceous rhyolite</t>
  </si>
  <si>
    <t>1600-101</t>
  </si>
  <si>
    <t>Corrigidor</t>
  </si>
  <si>
    <t>Karoo landscape</t>
  </si>
  <si>
    <t>Bushveld</t>
  </si>
  <si>
    <t>Columnar dolerite, Twyfelfontein</t>
  </si>
  <si>
    <t>Ai-Ais hot springs</t>
  </si>
  <si>
    <t>in black 6 1/2 mm</t>
  </si>
  <si>
    <t>in red 6mm</t>
  </si>
  <si>
    <t>in black 10mm</t>
  </si>
  <si>
    <t>NL36</t>
  </si>
  <si>
    <t>Italy</t>
  </si>
  <si>
    <t>In red 7 1/2mm</t>
  </si>
  <si>
    <t>Panama</t>
  </si>
  <si>
    <t>brn car &amp; grn</t>
  </si>
  <si>
    <t>dp grn &amp; gray</t>
  </si>
  <si>
    <t>10w</t>
  </si>
  <si>
    <t>Halla</t>
  </si>
  <si>
    <t>4f litho</t>
  </si>
  <si>
    <t>12f litho</t>
  </si>
  <si>
    <t>MAURITANIA</t>
  </si>
  <si>
    <t>40f</t>
  </si>
  <si>
    <t>100f</t>
  </si>
  <si>
    <t>MAURITIUS</t>
  </si>
  <si>
    <t>grnsh blue</t>
  </si>
  <si>
    <t>Rempart Mtn</t>
  </si>
  <si>
    <t>Nevis, four seasons</t>
  </si>
  <si>
    <t>Mt. Hood, centenary Forest Service</t>
  </si>
  <si>
    <t>30c on 5c perf</t>
  </si>
  <si>
    <t>Yimianpo (I Mien Po)</t>
  </si>
  <si>
    <t>1504-006</t>
  </si>
  <si>
    <t>1205-</t>
  </si>
  <si>
    <t>Avarua harbor</t>
  </si>
  <si>
    <t>dl vio &amp; blk</t>
  </si>
  <si>
    <t>Prus. blue blk</t>
  </si>
  <si>
    <t>Bulands</t>
  </si>
  <si>
    <t>6N28</t>
  </si>
  <si>
    <t>6N38</t>
  </si>
  <si>
    <t>O197</t>
  </si>
  <si>
    <t>O77</t>
  </si>
  <si>
    <t>red org &amp; blk</t>
  </si>
  <si>
    <t>O78</t>
  </si>
  <si>
    <t>Mt. Sobo</t>
  </si>
  <si>
    <t>deep brown</t>
  </si>
  <si>
    <t xml:space="preserve">dark green </t>
  </si>
  <si>
    <t>Goto Wakamatsu region Saikai N.P</t>
  </si>
  <si>
    <t>1778a</t>
  </si>
  <si>
    <t>1778b</t>
  </si>
  <si>
    <t>s/s of two</t>
  </si>
  <si>
    <t>Lakagigar</t>
  </si>
  <si>
    <t>1703-01</t>
  </si>
  <si>
    <t>Map of South Sandwich Islands</t>
  </si>
  <si>
    <t>1p on 1p</t>
  </si>
  <si>
    <t>18a</t>
  </si>
  <si>
    <t>1p on 1p w.s.</t>
  </si>
  <si>
    <t>18b</t>
  </si>
  <si>
    <t>C29b</t>
  </si>
  <si>
    <t>C29c</t>
  </si>
  <si>
    <t>C29d</t>
  </si>
  <si>
    <t>POSTER STAMPS</t>
  </si>
  <si>
    <t>Pico El Teide</t>
  </si>
  <si>
    <t>Franco with mountain in background</t>
  </si>
  <si>
    <t>Volcanic rock</t>
  </si>
  <si>
    <t>View of Island, 50th Anniversary SPC</t>
  </si>
  <si>
    <t>Dorcas Apple</t>
  </si>
  <si>
    <t>Rocks near Betty's Edge</t>
  </si>
  <si>
    <t>Cave mouth</t>
  </si>
  <si>
    <t>Cave from Christian's home</t>
  </si>
  <si>
    <t>Early morning</t>
  </si>
  <si>
    <t>Unloading supplies</t>
  </si>
  <si>
    <t>Landing work</t>
  </si>
  <si>
    <t>Last load</t>
  </si>
  <si>
    <t>Bounty Bay</t>
  </si>
  <si>
    <t>Jetty, Bounty Bay</t>
  </si>
  <si>
    <t xml:space="preserve">Matt's Rocks  </t>
  </si>
  <si>
    <t>HMS Bounty &amp; Island</t>
  </si>
  <si>
    <t>300o</t>
  </si>
  <si>
    <t>350o</t>
  </si>
  <si>
    <t>Vidoy and Svinoy</t>
  </si>
  <si>
    <t>450o</t>
  </si>
  <si>
    <t>Ness</t>
  </si>
  <si>
    <t>500o</t>
  </si>
  <si>
    <t>5a on 35a inv.surch.</t>
  </si>
  <si>
    <t>2e</t>
  </si>
  <si>
    <t>drk brown &amp; buff</t>
  </si>
  <si>
    <t>Joao de Avora coastline</t>
  </si>
  <si>
    <t>1L86</t>
  </si>
  <si>
    <t>1L86a</t>
  </si>
  <si>
    <t>4¢ inv. ovp.</t>
  </si>
  <si>
    <t>1L87</t>
  </si>
  <si>
    <t>1L88</t>
  </si>
  <si>
    <t>1402-07</t>
  </si>
  <si>
    <t>GREENLAND</t>
  </si>
  <si>
    <t>B6</t>
  </si>
  <si>
    <t>70o + 20o</t>
  </si>
  <si>
    <t>gray &amp; red</t>
  </si>
  <si>
    <t>C33</t>
  </si>
  <si>
    <t>Sunset over Mutsamudu, Anjouan</t>
  </si>
  <si>
    <t>2L46</t>
  </si>
  <si>
    <t>2L48</t>
  </si>
  <si>
    <t>2L49</t>
  </si>
  <si>
    <t>2L50</t>
  </si>
  <si>
    <t>B178</t>
  </si>
  <si>
    <t>Mt Ararat is one.</t>
  </si>
  <si>
    <t>1.20k</t>
  </si>
  <si>
    <t>Palanok Castle</t>
  </si>
  <si>
    <t>BOHEMIA &amp; MORAVIA</t>
  </si>
  <si>
    <t>SLOVAKIA</t>
  </si>
  <si>
    <t>block of 8</t>
  </si>
  <si>
    <t>Momotombo (?) and parrots</t>
  </si>
  <si>
    <t>missing O dot</t>
  </si>
  <si>
    <t xml:space="preserve">blk brn </t>
  </si>
  <si>
    <t>C25e</t>
  </si>
  <si>
    <t>as a, dbl sur</t>
  </si>
  <si>
    <t>Sandy Bay valley</t>
  </si>
  <si>
    <t>View from Castle terrace</t>
  </si>
  <si>
    <t>621a</t>
  </si>
  <si>
    <t>Bounty, view of Island and bell</t>
  </si>
  <si>
    <t>Map of Comores, rotary</t>
  </si>
  <si>
    <t>400fr on 250fr C67</t>
  </si>
  <si>
    <t>720a</t>
  </si>
  <si>
    <t>Fautaua valley, private print in US</t>
  </si>
  <si>
    <t>Fuji, The wave - Hokusai</t>
  </si>
  <si>
    <t>Snow covered post station, Fuji, Hiroshige</t>
  </si>
  <si>
    <t>View of island</t>
  </si>
  <si>
    <t>olive</t>
  </si>
  <si>
    <t>dk bl grn</t>
  </si>
  <si>
    <t>OY46</t>
  </si>
  <si>
    <t>Minobu, Fuji</t>
  </si>
  <si>
    <t>Mashuko, Akan</t>
  </si>
  <si>
    <t>Fugen-dake, part of Unzen</t>
  </si>
  <si>
    <t xml:space="preserve">30c  </t>
  </si>
  <si>
    <t>Nevis Lane</t>
  </si>
  <si>
    <t>Zetland Plantation</t>
  </si>
  <si>
    <t>3325a</t>
  </si>
  <si>
    <t>as 176c inverted</t>
  </si>
  <si>
    <t>45s</t>
  </si>
  <si>
    <t>Sea shore Norfolk Island</t>
  </si>
  <si>
    <t>42a</t>
  </si>
  <si>
    <t>rose red lilac</t>
  </si>
  <si>
    <t>dk blue blue</t>
  </si>
  <si>
    <t>brown buff</t>
  </si>
  <si>
    <t>44a</t>
  </si>
  <si>
    <t>brown yellow</t>
  </si>
  <si>
    <t>10col</t>
  </si>
  <si>
    <t>yel grn &amp; red</t>
  </si>
  <si>
    <t>yel orange</t>
  </si>
  <si>
    <t>100col</t>
  </si>
  <si>
    <t>2 col on 2 col</t>
  </si>
  <si>
    <t>3col on 5 col</t>
  </si>
  <si>
    <t>lilac brown</t>
  </si>
  <si>
    <t>C13</t>
  </si>
  <si>
    <t>RA8a</t>
  </si>
  <si>
    <t>RA9</t>
  </si>
  <si>
    <t>dk blue &amp; blk</t>
  </si>
  <si>
    <t>Fernando Po</t>
  </si>
  <si>
    <t>20d</t>
  </si>
  <si>
    <t xml:space="preserve">dp violet  </t>
  </si>
  <si>
    <t>C30b</t>
  </si>
  <si>
    <t>O93</t>
  </si>
  <si>
    <t>dl yel &amp; blk</t>
  </si>
  <si>
    <t>O94</t>
  </si>
  <si>
    <t>CUBA</t>
  </si>
  <si>
    <t>C248</t>
  </si>
  <si>
    <t>C330</t>
  </si>
  <si>
    <t>C330a</t>
  </si>
  <si>
    <t>C338</t>
  </si>
  <si>
    <t>C773</t>
  </si>
  <si>
    <t>50p</t>
  </si>
  <si>
    <t>Ruiz, Armero mudslide</t>
  </si>
  <si>
    <t>1766a</t>
  </si>
  <si>
    <t>1766b</t>
  </si>
  <si>
    <t>1766c</t>
  </si>
  <si>
    <t>inv. $</t>
  </si>
  <si>
    <t>C8b</t>
  </si>
  <si>
    <t>blue sur. inv.</t>
  </si>
  <si>
    <t>C14c</t>
  </si>
  <si>
    <t>blk $ sur. inv</t>
  </si>
  <si>
    <t>Taipingchen (Tai Peng Chen)</t>
  </si>
  <si>
    <t>Tankeng (Tan Kang)</t>
  </si>
  <si>
    <t>Dalizi (Teh Li Sze)</t>
  </si>
  <si>
    <t>Dedu (Teh Tu)</t>
  </si>
  <si>
    <t>Toudaogou (To Kow)</t>
  </si>
  <si>
    <t>Qinghechen (Tsing Ho Chen)</t>
  </si>
  <si>
    <t>Qing'gang (Tsing Kang)</t>
  </si>
  <si>
    <t>Qingduizi (Tsing Tiu Tze)</t>
  </si>
  <si>
    <t>Qingyuan (Tsing Yuan)</t>
  </si>
  <si>
    <t>Tumen (Tu Men)</t>
  </si>
  <si>
    <t>Dong'aopu (Tung Ao Pu)</t>
  </si>
  <si>
    <t>Dongfeng (Tung Feng)</t>
  </si>
  <si>
    <t>Donghai (Tung Hai)</t>
  </si>
  <si>
    <t>Tonghe (Tung Ho)</t>
  </si>
  <si>
    <t>10¢ on 2¢</t>
  </si>
  <si>
    <t>CO19a</t>
  </si>
  <si>
    <t>CO20</t>
  </si>
  <si>
    <t>CO21</t>
  </si>
  <si>
    <t>CO22</t>
  </si>
  <si>
    <t>CO23</t>
  </si>
  <si>
    <t>CO24</t>
  </si>
  <si>
    <t>CO25</t>
  </si>
  <si>
    <t>CO26</t>
  </si>
  <si>
    <t>CO27</t>
  </si>
  <si>
    <t>CO28</t>
  </si>
  <si>
    <t>CO29</t>
  </si>
  <si>
    <t>CO29a</t>
  </si>
  <si>
    <t>dk bl &amp; cla</t>
  </si>
  <si>
    <t>CO30</t>
  </si>
  <si>
    <t>CO30a</t>
  </si>
  <si>
    <t>double overpr.</t>
  </si>
  <si>
    <t>E3</t>
  </si>
  <si>
    <t>brn red &amp; bl</t>
  </si>
  <si>
    <t>E4</t>
  </si>
  <si>
    <t>black  violet</t>
  </si>
  <si>
    <t>E5</t>
  </si>
  <si>
    <t>slate violet</t>
  </si>
  <si>
    <t>E5a</t>
  </si>
  <si>
    <t>E6</t>
  </si>
  <si>
    <t>E8</t>
  </si>
  <si>
    <t>E9</t>
  </si>
  <si>
    <t>O57</t>
  </si>
  <si>
    <t>MICRONESIA</t>
  </si>
  <si>
    <t>Fuji from Inume Pass</t>
  </si>
  <si>
    <t>yellow &amp; brn</t>
  </si>
  <si>
    <t>1500r</t>
  </si>
  <si>
    <t>C929</t>
  </si>
  <si>
    <t>Raraku SS</t>
  </si>
  <si>
    <t>30p</t>
  </si>
  <si>
    <t>250p</t>
  </si>
  <si>
    <t>100p</t>
  </si>
  <si>
    <t>cream &amp; brn</t>
  </si>
  <si>
    <t>Etna</t>
  </si>
  <si>
    <t>0101-06</t>
  </si>
  <si>
    <t xml:space="preserve">15c on 25c </t>
  </si>
  <si>
    <t>Souv.Sheet</t>
  </si>
  <si>
    <t>IRAN</t>
  </si>
  <si>
    <t>3r</t>
  </si>
  <si>
    <t>Demavand</t>
  </si>
  <si>
    <t>0302-01</t>
  </si>
  <si>
    <t>6r</t>
  </si>
  <si>
    <t>8r</t>
  </si>
  <si>
    <t>10c + 5c</t>
  </si>
  <si>
    <t>2L47</t>
  </si>
  <si>
    <t>GERMANY</t>
  </si>
  <si>
    <t>100pf</t>
  </si>
  <si>
    <t>Eifel</t>
  </si>
  <si>
    <t>0100-01</t>
  </si>
  <si>
    <t>GHANA</t>
  </si>
  <si>
    <t>Io volcano</t>
  </si>
  <si>
    <t>4000-</t>
  </si>
  <si>
    <t>GREECE</t>
  </si>
  <si>
    <t>8.50d</t>
  </si>
  <si>
    <t>org verm</t>
  </si>
  <si>
    <t>Krakatau</t>
  </si>
  <si>
    <t>0602-00</t>
  </si>
  <si>
    <t>LIBYA</t>
  </si>
  <si>
    <t>115d</t>
  </si>
  <si>
    <t>Haruj ?</t>
  </si>
  <si>
    <t>0205-00</t>
  </si>
  <si>
    <t>MALAGASY</t>
  </si>
  <si>
    <t>70c</t>
  </si>
  <si>
    <t>Coatepeque</t>
  </si>
  <si>
    <t>1403-041</t>
  </si>
  <si>
    <t>Tritriva, Ankaratra Field</t>
  </si>
  <si>
    <t>0303-07</t>
  </si>
  <si>
    <t>Nosy-Be</t>
  </si>
  <si>
    <t>Rama, Mt.</t>
  </si>
  <si>
    <t>FRANCE</t>
  </si>
  <si>
    <t>Puy-en-Velay</t>
  </si>
  <si>
    <t>0502-14</t>
  </si>
  <si>
    <t>Tourists in gorge Hestur</t>
  </si>
  <si>
    <t>3fr x 8 souv. Sheet</t>
  </si>
  <si>
    <t>Brown and black</t>
  </si>
  <si>
    <t>Studer Valley</t>
  </si>
  <si>
    <t>2.70fr</t>
  </si>
  <si>
    <t>Aerial view of Island</t>
  </si>
  <si>
    <t>Edinburgh Castle ovp 1857-1957 Tangier</t>
  </si>
  <si>
    <t>Etna: Germany: Large</t>
  </si>
  <si>
    <t>sea green</t>
  </si>
  <si>
    <t>reddish &amp; gray bl</t>
  </si>
  <si>
    <t>Mickey Mouse hawking at Fuji</t>
  </si>
  <si>
    <t>171a</t>
  </si>
  <si>
    <t>172a</t>
  </si>
  <si>
    <t>8s</t>
  </si>
  <si>
    <t>ST. THOMAS &amp; PRINCE</t>
  </si>
  <si>
    <t>3038a</t>
  </si>
  <si>
    <t>3038d</t>
  </si>
  <si>
    <t>3038e</t>
  </si>
  <si>
    <t>3125b</t>
  </si>
  <si>
    <t>NH-90 helicopter over volcano peaks?</t>
  </si>
  <si>
    <t>C2</t>
  </si>
  <si>
    <t>C3a</t>
  </si>
  <si>
    <t>Apostle Is.</t>
  </si>
  <si>
    <t>C109</t>
  </si>
  <si>
    <t>7.30fr</t>
  </si>
  <si>
    <t>violet  &amp;gry</t>
  </si>
  <si>
    <t>brown&amp;gry</t>
  </si>
  <si>
    <t>2sh</t>
  </si>
  <si>
    <t>ultra&amp;gry</t>
  </si>
  <si>
    <t>3sh</t>
  </si>
  <si>
    <t>blue &amp; black</t>
  </si>
  <si>
    <t>Three Sisters</t>
  </si>
  <si>
    <t>Hokutolite (Plumboan barite)after Datun loc.</t>
  </si>
  <si>
    <t>556a</t>
  </si>
  <si>
    <t>20k</t>
  </si>
  <si>
    <t>25k</t>
  </si>
  <si>
    <t>red &amp; blk blue</t>
  </si>
  <si>
    <t>5p on 5c (G)</t>
  </si>
  <si>
    <t>O199</t>
  </si>
  <si>
    <t>O199a</t>
  </si>
  <si>
    <t>O200</t>
  </si>
  <si>
    <t>O200a</t>
  </si>
  <si>
    <t>O201</t>
  </si>
  <si>
    <t>1404-04</t>
  </si>
  <si>
    <t>1100a</t>
  </si>
  <si>
    <t>2 cor</t>
  </si>
  <si>
    <t>C32a</t>
  </si>
  <si>
    <t>in violet 7 1/2 mm</t>
  </si>
  <si>
    <t>dbl ovp</t>
  </si>
  <si>
    <t>Netherlands</t>
  </si>
  <si>
    <t>H. in violet 6mm</t>
  </si>
  <si>
    <t>Dinosaurs and volcano, Cretaceous</t>
  </si>
  <si>
    <t>Dinosaurs and volcano, Jurassic</t>
  </si>
  <si>
    <t>Pope and map of Verdes</t>
  </si>
  <si>
    <t>Map of Grenada</t>
  </si>
  <si>
    <t>178b</t>
  </si>
  <si>
    <t>15nu</t>
  </si>
  <si>
    <t>Erromango</t>
  </si>
  <si>
    <t>Archipelago</t>
  </si>
  <si>
    <t>COCOS (KEELING) ISLAND</t>
  </si>
  <si>
    <t>2 x 24c souvenir sht</t>
  </si>
  <si>
    <t>X-section of island</t>
  </si>
  <si>
    <t>red &amp; blk em</t>
  </si>
  <si>
    <t>red &amp; blk yel</t>
  </si>
  <si>
    <t>violet  &amp; blk rd</t>
  </si>
  <si>
    <t>4p perf 13 1/2</t>
  </si>
  <si>
    <t>handstamped in red</t>
  </si>
  <si>
    <t>handstamped in violet</t>
  </si>
  <si>
    <t>6 1/2mm</t>
  </si>
  <si>
    <t>6 1/2 mm</t>
  </si>
  <si>
    <t>7mm</t>
  </si>
  <si>
    <t>C841</t>
  </si>
  <si>
    <t>1L104a</t>
  </si>
  <si>
    <t>1L104b</t>
  </si>
  <si>
    <t>1L105</t>
  </si>
  <si>
    <t>1L105a</t>
  </si>
  <si>
    <t>1L106</t>
  </si>
  <si>
    <t>1L106a</t>
  </si>
  <si>
    <t>1L106b</t>
  </si>
  <si>
    <t>1L106c</t>
  </si>
  <si>
    <t>1L101</t>
  </si>
  <si>
    <t>1L101a</t>
  </si>
  <si>
    <t>1L101b</t>
  </si>
  <si>
    <t>1L102</t>
  </si>
  <si>
    <t>1L102a</t>
  </si>
  <si>
    <t>1L102b</t>
  </si>
  <si>
    <t>1L103</t>
  </si>
  <si>
    <t>1L103a</t>
  </si>
  <si>
    <t>2L71</t>
  </si>
  <si>
    <t>2L72</t>
  </si>
  <si>
    <t>2LO1</t>
  </si>
  <si>
    <t>pale gry &amp;gry</t>
  </si>
  <si>
    <t>red &amp; grn</t>
  </si>
  <si>
    <t>Small "R" overprint</t>
  </si>
  <si>
    <t>Bolivia</t>
  </si>
  <si>
    <t>Pheasants and mountain</t>
  </si>
  <si>
    <t>Beagle and island</t>
  </si>
  <si>
    <t>80p</t>
  </si>
  <si>
    <t>RMS St. Helena at St. Helena</t>
  </si>
  <si>
    <t>View of island, 175th anniversary discovery</t>
  </si>
  <si>
    <t>Stolt Spirit &amp; view of island</t>
  </si>
  <si>
    <t>Turtle &amp; view of island</t>
  </si>
  <si>
    <t>2L16</t>
  </si>
  <si>
    <t>2L17</t>
  </si>
  <si>
    <t>2L18</t>
  </si>
  <si>
    <t>2L20</t>
  </si>
  <si>
    <t>2L22</t>
  </si>
  <si>
    <t>2L23</t>
  </si>
  <si>
    <t>2L24</t>
  </si>
  <si>
    <t>Mountains and Fuji backdrop</t>
  </si>
  <si>
    <t>Nightingale Island</t>
  </si>
  <si>
    <t>90s</t>
  </si>
  <si>
    <t>Rainmaker Mtn</t>
  </si>
  <si>
    <t>80s strip of 5</t>
  </si>
  <si>
    <t>43a</t>
  </si>
  <si>
    <t>Map of Grand Comoro</t>
  </si>
  <si>
    <t>MONGOLIA</t>
  </si>
  <si>
    <t>NAMIBIA</t>
  </si>
  <si>
    <t>Bukkaros</t>
  </si>
  <si>
    <t>NEW CALEDONIA</t>
  </si>
  <si>
    <t>C78</t>
  </si>
  <si>
    <t>blue &amp; grn</t>
  </si>
  <si>
    <t>IL1</t>
  </si>
  <si>
    <t>IL2</t>
  </si>
  <si>
    <t>IL3</t>
  </si>
  <si>
    <t>IL4</t>
  </si>
  <si>
    <t>IL5</t>
  </si>
  <si>
    <t>IL6</t>
  </si>
  <si>
    <t>IL7</t>
  </si>
  <si>
    <t>IL8</t>
  </si>
  <si>
    <t>IL13</t>
  </si>
  <si>
    <t>1/-</t>
  </si>
  <si>
    <t>deep carmine</t>
  </si>
  <si>
    <t>Map of Falkland Islands</t>
  </si>
  <si>
    <t>MALI</t>
  </si>
  <si>
    <t>80fr</t>
  </si>
  <si>
    <t>213b</t>
  </si>
  <si>
    <t>10¢ on 20¢</t>
  </si>
  <si>
    <t>C1133</t>
  </si>
  <si>
    <t>100 cor</t>
  </si>
  <si>
    <t>21c</t>
  </si>
  <si>
    <t>25r</t>
  </si>
  <si>
    <t>438a</t>
  </si>
  <si>
    <t>Golden Rock Inn</t>
  </si>
  <si>
    <t>Zetland Plantation Inn</t>
  </si>
  <si>
    <t>Ishikawa Alps</t>
  </si>
  <si>
    <t>Sugar Loaf Hill</t>
  </si>
  <si>
    <t>Changbaishan Tianchi</t>
  </si>
  <si>
    <t>1005-07</t>
  </si>
  <si>
    <t>30f</t>
  </si>
  <si>
    <t>Changbaishan tundra</t>
  </si>
  <si>
    <t>50f</t>
  </si>
  <si>
    <t>Changbaishan waterfall</t>
  </si>
  <si>
    <t>Changbaishan forest</t>
  </si>
  <si>
    <t>2L19</t>
  </si>
  <si>
    <t>blk &amp; dk blue</t>
  </si>
  <si>
    <t>dk brn &amp; choc</t>
  </si>
  <si>
    <t>15y on 5f</t>
  </si>
  <si>
    <t>gray black</t>
  </si>
  <si>
    <t>Tojinbou Cliff, andesite lava - Hakusan?</t>
  </si>
  <si>
    <t>Lagoons and mountains</t>
  </si>
  <si>
    <t>Lonely mountain and flowers</t>
  </si>
  <si>
    <t>Sao Vicente harbor</t>
  </si>
  <si>
    <t>4e</t>
  </si>
  <si>
    <t>Mindelo</t>
  </si>
  <si>
    <t>2.5e</t>
  </si>
  <si>
    <t>4.5e</t>
  </si>
  <si>
    <t>9.5e</t>
  </si>
  <si>
    <t>19.5e</t>
  </si>
  <si>
    <t>B7</t>
  </si>
  <si>
    <t>B8</t>
  </si>
  <si>
    <t>B9</t>
  </si>
  <si>
    <t>B10</t>
  </si>
  <si>
    <t>4c+1c</t>
  </si>
  <si>
    <t>15c+2c</t>
  </si>
  <si>
    <t>30c+3c</t>
  </si>
  <si>
    <t>40c+4c</t>
  </si>
  <si>
    <t>HMS Portland off Bounty Bay</t>
  </si>
  <si>
    <t>Christian's lookout</t>
  </si>
  <si>
    <t>The Golden Age</t>
  </si>
  <si>
    <t>View of village</t>
  </si>
  <si>
    <t>Cornwallis shipwreck, Pitcairn</t>
  </si>
  <si>
    <t>684a</t>
  </si>
  <si>
    <t>684d</t>
  </si>
  <si>
    <t>org brn &amp; y.gn</t>
  </si>
  <si>
    <t>C166</t>
  </si>
  <si>
    <t>car rose</t>
  </si>
  <si>
    <t>C418</t>
  </si>
  <si>
    <t>dp cl &amp; green</t>
  </si>
  <si>
    <t>Toliman ?</t>
  </si>
  <si>
    <t>C419</t>
  </si>
  <si>
    <t>dp org &amp; blk</t>
  </si>
  <si>
    <t>C420</t>
  </si>
  <si>
    <t>C447</t>
  </si>
  <si>
    <t>Toliman  &amp; Atitlan</t>
  </si>
  <si>
    <t>yell brn</t>
  </si>
  <si>
    <t>C511</t>
  </si>
  <si>
    <t>rose claret</t>
  </si>
  <si>
    <t>C574</t>
  </si>
  <si>
    <t>C575</t>
  </si>
  <si>
    <t>C576</t>
  </si>
  <si>
    <t>C588</t>
  </si>
  <si>
    <t>2q</t>
  </si>
  <si>
    <t>C592</t>
  </si>
  <si>
    <t>Toliman  &amp; Atitlan?</t>
  </si>
  <si>
    <t>C626</t>
  </si>
  <si>
    <t>blk &amp; sil</t>
  </si>
  <si>
    <t>Almolonga?</t>
  </si>
  <si>
    <t>1402-04</t>
  </si>
  <si>
    <t>C662</t>
  </si>
  <si>
    <t xml:space="preserve">200p </t>
  </si>
  <si>
    <t>3.50$</t>
  </si>
  <si>
    <t>1.90s</t>
  </si>
  <si>
    <t>C264</t>
  </si>
  <si>
    <t>C265</t>
  </si>
  <si>
    <t>C266</t>
  </si>
  <si>
    <t>C267</t>
  </si>
  <si>
    <t>C268</t>
  </si>
  <si>
    <t>C269</t>
  </si>
  <si>
    <t>dark gray green</t>
  </si>
  <si>
    <t>Taupo</t>
  </si>
  <si>
    <t>0401-07</t>
  </si>
  <si>
    <t>71a</t>
  </si>
  <si>
    <t>1p imperf pair</t>
  </si>
  <si>
    <t>Okataina</t>
  </si>
  <si>
    <t>0401-05</t>
  </si>
  <si>
    <t>178c</t>
  </si>
  <si>
    <t xml:space="preserve">slate </t>
  </si>
  <si>
    <t>Boiling Lake</t>
  </si>
  <si>
    <t>Leon ruins &amp; Momotombo</t>
  </si>
  <si>
    <t>2ch</t>
  </si>
  <si>
    <t>5ch</t>
  </si>
  <si>
    <t>3wn</t>
  </si>
  <si>
    <t>Paektusan waterfall</t>
  </si>
  <si>
    <t>Paektusan western peak</t>
  </si>
  <si>
    <t>C14d</t>
  </si>
  <si>
    <t>blue sur. dbl 1 in</t>
  </si>
  <si>
    <t>C15b</t>
  </si>
  <si>
    <t>blue sur. 1 inv.</t>
  </si>
  <si>
    <t>C15c</t>
  </si>
  <si>
    <t>crimson &amp; gray</t>
  </si>
  <si>
    <t>gray &amp; rose</t>
  </si>
  <si>
    <t>magenta &amp; grn</t>
  </si>
  <si>
    <t>blue grn &amp; gry</t>
  </si>
  <si>
    <t>TRISTAN DA CUNHA</t>
  </si>
  <si>
    <t xml:space="preserve">purple </t>
  </si>
  <si>
    <t>1806-01</t>
  </si>
  <si>
    <t>gray  blue</t>
  </si>
  <si>
    <t>2s6p</t>
  </si>
  <si>
    <t>bl &amp; aqua</t>
  </si>
  <si>
    <t>Tristan View</t>
  </si>
  <si>
    <t>1s6p</t>
  </si>
  <si>
    <t>Map of Tristan</t>
  </si>
  <si>
    <t>59p</t>
  </si>
  <si>
    <t>Map of St Helena</t>
  </si>
  <si>
    <t>106a</t>
  </si>
  <si>
    <t>20c inv ovp</t>
  </si>
  <si>
    <t>24c</t>
  </si>
  <si>
    <t>9 1/2 s</t>
  </si>
  <si>
    <t>Fuji, lake</t>
  </si>
  <si>
    <t>Fuji, in clear weather, Hokusai</t>
  </si>
  <si>
    <t>Fuji and waterwheel</t>
  </si>
  <si>
    <t>Fuji earthquake summit, Hokusai</t>
  </si>
  <si>
    <t>Fuji 6th International summit</t>
  </si>
  <si>
    <t>Fuji, Yayosu fire brigade</t>
  </si>
  <si>
    <t>Fuji and music</t>
  </si>
  <si>
    <t>Fuji, Ekoin drum tower</t>
  </si>
  <si>
    <t>Fuji and rotary emblem</t>
  </si>
  <si>
    <t>Fuji and skier</t>
  </si>
  <si>
    <t>Fuji and Nagoya expressway</t>
  </si>
  <si>
    <t>Fuji, barrel worker, Hokusai</t>
  </si>
  <si>
    <t>Fuji, fisherman and waves, Hokusai</t>
  </si>
  <si>
    <t>Fuji by Yokoyama</t>
  </si>
  <si>
    <t>Fuji, horseback riders, Hokusai</t>
  </si>
  <si>
    <t>C198</t>
  </si>
  <si>
    <t>C199</t>
  </si>
  <si>
    <t>Te Hoata &amp; Te Pupu, volcano gods</t>
  </si>
  <si>
    <t>1c on 1c ovp 1919 dbl</t>
  </si>
  <si>
    <t>1c on 5c ovp 1919</t>
  </si>
  <si>
    <t>1c on 5c ovp 1919 inv</t>
  </si>
  <si>
    <t>1c on 5c ovp 1919 db</t>
  </si>
  <si>
    <t>1c on 10c ovp 1919</t>
  </si>
  <si>
    <t>1c on 10c ovp 1919 db</t>
  </si>
  <si>
    <t>1c on 25c ovp 1919</t>
  </si>
  <si>
    <t>20c on black stamp</t>
  </si>
  <si>
    <t>in black 6mm</t>
  </si>
  <si>
    <t>in violet no period</t>
  </si>
  <si>
    <t>in red no period 7mm</t>
  </si>
  <si>
    <t>in black no . 10mm</t>
  </si>
  <si>
    <t>NL37</t>
  </si>
  <si>
    <t>NL38</t>
  </si>
  <si>
    <t>NL39</t>
  </si>
  <si>
    <t>NL40</t>
  </si>
  <si>
    <t>SS</t>
  </si>
  <si>
    <t>234b</t>
  </si>
  <si>
    <t>C49a</t>
  </si>
  <si>
    <t>gray blk &amp; ul</t>
  </si>
  <si>
    <t>82a</t>
  </si>
  <si>
    <t>vio &amp; red lilac</t>
  </si>
  <si>
    <t>dk bl &amp; dl bl</t>
  </si>
  <si>
    <t>rose red &amp; lil</t>
  </si>
  <si>
    <t>Ruwenzori</t>
  </si>
  <si>
    <t>sl bl &amp; ol grn</t>
  </si>
  <si>
    <t>Ngorongoro</t>
  </si>
  <si>
    <t>1.30sh</t>
  </si>
  <si>
    <t>2.50sh</t>
  </si>
  <si>
    <t>1.50sh</t>
  </si>
  <si>
    <t>C42a</t>
  </si>
  <si>
    <t>inv. m in septem</t>
  </si>
  <si>
    <t>C31a</t>
  </si>
  <si>
    <t>C31b</t>
  </si>
  <si>
    <t>2nd u of inaug.in</t>
  </si>
  <si>
    <t>C106</t>
  </si>
  <si>
    <t>C107</t>
  </si>
  <si>
    <t>Vesuvius (painting last day of pompei)</t>
  </si>
  <si>
    <t>1L6</t>
  </si>
  <si>
    <t>1L7</t>
  </si>
  <si>
    <t>1L8</t>
  </si>
  <si>
    <t>1L9</t>
  </si>
  <si>
    <t>1L10</t>
  </si>
  <si>
    <t>1L11</t>
  </si>
  <si>
    <t>1L12</t>
  </si>
  <si>
    <t>1L13</t>
  </si>
  <si>
    <t>1L16</t>
  </si>
  <si>
    <t>1L17</t>
  </si>
  <si>
    <t>1L18</t>
  </si>
  <si>
    <t>1L19</t>
  </si>
  <si>
    <t>1L20</t>
  </si>
  <si>
    <t>C35a</t>
  </si>
  <si>
    <t>pair, 90fr</t>
  </si>
  <si>
    <t>Kerguelen view</t>
  </si>
  <si>
    <t>tryptic</t>
  </si>
  <si>
    <t>inverted</t>
  </si>
  <si>
    <t>missing hwa</t>
  </si>
  <si>
    <t>reversed</t>
  </si>
  <si>
    <t>50 on 5f</t>
  </si>
  <si>
    <t>MANCHUKUO Overprints</t>
  </si>
  <si>
    <t>gry grn &amp; bl grn</t>
  </si>
  <si>
    <t>Corps de Garde</t>
  </si>
  <si>
    <t>15c on 20 cor</t>
  </si>
  <si>
    <t>20c on 100 cor</t>
  </si>
  <si>
    <t>car. sal.ochre</t>
  </si>
  <si>
    <t>614a</t>
  </si>
  <si>
    <t>20c</t>
  </si>
  <si>
    <t>Haleakala</t>
  </si>
  <si>
    <t>B2</t>
  </si>
  <si>
    <t>Map of Bequia</t>
  </si>
  <si>
    <t>Wideawake Fair</t>
  </si>
  <si>
    <t>Map of Atlantic</t>
  </si>
  <si>
    <t>Map of Ascension</t>
  </si>
  <si>
    <t>1607c</t>
  </si>
  <si>
    <t>1.10$</t>
  </si>
  <si>
    <t>Ofu-Olesega</t>
  </si>
  <si>
    <t>Pascua (Easter Island)</t>
  </si>
  <si>
    <t>1506-</t>
  </si>
  <si>
    <t>C1</t>
  </si>
  <si>
    <t>50c ovpt</t>
  </si>
  <si>
    <t>2 cor on 5 cor</t>
  </si>
  <si>
    <t>5 cor on 10 cor</t>
  </si>
  <si>
    <t>greenish black</t>
  </si>
  <si>
    <t>RA63</t>
  </si>
  <si>
    <t>RA64</t>
  </si>
  <si>
    <t>5c on 50 c B</t>
  </si>
  <si>
    <t>5c on 50c R</t>
  </si>
  <si>
    <t>violet bl</t>
  </si>
  <si>
    <t>B4</t>
  </si>
  <si>
    <t>2 1/2 c + 3p</t>
  </si>
  <si>
    <t>5c + 6p</t>
  </si>
  <si>
    <t>Fjardagill</t>
  </si>
  <si>
    <t>dk &amp; lt purple</t>
  </si>
  <si>
    <t>C294</t>
  </si>
  <si>
    <t>2.40sh</t>
  </si>
  <si>
    <t>Lake Tana</t>
  </si>
  <si>
    <t>Ras Dashan mountains</t>
  </si>
  <si>
    <t>Lake Haik</t>
  </si>
  <si>
    <t>Lake Abaya</t>
  </si>
  <si>
    <t>Lake Wonchi</t>
  </si>
  <si>
    <t>Lake Ashengi</t>
  </si>
  <si>
    <t>257i</t>
  </si>
  <si>
    <t>40pf</t>
  </si>
  <si>
    <t>50pf</t>
  </si>
  <si>
    <t>Rhon highway</t>
  </si>
  <si>
    <t>Siebengebirge</t>
  </si>
  <si>
    <t>Borobudur SS UNESCO</t>
  </si>
  <si>
    <t>C122</t>
  </si>
  <si>
    <t>orange &amp; yellow green</t>
  </si>
  <si>
    <t>C163</t>
  </si>
  <si>
    <t>Seal, University Guatemala</t>
  </si>
  <si>
    <t>C698</t>
  </si>
  <si>
    <t>Agua, Guatemala</t>
  </si>
  <si>
    <t>C708</t>
  </si>
  <si>
    <t>Sacatepequez municipality</t>
  </si>
  <si>
    <t>C249</t>
  </si>
  <si>
    <t>Skaftafell</t>
  </si>
  <si>
    <t>Borobudur - Merapi</t>
  </si>
  <si>
    <t>3000r</t>
  </si>
  <si>
    <t>0503-</t>
  </si>
  <si>
    <t>Irian Jaya</t>
  </si>
  <si>
    <t>Bali</t>
  </si>
  <si>
    <t>perf 13</t>
  </si>
  <si>
    <t>3p on 1½p</t>
  </si>
  <si>
    <t>red orange bl</t>
  </si>
  <si>
    <t>Niue map</t>
  </si>
  <si>
    <t>CO11</t>
  </si>
  <si>
    <t>Bounty and islands</t>
  </si>
  <si>
    <t>50s on 5sh</t>
  </si>
  <si>
    <t>20s on 5sh</t>
  </si>
  <si>
    <t>Map of St. Kitts</t>
  </si>
  <si>
    <t>purple &amp; blk</t>
  </si>
  <si>
    <t>org. brn&amp; blk</t>
  </si>
  <si>
    <t>bister &amp; blk</t>
  </si>
  <si>
    <t>Brimstone Hill</t>
  </si>
  <si>
    <t>green  &amp; blk</t>
  </si>
  <si>
    <t>R on C41</t>
  </si>
  <si>
    <t>R on C58</t>
  </si>
  <si>
    <t>1L30</t>
  </si>
  <si>
    <t>1pa on 1sh</t>
  </si>
  <si>
    <t>TONGA: NIUAFO'OU</t>
  </si>
  <si>
    <t>Map of Niuafo'ou</t>
  </si>
  <si>
    <t>0403-11</t>
  </si>
  <si>
    <t>9sh</t>
  </si>
  <si>
    <t>pink and black</t>
  </si>
  <si>
    <t>Heihe (Hei Ho)</t>
  </si>
  <si>
    <t>Helong (Ho Lung)</t>
  </si>
  <si>
    <t>Hulan (Hu Lan)</t>
  </si>
  <si>
    <t>Tojinbou Cliff, Toujinbo etc</t>
  </si>
  <si>
    <t>15c on 50c</t>
  </si>
  <si>
    <t>30c on 50c</t>
  </si>
  <si>
    <t>C794</t>
  </si>
  <si>
    <t>San Pedro</t>
  </si>
  <si>
    <t>C840</t>
  </si>
  <si>
    <t>C110</t>
  </si>
  <si>
    <t>C110a</t>
  </si>
  <si>
    <t>C110b</t>
  </si>
  <si>
    <t>C110c</t>
  </si>
  <si>
    <t>ceutroamericano</t>
  </si>
  <si>
    <t>C111</t>
  </si>
  <si>
    <t>C111a</t>
  </si>
  <si>
    <t>small v in vale</t>
  </si>
  <si>
    <t>C111b</t>
  </si>
  <si>
    <t>centrvos</t>
  </si>
  <si>
    <t>201.24a</t>
  </si>
  <si>
    <t>201.55a</t>
  </si>
  <si>
    <t>204.13a</t>
  </si>
  <si>
    <t>246.60a</t>
  </si>
  <si>
    <t>68fr</t>
  </si>
  <si>
    <t>300fr</t>
  </si>
  <si>
    <t>dl red &amp; dl ro</t>
  </si>
  <si>
    <t>Overprint on Mexico Popocatepetl</t>
  </si>
  <si>
    <t>UNISSUED PROOFS</t>
  </si>
  <si>
    <t>4 cts</t>
  </si>
  <si>
    <t>Guatemala: Fuego</t>
  </si>
  <si>
    <t>Brown</t>
  </si>
  <si>
    <t>Blue</t>
  </si>
  <si>
    <t>Green</t>
  </si>
  <si>
    <t>Purple</t>
  </si>
  <si>
    <t>Red</t>
  </si>
  <si>
    <t>Printed by Enschede</t>
  </si>
  <si>
    <t>REVENUES</t>
  </si>
  <si>
    <t>1402-09</t>
  </si>
  <si>
    <t>1201-05</t>
  </si>
  <si>
    <t>1102-19</t>
  </si>
  <si>
    <t>1302-01</t>
  </si>
  <si>
    <t>1209-02</t>
  </si>
  <si>
    <t>109M</t>
  </si>
  <si>
    <t>plum</t>
  </si>
  <si>
    <t>salmon</t>
  </si>
  <si>
    <t>bar below date</t>
  </si>
  <si>
    <t>inv. surcharge</t>
  </si>
  <si>
    <t>134c</t>
  </si>
  <si>
    <t>dbl. surcharge</t>
  </si>
  <si>
    <t>136a</t>
  </si>
  <si>
    <t>Piton du Milieu</t>
  </si>
  <si>
    <t>C31</t>
  </si>
  <si>
    <t>C38</t>
  </si>
  <si>
    <t>C39</t>
  </si>
  <si>
    <t>C40</t>
  </si>
  <si>
    <t>40¢</t>
  </si>
  <si>
    <t>C44</t>
  </si>
  <si>
    <t>C45</t>
  </si>
  <si>
    <t>PALAU</t>
  </si>
  <si>
    <t>4000r</t>
  </si>
  <si>
    <t>blk &amp; lt brn</t>
  </si>
  <si>
    <t>200,000/4,000 V</t>
  </si>
  <si>
    <t>2x9</t>
  </si>
  <si>
    <t>2x16</t>
  </si>
  <si>
    <t>2x20</t>
  </si>
  <si>
    <t>2x21</t>
  </si>
  <si>
    <t>2x22</t>
  </si>
  <si>
    <t>1922?</t>
  </si>
  <si>
    <t>Ecuador: Galapagos Islands</t>
  </si>
  <si>
    <t>aquamarine</t>
  </si>
  <si>
    <t>Reunion, from air</t>
  </si>
  <si>
    <t>dk br &amp; org</t>
  </si>
  <si>
    <t>200fr</t>
  </si>
  <si>
    <t>dk bl &amp; org</t>
  </si>
  <si>
    <t>J16</t>
  </si>
  <si>
    <t>dp violet</t>
  </si>
  <si>
    <t>Fournaise &amp; Neiges Style</t>
  </si>
  <si>
    <t>J17</t>
  </si>
  <si>
    <t>J18</t>
  </si>
  <si>
    <t>J19</t>
  </si>
  <si>
    <t>J20</t>
  </si>
  <si>
    <t>J21</t>
  </si>
  <si>
    <t>J22</t>
  </si>
  <si>
    <t>J23</t>
  </si>
  <si>
    <t>lt violet</t>
  </si>
  <si>
    <t>J24</t>
  </si>
  <si>
    <t>J25</t>
  </si>
  <si>
    <t>FRENCH POLYNESIA</t>
  </si>
  <si>
    <t>Moorea</t>
  </si>
  <si>
    <t>1303-</t>
  </si>
  <si>
    <t>Borabora</t>
  </si>
  <si>
    <t>New Zealand</t>
  </si>
  <si>
    <t>Loowit</t>
  </si>
  <si>
    <t>Mt St Helen's blowing smoke rings</t>
  </si>
  <si>
    <t>Gomajou Peninsula</t>
  </si>
  <si>
    <t>Moya Beach</t>
  </si>
  <si>
    <t>Chiconi</t>
  </si>
  <si>
    <t>Port Mamutsu</t>
  </si>
  <si>
    <t>Overprinted Etat Comorien on C62</t>
  </si>
  <si>
    <t>10fr on 20fr</t>
  </si>
  <si>
    <t>30fr on 35fr</t>
  </si>
  <si>
    <t>Overprinted Etat Comorien on C63</t>
  </si>
  <si>
    <t>75fr on 60fr</t>
  </si>
  <si>
    <t>577a</t>
  </si>
  <si>
    <t>C958</t>
  </si>
  <si>
    <t>Mombacho</t>
  </si>
  <si>
    <t>1404-11</t>
  </si>
  <si>
    <t>C959</t>
  </si>
  <si>
    <t>Apoyo</t>
  </si>
  <si>
    <t>1404-101</t>
  </si>
  <si>
    <t>C960</t>
  </si>
  <si>
    <t>10 cor</t>
  </si>
  <si>
    <t>30$ x 12</t>
  </si>
  <si>
    <t>2L26</t>
  </si>
  <si>
    <t>2L27</t>
  </si>
  <si>
    <t>2L28</t>
  </si>
  <si>
    <t>5 col on 10 col</t>
  </si>
  <si>
    <t xml:space="preserve">Poas  </t>
  </si>
  <si>
    <t>3¢</t>
  </si>
  <si>
    <t>dk violet</t>
  </si>
  <si>
    <t>C345</t>
  </si>
  <si>
    <t>25¢</t>
  </si>
  <si>
    <t>Overprinted with D red</t>
  </si>
  <si>
    <t>NL16</t>
  </si>
  <si>
    <t>NL17</t>
  </si>
  <si>
    <t>Copenhagen 10 1/2 mm</t>
  </si>
  <si>
    <t>Barranquilla 7mm</t>
  </si>
  <si>
    <t>NL18</t>
  </si>
  <si>
    <t>NL19</t>
  </si>
  <si>
    <t>Overprinted SU in black</t>
  </si>
  <si>
    <t>Switzerland</t>
  </si>
  <si>
    <t>8mm</t>
  </si>
  <si>
    <t>United States</t>
  </si>
  <si>
    <t>handstamped E.U.</t>
  </si>
  <si>
    <t>in black 6 1/2mm</t>
  </si>
  <si>
    <t>in violet 6 1/2mm</t>
  </si>
  <si>
    <t>30c on 20c</t>
  </si>
  <si>
    <t>C81a</t>
  </si>
  <si>
    <t>C81b</t>
  </si>
  <si>
    <t>C81c</t>
  </si>
  <si>
    <t>C132</t>
  </si>
  <si>
    <t>brn carmine</t>
  </si>
  <si>
    <t>C140</t>
  </si>
  <si>
    <t>C172</t>
  </si>
  <si>
    <t>C177</t>
  </si>
  <si>
    <t>C177c</t>
  </si>
  <si>
    <t>5p imp. pair</t>
  </si>
  <si>
    <t>brown carm</t>
  </si>
  <si>
    <t>C235</t>
  </si>
  <si>
    <t>dk vio bl</t>
  </si>
  <si>
    <t>Paricutin</t>
  </si>
  <si>
    <t>1401-06</t>
  </si>
  <si>
    <t>C383</t>
  </si>
  <si>
    <t>CO1</t>
  </si>
  <si>
    <t>dk grn gry br</t>
  </si>
  <si>
    <t>CO1a</t>
  </si>
  <si>
    <t>CO2</t>
  </si>
  <si>
    <t>CO2a</t>
  </si>
  <si>
    <t>brn car &amp; g.br</t>
  </si>
  <si>
    <t>CO2Bc</t>
  </si>
  <si>
    <t>dk bl &amp; cl</t>
  </si>
  <si>
    <t>blue I</t>
  </si>
  <si>
    <t>3a</t>
  </si>
  <si>
    <t>blue II</t>
  </si>
  <si>
    <t>3c</t>
  </si>
  <si>
    <t>Hattver</t>
  </si>
  <si>
    <t>red and blue</t>
  </si>
  <si>
    <t>blue and yellow</t>
  </si>
  <si>
    <t>Muela del diablo</t>
  </si>
  <si>
    <t>vermillion &amp; yellow</t>
  </si>
  <si>
    <t>30e</t>
  </si>
  <si>
    <t>Arms of San Felipe</t>
  </si>
  <si>
    <t>Cook Landing</t>
  </si>
  <si>
    <t>violet and multi</t>
  </si>
  <si>
    <t>Map of Faroes</t>
  </si>
  <si>
    <t>green and multi</t>
  </si>
  <si>
    <t>22k</t>
  </si>
  <si>
    <t>435a-h</t>
  </si>
  <si>
    <t>Bour</t>
  </si>
  <si>
    <t>yellow val.</t>
  </si>
  <si>
    <t>282a</t>
  </si>
  <si>
    <t>282b</t>
  </si>
  <si>
    <t>282c</t>
  </si>
  <si>
    <t>283c</t>
  </si>
  <si>
    <t>283d</t>
  </si>
  <si>
    <t>Hawaii</t>
  </si>
  <si>
    <t>Matson Lines to Hawaii. Mauna Loa?</t>
  </si>
  <si>
    <t>3p on 5c (Bl)</t>
  </si>
  <si>
    <t>4p on 5c (Gr)</t>
  </si>
  <si>
    <t>C409b</t>
  </si>
  <si>
    <t>Fuji, Landscape at Ochanomizu, Hokuju</t>
  </si>
  <si>
    <t>Map of Mykines island</t>
  </si>
  <si>
    <t>320o</t>
  </si>
  <si>
    <t>Tvoran</t>
  </si>
  <si>
    <t>Skuvanes</t>
  </si>
  <si>
    <t>Beinisvord</t>
  </si>
  <si>
    <t>600o</t>
  </si>
  <si>
    <t>Asmundarstakkur</t>
  </si>
  <si>
    <t>3.5k</t>
  </si>
  <si>
    <t>Gjogv</t>
  </si>
  <si>
    <t>Klaksvik</t>
  </si>
  <si>
    <t>Nolsoy coastline</t>
  </si>
  <si>
    <t>1000o</t>
  </si>
  <si>
    <t>370o</t>
  </si>
  <si>
    <t>Village of Saksun</t>
  </si>
  <si>
    <t>650o</t>
  </si>
  <si>
    <t>Cliffs of Vestmanna</t>
  </si>
  <si>
    <t>Village of Gjogv</t>
  </si>
  <si>
    <t>Azuma (Yamagata)</t>
  </si>
  <si>
    <t>5dx8</t>
  </si>
  <si>
    <t>Yellowstone and Erebus</t>
  </si>
  <si>
    <t>4b</t>
  </si>
  <si>
    <t>90¢</t>
  </si>
  <si>
    <t>C84</t>
  </si>
  <si>
    <t>Org &amp; blk</t>
  </si>
  <si>
    <t>bl,vio bl &amp; yl grn</t>
  </si>
  <si>
    <t>260b</t>
  </si>
  <si>
    <t>260c</t>
  </si>
  <si>
    <t>dbl. sur. inv.</t>
  </si>
  <si>
    <t>260d</t>
  </si>
  <si>
    <t>260e</t>
  </si>
  <si>
    <t>261a</t>
  </si>
  <si>
    <t>261b</t>
  </si>
  <si>
    <t>261c</t>
  </si>
  <si>
    <t>261d</t>
  </si>
  <si>
    <t>vio &amp; dk grn</t>
  </si>
  <si>
    <t>brn red &amp; blk</t>
  </si>
  <si>
    <t>2L66</t>
  </si>
  <si>
    <t>2L67</t>
  </si>
  <si>
    <t>2L68</t>
  </si>
  <si>
    <t>2L69</t>
  </si>
  <si>
    <t>2L70</t>
  </si>
  <si>
    <t>2157b</t>
  </si>
  <si>
    <t>50¢ on 6¢</t>
  </si>
  <si>
    <t>199a</t>
  </si>
  <si>
    <t>199b</t>
  </si>
  <si>
    <t>199c</t>
  </si>
  <si>
    <t>yellow brn sur.</t>
  </si>
  <si>
    <t>1p on 5p</t>
  </si>
  <si>
    <t>201a</t>
  </si>
  <si>
    <t>201b</t>
  </si>
  <si>
    <t>dbl. sur. 2 col</t>
  </si>
  <si>
    <t>201c</t>
  </si>
  <si>
    <t>carmine sur.</t>
  </si>
  <si>
    <t>212a</t>
  </si>
  <si>
    <t>212b</t>
  </si>
  <si>
    <t>vale only</t>
  </si>
  <si>
    <t>212c</t>
  </si>
  <si>
    <t>213a</t>
  </si>
  <si>
    <t>Ship landing point</t>
  </si>
  <si>
    <t>Silhouette of Island, Ham Radio</t>
  </si>
  <si>
    <t>3 1/2p</t>
  </si>
  <si>
    <t>carmine &amp;yl</t>
  </si>
  <si>
    <t>rose car&amp;yl</t>
  </si>
  <si>
    <t>Vavau harbour</t>
  </si>
  <si>
    <t>blk&amp;ultra</t>
  </si>
  <si>
    <t>90l</t>
  </si>
  <si>
    <t>60f</t>
  </si>
  <si>
    <t>ADEN</t>
  </si>
  <si>
    <t>15¢</t>
  </si>
  <si>
    <t>blue green</t>
  </si>
  <si>
    <t>4y on 13f</t>
  </si>
  <si>
    <t>1404-092</t>
  </si>
  <si>
    <t>C493</t>
  </si>
  <si>
    <t>C493a</t>
  </si>
  <si>
    <t>inv. ovpt.</t>
  </si>
  <si>
    <t>C509</t>
  </si>
  <si>
    <t>C681</t>
  </si>
  <si>
    <t>71fr</t>
  </si>
  <si>
    <t>100r</t>
  </si>
  <si>
    <t>Great Barrier Hobson, Aukland</t>
  </si>
  <si>
    <t>deep plum</t>
  </si>
  <si>
    <t>Cayambe</t>
  </si>
  <si>
    <t>1502-004</t>
  </si>
  <si>
    <t>brn green</t>
  </si>
  <si>
    <t>Dimorphodon and volcano</t>
  </si>
  <si>
    <t>2419b</t>
  </si>
  <si>
    <t>Vulcan's forge</t>
  </si>
  <si>
    <t>B142</t>
  </si>
  <si>
    <t>B161</t>
  </si>
  <si>
    <t>B168</t>
  </si>
  <si>
    <t>6N14</t>
  </si>
  <si>
    <t>Parinacota (Payachatas)</t>
  </si>
  <si>
    <t>1505-016</t>
  </si>
  <si>
    <t>brt carmine</t>
  </si>
  <si>
    <t>Nurnburg</t>
  </si>
  <si>
    <t>0404-01</t>
  </si>
  <si>
    <t>1700-</t>
  </si>
  <si>
    <t>70a</t>
  </si>
  <si>
    <t>Surtsey</t>
  </si>
  <si>
    <t>ultra,brn, &amp; grn</t>
  </si>
  <si>
    <t>islands</t>
  </si>
  <si>
    <t>0301-01</t>
  </si>
  <si>
    <t>Lac Sale</t>
  </si>
  <si>
    <t>dk olv brn</t>
  </si>
  <si>
    <t>Anjouan</t>
  </si>
  <si>
    <t>4k</t>
  </si>
  <si>
    <t>Myvatn</t>
  </si>
  <si>
    <t>15k</t>
  </si>
  <si>
    <t>red brn &amp; oran</t>
  </si>
  <si>
    <t>IAVCEI</t>
  </si>
  <si>
    <t>????-??</t>
  </si>
  <si>
    <t>Takasaki, Kuju Group?</t>
  </si>
  <si>
    <t>0802-12</t>
  </si>
  <si>
    <t>O190</t>
  </si>
  <si>
    <t>50¢ on 1¢</t>
  </si>
  <si>
    <t>O191</t>
  </si>
  <si>
    <t>177b</t>
  </si>
  <si>
    <t>centcvos</t>
  </si>
  <si>
    <t>177c</t>
  </si>
  <si>
    <t>1963b</t>
  </si>
  <si>
    <t>1963c</t>
  </si>
  <si>
    <t>1975a</t>
  </si>
  <si>
    <t>L56</t>
  </si>
  <si>
    <t>1359a</t>
  </si>
  <si>
    <t>1680a</t>
  </si>
  <si>
    <t>1805a</t>
  </si>
  <si>
    <t>1805b</t>
  </si>
  <si>
    <t>COLOMBIA</t>
  </si>
  <si>
    <t>blue &amp; silver</t>
  </si>
  <si>
    <t>Sotara</t>
  </si>
  <si>
    <t>1501-061</t>
  </si>
  <si>
    <t>C25</t>
  </si>
  <si>
    <t>Tolima</t>
  </si>
  <si>
    <t xml:space="preserve">handstamped in </t>
  </si>
  <si>
    <t>violet 8mm</t>
  </si>
  <si>
    <t>black 8mm</t>
  </si>
  <si>
    <t>basic stamp double</t>
  </si>
  <si>
    <t>handstamped in</t>
  </si>
  <si>
    <t>handstamped in blue/</t>
  </si>
  <si>
    <t>black 12mm</t>
  </si>
  <si>
    <t>469b</t>
  </si>
  <si>
    <t>vio blue &amp; bl</t>
  </si>
  <si>
    <t>Mt. Paul</t>
  </si>
  <si>
    <t>Map of Cape Verdes</t>
  </si>
  <si>
    <t>Cape Sima</t>
  </si>
  <si>
    <t>C28f</t>
  </si>
  <si>
    <t>as a dbl</t>
  </si>
  <si>
    <t>100a</t>
  </si>
  <si>
    <t>1p pair imp vert.</t>
  </si>
  <si>
    <t>1p thin paper</t>
  </si>
  <si>
    <t>103a</t>
  </si>
  <si>
    <t>1p horiz pair imp vert</t>
  </si>
  <si>
    <t>108a</t>
  </si>
  <si>
    <t>108b</t>
  </si>
  <si>
    <t>1p imp pair</t>
  </si>
  <si>
    <t>108c</t>
  </si>
  <si>
    <t>49a</t>
  </si>
  <si>
    <t>green &amp; black</t>
  </si>
  <si>
    <t>red &amp; black</t>
  </si>
  <si>
    <t>bright green</t>
  </si>
  <si>
    <t>Overprinted C.R.</t>
  </si>
  <si>
    <t>7 1/2 mm overprint</t>
  </si>
  <si>
    <t>Cuba</t>
  </si>
  <si>
    <t xml:space="preserve">Overprinted C. </t>
  </si>
  <si>
    <t>in violet</t>
  </si>
  <si>
    <t>Denmark</t>
  </si>
  <si>
    <t>Copenhagen</t>
  </si>
  <si>
    <t>Overprinted with D black</t>
  </si>
  <si>
    <t>Overprinted with D violet</t>
  </si>
  <si>
    <t>Barranquilla</t>
  </si>
  <si>
    <t>1.65$</t>
  </si>
  <si>
    <t>Tree near water, Norfolk Island</t>
  </si>
  <si>
    <t>Waterfall, Norfolk Island</t>
  </si>
  <si>
    <t>SPANISH GUINEA</t>
  </si>
  <si>
    <t xml:space="preserve">Fernando Po </t>
  </si>
  <si>
    <t>E1</t>
  </si>
  <si>
    <t>TANGANYIKA</t>
  </si>
  <si>
    <t>50c</t>
  </si>
  <si>
    <t>0102-03</t>
  </si>
  <si>
    <t>Volcanic rocks, Scarlett</t>
  </si>
  <si>
    <t>Man on Chimborazo</t>
  </si>
  <si>
    <t>Couple on Cotopaxi</t>
  </si>
  <si>
    <t>2.15$</t>
  </si>
  <si>
    <t>1.75fr</t>
  </si>
  <si>
    <t xml:space="preserve">dk bl  </t>
  </si>
  <si>
    <t>2.25fr</t>
  </si>
  <si>
    <t>brt ultra</t>
  </si>
  <si>
    <t>ol gry &amp; red</t>
  </si>
  <si>
    <t>ol yellow</t>
  </si>
  <si>
    <t xml:space="preserve">ol grn  </t>
  </si>
  <si>
    <t>rose lilac &amp;</t>
  </si>
  <si>
    <t>6fr</t>
  </si>
  <si>
    <t>bl &amp; brb</t>
  </si>
  <si>
    <t>10fr</t>
  </si>
  <si>
    <t>org &amp; ultra</t>
  </si>
  <si>
    <t>15fr</t>
  </si>
  <si>
    <t>gray bl &amp; vio</t>
  </si>
  <si>
    <t>bl &amp; ora</t>
  </si>
  <si>
    <t>25fr</t>
  </si>
  <si>
    <t>B1</t>
  </si>
  <si>
    <t>B1a</t>
  </si>
  <si>
    <t>LC1</t>
  </si>
  <si>
    <t>Santa Cruz island</t>
  </si>
  <si>
    <t>Beach scene with dipping lavas</t>
  </si>
  <si>
    <t>Sugar Loaf Island</t>
  </si>
  <si>
    <t>10fr on 5fr with "V"</t>
  </si>
  <si>
    <t>green and black</t>
  </si>
  <si>
    <t>yel &amp; vio</t>
  </si>
  <si>
    <t>vio brn &amp; slate</t>
  </si>
  <si>
    <t>1c on ½r on 1</t>
  </si>
  <si>
    <t>1c on ½r on1a</t>
  </si>
  <si>
    <t>7 1/2 + 9p</t>
  </si>
  <si>
    <t>10c + 1 sh</t>
  </si>
  <si>
    <t>rose carmine &amp;</t>
  </si>
  <si>
    <t>brn org &amp; blk</t>
  </si>
  <si>
    <t>relief overprint</t>
  </si>
  <si>
    <t>2L7</t>
  </si>
  <si>
    <t>2L8</t>
  </si>
  <si>
    <t>Paektusan and music</t>
  </si>
  <si>
    <t>Z73NL</t>
  </si>
  <si>
    <t>Fuji Phila Nippon 91</t>
  </si>
  <si>
    <t>Columbus &amp; map of island</t>
  </si>
  <si>
    <t>Crossing Banyu river, Fuji, Hiroshige</t>
  </si>
  <si>
    <t>Jivani and Ararat</t>
  </si>
  <si>
    <t>Fuji, from Kujitorawa - Hokusai</t>
  </si>
  <si>
    <t>Fuji, from Shiahirigahamo - Hokusai</t>
  </si>
  <si>
    <t>Fuji, above lightning - Hokusai</t>
  </si>
  <si>
    <t>Fuji, from lower Meguro - Hokusai</t>
  </si>
  <si>
    <t>Fuji, from Edo - Hokusai</t>
  </si>
  <si>
    <t>Yandangshan</t>
  </si>
  <si>
    <t>35s + 15s</t>
  </si>
  <si>
    <t>Norikuradake</t>
  </si>
  <si>
    <t>Kujuku Islands</t>
  </si>
  <si>
    <t>Yufudake</t>
  </si>
  <si>
    <t>Hinamoridake (Kirishima)</t>
  </si>
  <si>
    <t>Flowers &amp; mountains of Kyushu</t>
  </si>
  <si>
    <t>strip of 4</t>
  </si>
  <si>
    <t>0803-13</t>
  </si>
  <si>
    <t>0802-13</t>
  </si>
  <si>
    <t>1 1/2 d</t>
  </si>
  <si>
    <t>10 Filler</t>
  </si>
  <si>
    <t>20 C</t>
  </si>
  <si>
    <t>5 Ct</t>
  </si>
  <si>
    <t>5 kop</t>
  </si>
  <si>
    <t>5 cents</t>
  </si>
  <si>
    <t>Etna: United States: Red X</t>
  </si>
  <si>
    <t>NLA</t>
  </si>
  <si>
    <t>NLB</t>
  </si>
  <si>
    <t>NLC</t>
  </si>
  <si>
    <t>Chimborazo, #370 dbl ovp Loor a Chile</t>
  </si>
  <si>
    <t>Chimborazo, #371 ovp Loor a Chile</t>
  </si>
  <si>
    <t>Chimborazo, #372 ovp Loor a Chile</t>
  </si>
  <si>
    <t>RA46a</t>
  </si>
  <si>
    <t>RA52a</t>
  </si>
  <si>
    <t>Chimborazo, Telegraphos Guayaquil</t>
  </si>
  <si>
    <t>20c on 50c dbl, 1 inv.</t>
  </si>
  <si>
    <t>20c on 50c dbl.</t>
  </si>
  <si>
    <t>Chimborazo, Veinte Centavos</t>
  </si>
  <si>
    <t>Poas, Irazu and Turrialba  on flag</t>
  </si>
  <si>
    <t>C751</t>
  </si>
  <si>
    <t>2.50$ souv. Sheet</t>
  </si>
  <si>
    <t>75b</t>
  </si>
  <si>
    <t>2165a</t>
  </si>
  <si>
    <t>The Briars</t>
  </si>
  <si>
    <t>26p</t>
  </si>
  <si>
    <t>St James's Valley</t>
  </si>
  <si>
    <t>St Helena</t>
  </si>
  <si>
    <t>151a</t>
  </si>
  <si>
    <t>151b</t>
  </si>
  <si>
    <t>151c</t>
  </si>
  <si>
    <t>trpl. sur.</t>
  </si>
  <si>
    <t>159a</t>
  </si>
  <si>
    <t>160a</t>
  </si>
  <si>
    <t>lilac &amp; slate</t>
  </si>
  <si>
    <t>Papeete</t>
  </si>
  <si>
    <t>161a</t>
  </si>
  <si>
    <t>imp.pair</t>
  </si>
  <si>
    <t>162a</t>
  </si>
  <si>
    <t>162b</t>
  </si>
  <si>
    <t>blue sur.</t>
  </si>
  <si>
    <t>163a</t>
  </si>
  <si>
    <t>163b</t>
  </si>
  <si>
    <t>5¢ on 10¢</t>
  </si>
  <si>
    <t>inv. sur</t>
  </si>
  <si>
    <t>175b</t>
  </si>
  <si>
    <t>no ornaments</t>
  </si>
  <si>
    <t>Heimaey</t>
  </si>
  <si>
    <t>1702-01</t>
  </si>
  <si>
    <t>DJIBOUTI</t>
  </si>
  <si>
    <t>30fr</t>
  </si>
  <si>
    <t>Ardoukoba</t>
  </si>
  <si>
    <t>0201-126</t>
  </si>
  <si>
    <t>90fr</t>
  </si>
  <si>
    <t>Islands ?volcanic</t>
  </si>
  <si>
    <t>0201-</t>
  </si>
  <si>
    <t>500fr</t>
  </si>
  <si>
    <t>DOMINICA</t>
  </si>
  <si>
    <t>brn blk &amp; dp r</t>
  </si>
  <si>
    <t>600000b</t>
  </si>
  <si>
    <t>Women of Easter Island</t>
  </si>
  <si>
    <t>Canoe, Hawaii</t>
  </si>
  <si>
    <t>Airline Moorea</t>
  </si>
  <si>
    <t>70fr strip of four</t>
  </si>
  <si>
    <t>brown, blue &amp; red</t>
  </si>
  <si>
    <t>Dining room painting</t>
  </si>
  <si>
    <t>C215</t>
  </si>
  <si>
    <t>130fr</t>
  </si>
  <si>
    <t>Papeete harbor</t>
  </si>
  <si>
    <t>C216</t>
  </si>
  <si>
    <t>240fr souv. Sheet</t>
  </si>
  <si>
    <t>C218</t>
  </si>
  <si>
    <t>Intense blue</t>
  </si>
  <si>
    <t>Papeete harbor?</t>
  </si>
  <si>
    <t>Fautaua Falls</t>
  </si>
  <si>
    <t>1.50s on 5sh</t>
  </si>
  <si>
    <t>80s on 5sh</t>
  </si>
  <si>
    <t>Mail planes and island views</t>
  </si>
  <si>
    <t>1374b</t>
  </si>
  <si>
    <t>Drakensburg</t>
  </si>
  <si>
    <t>Volcano painting by Srihadi Soedarsono</t>
  </si>
  <si>
    <t>250r</t>
  </si>
  <si>
    <t>650r</t>
  </si>
  <si>
    <t>800l</t>
  </si>
  <si>
    <t>Walls around Lipari</t>
  </si>
  <si>
    <t>52c</t>
  </si>
  <si>
    <t>Aeolian Islands</t>
  </si>
  <si>
    <t>Geothermal features</t>
  </si>
  <si>
    <t>2¢ inv. ovp</t>
  </si>
  <si>
    <t>214b</t>
  </si>
  <si>
    <t>10¢ on 50¢</t>
  </si>
  <si>
    <t>250a</t>
  </si>
  <si>
    <t>vlea</t>
  </si>
  <si>
    <t>250b</t>
  </si>
  <si>
    <t>252a</t>
  </si>
  <si>
    <t>252b</t>
  </si>
  <si>
    <t xml:space="preserve">pair 1 without </t>
  </si>
  <si>
    <t>252c</t>
  </si>
  <si>
    <t>vale omit.</t>
  </si>
  <si>
    <t>254a</t>
  </si>
  <si>
    <t>254b</t>
  </si>
  <si>
    <t>254c</t>
  </si>
  <si>
    <t>black sur.</t>
  </si>
  <si>
    <t>254d</t>
  </si>
  <si>
    <t>dbl sur. black</t>
  </si>
  <si>
    <t>254e</t>
  </si>
  <si>
    <t>inv. sur. black</t>
  </si>
  <si>
    <t>255a</t>
  </si>
  <si>
    <t>255b</t>
  </si>
  <si>
    <t>255c</t>
  </si>
  <si>
    <t>255d</t>
  </si>
  <si>
    <t>255e</t>
  </si>
  <si>
    <t>dbl. sur, 1 inv.</t>
  </si>
  <si>
    <t>256a</t>
  </si>
  <si>
    <t>no dot</t>
  </si>
  <si>
    <t>256b</t>
  </si>
  <si>
    <t>256c</t>
  </si>
  <si>
    <t>257a</t>
  </si>
  <si>
    <t>257b</t>
  </si>
  <si>
    <t>257c</t>
  </si>
  <si>
    <t>258a</t>
  </si>
  <si>
    <t>258b</t>
  </si>
  <si>
    <t>258c</t>
  </si>
  <si>
    <t>10¢ on 1p</t>
  </si>
  <si>
    <t>Fisherman nr Myvatn on Laxai Kjos river</t>
  </si>
  <si>
    <t xml:space="preserve">Fisherman, Laxa i athaldal river </t>
  </si>
  <si>
    <t>dp ultramarine</t>
  </si>
  <si>
    <t>3x9</t>
  </si>
  <si>
    <t>3x14</t>
  </si>
  <si>
    <t>3x15</t>
  </si>
  <si>
    <t>3x16</t>
  </si>
  <si>
    <t xml:space="preserve">20s  </t>
  </si>
  <si>
    <t>3x24</t>
  </si>
  <si>
    <t>4x1</t>
  </si>
  <si>
    <t>4x2</t>
  </si>
  <si>
    <t>4x4</t>
  </si>
  <si>
    <t>Green Island seabed hotspring</t>
  </si>
  <si>
    <t>hot springs</t>
  </si>
  <si>
    <t>1404-10</t>
  </si>
  <si>
    <t>Eva Wilkins Nevis art</t>
  </si>
  <si>
    <t>unesco omitted</t>
  </si>
  <si>
    <t>C390a</t>
  </si>
  <si>
    <t>1L75</t>
  </si>
  <si>
    <t>1L76</t>
  </si>
  <si>
    <t>1L77</t>
  </si>
  <si>
    <t>1L77a</t>
  </si>
  <si>
    <t>5¢ inv. ovp.</t>
  </si>
  <si>
    <t>1L77b</t>
  </si>
  <si>
    <t>5¢ B invert.</t>
  </si>
  <si>
    <t>1L77c</t>
  </si>
  <si>
    <t>5¢ dbl ovp.</t>
  </si>
  <si>
    <t>1L78</t>
  </si>
  <si>
    <t xml:space="preserve">6¢ </t>
  </si>
  <si>
    <t>1L79</t>
  </si>
  <si>
    <t>hard violet</t>
  </si>
  <si>
    <t>1L79a</t>
  </si>
  <si>
    <t>10¢ B invert.</t>
  </si>
  <si>
    <t>1L80</t>
  </si>
  <si>
    <t>1L80a</t>
  </si>
  <si>
    <t>15¢ B invert.</t>
  </si>
  <si>
    <t>1L80b</t>
  </si>
  <si>
    <t>15¢ inv.ovp.</t>
  </si>
  <si>
    <t>1L80c</t>
  </si>
  <si>
    <t>1L71a</t>
  </si>
  <si>
    <t>1L72</t>
  </si>
  <si>
    <t>1L72A</t>
  </si>
  <si>
    <t>1L96</t>
  </si>
  <si>
    <t>1L96a</t>
  </si>
  <si>
    <t>1L96b</t>
  </si>
  <si>
    <t>1L97</t>
  </si>
  <si>
    <t>39c</t>
  </si>
  <si>
    <t>5a on 35a bar miss.</t>
  </si>
  <si>
    <t>Lonquimay</t>
  </si>
  <si>
    <t>1507-10</t>
  </si>
  <si>
    <t>Karymski</t>
  </si>
  <si>
    <t>879a</t>
  </si>
  <si>
    <t>1.70$</t>
  </si>
  <si>
    <t>Tortoisen</t>
  </si>
  <si>
    <t>0203-07</t>
  </si>
  <si>
    <t>1403-</t>
  </si>
  <si>
    <t>2500fr s/s</t>
  </si>
  <si>
    <t>26c</t>
  </si>
  <si>
    <t>C260</t>
  </si>
  <si>
    <t>20c souv. Sheet of 9</t>
  </si>
  <si>
    <t>1025a</t>
  </si>
  <si>
    <t>36¢</t>
  </si>
  <si>
    <t>193a</t>
  </si>
  <si>
    <t>down</t>
  </si>
  <si>
    <t>194a</t>
  </si>
  <si>
    <t>194b</t>
  </si>
  <si>
    <t>194c</t>
  </si>
  <si>
    <t>dbl. sur. up &amp; dn</t>
  </si>
  <si>
    <t>194d</t>
  </si>
  <si>
    <t>pair, 1 - sur.</t>
  </si>
  <si>
    <t>194e</t>
  </si>
  <si>
    <t>10¢ on 4¢</t>
  </si>
  <si>
    <t>195a</t>
  </si>
  <si>
    <t>15¢ on 1¢</t>
  </si>
  <si>
    <t>196a</t>
  </si>
  <si>
    <t>196b</t>
  </si>
  <si>
    <t>dbl sur. 1 down</t>
  </si>
  <si>
    <t>196c</t>
  </si>
  <si>
    <t>20¢ on 2¢</t>
  </si>
  <si>
    <t>197a</t>
  </si>
  <si>
    <t>197b</t>
  </si>
  <si>
    <t>sur. up</t>
  </si>
  <si>
    <t>197c</t>
  </si>
  <si>
    <t>V omitted</t>
  </si>
  <si>
    <t>20¢ on 5¢</t>
  </si>
  <si>
    <t>198a</t>
  </si>
  <si>
    <t>REUNION</t>
  </si>
  <si>
    <t>vio &amp; car rose</t>
  </si>
  <si>
    <t>Reunion, map</t>
  </si>
  <si>
    <t>0303-</t>
  </si>
  <si>
    <t>140r</t>
  </si>
  <si>
    <t>Bromo</t>
  </si>
  <si>
    <t>NETHERLANDS ANTILLES</t>
  </si>
  <si>
    <t>1 1/2¢</t>
  </si>
  <si>
    <t>blk &amp; purple</t>
  </si>
  <si>
    <t>10 on 25fr</t>
  </si>
  <si>
    <t>40 on 25fr</t>
  </si>
  <si>
    <t>C69</t>
  </si>
  <si>
    <t>dk brn,buff,blk</t>
  </si>
  <si>
    <t>org red &amp; blk</t>
  </si>
  <si>
    <t>ALGERIA</t>
  </si>
  <si>
    <t>Medouneu feeder</t>
  </si>
  <si>
    <t>ovpt doubled up/down</t>
  </si>
  <si>
    <t>yl brown &amp; black</t>
  </si>
  <si>
    <t>pearl gray &amp; blk</t>
  </si>
  <si>
    <t>1c on 5c</t>
  </si>
  <si>
    <t>double surcharge</t>
  </si>
  <si>
    <t>2c on 5c</t>
  </si>
  <si>
    <t>dbl surch. 1 inverted</t>
  </si>
  <si>
    <t>4.20s</t>
  </si>
  <si>
    <t>CO13</t>
  </si>
  <si>
    <t>CO14</t>
  </si>
  <si>
    <t>2450b</t>
  </si>
  <si>
    <t>7.50 cor</t>
  </si>
  <si>
    <t>7.50 col</t>
  </si>
  <si>
    <t>B360b</t>
  </si>
  <si>
    <t>B360d</t>
  </si>
  <si>
    <t>B360</t>
  </si>
  <si>
    <t>30c + 15c</t>
  </si>
  <si>
    <t>85c +35c</t>
  </si>
  <si>
    <t>sheet of five</t>
  </si>
  <si>
    <t>map of Maarten, Saba, Eustatius</t>
  </si>
  <si>
    <t>O62</t>
  </si>
  <si>
    <t>O63</t>
  </si>
  <si>
    <t>O64</t>
  </si>
  <si>
    <t>O65</t>
  </si>
  <si>
    <t>O66</t>
  </si>
  <si>
    <t>O67</t>
  </si>
  <si>
    <t>O68</t>
  </si>
  <si>
    <t>O69</t>
  </si>
  <si>
    <t>O118</t>
  </si>
  <si>
    <t>O119</t>
  </si>
  <si>
    <t>O120</t>
  </si>
  <si>
    <t>O121</t>
  </si>
  <si>
    <t>O122</t>
  </si>
  <si>
    <t>O123</t>
  </si>
  <si>
    <t>O124</t>
  </si>
  <si>
    <t>5¢on 10¢</t>
  </si>
  <si>
    <t>C26a</t>
  </si>
  <si>
    <t>C26b</t>
  </si>
  <si>
    <t>C26c</t>
  </si>
  <si>
    <t>C26d</t>
  </si>
  <si>
    <t>C27a</t>
  </si>
  <si>
    <t>C28b</t>
  </si>
  <si>
    <t>C28c</t>
  </si>
  <si>
    <t>dbl sur. 1 inv.</t>
  </si>
  <si>
    <t>C28d</t>
  </si>
  <si>
    <t>C28e</t>
  </si>
  <si>
    <t>as a inv.</t>
  </si>
  <si>
    <t>South Sandwich map</t>
  </si>
  <si>
    <t>1900-</t>
  </si>
  <si>
    <t>Ruapehu</t>
  </si>
  <si>
    <t>0401-10</t>
  </si>
  <si>
    <t>77a</t>
  </si>
  <si>
    <t>9p</t>
  </si>
  <si>
    <t>85a</t>
  </si>
  <si>
    <t>4p imperf.</t>
  </si>
  <si>
    <t>90b</t>
  </si>
  <si>
    <t>yel brown &amp; blk</t>
  </si>
  <si>
    <t xml:space="preserve">10c </t>
  </si>
  <si>
    <t>10c on 1p</t>
  </si>
  <si>
    <t>01 for 10</t>
  </si>
  <si>
    <t>5c on 1p</t>
  </si>
  <si>
    <t>50 for 05</t>
  </si>
  <si>
    <t>10c on 25p</t>
  </si>
  <si>
    <t>geysir and lake</t>
  </si>
  <si>
    <t>75c</t>
  </si>
  <si>
    <t>lavas along coast</t>
  </si>
  <si>
    <t>2002g</t>
  </si>
  <si>
    <t>dl grn &amp; ocher</t>
  </si>
  <si>
    <t>C366</t>
  </si>
  <si>
    <t>5 col</t>
  </si>
  <si>
    <t>C416</t>
  </si>
  <si>
    <t>C416a</t>
  </si>
  <si>
    <t>Souv. sheet</t>
  </si>
  <si>
    <t>C510</t>
  </si>
  <si>
    <t>Irazu</t>
  </si>
  <si>
    <t>1405-06</t>
  </si>
  <si>
    <t>C515</t>
  </si>
  <si>
    <t>C516</t>
  </si>
  <si>
    <t>C517</t>
  </si>
  <si>
    <t>C519</t>
  </si>
  <si>
    <t>C520</t>
  </si>
  <si>
    <t>C521</t>
  </si>
  <si>
    <t>C529</t>
  </si>
  <si>
    <t>C530</t>
  </si>
  <si>
    <t>C549</t>
  </si>
  <si>
    <t>C551</t>
  </si>
  <si>
    <t>C750</t>
  </si>
  <si>
    <t>ochre &amp; gry grn</t>
  </si>
  <si>
    <t xml:space="preserve">gry grn  </t>
  </si>
  <si>
    <t>vio yellow</t>
  </si>
  <si>
    <t>vio &amp; dull viol</t>
  </si>
  <si>
    <t>blk green</t>
  </si>
  <si>
    <t>ultra &amp; vio bl</t>
  </si>
  <si>
    <t>red &amp; blk bl</t>
  </si>
  <si>
    <t>viol &amp; dull viol</t>
  </si>
  <si>
    <t>ultra &amp; viol bl</t>
  </si>
  <si>
    <t>1/2 p wmk1 perf 14</t>
  </si>
  <si>
    <t>1/2p Wmk3 chalky</t>
  </si>
  <si>
    <t>Po Pin Chau (tuff)</t>
  </si>
  <si>
    <t>1807a</t>
  </si>
  <si>
    <t>1890a</t>
  </si>
  <si>
    <t>2031a</t>
  </si>
  <si>
    <t>700r</t>
  </si>
  <si>
    <t>Mountain, flagpole at right</t>
  </si>
  <si>
    <t>sheet of 3</t>
  </si>
  <si>
    <t>Volcanic obsidian</t>
  </si>
  <si>
    <t>1,000r</t>
  </si>
  <si>
    <t>2,000r</t>
  </si>
  <si>
    <t>Kerinci</t>
  </si>
  <si>
    <t>Tambora</t>
  </si>
  <si>
    <t>Ruang</t>
  </si>
  <si>
    <t>3,000r</t>
  </si>
  <si>
    <t>Surcharge for refugees of Usu eruption</t>
  </si>
  <si>
    <t>40sh</t>
  </si>
  <si>
    <t>Olduvai Gorge</t>
  </si>
  <si>
    <t>879b</t>
  </si>
  <si>
    <t>Tauranga Harbor, Mt. Maunganui</t>
  </si>
  <si>
    <t>487a</t>
  </si>
  <si>
    <t>2.50e</t>
  </si>
  <si>
    <t>0204-05</t>
  </si>
  <si>
    <t>violet</t>
  </si>
  <si>
    <t>dk green</t>
  </si>
  <si>
    <t>red</t>
  </si>
  <si>
    <t>yellow</t>
  </si>
  <si>
    <t>C165</t>
  </si>
  <si>
    <t>C171</t>
  </si>
  <si>
    <t>C219</t>
  </si>
  <si>
    <t>Songhuajiang (Sung Hao Kiang)</t>
  </si>
  <si>
    <t>Sizhan (Sze Chan)</t>
  </si>
  <si>
    <t>Sifangtai (Sze Fang Tai)</t>
  </si>
  <si>
    <t>Taha (Ta Ha)</t>
  </si>
  <si>
    <t>Daheichen (Ta Hei Chen)</t>
  </si>
  <si>
    <t>Dayangshu (Ta Yang Shu)</t>
  </si>
  <si>
    <t>Tai'an (Tai An)</t>
  </si>
  <si>
    <t>Flamingos and Lake Abbe</t>
  </si>
  <si>
    <t>49fr</t>
  </si>
  <si>
    <t>Lake Assal</t>
  </si>
  <si>
    <t>Lake Assal rocks on shore</t>
  </si>
  <si>
    <t>Paektusan Chon with Kim Il Sung</t>
  </si>
  <si>
    <t>Paektusan 30th Anniv. Workers</t>
  </si>
  <si>
    <t>Paektusan New Year</t>
  </si>
  <si>
    <t>3326a</t>
  </si>
  <si>
    <t>Ngorongoro UNESCO</t>
  </si>
  <si>
    <t>0801-</t>
  </si>
  <si>
    <t>1203-11</t>
  </si>
  <si>
    <t>1007-</t>
  </si>
  <si>
    <t>RA3</t>
  </si>
  <si>
    <t>RA4</t>
  </si>
  <si>
    <t>RA5</t>
  </si>
  <si>
    <t>RA5a</t>
  </si>
  <si>
    <t>block of four</t>
  </si>
  <si>
    <t>10 C</t>
  </si>
  <si>
    <t>10 Pf</t>
  </si>
  <si>
    <t>Bridge travellers &amp; Fuji, Hokusai</t>
  </si>
  <si>
    <t>Sudden wind gust, Hokusai</t>
  </si>
  <si>
    <t>2000le</t>
  </si>
  <si>
    <t>7sh6p</t>
  </si>
  <si>
    <t>or &amp; blk</t>
  </si>
  <si>
    <t>15sh</t>
  </si>
  <si>
    <t xml:space="preserve">blk   </t>
  </si>
  <si>
    <t>bl grn &amp; blk</t>
  </si>
  <si>
    <t>£1</t>
  </si>
  <si>
    <t>Lot and Lot's Wife</t>
  </si>
  <si>
    <t>Map of St.Helena</t>
  </si>
  <si>
    <t xml:space="preserve">gray </t>
  </si>
  <si>
    <t xml:space="preserve">olive </t>
  </si>
  <si>
    <t>deep claret</t>
  </si>
  <si>
    <t>blue  grn</t>
  </si>
  <si>
    <t>7p</t>
  </si>
  <si>
    <t>Map of St. Helena</t>
  </si>
  <si>
    <t>dp red lilac</t>
  </si>
  <si>
    <t>Map, St. Helena &amp; Tristan da Cunha</t>
  </si>
  <si>
    <t xml:space="preserve">dp ultra </t>
  </si>
  <si>
    <t>2sh 3p</t>
  </si>
  <si>
    <t>High Knoll</t>
  </si>
  <si>
    <t>1600-03</t>
  </si>
  <si>
    <t>2LO2</t>
  </si>
  <si>
    <t>2LO3</t>
  </si>
  <si>
    <t>2LO4</t>
  </si>
  <si>
    <t>NIGER</t>
  </si>
  <si>
    <t>NIUE</t>
  </si>
  <si>
    <t>O14</t>
  </si>
  <si>
    <t>O15</t>
  </si>
  <si>
    <t>O18</t>
  </si>
  <si>
    <t>O19</t>
  </si>
  <si>
    <t>30c ovpt official</t>
  </si>
  <si>
    <t>40c ovpt official</t>
  </si>
  <si>
    <t>55c ovpt official</t>
  </si>
  <si>
    <t>1$ ovpt official</t>
  </si>
  <si>
    <t>Z425</t>
  </si>
  <si>
    <t>Z426</t>
  </si>
  <si>
    <t>Z426a</t>
  </si>
  <si>
    <t>80 + 20y</t>
  </si>
  <si>
    <t>Zhujiakan (Chu Kia Kan)</t>
  </si>
  <si>
    <t>Chengjieenhan (Cheng Ki Sze Han)</t>
  </si>
  <si>
    <t>Qiqian (Chi Kan)</t>
  </si>
  <si>
    <t>Jinchang (Chien Chang)</t>
  </si>
  <si>
    <t>Listed in National Geographic as Qingan</t>
  </si>
  <si>
    <t>Qingcheng (Chin Cheng)</t>
  </si>
  <si>
    <t>Fangzheng (Fang Chen)</t>
  </si>
  <si>
    <t>litho</t>
  </si>
  <si>
    <t>recess</t>
  </si>
  <si>
    <t>*****=rare, ? = don't know</t>
  </si>
  <si>
    <t>Value *=abundant,</t>
  </si>
  <si>
    <t>Overprint Color</t>
  </si>
  <si>
    <t>Hailarerh (Hailar)</t>
  </si>
  <si>
    <t>lilac &amp; black</t>
  </si>
  <si>
    <t>Kapsikis Mokolo basaltic rocks</t>
  </si>
  <si>
    <t>1L44a</t>
  </si>
  <si>
    <t>20¢ inv. ovp</t>
  </si>
  <si>
    <t>1L45</t>
  </si>
  <si>
    <t>1L45a</t>
  </si>
  <si>
    <t>invert surch</t>
  </si>
  <si>
    <t>1L46</t>
  </si>
  <si>
    <t>5¢ on 4¢</t>
  </si>
  <si>
    <t>Chuzenji Mt. Nantai</t>
  </si>
  <si>
    <t>Yamanakako, Fuji</t>
  </si>
  <si>
    <t>Kawaguchiko, Fuji</t>
  </si>
  <si>
    <t>Saiko, Fuji</t>
  </si>
  <si>
    <t>Shoujiko, Fuji</t>
  </si>
  <si>
    <t>Motosuko, Fuji</t>
  </si>
  <si>
    <t>Z280</t>
  </si>
  <si>
    <t>Observatory on Mt. Ontake</t>
  </si>
  <si>
    <t>Ashinoko, Fuji</t>
  </si>
  <si>
    <t>Z433</t>
  </si>
  <si>
    <t>org &amp; prus grn</t>
  </si>
  <si>
    <t>prus bl &amp; dp ol</t>
  </si>
  <si>
    <t>gry lil &amp; dk brn</t>
  </si>
  <si>
    <t>yel brn &amp; dp bl</t>
  </si>
  <si>
    <t>C405</t>
  </si>
  <si>
    <t>C407</t>
  </si>
  <si>
    <t>C409a</t>
  </si>
  <si>
    <t>2cor</t>
  </si>
  <si>
    <t>698a</t>
  </si>
  <si>
    <t>698c</t>
  </si>
  <si>
    <t xml:space="preserve">2p perf 13 </t>
  </si>
  <si>
    <t xml:space="preserve">4p perf 13  </t>
  </si>
  <si>
    <t>6p perf 13</t>
  </si>
  <si>
    <t>10sh perf 13</t>
  </si>
  <si>
    <t>4p perf 14</t>
  </si>
  <si>
    <t>4p perf 13</t>
  </si>
  <si>
    <t>4p perf 14x13</t>
  </si>
  <si>
    <t>4p wmk 61</t>
  </si>
  <si>
    <t>4p wmk 253</t>
  </si>
  <si>
    <t>2p 180</t>
  </si>
  <si>
    <t>2½p 180</t>
  </si>
  <si>
    <t>2½p perf 12 180</t>
  </si>
  <si>
    <t>6p 180</t>
  </si>
  <si>
    <t>10sh wmk Edwards</t>
  </si>
  <si>
    <t>10sh wmk multiple</t>
  </si>
  <si>
    <t>119a</t>
  </si>
  <si>
    <t>sur. down</t>
  </si>
  <si>
    <t>N28</t>
  </si>
  <si>
    <t>N29</t>
  </si>
  <si>
    <t>N30</t>
  </si>
  <si>
    <t>red brown</t>
  </si>
  <si>
    <t>30¢</t>
  </si>
  <si>
    <t>lilac rose</t>
  </si>
  <si>
    <t>1b</t>
  </si>
  <si>
    <t>carmine</t>
  </si>
  <si>
    <t>2b</t>
  </si>
  <si>
    <t>6b</t>
  </si>
  <si>
    <t>chocolate</t>
  </si>
  <si>
    <t>500b</t>
  </si>
  <si>
    <t>olive bister</t>
  </si>
  <si>
    <t>1501-</t>
  </si>
  <si>
    <t>INDONESIA</t>
  </si>
  <si>
    <t>Semeru</t>
  </si>
  <si>
    <t>C66</t>
  </si>
  <si>
    <t>0603-30</t>
  </si>
  <si>
    <t>15s small</t>
  </si>
  <si>
    <t>Tangkubanperahu</t>
  </si>
  <si>
    <t>0603-09</t>
  </si>
  <si>
    <t>0601-09</t>
  </si>
  <si>
    <t>1.50r</t>
  </si>
  <si>
    <t>ol &amp; indigo</t>
  </si>
  <si>
    <t>Merapi</t>
  </si>
  <si>
    <t>0603-25</t>
  </si>
  <si>
    <t>35r</t>
  </si>
  <si>
    <t>lt grn &amp; blk</t>
  </si>
  <si>
    <t>Tondano</t>
  </si>
  <si>
    <t>0606-07</t>
  </si>
  <si>
    <t>40r</t>
  </si>
  <si>
    <t>Kelimutu</t>
  </si>
  <si>
    <t>0604-14</t>
  </si>
  <si>
    <t>3L</t>
  </si>
  <si>
    <t>blue &amp; gray</t>
  </si>
  <si>
    <t>Garni Canyon</t>
  </si>
  <si>
    <t>30d</t>
  </si>
  <si>
    <t>40d</t>
  </si>
  <si>
    <t>60d</t>
  </si>
  <si>
    <t>75d</t>
  </si>
  <si>
    <t>brown  &amp; blk</t>
  </si>
  <si>
    <t>O79</t>
  </si>
  <si>
    <t>lilac &amp; blk</t>
  </si>
  <si>
    <t>O80</t>
  </si>
  <si>
    <t>O81</t>
  </si>
  <si>
    <t>carmine rose</t>
  </si>
  <si>
    <t>O82</t>
  </si>
  <si>
    <t>vio &amp; blk</t>
  </si>
  <si>
    <t>O83</t>
  </si>
  <si>
    <t>1401-09</t>
  </si>
  <si>
    <t>Union Island</t>
  </si>
  <si>
    <t>Bequia Island</t>
  </si>
  <si>
    <t>Canouan Island</t>
  </si>
  <si>
    <t>Mayreau Island</t>
  </si>
  <si>
    <t>Mustique Island</t>
  </si>
  <si>
    <t>Hawks over islands</t>
  </si>
  <si>
    <t>Shioya bridge</t>
  </si>
  <si>
    <t>Two Boats Village</t>
  </si>
  <si>
    <t>234a</t>
  </si>
  <si>
    <t>France</t>
  </si>
  <si>
    <t>231Jk</t>
  </si>
  <si>
    <t>Sunset</t>
  </si>
  <si>
    <t>Itsandra</t>
  </si>
  <si>
    <t>3.80fr</t>
  </si>
  <si>
    <t>Statues, Easter Island</t>
  </si>
  <si>
    <t>dark blue</t>
  </si>
  <si>
    <t>Sajama</t>
  </si>
  <si>
    <t>336a</t>
  </si>
  <si>
    <t>37.50e</t>
  </si>
  <si>
    <t>reds &amp; bluish</t>
  </si>
  <si>
    <t>blk &amp; ultra</t>
  </si>
  <si>
    <t>gray grn &amp; grn</t>
  </si>
  <si>
    <t>1404-12</t>
  </si>
  <si>
    <t>NORWAY</t>
  </si>
  <si>
    <t>SPAIN</t>
  </si>
  <si>
    <t>Map of Tenerife</t>
  </si>
  <si>
    <t>25o</t>
  </si>
  <si>
    <t>Beerenberg</t>
  </si>
  <si>
    <t>1706-01</t>
  </si>
  <si>
    <t>gray grn &amp; bk</t>
  </si>
  <si>
    <t>Mlanje</t>
  </si>
  <si>
    <t>0203-</t>
  </si>
  <si>
    <t>104b</t>
  </si>
  <si>
    <t>Papanui Point</t>
  </si>
  <si>
    <t>Waikato River, Taupo</t>
  </si>
  <si>
    <t>olive &amp; violet</t>
  </si>
  <si>
    <t>dl org &amp; blk</t>
  </si>
  <si>
    <t>C111c</t>
  </si>
  <si>
    <t>C111d</t>
  </si>
  <si>
    <t>C111g</t>
  </si>
  <si>
    <t>C111h</t>
  </si>
  <si>
    <t>as a dbl.</t>
  </si>
  <si>
    <t>C112</t>
  </si>
  <si>
    <t>400a</t>
  </si>
  <si>
    <t>Longoni Port</t>
  </si>
  <si>
    <t>O'Parrey harbor, Tahiti</t>
  </si>
  <si>
    <t>500fr x 4</t>
  </si>
  <si>
    <t>"Merovingian scoria"</t>
  </si>
  <si>
    <t>NL1</t>
  </si>
  <si>
    <t>NL2</t>
  </si>
  <si>
    <t>U3</t>
  </si>
  <si>
    <t>NL</t>
  </si>
  <si>
    <t>NORTH KOREA</t>
  </si>
  <si>
    <t>NL3</t>
  </si>
  <si>
    <t>NL4</t>
  </si>
  <si>
    <t>NL5</t>
  </si>
  <si>
    <t>Paektusan (Changbaishan)</t>
  </si>
  <si>
    <t>34c</t>
  </si>
  <si>
    <t>37c</t>
  </si>
  <si>
    <t>50o</t>
  </si>
  <si>
    <t>4.50k</t>
  </si>
  <si>
    <t>8k</t>
  </si>
  <si>
    <t>Kalsoy</t>
  </si>
  <si>
    <t>or &amp; violet</t>
  </si>
  <si>
    <t>car &amp; grn</t>
  </si>
  <si>
    <t>greenish gray</t>
  </si>
  <si>
    <t>Hekla</t>
  </si>
  <si>
    <t>1702-07</t>
  </si>
  <si>
    <t>15a</t>
  </si>
  <si>
    <t>dp rose vio</t>
  </si>
  <si>
    <t>Geysir</t>
  </si>
  <si>
    <t>165a</t>
  </si>
  <si>
    <t>10ch imperf</t>
  </si>
  <si>
    <t>Paektusan</t>
  </si>
  <si>
    <t>2710a</t>
  </si>
  <si>
    <t>2712a</t>
  </si>
  <si>
    <t>2714a</t>
  </si>
  <si>
    <t>130y</t>
  </si>
  <si>
    <t>6f</t>
  </si>
  <si>
    <t>15,000 on 300r R</t>
  </si>
  <si>
    <t>15,000 on 300r V</t>
  </si>
  <si>
    <t>15,000 on 300r B</t>
  </si>
  <si>
    <t>slt blu &amp; buff</t>
  </si>
  <si>
    <t>C283</t>
  </si>
  <si>
    <t>lt olive grn</t>
  </si>
  <si>
    <t>C284</t>
  </si>
  <si>
    <t xml:space="preserve">lilac  </t>
  </si>
  <si>
    <t>C289</t>
  </si>
  <si>
    <t>Imbabura</t>
  </si>
  <si>
    <t>C291</t>
  </si>
  <si>
    <t>1.50s</t>
  </si>
  <si>
    <t>Cotopaxi</t>
  </si>
  <si>
    <t>1502-05</t>
  </si>
  <si>
    <t>C292</t>
  </si>
  <si>
    <t>1.70s</t>
  </si>
  <si>
    <t>Tungurahua</t>
  </si>
  <si>
    <t>1502-08</t>
  </si>
  <si>
    <t>C311</t>
  </si>
  <si>
    <t>Mindelo Bay</t>
  </si>
  <si>
    <t>Mountain peak</t>
  </si>
  <si>
    <t xml:space="preserve">Harbor </t>
  </si>
  <si>
    <t>450p</t>
  </si>
  <si>
    <t>"Bligh's islands"</t>
  </si>
  <si>
    <t>0505-06</t>
  </si>
  <si>
    <t>Map and diagram</t>
  </si>
  <si>
    <t>unlisted</t>
  </si>
  <si>
    <t>1/2p Ordinary paper</t>
  </si>
  <si>
    <t>1/2p wmk 4</t>
  </si>
  <si>
    <t>564a</t>
  </si>
  <si>
    <t>5y</t>
  </si>
  <si>
    <t>Azuma</t>
  </si>
  <si>
    <t>0803-18</t>
  </si>
  <si>
    <t>10y</t>
  </si>
  <si>
    <t>Asahi</t>
  </si>
  <si>
    <t>15l</t>
  </si>
  <si>
    <t>150l</t>
  </si>
  <si>
    <t>Ischia</t>
  </si>
  <si>
    <t>0101-03</t>
  </si>
  <si>
    <t>170l</t>
  </si>
  <si>
    <t>400l</t>
  </si>
  <si>
    <t>450l</t>
  </si>
  <si>
    <t>Stromboli</t>
  </si>
  <si>
    <t>0101-04</t>
  </si>
  <si>
    <t>500l</t>
  </si>
  <si>
    <t>600l</t>
  </si>
  <si>
    <t>Saunders Is.</t>
  </si>
  <si>
    <t>22p</t>
  </si>
  <si>
    <t>Bellinghausen Is.</t>
  </si>
  <si>
    <t>IL87</t>
  </si>
  <si>
    <t>52p</t>
  </si>
  <si>
    <t>brown  &amp; grn</t>
  </si>
  <si>
    <t>Pitons</t>
  </si>
  <si>
    <t>Roumsiki basaltic hills</t>
  </si>
  <si>
    <t>20c on 5c</t>
  </si>
  <si>
    <t>30c on 5c</t>
  </si>
  <si>
    <t>2260f</t>
  </si>
  <si>
    <t>2261e</t>
  </si>
  <si>
    <t>2575a</t>
  </si>
  <si>
    <t>Acatenango, Fuego, Agua</t>
  </si>
  <si>
    <t>1402-08</t>
  </si>
  <si>
    <t>dl blue</t>
  </si>
  <si>
    <t>dk carm.rose</t>
  </si>
  <si>
    <t>80y + 20y blue</t>
  </si>
  <si>
    <t>Earthquake and eruption relief</t>
  </si>
  <si>
    <t>Paektusan Kim Il Sung memorial</t>
  </si>
  <si>
    <t>deep red brown</t>
  </si>
  <si>
    <t>Paektusan birthplace</t>
  </si>
  <si>
    <t>370w</t>
  </si>
  <si>
    <t>Ilet de Gosier</t>
  </si>
  <si>
    <t>1fr on 65c</t>
  </si>
  <si>
    <t>Isles of the Apostles</t>
  </si>
  <si>
    <t>Ile de la Possession</t>
  </si>
  <si>
    <t>C293</t>
  </si>
  <si>
    <t>C200</t>
  </si>
  <si>
    <t>C270</t>
  </si>
  <si>
    <t>C319</t>
  </si>
  <si>
    <t>C321</t>
  </si>
  <si>
    <t>4000 fr s/s</t>
  </si>
  <si>
    <t>entertainment and Fuji</t>
  </si>
  <si>
    <t>2c perf 13 1/4 horiz</t>
  </si>
  <si>
    <t>2$ x 4</t>
  </si>
  <si>
    <t>2398a</t>
  </si>
  <si>
    <t>2398b</t>
  </si>
  <si>
    <t>2398c</t>
  </si>
  <si>
    <t>2398d</t>
  </si>
  <si>
    <t>Kenya</t>
  </si>
  <si>
    <t>Mauna Kea</t>
  </si>
  <si>
    <t>Koolau, Hawaii</t>
  </si>
  <si>
    <t>HONG KONG</t>
  </si>
  <si>
    <t>271b</t>
  </si>
  <si>
    <t>444a</t>
  </si>
  <si>
    <t>RA46</t>
  </si>
  <si>
    <t>RA52</t>
  </si>
  <si>
    <t>Chimborazo, # 370 ovp Wallace</t>
  </si>
  <si>
    <t>Chimborazo, # 371 ovp Wallace</t>
  </si>
  <si>
    <t>Chimborazo, # 372 ovp Wallace</t>
  </si>
  <si>
    <t>Cerro Negro</t>
  </si>
  <si>
    <t>1404-07</t>
  </si>
  <si>
    <t>C955</t>
  </si>
  <si>
    <t>C956</t>
  </si>
  <si>
    <t>C957</t>
  </si>
  <si>
    <t>Asososca</t>
  </si>
  <si>
    <t>ANGOLA</t>
  </si>
  <si>
    <t>Rocky coastline</t>
  </si>
  <si>
    <t>3234d</t>
  </si>
  <si>
    <t>408a</t>
  </si>
  <si>
    <t>Map of Grenada &amp; Miss World</t>
  </si>
  <si>
    <t>12c on 5c</t>
  </si>
  <si>
    <t xml:space="preserve">75c  </t>
  </si>
  <si>
    <t>Map of Carriacou</t>
  </si>
  <si>
    <t>Sugar-loaf Island</t>
  </si>
  <si>
    <t>UN and map of Grenada</t>
  </si>
  <si>
    <t>Sugar-loaf Island ovp People's Revolution</t>
  </si>
  <si>
    <t>Map of Grenada (triangle)</t>
  </si>
  <si>
    <t>Virgin Mary &amp; map of island</t>
  </si>
  <si>
    <t>Map of Grenada 20th anniversary indep.</t>
  </si>
  <si>
    <t>Map of Grenada, liberation 12th anniv.</t>
  </si>
  <si>
    <t>3c + 3c on 3$</t>
  </si>
  <si>
    <t>brn car &amp; gy b</t>
  </si>
  <si>
    <t>dk grn &amp; gr br</t>
  </si>
  <si>
    <t>ol grn &amp; sepia</t>
  </si>
  <si>
    <t xml:space="preserve">red  </t>
  </si>
  <si>
    <t>10y on 13f</t>
  </si>
  <si>
    <t>35a</t>
  </si>
  <si>
    <t>imp. pair</t>
  </si>
  <si>
    <t>35b</t>
  </si>
  <si>
    <t>imp. vert.</t>
  </si>
  <si>
    <t>5c green Franco ovp</t>
  </si>
  <si>
    <t>rd vio &amp; dp bl</t>
  </si>
  <si>
    <t>1L32</t>
  </si>
  <si>
    <t>1L33</t>
  </si>
  <si>
    <t>1L34</t>
  </si>
  <si>
    <t>1L35</t>
  </si>
  <si>
    <t>1L36</t>
  </si>
  <si>
    <t xml:space="preserve">20¢ on 5¢ </t>
  </si>
  <si>
    <t>1L37</t>
  </si>
  <si>
    <t>1L38</t>
  </si>
  <si>
    <t>1L38a</t>
  </si>
  <si>
    <t>inverted ovp</t>
  </si>
  <si>
    <t>n.v.</t>
  </si>
  <si>
    <t>1L39</t>
  </si>
  <si>
    <t>aqua</t>
  </si>
  <si>
    <t>2000b</t>
  </si>
  <si>
    <t>chalky blue</t>
  </si>
  <si>
    <t>Bears Back</t>
  </si>
  <si>
    <t>25p</t>
  </si>
  <si>
    <t>1L40</t>
  </si>
  <si>
    <t>1L41</t>
  </si>
  <si>
    <t>1L42</t>
  </si>
  <si>
    <t>1L43</t>
  </si>
  <si>
    <t>1L44</t>
  </si>
  <si>
    <t>O202a</t>
  </si>
  <si>
    <t>O203</t>
  </si>
  <si>
    <t>O204</t>
  </si>
  <si>
    <t>O205</t>
  </si>
  <si>
    <t>O205a</t>
  </si>
  <si>
    <t>O206</t>
  </si>
  <si>
    <t>O207</t>
  </si>
  <si>
    <t>O208</t>
  </si>
  <si>
    <t>O200b</t>
  </si>
  <si>
    <t>O209</t>
  </si>
  <si>
    <t>10c on 1c</t>
  </si>
  <si>
    <t>50c on 1c</t>
  </si>
  <si>
    <t>1p on 1c</t>
  </si>
  <si>
    <t>2p on 1c</t>
  </si>
  <si>
    <t>Ravine Gjogv</t>
  </si>
  <si>
    <t>Village of Famjin</t>
  </si>
  <si>
    <t>dp ultra</t>
  </si>
  <si>
    <t>Vastlandets Harar</t>
  </si>
  <si>
    <t>1703-</t>
  </si>
  <si>
    <t>3k</t>
  </si>
  <si>
    <t>dk purple</t>
  </si>
  <si>
    <t>5a on 35a</t>
  </si>
  <si>
    <t>283a</t>
  </si>
  <si>
    <t>283b</t>
  </si>
  <si>
    <t>Snaefellsjokull</t>
  </si>
  <si>
    <t>gry &amp; or yl</t>
  </si>
  <si>
    <t>5g</t>
  </si>
  <si>
    <t>red brn &amp; lilac</t>
  </si>
  <si>
    <t>vio blue &amp; lt bl</t>
  </si>
  <si>
    <t>brn ol &amp; ap gr</t>
  </si>
  <si>
    <t>bister &amp; emer</t>
  </si>
  <si>
    <t>C365</t>
  </si>
  <si>
    <t>Mt Kerigomna</t>
  </si>
  <si>
    <t>Sattelburg</t>
  </si>
  <si>
    <t>Wideru</t>
  </si>
  <si>
    <t>362a</t>
  </si>
  <si>
    <t xml:space="preserve">block, 4 </t>
  </si>
  <si>
    <t>Volcano warning system</t>
  </si>
  <si>
    <t>Map of network</t>
  </si>
  <si>
    <t>Bagana</t>
  </si>
  <si>
    <t>0505-02</t>
  </si>
  <si>
    <t>7t</t>
  </si>
  <si>
    <t>Mt Hagen</t>
  </si>
  <si>
    <t>map of Papua New Guinea</t>
  </si>
  <si>
    <t>PARAGUAY</t>
  </si>
  <si>
    <t>50g</t>
  </si>
  <si>
    <t>0808-03</t>
  </si>
  <si>
    <t>overprint 1456</t>
  </si>
  <si>
    <t>PENRHYN</t>
  </si>
  <si>
    <t>dl bl &amp; blk</t>
  </si>
  <si>
    <t>PERU</t>
  </si>
  <si>
    <t>El Misti</t>
  </si>
  <si>
    <t>1504-01</t>
  </si>
  <si>
    <t>blue black</t>
  </si>
  <si>
    <t>Huascaran</t>
  </si>
  <si>
    <t>1504-</t>
  </si>
  <si>
    <t>dk bl grn&amp;blk</t>
  </si>
  <si>
    <t>12$</t>
  </si>
  <si>
    <t>17$</t>
  </si>
  <si>
    <t>Penghu, Chimei Giant Lion</t>
  </si>
  <si>
    <t>Penghu, Tungpang Yu</t>
  </si>
  <si>
    <t>Penghu, Tingkou Yu</t>
  </si>
  <si>
    <t>19$</t>
  </si>
  <si>
    <t>Nevis Nelson museum</t>
  </si>
  <si>
    <t>of December 28th, 1908 when an estimated</t>
  </si>
  <si>
    <t>100,000 people were killed in the city.</t>
  </si>
  <si>
    <t xml:space="preserve">Etna: Germany: </t>
  </si>
  <si>
    <t>No value but 10c</t>
  </si>
  <si>
    <t>red,green, black</t>
  </si>
  <si>
    <t>????</t>
  </si>
  <si>
    <t>40w</t>
  </si>
  <si>
    <t>70w</t>
  </si>
  <si>
    <t>1383a</t>
  </si>
  <si>
    <t>LAOS</t>
  </si>
  <si>
    <t>LESOTHO</t>
  </si>
  <si>
    <t xml:space="preserve">volcano, kimberlite diagram  </t>
  </si>
  <si>
    <t>80y + 20y pink</t>
  </si>
  <si>
    <t>Faskruthsfirthi</t>
  </si>
  <si>
    <t>Bruarhloth</t>
  </si>
  <si>
    <t>Vithey Island</t>
  </si>
  <si>
    <t>Linkou (Lin Kow)</t>
  </si>
  <si>
    <t>Lindian (Lin Tien)</t>
  </si>
  <si>
    <t>Plate tectonics diagram</t>
  </si>
  <si>
    <t>Fuji by Hiroshige, Yui</t>
  </si>
  <si>
    <t>CO35</t>
  </si>
  <si>
    <t>CO36</t>
  </si>
  <si>
    <t>CO31</t>
  </si>
  <si>
    <t>CO32</t>
  </si>
  <si>
    <t>CO33</t>
  </si>
  <si>
    <t>br rose lilac</t>
  </si>
  <si>
    <t>brt rose lilac</t>
  </si>
  <si>
    <t>Sabyinyo</t>
  </si>
  <si>
    <t>ST. HELENA</t>
  </si>
  <si>
    <t>1806-</t>
  </si>
  <si>
    <t>176h</t>
  </si>
  <si>
    <t>a imperf</t>
  </si>
  <si>
    <t>C202</t>
  </si>
  <si>
    <t>C203</t>
  </si>
  <si>
    <t>black brn</t>
  </si>
  <si>
    <t>1402-03</t>
  </si>
  <si>
    <t>2L37</t>
  </si>
  <si>
    <t>271g</t>
  </si>
  <si>
    <t>272a</t>
  </si>
  <si>
    <t>276a</t>
  </si>
  <si>
    <t>1L63</t>
  </si>
  <si>
    <t>1L64</t>
  </si>
  <si>
    <t>1L65</t>
  </si>
  <si>
    <t>1L65a</t>
  </si>
  <si>
    <t>1L65b</t>
  </si>
  <si>
    <t>1L66</t>
  </si>
  <si>
    <t>1L66a</t>
  </si>
  <si>
    <t>1L66b</t>
  </si>
  <si>
    <t>1L66c</t>
  </si>
  <si>
    <t>1L66d</t>
  </si>
  <si>
    <t>1L67</t>
  </si>
  <si>
    <t>1L67a</t>
  </si>
  <si>
    <t>1L67b</t>
  </si>
  <si>
    <t>1L68</t>
  </si>
  <si>
    <t>Fuji, Hiratsuka, Hiroshige</t>
  </si>
  <si>
    <t>Fuji and train</t>
  </si>
  <si>
    <t>Taranaki</t>
  </si>
  <si>
    <t>salmon &amp; blk</t>
  </si>
  <si>
    <t>43b</t>
  </si>
  <si>
    <t>44d</t>
  </si>
  <si>
    <t>45a</t>
  </si>
  <si>
    <t>10sh</t>
  </si>
  <si>
    <t>red violet</t>
  </si>
  <si>
    <t>Z727</t>
  </si>
  <si>
    <t>Z728a</t>
  </si>
  <si>
    <t>Z738</t>
  </si>
  <si>
    <t>Z738a</t>
  </si>
  <si>
    <t>Z737</t>
  </si>
  <si>
    <t>Z735</t>
  </si>
  <si>
    <t>Z734</t>
  </si>
  <si>
    <t>Z732</t>
  </si>
  <si>
    <t>Z724</t>
  </si>
  <si>
    <t>Z747</t>
  </si>
  <si>
    <t>Z750</t>
  </si>
  <si>
    <t>Z750a</t>
  </si>
  <si>
    <t>Strip of 4</t>
  </si>
  <si>
    <t>CHARITY STAMPS</t>
  </si>
  <si>
    <t>Etna: Austria</t>
  </si>
  <si>
    <t>Etna: Denmark</t>
  </si>
  <si>
    <t>Etna: France</t>
  </si>
  <si>
    <t>Popocatepetl &amp; Iztaccihuatl</t>
  </si>
  <si>
    <t>1401-086</t>
  </si>
  <si>
    <t>C1a</t>
  </si>
  <si>
    <t>dk bl &amp; claret</t>
  </si>
  <si>
    <t>C2a</t>
  </si>
  <si>
    <t>C2b</t>
  </si>
  <si>
    <t>prus green</t>
  </si>
  <si>
    <t>Iwo</t>
  </si>
  <si>
    <t>0805-09</t>
  </si>
  <si>
    <t>Rausu</t>
  </si>
  <si>
    <t>0805-082</t>
  </si>
  <si>
    <t>50y</t>
  </si>
  <si>
    <t>15y</t>
  </si>
  <si>
    <t>Tateshina</t>
  </si>
  <si>
    <t>45fr</t>
  </si>
  <si>
    <t>0803-29?</t>
  </si>
  <si>
    <t>brt red</t>
  </si>
  <si>
    <t>Bandai</t>
  </si>
  <si>
    <t>0803-16</t>
  </si>
  <si>
    <t>572a</t>
  </si>
  <si>
    <t xml:space="preserve">chestnut </t>
  </si>
  <si>
    <t>Shikotsu</t>
  </si>
  <si>
    <t>0805-04</t>
  </si>
  <si>
    <t>Yotei</t>
  </si>
  <si>
    <t>dbl. surch. 2 inverted</t>
  </si>
  <si>
    <t xml:space="preserve">10c on 25c </t>
  </si>
  <si>
    <t>5c on 2p</t>
  </si>
  <si>
    <t>5c on 25c</t>
  </si>
  <si>
    <t>5c on 5p</t>
  </si>
  <si>
    <t>5c on 50p</t>
  </si>
  <si>
    <t>ovpt. Down</t>
  </si>
  <si>
    <t>double ovpt. Up/down</t>
  </si>
  <si>
    <t>Armenia</t>
  </si>
  <si>
    <t>volcano, geological history</t>
  </si>
  <si>
    <t>MARTINIQUE</t>
  </si>
  <si>
    <t>bl &amp; brn</t>
  </si>
  <si>
    <t>brn org &amp; brn</t>
  </si>
  <si>
    <t>dl red &amp; brn</t>
  </si>
  <si>
    <t>rose &amp; verm</t>
  </si>
  <si>
    <t>ol brn &amp; brn</t>
  </si>
  <si>
    <t>sl bl &amp; bl grn</t>
  </si>
  <si>
    <t>Aragats</t>
  </si>
  <si>
    <t>0104-06</t>
  </si>
  <si>
    <t>correo 1908 double</t>
  </si>
  <si>
    <t>correo 1908 triple</t>
  </si>
  <si>
    <t>2c on 50c</t>
  </si>
  <si>
    <t>4c on 50c</t>
  </si>
  <si>
    <t>5c on 50c</t>
  </si>
  <si>
    <t>2c on 5p</t>
  </si>
  <si>
    <t>dull blue</t>
  </si>
  <si>
    <t>wout period</t>
  </si>
  <si>
    <t>5c on 10p</t>
  </si>
  <si>
    <t>J42</t>
  </si>
  <si>
    <t>J43</t>
  </si>
  <si>
    <t>J44</t>
  </si>
  <si>
    <t xml:space="preserve">4fr </t>
  </si>
  <si>
    <t>J45</t>
  </si>
  <si>
    <t>J46</t>
  </si>
  <si>
    <t>J47</t>
  </si>
  <si>
    <t>GUATEMALA</t>
  </si>
  <si>
    <t>49b</t>
  </si>
  <si>
    <t>Brt aniline red purple</t>
  </si>
  <si>
    <t>65p</t>
  </si>
  <si>
    <t>Broken Tooth</t>
  </si>
  <si>
    <t>Boatswain Bird Island</t>
  </si>
  <si>
    <t>Sisters Peak</t>
  </si>
  <si>
    <t>View of Ascension</t>
  </si>
  <si>
    <t>856a</t>
  </si>
  <si>
    <t>Hummock Point</t>
  </si>
  <si>
    <t>Daly's Crags</t>
  </si>
  <si>
    <t>CHILE</t>
  </si>
  <si>
    <t>1.20p</t>
  </si>
  <si>
    <t>dp blue</t>
  </si>
  <si>
    <t xml:space="preserve">rose </t>
  </si>
  <si>
    <t>gray blk</t>
  </si>
  <si>
    <t xml:space="preserve">black  </t>
  </si>
  <si>
    <t>Galapagos Is. map</t>
  </si>
  <si>
    <t>Plane over Tongatabu</t>
  </si>
  <si>
    <t>C21</t>
  </si>
  <si>
    <t>4sh 6p on 1sh</t>
  </si>
  <si>
    <t>St. Vincent</t>
  </si>
  <si>
    <t>Bird Island</t>
  </si>
  <si>
    <t>Telemetry Hill</t>
  </si>
  <si>
    <t>Wessex helicopter and Island</t>
  </si>
  <si>
    <t>Nimrod and island</t>
  </si>
  <si>
    <t>90d</t>
  </si>
  <si>
    <t>Ghevond Alishan and Alagoz?</t>
  </si>
  <si>
    <t>Fuji, from Lake Suwa - Hokusai</t>
  </si>
  <si>
    <t>Aconcagua</t>
  </si>
  <si>
    <t>3000a</t>
  </si>
  <si>
    <t>Lanin</t>
  </si>
  <si>
    <t>1507-122</t>
  </si>
  <si>
    <t>1.25p</t>
  </si>
  <si>
    <t>Lapataia Bay, Tierra del Fuego</t>
  </si>
  <si>
    <t>View of Georgetown</t>
  </si>
  <si>
    <t>Indian woman, Araucania</t>
  </si>
  <si>
    <t>1507-</t>
  </si>
  <si>
    <t>UX119</t>
  </si>
  <si>
    <t>14c</t>
  </si>
  <si>
    <t>Timberline Lodge, Mount Hood</t>
  </si>
  <si>
    <t>UX164</t>
  </si>
  <si>
    <t>19c</t>
  </si>
  <si>
    <t>Columbia River Gorge</t>
  </si>
  <si>
    <t>UXC27</t>
  </si>
  <si>
    <t>Volcano , painting by Lola Fernandez</t>
  </si>
  <si>
    <t>20dh</t>
  </si>
  <si>
    <t>40dh</t>
  </si>
  <si>
    <t>50dh</t>
  </si>
  <si>
    <t>1L95c</t>
  </si>
  <si>
    <t>Kuwae, Shepherd</t>
  </si>
  <si>
    <t>Bei'an (Peh An)</t>
  </si>
  <si>
    <t>Shuangcheng (Shwang Cheng)</t>
  </si>
  <si>
    <t>Suizhong (Sui Chung)</t>
  </si>
  <si>
    <t>Suifenhe (Sui Feng)</t>
  </si>
  <si>
    <t>Suihua (Sui Hwa)</t>
  </si>
  <si>
    <t>Tailai (Tai Lai)</t>
  </si>
  <si>
    <t>Taipingchuan (Tai Ping Chwan)</t>
  </si>
  <si>
    <t>Taonan (Tao An)</t>
  </si>
  <si>
    <t>Tieli (Tieh Li)</t>
  </si>
  <si>
    <t>Tieling (Tieh Ling)</t>
  </si>
  <si>
    <t>Qiqihar (Tsitsihar)</t>
  </si>
  <si>
    <t>Tonghua (Tung Hwa)</t>
  </si>
  <si>
    <t>Yabuli (Ya Pu Li)</t>
  </si>
  <si>
    <t>Yanji (Yen Ki)</t>
  </si>
  <si>
    <t>Altai</t>
  </si>
  <si>
    <t>black-brown</t>
  </si>
  <si>
    <t>Khachatur Abovian and Ararat</t>
  </si>
  <si>
    <t>fruit, power line, Ararat?</t>
  </si>
  <si>
    <t>Sea shore, fareast</t>
  </si>
  <si>
    <t>Lake Baikal</t>
  </si>
  <si>
    <t>crim, blue-grn &amp;  black</t>
  </si>
  <si>
    <t>Manuk Apeghyan &amp; Ararat</t>
  </si>
  <si>
    <t>25,000r</t>
  </si>
  <si>
    <t>gray blue</t>
  </si>
  <si>
    <t>brown olive</t>
  </si>
  <si>
    <t xml:space="preserve">rose  </t>
  </si>
  <si>
    <t xml:space="preserve">gray  </t>
  </si>
  <si>
    <t>****</t>
  </si>
  <si>
    <t>2c on ½r on 1</t>
  </si>
  <si>
    <t>2c on ½r on 1a</t>
  </si>
  <si>
    <t>bl grn &amp; dl grn</t>
  </si>
  <si>
    <t>dl grn &amp; org</t>
  </si>
  <si>
    <t>ultra &amp; car</t>
  </si>
  <si>
    <t>gray blk &amp; ver</t>
  </si>
  <si>
    <t>Marum and Benbow</t>
  </si>
  <si>
    <t>Gaua</t>
  </si>
  <si>
    <t>145v</t>
  </si>
  <si>
    <t>Ambae</t>
  </si>
  <si>
    <t>VATICAN CITY</t>
  </si>
  <si>
    <t>110l</t>
  </si>
  <si>
    <t>WALLIS AND FUTUNA</t>
  </si>
  <si>
    <t>purple &amp;lilac</t>
  </si>
  <si>
    <t>View of Wallis</t>
  </si>
  <si>
    <t>0404-05</t>
  </si>
  <si>
    <t>9fr</t>
  </si>
  <si>
    <t>bl lilac brn</t>
  </si>
  <si>
    <t>Map of Futuna</t>
  </si>
  <si>
    <t>72b</t>
  </si>
  <si>
    <t>yel brn &amp; gry</t>
  </si>
  <si>
    <t>80a</t>
  </si>
  <si>
    <t>1sh perf 12½</t>
  </si>
  <si>
    <t>red vio &amp; org b</t>
  </si>
  <si>
    <t>81a</t>
  </si>
  <si>
    <t>2sh perf 13</t>
  </si>
  <si>
    <t>81b</t>
  </si>
  <si>
    <t>2sh perf 14</t>
  </si>
  <si>
    <t>7 1/2mm</t>
  </si>
  <si>
    <t>NL41</t>
  </si>
  <si>
    <t>NL42</t>
  </si>
  <si>
    <t>brt rose</t>
  </si>
  <si>
    <t xml:space="preserve">Poas, Irazu and Turrialba  </t>
  </si>
  <si>
    <t>C346</t>
  </si>
  <si>
    <t>brn orange</t>
  </si>
  <si>
    <t>C347</t>
  </si>
  <si>
    <t>45¢</t>
  </si>
  <si>
    <t>C348</t>
  </si>
  <si>
    <t>C349</t>
  </si>
  <si>
    <t>1 col</t>
  </si>
  <si>
    <t>C362</t>
  </si>
  <si>
    <t>dl rose &amp; bl</t>
  </si>
  <si>
    <t>C363</t>
  </si>
  <si>
    <t>2 col</t>
  </si>
  <si>
    <t>Souvenir sheet</t>
  </si>
  <si>
    <t>Volcano and Dinosaurs</t>
  </si>
  <si>
    <t>450k</t>
  </si>
  <si>
    <t>2.5 + 0.25s</t>
  </si>
  <si>
    <t>Map of Comores</t>
  </si>
  <si>
    <t>100fr on 400fr</t>
  </si>
  <si>
    <t>578a</t>
  </si>
  <si>
    <t>579a</t>
  </si>
  <si>
    <t>75col pair</t>
  </si>
  <si>
    <t>85col</t>
  </si>
  <si>
    <t>120col</t>
  </si>
  <si>
    <t>140col</t>
  </si>
  <si>
    <t>Poas</t>
  </si>
  <si>
    <t>multi with LIL S.A</t>
  </si>
  <si>
    <t>1569a-e</t>
  </si>
  <si>
    <t>1580c</t>
  </si>
  <si>
    <t>1619a</t>
  </si>
  <si>
    <t>1619b</t>
  </si>
  <si>
    <t>1619c</t>
  </si>
  <si>
    <t>1619d</t>
  </si>
  <si>
    <t>1619e</t>
  </si>
  <si>
    <t>1647a</t>
  </si>
  <si>
    <t>1747a</t>
  </si>
  <si>
    <t>16c</t>
  </si>
  <si>
    <t>84c</t>
  </si>
  <si>
    <t>Galapagos Is.</t>
  </si>
  <si>
    <t>16c strip of 5</t>
  </si>
  <si>
    <t>86c</t>
  </si>
  <si>
    <t>Carihuayrazo</t>
  </si>
  <si>
    <t>Cubillin</t>
  </si>
  <si>
    <t>mountain</t>
  </si>
  <si>
    <t>40c strip of 5</t>
  </si>
  <si>
    <t>Tulcan Canton Arms</t>
  </si>
  <si>
    <t>1674d</t>
  </si>
  <si>
    <t>2000s</t>
  </si>
  <si>
    <t>5o</t>
  </si>
  <si>
    <t>grayish green</t>
  </si>
  <si>
    <t>70o</t>
  </si>
  <si>
    <t>violet blue &amp; slate green</t>
  </si>
  <si>
    <t>Lopevi</t>
  </si>
  <si>
    <t>0507-05</t>
  </si>
  <si>
    <t>0301-</t>
  </si>
  <si>
    <t>*</t>
  </si>
  <si>
    <t>5sh</t>
  </si>
  <si>
    <t>blue &amp; sepia</t>
  </si>
  <si>
    <t>dk blue green</t>
  </si>
  <si>
    <t>Prus. green</t>
  </si>
  <si>
    <t>AITUTAKI</t>
  </si>
  <si>
    <t>1sh</t>
  </si>
  <si>
    <t>claret &amp; blk</t>
  </si>
  <si>
    <t>Avarua</t>
  </si>
  <si>
    <t>0403-</t>
  </si>
  <si>
    <t>***</t>
  </si>
  <si>
    <t>ANGUILLA</t>
  </si>
  <si>
    <t>6¢</t>
  </si>
  <si>
    <t>Grand Coulee dam (Columbia River basalt)</t>
  </si>
  <si>
    <t>Fuji views by Hokusai</t>
  </si>
  <si>
    <t>N2</t>
  </si>
  <si>
    <t>3½s</t>
  </si>
  <si>
    <t>N3</t>
  </si>
  <si>
    <t>N10</t>
  </si>
  <si>
    <t>N11</t>
  </si>
  <si>
    <t>fawn</t>
  </si>
  <si>
    <t>N25</t>
  </si>
  <si>
    <t>bister brn</t>
  </si>
  <si>
    <t>N26</t>
  </si>
  <si>
    <t>lt blue vio</t>
  </si>
  <si>
    <t>N34</t>
  </si>
  <si>
    <t>N35</t>
  </si>
  <si>
    <t>N36</t>
  </si>
  <si>
    <t>N37</t>
  </si>
  <si>
    <t>1g</t>
  </si>
  <si>
    <t>brown lilac</t>
  </si>
  <si>
    <t>NEVIS</t>
  </si>
  <si>
    <t>Strip of 3</t>
  </si>
  <si>
    <t>Nevis</t>
  </si>
  <si>
    <t>1600-04</t>
  </si>
  <si>
    <t>580a</t>
  </si>
  <si>
    <t>580b</t>
  </si>
  <si>
    <t>1.20$</t>
  </si>
  <si>
    <t>580c</t>
  </si>
  <si>
    <t>2.00$</t>
  </si>
  <si>
    <t>Nevis, map</t>
  </si>
  <si>
    <t>NEW HEBRIDES, BRITISH</t>
  </si>
  <si>
    <t>5.60p ovp on 695</t>
  </si>
  <si>
    <t>Moustiques</t>
  </si>
  <si>
    <t>Mustique</t>
  </si>
  <si>
    <t>Bequia</t>
  </si>
  <si>
    <t>Fuji by Hiroshige, Kawasaki</t>
  </si>
  <si>
    <t>Fuji by Frederick Harris</t>
  </si>
  <si>
    <t>Fuji and Hokusai</t>
  </si>
  <si>
    <t>Fuji by Hokusai, Kazusa</t>
  </si>
  <si>
    <t>Fuji by Hokusai, rain beneath mountain</t>
  </si>
  <si>
    <t>Fuji by Hokusai, Fukagawa Bridge</t>
  </si>
  <si>
    <t>Baitoushan in margin</t>
  </si>
  <si>
    <t>Halla ? In margin</t>
  </si>
  <si>
    <t>A in violet Barranquilla</t>
  </si>
  <si>
    <t>in Black 12mm</t>
  </si>
  <si>
    <t>inv ovp</t>
  </si>
  <si>
    <t>Great Britain</t>
  </si>
  <si>
    <t>G.B. in violet 6 1/2 mm</t>
  </si>
  <si>
    <t>grn, blu &amp; blk</t>
  </si>
  <si>
    <t>1.60$</t>
  </si>
  <si>
    <t>National forests</t>
  </si>
  <si>
    <t>1202-</t>
  </si>
  <si>
    <t>View of Nevis and The Source forest</t>
  </si>
  <si>
    <t>dp carmine</t>
  </si>
  <si>
    <t>Iliniza</t>
  </si>
  <si>
    <t>1502-041</t>
  </si>
  <si>
    <t>1000s</t>
  </si>
  <si>
    <t>2L65</t>
  </si>
  <si>
    <t>164a</t>
  </si>
  <si>
    <t>164b</t>
  </si>
  <si>
    <t>165b</t>
  </si>
  <si>
    <t>blk &amp; slate</t>
  </si>
  <si>
    <t>MALAWI</t>
  </si>
  <si>
    <t>1405-04</t>
  </si>
  <si>
    <t>1a</t>
  </si>
  <si>
    <t>2r</t>
  </si>
  <si>
    <t>scarlet</t>
  </si>
  <si>
    <t>4r</t>
  </si>
  <si>
    <t>1c on ½r</t>
  </si>
  <si>
    <t>7a</t>
  </si>
  <si>
    <t>9a</t>
  </si>
  <si>
    <t>5c on ½r</t>
  </si>
  <si>
    <t>10c on 2r</t>
  </si>
  <si>
    <t>20c on 5c perf</t>
  </si>
  <si>
    <t>NL2006</t>
  </si>
  <si>
    <t>Hydrothermal vent on ocean floor</t>
  </si>
  <si>
    <t>Philatelic exposition at Clermont Ferrand</t>
  </si>
  <si>
    <t>Blue and black</t>
  </si>
  <si>
    <t>50s</t>
  </si>
  <si>
    <t>Aihun (Ai Gun)</t>
  </si>
  <si>
    <t>Airencheng (An Jen Cheng)</t>
  </si>
  <si>
    <t>Changchun Chen (Chang Chun Chen)</t>
  </si>
  <si>
    <t>Chaoyang Chen (Chao Yang Chen)</t>
  </si>
  <si>
    <t>Jinzhou (Chin Hsien)</t>
  </si>
  <si>
    <t>Zhuhe (Chu Ho)</t>
  </si>
  <si>
    <t>Fuyu (Fu Yu)</t>
  </si>
  <si>
    <t>Haibei (Hai Peh)</t>
  </si>
  <si>
    <t>Haerhbin (Harbin)</t>
  </si>
  <si>
    <t>Heishi (Hei Shih)</t>
  </si>
  <si>
    <t>Hulin (Hu Lin)</t>
  </si>
  <si>
    <t>1403-10</t>
  </si>
  <si>
    <t xml:space="preserve">red </t>
  </si>
  <si>
    <t xml:space="preserve">bister </t>
  </si>
  <si>
    <t>San Salvador</t>
  </si>
  <si>
    <t>13a</t>
  </si>
  <si>
    <t>13b</t>
  </si>
  <si>
    <t>13c</t>
  </si>
  <si>
    <t>14a</t>
  </si>
  <si>
    <t>28b</t>
  </si>
  <si>
    <t>1500sh</t>
  </si>
  <si>
    <t>Mt. Rainier</t>
  </si>
  <si>
    <t>Dinosaur (Rhomaleosaurus) and volcano</t>
  </si>
  <si>
    <t>800sh</t>
  </si>
  <si>
    <t>600sh</t>
  </si>
  <si>
    <t>300sh</t>
  </si>
  <si>
    <t>350sh</t>
  </si>
  <si>
    <t>Map of Las Palmas</t>
  </si>
  <si>
    <t>33p</t>
  </si>
  <si>
    <t>View of island and banknote</t>
  </si>
  <si>
    <t>lt bister brn</t>
  </si>
  <si>
    <t>2a</t>
  </si>
  <si>
    <t>2c</t>
  </si>
  <si>
    <t>Ardennes-Eifel</t>
  </si>
  <si>
    <t>2814c</t>
  </si>
  <si>
    <t>1032a</t>
  </si>
  <si>
    <t>20c vert imperf</t>
  </si>
  <si>
    <t>A in BLK &amp; Bl Blk Berlin</t>
  </si>
  <si>
    <t>NL15a</t>
  </si>
  <si>
    <t>in violet 6mm</t>
  </si>
  <si>
    <t>Nl34</t>
  </si>
  <si>
    <t>sep &amp; brn red</t>
  </si>
  <si>
    <t>Acatenago, Fuego, Agua</t>
  </si>
  <si>
    <t>6p perf 12 180</t>
  </si>
  <si>
    <t>Booklet pane 4</t>
  </si>
  <si>
    <t>4p center invert</t>
  </si>
  <si>
    <t>113b</t>
  </si>
  <si>
    <t>4p wmk 63</t>
  </si>
  <si>
    <t>perf 12½ wmk 253</t>
  </si>
  <si>
    <t>3sh wmk 253</t>
  </si>
  <si>
    <t>3sh wmk 61</t>
  </si>
  <si>
    <t>4p double centre</t>
  </si>
  <si>
    <t>2546a</t>
  </si>
  <si>
    <t>red vio &amp; sl bl</t>
  </si>
  <si>
    <t>274a</t>
  </si>
  <si>
    <t>Map of St. Lucia</t>
  </si>
  <si>
    <t>586a</t>
  </si>
  <si>
    <t>Pigeon Island and map</t>
  </si>
  <si>
    <t>Twin Peaks</t>
  </si>
  <si>
    <t>Frigate Island</t>
  </si>
  <si>
    <t>Scorpion Island</t>
  </si>
  <si>
    <t>Maria Island</t>
  </si>
  <si>
    <t>Lapins Island</t>
  </si>
  <si>
    <t>beige &amp; blk</t>
  </si>
  <si>
    <t>872a</t>
  </si>
  <si>
    <t>Yasur volcano post</t>
  </si>
  <si>
    <t>3.50p</t>
  </si>
  <si>
    <t>Tinguiririca</t>
  </si>
  <si>
    <t>1507-03</t>
  </si>
  <si>
    <t>60p</t>
  </si>
  <si>
    <t>Raraku</t>
  </si>
  <si>
    <t>1303-08</t>
  </si>
  <si>
    <t>??</t>
  </si>
  <si>
    <t>4$</t>
  </si>
  <si>
    <t>BULGARIA</t>
  </si>
  <si>
    <t>blue &amp; gold</t>
  </si>
  <si>
    <t>O195</t>
  </si>
  <si>
    <t>O196</t>
  </si>
  <si>
    <t>500col</t>
  </si>
  <si>
    <t>4000b</t>
  </si>
  <si>
    <t>1.50b</t>
  </si>
  <si>
    <t>Huahine</t>
  </si>
  <si>
    <t>134fr</t>
  </si>
  <si>
    <t>Maupiti</t>
  </si>
  <si>
    <t>136fr</t>
  </si>
  <si>
    <t>33fr</t>
  </si>
  <si>
    <t>Tupai</t>
  </si>
  <si>
    <t>35fr</t>
  </si>
  <si>
    <t>2928a</t>
  </si>
  <si>
    <t>190w strip of four</t>
  </si>
  <si>
    <t>277a</t>
  </si>
  <si>
    <t>FANTASY STAMPS</t>
  </si>
  <si>
    <t>Mt. St Helens</t>
  </si>
  <si>
    <t>2005?</t>
  </si>
  <si>
    <t>Staffa</t>
  </si>
  <si>
    <t>N31</t>
  </si>
  <si>
    <t>N32</t>
  </si>
  <si>
    <t>N33</t>
  </si>
  <si>
    <t>N38</t>
  </si>
  <si>
    <t>15c on 5col</t>
  </si>
  <si>
    <t>5col</t>
  </si>
  <si>
    <t>Map of Cocos Island</t>
  </si>
  <si>
    <t>5c ovp 25c</t>
  </si>
  <si>
    <t>5c imp ovr via aerea</t>
  </si>
  <si>
    <t>Rocky Point Reserve</t>
  </si>
  <si>
    <t>Paektusan 45th Anniv. Army</t>
  </si>
  <si>
    <t>Paektusan seminar on Juche idea</t>
  </si>
  <si>
    <t>Lagoon and mountain</t>
  </si>
  <si>
    <t>100e</t>
  </si>
  <si>
    <t>Santiago Island</t>
  </si>
  <si>
    <t>1e</t>
  </si>
  <si>
    <t>1.75e</t>
  </si>
  <si>
    <t>20e</t>
  </si>
  <si>
    <t>violet brown &amp; bistre</t>
  </si>
  <si>
    <t>olive &amp; pale green</t>
  </si>
  <si>
    <t>magenta &amp; lilac rose</t>
  </si>
  <si>
    <t>brown violet &amp; rose lilac</t>
  </si>
  <si>
    <t>ultra &amp; greenish blue</t>
  </si>
  <si>
    <t>olive green &amp; yellow</t>
  </si>
  <si>
    <t>dk violet &amp; bistre</t>
  </si>
  <si>
    <t>Machado Pt. Sao Vicente</t>
  </si>
  <si>
    <t>Ribiera Grande</t>
  </si>
  <si>
    <t>Bravo Creek Sao Nicolao</t>
  </si>
  <si>
    <t>Harbor Sao Vicente</t>
  </si>
  <si>
    <t>Mindelo, distant view</t>
  </si>
  <si>
    <t xml:space="preserve">Mindelo </t>
  </si>
  <si>
    <t>50f on 13f</t>
  </si>
  <si>
    <t>394a</t>
  </si>
  <si>
    <t>Sky diving - Changbaishan?</t>
  </si>
  <si>
    <t>Volcano on television</t>
  </si>
  <si>
    <t>Lava tube</t>
  </si>
  <si>
    <t>car &amp; ultra</t>
  </si>
  <si>
    <t>12.65fr</t>
  </si>
  <si>
    <t>brn &amp; grn</t>
  </si>
  <si>
    <t>C14</t>
  </si>
  <si>
    <t>2L28a</t>
  </si>
  <si>
    <t>3¢    "</t>
  </si>
  <si>
    <t>5 of 15 omitted</t>
  </si>
  <si>
    <t>Block of four</t>
  </si>
  <si>
    <t>Fiji island map</t>
  </si>
  <si>
    <t>200 fr on 120fr C65</t>
  </si>
  <si>
    <t>200fr on 120fr C54</t>
  </si>
  <si>
    <t>200fr on 135fr C53</t>
  </si>
  <si>
    <t>200fr on 230fr C68</t>
  </si>
  <si>
    <t>Map of Anjouan</t>
  </si>
  <si>
    <t>Yangchuanosaurus and volcano</t>
  </si>
  <si>
    <t>100$ x 6</t>
  </si>
  <si>
    <t>Devil's Tower, Rainier</t>
  </si>
  <si>
    <t>Port of Hong Kong</t>
  </si>
  <si>
    <t>Pat Sing Leng</t>
  </si>
  <si>
    <t>Lantau Peak</t>
  </si>
  <si>
    <t>Souv. Sheet of 4</t>
  </si>
  <si>
    <t>C336</t>
  </si>
  <si>
    <t>C356</t>
  </si>
  <si>
    <t>C357</t>
  </si>
  <si>
    <t>C358</t>
  </si>
  <si>
    <t>C359</t>
  </si>
  <si>
    <t>C392</t>
  </si>
  <si>
    <t>C394</t>
  </si>
  <si>
    <t>C395</t>
  </si>
  <si>
    <t>C503</t>
  </si>
  <si>
    <t>1.30s</t>
  </si>
  <si>
    <t>4.2s</t>
  </si>
  <si>
    <t>150fr</t>
  </si>
  <si>
    <t>Tahiti, map</t>
  </si>
  <si>
    <t>C220</t>
  </si>
  <si>
    <t>FR.S.&amp; A.T.</t>
  </si>
  <si>
    <t>bl &amp; dp ultra</t>
  </si>
  <si>
    <t>Amsterdam</t>
  </si>
  <si>
    <t>0304-04</t>
  </si>
  <si>
    <t>1p No wmk</t>
  </si>
  <si>
    <t>1p wmk 63</t>
  </si>
  <si>
    <t>Ross, Mt</t>
  </si>
  <si>
    <t>0304-02</t>
  </si>
  <si>
    <t>2.20fr</t>
  </si>
  <si>
    <t>15.10fr</t>
  </si>
  <si>
    <t>141a</t>
  </si>
  <si>
    <t>pair</t>
  </si>
  <si>
    <t>Volcano &amp; Kerguelen</t>
  </si>
  <si>
    <t>St. Paul</t>
  </si>
  <si>
    <t>4p</t>
  </si>
  <si>
    <t>GREAT BRITAIN</t>
  </si>
  <si>
    <t>Giants Causeway</t>
  </si>
  <si>
    <t>2nd</t>
  </si>
  <si>
    <t>1801-</t>
  </si>
  <si>
    <t>1st</t>
  </si>
  <si>
    <t>pale rose</t>
  </si>
  <si>
    <t>299a</t>
  </si>
  <si>
    <t>299b</t>
  </si>
  <si>
    <t>Agua</t>
  </si>
  <si>
    <t>1402-10</t>
  </si>
  <si>
    <t>C7a</t>
  </si>
  <si>
    <t>C7b</t>
  </si>
  <si>
    <t>C14a</t>
  </si>
  <si>
    <t>C221</t>
  </si>
  <si>
    <t>C237</t>
  </si>
  <si>
    <t>C285</t>
  </si>
  <si>
    <t>C297</t>
  </si>
  <si>
    <t>3c ovp ano mundial..</t>
  </si>
  <si>
    <t>3c ovp as C237 + 10c</t>
  </si>
  <si>
    <t>3c ovp mayo de 1960</t>
  </si>
  <si>
    <t>10 col</t>
  </si>
  <si>
    <t>798a</t>
  </si>
  <si>
    <t>Easter Island, Wonders</t>
  </si>
  <si>
    <t>2.24e perf 13 1/4 hz</t>
  </si>
  <si>
    <t>Popocatepetl, Galapagos Is. SS UNESCO</t>
  </si>
  <si>
    <t>Acatenango, Fuego, Agua University</t>
  </si>
  <si>
    <t>Mono Lake, Sierra Club</t>
  </si>
  <si>
    <t>red vio &amp; blk</t>
  </si>
  <si>
    <t>1sh6p</t>
  </si>
  <si>
    <t>ultra &amp; vio</t>
  </si>
  <si>
    <t>car &amp; blk</t>
  </si>
  <si>
    <t>1803-</t>
  </si>
  <si>
    <t>7s</t>
  </si>
  <si>
    <t>Andes</t>
  </si>
  <si>
    <t>4 x 6p</t>
  </si>
  <si>
    <t>St. Pauls</t>
  </si>
  <si>
    <t>Matt's Rocks from Water Valley</t>
  </si>
  <si>
    <t>Ridge rope to St. Paul's pool</t>
  </si>
  <si>
    <t>crimson</t>
  </si>
  <si>
    <t>1444a</t>
  </si>
  <si>
    <t>0803-03</t>
  </si>
  <si>
    <t>**</t>
  </si>
  <si>
    <t>35f</t>
  </si>
  <si>
    <t>0303-04</t>
  </si>
  <si>
    <t>1366a</t>
  </si>
  <si>
    <t>5000p</t>
  </si>
  <si>
    <t>Map with South Sandwich islands</t>
  </si>
  <si>
    <t>5p 37 1/2 x 27</t>
  </si>
  <si>
    <t>Arms of Potosi</t>
  </si>
  <si>
    <t>E10</t>
  </si>
  <si>
    <t>E10a</t>
  </si>
  <si>
    <t>EO1</t>
  </si>
  <si>
    <t>C625</t>
  </si>
  <si>
    <t>C705</t>
  </si>
  <si>
    <t>C709</t>
  </si>
  <si>
    <t>C711</t>
  </si>
  <si>
    <t>1c + 1</t>
  </si>
  <si>
    <t>C325</t>
  </si>
  <si>
    <t>B208</t>
  </si>
  <si>
    <t>110r</t>
  </si>
  <si>
    <t>275r</t>
  </si>
  <si>
    <t>2L9</t>
  </si>
  <si>
    <t>2L10</t>
  </si>
  <si>
    <t>Crater Lake, Or.</t>
  </si>
  <si>
    <t>1200-</t>
  </si>
  <si>
    <t>750a</t>
  </si>
  <si>
    <t>Iwo-Jima</t>
  </si>
  <si>
    <t>0804-12</t>
  </si>
  <si>
    <t>Hood, Mt.</t>
  </si>
  <si>
    <t>1202-01</t>
  </si>
  <si>
    <t>brt red violet</t>
  </si>
  <si>
    <t>Diamond Head</t>
  </si>
  <si>
    <t>Hawaii Island map</t>
  </si>
  <si>
    <t>HAWAII</t>
  </si>
  <si>
    <t>5.40s</t>
  </si>
  <si>
    <t>347a</t>
  </si>
  <si>
    <t>792a</t>
  </si>
  <si>
    <t>794a</t>
  </si>
  <si>
    <t>794b</t>
  </si>
  <si>
    <t>C185</t>
  </si>
  <si>
    <t>C236</t>
  </si>
  <si>
    <t>C298</t>
  </si>
  <si>
    <t>RA2</t>
  </si>
  <si>
    <t>ol gry &amp; brn</t>
  </si>
  <si>
    <t>Norfolk Island and dolphins</t>
  </si>
  <si>
    <t>50c x 4</t>
  </si>
  <si>
    <t>Island views</t>
  </si>
  <si>
    <t xml:space="preserve">50c  </t>
  </si>
  <si>
    <t>Anson Bay</t>
  </si>
  <si>
    <t>AFARS AND ISSAS</t>
  </si>
  <si>
    <t>Doleritic basalt</t>
  </si>
  <si>
    <t>Olivine basalt</t>
  </si>
  <si>
    <t>Volcanic geode</t>
  </si>
  <si>
    <t>1702-</t>
  </si>
  <si>
    <t>1704-</t>
  </si>
  <si>
    <t>0604-</t>
  </si>
  <si>
    <t>0601-17</t>
  </si>
  <si>
    <t>0604-04</t>
  </si>
  <si>
    <t>0607-01</t>
  </si>
  <si>
    <t>1002-</t>
  </si>
  <si>
    <t>1000-14</t>
  </si>
  <si>
    <t>1003-</t>
  </si>
  <si>
    <t>1001-</t>
  </si>
  <si>
    <t>Ungaran</t>
  </si>
  <si>
    <t>San Carlos de la Union</t>
  </si>
  <si>
    <t>1005-04</t>
  </si>
  <si>
    <t>0705-11</t>
  </si>
  <si>
    <t>vermilion</t>
  </si>
  <si>
    <t>PRE-STAMPED CARDS</t>
  </si>
  <si>
    <t>China, People's</t>
  </si>
  <si>
    <t>Changbaishan</t>
  </si>
  <si>
    <t>Laoheishan</t>
  </si>
  <si>
    <t>Tengchong</t>
  </si>
  <si>
    <t>Wudalianchi</t>
  </si>
  <si>
    <t>Orchid Island</t>
  </si>
  <si>
    <t>Sakhalin Oblast offshore islands</t>
  </si>
  <si>
    <t>Chukotsky Oblast</t>
  </si>
  <si>
    <t>Koryak Oblast</t>
  </si>
  <si>
    <t>17th Century engraving</t>
  </si>
  <si>
    <t>Seale's chart</t>
  </si>
  <si>
    <t>Jamestown &amp; inclined plane</t>
  </si>
  <si>
    <t>Inclined plane</t>
  </si>
  <si>
    <t>Reinel Portolan chart 1530</t>
  </si>
  <si>
    <t>John Thornton map 1700</t>
  </si>
  <si>
    <t>Map 1815</t>
  </si>
  <si>
    <t>Map 1817</t>
  </si>
  <si>
    <t>Flagstaff Hill, hammer</t>
  </si>
  <si>
    <t>11p</t>
  </si>
  <si>
    <t>29p</t>
  </si>
  <si>
    <t>King &amp; Queen"s rocks</t>
  </si>
  <si>
    <t>Turk's Cap</t>
  </si>
  <si>
    <t>Coastline from Jamestown</t>
  </si>
  <si>
    <t>Munden's Point</t>
  </si>
  <si>
    <t>Island and Union Castle line</t>
  </si>
  <si>
    <t>QE2 and island</t>
  </si>
  <si>
    <t>Sada village, Mayotte</t>
  </si>
  <si>
    <t>4d</t>
  </si>
  <si>
    <t>Cartoon cats in boat with "volcano"</t>
  </si>
  <si>
    <t>100$</t>
  </si>
  <si>
    <t>400$</t>
  </si>
  <si>
    <t>0802-10</t>
  </si>
  <si>
    <t>593a</t>
  </si>
  <si>
    <t>dk gry brn</t>
  </si>
  <si>
    <t>Asama</t>
  </si>
  <si>
    <t>Journey T.T.C.O.T.E. Verne</t>
  </si>
  <si>
    <t>LUXEMBOURG</t>
  </si>
  <si>
    <t>354a</t>
  </si>
  <si>
    <t>1202-02</t>
  </si>
  <si>
    <t>1501-05</t>
  </si>
  <si>
    <t>black &amp; brn</t>
  </si>
  <si>
    <t>brn olive</t>
  </si>
  <si>
    <t>C15a</t>
  </si>
  <si>
    <t>blk &amp; dk bl</t>
  </si>
  <si>
    <t>claret &amp; dp bl</t>
  </si>
  <si>
    <t>C22a</t>
  </si>
  <si>
    <t>C23a</t>
  </si>
  <si>
    <t>orange</t>
  </si>
  <si>
    <t>black</t>
  </si>
  <si>
    <t>16a</t>
  </si>
  <si>
    <t>dp orange</t>
  </si>
  <si>
    <t>*****</t>
  </si>
  <si>
    <t>21a</t>
  </si>
  <si>
    <t>20¢</t>
  </si>
  <si>
    <t>3L imperf</t>
  </si>
  <si>
    <t>22a</t>
  </si>
  <si>
    <t>7000s</t>
  </si>
  <si>
    <t>Leon rock Galapagos Islands</t>
  </si>
  <si>
    <t>1461b</t>
  </si>
  <si>
    <t>230p</t>
  </si>
  <si>
    <t>gray and black</t>
  </si>
  <si>
    <t>Easter Island Moais</t>
  </si>
  <si>
    <t>Bristol Is.</t>
  </si>
  <si>
    <t>1900-08</t>
  </si>
  <si>
    <t>FAROE ISLANDS</t>
  </si>
  <si>
    <t>7k</t>
  </si>
  <si>
    <t>Pitcairn</t>
  </si>
  <si>
    <t>slate &amp; viol</t>
  </si>
  <si>
    <t>volcano Carabao Canyon</t>
  </si>
  <si>
    <t>olive grn &amp; blk</t>
  </si>
  <si>
    <t>Map of Pitcairn</t>
  </si>
  <si>
    <t>Norfolk Island</t>
  </si>
  <si>
    <t>315a</t>
  </si>
  <si>
    <t>Azores</t>
  </si>
  <si>
    <t>1802-</t>
  </si>
  <si>
    <t>Map of Azores</t>
  </si>
  <si>
    <t>8e</t>
  </si>
  <si>
    <t>Azores coastline</t>
  </si>
  <si>
    <t>1/2c</t>
  </si>
  <si>
    <t>Matavai Bay Tahiti</t>
  </si>
  <si>
    <t>Huahine Island Tahiti</t>
  </si>
  <si>
    <t>1191d</t>
  </si>
  <si>
    <t>85c</t>
  </si>
  <si>
    <t>Aerial view of island</t>
  </si>
  <si>
    <t>Otaheite</t>
  </si>
  <si>
    <t>Kealakekua</t>
  </si>
  <si>
    <t>Middleburg Tonga</t>
  </si>
  <si>
    <t>brn red grn vio bl</t>
  </si>
  <si>
    <t>135fr</t>
  </si>
  <si>
    <t>vio bl &amp; dk brn</t>
  </si>
  <si>
    <t>Map of Mayotte</t>
  </si>
  <si>
    <t>Badge of the Colony</t>
  </si>
  <si>
    <t>20w</t>
  </si>
  <si>
    <t>Baitoushan</t>
  </si>
  <si>
    <t>C851</t>
  </si>
  <si>
    <t>C852</t>
  </si>
  <si>
    <t>C853</t>
  </si>
  <si>
    <t>GUINEA</t>
  </si>
  <si>
    <t>1000fr s/s</t>
  </si>
  <si>
    <t>Island and Swallow</t>
  </si>
  <si>
    <t>Island and Pandora</t>
  </si>
  <si>
    <t>Tourists at shore Stora Dimun</t>
  </si>
  <si>
    <t>Landscapes by Waagstein</t>
  </si>
  <si>
    <t>Rotuma Island map</t>
  </si>
  <si>
    <t>Mt. Sulroroa Island</t>
  </si>
  <si>
    <t>2000sh</t>
  </si>
  <si>
    <t>3500sh</t>
  </si>
  <si>
    <t>C259</t>
  </si>
  <si>
    <t>450sh</t>
  </si>
  <si>
    <t>Kaimondake (Ibusuki)</t>
  </si>
  <si>
    <t>Overprinted in black</t>
  </si>
  <si>
    <t>Sweden</t>
  </si>
  <si>
    <t>Salvador</t>
  </si>
  <si>
    <t>1403-05</t>
  </si>
  <si>
    <t>30m</t>
  </si>
  <si>
    <t>carmine &amp; blk</t>
  </si>
  <si>
    <t>38,000d</t>
  </si>
  <si>
    <t>4col</t>
  </si>
  <si>
    <t>Drilling tower</t>
  </si>
  <si>
    <t>Power station</t>
  </si>
  <si>
    <t>Picacho</t>
  </si>
  <si>
    <t>Pirigallo Island</t>
  </si>
  <si>
    <t xml:space="preserve">30s </t>
  </si>
  <si>
    <t xml:space="preserve">50s </t>
  </si>
  <si>
    <t>95s</t>
  </si>
  <si>
    <t>Lotofaga beach, Aleipata</t>
  </si>
  <si>
    <t>Satuiatua, Savaii</t>
  </si>
  <si>
    <t>Sinalele, Aleipata</t>
  </si>
  <si>
    <t>Paradise beach, Lefaga</t>
  </si>
  <si>
    <t>Houses, Piula cave</t>
  </si>
  <si>
    <t>Taga blowholes</t>
  </si>
  <si>
    <t>View from east coast road</t>
  </si>
  <si>
    <t>Beach, millenium</t>
  </si>
  <si>
    <t>rocks, millenium</t>
  </si>
  <si>
    <t>Beach and rocks</t>
  </si>
  <si>
    <t>Family on rock</t>
  </si>
  <si>
    <t>Savaii island coastline</t>
  </si>
  <si>
    <t>3000le</t>
  </si>
  <si>
    <t>Fuji from teahouse, Hokusai</t>
  </si>
  <si>
    <t>0802-07</t>
  </si>
  <si>
    <t>Geology map Kerguelen Island</t>
  </si>
  <si>
    <t>Map of Cook Islands</t>
  </si>
  <si>
    <t>blue  &amp; red</t>
  </si>
  <si>
    <t>2sh Churchill op</t>
  </si>
  <si>
    <t>gray &amp; brn</t>
  </si>
  <si>
    <t>5sh Churchill op</t>
  </si>
  <si>
    <t>50¢ on 5sh</t>
  </si>
  <si>
    <t>8c</t>
  </si>
  <si>
    <t>10c</t>
  </si>
  <si>
    <t>5c</t>
  </si>
  <si>
    <t>25c</t>
  </si>
  <si>
    <t>Raratonga</t>
  </si>
  <si>
    <t>5sh on #158</t>
  </si>
  <si>
    <t>10sh on #156</t>
  </si>
  <si>
    <t>COSTA RICA</t>
  </si>
  <si>
    <t>½r</t>
  </si>
  <si>
    <t>Poas and Irazu</t>
  </si>
  <si>
    <t>dp vio bl &amp; rd</t>
  </si>
  <si>
    <t>C682</t>
  </si>
  <si>
    <t>Vatnsdalur valley</t>
  </si>
  <si>
    <t>4.5k</t>
  </si>
  <si>
    <t>pl yel grn blk</t>
  </si>
  <si>
    <t>873a</t>
  </si>
  <si>
    <t>Acheng (A Cheng)</t>
  </si>
  <si>
    <t>Anshan (An Shan)</t>
  </si>
  <si>
    <t>Dandong (An Tung)</t>
  </si>
  <si>
    <t>Ang'angxi (Ang Ang Ki)</t>
  </si>
  <si>
    <t>Changchun (Chang Chun)</t>
  </si>
  <si>
    <t>Changling (Chang Ling)</t>
  </si>
  <si>
    <t>Zhangwu (Chang Wu)</t>
  </si>
  <si>
    <t>Chaoyang (Chao Yang)</t>
  </si>
  <si>
    <t>Zhuanghe (Chwang Ho)</t>
  </si>
  <si>
    <t>2col</t>
  </si>
  <si>
    <t>15c on 25c</t>
  </si>
  <si>
    <t>15c on 35c</t>
  </si>
  <si>
    <t>O231</t>
  </si>
  <si>
    <t>O232</t>
  </si>
  <si>
    <t>O233</t>
  </si>
  <si>
    <t>O233a</t>
  </si>
  <si>
    <t>O233b</t>
  </si>
  <si>
    <t>O233c</t>
  </si>
  <si>
    <t>rose pink</t>
  </si>
  <si>
    <t>Easter Island statue</t>
  </si>
  <si>
    <t>5e</t>
  </si>
  <si>
    <t>Yitong (I Tung)</t>
  </si>
  <si>
    <t>Raohe (Jao Ho)</t>
  </si>
  <si>
    <t>Gaiping (Kai Ping)</t>
  </si>
  <si>
    <t>Gannan (Kan Nan)</t>
  </si>
  <si>
    <t>Jiamusi (Kia Mu Sze)</t>
  </si>
  <si>
    <t>Keshan (Ko Shan)</t>
  </si>
  <si>
    <t>Gucheng (Ku Cheng)</t>
  </si>
  <si>
    <t>Guilin (Kwei Lin)</t>
  </si>
  <si>
    <t>Kuishan (Kwei Shan)</t>
  </si>
  <si>
    <t>Laha (La Ha)</t>
  </si>
  <si>
    <t>Lalin (La Lin)</t>
  </si>
  <si>
    <t>Lamadianzi (La Ma Tien Tze)</t>
  </si>
  <si>
    <t>Lishuzhen (Li Shu Jen)</t>
  </si>
  <si>
    <t>Liaoxi (Liao Si)</t>
  </si>
  <si>
    <t>Shitouhezi (Shih Tao Ho Tze)</t>
  </si>
  <si>
    <t>Shahezi (Sha Ho Tze)</t>
  </si>
  <si>
    <t>Xifeng (Si Feng)</t>
  </si>
  <si>
    <t>222h</t>
  </si>
  <si>
    <t>Computer creation by Matthew Healey</t>
  </si>
  <si>
    <t>Katmai</t>
  </si>
  <si>
    <t>souv.sheet</t>
  </si>
  <si>
    <t>volcano and dinosaurs</t>
  </si>
  <si>
    <t>LIBERIA</t>
  </si>
  <si>
    <t>Mawensi (Kilimanjaro)</t>
  </si>
  <si>
    <t>554a</t>
  </si>
  <si>
    <t>5x5</t>
  </si>
  <si>
    <t>217a</t>
  </si>
  <si>
    <t>217b</t>
  </si>
  <si>
    <t>217c</t>
  </si>
  <si>
    <t>218a</t>
  </si>
  <si>
    <t>218b</t>
  </si>
  <si>
    <t>218c</t>
  </si>
  <si>
    <t>C241</t>
  </si>
  <si>
    <t>148.45a</t>
  </si>
  <si>
    <t>148.90a</t>
  </si>
  <si>
    <t>148.99a</t>
  </si>
  <si>
    <t>J38</t>
  </si>
  <si>
    <t>J39</t>
  </si>
  <si>
    <t>dl bl grn</t>
  </si>
  <si>
    <t>J40</t>
  </si>
  <si>
    <t>br ultra</t>
  </si>
  <si>
    <t>J41</t>
  </si>
  <si>
    <t>brown violet</t>
  </si>
  <si>
    <t>Alagöz</t>
  </si>
  <si>
    <t>0103-</t>
  </si>
  <si>
    <t>2000r</t>
  </si>
  <si>
    <t>bister</t>
  </si>
  <si>
    <t>Ararat</t>
  </si>
  <si>
    <t>0103-04</t>
  </si>
  <si>
    <t>1L4</t>
  </si>
  <si>
    <t>1L5</t>
  </si>
  <si>
    <t>6449a</t>
  </si>
  <si>
    <t>blue   &amp; blk</t>
  </si>
  <si>
    <t>Two boat village</t>
  </si>
  <si>
    <t>Devils Riding School</t>
  </si>
  <si>
    <t>viol. Blue</t>
  </si>
  <si>
    <t>5c imp</t>
  </si>
  <si>
    <t>10c/5c sur</t>
  </si>
  <si>
    <t>10c/5c sur. Imp</t>
  </si>
  <si>
    <t>Tenerife</t>
  </si>
  <si>
    <t>1803-01</t>
  </si>
  <si>
    <t>2p no 180</t>
  </si>
  <si>
    <t>2½p perf 13 1/2</t>
  </si>
  <si>
    <t>car rose&amp;blk</t>
  </si>
  <si>
    <t>9c</t>
  </si>
  <si>
    <t>15c</t>
  </si>
  <si>
    <t>45c</t>
  </si>
  <si>
    <t>Deep sea smokers</t>
  </si>
  <si>
    <t>TURKS &amp; CAICOS</t>
  </si>
  <si>
    <t>sea floor smokers</t>
  </si>
  <si>
    <t>Cook Island</t>
  </si>
  <si>
    <t>0505-051</t>
  </si>
  <si>
    <t>Kavachi</t>
  </si>
  <si>
    <t>340p</t>
  </si>
  <si>
    <t>or &amp; yellow</t>
  </si>
  <si>
    <t>Efate</t>
  </si>
  <si>
    <t>Malakula</t>
  </si>
  <si>
    <t>Aoba and Maewo</t>
  </si>
  <si>
    <t>Pentecost</t>
  </si>
  <si>
    <t>C127</t>
  </si>
  <si>
    <t>C128</t>
  </si>
  <si>
    <t>C129</t>
  </si>
  <si>
    <t>C158</t>
  </si>
  <si>
    <t xml:space="preserve">dk gray  </t>
  </si>
  <si>
    <t>C179</t>
  </si>
  <si>
    <t xml:space="preserve">pink  </t>
  </si>
  <si>
    <t>C180</t>
  </si>
  <si>
    <t>Ararat and soldier</t>
  </si>
  <si>
    <t>EQUATORIAL GUINEA</t>
  </si>
  <si>
    <t>Chimborazo?</t>
  </si>
  <si>
    <t>0101-071</t>
  </si>
  <si>
    <t>0101-042</t>
  </si>
  <si>
    <t>O-Akan</t>
  </si>
  <si>
    <t>Longonot</t>
  </si>
  <si>
    <t>1401-07</t>
  </si>
  <si>
    <t>1802-12</t>
  </si>
  <si>
    <t>Dinosaurs and volcanoes</t>
  </si>
  <si>
    <t>Vestmannaeyjar Harbour</t>
  </si>
  <si>
    <t>90a</t>
  </si>
  <si>
    <t>2k</t>
  </si>
  <si>
    <t>Fuji by Jokei</t>
  </si>
  <si>
    <t>Vesuvius ovp Trieste Fair</t>
  </si>
  <si>
    <t>70e</t>
  </si>
  <si>
    <t>GABON</t>
  </si>
  <si>
    <t>GEORGIA</t>
  </si>
  <si>
    <t>30c</t>
  </si>
  <si>
    <t>C4</t>
  </si>
  <si>
    <t>C98</t>
  </si>
  <si>
    <t>RA24</t>
  </si>
  <si>
    <t>O-okan, Akan</t>
  </si>
  <si>
    <t>Iwo, Akan</t>
  </si>
  <si>
    <t>Fuji ??</t>
  </si>
  <si>
    <t>1094a</t>
  </si>
  <si>
    <t>1094b</t>
  </si>
  <si>
    <t>slate grn &amp; y</t>
  </si>
  <si>
    <t>pink &amp; vio bl</t>
  </si>
  <si>
    <t>Showa-Shinzan</t>
  </si>
  <si>
    <t>0805-03</t>
  </si>
  <si>
    <t>20y</t>
  </si>
  <si>
    <t>Kurikoma</t>
  </si>
  <si>
    <t>0803-21</t>
  </si>
  <si>
    <t>95c</t>
  </si>
  <si>
    <t>90c</t>
  </si>
  <si>
    <t>55c</t>
  </si>
  <si>
    <t>dk car rs &amp; em</t>
  </si>
  <si>
    <t>blue &amp; ocher</t>
  </si>
  <si>
    <t>2x32</t>
  </si>
  <si>
    <t>Shiprock, New Mexico</t>
  </si>
  <si>
    <t>Volcano of water</t>
  </si>
  <si>
    <t>1 cor</t>
  </si>
  <si>
    <t>inv $</t>
  </si>
  <si>
    <t>C7c</t>
  </si>
  <si>
    <t>blk inv.</t>
  </si>
  <si>
    <t>C7d</t>
  </si>
  <si>
    <t>dbl red, 1 inv.</t>
  </si>
  <si>
    <t>C8a</t>
  </si>
  <si>
    <t>B47</t>
  </si>
  <si>
    <t>70o + 10o</t>
  </si>
  <si>
    <t>1920's</t>
  </si>
  <si>
    <t>6.50k</t>
  </si>
  <si>
    <t>7.50k</t>
  </si>
  <si>
    <t>Skuvoy</t>
  </si>
  <si>
    <t>Hestoy</t>
  </si>
  <si>
    <t>Koltur</t>
  </si>
  <si>
    <t>Nolsoy</t>
  </si>
  <si>
    <t>Fugloy</t>
  </si>
  <si>
    <t>100f on 13f</t>
  </si>
  <si>
    <t>5r</t>
  </si>
  <si>
    <t>109K</t>
  </si>
  <si>
    <t>deep ultra</t>
  </si>
  <si>
    <t>109L</t>
  </si>
  <si>
    <t>852d</t>
  </si>
  <si>
    <t>852f</t>
  </si>
  <si>
    <t>417d</t>
  </si>
  <si>
    <t>417f</t>
  </si>
  <si>
    <t>multi, ovp "football"</t>
  </si>
  <si>
    <t>Santorini</t>
  </si>
  <si>
    <t>0102-04</t>
  </si>
  <si>
    <t>7d</t>
  </si>
  <si>
    <t>16d</t>
  </si>
  <si>
    <t>Mars Bay</t>
  </si>
  <si>
    <t>J1</t>
  </si>
  <si>
    <t>J2</t>
  </si>
  <si>
    <t>J3</t>
  </si>
  <si>
    <t>J4</t>
  </si>
  <si>
    <t>J5</t>
  </si>
  <si>
    <t>red over violet</t>
  </si>
  <si>
    <t>Elasmosaurus and volcano</t>
  </si>
  <si>
    <t>vert pair,hor. imp</t>
  </si>
  <si>
    <t>E2b</t>
  </si>
  <si>
    <t>pale ultra</t>
  </si>
  <si>
    <t>pale blue</t>
  </si>
  <si>
    <t>E5b</t>
  </si>
  <si>
    <t>E7</t>
  </si>
  <si>
    <t>OMAN</t>
  </si>
  <si>
    <t>Dolina Geyser</t>
  </si>
  <si>
    <t>40c on 1.70</t>
  </si>
  <si>
    <t>family fleeing erupting volcano</t>
  </si>
  <si>
    <t>1507-16</t>
  </si>
  <si>
    <t>1.80p</t>
  </si>
  <si>
    <t>Osorno</t>
  </si>
  <si>
    <t>1508-01</t>
  </si>
  <si>
    <t>dk slate green</t>
  </si>
  <si>
    <t>Villarica</t>
  </si>
  <si>
    <t>1507-12</t>
  </si>
  <si>
    <t>149a</t>
  </si>
  <si>
    <t>149b</t>
  </si>
  <si>
    <t>149c</t>
  </si>
  <si>
    <t>150b</t>
  </si>
  <si>
    <t>1405-</t>
  </si>
  <si>
    <t>O31</t>
  </si>
  <si>
    <t>O32</t>
  </si>
  <si>
    <t>O33</t>
  </si>
  <si>
    <t>O34</t>
  </si>
  <si>
    <t>O35</t>
  </si>
  <si>
    <t>O36</t>
  </si>
  <si>
    <t>O70</t>
  </si>
  <si>
    <t>ultra &amp; blk</t>
  </si>
  <si>
    <t>O71</t>
  </si>
  <si>
    <t>15d x 4</t>
  </si>
  <si>
    <t>Overprint Islas de Juan Fernandez</t>
  </si>
  <si>
    <t>674k</t>
  </si>
  <si>
    <t>Robinson Crusoe Island (Juan Fernandez)</t>
  </si>
  <si>
    <t>Rhumsiki</t>
  </si>
  <si>
    <t>Raymond Priestly (first ascent of Erebus)</t>
  </si>
  <si>
    <t>5c on 12c</t>
  </si>
  <si>
    <t>20c on 1p</t>
  </si>
  <si>
    <t>Lake and black</t>
  </si>
  <si>
    <t>gold, green, and gray</t>
  </si>
  <si>
    <t>1p unwat.</t>
  </si>
  <si>
    <t>1p wmk 61</t>
  </si>
  <si>
    <t>Benifico Sociale</t>
  </si>
  <si>
    <t>1y on 5f</t>
  </si>
  <si>
    <t>gry &amp; red brn</t>
  </si>
  <si>
    <t>car &amp; gray blk</t>
  </si>
  <si>
    <t>72a</t>
  </si>
  <si>
    <t>FACE VALUE</t>
  </si>
  <si>
    <t>COLOR</t>
  </si>
  <si>
    <t>VOLCANO</t>
  </si>
  <si>
    <t>SMITH #</t>
  </si>
  <si>
    <t>VALUE</t>
  </si>
  <si>
    <t>ABU DHABI</t>
  </si>
  <si>
    <t xml:space="preserve"> </t>
  </si>
  <si>
    <t>25f</t>
  </si>
  <si>
    <t>multi</t>
  </si>
  <si>
    <t>Fuji</t>
  </si>
  <si>
    <t>as 176b inverted</t>
  </si>
  <si>
    <t>20sh</t>
  </si>
  <si>
    <t>284a</t>
  </si>
  <si>
    <t>284b</t>
  </si>
  <si>
    <t>284c</t>
  </si>
  <si>
    <t>284d</t>
  </si>
  <si>
    <t>Dbl sur, 1 inv.</t>
  </si>
  <si>
    <t>1LO1</t>
  </si>
  <si>
    <t>1LO1a</t>
  </si>
  <si>
    <t>20¢ Dbl ovp.</t>
  </si>
  <si>
    <t>1LO2</t>
  </si>
  <si>
    <t>1LO3</t>
  </si>
  <si>
    <t>GRENADA</t>
  </si>
  <si>
    <t>1.25$</t>
  </si>
  <si>
    <t>Olympus Mons</t>
  </si>
  <si>
    <t>3000-</t>
  </si>
  <si>
    <t>7.00$</t>
  </si>
  <si>
    <t>Popocatepetl</t>
  </si>
  <si>
    <t>orng brn &amp; blk</t>
  </si>
  <si>
    <t>gry grn &amp; rd viol</t>
  </si>
  <si>
    <t>red viol &amp; blk</t>
  </si>
  <si>
    <t>2040c</t>
  </si>
  <si>
    <t>2040d</t>
  </si>
  <si>
    <t>2040e</t>
  </si>
  <si>
    <t>2040f</t>
  </si>
  <si>
    <t>2040g</t>
  </si>
  <si>
    <t>2040nl</t>
  </si>
  <si>
    <t>Mysterious Island, Verne</t>
  </si>
  <si>
    <t>Upolu?</t>
  </si>
  <si>
    <t>60s</t>
  </si>
  <si>
    <t>Savail?</t>
  </si>
  <si>
    <t>SAN MARINO</t>
  </si>
  <si>
    <t>25l</t>
  </si>
  <si>
    <t>Volcano , St. Brendan</t>
  </si>
  <si>
    <t>265a</t>
  </si>
  <si>
    <t/>
  </si>
  <si>
    <t>FERNANDO PO</t>
  </si>
  <si>
    <t>pink</t>
  </si>
  <si>
    <t>cte</t>
  </si>
  <si>
    <t>Birds, view of Island, Millenium</t>
  </si>
  <si>
    <t>Cutty Sark at Tristan</t>
  </si>
  <si>
    <t>SA Agulhas and Tristan</t>
  </si>
  <si>
    <t>MV Edinburgh and Tristan</t>
  </si>
  <si>
    <t>MV Explorer and Tristan</t>
  </si>
  <si>
    <t>yellow value</t>
  </si>
  <si>
    <t>280b</t>
  </si>
  <si>
    <t>280c</t>
  </si>
  <si>
    <t>280d</t>
  </si>
  <si>
    <t>280e</t>
  </si>
  <si>
    <t>280f</t>
  </si>
  <si>
    <t>TF in black</t>
  </si>
  <si>
    <t>281a</t>
  </si>
  <si>
    <t>281b</t>
  </si>
  <si>
    <t>281c</t>
  </si>
  <si>
    <t>438b</t>
  </si>
  <si>
    <t>multi, no lower right insc.</t>
  </si>
  <si>
    <t>Photographer 9.5mm</t>
  </si>
  <si>
    <t>Mt. Maunganui</t>
  </si>
  <si>
    <t>Whakatane</t>
  </si>
  <si>
    <t>Tongxing (Tung Hsien)</t>
  </si>
  <si>
    <t>Dongxing (Tung Kiang)</t>
  </si>
  <si>
    <t>Weihe (Wei Ho)</t>
  </si>
  <si>
    <t>Yakeyou (Ya Ko Shi)</t>
  </si>
  <si>
    <t>Yangmu (Yang Mu)</t>
  </si>
  <si>
    <t>Yicibei ? (Yeh Ki Pi)</t>
  </si>
  <si>
    <t>Yanjian (Yen Hsing)</t>
  </si>
  <si>
    <t>Yanshou (Yen Show)</t>
  </si>
  <si>
    <t>Yulichen (Yu Li Chen)</t>
  </si>
  <si>
    <t>Cretaceous dinosaurs and volcano</t>
  </si>
  <si>
    <t>John Adams house &amp; tomb</t>
  </si>
  <si>
    <t>HMS Calypso &amp; Bounty Bay</t>
  </si>
  <si>
    <t>School house &amp; chapel</t>
  </si>
  <si>
    <t>HMS Calypso &amp; Pitcairn</t>
  </si>
  <si>
    <t>O202</t>
  </si>
  <si>
    <t>volcano, earth, stylized</t>
  </si>
  <si>
    <t>2sh 8p</t>
  </si>
  <si>
    <t>38a</t>
  </si>
  <si>
    <t>39a</t>
  </si>
  <si>
    <t>39b</t>
  </si>
  <si>
    <t>imp. pair, any</t>
  </si>
  <si>
    <t>red orange</t>
  </si>
  <si>
    <t>yellow brown</t>
  </si>
  <si>
    <t>dk blue</t>
  </si>
  <si>
    <t>vio &amp; ol brn</t>
  </si>
  <si>
    <t>sl &amp; brn</t>
  </si>
  <si>
    <t>ind &amp; dk bl</t>
  </si>
  <si>
    <t>org brn &amp; lt bl</t>
  </si>
  <si>
    <t>brn red &amp; br r</t>
  </si>
  <si>
    <t>bl &amp; rose</t>
  </si>
  <si>
    <t>blk &amp; brn</t>
  </si>
  <si>
    <t>IL84</t>
  </si>
  <si>
    <t>Zavodovski Is</t>
  </si>
  <si>
    <t>1900-13</t>
  </si>
  <si>
    <t>IL85</t>
  </si>
  <si>
    <t>17p</t>
  </si>
  <si>
    <t>C108</t>
  </si>
  <si>
    <t>2L38</t>
  </si>
  <si>
    <t xml:space="preserve">vio bl </t>
  </si>
  <si>
    <t>B73</t>
  </si>
  <si>
    <t>1r + 25s</t>
  </si>
  <si>
    <t>B74</t>
  </si>
  <si>
    <t>Toliman and San Pedro</t>
  </si>
  <si>
    <t>Santa Maria</t>
  </si>
  <si>
    <t>Acatenango</t>
  </si>
  <si>
    <t>22c</t>
  </si>
  <si>
    <t>10f</t>
  </si>
  <si>
    <t>dk grn</t>
  </si>
  <si>
    <t>30 + 10c</t>
  </si>
  <si>
    <t>Five volcanoes of Confederation</t>
  </si>
  <si>
    <t>Child and map of Grenada</t>
  </si>
  <si>
    <t>C961</t>
  </si>
  <si>
    <t>Tiscapa</t>
  </si>
  <si>
    <t>C1039</t>
  </si>
  <si>
    <t>2.50 cor</t>
  </si>
  <si>
    <t>C1041</t>
  </si>
  <si>
    <t>0600-</t>
  </si>
  <si>
    <t>C1171</t>
  </si>
  <si>
    <t>O37</t>
  </si>
  <si>
    <t>O38</t>
  </si>
  <si>
    <t>O39</t>
  </si>
  <si>
    <t>O40</t>
  </si>
  <si>
    <t>O41</t>
  </si>
  <si>
    <t>O52</t>
  </si>
  <si>
    <t>O53</t>
  </si>
  <si>
    <t>O54</t>
  </si>
  <si>
    <t>O55</t>
  </si>
  <si>
    <t>O56</t>
  </si>
  <si>
    <t>O58</t>
  </si>
  <si>
    <t>O59</t>
  </si>
  <si>
    <t>O60</t>
  </si>
  <si>
    <t>O61</t>
  </si>
  <si>
    <t>0507-07</t>
  </si>
  <si>
    <t>Banks</t>
  </si>
  <si>
    <t>0507-02</t>
  </si>
  <si>
    <t>Ambrym</t>
  </si>
  <si>
    <t>0507-04</t>
  </si>
  <si>
    <t>Aneityum</t>
  </si>
  <si>
    <t>0507-11</t>
  </si>
  <si>
    <t>J6</t>
  </si>
  <si>
    <t>J7</t>
  </si>
  <si>
    <t>J8</t>
  </si>
  <si>
    <t>J9</t>
  </si>
  <si>
    <t>J10</t>
  </si>
  <si>
    <t>carmine emer</t>
  </si>
  <si>
    <t>NEW HEBRIDES, FRENCH</t>
  </si>
  <si>
    <t>Mt Wilhelm</t>
  </si>
  <si>
    <t>0500-</t>
  </si>
  <si>
    <t>Mt Yule</t>
  </si>
  <si>
    <t>Mt Giluwe</t>
  </si>
  <si>
    <t>Manam</t>
  </si>
  <si>
    <t>0501-02</t>
  </si>
  <si>
    <t>Matupi</t>
  </si>
  <si>
    <t>Hombom's Bluff</t>
  </si>
  <si>
    <t>Mt Tomavatur,Volcano early warning</t>
  </si>
  <si>
    <t>Holly and Pico El Teide?</t>
  </si>
  <si>
    <t>violet blue &amp; blue green</t>
  </si>
  <si>
    <t>2.50p</t>
  </si>
  <si>
    <t>deep green</t>
  </si>
  <si>
    <t>deep blue</t>
  </si>
  <si>
    <t>violet  blue</t>
  </si>
  <si>
    <t>109A</t>
  </si>
  <si>
    <t>109B</t>
  </si>
  <si>
    <t>109D</t>
  </si>
  <si>
    <t>U1</t>
  </si>
  <si>
    <t>U1a</t>
  </si>
  <si>
    <t>U1b</t>
  </si>
  <si>
    <t>U2</t>
  </si>
  <si>
    <t>U2a</t>
  </si>
  <si>
    <t>U2b</t>
  </si>
  <si>
    <t>U2c</t>
  </si>
  <si>
    <t>light green</t>
  </si>
  <si>
    <t>dark green</t>
  </si>
  <si>
    <t>pale pink</t>
  </si>
  <si>
    <t>U4</t>
  </si>
  <si>
    <t>U5</t>
  </si>
  <si>
    <t>U6</t>
  </si>
  <si>
    <t>U7</t>
  </si>
  <si>
    <t>U8</t>
  </si>
  <si>
    <t>SOUTH AFRICA</t>
  </si>
  <si>
    <t>SOUTH WEST AFRICA</t>
  </si>
  <si>
    <t>219a</t>
  </si>
  <si>
    <t>220a</t>
  </si>
  <si>
    <t>Reunion, map inv. sur.</t>
  </si>
  <si>
    <t xml:space="preserve">Reunion, map </t>
  </si>
  <si>
    <t>B2a</t>
  </si>
  <si>
    <t>B3</t>
  </si>
  <si>
    <t>Help fight TB, Auckland &amp; Northland</t>
  </si>
  <si>
    <t>58fr</t>
  </si>
  <si>
    <t>Hawaii, map</t>
  </si>
  <si>
    <t>59fr</t>
  </si>
  <si>
    <t>bl gray</t>
  </si>
  <si>
    <t>Tin Can Island</t>
  </si>
  <si>
    <t>57s</t>
  </si>
  <si>
    <t xml:space="preserve">42s  </t>
  </si>
  <si>
    <t>Easter Is. map</t>
  </si>
  <si>
    <t>46fr</t>
  </si>
  <si>
    <t>Tahiti</t>
  </si>
  <si>
    <t>72fr</t>
  </si>
  <si>
    <t>Mataiva</t>
  </si>
  <si>
    <t>76fr</t>
  </si>
  <si>
    <t>92fr</t>
  </si>
  <si>
    <t>Tautira</t>
  </si>
  <si>
    <t>C18</t>
  </si>
  <si>
    <t>C19</t>
  </si>
  <si>
    <t>23fr</t>
  </si>
  <si>
    <t>1000fr</t>
  </si>
  <si>
    <t>Mickey Mouse climbing Fuji</t>
  </si>
  <si>
    <t>Mono Lake</t>
  </si>
  <si>
    <t>O91</t>
  </si>
  <si>
    <t>brn vio &amp; blk</t>
  </si>
  <si>
    <t>O92</t>
  </si>
  <si>
    <t>gray bl &amp; blk</t>
  </si>
  <si>
    <t xml:space="preserve">Steamboat </t>
  </si>
  <si>
    <t>1300-</t>
  </si>
  <si>
    <t>C43a</t>
  </si>
  <si>
    <t>C44a</t>
  </si>
  <si>
    <t>lake</t>
  </si>
  <si>
    <t>C47a</t>
  </si>
  <si>
    <t>dk grn &amp; gry b</t>
  </si>
  <si>
    <t>13p</t>
  </si>
  <si>
    <t>Volcano</t>
  </si>
  <si>
    <t>BURMA</t>
  </si>
  <si>
    <t>2N12</t>
  </si>
  <si>
    <t>2N12a</t>
  </si>
  <si>
    <t>Z351</t>
  </si>
  <si>
    <t>6p perf 13 1/2</t>
  </si>
  <si>
    <t>10sh perf 13 1/2</t>
  </si>
  <si>
    <t>10pf</t>
  </si>
  <si>
    <t>bluish green</t>
  </si>
  <si>
    <t>1960e</t>
  </si>
  <si>
    <t>CENTRAL AFRICAN REP.</t>
  </si>
  <si>
    <t>1192-4</t>
  </si>
  <si>
    <t>0803-11</t>
  </si>
  <si>
    <t>601a</t>
  </si>
  <si>
    <t>bl &amp; red brn</t>
  </si>
  <si>
    <t>125o</t>
  </si>
  <si>
    <t>160o</t>
  </si>
  <si>
    <t>carmine &amp; black</t>
  </si>
  <si>
    <t>Carriage for Express Air Honduras</t>
  </si>
  <si>
    <t>slate &amp; org</t>
  </si>
  <si>
    <t>org brn &amp; ol g</t>
  </si>
  <si>
    <t>Pr bl &amp; scar</t>
  </si>
  <si>
    <t>Map of Mustique</t>
  </si>
  <si>
    <t>Mount Kenya</t>
  </si>
  <si>
    <t>rose red  &amp; bl</t>
  </si>
  <si>
    <t xml:space="preserve">bl grn </t>
  </si>
  <si>
    <t>166a</t>
  </si>
  <si>
    <t>148.36a</t>
  </si>
  <si>
    <t>blue &amp; green</t>
  </si>
  <si>
    <t>salmon &amp; blue</t>
  </si>
  <si>
    <t>200s</t>
  </si>
  <si>
    <t>50c on 2c</t>
  </si>
  <si>
    <t>Fuji across Lake Kawaguchi, Hokusai</t>
  </si>
  <si>
    <t>Fuji from Tokaido, Hokusai</t>
  </si>
  <si>
    <t>Fuji meteorological station</t>
  </si>
  <si>
    <t>Fuji and Wakasawa Bay</t>
  </si>
  <si>
    <t>Fuji, Great wave off Kanagawa, Hokusai</t>
  </si>
  <si>
    <t>18c</t>
  </si>
  <si>
    <t>Norfolk map with "Mermaid"</t>
  </si>
  <si>
    <t>Norfolk map with Kingston</t>
  </si>
  <si>
    <t>Norfolk map, pine, star, christmas</t>
  </si>
  <si>
    <t>Champagne Pool</t>
  </si>
  <si>
    <t>sheet of 10</t>
  </si>
  <si>
    <t>strip of 6</t>
  </si>
  <si>
    <t>booklet pane</t>
  </si>
  <si>
    <t xml:space="preserve">Egmont/Taranaki </t>
  </si>
  <si>
    <t>Model ship and map of island</t>
  </si>
  <si>
    <t>339a</t>
  </si>
  <si>
    <t>341a</t>
  </si>
  <si>
    <t>0.10 for 0.01</t>
  </si>
  <si>
    <t>San Cristobal</t>
  </si>
  <si>
    <t>1404-02</t>
  </si>
  <si>
    <t>Cosiguina</t>
  </si>
  <si>
    <t>1404-01</t>
  </si>
  <si>
    <t>1098a</t>
  </si>
  <si>
    <t>50c on 10c ovpt 41 deg</t>
  </si>
  <si>
    <t>50c on 10c ovpt 45 deg</t>
  </si>
  <si>
    <t>50c on 10c cts added</t>
  </si>
  <si>
    <t>LC2</t>
  </si>
  <si>
    <t>Cone cut by marine erosion</t>
  </si>
  <si>
    <t>Laxfoss</t>
  </si>
  <si>
    <t>C322</t>
  </si>
  <si>
    <t>White Island</t>
  </si>
  <si>
    <t>1701-</t>
  </si>
  <si>
    <t>203a</t>
  </si>
  <si>
    <t>15a imperf pair</t>
  </si>
  <si>
    <t>20a</t>
  </si>
  <si>
    <t>40a</t>
  </si>
  <si>
    <t>dk brn</t>
  </si>
  <si>
    <t>50a</t>
  </si>
  <si>
    <t>60a</t>
  </si>
  <si>
    <t>208Ac</t>
  </si>
  <si>
    <t>60a perf 11.5</t>
  </si>
  <si>
    <t>1.50fr</t>
  </si>
  <si>
    <t>2fr</t>
  </si>
  <si>
    <t>red &amp; green</t>
  </si>
  <si>
    <t>5fr</t>
  </si>
  <si>
    <t>car &amp; vio brn</t>
  </si>
  <si>
    <t>50 on 13f</t>
  </si>
  <si>
    <t>5y on 13f</t>
  </si>
  <si>
    <t>70 on 5f</t>
  </si>
  <si>
    <t>5y on 5f</t>
  </si>
  <si>
    <t>blue/black</t>
  </si>
  <si>
    <t>50f on 5f</t>
  </si>
  <si>
    <t>1y on 13f</t>
  </si>
  <si>
    <t>288a</t>
  </si>
  <si>
    <t>inv.sur.</t>
  </si>
  <si>
    <t>Yasur and postal workers</t>
  </si>
  <si>
    <t>Yasur and postal worker</t>
  </si>
  <si>
    <t>14k</t>
  </si>
  <si>
    <t>1213d</t>
  </si>
  <si>
    <t>Komagatake</t>
  </si>
  <si>
    <t>0805-02</t>
  </si>
  <si>
    <t>Edinburgh Castle ovp Tangier</t>
  </si>
  <si>
    <t>6704a</t>
  </si>
  <si>
    <t>6704b</t>
  </si>
  <si>
    <t>6704c</t>
  </si>
  <si>
    <t>6704d</t>
  </si>
  <si>
    <t>Steaming Geysers</t>
  </si>
  <si>
    <t>Mud hole</t>
  </si>
  <si>
    <t>Crater Lake</t>
  </si>
  <si>
    <t>174a</t>
  </si>
  <si>
    <t>20s</t>
  </si>
  <si>
    <t>175a</t>
  </si>
  <si>
    <t>brn violet</t>
  </si>
  <si>
    <t>176a</t>
  </si>
  <si>
    <t>½s</t>
  </si>
  <si>
    <t>1½s</t>
  </si>
  <si>
    <t xml:space="preserve">lt bl  </t>
  </si>
  <si>
    <t xml:space="preserve">1½s </t>
  </si>
  <si>
    <t>222a</t>
  </si>
  <si>
    <t>6s</t>
  </si>
  <si>
    <t>ol bister</t>
  </si>
  <si>
    <t>Nantai</t>
  </si>
  <si>
    <t>0803-141</t>
  </si>
  <si>
    <t xml:space="preserve">dp rose </t>
  </si>
  <si>
    <t>988a</t>
  </si>
  <si>
    <t>2555a</t>
  </si>
  <si>
    <t>2555b</t>
  </si>
  <si>
    <t>2555d</t>
  </si>
  <si>
    <t>SINGAPORE</t>
  </si>
  <si>
    <t>965d</t>
  </si>
  <si>
    <t>ships &amp; helicopters</t>
  </si>
  <si>
    <t>Map of Futuna and Alofi</t>
  </si>
  <si>
    <t>Map of Wallis and Uvea</t>
  </si>
  <si>
    <t>C160</t>
  </si>
  <si>
    <t>120z</t>
  </si>
  <si>
    <t>Rainier, Mt.</t>
  </si>
  <si>
    <t>1201-03</t>
  </si>
  <si>
    <t>742a</t>
  </si>
  <si>
    <t>40fr</t>
  </si>
  <si>
    <t>Cameroon, Mt.</t>
  </si>
  <si>
    <t>0204-01</t>
  </si>
  <si>
    <t>70fr</t>
  </si>
  <si>
    <t>CAPE VERDE</t>
  </si>
  <si>
    <t>10e</t>
  </si>
  <si>
    <t>red &amp; cream</t>
  </si>
  <si>
    <t>Volcano, Fire Island</t>
  </si>
  <si>
    <t>1804-</t>
  </si>
  <si>
    <t>mountains</t>
  </si>
  <si>
    <t>CHAD</t>
  </si>
  <si>
    <t>20fr</t>
  </si>
  <si>
    <t>Tibesti</t>
  </si>
  <si>
    <t>0205-</t>
  </si>
  <si>
    <t>C49</t>
  </si>
  <si>
    <t>100fr</t>
  </si>
  <si>
    <t>NL20</t>
  </si>
  <si>
    <t>NL21</t>
  </si>
  <si>
    <t>NL22</t>
  </si>
  <si>
    <t>NL23</t>
  </si>
  <si>
    <t>NL24</t>
  </si>
  <si>
    <t>NL25</t>
  </si>
  <si>
    <t>10mm</t>
  </si>
  <si>
    <t>NL26</t>
  </si>
  <si>
    <t>NL27</t>
  </si>
  <si>
    <t>NL28</t>
  </si>
  <si>
    <t>NL29</t>
  </si>
  <si>
    <t>NL30</t>
  </si>
  <si>
    <t>NL31</t>
  </si>
  <si>
    <t>Crater Lake Megapode, Volcano</t>
  </si>
  <si>
    <t>NORFOLK ISLAND</t>
  </si>
  <si>
    <t>GRENADA GRENADINES</t>
  </si>
  <si>
    <t>1.00$</t>
  </si>
  <si>
    <t>blk bluish</t>
  </si>
  <si>
    <t>Soufriere</t>
  </si>
  <si>
    <t>1600-06</t>
  </si>
  <si>
    <t>vio brn &amp; stra</t>
  </si>
  <si>
    <t>1700-01</t>
  </si>
  <si>
    <t>reddish brn</t>
  </si>
  <si>
    <t>Oraefajokull</t>
  </si>
  <si>
    <t>1704-01</t>
  </si>
  <si>
    <t>Toliman &amp; San Pedro</t>
  </si>
  <si>
    <t xml:space="preserve">Perfect Crater </t>
  </si>
  <si>
    <t>70p</t>
  </si>
  <si>
    <t>Ascension Island</t>
  </si>
  <si>
    <t>St. Mary's Church</t>
  </si>
  <si>
    <t>sepia</t>
  </si>
  <si>
    <t>AUSTRALIA</t>
  </si>
  <si>
    <t>GUADELOUPE</t>
  </si>
  <si>
    <t xml:space="preserve">Soufriere </t>
  </si>
  <si>
    <t>dp blue &amp; blue</t>
  </si>
  <si>
    <t>carmine &amp; brn</t>
  </si>
  <si>
    <t>35p</t>
  </si>
  <si>
    <t>14p</t>
  </si>
  <si>
    <t>21p</t>
  </si>
  <si>
    <t>Tristan 1961 eruption</t>
  </si>
  <si>
    <t xml:space="preserve">Tristan </t>
  </si>
  <si>
    <t xml:space="preserve">Crater Lake </t>
  </si>
  <si>
    <t>2h</t>
  </si>
  <si>
    <t>5h</t>
  </si>
  <si>
    <t>10h</t>
  </si>
  <si>
    <t>6f perf 11x12 1/2</t>
  </si>
  <si>
    <t>1006-</t>
  </si>
  <si>
    <t>2137a-d</t>
  </si>
  <si>
    <t>190w x 4</t>
  </si>
  <si>
    <t>dbl. sur 1 inv.</t>
  </si>
  <si>
    <t>262f</t>
  </si>
  <si>
    <t>dbl. sur. 2 inv.</t>
  </si>
  <si>
    <t>263a</t>
  </si>
  <si>
    <t>263b</t>
  </si>
  <si>
    <t>263c</t>
  </si>
  <si>
    <t>263d</t>
  </si>
  <si>
    <t>264a</t>
  </si>
  <si>
    <t>264b</t>
  </si>
  <si>
    <t>264c</t>
  </si>
  <si>
    <t>Mayon - social welfare</t>
  </si>
  <si>
    <t>CO55</t>
  </si>
  <si>
    <t>CO56</t>
  </si>
  <si>
    <t>CO57</t>
  </si>
  <si>
    <t>CO58</t>
  </si>
  <si>
    <t>CO59</t>
  </si>
  <si>
    <t>10c on 1 cor</t>
  </si>
  <si>
    <t>View of Moroni</t>
  </si>
  <si>
    <t>23c</t>
  </si>
  <si>
    <t>49c</t>
  </si>
  <si>
    <t>1.06$</t>
  </si>
  <si>
    <t>20nu</t>
  </si>
  <si>
    <t>Yellowstone, Old Faithful</t>
  </si>
  <si>
    <t>Map of Union</t>
  </si>
  <si>
    <t>Map of Canouan</t>
  </si>
  <si>
    <t>Map of Islands</t>
  </si>
  <si>
    <t>Petit St. Vincent</t>
  </si>
  <si>
    <t>C36</t>
  </si>
  <si>
    <t>86fr</t>
  </si>
  <si>
    <t>Map of Wallis and Futuna</t>
  </si>
  <si>
    <t>85fr</t>
  </si>
  <si>
    <t>Nukulaelae</t>
  </si>
  <si>
    <t>Nukufetau</t>
  </si>
  <si>
    <t>Nukfotu, Nukuloa</t>
  </si>
  <si>
    <t>29fr</t>
  </si>
  <si>
    <t>3528a</t>
  </si>
  <si>
    <t>Suao cold springs</t>
  </si>
  <si>
    <t>10$</t>
  </si>
  <si>
    <t>100fr on 85fr</t>
  </si>
  <si>
    <t>Mishan (Mi Shan)</t>
  </si>
  <si>
    <t>Mohe (Mo Ho)</t>
  </si>
  <si>
    <t>Shenyang (Mukden)</t>
  </si>
  <si>
    <t>Ning'an (Ning An)</t>
  </si>
  <si>
    <t>Baiquan (Pai Chuan)</t>
  </si>
  <si>
    <t>Baoqing (Pao Tsing)</t>
  </si>
  <si>
    <t>Five lakes of Fuji</t>
  </si>
  <si>
    <t>Iizunayama</t>
  </si>
  <si>
    <t>strip of four</t>
  </si>
  <si>
    <t>Shirane-sanzan</t>
  </si>
  <si>
    <t>Kitadake</t>
  </si>
  <si>
    <t>Yamanashi Mtns</t>
  </si>
  <si>
    <t>Enoshima</t>
  </si>
  <si>
    <t>Kanagawa mountains</t>
  </si>
  <si>
    <t>Akagisan</t>
  </si>
  <si>
    <t>Mountains and flowers</t>
  </si>
  <si>
    <t>Mountains and fruits</t>
  </si>
  <si>
    <t>1692a</t>
  </si>
  <si>
    <t>110w</t>
  </si>
  <si>
    <t>2094b</t>
  </si>
  <si>
    <t>2098a</t>
  </si>
  <si>
    <t>2098b</t>
  </si>
  <si>
    <t>190w</t>
  </si>
  <si>
    <t>Dokdo Island</t>
  </si>
  <si>
    <t>Seonjakjiwat</t>
  </si>
  <si>
    <t>Baengnokdam</t>
  </si>
  <si>
    <t>Oreum</t>
  </si>
  <si>
    <t>Rainier</t>
  </si>
  <si>
    <t>1377a</t>
  </si>
  <si>
    <t>8m</t>
  </si>
  <si>
    <t>430fr</t>
  </si>
  <si>
    <t>1500fr</t>
  </si>
  <si>
    <t>Fuji by Hiroshige</t>
  </si>
  <si>
    <t>1438f</t>
  </si>
  <si>
    <t>475fr x9</t>
  </si>
  <si>
    <t>Fuji by Hokusai</t>
  </si>
  <si>
    <t>Easter Island statues</t>
  </si>
  <si>
    <t>300p</t>
  </si>
  <si>
    <t>360p</t>
  </si>
  <si>
    <t>Mountains</t>
  </si>
  <si>
    <t>dp carm.rose</t>
  </si>
  <si>
    <t>Taal</t>
  </si>
  <si>
    <t>0703-07</t>
  </si>
  <si>
    <t>70s</t>
  </si>
  <si>
    <t>40s</t>
  </si>
  <si>
    <t>75s</t>
  </si>
  <si>
    <t>30s</t>
  </si>
  <si>
    <t>0702-02</t>
  </si>
  <si>
    <t>80s</t>
  </si>
  <si>
    <t>Mayon?</t>
  </si>
  <si>
    <t>280o</t>
  </si>
  <si>
    <t>550o</t>
  </si>
  <si>
    <t>800o</t>
  </si>
  <si>
    <t>Torshavn</t>
  </si>
  <si>
    <t>Skaeling</t>
  </si>
  <si>
    <t>Stremoy</t>
  </si>
  <si>
    <t>Eysturoy</t>
  </si>
  <si>
    <t>202a</t>
  </si>
  <si>
    <t>Z683</t>
  </si>
  <si>
    <t>Z684</t>
  </si>
  <si>
    <t>Komitas and Ararat</t>
  </si>
  <si>
    <t>Mountain, Kamchatka</t>
  </si>
  <si>
    <t>World Meteorological Assn. 50th</t>
  </si>
  <si>
    <t>O228</t>
  </si>
  <si>
    <t>O228a</t>
  </si>
  <si>
    <t>O228b</t>
  </si>
  <si>
    <t>O229</t>
  </si>
  <si>
    <t>O230</t>
  </si>
  <si>
    <t>Canary Islands:Las Palmas</t>
  </si>
  <si>
    <t>5c &amp; 15c</t>
  </si>
  <si>
    <t>Civil war airmail</t>
  </si>
  <si>
    <t>maps of Netherlands Antilles</t>
  </si>
  <si>
    <t>ornament omit.</t>
  </si>
  <si>
    <t>grn &amp; violet</t>
  </si>
  <si>
    <t>mahogany</t>
  </si>
  <si>
    <t>1 col 1932 ovp</t>
  </si>
  <si>
    <t>sl bk &amp; or brn</t>
  </si>
  <si>
    <t>Saba</t>
  </si>
  <si>
    <t>1600-01</t>
  </si>
  <si>
    <t>2 1/2¢</t>
  </si>
  <si>
    <t>green &amp; or</t>
  </si>
  <si>
    <t>Sint Maarten</t>
  </si>
  <si>
    <t>2s on 3 1/2p</t>
  </si>
  <si>
    <t>7s on 4p</t>
  </si>
  <si>
    <t>Map of Tofua and Kao Islands</t>
  </si>
  <si>
    <t>0403-06</t>
  </si>
  <si>
    <t>42s</t>
  </si>
  <si>
    <t>Map of Saipan</t>
  </si>
  <si>
    <t>11s on 3 1/2p</t>
  </si>
  <si>
    <t>23s on 3 1/2p</t>
  </si>
  <si>
    <t>21s on 3 1/2p</t>
  </si>
  <si>
    <t>10s on 4p</t>
  </si>
  <si>
    <t>75s on 1sh</t>
  </si>
  <si>
    <t>ETHIOPIA</t>
  </si>
  <si>
    <t>FALKLAND IS.</t>
  </si>
  <si>
    <t>orange &amp; blk</t>
  </si>
  <si>
    <t>Deception Is.</t>
  </si>
  <si>
    <t>FALKLAND IS. DEP</t>
  </si>
  <si>
    <t>IL38</t>
  </si>
  <si>
    <t>Falkland Is. Dep. map</t>
  </si>
  <si>
    <t>Apo view hotel 50th Anniversary</t>
  </si>
  <si>
    <t>Mayon and Matterhorn</t>
  </si>
  <si>
    <t>0700-</t>
  </si>
  <si>
    <t>Iraya, Hibok-hibok, Apo, Santo Tomas</t>
  </si>
  <si>
    <t>Overprinted Etat Comorien on C35</t>
  </si>
  <si>
    <t xml:space="preserve">indigo  </t>
  </si>
  <si>
    <t>208Bd</t>
  </si>
  <si>
    <t>12a</t>
  </si>
  <si>
    <t>dk vio brn</t>
  </si>
  <si>
    <t>25a</t>
  </si>
  <si>
    <t>10k</t>
  </si>
  <si>
    <t>violet blk</t>
  </si>
  <si>
    <t>5a</t>
  </si>
  <si>
    <t>Etna: Great Britain</t>
  </si>
  <si>
    <t>Etna: Hungary</t>
  </si>
  <si>
    <t>Etna: Italy</t>
  </si>
  <si>
    <t>Etna: Netherlands</t>
  </si>
  <si>
    <t>Etna: Russia</t>
  </si>
  <si>
    <t>Etna: United States</t>
  </si>
  <si>
    <t>10 Heller</t>
  </si>
  <si>
    <t>10 Ore</t>
  </si>
  <si>
    <t>MONTSERRAT</t>
  </si>
  <si>
    <t>½p</t>
  </si>
  <si>
    <t>1600-05</t>
  </si>
  <si>
    <t>1½p</t>
  </si>
  <si>
    <t>2sh6p</t>
  </si>
  <si>
    <t>Soufriere, map of islands</t>
  </si>
  <si>
    <t>295a</t>
  </si>
  <si>
    <t>483A</t>
  </si>
  <si>
    <t>Mingshui (Ming Shui)</t>
  </si>
  <si>
    <t>Molin (Mo Lin)</t>
  </si>
  <si>
    <t>15p pair</t>
  </si>
  <si>
    <t>1600-14</t>
  </si>
  <si>
    <t>Pigeon Island</t>
  </si>
  <si>
    <t>Keya-no-Ooto</t>
  </si>
  <si>
    <t>Yatsugatake</t>
  </si>
  <si>
    <t>1105a</t>
  </si>
  <si>
    <t>270o</t>
  </si>
  <si>
    <t>420o</t>
  </si>
  <si>
    <t>map of Hestur</t>
  </si>
  <si>
    <t>bird cliff, Hestur</t>
  </si>
  <si>
    <t>olive blk</t>
  </si>
  <si>
    <t>2s</t>
  </si>
  <si>
    <t>lt blue</t>
  </si>
  <si>
    <t>dbl. surch. 1 inverted</t>
  </si>
  <si>
    <t xml:space="preserve">10c on 2p </t>
  </si>
  <si>
    <t>35c on 1p</t>
  </si>
  <si>
    <t>corre</t>
  </si>
  <si>
    <t>C29e</t>
  </si>
  <si>
    <t>C29f</t>
  </si>
  <si>
    <t xml:space="preserve">2c  </t>
  </si>
  <si>
    <t>32c</t>
  </si>
  <si>
    <t>Big George</t>
  </si>
  <si>
    <t>Gannet's ridge</t>
  </si>
  <si>
    <t>Pawala Valley Ridge</t>
  </si>
  <si>
    <t>Tatrimoa</t>
  </si>
  <si>
    <t>483B</t>
  </si>
  <si>
    <t>483C</t>
  </si>
  <si>
    <t>483D</t>
  </si>
  <si>
    <t>483E</t>
  </si>
  <si>
    <t>483F</t>
  </si>
  <si>
    <t>483G</t>
  </si>
  <si>
    <t>483H</t>
  </si>
  <si>
    <t xml:space="preserve">olive  </t>
  </si>
  <si>
    <t>483I</t>
  </si>
  <si>
    <t>2$</t>
  </si>
  <si>
    <t>CANADA</t>
  </si>
  <si>
    <t>48c</t>
  </si>
  <si>
    <t>Las Palmas</t>
  </si>
  <si>
    <t>300r</t>
  </si>
  <si>
    <t>blue &amp; blk</t>
  </si>
  <si>
    <t>100k</t>
  </si>
  <si>
    <t>red &amp; blk</t>
  </si>
  <si>
    <t>15c on 40c</t>
  </si>
  <si>
    <t>15c on 2 col</t>
  </si>
  <si>
    <t>C181</t>
  </si>
  <si>
    <t>pale or red</t>
  </si>
  <si>
    <t>C182</t>
  </si>
  <si>
    <t>C183</t>
  </si>
  <si>
    <t>Deception Base</t>
  </si>
  <si>
    <t>10s on 1sh</t>
  </si>
  <si>
    <t>4s on 4p</t>
  </si>
  <si>
    <t>purple &amp; yl</t>
  </si>
  <si>
    <t>9s on 3 1/2p</t>
  </si>
  <si>
    <t>in violet 6 1/2 or 8mm</t>
  </si>
  <si>
    <t>Gasadalur</t>
  </si>
  <si>
    <t>Post office communities</t>
  </si>
  <si>
    <t>600fr s/s</t>
  </si>
  <si>
    <t>Dinosaurs and volcano</t>
  </si>
  <si>
    <t>C201</t>
  </si>
  <si>
    <t>"Hat on the Mountain"</t>
  </si>
  <si>
    <t>Town</t>
  </si>
  <si>
    <t>Face val.</t>
  </si>
  <si>
    <t>Printing</t>
  </si>
  <si>
    <t>Color</t>
  </si>
  <si>
    <t>Value</t>
  </si>
  <si>
    <t>10 on 5f</t>
  </si>
  <si>
    <t>70th Anniversary of genocide</t>
  </si>
  <si>
    <t>24?</t>
  </si>
  <si>
    <t>RA9a</t>
  </si>
  <si>
    <t>RA25</t>
  </si>
  <si>
    <t>RA25a</t>
  </si>
  <si>
    <t>dbl. ovpt, 1 inv.</t>
  </si>
  <si>
    <t>RA38</t>
  </si>
  <si>
    <t>RA38a</t>
  </si>
  <si>
    <t>RA38b</t>
  </si>
  <si>
    <t>RA38c</t>
  </si>
  <si>
    <t>RA38d</t>
  </si>
  <si>
    <t>dot after de</t>
  </si>
  <si>
    <t>RA38e</t>
  </si>
  <si>
    <t>red  &amp; gray</t>
  </si>
  <si>
    <t>, after R</t>
  </si>
  <si>
    <t>1L1</t>
  </si>
  <si>
    <t>1904-05</t>
  </si>
  <si>
    <t>1L2</t>
  </si>
  <si>
    <t>1L3</t>
  </si>
  <si>
    <t>Yingkou (Ying Kow)</t>
  </si>
  <si>
    <t>273a</t>
  </si>
  <si>
    <t>27fr</t>
  </si>
  <si>
    <t>Larose Bay, Kerguelen</t>
  </si>
  <si>
    <t>pane of 5 + 2 labels</t>
  </si>
  <si>
    <t>IL80</t>
  </si>
  <si>
    <t>IL81</t>
  </si>
  <si>
    <t>IL83</t>
  </si>
  <si>
    <t>Westland Whirlwind &amp;</t>
  </si>
  <si>
    <t>Westland Wasp &amp;</t>
  </si>
  <si>
    <t>Auster &amp;</t>
  </si>
  <si>
    <t>QSL CARDS</t>
  </si>
  <si>
    <t>Aerial view of island, Tommy Tricker</t>
  </si>
  <si>
    <t>Tolima, Mendez overprint</t>
  </si>
  <si>
    <t>Tolima, Postal Aereo</t>
  </si>
  <si>
    <t>Tolima, Transportes Aereos</t>
  </si>
  <si>
    <t>Tolima, ovp Correo Aereo</t>
  </si>
  <si>
    <t>Ruiz, unificado aeroplane</t>
  </si>
  <si>
    <t>D'Ziani Lake, landscapes</t>
  </si>
  <si>
    <t>Poas, Irazu and Turrialba, Panama treaty</t>
  </si>
  <si>
    <t>Cayambe, tourism</t>
  </si>
  <si>
    <t>1404-08</t>
  </si>
  <si>
    <t>Map of Iceland</t>
  </si>
  <si>
    <t>Cyclists</t>
  </si>
  <si>
    <t>5cor</t>
  </si>
  <si>
    <t>6.50cor</t>
  </si>
  <si>
    <t>Photographer 12.5mm</t>
  </si>
  <si>
    <t>Missionary, mountains &amp; map Marquesas</t>
  </si>
  <si>
    <t>95fr</t>
  </si>
  <si>
    <t>84fr</t>
  </si>
  <si>
    <t>HMS Champion &amp; view of Island</t>
  </si>
  <si>
    <t>30b</t>
  </si>
  <si>
    <t>arms - Potosi</t>
  </si>
  <si>
    <t>dk brn &amp; blk</t>
  </si>
  <si>
    <t>C685a</t>
  </si>
  <si>
    <t>vermilion &amp; green</t>
  </si>
  <si>
    <t>brown &amp; red</t>
  </si>
  <si>
    <t>yellow green &amp; brown</t>
  </si>
  <si>
    <t>violet &amp; yellow green</t>
  </si>
  <si>
    <t>Map and ruins on Easter Island</t>
  </si>
  <si>
    <t>200p pair</t>
  </si>
  <si>
    <t>Jet and Easter Island</t>
  </si>
  <si>
    <t>C25b</t>
  </si>
  <si>
    <t>C25c</t>
  </si>
  <si>
    <t>dbl.sur. 1 inv.</t>
  </si>
  <si>
    <t>C25d</t>
  </si>
  <si>
    <t>C318</t>
  </si>
  <si>
    <t>C334</t>
  </si>
  <si>
    <t>115a</t>
  </si>
  <si>
    <t>light blue</t>
  </si>
  <si>
    <t>C22</t>
  </si>
  <si>
    <t>10s</t>
  </si>
  <si>
    <t>lt red</t>
  </si>
  <si>
    <t>15s</t>
  </si>
  <si>
    <t>25s</t>
  </si>
  <si>
    <t>rose car</t>
  </si>
  <si>
    <t>black brown</t>
  </si>
  <si>
    <t>dark violet</t>
  </si>
  <si>
    <t>C70</t>
  </si>
  <si>
    <t>C71</t>
  </si>
  <si>
    <t>C72</t>
  </si>
  <si>
    <t>C73</t>
  </si>
  <si>
    <t>C74</t>
  </si>
  <si>
    <t xml:space="preserve">rose red  </t>
  </si>
  <si>
    <t>indigo</t>
  </si>
  <si>
    <t>C76</t>
  </si>
  <si>
    <t>C79</t>
  </si>
  <si>
    <t>C81</t>
  </si>
  <si>
    <t>dk carmine</t>
  </si>
  <si>
    <t>deep orange</t>
  </si>
  <si>
    <t>dark gray</t>
  </si>
  <si>
    <t>C282</t>
  </si>
  <si>
    <t>50r</t>
  </si>
  <si>
    <t>Arms of Tulcan - Volcan Chiles</t>
  </si>
  <si>
    <t>Arms of Cotacachi - Cotacachi</t>
  </si>
  <si>
    <t>311b</t>
  </si>
  <si>
    <t>Kangping (Kang Ping)</t>
  </si>
  <si>
    <t>1569a</t>
  </si>
  <si>
    <t>1569b</t>
  </si>
  <si>
    <t>454a</t>
  </si>
  <si>
    <t>454b</t>
  </si>
  <si>
    <t>140e</t>
  </si>
  <si>
    <t>booklet stamp</t>
  </si>
  <si>
    <t>booklet pane of 4</t>
  </si>
  <si>
    <t>594a</t>
  </si>
  <si>
    <t>596a</t>
  </si>
  <si>
    <t>Downtown Tristan</t>
  </si>
  <si>
    <t>Yatsumi Bridge - Fuji - Hiroshige</t>
  </si>
  <si>
    <t>Grandpa's teahouse, Meguro - Fuji -Hirosh</t>
  </si>
  <si>
    <t>Suido bridge &amp; Surugadai - Fuji - Hiroshige</t>
  </si>
  <si>
    <t>1nu</t>
  </si>
  <si>
    <t>Anchain Peak Roland Garros</t>
  </si>
  <si>
    <t>20c on 50 cor</t>
  </si>
  <si>
    <t>20c on 100cor</t>
  </si>
  <si>
    <t>CO51</t>
  </si>
  <si>
    <t>CO52</t>
  </si>
  <si>
    <t>CO53</t>
  </si>
  <si>
    <t>CO54</t>
  </si>
  <si>
    <t>C16a</t>
  </si>
  <si>
    <t>C25a</t>
  </si>
  <si>
    <t>Valc</t>
  </si>
  <si>
    <t>Tokaido road, Hokusai</t>
  </si>
  <si>
    <t xml:space="preserve">10t  </t>
  </si>
  <si>
    <t>Geyser, Fergusson Island</t>
  </si>
  <si>
    <t>Juan Fernandez archipelago</t>
  </si>
  <si>
    <t>Easter Island map</t>
  </si>
  <si>
    <t>480p</t>
  </si>
  <si>
    <t>2000p</t>
  </si>
  <si>
    <t>290p</t>
  </si>
  <si>
    <t>190p</t>
  </si>
  <si>
    <t>1184e</t>
  </si>
  <si>
    <t>2300p x8</t>
  </si>
  <si>
    <t>GUINEA-BISSAU</t>
  </si>
  <si>
    <t>Dinosaurs and hot springs?</t>
  </si>
  <si>
    <t>Ngauruhoe</t>
  </si>
  <si>
    <t>0401-08</t>
  </si>
  <si>
    <t>18p</t>
  </si>
  <si>
    <t>ARMENIA</t>
  </si>
  <si>
    <t>500r</t>
  </si>
  <si>
    <t>Z686</t>
  </si>
  <si>
    <t>Z695</t>
  </si>
  <si>
    <t>Z696</t>
  </si>
  <si>
    <t>Z697</t>
  </si>
  <si>
    <t>Z697a</t>
  </si>
  <si>
    <t>Z469</t>
  </si>
  <si>
    <t>2157a</t>
  </si>
  <si>
    <t>2157c</t>
  </si>
  <si>
    <t>2157d</t>
  </si>
  <si>
    <t>Avarua and map</t>
  </si>
  <si>
    <t>Morne Anglais</t>
  </si>
  <si>
    <t>51a</t>
  </si>
  <si>
    <t>2sh/6p</t>
  </si>
  <si>
    <t>car &amp; black</t>
  </si>
  <si>
    <t>brn &amp; gry green</t>
  </si>
  <si>
    <t>C52</t>
  </si>
  <si>
    <t>CF1</t>
  </si>
  <si>
    <t>CF2</t>
  </si>
  <si>
    <t>CF4</t>
  </si>
  <si>
    <t>30c on C41 (Carmine)</t>
  </si>
  <si>
    <t>30c on C31</t>
  </si>
  <si>
    <t>Edinburgh Castle, syncopated</t>
  </si>
  <si>
    <t>14sh</t>
  </si>
  <si>
    <t>27sh</t>
  </si>
  <si>
    <t>Kilimanjaro</t>
  </si>
  <si>
    <t>0202-15</t>
  </si>
  <si>
    <t>yl brn &amp; blk</t>
  </si>
  <si>
    <t>0202-10</t>
  </si>
  <si>
    <t>54a</t>
  </si>
  <si>
    <t>1sh perf 11½</t>
  </si>
  <si>
    <t>red vio &amp; rs br</t>
  </si>
  <si>
    <t>56a</t>
  </si>
  <si>
    <t>3sh perf 11½</t>
  </si>
  <si>
    <t>org &amp; brn</t>
  </si>
  <si>
    <t>69a</t>
  </si>
  <si>
    <t>COUNTRY</t>
  </si>
  <si>
    <t>SCOTT #</t>
  </si>
  <si>
    <t>YEAR</t>
  </si>
  <si>
    <t>vio &amp; brn</t>
  </si>
  <si>
    <t>gray grn &amp; brn</t>
  </si>
  <si>
    <t>dk brn &amp; brn</t>
  </si>
  <si>
    <t>rose &amp; brown</t>
  </si>
  <si>
    <t>org &amp; grn</t>
  </si>
  <si>
    <t>dk bl &amp; lil ros</t>
  </si>
  <si>
    <t>SCADTA</t>
  </si>
  <si>
    <t>Argentina-Uruguay</t>
  </si>
  <si>
    <t>Scott #</t>
  </si>
  <si>
    <t>Face</t>
  </si>
  <si>
    <t>Year</t>
  </si>
  <si>
    <t>Smith</t>
  </si>
  <si>
    <t>NL7</t>
  </si>
  <si>
    <t>Ishikawa Alps -Hakusan</t>
  </si>
  <si>
    <t>Afforestation, Mt. Gassan (Bandai-Asahi)</t>
  </si>
  <si>
    <t>Choshuenco</t>
  </si>
  <si>
    <t>1507-13</t>
  </si>
  <si>
    <t>Prus. blue</t>
  </si>
  <si>
    <t>500e</t>
  </si>
  <si>
    <t>Gassan</t>
  </si>
  <si>
    <t>Fuji: "Bushu-Senju-zu", Hokusai</t>
  </si>
  <si>
    <t>Z22</t>
  </si>
  <si>
    <t>Z101</t>
  </si>
  <si>
    <t>Nasu ?</t>
  </si>
  <si>
    <t>scarlet and black</t>
  </si>
  <si>
    <t>Grand Etang</t>
  </si>
  <si>
    <t>1.5r</t>
  </si>
  <si>
    <t xml:space="preserve">1r  </t>
  </si>
  <si>
    <t xml:space="preserve">3r  </t>
  </si>
  <si>
    <t>ocher and red brown</t>
  </si>
  <si>
    <t>rose lilac and violet</t>
  </si>
  <si>
    <t>green and claret</t>
  </si>
  <si>
    <t>salmon pink &amp; dk green</t>
  </si>
  <si>
    <t>pale green &amp; deep blue</t>
  </si>
  <si>
    <t>brown orange &amp; dk brown</t>
  </si>
  <si>
    <t>Cartoon volcano (Merapi?)</t>
  </si>
  <si>
    <t>Pieter Both Mtn</t>
  </si>
  <si>
    <t>Rhon mountains</t>
  </si>
  <si>
    <t>50c + 1.50fr</t>
  </si>
  <si>
    <t>2.50fr ovpt</t>
  </si>
  <si>
    <t>739a</t>
  </si>
  <si>
    <t>30r</t>
  </si>
  <si>
    <t>s/s of one</t>
  </si>
  <si>
    <t>volcano West Java</t>
  </si>
  <si>
    <t>brn &amp; ultra</t>
  </si>
  <si>
    <t>ol grn &amp; red</t>
  </si>
  <si>
    <t>grn &amp; red</t>
  </si>
  <si>
    <t>285a</t>
  </si>
  <si>
    <t>285b</t>
  </si>
  <si>
    <t>286a</t>
  </si>
  <si>
    <t>C10</t>
  </si>
  <si>
    <t>8c on 1 col</t>
  </si>
  <si>
    <t>20c on 1col</t>
  </si>
  <si>
    <t>40c on 1 col</t>
  </si>
  <si>
    <t>C134</t>
  </si>
  <si>
    <t>Rio Grande</t>
  </si>
  <si>
    <t>1211-</t>
  </si>
  <si>
    <t>John Adams Bounty Bay</t>
  </si>
  <si>
    <t>Bounty Bay and Hill of Difficulty</t>
  </si>
  <si>
    <t>Christian's cave</t>
  </si>
  <si>
    <t>St. Pauls pool</t>
  </si>
  <si>
    <t>Pineapple, volcanic lake</t>
  </si>
  <si>
    <t>Funchal Bay</t>
  </si>
  <si>
    <t>Offshore rocks</t>
  </si>
  <si>
    <t>blk, gray &amp; salmon</t>
  </si>
  <si>
    <t>0803-05</t>
  </si>
  <si>
    <t>dp prus bl</t>
  </si>
  <si>
    <t>Daisetsuzan</t>
  </si>
  <si>
    <t xml:space="preserve">rose violet </t>
  </si>
  <si>
    <t>kuro-dake</t>
  </si>
  <si>
    <t>Hachijo</t>
  </si>
  <si>
    <t>0804-05</t>
  </si>
  <si>
    <t>40y</t>
  </si>
  <si>
    <t>Niseko</t>
  </si>
  <si>
    <t>brn vio &amp; ind</t>
  </si>
  <si>
    <t>dk brn &amp; y grn</t>
  </si>
  <si>
    <t>Obaegnahan, Halla</t>
  </si>
  <si>
    <t>1006-04</t>
  </si>
  <si>
    <t>10sh no wmk</t>
  </si>
  <si>
    <t>1447b</t>
  </si>
  <si>
    <t>rose violet &amp; blk</t>
  </si>
  <si>
    <t xml:space="preserve">blue &amp; red </t>
  </si>
  <si>
    <t>1sh 9p</t>
  </si>
  <si>
    <t>1025b</t>
  </si>
  <si>
    <t>1$</t>
  </si>
  <si>
    <t>C740</t>
  </si>
  <si>
    <t>C741</t>
  </si>
  <si>
    <t>C741a</t>
  </si>
  <si>
    <t>2.10col</t>
  </si>
  <si>
    <t>dk car rose</t>
  </si>
  <si>
    <t>Hunter and Matthew Islands</t>
  </si>
  <si>
    <t>45v</t>
  </si>
  <si>
    <t>35v</t>
  </si>
  <si>
    <t>Volcanic eruption</t>
  </si>
  <si>
    <t>5v</t>
  </si>
  <si>
    <t>Iririki</t>
  </si>
  <si>
    <t>30v</t>
  </si>
  <si>
    <t>55v</t>
  </si>
  <si>
    <t>60v</t>
  </si>
  <si>
    <t>10c on 2p</t>
  </si>
  <si>
    <t>10c on 5p</t>
  </si>
  <si>
    <t>75v</t>
  </si>
  <si>
    <t>80v</t>
  </si>
  <si>
    <t>300v</t>
  </si>
  <si>
    <t>Yasur, Tannu Island</t>
  </si>
  <si>
    <t>Tanna</t>
  </si>
  <si>
    <t>Shepherd</t>
  </si>
  <si>
    <t>yel green</t>
  </si>
  <si>
    <t>RHODESIA &amp; NYASALAND</t>
  </si>
  <si>
    <t>rose &amp; ol</t>
  </si>
  <si>
    <t>dl red</t>
  </si>
  <si>
    <t>grn bl &amp; ol</t>
  </si>
  <si>
    <t>gry grn &amp; y.grn</t>
  </si>
  <si>
    <t>Tongariki ruins</t>
  </si>
  <si>
    <t>2c inv ovprt</t>
  </si>
  <si>
    <t>brt blue &amp; blk</t>
  </si>
  <si>
    <t>7sh</t>
  </si>
  <si>
    <t>121a</t>
  </si>
  <si>
    <t>1p ovp King Edward</t>
  </si>
  <si>
    <t>6a</t>
  </si>
  <si>
    <t>1p perf 11 x 14</t>
  </si>
  <si>
    <t>1p wmk 61 perf 14</t>
  </si>
  <si>
    <t>1p no dot</t>
  </si>
  <si>
    <t>7b</t>
  </si>
  <si>
    <t>19a</t>
  </si>
  <si>
    <t>1p no dot after peni</t>
  </si>
  <si>
    <t>1p perf 14</t>
  </si>
  <si>
    <t>1p no dot aft peni x14</t>
  </si>
  <si>
    <t>1p dbl ovp</t>
  </si>
  <si>
    <t>1p just Niue ovp</t>
  </si>
  <si>
    <t xml:space="preserve">Paektusan Alpine plant </t>
  </si>
  <si>
    <t>Arms of Saquisili - Cotopaxi</t>
  </si>
  <si>
    <t>279c</t>
  </si>
  <si>
    <t>red val</t>
  </si>
  <si>
    <t>279d</t>
  </si>
  <si>
    <t>Obsidian and opal turtle</t>
  </si>
  <si>
    <t>Volcan ?</t>
  </si>
  <si>
    <t>Sokehs Rock</t>
  </si>
  <si>
    <t>KYRGYZSTAN</t>
  </si>
  <si>
    <t>50t</t>
  </si>
  <si>
    <t>2.00$ x 9</t>
  </si>
  <si>
    <t>2.30$ + 5$</t>
  </si>
  <si>
    <t>Soufriere volcano relief fund</t>
  </si>
  <si>
    <t>Mt. Kenya</t>
  </si>
  <si>
    <t>Dolerite Hills</t>
  </si>
  <si>
    <t>1604-04</t>
  </si>
  <si>
    <t>30c x 4</t>
  </si>
  <si>
    <t>Nevis Four Season resort</t>
  </si>
  <si>
    <t>Mt Adams</t>
  </si>
  <si>
    <t>Cook and Northern Hawaiian islands</t>
  </si>
  <si>
    <t>Cook and Hawaii</t>
  </si>
  <si>
    <t>CO15</t>
  </si>
  <si>
    <t>CO16</t>
  </si>
  <si>
    <t>CO17</t>
  </si>
  <si>
    <t>CO18</t>
  </si>
  <si>
    <t xml:space="preserve">1c  </t>
  </si>
  <si>
    <t>1c</t>
  </si>
  <si>
    <t>2 1/2c</t>
  </si>
  <si>
    <t>s/s of four</t>
  </si>
  <si>
    <t>Map of Easter Island</t>
  </si>
  <si>
    <t>Ruins on Easter Island</t>
  </si>
  <si>
    <t>28fr</t>
  </si>
  <si>
    <t>Ilopango</t>
  </si>
  <si>
    <t>1403-06</t>
  </si>
  <si>
    <t>157b</t>
  </si>
  <si>
    <t>157e</t>
  </si>
  <si>
    <t>157j</t>
  </si>
  <si>
    <t>157m</t>
  </si>
  <si>
    <t>157n</t>
  </si>
  <si>
    <t>170a</t>
  </si>
  <si>
    <t>170d</t>
  </si>
  <si>
    <t>170h</t>
  </si>
  <si>
    <t>170j</t>
  </si>
  <si>
    <t>170k</t>
  </si>
  <si>
    <t>174b</t>
  </si>
  <si>
    <t>174c</t>
  </si>
  <si>
    <t>Five Volcanoes of Confederation</t>
  </si>
  <si>
    <t>1400-</t>
  </si>
  <si>
    <t>481c</t>
  </si>
  <si>
    <t>493a</t>
  </si>
  <si>
    <t>CB5</t>
  </si>
  <si>
    <t>60s strip of 5</t>
  </si>
  <si>
    <t>RA7a</t>
  </si>
  <si>
    <t>dbl. sur</t>
  </si>
  <si>
    <t>RA7b</t>
  </si>
  <si>
    <t>RA8</t>
  </si>
  <si>
    <t>TUVALU</t>
  </si>
  <si>
    <t>896c</t>
  </si>
  <si>
    <t>100v</t>
  </si>
  <si>
    <t>250v</t>
  </si>
  <si>
    <t>Yasur and tourists</t>
  </si>
  <si>
    <t>Yasur and native woman</t>
  </si>
  <si>
    <t>C60</t>
  </si>
  <si>
    <t>dull violet</t>
  </si>
  <si>
    <t>C61</t>
  </si>
  <si>
    <t>dk olive green</t>
  </si>
  <si>
    <t>C62</t>
  </si>
  <si>
    <t>C63</t>
  </si>
  <si>
    <t>C80</t>
  </si>
  <si>
    <t>C86</t>
  </si>
  <si>
    <t>C87</t>
  </si>
  <si>
    <t>C89</t>
  </si>
  <si>
    <t>C90</t>
  </si>
  <si>
    <t>C91</t>
  </si>
  <si>
    <t>C239</t>
  </si>
  <si>
    <t>dp red violet</t>
  </si>
  <si>
    <t>Galeras</t>
  </si>
  <si>
    <t>1501-08</t>
  </si>
  <si>
    <t>C243</t>
  </si>
  <si>
    <t>Ruiz</t>
  </si>
  <si>
    <t>1501-02</t>
  </si>
  <si>
    <t>C244</t>
  </si>
  <si>
    <t>brown orange</t>
  </si>
  <si>
    <t>1963-64</t>
  </si>
  <si>
    <t>130d</t>
  </si>
  <si>
    <t>200d</t>
  </si>
  <si>
    <t>C14b</t>
  </si>
  <si>
    <t xml:space="preserve">org brn </t>
  </si>
  <si>
    <t>yellow green</t>
  </si>
  <si>
    <t>C37</t>
  </si>
  <si>
    <t>blk violet</t>
  </si>
  <si>
    <t>Atitlan</t>
  </si>
  <si>
    <t>1402-06</t>
  </si>
  <si>
    <t>1q</t>
  </si>
  <si>
    <t>ultra &amp; cob</t>
  </si>
  <si>
    <t>purple on blue? Perforate</t>
  </si>
  <si>
    <t>purple on blue? Imperf</t>
  </si>
  <si>
    <t>0401-</t>
  </si>
  <si>
    <t>1505-17</t>
  </si>
  <si>
    <t>110p</t>
  </si>
  <si>
    <t>Lava flow</t>
  </si>
  <si>
    <t>3125a</t>
  </si>
  <si>
    <t>20s imperf</t>
  </si>
  <si>
    <t>1358d</t>
  </si>
  <si>
    <t>260p x 4</t>
  </si>
  <si>
    <t>Humboldt and Parinacota?</t>
  </si>
  <si>
    <t>Strip</t>
  </si>
  <si>
    <t>107a</t>
  </si>
  <si>
    <t>inv. sur.</t>
  </si>
  <si>
    <t>107b</t>
  </si>
  <si>
    <t>dbl. sur.</t>
  </si>
  <si>
    <t>116a</t>
  </si>
  <si>
    <t>1.25fr on 1fr</t>
  </si>
  <si>
    <t>117a</t>
  </si>
  <si>
    <t>1.50fr on 1fr</t>
  </si>
  <si>
    <t>ind &amp; ultra</t>
  </si>
  <si>
    <t>118a</t>
  </si>
  <si>
    <t>3fr on 5fr</t>
  </si>
  <si>
    <t>dl red &amp; lt bl</t>
  </si>
  <si>
    <t>10fr on 5fr</t>
  </si>
  <si>
    <t>bl grn &amp; brn</t>
  </si>
  <si>
    <t>20fr on 5fr</t>
  </si>
  <si>
    <t>blk brn &amp; ros</t>
  </si>
  <si>
    <t>Neiges, Piton de</t>
  </si>
  <si>
    <t>Anchain Peak</t>
  </si>
  <si>
    <t>ultramarine</t>
  </si>
  <si>
    <t xml:space="preserve">brn blk  </t>
  </si>
  <si>
    <t>dl bl</t>
  </si>
  <si>
    <t>ol grn</t>
  </si>
  <si>
    <t xml:space="preserve">carmine </t>
  </si>
  <si>
    <t>dl rose vio</t>
  </si>
  <si>
    <t>1.40fr</t>
  </si>
  <si>
    <t>pck bl</t>
  </si>
  <si>
    <t>1.60fr</t>
  </si>
  <si>
    <t>Mt. Jefferson</t>
  </si>
  <si>
    <t>"The Golden Volcano", Verne</t>
  </si>
  <si>
    <t>Santorin</t>
  </si>
  <si>
    <t>Pelee</t>
  </si>
  <si>
    <t>Mt. St. Helens</t>
  </si>
  <si>
    <t>map</t>
  </si>
  <si>
    <t>726a</t>
  </si>
  <si>
    <t>inverted surch.</t>
  </si>
  <si>
    <t>brown &amp; black</t>
  </si>
  <si>
    <t>Green Mountain</t>
  </si>
  <si>
    <t>green</t>
  </si>
  <si>
    <t>Hot springs</t>
  </si>
  <si>
    <t>45k</t>
  </si>
  <si>
    <t>Namaskard</t>
  </si>
  <si>
    <t>Kverkfjoll</t>
  </si>
  <si>
    <t>1703-05</t>
  </si>
  <si>
    <t>Strokkur</t>
  </si>
  <si>
    <t>30k</t>
  </si>
  <si>
    <t>Svartsengi</t>
  </si>
  <si>
    <t>35k</t>
  </si>
  <si>
    <t>Perlan tanks</t>
  </si>
  <si>
    <t>volcano, St. Brendan</t>
  </si>
  <si>
    <t>volcano lake</t>
  </si>
  <si>
    <t>Hekla &amp; Dynjandi</t>
  </si>
  <si>
    <t>C17a</t>
  </si>
  <si>
    <t>dk violet perf</t>
  </si>
  <si>
    <t>Thingvellir</t>
  </si>
  <si>
    <t>Strandatindur</t>
  </si>
  <si>
    <t>Thyrill</t>
  </si>
  <si>
    <t>3c ovp olimpiadas</t>
  </si>
  <si>
    <t>5 omit.</t>
  </si>
  <si>
    <t>O234</t>
  </si>
  <si>
    <t>Fernando de Novonha</t>
  </si>
  <si>
    <t>1805-</t>
  </si>
  <si>
    <t>Heisei Shinzan (Unzen)</t>
  </si>
  <si>
    <t>strip of five</t>
  </si>
  <si>
    <t>Hiuchi</t>
  </si>
  <si>
    <t>Lord Howe Island</t>
  </si>
  <si>
    <t>hand stamped E.U.</t>
  </si>
  <si>
    <t>in red 6 1/2mm</t>
  </si>
  <si>
    <t>Overprinted EU at</t>
  </si>
  <si>
    <t>Berlin 10mm</t>
  </si>
  <si>
    <t>New York 10mm</t>
  </si>
  <si>
    <t>dp blue &amp;yl gr</t>
  </si>
  <si>
    <t>Sint Eustatius</t>
  </si>
  <si>
    <t>1600-02</t>
  </si>
  <si>
    <t>156-159</t>
  </si>
  <si>
    <t>2L35</t>
  </si>
  <si>
    <t>2L26a</t>
  </si>
  <si>
    <t>Aukland</t>
  </si>
  <si>
    <t>Skeggi</t>
  </si>
  <si>
    <t>1L51</t>
  </si>
  <si>
    <t>1L52</t>
  </si>
  <si>
    <t>1L53</t>
  </si>
  <si>
    <t>1L54</t>
  </si>
  <si>
    <t>1L55</t>
  </si>
  <si>
    <t>1L56</t>
  </si>
  <si>
    <t>1L57</t>
  </si>
  <si>
    <t>1L58</t>
  </si>
  <si>
    <t>1L59</t>
  </si>
  <si>
    <t>1L60</t>
  </si>
  <si>
    <t>1L61</t>
  </si>
  <si>
    <t>3.65fr</t>
  </si>
  <si>
    <t>slate blue</t>
  </si>
  <si>
    <t>6.65fr</t>
  </si>
  <si>
    <t>NL32</t>
  </si>
  <si>
    <t>NL33</t>
  </si>
  <si>
    <t>volcano, monkey, owl, power plant</t>
  </si>
  <si>
    <t>12.80fr</t>
  </si>
  <si>
    <t>6000c</t>
  </si>
  <si>
    <t>15000c</t>
  </si>
  <si>
    <t>ol grn &amp; blue</t>
  </si>
  <si>
    <t>150f</t>
  </si>
  <si>
    <t>20le</t>
  </si>
  <si>
    <t>90y</t>
  </si>
  <si>
    <t>110y</t>
  </si>
  <si>
    <t>100y</t>
  </si>
  <si>
    <t>30y</t>
  </si>
  <si>
    <t>red imperf.</t>
  </si>
  <si>
    <t>2s on 4p</t>
  </si>
  <si>
    <t>5s on 3 1/2p</t>
  </si>
  <si>
    <t>bis brn &amp; az</t>
  </si>
  <si>
    <t>red bluish</t>
  </si>
  <si>
    <t>red green</t>
  </si>
  <si>
    <t>brn ol &amp; lav</t>
  </si>
  <si>
    <t>blk yellow</t>
  </si>
  <si>
    <t>red straw</t>
  </si>
  <si>
    <t>Beach of Mago</t>
  </si>
  <si>
    <t>CB2</t>
  </si>
  <si>
    <t>6c + 1c</t>
  </si>
  <si>
    <t>Black violet</t>
  </si>
  <si>
    <t>14,000d</t>
  </si>
  <si>
    <t>Toliman</t>
  </si>
  <si>
    <t>Izalco</t>
  </si>
  <si>
    <t>1403-03</t>
  </si>
  <si>
    <t>dk bl blk</t>
  </si>
  <si>
    <t>or br &amp; orange</t>
  </si>
  <si>
    <t xml:space="preserve">red orange </t>
  </si>
  <si>
    <t>pale brown</t>
  </si>
  <si>
    <t>rose lilac &amp; bn</t>
  </si>
  <si>
    <t>Fuji by Hiroshige, Maisaka</t>
  </si>
  <si>
    <t>Malagasy</t>
  </si>
  <si>
    <t>B&amp;W</t>
  </si>
  <si>
    <t>Nosi Be</t>
  </si>
  <si>
    <t>O125</t>
  </si>
  <si>
    <t>O126</t>
  </si>
  <si>
    <t>O127</t>
  </si>
  <si>
    <t>O128</t>
  </si>
  <si>
    <t>O150</t>
  </si>
  <si>
    <t>38s on 5sh</t>
  </si>
  <si>
    <t>Cabo de Gato</t>
  </si>
  <si>
    <t>77c</t>
  </si>
  <si>
    <t>Taburiente N.P.</t>
  </si>
  <si>
    <t>Fengcheng (Feng Cheng)</t>
  </si>
  <si>
    <t>Fuzhouzhen (Fu Hsien)</t>
  </si>
  <si>
    <t>Haicheng (Hai Cheng)</t>
  </si>
  <si>
    <t>Hailun (Hai Lun)</t>
  </si>
  <si>
    <t>Mao'ershanchan (Mao Erh Shan Chan)</t>
  </si>
  <si>
    <t>Pingshan (Ping Shan)</t>
  </si>
  <si>
    <t>Binxian (Pin Hsien)</t>
  </si>
  <si>
    <t>Pingyangzhen (Ping Yang Chen)</t>
  </si>
  <si>
    <t>Boli (Po Li)</t>
  </si>
  <si>
    <t>Bokotu (Po Ko Tu)</t>
  </si>
  <si>
    <t>MV Hanseatic and Tristan</t>
  </si>
  <si>
    <t>Tristan and volcano</t>
  </si>
  <si>
    <t>5000le</t>
  </si>
  <si>
    <t>Fuji &amp; Bullet train</t>
  </si>
  <si>
    <t>Bath house, Rotorua</t>
  </si>
  <si>
    <t>blue &amp; red brown</t>
  </si>
  <si>
    <t>Map of Mayotte &amp; Nosi Be</t>
  </si>
  <si>
    <t>Popocatepetl?</t>
  </si>
  <si>
    <t>Huka Falls, Taupo</t>
  </si>
  <si>
    <t xml:space="preserve">Tauranga  </t>
  </si>
  <si>
    <t>6p 12x12 1/2 pf</t>
  </si>
  <si>
    <t>bl pur &amp; yl grn</t>
  </si>
  <si>
    <t>12s</t>
  </si>
  <si>
    <t>16s</t>
  </si>
  <si>
    <t>55s</t>
  </si>
  <si>
    <t>Dawn mist at Mishima, Fuji, Hiroshige</t>
  </si>
  <si>
    <t>Night snow at Kambara, Fuji, Hiroshige</t>
  </si>
  <si>
    <t>Wayside Inn at Mariko, Fuji, Hiroshige</t>
  </si>
  <si>
    <t>Snowfall on the Kisokaido, Fuji, Hiroshige</t>
  </si>
  <si>
    <t>Vaiharuru waterfall</t>
  </si>
  <si>
    <t>Vahiria lake</t>
  </si>
  <si>
    <t>Hakaui valley</t>
  </si>
  <si>
    <t>Yi Xian (I Hsien)</t>
  </si>
  <si>
    <t>American National Red Cross triangle</t>
  </si>
  <si>
    <t>bright ultra</t>
  </si>
  <si>
    <t>50l</t>
  </si>
  <si>
    <t>1r</t>
  </si>
  <si>
    <t>U11b</t>
  </si>
  <si>
    <t>U12</t>
  </si>
  <si>
    <t>U12a</t>
  </si>
  <si>
    <t>U12b</t>
  </si>
  <si>
    <t>U13</t>
  </si>
  <si>
    <t>U13a</t>
  </si>
  <si>
    <t>U14</t>
  </si>
  <si>
    <t>1c dble overpr</t>
  </si>
  <si>
    <t>2c dble overpr</t>
  </si>
  <si>
    <t>2c dble 1 inv</t>
  </si>
  <si>
    <t>5c dble overpr</t>
  </si>
  <si>
    <t>5c triple overpr</t>
  </si>
  <si>
    <t>10c dble overpr</t>
  </si>
  <si>
    <t>2c "goose"</t>
  </si>
  <si>
    <t>109E</t>
  </si>
  <si>
    <t>109G</t>
  </si>
  <si>
    <t>109H</t>
  </si>
  <si>
    <t xml:space="preserve">ultra </t>
  </si>
  <si>
    <t>109I</t>
  </si>
  <si>
    <t>NL6</t>
  </si>
  <si>
    <t>109J</t>
  </si>
  <si>
    <t>CF1a</t>
  </si>
  <si>
    <t>1s on 20c on C3</t>
  </si>
  <si>
    <t>1s on 20c on C3a</t>
  </si>
  <si>
    <t>Tolima with red R overprint</t>
  </si>
  <si>
    <t>sl grn &amp; brn</t>
  </si>
  <si>
    <t>Sulphur Springs</t>
  </si>
  <si>
    <t>Diablotin, Morne</t>
  </si>
  <si>
    <t>1600-09</t>
  </si>
  <si>
    <t>Dominica Map</t>
  </si>
  <si>
    <t>Micotrin, Valley of Desolation</t>
  </si>
  <si>
    <t>1600-10</t>
  </si>
  <si>
    <t>Mountainous Interior</t>
  </si>
  <si>
    <t>Galapagos</t>
  </si>
  <si>
    <t>1503-</t>
  </si>
  <si>
    <t>ECUADOR</t>
  </si>
  <si>
    <t>1s</t>
  </si>
  <si>
    <t>1/2 big 'war tax"</t>
  </si>
  <si>
    <t>3p big "war tax"</t>
  </si>
  <si>
    <t>viol on yell</t>
  </si>
  <si>
    <t>R on C86</t>
  </si>
  <si>
    <t>15¢ Dble ovp</t>
  </si>
  <si>
    <t>1L81</t>
  </si>
  <si>
    <t>1L81a</t>
  </si>
  <si>
    <t>20¢ B invert.</t>
  </si>
  <si>
    <t>1L82</t>
  </si>
  <si>
    <t>1L83</t>
  </si>
  <si>
    <t>1L84</t>
  </si>
  <si>
    <t>1L84a</t>
  </si>
  <si>
    <t>2p Dbl ovp.</t>
  </si>
  <si>
    <t>1L85</t>
  </si>
  <si>
    <t xml:space="preserve">AJMAN </t>
  </si>
  <si>
    <t>ALBANIA</t>
  </si>
  <si>
    <t>Ascension in Atlantic</t>
  </si>
  <si>
    <t>Mountain Road</t>
  </si>
  <si>
    <t>C391</t>
  </si>
  <si>
    <t>C393</t>
  </si>
  <si>
    <t>PHILIPPINES</t>
  </si>
  <si>
    <t>Mayon</t>
  </si>
  <si>
    <t>0703-03</t>
  </si>
  <si>
    <t>C625a</t>
  </si>
  <si>
    <t>75c x 12</t>
  </si>
  <si>
    <t>Perfect Crater</t>
  </si>
  <si>
    <t>purple</t>
  </si>
  <si>
    <t>Perfect Crater from NW</t>
  </si>
  <si>
    <t>Island, Skylab</t>
  </si>
  <si>
    <t>Island, landing 1815</t>
  </si>
  <si>
    <t>Cones</t>
  </si>
  <si>
    <t>15p</t>
  </si>
  <si>
    <t>East Crater (Broken Tooth)</t>
  </si>
  <si>
    <t>Hollands Crater</t>
  </si>
  <si>
    <t>12p</t>
  </si>
  <si>
    <t>or red</t>
  </si>
  <si>
    <t>C194</t>
  </si>
  <si>
    <t>C195</t>
  </si>
  <si>
    <t>C197</t>
  </si>
  <si>
    <t>SRI LANKA</t>
  </si>
  <si>
    <t>16.5r</t>
  </si>
  <si>
    <t>2102f</t>
  </si>
  <si>
    <t>Kilimanjaro World Tourism</t>
  </si>
  <si>
    <t>Kilimanjaro - Comesa</t>
  </si>
  <si>
    <t>Kilimanjaro - tourism</t>
  </si>
  <si>
    <t>70c on 2c</t>
  </si>
  <si>
    <t xml:space="preserve">1p on 2c  </t>
  </si>
  <si>
    <t xml:space="preserve">2p on 2c  </t>
  </si>
  <si>
    <t>C855d</t>
  </si>
  <si>
    <t>1L21</t>
  </si>
  <si>
    <t>1906-07</t>
  </si>
  <si>
    <t>1L22</t>
  </si>
  <si>
    <t>1L23</t>
  </si>
  <si>
    <t>1L24</t>
  </si>
  <si>
    <t>1L25</t>
  </si>
  <si>
    <t>1L26</t>
  </si>
  <si>
    <t>1L27</t>
  </si>
  <si>
    <t>1L28</t>
  </si>
  <si>
    <t>1L29</t>
  </si>
  <si>
    <t>beige &amp; brown</t>
  </si>
  <si>
    <t>orange vermilion &amp; brown</t>
  </si>
  <si>
    <t>violet &amp; black</t>
  </si>
  <si>
    <t>ultra &amp; black</t>
  </si>
  <si>
    <t>pale green &amp; black</t>
  </si>
  <si>
    <t>Arms of Banos - Tungurahua</t>
  </si>
  <si>
    <t>Arms of Pelileo - Tungurahua</t>
  </si>
  <si>
    <t>Arms of Pillaro Tungurahua</t>
  </si>
  <si>
    <t>Arms of Otavalo - Imbabura</t>
  </si>
  <si>
    <t>40c ovprnt</t>
  </si>
  <si>
    <t>2$ ovprnt</t>
  </si>
  <si>
    <t>blk &amp; violet</t>
  </si>
  <si>
    <t>on cover red</t>
  </si>
  <si>
    <t>? On 13f</t>
  </si>
  <si>
    <t>10y on 5f</t>
  </si>
  <si>
    <t>deep blue &amp; sage green</t>
  </si>
  <si>
    <t>Rock of Ifach</t>
  </si>
  <si>
    <t>Palms and Pico El Teide</t>
  </si>
  <si>
    <t>Fuji, Chile friendship</t>
  </si>
  <si>
    <t>1L47</t>
  </si>
  <si>
    <t>1L48</t>
  </si>
  <si>
    <t>1L49</t>
  </si>
  <si>
    <t>1L50</t>
  </si>
  <si>
    <t>C15</t>
  </si>
  <si>
    <t>C16</t>
  </si>
  <si>
    <t>C17</t>
  </si>
  <si>
    <t>C32</t>
  </si>
  <si>
    <t>ol grn &amp; bl gy</t>
  </si>
  <si>
    <t>Troodos Mountain</t>
  </si>
  <si>
    <t>Troodos 87 Ophiolites &amp; Oceanic Lithosph.</t>
  </si>
  <si>
    <t>Verne, Journey to the C.O.T.E.</t>
  </si>
  <si>
    <t>J11</t>
  </si>
  <si>
    <t>J12</t>
  </si>
  <si>
    <t>J13</t>
  </si>
  <si>
    <t>J14</t>
  </si>
  <si>
    <t>J15</t>
  </si>
  <si>
    <t>NEW ZEALAND</t>
  </si>
  <si>
    <t>yl brn &amp; bl</t>
  </si>
  <si>
    <t>1c on 25c ovp 1919 db</t>
  </si>
  <si>
    <t>1c on 50c ovp 1919</t>
  </si>
  <si>
    <t>1c on 50c ovp 1919 db</t>
  </si>
  <si>
    <t>1c on 1p ovp 1919</t>
  </si>
  <si>
    <t>1c on 1p ovp 1919 db</t>
  </si>
  <si>
    <t>BELGIUM</t>
  </si>
  <si>
    <t>B418</t>
  </si>
  <si>
    <t>Eva Wilkins Studio</t>
  </si>
  <si>
    <t>Nevis at Dawn</t>
  </si>
  <si>
    <t>HMS Boreas off Nevis</t>
  </si>
  <si>
    <t>Xiaochezi (Sia Cheng Tze)</t>
  </si>
  <si>
    <t>Xiaojiuzhan (Siao Kiu Chan)</t>
  </si>
  <si>
    <t>Diaoyutai (Sia Kiu Tai)</t>
  </si>
  <si>
    <t>Xinlitun (Sin Li Tun)</t>
  </si>
  <si>
    <t>Xiuyan (Siu Yen)</t>
  </si>
  <si>
    <t>Sujiatun (Su Kia Tun)</t>
  </si>
  <si>
    <t>Suiliang (Sui Leng)</t>
  </si>
  <si>
    <t>Villarica?</t>
  </si>
  <si>
    <t>C41</t>
  </si>
  <si>
    <t>orange brown</t>
  </si>
  <si>
    <t>C42</t>
  </si>
  <si>
    <t>C43</t>
  </si>
  <si>
    <t>Nenjiang (Nun Kiang)</t>
  </si>
  <si>
    <t>Bayan (Pa Yen)</t>
  </si>
  <si>
    <t>Bei'anzhen (Peh An Chan)</t>
  </si>
  <si>
    <t>Mao'ershan (Mao Erh Shan)</t>
  </si>
  <si>
    <t>buff &amp;blk</t>
  </si>
  <si>
    <t>2pa</t>
  </si>
  <si>
    <t>Niuafo'ou</t>
  </si>
  <si>
    <t>29s</t>
  </si>
  <si>
    <t>1.50pa</t>
  </si>
  <si>
    <t>2.5pa</t>
  </si>
  <si>
    <t>Kapoho, Hawaii</t>
  </si>
  <si>
    <t>volcanism</t>
  </si>
  <si>
    <t>707 over Easter Isand</t>
  </si>
  <si>
    <t>B71</t>
  </si>
  <si>
    <t>20c on 4r</t>
  </si>
  <si>
    <t>greenish blue</t>
  </si>
  <si>
    <t>Poas, Irazu and Turrialba</t>
  </si>
  <si>
    <t>red lilac</t>
  </si>
  <si>
    <t>lt green</t>
  </si>
  <si>
    <t xml:space="preserve">Poas, Irazu and Turriabila  </t>
  </si>
  <si>
    <t>1 for 10</t>
  </si>
  <si>
    <t>10c on 50p</t>
  </si>
  <si>
    <t>O178</t>
  </si>
  <si>
    <t>O179</t>
  </si>
  <si>
    <t>O179a</t>
  </si>
  <si>
    <t>O180</t>
  </si>
  <si>
    <t>O180a</t>
  </si>
  <si>
    <t>O181</t>
  </si>
  <si>
    <t>O181a</t>
  </si>
  <si>
    <t>O182</t>
  </si>
  <si>
    <t>O182a</t>
  </si>
  <si>
    <t>O183</t>
  </si>
  <si>
    <t>O184</t>
  </si>
  <si>
    <t>O185</t>
  </si>
  <si>
    <t>O185a</t>
  </si>
  <si>
    <t>O186</t>
  </si>
  <si>
    <t>O186a</t>
  </si>
  <si>
    <t>10c on 2c</t>
  </si>
  <si>
    <t>35c on 1c</t>
  </si>
  <si>
    <t>70c on 1c</t>
  </si>
  <si>
    <t>70c on1c (O)</t>
  </si>
  <si>
    <t>1p on 2c (G)</t>
  </si>
  <si>
    <t>2p on 2c (Br)</t>
  </si>
  <si>
    <t>Mount Vaea?</t>
  </si>
  <si>
    <t>50sh</t>
  </si>
  <si>
    <t>Map of Hawaiian Islands</t>
  </si>
  <si>
    <t>Map of Samoa</t>
  </si>
  <si>
    <t>Samoa</t>
  </si>
  <si>
    <t>56s</t>
  </si>
  <si>
    <t>Nu'Utele Island??</t>
  </si>
  <si>
    <t>32s</t>
  </si>
  <si>
    <t>Tigre, Isla el</t>
  </si>
  <si>
    <t>1403-13</t>
  </si>
  <si>
    <t>slate blk</t>
  </si>
  <si>
    <t>Tigre, Isla el?</t>
  </si>
  <si>
    <t>HUNGARY</t>
  </si>
  <si>
    <t>C306</t>
  </si>
  <si>
    <t>ICELAND</t>
  </si>
  <si>
    <t>1k</t>
  </si>
  <si>
    <t>strip of 3</t>
  </si>
  <si>
    <t>Geothermal power station</t>
  </si>
  <si>
    <t>Map of Mayotte, rotary</t>
  </si>
  <si>
    <t>View of Nevis, rotary</t>
  </si>
  <si>
    <t>HMS Swallow and Island</t>
  </si>
  <si>
    <t>HMS Briton and Island</t>
  </si>
  <si>
    <t>HMS Fly and Island</t>
  </si>
  <si>
    <t>View of lsland</t>
  </si>
  <si>
    <t>Avarua Harbor</t>
  </si>
  <si>
    <t>57a</t>
  </si>
  <si>
    <t>xxx</t>
  </si>
  <si>
    <t>1.15r</t>
  </si>
  <si>
    <t>Java tobacco</t>
  </si>
  <si>
    <t>Java tea</t>
  </si>
  <si>
    <t>Java coffee</t>
  </si>
  <si>
    <t>Java rice</t>
  </si>
  <si>
    <t>Java corn</t>
  </si>
  <si>
    <t>20s + 15s</t>
  </si>
  <si>
    <t>Java coffee - flood relief</t>
  </si>
  <si>
    <t>Java tobacco - flood relief</t>
  </si>
  <si>
    <t>5s + 3s</t>
  </si>
  <si>
    <t>10s + 5s</t>
  </si>
  <si>
    <t>20s + 5s</t>
  </si>
  <si>
    <t>30s + 10s</t>
  </si>
  <si>
    <t>35s + 10s</t>
  </si>
  <si>
    <t>Singgalang</t>
  </si>
  <si>
    <t>INDONESIA - BANK TABUNGAN POS</t>
  </si>
  <si>
    <t>Java cotton</t>
  </si>
  <si>
    <t>10r + 1r</t>
  </si>
  <si>
    <t>? Java</t>
  </si>
  <si>
    <t>15r</t>
  </si>
  <si>
    <t>75r</t>
  </si>
  <si>
    <t>125r</t>
  </si>
  <si>
    <t>West java</t>
  </si>
  <si>
    <t>?? Communication satellite</t>
  </si>
  <si>
    <t>150 s/s</t>
  </si>
  <si>
    <t>175r</t>
  </si>
  <si>
    <t>Merapi, Borobodor</t>
  </si>
  <si>
    <t>None, Mammilaria fragilis</t>
  </si>
  <si>
    <t>Java, Geothermal</t>
  </si>
  <si>
    <t>2500 s/s</t>
  </si>
  <si>
    <t>?? Java World Cup France</t>
  </si>
  <si>
    <t>700r pair</t>
  </si>
  <si>
    <t>?? Prigiwa and Prigiwati</t>
  </si>
  <si>
    <t>Nokilalaki</t>
  </si>
  <si>
    <t>1500r s/s x 20</t>
  </si>
  <si>
    <t>Gamalama + Nokilalaki</t>
  </si>
  <si>
    <t>6000r s/s</t>
  </si>
  <si>
    <t>Krakatau?</t>
  </si>
  <si>
    <t>Diak, Riau?</t>
  </si>
  <si>
    <t>8000r s/s</t>
  </si>
  <si>
    <t>Indonesia Philately Day</t>
  </si>
  <si>
    <t>2500r</t>
  </si>
  <si>
    <t>Golden Years of Friendship Indonesia-Japan</t>
  </si>
  <si>
    <t>2500r s/s</t>
  </si>
  <si>
    <t>Kelimutu + Fuji</t>
  </si>
  <si>
    <t>Provincial Flora &amp; Fauna</t>
  </si>
  <si>
    <t>National Childrens Day 2009</t>
  </si>
  <si>
    <t>Cartoon</t>
  </si>
  <si>
    <t>1500r block of 4</t>
  </si>
  <si>
    <t>Provincial Emblems - Sth Sulawesi</t>
  </si>
  <si>
    <t>Architecture &amp; Coat of Arms of the Provinces</t>
  </si>
  <si>
    <t>Rinjani</t>
  </si>
  <si>
    <t>1500r s/s x 10</t>
  </si>
  <si>
    <t>Architecture &amp; Coat of Arms - Nusa Tenggara Barat</t>
  </si>
  <si>
    <t>Sail Banda</t>
  </si>
  <si>
    <t>Banda Api</t>
  </si>
  <si>
    <t>Chinese New Year - Year of the Horse</t>
  </si>
  <si>
    <t>10000r s/s</t>
  </si>
  <si>
    <t>The 150th Anniversary of the First Stamp in Indonesia (Netherlands Indies)</t>
  </si>
  <si>
    <t>?? Java volcano</t>
  </si>
  <si>
    <t>Architecture - Historic Buildings of Worship</t>
  </si>
  <si>
    <t>UN World Conference of Disaster Risk Reduction - Sendai. Japan</t>
  </si>
  <si>
    <t>5000r</t>
  </si>
  <si>
    <t>5000r s/s</t>
  </si>
  <si>
    <t>Tourism Destinations of Indonesia</t>
  </si>
  <si>
    <t>5000r block 4</t>
  </si>
  <si>
    <t>Toba + Bromo</t>
  </si>
  <si>
    <t>Postcrossing</t>
  </si>
  <si>
    <t>Architecture - Bridges</t>
  </si>
  <si>
    <t>Chinese New Year - Year of the Dog</t>
  </si>
  <si>
    <t>3000r s/s</t>
  </si>
  <si>
    <t>The 50th Anniversary of ORARI - Indonesian Amateur Radio Organization</t>
  </si>
  <si>
    <t>Indonesian Railways</t>
  </si>
  <si>
    <t>"REPOEBLIK INDONESIA"</t>
  </si>
  <si>
    <t>canyon sumatra</t>
  </si>
  <si>
    <t>brown blue</t>
  </si>
  <si>
    <t>"REPOEBLIK INDONESIA" &amp; "POS UDARA"</t>
  </si>
  <si>
    <t>green maroon</t>
  </si>
  <si>
    <t>"REPOEBLIK INDONESIA" &amp; "POS UDARA EXPRES"</t>
  </si>
  <si>
    <t>green brown</t>
  </si>
  <si>
    <t>"REPUBLIK INDONESIA"</t>
  </si>
  <si>
    <t>purple grey</t>
  </si>
  <si>
    <t>brown grey</t>
  </si>
  <si>
    <t>"REPUBLIK INDONESIA" &amp; "POS UDARA"</t>
  </si>
  <si>
    <t>4 1/2r</t>
  </si>
  <si>
    <t>purple maroon</t>
  </si>
  <si>
    <t>"REPUBLIK INDONESIA" &amp; "POS UDARA EXPRES"</t>
  </si>
  <si>
    <t>brown green</t>
  </si>
  <si>
    <t>MERDEKA DJOKJAKARTA 6. DJULI 1949"</t>
  </si>
  <si>
    <t>brown maroon</t>
  </si>
  <si>
    <t>"REPUBLIK INDONESIA" &amp; MERDEKA DJOKJAKARTA 6. DJULI 1949"</t>
  </si>
  <si>
    <t>Airmail - Airplanes over Landscape</t>
  </si>
  <si>
    <t>?? Java volcano?</t>
  </si>
  <si>
    <t>Airmail - Airplanes over Landscape Stamp of 1928 Surcharged</t>
  </si>
  <si>
    <t>Youth Care Charity - Inscription "JEUGDZORG 1930"</t>
  </si>
  <si>
    <t>lilac/depia</t>
  </si>
  <si>
    <t>50c over 150c</t>
  </si>
  <si>
    <t>30c over 40c</t>
  </si>
  <si>
    <t>Local Handicraft - Salvation Army Charity</t>
  </si>
  <si>
    <t>purple brown</t>
  </si>
  <si>
    <t>12 1/2c</t>
  </si>
  <si>
    <t>carmine brown</t>
  </si>
  <si>
    <t>blue brown</t>
  </si>
  <si>
    <t>Airmail Stamps of 1928 &amp; 1931 with 3 Bars over "LUCHTPOST" and Surcharged New Value</t>
  </si>
  <si>
    <t>2c on 10c</t>
  </si>
  <si>
    <t>2c on 20c</t>
  </si>
  <si>
    <t>42 1/2c on 75c</t>
  </si>
  <si>
    <t>42 1/2c on 150c</t>
  </si>
  <si>
    <t>grey brown</t>
  </si>
  <si>
    <t>lilca brown</t>
  </si>
  <si>
    <t>orange red brown</t>
  </si>
  <si>
    <t>Charity for the Christian Military Association - Inscription "CHR.MILITAIRE - TEHUIZEN"</t>
  </si>
  <si>
    <t>Rice Field</t>
  </si>
  <si>
    <t>3 1/2c</t>
  </si>
  <si>
    <t>grey</t>
  </si>
  <si>
    <t>Charity for the Public Relief Fund for the Poor</t>
  </si>
  <si>
    <t>7 1/2c</t>
  </si>
  <si>
    <t>dark grey</t>
  </si>
  <si>
    <t>carmine orange</t>
  </si>
  <si>
    <t>Rice Field &amp; Queen Wilhelmina - Watermarked</t>
  </si>
  <si>
    <t>violet grey</t>
  </si>
  <si>
    <t>lilac red</t>
  </si>
  <si>
    <t>yellowish brown</t>
  </si>
  <si>
    <t>dark olive</t>
  </si>
  <si>
    <t>Surtax for the Bureau of Social Service</t>
  </si>
  <si>
    <t>Local Motives</t>
  </si>
  <si>
    <t>Local Motives Stamps of 1946</t>
  </si>
  <si>
    <t>3c on 2 1/2c</t>
  </si>
  <si>
    <t>3c on 7 1/2c</t>
  </si>
  <si>
    <t>4c on 1c</t>
  </si>
  <si>
    <t>Local Motives &amp; Queen Wilhelmina</t>
  </si>
  <si>
    <t>"Repoeblik Indonesia" over Rice Field &amp; Queen Wilhelmina - Watermarked</t>
  </si>
  <si>
    <t>40s on 2c</t>
  </si>
  <si>
    <t>The 1st Anniversary of the Occupation of Java</t>
  </si>
  <si>
    <t>3 1/2s</t>
  </si>
  <si>
    <t>Local Motifs</t>
  </si>
  <si>
    <t>Java volcano</t>
  </si>
  <si>
    <t>Sumatra volcano</t>
  </si>
  <si>
    <t>Japan Postage Stamps Overprinted</t>
  </si>
  <si>
    <t>60c on Japanese</t>
  </si>
  <si>
    <t>"REPOEBLIK INDONESIA" over Japanese occupation stamp</t>
  </si>
  <si>
    <t>INDONESIA - JAPANESE OCCUPATION JAVA</t>
  </si>
  <si>
    <t>INDONESIA - JAPANESE OCCUPATION SUMATRA</t>
  </si>
  <si>
    <t>INDONESIA - JAPANESE OCCUPATION NAVY</t>
  </si>
  <si>
    <t>Japanese Navy 11v</t>
  </si>
  <si>
    <t>50c on Japanese</t>
  </si>
  <si>
    <t>"REP IND" over Japanese occupation stamp</t>
  </si>
  <si>
    <t>Landscapes &amp; Birds</t>
  </si>
  <si>
    <t>Commemerations</t>
  </si>
  <si>
    <t>The 100th Anniversary of the National Parks Movement</t>
  </si>
  <si>
    <t>New Zealand Heritage - The Land</t>
  </si>
  <si>
    <t>Thermal Wonders, Rotorua</t>
  </si>
  <si>
    <t>Farmyard Animals</t>
  </si>
  <si>
    <t>Souv. Sheet 45c</t>
  </si>
  <si>
    <t>Souv. Sheet 40c</t>
  </si>
  <si>
    <t>Scenic gardens</t>
  </si>
  <si>
    <t>New Zealand Cartoons - Kiwis Taking on the World</t>
  </si>
  <si>
    <t>Best of 1997</t>
  </si>
  <si>
    <t>Best of 1999</t>
  </si>
  <si>
    <t>Tourist Attractions</t>
  </si>
  <si>
    <t>1927a</t>
  </si>
  <si>
    <t>FDC</t>
  </si>
  <si>
    <t>Chinese New Year - Year of the Rooster - New Zealand Farmyard Animals</t>
  </si>
  <si>
    <t>Renewable Energy</t>
  </si>
  <si>
    <t>Summer Festivals</t>
  </si>
  <si>
    <t>Minisheet</t>
  </si>
  <si>
    <t>Scenic Definitives</t>
  </si>
  <si>
    <t>Central Otago</t>
  </si>
  <si>
    <t>Rangitoto Island</t>
  </si>
  <si>
    <t>$1 self adhesive</t>
  </si>
  <si>
    <t>The 100th Anniversary of the North Island Main Trunk Line</t>
  </si>
  <si>
    <t>Raurimu Spiral</t>
  </si>
  <si>
    <t>National Stamp Exhibition "TARAPEX 2008" - New Plymouth</t>
  </si>
  <si>
    <t>Lighthouses of New Zealand</t>
  </si>
  <si>
    <t>Giants of New Zealand</t>
  </si>
  <si>
    <t>50c mini sheet</t>
  </si>
  <si>
    <t>Moa volcano</t>
  </si>
  <si>
    <t>A Tiki Tour of New Zealand</t>
  </si>
  <si>
    <t>Lake Rotorua</t>
  </si>
  <si>
    <t>New Zealand - A Slice of Heaven</t>
  </si>
  <si>
    <t>International Stamp Exhibition INDIPEX 2011 - New Delhi</t>
  </si>
  <si>
    <t>Tourism - The New Zealand Experience</t>
  </si>
  <si>
    <t>Whakarewarewa village, Rotorua</t>
  </si>
  <si>
    <t>Lake Rotorua - Year "2012" on Stamp, Self Adhesive</t>
  </si>
  <si>
    <t>$2.40 self adhesive</t>
  </si>
  <si>
    <t>Classic Travel Posters</t>
  </si>
  <si>
    <t>New Zealand's UNESCO World Heritage Sites</t>
  </si>
  <si>
    <t>Olympic Games - Rio de Janeiro, Brazil</t>
  </si>
  <si>
    <t>New Zealand Surf Breaks</t>
  </si>
  <si>
    <t>The Great Kiwi Road Trip</t>
  </si>
  <si>
    <t>Predator Free 2050</t>
  </si>
  <si>
    <t>Rock Legends</t>
  </si>
  <si>
    <t>FIAP International Stamp Exhibition NZ2020, New Zealand - Kupe</t>
  </si>
  <si>
    <t>Taranaki??</t>
  </si>
  <si>
    <t>NEW ZEALAND - ROSS DEPENDENCY</t>
  </si>
  <si>
    <t>3d</t>
  </si>
  <si>
    <t>Scott of the Antarctic, Local Motives</t>
  </si>
  <si>
    <t>Scott of the Antarctic, Local Motives - New Currency</t>
  </si>
  <si>
    <t>Landscapes</t>
  </si>
  <si>
    <t>Night Skies</t>
  </si>
  <si>
    <t>The 100th Anniversary of the British Antarctic Expedition of 1907-1909</t>
  </si>
  <si>
    <t>Ross Dependency Definitives</t>
  </si>
  <si>
    <t>National Flora and Fauna Day</t>
  </si>
  <si>
    <t>Folktales</t>
  </si>
  <si>
    <t>Rice field</t>
  </si>
  <si>
    <t>"Wirakarya" Scout Camp</t>
  </si>
  <si>
    <t>30r + 3r</t>
  </si>
  <si>
    <t>Tourism</t>
  </si>
  <si>
    <t>The 100th Anniversary of Stamps in Indonesia</t>
  </si>
  <si>
    <t>dark ultramarine</t>
  </si>
  <si>
    <t>1919 -1931 Special Delivery Stamp</t>
  </si>
  <si>
    <t>Christmas</t>
  </si>
  <si>
    <t>Philippines Tobacco Industry</t>
  </si>
  <si>
    <t>"Rice for Progress"</t>
  </si>
  <si>
    <t>The 15th International Conference on Social Welfare</t>
  </si>
  <si>
    <t>Mariveles</t>
  </si>
  <si>
    <t>The 400th Anniversary of "Our Lady of Guia", Ermita, Manila</t>
  </si>
  <si>
    <t>4s on 6s</t>
  </si>
  <si>
    <t>Issues of 1965 and 1966 Surcharged with New Values and Words</t>
  </si>
  <si>
    <t>Projects Inaugurated by Sra Imelda Marcos</t>
  </si>
  <si>
    <t>5s on 6s</t>
  </si>
  <si>
    <t>Issues of 1964 and 1966 Surcharged</t>
  </si>
  <si>
    <t>The 10th Anniversary of Tenant Emancipation Decree</t>
  </si>
  <si>
    <t>40s s/s</t>
  </si>
  <si>
    <t>1983 Christmas</t>
  </si>
  <si>
    <t>Tree Week - International Year of the Forest</t>
  </si>
  <si>
    <t>1.00p</t>
  </si>
  <si>
    <t>The 50th Anniversary of Philippine International Commercial Bank and the 25th Anniversary of Land Bank</t>
  </si>
  <si>
    <t>The 50th Anniversary of Induction of Philippine Reservists into United States Army Forces in the Far East - Yellow or White Background</t>
  </si>
  <si>
    <t>International Year of Indigenous Peoples - Women in Traditional Costumes</t>
  </si>
  <si>
    <t>Archaeology</t>
  </si>
  <si>
    <t>Philippine Guerrilla Units of Second World War</t>
  </si>
  <si>
    <t>The 50th Anniversary of Apo View Hotel, Davao City</t>
  </si>
  <si>
    <t>International Stamp Exhibition "Hong Kong 2001" - Hong Kong, China - Flora and Fauna</t>
  </si>
  <si>
    <t>Olympic Week</t>
  </si>
  <si>
    <t>Colonial bridges</t>
  </si>
  <si>
    <t>Tourism - The 110th Anniversary of the Philippine Postal Service</t>
  </si>
  <si>
    <t>The 100th Anniversary of the Central Mindanao University</t>
  </si>
  <si>
    <t>SW #</t>
  </si>
  <si>
    <t>The 75th Anniversary of the City of Davao</t>
  </si>
  <si>
    <t>Far Eastern University "Save the Tamaraw" Project</t>
  </si>
  <si>
    <t>Halcon</t>
  </si>
  <si>
    <t>The 70th Anniversary of Diplomatic Relations with France - Joint Issue with France</t>
  </si>
  <si>
    <t>12p s/sheet</t>
  </si>
  <si>
    <t>Multiple</t>
  </si>
  <si>
    <t>Philippine Lakes</t>
  </si>
  <si>
    <t>45p &amp; 55p s/sheet</t>
  </si>
  <si>
    <t>World Stamp Exhibition THAILAND 2018 - Philippine Lakes Sheet Overprinted</t>
  </si>
  <si>
    <t>Bulusan</t>
  </si>
  <si>
    <t>The 125th Anniversary of the Province of Sorsogon</t>
  </si>
  <si>
    <t>Isarog</t>
  </si>
  <si>
    <t>The 200th Anniversary of the St. Raphael, The Archangel Parish</t>
  </si>
  <si>
    <t>55p mini sheet</t>
  </si>
  <si>
    <t>3363-3365</t>
  </si>
  <si>
    <t>179-182</t>
  </si>
  <si>
    <t>Australian and New Guinea Air Services</t>
  </si>
  <si>
    <t>Completion of Telecommunications Project</t>
  </si>
  <si>
    <t>Completion of Telecommunications Project, 1968-72</t>
  </si>
  <si>
    <t>Folk Culture</t>
  </si>
  <si>
    <t>William Ross Commemoration, 1895-1973</t>
  </si>
  <si>
    <t>"Mission Aviation"</t>
  </si>
  <si>
    <t>The 50th Anniversary of the First Airmail - Australia-Papua New Guinea</t>
  </si>
  <si>
    <t>The 100th Anniversary of Protectorate Proclamations for British New Guinea and German New Guinea</t>
  </si>
  <si>
    <t>484-485</t>
  </si>
  <si>
    <t>486-487</t>
  </si>
  <si>
    <t>Tourist Scenes</t>
  </si>
  <si>
    <t>Rabaul?</t>
  </si>
  <si>
    <t>Beatification of Peter To Rot, Catechist, and Visit of Pope John Paul II</t>
  </si>
  <si>
    <t>742-743</t>
  </si>
  <si>
    <t>The 1st Anniversary of the Volcanic Eruption, Rabaul</t>
  </si>
  <si>
    <t>International Year of Mountains</t>
  </si>
  <si>
    <t>85t</t>
  </si>
  <si>
    <t>3.70k</t>
  </si>
  <si>
    <t>Vulcan</t>
  </si>
  <si>
    <t>1464-1467</t>
  </si>
  <si>
    <t>Mini sheet</t>
  </si>
  <si>
    <t>Tavurvur</t>
  </si>
  <si>
    <t>Ulawun</t>
  </si>
  <si>
    <t>All</t>
  </si>
  <si>
    <t>234-237</t>
  </si>
  <si>
    <t>Mount Fuji - Picture Size: 19 x 22,5mm</t>
  </si>
  <si>
    <t>Mount Fuji</t>
  </si>
  <si>
    <t>New Daily Stamps</t>
  </si>
  <si>
    <t>Airmail - Airplane</t>
  </si>
  <si>
    <t>Mt Fuji and Deer (1930-37) - New Die - Picture Size: 18½ x 22mm</t>
  </si>
  <si>
    <t>Airmail - Stamp Exhibition, Tokyo - Airmail Stamps from 1929 &amp; 1934</t>
  </si>
  <si>
    <t>New Year</t>
  </si>
  <si>
    <t>Fuji-Hakone National Park</t>
  </si>
  <si>
    <t>Previous Issues - Watermarked</t>
  </si>
  <si>
    <t>1937 -1938 New Watermark</t>
  </si>
  <si>
    <t>1937 -1944 New Daily Stamps</t>
  </si>
  <si>
    <t>285-288</t>
  </si>
  <si>
    <t>Aso Kuju National Park</t>
  </si>
  <si>
    <t>Daisen &amp; Setonaikai National Parks</t>
  </si>
  <si>
    <t>Nikko National Park</t>
  </si>
  <si>
    <t>289-292</t>
  </si>
  <si>
    <t>293-296</t>
  </si>
  <si>
    <t>The 2600th Anniversary of the Japanese Empire</t>
  </si>
  <si>
    <t>Daisetsuzan National Park</t>
  </si>
  <si>
    <t>305-308</t>
  </si>
  <si>
    <t>Kirishima National Park</t>
  </si>
  <si>
    <t>309-312</t>
  </si>
  <si>
    <t>315-318</t>
  </si>
  <si>
    <t>Daiton and Niitaka Arisan National Park, Taiwan</t>
  </si>
  <si>
    <t>1942 -1945 National Defence</t>
  </si>
  <si>
    <t>1942 -1944 Local Motifs</t>
  </si>
  <si>
    <t>1945 -1948 Local Motifs</t>
  </si>
  <si>
    <t>365b</t>
  </si>
  <si>
    <t>365a</t>
  </si>
  <si>
    <t>1946 -1947 Japanese Culture</t>
  </si>
  <si>
    <t>Mountain Hodaka</t>
  </si>
  <si>
    <t>carmine blue</t>
  </si>
  <si>
    <t>green blue</t>
  </si>
  <si>
    <t>Beppu</t>
  </si>
  <si>
    <t>The 25th Anniversary of Beppu</t>
  </si>
  <si>
    <t>Peace Exhibition, Nagano - Mount Hodaka Stamp of 1949 in different Color</t>
  </si>
  <si>
    <t>Fuji - Hakone National Park</t>
  </si>
  <si>
    <t>446-449</t>
  </si>
  <si>
    <t>Akan National Park</t>
  </si>
  <si>
    <t>493-496</t>
  </si>
  <si>
    <t>Scenic Views - Mount Fuji</t>
  </si>
  <si>
    <t>Scenic Views - Skiers on Mount Zao</t>
  </si>
  <si>
    <t>Scenic Views - Hakone</t>
  </si>
  <si>
    <t>Towada National Park</t>
  </si>
  <si>
    <t>518-521</t>
  </si>
  <si>
    <t>Airmail - Douglas DC-4 Airplane and Mount Tate, with Underlined Zeros</t>
  </si>
  <si>
    <t>Airmail - Douglas DC-4 Airplane and Mount Tate, without Underlined Zeros</t>
  </si>
  <si>
    <t>Chubu-Sangaku National Park</t>
  </si>
  <si>
    <t>Shirouma</t>
  </si>
  <si>
    <t>580-583</t>
  </si>
  <si>
    <t>589-592</t>
  </si>
  <si>
    <t>Bandai-Asahi National Park</t>
  </si>
  <si>
    <t>Tourism - Kintai Bridge</t>
  </si>
  <si>
    <t>Shikotsu-Toya National Park</t>
  </si>
  <si>
    <t>602-603</t>
  </si>
  <si>
    <t>Airplane &amp; Great Buddha, Kamakura</t>
  </si>
  <si>
    <t>Unzen National Park</t>
  </si>
  <si>
    <t>615-616</t>
  </si>
  <si>
    <t>Jo-Shin-Etsu Kogen National Park</t>
  </si>
  <si>
    <t>621-622</t>
  </si>
  <si>
    <t>Electrification of Tokaido Railway Line</t>
  </si>
  <si>
    <t>Sado-Yahiko Quasi-National Park</t>
  </si>
  <si>
    <t>International Correspondence Week</t>
  </si>
  <si>
    <t>National Parks Day</t>
  </si>
  <si>
    <t>The 49th Inter-Parliamentary Union Conference</t>
  </si>
  <si>
    <t>Onuma Quasi-National Park</t>
  </si>
  <si>
    <t>Fuji-Hakone-Izu National Park</t>
  </si>
  <si>
    <t>Kinkowan Quasi-National Park</t>
  </si>
  <si>
    <t>Suigo Quasi-National Park</t>
  </si>
  <si>
    <t>Ishizuchi</t>
  </si>
  <si>
    <t>Ishizuchi Quasi-National Park</t>
  </si>
  <si>
    <t>Unzen-Amakusa National Park</t>
  </si>
  <si>
    <t>Hakusan National Park</t>
  </si>
  <si>
    <t>Genkai Quasi-National Park</t>
  </si>
  <si>
    <t>Izu Islands Quasi-National Park</t>
  </si>
  <si>
    <t>Wakasa Bay Quasi-National Park</t>
  </si>
  <si>
    <t>Daisen-Oki National Park</t>
  </si>
  <si>
    <t>Niseko Shakotan Otaru Quasi-National Park</t>
  </si>
  <si>
    <t>Completion of Meteorological Radar Station, Mount Fuji</t>
  </si>
  <si>
    <t>Aso National Park</t>
  </si>
  <si>
    <t>Shiretoko National Park</t>
  </si>
  <si>
    <t>Zao Quasi-National Park</t>
  </si>
  <si>
    <t>International Tourist Year</t>
  </si>
  <si>
    <t>Chichibu-Tama National Park</t>
  </si>
  <si>
    <t>Sobo-Katamuki Quasi-National Park</t>
  </si>
  <si>
    <t>Yatsugatake-Chushin Kogen Quasi-National Park</t>
  </si>
  <si>
    <t>Rishiri-Rebun Quasi-National Park</t>
  </si>
  <si>
    <t>Towada-Hachimantai National Park</t>
  </si>
  <si>
    <t>Kirishima-Yaku National Park</t>
  </si>
  <si>
    <t>Winter Landscape (Sesshu)</t>
  </si>
  <si>
    <t>National Treasures, Muromachi Period</t>
  </si>
  <si>
    <t>Chokai Quasi-National Park</t>
  </si>
  <si>
    <t>Completion of Tokyo-Nagoya Expressway</t>
  </si>
  <si>
    <t>Iki-Tsushima Quasi-National Park</t>
  </si>
  <si>
    <t>Myogi-Arafune-Sakukuogen Quasi-National Park</t>
  </si>
  <si>
    <t>Myogi</t>
  </si>
  <si>
    <t>The 25th National Athletic Meeting, Iwate</t>
  </si>
  <si>
    <t>Saikai National Park</t>
  </si>
  <si>
    <t>1112-1113</t>
  </si>
  <si>
    <t>1112a-1113a</t>
  </si>
  <si>
    <t>European Tour by Emperor Hirohito and Empress Nagako</t>
  </si>
  <si>
    <t>Winter Olympic Games - Sapporo, Japan</t>
  </si>
  <si>
    <t>1128-1130</t>
  </si>
  <si>
    <t>Hiba</t>
  </si>
  <si>
    <t>Hiba-Dogo-Taishaku Quasi-National Park</t>
  </si>
  <si>
    <t>Kurikoma Quasi-National Park</t>
  </si>
  <si>
    <t>Naruko-kyo</t>
  </si>
  <si>
    <t>Chubu Sangaku National Park</t>
  </si>
  <si>
    <t>The 27th National Athletic Meeting, Kagoshima</t>
  </si>
  <si>
    <t>Muroto</t>
  </si>
  <si>
    <t>Muroto-Anan Kaigan Quasi-National Park</t>
  </si>
  <si>
    <t>red purple</t>
  </si>
  <si>
    <t>Kita &amp; Koma</t>
  </si>
  <si>
    <t>Akashi, Hiriji, Higashi</t>
  </si>
  <si>
    <t>Southern Alps National Park</t>
  </si>
  <si>
    <t>EXPO 70 World Fair, Osaka</t>
  </si>
  <si>
    <t>Stylised</t>
  </si>
  <si>
    <t>Tsurugi-San Quasi-National Park</t>
  </si>
  <si>
    <t>Suzuka Quasi-National Park</t>
  </si>
  <si>
    <t>Komagatake/Kama</t>
  </si>
  <si>
    <t>The 32nd National Athletic Meeting</t>
  </si>
  <si>
    <t>Iwaki</t>
  </si>
  <si>
    <t>Rotary International Convention, Tokyo</t>
  </si>
  <si>
    <t>Paintings - Drumtower &amp; Sumo Wrestling</t>
  </si>
  <si>
    <t>Japanese Songs</t>
  </si>
  <si>
    <t>Gozaisho </t>
  </si>
  <si>
    <t>National Afforestation Campaign</t>
  </si>
  <si>
    <t>The 100th Anniversary of the Fire Fighting System</t>
  </si>
  <si>
    <t>The 35th National Athletic Meeting, Tochigi</t>
  </si>
  <si>
    <t>Modern Japanese Art</t>
  </si>
  <si>
    <t>THe 100th Anniversary of Land Erosion Control</t>
  </si>
  <si>
    <t>Volcano and Stylized Debris Barriers</t>
  </si>
  <si>
    <t>The 100th Anniversary of the Government Journal</t>
  </si>
  <si>
    <t>The 38th National Athletic Meeting, Gumman</t>
  </si>
  <si>
    <t>Philatelic Week</t>
  </si>
  <si>
    <t>The 40th International Athletic Meeting, Tottori</t>
  </si>
  <si>
    <t>The 12th Economic Summit of Industrialized Countries, Tokyo</t>
  </si>
  <si>
    <t>The 41st National Athletic Meeting, Yamanashi</t>
  </si>
  <si>
    <t>Kegon Falls</t>
  </si>
  <si>
    <t>Narrow Road to a Far Province - Travel Diary by Basho Matsuo</t>
  </si>
  <si>
    <t>International Conference on Volcanoes, Kagoshima</t>
  </si>
  <si>
    <t>Yashima</t>
  </si>
  <si>
    <t>Mogami</t>
  </si>
  <si>
    <t>Narrow Road to a Far Province by Basho Matsuo</t>
  </si>
  <si>
    <t>1778-1779</t>
  </si>
  <si>
    <t>1821-1822</t>
  </si>
  <si>
    <t>1878-1879</t>
  </si>
  <si>
    <t>1880-1881</t>
  </si>
  <si>
    <t>Prefectural Stamps</t>
  </si>
  <si>
    <t>Prefectural Stamps - Nagano &amp; Yamagata</t>
  </si>
  <si>
    <t>Jigokudani hot springs</t>
  </si>
  <si>
    <t>Prefectural Stamps - Toyama</t>
  </si>
  <si>
    <t>Prefectural Stamps - Shizuoka</t>
  </si>
  <si>
    <t>The 8th International Youth Hostel Federation Congress</t>
  </si>
  <si>
    <t>Prefectural Stamps - Kagoshima &amp; Akita</t>
  </si>
  <si>
    <t>Prefectural Stamps - Miyagi</t>
  </si>
  <si>
    <t>Naruko</t>
  </si>
  <si>
    <t>2034-2037</t>
  </si>
  <si>
    <t>Strip of 4 x 62y</t>
  </si>
  <si>
    <t>Ontake</t>
  </si>
  <si>
    <t>Prefectural Stamps - Gifu</t>
  </si>
  <si>
    <t>Prefectural Stamps - Yamanashi</t>
  </si>
  <si>
    <t>Prefectural Stamps - Tochigi</t>
  </si>
  <si>
    <t>Earthquake and Natural Disaster Countermeasures Conference</t>
  </si>
  <si>
    <t>The 30th International Co-operative Alliance Congress, Tokyo</t>
  </si>
  <si>
    <t>Prefectural Stamps - Iwate</t>
  </si>
  <si>
    <t>The Horse in Culture</t>
  </si>
  <si>
    <t>History of Stamps - Stamps on Stamps, First Airmail Stamps of 1929</t>
  </si>
  <si>
    <t>Prefectural Stamps - Fukui</t>
  </si>
  <si>
    <t>Fuji?</t>
  </si>
  <si>
    <t>Marine Day</t>
  </si>
  <si>
    <t>The 50th Anniversary of Post-war Years - Modern Life</t>
  </si>
  <si>
    <t>Prefectural Stamps - Kanagawa</t>
  </si>
  <si>
    <t>2464-2565</t>
  </si>
  <si>
    <t>2466-2467</t>
  </si>
  <si>
    <t>2468-2469</t>
  </si>
  <si>
    <t>International Correspondence Week. Paintings from 36 Views of Mount Fuji by Hokusai Katsushika</t>
  </si>
  <si>
    <t>2490-2491</t>
  </si>
  <si>
    <t>130 pair</t>
  </si>
  <si>
    <t>The 100th Anniversary of Japan-Chile Relations</t>
  </si>
  <si>
    <t>z223</t>
  </si>
  <si>
    <t>Tsukuba</t>
  </si>
  <si>
    <t>Prefectural Stamps - Ibaragi</t>
  </si>
  <si>
    <t>International Correspondence Week. Paintings by Hiroshige Ando (Nos. 2476, 2478, 2480) and details from The Four Seasons by Hoitsu Sakai (Others)</t>
  </si>
  <si>
    <t>Prefectural Stamps - Nagasaki</t>
  </si>
  <si>
    <t>Prefectural Stamps - Gunma</t>
  </si>
  <si>
    <t>2604-2605</t>
  </si>
  <si>
    <t>Prefectural Stamps - Ishikawa</t>
  </si>
  <si>
    <t>Prefectural Stamps - Tokyo</t>
  </si>
  <si>
    <t>2681-2682</t>
  </si>
  <si>
    <t>Prefectural Stamps - Nagano</t>
  </si>
  <si>
    <t>International Correspondence Week. 125th Anniversary of Universal Postal Union</t>
  </si>
  <si>
    <t>The 50th Anniversary of Japanese Science Council</t>
  </si>
  <si>
    <t>Cultural Pioneers</t>
  </si>
  <si>
    <t>Souv sheet</t>
  </si>
  <si>
    <t>The Twentieth Century</t>
  </si>
  <si>
    <t>2870-2871</t>
  </si>
  <si>
    <t>2912-2921</t>
  </si>
  <si>
    <t>2968-2977</t>
  </si>
  <si>
    <t>Asama, Nagano</t>
  </si>
  <si>
    <t>Prefectural Stamps - Akita</t>
  </si>
  <si>
    <t>3033-3034</t>
  </si>
  <si>
    <t>Prefectural Stamps - Hokkaido</t>
  </si>
  <si>
    <t>Hokkaido volc</t>
  </si>
  <si>
    <t>International Correspondence Week. Paintings from 53 Stations of the Tokaido by Ando Hiroshige</t>
  </si>
  <si>
    <t>3122-3123</t>
  </si>
  <si>
    <t>3138-3139</t>
  </si>
  <si>
    <t>Prefectural Stamps - Miyazaki</t>
  </si>
  <si>
    <t>3035-3036</t>
  </si>
  <si>
    <t>Prefectural Stamps - Fukushima</t>
  </si>
  <si>
    <t>3214-3215</t>
  </si>
  <si>
    <t>Prefectural Stamps - Yamaguchi</t>
  </si>
  <si>
    <t>Abu</t>
  </si>
  <si>
    <t>3226-3229</t>
  </si>
  <si>
    <t>Prefectural Stamps - Tottori</t>
  </si>
  <si>
    <t>World Heritage - Temples and Shrines, Kyoto</t>
  </si>
  <si>
    <t>Kyoto?</t>
  </si>
  <si>
    <t>3247-3251</t>
  </si>
  <si>
    <t>3278-3287</t>
  </si>
  <si>
    <t>International Stamp Exhibition "PHILANIPPON '01" - Tokyo, Japan - Self-Adhesive</t>
  </si>
  <si>
    <t>3288-3297</t>
  </si>
  <si>
    <t>International Stamp Exhibition "PHILLANIPPON '01" - Tokyo, Japan</t>
  </si>
  <si>
    <t>International Correspondence Week - Paintings from 53 Stations of Tokaido by Ando Hiroshige</t>
  </si>
  <si>
    <t>Strip of 4 x 50y</t>
  </si>
  <si>
    <t>Prefectural Stamps - Niigata - Flowers of Echigo</t>
  </si>
  <si>
    <t>Echigo</t>
  </si>
  <si>
    <t>Prefectural Stamps - Yamagata - National Land Afforestation</t>
  </si>
  <si>
    <t>Fukushima volcano</t>
  </si>
  <si>
    <t>Prefectural Stamps - Tokyo - Flowers</t>
  </si>
  <si>
    <t>3415-3418</t>
  </si>
  <si>
    <t>Prefectural Stamps - Ishikawa - Alpine Flora of Mount Hakusan</t>
  </si>
  <si>
    <t>International Letter Writing Week</t>
  </si>
  <si>
    <t>Prefectural Stamps - Aomori</t>
  </si>
  <si>
    <t>Aomori volcano</t>
  </si>
  <si>
    <t>3505-3506</t>
  </si>
  <si>
    <t>z598</t>
  </si>
  <si>
    <t>Prefectural Stamps - Ibaraki</t>
  </si>
  <si>
    <t>Tsukuba?</t>
  </si>
  <si>
    <t>International Letter Writing Week 2003</t>
  </si>
  <si>
    <t>Prefectural Stamps - Kagoshima</t>
  </si>
  <si>
    <t>Prefectural Stamps - Tottori - Flowers</t>
  </si>
  <si>
    <t>3726-3729</t>
  </si>
  <si>
    <t>Prefectural Stamps - Kanagawa - Flowers in Kanagawa</t>
  </si>
  <si>
    <t>Z642</t>
  </si>
  <si>
    <t>Kanto volcano</t>
  </si>
  <si>
    <t>Prefectural Stamps - Ibaraki, Tochigi, Gunma, Saitama and Chiba - A Tour of Beautiful Flowers in Kanto</t>
  </si>
  <si>
    <t>3732-3736</t>
  </si>
  <si>
    <t>The 150th Anniversary of the USA-Japan Relationship</t>
  </si>
  <si>
    <t>3856-3859</t>
  </si>
  <si>
    <t>Mountains and Flowers - The 100th Anniversary of the Japanese Alpine Club</t>
  </si>
  <si>
    <t>3861-3864</t>
  </si>
  <si>
    <t>Prefectural Stamps - Yamanashi - Flowers of Yamanashi</t>
  </si>
  <si>
    <t>Z673</t>
  </si>
  <si>
    <t>Prefectural Stamps - Fukuoka, Saga, Nagasaki, Kumamoto, Oita, Miyazaki and Kagoshima - Flowers</t>
  </si>
  <si>
    <t>Animation - Pokémon</t>
  </si>
  <si>
    <t>3891-3894</t>
  </si>
  <si>
    <t>Prefectural Stamps - Aomori, Iwate, Yamagata and Fukushima - Fruits of Tohoku</t>
  </si>
  <si>
    <t>4040-4043</t>
  </si>
  <si>
    <t>Prefectural Stamps - Niigata and Nagano - Nature of Shin-etsu</t>
  </si>
  <si>
    <t>4044-4053</t>
  </si>
  <si>
    <t>Z736</t>
  </si>
  <si>
    <t>z730</t>
  </si>
  <si>
    <t>Prefectural Stamps - Fukuoka, Saga, Nagasaki, Kumamoto, Oita, Miyazaki and Kagoshima - Flowers of Kyushu</t>
  </si>
  <si>
    <t>Letter Writing Day</t>
  </si>
  <si>
    <t>4097-4100</t>
  </si>
  <si>
    <t>Afforestation Week</t>
  </si>
  <si>
    <t>Opening of Okinawa Highway</t>
  </si>
  <si>
    <t>Opening of Shioya Bridge, Okinawa</t>
  </si>
  <si>
    <t>Bird Week</t>
  </si>
  <si>
    <t>The 70th Anniversary of Toyama's Ryukyu-Hawaii Emigration Project</t>
  </si>
  <si>
    <t>Government Parks</t>
  </si>
  <si>
    <t>Maritime Scenery</t>
  </si>
  <si>
    <t>Airmail - Winter Olympic Games - Sapporo, Japan</t>
  </si>
  <si>
    <t>Prefectural Stamps - Chiba, Ibaraki, Gunma, Saitima and Tochigi - Fruits of Kanto</t>
  </si>
  <si>
    <t>Hakone?</t>
  </si>
  <si>
    <t>International Letter Writing Week - The 50th Anniversary of Japan's Accession of the United Nations</t>
  </si>
  <si>
    <t>Prefectural Stamps - Yamanashi - Flowers and Scenery in Yamanashi</t>
  </si>
  <si>
    <t>Yamanashi volcano</t>
  </si>
  <si>
    <t>4231-4235</t>
  </si>
  <si>
    <t>Yamanashi volcanoes</t>
  </si>
  <si>
    <t>Prefectural Stamps - Tohoku - Flowers and Scenery Places in Tohoku</t>
  </si>
  <si>
    <t>4308-4317</t>
  </si>
  <si>
    <t>Tohoku volcano</t>
  </si>
  <si>
    <t>World Heritage - Shiretoko Five Lakes &amp; Mountain Ranges</t>
  </si>
  <si>
    <t>4318-4327</t>
  </si>
  <si>
    <t>Shiretoko volcanic range</t>
  </si>
  <si>
    <t>Prefectural Stamps - Tokyo - Landmarks and Ukiyoe in the Edo Period</t>
  </si>
  <si>
    <t>4348-4357</t>
  </si>
  <si>
    <t>Yokoso! Japan Weeks - Flowers and Mountains</t>
  </si>
  <si>
    <t>4486-4495</t>
  </si>
  <si>
    <t>Animation - Hanasaka Jisan (The Old Man Who Made Cherry Trees Blossom)</t>
  </si>
  <si>
    <t>4498-4507</t>
  </si>
  <si>
    <t>Greetings International - Joint Issue with Indonesia</t>
  </si>
  <si>
    <t>4565-4574</t>
  </si>
  <si>
    <t>Keli-mutu</t>
  </si>
  <si>
    <t>The 60th Anniversary of the Local Government Law - Hokkaido</t>
  </si>
  <si>
    <t>4575-4578</t>
  </si>
  <si>
    <t>G8 Hokkaido Toyako Summit - Moutains and Nature</t>
  </si>
  <si>
    <t>Showa-shinzan</t>
  </si>
  <si>
    <t>Eniwa</t>
  </si>
  <si>
    <t>Hokkaido volcanoes</t>
  </si>
  <si>
    <t>4590-4599</t>
  </si>
  <si>
    <t>Edo Era Ukiyoe</t>
  </si>
  <si>
    <t>4635-4644</t>
  </si>
  <si>
    <t>Hometowns</t>
  </si>
  <si>
    <t>4685-4694</t>
  </si>
  <si>
    <t>The 60th Anniversary of the Local Government Law - Kyoto</t>
  </si>
  <si>
    <t>4737-4741</t>
  </si>
  <si>
    <t>The 140th Anniversary of Diplomatic Relations with Hungary</t>
  </si>
  <si>
    <t>5099-5108</t>
  </si>
  <si>
    <t>New Year Lottery</t>
  </si>
  <si>
    <t>50y+3y</t>
  </si>
  <si>
    <t>Tourism - Seto Inland Sea</t>
  </si>
  <si>
    <t>5206-5215</t>
  </si>
  <si>
    <t>Hello Kitty - Self Adhesive Stamps</t>
  </si>
  <si>
    <t>5275-5280</t>
  </si>
  <si>
    <t>Greetings Stamps - Self Adhesive</t>
  </si>
  <si>
    <t>5487-5491</t>
  </si>
  <si>
    <t>Hometowns - Tohoku</t>
  </si>
  <si>
    <t>5518-5527</t>
  </si>
  <si>
    <t>Tourism - Winter Through Spring of Hokkaido</t>
  </si>
  <si>
    <t>5553-5562</t>
  </si>
  <si>
    <t>Hometowns - Kanto Area</t>
  </si>
  <si>
    <t>Kanto volcano?</t>
  </si>
  <si>
    <t>5583-5592</t>
  </si>
  <si>
    <t>The 60th Anniversary of the Local Government Law - Kumamoto</t>
  </si>
  <si>
    <t>5638-5642</t>
  </si>
  <si>
    <t>Tourism - Summer of Hokkaido</t>
  </si>
  <si>
    <t>5653-5662</t>
  </si>
  <si>
    <t>International Stamp Exhibition PHILANIPPON '11, Yokohama</t>
  </si>
  <si>
    <t>5726-5735</t>
  </si>
  <si>
    <t>International Stamp Exhibition "PHILANIPPON '11", Yokohama - Self Adhesive Stamps</t>
  </si>
  <si>
    <t>5736-5745</t>
  </si>
  <si>
    <t>International Stamp Exhibition "PHILANIPPON '11", Yokohama - Gold Foil Stamping</t>
  </si>
  <si>
    <t>5746-5747</t>
  </si>
  <si>
    <t>Famous Places and Neat Ukiyoe</t>
  </si>
  <si>
    <t>5748-5757</t>
  </si>
  <si>
    <t>The 60th Anniversary of the Local Government Law - Tottori</t>
  </si>
  <si>
    <t>5764-5768</t>
  </si>
  <si>
    <t>Tourism - Autumn Through Winter of Hokkaido</t>
  </si>
  <si>
    <t>5788-5797</t>
  </si>
  <si>
    <t>Japanese Mountains</t>
  </si>
  <si>
    <t>5798-5807</t>
  </si>
  <si>
    <t>Hometowns - Koshinetsu</t>
  </si>
  <si>
    <t>5881-5890</t>
  </si>
  <si>
    <t>5911-5915</t>
  </si>
  <si>
    <t>The Anniversary of Local Government Law - Kanagawa</t>
  </si>
  <si>
    <t>6085-6089</t>
  </si>
  <si>
    <t>Landscapes - Ukiyoe</t>
  </si>
  <si>
    <t>6109-6118</t>
  </si>
  <si>
    <t>The 60th Anniversary of the Local Government Law - Tochigi</t>
  </si>
  <si>
    <t>6188-6192</t>
  </si>
  <si>
    <t>6312-6321</t>
  </si>
  <si>
    <t>Hometown Festivals - Hirosaki Sakura-Matsuri</t>
  </si>
  <si>
    <t>6347-6348</t>
  </si>
  <si>
    <t>Strip of 2</t>
  </si>
  <si>
    <t>Tourism - Toyama, Tateyama Kurobe Prefecture</t>
  </si>
  <si>
    <t>6359-6368</t>
  </si>
  <si>
    <t>The 60th Anniversary of the Local Government Law - Miyagi</t>
  </si>
  <si>
    <t>6389-6393</t>
  </si>
  <si>
    <t>Naruko or Zao</t>
  </si>
  <si>
    <t>Moto-Shirane</t>
  </si>
  <si>
    <t>The 60th Anniversary of the Local Government Law - Gunma</t>
  </si>
  <si>
    <t>6472-6476</t>
  </si>
  <si>
    <t>Spring Greetings</t>
  </si>
  <si>
    <t>6714-6718</t>
  </si>
  <si>
    <t>The 150th Anniversary of Diplomatic Relations with Switzerland - Joint Issue</t>
  </si>
  <si>
    <t>6719-6728</t>
  </si>
  <si>
    <t>Definitives</t>
  </si>
  <si>
    <t>310y</t>
  </si>
  <si>
    <t>The 50th Anniversary of Japanese Membership of the OECD</t>
  </si>
  <si>
    <t>82y</t>
  </si>
  <si>
    <t>2014 The 60th Anniversary of the Local Government Law - Ehime</t>
  </si>
  <si>
    <t>6760-6764</t>
  </si>
  <si>
    <t>Mt. Akita-komagatake, Akita</t>
  </si>
  <si>
    <t>Mt. Iyogatake, Chiba</t>
  </si>
  <si>
    <t>Mt. Okuhotakadake, Nagano</t>
  </si>
  <si>
    <t>Mt. Fuji, Shizuoka</t>
  </si>
  <si>
    <t>Mt. Rokko, Hyogo</t>
  </si>
  <si>
    <t>Mt. Mikuradake, Hiroshima</t>
  </si>
  <si>
    <t>Mt. Tsurugi, Tokushima</t>
  </si>
  <si>
    <t>Mt. Unzendake, Nagasaki</t>
  </si>
  <si>
    <t>Mt. Okue, Miyazaki</t>
  </si>
  <si>
    <t>Mt. Tamachiji, Okinawa</t>
  </si>
  <si>
    <t>6769-6778</t>
  </si>
  <si>
    <t>Harmony with Nature - Rare Wildlife in Japan</t>
  </si>
  <si>
    <t>World Heritage - Mount Fuji</t>
  </si>
  <si>
    <t>6868-6877</t>
  </si>
  <si>
    <t>Ukiyoe</t>
  </si>
  <si>
    <t>6907-6916</t>
  </si>
  <si>
    <t>Japanese Mountains Series No. 5</t>
  </si>
  <si>
    <t>6917-6926</t>
  </si>
  <si>
    <t>Mt. Sanbe, Shimane</t>
  </si>
  <si>
    <t>Mt. Nantai, Tochigi</t>
  </si>
  <si>
    <t>Mt. Tokusagamine, Yamaguchi</t>
  </si>
  <si>
    <t>Mt. Asahidake, Hokkaido</t>
  </si>
  <si>
    <t>Mt. Takao, Tokyo</t>
  </si>
  <si>
    <t>Mt. Hiko, Fukuoka</t>
  </si>
  <si>
    <t>Mt. Mitsuse-myojin, Aichi</t>
  </si>
  <si>
    <t>Mt. Sanrei, Kochi</t>
  </si>
  <si>
    <t>Mt. Kumano Kodo, Wakayama</t>
  </si>
  <si>
    <t>Mt. Shinmoedake, Kagoshima</t>
  </si>
  <si>
    <t>International Letter-Writing Week</t>
  </si>
  <si>
    <t>Haku</t>
  </si>
  <si>
    <t>The 60th Anniversary of the Local Government Law - Ishikawa</t>
  </si>
  <si>
    <t>7119-7123</t>
  </si>
  <si>
    <t>International Stamp Exhibition "Indonesia 2000" - Bandung, Indonesia - Minerals</t>
  </si>
  <si>
    <t>Minerals</t>
  </si>
  <si>
    <t>175r + 25r</t>
  </si>
  <si>
    <t>Children's Day Surcharged</t>
  </si>
  <si>
    <t>Second Pictorials</t>
  </si>
  <si>
    <t>The 100th Anniversary of Proclamation of British Sovereignty over New Zealand</t>
  </si>
  <si>
    <t>red/olive green</t>
  </si>
  <si>
    <t>Sheeps</t>
  </si>
  <si>
    <t>The 200th Anniversary of the First Fleet Arriving at Tenerife</t>
  </si>
  <si>
    <t>Opening of the Telephone Caple between mainland Australia and Tasmania</t>
  </si>
  <si>
    <t>2d</t>
  </si>
  <si>
    <t>Natural and Cultural Heritage</t>
  </si>
  <si>
    <t>Touristic Attractions in Australia</t>
  </si>
  <si>
    <t>Panorama of Australia</t>
  </si>
  <si>
    <t>Island Jewels</t>
  </si>
  <si>
    <t>Waterfalls - Australia</t>
  </si>
  <si>
    <t>Australian World Heritage Sites</t>
  </si>
  <si>
    <t>Agriculture - Farming Australia</t>
  </si>
  <si>
    <t>Norfolk Island Pines - Joint Issue with Norfolk Island</t>
  </si>
  <si>
    <t>Norfolk Is</t>
  </si>
  <si>
    <t>Gemstones - Rare Beauties</t>
  </si>
  <si>
    <t>3624‑3627</t>
  </si>
  <si>
    <t>$1 &amp; $2</t>
  </si>
  <si>
    <t>Gemstones</t>
  </si>
  <si>
    <t>Caves</t>
  </si>
  <si>
    <t>Heard Island</t>
  </si>
  <si>
    <t>3666‑3669</t>
  </si>
  <si>
    <t>The 100th Anniversary of the Princes Highway</t>
  </si>
  <si>
    <t>World Heritage Australia</t>
  </si>
  <si>
    <t>None</t>
  </si>
  <si>
    <t>Sydpex Lord Howe Island essay (never published)</t>
  </si>
  <si>
    <t>Toba waterfall</t>
  </si>
  <si>
    <t>World Tourism Organization Meeting, Bali</t>
  </si>
  <si>
    <t>Not a volcano</t>
  </si>
  <si>
    <t>AUSTRALIAN ANTARCTIC TERRITORY</t>
  </si>
  <si>
    <t>Macquarie Island</t>
  </si>
  <si>
    <t>184-187</t>
  </si>
  <si>
    <t>227-230</t>
  </si>
  <si>
    <t>The Dogs that Saved Macquarie Island</t>
  </si>
  <si>
    <t>CHRISTMAS ISLAND</t>
  </si>
  <si>
    <t>Map</t>
  </si>
  <si>
    <t>Christmas Island</t>
  </si>
  <si>
    <t>Ships</t>
  </si>
  <si>
    <t>Famous Visitors</t>
  </si>
  <si>
    <t>Map, Sir John Murray, Oceanographe</t>
  </si>
  <si>
    <t>The 25th Anniversary of the Reign of Queen Elizabeth II</t>
  </si>
  <si>
    <t>The 100th Anniversary of the Death of Sir Rowland Hill, 1795-1879</t>
  </si>
  <si>
    <t>The 25th Anniversary of the Australian Territory</t>
  </si>
  <si>
    <t>Appearance of Halley's Comet</t>
  </si>
  <si>
    <t>33c</t>
  </si>
  <si>
    <t>The 100th Anniversary of the Visits by H.M.S. "Flying Fish" and H.M.S. "Egeria"</t>
  </si>
  <si>
    <t>36c</t>
  </si>
  <si>
    <t>The 75th Anniversary of the Death of Sir John Murray - Oceanographer, 1841-1914</t>
  </si>
  <si>
    <t>Maps of Christmas Island</t>
  </si>
  <si>
    <t>43c</t>
  </si>
  <si>
    <t>Seabirds</t>
  </si>
  <si>
    <t>Island</t>
  </si>
  <si>
    <t>45c strip</t>
  </si>
  <si>
    <t>381-385</t>
  </si>
  <si>
    <t>Scenic Views of Christmas Island</t>
  </si>
  <si>
    <t>Dolly Beach outcrop</t>
  </si>
  <si>
    <t>The 350th Anniversary of the Naming of Christmas Island</t>
  </si>
  <si>
    <t>Christmas Island - 50th Anniversary as a Territory</t>
  </si>
  <si>
    <t>Early Voyages</t>
  </si>
  <si>
    <t>minisheet</t>
  </si>
  <si>
    <t>818-819</t>
  </si>
  <si>
    <t>19th-Century Explorers</t>
  </si>
  <si>
    <t>857-858</t>
  </si>
  <si>
    <t>8d</t>
  </si>
  <si>
    <t>Definitive Issues</t>
  </si>
  <si>
    <t>Inauguration of the Independent Postal Service and the First Statutory Council</t>
  </si>
  <si>
    <t>28c</t>
  </si>
  <si>
    <t>The 25th Anniversary of the Territorial Status under Australian Administration</t>
  </si>
  <si>
    <t>"Operation Drake" - Round the World Expedition and the 400th Anniversary of Sir Francis Drake's Circumnavigation of the World</t>
  </si>
  <si>
    <t>Map and aeroplane</t>
  </si>
  <si>
    <t>Aircraft</t>
  </si>
  <si>
    <t>The 100th Anniversary of the Death of Charles Darwin, 1809-1882 and the 150th Anniversary of Charles Darwin's Voyage</t>
  </si>
  <si>
    <t>24c minisheet</t>
  </si>
  <si>
    <t>81-82</t>
  </si>
  <si>
    <t>The 125th Anniversary of Annexation of Cocos Islands to British Empire</t>
  </si>
  <si>
    <t>The 75th Anniversary of the Boy Scout Movement</t>
  </si>
  <si>
    <t>International Stamp Exhibition "Ausipex '84" - Melbourne, Australia</t>
  </si>
  <si>
    <t>$2 minisheet</t>
  </si>
  <si>
    <t>The 25th Anniversary of the First Cocos Islands Stamps</t>
  </si>
  <si>
    <t>International Stamp Exhibition "New Zealand 1990" - Issue of 1988 Overprinted with Logo and "NEW ZEALAND 1990 24 AUG 2 SEP AUCKLAND"</t>
  </si>
  <si>
    <t>Education</t>
  </si>
  <si>
    <t>Transfer of Postal Service to Australia Post</t>
  </si>
  <si>
    <t>305-324</t>
  </si>
  <si>
    <t>Sea-birds of North Keeling Island</t>
  </si>
  <si>
    <t>332-333</t>
  </si>
  <si>
    <t>Map North Keeling Island</t>
  </si>
  <si>
    <t>Maps of Cocos</t>
  </si>
  <si>
    <t>Aviation - Airplanes</t>
  </si>
  <si>
    <t>525-528</t>
  </si>
  <si>
    <t>Minisheet $1</t>
  </si>
  <si>
    <t>Ball Bay</t>
  </si>
  <si>
    <t>emerald green</t>
  </si>
  <si>
    <t>reddish violet</t>
  </si>
  <si>
    <t>purple red</t>
  </si>
  <si>
    <t>brownish purple</t>
  </si>
  <si>
    <t>purple carmine</t>
  </si>
  <si>
    <t>greyish green</t>
  </si>
  <si>
    <t>5 1/2p</t>
  </si>
  <si>
    <t>Bloody Bridge</t>
  </si>
  <si>
    <t>Previous Issues Surcharged</t>
  </si>
  <si>
    <t>The 125th Anniversary of Annexation of Norfolk Island to Van Diemen's Land</t>
  </si>
  <si>
    <t>Visit of Queen Elizabeth II to Norfolk Island</t>
  </si>
  <si>
    <t>The 100th Anniversary of U.P.U.</t>
  </si>
  <si>
    <t>164-167</t>
  </si>
  <si>
    <t>The 150th Anniversary of Second Settlement</t>
  </si>
  <si>
    <t>The 200th Anniversary of American Revolution</t>
  </si>
  <si>
    <t>The 200th Anniversary of Captain Cook's Landing in Hawaii</t>
  </si>
  <si>
    <t>Hawaii islands</t>
  </si>
  <si>
    <t>Scouts Movement - Self-Adhesive</t>
  </si>
  <si>
    <t>Map - self-adhesive</t>
  </si>
  <si>
    <t>The 50th Anniversary of Scout Movement</t>
  </si>
  <si>
    <t>The 100th Anniversary of the Death of Sir Rowland Hill</t>
  </si>
  <si>
    <t>Philip and Nepean Islands</t>
  </si>
  <si>
    <t>Cemetery Bay Beach</t>
  </si>
  <si>
    <t>Philip Island from Point Ross</t>
  </si>
  <si>
    <t>Pitcairn Island</t>
  </si>
  <si>
    <t>The 200th Anniversary of the Mutiny on the "Bounty"</t>
  </si>
  <si>
    <t>History of the Norfolk Islanders - Settlement on Pitcairn Island</t>
  </si>
  <si>
    <t>Sydney Bay, Kingston</t>
  </si>
  <si>
    <t>Amateur Radio</t>
  </si>
  <si>
    <t>Tourism - Historic Buildings of Kingston</t>
  </si>
  <si>
    <t>535-539</t>
  </si>
  <si>
    <t>Hills behind Kingston</t>
  </si>
  <si>
    <t>The 50th Anniversary of Stamps in Norfolk Island</t>
  </si>
  <si>
    <t>National New Zealand Stamp Exhibition "CANPEX 2000" - Christchurch, New Zealand</t>
  </si>
  <si>
    <t>Minisheet $1.20</t>
  </si>
  <si>
    <t>New Millennium - Children's Drawings</t>
  </si>
  <si>
    <t>Islands</t>
  </si>
  <si>
    <t>The 100th Anniversary of First Motorized Flight by the Wright Brothers</t>
  </si>
  <si>
    <t>Norfolk Island and Qantas plane</t>
  </si>
  <si>
    <t>The 150th Anniversary of the Pitcairn Migration</t>
  </si>
  <si>
    <t>Iconic Activities - Self Adhesive Stamps</t>
  </si>
  <si>
    <t>Trans-Tasman FMX</t>
  </si>
  <si>
    <t>Motorbike and island</t>
  </si>
  <si>
    <t>The 35th Anniversary of Quota International on Norfolk Island</t>
  </si>
  <si>
    <t>Phillip Island Landscapes</t>
  </si>
  <si>
    <t>n/a</t>
  </si>
  <si>
    <t>Pink Diamond</t>
  </si>
  <si>
    <t>Rhodonite</t>
  </si>
  <si>
    <t>Golden Sapphire</t>
  </si>
  <si>
    <t>Fluorite</t>
  </si>
  <si>
    <t>GVP #</t>
  </si>
  <si>
    <t>Last eruption</t>
  </si>
  <si>
    <t>na</t>
  </si>
  <si>
    <t>The Nut, Tasmania</t>
  </si>
  <si>
    <t>Teide, Tenerife</t>
  </si>
  <si>
    <t>The Grampians, W Victoria Volc Province</t>
  </si>
  <si>
    <t>Nandroya Falls, Malanda shield volcano, Qld</t>
  </si>
  <si>
    <t>Sheep, Western Victoria Volcanics Province</t>
  </si>
  <si>
    <t>MacKenzie Falls,  W Victoria Volc Province, Grampians</t>
  </si>
  <si>
    <t>Gondwana Rainforests, remnant shield volcano, NSW/Qld</t>
  </si>
  <si>
    <t>Glasshouse Mts (Mt Beerwah &amp; Mt Coonowrin), Qld</t>
  </si>
  <si>
    <t>Mt William, Grampians, Victoria. Not a volcano.</t>
  </si>
  <si>
    <t>Undara lava tubes, shield volcano, Nth Qld</t>
  </si>
  <si>
    <t>Anzac Peak (Big Ben), Heard Island</t>
  </si>
  <si>
    <t>Big Ben, Heard Island</t>
  </si>
  <si>
    <t>Big Ben &amp; Mt Dixon, Heard Island</t>
  </si>
  <si>
    <t>Budj Bim / Mount Eccles, W Victoria Volc Province</t>
  </si>
  <si>
    <t>Blue Lake, Mt Gambier, Sth Aust</t>
  </si>
  <si>
    <t>STAMPWORLD ISSUE</t>
  </si>
  <si>
    <t>33 kya</t>
  </si>
  <si>
    <t>7 mya</t>
  </si>
  <si>
    <t>3 mya</t>
  </si>
  <si>
    <t>1 mya</t>
  </si>
  <si>
    <t>20 mya</t>
  </si>
  <si>
    <t>25 mya</t>
  </si>
  <si>
    <t>2.3 mya</t>
  </si>
  <si>
    <t>10 mya</t>
  </si>
  <si>
    <t>30 kya</t>
  </si>
  <si>
    <t>7 kya</t>
  </si>
  <si>
    <t>2.9 kya</t>
  </si>
  <si>
    <t>Glenn owned</t>
  </si>
  <si>
    <t>Y</t>
  </si>
  <si>
    <t>Cost</t>
  </si>
  <si>
    <t>N</t>
  </si>
  <si>
    <t>RYUKYU IS - Amami District</t>
  </si>
  <si>
    <t>RYUKYU IS - Miyako District</t>
  </si>
  <si>
    <t>RYUKYU IS - Okinawa District</t>
  </si>
  <si>
    <t>RYUKYU IS - Yaeyama District</t>
  </si>
  <si>
    <t>CHINA</t>
  </si>
  <si>
    <t>TAIWAN</t>
  </si>
  <si>
    <t>Birds &amp; Landscapes</t>
  </si>
  <si>
    <t>Landscapes &amp; Birds - Thick paper</t>
  </si>
  <si>
    <t>Zealandia</t>
  </si>
  <si>
    <t>68a</t>
  </si>
  <si>
    <t>First Pictorials</t>
  </si>
  <si>
    <t>Penny Universal - Zealandia</t>
  </si>
  <si>
    <t>King George V</t>
  </si>
  <si>
    <t>The 100th Anniversary of the New Zealand Railway</t>
  </si>
  <si>
    <t>Tongariro National Park - Third Pictorials</t>
  </si>
  <si>
    <t>Local Motifs - Exports</t>
  </si>
  <si>
    <t>Lake Scenes</t>
  </si>
  <si>
    <t>Mountain Views</t>
  </si>
  <si>
    <t>Offshore Islands</t>
  </si>
  <si>
    <t>Anniversaries and Metrication</t>
  </si>
  <si>
    <t>Centenaries</t>
  </si>
  <si>
    <t>Anniversaries and Events</t>
  </si>
  <si>
    <t>Harbours</t>
  </si>
  <si>
    <t>River Scenes</t>
  </si>
  <si>
    <t>New Zealand Scenes</t>
  </si>
  <si>
    <t>Mineral - Nephrite</t>
  </si>
  <si>
    <t>Mineral - Agate</t>
  </si>
  <si>
    <t>Mineral - Iron pyrite</t>
  </si>
  <si>
    <t>Mineral - Amethyst</t>
  </si>
  <si>
    <t>Mineral - Carnelian</t>
  </si>
  <si>
    <t>Mineral - Native sulphur</t>
  </si>
  <si>
    <t>Beautiful New Zealand</t>
  </si>
  <si>
    <t>Ski-slope Scenery</t>
  </si>
  <si>
    <t>1019b</t>
  </si>
  <si>
    <t>The 150th Anniversary of European Settlements</t>
  </si>
  <si>
    <t>Rock Formations</t>
  </si>
  <si>
    <t>1315-1320</t>
  </si>
  <si>
    <t>New Zealand Golf Courses</t>
  </si>
  <si>
    <t>Farmyard Animals - New Value</t>
  </si>
  <si>
    <t>New Zealand Scenery - Self-Adhesive Coil Stamps</t>
  </si>
  <si>
    <t>1560-1565</t>
  </si>
  <si>
    <t>Scenic Trains</t>
  </si>
  <si>
    <t>International Stamp Exhibition "ISREAL '98" - Tel Aviv, Isreal - Fly Fishing</t>
  </si>
  <si>
    <t>The 100th Anniversary of the 1898 Pictorial Stamps</t>
  </si>
  <si>
    <t>Scenic Skies</t>
  </si>
  <si>
    <t>Millennium Series - Urban Transformations</t>
  </si>
  <si>
    <t>Scenic Walks</t>
  </si>
  <si>
    <t>1858-1863</t>
  </si>
  <si>
    <t>Egmont Palmpex 99</t>
  </si>
  <si>
    <t>Chinese New Year - Year of the Dragon - Maori Spirits and Guardians</t>
  </si>
  <si>
    <t>Scenic Reflections</t>
  </si>
  <si>
    <t>The 100th Anniversary of Tourism</t>
  </si>
  <si>
    <t>1941a</t>
  </si>
  <si>
    <t>Scenic Coastlines</t>
  </si>
  <si>
    <t>Scenic Coastlines - Self-Adhesive</t>
  </si>
  <si>
    <t>2116-2118</t>
  </si>
  <si>
    <t>America's Cup</t>
  </si>
  <si>
    <t>International Stamp Exhibition "MELBOURNE '02" - Australia - America's Cup</t>
  </si>
  <si>
    <t>Scenic Waterways</t>
  </si>
  <si>
    <t>New Zealand Scenery - Self-Adhesive</t>
  </si>
  <si>
    <t>2267a</t>
  </si>
  <si>
    <t>The Lord of the Rings - New Zealand Home of Middle-Earth</t>
  </si>
  <si>
    <t>2285-2292</t>
  </si>
  <si>
    <t>2291-2292</t>
  </si>
  <si>
    <t>2311a</t>
  </si>
  <si>
    <t>2327-2331</t>
  </si>
  <si>
    <t>2327-2332</t>
  </si>
  <si>
    <t>2482-2486</t>
  </si>
  <si>
    <t>Scenic Definitives - Self-Adhesive</t>
  </si>
  <si>
    <t>National Stamp Exhibition "TARAPEX 2008" - New Plymouth - Children's Health</t>
  </si>
  <si>
    <t>2708-2712</t>
  </si>
  <si>
    <t>2747-2770</t>
  </si>
  <si>
    <t>2873-2897</t>
  </si>
  <si>
    <t>International Stamp Exhibition PHILANIPPON 2011 - Yokohama, Japan</t>
  </si>
  <si>
    <t>3001-3006</t>
  </si>
  <si>
    <t>3069-3088</t>
  </si>
  <si>
    <t>3168-3187</t>
  </si>
  <si>
    <t>2306-2311</t>
  </si>
  <si>
    <t>3375-3380</t>
  </si>
  <si>
    <t>3445-3454</t>
  </si>
  <si>
    <t>3524-3528</t>
  </si>
  <si>
    <t>3535-3548</t>
  </si>
  <si>
    <t>3634-3638</t>
  </si>
  <si>
    <t>3722-3730</t>
  </si>
  <si>
    <t>Tourism - Te Araroa Trail</t>
  </si>
  <si>
    <t>3731-3736</t>
  </si>
  <si>
    <t>3793-3796</t>
  </si>
  <si>
    <t>135-139</t>
  </si>
  <si>
    <t>Mud pools</t>
  </si>
  <si>
    <t>NEW ZEALAND - PRIVATE - PETE'S POST</t>
  </si>
  <si>
    <t>NEW ZEALAND - PRIVATE - DX MAIL</t>
  </si>
  <si>
    <t>NEW ZEALAND - PRIVATE - FASTWAY</t>
  </si>
  <si>
    <t>NEW ZEALAND - PRIVATE - UNIVERSAL MAIL</t>
  </si>
  <si>
    <t>NL0</t>
  </si>
  <si>
    <t>Dolphins</t>
  </si>
  <si>
    <t>834-837</t>
  </si>
  <si>
    <t>Greeting Stamps</t>
  </si>
  <si>
    <t>Formation of Local Government</t>
  </si>
  <si>
    <t>Local Motives and Queen Elizabeth II</t>
  </si>
  <si>
    <t>Cocoa</t>
  </si>
  <si>
    <t>1911 -1916 Special Delivery Stamp</t>
  </si>
  <si>
    <t>1912 -1916 Special Delivery Stamp</t>
  </si>
  <si>
    <t>1916 -1931 Special Delivery Stamp</t>
  </si>
  <si>
    <t>1917 -1931 Special Delivery Stamp</t>
  </si>
  <si>
    <t>1918 -1931 Special Delivery Stamp</t>
  </si>
  <si>
    <t>296a</t>
  </si>
  <si>
    <t>296b</t>
  </si>
  <si>
    <t>296c</t>
  </si>
  <si>
    <t>Airmail - Issues of 1932 Overprinted with Dornier Do-J flying Boat "Gronland Wal" and "ROUND-THE-WORLD FLIGHT VON GRONAU 1932"</t>
  </si>
  <si>
    <t>1920 -1931 Special Delivery Stamp</t>
  </si>
  <si>
    <t>1921 -1931 Special Delivery Stamp</t>
  </si>
  <si>
    <t>1922 -1931 Special Delivery Stamp</t>
  </si>
  <si>
    <t>1923 -1931 Special Delivery Stamp</t>
  </si>
  <si>
    <t>1906 Special Delivery Stamp</t>
  </si>
  <si>
    <t>For Victims of a Luzon Flood</t>
  </si>
  <si>
    <t>Local Motives (Japanese occupation)</t>
  </si>
  <si>
    <t>Guarding Peaceful Labour</t>
  </si>
  <si>
    <t>543a</t>
  </si>
  <si>
    <t>544a</t>
  </si>
  <si>
    <t>Issues of 1947 Overprinted "MANILA CONFERENCE OF 1954" and Surcharged Value</t>
  </si>
  <si>
    <t>The 50th Anniversary of Rotary International</t>
  </si>
  <si>
    <t>597a</t>
  </si>
  <si>
    <t>The 10th World Scout Jamboree, Manila</t>
  </si>
  <si>
    <t>Issues of 1950, 1954 and 1955 Surcharged</t>
  </si>
  <si>
    <t>Malaria Eradication</t>
  </si>
  <si>
    <t>Airmail - The 3rd Anniversary of the Taal Volcano Eruption (1965)</t>
  </si>
  <si>
    <t>Airmail - The 2nd Anniversary of the Taal Volcano Eruption (1965)</t>
  </si>
  <si>
    <t>The 50th Anniversary of Philippines National Bank</t>
  </si>
  <si>
    <t>Mindanao volc</t>
  </si>
  <si>
    <t>Issue of 1966 Surcharged FIVE 5s</t>
  </si>
  <si>
    <t>The 75th Anniversary of Lands Bureau</t>
  </si>
  <si>
    <t>1542-1546</t>
  </si>
  <si>
    <t>The 50th Anniversary of Davao City</t>
  </si>
  <si>
    <t>multi on yellow</t>
  </si>
  <si>
    <t>multi on white</t>
  </si>
  <si>
    <t>2226-2229</t>
  </si>
  <si>
    <t>The 150th Anniversary of Philippines-Switzerland Diplomatic Relations</t>
  </si>
  <si>
    <t>3414-3417</t>
  </si>
  <si>
    <t>3804-3805</t>
  </si>
  <si>
    <t>The 50th Anniversary of Diplomatic Relations with Japan</t>
  </si>
  <si>
    <t>4082-4085</t>
  </si>
  <si>
    <t>NORFOLK ISLAND (to 2020)</t>
  </si>
  <si>
    <t>INDONESIA (to 2020)</t>
  </si>
  <si>
    <t>INDONESIA - DJOKJAKARTA</t>
  </si>
  <si>
    <t>INDONESIA - REPUBLIC</t>
  </si>
  <si>
    <t>COCOS (KEELING) ISLAND (to 2020)</t>
  </si>
  <si>
    <t>CHRISTMAS ISLAND (to 2020)</t>
  </si>
  <si>
    <t>5437-5442</t>
  </si>
  <si>
    <t>1000y</t>
  </si>
  <si>
    <t>7221-7230</t>
  </si>
  <si>
    <t>UNESCO World Heritage - Tomioka Silk Mill and Related Sites</t>
  </si>
  <si>
    <t>7304-7313</t>
  </si>
  <si>
    <t>Overseas World Heritage</t>
  </si>
  <si>
    <t>7314-7318</t>
  </si>
  <si>
    <t>Greetings Stamps - Hello Kitty - Regional Issues</t>
  </si>
  <si>
    <t>Flowers of Echigo Issue of 2002 Re-issued with New Value</t>
  </si>
  <si>
    <t>Happy Greetings</t>
  </si>
  <si>
    <t>52y</t>
  </si>
  <si>
    <t>7457-7466</t>
  </si>
  <si>
    <t>92y</t>
  </si>
  <si>
    <t>7477-7486</t>
  </si>
  <si>
    <t>Japanese Night Views</t>
  </si>
  <si>
    <t>7657-7666</t>
  </si>
  <si>
    <t>Tourism - Greetings from Japan</t>
  </si>
  <si>
    <t>7708-7709</t>
  </si>
  <si>
    <t>7710-7711</t>
  </si>
  <si>
    <t>7752-7761</t>
  </si>
  <si>
    <t>The 60th Anniversary of the Local Government Law - Tokyo</t>
  </si>
  <si>
    <t>7833-7836</t>
  </si>
  <si>
    <t>7838-7884</t>
  </si>
  <si>
    <t>7942-7946</t>
  </si>
  <si>
    <t>Traditional Japanese Design</t>
  </si>
  <si>
    <t>7959-7968</t>
  </si>
  <si>
    <t>7969-7978</t>
  </si>
  <si>
    <t>Famous Landscapes and Edo Beauty - Ukiyoe</t>
  </si>
  <si>
    <t>8029-8038</t>
  </si>
  <si>
    <t>Mountain Day</t>
  </si>
  <si>
    <t>8069-8078</t>
  </si>
  <si>
    <t>Happy Greetings - Japanese Style</t>
  </si>
  <si>
    <t>Yakedake</t>
  </si>
  <si>
    <t>Flora &amp; Fauna - Natural Monuments, Kamikochi</t>
  </si>
  <si>
    <t>8153-8162</t>
  </si>
  <si>
    <t>Establishment of World Tsunami Awareness Day</t>
  </si>
  <si>
    <t>Natural Monuments - Oze</t>
  </si>
  <si>
    <t>8464-8473</t>
  </si>
  <si>
    <t>8546-8555</t>
  </si>
  <si>
    <t>8675-8684</t>
  </si>
  <si>
    <t>Greetings Stamps - Winter</t>
  </si>
  <si>
    <t>Tourism - My Journey</t>
  </si>
  <si>
    <t>8961-8970</t>
  </si>
  <si>
    <t>8971-8980</t>
  </si>
  <si>
    <t>Tourism - My Journey - Mt. Fuji</t>
  </si>
  <si>
    <t>120y</t>
  </si>
  <si>
    <t>8981-8985</t>
  </si>
  <si>
    <t>Flora and Fauna</t>
  </si>
  <si>
    <t>9006-9015</t>
  </si>
  <si>
    <t>UNESCO World Heritage - Munakata, Okinoshima and Kami Inland Island</t>
  </si>
  <si>
    <t>9142‑9151</t>
  </si>
  <si>
    <t>The 150th Anniversary of Diplomatic Relations with Sweden</t>
  </si>
  <si>
    <t>9192‑9201</t>
  </si>
  <si>
    <t>Rugby World Cup 2019 - Japan</t>
  </si>
  <si>
    <t>82y+10y</t>
  </si>
  <si>
    <t>9222-9228</t>
  </si>
  <si>
    <t>My Journey</t>
  </si>
  <si>
    <t>9264-9273</t>
  </si>
  <si>
    <t>9324-9333</t>
  </si>
  <si>
    <t>Overseas Greetings Stamps - Mount Fuji</t>
  </si>
  <si>
    <t>Trains - Railroads</t>
  </si>
  <si>
    <t>8y pair</t>
  </si>
  <si>
    <t>9394-9395</t>
  </si>
  <si>
    <t>The 150th Anniversary of Modern Survey</t>
  </si>
  <si>
    <t>9637-9646</t>
  </si>
  <si>
    <t>The 74th National Sports Festival, Ibaraki</t>
  </si>
  <si>
    <t>9770‑9779</t>
  </si>
  <si>
    <t>84y</t>
  </si>
  <si>
    <t>The 100th Anniversary of the Japan Art Academy</t>
  </si>
  <si>
    <t>9838-9847</t>
  </si>
  <si>
    <t>9851‑9860</t>
  </si>
  <si>
    <t>The 150th Anniversary of Diplomatic Relations with Hungary - Joint Issue with Hungary</t>
  </si>
  <si>
    <t>9887‑9896</t>
  </si>
  <si>
    <t>Traditional Colors - Winter</t>
  </si>
  <si>
    <t>9943‑9952</t>
  </si>
  <si>
    <t>NEW ZEALAND - LIFE INSURANCE</t>
  </si>
  <si>
    <t>431a</t>
  </si>
  <si>
    <t>41a</t>
  </si>
  <si>
    <t>44b</t>
  </si>
  <si>
    <t>41d</t>
  </si>
  <si>
    <t>792d</t>
  </si>
  <si>
    <t>231g</t>
  </si>
  <si>
    <t>231h</t>
  </si>
  <si>
    <t>231i</t>
  </si>
  <si>
    <t>231jk</t>
  </si>
  <si>
    <t>788a</t>
  </si>
  <si>
    <t>788b</t>
  </si>
  <si>
    <t>1361c</t>
  </si>
  <si>
    <t>C11</t>
  </si>
  <si>
    <t>C12</t>
  </si>
  <si>
    <t>C23</t>
  </si>
  <si>
    <t>C75</t>
  </si>
  <si>
    <t>C77</t>
  </si>
  <si>
    <t>O22</t>
  </si>
  <si>
    <t>O23</t>
  </si>
  <si>
    <t>C34</t>
  </si>
  <si>
    <t>RA24a</t>
  </si>
  <si>
    <t>E2</t>
  </si>
  <si>
    <t>407a</t>
  </si>
  <si>
    <t>329a</t>
  </si>
  <si>
    <t>407b</t>
  </si>
  <si>
    <t>323a</t>
  </si>
  <si>
    <t>766a</t>
  </si>
  <si>
    <t>1559a</t>
  </si>
  <si>
    <t>1559e</t>
  </si>
  <si>
    <t>25e</t>
  </si>
  <si>
    <t>28a</t>
  </si>
  <si>
    <t>IL86</t>
  </si>
  <si>
    <t>282a?</t>
  </si>
  <si>
    <t>125a</t>
  </si>
  <si>
    <t>125b</t>
  </si>
  <si>
    <t>B12b</t>
  </si>
  <si>
    <t>B12c</t>
  </si>
  <si>
    <t>B1d</t>
  </si>
  <si>
    <t>B1b</t>
  </si>
  <si>
    <t>1695-1704</t>
  </si>
  <si>
    <t>B11a</t>
  </si>
  <si>
    <t>B11b</t>
  </si>
  <si>
    <t>C576a</t>
  </si>
  <si>
    <t>208ac</t>
  </si>
  <si>
    <t>208bd</t>
  </si>
  <si>
    <t>3390-3393</t>
  </si>
  <si>
    <t>211a</t>
  </si>
  <si>
    <t>C76a</t>
  </si>
  <si>
    <t>C177ab</t>
  </si>
  <si>
    <t>137b</t>
  </si>
  <si>
    <t>289b</t>
  </si>
  <si>
    <t>289bc</t>
  </si>
  <si>
    <t>289d</t>
  </si>
  <si>
    <t>289de</t>
  </si>
  <si>
    <t>293c</t>
  </si>
  <si>
    <t>293cd</t>
  </si>
  <si>
    <t>293ce</t>
  </si>
  <si>
    <t>293cf</t>
  </si>
  <si>
    <t>337g</t>
  </si>
  <si>
    <t>337gh</t>
  </si>
  <si>
    <t>2L44a</t>
  </si>
  <si>
    <t>1L90a</t>
  </si>
  <si>
    <t>1L48a</t>
  </si>
  <si>
    <t>452b</t>
  </si>
  <si>
    <t>452c</t>
  </si>
  <si>
    <t>452d</t>
  </si>
  <si>
    <t>452e</t>
  </si>
  <si>
    <t>2515a</t>
  </si>
  <si>
    <t>122a</t>
  </si>
  <si>
    <t>122b</t>
  </si>
  <si>
    <t>123a</t>
  </si>
  <si>
    <t>24a</t>
  </si>
  <si>
    <t>1000m</t>
  </si>
  <si>
    <t>2342e</t>
  </si>
  <si>
    <t>407c</t>
  </si>
  <si>
    <t>C177a</t>
  </si>
  <si>
    <t>ST. KITTS</t>
  </si>
  <si>
    <t>ST. KITTS-NEVIS</t>
  </si>
  <si>
    <t>SOUTH KOREA</t>
  </si>
  <si>
    <t>TOTAL</t>
  </si>
  <si>
    <t>Blanks</t>
  </si>
  <si>
    <t>1035-1037</t>
  </si>
  <si>
    <t>20c (sheet 50)</t>
  </si>
  <si>
    <t>3639a</t>
  </si>
  <si>
    <t>3639b</t>
  </si>
  <si>
    <t>Maxi card</t>
  </si>
  <si>
    <t>3938b</t>
  </si>
  <si>
    <t>3957b</t>
  </si>
  <si>
    <t>3957a</t>
  </si>
  <si>
    <t>3957c</t>
  </si>
  <si>
    <t>Stamp pack</t>
  </si>
  <si>
    <t>3666b</t>
  </si>
  <si>
    <t>3667b</t>
  </si>
  <si>
    <t>3668b</t>
  </si>
  <si>
    <t>2601b</t>
  </si>
  <si>
    <t>AUSTRALIA - LORD HOWE IS</t>
  </si>
  <si>
    <t>Gower Wilson Memorial Hospital Appeal</t>
  </si>
  <si>
    <t>FDC $1.80 x4</t>
  </si>
  <si>
    <t>3668a</t>
  </si>
  <si>
    <t>FDCa</t>
  </si>
  <si>
    <t>FDCb</t>
  </si>
  <si>
    <t>Australian Birds, LHI postmark</t>
  </si>
  <si>
    <t>Lord Howe Island Courier Post FDC</t>
  </si>
  <si>
    <t>1150a</t>
  </si>
  <si>
    <t>2601a</t>
  </si>
  <si>
    <t>2952a</t>
  </si>
  <si>
    <t>3383-3384</t>
  </si>
  <si>
    <t>Cost per country</t>
  </si>
  <si>
    <t>Multi</t>
  </si>
  <si>
    <t>B69-B76</t>
  </si>
  <si>
    <t>B69-B70</t>
  </si>
  <si>
    <t>Letter</t>
  </si>
  <si>
    <t>508a</t>
  </si>
  <si>
    <t>FDC 15s</t>
  </si>
  <si>
    <t>546-548</t>
  </si>
  <si>
    <t>Comm cover</t>
  </si>
  <si>
    <t>582-584</t>
  </si>
  <si>
    <t>Agung, Bali &amp; Merapi</t>
  </si>
  <si>
    <t>Founding of the Republic</t>
  </si>
  <si>
    <t>Asian Games - New Delhi</t>
  </si>
  <si>
    <t>Natural Disasters Relief Fund Surcharged</t>
  </si>
  <si>
    <t>151-158</t>
  </si>
  <si>
    <t>Agricultural Products</t>
  </si>
  <si>
    <t>Flood Relief Fund - Agricultural Products Stamps of 1960 Overprinted "BENTJANA ALAM 1961" and Surtaxed</t>
  </si>
  <si>
    <t>Tourist Publicity</t>
  </si>
  <si>
    <t>323b</t>
  </si>
  <si>
    <t>332-334</t>
  </si>
  <si>
    <t>335-337</t>
  </si>
  <si>
    <t>338-339</t>
  </si>
  <si>
    <t>340-341</t>
  </si>
  <si>
    <t>Ramayana Dancers</t>
  </si>
  <si>
    <t>366-368a</t>
  </si>
  <si>
    <t>The 12th Pacific Area Travel Association Conference, Jakarta</t>
  </si>
  <si>
    <t>425-428a</t>
  </si>
  <si>
    <t>??Java</t>
  </si>
  <si>
    <t>Freedom from Hunger</t>
  </si>
  <si>
    <t>orange &amp; white</t>
  </si>
  <si>
    <t>Bali Volcano Disaster Fund Surctaxed</t>
  </si>
  <si>
    <t>B155-B155</t>
  </si>
  <si>
    <t>448-449</t>
  </si>
  <si>
    <t>Aerogram</t>
  </si>
  <si>
    <t>Agung</t>
  </si>
  <si>
    <t>National Disaster Fund Surtaxed</t>
  </si>
  <si>
    <t>635-638a</t>
  </si>
  <si>
    <t>637-638b</t>
  </si>
  <si>
    <t>653a</t>
  </si>
  <si>
    <t>Tourism in Bali</t>
  </si>
  <si>
    <t>"Visit ASEAN Year"</t>
  </si>
  <si>
    <t>729a</t>
  </si>
  <si>
    <t>50r minisheet</t>
  </si>
  <si>
    <t>65r</t>
  </si>
  <si>
    <t>Borobudur, Merapi</t>
  </si>
  <si>
    <t>UNESCO "Save Borobudur Temple" Campaign</t>
  </si>
  <si>
    <t>The 30th Anniversary of Independence</t>
  </si>
  <si>
    <t>The 50th Anniversary of 1st England-Australia Flight by Ross and Keith Smith</t>
  </si>
  <si>
    <t>The 25th Anniversary of E.C.A.F.E.</t>
  </si>
  <si>
    <t>Maninjau</t>
  </si>
  <si>
    <t>885a</t>
  </si>
  <si>
    <t>75r block 8</t>
  </si>
  <si>
    <t>Reforestation Week</t>
  </si>
  <si>
    <t>??, reforestation</t>
  </si>
  <si>
    <t>20r</t>
  </si>
  <si>
    <t>The 30th Anniversary of Garuda Indonesian Airways</t>
  </si>
  <si>
    <t>Adventure Sports</t>
  </si>
  <si>
    <t>150r</t>
  </si>
  <si>
    <t>Asia-Pacific Scout Jamboree</t>
  </si>
  <si>
    <t>Provincial Arms</t>
  </si>
  <si>
    <t>Rinjani, west nusa tanggara</t>
  </si>
  <si>
    <t>?? Java</t>
  </si>
  <si>
    <t>Borobudur Temple</t>
  </si>
  <si>
    <t>World Communications Year</t>
  </si>
  <si>
    <t>The 100th Anniversary of Krakatoa Volcanic Eruption</t>
  </si>
  <si>
    <t>1153-1154</t>
  </si>
  <si>
    <t>Economic Census</t>
  </si>
  <si>
    <t>?? (Borobudur, Merapi)</t>
  </si>
  <si>
    <t>The 4th Five-Year Plan</t>
  </si>
  <si>
    <t>1280-1282</t>
  </si>
  <si>
    <t>Bromo and Bratan</t>
  </si>
  <si>
    <t>Plants</t>
  </si>
  <si>
    <t>The 130th Anniversary of 1st Netherlands Indies Stamps</t>
  </si>
  <si>
    <t>International Stamp Exhibition "Philakorea 1994" - Seoul, Korea</t>
  </si>
  <si>
    <t>350r s/s</t>
  </si>
  <si>
    <t>1532a</t>
  </si>
  <si>
    <t>1549a</t>
  </si>
  <si>
    <t>Merapi and Fuji</t>
  </si>
  <si>
    <t>1250r minisheet</t>
  </si>
  <si>
    <t>2000r minisheet</t>
  </si>
  <si>
    <t>1743a</t>
  </si>
  <si>
    <t>2000r special ed</t>
  </si>
  <si>
    <t>Association of Southeast Asian Nations Council on Petroleum Conference, Jakarta</t>
  </si>
  <si>
    <t>1804-1823</t>
  </si>
  <si>
    <t>1824a</t>
  </si>
  <si>
    <t>1804-1823a</t>
  </si>
  <si>
    <t>Info card</t>
  </si>
  <si>
    <t>Presentation pack</t>
  </si>
  <si>
    <t>Tektite, mineral</t>
  </si>
  <si>
    <t>Anethyst, mineral</t>
  </si>
  <si>
    <t>Football World Cup - France</t>
  </si>
  <si>
    <t>1839a</t>
  </si>
  <si>
    <t>1845-1846</t>
  </si>
  <si>
    <t>1845-1846a</t>
  </si>
  <si>
    <t>FDC 2 x 700r</t>
  </si>
  <si>
    <t>FDC 2 x 700r, 1 x 2500r</t>
  </si>
  <si>
    <t>500r x 30 s/s</t>
  </si>
  <si>
    <t>1918-1937</t>
  </si>
  <si>
    <t>The 50th Anniversary of Gadjah Mada University, Yogyakarkta</t>
  </si>
  <si>
    <t>1976a</t>
  </si>
  <si>
    <t>1976b</t>
  </si>
  <si>
    <t>Special edition</t>
  </si>
  <si>
    <t>?? Eruption</t>
  </si>
  <si>
    <t>The 125th Anniversary of Universal Postal Union</t>
  </si>
  <si>
    <t>2023-2025</t>
  </si>
  <si>
    <t>International Stamp Exhibition "Indonesia 2000" - Bandung, Indonesia - Gemstones</t>
  </si>
  <si>
    <t>"The Red and White Flag"</t>
  </si>
  <si>
    <t>2001 International Stamp Exhibition "PHILANIPPON '01" - Tokyo, Japan</t>
  </si>
  <si>
    <t>10,000r minisheet</t>
  </si>
  <si>
    <t>1000r x 20 s/s</t>
  </si>
  <si>
    <t>2201-2205</t>
  </si>
  <si>
    <t>Art - Paintings</t>
  </si>
  <si>
    <t>1500r x 20 s/s</t>
  </si>
  <si>
    <t>2268-2287</t>
  </si>
  <si>
    <t>Volcanoes - The 50th Anniversary of Ascent of Mount Everest</t>
  </si>
  <si>
    <t>2292-2296</t>
  </si>
  <si>
    <t>5 x volcanoes</t>
  </si>
  <si>
    <t>2292-2296a</t>
  </si>
  <si>
    <t>FDC x 3 stamps</t>
  </si>
  <si>
    <t>Krakatau, Merapi, Kerinci</t>
  </si>
  <si>
    <t>2292-2296b</t>
  </si>
  <si>
    <t>FDC x 2 stamps</t>
  </si>
  <si>
    <t>Tambora, Ruang</t>
  </si>
  <si>
    <t>National Stamp Exhibition "EMMITAN PHILEX 2003" - Surabaya, Indonesia - In 4 Different Margin Colors and 1 with Signature (Shown)</t>
  </si>
  <si>
    <t>3,000r minisheet</t>
  </si>
  <si>
    <t>2310-2311a</t>
  </si>
  <si>
    <t>2310-2311b</t>
  </si>
  <si>
    <t>2310-2311c</t>
  </si>
  <si>
    <t>2310-2311d</t>
  </si>
  <si>
    <t>2310-2311e</t>
  </si>
  <si>
    <t>2310-2311f</t>
  </si>
  <si>
    <t>2310-2311g</t>
  </si>
  <si>
    <t>3,000r x2 s/s</t>
  </si>
  <si>
    <t>2372-2391</t>
  </si>
  <si>
    <t>2391a</t>
  </si>
  <si>
    <t>FDC 5 x 1500</t>
  </si>
  <si>
    <t>2386b</t>
  </si>
  <si>
    <t>2431-2450</t>
  </si>
  <si>
    <t>6000 x 4 minisheet</t>
  </si>
  <si>
    <t>National Stamp Exhibition "PANFILA 2005" - Banten, Indonesia</t>
  </si>
  <si>
    <t>2506-2519</t>
  </si>
  <si>
    <t>2500r s/s (Japan)</t>
  </si>
  <si>
    <t>2652-2661a</t>
  </si>
  <si>
    <t>2652-2661b</t>
  </si>
  <si>
    <t>2500r s/s (Indo)</t>
  </si>
  <si>
    <t>2653a</t>
  </si>
  <si>
    <t>FDC 2500r</t>
  </si>
  <si>
    <t>2652a</t>
  </si>
  <si>
    <t>2718-2728</t>
  </si>
  <si>
    <t>2784-2787</t>
  </si>
  <si>
    <t>2789-2799</t>
  </si>
  <si>
    <t>2500r s/s x 11</t>
  </si>
  <si>
    <t>1500r s/s x 11</t>
  </si>
  <si>
    <t>2876-2886</t>
  </si>
  <si>
    <t>3039-3043</t>
  </si>
  <si>
    <t>2500r info envelope</t>
  </si>
  <si>
    <t>Manado Tua</t>
  </si>
  <si>
    <t>3103-3105</t>
  </si>
  <si>
    <t>3281-3284</t>
  </si>
  <si>
    <t>3331a</t>
  </si>
  <si>
    <t>3000r x 15 s/s</t>
  </si>
  <si>
    <t>5000r x 8 s/s</t>
  </si>
  <si>
    <t>Bank Tabungan Post</t>
  </si>
  <si>
    <t>1950?</t>
  </si>
  <si>
    <r>
      <t>ADEN</t>
    </r>
    <r>
      <rPr>
        <sz val="9"/>
        <rFont val="Arial"/>
        <family val="2"/>
      </rPr>
      <t xml:space="preserve"> (ends 1964)</t>
    </r>
  </si>
  <si>
    <t>International Stamp Exhibition "EXPO '70" in Osaka - Japan - Mountains</t>
  </si>
  <si>
    <r>
      <t>ABU DHABI</t>
    </r>
    <r>
      <rPr>
        <sz val="9"/>
        <rFont val="Arial"/>
        <family val="2"/>
      </rPr>
      <t xml:space="preserve"> (ends 1972)</t>
    </r>
  </si>
  <si>
    <r>
      <t>AFARS AND ISSAS</t>
    </r>
    <r>
      <rPr>
        <sz val="9"/>
        <rFont val="Arial"/>
        <family val="2"/>
      </rPr>
      <t xml:space="preserve"> (ends 1977)</t>
    </r>
  </si>
  <si>
    <t>Airmail - Map of Afars and Issas</t>
  </si>
  <si>
    <t>Lake Abbe</t>
  </si>
  <si>
    <t>Stamps of New Zealand Overprinted in Red or Blue</t>
  </si>
  <si>
    <t>Stamp of New Zealand Overprinted in Red or Blue</t>
  </si>
  <si>
    <t>1917 -1920 Stamps of New Zealand Overprinted in Red or Blue</t>
  </si>
  <si>
    <t>Perkins, Bacon Pictorials</t>
  </si>
  <si>
    <t>The 185th Anniversary of Captain William Bligh's Discovery of Aitutaki - For Airmail See Number 117-122</t>
  </si>
  <si>
    <t>Aitutaki map</t>
  </si>
  <si>
    <t>The 100th Anniversary of the Universal Postal Union</t>
  </si>
  <si>
    <t>115-116</t>
  </si>
  <si>
    <t>50c x 2 s/s</t>
  </si>
  <si>
    <t>Airmail - See Also Number 107-112</t>
  </si>
  <si>
    <t>The 25th Anniversary of Queen Elizabeth II's Accession</t>
  </si>
  <si>
    <t>50c s/s</t>
  </si>
  <si>
    <t>261-264</t>
  </si>
  <si>
    <t>The 200th Anniversary of the Death of Captain James Cook, 1728-1779</t>
  </si>
  <si>
    <t>317-318</t>
  </si>
  <si>
    <t>75c s/s</t>
  </si>
  <si>
    <t>331-336</t>
  </si>
  <si>
    <t>30c s/s</t>
  </si>
  <si>
    <t>Commonwealth Day</t>
  </si>
  <si>
    <t>96c</t>
  </si>
  <si>
    <t>Egmont &amp; Aitutaki map</t>
  </si>
  <si>
    <t>International Stamp Exhibition "Ausipex '84" - Melbourne, Australia - Issues of 1984 Surcharged 5c</t>
  </si>
  <si>
    <t>60c + 5c</t>
  </si>
  <si>
    <t>96c + 5c</t>
  </si>
  <si>
    <t>555-557</t>
  </si>
  <si>
    <t>International Stamp Exhibition "Stampex '86" - Adelaide, Australia - Issues of 1984 Surcharged 5c</t>
  </si>
  <si>
    <t>$1.40 + 5c</t>
  </si>
  <si>
    <t>605-607</t>
  </si>
  <si>
    <t>Olympic Games - Sydney, Australia</t>
  </si>
  <si>
    <t>Cook Islands</t>
  </si>
  <si>
    <t>782-785</t>
  </si>
  <si>
    <t>Tourism - Aerial Views of the Islands</t>
  </si>
  <si>
    <t>801-815</t>
  </si>
  <si>
    <t>Aitutaki views</t>
  </si>
  <si>
    <r>
      <t>AITUTAKI</t>
    </r>
    <r>
      <rPr>
        <sz val="9"/>
        <rFont val="Arial"/>
        <family val="2"/>
      </rPr>
      <t xml:space="preserve"> (to 2020)</t>
    </r>
  </si>
  <si>
    <t>Airmail - World Exhibition EXPO'70 - Osaka, Japan</t>
  </si>
  <si>
    <t>10rls s/s</t>
  </si>
  <si>
    <t>10rls s/s imperf</t>
  </si>
  <si>
    <t>Enewa, Sapporo</t>
  </si>
  <si>
    <t>The 13th World Boy Scout Jamboree - Asagiri Heights, Japan - Paintings by Katsushika Hokusai</t>
  </si>
  <si>
    <t>Airmail - The 13th World Boy Scout Jamboree - Asagiri Heights, Japan - Paintings by Katsushika Hokusai</t>
  </si>
  <si>
    <t>The 25th Anniversary of UNICEF</t>
  </si>
  <si>
    <t>Japanese Traditions</t>
  </si>
  <si>
    <t>5rls s/s</t>
  </si>
  <si>
    <t>Airmail - Japanese Traditions</t>
  </si>
  <si>
    <t>Airmail - Winter Olympic Games - Sapporo, Japan 1972</t>
  </si>
  <si>
    <t>5rls s/s imperf</t>
  </si>
  <si>
    <t>Winter Olympic Games - Sapporo, Japan 1972</t>
  </si>
  <si>
    <t>Venice and Pompeii</t>
  </si>
  <si>
    <t>1.25r</t>
  </si>
  <si>
    <t>2.5r</t>
  </si>
  <si>
    <t>Airmail - Locomotives</t>
  </si>
  <si>
    <t>5r s/s imperf</t>
  </si>
  <si>
    <t>Archaeological Discoveries</t>
  </si>
  <si>
    <t>Vesuvius, Pompeii corpse</t>
  </si>
  <si>
    <t>Vesuvius, Pompeii</t>
  </si>
  <si>
    <t>Vesuvius, Pompeii wall paintings</t>
  </si>
  <si>
    <t>Antique Wall Paintings in Pompeii</t>
  </si>
  <si>
    <t>Archaeological Finds from Pompeii - New Value</t>
  </si>
  <si>
    <t>Art from Pompeii</t>
  </si>
  <si>
    <t>Paintings of Young Men from Pompeii</t>
  </si>
  <si>
    <t>Nude Paintings from Pompeii</t>
  </si>
  <si>
    <t>Paintings of Young Women from Pompeii</t>
  </si>
  <si>
    <r>
      <t>AJMAN</t>
    </r>
    <r>
      <rPr>
        <sz val="9"/>
        <rFont val="Arial"/>
        <family val="2"/>
      </rPr>
      <t xml:space="preserve">  (ends 1973)</t>
    </r>
  </si>
  <si>
    <t>12r s/s</t>
  </si>
  <si>
    <t>Airmail - World Exhibition "EXPO '70" - Osaka, Japan</t>
  </si>
  <si>
    <t>15r s/s</t>
  </si>
  <si>
    <t>2.50r</t>
  </si>
  <si>
    <t>1971 Airmail - World Scout Jamboree, Asagiri Heights, Japan</t>
  </si>
  <si>
    <t>Airmail - The 65th Anniversary of Rotary International</t>
  </si>
  <si>
    <t>Enewa, Sapporo, Rotary o/p</t>
  </si>
  <si>
    <t>Airmail - Mammals</t>
  </si>
  <si>
    <t>Kilamanjaro, rhino</t>
  </si>
  <si>
    <r>
      <t>MANAMA</t>
    </r>
    <r>
      <rPr>
        <sz val="9"/>
        <rFont val="Arial"/>
        <family val="2"/>
      </rPr>
      <t xml:space="preserve"> (ends 1972)</t>
    </r>
  </si>
  <si>
    <t>Olympic Games - Tokyo 1964, Japan</t>
  </si>
  <si>
    <t>15L s/s</t>
  </si>
  <si>
    <t>15L s/s imperf</t>
  </si>
  <si>
    <t>670a</t>
  </si>
  <si>
    <t>673a</t>
  </si>
  <si>
    <t>Olympic Games - Tokyo, Japan</t>
  </si>
  <si>
    <t>7L</t>
  </si>
  <si>
    <t>light blue/cobalt blue</t>
  </si>
  <si>
    <t>7L imperf</t>
  </si>
  <si>
    <t>2L s/s</t>
  </si>
  <si>
    <t>2L s/s imperf</t>
  </si>
  <si>
    <t>1436a</t>
  </si>
  <si>
    <t>Football World Cup - Mexico</t>
  </si>
  <si>
    <t>The 19th Anniversary of the International Geological Convention, Algiers</t>
  </si>
  <si>
    <t>Hoggar phonolite dyke</t>
  </si>
  <si>
    <t>The 150th Anniversary of the Death of Katushika Hokusai, Artist, 1760-1849</t>
  </si>
  <si>
    <t>1475-1480</t>
  </si>
  <si>
    <r>
      <t xml:space="preserve">ANGOLA </t>
    </r>
    <r>
      <rPr>
        <sz val="9"/>
        <rFont val="Arial"/>
        <family val="2"/>
      </rPr>
      <t>(to 2020)</t>
    </r>
  </si>
  <si>
    <r>
      <t xml:space="preserve">ALGERIA </t>
    </r>
    <r>
      <rPr>
        <sz val="9"/>
        <rFont val="Arial"/>
        <family val="2"/>
      </rPr>
      <t>(to 2020)</t>
    </r>
  </si>
  <si>
    <r>
      <t>ALBANIA</t>
    </r>
    <r>
      <rPr>
        <sz val="9"/>
        <rFont val="Arial"/>
        <family val="2"/>
      </rPr>
      <t xml:space="preserve"> (to 2020)</t>
    </r>
  </si>
  <si>
    <t>Postage Stamps from St. Kitts and Nevis Overprinted "Independent Anguilla"</t>
  </si>
  <si>
    <r>
      <t xml:space="preserve">ANGUILLA </t>
    </r>
    <r>
      <rPr>
        <sz val="9"/>
        <rFont val="Arial"/>
        <family val="2"/>
      </rPr>
      <t>(to 2016)</t>
    </r>
  </si>
  <si>
    <t>323-329</t>
  </si>
  <si>
    <t>50c on 20c</t>
  </si>
  <si>
    <t>No. 327-329 Surcharged</t>
  </si>
  <si>
    <t>Bariloche</t>
  </si>
  <si>
    <t>Personalities &amp; Local Motifs</t>
  </si>
  <si>
    <t>Antarctic Claims Issue</t>
  </si>
  <si>
    <t>Country Views</t>
  </si>
  <si>
    <t>1971 -1972 Personalities &amp; Local Motifs</t>
  </si>
  <si>
    <t>The 153rd Anniversary of the Political and Military Command for the Malvinas</t>
  </si>
  <si>
    <t>1591-1592</t>
  </si>
  <si>
    <t>Aconcagua International Fair</t>
  </si>
  <si>
    <t>2038-2039</t>
  </si>
  <si>
    <t>National Parks</t>
  </si>
  <si>
    <t>The 100th Anniversary of the First Ascent of Mount Aconcagua</t>
  </si>
  <si>
    <t>The 50th Anniversary of the Deception Antarctic Base</t>
  </si>
  <si>
    <t>The 150th Anniversary of the Foundation of the City of San Carlos de Bariloche, Rio Negro Province</t>
  </si>
  <si>
    <t>Argentine Landscapes</t>
  </si>
  <si>
    <t>Tourism - National Route 40</t>
  </si>
  <si>
    <t>3169-3179</t>
  </si>
  <si>
    <t>Argentine Minerals</t>
  </si>
  <si>
    <t>Rhodochrosite</t>
  </si>
  <si>
    <t>Sulphur</t>
  </si>
  <si>
    <t>Pyrite</t>
  </si>
  <si>
    <t>Quartz</t>
  </si>
  <si>
    <t>$1.25 + $1.25</t>
  </si>
  <si>
    <t>Malvinas Islands</t>
  </si>
  <si>
    <t>Malvinas Is</t>
  </si>
  <si>
    <t>South Sandwich Is</t>
  </si>
  <si>
    <t>Sth Georgia Is</t>
  </si>
  <si>
    <t>xxxx</t>
  </si>
  <si>
    <t>$1.50 + $1.50</t>
  </si>
  <si>
    <t>3592-3595a</t>
  </si>
  <si>
    <t>$5 + $5</t>
  </si>
  <si>
    <t>FDC 4 x $5</t>
  </si>
  <si>
    <t>Payun Liso</t>
  </si>
  <si>
    <t>Llullaillaco</t>
  </si>
  <si>
    <t>Maipo</t>
  </si>
  <si>
    <t>4 x volcanoes</t>
  </si>
  <si>
    <t>The 25th Anniversary of the Antarctic Treaty</t>
  </si>
  <si>
    <t>3701-3702</t>
  </si>
  <si>
    <t>UP Definitives - National Parks</t>
  </si>
  <si>
    <t>Local Motifs - Not Issued</t>
  </si>
  <si>
    <t>2 on 500r</t>
  </si>
  <si>
    <t>No. 128-144 Surcharged in Black</t>
  </si>
  <si>
    <t>20 on 500r</t>
  </si>
  <si>
    <t>50 on 25,000r</t>
  </si>
  <si>
    <t>"50" on 25,000r</t>
  </si>
  <si>
    <t>5 on 50r</t>
  </si>
  <si>
    <t>Red 2 on 500r</t>
  </si>
  <si>
    <t>No. 128-136 Surcharged in Red</t>
  </si>
  <si>
    <t>Red 50 on 25,000r</t>
  </si>
  <si>
    <t>No. 148-156 Surcharged</t>
  </si>
  <si>
    <t>carmine red</t>
  </si>
  <si>
    <t>5 on 2000r</t>
  </si>
  <si>
    <t>10 on 2000r</t>
  </si>
  <si>
    <t>15 on 5000r</t>
  </si>
  <si>
    <t>20 on 5000r</t>
  </si>
  <si>
    <t>Pictorial Issue - Not Issued</t>
  </si>
  <si>
    <t>No. 135 &amp; 170-172 Handstamp Surcharged in Violet</t>
  </si>
  <si>
    <t>2 on 20 on 500r</t>
  </si>
  <si>
    <t>No. 196-205 Handstamp Surcharged in Black, Red or Violet</t>
  </si>
  <si>
    <t>10,000 on 50r Red</t>
  </si>
  <si>
    <t>10,000 on 50r Violet</t>
  </si>
  <si>
    <t>10,000 on 50r Black</t>
  </si>
  <si>
    <t>210b</t>
  </si>
  <si>
    <t>210c</t>
  </si>
  <si>
    <t>210a</t>
  </si>
  <si>
    <t>211b</t>
  </si>
  <si>
    <t>211c</t>
  </si>
  <si>
    <t>220-222</t>
  </si>
  <si>
    <t>Independence Day</t>
  </si>
  <si>
    <t>Inauguration of International Direct-dial Telephone System</t>
  </si>
  <si>
    <t>Armenian Landscapes</t>
  </si>
  <si>
    <t>The 175th Anniversary of the Birth of I.K. Aivazovsky, 1817-1900</t>
  </si>
  <si>
    <t>The 1700th Anniversary of the Christianity in Armenia</t>
  </si>
  <si>
    <t>400d s/s</t>
  </si>
  <si>
    <t>7r s/s</t>
  </si>
  <si>
    <t>Writers' Anniversaries</t>
  </si>
  <si>
    <t>Views of Yerevan</t>
  </si>
  <si>
    <t>The 32nd Chess Olympiad, Yerevan</t>
  </si>
  <si>
    <t>Ararat and chess</t>
  </si>
  <si>
    <t>The 9th World Chess Champion Tigran Petrosyan</t>
  </si>
  <si>
    <t>The 150th Anniversary of the Birth of Jivani</t>
  </si>
  <si>
    <t>Paintings in National Gallery of Armenia</t>
  </si>
  <si>
    <t>The 125th Anniversary of the Birth of Avetik Isaakian</t>
  </si>
  <si>
    <t>350d</t>
  </si>
  <si>
    <t>Ararat?</t>
  </si>
  <si>
    <t>The International Year of Mountains</t>
  </si>
  <si>
    <t>The 125th Anniversary of the Birth of Martiros Sarian</t>
  </si>
  <si>
    <t>Nature and Architecture of Armenia</t>
  </si>
  <si>
    <t>Apricot</t>
  </si>
  <si>
    <t>Paintings - Bashindjaghjan</t>
  </si>
  <si>
    <t>160d</t>
  </si>
  <si>
    <t>220d</t>
  </si>
  <si>
    <t>Day of Independence</t>
  </si>
  <si>
    <t>World Expo 2010</t>
  </si>
  <si>
    <t>Armenian-Belorussian Joint Issue - The Capitals</t>
  </si>
  <si>
    <t>Children's Philately</t>
  </si>
  <si>
    <t>Ararat and child</t>
  </si>
  <si>
    <t>The 125th Anniversary of the Birth of Alexander Miasnikyan, 1887-1925</t>
  </si>
  <si>
    <t>230d</t>
  </si>
  <si>
    <t>The 20th Anniversary of Diplomatic Relations with Belarus - Joint Issue</t>
  </si>
  <si>
    <t>650d s/s</t>
  </si>
  <si>
    <t>The 100th Anniversary of the Birth of Anton Kochinian, 1913-1990</t>
  </si>
  <si>
    <t>Armenia - Cradle of Wine Production</t>
  </si>
  <si>
    <t>330d</t>
  </si>
  <si>
    <t>Paintings - The 150th Anniversary of the Birth of Panos Terlemezian, 1862-1941</t>
  </si>
  <si>
    <t>PostEurop Plenary Assembly - Yerevan, Armenia</t>
  </si>
  <si>
    <t>870d</t>
  </si>
  <si>
    <t>992a</t>
  </si>
  <si>
    <t>The 25th Anniversary of the First Armenian Postage Stamp</t>
  </si>
  <si>
    <t>Soldiers Insurance Fund</t>
  </si>
  <si>
    <t>1055-1056</t>
  </si>
  <si>
    <t>paintings - The 200th Anniversary of the Birth of Hovhannes Aivazovsky, 1817-1900</t>
  </si>
  <si>
    <t>1060-1064</t>
  </si>
  <si>
    <t>paintings - The 200th Anniversary of the Birth of Hovhannes Aivazovsky, 1817-1901</t>
  </si>
  <si>
    <t>The 2800th Anniversary of the City of Yerevan</t>
  </si>
  <si>
    <t>1112-1115</t>
  </si>
  <si>
    <t>Flora and Fauna of the Ancient World</t>
  </si>
  <si>
    <t>World Congress of Information Technology - Yerevan, Armenia</t>
  </si>
  <si>
    <t>Transportation - Civil Aviation</t>
  </si>
  <si>
    <t>Ararat and airplane</t>
  </si>
  <si>
    <t>Transportation - Bicycle</t>
  </si>
  <si>
    <t>Ararat and bicycle</t>
  </si>
  <si>
    <r>
      <t xml:space="preserve">ARMENIA </t>
    </r>
    <r>
      <rPr>
        <sz val="9"/>
        <rFont val="Arial"/>
        <family val="2"/>
      </rPr>
      <t>(to 2020)</t>
    </r>
  </si>
  <si>
    <t>The 150th Anniversary of Great Trek</t>
  </si>
  <si>
    <t>Energy Sources</t>
  </si>
  <si>
    <t>Marion Island weather station</t>
  </si>
  <si>
    <t>Weather Stations</t>
  </si>
  <si>
    <t>UNESCO World Heritage Sites</t>
  </si>
  <si>
    <t>St Lucia island</t>
  </si>
  <si>
    <t>South African Geology</t>
  </si>
  <si>
    <t>2456-2465</t>
  </si>
  <si>
    <t>Igneous features</t>
  </si>
  <si>
    <t>2456-2465a</t>
  </si>
  <si>
    <t>Famous South African Diamonds</t>
  </si>
  <si>
    <t>Diamonds</t>
  </si>
  <si>
    <t>2568-2577</t>
  </si>
  <si>
    <t>Strategic Minerals</t>
  </si>
  <si>
    <t>685-688</t>
  </si>
  <si>
    <t>Minerals and mining</t>
  </si>
  <si>
    <r>
      <t xml:space="preserve">SOUTH AFRICA </t>
    </r>
    <r>
      <rPr>
        <sz val="9"/>
        <rFont val="Arial"/>
        <family val="2"/>
      </rPr>
      <t>(to 2020)</t>
    </r>
  </si>
  <si>
    <t>1939 -1951 Portrait of King George VI and Local Motives</t>
  </si>
  <si>
    <t>1941 -1951 Portrait of King George VI and Local Motives</t>
  </si>
  <si>
    <t>2sh 6d</t>
  </si>
  <si>
    <t>dark purple</t>
  </si>
  <si>
    <t>Savu</t>
  </si>
  <si>
    <t>1956 -1960 Portrait of Queen Elizabeth II</t>
  </si>
  <si>
    <t>1957 -1960 Portrait of Queen Elizabeth II</t>
  </si>
  <si>
    <t>1963 -1964 Portrait of Queen Elizabeth II</t>
  </si>
  <si>
    <t>1964 -1964 Portrait of Queen Elizabeth II</t>
  </si>
  <si>
    <t>Portrait of Queen Elizabeth II on Agricultural, Economic and Transport</t>
  </si>
  <si>
    <t>The 400th Anniversary of Discovery of the Solomon Islands</t>
  </si>
  <si>
    <t>New Constitution</t>
  </si>
  <si>
    <t>Royal Visit</t>
  </si>
  <si>
    <t>318-321</t>
  </si>
  <si>
    <t>Savo and map</t>
  </si>
  <si>
    <t>The 200th Anniversary of Maurelle's Visit and Production of Bauche's Chart, 1791</t>
  </si>
  <si>
    <t>International Stamp Exhibition "WORLD COLUMBIAN STAMP EXPO '92" - Chicago, U.S.A.</t>
  </si>
  <si>
    <t>869-870</t>
  </si>
  <si>
    <t>Volcano?</t>
  </si>
  <si>
    <t>Birds</t>
  </si>
  <si>
    <t>909a</t>
  </si>
  <si>
    <t>International Stamp Exhibition "Pacigic '97" - San Francisco, U.S.A.</t>
  </si>
  <si>
    <t>Volcano? and lories</t>
  </si>
  <si>
    <t>Volcano? and whales</t>
  </si>
  <si>
    <t>International Stamp Exhibition "SINGPEX '98" - Billfish</t>
  </si>
  <si>
    <t>Volcano? and horses</t>
  </si>
  <si>
    <t>Volcano? and billfish</t>
  </si>
  <si>
    <t>1084-1085</t>
  </si>
  <si>
    <t>Prehistoric Animals</t>
  </si>
  <si>
    <t>Volcano? and dinosaur</t>
  </si>
  <si>
    <t>1319a</t>
  </si>
  <si>
    <t>FDC set</t>
  </si>
  <si>
    <t>Minerals &amp; Volcanoes of Solomon Islands</t>
  </si>
  <si>
    <t>Volcanoes x 5</t>
  </si>
  <si>
    <t>1464-1468</t>
  </si>
  <si>
    <t>Sheet $9 x 4, $27 x 1</t>
  </si>
  <si>
    <t>Simbo</t>
  </si>
  <si>
    <t>Tinakula, Simbo, Kavachi</t>
  </si>
  <si>
    <t>Sheet $35</t>
  </si>
  <si>
    <t>2070-2073</t>
  </si>
  <si>
    <t>Sheet $7 x 4</t>
  </si>
  <si>
    <t>Various minerals</t>
  </si>
  <si>
    <t>Pyrite and chalcocite</t>
  </si>
  <si>
    <t>Trains</t>
  </si>
  <si>
    <t>2260-2263</t>
  </si>
  <si>
    <t>2315-2318</t>
  </si>
  <si>
    <t>2825-2828</t>
  </si>
  <si>
    <t>Transportation - High-Speed Trains</t>
  </si>
  <si>
    <t>Sheet $40</t>
  </si>
  <si>
    <t>Sheet $12 x 4</t>
  </si>
  <si>
    <t>3105-3108</t>
  </si>
  <si>
    <t>Malochite and Fluorite</t>
  </si>
  <si>
    <t>Quartz, Citrine, Elbaite</t>
  </si>
  <si>
    <t>3509-3512</t>
  </si>
  <si>
    <t>Amethyst, citrine, garnet, rubin</t>
  </si>
  <si>
    <t>3829-3832</t>
  </si>
  <si>
    <t>Volcano and Minerals</t>
  </si>
  <si>
    <t>Minerals - jeweller</t>
  </si>
  <si>
    <t>Transportation - Japanese High-Speed Trains</t>
  </si>
  <si>
    <t>Sheet $10 x 4</t>
  </si>
  <si>
    <t>Moonstone</t>
  </si>
  <si>
    <t>Morganite, Beryl, Tanzanite, Tourmaline</t>
  </si>
  <si>
    <t>4354-4357</t>
  </si>
  <si>
    <t>Prehistoric Animals - Dinosaurs</t>
  </si>
  <si>
    <t>4594-4597</t>
  </si>
  <si>
    <t>Dioptase, wulfenite, boussingaultite, amazonite</t>
  </si>
  <si>
    <t>Vanadinite</t>
  </si>
  <si>
    <t>Transportation - Speed Trains</t>
  </si>
  <si>
    <r>
      <t>SOLOMON ISLANDS</t>
    </r>
    <r>
      <rPr>
        <sz val="9"/>
        <rFont val="Arial"/>
        <family val="2"/>
      </rPr>
      <t xml:space="preserve"> (to 2017)</t>
    </r>
  </si>
  <si>
    <t>8a</t>
  </si>
  <si>
    <t>10a</t>
  </si>
  <si>
    <t>The 1st Anniversary of Independence</t>
  </si>
  <si>
    <t>Economic Zone</t>
  </si>
  <si>
    <t>94-99</t>
  </si>
  <si>
    <t>The 4th Anniversary of the United Nations Membership</t>
  </si>
  <si>
    <t>Local Scenery</t>
  </si>
  <si>
    <t>400-403</t>
  </si>
  <si>
    <t>Strip of 4, 75v</t>
  </si>
  <si>
    <t>Sheet 55v</t>
  </si>
  <si>
    <t>International Stamp Exhibition PHILAKOREA '94 - Seoul, South Korea</t>
  </si>
  <si>
    <t>The 100th Anniversary of the Radio</t>
  </si>
  <si>
    <t>Volcanoes in Vanuatu</t>
  </si>
  <si>
    <t>513-517a</t>
  </si>
  <si>
    <t>New Millennium</t>
  </si>
  <si>
    <t>538-542</t>
  </si>
  <si>
    <t>225v</t>
  </si>
  <si>
    <t>Marum</t>
  </si>
  <si>
    <t>2000 World Stamp Exhibition "EXPO 2000" - Anaheim, USA - Satellite Communications - Self-Adhesive</t>
  </si>
  <si>
    <t>International Year of Ecotourism</t>
  </si>
  <si>
    <t>592-596</t>
  </si>
  <si>
    <t>Sheet incl 35v</t>
  </si>
  <si>
    <t>Volcano Post</t>
  </si>
  <si>
    <t>681-684a</t>
  </si>
  <si>
    <t>FDC 4 stamps</t>
  </si>
  <si>
    <t>684b</t>
  </si>
  <si>
    <t>681-684b</t>
  </si>
  <si>
    <t>681-684c</t>
  </si>
  <si>
    <t>0507-12</t>
  </si>
  <si>
    <t>0507-13</t>
  </si>
  <si>
    <t>The 100th Anniversary of the Birth of James A. Michener, 1907-1997</t>
  </si>
  <si>
    <t>130v</t>
  </si>
  <si>
    <t>Lopevi?</t>
  </si>
  <si>
    <t>The 20th Anniversary of Air Vanuatu - Self Adhesive Stamps</t>
  </si>
  <si>
    <t>180v</t>
  </si>
  <si>
    <t>783-786a</t>
  </si>
  <si>
    <t>World EXPO 2010 - Shanghai, China. Airmail</t>
  </si>
  <si>
    <t>190v</t>
  </si>
  <si>
    <t>859-862</t>
  </si>
  <si>
    <t>Yasur, coffee</t>
  </si>
  <si>
    <t>Coffee</t>
  </si>
  <si>
    <t>40v</t>
  </si>
  <si>
    <r>
      <t>VANUATU</t>
    </r>
    <r>
      <rPr>
        <sz val="9"/>
        <rFont val="Arial"/>
        <family val="2"/>
      </rPr>
      <t xml:space="preserve"> (to 2020)</t>
    </r>
  </si>
  <si>
    <r>
      <t xml:space="preserve">PAPUA NEW GUINEA </t>
    </r>
    <r>
      <rPr>
        <sz val="9"/>
        <rFont val="Arial"/>
        <family val="2"/>
      </rPr>
      <t>(to 2020)</t>
    </r>
  </si>
  <si>
    <t>1460-1463a</t>
  </si>
  <si>
    <t>179-184</t>
  </si>
  <si>
    <t>FDC 6 stamps</t>
  </si>
  <si>
    <t>763a</t>
  </si>
  <si>
    <t>0502-15</t>
  </si>
  <si>
    <r>
      <t xml:space="preserve">ARGENTINA </t>
    </r>
    <r>
      <rPr>
        <sz val="9"/>
        <rFont val="Arial"/>
        <family val="2"/>
      </rPr>
      <t>(to 2020)</t>
    </r>
  </si>
  <si>
    <t>EUROPA Stamps - Great Discoveries</t>
  </si>
  <si>
    <r>
      <t>AUSTRIA</t>
    </r>
    <r>
      <rPr>
        <sz val="9"/>
        <rFont val="Arial"/>
        <family val="2"/>
      </rPr>
      <t xml:space="preserve"> (to 2020)</t>
    </r>
  </si>
  <si>
    <t>Transport</t>
  </si>
  <si>
    <t>Mauna Loa, cartoon</t>
  </si>
  <si>
    <t>The 1st Anniversary of the Death of Emperor Hirohito, 1904-1989, and Accession of Emperor Akihito of Japan - The "100 Famous Views of Edo" by Ando Hiroshige</t>
  </si>
  <si>
    <t>1312a</t>
  </si>
  <si>
    <t>Towboats along the Yotsugi-dori Canal - Hiroshige</t>
  </si>
  <si>
    <t>"View to the North from Asukayama" - Ando Hiroshige</t>
  </si>
  <si>
    <t>1318a</t>
  </si>
  <si>
    <t>"Nihonbashi, Clearing after Snow" - Ando Hiroshige</t>
  </si>
  <si>
    <t>1321a</t>
  </si>
  <si>
    <t>1322a</t>
  </si>
  <si>
    <t>Wonders of the World - Designs featuring Walt Disney Cartoon Characters</t>
  </si>
  <si>
    <t>1889-1894</t>
  </si>
  <si>
    <t>The 150th Anniversary of the Death of Katsushika Hokusai, 1760-1849</t>
  </si>
  <si>
    <t>The 150th Anniversary of the Death of Katsushika Hokusai, 1760-1850</t>
  </si>
  <si>
    <t>1910-1921</t>
  </si>
  <si>
    <t>Sheet 10nu x 12</t>
  </si>
  <si>
    <t>The 25th Anniversary of Diplomatic Relations with Japan</t>
  </si>
  <si>
    <t>2653-2656</t>
  </si>
  <si>
    <r>
      <t xml:space="preserve">BHUTAN </t>
    </r>
    <r>
      <rPr>
        <sz val="9"/>
        <rFont val="Arial"/>
        <family val="2"/>
      </rPr>
      <t>(to 2020)</t>
    </r>
  </si>
  <si>
    <t>Sacred White Mountains</t>
  </si>
  <si>
    <t>New Watermark</t>
  </si>
  <si>
    <t>Visit of Emperor of Manchukuo to Tokyo</t>
  </si>
  <si>
    <t>64a</t>
  </si>
  <si>
    <t>64b</t>
  </si>
  <si>
    <t>Sacred White Mountains - New Watermark</t>
  </si>
  <si>
    <t>Overprints</t>
  </si>
  <si>
    <t>New Values</t>
  </si>
  <si>
    <t>98b</t>
  </si>
  <si>
    <t>98a</t>
  </si>
  <si>
    <t>98c</t>
  </si>
  <si>
    <t>98d</t>
  </si>
  <si>
    <t>99a</t>
  </si>
  <si>
    <t>99b</t>
  </si>
  <si>
    <t>99c</t>
  </si>
  <si>
    <r>
      <t>MANCHUKUO</t>
    </r>
    <r>
      <rPr>
        <sz val="9"/>
        <rFont val="Arial"/>
        <family val="2"/>
      </rPr>
      <t xml:space="preserve"> (ends 1945)</t>
    </r>
  </si>
  <si>
    <t>548a</t>
  </si>
  <si>
    <t>FDC 23c</t>
  </si>
  <si>
    <t>633a</t>
  </si>
  <si>
    <t>0401-09</t>
  </si>
  <si>
    <t>659-661</t>
  </si>
  <si>
    <t>"Organ Pipes", Mt. Homes, Dunedin</t>
  </si>
  <si>
    <t>1320a</t>
  </si>
  <si>
    <t>0401-043</t>
  </si>
  <si>
    <t>1631a</t>
  </si>
  <si>
    <t>FDC $10</t>
  </si>
  <si>
    <t>0401-11</t>
  </si>
  <si>
    <t>Pohutu geyser</t>
  </si>
  <si>
    <t>Spring lambs</t>
  </si>
  <si>
    <r>
      <t>NEW ZEALAND</t>
    </r>
    <r>
      <rPr>
        <sz val="9"/>
        <rFont val="Arial"/>
        <family val="2"/>
      </rPr>
      <t xml:space="preserve"> (to 2020)</t>
    </r>
  </si>
  <si>
    <t>Sapporo and skier</t>
  </si>
  <si>
    <t>Airmail - World Exhibtion, Osaka, Japan</t>
  </si>
  <si>
    <t>golden</t>
  </si>
  <si>
    <t>World Exhibition "EXPO '70" - Osaka, Japan</t>
  </si>
  <si>
    <t>Airmail - Railways</t>
  </si>
  <si>
    <t>silver/red</t>
  </si>
  <si>
    <t>golden/red</t>
  </si>
  <si>
    <t>Airmail - World Scout Jamboree, Japan</t>
  </si>
  <si>
    <t>Airmail - Olympic Winter Games 1924-1972 - Posters</t>
  </si>
  <si>
    <t>Airmail - Winner of Olympic Games - Munich, Germany</t>
  </si>
  <si>
    <t>Fuji and gold medal winners</t>
  </si>
  <si>
    <r>
      <t xml:space="preserve">FUJEIRA </t>
    </r>
    <r>
      <rPr>
        <sz val="9"/>
        <rFont val="Arial"/>
        <family val="2"/>
      </rPr>
      <t>(ends 1973)</t>
    </r>
  </si>
  <si>
    <r>
      <t xml:space="preserve">JAPAN </t>
    </r>
    <r>
      <rPr>
        <sz val="9"/>
        <rFont val="Arial"/>
        <family val="2"/>
      </rPr>
      <t>(to 2019)</t>
    </r>
  </si>
  <si>
    <t>675a</t>
  </si>
  <si>
    <t>697a</t>
  </si>
  <si>
    <t>758a</t>
  </si>
  <si>
    <t>783a</t>
  </si>
  <si>
    <t>804a</t>
  </si>
  <si>
    <t>840a</t>
  </si>
  <si>
    <t>FDC 5/10y</t>
  </si>
  <si>
    <t>841-842</t>
  </si>
  <si>
    <t>879-880</t>
  </si>
  <si>
    <t>1112-1113b</t>
  </si>
  <si>
    <t>FDC 15y x 2</t>
  </si>
  <si>
    <t>1113c</t>
  </si>
  <si>
    <t>FDC 15y x 1</t>
  </si>
  <si>
    <t>2751-2755a</t>
  </si>
  <si>
    <t>FDC 5 stamps</t>
  </si>
  <si>
    <t>20c no dot after B</t>
  </si>
  <si>
    <t>20c dbl ovpt.</t>
  </si>
  <si>
    <t>296d</t>
  </si>
  <si>
    <t>296e</t>
  </si>
  <si>
    <t>296g</t>
  </si>
  <si>
    <t>296h</t>
  </si>
  <si>
    <t>834a</t>
  </si>
  <si>
    <t>0703-08</t>
  </si>
  <si>
    <t>851a</t>
  </si>
  <si>
    <t>Env1</t>
  </si>
  <si>
    <t>Volc envelope</t>
  </si>
  <si>
    <t>None. Volcano envelope</t>
  </si>
  <si>
    <t>1936a</t>
  </si>
  <si>
    <t>1936b</t>
  </si>
  <si>
    <t>1868a</t>
  </si>
  <si>
    <t>1868b</t>
  </si>
  <si>
    <t>Strip 5</t>
  </si>
  <si>
    <t>Strip 5 imperf</t>
  </si>
  <si>
    <t>3418-3421</t>
  </si>
  <si>
    <t>3804-3805a</t>
  </si>
  <si>
    <t>FDC 2 stamps</t>
  </si>
  <si>
    <t>Salmon Rivers</t>
  </si>
  <si>
    <t>Faxi</t>
  </si>
  <si>
    <t>Oxararfoss</t>
  </si>
  <si>
    <t>Glymur</t>
  </si>
  <si>
    <t>Hjalparfoss</t>
  </si>
  <si>
    <t>Skeifarfoss</t>
  </si>
  <si>
    <t>Waterfalls</t>
  </si>
  <si>
    <t>55kr</t>
  </si>
  <si>
    <t>65kr</t>
  </si>
  <si>
    <t>75kr</t>
  </si>
  <si>
    <t>95kr</t>
  </si>
  <si>
    <t>220kr</t>
  </si>
  <si>
    <t>International Year of the Arctic</t>
  </si>
  <si>
    <t>1147-1148</t>
  </si>
  <si>
    <t>Glaciers</t>
  </si>
  <si>
    <t>5kr</t>
  </si>
  <si>
    <t>60kr</t>
  </si>
  <si>
    <t>80kr</t>
  </si>
  <si>
    <t>110kr</t>
  </si>
  <si>
    <t>300kr</t>
  </si>
  <si>
    <t>Jökulsárlón</t>
  </si>
  <si>
    <t>Eystri Hagafellsjökull</t>
  </si>
  <si>
    <t>Múlajökull</t>
  </si>
  <si>
    <t>Snæfellsjökull</t>
  </si>
  <si>
    <t>Hvannadalshnúkur</t>
  </si>
  <si>
    <t>1157-1161</t>
  </si>
  <si>
    <t>The Royal Visit of 1907</t>
  </si>
  <si>
    <t>s/s 250kr</t>
  </si>
  <si>
    <t>Jökulsá Canyon</t>
  </si>
  <si>
    <t>1169-1170</t>
  </si>
  <si>
    <t>105kr</t>
  </si>
  <si>
    <t>s/s 2 stamps</t>
  </si>
  <si>
    <t>The 100th Anniversary of the Geothermal Space Heating</t>
  </si>
  <si>
    <t>Geothermal heating</t>
  </si>
  <si>
    <t>Peace Tower in Videy</t>
  </si>
  <si>
    <t>120kr</t>
  </si>
  <si>
    <t>90kr</t>
  </si>
  <si>
    <t>Hjarsey</t>
  </si>
  <si>
    <t>Civil Aviation in Iceland - Imperforated on 1 or 2 Sides</t>
  </si>
  <si>
    <t>Plane over xx</t>
  </si>
  <si>
    <t>NORDIA 2009 - Atlantic Puffin</t>
  </si>
  <si>
    <t>s/s 190kr</t>
  </si>
  <si>
    <t>Puffin at xx</t>
  </si>
  <si>
    <t>Sheep Gathering</t>
  </si>
  <si>
    <t>160kr</t>
  </si>
  <si>
    <t>Sheep 1</t>
  </si>
  <si>
    <t>The 7</t>
  </si>
  <si>
    <t>Summer 2</t>
  </si>
  <si>
    <t>Sheep 2</t>
  </si>
  <si>
    <t>SEPAC - Landscapes</t>
  </si>
  <si>
    <t>Skaltalell</t>
  </si>
  <si>
    <t>Volcanic Eruption in Eyjafjallajokull</t>
  </si>
  <si>
    <t>1266-1268</t>
  </si>
  <si>
    <t>Eyjafjallajokull</t>
  </si>
  <si>
    <t>International Year of Biodiversity</t>
  </si>
  <si>
    <t>s/s 2 x 90kr</t>
  </si>
  <si>
    <t>1308-1309</t>
  </si>
  <si>
    <t>Snafeleness</t>
  </si>
  <si>
    <t>50g (75kr)</t>
  </si>
  <si>
    <t>50g (165kr)</t>
  </si>
  <si>
    <t>50g (220kr)</t>
  </si>
  <si>
    <t>Icelandic Visual Arts - Paintings</t>
  </si>
  <si>
    <t>100g (110kr)</t>
  </si>
  <si>
    <t>Tourism - Icelandic Nature</t>
  </si>
  <si>
    <t>50g (175kr)</t>
  </si>
  <si>
    <t>50g (230kr)</t>
  </si>
  <si>
    <t>Landmannalaugar</t>
  </si>
  <si>
    <t>Hnausapollur</t>
  </si>
  <si>
    <t>Green Energy - Self Adhesive Stamps</t>
  </si>
  <si>
    <t>Geothermal power</t>
  </si>
  <si>
    <t>The 150th Anniversary of the Akureyri Settlement</t>
  </si>
  <si>
    <t>Akureyri</t>
  </si>
  <si>
    <t>EUROPA Stamps - Visit Iceland. Self Adhesive</t>
  </si>
  <si>
    <t>Geyser</t>
  </si>
  <si>
    <t>Aurora</t>
  </si>
  <si>
    <t>Icelandic Art - Paintings</t>
  </si>
  <si>
    <t>Til Evropu</t>
  </si>
  <si>
    <t>Tourism - Aldeyjarfoss &amp; Hafursey</t>
  </si>
  <si>
    <t>Aldeyjarfoss</t>
  </si>
  <si>
    <t>Hafursey</t>
  </si>
  <si>
    <t>EUROPA Stamps - Postal Vehicles. Self Adhesive Stamps</t>
  </si>
  <si>
    <t>Lighthouses - Self Adhesive Stamps</t>
  </si>
  <si>
    <t>50g (130kr)</t>
  </si>
  <si>
    <t>Vattarnes lighthouse</t>
  </si>
  <si>
    <t>UNESCO World Heritage - The 50th Anniversary of Surtsey Island</t>
  </si>
  <si>
    <t>1500g (565kr)</t>
  </si>
  <si>
    <t>The 100th Anniversary of The Morgunbladid Newspaper</t>
  </si>
  <si>
    <t>Paintings - The Landscape Redefined</t>
  </si>
  <si>
    <t>50g (103kr)</t>
  </si>
  <si>
    <t>250g (580kr)</t>
  </si>
  <si>
    <t>250g (955kr)</t>
  </si>
  <si>
    <t>500g (225kr)</t>
  </si>
  <si>
    <t>Tourism - Landscapes</t>
  </si>
  <si>
    <t>Sjalfberg</t>
  </si>
  <si>
    <t>Kviarjokull</t>
  </si>
  <si>
    <t>Lighthouses</t>
  </si>
  <si>
    <t>50g (125kr)</t>
  </si>
  <si>
    <t>Dyrhólaey lighthouse</t>
  </si>
  <si>
    <t>50g (180kr)</t>
  </si>
  <si>
    <t>50g (240kr)</t>
  </si>
  <si>
    <t>Gatastakkur</t>
  </si>
  <si>
    <t>Elonraun</t>
  </si>
  <si>
    <t>The 150th Anniversary of the Town of Ísafjörður</t>
  </si>
  <si>
    <t>Ísafjörður</t>
  </si>
  <si>
    <t>Thjófafoss Waterfall</t>
  </si>
  <si>
    <t>Holuhraun Volcanic Eruption</t>
  </si>
  <si>
    <t>1472a</t>
  </si>
  <si>
    <t>Holuhraun</t>
  </si>
  <si>
    <t>Hesaferder Is</t>
  </si>
  <si>
    <t>Joklaferdir Is</t>
  </si>
  <si>
    <t>International Year of Sustainable Tourism for Development</t>
  </si>
  <si>
    <t>Blaa Ionid</t>
  </si>
  <si>
    <t>Jarobodinvid Myvatn</t>
  </si>
  <si>
    <t>Day of the Stamp - The 250th Anniversary of Foreign Expeditions and Traveling to Iceland</t>
  </si>
  <si>
    <t>s/s 2000g</t>
  </si>
  <si>
    <t>Dagur Frimerkisins</t>
  </si>
  <si>
    <t>Tourism - Caving and Kayaking</t>
  </si>
  <si>
    <t>Kajakferdir Is</t>
  </si>
  <si>
    <t>Hellaskodun Is</t>
  </si>
  <si>
    <t>The 100th Anniversary of the Town of Siglufjörður</t>
  </si>
  <si>
    <t>Siglufjörður</t>
  </si>
  <si>
    <t>Nordic Philatelic Exhibition NORDIA 2018 - Ásgarður Sports Hall, Garðabær</t>
  </si>
  <si>
    <t>Garðabær</t>
  </si>
  <si>
    <t>Agriculture - The Akranes Tractor</t>
  </si>
  <si>
    <t>1000g</t>
  </si>
  <si>
    <t>Drallarnelar Is</t>
  </si>
  <si>
    <t>SEPAC Issue - Spectacular Views</t>
  </si>
  <si>
    <t>Icelandic Contemporary Design - Landscape Architecture</t>
  </si>
  <si>
    <t>250g</t>
  </si>
  <si>
    <t>The 100th Anniversary of the Town of Vestmannaeyjar</t>
  </si>
  <si>
    <t>Vestmannaeyjar</t>
  </si>
  <si>
    <t>Kofunarferdir Is</t>
  </si>
  <si>
    <t>Nordurljosaferdir Is</t>
  </si>
  <si>
    <t>Fludasiglingar Is</t>
  </si>
  <si>
    <t>Hvalaskodun Is</t>
  </si>
  <si>
    <t>EUROPA Stamps - Ancient Postal Routes</t>
  </si>
  <si>
    <t>Map of iceland</t>
  </si>
  <si>
    <t>SEPAC - Landscapes - Artwork from the National Gallery of Iceland</t>
  </si>
  <si>
    <t>Skjaldbreldur</t>
  </si>
  <si>
    <t>1213-1216a</t>
  </si>
  <si>
    <t>Planes</t>
  </si>
  <si>
    <t>FDC s/s x 1</t>
  </si>
  <si>
    <t>1334a</t>
  </si>
  <si>
    <t>1334b</t>
  </si>
  <si>
    <t>570a</t>
  </si>
  <si>
    <t>567a</t>
  </si>
  <si>
    <t>567b</t>
  </si>
  <si>
    <t>1267a</t>
  </si>
  <si>
    <t>Maxicard</t>
  </si>
  <si>
    <t>574a</t>
  </si>
  <si>
    <t>574b</t>
  </si>
  <si>
    <t>Astronomy</t>
  </si>
  <si>
    <t>EUROPA Stamps - Astronomy</t>
  </si>
  <si>
    <t>FDC 3 stamps</t>
  </si>
  <si>
    <t>1388-1391a</t>
  </si>
  <si>
    <t>FDC block of 4</t>
  </si>
  <si>
    <t>613a</t>
  </si>
  <si>
    <t>613b</t>
  </si>
  <si>
    <t>1435-1436</t>
  </si>
  <si>
    <t>Scenery</t>
  </si>
  <si>
    <t>600a</t>
  </si>
  <si>
    <t>600b</t>
  </si>
  <si>
    <t>584a</t>
  </si>
  <si>
    <t>584b</t>
  </si>
  <si>
    <t>588a</t>
  </si>
  <si>
    <t>588b</t>
  </si>
  <si>
    <t>558a</t>
  </si>
  <si>
    <t>558b</t>
  </si>
  <si>
    <t>brown/blue</t>
  </si>
  <si>
    <t>green/brown</t>
  </si>
  <si>
    <t>The 1000th Anniversary of the Althing</t>
  </si>
  <si>
    <t>30a</t>
  </si>
  <si>
    <t>1kr</t>
  </si>
  <si>
    <t>2kr</t>
  </si>
  <si>
    <t>reddish brown</t>
  </si>
  <si>
    <t>Airmail - The 1000th Anniversary of the Althing</t>
  </si>
  <si>
    <t>blue/brown</t>
  </si>
  <si>
    <t>olive/brown</t>
  </si>
  <si>
    <t>green/blue</t>
  </si>
  <si>
    <t>olive/carmine</t>
  </si>
  <si>
    <t>65a</t>
  </si>
  <si>
    <t>Gullfoss</t>
  </si>
  <si>
    <t>1931 -1932 Gullfoss</t>
  </si>
  <si>
    <t>1932 -1932 Gullfoss</t>
  </si>
  <si>
    <t>1933 -1932 Gullfoss</t>
  </si>
  <si>
    <t>1934 -1932 Gullfoss</t>
  </si>
  <si>
    <t>1935 -1932 Gullfoss</t>
  </si>
  <si>
    <t>1936 -1932 Gullfoss</t>
  </si>
  <si>
    <t>Barnahaeli</t>
  </si>
  <si>
    <t>Charity Stamps</t>
  </si>
  <si>
    <t>20a + 20a</t>
  </si>
  <si>
    <t>Airmail</t>
  </si>
  <si>
    <t>The Dynjandi Waterfall and the Volcano Hekla</t>
  </si>
  <si>
    <t>1938 -1939 Geysir</t>
  </si>
  <si>
    <t>Extra Values</t>
  </si>
  <si>
    <t>230a</t>
  </si>
  <si>
    <t>240a</t>
  </si>
  <si>
    <t>Volcano Hekla Eruption</t>
  </si>
  <si>
    <t>The 175th Anniversary of the Iceland Post Service</t>
  </si>
  <si>
    <t>Occupational Activities and Views</t>
  </si>
  <si>
    <t>orange-red</t>
  </si>
  <si>
    <t>Kiriksjokull</t>
  </si>
  <si>
    <t>Airmail - Airplane over Mountains</t>
  </si>
  <si>
    <t>75a + 25a</t>
  </si>
  <si>
    <t>Holland Aid</t>
  </si>
  <si>
    <t>Volcano Hekla Surcharged</t>
  </si>
  <si>
    <t>Sports</t>
  </si>
  <si>
    <t>Waterfalls and Hydroelectric Power Plants</t>
  </si>
  <si>
    <t>brownish yellow</t>
  </si>
  <si>
    <t>wrestling</t>
  </si>
  <si>
    <t>diving</t>
  </si>
  <si>
    <t>Sports - New Values</t>
  </si>
  <si>
    <t>Bessastadir - House of the President</t>
  </si>
  <si>
    <t>Bessastadir</t>
  </si>
  <si>
    <t>Trees - Reforestation</t>
  </si>
  <si>
    <t>Horse</t>
  </si>
  <si>
    <t>Icelandic Pony</t>
  </si>
  <si>
    <t>dark red</t>
  </si>
  <si>
    <t>Ambulance and ??</t>
  </si>
  <si>
    <t>The 100th Anniversary of the Red Cross</t>
  </si>
  <si>
    <t>The Volcanic Island Surtsey</t>
  </si>
  <si>
    <t>The 25th Anniversary of the Death of Einar Benediktsson</t>
  </si>
  <si>
    <t>2.50l</t>
  </si>
  <si>
    <t>Londrangar</t>
  </si>
  <si>
    <t>Dyrholaey</t>
  </si>
  <si>
    <t>Icelandic Landscapes</t>
  </si>
  <si>
    <t>Nature Protection Year</t>
  </si>
  <si>
    <t>International Aid to Refugees</t>
  </si>
  <si>
    <t>The Mountain Herdubreid</t>
  </si>
  <si>
    <t>Geothermal</t>
  </si>
  <si>
    <t>Greenhouses</t>
  </si>
  <si>
    <t>9k</t>
  </si>
  <si>
    <t>Iceland map</t>
  </si>
  <si>
    <t>Iceland and the Continental Shelf</t>
  </si>
  <si>
    <t>The 2nd Anniversary of the Eruption of Heimaey</t>
  </si>
  <si>
    <t>Waterfall</t>
  </si>
  <si>
    <t>EUROPA Stamps - Landscapes</t>
  </si>
  <si>
    <t>International Rheumatism Year</t>
  </si>
  <si>
    <t>The 50th Anniversary of the Tourist Society</t>
  </si>
  <si>
    <t>Painting by Jòn Stefànson</t>
  </si>
  <si>
    <t>Northern Edition - Tourism</t>
  </si>
  <si>
    <t>xx</t>
  </si>
  <si>
    <t>EUROPA Stamps - Inventions</t>
  </si>
  <si>
    <t>The Eruption of the Volcano Skaftá</t>
  </si>
  <si>
    <t>EUROPA Stamps - Nature Conservation</t>
  </si>
  <si>
    <t>Northern Edition - Friendship Towns</t>
  </si>
  <si>
    <t>Day of the Stamp</t>
  </si>
  <si>
    <t>The 100th Anniversary of the Agricultural College of Hvanneyri</t>
  </si>
  <si>
    <t>Hvitservun</t>
  </si>
  <si>
    <t>Lomagnupur</t>
  </si>
  <si>
    <t>Landscapes - Vestrahorn and Kverkfjell</t>
  </si>
  <si>
    <t>Northern Day - Tourism</t>
  </si>
  <si>
    <t>World Handball Championship - Iceland</t>
  </si>
  <si>
    <t>821-824</t>
  </si>
  <si>
    <t>International Stamp Exhibition NORDIA '96 - Reykjavik, Iceland</t>
  </si>
  <si>
    <t>836-837</t>
  </si>
  <si>
    <t>857-859</t>
  </si>
  <si>
    <t>The 100th Anniversary of the Reykjavik Theatre</t>
  </si>
  <si>
    <t>EUROPA Stamps - Nature Reserves and Parks</t>
  </si>
  <si>
    <t>Day of the stamp - Historic Ships</t>
  </si>
  <si>
    <t>International Year of Mountains - Mount Snaefell</t>
  </si>
  <si>
    <t>Stamp Day - A Street Scene from Reykjavik</t>
  </si>
  <si>
    <t>Island Ferries</t>
  </si>
  <si>
    <t>Geothermal Energy in Iceland</t>
  </si>
  <si>
    <t>EUROPA Stamps - Holidays</t>
  </si>
  <si>
    <t>1054a</t>
  </si>
  <si>
    <t>Brúarhlöd Canyon</t>
  </si>
  <si>
    <t>The French Hospital</t>
  </si>
  <si>
    <t>FDC postmark</t>
  </si>
  <si>
    <t>None. FDC Aust birds.</t>
  </si>
  <si>
    <t>3133a</t>
  </si>
  <si>
    <t>186a</t>
  </si>
  <si>
    <t>Anniversaries &amp; Events</t>
  </si>
  <si>
    <t>Queen Elizabeth II</t>
  </si>
  <si>
    <t>Stamps of 1955 Overprinted</t>
  </si>
  <si>
    <t>Aid for the People of Heimaey</t>
  </si>
  <si>
    <t>550a</t>
  </si>
  <si>
    <t>FDC 70+20</t>
  </si>
  <si>
    <t>60 mya</t>
  </si>
  <si>
    <t>AUSTRALIA (to 2020)</t>
  </si>
  <si>
    <t>VOLCANO STAMPS OF AUSTRALIA AND ITS TERRITORIES</t>
  </si>
  <si>
    <t>Updated Jan 2021</t>
  </si>
  <si>
    <t>By Glenn Marshall</t>
  </si>
  <si>
    <t>Stamp World #</t>
  </si>
  <si>
    <t>0601-08</t>
  </si>
  <si>
    <t>Merapi - Borobudur</t>
  </si>
  <si>
    <t>Provincial Emblems - Banten</t>
  </si>
  <si>
    <t>3179a</t>
  </si>
  <si>
    <t>3363-3365a</t>
  </si>
  <si>
    <t>3000r strip of 3</t>
  </si>
  <si>
    <t>Indo museum</t>
  </si>
  <si>
    <t>Indo museum $</t>
  </si>
  <si>
    <t>The 20th Anniversary of the Central American Parliament</t>
  </si>
  <si>
    <t>16cor</t>
  </si>
  <si>
    <t>13.50 cor</t>
  </si>
  <si>
    <t>Paintings</t>
  </si>
  <si>
    <t>The 160th Anniversary of the Cancillería</t>
  </si>
  <si>
    <t>Guazapa</t>
  </si>
  <si>
    <t>Tourism - Landmarks of Suchitoto</t>
  </si>
  <si>
    <t>The 150th Anniversary of the First Postage Stamp</t>
  </si>
  <si>
    <t>Diplomatic Relations with Taiwan</t>
  </si>
  <si>
    <t>The 80th Anniversary of Diplomatic Relations with Japan</t>
  </si>
  <si>
    <t>The 75th Anniversary of AFISAL</t>
  </si>
  <si>
    <t>UPAEP - National Symbols</t>
  </si>
  <si>
    <t>San Vicente</t>
  </si>
  <si>
    <t>The 350th Anniversary of the City of San Vicente</t>
  </si>
  <si>
    <t>The 150th Anniversary of Ministry of Foreign Affairs</t>
  </si>
  <si>
    <t>National Bird &amp; Coat of Arms</t>
  </si>
  <si>
    <t>2626-2633</t>
  </si>
  <si>
    <t>National Plant &amp; Coat of Arms</t>
  </si>
  <si>
    <t>2634-2641</t>
  </si>
  <si>
    <t>2646-2653</t>
  </si>
  <si>
    <t>UPAEP - Children's Games</t>
  </si>
  <si>
    <t>1.50col + 17c</t>
  </si>
  <si>
    <t>International Day of Deserts and Desertification and Disaster Reduction</t>
  </si>
  <si>
    <t>4col + 46c</t>
  </si>
  <si>
    <t>The 150th Anniversary of Puerto de San Carlos de la Union</t>
  </si>
  <si>
    <t>The 150th Anniversary of a Town of Puerto de San Carlos de la Union</t>
  </si>
  <si>
    <t>2446a</t>
  </si>
  <si>
    <t>s/s 4col</t>
  </si>
  <si>
    <t>Golden frog</t>
  </si>
  <si>
    <t>America - Endangered Species</t>
  </si>
  <si>
    <t>Olympic Games - Lake Placid and Moscow - Overprinted</t>
  </si>
  <si>
    <t>Flag Ecuador</t>
  </si>
  <si>
    <t>Football World Cup - Argentina 1978 and Spain 1982</t>
  </si>
  <si>
    <t>Potosi, flag Bolivia</t>
  </si>
  <si>
    <t>Flag Costa Rica</t>
  </si>
  <si>
    <t>Flag El Salvador</t>
  </si>
  <si>
    <t>Flag Nicuragua</t>
  </si>
  <si>
    <t>The 150th Anniversary of Panama Congress</t>
  </si>
  <si>
    <t>1350-1379</t>
  </si>
  <si>
    <t>Multiple volcano flags</t>
  </si>
  <si>
    <t>1411-1440</t>
  </si>
  <si>
    <t>1441-1470</t>
  </si>
  <si>
    <t>1504-1533</t>
  </si>
  <si>
    <t>1534-1563</t>
  </si>
  <si>
    <t>1564-1593</t>
  </si>
  <si>
    <t>1468a</t>
  </si>
  <si>
    <t>y</t>
  </si>
  <si>
    <t>Agate</t>
  </si>
  <si>
    <t>Marine Life &amp; Minerals</t>
  </si>
  <si>
    <t>Sapphire</t>
  </si>
  <si>
    <t>1.00b</t>
  </si>
  <si>
    <t>Airship History</t>
  </si>
  <si>
    <t>Airplane</t>
  </si>
  <si>
    <t>The 43rd Anniversary of the First Airplane Landing on Norfolk Island</t>
  </si>
  <si>
    <t>276-280</t>
  </si>
  <si>
    <t>Strip of 5</t>
  </si>
  <si>
    <t xml:space="preserve">Multi </t>
  </si>
  <si>
    <t>281-285</t>
  </si>
  <si>
    <t>Northerly cliffs</t>
  </si>
  <si>
    <t>625a</t>
  </si>
  <si>
    <t>635-636</t>
  </si>
  <si>
    <t>459-461</t>
  </si>
  <si>
    <t>1287-1288</t>
  </si>
  <si>
    <t>Chrysopal, mineral</t>
  </si>
  <si>
    <t>Kelimutu, Fuji, Tengger</t>
  </si>
  <si>
    <t>Map Indonesia</t>
  </si>
  <si>
    <t>The 4 Pillars of the MPR</t>
  </si>
  <si>
    <t>3449-3452</t>
  </si>
  <si>
    <t>7500rp</t>
  </si>
  <si>
    <t>The 75th Anniversary of the Declaration of Independence</t>
  </si>
  <si>
    <t>2471-2474</t>
  </si>
  <si>
    <t>1879-1880</t>
  </si>
  <si>
    <t>5000r mini sheet</t>
  </si>
  <si>
    <t>5000r single stamp</t>
  </si>
  <si>
    <t>3000r single stamp</t>
  </si>
  <si>
    <t>2500r single stamp</t>
  </si>
  <si>
    <t>1500r single stamp</t>
  </si>
  <si>
    <t>Borobudur painting by Srihadi Soedarsono</t>
  </si>
  <si>
    <t>3,000r single stamp</t>
  </si>
  <si>
    <t>500r single stamp</t>
  </si>
  <si>
    <t>300d single stamp</t>
  </si>
  <si>
    <t>2N</t>
  </si>
  <si>
    <t>50r single stamp</t>
  </si>
  <si>
    <t>Glenn spare</t>
  </si>
  <si>
    <t>Sort</t>
  </si>
  <si>
    <t>blue-sepia</t>
  </si>
  <si>
    <t>Bromo, Tengger, Semeru, Batok</t>
  </si>
  <si>
    <t>Flags of Member Nations</t>
  </si>
  <si>
    <t>Flag of El Salvador</t>
  </si>
  <si>
    <t>Flag of Costa Rica</t>
  </si>
  <si>
    <t>Flag of Bolivia</t>
  </si>
  <si>
    <t>Flag of Nicuragua</t>
  </si>
  <si>
    <t>Flag of Ecuador</t>
  </si>
  <si>
    <t>633-634</t>
  </si>
  <si>
    <t>Flags and Coins of the Member States</t>
  </si>
  <si>
    <t>World Heritage - South America</t>
  </si>
  <si>
    <t>Easter Island</t>
  </si>
  <si>
    <t>44c</t>
  </si>
  <si>
    <t>UNESCO World Heritage - Nordic Countries</t>
  </si>
  <si>
    <t>UNESCO World Heritage - Africa</t>
  </si>
  <si>
    <t>World Heriatge - South East Asia</t>
  </si>
  <si>
    <t>Borobudur</t>
  </si>
  <si>
    <t>386-389</t>
  </si>
  <si>
    <t>Environmental Conference</t>
  </si>
  <si>
    <t>Art volcano</t>
  </si>
  <si>
    <t>221-224</t>
  </si>
  <si>
    <t>Summit Meeting, HABITAT II, Istanbul</t>
  </si>
  <si>
    <t>300-304</t>
  </si>
  <si>
    <t>UNESCO World Heritage - Italy</t>
  </si>
  <si>
    <t>UNESCO World Heritage - United States of America</t>
  </si>
  <si>
    <t>30fs</t>
  </si>
  <si>
    <t>85fs</t>
  </si>
  <si>
    <t>Flags and Coins</t>
  </si>
  <si>
    <t>UNESCO World Heritage - South America</t>
  </si>
  <si>
    <t>50fs</t>
  </si>
  <si>
    <t>90fs</t>
  </si>
  <si>
    <t>160-163</t>
  </si>
  <si>
    <t>Definitive Issue</t>
  </si>
  <si>
    <t>World Heritage - South East Asia</t>
  </si>
  <si>
    <t>International Space Year</t>
  </si>
  <si>
    <t>Volcano on envelope</t>
  </si>
  <si>
    <t>245-248</t>
  </si>
  <si>
    <t>Threatened Species</t>
  </si>
  <si>
    <t>489a</t>
  </si>
  <si>
    <t>s/s 30fs</t>
  </si>
  <si>
    <t>1311a</t>
  </si>
  <si>
    <t>Pane of 4 45c</t>
  </si>
  <si>
    <t>1272a</t>
  </si>
  <si>
    <t>Pane of 4 44c</t>
  </si>
  <si>
    <t>Ngorongoro?</t>
  </si>
  <si>
    <t>Endangered Species</t>
  </si>
  <si>
    <r>
      <t>UNITED NATIONS</t>
    </r>
    <r>
      <rPr>
        <sz val="9"/>
        <rFont val="Arial"/>
        <family val="2"/>
      </rPr>
      <t xml:space="preserve"> (to 2020)</t>
    </r>
  </si>
  <si>
    <r>
      <t>ANTIGUA</t>
    </r>
    <r>
      <rPr>
        <sz val="9"/>
        <rFont val="Arial"/>
        <family val="2"/>
      </rPr>
      <t xml:space="preserve"> (ends 1981)</t>
    </r>
  </si>
  <si>
    <r>
      <t>CHRISTMAS ISLAND</t>
    </r>
    <r>
      <rPr>
        <sz val="9"/>
        <rFont val="Arial"/>
        <family val="2"/>
      </rPr>
      <t xml:space="preserve"> (to 2020)</t>
    </r>
  </si>
  <si>
    <r>
      <t>COCOS (KEELING) ISLAND</t>
    </r>
    <r>
      <rPr>
        <sz val="9"/>
        <rFont val="Arial"/>
        <family val="2"/>
      </rPr>
      <t xml:space="preserve"> (to 2020)</t>
    </r>
  </si>
  <si>
    <r>
      <t>DENMARK</t>
    </r>
    <r>
      <rPr>
        <sz val="9"/>
        <rFont val="Arial"/>
        <family val="2"/>
      </rPr>
      <t xml:space="preserve"> (to 2020)</t>
    </r>
  </si>
  <si>
    <r>
      <t>EL SALVADOR</t>
    </r>
    <r>
      <rPr>
        <sz val="9"/>
        <rFont val="Arial"/>
        <family val="2"/>
      </rPr>
      <t xml:space="preserve"> (to 2019)</t>
    </r>
  </si>
  <si>
    <r>
      <t>ICELAND</t>
    </r>
    <r>
      <rPr>
        <sz val="9"/>
        <rFont val="Arial"/>
        <family val="2"/>
      </rPr>
      <t xml:space="preserve"> (to 2020)</t>
    </r>
  </si>
  <si>
    <r>
      <t>NETHERLANDS INDIES</t>
    </r>
    <r>
      <rPr>
        <sz val="9"/>
        <rFont val="Arial"/>
        <family val="2"/>
      </rPr>
      <t xml:space="preserve"> (ends 1948)</t>
    </r>
  </si>
  <si>
    <r>
      <t>NEW ZEALAND - ROSS DEPENDENCY</t>
    </r>
    <r>
      <rPr>
        <sz val="9"/>
        <rFont val="Arial"/>
        <family val="2"/>
      </rPr>
      <t xml:space="preserve"> (to 2020)</t>
    </r>
  </si>
  <si>
    <r>
      <t>PANAMA</t>
    </r>
    <r>
      <rPr>
        <sz val="9"/>
        <rFont val="Arial"/>
        <family val="2"/>
      </rPr>
      <t xml:space="preserve"> (to 2019)</t>
    </r>
  </si>
  <si>
    <t>Onyx</t>
  </si>
  <si>
    <t>Yemeni Onyx</t>
  </si>
  <si>
    <t>Airmail - Winter Olympic Games 1972 - Sapporo, Japan - Winter Sports Disciplines in the Modern Age</t>
  </si>
  <si>
    <t>UPPER VOLTA</t>
  </si>
  <si>
    <t>85f</t>
  </si>
  <si>
    <t>The 250th Anniversary of the Birth of Captain James Cook, 1728-1779</t>
  </si>
  <si>
    <r>
      <t xml:space="preserve">UPPER VOLTA </t>
    </r>
    <r>
      <rPr>
        <sz val="9"/>
        <rFont val="Arial"/>
        <family val="2"/>
      </rPr>
      <t>(ends 1984)</t>
    </r>
  </si>
  <si>
    <t>BENIN</t>
  </si>
  <si>
    <t>Airmail - The 200th Anniversary of the Death of Capt. James Cook, 1728-1779</t>
  </si>
  <si>
    <t>Airmail - The 200th Anniversary of the Death of Capt. James Cook, 1728-1780</t>
  </si>
  <si>
    <t>1994 -1995 Various Dahomey Stamps Overprinted</t>
  </si>
  <si>
    <t>Airmail - Various Dahomey Stamps Overprinted</t>
  </si>
  <si>
    <t>Airmail - Dahomey Stamps Overprinted "BENIN" &amp; Surcharged 1000 Fr.</t>
  </si>
  <si>
    <t>Sapporo</t>
  </si>
  <si>
    <r>
      <t>BENIN</t>
    </r>
    <r>
      <rPr>
        <sz val="9"/>
        <rFont val="Arial"/>
        <family val="2"/>
      </rPr>
      <t xml:space="preserve"> (to 2016)</t>
    </r>
  </si>
  <si>
    <t>World EXPO '70 - Osaka</t>
  </si>
  <si>
    <r>
      <t xml:space="preserve">DAHOMEY </t>
    </r>
    <r>
      <rPr>
        <sz val="9"/>
        <rFont val="Arial"/>
        <family val="2"/>
      </rPr>
      <t>(ends 1975)</t>
    </r>
  </si>
  <si>
    <t>BOTSWANA</t>
  </si>
  <si>
    <t>Gemstone - amethyst</t>
  </si>
  <si>
    <t>Gemstone - agate Botswana pink</t>
  </si>
  <si>
    <t>Gemstone - quartz</t>
  </si>
  <si>
    <t>Gemstone - copper nokel</t>
  </si>
  <si>
    <t>Gemstone - moss agate</t>
  </si>
  <si>
    <t>Gemstone - stilbite</t>
  </si>
  <si>
    <t>Gemstone - banded marble</t>
  </si>
  <si>
    <t>Gemstone - gem diamonds</t>
  </si>
  <si>
    <t>Gemstone - chrysotile</t>
  </si>
  <si>
    <t>Gemstone - jasper</t>
  </si>
  <si>
    <t>Gemstone - moss quartz</t>
  </si>
  <si>
    <t>Gemstone - citrine</t>
  </si>
  <si>
    <t>Gemstone - chalcopyrite</t>
  </si>
  <si>
    <t>Botswana Minerals</t>
  </si>
  <si>
    <t>Issues of 1974 Surcharged in New Currency</t>
  </si>
  <si>
    <t>1t on 1c</t>
  </si>
  <si>
    <t>2t on 2c</t>
  </si>
  <si>
    <t>3t on 3c</t>
  </si>
  <si>
    <t>4t on 4c</t>
  </si>
  <si>
    <t>5t on 5c</t>
  </si>
  <si>
    <t>7t on 7c</t>
  </si>
  <si>
    <t>10t on 10c</t>
  </si>
  <si>
    <t>15t on 15c</t>
  </si>
  <si>
    <t>20t on 20c</t>
  </si>
  <si>
    <t>25t on 25c</t>
  </si>
  <si>
    <t>35t on 35c</t>
  </si>
  <si>
    <t>50t on 50c</t>
  </si>
  <si>
    <t>1p on 1r</t>
  </si>
  <si>
    <t>2p on 2r</t>
  </si>
  <si>
    <t>Gemstone - diamonds</t>
  </si>
  <si>
    <t>1.75p</t>
  </si>
  <si>
    <t>2.00p</t>
  </si>
  <si>
    <r>
      <t>BOTSWANA</t>
    </r>
    <r>
      <rPr>
        <sz val="9"/>
        <rFont val="Arial"/>
        <family val="2"/>
      </rPr>
      <t xml:space="preserve"> (to 2020)</t>
    </r>
  </si>
  <si>
    <t>BURUNDI</t>
  </si>
  <si>
    <t>726-729</t>
  </si>
  <si>
    <t>11fr</t>
  </si>
  <si>
    <t>Strip of four 11fr</t>
  </si>
  <si>
    <t>African Animals</t>
  </si>
  <si>
    <t>Airmail - African Animals</t>
  </si>
  <si>
    <t>750-753</t>
  </si>
  <si>
    <t>Airmail - Olympic Commemorations, African Animals stamps of 1971 Overprinted "JEUX PRE-OLYMPIQUES MUNICH 1972"</t>
  </si>
  <si>
    <t>31fr</t>
  </si>
  <si>
    <t>Strip of four 31fr</t>
  </si>
  <si>
    <t>31fr+1fr</t>
  </si>
  <si>
    <t>Strip of four 31fe+1fr</t>
  </si>
  <si>
    <t>14fr</t>
  </si>
  <si>
    <t>African Personalities</t>
  </si>
  <si>
    <t>Malachite and Nelson Mandela</t>
  </si>
  <si>
    <t>2146-2149</t>
  </si>
  <si>
    <t>1020fr</t>
  </si>
  <si>
    <t>3000fr</t>
  </si>
  <si>
    <t>Fluorite and Wangari Maathai</t>
  </si>
  <si>
    <t>Malachite and fluorite</t>
  </si>
  <si>
    <t>Transportation - Japanese Trains</t>
  </si>
  <si>
    <t>560a</t>
  </si>
  <si>
    <t>The 25th Anniversary of the Falkland Islands War</t>
  </si>
  <si>
    <t>997-1000</t>
  </si>
  <si>
    <t>Falkland Is</t>
  </si>
  <si>
    <t>1001-1004</t>
  </si>
  <si>
    <t>The 50th Anniversary of the British Ascension Expedition</t>
  </si>
  <si>
    <t>Whales</t>
  </si>
  <si>
    <t>Birds - White Tailed Tropicbird</t>
  </si>
  <si>
    <t>Tropicbird and peninsula</t>
  </si>
  <si>
    <t>Birds - Yellow Canary</t>
  </si>
  <si>
    <t>Plants - Ferns</t>
  </si>
  <si>
    <t>The 70th Anniversary of RAF Search and Rescue</t>
  </si>
  <si>
    <t>90p</t>
  </si>
  <si>
    <t>The 90th Anniversary of the Shackleton-Rowett Polar Expedition of 1921-1922</t>
  </si>
  <si>
    <t>Airplanes</t>
  </si>
  <si>
    <t>Churches</t>
  </si>
  <si>
    <t>Churches - With White Frame</t>
  </si>
  <si>
    <t>Birds - Red-footed Booby</t>
  </si>
  <si>
    <t>The 50th Anniversary of the BBC Atlantic Relay Station</t>
  </si>
  <si>
    <t>The 100th Anniversary of the RAF - Royal Air Force</t>
  </si>
  <si>
    <t>Definitives - Views of Ascension</t>
  </si>
  <si>
    <r>
      <t>ASCENSION</t>
    </r>
    <r>
      <rPr>
        <sz val="9"/>
        <rFont val="Arial"/>
        <family val="2"/>
      </rPr>
      <t xml:space="preserve"> (to 2020)</t>
    </r>
  </si>
  <si>
    <t>2362-2365</t>
  </si>
  <si>
    <t>1070fr</t>
  </si>
  <si>
    <t>Geology - Minerals</t>
  </si>
  <si>
    <t>2687-2690</t>
  </si>
  <si>
    <t>1180fr</t>
  </si>
  <si>
    <t>1190fr</t>
  </si>
  <si>
    <t>Mineral</t>
  </si>
  <si>
    <t>m/s 7500fr</t>
  </si>
  <si>
    <t>2738-2741</t>
  </si>
  <si>
    <t>The 15th Anniversary of Haroun Tazieff</t>
  </si>
  <si>
    <t>3133-3136</t>
  </si>
  <si>
    <t>3198-3201</t>
  </si>
  <si>
    <t>Jules Verne, 1828-1905</t>
  </si>
  <si>
    <t>Jules Verne</t>
  </si>
  <si>
    <t>3970fr</t>
  </si>
  <si>
    <r>
      <t>BURUNDI</t>
    </r>
    <r>
      <rPr>
        <sz val="9"/>
        <rFont val="Arial"/>
        <family val="2"/>
      </rPr>
      <t xml:space="preserve"> (to 2018)</t>
    </r>
  </si>
  <si>
    <t>Issues of 1956 and 1960 Overprinted "REPUBLIQUE FEDERALE" and Surcharged in Sterling Currency</t>
  </si>
  <si>
    <t>1pound over 500fr</t>
  </si>
  <si>
    <t>Airmail - Tourism</t>
  </si>
  <si>
    <t>Traditional Life and Folklore</t>
  </si>
  <si>
    <t>Marshal Petain</t>
  </si>
  <si>
    <t>2.5fr</t>
  </si>
  <si>
    <t>Land Motives</t>
  </si>
  <si>
    <t>Portuguese Navigators</t>
  </si>
  <si>
    <t>Urban Arms</t>
  </si>
  <si>
    <t>"Produce of Cape Verde Islands"</t>
  </si>
  <si>
    <t>The 400th Anniversary of Camoens' "Lusiad" (Epic Poem)</t>
  </si>
  <si>
    <t>Red Cross</t>
  </si>
  <si>
    <t>The 1st Cape Verde Merchant Ship</t>
  </si>
  <si>
    <t>The 100th Anniversary of Mindelo City</t>
  </si>
  <si>
    <t>The 5th Anniversary of Independence</t>
  </si>
  <si>
    <t>Ship and mount</t>
  </si>
  <si>
    <t>Desert Erosion Prevention</t>
  </si>
  <si>
    <t>Mountain</t>
  </si>
  <si>
    <t>10.5e</t>
  </si>
  <si>
    <t>Telecommunications</t>
  </si>
  <si>
    <t>Crop Protection</t>
  </si>
  <si>
    <t>s/s 50e</t>
  </si>
  <si>
    <t>National agricultural institute</t>
  </si>
  <si>
    <t>Antique Maps of Cape Verde Islands</t>
  </si>
  <si>
    <t>The 125th Anniversary of Red Cross Movement</t>
  </si>
  <si>
    <t>Red Cross workers</t>
  </si>
  <si>
    <t>Tourism - Ruins of Ribeira Grande, Santiago Island</t>
  </si>
  <si>
    <t>Buildings from volcanic rocks</t>
  </si>
  <si>
    <t>12.5e</t>
  </si>
  <si>
    <t>15e</t>
  </si>
  <si>
    <t>s/s 100e</t>
  </si>
  <si>
    <t>The 500th Anniversary of Discovery of America by Columbus - Columbus's Landings in Cape Verde Islands</t>
  </si>
  <si>
    <t>40e</t>
  </si>
  <si>
    <t>Columbus and stylized mountains</t>
  </si>
  <si>
    <t>632-633</t>
  </si>
  <si>
    <t>s/s 40e x 2</t>
  </si>
  <si>
    <t>International Stamp Exhibition "GRANADA '92" - Granada</t>
  </si>
  <si>
    <t>50e</t>
  </si>
  <si>
    <t>International Stamp Exhibition "BRASILIANA '93" - Rio de Janeiro, Brazil</t>
  </si>
  <si>
    <t>Nature Reserves</t>
  </si>
  <si>
    <t>Birds and island</t>
  </si>
  <si>
    <t>The 30th Anniversary of Concorde (Supersonic Airplane)</t>
  </si>
  <si>
    <t>Concorde and mountain</t>
  </si>
  <si>
    <t>Marine Turtles (Caretta caretta)</t>
  </si>
  <si>
    <t>Turtle and mountains</t>
  </si>
  <si>
    <t>27e</t>
  </si>
  <si>
    <t>42e</t>
  </si>
  <si>
    <t>Herons and Egrets</t>
  </si>
  <si>
    <t>Bird and mountain</t>
  </si>
  <si>
    <t>The 25th Anniversary of the Pontificate of Pope John Paul II</t>
  </si>
  <si>
    <t>Trees</t>
  </si>
  <si>
    <t>60e</t>
  </si>
  <si>
    <t>Trees and mountains</t>
  </si>
  <si>
    <t>Volcanic Eruptions</t>
  </si>
  <si>
    <t>Pico do Fogo</t>
  </si>
  <si>
    <t>55e</t>
  </si>
  <si>
    <t>s/s 150e</t>
  </si>
  <si>
    <t>The 500th Anniversary of the Discovery of Cape Verde</t>
  </si>
  <si>
    <t>Mt Gordo</t>
  </si>
  <si>
    <t>Flora &amp; Fauna - Nature Protection</t>
  </si>
  <si>
    <r>
      <t>CAPE VERDE</t>
    </r>
    <r>
      <rPr>
        <sz val="9"/>
        <rFont val="Arial"/>
        <family val="2"/>
      </rPr>
      <t xml:space="preserve"> (to 2020)</t>
    </r>
  </si>
  <si>
    <t>41e</t>
  </si>
  <si>
    <t>The 250th Anniversary of the Birth of James Cook, 1728-1779</t>
  </si>
  <si>
    <t>The 250th Anniversary of the Birth of James Cook, 1728-1780</t>
  </si>
  <si>
    <t>1537-1552</t>
  </si>
  <si>
    <t>Sights from Around the World</t>
  </si>
  <si>
    <t>The 200th Anniversary of the Birth of Ando Hiroshige (1997)</t>
  </si>
  <si>
    <t>Minerals from around the World</t>
  </si>
  <si>
    <t>2277-2282</t>
  </si>
  <si>
    <t>s/s 400fr x6</t>
  </si>
  <si>
    <t>2283-2288</t>
  </si>
  <si>
    <t>600fr</t>
  </si>
  <si>
    <t>s/s 600fr</t>
  </si>
  <si>
    <t>s/s 2000fr</t>
  </si>
  <si>
    <t>2796‑2807</t>
  </si>
  <si>
    <t>s/s 240fr</t>
  </si>
  <si>
    <t>International Stamp Exhibition "BELGICA '01" - Brussels, Belgium - Prehistoric Animals</t>
  </si>
  <si>
    <t>s/s 390fr x6</t>
  </si>
  <si>
    <t>Natural Disasters and Bombings of 2001</t>
  </si>
  <si>
    <t>Natural Disasters and Bombings of 2002</t>
  </si>
  <si>
    <t>Minerals and Scouts</t>
  </si>
  <si>
    <t>840fr</t>
  </si>
  <si>
    <t>s/s 840fr x3</t>
  </si>
  <si>
    <t>2885-2887</t>
  </si>
  <si>
    <t>African Minerals</t>
  </si>
  <si>
    <t>650fr</t>
  </si>
  <si>
    <t>s/s 650fr x4</t>
  </si>
  <si>
    <t>3018‑3021</t>
  </si>
  <si>
    <t>2400fr</t>
  </si>
  <si>
    <t>3022a</t>
  </si>
  <si>
    <t>s/s 2400fr</t>
  </si>
  <si>
    <t>Mineralogists</t>
  </si>
  <si>
    <t>3117‑3119</t>
  </si>
  <si>
    <t>s/s 1000fr x3</t>
  </si>
  <si>
    <t>F.Bascom</t>
  </si>
  <si>
    <t>O.W.Hermann</t>
  </si>
  <si>
    <t>A.M.Levy</t>
  </si>
  <si>
    <t>Minerals and mineralogists</t>
  </si>
  <si>
    <t>I.Domeika</t>
  </si>
  <si>
    <t>2700fr</t>
  </si>
  <si>
    <t>3120a</t>
  </si>
  <si>
    <t>s/s 2700fr</t>
  </si>
  <si>
    <t>Philatelic Expo Jakarta 2012 - Indonesia</t>
  </si>
  <si>
    <t>3137‑3139</t>
  </si>
  <si>
    <t>3140a</t>
  </si>
  <si>
    <t>Ijen</t>
  </si>
  <si>
    <t>Nelson Mandela &amp; Minerals</t>
  </si>
  <si>
    <t>900fr</t>
  </si>
  <si>
    <t>s/s 900fr x4</t>
  </si>
  <si>
    <t>3734‑3737</t>
  </si>
  <si>
    <t>s/s 3000fr</t>
  </si>
  <si>
    <t>3738a</t>
  </si>
  <si>
    <t>Speed Trains of Japan</t>
  </si>
  <si>
    <t>s/s 2650fr</t>
  </si>
  <si>
    <t>750fr</t>
  </si>
  <si>
    <t>s/s 750fr x4</t>
  </si>
  <si>
    <t>2650fr</t>
  </si>
  <si>
    <t>4168‑4171</t>
  </si>
  <si>
    <t>4172a</t>
  </si>
  <si>
    <t>4372‑4375</t>
  </si>
  <si>
    <t>4376a</t>
  </si>
  <si>
    <t>Krakatoa</t>
  </si>
  <si>
    <t>Ol Doinyo Lengai</t>
  </si>
  <si>
    <t>Puu Oo, Hawaii</t>
  </si>
  <si>
    <t>Batu Tara</t>
  </si>
  <si>
    <t>The 25th Anniversary of the Death of Emperor Hirohito, 1901-1989</t>
  </si>
  <si>
    <t>The 25th Anniversary of the Death of Emperor Hirohito, 1901-1990</t>
  </si>
  <si>
    <t>4491‑4494</t>
  </si>
  <si>
    <t>4801-4804</t>
  </si>
  <si>
    <t>4805a</t>
  </si>
  <si>
    <t>Amethyst</t>
  </si>
  <si>
    <t>Cuprite with malachite</t>
  </si>
  <si>
    <t>Azurite</t>
  </si>
  <si>
    <t>Malachite</t>
  </si>
  <si>
    <t>Euclase</t>
  </si>
  <si>
    <t>4981-4984</t>
  </si>
  <si>
    <t>4985a</t>
  </si>
  <si>
    <t>Calcite</t>
  </si>
  <si>
    <t>Lapis lazuli</t>
  </si>
  <si>
    <t>Wulfenite</t>
  </si>
  <si>
    <t>Chalcanthite</t>
  </si>
  <si>
    <t>Sphalerite, Fluorite and Pyrite</t>
  </si>
  <si>
    <t>Cuprite and Mimetite</t>
  </si>
  <si>
    <t>5456‑5458</t>
  </si>
  <si>
    <t>5459a</t>
  </si>
  <si>
    <t>Japanese High-speed Trains</t>
  </si>
  <si>
    <t>5467a</t>
  </si>
  <si>
    <t>The 23rd World Scout Jamboree, Japan</t>
  </si>
  <si>
    <t>5472‑5474</t>
  </si>
  <si>
    <t>Volcanoes and Minerals</t>
  </si>
  <si>
    <t>5816‑5819</t>
  </si>
  <si>
    <t>5820a</t>
  </si>
  <si>
    <t>Mauna Loa and minerals</t>
  </si>
  <si>
    <t>Dinosaurs and Minerals</t>
  </si>
  <si>
    <t>6251‑6254</t>
  </si>
  <si>
    <t>6255a</t>
  </si>
  <si>
    <t>Volcano and minerals</t>
  </si>
  <si>
    <t>6611‑6614</t>
  </si>
  <si>
    <t>6615a</t>
  </si>
  <si>
    <t>Lava</t>
  </si>
  <si>
    <t>Transportation - High-Speed Trains of Japan</t>
  </si>
  <si>
    <t>6636-6639</t>
  </si>
  <si>
    <t>850fr</t>
  </si>
  <si>
    <t>s/s 850fr x4</t>
  </si>
  <si>
    <t>3300fr</t>
  </si>
  <si>
    <t>s/s 3300fr</t>
  </si>
  <si>
    <t>Brazilianite</t>
  </si>
  <si>
    <t>Hauyne</t>
  </si>
  <si>
    <t>Corindon</t>
  </si>
  <si>
    <t>Goethite</t>
  </si>
  <si>
    <t>Acanthite</t>
  </si>
  <si>
    <t>6691‑6694</t>
  </si>
  <si>
    <t>6695a</t>
  </si>
  <si>
    <t>Minerals and Volcanoes</t>
  </si>
  <si>
    <t>Tungurahua </t>
  </si>
  <si>
    <t>Sakurajima </t>
  </si>
  <si>
    <t>Eyjafjallajokull </t>
  </si>
  <si>
    <t>Etna </t>
  </si>
  <si>
    <t>Villarrica </t>
  </si>
  <si>
    <t>7341‑7344</t>
  </si>
  <si>
    <t>7345a</t>
  </si>
  <si>
    <t>Andradite</t>
  </si>
  <si>
    <t>Cassiterite</t>
  </si>
  <si>
    <t>Neptunite and Benitoite</t>
  </si>
  <si>
    <t>Celestine </t>
  </si>
  <si>
    <t>Euclase </t>
  </si>
  <si>
    <t>7586‑7589</t>
  </si>
  <si>
    <t>7590a</t>
  </si>
  <si>
    <t>7887‑7890</t>
  </si>
  <si>
    <t>3600fr</t>
  </si>
  <si>
    <t>s/s 3600fr</t>
  </si>
  <si>
    <t>Scapolite</t>
  </si>
  <si>
    <t>Uvite (Tourmaline)</t>
  </si>
  <si>
    <t>Brookite</t>
  </si>
  <si>
    <t>Ludmalite</t>
  </si>
  <si>
    <t>7907‑7910</t>
  </si>
  <si>
    <t>7911a</t>
  </si>
  <si>
    <t>The 290th Anniversary of the Birth of James Cook, 1728-1779</t>
  </si>
  <si>
    <t>Captain Cook on Hawaii</t>
  </si>
  <si>
    <t>Transportation - Japanese Speed Trains</t>
  </si>
  <si>
    <t>Smokey Quartz</t>
  </si>
  <si>
    <t>Opal</t>
  </si>
  <si>
    <t>Emerald</t>
  </si>
  <si>
    <t>8686‑8689</t>
  </si>
  <si>
    <t>8690a</t>
  </si>
  <si>
    <t>8753‑8756</t>
  </si>
  <si>
    <t>9002‑9005</t>
  </si>
  <si>
    <t>9006a</t>
  </si>
  <si>
    <t>Erta Ale</t>
  </si>
  <si>
    <t>Apatite</t>
  </si>
  <si>
    <t>Celestine</t>
  </si>
  <si>
    <t>Grossular</t>
  </si>
  <si>
    <t>Beryl</t>
  </si>
  <si>
    <t>9091‑9094</t>
  </si>
  <si>
    <t>9095a</t>
  </si>
  <si>
    <t>9491‑9494</t>
  </si>
  <si>
    <t>9490a</t>
  </si>
  <si>
    <t>Dumortierite</t>
  </si>
  <si>
    <t>Hematite</t>
  </si>
  <si>
    <t>Lapis Lazuli</t>
  </si>
  <si>
    <t>Eclogite</t>
  </si>
  <si>
    <r>
      <t>CENTRAL AFRICAN REP.</t>
    </r>
    <r>
      <rPr>
        <sz val="9"/>
        <rFont val="Arial"/>
        <family val="2"/>
      </rPr>
      <t xml:space="preserve"> (to 2020)</t>
    </r>
  </si>
  <si>
    <t>The 1st Anniversary of Independence - Animals and Landscapes</t>
  </si>
  <si>
    <t>Airmail - Chad Explorers</t>
  </si>
  <si>
    <t>Winter Olympic Games - Sapporo 1972, Japan</t>
  </si>
  <si>
    <t>414a</t>
  </si>
  <si>
    <t>416a</t>
  </si>
  <si>
    <t>s/s of 2fr</t>
  </si>
  <si>
    <t>s/s of 50c</t>
  </si>
  <si>
    <t>s/s 200fr</t>
  </si>
  <si>
    <t>Railways</t>
  </si>
  <si>
    <t>800fr</t>
  </si>
  <si>
    <t>s/s 800fr x4</t>
  </si>
  <si>
    <t>2000fr</t>
  </si>
  <si>
    <t>1401‑1404</t>
  </si>
  <si>
    <t>1405a</t>
  </si>
  <si>
    <t>Fossils and Cave Paintings</t>
  </si>
  <si>
    <t>Volcano erupting</t>
  </si>
  <si>
    <t>Steam vents</t>
  </si>
  <si>
    <t>s/s 300fr x4</t>
  </si>
  <si>
    <t>1827‑1830</t>
  </si>
  <si>
    <t>1838‑1843</t>
  </si>
  <si>
    <t>s/s 450fr x6</t>
  </si>
  <si>
    <t>s/s 475fr x6</t>
  </si>
  <si>
    <t>475fr</t>
  </si>
  <si>
    <t>1845-1850</t>
  </si>
  <si>
    <t>s/s 500fr x6</t>
  </si>
  <si>
    <t>1851-1856</t>
  </si>
  <si>
    <t>Wonders of Forgotten Cultures</t>
  </si>
  <si>
    <t>1995‑2000</t>
  </si>
  <si>
    <t>2001a</t>
  </si>
  <si>
    <t>700fr</t>
  </si>
  <si>
    <t>s/s x6</t>
  </si>
  <si>
    <t>s/s 1000f</t>
  </si>
  <si>
    <t>Minerals and Meteorites</t>
  </si>
  <si>
    <t>2268-2271</t>
  </si>
  <si>
    <t>s/s 500fr x4</t>
  </si>
  <si>
    <t>2276‑2279</t>
  </si>
  <si>
    <t>2280-2283</t>
  </si>
  <si>
    <t>s/s 600fr x4</t>
  </si>
  <si>
    <t>2292‑2295</t>
  </si>
  <si>
    <t>T-Rex and volcano</t>
  </si>
  <si>
    <t>2466‑2467</t>
  </si>
  <si>
    <t>Bornite</t>
  </si>
  <si>
    <t>s/s 3000fr x2</t>
  </si>
  <si>
    <t>2565‑2568</t>
  </si>
  <si>
    <t>2569a</t>
  </si>
  <si>
    <t>2570a</t>
  </si>
  <si>
    <t>2571a</t>
  </si>
  <si>
    <t>2572a</t>
  </si>
  <si>
    <t>s/s 750fr</t>
  </si>
  <si>
    <t>2816‑2819</t>
  </si>
  <si>
    <t>2820a</t>
  </si>
  <si>
    <t>Rock Crystal and Tangerine Quartz</t>
  </si>
  <si>
    <t>Zoisite and Tourmaline</t>
  </si>
  <si>
    <t>Blue Halite and Minor Sylvite</t>
  </si>
  <si>
    <t>Barite</t>
  </si>
  <si>
    <t>The 135th Anniversary of the Death of Charles Darwin</t>
  </si>
  <si>
    <t>3086‑3089</t>
  </si>
  <si>
    <t>3090a</t>
  </si>
  <si>
    <t>Magnetite</t>
  </si>
  <si>
    <t>Papagoite</t>
  </si>
  <si>
    <t>Heliodor</t>
  </si>
  <si>
    <t>Siderite with Baryte</t>
  </si>
  <si>
    <t>3151‑3154</t>
  </si>
  <si>
    <t>3155a</t>
  </si>
  <si>
    <t>Piton de la Fournaise</t>
  </si>
  <si>
    <t>Cerro Prieto</t>
  </si>
  <si>
    <t>Pompeii; Vesuvius</t>
  </si>
  <si>
    <t>3281‑3284</t>
  </si>
  <si>
    <t>Hemimorphite</t>
  </si>
  <si>
    <t>Citrine</t>
  </si>
  <si>
    <t>Bornite and Brochantite</t>
  </si>
  <si>
    <t>Lopezite</t>
  </si>
  <si>
    <t>3285a</t>
  </si>
  <si>
    <r>
      <t>CHAD</t>
    </r>
    <r>
      <rPr>
        <sz val="9"/>
        <rFont val="Arial"/>
        <family val="2"/>
      </rPr>
      <t xml:space="preserve"> (to 2020)</t>
    </r>
  </si>
  <si>
    <t>Inauguration of Comoro Broadcasting Service</t>
  </si>
  <si>
    <t>Comoro Views</t>
  </si>
  <si>
    <t>Airmail - Comoro Landscapes</t>
  </si>
  <si>
    <t>Airmail - Anjouan Landscapes</t>
  </si>
  <si>
    <t>Airmail - Map of Anjouan</t>
  </si>
  <si>
    <t>Airmail - Great Comoro Landscapes</t>
  </si>
  <si>
    <t>Airmail - Karthala Volcanic Eruption (Sept 1972)</t>
  </si>
  <si>
    <t>Great Comoro Landscapes</t>
  </si>
  <si>
    <t>Airmail - Mayotte Landscapes</t>
  </si>
  <si>
    <t>Airmail - Moheli Landscapes</t>
  </si>
  <si>
    <t>Airmail - The 70th Anniversary of Rotary International and 10th Anniversary of Moroni Rotary Club</t>
  </si>
  <si>
    <t>Airmail - Definitive Issue</t>
  </si>
  <si>
    <t>Airmail - History of Communications - Airships and Railways</t>
  </si>
  <si>
    <t>s/s 500fr</t>
  </si>
  <si>
    <t>Airmail - The 75th Anniversary of Rotary International and 15th Anniversary of Moroni Rotary Club</t>
  </si>
  <si>
    <t>The 10th Anniversary of Membership of the United Nations</t>
  </si>
  <si>
    <t>Marine Life</t>
  </si>
  <si>
    <t>s/s 150fr x9</t>
  </si>
  <si>
    <t>Island profile and fish</t>
  </si>
  <si>
    <t>1217‑1225</t>
  </si>
  <si>
    <t>1226‑1237</t>
  </si>
  <si>
    <t>s/s 200fr x9</t>
  </si>
  <si>
    <t>1354‑1362</t>
  </si>
  <si>
    <t>375fr</t>
  </si>
  <si>
    <t>s/s 375fr x9</t>
  </si>
  <si>
    <t>s/s 1125fr</t>
  </si>
  <si>
    <t>Environmental Protection from around the World</t>
  </si>
  <si>
    <t>1635‑1638</t>
  </si>
  <si>
    <t>Strip 375fr x4</t>
  </si>
  <si>
    <t>Transportation - Express Trains from all over the World</t>
  </si>
  <si>
    <t>Volcano and lava</t>
  </si>
  <si>
    <t>Paleontologists</t>
  </si>
  <si>
    <t>2017‑2022</t>
  </si>
  <si>
    <t>450fr</t>
  </si>
  <si>
    <t>Ignas Domeika</t>
  </si>
  <si>
    <t>James Dwight Dana</t>
  </si>
  <si>
    <t>William Niven</t>
  </si>
  <si>
    <t>George Kunz</t>
  </si>
  <si>
    <t>Waldemar Brogger</t>
  </si>
  <si>
    <t>Otto von Abich</t>
  </si>
  <si>
    <t>Trains and Locomotives</t>
  </si>
  <si>
    <t>2260‑2265</t>
  </si>
  <si>
    <t>s/s x5</t>
  </si>
  <si>
    <t>2612‑2615</t>
  </si>
  <si>
    <t>2616a</t>
  </si>
  <si>
    <t>Karthala Volcano</t>
  </si>
  <si>
    <t>2617‑2620</t>
  </si>
  <si>
    <t>2621a</t>
  </si>
  <si>
    <t>lac sale nord ngazidja</t>
  </si>
  <si>
    <t>Anjouan waterfall</t>
  </si>
  <si>
    <t>Nimachiwa Island</t>
  </si>
  <si>
    <t>2909‑2913</t>
  </si>
  <si>
    <t>2914a</t>
  </si>
  <si>
    <t>s/s 400fr x5</t>
  </si>
  <si>
    <t>2915‑2919</t>
  </si>
  <si>
    <t>s/s 450fr x5</t>
  </si>
  <si>
    <t>2250fr</t>
  </si>
  <si>
    <t>s/s 2250fr</t>
  </si>
  <si>
    <t>2920a</t>
  </si>
  <si>
    <t>s/s 475fr x5</t>
  </si>
  <si>
    <t>2375fr</t>
  </si>
  <si>
    <t>s/s 2375fr</t>
  </si>
  <si>
    <t>2921‑2925</t>
  </si>
  <si>
    <t>2926a</t>
  </si>
  <si>
    <t>s/s 500fr x5</t>
  </si>
  <si>
    <t>2500fr</t>
  </si>
  <si>
    <t>s/s 2500fr</t>
  </si>
  <si>
    <t>2927‑2931</t>
  </si>
  <si>
    <t>2932a</t>
  </si>
  <si>
    <r>
      <t>COMORO ISLANDS</t>
    </r>
    <r>
      <rPr>
        <sz val="9"/>
        <rFont val="Arial"/>
        <family val="2"/>
      </rPr>
      <t xml:space="preserve"> (to 2019)</t>
    </r>
  </si>
  <si>
    <t>CONGO, R</t>
  </si>
  <si>
    <t>CONGO, DR</t>
  </si>
  <si>
    <t>810a</t>
  </si>
  <si>
    <t>Gold</t>
  </si>
  <si>
    <t>Uranium &amp; Pitchblende</t>
  </si>
  <si>
    <t>Bournonite</t>
  </si>
  <si>
    <t>Dioptase</t>
  </si>
  <si>
    <t>Cuprite</t>
  </si>
  <si>
    <t>Diamond</t>
  </si>
  <si>
    <t>75k</t>
  </si>
  <si>
    <t>1z</t>
  </si>
  <si>
    <t>1.5z</t>
  </si>
  <si>
    <t>3z</t>
  </si>
  <si>
    <t>6z</t>
  </si>
  <si>
    <t>8z</t>
  </si>
  <si>
    <t>10z</t>
  </si>
  <si>
    <t>Various Stamps Surcharged</t>
  </si>
  <si>
    <t>300z on 2z</t>
  </si>
  <si>
    <t>300z on 75z</t>
  </si>
  <si>
    <t>300z on 14z</t>
  </si>
  <si>
    <t>Tourist Sites</t>
  </si>
  <si>
    <t>Nyiragongo</t>
  </si>
  <si>
    <t>Various Stamps Surcharged - Minerals</t>
  </si>
  <si>
    <t>Uraninite</t>
  </si>
  <si>
    <t>Ruby</t>
  </si>
  <si>
    <t>1130-1133</t>
  </si>
  <si>
    <t>40000z</t>
  </si>
  <si>
    <t>s/s 40000z x4</t>
  </si>
  <si>
    <t>s/s 100000z x4</t>
  </si>
  <si>
    <t>1134-1137</t>
  </si>
  <si>
    <t>100000z</t>
  </si>
  <si>
    <t>105000z</t>
  </si>
  <si>
    <t>s/s 105000z</t>
  </si>
  <si>
    <t>1138a</t>
  </si>
  <si>
    <t>45fr on 100000z</t>
  </si>
  <si>
    <t>100fr on 40000z</t>
  </si>
  <si>
    <t>1711a</t>
  </si>
  <si>
    <t>190fr</t>
  </si>
  <si>
    <t>340fr</t>
  </si>
  <si>
    <t>410fr</t>
  </si>
  <si>
    <t>445fr</t>
  </si>
  <si>
    <t>455fr</t>
  </si>
  <si>
    <t>488fr</t>
  </si>
  <si>
    <t>s/s 800fr</t>
  </si>
  <si>
    <t>Willemite Mamette</t>
  </si>
  <si>
    <t>Quartz chlorite</t>
  </si>
  <si>
    <t>Cupro allophane</t>
  </si>
  <si>
    <t>Zircon</t>
  </si>
  <si>
    <t>Anglesite</t>
  </si>
  <si>
    <t>Nobel Prize Winners</t>
  </si>
  <si>
    <t>325fr</t>
  </si>
  <si>
    <t>Mineral and Nobel Prize winner</t>
  </si>
  <si>
    <t>480fr</t>
  </si>
  <si>
    <t>s/s 480fr x3</t>
  </si>
  <si>
    <t>1759-1761</t>
  </si>
  <si>
    <t>Aurichalcite</t>
  </si>
  <si>
    <t>The 100th Anniversary of Scouting - Scouts and Minerals</t>
  </si>
  <si>
    <t>1937-1940</t>
  </si>
  <si>
    <t>1100fr</t>
  </si>
  <si>
    <t>s/s 1100fr x4</t>
  </si>
  <si>
    <t>Barite malachite</t>
  </si>
  <si>
    <t>Carbolite camoto</t>
  </si>
  <si>
    <t>Heterogenite malachite</t>
  </si>
  <si>
    <t>2050-2052</t>
  </si>
  <si>
    <t>1350fr</t>
  </si>
  <si>
    <t>s/s 1350fr x3</t>
  </si>
  <si>
    <t>Chrysophase</t>
  </si>
  <si>
    <t>Quartz amethyste</t>
  </si>
  <si>
    <t>xxx barite</t>
  </si>
  <si>
    <t>2108-2111</t>
  </si>
  <si>
    <t>2112a</t>
  </si>
  <si>
    <t>2113a</t>
  </si>
  <si>
    <t>2114a</t>
  </si>
  <si>
    <t>2115a</t>
  </si>
  <si>
    <t>2116-2119</t>
  </si>
  <si>
    <t>550fr</t>
  </si>
  <si>
    <t>s/s 550fr x4</t>
  </si>
  <si>
    <t>Fauna - Dinosaurs</t>
  </si>
  <si>
    <t>2120a</t>
  </si>
  <si>
    <t>2121a</t>
  </si>
  <si>
    <t>Scouts and Minerals</t>
  </si>
  <si>
    <t>2289-2290</t>
  </si>
  <si>
    <t>10000fr</t>
  </si>
  <si>
    <t>s/s 10000fr x2</t>
  </si>
  <si>
    <t>Scout and dioptase</t>
  </si>
  <si>
    <t>Scout and cobalt rose</t>
  </si>
  <si>
    <t>Scouts and minerals</t>
  </si>
  <si>
    <t>2293a</t>
  </si>
  <si>
    <t>2294a</t>
  </si>
  <si>
    <t>2995a</t>
  </si>
  <si>
    <t>2996a</t>
  </si>
  <si>
    <t>Volcanologists</t>
  </si>
  <si>
    <t>2298-2301</t>
  </si>
  <si>
    <t>Katia &amp; Maurice Krafft</t>
  </si>
  <si>
    <t>Charles Francis Richter</t>
  </si>
  <si>
    <t>Haraldur Sigursson</t>
  </si>
  <si>
    <t>s/s 650fr</t>
  </si>
  <si>
    <t>Etna and Vesuvius</t>
  </si>
  <si>
    <t>Nyamuragira and Pelee</t>
  </si>
  <si>
    <t>Nyiragongo and undersea volcano</t>
  </si>
  <si>
    <t>Ol Dinyo Lengai and Fournaise</t>
  </si>
  <si>
    <t>s/s 650fr x2</t>
  </si>
  <si>
    <t>Etna and Nyamuragira</t>
  </si>
  <si>
    <t>Ol Dinyo Lengai and Nyiragongo</t>
  </si>
  <si>
    <r>
      <t>CONGO, DEMOCRATIC REPUBLIC</t>
    </r>
    <r>
      <rPr>
        <b/>
        <sz val="9"/>
        <color theme="1"/>
        <rFont val="Arial"/>
        <family val="2"/>
      </rPr>
      <t xml:space="preserve"> </t>
    </r>
    <r>
      <rPr>
        <sz val="9"/>
        <color theme="1"/>
        <rFont val="Arial"/>
        <family val="2"/>
      </rPr>
      <t>(to 2014)</t>
    </r>
  </si>
  <si>
    <t>Airmail - Minerals</t>
  </si>
  <si>
    <t>The 200th Anniversary of the Death of Captain James Cook</t>
  </si>
  <si>
    <t>1661-1664</t>
  </si>
  <si>
    <t>s/s 1000fr x4</t>
  </si>
  <si>
    <t>s/s 550fr</t>
  </si>
  <si>
    <t>Haroun Tazieff and volcano</t>
  </si>
  <si>
    <t>Jules Verne and volcano</t>
  </si>
  <si>
    <t>s/s 500fr x9</t>
  </si>
  <si>
    <t>Ingrid Bergman and volcano</t>
  </si>
  <si>
    <t>History of Cinema</t>
  </si>
  <si>
    <r>
      <t>CONGO, REPUBLIC</t>
    </r>
    <r>
      <rPr>
        <sz val="9"/>
        <rFont val="Arial"/>
        <family val="2"/>
      </rPr>
      <t xml:space="preserve"> (to 2015)</t>
    </r>
  </si>
  <si>
    <t>s/s 2.50fr x6</t>
  </si>
  <si>
    <t>209-214</t>
  </si>
  <si>
    <t>Kivu Fest</t>
  </si>
  <si>
    <t>100z</t>
  </si>
  <si>
    <r>
      <t>BELGIAN CONGO</t>
    </r>
    <r>
      <rPr>
        <sz val="9"/>
        <rFont val="Arial"/>
        <family val="2"/>
      </rPr>
      <t xml:space="preserve"> (ends 1960)</t>
    </r>
  </si>
  <si>
    <t>Airmail - Djibouti Aero Club</t>
  </si>
  <si>
    <t>Ardoukoba Volcano</t>
  </si>
  <si>
    <t>Locomotives</t>
  </si>
  <si>
    <t>50fr on 40fr</t>
  </si>
  <si>
    <t>Issue of 1984 Surcharged</t>
  </si>
  <si>
    <t>International Stamp Exhibition "Philexafrique"</t>
  </si>
  <si>
    <t>Wedding of Japan's Crown Prince Naruhito with Masako Owada - Self-Adhesive and Printed on Wood</t>
  </si>
  <si>
    <t>535-542</t>
  </si>
  <si>
    <t>s/s 100fr x8</t>
  </si>
  <si>
    <t>Animals from around the World</t>
  </si>
  <si>
    <t>860-863</t>
  </si>
  <si>
    <t>280fr</t>
  </si>
  <si>
    <t>s/s 280fr x4</t>
  </si>
  <si>
    <t>864a</t>
  </si>
  <si>
    <t>960fr</t>
  </si>
  <si>
    <t>s/s 960fr</t>
  </si>
  <si>
    <t>s/s 260fr x4</t>
  </si>
  <si>
    <t>Rotary in Djibouti</t>
  </si>
  <si>
    <t>1060-1063</t>
  </si>
  <si>
    <t>1064a</t>
  </si>
  <si>
    <t>1285-1288</t>
  </si>
  <si>
    <t>1289a</t>
  </si>
  <si>
    <t>240fr</t>
  </si>
  <si>
    <t>s/s/ 240fr x4</t>
  </si>
  <si>
    <t>1778-1781</t>
  </si>
  <si>
    <t>1782a</t>
  </si>
  <si>
    <t>Brookite on Quartz</t>
  </si>
  <si>
    <t>Uvarovite</t>
  </si>
  <si>
    <t>Andradite-Grossular</t>
  </si>
  <si>
    <t>Willemite</t>
  </si>
  <si>
    <t>950fr</t>
  </si>
  <si>
    <t>s/s 950fr</t>
  </si>
  <si>
    <t>The 55th Anniversary of Organization of African Unity</t>
  </si>
  <si>
    <t>kilimanjaro</t>
  </si>
  <si>
    <t>2125-2128</t>
  </si>
  <si>
    <t>2129a</t>
  </si>
  <si>
    <t>s/s 240fr x4</t>
  </si>
  <si>
    <t>Kunzite </t>
  </si>
  <si>
    <t>Red Bery</t>
  </si>
  <si>
    <t>Anglesite </t>
  </si>
  <si>
    <t>Brookite </t>
  </si>
  <si>
    <t>2316a</t>
  </si>
  <si>
    <t>2486-2489</t>
  </si>
  <si>
    <t>2490a</t>
  </si>
  <si>
    <t>Disthene</t>
  </si>
  <si>
    <t>Anatase</t>
  </si>
  <si>
    <t>Andaradite</t>
  </si>
  <si>
    <t>Red Beryl</t>
  </si>
  <si>
    <t>2662-2665</t>
  </si>
  <si>
    <t>2666a</t>
  </si>
  <si>
    <t>s/s 250fr x4</t>
  </si>
  <si>
    <t>s/s 1000fr</t>
  </si>
  <si>
    <t>Apophyllite</t>
  </si>
  <si>
    <t>2852-2855</t>
  </si>
  <si>
    <t>2856a</t>
  </si>
  <si>
    <t>Volcan de Fuego</t>
  </si>
  <si>
    <t>Parinacota</t>
  </si>
  <si>
    <t>Popocatepetl and Piton de la Fournaise</t>
  </si>
  <si>
    <t>Four volcanoes</t>
  </si>
  <si>
    <t>Demantoid</t>
  </si>
  <si>
    <t>2990-2993</t>
  </si>
  <si>
    <t>2994a</t>
  </si>
  <si>
    <t>Magnesite</t>
  </si>
  <si>
    <t>Amazonite</t>
  </si>
  <si>
    <t>3322-3325</t>
  </si>
  <si>
    <t>3342-3345</t>
  </si>
  <si>
    <t>3346a</t>
  </si>
  <si>
    <t>Fuji and Tungurahua</t>
  </si>
  <si>
    <r>
      <t xml:space="preserve">DJIBOUTI </t>
    </r>
    <r>
      <rPr>
        <sz val="9"/>
        <rFont val="Arial"/>
        <family val="2"/>
      </rPr>
      <t>(to 2020)</t>
    </r>
  </si>
  <si>
    <t>Winter Olympic Games - Innsbruck, Austria 1976</t>
  </si>
  <si>
    <t>1583a</t>
  </si>
  <si>
    <t>150e</t>
  </si>
  <si>
    <t>300fcfa</t>
  </si>
  <si>
    <t>400fcfa</t>
  </si>
  <si>
    <t>600fcfa</t>
  </si>
  <si>
    <t>700fcfa</t>
  </si>
  <si>
    <t>Pyromorphite</t>
  </si>
  <si>
    <t>Halite</t>
  </si>
  <si>
    <t>550fcfa</t>
  </si>
  <si>
    <t>450fcfa</t>
  </si>
  <si>
    <t>Realgar</t>
  </si>
  <si>
    <t>Gypsum</t>
  </si>
  <si>
    <t>Chrysoberyl</t>
  </si>
  <si>
    <r>
      <t xml:space="preserve">EQUATORIAL GUINEA </t>
    </r>
    <r>
      <rPr>
        <sz val="9"/>
        <rFont val="Arial"/>
        <family val="2"/>
      </rPr>
      <t>(to 2018)</t>
    </r>
  </si>
  <si>
    <t>The 25th Anniversary of the Nomination of General Franco as Chief of State</t>
  </si>
  <si>
    <r>
      <t>FERNANDO PO</t>
    </r>
    <r>
      <rPr>
        <sz val="9"/>
        <rFont val="Arial"/>
        <family val="2"/>
      </rPr>
      <t xml:space="preserve"> (ends 1968)</t>
    </r>
  </si>
  <si>
    <t>1949 -1950 San Carlos</t>
  </si>
  <si>
    <t>1950 -1950 San Carlos</t>
  </si>
  <si>
    <t>1951 -1950 San Carlos</t>
  </si>
  <si>
    <t>1952 -1950 San Carlos</t>
  </si>
  <si>
    <t>1953 -1950 San Carlos</t>
  </si>
  <si>
    <t>Fernando Poo</t>
  </si>
  <si>
    <t>3.25p</t>
  </si>
  <si>
    <t>Airmail - Landscapes</t>
  </si>
  <si>
    <t>Special Delivery Stamp</t>
  </si>
  <si>
    <t>Airmail - Stamp Day</t>
  </si>
  <si>
    <t>Stamp Day - Coat of Arms</t>
  </si>
  <si>
    <t>Valencia</t>
  </si>
  <si>
    <r>
      <t xml:space="preserve">SPANISH GUINEA </t>
    </r>
    <r>
      <rPr>
        <sz val="9"/>
        <rFont val="Arial"/>
        <family val="2"/>
      </rPr>
      <t>(ends 1959)</t>
    </r>
  </si>
  <si>
    <r>
      <t>ITALIAN EAST AFRICA</t>
    </r>
    <r>
      <rPr>
        <sz val="9"/>
        <rFont val="Arial"/>
        <family val="2"/>
      </rPr>
      <t xml:space="preserve"> (ends 1941)</t>
    </r>
  </si>
  <si>
    <t>ITALIAN EAST AFRICA</t>
  </si>
  <si>
    <t>25L</t>
  </si>
  <si>
    <t>2L+75c</t>
  </si>
  <si>
    <t>Ankober</t>
  </si>
  <si>
    <t>The 150th Anniversary of Selassie Dynasty</t>
  </si>
  <si>
    <t>Views with Medallion Portrait of Haile Selassie Inset</t>
  </si>
  <si>
    <t>Airmail - Views with Medallion Portrait of Haile Selassie Inset</t>
  </si>
  <si>
    <t>Airmail - Landscapes and Buildings</t>
  </si>
  <si>
    <t>Airmail - The 30th Anniversary of Airmail Service in Ethiopia</t>
  </si>
  <si>
    <t>Ethiopian River Craft</t>
  </si>
  <si>
    <t>Lakes</t>
  </si>
  <si>
    <t>International Decade for Natural Disaster Reduction</t>
  </si>
  <si>
    <t>Landscapes of East African</t>
  </si>
  <si>
    <t>Dallol</t>
  </si>
  <si>
    <r>
      <t>ETHIOPIA</t>
    </r>
    <r>
      <rPr>
        <sz val="9"/>
        <rFont val="Arial"/>
        <family val="2"/>
      </rPr>
      <t xml:space="preserve"> (to 2019)</t>
    </r>
  </si>
  <si>
    <t>Airmail - World Fair "Expo 70" - Osaka, Japan</t>
  </si>
  <si>
    <t>International Stamp Exhibition "SINGAPORE '95" - Singapore - Prehistoric Wildlife</t>
  </si>
  <si>
    <t>1257-1268</t>
  </si>
  <si>
    <t>1634‑1645</t>
  </si>
  <si>
    <t>1672‑1683</t>
  </si>
  <si>
    <r>
      <t>GABON</t>
    </r>
    <r>
      <rPr>
        <sz val="9"/>
        <rFont val="Arial"/>
        <family val="2"/>
      </rPr>
      <t xml:space="preserve"> (to 2019)</t>
    </r>
  </si>
  <si>
    <t>Disney - International Stamp Exhibition "PHILANIPPON '91" - Tokyo, Japan</t>
  </si>
  <si>
    <t>The 100th Anniversary (1992) of the Sierra Club - Endangered Environments</t>
  </si>
  <si>
    <t>1862‑1869</t>
  </si>
  <si>
    <t>1870‑1877</t>
  </si>
  <si>
    <t>1856‑1861</t>
  </si>
  <si>
    <t>2044‑2055</t>
  </si>
  <si>
    <t>The 100th Anniversary (1992) of Sierra Club - Endangered Environments</t>
  </si>
  <si>
    <t>Natural and Man-made Wonders of the World</t>
  </si>
  <si>
    <t>3403‑3414</t>
  </si>
  <si>
    <t>International Stamp Exhibition "PHILANIPPON '01" - Tokyo, Japan - Japanese Art</t>
  </si>
  <si>
    <t>5047‑5050</t>
  </si>
  <si>
    <t>5599‑5602</t>
  </si>
  <si>
    <t>World EXPO 2005 - Aichi, Japan</t>
  </si>
  <si>
    <t>Famous Castles of the World</t>
  </si>
  <si>
    <t>6707‑6711</t>
  </si>
  <si>
    <t>s/s 30d x5</t>
  </si>
  <si>
    <t xml:space="preserve">Minerals </t>
  </si>
  <si>
    <t>7283‑7288</t>
  </si>
  <si>
    <t>7289‑7292</t>
  </si>
  <si>
    <t>7293a</t>
  </si>
  <si>
    <t>45d</t>
  </si>
  <si>
    <t>s/s 45d x6</t>
  </si>
  <si>
    <t>s/s 50d x4</t>
  </si>
  <si>
    <t>s/s 150d</t>
  </si>
  <si>
    <t>Topez</t>
  </si>
  <si>
    <t>xxx mineral</t>
  </si>
  <si>
    <t>Vivante</t>
  </si>
  <si>
    <t>Garnet</t>
  </si>
  <si>
    <t>Volcanoes of the World</t>
  </si>
  <si>
    <t>7363-7368</t>
  </si>
  <si>
    <t>s/s 55d x6</t>
  </si>
  <si>
    <t>55d</t>
  </si>
  <si>
    <t>St Helens</t>
  </si>
  <si>
    <t>Multiple volcanoes</t>
  </si>
  <si>
    <t>7369a</t>
  </si>
  <si>
    <t>s/s 170d</t>
  </si>
  <si>
    <r>
      <t>GAMBIA</t>
    </r>
    <r>
      <rPr>
        <sz val="9"/>
        <rFont val="Arial"/>
        <family val="2"/>
      </rPr>
      <t xml:space="preserve"> (to 2020)</t>
    </r>
  </si>
  <si>
    <t>Issues of 1959 Overprinted "Ghana New Currency 19th July. 1965" and Surcharged</t>
  </si>
  <si>
    <t>4p on 4d</t>
  </si>
  <si>
    <t>1967 New Currency - Issues of 1959 and 1965 Surcharged</t>
  </si>
  <si>
    <t>3.5np on 4d</t>
  </si>
  <si>
    <t>National Symbols</t>
  </si>
  <si>
    <t>Space Flight of "Voyager 2"</t>
  </si>
  <si>
    <t>1410-1418</t>
  </si>
  <si>
    <t>1470a</t>
  </si>
  <si>
    <t>Manganese ore</t>
  </si>
  <si>
    <t>Iron ore</t>
  </si>
  <si>
    <t>Bauxite ore</t>
  </si>
  <si>
    <t>Gold ore</t>
  </si>
  <si>
    <t>2247-2255</t>
  </si>
  <si>
    <t>International Stamp Exhibition "Singapore '95" - Singapore - Prehistoric Animals</t>
  </si>
  <si>
    <t>2499-2504</t>
  </si>
  <si>
    <t>The 200th Anniversary of the Birth of Hiroshige, Japanese Painter, 1797-1858 - "One Hundred Famous Views of Edo"</t>
  </si>
  <si>
    <t>2900-2908</t>
  </si>
  <si>
    <t>Dinosaur and volcano</t>
  </si>
  <si>
    <t>3458a</t>
  </si>
  <si>
    <t>s/s 15000c</t>
  </si>
  <si>
    <t>The 50th Anniversary of Independence - Gold Mining</t>
  </si>
  <si>
    <t>The 24th UPU Congress - Nairobi</t>
  </si>
  <si>
    <t>s/s 3GHc x3</t>
  </si>
  <si>
    <t>4038-4040</t>
  </si>
  <si>
    <t>The 150th Anniversary of the Death of Katsushika Hokusai, Japanese Artist, 1760-1849</t>
  </si>
  <si>
    <t>2995-3000</t>
  </si>
  <si>
    <t>International Stamp Exhibition "Philanippon '01" - Tokyo, Japan - Japanese Paintings</t>
  </si>
  <si>
    <t>3244-3251</t>
  </si>
  <si>
    <t>4224-4229</t>
  </si>
  <si>
    <t>2GHc</t>
  </si>
  <si>
    <t>s/s 2GHc x6</t>
  </si>
  <si>
    <t>Gems and Minerals</t>
  </si>
  <si>
    <t>4230a</t>
  </si>
  <si>
    <t>7GHc</t>
  </si>
  <si>
    <t>s/s 7GHc</t>
  </si>
  <si>
    <r>
      <t>GHANA</t>
    </r>
    <r>
      <rPr>
        <sz val="9"/>
        <rFont val="Arial"/>
        <family val="2"/>
      </rPr>
      <t xml:space="preserve"> (to 2020)</t>
    </r>
  </si>
  <si>
    <t>Airmail - Olympic Games - Tokyo, Japan</t>
  </si>
  <si>
    <t>Airmail - Pan Arab Games - Cairo, Egypt (1965) - Issues of 1965 Overprinted "JEUX PANARABES CAIRE 1965" and Pyramid Motif</t>
  </si>
  <si>
    <t>Fuji/Pyramid</t>
  </si>
  <si>
    <t>The 150th Anniversary (1978) of the Birth of Jules Verne</t>
  </si>
  <si>
    <t>Airmail - Prehistoric Animals</t>
  </si>
  <si>
    <t>1863-1865</t>
  </si>
  <si>
    <t>s/s 750fr x6</t>
  </si>
  <si>
    <t>1866-1868</t>
  </si>
  <si>
    <t>1869-1871</t>
  </si>
  <si>
    <t>1872-1874</t>
  </si>
  <si>
    <t>s/s 1500fr x6</t>
  </si>
  <si>
    <t>s/s 1500fr x3</t>
  </si>
  <si>
    <t>Minerals with nebula background</t>
  </si>
  <si>
    <t>2492-2494</t>
  </si>
  <si>
    <t>2495a</t>
  </si>
  <si>
    <t>Japanese Culture</t>
  </si>
  <si>
    <t>4026-4028</t>
  </si>
  <si>
    <t>300fg</t>
  </si>
  <si>
    <t>750fg</t>
  </si>
  <si>
    <t>5000fg</t>
  </si>
  <si>
    <t>s/s x3</t>
  </si>
  <si>
    <t>Mineral and scout</t>
  </si>
  <si>
    <t>Minerals and scout</t>
  </si>
  <si>
    <t>4270-4271</t>
  </si>
  <si>
    <t>4500fg</t>
  </si>
  <si>
    <t>7500fg</t>
  </si>
  <si>
    <t>s/s x2</t>
  </si>
  <si>
    <t>Bauxite and scout</t>
  </si>
  <si>
    <t>Minerals and scouts</t>
  </si>
  <si>
    <t>s/s 25000fg</t>
  </si>
  <si>
    <t>Transportation - Locomotives</t>
  </si>
  <si>
    <t>Flora - Cactus &amp; Flowers, Minerals</t>
  </si>
  <si>
    <t>4738-4740</t>
  </si>
  <si>
    <t>3000fg</t>
  </si>
  <si>
    <t>10000fg</t>
  </si>
  <si>
    <t>15000fg</t>
  </si>
  <si>
    <t>Mineral and flower</t>
  </si>
  <si>
    <t>4741a</t>
  </si>
  <si>
    <t>25000fg</t>
  </si>
  <si>
    <t>4742a</t>
  </si>
  <si>
    <t>4743a</t>
  </si>
  <si>
    <t>Mineral and dinosaur</t>
  </si>
  <si>
    <t>Fauna - Dinosaurs, Minerals</t>
  </si>
  <si>
    <t>4762-4764</t>
  </si>
  <si>
    <t>4765a</t>
  </si>
  <si>
    <t>4766a</t>
  </si>
  <si>
    <t>4767a</t>
  </si>
  <si>
    <t>Art - Japanese Paintings</t>
  </si>
  <si>
    <t>Fuji and wave</t>
  </si>
  <si>
    <t>4905a</t>
  </si>
  <si>
    <t>Minerals - China in Africa</t>
  </si>
  <si>
    <t>6349-6354</t>
  </si>
  <si>
    <t>s/s 5000fg x6</t>
  </si>
  <si>
    <t>Transport - Trains</t>
  </si>
  <si>
    <t>s/s 29000fg</t>
  </si>
  <si>
    <t>6962a</t>
  </si>
  <si>
    <t>Fuji and train stamp on stamp</t>
  </si>
  <si>
    <t>29000fg</t>
  </si>
  <si>
    <t>Previously Issued Stamps Surcharged</t>
  </si>
  <si>
    <t>s/s 41000fg on 1000fg</t>
  </si>
  <si>
    <t>Transports - Japanese Speed Trains</t>
  </si>
  <si>
    <t>s/s 40000fg</t>
  </si>
  <si>
    <t>Transports - Japanese Speed Trains - Philanippon 2011</t>
  </si>
  <si>
    <t>8634-8638</t>
  </si>
  <si>
    <t>Strip 5 stamps 10000fg</t>
  </si>
  <si>
    <t>8639-8641</t>
  </si>
  <si>
    <t>8730-8734</t>
  </si>
  <si>
    <t>8735-8737</t>
  </si>
  <si>
    <t>Solar Eclipse of 2012</t>
  </si>
  <si>
    <t>40000fg</t>
  </si>
  <si>
    <t>9013a</t>
  </si>
  <si>
    <t>Transports - Japanese High-Speed Trains</t>
  </si>
  <si>
    <t>9047-9049</t>
  </si>
  <si>
    <t>Trains of Japan</t>
  </si>
  <si>
    <t>9532-9534</t>
  </si>
  <si>
    <t>s/s 15000fg x3</t>
  </si>
  <si>
    <t>Volcanic plug?</t>
  </si>
  <si>
    <t>Django Unchained</t>
  </si>
  <si>
    <t>20000fg</t>
  </si>
  <si>
    <t>s/s 20000fg x3</t>
  </si>
  <si>
    <t>9988-9990</t>
  </si>
  <si>
    <t>9991a</t>
  </si>
  <si>
    <t>1171-1176</t>
  </si>
  <si>
    <t>250fcfa</t>
  </si>
  <si>
    <t>s/s 250fcfa x6</t>
  </si>
  <si>
    <t>1177-1185</t>
  </si>
  <si>
    <t>s/s 300fcfa x9</t>
  </si>
  <si>
    <t>1186-1194</t>
  </si>
  <si>
    <t>1195a</t>
  </si>
  <si>
    <t>2000cfca</t>
  </si>
  <si>
    <t>s/s 2000cfca</t>
  </si>
  <si>
    <t>1196a</t>
  </si>
  <si>
    <t>Personalities of the 20th Century - Nelson Mandela</t>
  </si>
  <si>
    <t>1621-1624</t>
  </si>
  <si>
    <t>1000cfca</t>
  </si>
  <si>
    <t>s/s 1000cfca x4</t>
  </si>
  <si>
    <t>Mineral and Nelson Mandela</t>
  </si>
  <si>
    <t>1856-1861</t>
  </si>
  <si>
    <t>450cfca</t>
  </si>
  <si>
    <t>s/s 450cfca x6</t>
  </si>
  <si>
    <t>Pompeii Rescue</t>
  </si>
  <si>
    <t>2018-2023</t>
  </si>
  <si>
    <t>Pompeii, Vesuvius</t>
  </si>
  <si>
    <t>Japanese Art</t>
  </si>
  <si>
    <t>s/s 3500cfca</t>
  </si>
  <si>
    <t>Minerals &amp; Meteorites</t>
  </si>
  <si>
    <t>2448-2453</t>
  </si>
  <si>
    <t>500cfca</t>
  </si>
  <si>
    <t>s/s 500cfca x6</t>
  </si>
  <si>
    <t>2454a</t>
  </si>
  <si>
    <t>4000cfca</t>
  </si>
  <si>
    <t>s/s 4000cfca</t>
  </si>
  <si>
    <t>The 150th Anniversary of the Discovery of Neandertal Man, Prehistoric Humans &amp; Animals</t>
  </si>
  <si>
    <t>Minerals and Homo neanderthal</t>
  </si>
  <si>
    <t>2793-2798</t>
  </si>
  <si>
    <t>s/s 3000fcfa</t>
  </si>
  <si>
    <t>Nobel Prize Winners - Physics</t>
  </si>
  <si>
    <t>Volcano and Nobel Prize</t>
  </si>
  <si>
    <t>2820-2822</t>
  </si>
  <si>
    <t>s/s 750cfca x3</t>
  </si>
  <si>
    <t>Pope in Africa</t>
  </si>
  <si>
    <t>2847-2852</t>
  </si>
  <si>
    <t>s/s 350cfca x6</t>
  </si>
  <si>
    <t>Minerals and pope</t>
  </si>
  <si>
    <t>s/s 2500cfca</t>
  </si>
  <si>
    <t>Fauna - Dinosaurs &amp; Minerals</t>
  </si>
  <si>
    <t>2935-2940</t>
  </si>
  <si>
    <t>2941a</t>
  </si>
  <si>
    <t>s/s 500fcfa x6</t>
  </si>
  <si>
    <t>3000fcfa</t>
  </si>
  <si>
    <t>Minerals and dinosaurs</t>
  </si>
  <si>
    <t>Fauna - Dinosaurs, Minerals &amp; Scouts</t>
  </si>
  <si>
    <t>3036-3039</t>
  </si>
  <si>
    <t>3040a</t>
  </si>
  <si>
    <t>s/s 500cfca x4</t>
  </si>
  <si>
    <t>3000cfca</t>
  </si>
  <si>
    <t>Minerals, dinosaurs and scouts</t>
  </si>
  <si>
    <t>Japanese Nobel Prize Winners</t>
  </si>
  <si>
    <t>3146-3149</t>
  </si>
  <si>
    <t>s/s 3000cfca</t>
  </si>
  <si>
    <t>Chess Champions</t>
  </si>
  <si>
    <t>Fuji, train and chess</t>
  </si>
  <si>
    <t>3499-3502</t>
  </si>
  <si>
    <t>3503a</t>
  </si>
  <si>
    <t>Volcano, mineral and dinosaur</t>
  </si>
  <si>
    <t>Flora - Antique Ruins &amp; Minerals</t>
  </si>
  <si>
    <t>3514-3517</t>
  </si>
  <si>
    <t>Mineral and pyramid</t>
  </si>
  <si>
    <t>Mineral and perthenon</t>
  </si>
  <si>
    <t>Mineral and inca pyramid</t>
  </si>
  <si>
    <t>Mineral and Angkor Wat</t>
  </si>
  <si>
    <t>Mineral and ruins and great wall of china</t>
  </si>
  <si>
    <t>Mineral and matchu pitchu</t>
  </si>
  <si>
    <t>Tribute to Haroun Tazieff, 1914-1998</t>
  </si>
  <si>
    <t>Tribute to Haroun Tazieff, 1914-1999</t>
  </si>
  <si>
    <t>Tribute to Haroun Tazieff, 1914-2000</t>
  </si>
  <si>
    <t>Tribute to Haroun Tazieff, 1914-2001</t>
  </si>
  <si>
    <t>Tribute to Haroun Tazieff, 1914-2002</t>
  </si>
  <si>
    <t>Tribute to Haroun Tazieff, 1914-2003</t>
  </si>
  <si>
    <t>Tribute to Haroun Tazieff, 1914-2004</t>
  </si>
  <si>
    <t>3544-3547</t>
  </si>
  <si>
    <t>3548a</t>
  </si>
  <si>
    <t>Etna, Tazieff and mineral</t>
  </si>
  <si>
    <t>Arenal, Tazieff and mineral</t>
  </si>
  <si>
    <t>Krakatoa, Tazieff and mineral</t>
  </si>
  <si>
    <t>Volcanoes, Tazieff and minerals</t>
  </si>
  <si>
    <t>Villarica, Tazieff and mineral</t>
  </si>
  <si>
    <t>Parkville volcano?, Tazieff and mineral</t>
  </si>
  <si>
    <t>3742-3747</t>
  </si>
  <si>
    <t>3748a</t>
  </si>
  <si>
    <t>350cfca</t>
  </si>
  <si>
    <t>3500cfca</t>
  </si>
  <si>
    <t>4042-4046</t>
  </si>
  <si>
    <t>4047a</t>
  </si>
  <si>
    <t>550cfca</t>
  </si>
  <si>
    <t>800cfca</t>
  </si>
  <si>
    <t>900cfca</t>
  </si>
  <si>
    <t>3300cfca</t>
  </si>
  <si>
    <t>s/s 3300cfca</t>
  </si>
  <si>
    <t>4078-4082</t>
  </si>
  <si>
    <t>4083a</t>
  </si>
  <si>
    <t>400cfca</t>
  </si>
  <si>
    <t>s/s 400cfca x5</t>
  </si>
  <si>
    <t>Volcano and mineral</t>
  </si>
  <si>
    <t>Minerals &amp; Volcanoes</t>
  </si>
  <si>
    <t>Volcanoes and minerals</t>
  </si>
  <si>
    <t>2058-2063</t>
  </si>
  <si>
    <t>Volcano and Haroun Tazieff</t>
  </si>
  <si>
    <t>Famous People</t>
  </si>
  <si>
    <t>2061a</t>
  </si>
  <si>
    <t>s/s 450cfca</t>
  </si>
  <si>
    <t>s/s 3000cfca x6</t>
  </si>
  <si>
    <t>4607-4612</t>
  </si>
  <si>
    <t>200cfca</t>
  </si>
  <si>
    <t>300cfca</t>
  </si>
  <si>
    <t>4613-4614</t>
  </si>
  <si>
    <t>1500cfca</t>
  </si>
  <si>
    <t>s/s 1500cfca x2</t>
  </si>
  <si>
    <t xml:space="preserve">Arenal </t>
  </si>
  <si>
    <t>Colima</t>
  </si>
  <si>
    <t>Fuego</t>
  </si>
  <si>
    <t>San Christobal</t>
  </si>
  <si>
    <t>Volcano cross section</t>
  </si>
  <si>
    <t>Volcanoes x6</t>
  </si>
  <si>
    <t>4631-4636</t>
  </si>
  <si>
    <t>4637-4638</t>
  </si>
  <si>
    <t>600cfca</t>
  </si>
  <si>
    <t>4949-4952</t>
  </si>
  <si>
    <t>4953a</t>
  </si>
  <si>
    <t>s/s 900cfca x4</t>
  </si>
  <si>
    <t>The International Year of Minerals, 2011</t>
  </si>
  <si>
    <t>The International Year of Minerals, 2012</t>
  </si>
  <si>
    <t>The International Year of Minerals, 2013</t>
  </si>
  <si>
    <t>The International Year of Minerals, 2014</t>
  </si>
  <si>
    <t>The International Year of Minerals, 2015</t>
  </si>
  <si>
    <t>The International Year of Minerals, 2016</t>
  </si>
  <si>
    <t>The International Year of Minerals, 2017</t>
  </si>
  <si>
    <t>5571-5574</t>
  </si>
  <si>
    <t>5575a</t>
  </si>
  <si>
    <t>s/s 800cfca x4</t>
  </si>
  <si>
    <t>5945-5948</t>
  </si>
  <si>
    <t>700cfca</t>
  </si>
  <si>
    <t>s/s 700cfca x4</t>
  </si>
  <si>
    <t>6408-6411</t>
  </si>
  <si>
    <t>s/s 2800cfca</t>
  </si>
  <si>
    <t>6498-6501</t>
  </si>
  <si>
    <t>6502a</t>
  </si>
  <si>
    <t>2800cfca</t>
  </si>
  <si>
    <t>Sakurojima and mineral</t>
  </si>
  <si>
    <t>Krakatoa and mineral</t>
  </si>
  <si>
    <t>Stromboli and mineral</t>
  </si>
  <si>
    <t>Paluweh and mineral</t>
  </si>
  <si>
    <t>Popocatepetl and mineral</t>
  </si>
  <si>
    <t>Popocatepetl, Eyjafjallajökull and mineral</t>
  </si>
  <si>
    <t>Volcanoes x4</t>
  </si>
  <si>
    <t>The 95th Anniversary of the Birth of Nelson Mandela, 1918-2013</t>
  </si>
  <si>
    <t>2400cfca</t>
  </si>
  <si>
    <t>6595a</t>
  </si>
  <si>
    <t>s/s 2400cfca</t>
  </si>
  <si>
    <t>The 95th Anniversary of the Birth of Nelson Mandela, 1918-2014</t>
  </si>
  <si>
    <t>6856-6859</t>
  </si>
  <si>
    <t>6860a</t>
  </si>
  <si>
    <t>Quartz with hematite</t>
  </si>
  <si>
    <t>Corundum in zoisite</t>
  </si>
  <si>
    <t>Flourite</t>
  </si>
  <si>
    <t>6960-6963</t>
  </si>
  <si>
    <t>6964a</t>
  </si>
  <si>
    <t>7287-7290</t>
  </si>
  <si>
    <t>7424-7427</t>
  </si>
  <si>
    <t>7428a</t>
  </si>
  <si>
    <t>850cfca</t>
  </si>
  <si>
    <t>s/s 850cfca x4</t>
  </si>
  <si>
    <t>Colima and mineral</t>
  </si>
  <si>
    <t>Pu'u Oo and mineral</t>
  </si>
  <si>
    <t>Nyiragongo and mineral</t>
  </si>
  <si>
    <t>Mayon and mineral</t>
  </si>
  <si>
    <t>Kilauea, Popocatepetl and mineral</t>
  </si>
  <si>
    <t>7535-7538</t>
  </si>
  <si>
    <t>7539a</t>
  </si>
  <si>
    <t>Transportation - Trains</t>
  </si>
  <si>
    <t>7696-7699</t>
  </si>
  <si>
    <t>7852-7855</t>
  </si>
  <si>
    <t>3600cfca</t>
  </si>
  <si>
    <t>s/s 3600cfca</t>
  </si>
  <si>
    <t>7856a</t>
  </si>
  <si>
    <t>8213-8216</t>
  </si>
  <si>
    <t>8217a</t>
  </si>
  <si>
    <t>8447-8451</t>
  </si>
  <si>
    <t>8452a</t>
  </si>
  <si>
    <t>s/s 600cfca x5</t>
  </si>
  <si>
    <t>8572a</t>
  </si>
  <si>
    <t>8686-8690</t>
  </si>
  <si>
    <t>8691a</t>
  </si>
  <si>
    <t>660cfca</t>
  </si>
  <si>
    <t>s/s 660cfca x5</t>
  </si>
  <si>
    <t>Scolecite</t>
  </si>
  <si>
    <t>Hauynite</t>
  </si>
  <si>
    <t>Uranophane</t>
  </si>
  <si>
    <t>Boleite</t>
  </si>
  <si>
    <t>Radioactive minerals</t>
  </si>
  <si>
    <t>8944-8948</t>
  </si>
  <si>
    <t>8949a</t>
  </si>
  <si>
    <t>Topaz</t>
  </si>
  <si>
    <t>Turquoise</t>
  </si>
  <si>
    <t>Aragonite</t>
  </si>
  <si>
    <t>Variscite with Crandallite</t>
  </si>
  <si>
    <t>Titanite</t>
  </si>
  <si>
    <t>Adamite</t>
  </si>
  <si>
    <t>8974-8978</t>
  </si>
  <si>
    <t>8979a</t>
  </si>
  <si>
    <t>Sinabung and minerals</t>
  </si>
  <si>
    <t>Hekla and minerals</t>
  </si>
  <si>
    <t>Etna and minerals</t>
  </si>
  <si>
    <t>Kambalny and minerals</t>
  </si>
  <si>
    <t>Colima and minerals</t>
  </si>
  <si>
    <t>Krakatoa and minerals</t>
  </si>
  <si>
    <t>9218-9222</t>
  </si>
  <si>
    <t>9223a</t>
  </si>
  <si>
    <t>640cfca</t>
  </si>
  <si>
    <t>s/s 640cfca x5</t>
  </si>
  <si>
    <t>Andradite (Garnet</t>
  </si>
  <si>
    <t>Demantoid (Garnet)</t>
  </si>
  <si>
    <t>Andalusite</t>
  </si>
  <si>
    <t>Spodumene</t>
  </si>
  <si>
    <t>9523a</t>
  </si>
  <si>
    <t>9518-9522</t>
  </si>
  <si>
    <t>Ilmenite</t>
  </si>
  <si>
    <t>Milerite</t>
  </si>
  <si>
    <t>Kyanite</t>
  </si>
  <si>
    <t>Spessartine</t>
  </si>
  <si>
    <t>9828-9832</t>
  </si>
  <si>
    <t>9833a</t>
  </si>
  <si>
    <t>9888-9892</t>
  </si>
  <si>
    <t>9893a</t>
  </si>
  <si>
    <t>Koryaksky Volcano, Russia; Aragonite</t>
  </si>
  <si>
    <t>Arenal Volcano, Costa Rica; Smoky Quartz</t>
  </si>
  <si>
    <t>Stromboli Volcano, Sicily, Italy; Mimetite</t>
  </si>
  <si>
    <t>Paranicota Volcano, Chile; Aquamarine</t>
  </si>
  <si>
    <t>Tungurahua Volcano, Ecuador; Baryte</t>
  </si>
  <si>
    <t>Tengger, Indonesia; Amethyst</t>
  </si>
  <si>
    <t>Tengger, Koryaksky, Amethyst, Aragonite</t>
  </si>
  <si>
    <t>Volcanoes x6 and minerals</t>
  </si>
  <si>
    <t>Prehistoric Animals - Flying Dinosaurs</t>
  </si>
  <si>
    <t>9918-9922</t>
  </si>
  <si>
    <t>9923a</t>
  </si>
  <si>
    <t>Afghanite and dinosaur</t>
  </si>
  <si>
    <t>Volcano and lava and dinosaur</t>
  </si>
  <si>
    <t>Volcano and minerals and dinosaur</t>
  </si>
  <si>
    <t>Volcano and Amethyst and dinosaur</t>
  </si>
  <si>
    <t>9936-9940</t>
  </si>
  <si>
    <t>9941a</t>
  </si>
  <si>
    <t>Demantoide</t>
  </si>
  <si>
    <t>Analcite</t>
  </si>
  <si>
    <t>9978-9982</t>
  </si>
  <si>
    <t>Volcano erupting and dinosaur</t>
  </si>
  <si>
    <t>Volcanoes and dinosaurs</t>
  </si>
  <si>
    <t>9984-9988</t>
  </si>
  <si>
    <t>9989a</t>
  </si>
  <si>
    <t>Total stamps issued</t>
  </si>
  <si>
    <r>
      <t xml:space="preserve">GUINEA-BISSAU </t>
    </r>
    <r>
      <rPr>
        <sz val="9"/>
        <rFont val="Arial"/>
        <family val="2"/>
      </rPr>
      <t>(to 2018)</t>
    </r>
  </si>
  <si>
    <t>IVORY COAST</t>
  </si>
  <si>
    <t>Airmail - Mount Niangbo</t>
  </si>
  <si>
    <t>Niangbo</t>
  </si>
  <si>
    <t>Development of the Diamond Industry</t>
  </si>
  <si>
    <t>Minerals - White Frame</t>
  </si>
  <si>
    <t>1408-1411</t>
  </si>
  <si>
    <t>s/s x4</t>
  </si>
  <si>
    <t>Minerals - Without Frame</t>
  </si>
  <si>
    <t>Scouts, Minerals and Chees</t>
  </si>
  <si>
    <t>1436-1439</t>
  </si>
  <si>
    <t>1440-1443</t>
  </si>
  <si>
    <t>s/s 3000fr x4</t>
  </si>
  <si>
    <t>Mineral, scouts</t>
  </si>
  <si>
    <r>
      <t>IVORY COAST</t>
    </r>
    <r>
      <rPr>
        <sz val="9"/>
        <rFont val="Arial"/>
        <family val="2"/>
      </rPr>
      <t xml:space="preserve"> (to 2020)</t>
    </r>
  </si>
  <si>
    <t>76-79</t>
  </si>
  <si>
    <t>The 25th Anniversary of Safari Rally</t>
  </si>
  <si>
    <t>Anethyst</t>
  </si>
  <si>
    <t>Tourmaline</t>
  </si>
  <si>
    <t>Aquamarine</t>
  </si>
  <si>
    <t>Rhodolite garnet</t>
  </si>
  <si>
    <t>Green xx garnet</t>
  </si>
  <si>
    <t>Origins of Mankind</t>
  </si>
  <si>
    <t>Rift valley fossils</t>
  </si>
  <si>
    <t>1.5sh</t>
  </si>
  <si>
    <t>Minerals - Previous Stamp Surcharged</t>
  </si>
  <si>
    <t>70c on 80c</t>
  </si>
  <si>
    <t>401a</t>
  </si>
  <si>
    <t>s/s 30sh</t>
  </si>
  <si>
    <t>Tourism - Tourist Lodges</t>
  </si>
  <si>
    <t>s/s 50sh</t>
  </si>
  <si>
    <t>Historical Sites of East Africa</t>
  </si>
  <si>
    <t>Mountains of Kenya</t>
  </si>
  <si>
    <t>25sh</t>
  </si>
  <si>
    <t>95sh</t>
  </si>
  <si>
    <t>The 50th Anniversary of Independence - Tourism Series</t>
  </si>
  <si>
    <t>Menengai Crater</t>
  </si>
  <si>
    <t>Lake Turkana</t>
  </si>
  <si>
    <t>110sh</t>
  </si>
  <si>
    <r>
      <t xml:space="preserve">KENYA </t>
    </r>
    <r>
      <rPr>
        <sz val="9"/>
        <rFont val="Arial"/>
        <family val="2"/>
      </rPr>
      <t>(to 2020)</t>
    </r>
  </si>
  <si>
    <t>KENYA,UGANDA,TANGANYIKA</t>
  </si>
  <si>
    <t>King George V and Landscapes</t>
  </si>
  <si>
    <t>Issues of 1935 but with Portrait of King George VI</t>
  </si>
  <si>
    <t>grey &amp; brown</t>
  </si>
  <si>
    <t>rose red and black</t>
  </si>
  <si>
    <t>Visit of Queen Elizabeth II (as Princess) and Duke of Edinburgh - Previous Issues of 1935 Overprinted "ROYAL VISIT 1952"</t>
  </si>
  <si>
    <t>Queen Elizabeth II and Landscapes</t>
  </si>
  <si>
    <t>Flowers, Animals and Local Motives</t>
  </si>
  <si>
    <t>Lake Nakura, Rift Valley</t>
  </si>
  <si>
    <t>Mountains of East Africa</t>
  </si>
  <si>
    <t>Visit of Pope Paul VI to Uganda</t>
  </si>
  <si>
    <t>187-190</t>
  </si>
  <si>
    <t>Railway Transport</t>
  </si>
  <si>
    <t>The 10th Anniversary of Tanzanian Independence</t>
  </si>
  <si>
    <t>The 2nd World Black and African Festival of Arts and Culture, Nigeria (1977)</t>
  </si>
  <si>
    <r>
      <t xml:space="preserve">KENYA,UGANDA,TANGANYIKA </t>
    </r>
    <r>
      <rPr>
        <sz val="9"/>
        <rFont val="Arial"/>
        <family val="2"/>
      </rPr>
      <t>(ends 1976)</t>
    </r>
  </si>
  <si>
    <t>National Products and Sightseeing with King's Portrait</t>
  </si>
  <si>
    <t>International Kimberlite Conference</t>
  </si>
  <si>
    <t>Kimberlite thin section</t>
  </si>
  <si>
    <t>Kimberlite map</t>
  </si>
  <si>
    <t>Diamond panning</t>
  </si>
  <si>
    <t>5s on 5c</t>
  </si>
  <si>
    <t>The Death of Emperor Hirohito of Japan, 1901-1989</t>
  </si>
  <si>
    <t>The Death of Emperor Hirohito of Japan, 1901-1990</t>
  </si>
  <si>
    <t>The Death of Emperor Hirohito of Japan, 1901-1991</t>
  </si>
  <si>
    <t>The Death of Emperor Hirohito of Japan, 1901-1992</t>
  </si>
  <si>
    <t>Strip x4 1M</t>
  </si>
  <si>
    <t>Maloti Mountains</t>
  </si>
  <si>
    <t>Maloti mountains</t>
  </si>
  <si>
    <t>s/s 4M</t>
  </si>
  <si>
    <t>Trains of the World</t>
  </si>
  <si>
    <t>1.50M</t>
  </si>
  <si>
    <t>Turn of the Millennium - Significant Events of the Year 1150-1200</t>
  </si>
  <si>
    <t>Easter island statues</t>
  </si>
  <si>
    <t>1562-1578</t>
  </si>
  <si>
    <t>s/s 1.50M x17</t>
  </si>
  <si>
    <t>Turn of the Millennium - Significant Events of the Year 1150-1201</t>
  </si>
  <si>
    <t>International Stamp Exhibition "THE STAMP SHOW 2000" - London, England - Rare Animal Species of Southern Africa</t>
  </si>
  <si>
    <t>1664-1669</t>
  </si>
  <si>
    <t>s/s 4M x6</t>
  </si>
  <si>
    <t>International Year of the Mountains</t>
  </si>
  <si>
    <r>
      <t>LESOTHO</t>
    </r>
    <r>
      <rPr>
        <sz val="9"/>
        <rFont val="Arial"/>
        <family val="2"/>
      </rPr>
      <t xml:space="preserve"> (to 2016)</t>
    </r>
  </si>
  <si>
    <t>The 50th Anniversary of UNESCO - Cultural and Natural Heritage of Mankind</t>
  </si>
  <si>
    <t>1919-1923</t>
  </si>
  <si>
    <t>2198-2222</t>
  </si>
  <si>
    <t>s/s 15c x25</t>
  </si>
  <si>
    <t>Volcano with lava flow into ocean</t>
  </si>
  <si>
    <t>International Year of the Ocean</t>
  </si>
  <si>
    <t>2387-2394</t>
  </si>
  <si>
    <t>s/s 40c x8</t>
  </si>
  <si>
    <t>2642-2653</t>
  </si>
  <si>
    <t>s/s $10 x12</t>
  </si>
  <si>
    <t>2654-2665</t>
  </si>
  <si>
    <t>2678-2689</t>
  </si>
  <si>
    <t>s/s $100</t>
  </si>
  <si>
    <t>Volcano, stylised dormant</t>
  </si>
  <si>
    <t>2786-2795</t>
  </si>
  <si>
    <t>s/s $15 x10</t>
  </si>
  <si>
    <t>Philatelic World Tour</t>
  </si>
  <si>
    <t>3721-3729</t>
  </si>
  <si>
    <t>s/s $15 x9</t>
  </si>
  <si>
    <t>3730-3738</t>
  </si>
  <si>
    <t>4707-4710</t>
  </si>
  <si>
    <t>s/s 40$ x 4</t>
  </si>
  <si>
    <t>4711a</t>
  </si>
  <si>
    <t>5117-5120</t>
  </si>
  <si>
    <t>s/s $50 x4</t>
  </si>
  <si>
    <t>Volcano with lava lake glow and dinosaurs</t>
  </si>
  <si>
    <t>Gems and Rocks</t>
  </si>
  <si>
    <t>6260-6262</t>
  </si>
  <si>
    <t>6263-6265</t>
  </si>
  <si>
    <t>6266-6267</t>
  </si>
  <si>
    <t>s/s $100 x3</t>
  </si>
  <si>
    <t>s/s $140 x2</t>
  </si>
  <si>
    <t>Rhodochyrosite</t>
  </si>
  <si>
    <t>Tanzanite</t>
  </si>
  <si>
    <t>Vuclase</t>
  </si>
  <si>
    <t>Rainbow garnet</t>
  </si>
  <si>
    <t>6607-6615</t>
  </si>
  <si>
    <t>s/s $85 x9</t>
  </si>
  <si>
    <t>National Parks of Africa</t>
  </si>
  <si>
    <t>Visions of Earth from Space</t>
  </si>
  <si>
    <t>6696-6701</t>
  </si>
  <si>
    <t>s/s $100 x6</t>
  </si>
  <si>
    <t>Kizimen</t>
  </si>
  <si>
    <t>The 175th Anniversary of the Worlds First Postage Stamp - One Penny Black</t>
  </si>
  <si>
    <t>Vanuatu map Erromango</t>
  </si>
  <si>
    <t>6829-6834</t>
  </si>
  <si>
    <t>Fauna - White Rhino</t>
  </si>
  <si>
    <t>s/s $800</t>
  </si>
  <si>
    <t>Kilimanjaro and rhino</t>
  </si>
  <si>
    <t>7572-7577</t>
  </si>
  <si>
    <t>s/s $200 x6</t>
  </si>
  <si>
    <t>Galena Ore</t>
  </si>
  <si>
    <t>Quartz on Pyrite</t>
  </si>
  <si>
    <t>Petalite</t>
  </si>
  <si>
    <t>7578a</t>
  </si>
  <si>
    <t>s/s $1200</t>
  </si>
  <si>
    <r>
      <t>LIBERIA</t>
    </r>
    <r>
      <rPr>
        <sz val="9"/>
        <rFont val="Arial"/>
        <family val="2"/>
      </rPr>
      <t xml:space="preserve"> (to 2020)</t>
    </r>
  </si>
  <si>
    <t>Symposium on Geology of Libya</t>
  </si>
  <si>
    <r>
      <t>LIBYA</t>
    </r>
    <r>
      <rPr>
        <sz val="9"/>
        <rFont val="Arial"/>
        <family val="2"/>
      </rPr>
      <t xml:space="preserve"> (to 2020)</t>
    </r>
  </si>
  <si>
    <t>527-530</t>
  </si>
  <si>
    <t>Airmail - Local Motive</t>
  </si>
  <si>
    <t>531a</t>
  </si>
  <si>
    <t>Gemstones and Fossils</t>
  </si>
  <si>
    <t>Lily waterfall</t>
  </si>
  <si>
    <t>Lily Waterfall</t>
  </si>
  <si>
    <t>The 75th Anniversary of the Zeppelin Airships</t>
  </si>
  <si>
    <t>Fuji and zeppelin</t>
  </si>
  <si>
    <t>Minerals and Fossils</t>
  </si>
  <si>
    <t>Celestyte</t>
  </si>
  <si>
    <t>1964-1966</t>
  </si>
  <si>
    <t>s/s 5000fr x3</t>
  </si>
  <si>
    <t>s/s 12500fr</t>
  </si>
  <si>
    <t>Volcano and lava and dinosaurs</t>
  </si>
  <si>
    <t>1971-1973</t>
  </si>
  <si>
    <t>7500fr</t>
  </si>
  <si>
    <t>s/s 7500fr x3</t>
  </si>
  <si>
    <t>12500fr</t>
  </si>
  <si>
    <t>1950fr</t>
  </si>
  <si>
    <t>2381-2386</t>
  </si>
  <si>
    <t>s/s 1950fr x6</t>
  </si>
  <si>
    <t>2437-2440</t>
  </si>
  <si>
    <t>5000fr</t>
  </si>
  <si>
    <t>s/s 5000fr x4</t>
  </si>
  <si>
    <t>Scouts and Natural History - Minerals</t>
  </si>
  <si>
    <t>Tourism - Nosy Antafana</t>
  </si>
  <si>
    <t>100A</t>
  </si>
  <si>
    <t>Nosy Be volcano</t>
  </si>
  <si>
    <t>Regional Coat of Arms of Madagascar</t>
  </si>
  <si>
    <t>500A</t>
  </si>
  <si>
    <t>Nosy Be on coat of arms</t>
  </si>
  <si>
    <t>King George VI, Local Motives</t>
  </si>
  <si>
    <t>Queen Elizabeth II - Different Perforation</t>
  </si>
  <si>
    <r>
      <t xml:space="preserve">NYASALAND </t>
    </r>
    <r>
      <rPr>
        <sz val="9"/>
        <rFont val="Arial"/>
        <family val="2"/>
      </rPr>
      <t>(ends 1964)</t>
    </r>
  </si>
  <si>
    <t>NYASALAND</t>
  </si>
  <si>
    <t>Local Motives - Previous Issues of 1964 of Nyasaland but Overprinted "MALAWI"</t>
  </si>
  <si>
    <t>5T</t>
  </si>
  <si>
    <t>10T</t>
  </si>
  <si>
    <t>20T</t>
  </si>
  <si>
    <t>1K</t>
  </si>
  <si>
    <t>Agate Nodule</t>
  </si>
  <si>
    <t>Sunstone</t>
  </si>
  <si>
    <t>Smoky Quartz</t>
  </si>
  <si>
    <t>Kyanite Crystal</t>
  </si>
  <si>
    <t>1043-1048</t>
  </si>
  <si>
    <t>1049a</t>
  </si>
  <si>
    <t>1050a</t>
  </si>
  <si>
    <t>700k</t>
  </si>
  <si>
    <t>s/s 450k</t>
  </si>
  <si>
    <t>s/s 700k x6</t>
  </si>
  <si>
    <t>Malawi Ruby</t>
  </si>
  <si>
    <t>Iolite</t>
  </si>
  <si>
    <t>Kynite</t>
  </si>
  <si>
    <t>Fire Quartz</t>
  </si>
  <si>
    <t>Prarie Agates</t>
  </si>
  <si>
    <t>Gemstones of Africa</t>
  </si>
  <si>
    <t>1051a</t>
  </si>
  <si>
    <t>1052a</t>
  </si>
  <si>
    <t>1053a</t>
  </si>
  <si>
    <r>
      <t>MALAWI</t>
    </r>
    <r>
      <rPr>
        <sz val="9"/>
        <rFont val="Arial"/>
        <family val="2"/>
      </rPr>
      <t xml:space="preserve"> (to 2019)</t>
    </r>
  </si>
  <si>
    <t>Airmail - The 9th International Cancer Congress, Tokyo</t>
  </si>
  <si>
    <t>The 13th World Scout Jamboree, Asagiri, Japan</t>
  </si>
  <si>
    <t>Vesuvius Pompeii frescoes</t>
  </si>
  <si>
    <t>Roman Frescoes and Mosaics from Pompeii</t>
  </si>
  <si>
    <t>2040-2042</t>
  </si>
  <si>
    <t>The 90th Anniversary of Scouting - Natural History - Without White Frame</t>
  </si>
  <si>
    <t>2422-2430</t>
  </si>
  <si>
    <t>s/s 250fr x9</t>
  </si>
  <si>
    <t>Meteorites, Volcanoes and Prehistoric Animals</t>
  </si>
  <si>
    <t>Volcanoes, dinosaurs and meteorites</t>
  </si>
  <si>
    <t>s/s 1500fr</t>
  </si>
  <si>
    <t>2440a</t>
  </si>
  <si>
    <t>s/s 310fr x 9</t>
  </si>
  <si>
    <t>2431-2439</t>
  </si>
  <si>
    <r>
      <t xml:space="preserve">MALI </t>
    </r>
    <r>
      <rPr>
        <sz val="9"/>
        <rFont val="Arial"/>
        <family val="2"/>
      </rPr>
      <t>(to 2020)</t>
    </r>
  </si>
  <si>
    <t>Airmail - The 13th World Scout Jamboree, Japan</t>
  </si>
  <si>
    <r>
      <t xml:space="preserve">MAURITANIA </t>
    </r>
    <r>
      <rPr>
        <sz val="9"/>
        <rFont val="Arial"/>
        <family val="2"/>
      </rPr>
      <t>(to 2018)</t>
    </r>
  </si>
  <si>
    <t>King George VI - Local Motives</t>
  </si>
  <si>
    <t>Queen Elizabeth II - Local Motives</t>
  </si>
  <si>
    <t>Hills and waterfall</t>
  </si>
  <si>
    <t>Port xxx</t>
  </si>
  <si>
    <t>1963 Queen Elizabeth II - Local Motives</t>
  </si>
  <si>
    <t>1964 Queen Elizabeth II - Local Motives</t>
  </si>
  <si>
    <t>Charles Telfair's Building of the Sugar Industry in the 19th Century</t>
  </si>
  <si>
    <t>Brabant Hotel</t>
  </si>
  <si>
    <t>Inauguration of Lufthansa Flight, Mauritius-Frankfurt</t>
  </si>
  <si>
    <t>385-389</t>
  </si>
  <si>
    <t>Port Louis, the Birthplace of Philately</t>
  </si>
  <si>
    <t>Basalt waterfall</t>
  </si>
  <si>
    <t>Ships and basalt hills</t>
  </si>
  <si>
    <t>Basalt hill</t>
  </si>
  <si>
    <t>Third Commonwealth Medical Conference</t>
  </si>
  <si>
    <t>Pirates and Privateers</t>
  </si>
  <si>
    <t>Maps and Historical Events</t>
  </si>
  <si>
    <t>Map Mauritius</t>
  </si>
  <si>
    <t>Ship and basalt hills</t>
  </si>
  <si>
    <t>Ships - International Stamp Exhibition "LONDON 1980" - London, England</t>
  </si>
  <si>
    <t>The 100th Anniversary of the Death of Charles Darwin and the 150th Anniversary of his Research Trip</t>
  </si>
  <si>
    <t>Satellite dish and rock</t>
  </si>
  <si>
    <t>Communications balloon and rock</t>
  </si>
  <si>
    <t>Fishing</t>
  </si>
  <si>
    <t>Boat and basalt rock</t>
  </si>
  <si>
    <t>Fish and hills</t>
  </si>
  <si>
    <t>The 100th Anniversary of French Cultural Institute</t>
  </si>
  <si>
    <t>The 2nd Indian Ocean Islands Games</t>
  </si>
  <si>
    <t>High jump and basalt hill</t>
  </si>
  <si>
    <t>Cycling and basalt hill</t>
  </si>
  <si>
    <t>The 10th Anniversary of World Tourism Organization</t>
  </si>
  <si>
    <t>Basalt hills</t>
  </si>
  <si>
    <t>People and rocks</t>
  </si>
  <si>
    <t>Serpent Island</t>
  </si>
  <si>
    <t>Bridges</t>
  </si>
  <si>
    <t>Environmental Protection</t>
  </si>
  <si>
    <t>The 350th Anniversary of Introduction of Sugar Cane to Mauritius</t>
  </si>
  <si>
    <t>Rock islands</t>
  </si>
  <si>
    <t>Global Conservation</t>
  </si>
  <si>
    <t>Plane and basalt hills</t>
  </si>
  <si>
    <t>The 25th Anniversary of Air Mauritius</t>
  </si>
  <si>
    <t>Lake and hill</t>
  </si>
  <si>
    <t>Train and basalt hills</t>
  </si>
  <si>
    <t>Transportation</t>
  </si>
  <si>
    <t>The 400th Anniversary of Dutch Landing on Mauritius</t>
  </si>
  <si>
    <t>Waterfall and rocks</t>
  </si>
  <si>
    <t>Bicycle and basalt hills</t>
  </si>
  <si>
    <t>The 3rd Anniversary of Rodrigues Regional Assembly</t>
  </si>
  <si>
    <t>16r</t>
  </si>
  <si>
    <t>Boats and basalt hill</t>
  </si>
  <si>
    <t>Regales Point</t>
  </si>
  <si>
    <t>The 200th Anniversary of the City of Mahébourg</t>
  </si>
  <si>
    <t>Bird and hill</t>
  </si>
  <si>
    <t>Agriculture and hill</t>
  </si>
  <si>
    <t>World Environment Day - Ecological Activities of Man</t>
  </si>
  <si>
    <t>Children's Games</t>
  </si>
  <si>
    <t>Child, kite and hills</t>
  </si>
  <si>
    <t>The Dodo</t>
  </si>
  <si>
    <t>s/s 25r</t>
  </si>
  <si>
    <t>Dodo and hills</t>
  </si>
  <si>
    <t>Logo and mountain</t>
  </si>
  <si>
    <t>Tourism - New Logo of Mauritius</t>
  </si>
  <si>
    <t>s/s 22rs</t>
  </si>
  <si>
    <t>Rempart Mtn and cicadas</t>
  </si>
  <si>
    <t>Cicadas</t>
  </si>
  <si>
    <t>964-967</t>
  </si>
  <si>
    <t>World Heritage Sites</t>
  </si>
  <si>
    <t>1114-1117</t>
  </si>
  <si>
    <t>14r</t>
  </si>
  <si>
    <t>17r</t>
  </si>
  <si>
    <t>The 300th Anniversary of French Landing in Mauritius - Joint Issue with France</t>
  </si>
  <si>
    <t>The 50th Anniversary of Independence</t>
  </si>
  <si>
    <t>1209-1211</t>
  </si>
  <si>
    <r>
      <t xml:space="preserve">MAURITIUS </t>
    </r>
    <r>
      <rPr>
        <sz val="9"/>
        <rFont val="Arial"/>
        <family val="2"/>
      </rPr>
      <t>(to 2020)</t>
    </r>
  </si>
  <si>
    <t>Airmail - The 20th Anniversary of Flight Connection of Mayotte-Reunion</t>
  </si>
  <si>
    <t>Port of Longoni</t>
  </si>
  <si>
    <t>Island Map</t>
  </si>
  <si>
    <t>Boat and island</t>
  </si>
  <si>
    <t>Fishing Boat</t>
  </si>
  <si>
    <t>Painting with lagoon</t>
  </si>
  <si>
    <t>Island and Lagoon</t>
  </si>
  <si>
    <t>Lake Dziani Dzaha, Mayotte</t>
  </si>
  <si>
    <t>Mount Choungui</t>
  </si>
  <si>
    <t>Airmail - Rocks of Dzaoudzi</t>
  </si>
  <si>
    <t>Books of Sada</t>
  </si>
  <si>
    <t>Mamoudzou City</t>
  </si>
  <si>
    <t>Four Brothers</t>
  </si>
  <si>
    <t>229-230</t>
  </si>
  <si>
    <t>Four Brothers Islands</t>
  </si>
  <si>
    <t>The 100th Anniversary of Rotary International</t>
  </si>
  <si>
    <t>White Sand Island</t>
  </si>
  <si>
    <t>Tourism - White Sand Island</t>
  </si>
  <si>
    <t>Le Padza de Dapani</t>
  </si>
  <si>
    <t>The North Coast</t>
  </si>
  <si>
    <r>
      <t>MAYOTTE</t>
    </r>
    <r>
      <rPr>
        <sz val="9"/>
        <rFont val="Arial"/>
        <family val="2"/>
      </rPr>
      <t xml:space="preserve"> (to 2011)</t>
    </r>
  </si>
  <si>
    <r>
      <t>MOROCCO</t>
    </r>
    <r>
      <rPr>
        <sz val="9"/>
        <rFont val="Arial"/>
        <family val="2"/>
      </rPr>
      <t xml:space="preserve"> (to 2020)</t>
    </r>
  </si>
  <si>
    <t>MOROCCO</t>
  </si>
  <si>
    <t>Stones and Minerals of Morocco</t>
  </si>
  <si>
    <t>1923-1932</t>
  </si>
  <si>
    <t>9Dh</t>
  </si>
  <si>
    <t>s/s 9Dh x10</t>
  </si>
  <si>
    <r>
      <t>AUSTRALIAN ANTARCTIC TERRITORY</t>
    </r>
    <r>
      <rPr>
        <sz val="9"/>
        <rFont val="Arial"/>
        <family val="2"/>
      </rPr>
      <t xml:space="preserve"> (to 2020)</t>
    </r>
  </si>
  <si>
    <t>Dynjandi waterfall</t>
  </si>
  <si>
    <t>1702-06</t>
  </si>
  <si>
    <t>blue/red</t>
  </si>
  <si>
    <t>Iceland flag</t>
  </si>
  <si>
    <t>1939 The Icelandic Flag</t>
  </si>
  <si>
    <t>B12</t>
  </si>
  <si>
    <t>The 50th Anniversary of the Telephone and Telegraph Service</t>
  </si>
  <si>
    <t>Painting</t>
  </si>
  <si>
    <t>The 100th Anniversary of the Birth of Asgrimur Jónsson</t>
  </si>
  <si>
    <t>393-395a</t>
  </si>
  <si>
    <t>393-395b</t>
  </si>
  <si>
    <t>393-395c</t>
  </si>
  <si>
    <t>393-395d</t>
  </si>
  <si>
    <t>501-502</t>
  </si>
  <si>
    <t>Postcard</t>
  </si>
  <si>
    <t>801-802</t>
  </si>
  <si>
    <t>1054-1058</t>
  </si>
  <si>
    <t>Malmey</t>
  </si>
  <si>
    <t>1235-1236</t>
  </si>
  <si>
    <t>Pair 120kr</t>
  </si>
  <si>
    <t>50g (165K)</t>
  </si>
  <si>
    <t>Fishing Villages - Jint Issue with Malta</t>
  </si>
  <si>
    <t>Jökulsárlón Lagoon</t>
  </si>
  <si>
    <t>1472b</t>
  </si>
  <si>
    <t>Badge of St. Helena</t>
  </si>
  <si>
    <t>Medallion Portrait of King George V and Views of Ascension</t>
  </si>
  <si>
    <t>King George VI and Views of Ascension</t>
  </si>
  <si>
    <t>52b</t>
  </si>
  <si>
    <t>52a</t>
  </si>
  <si>
    <t>47a</t>
  </si>
  <si>
    <t>48a</t>
  </si>
  <si>
    <t>232-236</t>
  </si>
  <si>
    <t>232-236a</t>
  </si>
  <si>
    <t>Ascension Island Volcanic Rock Formations</t>
  </si>
  <si>
    <t>Ascension Day</t>
  </si>
  <si>
    <t>The 100th Anniversary of the Death of Sir Rowland Hill, 1795-1880</t>
  </si>
  <si>
    <t>The 100th Anniversary of the Death of Sir Rowland Hill, 1795-1881</t>
  </si>
  <si>
    <t>History of Mail Transport - Ships -International Stamp Exhibition "London 1980"</t>
  </si>
  <si>
    <t>259-261</t>
  </si>
  <si>
    <t>s/s 4 stamps</t>
  </si>
  <si>
    <t>The 150th Anniversary of Royal Geographical Society</t>
  </si>
  <si>
    <t>Green Mountain Farm</t>
  </si>
  <si>
    <t>Early Maps of Ascension</t>
  </si>
  <si>
    <t>295-298</t>
  </si>
  <si>
    <t>s/s 5p x4</t>
  </si>
  <si>
    <t>The 40th Anniversary of Wideawake Airfield</t>
  </si>
  <si>
    <t>Christmas - The 50th Anniversary of B.B.C. External Broadcasting</t>
  </si>
  <si>
    <t>Island Views</t>
  </si>
  <si>
    <t>The 200th Anniversary of Manned Flight - British Military Aircraft</t>
  </si>
  <si>
    <t>Island Views of Ascension</t>
  </si>
  <si>
    <t>International Stamp Exhibition "Ameripex '86" - Chicago, USA</t>
  </si>
  <si>
    <t>s/s75p</t>
  </si>
  <si>
    <t>Map of island</t>
  </si>
  <si>
    <t>Sea Birds</t>
  </si>
  <si>
    <t>443-447</t>
  </si>
  <si>
    <t>Strip 5 x 25p</t>
  </si>
  <si>
    <t>The 150th Anniversary of the Death of Captain William Bate (Garrison Commander, 1828-38)</t>
  </si>
  <si>
    <t>Maiden Voyage of "St. Helena II"</t>
  </si>
  <si>
    <t>539a</t>
  </si>
  <si>
    <t>s/s 1pound</t>
  </si>
  <si>
    <t>Map of Ascension, St Helena and Tristan da Cunha</t>
  </si>
  <si>
    <t>The Grotto of Our Land of Ascension</t>
  </si>
  <si>
    <t>Christmas - Ascension Churches</t>
  </si>
  <si>
    <t>The 25th Anniversary of South Atlantic Cable Company</t>
  </si>
  <si>
    <t>586-589</t>
  </si>
  <si>
    <t>Plane landing at Ascension</t>
  </si>
  <si>
    <t>Plane over Ascension</t>
  </si>
  <si>
    <t>The 10th Anniversary of Liberation of Falkland Islands - Aircraft</t>
  </si>
  <si>
    <t>Aircraft and Ascension views</t>
  </si>
  <si>
    <t>The 50th Anniversary of Wideawake Airfield</t>
  </si>
  <si>
    <t>Wakefield airfield</t>
  </si>
  <si>
    <t>Queen and view of Ascension</t>
  </si>
  <si>
    <t>The 40th Anniversary of Queen Elizabeth II's Accession</t>
  </si>
  <si>
    <t>649a</t>
  </si>
  <si>
    <t>Sooty Tern</t>
  </si>
  <si>
    <t>Late 19th-century Scenes</t>
  </si>
  <si>
    <t>Plane and island view</t>
  </si>
  <si>
    <t>785a</t>
  </si>
  <si>
    <t>World Stamp Exhibition "Australia '99" - Melbourne, Australia - Ships</t>
  </si>
  <si>
    <t>The 100th Anniversary of Cable &amp; Wireless Communications plc on Ascension</t>
  </si>
  <si>
    <t>Christmas - Carols</t>
  </si>
  <si>
    <t>Carol singers and view of island</t>
  </si>
  <si>
    <t>Church and view of island</t>
  </si>
  <si>
    <t>International Stamp Exhibition "Hong Kong 2001" - Hong Kong, China</t>
  </si>
  <si>
    <t>International Stamp Exhibition "BELGICA 2001" - Brussels, Belgium - Tourism</t>
  </si>
  <si>
    <t>853-856</t>
  </si>
  <si>
    <t>Birdlife World Bird Festival - Ascension Frigatebirds</t>
  </si>
  <si>
    <t>857-861</t>
  </si>
  <si>
    <t>s/s 5 stamps</t>
  </si>
  <si>
    <t>The 20th Anniversary of Liberation of the Falkland Islands</t>
  </si>
  <si>
    <t>912a</t>
  </si>
  <si>
    <t>The 100th Anniversary of Powered Flight</t>
  </si>
  <si>
    <t>932-935</t>
  </si>
  <si>
    <t>Lunar Eclipse</t>
  </si>
  <si>
    <t>Birdlife International - "The Sea Birds in Return"</t>
  </si>
  <si>
    <t>948-952</t>
  </si>
  <si>
    <t>Queen Elizabeth II and Views of Ascension</t>
  </si>
  <si>
    <t>Space Satellites</t>
  </si>
  <si>
    <t>The 160th Anniversary of Occupation</t>
  </si>
  <si>
    <t>s/s 2x3,5,12,15,25p</t>
  </si>
  <si>
    <t>Strip of 3,5,12,15,25p</t>
  </si>
  <si>
    <t>s/s x16</t>
  </si>
  <si>
    <t>Tangkuban Perahu</t>
  </si>
  <si>
    <t>CONGO, DR   (ZAIRE)</t>
  </si>
  <si>
    <t>s/s 90fr x4</t>
  </si>
  <si>
    <t>Volcano stamp on stamp</t>
  </si>
  <si>
    <t>Airmail - The 100th Anniversary of National Anthem</t>
  </si>
  <si>
    <t>Liberty</t>
  </si>
  <si>
    <t>Postcard 2c</t>
  </si>
  <si>
    <t>C241a</t>
  </si>
  <si>
    <t>s/s 260fr x12</t>
  </si>
  <si>
    <t>s/s x12</t>
  </si>
  <si>
    <t>s/s 20d</t>
  </si>
  <si>
    <t>Mickey Mouse volcano eruption</t>
  </si>
  <si>
    <t>Disney - International Literacy Year (1990)</t>
  </si>
  <si>
    <t>CYPRUS, GREEK</t>
  </si>
  <si>
    <t>Green jasper</t>
  </si>
  <si>
    <t>Iron pyrite</t>
  </si>
  <si>
    <t>Chalcedony</t>
  </si>
  <si>
    <t>CYPRUS, TURKISH</t>
  </si>
  <si>
    <t>430-431</t>
  </si>
  <si>
    <t>50000tl</t>
  </si>
  <si>
    <t>Mountain view</t>
  </si>
  <si>
    <t>Nature Preservation</t>
  </si>
  <si>
    <r>
      <t>CYPRUS, TURKISH</t>
    </r>
    <r>
      <rPr>
        <sz val="9"/>
        <rFont val="Arial"/>
        <family val="2"/>
      </rPr>
      <t xml:space="preserve"> (to 2020)</t>
    </r>
  </si>
  <si>
    <t>Volcano San Miguel</t>
  </si>
  <si>
    <t>No. 1-4 Overprinted - Dot Before and After "1874"</t>
  </si>
  <si>
    <t>No. 1-4 Overprinted - Star Before and After "1874"</t>
  </si>
  <si>
    <t>Coat of Arms</t>
  </si>
  <si>
    <t>17a</t>
  </si>
  <si>
    <t>17b</t>
  </si>
  <si>
    <t>17c</t>
  </si>
  <si>
    <t>Allegorical Figure of El Salvador &amp; San Miguel Volcano</t>
  </si>
  <si>
    <t>23a</t>
  </si>
  <si>
    <t>23b</t>
  </si>
  <si>
    <t>San Miguel Volcano</t>
  </si>
  <si>
    <t>Previous Issue Surcharged</t>
  </si>
  <si>
    <t>105a</t>
  </si>
  <si>
    <t>Not Issued General Antonio Stamps Overprinted Coat of Arms</t>
  </si>
  <si>
    <t>Coat of Arms - Inscription "1895"</t>
  </si>
  <si>
    <t>Coat of Arms Issue of 1895 Surcharged</t>
  </si>
  <si>
    <t>167a</t>
  </si>
  <si>
    <t>168a</t>
  </si>
  <si>
    <t>152a</t>
  </si>
  <si>
    <t>155a</t>
  </si>
  <si>
    <t>No. 160-163 Surcharged "TRECE - centavos"</t>
  </si>
  <si>
    <t>As 1897 Edition with o/p 'Franqueo Oficial'</t>
  </si>
  <si>
    <t>152b</t>
  </si>
  <si>
    <t>155b</t>
  </si>
  <si>
    <t>159b</t>
  </si>
  <si>
    <t>161b</t>
  </si>
  <si>
    <t>152c</t>
  </si>
  <si>
    <t>155c</t>
  </si>
  <si>
    <t>159c</t>
  </si>
  <si>
    <t>161c</t>
  </si>
  <si>
    <t>162c</t>
  </si>
  <si>
    <t>152d</t>
  </si>
  <si>
    <t>155d</t>
  </si>
  <si>
    <t>159d</t>
  </si>
  <si>
    <t>161d</t>
  </si>
  <si>
    <t>162d</t>
  </si>
  <si>
    <t>152e</t>
  </si>
  <si>
    <t>155e</t>
  </si>
  <si>
    <t>159e</t>
  </si>
  <si>
    <t>161e</t>
  </si>
  <si>
    <t>162e</t>
  </si>
  <si>
    <t>139a</t>
  </si>
  <si>
    <t>142a</t>
  </si>
  <si>
    <t>126a</t>
  </si>
  <si>
    <t>Inscription: "CORREOS DE EL SALVADOR" - without Watermark</t>
  </si>
  <si>
    <t>Inscription: "CORREOS DE EL SALVADOR" - with Watermark</t>
  </si>
  <si>
    <t>As 1896 Edition - New Colors. Without Watermark</t>
  </si>
  <si>
    <t>As 1896 Edition - New Colors. With Watermark</t>
  </si>
  <si>
    <t>As 139-149 with o/p 'Franqueo Oficial'</t>
  </si>
  <si>
    <t>139b</t>
  </si>
  <si>
    <t>142b</t>
  </si>
  <si>
    <t>139c</t>
  </si>
  <si>
    <t>142c</t>
  </si>
  <si>
    <t>148c</t>
  </si>
  <si>
    <t>139d</t>
  </si>
  <si>
    <t>142d</t>
  </si>
  <si>
    <t>146d</t>
  </si>
  <si>
    <t>148d</t>
  </si>
  <si>
    <t>149d</t>
  </si>
  <si>
    <t>139e</t>
  </si>
  <si>
    <t>142e</t>
  </si>
  <si>
    <t>146e</t>
  </si>
  <si>
    <t>148e</t>
  </si>
  <si>
    <t>149e</t>
  </si>
  <si>
    <t>Peace - Inscription: CORREOS DE EL SALVADOR"</t>
  </si>
  <si>
    <t>brownish carmine</t>
  </si>
  <si>
    <t>Coat of Arms with De Oricio o/p</t>
  </si>
  <si>
    <t>167b</t>
  </si>
  <si>
    <t>168b</t>
  </si>
  <si>
    <t>Personalities &amp; Monuments</t>
  </si>
  <si>
    <t>1920 -1921 Postal Tax Stamps Surcharged "Correos - Un centavo - 1919"</t>
  </si>
  <si>
    <t>1921 -1921 Postal Tax Stamps Surcharged "Correos - Un centavo - 1919"</t>
  </si>
  <si>
    <t>1922 -1921 Postal Tax Stamps Surcharged "Correos - Un centavo - 1919"</t>
  </si>
  <si>
    <t>1923 -1921 Postal Tax Stamps Surcharged "Correos - Un centavo - 1919"</t>
  </si>
  <si>
    <t>1924 -1921 Postal Tax Stamps Surcharged "Correos - Un centavo - 1919"</t>
  </si>
  <si>
    <t>1925 -1921 Postal Tax Stamps Surcharged "Correos - Un centavo - 1919"</t>
  </si>
  <si>
    <t>439a</t>
  </si>
  <si>
    <t>439b</t>
  </si>
  <si>
    <t>440a</t>
  </si>
  <si>
    <t>441a</t>
  </si>
  <si>
    <t>442a</t>
  </si>
  <si>
    <t>443a</t>
  </si>
  <si>
    <t>1926 -1921 Postal Tax Stamps Surcharged "Correos - Un centavo - 1919"</t>
  </si>
  <si>
    <t>1927 -1921 Postal Tax Stamps Surcharged "Correos - Un centavo - 1919"</t>
  </si>
  <si>
    <t>1928 -1921 Postal Tax Stamps Surcharged "Correos - Un centavo - 1919"</t>
  </si>
  <si>
    <t>1929 -1921 Postal Tax Stamps Surcharged "Correos - Un centavo - 1919"</t>
  </si>
  <si>
    <t>1930 -1921 Postal Tax Stamps Surcharged "Correos - Un centavo - 1919"</t>
  </si>
  <si>
    <t>1931 -1921 Postal Tax Stamps Surcharged "Correos - Un centavo - 1919"</t>
  </si>
  <si>
    <t>1932 -1921 Postal Tax Stamps Surcharged "Correos - Un centavo - 1919"</t>
  </si>
  <si>
    <t>The 100th Anniversary of Independence</t>
  </si>
  <si>
    <t>The 100th Anniversary of Independence Stamps of 1921 Surcharged</t>
  </si>
  <si>
    <t>448a</t>
  </si>
  <si>
    <t>446a</t>
  </si>
  <si>
    <t>446b</t>
  </si>
  <si>
    <t>462a</t>
  </si>
  <si>
    <t>The 400th Anniversary of the City of San Salvador</t>
  </si>
  <si>
    <t>1929 -1930 Stamps of 1924 &amp; 1926 Overprinted "Servicio Aéreo"</t>
  </si>
  <si>
    <t>Airmail - Curtiss "Jenny" over San Salvador</t>
  </si>
  <si>
    <t>1930 -1930 Stamps of 1924 &amp; 1926 Overprinted "Servicio Aéreo"</t>
  </si>
  <si>
    <t>San Salvador and plane</t>
  </si>
  <si>
    <t>Airmail - Overprinted with Curtiss "Jenny" Biplane</t>
  </si>
  <si>
    <t>506a</t>
  </si>
  <si>
    <t>8c on 1c</t>
  </si>
  <si>
    <t>green/ultramarine</t>
  </si>
  <si>
    <t>Stamps of 1924 and 1926 Surcharged</t>
  </si>
  <si>
    <t>The 100th Anniversary of Battle of San Pedro Perulapan - Surcharged "25 Sept - 1839 1939 - BATALLA - SAN PEDRO PERULAPAN" and Value</t>
  </si>
  <si>
    <t>The 100th Anniversary of 1st Adhesive Postage Stamps</t>
  </si>
  <si>
    <t>Five Volcanoes of Confederation and Sir Rowland Hill</t>
  </si>
  <si>
    <t>1946 -1947 Definitive Issue</t>
  </si>
  <si>
    <t>Airmail - The 1st Anniversary of Revolution</t>
  </si>
  <si>
    <t>711a</t>
  </si>
  <si>
    <t>Airmail - Local Motives</t>
  </si>
  <si>
    <t>The 100th Anniversary of Nueva San Salvador City</t>
  </si>
  <si>
    <t>Airmail - The 100th Anniversary of Nueva San Salvador City</t>
  </si>
  <si>
    <t>Stamps of 1954, 1956 and 1957 Surcharged</t>
  </si>
  <si>
    <t>Previous Issue of 1957 Surcharged</t>
  </si>
  <si>
    <t>The 20th Anniversary of Salvador Philatelic Society - Previous Issue of 1957 Overprinted 5 Enero 1960 XX Aniversario Fundacion Sociedad Filatelica de El Salvador</t>
  </si>
  <si>
    <t>The 100th Anniversary of Nueva San Salvador City Stamp of 1957 Surcharged</t>
  </si>
  <si>
    <t>Airmail - The 3rd Central American Industrial Exhibition - Stamps of 1954 and 1957 Overprinted</t>
  </si>
  <si>
    <t>Airmail - Stamp of 1960 Surcharged</t>
  </si>
  <si>
    <t>Stamps of 1962 Surcharged</t>
  </si>
  <si>
    <t>The 100th Anniversary of Stamps</t>
  </si>
  <si>
    <t>Airmail - The 100th Anniversary of Stamps</t>
  </si>
  <si>
    <t>1006a</t>
  </si>
  <si>
    <t>Airmail - The 7th Inter-American Scout Conference, San Salvador</t>
  </si>
  <si>
    <t>Volcano and tourism</t>
  </si>
  <si>
    <t>Stamps of 1967 Surcharged</t>
  </si>
  <si>
    <t>Issue of 1967 Surcharged</t>
  </si>
  <si>
    <t>Industrial Development</t>
  </si>
  <si>
    <t>Airmail - Industrial Development</t>
  </si>
  <si>
    <t>Inauguration of Izalco Satellite Earth Station</t>
  </si>
  <si>
    <t>Airmail - Surcharged</t>
  </si>
  <si>
    <t>Airmail - Inauguration of Izalco Satellite Earth Station</t>
  </si>
  <si>
    <t>Preshistoric Animals</t>
  </si>
  <si>
    <t>Volcano and elephant</t>
  </si>
  <si>
    <t>Volcano and rhino</t>
  </si>
  <si>
    <t>Airmail - Football World Cup - Spain - Flags</t>
  </si>
  <si>
    <t>Five Volcanoes of Confederation on national flag</t>
  </si>
  <si>
    <t>s/s 15c x24</t>
  </si>
  <si>
    <t>1463-1486</t>
  </si>
  <si>
    <t>Airmail - Football World Cup - Spain - Coat of Arms</t>
  </si>
  <si>
    <t>Five Volcanoes of Confederation on coat of arms</t>
  </si>
  <si>
    <t>s/s 25c x24</t>
  </si>
  <si>
    <t>1487-1510</t>
  </si>
  <si>
    <t>Philatelists' Day</t>
  </si>
  <si>
    <t>Airmail - The 25th Anniversary of Inter-American Development Bank</t>
  </si>
  <si>
    <t>The 500th Anniversary (1992) of Discovery of America by Columbus</t>
  </si>
  <si>
    <t>1760-1769</t>
  </si>
  <si>
    <t>s/s 1col x10</t>
  </si>
  <si>
    <t>South American volcanoes map</t>
  </si>
  <si>
    <t>World Food Day</t>
  </si>
  <si>
    <t>Philately</t>
  </si>
  <si>
    <t>Airmail - The 168th Anniversary of Independence</t>
  </si>
  <si>
    <t>1859a</t>
  </si>
  <si>
    <t>s/s 2col</t>
  </si>
  <si>
    <t>San Miguel and San Salvador</t>
  </si>
  <si>
    <t>Football World Cup - Italy</t>
  </si>
  <si>
    <t>Airmail - The 50th Anniversary of El Salvador Philatelic Society</t>
  </si>
  <si>
    <t>America - Natural World</t>
  </si>
  <si>
    <t>The 20th Anniversary of World Tourism Organization</t>
  </si>
  <si>
    <t>The 174th Anniversary of Central American Independence</t>
  </si>
  <si>
    <t>Volcano and duck</t>
  </si>
  <si>
    <t>Water birds</t>
  </si>
  <si>
    <t>Energy in the 21st Century - Geothermal Technology</t>
  </si>
  <si>
    <t>25col/$2.86</t>
  </si>
  <si>
    <t>The 10th Anniversary (2001) of Central American Parliament</t>
  </si>
  <si>
    <t>1col/$0.11</t>
  </si>
  <si>
    <t>Cartoon volcano erupting</t>
  </si>
  <si>
    <t>Cartoon volcano</t>
  </si>
  <si>
    <t>Volcano on coat of arms</t>
  </si>
  <si>
    <t>Volcanoes on coats of arms</t>
  </si>
  <si>
    <t>Cartoon volcano and children</t>
  </si>
  <si>
    <t>15d</t>
  </si>
  <si>
    <t>0202-14</t>
  </si>
  <si>
    <t>greyish olive</t>
  </si>
  <si>
    <t>Airmail - Overprinted "AEREO 1947" and Surcharged</t>
  </si>
  <si>
    <t>420a</t>
  </si>
  <si>
    <t>The 100th Anniversary of Chiriqui Province, Panama</t>
  </si>
  <si>
    <t>453a</t>
  </si>
  <si>
    <t>NEW GUINEA</t>
  </si>
  <si>
    <t>Airmail - Plane over Bulolo Goldfield</t>
  </si>
  <si>
    <t>£5</t>
  </si>
  <si>
    <t>£2</t>
  </si>
  <si>
    <t>Koranga</t>
  </si>
  <si>
    <t>Plane over Bulolo Goldfield - New Design</t>
  </si>
  <si>
    <t>olive yellow</t>
  </si>
  <si>
    <t>yellowish green</t>
  </si>
  <si>
    <r>
      <t>NEW GUINEA</t>
    </r>
    <r>
      <rPr>
        <sz val="9"/>
        <rFont val="Arial"/>
        <family val="2"/>
      </rPr>
      <t xml:space="preserve"> (ends 1939)</t>
    </r>
  </si>
  <si>
    <t>St. Vincent Relief Fund - No. 376 Surcharged</t>
  </si>
  <si>
    <t>International Philatelic Exhibition PHILANIPPON '91 - Japan - Butterflies</t>
  </si>
  <si>
    <r>
      <t>BARBADOS</t>
    </r>
    <r>
      <rPr>
        <sz val="9"/>
        <rFont val="Arial"/>
        <family val="2"/>
      </rPr>
      <t xml:space="preserve"> (to 2020)</t>
    </r>
  </si>
  <si>
    <t>The 150th Anniversary of the Royal Geographical Society - Presidents</t>
  </si>
  <si>
    <t>Gondwanaland</t>
  </si>
  <si>
    <t>Geological Formations</t>
  </si>
  <si>
    <t>Commonwealth Trans-Antarctic Expedition of Vivian Fuchs, British Geologist and Polar Explorer, and International Stamp Exhibition "THE STAMP SHOW 2000" - London, England</t>
  </si>
  <si>
    <t>303‑308</t>
  </si>
  <si>
    <t>37p</t>
  </si>
  <si>
    <t>s/s 37p x6</t>
  </si>
  <si>
    <t>Fumerole</t>
  </si>
  <si>
    <t>Research Stations</t>
  </si>
  <si>
    <t>The 50th Anniversary of the FIDASE Expedition</t>
  </si>
  <si>
    <t>Pater Damianus</t>
  </si>
  <si>
    <t>Export</t>
  </si>
  <si>
    <t>Galena</t>
  </si>
  <si>
    <t>Barytine</t>
  </si>
  <si>
    <t>Geometry in Nature - Pentagon</t>
  </si>
  <si>
    <r>
      <t xml:space="preserve">BELGIUM </t>
    </r>
    <r>
      <rPr>
        <sz val="9"/>
        <rFont val="Arial"/>
        <family val="2"/>
      </rPr>
      <t>(to 2020)</t>
    </r>
  </si>
  <si>
    <t>Czechoslovakia Postage Stamps Overprinted "BÔHMEN u. MÂHREN CECHY a MORAVA"</t>
  </si>
  <si>
    <r>
      <t>BOHEMIA &amp; MORAVIA</t>
    </r>
    <r>
      <rPr>
        <sz val="9"/>
        <rFont val="Arial"/>
        <family val="2"/>
      </rPr>
      <t xml:space="preserve"> (ends 1945)</t>
    </r>
  </si>
  <si>
    <t>The 100th Anniversary of the Brazilian Sovereignty of Trinidade Island</t>
  </si>
  <si>
    <t>Dolphins of Brazil - 500th Anniversary of the Fernando de Noronha Island</t>
  </si>
  <si>
    <t>Amestyth</t>
  </si>
  <si>
    <t>Precious Stones</t>
  </si>
  <si>
    <t>Chrisobelo</t>
  </si>
  <si>
    <t>Indicolita</t>
  </si>
  <si>
    <t>Alexandrita</t>
  </si>
  <si>
    <t>0.22r</t>
  </si>
  <si>
    <t>3233-3234</t>
  </si>
  <si>
    <t>1.30r</t>
  </si>
  <si>
    <t>1,30r</t>
  </si>
  <si>
    <t>s/s 1.30r x2</t>
  </si>
  <si>
    <t>Jewel</t>
  </si>
  <si>
    <t>Jewellery</t>
  </si>
  <si>
    <r>
      <t>BRAZIL</t>
    </r>
    <r>
      <rPr>
        <sz val="9"/>
        <rFont val="Arial"/>
        <family val="2"/>
      </rPr>
      <t xml:space="preserve"> (to 2020)</t>
    </r>
  </si>
  <si>
    <t>Coat of Arms - Nine Stars below Arms</t>
  </si>
  <si>
    <t>Coat of Arms - Eleven Stars below Arms</t>
  </si>
  <si>
    <t>Crest and Book</t>
  </si>
  <si>
    <t>Coat of Arms - Nine Stars below Arms, Perforated</t>
  </si>
  <si>
    <t>Coat of Arms - Nine Stars below Arms, Different Perforation</t>
  </si>
  <si>
    <t>33a</t>
  </si>
  <si>
    <t>33b</t>
  </si>
  <si>
    <t>34a</t>
  </si>
  <si>
    <t>34b</t>
  </si>
  <si>
    <t>Coat of Arms - Eleven Stars below Arms, Perforated</t>
  </si>
  <si>
    <t>Coat of Arms - New Design, Thin Paper</t>
  </si>
  <si>
    <t>As Previous - Paris Print, Different Perforation &amp; Thick Paper</t>
  </si>
  <si>
    <t>Number 38-44 Handstamped</t>
  </si>
  <si>
    <t>Politicians, Coat of Arms</t>
  </si>
  <si>
    <t>The 100th Anniversary of the Revolution of July 1809</t>
  </si>
  <si>
    <t>Politicians, Coat of Arms - New Colours</t>
  </si>
  <si>
    <t>116c</t>
  </si>
  <si>
    <t>116b</t>
  </si>
  <si>
    <t>116d</t>
  </si>
  <si>
    <t>116e</t>
  </si>
  <si>
    <t>Coat of Arms - Dot After "BOLIVIA" in Oval</t>
  </si>
  <si>
    <t>Coat of Arms - Without dot after "BOLIVIA" in Oval</t>
  </si>
  <si>
    <t>5c on 1c</t>
  </si>
  <si>
    <t>15c on 10c</t>
  </si>
  <si>
    <t>15c on 22c</t>
  </si>
  <si>
    <t>Coat of Arms Surcharged</t>
  </si>
  <si>
    <t>Airmail - First Flight from Cochabamba to La Paz. No. 134 Overprinted</t>
  </si>
  <si>
    <t>50c o/p "CORREO A SUCRE 5-8-1925"</t>
  </si>
  <si>
    <t>50c o/p "CORREO A ORURO 11-8-1925"</t>
  </si>
  <si>
    <t>50c o/p "CORREO A LA PAZ 14-8-1925"</t>
  </si>
  <si>
    <t>Coat of Arms Stamps Surcharged</t>
  </si>
  <si>
    <t>10c on 24c</t>
  </si>
  <si>
    <t>light brown</t>
  </si>
  <si>
    <t>Coat of Arms Stamps Surcharged '15c 1928'</t>
  </si>
  <si>
    <t>greyish blue</t>
  </si>
  <si>
    <t>15c on 20c No. 133 - Without dot</t>
  </si>
  <si>
    <t>15c on 50c No. 134 - Without dot</t>
  </si>
  <si>
    <t>0.03 on 2c</t>
  </si>
  <si>
    <t>25 on 2c</t>
  </si>
  <si>
    <t>carmine/black</t>
  </si>
  <si>
    <t>Surcharged &amp; Overprinted "R. S. 21-4 1930"</t>
  </si>
  <si>
    <t>Airmail - Issue of 1928 Surcharged</t>
  </si>
  <si>
    <t>Potosi and Illimani</t>
  </si>
  <si>
    <t>25c on 40c</t>
  </si>
  <si>
    <t>Surcharged &amp; Overprinted "Habilitada D. S. 13-7-1933"</t>
  </si>
  <si>
    <t>Coat of Arms - New Design, 9 Stars in Oval Ring</t>
  </si>
  <si>
    <t>5c on 2c</t>
  </si>
  <si>
    <t>30c on 25c</t>
  </si>
  <si>
    <t>Surcharged "Comuni-caciones - D.S. - 25-2-372" and value</t>
  </si>
  <si>
    <t>Airmail - Overprinted "Correo Aéroe D.S. 25-2-37" &amp; Surcharged</t>
  </si>
  <si>
    <t>20c on 35c</t>
  </si>
  <si>
    <t>50c on 35c</t>
  </si>
  <si>
    <t>Airmail - Emblem of Lloyd Aéreo Boliviano</t>
  </si>
  <si>
    <t>Airmail Stamps</t>
  </si>
  <si>
    <t>Mining Industry</t>
  </si>
  <si>
    <t>Airmail - Popular Revolution of 21 July 1946</t>
  </si>
  <si>
    <t>Airmail - Popular Revolution of 21 July 1947</t>
  </si>
  <si>
    <t>Airmail - Popular Revolution of 21 July 1948</t>
  </si>
  <si>
    <t>Airmail - Popular Revolution of 21 July 1949</t>
  </si>
  <si>
    <t>Airmail - Popular Revolution of 21 July 1950</t>
  </si>
  <si>
    <t>Airmail - The Third Inter-American Catholic Education Congress</t>
  </si>
  <si>
    <t>The 400th Anniversary of the Apparition at El Potosi</t>
  </si>
  <si>
    <t>Airmail - Surcharged "Triunfo de la - Democracia - 24 de Sept. 49 - Bs. 1.40"</t>
  </si>
  <si>
    <t>Poaz</t>
  </si>
  <si>
    <t>South American Tennis Championships, La Paz</t>
  </si>
  <si>
    <t>Potosi stamp on stamp</t>
  </si>
  <si>
    <t>The 100th Anniversary of Bolivian Stamps</t>
  </si>
  <si>
    <t>Airmail - Coat of Arms</t>
  </si>
  <si>
    <t>894-895</t>
  </si>
  <si>
    <t>s/s with 300p Potosi</t>
  </si>
  <si>
    <t>Stamp Exhibitions 1975-1977</t>
  </si>
  <si>
    <t>Stamp Exhibitions 1975-1978</t>
  </si>
  <si>
    <t>Stamp Exhibitions 1975-1979</t>
  </si>
  <si>
    <t>Stamp Exhibitions 1975-1980</t>
  </si>
  <si>
    <t>896-897</t>
  </si>
  <si>
    <t>898-899</t>
  </si>
  <si>
    <t>906-907</t>
  </si>
  <si>
    <t>Stamp Exhibitions 1975-1977 with Overprints</t>
  </si>
  <si>
    <t>908-909</t>
  </si>
  <si>
    <t>910-911</t>
  </si>
  <si>
    <t>Stamp Exhibitions 1975-1977 with Anniversaries and Events Overprint</t>
  </si>
  <si>
    <t>Airmail - The 150th Anniversary of the Republic - First Issue, Provincial Arms</t>
  </si>
  <si>
    <t>Chuzuisaca arms Potosi</t>
  </si>
  <si>
    <t>Oruro arms - Nevado Sajama</t>
  </si>
  <si>
    <t>La Paz arms Poaz</t>
  </si>
  <si>
    <t>Stamp Exhibitions 1975-1977 - Winter Olympic Games - Innsbruck, Austria</t>
  </si>
  <si>
    <t>Geology</t>
  </si>
  <si>
    <t>Bolivian Geological Institute</t>
  </si>
  <si>
    <t>Poveda Commemoration</t>
  </si>
  <si>
    <t>The 200th Anniversary of the American Revolution</t>
  </si>
  <si>
    <t>Brother Vincente Bernedo Commemoration - The 75th Anniversary of the Nobel Prizes</t>
  </si>
  <si>
    <t>Postage Stamps</t>
  </si>
  <si>
    <t>International Stamp Exhibition "HONDURAS '78" - Tegucigalpa, Honduras</t>
  </si>
  <si>
    <t>International Stamp Exhibition "CAPEX '78" - Toronto, Canada</t>
  </si>
  <si>
    <t>International Stamp Exhibition "PRAGA '78" - Prague, Czeck Republic</t>
  </si>
  <si>
    <t>International Stamp Exhibition "PHILASERDICA '79" - Sofia, Bulgaria</t>
  </si>
  <si>
    <t>The 75th Anniversary of the Nobel Prizes</t>
  </si>
  <si>
    <t>The 50th Anniversary of Lufthansa &amp; Football World Cup - Argentina</t>
  </si>
  <si>
    <t>Airmail - The 25th Anniversary of the Coronation of Queen Elizabeth II</t>
  </si>
  <si>
    <t>Airmail - Charles Lindbergh and Zeppelin Letter</t>
  </si>
  <si>
    <t>Avition History &amp; the 75th Anniversary of ICAO</t>
  </si>
  <si>
    <t>"Exfilmar" Bolivian Maritime Stamp Exhibition, La Paz</t>
  </si>
  <si>
    <t>Airmail - The 100th Anniversary of the Death of Rowland Hill</t>
  </si>
  <si>
    <t>1050-1051</t>
  </si>
  <si>
    <t>Olympic Games - Moscow, USSR</t>
  </si>
  <si>
    <t>1064-1065</t>
  </si>
  <si>
    <t>1068-1069</t>
  </si>
  <si>
    <t>Winter Olympic games - Lake Placid, USA</t>
  </si>
  <si>
    <t>The 150th Anniversary of the Death of Simon Bolivar</t>
  </si>
  <si>
    <t>The 150th Anniversary of the Death of Gran Mariscal de Ayacucho</t>
  </si>
  <si>
    <t>The 10th Anniversary of the Bolivian Philatelic Federation</t>
  </si>
  <si>
    <t>The 50th Anniversary of the First Airmail Between Bolivia &amp; Brazil</t>
  </si>
  <si>
    <t>International Stamp Exhibition "WIPA 1981"</t>
  </si>
  <si>
    <t>International Stamp Exhibition "ESPAMER '81""</t>
  </si>
  <si>
    <t>International Stamp Exhibition "PHILATOKYO '81"</t>
  </si>
  <si>
    <t>International Stamp Exhibition "PHILEXFRANCE 82"</t>
  </si>
  <si>
    <t>Football World Cup - Spain '82</t>
  </si>
  <si>
    <t>1097-1098</t>
  </si>
  <si>
    <t>Airmail - Royal Wedding of Prince Charles &amp; Lady Diana Spencer</t>
  </si>
  <si>
    <t>Potosi and Lady Diana</t>
  </si>
  <si>
    <t>The 21th Anniversary of the Birth of Diana, Princess of Wales</t>
  </si>
  <si>
    <t>The 25th Anniversary of the Satellite Sputnik</t>
  </si>
  <si>
    <t>Potosi and sputnik</t>
  </si>
  <si>
    <t>Winter Olympic Games - Sarajevo '84, Yugoslavia</t>
  </si>
  <si>
    <t>Paintings by Peter Paul Rubens &amp; Cecilio Guzmán</t>
  </si>
  <si>
    <t>s/s with Arms of Potosi</t>
  </si>
  <si>
    <t>World Chess Congress</t>
  </si>
  <si>
    <t>s/s with 0.5B Illimani</t>
  </si>
  <si>
    <t>Winter Olympic Games - Calgary, Canada. Tinfoil Stamps</t>
  </si>
  <si>
    <t>The 15th Anniversary of the Bolivian Philatelic Federation</t>
  </si>
  <si>
    <t>Airmail - Winter Olympic Games - Calgary, Canada</t>
  </si>
  <si>
    <t>"Exfivia 87" Stamp Exhibition, Potosi</t>
  </si>
  <si>
    <t>Space - Yury Gagarin &amp; John Glenn</t>
  </si>
  <si>
    <t>Olympic Games - Seoul '88 &amp; Barcelona '92</t>
  </si>
  <si>
    <t>Coins</t>
  </si>
  <si>
    <t>Potosi coin on stamp</t>
  </si>
  <si>
    <t>The 200th Anniversary of the French Revolution</t>
  </si>
  <si>
    <t>World Heritage Site, Potosi</t>
  </si>
  <si>
    <t>Fall of the Berlin Wall</t>
  </si>
  <si>
    <t>The 700th Anniversary of the Swiss Confederacy</t>
  </si>
  <si>
    <t>America UPAEP - Local Motifs</t>
  </si>
  <si>
    <t>Visit of President Rodrigo Borja Cevallos of Ecuador</t>
  </si>
  <si>
    <t>The Fourth Andean Council of Presidents, La Paz</t>
  </si>
  <si>
    <t>"Exfivia 90" National Stamp Exhibition</t>
  </si>
  <si>
    <t>Visit of President Carlos Salinas de Gortari of Mexico</t>
  </si>
  <si>
    <t>The 20th Anniversary of the Bolivian Philatelic Federation</t>
  </si>
  <si>
    <t>Illimani stamp on stamp</t>
  </si>
  <si>
    <t>Rotary Club Miraflores District 4690 "Illimani de Oro" Prize</t>
  </si>
  <si>
    <t>Olympic Games - Barcelona '92, Atalanta '96 &amp; the Berlin 2000 Bid from Germany</t>
  </si>
  <si>
    <t>The 100th Anniversary of the Oruro Technical University</t>
  </si>
  <si>
    <t>Olympic Games - Barcelona '92 &amp; Atalanta '96</t>
  </si>
  <si>
    <t>The 40th Anniversary of German Silver Coins &amp; the 140th Anniversary of Bolivian Silver Coins</t>
  </si>
  <si>
    <t>Winter Olympic Games - Lillehammer '94, Norway</t>
  </si>
  <si>
    <t>The 100th Anniversary of the Birth of Hermann Oberth</t>
  </si>
  <si>
    <t>Stamps on Stamps - The 100th Anniversary of the London Coat of Arms Design of 1894</t>
  </si>
  <si>
    <t>The 50th Anniversary of the ICAO, 1994</t>
  </si>
  <si>
    <t>Bolivian Departments - Oruro</t>
  </si>
  <si>
    <t>Bolivian Departments - La Paz</t>
  </si>
  <si>
    <t>The 450th Anniversary of La Paz</t>
  </si>
  <si>
    <t>Bolivian Departments - Potosi</t>
  </si>
  <si>
    <t>Volcano lake</t>
  </si>
  <si>
    <t>0.50b</t>
  </si>
  <si>
    <t>"Double Copacabana" Cycle Race</t>
  </si>
  <si>
    <t>Patriotic Symbols</t>
  </si>
  <si>
    <t>The 171st Anniversary of the Faculty of Law and Political Sciences, Universidad de Mayor of San Andres, La Paz</t>
  </si>
  <si>
    <t>Devil's Molar, Mountain</t>
  </si>
  <si>
    <t>0.5b</t>
  </si>
  <si>
    <t>Bolivia-Peru Presidential Summit</t>
  </si>
  <si>
    <t>International Year of Mountains and Eco-tourism</t>
  </si>
  <si>
    <t>The 100th Anniversary of the Birth of Armando Alba Zambrana, 2001</t>
  </si>
  <si>
    <t>1816-1817</t>
  </si>
  <si>
    <t>s/s 10b x2</t>
  </si>
  <si>
    <t>Stamp Day</t>
  </si>
  <si>
    <t>1850-1855</t>
  </si>
  <si>
    <t>s/s 2-4b x6</t>
  </si>
  <si>
    <t>The 400th Anniversary of the Foundation of the City of Oruro</t>
  </si>
  <si>
    <t>The 47th Conference of the Chiefs of the Air Force of the Americas - CONJEFAMER</t>
  </si>
  <si>
    <t>10.50b</t>
  </si>
  <si>
    <t>The 50th Anniversary of the Bolivian Air Force</t>
  </si>
  <si>
    <t>9b</t>
  </si>
  <si>
    <t>Tourism - Chuquisaca</t>
  </si>
  <si>
    <t>Chuquisaca</t>
  </si>
  <si>
    <t>Tourism - Oruro</t>
  </si>
  <si>
    <t>Nevado Sajama</t>
  </si>
  <si>
    <t>Tourism - La Paz</t>
  </si>
  <si>
    <t>7.50b</t>
  </si>
  <si>
    <t>5.50b</t>
  </si>
  <si>
    <t>10b</t>
  </si>
  <si>
    <t>20b</t>
  </si>
  <si>
    <t>Tourism - Potosi</t>
  </si>
  <si>
    <t>Tourism - Cochabamba</t>
  </si>
  <si>
    <t>Tourism - Santa Cruz</t>
  </si>
  <si>
    <t>Lagoon Cairan</t>
  </si>
  <si>
    <t>Arcoiris waterfall</t>
  </si>
  <si>
    <t>Football</t>
  </si>
  <si>
    <t>The 78th ANniversary of the First School for Indigenous People of Warisate</t>
  </si>
  <si>
    <t>The 200th Anniversary of the Hogar San Ramon</t>
  </si>
  <si>
    <t>The 16th Bolivian Sports Games</t>
  </si>
  <si>
    <t>Chacaltaya</t>
  </si>
  <si>
    <t>Global Warming</t>
  </si>
  <si>
    <t>The 200th Anniversary of the First Cry for Freedom in Potosi</t>
  </si>
  <si>
    <t>3.50b</t>
  </si>
  <si>
    <t>5b</t>
  </si>
  <si>
    <t>The 50th Anniversary of the I.B.B.A. - Instituto Boliviano de Biología de Altura</t>
  </si>
  <si>
    <t>The 25th Anniversary of the Bolivian D.E.A.</t>
  </si>
  <si>
    <t>The Bolivian Migrant</t>
  </si>
  <si>
    <t>The 100th Anniversary of La Paz Football Association</t>
  </si>
  <si>
    <t>Transportation - Mi Teleférico</t>
  </si>
  <si>
    <t>The 100th Anniversary of Diplomatic Relations with Japan</t>
  </si>
  <si>
    <t>Potosi/Fuji</t>
  </si>
  <si>
    <t>Contoriri</t>
  </si>
  <si>
    <t>Mouintain</t>
  </si>
  <si>
    <t>Pope Francis Visits Bolivia</t>
  </si>
  <si>
    <t>Cultural Heritage - Convent of San Hose de la Recoleta</t>
  </si>
  <si>
    <t>2239-2240</t>
  </si>
  <si>
    <t>The 185th Anniversary of the Foundation of the Universidad Mayor de San Andrés</t>
  </si>
  <si>
    <t>15b</t>
  </si>
  <si>
    <t>Chochis</t>
  </si>
  <si>
    <t>Illimani and Milluni Lake</t>
  </si>
  <si>
    <t>La Paz</t>
  </si>
  <si>
    <t>Las Carreras, Canon de los Cintis, Chuquisaca</t>
  </si>
  <si>
    <t>Springs of Silala</t>
  </si>
  <si>
    <t>Revalidation - Stamp of 2016 Overprinted Seal of the New Post Office</t>
  </si>
  <si>
    <t>Revalidation - Stamp of 2007 Overprinted Seal of the New Post Office</t>
  </si>
  <si>
    <r>
      <t>BOLIVIA</t>
    </r>
    <r>
      <rPr>
        <sz val="9"/>
        <rFont val="Arial"/>
        <family val="2"/>
      </rPr>
      <t xml:space="preserve"> (to 2019)</t>
    </r>
  </si>
  <si>
    <t>s/s 100k x9</t>
  </si>
  <si>
    <t>s/s 100k x10</t>
  </si>
  <si>
    <t>s/s 100k x11</t>
  </si>
  <si>
    <t>Volcanoes and Dinosaurs</t>
  </si>
  <si>
    <t>Queen Elizabeth, Local Motives</t>
  </si>
  <si>
    <t>YEMEN</t>
  </si>
  <si>
    <t>Yemini Onyx</t>
  </si>
  <si>
    <t>80r</t>
  </si>
  <si>
    <t>120r</t>
  </si>
  <si>
    <t>130r</t>
  </si>
  <si>
    <t>160r</t>
  </si>
  <si>
    <r>
      <t>YEMEN</t>
    </r>
    <r>
      <rPr>
        <sz val="9"/>
        <rFont val="Arial"/>
        <family val="2"/>
      </rPr>
      <t xml:space="preserve"> (to 2013)</t>
    </r>
  </si>
  <si>
    <t>YEMEN, MUTAWAKELITE KINGDOM</t>
  </si>
  <si>
    <t>Ibuki?</t>
  </si>
  <si>
    <r>
      <t>RHODESIA &amp; NYASALAND</t>
    </r>
    <r>
      <rPr>
        <sz val="9"/>
        <rFont val="Arial"/>
        <family val="2"/>
      </rPr>
      <t xml:space="preserve"> (ends 1963)</t>
    </r>
  </si>
  <si>
    <r>
      <t>NEW ZEALAND - PRIVATE POST</t>
    </r>
    <r>
      <rPr>
        <b/>
        <sz val="9"/>
        <color rgb="FFFF0000"/>
        <rFont val="Arial"/>
        <family val="2"/>
      </rPr>
      <t xml:space="preserve"> (to 2020)</t>
    </r>
  </si>
  <si>
    <t>20st</t>
  </si>
  <si>
    <t>World Fair EXPO `70- Osaka</t>
  </si>
  <si>
    <t>2st</t>
  </si>
  <si>
    <t>3st</t>
  </si>
  <si>
    <t>28st</t>
  </si>
  <si>
    <t>1L</t>
  </si>
  <si>
    <t>2L</t>
  </si>
  <si>
    <t>5L</t>
  </si>
  <si>
    <t>8L</t>
  </si>
  <si>
    <t>10L</t>
  </si>
  <si>
    <t>Sphalerite</t>
  </si>
  <si>
    <t>Almandine</t>
  </si>
  <si>
    <r>
      <t>BULGARIA</t>
    </r>
    <r>
      <rPr>
        <sz val="9"/>
        <rFont val="Arial"/>
        <family val="2"/>
      </rPr>
      <t xml:space="preserve"> (to 2020)</t>
    </r>
  </si>
  <si>
    <t>Japan Postage Stamps Surcharged</t>
  </si>
  <si>
    <t>2r on 20s black surcharge</t>
  </si>
  <si>
    <t>2r on 20s red surcharge</t>
  </si>
  <si>
    <t>5r on 30s red surcharge</t>
  </si>
  <si>
    <t>5r on 30s black surcharge</t>
  </si>
  <si>
    <t>Nawata ruby</t>
  </si>
  <si>
    <t>MYANMAR</t>
  </si>
  <si>
    <t>Rocks, Minerals and Fossils</t>
  </si>
  <si>
    <t>3e</t>
  </si>
  <si>
    <t>Independence - Overprinted "INDEPENDENCIA 25 JUN 75"</t>
  </si>
  <si>
    <t>3.50e</t>
  </si>
  <si>
    <t>Eixenite</t>
  </si>
  <si>
    <t>4mt</t>
  </si>
  <si>
    <t>8mt</t>
  </si>
  <si>
    <t>12mt</t>
  </si>
  <si>
    <t>16mt</t>
  </si>
  <si>
    <t>30mt</t>
  </si>
  <si>
    <t>50mt</t>
  </si>
  <si>
    <t>Amesthy</t>
  </si>
  <si>
    <t>Nature Study</t>
  </si>
  <si>
    <t>12500mt</t>
  </si>
  <si>
    <t>Smithsonite</t>
  </si>
  <si>
    <t>Crocidolite</t>
  </si>
  <si>
    <t>Native gold</t>
  </si>
  <si>
    <t>Monazite</t>
  </si>
  <si>
    <t>35000mt</t>
  </si>
  <si>
    <t>s/s 35000mt</t>
  </si>
  <si>
    <t>Diamond and volcano</t>
  </si>
  <si>
    <t>Personalities - Volcanologist Haroun Tazieff and Dinosaurs</t>
  </si>
  <si>
    <t>25000mt</t>
  </si>
  <si>
    <t>Haroun Tazieff and Vanadinite</t>
  </si>
  <si>
    <t>Haroun Tazieff and Adamite</t>
  </si>
  <si>
    <t>5000mt</t>
  </si>
  <si>
    <t>14000mt</t>
  </si>
  <si>
    <t>19000mt</t>
  </si>
  <si>
    <t>33000mt</t>
  </si>
  <si>
    <t>8.00Mtn</t>
  </si>
  <si>
    <t>33Mtn</t>
  </si>
  <si>
    <t>2913-2918</t>
  </si>
  <si>
    <t>s/s 8-33Mtn x6</t>
  </si>
  <si>
    <t>2563-2566</t>
  </si>
  <si>
    <t>s/s 25000mt x4</t>
  </si>
  <si>
    <t>Haroun Tazieff and dinosaurs</t>
  </si>
  <si>
    <t>s/s 132Mtn</t>
  </si>
  <si>
    <t>Fauna - Minerals</t>
  </si>
  <si>
    <t>2920-2925</t>
  </si>
  <si>
    <t>20Mtn</t>
  </si>
  <si>
    <t>s/s 20Mtn x6</t>
  </si>
  <si>
    <t>2221-2226</t>
  </si>
  <si>
    <t>s/s 17000mt x6</t>
  </si>
  <si>
    <t>Various volcanoes</t>
  </si>
  <si>
    <t>s/s 10000mt x 9</t>
  </si>
  <si>
    <t>2306-2314</t>
  </si>
  <si>
    <t>Personalities</t>
  </si>
  <si>
    <t>Nelson Mandela and minerals</t>
  </si>
  <si>
    <t>1705-1713</t>
  </si>
  <si>
    <t>Volcano erupting and dinosaurs</t>
  </si>
  <si>
    <t>Fauna - Poisonous Fish</t>
  </si>
  <si>
    <t>Volcano erupting and fish</t>
  </si>
  <si>
    <t>Transport - Ships</t>
  </si>
  <si>
    <t>s/s 175Mtn</t>
  </si>
  <si>
    <t>Volcano erupting and ships</t>
  </si>
  <si>
    <t>History of Trains - Asian High Speed Trains</t>
  </si>
  <si>
    <t>3242-3247</t>
  </si>
  <si>
    <t>s/s 33Mtn x6</t>
  </si>
  <si>
    <t>3439-3444</t>
  </si>
  <si>
    <t>Fuji painting</t>
  </si>
  <si>
    <t>The 160th Anniversary of the Death of Katsushika Hokusai, 1760-1849</t>
  </si>
  <si>
    <t>The 160th Anniversary of the Death of Katsushika Hokusai, 1760-1850</t>
  </si>
  <si>
    <t>The 160th Anniversary of the Death of Katsushika Hokusai, 1760-1851</t>
  </si>
  <si>
    <t>The 160th Anniversary of the Death of Katsushika Hokusai, 1760-1852</t>
  </si>
  <si>
    <t>3445a</t>
  </si>
  <si>
    <t>175Mtn</t>
  </si>
  <si>
    <t>3685-3690</t>
  </si>
  <si>
    <t>UNESCO - World Heritage Site - South America</t>
  </si>
  <si>
    <t>s/s 20Mtn</t>
  </si>
  <si>
    <t>3949-3954</t>
  </si>
  <si>
    <t>UNESCO - World Heritage Site - Asia</t>
  </si>
  <si>
    <t>3956-3961</t>
  </si>
  <si>
    <t>UNESCO - World Heritage Site - Europe</t>
  </si>
  <si>
    <t>3983a</t>
  </si>
  <si>
    <t>Transport - Japan Speed Trains</t>
  </si>
  <si>
    <t>4220-4225</t>
  </si>
  <si>
    <t>5231a</t>
  </si>
  <si>
    <t>Volcanoes &amp; Volcanologists</t>
  </si>
  <si>
    <t>5965-5970</t>
  </si>
  <si>
    <t>5971a</t>
  </si>
  <si>
    <t>Volcano and volcanologist</t>
  </si>
  <si>
    <t>Krufts and volcano</t>
  </si>
  <si>
    <t>Japanese High Speed Trains</t>
  </si>
  <si>
    <t>6329-6332</t>
  </si>
  <si>
    <t>6333a</t>
  </si>
  <si>
    <t>Minerals of Mozambique</t>
  </si>
  <si>
    <t>6409-6412</t>
  </si>
  <si>
    <t>6413a</t>
  </si>
  <si>
    <t>6712-6715</t>
  </si>
  <si>
    <t>6716a</t>
  </si>
  <si>
    <t>Popocatépetl and mineral</t>
  </si>
  <si>
    <t>Volcano Alaska and mineral</t>
  </si>
  <si>
    <t>Tengger and mineral</t>
  </si>
  <si>
    <t>Puu Oo and mineral</t>
  </si>
  <si>
    <t>Elephants</t>
  </si>
  <si>
    <t>Prehistoric Man and Dinosaurs</t>
  </si>
  <si>
    <t>6897-6900</t>
  </si>
  <si>
    <t>Homo floresiensis</t>
  </si>
  <si>
    <t>6932-6935</t>
  </si>
  <si>
    <t>6936a</t>
  </si>
  <si>
    <t>Fauna - Animals of Africa</t>
  </si>
  <si>
    <t>Emperor Hirohito</t>
  </si>
  <si>
    <t>Fuji and Hirohito</t>
  </si>
  <si>
    <t>7587-7590</t>
  </si>
  <si>
    <t>7591a</t>
  </si>
  <si>
    <t>Mountains and Birds</t>
  </si>
  <si>
    <t>7723-7726</t>
  </si>
  <si>
    <t>Fuji and swan</t>
  </si>
  <si>
    <t>Kilimanjaro and eagle</t>
  </si>
  <si>
    <t>Kilimanjaro, Fuji and birds</t>
  </si>
  <si>
    <t>8172-8175</t>
  </si>
  <si>
    <t>8176a</t>
  </si>
  <si>
    <t>8322-8325</t>
  </si>
  <si>
    <t>8326a</t>
  </si>
  <si>
    <t>Taranaki and mineral</t>
  </si>
  <si>
    <t>Etna and mineral</t>
  </si>
  <si>
    <t>Cotopaxi and mineral</t>
  </si>
  <si>
    <t>Arenal and mineral</t>
  </si>
  <si>
    <t>Volcano Russia and mineral</t>
  </si>
  <si>
    <t>8847-8850</t>
  </si>
  <si>
    <t>8851a</t>
  </si>
  <si>
    <t>Autunite</t>
  </si>
  <si>
    <t>Dolomite</t>
  </si>
  <si>
    <t>Legrandite</t>
  </si>
  <si>
    <t>Mimetite</t>
  </si>
  <si>
    <t>9122-9125</t>
  </si>
  <si>
    <t>9126a</t>
  </si>
  <si>
    <t>Kilimanjaro and mineral</t>
  </si>
  <si>
    <t>Japanese Speed Trains</t>
  </si>
  <si>
    <t>9201a</t>
  </si>
  <si>
    <t>The Natural History Museum in Berlin</t>
  </si>
  <si>
    <t>Minerals and fossils</t>
  </si>
  <si>
    <t>Millerite</t>
  </si>
  <si>
    <t>9406a</t>
  </si>
  <si>
    <t>9667-9670</t>
  </si>
  <si>
    <t>9671a</t>
  </si>
  <si>
    <t>Phosphophyllite</t>
  </si>
  <si>
    <t>Uvite</t>
  </si>
  <si>
    <t>9964-9967</t>
  </si>
  <si>
    <t>9968a</t>
  </si>
  <si>
    <t>African Fauna</t>
  </si>
  <si>
    <t>9979-9982</t>
  </si>
  <si>
    <t>Kilimanjaro and animals</t>
  </si>
  <si>
    <r>
      <t>MOZAMBIQUE</t>
    </r>
    <r>
      <rPr>
        <sz val="9"/>
        <rFont val="Arial"/>
        <family val="2"/>
      </rPr>
      <t xml:space="preserve"> (to 2019)</t>
    </r>
  </si>
  <si>
    <t>Tourist Camps</t>
  </si>
  <si>
    <t>Mining</t>
  </si>
  <si>
    <t>Minerals and Mines</t>
  </si>
  <si>
    <t>610a</t>
  </si>
  <si>
    <t>590a</t>
  </si>
  <si>
    <r>
      <t xml:space="preserve">SOUTH WEST AFRICA </t>
    </r>
    <r>
      <rPr>
        <sz val="9"/>
        <rFont val="Arial"/>
        <family val="2"/>
      </rPr>
      <t>(ends 1990)</t>
    </r>
  </si>
  <si>
    <t>Mountains of Namibia</t>
  </si>
  <si>
    <t>40-43</t>
  </si>
  <si>
    <t>Namibia Landscapes</t>
  </si>
  <si>
    <t>Geological surveying</t>
  </si>
  <si>
    <t>The 100th Anniversary of Geological Survey</t>
  </si>
  <si>
    <t>Diamond Mining</t>
  </si>
  <si>
    <t>608-611</t>
  </si>
  <si>
    <t>Diamond mining</t>
  </si>
  <si>
    <r>
      <t>NAMIBIA</t>
    </r>
    <r>
      <rPr>
        <sz val="9"/>
        <rFont val="Arial"/>
        <family val="2"/>
      </rPr>
      <t xml:space="preserve"> (to 2020)</t>
    </r>
  </si>
  <si>
    <t>Airmail - International Stamp Exhibition "EUROPAFRIQUE '70" - Naples, Italy</t>
  </si>
  <si>
    <t>1248-1251</t>
  </si>
  <si>
    <t>s/s 300fr X4</t>
  </si>
  <si>
    <t>1257-1260</t>
  </si>
  <si>
    <t>s/s 375fr x4</t>
  </si>
  <si>
    <t>1261-1264</t>
  </si>
  <si>
    <t>1265a</t>
  </si>
  <si>
    <t>The 90th Anniversary of Scouting - Nature Study</t>
  </si>
  <si>
    <t>s/s 450fr x4</t>
  </si>
  <si>
    <t>1500-1503</t>
  </si>
  <si>
    <t>1504-1507</t>
  </si>
  <si>
    <t>Minerals of Niger</t>
  </si>
  <si>
    <t>2225-2228</t>
  </si>
  <si>
    <t>825fr</t>
  </si>
  <si>
    <t>2229a</t>
  </si>
  <si>
    <t>2381a</t>
  </si>
  <si>
    <t>2377-2380</t>
  </si>
  <si>
    <t>Volcano Chile</t>
  </si>
  <si>
    <t>2598-2601</t>
  </si>
  <si>
    <t>2602a</t>
  </si>
  <si>
    <t>2899-2902</t>
  </si>
  <si>
    <t>2903a</t>
  </si>
  <si>
    <t>s/s 825fr x4</t>
  </si>
  <si>
    <t>3241-3244</t>
  </si>
  <si>
    <t>3245a</t>
  </si>
  <si>
    <t>3352-3355</t>
  </si>
  <si>
    <t>3356a</t>
  </si>
  <si>
    <t>3857-3860</t>
  </si>
  <si>
    <t>3861a</t>
  </si>
  <si>
    <t>4419-4422</t>
  </si>
  <si>
    <t>4423a</t>
  </si>
  <si>
    <t>7242-7245</t>
  </si>
  <si>
    <t>7246a</t>
  </si>
  <si>
    <t>Map of Reunion</t>
  </si>
  <si>
    <t>blue &amp; purple brown</t>
  </si>
  <si>
    <t>light brown &amp; green</t>
  </si>
  <si>
    <t>olive brown &amp; blue</t>
  </si>
  <si>
    <t>violet &amp; carmine</t>
  </si>
  <si>
    <t>reddish brown &amp; blue</t>
  </si>
  <si>
    <t>red &amp; rose</t>
  </si>
  <si>
    <t>Port of St. Denis</t>
  </si>
  <si>
    <t>St. Pierre Harbor</t>
  </si>
  <si>
    <t>Red Cross - Stamp of 1907 Surcharged</t>
  </si>
  <si>
    <t>Red Cross Surtaxed</t>
  </si>
  <si>
    <t>Stamp of 1907 Surchared</t>
  </si>
  <si>
    <t>91b</t>
  </si>
  <si>
    <t>92a</t>
  </si>
  <si>
    <t>Stamps of 1907-1917 Surcharged</t>
  </si>
  <si>
    <t>40c on 20c</t>
  </si>
  <si>
    <t>green &amp; orange</t>
  </si>
  <si>
    <t>60c on 75c</t>
  </si>
  <si>
    <t>85c on 75c</t>
  </si>
  <si>
    <t>1922 -1928 Map</t>
  </si>
  <si>
    <t>1923 -1928 Map</t>
  </si>
  <si>
    <t>Port of St. Pierre</t>
  </si>
  <si>
    <t>1922 -1930 Port of St. Denis</t>
  </si>
  <si>
    <t>carmine rose/purple rose</t>
  </si>
  <si>
    <t>grey/rose</t>
  </si>
  <si>
    <t>green/yellowish green</t>
  </si>
  <si>
    <t>olive green/brownish purple</t>
  </si>
  <si>
    <t>brownish purple/red</t>
  </si>
  <si>
    <t>lilac/orange</t>
  </si>
  <si>
    <t>blue/ultramarine</t>
  </si>
  <si>
    <t>yellow/violet</t>
  </si>
  <si>
    <t>blue/reddish brown</t>
  </si>
  <si>
    <t>violet/greenish black</t>
  </si>
  <si>
    <t>brown/lilac</t>
  </si>
  <si>
    <t>red/carmine</t>
  </si>
  <si>
    <t>1926 -1927 Issue of 1922 &amp; Not Issued Stamps Surcharged</t>
  </si>
  <si>
    <t>1927 -1927 Issue of 1922 &amp; Not Issued Stamps Surcharged</t>
  </si>
  <si>
    <t>1928 -1927 Issue of 1922 &amp; Not Issued Stamps Surcharged</t>
  </si>
  <si>
    <t>1929 -1927 Issue of 1922 &amp; Not Issued Stamps Surcharged</t>
  </si>
  <si>
    <t>1924 -1927 Issue of 1922 &amp; Not Issued Stamps Surcharged</t>
  </si>
  <si>
    <t>1925 -1927 Issue of 1922 &amp; Not Issued Stamps Surcharged</t>
  </si>
  <si>
    <t>Tourism - Waterfalls</t>
  </si>
  <si>
    <t>Tourism - Mountain Landscape</t>
  </si>
  <si>
    <t>Airmail - Pioneer Flight from Reunion to France by Laurent, Lenier and Touge - Overprinted "REUNION - FRANCE par avion "ROLAND GARROS"</t>
  </si>
  <si>
    <t>Airmail - Airplanes</t>
  </si>
  <si>
    <t>Tourism - New Values</t>
  </si>
  <si>
    <t>Stamp of France Surcharged</t>
  </si>
  <si>
    <t>50fr on 1fr</t>
  </si>
  <si>
    <t>Mountain and church</t>
  </si>
  <si>
    <t>Tourism Stamps of 1933-1943 Overprinted "France Libre" - Mountain Landscape</t>
  </si>
  <si>
    <t>Stamps of 1907 Overprinted "France Libre"</t>
  </si>
  <si>
    <t>olive violet</t>
  </si>
  <si>
    <t>blue red</t>
  </si>
  <si>
    <t>brown black</t>
  </si>
  <si>
    <t>purple rose &amp; green</t>
  </si>
  <si>
    <t>orange red &amp; brwn</t>
  </si>
  <si>
    <t>Airplane and hills</t>
  </si>
  <si>
    <t>Marshal Philippe Pétain</t>
  </si>
  <si>
    <t>Marshal Philippe Pétain, ship and island</t>
  </si>
  <si>
    <t>Tourism Stamp of 1933 Surcharged - Mountain Landscape</t>
  </si>
  <si>
    <t>Port of St. Denis - Previous Stamps Surcharged</t>
  </si>
  <si>
    <t>50c on 45c</t>
  </si>
  <si>
    <t>50c on 65c</t>
  </si>
  <si>
    <t>violet greenish blue</t>
  </si>
  <si>
    <t>90c on 75c</t>
  </si>
  <si>
    <t>Tourism Stamps of 1933-1940 Overprinted "France - Libre" - Waterfall</t>
  </si>
  <si>
    <t>Airmail - Airplanes Stamps of 1938 Overprinted "France - Libre"</t>
  </si>
  <si>
    <t>Mountain Landscape - Without RF Inscription</t>
  </si>
  <si>
    <t>50c+1.50fr on 2.50fr</t>
  </si>
  <si>
    <t>1fr + 2.50fr</t>
  </si>
  <si>
    <t>Colonial's Fund</t>
  </si>
  <si>
    <t>orange &amp; green</t>
  </si>
  <si>
    <t>orange &amp; blue</t>
  </si>
  <si>
    <t>Rock</t>
  </si>
  <si>
    <t>Airmail - Airplane over Reunion</t>
  </si>
  <si>
    <r>
      <t>REUNION</t>
    </r>
    <r>
      <rPr>
        <sz val="9"/>
        <rFont val="Arial"/>
        <family val="2"/>
      </rPr>
      <t xml:space="preserve"> (ends 1974)</t>
    </r>
  </si>
  <si>
    <t>The 20th Anniversary of the United Nations - International Cooperation Year</t>
  </si>
  <si>
    <t>Waterfalls and Volcanoes</t>
  </si>
  <si>
    <t>The 7th Stamp Exhibition of African States with "European" Motives - Naples, Italy</t>
  </si>
  <si>
    <t>The 10th International Stamp Exhibition "EUROPAFRIQUE" - Naples, Italy</t>
  </si>
  <si>
    <t>International Stamp Exhibition "NAPLES '73" - Naples, Italy</t>
  </si>
  <si>
    <t>s/s 100fr</t>
  </si>
  <si>
    <t>Protection of Nature</t>
  </si>
  <si>
    <t>United Nations Conference over Problems of Water Supply</t>
  </si>
  <si>
    <r>
      <t xml:space="preserve">RWANDA </t>
    </r>
    <r>
      <rPr>
        <sz val="9"/>
        <rFont val="Arial"/>
        <family val="2"/>
      </rPr>
      <t>(to 2010)</t>
    </r>
  </si>
  <si>
    <t>SAO TOME AND PRINCIPE</t>
  </si>
  <si>
    <t>The 10th Anniversary of Commission for Technical Cooperation in Africa</t>
  </si>
  <si>
    <t>Sao Tome</t>
  </si>
  <si>
    <t>The 100th Anniversary of the Birth of Admiral Gago Coutinho, 1869-1959</t>
  </si>
  <si>
    <t>Map Sao Tome</t>
  </si>
  <si>
    <t>The 400th Anniversary of the Completion of the Epic Poem "Os Lusiadas" by Luis Vaz de Camoes</t>
  </si>
  <si>
    <t>The 50th Anniversary of the First Flight from Lisbon to Rio de Janeiro</t>
  </si>
  <si>
    <t>View of Sao Tome, plane and ship</t>
  </si>
  <si>
    <t>Treaty of Algiers</t>
  </si>
  <si>
    <t>View of Sao Tome and flags</t>
  </si>
  <si>
    <t>The 3rd Anniversary of Independence</t>
  </si>
  <si>
    <t>5db</t>
  </si>
  <si>
    <t>50db</t>
  </si>
  <si>
    <t>s/s 50db</t>
  </si>
  <si>
    <t>s/s 50db map Sao Tome</t>
  </si>
  <si>
    <t>Football World Cup - Argentina</t>
  </si>
  <si>
    <t>s/s 25db Sao Tome view</t>
  </si>
  <si>
    <t>25db</t>
  </si>
  <si>
    <t>The 100th Anniversary of the Death of Rowland Hill, 1795-1879</t>
  </si>
  <si>
    <t>View of Sao Tome and plane</t>
  </si>
  <si>
    <t>609a</t>
  </si>
  <si>
    <t>s/s 25db</t>
  </si>
  <si>
    <t>The 100th Anniversary of the Death of Rowland Hill, 1795-1880</t>
  </si>
  <si>
    <t>The 100th Anniversary of the Death of Rowland Hill, 1795-1881</t>
  </si>
  <si>
    <t>View of Sao Tome and airship</t>
  </si>
  <si>
    <t>Sailing Ships</t>
  </si>
  <si>
    <t>View of Sao Tome and birds</t>
  </si>
  <si>
    <t>History of Aviation - Airships</t>
  </si>
  <si>
    <t>8db</t>
  </si>
  <si>
    <t>The 3rd Extraordinary Meeting of M.L.S.T.P.</t>
  </si>
  <si>
    <t>12db</t>
  </si>
  <si>
    <t>16db</t>
  </si>
  <si>
    <t>30db</t>
  </si>
  <si>
    <t>The 200th Anniversary of Aviation and International Stamp Exhibition "BRASILIANA '83" - Rio de Janeiro, Brazil</t>
  </si>
  <si>
    <t>The 25th Anniversary of International Maritime Organization and Universal Postal Congress, Hamburg</t>
  </si>
  <si>
    <t>s/s 7db x4</t>
  </si>
  <si>
    <t>View of Sao Tome, airship and ship</t>
  </si>
  <si>
    <t>46db</t>
  </si>
  <si>
    <t>View of Sao Tome and fruit</t>
  </si>
  <si>
    <t>s/s 30db</t>
  </si>
  <si>
    <t>The 1st Anniversary of Reopening of Air Traffic between Lisbon and Sao Tome</t>
  </si>
  <si>
    <t>966a</t>
  </si>
  <si>
    <t>The 500th Anniversary of Discovery of America 1992</t>
  </si>
  <si>
    <t>s/s 100db</t>
  </si>
  <si>
    <t>Commissioning of the Direct Telephone Link between Sao Tome and Principe</t>
  </si>
  <si>
    <t>Anniversaries and Events - The 15th Anniversary of Independence</t>
  </si>
  <si>
    <t>View Sao Tome and harbour view</t>
  </si>
  <si>
    <t>The 500th Anniversary of Discovery of America</t>
  </si>
  <si>
    <t>s/s 500db</t>
  </si>
  <si>
    <t>Harbour and ships</t>
  </si>
  <si>
    <t>Fungi</t>
  </si>
  <si>
    <t>1000db</t>
  </si>
  <si>
    <t>Fungi and hills</t>
  </si>
  <si>
    <t>World Exhibition "EXPO '98" - Lisbon, Portugal - Fishing</t>
  </si>
  <si>
    <t>3500db</t>
  </si>
  <si>
    <t>View of Sao tome and fishing</t>
  </si>
  <si>
    <t>1816a</t>
  </si>
  <si>
    <t>8000db</t>
  </si>
  <si>
    <t>s/s 8000db</t>
  </si>
  <si>
    <t>The 500th Anniversary of Circumnavigation of the Cape of Good Hope by Vasco de Gama</t>
  </si>
  <si>
    <t>1876a</t>
  </si>
  <si>
    <t>7000db</t>
  </si>
  <si>
    <t>s/s 7000db</t>
  </si>
  <si>
    <t>The 25th Anniversary of Independence</t>
  </si>
  <si>
    <t>1908-1911</t>
  </si>
  <si>
    <t>5000db</t>
  </si>
  <si>
    <t>6000db</t>
  </si>
  <si>
    <t>10000db</t>
  </si>
  <si>
    <t>s/s 5000-10000db</t>
  </si>
  <si>
    <t>View Sao Tome peaks</t>
  </si>
  <si>
    <t>2024-2029</t>
  </si>
  <si>
    <t>2030a</t>
  </si>
  <si>
    <t>2000db</t>
  </si>
  <si>
    <t>3000db</t>
  </si>
  <si>
    <t>15000db</t>
  </si>
  <si>
    <t>38000db</t>
  </si>
  <si>
    <t>s/s 1000-15000db</t>
  </si>
  <si>
    <t>s/s 38000db</t>
  </si>
  <si>
    <t>Volcano lava and minerals</t>
  </si>
  <si>
    <t>2031-2036</t>
  </si>
  <si>
    <t>2037a</t>
  </si>
  <si>
    <t>2550-2553</t>
  </si>
  <si>
    <t>2554a</t>
  </si>
  <si>
    <t>43000db</t>
  </si>
  <si>
    <t>s/s 43000db</t>
  </si>
  <si>
    <t>s/s 5000-15000db</t>
  </si>
  <si>
    <t>Dinosaurs &amp; Minerals</t>
  </si>
  <si>
    <t>2830-2833</t>
  </si>
  <si>
    <t>9000db</t>
  </si>
  <si>
    <t>14000db</t>
  </si>
  <si>
    <t>s/s 7000-14000db</t>
  </si>
  <si>
    <t>40000db</t>
  </si>
  <si>
    <t>s/s 40000db</t>
  </si>
  <si>
    <t>2834a</t>
  </si>
  <si>
    <t>Paintings from Japan</t>
  </si>
  <si>
    <t>2905-2908</t>
  </si>
  <si>
    <t>Scouts - Silver</t>
  </si>
  <si>
    <t>s/s 56000db</t>
  </si>
  <si>
    <t>3025-3028</t>
  </si>
  <si>
    <t>Barite and Calcite</t>
  </si>
  <si>
    <t>Amethyst and Topaz</t>
  </si>
  <si>
    <t>Minerals &amp; Neanderthals</t>
  </si>
  <si>
    <t>3037-3040</t>
  </si>
  <si>
    <t>Mineral and neanderthal</t>
  </si>
  <si>
    <t>3159-3162</t>
  </si>
  <si>
    <t>3163a</t>
  </si>
  <si>
    <t>Humanists</t>
  </si>
  <si>
    <t>Naturalists</t>
  </si>
  <si>
    <t>3566-3571</t>
  </si>
  <si>
    <t>s/s5000-30000db</t>
  </si>
  <si>
    <t>Rupestry Art - Prehistoric People &amp; Animals</t>
  </si>
  <si>
    <t>3622-3625</t>
  </si>
  <si>
    <t>s/s 25000db x4</t>
  </si>
  <si>
    <t>Minerals &amp; Marilyn Monroe</t>
  </si>
  <si>
    <t>3626-3629</t>
  </si>
  <si>
    <t>3630a</t>
  </si>
  <si>
    <t>25000db</t>
  </si>
  <si>
    <t>s/s 14000-25000db</t>
  </si>
  <si>
    <t>Mineral and Marilyn Munroe</t>
  </si>
  <si>
    <t>100000db</t>
  </si>
  <si>
    <t>s/s 100000db</t>
  </si>
  <si>
    <t>3800-3803</t>
  </si>
  <si>
    <t>20000db</t>
  </si>
  <si>
    <t>s/s 20000-40000db</t>
  </si>
  <si>
    <t>Easter Island and ship</t>
  </si>
  <si>
    <t>Paintings by Shi Tao, 1642-1707</t>
  </si>
  <si>
    <t>Paintings by Shi Tao, 1642-1708</t>
  </si>
  <si>
    <t>3954-3957</t>
  </si>
  <si>
    <t>Gastronomy of Sao Tome &amp; Principe</t>
  </si>
  <si>
    <t>30000db</t>
  </si>
  <si>
    <t>3962-3963</t>
  </si>
  <si>
    <t>s/s 25000-30000db</t>
  </si>
  <si>
    <t>The International Year of Science, 2009</t>
  </si>
  <si>
    <t>The International Year of Science, 2010</t>
  </si>
  <si>
    <t>4092-4095</t>
  </si>
  <si>
    <t>13000db</t>
  </si>
  <si>
    <t>s/s 13000-39000db</t>
  </si>
  <si>
    <t>The 90th Anniversary of the Expedition of Sir Arthur Stanley Eddington, 1882-1944</t>
  </si>
  <si>
    <t>The 90th Anniversary of the Expedition of Sir Arthur Stanley Eddington, 1882-1945</t>
  </si>
  <si>
    <t>4119-4122</t>
  </si>
  <si>
    <t>View Sao Tome hill</t>
  </si>
  <si>
    <t>The 90th Anniversary of the Expedition of Sir Arthur Stanley Eddington, 1882-1946</t>
  </si>
  <si>
    <t>Transports - Speed Trains</t>
  </si>
  <si>
    <t>4149-4152</t>
  </si>
  <si>
    <t>s/s 20000-35000db</t>
  </si>
  <si>
    <t>Fuji and trains</t>
  </si>
  <si>
    <t>4164-4167</t>
  </si>
  <si>
    <t>4168a</t>
  </si>
  <si>
    <t>110000db</t>
  </si>
  <si>
    <t>s/s 110000db</t>
  </si>
  <si>
    <t>Buddhist Temples</t>
  </si>
  <si>
    <t>The 35th Anniversary of the Independence of Sao Tome &amp; Principe</t>
  </si>
  <si>
    <t>4823-4826</t>
  </si>
  <si>
    <t>Expo PV 2011 - Japan</t>
  </si>
  <si>
    <t>4901-4904</t>
  </si>
  <si>
    <t>31750db</t>
  </si>
  <si>
    <t>s/s 31750db x4</t>
  </si>
  <si>
    <t>Fauna - African Big Cats</t>
  </si>
  <si>
    <t>4925-4928</t>
  </si>
  <si>
    <t>5016-5017</t>
  </si>
  <si>
    <t>45000db</t>
  </si>
  <si>
    <t>s/s 45000db x2</t>
  </si>
  <si>
    <t>Birds - Owls</t>
  </si>
  <si>
    <t>96000db</t>
  </si>
  <si>
    <t>View of Sao Tome hills and owls</t>
  </si>
  <si>
    <t>5257-5260</t>
  </si>
  <si>
    <t>5261a</t>
  </si>
  <si>
    <t>s/s 96000db</t>
  </si>
  <si>
    <t>The 15th Anniversary of the Death of Haroun Tazieff, 1914-1998</t>
  </si>
  <si>
    <t>The 15th Anniversary of the Death of Haroun Tazieff, 1914-1999</t>
  </si>
  <si>
    <t>The 15th Anniversary of the Death of Haroun Tazieff, 1914-2000</t>
  </si>
  <si>
    <t>The 15th Anniversary of the Death of Haroun Tazieff, 1914-2001</t>
  </si>
  <si>
    <t>The 15th Anniversary of the Death of Haroun Tazieff, 1914-2002</t>
  </si>
  <si>
    <t>The 15th Anniversary of the Death of Haroun Tazieff, 1914-2003</t>
  </si>
  <si>
    <t>The 15th Anniversary of the Death of Haroun Tazieff, 1914-2004</t>
  </si>
  <si>
    <t>5408-5411</t>
  </si>
  <si>
    <t>5412a</t>
  </si>
  <si>
    <t>5483-5486</t>
  </si>
  <si>
    <t>5673-5676</t>
  </si>
  <si>
    <t>5677a</t>
  </si>
  <si>
    <t>5889-5892</t>
  </si>
  <si>
    <t>5893a</t>
  </si>
  <si>
    <t>5984-5987</t>
  </si>
  <si>
    <t>5988a</t>
  </si>
  <si>
    <t>6165-6168</t>
  </si>
  <si>
    <t>6169a</t>
  </si>
  <si>
    <t>19000db</t>
  </si>
  <si>
    <t>s/s 19000db x4</t>
  </si>
  <si>
    <t>86000db</t>
  </si>
  <si>
    <t>s/s 86000db</t>
  </si>
  <si>
    <t>Birds - Owls of the Rainforest</t>
  </si>
  <si>
    <t>6352-6355</t>
  </si>
  <si>
    <t>6356a</t>
  </si>
  <si>
    <t>31000db</t>
  </si>
  <si>
    <t>s/s 31000db x4</t>
  </si>
  <si>
    <t>6457-6460</t>
  </si>
  <si>
    <t>6467-6470</t>
  </si>
  <si>
    <t>6471a</t>
  </si>
  <si>
    <t>6652-6655</t>
  </si>
  <si>
    <t>6656a</t>
  </si>
  <si>
    <t>6802-6805</t>
  </si>
  <si>
    <t>6806a</t>
  </si>
  <si>
    <t>Galeras and mineral</t>
  </si>
  <si>
    <t>Taal and mineral</t>
  </si>
  <si>
    <t>Merapi and Malachite</t>
  </si>
  <si>
    <t>Mauna Loa and mineral</t>
  </si>
  <si>
    <t>7029-7032</t>
  </si>
  <si>
    <t>7033a</t>
  </si>
  <si>
    <t>124000db</t>
  </si>
  <si>
    <t>s/s 124000db</t>
  </si>
  <si>
    <t>7279a</t>
  </si>
  <si>
    <t>Sinabung volcano</t>
  </si>
  <si>
    <t>7275-7528</t>
  </si>
  <si>
    <t>7419-7422</t>
  </si>
  <si>
    <t>7423a</t>
  </si>
  <si>
    <t>7708a</t>
  </si>
  <si>
    <t>7719-7722</t>
  </si>
  <si>
    <t>7723a</t>
  </si>
  <si>
    <t>7986-7989</t>
  </si>
  <si>
    <t>7990a</t>
  </si>
  <si>
    <t>Transportation - Japanese Trams</t>
  </si>
  <si>
    <t>Fuji and tram</t>
  </si>
  <si>
    <t>8206-8209</t>
  </si>
  <si>
    <t>8210a</t>
  </si>
  <si>
    <t>8299-8302</t>
  </si>
  <si>
    <t>8303a</t>
  </si>
  <si>
    <t>8349-8352</t>
  </si>
  <si>
    <t>Volcanoes and Fossils</t>
  </si>
  <si>
    <t>8482-8485</t>
  </si>
  <si>
    <t>8486a</t>
  </si>
  <si>
    <t>Sabancaya</t>
  </si>
  <si>
    <t>Volcanoes and fossils</t>
  </si>
  <si>
    <t>Kilimanjaro and Popocatepetl</t>
  </si>
  <si>
    <t>8487-8490</t>
  </si>
  <si>
    <t>8491a</t>
  </si>
  <si>
    <t>8754-8757</t>
  </si>
  <si>
    <t>8758a</t>
  </si>
  <si>
    <t>Airmail - International Stamp Exhibition "EUROPA '70" - Naples, Italy</t>
  </si>
  <si>
    <t>Airmail - World Fair "EXPO '70" - Osaka, Japan</t>
  </si>
  <si>
    <t>The 13th World Scout Jamboree, Japan</t>
  </si>
  <si>
    <r>
      <t xml:space="preserve">SENEGAL </t>
    </r>
    <r>
      <rPr>
        <sz val="9"/>
        <rFont val="Arial"/>
        <family val="2"/>
      </rPr>
      <t>(to 2020)</t>
    </r>
  </si>
  <si>
    <r>
      <t xml:space="preserve">SAO TOME AND PRINCIPE </t>
    </r>
    <r>
      <rPr>
        <sz val="9"/>
        <rFont val="Arial"/>
        <family val="2"/>
      </rPr>
      <t>(to 2020)</t>
    </r>
  </si>
  <si>
    <r>
      <t>SEYCHELLES</t>
    </r>
    <r>
      <rPr>
        <sz val="9"/>
        <rFont val="Arial"/>
        <family val="2"/>
      </rPr>
      <t xml:space="preserve"> (to 2020)</t>
    </r>
  </si>
  <si>
    <t>SEYCHELLES</t>
  </si>
  <si>
    <t>45c on 35c</t>
  </si>
  <si>
    <t>Island view</t>
  </si>
  <si>
    <t>Issues of 1962 Surcharged</t>
  </si>
  <si>
    <t>First Man on the Moon</t>
  </si>
  <si>
    <t>History</t>
  </si>
  <si>
    <t>The 200th Anniversary of First Settlement, St. Anne Island</t>
  </si>
  <si>
    <t>Map island</t>
  </si>
  <si>
    <t>"Putting Seychelles on the Map"</t>
  </si>
  <si>
    <t>s/s 5r</t>
  </si>
  <si>
    <t>Map seychelles</t>
  </si>
  <si>
    <t>Island and santa</t>
  </si>
  <si>
    <t>Royal Visit - Issues of 1969 Overprinted "ROYAL VISIT 1972"</t>
  </si>
  <si>
    <t>Visit of Liner "Queen Elizabeth II" - Issues of 1969 Overprinted "VISIT OF Q.E. II" and Silhouette of Liner</t>
  </si>
  <si>
    <t>Internal Self-Government - Issues of 1969 Overprinted "INTERNAL SELF-GOVERNMENT OCTOBER 1975"</t>
  </si>
  <si>
    <t>Rural Posts</t>
  </si>
  <si>
    <t>Independence</t>
  </si>
  <si>
    <t>Independence - Issues of 1969 Overprinted "Independence 1976" or Surcharged also</t>
  </si>
  <si>
    <t>The 25th Anniversary of Regency of Queen Elizabeth II</t>
  </si>
  <si>
    <t>Birds - Seychelles Kestrel</t>
  </si>
  <si>
    <t>452-456</t>
  </si>
  <si>
    <t>r2</t>
  </si>
  <si>
    <t>strip of 5</t>
  </si>
  <si>
    <t>Cliff and kestrels</t>
  </si>
  <si>
    <t>International Tourism Conference, Manila</t>
  </si>
  <si>
    <t>The 10th Anniversary of Opening of Seychelles International Airport - Aircraft</t>
  </si>
  <si>
    <t>2.25r</t>
  </si>
  <si>
    <t>3.50r</t>
  </si>
  <si>
    <t>Modern Maps</t>
  </si>
  <si>
    <t>503-506</t>
  </si>
  <si>
    <t>2.75r</t>
  </si>
  <si>
    <t>1.75r</t>
  </si>
  <si>
    <t>Land Transport</t>
  </si>
  <si>
    <t>The 1st International Flight of Air Seychelles</t>
  </si>
  <si>
    <t>The 250th Anniversary of "Lloyd's List", Newspaper</t>
  </si>
  <si>
    <t>Water Sports</t>
  </si>
  <si>
    <t>The 20th Anniversary of Seychelles People's United Party</t>
  </si>
  <si>
    <t>International Stamp Exhibition "Ameripex '86" - Chicago, USA - Inter-island Communications</t>
  </si>
  <si>
    <t>Seychelles Philatelic Exhibition - Tokyo, Japan</t>
  </si>
  <si>
    <t>618-621</t>
  </si>
  <si>
    <t>s/s 50c-5r x4</t>
  </si>
  <si>
    <t>Seychelles Fishing Industry</t>
  </si>
  <si>
    <t>The 1st Anniversary of Defence Forces Day</t>
  </si>
  <si>
    <t>The 25th Anniversary of Seychelles People's United Party</t>
  </si>
  <si>
    <t>Island Birds</t>
  </si>
  <si>
    <t>703-706</t>
  </si>
  <si>
    <t>The 200th Anniversary of French Revolution and International Stamp Exhibition "World Stamp Expo '89" - Washington, USA</t>
  </si>
  <si>
    <t>s/s 10r</t>
  </si>
  <si>
    <t>The 25th Anniversary of African Development Bank</t>
  </si>
  <si>
    <t>International Garden and Greenery Exhibition "EXPO 90" - Osaka, Japan</t>
  </si>
  <si>
    <t>723-726</t>
  </si>
  <si>
    <t>s/s 2r-7r x4</t>
  </si>
  <si>
    <t>Air Seychelles "Boeing 767-200ER" World Record-breaking Flight 1989</t>
  </si>
  <si>
    <t>The 100th Anniversary of Telecommunications</t>
  </si>
  <si>
    <t>International Stamp Exhibition "AUSTRALIA '99" - Melbourne, Australia - Ships of the 18th-century</t>
  </si>
  <si>
    <t>s/s 20r</t>
  </si>
  <si>
    <t>Milestones in Seychelles History</t>
  </si>
  <si>
    <t>The 400th Anniversary of the First Recorded European Landing on the Seychelles</t>
  </si>
  <si>
    <t>s/s 7r</t>
  </si>
  <si>
    <t>The 100th Anniversary of Lions Clubs International</t>
  </si>
  <si>
    <t>The 250th Anniversary of the First French Settlement in Seychelles</t>
  </si>
  <si>
    <t>The 125th Anniversary of International Red Cross</t>
  </si>
  <si>
    <t>Japanese Art - Paintings by Hiroshige of "The Fifty-three Stations on the Tokaido Road"</t>
  </si>
  <si>
    <t>0808-04</t>
  </si>
  <si>
    <t>0808-05</t>
  </si>
  <si>
    <t>0808-06</t>
  </si>
  <si>
    <t>0808-07</t>
  </si>
  <si>
    <t>0808-08</t>
  </si>
  <si>
    <t>Exploration of Mars</t>
  </si>
  <si>
    <t>1385-1393</t>
  </si>
  <si>
    <t>s/s 175le x9</t>
  </si>
  <si>
    <t>1394-1402</t>
  </si>
  <si>
    <t>3336-3341</t>
  </si>
  <si>
    <t>s/s 1000le x6</t>
  </si>
  <si>
    <t>1000le</t>
  </si>
  <si>
    <t>The 150th Anniversary of the Death of Katsushika Hokusai (Japanese Artist), 1760-1849</t>
  </si>
  <si>
    <t>The 150th Anniversary of the Death of Katsushika Hokusai (Japanese Artist), 1760-1850</t>
  </si>
  <si>
    <t>The 150th Anniversary of the Death of Katsushika Hokusai (Japanese Artist), 1760-1851</t>
  </si>
  <si>
    <t>The 150th Anniversary of the Death of Katsushika Hokusai (Japanese Artist), 1760-1852</t>
  </si>
  <si>
    <t>The 150th Anniversary of the Death of Katsushika Hokusai (Japanese Artist), 1760-1845</t>
  </si>
  <si>
    <t>The 150th Anniversary of the Death of Katsushika Hokusai (Japanese Artist), 1760-1846</t>
  </si>
  <si>
    <t>The 150th Anniversary of the Death of Katsushika Hokusai (Japanese Artist), 1760-1847</t>
  </si>
  <si>
    <t>The 150th Anniversary of the Death of Katsushika Hokusai (Japanese Artist), 1760-1848</t>
  </si>
  <si>
    <t>s/s 3000le</t>
  </si>
  <si>
    <t>The 150th Anniversary of the Death of Katsushika Hokusai (Japanese Artist), 1760-1853</t>
  </si>
  <si>
    <t>The 150th Anniversary of the Death of Katsushika Hokusai (Japanese Artist), 1760-1854</t>
  </si>
  <si>
    <t>4309-4312</t>
  </si>
  <si>
    <t>s/s 2000le x4</t>
  </si>
  <si>
    <t>7863-7866</t>
  </si>
  <si>
    <t>7867a</t>
  </si>
  <si>
    <t>6000le</t>
  </si>
  <si>
    <t>s/s 6000le x4</t>
  </si>
  <si>
    <t>24000le</t>
  </si>
  <si>
    <t>s/s 24000le</t>
  </si>
  <si>
    <t>Krakatoa and Mayon</t>
  </si>
  <si>
    <t>6243-6246</t>
  </si>
  <si>
    <t>Transportation - Fastest Trains in the World</t>
  </si>
  <si>
    <t>6247a</t>
  </si>
  <si>
    <t>The 200th Anniversary of Steam Locomotives</t>
  </si>
  <si>
    <t>2292-2303</t>
  </si>
  <si>
    <t>200le</t>
  </si>
  <si>
    <t>s/s 200le x 12</t>
  </si>
  <si>
    <t>The 50th Anniversary of UNESCO</t>
  </si>
  <si>
    <t>2831-2838</t>
  </si>
  <si>
    <t>300le</t>
  </si>
  <si>
    <t>s/s 300le x8</t>
  </si>
  <si>
    <t>s/s 500le x6</t>
  </si>
  <si>
    <r>
      <t xml:space="preserve">SIERRA LEONE </t>
    </r>
    <r>
      <rPr>
        <sz val="9"/>
        <rFont val="Arial"/>
        <family val="2"/>
      </rPr>
      <t>(to 2018)</t>
    </r>
  </si>
  <si>
    <r>
      <t xml:space="preserve">SOMALIA </t>
    </r>
    <r>
      <rPr>
        <sz val="9"/>
        <rFont val="Arial"/>
        <family val="2"/>
      </rPr>
      <t>(to 2020)</t>
    </r>
  </si>
  <si>
    <t>SOMALIA</t>
  </si>
  <si>
    <r>
      <t>CAMEROON</t>
    </r>
    <r>
      <rPr>
        <sz val="9"/>
        <rFont val="Arial"/>
        <family val="2"/>
      </rPr>
      <t xml:space="preserve"> (to 2015)</t>
    </r>
  </si>
  <si>
    <t>CAMEROON</t>
  </si>
  <si>
    <t>1923 -1937 King George V and Ships</t>
  </si>
  <si>
    <t>1922 King George V and Ships</t>
  </si>
  <si>
    <t>1'6sh</t>
  </si>
  <si>
    <t>2'6sh</t>
  </si>
  <si>
    <t>1/2d</t>
  </si>
  <si>
    <t>red/black</t>
  </si>
  <si>
    <t>James valley</t>
  </si>
  <si>
    <t>Jamestown</t>
  </si>
  <si>
    <t>Mundens Point</t>
  </si>
  <si>
    <t>The 100th Anniversary of St. Helena's British Colonization</t>
  </si>
  <si>
    <t>dark blue/black</t>
  </si>
  <si>
    <t>dark brown/black</t>
  </si>
  <si>
    <t>King George VI</t>
  </si>
  <si>
    <t>1923-37</t>
  </si>
  <si>
    <t>dark green/black</t>
  </si>
  <si>
    <t>reddish purple/black</t>
  </si>
  <si>
    <t>bluish green/grey</t>
  </si>
  <si>
    <t>Island view, queen and ship</t>
  </si>
  <si>
    <t>The 300th Anniversary of Settlement</t>
  </si>
  <si>
    <t>Tristan Relief Fund - Tristan de Cunha Postage Stamps Surcharged</t>
  </si>
  <si>
    <t>Coat of arms</t>
  </si>
  <si>
    <t>The 30th Anniversary of Tristan da Cunha as a Dependency of St. Helena</t>
  </si>
  <si>
    <t>Development and Progress</t>
  </si>
  <si>
    <t>The 200th Anniversary of Capt. Cook's Return to St. Helena</t>
  </si>
  <si>
    <t>Island view and Captain Cook</t>
  </si>
  <si>
    <t>First Issue of Currency Notes</t>
  </si>
  <si>
    <t>View of island and ship</t>
  </si>
  <si>
    <t>View of island - stamp on stamp</t>
  </si>
  <si>
    <t>Aquatints and Lithographs of St. Helena</t>
  </si>
  <si>
    <t>Cliff and rowboat</t>
  </si>
  <si>
    <t>27p</t>
  </si>
  <si>
    <t>Island view and Halley</t>
  </si>
  <si>
    <t>The 300th Anniversary of Edmond Halley's Island Visit</t>
  </si>
  <si>
    <t>Shipwrecks of the "Witte Leeuw"</t>
  </si>
  <si>
    <t>The 150th Anniversary of Inclined Plane</t>
  </si>
  <si>
    <t>Cliffs and ship</t>
  </si>
  <si>
    <t>International Stamp Exhibition "LONDON 1980" - London, England</t>
  </si>
  <si>
    <t>The 175th Anniversary of Wellington's Visit</t>
  </si>
  <si>
    <t>Maps of the South Atlantic</t>
  </si>
  <si>
    <t>s/s 24p</t>
  </si>
  <si>
    <t>Maap 16th century</t>
  </si>
  <si>
    <t>The 100th Anniversary of the Death of Charles Darwin, 1809-1882 - The 150th Anniversary of his Research Journey with the Beagle</t>
  </si>
  <si>
    <t>The 21st Anniversary of the Birth of Princess Diana of Wales</t>
  </si>
  <si>
    <t>View of hills</t>
  </si>
  <si>
    <t>First-time Participation in the Commonwealth Games</t>
  </si>
  <si>
    <t>Views of St. Helena</t>
  </si>
  <si>
    <t>The 150th Anniversary of St. Helena's Colonization</t>
  </si>
  <si>
    <t>75p</t>
  </si>
  <si>
    <t>s/s 75p</t>
  </si>
  <si>
    <t>Cliff and whales</t>
  </si>
  <si>
    <t>Island view and ship</t>
  </si>
  <si>
    <t>The 200th Anniversary of the Colonization of Australia - Ships</t>
  </si>
  <si>
    <t>Map St Helena</t>
  </si>
  <si>
    <t>Maiden Voyage of New RMS "St. Helena"</t>
  </si>
  <si>
    <t>The 10th Anniversary of Liberation of Falkland Islands</t>
  </si>
  <si>
    <t>588-591</t>
  </si>
  <si>
    <t>45p+9p</t>
  </si>
  <si>
    <t>38p</t>
  </si>
  <si>
    <t>Anniversaries</t>
  </si>
  <si>
    <t>Island views and birds</t>
  </si>
  <si>
    <t>Emergency Services</t>
  </si>
  <si>
    <t>Rescue boat</t>
  </si>
  <si>
    <t>660-664</t>
  </si>
  <si>
    <t>Strip of 5 x25p</t>
  </si>
  <si>
    <t>Dam construction</t>
  </si>
  <si>
    <t>Construction of Harpers Valley Earth Dam</t>
  </si>
  <si>
    <t>The 50th Anniversary of End of Second World War</t>
  </si>
  <si>
    <t>Endemic Invertebrates</t>
  </si>
  <si>
    <t>Hill and earwig</t>
  </si>
  <si>
    <r>
      <t xml:space="preserve">s/s </t>
    </r>
    <r>
      <rPr>
        <sz val="9"/>
        <rFont val="Calibri"/>
        <family val="2"/>
      </rPr>
      <t>£</t>
    </r>
    <r>
      <rPr>
        <sz val="9"/>
        <rFont val="Arial"/>
        <family val="2"/>
      </rPr>
      <t>1</t>
    </r>
  </si>
  <si>
    <t>International Stamp Exhibition "SINGAPORE '95" - Orchids</t>
  </si>
  <si>
    <t>Hill, dam and orchids</t>
  </si>
  <si>
    <t>679-680</t>
  </si>
  <si>
    <t>s/s 2x50p</t>
  </si>
  <si>
    <t>53p</t>
  </si>
  <si>
    <t>Island view and mail ship</t>
  </si>
  <si>
    <t>Mail Ships</t>
  </si>
  <si>
    <t>The 70th Anniversary of the Birth of Queen Elizabeth II</t>
  </si>
  <si>
    <t>Island view and queen</t>
  </si>
  <si>
    <t>International Stamp Exhibition "CAPEX '96" - Toronto, Canada</t>
  </si>
  <si>
    <t>Napoleonic Sites</t>
  </si>
  <si>
    <t>Christmas - Flowers</t>
  </si>
  <si>
    <t>710-715</t>
  </si>
  <si>
    <t>s/s 25p x4</t>
  </si>
  <si>
    <t>Diana's Peak National Park</t>
  </si>
  <si>
    <t>Diana's Peak</t>
  </si>
  <si>
    <t>The 500th Anniversary of the Discovery of St. Helena</t>
  </si>
  <si>
    <t>Discovery of island</t>
  </si>
  <si>
    <t>Return of Hong Kong to China</t>
  </si>
  <si>
    <t>Island view and bird</t>
  </si>
  <si>
    <t>Island view and scouts</t>
  </si>
  <si>
    <t>Island veiw and ship</t>
  </si>
  <si>
    <t>Island view and sailing ships</t>
  </si>
  <si>
    <t>760a</t>
  </si>
  <si>
    <r>
      <t xml:space="preserve">s/s </t>
    </r>
    <r>
      <rPr>
        <sz val="9"/>
        <rFont val="Calibri"/>
        <family val="2"/>
      </rPr>
      <t>£</t>
    </r>
    <r>
      <rPr>
        <sz val="9"/>
        <rFont val="Arial"/>
        <family val="2"/>
      </rPr>
      <t>1.50</t>
    </r>
  </si>
  <si>
    <t>Island, map and Endeavour</t>
  </si>
  <si>
    <t>International Stamp Exhibition "AUSTRALIA '99" - Melbourne, Australia</t>
  </si>
  <si>
    <t>Island views and settlement</t>
  </si>
  <si>
    <t>The 100th Anniversary of Cable &amp; Wireless Communications on St. Helena</t>
  </si>
  <si>
    <r>
      <t xml:space="preserve">s/s </t>
    </r>
    <r>
      <rPr>
        <sz val="9"/>
        <rFont val="Calibri"/>
        <family val="2"/>
      </rPr>
      <t>£2</t>
    </r>
  </si>
  <si>
    <t>Cruise</t>
  </si>
  <si>
    <t>Island view and historical events</t>
  </si>
  <si>
    <t>Chinese New Year - Year of the Snake</t>
  </si>
  <si>
    <t>802-803</t>
  </si>
  <si>
    <t>s/s 30p-40p x2</t>
  </si>
  <si>
    <t>The 100th Anniversary of the Death of Queen Victoria, 1819-1901</t>
  </si>
  <si>
    <t>The 500th Anniversary of the Discovery of St. Helena - Local Celebrities</t>
  </si>
  <si>
    <t>Island view and local celebrities</t>
  </si>
  <si>
    <t>Worldwide Nature Protection - Sperm Whale</t>
  </si>
  <si>
    <t>Island view and whales</t>
  </si>
  <si>
    <t>869-880</t>
  </si>
  <si>
    <t>s/s 25p x12</t>
  </si>
  <si>
    <t>The 100th Anniversary of the First Motorized Flight by the Wright Brothers - Flight Equipment</t>
  </si>
  <si>
    <t>Island view and helicopter</t>
  </si>
  <si>
    <t>Island view and plane</t>
  </si>
  <si>
    <t>Civilian Ships</t>
  </si>
  <si>
    <t>The Friar rock</t>
  </si>
  <si>
    <t>The Turks Cap rock</t>
  </si>
  <si>
    <t>Lots Wife rock</t>
  </si>
  <si>
    <t>Sugar Loaf rock</t>
  </si>
  <si>
    <t>928-931</t>
  </si>
  <si>
    <t>The 150th Anniversary of the First St. Helena Postage Stamps</t>
  </si>
  <si>
    <t>The 150th Anniversary of the Victoria Cross</t>
  </si>
  <si>
    <t>Island view and Charles Darwin</t>
  </si>
  <si>
    <t>Marine Life of St. Helena - Fish</t>
  </si>
  <si>
    <t>1055-1066</t>
  </si>
  <si>
    <t>The 50th Anniversary of the Donation of Briars Pavilion</t>
  </si>
  <si>
    <t>Island view and Briars Pavilion</t>
  </si>
  <si>
    <t>The 40th Anniversary of the First Man on the Moon</t>
  </si>
  <si>
    <t>Space tracker on Ascension Island</t>
  </si>
  <si>
    <t>The 20th Anniversary of RMS St. Helena</t>
  </si>
  <si>
    <t>The 60th Anniversary of the Coronation of Queen Elizabeth II</t>
  </si>
  <si>
    <t>1144-1149</t>
  </si>
  <si>
    <t>s/s x7</t>
  </si>
  <si>
    <t>The 60th Anniversary of the Accesion of Queen Elizabeth II</t>
  </si>
  <si>
    <t>1169-1174</t>
  </si>
  <si>
    <t>Ships - The 30th Anniversary of the RMS St. Helena's Commission for the Falklands War</t>
  </si>
  <si>
    <t>St. Helena Airport Project</t>
  </si>
  <si>
    <t>Island view and new airport</t>
  </si>
  <si>
    <t>Ships - The 25th Anniversary of RMS St. Helena</t>
  </si>
  <si>
    <t>1226a</t>
  </si>
  <si>
    <t>s/s 60p</t>
  </si>
  <si>
    <t>1227-1230</t>
  </si>
  <si>
    <t>Island view and buildings</t>
  </si>
  <si>
    <t>Airport Project</t>
  </si>
  <si>
    <t>The 200th Anniversary (2015) of the Exile of Napoleon to St. Helena</t>
  </si>
  <si>
    <t>Island views and Napoleon</t>
  </si>
  <si>
    <t>Tourism - Post Box Walks</t>
  </si>
  <si>
    <r>
      <t xml:space="preserve">s/s </t>
    </r>
    <r>
      <rPr>
        <sz val="9"/>
        <rFont val="Calibri"/>
        <family val="2"/>
      </rPr>
      <t>£1.50</t>
    </r>
  </si>
  <si>
    <t>Hilltop</t>
  </si>
  <si>
    <t>Ships - Final Voyage of the RMS St. Helena</t>
  </si>
  <si>
    <t>Island view and runway</t>
  </si>
  <si>
    <t>Seven Wonders Of St. Helena</t>
  </si>
  <si>
    <r>
      <t>ST. HELENA</t>
    </r>
    <r>
      <rPr>
        <sz val="9"/>
        <rFont val="Arial"/>
        <family val="2"/>
      </rPr>
      <t xml:space="preserve"> (to 2020)</t>
    </r>
  </si>
  <si>
    <t>Anniversary of Independence</t>
  </si>
  <si>
    <r>
      <t xml:space="preserve">TANGANYIKA </t>
    </r>
    <r>
      <rPr>
        <sz val="9"/>
        <rFont val="Arial"/>
        <family val="2"/>
      </rPr>
      <t>(ends 1962)</t>
    </r>
  </si>
  <si>
    <t>Second World Black and African Festival of Arts and Culture, Nigeria</t>
  </si>
  <si>
    <t>74-77</t>
  </si>
  <si>
    <t>70-73</t>
  </si>
  <si>
    <t>141-144</t>
  </si>
  <si>
    <t>International Stamp Exhibition "LONDON 1980" - London, England - Previous Issue Overprinted</t>
  </si>
  <si>
    <t>145-148</t>
  </si>
  <si>
    <t>50c o/p "London 1980"</t>
  </si>
  <si>
    <t>10sh o/p "London 1980"</t>
  </si>
  <si>
    <t>s/s x4 o/p "London 1980"</t>
  </si>
  <si>
    <t>The 25th Anniversary of the Economic Commission for Africa</t>
  </si>
  <si>
    <t>319-322</t>
  </si>
  <si>
    <t>REGION</t>
  </si>
  <si>
    <t>Africa</t>
  </si>
  <si>
    <t>COUNTRY NOW</t>
  </si>
  <si>
    <t>Algeria</t>
  </si>
  <si>
    <t>Angola</t>
  </si>
  <si>
    <t>Guinea</t>
  </si>
  <si>
    <t>Benin</t>
  </si>
  <si>
    <t>Botswana</t>
  </si>
  <si>
    <t>Burkina Faso</t>
  </si>
  <si>
    <t>Burundi</t>
  </si>
  <si>
    <t>Cameroon</t>
  </si>
  <si>
    <t>Morocco</t>
  </si>
  <si>
    <t>Cape Verde</t>
  </si>
  <si>
    <t>Ascension</t>
  </si>
  <si>
    <t>Central African Republic</t>
  </si>
  <si>
    <t>Chad</t>
  </si>
  <si>
    <t>Central African Republic, Chad</t>
  </si>
  <si>
    <t>Comoro Is</t>
  </si>
  <si>
    <t>Congo DR</t>
  </si>
  <si>
    <t>Djibouti</t>
  </si>
  <si>
    <t>Egypt</t>
  </si>
  <si>
    <t>Eritrea</t>
  </si>
  <si>
    <t>Equatorial Guinea</t>
  </si>
  <si>
    <t>Ethiopia</t>
  </si>
  <si>
    <t>Finland</t>
  </si>
  <si>
    <t>Gabon</t>
  </si>
  <si>
    <t>Gambia</t>
  </si>
  <si>
    <t>Ghana</t>
  </si>
  <si>
    <t>Greece</t>
  </si>
  <si>
    <t>Equatorial Guinea, Guinea</t>
  </si>
  <si>
    <t>Sudan</t>
  </si>
  <si>
    <t>Guinea Bissau</t>
  </si>
  <si>
    <t>Guinea, Guinea Bissau</t>
  </si>
  <si>
    <t>Angola, Guinea Bissau</t>
  </si>
  <si>
    <t>Ivory Coast</t>
  </si>
  <si>
    <t>Lesotho</t>
  </si>
  <si>
    <t>Liberia</t>
  </si>
  <si>
    <t>Libya</t>
  </si>
  <si>
    <t>Madagascar</t>
  </si>
  <si>
    <t>Malawi</t>
  </si>
  <si>
    <t>Mali</t>
  </si>
  <si>
    <t>Comoro Is, Madagascar</t>
  </si>
  <si>
    <t>Mauritania</t>
  </si>
  <si>
    <t>Mauritius</t>
  </si>
  <si>
    <t>Mozambique</t>
  </si>
  <si>
    <t>Namibia</t>
  </si>
  <si>
    <t>Niger</t>
  </si>
  <si>
    <t>Benin, Guinea, Mali, Niger</t>
  </si>
  <si>
    <t>Benin, Central African Republic, Chad, Guinea, Mali, Niger</t>
  </si>
  <si>
    <t>Nigeria</t>
  </si>
  <si>
    <t>Reunion</t>
  </si>
  <si>
    <t>Rwanda</t>
  </si>
  <si>
    <t>Burundi, Rwanda</t>
  </si>
  <si>
    <t>Sao Tome and Principe</t>
  </si>
  <si>
    <t>Senegal</t>
  </si>
  <si>
    <t>Seychelles</t>
  </si>
  <si>
    <t>Sierra Leone</t>
  </si>
  <si>
    <t>Mali, Niger, Senegal</t>
  </si>
  <si>
    <t>Somalia</t>
  </si>
  <si>
    <t>South Africa</t>
  </si>
  <si>
    <t>Djibouti, Somalia</t>
  </si>
  <si>
    <t>Eritrea, Ethiopia, Somalia</t>
  </si>
  <si>
    <t>South Sudan</t>
  </si>
  <si>
    <t>Mali, Niger, Sudan</t>
  </si>
  <si>
    <t>Swaziland</t>
  </si>
  <si>
    <t>Tanzania</t>
  </si>
  <si>
    <t>National Monuments</t>
  </si>
  <si>
    <t>Kilimanjaro coat of arms</t>
  </si>
  <si>
    <t>The 25th Anniversary of Union of Tanganyika and Zanzibar</t>
  </si>
  <si>
    <t>Historical Craters and Caves</t>
  </si>
  <si>
    <t>International Stamp Exhibition "STAMP WORLD LONDON '90" - London, England - The 150th Anniversary of Stamps - The 500th Anniversary of Post Connection in Europe</t>
  </si>
  <si>
    <t>The 40th Anniversary of Queen Elizabeth's Accession</t>
  </si>
  <si>
    <t>s/s 500sh</t>
  </si>
  <si>
    <t>The United Nations Conference about Environmental and Development, Rio de Janeiro</t>
  </si>
  <si>
    <t>1537-1548</t>
  </si>
  <si>
    <t>s/s 100sh x12</t>
  </si>
  <si>
    <t>Wild Animals</t>
  </si>
  <si>
    <t>1561-1572</t>
  </si>
  <si>
    <t>Flowers</t>
  </si>
  <si>
    <t>The 65th Anniversary of the Walt Disney Character "Mickey Mouse"</t>
  </si>
  <si>
    <t>2024-2039</t>
  </si>
  <si>
    <t>s/s 120sh x16</t>
  </si>
  <si>
    <t>Animals of Kilimanjaro</t>
  </si>
  <si>
    <t>2192-2207</t>
  </si>
  <si>
    <t>s/s 100sh x16</t>
  </si>
  <si>
    <t>The 20th Anniversary of W.T.O.</t>
  </si>
  <si>
    <t>African Hoofed-animals</t>
  </si>
  <si>
    <t>s/s 1000sh</t>
  </si>
  <si>
    <t>2732a</t>
  </si>
  <si>
    <t>3457-3464</t>
  </si>
  <si>
    <t>3526-3531</t>
  </si>
  <si>
    <t>s/s 400sh x6</t>
  </si>
  <si>
    <t>s/s 1500sh</t>
  </si>
  <si>
    <t>The 150th Anniversary of the Death of Katsushika Hokusai, 1760-1851</t>
  </si>
  <si>
    <t>The 150th Anniversary of the Death of Katsushika Hokusai, 1760-1852</t>
  </si>
  <si>
    <t>The 150th Anniversary of the Death of Katsushika Hokusai, 1760-1853</t>
  </si>
  <si>
    <t>UFO Sightings</t>
  </si>
  <si>
    <t>1826a</t>
  </si>
  <si>
    <t>3848-3853</t>
  </si>
  <si>
    <t>370sh</t>
  </si>
  <si>
    <t>s/s 370sh x6</t>
  </si>
  <si>
    <t>s/s 600sh</t>
  </si>
  <si>
    <t>3999a</t>
  </si>
  <si>
    <t>4020a</t>
  </si>
  <si>
    <t>4077a</t>
  </si>
  <si>
    <t>The 40th Anniversary of Independence</t>
  </si>
  <si>
    <t>Mountains and Ranges</t>
  </si>
  <si>
    <t>4099a</t>
  </si>
  <si>
    <t>Tourism in North Tanzania</t>
  </si>
  <si>
    <t>4226a</t>
  </si>
  <si>
    <t>Role of Tanzania in Promoting Rule of Law and Peace in Great Lakes Zone</t>
  </si>
  <si>
    <t>4236a</t>
  </si>
  <si>
    <t>Mt Kenya</t>
  </si>
  <si>
    <t>4437-4438</t>
  </si>
  <si>
    <t>s/s 1000sh x2</t>
  </si>
  <si>
    <t>4439-4440</t>
  </si>
  <si>
    <t>International Stamp Exhibition "PHILA AFRICA '06" - Dar es Salaam, Tanzania</t>
  </si>
  <si>
    <t>Anti Corruption Campaign</t>
  </si>
  <si>
    <t>4537-4541</t>
  </si>
  <si>
    <t>4542a</t>
  </si>
  <si>
    <t>s/s 400sh</t>
  </si>
  <si>
    <t>Animals of Tanzania</t>
  </si>
  <si>
    <t>s/s 600sh x6</t>
  </si>
  <si>
    <t>4580-4585</t>
  </si>
  <si>
    <t>Wild Animals of Africa</t>
  </si>
  <si>
    <t>700sh</t>
  </si>
  <si>
    <t>5000sh</t>
  </si>
  <si>
    <t>4772a</t>
  </si>
  <si>
    <t>Tourist Attractions - Self Adhesive Stamps</t>
  </si>
  <si>
    <t>s/s 900sh x4</t>
  </si>
  <si>
    <t>Tanzania Heritage Sites</t>
  </si>
  <si>
    <t>Old Laetoli footprints Ngorongoro</t>
  </si>
  <si>
    <t>5224a</t>
  </si>
  <si>
    <t>1600sh</t>
  </si>
  <si>
    <t>1800sh</t>
  </si>
  <si>
    <t>s/s 1800sh</t>
  </si>
  <si>
    <t>Katwe craters</t>
  </si>
  <si>
    <t>5303a</t>
  </si>
  <si>
    <t>6000sh</t>
  </si>
  <si>
    <t>s/s 6000sh</t>
  </si>
  <si>
    <t>The 40th Anniversary of the PAPU - Pan African Postal Union</t>
  </si>
  <si>
    <t>5490a</t>
  </si>
  <si>
    <t>2300sh</t>
  </si>
  <si>
    <t>s/s 2300sh</t>
  </si>
  <si>
    <t>Kilimanjaro and Ol Doinyo Lengai</t>
  </si>
  <si>
    <t>Togo</t>
  </si>
  <si>
    <t>Airmail - World's Fair "EXPO '70" - Osaka, Japan</t>
  </si>
  <si>
    <t>s/s 150f</t>
  </si>
  <si>
    <t>200f</t>
  </si>
  <si>
    <t>Mars volcano?</t>
  </si>
  <si>
    <t>Viking Space Mission</t>
  </si>
  <si>
    <t>1247-1248</t>
  </si>
  <si>
    <t>s/s 105f-200f x2</t>
  </si>
  <si>
    <t>Cultural and Natural Heritage of Mankind</t>
  </si>
  <si>
    <t>Yellowstone geyser</t>
  </si>
  <si>
    <t>s/s 2000f</t>
  </si>
  <si>
    <t>cartoon volcano and dinosaurs</t>
  </si>
  <si>
    <t>2735-2740</t>
  </si>
  <si>
    <t>300f</t>
  </si>
  <si>
    <t>s/s 300f x6</t>
  </si>
  <si>
    <t>The 90th Anniversary of the International Scouting Organizations - Natural History</t>
  </si>
  <si>
    <t>s/s 250fr x6</t>
  </si>
  <si>
    <t>Winter Olympic Games - Nagano 1998, Japan</t>
  </si>
  <si>
    <t>s/s 300fr x6</t>
  </si>
  <si>
    <t>2788-2793</t>
  </si>
  <si>
    <t>2794-2799</t>
  </si>
  <si>
    <t>The 200th Anniversary of the Birth of Ando Hiroshige, 1791-1858</t>
  </si>
  <si>
    <t>The 200th Anniversary of the Birth of Ando Hiroshige, 1791-1859</t>
  </si>
  <si>
    <t>2833-2838</t>
  </si>
  <si>
    <t>315f</t>
  </si>
  <si>
    <t>s/s 315f x6</t>
  </si>
  <si>
    <t>2942a</t>
  </si>
  <si>
    <t>400f</t>
  </si>
  <si>
    <t>500f</t>
  </si>
  <si>
    <t>1000f</t>
  </si>
  <si>
    <t>calcite</t>
  </si>
  <si>
    <t>turquoise</t>
  </si>
  <si>
    <t>pyrite</t>
  </si>
  <si>
    <t>tourmaline</t>
  </si>
  <si>
    <t>pyhargirite</t>
  </si>
  <si>
    <t>malachite</t>
  </si>
  <si>
    <t>beryl</t>
  </si>
  <si>
    <t>The 100th Anniversary of the Birth of Mary Leakey, 1913-1996</t>
  </si>
  <si>
    <t>4862-4865</t>
  </si>
  <si>
    <t>750f</t>
  </si>
  <si>
    <t>s/s 750f x4</t>
  </si>
  <si>
    <t>hominid footprints</t>
  </si>
  <si>
    <t>The 100th Anniversary of the Birth of Mary Leakey, 1913-1997</t>
  </si>
  <si>
    <t>3884-3887</t>
  </si>
  <si>
    <t>3888a</t>
  </si>
  <si>
    <t>3000f</t>
  </si>
  <si>
    <t>s/s 3000f</t>
  </si>
  <si>
    <t>Tungurahoa</t>
  </si>
  <si>
    <t>Volcanoes &amp; Flowers</t>
  </si>
  <si>
    <t>Minerals - Nelson Mandela</t>
  </si>
  <si>
    <t>4049-4052</t>
  </si>
  <si>
    <t>4053a</t>
  </si>
  <si>
    <t>4522-4525</t>
  </si>
  <si>
    <t>4526a</t>
  </si>
  <si>
    <r>
      <t xml:space="preserve">TANZANIA </t>
    </r>
    <r>
      <rPr>
        <sz val="9"/>
        <rFont val="Arial"/>
        <family val="2"/>
      </rPr>
      <t>(to 2020)</t>
    </r>
  </si>
  <si>
    <t>St. Helena Postage Stamps Overprinted "TRISTAN DA CUNHA"</t>
  </si>
  <si>
    <t>violet/dark green</t>
  </si>
  <si>
    <t>Portrait Medallion of Queen Elizabeth II</t>
  </si>
  <si>
    <t>The 150th Anniversary of Stationing of the First Garrison on Tristan da Cunha</t>
  </si>
  <si>
    <t>Opening of Calshot Harbor</t>
  </si>
  <si>
    <t>The 100th Anniversary of the Visit of the First Duke of Edinburgh to Tristan da Cunha</t>
  </si>
  <si>
    <t>United Society for the Propagation of the Gospel in Tristan da Cunha</t>
  </si>
  <si>
    <t>The 50th Anniversary of Shackleton-Rowett Expedition</t>
  </si>
  <si>
    <t>1806-02</t>
  </si>
  <si>
    <t>The 100th Anniversary of Visit of H.M.S. "Challenger"</t>
  </si>
  <si>
    <t>The 10th Anniversary of Return to Tristan da Cunha</t>
  </si>
  <si>
    <t>Tristan view and penguin</t>
  </si>
  <si>
    <t>Penguins</t>
  </si>
  <si>
    <t>s/s 35p</t>
  </si>
  <si>
    <t>Tristan da Cunha, The Lonely Island</t>
  </si>
  <si>
    <t>Tristan view and whale</t>
  </si>
  <si>
    <t>Whales and Dolphins</t>
  </si>
  <si>
    <t>Badge of the Colony stamp on stamp</t>
  </si>
  <si>
    <t>Landscape Paintings by Roland Svensson</t>
  </si>
  <si>
    <t>Painting Tristan</t>
  </si>
  <si>
    <t>208-211</t>
  </si>
  <si>
    <t>Tristan profile and ship</t>
  </si>
  <si>
    <t>Ships' Crests of the Royal Navy</t>
  </si>
  <si>
    <t>Issues of 1977 Surcharged</t>
  </si>
  <si>
    <t>Landscape Paintings by Ronald Svensson</t>
  </si>
  <si>
    <t>Visit of the Passenger Ship "Queen Elizabeth II" to Tristan da Cunha</t>
  </si>
  <si>
    <t>s/s 25p</t>
  </si>
  <si>
    <t>Tristan View stamp on stamp</t>
  </si>
  <si>
    <t>s/s 50p</t>
  </si>
  <si>
    <t>Childrens drawing Tristan view</t>
  </si>
  <si>
    <t>International Year of the Child - Children's Drawings</t>
  </si>
  <si>
    <t>269-272</t>
  </si>
  <si>
    <t>International Stamp Exhibition "LONDON 1980" - London, England - Transporting Mail in Tristan da Cunha</t>
  </si>
  <si>
    <t>Fencing</t>
  </si>
  <si>
    <t>The 150th Anniversary of Royal Geographical Society - Maps</t>
  </si>
  <si>
    <t>The 100th Anniversary of Reverend Edwin Dodgson's Arrival on Tristan da Cunha</t>
  </si>
  <si>
    <t>Tristan view and tents</t>
  </si>
  <si>
    <t>The 75th Anniversary of Boy Scout Movement</t>
  </si>
  <si>
    <t>Volcanism</t>
  </si>
  <si>
    <t>History of Tristan da Cunha</t>
  </si>
  <si>
    <t>The 150th Anniversary of St. Helena as British Colony</t>
  </si>
  <si>
    <t>Shipwrecks</t>
  </si>
  <si>
    <t>383a</t>
  </si>
  <si>
    <t>Flags</t>
  </si>
  <si>
    <t>Tristan view and flag</t>
  </si>
  <si>
    <t>The 100th Anniversary of Loss of Lifeboat from Tristan da Cunha</t>
  </si>
  <si>
    <t>Tristan cliff and lifeboat</t>
  </si>
  <si>
    <t>Tristan map</t>
  </si>
  <si>
    <t>Tristan view and comet</t>
  </si>
  <si>
    <t>Halley's Comet</t>
  </si>
  <si>
    <t>Cliff and ships figurehead</t>
  </si>
  <si>
    <t>Animals and Landscapes</t>
  </si>
  <si>
    <t>Tristan view and ships</t>
  </si>
  <si>
    <t>423a</t>
  </si>
  <si>
    <t>s/s 70p</t>
  </si>
  <si>
    <t>Tristan view paintings</t>
  </si>
  <si>
    <t>Tristan view and ship</t>
  </si>
  <si>
    <t>498a</t>
  </si>
  <si>
    <r>
      <t xml:space="preserve">s/s </t>
    </r>
    <r>
      <rPr>
        <sz val="9"/>
        <rFont val="Calibri"/>
        <family val="2"/>
      </rPr>
      <t>£</t>
    </r>
    <r>
      <rPr>
        <sz val="9.9"/>
        <rFont val="Arial"/>
        <family val="2"/>
      </rPr>
      <t>1</t>
    </r>
  </si>
  <si>
    <t>507a</t>
  </si>
  <si>
    <t>Visit of "Royal Viking Sun"</t>
  </si>
  <si>
    <t>Tristan cliff and Prince Philip</t>
  </si>
  <si>
    <t>International Stamp Exhibition "GENOVA '92" - Genova - The 100th Anniversary of the Wreck of Barque "Italia"</t>
  </si>
  <si>
    <t>The 30th Anniversary of Resettlement of Tristan</t>
  </si>
  <si>
    <t>Tristan cliffs and ship</t>
  </si>
  <si>
    <t>Tristan hills and vehicles</t>
  </si>
  <si>
    <t>Local Transport</t>
  </si>
  <si>
    <t>Tristan hills and army training</t>
  </si>
  <si>
    <t>Construction of New Harbor</t>
  </si>
  <si>
    <t>New harbour</t>
  </si>
  <si>
    <t>Tristan cliff and birds</t>
  </si>
  <si>
    <t>Declaration of Gough Island as World Heritage Site - Birds</t>
  </si>
  <si>
    <t>The 100th Anniversary of the Presentation of the Queen Victoria Portrait to Tristan</t>
  </si>
  <si>
    <t>Visual Communications</t>
  </si>
  <si>
    <t>608-609</t>
  </si>
  <si>
    <t>610-611</t>
  </si>
  <si>
    <t>612-613</t>
  </si>
  <si>
    <t>614-615</t>
  </si>
  <si>
    <t>Tristan cliff</t>
  </si>
  <si>
    <t>Cruise Ships of Tristan da Cunha</t>
  </si>
  <si>
    <t>1806-03</t>
  </si>
  <si>
    <t>1806-04</t>
  </si>
  <si>
    <t>Peak and albatross</t>
  </si>
  <si>
    <t>Worldwide Nature Protection - Wandering Albatross</t>
  </si>
  <si>
    <t>New Millennium - Sunrises and Seabirds</t>
  </si>
  <si>
    <t>International Stamp Exhibition "THE STAMP SHOW 2000" - London, England</t>
  </si>
  <si>
    <t>685a</t>
  </si>
  <si>
    <r>
      <t xml:space="preserve">s/s </t>
    </r>
    <r>
      <rPr>
        <sz val="9"/>
        <rFont val="Calibri"/>
        <family val="2"/>
      </rPr>
      <t>£</t>
    </r>
    <r>
      <rPr>
        <sz val="9.9"/>
        <rFont val="Arial"/>
        <family val="2"/>
      </rPr>
      <t>1.50</t>
    </r>
  </si>
  <si>
    <t>695-696</t>
  </si>
  <si>
    <t>697-698</t>
  </si>
  <si>
    <t>Ships with On-board Helicopters</t>
  </si>
  <si>
    <t>s/s 30p-45p x2</t>
  </si>
  <si>
    <t>707-708</t>
  </si>
  <si>
    <t>Longboats</t>
  </si>
  <si>
    <t>s/s 30p x 8</t>
  </si>
  <si>
    <t>716-723</t>
  </si>
  <si>
    <t>Tristan view and longboats</t>
  </si>
  <si>
    <t>732-736</t>
  </si>
  <si>
    <t>s/s 35p x5</t>
  </si>
  <si>
    <t>Birdlife's World Bird Festival</t>
  </si>
  <si>
    <t>The 50th Anniversary of First Stamps of Tristan da Cunha</t>
  </si>
  <si>
    <t>751-754</t>
  </si>
  <si>
    <t>764-767</t>
  </si>
  <si>
    <t>Tristan view and fish</t>
  </si>
  <si>
    <t>Extension of Fishing Industry to New Species</t>
  </si>
  <si>
    <t>772-777</t>
  </si>
  <si>
    <t>s/s 30p x6</t>
  </si>
  <si>
    <t>Tristan view and whales</t>
  </si>
  <si>
    <t>778a</t>
  </si>
  <si>
    <r>
      <t xml:space="preserve">s/s </t>
    </r>
    <r>
      <rPr>
        <sz val="9"/>
        <rFont val="Calibri"/>
        <family val="2"/>
      </rPr>
      <t>£</t>
    </r>
    <r>
      <rPr>
        <sz val="9.9"/>
        <rFont val="Arial"/>
        <family val="2"/>
      </rPr>
      <t>2</t>
    </r>
  </si>
  <si>
    <t>783-788</t>
  </si>
  <si>
    <t>Entry in the Guinness Book of Records</t>
  </si>
  <si>
    <t>794-798</t>
  </si>
  <si>
    <t>806-811</t>
  </si>
  <si>
    <t>Tristan profile</t>
  </si>
  <si>
    <t>The 150th Anniversary of the Death of William Glass, 1787-1853</t>
  </si>
  <si>
    <t>812-813</t>
  </si>
  <si>
    <t>816-817</t>
  </si>
  <si>
    <t>Ships of the Royal Navy</t>
  </si>
  <si>
    <t>814-815</t>
  </si>
  <si>
    <t>Tristan and ship</t>
  </si>
  <si>
    <t>Merchant Ships</t>
  </si>
  <si>
    <t>Flag of Tristan da Cunha</t>
  </si>
  <si>
    <t>829a</t>
  </si>
  <si>
    <t>Nature Protection on Tristan da Cunha</t>
  </si>
  <si>
    <t>844-848</t>
  </si>
  <si>
    <t>849-853</t>
  </si>
  <si>
    <t>Nature Protection on Gough Island</t>
  </si>
  <si>
    <t>Cultural and Natural Heritage of UNESCO - Inaccessible Island</t>
  </si>
  <si>
    <t>854-858</t>
  </si>
  <si>
    <t>Cultural and Natural Heritage of UNESCO - Nightingale Island</t>
  </si>
  <si>
    <t>887-891</t>
  </si>
  <si>
    <t>Cultural and Natural Heritage of UNESCO - Middle Island</t>
  </si>
  <si>
    <t>892-896</t>
  </si>
  <si>
    <t>875-880</t>
  </si>
  <si>
    <t>Tristan views</t>
  </si>
  <si>
    <t>The 500th Anniversary of Discovery of Tristan da Cunha</t>
  </si>
  <si>
    <t>881-886</t>
  </si>
  <si>
    <t>903-908</t>
  </si>
  <si>
    <t>Tristan stamp on stamp</t>
  </si>
  <si>
    <t>Tristan volcano eruption</t>
  </si>
  <si>
    <t>909-914</t>
  </si>
  <si>
    <t>Cultural and Natural Heritage of UNESCO - Stoltenhoff Island</t>
  </si>
  <si>
    <t>915-919</t>
  </si>
  <si>
    <t>Stoltenhoff Island</t>
  </si>
  <si>
    <t>Maps of Tristan da Cunha Islands</t>
  </si>
  <si>
    <t>920-925</t>
  </si>
  <si>
    <t>s/s 50p x6</t>
  </si>
  <si>
    <t>937-942</t>
  </si>
  <si>
    <t>Tristan rocks and birds</t>
  </si>
  <si>
    <t>Birds - BirdLife International</t>
  </si>
  <si>
    <t>The 1st Anniversary of the Death of Allan Bryant Crawford, 1912-2007</t>
  </si>
  <si>
    <t>85p</t>
  </si>
  <si>
    <t>Stamp on stamp</t>
  </si>
  <si>
    <t>The 1st Anniversary of the Death of Allan Bryant Crawford, 1912-2008</t>
  </si>
  <si>
    <t>The 1st Anniversary of the Death of Allan Bryant Crawford, 1912-2009</t>
  </si>
  <si>
    <t>The 1st Anniversary of the Death of Allan Bryant Crawford, 1912-2010</t>
  </si>
  <si>
    <t>The 1st Anniversary of the Death of Allan Bryant Crawford, 1912-2011</t>
  </si>
  <si>
    <t>Ships - Seafaring &amp; Exploration</t>
  </si>
  <si>
    <t>Potato Production</t>
  </si>
  <si>
    <t>Potatoes</t>
  </si>
  <si>
    <t>Mail Arriving</t>
  </si>
  <si>
    <t>Nature Conservation</t>
  </si>
  <si>
    <t>Tristan cliffs</t>
  </si>
  <si>
    <t>Arctic Cruise Liners</t>
  </si>
  <si>
    <t>Volcanoes - The 50th Anniversary of the Evacuation</t>
  </si>
  <si>
    <t>95p</t>
  </si>
  <si>
    <t>Volcano and ship</t>
  </si>
  <si>
    <t>1103a</t>
  </si>
  <si>
    <t>The 90th Anniversary of the Shackleton-Rowett Expedition of 1921-1922</t>
  </si>
  <si>
    <t>The 90th Anniversary of the Shackleton-Rowett Expedition of 1921-1923</t>
  </si>
  <si>
    <t>The 90th Anniversary of the Shackleton-Rowett Expedition of 1921-1924</t>
  </si>
  <si>
    <t>Tristan hills</t>
  </si>
  <si>
    <t>Albatross</t>
  </si>
  <si>
    <t>WWF - Tristan Albatross</t>
  </si>
  <si>
    <t>s/s £3</t>
  </si>
  <si>
    <t>Evacuation Part 1</t>
  </si>
  <si>
    <t>Evacuation Part 2</t>
  </si>
  <si>
    <t>Evacuation Part 3</t>
  </si>
  <si>
    <t>Evacuation Part 4</t>
  </si>
  <si>
    <t>Cliff and building</t>
  </si>
  <si>
    <t>1152a</t>
  </si>
  <si>
    <t>Volcanos - Ships of the Volcano Period</t>
  </si>
  <si>
    <t>1161a</t>
  </si>
  <si>
    <t>Ships and Explorers</t>
  </si>
  <si>
    <t>Potato Essays - A Petition for Postage Stamps</t>
  </si>
  <si>
    <t>1189-1198</t>
  </si>
  <si>
    <t>s/s 50p x10</t>
  </si>
  <si>
    <t>Sailing Ships - USS Hornet Captures HMS Penguin</t>
  </si>
  <si>
    <t>1201a</t>
  </si>
  <si>
    <r>
      <t xml:space="preserve">s/s </t>
    </r>
    <r>
      <rPr>
        <sz val="9"/>
        <rFont val="Calibri"/>
        <family val="2"/>
      </rPr>
      <t>£</t>
    </r>
    <r>
      <rPr>
        <sz val="9.9"/>
        <rFont val="Arial"/>
        <family val="2"/>
      </rPr>
      <t>2</t>
    </r>
    <r>
      <rPr>
        <sz val="9"/>
        <rFont val="Arial"/>
        <family val="2"/>
      </rPr>
      <t>.50</t>
    </r>
  </si>
  <si>
    <t>The 800th Anniversary of the Magna Carta</t>
  </si>
  <si>
    <t>Tristan view and magna carta</t>
  </si>
  <si>
    <t>Definitives - Mail Ships</t>
  </si>
  <si>
    <t>The 200th Anniversary of the British Garrison</t>
  </si>
  <si>
    <t>The 60th Anniversary of the Visit of Prince Philip</t>
  </si>
  <si>
    <t>1255-1260</t>
  </si>
  <si>
    <t>Tristan cliffs and soldiers</t>
  </si>
  <si>
    <t>Tristan slope and Prince Philip</t>
  </si>
  <si>
    <t>Fur Seals</t>
  </si>
  <si>
    <t>Tristan hill and seal</t>
  </si>
  <si>
    <t>The 150th Anniversary of the Visit of Prince Alfred, 1844-1900</t>
  </si>
  <si>
    <t>The 150th Anniversary of the Visit of Prince Alfred, 1844-1901</t>
  </si>
  <si>
    <t>Visiting Royal Navy Ships</t>
  </si>
  <si>
    <t>55p</t>
  </si>
  <si>
    <t>The 70th Anniversary of the Tristan Venture</t>
  </si>
  <si>
    <t>1287-1290</t>
  </si>
  <si>
    <t>Ships - The 140th Anniversary of the Wreck of the Mabel Clark</t>
  </si>
  <si>
    <t>Tristan cliff and ship</t>
  </si>
  <si>
    <t>Island Life - Through Their Eyes</t>
  </si>
  <si>
    <t>Tristan profile childrens drawings</t>
  </si>
  <si>
    <t>Whaling and Sealing Ships</t>
  </si>
  <si>
    <t>The 25th Anniversary of Gough Island as a UNESCO as a World Heritage Site</t>
  </si>
  <si>
    <t>Tristan hill and albatross</t>
  </si>
  <si>
    <t>Vagrant Species</t>
  </si>
  <si>
    <t>Tristan hill and penguin</t>
  </si>
  <si>
    <t>Definitives - Modern Mail Ships</t>
  </si>
  <si>
    <t>Tunisia</t>
  </si>
  <si>
    <r>
      <t>TRISTAN DA CUNHA</t>
    </r>
    <r>
      <rPr>
        <sz val="9"/>
        <rFont val="Arial"/>
        <family val="2"/>
      </rPr>
      <t xml:space="preserve"> (to 2020)</t>
    </r>
  </si>
  <si>
    <t>Kenya, Uganda</t>
  </si>
  <si>
    <t>Kenya, Tanzania, Uganda</t>
  </si>
  <si>
    <t>35sh</t>
  </si>
  <si>
    <t>Columbite tantalite</t>
  </si>
  <si>
    <t>Cassierite</t>
  </si>
  <si>
    <t>Ferberite</t>
  </si>
  <si>
    <t>Microcline</t>
  </si>
  <si>
    <t>Japanese Art - Paintings by Hokusai</t>
  </si>
  <si>
    <t>665a</t>
  </si>
  <si>
    <t>666a</t>
  </si>
  <si>
    <t>s/s 300sh x12</t>
  </si>
  <si>
    <t>The 50th Anniversary of UNESCO (1997)</t>
  </si>
  <si>
    <t>1755a</t>
  </si>
  <si>
    <t>s/s 2500sh</t>
  </si>
  <si>
    <t>2144-2149</t>
  </si>
  <si>
    <t>s/s 700sh x6</t>
  </si>
  <si>
    <t>International Year of Mountains - Japanese Mountains</t>
  </si>
  <si>
    <t>2479a</t>
  </si>
  <si>
    <t>s/s 3500sh</t>
  </si>
  <si>
    <t>Fauna - Gorillas</t>
  </si>
  <si>
    <t>2994-2997</t>
  </si>
  <si>
    <t>s/s 3400-4100sh x4</t>
  </si>
  <si>
    <t>Virunga Range</t>
  </si>
  <si>
    <t>s/s 8300sh</t>
  </si>
  <si>
    <t>World in Stamps - Minerals</t>
  </si>
  <si>
    <t>3153-3156</t>
  </si>
  <si>
    <t>3157a</t>
  </si>
  <si>
    <t>7500sh</t>
  </si>
  <si>
    <t>s/s 7500sh</t>
  </si>
  <si>
    <r>
      <t xml:space="preserve">UGANDA </t>
    </r>
    <r>
      <rPr>
        <sz val="9"/>
        <rFont val="Arial"/>
        <family val="2"/>
      </rPr>
      <t>(to 2020)</t>
    </r>
  </si>
  <si>
    <t>Mauritania, Morocco, Western Sahara</t>
  </si>
  <si>
    <t>Morocco, Western Sahara</t>
  </si>
  <si>
    <t>Zambia</t>
  </si>
  <si>
    <t>8n</t>
  </si>
  <si>
    <t>18n</t>
  </si>
  <si>
    <t>28n</t>
  </si>
  <si>
    <t>32n</t>
  </si>
  <si>
    <t>42n</t>
  </si>
  <si>
    <r>
      <t>ZAMBIA</t>
    </r>
    <r>
      <rPr>
        <sz val="9"/>
        <rFont val="Arial"/>
        <family val="2"/>
      </rPr>
      <t xml:space="preserve"> (to 2018)</t>
    </r>
  </si>
  <si>
    <t>Zimbabwe</t>
  </si>
  <si>
    <r>
      <t>RHODESIA</t>
    </r>
    <r>
      <rPr>
        <sz val="9"/>
        <rFont val="Arial"/>
        <family val="2"/>
      </rPr>
      <t xml:space="preserve"> (ends 1978)</t>
    </r>
  </si>
  <si>
    <t>RHODESIA</t>
  </si>
  <si>
    <t>Gemstones, Wild Animals and Waterfalls</t>
  </si>
  <si>
    <t>Geology Conference</t>
  </si>
  <si>
    <t>International Geological Congress</t>
  </si>
  <si>
    <t>Emeralds</t>
  </si>
  <si>
    <t>Issues of South Rhodesia Overprinted "INDEPENDENCE 11th November 1965"</t>
  </si>
  <si>
    <t>Malawi, Zambia, Zimbabwe</t>
  </si>
  <si>
    <r>
      <t>SOUTHERN RHODESIA</t>
    </r>
    <r>
      <rPr>
        <sz val="9"/>
        <rFont val="Arial"/>
        <family val="2"/>
      </rPr>
      <t xml:space="preserve"> (ends 1964)</t>
    </r>
  </si>
  <si>
    <t>SOUTHERN RHODESIA</t>
  </si>
  <si>
    <t>Botswana, South Africa, Zambia, Zimbabwe</t>
  </si>
  <si>
    <t>South Yemen</t>
  </si>
  <si>
    <t>Yemen</t>
  </si>
  <si>
    <t>Guam</t>
  </si>
  <si>
    <t>Oceania</t>
  </si>
  <si>
    <r>
      <t>ZIMBABWE</t>
    </r>
    <r>
      <rPr>
        <sz val="9"/>
        <rFont val="Arial"/>
        <family val="2"/>
      </rPr>
      <t xml:space="preserve"> (to 2020)</t>
    </r>
  </si>
  <si>
    <t>Issues of 1978 of Rhodesia and New Value inscribed "ZIMBABWE"</t>
  </si>
  <si>
    <t>59c</t>
  </si>
  <si>
    <t>1094-1097</t>
  </si>
  <si>
    <t>1098b</t>
  </si>
  <si>
    <t>180-183</t>
  </si>
  <si>
    <t>s/s 4p-12 1/2p x4</t>
  </si>
  <si>
    <r>
      <t>YEMEN, NORTH</t>
    </r>
    <r>
      <rPr>
        <sz val="9"/>
        <rFont val="Arial"/>
        <family val="2"/>
      </rPr>
      <t xml:space="preserve"> (ends 1990)</t>
    </r>
  </si>
  <si>
    <t>YEMEN, NORTH</t>
  </si>
  <si>
    <r>
      <t>NIGER</t>
    </r>
    <r>
      <rPr>
        <sz val="9"/>
        <rFont val="Arial"/>
        <family val="2"/>
      </rPr>
      <t xml:space="preserve"> (to 2020)</t>
    </r>
  </si>
  <si>
    <t>6fr on 18fr</t>
  </si>
  <si>
    <t>Arms of St Denis</t>
  </si>
  <si>
    <t>Stamps of France Surcharged</t>
  </si>
  <si>
    <t>Flag of Sao Tome</t>
  </si>
  <si>
    <t>FDC (22c)</t>
  </si>
  <si>
    <t>477a</t>
  </si>
  <si>
    <t>Tengger volcano and neanderthal and mammoth</t>
  </si>
  <si>
    <t>Calbuco</t>
  </si>
  <si>
    <t>Olympic Games - Mexico City, Mexico</t>
  </si>
  <si>
    <t>Native Animals</t>
  </si>
  <si>
    <t>Virunga</t>
  </si>
  <si>
    <t>5sh o/p 'Official'</t>
  </si>
  <si>
    <t>booklet 150sh x24</t>
  </si>
  <si>
    <t>Kilimanjaro and Ngorongoro</t>
  </si>
  <si>
    <t>2282a</t>
  </si>
  <si>
    <t>s/s 500f</t>
  </si>
  <si>
    <t>s/s 2500f</t>
  </si>
  <si>
    <t>tinakula</t>
  </si>
  <si>
    <t>Fossils and Volcanoes</t>
  </si>
  <si>
    <t>5159-5162</t>
  </si>
  <si>
    <t>5163a</t>
  </si>
  <si>
    <t>2500f</t>
  </si>
  <si>
    <t>Nelson Mandela and Minerals</t>
  </si>
  <si>
    <t>5304-5307</t>
  </si>
  <si>
    <t>5308a</t>
  </si>
  <si>
    <t>volcano and flower</t>
  </si>
  <si>
    <t>Natural Disasters &amp; Endangered Flora</t>
  </si>
  <si>
    <t>3879-3882</t>
  </si>
  <si>
    <t>3883a</t>
  </si>
  <si>
    <t>5817-5820</t>
  </si>
  <si>
    <t>5821a</t>
  </si>
  <si>
    <t>Fauna - Elephants</t>
  </si>
  <si>
    <t>5997-6000</t>
  </si>
  <si>
    <t>6132-6135</t>
  </si>
  <si>
    <t>6136a</t>
  </si>
  <si>
    <t>6267-6270</t>
  </si>
  <si>
    <t>6304-6307</t>
  </si>
  <si>
    <t>6308a</t>
  </si>
  <si>
    <t>s/s 1500f</t>
  </si>
  <si>
    <t>Virunga and gorillas</t>
  </si>
  <si>
    <t>WWF - Western Lowland Gorilla</t>
  </si>
  <si>
    <t>s/s 7500fr</t>
  </si>
  <si>
    <t>Virunga and gorilla</t>
  </si>
  <si>
    <t>6825-6828</t>
  </si>
  <si>
    <t>6829a</t>
  </si>
  <si>
    <t>950f</t>
  </si>
  <si>
    <t>s/s 950f</t>
  </si>
  <si>
    <t>6891-6892</t>
  </si>
  <si>
    <t>s/s 1500f x2</t>
  </si>
  <si>
    <t>7196-7199</t>
  </si>
  <si>
    <t>7200a</t>
  </si>
  <si>
    <t>900f</t>
  </si>
  <si>
    <t>s/s 900f x4</t>
  </si>
  <si>
    <r>
      <t>AALAND</t>
    </r>
    <r>
      <rPr>
        <sz val="9"/>
        <rFont val="Arial"/>
        <family val="2"/>
      </rPr>
      <t xml:space="preserve"> (to 2020)</t>
    </r>
  </si>
  <si>
    <t>AALAND</t>
  </si>
  <si>
    <t>Europe</t>
  </si>
  <si>
    <t>2.00mk</t>
  </si>
  <si>
    <t>2.70mk</t>
  </si>
  <si>
    <t>6.00mk</t>
  </si>
  <si>
    <t>0.10mk</t>
  </si>
  <si>
    <t>1.60mk</t>
  </si>
  <si>
    <t>2.90mk</t>
  </si>
  <si>
    <t>2.30mk</t>
  </si>
  <si>
    <t>3.40mk</t>
  </si>
  <si>
    <t>7.00mk</t>
  </si>
  <si>
    <t>Stone Formations</t>
  </si>
  <si>
    <t>Tourism - Excursions to Bomarsund</t>
  </si>
  <si>
    <t>The 150th Anniversary of the Demilitarisation</t>
  </si>
  <si>
    <t>Albania</t>
  </si>
  <si>
    <t>United Kingdom</t>
  </si>
  <si>
    <t>Andorra</t>
  </si>
  <si>
    <t>National Animals of the World</t>
  </si>
  <si>
    <t>7417-7420</t>
  </si>
  <si>
    <t>Mayon and eagle</t>
  </si>
  <si>
    <t>3500f</t>
  </si>
  <si>
    <t>s/s 3500f</t>
  </si>
  <si>
    <t>7487-7490</t>
  </si>
  <si>
    <t>7491a</t>
  </si>
  <si>
    <t>7717-7720</t>
  </si>
  <si>
    <t>7721a</t>
  </si>
  <si>
    <t>International Stamp Exhibition BANDUNG 2017</t>
  </si>
  <si>
    <t>8057-8060</t>
  </si>
  <si>
    <t>s/s 800f x4</t>
  </si>
  <si>
    <t>8061a</t>
  </si>
  <si>
    <t>International Stamp Exhibition BANDUNG 2018</t>
  </si>
  <si>
    <t>International Stamp Exhibition BANDUNG 2019</t>
  </si>
  <si>
    <t>3300f</t>
  </si>
  <si>
    <t>s/s 3300f</t>
  </si>
  <si>
    <t>800f</t>
  </si>
  <si>
    <t>8064-8067</t>
  </si>
  <si>
    <t>8068a</t>
  </si>
  <si>
    <t>8551-8554</t>
  </si>
  <si>
    <t>8555a</t>
  </si>
  <si>
    <t>Volcano Alaska</t>
  </si>
  <si>
    <t>8676-8679</t>
  </si>
  <si>
    <t>8680a</t>
  </si>
  <si>
    <t>9140-9143</t>
  </si>
  <si>
    <t>9144a</t>
  </si>
  <si>
    <t>9739-9742</t>
  </si>
  <si>
    <t>9743a</t>
  </si>
  <si>
    <t>Volcano and caveman</t>
  </si>
  <si>
    <t>Prehistoric Human</t>
  </si>
  <si>
    <t>9749-9752</t>
  </si>
  <si>
    <t>9753a</t>
  </si>
  <si>
    <r>
      <t>TOGO</t>
    </r>
    <r>
      <rPr>
        <sz val="9"/>
        <rFont val="Arial"/>
        <family val="2"/>
      </rPr>
      <t xml:space="preserve"> (to 2019)</t>
    </r>
  </si>
  <si>
    <t>Greece, Turkey</t>
  </si>
  <si>
    <t>Austria, Hungary</t>
  </si>
  <si>
    <t>Czech Republic, Poland</t>
  </si>
  <si>
    <t>Austria</t>
  </si>
  <si>
    <t>AZORES</t>
  </si>
  <si>
    <t>The 112th Anniversary of the First Stamp Issue from Azores</t>
  </si>
  <si>
    <t>313-314</t>
  </si>
  <si>
    <t>Azores profile</t>
  </si>
  <si>
    <t>The World Tourism Conference - Manila, Philippines</t>
  </si>
  <si>
    <t>s/s 6.50e-19.50e x2</t>
  </si>
  <si>
    <t>335a</t>
  </si>
  <si>
    <t>29e</t>
  </si>
  <si>
    <t>87e</t>
  </si>
  <si>
    <t>The 550th Anniversary of the Colonization of the Azores</t>
  </si>
  <si>
    <t>78e</t>
  </si>
  <si>
    <t>s/s 200e</t>
  </si>
  <si>
    <t>Azores profile and lighthouse</t>
  </si>
  <si>
    <r>
      <t>100e/0.50</t>
    </r>
    <r>
      <rPr>
        <sz val="9"/>
        <rFont val="Calibri"/>
        <family val="2"/>
      </rPr>
      <t>€</t>
    </r>
  </si>
  <si>
    <t>453b</t>
  </si>
  <si>
    <t>85e</t>
  </si>
  <si>
    <t>Azores and current drifter</t>
  </si>
  <si>
    <t>Buoys and Zeppelin Post in Azores</t>
  </si>
  <si>
    <t>458-460</t>
  </si>
  <si>
    <t>53e</t>
  </si>
  <si>
    <t>Azores profile and town</t>
  </si>
  <si>
    <t>UNESCO World Heritage - Angra do Heroismo</t>
  </si>
  <si>
    <t>s/s 350e</t>
  </si>
  <si>
    <t>Azores lithograph</t>
  </si>
  <si>
    <t>The Heritage of the Azores - Pineapples</t>
  </si>
  <si>
    <t>Azores profile and people</t>
  </si>
  <si>
    <t>Azores Tourism Regions</t>
  </si>
  <si>
    <t>Hydrothermal Vents</t>
  </si>
  <si>
    <t>Pico and grapes</t>
  </si>
  <si>
    <t>Pico</t>
  </si>
  <si>
    <t>Wines of Pico</t>
  </si>
  <si>
    <t>506-509</t>
  </si>
  <si>
    <t>The 50th Anniversary of the Capelinhos Eruption</t>
  </si>
  <si>
    <t>Capelinhos eruption</t>
  </si>
  <si>
    <t>Capelinhos cape</t>
  </si>
  <si>
    <t>Biodiversity - Lagoon Azores</t>
  </si>
  <si>
    <t>Pico and dragonfly</t>
  </si>
  <si>
    <t>Marine Invertebrates from the Acores</t>
  </si>
  <si>
    <t>Rocks on foreshore and crab</t>
  </si>
  <si>
    <t>EUROPA Stamps - Visit Azores</t>
  </si>
  <si>
    <t>555-556</t>
  </si>
  <si>
    <r>
      <t>s/s 0.68</t>
    </r>
    <r>
      <rPr>
        <sz val="9"/>
        <rFont val="Calibri"/>
        <family val="2"/>
      </rPr>
      <t>€</t>
    </r>
    <r>
      <rPr>
        <sz val="9.9"/>
        <rFont val="Arial"/>
        <family val="2"/>
      </rPr>
      <t xml:space="preserve"> x2</t>
    </r>
  </si>
  <si>
    <t>Pico and ship</t>
  </si>
  <si>
    <r>
      <t>s/s 2.30</t>
    </r>
    <r>
      <rPr>
        <sz val="9"/>
        <rFont val="Calibri"/>
        <family val="2"/>
      </rPr>
      <t>€</t>
    </r>
  </si>
  <si>
    <t>Cliff and rocks</t>
  </si>
  <si>
    <t>Fajas</t>
  </si>
  <si>
    <t>Apiculture - Bees</t>
  </si>
  <si>
    <t>Pico and beekeeper</t>
  </si>
  <si>
    <t>The Aircraft known to the Azores Islands</t>
  </si>
  <si>
    <r>
      <t>s/s 1.00</t>
    </r>
    <r>
      <rPr>
        <sz val="9"/>
        <rFont val="Calibri"/>
        <family val="2"/>
      </rPr>
      <t>€</t>
    </r>
  </si>
  <si>
    <t>Azores profile and planes</t>
  </si>
  <si>
    <t>Self Adhesive Stamps</t>
  </si>
  <si>
    <t>EUROPA Stamps - Think Green</t>
  </si>
  <si>
    <t>592-593</t>
  </si>
  <si>
    <r>
      <t>s/s 0.75</t>
    </r>
    <r>
      <rPr>
        <sz val="9"/>
        <rFont val="Calibri"/>
        <family val="2"/>
      </rPr>
      <t>€</t>
    </r>
    <r>
      <rPr>
        <sz val="9.9"/>
        <rFont val="Arial"/>
        <family val="2"/>
      </rPr>
      <t xml:space="preserve"> x2</t>
    </r>
  </si>
  <si>
    <t>Island profile and harbour</t>
  </si>
  <si>
    <t>Tourism - Certified Azores by Nature</t>
  </si>
  <si>
    <r>
      <t>s/s 1.80</t>
    </r>
    <r>
      <rPr>
        <sz val="9"/>
        <rFont val="Calibri"/>
        <family val="2"/>
      </rPr>
      <t>€</t>
    </r>
  </si>
  <si>
    <t>Pico and tourists</t>
  </si>
  <si>
    <t>EUROPA Stamps - Palaces and Castles</t>
  </si>
  <si>
    <t>600-601</t>
  </si>
  <si>
    <r>
      <t>s/s 0.80</t>
    </r>
    <r>
      <rPr>
        <sz val="9"/>
        <rFont val="Calibri"/>
        <family val="2"/>
      </rPr>
      <t>€</t>
    </r>
    <r>
      <rPr>
        <sz val="9.9"/>
        <rFont val="Arial"/>
        <family val="2"/>
      </rPr>
      <t xml:space="preserve"> x2</t>
    </r>
  </si>
  <si>
    <t>Hill and fort</t>
  </si>
  <si>
    <t>EUROPA Stamps - Bridges</t>
  </si>
  <si>
    <t>Hill and bridge</t>
  </si>
  <si>
    <r>
      <t>BELARUS</t>
    </r>
    <r>
      <rPr>
        <sz val="9"/>
        <rFont val="Arial"/>
        <family val="2"/>
      </rPr>
      <t xml:space="preserve"> (to 2020)</t>
    </r>
  </si>
  <si>
    <t>BELARUS</t>
  </si>
  <si>
    <t>Belarus</t>
  </si>
  <si>
    <t>Bhutan</t>
  </si>
  <si>
    <t>200r</t>
  </si>
  <si>
    <t>Bosnia</t>
  </si>
  <si>
    <r>
      <t>BOSNIA HERZEGOVINA</t>
    </r>
    <r>
      <rPr>
        <sz val="9"/>
        <rFont val="Arial"/>
        <family val="2"/>
      </rPr>
      <t xml:space="preserve"> (to 2020)</t>
    </r>
  </si>
  <si>
    <t>BOSNIA HERZEGOVINA</t>
  </si>
  <si>
    <t>0.40mk</t>
  </si>
  <si>
    <t>0.60mk</t>
  </si>
  <si>
    <t>1.20mk</t>
  </si>
  <si>
    <t>1.80mk</t>
  </si>
  <si>
    <r>
      <t xml:space="preserve">SRPSKA REPUBLIC </t>
    </r>
    <r>
      <rPr>
        <sz val="9"/>
        <rFont val="Arial"/>
        <family val="2"/>
      </rPr>
      <t xml:space="preserve"> (to 2020)</t>
    </r>
  </si>
  <si>
    <t>SRPSKA REPUBLIC</t>
  </si>
  <si>
    <t>0.50km</t>
  </si>
  <si>
    <t>1.00km</t>
  </si>
  <si>
    <t>Romania</t>
  </si>
  <si>
    <t>Bulgaria, Romania</t>
  </si>
  <si>
    <t xml:space="preserve">Bulgaria </t>
  </si>
  <si>
    <t>Bulgaria</t>
  </si>
  <si>
    <t>Croatia</t>
  </si>
  <si>
    <t>CROATIA</t>
  </si>
  <si>
    <r>
      <t>CROATIA</t>
    </r>
    <r>
      <rPr>
        <sz val="9"/>
        <rFont val="Arial"/>
        <family val="2"/>
      </rPr>
      <t xml:space="preserve"> (to 2020)</t>
    </r>
  </si>
  <si>
    <t>956-957</t>
  </si>
  <si>
    <t>3.10k</t>
  </si>
  <si>
    <t>s/s 3.10k x2</t>
  </si>
  <si>
    <t>Geology - Minerals and Rocks</t>
  </si>
  <si>
    <t>1049-1050</t>
  </si>
  <si>
    <t>5.00k</t>
  </si>
  <si>
    <t>s/s 5.00k x2</t>
  </si>
  <si>
    <t>Minerals and Rocks</t>
  </si>
  <si>
    <t>1139a</t>
  </si>
  <si>
    <t>1140a</t>
  </si>
  <si>
    <t>s/s 4.50-6.50k x2</t>
  </si>
  <si>
    <t>Czech Republic</t>
  </si>
  <si>
    <t>The 23rd International Geological Congress, Prague</t>
  </si>
  <si>
    <t>World Fair, Osaka, Japan - Expo 70</t>
  </si>
  <si>
    <r>
      <t>CZECH REPUBLIC</t>
    </r>
    <r>
      <rPr>
        <sz val="9"/>
        <rFont val="Arial"/>
        <family val="2"/>
      </rPr>
      <t xml:space="preserve"> (to 2020)</t>
    </r>
  </si>
  <si>
    <t>CZECH REPUBLIC</t>
  </si>
  <si>
    <r>
      <t xml:space="preserve">CZECHOSLOVAKIA </t>
    </r>
    <r>
      <rPr>
        <sz val="9"/>
        <rFont val="Arial"/>
        <family val="2"/>
      </rPr>
      <t>(ends 1992)</t>
    </r>
  </si>
  <si>
    <t>The Ceske Stredohori Uplands - Tertiary Volcanic Region</t>
  </si>
  <si>
    <t>Stredohori</t>
  </si>
  <si>
    <t>Beautiful Homeland</t>
  </si>
  <si>
    <t>The 200th Anniversary of Freiberg Mining Academy</t>
  </si>
  <si>
    <t>Minerals from the Freiberg Mining Academy Collection</t>
  </si>
  <si>
    <t>The 250th Anniversary of Dresden Museum of Science</t>
  </si>
  <si>
    <t>West Indies</t>
  </si>
  <si>
    <t>North America</t>
  </si>
  <si>
    <t>Estonia</t>
  </si>
  <si>
    <t>First Definitive Issue</t>
  </si>
  <si>
    <t>Introduction of the Financially Independent Postverk Føroya</t>
  </si>
  <si>
    <t>The Faroese Fishing Industry</t>
  </si>
  <si>
    <t>130o</t>
  </si>
  <si>
    <t>Hills and houses</t>
  </si>
  <si>
    <t>Mykines</t>
  </si>
  <si>
    <t>Paintings - Stanley's Journey</t>
  </si>
  <si>
    <t>Faroese Art</t>
  </si>
  <si>
    <t>Hill</t>
  </si>
  <si>
    <t>Coast and lighthouse</t>
  </si>
  <si>
    <t>Coast and plane</t>
  </si>
  <si>
    <t>133-135</t>
  </si>
  <si>
    <t>s/s 300-650o x3</t>
  </si>
  <si>
    <t>Hafnia harbour</t>
  </si>
  <si>
    <t>Hafnia 1987</t>
  </si>
  <si>
    <t>Houses and port</t>
  </si>
  <si>
    <t>View and sheep</t>
  </si>
  <si>
    <t>Hestur Island</t>
  </si>
  <si>
    <t>s/s 300o + 100o</t>
  </si>
  <si>
    <t>National Costumes</t>
  </si>
  <si>
    <t>Faroe hills and costumes</t>
  </si>
  <si>
    <t>Bird Cliffs of Suderoy</t>
  </si>
  <si>
    <t>EUROPA Stamps - Post Offices</t>
  </si>
  <si>
    <t>The Island of Nolsoy</t>
  </si>
  <si>
    <t>3.70kr</t>
  </si>
  <si>
    <t>Cliff and birds</t>
  </si>
  <si>
    <t>Island and birds</t>
  </si>
  <si>
    <t>Faroese Birds - Arctic Tern and Kittiwake</t>
  </si>
  <si>
    <t>Mail Boats</t>
  </si>
  <si>
    <t>Cliff and mail boat</t>
  </si>
  <si>
    <t>Hill and houses</t>
  </si>
  <si>
    <t>Houses in Nordragøta</t>
  </si>
  <si>
    <t>St Brendan and sheep</t>
  </si>
  <si>
    <t>252-253</t>
  </si>
  <si>
    <t>s/s 4kr-7kr x2</t>
  </si>
  <si>
    <t>7kr</t>
  </si>
  <si>
    <t>EUROPA Stamps - Peace and Freedom</t>
  </si>
  <si>
    <t>Olav the Holy</t>
  </si>
  <si>
    <t>4kr</t>
  </si>
  <si>
    <t>Map Faroe</t>
  </si>
  <si>
    <t>Risin and Kellingin</t>
  </si>
  <si>
    <t>Map of Faroe Islands</t>
  </si>
  <si>
    <t>The 25th Anniversary of the Regency of Queen Margrethe II</t>
  </si>
  <si>
    <t>s/s 4.50kr</t>
  </si>
  <si>
    <t>Map of Faroe Islands - Extra Values</t>
  </si>
  <si>
    <t>Map of Faroe Islands - New Values</t>
  </si>
  <si>
    <t>6kr</t>
  </si>
  <si>
    <t>8kr</t>
  </si>
  <si>
    <t>Air Photos of Local Islands</t>
  </si>
  <si>
    <t>EUROPA Stamps - Water, Treasure of Nature - Hydroelectric Power Plants</t>
  </si>
  <si>
    <t>Dam</t>
  </si>
  <si>
    <t>406-408</t>
  </si>
  <si>
    <t>6.50kr</t>
  </si>
  <si>
    <t>s/s 6.50kr x3</t>
  </si>
  <si>
    <t>Vikings</t>
  </si>
  <si>
    <t>The Villages - Bour &amp; Gasadalur</t>
  </si>
  <si>
    <t>452-459</t>
  </si>
  <si>
    <t>Slopes and post offices</t>
  </si>
  <si>
    <t>The 100th Anniversary of The 8 Post Offices</t>
  </si>
  <si>
    <t>s/s 5kr x8</t>
  </si>
  <si>
    <t>The Dimun Islands</t>
  </si>
  <si>
    <t>5.50kr</t>
  </si>
  <si>
    <t>7.00kr</t>
  </si>
  <si>
    <t>Dimun island</t>
  </si>
  <si>
    <t>Suduroy Is scenes</t>
  </si>
  <si>
    <t>Paintings from the Island Suduroy</t>
  </si>
  <si>
    <t>467-476</t>
  </si>
  <si>
    <t>479-486</t>
  </si>
  <si>
    <t>s/s 6.50kr x 8</t>
  </si>
  <si>
    <t>s/s 5.00kr x10</t>
  </si>
  <si>
    <t>Rock isles and 'Mariu' ship</t>
  </si>
  <si>
    <t>The 150th Anniversary of The Cruise on "Maria"</t>
  </si>
  <si>
    <t>505-514</t>
  </si>
  <si>
    <t>s/s 5.50kr x10</t>
  </si>
  <si>
    <t>Tourism - Towns on the Island Vágar</t>
  </si>
  <si>
    <t>Vagar Is scenes</t>
  </si>
  <si>
    <t>Paintings by Jogvan Waagstein</t>
  </si>
  <si>
    <t>7.50kr</t>
  </si>
  <si>
    <t>s/s 7.50kr x8</t>
  </si>
  <si>
    <t>528-536</t>
  </si>
  <si>
    <t>Waagstein painting scenes</t>
  </si>
  <si>
    <t>12kr</t>
  </si>
  <si>
    <t>20kr</t>
  </si>
  <si>
    <t>Sydrugota</t>
  </si>
  <si>
    <t>Fuglafjordur</t>
  </si>
  <si>
    <t>Leirvik</t>
  </si>
  <si>
    <t>Towns on Sandoy Island</t>
  </si>
  <si>
    <t>570-577</t>
  </si>
  <si>
    <t>Sandoy Is scenes</t>
  </si>
  <si>
    <t>Island and ship</t>
  </si>
  <si>
    <t>Faroese Bible Translators</t>
  </si>
  <si>
    <t>604-606</t>
  </si>
  <si>
    <t>s/s 5.50kr x3</t>
  </si>
  <si>
    <t>Island view and bible translators</t>
  </si>
  <si>
    <t>Beautiful Corners of Europe - Sepac 2007</t>
  </si>
  <si>
    <t>Hoyvik village</t>
  </si>
  <si>
    <t>Life in a Stone Fence</t>
  </si>
  <si>
    <t>Stone fence</t>
  </si>
  <si>
    <t>610-617</t>
  </si>
  <si>
    <t>s/s 5.50kr x8</t>
  </si>
  <si>
    <t>Mythical Places</t>
  </si>
  <si>
    <t>628-629</t>
  </si>
  <si>
    <t>s/s 7.50kr x2</t>
  </si>
  <si>
    <t>Rocks and myth woman</t>
  </si>
  <si>
    <t>10kr</t>
  </si>
  <si>
    <t>Islets and planet</t>
  </si>
  <si>
    <t>Origin of the Faroe Islands</t>
  </si>
  <si>
    <t>666-671</t>
  </si>
  <si>
    <t>s/s 10kr x6</t>
  </si>
  <si>
    <t>Faroe volcanic origins</t>
  </si>
  <si>
    <t>Sepac - Leynar</t>
  </si>
  <si>
    <t>Leynar scenery</t>
  </si>
  <si>
    <t>18kr</t>
  </si>
  <si>
    <t>24kr</t>
  </si>
  <si>
    <t>Island painting</t>
  </si>
  <si>
    <t>Landscapes - Paintings by Bergithe Johannessen</t>
  </si>
  <si>
    <t>SEPAC Issue - Landscapes</t>
  </si>
  <si>
    <t>10.50kr</t>
  </si>
  <si>
    <t>Storidrangur rock formations</t>
  </si>
  <si>
    <t>Vintage Cars</t>
  </si>
  <si>
    <t>719-721</t>
  </si>
  <si>
    <t>13kr</t>
  </si>
  <si>
    <t>Car and island profile</t>
  </si>
  <si>
    <t>s/s 13kr x3</t>
  </si>
  <si>
    <t>21kr</t>
  </si>
  <si>
    <t>Island and goat</t>
  </si>
  <si>
    <t>Animals of the Viking Age</t>
  </si>
  <si>
    <t>EUROPA Stamps - Visit the Faroe Islands</t>
  </si>
  <si>
    <t>Island cliffs</t>
  </si>
  <si>
    <t>Faroese Lighthouses</t>
  </si>
  <si>
    <t>14.50kr</t>
  </si>
  <si>
    <t>15.50kr</t>
  </si>
  <si>
    <t>17.00kr</t>
  </si>
  <si>
    <t>Lighthouse and cliffs</t>
  </si>
  <si>
    <t>Atkinson Expedition of 1833</t>
  </si>
  <si>
    <t>Atkinson Expedition of 1834</t>
  </si>
  <si>
    <t>Atkinson Expedition of 1835</t>
  </si>
  <si>
    <t>Atkinson Expedition of 1836</t>
  </si>
  <si>
    <t>Atkinson Expedition of 1837</t>
  </si>
  <si>
    <t>804-807</t>
  </si>
  <si>
    <t>8.50kr</t>
  </si>
  <si>
    <t>Atkinson paintings</t>
  </si>
  <si>
    <t>808-809</t>
  </si>
  <si>
    <t>17kr</t>
  </si>
  <si>
    <t>19kr</t>
  </si>
  <si>
    <t>s/s 17kr-19kr x2</t>
  </si>
  <si>
    <t>Total Solar Eclipse</t>
  </si>
  <si>
    <t>Faroe island solar eclipse</t>
  </si>
  <si>
    <t>818-820</t>
  </si>
  <si>
    <t>s/s 12kr x3</t>
  </si>
  <si>
    <t>Atrunakur scenery</t>
  </si>
  <si>
    <t>Religion in the Viking Age</t>
  </si>
  <si>
    <t>Old Fire Trucks</t>
  </si>
  <si>
    <t>15kr</t>
  </si>
  <si>
    <t>Fire truck and scenery</t>
  </si>
  <si>
    <t>Tourism - River Skorá</t>
  </si>
  <si>
    <t>9.50kr</t>
  </si>
  <si>
    <t>Skora and waterfall</t>
  </si>
  <si>
    <t>Largest Lake in the Faroe Islands - Sørvágsvatn/Leitisvatn</t>
  </si>
  <si>
    <t>Lake</t>
  </si>
  <si>
    <t>Fairy Tales - The Seven Swans</t>
  </si>
  <si>
    <t>881-882</t>
  </si>
  <si>
    <t>s/s 9.50kr-19kr x2</t>
  </si>
  <si>
    <t>Fairy tale and scenery</t>
  </si>
  <si>
    <t>Largest Lakes in the Faroe Islands</t>
  </si>
  <si>
    <t>Seabird Fowling</t>
  </si>
  <si>
    <t>Catching sea birds</t>
  </si>
  <si>
    <t>The 100th Anniversary of the Fuglafjørður Municipality</t>
  </si>
  <si>
    <t>14kr</t>
  </si>
  <si>
    <t>22kr</t>
  </si>
  <si>
    <t>Fuglafjordur scenery</t>
  </si>
  <si>
    <t>Old Maps</t>
  </si>
  <si>
    <t>918-920</t>
  </si>
  <si>
    <t>s/s 11kr-27kr x3</t>
  </si>
  <si>
    <t>Faroe maps</t>
  </si>
  <si>
    <t>The 50th Anniversary of the Apollo 11 Mission to the Moon</t>
  </si>
  <si>
    <t>Island profile and moon</t>
  </si>
  <si>
    <t>Postal routes and maps</t>
  </si>
  <si>
    <t>Kirkja &amp; Hattarvik</t>
  </si>
  <si>
    <t>27kr</t>
  </si>
  <si>
    <t>Kirkja scenery</t>
  </si>
  <si>
    <t>Hattarvik scenery</t>
  </si>
  <si>
    <r>
      <t>FAROE ISLANDS</t>
    </r>
    <r>
      <rPr>
        <sz val="9"/>
        <rFont val="Arial"/>
        <family val="2"/>
      </rPr>
      <t xml:space="preserve"> (to 2020)</t>
    </r>
  </si>
  <si>
    <t>Faroe Is</t>
  </si>
  <si>
    <t>Russia</t>
  </si>
  <si>
    <t>Finland, Russia</t>
  </si>
  <si>
    <t>Croatia, Slovenia</t>
  </si>
  <si>
    <t>Le Puy en Velay</t>
  </si>
  <si>
    <t>The 100th Anniversary of the Birth of Paul Cezanne, 1839-1906</t>
  </si>
  <si>
    <t>Tourist Publicity Series</t>
  </si>
  <si>
    <t>Mont Dore</t>
  </si>
  <si>
    <t>0.50fr</t>
  </si>
  <si>
    <t>Martinique</t>
  </si>
  <si>
    <t>Mont Aiguille</t>
  </si>
  <si>
    <t>The Philately Union Congress in Clermont-Ferrand</t>
  </si>
  <si>
    <t>National Parcs</t>
  </si>
  <si>
    <t>Cultural Inheritance of Martinique</t>
  </si>
  <si>
    <t>Famous Adventurer</t>
  </si>
  <si>
    <t>Tourism - Clermont-Ferrand</t>
  </si>
  <si>
    <t>The 100th Anniversary of the Death of Jules Verne</t>
  </si>
  <si>
    <t>3909-3914</t>
  </si>
  <si>
    <t>Environment Charter - Printed on Re-cycling Paper</t>
  </si>
  <si>
    <t>xxx mountain</t>
  </si>
  <si>
    <t>Machu Picchu</t>
  </si>
  <si>
    <t>UNESCO</t>
  </si>
  <si>
    <t>Flora from France. Self-Adhesive Stamps</t>
  </si>
  <si>
    <t>The 300th Anniversary of the Discovery of Clipperton Islands</t>
  </si>
  <si>
    <t>The French Islands - Guadeloupe</t>
  </si>
  <si>
    <t>5403-5408</t>
  </si>
  <si>
    <t>Guadeloupe scenes</t>
  </si>
  <si>
    <t>The French Islands - Martinique</t>
  </si>
  <si>
    <t>5409-5414</t>
  </si>
  <si>
    <t>Martinique scenes</t>
  </si>
  <si>
    <t>The French Islands - Reunion</t>
  </si>
  <si>
    <t>Reunion scenes</t>
  </si>
  <si>
    <t>5415-5420</t>
  </si>
  <si>
    <t>The French Islands - Mayotte</t>
  </si>
  <si>
    <t>5421-5426</t>
  </si>
  <si>
    <t>Mayotte scenes</t>
  </si>
  <si>
    <t>Philatelic Treasures</t>
  </si>
  <si>
    <t>5744-5748</t>
  </si>
  <si>
    <t>Paintings - The Great Wave by Katsushika Hokusai, 1760-1849</t>
  </si>
  <si>
    <t>The 300th Anniversary of French Landing at Mauritius - Joint Issue with Mauritius</t>
  </si>
  <si>
    <t>6095-6106</t>
  </si>
  <si>
    <t>booklet of 12</t>
  </si>
  <si>
    <t>Reflections - Landscapes of the World</t>
  </si>
  <si>
    <t>Shompole, Tanzania</t>
  </si>
  <si>
    <t>Priority letter</t>
  </si>
  <si>
    <t>6330-6341</t>
  </si>
  <si>
    <t>Fuji and Shompole</t>
  </si>
  <si>
    <t>Tourism - Vacation in France</t>
  </si>
  <si>
    <t>Monde</t>
  </si>
  <si>
    <t>6653-6660</t>
  </si>
  <si>
    <t>Fauna - Birds</t>
  </si>
  <si>
    <t>7409-7412</t>
  </si>
  <si>
    <r>
      <t>s/s 1.80</t>
    </r>
    <r>
      <rPr>
        <sz val="9"/>
        <rFont val="Calibri"/>
        <family val="2"/>
      </rPr>
      <t>€</t>
    </r>
    <r>
      <rPr>
        <sz val="9.9"/>
        <rFont val="Arial"/>
        <family val="2"/>
      </rPr>
      <t xml:space="preserve"> x4</t>
    </r>
  </si>
  <si>
    <t>Reunion, Martinique, Guadeloupe</t>
  </si>
  <si>
    <r>
      <t>FRANCE</t>
    </r>
    <r>
      <rPr>
        <sz val="9"/>
        <rFont val="Arial"/>
        <family val="2"/>
      </rPr>
      <t xml:space="preserve"> (to 2020)</t>
    </r>
  </si>
  <si>
    <t>Regions of France</t>
  </si>
  <si>
    <t>4088-4097</t>
  </si>
  <si>
    <r>
      <t>s/s 0.54</t>
    </r>
    <r>
      <rPr>
        <sz val="9"/>
        <rFont val="Calibri"/>
        <family val="2"/>
      </rPr>
      <t>€</t>
    </r>
    <r>
      <rPr>
        <sz val="9.9"/>
        <rFont val="Arial"/>
        <family val="2"/>
      </rPr>
      <t xml:space="preserve"> x10</t>
    </r>
  </si>
  <si>
    <t>Greenland</t>
  </si>
  <si>
    <t>The 100th Anniversary of the Death of Alexander von Humboldt</t>
  </si>
  <si>
    <t>The 500th Anniversary of Idar-Oberstein Gem-area</t>
  </si>
  <si>
    <t>300pf</t>
  </si>
  <si>
    <t>For the Welfare - Gems</t>
  </si>
  <si>
    <t>55+25c</t>
  </si>
  <si>
    <t>90+40c</t>
  </si>
  <si>
    <t>145+55c</t>
  </si>
  <si>
    <t>Gemstone</t>
  </si>
  <si>
    <t>Saphirre</t>
  </si>
  <si>
    <t>The 200th Anniversary of Freiberg University of Mining and Technology</t>
  </si>
  <si>
    <t>mu</t>
  </si>
  <si>
    <t>The Four Elements</t>
  </si>
  <si>
    <t>Automobile Exhibition in Berlin</t>
  </si>
  <si>
    <t>No. 678-680 Overprinted "Nürburgring-Rennen"</t>
  </si>
  <si>
    <t>Charity Stamps - Castles</t>
  </si>
  <si>
    <t>GERMANY (German Empire)</t>
  </si>
  <si>
    <t>Germany, Poland, Russia</t>
  </si>
  <si>
    <t>France, Belgium, Holland, Germany</t>
  </si>
  <si>
    <t>Poland</t>
  </si>
  <si>
    <t>Kiribati</t>
  </si>
  <si>
    <t>Burundi, Rwanda, Tanzania</t>
  </si>
  <si>
    <t>China</t>
  </si>
  <si>
    <t>Asia</t>
  </si>
  <si>
    <t>Marshall Is</t>
  </si>
  <si>
    <t>PNG</t>
  </si>
  <si>
    <t>Ghana, Togo</t>
  </si>
  <si>
    <t>Turkey</t>
  </si>
  <si>
    <r>
      <t>GIBRALTAR</t>
    </r>
    <r>
      <rPr>
        <sz val="9"/>
        <rFont val="Arial"/>
        <family val="2"/>
      </rPr>
      <t xml:space="preserve"> (to 2020)</t>
    </r>
  </si>
  <si>
    <t>GIBRALTAR</t>
  </si>
  <si>
    <t>The New Seven Wonders of the World</t>
  </si>
  <si>
    <t>Macchu Picchu</t>
  </si>
  <si>
    <t>Gibraltar</t>
  </si>
  <si>
    <t>International Youth Year</t>
  </si>
  <si>
    <t>85-87</t>
  </si>
  <si>
    <t>s/s 1p-72p x3</t>
  </si>
  <si>
    <t>19p</t>
  </si>
  <si>
    <t>Country Definitives - White Frame</t>
  </si>
  <si>
    <t>Country Definitives</t>
  </si>
  <si>
    <t>91-94</t>
  </si>
  <si>
    <t>Celebrating Northern Ireland</t>
  </si>
  <si>
    <t>Country Definitives - New Values</t>
  </si>
  <si>
    <t>Celebrating Scotland</t>
  </si>
  <si>
    <t>Malaysia, Singapore, Australia</t>
  </si>
  <si>
    <t>Nth America</t>
  </si>
  <si>
    <t>Guyana</t>
  </si>
  <si>
    <t>Sth America</t>
  </si>
  <si>
    <t>Belize</t>
  </si>
  <si>
    <r>
      <t>BRITISH ANTARCTIC TERRITORIES</t>
    </r>
    <r>
      <rPr>
        <sz val="9"/>
        <rFont val="Arial"/>
        <family val="2"/>
      </rPr>
      <t xml:space="preserve"> (to 2020)</t>
    </r>
  </si>
  <si>
    <t>BRITISH ANTARCTIC TERRITORIES</t>
  </si>
  <si>
    <r>
      <t>BRITISH INDIAN OCEAN TERRITORIES</t>
    </r>
    <r>
      <rPr>
        <sz val="9"/>
        <rFont val="Arial"/>
        <family val="2"/>
      </rPr>
      <t xml:space="preserve"> (to 2020)</t>
    </r>
  </si>
  <si>
    <t>BRITISH INDIAN OCEAN TERRITORIES</t>
  </si>
  <si>
    <t>Coral Island Aldabra</t>
  </si>
  <si>
    <t>Aldabra island</t>
  </si>
  <si>
    <t>Maps - The 10th Anniversary of the British Indian Ocean Territory</t>
  </si>
  <si>
    <t>82-85</t>
  </si>
  <si>
    <t>Desroches Island</t>
  </si>
  <si>
    <t>Farquhar island</t>
  </si>
  <si>
    <t>Diego Garcia island</t>
  </si>
  <si>
    <t>BIOT islands</t>
  </si>
  <si>
    <t>International Stamp Exhibition "STAMP WORLD LONDON `90" - Stamps on Stamps</t>
  </si>
  <si>
    <t>34p</t>
  </si>
  <si>
    <t>Desroches Island stamp on stamp</t>
  </si>
  <si>
    <t>British Indian Ocean Territory 1965-1990</t>
  </si>
  <si>
    <t>110a</t>
  </si>
  <si>
    <r>
      <rPr>
        <sz val="9"/>
        <rFont val="Calibri"/>
        <family val="2"/>
      </rPr>
      <t>£</t>
    </r>
    <r>
      <rPr>
        <sz val="9.9"/>
        <rFont val="Arial"/>
        <family val="2"/>
      </rPr>
      <t>1</t>
    </r>
  </si>
  <si>
    <t>BIOT map</t>
  </si>
  <si>
    <t>British Indian Ocean Territory 1965-1991</t>
  </si>
  <si>
    <t>24p</t>
  </si>
  <si>
    <t>44p</t>
  </si>
  <si>
    <t>54p</t>
  </si>
  <si>
    <t>black/light blue</t>
  </si>
  <si>
    <t>Diego Garcia Map from the 18th Century</t>
  </si>
  <si>
    <t>New Millennium - Satellite Photos</t>
  </si>
  <si>
    <t>Salomon Is</t>
  </si>
  <si>
    <t>Egmont Is</t>
  </si>
  <si>
    <t>Blenheim Reef</t>
  </si>
  <si>
    <t>World Philatelic Exhibition HONG KONG 2001 - Chinese New Year - Year of the Snake - Butterflies</t>
  </si>
  <si>
    <t>260-261</t>
  </si>
  <si>
    <t>s/s 26p-34p x2</t>
  </si>
  <si>
    <t>Airplanes - The 100th Anniversary of Powered Flight</t>
  </si>
  <si>
    <t>326-335</t>
  </si>
  <si>
    <t>s/s 26p x10</t>
  </si>
  <si>
    <t>BIOT profile and planes</t>
  </si>
  <si>
    <t>Ships &amp; Explorers</t>
  </si>
  <si>
    <t>Island profile and ship</t>
  </si>
  <si>
    <t>St Kitts and Nevis</t>
  </si>
  <si>
    <t>BRITISH VIRGIN ISLANDS</t>
  </si>
  <si>
    <t>Malaysia</t>
  </si>
  <si>
    <t>Great Britain Postage Stamps Overprinted "TANGIER"</t>
  </si>
  <si>
    <t>Great Britain Postage Stamps Overprinted "1857-1957 - TANGIER"</t>
  </si>
  <si>
    <t>GREAT BRITAIN - British Tangier</t>
  </si>
  <si>
    <t>42p</t>
  </si>
  <si>
    <t>51p</t>
  </si>
  <si>
    <t>74p</t>
  </si>
  <si>
    <t>Molybdenite</t>
  </si>
  <si>
    <t>Muscovite in pegmatite</t>
  </si>
  <si>
    <t>Orthoclase &amp; Plagioclase</t>
  </si>
  <si>
    <t>Quartz coated with Manganese oxide</t>
  </si>
  <si>
    <t>Petrology</t>
  </si>
  <si>
    <t>61p</t>
  </si>
  <si>
    <t>Pegmatite</t>
  </si>
  <si>
    <t>Diorite</t>
  </si>
  <si>
    <t>Granite</t>
  </si>
  <si>
    <t>Jasper</t>
  </si>
  <si>
    <t>Granite and andesite</t>
  </si>
  <si>
    <t>The 150th Anniversary of "The Royal Geographical Society"</t>
  </si>
  <si>
    <t>The 200th Anniversary of The Mutiny on the Bounty</t>
  </si>
  <si>
    <t>GREAT BRITAIN - Jersey</t>
  </si>
  <si>
    <t>GREAT BRITAIN - Isle of Man</t>
  </si>
  <si>
    <t>1955 -1958 Castles</t>
  </si>
  <si>
    <t>1956 -1958 Castles</t>
  </si>
  <si>
    <t>1959 -1968 British Castles</t>
  </si>
  <si>
    <t>326a</t>
  </si>
  <si>
    <t>The 50th Anniversary of the National Trust for Scotland</t>
  </si>
  <si>
    <t>1960 -1968 British Castles</t>
  </si>
  <si>
    <t>British Castles</t>
  </si>
  <si>
    <t>British Castles - 1988 Issue Re-Engraved</t>
  </si>
  <si>
    <t>1379a</t>
  </si>
  <si>
    <t>Scotland</t>
  </si>
  <si>
    <t>2130a</t>
  </si>
  <si>
    <t>The 250th Anniversary of The British Museum in London</t>
  </si>
  <si>
    <t>Northern Ireland</t>
  </si>
  <si>
    <t>The 50th Anniversary of the Castle Definitives</t>
  </si>
  <si>
    <t>2276-2279</t>
  </si>
  <si>
    <r>
      <t>s/s 50p-</t>
    </r>
    <r>
      <rPr>
        <sz val="9"/>
        <rFont val="Calibri"/>
        <family val="2"/>
      </rPr>
      <t>£</t>
    </r>
    <r>
      <rPr>
        <sz val="9"/>
        <rFont val="Arial"/>
        <family val="2"/>
      </rPr>
      <t>1 x4</t>
    </r>
  </si>
  <si>
    <t>Celebrating Scotland - National symbols</t>
  </si>
  <si>
    <t>2450-2452</t>
  </si>
  <si>
    <t>s/s 72p x4</t>
  </si>
  <si>
    <t>2681-2684</t>
  </si>
  <si>
    <t>s/s 81p x4</t>
  </si>
  <si>
    <t>The 200th Anniversary of the Birth of Charles Darwin</t>
  </si>
  <si>
    <t>Galapagos Is</t>
  </si>
  <si>
    <t>Local Motifs - UK from A to Z</t>
  </si>
  <si>
    <t>3958-3961</t>
  </si>
  <si>
    <t>s/s 1st x4</t>
  </si>
  <si>
    <t>Captain Cook</t>
  </si>
  <si>
    <t>Captain James Cook, 1728-1779 - The Voyage of the Endeavour</t>
  </si>
  <si>
    <r>
      <t>GREAT BRITAIN</t>
    </r>
    <r>
      <rPr>
        <sz val="9"/>
        <rFont val="Arial"/>
        <family val="2"/>
      </rPr>
      <t xml:space="preserve"> (to 2020)</t>
    </r>
  </si>
  <si>
    <t>1930a</t>
  </si>
  <si>
    <t>World Fair, Osaka, Japan - Expo 71</t>
  </si>
  <si>
    <t>postcard</t>
  </si>
  <si>
    <t>3463a</t>
  </si>
  <si>
    <t>mult</t>
  </si>
  <si>
    <t>envelope</t>
  </si>
  <si>
    <t>Audincourt</t>
  </si>
  <si>
    <t>Festival of Stamps - The Fire</t>
  </si>
  <si>
    <t>A751</t>
  </si>
  <si>
    <t>Marcassite</t>
  </si>
  <si>
    <t>3092a</t>
  </si>
  <si>
    <t>3092b</t>
  </si>
  <si>
    <t>Regions of France, Auvergne</t>
  </si>
  <si>
    <r>
      <t>GERMANY</t>
    </r>
    <r>
      <rPr>
        <sz val="9"/>
        <rFont val="Arial"/>
        <family val="2"/>
      </rPr>
      <t xml:space="preserve"> (to 2020)</t>
    </r>
  </si>
  <si>
    <t>Category</t>
  </si>
  <si>
    <t>UAE</t>
  </si>
  <si>
    <t>Anguilla</t>
  </si>
  <si>
    <t>Antigua</t>
  </si>
  <si>
    <t>Argentina</t>
  </si>
  <si>
    <t>The 19th World Jamboree Mondial - Chile</t>
  </si>
  <si>
    <t>Map Antigua</t>
  </si>
  <si>
    <t>s/s $5</t>
  </si>
  <si>
    <t>Royal Visit of Queen Elizabeth II</t>
  </si>
  <si>
    <t>Halleys Comet</t>
  </si>
  <si>
    <t>Appearance of Halley's Comet - Overprinted</t>
  </si>
  <si>
    <t>The 40th Anniversary of the Acession of Queen Elizabeth II</t>
  </si>
  <si>
    <t>s/s $6</t>
  </si>
  <si>
    <t>Island view and Queen</t>
  </si>
  <si>
    <t>Flora</t>
  </si>
  <si>
    <t>s/s $7</t>
  </si>
  <si>
    <t>Island view and flower</t>
  </si>
  <si>
    <t>s/s $1.65 x9</t>
  </si>
  <si>
    <t>Volcano eruption and dinosaurs</t>
  </si>
  <si>
    <t>2341-2346</t>
  </si>
  <si>
    <t>s/s $1.65 x6</t>
  </si>
  <si>
    <t>The 150th Anniversary of the Death of Katsushika Hokusai, 1760-1854</t>
  </si>
  <si>
    <t>The 150th Anniversary of the Death of Katsushika Hokusai, 1760-1855</t>
  </si>
  <si>
    <t>The 150th Anniversary of the Death of Katsushika Hokusai, 1760-1856</t>
  </si>
  <si>
    <t>The 150th Anniversary of the Death of Katsushika Hokusai, 1760-1857</t>
  </si>
  <si>
    <t>The 150th Anniversary of the Death of Katsushika Hokusai, 1760-1858</t>
  </si>
  <si>
    <t>2347-2352</t>
  </si>
  <si>
    <t>2353a</t>
  </si>
  <si>
    <t>The 150th Anniversary of the Death of Katsushika Hokusai, 1760-1859</t>
  </si>
  <si>
    <t>The 150th Anniversary of the Death of Katsushika Hokusai, 1760-1860</t>
  </si>
  <si>
    <t>2354a</t>
  </si>
  <si>
    <t>2379-2387</t>
  </si>
  <si>
    <t>s/s $1 x9</t>
  </si>
  <si>
    <t>Island view and butterflies</t>
  </si>
  <si>
    <t>Butterflies</t>
  </si>
  <si>
    <t>3077-3079</t>
  </si>
  <si>
    <t>s/s $2 x3</t>
  </si>
  <si>
    <t>s/s 3$ x 4</t>
  </si>
  <si>
    <t>3593-3596</t>
  </si>
  <si>
    <t>s/s$1.50 x6</t>
  </si>
  <si>
    <t>National Parks of USA</t>
  </si>
  <si>
    <t>3674-3679</t>
  </si>
  <si>
    <t>Olympic Winter Games</t>
  </si>
  <si>
    <t>Fuji stamp on stamp</t>
  </si>
  <si>
    <t>Gemstones of the United States of America</t>
  </si>
  <si>
    <t>4663-4668</t>
  </si>
  <si>
    <t>s/s $3.15 x6</t>
  </si>
  <si>
    <t>4669a</t>
  </si>
  <si>
    <t>s/s $10</t>
  </si>
  <si>
    <t>Airmail - The 4th Anniversary of the National Youth Organization</t>
  </si>
  <si>
    <t>Tourism - Landscapes &amp; Monuments</t>
  </si>
  <si>
    <t>6d</t>
  </si>
  <si>
    <t>10d</t>
  </si>
  <si>
    <t>14d</t>
  </si>
  <si>
    <t>18d</t>
  </si>
  <si>
    <t>Greek Islands</t>
  </si>
  <si>
    <t>2245a</t>
  </si>
  <si>
    <t>2253a</t>
  </si>
  <si>
    <t>Nisyros</t>
  </si>
  <si>
    <t>Thermal Springs of Greece</t>
  </si>
  <si>
    <t>Thermal spring</t>
  </si>
  <si>
    <t>Volcanoes of Greece</t>
  </si>
  <si>
    <t>Fumeroles</t>
  </si>
  <si>
    <t>Volcano and crater</t>
  </si>
  <si>
    <r>
      <t>GREECE</t>
    </r>
    <r>
      <rPr>
        <sz val="9"/>
        <rFont val="Arial"/>
        <family val="2"/>
      </rPr>
      <t xml:space="preserve"> (to 2020)</t>
    </r>
  </si>
  <si>
    <t>Aid for the Victims of Heimaey</t>
  </si>
  <si>
    <r>
      <t>GREENLAND</t>
    </r>
    <r>
      <rPr>
        <sz val="9"/>
        <rFont val="Arial"/>
        <family val="2"/>
      </rPr>
      <t xml:space="preserve"> (to 2020)</t>
    </r>
  </si>
  <si>
    <t>Hungary</t>
  </si>
  <si>
    <t>1.20Ft</t>
  </si>
  <si>
    <t>3Ft</t>
  </si>
  <si>
    <t>5Ft</t>
  </si>
  <si>
    <t>The 100th Anniversary of the National Geology Institute</t>
  </si>
  <si>
    <t>2086a</t>
  </si>
  <si>
    <t>World EXPO 70, Osaka</t>
  </si>
  <si>
    <t>Steam Locomotives</t>
  </si>
  <si>
    <t>Olympic Games - Sapporo and Munich</t>
  </si>
  <si>
    <t>Paintings by Tivadar Kosztka</t>
  </si>
  <si>
    <t>The 75th Anniversary of the Hungarian Auto Club - Old Cars</t>
  </si>
  <si>
    <t>Fuji and car</t>
  </si>
  <si>
    <t>International Stamp Exhibition LURABA 1981, Luzern - Airships</t>
  </si>
  <si>
    <t>The 150th Anniversary of Diplomatic Relations with Japan</t>
  </si>
  <si>
    <t>5414-5419</t>
  </si>
  <si>
    <t>260Ft</t>
  </si>
  <si>
    <t>s/s 260Ft x6</t>
  </si>
  <si>
    <t>Hungary’s Geological Treasures</t>
  </si>
  <si>
    <t>115Ft</t>
  </si>
  <si>
    <t>Volcanoes erupting and fossil</t>
  </si>
  <si>
    <t>The 150th Anniversary of Diplomatic Realtions with Japan - Joint Issue with Japan</t>
  </si>
  <si>
    <t>60Ft</t>
  </si>
  <si>
    <t>6123-6132</t>
  </si>
  <si>
    <r>
      <t>HUNGARY</t>
    </r>
    <r>
      <rPr>
        <sz val="9"/>
        <rFont val="Arial"/>
        <family val="2"/>
      </rPr>
      <t xml:space="preserve"> (to 2020)</t>
    </r>
  </si>
  <si>
    <t>Geology map of Ireland</t>
  </si>
  <si>
    <t>The 150th Anniversary of the Geological Studies</t>
  </si>
  <si>
    <t>St. Brendan and sheep</t>
  </si>
  <si>
    <r>
      <t>IRELAND</t>
    </r>
    <r>
      <rPr>
        <sz val="9"/>
        <rFont val="Arial"/>
        <family val="2"/>
      </rPr>
      <t xml:space="preserve"> (to 2020)</t>
    </r>
  </si>
  <si>
    <t>Ireland</t>
  </si>
  <si>
    <t>Indonesia</t>
  </si>
  <si>
    <t>Iceland</t>
  </si>
  <si>
    <t>Express Stamps - The 100th Anniversary of the Uprisings</t>
  </si>
  <si>
    <t>Italy Working</t>
  </si>
  <si>
    <t>The 1900th Anniversary of the Birth of Plinius</t>
  </si>
  <si>
    <t>The 4th Mediterranean Games - Naples</t>
  </si>
  <si>
    <t>Tourist Publicity - Paintings</t>
  </si>
  <si>
    <t>The 200th Anniversary of the Death of A. M. de Liguori</t>
  </si>
  <si>
    <t>Pompei, Vesuvius</t>
  </si>
  <si>
    <t>G-7 Summit, Naples</t>
  </si>
  <si>
    <t>2319a</t>
  </si>
  <si>
    <t>Tourism - 27th Issue</t>
  </si>
  <si>
    <t>World Cultural Heritage, UNESCO</t>
  </si>
  <si>
    <t>Tourism - 31st Issue</t>
  </si>
  <si>
    <t>Sustainable Development - Renewable Energy Sources</t>
  </si>
  <si>
    <t>Natural and Landscape Heritage - Parks and Gardens</t>
  </si>
  <si>
    <r>
      <t>ITALY</t>
    </r>
    <r>
      <rPr>
        <sz val="9"/>
        <rFont val="Arial"/>
        <family val="2"/>
      </rPr>
      <t xml:space="preserve"> (to 2020)</t>
    </r>
  </si>
  <si>
    <t>Slovenia</t>
  </si>
  <si>
    <t>Montenegro</t>
  </si>
  <si>
    <r>
      <t>KOSOVO</t>
    </r>
    <r>
      <rPr>
        <sz val="9"/>
        <rFont val="Arial"/>
        <family val="2"/>
      </rPr>
      <t xml:space="preserve"> (to 2020)</t>
    </r>
  </si>
  <si>
    <t>KOSOVO</t>
  </si>
  <si>
    <t>Kosovo</t>
  </si>
  <si>
    <t>Luxembourg</t>
  </si>
  <si>
    <t>Latvia</t>
  </si>
  <si>
    <r>
      <t>LIECHTENSTEIN</t>
    </r>
    <r>
      <rPr>
        <sz val="9"/>
        <rFont val="Arial"/>
        <family val="2"/>
      </rPr>
      <t xml:space="preserve"> (to 2020)</t>
    </r>
  </si>
  <si>
    <t>LIECHTENSTEIN</t>
  </si>
  <si>
    <t>Liechtenstein</t>
  </si>
  <si>
    <t>60r</t>
  </si>
  <si>
    <t>Lithuania</t>
  </si>
  <si>
    <t>Macedonia</t>
  </si>
  <si>
    <r>
      <t xml:space="preserve">LUXEMBOURG </t>
    </r>
    <r>
      <rPr>
        <sz val="9"/>
        <rFont val="Arial"/>
        <family val="2"/>
      </rPr>
      <t>(to 2020)</t>
    </r>
  </si>
  <si>
    <r>
      <t xml:space="preserve">MACEDONIA </t>
    </r>
    <r>
      <rPr>
        <sz val="9"/>
        <rFont val="Arial"/>
        <family val="2"/>
      </rPr>
      <t>(to 2020)</t>
    </r>
  </si>
  <si>
    <t>MACEDONIA</t>
  </si>
  <si>
    <t>27d</t>
  </si>
  <si>
    <t>62-63</t>
  </si>
  <si>
    <t>The 112th Anniversary of the First Madeira Stamp Issue</t>
  </si>
  <si>
    <t>Rock in harbour</t>
  </si>
  <si>
    <t>MADEIRA</t>
  </si>
  <si>
    <t>Cliffs and road</t>
  </si>
  <si>
    <t>The 25th Anniversary of Madeira Rally</t>
  </si>
  <si>
    <t>16e</t>
  </si>
  <si>
    <t>51e</t>
  </si>
  <si>
    <t>Car and cliff</t>
  </si>
  <si>
    <t>EUROPA Stamps - Tales and Legends</t>
  </si>
  <si>
    <t>Folklore and cliffs</t>
  </si>
  <si>
    <t>Museums in Madeira</t>
  </si>
  <si>
    <t>264-267</t>
  </si>
  <si>
    <t>Madeira Wine</t>
  </si>
  <si>
    <t>Bay</t>
  </si>
  <si>
    <t>Bay and wine</t>
  </si>
  <si>
    <t>The 500th Anniversary of Funchal</t>
  </si>
  <si>
    <t>s/s €2.45</t>
  </si>
  <si>
    <t>EUROPA Stamps - Visit Madeira</t>
  </si>
  <si>
    <t>s/s €0.68 x2</t>
  </si>
  <si>
    <t>Harbour town</t>
  </si>
  <si>
    <t>Levadas</t>
  </si>
  <si>
    <t>s/s €1.75</t>
  </si>
  <si>
    <t>Hill slopes and cliffs</t>
  </si>
  <si>
    <t>s/s €2.30</t>
  </si>
  <si>
    <t>Flower Festival</t>
  </si>
  <si>
    <t>s/s €1.80</t>
  </si>
  <si>
    <t>Funchal Bay and ships</t>
  </si>
  <si>
    <t>Christmas and New Year Festivities</t>
  </si>
  <si>
    <t>s/s €0.80</t>
  </si>
  <si>
    <t>Funchal bay at night</t>
  </si>
  <si>
    <t>372-373</t>
  </si>
  <si>
    <t>s/s €0.80 x2</t>
  </si>
  <si>
    <t>Castle and hill slopes</t>
  </si>
  <si>
    <t>EUROPA Stamps - National Birds</t>
  </si>
  <si>
    <t>s/s €0.86 x2</t>
  </si>
  <si>
    <t>381-382</t>
  </si>
  <si>
    <t>Finches and hill slopes</t>
  </si>
  <si>
    <t>The 600th Anniversary of the Settlement of Madeira</t>
  </si>
  <si>
    <t>Madeira and hillslope</t>
  </si>
  <si>
    <t>Self-Adhesive Reprints</t>
  </si>
  <si>
    <t>Fort and hillslope</t>
  </si>
  <si>
    <r>
      <t>MADEIRA</t>
    </r>
    <r>
      <rPr>
        <sz val="9"/>
        <rFont val="Arial"/>
        <family val="2"/>
      </rPr>
      <t xml:space="preserve"> (to 2020)</t>
    </r>
  </si>
  <si>
    <t>Madeira</t>
  </si>
  <si>
    <t>Japan</t>
  </si>
  <si>
    <t>El Salvador</t>
  </si>
  <si>
    <t>Czech</t>
  </si>
  <si>
    <t>Cyprus</t>
  </si>
  <si>
    <t>Congo Rep</t>
  </si>
  <si>
    <t>Cocos Is</t>
  </si>
  <si>
    <t>Christmas Is</t>
  </si>
  <si>
    <t>Myanmar</t>
  </si>
  <si>
    <t>Australia</t>
  </si>
  <si>
    <t>Barbados</t>
  </si>
  <si>
    <t>BAT</t>
  </si>
  <si>
    <t>BIOT</t>
  </si>
  <si>
    <t>Bahrain</t>
  </si>
  <si>
    <t>Mayotte</t>
  </si>
  <si>
    <t>Philippines</t>
  </si>
  <si>
    <t>KATHIRI</t>
  </si>
  <si>
    <t>Oman, Yemen</t>
  </si>
  <si>
    <t>Solomon Is</t>
  </si>
  <si>
    <t>UN</t>
  </si>
  <si>
    <t>Malta</t>
  </si>
  <si>
    <t>Moldova</t>
  </si>
  <si>
    <t>MONACO</t>
  </si>
  <si>
    <t>2.10fr</t>
  </si>
  <si>
    <t>2.30fr</t>
  </si>
  <si>
    <t>3.20fr</t>
  </si>
  <si>
    <t>4.00fr</t>
  </si>
  <si>
    <t>6.00fr</t>
  </si>
  <si>
    <t>Albite</t>
  </si>
  <si>
    <t>Rutile</t>
  </si>
  <si>
    <t>Chlorite</t>
  </si>
  <si>
    <t>Minerals in Mercantour National Park</t>
  </si>
  <si>
    <r>
      <t>MONACO</t>
    </r>
    <r>
      <rPr>
        <sz val="9"/>
        <rFont val="Arial"/>
        <family val="2"/>
      </rPr>
      <t xml:space="preserve"> (to 2020)</t>
    </r>
  </si>
  <si>
    <t>PNG, Nauru</t>
  </si>
  <si>
    <r>
      <t>NORWAY</t>
    </r>
    <r>
      <rPr>
        <sz val="9"/>
        <rFont val="Arial"/>
        <family val="2"/>
      </rPr>
      <t xml:space="preserve"> (to 2020)</t>
    </r>
  </si>
  <si>
    <t>International Geophysics Year</t>
  </si>
  <si>
    <t>Jan Mayen</t>
  </si>
  <si>
    <t>3.40kr</t>
  </si>
  <si>
    <t>5.20kr</t>
  </si>
  <si>
    <t>Silver</t>
  </si>
  <si>
    <t>Cobaltite</t>
  </si>
  <si>
    <t>POLAND</t>
  </si>
  <si>
    <r>
      <t xml:space="preserve">POLAND </t>
    </r>
    <r>
      <rPr>
        <sz val="9"/>
        <rFont val="Arial"/>
        <family val="2"/>
      </rPr>
      <t>(to 2020)</t>
    </r>
  </si>
  <si>
    <t>1.60z</t>
  </si>
  <si>
    <t>2.35z</t>
  </si>
  <si>
    <t>Polish Minerals</t>
  </si>
  <si>
    <t>Minerals of Poland</t>
  </si>
  <si>
    <t>1.55z</t>
  </si>
  <si>
    <t>1.95z</t>
  </si>
  <si>
    <t>2.40z</t>
  </si>
  <si>
    <t>3.00z</t>
  </si>
  <si>
    <t>Chrysoprase</t>
  </si>
  <si>
    <t>India</t>
  </si>
  <si>
    <t>PORTUGAL</t>
  </si>
  <si>
    <t>0803-07</t>
  </si>
  <si>
    <t>0803-09</t>
  </si>
  <si>
    <t>0803-17</t>
  </si>
  <si>
    <t>0803-20</t>
  </si>
  <si>
    <t>0803-23</t>
  </si>
  <si>
    <t>0803-25</t>
  </si>
  <si>
    <t>0803-26</t>
  </si>
  <si>
    <t>0803-27</t>
  </si>
  <si>
    <t>4345-4346</t>
  </si>
  <si>
    <t>Peaks of Madeira</t>
  </si>
  <si>
    <t>4320-4321</t>
  </si>
  <si>
    <t>Azores Geopark</t>
  </si>
  <si>
    <t>Paial</t>
  </si>
  <si>
    <t>Flores</t>
  </si>
  <si>
    <t>Terceira</t>
  </si>
  <si>
    <t>Graciosa</t>
  </si>
  <si>
    <t>1.00e</t>
  </si>
  <si>
    <t>6.50e</t>
  </si>
  <si>
    <t>The 1st Portuguese-Spanish-American Congress for Economic Geology</t>
  </si>
  <si>
    <t>The 500th Anniversary of the death of Joao Vaz Corte-Real</t>
  </si>
  <si>
    <t>s/s 315e</t>
  </si>
  <si>
    <t>International Year of Planet Earth</t>
  </si>
  <si>
    <t>Pico?</t>
  </si>
  <si>
    <t>Joint Issue with Iran - Birds</t>
  </si>
  <si>
    <t>Damavand, Iran</t>
  </si>
  <si>
    <t>The 150th Anniversary of the Geophysical Institute of the University of Coimbra</t>
  </si>
  <si>
    <t>Rift valley</t>
  </si>
  <si>
    <t>Lisbon - Ibero-American Capital of Culture 2017</t>
  </si>
  <si>
    <t>Electricity in Portugal</t>
  </si>
  <si>
    <t>Porto Santo Madeira</t>
  </si>
  <si>
    <t>The 600th Anniversary of the Discovery of Porto Santo</t>
  </si>
  <si>
    <t>Map Porto Santo</t>
  </si>
  <si>
    <t>s/s 1.50€</t>
  </si>
  <si>
    <t>The 600th Anniversary of the Discovery of Madeira</t>
  </si>
  <si>
    <t>Madeira discovery</t>
  </si>
  <si>
    <t>s/s 2.00€</t>
  </si>
  <si>
    <t>Azores tea</t>
  </si>
  <si>
    <t>Tea from Azores</t>
  </si>
  <si>
    <t>Portugal</t>
  </si>
  <si>
    <t>ROMANIA</t>
  </si>
  <si>
    <r>
      <t xml:space="preserve">ROMANIA </t>
    </r>
    <r>
      <rPr>
        <sz val="9"/>
        <rFont val="Arial"/>
        <family val="2"/>
      </rPr>
      <t>(to 2020)</t>
    </r>
  </si>
  <si>
    <t>1l</t>
  </si>
  <si>
    <t>2l</t>
  </si>
  <si>
    <t>3l</t>
  </si>
  <si>
    <t>4l</t>
  </si>
  <si>
    <t>5l</t>
  </si>
  <si>
    <t>Quartz and calcite</t>
  </si>
  <si>
    <t>Copper</t>
  </si>
  <si>
    <t>Stibium</t>
  </si>
  <si>
    <t>Tetrahedrite</t>
  </si>
  <si>
    <t>1.00l</t>
  </si>
  <si>
    <t>1.20l</t>
  </si>
  <si>
    <t>1.50l</t>
  </si>
  <si>
    <t>2.20l</t>
  </si>
  <si>
    <t>Mineral 'blenda'</t>
  </si>
  <si>
    <t>Mineral 'Stibina'</t>
  </si>
  <si>
    <t>1.40l</t>
  </si>
  <si>
    <t>1.60l</t>
  </si>
  <si>
    <t>2.40l</t>
  </si>
  <si>
    <t>7.60l</t>
  </si>
  <si>
    <t>Mineral 'Rodo crozit'</t>
  </si>
  <si>
    <t>Rose barite</t>
  </si>
  <si>
    <t>Cerro Tronador, Argentina</t>
  </si>
  <si>
    <t>Mountain Lakes - Joint Issue with Argentina</t>
  </si>
  <si>
    <t>2.10l</t>
  </si>
  <si>
    <t>Beerenburg, Denmark</t>
  </si>
  <si>
    <t>Stationary 5000l</t>
  </si>
  <si>
    <t>8.50l</t>
  </si>
  <si>
    <t>12l</t>
  </si>
  <si>
    <t>Minerals from Romania</t>
  </si>
  <si>
    <r>
      <t>RUSSIA</t>
    </r>
    <r>
      <rPr>
        <sz val="9"/>
        <rFont val="Arial"/>
        <family val="2"/>
      </rPr>
      <t xml:space="preserve"> (to 2020)</t>
    </r>
  </si>
  <si>
    <t>Regions of the Russian Federation</t>
  </si>
  <si>
    <t>The 100th Anniversary of the State Russian Museum</t>
  </si>
  <si>
    <t>644-647</t>
  </si>
  <si>
    <t>s/s 3r</t>
  </si>
  <si>
    <t>The 50th anniversary of WMO</t>
  </si>
  <si>
    <t>Charoit</t>
  </si>
  <si>
    <t>Haematite</t>
  </si>
  <si>
    <t>Rock-crystal</t>
  </si>
  <si>
    <t>The 300th Anniversary of Rock-Geological Service</t>
  </si>
  <si>
    <t>Russian Regions</t>
  </si>
  <si>
    <t>Volcanoes of Kamchatka</t>
  </si>
  <si>
    <t>The 100th Anniversary of the Birth of S.N.Rerikh</t>
  </si>
  <si>
    <t>Greater Khingan Mts</t>
  </si>
  <si>
    <t>The 200th Anniversary of the Death of Vitus Bering</t>
  </si>
  <si>
    <t>Arms of Soviet Republics</t>
  </si>
  <si>
    <t>brownish violet</t>
  </si>
  <si>
    <t>Views of Crimea and Caucasus</t>
  </si>
  <si>
    <t>The 30th Anniversary of Armenian SSR</t>
  </si>
  <si>
    <t>The 150th Birth Anniversary of Khachatur Abovyan</t>
  </si>
  <si>
    <t>The 40th Anniversary of Great October Revolution</t>
  </si>
  <si>
    <t>Nature of USSR</t>
  </si>
  <si>
    <t>Soviet Mountain Climbing</t>
  </si>
  <si>
    <t>Writers</t>
  </si>
  <si>
    <t>Soviet Far Eastern Territories</t>
  </si>
  <si>
    <t>The 2750th Anniversary of Yerevan</t>
  </si>
  <si>
    <t>Paintings from Russian Museum in Leningrad</t>
  </si>
  <si>
    <t>Vesuvius (painting last day of pompei) KP Bryullov</t>
  </si>
  <si>
    <t>The 100th Anniversary of the Birth of S.Sogomonyan</t>
  </si>
  <si>
    <t>The 50th Anniversary of Soviet Republics</t>
  </si>
  <si>
    <t>Kazbekh woman and Ararat</t>
  </si>
  <si>
    <t>International Mountaineers' Camps of USSR</t>
  </si>
  <si>
    <t>USSR Mountaineers Camp</t>
  </si>
  <si>
    <t>Precious Stones of the Ural</t>
  </si>
  <si>
    <t>"Shah" diamond</t>
  </si>
  <si>
    <t>Sapphire brooch</t>
  </si>
  <si>
    <t>"Narcissi" diamond</t>
  </si>
  <si>
    <t>Amethyst pendant</t>
  </si>
  <si>
    <t>"Rose" brooch</t>
  </si>
  <si>
    <t>Pearl and diamond pendant</t>
  </si>
  <si>
    <t>Diamond Fund of the USSR</t>
  </si>
  <si>
    <t>Ruby and minerals</t>
  </si>
  <si>
    <t>Soviet Geology</t>
  </si>
  <si>
    <t>International Scientific Congresses</t>
  </si>
  <si>
    <t>International Congresses and Assemblies</t>
  </si>
  <si>
    <t>The 100th Anniversary of Naples Stamps</t>
  </si>
  <si>
    <t>The 100th Anniversary of Sicily Stamps</t>
  </si>
  <si>
    <t>Stamp Exhibition - Naples, Italy</t>
  </si>
  <si>
    <t>International Philatelic Exhibition Europa, Naples</t>
  </si>
  <si>
    <t>To commemorate 26.12.2004 Tsunami</t>
  </si>
  <si>
    <t>International Polar Year</t>
  </si>
  <si>
    <t>International Year of Sustainable Energy for All</t>
  </si>
  <si>
    <t>Geothermal energy</t>
  </si>
  <si>
    <r>
      <t>SAN MARINO</t>
    </r>
    <r>
      <rPr>
        <sz val="9"/>
        <rFont val="Arial"/>
        <family val="2"/>
      </rPr>
      <t xml:space="preserve"> (to 2020)</t>
    </r>
  </si>
  <si>
    <t>San Marino</t>
  </si>
  <si>
    <t>Serbia</t>
  </si>
  <si>
    <t>Slovakia</t>
  </si>
  <si>
    <t>Czechoslovakian Postage Stamps Overprinted "Slovenský štát 1939"</t>
  </si>
  <si>
    <t>35sk</t>
  </si>
  <si>
    <t>Columnar jointing</t>
  </si>
  <si>
    <t>Geological Locality</t>
  </si>
  <si>
    <t>542-543</t>
  </si>
  <si>
    <t>Nature Protection - Slovak Minerals</t>
  </si>
  <si>
    <t>Slovak Minerals</t>
  </si>
  <si>
    <r>
      <t>SLOVAKIA</t>
    </r>
    <r>
      <rPr>
        <sz val="9"/>
        <rFont val="Arial"/>
        <family val="2"/>
      </rPr>
      <t xml:space="preserve"> (to 2020)</t>
    </r>
  </si>
  <si>
    <r>
      <t>SLOVENIA</t>
    </r>
    <r>
      <rPr>
        <sz val="9"/>
        <rFont val="Arial"/>
        <family val="2"/>
      </rPr>
      <t xml:space="preserve"> (to 2020)</t>
    </r>
  </si>
  <si>
    <t>SLOVENIA</t>
  </si>
  <si>
    <t>s/s 14-118s x3</t>
  </si>
  <si>
    <t>Comic volcano and dinosaurs</t>
  </si>
  <si>
    <t>Comics</t>
  </si>
  <si>
    <t>D</t>
  </si>
  <si>
    <t>Baryte</t>
  </si>
  <si>
    <t>Zoisite</t>
  </si>
  <si>
    <r>
      <t>SPAIN</t>
    </r>
    <r>
      <rPr>
        <sz val="9"/>
        <rFont val="Arial"/>
        <family val="2"/>
      </rPr>
      <t xml:space="preserve"> (to 2020)</t>
    </r>
  </si>
  <si>
    <t>Coats of Arms of Provinces</t>
  </si>
  <si>
    <t>Sightseeing</t>
  </si>
  <si>
    <t>Flora of the Canary Islands</t>
  </si>
  <si>
    <t>The 50th Anniversary of Las Palmas de Gran Canaria</t>
  </si>
  <si>
    <t>Spanish Islands</t>
  </si>
  <si>
    <t>Statute of Autonomy of the Canary Islands</t>
  </si>
  <si>
    <t>UNESCO World Heritage</t>
  </si>
  <si>
    <t>Mineral 'cinabrio'</t>
  </si>
  <si>
    <t>Mineral 'esfalerita'</t>
  </si>
  <si>
    <t>National Philatelic Exhibition EXFILNA `94</t>
  </si>
  <si>
    <t>s/s 100p</t>
  </si>
  <si>
    <t>Nature - Sacred Riviera</t>
  </si>
  <si>
    <t>Ciés Islands</t>
  </si>
  <si>
    <t>Earth Sciences</t>
  </si>
  <si>
    <t>Mineral 'Dolomita'</t>
  </si>
  <si>
    <t>s/s €2</t>
  </si>
  <si>
    <t>The 150th Anniversary of the IGN - Spanish National Geographic Institute</t>
  </si>
  <si>
    <t>Minerals - Asturian Jet</t>
  </si>
  <si>
    <t>A</t>
  </si>
  <si>
    <t>Mineral Azabache</t>
  </si>
  <si>
    <t>Sacred Mountains of Grand Canary Island</t>
  </si>
  <si>
    <t>5489a</t>
  </si>
  <si>
    <t>s/s €4</t>
  </si>
  <si>
    <t>Lanzarote?</t>
  </si>
  <si>
    <t>3904a</t>
  </si>
  <si>
    <t>geology map</t>
  </si>
  <si>
    <t>National Geological Map - Plan Magna</t>
  </si>
  <si>
    <t>s/s €0.26</t>
  </si>
  <si>
    <t>Canary islands map</t>
  </si>
  <si>
    <t>Autonomous Communities - Self Adhesive Stamps</t>
  </si>
  <si>
    <t>Teide</t>
  </si>
  <si>
    <t>Collectables</t>
  </si>
  <si>
    <t>Prehistorical Animals - Dinosaurs</t>
  </si>
  <si>
    <t>Volcano, lava and dinosaur</t>
  </si>
  <si>
    <t>Wonders of the Modern World - Machu Picchu</t>
  </si>
  <si>
    <t>Map Vanuatu</t>
  </si>
  <si>
    <t>Great Navigators - The Discovery of Oceania</t>
  </si>
  <si>
    <t>5216-5217</t>
  </si>
  <si>
    <t>The 100th Anniversary of the Birth of César Manrique, 1919-1992</t>
  </si>
  <si>
    <t>s/s €5.20</t>
  </si>
  <si>
    <t>Painting volcano</t>
  </si>
  <si>
    <t>SWITZERLAND</t>
  </si>
  <si>
    <t>Pro Patria - Mothers Aid - Minerals</t>
  </si>
  <si>
    <t>Pro Patria - Minerals &amp; Fossils</t>
  </si>
  <si>
    <t>Pro Patria - Crafts - Minerals &amp; Fossils</t>
  </si>
  <si>
    <t>10c + 10c</t>
  </si>
  <si>
    <t>30c + 10c</t>
  </si>
  <si>
    <t>200c</t>
  </si>
  <si>
    <t>500c</t>
  </si>
  <si>
    <t>300c</t>
  </si>
  <si>
    <t>400c</t>
  </si>
  <si>
    <t>International Year of Crystallography</t>
  </si>
  <si>
    <t>100c</t>
  </si>
  <si>
    <t>The 150th Anniversary of Diplomatic Relations with Japan - Joint Issue</t>
  </si>
  <si>
    <t>Epidote</t>
  </si>
  <si>
    <t>Energie 2000 - The Four Elements</t>
  </si>
  <si>
    <r>
      <t>SWITZERLAND</t>
    </r>
    <r>
      <rPr>
        <sz val="9"/>
        <rFont val="Arial"/>
        <family val="2"/>
      </rPr>
      <t xml:space="preserve"> (to 2020)</t>
    </r>
  </si>
  <si>
    <r>
      <t>TURKEY</t>
    </r>
    <r>
      <rPr>
        <sz val="9"/>
        <rFont val="Arial"/>
        <family val="2"/>
      </rPr>
      <t xml:space="preserve"> (to 2020)</t>
    </r>
  </si>
  <si>
    <t>Anatolian Mountains</t>
  </si>
  <si>
    <t>10l</t>
  </si>
  <si>
    <t>The 10th World Mining Congress</t>
  </si>
  <si>
    <t>Cities</t>
  </si>
  <si>
    <t>10000l</t>
  </si>
  <si>
    <t>Our Geothermal Resources</t>
  </si>
  <si>
    <t>Turkish Provinces</t>
  </si>
  <si>
    <t>Japan Year 2010 in Turkey</t>
  </si>
  <si>
    <t>80k</t>
  </si>
  <si>
    <t>110k</t>
  </si>
  <si>
    <t>Erciyes and flamingos</t>
  </si>
  <si>
    <t>Nature Protection</t>
  </si>
  <si>
    <t>4457a</t>
  </si>
  <si>
    <t>s/s 2l</t>
  </si>
  <si>
    <t>Mineral and jewels</t>
  </si>
  <si>
    <t>Valuable Stones</t>
  </si>
  <si>
    <t>The 50th Anniversary of Diplomatic Relations with Mongolia</t>
  </si>
  <si>
    <t>4497-4498</t>
  </si>
  <si>
    <t>s/s 2l x2</t>
  </si>
  <si>
    <t>Nemrut</t>
  </si>
  <si>
    <t>National Parks - Mount Nemrut National Park, Adıyaman</t>
  </si>
  <si>
    <t>Ukraine</t>
  </si>
  <si>
    <t>UKRAINE</t>
  </si>
  <si>
    <t>Minerals of Ukraine</t>
  </si>
  <si>
    <t>Native sulphur</t>
  </si>
  <si>
    <t>Tigers-eye</t>
  </si>
  <si>
    <t>Kertschenite</t>
  </si>
  <si>
    <t>1107-1112</t>
  </si>
  <si>
    <t>Beauty and Majesty of Ukraine - Zhytomyr Region</t>
  </si>
  <si>
    <t>Karadag</t>
  </si>
  <si>
    <t>Karadag Nature Reserve</t>
  </si>
  <si>
    <t>1179-1184</t>
  </si>
  <si>
    <r>
      <t xml:space="preserve">UKRAINE </t>
    </r>
    <r>
      <rPr>
        <sz val="9"/>
        <rFont val="Arial"/>
        <family val="2"/>
      </rPr>
      <t>(to 2020)</t>
    </r>
  </si>
  <si>
    <t>UNITED NATIONS, Geneva</t>
  </si>
  <si>
    <t>UNITED NATIONS, New York</t>
  </si>
  <si>
    <t>UNITED NATIONS, Vienna</t>
  </si>
  <si>
    <t>Vatican City</t>
  </si>
  <si>
    <t>World Expo '70</t>
  </si>
  <si>
    <t>World Expo '71</t>
  </si>
  <si>
    <r>
      <t>VATICAN CITY</t>
    </r>
    <r>
      <rPr>
        <sz val="9"/>
        <rFont val="Arial"/>
        <family val="2"/>
      </rPr>
      <t xml:space="preserve"> (to 2020)</t>
    </r>
  </si>
  <si>
    <r>
      <t xml:space="preserve">YUGOSLAVIA </t>
    </r>
    <r>
      <rPr>
        <sz val="9"/>
        <rFont val="Arial"/>
        <family val="2"/>
      </rPr>
      <t>(ends 2006)</t>
    </r>
  </si>
  <si>
    <t>YUGOSLAVIA</t>
  </si>
  <si>
    <t>Bosnia and Herzegovina, Croatia, Kosovo, Montenegro, North Macedonia, Serbia, Slovenia</t>
  </si>
  <si>
    <t>2.50d</t>
  </si>
  <si>
    <t>3.40d</t>
  </si>
  <si>
    <t>4.90d</t>
  </si>
  <si>
    <t>13.00d</t>
  </si>
  <si>
    <t>Museum Exhibits - Minerals</t>
  </si>
  <si>
    <t>3083-3086</t>
  </si>
  <si>
    <t>7.00nd</t>
  </si>
  <si>
    <t>14.00nd</t>
  </si>
  <si>
    <t>26.20nd</t>
  </si>
  <si>
    <t>28.70nd</t>
  </si>
  <si>
    <t>Various Stamps Overprinted "ISLAS DE JUAN FERNANDEZ" and Surcharged</t>
  </si>
  <si>
    <t>1934 -1952 Airmail - Local Motives</t>
  </si>
  <si>
    <t>1935 -1952 Airmail - Local Motives</t>
  </si>
  <si>
    <t>1936 -1952 Airmail - Local Motives</t>
  </si>
  <si>
    <t>The 400th Anniversary of Discovery of Chile</t>
  </si>
  <si>
    <t>1938 -1940 Local Motives</t>
  </si>
  <si>
    <t>1939 -1940 Local Motives</t>
  </si>
  <si>
    <t>blackish brown</t>
  </si>
  <si>
    <t>purple violet</t>
  </si>
  <si>
    <t>bluish black</t>
  </si>
  <si>
    <t>San Jose</t>
  </si>
  <si>
    <t>Airmail - Airplane Stamps Overprinted "LINEA AEREA NACIONAL"</t>
  </si>
  <si>
    <t>Airmail - Imprint of a Wing with Inscription "LAN" and Surcharged</t>
  </si>
  <si>
    <t>2p + $5.10</t>
  </si>
  <si>
    <t>1941 -1950 Airmail - Flight Images</t>
  </si>
  <si>
    <t>1942 -1945 Local Motives</t>
  </si>
  <si>
    <t>1944 -1953 Airmail - Local Motives</t>
  </si>
  <si>
    <t>1945 -1953 Airmail - Local Motives</t>
  </si>
  <si>
    <t>1946 -1953 Airmail - Local Motives</t>
  </si>
  <si>
    <t>1942 -1946 Airmail - Flight Images</t>
  </si>
  <si>
    <t>1950 -1954 Airmail</t>
  </si>
  <si>
    <t>1951 -1954 Airmail</t>
  </si>
  <si>
    <t>1951 -1955 Airmail</t>
  </si>
  <si>
    <t xml:space="preserve">blue </t>
  </si>
  <si>
    <t>Chile volc and Argentine volc</t>
  </si>
  <si>
    <t>Exchange of Visits between Argentine and Chilean Presidents</t>
  </si>
  <si>
    <t>Airmail - Aircraft without Watermark</t>
  </si>
  <si>
    <t>1m</t>
  </si>
  <si>
    <t>reddish orange</t>
  </si>
  <si>
    <t>1961 -1964 Airmail</t>
  </si>
  <si>
    <t>1960 -1961 Airmail</t>
  </si>
  <si>
    <t>Easter Island Discoveries</t>
  </si>
  <si>
    <t>The 80th Anniversary of the Occupation of Easter Island</t>
  </si>
  <si>
    <t>The 80th Anniversary of Seizure of Easter Island</t>
  </si>
  <si>
    <t>The 1st Air Service Santiago-Easter Island-Tahiti</t>
  </si>
  <si>
    <t>Inaugural LAN Flight to Tahiti, Fiji and Australia</t>
  </si>
  <si>
    <t>785-788</t>
  </si>
  <si>
    <t>International Symposium of Volcanology, Santiago de Chile</t>
  </si>
  <si>
    <t>791-794</t>
  </si>
  <si>
    <t>200e</t>
  </si>
  <si>
    <t>Map Juan Fernandez archipelago</t>
  </si>
  <si>
    <t>The 400th Anniversary of Discovery of Juan Fernandez Archipelago</t>
  </si>
  <si>
    <t>The 50th Anniversary of Chilean Police Force</t>
  </si>
  <si>
    <t>The 50th Anniversary of Chilean Air Force</t>
  </si>
  <si>
    <t>The 10th Anniversary of Regionalization</t>
  </si>
  <si>
    <t>1018-1032</t>
  </si>
  <si>
    <t>s/s 9p x15</t>
  </si>
  <si>
    <t>El Tatio geyser</t>
  </si>
  <si>
    <t>1104a</t>
  </si>
  <si>
    <t>The 20th Music Weeks, Frutillar</t>
  </si>
  <si>
    <t>Easter Island art</t>
  </si>
  <si>
    <t>Easter Island Art</t>
  </si>
  <si>
    <t>1207-1208</t>
  </si>
  <si>
    <t>s/s 60p x2</t>
  </si>
  <si>
    <t>Railway Anniversaries</t>
  </si>
  <si>
    <t>The 100th Anniversary of Incorporation of Easter Island into Chile</t>
  </si>
  <si>
    <t>1227a</t>
  </si>
  <si>
    <t>1229a</t>
  </si>
  <si>
    <t>1229b</t>
  </si>
  <si>
    <t>1226-1229</t>
  </si>
  <si>
    <t>25+20p</t>
  </si>
  <si>
    <t>Easter Island Art - Issues of 1988 Surcharged</t>
  </si>
  <si>
    <t>brownish red</t>
  </si>
  <si>
    <t>1298-1313</t>
  </si>
  <si>
    <t>Wildlife - National Parks</t>
  </si>
  <si>
    <t>America - The Natural World</t>
  </si>
  <si>
    <t>Traditional Crafts</t>
  </si>
  <si>
    <t>45+20p</t>
  </si>
  <si>
    <t>International Year of Indigenous Peoples</t>
  </si>
  <si>
    <t>150p</t>
  </si>
  <si>
    <t>The 26th Music Weeks, Frutillar</t>
  </si>
  <si>
    <t>The 150th Anniversary of German Immigration</t>
  </si>
  <si>
    <t>1765-1768</t>
  </si>
  <si>
    <t>s/s 100p x4</t>
  </si>
  <si>
    <t>Cities - The 1st Anniversary of Arica and Parinacota</t>
  </si>
  <si>
    <t>The 100th Anniversary of Frontera Region</t>
  </si>
  <si>
    <t>The 100th Anniversary of Chile-Japan Relations</t>
  </si>
  <si>
    <t>The 150th Anniversary of Capuchin Order in Chile</t>
  </si>
  <si>
    <t>The 40th Anniversary of Inter-American Development Bank</t>
  </si>
  <si>
    <t>The 200th Anniversary of Alexander von Humboldt's Exploration of South America</t>
  </si>
  <si>
    <t>Discovery of Juan Fernandez Archipelago</t>
  </si>
  <si>
    <t>s/s 360p x 8</t>
  </si>
  <si>
    <t>1896-1903</t>
  </si>
  <si>
    <t>1989-1990</t>
  </si>
  <si>
    <t>260p</t>
  </si>
  <si>
    <t>Pair 260p</t>
  </si>
  <si>
    <t>Easter Island statue and map</t>
  </si>
  <si>
    <t>Chilean Air Force Anniversaries</t>
  </si>
  <si>
    <t>1981-1984</t>
  </si>
  <si>
    <t>1303-06</t>
  </si>
  <si>
    <t>1991a</t>
  </si>
  <si>
    <t>s/s 2000p</t>
  </si>
  <si>
    <t>The 450th Anniversary of Villarrica</t>
  </si>
  <si>
    <t>2048a</t>
  </si>
  <si>
    <t>Easter Island map and statues</t>
  </si>
  <si>
    <t>The 150th Anniversary of Puerto Varas</t>
  </si>
  <si>
    <t>The 150th Anniversary of German School, Osorno</t>
  </si>
  <si>
    <t>The 100th Anniversary of Cristo Redentor or Christ the Redeemer, Statue commemorating the Delineation of Brazil-Chile Border</t>
  </si>
  <si>
    <t>400p</t>
  </si>
  <si>
    <t>Volcano chain</t>
  </si>
  <si>
    <t>The 75th Anniversary of the Under Secretary of Aviation</t>
  </si>
  <si>
    <t>America UPAEP - Saving Energy</t>
  </si>
  <si>
    <t>390p</t>
  </si>
  <si>
    <t>Chile, All Ways Surprising</t>
  </si>
  <si>
    <t>New Region of Los Rios</t>
  </si>
  <si>
    <t>New Region of Arica and Parinacota</t>
  </si>
  <si>
    <t>PUASP America - Education for All</t>
  </si>
  <si>
    <t>Volcano smoking</t>
  </si>
  <si>
    <t>Tourism - Chile Central Zone - Easter Island</t>
  </si>
  <si>
    <t>2203-2210</t>
  </si>
  <si>
    <t>s/s 390p x10</t>
  </si>
  <si>
    <t>2211-2212</t>
  </si>
  <si>
    <t>1500p</t>
  </si>
  <si>
    <t>s/s 1500p x2</t>
  </si>
  <si>
    <t>The 100th Anniversary of the Birth of Fray Francisco Valdes Subercaseaux, 1908-1982</t>
  </si>
  <si>
    <t>The 100th Anniversary of the Birth of Fray Francisco Valdes Subercaseaux, 1908-1983</t>
  </si>
  <si>
    <t>280p</t>
  </si>
  <si>
    <t>The 450th Anniversary of the Founding of the City of Osorno</t>
  </si>
  <si>
    <t>Inauguration of TAO Mini Telescope</t>
  </si>
  <si>
    <t>430p</t>
  </si>
  <si>
    <t>Cerro Chajnantor</t>
  </si>
  <si>
    <t>2364a</t>
  </si>
  <si>
    <t>3000p</t>
  </si>
  <si>
    <t>s/s 3000p</t>
  </si>
  <si>
    <t>Tourism - Views of Purranque</t>
  </si>
  <si>
    <t>Purranque</t>
  </si>
  <si>
    <t>The 85th Anniversary of the Carabineros de Chile</t>
  </si>
  <si>
    <t>310p</t>
  </si>
  <si>
    <t>The 100th Anniversary of the Arica-La Paz Railroad</t>
  </si>
  <si>
    <t>Volcano and train</t>
  </si>
  <si>
    <t>Chilean Cartography</t>
  </si>
  <si>
    <t>1000p</t>
  </si>
  <si>
    <t>America UPAEP Issue - Tourist Destinations</t>
  </si>
  <si>
    <r>
      <t>CHILE</t>
    </r>
    <r>
      <rPr>
        <sz val="9"/>
        <rFont val="Arial"/>
        <family val="2"/>
      </rPr>
      <t xml:space="preserve"> (to 2020)</t>
    </r>
  </si>
  <si>
    <t>Colombia</t>
  </si>
  <si>
    <t>Airmail - Previous Issues Overprinted "CORREO AEREO"</t>
  </si>
  <si>
    <t>Airmail - Stamp Registered Item - Previous Issue Overprinted "R"</t>
  </si>
  <si>
    <t>International Geophysical Year</t>
  </si>
  <si>
    <t>Airmail - International Geophysical Year</t>
  </si>
  <si>
    <t>Airmail - Unification of Airmail Rates - Overprinted "UNIFICADO"</t>
  </si>
  <si>
    <t>850a</t>
  </si>
  <si>
    <t>Department of the Atlantic Ocean</t>
  </si>
  <si>
    <t>Airmail - Department of the Atlantic Ocean</t>
  </si>
  <si>
    <t>970-973</t>
  </si>
  <si>
    <t>Airmail - The 200th Anniversary of the Birth of Alexander von Humboldt</t>
  </si>
  <si>
    <t>Airmail - Colombian Ecology</t>
  </si>
  <si>
    <t>Airmail - Thanks for Help after Devastation of Armero by Volcanic Eruption, 1985</t>
  </si>
  <si>
    <t>Airmail - The 450th Anniversary of Popayan City</t>
  </si>
  <si>
    <t>Airmail - The 25th Anniversary of Colombian Automobile Club</t>
  </si>
  <si>
    <t>The 500th Anniversary of Discovery of America by Columbus</t>
  </si>
  <si>
    <t>s/s 440p</t>
  </si>
  <si>
    <t>Colombian Emeralds</t>
  </si>
  <si>
    <t>Nature</t>
  </si>
  <si>
    <t>2160-2167</t>
  </si>
  <si>
    <t>Departments - Caldas</t>
  </si>
  <si>
    <t>2206-2217</t>
  </si>
  <si>
    <t>2800p</t>
  </si>
  <si>
    <t>Laguna de Guatavita</t>
  </si>
  <si>
    <t>s/s 2800p x6</t>
  </si>
  <si>
    <t>2272-2276</t>
  </si>
  <si>
    <t>Colombian Departments - Tolima</t>
  </si>
  <si>
    <t>2284-2295</t>
  </si>
  <si>
    <t>s/s 2000p x8</t>
  </si>
  <si>
    <t>s/s 2000p x12</t>
  </si>
  <si>
    <t>Colombian Department - Narino</t>
  </si>
  <si>
    <t>2298-2309</t>
  </si>
  <si>
    <t>s/s 1100p x12</t>
  </si>
  <si>
    <t>1100p</t>
  </si>
  <si>
    <t>America - Environmental Protection</t>
  </si>
  <si>
    <t>2338a</t>
  </si>
  <si>
    <t>s/s 5000p</t>
  </si>
  <si>
    <t>2351-2352</t>
  </si>
  <si>
    <t>s/s 3100p x2</t>
  </si>
  <si>
    <t>The 100th Anniversary of Caldas Department</t>
  </si>
  <si>
    <t>2349-2350</t>
  </si>
  <si>
    <t>s/s 3700p x2</t>
  </si>
  <si>
    <t>The 100th Anniversary of Huila Department</t>
  </si>
  <si>
    <t>Colombian Department - San Andres and Santa Catalina</t>
  </si>
  <si>
    <t>2355-2366</t>
  </si>
  <si>
    <t>s/s 1200p x12</t>
  </si>
  <si>
    <t>Colombian Department - Boyaca</t>
  </si>
  <si>
    <t>2413-2424</t>
  </si>
  <si>
    <t>Boyaca volcs</t>
  </si>
  <si>
    <t>The 500th Anniversary of the Discovery of the Archipelago of St Andres, Providence and St Catherine - Isla de San Andres</t>
  </si>
  <si>
    <t>2623-2631</t>
  </si>
  <si>
    <t>s/s 5900 x9</t>
  </si>
  <si>
    <t>San Andres islands</t>
  </si>
  <si>
    <t>Departments of Colombia - Guainia</t>
  </si>
  <si>
    <t>600p</t>
  </si>
  <si>
    <t>2653-2664</t>
  </si>
  <si>
    <t>s/s 600p x12</t>
  </si>
  <si>
    <t>Las Hermosas National Park</t>
  </si>
  <si>
    <t>1800p</t>
  </si>
  <si>
    <t xml:space="preserve">Las Hermosas </t>
  </si>
  <si>
    <t>The 100th Anniversary of the SGC - Colombian Geological Survey</t>
  </si>
  <si>
    <t>20000p</t>
  </si>
  <si>
    <t>Villarrica</t>
  </si>
  <si>
    <t>The 90th Anniversary of the National Federation of Coffee Growers of Colombia</t>
  </si>
  <si>
    <t>National Parks of Colombia</t>
  </si>
  <si>
    <t>3045-3054</t>
  </si>
  <si>
    <t>s/s 5000p x10</t>
  </si>
  <si>
    <t>Volcanic?</t>
  </si>
  <si>
    <t>Volcanic landscapes</t>
  </si>
  <si>
    <t>National Natural Parks of Colombia</t>
  </si>
  <si>
    <t>3172-3180</t>
  </si>
  <si>
    <t>s/s 500p x8</t>
  </si>
  <si>
    <t>3184-3193</t>
  </si>
  <si>
    <t>s/s 2000p x10</t>
  </si>
  <si>
    <t>3201-3208</t>
  </si>
  <si>
    <t>200p</t>
  </si>
  <si>
    <t>3267-3274</t>
  </si>
  <si>
    <t>s/s 200p x8</t>
  </si>
  <si>
    <r>
      <t xml:space="preserve">COLOMBIA </t>
    </r>
    <r>
      <rPr>
        <sz val="9"/>
        <rFont val="Arial"/>
        <family val="2"/>
      </rPr>
      <t>(to 2020)</t>
    </r>
  </si>
  <si>
    <r>
      <t>ECUADOR (Galapagos)</t>
    </r>
    <r>
      <rPr>
        <sz val="9"/>
        <rFont val="Arial"/>
        <family val="2"/>
      </rPr>
      <t xml:space="preserve"> (ends 1959)</t>
    </r>
  </si>
  <si>
    <t>0.50s</t>
  </si>
  <si>
    <t>1.00s</t>
  </si>
  <si>
    <t>Map Galapagos</t>
  </si>
  <si>
    <t>Iguana and rocks</t>
  </si>
  <si>
    <t>Airmail - Local Motifs</t>
  </si>
  <si>
    <t>St Cruz island</t>
  </si>
  <si>
    <t>ECUADOR (Galapagos)</t>
  </si>
  <si>
    <t>Opening of the Guayaqui-Quito Railway</t>
  </si>
  <si>
    <t>The 100th Anniversary of the Republic</t>
  </si>
  <si>
    <t>Mount Chimborazo</t>
  </si>
  <si>
    <t>The 100th Anniversary of Darwin's Visit to the Galapagos Islands</t>
  </si>
  <si>
    <t>Galapagos island</t>
  </si>
  <si>
    <t>Andean Condor over El Altar</t>
  </si>
  <si>
    <t>The 150th Anniversary of U.S. Constitution</t>
  </si>
  <si>
    <t>Airmail - Ryan B-5 Brougham over Mount Chimborazo</t>
  </si>
  <si>
    <t>Airmail - San Francisco International Exhibition</t>
  </si>
  <si>
    <t>Airmail - New York World's Fair</t>
  </si>
  <si>
    <t>1942 -1947 Mount Chimborazo</t>
  </si>
  <si>
    <t>Welcome to Henry A. Wallace, Vice-President of U.S.A. - Overprinted "BIENVENIDO - WALLACE Abril 15 - 1943"</t>
  </si>
  <si>
    <t>Issues of 1939 Overprinted "POSTAL 30 Centavos" and Surcharged</t>
  </si>
  <si>
    <t>Visit of President Juan Antonio Rios of Chile - Overprinted "LOOR A CHILE OCTUBRE 2 1945"</t>
  </si>
  <si>
    <t>571a</t>
  </si>
  <si>
    <t>Airmail - Juan de Velasco and Riobamba Irrigation Canal</t>
  </si>
  <si>
    <t>1.30s o/p</t>
  </si>
  <si>
    <t>Airmail - National Fair - Issue of 1947 Overprinted "Feria Nacional 1948 ECUADOR de hoy y del MANANA"</t>
  </si>
  <si>
    <t>The 28th Anniversary of Postal Flight in Ecuador</t>
  </si>
  <si>
    <t>Airmail - The 28th Anniversary of Postal Flight in Ecuador</t>
  </si>
  <si>
    <t>Airmail - National Education Campaign</t>
  </si>
  <si>
    <t>red/grey</t>
  </si>
  <si>
    <t>The 200th Anniversary of the Death of Pedro Vicente Maldonado</t>
  </si>
  <si>
    <t>Equatorial Line Monument</t>
  </si>
  <si>
    <t>1s o/p 'OFICIAL SPECIMEN'</t>
  </si>
  <si>
    <t>2s o/p 'OFICIAL SPECIMEN'</t>
  </si>
  <si>
    <t>5s o/p</t>
  </si>
  <si>
    <t>NL 324a</t>
  </si>
  <si>
    <t>NL 436a</t>
  </si>
  <si>
    <t>1.90s o/p 90c</t>
  </si>
  <si>
    <t>brownish olive</t>
  </si>
  <si>
    <t>Airmail - Issues of 1947 Surcharged "90 ctvs. 90"</t>
  </si>
  <si>
    <t>20c on 40c</t>
  </si>
  <si>
    <t>30c on 40c</t>
  </si>
  <si>
    <t>greyish green/violet</t>
  </si>
  <si>
    <t>Literary Campaign - Overprinted "ALFABETIZACION"</t>
  </si>
  <si>
    <t>Airmail - Surcharged 90 c</t>
  </si>
  <si>
    <t>Airmail - Douglas DC-4 over San Pablo Lake</t>
  </si>
  <si>
    <t>Airmail - The 100th Anniversary of the Birth of Jose Abel Castillo, Pioneer Aviator, 1854-1941</t>
  </si>
  <si>
    <t>Airmail - The 100th Anniversary of the Birth of Jose Abel Castillo, Pioneer Aviator, 1854-1942</t>
  </si>
  <si>
    <t>Airmail - The 100th Anniversary of the Birth of Jose Abel Castillo, Pioneer Aviator, 1854-1943</t>
  </si>
  <si>
    <t>Airmail - Carchi Cantonal Arms - Inscribed "PROVINCIA DEL CARCHI"</t>
  </si>
  <si>
    <t>Airmail - Imbabura Cantonal Arms</t>
  </si>
  <si>
    <t>Airmail - Pichincha Cantonal Arms</t>
  </si>
  <si>
    <t>Airmail - Crest of Cotopaxi Province</t>
  </si>
  <si>
    <t>Airmail - Opening of Marine Biology Station on Galapagos Islands and 15th Anniversary of UNESCO</t>
  </si>
  <si>
    <t>1080a</t>
  </si>
  <si>
    <t>Airmail - Cantonal Arms of Province of Tungurahua</t>
  </si>
  <si>
    <t>Airmail - Freedom from Hunger</t>
  </si>
  <si>
    <t>Alliance for Progress</t>
  </si>
  <si>
    <t>Previous Stamps Overprinted "RESELLO" and Surcharged</t>
  </si>
  <si>
    <t>Airmail - State Visit of President Lanusse of Argentine Republic</t>
  </si>
  <si>
    <t>Airmail - The 150th Anniversary of Battle of Pichincha</t>
  </si>
  <si>
    <t>Birds of the Galapagos Islands</t>
  </si>
  <si>
    <t>Airmail - Galapagos Islands</t>
  </si>
  <si>
    <t>13.60s</t>
  </si>
  <si>
    <t>Galapagos view</t>
  </si>
  <si>
    <t>s/s 10s</t>
  </si>
  <si>
    <t>Airmail - The 25th Anniversary of Extension to 200-mile Offshore Limit</t>
  </si>
  <si>
    <t>Galapagos Islands</t>
  </si>
  <si>
    <t>2082-2085</t>
  </si>
  <si>
    <t>International Decade for the Reduction of Natural Disasters - Ecuador Civil Defence Organization</t>
  </si>
  <si>
    <t>The 75th Anniversary of Ecuadorean Air Force</t>
  </si>
  <si>
    <t>Chimborazo, Air Force</t>
  </si>
  <si>
    <t>2600s</t>
  </si>
  <si>
    <t>The 66th Anniversary of Ecuador Flying Club</t>
  </si>
  <si>
    <t>400s</t>
  </si>
  <si>
    <t>600s</t>
  </si>
  <si>
    <t>800s</t>
  </si>
  <si>
    <t>International Mining Congress, Cuenca - Minerals</t>
  </si>
  <si>
    <t>The 5th Anniversary of South Pacific Commission</t>
  </si>
  <si>
    <t>The 200th Anniversary of the Rebuilding of Riobamba</t>
  </si>
  <si>
    <t>The 50th International Flower and Fruit Festival</t>
  </si>
  <si>
    <t>Tourism - Introduction of New Emblem for Ecuador</t>
  </si>
  <si>
    <t>UNESCO World Heritage Sites - Galapagos Islands</t>
  </si>
  <si>
    <t>2603-2607</t>
  </si>
  <si>
    <t>Animal Welfare Organization FRAPZOO - Andean Condor</t>
  </si>
  <si>
    <t>s/s 1.00$</t>
  </si>
  <si>
    <t>Endangered Species - Andean Condor</t>
  </si>
  <si>
    <t>1502-09</t>
  </si>
  <si>
    <t>Banos State, Center for Eco-Tourism</t>
  </si>
  <si>
    <t>Volcano, Andean region</t>
  </si>
  <si>
    <t>Tourism - Chimborazo Province</t>
  </si>
  <si>
    <t>Galapagos view and bird</t>
  </si>
  <si>
    <t>Ibero-American Tourism and the Environment Conference - Galapagos Islands Fauna</t>
  </si>
  <si>
    <t>The 2nd International Mountain Peoples' Meeting</t>
  </si>
  <si>
    <t>The 25th Anniversary of Galapagos Islands' UNESCO World Heritage Site Status</t>
  </si>
  <si>
    <t>3.75$</t>
  </si>
  <si>
    <t>Promotion of Tourism</t>
  </si>
  <si>
    <t>Highlands Ranch Community Association</t>
  </si>
  <si>
    <t>History of Ecuadorian Armed Forces</t>
  </si>
  <si>
    <t>El Cisne</t>
  </si>
  <si>
    <t>Images of El Cisne</t>
  </si>
  <si>
    <t>Crest of Carchi Province</t>
  </si>
  <si>
    <t>Imbabura </t>
  </si>
  <si>
    <t>The 400th Anniversary of the Founding of the City of San Miguel de Ibarra</t>
  </si>
  <si>
    <t>s/s $2.50</t>
  </si>
  <si>
    <t>Otavalo, City of Tourism</t>
  </si>
  <si>
    <t>Eruptions of Tungurahua Volcano</t>
  </si>
  <si>
    <t>3076-3077</t>
  </si>
  <si>
    <t>s/s $1 x2</t>
  </si>
  <si>
    <t>Pair $1</t>
  </si>
  <si>
    <t>Fauna of Galapagos Island</t>
  </si>
  <si>
    <t>30c strip of 5</t>
  </si>
  <si>
    <t>3089-3093</t>
  </si>
  <si>
    <t>Pirates of the Galapagos Islands and Gulf of Guayaquil</t>
  </si>
  <si>
    <t>The 80th Anniversary of Industry and Chamber of Commerce of Tungurahua</t>
  </si>
  <si>
    <t>The 80th Anniversary of Administrative Authority for Control of the Judiciary</t>
  </si>
  <si>
    <t>Proclamation of New Constitution</t>
  </si>
  <si>
    <t>The 90th Anniversary of International Friendship with Japan</t>
  </si>
  <si>
    <t>Tourism - Self Adhesive</t>
  </si>
  <si>
    <t>The 100th Anniversary of Friendship with China</t>
  </si>
  <si>
    <t>The 200th Anniversary of the Birth of Charles Darwin, 1809-1882</t>
  </si>
  <si>
    <t>La Cumbre and Map of Galapagos Islands</t>
  </si>
  <si>
    <t>Tourism - Provinces of Ecuador</t>
  </si>
  <si>
    <t>The 150th Anniversary of Tungurahua Province</t>
  </si>
  <si>
    <t>3345-3347</t>
  </si>
  <si>
    <t>strip3 25c</t>
  </si>
  <si>
    <t>America UPAEP - National Symbols</t>
  </si>
  <si>
    <t>Tourism - Diversity of Ecuador</t>
  </si>
  <si>
    <t>Nature of the Galapagos Islands - Self Adhesive Stamps</t>
  </si>
  <si>
    <t>3372-3379</t>
  </si>
  <si>
    <t>s/s x8</t>
  </si>
  <si>
    <t>3380-3387</t>
  </si>
  <si>
    <t>Disaster Reduction</t>
  </si>
  <si>
    <t>3510-3517</t>
  </si>
  <si>
    <t>Galapagos views</t>
  </si>
  <si>
    <t>America UPAEP - Myths &amp; Legends</t>
  </si>
  <si>
    <t>3564-3571</t>
  </si>
  <si>
    <t>3593-3600</t>
  </si>
  <si>
    <t>3601-3608</t>
  </si>
  <si>
    <t>Galapagos volcano</t>
  </si>
  <si>
    <t>Turtles - Lonesome George, 1910-2013</t>
  </si>
  <si>
    <t>Galapagos rocks and tortoise</t>
  </si>
  <si>
    <t>Active Volcanoes</t>
  </si>
  <si>
    <t>Condor - Joint Issue with Qatar</t>
  </si>
  <si>
    <t>National Stamp Exhibition - EXPO AFE 150 AÑOS</t>
  </si>
  <si>
    <t>3771-3795</t>
  </si>
  <si>
    <t>Tourism - All You Need is Ecuador</t>
  </si>
  <si>
    <t>The 50th Anniversary of the Intisana School</t>
  </si>
  <si>
    <t>French Geodesic Mission</t>
  </si>
  <si>
    <t>Guaranda Carnival</t>
  </si>
  <si>
    <t>Darwin and Wolf Sanctuary</t>
  </si>
  <si>
    <t>3911-3918</t>
  </si>
  <si>
    <t>Volcanoes of Ecuador</t>
  </si>
  <si>
    <t>Corazon</t>
  </si>
  <si>
    <t>Cotacachi</t>
  </si>
  <si>
    <t>Ecuador - A green Destination</t>
  </si>
  <si>
    <t>Volcano symbol</t>
  </si>
  <si>
    <t>3974-3981</t>
  </si>
  <si>
    <t>The 50th Anniversary of the Cotacachi Cayapas Ecological Reserve</t>
  </si>
  <si>
    <t>4004-4011</t>
  </si>
  <si>
    <t>Ethnohistoric Museum of Handicrafts</t>
  </si>
  <si>
    <t>Tourism - Ecuador Live</t>
  </si>
  <si>
    <t>4119-4126</t>
  </si>
  <si>
    <t>4127-4134</t>
  </si>
  <si>
    <t>Copahue </t>
  </si>
  <si>
    <t>Tourism - Lake Agrio</t>
  </si>
  <si>
    <t>4158-4165</t>
  </si>
  <si>
    <r>
      <t xml:space="preserve">ECUADOR </t>
    </r>
    <r>
      <rPr>
        <sz val="9"/>
        <rFont val="Arial"/>
        <family val="2"/>
      </rPr>
      <t>(to 2020)</t>
    </r>
  </si>
  <si>
    <t>Ecuador</t>
  </si>
  <si>
    <r>
      <t xml:space="preserve">FALKLAND IS. </t>
    </r>
    <r>
      <rPr>
        <sz val="9"/>
        <rFont val="Arial"/>
        <family val="2"/>
      </rPr>
      <t>(to 2020)</t>
    </r>
  </si>
  <si>
    <t>Falkland Islands</t>
  </si>
  <si>
    <t>Fauna</t>
  </si>
  <si>
    <t>Fauna - Issues of 1963 Surcharged</t>
  </si>
  <si>
    <t>Issues of 1963 &amp; 1971 Surcharged</t>
  </si>
  <si>
    <t>Captain Cook's Voyages</t>
  </si>
  <si>
    <r>
      <t xml:space="preserve">SOUTH GEORGIA </t>
    </r>
    <r>
      <rPr>
        <sz val="9"/>
        <rFont val="Arial"/>
        <family val="2"/>
      </rPr>
      <t>(ends 1979)</t>
    </r>
  </si>
  <si>
    <t>Sth Georgia</t>
  </si>
  <si>
    <t>Antarctica</t>
  </si>
  <si>
    <t>Sth Orkneys</t>
  </si>
  <si>
    <t>Sth Shetlands</t>
  </si>
  <si>
    <t>The 40th Anniversary of the Accession of Queen Elizabeth II</t>
  </si>
  <si>
    <t>Zavodovski Island</t>
  </si>
  <si>
    <t>SOUTH GEORGIA &amp; Sth Sandwich Is</t>
  </si>
  <si>
    <r>
      <t xml:space="preserve">SOUTH GEORGIA &amp; Sth Sandwich Is </t>
    </r>
    <r>
      <rPr>
        <sz val="9"/>
        <rFont val="Arial"/>
        <family val="2"/>
      </rPr>
      <t>(to 2020)</t>
    </r>
  </si>
  <si>
    <r>
      <t xml:space="preserve">FALKLAND IS. DEP </t>
    </r>
    <r>
      <rPr>
        <sz val="9"/>
        <rFont val="Arial"/>
        <family val="2"/>
      </rPr>
      <t>(ends 1985)</t>
    </r>
  </si>
  <si>
    <t>1980 -1985 Landscapes</t>
  </si>
  <si>
    <t>The 200th Anniversary of Manned Flight</t>
  </si>
  <si>
    <t>French Guiana</t>
  </si>
  <si>
    <t>French Guyane</t>
  </si>
  <si>
    <t>Kaieteur Falls</t>
  </si>
  <si>
    <t>British Guiana Postage Stamps Overprinted "GUYANA INDEPENDENCE 1966"</t>
  </si>
  <si>
    <t>brownish red/ultramarine</t>
  </si>
  <si>
    <t>Independence - British Guiana Postage Stamps Overprinted "GUYANA INDEPENDENCE 1966"</t>
  </si>
  <si>
    <t>The 1st Anniversary of "CARIFTA"</t>
  </si>
  <si>
    <t>Map of Caribbean</t>
  </si>
  <si>
    <t>The 10th Anniversary of Republic</t>
  </si>
  <si>
    <t>Previous Stamps</t>
  </si>
  <si>
    <t>Various Stamps - Others Surcharged</t>
  </si>
  <si>
    <t>Various Stamps Overprinted or Surcharged</t>
  </si>
  <si>
    <t>3618-3629</t>
  </si>
  <si>
    <t>s/s $250</t>
  </si>
  <si>
    <t>The 100th Anniversary of Sierra Club, Environmental Protection Society, 1992 - Endangered Species</t>
  </si>
  <si>
    <t>s/s $70 x6</t>
  </si>
  <si>
    <t>4153-4158</t>
  </si>
  <si>
    <t>4159-4167</t>
  </si>
  <si>
    <t>s/s $70 x9</t>
  </si>
  <si>
    <t>5027-5038</t>
  </si>
  <si>
    <t>s/s $35 x12</t>
  </si>
  <si>
    <t>5054-5065</t>
  </si>
  <si>
    <t>Exploration of the Deep Sea</t>
  </si>
  <si>
    <t>5355-5369</t>
  </si>
  <si>
    <t>The 200th Anniversary of the Birth of Hiroshige - "One Hundred Famous Views of Edo"</t>
  </si>
  <si>
    <t>5563-5568</t>
  </si>
  <si>
    <t>s/s $80 x6</t>
  </si>
  <si>
    <t>s/s $300</t>
  </si>
  <si>
    <t>The 200th Anniversary of the Birth of Hiroshige</t>
  </si>
  <si>
    <t>5531-5535</t>
  </si>
  <si>
    <t>5536-5540</t>
  </si>
  <si>
    <t>6156-6161</t>
  </si>
  <si>
    <t>Japanese Animated Series "Hello Kitty"</t>
  </si>
  <si>
    <t>National Stamp Exhibition "VEGASPEX 2001" - Las Vegas, Nevada, USA - Prehistoric Animals</t>
  </si>
  <si>
    <t>6863-6868</t>
  </si>
  <si>
    <t>The 30th Anniversary of Diplomatic Relations with Republic of China</t>
  </si>
  <si>
    <t>International Year of Freshwater</t>
  </si>
  <si>
    <t>7145-7147</t>
  </si>
  <si>
    <t>s/s $200 x3</t>
  </si>
  <si>
    <t>s/s $200 x4</t>
  </si>
  <si>
    <t>6991-6994</t>
  </si>
  <si>
    <t>International Year of Mountains, 2002</t>
  </si>
  <si>
    <t>The 150th Anniversary of Guyana</t>
  </si>
  <si>
    <t>s/s $400</t>
  </si>
  <si>
    <t>Kaieteur Falls stamp on stamp</t>
  </si>
  <si>
    <t>Cricket World Cup, Antigua, Barbados, Grenada, Guyana, Jamaica, St Kitts, St Lucia, St Vincent and Trinidad</t>
  </si>
  <si>
    <t>s/s $500</t>
  </si>
  <si>
    <t>UNESCO World Heritage Sites of the Americas</t>
  </si>
  <si>
    <t>First Postage Stamps of the United Nations Member States</t>
  </si>
  <si>
    <t>8455-8460</t>
  </si>
  <si>
    <t>s/s $2.50 x6</t>
  </si>
  <si>
    <t>Five peaks of Nicaragua stamp on stamp</t>
  </si>
  <si>
    <t>8479-8484</t>
  </si>
  <si>
    <t>FUN FACTS</t>
  </si>
  <si>
    <t>Gizo or Tulagi stamp on stamp</t>
  </si>
  <si>
    <t>Wildlife of the Galapagos</t>
  </si>
  <si>
    <t>s/s $250 x6</t>
  </si>
  <si>
    <t>8766-8771</t>
  </si>
  <si>
    <t>Landmarks of Guyana</t>
  </si>
  <si>
    <t>8809-8811</t>
  </si>
  <si>
    <t>s/s $300-$500 x3</t>
  </si>
  <si>
    <r>
      <t>GUYANA</t>
    </r>
    <r>
      <rPr>
        <sz val="9"/>
        <rFont val="Arial"/>
        <family val="2"/>
      </rPr>
      <t xml:space="preserve"> (to 2020)</t>
    </r>
  </si>
  <si>
    <t>Airmail - Events in Japan - World's Fair Osaka, Winter Olympic Games - Sapporo, Japan (1972) - Paintings from the National Museum in Tokyo</t>
  </si>
  <si>
    <t>Airmail - Winter Olympic Games - Sapporo, Japan (1972) - Japanese Paintings</t>
  </si>
  <si>
    <t>18.15g</t>
  </si>
  <si>
    <t>Visit of the Presidents of Argentina, Bolivia and Brazil in Paraguay</t>
  </si>
  <si>
    <t>Potosi, coat of arms bolivia</t>
  </si>
  <si>
    <t>0.25g</t>
  </si>
  <si>
    <t>Airmail - Visit of the Presidents of Argentina, Bolivia and Brazil in Paraguay</t>
  </si>
  <si>
    <t>s/s 23.40g</t>
  </si>
  <si>
    <t>Visit of the President of Paraguay in Japan</t>
  </si>
  <si>
    <t>Airmail - The 250th Anniversary of the Birth of James Cook, 1728-1779 and the 200th Anniversary of the Discovery of Hawaii</t>
  </si>
  <si>
    <t>s/s 25g</t>
  </si>
  <si>
    <r>
      <t xml:space="preserve">PARAGUAY </t>
    </r>
    <r>
      <rPr>
        <sz val="9"/>
        <rFont val="Arial"/>
        <family val="2"/>
      </rPr>
      <t>(to 2020)</t>
    </r>
  </si>
  <si>
    <t>Paraguay</t>
  </si>
  <si>
    <t>The 1st Anniversary of Constitutional Government</t>
  </si>
  <si>
    <t>Airmail - The 400th Anniversary of Founding of Lima</t>
  </si>
  <si>
    <t>Airmail - Overprinted "Habilitado" and Surcharged</t>
  </si>
  <si>
    <t>5c + 0.25s</t>
  </si>
  <si>
    <t>2c + 0.05s</t>
  </si>
  <si>
    <t>1945 -1947 Various Stamps with Imprint "Columbian Bank Note Co."</t>
  </si>
  <si>
    <t>1949 -1951 Various Stamps</t>
  </si>
  <si>
    <t>Airmail - The 75th Anniversary of U.P.U. - Unissued Stamps inscribed "VI CONGRESO DE LA UNION POSTAL DE LAS AMREICAS Y ESPANA-1949" Overprinted "U.P.U. 1874-1949"</t>
  </si>
  <si>
    <t>Airmail - The 50th Anniversary of the Discovery of the Inca City of Machu Picchu</t>
  </si>
  <si>
    <t>593-594</t>
  </si>
  <si>
    <t>s/s 5s-10s x2</t>
  </si>
  <si>
    <t>Volcanoes of Peru?</t>
  </si>
  <si>
    <t>Agrarian Reform Decree</t>
  </si>
  <si>
    <t>764-768</t>
  </si>
  <si>
    <t>Airmail - "Landscapes and Cities"</t>
  </si>
  <si>
    <t>6.50s</t>
  </si>
  <si>
    <t>Airmail - Andean Pact Communications Ministers' Meeting, Cali, Colombia</t>
  </si>
  <si>
    <t>World Tourism Conference, Manila</t>
  </si>
  <si>
    <t>9i</t>
  </si>
  <si>
    <t>The 75th Anniversary of Discovery of Machu Picchu</t>
  </si>
  <si>
    <t>1100i</t>
  </si>
  <si>
    <t>Huascaran National Park</t>
  </si>
  <si>
    <t>The 120th Anniversary of Diplomatic Relations and Peace, Friendship, Commerce and Navigation Treaty with Japan</t>
  </si>
  <si>
    <t>The 25th Anniversary of Peruvian Folklore Centre or CENDAF</t>
  </si>
  <si>
    <t>2.70s</t>
  </si>
  <si>
    <t>3.30s</t>
  </si>
  <si>
    <t>Scheelite</t>
  </si>
  <si>
    <t>Fossil</t>
  </si>
  <si>
    <t>Winning Entries in Students' Painting Competition</t>
  </si>
  <si>
    <t>3.20s</t>
  </si>
  <si>
    <t>Chalcopyrite</t>
  </si>
  <si>
    <t>Mineral 'Piragirita'</t>
  </si>
  <si>
    <t>4.80s</t>
  </si>
  <si>
    <t>Mineral 'Oropimente'</t>
  </si>
  <si>
    <t>Mineral 'Rodocrosita'</t>
  </si>
  <si>
    <t>1907-1908</t>
  </si>
  <si>
    <t>s/s 4s x2</t>
  </si>
  <si>
    <t>World Heritage Site - Machu Picchu</t>
  </si>
  <si>
    <t>Inter-American Development Bank Governors' Assembly Annual Reunion</t>
  </si>
  <si>
    <t>Banos del Inca hotsprings</t>
  </si>
  <si>
    <t>Tourism - Banos del Inca</t>
  </si>
  <si>
    <t>s/s 7s</t>
  </si>
  <si>
    <t>The 470th Anniversary of Founding of Jauja</t>
  </si>
  <si>
    <t>Volcanoes of Arequipa</t>
  </si>
  <si>
    <t>2037-2039</t>
  </si>
  <si>
    <t>Hubnerite</t>
  </si>
  <si>
    <t>Minerals of Peru</t>
  </si>
  <si>
    <t>The 35th Anniversary of Diplomatic Relations between Peru and Peoples Republic of China</t>
  </si>
  <si>
    <t>Coricancha temple</t>
  </si>
  <si>
    <t>Archeology - Inca Temples</t>
  </si>
  <si>
    <t>New Seven Wonders of the World</t>
  </si>
  <si>
    <t>2283-2289</t>
  </si>
  <si>
    <t>s/s 2.50s-10.50s x7</t>
  </si>
  <si>
    <t>Archeology</t>
  </si>
  <si>
    <t>s/s 10.50s</t>
  </si>
  <si>
    <t>Cotahuasi canyon</t>
  </si>
  <si>
    <t>Canyons of Peru</t>
  </si>
  <si>
    <t>Colca canyon</t>
  </si>
  <si>
    <t>Pato canyon</t>
  </si>
  <si>
    <t>The 100th Anniversary of the Discovery of Machu Picchu</t>
  </si>
  <si>
    <t>s/s 7.80s</t>
  </si>
  <si>
    <t>Numismatics</t>
  </si>
  <si>
    <t>5.80s</t>
  </si>
  <si>
    <t>The 50th Anniversary of Diplomatic Relations with India</t>
  </si>
  <si>
    <t>3.60s</t>
  </si>
  <si>
    <t>The 50th Anniversary of Diplomatic Relations with South Korea</t>
  </si>
  <si>
    <t>Seongsan Ilchulbong &amp; Machu Picchu</t>
  </si>
  <si>
    <t>Machu Picchu &amp; Seongsan Ilchulbong</t>
  </si>
  <si>
    <t>The 140th Anniversary of Diplomatic Relations with Japan</t>
  </si>
  <si>
    <t>Minerals - Benavidesite</t>
  </si>
  <si>
    <t>Benavidesite</t>
  </si>
  <si>
    <t>The 45th Anniversary of Diplomatic Relations with Russia</t>
  </si>
  <si>
    <t>Inca Walls in Cusco</t>
  </si>
  <si>
    <t>Cusco rock walls</t>
  </si>
  <si>
    <t>Temple of Tambomachay</t>
  </si>
  <si>
    <t>Tambomachay rock walls</t>
  </si>
  <si>
    <t>9s</t>
  </si>
  <si>
    <t>The 30th Anniversary of Diplomatic Relations with Malaysia</t>
  </si>
  <si>
    <t>The 45th Anniversary of Diplomatic Relations with China</t>
  </si>
  <si>
    <t>Tourism - Ancash</t>
  </si>
  <si>
    <t>2795-2798</t>
  </si>
  <si>
    <t>s/s 3s x4</t>
  </si>
  <si>
    <t>Casmo archaeology</t>
  </si>
  <si>
    <t>Mineral 'Plata'</t>
  </si>
  <si>
    <t>Historical Ties - Joint Issue with the Dominican Republic</t>
  </si>
  <si>
    <t>2815-2816</t>
  </si>
  <si>
    <t>s/s 10s x2</t>
  </si>
  <si>
    <t>The 10th World Potato Congress - Cusco, Peru</t>
  </si>
  <si>
    <t>2845-2846</t>
  </si>
  <si>
    <t>strip of 2 4s</t>
  </si>
  <si>
    <t>Definitive - Machu Picchu</t>
  </si>
  <si>
    <r>
      <t>PERU</t>
    </r>
    <r>
      <rPr>
        <sz val="9"/>
        <rFont val="Arial"/>
        <family val="2"/>
      </rPr>
      <t xml:space="preserve"> (to 2020)</t>
    </r>
  </si>
  <si>
    <t>Suriname</t>
  </si>
  <si>
    <t>Uruguay</t>
  </si>
  <si>
    <t>International Year of Chemistry</t>
  </si>
  <si>
    <t>World Fair "EXPO '70" - Osaka, Japan</t>
  </si>
  <si>
    <t>Uruguayan Mineralogy</t>
  </si>
  <si>
    <t>Uruguayan Quality Exports</t>
  </si>
  <si>
    <t>400np</t>
  </si>
  <si>
    <t>Diplomatic Relations with Nicaragua</t>
  </si>
  <si>
    <t>3385a</t>
  </si>
  <si>
    <t>s/s 45p</t>
  </si>
  <si>
    <r>
      <t>URUGUAY</t>
    </r>
    <r>
      <rPr>
        <sz val="9"/>
        <rFont val="Arial"/>
        <family val="2"/>
      </rPr>
      <t xml:space="preserve"> (to 2020)</t>
    </r>
  </si>
  <si>
    <t>Venezuala</t>
  </si>
  <si>
    <t>VENEZUALA</t>
  </si>
  <si>
    <t>1700b</t>
  </si>
  <si>
    <t>Friendship with Iran - Mountains</t>
  </si>
  <si>
    <r>
      <t xml:space="preserve">VENEZUALA </t>
    </r>
    <r>
      <rPr>
        <sz val="9"/>
        <rFont val="Arial"/>
        <family val="2"/>
      </rPr>
      <t>(to 2018)</t>
    </r>
  </si>
  <si>
    <t>s/s 35p x16</t>
  </si>
  <si>
    <t>60C</t>
  </si>
  <si>
    <t>Arms of Imbabura</t>
  </si>
  <si>
    <t>Risk Regional Platform</t>
  </si>
  <si>
    <t>Galapagos tortoise</t>
  </si>
  <si>
    <t>85-88</t>
  </si>
  <si>
    <t>Volcano crater lake</t>
  </si>
  <si>
    <t>Kalaallit Nunaata</t>
  </si>
  <si>
    <t>Hafnia '87</t>
  </si>
  <si>
    <t>Etna &amp; Taormina</t>
  </si>
  <si>
    <t>2607a</t>
  </si>
  <si>
    <t>330f</t>
  </si>
  <si>
    <t>The 3rd World Conference on Disaster Risk Reduction - Sendai City, Japan</t>
  </si>
  <si>
    <t>865-866</t>
  </si>
  <si>
    <t>789a</t>
  </si>
  <si>
    <t>20l o/p 'AMG-FTT</t>
  </si>
  <si>
    <t>FDC 459l</t>
  </si>
  <si>
    <t>547-548</t>
  </si>
  <si>
    <t>s/s 0.68€ x2</t>
  </si>
  <si>
    <t>Hill slopes</t>
  </si>
  <si>
    <t>EUROPA Stamps - Forests</t>
  </si>
  <si>
    <t>4539a</t>
  </si>
  <si>
    <t>FDC 90l</t>
  </si>
  <si>
    <t>AFGHANISTAN</t>
  </si>
  <si>
    <t>Afghanistan</t>
  </si>
  <si>
    <t>Motorcycles</t>
  </si>
  <si>
    <r>
      <t>AFGHANISTAN</t>
    </r>
    <r>
      <rPr>
        <sz val="9"/>
        <rFont val="Arial"/>
        <family val="2"/>
      </rPr>
      <t xml:space="preserve"> (to 2020)</t>
    </r>
  </si>
  <si>
    <t>Azerbaijan</t>
  </si>
  <si>
    <r>
      <t>NAGORNO KARABAKH</t>
    </r>
    <r>
      <rPr>
        <sz val="9"/>
        <rFont val="Arial"/>
        <family val="2"/>
      </rPr>
      <t xml:space="preserve"> (to 2020)</t>
    </r>
  </si>
  <si>
    <t>NAGORNO KARABAKH</t>
  </si>
  <si>
    <t>174-181</t>
  </si>
  <si>
    <t>s/s 100d x8</t>
  </si>
  <si>
    <t>Armenia, Azerbaijan, Georgia, Turkey</t>
  </si>
  <si>
    <t>TRANSCAUCASIAN FED. REP.</t>
  </si>
  <si>
    <t>40000r</t>
  </si>
  <si>
    <t>75000r</t>
  </si>
  <si>
    <t>100000r</t>
  </si>
  <si>
    <t>150000r</t>
  </si>
  <si>
    <t>200000r</t>
  </si>
  <si>
    <t>300000r</t>
  </si>
  <si>
    <t>350000r</t>
  </si>
  <si>
    <t>500000r</t>
  </si>
  <si>
    <t>dull brown</t>
  </si>
  <si>
    <t>No. 23-24 Diagonally Surcharged</t>
  </si>
  <si>
    <t>700000r on 40000r</t>
  </si>
  <si>
    <t>700000r on 75000r</t>
  </si>
  <si>
    <t>Ararat - Value in Kopek</t>
  </si>
  <si>
    <t>bluish grey</t>
  </si>
  <si>
    <t>AZERBAIJAN</t>
  </si>
  <si>
    <t>500m on 5m</t>
  </si>
  <si>
    <t>500m on 10m</t>
  </si>
  <si>
    <t>500m on 15m</t>
  </si>
  <si>
    <t>500m on 20m</t>
  </si>
  <si>
    <t>Epidote calcite</t>
  </si>
  <si>
    <t>Laumontite</t>
  </si>
  <si>
    <t>Andrasite</t>
  </si>
  <si>
    <t>Anmethyst</t>
  </si>
  <si>
    <t>Minerals Stamps of 1994 Surcharged</t>
  </si>
  <si>
    <t>5m</t>
  </si>
  <si>
    <t>10m</t>
  </si>
  <si>
    <t>15m</t>
  </si>
  <si>
    <t>20m</t>
  </si>
  <si>
    <t>3000m</t>
  </si>
  <si>
    <t>Ilandag (Snake Mountain)</t>
  </si>
  <si>
    <t>Nakhichevan</t>
  </si>
  <si>
    <t>The 150th Anniversary of the Birth of Molla Cuma, Singer</t>
  </si>
  <si>
    <t>500m</t>
  </si>
  <si>
    <t>Volcanoes?</t>
  </si>
  <si>
    <t>Nakhichevan AR</t>
  </si>
  <si>
    <t>The 90th Anniversary of the Nakhchivan Autonomous Republic</t>
  </si>
  <si>
    <t>Nature of Azerbaijan</t>
  </si>
  <si>
    <t>Mudpool</t>
  </si>
  <si>
    <t>Volcano aerial photo</t>
  </si>
  <si>
    <t>Azerbaijan from Space</t>
  </si>
  <si>
    <t>Nakhchivan - Capital of Islamic Culture</t>
  </si>
  <si>
    <t>50q</t>
  </si>
  <si>
    <t>Nakhichevan Views - Mt. Ilandag</t>
  </si>
  <si>
    <t>Nakhichevan Nature - Mountains</t>
  </si>
  <si>
    <t>1500-1509</t>
  </si>
  <si>
    <r>
      <t xml:space="preserve">BANGLADESH </t>
    </r>
    <r>
      <rPr>
        <sz val="9"/>
        <rFont val="Arial"/>
        <family val="2"/>
      </rPr>
      <t>(to 2020)</t>
    </r>
  </si>
  <si>
    <t>BANGLADESH</t>
  </si>
  <si>
    <t>Bangladesh</t>
  </si>
  <si>
    <t>International Stamp Exhibition PHILANIPPON '11 - Japan</t>
  </si>
  <si>
    <t>10t</t>
  </si>
  <si>
    <t>1086a</t>
  </si>
  <si>
    <t>s/s 10t x5</t>
  </si>
  <si>
    <t>Brunei</t>
  </si>
  <si>
    <t>Cambodia</t>
  </si>
  <si>
    <t>CAMBODIA</t>
  </si>
  <si>
    <t>900r</t>
  </si>
  <si>
    <t>s/s 5400r</t>
  </si>
  <si>
    <r>
      <t>CAMBODIA</t>
    </r>
    <r>
      <rPr>
        <sz val="9"/>
        <rFont val="Arial"/>
        <family val="2"/>
      </rPr>
      <t xml:space="preserve"> (to 2019)</t>
    </r>
  </si>
  <si>
    <t>The 4th Anniversary of the Puppet Government at Nanking</t>
  </si>
  <si>
    <t>the 5th Anniversary of the Puppet Government at Nanking - No. 101-104 Surcharged</t>
  </si>
  <si>
    <t>CHINA (Japanese Occ in Central China)</t>
  </si>
  <si>
    <t>Signing of Chinese-Japanese Treaty of Peace and Friendship</t>
  </si>
  <si>
    <t>Chinese-Japanese Youth Friendship Festival</t>
  </si>
  <si>
    <t>The 20th Anniversary of Normalization of Diplomatic Relations with Japan</t>
  </si>
  <si>
    <t>Changbai Mountains</t>
  </si>
  <si>
    <t>The 4th All-China Philatelic Federation Congress, Beijing</t>
  </si>
  <si>
    <t>Jingpo Lake, Heilonjiang</t>
  </si>
  <si>
    <t>2986-2989</t>
  </si>
  <si>
    <t>Yandang Mountain</t>
  </si>
  <si>
    <t>Wudalianchi National Park, Heilongjiang Province</t>
  </si>
  <si>
    <t>Geothermal Park in Tengchong, Yunnan Province</t>
  </si>
  <si>
    <t>Tengchong geothermal field</t>
  </si>
  <si>
    <r>
      <t>CHINA</t>
    </r>
    <r>
      <rPr>
        <sz val="9"/>
        <rFont val="Arial"/>
        <family val="2"/>
      </rPr>
      <t xml:space="preserve"> (to 2020)</t>
    </r>
  </si>
  <si>
    <t>Georgia</t>
  </si>
  <si>
    <t>8f</t>
  </si>
  <si>
    <t>Cinnabar</t>
  </si>
  <si>
    <t>Wolframite</t>
  </si>
  <si>
    <t>Emeishan</t>
  </si>
  <si>
    <t>Landscapes of Mount Emei Shan</t>
  </si>
  <si>
    <t>Mt Wuyi</t>
  </si>
  <si>
    <t>Mount Wuyi</t>
  </si>
  <si>
    <t>Mt Wuyi and raft</t>
  </si>
  <si>
    <r>
      <t>GEORGIA</t>
    </r>
    <r>
      <rPr>
        <sz val="9"/>
        <rFont val="Arial"/>
        <family val="2"/>
      </rPr>
      <t xml:space="preserve"> (to 2020)</t>
    </r>
  </si>
  <si>
    <t>139-147</t>
  </si>
  <si>
    <t>s/s 15t x9</t>
  </si>
  <si>
    <t>276-284</t>
  </si>
  <si>
    <t>Agate with amethyst</t>
  </si>
  <si>
    <t>Kazbeg</t>
  </si>
  <si>
    <t>EUROPA Stamps - Visit Georgia</t>
  </si>
  <si>
    <t>608-619</t>
  </si>
  <si>
    <t>s/s 0.1l-3.0l x12</t>
  </si>
  <si>
    <t>National Heroes - Zhiuli Shartava, 1944-1993</t>
  </si>
  <si>
    <t>s/s 2.40l</t>
  </si>
  <si>
    <t>Mountains in Hong Kong</t>
  </si>
  <si>
    <t>Hong Kong Port, Past and Present</t>
  </si>
  <si>
    <t>2300a</t>
  </si>
  <si>
    <t>Hoh Xil</t>
  </si>
  <si>
    <t>World Heritage in China - Qinghai Hoh Xil</t>
  </si>
  <si>
    <t>1900-1903</t>
  </si>
  <si>
    <t>s/s $10-$50 x4</t>
  </si>
  <si>
    <t>Sharp Island</t>
  </si>
  <si>
    <t>High Island</t>
  </si>
  <si>
    <t>Lai Chi Chong</t>
  </si>
  <si>
    <t>Pak Sha Tau Tsui</t>
  </si>
  <si>
    <t>Definitives - Landscapes of Hong Kong</t>
  </si>
  <si>
    <t>Various volcanic features</t>
  </si>
  <si>
    <t>1888-1899</t>
  </si>
  <si>
    <t>Basalt Island</t>
  </si>
  <si>
    <t>Po Pin Chau</t>
  </si>
  <si>
    <t>High Island Reservoir East Dam</t>
  </si>
  <si>
    <t>s/s 10c-$5 x12</t>
  </si>
  <si>
    <t>Geology of Hong Kong</t>
  </si>
  <si>
    <t>1084-1087</t>
  </si>
  <si>
    <t>1515a</t>
  </si>
  <si>
    <t>Huanglong thermal pools</t>
  </si>
  <si>
    <t>China's Sights</t>
  </si>
  <si>
    <t>1687-1695</t>
  </si>
  <si>
    <t>s/s $2.40 x10</t>
  </si>
  <si>
    <t>Mainland Scenery - New Values</t>
  </si>
  <si>
    <t>Hiking Trails - The Lantau Trail</t>
  </si>
  <si>
    <t>2022-2033</t>
  </si>
  <si>
    <t>s/s $1.70 x12</t>
  </si>
  <si>
    <t>Port Island</t>
  </si>
  <si>
    <t>Yan Chau</t>
  </si>
  <si>
    <t>Fo Shun</t>
  </si>
  <si>
    <t>Ma Shi Chau</t>
  </si>
  <si>
    <t>Definitives - Hong Kong UNESCO Global Geopark</t>
  </si>
  <si>
    <t>Hong Kong Hiking Trails - MacLehose Trail</t>
  </si>
  <si>
    <t>2247-2256</t>
  </si>
  <si>
    <t>s/s $2 x12</t>
  </si>
  <si>
    <r>
      <t>HONG KONG</t>
    </r>
    <r>
      <rPr>
        <sz val="9"/>
        <rFont val="Arial"/>
        <family val="2"/>
      </rPr>
      <t xml:space="preserve"> (to 2020)</t>
    </r>
  </si>
  <si>
    <t>INDIA</t>
  </si>
  <si>
    <t>The 150th Anniversary of Geological Survey of India</t>
  </si>
  <si>
    <r>
      <t xml:space="preserve">INDIA </t>
    </r>
    <r>
      <rPr>
        <sz val="9"/>
        <rFont val="Arial"/>
        <family val="2"/>
      </rPr>
      <t>(to 2020)</t>
    </r>
  </si>
  <si>
    <t>Iran</t>
  </si>
  <si>
    <t>BRITISH OCCUPATION BUSHIRE</t>
  </si>
  <si>
    <t>Airmail - Reza Shar Pahlavi</t>
  </si>
  <si>
    <t>Stamps of 1930 Overprinted "Iran"</t>
  </si>
  <si>
    <t>Persian History</t>
  </si>
  <si>
    <t>Airmail - Mohammad Reza Shah Pahlavi</t>
  </si>
  <si>
    <t>The 55th Inter-Parliamentary Conference - Tehran</t>
  </si>
  <si>
    <t>Meeting of the International Olympic Committee - Tehran</t>
  </si>
  <si>
    <t>Outdoor Course for Scout Leaders - PHILA '69</t>
  </si>
  <si>
    <t>Mountains - International Stamp Exhibition PHILANIPPON'01 - Tokyo, Japan</t>
  </si>
  <si>
    <t>First National Car</t>
  </si>
  <si>
    <t>Mountains - Joint Frinedship Issue with Venezuela</t>
  </si>
  <si>
    <t>Sabalan</t>
  </si>
  <si>
    <t>Mountains - Joint Issue with Kyrgyzstan</t>
  </si>
  <si>
    <t>Birds - Joint Issue with Portugal</t>
  </si>
  <si>
    <t>Waterfalls of Iran</t>
  </si>
  <si>
    <t>Laton waterfall</t>
  </si>
  <si>
    <t>18000r</t>
  </si>
  <si>
    <t>3476-3479</t>
  </si>
  <si>
    <t>s/s 18000r x4</t>
  </si>
  <si>
    <r>
      <t xml:space="preserve">IRAN </t>
    </r>
    <r>
      <rPr>
        <sz val="9"/>
        <rFont val="Arial"/>
        <family val="2"/>
      </rPr>
      <t>(to 2020)</t>
    </r>
  </si>
  <si>
    <t>Iraq</t>
  </si>
  <si>
    <r>
      <t xml:space="preserve">IRAQ </t>
    </r>
    <r>
      <rPr>
        <sz val="9"/>
        <rFont val="Arial"/>
        <family val="2"/>
      </rPr>
      <t>(to 2020)</t>
    </r>
  </si>
  <si>
    <t>IRAQ</t>
  </si>
  <si>
    <t>s/s 250d x8</t>
  </si>
  <si>
    <t>Dinosaurs</t>
  </si>
  <si>
    <r>
      <t>ISRAEL</t>
    </r>
    <r>
      <rPr>
        <sz val="9"/>
        <rFont val="Arial"/>
        <family val="2"/>
      </rPr>
      <t xml:space="preserve"> (to 2020)</t>
    </r>
  </si>
  <si>
    <t>ISRAEL</t>
  </si>
  <si>
    <t>Israel</t>
  </si>
  <si>
    <t>Airmail. Israeli Exports</t>
  </si>
  <si>
    <t>2.50is</t>
  </si>
  <si>
    <t>5.50is</t>
  </si>
  <si>
    <t>7.00is</t>
  </si>
  <si>
    <t>elat stone</t>
  </si>
  <si>
    <t>star sapphire</t>
  </si>
  <si>
    <t>Belgica 2001 International Stamp Exhibition, Brussels. Diamonds</t>
  </si>
  <si>
    <t>1624-1626</t>
  </si>
  <si>
    <t>Copper minerals</t>
  </si>
  <si>
    <t>1689-1691</t>
  </si>
  <si>
    <t>The High Priest's Breastplate</t>
  </si>
  <si>
    <t>2.60nis</t>
  </si>
  <si>
    <t>Carnelian</t>
  </si>
  <si>
    <t>Lazurite</t>
  </si>
  <si>
    <t>3.00nis</t>
  </si>
  <si>
    <r>
      <t xml:space="preserve">JORDAN </t>
    </r>
    <r>
      <rPr>
        <sz val="9"/>
        <rFont val="Arial"/>
        <family val="2"/>
      </rPr>
      <t>(to 2020)</t>
    </r>
  </si>
  <si>
    <t>JORDAN</t>
  </si>
  <si>
    <t>Jordan</t>
  </si>
  <si>
    <t>Prehistorical Animals</t>
  </si>
  <si>
    <t>2310-2313</t>
  </si>
  <si>
    <t>s/s 20p x4</t>
  </si>
  <si>
    <t>2314-2317</t>
  </si>
  <si>
    <t>2352-2357</t>
  </si>
  <si>
    <t>s/s 20p x6</t>
  </si>
  <si>
    <t>Red diamond</t>
  </si>
  <si>
    <t>Black opal</t>
  </si>
  <si>
    <t>Pearl</t>
  </si>
  <si>
    <t>New World Wonders</t>
  </si>
  <si>
    <r>
      <t xml:space="preserve">KAZAKHSTAN </t>
    </r>
    <r>
      <rPr>
        <sz val="9"/>
        <rFont val="Arial"/>
        <family val="2"/>
      </rPr>
      <t>(to 2020)</t>
    </r>
  </si>
  <si>
    <t>KAZAKHSTAN</t>
  </si>
  <si>
    <t>Kazakhstan</t>
  </si>
  <si>
    <t>192-195</t>
  </si>
  <si>
    <t>15t</t>
  </si>
  <si>
    <t>s/s 15t-20t x4</t>
  </si>
  <si>
    <t>Katutau</t>
  </si>
  <si>
    <t>478-480</t>
  </si>
  <si>
    <t>s/s 5-t x3</t>
  </si>
  <si>
    <t>Altyn Yemel National Park</t>
  </si>
  <si>
    <t>70t</t>
  </si>
  <si>
    <t>Amathyst</t>
  </si>
  <si>
    <t>1216-1221</t>
  </si>
  <si>
    <t>300t</t>
  </si>
  <si>
    <t>s/s 300t X6</t>
  </si>
  <si>
    <t>Kuwait</t>
  </si>
  <si>
    <t>80t</t>
  </si>
  <si>
    <t>90t</t>
  </si>
  <si>
    <t>100t</t>
  </si>
  <si>
    <t>110t</t>
  </si>
  <si>
    <t>120t</t>
  </si>
  <si>
    <t>140t</t>
  </si>
  <si>
    <t>s/s 200t</t>
  </si>
  <si>
    <t>523-524</t>
  </si>
  <si>
    <t>s/s 16t x2</t>
  </si>
  <si>
    <t>444-447</t>
  </si>
  <si>
    <t>s/s 7t-30t</t>
  </si>
  <si>
    <t>Issyk Kul Lake</t>
  </si>
  <si>
    <t>Lakes of Kyrgyzstan</t>
  </si>
  <si>
    <t>1016-1019</t>
  </si>
  <si>
    <t>100s</t>
  </si>
  <si>
    <t>s/s 50s-100s x4</t>
  </si>
  <si>
    <t>Stibnite</t>
  </si>
  <si>
    <t>Minerals of Kyrgyzstan</t>
  </si>
  <si>
    <t>36s</t>
  </si>
  <si>
    <t>Minerals - Stones</t>
  </si>
  <si>
    <r>
      <t xml:space="preserve">KYRGYZSTAN </t>
    </r>
    <r>
      <rPr>
        <sz val="9"/>
        <rFont val="Arial"/>
        <family val="2"/>
      </rPr>
      <t>(to 2020)</t>
    </r>
  </si>
  <si>
    <t>Natural Wonders of the World</t>
  </si>
  <si>
    <t>P</t>
  </si>
  <si>
    <t>Legends of Kyrgyzstan - The Yeti</t>
  </si>
  <si>
    <t>s/s 259s</t>
  </si>
  <si>
    <t>Gold mine</t>
  </si>
  <si>
    <t>Kumtor Gold Mine</t>
  </si>
  <si>
    <t>46s</t>
  </si>
  <si>
    <t>98s</t>
  </si>
  <si>
    <t>Kyrgyzstan</t>
  </si>
  <si>
    <t>47k</t>
  </si>
  <si>
    <t>Volcano and Phororhacus sp bird</t>
  </si>
  <si>
    <t>Youth Philately Exhibition "Juvalux '88" - Luxembourg, Grand Duchy of Luxembourg - Prehistoric Animals</t>
  </si>
  <si>
    <r>
      <t>LAOS</t>
    </r>
    <r>
      <rPr>
        <sz val="9"/>
        <rFont val="Arial"/>
        <family val="2"/>
      </rPr>
      <t xml:space="preserve"> (to 2019)</t>
    </r>
  </si>
  <si>
    <t>Laos</t>
  </si>
  <si>
    <t>International Stamp Exhibition "PHILATOKYO '81" - Tokyo, Japan</t>
  </si>
  <si>
    <t>s/s 10k</t>
  </si>
  <si>
    <t>UNESCO Campaign for Preservation of Borobudur Temple (in Indonesia)</t>
  </si>
  <si>
    <t>Mineral Riches</t>
  </si>
  <si>
    <t>Mineral panning</t>
  </si>
  <si>
    <t>Lebanon</t>
  </si>
  <si>
    <t>75l</t>
  </si>
  <si>
    <t>The 250th Anniversary of the Birth of Captain James Cook and the 200th Anniversary of the Discovery of Hawaiian Islands</t>
  </si>
  <si>
    <t>Atoll and plane</t>
  </si>
  <si>
    <t>International Year of the Child - Disney Characters</t>
  </si>
  <si>
    <t>s/s 4r</t>
  </si>
  <si>
    <t>Volcano and pluto</t>
  </si>
  <si>
    <t>National Development Programme</t>
  </si>
  <si>
    <t>Map of Maldives</t>
  </si>
  <si>
    <t>The 40th Anniversary of I.C.A.O.</t>
  </si>
  <si>
    <t>s/s 15r</t>
  </si>
  <si>
    <t>The 75th Anniversary of Girl Guide Movement</t>
  </si>
  <si>
    <t>Male atoll and sailing boat</t>
  </si>
  <si>
    <t>The Death of Japanese Emperor Hirohito, 1901-1989</t>
  </si>
  <si>
    <t>The Death of Japanese Emperor Hirohito, 1901-1990</t>
  </si>
  <si>
    <t>The Death of Japanese Emperor Hirohito, 1901-1991</t>
  </si>
  <si>
    <t>The Death of Japanese Emperor Hirohito, 1901-1992</t>
  </si>
  <si>
    <t>The Death of Japanese Emperor Hirohito, 1901-1993</t>
  </si>
  <si>
    <t>The Death of Japanese Emperor Hirohito, 1901-1994</t>
  </si>
  <si>
    <t>The Death of Japanese Emperor Hirohito, 1901-1995</t>
  </si>
  <si>
    <t>The Death of Japanese Emperor Hirohito, 1901-1996</t>
  </si>
  <si>
    <t>The Death of Japanese Emperor Hirohito, 1901-1997</t>
  </si>
  <si>
    <t>The Death of Japanese Emperor Hirohito, 1901-1998</t>
  </si>
  <si>
    <t>s/s 18r</t>
  </si>
  <si>
    <t>Rainier and UFO</t>
  </si>
  <si>
    <t>Mysteries of the Universe</t>
  </si>
  <si>
    <t>Atoll and bird</t>
  </si>
  <si>
    <t>Famous Monuments of the World</t>
  </si>
  <si>
    <t>2881-2888</t>
  </si>
  <si>
    <t>s/s 5r x8</t>
  </si>
  <si>
    <t>Erupting volcano</t>
  </si>
  <si>
    <t>2978-2983</t>
  </si>
  <si>
    <t>s/s 7r x6</t>
  </si>
  <si>
    <t>3332-3337</t>
  </si>
  <si>
    <t>International Stamp Exhibition "The Stamp Show 2000" - London, England - Asian Railways</t>
  </si>
  <si>
    <t>3908-3913</t>
  </si>
  <si>
    <t>s/s 5r x6</t>
  </si>
  <si>
    <t>Island view and birds</t>
  </si>
  <si>
    <t>Atoll view</t>
  </si>
  <si>
    <t>The 30 Years of Maldives' Tourism Promotion</t>
  </si>
  <si>
    <t>4371-4374</t>
  </si>
  <si>
    <t>s/s 12r x4</t>
  </si>
  <si>
    <t>The 176th Anniversary of the Birth of Jules Verne, French Writer, 1828-1905</t>
  </si>
  <si>
    <t>4444-4447</t>
  </si>
  <si>
    <t>s/s 10r x4</t>
  </si>
  <si>
    <t>5462-5465</t>
  </si>
  <si>
    <t>22r</t>
  </si>
  <si>
    <t>s/s 22r x4</t>
  </si>
  <si>
    <t>s/s 70r</t>
  </si>
  <si>
    <t>Copper sulphate &amp; amethsyt</t>
  </si>
  <si>
    <t>5761-5765</t>
  </si>
  <si>
    <t>s/s 15r x4</t>
  </si>
  <si>
    <t>Atolls and resorts</t>
  </si>
  <si>
    <t>Resorts</t>
  </si>
  <si>
    <t>Prehistoric Fauna - Dinosaurs</t>
  </si>
  <si>
    <t>The 25th Anniversary of the Liberatio of Nelson Mandela, 1918-2013</t>
  </si>
  <si>
    <t>The 25th Anniversary of the Liberatio of Nelson Mandela, 1918-2014</t>
  </si>
  <si>
    <t>The 25th Anniversary of the Liberatio of Nelson Mandela, 1918-2015</t>
  </si>
  <si>
    <t>The 25th Anniversary of the Liberatio of Nelson Mandela, 1918-2016</t>
  </si>
  <si>
    <t>The 25th Anniversary of the Liberatio of Nelson Mandela, 1918-2017</t>
  </si>
  <si>
    <t>The 25th Anniversary of the Liberatio of Nelson Mandela, 1918-2018</t>
  </si>
  <si>
    <t>The 25th Anniversary of the Liberatio of Nelson Mandela, 1918-2019</t>
  </si>
  <si>
    <t>6033-6036</t>
  </si>
  <si>
    <t>6037a</t>
  </si>
  <si>
    <t>s/s 20r x4</t>
  </si>
  <si>
    <t>s/s 60r</t>
  </si>
  <si>
    <t>7250-7253</t>
  </si>
  <si>
    <t>Mineral and sea shell</t>
  </si>
  <si>
    <t>Shells and Minerals</t>
  </si>
  <si>
    <t>7438-7441</t>
  </si>
  <si>
    <t>7493-7496</t>
  </si>
  <si>
    <t>7497a</t>
  </si>
  <si>
    <t>70r</t>
  </si>
  <si>
    <t>Rare Minerals</t>
  </si>
  <si>
    <t>7748-7751</t>
  </si>
  <si>
    <t>7752a</t>
  </si>
  <si>
    <t>Maldives released 827 stamps in 2018, crazy.</t>
  </si>
  <si>
    <t>7989-7992</t>
  </si>
  <si>
    <t>8076-8079</t>
  </si>
  <si>
    <t>8080a</t>
  </si>
  <si>
    <t>8165-8168</t>
  </si>
  <si>
    <t>8169a</t>
  </si>
  <si>
    <t>Transportation - The 55th Anniversary of the Japanese Shinkansen Speed Trains</t>
  </si>
  <si>
    <t>8230-8233</t>
  </si>
  <si>
    <t>The 40th Anniversary of Diplomatic Relations with Thailand - Joint Issue with Thailand</t>
  </si>
  <si>
    <t>8384-8391</t>
  </si>
  <si>
    <t>s/s 15r x8</t>
  </si>
  <si>
    <t>Atoll</t>
  </si>
  <si>
    <t>8402-8405</t>
  </si>
  <si>
    <t>8406a</t>
  </si>
  <si>
    <t>8677-8680</t>
  </si>
  <si>
    <t>8681a</t>
  </si>
  <si>
    <t>Fuji and fluorite</t>
  </si>
  <si>
    <t>Vesuvius and baryte</t>
  </si>
  <si>
    <t>Etna and amethyst</t>
  </si>
  <si>
    <t>Popocatepetl and bauxite</t>
  </si>
  <si>
    <t>Mauna Loa and garnet</t>
  </si>
  <si>
    <t>8989-8996</t>
  </si>
  <si>
    <t>s/s 22r x8</t>
  </si>
  <si>
    <t>Maldives</t>
  </si>
  <si>
    <r>
      <t xml:space="preserve">MALDIVES </t>
    </r>
    <r>
      <rPr>
        <sz val="9"/>
        <rFont val="Arial"/>
        <family val="2"/>
      </rPr>
      <t>(to 2020)</t>
    </r>
  </si>
  <si>
    <t>MALDIVES</t>
  </si>
  <si>
    <t>Games Reserves - Fauna</t>
  </si>
  <si>
    <t>International Horticulture Exhibition "EXPO '90" - Osaka, Japan - Flower and Butterflies</t>
  </si>
  <si>
    <t>s/s 7t</t>
  </si>
  <si>
    <t>African Wildlife</t>
  </si>
  <si>
    <t>3638-3639</t>
  </si>
  <si>
    <t>700t</t>
  </si>
  <si>
    <t>s/s 500-700t x2</t>
  </si>
  <si>
    <t>The 35th Anniversary of the Establishment of Diplomatic Relations between Mongolia and Japan</t>
  </si>
  <si>
    <t>The 30th Anniversary of the Establishment of Diplomatic Relations between Mongolia and Japan</t>
  </si>
  <si>
    <t>150t</t>
  </si>
  <si>
    <t>1500t</t>
  </si>
  <si>
    <t>The 50th Anniversary of Diplomatic relations with Turkey - Joint Issue with Turkey</t>
  </si>
  <si>
    <t>4069-4070</t>
  </si>
  <si>
    <t>s/s 2500t x2</t>
  </si>
  <si>
    <r>
      <t>MONGOLIA</t>
    </r>
    <r>
      <rPr>
        <sz val="9"/>
        <rFont val="Arial"/>
        <family val="2"/>
      </rPr>
      <t xml:space="preserve"> (to 2020)</t>
    </r>
  </si>
  <si>
    <t>Mongolia</t>
  </si>
  <si>
    <r>
      <t xml:space="preserve">NEPAL </t>
    </r>
    <r>
      <rPr>
        <sz val="9"/>
        <rFont val="Arial"/>
        <family val="2"/>
      </rPr>
      <t>(to 2019)</t>
    </r>
  </si>
  <si>
    <t>Nepal</t>
  </si>
  <si>
    <t>The 40th Anniversary of Nepal-Japan Diplomatic Relations</t>
  </si>
  <si>
    <t>Sth Korea</t>
  </si>
  <si>
    <r>
      <t>NORTH KOREA</t>
    </r>
    <r>
      <rPr>
        <sz val="9"/>
        <rFont val="Arial"/>
        <family val="2"/>
      </rPr>
      <t xml:space="preserve"> (to 2020)</t>
    </r>
  </si>
  <si>
    <t>Nth Korea</t>
  </si>
  <si>
    <t>The 22nd Anniversary of Battle of Pochondo</t>
  </si>
  <si>
    <t>Mount Paekdu</t>
  </si>
  <si>
    <t>Historic Places on Mount Paektu</t>
  </si>
  <si>
    <t>The 60th Anniversary of the Birth of Kim Il Sung, 1912-1994</t>
  </si>
  <si>
    <t>1wn</t>
  </si>
  <si>
    <t>The 63rd Anniversary of the Birth of Kim Il Sung, 1912-1994</t>
  </si>
  <si>
    <t>The 30th Anniversary of Korean Workers' Party</t>
  </si>
  <si>
    <t>International Seminar on the Juche Ideology</t>
  </si>
  <si>
    <t>The 45th Anniversary of the Revolutionary Army</t>
  </si>
  <si>
    <t>Conquerors and Explorers</t>
  </si>
  <si>
    <t>The 60th Anniversary of "1000-ri Journey for National Liberation" by Kim Il Sung</t>
  </si>
  <si>
    <t>Korean Revolution Headquarters</t>
  </si>
  <si>
    <t>Football World Cup - Mexico 1986</t>
  </si>
  <si>
    <t>Mountain Flowers</t>
  </si>
  <si>
    <t>The 48th Anniversary of the Birth of Kim Jong Il, 1941-2011</t>
  </si>
  <si>
    <t>The 50th Anniversary of the Birth of Kim Jong Il, 1941-2011 - Mount Paektu</t>
  </si>
  <si>
    <t>s/s 80ch</t>
  </si>
  <si>
    <t>Alpine Flowers on Mount Paektu</t>
  </si>
  <si>
    <t>3663-3665</t>
  </si>
  <si>
    <t>s/s 10ch-1w x3</t>
  </si>
  <si>
    <t>3666-3668</t>
  </si>
  <si>
    <t>s/s 20ch-50ch x3</t>
  </si>
  <si>
    <t>s/s 1w</t>
  </si>
  <si>
    <t>3764-3766</t>
  </si>
  <si>
    <t>s/s 40ch x3</t>
  </si>
  <si>
    <t>Kim Il Sung Commemoration, 1912-1994</t>
  </si>
  <si>
    <t>3658-3662</t>
  </si>
  <si>
    <t>s/s 40ch x5</t>
  </si>
  <si>
    <t>Paektusan and song of Kim Il Sung</t>
  </si>
  <si>
    <t>The 82nd Anniversary of the Birth of Kim Il Sung, 1912-1994</t>
  </si>
  <si>
    <t>1w</t>
  </si>
  <si>
    <t>3w</t>
  </si>
  <si>
    <t>Korean coat of arms</t>
  </si>
  <si>
    <t>International Stamp Exhibition "FINLANDIA '95" - Helsinki, Finland</t>
  </si>
  <si>
    <t>The 2nd Anniversary of the Death of Kim Il Sung, 1912-1994</t>
  </si>
  <si>
    <t>s/s 40ch x4</t>
  </si>
  <si>
    <t>The 50th Anniversary of Mangyongdae Revolutionary School</t>
  </si>
  <si>
    <t>Mount Paektu</t>
  </si>
  <si>
    <t>4523a</t>
  </si>
  <si>
    <t>60ch</t>
  </si>
  <si>
    <t>1.60w</t>
  </si>
  <si>
    <t>s/s 1.60w</t>
  </si>
  <si>
    <t>50ch</t>
  </si>
  <si>
    <t>70ch</t>
  </si>
  <si>
    <t>Flowers of Mount Paektu</t>
  </si>
  <si>
    <t>Fungi in Mount Paektu</t>
  </si>
  <si>
    <t>1.20w</t>
  </si>
  <si>
    <t>1.50w</t>
  </si>
  <si>
    <t>12w</t>
  </si>
  <si>
    <t>130w</t>
  </si>
  <si>
    <t>150w</t>
  </si>
  <si>
    <t>The 61st Anniversary of the Birth of Kim Jong Il</t>
  </si>
  <si>
    <t>s/s 12w-112w x3</t>
  </si>
  <si>
    <t>Kim Jong Il as the Choice for the Chairman of the National Defense Commission</t>
  </si>
  <si>
    <t>Song "We are One"</t>
  </si>
  <si>
    <t>s/s 60w</t>
  </si>
  <si>
    <t>The 60th Anniversary of the End of the Second World War</t>
  </si>
  <si>
    <t>s/s 128w</t>
  </si>
  <si>
    <t>The 60th Anniversary of Korean Workers' Party</t>
  </si>
  <si>
    <t>4913-4915</t>
  </si>
  <si>
    <t>s/s 3w-106w x3</t>
  </si>
  <si>
    <t>Demand to Claim Korean Dokdo, Takeshima</t>
  </si>
  <si>
    <t>s/s 116w</t>
  </si>
  <si>
    <t>The 80th Anniversary of Down-with-Imperialism Union or DIU</t>
  </si>
  <si>
    <t>5323-5325</t>
  </si>
  <si>
    <t>s/s 70w-120w x3</t>
  </si>
  <si>
    <t>The 65th Anniversary of the Birth of Kim Jong Il, 1941-2011</t>
  </si>
  <si>
    <t>5346-5349</t>
  </si>
  <si>
    <t>s/s 12w-140w</t>
  </si>
  <si>
    <t>Paektusan and song of Kim Jong Il</t>
  </si>
  <si>
    <t>75w</t>
  </si>
  <si>
    <t>135w</t>
  </si>
  <si>
    <t>155w</t>
  </si>
  <si>
    <t>Transport - Zeppelins</t>
  </si>
  <si>
    <t>s/s 680w</t>
  </si>
  <si>
    <t>Paektusan and zeppelin</t>
  </si>
  <si>
    <t>Chonji Chars</t>
  </si>
  <si>
    <t>s/s 135w</t>
  </si>
  <si>
    <t>Paektusan and fish</t>
  </si>
  <si>
    <t>The 70th Anniversary of Battle of Musan</t>
  </si>
  <si>
    <t>s/s 120w</t>
  </si>
  <si>
    <t>Paektusan profile</t>
  </si>
  <si>
    <t>5765-5767</t>
  </si>
  <si>
    <t>s/s 10w-152w x3</t>
  </si>
  <si>
    <t>National Anthem</t>
  </si>
  <si>
    <t>s/s 50w</t>
  </si>
  <si>
    <t>The 50th Anniversary of Songun Revolutionary Leadership</t>
  </si>
  <si>
    <t>s/s 70w</t>
  </si>
  <si>
    <t>The 100th Anniversary of the Birth of Kim Il Sung</t>
  </si>
  <si>
    <t>5809-5812</t>
  </si>
  <si>
    <t>s/s 10w-90w x4</t>
  </si>
  <si>
    <t>International Youth Philatelic Exhibition - Stockholm, Sweden</t>
  </si>
  <si>
    <t>30w</t>
  </si>
  <si>
    <t>42w</t>
  </si>
  <si>
    <t>58w</t>
  </si>
  <si>
    <t>98w</t>
  </si>
  <si>
    <t>Paektusan caldera</t>
  </si>
  <si>
    <t>The 70th Anniversary of the Birth of Kim Jong Il</t>
  </si>
  <si>
    <t>Bronze Statue on Mansu Hill</t>
  </si>
  <si>
    <t>The 66th Anniversary of the Korean Children's Union</t>
  </si>
  <si>
    <t>6164-6167</t>
  </si>
  <si>
    <t>s/s 10w x4</t>
  </si>
  <si>
    <t>Geographical Map of Tok Islet</t>
  </si>
  <si>
    <t>Map of Tok Islet</t>
  </si>
  <si>
    <t>Patriotic Paintings</t>
  </si>
  <si>
    <t>Bronze Statues of Kim Il Sung and Kim Jong Il</t>
  </si>
  <si>
    <t>Kim Il Sung at Military Parade</t>
  </si>
  <si>
    <t>Sobaeksu Valley</t>
  </si>
  <si>
    <t>6630-6637</t>
  </si>
  <si>
    <t>s/s 10w-80w</t>
  </si>
  <si>
    <t>50w</t>
  </si>
  <si>
    <t>Battle Sites of Mt Paektu - Kim Jong Un</t>
  </si>
  <si>
    <t>s/s 100w</t>
  </si>
  <si>
    <t>Oman</t>
  </si>
  <si>
    <t>Omani Ophiolite Symposium</t>
  </si>
  <si>
    <t>Norway</t>
  </si>
  <si>
    <t>Pakistan</t>
  </si>
  <si>
    <r>
      <t>PAKISTAN</t>
    </r>
    <r>
      <rPr>
        <sz val="9"/>
        <rFont val="Arial"/>
        <family val="2"/>
      </rPr>
      <t xml:space="preserve"> (to 2020)</t>
    </r>
  </si>
  <si>
    <t>PAKISTAN</t>
  </si>
  <si>
    <t>Peridote</t>
  </si>
  <si>
    <t>Gems and Minerals of Pakistan</t>
  </si>
  <si>
    <t>Black tourmaline</t>
  </si>
  <si>
    <t>Vesvaunite</t>
  </si>
  <si>
    <t>Sphene</t>
  </si>
  <si>
    <t>UAR OCCUPATION PALESTINE</t>
  </si>
  <si>
    <t>Phodochrosite</t>
  </si>
  <si>
    <t>Nickel</t>
  </si>
  <si>
    <t>4248-4251</t>
  </si>
  <si>
    <t>s/s 7p x4</t>
  </si>
  <si>
    <t>native copper</t>
  </si>
  <si>
    <t>World's Fair "EXPO '70" - Osaka, Japan</t>
  </si>
  <si>
    <r>
      <t>QATAR</t>
    </r>
    <r>
      <rPr>
        <sz val="9"/>
        <rFont val="Arial"/>
        <family val="2"/>
      </rPr>
      <t xml:space="preserve"> (to 2020)</t>
    </r>
  </si>
  <si>
    <t>Saudi Arabia</t>
  </si>
  <si>
    <t>World Health Day - Natural Disasters Relief</t>
  </si>
  <si>
    <r>
      <t>SAUDI ARABIA</t>
    </r>
    <r>
      <rPr>
        <sz val="9"/>
        <rFont val="Arial"/>
        <family val="2"/>
      </rPr>
      <t xml:space="preserve"> (to 2020)</t>
    </r>
  </si>
  <si>
    <t>International Stamp Exhibition "PHILANIPPON '01" - Tokyo, Japan</t>
  </si>
  <si>
    <t>s/s $2</t>
  </si>
  <si>
    <r>
      <t>SINGAPORE</t>
    </r>
    <r>
      <rPr>
        <sz val="9"/>
        <rFont val="Arial"/>
        <family val="2"/>
      </rPr>
      <t xml:space="preserve"> (to 2020)</t>
    </r>
  </si>
  <si>
    <t>Tokto Island</t>
  </si>
  <si>
    <t>179-181</t>
  </si>
  <si>
    <t>Tourism - Korean Tourist Attractions</t>
  </si>
  <si>
    <t>UNESCO Campaign for Preservation of Borobudur Temple, Indonesia</t>
  </si>
  <si>
    <t>World Tourism Day</t>
  </si>
  <si>
    <t>The 30th Anniversary of Republic of Korea</t>
  </si>
  <si>
    <t>President Chun's Visit to Japan</t>
  </si>
  <si>
    <t>The 40th Anniversary of Liberation</t>
  </si>
  <si>
    <t>The 20th Anniversary of Korea-Japan Treaty on Basic Relations</t>
  </si>
  <si>
    <t>1727a</t>
  </si>
  <si>
    <t>Inauguration of 14th President</t>
  </si>
  <si>
    <t>2059-2063</t>
  </si>
  <si>
    <t>s/s 170w x5</t>
  </si>
  <si>
    <t>2189-2193</t>
  </si>
  <si>
    <t>Millennium</t>
  </si>
  <si>
    <t>2378-2381</t>
  </si>
  <si>
    <t>Mountains of Korea</t>
  </si>
  <si>
    <t>220w</t>
  </si>
  <si>
    <t>Marado Is</t>
  </si>
  <si>
    <t>Marado Island</t>
  </si>
  <si>
    <t>Jeju Island, Island of World Peace</t>
  </si>
  <si>
    <t>Jeju Island</t>
  </si>
  <si>
    <t>Mountains - Mount Paektu</t>
  </si>
  <si>
    <t>250w</t>
  </si>
  <si>
    <t>Paektu</t>
  </si>
  <si>
    <t>UNESCO World Heritage - Jeju Volcanic Island and Lava Tubes</t>
  </si>
  <si>
    <t>Jeju lava tube</t>
  </si>
  <si>
    <t>The 50th Anniversary of Diplomatic Relations with Peru - Joint Issue</t>
  </si>
  <si>
    <t>270w</t>
  </si>
  <si>
    <t>Jeju</t>
  </si>
  <si>
    <t>Macchu Pichu</t>
  </si>
  <si>
    <t>National Beauty &amp; Historical Sites</t>
  </si>
  <si>
    <t>300w</t>
  </si>
  <si>
    <t>Must Visit Tourist Destinations for Koreans</t>
  </si>
  <si>
    <t>330w</t>
  </si>
  <si>
    <t>Volcanic rock?</t>
  </si>
  <si>
    <r>
      <t>SOUTH KOREA</t>
    </r>
    <r>
      <rPr>
        <sz val="9"/>
        <rFont val="Arial"/>
        <family val="2"/>
      </rPr>
      <t xml:space="preserve"> (to 2020)</t>
    </r>
  </si>
  <si>
    <t>Sri Lanka</t>
  </si>
  <si>
    <t>32-35</t>
  </si>
  <si>
    <t>2.00r</t>
  </si>
  <si>
    <t>5.00r</t>
  </si>
  <si>
    <t>s/s 0.60r-5.00r</t>
  </si>
  <si>
    <t>Blue sapphire</t>
  </si>
  <si>
    <t>cats eye</t>
  </si>
  <si>
    <t>ruby</t>
  </si>
  <si>
    <t>minerals</t>
  </si>
  <si>
    <t>Gems of Sri Lanka</t>
  </si>
  <si>
    <t>National Gem Stone of Sri Lanka, Blue Sapphire</t>
  </si>
  <si>
    <t>4.50r</t>
  </si>
  <si>
    <t>Blue Sapphire</t>
  </si>
  <si>
    <t>The 50th Anniversary of Sri Lanka-Japan Diplomatic Relations</t>
  </si>
  <si>
    <r>
      <t xml:space="preserve">SRI LANKA </t>
    </r>
    <r>
      <rPr>
        <sz val="9"/>
        <rFont val="Arial"/>
        <family val="2"/>
      </rPr>
      <t>(to 2020)</t>
    </r>
  </si>
  <si>
    <t>Syria</t>
  </si>
  <si>
    <t>Syria, Turkey</t>
  </si>
  <si>
    <t>Egypt, Syria</t>
  </si>
  <si>
    <t>Taiwan</t>
  </si>
  <si>
    <t>Taiwan Scenery</t>
  </si>
  <si>
    <t>Yangmingshan National Park</t>
  </si>
  <si>
    <t>Tourism - Penghu National Scenic Area</t>
  </si>
  <si>
    <t>Thermal Springs</t>
  </si>
  <si>
    <t>2902-2905</t>
  </si>
  <si>
    <t>Tourism - Penghu Islands</t>
  </si>
  <si>
    <t>Penghu cliff</t>
  </si>
  <si>
    <t>Penghu view</t>
  </si>
  <si>
    <t>Penghu sea rocks</t>
  </si>
  <si>
    <t>Tourism - Penghu County Scenery</t>
  </si>
  <si>
    <t>15$</t>
  </si>
  <si>
    <t>Penghu cliffs</t>
  </si>
  <si>
    <t>Dongsha Atoll National Park</t>
  </si>
  <si>
    <t>8$</t>
  </si>
  <si>
    <t>28$</t>
  </si>
  <si>
    <t>Dongsha atoll</t>
  </si>
  <si>
    <t>South Penghu Marine National Park</t>
  </si>
  <si>
    <t>9$</t>
  </si>
  <si>
    <r>
      <t xml:space="preserve">TAIWAN </t>
    </r>
    <r>
      <rPr>
        <sz val="9"/>
        <rFont val="Arial"/>
        <family val="2"/>
      </rPr>
      <t>(to 2021)</t>
    </r>
  </si>
  <si>
    <r>
      <t xml:space="preserve">TAJIKISTAN </t>
    </r>
    <r>
      <rPr>
        <sz val="9"/>
        <rFont val="Arial"/>
        <family val="2"/>
      </rPr>
      <t>(to 2020)</t>
    </r>
  </si>
  <si>
    <t>TAJIKISTAN</t>
  </si>
  <si>
    <t>50-57</t>
  </si>
  <si>
    <t>1tr</t>
  </si>
  <si>
    <t>12tr</t>
  </si>
  <si>
    <t>150tr</t>
  </si>
  <si>
    <t>350tr</t>
  </si>
  <si>
    <t>s/s 350tr</t>
  </si>
  <si>
    <t>Local Minerals</t>
  </si>
  <si>
    <t>Tajikistan</t>
  </si>
  <si>
    <t>Yellow sapphire</t>
  </si>
  <si>
    <t>1402-1405</t>
  </si>
  <si>
    <t>s/s 2b-6b x4</t>
  </si>
  <si>
    <t>Zinc</t>
  </si>
  <si>
    <t>Lead</t>
  </si>
  <si>
    <t>12b</t>
  </si>
  <si>
    <t>Green sapphire</t>
  </si>
  <si>
    <t>2159-2162</t>
  </si>
  <si>
    <t>s/s 3b-12b x4</t>
  </si>
  <si>
    <t>International Stamp Exhibition BELGICA - Brussels, Belgium</t>
  </si>
  <si>
    <r>
      <t>THAILAND</t>
    </r>
    <r>
      <rPr>
        <sz val="9"/>
        <rFont val="Arial"/>
        <family val="2"/>
      </rPr>
      <t xml:space="preserve"> (to 2020)</t>
    </r>
  </si>
  <si>
    <t>Thailand</t>
  </si>
  <si>
    <t>The 100th Anniversary of Japan-Thailand Friendship Treaty</t>
  </si>
  <si>
    <t>East Timor</t>
  </si>
  <si>
    <t>Turkmenistan</t>
  </si>
  <si>
    <t>407-412</t>
  </si>
  <si>
    <t>s/s 1r-6r x6</t>
  </si>
  <si>
    <t>45dh</t>
  </si>
  <si>
    <t>World Scout Jamboree in Japan</t>
  </si>
  <si>
    <t>5dh</t>
  </si>
  <si>
    <t>Airmail - Japanese Locomotives</t>
  </si>
  <si>
    <t>60dh</t>
  </si>
  <si>
    <r>
      <t>RAS AL KHAIMA</t>
    </r>
    <r>
      <rPr>
        <sz val="9"/>
        <rFont val="Arial"/>
        <family val="2"/>
      </rPr>
      <t xml:space="preserve"> (ends 1972)</t>
    </r>
  </si>
  <si>
    <t>s/s 2r</t>
  </si>
  <si>
    <t>3dh</t>
  </si>
  <si>
    <t>Scout Jamboree - Scouts Americas and Asia</t>
  </si>
  <si>
    <t>Airmail - Scout Jamboree - Scouts Americas and Asia</t>
  </si>
  <si>
    <t>s/s 10dh</t>
  </si>
  <si>
    <t>The Founding of the United Arab of Emirates</t>
  </si>
  <si>
    <r>
      <t xml:space="preserve">SHARJAH </t>
    </r>
    <r>
      <rPr>
        <sz val="9"/>
        <rFont val="Arial"/>
        <family val="2"/>
      </rPr>
      <t>(ends 1972)</t>
    </r>
  </si>
  <si>
    <t>Airmail - Winter Olympic Games - Sapporo, Japan 1973</t>
  </si>
  <si>
    <t>10dh</t>
  </si>
  <si>
    <t>s/s 6r</t>
  </si>
  <si>
    <t>The 13th World Scout Meeting</t>
  </si>
  <si>
    <t>The 13th World Scout Meeting - Different Colors</t>
  </si>
  <si>
    <r>
      <t xml:space="preserve">UMM AL QIWAIN </t>
    </r>
    <r>
      <rPr>
        <sz val="9"/>
        <rFont val="Arial"/>
        <family val="2"/>
      </rPr>
      <t>(ends 1972)</t>
    </r>
  </si>
  <si>
    <r>
      <t>UZBEKISTAN</t>
    </r>
    <r>
      <rPr>
        <sz val="9"/>
        <rFont val="Arial"/>
        <family val="2"/>
      </rPr>
      <t xml:space="preserve"> (to 2020)</t>
    </r>
  </si>
  <si>
    <t>UZBEKISTAN</t>
  </si>
  <si>
    <t>Uzbekistan</t>
  </si>
  <si>
    <t>1800s</t>
  </si>
  <si>
    <t>3700s</t>
  </si>
  <si>
    <t>6500s</t>
  </si>
  <si>
    <t>10700s</t>
  </si>
  <si>
    <t>Minerals of Uzbekistan</t>
  </si>
  <si>
    <t>1900s</t>
  </si>
  <si>
    <t>3100s</t>
  </si>
  <si>
    <t>6400s</t>
  </si>
  <si>
    <t>Vietnam</t>
  </si>
  <si>
    <r>
      <t>VIETNAM</t>
    </r>
    <r>
      <rPr>
        <sz val="9"/>
        <rFont val="Arial"/>
        <family val="2"/>
      </rPr>
      <t xml:space="preserve"> (to 2020)</t>
    </r>
  </si>
  <si>
    <t>VIETNAM</t>
  </si>
  <si>
    <t>6000d</t>
  </si>
  <si>
    <t>2520-2523</t>
  </si>
  <si>
    <t>FDC x4</t>
  </si>
  <si>
    <t>s/s 80f x8</t>
  </si>
  <si>
    <t>Lucky Knot</t>
  </si>
  <si>
    <t>3968-3970</t>
  </si>
  <si>
    <t>FDC x3</t>
  </si>
  <si>
    <r>
      <t>RAROTONGA</t>
    </r>
    <r>
      <rPr>
        <sz val="9"/>
        <rFont val="Arial"/>
        <family val="2"/>
      </rPr>
      <t xml:space="preserve"> (ends 1931, restarted 2011)</t>
    </r>
  </si>
  <si>
    <t>RAROTONGA</t>
  </si>
  <si>
    <t>New Zealand Psoatge Stamps Surcharged and Overprinted "RATONGA"</t>
  </si>
  <si>
    <t>light green/black</t>
  </si>
  <si>
    <t>violet/black</t>
  </si>
  <si>
    <t>Rarotonga</t>
  </si>
  <si>
    <t>1925 -1926 Numbers 14 &amp; 15 Watermarked</t>
  </si>
  <si>
    <t>green/black</t>
  </si>
  <si>
    <t>violet/green</t>
  </si>
  <si>
    <t>Tourism - Island Views</t>
  </si>
  <si>
    <t>28-42</t>
  </si>
  <si>
    <t>s/s 10c-$5 x15</t>
  </si>
  <si>
    <t>WWF - Manta Ray</t>
  </si>
  <si>
    <t>50-53</t>
  </si>
  <si>
    <t>s/s $1-$2 x4</t>
  </si>
  <si>
    <t>Rarotonga and manta rays</t>
  </si>
  <si>
    <t>Island profile and bird</t>
  </si>
  <si>
    <t>Wrybill</t>
  </si>
  <si>
    <t>Local Motifs - See Also No. 35A-40A</t>
  </si>
  <si>
    <t>Local Motifs - Watermarked</t>
  </si>
  <si>
    <t>Local Motives - Not Issued Stamp Surcharged</t>
  </si>
  <si>
    <t>1944 -1946 Local Motives</t>
  </si>
  <si>
    <t>1945 -1946 Local Motives</t>
  </si>
  <si>
    <t>brown/light blue</t>
  </si>
  <si>
    <t>vilet/emerald green</t>
  </si>
  <si>
    <t>Issue of 1949 Surcharged</t>
  </si>
  <si>
    <t>Internal Self-government</t>
  </si>
  <si>
    <t>Churchill Commemoration - Issues of 1963 and 1965 Overprinted "In Memoriam SIR WINSTON CHURCHILL 1874 - 1965"</t>
  </si>
  <si>
    <t>Airmail - Various Stamps Overprinted "Airmail" and Douglas DC-3 Airplane or Surcharged in Addition</t>
  </si>
  <si>
    <t>Local Motives - Various Stamps Surcharged</t>
  </si>
  <si>
    <t>3c on 4p</t>
  </si>
  <si>
    <t>The 75th Anniversary of the First Cook Islands Stamps</t>
  </si>
  <si>
    <t>163-166</t>
  </si>
  <si>
    <t>The 200th Anniversary of Captain Cook's First Voyage of Discovery</t>
  </si>
  <si>
    <t>Airmail - The 200th Anniversary of Captain Cook's First Voyage of Discovery</t>
  </si>
  <si>
    <t>South Pacific Conference, Noumea</t>
  </si>
  <si>
    <t>Ikurangi stamp on stamp</t>
  </si>
  <si>
    <t>The 100th Anniversary of UPU</t>
  </si>
  <si>
    <t>Mariana Is</t>
  </si>
  <si>
    <t>The 16th Anniversary of the Explorers of the Pacific Ocean</t>
  </si>
  <si>
    <t>The 10th Anniversary of the Self Government</t>
  </si>
  <si>
    <t>The 200th Anniversary of the Discovery of Hawaii</t>
  </si>
  <si>
    <t>584-586</t>
  </si>
  <si>
    <t>s/s 50c-$2 x3</t>
  </si>
  <si>
    <t>Issues of 1978 Overprinted "1728 250th ANNIVERSARY OF COOK'S BIRTH 1978"</t>
  </si>
  <si>
    <t>614-616</t>
  </si>
  <si>
    <t>s/s 6c-15c x6</t>
  </si>
  <si>
    <t>Cook Islands Flags and Ensigns</t>
  </si>
  <si>
    <t>Airmail - Cook Islands Flags and Ensigns</t>
  </si>
  <si>
    <t>s/s 20c-35c</t>
  </si>
  <si>
    <t>970-975</t>
  </si>
  <si>
    <t>1132-1134</t>
  </si>
  <si>
    <t>s/s 50c x3</t>
  </si>
  <si>
    <t>Pacific Islands Conference, Ratoronga</t>
  </si>
  <si>
    <t>Aerial view of Rarotonga</t>
  </si>
  <si>
    <t>"The Return of Tommy Tricker"</t>
  </si>
  <si>
    <t>The 28th Anniversary of the South Pacific Forum</t>
  </si>
  <si>
    <t>The 28th Anniversary of the South Pacific Forum - Rarotonga</t>
  </si>
  <si>
    <t>1710-1724</t>
  </si>
  <si>
    <t>s/s 10c-$1.20 x15</t>
  </si>
  <si>
    <t>Island of Cook Islands</t>
  </si>
  <si>
    <t>Marine Park - Healthy Oceans</t>
  </si>
  <si>
    <t>Cook Islands Marine Park</t>
  </si>
  <si>
    <t>Pacific Small Island Developing States</t>
  </si>
  <si>
    <t>Island profile</t>
  </si>
  <si>
    <t>1968-1973</t>
  </si>
  <si>
    <t>s/s $2 x6</t>
  </si>
  <si>
    <t>The 50th Anniversary of Self Government</t>
  </si>
  <si>
    <t>2080-2089</t>
  </si>
  <si>
    <t>s/s 50c x10</t>
  </si>
  <si>
    <t>2101-2112</t>
  </si>
  <si>
    <t>Night Skies of Rarotonga</t>
  </si>
  <si>
    <t>s/s 30c-$1.30 x12</t>
  </si>
  <si>
    <t>Rarotonga night skies</t>
  </si>
  <si>
    <t>Rarotonga aerial view</t>
  </si>
  <si>
    <t>2152-2157</t>
  </si>
  <si>
    <t>s/s $1 x6</t>
  </si>
  <si>
    <t>Islands of the Pacific</t>
  </si>
  <si>
    <t>2247-2252</t>
  </si>
  <si>
    <t>Oahu, Hawaii</t>
  </si>
  <si>
    <t>Fiji</t>
  </si>
  <si>
    <t>Vavau, Tonga</t>
  </si>
  <si>
    <t>Sanoa</t>
  </si>
  <si>
    <t>Rarotonga, Cook Is</t>
  </si>
  <si>
    <t>Pacific islands</t>
  </si>
  <si>
    <r>
      <t>COOK ISLANDS</t>
    </r>
    <r>
      <rPr>
        <sz val="9"/>
        <rFont val="Arial"/>
        <family val="2"/>
      </rPr>
      <t xml:space="preserve"> (to 2020)</t>
    </r>
  </si>
  <si>
    <t>Cook Is</t>
  </si>
  <si>
    <t>Fiji island profile</t>
  </si>
  <si>
    <t>1938 -1949 Local Motifs</t>
  </si>
  <si>
    <t>1939 -1949 Local Motifs</t>
  </si>
  <si>
    <t>1940 -1949 Local Motifs</t>
  </si>
  <si>
    <t>1941 -1949 Local Motifs</t>
  </si>
  <si>
    <t>1938 -1950 Local Motifs</t>
  </si>
  <si>
    <t>120a</t>
  </si>
  <si>
    <t>120b</t>
  </si>
  <si>
    <t>Issue of 1940 Surcharged</t>
  </si>
  <si>
    <t>1954 -1956 Queen Elizabeth II and Local Motives</t>
  </si>
  <si>
    <t>brown/green</t>
  </si>
  <si>
    <t>Fiji view</t>
  </si>
  <si>
    <t>1 1/2p + 1/2p</t>
  </si>
  <si>
    <t>yellowish brown/green</t>
  </si>
  <si>
    <t>Health Stamps</t>
  </si>
  <si>
    <t>1962 -1967 Local Motives and Queen Elizabeth II</t>
  </si>
  <si>
    <t>Royal Visit - Overprinted "ROYAL VISIT 1963"</t>
  </si>
  <si>
    <t>1sh op 'Royal Visit 1963'</t>
  </si>
  <si>
    <t>turkish blue/black</t>
  </si>
  <si>
    <t>The 25th Anniversary of 1st Fiji-Tonga Airmail Service</t>
  </si>
  <si>
    <t>Rotuma view</t>
  </si>
  <si>
    <t>The 175th Anniversary of the Discovery of Rotuma</t>
  </si>
  <si>
    <t>The 150th Anniversary of the Death of Admiral Bligh, 1754-1817</t>
  </si>
  <si>
    <t>The 20th Anniversary of W.H.O.</t>
  </si>
  <si>
    <t>Solomon Is map</t>
  </si>
  <si>
    <t>The 25th Anniversary of Fijian Military Forces' Solomons Campaign</t>
  </si>
  <si>
    <t>Inauguration of the University of the South Pacific</t>
  </si>
  <si>
    <t>European Economic Community, African-Caribbean Pacific Group - Council of Ministers Conference</t>
  </si>
  <si>
    <t>Canoes</t>
  </si>
  <si>
    <t>Fiji island profile and canoes</t>
  </si>
  <si>
    <t>International Year of the Child</t>
  </si>
  <si>
    <t>Universal Postal Union Congress, Hamburg</t>
  </si>
  <si>
    <t>Wainivula Falls</t>
  </si>
  <si>
    <t>Mona Island</t>
  </si>
  <si>
    <t>Sowu-I-Lou Caves</t>
  </si>
  <si>
    <t>World Fair "Expo '85" - Tsukuba, Japan</t>
  </si>
  <si>
    <t>The 200th Anniversary of the Captain Bligh's Boat Voyage</t>
  </si>
  <si>
    <t>The 200th Anniversary of the Discovery of Rotuma Island</t>
  </si>
  <si>
    <t>The 40th Anniversary of the Air Pacific</t>
  </si>
  <si>
    <t>27c</t>
  </si>
  <si>
    <t>World's Fair "Expo '92" - Seville, Spain</t>
  </si>
  <si>
    <t>42c</t>
  </si>
  <si>
    <t>Historic Levuka, former capital</t>
  </si>
  <si>
    <t>741-744</t>
  </si>
  <si>
    <t>81c</t>
  </si>
  <si>
    <t>s/s 81c x4</t>
  </si>
  <si>
    <t>Eco-Tourism in Fiji</t>
  </si>
  <si>
    <t>Fiji view and plane</t>
  </si>
  <si>
    <t>87c</t>
  </si>
  <si>
    <t>Island view and canoe</t>
  </si>
  <si>
    <t>The 50th Anniversary of the Resettlement of Banabans, inhabitans of Ocean Island, in Fiji</t>
  </si>
  <si>
    <t>Sperm Whales</t>
  </si>
  <si>
    <t>Maritime Past and Present</t>
  </si>
  <si>
    <t>1011-1014</t>
  </si>
  <si>
    <t>89c-$2</t>
  </si>
  <si>
    <t>The 50th Anniversary of the Air Pacific</t>
  </si>
  <si>
    <t>The 80th Anniversary of the Southern Cross</t>
  </si>
  <si>
    <r>
      <t>FIJI</t>
    </r>
    <r>
      <rPr>
        <sz val="9"/>
        <rFont val="Arial"/>
        <family val="2"/>
      </rPr>
      <t xml:space="preserve"> (to 2020)</t>
    </r>
  </si>
  <si>
    <t>FRENCH OCEANIA</t>
  </si>
  <si>
    <t>violet/blue</t>
  </si>
  <si>
    <t>1913 -1915 Local Motives</t>
  </si>
  <si>
    <t>1914 -1915 Local Motives</t>
  </si>
  <si>
    <t>1915 -1915 Local Motives</t>
  </si>
  <si>
    <t>1923 -1927 Number 36 and 37 and Not Issued Stamps Surcharged</t>
  </si>
  <si>
    <t>Tahiti view</t>
  </si>
  <si>
    <t>blue/brownish olive</t>
  </si>
  <si>
    <t>ultramarine/blue</t>
  </si>
  <si>
    <t>1924 -1927 Surcharge</t>
  </si>
  <si>
    <t>grey/blue</t>
  </si>
  <si>
    <t>green/grey</t>
  </si>
  <si>
    <t>reddish orange.violet</t>
  </si>
  <si>
    <t>0304-07</t>
  </si>
  <si>
    <t>0304-08</t>
  </si>
  <si>
    <t>0304-09</t>
  </si>
  <si>
    <t>0304-10</t>
  </si>
  <si>
    <t>0304-11</t>
  </si>
  <si>
    <t>0304-12</t>
  </si>
  <si>
    <t>0304-13</t>
  </si>
  <si>
    <t>0304-14</t>
  </si>
  <si>
    <t>0304-15</t>
  </si>
  <si>
    <t>0304-16</t>
  </si>
  <si>
    <t>0304-17</t>
  </si>
  <si>
    <t>0304-18</t>
  </si>
  <si>
    <t>0304-19</t>
  </si>
  <si>
    <t>0304-20</t>
  </si>
  <si>
    <t>0304-21</t>
  </si>
  <si>
    <t>1928 -1929 New Values</t>
  </si>
  <si>
    <t>1929 -1929 New Values</t>
  </si>
  <si>
    <t>1930 -1929 New Values</t>
  </si>
  <si>
    <t>violet.light brown</t>
  </si>
  <si>
    <t>yellowish brown/violet</t>
  </si>
  <si>
    <t>dark blue/blue</t>
  </si>
  <si>
    <t>Papeete Bay</t>
  </si>
  <si>
    <t>light blue.brown</t>
  </si>
  <si>
    <t>red/brown</t>
  </si>
  <si>
    <t>violet/brown</t>
  </si>
  <si>
    <t>Marchall Pétain, 1856-1951</t>
  </si>
  <si>
    <t>Marchall Pétain, 1856-1952</t>
  </si>
  <si>
    <t>French Oceania Postage Stamps Overprinted "FRANCE LIBRE"</t>
  </si>
  <si>
    <t>light blue/brown</t>
  </si>
  <si>
    <t>Tahiti shore and plane</t>
  </si>
  <si>
    <t>Airmail - Overprinted "FRANCE LIBRE"</t>
  </si>
  <si>
    <t>Number 141-142 Surcharged and Overprinted</t>
  </si>
  <si>
    <t>Airmail - Without "RF"</t>
  </si>
  <si>
    <t>1f</t>
  </si>
  <si>
    <t>Airmail - The 10th Anniversary of D-Day</t>
  </si>
  <si>
    <t>emerald green/bluish green</t>
  </si>
  <si>
    <t>Tahiti view and plane</t>
  </si>
  <si>
    <t>Airmail - Mt.Pahia, Bora-Bora</t>
  </si>
  <si>
    <t>dark blue.light blue</t>
  </si>
  <si>
    <r>
      <t>FRENCH OCEANIA</t>
    </r>
    <r>
      <rPr>
        <sz val="9"/>
        <rFont val="Arial"/>
        <family val="2"/>
      </rPr>
      <t xml:space="preserve"> (ends 1956)</t>
    </r>
  </si>
  <si>
    <t>island view</t>
  </si>
  <si>
    <t>Airmail - Painting form a School Dining Room</t>
  </si>
  <si>
    <t>July Festival</t>
  </si>
  <si>
    <t>21fr</t>
  </si>
  <si>
    <t>Canoes and hills</t>
  </si>
  <si>
    <t>Airmail - EXPO '70 - Osaka, Japan</t>
  </si>
  <si>
    <t>The 2nd Anniversary of the Rally of French Boy Scouts and Girl Guides - Tarvao, French Polynesia</t>
  </si>
  <si>
    <t>Tourism - Polynesian Views</t>
  </si>
  <si>
    <t>The 50th Anniversary of the Alain Gerbault's Arrival in Bora-Bora</t>
  </si>
  <si>
    <t>Dugout Canoes</t>
  </si>
  <si>
    <t>Airmail - Nature Protection</t>
  </si>
  <si>
    <t>Airmail - The 19th Anniversary of the South Pacific Conference, Tahiti</t>
  </si>
  <si>
    <t>Airmail - Planes used in Polynesia</t>
  </si>
  <si>
    <t>26fr</t>
  </si>
  <si>
    <t>Planes used in Polynesia</t>
  </si>
  <si>
    <t>Airmail - First International Pirogue Championship</t>
  </si>
  <si>
    <t>Polynesian Islands</t>
  </si>
  <si>
    <t>Airmail - Paintingss from the 18th Century</t>
  </si>
  <si>
    <t>Airmail Stamps - "BRASILIANA 83" International Stamp Exhibition, Rio de Janeiro</t>
  </si>
  <si>
    <t>384a</t>
  </si>
  <si>
    <t>Airmail Stamps - "BANGKOK 1983" International Stamp Exhibition</t>
  </si>
  <si>
    <t>s/s 110fr</t>
  </si>
  <si>
    <t>Marquesian Tikis</t>
  </si>
  <si>
    <t>Tiki statue</t>
  </si>
  <si>
    <t>Airmail Stamps - "espana 84" International Stamp Exhibition, Madrid</t>
  </si>
  <si>
    <t>The 4th South Pacific Arts Festival, Noumea, New Caledoni</t>
  </si>
  <si>
    <t>The 4th Anniversary of the Pacific Arts Festival, Papeete</t>
  </si>
  <si>
    <t>Airmail Stamps - "Italia '85" International Stamp Exhibition, Rome</t>
  </si>
  <si>
    <t>Airmail Stamps - International Stamp Exhibition "STOCKHOLMIA 86"</t>
  </si>
  <si>
    <t>Airmail Stamps - International Stamp Exhibition "Stockholmia 86"</t>
  </si>
  <si>
    <t>Airmail - International Stamp Exhibition "CAPEX '87", Toronto</t>
  </si>
  <si>
    <t>Catholic Missionaries</t>
  </si>
  <si>
    <t>Missionary and mountains</t>
  </si>
  <si>
    <t>Protestant Missionaries</t>
  </si>
  <si>
    <t>Maori World</t>
  </si>
  <si>
    <t>Stone Fishing</t>
  </si>
  <si>
    <t>International Stamp Exhibition "PHILANIPPON '91, Tokyo</t>
  </si>
  <si>
    <t>Tourist Activities</t>
  </si>
  <si>
    <t>"SPOT" Satellite Pictures of French Polynesia</t>
  </si>
  <si>
    <t>Canoe and hills</t>
  </si>
  <si>
    <t>The 6th Anniversary of the Pacific Arts Festival, Rarotonga, Cook Islands</t>
  </si>
  <si>
    <t>The 50th Anniversary of the Bora-Bora Airfield</t>
  </si>
  <si>
    <t>International Symposium on Intra-plate Volcanism - Punaauia, Tahiti</t>
  </si>
  <si>
    <t>International Stamp Exhibition "TAIPEI '93", Taipei</t>
  </si>
  <si>
    <t>22fr</t>
  </si>
  <si>
    <t>Tahiti hills</t>
  </si>
  <si>
    <t>Tahiti in the Olden Days</t>
  </si>
  <si>
    <t>Racing kayak and islands</t>
  </si>
  <si>
    <t>"Hawaiki Nui Va'a 94" Pirogue Race</t>
  </si>
  <si>
    <t>The 220th Anniversary of the Spanish Expeditions to Tautira</t>
  </si>
  <si>
    <t>The 400th Anniversary of the Discovery of Marquesas Islands</t>
  </si>
  <si>
    <t>692-693</t>
  </si>
  <si>
    <t>Artists in Polynesia</t>
  </si>
  <si>
    <t>s/s 92fr x2</t>
  </si>
  <si>
    <t>Pacific island sailing route</t>
  </si>
  <si>
    <t>International Stamp Exhibition "PACIFIC '97", San Francisco - Sailing Ships</t>
  </si>
  <si>
    <t xml:space="preserve">Tourism </t>
  </si>
  <si>
    <t>Aviation</t>
  </si>
  <si>
    <t>763-766</t>
  </si>
  <si>
    <t>779-780</t>
  </si>
  <si>
    <t>Autumn Stamp Salon, Paris - Paintings by R. Gillotin</t>
  </si>
  <si>
    <t>Mountains over 2000 Metres on Tahiti</t>
  </si>
  <si>
    <t>Polynesian Nature</t>
  </si>
  <si>
    <t>Bora Bora</t>
  </si>
  <si>
    <t>Runway and airplane</t>
  </si>
  <si>
    <t>Aviation in Polynesia</t>
  </si>
  <si>
    <t>Polynesian Landscapes</t>
  </si>
  <si>
    <t>Polynesian Landscapes - O'Parrey Harbour - Island of O'Taheiti</t>
  </si>
  <si>
    <t>Maupiti harbour</t>
  </si>
  <si>
    <t>Famous Ships</t>
  </si>
  <si>
    <t>Ship and hills</t>
  </si>
  <si>
    <t>Polynesian Artists</t>
  </si>
  <si>
    <t>Polynesia booklet - Self-Adhesive</t>
  </si>
  <si>
    <t>Hills</t>
  </si>
  <si>
    <t>Hills and fireman boat</t>
  </si>
  <si>
    <t>Firemen</t>
  </si>
  <si>
    <t>Women in Polynesia</t>
  </si>
  <si>
    <t>Hills and guitar girl</t>
  </si>
  <si>
    <t>Frederick William Beechey - Great Navigator in the Pacific Ocean</t>
  </si>
  <si>
    <t>Atoll map</t>
  </si>
  <si>
    <t>Hills, plane and canoe</t>
  </si>
  <si>
    <t>The 50th Anniversary of the International Airport</t>
  </si>
  <si>
    <t>Hills stamp on stamp</t>
  </si>
  <si>
    <t>Stamps on Stamps</t>
  </si>
  <si>
    <t>Legend of Moua Puta</t>
  </si>
  <si>
    <t>Warrior and hill</t>
  </si>
  <si>
    <t>Tourism - Self Adhesive Stamps</t>
  </si>
  <si>
    <t>The 50th Anniversary of the Shooting of the "Mutiny on the Bounty" Movie</t>
  </si>
  <si>
    <t>Hills and movie set</t>
  </si>
  <si>
    <t>Marquesas Islands</t>
  </si>
  <si>
    <t>1176-1177</t>
  </si>
  <si>
    <t>strip of 2 250fr</t>
  </si>
  <si>
    <t>Fruits - Oranges of the Tamanu Plateau</t>
  </si>
  <si>
    <t>Hill and fruit carrier</t>
  </si>
  <si>
    <t>Airports of the Islands</t>
  </si>
  <si>
    <t>Atoll and runway</t>
  </si>
  <si>
    <t>Mountain and runway</t>
  </si>
  <si>
    <t>Polynesian Landscapes - Self Adhesive Stamps</t>
  </si>
  <si>
    <t>Mangereva</t>
  </si>
  <si>
    <t>Kauchi</t>
  </si>
  <si>
    <t>Hiva Oa</t>
  </si>
  <si>
    <t>Rapa</t>
  </si>
  <si>
    <t>Horses of the Marquesas</t>
  </si>
  <si>
    <t>Hill and horse riders</t>
  </si>
  <si>
    <t>Hill and snake</t>
  </si>
  <si>
    <t>Ancient Canoes</t>
  </si>
  <si>
    <t>Hill and canoe</t>
  </si>
  <si>
    <t>International Year of Family Farming</t>
  </si>
  <si>
    <t>Hills and gardeners</t>
  </si>
  <si>
    <t>The 100th Anniversary of the Beginning of World War i - The Bombing of Papeete</t>
  </si>
  <si>
    <t>Hill and cannons</t>
  </si>
  <si>
    <t>The 50th Anniversary of the First Flight Connection Tahiti-Santiago</t>
  </si>
  <si>
    <t>Atoll, runway and plane</t>
  </si>
  <si>
    <t>Ships in French Polynesia</t>
  </si>
  <si>
    <t>Hill and ship</t>
  </si>
  <si>
    <t>The Route of Bounty - joint Issue with Pitcairn Islands</t>
  </si>
  <si>
    <t>Hills and dancing lady</t>
  </si>
  <si>
    <t>Airplanes - The 60th Anniversary of D'Air Tahiti</t>
  </si>
  <si>
    <t>Fringing reef and plane</t>
  </si>
  <si>
    <t>UNESCO World Heritage - Taputapuatea</t>
  </si>
  <si>
    <t>Taputapuatea Hills and reef</t>
  </si>
  <si>
    <t>The 250th Anniversary of the Arrival of James Cook, 1728-1779</t>
  </si>
  <si>
    <t>Captain Cook and hills</t>
  </si>
  <si>
    <t>The 40th Anniversary of HEIVA</t>
  </si>
  <si>
    <t>Beach rocks and dancers</t>
  </si>
  <si>
    <t>Tourism - Island Images</t>
  </si>
  <si>
    <t>Beach hills and horse</t>
  </si>
  <si>
    <t>The 80th Anniversary of French Polynesia Rally to Free France</t>
  </si>
  <si>
    <t>Hills and ship</t>
  </si>
  <si>
    <r>
      <t>FRENCH POLYNESIA</t>
    </r>
    <r>
      <rPr>
        <sz val="9"/>
        <rFont val="Arial"/>
        <family val="2"/>
      </rPr>
      <t xml:space="preserve"> (to 2020)</t>
    </r>
  </si>
  <si>
    <t>Penguins and Seals</t>
  </si>
  <si>
    <t>Airmail - Local Motifs - Saint Paul Island</t>
  </si>
  <si>
    <t>Airmail - Launching of "Dragon" Space Rockets</t>
  </si>
  <si>
    <t>Orca, Map and Coat of Arms</t>
  </si>
  <si>
    <t>Airmail - The 20th Anniversary of Meteorological Station, New Amsterdam Island</t>
  </si>
  <si>
    <t>Airmail - The 20th Anniversary of Port-aux-Francais, Kerguelen</t>
  </si>
  <si>
    <t>Airmail - The 200th Anniversary of Discovery of Crozet Islands and Kerguelen</t>
  </si>
  <si>
    <t>The 10th Anniversary of Alfred Faure Base, Crozet Archipelago</t>
  </si>
  <si>
    <t>Airmail - "ARAKS" Franco-Soviet Magnetosphere Research Project</t>
  </si>
  <si>
    <t>89-91</t>
  </si>
  <si>
    <t>65-66</t>
  </si>
  <si>
    <t>Ross Commemoration</t>
  </si>
  <si>
    <t>Airmail - The 200th Anniversary of the Discovery of The Kerguelen Islands by James Cook</t>
  </si>
  <si>
    <t>Airmail - Apostles Islands</t>
  </si>
  <si>
    <t>Airmail - "La Novara" (Frigate) at Saint Paul (after J. Noel)</t>
  </si>
  <si>
    <t>Airmail - Penguin Island</t>
  </si>
  <si>
    <t>Antarctic Geology</t>
  </si>
  <si>
    <t>242-243</t>
  </si>
  <si>
    <t>5.10fr</t>
  </si>
  <si>
    <t>Mesotype</t>
  </si>
  <si>
    <t>analcine</t>
  </si>
  <si>
    <t>Crystals</t>
  </si>
  <si>
    <t>Airmail - Pigs Island</t>
  </si>
  <si>
    <t>Mordenite</t>
  </si>
  <si>
    <t>Grenat almandin</t>
  </si>
  <si>
    <t>Cordierite</t>
  </si>
  <si>
    <t>26.70fr</t>
  </si>
  <si>
    <t>Airmail - National Centre for Space Study Satellite Station, Kerguelen</t>
  </si>
  <si>
    <t>Olivine</t>
  </si>
  <si>
    <t>East Is. Map</t>
  </si>
  <si>
    <t>Airmail - East Island</t>
  </si>
  <si>
    <t>Airmail - John Nunn (Shipwreck Survivor)</t>
  </si>
  <si>
    <t>The 200th Anniversary of Disappearance of Admiral Yves Kerguelen-Tremarec (Discoverer of Kerguelen Land)</t>
  </si>
  <si>
    <t>'Cristal de Roche'</t>
  </si>
  <si>
    <t>Ecological Rehabilitation of Saint Paul Island (Rat and Rabbit Eradication)</t>
  </si>
  <si>
    <t>Cat Research Programme, Kerguelen Islands</t>
  </si>
  <si>
    <t>Kerguelen map</t>
  </si>
  <si>
    <t>The 50th Anniversary of Research Bases on Kerguelen and Amsterdam Islands</t>
  </si>
  <si>
    <t>398-399</t>
  </si>
  <si>
    <t>Aquarelle Paintings by Serge Marko, Booklet Stamps - No Value Expressed (5.20Fr)</t>
  </si>
  <si>
    <t>401-412</t>
  </si>
  <si>
    <t>s/s non-denominated x12</t>
  </si>
  <si>
    <t>Mica</t>
  </si>
  <si>
    <t>Oceanographic Survey (Seal Tracking)</t>
  </si>
  <si>
    <t>4.40fr</t>
  </si>
  <si>
    <t>Larose Bay Penguin Colony</t>
  </si>
  <si>
    <t>Explorers</t>
  </si>
  <si>
    <t>434-438</t>
  </si>
  <si>
    <t>Wildlife on French Southern and Antarctic Territories</t>
  </si>
  <si>
    <t>L'Arche des Kerguelen, Christmas Harbour</t>
  </si>
  <si>
    <t>The 127th Anniversary of French Astronomers' Visit to St. Paul Island to Observe Transit of Venus across the Sun</t>
  </si>
  <si>
    <t>449a</t>
  </si>
  <si>
    <t>Nepheline</t>
  </si>
  <si>
    <t>The 100th Anniversary of the Visit of Guass, Survey Barquentine, to Kerguelen Islands</t>
  </si>
  <si>
    <t>The 11th Anniversary (2001) of Cartoker Geological Survey of Kerguelen Islands</t>
  </si>
  <si>
    <t>497-498</t>
  </si>
  <si>
    <t>Factory, St. Paul Island</t>
  </si>
  <si>
    <t>St Paul factory</t>
  </si>
  <si>
    <t>Penguin Island</t>
  </si>
  <si>
    <t>Calcedony</t>
  </si>
  <si>
    <t>The 50th Anniversary of FSAT</t>
  </si>
  <si>
    <t>Geography &amp; Meteorology</t>
  </si>
  <si>
    <t>583-586</t>
  </si>
  <si>
    <t>s/s 0.50€ x4</t>
  </si>
  <si>
    <t>Maps of islands</t>
  </si>
  <si>
    <t>Minerology &amp; Geology</t>
  </si>
  <si>
    <t>Archeology on Saint Paul's Island</t>
  </si>
  <si>
    <t>Archaeology dig</t>
  </si>
  <si>
    <t>Whale Island</t>
  </si>
  <si>
    <t>Whale island</t>
  </si>
  <si>
    <t>Islands in the Indian Ocean</t>
  </si>
  <si>
    <t>624-628</t>
  </si>
  <si>
    <t>s/s 0.50€ x5</t>
  </si>
  <si>
    <t>630-645</t>
  </si>
  <si>
    <t>s/s € x14</t>
  </si>
  <si>
    <t>Rocks and islands</t>
  </si>
  <si>
    <t>Spinelle</t>
  </si>
  <si>
    <t>Cartography</t>
  </si>
  <si>
    <t>Saint Paul island</t>
  </si>
  <si>
    <t>Escort Ship 'Forbin'</t>
  </si>
  <si>
    <t>s/s 1.10€</t>
  </si>
  <si>
    <t>Ship and rocks</t>
  </si>
  <si>
    <t>Diopside</t>
  </si>
  <si>
    <t>Ile Longue</t>
  </si>
  <si>
    <t>780-781</t>
  </si>
  <si>
    <t>0.60€-1€ x2</t>
  </si>
  <si>
    <t>Joint Issue with Monaco</t>
  </si>
  <si>
    <t>787-788</t>
  </si>
  <si>
    <t>s/s 1€ x2</t>
  </si>
  <si>
    <t>Prince of Monaco Island</t>
  </si>
  <si>
    <t>Amsterdam &amp; St. Poul Islands</t>
  </si>
  <si>
    <t>St Paul Is and Amsterdam Is profiles</t>
  </si>
  <si>
    <t>Atelier des Ailleurs</t>
  </si>
  <si>
    <t>s/s 1€</t>
  </si>
  <si>
    <t>Minerals - Fluorite</t>
  </si>
  <si>
    <t>Petroglyphs of Amsterdam</t>
  </si>
  <si>
    <t>Petroglyphs on basalt</t>
  </si>
  <si>
    <t>The White Tower - Crozet</t>
  </si>
  <si>
    <t>Basalt column</t>
  </si>
  <si>
    <t>The 60th Anniversary of The First Amateur Radio Operation from Tromelin Island</t>
  </si>
  <si>
    <t>856-857</t>
  </si>
  <si>
    <t>Tromelin radio communications</t>
  </si>
  <si>
    <t>s/s 0.39€-0.66€ x2</t>
  </si>
  <si>
    <t>Minerals - Beryl</t>
  </si>
  <si>
    <t>The 60th Anniversary of the French Southern and Antarctic Territory</t>
  </si>
  <si>
    <t>The Forgotten People of Saint Poul Island</t>
  </si>
  <si>
    <t>St Paul Is forgotten people</t>
  </si>
  <si>
    <t>Sailing Ships - Rëve</t>
  </si>
  <si>
    <t>St Paul ship</t>
  </si>
  <si>
    <t>Cascade Lozère</t>
  </si>
  <si>
    <t>Waterfall on basalt</t>
  </si>
  <si>
    <t>Point Castreaux</t>
  </si>
  <si>
    <t>Overflights of Kerguellen Islands</t>
  </si>
  <si>
    <t>922-923</t>
  </si>
  <si>
    <t>Kerguellen and plane</t>
  </si>
  <si>
    <t>s/s 0.44€-0.80€ x2</t>
  </si>
  <si>
    <t>Minerals - Pyroxene</t>
  </si>
  <si>
    <t>Pyroxene</t>
  </si>
  <si>
    <t>Ships - Russian Trawler at Kerguelen, 1956</t>
  </si>
  <si>
    <t>Kerguelen hills and trawler</t>
  </si>
  <si>
    <t>Mortadella Huts of Vallée Ampère - Kerguelen</t>
  </si>
  <si>
    <t>Kerguelen valley and cabin</t>
  </si>
  <si>
    <t>Willem de Vlaming, 1640-1698 Lands on Amsterdam Island, 1696</t>
  </si>
  <si>
    <t>Amsterdam Is</t>
  </si>
  <si>
    <t>Fauna - EUROPA Discover and Preserve</t>
  </si>
  <si>
    <t>961-964</t>
  </si>
  <si>
    <t>s/s 0.85€-1.45€ x4</t>
  </si>
  <si>
    <t>Island view and map</t>
  </si>
  <si>
    <t>Minerals - Ilmenite</t>
  </si>
  <si>
    <t>The 300th Anniversary of the Birth of Pierre-Etienne de Boynes, 1718-1783</t>
  </si>
  <si>
    <t>La Quille St. Paul</t>
  </si>
  <si>
    <t>St Paul Is rock</t>
  </si>
  <si>
    <t>Refuge in the Canyon of the Black-Browed Albatross - Kerguelen</t>
  </si>
  <si>
    <t>Kerguelen canyon</t>
  </si>
  <si>
    <t>The Forgotten Airfield of Kerguelen Islands</t>
  </si>
  <si>
    <t>s/s 3.90€</t>
  </si>
  <si>
    <t>The 50th Anniversary of the Death of Alfred Faure, 1925-1968</t>
  </si>
  <si>
    <t>s/s 0.95€</t>
  </si>
  <si>
    <t>Crozet map</t>
  </si>
  <si>
    <t>American Bay Cabin</t>
  </si>
  <si>
    <t>Crozet cabin</t>
  </si>
  <si>
    <t>Birds - White Tern</t>
  </si>
  <si>
    <t>Tromelin map</t>
  </si>
  <si>
    <t>Minerals - Sapphire</t>
  </si>
  <si>
    <t>Kerguelen Island - Bras Jules Laboureur</t>
  </si>
  <si>
    <t>1009-1010</t>
  </si>
  <si>
    <t>strip of 2 0.95€-1.35€</t>
  </si>
  <si>
    <t>Kerguelen rock platforms</t>
  </si>
  <si>
    <t>1011-1013</t>
  </si>
  <si>
    <t>strip of 3 0.95€-2.70€ x3</t>
  </si>
  <si>
    <t>Kerguelen hills</t>
  </si>
  <si>
    <t>Kerguelen Island - Lake Sediment Sampling Program</t>
  </si>
  <si>
    <t>Cabanes D'Entrecasteaux, Amsterdam Island</t>
  </si>
  <si>
    <t>Amsterdam Is rocks</t>
  </si>
  <si>
    <t>Landscapes - The Finger of Sainte-Anne, Kerguelen</t>
  </si>
  <si>
    <t>Kerguelen rocks</t>
  </si>
  <si>
    <t>Pierced Rock of Crozet</t>
  </si>
  <si>
    <t>Crozet Is beach rocks</t>
  </si>
  <si>
    <t>Fauna - Crabs</t>
  </si>
  <si>
    <t>1080-1083</t>
  </si>
  <si>
    <t>Saint Paul Is and crabs</t>
  </si>
  <si>
    <t>The Apostle Islets, Crozet</t>
  </si>
  <si>
    <t>Crozet sea rocks</t>
  </si>
  <si>
    <t>Maintenance of Relais 26</t>
  </si>
  <si>
    <t>Coral Reefs of the Iles Eparses</t>
  </si>
  <si>
    <t>1094-1095</t>
  </si>
  <si>
    <t>s/s 2€-3€ x2</t>
  </si>
  <si>
    <t>Eparses Is atoll</t>
  </si>
  <si>
    <t>La Meurthe at Crozet</t>
  </si>
  <si>
    <t>Crozet Is rocks</t>
  </si>
  <si>
    <t>Cabins at Pointe Basse, Crozet</t>
  </si>
  <si>
    <t>Crozet Is hill and cabin</t>
  </si>
  <si>
    <t>Chalcedone</t>
  </si>
  <si>
    <r>
      <t xml:space="preserve">KUWAIT </t>
    </r>
    <r>
      <rPr>
        <sz val="9"/>
        <rFont val="Arial"/>
        <family val="2"/>
      </rPr>
      <t>(to 2020)</t>
    </r>
  </si>
  <si>
    <t>Castles and Queen Elizabeth II - Stamps of Great Britain Overprinted "KUWAIT" and Surcharged New Values in Two Types</t>
  </si>
  <si>
    <t>KIRIBATI</t>
  </si>
  <si>
    <t>Abalang Is</t>
  </si>
  <si>
    <t>Butaritari Is</t>
  </si>
  <si>
    <t>Malana Is</t>
  </si>
  <si>
    <t>Chirstmas Is</t>
  </si>
  <si>
    <t>Royal Visit of Queen Elizabeth II and Prince Philip</t>
  </si>
  <si>
    <t>s/s 50c</t>
  </si>
  <si>
    <t>Map, island view and Queen</t>
  </si>
  <si>
    <t>Atoll and flying person</t>
  </si>
  <si>
    <t>Island Maps</t>
  </si>
  <si>
    <t>Beru Is</t>
  </si>
  <si>
    <t>Abemama Is</t>
  </si>
  <si>
    <t>Nonouti Is</t>
  </si>
  <si>
    <t>Tarawa Is</t>
  </si>
  <si>
    <t>The 40th Anniversary of Battle of Tarawa</t>
  </si>
  <si>
    <t>Teraina Is</t>
  </si>
  <si>
    <t>Nikunaroro Is</t>
  </si>
  <si>
    <t>Kanton Is</t>
  </si>
  <si>
    <t>Banaba Is</t>
  </si>
  <si>
    <t>Island and boat</t>
  </si>
  <si>
    <t>Kiribati Legends</t>
  </si>
  <si>
    <t>Turtle holding up Banaba Is</t>
  </si>
  <si>
    <t>Tabuaeran Is</t>
  </si>
  <si>
    <t>Rawaki Is</t>
  </si>
  <si>
    <t>Arorae Is</t>
  </si>
  <si>
    <t>Tamana Is</t>
  </si>
  <si>
    <t>Manra Is</t>
  </si>
  <si>
    <t>Birnie Is</t>
  </si>
  <si>
    <t>Orona Is</t>
  </si>
  <si>
    <t>Malden Is</t>
  </si>
  <si>
    <t>Caroline Is</t>
  </si>
  <si>
    <t>Starbuck Is</t>
  </si>
  <si>
    <t>Enderbury Is</t>
  </si>
  <si>
    <t>Tabiteuea Is</t>
  </si>
  <si>
    <t>Onotoa Is</t>
  </si>
  <si>
    <t>Transport and Telecommunications Decade</t>
  </si>
  <si>
    <t>Island and communication</t>
  </si>
  <si>
    <t>The 50th Anniversary of the Battle of Tarawa</t>
  </si>
  <si>
    <t>300-309</t>
  </si>
  <si>
    <t>s/s 75c x10</t>
  </si>
  <si>
    <t>Map - Self-Adhesive</t>
  </si>
  <si>
    <t>310-315</t>
  </si>
  <si>
    <t>s/s 40c x5</t>
  </si>
  <si>
    <t>Kiribati map</t>
  </si>
  <si>
    <t>316-321</t>
  </si>
  <si>
    <t>322-327</t>
  </si>
  <si>
    <t>328-333</t>
  </si>
  <si>
    <t>s/s $1 x5</t>
  </si>
  <si>
    <t>s/s $1.20 x5</t>
  </si>
  <si>
    <t>s/s $1.60 x5</t>
  </si>
  <si>
    <t>The Greenhouse Effect</t>
  </si>
  <si>
    <t>Island - greenhouse effect</t>
  </si>
  <si>
    <t>"Towards the Millennium" - The 20th Anniversary of Independence</t>
  </si>
  <si>
    <t>Island map</t>
  </si>
  <si>
    <t>483-484</t>
  </si>
  <si>
    <t>s/s 75c-$1 x2</t>
  </si>
  <si>
    <t>Tourism - Fanning Island</t>
  </si>
  <si>
    <t>Fanning Is</t>
  </si>
  <si>
    <t>The 100th Anniversary of the Powered Flight</t>
  </si>
  <si>
    <t>584-585</t>
  </si>
  <si>
    <t>s/s 40c-60c x2</t>
  </si>
  <si>
    <t>Tarawa Is air battle</t>
  </si>
  <si>
    <t>Phoenix Island Protected Area</t>
  </si>
  <si>
    <t>745-750</t>
  </si>
  <si>
    <t>s/s 75c-$1.75 x6</t>
  </si>
  <si>
    <t>Phoenix Is map</t>
  </si>
  <si>
    <t>Marine Life - Phoenix Island Protected Area</t>
  </si>
  <si>
    <t>804-811</t>
  </si>
  <si>
    <t>s/s 40c-$2.50 x8</t>
  </si>
  <si>
    <t>The 75th Anniversary of the Battle of Tarawa &amp; the 100th Anniversary of the End of World War I</t>
  </si>
  <si>
    <t>Tarawa is battle</t>
  </si>
  <si>
    <t>871-872</t>
  </si>
  <si>
    <t>s/s $1-$5 x2</t>
  </si>
  <si>
    <r>
      <t xml:space="preserve">KIRIBATI (Gilbert Islands) </t>
    </r>
    <r>
      <rPr>
        <sz val="9"/>
        <rFont val="Arial"/>
        <family val="2"/>
      </rPr>
      <t>(ends 1979)</t>
    </r>
  </si>
  <si>
    <t>Separation of the Islands</t>
  </si>
  <si>
    <t>Tarawa and Funafuti Is</t>
  </si>
  <si>
    <t>Marakai Atoll</t>
  </si>
  <si>
    <t>The 25th Anniversary of Return of George V School to Tarawa</t>
  </si>
  <si>
    <t>KIRIBATI (Gilbert Islands)</t>
  </si>
  <si>
    <r>
      <t xml:space="preserve">KIRIBATI </t>
    </r>
    <r>
      <rPr>
        <sz val="9"/>
        <rFont val="Arial"/>
        <family val="2"/>
      </rPr>
      <t>(to 2020)</t>
    </r>
  </si>
  <si>
    <t>700-711</t>
  </si>
  <si>
    <t>s/s 55c x12</t>
  </si>
  <si>
    <t>History of Marshall Islands</t>
  </si>
  <si>
    <t>Inauguration of Postal Independence</t>
  </si>
  <si>
    <t>Maps</t>
  </si>
  <si>
    <t>Mili Is</t>
  </si>
  <si>
    <t>Kikiep Is</t>
  </si>
  <si>
    <t>Ebon Is</t>
  </si>
  <si>
    <t>JaluitIs</t>
  </si>
  <si>
    <t>Ebeye Is</t>
  </si>
  <si>
    <t>Alinglaplap Is</t>
  </si>
  <si>
    <t>Majuro Is</t>
  </si>
  <si>
    <t>Ringelap Is</t>
  </si>
  <si>
    <t>Arno Is</t>
  </si>
  <si>
    <t>Ailinginae Is</t>
  </si>
  <si>
    <t>Wotho Is</t>
  </si>
  <si>
    <t>Enewetak Is</t>
  </si>
  <si>
    <t>Namu Is</t>
  </si>
  <si>
    <t>Taka Is</t>
  </si>
  <si>
    <t>Ujeloand Is</t>
  </si>
  <si>
    <t>Maloelap Is</t>
  </si>
  <si>
    <t>62-66</t>
  </si>
  <si>
    <t>s/s 22c x5</t>
  </si>
  <si>
    <t>Island and Halley's Comet</t>
  </si>
  <si>
    <t>Erkub Is</t>
  </si>
  <si>
    <t>Bikini Is</t>
  </si>
  <si>
    <t>Airmail - International Stamp Exhibition "Capex '87" - Toronto, Canada - The 50th Anniversary of Amelia Earhart's Round the World Flight Attempt</t>
  </si>
  <si>
    <t>s/s $1</t>
  </si>
  <si>
    <t>Map and plane route</t>
  </si>
  <si>
    <t>The 100th Anniversary of Robert Louis Stevenson's Pacific Voyages</t>
  </si>
  <si>
    <t>176-184</t>
  </si>
  <si>
    <t>s/s 25c x9</t>
  </si>
  <si>
    <t>Islands and boats</t>
  </si>
  <si>
    <t>189-193</t>
  </si>
  <si>
    <t>Island aerial view</t>
  </si>
  <si>
    <t>Airmail - Kwajalein Space Shuttle Tracking Station</t>
  </si>
  <si>
    <t>Kwajalein and space shuttle</t>
  </si>
  <si>
    <t>History of the Second World War - V-J, Victory in Japan Day, 1945</t>
  </si>
  <si>
    <t>626-629</t>
  </si>
  <si>
    <t>s/s 75c x4</t>
  </si>
  <si>
    <t>Fuji from Tokyo Bay</t>
  </si>
  <si>
    <t>The 50th Anniversary of the Operation Crossroads, Nuclear Testing, at Bikini Atoll</t>
  </si>
  <si>
    <t>32c + 8c</t>
  </si>
  <si>
    <t>Atomic bomb, Bikini atoll</t>
  </si>
  <si>
    <t>723-728</t>
  </si>
  <si>
    <t>s/s 32c x6</t>
  </si>
  <si>
    <t>The 20th Anniversary of the "Decade of Upheaval and Exploration", 1960-1969</t>
  </si>
  <si>
    <t>1207-1221</t>
  </si>
  <si>
    <t>s/s 60c x15</t>
  </si>
  <si>
    <t>The 60th Anniversaary of the End of World War II</t>
  </si>
  <si>
    <t>1970-1973</t>
  </si>
  <si>
    <t>The 25th Anniversary of the Marshall Islands Postal Service</t>
  </si>
  <si>
    <t>s/s 44c</t>
  </si>
  <si>
    <t>Map Marshall Is</t>
  </si>
  <si>
    <t>Regular Issue - Special Rates</t>
  </si>
  <si>
    <t>Island profile and canoes</t>
  </si>
  <si>
    <t>Yosemite</t>
  </si>
  <si>
    <t>3728-3737</t>
  </si>
  <si>
    <t>s/s 49c x10</t>
  </si>
  <si>
    <t>USA volcanoes</t>
  </si>
  <si>
    <t>Atolls of the Marshall Islands</t>
  </si>
  <si>
    <t>3840-3849</t>
  </si>
  <si>
    <t>Atolls Marshall Is</t>
  </si>
  <si>
    <r>
      <t xml:space="preserve">MARSHALL ISLANDS </t>
    </r>
    <r>
      <rPr>
        <sz val="9"/>
        <rFont val="Arial"/>
        <family val="2"/>
      </rPr>
      <t>(to 2020)</t>
    </r>
  </si>
  <si>
    <t>Yap Is</t>
  </si>
  <si>
    <t>Truk Is</t>
  </si>
  <si>
    <t>Pohnpei Is</t>
  </si>
  <si>
    <t>Kosrae Is</t>
  </si>
  <si>
    <t>Inauguration of Postal Independence - Maps</t>
  </si>
  <si>
    <t>Island hill</t>
  </si>
  <si>
    <t>Navigators, Landscapes and Culture</t>
  </si>
  <si>
    <t>Nan Madol, Pohnpei</t>
  </si>
  <si>
    <t>Nan Madol ruins</t>
  </si>
  <si>
    <t>Inauguration of Postal Independence Stamps of 1984 Surcharged - Maps</t>
  </si>
  <si>
    <t>Island cliff</t>
  </si>
  <si>
    <t>Pohnpei Tourist Sites</t>
  </si>
  <si>
    <t>Kosrae Tourist Sites</t>
  </si>
  <si>
    <t>29c</t>
  </si>
  <si>
    <t>Ruins</t>
  </si>
  <si>
    <t>Islands stamp on stamp</t>
  </si>
  <si>
    <t>The 10th Anniversary of Postal Independence</t>
  </si>
  <si>
    <t>The 50th Anniversary of the End of the Second World War - Liberation of Micronesia</t>
  </si>
  <si>
    <t>Ship and island</t>
  </si>
  <si>
    <t>Patrol Boats</t>
  </si>
  <si>
    <t>498-499</t>
  </si>
  <si>
    <t>Strip of 2 32c</t>
  </si>
  <si>
    <t>Ships and island profile</t>
  </si>
  <si>
    <t>The 200th Anniversary of the Birth of Hiroshige Ando (Painter), 1797-1858</t>
  </si>
  <si>
    <t>Shells</t>
  </si>
  <si>
    <t>1210-1215</t>
  </si>
  <si>
    <t>s/s 50c x6</t>
  </si>
  <si>
    <t>Shells and island profile</t>
  </si>
  <si>
    <t>Micronesia island view</t>
  </si>
  <si>
    <t>1491-1494</t>
  </si>
  <si>
    <t>s/s 80c x4</t>
  </si>
  <si>
    <t>Atoll and birds</t>
  </si>
  <si>
    <t>Flora and Fauna - Reptiles and Amphibians</t>
  </si>
  <si>
    <t>Island view and chamelion</t>
  </si>
  <si>
    <t>1656-1659</t>
  </si>
  <si>
    <t>The 170th Anniversary of the First Postage Stamp</t>
  </si>
  <si>
    <t>2146-2147</t>
  </si>
  <si>
    <t>s/s $2 x2</t>
  </si>
  <si>
    <t>Map of Micronesia stamp on stamp</t>
  </si>
  <si>
    <t>Island profile and canoe</t>
  </si>
  <si>
    <t>2015 Marine Life - Sharks</t>
  </si>
  <si>
    <t>$1,15</t>
  </si>
  <si>
    <t>Island hills and shark</t>
  </si>
  <si>
    <t>Stone money and shark</t>
  </si>
  <si>
    <t>Stone money</t>
  </si>
  <si>
    <t>Yap Culture - People and Nature</t>
  </si>
  <si>
    <t>319-336</t>
  </si>
  <si>
    <t>s/s 29c x18</t>
  </si>
  <si>
    <t>Poas and Irazu stamp on stamp</t>
  </si>
  <si>
    <t>San Miguel stamp on stamp</t>
  </si>
  <si>
    <r>
      <t>MICRONESIA</t>
    </r>
    <r>
      <rPr>
        <sz val="9"/>
        <rFont val="Arial"/>
        <family val="2"/>
      </rPr>
      <t xml:space="preserve"> (to 2017)</t>
    </r>
  </si>
  <si>
    <t>Micronesia</t>
  </si>
  <si>
    <r>
      <t>NAURU</t>
    </r>
    <r>
      <rPr>
        <sz val="9"/>
        <rFont val="Arial"/>
        <family val="2"/>
      </rPr>
      <t xml:space="preserve"> (to 2020)</t>
    </r>
  </si>
  <si>
    <t>Nauru</t>
  </si>
  <si>
    <t>NAURU</t>
  </si>
  <si>
    <t>1954 -1964 Local Motives</t>
  </si>
  <si>
    <t>Nauru map</t>
  </si>
  <si>
    <t>Local Motives - Issues Overprinted "REPUBLIC OF NAURU"</t>
  </si>
  <si>
    <t>$1 o/p 'Republic of Nauru'</t>
  </si>
  <si>
    <t>The 25th Anniversary of South Pacific Commission</t>
  </si>
  <si>
    <t>Nauru profile</t>
  </si>
  <si>
    <t>The 175th Anniversary of First Contact with the Outside World</t>
  </si>
  <si>
    <t>Nauru map and ship</t>
  </si>
  <si>
    <t>Nauru map and plane</t>
  </si>
  <si>
    <t>Phosphate Mining Anniversaries</t>
  </si>
  <si>
    <t>The 30th Anniversary of Islanders' Return from Truk</t>
  </si>
  <si>
    <t>The 20th Anniversary of U.N. Declaration on the Granting of Independence to Colonial Countries and Peoples</t>
  </si>
  <si>
    <t>Nauru island view</t>
  </si>
  <si>
    <t>The 15th Anniversary of Air Nauru</t>
  </si>
  <si>
    <t>Nauru island view and plane</t>
  </si>
  <si>
    <t>The 24th South Pacific Forum Meeting, Nauru</t>
  </si>
  <si>
    <t>411-414</t>
  </si>
  <si>
    <t>s/s 60c x4</t>
  </si>
  <si>
    <t>The 50th Anniversary of United Nations</t>
  </si>
  <si>
    <t>The 50th Anniversary of Nauruans' Return from Truk</t>
  </si>
  <si>
    <t>445-446</t>
  </si>
  <si>
    <t>s/s 75c-$1.25 x2</t>
  </si>
  <si>
    <t>Visit of International Olympic Committee President, Juan Antonio Samaranch in Nauru</t>
  </si>
  <si>
    <t>506-508</t>
  </si>
  <si>
    <t>The 32nd Pacific Islands Forum, Nauru</t>
  </si>
  <si>
    <t>522-525</t>
  </si>
  <si>
    <t>The 100th Anniversary of Powered Flight - Airships</t>
  </si>
  <si>
    <t>583-585</t>
  </si>
  <si>
    <t>Russian Space Program</t>
  </si>
  <si>
    <t>Nauru aerial view</t>
  </si>
  <si>
    <t>Airmail - Word Exhibition "EXPO '70" - Osaka, Japan</t>
  </si>
  <si>
    <t>Airmail - South Pacific Geographical Days, Noumea</t>
  </si>
  <si>
    <t>New Caledonia</t>
  </si>
  <si>
    <t>Opening of the Airport</t>
  </si>
  <si>
    <t>Volcano Eruption</t>
  </si>
  <si>
    <t>The 100th Anniversary of Defining the Prime Meridian and Dateline</t>
  </si>
  <si>
    <t>International Stamp Exhibition "AUSIPEX '84" - Melbourne, Australia</t>
  </si>
  <si>
    <t>50-51</t>
  </si>
  <si>
    <t>s/s 32s-1.50pa x2</t>
  </si>
  <si>
    <t>Map of Niuafo'ou stamp on stamp</t>
  </si>
  <si>
    <t>Tin Can Island stamp on stamp</t>
  </si>
  <si>
    <t>Polynesian Island and Birds</t>
  </si>
  <si>
    <t>The 5th Anniversary of Niuafo'ou Stamps - The 5th Anniversary of Airport</t>
  </si>
  <si>
    <t>123-134</t>
  </si>
  <si>
    <t>s/s 42s x12</t>
  </si>
  <si>
    <t>The 200th Anniversary of the Mutiny on the Bounty</t>
  </si>
  <si>
    <t>Volcano creation</t>
  </si>
  <si>
    <t>The Evolution of the Earth</t>
  </si>
  <si>
    <t>s/s x15</t>
  </si>
  <si>
    <t>154-168</t>
  </si>
  <si>
    <t>s/s 42s &amp; 1pa x6</t>
  </si>
  <si>
    <t>169-174</t>
  </si>
  <si>
    <t>188-190</t>
  </si>
  <si>
    <t>The 200th Anniversary of Charting of the Island Niuafo'ou by Captain Edwards</t>
  </si>
  <si>
    <t>191-192</t>
  </si>
  <si>
    <t>233-236</t>
  </si>
  <si>
    <t>Tongan Megapode</t>
  </si>
  <si>
    <t>Worldwide Nature Protection</t>
  </si>
  <si>
    <t>Niuafo'ou map and dinosaur stamp on stamp</t>
  </si>
  <si>
    <t>The 10th Anniversary of Stamps in Niuafo'ou</t>
  </si>
  <si>
    <t>The 10th Anniversary of First Flight to Niuafo'ou</t>
  </si>
  <si>
    <t>Natural History - Life at Crater Lake Vai Lahi</t>
  </si>
  <si>
    <t>Niuafo'ou crater lake</t>
  </si>
  <si>
    <t>250-254</t>
  </si>
  <si>
    <t>Drawing Constest for Kids</t>
  </si>
  <si>
    <t>Niuafo'ou profile</t>
  </si>
  <si>
    <t>264-268</t>
  </si>
  <si>
    <t>269-273</t>
  </si>
  <si>
    <t>Niuafo'ou harbour and megapode</t>
  </si>
  <si>
    <t>Volcano Eruption and Evacuation of Niuafo'ou Island, 1946-1958</t>
  </si>
  <si>
    <t>The 50th Anniversary of Evacuation of Niuafo'ou Island</t>
  </si>
  <si>
    <t>308-317</t>
  </si>
  <si>
    <t>s/s 45c-60c x10</t>
  </si>
  <si>
    <t>Discoverer</t>
  </si>
  <si>
    <t>350-351</t>
  </si>
  <si>
    <t>s/s 80c-$2.70 x2</t>
  </si>
  <si>
    <t>356-357</t>
  </si>
  <si>
    <t>s/s $1-$2.50 x2</t>
  </si>
  <si>
    <t>Canoe and islands</t>
  </si>
  <si>
    <t>Endangered Animal Species</t>
  </si>
  <si>
    <t>397-398</t>
  </si>
  <si>
    <t>s/s 90c-$2.50 x2</t>
  </si>
  <si>
    <t>Mail Planes</t>
  </si>
  <si>
    <t>402-404</t>
  </si>
  <si>
    <t>600-603</t>
  </si>
  <si>
    <t>s/s $2-$2.70 x4</t>
  </si>
  <si>
    <t>Island profile and discovery</t>
  </si>
  <si>
    <t>The 400th Anniversary of the Discovery of Northern Tonga</t>
  </si>
  <si>
    <t>Tonga</t>
  </si>
  <si>
    <t>New Zealand Postage Stamp Handstamped "NIUE" in Green or Greenish Blue</t>
  </si>
  <si>
    <t>New Zealand Postage Stamp Surcharged - See Also No. 6</t>
  </si>
  <si>
    <t>As No. 3 - New Watermark</t>
  </si>
  <si>
    <t>New Zealand Postage Stamps Surcharged</t>
  </si>
  <si>
    <t>1p wmk 63 soft paper op 'Niue'</t>
  </si>
  <si>
    <t>1p hard paper 11 x 14 op 'Niue Taha Peni.'</t>
  </si>
  <si>
    <t>1p wmk 61 op 'Niue Taha Peni.'</t>
  </si>
  <si>
    <t>1p op 'Niue Taha Peni.'</t>
  </si>
  <si>
    <t>New Zealand Postage Stamps Overprinted "NIUE" - Typhographed</t>
  </si>
  <si>
    <t>Rarotongan Chief &amp; Avarua Harbour</t>
  </si>
  <si>
    <t>Definitive Issue - Not Watermarked. See Also No. 45-51 &amp; 62-70</t>
  </si>
  <si>
    <t>1932 -1936 As Previous - Watermarked. For Watermark 3 See No. 62-70</t>
  </si>
  <si>
    <t>Niue</t>
  </si>
  <si>
    <t>Not Issued Stamp Surcharged</t>
  </si>
  <si>
    <t>1944 -1946 Definitive Issue - Different Watermark</t>
  </si>
  <si>
    <t>1/2c over ½p</t>
  </si>
  <si>
    <t>Local Motives Stamps of 1950 Surcharged</t>
  </si>
  <si>
    <t>The 200th Anniversary of the Landing of Captain James Cook on the West Coast of Niue</t>
  </si>
  <si>
    <t>Niue map and Captain Cook</t>
  </si>
  <si>
    <t>The 200th Anniversary of the Landing of Captain Cook in Hawaii - Painting of John Webber</t>
  </si>
  <si>
    <t>The 10th Anniversary of Self-Government</t>
  </si>
  <si>
    <t>58c</t>
  </si>
  <si>
    <t>The Death of Robert Rex, 1909-1992</t>
  </si>
  <si>
    <t>$1 on 58c</t>
  </si>
  <si>
    <t>International Stamp Exhibition "TAIPEI '96" - Taipei, Taiwan - Sailing Ships</t>
  </si>
  <si>
    <t>s/s $1.50</t>
  </si>
  <si>
    <t>Pacific map</t>
  </si>
  <si>
    <t>891-893</t>
  </si>
  <si>
    <t>s/s 50c-$1.20 x3</t>
  </si>
  <si>
    <t>Island profile and whales</t>
  </si>
  <si>
    <t>The 25th Anniversary of Self-Government</t>
  </si>
  <si>
    <t>937-938</t>
  </si>
  <si>
    <t>s/s 20c-$5 x2</t>
  </si>
  <si>
    <t>Tourism - A Tour of Niue</t>
  </si>
  <si>
    <t>1228-1235</t>
  </si>
  <si>
    <t>s/s 20c-$4 x8</t>
  </si>
  <si>
    <t>Maps - The Island of Niue</t>
  </si>
  <si>
    <t>1308-1311</t>
  </si>
  <si>
    <t>s/s 30c-$4 x4</t>
  </si>
  <si>
    <r>
      <t>NIUE</t>
    </r>
    <r>
      <rPr>
        <sz val="9"/>
        <rFont val="Arial"/>
        <family val="2"/>
      </rPr>
      <t xml:space="preserve"> (to 2020)</t>
    </r>
  </si>
  <si>
    <t>Palau</t>
  </si>
  <si>
    <t>The 19th Universal Postal Union Congress Philatelic Salon, Hamburg</t>
  </si>
  <si>
    <t>188-191</t>
  </si>
  <si>
    <t>s/s 22c x4</t>
  </si>
  <si>
    <t>106-145</t>
  </si>
  <si>
    <t>s/s 14c x40</t>
  </si>
  <si>
    <t>Island subsurface</t>
  </si>
  <si>
    <t>International Stamp Exhibition "Ameripex '86" - Chicago, USA - Sea and Reef World</t>
  </si>
  <si>
    <t>Historical Links with Japan</t>
  </si>
  <si>
    <t>s/s $1.00</t>
  </si>
  <si>
    <t>Japanese fumeroles and grave</t>
  </si>
  <si>
    <t>Angaur, The Phosphate Island</t>
  </si>
  <si>
    <t>411-426</t>
  </si>
  <si>
    <t>s/s 30c x16</t>
  </si>
  <si>
    <t>Angeaur Island</t>
  </si>
  <si>
    <t>International Stamp Exhibition "PHILANIPPON '91" - Tokyo, Japan - Japanese Heritage in Palau</t>
  </si>
  <si>
    <t>Pulau atolls</t>
  </si>
  <si>
    <t>Pacific Theatre in Second World War</t>
  </si>
  <si>
    <t>506-515</t>
  </si>
  <si>
    <t>s/s 20c x10</t>
  </si>
  <si>
    <t>Pacific islands map</t>
  </si>
  <si>
    <t>698-707</t>
  </si>
  <si>
    <t>s/s 29c x10</t>
  </si>
  <si>
    <t>947-950</t>
  </si>
  <si>
    <t>Pulau map</t>
  </si>
  <si>
    <t>International Stamp Exhibition "Pacific '97" - San Francisco, USA - Volcano Goddesses of the Pacific</t>
  </si>
  <si>
    <t>Volcano goddesses</t>
  </si>
  <si>
    <t>Space Missions to Mars</t>
  </si>
  <si>
    <t>Volcano and Mars</t>
  </si>
  <si>
    <t>s/s 2$</t>
  </si>
  <si>
    <t>1777-1782</t>
  </si>
  <si>
    <t>s/s 2$ x6</t>
  </si>
  <si>
    <t>Volcano in Cretaceous</t>
  </si>
  <si>
    <t>New Millennium - Development of Diving Equipment</t>
  </si>
  <si>
    <t>1798-1814</t>
  </si>
  <si>
    <t>Inauguration of Japanese sponsored Koror-Babeldaob Bridge</t>
  </si>
  <si>
    <t>1976-2005</t>
  </si>
  <si>
    <t>s/s 20c x30</t>
  </si>
  <si>
    <t>Pulau island profile</t>
  </si>
  <si>
    <t>2006-2035</t>
  </si>
  <si>
    <t>s/s 34c x30</t>
  </si>
  <si>
    <t>2098-2101</t>
  </si>
  <si>
    <t>s/s 4 x 80c</t>
  </si>
  <si>
    <t>2139-2142</t>
  </si>
  <si>
    <t>2297-2302</t>
  </si>
  <si>
    <t>s/s 55c x6</t>
  </si>
  <si>
    <t>2303a</t>
  </si>
  <si>
    <t>2311-2320</t>
  </si>
  <si>
    <t>s/s 26c x10</t>
  </si>
  <si>
    <t>The 9th Festival of Pacific Arts</t>
  </si>
  <si>
    <t>2321-2330</t>
  </si>
  <si>
    <t>s/s 37c x10</t>
  </si>
  <si>
    <t>2402-2405</t>
  </si>
  <si>
    <t>Erupting volcano and dinosaurs</t>
  </si>
  <si>
    <t>The 100th Anniversary of the Death of Jules Verne, 1828-1905</t>
  </si>
  <si>
    <t>2470-2472</t>
  </si>
  <si>
    <t>2959-2960</t>
  </si>
  <si>
    <t>Cats of the World</t>
  </si>
  <si>
    <t>s/s $3.50</t>
  </si>
  <si>
    <t>Fuji and cat</t>
  </si>
  <si>
    <t>U.N. World Heritage Sites of the South Pacific</t>
  </si>
  <si>
    <t>s/s $4</t>
  </si>
  <si>
    <t>Atoll islands</t>
  </si>
  <si>
    <t>Underwater Landscapes</t>
  </si>
  <si>
    <t>4005-4006</t>
  </si>
  <si>
    <t>s/s $3 x2</t>
  </si>
  <si>
    <t>Underwater basalt</t>
  </si>
  <si>
    <t>3.35k</t>
  </si>
  <si>
    <t>5.35k</t>
  </si>
  <si>
    <t>Gold mining</t>
  </si>
  <si>
    <t>Gold Mining Industry</t>
  </si>
  <si>
    <t>1355-1358</t>
  </si>
  <si>
    <r>
      <t>PALAU</t>
    </r>
    <r>
      <rPr>
        <sz val="9"/>
        <rFont val="Arial"/>
        <family val="2"/>
      </rPr>
      <t xml:space="preserve"> (to 2020)</t>
    </r>
  </si>
  <si>
    <t>1p wmk 63 perf 14 o/p 'Penryn Island. Tai Peni.'</t>
  </si>
  <si>
    <t>1p perf 11 o/p 'Penryn Island. Tai Peni.'</t>
  </si>
  <si>
    <t>1p perf 11 x 14 o/p 'Penryn Island. Tai Peni.'</t>
  </si>
  <si>
    <t>Penrhyn map</t>
  </si>
  <si>
    <t>The 100th Anniversary of Universal Postal Union</t>
  </si>
  <si>
    <t>Fish of the Pacific</t>
  </si>
  <si>
    <t>Penrhyn atoll</t>
  </si>
  <si>
    <t>Pacific atolls</t>
  </si>
  <si>
    <t>Landing of the Apollo Astronauts</t>
  </si>
  <si>
    <t>Egmont stamp on stamp</t>
  </si>
  <si>
    <t>124-127</t>
  </si>
  <si>
    <t>s/s 75c-90c x4</t>
  </si>
  <si>
    <t>396-397</t>
  </si>
  <si>
    <t>s/s 96c x2</t>
  </si>
  <si>
    <t>International Stamp Exhibition "STAMPEX '86" - Adelaide, Australia</t>
  </si>
  <si>
    <t>450-451</t>
  </si>
  <si>
    <t>The 40th Anniversary of the Wedding of Queen Elizabeth II and Prince Philip</t>
  </si>
  <si>
    <t>639-653</t>
  </si>
  <si>
    <t>s/s 10c-$3 x15</t>
  </si>
  <si>
    <t>The 200th Anniversary of the First Contact with Explorers</t>
  </si>
  <si>
    <r>
      <t xml:space="preserve">PENRHYN </t>
    </r>
    <r>
      <rPr>
        <sz val="9"/>
        <rFont val="Arial"/>
        <family val="2"/>
      </rPr>
      <t>(to 2020)</t>
    </r>
  </si>
  <si>
    <t>King George VI, Scenes from the History of Mutiny "Bounty", and by Bradbury, other Values of Waterloo</t>
  </si>
  <si>
    <t>Pitcairn shorehills</t>
  </si>
  <si>
    <t>Pitcairn profile</t>
  </si>
  <si>
    <t>The 75th Anniversary of U.P.U.</t>
  </si>
  <si>
    <t>Views with Medallion of Queen Elizabeth II</t>
  </si>
  <si>
    <t>The 100th Anniversary of the Return of Pitcairn Islanders</t>
  </si>
  <si>
    <t>8sh</t>
  </si>
  <si>
    <t>Ships and Birds</t>
  </si>
  <si>
    <t>The 200th Anniversary of the Discovery of Pitcairn Islands</t>
  </si>
  <si>
    <t>Pitcairn profile and Queen</t>
  </si>
  <si>
    <t>Pitcairn profile and canoe</t>
  </si>
  <si>
    <t>Decimal Currency - Issues of 1964 Overprinted "Bounty" Anchor and Value Surcharged</t>
  </si>
  <si>
    <t>45c on 8sh</t>
  </si>
  <si>
    <t>Views of Pitcairn and Items of H.M.S. "Bounty"</t>
  </si>
  <si>
    <t>Royal Visit - Issue of 1969 Overprinted "ROYAL VISIT 1971"</t>
  </si>
  <si>
    <t>Hill view</t>
  </si>
  <si>
    <t>Views of Pitcairn</t>
  </si>
  <si>
    <t>The 19th Anniversary of Engravings</t>
  </si>
  <si>
    <t>Hills and islanders</t>
  </si>
  <si>
    <t>The 125th Anniversary of Pitcairn Islanders' Migration to Norfolk Islands</t>
  </si>
  <si>
    <t>The 175th Anniversary of Folger's Discovery of the Settlers</t>
  </si>
  <si>
    <t>The 19th Anniversary of Paintings</t>
  </si>
  <si>
    <t>Turtles</t>
  </si>
  <si>
    <t>The 19th-Century Paintings - Paintings by Lt. Conway Shipley in 1848</t>
  </si>
  <si>
    <t>The 19th-Century Paintings - Paintings by Lt. Conway Shipley in 1849</t>
  </si>
  <si>
    <t>The 19th-Century Paintings - Paintings by Lt. Conway Shipley in 1850</t>
  </si>
  <si>
    <t>The 19th-Century Paintings - Paintings by Lt. Conway Shipley in 1851</t>
  </si>
  <si>
    <t>The 200th Anniversary of the Pitcairn Island Settlement</t>
  </si>
  <si>
    <t>s/s 90c x3</t>
  </si>
  <si>
    <t>Dulcie Is</t>
  </si>
  <si>
    <t>Henderson Is</t>
  </si>
  <si>
    <t>Oeno Is</t>
  </si>
  <si>
    <t>Pitcairn Is</t>
  </si>
  <si>
    <t>Islands of Pitcairn Group</t>
  </si>
  <si>
    <t>350-355</t>
  </si>
  <si>
    <t>s/s 40c x6</t>
  </si>
  <si>
    <t>Pitcairn settlement</t>
  </si>
  <si>
    <t>International Stamp Exhibition "Stamp World London '90" - London, England</t>
  </si>
  <si>
    <t>Pitcairn stamp on stamp</t>
  </si>
  <si>
    <t>The 50th Anniversary of the Pitcairn Islands Stamps</t>
  </si>
  <si>
    <t>Cruise Liners</t>
  </si>
  <si>
    <t>Queen and cliff</t>
  </si>
  <si>
    <t>Ship and Pitcairn</t>
  </si>
  <si>
    <t>Modern Royal Navy Vessels</t>
  </si>
  <si>
    <t>Supply Ship Day</t>
  </si>
  <si>
    <t>Amateur Radio Operations from Pitcairn Islands</t>
  </si>
  <si>
    <t>The 50th Anniversary of the South Pacific Commission</t>
  </si>
  <si>
    <t>494-495</t>
  </si>
  <si>
    <t>s/s 2 x 2.50$</t>
  </si>
  <si>
    <t>Christian's Cave</t>
  </si>
  <si>
    <t>Millennium Commemoration - Sailing Ships</t>
  </si>
  <si>
    <t>526-529</t>
  </si>
  <si>
    <t>534-537</t>
  </si>
  <si>
    <t>s/s 50c-$2 x4</t>
  </si>
  <si>
    <t>World Stamp Exhibition "Australia '99" - Melbourne, Australia - Pitcairn Archaeology Project</t>
  </si>
  <si>
    <t>Millennium Commemoration</t>
  </si>
  <si>
    <t>s/s 20c-$3 x4</t>
  </si>
  <si>
    <t>Beekeeping</t>
  </si>
  <si>
    <t>Bee-keeping</t>
  </si>
  <si>
    <t>Millennium Commemoration - Communications</t>
  </si>
  <si>
    <t>568-569</t>
  </si>
  <si>
    <t>s/s $2.50 x2</t>
  </si>
  <si>
    <t>Pitcairn group map</t>
  </si>
  <si>
    <t>World Stamp Exhibition "EXPO 2000" - Anaheim, USA - Anglo-American Joint Satellite Recovery Survey Mission, Henderson Island, 1966</t>
  </si>
  <si>
    <t>Cargo ships</t>
  </si>
  <si>
    <t>The 22nd Anniversary of the Blue Star Line Service to Pitcairn Islands</t>
  </si>
  <si>
    <t>639-642</t>
  </si>
  <si>
    <t>Pitcairn map</t>
  </si>
  <si>
    <t>Art of Pitcairn - Painted Leaves</t>
  </si>
  <si>
    <t>Scenic Views</t>
  </si>
  <si>
    <t>HMAV Bounty Replica, Three-masted Ship</t>
  </si>
  <si>
    <t>Sailing Ship "Bounty"</t>
  </si>
  <si>
    <t>s/s $3</t>
  </si>
  <si>
    <t>Henderson Is cliff</t>
  </si>
  <si>
    <t>Tourism - Local Motifs</t>
  </si>
  <si>
    <t>The 150th Anniversary of the Journey to Norfolk - Joint Issue with Norfolk Islands</t>
  </si>
  <si>
    <t>707-710</t>
  </si>
  <si>
    <t>Map of Pitcairn and Norfolk Is</t>
  </si>
  <si>
    <t>711-714</t>
  </si>
  <si>
    <t>s/s 60c-$2/50 x4</t>
  </si>
  <si>
    <t>Early Civilisation - Cave Dwellers of Henderson</t>
  </si>
  <si>
    <t>Whales - Humpback Whale</t>
  </si>
  <si>
    <t>Pitcairn and whales</t>
  </si>
  <si>
    <t>Early Civilisation - Rock Carvers of Pitcairn</t>
  </si>
  <si>
    <t>725-728</t>
  </si>
  <si>
    <t>s/s 60c-$2.50 x4</t>
  </si>
  <si>
    <t>Pitcairns rock carvers</t>
  </si>
  <si>
    <t>743-748</t>
  </si>
  <si>
    <t>block 6</t>
  </si>
  <si>
    <t>Fish and Pitcairn</t>
  </si>
  <si>
    <t>Fish</t>
  </si>
  <si>
    <t>Pitcairn Islands seen from Space - Self Adhesive Stamps</t>
  </si>
  <si>
    <t>Pitcairn Is from space</t>
  </si>
  <si>
    <t>Pitcairn Islands Sunsets</t>
  </si>
  <si>
    <t>Pitcairn sunset</t>
  </si>
  <si>
    <t>The 200th Anniversary of the Discovery of the Pitcairn Islands</t>
  </si>
  <si>
    <t>The 150th Anniversary of the Return to Pitcairn Islands</t>
  </si>
  <si>
    <t>774-777</t>
  </si>
  <si>
    <t>Pitcairn and plane</t>
  </si>
  <si>
    <t>Royal Navy Ships</t>
  </si>
  <si>
    <t>789-794</t>
  </si>
  <si>
    <t>s/s 80c-$2 x6</t>
  </si>
  <si>
    <t>Pitcairn and ships</t>
  </si>
  <si>
    <t>795-800</t>
  </si>
  <si>
    <t>s/s 50c-$2.50 x6</t>
  </si>
  <si>
    <t>Landscapes &amp; Children's Drawings</t>
  </si>
  <si>
    <t>Pitcairn views</t>
  </si>
  <si>
    <t>Volcano Research</t>
  </si>
  <si>
    <t>810-813</t>
  </si>
  <si>
    <t>Pitcairn hotspots</t>
  </si>
  <si>
    <t>818-823</t>
  </si>
  <si>
    <t>s/s $1-$1.80 x6</t>
  </si>
  <si>
    <t>Prominent Pitcairners - Parkin Christian, 1883-1971</t>
  </si>
  <si>
    <t>Marine Life - Dolphins</t>
  </si>
  <si>
    <t>854-855</t>
  </si>
  <si>
    <t>s/s $1.50-$3 x2</t>
  </si>
  <si>
    <t>Pitcairn profile and dolphins</t>
  </si>
  <si>
    <t>Ships - "Bounty"</t>
  </si>
  <si>
    <t>s/s $4.60</t>
  </si>
  <si>
    <t>Pitcairn outline and ship</t>
  </si>
  <si>
    <t>Cruise Ships</t>
  </si>
  <si>
    <t>Pitcairn and cruise ship</t>
  </si>
  <si>
    <t>Tourism - Ship Landing Point, Bounty Bay</t>
  </si>
  <si>
    <t>Bounty bay</t>
  </si>
  <si>
    <t>The 225th Anniversary of the Mutiny on the Bounty</t>
  </si>
  <si>
    <t>Pitcairn and Bounty</t>
  </si>
  <si>
    <t>The 250th Anniversary of the Birth of Fletcher Christian, 1764-1793</t>
  </si>
  <si>
    <t>The 250th Anniversary of the Birth of Fletcher Christian, 1764-1794</t>
  </si>
  <si>
    <t>The 250th Anniversary of the Birth of Fletcher Christian, 1764-1795</t>
  </si>
  <si>
    <t>Pitcairn and movie</t>
  </si>
  <si>
    <t>Paintings - Pitcairn on Canvas</t>
  </si>
  <si>
    <t>Pitcairn paintings</t>
  </si>
  <si>
    <t>The 75th Anniversary of the First Pitcairn Islands Postage Stamp</t>
  </si>
  <si>
    <t>Tourism - Landsacpes</t>
  </si>
  <si>
    <t>958-963</t>
  </si>
  <si>
    <t>block of 6</t>
  </si>
  <si>
    <t>Adamstown Community</t>
  </si>
  <si>
    <t>996-998</t>
  </si>
  <si>
    <t>s/s $1.80-$2.80 x3</t>
  </si>
  <si>
    <t>Pitcairn view and women</t>
  </si>
  <si>
    <t>Women of the Bounty</t>
  </si>
  <si>
    <t>Maps of Pitcairn through the Centuries</t>
  </si>
  <si>
    <t>Pitcairn Islands Marine Reserve</t>
  </si>
  <si>
    <t>1003-1010</t>
  </si>
  <si>
    <t>s/s $1-$2 x8</t>
  </si>
  <si>
    <t>Pitcairn profile and fish</t>
  </si>
  <si>
    <t>The 250th Anniversary of the First European Sighting of Pitcairn Island</t>
  </si>
  <si>
    <t>The 180th Anniversary of the Constitution of Pitcairn</t>
  </si>
  <si>
    <t>1025-1026</t>
  </si>
  <si>
    <t>Pitcairn from the Air</t>
  </si>
  <si>
    <t>Dark Sky - Mata ki te Rangi</t>
  </si>
  <si>
    <t>1063-1066</t>
  </si>
  <si>
    <t>Pitcairn profile and dark skies</t>
  </si>
  <si>
    <t>Christmas - Angels Over Pitcairn</t>
  </si>
  <si>
    <t>1071-1073</t>
  </si>
  <si>
    <t>Pitcairn and angels</t>
  </si>
  <si>
    <t>New Zealand Postage Stamps Overprinted</t>
  </si>
  <si>
    <t>The 25th Anniversary of New Zealand Control</t>
  </si>
  <si>
    <t>Inauguration of Samoan Parliament</t>
  </si>
  <si>
    <t>Symbols of Independence</t>
  </si>
  <si>
    <t>Opening of First Deep Sea Wharf, Apia</t>
  </si>
  <si>
    <t>8d + 6d o/p 'Hurricane Relief 6d'</t>
  </si>
  <si>
    <t>Hurricane Relief Fund</t>
  </si>
  <si>
    <t>The 21st Anniversary of the South Pacific Commission</t>
  </si>
  <si>
    <t>The 200th Anniversary of Count Louis de Bougainville's Visit to Samoa</t>
  </si>
  <si>
    <t>First Manned Moon Landing by Apollo 11 and Control in the Waters of Samoa</t>
  </si>
  <si>
    <t>Airmail - International Air Passenger and Airmail Service on the occasion of the Opening of the Regular Service between Apia and Asau</t>
  </si>
  <si>
    <t>Christmas - Paintings</t>
  </si>
  <si>
    <t>Timber Industry</t>
  </si>
  <si>
    <t>Mt Vaea legend</t>
  </si>
  <si>
    <t>Myths and Legends of Old Samoa</t>
  </si>
  <si>
    <t>22s</t>
  </si>
  <si>
    <t>s/s 70s</t>
  </si>
  <si>
    <t>International Stamp Exhibition "INTERPEX '71" - New York, USA</t>
  </si>
  <si>
    <t>The 1st South Pacific Judicial Conference</t>
  </si>
  <si>
    <t>The 250th Anniversary of Discovery of Samoa by Jacob Roggeveen</t>
  </si>
  <si>
    <t>Airmail - Expansion of the Faleolo Airport</t>
  </si>
  <si>
    <t>Christmas - Paintings of the Holy Virgin and Child</t>
  </si>
  <si>
    <t>Island view and boat</t>
  </si>
  <si>
    <t>"Joyita Mystery" - Stamp Exhibition "INTERPEX '75" - New York, USA - Ships</t>
  </si>
  <si>
    <t>Apia hills view</t>
  </si>
  <si>
    <t>The 25th Anniversary of the Regency of Queen Elizabeth II</t>
  </si>
  <si>
    <t>Airport crater and plane</t>
  </si>
  <si>
    <t>Aviation Progress</t>
  </si>
  <si>
    <t>Airport crater and Hawker Siddeley</t>
  </si>
  <si>
    <t>Afiamalu Satellite Earth Station</t>
  </si>
  <si>
    <t>National Stamp Exhibition "SYDPEX '80" - Sydney, Australia</t>
  </si>
  <si>
    <t>Samoa map stamp on stamp</t>
  </si>
  <si>
    <t>The 250th Anniversary of Lloyd's List</t>
  </si>
  <si>
    <t>The 100th Anniversary of Arrival of the Latter-Day Saints in Samoa</t>
  </si>
  <si>
    <t>View and church</t>
  </si>
  <si>
    <t>Island profile and fishing</t>
  </si>
  <si>
    <t>National Conservation Campaign</t>
  </si>
  <si>
    <t>Modern and Traditional Modes of Transport</t>
  </si>
  <si>
    <t>923-924</t>
  </si>
  <si>
    <t>1003-1004</t>
  </si>
  <si>
    <t>pair 70c-90c</t>
  </si>
  <si>
    <t>Tourism - Savaii Island</t>
  </si>
  <si>
    <t>1018-1020</t>
  </si>
  <si>
    <t>s/s $1-$4 x3</t>
  </si>
  <si>
    <t>Dolphins and small island</t>
  </si>
  <si>
    <t>Dolphins - International Stamp Exhibition "PACIFIC EXPLORER 2005" - Sydney, Australia</t>
  </si>
  <si>
    <t>Island profile and sunset</t>
  </si>
  <si>
    <t>Sunsets</t>
  </si>
  <si>
    <t>1084-1086</t>
  </si>
  <si>
    <t>Map of Samoa and dateline</t>
  </si>
  <si>
    <t>Samoa Date Line Change</t>
  </si>
  <si>
    <t>Waterfalls - Fuipisia</t>
  </si>
  <si>
    <t>Waterfalls - Sopoaga</t>
  </si>
  <si>
    <t>s/s $20</t>
  </si>
  <si>
    <t>The 3rd Pacific SIDS Conference - Small Island Developing States</t>
  </si>
  <si>
    <t>1181-1186</t>
  </si>
  <si>
    <t>s/s $3 x6</t>
  </si>
  <si>
    <t>Previous Issued Stamps Surchrged</t>
  </si>
  <si>
    <t>$2.70 on 70c</t>
  </si>
  <si>
    <t>$15 on $1.85</t>
  </si>
  <si>
    <t>Definitives - Tourism &amp; Culture</t>
  </si>
  <si>
    <t>Offshore island</t>
  </si>
  <si>
    <t>Town view and hills</t>
  </si>
  <si>
    <r>
      <t xml:space="preserve">SAMOA </t>
    </r>
    <r>
      <rPr>
        <sz val="9"/>
        <rFont val="Arial"/>
        <family val="2"/>
      </rPr>
      <t>(to 2017)</t>
    </r>
  </si>
  <si>
    <t>TOKELAU</t>
  </si>
  <si>
    <t>Tokelau</t>
  </si>
  <si>
    <t>yellowish green/blue</t>
  </si>
  <si>
    <t>Map of Tokelau</t>
  </si>
  <si>
    <t>brownish orange/green</t>
  </si>
  <si>
    <t>violet/brownish red</t>
  </si>
  <si>
    <t>Definitive Issue - Issue of 1948 Surcharged</t>
  </si>
  <si>
    <t>1sh on 1/2p</t>
  </si>
  <si>
    <t>Definitive Issues of 1948 Surcharged</t>
  </si>
  <si>
    <t>1c on 1p</t>
  </si>
  <si>
    <t>2c on 2p</t>
  </si>
  <si>
    <t>10c on 1/2p</t>
  </si>
  <si>
    <t>Discovery of Tokelau Islands</t>
  </si>
  <si>
    <t>Political Development</t>
  </si>
  <si>
    <t>The 50th Anniversary of Tokelau Postage Stamps</t>
  </si>
  <si>
    <t>267-269</t>
  </si>
  <si>
    <t>s/s $1 x3</t>
  </si>
  <si>
    <t>Map of Tokelau stamp on stamp</t>
  </si>
  <si>
    <t>439-441</t>
  </si>
  <si>
    <t>s/s 45c-$3 x3</t>
  </si>
  <si>
    <r>
      <t xml:space="preserve">TONGA </t>
    </r>
    <r>
      <rPr>
        <sz val="9"/>
        <rFont val="Arial"/>
        <family val="2"/>
      </rPr>
      <t>(to 2020)</t>
    </r>
  </si>
  <si>
    <t>1897 -1934 Coat of Arms and Local Motifs</t>
  </si>
  <si>
    <t>Issues of 1897 Surcharged</t>
  </si>
  <si>
    <t>1942 -1949 Local Motifs</t>
  </si>
  <si>
    <t>The 50th Anniversary of Treaty of Friendship between Great Britain and Tonga</t>
  </si>
  <si>
    <t>Local Motif, some with the Portrait of Queen Salote</t>
  </si>
  <si>
    <t>Local Motives, some with the Portrait of Queen Salote</t>
  </si>
  <si>
    <t>The 75th Anniversary of Tongan Postal Service</t>
  </si>
  <si>
    <t>The 100th Anniversary of Emancipation - Stamps of 1953 and 1961 Overprinted</t>
  </si>
  <si>
    <t>Airmail - The 100th Anniversary of Tupou-College and Secondary Education</t>
  </si>
  <si>
    <t>Decimal Currency - Various Stamps Surcharged</t>
  </si>
  <si>
    <t>Arrival of U.S. Peace Corps in Tonga</t>
  </si>
  <si>
    <t>Airmail - Arrival of U.S. Peace Corps in Tonga</t>
  </si>
  <si>
    <t>South Pacific Games Field and Track Trials, Port Moresby</t>
  </si>
  <si>
    <t>Airmail - South Pacific Games Field and Track Trials, Port Moresby</t>
  </si>
  <si>
    <t>Emergency Provisionals - Various Stamps Surcharged</t>
  </si>
  <si>
    <t>The 100th Anniversary of First Japanese Stamps - "Philatokyo '71" Stamp Exhibition</t>
  </si>
  <si>
    <t>15s on 1s</t>
  </si>
  <si>
    <t>18s on 1s</t>
  </si>
  <si>
    <t>carmine/yellow</t>
  </si>
  <si>
    <t>The 10th Anniversary of Progress</t>
  </si>
  <si>
    <t>Airmail - The 10th Anniversary of Progress</t>
  </si>
  <si>
    <t>3pa</t>
  </si>
  <si>
    <t>International Year of Disabled Persons</t>
  </si>
  <si>
    <t>Airmail - International Year of Disabled Persons</t>
  </si>
  <si>
    <t>The 200th Anniversary of Maurelle's Discovery of Vava'u</t>
  </si>
  <si>
    <t>The 100th Anniversary of Tin Can Mail</t>
  </si>
  <si>
    <t>s/s 2pa</t>
  </si>
  <si>
    <t>Inauguration of Niuafo'ou Airport</t>
  </si>
  <si>
    <t>Tonga Trench</t>
  </si>
  <si>
    <t>Geological Survey of the Tonga Trench</t>
  </si>
  <si>
    <t>The 150th Anniversary of the Second Voyage of Jules Sébastien César Dumont d'Urville</t>
  </si>
  <si>
    <t>Hill profile</t>
  </si>
  <si>
    <t>Heilala Week</t>
  </si>
  <si>
    <t>History of World War - The 50th Anniversary of Outbreak of Pacific War</t>
  </si>
  <si>
    <t>The 350th Anniversary of Abel Tasman's Discovery of Eua</t>
  </si>
  <si>
    <t>Island view and ships</t>
  </si>
  <si>
    <t>The 25th Anniversary of Tonga's Entry into Commonwealth</t>
  </si>
  <si>
    <t>New Year 1997</t>
  </si>
  <si>
    <t>3.50pa</t>
  </si>
  <si>
    <t>Hill profile and plane</t>
  </si>
  <si>
    <t>Local Motives - Scenic Views of Vava'u</t>
  </si>
  <si>
    <r>
      <t xml:space="preserve">TONGA: NIUAFO'OU </t>
    </r>
    <r>
      <rPr>
        <sz val="9"/>
        <rFont val="Arial"/>
        <family val="2"/>
      </rPr>
      <t>(to 2020)</t>
    </r>
  </si>
  <si>
    <t>s/s .40pa</t>
  </si>
  <si>
    <t>Tin Can Mail</t>
  </si>
  <si>
    <t>Tin Can Island map</t>
  </si>
  <si>
    <t>2084-2087</t>
  </si>
  <si>
    <t>Niuatoputapu and Tafahi maps</t>
  </si>
  <si>
    <t>The 25th Anniversary of Eua National Park</t>
  </si>
  <si>
    <t>5pa</t>
  </si>
  <si>
    <t>Eua Nat park</t>
  </si>
  <si>
    <r>
      <t xml:space="preserve">TUVALU </t>
    </r>
    <r>
      <rPr>
        <sz val="9"/>
        <rFont val="Arial"/>
        <family val="2"/>
      </rPr>
      <t>(to 2020)</t>
    </r>
  </si>
  <si>
    <t>Map Gilbert and Ellice Islands</t>
  </si>
  <si>
    <t>Separation</t>
  </si>
  <si>
    <t>Postage Stamps and Local Motives</t>
  </si>
  <si>
    <t>Nulakita</t>
  </si>
  <si>
    <t>Nui</t>
  </si>
  <si>
    <t>Namamanga</t>
  </si>
  <si>
    <t>Funafuti</t>
  </si>
  <si>
    <t>Tuvalu islands</t>
  </si>
  <si>
    <t>Niutao</t>
  </si>
  <si>
    <t>Vaitupu</t>
  </si>
  <si>
    <t>Nanumea</t>
  </si>
  <si>
    <t>Tuvalu atoll</t>
  </si>
  <si>
    <t>Royal Society Expeditions, 1896-97</t>
  </si>
  <si>
    <t>Independence - Issues of 1976 Overprinted "INDEPENDENCE 1ST OCTOBER 1978"</t>
  </si>
  <si>
    <t>Internal Air Service</t>
  </si>
  <si>
    <t>International Stamp Exhibition "London 1980" - London, England</t>
  </si>
  <si>
    <t>Vaitupu stamp on stamp</t>
  </si>
  <si>
    <t>Island stamp on stamp</t>
  </si>
  <si>
    <t>Amatuku Maritime School</t>
  </si>
  <si>
    <t>Amatuku</t>
  </si>
  <si>
    <t>The 15th Anniversary of the South Pacific Forum</t>
  </si>
  <si>
    <t>387-400</t>
  </si>
  <si>
    <t>s/s 40c x14</t>
  </si>
  <si>
    <t>The 20th Anniversary of the Separation from Gilbert Islands and of the First Tuvalu Postage Stamps</t>
  </si>
  <si>
    <t>736-738</t>
  </si>
  <si>
    <t>s/s 40c-$1</t>
  </si>
  <si>
    <t>882-887</t>
  </si>
  <si>
    <t>s/s 90c x6</t>
  </si>
  <si>
    <t>Island profile and sea</t>
  </si>
  <si>
    <t>888-893</t>
  </si>
  <si>
    <t>894-899</t>
  </si>
  <si>
    <t>South Pacific Butterflies</t>
  </si>
  <si>
    <t>Waterfall and butterflies</t>
  </si>
  <si>
    <t>915-920</t>
  </si>
  <si>
    <t>Hillside and butterflies</t>
  </si>
  <si>
    <t>921-926</t>
  </si>
  <si>
    <t>Waterfall and birds</t>
  </si>
  <si>
    <t>South Pacific Birds</t>
  </si>
  <si>
    <t>934-939</t>
  </si>
  <si>
    <t>940-945</t>
  </si>
  <si>
    <t>974-979</t>
  </si>
  <si>
    <t>Hill profile and birds</t>
  </si>
  <si>
    <t>980-985</t>
  </si>
  <si>
    <t>International Stamp Exhibition "Philanippon '01" - Tokyo, Japan - The 13th Anniversary of the Asian-Pacific Children's Convention, Fukuoka</t>
  </si>
  <si>
    <t>Japanese Woodblocks - International Stamp Exhibition PHILANIPPIN 2011 - Yokohama, Japan</t>
  </si>
  <si>
    <t>1800-1803</t>
  </si>
  <si>
    <t>s/s $1.30 x4</t>
  </si>
  <si>
    <t>Marine Life - Fish</t>
  </si>
  <si>
    <t>The Duke &amp; Duchess of Cambridge Visit Tuvalu</t>
  </si>
  <si>
    <t>Cabo de Gata lava tubes</t>
  </si>
  <si>
    <t>2352-2353</t>
  </si>
  <si>
    <t>s/s $4 x2</t>
  </si>
  <si>
    <t>Underwater Caves</t>
  </si>
  <si>
    <t>Tuvalu</t>
  </si>
  <si>
    <t>GILBERT &amp; ELLICE ISLANDS</t>
  </si>
  <si>
    <t>First Air Service</t>
  </si>
  <si>
    <t>Stylised islands</t>
  </si>
  <si>
    <t>The 25th Anniversary of Battle of Tarawa</t>
  </si>
  <si>
    <t>Tarawa atoll</t>
  </si>
  <si>
    <t>End of Inaugural Year of South Pacific University</t>
  </si>
  <si>
    <t>Gilbert &amp; Ellice Islands map</t>
  </si>
  <si>
    <t>South Pacific map</t>
  </si>
  <si>
    <t>The 25th Anniversary of UN</t>
  </si>
  <si>
    <t>The 100th Anniversary of Landing in Gilbert Islands by London Missionary Society</t>
  </si>
  <si>
    <t>Gilbert islands map</t>
  </si>
  <si>
    <t>Legends of Island Names</t>
  </si>
  <si>
    <t>Tarawa</t>
  </si>
  <si>
    <t>Aramana</t>
  </si>
  <si>
    <t>The 100th Anniversary of I.M.O./W.M.O.</t>
  </si>
  <si>
    <t>Beru</t>
  </si>
  <si>
    <t>Onotoa</t>
  </si>
  <si>
    <t>Abalang</t>
  </si>
  <si>
    <t>Marakei</t>
  </si>
  <si>
    <r>
      <t xml:space="preserve">GILBERT ISLANDS </t>
    </r>
    <r>
      <rPr>
        <sz val="9"/>
        <rFont val="Arial"/>
        <family val="2"/>
      </rPr>
      <t>(ends 1979)</t>
    </r>
  </si>
  <si>
    <t>GILBERT ISLANDS</t>
  </si>
  <si>
    <t>Tarawa and Funafuti Islands</t>
  </si>
  <si>
    <t>Marakei atoll</t>
  </si>
  <si>
    <t>Tarawa and Abemama Islands</t>
  </si>
  <si>
    <r>
      <t>GILBERT &amp; ELLICE ISLANDS</t>
    </r>
    <r>
      <rPr>
        <sz val="9"/>
        <rFont val="Arial"/>
        <family val="2"/>
      </rPr>
      <t xml:space="preserve"> (ends 1975)</t>
    </r>
  </si>
  <si>
    <r>
      <t>WALLIS AND FUTUNA</t>
    </r>
    <r>
      <rPr>
        <sz val="9"/>
        <rFont val="Arial"/>
        <family val="2"/>
      </rPr>
      <t xml:space="preserve"> (to 2020)</t>
    </r>
  </si>
  <si>
    <t>Priest and hill view</t>
  </si>
  <si>
    <t>Airmail - Father Pierre Chanel</t>
  </si>
  <si>
    <t>14f</t>
  </si>
  <si>
    <t>21f</t>
  </si>
  <si>
    <t>33f</t>
  </si>
  <si>
    <t>View of Aerienne</t>
  </si>
  <si>
    <t>Airmail - Mata-Utu</t>
  </si>
  <si>
    <t>Wallis map</t>
  </si>
  <si>
    <t>The 5th South Pacific Conference, Pago Pago</t>
  </si>
  <si>
    <t>16f</t>
  </si>
  <si>
    <t>Wallis &amp; Futuna map</t>
  </si>
  <si>
    <t>Airmail - The 200th Anniversary of Discovery of Wallis Island</t>
  </si>
  <si>
    <t>Wallis Is profile</t>
  </si>
  <si>
    <t>Airmail - Scenes of Everyday Life</t>
  </si>
  <si>
    <t>Island scene</t>
  </si>
  <si>
    <t>21f on 33f</t>
  </si>
  <si>
    <t>Airmail - Tapa Mats</t>
  </si>
  <si>
    <t>32f</t>
  </si>
  <si>
    <t>Futuna Is map</t>
  </si>
  <si>
    <t>Father Chanel Memorial</t>
  </si>
  <si>
    <t>Airmail - Maps of Wallis and Futuna Islands</t>
  </si>
  <si>
    <t>72f</t>
  </si>
  <si>
    <t>Airmail - Arrival of 1st French Missionaries</t>
  </si>
  <si>
    <t>46f</t>
  </si>
  <si>
    <t>Airmail - Inter-Island Communications</t>
  </si>
  <si>
    <t>Airmail - The 75th Anniversary of Rotary International</t>
  </si>
  <si>
    <t>Inter-Island Communications</t>
  </si>
  <si>
    <t>Airmail - Overseas Week</t>
  </si>
  <si>
    <t>105f</t>
  </si>
  <si>
    <t>Airmail - World U.P.U. Day</t>
  </si>
  <si>
    <t>155f</t>
  </si>
  <si>
    <t>The 370th Anniversary of Discovery of Horn Islands</t>
  </si>
  <si>
    <t>Airmail - The 150th Anniversary of Arrival of First Missionaries</t>
  </si>
  <si>
    <t>260f</t>
  </si>
  <si>
    <t>Island profiles</t>
  </si>
  <si>
    <t>Airmail - South Pacific Episcopal Conference</t>
  </si>
  <si>
    <t>Futuna Hydro-electric Power Station</t>
  </si>
  <si>
    <t>International Telecommunications Day</t>
  </si>
  <si>
    <t>Microlight Aircraft Flying in Wallis and Futuna</t>
  </si>
  <si>
    <t>621-625</t>
  </si>
  <si>
    <t>s/s 70f x5</t>
  </si>
  <si>
    <t>Drawing of Wallis Is profiles</t>
  </si>
  <si>
    <t>Wallis Islands</t>
  </si>
  <si>
    <t>Airmail - South Pacific Geographical Days</t>
  </si>
  <si>
    <t>Microlight Aircraft</t>
  </si>
  <si>
    <t>Aerial Views of Lagoon Islets</t>
  </si>
  <si>
    <t>Airmail - Painting</t>
  </si>
  <si>
    <t>Painting of island hills</t>
  </si>
  <si>
    <t>Airmail - Birds of Nuku Fotu</t>
  </si>
  <si>
    <t>26f</t>
  </si>
  <si>
    <t>54f</t>
  </si>
  <si>
    <t>Painting of birds and islands</t>
  </si>
  <si>
    <t>Ship</t>
  </si>
  <si>
    <t>225f</t>
  </si>
  <si>
    <t>Discovery of Futuna</t>
  </si>
  <si>
    <t>822-824</t>
  </si>
  <si>
    <t>s/s 125f x3</t>
  </si>
  <si>
    <t>Map of Futuna Is</t>
  </si>
  <si>
    <t>825-828</t>
  </si>
  <si>
    <t>s/s 95f-135f x4</t>
  </si>
  <si>
    <t>island landscapes</t>
  </si>
  <si>
    <t>Badminton in Wallis and Futuna Islands</t>
  </si>
  <si>
    <t>Map of Wallis Is</t>
  </si>
  <si>
    <t>The 1st Flight over Wallis &amp; Futuna</t>
  </si>
  <si>
    <t>874-875</t>
  </si>
  <si>
    <t>s/s 300f-380f x2</t>
  </si>
  <si>
    <t>Family Budget Census</t>
  </si>
  <si>
    <t>205f</t>
  </si>
  <si>
    <t>International Stamp Exhibition SALON DU TIMBRE '06 - Paris, France</t>
  </si>
  <si>
    <t>Telemedicine Technogogies in Wallis and Fortuna</t>
  </si>
  <si>
    <t>The 240th Anniversary of the Discovery of Wallis Island</t>
  </si>
  <si>
    <t>The 10th Anniversary of Internet Connection</t>
  </si>
  <si>
    <t>Cartography Project for Wallis and Fortuna</t>
  </si>
  <si>
    <t>The 50th Anniversary of the First Doctor in Futuna</t>
  </si>
  <si>
    <t>The 40th Anniversary of Vele Airport</t>
  </si>
  <si>
    <t>Futuna Is view and airport</t>
  </si>
  <si>
    <t>Cyclone Relief</t>
  </si>
  <si>
    <t>600f</t>
  </si>
  <si>
    <t>Futuna Is and cyclone</t>
  </si>
  <si>
    <t>The 50th Anniversary of the Territory of Wallis and Fortuna</t>
  </si>
  <si>
    <t>380f</t>
  </si>
  <si>
    <t>The 20th Anniversary of Wallis and Futuna High School</t>
  </si>
  <si>
    <t>65f</t>
  </si>
  <si>
    <t>The 50th Anniversary of the Court of Mata-Utu</t>
  </si>
  <si>
    <t>190f</t>
  </si>
  <si>
    <t>The Discovery of Horn Island</t>
  </si>
  <si>
    <t>Horn Is discovery</t>
  </si>
  <si>
    <t>Landscape of Wallis and Midi</t>
  </si>
  <si>
    <t>Wallis Is scene</t>
  </si>
  <si>
    <t>Midi Is scene</t>
  </si>
  <si>
    <t>Talietumu Ruins</t>
  </si>
  <si>
    <t>75f</t>
  </si>
  <si>
    <t>Reprint of 1944 Marianne</t>
  </si>
  <si>
    <t>1102-1105</t>
  </si>
  <si>
    <t>s/s 3f-225f x4</t>
  </si>
  <si>
    <t>Tourism - Scenery</t>
  </si>
  <si>
    <t>700f</t>
  </si>
  <si>
    <t>Seashells</t>
  </si>
  <si>
    <t>1124-1125</t>
  </si>
  <si>
    <t>s/s 125f-150f x2</t>
  </si>
  <si>
    <t>Island scene and sailing canoe</t>
  </si>
  <si>
    <t>The 30th Anniversary of the Twin Otter, Ville de Paris</t>
  </si>
  <si>
    <t>Island and plane</t>
  </si>
  <si>
    <t>Birds of Wallis et Fortuna</t>
  </si>
  <si>
    <t>1137-1139</t>
  </si>
  <si>
    <t>s/s 95f x3</t>
  </si>
  <si>
    <t>Official End of Term for French President François Hollande</t>
  </si>
  <si>
    <t>290f</t>
  </si>
  <si>
    <t>World Environment Day - Protect the Whales</t>
  </si>
  <si>
    <t>The 250th Anniversary of the Discovery of Wallis Islands by Samuel Wallis, 1728-1795</t>
  </si>
  <si>
    <t>World Day of the Oceans</t>
  </si>
  <si>
    <t>1184-1185</t>
  </si>
  <si>
    <t>strip of 2 90f</t>
  </si>
  <si>
    <t>Volcano below islands</t>
  </si>
  <si>
    <t>The 20th Anniversary of EU-Wallis &amp; Futuna Accord</t>
  </si>
  <si>
    <t>Pacific Games - Apia, Somoa</t>
  </si>
  <si>
    <t>1189-1193</t>
  </si>
  <si>
    <t>s/s 5f-100f x5</t>
  </si>
  <si>
    <t>Indigenous Languages in French-Speaking Oceania</t>
  </si>
  <si>
    <t>Maps Pacific Islands</t>
  </si>
  <si>
    <t>Traditional Canoes</t>
  </si>
  <si>
    <t>115f</t>
  </si>
  <si>
    <t>Traditional canoe and island</t>
  </si>
  <si>
    <t>Wallis &amp; Futuna Is</t>
  </si>
  <si>
    <t>46-47</t>
  </si>
  <si>
    <t>strip 2 47s</t>
  </si>
  <si>
    <t>Niuafo'ou map</t>
  </si>
  <si>
    <t>s/s 8c x8</t>
  </si>
  <si>
    <t>1511-1516</t>
  </si>
  <si>
    <t>933-936</t>
  </si>
  <si>
    <t>944-948</t>
  </si>
  <si>
    <t>949-953</t>
  </si>
  <si>
    <t>Postcard 2 stamps</t>
  </si>
  <si>
    <t>FDC Erebus postmark</t>
  </si>
  <si>
    <t>Erebus on postmark</t>
  </si>
  <si>
    <t>15-20</t>
  </si>
  <si>
    <t>Life in the Antarctic</t>
  </si>
  <si>
    <t>Erebus on envelope</t>
  </si>
  <si>
    <t>44fr</t>
  </si>
  <si>
    <t>Peak</t>
  </si>
  <si>
    <t>Traditional Resources - The Pineapple</t>
  </si>
  <si>
    <t>110fr</t>
  </si>
  <si>
    <t>Airmail - French Overseas Possessions' Week</t>
  </si>
  <si>
    <t>Pair 650r</t>
  </si>
  <si>
    <t>Fuji and panda</t>
  </si>
  <si>
    <t>Mongolian Folktales</t>
  </si>
  <si>
    <t>Chahar and black-backed gull</t>
  </si>
  <si>
    <t>s/s 800t</t>
  </si>
  <si>
    <t>Fuji and butterfly</t>
  </si>
  <si>
    <t>Kilimanjaro and giraffe</t>
  </si>
  <si>
    <t>Deer and crater lake</t>
  </si>
  <si>
    <t>Fuji and monk</t>
  </si>
  <si>
    <t>Fuji and president</t>
  </si>
  <si>
    <t>The 60th Anniversary of Diplomatic Relations with Japan</t>
  </si>
  <si>
    <t>2702-2703</t>
  </si>
  <si>
    <t>s/s $2.50 x10</t>
  </si>
  <si>
    <t>FDC 1 stamp</t>
  </si>
  <si>
    <t>2919a</t>
  </si>
  <si>
    <t>FDC 1 stamp 270w</t>
  </si>
  <si>
    <t>2919b</t>
  </si>
  <si>
    <t>2509a</t>
  </si>
  <si>
    <t>Postcard 1 stamp 190w</t>
  </si>
  <si>
    <t>Dinosaur on envelope</t>
  </si>
  <si>
    <t>Dinosaur World Expo, Goseong - Self-Adhesive</t>
  </si>
  <si>
    <t>2420-2423</t>
  </si>
  <si>
    <t>Block 4 x 190w</t>
  </si>
  <si>
    <t>Mountains x4</t>
  </si>
  <si>
    <t>FDC 1 x 190w</t>
  </si>
  <si>
    <t>2016 Must-visit Tourist Destinations for Koreans</t>
  </si>
  <si>
    <t>WESTERN SAHARA</t>
  </si>
  <si>
    <t>Airmail - Gold Medal Winners - Winter Olympic Games - Sapporo, Japan</t>
  </si>
  <si>
    <t>Airmail - Winter Olympic Games - Sapporo, Japan 1974</t>
  </si>
  <si>
    <t>80dh</t>
  </si>
  <si>
    <t>Airmail - Medal Winners - Olympic Games - Munich, Germany</t>
  </si>
  <si>
    <t>State of Oman</t>
  </si>
  <si>
    <r>
      <t xml:space="preserve">OMAN, SULTANATE </t>
    </r>
    <r>
      <rPr>
        <sz val="9"/>
        <rFont val="Arial"/>
        <family val="2"/>
      </rPr>
      <t>(to 2020)</t>
    </r>
  </si>
  <si>
    <t>s/s 40r</t>
  </si>
  <si>
    <t>Fuji and scout jamboree</t>
  </si>
  <si>
    <t>block of 4 37c light frame</t>
  </si>
  <si>
    <t>block of 4 37c dark frame</t>
  </si>
  <si>
    <t>s/s 150p</t>
  </si>
  <si>
    <t>SAHARAUI</t>
  </si>
  <si>
    <t>https://www.lastdodo.com/en/areas/3866157-western-sahara?page=8</t>
  </si>
  <si>
    <t>Fuji and dog</t>
  </si>
  <si>
    <r>
      <t>WESTERN SAHARA</t>
    </r>
    <r>
      <rPr>
        <sz val="9"/>
        <rFont val="Arial"/>
        <family val="2"/>
      </rPr>
      <t xml:space="preserve"> (ends 1956/1999)</t>
    </r>
  </si>
  <si>
    <t>Estonia, Latvia, Lithuania, Belarus, Russia</t>
  </si>
  <si>
    <t>Congo</t>
  </si>
  <si>
    <t>Laos, Vietnam</t>
  </si>
  <si>
    <t>greyish violet</t>
  </si>
  <si>
    <r>
      <t xml:space="preserve">CZECHOSLOVAKIA (Bohemia &amp; Moravia) </t>
    </r>
    <r>
      <rPr>
        <sz val="9"/>
        <rFont val="Arial"/>
        <family val="2"/>
      </rPr>
      <t>(ends 1945)</t>
    </r>
  </si>
  <si>
    <t>Czech, Slovakia</t>
  </si>
  <si>
    <t>COUNTRIES AND ISSUES WITH NO VOLCANO STAMPS</t>
  </si>
  <si>
    <t>ST. CHRISTOPHER NEVIS ANGUILLA</t>
  </si>
  <si>
    <t>Anguilla, St Kitts &amp; Nevis</t>
  </si>
  <si>
    <t>583a</t>
  </si>
  <si>
    <t>585a</t>
  </si>
  <si>
    <t>591a</t>
  </si>
  <si>
    <t>591c</t>
  </si>
  <si>
    <t>Corregidor Island</t>
  </si>
  <si>
    <t>Iwo Jima</t>
  </si>
  <si>
    <t>Grand Coulee Dam</t>
  </si>
  <si>
    <t>The 100th Anniversary of Washington Territory</t>
  </si>
  <si>
    <t>The 100th Anniversary of the Opening of Japan</t>
  </si>
  <si>
    <t>Devils Tower National Monument</t>
  </si>
  <si>
    <t>The 100th Anniversary of Oregon Statehood</t>
  </si>
  <si>
    <t>The 50th Anniversary of New Mexico Statehood</t>
  </si>
  <si>
    <t>The 100th Anniversary of National Parks - Yellowstone National Park</t>
  </si>
  <si>
    <t>The 25th Anniversary of Hawaii Statehood</t>
  </si>
  <si>
    <t>The 100th Anniversary of Washington Statehood</t>
  </si>
  <si>
    <t>Variscite</t>
  </si>
  <si>
    <t>American Samoa</t>
  </si>
  <si>
    <t>Duke Kahanamoku - Father of International Surfing - Self-Adhesive</t>
  </si>
  <si>
    <t>Greetings from America</t>
  </si>
  <si>
    <t>The "Hawaiian Missionaries" Stamps</t>
  </si>
  <si>
    <t>3771-3774</t>
  </si>
  <si>
    <t>Greetings from America, New Value - Self-Adhesive</t>
  </si>
  <si>
    <t>Wonders of America - Land of Superlatives - Self-Adhesive</t>
  </si>
  <si>
    <t>Flags of our Nation - Self-Adhesive Coil Stamps</t>
  </si>
  <si>
    <t>American Samoa profile</t>
  </si>
  <si>
    <t>Hawaii profile</t>
  </si>
  <si>
    <t>Express Stamps - Self Adhesive</t>
  </si>
  <si>
    <t>Old faithful geyser</t>
  </si>
  <si>
    <t>Geothermal spring</t>
  </si>
  <si>
    <t>Volcanic crater</t>
  </si>
  <si>
    <t>Earthscapes - Self Adhesive Stamps</t>
  </si>
  <si>
    <t>5412-5429</t>
  </si>
  <si>
    <t>Haleakala NP</t>
  </si>
  <si>
    <t>Forever</t>
  </si>
  <si>
    <t>Wild and Scenic Rivers</t>
  </si>
  <si>
    <t>Mineral Heritage Issue</t>
  </si>
  <si>
    <t>Petrified wood</t>
  </si>
  <si>
    <t>Amthyst</t>
  </si>
  <si>
    <t>Split Rock lighthouse</t>
  </si>
  <si>
    <t>Great Lakes Lighthouses</t>
  </si>
  <si>
    <t>Glacier Peak</t>
  </si>
  <si>
    <r>
      <t xml:space="preserve">CANADA </t>
    </r>
    <r>
      <rPr>
        <sz val="9"/>
        <rFont val="Arial"/>
        <family val="2"/>
      </rPr>
      <t>(to 2020)</t>
    </r>
  </si>
  <si>
    <t>2066-2073</t>
  </si>
  <si>
    <t>s/s 48c x8</t>
  </si>
  <si>
    <t>Coat of Arms and Mexican Landmarks</t>
  </si>
  <si>
    <t>1p o/p 'OFICIAL'</t>
  </si>
  <si>
    <t>Airmail - Caracara</t>
  </si>
  <si>
    <t>Airmail - The Anniversary of the Death of Emilio Carranza, 1905-1928</t>
  </si>
  <si>
    <t>Airmail - The Anniversary of the Death of Emilio Carranza, 1905-1931</t>
  </si>
  <si>
    <t>1929 -1934 Airmail - Coat of Arms &amp; Plane</t>
  </si>
  <si>
    <t>Airmail - No. 676 Overprinted "Primer Congreso - Nacional de Turismo - Mexico - Abril 20-27 de 1930"</t>
  </si>
  <si>
    <t>Airmail - Nos. 660 &amp; 662 Overprinted "HABILITADO - 1930"</t>
  </si>
  <si>
    <t>695a</t>
  </si>
  <si>
    <t>Airmail - Issue of 1929 Overprinted "HABILITADO - AEREO - 1930-1931"</t>
  </si>
  <si>
    <t>Airmail - Nos. 668 &amp; 678 Overprinted "HABILITADO - Quince centavos"</t>
  </si>
  <si>
    <t>Airmail - Nos. 668 &amp; 678 Surcharged</t>
  </si>
  <si>
    <t>Airmail - Nos. 660 &amp; 664 Overprinted "HABILITADO - AEREO - 1932"</t>
  </si>
  <si>
    <t>Issues of 1927 Surcharged</t>
  </si>
  <si>
    <t>Airmail - National University</t>
  </si>
  <si>
    <t>Issue of 1935 Overprinted "AMELIA EARHART - VUELO DE BUENA VOLUNTAD - MEXICO - 1935"</t>
  </si>
  <si>
    <t>1938 -1941 Special Delivery Stamps</t>
  </si>
  <si>
    <t>Airmail - Ethnicity and National History</t>
  </si>
  <si>
    <t>Express Stamp - Archer</t>
  </si>
  <si>
    <t>Archers</t>
  </si>
  <si>
    <t>Orizaba?</t>
  </si>
  <si>
    <t>20c perf 14</t>
  </si>
  <si>
    <t>Airmail - The 20th International Geological Congress</t>
  </si>
  <si>
    <t>The 100th Anniversary of the Battle of Puebla</t>
  </si>
  <si>
    <t>Airmail - The 100th Anniversary of the Battle of Puebla</t>
  </si>
  <si>
    <t>Airmail - Mexican Arts and Sciences - Paintings</t>
  </si>
  <si>
    <t>The 25th Anniversary of Inter-American Development Bank</t>
  </si>
  <si>
    <t>The 100th Anniversary of Geological Institute</t>
  </si>
  <si>
    <t>The 13th International Marathon, Mexico City</t>
  </si>
  <si>
    <t>Definitives - Handicrafts - "2005" Imprint</t>
  </si>
  <si>
    <t>3198-3222</t>
  </si>
  <si>
    <t>6.50p</t>
  </si>
  <si>
    <t>s/s 6.50p x25</t>
  </si>
  <si>
    <t>Definitives - Handicrafts - "2007" Imprint</t>
  </si>
  <si>
    <t>Definitives - Handicrafts - "2008" Imprint</t>
  </si>
  <si>
    <t>Kronotsky</t>
  </si>
  <si>
    <t>2009 Wild Lands</t>
  </si>
  <si>
    <t>13.50p</t>
  </si>
  <si>
    <t>The 20th Anniversary of the National Disaster Prevention Centre</t>
  </si>
  <si>
    <t>Mexican World Heritage Cities</t>
  </si>
  <si>
    <t>11.50p</t>
  </si>
  <si>
    <t>Definitives - Handicrafts - "2012" Imprint</t>
  </si>
  <si>
    <t>Definitives - Handicrafts - "2016" Imprint</t>
  </si>
  <si>
    <t>Definitives - Handicrafts - "2017" Imprint</t>
  </si>
  <si>
    <t>Definitives - Handicrafts - "2018" Imprint</t>
  </si>
  <si>
    <t>Definitives - Handicrafts - "2019" Imprint</t>
  </si>
  <si>
    <t>Definitives - Handicrafts - "2020" Imprint</t>
  </si>
  <si>
    <t>7.50p</t>
  </si>
  <si>
    <t>Flag Day</t>
  </si>
  <si>
    <r>
      <t>MEXICO</t>
    </r>
    <r>
      <rPr>
        <sz val="9"/>
        <rFont val="Arial"/>
        <family val="2"/>
      </rPr>
      <t xml:space="preserve"> (to 2020)</t>
    </r>
  </si>
  <si>
    <t>Mexico</t>
  </si>
  <si>
    <t>1929 -1934 Airmail - Coat of Arms &amp; Plane, Rouletted Perforation</t>
  </si>
  <si>
    <t>The 100th Anniversary of Geological Society</t>
  </si>
  <si>
    <t>8.50p</t>
  </si>
  <si>
    <r>
      <t>UNESCO</t>
    </r>
    <r>
      <rPr>
        <sz val="9"/>
        <rFont val="Arial"/>
        <family val="2"/>
      </rPr>
      <t xml:space="preserve"> (to 2019)</t>
    </r>
  </si>
  <si>
    <t>USA</t>
  </si>
  <si>
    <r>
      <t>UNITED STATES OF AMERICA</t>
    </r>
    <r>
      <rPr>
        <sz val="9"/>
        <rFont val="Arial"/>
        <family val="2"/>
      </rPr>
      <t xml:space="preserve"> (to 2020)</t>
    </r>
  </si>
  <si>
    <t>1863 -1875 Coat of Arms</t>
  </si>
  <si>
    <t>1864 -1875 Coat of Arms</t>
  </si>
  <si>
    <t>1865 -1875 Coat of Arms</t>
  </si>
  <si>
    <t>1866 -1875 Coat of Arms</t>
  </si>
  <si>
    <t>1867 -1875 Coat of Arms</t>
  </si>
  <si>
    <t>1868 -1875 Coat of Arms</t>
  </si>
  <si>
    <t>1881 -1882 No. 1 Surcharged in Red</t>
  </si>
  <si>
    <t>No. 1-3 Surcharged and Overprinted "U.P.U."</t>
  </si>
  <si>
    <t>Local Motives &amp; Famous People</t>
  </si>
  <si>
    <t>Airmail - Fiscal Stamps, Arms Design - Inscribed "TIMBRE 1929", Surcharged "Habilitado 1931 Correo Aereo" and New Value</t>
  </si>
  <si>
    <t>Airmail - Surcharged "CORREO 1930 AEREO", with Bleriot XI Airplane and New Value</t>
  </si>
  <si>
    <t>The 300th Anniversary of Apparition of Our Lady of the Angels</t>
  </si>
  <si>
    <t>Search for the Pirate Treasure on Cocos Island</t>
  </si>
  <si>
    <t>Airmail - The 1st Annual Fair</t>
  </si>
  <si>
    <t>Issue of 1936 Surcharged "15 CENTIMOS 15"</t>
  </si>
  <si>
    <t>Airmail - Pan-American Aviation Day - Surcharged "AERO Aviacion Panamericana Dic. 17 1940" and Value</t>
  </si>
  <si>
    <t>War Effort</t>
  </si>
  <si>
    <t>1.40col</t>
  </si>
  <si>
    <t>reddish purple</t>
  </si>
  <si>
    <t>greyish blaqck</t>
  </si>
  <si>
    <t>Airmail - The 100th Anniversary of San Roman</t>
  </si>
  <si>
    <t>Ratification of Costa Rica and Panama Boundary Treaty - Overprinted "La Entrevista ... 1944"</t>
  </si>
  <si>
    <t>Issue of 1911 Overprinted "CORREOS 1947"</t>
  </si>
  <si>
    <t>Airmail - Malaria Eradication</t>
  </si>
  <si>
    <t>Airmail - The 100th Anniversary of Costa Rican Stamps</t>
  </si>
  <si>
    <t>688a</t>
  </si>
  <si>
    <t>Airmail - Olympic Games (1964)</t>
  </si>
  <si>
    <t>Airmail - Costa Rican Paintings</t>
  </si>
  <si>
    <t>Airmail - Various Costa Rican Coats of Arms (with Dates)</t>
  </si>
  <si>
    <t>Airmail - The 150th Anniversary of Central American Independence</t>
  </si>
  <si>
    <t>Airmail - American Tourist Year</t>
  </si>
  <si>
    <t>Airmail - Presidential Visit to Cocos Island</t>
  </si>
  <si>
    <t>1024-1028</t>
  </si>
  <si>
    <t>Airmail - The 100th Anniversary of Sir Rowland Hill, 1795-1879</t>
  </si>
  <si>
    <t>Airmail - The 10th Anniversary of National Parks Service</t>
  </si>
  <si>
    <t>Airmail - Paintings</t>
  </si>
  <si>
    <t>National Coat of Arms</t>
  </si>
  <si>
    <t>The 50th Anniversary of Costa Rica-Panama Boundary Treaty</t>
  </si>
  <si>
    <t>Issue of 1990 Surcharged</t>
  </si>
  <si>
    <t>The 25th Anniversary of Coco Island National Park</t>
  </si>
  <si>
    <t>1575-1576</t>
  </si>
  <si>
    <t>1599a</t>
  </si>
  <si>
    <t>1600a</t>
  </si>
  <si>
    <t>1601a</t>
  </si>
  <si>
    <t>155col</t>
  </si>
  <si>
    <t>s/s 150-150col x2</t>
  </si>
  <si>
    <t>State Symbols</t>
  </si>
  <si>
    <t>Tortuguero</t>
  </si>
  <si>
    <t>Arenal, Poas, Coco Is</t>
  </si>
  <si>
    <t>1739-1745</t>
  </si>
  <si>
    <t>240c</t>
  </si>
  <si>
    <t>s/s 240c x7</t>
  </si>
  <si>
    <t>The 150th Anniversary of the First Costa Rican Postage Stamp</t>
  </si>
  <si>
    <t>1808-1809</t>
  </si>
  <si>
    <t>1000c</t>
  </si>
  <si>
    <t>s/s 1000c x2</t>
  </si>
  <si>
    <t>Towards the 200th Anniversary of Independence</t>
  </si>
  <si>
    <t>1871-1873</t>
  </si>
  <si>
    <t>800c</t>
  </si>
  <si>
    <t>s/s 650c-900c x3</t>
  </si>
  <si>
    <t>Clean Energy</t>
  </si>
  <si>
    <t>1905a</t>
  </si>
  <si>
    <t>1470c</t>
  </si>
  <si>
    <t>s/s 1470c</t>
  </si>
  <si>
    <t>Turrialba Volcano National Park</t>
  </si>
  <si>
    <t>720c</t>
  </si>
  <si>
    <t>Turrialba</t>
  </si>
  <si>
    <r>
      <t>COSTA RICA</t>
    </r>
    <r>
      <rPr>
        <sz val="9"/>
        <rFont val="Arial"/>
        <family val="2"/>
      </rPr>
      <t xml:space="preserve"> (to 2020)</t>
    </r>
  </si>
  <si>
    <t>Cuba, Dominican Republic, Puerto Rico</t>
  </si>
  <si>
    <t>15col</t>
  </si>
  <si>
    <t>The 450th Anniversary of Discovery of Cocos Island</t>
  </si>
  <si>
    <t>Airmail - American Writers and Artists Association</t>
  </si>
  <si>
    <t>Cuban Minerals</t>
  </si>
  <si>
    <t>4640a</t>
  </si>
  <si>
    <t>s/s 1p</t>
  </si>
  <si>
    <t>Corindonite</t>
  </si>
  <si>
    <t>Uranite</t>
  </si>
  <si>
    <t>Fluroite</t>
  </si>
  <si>
    <t>International Stamp Exhibition PHILANIPPON 2011</t>
  </si>
  <si>
    <r>
      <t>CUBA</t>
    </r>
    <r>
      <rPr>
        <sz val="9"/>
        <rFont val="Arial"/>
        <family val="2"/>
      </rPr>
      <t xml:space="preserve"> (to 2020)</t>
    </r>
  </si>
  <si>
    <t>1872 -1873 Coat of Arms</t>
  </si>
  <si>
    <t>1873 -1873 Coat of Arms</t>
  </si>
  <si>
    <t>National Symbols - Issues of 1902 and 1907 Overprinted</t>
  </si>
  <si>
    <t>140a</t>
  </si>
  <si>
    <t>300a</t>
  </si>
  <si>
    <t>300b</t>
  </si>
  <si>
    <t>Airmail - Issue of 1930 Overprinted "EXTERIOR - 1931"</t>
  </si>
  <si>
    <t>306b</t>
  </si>
  <si>
    <t>345a</t>
  </si>
  <si>
    <t>Airmail - Local Motives - Inscribed "INTERIOR"</t>
  </si>
  <si>
    <t>Airmail - Local Motives - Inscribed "EXTERIOR"</t>
  </si>
  <si>
    <t>Philatelic Exhibition Fund - Overprinted "EXPOSICION FILATELICA 1937" or Surcharged +1 also</t>
  </si>
  <si>
    <t>Airmail - Philatelic Exhibition Fund - Overprinted "EXPOSICION FILATELICA 1937" or Surcharged +1 also</t>
  </si>
  <si>
    <t>Airmail - Second Term of President Ubico</t>
  </si>
  <si>
    <t>436-441</t>
  </si>
  <si>
    <t>s/s 1c-10c x6</t>
  </si>
  <si>
    <t>Airmail - The 1st Central American Philatelic Exhibition - Inscribed "PRIMERA EXPOSICION FILATELICA CENTRO AMERICANA"</t>
  </si>
  <si>
    <t>Coat of arms on national flags</t>
  </si>
  <si>
    <t>Airmail - Buildings Overprinted with Flying Quetzal - Foreign Airmail - Inscribed "AEREO EXTERIOR" or "AEREO INTERNACIONAL"</t>
  </si>
  <si>
    <t>National Symbols - Surcharged</t>
  </si>
  <si>
    <t>473b</t>
  </si>
  <si>
    <t>2 1/2 c on 3c</t>
  </si>
  <si>
    <t>Airmail - Book Fair - Issue of 1939 Overprinted "1945 FERIA DEL LIBRO 2½ CENTAVOS" and Surcharged</t>
  </si>
  <si>
    <t>Jose Batres y Montufar, Military Leader and Writer</t>
  </si>
  <si>
    <t>Airmail - Latin-American Universities' Congress</t>
  </si>
  <si>
    <t>Airmail - National Revolutionary Army Commemoration</t>
  </si>
  <si>
    <t>Airmail - Red Cross - Inscribed "CONMEMORATIVAS CRUZ ROJA"</t>
  </si>
  <si>
    <t>Airmail - Red Cross</t>
  </si>
  <si>
    <t>Airmail - World Refugee Year - Issues of 1958 Overprinted "ANO MUNDIAL DE REFUGIADOS" or Surcharged also</t>
  </si>
  <si>
    <t>Airmail - Red Cross - Issues of 1958 Overprinted "MAYO DE 1960"</t>
  </si>
  <si>
    <t>Airmail - National Fair, 1960</t>
  </si>
  <si>
    <t>Airmail - The 8th Cycle Race - Overprinted "VIII VUELTA CICLISTICA"</t>
  </si>
  <si>
    <t>Airmail - New York World's Fair - Overprinted "FERIA MUNDIAL DE NEW YORK"</t>
  </si>
  <si>
    <t>Airmail - Olympic Games - Tokyo, Japan - Overprinted with Olympic Rings and "OLIMPIADAS TOKIO-1964"</t>
  </si>
  <si>
    <t>Airmail - Overprinted "HABILITADA 1964" and Surcharged</t>
  </si>
  <si>
    <t>783-784</t>
  </si>
  <si>
    <t>s/s 10c-20c</t>
  </si>
  <si>
    <t>Airmail - The 15th UPU Congress, Vienna</t>
  </si>
  <si>
    <t>Airmail - Beatification of Pedro de Betancourt 1963</t>
  </si>
  <si>
    <t>Airmail - Beatification of Pedro de Betancourt 1964</t>
  </si>
  <si>
    <t>Airmail - Beatification of Pedro de Betancourt 1965</t>
  </si>
  <si>
    <t>Airmail - Beatification of Pedro de Betancourt 1966</t>
  </si>
  <si>
    <t>Airmail - State Coat of Arms</t>
  </si>
  <si>
    <t>Airmail - The 3rd Meeting of Central American Presidents - Overprinted "III REUNION DE PRESIDENTES Nov. 15-18, 1967"</t>
  </si>
  <si>
    <t>Airmail - Conservation of Atitlan Grebes</t>
  </si>
  <si>
    <t>Airmail - The 100th Anniversary of Guatemalan Stamps and the 100th Anniversary of Newspaper "Gaceta de Guatemala"</t>
  </si>
  <si>
    <t>Airmail - The 100th Anniversary of Guatemalan Stamps</t>
  </si>
  <si>
    <t>956-960</t>
  </si>
  <si>
    <t>s/s 1c-20c x5</t>
  </si>
  <si>
    <t>Airmail - The 100th Anniversary of Newspaper "Gaceta de Guatemala" 1971, and the 100th Anniversary of Guatemalan Stamps 1971</t>
  </si>
  <si>
    <t>Airmail - The 100th Anniversary of Guatemalan Stamps 1971</t>
  </si>
  <si>
    <t>Airmail - Earthquake of 4 February 1976</t>
  </si>
  <si>
    <t>Airmail - The 200th Anniversary of American Revolution</t>
  </si>
  <si>
    <t>Airmail - The 200th Anniversary of Nueva Guatemala de la Asuncion, Guatemala City</t>
  </si>
  <si>
    <t>1134a</t>
  </si>
  <si>
    <t>Airmail - The 150th Anniversary of Founding of Quetzaltenango</t>
  </si>
  <si>
    <t>Airmail - The 300th Anniversary of San Carlos University of Guatemala</t>
  </si>
  <si>
    <t>Airmail - Archaeological Treasures from Tikal</t>
  </si>
  <si>
    <t>Archaeology treasure</t>
  </si>
  <si>
    <t>Airmail - Municipal Coat of Arms</t>
  </si>
  <si>
    <t>Airmail - Coffee</t>
  </si>
  <si>
    <t>Airmail - The 75th Anniversary of Boy Scout Movement</t>
  </si>
  <si>
    <t>Airmail - America - Natural World</t>
  </si>
  <si>
    <t>The 70th Anniversary of Diplomatic Relations between Japan and Guatemala</t>
  </si>
  <si>
    <t>s/s 14q</t>
  </si>
  <si>
    <t>Coffee Cultivation Areas</t>
  </si>
  <si>
    <t>1530-1531</t>
  </si>
  <si>
    <t>20q</t>
  </si>
  <si>
    <t>s/s 5q-20q x2</t>
  </si>
  <si>
    <t>Airmail - Various Stamps Surcharged</t>
  </si>
  <si>
    <t>1q on 60q</t>
  </si>
  <si>
    <t>8q on 80q</t>
  </si>
  <si>
    <t>The 150th Anniversary of the Battle of La Arda</t>
  </si>
  <si>
    <t>5q</t>
  </si>
  <si>
    <t>Chiquimula</t>
  </si>
  <si>
    <t>s/s 10q</t>
  </si>
  <si>
    <t>The 100th Anniversary of the First Flight in Guatemala</t>
  </si>
  <si>
    <t>America UPAEP - Myths and Legends</t>
  </si>
  <si>
    <t>10q</t>
  </si>
  <si>
    <t>8q</t>
  </si>
  <si>
    <t>3q</t>
  </si>
  <si>
    <t>Laguna El Pino</t>
  </si>
  <si>
    <t>America UPAEP</t>
  </si>
  <si>
    <t>1725-1728</t>
  </si>
  <si>
    <t>s/s 5q x4</t>
  </si>
  <si>
    <r>
      <t xml:space="preserve">GUATEMALA </t>
    </r>
    <r>
      <rPr>
        <sz val="9"/>
        <rFont val="Arial"/>
        <family val="2"/>
      </rPr>
      <t>(to 2020)</t>
    </r>
  </si>
  <si>
    <t>Guatemala</t>
  </si>
  <si>
    <t>1p ovpt T.S.de C</t>
  </si>
  <si>
    <t>Local Motives Stamps of 1931 Overprinted "T. S. de. C." - (Tribunal Superior de Cuentas)</t>
  </si>
  <si>
    <t>rose/black</t>
  </si>
  <si>
    <t>No. 1 &amp; 2 Surcharged - Comayagua Issue, with Frame</t>
  </si>
  <si>
    <t>1/2r on 2r</t>
  </si>
  <si>
    <t>1r on 2r</t>
  </si>
  <si>
    <t>2r on 2r</t>
  </si>
  <si>
    <t>No. 1 &amp; 2 Surcharged - Tegucigalpa Issue, without Frame</t>
  </si>
  <si>
    <t>Coat of Arms of Honduras</t>
  </si>
  <si>
    <t>Airmail - Dedication of Columbus Memorial Lighthouse - Official Stamps of 1939 Overprinted "Correo Aereo Habilitado para Servicio Publico Pro-Faro-Colon-1940"</t>
  </si>
  <si>
    <t>dark blue/green</t>
  </si>
  <si>
    <t>dark blue/orange</t>
  </si>
  <si>
    <t>dark blue/olive brown</t>
  </si>
  <si>
    <t>dark blue/carmine</t>
  </si>
  <si>
    <t>dark blue/violet</t>
  </si>
  <si>
    <t>dark blue/reddish brown</t>
  </si>
  <si>
    <t>dark blue/reddish orange</t>
  </si>
  <si>
    <t>Airmail - Previous Issues Overprinted "Habilitada para el Servicio Publico 1941"</t>
  </si>
  <si>
    <t>3c on 2c</t>
  </si>
  <si>
    <t>8c on 2c</t>
  </si>
  <si>
    <t>8c on 15c</t>
  </si>
  <si>
    <t>8c on 46c</t>
  </si>
  <si>
    <t>8c on 50c</t>
  </si>
  <si>
    <t>dark blue/olive green</t>
  </si>
  <si>
    <t>Airmail - Official Stamps of 1939 Surcharged "Rehabilitada para el Servicio Publico 1941 Vale tres cts"</t>
  </si>
  <si>
    <t>Airmail - The 100th Anniversary of the Death of General Francisco Morazan</t>
  </si>
  <si>
    <t>Airmail - Inauguration of President Juan Manuel Galvez - Inscribed "CONMEMORATIVA DE LA SUCESION PRESIDENCIAL"</t>
  </si>
  <si>
    <t>Airmail - Founding of Central Bank - Previous Issues Overprinted "COMEMORATIVA FUNDACION BANCO CENTRAL ADMINISTRACION GALVEZ-LOZANO JULIO 1 de 1950"</t>
  </si>
  <si>
    <t>Airmail - The 100th Anniversary of Stamp in Honduras</t>
  </si>
  <si>
    <t>0.01L</t>
  </si>
  <si>
    <t>0.40L</t>
  </si>
  <si>
    <t>Airmail - Campaign Against Forest Fires</t>
  </si>
  <si>
    <t>796-800</t>
  </si>
  <si>
    <t>0.05L-1L x5</t>
  </si>
  <si>
    <t>0.04L on 1L</t>
  </si>
  <si>
    <t>Airmail - Visit of King and Queen of Spain</t>
  </si>
  <si>
    <t>Airmail - The 100th Anniversary of the Death of Sir Rowland Hill</t>
  </si>
  <si>
    <t>0.10L</t>
  </si>
  <si>
    <t>Airmail - The 2nd Anniversary of Return of Constitutional Government</t>
  </si>
  <si>
    <t>0.2L</t>
  </si>
  <si>
    <t>Airmail - The 75th Anniversary of Banco Atlantida</t>
  </si>
  <si>
    <t>1091-1092</t>
  </si>
  <si>
    <t>s/s 0.1L-0.85L</t>
  </si>
  <si>
    <t>Airmail - The 200th Anniversary of the Birth of General Francisco Morazan, 1792-1842</t>
  </si>
  <si>
    <t>Five mountains?</t>
  </si>
  <si>
    <t>Airmail - Japanese-Central American Year, and 70 Years of Diplomatic Relations Between Japan and Honduras</t>
  </si>
  <si>
    <t>1890-1893</t>
  </si>
  <si>
    <t>s/s 25L x4</t>
  </si>
  <si>
    <t>Airmail - America UPAEP - National Symbols</t>
  </si>
  <si>
    <t>Conservation of Wildlife</t>
  </si>
  <si>
    <t>Homage to Peru</t>
  </si>
  <si>
    <r>
      <t>HONDURAS</t>
    </r>
    <r>
      <rPr>
        <sz val="9"/>
        <rFont val="Arial"/>
        <family val="2"/>
      </rPr>
      <t xml:space="preserve"> (to 2020)</t>
    </r>
  </si>
  <si>
    <t>Honduras</t>
  </si>
  <si>
    <t>Liberty Cap on Mountain Peak - Yellowish Paper</t>
  </si>
  <si>
    <t>1869 -1871 Liberty Cap on Mountain Peak - White Paper</t>
  </si>
  <si>
    <t>1870 -1871 Liberty Cap on Mountain Peak - White Paper</t>
  </si>
  <si>
    <t>1871 -1871 Liberty Cap on Mountain Peak - White Paper</t>
  </si>
  <si>
    <t>1872 -1871 Liberty Cap on Mountain Peak - White Paper</t>
  </si>
  <si>
    <t>1873 -1871 Liberty Cap on Mountain Peak - White Paper</t>
  </si>
  <si>
    <t>1877 -1880 Liberty Cap on Mountain Peak - Rouletted Perforation</t>
  </si>
  <si>
    <t>1878 -1880 Liberty Cap on Mountain Peak - Rouletted Perforation</t>
  </si>
  <si>
    <t>1879 -1880 Liberty Cap on Mountain Peak - Rouletted Perforation</t>
  </si>
  <si>
    <t>1880 -1880 Liberty Cap on Mountain Peak - Rouletted Perforation</t>
  </si>
  <si>
    <t>1881 -1880 Liberty Cap on Mountain Peak - Rouletted Perforation</t>
  </si>
  <si>
    <t>1882 -1880 Liberty Cap on Mountain Peak - Rouletted Perforation</t>
  </si>
  <si>
    <t>Locomotive and Telegraph</t>
  </si>
  <si>
    <t>Coat of arms of Nicaragua</t>
  </si>
  <si>
    <t>cinnabar</t>
  </si>
  <si>
    <t>Goddess of Plenty</t>
  </si>
  <si>
    <t>violet carmine</t>
  </si>
  <si>
    <t>Columbus Sighting</t>
  </si>
  <si>
    <t>purple slate</t>
  </si>
  <si>
    <t>Mountain View</t>
  </si>
  <si>
    <t>Victory</t>
  </si>
  <si>
    <t>Map of Nicaragua - Without Watermark</t>
  </si>
  <si>
    <t>Map of Nicaragua - With Watermark</t>
  </si>
  <si>
    <t>violet red</t>
  </si>
  <si>
    <t>Coat of Arms - Without Watermark</t>
  </si>
  <si>
    <t>Coat of Arms - With Watermark</t>
  </si>
  <si>
    <t>Momotombo Mountain</t>
  </si>
  <si>
    <t>Momotombo Mountain Stamps of 1900 Surcharged</t>
  </si>
  <si>
    <t>179a</t>
  </si>
  <si>
    <t>179b</t>
  </si>
  <si>
    <t>179c</t>
  </si>
  <si>
    <t>179d</t>
  </si>
  <si>
    <t>180a</t>
  </si>
  <si>
    <t>180b</t>
  </si>
  <si>
    <t>180c</t>
  </si>
  <si>
    <t>181a</t>
  </si>
  <si>
    <t>181b</t>
  </si>
  <si>
    <t>181c</t>
  </si>
  <si>
    <t>182a</t>
  </si>
  <si>
    <t>182b</t>
  </si>
  <si>
    <t>183a</t>
  </si>
  <si>
    <t>183b</t>
  </si>
  <si>
    <t>183c</t>
  </si>
  <si>
    <t>Momotombo Mountain Stamps of 1900 - New Colors</t>
  </si>
  <si>
    <t>185a</t>
  </si>
  <si>
    <t>187a</t>
  </si>
  <si>
    <t>187b</t>
  </si>
  <si>
    <t>188a</t>
  </si>
  <si>
    <t>188b</t>
  </si>
  <si>
    <t>Momotombo Mountain Stamps of 1900 Surcharged in Blue or Black</t>
  </si>
  <si>
    <t>Issue of 1900 Surcharged in Black or Blue</t>
  </si>
  <si>
    <t>218d</t>
  </si>
  <si>
    <t>220b</t>
  </si>
  <si>
    <t>Coat of Arms Stamps of 1905 Surcharged Upwards</t>
  </si>
  <si>
    <t>Revenue Stamps Overprinted "CORREO - 1908" &amp; Surcharged</t>
  </si>
  <si>
    <t>Revenue Stamps Overprinted "CORREOS - 1909" Upwards &amp; Surcharged</t>
  </si>
  <si>
    <t>Coat of Arms Stamps of 1909-1910 Overprinted &amp; Surcharged - Short Distance Between "Vale" and "2 cts."</t>
  </si>
  <si>
    <t>Coat of Arms Stamps of 1909-1910 Overprinted &amp; Surcharged - Long Distance Between "Vale" and "2 cts."</t>
  </si>
  <si>
    <t>Revenue Stamps Surcharged in Black</t>
  </si>
  <si>
    <t>Revenue Stamp Surcharged "CORREOS - 05 cts. - 1911" in Black</t>
  </si>
  <si>
    <t>Revenue Stamps Overprinted &amp; Surcharged "VALE - 05 cts - POSTAL - de 1911"</t>
  </si>
  <si>
    <t>Railroad Coupon Tax Stamps Surcharged</t>
  </si>
  <si>
    <t>Railroad Coupon Tax Stamps Overprinted "TIMBRE FISCAL" &amp; Surcharged</t>
  </si>
  <si>
    <t>Railroad Coupon Tax Overprinted "TIMBRE FISCAL"</t>
  </si>
  <si>
    <t>Railroad Coupon Tax Surcharged</t>
  </si>
  <si>
    <t>Landscape Stamp of 1912 Surcharged in Violet</t>
  </si>
  <si>
    <t>Landscape Stamp of 1912 Overprinted</t>
  </si>
  <si>
    <t>Landscape Stamp of 1913 Surcharged and Overprinted "ct. Cordoba - Correos-1913"</t>
  </si>
  <si>
    <t>Landscape Stamp of 1912 Surcharged and Overprinted "medio - cvo - Córdoba"</t>
  </si>
  <si>
    <t>Official Stamps of 1914 Surcharged</t>
  </si>
  <si>
    <t>Telegraph Stamps Overprinted and Surcharged "Correos - 1928 Vale 2 cent." in Red</t>
  </si>
  <si>
    <t>Airmail - Airplanes over Momotombo</t>
  </si>
  <si>
    <t>Airmail - Airplanes over Momotombo Stamps of 1929 Surcharged</t>
  </si>
  <si>
    <t>Airmail - Airplanes over Momotombo Stamps of 1929 Surcharged "Vale C$" and New Value</t>
  </si>
  <si>
    <t>Airmail - Airplanes over Momotombo Stamps of 1931 Overprinted "Semana Correo Aéreo - Internacional . 11-17 Septiembre 1932"</t>
  </si>
  <si>
    <t>Airmail - Inauguration of Inland Airmail</t>
  </si>
  <si>
    <t>Airmail - Airplanes over Momotombo Stamps of 1929 Surcharged in Black</t>
  </si>
  <si>
    <t>Airmail - Airplanes over Momotombo Surcharged "Servicio - Centroamericano - Vale 10 centavos"</t>
  </si>
  <si>
    <t>731a</t>
  </si>
  <si>
    <t>Airmail - Airplanes over Momotombo Stamp of 1934 Surcharged "Servicio - Centroamericano - Vale 10 centavos" and "RESELLO-1935"</t>
  </si>
  <si>
    <t>Airmail - Airplanes over Momotombo Stamps of 1929 &amp; 1931 Overprinted "RESELLO-1935"</t>
  </si>
  <si>
    <t>Airmail - Airplanes over Momotombo Stamps of 1933 Overprinted "RESELLO-1935"</t>
  </si>
  <si>
    <t>Airmail - Airplanes over Momotombo Stamps of 1929 &amp; 1931 Overprinted Upwards "RESELLO-1935" in Red</t>
  </si>
  <si>
    <t>30cor</t>
  </si>
  <si>
    <t>violet/multi</t>
  </si>
  <si>
    <t>brownish orange/multi</t>
  </si>
  <si>
    <t>The 2nd Anniversary of the Nicaragua's Declaration of War Against Axis</t>
  </si>
  <si>
    <t>40cor</t>
  </si>
  <si>
    <t>60cor</t>
  </si>
  <si>
    <t>bluish green/multi</t>
  </si>
  <si>
    <t>light blue/multi</t>
  </si>
  <si>
    <t>1cor</t>
  </si>
  <si>
    <t>black/brownish orange</t>
  </si>
  <si>
    <t>Foundation of Organization of Central American States</t>
  </si>
  <si>
    <t>United Nations</t>
  </si>
  <si>
    <t>Airmail - United Nations</t>
  </si>
  <si>
    <t>3cor</t>
  </si>
  <si>
    <t>National Exhibition - Overprinted "Conmemoracion Exposicion Nacional Febrero 4-16, 1956" and Surcharged</t>
  </si>
  <si>
    <t>0.05c on 6cor</t>
  </si>
  <si>
    <t>In Memory of the Civil War of 1856</t>
  </si>
  <si>
    <t>Airmail - World's Fair - Brussels, Belgium</t>
  </si>
  <si>
    <t>s/s 25c-10cor x6</t>
  </si>
  <si>
    <t>1220-1225</t>
  </si>
  <si>
    <t>The 17th Convention of Lions International of Central America</t>
  </si>
  <si>
    <t>Airmail - The 17th Convention of Lions International of Central America</t>
  </si>
  <si>
    <t>The 150th Anniversary of the Birth of Abraham Lincoln, 1809-1865</t>
  </si>
  <si>
    <t>1277-1281</t>
  </si>
  <si>
    <t>s/s 5c-2cor</t>
  </si>
  <si>
    <t>1282-1287</t>
  </si>
  <si>
    <t>s/s 30c-5cor</t>
  </si>
  <si>
    <t>Airmail - The 150th Anniversary of the Birth of Abraham Lincoln, 1809-1865</t>
  </si>
  <si>
    <t>Airmail - Consular Fiscal Stamps</t>
  </si>
  <si>
    <t>Airmail - The 1st Central American Philatelic Convention, San Salvador - Overprinted "Convencion Filatelica - Centro - America - Panama - San Salvador - 27 Julio 1961"</t>
  </si>
  <si>
    <t>1337a</t>
  </si>
  <si>
    <t>s/s 7cor</t>
  </si>
  <si>
    <t>Airmail - Malaria Eradication - Issues of 1961 Overprinted "LUCHA CONTRA LA MALARIA" with Anopheles Mosquito</t>
  </si>
  <si>
    <t>Airmail - The 150th Anniversary of Independence</t>
  </si>
  <si>
    <t>Airmail - Nicaraguan Antiquities</t>
  </si>
  <si>
    <t>Basalt carvings</t>
  </si>
  <si>
    <t>s/s 4.25cor</t>
  </si>
  <si>
    <t>Airmail - Fair HEMISFAR 1968</t>
  </si>
  <si>
    <t>s/s 30c-2cor x5</t>
  </si>
  <si>
    <t>0.15c on 35cor</t>
  </si>
  <si>
    <t>Airmail - Issues of 1957, 1958, 1961, 1964, 1965 Overprinted "RESELLO" and Surcharged</t>
  </si>
  <si>
    <t>Airmail - World Exhibition "EXPO 70" - Osaka, Japan - Torii &amp; Mountain</t>
  </si>
  <si>
    <t>s/s 75c-3cor</t>
  </si>
  <si>
    <t>Erupting flower</t>
  </si>
  <si>
    <t>Wild Flowers</t>
  </si>
  <si>
    <t>2116-2117</t>
  </si>
  <si>
    <t>2118-2119</t>
  </si>
  <si>
    <t>Volcanoes and Lakes</t>
  </si>
  <si>
    <t>Airmail - Volcanoes and Lakes</t>
  </si>
  <si>
    <t>s/s 20cor</t>
  </si>
  <si>
    <t>Airmail - Year of Liberation 1979, The 100th Anniversary fo the Death of Sir Rowland Hill, and Nicaragua's Participation in Olympic Games 1980</t>
  </si>
  <si>
    <t>s/s 10cor</t>
  </si>
  <si>
    <t>The 1st Anniversary of the Revolution</t>
  </si>
  <si>
    <t>Literacy Campaign, International Year of the Child, The 100th Anniversary of the Death of Rowland Hill, 1795-1879, International FIP Congress in Essen 1980, International Stamp Exhibition "WIPA 1981", Stamp Exhibition "LURABA 1981" - Overprinted "1980 ANO DE LA ALFABETIZACION"</t>
  </si>
  <si>
    <t>Airmail - Literacy Year and Olympic Games - Moscow, Russia 1980 - Overprinted "1980 ANO DE LA ALFABETIZACION"</t>
  </si>
  <si>
    <t>2197-2202</t>
  </si>
  <si>
    <t>s/s 6 stamps</t>
  </si>
  <si>
    <t>Airmail - Literacy Year, International Year of the Child, The 10th Year Anniversary of the First Manned Lunar Landing, 50th Anniversary of the South America Ride on the Airship "Graf Zeppelin", International Postage Exhibition WIPA 1981 - Overprinted "1980 ANO DE LA ALFABETIZACION"</t>
  </si>
  <si>
    <t>2206-2208</t>
  </si>
  <si>
    <t>Airmail - Literacy Year, International Year of the Child, The First Manned Space Flight by Yuri Gagarin, The 10th Year Anniversary of the First Manned Lunar Landing, 50th Anniversary of the South America Ride on the Airship "Graf Zeppelin", International Postage Exhibition WIPA 1981 - Overprinted "1980 ANO DE LA ALFABETIZACION"</t>
  </si>
  <si>
    <t>Airmail - Literacy Year, International Year of the Child, The 100th Anniversary of the Death of Rowland Hill, 1795-1879, and Stamp Exhibition "PHILATOKIO 1981" - Tokyo, Japan - Overprinted "1980 ANO DE LA ALFABETIZACION"</t>
  </si>
  <si>
    <t>s/s 10/20cor</t>
  </si>
  <si>
    <t>The 1st Anniversary of Literacy Campaign</t>
  </si>
  <si>
    <t>2.10cor</t>
  </si>
  <si>
    <t>Airmail - The 12th Congress of Postal Union of Spain</t>
  </si>
  <si>
    <t>Airmail - Geothermal Power Plant "Momotombo"</t>
  </si>
  <si>
    <t>Momotombo geothermal</t>
  </si>
  <si>
    <t>Airmail - The 1st Nicaraguan Stamp Exhibition "EXPOFILNIC"</t>
  </si>
  <si>
    <t>2474a</t>
  </si>
  <si>
    <t>Nicaragua-Cuba Solidarity</t>
  </si>
  <si>
    <t>The 50th Anniversary of the Death of Augusto Cesar Sandino, 1895-1934</t>
  </si>
  <si>
    <t>The 6th Anniversary of National Fire Brigade</t>
  </si>
  <si>
    <t>2680-2686</t>
  </si>
  <si>
    <t>s/s 7 stamps</t>
  </si>
  <si>
    <t>Airmail - The 125th Anniversary of Nicaraguaian Stamps</t>
  </si>
  <si>
    <t>Airmail - International Stamp Exhibition "FINLANDIA '88" - Helsinki, Finland</t>
  </si>
  <si>
    <t>s/s 120cor</t>
  </si>
  <si>
    <t>Airmail - The 9th Anniversary of the Sandinista Revolution</t>
  </si>
  <si>
    <t>Airmail - The 10th Anniversary of the National Sandinista Revolution</t>
  </si>
  <si>
    <t>s/s 9000 cor</t>
  </si>
  <si>
    <t>3041a</t>
  </si>
  <si>
    <t>9000cor</t>
  </si>
  <si>
    <t>International Stamp Exhibition "STAMPWORLD LONDON '90" - Old Steam Ships</t>
  </si>
  <si>
    <t>75000cor</t>
  </si>
  <si>
    <t>Bahia de Corinto</t>
  </si>
  <si>
    <t>3050a</t>
  </si>
  <si>
    <t>s/s 75000cor</t>
  </si>
  <si>
    <t>America UPAEP - Volcano</t>
  </si>
  <si>
    <t>America (1992) - The 500th Anniversary of the Discovery of America by Christopher Columbus</t>
  </si>
  <si>
    <t>Contemporary Paintings</t>
  </si>
  <si>
    <t>World Amateur Baseball Championship</t>
  </si>
  <si>
    <t>Exotic Birds</t>
  </si>
  <si>
    <t>3637-3648</t>
  </si>
  <si>
    <t>s/s 2cor x12</t>
  </si>
  <si>
    <t>Natural Reservates and National Parks</t>
  </si>
  <si>
    <t>4256-4265</t>
  </si>
  <si>
    <t>s/s 3cor x10</t>
  </si>
  <si>
    <t>s/s 25cor</t>
  </si>
  <si>
    <t>UNESCO World Heritage - Old Leon Ruins</t>
  </si>
  <si>
    <t>Indigenous Birds</t>
  </si>
  <si>
    <t>4361-4366</t>
  </si>
  <si>
    <t>s/s 5cor-12cor x6</t>
  </si>
  <si>
    <t>Endangered Wildlife</t>
  </si>
  <si>
    <t>The 70th Anniversary of Diplomatic Relations between Nicaragua and Japan</t>
  </si>
  <si>
    <t>Momotombo &amp; Fuji</t>
  </si>
  <si>
    <t>s/s 3cor-12cor x4</t>
  </si>
  <si>
    <t>721a</t>
  </si>
  <si>
    <t>721b</t>
  </si>
  <si>
    <t>721c</t>
  </si>
  <si>
    <t>721d</t>
  </si>
  <si>
    <t>721e</t>
  </si>
  <si>
    <t>721f</t>
  </si>
  <si>
    <t>6c on 10c with black bar</t>
  </si>
  <si>
    <t>1c on 10c with black bar</t>
  </si>
  <si>
    <t>5c on 10c with black bar</t>
  </si>
  <si>
    <t>Momotombo Mountain Stamps of 1902 Surcharged in Black</t>
  </si>
  <si>
    <t>201d</t>
  </si>
  <si>
    <t>201e</t>
  </si>
  <si>
    <t>201f</t>
  </si>
  <si>
    <t>201g</t>
  </si>
  <si>
    <t>200a</t>
  </si>
  <si>
    <t>200b</t>
  </si>
  <si>
    <t>200g</t>
  </si>
  <si>
    <t>202b</t>
  </si>
  <si>
    <t>202c</t>
  </si>
  <si>
    <t>202d</t>
  </si>
  <si>
    <t>202e</t>
  </si>
  <si>
    <t>202f</t>
  </si>
  <si>
    <t>202g</t>
  </si>
  <si>
    <t>202h</t>
  </si>
  <si>
    <t>203b</t>
  </si>
  <si>
    <t>203c</t>
  </si>
  <si>
    <t>Coat of Arms - Imprint Bottom "Waterlow &amp; Sons, Ltd"</t>
  </si>
  <si>
    <t>Coat of Arms Stamps of 1907 Stamps Surcharged Downwards</t>
  </si>
  <si>
    <t>Coat of Arms Stamps of 1907 Surcharged Upwards</t>
  </si>
  <si>
    <t>240b</t>
  </si>
  <si>
    <r>
      <t>NICARAGUA</t>
    </r>
    <r>
      <rPr>
        <sz val="9"/>
        <rFont val="Arial"/>
        <family val="2"/>
      </rPr>
      <t xml:space="preserve"> (to 2020)</t>
    </r>
  </si>
  <si>
    <t>251a</t>
  </si>
  <si>
    <t>251b</t>
  </si>
  <si>
    <t>251c</t>
  </si>
  <si>
    <t>251d</t>
  </si>
  <si>
    <t>252d</t>
  </si>
  <si>
    <t>252e</t>
  </si>
  <si>
    <t>252f</t>
  </si>
  <si>
    <t>253a</t>
  </si>
  <si>
    <t>253b</t>
  </si>
  <si>
    <t>253c</t>
  </si>
  <si>
    <t>255f</t>
  </si>
  <si>
    <t>255g</t>
  </si>
  <si>
    <t>255h</t>
  </si>
  <si>
    <t>287c</t>
  </si>
  <si>
    <t>287d</t>
  </si>
  <si>
    <t>287e</t>
  </si>
  <si>
    <t>289c</t>
  </si>
  <si>
    <t>290c</t>
  </si>
  <si>
    <t>291c</t>
  </si>
  <si>
    <t>293d</t>
  </si>
  <si>
    <t>293e</t>
  </si>
  <si>
    <t>294c</t>
  </si>
  <si>
    <t>294d</t>
  </si>
  <si>
    <t>295b</t>
  </si>
  <si>
    <t>295c</t>
  </si>
  <si>
    <t>295d</t>
  </si>
  <si>
    <t>295e</t>
  </si>
  <si>
    <t>295f</t>
  </si>
  <si>
    <t>297a</t>
  </si>
  <si>
    <t>297b</t>
  </si>
  <si>
    <t>297c</t>
  </si>
  <si>
    <t>298a</t>
  </si>
  <si>
    <t>298b</t>
  </si>
  <si>
    <t>298c</t>
  </si>
  <si>
    <t>298d</t>
  </si>
  <si>
    <t>300d</t>
  </si>
  <si>
    <t>301a</t>
  </si>
  <si>
    <t>301b</t>
  </si>
  <si>
    <t>301c</t>
  </si>
  <si>
    <t>301d</t>
  </si>
  <si>
    <t>301e</t>
  </si>
  <si>
    <t>302a</t>
  </si>
  <si>
    <t>302b</t>
  </si>
  <si>
    <t>302c</t>
  </si>
  <si>
    <t>302d</t>
  </si>
  <si>
    <t>303b</t>
  </si>
  <si>
    <t>303c</t>
  </si>
  <si>
    <t>303d</t>
  </si>
  <si>
    <t>303e</t>
  </si>
  <si>
    <t>303f</t>
  </si>
  <si>
    <t>303g</t>
  </si>
  <si>
    <t>304a</t>
  </si>
  <si>
    <t>310b</t>
  </si>
  <si>
    <t>310c</t>
  </si>
  <si>
    <t>310e</t>
  </si>
  <si>
    <t>310f</t>
  </si>
  <si>
    <t>310g</t>
  </si>
  <si>
    <t>311c</t>
  </si>
  <si>
    <t>312a</t>
  </si>
  <si>
    <t>312b</t>
  </si>
  <si>
    <t>312c</t>
  </si>
  <si>
    <t>312d</t>
  </si>
  <si>
    <t>313a</t>
  </si>
  <si>
    <t>313b</t>
  </si>
  <si>
    <t>314a</t>
  </si>
  <si>
    <t>314b</t>
  </si>
  <si>
    <t>316a</t>
  </si>
  <si>
    <t>316b</t>
  </si>
  <si>
    <t>316d</t>
  </si>
  <si>
    <t>316c</t>
  </si>
  <si>
    <t>316e</t>
  </si>
  <si>
    <t>317a</t>
  </si>
  <si>
    <t>317b</t>
  </si>
  <si>
    <t>318b</t>
  </si>
  <si>
    <t>319a</t>
  </si>
  <si>
    <t>319b</t>
  </si>
  <si>
    <t>319c</t>
  </si>
  <si>
    <t>320a</t>
  </si>
  <si>
    <t>320b</t>
  </si>
  <si>
    <t>321c</t>
  </si>
  <si>
    <t>366a</t>
  </si>
  <si>
    <t>366b</t>
  </si>
  <si>
    <t>382a</t>
  </si>
  <si>
    <t>382b</t>
  </si>
  <si>
    <t>382c</t>
  </si>
  <si>
    <t>507b</t>
  </si>
  <si>
    <t>507c</t>
  </si>
  <si>
    <t>507d</t>
  </si>
  <si>
    <t>507e</t>
  </si>
  <si>
    <t>539b</t>
  </si>
  <si>
    <t>539c</t>
  </si>
  <si>
    <t>539d</t>
  </si>
  <si>
    <t>540a</t>
  </si>
  <si>
    <t>540b</t>
  </si>
  <si>
    <t>579b</t>
  </si>
  <si>
    <t>579c</t>
  </si>
  <si>
    <t>579d</t>
  </si>
  <si>
    <t>576a</t>
  </si>
  <si>
    <t>576b</t>
  </si>
  <si>
    <t>576c</t>
  </si>
  <si>
    <t>600c</t>
  </si>
  <si>
    <t>600d</t>
  </si>
  <si>
    <t>600e</t>
  </si>
  <si>
    <t>601b</t>
  </si>
  <si>
    <t>601c</t>
  </si>
  <si>
    <t>601d</t>
  </si>
  <si>
    <t>602a</t>
  </si>
  <si>
    <t>602b</t>
  </si>
  <si>
    <t>602c</t>
  </si>
  <si>
    <t>602d</t>
  </si>
  <si>
    <t>602e</t>
  </si>
  <si>
    <t>602f</t>
  </si>
  <si>
    <t>603a</t>
  </si>
  <si>
    <t>603b</t>
  </si>
  <si>
    <t>603c</t>
  </si>
  <si>
    <t>603d</t>
  </si>
  <si>
    <t>603e</t>
  </si>
  <si>
    <t>603f</t>
  </si>
  <si>
    <t>604a</t>
  </si>
  <si>
    <t>604b</t>
  </si>
  <si>
    <t>605a</t>
  </si>
  <si>
    <t>605b</t>
  </si>
  <si>
    <t>720b</t>
  </si>
  <si>
    <t>731b</t>
  </si>
  <si>
    <t>731c</t>
  </si>
  <si>
    <t>846a</t>
  </si>
  <si>
    <t>Coat of Arms Stamps of 1905 Surcharged</t>
  </si>
  <si>
    <t>Revenue Stamps Overprinted "CORREOS - 1908"</t>
  </si>
  <si>
    <t>250c</t>
  </si>
  <si>
    <t>266c</t>
  </si>
  <si>
    <t>266d</t>
  </si>
  <si>
    <t>Revenue Stamps Overprinted "CORREOS - 1908" Downwards &amp; Surcharged</t>
  </si>
  <si>
    <t>Coat of Arms - New Colors</t>
  </si>
  <si>
    <t>286c</t>
  </si>
  <si>
    <t>286d</t>
  </si>
  <si>
    <t>286e</t>
  </si>
  <si>
    <t>Coat of Arms Stamps of 1909 Surcharged</t>
  </si>
  <si>
    <t>Statue and Landscape</t>
  </si>
  <si>
    <t>601A</t>
  </si>
  <si>
    <t>601Aa</t>
  </si>
  <si>
    <t>720d</t>
  </si>
  <si>
    <t>Airmail - Airplanes over Momotombo Stamps of 1933 Surcharged and Overprinted Upwards "RESELLO-1935" in Red</t>
  </si>
  <si>
    <t>Airmail - Airplanes over Momotombo Stamps of 1931 Overprinted "Resello-1935"</t>
  </si>
  <si>
    <t>Airmail - Airplanes over Momotombo Stamps of 1929 Surcharged "1936 - Vale - Quince Centavos"</t>
  </si>
  <si>
    <t>Airmail - Foundation of Organization of Central American States</t>
  </si>
  <si>
    <t>Momotombo stamp on stamp</t>
  </si>
  <si>
    <t>Airmail - The 100th Anniversary of the Universal Postal Union</t>
  </si>
  <si>
    <t>1846-1848</t>
  </si>
  <si>
    <t>Airmail - The 50th Anniversary of Charles Lindbergh's Transatlantic Flight</t>
  </si>
  <si>
    <t>Momotombo lava</t>
  </si>
  <si>
    <t>Politicians of the 20th Century</t>
  </si>
  <si>
    <t>Kilimanjaro Kenya &amp; Kenyatta</t>
  </si>
  <si>
    <t>4318-4325</t>
  </si>
  <si>
    <t>s/s 5cor x8</t>
  </si>
  <si>
    <t>Maderas</t>
  </si>
  <si>
    <t>Nicaragua Postage Stamps of 1900 Handstamped "B Dpto Zelaya" in Black</t>
  </si>
  <si>
    <t>Nicaragua Postage Stamps of 1901 Handstamped "B Dpto Zelaya" in Black</t>
  </si>
  <si>
    <t>Nicaragua Postage Stamps of 1902 Handstamped "B Dpto Zelaya" in Black</t>
  </si>
  <si>
    <t>Nicaragua Postage Stamps of 1904 Handstamped "B Dpto Zelaya" in Black</t>
  </si>
  <si>
    <t>Nicaragua Postage Stamp of 1904 Handstamped "B Dpto Zelaya" in Black</t>
  </si>
  <si>
    <t>Nicaragua Postage Stamps of 1905 Handstamped "B Dpto Zelaya" in Black</t>
  </si>
  <si>
    <t>Nicaragua Postage Stamps of 1906 Handstamped "B Dpto Zelaya" in Black</t>
  </si>
  <si>
    <t>Nicaragua Postage Stamps of 1906 Overprinted "B Dpto. Zelaya"</t>
  </si>
  <si>
    <t>Nicaragua Postage Stamps of 1907 Overprinted "B Dpto. Zelaya"</t>
  </si>
  <si>
    <r>
      <t xml:space="preserve">TRANSCAUCASIAN FED. REP. </t>
    </r>
    <r>
      <rPr>
        <sz val="9"/>
        <rFont val="Arial"/>
        <family val="2"/>
      </rPr>
      <t>(ends 1923)</t>
    </r>
  </si>
  <si>
    <t>NICARAGUA - Zelaya</t>
  </si>
  <si>
    <t>NICARAGUA - Cabo</t>
  </si>
  <si>
    <t>Italy at Work - Italy Postage Stamps Overprinted "AMG-FTT"</t>
  </si>
  <si>
    <t>Trieste Fair - Italy Postage Stamps Overprinted "AMG-FTT - FIERA - di - TRIESTE - 1951""</t>
  </si>
  <si>
    <t>Landscapes - Italy Postage Stamps Overprinted "AMG-FTT"</t>
  </si>
  <si>
    <t>ITALY - Trieste AMGFTT Zone A</t>
  </si>
  <si>
    <r>
      <t>ITALY - Trieste AMGFTT Zone A</t>
    </r>
    <r>
      <rPr>
        <sz val="9"/>
        <rFont val="Arial"/>
        <family val="2"/>
      </rPr>
      <t xml:space="preserve"> (ends 1954)</t>
    </r>
  </si>
  <si>
    <r>
      <t>CANARY ISLANDS</t>
    </r>
    <r>
      <rPr>
        <sz val="9"/>
        <rFont val="Arial"/>
        <family val="2"/>
      </rPr>
      <t xml:space="preserve"> (ends 1938)</t>
    </r>
  </si>
  <si>
    <t>The 150th Anniversary of Geological Survey of Canada - Minerals</t>
  </si>
  <si>
    <t>FDC 48c x4</t>
  </si>
  <si>
    <t>Kilimanjaro &amp; Elbrus</t>
  </si>
  <si>
    <t>5c imperf</t>
  </si>
  <si>
    <t>Geophysics</t>
  </si>
  <si>
    <t>4272a</t>
  </si>
  <si>
    <t>FDC 39c</t>
  </si>
  <si>
    <t>Envelope 3c</t>
  </si>
  <si>
    <t>Aniakchak</t>
  </si>
  <si>
    <t>Envelope</t>
  </si>
  <si>
    <t>Mt St Helens big blast</t>
  </si>
  <si>
    <t>Kilauea eruption</t>
  </si>
  <si>
    <t>Mt St Helens</t>
  </si>
  <si>
    <t>1c imperf</t>
  </si>
  <si>
    <t>Map of Nicaragua - with red 'FRANQUEO OFICIAL'</t>
  </si>
  <si>
    <t>2c o/p red 'FRANQUEO OFICIAL'</t>
  </si>
  <si>
    <t>2c imperf</t>
  </si>
  <si>
    <t>4c imperf</t>
  </si>
  <si>
    <t>20c imperf</t>
  </si>
  <si>
    <t>50c imperf</t>
  </si>
  <si>
    <t>5c on 5c red</t>
  </si>
  <si>
    <t>321d</t>
  </si>
  <si>
    <t>red/olive</t>
  </si>
  <si>
    <t>Volcano erupting in Vietnam</t>
  </si>
  <si>
    <t>The 80th Anniversary of the Birth of Ho Chi Minh, North Vietnamese Leader</t>
  </si>
  <si>
    <t>1074a</t>
  </si>
  <si>
    <t>FDC 1col</t>
  </si>
  <si>
    <t>Olympus Mons, Mars</t>
  </si>
  <si>
    <t>2000a-i</t>
  </si>
  <si>
    <t>s/s $1.25 x9</t>
  </si>
  <si>
    <t>s/s $2 x9</t>
  </si>
  <si>
    <t>s/s $7 x9</t>
  </si>
  <si>
    <t>Endangered Animals</t>
  </si>
  <si>
    <t>1708a</t>
  </si>
  <si>
    <t>2724a</t>
  </si>
  <si>
    <t>3366a</t>
  </si>
  <si>
    <t>922a</t>
  </si>
  <si>
    <t>s/s $1.50 x9</t>
  </si>
  <si>
    <t>St Kitts view</t>
  </si>
  <si>
    <t>B1-B4</t>
  </si>
  <si>
    <t>Rocks and Minerals</t>
  </si>
  <si>
    <t>Airmail - Rocks and Minerals</t>
  </si>
  <si>
    <t>Tiga Island</t>
  </si>
  <si>
    <t>Tiga Island - New Caledonia</t>
  </si>
  <si>
    <t>Islands - Loyalty Island of Uvea and Mare</t>
  </si>
  <si>
    <t>Uvea Is</t>
  </si>
  <si>
    <t>Mare Is</t>
  </si>
  <si>
    <r>
      <t xml:space="preserve">NEW CALEDONIA </t>
    </r>
    <r>
      <rPr>
        <sz val="9"/>
        <rFont val="Arial"/>
        <family val="2"/>
      </rPr>
      <t>(to 2020)</t>
    </r>
  </si>
  <si>
    <t>Local Landscape Inscribed "NEW HEBRIDES"</t>
  </si>
  <si>
    <t>Local Landscape Inscribed "NOUVELLES HEBRIDES"</t>
  </si>
  <si>
    <t>Local Landscape - Issues of 1938 Overprinted "France Libre"</t>
  </si>
  <si>
    <t>The 50th Anniversary of the Community Management of the Site by England and France - English Version</t>
  </si>
  <si>
    <t>The 50th Anniversary of the Community Management of the Site by England and France - French Version</t>
  </si>
  <si>
    <t>Tabwemasana?</t>
  </si>
  <si>
    <t>Local Flora and Fauna - English Version</t>
  </si>
  <si>
    <t>Local Flora and Fauna - French Version</t>
  </si>
  <si>
    <t>Local Flora and Fauna</t>
  </si>
  <si>
    <t>The 200th Anniversary of Bougainville's World Voyage - English Version</t>
  </si>
  <si>
    <t>The 200th Anniversary of Bougainville's World Voyage - French Version</t>
  </si>
  <si>
    <t>35c on 20c</t>
  </si>
  <si>
    <t>Flora and Fauna - French Version</t>
  </si>
  <si>
    <t>Flora and Fauna - English Version</t>
  </si>
  <si>
    <t>Aircrafts - English Version</t>
  </si>
  <si>
    <t>Aircrafts - French Version</t>
  </si>
  <si>
    <t>Tanna Island - English Version</t>
  </si>
  <si>
    <t>Tanna Island - French Version</t>
  </si>
  <si>
    <t>Volcano profile</t>
  </si>
  <si>
    <t>Christmas - French Version</t>
  </si>
  <si>
    <t>Christmas - English Version</t>
  </si>
  <si>
    <t>391-393</t>
  </si>
  <si>
    <t>Strip of 3 x 35c</t>
  </si>
  <si>
    <t>1.15fr</t>
  </si>
  <si>
    <t>The 200th Anniversary of Discovery - English Version</t>
  </si>
  <si>
    <t>395-397</t>
  </si>
  <si>
    <t>The 200th Anniversary of Discovery - French Version</t>
  </si>
  <si>
    <t>Volcano and scouts</t>
  </si>
  <si>
    <t>World Scout Jamboree, Norway - French Version</t>
  </si>
  <si>
    <t>World Scout Jamboree, Norway - English Version</t>
  </si>
  <si>
    <t>The 1st Anniversary of the National Assembly - English Version</t>
  </si>
  <si>
    <t>The 1st Anniversary of the National Assembly - French Version</t>
  </si>
  <si>
    <t>Islands - English Version</t>
  </si>
  <si>
    <t>Islands - French Version</t>
  </si>
  <si>
    <t>The 1st Anniversary of Internal Self-Government - Overprinted "FIRST ANNIVERSARY INTERNAL SELF-GOVERNMENT" - English Version</t>
  </si>
  <si>
    <t>The 1st Anniversary of Internal Self-Government - Overprinted "FIRST ANNIVERSARY INTERNAL SELF-GOVERNMENT" - French Version</t>
  </si>
  <si>
    <t>The 100th Anniversary of the Death of Sir Rowland Hill, 1795-1879 - English Version</t>
  </si>
  <si>
    <t>Lopevi stamp on stamp</t>
  </si>
  <si>
    <t>The 100th Anniversary of the Death of Sir Rowland Hill, 1795-1879 - French Version</t>
  </si>
  <si>
    <r>
      <t>NEW HEBRIDES, BRITISH</t>
    </r>
    <r>
      <rPr>
        <sz val="9"/>
        <rFont val="Arial"/>
        <family val="2"/>
      </rPr>
      <t xml:space="preserve"> (ends 1980)</t>
    </r>
  </si>
  <si>
    <r>
      <t>NEW HEBRIDES, FRENCH</t>
    </r>
    <r>
      <rPr>
        <sz val="9"/>
        <rFont val="Arial"/>
        <family val="2"/>
      </rPr>
      <t xml:space="preserve"> (ends 1980)</t>
    </r>
  </si>
  <si>
    <t>367-368</t>
  </si>
  <si>
    <t>369-370</t>
  </si>
  <si>
    <t>s/s 20c x3</t>
  </si>
  <si>
    <t>Volcano profile and trees</t>
  </si>
  <si>
    <t>Kauri Pine - English Version</t>
  </si>
  <si>
    <t>Map of Tanna and Captain Cook</t>
  </si>
  <si>
    <t>Yasur and captain cook</t>
  </si>
  <si>
    <t>Yasur and Tanna and Captain Cook</t>
  </si>
  <si>
    <t>Map of Vanuatu and Captain Cook</t>
  </si>
  <si>
    <t>391-394</t>
  </si>
  <si>
    <t>The 111th Annual A.P.S. Convention "STAMPSHOW '97" - Milwaukee, USA - Underwater Exploration</t>
  </si>
  <si>
    <t>1352-1360</t>
  </si>
  <si>
    <t>1653-1658</t>
  </si>
  <si>
    <t>s/s 80c x6</t>
  </si>
  <si>
    <r>
      <t>TURKS &amp; CAICOS</t>
    </r>
    <r>
      <rPr>
        <sz val="9"/>
        <rFont val="Arial"/>
        <family val="2"/>
      </rPr>
      <t xml:space="preserve"> (to 2015)</t>
    </r>
  </si>
  <si>
    <t>Roseau, Capital of Dominica</t>
  </si>
  <si>
    <t>Roseau, Capital of Dominica - New Watermark</t>
  </si>
  <si>
    <t>1908 -1920 Roseau, Capital of Dominica - New Colors</t>
  </si>
  <si>
    <t>No. 44 Overprinted "WAR TAX" &amp; Surcharged</t>
  </si>
  <si>
    <t>No. 44 Overprinted "WAR TAX" - Local Print</t>
  </si>
  <si>
    <t>1918 -1919 No. 44 &amp; 48 Overprinted "WAR TAX" - London Print</t>
  </si>
  <si>
    <t>1919 -1919 No. 44 &amp; 48 Overprinted "WAR TAX" - London Print</t>
  </si>
  <si>
    <t>Not Issued Stamp Overprinted "WAR TAX" &amp; Surcharged</t>
  </si>
  <si>
    <t>1 1/2 on 2 1/2p blue strike thru</t>
  </si>
  <si>
    <t>1 1/2p on 2 1/2p red strikethru</t>
  </si>
  <si>
    <t>1938 -1947 King George VI and Local Motives</t>
  </si>
  <si>
    <t>green &amp; brown</t>
  </si>
  <si>
    <t>violet &amp; green</t>
  </si>
  <si>
    <t>green &amp; yellowish brown</t>
  </si>
  <si>
    <t>New Currency - King George VI in Medallion</t>
  </si>
  <si>
    <t>purple &amp; green</t>
  </si>
  <si>
    <t>Hill view &amp; plantation</t>
  </si>
  <si>
    <t>black &amp; green</t>
  </si>
  <si>
    <t>3c o/p 'NEW CONSTITUTION 1951'</t>
  </si>
  <si>
    <t>New Constitution - Issues of 1951 Overprinted "NEW CONSTITUTION 1951"</t>
  </si>
  <si>
    <t>Issues of 1951 but with Portrait of Queen Elizabeth II</t>
  </si>
  <si>
    <t>British Caribbean Federation</t>
  </si>
  <si>
    <t>carmine pink</t>
  </si>
  <si>
    <t>Map of Caribbean and Queen</t>
  </si>
  <si>
    <t>1963 -1967 Local Motives</t>
  </si>
  <si>
    <t>Hill view &amp; traditional costume</t>
  </si>
  <si>
    <t>National Day</t>
  </si>
  <si>
    <t>Associated Statehood - Issues of 1963 Overprinted "ASSOCIATED STATEHOOD"</t>
  </si>
  <si>
    <t>14c ovpt</t>
  </si>
  <si>
    <t>National Day - Issues of 1963 Overprinted "NATIONAL DAY 3 NOVEMBER 1968"</t>
  </si>
  <si>
    <t>The 1st Anniversary of C.A.R.I.F.T.A. (Caribbean Free Trade Area)</t>
  </si>
  <si>
    <t>Map of Caribbean and plane</t>
  </si>
  <si>
    <t>Views on a Large "D"</t>
  </si>
  <si>
    <t>303-305</t>
  </si>
  <si>
    <t>World Scout Jamboree - Asagiri, Japan</t>
  </si>
  <si>
    <t>Fuji and scout</t>
  </si>
  <si>
    <t>s/s 30c &amp; $1</t>
  </si>
  <si>
    <t>The 100th Anniversary of the Stamps of Dominica</t>
  </si>
  <si>
    <t>394-399</t>
  </si>
  <si>
    <t>Map of Caribbean and cricket</t>
  </si>
  <si>
    <t>West Indian Victory in World Cricket Cup</t>
  </si>
  <si>
    <t>Decade for Women</t>
  </si>
  <si>
    <t>Hill and Elma Napier</t>
  </si>
  <si>
    <t>Hill and butterflies</t>
  </si>
  <si>
    <t>Shipping</t>
  </si>
  <si>
    <t>Hills and canoe</t>
  </si>
  <si>
    <t>The 40th Anniversary of International Civil Aviation Organization</t>
  </si>
  <si>
    <t>Hills and plane</t>
  </si>
  <si>
    <t>Hills and girl guides</t>
  </si>
  <si>
    <t>Map of Caribbean and ship</t>
  </si>
  <si>
    <t>Hills and Halley's Comet</t>
  </si>
  <si>
    <t>s/s $5 ovpt</t>
  </si>
  <si>
    <t>Map of Caribbbean and Columbus ship</t>
  </si>
  <si>
    <t>Tourism Programme "Reunion '88"</t>
  </si>
  <si>
    <t>Hill view and dancing lady</t>
  </si>
  <si>
    <t>International Stamp Exhibitions - Issues of 1987 Overprinted</t>
  </si>
  <si>
    <t>Game Fish</t>
  </si>
  <si>
    <t>Island view and manta ray</t>
  </si>
  <si>
    <t>Island view and fish</t>
  </si>
  <si>
    <t>International Stamp Exhibition "Philexfrance '89" - Paris, France</t>
  </si>
  <si>
    <t>The 500th Anniversary (1992) of Discovery of America by Columbus - New World Natural History - Seashells</t>
  </si>
  <si>
    <t>island profile and shell</t>
  </si>
  <si>
    <t>The 500th Anniversary (1992) of Discovery of America by Columbus - History of Exploration</t>
  </si>
  <si>
    <t>Island profile and ships</t>
  </si>
  <si>
    <t>Year of Environment and Shelter</t>
  </si>
  <si>
    <t>Hills and parrot</t>
  </si>
  <si>
    <t>Orchids</t>
  </si>
  <si>
    <t>Hills and orchid</t>
  </si>
  <si>
    <t>2279-2286</t>
  </si>
  <si>
    <t>s/s $1 x 8</t>
  </si>
  <si>
    <t>Orchids of the Caribbean</t>
  </si>
  <si>
    <t>Modern Aircraft</t>
  </si>
  <si>
    <t>s/s 1$ x 9</t>
  </si>
  <si>
    <t>2666-2674</t>
  </si>
  <si>
    <t>3291-3293</t>
  </si>
  <si>
    <t>Science Fiction</t>
  </si>
  <si>
    <t>Cricket World Cup</t>
  </si>
  <si>
    <t>4212-4217</t>
  </si>
  <si>
    <t>s/s $3.50 x6</t>
  </si>
  <si>
    <t>The 70th Anniversary of the United Nations</t>
  </si>
  <si>
    <t>Morne Trois Pitons NP</t>
  </si>
  <si>
    <t>Dominica</t>
  </si>
  <si>
    <r>
      <t>DOMINICA</t>
    </r>
    <r>
      <rPr>
        <sz val="9"/>
        <rFont val="Arial"/>
        <family val="2"/>
      </rPr>
      <t xml:space="preserve"> (to 2020)</t>
    </r>
  </si>
  <si>
    <t>66a</t>
  </si>
  <si>
    <t>New Colors</t>
  </si>
  <si>
    <t>72aa</t>
  </si>
  <si>
    <r>
      <t>HAWAII</t>
    </r>
    <r>
      <rPr>
        <sz val="9"/>
        <rFont val="Arial"/>
        <family val="2"/>
      </rPr>
      <t xml:space="preserve"> (ends 1899)</t>
    </r>
  </si>
  <si>
    <r>
      <t>MARTINIQUE</t>
    </r>
    <r>
      <rPr>
        <sz val="9"/>
        <rFont val="Arial"/>
        <family val="2"/>
      </rPr>
      <t xml:space="preserve"> (ends 1947)</t>
    </r>
  </si>
  <si>
    <t>Islander, Fort de France</t>
  </si>
  <si>
    <t>1922 -1930 Inslander, Fort de France - New Colours &amp; Values</t>
  </si>
  <si>
    <t>1922 -1927 Issued &amp; Not Issued Stamps Surcharged</t>
  </si>
  <si>
    <t>Previous Issued Stamps Surcharged</t>
  </si>
  <si>
    <t>124a</t>
  </si>
  <si>
    <t>French Overseas Department- Local Motives</t>
  </si>
  <si>
    <t>Monaco</t>
  </si>
  <si>
    <t>Montserrat</t>
  </si>
  <si>
    <t>FSAT</t>
  </si>
  <si>
    <t>French Polynesia</t>
  </si>
  <si>
    <t>Qatar</t>
  </si>
  <si>
    <t>Singapore</t>
  </si>
  <si>
    <t>Turks &amp; Caicos</t>
  </si>
  <si>
    <t>St Lucia</t>
  </si>
  <si>
    <t>St Vincent</t>
  </si>
  <si>
    <t>St Vincent Grenadines</t>
  </si>
  <si>
    <t>The 500th Anniversary of Discovery of the Islands</t>
  </si>
  <si>
    <t>Kilauea and minerals</t>
  </si>
  <si>
    <t>1474a</t>
  </si>
  <si>
    <t>Mt St Helens and minerals</t>
  </si>
  <si>
    <t>1473a</t>
  </si>
  <si>
    <t>Aruba, Curacao, Sint Maarten</t>
  </si>
  <si>
    <t>Guadeloupe</t>
  </si>
  <si>
    <t>Houelmont</t>
  </si>
  <si>
    <t>1905 -1907 Mount Houelmont</t>
  </si>
  <si>
    <t>1905 -1907 Local Motives</t>
  </si>
  <si>
    <t>No. 56 Overprinted "+ 5 c" Red Cross Surcharge</t>
  </si>
  <si>
    <t>No 57. Surcharged</t>
  </si>
  <si>
    <t>1922 -1927 Local Motives - Different Colors</t>
  </si>
  <si>
    <t>1924 -1927 No 66 &amp; 68 And Not Issued Stamps Overprinted &amp; Surcharged</t>
  </si>
  <si>
    <t>Marshal Petain(1856-1951)</t>
  </si>
  <si>
    <t>No. 90, 103, 105, 110, 113, 145, 146 &amp; 156 Surcharged</t>
  </si>
  <si>
    <t>No. 166-167 Overprinted &amp; Surcharged</t>
  </si>
  <si>
    <r>
      <t>GUADELOUPE</t>
    </r>
    <r>
      <rPr>
        <sz val="9"/>
        <rFont val="Arial"/>
        <family val="2"/>
      </rPr>
      <t xml:space="preserve"> (ends 1947)</t>
    </r>
  </si>
  <si>
    <t>3194a</t>
  </si>
  <si>
    <t>FDC 3fr</t>
  </si>
  <si>
    <t>3194b</t>
  </si>
  <si>
    <t>FDC postcard 3fr</t>
  </si>
  <si>
    <t>Restoration of Legislative Coucil</t>
  </si>
  <si>
    <t>British Virgin Is</t>
  </si>
  <si>
    <t>Map of Brit Virg Is</t>
  </si>
  <si>
    <t>blue/olive green</t>
  </si>
  <si>
    <t>ultramarine/black</t>
  </si>
  <si>
    <t>orange brown/bluish green</t>
  </si>
  <si>
    <t>carmine/blue</t>
  </si>
  <si>
    <t>Map of Jost Van Dyke</t>
  </si>
  <si>
    <t>Map of Anegada</t>
  </si>
  <si>
    <t>Map of Virgin Gorda</t>
  </si>
  <si>
    <t>Map of Tortola</t>
  </si>
  <si>
    <t>Dead Mans Chest</t>
  </si>
  <si>
    <t>Sir Francis Drake Channel</t>
  </si>
  <si>
    <t>Road Town</t>
  </si>
  <si>
    <t>brownish purple/black</t>
  </si>
  <si>
    <t>olive/blue</t>
  </si>
  <si>
    <t>Road harbour</t>
  </si>
  <si>
    <t>1c on 1/2c</t>
  </si>
  <si>
    <t>4c on 3c</t>
  </si>
  <si>
    <t>Definitive Issues - Queen Elizabeth II &amp; Local Motifs</t>
  </si>
  <si>
    <t>blue green/dark brown</t>
  </si>
  <si>
    <t>orange/black</t>
  </si>
  <si>
    <t>carmine/brown</t>
  </si>
  <si>
    <t>violet/reddish purple</t>
  </si>
  <si>
    <t>brownish violet/bluish green</t>
  </si>
  <si>
    <t>violet brown/green</t>
  </si>
  <si>
    <t>brownish purple/olive green</t>
  </si>
  <si>
    <t>yellowish brown/black</t>
  </si>
  <si>
    <t>orange brown/green</t>
  </si>
  <si>
    <t>Road Harbour</t>
  </si>
  <si>
    <t>Fallen Jerusalem</t>
  </si>
  <si>
    <t>The Baths, Virgin Gorda</t>
  </si>
  <si>
    <t>Ferry Tortola</t>
  </si>
  <si>
    <t>The Towers</t>
  </si>
  <si>
    <t>Beefie Airport</t>
  </si>
  <si>
    <t>Virgin Gorda</t>
  </si>
  <si>
    <t>Yachts at Anchor</t>
  </si>
  <si>
    <t>50c on 70c</t>
  </si>
  <si>
    <t>$1.50 on $1.40</t>
  </si>
  <si>
    <t>Bermuda-Tortola Cable Wireless Telephone Service</t>
  </si>
  <si>
    <t>Sport Fishing Records</t>
  </si>
  <si>
    <t>Universal Declaration of Human Rights</t>
  </si>
  <si>
    <t>Island view and boats</t>
  </si>
  <si>
    <t>Island view and beach</t>
  </si>
  <si>
    <t>Definitive Issues - Ships</t>
  </si>
  <si>
    <t>Canoe and island view</t>
  </si>
  <si>
    <t>Ship and island profile</t>
  </si>
  <si>
    <t>Ferry and island profile</t>
  </si>
  <si>
    <t>Pirates of the 17th and 18th Centuries during the Spanish Colonial Period</t>
  </si>
  <si>
    <t>Pirate</t>
  </si>
  <si>
    <t>Coin and islands</t>
  </si>
  <si>
    <t>International Stamp Exhibition "INTERPEX 1974" - Naval Crests</t>
  </si>
  <si>
    <t>s/s 5c-50c x4</t>
  </si>
  <si>
    <t>266-269</t>
  </si>
  <si>
    <t>Historical Sites</t>
  </si>
  <si>
    <t>Volcanic building material</t>
  </si>
  <si>
    <t>British Virgin Islands 18th Century Maps</t>
  </si>
  <si>
    <t>The 100th Anniversary of the Death of Rowland Hill, 1795-1879, British Postmaster General</t>
  </si>
  <si>
    <t>Island view stamp on stamp</t>
  </si>
  <si>
    <t>The 10th Anniversary of the Lions Club of Tortola</t>
  </si>
  <si>
    <t>428-431</t>
  </si>
  <si>
    <t>s/s 10c-$1.50 x4</t>
  </si>
  <si>
    <t>The 10th Anniversary of the Airline AIR BVI</t>
  </si>
  <si>
    <t>The 150th Anniversary of Emancipation - Sports Sailing</t>
  </si>
  <si>
    <t>485-489</t>
  </si>
  <si>
    <t>Island profile and yachts</t>
  </si>
  <si>
    <t>494-499</t>
  </si>
  <si>
    <t>Coins and island view</t>
  </si>
  <si>
    <t>yacht and island</t>
  </si>
  <si>
    <t>Cruise ship and island</t>
  </si>
  <si>
    <t>The History of Rum Making</t>
  </si>
  <si>
    <t>Rum making and island</t>
  </si>
  <si>
    <t>The 20th Anniversary of Cable and Wireless in the British Virgin Islands</t>
  </si>
  <si>
    <t>s/s 40c x2</t>
  </si>
  <si>
    <t>570-571</t>
  </si>
  <si>
    <t>572-573</t>
  </si>
  <si>
    <t>s/s 50c x2</t>
  </si>
  <si>
    <t>s/s 80c x2</t>
  </si>
  <si>
    <t>The 11th Meeeting of the Organization of Eastern Caribbean States - Island Maps and National Flags</t>
  </si>
  <si>
    <t>Grenada</t>
  </si>
  <si>
    <t>Virgin Islands</t>
  </si>
  <si>
    <t>Anigua and Barbuda</t>
  </si>
  <si>
    <t>The 200th Anniversary of Postal Services</t>
  </si>
  <si>
    <t>The 1st Annual Open Chess Tournament</t>
  </si>
  <si>
    <t>Chess and island</t>
  </si>
  <si>
    <t>HRH Princess Alexandra's Visit to the British Virgin Islands</t>
  </si>
  <si>
    <t>Princess Alexandra</t>
  </si>
  <si>
    <t>International Stamp Exhibition "STAMP WORLD LONDON '90" - London, England</t>
  </si>
  <si>
    <t>Angus Ogilvy</t>
  </si>
  <si>
    <t>The 30th Anniversary of the British Virgin Islands National Parks Trust</t>
  </si>
  <si>
    <t>The 500th Anniversary of the Discovery of America 1992 - Discovery Voyages</t>
  </si>
  <si>
    <t>The 40th Anniversary of the Accession Queen Elizabeth II</t>
  </si>
  <si>
    <t>Queen and island view</t>
  </si>
  <si>
    <t>The 500th Anniversary of the Discovery of America</t>
  </si>
  <si>
    <t>Columbus and island</t>
  </si>
  <si>
    <t>The 25th Anniversary of Ministerial Government</t>
  </si>
  <si>
    <t>The 420th Anniversary of Francis Drake's Circumnavigation of the World</t>
  </si>
  <si>
    <t>Anniversaries and Events - The 30th Anniversary of Comprehensive Education in British Virgin Islands, The 50th Anniversary of University of the West Indies, The 225th Anniversary of Medical Society of London</t>
  </si>
  <si>
    <t>International Stamp Exhibition "HONG KONG '01" - Hong Kong, China - Birds</t>
  </si>
  <si>
    <t>1018-1019</t>
  </si>
  <si>
    <t>Map and island view</t>
  </si>
  <si>
    <t>The 100th Anniversary of the First Powered Flight by the Wright Brothers</t>
  </si>
  <si>
    <t>The 200th Anniversary of the Battle of Trafalgar</t>
  </si>
  <si>
    <r>
      <t>BRITISH VIRGIN ISLANDS</t>
    </r>
    <r>
      <rPr>
        <sz val="9"/>
        <rFont val="Arial"/>
        <family val="2"/>
      </rPr>
      <t xml:space="preserve"> (to 2020)</t>
    </r>
  </si>
  <si>
    <t>The 300th Anniversary of the Colonization of Montserrat</t>
  </si>
  <si>
    <t>Landscapes, King George VI &amp; Coat of Arms</t>
  </si>
  <si>
    <t>brown carmine</t>
  </si>
  <si>
    <t>pink/green</t>
  </si>
  <si>
    <t>Map of Montserrat</t>
  </si>
  <si>
    <t>Local Motifs &amp; King George VI</t>
  </si>
  <si>
    <t>1953 -1957 Queen Elizabeth II, Local Motifs</t>
  </si>
  <si>
    <t>green/pink</t>
  </si>
  <si>
    <t>purple/olive yellow</t>
  </si>
  <si>
    <t>blue/green</t>
  </si>
  <si>
    <t>West Indies Federation</t>
  </si>
  <si>
    <t>Map of West Indies</t>
  </si>
  <si>
    <t>Queen Elizabeth II, Local Motifs - Inscription "MAP OF THE COLONY"</t>
  </si>
  <si>
    <t>Queen Elizabeth II, Landscape</t>
  </si>
  <si>
    <t>The First Anniversary of CARIFTA</t>
  </si>
  <si>
    <t>Development Projects</t>
  </si>
  <si>
    <t>The 14th Anniversary of the Inauguration of LIAT</t>
  </si>
  <si>
    <t>267-272</t>
  </si>
  <si>
    <t>291-294</t>
  </si>
  <si>
    <t>The 480th Anniversary of the Discovery by Columbus</t>
  </si>
  <si>
    <t>The 100th Anniversary of First Postage Stamp</t>
  </si>
  <si>
    <t>327-332</t>
  </si>
  <si>
    <t>355-358</t>
  </si>
  <si>
    <t>National Development</t>
  </si>
  <si>
    <t>370-373</t>
  </si>
  <si>
    <t>377-380</t>
  </si>
  <si>
    <t>The 350th Anniversary of Settlement of Montserrat by Sir Thomas Warner</t>
  </si>
  <si>
    <t>Easter</t>
  </si>
  <si>
    <t>Cotton Industry</t>
  </si>
  <si>
    <t>582-585</t>
  </si>
  <si>
    <t>Birds - Montserrat Orieole</t>
  </si>
  <si>
    <t>The 5th IAAF Championships in Athletics</t>
  </si>
  <si>
    <t>925-928</t>
  </si>
  <si>
    <t>s/s $1.50 x4</t>
  </si>
  <si>
    <t>Island view and cannon</t>
  </si>
  <si>
    <t>The 25th Anniversary of Montserrat National Trust</t>
  </si>
  <si>
    <t>Tourism Stamps of 1986 Overprinted "25TH ANNIVERSARY - 1970 - 1995"</t>
  </si>
  <si>
    <t>Eruption of Mount Soufriere - Endangered Species</t>
  </si>
  <si>
    <t>Eclipse of the Sun</t>
  </si>
  <si>
    <t>s/s 6.00$</t>
  </si>
  <si>
    <t>Soufriere eruption</t>
  </si>
  <si>
    <t>Soufriere smoking</t>
  </si>
  <si>
    <t>Soufriere ash eruption</t>
  </si>
  <si>
    <t>Soufriere pyroclastic flow</t>
  </si>
  <si>
    <t>Soufriere lava flow</t>
  </si>
  <si>
    <t>Soufriere ash cloud</t>
  </si>
  <si>
    <t>Soufriere lava spine</t>
  </si>
  <si>
    <t>Soufriere new land</t>
  </si>
  <si>
    <t>1011-1019</t>
  </si>
  <si>
    <t>s/s $1.50 x9 ovpt 'Music for….'</t>
  </si>
  <si>
    <t>Buildings</t>
  </si>
  <si>
    <t>Elizabeth the Queen Mother Stamps of 2000 Overprinted with Bar</t>
  </si>
  <si>
    <t>The 100th Anniversary of the Birth of HM Queen Elizabeth the Queen Mother</t>
  </si>
  <si>
    <t>Issues of 2001 Overprinted "THE VISIT OF - HRH THE PRINCESS ROYAL - FEBRUARY 2005"</t>
  </si>
  <si>
    <t>Hillside and houses</t>
  </si>
  <si>
    <t>The 10th Anniversary of the Volcano Eruption Soufriere Hills</t>
  </si>
  <si>
    <t>1289-1297</t>
  </si>
  <si>
    <t>Cricket World Cup in the Caribbean</t>
  </si>
  <si>
    <t>s/s $8</t>
  </si>
  <si>
    <t>The 100th Anniversary of Naval Aviation</t>
  </si>
  <si>
    <t>Warship and island profile</t>
  </si>
  <si>
    <t>Warship and Soufriere</t>
  </si>
  <si>
    <t>Minerals of the World</t>
  </si>
  <si>
    <t>1638-1643</t>
  </si>
  <si>
    <t>Earth from Space</t>
  </si>
  <si>
    <t>Soufriere smoking from space</t>
  </si>
  <si>
    <t>Soufriere Hills Volcano</t>
  </si>
  <si>
    <t>1838-1843</t>
  </si>
  <si>
    <t>Soufriere Hills Volcano - Sites and Scenes</t>
  </si>
  <si>
    <t>1849-1854</t>
  </si>
  <si>
    <t>Soufriere building damage</t>
  </si>
  <si>
    <t>Frogs and Toads of Montserrat</t>
  </si>
  <si>
    <t>Soufriere and frog</t>
  </si>
  <si>
    <t>s/s $11</t>
  </si>
  <si>
    <t>Soufriere and bird</t>
  </si>
  <si>
    <r>
      <t>MONTSERRAT</t>
    </r>
    <r>
      <rPr>
        <sz val="9"/>
        <rFont val="Arial"/>
        <family val="2"/>
      </rPr>
      <t xml:space="preserve"> (to 2019)</t>
    </r>
  </si>
  <si>
    <t>Monserrat</t>
  </si>
  <si>
    <t>Local Motives and King George V</t>
  </si>
  <si>
    <t>Local Motives and King George VI</t>
  </si>
  <si>
    <t>Levera Beach</t>
  </si>
  <si>
    <t>Hillsborough Carriacou</t>
  </si>
  <si>
    <t>Carriacou bay</t>
  </si>
  <si>
    <t>Annandale Falls</t>
  </si>
  <si>
    <t>Inner Harbour</t>
  </si>
  <si>
    <t>St George</t>
  </si>
  <si>
    <t>Grand Anne Beach</t>
  </si>
  <si>
    <t>Statehood - Issues of 1966 Overprinted "ASSOCIATED STATEHOOD - 1967"</t>
  </si>
  <si>
    <t>8c ovpt</t>
  </si>
  <si>
    <t>25c ovpt</t>
  </si>
  <si>
    <t>$1 ovpt</t>
  </si>
  <si>
    <t>World Fair, Montreal - Issue of 1966 Overprinted "Expo 67 MONTREAL CANADA" and Emblem</t>
  </si>
  <si>
    <t>Local Motives Stamps of 1966 Overprinted "ASSOCIATED STATEHOOD"</t>
  </si>
  <si>
    <t>1c ovpt</t>
  </si>
  <si>
    <t>5c ovpt</t>
  </si>
  <si>
    <t>6c ovpt</t>
  </si>
  <si>
    <t>12c ovpt</t>
  </si>
  <si>
    <t>35c ovpt</t>
  </si>
  <si>
    <t>3$ ovpt</t>
  </si>
  <si>
    <t>"Children Need Milk" - Issue of 1966 Overprinted "CHILDREN NEED MILK" and Surcharged Value</t>
  </si>
  <si>
    <t>1c + 3c on $1</t>
  </si>
  <si>
    <t>Island view and lady</t>
  </si>
  <si>
    <t>Island view and man</t>
  </si>
  <si>
    <t>Carifta Expo '69</t>
  </si>
  <si>
    <t>Pirates</t>
  </si>
  <si>
    <t>Pirate and queen</t>
  </si>
  <si>
    <t>The 25th Anniversary of Ending of World War II</t>
  </si>
  <si>
    <t>Winner of "Miss World" Competition (1970)</t>
  </si>
  <si>
    <t>International Stamp Exhibition "Interpex" - New York - Issues of 1971 Overprinted "INTERPEX 1972" - Miss World Winner, Jennifer Hosten</t>
  </si>
  <si>
    <t>10c ovpt</t>
  </si>
  <si>
    <t>15c ovpt</t>
  </si>
  <si>
    <t>Yachting</t>
  </si>
  <si>
    <t>View of bay</t>
  </si>
  <si>
    <t>Carriacou Regatta</t>
  </si>
  <si>
    <t>Yacht and island view</t>
  </si>
  <si>
    <t>75c ovpt</t>
  </si>
  <si>
    <t>Independence - Issues of 1968 Overprinted "INDEPENDENCE 7TH FEB. 1974"</t>
  </si>
  <si>
    <t>Boat and island view</t>
  </si>
  <si>
    <t>Game fishing and island</t>
  </si>
  <si>
    <t>Big Game Fishing</t>
  </si>
  <si>
    <t>Grenada's Admission to the U.N. (1974)</t>
  </si>
  <si>
    <t>Cricket and map of West Indies</t>
  </si>
  <si>
    <t>Easter Water Parade</t>
  </si>
  <si>
    <t>Rowboats and island</t>
  </si>
  <si>
    <t>Yachts and island</t>
  </si>
  <si>
    <t>The 250th Anniversary of the Birth of Captain James Cook and the 200th Anniversary of Discovery of Hawaii</t>
  </si>
  <si>
    <t>Captain Cook &amp; Hawaii</t>
  </si>
  <si>
    <t>International Year of the Child - "Grenada - First Nation 100% Immunized"</t>
  </si>
  <si>
    <t>2c ovpt</t>
  </si>
  <si>
    <t>$2 ovpt</t>
  </si>
  <si>
    <t>$3 ovpt</t>
  </si>
  <si>
    <t>$5 ovpt</t>
  </si>
  <si>
    <t>$10 ovpt</t>
  </si>
  <si>
    <t>The 1st Anniversary of Revolution - Issues of 1975 Overprinted "PEOPLE'S REVOLUTION - 13 MARCH 1979"</t>
  </si>
  <si>
    <t>Ships - Without Imprint</t>
  </si>
  <si>
    <t>Festival of the Revolution</t>
  </si>
  <si>
    <t>1141a</t>
  </si>
  <si>
    <t>1142a</t>
  </si>
  <si>
    <t>Ships - "1982" Imprint</t>
  </si>
  <si>
    <t>1255a</t>
  </si>
  <si>
    <t>Ships - "1984" Imprint</t>
  </si>
  <si>
    <t>Plane and airport</t>
  </si>
  <si>
    <t>Opening of Point Saline International Airport (1984)</t>
  </si>
  <si>
    <t>Map of Grenada and ship</t>
  </si>
  <si>
    <t>Halleys Comet and island</t>
  </si>
  <si>
    <t>Appearance of Halley's Comet Overprinted with Emblem</t>
  </si>
  <si>
    <t>The 500th Anniversary (1992) of Discovery of America by Christopher Columbus</t>
  </si>
  <si>
    <t>Ships sailing</t>
  </si>
  <si>
    <t>Map and ship</t>
  </si>
  <si>
    <t>Rotary District 405 Conference, St. George's</t>
  </si>
  <si>
    <t>Island view and Rotary</t>
  </si>
  <si>
    <t>Bird and island</t>
  </si>
  <si>
    <t>Japanese Art - Paintings by Hiroshige</t>
  </si>
  <si>
    <t>YWCA and island</t>
  </si>
  <si>
    <t>The 100th Anniversary of Young Women's Christian Association</t>
  </si>
  <si>
    <t>Butterfly and island</t>
  </si>
  <si>
    <t>The 500th Anniversary (1992) of Discovery of America by Columbus - New World Natural History - Butterflies</t>
  </si>
  <si>
    <t>Mushrooms and island</t>
  </si>
  <si>
    <t>2337-2345</t>
  </si>
  <si>
    <t>Queen and island</t>
  </si>
  <si>
    <t>2770-2781</t>
  </si>
  <si>
    <t>2782-2793</t>
  </si>
  <si>
    <t>The 12th Anniversary of Liberation of Grenada</t>
  </si>
  <si>
    <t>Waterfall and Ronald Reagan</t>
  </si>
  <si>
    <t>3282-3287</t>
  </si>
  <si>
    <t>Volcano Japan</t>
  </si>
  <si>
    <t>West Indian Birds</t>
  </si>
  <si>
    <t>3330-3335</t>
  </si>
  <si>
    <t>s/s $1.50 x6</t>
  </si>
  <si>
    <t>Birds and islands</t>
  </si>
  <si>
    <t>3346-3354</t>
  </si>
  <si>
    <t>Marine life</t>
  </si>
  <si>
    <t>3355-3363</t>
  </si>
  <si>
    <t>Sea creatures</t>
  </si>
  <si>
    <t>Dolphins and island</t>
  </si>
  <si>
    <t>Seals and island</t>
  </si>
  <si>
    <t>3457-3462</t>
  </si>
  <si>
    <t>Precious Stones and Minerals</t>
  </si>
  <si>
    <t>4923-4928</t>
  </si>
  <si>
    <t>4929-4934</t>
  </si>
  <si>
    <t>4935-4940</t>
  </si>
  <si>
    <t>4998-5001</t>
  </si>
  <si>
    <t>s/s $2 x4</t>
  </si>
  <si>
    <t>Year of Eco Tourism</t>
  </si>
  <si>
    <t>5116-5121</t>
  </si>
  <si>
    <t>Whales and island</t>
  </si>
  <si>
    <t>Lake Grand Etang</t>
  </si>
  <si>
    <t>5355-5358</t>
  </si>
  <si>
    <t>5564-5566</t>
  </si>
  <si>
    <t>s/s $3 x3</t>
  </si>
  <si>
    <t>Volcano and Japan rice planting</t>
  </si>
  <si>
    <t>International Year of Rice (2004)</t>
  </si>
  <si>
    <t>The following countries issue multiple stamps as revenue raisers: Guyana, Maldives, Marshall Is, Micronesia, Tuvalu, Dominica, Grenada</t>
  </si>
  <si>
    <t>Cricket and map of Grenada</t>
  </si>
  <si>
    <t>6675-6680</t>
  </si>
  <si>
    <t>6681-6682</t>
  </si>
  <si>
    <t>s/s $4.50 x2</t>
  </si>
  <si>
    <t>6683-6684</t>
  </si>
  <si>
    <t>Underwater Volcanoes</t>
  </si>
  <si>
    <t>7178-7181</t>
  </si>
  <si>
    <t>s/s $3.25 x4</t>
  </si>
  <si>
    <t>Underwater volcano</t>
  </si>
  <si>
    <t>Honduras coat of arms stamp on stamp</t>
  </si>
  <si>
    <t>7237-7242</t>
  </si>
  <si>
    <t>s/s $3.25 x6</t>
  </si>
  <si>
    <t>Beautiful Beaches of the World</t>
  </si>
  <si>
    <t>7482-7488</t>
  </si>
  <si>
    <t>Hawaii and Grenada</t>
  </si>
  <si>
    <t>Tourism - Beaches of Grenada</t>
  </si>
  <si>
    <t>7779-7783</t>
  </si>
  <si>
    <t>Grenada beaches</t>
  </si>
  <si>
    <t>s/s $14</t>
  </si>
  <si>
    <r>
      <t xml:space="preserve">GRENADA </t>
    </r>
    <r>
      <rPr>
        <sz val="9"/>
        <rFont val="Arial"/>
        <family val="2"/>
      </rPr>
      <t>(to 2020)</t>
    </r>
  </si>
  <si>
    <t>Big Game Fishing - Issues of 1975 of Grenada, but inscribed "GRENADA GRENADINES"</t>
  </si>
  <si>
    <t>Big game fishing and island</t>
  </si>
  <si>
    <t>Sailfish and island</t>
  </si>
  <si>
    <t>Water skier and island</t>
  </si>
  <si>
    <t>Captain Cook and hawaii</t>
  </si>
  <si>
    <t>Owl and island</t>
  </si>
  <si>
    <t>Wild Birds</t>
  </si>
  <si>
    <t>Swimmer and island</t>
  </si>
  <si>
    <t>Hawaii and donald duck</t>
  </si>
  <si>
    <t>Hawaii lava and Donald Duck</t>
  </si>
  <si>
    <t>Hawaii island and Mickey Mouse</t>
  </si>
  <si>
    <t>Monkey and island</t>
  </si>
  <si>
    <t>Wildlife</t>
  </si>
  <si>
    <t>Lizard and island</t>
  </si>
  <si>
    <t>Sugarload Island and Mickey Mouse</t>
  </si>
  <si>
    <t>The 500th Anniversary of Discovery of America by Christopher Columbus</t>
  </si>
  <si>
    <t>Galley boat and island</t>
  </si>
  <si>
    <t>Ships and island</t>
  </si>
  <si>
    <t>The 500th Anniversary of Discovery of America by Columbus - New World Natural History - Insects</t>
  </si>
  <si>
    <t>Fuji and Mickey Mouse</t>
  </si>
  <si>
    <t>Disney - International Stamp Exhibition "Phila Nippon '91" - Tokyo, Japan</t>
  </si>
  <si>
    <t>The 18th World Scout Jamboree, Netherlands</t>
  </si>
  <si>
    <t>Scouts and island</t>
  </si>
  <si>
    <t>2399-2406</t>
  </si>
  <si>
    <t>2732-2737</t>
  </si>
  <si>
    <t>2738-2743</t>
  </si>
  <si>
    <t>Seabirds and cliffs</t>
  </si>
  <si>
    <t>2884-2892</t>
  </si>
  <si>
    <t>Birds, whale and island</t>
  </si>
  <si>
    <t>Fauna and Flora</t>
  </si>
  <si>
    <t>2893-2901</t>
  </si>
  <si>
    <t>Fish and island</t>
  </si>
  <si>
    <t>2929-2934</t>
  </si>
  <si>
    <t>New Millennium - Sea Exploration</t>
  </si>
  <si>
    <t>3037-3053</t>
  </si>
  <si>
    <t>s/s 50c x17</t>
  </si>
  <si>
    <t>3179-3182</t>
  </si>
  <si>
    <t>Prince William and Petite Martinique</t>
  </si>
  <si>
    <t>The 18th Anniversary of the Birth of Prince William</t>
  </si>
  <si>
    <t>GRENADA GRENADINES (Grenada/Carriacou &amp; Petite Martinique)</t>
  </si>
  <si>
    <t>3774-3777</t>
  </si>
  <si>
    <t>s/s 2$ x 4</t>
  </si>
  <si>
    <t>3784-3789</t>
  </si>
  <si>
    <t>Fauna - Year of Eco Tourism</t>
  </si>
  <si>
    <t>Overprinted "Hurricane Relief 2004"</t>
  </si>
  <si>
    <t>Hot spring?/waterfall</t>
  </si>
  <si>
    <t>4216-4219</t>
  </si>
  <si>
    <t>Mushroom and island</t>
  </si>
  <si>
    <t>Mushrooms of the Caribbean</t>
  </si>
  <si>
    <t>4905-4908</t>
  </si>
  <si>
    <t>4909-4912</t>
  </si>
  <si>
    <t>s/s $9</t>
  </si>
  <si>
    <t>5245-5250</t>
  </si>
  <si>
    <t>5251-5253</t>
  </si>
  <si>
    <t>s/s $7 x3</t>
  </si>
  <si>
    <r>
      <t xml:space="preserve">GRENADA GRENADINES </t>
    </r>
    <r>
      <rPr>
        <sz val="9"/>
        <rFont val="Arial"/>
        <family val="2"/>
      </rPr>
      <t>(to 2019)</t>
    </r>
  </si>
  <si>
    <t>Grenada Grenadines</t>
  </si>
  <si>
    <t>1.40g</t>
  </si>
  <si>
    <t>2.80g</t>
  </si>
  <si>
    <t>carmine/light green</t>
  </si>
  <si>
    <t>olive green/brown</t>
  </si>
  <si>
    <t>violet/greyish olive</t>
  </si>
  <si>
    <t>dark blue/light blue</t>
  </si>
  <si>
    <t>Map of Curacao</t>
  </si>
  <si>
    <t>Plane and St Maarten</t>
  </si>
  <si>
    <t>40c+50c on 1.40g</t>
  </si>
  <si>
    <t>45c+50c on 2g</t>
  </si>
  <si>
    <t>111c</t>
  </si>
  <si>
    <t>Autonomy</t>
  </si>
  <si>
    <t>331-333</t>
  </si>
  <si>
    <t>s/s 3 stamps</t>
  </si>
  <si>
    <t>Trains of Curacao</t>
  </si>
  <si>
    <t>385-388</t>
  </si>
  <si>
    <t>Christoffel and trains</t>
  </si>
  <si>
    <t>Virtues</t>
  </si>
  <si>
    <t>Curacao view</t>
  </si>
  <si>
    <t>Harbours - Joint Issue with Malta</t>
  </si>
  <si>
    <t>s/s 1000c</t>
  </si>
  <si>
    <t>Curacao harbour</t>
  </si>
  <si>
    <t>479-488</t>
  </si>
  <si>
    <t>Curacao views</t>
  </si>
  <si>
    <t>CURACAO</t>
  </si>
  <si>
    <r>
      <t>CURACAO</t>
    </r>
    <r>
      <rPr>
        <sz val="9"/>
        <rFont val="Arial"/>
        <family val="2"/>
      </rPr>
      <t xml:space="preserve"> (to 2019)</t>
    </r>
  </si>
  <si>
    <t>Curacao</t>
  </si>
  <si>
    <t>2 1/2c+1c</t>
  </si>
  <si>
    <t>Hill view and bird</t>
  </si>
  <si>
    <t>Islands of the Netherlands Antilles</t>
  </si>
  <si>
    <t>6c+2c</t>
  </si>
  <si>
    <t>7 1/2c+2 1/2c</t>
  </si>
  <si>
    <t>15c+5c</t>
  </si>
  <si>
    <t>22 1/2c+7 1/2c</t>
  </si>
  <si>
    <t>reddish brown/red</t>
  </si>
  <si>
    <t>bluish green/red</t>
  </si>
  <si>
    <t>brownish yellow/red</t>
  </si>
  <si>
    <t>Map of Neth Ant</t>
  </si>
  <si>
    <t>Visit of Admiral Michiel Adriaanszon de Ruyter to St. Eustatius</t>
  </si>
  <si>
    <t>Inauguration of the Inter-Island Submarine Cable</t>
  </si>
  <si>
    <t>269-271</t>
  </si>
  <si>
    <t>348a</t>
  </si>
  <si>
    <t>351a</t>
  </si>
  <si>
    <t>The 70th Anniversary of Ship to Shore Service</t>
  </si>
  <si>
    <t>Map of Curacao and horse</t>
  </si>
  <si>
    <t>The 12th Inter Ministerial Conference on Foot and Mouth Disease and Zoonosis Control, Curacao</t>
  </si>
  <si>
    <t>The 30th Anniversary of Cultural Foundation Center</t>
  </si>
  <si>
    <t>Child Care</t>
  </si>
  <si>
    <t>Evangelical Alliance Mission</t>
  </si>
  <si>
    <t>Aquiba</t>
  </si>
  <si>
    <t>Bonaire</t>
  </si>
  <si>
    <t>The 100th Anniversary of Ship Pilot Service</t>
  </si>
  <si>
    <t>Map of Neth Ant and ship</t>
  </si>
  <si>
    <t>The 150th Anniversary of Maduro Holding Inc.</t>
  </si>
  <si>
    <t>The 50th Anniversary of Rotary Club Curacao</t>
  </si>
  <si>
    <t>Map of Neth Ant and Rotaary</t>
  </si>
  <si>
    <t>St Maarten</t>
  </si>
  <si>
    <t>Neth Ant</t>
  </si>
  <si>
    <t>Dog and hill</t>
  </si>
  <si>
    <t>Dogs</t>
  </si>
  <si>
    <t>International Philatelic Exhibition PHILAKOREA '94, Seoul</t>
  </si>
  <si>
    <t>829-832</t>
  </si>
  <si>
    <t>Island harbour</t>
  </si>
  <si>
    <t>Christmas and New Year</t>
  </si>
  <si>
    <t>Maps of Antilles</t>
  </si>
  <si>
    <t>25c+10c</t>
  </si>
  <si>
    <t>55c+25c</t>
  </si>
  <si>
    <t>95c+40c</t>
  </si>
  <si>
    <t>1196-1200</t>
  </si>
  <si>
    <t>International Philatelic Exhibition "Singapore World Stamp Championship 2004"</t>
  </si>
  <si>
    <t>Coat of Arms &amp; Flags</t>
  </si>
  <si>
    <t>1343-1348</t>
  </si>
  <si>
    <t>1349-1354</t>
  </si>
  <si>
    <t>Youth Stamps</t>
  </si>
  <si>
    <t>95c+35c</t>
  </si>
  <si>
    <t>Island view and children</t>
  </si>
  <si>
    <t>104c</t>
  </si>
  <si>
    <t>285c</t>
  </si>
  <si>
    <t>335c</t>
  </si>
  <si>
    <t>405c</t>
  </si>
  <si>
    <t>Statia volcano</t>
  </si>
  <si>
    <t>Map of Bonaire</t>
  </si>
  <si>
    <t>Map of Saba</t>
  </si>
  <si>
    <t>Map of Statia</t>
  </si>
  <si>
    <t>Map of St Maarten</t>
  </si>
  <si>
    <t>Tourism - "2009" on Stamps</t>
  </si>
  <si>
    <t>168c</t>
  </si>
  <si>
    <r>
      <t xml:space="preserve">NETHERLANDS ANTILLES </t>
    </r>
    <r>
      <rPr>
        <sz val="9"/>
        <rFont val="Arial"/>
        <family val="2"/>
      </rPr>
      <t>(ends 2010)</t>
    </r>
  </si>
  <si>
    <t>Island and cruise ship</t>
  </si>
  <si>
    <t>Issues of St. Christopher, Nevis and Anguilla with "St. Christopher" and "Anguilla" Obliterated.</t>
  </si>
  <si>
    <t>Nevis and catamaran</t>
  </si>
  <si>
    <t>Boats</t>
  </si>
  <si>
    <t>Local Motifs - Without Year on Stamp</t>
  </si>
  <si>
    <t>Local Motifs - "1982" on Stamps</t>
  </si>
  <si>
    <t>No. 22-35 Overprinted "INDEPENDENCE 1983" - No Year on Stamps</t>
  </si>
  <si>
    <t>No. 47-60 Overprinted "INDEPENDENCE "1983" - "1982" on Stamps</t>
  </si>
  <si>
    <t>123-126</t>
  </si>
  <si>
    <t>Nevis and Christmas</t>
  </si>
  <si>
    <t>The 1st Anniversary of Independence of St. Kitts–Nevis</t>
  </si>
  <si>
    <t>Frances Nisbet and mountain</t>
  </si>
  <si>
    <t>The 200th Anniversary of Marriage of Horatio Nelson and Frances Nisbet</t>
  </si>
  <si>
    <t>International Stamp Exhibition "Philexfrance 89" - Paris, France - Battle of Frigate Bay, 1782</t>
  </si>
  <si>
    <t>527-529</t>
  </si>
  <si>
    <t>Nevis and crab</t>
  </si>
  <si>
    <t>The 500th Anniversary of Discovery of America by Columbus - New World Natural History-Crabs</t>
  </si>
  <si>
    <t>613-632</t>
  </si>
  <si>
    <t>s/s 40c x20</t>
  </si>
  <si>
    <t>Nevis and birds</t>
  </si>
  <si>
    <t>International Stamp Exhibition "Phila Nippon '91" - Tokyo, Japan - Japanese Railway Locomotives</t>
  </si>
  <si>
    <t>Japan volcano and train</t>
  </si>
  <si>
    <t>The 50th Anniversary of St. Kitts-Nevis Red Cross</t>
  </si>
  <si>
    <t>Nevis and red cross</t>
  </si>
  <si>
    <t>Opening of Nelson Museum</t>
  </si>
  <si>
    <t>Flowers and hills</t>
  </si>
  <si>
    <t>The 10th Anniversary of Independence of St. Kitts-Nevis</t>
  </si>
  <si>
    <t>map of Nevis and pelican</t>
  </si>
  <si>
    <t>Waterbirds</t>
  </si>
  <si>
    <t>The 50th Anniversary of End of Second World War in the Pacific - United States Aircraft</t>
  </si>
  <si>
    <t>943-948</t>
  </si>
  <si>
    <t>Nevis and warship</t>
  </si>
  <si>
    <t>The 10th Anniversary of American Eagle Air Services to the Caribbean</t>
  </si>
  <si>
    <t>979-980</t>
  </si>
  <si>
    <t>Nevis and plane</t>
  </si>
  <si>
    <t>International Stamp Exhibition "SINGAPORE '95" - Singapore - Marine Life</t>
  </si>
  <si>
    <t>Nevis and coral</t>
  </si>
  <si>
    <t>s/s 50c x16</t>
  </si>
  <si>
    <t>981-996</t>
  </si>
  <si>
    <t>The 5th Anniversary of Four Seasons Resort, Nevis</t>
  </si>
  <si>
    <t>1140-1145</t>
  </si>
  <si>
    <t>s/s $1.60 x6</t>
  </si>
  <si>
    <t>The 200th Anniversary of the Birth of Hiroshige, Japanese Painter - "One Hundred Famous Views of Edo"</t>
  </si>
  <si>
    <t>s/s 6$</t>
  </si>
  <si>
    <t>1250-1257</t>
  </si>
  <si>
    <t>s/s $1 x8</t>
  </si>
  <si>
    <t>Nevis Is and aircraft</t>
  </si>
  <si>
    <t>1384-1387</t>
  </si>
  <si>
    <t>Art</t>
  </si>
  <si>
    <t>New Millennium - "Four Seasons of Millennium 2000"</t>
  </si>
  <si>
    <t>1471-1474</t>
  </si>
  <si>
    <t>1594-1597</t>
  </si>
  <si>
    <t>s/s $1.60 x4</t>
  </si>
  <si>
    <t>Prince William and island</t>
  </si>
  <si>
    <t>1808-1813</t>
  </si>
  <si>
    <t>1820-1825</t>
  </si>
  <si>
    <t>Nevis and ecotourism</t>
  </si>
  <si>
    <t>1828-1831</t>
  </si>
  <si>
    <t>s/s $1.20 x4</t>
  </si>
  <si>
    <t>The 100th Anniversary of United States Forest Service</t>
  </si>
  <si>
    <t>2153-2158</t>
  </si>
  <si>
    <t>Cricket World Championship</t>
  </si>
  <si>
    <t>Map of Nevis</t>
  </si>
  <si>
    <t>The 40th Anniversary of Culturama</t>
  </si>
  <si>
    <t>Nevis and Culturama</t>
  </si>
  <si>
    <t>3042-3048</t>
  </si>
  <si>
    <t>3049a</t>
  </si>
  <si>
    <t>Klyuchevskoy</t>
  </si>
  <si>
    <t>Kamchatka</t>
  </si>
  <si>
    <t>Nevis Peak</t>
  </si>
  <si>
    <t>7 volcanoes</t>
  </si>
  <si>
    <t>Ancient Ruins of the World</t>
  </si>
  <si>
    <t>Easter island</t>
  </si>
  <si>
    <t>3216-3221</t>
  </si>
  <si>
    <t>Beaches of Nevis</t>
  </si>
  <si>
    <t>3262-3265</t>
  </si>
  <si>
    <t>Nevis beaches</t>
  </si>
  <si>
    <t>3266-3267</t>
  </si>
  <si>
    <r>
      <t xml:space="preserve">NEVIS </t>
    </r>
    <r>
      <rPr>
        <sz val="9"/>
        <rFont val="Arial"/>
        <family val="2"/>
      </rPr>
      <t>(to 2020)</t>
    </r>
  </si>
  <si>
    <t>violet/red</t>
  </si>
  <si>
    <t>greyish green/blue</t>
  </si>
  <si>
    <t>red/blackish brown</t>
  </si>
  <si>
    <t>violet brown/olive yellow</t>
  </si>
  <si>
    <t>bluish violet.bluish green</t>
  </si>
  <si>
    <t>King George VI of United Kingdom &amp; Local Motifs</t>
  </si>
  <si>
    <t>1954 -1957 Queen Elizabeth II &amp; Local Motifs</t>
  </si>
  <si>
    <t>The 200th Anniversary of the Birth of Alexander Hamilton</t>
  </si>
  <si>
    <t>reddish orange/black</t>
  </si>
  <si>
    <t>Map Anguilla</t>
  </si>
  <si>
    <t>The West Indies Federation</t>
  </si>
  <si>
    <t>Hill view and school</t>
  </si>
  <si>
    <t>Liamuiga</t>
  </si>
  <si>
    <t>Crater of Mt Liamuiga (Misery)</t>
  </si>
  <si>
    <t>Map of St Chris and Nevis</t>
  </si>
  <si>
    <t>Map of Anguilla</t>
  </si>
  <si>
    <t>Liamuiga and Hill Fort</t>
  </si>
  <si>
    <t>No. 42 &amp; 49 Overprinted "ARTS FESTIVAL ST KITTS, 1964"</t>
  </si>
  <si>
    <t>Statehood</t>
  </si>
  <si>
    <t>Map St Chris, Nevis, Anguilla</t>
  </si>
  <si>
    <t>History of the Isles</t>
  </si>
  <si>
    <t>Pirate treasure</t>
  </si>
  <si>
    <t>Siege of Brimstone Hill</t>
  </si>
  <si>
    <t>Soliders and mountain</t>
  </si>
  <si>
    <t>Soldiers</t>
  </si>
  <si>
    <t>Christ on cross and Liamuiga</t>
  </si>
  <si>
    <t>The 350th Anniversary of the Landing of Sir Thomas Warner</t>
  </si>
  <si>
    <t>Nos. 152-155 Overprinted "VISIT OF H.R.H. THE PRINCE OF WALES, 1973"</t>
  </si>
  <si>
    <t>$2.50 ovpt</t>
  </si>
  <si>
    <t>The Opening of Golden Rock International Airport</t>
  </si>
  <si>
    <t>s/s 40c</t>
  </si>
  <si>
    <t>Map and airport</t>
  </si>
  <si>
    <t>s/s 45c</t>
  </si>
  <si>
    <t>World Cricket Cup</t>
  </si>
  <si>
    <t>Map West Indies</t>
  </si>
  <si>
    <t>The 200th Anniversary of Moravian Brotherhood of St. Kitts</t>
  </si>
  <si>
    <t>Map St Kitts</t>
  </si>
  <si>
    <t>The 50th Anniversary of St. Kitts - Nevis Scouts Association</t>
  </si>
  <si>
    <t>Scouts and hills</t>
  </si>
  <si>
    <t>Sir Thomas Warner First Governor</t>
  </si>
  <si>
    <t>The 300th Anniversary of the Founding of the Colony of St. Kitts</t>
  </si>
  <si>
    <r>
      <t>ST. KITTS-NEVIS</t>
    </r>
    <r>
      <rPr>
        <sz val="9"/>
        <rFont val="Arial"/>
        <family val="2"/>
      </rPr>
      <t xml:space="preserve"> (ends 1949)</t>
    </r>
  </si>
  <si>
    <t>brown/black</t>
  </si>
  <si>
    <t>St Kitts view and cruise ship</t>
  </si>
  <si>
    <t>Stamps of St. Kitts-Nevis Overprinted "St Kitts"</t>
  </si>
  <si>
    <t>St. Kitts and ship</t>
  </si>
  <si>
    <t>The 20th Anniversary of Manned Flight</t>
  </si>
  <si>
    <t>Plane and island</t>
  </si>
  <si>
    <t>Shepherd and hill</t>
  </si>
  <si>
    <t>Christmas - The 400th Anniversary of Sir Francis Drake's Visit, 1540-1596</t>
  </si>
  <si>
    <t>Casino and hills</t>
  </si>
  <si>
    <t>Tourism - Hotels</t>
  </si>
  <si>
    <t>The 500th Anniversary of Discovery of America by Columbus, 1992</t>
  </si>
  <si>
    <t>The 500th Anniversary of Discovery of America by Columbus, 1993</t>
  </si>
  <si>
    <t>The 500th Anniversary of Discovery of America by Columbus, 1994</t>
  </si>
  <si>
    <t>The 300th Anniversary of English Bombardment of Brimstone Hill</t>
  </si>
  <si>
    <t>The 50th Anniversary of St. Kitts-Nevis Red Cross Society</t>
  </si>
  <si>
    <t>The 10th Anniversary of Independence</t>
  </si>
  <si>
    <t>528-533</t>
  </si>
  <si>
    <t>s/s $1.20 x6</t>
  </si>
  <si>
    <t>St Kitts island profile</t>
  </si>
  <si>
    <t>Caribbean Flora and Fauna</t>
  </si>
  <si>
    <t>653-656</t>
  </si>
  <si>
    <t>The 20th Anniversary of "Freewinds"</t>
  </si>
  <si>
    <t>International Stamp Exhibition PHILANIPPON '11, Japan</t>
  </si>
  <si>
    <t>1192a</t>
  </si>
  <si>
    <t>The 30th Anniversary of Diplomatic Relations with Taiwan</t>
  </si>
  <si>
    <t>1339-1340</t>
  </si>
  <si>
    <t>s/s 30c x2</t>
  </si>
  <si>
    <t>Birds - Hummingbirds of St, Kitts</t>
  </si>
  <si>
    <t>Hummingbird and island</t>
  </si>
  <si>
    <t>Land Mammels</t>
  </si>
  <si>
    <t>Bushbaby and volcano</t>
  </si>
  <si>
    <r>
      <t>ST. KITTS</t>
    </r>
    <r>
      <rPr>
        <sz val="9"/>
        <rFont val="Arial"/>
        <family val="2"/>
      </rPr>
      <t xml:space="preserve"> (to 2019)</t>
    </r>
  </si>
  <si>
    <t>Grenadines of St Vincent</t>
  </si>
  <si>
    <t>452-455</t>
  </si>
  <si>
    <t>Sites &amp; Scenes of the World</t>
  </si>
  <si>
    <t>230-233</t>
  </si>
  <si>
    <t>234-235</t>
  </si>
  <si>
    <t>s/s $4.75 x2</t>
  </si>
  <si>
    <t>Birds of the Caribbean</t>
  </si>
  <si>
    <t>reddish brown/blue</t>
  </si>
  <si>
    <t>red/green</t>
  </si>
  <si>
    <t>greenish blue/blackish violet</t>
  </si>
  <si>
    <t>bluish green/bluish black</t>
  </si>
  <si>
    <t>green/lilac</t>
  </si>
  <si>
    <t>Young Island</t>
  </si>
  <si>
    <t>Kingstown &amp; Fort Charlotte</t>
  </si>
  <si>
    <t>Villa</t>
  </si>
  <si>
    <t>Kingstown</t>
  </si>
  <si>
    <t>King George VI, Local Motifs</t>
  </si>
  <si>
    <t>1949 -1952 King George VI</t>
  </si>
  <si>
    <t>bownish purple/green</t>
  </si>
  <si>
    <t>orange/pruple</t>
  </si>
  <si>
    <t>blue/bluish/black</t>
  </si>
  <si>
    <t>New Constitution - Issues of 1942-1952 Overprinted</t>
  </si>
  <si>
    <t>Queen Elizabeth II and Local Motives</t>
  </si>
  <si>
    <t>Harbour and island</t>
  </si>
  <si>
    <t>Autonomous Methodist Church</t>
  </si>
  <si>
    <t>Methodist Conference</t>
  </si>
  <si>
    <t>The 1st Anniversary of Caribbean Free Trade Area or CARIFTA</t>
  </si>
  <si>
    <t>Cannon and harbour</t>
  </si>
  <si>
    <t>Conservation and Historic Preservation</t>
  </si>
  <si>
    <t>The Grenadines of St. Vincent</t>
  </si>
  <si>
    <t>Map Grenadines</t>
  </si>
  <si>
    <t>Fruit Trees</t>
  </si>
  <si>
    <t>Fruit and Island profile</t>
  </si>
  <si>
    <t>The 200th Anniversary of the Birth of Charles Brisbane, 1769-1829</t>
  </si>
  <si>
    <t>Ship and island view</t>
  </si>
  <si>
    <t>Marlin and island profile</t>
  </si>
  <si>
    <t>Golf and mountain</t>
  </si>
  <si>
    <t>Band and hill silhouette</t>
  </si>
  <si>
    <t>Beach and Young Is</t>
  </si>
  <si>
    <t>Map of West Indies and cricket</t>
  </si>
  <si>
    <t>The 100th Anniversary of Anglican Diocese of the Windward Islands</t>
  </si>
  <si>
    <t>Map of Winward Is</t>
  </si>
  <si>
    <t>Soufrière Eruption Relief Fund</t>
  </si>
  <si>
    <t>St. Vincent Post Offices</t>
  </si>
  <si>
    <t>551-553</t>
  </si>
  <si>
    <t>Independence Day - Marine Life Stamps of 1975-1976 Overprinted "INDEPENDENCE 1979"</t>
  </si>
  <si>
    <t>587-589</t>
  </si>
  <si>
    <t>St. Vincent on Various Geographic Maps</t>
  </si>
  <si>
    <t>603-606</t>
  </si>
  <si>
    <t>The 1st Anniversary of Re-introduction of Sugar Industry</t>
  </si>
  <si>
    <t>Sugar and hill</t>
  </si>
  <si>
    <t>The 50th Anniversary of Airmail Service</t>
  </si>
  <si>
    <t>The 10th Anniversary of Treaty of Chaguaramas</t>
  </si>
  <si>
    <t>Fort Duvernette</t>
  </si>
  <si>
    <t>Cannon and island</t>
  </si>
  <si>
    <t>Cap and map</t>
  </si>
  <si>
    <t>The 500th Anniversary of the Discovery of America 1992</t>
  </si>
  <si>
    <t>920-921</t>
  </si>
  <si>
    <t>Ship and Island</t>
  </si>
  <si>
    <t>Old car and hills</t>
  </si>
  <si>
    <t>Sports car and island</t>
  </si>
  <si>
    <t>The 100th Anniversary of Automobiles</t>
  </si>
  <si>
    <t>Eastern Caribbean Currency - Coins and Banknotes</t>
  </si>
  <si>
    <t>Palm and island</t>
  </si>
  <si>
    <t>The 500th Anniversary of Discovery of America 1993</t>
  </si>
  <si>
    <t>The 200th Anniversary of French Revolution and International Stamp Exhibition "PHILEXFRANCE '89" - Paris, France</t>
  </si>
  <si>
    <t>Map of St Vincent</t>
  </si>
  <si>
    <t>1299-1318</t>
  </si>
  <si>
    <t>s/s 50c x20</t>
  </si>
  <si>
    <t>Animals and Plants</t>
  </si>
  <si>
    <t>St Vincent view</t>
  </si>
  <si>
    <t>East Caribbean Currency - Coins and Banknotes</t>
  </si>
  <si>
    <t>The 75th Anniversary of Boy Scout and 60th Anniversary of Girl Guide Movements in St. Vincent</t>
  </si>
  <si>
    <t>St Vincent view and scouts</t>
  </si>
  <si>
    <t>History of the Second World War</t>
  </si>
  <si>
    <t>The 40th Anniversary of Queen Elizabeth II's Accession to the Crown</t>
  </si>
  <si>
    <t>International Stamp Exhibition "WORLD COLUMBIAN STAMP EXPO '92" - Chicago, USA - The 500th Anniversary of Discovery of America</t>
  </si>
  <si>
    <t>International Stamp Exhibition "GENOVA '92" - Genova, Italy - Hummingbirds</t>
  </si>
  <si>
    <t>Bird and island view</t>
  </si>
  <si>
    <t>Wild sage with volcano in margin</t>
  </si>
  <si>
    <t>Medicinal Plants of the Caribbean</t>
  </si>
  <si>
    <t>Fungi and island view</t>
  </si>
  <si>
    <t>Plant and island view</t>
  </si>
  <si>
    <r>
      <t xml:space="preserve">ST. VINCENT </t>
    </r>
    <r>
      <rPr>
        <sz val="9"/>
        <rFont val="Arial"/>
        <family val="2"/>
      </rPr>
      <t>(ends 1992)</t>
    </r>
  </si>
  <si>
    <t>Stamps of St. Vincent Overprinted "GRENADINES OF"</t>
  </si>
  <si>
    <t>Bequia view</t>
  </si>
  <si>
    <t>Mustique view</t>
  </si>
  <si>
    <t>Petit St. Vincent view</t>
  </si>
  <si>
    <t>Maps of Grenadines of St. Vincent - Bequia Island</t>
  </si>
  <si>
    <t>Maps of Grenadines of St. Vincent - Canouan Island</t>
  </si>
  <si>
    <t>Maps of Grenadines of St. Vincent - Mayreau Island</t>
  </si>
  <si>
    <t>1698a</t>
  </si>
  <si>
    <t>FDC $1.80</t>
  </si>
  <si>
    <t>1749-1750</t>
  </si>
  <si>
    <t>Ruapehu &amp; Okataina</t>
  </si>
  <si>
    <t>1478-1487</t>
  </si>
  <si>
    <t>1498-1507</t>
  </si>
  <si>
    <t>FDC 40c x10</t>
  </si>
  <si>
    <t>Zaire River Expedition</t>
  </si>
  <si>
    <t>11c</t>
  </si>
  <si>
    <t>20c + 10c</t>
  </si>
  <si>
    <t>Flugfrimerki</t>
  </si>
  <si>
    <t>Vesuvius and Red Cross</t>
  </si>
  <si>
    <t>c25</t>
  </si>
  <si>
    <t>c27</t>
  </si>
  <si>
    <t>1r ovpt 'Merdeka Djokjakarta 6 Djuli 1949'</t>
  </si>
  <si>
    <t>30s ovpt 'RESMI'</t>
  </si>
  <si>
    <t>o6</t>
  </si>
  <si>
    <t>50s ovpt 'RESMI'</t>
  </si>
  <si>
    <t>15s ovpt "RESMI' &amp; 'Merdeka….'</t>
  </si>
  <si>
    <t>Sheet of 24 x 11fr</t>
  </si>
  <si>
    <t>Booklet of 2</t>
  </si>
  <si>
    <t>1958-1960</t>
  </si>
  <si>
    <t>s/s 4000r</t>
  </si>
  <si>
    <t>s/s x9</t>
  </si>
  <si>
    <t>Rock crystal</t>
  </si>
  <si>
    <t>Orpiment 'rose'</t>
  </si>
  <si>
    <t>Realgar with orpiment</t>
  </si>
  <si>
    <t>Arsenopyrite</t>
  </si>
  <si>
    <t>Chalcopyrite and Blenda</t>
  </si>
  <si>
    <r>
      <t>GERMANY, EAST</t>
    </r>
    <r>
      <rPr>
        <sz val="9"/>
        <rFont val="Arial"/>
        <family val="2"/>
      </rPr>
      <t xml:space="preserve"> (ends 1990)</t>
    </r>
  </si>
  <si>
    <t>GERMANY, EAST</t>
  </si>
  <si>
    <t>5863-5866</t>
  </si>
  <si>
    <t>Quartz &amp; Topaz</t>
  </si>
  <si>
    <t>Ophites &amp; Meerschaum</t>
  </si>
  <si>
    <t>Minerals &amp; Diamonds</t>
  </si>
  <si>
    <t>Minerals &amp; Marilyn Munroe</t>
  </si>
  <si>
    <t>Chaiten, Chile</t>
  </si>
  <si>
    <t>Shinmoe-dake, Japan</t>
  </si>
  <si>
    <t>Semeru, Indonesia</t>
  </si>
  <si>
    <t>Submarine volcano, Tonga</t>
  </si>
  <si>
    <t>B17</t>
  </si>
  <si>
    <t>B18</t>
  </si>
  <si>
    <t>Sheep and volcano</t>
  </si>
  <si>
    <t>530a</t>
  </si>
  <si>
    <t>Volcano stamps</t>
  </si>
  <si>
    <t>Cost (A$)</t>
  </si>
  <si>
    <t>OTHER NON-STAMP ISSUES, FROM JIM WHITFORD-STARK'S 2007 LIST</t>
  </si>
  <si>
    <t>Fuji stamps</t>
  </si>
  <si>
    <t>% volcano stamps</t>
  </si>
  <si>
    <t>ANTIGUA &amp; BARBUDA</t>
  </si>
  <si>
    <r>
      <t xml:space="preserve">ANTIGUA &amp; BARBUDA </t>
    </r>
    <r>
      <rPr>
        <sz val="9"/>
        <rFont val="Arial"/>
        <family val="2"/>
      </rPr>
      <t>(to 2020)</t>
    </r>
  </si>
  <si>
    <r>
      <t>GREAT BRITAIN - British Tangier</t>
    </r>
    <r>
      <rPr>
        <sz val="9"/>
        <rFont val="Arial"/>
        <family val="2"/>
      </rPr>
      <t xml:space="preserve"> (ends 1957)</t>
    </r>
  </si>
  <si>
    <r>
      <t>GREAT BRITAIN - Jersey</t>
    </r>
    <r>
      <rPr>
        <sz val="9"/>
        <rFont val="Arial"/>
        <family val="2"/>
      </rPr>
      <t xml:space="preserve"> (to 2020)</t>
    </r>
  </si>
  <si>
    <r>
      <t>GREAT BRITAIN - Isle of Man</t>
    </r>
    <r>
      <rPr>
        <sz val="9"/>
        <rFont val="Arial"/>
        <family val="2"/>
      </rPr>
      <t xml:space="preserve"> (to 2020)</t>
    </r>
  </si>
  <si>
    <r>
      <t>GREAT BRITAIN - Scotland</t>
    </r>
    <r>
      <rPr>
        <sz val="9"/>
        <rFont val="Arial"/>
        <family val="2"/>
      </rPr>
      <t xml:space="preserve"> (to 2020)</t>
    </r>
  </si>
  <si>
    <t>GREAT BRITAIN - Scotland</t>
  </si>
  <si>
    <r>
      <t>GREAT BRITAIN - Nth Ireland</t>
    </r>
    <r>
      <rPr>
        <sz val="9"/>
        <rFont val="Arial"/>
        <family val="2"/>
      </rPr>
      <t xml:space="preserve"> (to 2020)</t>
    </r>
  </si>
  <si>
    <t>GREAT BRITAIN - Nth Ireland</t>
  </si>
  <si>
    <t>Owned</t>
  </si>
  <si>
    <t>Not owned</t>
  </si>
  <si>
    <t>TOTALS</t>
  </si>
  <si>
    <t>Countries with no volcano stamps</t>
  </si>
  <si>
    <t>Actively issuing</t>
  </si>
  <si>
    <r>
      <t>CHINA (Japanese Occ in Central China)</t>
    </r>
    <r>
      <rPr>
        <sz val="9"/>
        <rFont val="Arial"/>
        <family val="2"/>
      </rPr>
      <t xml:space="preserve"> (ends 1945)</t>
    </r>
  </si>
  <si>
    <r>
      <t>ST. CHRISTOPHER NEVIS ANGUILLA</t>
    </r>
    <r>
      <rPr>
        <sz val="9"/>
        <rFont val="Arial"/>
        <family val="2"/>
      </rPr>
      <t xml:space="preserve"> (ends 1980)</t>
    </r>
  </si>
  <si>
    <r>
      <t xml:space="preserve">YEMEN, MUTAWAKELITE KINGDOM </t>
    </r>
    <r>
      <rPr>
        <sz val="9"/>
        <rFont val="Arial"/>
        <family val="2"/>
      </rPr>
      <t>(ends 1970)</t>
    </r>
  </si>
  <si>
    <t>ST. VINCENT, GRENADINES OF</t>
  </si>
  <si>
    <t>ST. VINCENT AND THE GRENADINES</t>
  </si>
  <si>
    <t>ST. VINCENT, GRENADINES OF - Bequia</t>
  </si>
  <si>
    <r>
      <t>ST. VINCENT, GRENADINES OF - Canouan</t>
    </r>
    <r>
      <rPr>
        <sz val="9"/>
        <rFont val="Arial"/>
        <family val="2"/>
      </rPr>
      <t xml:space="preserve"> (to 2019)</t>
    </r>
  </si>
  <si>
    <t>ST. VINCENT, GRENADINES OF - Canouan</t>
  </si>
  <si>
    <r>
      <t>ST. VINCENT, GRENADINES OF - Mayreau</t>
    </r>
    <r>
      <rPr>
        <sz val="9"/>
        <rFont val="Arial"/>
        <family val="2"/>
      </rPr>
      <t xml:space="preserve"> (to 2019)</t>
    </r>
  </si>
  <si>
    <t>ST. VINCENT, GRENADINES OF - Mayreau</t>
  </si>
  <si>
    <r>
      <t>ST. VINCENT, GRENADINES OF - Mustique</t>
    </r>
    <r>
      <rPr>
        <sz val="9"/>
        <rFont val="Arial"/>
        <family val="2"/>
      </rPr>
      <t xml:space="preserve"> (to 2019)</t>
    </r>
  </si>
  <si>
    <r>
      <t>ST. VINCENT AND THE GRENADINES</t>
    </r>
    <r>
      <rPr>
        <sz val="9"/>
        <rFont val="Arial"/>
        <family val="2"/>
      </rPr>
      <t xml:space="preserve"> (to 2020)</t>
    </r>
  </si>
  <si>
    <t>Uniting the Windward Islands</t>
  </si>
  <si>
    <t>International Philatelic Exhibition INDOPEX '93</t>
  </si>
  <si>
    <t>457‑464</t>
  </si>
  <si>
    <t>s/s 75c x8</t>
  </si>
  <si>
    <t>The 200th Anniversary of the Birth of Ando Hiroshige, 1797-1858</t>
  </si>
  <si>
    <t>The 200th Anniversary of the Birth of Ando Hiroshige, 1797-1859</t>
  </si>
  <si>
    <t>Endangered Animals Of The Caribbean</t>
  </si>
  <si>
    <t>International Philatelic Exhibition AUSTRALIA '99, Melbourne</t>
  </si>
  <si>
    <t>3054‑3059</t>
  </si>
  <si>
    <t>3214‑3219</t>
  </si>
  <si>
    <t>s/s $1.40 x6</t>
  </si>
  <si>
    <t>5369-5364</t>
  </si>
  <si>
    <t>5365-5368</t>
  </si>
  <si>
    <t>Onxy agatte</t>
  </si>
  <si>
    <t>Rose quartz</t>
  </si>
  <si>
    <t>s/s $4-$7 x4</t>
  </si>
  <si>
    <t>Boulder Opal</t>
  </si>
  <si>
    <t>Benitoite</t>
  </si>
  <si>
    <t>Angel aura quartz</t>
  </si>
  <si>
    <t>Super seven</t>
  </si>
  <si>
    <t>Champagne aura quartz</t>
  </si>
  <si>
    <t>Larimar</t>
  </si>
  <si>
    <t>s/s $8 x2</t>
  </si>
  <si>
    <t>5712-5715</t>
  </si>
  <si>
    <t>5716-5719</t>
  </si>
  <si>
    <t>5720-5721</t>
  </si>
  <si>
    <r>
      <t>ST. VINCENT, GRENADINES OF</t>
    </r>
    <r>
      <rPr>
        <sz val="9"/>
        <rFont val="Arial"/>
        <family val="2"/>
      </rPr>
      <t xml:space="preserve"> (ends 1994)</t>
    </r>
  </si>
  <si>
    <t>Maps of Grenadines of St. Vincent - Mustique Island</t>
  </si>
  <si>
    <t>Maps of Grenadines of St. Vincent - Petit St. Vincent</t>
  </si>
  <si>
    <t>Maps of Grenadines of St. Vincent - Prune Island</t>
  </si>
  <si>
    <t>Maps of Grenadines of St. Vincent - Union Island</t>
  </si>
  <si>
    <t>Royal Visit - Surcharged</t>
  </si>
  <si>
    <t>Details from Early Maps</t>
  </si>
  <si>
    <t>3564‑3566</t>
  </si>
  <si>
    <t>International Year of Fresh Water</t>
  </si>
  <si>
    <t>Natural Beauty</t>
  </si>
  <si>
    <t>International Philatelic Exhibition INDOPEX '94</t>
  </si>
  <si>
    <t>The 400th Anniversary of the Discovery of the Island</t>
  </si>
  <si>
    <t>King George V, Landscapes</t>
  </si>
  <si>
    <t>1938 -1948 King George VI</t>
  </si>
  <si>
    <t>New Constitution for the Windward and Leeward Islands</t>
  </si>
  <si>
    <t>1964 -1968 Postage Stamps</t>
  </si>
  <si>
    <t>1965 -1968 Postage Stamps</t>
  </si>
  <si>
    <t>1966 -1968 Postage Stamps</t>
  </si>
  <si>
    <t>Statehood - Issues of 1964 and 1969 Overprinted "STATEHOOD 1st MARCH 1967"</t>
  </si>
  <si>
    <t>Airmail - Independence</t>
  </si>
  <si>
    <t>s/s 15c</t>
  </si>
  <si>
    <t>1970 -1975 Tourist Attractions, Flags and State Coat of Arms</t>
  </si>
  <si>
    <t>1971 -1975 Tourist Attractions, Flags and State Coat of Arms</t>
  </si>
  <si>
    <t>1972 -1975 Tourist Attractions, Flags and State Coat of Arms</t>
  </si>
  <si>
    <t>1973 -1975 Tourist Attractions, Flags and State Coat of Arms</t>
  </si>
  <si>
    <t>Old and New Views of St. Lucia</t>
  </si>
  <si>
    <t>Harbour view</t>
  </si>
  <si>
    <t>The 100th Anniversary of First Postal Service by St. Lucia Steam Conveyance Company Ltd.</t>
  </si>
  <si>
    <t>The 200th Anniversary of Battle of Cul-de-Sac</t>
  </si>
  <si>
    <t>The 50th Anniversary of Lindbergh's Inaugural Airmail Flight via St. Lucia</t>
  </si>
  <si>
    <t>Harbouir view and plane</t>
  </si>
  <si>
    <t>1980 -1984 Transport</t>
  </si>
  <si>
    <t>The 75th Anniversary of Rotary International</t>
  </si>
  <si>
    <t>The 1st Anniversary of U.P.U. Membership</t>
  </si>
  <si>
    <t>The 200th Anniversary of Battle of the Saints</t>
  </si>
  <si>
    <t>577-580</t>
  </si>
  <si>
    <t>The 150th Anniversary of Crown Agents</t>
  </si>
  <si>
    <t>Mining and peak</t>
  </si>
  <si>
    <t>International Youth Year - Paintings by Young St. Lucians</t>
  </si>
  <si>
    <t>1987 -1989 Map of St. Lucia</t>
  </si>
  <si>
    <t>1988 -1989 Map of St. Lucia</t>
  </si>
  <si>
    <t>1989 -1989 Map of St. Lucia</t>
  </si>
  <si>
    <t>1990 -1989 Map of St. Lucia</t>
  </si>
  <si>
    <t>New Cadastral Survey of St. Lucia</t>
  </si>
  <si>
    <t>The 50th Anniversary of Cable and Wireless, West Indies, Ltd.</t>
  </si>
  <si>
    <t>881a</t>
  </si>
  <si>
    <t>882a</t>
  </si>
  <si>
    <t>s/s $5.50</t>
  </si>
  <si>
    <t>The 300th Anniversary of Lloyd's of London</t>
  </si>
  <si>
    <t>The 200th Anniversary of the French Revolution and International Stamp Exhibition "PHILEXFRANCE '89" - Paris, France</t>
  </si>
  <si>
    <t>Atlantic Rally for Cruising Yachts</t>
  </si>
  <si>
    <t>Discovery of St. Lucia</t>
  </si>
  <si>
    <t>Carib Art</t>
  </si>
  <si>
    <t>The 200th Anniversary of the Abolition of Slavery in St. Lucia</t>
  </si>
  <si>
    <t>The 200th Anniversary of Battle of Rabot</t>
  </si>
  <si>
    <t>Map of hills</t>
  </si>
  <si>
    <t>Inauguration of New Irrigation Project</t>
  </si>
  <si>
    <t>Lake and mountain</t>
  </si>
  <si>
    <t>Wedding and peak</t>
  </si>
  <si>
    <t>Marine Disasters</t>
  </si>
  <si>
    <t>Ship sinking</t>
  </si>
  <si>
    <t>The 50th Anniversary of University of West Indies</t>
  </si>
  <si>
    <t>The 21st Anniversary of Independence</t>
  </si>
  <si>
    <t>Emblem</t>
  </si>
  <si>
    <t>The 200th Anniversary of Civil Administration</t>
  </si>
  <si>
    <t>Bird and map</t>
  </si>
  <si>
    <t>Bird and peak</t>
  </si>
  <si>
    <t>Cricket in St Lucia</t>
  </si>
  <si>
    <t>Map of St Lucia</t>
  </si>
  <si>
    <r>
      <t>ST. LUCIA</t>
    </r>
    <r>
      <rPr>
        <sz val="9"/>
        <rFont val="Arial"/>
        <family val="2"/>
      </rPr>
      <t xml:space="preserve"> (to 2019)</t>
    </r>
  </si>
  <si>
    <r>
      <t>PITCAIRN</t>
    </r>
    <r>
      <rPr>
        <sz val="9"/>
        <rFont val="Arial"/>
        <family val="2"/>
      </rPr>
      <t xml:space="preserve"> (to 2020)</t>
    </r>
  </si>
  <si>
    <r>
      <t xml:space="preserve">RYUKYU ISLANDS </t>
    </r>
    <r>
      <rPr>
        <sz val="9"/>
        <rFont val="Arial"/>
        <family val="2"/>
      </rPr>
      <t>(ends 1972)</t>
    </r>
  </si>
  <si>
    <t>958-960</t>
  </si>
  <si>
    <t>Strip 3 x 60e</t>
  </si>
  <si>
    <t>Map, Comores</t>
  </si>
  <si>
    <t>Hong Kong Rugby Sevens Competition</t>
  </si>
  <si>
    <t>No. 89 Surcharged</t>
  </si>
  <si>
    <t>1c on 11c</t>
  </si>
  <si>
    <t>light red</t>
  </si>
  <si>
    <t>reddish orange/yellow</t>
  </si>
  <si>
    <t>2032‑2043</t>
  </si>
  <si>
    <t>215kr</t>
  </si>
  <si>
    <t>Day of the Stamp - International Year of the Planet Earth</t>
  </si>
  <si>
    <t>70y</t>
  </si>
  <si>
    <t>115y</t>
  </si>
  <si>
    <t>145y</t>
  </si>
  <si>
    <t>Mineral, cassiterite, fluorine, ruby</t>
  </si>
  <si>
    <t>Mineral, mordenite, titanite, amethyst</t>
  </si>
  <si>
    <t>Mineral, stilbite, olmiite, cerusite</t>
  </si>
  <si>
    <t>Mineral, topaz, albite, tourmaline</t>
  </si>
  <si>
    <t>Total Cat 1</t>
  </si>
  <si>
    <t>Owned Cat 1</t>
  </si>
  <si>
    <t>Total Cat 2</t>
  </si>
  <si>
    <t>Owned Cat 2</t>
  </si>
  <si>
    <t>Total Cat 3</t>
  </si>
  <si>
    <t>Owned Cat 3</t>
  </si>
  <si>
    <t>Total Cat 4</t>
  </si>
  <si>
    <t>Owned Cat 4</t>
  </si>
  <si>
    <t>Total Cat 5</t>
  </si>
  <si>
    <t>Owned Cat 5</t>
  </si>
  <si>
    <t>Total Cat 6</t>
  </si>
  <si>
    <t>Owned Cat 6</t>
  </si>
  <si>
    <t>Total Cat 7</t>
  </si>
  <si>
    <t>Owned Cat 7</t>
  </si>
  <si>
    <t>CATEGORY KEY</t>
  </si>
  <si>
    <t xml:space="preserve">3 = volcano present in background; volcanic island or range profiles; country emblems or flags that include volcanoes; </t>
  </si>
  <si>
    <t>4 = human constructions made from volcanic rocks or volcanic processes</t>
  </si>
  <si>
    <t>5 = landscape features derived from volcanic processes, but not obviously volcanic on the stamp</t>
  </si>
  <si>
    <t>1 = obvious volcano or volcanic feature on a stamp</t>
  </si>
  <si>
    <t>2 = volcano-based geological feature on a stamp, obvious to an enthusiast</t>
  </si>
  <si>
    <t>6 = map of volcano-created island or atolls left after subsidence of a volcano</t>
  </si>
  <si>
    <t>7 = minerals or gems created by volcanic or igneous processes</t>
  </si>
  <si>
    <t>Agriculture</t>
  </si>
  <si>
    <t>Contemporary Culture</t>
  </si>
  <si>
    <t>Famous people</t>
  </si>
  <si>
    <t>Organisations</t>
  </si>
  <si>
    <t>Music</t>
  </si>
  <si>
    <t>Movies</t>
  </si>
  <si>
    <t>Postal services</t>
  </si>
  <si>
    <t>Religion</t>
  </si>
  <si>
    <t>Sport</t>
  </si>
  <si>
    <t>Celebrations</t>
  </si>
  <si>
    <t>Chinese New Year</t>
  </si>
  <si>
    <t>Rotary</t>
  </si>
  <si>
    <t>World Health Organisation</t>
  </si>
  <si>
    <t>Geologists</t>
  </si>
  <si>
    <t>Actors</t>
  </si>
  <si>
    <t>Royals</t>
  </si>
  <si>
    <t>Politicians</t>
  </si>
  <si>
    <t>Scientists</t>
  </si>
  <si>
    <t>Lithographic</t>
  </si>
  <si>
    <t>Universal Postal Union</t>
  </si>
  <si>
    <t>Flags and Emblems</t>
  </si>
  <si>
    <t>Scouts</t>
  </si>
  <si>
    <t>Communications and IT</t>
  </si>
  <si>
    <t>Airship</t>
  </si>
  <si>
    <t>Train</t>
  </si>
  <si>
    <t>Bullet</t>
  </si>
  <si>
    <t>Normal</t>
  </si>
  <si>
    <t>Cruise liner</t>
  </si>
  <si>
    <t>Sailing ship</t>
  </si>
  <si>
    <t>Canoe</t>
  </si>
  <si>
    <t>War ship</t>
  </si>
  <si>
    <t>Truck</t>
  </si>
  <si>
    <t>Car</t>
  </si>
  <si>
    <t>Horse and cart</t>
  </si>
  <si>
    <t>Farming</t>
  </si>
  <si>
    <t>Food and drink</t>
  </si>
  <si>
    <t>Fruit and Vegetables</t>
  </si>
  <si>
    <t>Disasters</t>
  </si>
  <si>
    <t>Dead people</t>
  </si>
  <si>
    <t>Destroyed infrastructure</t>
  </si>
  <si>
    <t>Emergency personnel</t>
  </si>
  <si>
    <t>Evacuations</t>
  </si>
  <si>
    <t>Atmosphere</t>
  </si>
  <si>
    <t>Snow</t>
  </si>
  <si>
    <t>Pets</t>
  </si>
  <si>
    <t>Insects</t>
  </si>
  <si>
    <t>Reptiles</t>
  </si>
  <si>
    <t>Fruit</t>
  </si>
  <si>
    <t>Traditional Culture</t>
  </si>
  <si>
    <t>Architecture</t>
  </si>
  <si>
    <t>Bridge</t>
  </si>
  <si>
    <t>Lighthouse</t>
  </si>
  <si>
    <t>Early humans</t>
  </si>
  <si>
    <t>Continent</t>
  </si>
  <si>
    <t>Colour</t>
  </si>
  <si>
    <t>Stampworld #</t>
  </si>
  <si>
    <t>Disney</t>
  </si>
  <si>
    <t>Authors</t>
  </si>
  <si>
    <t>Queen Elizabeth</t>
  </si>
  <si>
    <t>George V</t>
  </si>
  <si>
    <t>Shoreline</t>
  </si>
  <si>
    <t>Volcano feature</t>
  </si>
  <si>
    <t>Caldera</t>
  </si>
  <si>
    <t>Vent</t>
  </si>
  <si>
    <t>Smoking</t>
  </si>
  <si>
    <t>Vent plug</t>
  </si>
  <si>
    <t>Cross section</t>
  </si>
  <si>
    <t>Famous Volcanoes</t>
  </si>
  <si>
    <t>Fuji, small in background</t>
  </si>
  <si>
    <t>Fuji, prominent</t>
  </si>
  <si>
    <t>Pompeii</t>
  </si>
  <si>
    <t>Ring of Fire</t>
  </si>
  <si>
    <t>Geological event</t>
  </si>
  <si>
    <t>Earthquake</t>
  </si>
  <si>
    <t>Tsunami</t>
  </si>
  <si>
    <t>Volcanic soils</t>
  </si>
  <si>
    <t>Geography</t>
  </si>
  <si>
    <t>Mountain range</t>
  </si>
  <si>
    <t>Crystal</t>
  </si>
  <si>
    <t>Ore</t>
  </si>
  <si>
    <t>Ash eruption</t>
  </si>
  <si>
    <t>Plane, small</t>
  </si>
  <si>
    <t>Plane, large</t>
  </si>
  <si>
    <t>Souvenir Sheet</t>
  </si>
  <si>
    <t>Rocks being erupted</t>
  </si>
  <si>
    <t>Helicopter</t>
  </si>
  <si>
    <t>Volcano, small in background</t>
  </si>
  <si>
    <t>Science</t>
  </si>
  <si>
    <t>Pope</t>
  </si>
  <si>
    <t>Industry</t>
  </si>
  <si>
    <t>Small islet</t>
  </si>
  <si>
    <t>Stamp Type</t>
  </si>
  <si>
    <t>STAMP TAGS FOR IMAGE DATABASE</t>
  </si>
  <si>
    <t>Face value</t>
  </si>
  <si>
    <t>Non-square shape</t>
  </si>
  <si>
    <t>Coin on stamp</t>
  </si>
  <si>
    <t>Classic volcano shape</t>
  </si>
  <si>
    <t>Crater lake</t>
  </si>
  <si>
    <t>Crater rim</t>
  </si>
  <si>
    <t>Island volcano</t>
  </si>
  <si>
    <t>Hot spring</t>
  </si>
  <si>
    <t>Magma chamber</t>
  </si>
  <si>
    <t>Lava lake</t>
  </si>
  <si>
    <t>Pyroclastic flow</t>
  </si>
  <si>
    <t>Lava eruption</t>
  </si>
  <si>
    <t>Lahar or mudflow</t>
  </si>
  <si>
    <t>Plate tectonics</t>
  </si>
  <si>
    <t>Seismic monitoring</t>
  </si>
  <si>
    <t>Eruption warnings</t>
  </si>
  <si>
    <t>Standalone hill</t>
  </si>
  <si>
    <t>Prominent rock</t>
  </si>
  <si>
    <t>Rivers and lakes</t>
  </si>
  <si>
    <t>Cereals, tea, coffee</t>
  </si>
  <si>
    <t>Sail boat - yacht</t>
  </si>
  <si>
    <t>Art and paintings</t>
  </si>
  <si>
    <t>Diplomatic relations</t>
  </si>
  <si>
    <t>Folklore and legend</t>
  </si>
  <si>
    <t>People and costumes</t>
  </si>
  <si>
    <t>Temples and buildings</t>
  </si>
  <si>
    <t>Mining and construction</t>
  </si>
  <si>
    <t>Religious leaders</t>
  </si>
  <si>
    <t>National flag</t>
  </si>
  <si>
    <t>Flag includes volcano</t>
  </si>
  <si>
    <t>Coat of Arms includes volcano</t>
  </si>
  <si>
    <t>Emblem includes volcano</t>
  </si>
  <si>
    <t>People fleeing</t>
  </si>
  <si>
    <t>Atmospheric impact</t>
  </si>
  <si>
    <t>Fund appeals</t>
  </si>
  <si>
    <t>Climate change</t>
  </si>
  <si>
    <t>Space and satelittes</t>
  </si>
  <si>
    <t>Other planets</t>
  </si>
  <si>
    <t>Oceans</t>
  </si>
  <si>
    <t>Solar System</t>
  </si>
  <si>
    <t>Farm animals</t>
  </si>
  <si>
    <t>Wild animals</t>
  </si>
  <si>
    <t>Map, topographic</t>
  </si>
  <si>
    <t>Map, basic</t>
  </si>
  <si>
    <t>Map, 3D model</t>
  </si>
  <si>
    <t>Gemstone and jewellery</t>
  </si>
  <si>
    <t>Watercraft</t>
  </si>
  <si>
    <t>Train / Bullet</t>
  </si>
  <si>
    <t>Train / Normal</t>
  </si>
  <si>
    <t>Watercraft / Cruise liner</t>
  </si>
  <si>
    <t>Watercraft / Warship</t>
  </si>
  <si>
    <t>Watercraft / Sailing ship</t>
  </si>
  <si>
    <t>Watercraft / Yacht</t>
  </si>
  <si>
    <t>Watercraft / Canoe</t>
  </si>
  <si>
    <t>Motorbike, bicycle</t>
  </si>
  <si>
    <t>Celebrations / Christmas</t>
  </si>
  <si>
    <t>Celebrations / Independence</t>
  </si>
  <si>
    <t>Celebrations / Anniversaries</t>
  </si>
  <si>
    <t>Temples / Machu Picchu</t>
  </si>
  <si>
    <t>Temples / Borobudur</t>
  </si>
  <si>
    <t>Crops / Fruit and vegetables</t>
  </si>
  <si>
    <t>Crops / Tea, coffee, cereals</t>
  </si>
  <si>
    <t>Geologists / Haroun Tazieff</t>
  </si>
  <si>
    <t>Underwater eruption</t>
  </si>
  <si>
    <t>Collapsed caldera lake</t>
  </si>
  <si>
    <t>Geologists / Kraffts</t>
  </si>
  <si>
    <t>Archaeology / Early humans</t>
  </si>
  <si>
    <t>Archaeology / Pompeii</t>
  </si>
  <si>
    <t>Religious leaders / Pope</t>
  </si>
  <si>
    <t>Royals / George V</t>
  </si>
  <si>
    <t>Royals / Elizabeth II</t>
  </si>
  <si>
    <t>Authors / Jules Verne</t>
  </si>
  <si>
    <t>Islands and Maps</t>
  </si>
  <si>
    <t>Castle, church, temple</t>
  </si>
  <si>
    <t>House or building</t>
  </si>
  <si>
    <t>Tag 1</t>
  </si>
  <si>
    <t>Tag 2</t>
  </si>
  <si>
    <t>Tag 3</t>
  </si>
  <si>
    <t>Tag 4</t>
  </si>
  <si>
    <t>Tag 5</t>
  </si>
  <si>
    <t>Tag 6</t>
  </si>
  <si>
    <t>Tag 7</t>
  </si>
  <si>
    <t>Tag 8</t>
  </si>
  <si>
    <t>TAGS IN OWN COLUMNS</t>
  </si>
  <si>
    <t>TAGS IN DROP-DOWN LIST</t>
  </si>
  <si>
    <t>Country, at the time</t>
  </si>
  <si>
    <t>Country, now</t>
  </si>
  <si>
    <t>Other country featured</t>
  </si>
  <si>
    <t>Explorers / Captain Cook</t>
  </si>
  <si>
    <t>Monuments</t>
  </si>
  <si>
    <t>Celebrations / Chinese NY</t>
  </si>
  <si>
    <t>Sport / Olympics, summer</t>
  </si>
  <si>
    <t>Sport / Olympics, winter</t>
  </si>
  <si>
    <t>Olympics, summer</t>
  </si>
  <si>
    <t>Olympics, winter</t>
  </si>
  <si>
    <t>Volcano from diff country</t>
  </si>
  <si>
    <t>Cartoon / Disney</t>
  </si>
  <si>
    <t>Geological event / Plate tectonics</t>
  </si>
  <si>
    <t>Famous Volcanoes / Volcano from diff country</t>
  </si>
  <si>
    <t>Contemporary Culture / Celebrations / Anniversaries</t>
  </si>
  <si>
    <t>Image ref #</t>
  </si>
  <si>
    <t>aden1234</t>
  </si>
  <si>
    <t>afars1234</t>
  </si>
  <si>
    <t>ajman1234</t>
  </si>
  <si>
    <t>ascen1234</t>
  </si>
  <si>
    <t>aust1234</t>
  </si>
  <si>
    <t>azer1234</t>
  </si>
  <si>
    <t>benin1234</t>
  </si>
  <si>
    <t>canada1234</t>
  </si>
  <si>
    <t>chad1234</t>
  </si>
  <si>
    <t>chile1234</t>
  </si>
  <si>
    <t>cocos1234</t>
  </si>
  <si>
    <t>cuba1234</t>
  </si>
  <si>
    <t>faroe1234</t>
  </si>
  <si>
    <t>fiji1234</t>
  </si>
  <si>
    <t>gabon1234</t>
  </si>
  <si>
    <t>ghana1234</t>
  </si>
  <si>
    <t>gibral1234</t>
  </si>
  <si>
    <t>guad1234</t>
  </si>
  <si>
    <t>guat1234</t>
  </si>
  <si>
    <t>guin1234</t>
  </si>
  <si>
    <t>guy1234</t>
  </si>
  <si>
    <t>hond1234</t>
  </si>
  <si>
    <t>hongk1234</t>
  </si>
  <si>
    <t>hung1234</t>
  </si>
  <si>
    <t>ice1234</t>
  </si>
  <si>
    <t>indo1234</t>
  </si>
  <si>
    <t>india1234</t>
  </si>
  <si>
    <t>iran1234</t>
  </si>
  <si>
    <t>iraq1234</t>
  </si>
  <si>
    <t>ire1234</t>
  </si>
  <si>
    <t>ivory1234</t>
  </si>
  <si>
    <t>japan1234</t>
  </si>
  <si>
    <t>jord1234</t>
  </si>
  <si>
    <t>kazak1234</t>
  </si>
  <si>
    <t>kath1234</t>
  </si>
  <si>
    <t>kirib1234</t>
  </si>
  <si>
    <t>koso1234</t>
  </si>
  <si>
    <t>kuw1234</t>
  </si>
  <si>
    <t>kyrgs1234</t>
  </si>
  <si>
    <t>laos1234</t>
  </si>
  <si>
    <t>leso1234</t>
  </si>
  <si>
    <t>liber1234</t>
  </si>
  <si>
    <t>libya1234</t>
  </si>
  <si>
    <t>liech1234</t>
  </si>
  <si>
    <t>lux1234</t>
  </si>
  <si>
    <t>maced1234</t>
  </si>
  <si>
    <t>madei1234</t>
  </si>
  <si>
    <t>madag1234</t>
  </si>
  <si>
    <t>mald1234</t>
  </si>
  <si>
    <t>mali1234</t>
  </si>
  <si>
    <t>manch1234</t>
  </si>
  <si>
    <t>marsh1234</t>
  </si>
  <si>
    <t>mart1234</t>
  </si>
  <si>
    <t>may1234</t>
  </si>
  <si>
    <t>mex1234</t>
  </si>
  <si>
    <t>micro1234</t>
  </si>
  <si>
    <t>monac1234</t>
  </si>
  <si>
    <t>mong1234</t>
  </si>
  <si>
    <t>monts1234</t>
  </si>
  <si>
    <t>moroc1234</t>
  </si>
  <si>
    <t>nagor1234</t>
  </si>
  <si>
    <t>namib1234</t>
  </si>
  <si>
    <t>nauru1234</t>
  </si>
  <si>
    <t>nepal1234</t>
  </si>
  <si>
    <t>nethant1234</t>
  </si>
  <si>
    <t>nethind1234</t>
  </si>
  <si>
    <t>nevis1234</t>
  </si>
  <si>
    <t>nica1234</t>
  </si>
  <si>
    <t>niger1234</t>
  </si>
  <si>
    <t>niue1234</t>
  </si>
  <si>
    <t>norw1234</t>
  </si>
  <si>
    <t>nyasa1234</t>
  </si>
  <si>
    <t>oman1234</t>
  </si>
  <si>
    <t>palau1234</t>
  </si>
  <si>
    <t>pak1234</t>
  </si>
  <si>
    <t>pan1234</t>
  </si>
  <si>
    <t>png1234</t>
  </si>
  <si>
    <t>parag1234</t>
  </si>
  <si>
    <t>penr1234</t>
  </si>
  <si>
    <t>peru1234</t>
  </si>
  <si>
    <t>phil1234</t>
  </si>
  <si>
    <t>pitc1234</t>
  </si>
  <si>
    <t>pol1234</t>
  </si>
  <si>
    <t>port1234</t>
  </si>
  <si>
    <t>qatar1234</t>
  </si>
  <si>
    <t>rhod1234</t>
  </si>
  <si>
    <t>rom1234</t>
  </si>
  <si>
    <t>russ1234</t>
  </si>
  <si>
    <t>rwan1234</t>
  </si>
  <si>
    <t>ryuku1234</t>
  </si>
  <si>
    <t>sahar1234</t>
  </si>
  <si>
    <t>sanm1234</t>
  </si>
  <si>
    <t>sao1234</t>
  </si>
  <si>
    <t>saudi1234</t>
  </si>
  <si>
    <t>seneg1234</t>
  </si>
  <si>
    <t>srps1234</t>
  </si>
  <si>
    <t>seych1234</t>
  </si>
  <si>
    <t>sharj1234</t>
  </si>
  <si>
    <t>sierra1234</t>
  </si>
  <si>
    <t>sing1234</t>
  </si>
  <si>
    <t>sloven1234</t>
  </si>
  <si>
    <t>slovak1234</t>
  </si>
  <si>
    <t>solom1234</t>
  </si>
  <si>
    <t>somal1234</t>
  </si>
  <si>
    <t>sthafr1234</t>
  </si>
  <si>
    <t>sthgeor1234</t>
  </si>
  <si>
    <t>sthkor1234</t>
  </si>
  <si>
    <t>sthrhod1234</t>
  </si>
  <si>
    <t>sthwafr1234</t>
  </si>
  <si>
    <t>spain1234</t>
  </si>
  <si>
    <t>spguin1234</t>
  </si>
  <si>
    <t>sri1234</t>
  </si>
  <si>
    <t>stchris1234</t>
  </si>
  <si>
    <t>sthel1234</t>
  </si>
  <si>
    <t>stkt1234</t>
  </si>
  <si>
    <t>stktnev1234</t>
  </si>
  <si>
    <t>stluc1234</t>
  </si>
  <si>
    <t>stvin1234</t>
  </si>
  <si>
    <t>stvingr1234</t>
  </si>
  <si>
    <t>switz1234</t>
  </si>
  <si>
    <t>taiw1234</t>
  </si>
  <si>
    <t>tajik1234</t>
  </si>
  <si>
    <t>tang1234</t>
  </si>
  <si>
    <t>tanz1234</t>
  </si>
  <si>
    <t>thai1234</t>
  </si>
  <si>
    <t>togo1234</t>
  </si>
  <si>
    <t>toke1234</t>
  </si>
  <si>
    <t>transc1234</t>
  </si>
  <si>
    <t>trist1234</t>
  </si>
  <si>
    <t>turks1234</t>
  </si>
  <si>
    <t>turkey1234</t>
  </si>
  <si>
    <t>tuv1234</t>
  </si>
  <si>
    <t>ugan1234</t>
  </si>
  <si>
    <t>ukr1234</t>
  </si>
  <si>
    <t>umm1234</t>
  </si>
  <si>
    <t>unesco1234</t>
  </si>
  <si>
    <t>un1234</t>
  </si>
  <si>
    <t>usa1234</t>
  </si>
  <si>
    <t>uppvol1234</t>
  </si>
  <si>
    <t>uzbek1234</t>
  </si>
  <si>
    <t>urug1234</t>
  </si>
  <si>
    <t>vanu1234</t>
  </si>
  <si>
    <t>vatcity1234</t>
  </si>
  <si>
    <t>venez1234</t>
  </si>
  <si>
    <t>viet1234</t>
  </si>
  <si>
    <t>wallis1234</t>
  </si>
  <si>
    <t>westsah1234</t>
  </si>
  <si>
    <t>yemen1234</t>
  </si>
  <si>
    <t>yemking1234</t>
  </si>
  <si>
    <t>yemnth1234</t>
  </si>
  <si>
    <t>yugo1234</t>
  </si>
  <si>
    <t>zamb1234</t>
  </si>
  <si>
    <t>zimb1234</t>
  </si>
  <si>
    <t>cind1234</t>
  </si>
  <si>
    <t>aal1234</t>
  </si>
  <si>
    <t>afgh1234</t>
  </si>
  <si>
    <t>aitut1234</t>
  </si>
  <si>
    <t>alban1234</t>
  </si>
  <si>
    <t>alger1234</t>
  </si>
  <si>
    <t>angol1234</t>
  </si>
  <si>
    <t>anguil1234</t>
  </si>
  <si>
    <t>argen1234</t>
  </si>
  <si>
    <t>armen1234</t>
  </si>
  <si>
    <t>azor1234</t>
  </si>
  <si>
    <t>barb1234</t>
  </si>
  <si>
    <t>bang1234</t>
  </si>
  <si>
    <t>bela1234</t>
  </si>
  <si>
    <t>belg1234</t>
  </si>
  <si>
    <t>bhut1234</t>
  </si>
  <si>
    <t>boh1234</t>
  </si>
  <si>
    <t>bol1234</t>
  </si>
  <si>
    <t>bosn1234</t>
  </si>
  <si>
    <t>bots1234</t>
  </si>
  <si>
    <t>braz1234</t>
  </si>
  <si>
    <t>bulg1234</t>
  </si>
  <si>
    <t>burm1234</t>
  </si>
  <si>
    <t>camb1234</t>
  </si>
  <si>
    <t>camer1234</t>
  </si>
  <si>
    <t>chin1234</t>
  </si>
  <si>
    <t>christ1234</t>
  </si>
  <si>
    <t>colom1234</t>
  </si>
  <si>
    <t>como1234</t>
  </si>
  <si>
    <t>cook1234</t>
  </si>
  <si>
    <t>costa1234</t>
  </si>
  <si>
    <t>croat1234</t>
  </si>
  <si>
    <t>curac1234</t>
  </si>
  <si>
    <t>czecho1234</t>
  </si>
  <si>
    <t>dahom1234</t>
  </si>
  <si>
    <t>denm1234</t>
  </si>
  <si>
    <t>djib1234</t>
  </si>
  <si>
    <t>domin1234</t>
  </si>
  <si>
    <t>ethio1234</t>
  </si>
  <si>
    <t>falk1234</t>
  </si>
  <si>
    <t>fran1234</t>
  </si>
  <si>
    <t>fujie1234</t>
  </si>
  <si>
    <t>gamb1234</t>
  </si>
  <si>
    <t>georg1234</t>
  </si>
  <si>
    <t>germ1234</t>
  </si>
  <si>
    <t>gilb1234</t>
  </si>
  <si>
    <t>greec1234</t>
  </si>
  <si>
    <t>green1234</t>
  </si>
  <si>
    <t>gren1234</t>
  </si>
  <si>
    <t>hawai1234</t>
  </si>
  <si>
    <t>isr1234</t>
  </si>
  <si>
    <t>ital1234</t>
  </si>
  <si>
    <t>malaw1234</t>
  </si>
  <si>
    <t>mana1234</t>
  </si>
  <si>
    <t>mauritia1234</t>
  </si>
  <si>
    <t>mauritus1234</t>
  </si>
  <si>
    <t>moz1234</t>
  </si>
  <si>
    <t>nz234</t>
  </si>
  <si>
    <t>norf1234</t>
  </si>
  <si>
    <t>reun1234</t>
  </si>
  <si>
    <r>
      <t xml:space="preserve">USSR </t>
    </r>
    <r>
      <rPr>
        <sz val="9"/>
        <rFont val="Arial"/>
        <family val="2"/>
      </rPr>
      <t>(ends 1990)</t>
    </r>
  </si>
  <si>
    <t>USSR</t>
  </si>
  <si>
    <t>ussr1234</t>
  </si>
  <si>
    <r>
      <t>MYANMAR</t>
    </r>
    <r>
      <rPr>
        <sz val="9"/>
        <rFont val="Arial"/>
        <family val="2"/>
      </rPr>
      <t xml:space="preserve"> (to 2020)</t>
    </r>
  </si>
  <si>
    <t>myan1234</t>
  </si>
  <si>
    <r>
      <t xml:space="preserve">BURMA </t>
    </r>
    <r>
      <rPr>
        <sz val="9"/>
        <rFont val="Arial"/>
        <family val="2"/>
      </rPr>
      <t>(to 1989)</t>
    </r>
  </si>
  <si>
    <t>burun1234</t>
  </si>
  <si>
    <r>
      <t>MADAGASCAR</t>
    </r>
    <r>
      <rPr>
        <sz val="9"/>
        <rFont val="Arial"/>
        <family val="2"/>
      </rPr>
      <t xml:space="preserve"> (to 2019)</t>
    </r>
  </si>
  <si>
    <t>MADAGASCAR</t>
  </si>
  <si>
    <t>abu1234</t>
  </si>
  <si>
    <t>ant1234</t>
  </si>
  <si>
    <t>ecu1234</t>
  </si>
  <si>
    <t>ken1234</t>
  </si>
  <si>
    <t>samo1234</t>
  </si>
  <si>
    <t>stvingrof1234</t>
  </si>
  <si>
    <t>tong1234</t>
  </si>
  <si>
    <t>tongniu1234</t>
  </si>
  <si>
    <t>rhodny1234</t>
  </si>
  <si>
    <t>nthkor1234</t>
  </si>
  <si>
    <t>newhbfr1234</t>
  </si>
  <si>
    <t>newhbbr1234</t>
  </si>
  <si>
    <t>newguin1234</t>
  </si>
  <si>
    <t>newcal1234</t>
  </si>
  <si>
    <t>nzpr1234</t>
  </si>
  <si>
    <t>nzross1234</t>
  </si>
  <si>
    <t>kenutan1234</t>
  </si>
  <si>
    <t>italeafr1234</t>
  </si>
  <si>
    <t>guinbis1234</t>
  </si>
  <si>
    <t>grengren1234</t>
  </si>
  <si>
    <t>grtbr1234</t>
  </si>
  <si>
    <t>grtbrbrtan1234</t>
  </si>
  <si>
    <t>grtbrjers1234</t>
  </si>
  <si>
    <t>grtbrman1234</t>
  </si>
  <si>
    <t>grtbrntire1234</t>
  </si>
  <si>
    <t>grtbrscot1234</t>
  </si>
  <si>
    <t>gilbell1234</t>
  </si>
  <si>
    <t>germeast1234</t>
  </si>
  <si>
    <t>frsthant1234</t>
  </si>
  <si>
    <t>froc1234</t>
  </si>
  <si>
    <t>falkdep1234</t>
  </si>
  <si>
    <t>fernpo1234</t>
  </si>
  <si>
    <t>frpoly1234</t>
  </si>
  <si>
    <t>equguin1234</t>
  </si>
  <si>
    <t>elsalv1234</t>
  </si>
  <si>
    <t>ecugal1234</t>
  </si>
  <si>
    <t>czechrp1234</t>
  </si>
  <si>
    <t>cypturk1234</t>
  </si>
  <si>
    <t>cypgrk1234</t>
  </si>
  <si>
    <t>congrep1234</t>
  </si>
  <si>
    <t>congdr1234</t>
  </si>
  <si>
    <t>chinjap1234</t>
  </si>
  <si>
    <t>centafr1234</t>
  </si>
  <si>
    <t>capever1234</t>
  </si>
  <si>
    <t>canaris1234</t>
  </si>
  <si>
    <t>britvirg1234</t>
  </si>
  <si>
    <t>britind1234</t>
  </si>
  <si>
    <t>britant1234</t>
  </si>
  <si>
    <t>belgcon1234</t>
  </si>
  <si>
    <t>ausoz1234</t>
  </si>
  <si>
    <t>ausant1234</t>
  </si>
  <si>
    <t>antbarb1234</t>
  </si>
  <si>
    <t>rasal1234</t>
  </si>
  <si>
    <t>raro1234</t>
  </si>
  <si>
    <t>Image</t>
  </si>
  <si>
    <t>2319-2327</t>
  </si>
  <si>
    <t>3005-3006</t>
  </si>
  <si>
    <t>250d</t>
  </si>
  <si>
    <t>1900a</t>
  </si>
  <si>
    <t>2831-2832</t>
  </si>
  <si>
    <t>296i</t>
  </si>
  <si>
    <t>296j</t>
  </si>
  <si>
    <t>296k</t>
  </si>
  <si>
    <t>296l</t>
  </si>
  <si>
    <t>296la</t>
  </si>
  <si>
    <t>3064-3069</t>
  </si>
  <si>
    <t>4097a</t>
  </si>
  <si>
    <t>Paintings by Jacob Hendrik Pierneef</t>
  </si>
  <si>
    <t>10c on 4c</t>
  </si>
  <si>
    <t>4454-4457</t>
  </si>
  <si>
    <t>5133-5136</t>
  </si>
  <si>
    <t>Alaska volcano</t>
  </si>
  <si>
    <t>Kilauea and Alaska volcano</t>
  </si>
  <si>
    <t>1500f</t>
  </si>
  <si>
    <t>2476-2478</t>
  </si>
  <si>
    <t>s/s 2000sh x3</t>
  </si>
  <si>
    <t>532a</t>
  </si>
  <si>
    <t>1175-1178</t>
  </si>
  <si>
    <t>block of 4 25c</t>
  </si>
  <si>
    <t>759a</t>
  </si>
  <si>
    <t>10rls</t>
  </si>
  <si>
    <t>10rls imperf</t>
  </si>
  <si>
    <t>Volc is in s/s, not stamp</t>
  </si>
  <si>
    <t>5r imperf</t>
  </si>
  <si>
    <t xml:space="preserve"> 3,500,000kzr</t>
  </si>
  <si>
    <t>Volcano-derived landscape</t>
  </si>
  <si>
    <t>Dinosaur stamp</t>
  </si>
  <si>
    <t>0.20r</t>
  </si>
  <si>
    <t>52r</t>
  </si>
  <si>
    <t>s/s 400d</t>
  </si>
  <si>
    <t>1155a</t>
  </si>
  <si>
    <t>650d</t>
  </si>
  <si>
    <t>1166a</t>
  </si>
  <si>
    <t>1167a</t>
  </si>
  <si>
    <t>1174a</t>
  </si>
  <si>
    <t>1175a</t>
  </si>
  <si>
    <t>15L</t>
  </si>
  <si>
    <t>3680a</t>
  </si>
  <si>
    <t>900a</t>
  </si>
  <si>
    <t>330d s/s</t>
  </si>
  <si>
    <t>1067a</t>
  </si>
  <si>
    <t>1330-1338</t>
  </si>
  <si>
    <t>1483a</t>
  </si>
  <si>
    <t>521a</t>
  </si>
  <si>
    <t>599a</t>
  </si>
  <si>
    <t>s/s 4$</t>
  </si>
  <si>
    <t>1316a</t>
  </si>
  <si>
    <t>s/s 25nu</t>
  </si>
  <si>
    <t>1895a</t>
  </si>
  <si>
    <t>s/s 80nu</t>
  </si>
  <si>
    <t>1208-1209</t>
  </si>
  <si>
    <t>1431a</t>
  </si>
  <si>
    <t>402a</t>
  </si>
  <si>
    <t>636a</t>
  </si>
  <si>
    <t>676a</t>
  </si>
  <si>
    <t>764a</t>
  </si>
  <si>
    <t>774a</t>
  </si>
  <si>
    <t>2020a</t>
  </si>
  <si>
    <t>612a</t>
  </si>
  <si>
    <t>652a</t>
  </si>
  <si>
    <t>955-956</t>
  </si>
  <si>
    <t>1904-1909</t>
  </si>
  <si>
    <t>2828-2833</t>
  </si>
  <si>
    <t>8296a</t>
  </si>
  <si>
    <t>3030a</t>
  </si>
  <si>
    <t>2300p</t>
  </si>
  <si>
    <t>1472-1477</t>
  </si>
  <si>
    <t>s/s 85c x6</t>
  </si>
  <si>
    <t>1517-1522</t>
  </si>
  <si>
    <t>478a</t>
  </si>
  <si>
    <t>2099a</t>
  </si>
  <si>
    <t>330a</t>
  </si>
  <si>
    <t>349-350</t>
  </si>
  <si>
    <t>791a</t>
  </si>
  <si>
    <t>898a</t>
  </si>
  <si>
    <t>1331a</t>
  </si>
  <si>
    <t>1341a</t>
  </si>
  <si>
    <t>3394a</t>
  </si>
  <si>
    <t>3869-3870</t>
  </si>
  <si>
    <t>Pair $0.10</t>
  </si>
  <si>
    <t>3277-3284</t>
  </si>
  <si>
    <t>s/s $0.75 x8</t>
  </si>
  <si>
    <t>s/s $0.75 x25</t>
  </si>
  <si>
    <t>3970-3973</t>
  </si>
  <si>
    <t>Strip of 5 $3</t>
  </si>
  <si>
    <t>4114-4118</t>
  </si>
  <si>
    <t>820a</t>
  </si>
  <si>
    <t>670-673</t>
  </si>
  <si>
    <t>non-denominated</t>
  </si>
  <si>
    <t>1063a</t>
  </si>
  <si>
    <t>392a</t>
  </si>
  <si>
    <t>s/s 23p-35p</t>
  </si>
  <si>
    <t>7182a</t>
  </si>
  <si>
    <t>5002a</t>
  </si>
  <si>
    <t>4177a</t>
  </si>
  <si>
    <t>Coat of arms on Nicaragua flag</t>
  </si>
  <si>
    <t>Coat of arms on El Salvador flag</t>
  </si>
  <si>
    <t>Coat of arms on Costa Rica flag</t>
  </si>
  <si>
    <t>355a</t>
  </si>
  <si>
    <t>356a</t>
  </si>
  <si>
    <t>s/s 300$</t>
  </si>
  <si>
    <t>8401a</t>
  </si>
  <si>
    <t>2792a</t>
  </si>
  <si>
    <t>925a</t>
  </si>
  <si>
    <t>1018a</t>
  </si>
  <si>
    <t>1272-</t>
  </si>
  <si>
    <t>2829-2830</t>
  </si>
  <si>
    <t>2883-2892</t>
  </si>
  <si>
    <t>Japan Mountain</t>
  </si>
  <si>
    <r>
      <t>KATHIRI</t>
    </r>
    <r>
      <rPr>
        <sz val="9"/>
        <rFont val="Arial"/>
        <family val="2"/>
      </rPr>
      <t xml:space="preserve"> STATE OF SEIYUN (ends 1967)</t>
    </r>
  </si>
  <si>
    <t>16t</t>
  </si>
  <si>
    <t>1347a</t>
  </si>
  <si>
    <t>2321a</t>
  </si>
  <si>
    <t>880a</t>
  </si>
  <si>
    <t>1058a</t>
  </si>
  <si>
    <t>2839-</t>
  </si>
  <si>
    <t>705a</t>
  </si>
  <si>
    <t>1129-</t>
  </si>
  <si>
    <t>s/s 70c x4</t>
  </si>
  <si>
    <t>3907-3912</t>
  </si>
  <si>
    <t>3913a</t>
  </si>
  <si>
    <t>3955a</t>
  </si>
  <si>
    <t>6786a</t>
  </si>
  <si>
    <t>6981a</t>
  </si>
  <si>
    <t>9456a</t>
  </si>
  <si>
    <t>439-440</t>
  </si>
  <si>
    <t>768a</t>
  </si>
  <si>
    <t>910a</t>
  </si>
  <si>
    <t>1598a</t>
  </si>
  <si>
    <t>2160a</t>
  </si>
  <si>
    <t>3222a</t>
  </si>
  <si>
    <t>1668-1673</t>
  </si>
  <si>
    <t>2915-2917</t>
  </si>
  <si>
    <t>2191-2196</t>
  </si>
  <si>
    <t>2224a</t>
  </si>
  <si>
    <t>10/20cor</t>
  </si>
  <si>
    <t>4267a</t>
  </si>
  <si>
    <t>1401a</t>
  </si>
  <si>
    <t>2008-2012</t>
  </si>
  <si>
    <t>2821a</t>
  </si>
  <si>
    <t>3998a</t>
  </si>
  <si>
    <t>4118a</t>
  </si>
  <si>
    <t>4793-4795</t>
  </si>
  <si>
    <t>5603a</t>
  </si>
  <si>
    <t>5783a</t>
  </si>
  <si>
    <t>5796a</t>
  </si>
  <si>
    <t>6035a</t>
  </si>
  <si>
    <t>6081a</t>
  </si>
  <si>
    <t>6101a</t>
  </si>
  <si>
    <t>6510a</t>
  </si>
  <si>
    <t>6539a</t>
  </si>
  <si>
    <t>6625a</t>
  </si>
  <si>
    <t>1534a</t>
  </si>
  <si>
    <t>2380a</t>
  </si>
  <si>
    <t>789-792</t>
  </si>
  <si>
    <t>2.50s</t>
  </si>
  <si>
    <t>7.80s</t>
  </si>
  <si>
    <t>2715-2716</t>
  </si>
  <si>
    <t>strip of 2 x 9s</t>
  </si>
  <si>
    <t>2717-2718</t>
  </si>
  <si>
    <t>strip of 2 x 4s</t>
  </si>
  <si>
    <t>2007a</t>
  </si>
  <si>
    <t>Yarigadake</t>
  </si>
  <si>
    <t>3.6r</t>
  </si>
  <si>
    <t>Shaki waterfall</t>
  </si>
  <si>
    <t>Arpa river canyon</t>
  </si>
  <si>
    <t>Sevan lake</t>
  </si>
  <si>
    <t>3220-3221</t>
  </si>
  <si>
    <t>Cotopaxi and Fuji</t>
  </si>
  <si>
    <t>Pair 2 x $0.30</t>
  </si>
  <si>
    <t>65l</t>
  </si>
  <si>
    <t>2164a</t>
  </si>
  <si>
    <t>The 100 Years of Japanese Emigration to Peru</t>
  </si>
  <si>
    <t>2529a</t>
  </si>
  <si>
    <t>Makaling</t>
  </si>
  <si>
    <t>Mating-oy</t>
  </si>
  <si>
    <t>Kanlaon</t>
  </si>
  <si>
    <t>Kitanglad</t>
  </si>
  <si>
    <t>Iraya</t>
  </si>
  <si>
    <t>Hibok-Hibok</t>
  </si>
  <si>
    <t>Santo Tomas</t>
  </si>
  <si>
    <t>5443-5444</t>
  </si>
  <si>
    <t>5514a</t>
  </si>
  <si>
    <t>The 70th Anniversary of Diplomatic Relations with the Philippines - Joint Issue with the Philippines</t>
  </si>
  <si>
    <t>5348-5351</t>
  </si>
  <si>
    <t>Strip of 4 x 12p</t>
  </si>
  <si>
    <t>National Stamp Collecting Month - Evolution of Philippine Jeepney</t>
  </si>
  <si>
    <t>215a</t>
  </si>
  <si>
    <t>374a</t>
  </si>
  <si>
    <t>100fr o/p</t>
  </si>
  <si>
    <t>573a</t>
  </si>
  <si>
    <t>849a</t>
  </si>
  <si>
    <t>1230a</t>
  </si>
  <si>
    <t>4252a</t>
  </si>
  <si>
    <t>5156a</t>
  </si>
  <si>
    <t>6244a</t>
  </si>
  <si>
    <t>709a</t>
  </si>
  <si>
    <t>913a</t>
  </si>
  <si>
    <t>1016a</t>
  </si>
  <si>
    <t>3342-3347</t>
  </si>
  <si>
    <t>942-943a</t>
  </si>
  <si>
    <t>982a</t>
  </si>
  <si>
    <t>3079a</t>
  </si>
  <si>
    <t>678a</t>
  </si>
  <si>
    <t>777a</t>
  </si>
  <si>
    <t>1207a</t>
  </si>
  <si>
    <t>1460a</t>
  </si>
  <si>
    <t>800a</t>
  </si>
  <si>
    <t>volcano,dormant  Rinjani</t>
  </si>
  <si>
    <t xml:space="preserve">AALAND </t>
  </si>
  <si>
    <t xml:space="preserve">ABU DHABI </t>
  </si>
  <si>
    <t xml:space="preserve">ADEN </t>
  </si>
  <si>
    <t xml:space="preserve">AFARS AND ISSAS </t>
  </si>
  <si>
    <t xml:space="preserve">AFGHANISTAN </t>
  </si>
  <si>
    <t xml:space="preserve">AITUTAKI </t>
  </si>
  <si>
    <t xml:space="preserve">AJMAN  </t>
  </si>
  <si>
    <t xml:space="preserve">ALBANIA </t>
  </si>
  <si>
    <t xml:space="preserve">ALGERIA </t>
  </si>
  <si>
    <t xml:space="preserve">ANGOLA </t>
  </si>
  <si>
    <t xml:space="preserve">ANGUILLA </t>
  </si>
  <si>
    <t xml:space="preserve">ANTIGUA </t>
  </si>
  <si>
    <t xml:space="preserve">ANTIGUA &amp; BARBUDA </t>
  </si>
  <si>
    <t xml:space="preserve">ARGENTINA </t>
  </si>
  <si>
    <t xml:space="preserve">ARMENIA </t>
  </si>
  <si>
    <t xml:space="preserve">ASCENSION </t>
  </si>
  <si>
    <t xml:space="preserve">AUSTRALIA </t>
  </si>
  <si>
    <t xml:space="preserve">AUSTRALIAN ANTARCTIC TERRITORY </t>
  </si>
  <si>
    <t xml:space="preserve">AUSTRIA </t>
  </si>
  <si>
    <t xml:space="preserve">AZERBAIJAN </t>
  </si>
  <si>
    <t xml:space="preserve">AZORES </t>
  </si>
  <si>
    <t xml:space="preserve">BANGLADESH </t>
  </si>
  <si>
    <t xml:space="preserve">BARBADOS </t>
  </si>
  <si>
    <t xml:space="preserve">BELARUS </t>
  </si>
  <si>
    <t xml:space="preserve">BELGIAN CONGO </t>
  </si>
  <si>
    <t xml:space="preserve">BELGIUM </t>
  </si>
  <si>
    <t xml:space="preserve">BENIN </t>
  </si>
  <si>
    <t xml:space="preserve">BHUTAN </t>
  </si>
  <si>
    <t xml:space="preserve">BOHEMIA &amp; MORAVIA </t>
  </si>
  <si>
    <t xml:space="preserve">BOLIVIA </t>
  </si>
  <si>
    <t xml:space="preserve">BOSNIA HERZEGOVINA </t>
  </si>
  <si>
    <t xml:space="preserve">BOTSWANA </t>
  </si>
  <si>
    <t xml:space="preserve">BRAZIL </t>
  </si>
  <si>
    <t xml:space="preserve">BRITISH ANTARCTIC TERRITORIES </t>
  </si>
  <si>
    <t xml:space="preserve">BRITISH INDIAN OCEAN TERRITORIES </t>
  </si>
  <si>
    <t xml:space="preserve">BRITISH VIRGIN ISLANDS </t>
  </si>
  <si>
    <t xml:space="preserve">BULGARIA </t>
  </si>
  <si>
    <t xml:space="preserve">BURMA </t>
  </si>
  <si>
    <t xml:space="preserve">BURUNDI </t>
  </si>
  <si>
    <t xml:space="preserve">CAMBODIA </t>
  </si>
  <si>
    <t xml:space="preserve">CAMEROON </t>
  </si>
  <si>
    <t xml:space="preserve">CANADA </t>
  </si>
  <si>
    <t xml:space="preserve">CANARY ISLANDS </t>
  </si>
  <si>
    <t xml:space="preserve">CAPE VERDE </t>
  </si>
  <si>
    <t xml:space="preserve">CENTRAL AFRICAN REP. </t>
  </si>
  <si>
    <t xml:space="preserve">CHAD </t>
  </si>
  <si>
    <t xml:space="preserve">CHILE </t>
  </si>
  <si>
    <t xml:space="preserve">CHINA </t>
  </si>
  <si>
    <t xml:space="preserve">CHRISTMAS ISLAND </t>
  </si>
  <si>
    <t xml:space="preserve">COLOMBIA </t>
  </si>
  <si>
    <t xml:space="preserve">COMORO ISLANDS </t>
  </si>
  <si>
    <t xml:space="preserve">CONGO, DEMOCRATIC REPUBLIC </t>
  </si>
  <si>
    <t xml:space="preserve">CONGO, REPUBLIC </t>
  </si>
  <si>
    <t xml:space="preserve">COOK ISLANDS </t>
  </si>
  <si>
    <t xml:space="preserve">COSTA RICA </t>
  </si>
  <si>
    <t xml:space="preserve">CROATIA </t>
  </si>
  <si>
    <t xml:space="preserve">CUBA </t>
  </si>
  <si>
    <t xml:space="preserve">CURACAO </t>
  </si>
  <si>
    <t xml:space="preserve">CYPRUS, GREEK </t>
  </si>
  <si>
    <t xml:space="preserve">CYPRUS, TURKISH </t>
  </si>
  <si>
    <t xml:space="preserve">CZECHOSLOVAKIA </t>
  </si>
  <si>
    <t xml:space="preserve">CZECH REPUBLIC </t>
  </si>
  <si>
    <t xml:space="preserve">DAHOMEY </t>
  </si>
  <si>
    <t xml:space="preserve">DENMARK </t>
  </si>
  <si>
    <t xml:space="preserve">DJIBOUTI </t>
  </si>
  <si>
    <t xml:space="preserve">DOMINICA </t>
  </si>
  <si>
    <t xml:space="preserve">ECUADOR </t>
  </si>
  <si>
    <t xml:space="preserve">EL SALVADOR </t>
  </si>
  <si>
    <t xml:space="preserve">EQUATORIAL GUINEA </t>
  </si>
  <si>
    <t xml:space="preserve">ETHIOPIA </t>
  </si>
  <si>
    <t xml:space="preserve">FALKLAND IS. </t>
  </si>
  <si>
    <t xml:space="preserve">FALKLAND IS. DEP </t>
  </si>
  <si>
    <t xml:space="preserve">FAROE ISLANDS </t>
  </si>
  <si>
    <t xml:space="preserve">FERNANDO PO </t>
  </si>
  <si>
    <t xml:space="preserve">FIJI </t>
  </si>
  <si>
    <t xml:space="preserve">FRANCE </t>
  </si>
  <si>
    <t xml:space="preserve">FRENCH OCEANIA </t>
  </si>
  <si>
    <t xml:space="preserve">FRENCH POLYNESIA </t>
  </si>
  <si>
    <t xml:space="preserve">FRENCH SOUTHERN &amp; ANTARCTIC TERRITORY </t>
  </si>
  <si>
    <t xml:space="preserve">FUJEIRA </t>
  </si>
  <si>
    <t xml:space="preserve">GABON </t>
  </si>
  <si>
    <t xml:space="preserve">GAMBIA </t>
  </si>
  <si>
    <t xml:space="preserve">GEORGIA </t>
  </si>
  <si>
    <t xml:space="preserve">GERMANY </t>
  </si>
  <si>
    <t xml:space="preserve">GERMANY, EAST </t>
  </si>
  <si>
    <t xml:space="preserve">GHANA </t>
  </si>
  <si>
    <t xml:space="preserve">GIBRALTAR </t>
  </si>
  <si>
    <t xml:space="preserve">GILBERT &amp; ELLICE ISLANDS </t>
  </si>
  <si>
    <t xml:space="preserve">GILBERT ISLANDS </t>
  </si>
  <si>
    <t xml:space="preserve">GREAT BRITAIN </t>
  </si>
  <si>
    <t xml:space="preserve">GREAT BRITAIN - British Tangier </t>
  </si>
  <si>
    <t xml:space="preserve">GREAT BRITAIN - Jersey </t>
  </si>
  <si>
    <t xml:space="preserve">GREAT BRITAIN - Isle of Man </t>
  </si>
  <si>
    <t xml:space="preserve">GREAT BRITAIN - Nth Ireland </t>
  </si>
  <si>
    <t xml:space="preserve">GREAT BRITAIN - Scotland </t>
  </si>
  <si>
    <t xml:space="preserve">GREECE </t>
  </si>
  <si>
    <t xml:space="preserve">GREENLAND </t>
  </si>
  <si>
    <t xml:space="preserve">GRENADA </t>
  </si>
  <si>
    <t xml:space="preserve">GRENADA GRENADINES </t>
  </si>
  <si>
    <t xml:space="preserve">GUADELOUPE </t>
  </si>
  <si>
    <t xml:space="preserve">GUATEMALA </t>
  </si>
  <si>
    <t xml:space="preserve">GUINEA </t>
  </si>
  <si>
    <t xml:space="preserve">GUINEA-BISSAU </t>
  </si>
  <si>
    <t xml:space="preserve">GUYANA </t>
  </si>
  <si>
    <t xml:space="preserve">HAWAII </t>
  </si>
  <si>
    <t xml:space="preserve">HONDURAS </t>
  </si>
  <si>
    <t xml:space="preserve">HONG KONG </t>
  </si>
  <si>
    <t xml:space="preserve">HUNGARY </t>
  </si>
  <si>
    <t xml:space="preserve">ICELAND </t>
  </si>
  <si>
    <t xml:space="preserve">INDIA </t>
  </si>
  <si>
    <t xml:space="preserve">INDONESIA </t>
  </si>
  <si>
    <t xml:space="preserve">IRAN </t>
  </si>
  <si>
    <t xml:space="preserve">IRAQ </t>
  </si>
  <si>
    <t xml:space="preserve">IRELAND </t>
  </si>
  <si>
    <t xml:space="preserve">ISRAEL </t>
  </si>
  <si>
    <t xml:space="preserve">ITALIAN EAST AFRICA </t>
  </si>
  <si>
    <t xml:space="preserve">ITALY </t>
  </si>
  <si>
    <t xml:space="preserve">IVORY COAST </t>
  </si>
  <si>
    <t xml:space="preserve">JAPAN </t>
  </si>
  <si>
    <t xml:space="preserve">JORDAN </t>
  </si>
  <si>
    <t xml:space="preserve">KATHIRI STATE OF SEIYUN </t>
  </si>
  <si>
    <t xml:space="preserve">KAZAKHSTAN </t>
  </si>
  <si>
    <t xml:space="preserve">KENYA </t>
  </si>
  <si>
    <t xml:space="preserve">KENYA,UGANDA,TANGANYIKA </t>
  </si>
  <si>
    <t xml:space="preserve">KIRIBATI </t>
  </si>
  <si>
    <t xml:space="preserve">KOSOVO </t>
  </si>
  <si>
    <t xml:space="preserve">KUWAIT </t>
  </si>
  <si>
    <t xml:space="preserve">KYRGYZSTAN </t>
  </si>
  <si>
    <t xml:space="preserve">LAOS </t>
  </si>
  <si>
    <t xml:space="preserve">LESOTHO </t>
  </si>
  <si>
    <t xml:space="preserve">LIBERIA </t>
  </si>
  <si>
    <t xml:space="preserve">LIBYA </t>
  </si>
  <si>
    <t xml:space="preserve">LIECHTENSTEIN </t>
  </si>
  <si>
    <t xml:space="preserve">LUXEMBOURG </t>
  </si>
  <si>
    <t xml:space="preserve">MACEDONIA </t>
  </si>
  <si>
    <t xml:space="preserve">MADEIRA </t>
  </si>
  <si>
    <t xml:space="preserve">MADAGASCAR </t>
  </si>
  <si>
    <t xml:space="preserve">MALAWI </t>
  </si>
  <si>
    <t xml:space="preserve">MALDIVES </t>
  </si>
  <si>
    <t xml:space="preserve">MALI </t>
  </si>
  <si>
    <t xml:space="preserve">MANAMA </t>
  </si>
  <si>
    <t xml:space="preserve">MANCHUKUO </t>
  </si>
  <si>
    <t xml:space="preserve">MARSHALL ISLANDS </t>
  </si>
  <si>
    <t xml:space="preserve">MARTINIQUE </t>
  </si>
  <si>
    <t xml:space="preserve">MAURITANIA </t>
  </si>
  <si>
    <t xml:space="preserve">MAURITIUS </t>
  </si>
  <si>
    <t xml:space="preserve">MAYOTTE </t>
  </si>
  <si>
    <t xml:space="preserve">MEXICO </t>
  </si>
  <si>
    <t xml:space="preserve">MICRONESIA </t>
  </si>
  <si>
    <t xml:space="preserve">MONACO </t>
  </si>
  <si>
    <t xml:space="preserve">MONGOLIA </t>
  </si>
  <si>
    <t xml:space="preserve">MONTSERRAT </t>
  </si>
  <si>
    <t xml:space="preserve">MOROCCO </t>
  </si>
  <si>
    <t xml:space="preserve">MOZAMBIQUE </t>
  </si>
  <si>
    <t xml:space="preserve">MYANMAR </t>
  </si>
  <si>
    <t xml:space="preserve">NAGORNO KARABAKH </t>
  </si>
  <si>
    <t xml:space="preserve">NAMIBIA </t>
  </si>
  <si>
    <t xml:space="preserve">NAURU </t>
  </si>
  <si>
    <t xml:space="preserve">NEPAL </t>
  </si>
  <si>
    <t xml:space="preserve">NETHERLANDS ANTILLES </t>
  </si>
  <si>
    <t xml:space="preserve">NETHERLANDS INDIES </t>
  </si>
  <si>
    <t xml:space="preserve">NEVIS </t>
  </si>
  <si>
    <t xml:space="preserve">NEW CALEDONIA </t>
  </si>
  <si>
    <t xml:space="preserve">NEW GUINEA </t>
  </si>
  <si>
    <t xml:space="preserve">NEW HEBRIDES, BRITISH </t>
  </si>
  <si>
    <t xml:space="preserve">NEW HEBRIDES, FRENCH </t>
  </si>
  <si>
    <t xml:space="preserve">NEW ZEALAND </t>
  </si>
  <si>
    <t xml:space="preserve">NEW ZEALAND - PRIVATE POST </t>
  </si>
  <si>
    <t xml:space="preserve">NEW ZEALAND - ROSS DEPENDENCY </t>
  </si>
  <si>
    <t xml:space="preserve">NICARAGUA </t>
  </si>
  <si>
    <t xml:space="preserve">NIGER </t>
  </si>
  <si>
    <t xml:space="preserve">NIUE </t>
  </si>
  <si>
    <t xml:space="preserve">NORFOLK ISLAND </t>
  </si>
  <si>
    <t xml:space="preserve">NORTH KOREA </t>
  </si>
  <si>
    <t xml:space="preserve">NORWAY </t>
  </si>
  <si>
    <t xml:space="preserve">NYASALAND </t>
  </si>
  <si>
    <t xml:space="preserve">OMAN, SULTANATE </t>
  </si>
  <si>
    <t xml:space="preserve">PAKISTAN </t>
  </si>
  <si>
    <t xml:space="preserve">PALAU </t>
  </si>
  <si>
    <t xml:space="preserve">PANAMA </t>
  </si>
  <si>
    <t xml:space="preserve">PAPUA NEW GUINEA </t>
  </si>
  <si>
    <t xml:space="preserve">PARAGUAY </t>
  </si>
  <si>
    <t xml:space="preserve">PENRHYN </t>
  </si>
  <si>
    <t xml:space="preserve">PERU </t>
  </si>
  <si>
    <t xml:space="preserve">PHILIPPINES </t>
  </si>
  <si>
    <t xml:space="preserve">PITCAIRN </t>
  </si>
  <si>
    <t xml:space="preserve">POLAND </t>
  </si>
  <si>
    <t xml:space="preserve">PORTUGAL </t>
  </si>
  <si>
    <t xml:space="preserve">QATAR </t>
  </si>
  <si>
    <t xml:space="preserve">RAROTONGA </t>
  </si>
  <si>
    <t xml:space="preserve">RAS AL KHAIMA </t>
  </si>
  <si>
    <t xml:space="preserve">REUNION </t>
  </si>
  <si>
    <t xml:space="preserve">RHODESIA </t>
  </si>
  <si>
    <t xml:space="preserve">RHODESIA &amp; NYASALAND </t>
  </si>
  <si>
    <t xml:space="preserve">ROMANIA </t>
  </si>
  <si>
    <t xml:space="preserve">RUSSIA </t>
  </si>
  <si>
    <t xml:space="preserve">RWANDA </t>
  </si>
  <si>
    <t xml:space="preserve">RYUKYU ISLANDS </t>
  </si>
  <si>
    <t xml:space="preserve">SAHARAUI, REPUBLIC </t>
  </si>
  <si>
    <t xml:space="preserve">SAMOA </t>
  </si>
  <si>
    <t xml:space="preserve">SAN MARINO </t>
  </si>
  <si>
    <t xml:space="preserve">SAO TOME AND PRINCIPE </t>
  </si>
  <si>
    <t xml:space="preserve">SAUDI ARABIA </t>
  </si>
  <si>
    <t xml:space="preserve">SENEGAL </t>
  </si>
  <si>
    <t xml:space="preserve">SRPSKA REPUBLIC  </t>
  </si>
  <si>
    <t xml:space="preserve">SEYCHELLES </t>
  </si>
  <si>
    <t xml:space="preserve">SHARJAH </t>
  </si>
  <si>
    <t xml:space="preserve">SIERRA LEONE </t>
  </si>
  <si>
    <t xml:space="preserve">SINGAPORE </t>
  </si>
  <si>
    <t xml:space="preserve">SLOVAKIA </t>
  </si>
  <si>
    <t xml:space="preserve">SLOVENIA </t>
  </si>
  <si>
    <t xml:space="preserve">SOLOMON ISLANDS </t>
  </si>
  <si>
    <t xml:space="preserve">SOMALIA </t>
  </si>
  <si>
    <t xml:space="preserve">SOUTH AFRICA </t>
  </si>
  <si>
    <t xml:space="preserve">SOUTH GEORGIA </t>
  </si>
  <si>
    <t xml:space="preserve">SOUTH KOREA </t>
  </si>
  <si>
    <t xml:space="preserve">SOUTH WEST AFRICA </t>
  </si>
  <si>
    <t xml:space="preserve">SOUTHERN RHODESIA </t>
  </si>
  <si>
    <t xml:space="preserve">SPAIN </t>
  </si>
  <si>
    <t xml:space="preserve">SPANISH GUINEA </t>
  </si>
  <si>
    <t xml:space="preserve">SRI LANKA </t>
  </si>
  <si>
    <t xml:space="preserve">ST. CHRISTOPHER NEVIS ANGUILLA </t>
  </si>
  <si>
    <t xml:space="preserve">ST. HELENA </t>
  </si>
  <si>
    <t xml:space="preserve">ST. KITTS </t>
  </si>
  <si>
    <t xml:space="preserve">ST. KITTS-NEVIS </t>
  </si>
  <si>
    <t xml:space="preserve">ST. LUCIA </t>
  </si>
  <si>
    <t xml:space="preserve">ST. VINCENT </t>
  </si>
  <si>
    <t xml:space="preserve">ST. VINCENT AND THE GRENADINES </t>
  </si>
  <si>
    <t xml:space="preserve">ST. VINCENT, GRENADINES OF </t>
  </si>
  <si>
    <t xml:space="preserve">SWITZERLAND </t>
  </si>
  <si>
    <t xml:space="preserve">TAIWAN </t>
  </si>
  <si>
    <t xml:space="preserve">TAJIKISTAN </t>
  </si>
  <si>
    <t xml:space="preserve">TANGANYIKA </t>
  </si>
  <si>
    <t xml:space="preserve">TANZANIA </t>
  </si>
  <si>
    <t xml:space="preserve">THAILAND </t>
  </si>
  <si>
    <t xml:space="preserve">TOGO </t>
  </si>
  <si>
    <t xml:space="preserve">TOKELAU </t>
  </si>
  <si>
    <t xml:space="preserve">TONGA </t>
  </si>
  <si>
    <t xml:space="preserve">TONGA: NIUAFO'OU </t>
  </si>
  <si>
    <t xml:space="preserve">TRANSCAUCASIAN FED. REP. </t>
  </si>
  <si>
    <t xml:space="preserve">TRISTAN DA CUNHA </t>
  </si>
  <si>
    <t xml:space="preserve">TURKEY </t>
  </si>
  <si>
    <t xml:space="preserve">TURKS &amp; CAICOS </t>
  </si>
  <si>
    <t xml:space="preserve">TUVALU </t>
  </si>
  <si>
    <t xml:space="preserve">UGANDA </t>
  </si>
  <si>
    <t xml:space="preserve">UKRAINE </t>
  </si>
  <si>
    <t xml:space="preserve">UMM AL QIWAIN </t>
  </si>
  <si>
    <t xml:space="preserve">UNESCO </t>
  </si>
  <si>
    <t xml:space="preserve">UNITED NATIONS </t>
  </si>
  <si>
    <t xml:space="preserve">UNITED STATES OF AMERICA </t>
  </si>
  <si>
    <t xml:space="preserve">UPPER VOLTA </t>
  </si>
  <si>
    <t xml:space="preserve">URUGUAY </t>
  </si>
  <si>
    <t xml:space="preserve">USSR </t>
  </si>
  <si>
    <t xml:space="preserve">UZBEKISTAN </t>
  </si>
  <si>
    <t xml:space="preserve">VANUATU </t>
  </si>
  <si>
    <t xml:space="preserve">VATICAN CITY </t>
  </si>
  <si>
    <t xml:space="preserve">VENEZUALA </t>
  </si>
  <si>
    <t xml:space="preserve">VIETNAM </t>
  </si>
  <si>
    <t xml:space="preserve">WALLIS AND FUTUNA </t>
  </si>
  <si>
    <t xml:space="preserve">WESTERN SAHARA </t>
  </si>
  <si>
    <t xml:space="preserve">YEMEN </t>
  </si>
  <si>
    <t xml:space="preserve">YEMEN, MUTAWAKELITE KINGDOM </t>
  </si>
  <si>
    <t xml:space="preserve">YEMEN, NORTH </t>
  </si>
  <si>
    <t xml:space="preserve">YUGOSLAVIA </t>
  </si>
  <si>
    <t xml:space="preserve">ZAMBIA </t>
  </si>
  <si>
    <t xml:space="preserve">ZIMBABWE </t>
  </si>
  <si>
    <t>1497a</t>
  </si>
  <si>
    <t>1498a</t>
  </si>
  <si>
    <t>2093a</t>
  </si>
  <si>
    <t>2108a</t>
  </si>
  <si>
    <t>s/s $1.10</t>
  </si>
  <si>
    <t>ECUADOR  GALAPAGOS</t>
  </si>
  <si>
    <t>Aaland</t>
  </si>
  <si>
    <t>Abu Dhabi</t>
  </si>
  <si>
    <t>Aden</t>
  </si>
  <si>
    <t>Afars and Issas</t>
  </si>
  <si>
    <t>Aitutaki</t>
  </si>
  <si>
    <t>Ajman</t>
  </si>
  <si>
    <t>Antigua &amp; Barbuda</t>
  </si>
  <si>
    <t>Aust Antarc Terr</t>
  </si>
  <si>
    <t>Belgian Congo</t>
  </si>
  <si>
    <t>Bohemia &amp; Moravia</t>
  </si>
  <si>
    <t>Bosnia Herzegovina</t>
  </si>
  <si>
    <t>British Antarc Terr</t>
  </si>
  <si>
    <t>Brit Indian Ocn Terr</t>
  </si>
  <si>
    <t>Burma</t>
  </si>
  <si>
    <t>Central Afr Rep</t>
  </si>
  <si>
    <t>Cocos</t>
  </si>
  <si>
    <t>Comoro Islands</t>
  </si>
  <si>
    <t>Congo, Dem Rep</t>
  </si>
  <si>
    <t>Congo, Republic</t>
  </si>
  <si>
    <t>Cyprus, Greek</t>
  </si>
  <si>
    <t>Cyprus, Turkish</t>
  </si>
  <si>
    <t>Czechoslovakia</t>
  </si>
  <si>
    <t>Dahomey</t>
  </si>
  <si>
    <t>Ecuador Galapagos</t>
  </si>
  <si>
    <t>Falkland Is.</t>
  </si>
  <si>
    <t>Falkland Is. Dep</t>
  </si>
  <si>
    <t>Faroe Islands</t>
  </si>
  <si>
    <t>French Oceania</t>
  </si>
  <si>
    <t>French Antarc Terr</t>
  </si>
  <si>
    <t>Fujeira</t>
  </si>
  <si>
    <t>Germany, East</t>
  </si>
  <si>
    <t>Gilbert Islands</t>
  </si>
  <si>
    <t>Guinea-Bissau</t>
  </si>
  <si>
    <t>Hong Kong</t>
  </si>
  <si>
    <t>Italian East Africa</t>
  </si>
  <si>
    <t>Kenya,Uganda,Tang</t>
  </si>
  <si>
    <t>Manama</t>
  </si>
  <si>
    <t>Manchukuo</t>
  </si>
  <si>
    <t>Marshall Islands</t>
  </si>
  <si>
    <t>Nagorno Karabakh</t>
  </si>
  <si>
    <t>Netherlands Antilles</t>
  </si>
  <si>
    <t>Netherlands Indies</t>
  </si>
  <si>
    <t>New Guinea</t>
  </si>
  <si>
    <t>NZ - Private Post</t>
  </si>
  <si>
    <t>North Korea</t>
  </si>
  <si>
    <t>Nyasaland</t>
  </si>
  <si>
    <t>Oman, Sultanate</t>
  </si>
  <si>
    <t>Papua New Guinea</t>
  </si>
  <si>
    <t>Penrhyn</t>
  </si>
  <si>
    <t>Ras Al Khaima</t>
  </si>
  <si>
    <t>Rhodesia</t>
  </si>
  <si>
    <t>Rhodesia &amp; Nyasa</t>
  </si>
  <si>
    <t>Saharaui, Republic</t>
  </si>
  <si>
    <t>Srpska Republic</t>
  </si>
  <si>
    <t>Sharjah</t>
  </si>
  <si>
    <t>Solomon Islands</t>
  </si>
  <si>
    <t>South Georgia</t>
  </si>
  <si>
    <t>South Korea</t>
  </si>
  <si>
    <t>South West Africa</t>
  </si>
  <si>
    <t>Southern Rhodesia</t>
  </si>
  <si>
    <t>Spanish Guinea</t>
  </si>
  <si>
    <t>St. Christopher</t>
  </si>
  <si>
    <t>St. Helena</t>
  </si>
  <si>
    <t>St. Kitts</t>
  </si>
  <si>
    <t>St. Kitts-Nevis</t>
  </si>
  <si>
    <t>St. Lucia</t>
  </si>
  <si>
    <t>St. Vincent &amp; Grens</t>
  </si>
  <si>
    <t>Tanganyika</t>
  </si>
  <si>
    <t>Tristan Da Cunha</t>
  </si>
  <si>
    <t>Uganda</t>
  </si>
  <si>
    <t>Umm Al Qiwain</t>
  </si>
  <si>
    <t>Unesco</t>
  </si>
  <si>
    <t>United States Amer</t>
  </si>
  <si>
    <t>Upper Volta</t>
  </si>
  <si>
    <t>Ussr</t>
  </si>
  <si>
    <t>Wallis And Futuna</t>
  </si>
  <si>
    <t>Western Sahara</t>
  </si>
  <si>
    <t>Yemen, North</t>
  </si>
  <si>
    <t>Yugoslavia</t>
  </si>
  <si>
    <t>Gilbert &amp; Ellice Is</t>
  </si>
  <si>
    <t>Kathiri State Seiyun</t>
  </si>
  <si>
    <t>New Hebrides, Brit</t>
  </si>
  <si>
    <t>New Hebrides, Fren</t>
  </si>
  <si>
    <t>NZ - Ross Depend.</t>
  </si>
  <si>
    <t>Sao Tome &amp; Princ</t>
  </si>
  <si>
    <t>St. Vincent, Grens</t>
  </si>
  <si>
    <t>Yemen, Mutawak</t>
  </si>
  <si>
    <t>Transcaucasian Rep</t>
  </si>
  <si>
    <t>Tonga, Niuafo'ou</t>
  </si>
  <si>
    <t>Subjects</t>
  </si>
  <si>
    <t>People fleeing &amp; Red Cross</t>
  </si>
  <si>
    <t>Boy scouts</t>
  </si>
  <si>
    <t>Fuji, big</t>
  </si>
  <si>
    <t>Fuji, small</t>
  </si>
  <si>
    <t>Australian volcanoes</t>
  </si>
  <si>
    <t>Vesuvius (Pompeii)</t>
  </si>
  <si>
    <t>THEMES</t>
  </si>
  <si>
    <t>Tenant strip x10</t>
  </si>
  <si>
    <t>s/s 20c x6</t>
  </si>
  <si>
    <t>338A-341</t>
  </si>
  <si>
    <t>C246</t>
  </si>
  <si>
    <t>C247</t>
  </si>
  <si>
    <t>2279a</t>
  </si>
  <si>
    <t>2493a</t>
  </si>
  <si>
    <t>3532a</t>
  </si>
  <si>
    <t>3951a</t>
  </si>
  <si>
    <t>772-773</t>
  </si>
  <si>
    <t>908a</t>
  </si>
  <si>
    <t>1830a</t>
  </si>
  <si>
    <t>2998a</t>
  </si>
  <si>
    <t>ZIMBABWE</t>
  </si>
  <si>
    <t>Fossils</t>
  </si>
  <si>
    <t>Folklore</t>
  </si>
  <si>
    <t>Traditional people</t>
  </si>
  <si>
    <t>Airships</t>
  </si>
  <si>
    <t>Helicopters</t>
  </si>
  <si>
    <t>Fuji, The Great Wave</t>
  </si>
  <si>
    <t>Snow-capped (ex Fuji)</t>
  </si>
  <si>
    <t>Kilauea and mineral</t>
  </si>
  <si>
    <t>2670a</t>
  </si>
  <si>
    <t>Portraits</t>
  </si>
  <si>
    <t>Summits</t>
  </si>
  <si>
    <t>Aerial maps</t>
  </si>
  <si>
    <t>Human evolution</t>
  </si>
  <si>
    <t>Weather</t>
  </si>
  <si>
    <t>Rotary International</t>
  </si>
  <si>
    <t>Eruption, lava</t>
  </si>
  <si>
    <t>Eruption, pyroclastic</t>
  </si>
  <si>
    <t>Cities beneath volcanoes</t>
  </si>
  <si>
    <t>Armed forces</t>
  </si>
  <si>
    <t>Sports, Olympics</t>
  </si>
  <si>
    <t>Ararat, Noahs Ark</t>
  </si>
  <si>
    <t>Bromo, Indonesia</t>
  </si>
  <si>
    <t>Eyjafjallajokull, Iceland</t>
  </si>
  <si>
    <t>Kilimanjaro, Africa</t>
  </si>
  <si>
    <t>Krakatoa, Indonesia</t>
  </si>
  <si>
    <t>Mt St Helens, USA</t>
  </si>
  <si>
    <t>Classic shape, not erupting (ex Fuji)</t>
  </si>
  <si>
    <t>Eruption, underwater</t>
  </si>
  <si>
    <t>Energy, geothermal &amp; renewable</t>
  </si>
  <si>
    <t>Lava bomb</t>
  </si>
  <si>
    <t>Scoria cone</t>
  </si>
  <si>
    <t>Seafloor smoker</t>
  </si>
  <si>
    <t>Smoking volcano</t>
  </si>
  <si>
    <t>Volcanic plug, flat top</t>
  </si>
  <si>
    <t>Volcanic plug, tall</t>
  </si>
  <si>
    <t>Gemstones &amp; jewellery</t>
  </si>
  <si>
    <t>Farming &amp; food</t>
  </si>
  <si>
    <t>Boats, sailing ship</t>
  </si>
  <si>
    <t>Boats, small &amp; mid</t>
  </si>
  <si>
    <t>Flowers &amp; plants</t>
  </si>
  <si>
    <t>Temples, Borobudur</t>
  </si>
  <si>
    <t>Temples, ex Borobudur</t>
  </si>
  <si>
    <t>Boats, large ship</t>
  </si>
  <si>
    <t>Boats, traditional canoe</t>
  </si>
  <si>
    <t>Temples, Machu Picchu</t>
  </si>
  <si>
    <t>Philately (stamps)</t>
  </si>
  <si>
    <t>Cable car</t>
  </si>
  <si>
    <t>Buildings &amp; monuments</t>
  </si>
  <si>
    <t>Animals, birds</t>
  </si>
  <si>
    <t>Animals, insects</t>
  </si>
  <si>
    <t>Animals, 4-legged</t>
  </si>
  <si>
    <t>Celestial objects</t>
  </si>
  <si>
    <t>Animals, dinosaurs</t>
  </si>
  <si>
    <t>Animals, aquatic</t>
  </si>
  <si>
    <t>Cars &amp; trucks</t>
  </si>
  <si>
    <t>Atolls on submerged volcano</t>
  </si>
  <si>
    <t>Bicycles &amp; motorbikes</t>
  </si>
  <si>
    <t>Sports, ex Olympics</t>
  </si>
  <si>
    <t>Geysers, mudpools, hotsprings</t>
  </si>
  <si>
    <t>Lakes &amp; rivers</t>
  </si>
  <si>
    <t>Stamps &amp; coins on stamps</t>
  </si>
  <si>
    <t>Best of best</t>
  </si>
  <si>
    <t>Superstars</t>
  </si>
  <si>
    <t>Existing country</t>
  </si>
  <si>
    <t>SCARPANTO</t>
  </si>
  <si>
    <t>ANDORRA, FRENCH</t>
  </si>
  <si>
    <t>ANDORRA, SPANISH</t>
  </si>
  <si>
    <t>BAHRAIN</t>
  </si>
  <si>
    <t>BURKINA FASO</t>
  </si>
  <si>
    <t>EGYPT</t>
  </si>
  <si>
    <t>ERITREA</t>
  </si>
  <si>
    <t>ESTONIA</t>
  </si>
  <si>
    <t>FINLAND</t>
  </si>
  <si>
    <t>LATVIA</t>
  </si>
  <si>
    <t>LEBANON</t>
  </si>
  <si>
    <t>LITHUANIA</t>
  </si>
  <si>
    <t>MALAYSIA</t>
  </si>
  <si>
    <t>MALTA</t>
  </si>
  <si>
    <t>MOLDOVA</t>
  </si>
  <si>
    <t>MONTENEGRO</t>
  </si>
  <si>
    <t>NETHERLANDS</t>
  </si>
  <si>
    <t>NIGERIA</t>
  </si>
  <si>
    <t>SERBIA</t>
  </si>
  <si>
    <t>SERBIAN REPUBLIC BOS &amp; HER</t>
  </si>
  <si>
    <t>SOUTH SUDAN</t>
  </si>
  <si>
    <t>SUDAN</t>
  </si>
  <si>
    <t>SURINAME</t>
  </si>
  <si>
    <t>SWAZILAND</t>
  </si>
  <si>
    <t>SYRIA</t>
  </si>
  <si>
    <t>TIMOR LESTE</t>
  </si>
  <si>
    <t>TUNISIA</t>
  </si>
  <si>
    <t>TURKMENISTAN</t>
  </si>
  <si>
    <t>UNITED ARAB EMIRATES</t>
  </si>
  <si>
    <t>AGION ORAS ATHOS</t>
  </si>
  <si>
    <t>ALDERNEY</t>
  </si>
  <si>
    <t>GUERNSEY</t>
  </si>
  <si>
    <t>JOHORE</t>
  </si>
  <si>
    <t>KEDAH</t>
  </si>
  <si>
    <t>KELANTAN</t>
  </si>
  <si>
    <t>MACAU</t>
  </si>
  <si>
    <t>MALACCA/MELAKA</t>
  </si>
  <si>
    <t>NEGERI SEMBILAN</t>
  </si>
  <si>
    <t>PAHANG</t>
  </si>
  <si>
    <t>PALESTINE</t>
  </si>
  <si>
    <t>PENANG/PULAU PINANG</t>
  </si>
  <si>
    <t>PERAK</t>
  </si>
  <si>
    <t>PERLIS</t>
  </si>
  <si>
    <t>SABAH</t>
  </si>
  <si>
    <t>SARAWAK</t>
  </si>
  <si>
    <t>SELANGOR</t>
  </si>
  <si>
    <t>SOVEREIGN ORDER OF MALTA</t>
  </si>
  <si>
    <t>ST PIERRE ET MIQUELON</t>
  </si>
  <si>
    <t>SWEDEN</t>
  </si>
  <si>
    <t>TRENGGANU</t>
  </si>
  <si>
    <t>WILAYAH PERSEKUTUAN</t>
  </si>
  <si>
    <t>YOUNG ISLAND</t>
  </si>
  <si>
    <t>ACHTYRKA</t>
  </si>
  <si>
    <t>AEGEAN ISLANDS</t>
  </si>
  <si>
    <t>AGUERA, LA</t>
  </si>
  <si>
    <t>ALAOUITES</t>
  </si>
  <si>
    <t>ALEXANDRETTA</t>
  </si>
  <si>
    <t>ALLENSTEIN</t>
  </si>
  <si>
    <t>ALLIED MILITARY GOVT ITALY</t>
  </si>
  <si>
    <t>ALWAR</t>
  </si>
  <si>
    <t>AMOY</t>
  </si>
  <si>
    <t>AMUR PROVINCE</t>
  </si>
  <si>
    <t>ANGRA</t>
  </si>
  <si>
    <t>ANJOUAN</t>
  </si>
  <si>
    <t>ANNAM AND TONKIN</t>
  </si>
  <si>
    <t>ANTEQUERA</t>
  </si>
  <si>
    <t>ANTIOQUIA</t>
  </si>
  <si>
    <t>APOLDA</t>
  </si>
  <si>
    <t>ARAD</t>
  </si>
  <si>
    <t>ARAGON</t>
  </si>
  <si>
    <t>ARBE/RAB</t>
  </si>
  <si>
    <t>ARGYROKASTRON/GJIROKASTER</t>
  </si>
  <si>
    <t>ARMAVIR</t>
  </si>
  <si>
    <t>ASHGABAT</t>
  </si>
  <si>
    <t>AUNUS</t>
  </si>
  <si>
    <t>AUSTRIAN POST CRETE</t>
  </si>
  <si>
    <t>AUSTRIAN POST TURKISH EMPIRE</t>
  </si>
  <si>
    <t>AUSTRO HUNGARIAN MILITARY POST</t>
  </si>
  <si>
    <t>AVILA</t>
  </si>
  <si>
    <t>BAD GOTTLEUBA</t>
  </si>
  <si>
    <t>BADEN</t>
  </si>
  <si>
    <t>BAHAWALPUR</t>
  </si>
  <si>
    <t>BAMRA</t>
  </si>
  <si>
    <t>BANAT BACSKA</t>
  </si>
  <si>
    <t>BANJA LUKA</t>
  </si>
  <si>
    <t>BARANYA</t>
  </si>
  <si>
    <t>BARNAUL</t>
  </si>
  <si>
    <t>BARWANI</t>
  </si>
  <si>
    <t>BASE ATLANTICA</t>
  </si>
  <si>
    <t>BASEL</t>
  </si>
  <si>
    <t>BASUTOLAND</t>
  </si>
  <si>
    <t>BATRAKI</t>
  </si>
  <si>
    <t>BATUM</t>
  </si>
  <si>
    <t>BAVARIA</t>
  </si>
  <si>
    <t>BECHUANALAND PROTECTORATE</t>
  </si>
  <si>
    <t>BERAT</t>
  </si>
  <si>
    <t>BERGEDORF</t>
  </si>
  <si>
    <t>BERLIN</t>
  </si>
  <si>
    <t>BHOPAL</t>
  </si>
  <si>
    <t>BIAFRA</t>
  </si>
  <si>
    <t>BOLIVAR</t>
  </si>
  <si>
    <t>BOPHUTHATSWANA</t>
  </si>
  <si>
    <t>BOYACA</t>
  </si>
  <si>
    <t>BRAUNSCHWEIG</t>
  </si>
  <si>
    <t>BRAZIL ZEPPELIN FLIGHTS</t>
  </si>
  <si>
    <t>BREMEN</t>
  </si>
  <si>
    <t>BRITISH AMERICAN ZONE</t>
  </si>
  <si>
    <t>BRITISH ARMY POST EGYPT</t>
  </si>
  <si>
    <t>BRITISH BECHUANALAND</t>
  </si>
  <si>
    <t>BRITISH CANADA</t>
  </si>
  <si>
    <t>BRITISH CENTRAL AFRICA</t>
  </si>
  <si>
    <t>BRITISH COLUMBIA/VANCOUVER ISLAND</t>
  </si>
  <si>
    <t>BRITISH EAST AFRICA</t>
  </si>
  <si>
    <t>BRITISH EAST AFRICA FORCES</t>
  </si>
  <si>
    <t>BRITISH GUIANA</t>
  </si>
  <si>
    <t>BRITISH HONDURAS</t>
  </si>
  <si>
    <t>BRITISH MIDDLE EAST FORCES</t>
  </si>
  <si>
    <t>BRITISH NEVIS</t>
  </si>
  <si>
    <t>BRITISH NEW GUINEA</t>
  </si>
  <si>
    <t>BRITISH OCCUPATION BAGHDAD</t>
  </si>
  <si>
    <t>BRITISH OCCUPATION MOSUL</t>
  </si>
  <si>
    <t>BRITISH PALESTINE</t>
  </si>
  <si>
    <t>BRITISH POST CHINA</t>
  </si>
  <si>
    <t>BRITISH POST FRENCH MOROCCO</t>
  </si>
  <si>
    <t>BRITISH POST MADAGASCAR</t>
  </si>
  <si>
    <t>BRITISH POST MOROCCO</t>
  </si>
  <si>
    <t>BRITISH POST SPANISH MOROCCO</t>
  </si>
  <si>
    <t>BRITISH POST TURKISH EMPIRE</t>
  </si>
  <si>
    <t>BRITISH SOUTH AFRICA COMPANY</t>
  </si>
  <si>
    <t>BRITISH STRAITS SETTLEMENTS</t>
  </si>
  <si>
    <t>BRITISH TANGIER</t>
  </si>
  <si>
    <t>BUENOS AIRES</t>
  </si>
  <si>
    <t>BULGARIAN OCCUPATION IN ROMANIA</t>
  </si>
  <si>
    <t>BURDUKOVA</t>
  </si>
  <si>
    <t>CALIMNO</t>
  </si>
  <si>
    <t>CAMEROON EXPEDITIONARY FORCE</t>
  </si>
  <si>
    <t>CAMEROONS U.K.T.T.</t>
  </si>
  <si>
    <t>CAMPIONE</t>
  </si>
  <si>
    <t>CANAL ZONE, PANAMA</t>
  </si>
  <si>
    <t>CAPE JUBY</t>
  </si>
  <si>
    <t>CAPE OF GOOD HOPE</t>
  </si>
  <si>
    <t>CARLIST GOVERNMENT</t>
  </si>
  <si>
    <t>CARNARO ISLAND</t>
  </si>
  <si>
    <t>CARUPANO</t>
  </si>
  <si>
    <t>CASO</t>
  </si>
  <si>
    <t>CASTELROSSO</t>
  </si>
  <si>
    <t>CENTRAL ALBANIA</t>
  </si>
  <si>
    <t>CENTRAL CHINA</t>
  </si>
  <si>
    <t>CENTRAL LITHUANIA</t>
  </si>
  <si>
    <t>CEYLON</t>
  </si>
  <si>
    <t>CHAMBA</t>
  </si>
  <si>
    <t>CHEFOO</t>
  </si>
  <si>
    <t>CHELJABINSK</t>
  </si>
  <si>
    <t>CHILEAN OCCUPATION OF PERU</t>
  </si>
  <si>
    <t>CHIMARRA</t>
  </si>
  <si>
    <t>CHINA EXPEDITIONARY FORCES</t>
  </si>
  <si>
    <t>CHINA, EMPIRE</t>
  </si>
  <si>
    <t>CHINESE OFFICES IN TIBET</t>
  </si>
  <si>
    <t>CHINKIANG</t>
  </si>
  <si>
    <t>CHIOS</t>
  </si>
  <si>
    <t>CHUNGKING</t>
  </si>
  <si>
    <t>CILICIA</t>
  </si>
  <si>
    <t>CISKEI</t>
  </si>
  <si>
    <t>COCHIN CHINA</t>
  </si>
  <si>
    <t>CORDOBA</t>
  </si>
  <si>
    <t>CORRIENTES</t>
  </si>
  <si>
    <t>COS</t>
  </si>
  <si>
    <t>CRETE</t>
  </si>
  <si>
    <t>CROATIAN POST EAST MOSTAR</t>
  </si>
  <si>
    <t>CROATIAN POST MOSTAR</t>
  </si>
  <si>
    <t>CUCUTA</t>
  </si>
  <si>
    <t>CUNDINAMARCA</t>
  </si>
  <si>
    <t>CYRENAICA</t>
  </si>
  <si>
    <t>DALMATIA/SIBENIK</t>
  </si>
  <si>
    <t>DANILOV</t>
  </si>
  <si>
    <t>DANISH WEST INDIES</t>
  </si>
  <si>
    <t>DANZIG</t>
  </si>
  <si>
    <t>DEBRECEN</t>
  </si>
  <si>
    <t>DEDEAGATCH</t>
  </si>
  <si>
    <t>DENIKIN ARMY</t>
  </si>
  <si>
    <t>DIBER</t>
  </si>
  <si>
    <t>DIEGO SUAREZ</t>
  </si>
  <si>
    <t>DOBELN</t>
  </si>
  <si>
    <t>DOBRUDJA</t>
  </si>
  <si>
    <t>DODECANESE</t>
  </si>
  <si>
    <t>DON COSSACK GOVERNMENT</t>
  </si>
  <si>
    <t>DUBAI</t>
  </si>
  <si>
    <t>EAST AFRICA AND UGANDA PROTECTORATES</t>
  </si>
  <si>
    <t>EAST CHINA</t>
  </si>
  <si>
    <t>EASTERN RUMELIA</t>
  </si>
  <si>
    <t>EASTERN SILESIA</t>
  </si>
  <si>
    <t>EGYPTIAN EXPEDITIONARY FORCE</t>
  </si>
  <si>
    <t>EGYPTIAN OCCUPATION PALESTINE</t>
  </si>
  <si>
    <t>ELOBEY, ANNOBON AND CORISCO</t>
  </si>
  <si>
    <t>EMPEROR BAO DAI PERIOD</t>
  </si>
  <si>
    <t>EPIRUS</t>
  </si>
  <si>
    <t>FAR EASTERN REPUBLIC</t>
  </si>
  <si>
    <t>FEDERATED MALAY STATES</t>
  </si>
  <si>
    <t>FEDERATION OF SOUTH ARABIA</t>
  </si>
  <si>
    <t>FEZZAN</t>
  </si>
  <si>
    <t>FINSTERWALDE</t>
  </si>
  <si>
    <t>FIUME</t>
  </si>
  <si>
    <t>FOOCHOW</t>
  </si>
  <si>
    <t>FORMOSA</t>
  </si>
  <si>
    <t>FRENCH BADEN</t>
  </si>
  <si>
    <t>FRENCH BENIN</t>
  </si>
  <si>
    <t>FRENCH COLONIES, GENERAL ISSUES</t>
  </si>
  <si>
    <t>FRENCH COMMITTEE OF NATIONAL LIBERATION</t>
  </si>
  <si>
    <t>FRENCH CONGO</t>
  </si>
  <si>
    <t>FRENCH EQUATORIAL AFRICA</t>
  </si>
  <si>
    <t>FRENCH GUINEA</t>
  </si>
  <si>
    <t>FRENCH GUYANE</t>
  </si>
  <si>
    <t>FRENCH INDIA</t>
  </si>
  <si>
    <t>FRENCH POST ALEXANDRIA</t>
  </si>
  <si>
    <t>FRENCH POST CHINA</t>
  </si>
  <si>
    <t>FRENCH POST MOROCCO</t>
  </si>
  <si>
    <t>FRENCH POST PORT LAGOS</t>
  </si>
  <si>
    <t>FRENCH POST PORT SAID</t>
  </si>
  <si>
    <t>FRENCH POST TURKISH EMPIRE</t>
  </si>
  <si>
    <t>FRENCH RHEINLAND PFALZ</t>
  </si>
  <si>
    <t>FRENCH SOMALI COAST</t>
  </si>
  <si>
    <t>FRENCH SUDAN</t>
  </si>
  <si>
    <t>FRENCH TANGIER</t>
  </si>
  <si>
    <t>FRENCH WEST AFRICA</t>
  </si>
  <si>
    <t>FRENCH WURTTEMBERG</t>
  </si>
  <si>
    <t>FRENCH ZONE</t>
  </si>
  <si>
    <t>FUKIEN</t>
  </si>
  <si>
    <t>FUNAFUTI</t>
  </si>
  <si>
    <t>FUNCHAL</t>
  </si>
  <si>
    <t>GENERAL GOVERNMENT</t>
  </si>
  <si>
    <t>GENEVA</t>
  </si>
  <si>
    <t>GERMAN CAMEROON</t>
  </si>
  <si>
    <t>GERMAN CAROLINE ISLANDS</t>
  </si>
  <si>
    <t>GERMAN EAST AFRICA</t>
  </si>
  <si>
    <t>GERMAN EASTERN FRONT WW1</t>
  </si>
  <si>
    <t>GERMAN KIAUTSCHOU</t>
  </si>
  <si>
    <t>GERMAN MARIANA ISLANDS</t>
  </si>
  <si>
    <t>GERMAN MARSHALL ISLANDS</t>
  </si>
  <si>
    <t>GERMAN NEW GUINEA</t>
  </si>
  <si>
    <t>GERMAN POST CHINA</t>
  </si>
  <si>
    <t>GERMAN POST MOROCCO</t>
  </si>
  <si>
    <t>GERMAN POST TURKISH EMPIRE</t>
  </si>
  <si>
    <t>GERMAN SAMOA</t>
  </si>
  <si>
    <t>GERMAN SOUTH WEST AFRICA</t>
  </si>
  <si>
    <t>GERMAN TOGO</t>
  </si>
  <si>
    <t>GERMAN WESTERN FRONT WW1</t>
  </si>
  <si>
    <t>GERMAN WW1 OCCUPATION IN BELGIUM</t>
  </si>
  <si>
    <t>GERMAN WW1 OCCUPATION IN POLAND</t>
  </si>
  <si>
    <t>GERMAN WW1 OCCUPATION IN ROMANIA</t>
  </si>
  <si>
    <t>GERMAN WW2 OCCUPATION IN ALBANIA</t>
  </si>
  <si>
    <t>GERMAN WW2 OCCUPATION IN ALSACE</t>
  </si>
  <si>
    <t>GERMAN WW2 OCCUPATION IN ESTONIA</t>
  </si>
  <si>
    <t>GERMAN WW2 OCCUPATION IN FRANCE</t>
  </si>
  <si>
    <t>GERMAN WW2 OCCUPATION IN GUERNSEY</t>
  </si>
  <si>
    <t>GERMAN WW2 OCCUPATION IN JERSEY</t>
  </si>
  <si>
    <t>GERMAN WW2 OCCUPATION IN KOTOR</t>
  </si>
  <si>
    <t>GERMAN WW2 OCCUPATION IN KURLAND</t>
  </si>
  <si>
    <t>GERMAN WW2 OCCUPATION IN LAIBACH</t>
  </si>
  <si>
    <t>GERMAN WW2 OCCUPATION IN LATVIA</t>
  </si>
  <si>
    <t>GERMAN WW2 OCCUPATION IN LITHUANIA</t>
  </si>
  <si>
    <t>GERMAN WW2 OCCUPATION IN LJADY</t>
  </si>
  <si>
    <t>GERMAN WW2 OCCUPATION IN LOTHRINGEN</t>
  </si>
  <si>
    <t>GERMAN WW2 OCCUPATION IN LUXEMBOURG</t>
  </si>
  <si>
    <t>GERMAN WW2 OCCUPATION IN MACEDONIA</t>
  </si>
  <si>
    <t>GERMAN WW2 OCCUPATION IN MONTENEGRO</t>
  </si>
  <si>
    <t>GERMAN WW2 OCCUPATION IN OSTLAND</t>
  </si>
  <si>
    <t>GERMAN WW2 OCCUPATION IN RUSSIA</t>
  </si>
  <si>
    <t>GERMAN WW2 OCCUPATION IN SERBIA</t>
  </si>
  <si>
    <t>GERMAN WW2 OCCUPATION IN UKRAINE</t>
  </si>
  <si>
    <t>GERMAN WW2 OCCUPATION IN ZARA</t>
  </si>
  <si>
    <t>GHADAMES</t>
  </si>
  <si>
    <t>GLAUCHAU</t>
  </si>
  <si>
    <t>GOLD COAST</t>
  </si>
  <si>
    <t>GORLITZ</t>
  </si>
  <si>
    <t>GRAHAM LAND</t>
  </si>
  <si>
    <t>GRAND COMORE</t>
  </si>
  <si>
    <t>GREEK OCCUPATION IN TURKEY</t>
  </si>
  <si>
    <t>GRIQUALAND WEST</t>
  </si>
  <si>
    <t>GRODNO</t>
  </si>
  <si>
    <t>GROSSRASCHEN</t>
  </si>
  <si>
    <t>GUAM</t>
  </si>
  <si>
    <t>GUANACASTE</t>
  </si>
  <si>
    <t>GUAYANA</t>
  </si>
  <si>
    <t>GWALIOR</t>
  </si>
  <si>
    <t>HADHRAMAUT, KATHIRI STATE IN</t>
  </si>
  <si>
    <t>HAMBURG</t>
  </si>
  <si>
    <t>HANKOW</t>
  </si>
  <si>
    <t>HANNOVER</t>
  </si>
  <si>
    <t>HATAY</t>
  </si>
  <si>
    <t>HEJAZ</t>
  </si>
  <si>
    <t>HELGOLAND</t>
  </si>
  <si>
    <t>HO CHI MINH PERIOD</t>
  </si>
  <si>
    <t>HOLZHAUSEN</t>
  </si>
  <si>
    <t>HORTA</t>
  </si>
  <si>
    <t>HUNAN</t>
  </si>
  <si>
    <t>HUPEH</t>
  </si>
  <si>
    <t>ICARIA</t>
  </si>
  <si>
    <t>ICHANG</t>
  </si>
  <si>
    <t>IFNI</t>
  </si>
  <si>
    <t>ILE ROUAD</t>
  </si>
  <si>
    <t>INDIAN EXPEDITIONARY FORCES</t>
  </si>
  <si>
    <t>INDIAN POLICE FORCES IN CAMBODIA</t>
  </si>
  <si>
    <t>INDIAN POLICE FORCES IN CONGO</t>
  </si>
  <si>
    <t>INDIAN POLICE FORCES IN GAZA</t>
  </si>
  <si>
    <t>INDIAN POLICE FORCES IN KOREA</t>
  </si>
  <si>
    <t>INDIAN POLICE FORCES IN LAOS</t>
  </si>
  <si>
    <t>INDIAN POLICE FORCES IN LAOS AND VIETNAM</t>
  </si>
  <si>
    <t>INDIAN POLICE FORCES IN VIETNAM</t>
  </si>
  <si>
    <t>INDOCHINESE POST CANTON</t>
  </si>
  <si>
    <t>INDOCHINESE POST CHINA</t>
  </si>
  <si>
    <t>INDOCHINESE POST HOI HAO</t>
  </si>
  <si>
    <t>INDOCHINESE POST KOUANG/TCHEOU WAN</t>
  </si>
  <si>
    <t>INDOCHINESE POST MONGTZE</t>
  </si>
  <si>
    <t>INDOCHINESE POST PACKHOI</t>
  </si>
  <si>
    <t>INDOCHINESE POST TCHONGKING</t>
  </si>
  <si>
    <t>INDOCHINESE POST YUNNANSEN</t>
  </si>
  <si>
    <t>INHAMBANE</t>
  </si>
  <si>
    <t>ININI</t>
  </si>
  <si>
    <t>ISTRIA SLOVENE COAST</t>
  </si>
  <si>
    <t>ITALIAN CIRENAICA</t>
  </si>
  <si>
    <t>ITALIAN ERITREA</t>
  </si>
  <si>
    <t>ITALIAN ETHIOPIA</t>
  </si>
  <si>
    <t>ITALIAN LIBYA</t>
  </si>
  <si>
    <t>ITALIAN OCCUPATION CEPHALONIA AND ITHACA</t>
  </si>
  <si>
    <t>ITALIAN OCCUPATION CORFU</t>
  </si>
  <si>
    <t>ITALIAN OCCUPATION IONIAN ISLANDS</t>
  </si>
  <si>
    <t>ITALIAN OCCUPATION LJUBLJANA</t>
  </si>
  <si>
    <t>ITALIAN OCCUPATION MONTENEGRO</t>
  </si>
  <si>
    <t>ITALIAN POST ABROAD, GENERAL ISSUES</t>
  </si>
  <si>
    <t>ITALIAN POST ALBANIA</t>
  </si>
  <si>
    <t>ITALIAN POST CHINA</t>
  </si>
  <si>
    <t>ITALIAN POST CRETE</t>
  </si>
  <si>
    <t>ITALIAN POST TURKISH EMPIRE</t>
  </si>
  <si>
    <t>ITALIAN SOMALILAND</t>
  </si>
  <si>
    <t>ITALIAN WW1 OCCUPATION GENERAL ISSUES</t>
  </si>
  <si>
    <t>ITALIAN WW1 OCCUPATION VENEZIA GIULIA</t>
  </si>
  <si>
    <t>JAPANESE AMINISTRATION OF TAIWAN</t>
  </si>
  <si>
    <t>JAPANESE OCCUPATION IN CENTRAL CHINA</t>
  </si>
  <si>
    <t>JAPANESE OCCUPATION IN HONAN</t>
  </si>
  <si>
    <t>JAPANESE OCCUPATION IN HOPEI</t>
  </si>
  <si>
    <t>JAPANESE OCCUPATION IN SOUTH CHINA</t>
  </si>
  <si>
    <t>JAPANESE POST CHINA</t>
  </si>
  <si>
    <t>JAPANESE POST KOREA</t>
  </si>
  <si>
    <t>JAPANESE WW2 OCCUPATION IN BRUNEI</t>
  </si>
  <si>
    <t>JAPANESE WW2 OCCUPATION IN HONG KONG</t>
  </si>
  <si>
    <t>JIND</t>
  </si>
  <si>
    <t>JOINT ALLIED OCCUPATION ZONE</t>
  </si>
  <si>
    <t>JORDANIAN OCCUPATION PALESTINE</t>
  </si>
  <si>
    <t>KARJALA</t>
  </si>
  <si>
    <t>KARKI</t>
  </si>
  <si>
    <t>KATANGA</t>
  </si>
  <si>
    <t>KENYA AND UGANDA</t>
  </si>
  <si>
    <t>KEWKIANG</t>
  </si>
  <si>
    <t>KHOR FAKKAN</t>
  </si>
  <si>
    <t>KIANGSI</t>
  </si>
  <si>
    <t>KIONGA</t>
  </si>
  <si>
    <t>KIRIN HEILUNGKIANG</t>
  </si>
  <si>
    <t>KOLSHAK ARMY</t>
  </si>
  <si>
    <t>KORCE</t>
  </si>
  <si>
    <t>KOREA</t>
  </si>
  <si>
    <t>KUBAN COSSACK GOVERNMENT</t>
  </si>
  <si>
    <t>KWANGSI</t>
  </si>
  <si>
    <t>LABUAN</t>
  </si>
  <si>
    <t>LAGOS</t>
  </si>
  <si>
    <t>LATAKIA</t>
  </si>
  <si>
    <t>LEMNOS</t>
  </si>
  <si>
    <t>LEROS</t>
  </si>
  <si>
    <t>LIPSO</t>
  </si>
  <si>
    <t>LOBAU</t>
  </si>
  <si>
    <t>LOMBARDY VENETIA</t>
  </si>
  <si>
    <t>LOURENCO MARQUES</t>
  </si>
  <si>
    <t>LUBBENAU</t>
  </si>
  <si>
    <t>LUBECK</t>
  </si>
  <si>
    <t>MAFEKING</t>
  </si>
  <si>
    <t>MAFIA</t>
  </si>
  <si>
    <t>MAHRA</t>
  </si>
  <si>
    <t>MAJUNGA</t>
  </si>
  <si>
    <t>MALAYA, FEDERATION</t>
  </si>
  <si>
    <t>MARIANA ISLANDS</t>
  </si>
  <si>
    <t>MARIENWERDER</t>
  </si>
  <si>
    <t>MARINO</t>
  </si>
  <si>
    <t>MARIUPOL</t>
  </si>
  <si>
    <t>MATURIN</t>
  </si>
  <si>
    <t>MECKLENBURG SCHWERIN</t>
  </si>
  <si>
    <t>MECKLENBURG STRELITZ</t>
  </si>
  <si>
    <t>MEISSEN</t>
  </si>
  <si>
    <t>MELILLA</t>
  </si>
  <si>
    <t>MEMEL</t>
  </si>
  <si>
    <t>MIDDLE CONGO</t>
  </si>
  <si>
    <t>MODENA</t>
  </si>
  <si>
    <t>MOHELI</t>
  </si>
  <si>
    <t>MOZAMBIQUE COMPANY</t>
  </si>
  <si>
    <t>MUSCAT</t>
  </si>
  <si>
    <t>MUSCAT AND OMAN</t>
  </si>
  <si>
    <t>MYTILENE</t>
  </si>
  <si>
    <t>N.W. PACIFIC ISLANDS</t>
  </si>
  <si>
    <t>NABHA</t>
  </si>
  <si>
    <t>NANKING</t>
  </si>
  <si>
    <t>NANUMAGA</t>
  </si>
  <si>
    <t>NANUMEA</t>
  </si>
  <si>
    <t>NAPLES</t>
  </si>
  <si>
    <t>NATAL</t>
  </si>
  <si>
    <t>NEJD</t>
  </si>
  <si>
    <t>NETZSCHKAU REICHENBACH</t>
  </si>
  <si>
    <t>NEW BRITAIN</t>
  </si>
  <si>
    <t>NEW BRUNSWICK - GREAT BRITAIN</t>
  </si>
  <si>
    <t>NEW REPUBLIC - SOUTH AFRICA</t>
  </si>
  <si>
    <t>NEWFOUNDLAND</t>
  </si>
  <si>
    <t>NIESKY</t>
  </si>
  <si>
    <t>NIGER COAST PROTECTORATE</t>
  </si>
  <si>
    <t>NIKOLAJEVSK</t>
  </si>
  <si>
    <t>NISIROS</t>
  </si>
  <si>
    <t>NIUTAO</t>
  </si>
  <si>
    <t>NORTH BORNEO</t>
  </si>
  <si>
    <t>NORTH CHINA</t>
  </si>
  <si>
    <t>NORTH EPIRUS</t>
  </si>
  <si>
    <t>NORTH GERMAN POSTAL DISTRICT</t>
  </si>
  <si>
    <t>NORTH INGERMANLAND</t>
  </si>
  <si>
    <t>NORTH KOREAN OCCUPATION SOUTH KOREA</t>
  </si>
  <si>
    <t>NORTH MOROCCO</t>
  </si>
  <si>
    <t>NORTH VIETNAM</t>
  </si>
  <si>
    <t>NORTHEAST</t>
  </si>
  <si>
    <t>NORTHEAST CHINA</t>
  </si>
  <si>
    <t>NORTHERN NIGERIA</t>
  </si>
  <si>
    <t>NORTHERN RHODESIA</t>
  </si>
  <si>
    <t>NORTHWEST CHINA</t>
  </si>
  <si>
    <t>NOSSI BE</t>
  </si>
  <si>
    <t>NOVA SCOTIA</t>
  </si>
  <si>
    <t>NUI</t>
  </si>
  <si>
    <t>NUKUFETAU</t>
  </si>
  <si>
    <t>NUKULAELAE</t>
  </si>
  <si>
    <t>NYASSA</t>
  </si>
  <si>
    <t>OBOCK</t>
  </si>
  <si>
    <t>OIL RIVERS PROTECTORATE</t>
  </si>
  <si>
    <t>OLDENBURG</t>
  </si>
  <si>
    <t>OLTRE GIUBA</t>
  </si>
  <si>
    <t>OPD BERLIN</t>
  </si>
  <si>
    <t>OPD DRESDEN</t>
  </si>
  <si>
    <t>OPD ERFURT</t>
  </si>
  <si>
    <t>OPD HALLE</t>
  </si>
  <si>
    <t>OPD LEIPZIG</t>
  </si>
  <si>
    <t>OPD SCHWERIN</t>
  </si>
  <si>
    <t>ORANGE FREE STATE</t>
  </si>
  <si>
    <t>ORANGE RIVER COLONY</t>
  </si>
  <si>
    <t>PALM ISLAND</t>
  </si>
  <si>
    <t>PAPAL STATE</t>
  </si>
  <si>
    <t>PAPUA</t>
  </si>
  <si>
    <t>PARMA</t>
  </si>
  <si>
    <t>PATIALA</t>
  </si>
  <si>
    <t>PATMOS</t>
  </si>
  <si>
    <t>PISCOPI</t>
  </si>
  <si>
    <t>PLAUEN</t>
  </si>
  <si>
    <t>PONTA DELGADA</t>
  </si>
  <si>
    <t>PORT ARTHUR AND DAIREN</t>
  </si>
  <si>
    <t>PORT GDANSK</t>
  </si>
  <si>
    <t>PORTUGUESE AFRICA</t>
  </si>
  <si>
    <t>PORTUGUESE CONGO</t>
  </si>
  <si>
    <t>PORTUGUESE GUINEA</t>
  </si>
  <si>
    <t>PORTUGUESE INDIA</t>
  </si>
  <si>
    <t>PREUSSN</t>
  </si>
  <si>
    <t>PRINCE EDWARD ISLAND</t>
  </si>
  <si>
    <t>QUELIMANE</t>
  </si>
  <si>
    <t>RIO DE ORO</t>
  </si>
  <si>
    <t>RIO MUNI</t>
  </si>
  <si>
    <t>RODI</t>
  </si>
  <si>
    <t>ROMAGNA</t>
  </si>
  <si>
    <t>ROMANIAN POST KONSTANTINOPEL</t>
  </si>
  <si>
    <t>ROMANIAN POST TURKISH EMPIRE</t>
  </si>
  <si>
    <t>RUANDA-URUNDI</t>
  </si>
  <si>
    <t>RUSSIAN ARMY OF THE NORTH</t>
  </si>
  <si>
    <t>RUSSIAN ARMY OF THE NORTHWEST</t>
  </si>
  <si>
    <t>RUSSIAN ARMY OF THE WEST</t>
  </si>
  <si>
    <t>RUSSIAN POST CHINA</t>
  </si>
  <si>
    <t>RUSSIAN ZONE</t>
  </si>
  <si>
    <t>SAAR</t>
  </si>
  <si>
    <t>SAARGEBIET</t>
  </si>
  <si>
    <t>SAARLAND</t>
  </si>
  <si>
    <t>SACHSEN</t>
  </si>
  <si>
    <t>SAMOS</t>
  </si>
  <si>
    <t>SANTANDER</t>
  </si>
  <si>
    <t>SARDINIA</t>
  </si>
  <si>
    <t>SAXONY</t>
  </si>
  <si>
    <t>SCHLESWIG HOLSTEIN</t>
  </si>
  <si>
    <t>SCHWARZENBERG</t>
  </si>
  <si>
    <t>SENEGAMBIER AND NIGER</t>
  </si>
  <si>
    <t>SERBIAN KRAJINA</t>
  </si>
  <si>
    <t>SEVASTOPOL</t>
  </si>
  <si>
    <t>SHANGHAI</t>
  </si>
  <si>
    <t>SHENSI</t>
  </si>
  <si>
    <t>SHKODRA</t>
  </si>
  <si>
    <t>SICILY</t>
  </si>
  <si>
    <t>SIMI</t>
  </si>
  <si>
    <t>SINKIANG</t>
  </si>
  <si>
    <t>SLESVIG</t>
  </si>
  <si>
    <t>SOMALILAND PROTECTORATE</t>
  </si>
  <si>
    <t>SOPRON</t>
  </si>
  <si>
    <t>SOUTH AFRICAN REPUBLIC</t>
  </si>
  <si>
    <t>SOUTH BULGARIA</t>
  </si>
  <si>
    <t>SOUTH CHINA</t>
  </si>
  <si>
    <t>SOUTH KASAI</t>
  </si>
  <si>
    <t>SOUTH ORKNEYS</t>
  </si>
  <si>
    <t>SOUTH SHETLANDS</t>
  </si>
  <si>
    <t>SOUTH VIETNAM</t>
  </si>
  <si>
    <t>SOUTHERN NIGERIA</t>
  </si>
  <si>
    <t>SOUTHWEST CHINA</t>
  </si>
  <si>
    <t>SPANISH CUBA</t>
  </si>
  <si>
    <t>SPANISH MOROCCO</t>
  </si>
  <si>
    <t>SPANISH SAHARA</t>
  </si>
  <si>
    <t>SPANISH TANGIER</t>
  </si>
  <si>
    <t>SPANISH WEST AFRICA</t>
  </si>
  <si>
    <t>SPANISH WEST INDIES</t>
  </si>
  <si>
    <t>SPREMBERG</t>
  </si>
  <si>
    <t>ST CHRISTOPHER</t>
  </si>
  <si>
    <t>STAMPALIA</t>
  </si>
  <si>
    <t>STE. MARIE DE MADAGASCAR</t>
  </si>
  <si>
    <t>STELLALAND</t>
  </si>
  <si>
    <t>STRAITS SETTLEMENTS</t>
  </si>
  <si>
    <t>SUEZ CANAL</t>
  </si>
  <si>
    <t>SUNGEI UJONG</t>
  </si>
  <si>
    <t>SZECHWAN</t>
  </si>
  <si>
    <t>SZEGED</t>
  </si>
  <si>
    <t>TAHITI</t>
  </si>
  <si>
    <t>TALCA</t>
  </si>
  <si>
    <t>TAMMERFORS</t>
  </si>
  <si>
    <t>TANNU TOUVA</t>
  </si>
  <si>
    <t>TEMESVAR</t>
  </si>
  <si>
    <t>TETE</t>
  </si>
  <si>
    <t>TETUAN</t>
  </si>
  <si>
    <t>THRACE - ALLIED OCCUPATION</t>
  </si>
  <si>
    <t>THRACE - GREEK OCCUPATION</t>
  </si>
  <si>
    <t>THRACE, WEST</t>
  </si>
  <si>
    <t>THURINGEN</t>
  </si>
  <si>
    <t>THURN AND TAXIS</t>
  </si>
  <si>
    <t>TIBET</t>
  </si>
  <si>
    <t>TIBET&lt; CHINESE POST</t>
  </si>
  <si>
    <t>TIFLIS</t>
  </si>
  <si>
    <t>TIMOR</t>
  </si>
  <si>
    <t>TOBAGO CAYS</t>
  </si>
  <si>
    <t>TOLIMA</t>
  </si>
  <si>
    <t>TRANSBAIKAL PROVINCE</t>
  </si>
  <si>
    <t>TRANSKEI</t>
  </si>
  <si>
    <t>TRANSVAAL</t>
  </si>
  <si>
    <t>TRIESTE A.M.G.V.G.</t>
  </si>
  <si>
    <t>TRIESTE ZONE B</t>
  </si>
  <si>
    <t>TRIPOLITANIA</t>
  </si>
  <si>
    <t>TRUCIAL STATES</t>
  </si>
  <si>
    <t>TSING HAI</t>
  </si>
  <si>
    <t>TUSCANY</t>
  </si>
  <si>
    <t>UBANGI SHARI</t>
  </si>
  <si>
    <t>UKTT</t>
  </si>
  <si>
    <t>UNION ISLAND</t>
  </si>
  <si>
    <t>UNITED ARAB REPUBLIC</t>
  </si>
  <si>
    <t>UNITED ARAB REPUBLIC OCCUPATION OF PALESTINE</t>
  </si>
  <si>
    <t>UNITED ARAB REPUBLIC SYRIA</t>
  </si>
  <si>
    <t>UPPER SENEGAL AND NIGER</t>
  </si>
  <si>
    <t>UPPER SILESIA</t>
  </si>
  <si>
    <t>UPPER YAFA</t>
  </si>
  <si>
    <t>US CUBA</t>
  </si>
  <si>
    <t>US POST CHINA</t>
  </si>
  <si>
    <t>VAITUPU</t>
  </si>
  <si>
    <t>VEGLIA/KRK</t>
  </si>
  <si>
    <t>VENDA</t>
  </si>
  <si>
    <t>VIETCONG</t>
  </si>
  <si>
    <t>VLORA</t>
  </si>
  <si>
    <t>WATLAM</t>
  </si>
  <si>
    <t>WESTERN HUNGARY/LAJTABANAT</t>
  </si>
  <si>
    <t>WESTERN UKRAINE</t>
  </si>
  <si>
    <t>WRANGEL ARMY</t>
  </si>
  <si>
    <t>WUHU</t>
  </si>
  <si>
    <t>WURTTEMBERG</t>
  </si>
  <si>
    <t>YEMEN, SOUTH</t>
  </si>
  <si>
    <t>YUGOSLAVIA, SENTA</t>
  </si>
  <si>
    <t>YUNNAN</t>
  </si>
  <si>
    <t>ZAMBEZIA</t>
  </si>
  <si>
    <t>ZANZIBAR</t>
  </si>
  <si>
    <t>ZIL ELOIGNE SESEL</t>
  </si>
  <si>
    <t>ZIL ELWAGNE SESEL</t>
  </si>
  <si>
    <t>ZIL ELWANNYEN SESEL</t>
  </si>
  <si>
    <t>ZULULAND</t>
  </si>
  <si>
    <t>ZURICH</t>
  </si>
  <si>
    <t>GREAT BRITAIN REG DEFIN ENGLAND</t>
  </si>
  <si>
    <t>GREAT BRITAIN REG DEFIN GUERNSEY</t>
  </si>
  <si>
    <t>GREAT BRITAIN REG DEFIN ISLE OF MAN</t>
  </si>
  <si>
    <t>GREAT BRITAIN REG DEFIN JERSEY</t>
  </si>
  <si>
    <t>GREAT BRITAIN REG DEFIN WALES</t>
  </si>
  <si>
    <t>BELGIAN OCC OF GERMAN EAST AFRICA</t>
  </si>
  <si>
    <t>BRITISH MILITARY ADMIN OF ERITREA</t>
  </si>
  <si>
    <t>BRITISH MILITARY ADMIN OF MALAYA</t>
  </si>
  <si>
    <t>BRITISH MILITARY ADMIN OF SOMALIA</t>
  </si>
  <si>
    <t>BRITISH MILITARY ADMIN OF TRIPOLITANIA</t>
  </si>
  <si>
    <t>EXISTING COUNTRY</t>
  </si>
  <si>
    <t>Country now</t>
  </si>
  <si>
    <t>Region</t>
  </si>
  <si>
    <t>Total stamps</t>
  </si>
  <si>
    <t>Year checked</t>
  </si>
  <si>
    <t>EXISTING REGION/STATE</t>
  </si>
  <si>
    <t>NO LONGER ISSUING</t>
  </si>
  <si>
    <t>Last issued</t>
  </si>
  <si>
    <t>4015-</t>
  </si>
  <si>
    <t>FDC $1.10 x4</t>
  </si>
  <si>
    <t>Australia's Volcanic Past</t>
  </si>
  <si>
    <t>Table Cape</t>
  </si>
  <si>
    <t>Mt Warning</t>
  </si>
  <si>
    <t>Mt Elephant</t>
  </si>
  <si>
    <t>Stamp on Letter</t>
  </si>
  <si>
    <t>Volcano postmark</t>
  </si>
  <si>
    <t>None. Postcard</t>
  </si>
  <si>
    <t>Stratigraphic fault</t>
  </si>
  <si>
    <t>461-464</t>
  </si>
  <si>
    <t>296-298</t>
  </si>
  <si>
    <t>s/s 20p</t>
  </si>
  <si>
    <t>3603-3604</t>
  </si>
  <si>
    <t>Coins of the First Currency</t>
  </si>
  <si>
    <t>FDC 90f</t>
  </si>
  <si>
    <t>Not recorded</t>
  </si>
  <si>
    <t>Japanese volcanoes</t>
  </si>
  <si>
    <t>Bandai, Zao, Asama</t>
  </si>
  <si>
    <t>s/s 1000cfca x3</t>
  </si>
  <si>
    <t>Fuji, Zao and train</t>
  </si>
  <si>
    <t>Disney - The 150th Anniversary of the Birth of Mark Twain</t>
  </si>
  <si>
    <t>673b</t>
  </si>
  <si>
    <t>Rochers os Tixem</t>
  </si>
  <si>
    <t>2693-2698</t>
  </si>
  <si>
    <t>The 200th Anniversary of Ando Hiroshige</t>
  </si>
  <si>
    <t>s/s 250sh x6</t>
  </si>
  <si>
    <t>2469-2470</t>
  </si>
  <si>
    <t>1500r x2</t>
  </si>
  <si>
    <t>Borobudur Ship Expedition</t>
  </si>
  <si>
    <t>Feature</t>
  </si>
  <si>
    <t>pillow lava</t>
  </si>
  <si>
    <t>969a</t>
  </si>
  <si>
    <t>970a</t>
  </si>
  <si>
    <t>Eniwa, Sapporo</t>
  </si>
  <si>
    <t>Dinosaur</t>
  </si>
  <si>
    <t>Tronador</t>
  </si>
  <si>
    <t>Payun Liso, Llullaillaco, Maipo, Lanin</t>
  </si>
  <si>
    <t>Alagoz?</t>
  </si>
  <si>
    <t>1278-1285</t>
  </si>
  <si>
    <t>562a</t>
  </si>
  <si>
    <t>4912-4916</t>
  </si>
  <si>
    <t>430-432</t>
  </si>
  <si>
    <t>FDC 1250r</t>
  </si>
  <si>
    <t>FDC 100r</t>
  </si>
  <si>
    <t>0302-02</t>
  </si>
  <si>
    <t>The 20th Anniversary of the Death of Gholamreza Takhti, 1930-1968</t>
  </si>
  <si>
    <t>FDC 2l x2</t>
  </si>
  <si>
    <t>3880-3889</t>
  </si>
  <si>
    <t>Tzipan/Suphan Dagi</t>
  </si>
  <si>
    <t>The 950th Anniversary of the Malzgirt Victo</t>
  </si>
  <si>
    <t>Greek god</t>
  </si>
  <si>
    <t>The 100th Anniversary of I.M.O./W.M.O. - Greek Gods</t>
  </si>
  <si>
    <t>FDC 300t X6</t>
  </si>
  <si>
    <t>1327-1328</t>
  </si>
  <si>
    <t>Ruivo</t>
  </si>
  <si>
    <t>do Castelo</t>
  </si>
  <si>
    <t>do Veado</t>
  </si>
  <si>
    <t>Branco</t>
  </si>
  <si>
    <t>559-562</t>
  </si>
  <si>
    <t>s/s 500m x4</t>
  </si>
  <si>
    <t>38-43</t>
  </si>
  <si>
    <t>2585-2588</t>
  </si>
  <si>
    <t>FDC 50f x4</t>
  </si>
  <si>
    <t>784-787</t>
  </si>
  <si>
    <t>NICARAGUA - CABO/ZELAYA ISSUES</t>
  </si>
  <si>
    <t>NICARAGUA - Cabo (ends 1909)</t>
  </si>
  <si>
    <t>NICARAGUA - Zelaya (to 1907, ends 1911)</t>
  </si>
  <si>
    <t>booklet 4 x 40c, 2 x 70c</t>
  </si>
  <si>
    <t>237-238</t>
  </si>
  <si>
    <t>Stamp Pack</t>
  </si>
  <si>
    <t>Cradle Mountain</t>
  </si>
  <si>
    <t>Aerial views</t>
  </si>
  <si>
    <t>Our Beautiful Continent</t>
  </si>
  <si>
    <t>Battle Sites of Mt Paektu - Headquarters at the Paektusan Secret Camp</t>
  </si>
  <si>
    <t>6846-6849</t>
  </si>
  <si>
    <t>s/s 30w x4</t>
  </si>
  <si>
    <t>The 75th Anniversary of the Liberation of Korea</t>
  </si>
  <si>
    <t>6850-6853</t>
  </si>
  <si>
    <t>6863a</t>
  </si>
  <si>
    <t>s/s110w</t>
  </si>
  <si>
    <t>The 75th Anniversary of the Founding of the Workers' Party of Korea - Kim Il Sung, 1912-1994</t>
  </si>
  <si>
    <t>90w</t>
  </si>
  <si>
    <t>Natural History Museum</t>
  </si>
  <si>
    <t>Natural Monuments</t>
  </si>
  <si>
    <t>1307-1308</t>
  </si>
  <si>
    <t>Queenborough Norfolk Island</t>
  </si>
  <si>
    <t>Sydney Norfolk Island</t>
  </si>
  <si>
    <t>Historical Views of Norfolk Island</t>
  </si>
  <si>
    <t>FDC $1.10 &amp; $2.20</t>
  </si>
  <si>
    <t>"Geosom 87" Geological Evolution of Western Indian Ocean Symposium</t>
  </si>
  <si>
    <r>
      <t xml:space="preserve">ST. PIERRE &amp; MIQUELON </t>
    </r>
    <r>
      <rPr>
        <sz val="9"/>
        <rFont val="Arial"/>
        <family val="2"/>
      </rPr>
      <t>(to 1995)</t>
    </r>
  </si>
  <si>
    <t>St Pierre &amp; Miquelon</t>
  </si>
  <si>
    <t>2.80 fr</t>
  </si>
  <si>
    <t>16 fr</t>
  </si>
  <si>
    <t>Geological Research</t>
  </si>
  <si>
    <t>Map of St Pierre</t>
  </si>
  <si>
    <t>ST. PIERRE &amp; MIQUELON (to 1995)</t>
  </si>
  <si>
    <t>4.50kr</t>
  </si>
  <si>
    <t>Paintings by Hans Hansen</t>
  </si>
  <si>
    <t>220o</t>
  </si>
  <si>
    <t>Faroese Villages</t>
  </si>
  <si>
    <t>1.50kr</t>
  </si>
  <si>
    <t>EUROPA Stamps - Historic Events</t>
  </si>
  <si>
    <t>Omatako</t>
  </si>
  <si>
    <t>1961 Local Motives</t>
  </si>
  <si>
    <t>Australian Jewelry Industry</t>
  </si>
  <si>
    <t>5435-5436</t>
  </si>
  <si>
    <t>s/s 12w-50w</t>
  </si>
  <si>
    <t>Arirang Festival</t>
  </si>
  <si>
    <t>The 8th Iberian and Latin-American Dermatological Congress, El Salvador</t>
  </si>
  <si>
    <t>The 50th Anniversary of Charles Lindbergh's Transatlantic Flight and 75th Anniversary of First Navigable Airships</t>
  </si>
  <si>
    <t>1597a</t>
  </si>
  <si>
    <t>TRINIDAD &amp; TOBAGO</t>
  </si>
  <si>
    <t>TRINIDAD &amp; TOBAGO (to 2020)</t>
  </si>
  <si>
    <t>Trinidad &amp; Tobago</t>
  </si>
  <si>
    <t>322-325</t>
  </si>
  <si>
    <t>The 4th Latin American Geological Congress</t>
  </si>
  <si>
    <t>Lake Abbe flamingos</t>
  </si>
  <si>
    <t>385-392</t>
  </si>
  <si>
    <t>1966 -1968 Local Motives - Lithographed</t>
  </si>
  <si>
    <t>20 cor</t>
  </si>
  <si>
    <t>Year of Liberation 1979 and Nicaragua's Participation in Olympic Games 1980 - The 100th Anniversary of the Death of Sir Rowland Hill, 1795-1879</t>
  </si>
  <si>
    <t>Olympics</t>
  </si>
  <si>
    <t>858-861</t>
  </si>
  <si>
    <t>Letter 25r-100r</t>
  </si>
  <si>
    <t>1740-1742</t>
  </si>
  <si>
    <t>s/s 3x3</t>
  </si>
  <si>
    <t>686a</t>
  </si>
  <si>
    <t>s/s 30r</t>
  </si>
  <si>
    <t>2.50r + 0.25r</t>
  </si>
  <si>
    <t>Borobudur Merapi</t>
  </si>
  <si>
    <t>"Save Borobudur Monument" Surtaxed</t>
  </si>
  <si>
    <t>7.50r + 0.75r</t>
  </si>
  <si>
    <t>4s ovpt "RESMI' &amp; 'Merdeka….'</t>
  </si>
  <si>
    <t>1311-1312</t>
  </si>
  <si>
    <t>Norfolk Island map</t>
  </si>
  <si>
    <t>George Raper on Norfolk Island 1790-91</t>
  </si>
  <si>
    <t>George Raper on Norfolk Island 1790-92</t>
  </si>
  <si>
    <t>George Raper on Norfolk Island 1790-93</t>
  </si>
  <si>
    <t>George Raper on Norfolk Island 1790-94</t>
  </si>
  <si>
    <t>FDC $1.10 &amp; $2.20 s/s</t>
  </si>
  <si>
    <t>Maxi cards</t>
  </si>
  <si>
    <t>Chilbo</t>
  </si>
  <si>
    <t>Ullim Falls</t>
  </si>
  <si>
    <t>15w</t>
  </si>
  <si>
    <t>5792-5795</t>
  </si>
  <si>
    <t>s/s 15w-80w</t>
  </si>
  <si>
    <t>Paektusan Secret Camp</t>
  </si>
  <si>
    <t>6799-6800</t>
  </si>
  <si>
    <t>FDC 50w x 2</t>
  </si>
  <si>
    <t>FDC s/s 70w</t>
  </si>
  <si>
    <t>s/s 440w</t>
  </si>
  <si>
    <t>The 50th Anniversary of Liberation</t>
  </si>
  <si>
    <t>1844a</t>
  </si>
  <si>
    <t>440w</t>
  </si>
  <si>
    <t>FDC 20c</t>
  </si>
  <si>
    <t>"Bounty" Day</t>
  </si>
  <si>
    <t>22c on 20c</t>
  </si>
  <si>
    <t>V</t>
  </si>
  <si>
    <t>S</t>
  </si>
  <si>
    <t>Irrelevant version</t>
  </si>
  <si>
    <t>Total</t>
  </si>
  <si>
    <t>% owned</t>
  </si>
  <si>
    <t>FDC 40v</t>
  </si>
  <si>
    <t>Rotarua</t>
  </si>
  <si>
    <t>AUSTRALIA - TASMANIA</t>
  </si>
  <si>
    <t>Mt Wellington</t>
  </si>
  <si>
    <t>Landscapes - New Watermark, Different Perforation</t>
  </si>
  <si>
    <t>Pico Gogogo</t>
  </si>
  <si>
    <t>472b</t>
  </si>
  <si>
    <t>20c Nov 25 AM. ovprnt</t>
  </si>
  <si>
    <t>10st</t>
  </si>
  <si>
    <t>Tumba Pek (Belasica)</t>
  </si>
  <si>
    <t>The 1915 Occupation of Macedonia</t>
  </si>
  <si>
    <t>GERMANY (French Rheinland Pfalz)</t>
  </si>
  <si>
    <t>The 50th Anniversary of the War in the Pacific</t>
  </si>
  <si>
    <t>s/s 5500le x4</t>
  </si>
  <si>
    <t>6843-6846</t>
  </si>
  <si>
    <t>Nelson Mandela, 1918-2013</t>
  </si>
  <si>
    <t>Nelson Mandela and mineral</t>
  </si>
  <si>
    <t>6500le</t>
  </si>
  <si>
    <t>s/s 6500le x4</t>
  </si>
  <si>
    <t>s/s 26000</t>
  </si>
  <si>
    <t>FDC x6 stamps</t>
  </si>
  <si>
    <t>964-969</t>
  </si>
  <si>
    <t>70c FDC</t>
  </si>
  <si>
    <t>FDC 40y</t>
  </si>
  <si>
    <t>228-230</t>
  </si>
  <si>
    <t>s/s 8c-60c</t>
  </si>
  <si>
    <t>The 10th Anniversary of Nauru Phosphate Corporation and International Stamp Exhibtion "LONDON 1980" - London, England</t>
  </si>
  <si>
    <t>422-425</t>
  </si>
  <si>
    <t>s/s 55c-$1</t>
  </si>
  <si>
    <t>The 50th Anniversary of I.C.A.O.</t>
  </si>
  <si>
    <t>138-141</t>
  </si>
  <si>
    <t>20c x4</t>
  </si>
  <si>
    <t>South Pacific Commission Conference, Nauru</t>
  </si>
  <si>
    <t>1176a</t>
  </si>
  <si>
    <t>s/s 10r imperf</t>
  </si>
  <si>
    <t>The 9th Anniversary of the Asian International Stamp Exhibition "CHINA '96" - Beijing, China</t>
  </si>
  <si>
    <t>China mountain</t>
  </si>
  <si>
    <t>FDC $2</t>
  </si>
  <si>
    <t>Christmas Island National Park</t>
  </si>
  <si>
    <t>757-760</t>
  </si>
  <si>
    <t>177-179</t>
  </si>
  <si>
    <t>FDC 24c-85c</t>
  </si>
  <si>
    <t>500-503</t>
  </si>
  <si>
    <t>FDC 70c-$2.10</t>
  </si>
  <si>
    <t>237-239</t>
  </si>
  <si>
    <t>FDC 40c-$1.30</t>
  </si>
  <si>
    <t>228-231</t>
  </si>
  <si>
    <t>s/s 45c-$1.30</t>
  </si>
  <si>
    <t>Navigators of the Pacific</t>
  </si>
  <si>
    <t>163-165</t>
  </si>
  <si>
    <t>FDC 30c-$1</t>
  </si>
  <si>
    <t>73-75</t>
  </si>
  <si>
    <t>FDC 18c-60c</t>
  </si>
  <si>
    <t>FDC 40c-$1.10</t>
  </si>
  <si>
    <t>220-223</t>
  </si>
  <si>
    <t>The 75th Anniversary of the Destruction of the German Cruiser "Emden"</t>
  </si>
  <si>
    <t>32-33</t>
  </si>
  <si>
    <t>FDC 20c-50c</t>
  </si>
  <si>
    <t>120-123</t>
  </si>
  <si>
    <t>s/s 10c-$1</t>
  </si>
  <si>
    <t>Airmail - The 125th Anniversary of Noumea</t>
  </si>
  <si>
    <t>2.60fr</t>
  </si>
  <si>
    <t>Erebus ship</t>
  </si>
  <si>
    <t>Paul Tchernia (Scientist)</t>
  </si>
  <si>
    <t>Paul Tchernia</t>
  </si>
  <si>
    <t>1092-1093</t>
  </si>
  <si>
    <t>s/s 75fr x2</t>
  </si>
  <si>
    <t>Airmail - International Stamp Exhibition "HONG KONG '97" - Hong Kong, China - Chinese New Year - Year of the Ox</t>
  </si>
  <si>
    <t>Buffalo and hills</t>
  </si>
  <si>
    <t>334-339</t>
  </si>
  <si>
    <t>Issues of 1977 New Hebrides Inscribed "VANUATU" - English</t>
  </si>
  <si>
    <t>Issues of 1977 New Hebrides Inscribed "VANUATU" - French</t>
  </si>
  <si>
    <t>Chatham Island</t>
  </si>
  <si>
    <t>Rainbow Falls</t>
  </si>
  <si>
    <t>Maunganui</t>
  </si>
  <si>
    <t>Definitives - Landscapes</t>
  </si>
  <si>
    <t>Whanganui River</t>
  </si>
  <si>
    <t>3846j</t>
  </si>
  <si>
    <t>3846k</t>
  </si>
  <si>
    <t>Definitives - Scenic Views</t>
  </si>
  <si>
    <t>Llama and volcano</t>
  </si>
  <si>
    <t>Cinderella</t>
  </si>
  <si>
    <t>International Planet Earth Year</t>
  </si>
  <si>
    <t>Island profile and sea animals</t>
  </si>
  <si>
    <t>573-575</t>
  </si>
  <si>
    <t>53-55</t>
  </si>
  <si>
    <t>83-85</t>
  </si>
  <si>
    <t>56-60</t>
  </si>
  <si>
    <t>Hill and Mabel Caudeiron</t>
  </si>
  <si>
    <t>FDC s/s $5</t>
  </si>
  <si>
    <t>412-413</t>
  </si>
  <si>
    <t>445-447</t>
  </si>
  <si>
    <t>625-627</t>
  </si>
  <si>
    <t>850-855</t>
  </si>
  <si>
    <r>
      <t>NETHERLANDS CARIBBEAN</t>
    </r>
    <r>
      <rPr>
        <sz val="9"/>
        <rFont val="Arial"/>
        <family val="2"/>
      </rPr>
      <t xml:space="preserve"> (ends 2012)</t>
    </r>
  </si>
  <si>
    <t>NETHERLANDS CARIBBEAN</t>
  </si>
  <si>
    <t>Incorporation of Bonaire, Saba and St. Eustatius in the Netherlands</t>
  </si>
  <si>
    <t>Map of Saba, Bonaire, Sant Eustatius</t>
  </si>
  <si>
    <t>66c</t>
  </si>
  <si>
    <t>101c</t>
  </si>
  <si>
    <t>Christmas Stamps</t>
  </si>
  <si>
    <t>Map of Sint Eustatius</t>
  </si>
  <si>
    <t>Morne Fortune</t>
  </si>
  <si>
    <t>Castries City</t>
  </si>
  <si>
    <t>Government House</t>
  </si>
  <si>
    <t>3nu</t>
  </si>
  <si>
    <t>Azores Carribean</t>
  </si>
  <si>
    <t>Parliament</t>
  </si>
  <si>
    <t>1489-1494</t>
  </si>
  <si>
    <t>s/s 1500k x4</t>
  </si>
  <si>
    <t>2827-2832</t>
  </si>
  <si>
    <t>Fuji, Horse, Hokusai</t>
  </si>
  <si>
    <t>3326-3331</t>
  </si>
  <si>
    <t>30$ sheet of 15</t>
  </si>
  <si>
    <t>Prehistoric Aquatic Reptiles</t>
  </si>
  <si>
    <t>World Scout Jamboree, Asagiri Heights, Japan</t>
  </si>
  <si>
    <t>Cultural Heritage of Bolivia - Charango</t>
  </si>
  <si>
    <t>Guitar mandolin Charango</t>
  </si>
  <si>
    <t>Virunga gorillas</t>
  </si>
  <si>
    <t>$110/$3</t>
  </si>
  <si>
    <t>s/s $1 and $2</t>
  </si>
  <si>
    <t>1281-1282</t>
  </si>
  <si>
    <t>Norfolk Island Cruise Ships</t>
  </si>
  <si>
    <t>Norfolk Island profile</t>
  </si>
  <si>
    <t>FDC s/s 100fr</t>
  </si>
  <si>
    <t>1971 Airmail - Winter Olympics Sapporo</t>
  </si>
  <si>
    <t>The 75th Charter Day of the City of San Pablo</t>
  </si>
  <si>
    <t>Laguna Volcanic Field</t>
  </si>
  <si>
    <t>3302a</t>
  </si>
  <si>
    <t>Makiling</t>
  </si>
  <si>
    <t>The 50th Anniversary of the International Rice Recearch Institute - Manila &amp; Los Banos, Laguana</t>
  </si>
  <si>
    <t>4459-4462</t>
  </si>
  <si>
    <t>3300-3</t>
  </si>
  <si>
    <t>The 25th Anniversary of Philippines Constitution</t>
  </si>
  <si>
    <t>The 50th Anniversary of General Santos City</t>
  </si>
  <si>
    <t>National Bible Week</t>
  </si>
  <si>
    <t>2840b</t>
  </si>
  <si>
    <t>2840a</t>
  </si>
  <si>
    <t>Makiling, Kanlaon, Kitanglad, Mating-oy</t>
  </si>
  <si>
    <t>Leonard Kniazeff</t>
  </si>
  <si>
    <t>50s on 30s+10s</t>
  </si>
  <si>
    <t>Airmail - The 1st Scout Philatelic Exhibition and the 25th Anniversary of 1st National Jamboree - Issues of 1959 Overprinted "1ST SCOUT PHILATELIC EXHIBITION JULY 4.14, 1979 QUEZON CITY AIRMAIL" &amp; Surcharged</t>
  </si>
  <si>
    <t>Matutum</t>
  </si>
  <si>
    <t>Musuan</t>
  </si>
  <si>
    <t>Folklore - Maria Makiling</t>
  </si>
  <si>
    <t>Cuernos de Negros</t>
  </si>
  <si>
    <t>Taipei Philatelic Exhibition - Philippine Mythical Creatures</t>
  </si>
  <si>
    <t>Arayat </t>
  </si>
  <si>
    <t>Lanao Volcanic Field</t>
  </si>
  <si>
    <t>The 65th Anniversary of the City of Kapatagan - Lanao del Norte</t>
  </si>
  <si>
    <t>Mayon &amp; Masaraga</t>
  </si>
  <si>
    <t>1493-1500</t>
  </si>
  <si>
    <t>FDC 8 x10r</t>
  </si>
  <si>
    <t>Dyke</t>
  </si>
  <si>
    <t>Volcano feature / Dyke</t>
  </si>
  <si>
    <t>Pillow lava</t>
  </si>
  <si>
    <t>Volcano feature / Pillow lava</t>
  </si>
  <si>
    <t>Geography / Rivers and lakes</t>
  </si>
  <si>
    <t>Metamorphic</t>
  </si>
  <si>
    <t>Volcano feature / Metamorphic</t>
  </si>
  <si>
    <t>Volcano feature / Columnar jointing</t>
  </si>
  <si>
    <t>Geography / Small islet</t>
  </si>
  <si>
    <t>Geography / Standalone hill</t>
  </si>
  <si>
    <t>Geography / Shoreline</t>
  </si>
  <si>
    <t>Geography / Prominent rock</t>
  </si>
  <si>
    <t>Volcano feature / Crater lake</t>
  </si>
  <si>
    <t>Bomarsund Fortress</t>
  </si>
  <si>
    <t>Architecture / Castle, church, temple</t>
  </si>
  <si>
    <t>Contemporary Culture / Tourism</t>
  </si>
  <si>
    <t>Contemporary Culture / Military and war</t>
  </si>
  <si>
    <t>Architecture / Monuments</t>
  </si>
  <si>
    <t>Traditional Culture / People and costumes</t>
  </si>
  <si>
    <t>Famous Volcanoes / Fuji, prominent</t>
  </si>
  <si>
    <t>Expo 70</t>
  </si>
  <si>
    <t>Fuji &amp; Arabic man</t>
  </si>
  <si>
    <t>dolerite dyke</t>
  </si>
  <si>
    <t>gneiss rock</t>
  </si>
  <si>
    <t>columnar basalt</t>
  </si>
  <si>
    <t>drumlin ridge</t>
  </si>
  <si>
    <t>roundhill island</t>
  </si>
  <si>
    <t>storage jug rock</t>
  </si>
  <si>
    <t>glacial erratic rock</t>
  </si>
  <si>
    <t>hotpot rock, crater?</t>
  </si>
  <si>
    <t>peace monument</t>
  </si>
  <si>
    <t>Shamsan</t>
  </si>
  <si>
    <t>Seera, crater</t>
  </si>
  <si>
    <t>Famous people / Royals / Elizabeth II</t>
  </si>
  <si>
    <t>Geography / Mountain range</t>
  </si>
  <si>
    <t>Non-English script</t>
  </si>
  <si>
    <t>Contemporary Culture / Non-English script</t>
  </si>
  <si>
    <t>Overprint</t>
  </si>
  <si>
    <t>Stamp Type / Overprint</t>
  </si>
  <si>
    <t>58a</t>
  </si>
  <si>
    <t>59a</t>
  </si>
  <si>
    <t>bridge over crater pass</t>
  </si>
  <si>
    <t>Types of 1953-1959 - Different Watermark</t>
  </si>
  <si>
    <t>Architecture / Bridge</t>
  </si>
  <si>
    <t>Military, war, weapons</t>
  </si>
  <si>
    <t>Contemporary Culture / Military, war, weapons</t>
  </si>
  <si>
    <t>aerial view of territory</t>
  </si>
  <si>
    <t>Thin section</t>
  </si>
  <si>
    <t>Minerals / Thin section</t>
  </si>
  <si>
    <t>Rock type</t>
  </si>
  <si>
    <t>Basalt</t>
  </si>
  <si>
    <t>Dolerite</t>
  </si>
  <si>
    <t>Thunderegg</t>
  </si>
  <si>
    <t>Rock type / Dolerite</t>
  </si>
  <si>
    <t>Rock type / Basalt</t>
  </si>
  <si>
    <t>Minerals / Olivine</t>
  </si>
  <si>
    <t>Olivine dolerite</t>
  </si>
  <si>
    <t>Volcano feature / Thunderegg</t>
  </si>
  <si>
    <t>Animals and Plants / Birds</t>
  </si>
  <si>
    <t>Dama Ali</t>
  </si>
  <si>
    <t>Fuji &amp; motorcycle</t>
  </si>
  <si>
    <t>Famous Volcanoes / Fuji, small in background</t>
  </si>
  <si>
    <t>Transportation / Motorbike, bicycle</t>
  </si>
  <si>
    <t>Minerals / Diamond</t>
  </si>
  <si>
    <t>Minerals / Hornblende</t>
  </si>
  <si>
    <t>Minerals / Hemimorphite</t>
  </si>
  <si>
    <t>Minerals / Calcite</t>
  </si>
  <si>
    <t>Minerals / Hematite</t>
  </si>
  <si>
    <t>Minerals / Malachite</t>
  </si>
  <si>
    <t>Mineral, diamond</t>
  </si>
  <si>
    <t>Mineral, hornblende</t>
  </si>
  <si>
    <t>Mineral, hemimorphite</t>
  </si>
  <si>
    <t>Mineral, calcite</t>
  </si>
  <si>
    <t>Mineral, hematite</t>
  </si>
  <si>
    <t>Mineral, malachite</t>
  </si>
  <si>
    <t>Hawaii, death of Captain Cook</t>
  </si>
  <si>
    <t>Famous people / Explorers / Captain Cook</t>
  </si>
  <si>
    <t>Transportation / Watercraft / Sailing ship</t>
  </si>
  <si>
    <t>Famous Volcanoes / Mauna Loa</t>
  </si>
  <si>
    <t>Transportation / Watercraft / Canoe</t>
  </si>
  <si>
    <t>Islands and Maps / Atoll</t>
  </si>
  <si>
    <t>Islands and Maps / Map, basic</t>
  </si>
  <si>
    <t>Islands and Maps / Pacific islands</t>
  </si>
  <si>
    <t>Flags and Emblems / National flag</t>
  </si>
  <si>
    <t>Famous people / Royals</t>
  </si>
  <si>
    <t>Aitutaki map, Queen Victoria, flag</t>
  </si>
  <si>
    <t>Famous people / Explorers / Captain Bligh</t>
  </si>
  <si>
    <t>Events / Expo 70 world fair</t>
  </si>
  <si>
    <t>Events / Philatelic Exhibition / Ausipex 84</t>
  </si>
  <si>
    <t>Stamp Type / Stamp on stamp</t>
  </si>
  <si>
    <t>Aitutaki, Egmont</t>
  </si>
  <si>
    <t>Organisations / Universal Postal Union</t>
  </si>
  <si>
    <t>Aitutaki, Raratonga</t>
  </si>
  <si>
    <t>Aitutaki, Egmont, Raratonga</t>
  </si>
  <si>
    <t>Transportation / Watercraft</t>
  </si>
  <si>
    <t>Famous Volcanoes / Taranaki</t>
  </si>
  <si>
    <t>Geography / Volcano in background</t>
  </si>
  <si>
    <t>People / Women</t>
  </si>
  <si>
    <t>Famous people / Stamps / Rowland Hill</t>
  </si>
  <si>
    <t>Events / Philatelic Exhibition</t>
  </si>
  <si>
    <t>Geography / Island profile</t>
  </si>
  <si>
    <t>Contemporary Culture / Sport / Olympics, winter</t>
  </si>
  <si>
    <t>Transportation / Plane, large</t>
  </si>
  <si>
    <t>Contemporary Culture / Sport / Skier</t>
  </si>
  <si>
    <t>Geography / Snow</t>
  </si>
  <si>
    <t>Animals and Plants / Trees</t>
  </si>
  <si>
    <t>Contemporary Culture / Scouts</t>
  </si>
  <si>
    <t>Animals and Plants / Horses</t>
  </si>
  <si>
    <t>World Scout Jamboree</t>
  </si>
  <si>
    <t>Organisations / UNICEF</t>
  </si>
  <si>
    <t>Scout Jamboree, UNICEF</t>
  </si>
  <si>
    <t>Famous Volcanoes / Pompeii, Vesuvius</t>
  </si>
  <si>
    <t>Artist / Painting / Hokusai</t>
  </si>
  <si>
    <t>People / Men</t>
  </si>
  <si>
    <t>Artist / Painting</t>
  </si>
  <si>
    <t>Transportation / Horse and cart</t>
  </si>
  <si>
    <t>Animals and Plants / Wild animals</t>
  </si>
  <si>
    <t>Fuji &amp; japanese dancers</t>
  </si>
  <si>
    <t>Traditional Culture / Temples and buildings</t>
  </si>
  <si>
    <t>Fuji &amp; tree</t>
  </si>
  <si>
    <t>Volcanoes / Prominent</t>
  </si>
  <si>
    <t>Architecture / City, town</t>
  </si>
  <si>
    <t>Transportation / Train / Bullet</t>
  </si>
  <si>
    <t>Transportation / Train</t>
  </si>
  <si>
    <t>Science / Archaeology / Pompeii</t>
  </si>
  <si>
    <t>Fuji, horse, painting, Expo 70</t>
  </si>
  <si>
    <t>Fuji, skier, Olympics</t>
  </si>
  <si>
    <t>Painting Pompeii</t>
  </si>
  <si>
    <t>Fuji, train, plane</t>
  </si>
  <si>
    <t>Fuji, Olympics</t>
  </si>
  <si>
    <t>Contemporary Culture / Sport / Olympics, summer</t>
  </si>
  <si>
    <t>Popocatepetl, horse</t>
  </si>
  <si>
    <t>Flags and Emblems / Flag</t>
  </si>
  <si>
    <t>People / Crowd</t>
  </si>
  <si>
    <t>Famous Volcanoes / Popocatepetl</t>
  </si>
  <si>
    <t>Transportation / Horse, cart</t>
  </si>
  <si>
    <t>Contemporary Culture / Sport</t>
  </si>
  <si>
    <t>Volcano feature / Vent plug</t>
  </si>
  <si>
    <t>Science / Geologists</t>
  </si>
  <si>
    <t>Events / Geology conference</t>
  </si>
  <si>
    <t>Animals and Plants / Farm animals</t>
  </si>
  <si>
    <t>World Refugee Year</t>
  </si>
  <si>
    <t>Geology course / Content</t>
  </si>
  <si>
    <t>Atakor Volcanic Field</t>
  </si>
  <si>
    <t>Volcano feature / Crater rim</t>
  </si>
  <si>
    <t>Liamuiga, Nevis Peak</t>
  </si>
  <si>
    <t>UPU centenary</t>
  </si>
  <si>
    <t>Islands and Maps / Map, topographic</t>
  </si>
  <si>
    <t>Animals and Plants / Fruit</t>
  </si>
  <si>
    <t>Contemporary Culture / Celebrations / Independence</t>
  </si>
  <si>
    <t>Weather / Rain, rainbow</t>
  </si>
  <si>
    <t>Islands and Maps / Caribbean</t>
  </si>
  <si>
    <t>Transportation / Watercraft / Cruise liner</t>
  </si>
  <si>
    <t>Mono Lake Volcanic Field</t>
  </si>
  <si>
    <t>Stamp Type / Cartoon / Disney</t>
  </si>
  <si>
    <t>Famous people / Authors</t>
  </si>
  <si>
    <t>Solar System / Comets</t>
  </si>
  <si>
    <t>Geography / Shoreline, harbour</t>
  </si>
  <si>
    <t>Transportation / Watercraft / Yacht</t>
  </si>
  <si>
    <t>Animals and Plants / Flowers</t>
  </si>
  <si>
    <t>Villarrica and scouts</t>
  </si>
  <si>
    <t>Volcano feature / Lava eruption</t>
  </si>
  <si>
    <t>Animals and Plants / Dinosaurs</t>
  </si>
  <si>
    <t>Volcano feature / Ash eruption</t>
  </si>
  <si>
    <t>Volcanoes / Small in background</t>
  </si>
  <si>
    <t>Contemporary Culture / Kite flying</t>
  </si>
  <si>
    <t>Artist / Painting / Great Wave</t>
  </si>
  <si>
    <t>Animals and Plants / Insects</t>
  </si>
  <si>
    <t>Weather / Clouds</t>
  </si>
  <si>
    <t>2575b</t>
  </si>
  <si>
    <t>Traditional Culture / Temples / Machu Picchu</t>
  </si>
  <si>
    <t>Events / International Year of Mountains 2002</t>
  </si>
  <si>
    <t>Mountains / Matterhorn</t>
  </si>
  <si>
    <t>Mountains / Grand Canyon</t>
  </si>
  <si>
    <t>Mountains / Yosemite</t>
  </si>
  <si>
    <t>Famous Volcanoes / Rainier</t>
  </si>
  <si>
    <t>Volcanoes / Representation</t>
  </si>
  <si>
    <t>Minerals / Gemstone and jewellery</t>
  </si>
  <si>
    <t>Minerals / Sapphire</t>
  </si>
  <si>
    <t>Minerals / Aquamarine</t>
  </si>
  <si>
    <t>Minerals / Topaz</t>
  </si>
  <si>
    <t>Minerals / Turquoise</t>
  </si>
  <si>
    <t>Minerals / Emerald</t>
  </si>
  <si>
    <t>Minerals / Opal</t>
  </si>
  <si>
    <t>Islands and Maps / Sandwich Islands</t>
  </si>
  <si>
    <t>Volcano feature / Island volcano</t>
  </si>
  <si>
    <t>Architecture / House or building</t>
  </si>
  <si>
    <t>Transportation / Car</t>
  </si>
  <si>
    <t>Transportation / Train / Normal</t>
  </si>
  <si>
    <t>Minerals / Rhodochrosite</t>
  </si>
  <si>
    <t>Minerals / Sulphur</t>
  </si>
  <si>
    <t>Minerals / Pyrite</t>
  </si>
  <si>
    <t>Minerals / Quartz</t>
  </si>
  <si>
    <t>Minerals / Amethyst</t>
  </si>
  <si>
    <t>Minerals / Crystal</t>
  </si>
  <si>
    <t>Stamp Type / Coin on stamp</t>
  </si>
  <si>
    <t>Flags and Emblems / Cap on five mountains</t>
  </si>
  <si>
    <t>Science / Scientific research</t>
  </si>
  <si>
    <t>Islands and Maps / Antarctica</t>
  </si>
  <si>
    <t>Famous Volcanoes / Ararat</t>
  </si>
  <si>
    <t>Agriculture / Farming</t>
  </si>
  <si>
    <t>Ararat, Alagöz</t>
  </si>
  <si>
    <t>Solar System / Sun, stars</t>
  </si>
  <si>
    <t>Contemporary Culture / Religion</t>
  </si>
  <si>
    <t>Volcano feature / Snow-capped</t>
  </si>
  <si>
    <t>Ararat, apricot</t>
  </si>
  <si>
    <t>Ararat, temple</t>
  </si>
  <si>
    <t>Islands and Maps / World</t>
  </si>
  <si>
    <t>Industry / Communications and IT</t>
  </si>
  <si>
    <t>Famous people / Author, poet</t>
  </si>
  <si>
    <t>The 125th Anniversary of the "Drachenfelsbahn"</t>
  </si>
  <si>
    <t>This range comprises granite, not volcanic</t>
  </si>
  <si>
    <r>
      <t>GUINEA</t>
    </r>
    <r>
      <rPr>
        <sz val="9"/>
        <rFont val="Arial"/>
        <family val="2"/>
      </rPr>
      <t xml:space="preserve"> (to 2013)</t>
    </r>
  </si>
  <si>
    <r>
      <t xml:space="preserve">SAHARAUI, REPUBLIC </t>
    </r>
    <r>
      <rPr>
        <sz val="9"/>
        <rFont val="Arial"/>
        <family val="2"/>
      </rPr>
      <t>(ends 2000)</t>
    </r>
  </si>
  <si>
    <t>Overprinted "POSTE AERIENNE LUCHTPOST" or LUCHTPOST POSTE AERIENNE"</t>
  </si>
  <si>
    <t>1.50/1.35 + 2.50/2fr op 'Poste Aerienne Luchtpost'</t>
  </si>
  <si>
    <t>Natural Resources</t>
  </si>
  <si>
    <t>Marble</t>
  </si>
  <si>
    <t>Uranium</t>
  </si>
  <si>
    <t>European Water Charter</t>
  </si>
  <si>
    <t>5st</t>
  </si>
  <si>
    <t>The 30th Anniversary of the Institute of Mining and Geology, Sofia</t>
  </si>
  <si>
    <t>The 250th Anniversary of Donbass</t>
  </si>
  <si>
    <t>10000d</t>
  </si>
  <si>
    <t>Ching Dynasty Jade Mountain Carvings</t>
  </si>
  <si>
    <t>Jade</t>
  </si>
  <si>
    <t>7$</t>
  </si>
  <si>
    <t>26$</t>
  </si>
  <si>
    <t>3058-3063</t>
  </si>
  <si>
    <r>
      <t>BOPHUTHATSWANA</t>
    </r>
    <r>
      <rPr>
        <sz val="9"/>
        <rFont val="Arial"/>
        <family val="2"/>
      </rPr>
      <t xml:space="preserve"> (ends 1994)</t>
    </r>
  </si>
  <si>
    <t>Semi-precious Stones</t>
  </si>
  <si>
    <t>s/s x9 (diff background)</t>
  </si>
  <si>
    <t>Megafauna mammal and volcano</t>
  </si>
  <si>
    <t>2793-2796</t>
  </si>
  <si>
    <t>34v</t>
  </si>
  <si>
    <t>de Quiros and islands</t>
  </si>
  <si>
    <t>Early Explorers</t>
  </si>
  <si>
    <t>73v</t>
  </si>
  <si>
    <t>de Bougainville and islands</t>
  </si>
  <si>
    <t>84v</t>
  </si>
  <si>
    <t>Captain Cook and islands</t>
  </si>
  <si>
    <t>The 20th Anniversary of Diplomatic Relations with Armenia - Joint Issue</t>
  </si>
  <si>
    <t>Airmail - Aircraft</t>
  </si>
  <si>
    <t>Aeroplane and Island profile</t>
  </si>
  <si>
    <t>140v</t>
  </si>
  <si>
    <t>Greetings from Vanuatu</t>
  </si>
  <si>
    <t>519/521-522</t>
  </si>
  <si>
    <t>s/s 73v 90v 96v</t>
  </si>
  <si>
    <t>French explorers and islands</t>
  </si>
  <si>
    <t>518-520</t>
  </si>
  <si>
    <t>s/s 34v 73v 84v</t>
  </si>
  <si>
    <t>812a</t>
  </si>
  <si>
    <t>0.50$</t>
  </si>
  <si>
    <t>Tecapa</t>
  </si>
  <si>
    <t>Volcanoes of El Salvador</t>
  </si>
  <si>
    <t>0.25$</t>
  </si>
  <si>
    <t>Santa Ana</t>
  </si>
  <si>
    <t>0.20$</t>
  </si>
  <si>
    <t>0.05$</t>
  </si>
  <si>
    <t>0.10$</t>
  </si>
  <si>
    <t>380w</t>
  </si>
  <si>
    <t>National Parks - Joint Issue with Croatia</t>
  </si>
  <si>
    <t>2rls</t>
  </si>
  <si>
    <t>Not found - cinderella?</t>
  </si>
  <si>
    <t>Opals</t>
  </si>
  <si>
    <t>Sandstone</t>
  </si>
  <si>
    <t>Feldspar</t>
  </si>
  <si>
    <t>The Year of Elderly People</t>
  </si>
  <si>
    <t>FDC 170l</t>
  </si>
  <si>
    <t>postcard 500l</t>
  </si>
  <si>
    <t>FDC 1700b</t>
  </si>
  <si>
    <t>Sources of Energy</t>
  </si>
  <si>
    <t>s/s 2900cfca</t>
  </si>
  <si>
    <t>Charles Darwin &amp; Dinosaurs</t>
  </si>
  <si>
    <t>s/s 3400cfca</t>
  </si>
  <si>
    <t>8025-8028</t>
  </si>
  <si>
    <t>7348-7351</t>
  </si>
  <si>
    <t>s/s 3000cfca x4</t>
  </si>
  <si>
    <t>Mineral and hippopotamus</t>
  </si>
  <si>
    <t>Fauna - Hippos &amp; Birds</t>
  </si>
  <si>
    <t>Fauna - Crocodiles &amp; Birds</t>
  </si>
  <si>
    <t>Mineral and crocodile</t>
  </si>
  <si>
    <t>4074-4077</t>
  </si>
  <si>
    <t>The 150th Anniversary of the Death of Pierre Berthier, 1782-1861</t>
  </si>
  <si>
    <t>Cuproadamite</t>
  </si>
  <si>
    <t>Poldervaartite</t>
  </si>
  <si>
    <t>The 150th Anniversary of the Death of Pierre Berthier, 1782-1862</t>
  </si>
  <si>
    <t>The 150th Anniversary of the Death of Pierre Berthier, 1782-1863</t>
  </si>
  <si>
    <t>The 150th Anniversary of the Death of Pierre Berthier, 1782-1864</t>
  </si>
  <si>
    <t>The 150th Anniversary of the Death of Pierre Berthier, 1782-1865</t>
  </si>
  <si>
    <t>The 150th Anniversary of the Death of Pierre Berthier, 1782-1866</t>
  </si>
  <si>
    <t>The 150th Anniversary of the Death of Pierre Berthier, 1782-1867</t>
  </si>
  <si>
    <t>4078a</t>
  </si>
  <si>
    <t>Japanese Cherry Trees</t>
  </si>
  <si>
    <t>4139-4142</t>
  </si>
  <si>
    <t>4143a</t>
  </si>
  <si>
    <t>4477-4480</t>
  </si>
  <si>
    <t>4481a</t>
  </si>
  <si>
    <t>4552-4555</t>
  </si>
  <si>
    <t>4556a</t>
  </si>
  <si>
    <t>5324-5327</t>
  </si>
  <si>
    <t>Prehistoric Life</t>
  </si>
  <si>
    <t>Cavemen and volcano</t>
  </si>
  <si>
    <t>Mineral and Queen Elizabeth</t>
  </si>
  <si>
    <t>6314-6317</t>
  </si>
  <si>
    <t>6562-6565</t>
  </si>
  <si>
    <t>s/s 1000f x4</t>
  </si>
  <si>
    <t>6566a</t>
  </si>
  <si>
    <t>3200f</t>
  </si>
  <si>
    <t>s/s 3200f</t>
  </si>
  <si>
    <t>Prehistoric Water Animals</t>
  </si>
  <si>
    <t>Crocodile and volcano</t>
  </si>
  <si>
    <t>3355-3360</t>
  </si>
  <si>
    <t>5225-5230</t>
  </si>
  <si>
    <t>7128-7131</t>
  </si>
  <si>
    <t>s/s 46Mtn x4</t>
  </si>
  <si>
    <t>Mineral Resources</t>
  </si>
  <si>
    <t>0.70D</t>
  </si>
  <si>
    <t>0.80D</t>
  </si>
  <si>
    <t>1.20D</t>
  </si>
  <si>
    <t>1.30D</t>
  </si>
  <si>
    <t>1568-1569</t>
  </si>
  <si>
    <t>s/s 2.50pa-2.70pa</t>
  </si>
  <si>
    <t>New millenium</t>
  </si>
  <si>
    <t>Woman carrying banana</t>
  </si>
  <si>
    <t>Friendship Beach</t>
  </si>
  <si>
    <t>block 4 35c</t>
  </si>
  <si>
    <t>block 4 45c</t>
  </si>
  <si>
    <t>block 4 $1</t>
  </si>
  <si>
    <t>The 200th Anniversary of Brimstone Hill Siege</t>
  </si>
  <si>
    <t>Aircraft visiting St. Kitts</t>
  </si>
  <si>
    <t>Banana Industry</t>
  </si>
  <si>
    <t>Airplane and bananas</t>
  </si>
  <si>
    <t>FDC 1.20$</t>
  </si>
  <si>
    <t>Sailing Week</t>
  </si>
  <si>
    <t>Nelson's Dockyard</t>
  </si>
  <si>
    <r>
      <t xml:space="preserve">BARBUDA </t>
    </r>
    <r>
      <rPr>
        <sz val="9"/>
        <rFont val="Arial"/>
        <family val="2"/>
      </rPr>
      <t>(ends 2000)</t>
    </r>
  </si>
  <si>
    <t>BARBUDA</t>
  </si>
  <si>
    <t>Nelson's Dockyard - Antigua Postage Stamps Overprinted "BARBUDA"</t>
  </si>
  <si>
    <t>Nelsons Dockyard</t>
  </si>
  <si>
    <t>219-223</t>
  </si>
  <si>
    <t>s/s 12c</t>
  </si>
  <si>
    <t>International Stamp Exhibition "HAFNIA '87" - Copenhagen, Denmark</t>
  </si>
  <si>
    <t>s/s 20s</t>
  </si>
  <si>
    <t>Nudibranch</t>
  </si>
  <si>
    <t>Worldwide Nature Protection - Nudibranch</t>
  </si>
  <si>
    <t>Beachside rocks</t>
  </si>
  <si>
    <t>History of the Second World War - Fall of Wake Island to Japan, 1941</t>
  </si>
  <si>
    <t>War planes and atoll</t>
  </si>
  <si>
    <t>Polynesia map</t>
  </si>
  <si>
    <t>The 5th Anniversary of the South Pacific Conference - Pago Pago</t>
  </si>
  <si>
    <t>Gemstones from Southwest Africa</t>
  </si>
  <si>
    <t>Silver topaz</t>
  </si>
  <si>
    <t>Map Falkland Islands</t>
  </si>
  <si>
    <t>R.A.F. Hawker Siddeley Harrier Fighter</t>
  </si>
  <si>
    <t>The 1st Anniversary of Liberation</t>
  </si>
  <si>
    <t>Early Maps of Falkland Islands</t>
  </si>
  <si>
    <t>The 100th Anniversary of the Death of Charles Darwin, 1809-1882, and the 150th Anniversary of Charles Darwin's Voyage</t>
  </si>
  <si>
    <t>Warrah dog and hill profile</t>
  </si>
  <si>
    <t>Ship and hill profile</t>
  </si>
  <si>
    <t>Road and hill profile</t>
  </si>
  <si>
    <t>Early Settlements</t>
  </si>
  <si>
    <t>Houses and hill profile</t>
  </si>
  <si>
    <t>Harbour and hill profile</t>
  </si>
  <si>
    <t>Eniwa, ice skaters</t>
  </si>
  <si>
    <t>The 65th Anniversary of Rotary International</t>
  </si>
  <si>
    <t>518a</t>
  </si>
  <si>
    <t>1878‑1883</t>
  </si>
  <si>
    <t>5dx6</t>
  </si>
  <si>
    <t>198-206</t>
  </si>
  <si>
    <t>s/s 10t x9</t>
  </si>
  <si>
    <t>1974-1979</t>
  </si>
  <si>
    <t>1980-1985</t>
  </si>
  <si>
    <t>The 200th Anniversary of the First Gun Salute to American Flag</t>
  </si>
  <si>
    <t>Surf boat and hill slope</t>
  </si>
  <si>
    <t>7608-7611</t>
  </si>
  <si>
    <t>Fauna and Flora of the World - Dinosaurs and Minerals</t>
  </si>
  <si>
    <t>Quartz,Tourmaline, dinosaurs</t>
  </si>
  <si>
    <t>Lake Yojoa</t>
  </si>
  <si>
    <t>5c ovpt T.S.de.C.</t>
  </si>
  <si>
    <t>15/50c</t>
  </si>
  <si>
    <t>Airmail - Official Stamps of 1921 &amp; 1929 Surcharged</t>
  </si>
  <si>
    <t>Airmail - Official Stamp of 1929 Overprinted "HABILITADO Servicio Aereo Internacional 1930"</t>
  </si>
  <si>
    <t>Airmail - Official Stamps of 1929 Overprinted "HABILITADO Servicio Aereo MAYO 1930"</t>
  </si>
  <si>
    <t>0.06L</t>
  </si>
  <si>
    <t>Airmail - The 150th Anniversary of Independence, 1970</t>
  </si>
  <si>
    <t>C507</t>
  </si>
  <si>
    <t>95L</t>
  </si>
  <si>
    <t>85L</t>
  </si>
  <si>
    <t>Tourism - Beautiful Honduras</t>
  </si>
  <si>
    <t>From Jaap Mieras 1/4/2023: The stamp from 1931 (stampworld 311; and an overprint, stampworld 320) shows the Loarque Bridge, near the capital city of Tegucigalpa; that’s almost 100 kilometres NNE of the volcanic island of El Tigre</t>
  </si>
  <si>
    <t>100z o/p 1,500,000z</t>
  </si>
  <si>
    <t>120z o/p 2,000,000z</t>
  </si>
  <si>
    <t>s/s 20c</t>
  </si>
  <si>
    <t>s/s $1.80</t>
  </si>
  <si>
    <t>HMS Topaz &amp; view of Island</t>
  </si>
  <si>
    <t>1232-1237</t>
  </si>
  <si>
    <t>s/s 30c-$3</t>
  </si>
  <si>
    <t>Commemorations</t>
  </si>
  <si>
    <t>3680-3685</t>
  </si>
  <si>
    <t>Volcano &amp; geothermal energy</t>
  </si>
  <si>
    <t>0.50g</t>
  </si>
  <si>
    <t>Mineral and butterflies</t>
  </si>
  <si>
    <t>Insects - Butteflies and Minerals</t>
  </si>
  <si>
    <t>Volcano Research and Minerals</t>
  </si>
  <si>
    <t>2017-2022</t>
  </si>
  <si>
    <t>2023a</t>
  </si>
  <si>
    <t>Jamboree Thailand - Dinosaurs and Minerals</t>
  </si>
  <si>
    <t>Minerals dinosaurs scouts</t>
  </si>
  <si>
    <t>Elbaite and Rubellite Tourmaline</t>
  </si>
  <si>
    <t>Fauna - Prehistoric Crocodiles</t>
  </si>
  <si>
    <t>Dinosaur meteorite volcano</t>
  </si>
  <si>
    <t>Dinosaur volcano</t>
  </si>
  <si>
    <t>4982-4983</t>
  </si>
  <si>
    <t>s/s 40000db x2</t>
  </si>
  <si>
    <t>Fauna - Flying Dinosaurs</t>
  </si>
  <si>
    <t>5648-5651</t>
  </si>
  <si>
    <t>Ontake, Japan</t>
  </si>
  <si>
    <t>Tengger, Indonesia</t>
  </si>
  <si>
    <t>Loa, Hawaii</t>
  </si>
  <si>
    <t>Nevado del Ruiz, Colombia</t>
  </si>
  <si>
    <t>Dinosaur and scout</t>
  </si>
  <si>
    <t>The 100th Anniversary of Scouting</t>
  </si>
  <si>
    <t>4373a</t>
  </si>
  <si>
    <t>4449-4452</t>
  </si>
  <si>
    <t>4283-4286</t>
  </si>
  <si>
    <t>4287a</t>
  </si>
  <si>
    <t>Prehistoric Animals - World of Dinosaurs</t>
  </si>
  <si>
    <t>Australian Minerals</t>
  </si>
  <si>
    <t>3250-3253</t>
  </si>
  <si>
    <t>1850-1853</t>
  </si>
  <si>
    <t>Nelson Mandela, 1918-2013 &amp; African Minerals</t>
  </si>
  <si>
    <t>4714-4717</t>
  </si>
  <si>
    <t>3544-3546</t>
  </si>
  <si>
    <t>3547a</t>
  </si>
  <si>
    <t>1200fr</t>
  </si>
  <si>
    <t>s/s 1200fr x3</t>
  </si>
  <si>
    <t>4598a</t>
  </si>
  <si>
    <t>4764-4767</t>
  </si>
  <si>
    <t>4768a</t>
  </si>
  <si>
    <t>4973-4976</t>
  </si>
  <si>
    <t>4977a</t>
  </si>
  <si>
    <t>Prehistoric Animals of Niger</t>
  </si>
  <si>
    <t>5223-5226</t>
  </si>
  <si>
    <t>5227a</t>
  </si>
  <si>
    <t>3042-3045</t>
  </si>
  <si>
    <t>3551a</t>
  </si>
  <si>
    <t>5258-5261</t>
  </si>
  <si>
    <t>5262a</t>
  </si>
  <si>
    <t>The 135th Anniversary of the Death of Charles Darwin, 1809-1882</t>
  </si>
  <si>
    <t>Charles Darwin, volcano, Homo floresiensis</t>
  </si>
  <si>
    <t>5307a</t>
  </si>
  <si>
    <t>5541-5544</t>
  </si>
  <si>
    <t>5545a</t>
  </si>
  <si>
    <t>5616-5619</t>
  </si>
  <si>
    <t>5811-5814</t>
  </si>
  <si>
    <t>5815a</t>
  </si>
  <si>
    <t>6059-6062</t>
  </si>
  <si>
    <t>6063a</t>
  </si>
  <si>
    <t>6139-6142</t>
  </si>
  <si>
    <t>6143a</t>
  </si>
  <si>
    <t>6229-6232</t>
  </si>
  <si>
    <t>6233a</t>
  </si>
  <si>
    <t>6430a</t>
  </si>
  <si>
    <t>Climate Change</t>
  </si>
  <si>
    <t>Volcano and climate change</t>
  </si>
  <si>
    <t>6502-6505</t>
  </si>
  <si>
    <t>6506a</t>
  </si>
  <si>
    <t>6582-6585</t>
  </si>
  <si>
    <t>6586a</t>
  </si>
  <si>
    <t>6659-6662</t>
  </si>
  <si>
    <t>6663a</t>
  </si>
  <si>
    <t>Sebancaya, Peru</t>
  </si>
  <si>
    <t>Augustine Volcano, Alaska</t>
  </si>
  <si>
    <t>Mount Slamet, Indonesia</t>
  </si>
  <si>
    <t>Stromboli, Italy</t>
  </si>
  <si>
    <t>Izalco, El Salvador</t>
  </si>
  <si>
    <t>6942-6945</t>
  </si>
  <si>
    <t>6946a</t>
  </si>
  <si>
    <t>7280a</t>
  </si>
  <si>
    <t>Nicaragua flag and volcano</t>
  </si>
  <si>
    <t>3386a</t>
  </si>
  <si>
    <t>3804-3807</t>
  </si>
  <si>
    <t>3808a</t>
  </si>
  <si>
    <t>National Parks of Africa - Amboseli National Park - Kenya</t>
  </si>
  <si>
    <t>7382a</t>
  </si>
  <si>
    <t>Japanese Paintings</t>
  </si>
  <si>
    <t>7463-7466</t>
  </si>
  <si>
    <t>7467a</t>
  </si>
  <si>
    <t>The Great Wave</t>
  </si>
  <si>
    <t>The 200th Anniversary Since the First Trial of the Davy Lamp for Miners</t>
  </si>
  <si>
    <t>7953-7956</t>
  </si>
  <si>
    <t>7957a</t>
  </si>
  <si>
    <t>Minerals, mining, Davy Lamp</t>
  </si>
  <si>
    <t>8323-8326</t>
  </si>
  <si>
    <t>8327a</t>
  </si>
  <si>
    <t>9800le</t>
  </si>
  <si>
    <t>s/s 9800le x4</t>
  </si>
  <si>
    <t>40000le</t>
  </si>
  <si>
    <t>s/s 40000le</t>
  </si>
  <si>
    <t>Minerals Dioptase</t>
  </si>
  <si>
    <t>Minerals Copper</t>
  </si>
  <si>
    <t>Minerals Wulfenite</t>
  </si>
  <si>
    <t>Minerals fluorite</t>
  </si>
  <si>
    <t>Minerals Gold</t>
  </si>
  <si>
    <t>8479-8482</t>
  </si>
  <si>
    <t>8483a</t>
  </si>
  <si>
    <t>8663-8666</t>
  </si>
  <si>
    <t>8667a</t>
  </si>
  <si>
    <t>Minerals wulfenite with mimetite</t>
  </si>
  <si>
    <t>Minerals prousite</t>
  </si>
  <si>
    <t>Minerals metaroberanite</t>
  </si>
  <si>
    <t>Minerals hauyne</t>
  </si>
  <si>
    <t>Minerals graphite</t>
  </si>
  <si>
    <t>8792a</t>
  </si>
  <si>
    <t>8798-8801</t>
  </si>
  <si>
    <t>8802a</t>
  </si>
  <si>
    <t>The 135th Anniversary of the Birth of Charles Darwin, 1809-1882</t>
  </si>
  <si>
    <t>The 135th Anniversary of the Birth of Charles Darwin, 1809-1883</t>
  </si>
  <si>
    <t>The 135th Anniversary of the Birth of Charles Darwin, 1809-1884</t>
  </si>
  <si>
    <t>The 135th Anniversary of the Birth of Charles Darwin, 1809-1886</t>
  </si>
  <si>
    <t>8878-8881</t>
  </si>
  <si>
    <t>8882a</t>
  </si>
  <si>
    <t>8898-8901</t>
  </si>
  <si>
    <t>8902a</t>
  </si>
  <si>
    <t>Minerals sulphur</t>
  </si>
  <si>
    <t>Minerals chalcopyrite</t>
  </si>
  <si>
    <t>Minerals zircon</t>
  </si>
  <si>
    <t>Minerals malachite</t>
  </si>
  <si>
    <t>Minerals vandanite</t>
  </si>
  <si>
    <t>8918-8921</t>
  </si>
  <si>
    <t>8922a</t>
  </si>
  <si>
    <t>Celestine, Madagascar</t>
  </si>
  <si>
    <t>Chiastolite, Australia</t>
  </si>
  <si>
    <t>Brazilianite, Brazil</t>
  </si>
  <si>
    <t>Benitoite and neptunite, California, USA</t>
  </si>
  <si>
    <t>Spessartine garnet, Nani, Tanzania</t>
  </si>
  <si>
    <t>9323-9326</t>
  </si>
  <si>
    <t>9327a</t>
  </si>
  <si>
    <t>9536a</t>
  </si>
  <si>
    <t>Opal, Australia</t>
  </si>
  <si>
    <t>Malachite, Democratic Republic of Congo</t>
  </si>
  <si>
    <t>Rhodochrosite, South Africa</t>
  </si>
  <si>
    <t>Azurite, Thailand</t>
  </si>
  <si>
    <t>Chrysocolla stalactites, Arizona, USA</t>
  </si>
  <si>
    <t>9707-9710</t>
  </si>
  <si>
    <t>9711a</t>
  </si>
  <si>
    <t>Volcan de Fuego, Guatemala</t>
  </si>
  <si>
    <t>9957-9960</t>
  </si>
  <si>
    <t>9961a</t>
  </si>
  <si>
    <t>Tolbachik, Kamchatka, Russia</t>
  </si>
  <si>
    <t>Nevado del Ruiz, Columbia</t>
  </si>
  <si>
    <t>Villarrica, Chile</t>
  </si>
  <si>
    <t>Mount Etna, Italy</t>
  </si>
  <si>
    <t>Mount Etna, Italy. Nyiragongo, Congo</t>
  </si>
  <si>
    <t>9986a</t>
  </si>
  <si>
    <t>World of Scoutism - The 23rd World Scout Jamboree 2015</t>
  </si>
  <si>
    <t>6797a</t>
  </si>
  <si>
    <t>26000le</t>
  </si>
  <si>
    <t>Fuji scouts &amp; Bullet train</t>
  </si>
  <si>
    <t>3204-3207</t>
  </si>
  <si>
    <t>FDC 46c x4</t>
  </si>
  <si>
    <t>Tourism - G20 ASEAN Summit 2023</t>
  </si>
  <si>
    <t>Lake Toba</t>
  </si>
  <si>
    <t>3625-3629</t>
  </si>
  <si>
    <t>Borobudur, Lake Toba, Komodo dragon</t>
  </si>
  <si>
    <t>Lokon + Empung; Manado Tua; Bunaken</t>
  </si>
  <si>
    <t>3349-3351</t>
  </si>
  <si>
    <t>s/s 3000r x 3</t>
  </si>
  <si>
    <t>Mt. Semeru Eruption - December 2021</t>
  </si>
  <si>
    <t>3634a</t>
  </si>
  <si>
    <t>Mandalika Race Course - Lombok</t>
  </si>
  <si>
    <t>3647-3651</t>
  </si>
  <si>
    <t>3500r/500r</t>
  </si>
  <si>
    <t>3500r/1,000r</t>
  </si>
  <si>
    <t>3500r/2,000r</t>
  </si>
  <si>
    <t>Volcanoes - Issue of 2003 Surcharged</t>
  </si>
  <si>
    <t>G20 World Leader's Summit, Bali</t>
  </si>
  <si>
    <t>3657-3659</t>
  </si>
  <si>
    <t>750l</t>
  </si>
  <si>
    <t>World War II</t>
  </si>
  <si>
    <t>Wall Paintings in Pompeii</t>
  </si>
  <si>
    <t>Paintings from the House of the Vettii in Pompeii</t>
  </si>
  <si>
    <t>Rotuma map</t>
  </si>
  <si>
    <t>Iguaza Falls</t>
  </si>
  <si>
    <t>71-72</t>
  </si>
  <si>
    <t>FDC $2 $5</t>
  </si>
  <si>
    <t>Erkub Is; Bikini Is</t>
  </si>
  <si>
    <t>1863a</t>
  </si>
  <si>
    <t>s/s 6 x stamps</t>
  </si>
  <si>
    <t>3060-3065</t>
  </si>
  <si>
    <t>FDC 6 x stamps</t>
  </si>
  <si>
    <t>Maori Rock Art - Self Adhesive Stamps</t>
  </si>
  <si>
    <t>784-786</t>
  </si>
  <si>
    <r>
      <t>maxicard 0.68</t>
    </r>
    <r>
      <rPr>
        <sz val="9"/>
        <rFont val="Calibri"/>
        <family val="2"/>
      </rPr>
      <t>€</t>
    </r>
  </si>
  <si>
    <t>2305a</t>
  </si>
  <si>
    <t>Antique Bronze Statues</t>
  </si>
  <si>
    <t>2496a</t>
  </si>
  <si>
    <t>2301a</t>
  </si>
  <si>
    <t>2305b</t>
  </si>
  <si>
    <t>Antique Art</t>
  </si>
  <si>
    <t>Vesuvius, Pompeii statue</t>
  </si>
  <si>
    <t>1827-1834</t>
  </si>
  <si>
    <t>Mineral pyrite</t>
  </si>
  <si>
    <t>Mineral agate</t>
  </si>
  <si>
    <t>Mineral quartz</t>
  </si>
  <si>
    <t>Mineral molybdonite</t>
  </si>
  <si>
    <t>3537-3540</t>
  </si>
  <si>
    <t>3537-3540a</t>
  </si>
  <si>
    <t>s/s 3970fr x4 blue surround</t>
  </si>
  <si>
    <t>s/s 3970fr x4 white surround</t>
  </si>
  <si>
    <t>803-804</t>
  </si>
  <si>
    <t>Map New Caledonia Norfolk Island</t>
  </si>
  <si>
    <t>Campaign to Protect the Whales</t>
  </si>
  <si>
    <t>FDC $1 x 2 English version</t>
  </si>
  <si>
    <t>FDC $1 x 2 English and French version</t>
  </si>
  <si>
    <t>3635a</t>
  </si>
  <si>
    <t>Merapi Borobudur</t>
  </si>
  <si>
    <t>The 100th Anniversary of the Archeological Institute</t>
  </si>
  <si>
    <t>6793-6796</t>
  </si>
  <si>
    <t>Norwegian Scientific Expedition 1937-1938</t>
  </si>
  <si>
    <t>Tristan island profile</t>
  </si>
  <si>
    <t>Tristan island profile; surveyor</t>
  </si>
  <si>
    <t>396-399</t>
  </si>
  <si>
    <t>372-375</t>
  </si>
  <si>
    <t>s/s 9p-45p</t>
  </si>
  <si>
    <t>Woolens Industry</t>
  </si>
  <si>
    <t>Tristan view; sheep; wool</t>
  </si>
  <si>
    <t>Tristan view; santa</t>
  </si>
  <si>
    <t>Christmas - Children's Drawings</t>
  </si>
  <si>
    <t>Map of Tristan; mid atlantic ridge</t>
  </si>
  <si>
    <t>Tractor; hill profile</t>
  </si>
  <si>
    <t>926-928</t>
  </si>
  <si>
    <t>s/s 0.5db x3</t>
  </si>
  <si>
    <t>View of Sao Tome; ship</t>
  </si>
  <si>
    <t xml:space="preserve"> 0.5db</t>
  </si>
  <si>
    <t>Montserrat Carib Artifacts</t>
  </si>
  <si>
    <t>Booklet 4 x 5c-70c</t>
  </si>
  <si>
    <t>Cliff views</t>
  </si>
  <si>
    <t>Hills and Queen Elizabeth</t>
  </si>
  <si>
    <t>St Kitts view and sugar cane</t>
  </si>
  <si>
    <t>St Kitts view and airport</t>
  </si>
  <si>
    <t>St Kitts view and cotton plantation</t>
  </si>
  <si>
    <t>The 500th Anniversary of Discovery of America - Scientific Services</t>
  </si>
  <si>
    <t>Columbus; ships; bird; palm tree</t>
  </si>
  <si>
    <t>Erebus; Cape Evans Hut</t>
  </si>
  <si>
    <t>The 75th Anniversary of the Arrival of Robert Falcon Scott at the South Pole</t>
  </si>
  <si>
    <t>31p</t>
  </si>
  <si>
    <t>Erebus; Ship</t>
  </si>
  <si>
    <t>Commissioning of the Research Ship RRS "James Clark Ross"</t>
  </si>
  <si>
    <t>Commissioning of the Research Ship RRS "James Clark Ross" - As Previous with Blue Inscription over Country Name</t>
  </si>
  <si>
    <t>The Nature in the Mesozoic</t>
  </si>
  <si>
    <t>Aquatic dinosaur and volcano</t>
  </si>
  <si>
    <t>800r</t>
  </si>
  <si>
    <t>Asia-Pacific Ministerial Conference on Women, Jakarta</t>
  </si>
  <si>
    <t>The 50th Anniversary of World Meteorological Organization</t>
  </si>
  <si>
    <t>Betio Bairiki Bikenbeu Is</t>
  </si>
  <si>
    <t>Satellite Tracking</t>
  </si>
  <si>
    <t>4745-4748</t>
  </si>
  <si>
    <t>s/s 3w-150w</t>
  </si>
  <si>
    <t>FDC 4 x 7p</t>
  </si>
  <si>
    <t>170w</t>
  </si>
  <si>
    <t>Visit Korea Year 2001</t>
  </si>
  <si>
    <t>2493-2498</t>
  </si>
  <si>
    <t>s/s $2.20-$5.50</t>
  </si>
  <si>
    <t>1841-1844</t>
  </si>
  <si>
    <t>FDC 4f-20f</t>
  </si>
  <si>
    <t>Paektusan; Kim Jong Un</t>
  </si>
  <si>
    <t>5999-6002</t>
  </si>
  <si>
    <t>FDC 30w-98w</t>
  </si>
  <si>
    <t>Emerald Lakes Tongariro Crossing</t>
  </si>
  <si>
    <t>Definitives - Scenic Locations</t>
  </si>
  <si>
    <t>3866‑3874</t>
  </si>
  <si>
    <t>Holiday at Home</t>
  </si>
  <si>
    <t>s/s $1.40 x 9</t>
  </si>
  <si>
    <t>6799a</t>
  </si>
  <si>
    <t>50w imperf</t>
  </si>
  <si>
    <t>6800a</t>
  </si>
  <si>
    <t>5069-5071</t>
  </si>
  <si>
    <t>s/s $60 x3</t>
  </si>
  <si>
    <t>International Alphabetization Year</t>
  </si>
  <si>
    <t>10Ft</t>
  </si>
  <si>
    <t>1p ovpt 'Franqueo Oficial'</t>
  </si>
  <si>
    <t>2p ovpt 'Franqueo Oficial'</t>
  </si>
  <si>
    <t>5p ovpt 'Franqueo Oficial'</t>
  </si>
  <si>
    <t>10p ovpt 'Franqueo Oficial'</t>
  </si>
  <si>
    <t>1c ovpt 'Telegrafos'</t>
  </si>
  <si>
    <t>1c o/p red 'FRANQUEO OFICIAL'</t>
  </si>
  <si>
    <t>1c ovpt 'FRANQUEO OFICIAL'</t>
  </si>
  <si>
    <t>10p ovpt 'TELEGRAFOS'</t>
  </si>
  <si>
    <t>3700-3707</t>
  </si>
  <si>
    <t>FDC  8 x $1.30</t>
  </si>
  <si>
    <t>Kupe - The Great Navigator</t>
  </si>
  <si>
    <t>Mineral fluorite cinnibar</t>
  </si>
  <si>
    <t>Mineral calcite</t>
  </si>
  <si>
    <t>Mineral getchellite</t>
  </si>
  <si>
    <t>Mineral barite</t>
  </si>
  <si>
    <t>Mineral auripigment</t>
  </si>
  <si>
    <t>Mineral antimonite</t>
  </si>
  <si>
    <t>Painting Pompeii walls</t>
  </si>
  <si>
    <t>Liamuiga, Misery Peak</t>
  </si>
  <si>
    <t>363-367</t>
  </si>
  <si>
    <t>Aconcagua </t>
  </si>
  <si>
    <t>Ascension, Perfect Crater</t>
  </si>
  <si>
    <t>Ascension, Green Mountain, Perfect Crater</t>
  </si>
  <si>
    <t>Ascension, East Crater (Broken Tooth)</t>
  </si>
  <si>
    <t>Ascension, Hollands Crater</t>
  </si>
  <si>
    <t>Ascension, Bears Back</t>
  </si>
  <si>
    <t>Ascension, Green Mountain</t>
  </si>
  <si>
    <t>Ascension, Sisters</t>
  </si>
  <si>
    <t>Ascension, Green Mountain, East Crater, Hollands Crater, Bears Back, Sisters</t>
  </si>
  <si>
    <t>Ascension, Broken Tooth</t>
  </si>
  <si>
    <t>Ascension, Sisters Peak</t>
  </si>
  <si>
    <t>Ascension, Daly's Crags</t>
  </si>
  <si>
    <t>The Nut</t>
  </si>
  <si>
    <t>Blue Lake, Mt Gambier</t>
  </si>
  <si>
    <t>Glasshouse Mountains, Mt Beerwah, Mt Coonowrin</t>
  </si>
  <si>
    <t>Big Ben, Mt Dixon, Heard Island</t>
  </si>
  <si>
    <t>Table Cape, Mt Warning, Wollumbin, Mt Elephant, Lord Howe Island</t>
  </si>
  <si>
    <t>Unknown?</t>
  </si>
  <si>
    <t>Ilandag, Snake Mountain</t>
  </si>
  <si>
    <t>Pico, Azores</t>
  </si>
  <si>
    <t>Capelinhos</t>
  </si>
  <si>
    <t>Unknown, Azores</t>
  </si>
  <si>
    <t>Potosi, Karikari caldera</t>
  </si>
  <si>
    <t>Potosi, Illimani</t>
  </si>
  <si>
    <t>Unknown, Bolivia</t>
  </si>
  <si>
    <t>Mt Chorolque</t>
  </si>
  <si>
    <t>Chorolque, Potosi</t>
  </si>
  <si>
    <t>Parinacota, Payachatas</t>
  </si>
  <si>
    <t>Chacaltaya, Potosi</t>
  </si>
  <si>
    <t>Potosi, Fuji</t>
  </si>
  <si>
    <t>Trindade</t>
  </si>
  <si>
    <t>Dead Mans Chest, Tortola</t>
  </si>
  <si>
    <t>British Virgin Islands</t>
  </si>
  <si>
    <t>The 100th Anniversary of the UPU - Antigua Postage Stamps Overprinted "BARBUDA 13 JULY 1922"</t>
  </si>
  <si>
    <t>20c o/p '13 July 1922'</t>
  </si>
  <si>
    <t>20c o/p '15 Sept 1874 G.P.U.'</t>
  </si>
  <si>
    <t>20c o/p</t>
  </si>
  <si>
    <t>1369-1372</t>
  </si>
  <si>
    <t>s/s 4 x stamps</t>
  </si>
  <si>
    <t>Fossils and Minerals</t>
  </si>
  <si>
    <t>1E</t>
  </si>
  <si>
    <t>1.50E</t>
  </si>
  <si>
    <t>2.5E</t>
  </si>
  <si>
    <t>3E</t>
  </si>
  <si>
    <t>4.5E</t>
  </si>
  <si>
    <t>5E</t>
  </si>
  <si>
    <t>Angolan Produce</t>
  </si>
  <si>
    <t>15kz</t>
  </si>
  <si>
    <t>11kz</t>
  </si>
  <si>
    <t>18kz</t>
  </si>
  <si>
    <t>300kz</t>
  </si>
  <si>
    <t>s/s 1200kz</t>
  </si>
  <si>
    <t>3D</t>
  </si>
  <si>
    <t>5D</t>
  </si>
  <si>
    <t>10D</t>
  </si>
  <si>
    <t>20D</t>
  </si>
  <si>
    <t>24D</t>
  </si>
  <si>
    <t>500d</t>
  </si>
  <si>
    <t>Summer Olympic Games 2020 - Tokyo, Japan</t>
  </si>
  <si>
    <t>877-880</t>
  </si>
  <si>
    <t>FDC $2 x 4</t>
  </si>
  <si>
    <t>Lord of the Rings</t>
  </si>
  <si>
    <t>4862a</t>
  </si>
  <si>
    <t>s/s 4.00€</t>
  </si>
  <si>
    <t>Fantasy</t>
  </si>
  <si>
    <r>
      <t xml:space="preserve">PORTUGAL </t>
    </r>
    <r>
      <rPr>
        <sz val="9"/>
        <rFont val="Arial"/>
        <family val="2"/>
      </rPr>
      <t>(to 2022)</t>
    </r>
  </si>
  <si>
    <t>4677-4681</t>
  </si>
  <si>
    <t>s/s 10ch-1.5w x5</t>
  </si>
  <si>
    <t>The Maritime Link Between Cyprus and Greece</t>
  </si>
  <si>
    <t>Greek islands</t>
  </si>
  <si>
    <r>
      <t>CYPRUS, GREEK</t>
    </r>
    <r>
      <rPr>
        <sz val="9"/>
        <rFont val="Arial"/>
        <family val="2"/>
      </rPr>
      <t xml:space="preserve"> (to 2022)</t>
    </r>
  </si>
  <si>
    <t>623-624</t>
  </si>
  <si>
    <t>EUROPA Stamps - Stories and Myths</t>
  </si>
  <si>
    <t>Furnas</t>
  </si>
  <si>
    <t>Legend of the Caldera of Pero Botelho</t>
  </si>
  <si>
    <r>
      <t>AZORES</t>
    </r>
    <r>
      <rPr>
        <sz val="9"/>
        <rFont val="Arial"/>
        <family val="2"/>
      </rPr>
      <t xml:space="preserve"> (to 2022)</t>
    </r>
  </si>
  <si>
    <t>Starry Base or Moonrise on the East Island</t>
  </si>
  <si>
    <t>Crozet</t>
  </si>
  <si>
    <t>East Island profile; moon</t>
  </si>
  <si>
    <t>Minerals - Serpentine</t>
  </si>
  <si>
    <t>"Pointe-Bé" - Pointe-Bénédicte Laboratory</t>
  </si>
  <si>
    <t>The 250th Anniversary of the Discovery of the Crozet Archipelago</t>
  </si>
  <si>
    <t>Crozet archipelago; island profile, ship</t>
  </si>
  <si>
    <t>The 250th Anniversary of the Discovery of the Kerguelen Archipelago</t>
  </si>
  <si>
    <t>Kerguelen; island profile, ship</t>
  </si>
  <si>
    <t>1128a</t>
  </si>
  <si>
    <t>1131a</t>
  </si>
  <si>
    <t>Crozet archipelago map</t>
  </si>
  <si>
    <t>Maintenance of Relay 26 - Mont Fernand Amsterdam</t>
  </si>
  <si>
    <t>Fernand; Amsterdam</t>
  </si>
  <si>
    <t>The 500th Anniversary of the Discovery of Amsterdam Island</t>
  </si>
  <si>
    <t>1136a</t>
  </si>
  <si>
    <t>The 300th Anniversary of the Discovery of Tromelin Island</t>
  </si>
  <si>
    <t>Tromelin Island</t>
  </si>
  <si>
    <t>1144a</t>
  </si>
  <si>
    <t>Minerals - Arfvedsonite</t>
  </si>
  <si>
    <t>Pig Island - Discrict of Crozet</t>
  </si>
  <si>
    <t>Crozet; Pig Island profile</t>
  </si>
  <si>
    <r>
      <t>FRENCH SOUTHERN &amp; ANTARCTIC TERRITORY</t>
    </r>
    <r>
      <rPr>
        <sz val="9"/>
        <rFont val="Arial"/>
        <family val="2"/>
      </rPr>
      <t xml:space="preserve"> (to 2022)</t>
    </r>
  </si>
  <si>
    <t>volcano; airplane; river</t>
  </si>
  <si>
    <t xml:space="preserve">Cerro Mavicure </t>
  </si>
  <si>
    <t>Volcanic landscapes; Galeras</t>
  </si>
  <si>
    <t>80q</t>
  </si>
  <si>
    <t>$3.30 self adhesive</t>
  </si>
  <si>
    <t>151-157</t>
  </si>
  <si>
    <t>20c o/p x 7</t>
  </si>
  <si>
    <t>370a</t>
  </si>
  <si>
    <t>s/s 250r</t>
  </si>
  <si>
    <t>183-185</t>
  </si>
  <si>
    <t>The 100th Anniversary of the UPU</t>
  </si>
  <si>
    <t>UPU centenary, map Barbuda</t>
  </si>
  <si>
    <t>s/s 35c-$2.50 x3 imperf</t>
  </si>
  <si>
    <t>$2.50 imperf</t>
  </si>
  <si>
    <t>1303-1307</t>
  </si>
  <si>
    <t>Sailing Week - Antigua Postage Stamps Overprinted "BARBUDA"</t>
  </si>
  <si>
    <t>Sailing boat</t>
  </si>
  <si>
    <t>150-154</t>
  </si>
  <si>
    <t>Strip 5 x 54p</t>
  </si>
  <si>
    <t>Drachenfels, train</t>
  </si>
  <si>
    <t>1317-1318</t>
  </si>
  <si>
    <t>Philip Island, Nepean Island</t>
  </si>
  <si>
    <t>Norfolk Island Lookouts</t>
  </si>
  <si>
    <t>FDC s/s 2 stamps</t>
  </si>
  <si>
    <t>s/s $1.20 $2.40</t>
  </si>
  <si>
    <t>1510-1515</t>
  </si>
  <si>
    <t>s/s 12500mt x6</t>
  </si>
  <si>
    <t>1252a</t>
  </si>
  <si>
    <t>Pico de Piedra</t>
  </si>
  <si>
    <t>Dome of Escondido</t>
  </si>
  <si>
    <t>Dona Juana</t>
  </si>
  <si>
    <t>Info from Gilberto ColombiaCollections on Delcampe Aug 2023</t>
  </si>
  <si>
    <t>Parque los Nevados</t>
  </si>
  <si>
    <t>Los Nevados</t>
  </si>
  <si>
    <t>Nevado del Ruiz</t>
  </si>
  <si>
    <t>Iceland flag, basalt columns, Thingvellir NP</t>
  </si>
  <si>
    <t>Flag of Iceland</t>
  </si>
  <si>
    <t>Churchill, airplane, islnd</t>
  </si>
  <si>
    <t>1177-1180</t>
  </si>
  <si>
    <t>block of 4 33c</t>
  </si>
  <si>
    <t>The 15th Anniversary of the Marshall Islands Postal Service</t>
  </si>
  <si>
    <t>Underwater volcano stamp on stamp</t>
  </si>
  <si>
    <t>2fr postcard</t>
  </si>
  <si>
    <t>206-210</t>
  </si>
  <si>
    <t>FDC 1c-7c</t>
  </si>
  <si>
    <t>745-747</t>
  </si>
  <si>
    <t>Stamp Exhibition NORDIA ´91</t>
  </si>
  <si>
    <t>3148-3150</t>
  </si>
  <si>
    <t>s/s 10d x3</t>
  </si>
  <si>
    <t>The 19th World Scout Jamboree, Chile</t>
  </si>
  <si>
    <t>Scout jamboree Parinacota Chile</t>
  </si>
  <si>
    <t>Official Seals</t>
  </si>
  <si>
    <t>The 22nd American Air Force Commanders' Conference, Buenos Aires</t>
  </si>
  <si>
    <t>Flag Nicaragua, Ecuador, Costa Rica, El Salvador</t>
  </si>
  <si>
    <t>14b</t>
  </si>
  <si>
    <t>s/s 20c x16</t>
  </si>
  <si>
    <t>1.2fr</t>
  </si>
  <si>
    <t>blue and brown</t>
  </si>
  <si>
    <t>orange and brown</t>
  </si>
  <si>
    <t>Rocks and harbour</t>
  </si>
  <si>
    <t>1517a</t>
  </si>
  <si>
    <t>1743b</t>
  </si>
  <si>
    <t>FDC 2000r</t>
  </si>
  <si>
    <t>1415-7</t>
  </si>
  <si>
    <t>FDC x3 stamps</t>
  </si>
  <si>
    <t>Agung Dancers Traditional houses</t>
  </si>
  <si>
    <t>Visit Indonesia Year - Dancers and Traditional Houses</t>
  </si>
  <si>
    <t>1772-1775</t>
  </si>
  <si>
    <t>FDC 300rp x 4</t>
  </si>
  <si>
    <t>Map Indonesia; armed forces</t>
  </si>
  <si>
    <t>Armed Forces Day</t>
  </si>
  <si>
    <t>FDC 500r</t>
  </si>
  <si>
    <t>2032a</t>
  </si>
  <si>
    <t>FDC 1500rp</t>
  </si>
  <si>
    <t>Borobudur; birthday</t>
  </si>
  <si>
    <t>Greeting Stamps - "Happy Birthday"</t>
  </si>
  <si>
    <t>FDC 2 x 700r China</t>
  </si>
  <si>
    <t>Agung, Bali; Chinese dragon</t>
  </si>
  <si>
    <t>Tourism (2000 issue for 50th Anniversary diplomatic relations Indonesia-China)</t>
  </si>
  <si>
    <t>FDC 500r x5</t>
  </si>
  <si>
    <t>FDC 5000r souv. Sheet</t>
  </si>
  <si>
    <t>Map Indonesia; solar eclipse</t>
  </si>
  <si>
    <t>FDC 300r x5</t>
  </si>
  <si>
    <t>Philippines Wealth of Wonders</t>
  </si>
  <si>
    <t>2305-2313</t>
  </si>
  <si>
    <t>Map Caribbean</t>
  </si>
  <si>
    <t>Penrhyn islands; Pacific islands</t>
  </si>
  <si>
    <t>Football World Cup - Argentina 1978 and Spain 1983</t>
  </si>
  <si>
    <t>Football World Cup - Argentina 1978 and Spain 1984</t>
  </si>
  <si>
    <t>17s</t>
  </si>
  <si>
    <t>39s</t>
  </si>
  <si>
    <t>35s</t>
  </si>
  <si>
    <t>FDC 180fr</t>
  </si>
  <si>
    <t>FDC 34fr</t>
  </si>
  <si>
    <t>FDC 600l</t>
  </si>
  <si>
    <t>EUROPA Stamps - Legend of Colapesce - Romeo and Juliet</t>
  </si>
  <si>
    <t>FDC 50g</t>
  </si>
  <si>
    <t>Taranaki; dairy cows</t>
  </si>
  <si>
    <t>Mayon; coin on stamp</t>
  </si>
  <si>
    <t>1363-1371</t>
  </si>
  <si>
    <t>s/s 400fr x9</t>
  </si>
  <si>
    <t>Hurricane Relief - Issues of 2000 Overprinted "HURRICANE RELIEF 2000"</t>
  </si>
  <si>
    <t>Tristan view, ship, helicopter</t>
  </si>
  <si>
    <t>10p x2</t>
  </si>
  <si>
    <t>724-725</t>
  </si>
  <si>
    <t>15p x2</t>
  </si>
  <si>
    <t>Fuji soccer</t>
  </si>
  <si>
    <t>3d x 12</t>
  </si>
  <si>
    <t>1339-1347</t>
  </si>
  <si>
    <t>souv.sheet 2M x 9</t>
  </si>
  <si>
    <t>574-575</t>
  </si>
  <si>
    <t>s/s $1.50 x2</t>
  </si>
  <si>
    <t>Aloe vera and island view</t>
  </si>
  <si>
    <t>Cloves and soufriere</t>
  </si>
  <si>
    <t>Flowers, cloves and soufriere</t>
  </si>
  <si>
    <t>Wild sage, lantana with volcano in margin</t>
  </si>
  <si>
    <t>s/s 25c x8</t>
  </si>
  <si>
    <t>s/s 50c x8</t>
  </si>
  <si>
    <t>FDC 1c/2c/10c/15c</t>
  </si>
  <si>
    <t>212-218</t>
  </si>
  <si>
    <t>Matavai Bay, Huahine Island, Otaheite, Kealakekua</t>
  </si>
  <si>
    <t>FDC 2c/25c</t>
  </si>
  <si>
    <t>214-219</t>
  </si>
  <si>
    <t>Scouts and Cook Island</t>
  </si>
  <si>
    <t>Sir Baden Powell and mountain</t>
  </si>
  <si>
    <t>Diamond Jubilee of New Zealand Scout Movement and the 5th National (New Zealand) Jamboree</t>
  </si>
  <si>
    <t>FDC 10000r s/s</t>
  </si>
  <si>
    <t>Charles Darwin, minerals, dinosaur</t>
  </si>
  <si>
    <t>704-707</t>
  </si>
  <si>
    <t>FDC 80c-$5 x4</t>
  </si>
  <si>
    <t>Hong Kong's Contribution to Science and Technology</t>
  </si>
  <si>
    <t>Ernest Openheimer diamond hunter</t>
  </si>
  <si>
    <t>August Stauch diamond hunter</t>
  </si>
  <si>
    <t>Diamond Findings in Luderitz</t>
  </si>
  <si>
    <t>Diamond finding</t>
  </si>
  <si>
    <t>Nature - Minerals</t>
  </si>
  <si>
    <t>Mineral vanadinite</t>
  </si>
  <si>
    <t>Mineral carnotite</t>
  </si>
  <si>
    <t>5464-5466</t>
  </si>
  <si>
    <t>s/s 840fr</t>
  </si>
  <si>
    <t>4rls</t>
  </si>
  <si>
    <t>Scout jamboree; Fuji</t>
  </si>
  <si>
    <t>s/s 4rls</t>
  </si>
  <si>
    <t>Fuji; scouts; jamboree; trumpet</t>
  </si>
  <si>
    <t>FDC 15y</t>
  </si>
  <si>
    <t>3652-3655</t>
  </si>
  <si>
    <t>3656a</t>
  </si>
  <si>
    <t>Amesthyst</t>
  </si>
  <si>
    <t>booklet 7t-30t</t>
  </si>
  <si>
    <t>874-879</t>
  </si>
  <si>
    <t>FDC 1c-9c</t>
  </si>
  <si>
    <t>1300-1303</t>
  </si>
  <si>
    <t>FDC 4 x 10c</t>
  </si>
  <si>
    <t>Set 4 stamps</t>
  </si>
  <si>
    <t>Set 4 postcards</t>
  </si>
  <si>
    <t>World Diamond Congresses, Johannesburg</t>
  </si>
  <si>
    <t>FDC 15c-20c</t>
  </si>
  <si>
    <t>FDC 4c-25c</t>
  </si>
  <si>
    <t>Banded ironstone</t>
  </si>
  <si>
    <t>Cobaltocalcite</t>
  </si>
  <si>
    <t>Uranium ore</t>
  </si>
  <si>
    <t>277-281</t>
  </si>
  <si>
    <t>FDC 8n-42n</t>
  </si>
  <si>
    <t>2544-2550</t>
  </si>
  <si>
    <t>Mineralogy</t>
  </si>
  <si>
    <t>Inauguration of Mineralogy Museum</t>
  </si>
  <si>
    <t>FDC 80s</t>
  </si>
  <si>
    <t>USSR - Jewish Republic</t>
  </si>
  <si>
    <t>s/s 6 x 850-3000k</t>
  </si>
  <si>
    <t>Jewish Republic USSR Minerals</t>
  </si>
  <si>
    <t>1.30 cr</t>
  </si>
  <si>
    <t>International Thematic Stamp Exhibition "Portucale 77" - Porto, Portugal - Gemstones</t>
  </si>
  <si>
    <t>RUSSIA - Kuril Island</t>
  </si>
  <si>
    <t>s/s 9 x 1500r</t>
  </si>
  <si>
    <t>Kuril Islands cinderella stamps</t>
  </si>
  <si>
    <t>1559-1566</t>
  </si>
  <si>
    <t>s/s 5fr x8</t>
  </si>
  <si>
    <t>Train and Kilimanjaro</t>
  </si>
  <si>
    <t>Railways from Around the World</t>
  </si>
  <si>
    <t>s/s 55p</t>
  </si>
  <si>
    <t>Mayon, postal truck, van</t>
  </si>
  <si>
    <t>International Stamp Exhibition ASEANPEX 2017 - Pasay City, Philippines - The 250th Anniversary of Postal Service in the Philippines</t>
  </si>
  <si>
    <t>4221-4224</t>
  </si>
  <si>
    <t>Pinatubo, car fleeing, pyroclastic eruption</t>
  </si>
  <si>
    <t>Lava flow, disaster</t>
  </si>
  <si>
    <t>90f</t>
  </si>
  <si>
    <t>Lillecrapp, Alice Springs</t>
  </si>
  <si>
    <t>The 30th Anniversary of National Liberation</t>
  </si>
  <si>
    <t>220f</t>
  </si>
  <si>
    <t>Launching of "Palapa B" Communications Satellite</t>
  </si>
  <si>
    <t>Map Indonesia; satellite</t>
  </si>
  <si>
    <t>s/s 500r</t>
  </si>
  <si>
    <t>Parliamentary Elections</t>
  </si>
  <si>
    <t>Map Indonesiav; ballot box; voting</t>
  </si>
  <si>
    <t>Map Indonesiav; ASEAN</t>
  </si>
  <si>
    <t>The 25th Anniversary of Association of Southeast Asian Nations</t>
  </si>
  <si>
    <t>Map Indonesiav; satellite</t>
  </si>
  <si>
    <t>Communications</t>
  </si>
  <si>
    <t>Map Indonesia, satellite</t>
  </si>
  <si>
    <t>Launch of "Palapa-C" Satellite</t>
  </si>
  <si>
    <t>107A</t>
  </si>
  <si>
    <t>107B</t>
  </si>
  <si>
    <t>Spear Fishing</t>
  </si>
  <si>
    <t>Tahiti view; canoe</t>
  </si>
  <si>
    <t>0.3fr</t>
  </si>
  <si>
    <t>Birds and Coat of Arms</t>
  </si>
  <si>
    <t>orange black</t>
  </si>
  <si>
    <t>Falefa Falls</t>
  </si>
  <si>
    <t>726-727</t>
  </si>
  <si>
    <t>£3</t>
  </si>
  <si>
    <t>The 60th and 50th Anniversary of Decimalisation</t>
  </si>
  <si>
    <t>Tristan profile on banknote; potato</t>
  </si>
  <si>
    <t>The 60th Anniversary of the Volcanic Eruption and Evacuation of Tristan Islanders</t>
  </si>
  <si>
    <t>£1.10</t>
  </si>
  <si>
    <t>£1.80</t>
  </si>
  <si>
    <t>Tristan smoking, Ship, evacuation</t>
  </si>
  <si>
    <t>Ship, lifeboat, evacuation</t>
  </si>
  <si>
    <t>Ship, evacuation, women</t>
  </si>
  <si>
    <t>Tristan, evacuation, people</t>
  </si>
  <si>
    <t>Tristan, Ship, lifeboat, evacuation</t>
  </si>
  <si>
    <t>Tristan, evacuation, women</t>
  </si>
  <si>
    <t>1394-1397</t>
  </si>
  <si>
    <t>45p-£2.10</t>
  </si>
  <si>
    <t>Tristan, map, coral, shark, lobster, ship</t>
  </si>
  <si>
    <t>The Blue Belt Program</t>
  </si>
  <si>
    <t>Tristan, Ship, evacuation</t>
  </si>
  <si>
    <t>Tristan, evacuation, lifeboat</t>
  </si>
  <si>
    <t>Tristan, evacuation, ship, helicopter</t>
  </si>
  <si>
    <t>£1.50</t>
  </si>
  <si>
    <t>Tristan, tugboat, Falkland Islands, ship</t>
  </si>
  <si>
    <t>£1.60</t>
  </si>
  <si>
    <t>Tristan, church, fence</t>
  </si>
  <si>
    <t>Tristan, church, fence, hill</t>
  </si>
  <si>
    <t>The 100th Anniversary of St. Mary's Church</t>
  </si>
  <si>
    <t>Birds - Penguins</t>
  </si>
  <si>
    <t>£2.10</t>
  </si>
  <si>
    <t>Tristan, penguin</t>
  </si>
  <si>
    <t>The 60th Anniversary of the Ressetlement of Tristan da Cunha</t>
  </si>
  <si>
    <t>Tristan, man, parcel, evacuation</t>
  </si>
  <si>
    <t>Tristan, men, evacuation</t>
  </si>
  <si>
    <t>Tristan, evacuation, men</t>
  </si>
  <si>
    <t>Tristan, evacuation, ship, lifeboat, men</t>
  </si>
  <si>
    <t>The 200th Anniversary of the Royal National Lifeboat Institution</t>
  </si>
  <si>
    <t>Tristan, lifeboat</t>
  </si>
  <si>
    <t>1386-1389</t>
  </si>
  <si>
    <t>1398-1401</t>
  </si>
  <si>
    <t>1443-1446</t>
  </si>
  <si>
    <t>The 40th Anniversary of the Liberation of the Falkland Islands</t>
  </si>
  <si>
    <t>Merapi nglanggeran village</t>
  </si>
  <si>
    <t>Tourist villages</t>
  </si>
  <si>
    <t>Agung Bali Handara Gate</t>
  </si>
  <si>
    <t>s/s 10000r</t>
  </si>
  <si>
    <t>PRISM sheetlet</t>
  </si>
  <si>
    <t>Binuluan</t>
  </si>
  <si>
    <t>Binuluan Cordillera</t>
  </si>
  <si>
    <t>Galapogos</t>
  </si>
  <si>
    <t>Galapogos tortoise</t>
  </si>
  <si>
    <t>The 35th Anniversary of the Death of André Japy, 1904-1974</t>
  </si>
  <si>
    <t>Opening of Cross-Harbour Tunnel</t>
  </si>
  <si>
    <t>Parks</t>
  </si>
  <si>
    <t>Government Flying Service – Operations</t>
  </si>
  <si>
    <t>Helicopter; airplane; skyscrapers; city; volcanic hills</t>
  </si>
  <si>
    <t>1.4$</t>
  </si>
  <si>
    <t>Chinese New Year - Year of the Tiger</t>
  </si>
  <si>
    <t>Tiger</t>
  </si>
  <si>
    <t>2.4$</t>
  </si>
  <si>
    <t>1595-1598</t>
  </si>
  <si>
    <t>s/s $1.40-$5</t>
  </si>
  <si>
    <t>s/s 5$</t>
  </si>
  <si>
    <t>50$</t>
  </si>
  <si>
    <t>1600-1601</t>
  </si>
  <si>
    <t>s/s 50$ x2</t>
  </si>
  <si>
    <t>Ox; buffalo</t>
  </si>
  <si>
    <t>Twenty-Four Solar Terms - Spring</t>
  </si>
  <si>
    <t>Peasants, farming</t>
  </si>
  <si>
    <t>Hong Kong Museums Collection - Paintings from the Chih Lo Lou Collection</t>
  </si>
  <si>
    <t>2.60$</t>
  </si>
  <si>
    <t>3.70$</t>
  </si>
  <si>
    <t>4.90$</t>
  </si>
  <si>
    <t>s/s 10$</t>
  </si>
  <si>
    <t>2309-2312</t>
  </si>
  <si>
    <t>s/s $2-$5 x4</t>
  </si>
  <si>
    <t>Hong Kong Past and Present - Victoria Harbour</t>
  </si>
  <si>
    <t>Museum Collection - 19th Century China Trade Paintings</t>
  </si>
  <si>
    <t>2521-2526</t>
  </si>
  <si>
    <t>Contemplation Building</t>
  </si>
  <si>
    <t>s/s $2.20-$5.60 x6</t>
  </si>
  <si>
    <t>2534-2539</t>
  </si>
  <si>
    <t>s/s $2.20 x6</t>
  </si>
  <si>
    <t>24 Solar Terms - Summer</t>
  </si>
  <si>
    <t>2.20$</t>
  </si>
  <si>
    <t>Hong Kong Landscapes - Mountains</t>
  </si>
  <si>
    <t>2.80$</t>
  </si>
  <si>
    <t>4.00$</t>
  </si>
  <si>
    <t>5.40$</t>
  </si>
  <si>
    <t>5.50$</t>
  </si>
  <si>
    <t>Chinese New Year - Year of the Dragon - Heartwarming Stamps</t>
  </si>
  <si>
    <t>Characters in Jin Yong's Novels - A Path to Glory</t>
  </si>
  <si>
    <t>The Hong Kong Landscape - 10 Natural Wonders</t>
  </si>
  <si>
    <t>The 75th Anniversary of the Founding of Kidapawan</t>
  </si>
  <si>
    <r>
      <t>PHILIPPINES</t>
    </r>
    <r>
      <rPr>
        <sz val="9"/>
        <rFont val="Arial"/>
        <family val="2"/>
      </rPr>
      <t xml:space="preserve"> (to 2024)</t>
    </r>
  </si>
  <si>
    <t>Michael gift</t>
  </si>
  <si>
    <t>FDC 22p</t>
  </si>
  <si>
    <t>Souv. Sheet $1.80</t>
  </si>
  <si>
    <t>International Stamp Exhibition "BANGKOK '93" - Thermal Wonders, Rotorua</t>
  </si>
  <si>
    <t>1353a</t>
  </si>
  <si>
    <t>FDC Souv. Sheet $1.80</t>
  </si>
  <si>
    <t>863a</t>
  </si>
  <si>
    <t>FDC s/s 250d x8</t>
  </si>
  <si>
    <t>The 100th Anniversary of the Nakhchivan Autonomous Republic</t>
  </si>
  <si>
    <t>1814a</t>
  </si>
  <si>
    <r>
      <t>AZERBAIJAN</t>
    </r>
    <r>
      <rPr>
        <sz val="9"/>
        <rFont val="Arial"/>
        <family val="2"/>
      </rPr>
      <t xml:space="preserve"> (to 2024)</t>
    </r>
  </si>
  <si>
    <t>1286a</t>
  </si>
  <si>
    <t>Traditional Architecture of Indonesia</t>
  </si>
  <si>
    <t>3559a</t>
  </si>
  <si>
    <t>Moonstone Dam</t>
  </si>
  <si>
    <t>Dams</t>
  </si>
  <si>
    <t>Republic Day - Banknotes</t>
  </si>
  <si>
    <t>20000r</t>
  </si>
  <si>
    <t>Elections</t>
  </si>
  <si>
    <t>3500r</t>
  </si>
  <si>
    <r>
      <t>INDONESIA</t>
    </r>
    <r>
      <rPr>
        <sz val="9"/>
        <rFont val="Arial"/>
        <family val="2"/>
      </rPr>
      <t xml:space="preserve"> (to 2024)</t>
    </r>
  </si>
  <si>
    <t>s/s 5000r x4</t>
  </si>
  <si>
    <t>Indonesia Special Issue 2022 Tourism</t>
  </si>
  <si>
    <t>Prambanan</t>
  </si>
  <si>
    <t>Yokyakarta #47</t>
  </si>
  <si>
    <t>Gede</t>
  </si>
  <si>
    <t>West Java #29</t>
  </si>
  <si>
    <t>West Java #34</t>
  </si>
  <si>
    <t>West Java #35</t>
  </si>
  <si>
    <t>Parang</t>
  </si>
  <si>
    <t>West Java #37</t>
  </si>
  <si>
    <t xml:space="preserve">Papandayan </t>
  </si>
  <si>
    <t>Ciremai</t>
  </si>
  <si>
    <t>West Java #38</t>
  </si>
  <si>
    <t>Banten #22</t>
  </si>
  <si>
    <t>Plaosan Temple</t>
  </si>
  <si>
    <t>Yokyakarta #51</t>
  </si>
  <si>
    <t>Kaba</t>
  </si>
  <si>
    <t>Bengkulu #12</t>
  </si>
  <si>
    <t>Suoh Crater</t>
  </si>
  <si>
    <t>Lampung #18</t>
  </si>
  <si>
    <t>East Java #81</t>
  </si>
  <si>
    <t>Bromo Tengger</t>
  </si>
  <si>
    <t>East Java #70</t>
  </si>
  <si>
    <t>Baluran</t>
  </si>
  <si>
    <t>Sikidang Sileri</t>
  </si>
  <si>
    <t>Central Java #41</t>
  </si>
  <si>
    <t>Central Java #40</t>
  </si>
  <si>
    <t>Central Java #44</t>
  </si>
  <si>
    <t>Prau</t>
  </si>
  <si>
    <t>East Java #58</t>
  </si>
  <si>
    <t>Arjuna</t>
  </si>
  <si>
    <t>East Java #64</t>
  </si>
  <si>
    <t>Kelud</t>
  </si>
  <si>
    <t>North Sumatera #05</t>
  </si>
  <si>
    <t>West Sumatera #03</t>
  </si>
  <si>
    <t>Agung Besaki</t>
  </si>
  <si>
    <t>Bali #87</t>
  </si>
  <si>
    <t>Bali #88</t>
  </si>
  <si>
    <t>Agung temples</t>
  </si>
  <si>
    <t>Bali #91</t>
  </si>
  <si>
    <t>West Nusa Tenggara #102</t>
  </si>
  <si>
    <t>Indonesia Special Issue 2022 Volcano Mountain</t>
  </si>
  <si>
    <t>Papandayan #25</t>
  </si>
  <si>
    <t>Papandayan</t>
  </si>
  <si>
    <t>Sumbing #24</t>
  </si>
  <si>
    <t>Sumbing</t>
  </si>
  <si>
    <t>Dempo</t>
  </si>
  <si>
    <t>Dempo #20</t>
  </si>
  <si>
    <t>Egon</t>
  </si>
  <si>
    <t>Egon #21</t>
  </si>
  <si>
    <t>Tangkubang Perahu</t>
  </si>
  <si>
    <r>
      <t xml:space="preserve">Tangkubang Perahu </t>
    </r>
    <r>
      <rPr>
        <i/>
        <sz val="10"/>
        <rFont val="Arial"/>
        <family val="2"/>
      </rPr>
      <t>#23</t>
    </r>
  </si>
  <si>
    <t>Soputan</t>
  </si>
  <si>
    <t>Soputan #22</t>
  </si>
  <si>
    <t>Raung</t>
  </si>
  <si>
    <t>Raung #17</t>
  </si>
  <si>
    <t>Gamkonora</t>
  </si>
  <si>
    <t>Gamkonora #19</t>
  </si>
  <si>
    <t>Lokon Empung</t>
  </si>
  <si>
    <t>Lokon Empung #18</t>
  </si>
  <si>
    <t>Agung #03</t>
  </si>
  <si>
    <t>Kelud #14</t>
  </si>
  <si>
    <t>Ijen #08</t>
  </si>
  <si>
    <t>Merapi #02</t>
  </si>
  <si>
    <t>Karangetang</t>
  </si>
  <si>
    <t>Karangetang #13</t>
  </si>
  <si>
    <t>Merbabu</t>
  </si>
  <si>
    <t>Merbabu #10</t>
  </si>
  <si>
    <t>Bromo #04</t>
  </si>
  <si>
    <t>Batur</t>
  </si>
  <si>
    <t>Batur #15</t>
  </si>
  <si>
    <t>Semeru #05</t>
  </si>
  <si>
    <t>Rinjani #06</t>
  </si>
  <si>
    <t>Marapi</t>
  </si>
  <si>
    <t>Marapi #11</t>
  </si>
  <si>
    <t>Kerinci #07</t>
  </si>
  <si>
    <t>Sinabung #09</t>
  </si>
  <si>
    <t>Sinabung</t>
  </si>
  <si>
    <t>Krakatoa #01</t>
  </si>
  <si>
    <t>Batutara</t>
  </si>
  <si>
    <t>Batutara #16</t>
  </si>
  <si>
    <t>Banda Api #12</t>
  </si>
  <si>
    <t>North Maluku #182</t>
  </si>
  <si>
    <t>North Maluku #184</t>
  </si>
  <si>
    <t>Gawalise</t>
  </si>
  <si>
    <t>Central Sulawesi #156</t>
  </si>
  <si>
    <t>North Maluku #180</t>
  </si>
  <si>
    <t>Dua Saudara</t>
  </si>
  <si>
    <t>North Sulawesi #147</t>
  </si>
  <si>
    <t>Mahoro</t>
  </si>
  <si>
    <t>North Sulawesi #149</t>
  </si>
  <si>
    <t>Ambang</t>
  </si>
  <si>
    <t>Gorontalo #143</t>
  </si>
  <si>
    <t>Banda Neira</t>
  </si>
  <si>
    <t>Maluku #172</t>
  </si>
  <si>
    <t>North Sulawesi #144</t>
  </si>
  <si>
    <t>Empung</t>
  </si>
  <si>
    <t>North Sulawesi #150</t>
  </si>
  <si>
    <t>Prisma</t>
  </si>
  <si>
    <t>Road to 12th BALIPHEX 2020</t>
  </si>
  <si>
    <t>Lake Lalolalo crater lake</t>
  </si>
  <si>
    <t>2935-2942</t>
  </si>
  <si>
    <t>2500r s/s x8</t>
  </si>
  <si>
    <t>Indonesia-Malaysia Joint Friendship Issue</t>
  </si>
  <si>
    <t>The 50th Anniversary of Djuanda Declaration</t>
  </si>
  <si>
    <t>Jakarta-Amsterdam Spice Race</t>
  </si>
  <si>
    <t>Population Census</t>
  </si>
  <si>
    <t>The 10th Anniversary of Asian-Oceanic Postal Union Training School, Bangkok</t>
  </si>
  <si>
    <t>3405-3439</t>
  </si>
  <si>
    <t>s/s 3000r x35</t>
  </si>
  <si>
    <t>Traditional Headdress in Indonesia</t>
  </si>
  <si>
    <t>World Youth Stamp Exhibition - Kuala Lumpur, Malaysia</t>
  </si>
  <si>
    <t>3158a</t>
  </si>
  <si>
    <t>10000r</t>
  </si>
  <si>
    <t>COLOUR</t>
  </si>
  <si>
    <t>Obvious volcano</t>
  </si>
  <si>
    <t>Volcanic geology</t>
  </si>
  <si>
    <t>Volcano constructions</t>
  </si>
  <si>
    <t>Volcano island maps</t>
  </si>
  <si>
    <t>(from visual assessment of Stampworld country catalogues)</t>
  </si>
  <si>
    <t>COUNTRIES WITH VOLCANO STAMPS</t>
  </si>
  <si>
    <t>Great Britain - Brit Tang</t>
  </si>
  <si>
    <t>Great Britain - Jersey</t>
  </si>
  <si>
    <t>Great Britain - Isle Man</t>
  </si>
  <si>
    <t>Great Britain - Nth Ireland</t>
  </si>
  <si>
    <t>Great Britain - Scotland</t>
  </si>
  <si>
    <t>Landscapes and Buildings</t>
  </si>
  <si>
    <t>Opening of the Hokkaido Shinkansen Line from Shin-Aomori to Shin-Hakodate-Hokuto</t>
  </si>
  <si>
    <t>The 70th Anniversary of the Birth of Prince Philip</t>
  </si>
  <si>
    <t>Augustus Earle, 1793-1838</t>
  </si>
  <si>
    <t>1947 -1953 Airmail - Local Motives</t>
  </si>
  <si>
    <t>boph1234</t>
  </si>
  <si>
    <t>386a NL</t>
  </si>
  <si>
    <t>387a NL</t>
  </si>
  <si>
    <t>23a NL</t>
  </si>
  <si>
    <t>23b NL</t>
  </si>
  <si>
    <t>Definitive Issue - Marianne des Français - "ITVF" Imprint</t>
  </si>
  <si>
    <t>New Colours and Values in Dpf. and DM</t>
  </si>
  <si>
    <t>Different Motives</t>
  </si>
  <si>
    <t>As 1947-1948 edition but Without PF</t>
  </si>
  <si>
    <t>The 150th Anniversary of the Birth of Mark Twain, 1835-1910</t>
  </si>
  <si>
    <r>
      <t>CINDERELLAS</t>
    </r>
    <r>
      <rPr>
        <sz val="9"/>
        <rFont val="Arial"/>
        <family val="2"/>
      </rPr>
      <t xml:space="preserve"> (to 2020)</t>
    </r>
  </si>
  <si>
    <t>CINDERELLA - Benin</t>
  </si>
  <si>
    <t>CINDERELLA - Italy</t>
  </si>
  <si>
    <t>CINDERELLA - Oman</t>
  </si>
  <si>
    <t>CINDERELLA - Turkmenistan</t>
  </si>
  <si>
    <t>STAMPS FOR INDONESIA MUSEUM</t>
  </si>
  <si>
    <t>€0.20g</t>
  </si>
  <si>
    <t>0.50e</t>
  </si>
  <si>
    <t>s/s 2€</t>
  </si>
  <si>
    <t>s/s 0.45€-1€ x4</t>
  </si>
  <si>
    <t>s/s 2.45€</t>
  </si>
  <si>
    <t>FDC €0.20g</t>
  </si>
  <si>
    <r>
      <t>s/s €0.20g</t>
    </r>
    <r>
      <rPr>
        <sz val="9.9"/>
        <rFont val="Arial"/>
        <family val="2"/>
      </rPr>
      <t xml:space="preserve"> x2</t>
    </r>
  </si>
  <si>
    <r>
      <t>s/s €0.95</t>
    </r>
    <r>
      <rPr>
        <sz val="9.9"/>
        <rFont val="Arial"/>
        <family val="2"/>
      </rPr>
      <t xml:space="preserve"> x2</t>
    </r>
  </si>
  <si>
    <t>s/s 1€ x5</t>
  </si>
  <si>
    <t>40st + 20st</t>
  </si>
  <si>
    <t>40st</t>
  </si>
  <si>
    <t>s/s 40st</t>
  </si>
  <si>
    <t>s/s 50000tl x2</t>
  </si>
  <si>
    <t>1.20kcs</t>
  </si>
  <si>
    <t>FDC 3kcs</t>
  </si>
  <si>
    <t>8kcs</t>
  </si>
  <si>
    <t>43kcs</t>
  </si>
  <si>
    <t>s/s 43kcs</t>
  </si>
  <si>
    <t>0.70fr</t>
  </si>
  <si>
    <t>FDC 1.30fr</t>
  </si>
  <si>
    <t>postcard 1.30fr</t>
  </si>
  <si>
    <t>FDC postcard 0.50fr</t>
  </si>
  <si>
    <t>FDC 2.80fr</t>
  </si>
  <si>
    <t>postcard 2.80fr</t>
  </si>
  <si>
    <t>FDC 3fr + 60c</t>
  </si>
  <si>
    <t>s/s 2.45€ x5</t>
  </si>
  <si>
    <t>s/s €0.20g x6</t>
  </si>
  <si>
    <t>s/s 0.53€ x6</t>
  </si>
  <si>
    <t>90pf</t>
  </si>
  <si>
    <t>12pf + 8pf</t>
  </si>
  <si>
    <t>4pf + 3pf</t>
  </si>
  <si>
    <t>40pf + 35pf</t>
  </si>
  <si>
    <t>15pf</t>
  </si>
  <si>
    <t>20pf</t>
  </si>
  <si>
    <t>25pf</t>
  </si>
  <si>
    <t>5pf</t>
  </si>
  <si>
    <t>35pf</t>
  </si>
  <si>
    <t>70pf</t>
  </si>
  <si>
    <r>
      <t>2</t>
    </r>
    <r>
      <rPr>
        <sz val="10"/>
        <rFont val="Calibri"/>
        <family val="2"/>
      </rPr>
      <t>£</t>
    </r>
  </si>
  <si>
    <t>1£</t>
  </si>
  <si>
    <t>72c</t>
  </si>
  <si>
    <t>s/s 2.80kr+1.20kr</t>
  </si>
  <si>
    <t>2.80kr+1.20kr</t>
  </si>
  <si>
    <t>s/s 10f</t>
  </si>
  <si>
    <t>FDC 60f-4Ft</t>
  </si>
  <si>
    <t>2Ft</t>
  </si>
  <si>
    <t>4Ft</t>
  </si>
  <si>
    <t>1Ft</t>
  </si>
  <si>
    <t>330Ft</t>
  </si>
  <si>
    <t>s/s 60Ft x10</t>
  </si>
  <si>
    <t>1kr perf 11.5</t>
  </si>
  <si>
    <t>3kr</t>
  </si>
  <si>
    <t>1.80kr</t>
  </si>
  <si>
    <t>2.50kr</t>
  </si>
  <si>
    <t>3.30kr</t>
  </si>
  <si>
    <t>1.25kr</t>
  </si>
  <si>
    <t>2.45kr</t>
  </si>
  <si>
    <t>2.3kr</t>
  </si>
  <si>
    <t>1.75kr</t>
  </si>
  <si>
    <t>25kr</t>
  </si>
  <si>
    <t>2.25kr</t>
  </si>
  <si>
    <t>3.5kr</t>
  </si>
  <si>
    <t>50kr</t>
  </si>
  <si>
    <t>3kr + 50a</t>
  </si>
  <si>
    <t>3.5kr + 50a</t>
  </si>
  <si>
    <t>3.50kr</t>
  </si>
  <si>
    <t>6.5kr</t>
  </si>
  <si>
    <t>250kr</t>
  </si>
  <si>
    <t>9kr</t>
  </si>
  <si>
    <t>150kr</t>
  </si>
  <si>
    <t>45kr</t>
  </si>
  <si>
    <t>85kr</t>
  </si>
  <si>
    <t>1000kr</t>
  </si>
  <si>
    <t>800kr</t>
  </si>
  <si>
    <t>450kr</t>
  </si>
  <si>
    <t>500kr</t>
  </si>
  <si>
    <t>s/s 20kr</t>
  </si>
  <si>
    <t>s/s 30kr</t>
  </si>
  <si>
    <t>s/s 40kr</t>
  </si>
  <si>
    <t>35kr</t>
  </si>
  <si>
    <t>200kr</t>
  </si>
  <si>
    <t>s/s 50kr x3</t>
  </si>
  <si>
    <t>31kr</t>
  </si>
  <si>
    <t>30kr</t>
  </si>
  <si>
    <t>s/s 35kr x4</t>
  </si>
  <si>
    <t>100kr</t>
  </si>
  <si>
    <t>s/s 200kr</t>
  </si>
  <si>
    <t>40kr</t>
  </si>
  <si>
    <t>42kr</t>
  </si>
  <si>
    <t>45kr x 2</t>
  </si>
  <si>
    <t>45 x 2kr</t>
  </si>
  <si>
    <t>s/s 50g (165kr)</t>
  </si>
  <si>
    <t>FDC €0.70</t>
  </si>
  <si>
    <t>postcard €0.70</t>
  </si>
  <si>
    <t>s/s 0.85€-1.00€</t>
  </si>
  <si>
    <t>€I.20g</t>
  </si>
  <si>
    <t>1.20sk</t>
  </si>
  <si>
    <t>s/s 32sk-35sk x2</t>
  </si>
  <si>
    <t>FDC €0.29</t>
  </si>
  <si>
    <t>Strip of 2 €1.35</t>
  </si>
  <si>
    <t>5c+5c</t>
  </si>
  <si>
    <t>70kr</t>
  </si>
  <si>
    <t>s/s 80-100kr</t>
  </si>
  <si>
    <t>s/s x4 45k-3.50h</t>
  </si>
  <si>
    <t>1.50h</t>
  </si>
  <si>
    <t>1.90h</t>
  </si>
  <si>
    <t>2.00h</t>
  </si>
  <si>
    <t>2.20h</t>
  </si>
  <si>
    <t>3.30h</t>
  </si>
  <si>
    <t>4.85h</t>
  </si>
  <si>
    <t>4.00h</t>
  </si>
  <si>
    <t>210fr s/s</t>
  </si>
  <si>
    <t xml:space="preserve">s/s 300Mt </t>
  </si>
  <si>
    <t>FDC 2r</t>
  </si>
  <si>
    <t>FDC 3r</t>
  </si>
  <si>
    <t>FDC 1r</t>
  </si>
  <si>
    <t>FDC x2</t>
  </si>
  <si>
    <t>s/s 15s</t>
  </si>
  <si>
    <t>s/s 1r</t>
  </si>
  <si>
    <t>s/s imperf</t>
  </si>
  <si>
    <t>s/s x 4 $2</t>
  </si>
  <si>
    <t>s/s 8 stamps</t>
  </si>
  <si>
    <t>s/s $1.50 x 4</t>
  </si>
  <si>
    <t>s/s 96v</t>
  </si>
  <si>
    <t>s/s 250v</t>
  </si>
  <si>
    <t>s/s of 3 +3</t>
  </si>
  <si>
    <t>s/s of 6</t>
  </si>
  <si>
    <t>s/s of 4</t>
  </si>
  <si>
    <t>s/s 11 x $1</t>
  </si>
  <si>
    <t>s/s 2 x $11</t>
  </si>
  <si>
    <t>s/s +10000d</t>
  </si>
  <si>
    <t>s/s 650d</t>
  </si>
  <si>
    <t>2 s/s</t>
  </si>
  <si>
    <t>s/s 15nu x 3</t>
  </si>
  <si>
    <t>24c s/s</t>
  </si>
  <si>
    <t>$2 s/s</t>
  </si>
  <si>
    <t>FDC s/s</t>
  </si>
  <si>
    <t>Football World Cup - West Germany - s/s of 1971 Overprinted</t>
  </si>
  <si>
    <t>50r s/s</t>
  </si>
  <si>
    <t>400r s/s</t>
  </si>
  <si>
    <t>1250r s/s</t>
  </si>
  <si>
    <t>2000r s/s</t>
  </si>
  <si>
    <t>1000 s/s</t>
  </si>
  <si>
    <t>10,000r s/s</t>
  </si>
  <si>
    <t>FDC 10,000r s/s</t>
  </si>
  <si>
    <t>5,000r s/s</t>
  </si>
  <si>
    <t>3,000r s/s</t>
  </si>
  <si>
    <t>6000 x 4 s/s</t>
  </si>
  <si>
    <t>1500r s/s</t>
  </si>
  <si>
    <t>82y s/s</t>
  </si>
  <si>
    <t>52y s/s</t>
  </si>
  <si>
    <t>92y s/s</t>
  </si>
  <si>
    <t>1000y s/s</t>
  </si>
  <si>
    <t>The 60th Anniversary of the Local Government Law - Motifs from Frames of s/ss</t>
  </si>
  <si>
    <t>62y s/s</t>
  </si>
  <si>
    <t>62y-120y s/s</t>
  </si>
  <si>
    <t>8y s/s</t>
  </si>
  <si>
    <t>84y s/s</t>
  </si>
  <si>
    <t>$4.60 s/s</t>
  </si>
  <si>
    <t>$5.40 s/s</t>
  </si>
  <si>
    <t>1.80$ s/s</t>
  </si>
  <si>
    <t>s/s 45c-$2</t>
  </si>
  <si>
    <t>1.50$ s/s</t>
  </si>
  <si>
    <t>$4.50 s/s</t>
  </si>
  <si>
    <t>$6.00 s/s</t>
  </si>
  <si>
    <t>60c s/s</t>
  </si>
  <si>
    <t>$2.40 s/s</t>
  </si>
  <si>
    <t>$1.90 s/s</t>
  </si>
  <si>
    <t>70c s/s</t>
  </si>
  <si>
    <t>s/s $1.30-$4.00</t>
  </si>
  <si>
    <t>s/s $1.20</t>
  </si>
  <si>
    <t>s/s 30 stamps</t>
  </si>
  <si>
    <t>10k s/s</t>
  </si>
  <si>
    <t>4 x 6p s/s</t>
  </si>
  <si>
    <t>4 x 7p s/s</t>
  </si>
  <si>
    <t>2$ s/s</t>
  </si>
  <si>
    <t>$3 s/s</t>
  </si>
  <si>
    <t>s/s $4 x 2</t>
  </si>
  <si>
    <t>s/s ISL</t>
  </si>
  <si>
    <t>s/s x 15</t>
  </si>
  <si>
    <t>s/s £1</t>
  </si>
  <si>
    <t>s/s £1.5</t>
  </si>
  <si>
    <t>s/s £1.50</t>
  </si>
  <si>
    <t>£1.25</t>
  </si>
  <si>
    <t>£2.5</t>
  </si>
  <si>
    <t>£2.50</t>
  </si>
  <si>
    <t>20F</t>
  </si>
  <si>
    <t>50F</t>
  </si>
  <si>
    <t>5F</t>
  </si>
  <si>
    <t>150F on 120F</t>
  </si>
  <si>
    <t>135F</t>
  </si>
  <si>
    <t>150F</t>
  </si>
  <si>
    <t>200F</t>
  </si>
  <si>
    <t>270F</t>
  </si>
  <si>
    <t>300F</t>
  </si>
  <si>
    <t>400F</t>
  </si>
  <si>
    <t>s/s 1000F</t>
  </si>
  <si>
    <t>1000F on 150F</t>
  </si>
  <si>
    <t>s/s 100c x9</t>
  </si>
  <si>
    <t>350c</t>
  </si>
  <si>
    <t>s/s 600c</t>
  </si>
  <si>
    <t>400c x 9</t>
  </si>
  <si>
    <t>s/s 600c x6</t>
  </si>
  <si>
    <t>s/s 5000c</t>
  </si>
  <si>
    <t>1300c</t>
  </si>
  <si>
    <t>s/s 1300c x6</t>
  </si>
  <si>
    <t>3000c</t>
  </si>
  <si>
    <t>s/s 3000c x8</t>
  </si>
  <si>
    <t>6500c</t>
  </si>
  <si>
    <t>4000c</t>
  </si>
  <si>
    <t>10c perf 13x11 1/2</t>
  </si>
  <si>
    <t>10c perf 14</t>
  </si>
  <si>
    <t>15c perf 13</t>
  </si>
  <si>
    <t>10c perf 12½</t>
  </si>
  <si>
    <t>10c perf 13x12 1/2</t>
  </si>
  <si>
    <t>25M souv. Sheet</t>
  </si>
  <si>
    <t>40$</t>
  </si>
  <si>
    <t>140$</t>
  </si>
  <si>
    <t>85$</t>
  </si>
  <si>
    <t>200$</t>
  </si>
  <si>
    <t>1200$</t>
  </si>
  <si>
    <t>s/s 0.56€ x2</t>
  </si>
  <si>
    <t>s/s 3000mt x9</t>
  </si>
  <si>
    <t>s/s 110000mt</t>
  </si>
  <si>
    <t>17000mt</t>
  </si>
  <si>
    <t>16Mtn</t>
  </si>
  <si>
    <t>66Mtn</t>
  </si>
  <si>
    <t>s/s 16-66Mtn x6</t>
  </si>
  <si>
    <t>s/s 16Mtn x6</t>
  </si>
  <si>
    <t>s/s 16-92Mtn x4</t>
  </si>
  <si>
    <t>92Mtn</t>
  </si>
  <si>
    <t>46Mtn</t>
  </si>
  <si>
    <t>s/s 66Mtn x4</t>
  </si>
  <si>
    <t>100Mtn</t>
  </si>
  <si>
    <t>s/s 100Mtn</t>
  </si>
  <si>
    <t>350Mtn</t>
  </si>
  <si>
    <t>s/s 350Mtn</t>
  </si>
  <si>
    <t>116Mtn</t>
  </si>
  <si>
    <t>300Mtn</t>
  </si>
  <si>
    <t>s/s 300Mtn</t>
  </si>
  <si>
    <t>s/s 116Mtn x4</t>
  </si>
  <si>
    <t>20n$</t>
  </si>
  <si>
    <t>s/s 2n$ x4</t>
  </si>
  <si>
    <t>10c + 5c bk</t>
  </si>
  <si>
    <t>10c + 5c r</t>
  </si>
  <si>
    <t>1c on 4c</t>
  </si>
  <si>
    <t>25c on 5fr</t>
  </si>
  <si>
    <t>25c on 5fr dbl sur.</t>
  </si>
  <si>
    <t>65c on 15c</t>
  </si>
  <si>
    <t>85c on 15c</t>
  </si>
  <si>
    <t>4c block 4</t>
  </si>
  <si>
    <t>28ptas</t>
  </si>
  <si>
    <t>29ptas</t>
  </si>
  <si>
    <t>40ptas</t>
  </si>
  <si>
    <t>68ptas</t>
  </si>
  <si>
    <t>105ptas</t>
  </si>
  <si>
    <t>136ptas</t>
  </si>
  <si>
    <t>s/s 200ptas</t>
  </si>
  <si>
    <t>31db</t>
  </si>
  <si>
    <t>s/s 31db x4</t>
  </si>
  <si>
    <t>124db</t>
  </si>
  <si>
    <t>s/s 124db</t>
  </si>
  <si>
    <t>130sh</t>
  </si>
  <si>
    <t>s/s 9 x 2600sh</t>
  </si>
  <si>
    <t>1.30R</t>
  </si>
  <si>
    <t>£1.5</t>
  </si>
  <si>
    <r>
      <t>s/s</t>
    </r>
    <r>
      <rPr>
        <sz val="10"/>
        <rFont val="Arial"/>
        <family val="2"/>
      </rPr>
      <t xml:space="preserve"> </t>
    </r>
    <r>
      <rPr>
        <sz val="10"/>
        <rFont val="Calibri"/>
        <family val="2"/>
      </rPr>
      <t>£2</t>
    </r>
  </si>
  <si>
    <t>1sh 30p</t>
  </si>
  <si>
    <t>1sh30c</t>
  </si>
  <si>
    <t>£1.2</t>
  </si>
  <si>
    <t>£1.1</t>
  </si>
  <si>
    <t>£1.6</t>
  </si>
  <si>
    <t>£1.15</t>
  </si>
  <si>
    <t>£1.62</t>
  </si>
  <si>
    <t>1.16$</t>
  </si>
  <si>
    <t>35$</t>
  </si>
  <si>
    <t>45$</t>
  </si>
  <si>
    <t>13afs</t>
  </si>
  <si>
    <t>10000afs</t>
  </si>
  <si>
    <t>20000afs</t>
  </si>
  <si>
    <t>30000afs</t>
  </si>
  <si>
    <t>40000afs</t>
  </si>
  <si>
    <t>50000afs</t>
  </si>
  <si>
    <t>60000afs</t>
  </si>
  <si>
    <t>3rls</t>
  </si>
  <si>
    <t>1.25rls</t>
  </si>
  <si>
    <t>2.5rls</t>
  </si>
  <si>
    <t>1.50rls</t>
  </si>
  <si>
    <t>s/s 1.50rls imperf</t>
  </si>
  <si>
    <t>s/s 1.50rls</t>
  </si>
  <si>
    <t>1rls</t>
  </si>
  <si>
    <t>s/s 0.2m x8</t>
  </si>
  <si>
    <t>0.2m</t>
  </si>
  <si>
    <t>s/s 0.5m</t>
  </si>
  <si>
    <t>FDC s/s 0.5m</t>
  </si>
  <si>
    <t>s/s 0.2m x9</t>
  </si>
  <si>
    <t>s/s 1m</t>
  </si>
  <si>
    <t>0.6m</t>
  </si>
  <si>
    <t>s/s 0.6m x10</t>
  </si>
  <si>
    <t>FDC s/s 1m</t>
  </si>
  <si>
    <t>60qep on 3000m</t>
  </si>
  <si>
    <t>60qep</t>
  </si>
  <si>
    <t>1.20y</t>
  </si>
  <si>
    <t>s/s 3y</t>
  </si>
  <si>
    <t>2f</t>
  </si>
  <si>
    <t>60y on 2f</t>
  </si>
  <si>
    <t>200y on 5f</t>
  </si>
  <si>
    <t>1.7$</t>
  </si>
  <si>
    <t>15.5$</t>
  </si>
  <si>
    <t>2.6$</t>
  </si>
  <si>
    <t>3.4$</t>
  </si>
  <si>
    <t>4.9$</t>
  </si>
  <si>
    <t>0$ local</t>
  </si>
  <si>
    <t>300r x20 s.s.</t>
  </si>
  <si>
    <t>7500r</t>
  </si>
  <si>
    <t>Strip 5 x 5000r</t>
  </si>
  <si>
    <t>s/s 3000r</t>
  </si>
  <si>
    <t>FDC 3000r</t>
  </si>
  <si>
    <t>3000r x15 block</t>
  </si>
  <si>
    <t>1ch</t>
  </si>
  <si>
    <t>3ch</t>
  </si>
  <si>
    <t>4ch</t>
  </si>
  <si>
    <t>6ch</t>
  </si>
  <si>
    <t>8ch</t>
  </si>
  <si>
    <t>12ch</t>
  </si>
  <si>
    <t>15ch</t>
  </si>
  <si>
    <t>1ch o/p 'Iran'</t>
  </si>
  <si>
    <t>2ch o/p 'Iran'</t>
  </si>
  <si>
    <t>3ch o/p 'Iran'</t>
  </si>
  <si>
    <t>4ch o/p 'Iran'</t>
  </si>
  <si>
    <t>5ch o/p 'Iran'</t>
  </si>
  <si>
    <t>6ch o/p 'Iran'</t>
  </si>
  <si>
    <t>8ch o/p 'Iran'</t>
  </si>
  <si>
    <t>10ch o/p 'Iran'</t>
  </si>
  <si>
    <t>12ch o/p 'Iran'</t>
  </si>
  <si>
    <t>15ch o/p 'Iran'</t>
  </si>
  <si>
    <t>s/s 1.40nis-4.70nis x3</t>
  </si>
  <si>
    <t>3.40nis</t>
  </si>
  <si>
    <t>2.20nis-4.40nis</t>
  </si>
  <si>
    <t>10r on 10sh</t>
  </si>
  <si>
    <t>2.5c</t>
  </si>
  <si>
    <t>7.5c</t>
  </si>
  <si>
    <t>7½c</t>
  </si>
  <si>
    <t>7w</t>
  </si>
  <si>
    <t>20c O.B. overprint</t>
  </si>
  <si>
    <t>2c overprint</t>
  </si>
  <si>
    <t>20c Commonwealth</t>
  </si>
  <si>
    <t>21c + 40c</t>
  </si>
  <si>
    <t>20c on E5b Victory</t>
  </si>
  <si>
    <t>20c on E7 Victory</t>
  </si>
  <si>
    <t>20c Victory</t>
  </si>
  <si>
    <t>20c close IC</t>
  </si>
  <si>
    <t>6c imperf</t>
  </si>
  <si>
    <t>18c imperf</t>
  </si>
  <si>
    <t>18c on 20c</t>
  </si>
  <si>
    <t>5c on 18c</t>
  </si>
  <si>
    <t>s/s 500tr x6</t>
  </si>
  <si>
    <t>Bonaire, Sint Eustatius, and Saba</t>
  </si>
  <si>
    <r>
      <rPr>
        <sz val="9"/>
        <rFont val="Arial"/>
        <family val="2"/>
      </rPr>
      <t>TOKELAU (to 2020)</t>
    </r>
  </si>
  <si>
    <t>28c &amp; 4c on 35c</t>
  </si>
  <si>
    <t>s/s 175c x10</t>
  </si>
  <si>
    <t>4c ovpt</t>
  </si>
  <si>
    <t>½c</t>
  </si>
  <si>
    <t>1c inv. V</t>
  </si>
  <si>
    <t>2c inv. scroll</t>
  </si>
  <si>
    <t>10c violet hstmp</t>
  </si>
  <si>
    <t>10c black hstmp</t>
  </si>
  <si>
    <t>1c black hstmp</t>
  </si>
  <si>
    <t>2c black hstmp</t>
  </si>
  <si>
    <t>20c black hstmp</t>
  </si>
  <si>
    <t>1c on 2c</t>
  </si>
  <si>
    <t>5c on 3c</t>
  </si>
  <si>
    <t>1c on 12c</t>
  </si>
  <si>
    <t>1c on 24c</t>
  </si>
  <si>
    <t>1c on 30c</t>
  </si>
  <si>
    <t>3c on 30c</t>
  </si>
  <si>
    <t>1c wmk 117</t>
  </si>
  <si>
    <t>1c no wmk</t>
  </si>
  <si>
    <t>1c with 'Franqueo Oficial'</t>
  </si>
  <si>
    <t>5c with 'Franqueo Oficial'</t>
  </si>
  <si>
    <t>13c on 30c</t>
  </si>
  <si>
    <t>13c on 50c</t>
  </si>
  <si>
    <t xml:space="preserve">5c centenario </t>
  </si>
  <si>
    <t>6c on 10c</t>
  </si>
  <si>
    <t>50c on 1 col</t>
  </si>
  <si>
    <t>10c yellow omit</t>
  </si>
  <si>
    <t>6c on 7c</t>
  </si>
  <si>
    <t>5c on 7c</t>
  </si>
  <si>
    <t>10c on 1 col</t>
  </si>
  <si>
    <t>10c on 2 col</t>
  </si>
  <si>
    <t>FDC 70c + 50c</t>
  </si>
  <si>
    <t>10c on 70c</t>
  </si>
  <si>
    <t>1col on 1c ovp 1919</t>
  </si>
  <si>
    <r>
      <t>2.50</t>
    </r>
    <r>
      <rPr>
        <u/>
        <sz val="10"/>
        <rFont val="Arial"/>
        <family val="2"/>
      </rPr>
      <t>$</t>
    </r>
  </si>
  <si>
    <t>3.25$</t>
  </si>
  <si>
    <t>40c on 35c</t>
  </si>
  <si>
    <t>50c on 25c</t>
  </si>
  <si>
    <t>1fr on 90c</t>
  </si>
  <si>
    <t>1c imperf pair</t>
  </si>
  <si>
    <t>1c p both sides</t>
  </si>
  <si>
    <t>5c imperf pair</t>
  </si>
  <si>
    <t>5c tete beche</t>
  </si>
  <si>
    <t>5c t.b. imp.</t>
  </si>
  <si>
    <t>10c imperf pair</t>
  </si>
  <si>
    <t>10c imperf.pair</t>
  </si>
  <si>
    <t>20c imperf.pair</t>
  </si>
  <si>
    <t>10c imperf. pair</t>
  </si>
  <si>
    <t>1c on 10c</t>
  </si>
  <si>
    <t>1c on 10c d.sur</t>
  </si>
  <si>
    <t>1c on 10c i.sur</t>
  </si>
  <si>
    <t>6c on 10c d.s.</t>
  </si>
  <si>
    <t>6c double impress</t>
  </si>
  <si>
    <t>6c imperf pair</t>
  </si>
  <si>
    <t>6c o/p 'EXTERIOR - 1931'</t>
  </si>
  <si>
    <t>6c ovp on C7a</t>
  </si>
  <si>
    <t>6c inv. ovp</t>
  </si>
  <si>
    <t>½ + ½c</t>
  </si>
  <si>
    <t>½ + ½c (1c)</t>
  </si>
  <si>
    <t>5c on 50c s.tn</t>
  </si>
  <si>
    <t>5c on 50c l.thick</t>
  </si>
  <si>
    <t>5c on 50c l.thin</t>
  </si>
  <si>
    <t>4c souv. Sheet</t>
  </si>
  <si>
    <t>10c ovpt T.S.de C</t>
  </si>
  <si>
    <t>8c on 2L</t>
  </si>
  <si>
    <t>65c on 45c</t>
  </si>
  <si>
    <t>15c on 30c</t>
  </si>
  <si>
    <t>15c on 30c up</t>
  </si>
  <si>
    <t>15c on 30c down</t>
  </si>
  <si>
    <t>35c imperf pair</t>
  </si>
  <si>
    <t>50c 3 imperf</t>
  </si>
  <si>
    <t>25c no dot</t>
  </si>
  <si>
    <t>20c imperf pair</t>
  </si>
  <si>
    <t>5c o/p HABILITADO 1930'</t>
  </si>
  <si>
    <t>15c o/p HABILITADO 1930'</t>
  </si>
  <si>
    <t>10c dbl ovpr.</t>
  </si>
  <si>
    <t>15c on 20c</t>
  </si>
  <si>
    <t>15c on 20c roul</t>
  </si>
  <si>
    <t>40c on 25c</t>
  </si>
  <si>
    <t>80c on 25c</t>
  </si>
  <si>
    <t>10c unwat.</t>
  </si>
  <si>
    <t>25c  + 10c</t>
  </si>
  <si>
    <t>10c imperf</t>
  </si>
  <si>
    <t>25c imperf</t>
  </si>
  <si>
    <t>1c rouletted</t>
  </si>
  <si>
    <t>2c rouletted</t>
  </si>
  <si>
    <t>5c rouletted</t>
  </si>
  <si>
    <t>10c rouletted</t>
  </si>
  <si>
    <t>25c rouletted</t>
  </si>
  <si>
    <t>1c ovpt 'Franqueo Oficial'</t>
  </si>
  <si>
    <t>2c ovpt 'Franqueo Oficial'</t>
  </si>
  <si>
    <t>5c ovpt 'Franqueo Oficial'</t>
  </si>
  <si>
    <t>10c ovpt 'Franqueo Oficial'</t>
  </si>
  <si>
    <t>20c ovpt 'Franqueo Oficial'</t>
  </si>
  <si>
    <t>25c ovpt 'Franqueo Oficial'</t>
  </si>
  <si>
    <t>50c ovpt 'Franqueo Oficial'</t>
  </si>
  <si>
    <t>1c blue ovpt</t>
  </si>
  <si>
    <t>2c on 1p</t>
  </si>
  <si>
    <t>20c on 2p</t>
  </si>
  <si>
    <t>3c on 6c</t>
  </si>
  <si>
    <t>4c on 6c</t>
  </si>
  <si>
    <t>1c instd of 4c</t>
  </si>
  <si>
    <t>20c on 5p</t>
  </si>
  <si>
    <t>15c on 2c</t>
  </si>
  <si>
    <t>30c on 1c</t>
  </si>
  <si>
    <t>1c on 10c black</t>
  </si>
  <si>
    <t>2c on 3c</t>
  </si>
  <si>
    <t>4c on 10c</t>
  </si>
  <si>
    <t>5c on 10c</t>
  </si>
  <si>
    <t>10c on 2c up</t>
  </si>
  <si>
    <t>10c on 3c up</t>
  </si>
  <si>
    <t>c normal</t>
  </si>
  <si>
    <t>15c on 1c</t>
  </si>
  <si>
    <t>50c on 6c</t>
  </si>
  <si>
    <t>20c on 2c</t>
  </si>
  <si>
    <t>10c on 1c blk or blblk</t>
  </si>
  <si>
    <t>20c on 1c</t>
  </si>
  <si>
    <t>1p on 1c red</t>
  </si>
  <si>
    <t>35c on 6c</t>
  </si>
  <si>
    <t>10c on 20c</t>
  </si>
  <si>
    <t>10c on 3c yellow</t>
  </si>
  <si>
    <t>15c on 3c</t>
  </si>
  <si>
    <t>20c on 3c</t>
  </si>
  <si>
    <t>35c on 3c</t>
  </si>
  <si>
    <t>50c on 3c</t>
  </si>
  <si>
    <t>35c on 3c black</t>
  </si>
  <si>
    <t>10c on 15c</t>
  </si>
  <si>
    <t>5c on 20c</t>
  </si>
  <si>
    <t>c omit.</t>
  </si>
  <si>
    <t>10c omit.</t>
  </si>
  <si>
    <t>2c on 4c</t>
  </si>
  <si>
    <t>5c on 5c</t>
  </si>
  <si>
    <t>10c on 5c</t>
  </si>
  <si>
    <t>20c on 10c</t>
  </si>
  <si>
    <t>50c on 10c</t>
  </si>
  <si>
    <t>10c on 10c</t>
  </si>
  <si>
    <t>2c on 35c</t>
  </si>
  <si>
    <t>½c on 15c</t>
  </si>
  <si>
    <t>1c on 15c</t>
  </si>
  <si>
    <t>1c on 35c</t>
  </si>
  <si>
    <t>1c on 1c</t>
  </si>
  <si>
    <t>15c on 25c R or B</t>
  </si>
  <si>
    <t>20c on 25c</t>
  </si>
  <si>
    <t>15c on 20c on 25c Blue</t>
  </si>
  <si>
    <t>15c on 25c 1391</t>
  </si>
  <si>
    <t>15c on 1 cor</t>
  </si>
  <si>
    <t>15c on 1cor</t>
  </si>
  <si>
    <t>30c on 50c R or B</t>
  </si>
  <si>
    <t>35c on 50c(bk)</t>
  </si>
  <si>
    <t>40c on 1 cor</t>
  </si>
  <si>
    <t>55c on 1 cor</t>
  </si>
  <si>
    <t>15c 11-17 Sept</t>
  </si>
  <si>
    <t>8c on 1 cor 12 Oct</t>
  </si>
  <si>
    <t>30c on 50c black</t>
  </si>
  <si>
    <t>10c on 20c red</t>
  </si>
  <si>
    <t>10c on 25c red</t>
  </si>
  <si>
    <t>15c blue up</t>
  </si>
  <si>
    <t>30c on 50c up/down</t>
  </si>
  <si>
    <t>10c on 20c down c110</t>
  </si>
  <si>
    <t>15c red on C4</t>
  </si>
  <si>
    <t>30c on 50c red on c106</t>
  </si>
  <si>
    <t>10c on 25c red/blue</t>
  </si>
  <si>
    <t>10c on 25c</t>
  </si>
  <si>
    <t>15c on 50c 1936 quince</t>
  </si>
  <si>
    <t>15c carmine</t>
  </si>
  <si>
    <t>10c on 1 cor viol</t>
  </si>
  <si>
    <t>5c wmk dif</t>
  </si>
  <si>
    <t>10c wmk dif</t>
  </si>
  <si>
    <t>10c+5c</t>
  </si>
  <si>
    <t>50c + 25c</t>
  </si>
  <si>
    <t>1$ + 50c</t>
  </si>
  <si>
    <t>2$ + 50c</t>
  </si>
  <si>
    <t>Souv. sheet 3c</t>
  </si>
  <si>
    <t>6c pair</t>
  </si>
  <si>
    <t>3.60$</t>
  </si>
  <si>
    <t>2.25$</t>
  </si>
  <si>
    <t>2.95$</t>
  </si>
  <si>
    <t>4.50$</t>
  </si>
  <si>
    <t>3.15$</t>
  </si>
  <si>
    <t>Centavos</t>
  </si>
  <si>
    <t>1.40$</t>
  </si>
  <si>
    <t>75fs</t>
  </si>
  <si>
    <t>70fs</t>
  </si>
  <si>
    <t>1.30fs</t>
  </si>
  <si>
    <t>0.50fs</t>
  </si>
  <si>
    <t>Strip of five 7s</t>
  </si>
  <si>
    <t>17.50$</t>
  </si>
  <si>
    <t>3.85$</t>
  </si>
  <si>
    <t>4.10$</t>
  </si>
  <si>
    <t>2.90$</t>
  </si>
  <si>
    <t>1.45$</t>
  </si>
  <si>
    <t>2.45$</t>
  </si>
  <si>
    <t>1.05$</t>
  </si>
  <si>
    <t>2.10$</t>
  </si>
  <si>
    <t>$1.50 souv. Sheet</t>
  </si>
  <si>
    <t>25c on 2fr</t>
  </si>
  <si>
    <t>65c on 1fr</t>
  </si>
  <si>
    <t>85c on 1fr</t>
  </si>
  <si>
    <t>1.25f on 1fr</t>
  </si>
  <si>
    <t>1.50f on 1fr</t>
  </si>
  <si>
    <t>fr on 5fr</t>
  </si>
  <si>
    <t>1.1fr</t>
  </si>
  <si>
    <t>1.4fr</t>
  </si>
  <si>
    <t>1.5fr</t>
  </si>
  <si>
    <t>50+1.50 on 2.50fr</t>
  </si>
  <si>
    <t>1.20fr</t>
  </si>
  <si>
    <t>13fr</t>
  </si>
  <si>
    <t>19fr</t>
  </si>
  <si>
    <t>21t &amp; 1k</t>
  </si>
  <si>
    <t>5c ovprint</t>
  </si>
  <si>
    <t xml:space="preserve"> 10c ovpt</t>
  </si>
  <si>
    <r>
      <t>1</t>
    </r>
    <r>
      <rPr>
        <sz val="10"/>
        <rFont val="Calibri"/>
        <family val="2"/>
      </rPr>
      <t>£</t>
    </r>
  </si>
  <si>
    <t>1.35$</t>
  </si>
  <si>
    <t>2.40$</t>
  </si>
  <si>
    <t>1.90$</t>
  </si>
  <si>
    <t>2.30$</t>
  </si>
  <si>
    <t>4.20$</t>
  </si>
  <si>
    <t>4.70$</t>
  </si>
  <si>
    <t>5.10$</t>
  </si>
  <si>
    <t>3.30$</t>
  </si>
  <si>
    <t>0.80$</t>
  </si>
  <si>
    <t>0.70$</t>
  </si>
  <si>
    <t>1.55$</t>
  </si>
  <si>
    <t>2.75$</t>
  </si>
  <si>
    <t>4.6$</t>
  </si>
  <si>
    <t>4.40$</t>
  </si>
  <si>
    <t>4.60$</t>
  </si>
  <si>
    <t>24s</t>
  </si>
  <si>
    <t>2.70$</t>
  </si>
  <si>
    <t>1sh3p wmk 314</t>
  </si>
  <si>
    <t>27$</t>
  </si>
  <si>
    <t>1s on 5sh</t>
  </si>
  <si>
    <t>1s on 4/6 on 1 sh</t>
  </si>
  <si>
    <t>s/s 1.20pa-5pa x4</t>
  </si>
  <si>
    <t>13s</t>
  </si>
  <si>
    <t>11$</t>
  </si>
  <si>
    <t>10c bisect cov.</t>
  </si>
  <si>
    <t>10c ½ used</t>
  </si>
  <si>
    <t>20c ½ used</t>
  </si>
  <si>
    <t>1c o/p 'E.F. 1899'</t>
  </si>
  <si>
    <t>2c o/p 'E.F. 1899'</t>
  </si>
  <si>
    <t>5c o/p 'E.F. 1899'</t>
  </si>
  <si>
    <t>10c o/p 'E.F. 1899'</t>
  </si>
  <si>
    <t>20c o/p 'E.F. 1899'</t>
  </si>
  <si>
    <t>50c o/p 'E.F. 1899'</t>
  </si>
  <si>
    <t>100c o/p 'E.F. 1899'</t>
  </si>
  <si>
    <t>0.20$b</t>
  </si>
  <si>
    <t>0.30$b</t>
  </si>
  <si>
    <t>s/s 0.1-0.3$b</t>
  </si>
  <si>
    <t>1.40$b</t>
  </si>
  <si>
    <t>2.80$b</t>
  </si>
  <si>
    <t>0.10$b</t>
  </si>
  <si>
    <t>2.00$b</t>
  </si>
  <si>
    <t>4$b</t>
  </si>
  <si>
    <t>s/s 14.90$b with 300p Potosi</t>
  </si>
  <si>
    <t>s/s 15.50$b with 300p Potosi</t>
  </si>
  <si>
    <t>s/s 16.70$b with 300c Potosi</t>
  </si>
  <si>
    <t>4$b imperf</t>
  </si>
  <si>
    <t>s/s 16$b with 300p Potosi</t>
  </si>
  <si>
    <t>s/s 16$b with 300f Potosi</t>
  </si>
  <si>
    <t>s/s 19.70$b with 300p Potosi</t>
  </si>
  <si>
    <t>s/s17.50$b with 300p Potosi</t>
  </si>
  <si>
    <t>s/s 15.00$b with 300p Potosi</t>
  </si>
  <si>
    <t>2$b</t>
  </si>
  <si>
    <t>1$b</t>
  </si>
  <si>
    <t>3$b</t>
  </si>
  <si>
    <t>s/s 3.00$b + 2.50$b with 300p Potosi</t>
  </si>
  <si>
    <t>s/s 4.50$b with 300p Potosi</t>
  </si>
  <si>
    <t>s/s 30$b with 300p Potosi</t>
  </si>
  <si>
    <t>s/s 40$b with 300p Potosi</t>
  </si>
  <si>
    <t>s/s 4.50$b + 15.50$b with 300p Potosi</t>
  </si>
  <si>
    <t>s/s 1.50$b + 18.50$b with 300p Potosi</t>
  </si>
  <si>
    <t>s/s 5$b + 15$b with 300p Potosi</t>
  </si>
  <si>
    <t>s/s 3$b + 17$b with 300p Potosi</t>
  </si>
  <si>
    <t>s/s 25$b with 300p Potosi</t>
  </si>
  <si>
    <t>s/s + 12$b with Potosi and Illimani</t>
  </si>
  <si>
    <t>s/s 2.80$b + 25$b with 300p Potosi</t>
  </si>
  <si>
    <t>s/s 4$b with 300p Potosi</t>
  </si>
  <si>
    <t>s/s with 0.5$b Illimani</t>
  </si>
  <si>
    <t>1.50$b</t>
  </si>
  <si>
    <t>50$b</t>
  </si>
  <si>
    <t>0.8b</t>
  </si>
  <si>
    <t>0.6b</t>
  </si>
  <si>
    <t>s/s 3b</t>
  </si>
  <si>
    <t>s/s 1.50b</t>
  </si>
  <si>
    <t>s/s 1b</t>
  </si>
  <si>
    <t>s/s 2b</t>
  </si>
  <si>
    <t>s/s 1.80b</t>
  </si>
  <si>
    <t>15c on 20c No. 123 - Dot after "bOLIVIA" in oval, Perf: 12</t>
  </si>
  <si>
    <t>15c on 20c No. 151 - Dot after "bOLIVIA" in oval, Perf: 12½ - Red overprint</t>
  </si>
  <si>
    <t>15c on 20c No. 151 - Dot after - black overprint</t>
  </si>
  <si>
    <t>15c on 24c No. 125 - Dot after "bOLIVIA" in oval</t>
  </si>
  <si>
    <t>15c on 50c No. 126 - Dot after "bOLIVIA" in oval</t>
  </si>
  <si>
    <t>1.50b on 15c</t>
  </si>
  <si>
    <t>3b on 20c</t>
  </si>
  <si>
    <t>6b on 35c</t>
  </si>
  <si>
    <t>5c on 1b</t>
  </si>
  <si>
    <t>45c on 1b</t>
  </si>
  <si>
    <t>1b on 2b</t>
  </si>
  <si>
    <t>2b on 25c</t>
  </si>
  <si>
    <t>1b on 35c</t>
  </si>
  <si>
    <t>0.50NCz$</t>
  </si>
  <si>
    <t>1.50NCz$</t>
  </si>
  <si>
    <t>10c on 80c</t>
  </si>
  <si>
    <t>20c dble ovpt.</t>
  </si>
  <si>
    <t>10c o/p 'OFICIAL SPECIMEN'</t>
  </si>
  <si>
    <t>20c o/p 'OFICIAL SPECIMEN'</t>
  </si>
  <si>
    <t>70c o/p 'OFICIAL SPECIMEN'</t>
  </si>
  <si>
    <t>10c o/p 'POSTAL'</t>
  </si>
  <si>
    <t>20c o/p 'POSTAL'</t>
  </si>
  <si>
    <t>1.10p</t>
  </si>
  <si>
    <t>0.3$</t>
  </si>
  <si>
    <t>0.40$</t>
  </si>
  <si>
    <r>
      <t>3</t>
    </r>
    <r>
      <rPr>
        <u/>
        <sz val="10"/>
        <rFont val="Arial"/>
        <family val="2"/>
      </rPr>
      <t>$</t>
    </r>
  </si>
  <si>
    <t>0.32$</t>
  </si>
  <si>
    <t>0.30$</t>
  </si>
  <si>
    <t>0.75$</t>
  </si>
  <si>
    <r>
      <t>1.25</t>
    </r>
    <r>
      <rPr>
        <sz val="10"/>
        <rFont val="Calibri"/>
        <family val="2"/>
      </rPr>
      <t>£</t>
    </r>
  </si>
  <si>
    <r>
      <t>8fr or 1.22</t>
    </r>
    <r>
      <rPr>
        <sz val="10"/>
        <rFont val="Calibri"/>
        <family val="2"/>
      </rPr>
      <t>€</t>
    </r>
  </si>
  <si>
    <t>s/s €1.10</t>
  </si>
  <si>
    <t>s/s €1.50</t>
  </si>
  <si>
    <t>12.80$</t>
  </si>
  <si>
    <t>130$</t>
  </si>
  <si>
    <t>80$</t>
  </si>
  <si>
    <t>800$</t>
  </si>
  <si>
    <t>10s imprint Col. BNC</t>
  </si>
  <si>
    <t>3.80s</t>
  </si>
  <si>
    <t>3 x 2.50s</t>
  </si>
  <si>
    <t>2.5s</t>
  </si>
  <si>
    <t>NA - Volcanoes and earthquakes</t>
  </si>
  <si>
    <t>FDC €0.50g</t>
  </si>
  <si>
    <t>FEATURE</t>
  </si>
  <si>
    <t>Actively issuing stamps</t>
  </si>
  <si>
    <t>Cost per country (A$)</t>
  </si>
  <si>
    <t>Stamps owned by Glenn</t>
  </si>
  <si>
    <t>Glenn has Image</t>
  </si>
  <si>
    <t>Fuji per country</t>
  </si>
  <si>
    <t>Expensive - not owned</t>
  </si>
  <si>
    <t>TOTAL VOLC STAMPS</t>
  </si>
  <si>
    <t>TOTAL - minus irrelevant</t>
  </si>
  <si>
    <t>Best of</t>
  </si>
  <si>
    <t>Greek</t>
  </si>
  <si>
    <t>The 150th Anniversary of the Fights at Missolonghi</t>
  </si>
  <si>
    <t>International Congress on Thermal Waters, Geothermal Energy and Vulcanism of the Mediterranean Area, Athens, October 6-10 1976</t>
  </si>
  <si>
    <t>Postmark on 4d envelope</t>
  </si>
  <si>
    <t>Postmark 3 stamps</t>
  </si>
  <si>
    <t>FDC 4 stamps postmark</t>
  </si>
  <si>
    <t>Postcard and postmark</t>
  </si>
  <si>
    <t>Envelope 50g postmark</t>
  </si>
  <si>
    <t>1500r FDC postmark</t>
  </si>
  <si>
    <t>FDCa postmark</t>
  </si>
  <si>
    <t>FDCe postmark</t>
  </si>
  <si>
    <t>FDCd postmark</t>
  </si>
  <si>
    <t>FDCb postmark</t>
  </si>
  <si>
    <t>FDCc postmark</t>
  </si>
  <si>
    <t>FDC x 3 stamps postmark</t>
  </si>
  <si>
    <t>FDC x 2 stamps postmark</t>
  </si>
  <si>
    <t>NL (2784)</t>
  </si>
  <si>
    <t>0.23€ postmark</t>
  </si>
  <si>
    <t>The Woman in Art (2002)</t>
  </si>
  <si>
    <t>Commemorative letter RoboCup Jnr Catania 2011</t>
  </si>
  <si>
    <t>FDC 10y postmark</t>
  </si>
  <si>
    <t>NL (1478)</t>
  </si>
  <si>
    <t>FDC 60y x4 postmark</t>
  </si>
  <si>
    <t>International Stamp Exhibition "PHILATOKYO '81" - Tokyo, Japan - Stamps on Stamps from 1871</t>
  </si>
  <si>
    <t>FDC 62y postmark</t>
  </si>
  <si>
    <t>FDC 5 stamps bookmark</t>
  </si>
  <si>
    <t>FDC 110y postmark</t>
  </si>
  <si>
    <t>FDC $1.50 postmark</t>
  </si>
  <si>
    <t>FDC 32s postmark</t>
  </si>
  <si>
    <t>FDC x5 postmark</t>
  </si>
  <si>
    <t>FDC $10 postmark</t>
  </si>
  <si>
    <t>FDC x8 postmark</t>
  </si>
  <si>
    <t>FDC Erebus on envelope postmark</t>
  </si>
  <si>
    <t>FDC 2k postmark</t>
  </si>
  <si>
    <t>FDC 2c and 5c postmark</t>
  </si>
  <si>
    <t>FDC 70s postmark</t>
  </si>
  <si>
    <t>FDC 1 stamp 270w postmark</t>
  </si>
  <si>
    <t>Postcard 1 stamp 270w postmark</t>
  </si>
  <si>
    <t>FDC €0.45 postmark</t>
  </si>
  <si>
    <t>NL (4679)</t>
  </si>
  <si>
    <t>King Juan Carlos I</t>
  </si>
  <si>
    <t>FDC 0.36€ postmark</t>
  </si>
  <si>
    <t>50th anniversary automobile races on Tenerife</t>
  </si>
  <si>
    <t>Envelope postmark</t>
  </si>
  <si>
    <t>Envelope 37c postmark</t>
  </si>
  <si>
    <t>FDC 250v postmark</t>
  </si>
  <si>
    <t>Percent being volcano stamps</t>
  </si>
  <si>
    <t>TOTAL stamps issued globally</t>
  </si>
  <si>
    <t>Volcano background</t>
  </si>
  <si>
    <t>TOTAL best-of stamps</t>
  </si>
  <si>
    <t>* excludes irrelevant stamps</t>
  </si>
  <si>
    <t>Glenn owned %</t>
  </si>
  <si>
    <t>Owned by Glenn</t>
  </si>
  <si>
    <t>currently issuing volcano stamps</t>
  </si>
  <si>
    <t>total</t>
  </si>
  <si>
    <t>total stamps featuring Mt Fuji</t>
  </si>
  <si>
    <t>number of countries that have issued Mt Fuji stamps</t>
  </si>
  <si>
    <t>obvious volcano or volcanic feature on a stamp</t>
  </si>
  <si>
    <t>volcano-based geological feature on a stamp, obvious to an enthusiast</t>
  </si>
  <si>
    <t>human constructions made from volcanic rocks or volcanic processes</t>
  </si>
  <si>
    <t>landscape features derived from volcanic processes, but not obviously volcanic on the stamp</t>
  </si>
  <si>
    <t>map of volcano-created island or atolls left after subsidence of a volcano</t>
  </si>
  <si>
    <t>minerals or gems created by volcanic or igneous processes</t>
  </si>
  <si>
    <t>Best-of volcano stamps</t>
  </si>
  <si>
    <t>VOLCANO STAMPS OF THE WORLD</t>
  </si>
  <si>
    <t>This version</t>
  </si>
  <si>
    <t>Contact</t>
  </si>
  <si>
    <t>volcano.stamps@gmail.com</t>
  </si>
  <si>
    <t>Website</t>
  </si>
  <si>
    <t>www.volcanostamps.com</t>
  </si>
  <si>
    <t>volcano present in background; volcanic island or range profiles; country emblems or flags that include volcanoes</t>
  </si>
  <si>
    <t>3 = volcano present in background; volcanic island or range profiles; country emblems or flags that include volcanoes</t>
  </si>
  <si>
    <t>Category Key</t>
  </si>
  <si>
    <t>total number of volcano stamps</t>
  </si>
  <si>
    <t>owned by Glenn</t>
  </si>
  <si>
    <t>not owned</t>
  </si>
  <si>
    <t>expensive - not owned</t>
  </si>
  <si>
    <t>irrelevant version</t>
  </si>
  <si>
    <t>total - minus irrelevant</t>
  </si>
  <si>
    <t>volcano postmarks on FDCs / envelopes</t>
  </si>
  <si>
    <t>souvenir sheets feauturing volcanoes stamps</t>
  </si>
  <si>
    <t>souvenir sheets where volcano is not on the stamps</t>
  </si>
  <si>
    <t>volcano stamps issued by a country where the volcano is from another country</t>
  </si>
  <si>
    <t>best-of-the-best stamps</t>
  </si>
  <si>
    <t>superstar stamps</t>
  </si>
  <si>
    <t>total stamps issued by countries that have volcano stamps</t>
  </si>
  <si>
    <t>total stamps issued by countries with no volcano stamps</t>
  </si>
  <si>
    <t>total postage stamps issued globally</t>
  </si>
  <si>
    <t>Total*</t>
  </si>
  <si>
    <t>Countries issuing volcano stamps</t>
  </si>
  <si>
    <t>have issued volcano stamps now or historically</t>
  </si>
  <si>
    <t>percentage of global stamps that include volcanic features</t>
  </si>
  <si>
    <t>Barbuda</t>
  </si>
  <si>
    <t>Bophuthatswana</t>
  </si>
  <si>
    <t>Netherlands Caribbean</t>
  </si>
  <si>
    <t>ST. PIERRE &amp; MIQUELON</t>
  </si>
  <si>
    <t>St. Pierre &amp; Miquelon</t>
  </si>
  <si>
    <t>CINDERELLAS</t>
  </si>
  <si>
    <t>Cinderellas</t>
  </si>
  <si>
    <t>How the database was populated</t>
  </si>
  <si>
    <t>I used the Stampworld website. It has an image of virtually every stamp ever issued, roughly 760,000. I looked at all of them over a 6-month period, most evenings.</t>
  </si>
  <si>
    <t>When I found a volcanic feature on a stamp, I'd log it in the database, under one of seven categories: </t>
  </si>
  <si>
    <t>2 = volcano-based geological feature on a stamp, obvious to an enthusiast (e.g. volcanic plug)</t>
  </si>
  <si>
    <t>3 = volcano present in background; volcanic island or range profiles; country emblems or flags that include volcanoes; </t>
  </si>
  <si>
    <t>4 = human constructions made from volcanic rocks or volcanic processes (e.g. Easter Island statues)</t>
  </si>
  <si>
    <t>6 = map of volcano-created islands or atolls (e.g. Pitcairn Island)</t>
  </si>
  <si>
    <t>If a country had no volcano stamps, this was recorded as 'No stamps' in the database. There were 601 such countries or provinces, many now non-existent.</t>
  </si>
  <si>
    <t>The next significant task will be to do high resolution scans of my stamps and upload them to this website. It is difficult to find high-res versions online.</t>
  </si>
  <si>
    <t>Glenn Marshall's story on collecting volcano stamps</t>
  </si>
  <si>
    <t>Why do we collect things? David Attenborough is a collector, and tells a lovely story about his obsession.</t>
  </si>
  <si>
    <t>'Gees that looks good....' I thought.</t>
  </si>
  <si>
    <t>I had climbed about 10 volcanoes that year (2006), but then we returned to Australia and it wasn't easy to get to volcanoes any more.</t>
  </si>
  <si>
    <t>Even without Jim's catalogue, it was easy to type 'volcano' into eBay. I bought many of my early stamps like that.</t>
  </si>
  <si>
    <t>Glenn Marshall reflects "This was a big job that took about a year. I started with Jim Whitford-Stark's fantastic database which had 7,000 stamps from 188 countries up to 2007.</t>
  </si>
  <si>
    <t>When I say 'countries' it includes where a country has changed its name, amalgamated or split (e.g. Djibouti was called Afars &amp; Issas until 1977).</t>
  </si>
  <si>
    <t>But I've been collecting for 14 years, so that's $560 per year which is less than lots of hobbies (please, back me up here!).</t>
  </si>
  <si>
    <t xml:space="preserve">I have not-yet commenced the last (huge) task to add searchable tags to every stamp in the database. There will be up to 7 tags per stamp, so the collection is searchable in detail. </t>
  </si>
  <si>
    <t>For example, if you search for 'dinosaur',  it will display every stamp with a dinosaur on it. I'd really appreciate help with tagging these stamps, contact Glenn.</t>
  </si>
  <si>
    <t>A year earlier, I had rekindled my enthusiasm for volcano climbing when my wife Jane and I took our kids to live in Indonesia for a year.</t>
  </si>
  <si>
    <t xml:space="preserve"> I studied geology at university in the mid-1980s and had worked in gold and diamond exploration for several years after that, so I had a solid grounding on how volcanoes work. </t>
  </si>
  <si>
    <t>I fondly remember my volcanology lecturers Ray Cas and Ian Nichols at Monash University. Indeed I always remember Ian lecturing about the Mt St Helens' eruption in 1980.</t>
  </si>
  <si>
    <t xml:space="preserve">So collecting volcano stamps became my proxy for continuing to enjoy volcanoes. My early technique was to visit Peter Strich's stamp shop in the Melbourne CBD. </t>
  </si>
  <si>
    <t xml:space="preserve">He was a lovely man and allowed me to flip through albums from countries that had lots of volcanoes including Indonesia, the Philippines, Russia, Iceland, Japan and Chile. </t>
  </si>
  <si>
    <t>I would stumble upon a stamp and buy it (if it wasn't too dear) and soon I built up a small collection of lovely stamps.</t>
  </si>
  <si>
    <t>It was amazing, it listed 7,000 stamps from 180 countries, all with Scott numbers, and a small colour image for each stamp.</t>
  </si>
  <si>
    <t>I communicated a few times with Jim over the next few years, but sadly never asked him how he had compiled such an amazing list before he passed away in 2018.</t>
  </si>
  <si>
    <t>I printed out Jim's list and images into a physical catalogue, and began marking off each stamp as I bought them. I still have that catalogue, with its now well-worn pages.</t>
  </si>
  <si>
    <t xml:space="preserve">But it is a joyful part of my hobby to open our post office box and find a fresh envelope from Azerbaijan or Japan, Russia, Singapore, USA or New Zealand in there. </t>
  </si>
  <si>
    <t xml:space="preserve">Delightfully, these sellers mostly use proper old (mint) stamps on their envelopes (presumably bought cheap at auctions) so they are inevitably very colourful and entertaining. </t>
  </si>
  <si>
    <t>Occasionally they use volcano stamps for their postage (deliberately I assume) and I duly insert these envelopes into my collection as well.</t>
  </si>
  <si>
    <t xml:space="preserve">Earlier that year, Hindu priests wanted to postpone a hundred-year ceremony on Agung which was meant to appease the gods, saying it wasn't a good time. </t>
  </si>
  <si>
    <t>The range of volcano stamp topics is vast, from big eruptions to undersea smokers, tectonic plate diagrams, minerals, geologists, the Olympics, lava lakes and much more.</t>
  </si>
  <si>
    <t>Indeed, I am trying to convince a geology lecturer friend of mine to present their entire first year course using only volcano stamps for powerpoint presentations (no luck yet).</t>
  </si>
  <si>
    <t>I read it alot, especially their Volcano Stamp posts, but haven't contributed much.</t>
  </si>
  <si>
    <t xml:space="preserve"> I expanded it to 15,700 stamps from 275 countries up to 2020. I included minerals on stamps that derive from volcanic processes (Jim only had a few of those). </t>
  </si>
  <si>
    <t xml:space="preserve">I started collecting volcano stamps in 2007. I had 3 young daughters and thought I'd introduce them to stamp collecting, like I enjoyed when I was a kid. </t>
  </si>
  <si>
    <t>I then uploaded what it cost me to buy each stamp in my collection. This made me nervous as I had never tried to guess how much I spent on them.</t>
  </si>
  <si>
    <t xml:space="preserve">It turned out my 3,500 stamps have cost A$7,800, which includes probably $2,000 of postage costs. </t>
  </si>
  <si>
    <t xml:space="preserve">He had built up a nice collection of stamps, but more importantly had recently compiled a database of about 7,000 volcano stamps. </t>
  </si>
  <si>
    <t>Jim was selling his database for $30 so I sent him some money and a few weeks later a CD arrived in the mail.</t>
  </si>
  <si>
    <t xml:space="preserve">Over the years, I have had hot and cold patches with my collecting. </t>
  </si>
  <si>
    <t xml:space="preserve">Sometimes I go 9 months without buying anything, other times I have my wife saying 'Hey, there are too many emails saying 'congratulations on buying more stamps'!". </t>
  </si>
  <si>
    <t xml:space="preserve">But President Sukarno insisted it go ahead and the mountain erupted a fortnight later, killing more than a thousand people. </t>
  </si>
  <si>
    <t>Political unrest followed. I would not have known any of that if I didn't collect those stamps and enquired as to their origins.</t>
  </si>
  <si>
    <t xml:space="preserve">I have around 3,500 stamps now and presume it might be the biggest volcano stamp collection in the world (maybe Jim's is bigger?). </t>
  </si>
  <si>
    <t xml:space="preserve">Jim Whitford-Stark. Then one night I was surfing the internet and stumbled upon Jim Whitfield-Stark's website 'Io moon'. </t>
  </si>
  <si>
    <t xml:space="preserve">Jim was a UK geologist living in the USA, with a passion for collecting volcano stamps. </t>
  </si>
  <si>
    <t>I am yet to systematically scan each stamp so that I have a high resolution image of each. </t>
  </si>
  <si>
    <t xml:space="preserve">I have kept a low profile over the years, never engaging enough with enjoyable websites like the StampBoard forums. </t>
  </si>
  <si>
    <t xml:space="preserve">As I went I downloaded an image of all 15,700 stamps from the StampWorld website (I sometimes used Jim's images). </t>
  </si>
  <si>
    <t>I lodged them all on Google Drive, per country, and then transferred them all to this website.</t>
  </si>
  <si>
    <t xml:space="preserve">He lamented that a few volcanologists died after rushing to the imminent eruption and getting too close. </t>
  </si>
  <si>
    <t>He paused for a second, looked wistfully into space and sighed ".....but what a way to go".</t>
  </si>
  <si>
    <t xml:space="preserve">It has taught me much about volcanic events and consequences around the world. </t>
  </si>
  <si>
    <t xml:space="preserve">For example, Indonesia released two stamps in 1963 showing the eruption of Agung volcano on Bali that year. </t>
  </si>
  <si>
    <t>Written in 2021</t>
  </si>
  <si>
    <t>(In Feb 2025, I now have over 10,000 stamps)</t>
  </si>
  <si>
    <t>Their interest faded fairly quickly, but whilst poking around a stamp shop in Melbourne (Australia), I stumbled upon an Ecuadorian stamp with a volcano on it.</t>
  </si>
  <si>
    <t xml:space="preserve">Of course I have spent a LOT of money on postage over the years. An envelope of stamps costs roughly $2 to $6 per order as most come from overseas. </t>
  </si>
  <si>
    <t>It brings me pleasure. I like the idea of slowly building up a substantial body of work.</t>
  </si>
  <si>
    <t xml:space="preserve">I currently have 8 albums (now 17) to house my collection, sorted by continents and countries. </t>
  </si>
  <si>
    <t xml:space="preserve">When I get a new stamp I write a label for it, mark it off the Excel database (I stopped marking Jim's catalogue when I compiled my database) and put it into my collection. </t>
  </si>
  <si>
    <t>Volcano stamps in database</t>
  </si>
  <si>
    <t>ORIGINS OF THE DATABASE</t>
  </si>
  <si>
    <t>JIM WHITFORD-STARK'S LIST 2007 - ITEMS EXCLUDED FROM GLENN'S DATABASE</t>
  </si>
  <si>
    <t>LISTINGS THAT ARE NOT VOLCANO STAMPS</t>
  </si>
  <si>
    <t>first day covers with volcano stamps or volcano on envelope</t>
  </si>
  <si>
    <t>Owned*</t>
  </si>
  <si>
    <t>Not owned*</t>
  </si>
  <si>
    <t>* Includes irrelevant versions</t>
  </si>
  <si>
    <t>3573a</t>
  </si>
  <si>
    <t>s/s 7500r x12</t>
  </si>
  <si>
    <t>Sumbawa Batu Bulan dam</t>
  </si>
  <si>
    <t>3587a</t>
  </si>
  <si>
    <t>s/s 5000r x16</t>
  </si>
  <si>
    <t>s/s 7 x 10000r</t>
  </si>
  <si>
    <t>FDC 3 x 10000r</t>
  </si>
  <si>
    <t>3676-3678</t>
  </si>
  <si>
    <t>s/s 3 x 10000r</t>
  </si>
  <si>
    <t>s/s 15 x 5000r</t>
  </si>
  <si>
    <t>Timang Gajah Aceh</t>
  </si>
  <si>
    <t>Air Transport</t>
  </si>
  <si>
    <t>3392-3393</t>
  </si>
  <si>
    <t>s/s 20 x 5000r</t>
  </si>
  <si>
    <t>3377-3378</t>
  </si>
  <si>
    <t>s/s 24 x 5000r</t>
  </si>
  <si>
    <t>5000r x 8 s/s stamp pack</t>
  </si>
  <si>
    <t>3715-3717</t>
  </si>
  <si>
    <t>s/s 18 x 3500r</t>
  </si>
  <si>
    <t>postcard 3000r</t>
  </si>
  <si>
    <t>395a</t>
  </si>
  <si>
    <t>fdc 1.20$</t>
  </si>
  <si>
    <t>Jasperised limestone</t>
  </si>
  <si>
    <t>4808-4811</t>
  </si>
  <si>
    <t>s/s 14d x 4</t>
  </si>
  <si>
    <t>INDONESIA PRISMA STAMPS</t>
  </si>
  <si>
    <t>International Stamp Exhibition "TAIPEI '93" - Taiwan</t>
  </si>
  <si>
    <t>4244-4247</t>
  </si>
  <si>
    <t>North Ninepin Island</t>
  </si>
  <si>
    <t>Magdala volcanic plug</t>
  </si>
  <si>
    <t>5452a</t>
  </si>
  <si>
    <t>FDC 45p &amp; 55p s/sheet</t>
  </si>
  <si>
    <t>Expenditure</t>
  </si>
  <si>
    <t>total expenditure (Aust $)</t>
  </si>
  <si>
    <t>stamp costs (approx 65%)</t>
  </si>
  <si>
    <t>postage costs (approx 35%)</t>
  </si>
  <si>
    <t>Database by Glenn Marshall, Australia</t>
  </si>
  <si>
    <t>FDC 390fr</t>
  </si>
  <si>
    <t>s/s 390fr</t>
  </si>
  <si>
    <t>Disaster Risk Reduction</t>
  </si>
  <si>
    <t>Prevention against flooding</t>
  </si>
  <si>
    <t>5.00nis</t>
  </si>
  <si>
    <t>The High Priest's Breastplate - International Stamp Exhibition TEL AVIV 2013</t>
  </si>
  <si>
    <t>All gemstones</t>
  </si>
  <si>
    <t>Stampera</t>
  </si>
  <si>
    <t>Kistvan2022</t>
  </si>
  <si>
    <t>euro</t>
  </si>
  <si>
    <t>Keenonstamps</t>
  </si>
  <si>
    <t>USD</t>
  </si>
  <si>
    <t>Spitzer</t>
  </si>
  <si>
    <t>Propogandaworld</t>
  </si>
  <si>
    <t>Holland</t>
  </si>
  <si>
    <t>Euro</t>
  </si>
  <si>
    <t>AUD</t>
  </si>
  <si>
    <t>Planthunter</t>
  </si>
  <si>
    <t>Sagamix</t>
  </si>
  <si>
    <t>Ricordeau</t>
  </si>
  <si>
    <t>Ikbal78617</t>
  </si>
  <si>
    <t>D7E07P1964</t>
  </si>
  <si>
    <t>Erik Boeré Philatelie</t>
  </si>
  <si>
    <t>steunenberg</t>
  </si>
  <si>
    <t>Stamproel</t>
  </si>
  <si>
    <t>albertushaverkamp</t>
  </si>
  <si>
    <t>Seller</t>
  </si>
  <si>
    <t>Country</t>
  </si>
  <si>
    <t>Date</t>
  </si>
  <si>
    <t>Amount</t>
  </si>
  <si>
    <t>Currency</t>
  </si>
  <si>
    <t>Reason</t>
  </si>
  <si>
    <t>covid</t>
  </si>
  <si>
    <t>Platform</t>
  </si>
  <si>
    <t>Stampworld</t>
  </si>
  <si>
    <t>Delcampe</t>
  </si>
  <si>
    <t>Lost in post</t>
  </si>
  <si>
    <t>Sent email, no reply</t>
  </si>
  <si>
    <t>ORDERS THAT NEVER ARRIVED</t>
  </si>
  <si>
    <t>casamar</t>
  </si>
  <si>
    <t>Ebay</t>
  </si>
  <si>
    <t>All items always received</t>
  </si>
  <si>
    <t>3733&amp;3736</t>
  </si>
  <si>
    <t>s/s 40ch x1 80ch x1</t>
  </si>
  <si>
    <t>3734&amp;3736</t>
  </si>
  <si>
    <t>3735&amp;3736</t>
  </si>
  <si>
    <t>Warrumbungles</t>
  </si>
  <si>
    <t>Australian Legends - Tennis Player</t>
  </si>
  <si>
    <t>Warrumbungle National Park postmark</t>
  </si>
  <si>
    <t>50c postmark</t>
  </si>
  <si>
    <t>s/s 1500r x2</t>
  </si>
  <si>
    <t>Birdlife International - Birds</t>
  </si>
  <si>
    <t>1267-1272</t>
  </si>
  <si>
    <t>s/s $7.50 x 6</t>
  </si>
  <si>
    <t>Savo</t>
  </si>
  <si>
    <t>Megapod eggs volcano sand Savo island</t>
  </si>
  <si>
    <t>FDC s/s $7.50 x 6</t>
  </si>
  <si>
    <t>s/s $3 &amp; 65c</t>
  </si>
  <si>
    <t>519-520</t>
  </si>
  <si>
    <r>
      <t>FDC 0.30</t>
    </r>
    <r>
      <rPr>
        <sz val="10"/>
        <rFont val="Aptos Narrow"/>
        <family val="2"/>
      </rPr>
      <t>€</t>
    </r>
    <r>
      <rPr>
        <sz val="10"/>
        <rFont val="Arial"/>
        <family val="2"/>
      </rPr>
      <t xml:space="preserve"> &amp; 0.75</t>
    </r>
    <r>
      <rPr>
        <sz val="10"/>
        <rFont val="Aptos Narrow"/>
        <family val="2"/>
      </rPr>
      <t>€</t>
    </r>
  </si>
  <si>
    <t>191a</t>
  </si>
  <si>
    <t>Collections Australia</t>
  </si>
  <si>
    <t>Welcome Stranger gold nugget</t>
  </si>
  <si>
    <t>3467-3470</t>
  </si>
  <si>
    <t>s/s 70c x 4</t>
  </si>
  <si>
    <t>The 150th Anniversary of the Discovery of the Massive Gold Nugget Welcome Stranger</t>
  </si>
  <si>
    <t>Gold nugget</t>
  </si>
  <si>
    <t>Living Together - Cartoons</t>
  </si>
  <si>
    <t>13y</t>
  </si>
  <si>
    <t>volcanoes, stylized, Heavenly Maiden</t>
  </si>
  <si>
    <t>18y</t>
  </si>
  <si>
    <t>NL(2247a)</t>
  </si>
  <si>
    <t>Baengnyeongdo basalt cliffs</t>
  </si>
  <si>
    <t>Odongdo Island</t>
  </si>
  <si>
    <t>Gatbawi Rock background mountains</t>
  </si>
  <si>
    <t>World Heritage Islands</t>
  </si>
  <si>
    <t>1325-1326</t>
  </si>
  <si>
    <t>s/s $1.50 &amp; $3</t>
  </si>
  <si>
    <t>The 200th Anniversary of the Norfolk Island Penal Settlement</t>
  </si>
  <si>
    <t>The 1974 Royal Visit</t>
  </si>
  <si>
    <t>1321-1322</t>
  </si>
  <si>
    <t>s/s $1.20 &amp; $2.40</t>
  </si>
  <si>
    <t>Norfolk Island Fishing</t>
  </si>
  <si>
    <t>1323-1324</t>
  </si>
  <si>
    <r>
      <t>NORFOLK ISLAND</t>
    </r>
    <r>
      <rPr>
        <sz val="9"/>
        <rFont val="Arial"/>
        <family val="2"/>
      </rPr>
      <t xml:space="preserve"> (to 2024)</t>
    </r>
  </si>
  <si>
    <r>
      <t>AUSTRALIA</t>
    </r>
    <r>
      <rPr>
        <sz val="9"/>
        <rFont val="Arial"/>
        <family val="2"/>
      </rPr>
      <t xml:space="preserve"> (to 2024)</t>
    </r>
  </si>
  <si>
    <t>6055-6060</t>
  </si>
  <si>
    <t>Caribbean mountain</t>
  </si>
  <si>
    <t>Caribbean Butterflies</t>
  </si>
  <si>
    <t>2820-2825</t>
  </si>
  <si>
    <t>s/s 350fr x6</t>
  </si>
  <si>
    <r>
      <t>UNION ISLAND</t>
    </r>
    <r>
      <rPr>
        <sz val="9"/>
        <rFont val="Arial"/>
        <family val="2"/>
      </rPr>
      <t xml:space="preserve"> (to 2019)</t>
    </r>
  </si>
  <si>
    <t>14$</t>
  </si>
  <si>
    <t>7300c</t>
  </si>
  <si>
    <t>7500c</t>
  </si>
  <si>
    <t>9000c</t>
  </si>
  <si>
    <t>10000c</t>
  </si>
  <si>
    <t>Montserrat hills</t>
  </si>
  <si>
    <t>Bratan, Bali</t>
  </si>
  <si>
    <t>Arjuno, Java</t>
  </si>
  <si>
    <t>Candi Jawi temple, east Java, Indonesia</t>
  </si>
  <si>
    <t>Merapi, Java</t>
  </si>
  <si>
    <t>Prambanan temple, Java, Indonesia</t>
  </si>
  <si>
    <t>Pura Taman Ayun garden temple, Megwi, Bali, Indonesia</t>
  </si>
  <si>
    <t>Kelud, Java</t>
  </si>
  <si>
    <t>Panataran temple, east java, Indonesia</t>
  </si>
  <si>
    <t>Elbrus, Russia</t>
  </si>
  <si>
    <t>3440-3441</t>
  </si>
  <si>
    <t>s/s 10000r x2</t>
  </si>
  <si>
    <t>445a</t>
  </si>
  <si>
    <t>s/s 3 x 100e</t>
  </si>
  <si>
    <t>Terceira lava tube</t>
  </si>
  <si>
    <t>Graciosa lava tube</t>
  </si>
  <si>
    <t>View of Island Frui</t>
  </si>
  <si>
    <t>coffee and volcano</t>
  </si>
  <si>
    <t>Diamond&amp; Marilyn Munroe</t>
  </si>
  <si>
    <t>Apo; eagle</t>
  </si>
  <si>
    <t>Mercury, Venus, Earth, Moon, Mars</t>
  </si>
  <si>
    <t>Mercury, Venus, Earth, Moon, Mars volcanism</t>
  </si>
  <si>
    <t>s/s 7r-40r</t>
  </si>
  <si>
    <t>1608-1617</t>
  </si>
  <si>
    <t>Mercury</t>
  </si>
  <si>
    <t>Venus</t>
  </si>
  <si>
    <t>Earth</t>
  </si>
  <si>
    <t>Moon</t>
  </si>
  <si>
    <t>Mars</t>
  </si>
  <si>
    <t>5396-5403</t>
  </si>
  <si>
    <t>Views of Our Planets</t>
  </si>
  <si>
    <t>Mercury, Venus, Earth, Mars</t>
  </si>
  <si>
    <t>Viking Missions to Mars</t>
  </si>
  <si>
    <t>9.35$</t>
  </si>
  <si>
    <t>Eagle and Moon</t>
  </si>
  <si>
    <t>10.75$</t>
  </si>
  <si>
    <t>Moon, Eagle</t>
  </si>
  <si>
    <t>Earth - For Domestic Use (25 cents)</t>
  </si>
  <si>
    <t>E 25c</t>
  </si>
  <si>
    <t>2308-2317</t>
  </si>
  <si>
    <t>s/s 29c x 10</t>
  </si>
  <si>
    <t>Mercury, Venus, Earth, Moon, Marhs</t>
  </si>
  <si>
    <t>Space Exploration Booklet Issue</t>
  </si>
  <si>
    <t>Mercury Mariner 10</t>
  </si>
  <si>
    <t>Venus Mariner 2</t>
  </si>
  <si>
    <t>Earth Landsat</t>
  </si>
  <si>
    <t>Moon Lunar Orbiter</t>
  </si>
  <si>
    <t>Mars Viking Orbiter</t>
  </si>
  <si>
    <t>Mars, Sojourner Rover Pathfinder</t>
  </si>
  <si>
    <t>Mars Pathfinder</t>
  </si>
  <si>
    <t>City Arms</t>
  </si>
  <si>
    <t>St Denis, Reunion, City Arms</t>
  </si>
  <si>
    <t>The 60th Anniversary of Armenian SSR</t>
  </si>
  <si>
    <t>Fuji pitcher plant</t>
  </si>
  <si>
    <t>3802a</t>
  </si>
  <si>
    <t>s/s 1</t>
  </si>
  <si>
    <t>````````````````````````````````````````````````````````````````````````````````````````````````````````````````````````````````````````````````````````````````````````````````````````````````````````````+++++</t>
  </si>
  <si>
    <t>Augustine Alaska volcano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</si>
</sst>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4" formatCode="_-&quot;$&quot;* #,##0.00_-;\-&quot;$&quot;* #,##0.00_-;_-&quot;$&quot;* &quot;-&quot;??_-;_-@_-"/>
    <numFmt numFmtId="43" formatCode="_-* #,##0.00_-;\-* #,##0.00_-;_-* &quot;-&quot;??_-;_-@_-"/>
    <numFmt numFmtId="164" formatCode="&quot;$&quot;#,##0\ ;\(&quot;$&quot;#,##0\)"/>
    <numFmt numFmtId="165" formatCode="_-* #,##0_-;\-* #,##0_-;_-* &quot;-&quot;??_-;_-@_-"/>
    <numFmt numFmtId="166" formatCode="#,##0.00\ [$€-1];[Red]\-#,##0.00\ [$€-1]"/>
    <numFmt numFmtId="167" formatCode="0.0%"/>
    <numFmt numFmtId="168" formatCode="#,##0\ [$€-1];[Red]\-#,##0\ [$€-1]"/>
    <numFmt numFmtId="169" formatCode="&quot;$&quot;#,##0"/>
  </numFmts>
  <fonts count="28" x14ac:knownFonts="1">
    <font>
      <sz val="10"/>
      <name val="Arial"/>
    </font>
    <font>
      <sz val="11"/>
      <color theme="1"/>
      <name val="Calibri"/>
      <family val="2"/>
      <scheme val="minor"/>
    </font>
    <font>
      <sz val="11"/>
      <color theme="1"/>
      <name val="Calibri"/>
      <family val="2"/>
      <scheme val="minor"/>
    </font>
    <font>
      <b/>
      <sz val="18"/>
      <name val="Arial"/>
      <family val="2"/>
    </font>
    <font>
      <b/>
      <sz val="12"/>
      <name val="Arial"/>
      <family val="2"/>
    </font>
    <font>
      <sz val="10"/>
      <name val="Arial"/>
      <family val="2"/>
    </font>
    <font>
      <sz val="10"/>
      <name val="Arial"/>
      <family val="2"/>
    </font>
    <font>
      <sz val="9"/>
      <name val="Arial"/>
      <family val="2"/>
    </font>
    <font>
      <u/>
      <sz val="11"/>
      <color theme="10"/>
      <name val="Calibri"/>
      <family val="2"/>
      <scheme val="minor"/>
    </font>
    <font>
      <b/>
      <sz val="9"/>
      <color rgb="FFFF0000"/>
      <name val="Arial"/>
      <family val="2"/>
    </font>
    <font>
      <b/>
      <sz val="9"/>
      <color theme="1"/>
      <name val="Arial"/>
      <family val="2"/>
    </font>
    <font>
      <sz val="9"/>
      <color theme="1"/>
      <name val="Arial"/>
      <family val="2"/>
    </font>
    <font>
      <sz val="9"/>
      <name val="Calibri"/>
      <family val="2"/>
    </font>
    <font>
      <sz val="9.9"/>
      <name val="Arial"/>
      <family val="2"/>
    </font>
    <font>
      <sz val="9"/>
      <color indexed="81"/>
      <name val="Tahoma"/>
      <family val="2"/>
    </font>
    <font>
      <b/>
      <sz val="9"/>
      <color indexed="81"/>
      <name val="Tahoma"/>
      <family val="2"/>
    </font>
    <font>
      <sz val="10"/>
      <name val="Arial"/>
      <family val="2"/>
    </font>
    <font>
      <i/>
      <sz val="10"/>
      <name val="Arial"/>
      <family val="2"/>
    </font>
    <font>
      <b/>
      <sz val="10"/>
      <name val="Arial"/>
      <family val="2"/>
    </font>
    <font>
      <b/>
      <sz val="16"/>
      <name val="Arial"/>
      <family val="2"/>
    </font>
    <font>
      <sz val="10"/>
      <name val="Calibri"/>
      <family val="2"/>
    </font>
    <font>
      <u/>
      <sz val="10"/>
      <name val="Arial"/>
      <family val="2"/>
    </font>
    <font>
      <u/>
      <sz val="10"/>
      <color theme="10"/>
      <name val="Arial"/>
      <family val="2"/>
    </font>
    <font>
      <sz val="8"/>
      <name val="Arial"/>
      <family val="2"/>
    </font>
    <font>
      <b/>
      <sz val="8"/>
      <name val="Arial"/>
      <family val="2"/>
    </font>
    <font>
      <sz val="7"/>
      <name val="Arial"/>
      <family val="2"/>
    </font>
    <font>
      <sz val="10"/>
      <name val="Arial"/>
      <family val="2"/>
    </font>
    <font>
      <sz val="10"/>
      <name val="Aptos Narrow"/>
      <family val="2"/>
    </font>
  </fonts>
  <fills count="11">
    <fill>
      <patternFill patternType="none"/>
    </fill>
    <fill>
      <patternFill patternType="gray125"/>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FF0000"/>
        <bgColor indexed="64"/>
      </patternFill>
    </fill>
  </fills>
  <borders count="44">
    <border>
      <left/>
      <right/>
      <top/>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7">
    <xf numFmtId="0" fontId="0" fillId="0" borderId="0"/>
    <xf numFmtId="3"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2" fontId="6" fillId="0" borderId="0" applyFont="0" applyFill="0" applyBorder="0" applyAlignment="0" applyProtection="0"/>
    <xf numFmtId="0" fontId="3" fillId="0" borderId="0" applyNumberFormat="0" applyFont="0" applyFill="0" applyAlignment="0" applyProtection="0"/>
    <xf numFmtId="0" fontId="4" fillId="0" borderId="0" applyNumberFormat="0" applyFont="0" applyFill="0" applyAlignment="0" applyProtection="0"/>
    <xf numFmtId="0" fontId="6" fillId="0" borderId="1" applyNumberFormat="0" applyFont="0" applyBorder="0" applyAlignment="0" applyProtection="0"/>
    <xf numFmtId="0" fontId="5" fillId="0" borderId="0"/>
    <xf numFmtId="0" fontId="2" fillId="0" borderId="0"/>
    <xf numFmtId="44" fontId="2" fillId="0" borderId="0" applyFont="0" applyFill="0" applyBorder="0" applyAlignment="0" applyProtection="0"/>
    <xf numFmtId="0" fontId="8" fillId="0" borderId="0" applyNumberFormat="0" applyFill="0" applyBorder="0" applyAlignment="0" applyProtection="0"/>
    <xf numFmtId="0" fontId="1" fillId="0" borderId="0"/>
    <xf numFmtId="9" fontId="16" fillId="0" borderId="0" applyFont="0" applyFill="0" applyBorder="0" applyAlignment="0" applyProtection="0"/>
    <xf numFmtId="43" fontId="16" fillId="0" borderId="0" applyFont="0" applyFill="0" applyBorder="0" applyAlignment="0" applyProtection="0"/>
    <xf numFmtId="0" fontId="22" fillId="0" borderId="0" applyNumberFormat="0" applyFill="0" applyBorder="0" applyAlignment="0" applyProtection="0"/>
    <xf numFmtId="44" fontId="26" fillId="0" borderId="0" applyFont="0" applyFill="0" applyBorder="0" applyAlignment="0" applyProtection="0"/>
  </cellStyleXfs>
  <cellXfs count="138">
    <xf numFmtId="0" fontId="0" fillId="0" borderId="0" xfId="0"/>
    <xf numFmtId="0" fontId="5" fillId="0" borderId="0" xfId="0" applyFont="1"/>
    <xf numFmtId="0" fontId="0" fillId="0" borderId="0" xfId="0" applyAlignment="1">
      <alignment horizontal="right"/>
    </xf>
    <xf numFmtId="0" fontId="5" fillId="0" borderId="0" xfId="0" applyFont="1" applyAlignment="1">
      <alignment horizontal="right"/>
    </xf>
    <xf numFmtId="0" fontId="0" fillId="2" borderId="0" xfId="0" applyFill="1"/>
    <xf numFmtId="0" fontId="0" fillId="0" borderId="0" xfId="0" applyAlignment="1">
      <alignment horizontal="left"/>
    </xf>
    <xf numFmtId="0" fontId="0" fillId="0" borderId="0" xfId="0" applyAlignment="1">
      <alignment horizontal="left" indent="1"/>
    </xf>
    <xf numFmtId="0" fontId="0" fillId="0" borderId="0" xfId="0" applyAlignment="1">
      <alignment horizontal="right" indent="1"/>
    </xf>
    <xf numFmtId="0" fontId="5" fillId="0" borderId="0" xfId="0" applyFont="1" applyAlignment="1">
      <alignment horizontal="left"/>
    </xf>
    <xf numFmtId="2" fontId="0" fillId="0" borderId="0" xfId="0" applyNumberFormat="1"/>
    <xf numFmtId="0" fontId="18" fillId="0" borderId="0" xfId="0" applyFont="1"/>
    <xf numFmtId="0" fontId="18" fillId="0" borderId="0" xfId="0" applyFont="1" applyAlignment="1">
      <alignment horizontal="left" indent="1"/>
    </xf>
    <xf numFmtId="0" fontId="18" fillId="0" borderId="0" xfId="0" applyFont="1" applyAlignment="1">
      <alignment horizontal="center" vertical="center" wrapText="1"/>
    </xf>
    <xf numFmtId="0" fontId="18" fillId="0" borderId="0" xfId="0" applyFont="1" applyAlignment="1">
      <alignment vertical="center"/>
    </xf>
    <xf numFmtId="3" fontId="18" fillId="0" borderId="0" xfId="0" applyNumberFormat="1" applyFont="1" applyAlignment="1">
      <alignment horizontal="right" indent="1"/>
    </xf>
    <xf numFmtId="0" fontId="17" fillId="0" borderId="0" xfId="0" applyFont="1" applyAlignment="1">
      <alignment horizontal="right"/>
    </xf>
    <xf numFmtId="0" fontId="19" fillId="0" borderId="0" xfId="0" applyFont="1"/>
    <xf numFmtId="0" fontId="0" fillId="0" borderId="0" xfId="0" applyAlignment="1">
      <alignment horizontal="center"/>
    </xf>
    <xf numFmtId="0" fontId="5" fillId="0" borderId="0" xfId="0" applyFont="1" applyAlignment="1">
      <alignment horizontal="center"/>
    </xf>
    <xf numFmtId="166" fontId="0" fillId="0" borderId="0" xfId="0" applyNumberFormat="1" applyAlignment="1">
      <alignment horizontal="left"/>
    </xf>
    <xf numFmtId="165" fontId="0" fillId="0" borderId="0" xfId="14" applyNumberFormat="1" applyFont="1"/>
    <xf numFmtId="3" fontId="0" fillId="0" borderId="0" xfId="0" applyNumberFormat="1"/>
    <xf numFmtId="0" fontId="5" fillId="0" borderId="0" xfId="8"/>
    <xf numFmtId="0" fontId="19" fillId="0" borderId="0" xfId="8" applyFont="1"/>
    <xf numFmtId="0" fontId="18" fillId="0" borderId="0" xfId="8" applyFont="1"/>
    <xf numFmtId="0" fontId="18" fillId="0" borderId="0" xfId="8" applyFont="1" applyAlignment="1">
      <alignment horizontal="center" vertical="center" wrapText="1"/>
    </xf>
    <xf numFmtId="0" fontId="18" fillId="0" borderId="0" xfId="8" applyFont="1" applyAlignment="1">
      <alignment horizontal="left" vertical="center" wrapText="1" indent="1"/>
    </xf>
    <xf numFmtId="0" fontId="5" fillId="0" borderId="0" xfId="8" applyAlignment="1">
      <alignment horizontal="right"/>
    </xf>
    <xf numFmtId="0" fontId="5" fillId="0" borderId="0" xfId="8" applyAlignment="1">
      <alignment horizontal="left" indent="1"/>
    </xf>
    <xf numFmtId="167" fontId="0" fillId="0" borderId="0" xfId="13" applyNumberFormat="1" applyFont="1"/>
    <xf numFmtId="167" fontId="0" fillId="0" borderId="0" xfId="0" applyNumberFormat="1"/>
    <xf numFmtId="166" fontId="5" fillId="0" borderId="0" xfId="0" applyNumberFormat="1" applyFont="1" applyAlignment="1">
      <alignment horizontal="left"/>
    </xf>
    <xf numFmtId="0" fontId="5" fillId="2" borderId="0" xfId="0" applyFont="1" applyFill="1"/>
    <xf numFmtId="168" fontId="0" fillId="0" borderId="0" xfId="0" applyNumberFormat="1" applyAlignment="1">
      <alignment horizontal="left"/>
    </xf>
    <xf numFmtId="8" fontId="5" fillId="0" borderId="0" xfId="0" applyNumberFormat="1" applyFont="1" applyAlignment="1">
      <alignment horizontal="left"/>
    </xf>
    <xf numFmtId="8" fontId="0" fillId="0" borderId="0" xfId="0" applyNumberFormat="1" applyAlignment="1">
      <alignment horizontal="left"/>
    </xf>
    <xf numFmtId="0" fontId="0" fillId="0" borderId="0" xfId="0" applyAlignment="1">
      <alignment horizontal="center" vertical="center" wrapText="1"/>
    </xf>
    <xf numFmtId="166" fontId="0" fillId="0" borderId="0" xfId="0" applyNumberFormat="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left" indent="1"/>
    </xf>
    <xf numFmtId="0" fontId="0" fillId="0" borderId="0" xfId="0" applyAlignment="1">
      <alignment horizontal="left" indent="2"/>
    </xf>
    <xf numFmtId="0" fontId="5" fillId="0" borderId="0" xfId="0" applyFont="1" applyAlignment="1">
      <alignment horizontal="left" indent="2"/>
    </xf>
    <xf numFmtId="0" fontId="5" fillId="0" borderId="0" xfId="0" applyFont="1" applyAlignment="1">
      <alignment horizontal="right" indent="1"/>
    </xf>
    <xf numFmtId="3" fontId="23" fillId="0" borderId="0" xfId="0" applyNumberFormat="1" applyFont="1"/>
    <xf numFmtId="0" fontId="0" fillId="0" borderId="3" xfId="0" applyBorder="1"/>
    <xf numFmtId="3" fontId="0" fillId="0" borderId="2" xfId="0" applyNumberFormat="1" applyBorder="1"/>
    <xf numFmtId="0" fontId="0" fillId="0" borderId="2" xfId="0" applyBorder="1"/>
    <xf numFmtId="167" fontId="0" fillId="0" borderId="2" xfId="13" applyNumberFormat="1" applyFont="1" applyBorder="1"/>
    <xf numFmtId="3" fontId="0" fillId="0" borderId="18" xfId="0" applyNumberFormat="1" applyBorder="1"/>
    <xf numFmtId="0" fontId="0" fillId="3" borderId="19" xfId="0" applyFill="1" applyBorder="1"/>
    <xf numFmtId="0" fontId="0" fillId="3" borderId="13" xfId="0" applyFill="1" applyBorder="1"/>
    <xf numFmtId="0" fontId="0" fillId="3" borderId="20" xfId="0" applyFill="1" applyBorder="1"/>
    <xf numFmtId="9" fontId="0" fillId="3" borderId="21" xfId="13" applyFont="1" applyFill="1" applyBorder="1"/>
    <xf numFmtId="0" fontId="5" fillId="3" borderId="7" xfId="0" applyFont="1" applyFill="1" applyBorder="1" applyAlignment="1">
      <alignment horizontal="left" indent="1"/>
    </xf>
    <xf numFmtId="0" fontId="0" fillId="3" borderId="10" xfId="0" applyFill="1" applyBorder="1"/>
    <xf numFmtId="0" fontId="0" fillId="3" borderId="23" xfId="0" applyFill="1" applyBorder="1"/>
    <xf numFmtId="0" fontId="0" fillId="3" borderId="25" xfId="0" applyFill="1" applyBorder="1"/>
    <xf numFmtId="9" fontId="0" fillId="3" borderId="26" xfId="13" applyFont="1" applyFill="1" applyBorder="1"/>
    <xf numFmtId="0" fontId="5" fillId="3" borderId="27" xfId="0" applyFont="1" applyFill="1" applyBorder="1" applyAlignment="1">
      <alignment horizontal="left" indent="1"/>
    </xf>
    <xf numFmtId="0" fontId="5" fillId="3" borderId="25" xfId="0" applyFont="1" applyFill="1" applyBorder="1" applyAlignment="1">
      <alignment horizontal="left" indent="1"/>
    </xf>
    <xf numFmtId="0" fontId="0" fillId="3" borderId="25" xfId="0" applyFill="1" applyBorder="1" applyAlignment="1">
      <alignment horizontal="left" indent="1"/>
    </xf>
    <xf numFmtId="0" fontId="5" fillId="3" borderId="26" xfId="0" applyFont="1" applyFill="1" applyBorder="1" applyAlignment="1">
      <alignment horizontal="left" indent="1"/>
    </xf>
    <xf numFmtId="3" fontId="0" fillId="0" borderId="12" xfId="0" applyNumberFormat="1" applyBorder="1"/>
    <xf numFmtId="0" fontId="0" fillId="4" borderId="27" xfId="0" applyFill="1" applyBorder="1"/>
    <xf numFmtId="167" fontId="0" fillId="4" borderId="8" xfId="13" applyNumberFormat="1" applyFont="1" applyFill="1" applyBorder="1"/>
    <xf numFmtId="0" fontId="0" fillId="4" borderId="9" xfId="0" applyFill="1" applyBorder="1"/>
    <xf numFmtId="0" fontId="5" fillId="4" borderId="25" xfId="0" applyFont="1" applyFill="1" applyBorder="1"/>
    <xf numFmtId="167" fontId="0" fillId="4" borderId="10" xfId="13" applyNumberFormat="1" applyFont="1" applyFill="1" applyBorder="1"/>
    <xf numFmtId="0" fontId="0" fillId="4" borderId="11" xfId="0" applyFill="1" applyBorder="1"/>
    <xf numFmtId="0" fontId="5" fillId="4" borderId="26" xfId="0" applyFont="1" applyFill="1" applyBorder="1"/>
    <xf numFmtId="167" fontId="0" fillId="4" borderId="23" xfId="13" applyNumberFormat="1" applyFont="1" applyFill="1" applyBorder="1"/>
    <xf numFmtId="0" fontId="0" fillId="4" borderId="24" xfId="0" applyFill="1" applyBorder="1"/>
    <xf numFmtId="0" fontId="0" fillId="5" borderId="28" xfId="0" applyFill="1" applyBorder="1" applyAlignment="1">
      <alignment horizontal="right"/>
    </xf>
    <xf numFmtId="0" fontId="0" fillId="5" borderId="29" xfId="0" applyFill="1" applyBorder="1" applyAlignment="1">
      <alignment horizontal="right"/>
    </xf>
    <xf numFmtId="3" fontId="0" fillId="5" borderId="32" xfId="0" applyNumberFormat="1" applyFill="1" applyBorder="1"/>
    <xf numFmtId="9" fontId="0" fillId="5" borderId="33" xfId="13" applyFont="1" applyFill="1" applyBorder="1"/>
    <xf numFmtId="0" fontId="0" fillId="5" borderId="34" xfId="0" applyFill="1" applyBorder="1" applyAlignment="1">
      <alignment horizontal="right"/>
    </xf>
    <xf numFmtId="3" fontId="0" fillId="5" borderId="35" xfId="0" applyNumberFormat="1" applyFill="1" applyBorder="1"/>
    <xf numFmtId="9" fontId="0" fillId="5" borderId="36" xfId="13" applyFont="1" applyFill="1" applyBorder="1"/>
    <xf numFmtId="0" fontId="0" fillId="6" borderId="19" xfId="0" applyFill="1" applyBorder="1" applyAlignment="1">
      <alignment horizontal="right" indent="1"/>
    </xf>
    <xf numFmtId="3" fontId="0" fillId="6" borderId="13" xfId="0" applyNumberFormat="1" applyFill="1" applyBorder="1"/>
    <xf numFmtId="0" fontId="5" fillId="6" borderId="20" xfId="0" applyFont="1" applyFill="1" applyBorder="1" applyAlignment="1">
      <alignment horizontal="right" indent="1"/>
    </xf>
    <xf numFmtId="3" fontId="0" fillId="6" borderId="14" xfId="0" applyNumberFormat="1" applyFill="1" applyBorder="1"/>
    <xf numFmtId="0" fontId="0" fillId="6" borderId="20" xfId="0" applyFill="1" applyBorder="1" applyAlignment="1">
      <alignment horizontal="right" indent="1"/>
    </xf>
    <xf numFmtId="0" fontId="0" fillId="6" borderId="21" xfId="0" applyFill="1" applyBorder="1" applyAlignment="1">
      <alignment horizontal="right" indent="1"/>
    </xf>
    <xf numFmtId="0" fontId="0" fillId="6" borderId="39" xfId="0" applyFill="1" applyBorder="1"/>
    <xf numFmtId="3" fontId="0" fillId="6" borderId="22" xfId="0" applyNumberFormat="1" applyFill="1" applyBorder="1"/>
    <xf numFmtId="2" fontId="0" fillId="0" borderId="2" xfId="0" applyNumberFormat="1" applyBorder="1"/>
    <xf numFmtId="3" fontId="0" fillId="7" borderId="15" xfId="0" applyNumberFormat="1" applyFill="1" applyBorder="1" applyAlignment="1">
      <alignment horizontal="center"/>
    </xf>
    <xf numFmtId="3" fontId="0" fillId="7" borderId="13" xfId="0" applyNumberFormat="1" applyFill="1" applyBorder="1" applyAlignment="1">
      <alignment horizontal="center"/>
    </xf>
    <xf numFmtId="0" fontId="7" fillId="7" borderId="16" xfId="0" applyFont="1" applyFill="1" applyBorder="1" applyAlignment="1">
      <alignment horizontal="right" indent="1"/>
    </xf>
    <xf numFmtId="9" fontId="7" fillId="7" borderId="14" xfId="13" applyFont="1" applyFill="1" applyBorder="1" applyAlignment="1">
      <alignment horizontal="right" indent="1"/>
    </xf>
    <xf numFmtId="0" fontId="7" fillId="7" borderId="17" xfId="0" applyFont="1" applyFill="1" applyBorder="1" applyAlignment="1">
      <alignment horizontal="right" indent="1"/>
    </xf>
    <xf numFmtId="0" fontId="23" fillId="7" borderId="4" xfId="0" applyFont="1" applyFill="1" applyBorder="1" applyAlignment="1">
      <alignment horizontal="left" indent="1"/>
    </xf>
    <xf numFmtId="0" fontId="23" fillId="7" borderId="6" xfId="0" applyFont="1" applyFill="1" applyBorder="1" applyAlignment="1">
      <alignment horizontal="left" indent="1"/>
    </xf>
    <xf numFmtId="0" fontId="23" fillId="7" borderId="5" xfId="0" applyFont="1" applyFill="1" applyBorder="1" applyAlignment="1">
      <alignment horizontal="left" indent="1"/>
    </xf>
    <xf numFmtId="3" fontId="0" fillId="0" borderId="2" xfId="0" applyNumberFormat="1" applyBorder="1" applyAlignment="1">
      <alignment horizontal="center"/>
    </xf>
    <xf numFmtId="0" fontId="0" fillId="3" borderId="17" xfId="0" applyFill="1" applyBorder="1"/>
    <xf numFmtId="9" fontId="23" fillId="6" borderId="37" xfId="13" applyFont="1" applyFill="1" applyBorder="1"/>
    <xf numFmtId="9" fontId="23" fillId="6" borderId="38" xfId="13" applyFont="1" applyFill="1" applyBorder="1"/>
    <xf numFmtId="0" fontId="7" fillId="0" borderId="0" xfId="0" applyFont="1" applyAlignment="1">
      <alignment horizontal="right"/>
    </xf>
    <xf numFmtId="0" fontId="0" fillId="5" borderId="31" xfId="0" applyFill="1" applyBorder="1" applyAlignment="1">
      <alignment horizontal="right" indent="1"/>
    </xf>
    <xf numFmtId="0" fontId="0" fillId="5" borderId="34" xfId="0" applyFill="1" applyBorder="1" applyAlignment="1">
      <alignment horizontal="right" indent="1"/>
    </xf>
    <xf numFmtId="0" fontId="0" fillId="3" borderId="9" xfId="0" applyFill="1" applyBorder="1" applyAlignment="1">
      <alignment horizontal="right" indent="1"/>
    </xf>
    <xf numFmtId="0" fontId="0" fillId="3" borderId="40" xfId="0" applyFill="1" applyBorder="1" applyAlignment="1">
      <alignment horizontal="right" indent="1"/>
    </xf>
    <xf numFmtId="0" fontId="0" fillId="3" borderId="11" xfId="0" applyFill="1" applyBorder="1" applyAlignment="1">
      <alignment horizontal="right" indent="1"/>
    </xf>
    <xf numFmtId="0" fontId="0" fillId="3" borderId="24" xfId="0" applyFill="1" applyBorder="1" applyAlignment="1">
      <alignment horizontal="right" indent="1"/>
    </xf>
    <xf numFmtId="3" fontId="0" fillId="0" borderId="0" xfId="0" applyNumberFormat="1" applyAlignment="1">
      <alignment horizontal="right" indent="1"/>
    </xf>
    <xf numFmtId="167" fontId="0" fillId="0" borderId="0" xfId="13" applyNumberFormat="1" applyFont="1" applyFill="1" applyBorder="1" applyAlignment="1">
      <alignment horizontal="right" indent="1"/>
    </xf>
    <xf numFmtId="9" fontId="23" fillId="0" borderId="0" xfId="13" applyFont="1" applyFill="1" applyBorder="1" applyAlignment="1">
      <alignment horizontal="right" indent="1"/>
    </xf>
    <xf numFmtId="9" fontId="24" fillId="0" borderId="0" xfId="13" applyFont="1" applyFill="1" applyBorder="1" applyAlignment="1">
      <alignment horizontal="right" indent="1"/>
    </xf>
    <xf numFmtId="9" fontId="23" fillId="0" borderId="0" xfId="13" applyFont="1" applyAlignment="1">
      <alignment horizontal="right" indent="1"/>
    </xf>
    <xf numFmtId="0" fontId="18" fillId="0" borderId="0" xfId="0" applyFont="1" applyAlignment="1">
      <alignment horizontal="right" indent="1"/>
    </xf>
    <xf numFmtId="0" fontId="7" fillId="0" borderId="0" xfId="0" applyFont="1" applyAlignment="1">
      <alignment horizontal="right" indent="1"/>
    </xf>
    <xf numFmtId="15" fontId="0" fillId="0" borderId="0" xfId="0" applyNumberFormat="1" applyAlignment="1">
      <alignment horizontal="left" indent="1"/>
    </xf>
    <xf numFmtId="0" fontId="22" fillId="0" borderId="0" xfId="15" applyAlignment="1">
      <alignment horizontal="left" indent="1"/>
    </xf>
    <xf numFmtId="167" fontId="23" fillId="0" borderId="0" xfId="13" applyNumberFormat="1" applyFont="1" applyFill="1" applyBorder="1" applyAlignment="1">
      <alignment horizontal="right" indent="1"/>
    </xf>
    <xf numFmtId="4" fontId="0" fillId="0" borderId="0" xfId="0" applyNumberFormat="1"/>
    <xf numFmtId="3" fontId="18" fillId="0" borderId="0" xfId="0" applyNumberFormat="1" applyFont="1"/>
    <xf numFmtId="0" fontId="19" fillId="0" borderId="0" xfId="0" applyFont="1" applyAlignment="1">
      <alignment vertical="center"/>
    </xf>
    <xf numFmtId="169" fontId="25" fillId="0" borderId="0" xfId="0" applyNumberFormat="1" applyFont="1"/>
    <xf numFmtId="3" fontId="0" fillId="4" borderId="19" xfId="0" applyNumberFormat="1" applyFill="1" applyBorder="1" applyAlignment="1">
      <alignment horizontal="right" indent="1"/>
    </xf>
    <xf numFmtId="3" fontId="0" fillId="4" borderId="20" xfId="0" applyNumberFormat="1" applyFill="1" applyBorder="1" applyAlignment="1">
      <alignment horizontal="right" indent="1"/>
    </xf>
    <xf numFmtId="167" fontId="0" fillId="4" borderId="21" xfId="13" applyNumberFormat="1" applyFont="1" applyFill="1" applyBorder="1" applyAlignment="1">
      <alignment horizontal="right" indent="1"/>
    </xf>
    <xf numFmtId="0" fontId="5" fillId="5" borderId="30" xfId="0" applyFont="1" applyFill="1" applyBorder="1" applyAlignment="1">
      <alignment horizontal="right"/>
    </xf>
    <xf numFmtId="0" fontId="23" fillId="0" borderId="0" xfId="0" applyFont="1"/>
    <xf numFmtId="0" fontId="0" fillId="8" borderId="0" xfId="0" applyFill="1"/>
    <xf numFmtId="169" fontId="0" fillId="0" borderId="0" xfId="16" applyNumberFormat="1" applyFont="1" applyAlignment="1">
      <alignment horizontal="right" indent="1"/>
    </xf>
    <xf numFmtId="0" fontId="0" fillId="9" borderId="0" xfId="0" applyFill="1"/>
    <xf numFmtId="14" fontId="0" fillId="0" borderId="0" xfId="0" applyNumberFormat="1"/>
    <xf numFmtId="0" fontId="0" fillId="10" borderId="0" xfId="0" applyFill="1"/>
    <xf numFmtId="6" fontId="5" fillId="0" borderId="0" xfId="0" applyNumberFormat="1" applyFont="1" applyAlignment="1">
      <alignment horizontal="left"/>
    </xf>
    <xf numFmtId="0" fontId="18" fillId="0" borderId="2" xfId="0" applyFont="1" applyBorder="1" applyAlignment="1">
      <alignment horizontal="left" vertical="center" wrapText="1" indent="1"/>
    </xf>
    <xf numFmtId="166" fontId="18" fillId="0" borderId="2" xfId="0" applyNumberFormat="1" applyFont="1" applyBorder="1" applyAlignment="1">
      <alignment horizontal="left" vertical="center" wrapText="1" indent="1"/>
    </xf>
    <xf numFmtId="0" fontId="0" fillId="0" borderId="41" xfId="0" applyBorder="1" applyAlignment="1">
      <alignment horizontal="left" indent="1"/>
    </xf>
    <xf numFmtId="0" fontId="0" fillId="0" borderId="42" xfId="0" applyBorder="1" applyAlignment="1">
      <alignment horizontal="left" indent="1"/>
    </xf>
    <xf numFmtId="0" fontId="5" fillId="0" borderId="42" xfId="0" applyFont="1" applyBorder="1" applyAlignment="1">
      <alignment horizontal="left" indent="1"/>
    </xf>
    <xf numFmtId="0" fontId="0" fillId="0" borderId="43" xfId="0" applyBorder="1" applyAlignment="1">
      <alignment horizontal="left" indent="1"/>
    </xf>
  </cellXfs>
  <cellStyles count="17">
    <cellStyle name="Comma" xfId="14" builtinId="3"/>
    <cellStyle name="Comma0" xfId="1" xr:uid="{00000000-0005-0000-0000-000000000000}"/>
    <cellStyle name="Currency" xfId="16" builtinId="4"/>
    <cellStyle name="Currency 2" xfId="10" xr:uid="{B5BD23E2-3EE3-428D-BA68-A7B5F79C2105}"/>
    <cellStyle name="Currency0" xfId="2" xr:uid="{00000000-0005-0000-0000-000001000000}"/>
    <cellStyle name="Date" xfId="3" xr:uid="{00000000-0005-0000-0000-000002000000}"/>
    <cellStyle name="Fixed" xfId="4" xr:uid="{00000000-0005-0000-0000-000003000000}"/>
    <cellStyle name="Heading 1" xfId="5" builtinId="16" customBuiltin="1"/>
    <cellStyle name="Heading 2" xfId="6" builtinId="17" customBuiltin="1"/>
    <cellStyle name="Hyperlink" xfId="15" builtinId="8"/>
    <cellStyle name="Hyperlink 2" xfId="11" xr:uid="{838F2376-5DC5-4C2A-9DB5-0F55140CB64D}"/>
    <cellStyle name="Normal" xfId="0" builtinId="0"/>
    <cellStyle name="Normal 2" xfId="8" xr:uid="{760EBE04-183A-43D0-9E84-C961A155FA9C}"/>
    <cellStyle name="Normal 3" xfId="9" xr:uid="{9722D08A-A712-4314-A363-4602A9C1256A}"/>
    <cellStyle name="Normal 4" xfId="12" xr:uid="{FAF4189A-463E-41D2-83B8-C4EB511FF365}"/>
    <cellStyle name="Percent" xfId="13" builtinId="5"/>
    <cellStyle name="Total" xfId="7" builtinId="25" customBuiltin="1"/>
  </cellStyles>
  <dxfs count="8">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FFC7CE"/>
        </patternFill>
      </fill>
    </dxf>
  </dxfs>
  <tableStyles count="0" defaultTableStyle="TableStyleMedium2" defaultPivotStyle="PivotStyleLight16"/>
  <colors>
    <mruColors>
      <color rgb="FFFFC1E0"/>
      <color rgb="FFFF3300"/>
      <color rgb="FF66FFFF"/>
      <color rgb="FFCCCCFF"/>
      <color rgb="FFCC99FF"/>
      <color rgb="FFFF3399"/>
      <color rgb="FFFF66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AU" sz="1800" b="1"/>
              <a:t>Number of Volcano Stamps per Category</a:t>
            </a:r>
          </a:p>
        </c:rich>
      </c:tx>
      <c:layout>
        <c:manualLayout>
          <c:xMode val="edge"/>
          <c:yMode val="edge"/>
          <c:x val="0.33388755276687021"/>
          <c:y val="4.857571013688055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CF-4560-9161-F7A56231AE5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5CF-4560-9161-F7A56231AE5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5CF-4560-9161-F7A56231AE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5CF-4560-9161-F7A56231AE5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5CF-4560-9161-F7A56231AE5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5CF-4560-9161-F7A56231AE5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5CF-4560-9161-F7A56231AE5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(DATABASE!$AJ$16002,DATABASE!$AL$16002,DATABASE!$AN$16002,DATABASE!$AP$16002,DATABASE!$AR$16002,DATABASE!$AT$16002,DATABASE!$AV$16002)</c:f>
              <c:strCache>
                <c:ptCount val="7"/>
                <c:pt idx="0">
                  <c:v>Obvious volcano</c:v>
                </c:pt>
                <c:pt idx="1">
                  <c:v>Volcanic geology</c:v>
                </c:pt>
                <c:pt idx="2">
                  <c:v>Volcano background</c:v>
                </c:pt>
                <c:pt idx="3">
                  <c:v>Volcano constructions</c:v>
                </c:pt>
                <c:pt idx="4">
                  <c:v>Volcano-derived landscape</c:v>
                </c:pt>
                <c:pt idx="5">
                  <c:v>Volcano island maps</c:v>
                </c:pt>
                <c:pt idx="6">
                  <c:v>Minerals</c:v>
                </c:pt>
              </c:strCache>
            </c:strRef>
          </c:cat>
          <c:val>
            <c:numRef>
              <c:f>(DATABASE!$AJ$16000,DATABASE!$AL$16000,DATABASE!$AN$16000,DATABASE!$AP$16000,DATABASE!$AR$16000,DATABASE!$AT$16000,DATABASE!$AV$16000)</c:f>
              <c:numCache>
                <c:formatCode>#,##0</c:formatCode>
                <c:ptCount val="7"/>
                <c:pt idx="0">
                  <c:v>2865</c:v>
                </c:pt>
                <c:pt idx="1">
                  <c:v>442</c:v>
                </c:pt>
                <c:pt idx="2">
                  <c:v>4477</c:v>
                </c:pt>
                <c:pt idx="3">
                  <c:v>497</c:v>
                </c:pt>
                <c:pt idx="4">
                  <c:v>2735</c:v>
                </c:pt>
                <c:pt idx="5">
                  <c:v>1496</c:v>
                </c:pt>
                <c:pt idx="6">
                  <c:v>2611</c:v>
                </c:pt>
              </c:numCache>
            </c:numRef>
          </c:val>
          <c:extLst>
            <c:ext xmlns:c16="http://schemas.microsoft.com/office/drawing/2014/chart" uri="{C3380CC4-5D6E-409C-BE32-E72D297353CC}">
              <c16:uniqueId val="{0000000E-85CF-4560-9161-F7A56231AE50}"/>
            </c:ext>
          </c:extLst>
        </c:ser>
        <c:dLbls>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0633156225754101"/>
          <c:y val="0.8416089205913041"/>
          <c:w val="0.80201067267180182"/>
          <c:h val="0.1361272122626256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80602F7-D725-4198-ACE1-0A9A14EB0A92}">
  <sheetPr/>
  <sheetViews>
    <sheetView zoomScale="81"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3</xdr:col>
      <xdr:colOff>511056</xdr:colOff>
      <xdr:row>1</xdr:row>
      <xdr:rowOff>7620</xdr:rowOff>
    </xdr:from>
    <xdr:to>
      <xdr:col>4</xdr:col>
      <xdr:colOff>460173</xdr:colOff>
      <xdr:row>4</xdr:row>
      <xdr:rowOff>78740</xdr:rowOff>
    </xdr:to>
    <xdr:pic>
      <xdr:nvPicPr>
        <xdr:cNvPr id="7" name="Picture 6">
          <a:extLst>
            <a:ext uri="{FF2B5EF4-FFF2-40B4-BE49-F238E27FC236}">
              <a16:creationId xmlns:a16="http://schemas.microsoft.com/office/drawing/2014/main" id="{20652B31-9099-44A7-8CF3-73E054DAEC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5156" y="175260"/>
          <a:ext cx="739057" cy="579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54815" cy="6274741"/>
    <xdr:graphicFrame macro="">
      <xdr:nvGraphicFramePr>
        <xdr:cNvPr id="2" name="Chart 1">
          <a:extLst>
            <a:ext uri="{FF2B5EF4-FFF2-40B4-BE49-F238E27FC236}">
              <a16:creationId xmlns:a16="http://schemas.microsoft.com/office/drawing/2014/main" id="{D9C0A135-5718-4B3E-8785-F4398EA457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lastdodo.com/en/areas/3866157-western-sahara?page=10"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stampworld.com/stamps/Australia/Postage-stamps/g3132/" TargetMode="External"/><Relationship Id="rId18" Type="http://schemas.openxmlformats.org/officeDocument/2006/relationships/hyperlink" Target="https://www.stampworld.com/stamps/Australia/Postage-stamps/g3624/" TargetMode="External"/><Relationship Id="rId26" Type="http://schemas.openxmlformats.org/officeDocument/2006/relationships/hyperlink" Target="https://www.stampworld.com/stamps/Australia/Postage-stamps/g3666/" TargetMode="External"/><Relationship Id="rId39" Type="http://schemas.openxmlformats.org/officeDocument/2006/relationships/hyperlink" Target="https://drive.google.com/file/d/1hGJOskQxDXT5A9M5Utje4fw_WdTAFLLK/view?usp=sharing" TargetMode="External"/><Relationship Id="rId21" Type="http://schemas.openxmlformats.org/officeDocument/2006/relationships/hyperlink" Target="https://www.stampworld.com/stamps/Australia/Postage-stamps/g3624/" TargetMode="External"/><Relationship Id="rId34" Type="http://schemas.openxmlformats.org/officeDocument/2006/relationships/hyperlink" Target="https://drive.google.com/file/d/1B4m1OJSWZScRp8XsXWWZNUF1GAfMyLOf/view?usp=sharing" TargetMode="External"/><Relationship Id="rId42" Type="http://schemas.openxmlformats.org/officeDocument/2006/relationships/hyperlink" Target="https://drive.google.com/file/d/1L3I-HVcxQyGTaPzrBLDSS2Q0IIvXKLCp/view?usp=sharing" TargetMode="External"/><Relationship Id="rId47" Type="http://schemas.openxmlformats.org/officeDocument/2006/relationships/hyperlink" Target="https://drive.google.com/file/d/11Ylh9M0pPqllIGhL_X9QhuhQV7Q5in3Q/view?usp=sharing" TargetMode="External"/><Relationship Id="rId50" Type="http://schemas.openxmlformats.org/officeDocument/2006/relationships/hyperlink" Target="https://drive.google.com/file/d/1sxR0GG4Aj_nejf3NDvrL2cndr2K3O123/view?usp=sharing" TargetMode="External"/><Relationship Id="rId55" Type="http://schemas.openxmlformats.org/officeDocument/2006/relationships/hyperlink" Target="https://drive.google.com/file/d/1vntdTo9qBpQfSxy7CGAZPJnQU2dOj3O_/view?usp=sharing" TargetMode="External"/><Relationship Id="rId63" Type="http://schemas.openxmlformats.org/officeDocument/2006/relationships/printerSettings" Target="../printerSettings/printerSettings3.bin"/><Relationship Id="rId7" Type="http://schemas.openxmlformats.org/officeDocument/2006/relationships/hyperlink" Target="https://www.stampworld.com/stamps/Australia/Postage-stamps/g1539/" TargetMode="External"/><Relationship Id="rId2" Type="http://schemas.openxmlformats.org/officeDocument/2006/relationships/hyperlink" Target="https://www.stampworld.com/stamps/Australia/Postage-stamps/g0128/" TargetMode="External"/><Relationship Id="rId16" Type="http://schemas.openxmlformats.org/officeDocument/2006/relationships/hyperlink" Target="https://www.stampworld.com/stamps/Australia/Postage-stamps/g3383/" TargetMode="External"/><Relationship Id="rId29" Type="http://schemas.openxmlformats.org/officeDocument/2006/relationships/hyperlink" Target="https://drive.google.com/file/d/1g2mQ3mglxbDyeWgzujYoTlrbpJIMxExK/view?usp=sharing" TargetMode="External"/><Relationship Id="rId11" Type="http://schemas.openxmlformats.org/officeDocument/2006/relationships/hyperlink" Target="https://www.stampworld.com/stamps/Australia/Postage-stamps/g2762/" TargetMode="External"/><Relationship Id="rId24" Type="http://schemas.openxmlformats.org/officeDocument/2006/relationships/hyperlink" Target="https://www.stampworld.com/stamps/Australia/Postage-stamps/g3666/" TargetMode="External"/><Relationship Id="rId32" Type="http://schemas.openxmlformats.org/officeDocument/2006/relationships/hyperlink" Target="https://drive.google.com/file/d/1z4QPxsBSBg6zQLu-58xFW4860EcbwAdL/view?usp=sharing" TargetMode="External"/><Relationship Id="rId37" Type="http://schemas.openxmlformats.org/officeDocument/2006/relationships/hyperlink" Target="https://drive.google.com/file/d/14IFHPWBupTtZ17FcgWZXvv5-95-P7Y8I/view?usp=sharing" TargetMode="External"/><Relationship Id="rId40" Type="http://schemas.openxmlformats.org/officeDocument/2006/relationships/hyperlink" Target="https://drive.google.com/file/d/1DkqaWdbd7JwTT1_uuriCzHC8LmyxeO4j/view?usp=sharing" TargetMode="External"/><Relationship Id="rId45" Type="http://schemas.openxmlformats.org/officeDocument/2006/relationships/hyperlink" Target="https://drive.google.com/file/d/1uMTmp9mXxg56k2HQwMToHqroCTIuyb0q/view?usp=sharing" TargetMode="External"/><Relationship Id="rId53" Type="http://schemas.openxmlformats.org/officeDocument/2006/relationships/hyperlink" Target="https://drive.google.com/file/d/1NzeKFd-BRovBQIs29RamUDHt3HgMKEwO/view?usp=sharing" TargetMode="External"/><Relationship Id="rId58" Type="http://schemas.openxmlformats.org/officeDocument/2006/relationships/hyperlink" Target="https://www.stampworld.com/stamps/Australian-Antarctic/Postage-stamps/g0184/" TargetMode="External"/><Relationship Id="rId5" Type="http://schemas.openxmlformats.org/officeDocument/2006/relationships/hyperlink" Target="https://www.stampworld.com/stamps/Australia/Postage-stamps/g1035/" TargetMode="External"/><Relationship Id="rId61" Type="http://schemas.openxmlformats.org/officeDocument/2006/relationships/hyperlink" Target="https://www.stampworld.com/stamps/Australian-Antarctic/Postage-stamps/g0227/" TargetMode="External"/><Relationship Id="rId19" Type="http://schemas.openxmlformats.org/officeDocument/2006/relationships/hyperlink" Target="https://www.stampworld.com/stamps/Australia/Postage-stamps/g3624/" TargetMode="External"/><Relationship Id="rId14" Type="http://schemas.openxmlformats.org/officeDocument/2006/relationships/hyperlink" Target="https://www.stampworld.com/stamps/Australia/Postage-stamps/g3247/" TargetMode="External"/><Relationship Id="rId22" Type="http://schemas.openxmlformats.org/officeDocument/2006/relationships/hyperlink" Target="https://www.stampworld.com/stamps/Australia/Postage-stamps/g3637/" TargetMode="External"/><Relationship Id="rId27" Type="http://schemas.openxmlformats.org/officeDocument/2006/relationships/hyperlink" Target="https://www.stampworld.com/stamps/Australia/Postage-stamps/g3956/" TargetMode="External"/><Relationship Id="rId30" Type="http://schemas.openxmlformats.org/officeDocument/2006/relationships/hyperlink" Target="https://drive.google.com/file/d/1IFjHY9h0k0ufnT6tP-ZUpC-qMbkZjii6/view?usp=sharing" TargetMode="External"/><Relationship Id="rId35" Type="http://schemas.openxmlformats.org/officeDocument/2006/relationships/hyperlink" Target="https://drive.google.com/file/d/1apFrCcdtOV8ed9n8s-zU1UNoyocN-0yS/view?usp=sharing" TargetMode="External"/><Relationship Id="rId43" Type="http://schemas.openxmlformats.org/officeDocument/2006/relationships/hyperlink" Target="https://drive.google.com/file/d/1vKPo-Pu4GiE1ZPW8Dh-6-_W8Qj6tRgtg/view?usp=sharing" TargetMode="External"/><Relationship Id="rId48" Type="http://schemas.openxmlformats.org/officeDocument/2006/relationships/hyperlink" Target="https://drive.google.com/file/d/1r3i7c8bHWNvUqcYlXtMvDCv--S2jh6Ue/view?usp=sharing" TargetMode="External"/><Relationship Id="rId56" Type="http://schemas.openxmlformats.org/officeDocument/2006/relationships/hyperlink" Target="https://www.stampworld.com/stamps/Australian-Antarctic/Postage-stamps/g0184/" TargetMode="External"/><Relationship Id="rId8" Type="http://schemas.openxmlformats.org/officeDocument/2006/relationships/hyperlink" Target="https://www.stampworld.com/stamps/Australia/Postage-stamps/g1932/" TargetMode="External"/><Relationship Id="rId51" Type="http://schemas.openxmlformats.org/officeDocument/2006/relationships/hyperlink" Target="https://drive.google.com/file/d/11AkTciwTlvj1v5B_jVJkqW18a_9kD-PR/view?usp=sharing" TargetMode="External"/><Relationship Id="rId3" Type="http://schemas.openxmlformats.org/officeDocument/2006/relationships/hyperlink" Target="https://www.stampworld.com/stamps/Australia/Postage-stamps/g0128/" TargetMode="External"/><Relationship Id="rId12" Type="http://schemas.openxmlformats.org/officeDocument/2006/relationships/hyperlink" Target="https://www.stampworld.com/stamps/Australia/Postage-stamps/g2950/" TargetMode="External"/><Relationship Id="rId17" Type="http://schemas.openxmlformats.org/officeDocument/2006/relationships/hyperlink" Target="https://www.stampworld.com/stamps/Australia/Postage-stamps/g3624/" TargetMode="External"/><Relationship Id="rId25" Type="http://schemas.openxmlformats.org/officeDocument/2006/relationships/hyperlink" Target="https://www.stampworld.com/stamps/Australia/Postage-stamps/g3666/" TargetMode="External"/><Relationship Id="rId33" Type="http://schemas.openxmlformats.org/officeDocument/2006/relationships/hyperlink" Target="https://drive.google.com/file/d/1Z87ipgp_u-wVzCpPPnUkuFQP0Tn0uvyR/view?usp=sharing" TargetMode="External"/><Relationship Id="rId38" Type="http://schemas.openxmlformats.org/officeDocument/2006/relationships/hyperlink" Target="https://drive.google.com/file/d/1ONQfyUfQ0t7Toxr3sau9dvLrmASdOLGP/view?usp=sharing" TargetMode="External"/><Relationship Id="rId46" Type="http://schemas.openxmlformats.org/officeDocument/2006/relationships/hyperlink" Target="https://drive.google.com/file/d/1XT2hA57wW2JLpO76KS4fBZsfDIPMSFy9/view?usp=sharing" TargetMode="External"/><Relationship Id="rId59" Type="http://schemas.openxmlformats.org/officeDocument/2006/relationships/hyperlink" Target="https://www.stampworld.com/stamps/Australian-Antarctic/Postage-stamps/g0227/" TargetMode="External"/><Relationship Id="rId20" Type="http://schemas.openxmlformats.org/officeDocument/2006/relationships/hyperlink" Target="https://www.stampworld.com/stamps/Australia/Postage-stamps/g3624/" TargetMode="External"/><Relationship Id="rId41" Type="http://schemas.openxmlformats.org/officeDocument/2006/relationships/hyperlink" Target="https://drive.google.com/file/d/1Kg_XpU7XxkR3srtvuugNTxYIstMojhf0/view?usp=sharing" TargetMode="External"/><Relationship Id="rId54" Type="http://schemas.openxmlformats.org/officeDocument/2006/relationships/hyperlink" Target="https://drive.google.com/file/d/1MVkRKcnvXsEDCjnRfBHQoHIZ70TN8mxt/view?usp=sharing" TargetMode="External"/><Relationship Id="rId62" Type="http://schemas.openxmlformats.org/officeDocument/2006/relationships/hyperlink" Target="https://www.stampworld.com/stamps/Australian-Antarctic/Postage-stamps/g0227/" TargetMode="External"/><Relationship Id="rId1" Type="http://schemas.openxmlformats.org/officeDocument/2006/relationships/hyperlink" Target="../../AppData/Roaming/AppData/Roaming/AppData/jpgs/australia1025.jpg" TargetMode="External"/><Relationship Id="rId6" Type="http://schemas.openxmlformats.org/officeDocument/2006/relationships/hyperlink" Target="https://www.stampworld.com/stamps/Australia/Postage-stamps/g1148/" TargetMode="External"/><Relationship Id="rId15" Type="http://schemas.openxmlformats.org/officeDocument/2006/relationships/hyperlink" Target="https://www.stampworld.com/stamps/Australia/Postage-stamps/g3383/" TargetMode="External"/><Relationship Id="rId23" Type="http://schemas.openxmlformats.org/officeDocument/2006/relationships/hyperlink" Target="https://www.stampworld.com/stamps/Australia/Postage-stamps/g3666/" TargetMode="External"/><Relationship Id="rId28" Type="http://schemas.openxmlformats.org/officeDocument/2006/relationships/hyperlink" Target="https://www.stampworld.com/stamps/Australia/Postage-stamps/g3938/" TargetMode="External"/><Relationship Id="rId36" Type="http://schemas.openxmlformats.org/officeDocument/2006/relationships/hyperlink" Target="https://drive.google.com/file/d/10X2iuRnW_s1D7SHXqdZpBClMr_IFI75o/view?usp=sharing" TargetMode="External"/><Relationship Id="rId49" Type="http://schemas.openxmlformats.org/officeDocument/2006/relationships/hyperlink" Target="https://drive.google.com/file/d/18dHRoV4roavEkh-o9oClCT-RLLYMRdeB/view?usp=sharing" TargetMode="External"/><Relationship Id="rId57" Type="http://schemas.openxmlformats.org/officeDocument/2006/relationships/hyperlink" Target="https://www.stampworld.com/stamps/Australian-Antarctic/Postage-stamps/g0184/" TargetMode="External"/><Relationship Id="rId10" Type="http://schemas.openxmlformats.org/officeDocument/2006/relationships/hyperlink" Target="https://www.stampworld.com/stamps/Australia/Postage-stamps/g2596/" TargetMode="External"/><Relationship Id="rId31" Type="http://schemas.openxmlformats.org/officeDocument/2006/relationships/hyperlink" Target="https://drive.google.com/file/d/1bLMfuVcJzthqH_fn-JTxRcKMa3TIMqHn/view?usp=sharing" TargetMode="External"/><Relationship Id="rId44" Type="http://schemas.openxmlformats.org/officeDocument/2006/relationships/hyperlink" Target="https://drive.google.com/file/d/15E27tYP6WYGez2uyqmymr57njwlqDuey/view?usp=sharing" TargetMode="External"/><Relationship Id="rId52" Type="http://schemas.openxmlformats.org/officeDocument/2006/relationships/hyperlink" Target="https://drive.google.com/file/d/1PiiaX_fLEnK6TIJQRQfxjid9-S6Gw-ug/view?usp=sharing" TargetMode="External"/><Relationship Id="rId60" Type="http://schemas.openxmlformats.org/officeDocument/2006/relationships/hyperlink" Target="https://www.stampworld.com/stamps/Australian-Antarctic/Postage-stamps/g0227/" TargetMode="External"/><Relationship Id="rId4" Type="http://schemas.openxmlformats.org/officeDocument/2006/relationships/hyperlink" Target="https://www.stampworld.com/stamps/Australia/Postage-stamps/g1035/" TargetMode="External"/><Relationship Id="rId9" Type="http://schemas.openxmlformats.org/officeDocument/2006/relationships/hyperlink" Target="https://www.stampworld.com/stamps/Australia/Postage-stamps/g2145/"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AppData/Roaming/AppData/Roaming/AppData/jpgs/indonesia2031nm.jpg" TargetMode="External"/><Relationship Id="rId117" Type="http://schemas.openxmlformats.org/officeDocument/2006/relationships/hyperlink" Target="https://drive.google.com/file/d/1c-Jmpwnj11tHrgzEwLh4W_QLIKQqM2b1/view?usp=sharing" TargetMode="External"/><Relationship Id="rId21" Type="http://schemas.openxmlformats.org/officeDocument/2006/relationships/hyperlink" Target="../../AppData/Roaming/AppData/Roaming/AppData/jpgs/indonesia1961.jpg" TargetMode="External"/><Relationship Id="rId42" Type="http://schemas.openxmlformats.org/officeDocument/2006/relationships/hyperlink" Target="https://drive.google.com/file/d/1R-RH65Ylw7XN6dtK_tqLB7HQM_qtNSQT/view?usp=sharing" TargetMode="External"/><Relationship Id="rId47" Type="http://schemas.openxmlformats.org/officeDocument/2006/relationships/hyperlink" Target="https://drive.google.com/file/d/1ktbpNrjvdgv2iTFdHtoP5taJnl81Ao7b/view?usp=sharing" TargetMode="External"/><Relationship Id="rId63" Type="http://schemas.openxmlformats.org/officeDocument/2006/relationships/hyperlink" Target="https://drive.google.com/file/d/1ExJln5xDI9FrKf4r0V4LzwUIOz1cUiZY/view?usp=sharing" TargetMode="External"/><Relationship Id="rId68" Type="http://schemas.openxmlformats.org/officeDocument/2006/relationships/hyperlink" Target="https://drive.google.com/file/d/1VJ8hkxOrppmQxoaE1qvEnwQ822sAbbNm/view?usp=sharing" TargetMode="External"/><Relationship Id="rId84" Type="http://schemas.openxmlformats.org/officeDocument/2006/relationships/hyperlink" Target="../../AppData/Roaming/AppData/Roaming/AppData/jpgs/nin37nm.jpg" TargetMode="External"/><Relationship Id="rId89" Type="http://schemas.openxmlformats.org/officeDocument/2006/relationships/hyperlink" Target="../../AppData/Roaming/AppData/Roaming/AppData/jpgs/nib5nm.jpg" TargetMode="External"/><Relationship Id="rId112" Type="http://schemas.openxmlformats.org/officeDocument/2006/relationships/hyperlink" Target="https://drive.google.com/file/d/1G_EJKP7ev4M2CzV5oI0HAA8x4iwPO4lo/view?usp=sharing" TargetMode="External"/><Relationship Id="rId16" Type="http://schemas.openxmlformats.org/officeDocument/2006/relationships/hyperlink" Target="../../AppData/Roaming/AppData/Roaming/AppData/jpgs/indonesia798anm.jpg" TargetMode="External"/><Relationship Id="rId107" Type="http://schemas.openxmlformats.org/officeDocument/2006/relationships/hyperlink" Target="https://drive.google.com/file/d/1KpvVdIP_qbhwrocwCxzGn5Zk-FP92xHy/view?usp=sharing" TargetMode="External"/><Relationship Id="rId11" Type="http://schemas.openxmlformats.org/officeDocument/2006/relationships/hyperlink" Target="../../AppData/Roaming/AppData/Roaming/AppData/jpgs/indonesia1204.jpg" TargetMode="External"/><Relationship Id="rId32" Type="http://schemas.openxmlformats.org/officeDocument/2006/relationships/hyperlink" Target="../../AppData/Roaming/AppData/Roaming/AppData/jpgs/indonesiab76.jpg" TargetMode="External"/><Relationship Id="rId37" Type="http://schemas.openxmlformats.org/officeDocument/2006/relationships/hyperlink" Target="https://drive.google.com/file/d/1coNCtHpuTHCfodjTa_jwx-zd8nPUCRyw/view?usp=sharing" TargetMode="External"/><Relationship Id="rId53" Type="http://schemas.openxmlformats.org/officeDocument/2006/relationships/hyperlink" Target="https://drive.google.com/file/d/1NoAFunJ_NZsc5qTipLG9-L6LJQmktHvk/view?usp=sharing" TargetMode="External"/><Relationship Id="rId58" Type="http://schemas.openxmlformats.org/officeDocument/2006/relationships/hyperlink" Target="https://drive.google.com/file/d/1ZcFQyluZAmXBNTtRuKxGbrcEky5U_-ne/view?usp=sharing" TargetMode="External"/><Relationship Id="rId74" Type="http://schemas.openxmlformats.org/officeDocument/2006/relationships/hyperlink" Target="https://drive.google.com/file/d/1Y-P8u_un80-shW2e2hM6AV4_Fu-vj9-e/view?usp=sharing" TargetMode="External"/><Relationship Id="rId79" Type="http://schemas.openxmlformats.org/officeDocument/2006/relationships/hyperlink" Target="https://drive.google.com/file/d/10aFjhhkOYbfcYQw07SNv60qqUHqCTTas/view?usp=sharing" TargetMode="External"/><Relationship Id="rId102" Type="http://schemas.openxmlformats.org/officeDocument/2006/relationships/hyperlink" Target="https://drive.google.com/file/d/1KSS-ZpMaLo-ICXIeYDhqL_dO-pM6-XQv/view?usp=sharing" TargetMode="External"/><Relationship Id="rId5" Type="http://schemas.openxmlformats.org/officeDocument/2006/relationships/hyperlink" Target="../../AppData/Roaming/AppData/Roaming/AppData/jpgs/indonesiab73.jpg" TargetMode="External"/><Relationship Id="rId90" Type="http://schemas.openxmlformats.org/officeDocument/2006/relationships/hyperlink" Target="https://drive.google.com/file/d/1KgvI0JuSStm2Vmo4i02yIXIFUZX0iA1k/view?usp=sharing" TargetMode="External"/><Relationship Id="rId95" Type="http://schemas.openxmlformats.org/officeDocument/2006/relationships/hyperlink" Target="https://drive.google.com/file/d/1E6ZMZdWWyy6B_qIcT3TUvR_e2aaVuN1p/view?usp=sharing" TargetMode="External"/><Relationship Id="rId22" Type="http://schemas.openxmlformats.org/officeDocument/2006/relationships/hyperlink" Target="../../AppData/Roaming/AppData/Roaming/AppData/jpgs/indonesia2027nm.jpg" TargetMode="External"/><Relationship Id="rId27" Type="http://schemas.openxmlformats.org/officeDocument/2006/relationships/hyperlink" Target="../../AppData/Roaming/AppData/Roaming/AppData/jpgs/indonesia798nm.jpg" TargetMode="External"/><Relationship Id="rId43" Type="http://schemas.openxmlformats.org/officeDocument/2006/relationships/hyperlink" Target="https://drive.google.com/file/d/1w3-lKmFvZOM3lWoyMhRofmYxXNiErQpi/view?usp=sharing" TargetMode="External"/><Relationship Id="rId48" Type="http://schemas.openxmlformats.org/officeDocument/2006/relationships/hyperlink" Target="https://drive.google.com/file/d/1TSa34AB9enSad0u4I-US62G_3ogabuQk/view?usp=sharing" TargetMode="External"/><Relationship Id="rId64" Type="http://schemas.openxmlformats.org/officeDocument/2006/relationships/hyperlink" Target="https://drive.google.com/file/d/1c1qjvjKSYfkkFQy3JpO5B2NwKUPoUUxr/view?usp=sharing" TargetMode="External"/><Relationship Id="rId69" Type="http://schemas.openxmlformats.org/officeDocument/2006/relationships/hyperlink" Target="https://drive.google.com/file/d/1CM6CzBzvXejsL_YdixlJUI-KS09fJH78/view?usp=sharing" TargetMode="External"/><Relationship Id="rId113" Type="http://schemas.openxmlformats.org/officeDocument/2006/relationships/hyperlink" Target="https://drive.google.com/file/d/1oyOXFwGCPbSwr6CG7d6YausmoH5l6WS8/view?usp=sharing" TargetMode="External"/><Relationship Id="rId118" Type="http://schemas.openxmlformats.org/officeDocument/2006/relationships/hyperlink" Target="https://drive.google.com/file/d/1p6DhD4EZCntX9X7IW3bFV54I1AK685Zt/view?usp=sharing" TargetMode="External"/><Relationship Id="rId80" Type="http://schemas.openxmlformats.org/officeDocument/2006/relationships/hyperlink" Target="../../AppData/Roaming/AppData/Roaming/AppData/jpgs/ni254.jpg" TargetMode="External"/><Relationship Id="rId85" Type="http://schemas.openxmlformats.org/officeDocument/2006/relationships/hyperlink" Target="../../AppData/Roaming/AppData/Roaming/AppData/jpgs/nin2nm.jpg" TargetMode="External"/><Relationship Id="rId12" Type="http://schemas.openxmlformats.org/officeDocument/2006/relationships/hyperlink" Target="../../AppData/Roaming/AppData/Roaming/AppData/jpgs/indonesia1555.jpg" TargetMode="External"/><Relationship Id="rId17" Type="http://schemas.openxmlformats.org/officeDocument/2006/relationships/hyperlink" Target="../../AppData/Roaming/AppData/Roaming/AppData/jpgs/indonesia973nm.jpg" TargetMode="External"/><Relationship Id="rId33" Type="http://schemas.openxmlformats.org/officeDocument/2006/relationships/hyperlink" Target="../../AppData/Roaming/AppData/Roaming/AppData/jpgs/indonesia1205.jpg" TargetMode="External"/><Relationship Id="rId38" Type="http://schemas.openxmlformats.org/officeDocument/2006/relationships/hyperlink" Target="https://drive.google.com/file/d/1rTETND01OSR6zx5hNqJN15XrBkVND-vR/view?usp=sharing" TargetMode="External"/><Relationship Id="rId59" Type="http://schemas.openxmlformats.org/officeDocument/2006/relationships/hyperlink" Target="https://drive.google.com/file/d/1O0hOTJOGy2JUPcorbjjwWSWdlnWYqB0_/view?usp=sharing" TargetMode="External"/><Relationship Id="rId103" Type="http://schemas.openxmlformats.org/officeDocument/2006/relationships/hyperlink" Target="../../AppData/Roaming/AppData/Roaming/AppData/jpgs/indonesia1759nm.jpg" TargetMode="External"/><Relationship Id="rId108" Type="http://schemas.openxmlformats.org/officeDocument/2006/relationships/hyperlink" Target="../../AppData/Roaming/AppData/Roaming/AppData/jpgs/indonesia2055nm.jpg" TargetMode="External"/><Relationship Id="rId54" Type="http://schemas.openxmlformats.org/officeDocument/2006/relationships/hyperlink" Target="https://drive.google.com/file/d/1wyvnp98oy3jM7eGhwXNN8-XhN4tkh9Yb/view?usp=sharing" TargetMode="External"/><Relationship Id="rId70" Type="http://schemas.openxmlformats.org/officeDocument/2006/relationships/hyperlink" Target="https://drive.google.com/file/d/1mXgtPz_l3ebtThmNs2jlS5vv__prt7Cx/view?usp=sharing" TargetMode="External"/><Relationship Id="rId75" Type="http://schemas.openxmlformats.org/officeDocument/2006/relationships/hyperlink" Target="https://drive.google.com/file/d/1oyOXFwGCPbSwr6CG7d6YausmoH5l6WS8/view?usp=sharing" TargetMode="External"/><Relationship Id="rId91" Type="http://schemas.openxmlformats.org/officeDocument/2006/relationships/hyperlink" Target="../../AppData/Roaming/AppData/Roaming/AppData/jpgs/indonesia2031nm.jpg" TargetMode="External"/><Relationship Id="rId96" Type="http://schemas.openxmlformats.org/officeDocument/2006/relationships/hyperlink" Target="https://drive.google.com/file/d/1kWiBs0cQ8Zg7-OQrXXBg0u0QRdoPkVhQ/view?usp=sharing" TargetMode="External"/><Relationship Id="rId1" Type="http://schemas.openxmlformats.org/officeDocument/2006/relationships/hyperlink" Target="../../AppData/Roaming/AppData/Roaming/AppData/jpgs/indonesiab69.jpg" TargetMode="External"/><Relationship Id="rId6" Type="http://schemas.openxmlformats.org/officeDocument/2006/relationships/hyperlink" Target="../../AppData/Roaming/AppData/Roaming/AppData/jpgs/indonesiab74.jpg" TargetMode="External"/><Relationship Id="rId23" Type="http://schemas.openxmlformats.org/officeDocument/2006/relationships/hyperlink" Target="../../AppData/Roaming/AppData/Roaming/AppData/jpgs/indonesia2028nm.jpg" TargetMode="External"/><Relationship Id="rId28" Type="http://schemas.openxmlformats.org/officeDocument/2006/relationships/hyperlink" Target="../../AppData/Roaming/AppData/Roaming/AppData/jpgs/indonesia2040cnm.jpg" TargetMode="External"/><Relationship Id="rId49" Type="http://schemas.openxmlformats.org/officeDocument/2006/relationships/hyperlink" Target="https://drive.google.com/file/d/1xiUqtQWM8gTGlIY8Cpm8-AUEfw5Zji2a/view?usp=sharing" TargetMode="External"/><Relationship Id="rId114" Type="http://schemas.openxmlformats.org/officeDocument/2006/relationships/hyperlink" Target="https://drive.google.com/file/d/14_QnwA1TbhoEKDhZvCGFiy77KeByJXnt/view?usp=sharing" TargetMode="External"/><Relationship Id="rId119" Type="http://schemas.openxmlformats.org/officeDocument/2006/relationships/hyperlink" Target="https://drive.google.com/file/d/1CM6CzBzvXejsL_YdixlJUI-KS09fJH78/view?usp=sharing" TargetMode="External"/><Relationship Id="rId44" Type="http://schemas.openxmlformats.org/officeDocument/2006/relationships/hyperlink" Target="https://drive.google.com/file/d/1cNar2aSgNE23L0YSBMd2sAHfl_Hk4smr/view?usp=sharing" TargetMode="External"/><Relationship Id="rId60" Type="http://schemas.openxmlformats.org/officeDocument/2006/relationships/hyperlink" Target="https://drive.google.com/file/d/1Ajcva6w-9zq-PaZz39NLcpFd2g2cMO0Q/view?usp=sharing" TargetMode="External"/><Relationship Id="rId65" Type="http://schemas.openxmlformats.org/officeDocument/2006/relationships/hyperlink" Target="https://drive.google.com/file/d/1QGfQIAgeY4depjuzyaaXqnKuAs0Q4ofw/view?usp=sharing" TargetMode="External"/><Relationship Id="rId81" Type="http://schemas.openxmlformats.org/officeDocument/2006/relationships/hyperlink" Target="../../AppData/Roaming/AppData/Roaming/AppData/jpgs/nin34nm.jpg" TargetMode="External"/><Relationship Id="rId86" Type="http://schemas.openxmlformats.org/officeDocument/2006/relationships/hyperlink" Target="../../AppData/Roaming/AppData/Roaming/AppData/jpgs/nin3nm.jpg" TargetMode="External"/><Relationship Id="rId4" Type="http://schemas.openxmlformats.org/officeDocument/2006/relationships/hyperlink" Target="../../AppData/Roaming/AppData/Roaming/AppData/jpgs/indonesiab72.jpg" TargetMode="External"/><Relationship Id="rId9" Type="http://schemas.openxmlformats.org/officeDocument/2006/relationships/hyperlink" Target="../../AppData/Roaming/AppData/Roaming/AppData/jpgs/indonesia1205.jpg" TargetMode="External"/><Relationship Id="rId13" Type="http://schemas.openxmlformats.org/officeDocument/2006/relationships/hyperlink" Target="../../AppData/Roaming/AppData/Roaming/AppData/jpgs/indonesiab155.jpg" TargetMode="External"/><Relationship Id="rId18" Type="http://schemas.openxmlformats.org/officeDocument/2006/relationships/hyperlink" Target="../../AppData/Roaming/AppData/Roaming/AppData/jpgs/indonesia1329nm.jpg" TargetMode="External"/><Relationship Id="rId39" Type="http://schemas.openxmlformats.org/officeDocument/2006/relationships/hyperlink" Target="https://drive.google.com/file/d/1k4tnmGu_q3ZkQUMycJDq2bkEWrgd3jQp/view?usp=sharing" TargetMode="External"/><Relationship Id="rId109" Type="http://schemas.openxmlformats.org/officeDocument/2006/relationships/hyperlink" Target="https://drive.google.com/file/d/1XyHcQQZvu-m3xuZ9-zSeb-PNhDBU7HsK/view?usp=sharing" TargetMode="External"/><Relationship Id="rId34" Type="http://schemas.openxmlformats.org/officeDocument/2006/relationships/hyperlink" Target="../../AppData/Roaming/AppData/Roaming/AppData/jpgs/indonesia2031nm.jpg" TargetMode="External"/><Relationship Id="rId50" Type="http://schemas.openxmlformats.org/officeDocument/2006/relationships/hyperlink" Target="https://drive.google.com/file/d/1u1l5scmsgfN9loPEtrM8FMVEunEpeW7n/view?usp=sharing" TargetMode="External"/><Relationship Id="rId55" Type="http://schemas.openxmlformats.org/officeDocument/2006/relationships/hyperlink" Target="https://drive.google.com/file/d/125IRtB8fuwIVjERt1FfnO-UcRFOZgEqC/view?usp=sharing" TargetMode="External"/><Relationship Id="rId76" Type="http://schemas.openxmlformats.org/officeDocument/2006/relationships/hyperlink" Target="https://drive.google.com/file/d/1wyjrL109_EKxSNh6CyIBphNfDIApYaLr/view?usp=sharing" TargetMode="External"/><Relationship Id="rId97" Type="http://schemas.openxmlformats.org/officeDocument/2006/relationships/hyperlink" Target="https://drive.google.com/file/d/1O4VZcuLkJYbbLleBnyUQRvwES-9Aufxm/view?usp=sharing" TargetMode="External"/><Relationship Id="rId104" Type="http://schemas.openxmlformats.org/officeDocument/2006/relationships/hyperlink" Target="https://drive.google.com/file/d/1L1JwNikCcmguoY8Z9WaxM-wI6gT31HgT/view?usp=sharing" TargetMode="External"/><Relationship Id="rId120" Type="http://schemas.openxmlformats.org/officeDocument/2006/relationships/hyperlink" Target="https://drive.google.com/file/d/1mXgtPz_l3ebtThmNs2jlS5vv__prt7Cx/view?usp=sharing" TargetMode="External"/><Relationship Id="rId7" Type="http://schemas.openxmlformats.org/officeDocument/2006/relationships/hyperlink" Target="../../AppData/Roaming/AppData/Roaming/AppData/jpgs/indonesiab210a.jpg" TargetMode="External"/><Relationship Id="rId71" Type="http://schemas.openxmlformats.org/officeDocument/2006/relationships/hyperlink" Target="https://drive.google.com/file/d/1HEdwHxLuL3yHivFRFjFUjaK-D8kDqnB1/view?usp=sharing" TargetMode="External"/><Relationship Id="rId92" Type="http://schemas.openxmlformats.org/officeDocument/2006/relationships/hyperlink" Target="../../AppData/Roaming/AppData/Roaming/AppData/jpgs/indonesia2031nm.jpg" TargetMode="External"/><Relationship Id="rId2" Type="http://schemas.openxmlformats.org/officeDocument/2006/relationships/hyperlink" Target="../../AppData/Roaming/AppData/Roaming/AppData/jpgs/indonesiab70.jpg" TargetMode="External"/><Relationship Id="rId29" Type="http://schemas.openxmlformats.org/officeDocument/2006/relationships/hyperlink" Target="../../AppData/Roaming/AppData/Roaming/AppData/jpgs/indonesia739nm.jpg" TargetMode="External"/><Relationship Id="rId24" Type="http://schemas.openxmlformats.org/officeDocument/2006/relationships/hyperlink" Target="../../AppData/Roaming/AppData/Roaming/AppData/jpgs/indonesia2029nm.jpg" TargetMode="External"/><Relationship Id="rId40" Type="http://schemas.openxmlformats.org/officeDocument/2006/relationships/hyperlink" Target="https://drive.google.com/file/d/1K4VzRk3324-JXT440xdLobiQ8CNwvjZd/view?usp=sharing" TargetMode="External"/><Relationship Id="rId45" Type="http://schemas.openxmlformats.org/officeDocument/2006/relationships/hyperlink" Target="https://drive.google.com/file/d/1IyfjE3ZZrdXYzp4QSvhfEuQ2o5fgM2Eq/view?usp=sharing" TargetMode="External"/><Relationship Id="rId66" Type="http://schemas.openxmlformats.org/officeDocument/2006/relationships/hyperlink" Target="https://drive.google.com/file/d/16XLfOEjVUjM1pAEv7S4yioqu2bYll3gN/view?usp=sharing" TargetMode="External"/><Relationship Id="rId87" Type="http://schemas.openxmlformats.org/officeDocument/2006/relationships/hyperlink" Target="../../AppData/Roaming/AppData/Roaming/AppData/jpgs/nin11nm.jpg" TargetMode="External"/><Relationship Id="rId110" Type="http://schemas.openxmlformats.org/officeDocument/2006/relationships/hyperlink" Target="https://drive.google.com/file/d/1nKVYgmEyze55_bort6D9YvSkbEYblYWA/view?usp=sharing" TargetMode="External"/><Relationship Id="rId115" Type="http://schemas.openxmlformats.org/officeDocument/2006/relationships/hyperlink" Target="https://drive.google.com/file/d/1DWDyt1pC--Xt1mcGFNIZ8aRFXxDH0Z2A/view?usp=sharing" TargetMode="External"/><Relationship Id="rId61" Type="http://schemas.openxmlformats.org/officeDocument/2006/relationships/hyperlink" Target="https://drive.google.com/file/d/1x1MuCd0eQ8BswX16kTWzMdNSqA0CQ-Uk/view?usp=sharing" TargetMode="External"/><Relationship Id="rId82" Type="http://schemas.openxmlformats.org/officeDocument/2006/relationships/hyperlink" Target="../../AppData/Roaming/AppData/Roaming/AppData/jpgs/nin35nm.jpg" TargetMode="External"/><Relationship Id="rId19" Type="http://schemas.openxmlformats.org/officeDocument/2006/relationships/hyperlink" Target="../../AppData/Roaming/AppData/Roaming/AppData/jpgs/indonesiab210nm.jpg" TargetMode="External"/><Relationship Id="rId14" Type="http://schemas.openxmlformats.org/officeDocument/2006/relationships/hyperlink" Target="../../AppData/Roaming/AppData/Roaming/AppData/jpgs/indonesiab154.jpg" TargetMode="External"/><Relationship Id="rId30" Type="http://schemas.openxmlformats.org/officeDocument/2006/relationships/hyperlink" Target="../../AppData/Roaming/AppData/Roaming/AppData/jpgs/indonesia739anm.jpg" TargetMode="External"/><Relationship Id="rId35" Type="http://schemas.openxmlformats.org/officeDocument/2006/relationships/hyperlink" Target="https://drive.google.com/file/d/1yrXTQXhQZdevmmFpjkwL7mdX7d5JCK6q/view?usp=sharing" TargetMode="External"/><Relationship Id="rId56" Type="http://schemas.openxmlformats.org/officeDocument/2006/relationships/hyperlink" Target="https://drive.google.com/file/d/1u-bEEmJ0rArVsnSeW3h3SWF3QtWIDd1h/view?usp=sharing" TargetMode="External"/><Relationship Id="rId77" Type="http://schemas.openxmlformats.org/officeDocument/2006/relationships/hyperlink" Target="https://drive.google.com/file/d/1DWDyt1pC--Xt1mcGFNIZ8aRFXxDH0Z2A/view?usp=sharing" TargetMode="External"/><Relationship Id="rId100" Type="http://schemas.openxmlformats.org/officeDocument/2006/relationships/hyperlink" Target="https://drive.google.com/file/d/1l9sBVYm709MctD6WzFgD5Doqkh31oo0W/view?usp=sharing" TargetMode="External"/><Relationship Id="rId105" Type="http://schemas.openxmlformats.org/officeDocument/2006/relationships/hyperlink" Target="https://drive.google.com/file/d/1It_VJEYXWl1s1AEM2biURZUPXbae2a3_/view?usp=sharing" TargetMode="External"/><Relationship Id="rId8" Type="http://schemas.openxmlformats.org/officeDocument/2006/relationships/hyperlink" Target="../../AppData/Roaming/AppData/Roaming/AppData/jpgs/indonesia508.jpg" TargetMode="External"/><Relationship Id="rId51" Type="http://schemas.openxmlformats.org/officeDocument/2006/relationships/hyperlink" Target="https://drive.google.com/file/d/1tPQYrJYj-5I7NDqsG7J1JPYhWu53sGSx/view?usp=sharing" TargetMode="External"/><Relationship Id="rId72" Type="http://schemas.openxmlformats.org/officeDocument/2006/relationships/hyperlink" Target="https://drive.google.com/file/d/1l5eSg2NnwA7aXiKe2XGvfdoAA0tH9Zam/view?usp=sharing" TargetMode="External"/><Relationship Id="rId93" Type="http://schemas.openxmlformats.org/officeDocument/2006/relationships/hyperlink" Target="https://drive.google.com/file/d/1DFqny9Y5Dd_r8KSrn5s_ZGVDDkq0HXd0/view?usp=sharing" TargetMode="External"/><Relationship Id="rId98" Type="http://schemas.openxmlformats.org/officeDocument/2006/relationships/hyperlink" Target="https://drive.google.com/file/d/13GjRrN5yZnGPC5PkEN-X3J2lZMspNMvX/view?usp=sharing" TargetMode="External"/><Relationship Id="rId121" Type="http://schemas.openxmlformats.org/officeDocument/2006/relationships/hyperlink" Target="https://drive.google.com/file/d/1JKBwZGoPCxYSykBIkXA3h3yUgJ110lsn/view?usp=sharing" TargetMode="External"/><Relationship Id="rId3" Type="http://schemas.openxmlformats.org/officeDocument/2006/relationships/hyperlink" Target="../../AppData/Roaming/AppData/Roaming/AppData/jpgs/indonesiab71.jpg" TargetMode="External"/><Relationship Id="rId25" Type="http://schemas.openxmlformats.org/officeDocument/2006/relationships/hyperlink" Target="../../AppData/Roaming/AppData/Roaming/AppData/jpgs/indonesia2030nm.jpg" TargetMode="External"/><Relationship Id="rId46" Type="http://schemas.openxmlformats.org/officeDocument/2006/relationships/hyperlink" Target="https://drive.google.com/file/d/1539oPcUwfiXBIMVEhnRIKLaRup2Jbh3h/view?usp=sharing" TargetMode="External"/><Relationship Id="rId67" Type="http://schemas.openxmlformats.org/officeDocument/2006/relationships/hyperlink" Target="https://drive.google.com/file/d/1jv7K7qzpHPKnFPlp_EaZMtPDzN8EHjQn/view?usp=sharing" TargetMode="External"/><Relationship Id="rId116" Type="http://schemas.openxmlformats.org/officeDocument/2006/relationships/hyperlink" Target="https://drive.google.com/file/d/1gVN3UmwO8HkPugHKLrA2_DB5qn-La0K-/view?usp=sharing" TargetMode="External"/><Relationship Id="rId20" Type="http://schemas.openxmlformats.org/officeDocument/2006/relationships/hyperlink" Target="../../AppData/Roaming/AppData/Roaming/AppData/jpgs/indonesia1760nm.jpg" TargetMode="External"/><Relationship Id="rId41" Type="http://schemas.openxmlformats.org/officeDocument/2006/relationships/hyperlink" Target="https://drive.google.com/file/d/1z72BxmEBwbozG6Y_2lnco78vGRqOXiql/view?usp=sharing" TargetMode="External"/><Relationship Id="rId62" Type="http://schemas.openxmlformats.org/officeDocument/2006/relationships/hyperlink" Target="https://drive.google.com/file/d/1WRaK6SBe_6abwCv7FruF_0MZTVPiDcAX/view?usp=sharing" TargetMode="External"/><Relationship Id="rId83" Type="http://schemas.openxmlformats.org/officeDocument/2006/relationships/hyperlink" Target="../../AppData/Roaming/AppData/Roaming/AppData/jpgs/nin36nm.jpg" TargetMode="External"/><Relationship Id="rId88" Type="http://schemas.openxmlformats.org/officeDocument/2006/relationships/hyperlink" Target="../../AppData/Roaming/AppData/Roaming/AppData/jpgs/nin25nm.jpg" TargetMode="External"/><Relationship Id="rId111" Type="http://schemas.openxmlformats.org/officeDocument/2006/relationships/hyperlink" Target="https://drive.google.com/file/d/1ckD8-7gvGatWJN7JVcCgb4-k95Zub-JW/view?usp=sharing" TargetMode="External"/><Relationship Id="rId15" Type="http://schemas.openxmlformats.org/officeDocument/2006/relationships/hyperlink" Target="../../AppData/Roaming/AppData/Roaming/AppData/jpgs/indonesia1039.jpg" TargetMode="External"/><Relationship Id="rId36" Type="http://schemas.openxmlformats.org/officeDocument/2006/relationships/hyperlink" Target="https://drive.google.com/file/d/1uiQFl38VMdaMiDApjnl0y3cs8iTvVvvw/view?usp=sharing" TargetMode="External"/><Relationship Id="rId57" Type="http://schemas.openxmlformats.org/officeDocument/2006/relationships/hyperlink" Target="https://drive.google.com/file/d/1dkxfjuYnLLEg2NroKeIpbtU1lHadkg6o/view?usp=sharing" TargetMode="External"/><Relationship Id="rId106" Type="http://schemas.openxmlformats.org/officeDocument/2006/relationships/hyperlink" Target="../../AppData/Roaming/AppData/Roaming/AppData/jpgs/indonesia2040abnm.jpg" TargetMode="External"/><Relationship Id="rId10" Type="http://schemas.openxmlformats.org/officeDocument/2006/relationships/hyperlink" Target="../../AppData/Roaming/AppData/Roaming/AppData/jpgs/indonesia1151.jpg" TargetMode="External"/><Relationship Id="rId31" Type="http://schemas.openxmlformats.org/officeDocument/2006/relationships/hyperlink" Target="https://www.stampworld.com/stamps/Indonesia/Postage-stamps/g3329/" TargetMode="External"/><Relationship Id="rId52" Type="http://schemas.openxmlformats.org/officeDocument/2006/relationships/hyperlink" Target="https://drive.google.com/file/d/1HqboATt2N5idZhlj4j9ZznDDneF0vnBy/view?usp=sharing" TargetMode="External"/><Relationship Id="rId73" Type="http://schemas.openxmlformats.org/officeDocument/2006/relationships/hyperlink" Target="https://drive.google.com/file/d/14kHg_bEsJ0kKugN8LtfOdmThuYQu6IRn/view?usp=sharing" TargetMode="External"/><Relationship Id="rId78" Type="http://schemas.openxmlformats.org/officeDocument/2006/relationships/hyperlink" Target="https://drive.google.com/file/d/16sElSVTyeIDjocE6j84AUyh2o4b_v385/view?usp=sharing" TargetMode="External"/><Relationship Id="rId94" Type="http://schemas.openxmlformats.org/officeDocument/2006/relationships/hyperlink" Target="https://drive.google.com/file/d/1u15eqNrsVwK0ATJUQ8nghMm1-1so6cd7/view?usp=sharing" TargetMode="External"/><Relationship Id="rId99" Type="http://schemas.openxmlformats.org/officeDocument/2006/relationships/hyperlink" Target="https://drive.google.com/file/d/1yeB3M4XnLwG6y3nVpSpRtGIErDQBHZPO/view?usp=sharing" TargetMode="External"/><Relationship Id="rId101" Type="http://schemas.openxmlformats.org/officeDocument/2006/relationships/hyperlink" Target="https://drive.google.com/file/d/13jmKHj-HVs_GZ6wqMzCHKjSwP17AFHgt/view?usp=sharing" TargetMode="External"/><Relationship Id="rId122" Type="http://schemas.openxmlformats.org/officeDocument/2006/relationships/hyperlink" Target="https://drive.google.com/file/d/1c-Jmpwnj11tHrgzEwLh4W_QLIKQqM2b1/view?usp=sharing" TargetMode="Externa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volcanostamps.com/" TargetMode="External"/><Relationship Id="rId1" Type="http://schemas.openxmlformats.org/officeDocument/2006/relationships/hyperlink" Target="mailto:volcano.stamp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G16021"/>
  <sheetViews>
    <sheetView showGridLines="0" tabSelected="1" zoomScale="110" zoomScaleNormal="110" workbookViewId="0">
      <pane xSplit="1" ySplit="1" topLeftCell="D14626" activePane="bottomRight" state="frozen"/>
      <selection activeCell="E17" sqref="E17"/>
      <selection pane="topRight" activeCell="E17" sqref="E17"/>
      <selection pane="bottomLeft" activeCell="E17" sqref="E17"/>
      <selection pane="bottomRight" activeCell="I14635" sqref="I14635"/>
    </sheetView>
  </sheetViews>
  <sheetFormatPr defaultColWidth="8.81640625" defaultRowHeight="12.5" outlineLevelRow="1" x14ac:dyDescent="0.25"/>
  <cols>
    <col min="1" max="1" width="18.36328125" customWidth="1"/>
    <col min="2" max="2" width="12.54296875" hidden="1" customWidth="1"/>
    <col min="3" max="3" width="7" hidden="1" customWidth="1"/>
    <col min="4" max="4" width="10.08984375" style="2" customWidth="1"/>
    <col min="5" max="5" width="8.36328125" customWidth="1"/>
    <col min="6" max="6" width="11.90625" customWidth="1"/>
    <col min="7" max="7" width="6.453125" customWidth="1"/>
    <col min="8" max="8" width="6.90625" customWidth="1"/>
    <col min="9" max="9" width="17.90625" customWidth="1"/>
    <col min="10" max="10" width="32" customWidth="1"/>
    <col min="11" max="11" width="6" customWidth="1"/>
    <col min="12" max="12" width="7.08984375" customWidth="1"/>
    <col min="13" max="13" width="9" customWidth="1"/>
    <col min="14" max="14" width="9.90625" hidden="1" customWidth="1"/>
    <col min="15" max="15" width="10.36328125" hidden="1" customWidth="1"/>
    <col min="16" max="18" width="8.08984375" hidden="1" customWidth="1"/>
    <col min="19" max="20" width="6.453125" customWidth="1"/>
    <col min="21" max="21" width="8.08984375" customWidth="1"/>
    <col min="22" max="22" width="5.453125" customWidth="1"/>
    <col min="23" max="23" width="8.08984375" customWidth="1"/>
    <col min="24" max="24" width="6.1796875" customWidth="1"/>
    <col min="25" max="25" width="5.81640625" customWidth="1"/>
    <col min="26" max="26" width="8.08984375" customWidth="1"/>
    <col min="27" max="27" width="7.1796875" customWidth="1"/>
    <col min="28" max="28" width="8.6328125" customWidth="1"/>
    <col min="29" max="29" width="9.08984375" customWidth="1"/>
    <col min="30" max="30" width="21.6328125" customWidth="1"/>
    <col min="31" max="51" width="8.08984375" customWidth="1"/>
    <col min="52" max="56" width="8" customWidth="1"/>
    <col min="57" max="60" width="8.08984375" customWidth="1"/>
  </cols>
  <sheetData>
    <row r="1" spans="1:59" ht="41.4" customHeight="1" x14ac:dyDescent="0.25">
      <c r="A1" s="36" t="s">
        <v>6224</v>
      </c>
      <c r="B1" s="36" t="s">
        <v>11984</v>
      </c>
      <c r="C1" s="37" t="s">
        <v>11982</v>
      </c>
      <c r="D1" s="36" t="s">
        <v>7105</v>
      </c>
      <c r="E1" s="36" t="s">
        <v>6226</v>
      </c>
      <c r="F1" s="36" t="s">
        <v>5390</v>
      </c>
      <c r="G1" s="38" t="s">
        <v>22417</v>
      </c>
      <c r="H1" s="38" t="s">
        <v>21470</v>
      </c>
      <c r="I1" s="36" t="s">
        <v>5392</v>
      </c>
      <c r="J1" s="36" t="s">
        <v>7717</v>
      </c>
      <c r="K1" s="36" t="s">
        <v>13083</v>
      </c>
      <c r="L1" s="36" t="s">
        <v>7729</v>
      </c>
      <c r="M1" s="36" t="s">
        <v>18018</v>
      </c>
      <c r="N1" s="38" t="s">
        <v>22195</v>
      </c>
      <c r="O1" s="36" t="s">
        <v>10252</v>
      </c>
      <c r="P1" s="36" t="s">
        <v>18017</v>
      </c>
      <c r="Q1" s="36" t="s">
        <v>18021</v>
      </c>
      <c r="R1" s="38" t="s">
        <v>22196</v>
      </c>
      <c r="S1" s="36" t="s">
        <v>19316</v>
      </c>
      <c r="T1" s="38" t="s">
        <v>22202</v>
      </c>
      <c r="U1" s="38" t="s">
        <v>22194</v>
      </c>
      <c r="V1" s="36" t="s">
        <v>6225</v>
      </c>
      <c r="W1" s="36" t="s">
        <v>18379</v>
      </c>
      <c r="X1" s="38" t="s">
        <v>22197</v>
      </c>
      <c r="Y1" s="36" t="s">
        <v>7028</v>
      </c>
      <c r="Z1" s="36" t="s">
        <v>19923</v>
      </c>
      <c r="AA1" s="36" t="s">
        <v>753</v>
      </c>
      <c r="AB1" s="36" t="s">
        <v>18684</v>
      </c>
      <c r="AC1" s="36" t="s">
        <v>18366</v>
      </c>
      <c r="AD1" s="38" t="s">
        <v>22193</v>
      </c>
      <c r="AE1" s="36" t="s">
        <v>5399</v>
      </c>
      <c r="AF1" s="38" t="s">
        <v>22198</v>
      </c>
      <c r="AG1" s="36" t="s">
        <v>18688</v>
      </c>
      <c r="AH1" s="36" t="s">
        <v>5393</v>
      </c>
      <c r="AI1" s="36" t="s">
        <v>5394</v>
      </c>
      <c r="AJ1" s="36" t="s">
        <v>18164</v>
      </c>
      <c r="AK1" s="36" t="s">
        <v>18165</v>
      </c>
      <c r="AL1" s="36" t="s">
        <v>18166</v>
      </c>
      <c r="AM1" s="36" t="s">
        <v>18167</v>
      </c>
      <c r="AN1" s="36" t="s">
        <v>18168</v>
      </c>
      <c r="AO1" s="36" t="s">
        <v>18169</v>
      </c>
      <c r="AP1" s="36" t="s">
        <v>18170</v>
      </c>
      <c r="AQ1" s="36" t="s">
        <v>18171</v>
      </c>
      <c r="AR1" s="36" t="s">
        <v>18172</v>
      </c>
      <c r="AS1" s="36" t="s">
        <v>18173</v>
      </c>
      <c r="AT1" s="36" t="s">
        <v>18174</v>
      </c>
      <c r="AU1" s="36" t="s">
        <v>18175</v>
      </c>
      <c r="AV1" s="36" t="s">
        <v>18176</v>
      </c>
      <c r="AW1" s="36" t="s">
        <v>18177</v>
      </c>
      <c r="AX1" s="36" t="s">
        <v>18354</v>
      </c>
      <c r="AY1" s="36" t="s">
        <v>18355</v>
      </c>
      <c r="AZ1" s="36" t="s">
        <v>18356</v>
      </c>
      <c r="BA1" s="36" t="s">
        <v>18357</v>
      </c>
      <c r="BB1" s="36" t="s">
        <v>18358</v>
      </c>
      <c r="BC1" s="36" t="s">
        <v>18359</v>
      </c>
      <c r="BD1" s="36" t="s">
        <v>18360</v>
      </c>
      <c r="BE1" s="36" t="s">
        <v>18361</v>
      </c>
      <c r="BF1" s="36" t="s">
        <v>8980</v>
      </c>
      <c r="BG1" s="36" t="s">
        <v>8981</v>
      </c>
    </row>
    <row r="2" spans="1:59" ht="11" customHeight="1" x14ac:dyDescent="0.25">
      <c r="A2" s="4" t="s">
        <v>12519</v>
      </c>
      <c r="B2" t="s">
        <v>12006</v>
      </c>
      <c r="C2" s="2" t="s">
        <v>12521</v>
      </c>
      <c r="E2" s="7"/>
      <c r="F2" s="5"/>
      <c r="H2" s="5"/>
      <c r="I2" s="6"/>
      <c r="J2" s="6"/>
      <c r="K2" s="17"/>
      <c r="L2" s="17"/>
      <c r="M2" s="9"/>
      <c r="N2" s="9">
        <f>SUM(M3:M13)</f>
        <v>22.1</v>
      </c>
      <c r="O2" s="21">
        <v>501</v>
      </c>
      <c r="P2">
        <f>COUNTIF(L3:L13,"*")</f>
        <v>11</v>
      </c>
      <c r="Q2" s="29">
        <f>P2/O2</f>
        <v>2.1956087824351298E-2</v>
      </c>
      <c r="R2">
        <f>COUNTIF(L3:L13,"Y")+COUNTIF(L3:L13,"S")</f>
        <v>11</v>
      </c>
      <c r="U2" s="17" t="s">
        <v>7730</v>
      </c>
      <c r="V2" s="2"/>
      <c r="W2" t="s">
        <v>18534</v>
      </c>
      <c r="Y2" t="str">
        <f t="shared" ref="Y2:Y65" si="0">IF(COUNTIF(F2,"*fdc*"),1,"")</f>
        <v/>
      </c>
      <c r="AA2" t="str">
        <f t="shared" ref="AA2:AA65" si="1">IF(COUNTIF(F2,"*s/s*"),1,"")</f>
        <v/>
      </c>
      <c r="AC2" s="7"/>
      <c r="AF2">
        <f>COUNTIF(AE3:AE13,"1")</f>
        <v>0</v>
      </c>
      <c r="AG2" s="2"/>
      <c r="AI2" s="7"/>
      <c r="AJ2">
        <f>COUNTIF($K3:$K13,"1")-COUNTIFS($K3:$K13,"1",$L3:$L13,"V")</f>
        <v>0</v>
      </c>
      <c r="AK2">
        <f>COUNTIFS($K3:$K13,"1",$L3:$L13,"Y")+COUNTIFS($K3:$K13,"1",$L3:$L13,"s")</f>
        <v>0</v>
      </c>
      <c r="AL2">
        <f>COUNTIF($K3:$K13,"2")-COUNTIFS($K3:$K13,"2",$L3:$L13,"V")</f>
        <v>4</v>
      </c>
      <c r="AM2">
        <f>COUNTIFS($K3:$K13,"2",$L3:$L13,"Y")+COUNTIFS($K3:$K13,"2",$L3:$L13,"s")</f>
        <v>4</v>
      </c>
      <c r="AN2">
        <f>COUNTIF($K3:$K13,"3")-COUNTIFS($K3:$K13,"3",$L3:$L13,"V")</f>
        <v>0</v>
      </c>
      <c r="AO2">
        <f>COUNTIFS($K3:$K13,"3",$L3:$L13,"Y")+COUNTIFS($K3:$K13,"3",$L3:$L13,"s")</f>
        <v>0</v>
      </c>
      <c r="AP2">
        <f>COUNTIF($K3:$K13,"4")-COUNTIFS($K3:$K13,"4",$L3:$L13,"V")</f>
        <v>0</v>
      </c>
      <c r="AQ2">
        <f>COUNTIFS($K3:$K13,"4",$L3:$L13,"Y")+COUNTIFS($K3:$K13,"4",$L3:$L13,"s")</f>
        <v>0</v>
      </c>
      <c r="AR2">
        <f>COUNTIF($K3:$K13,"5")-COUNTIFS($K3:$K13,"5",$L3:$L13,"V")</f>
        <v>5</v>
      </c>
      <c r="AS2">
        <f>COUNTIFS($K3:$K13,"5",$L3:$L13,"Y")+COUNTIFS($K3:$K13,"5",$L3:$L13,"s")</f>
        <v>5</v>
      </c>
      <c r="AT2">
        <f>COUNTIF($K3:$K13,"6")-COUNTIFS($K3:$K13,"6",$L3:$L13,"V")</f>
        <v>2</v>
      </c>
      <c r="AU2">
        <f>COUNTIFS($K3:$K13,"6",$L3:$L13,"Y")+COUNTIFS($K3:$K13,"6",$L3:$L13,"s")</f>
        <v>2</v>
      </c>
      <c r="AV2">
        <f>COUNTIF($K3:$K13,"7")-COUNTIFS($K3:$K13,"7",$L3:$L13,"V")</f>
        <v>0</v>
      </c>
      <c r="AW2">
        <f>COUNTIFS($K3:$K13,"7",$L3:$L13,"Y")+COUNTIFS($K3:$K13,"7",$L3:$L13,"s")</f>
        <v>0</v>
      </c>
    </row>
    <row r="3" spans="1:59" ht="11" customHeight="1" outlineLevel="1" x14ac:dyDescent="0.25">
      <c r="A3" t="s">
        <v>12520</v>
      </c>
      <c r="C3" s="2" t="s">
        <v>12521</v>
      </c>
      <c r="D3" s="2">
        <v>75</v>
      </c>
      <c r="E3" s="7">
        <v>1993</v>
      </c>
      <c r="F3" s="5" t="s">
        <v>12522</v>
      </c>
      <c r="H3" s="5" t="s">
        <v>5398</v>
      </c>
      <c r="I3" s="6"/>
      <c r="J3" s="6" t="s">
        <v>7768</v>
      </c>
      <c r="K3" s="17">
        <v>2</v>
      </c>
      <c r="L3" s="17" t="s">
        <v>7730</v>
      </c>
      <c r="M3" s="9">
        <v>2</v>
      </c>
      <c r="N3" s="9"/>
      <c r="O3" s="21"/>
      <c r="Q3" s="29"/>
      <c r="S3">
        <v>1</v>
      </c>
      <c r="T3">
        <v>1</v>
      </c>
      <c r="U3" s="17"/>
      <c r="V3" s="2">
        <v>45</v>
      </c>
      <c r="Y3" t="str">
        <f t="shared" si="0"/>
        <v/>
      </c>
      <c r="AA3" t="str">
        <f t="shared" si="1"/>
        <v/>
      </c>
      <c r="AC3" s="7"/>
      <c r="AD3" t="s">
        <v>20255</v>
      </c>
      <c r="AE3">
        <f t="shared" ref="AE3:AE13" si="2">COUNTIF(I3,"*Fuji*")</f>
        <v>0</v>
      </c>
      <c r="AG3" s="2"/>
      <c r="AI3" s="7"/>
      <c r="AX3" t="s">
        <v>20234</v>
      </c>
      <c r="AY3" t="s">
        <v>20375</v>
      </c>
    </row>
    <row r="4" spans="1:59" ht="11" customHeight="1" outlineLevel="1" x14ac:dyDescent="0.25">
      <c r="A4" t="s">
        <v>12520</v>
      </c>
      <c r="C4" s="2" t="s">
        <v>12521</v>
      </c>
      <c r="D4" s="2">
        <v>76</v>
      </c>
      <c r="E4" s="7">
        <v>1993</v>
      </c>
      <c r="F4" s="5" t="s">
        <v>12523</v>
      </c>
      <c r="H4" s="5" t="s">
        <v>5398</v>
      </c>
      <c r="I4" s="6"/>
      <c r="J4" s="6" t="s">
        <v>7768</v>
      </c>
      <c r="K4" s="17">
        <v>2</v>
      </c>
      <c r="L4" s="17" t="s">
        <v>7730</v>
      </c>
      <c r="M4" s="9">
        <v>2.7</v>
      </c>
      <c r="N4" s="9"/>
      <c r="O4" s="21"/>
      <c r="Q4" s="29"/>
      <c r="U4" s="17"/>
      <c r="V4" s="2">
        <v>49</v>
      </c>
      <c r="Y4" t="str">
        <f t="shared" si="0"/>
        <v/>
      </c>
      <c r="AA4" t="str">
        <f t="shared" si="1"/>
        <v/>
      </c>
      <c r="AC4" s="7"/>
      <c r="AD4" t="s">
        <v>19947</v>
      </c>
      <c r="AE4">
        <f t="shared" si="2"/>
        <v>0</v>
      </c>
      <c r="AG4" s="2"/>
      <c r="AI4" s="7"/>
      <c r="AX4" t="s">
        <v>20236</v>
      </c>
      <c r="AY4" t="s">
        <v>20237</v>
      </c>
    </row>
    <row r="5" spans="1:59" ht="11" customHeight="1" outlineLevel="1" x14ac:dyDescent="0.25">
      <c r="A5" t="s">
        <v>12520</v>
      </c>
      <c r="C5" s="2" t="s">
        <v>12521</v>
      </c>
      <c r="D5" s="2">
        <v>77</v>
      </c>
      <c r="E5" s="7">
        <v>1993</v>
      </c>
      <c r="F5" s="5" t="s">
        <v>12524</v>
      </c>
      <c r="H5" s="5" t="s">
        <v>5398</v>
      </c>
      <c r="I5" s="6"/>
      <c r="J5" s="6" t="s">
        <v>7768</v>
      </c>
      <c r="K5" s="17">
        <v>2</v>
      </c>
      <c r="L5" s="17" t="s">
        <v>7730</v>
      </c>
      <c r="M5" s="9">
        <v>2</v>
      </c>
      <c r="N5" s="9"/>
      <c r="O5" s="21"/>
      <c r="Q5" s="29"/>
      <c r="T5">
        <v>1</v>
      </c>
      <c r="U5" s="17"/>
      <c r="V5" s="2"/>
      <c r="Y5" t="str">
        <f t="shared" si="0"/>
        <v/>
      </c>
      <c r="AA5" t="str">
        <f t="shared" si="1"/>
        <v/>
      </c>
      <c r="AC5" s="7"/>
      <c r="AD5" t="s">
        <v>20256</v>
      </c>
      <c r="AE5">
        <f t="shared" si="2"/>
        <v>0</v>
      </c>
      <c r="AG5" s="2"/>
      <c r="AI5" s="7"/>
      <c r="AX5" t="s">
        <v>20239</v>
      </c>
      <c r="AY5" t="s">
        <v>20237</v>
      </c>
    </row>
    <row r="6" spans="1:59" ht="11" customHeight="1" outlineLevel="1" x14ac:dyDescent="0.25">
      <c r="A6" t="s">
        <v>12520</v>
      </c>
      <c r="C6" s="2" t="s">
        <v>12521</v>
      </c>
      <c r="D6" s="2">
        <v>79</v>
      </c>
      <c r="E6" s="7">
        <v>1994</v>
      </c>
      <c r="F6" s="5" t="s">
        <v>12525</v>
      </c>
      <c r="H6" s="5" t="s">
        <v>5398</v>
      </c>
      <c r="I6" s="6"/>
      <c r="J6" s="6" t="s">
        <v>7768</v>
      </c>
      <c r="K6" s="17">
        <v>2</v>
      </c>
      <c r="L6" s="17" t="s">
        <v>7730</v>
      </c>
      <c r="M6" s="9">
        <v>0.3</v>
      </c>
      <c r="N6" s="9"/>
      <c r="O6" s="21"/>
      <c r="Q6" s="29"/>
      <c r="U6" s="17"/>
      <c r="V6" s="2"/>
      <c r="Y6" t="str">
        <f t="shared" si="0"/>
        <v/>
      </c>
      <c r="AA6" t="str">
        <f t="shared" si="1"/>
        <v/>
      </c>
      <c r="AC6" s="7"/>
      <c r="AD6" t="s">
        <v>20257</v>
      </c>
      <c r="AE6">
        <f t="shared" si="2"/>
        <v>0</v>
      </c>
      <c r="AG6" s="2"/>
      <c r="AI6" s="7"/>
      <c r="AX6" t="s">
        <v>20240</v>
      </c>
    </row>
    <row r="7" spans="1:59" ht="11" customHeight="1" outlineLevel="1" x14ac:dyDescent="0.25">
      <c r="A7" t="s">
        <v>12520</v>
      </c>
      <c r="C7" s="2" t="s">
        <v>12521</v>
      </c>
      <c r="D7" s="2">
        <v>80</v>
      </c>
      <c r="E7" s="7">
        <v>1994</v>
      </c>
      <c r="F7" s="5" t="s">
        <v>12526</v>
      </c>
      <c r="H7" s="5" t="s">
        <v>5398</v>
      </c>
      <c r="I7" s="6"/>
      <c r="J7" s="6" t="s">
        <v>7768</v>
      </c>
      <c r="K7" s="17">
        <v>5</v>
      </c>
      <c r="L7" s="17" t="s">
        <v>7730</v>
      </c>
      <c r="M7" s="9">
        <v>0.9</v>
      </c>
      <c r="N7" s="9"/>
      <c r="O7" s="21"/>
      <c r="Q7" s="29"/>
      <c r="U7" s="17"/>
      <c r="V7" s="2"/>
      <c r="Y7" t="str">
        <f t="shared" si="0"/>
        <v/>
      </c>
      <c r="AA7" t="str">
        <f t="shared" si="1"/>
        <v/>
      </c>
      <c r="AC7" s="7"/>
      <c r="AD7" t="s">
        <v>20258</v>
      </c>
      <c r="AE7">
        <f t="shared" si="2"/>
        <v>0</v>
      </c>
      <c r="AG7" s="2"/>
      <c r="AI7" s="7"/>
      <c r="AX7" t="s">
        <v>20242</v>
      </c>
      <c r="AY7" t="s">
        <v>20237</v>
      </c>
    </row>
    <row r="8" spans="1:59" ht="11" customHeight="1" outlineLevel="1" collapsed="1" x14ac:dyDescent="0.25">
      <c r="A8" t="s">
        <v>12520</v>
      </c>
      <c r="C8" s="2" t="s">
        <v>12521</v>
      </c>
      <c r="D8" s="2">
        <v>81</v>
      </c>
      <c r="E8" s="7">
        <v>1994</v>
      </c>
      <c r="F8" s="5" t="s">
        <v>12527</v>
      </c>
      <c r="H8" s="5" t="s">
        <v>5398</v>
      </c>
      <c r="I8" s="6"/>
      <c r="J8" s="6" t="s">
        <v>7768</v>
      </c>
      <c r="K8" s="17">
        <v>5</v>
      </c>
      <c r="L8" s="17" t="s">
        <v>7730</v>
      </c>
      <c r="M8" s="9">
        <v>0.9</v>
      </c>
      <c r="N8" s="9"/>
      <c r="O8" s="21"/>
      <c r="Q8" s="29"/>
      <c r="U8" s="17"/>
      <c r="V8" s="2"/>
      <c r="Y8" t="str">
        <f t="shared" si="0"/>
        <v/>
      </c>
      <c r="AA8" t="str">
        <f t="shared" si="1"/>
        <v/>
      </c>
      <c r="AC8" s="7"/>
      <c r="AD8" t="s">
        <v>20259</v>
      </c>
      <c r="AE8">
        <f t="shared" si="2"/>
        <v>0</v>
      </c>
      <c r="AG8" s="2"/>
      <c r="AI8" s="7"/>
      <c r="AX8" t="s">
        <v>20241</v>
      </c>
      <c r="AY8" t="s">
        <v>20242</v>
      </c>
      <c r="AZ8" t="s">
        <v>20390</v>
      </c>
    </row>
    <row r="9" spans="1:59" ht="11" customHeight="1" outlineLevel="1" x14ac:dyDescent="0.25">
      <c r="A9" t="s">
        <v>12520</v>
      </c>
      <c r="C9" s="2" t="s">
        <v>12521</v>
      </c>
      <c r="D9" s="2">
        <v>92</v>
      </c>
      <c r="E9" s="7">
        <v>1995</v>
      </c>
      <c r="F9" s="5" t="s">
        <v>12528</v>
      </c>
      <c r="H9" s="5" t="s">
        <v>5398</v>
      </c>
      <c r="I9" s="6"/>
      <c r="J9" s="6" t="s">
        <v>12531</v>
      </c>
      <c r="K9" s="17">
        <v>5</v>
      </c>
      <c r="L9" s="17" t="s">
        <v>7730</v>
      </c>
      <c r="M9" s="9">
        <v>1.8</v>
      </c>
      <c r="N9" s="9"/>
      <c r="O9" s="21"/>
      <c r="Q9" s="29"/>
      <c r="U9" s="17"/>
      <c r="V9" s="2"/>
      <c r="Y9" t="str">
        <f t="shared" si="0"/>
        <v/>
      </c>
      <c r="AA9" t="str">
        <f t="shared" si="1"/>
        <v/>
      </c>
      <c r="AC9" s="7"/>
      <c r="AD9" t="s">
        <v>20260</v>
      </c>
      <c r="AE9">
        <f t="shared" si="2"/>
        <v>0</v>
      </c>
      <c r="AG9" s="2"/>
      <c r="AI9" s="7"/>
      <c r="AX9" t="s">
        <v>20244</v>
      </c>
    </row>
    <row r="10" spans="1:59" ht="11" customHeight="1" outlineLevel="1" x14ac:dyDescent="0.25">
      <c r="A10" t="s">
        <v>12520</v>
      </c>
      <c r="C10" s="2" t="s">
        <v>12521</v>
      </c>
      <c r="D10" s="2">
        <v>93</v>
      </c>
      <c r="E10" s="7">
        <v>1995</v>
      </c>
      <c r="F10" s="5" t="s">
        <v>12529</v>
      </c>
      <c r="H10" s="5" t="s">
        <v>5398</v>
      </c>
      <c r="I10" s="6"/>
      <c r="J10" s="6" t="s">
        <v>12531</v>
      </c>
      <c r="K10" s="17">
        <v>5</v>
      </c>
      <c r="L10" s="17" t="s">
        <v>7730</v>
      </c>
      <c r="M10" s="9">
        <v>1.8</v>
      </c>
      <c r="N10" s="9"/>
      <c r="O10" s="21"/>
      <c r="Q10" s="29"/>
      <c r="U10" s="17"/>
      <c r="V10" s="2"/>
      <c r="Y10" t="str">
        <f t="shared" si="0"/>
        <v/>
      </c>
      <c r="AA10" t="str">
        <f t="shared" si="1"/>
        <v/>
      </c>
      <c r="AC10" s="7"/>
      <c r="AD10" t="s">
        <v>20261</v>
      </c>
      <c r="AE10">
        <f t="shared" si="2"/>
        <v>0</v>
      </c>
      <c r="AG10" s="2"/>
      <c r="AI10" s="7"/>
      <c r="AX10" t="s">
        <v>20244</v>
      </c>
    </row>
    <row r="11" spans="1:59" ht="11" customHeight="1" outlineLevel="1" x14ac:dyDescent="0.25">
      <c r="A11" t="s">
        <v>12520</v>
      </c>
      <c r="C11" s="2" t="s">
        <v>12521</v>
      </c>
      <c r="D11" s="2">
        <v>94</v>
      </c>
      <c r="E11" s="7">
        <v>1995</v>
      </c>
      <c r="F11" s="5" t="s">
        <v>12530</v>
      </c>
      <c r="H11" s="5" t="s">
        <v>5398</v>
      </c>
      <c r="I11" s="6"/>
      <c r="J11" s="6" t="s">
        <v>12531</v>
      </c>
      <c r="K11" s="17">
        <v>5</v>
      </c>
      <c r="L11" s="17" t="s">
        <v>7730</v>
      </c>
      <c r="M11" s="9">
        <v>1.8</v>
      </c>
      <c r="N11" s="9"/>
      <c r="O11" s="21"/>
      <c r="Q11" s="29"/>
      <c r="U11" s="17"/>
      <c r="V11" s="2"/>
      <c r="Y11" t="str">
        <f t="shared" si="0"/>
        <v/>
      </c>
      <c r="AA11" t="str">
        <f t="shared" si="1"/>
        <v/>
      </c>
      <c r="AC11" s="7"/>
      <c r="AD11" t="s">
        <v>20262</v>
      </c>
      <c r="AE11">
        <f t="shared" si="2"/>
        <v>0</v>
      </c>
      <c r="AG11" s="2"/>
      <c r="AI11" s="7"/>
      <c r="AX11" t="s">
        <v>20245</v>
      </c>
    </row>
    <row r="12" spans="1:59" ht="11" customHeight="1" outlineLevel="1" x14ac:dyDescent="0.25">
      <c r="A12" t="s">
        <v>12520</v>
      </c>
      <c r="C12" s="2" t="s">
        <v>12521</v>
      </c>
      <c r="D12" s="2">
        <v>254</v>
      </c>
      <c r="E12" s="7">
        <v>2005</v>
      </c>
      <c r="F12" s="19">
        <v>1.3</v>
      </c>
      <c r="H12" s="5" t="s">
        <v>5398</v>
      </c>
      <c r="I12" s="6"/>
      <c r="J12" s="6" t="s">
        <v>12532</v>
      </c>
      <c r="K12" s="17">
        <v>6</v>
      </c>
      <c r="L12" s="17" t="s">
        <v>7730</v>
      </c>
      <c r="M12" s="9">
        <v>3.5</v>
      </c>
      <c r="N12" s="9"/>
      <c r="O12" s="21"/>
      <c r="Q12" s="29"/>
      <c r="U12" s="17"/>
      <c r="V12" s="2"/>
      <c r="Y12" t="str">
        <f t="shared" si="0"/>
        <v/>
      </c>
      <c r="AA12" t="str">
        <f t="shared" si="1"/>
        <v/>
      </c>
      <c r="AC12" s="7"/>
      <c r="AD12" t="s">
        <v>20246</v>
      </c>
      <c r="AE12">
        <f t="shared" si="2"/>
        <v>0</v>
      </c>
      <c r="AG12" s="2"/>
      <c r="AI12" s="7"/>
      <c r="AX12" t="s">
        <v>20242</v>
      </c>
      <c r="AY12" t="s">
        <v>20247</v>
      </c>
      <c r="AZ12" t="s">
        <v>20248</v>
      </c>
    </row>
    <row r="13" spans="1:59" ht="11" customHeight="1" outlineLevel="1" x14ac:dyDescent="0.25">
      <c r="A13" t="s">
        <v>12520</v>
      </c>
      <c r="C13" s="2" t="s">
        <v>12521</v>
      </c>
      <c r="D13" s="2">
        <v>264</v>
      </c>
      <c r="E13" s="7">
        <v>2006</v>
      </c>
      <c r="F13" s="19">
        <v>1.5</v>
      </c>
      <c r="H13" s="5" t="s">
        <v>5398</v>
      </c>
      <c r="I13" s="6"/>
      <c r="J13" s="6" t="s">
        <v>12533</v>
      </c>
      <c r="K13" s="17">
        <v>6</v>
      </c>
      <c r="L13" s="17" t="s">
        <v>7730</v>
      </c>
      <c r="M13" s="9">
        <v>4.4000000000000004</v>
      </c>
      <c r="N13" s="9"/>
      <c r="O13" s="21"/>
      <c r="Q13" s="29"/>
      <c r="U13" s="17"/>
      <c r="V13" s="2"/>
      <c r="Y13" t="str">
        <f t="shared" si="0"/>
        <v/>
      </c>
      <c r="AA13" t="str">
        <f t="shared" si="1"/>
        <v/>
      </c>
      <c r="AC13" s="7"/>
      <c r="AD13" t="s">
        <v>20263</v>
      </c>
      <c r="AE13">
        <f t="shared" si="2"/>
        <v>0</v>
      </c>
      <c r="AG13" s="2"/>
      <c r="AI13" s="7"/>
      <c r="AX13" t="s">
        <v>18378</v>
      </c>
      <c r="AY13" t="s">
        <v>20249</v>
      </c>
      <c r="AZ13" t="s">
        <v>20250</v>
      </c>
    </row>
    <row r="14" spans="1:59" ht="11" customHeight="1" x14ac:dyDescent="0.25">
      <c r="A14" s="4" t="s">
        <v>8229</v>
      </c>
      <c r="B14" t="s">
        <v>13084</v>
      </c>
      <c r="C14" s="2" t="s">
        <v>12953</v>
      </c>
      <c r="E14" s="7"/>
      <c r="F14" s="5"/>
      <c r="H14" s="5"/>
      <c r="I14" s="6"/>
      <c r="J14" s="6"/>
      <c r="K14" s="17"/>
      <c r="L14" s="17"/>
      <c r="M14" s="9"/>
      <c r="N14" s="9">
        <f>SUM(M15:M17)</f>
        <v>20.34</v>
      </c>
      <c r="O14" s="21">
        <v>96</v>
      </c>
      <c r="P14">
        <f>COUNTIF(L15:L17,"*")</f>
        <v>3</v>
      </c>
      <c r="Q14" s="29">
        <f>P14/O14</f>
        <v>3.125E-2</v>
      </c>
      <c r="R14">
        <f>COUNTIF(L15:L17,"Y")+COUNTIF(L15:L17,"S")</f>
        <v>3</v>
      </c>
      <c r="U14" s="18" t="s">
        <v>7732</v>
      </c>
      <c r="V14" s="2"/>
      <c r="W14" t="s">
        <v>18602</v>
      </c>
      <c r="Y14" t="str">
        <f t="shared" si="0"/>
        <v/>
      </c>
      <c r="AA14" t="str">
        <f t="shared" si="1"/>
        <v/>
      </c>
      <c r="AC14" s="7"/>
      <c r="AF14">
        <f>COUNTIF(AE15:AE17,"1")</f>
        <v>3</v>
      </c>
      <c r="AG14" s="2"/>
      <c r="AI14" s="7"/>
      <c r="AJ14">
        <f>COUNTIF($K15:$K17,"1")-COUNTIFS($K15:$K17,"1",$K15:$K17,"V")</f>
        <v>3</v>
      </c>
      <c r="AK14">
        <f>COUNTIFS($K15:$K17,"1",$L15:$L17,"Y")+COUNTIFS($K15:$K17,"1",$L15:$L17,"s")</f>
        <v>3</v>
      </c>
      <c r="AL14">
        <f>COUNTIF($K15:$K17,"2")-COUNTIFS($K15:$K17,"2",$K15:$K17,"V")</f>
        <v>0</v>
      </c>
      <c r="AM14">
        <f>COUNTIFS($K15:$K17,"2",$L15:$L17,"Y")+COUNTIFS($K15:$K17,"2",$L15:$L17,"s")</f>
        <v>0</v>
      </c>
      <c r="AN14">
        <f>COUNTIF($K15:$K17,"3")-COUNTIFS($K15:$K17,"3",$K15:$K17,"V")</f>
        <v>0</v>
      </c>
      <c r="AO14">
        <f>COUNTIFS($K15:$K17,"3",$L15:$L17,"Y")+COUNTIFS($K15:$K17,"3",$L15:$L17,"s")</f>
        <v>0</v>
      </c>
      <c r="AP14">
        <f>COUNTIF($K15:$K17,"4")-COUNTIFS($K15:$K17,"4",$K15:$K17,"V")</f>
        <v>0</v>
      </c>
      <c r="AQ14">
        <f>COUNTIFS($K15:$K17,"4",$L15:$L17,"Y")+COUNTIFS($K15:$K17,"4",$L15:$L17,"s")</f>
        <v>0</v>
      </c>
      <c r="AR14">
        <f>COUNTIF($K15:$K17,"5")-COUNTIFS($K15:$K17,"5",$K15:$K17,"V")</f>
        <v>0</v>
      </c>
      <c r="AS14">
        <f>COUNTIFS($K15:$K17,"5",$L15:$L17,"Y")+COUNTIFS($K15:$K17,"5",$L15:$L17,"s")</f>
        <v>0</v>
      </c>
      <c r="AT14">
        <f>COUNTIF($K15:$K17,"6")-COUNTIFS($K15:$K17,"6",$K15:$K17,"V")</f>
        <v>0</v>
      </c>
      <c r="AU14">
        <f>COUNTIFS($K15:$K17,"6",$L15:$L17,"Y")+COUNTIFS($K15:$K17,"6",$L15:$L17,"s")</f>
        <v>0</v>
      </c>
      <c r="AV14">
        <f>COUNTIF($K15:$K17,"7")-COUNTIFS($K15:$K17,"7",$K15:$K17,"V")</f>
        <v>0</v>
      </c>
      <c r="AW14">
        <f>COUNTIFS($K15:$K17,"7",$L15:$L17,"Y")+COUNTIFS($K15:$K17,"7",$L15:$L17,"s")</f>
        <v>0</v>
      </c>
    </row>
    <row r="15" spans="1:59" ht="11" customHeight="1" outlineLevel="1" x14ac:dyDescent="0.25">
      <c r="A15" t="s">
        <v>5395</v>
      </c>
      <c r="C15" s="2" t="s">
        <v>12953</v>
      </c>
      <c r="D15" s="2">
        <v>64</v>
      </c>
      <c r="E15" s="7">
        <v>1970</v>
      </c>
      <c r="F15" s="5" t="s">
        <v>5397</v>
      </c>
      <c r="H15" s="5" t="s">
        <v>5398</v>
      </c>
      <c r="I15" s="6" t="s">
        <v>5399</v>
      </c>
      <c r="J15" s="6" t="s">
        <v>8228</v>
      </c>
      <c r="K15" s="17">
        <v>1</v>
      </c>
      <c r="L15" s="17" t="s">
        <v>7730</v>
      </c>
      <c r="M15" s="9">
        <v>2.67</v>
      </c>
      <c r="N15" s="9"/>
      <c r="O15" s="21"/>
      <c r="Q15" s="29"/>
      <c r="U15" s="17"/>
      <c r="V15" s="2">
        <v>68</v>
      </c>
      <c r="Y15" t="str">
        <f t="shared" si="0"/>
        <v/>
      </c>
      <c r="AA15" t="str">
        <f t="shared" si="1"/>
        <v/>
      </c>
      <c r="AC15" s="7" t="s">
        <v>13257</v>
      </c>
      <c r="AD15" t="s">
        <v>20254</v>
      </c>
      <c r="AE15">
        <f>COUNTIF(I15,"*Fuji*")</f>
        <v>1</v>
      </c>
      <c r="AG15" s="2"/>
      <c r="AH15" t="s">
        <v>4921</v>
      </c>
      <c r="AI15" s="7" t="s">
        <v>4922</v>
      </c>
      <c r="AX15" t="s">
        <v>20251</v>
      </c>
      <c r="AY15" t="s">
        <v>20252</v>
      </c>
      <c r="AZ15" t="s">
        <v>20320</v>
      </c>
    </row>
    <row r="16" spans="1:59" ht="11" customHeight="1" outlineLevel="1" x14ac:dyDescent="0.25">
      <c r="A16" t="s">
        <v>5395</v>
      </c>
      <c r="C16" s="2" t="s">
        <v>12953</v>
      </c>
      <c r="D16" s="2">
        <v>65</v>
      </c>
      <c r="E16" s="7">
        <v>1970</v>
      </c>
      <c r="F16" s="5" t="s">
        <v>4923</v>
      </c>
      <c r="H16" s="5" t="s">
        <v>5398</v>
      </c>
      <c r="I16" s="6" t="s">
        <v>5399</v>
      </c>
      <c r="J16" s="6" t="s">
        <v>8228</v>
      </c>
      <c r="K16" s="17">
        <v>1</v>
      </c>
      <c r="L16" s="17" t="s">
        <v>7730</v>
      </c>
      <c r="M16" s="9">
        <v>2.67</v>
      </c>
      <c r="N16" s="9"/>
      <c r="O16" s="21"/>
      <c r="Q16" s="29"/>
      <c r="U16" s="17"/>
      <c r="V16" s="2">
        <v>69</v>
      </c>
      <c r="Y16" t="str">
        <f t="shared" si="0"/>
        <v/>
      </c>
      <c r="AA16" t="str">
        <f t="shared" si="1"/>
        <v/>
      </c>
      <c r="AC16" s="7" t="s">
        <v>13257</v>
      </c>
      <c r="AD16" t="s">
        <v>20254</v>
      </c>
      <c r="AE16">
        <f>COUNTIF(I16,"*Fuji*")</f>
        <v>1</v>
      </c>
      <c r="AG16" s="2"/>
      <c r="AH16" t="s">
        <v>4921</v>
      </c>
      <c r="AI16" s="7" t="s">
        <v>4922</v>
      </c>
      <c r="AX16" t="s">
        <v>20251</v>
      </c>
      <c r="AY16" t="s">
        <v>20252</v>
      </c>
      <c r="AZ16" t="s">
        <v>20320</v>
      </c>
    </row>
    <row r="17" spans="1:54" ht="11" customHeight="1" outlineLevel="1" x14ac:dyDescent="0.25">
      <c r="A17" t="s">
        <v>5395</v>
      </c>
      <c r="C17" s="2" t="s">
        <v>12953</v>
      </c>
      <c r="D17" s="2">
        <v>66</v>
      </c>
      <c r="E17" s="7">
        <v>1970</v>
      </c>
      <c r="F17" s="5" t="s">
        <v>3310</v>
      </c>
      <c r="H17" s="5" t="s">
        <v>5398</v>
      </c>
      <c r="I17" s="6" t="s">
        <v>5399</v>
      </c>
      <c r="J17" s="6" t="s">
        <v>8228</v>
      </c>
      <c r="K17" s="17">
        <v>1</v>
      </c>
      <c r="L17" s="17" t="s">
        <v>7730</v>
      </c>
      <c r="M17" s="9">
        <v>15</v>
      </c>
      <c r="N17" s="9"/>
      <c r="O17" s="21"/>
      <c r="Q17" s="29"/>
      <c r="U17" s="17"/>
      <c r="V17" s="2">
        <v>70</v>
      </c>
      <c r="Y17" t="str">
        <f t="shared" si="0"/>
        <v/>
      </c>
      <c r="AA17" t="str">
        <f t="shared" si="1"/>
        <v/>
      </c>
      <c r="AC17" s="7" t="s">
        <v>13257</v>
      </c>
      <c r="AD17" t="s">
        <v>20254</v>
      </c>
      <c r="AE17">
        <f>COUNTIF(I17,"*Fuji*")</f>
        <v>1</v>
      </c>
      <c r="AG17" s="2"/>
      <c r="AH17" t="s">
        <v>4921</v>
      </c>
      <c r="AI17" s="7" t="s">
        <v>4922</v>
      </c>
      <c r="AX17" t="s">
        <v>20251</v>
      </c>
      <c r="AY17" t="s">
        <v>20252</v>
      </c>
      <c r="AZ17" t="s">
        <v>20320</v>
      </c>
    </row>
    <row r="18" spans="1:54" ht="11" customHeight="1" x14ac:dyDescent="0.25">
      <c r="A18" s="4" t="s">
        <v>8227</v>
      </c>
      <c r="B18" t="s">
        <v>12453</v>
      </c>
      <c r="C18" s="2" t="s">
        <v>12953</v>
      </c>
      <c r="E18" s="7"/>
      <c r="F18" s="5"/>
      <c r="H18" s="5"/>
      <c r="I18" s="6"/>
      <c r="J18" s="6"/>
      <c r="K18" s="17"/>
      <c r="L18" s="17"/>
      <c r="M18" s="9"/>
      <c r="N18" s="9">
        <f>SUM(M19:M24)</f>
        <v>15</v>
      </c>
      <c r="O18" s="21">
        <v>90</v>
      </c>
      <c r="P18">
        <f>COUNTIF(L19:L24,"*")</f>
        <v>6</v>
      </c>
      <c r="Q18" s="29">
        <f>P18/O18</f>
        <v>6.6666666666666666E-2</v>
      </c>
      <c r="R18">
        <f>COUNTIF(L19:L24,"Y")+COUNTIF(L19:L24,"S")</f>
        <v>6</v>
      </c>
      <c r="U18" s="18" t="s">
        <v>7732</v>
      </c>
      <c r="V18" s="2"/>
      <c r="W18" t="s">
        <v>18380</v>
      </c>
      <c r="Y18" t="str">
        <f t="shared" si="0"/>
        <v/>
      </c>
      <c r="AA18" t="str">
        <f t="shared" si="1"/>
        <v/>
      </c>
      <c r="AC18" s="7"/>
      <c r="AF18">
        <f>COUNTIF(AE19:AE24,"1")</f>
        <v>0</v>
      </c>
      <c r="AG18" s="2"/>
      <c r="AI18" s="7"/>
      <c r="AJ18">
        <f>COUNTIF($K19:$K24,"1")-COUNTIFS($K19:$K24,"1",$K19:$K24,"V")</f>
        <v>0</v>
      </c>
      <c r="AK18">
        <f>COUNTIFS($K19:$K24,"1",$L19:$L24,"Y")+COUNTIFS($K19:$K24,"1",$L19:$L24,"s")</f>
        <v>0</v>
      </c>
      <c r="AL18">
        <f>COUNTIF($K19:$K24,"2")-COUNTIFS($K19:$K24,"2",$K19:$K24,"V")</f>
        <v>0</v>
      </c>
      <c r="AM18">
        <f>COUNTIFS($K19:$K24,"2",$L19:$L24,"Y")+COUNTIFS($K19:$K24,"2",$L19:$L24,"s")</f>
        <v>0</v>
      </c>
      <c r="AN18">
        <f>COUNTIF($K19:$K24,"3")-COUNTIFS($K19:$K24,"3",$K19:$K24,"V")</f>
        <v>0</v>
      </c>
      <c r="AO18">
        <f>COUNTIFS($K19:$K24,"3",$L19:$L24,"Y")+COUNTIFS($K19:$K24,"3",$L19:$L24,"s")</f>
        <v>0</v>
      </c>
      <c r="AP18">
        <f>COUNTIF($K19:$K24,"4")-COUNTIFS($K19:$K24,"4",$K19:$K24,"V")</f>
        <v>0</v>
      </c>
      <c r="AQ18">
        <f>COUNTIFS($K19:$K24,"4",$L19:$L24,"Y")+COUNTIFS($K19:$K24,"4",$L19:$L24,"s")</f>
        <v>0</v>
      </c>
      <c r="AR18">
        <f>COUNTIF($K19:$K24,"5")-COUNTIFS($K19:$K24,"5",$K19:$K24,"V")</f>
        <v>6</v>
      </c>
      <c r="AS18">
        <f>COUNTIFS($K19:$K24,"5",$L19:$L24,"Y")+COUNTIFS($K19:$K24,"5",$L19:$L24,"s")</f>
        <v>6</v>
      </c>
      <c r="AT18">
        <f>COUNTIF($K19:$K24,"6")-COUNTIFS($K19:$K24,"6",$K19:$K24,"V")</f>
        <v>0</v>
      </c>
      <c r="AU18">
        <f>COUNTIFS($K19:$K24,"6",$L19:$L24,"Y")+COUNTIFS($K19:$K24,"6",$L19:$L24,"s")</f>
        <v>0</v>
      </c>
      <c r="AV18">
        <f>COUNTIF($K19:$K24,"7")-COUNTIFS($K19:$K24,"7",$K19:$K24,"V")</f>
        <v>0</v>
      </c>
      <c r="AW18">
        <f>COUNTIFS($K19:$K24,"7",$L19:$L24,"Y")+COUNTIFS($K19:$K24,"7",$L19:$L24,"s")</f>
        <v>0</v>
      </c>
    </row>
    <row r="19" spans="1:54" ht="11" customHeight="1" outlineLevel="1" x14ac:dyDescent="0.25">
      <c r="A19" t="s">
        <v>3311</v>
      </c>
      <c r="C19" s="2" t="s">
        <v>12953</v>
      </c>
      <c r="D19" s="2">
        <v>51</v>
      </c>
      <c r="E19" s="7">
        <v>1953</v>
      </c>
      <c r="F19" s="8" t="s">
        <v>5239</v>
      </c>
      <c r="H19" s="5" t="s">
        <v>3313</v>
      </c>
      <c r="I19" s="6" t="s">
        <v>20264</v>
      </c>
      <c r="J19" s="6" t="s">
        <v>7149</v>
      </c>
      <c r="K19" s="17">
        <v>5</v>
      </c>
      <c r="L19" s="17" t="s">
        <v>7730</v>
      </c>
      <c r="M19" s="9">
        <v>0.7</v>
      </c>
      <c r="N19" s="9"/>
      <c r="O19" s="21"/>
      <c r="Q19" s="29"/>
      <c r="U19" s="17"/>
      <c r="V19" s="2">
        <v>50</v>
      </c>
      <c r="Y19" t="str">
        <f t="shared" si="0"/>
        <v/>
      </c>
      <c r="AA19" t="str">
        <f t="shared" si="1"/>
        <v/>
      </c>
      <c r="AC19" s="7"/>
      <c r="AD19" t="s">
        <v>20265</v>
      </c>
      <c r="AE19">
        <f t="shared" ref="AE19:AE24" si="3">COUNTIF(I19,"*Fuji*")</f>
        <v>0</v>
      </c>
      <c r="AG19" s="2"/>
      <c r="AH19" t="s">
        <v>4609</v>
      </c>
      <c r="AI19" s="7" t="s">
        <v>4610</v>
      </c>
      <c r="AX19" t="s">
        <v>20390</v>
      </c>
      <c r="AY19" t="s">
        <v>20266</v>
      </c>
      <c r="AZ19" t="s">
        <v>20267</v>
      </c>
      <c r="BA19" t="s">
        <v>20269</v>
      </c>
    </row>
    <row r="20" spans="1:54" ht="11" customHeight="1" outlineLevel="1" collapsed="1" x14ac:dyDescent="0.25">
      <c r="A20" t="s">
        <v>3311</v>
      </c>
      <c r="C20" s="2" t="s">
        <v>12953</v>
      </c>
      <c r="D20" s="2" t="s">
        <v>6200</v>
      </c>
      <c r="E20" s="7">
        <v>1953</v>
      </c>
      <c r="F20" s="8" t="s">
        <v>5239</v>
      </c>
      <c r="H20" s="5" t="s">
        <v>7654</v>
      </c>
      <c r="I20" s="6" t="s">
        <v>20264</v>
      </c>
      <c r="J20" s="6" t="s">
        <v>7149</v>
      </c>
      <c r="K20" s="17">
        <v>5</v>
      </c>
      <c r="L20" s="17" t="s">
        <v>7730</v>
      </c>
      <c r="M20" s="9">
        <v>2.2000000000000002</v>
      </c>
      <c r="N20" s="9"/>
      <c r="O20" s="21"/>
      <c r="Q20" s="29"/>
      <c r="U20" s="17"/>
      <c r="V20" s="2">
        <v>50</v>
      </c>
      <c r="Y20" t="str">
        <f t="shared" si="0"/>
        <v/>
      </c>
      <c r="AA20" t="str">
        <f t="shared" si="1"/>
        <v/>
      </c>
      <c r="AC20" s="7"/>
      <c r="AD20" t="s">
        <v>20265</v>
      </c>
      <c r="AE20">
        <f t="shared" si="3"/>
        <v>0</v>
      </c>
      <c r="AG20" s="2"/>
      <c r="AH20" t="s">
        <v>4609</v>
      </c>
      <c r="AI20" s="7" t="s">
        <v>4610</v>
      </c>
      <c r="AX20" t="s">
        <v>20390</v>
      </c>
      <c r="AY20" t="s">
        <v>20266</v>
      </c>
      <c r="AZ20" t="s">
        <v>20267</v>
      </c>
      <c r="BA20" t="s">
        <v>20269</v>
      </c>
    </row>
    <row r="21" spans="1:54" ht="11" customHeight="1" outlineLevel="1" x14ac:dyDescent="0.25">
      <c r="A21" t="s">
        <v>3311</v>
      </c>
      <c r="C21" s="2" t="s">
        <v>12953</v>
      </c>
      <c r="D21" s="2">
        <v>59</v>
      </c>
      <c r="E21" s="7">
        <v>1953</v>
      </c>
      <c r="F21" s="5" t="s">
        <v>4611</v>
      </c>
      <c r="H21" s="5" t="s">
        <v>4612</v>
      </c>
      <c r="I21" s="6" t="s">
        <v>20264</v>
      </c>
      <c r="J21" s="6" t="s">
        <v>7149</v>
      </c>
      <c r="K21" s="17">
        <v>5</v>
      </c>
      <c r="L21" s="17" t="s">
        <v>7730</v>
      </c>
      <c r="M21" s="9">
        <v>2.8</v>
      </c>
      <c r="N21" s="9"/>
      <c r="O21" s="21"/>
      <c r="Q21" s="29"/>
      <c r="U21" s="17"/>
      <c r="V21" s="2">
        <v>58</v>
      </c>
      <c r="Y21" t="str">
        <f t="shared" si="0"/>
        <v/>
      </c>
      <c r="AA21" t="str">
        <f t="shared" si="1"/>
        <v/>
      </c>
      <c r="AC21" s="7"/>
      <c r="AD21" t="s">
        <v>20274</v>
      </c>
      <c r="AE21">
        <f t="shared" si="3"/>
        <v>0</v>
      </c>
      <c r="AG21" s="2"/>
      <c r="AH21" t="s">
        <v>4609</v>
      </c>
      <c r="AI21" s="7" t="s">
        <v>4610</v>
      </c>
      <c r="AX21" t="s">
        <v>20276</v>
      </c>
      <c r="AY21" t="s">
        <v>20266</v>
      </c>
      <c r="AZ21" t="s">
        <v>20278</v>
      </c>
      <c r="BA21" t="s">
        <v>20269</v>
      </c>
    </row>
    <row r="22" spans="1:54" ht="11" customHeight="1" outlineLevel="1" x14ac:dyDescent="0.25">
      <c r="A22" t="s">
        <v>3311</v>
      </c>
      <c r="C22" s="2" t="s">
        <v>12953</v>
      </c>
      <c r="D22" s="2" t="s">
        <v>20273</v>
      </c>
      <c r="E22" s="7">
        <v>1956</v>
      </c>
      <c r="F22" s="5" t="s">
        <v>4611</v>
      </c>
      <c r="H22" s="5" t="s">
        <v>4612</v>
      </c>
      <c r="I22" s="6" t="s">
        <v>20264</v>
      </c>
      <c r="J22" s="6" t="s">
        <v>7149</v>
      </c>
      <c r="K22" s="17">
        <v>5</v>
      </c>
      <c r="L22" s="17" t="s">
        <v>7730</v>
      </c>
      <c r="M22" s="9">
        <v>2.8</v>
      </c>
      <c r="N22" s="9"/>
      <c r="O22" s="21"/>
      <c r="Q22" s="29"/>
      <c r="U22" s="17"/>
      <c r="V22" s="2" t="s">
        <v>20272</v>
      </c>
      <c r="Y22" t="str">
        <f t="shared" si="0"/>
        <v/>
      </c>
      <c r="AA22" t="str">
        <f t="shared" si="1"/>
        <v/>
      </c>
      <c r="AC22" s="7"/>
      <c r="AD22" t="s">
        <v>20274</v>
      </c>
      <c r="AE22">
        <f t="shared" si="3"/>
        <v>0</v>
      </c>
      <c r="AG22" s="2"/>
      <c r="AH22" t="s">
        <v>4609</v>
      </c>
      <c r="AI22" s="7" t="s">
        <v>4610</v>
      </c>
      <c r="AX22" t="s">
        <v>20276</v>
      </c>
      <c r="AY22" t="s">
        <v>20266</v>
      </c>
      <c r="AZ22" t="s">
        <v>20278</v>
      </c>
      <c r="BA22" t="s">
        <v>20269</v>
      </c>
    </row>
    <row r="23" spans="1:54" ht="11" customHeight="1" outlineLevel="1" x14ac:dyDescent="0.25">
      <c r="A23" t="s">
        <v>3311</v>
      </c>
      <c r="C23" s="2" t="s">
        <v>12953</v>
      </c>
      <c r="D23" s="2">
        <v>63</v>
      </c>
      <c r="E23" s="7">
        <v>1959</v>
      </c>
      <c r="F23" s="8" t="s">
        <v>5239</v>
      </c>
      <c r="H23" s="5" t="s">
        <v>4613</v>
      </c>
      <c r="I23" s="6" t="s">
        <v>20264</v>
      </c>
      <c r="J23" s="6" t="s">
        <v>7149</v>
      </c>
      <c r="K23" s="17">
        <v>5</v>
      </c>
      <c r="L23" s="17" t="s">
        <v>7730</v>
      </c>
      <c r="M23" s="9">
        <v>1.5</v>
      </c>
      <c r="N23" s="9"/>
      <c r="O23" s="21"/>
      <c r="Q23" s="29"/>
      <c r="U23" s="17"/>
      <c r="V23" s="2">
        <v>63</v>
      </c>
      <c r="Y23" t="str">
        <f t="shared" si="0"/>
        <v/>
      </c>
      <c r="AA23" t="str">
        <f t="shared" si="1"/>
        <v/>
      </c>
      <c r="AC23" s="7"/>
      <c r="AD23" t="s">
        <v>20265</v>
      </c>
      <c r="AE23">
        <f t="shared" si="3"/>
        <v>0</v>
      </c>
      <c r="AG23" s="2"/>
      <c r="AH23" t="s">
        <v>4609</v>
      </c>
      <c r="AI23" s="7" t="s">
        <v>4610</v>
      </c>
      <c r="AX23" t="s">
        <v>20243</v>
      </c>
      <c r="AY23" t="s">
        <v>20266</v>
      </c>
      <c r="AZ23" t="s">
        <v>20267</v>
      </c>
      <c r="BA23" t="s">
        <v>20269</v>
      </c>
      <c r="BB23" t="s">
        <v>20271</v>
      </c>
    </row>
    <row r="24" spans="1:54" ht="11" customHeight="1" outlineLevel="1" x14ac:dyDescent="0.25">
      <c r="A24" t="s">
        <v>3311</v>
      </c>
      <c r="C24" s="2" t="s">
        <v>12953</v>
      </c>
      <c r="D24" s="2">
        <v>68</v>
      </c>
      <c r="E24" s="7">
        <v>1964</v>
      </c>
      <c r="F24" s="8" t="s">
        <v>5239</v>
      </c>
      <c r="H24" s="5" t="s">
        <v>4614</v>
      </c>
      <c r="I24" s="6" t="s">
        <v>20264</v>
      </c>
      <c r="J24" s="6" t="s">
        <v>20275</v>
      </c>
      <c r="K24" s="17">
        <v>5</v>
      </c>
      <c r="L24" s="17" t="s">
        <v>7730</v>
      </c>
      <c r="M24" s="9">
        <v>5</v>
      </c>
      <c r="N24" s="9"/>
      <c r="O24" s="21"/>
      <c r="Q24" s="29"/>
      <c r="U24" s="17"/>
      <c r="V24" s="2">
        <v>68</v>
      </c>
      <c r="Y24" t="str">
        <f t="shared" si="0"/>
        <v/>
      </c>
      <c r="AA24" t="str">
        <f t="shared" si="1"/>
        <v/>
      </c>
      <c r="AC24" s="7"/>
      <c r="AD24" t="s">
        <v>20265</v>
      </c>
      <c r="AE24">
        <f t="shared" si="3"/>
        <v>0</v>
      </c>
      <c r="AG24" s="2"/>
      <c r="AH24" t="s">
        <v>4609</v>
      </c>
      <c r="AI24" s="7" t="s">
        <v>4610</v>
      </c>
      <c r="AX24" t="s">
        <v>20390</v>
      </c>
      <c r="AY24" t="s">
        <v>20266</v>
      </c>
      <c r="AZ24" t="s">
        <v>20267</v>
      </c>
      <c r="BA24" t="s">
        <v>20269</v>
      </c>
    </row>
    <row r="25" spans="1:54" ht="11" customHeight="1" x14ac:dyDescent="0.25">
      <c r="A25" s="4" t="s">
        <v>8230</v>
      </c>
      <c r="B25" t="s">
        <v>12001</v>
      </c>
      <c r="C25" s="2" t="s">
        <v>11983</v>
      </c>
      <c r="E25" s="7"/>
      <c r="F25" s="5"/>
      <c r="H25" s="5"/>
      <c r="I25" s="6"/>
      <c r="J25" s="6"/>
      <c r="K25" s="17"/>
      <c r="L25" s="17"/>
      <c r="M25" s="9"/>
      <c r="N25" s="9">
        <f>SUM(M26:M35)</f>
        <v>43.5</v>
      </c>
      <c r="O25" s="21">
        <v>172</v>
      </c>
      <c r="P25">
        <f>COUNTIF(L26:L35,"*")</f>
        <v>10</v>
      </c>
      <c r="Q25" s="29">
        <f>P25/O25</f>
        <v>5.8139534883720929E-2</v>
      </c>
      <c r="R25">
        <f>COUNTIF(L26:L35,"Y")+COUNTIF(L26:L35,"S")</f>
        <v>10</v>
      </c>
      <c r="U25" s="18" t="s">
        <v>7732</v>
      </c>
      <c r="V25" s="2"/>
      <c r="W25" t="s">
        <v>18381</v>
      </c>
      <c r="Y25" t="str">
        <f t="shared" si="0"/>
        <v/>
      </c>
      <c r="AA25" t="str">
        <f t="shared" si="1"/>
        <v/>
      </c>
      <c r="AC25" s="7"/>
      <c r="AF25">
        <f>COUNTIF(AE26:AE35,"1")</f>
        <v>0</v>
      </c>
      <c r="AG25" s="2"/>
      <c r="AI25" s="7"/>
      <c r="AJ25">
        <f>COUNTIF($K26:$K35,"1")-COUNTIFS($K26:$K35,"1",$L26:$L35,"V")</f>
        <v>0</v>
      </c>
      <c r="AK25">
        <f>COUNTIFS($K26:$K35,"1",$L26:$L35,"Y")+COUNTIFS($K26:$K35,"1",$L26:$L35,"s")</f>
        <v>0</v>
      </c>
      <c r="AL25">
        <f>COUNTIF($K26:$K35,"2")-COUNTIFS($K26:$K35,"2",$L26:$L35,"V")</f>
        <v>0</v>
      </c>
      <c r="AM25">
        <f>COUNTIFS($K26:$K35,"2",$L26:$L35,"Y")+COUNTIFS($K26:$K35,"2",$L26:$L35,"s")</f>
        <v>0</v>
      </c>
      <c r="AN25">
        <f>COUNTIF($K26:$K35,"3")-COUNTIFS($K26:$K35,"3",$L26:$L35,"V")</f>
        <v>0</v>
      </c>
      <c r="AO25">
        <f>COUNTIFS($K26:$K35,"3",$L26:$L35,"Y")+COUNTIFS($K26:$K35,"3",$L26:$L35,"s")</f>
        <v>0</v>
      </c>
      <c r="AP25">
        <f>COUNTIF($K26:$K35,"4")-COUNTIFS($K26:$K35,"4",$L26:$L35,"V")</f>
        <v>0</v>
      </c>
      <c r="AQ25">
        <f>COUNTIFS($K26:$K35,"4",$L26:$L35,"Y")+COUNTIFS($K26:$K35,"4",$L26:$L35,"s")</f>
        <v>0</v>
      </c>
      <c r="AR25">
        <f>COUNTIF($K26:$K35,"5")-COUNTIFS($K26:$K35,"5",$L26:$L35,"V")</f>
        <v>6</v>
      </c>
      <c r="AS25">
        <f>COUNTIFS($K26:$K35,"5",$L26:$L35,"Y")+COUNTIFS($K26:$K35,"5",$L26:$L35,"s")</f>
        <v>6</v>
      </c>
      <c r="AT25">
        <f>COUNTIF($K26:$K35,"6")-COUNTIFS($K26:$K35,"6",$L26:$L35,"V")</f>
        <v>0</v>
      </c>
      <c r="AU25">
        <f>COUNTIFS($K26:$K35,"6",$L26:$L35,"Y")+COUNTIFS($K26:$K35,"6",$L26:$L35,"s")</f>
        <v>0</v>
      </c>
      <c r="AV25">
        <f>COUNTIF($K26:$K35,"7")-COUNTIFS($K26:$K35,"7",$L26:$L35,"V")</f>
        <v>4</v>
      </c>
      <c r="AW25">
        <f>COUNTIFS($K26:$K35,"7",$L26:$L35,"Y")+COUNTIFS($K26:$K35,"7",$L26:$L35,"s")</f>
        <v>4</v>
      </c>
    </row>
    <row r="26" spans="1:54" ht="11" customHeight="1" outlineLevel="1" x14ac:dyDescent="0.25">
      <c r="A26" t="s">
        <v>4970</v>
      </c>
      <c r="C26" s="2" t="s">
        <v>11983</v>
      </c>
      <c r="D26" s="2">
        <v>18</v>
      </c>
      <c r="E26" s="7">
        <v>1968</v>
      </c>
      <c r="F26" s="5" t="s">
        <v>3539</v>
      </c>
      <c r="H26" s="5" t="s">
        <v>5398</v>
      </c>
      <c r="I26" s="6" t="s">
        <v>3534</v>
      </c>
      <c r="J26" s="6" t="s">
        <v>8231</v>
      </c>
      <c r="K26" s="17">
        <v>5</v>
      </c>
      <c r="L26" s="17" t="s">
        <v>7730</v>
      </c>
      <c r="M26" s="9">
        <v>12</v>
      </c>
      <c r="N26" s="9"/>
      <c r="O26" s="21"/>
      <c r="Q26" s="29"/>
      <c r="U26" s="17"/>
      <c r="V26" s="2" t="s">
        <v>683</v>
      </c>
      <c r="Y26" t="str">
        <f t="shared" si="0"/>
        <v/>
      </c>
      <c r="AA26" t="str">
        <f t="shared" si="1"/>
        <v/>
      </c>
      <c r="AC26" s="7"/>
      <c r="AD26" t="s">
        <v>20279</v>
      </c>
      <c r="AE26">
        <f t="shared" ref="AE26:AE35" si="4">COUNTIF(I26,"*Fuji*")</f>
        <v>0</v>
      </c>
      <c r="AG26" s="2"/>
      <c r="AH26" t="s">
        <v>3538</v>
      </c>
      <c r="AI26" s="7" t="s">
        <v>4620</v>
      </c>
      <c r="AX26" t="s">
        <v>20267</v>
      </c>
      <c r="AY26" t="s">
        <v>20390</v>
      </c>
    </row>
    <row r="27" spans="1:54" ht="11" customHeight="1" outlineLevel="1" x14ac:dyDescent="0.25">
      <c r="A27" t="s">
        <v>4970</v>
      </c>
      <c r="C27" s="2" t="s">
        <v>11983</v>
      </c>
      <c r="D27" s="2">
        <v>50</v>
      </c>
      <c r="E27" s="7">
        <v>1971</v>
      </c>
      <c r="F27" s="5" t="s">
        <v>3437</v>
      </c>
      <c r="H27" s="5" t="s">
        <v>5398</v>
      </c>
      <c r="I27" s="6"/>
      <c r="J27" s="6" t="s">
        <v>7554</v>
      </c>
      <c r="K27" s="17">
        <v>7</v>
      </c>
      <c r="L27" s="17" t="s">
        <v>7730</v>
      </c>
      <c r="M27" s="9">
        <v>6</v>
      </c>
      <c r="N27" s="9"/>
      <c r="O27" s="21"/>
      <c r="Q27" s="29"/>
      <c r="U27" s="17"/>
      <c r="V27" s="2">
        <v>349</v>
      </c>
      <c r="Y27" t="str">
        <f t="shared" si="0"/>
        <v/>
      </c>
      <c r="AA27" t="str">
        <f t="shared" si="1"/>
        <v/>
      </c>
      <c r="AC27" s="7"/>
      <c r="AD27" t="s">
        <v>4971</v>
      </c>
      <c r="AE27">
        <f t="shared" si="4"/>
        <v>0</v>
      </c>
      <c r="AG27" s="2"/>
      <c r="AH27" t="s">
        <v>3354</v>
      </c>
      <c r="AI27" s="7" t="s">
        <v>4610</v>
      </c>
      <c r="AX27" t="s">
        <v>20281</v>
      </c>
      <c r="AY27" t="s">
        <v>20286</v>
      </c>
      <c r="AZ27" t="s">
        <v>20375</v>
      </c>
    </row>
    <row r="28" spans="1:54" ht="11" customHeight="1" outlineLevel="1" x14ac:dyDescent="0.25">
      <c r="A28" t="s">
        <v>4970</v>
      </c>
      <c r="C28" s="2" t="s">
        <v>11983</v>
      </c>
      <c r="D28" s="2">
        <v>51</v>
      </c>
      <c r="E28" s="7">
        <v>1971</v>
      </c>
      <c r="F28" s="5" t="s">
        <v>3439</v>
      </c>
      <c r="H28" s="5" t="s">
        <v>5398</v>
      </c>
      <c r="I28" s="6"/>
      <c r="J28" s="6" t="s">
        <v>7554</v>
      </c>
      <c r="K28" s="17">
        <v>7</v>
      </c>
      <c r="L28" s="17" t="s">
        <v>7730</v>
      </c>
      <c r="M28" s="9">
        <v>6</v>
      </c>
      <c r="N28" s="9"/>
      <c r="O28" s="21"/>
      <c r="Q28" s="29"/>
      <c r="U28" s="17"/>
      <c r="V28" s="2">
        <v>350</v>
      </c>
      <c r="Y28" t="str">
        <f t="shared" si="0"/>
        <v/>
      </c>
      <c r="AA28" t="str">
        <f t="shared" si="1"/>
        <v/>
      </c>
      <c r="AC28" s="7"/>
      <c r="AD28" t="s">
        <v>4972</v>
      </c>
      <c r="AE28">
        <f t="shared" si="4"/>
        <v>0</v>
      </c>
      <c r="AG28" s="2"/>
      <c r="AH28" t="s">
        <v>3354</v>
      </c>
      <c r="AI28" s="7" t="s">
        <v>4610</v>
      </c>
      <c r="AX28" t="s">
        <v>20281</v>
      </c>
      <c r="AY28" t="s">
        <v>20287</v>
      </c>
      <c r="AZ28" t="s">
        <v>20288</v>
      </c>
      <c r="BA28" t="s">
        <v>20375</v>
      </c>
    </row>
    <row r="29" spans="1:54" ht="11" customHeight="1" outlineLevel="1" x14ac:dyDescent="0.25">
      <c r="A29" t="s">
        <v>4970</v>
      </c>
      <c r="C29" s="2" t="s">
        <v>11983</v>
      </c>
      <c r="D29" s="2">
        <v>52</v>
      </c>
      <c r="E29" s="7">
        <v>1971</v>
      </c>
      <c r="F29" s="5" t="s">
        <v>3442</v>
      </c>
      <c r="H29" s="5" t="s">
        <v>5398</v>
      </c>
      <c r="I29" s="6"/>
      <c r="J29" s="6" t="s">
        <v>7554</v>
      </c>
      <c r="K29" s="17">
        <v>7</v>
      </c>
      <c r="L29" s="17" t="s">
        <v>7730</v>
      </c>
      <c r="M29" s="9">
        <v>6</v>
      </c>
      <c r="N29" s="9"/>
      <c r="O29" s="21"/>
      <c r="Q29" s="29"/>
      <c r="U29" s="17"/>
      <c r="V29" s="2">
        <v>351</v>
      </c>
      <c r="Y29" t="str">
        <f t="shared" si="0"/>
        <v/>
      </c>
      <c r="AA29" t="str">
        <f t="shared" si="1"/>
        <v/>
      </c>
      <c r="AC29" s="7"/>
      <c r="AD29" t="s">
        <v>4973</v>
      </c>
      <c r="AE29">
        <f t="shared" si="4"/>
        <v>0</v>
      </c>
      <c r="AG29" s="2"/>
      <c r="AH29" t="s">
        <v>3354</v>
      </c>
      <c r="AI29" s="7" t="s">
        <v>4922</v>
      </c>
      <c r="AX29" t="s">
        <v>20290</v>
      </c>
      <c r="AZ29" t="s">
        <v>20375</v>
      </c>
    </row>
    <row r="30" spans="1:54" ht="11" customHeight="1" outlineLevel="1" x14ac:dyDescent="0.25">
      <c r="A30" t="s">
        <v>4970</v>
      </c>
      <c r="C30" s="2" t="s">
        <v>11983</v>
      </c>
      <c r="D30" s="2">
        <v>53</v>
      </c>
      <c r="E30" s="7">
        <v>1971</v>
      </c>
      <c r="F30" s="5" t="s">
        <v>5750</v>
      </c>
      <c r="H30" s="5" t="s">
        <v>5398</v>
      </c>
      <c r="I30" s="6"/>
      <c r="J30" s="6" t="s">
        <v>7554</v>
      </c>
      <c r="K30" s="17">
        <v>7</v>
      </c>
      <c r="L30" s="17" t="s">
        <v>7730</v>
      </c>
      <c r="M30" s="9">
        <v>6</v>
      </c>
      <c r="N30" s="9"/>
      <c r="O30" s="21"/>
      <c r="Q30" s="29"/>
      <c r="U30" s="17"/>
      <c r="V30" s="2">
        <v>352</v>
      </c>
      <c r="Y30" t="str">
        <f t="shared" si="0"/>
        <v/>
      </c>
      <c r="AA30" t="str">
        <f t="shared" si="1"/>
        <v/>
      </c>
      <c r="AC30" s="7"/>
      <c r="AD30" t="s">
        <v>20289</v>
      </c>
      <c r="AE30">
        <f t="shared" si="4"/>
        <v>0</v>
      </c>
      <c r="AG30" s="2"/>
      <c r="AH30" t="s">
        <v>3354</v>
      </c>
      <c r="AI30" s="7" t="s">
        <v>4922</v>
      </c>
      <c r="AX30" t="s">
        <v>20281</v>
      </c>
      <c r="AY30" t="s">
        <v>20286</v>
      </c>
      <c r="AZ30" t="s">
        <v>20288</v>
      </c>
      <c r="BA30" t="s">
        <v>20375</v>
      </c>
    </row>
    <row r="31" spans="1:54" ht="11" customHeight="1" outlineLevel="1" x14ac:dyDescent="0.25">
      <c r="A31" t="s">
        <v>4970</v>
      </c>
      <c r="C31" s="2" t="s">
        <v>11983</v>
      </c>
      <c r="D31" s="2">
        <v>98</v>
      </c>
      <c r="E31" s="7">
        <v>1974</v>
      </c>
      <c r="F31" s="5" t="s">
        <v>5696</v>
      </c>
      <c r="H31" s="5" t="s">
        <v>5398</v>
      </c>
      <c r="I31" s="6" t="s">
        <v>20292</v>
      </c>
      <c r="J31" s="6" t="s">
        <v>20034</v>
      </c>
      <c r="K31" s="17">
        <v>5</v>
      </c>
      <c r="L31" s="17" t="s">
        <v>7730</v>
      </c>
      <c r="M31" s="9">
        <v>1.5</v>
      </c>
      <c r="N31" s="9"/>
      <c r="O31" s="21"/>
      <c r="Q31" s="29"/>
      <c r="U31" s="17"/>
      <c r="V31" s="2">
        <v>370</v>
      </c>
      <c r="Y31" t="str">
        <f t="shared" si="0"/>
        <v/>
      </c>
      <c r="AA31" t="str">
        <f t="shared" si="1"/>
        <v/>
      </c>
      <c r="AC31" s="7"/>
      <c r="AD31" t="s">
        <v>3843</v>
      </c>
      <c r="AE31">
        <f t="shared" si="4"/>
        <v>0</v>
      </c>
      <c r="AG31" s="2"/>
      <c r="AH31" t="s">
        <v>3538</v>
      </c>
      <c r="AI31" s="7" t="s">
        <v>4610</v>
      </c>
      <c r="AX31" t="s">
        <v>20291</v>
      </c>
      <c r="AY31" t="s">
        <v>20237</v>
      </c>
      <c r="AZ31" t="s">
        <v>20244</v>
      </c>
      <c r="BA31" t="s">
        <v>18376</v>
      </c>
    </row>
    <row r="32" spans="1:54" ht="11" customHeight="1" outlineLevel="1" x14ac:dyDescent="0.25">
      <c r="A32" t="s">
        <v>4970</v>
      </c>
      <c r="C32" s="2" t="s">
        <v>11983</v>
      </c>
      <c r="D32" s="2">
        <v>99</v>
      </c>
      <c r="E32" s="7">
        <v>1974</v>
      </c>
      <c r="F32" s="5" t="s">
        <v>3439</v>
      </c>
      <c r="H32" s="5" t="s">
        <v>5398</v>
      </c>
      <c r="I32" s="6" t="s">
        <v>20292</v>
      </c>
      <c r="J32" s="6" t="s">
        <v>20034</v>
      </c>
      <c r="K32" s="17">
        <v>5</v>
      </c>
      <c r="L32" s="17" t="s">
        <v>7730</v>
      </c>
      <c r="M32" s="9">
        <v>1.5</v>
      </c>
      <c r="N32" s="9"/>
      <c r="O32" s="21"/>
      <c r="Q32" s="29"/>
      <c r="U32" s="17"/>
      <c r="V32" s="2">
        <v>371</v>
      </c>
      <c r="Y32" t="str">
        <f t="shared" si="0"/>
        <v/>
      </c>
      <c r="AA32" t="str">
        <f t="shared" si="1"/>
        <v/>
      </c>
      <c r="AC32" s="7"/>
      <c r="AD32" t="s">
        <v>3843</v>
      </c>
      <c r="AE32">
        <f t="shared" si="4"/>
        <v>0</v>
      </c>
      <c r="AG32" s="2"/>
      <c r="AH32" t="s">
        <v>3538</v>
      </c>
      <c r="AI32" s="7" t="s">
        <v>4610</v>
      </c>
      <c r="AX32" t="s">
        <v>20291</v>
      </c>
      <c r="AY32" t="s">
        <v>20237</v>
      </c>
      <c r="AZ32" t="s">
        <v>20244</v>
      </c>
      <c r="BA32" t="s">
        <v>18376</v>
      </c>
    </row>
    <row r="33" spans="1:54" ht="11" customHeight="1" outlineLevel="1" x14ac:dyDescent="0.25">
      <c r="A33" t="s">
        <v>4970</v>
      </c>
      <c r="C33" s="2" t="s">
        <v>11983</v>
      </c>
      <c r="D33" s="2">
        <v>100</v>
      </c>
      <c r="E33" s="7">
        <v>1974</v>
      </c>
      <c r="F33" s="5" t="s">
        <v>1015</v>
      </c>
      <c r="H33" s="5" t="s">
        <v>5398</v>
      </c>
      <c r="I33" s="6" t="s">
        <v>20292</v>
      </c>
      <c r="J33" s="6" t="s">
        <v>20034</v>
      </c>
      <c r="K33" s="17">
        <v>5</v>
      </c>
      <c r="L33" s="17" t="s">
        <v>7730</v>
      </c>
      <c r="M33" s="9">
        <v>1.5</v>
      </c>
      <c r="N33" s="9"/>
      <c r="O33" s="21"/>
      <c r="Q33" s="29"/>
      <c r="U33" s="17"/>
      <c r="V33" s="2">
        <v>372</v>
      </c>
      <c r="Y33" t="str">
        <f t="shared" si="0"/>
        <v/>
      </c>
      <c r="AA33" t="str">
        <f t="shared" si="1"/>
        <v/>
      </c>
      <c r="AC33" s="7"/>
      <c r="AD33" t="s">
        <v>3843</v>
      </c>
      <c r="AE33">
        <f t="shared" si="4"/>
        <v>0</v>
      </c>
      <c r="AG33" s="2"/>
      <c r="AH33" t="s">
        <v>3538</v>
      </c>
      <c r="AI33" s="7" t="s">
        <v>4922</v>
      </c>
      <c r="AX33" t="s">
        <v>20291</v>
      </c>
      <c r="AY33" t="s">
        <v>20237</v>
      </c>
      <c r="AZ33" t="s">
        <v>20244</v>
      </c>
      <c r="BA33" t="s">
        <v>18376</v>
      </c>
    </row>
    <row r="34" spans="1:54" ht="11" customHeight="1" outlineLevel="1" x14ac:dyDescent="0.25">
      <c r="A34" t="s">
        <v>4970</v>
      </c>
      <c r="C34" s="2" t="s">
        <v>11983</v>
      </c>
      <c r="D34" s="2">
        <v>108</v>
      </c>
      <c r="E34" s="7">
        <v>1974</v>
      </c>
      <c r="F34" s="5" t="s">
        <v>3844</v>
      </c>
      <c r="H34" s="5" t="s">
        <v>5398</v>
      </c>
      <c r="I34" s="6" t="s">
        <v>3534</v>
      </c>
      <c r="J34" s="6" t="s">
        <v>3845</v>
      </c>
      <c r="K34" s="17">
        <v>5</v>
      </c>
      <c r="L34" s="17" t="s">
        <v>7730</v>
      </c>
      <c r="M34" s="9">
        <v>1.5</v>
      </c>
      <c r="N34" s="9"/>
      <c r="O34" s="21"/>
      <c r="Q34" s="29"/>
      <c r="U34" s="17"/>
      <c r="V34" s="2" t="s">
        <v>906</v>
      </c>
      <c r="Y34" t="str">
        <f t="shared" si="0"/>
        <v/>
      </c>
      <c r="AA34" t="str">
        <f t="shared" si="1"/>
        <v/>
      </c>
      <c r="AC34" s="7"/>
      <c r="AD34" t="s">
        <v>3845</v>
      </c>
      <c r="AE34">
        <f t="shared" si="4"/>
        <v>0</v>
      </c>
      <c r="AG34" s="2"/>
      <c r="AH34" t="s">
        <v>3538</v>
      </c>
      <c r="AI34" s="7" t="s">
        <v>4922</v>
      </c>
      <c r="AX34" t="s">
        <v>20237</v>
      </c>
      <c r="AY34" t="s">
        <v>18376</v>
      </c>
    </row>
    <row r="35" spans="1:54" ht="11" customHeight="1" outlineLevel="1" x14ac:dyDescent="0.25">
      <c r="A35" t="s">
        <v>4970</v>
      </c>
      <c r="C35" s="2" t="s">
        <v>11983</v>
      </c>
      <c r="D35" s="2">
        <v>109</v>
      </c>
      <c r="E35" s="7">
        <v>1974</v>
      </c>
      <c r="F35" s="5" t="s">
        <v>1015</v>
      </c>
      <c r="H35" s="5" t="s">
        <v>5398</v>
      </c>
      <c r="I35" s="6" t="s">
        <v>3534</v>
      </c>
      <c r="J35" s="6" t="s">
        <v>3845</v>
      </c>
      <c r="K35" s="17">
        <v>5</v>
      </c>
      <c r="L35" s="17" t="s">
        <v>7730</v>
      </c>
      <c r="M35" s="9">
        <v>1.5</v>
      </c>
      <c r="N35" s="9"/>
      <c r="O35" s="21"/>
      <c r="Q35" s="29"/>
      <c r="U35" s="17"/>
      <c r="V35" s="2" t="s">
        <v>889</v>
      </c>
      <c r="Y35" t="str">
        <f t="shared" si="0"/>
        <v/>
      </c>
      <c r="AA35" t="str">
        <f t="shared" si="1"/>
        <v/>
      </c>
      <c r="AC35" s="7"/>
      <c r="AD35" t="s">
        <v>3846</v>
      </c>
      <c r="AE35">
        <f t="shared" si="4"/>
        <v>0</v>
      </c>
      <c r="AG35" s="2"/>
      <c r="AH35" t="s">
        <v>3538</v>
      </c>
      <c r="AI35" s="7" t="s">
        <v>4922</v>
      </c>
      <c r="AX35" t="s">
        <v>20237</v>
      </c>
      <c r="AY35" t="s">
        <v>18376</v>
      </c>
    </row>
    <row r="36" spans="1:54" ht="11" customHeight="1" x14ac:dyDescent="0.25">
      <c r="A36" s="4" t="s">
        <v>14174</v>
      </c>
      <c r="B36" t="s">
        <v>14172</v>
      </c>
      <c r="C36" s="2" t="s">
        <v>12953</v>
      </c>
      <c r="E36" s="7"/>
      <c r="F36" s="5"/>
      <c r="H36" s="5"/>
      <c r="I36" s="6"/>
      <c r="J36" s="6"/>
      <c r="K36" s="17"/>
      <c r="L36" s="17"/>
      <c r="M36" s="9"/>
      <c r="N36" s="9">
        <f>SUM(M37:M43)</f>
        <v>4.2</v>
      </c>
      <c r="O36" s="21">
        <v>2434</v>
      </c>
      <c r="P36">
        <f>COUNTIF(L37:L43,"*")</f>
        <v>7</v>
      </c>
      <c r="Q36" s="29">
        <f>P36/O36</f>
        <v>2.8759244042728021E-3</v>
      </c>
      <c r="R36">
        <f>COUNTIF(L37:L43,"Y")+COUNTIF(L37:L43,"S")</f>
        <v>7</v>
      </c>
      <c r="U36" s="17" t="s">
        <v>7730</v>
      </c>
      <c r="V36" s="2"/>
      <c r="W36" t="s">
        <v>18535</v>
      </c>
      <c r="Y36" t="str">
        <f t="shared" si="0"/>
        <v/>
      </c>
      <c r="AA36" t="str">
        <f t="shared" si="1"/>
        <v/>
      </c>
      <c r="AC36" s="7"/>
      <c r="AF36">
        <f>COUNTIF(AE37:AE43,"1")</f>
        <v>1</v>
      </c>
      <c r="AG36" s="2"/>
      <c r="AI36" s="7"/>
      <c r="AJ36">
        <f>COUNTIF($K37:$K43,"1")-COUNTIFS($K37:$K43,"1",$L37:$L43,"V")</f>
        <v>1</v>
      </c>
      <c r="AK36">
        <f>COUNTIFS($K37:$K43,"1",$L37:$L43,"Y")+COUNTIFS($K37:$K43,"1",$L37:$L43,"s")</f>
        <v>1</v>
      </c>
      <c r="AL36">
        <f>COUNTIF($K37:$K43,"2")-COUNTIFS($K37:$K43,"2",$L37:$L43,"V")</f>
        <v>0</v>
      </c>
      <c r="AM36">
        <f>COUNTIFS($K37:$K43,"2",$L37:$L43,"Y")+COUNTIFS($K37:$K43,"2",$L37:$L43,"s")</f>
        <v>0</v>
      </c>
      <c r="AN36">
        <f>COUNTIF($K37:$K43,"3")-COUNTIFS($K37:$K43,"3",$L37:$L43,"V")</f>
        <v>0</v>
      </c>
      <c r="AO36">
        <f>COUNTIFS($K37:$K43,"3",$L37:$L43,"Y")+COUNTIFS($K37:$K43,"3",$L37:$L43,"s")</f>
        <v>0</v>
      </c>
      <c r="AP36">
        <f>COUNTIF($K37:$K43,"4")-COUNTIFS($K37:$K43,"4",$L37:$L43,"V")</f>
        <v>0</v>
      </c>
      <c r="AQ36">
        <f>COUNTIFS($K37:$K43,"4",$L37:$L43,"Y")+COUNTIFS($K37:$K43,"4",$L37:$L43,"s")</f>
        <v>0</v>
      </c>
      <c r="AR36">
        <f>COUNTIF($K37:$K43,"5")-COUNTIFS($K37:$K43,"5",$L37:$L43,"V")</f>
        <v>0</v>
      </c>
      <c r="AS36">
        <f>COUNTIFS($K37:$K43,"5",$L37:$L43,"Y")+COUNTIFS($K37:$K43,"5",$L37:$L43,"s")</f>
        <v>0</v>
      </c>
      <c r="AT36">
        <f>COUNTIF($K37:$K43,"6")-COUNTIFS($K37:$K43,"6",$L37:$L43,"V")</f>
        <v>0</v>
      </c>
      <c r="AU36">
        <f>COUNTIFS($K37:$K43,"6",$L37:$L43,"Y")+COUNTIFS($K37:$K43,"6",$L37:$L43,"s")</f>
        <v>0</v>
      </c>
      <c r="AV36">
        <f>COUNTIF($K37:$K43,"7")-COUNTIFS($K37:$K43,"7",$L37:$L43,"V")</f>
        <v>6</v>
      </c>
      <c r="AW36">
        <f>COUNTIFS($K37:$K43,"7",$L37:$L43,"Y")+COUNTIFS($K37:$K43,"7",$L37:$L43,"s")</f>
        <v>6</v>
      </c>
    </row>
    <row r="37" spans="1:54" ht="11" customHeight="1" outlineLevel="1" collapsed="1" x14ac:dyDescent="0.25">
      <c r="A37" t="s">
        <v>14171</v>
      </c>
      <c r="C37" s="2" t="s">
        <v>12953</v>
      </c>
      <c r="D37" s="2">
        <v>1492</v>
      </c>
      <c r="E37" s="7">
        <v>1985</v>
      </c>
      <c r="F37" s="5" t="s">
        <v>21780</v>
      </c>
      <c r="H37" s="5" t="s">
        <v>5398</v>
      </c>
      <c r="I37" s="6" t="s">
        <v>5399</v>
      </c>
      <c r="J37" s="6" t="s">
        <v>14173</v>
      </c>
      <c r="K37" s="17">
        <v>1</v>
      </c>
      <c r="L37" s="17" t="s">
        <v>7730</v>
      </c>
      <c r="M37" s="9">
        <v>0.6</v>
      </c>
      <c r="N37" s="9"/>
      <c r="O37" s="21"/>
      <c r="Q37" s="29"/>
      <c r="S37">
        <v>1</v>
      </c>
      <c r="T37">
        <v>1</v>
      </c>
      <c r="U37" s="17"/>
      <c r="V37" s="2"/>
      <c r="Y37" t="str">
        <f t="shared" si="0"/>
        <v/>
      </c>
      <c r="AA37" t="str">
        <f t="shared" si="1"/>
        <v/>
      </c>
      <c r="AC37" s="7"/>
      <c r="AD37" t="s">
        <v>20293</v>
      </c>
      <c r="AE37">
        <f t="shared" ref="AE37:AE43" si="5">COUNTIF(I37,"*Fuji*")</f>
        <v>1</v>
      </c>
      <c r="AG37" s="2"/>
      <c r="AH37" t="s">
        <v>4921</v>
      </c>
      <c r="AI37" s="7"/>
      <c r="AX37" t="s">
        <v>20294</v>
      </c>
      <c r="AY37" t="s">
        <v>20295</v>
      </c>
      <c r="AZ37" t="s">
        <v>20269</v>
      </c>
    </row>
    <row r="38" spans="1:54" ht="11" customHeight="1" outlineLevel="1" collapsed="1" x14ac:dyDescent="0.25">
      <c r="A38" t="s">
        <v>14171</v>
      </c>
      <c r="C38" s="2" t="s">
        <v>12953</v>
      </c>
      <c r="D38" s="2">
        <v>1897</v>
      </c>
      <c r="E38" s="7">
        <v>1999</v>
      </c>
      <c r="F38" s="5" t="s">
        <v>21781</v>
      </c>
      <c r="H38" s="5" t="s">
        <v>5398</v>
      </c>
      <c r="I38" s="6"/>
      <c r="J38" s="6" t="s">
        <v>7554</v>
      </c>
      <c r="K38" s="17">
        <v>7</v>
      </c>
      <c r="L38" s="17" t="s">
        <v>7730</v>
      </c>
      <c r="M38" s="9">
        <v>0.3</v>
      </c>
      <c r="N38" s="9"/>
      <c r="O38" s="21"/>
      <c r="Q38" s="29"/>
      <c r="U38" s="17"/>
      <c r="V38" s="2"/>
      <c r="Y38" t="str">
        <f t="shared" si="0"/>
        <v/>
      </c>
      <c r="AA38" t="str">
        <f t="shared" si="1"/>
        <v/>
      </c>
      <c r="AC38" s="7"/>
      <c r="AD38" t="s">
        <v>20302</v>
      </c>
      <c r="AE38">
        <f t="shared" si="5"/>
        <v>0</v>
      </c>
      <c r="AG38" s="2"/>
      <c r="AI38" s="7"/>
      <c r="AX38" t="s">
        <v>20296</v>
      </c>
      <c r="AY38" t="s">
        <v>20269</v>
      </c>
    </row>
    <row r="39" spans="1:54" ht="11" customHeight="1" outlineLevel="1" x14ac:dyDescent="0.25">
      <c r="A39" t="s">
        <v>14171</v>
      </c>
      <c r="C39" s="2" t="s">
        <v>12953</v>
      </c>
      <c r="D39" s="2">
        <v>1898</v>
      </c>
      <c r="E39" s="7">
        <v>1999</v>
      </c>
      <c r="F39" s="5" t="s">
        <v>21782</v>
      </c>
      <c r="H39" s="5" t="s">
        <v>5398</v>
      </c>
      <c r="I39" s="6"/>
      <c r="J39" s="6" t="s">
        <v>7554</v>
      </c>
      <c r="K39" s="17">
        <v>7</v>
      </c>
      <c r="L39" s="17" t="s">
        <v>7730</v>
      </c>
      <c r="M39" s="9">
        <v>1.5</v>
      </c>
      <c r="N39" s="9"/>
      <c r="O39" s="21"/>
      <c r="Q39" s="29"/>
      <c r="U39" s="17"/>
      <c r="V39" s="2"/>
      <c r="Y39" t="str">
        <f t="shared" si="0"/>
        <v/>
      </c>
      <c r="AA39" t="str">
        <f t="shared" si="1"/>
        <v/>
      </c>
      <c r="AC39" s="7"/>
      <c r="AD39" t="s">
        <v>20303</v>
      </c>
      <c r="AE39">
        <f t="shared" si="5"/>
        <v>0</v>
      </c>
      <c r="AG39" s="2"/>
      <c r="AI39" s="7"/>
      <c r="AX39" t="s">
        <v>20297</v>
      </c>
      <c r="AY39" t="s">
        <v>20269</v>
      </c>
    </row>
    <row r="40" spans="1:54" ht="11" customHeight="1" outlineLevel="1" x14ac:dyDescent="0.25">
      <c r="A40" t="s">
        <v>14171</v>
      </c>
      <c r="C40" s="2" t="s">
        <v>12953</v>
      </c>
      <c r="D40" s="2">
        <v>1899</v>
      </c>
      <c r="E40" s="7">
        <v>1999</v>
      </c>
      <c r="F40" s="5" t="s">
        <v>21783</v>
      </c>
      <c r="H40" s="5" t="s">
        <v>5398</v>
      </c>
      <c r="I40" s="6"/>
      <c r="J40" s="6" t="s">
        <v>7554</v>
      </c>
      <c r="K40" s="17">
        <v>7</v>
      </c>
      <c r="L40" s="17" t="s">
        <v>7730</v>
      </c>
      <c r="M40" s="9">
        <v>0.25</v>
      </c>
      <c r="N40" s="9"/>
      <c r="O40" s="21"/>
      <c r="Q40" s="29"/>
      <c r="U40" s="17"/>
      <c r="V40" s="2"/>
      <c r="Y40" t="str">
        <f t="shared" si="0"/>
        <v/>
      </c>
      <c r="AA40" t="str">
        <f t="shared" si="1"/>
        <v/>
      </c>
      <c r="AC40" s="7"/>
      <c r="AD40" t="s">
        <v>20304</v>
      </c>
      <c r="AE40">
        <f t="shared" si="5"/>
        <v>0</v>
      </c>
      <c r="AG40" s="2"/>
      <c r="AI40" s="7"/>
      <c r="AX40" t="s">
        <v>20298</v>
      </c>
      <c r="AY40" t="s">
        <v>20269</v>
      </c>
    </row>
    <row r="41" spans="1:54" ht="11" customHeight="1" outlineLevel="1" x14ac:dyDescent="0.25">
      <c r="A41" t="s">
        <v>14171</v>
      </c>
      <c r="C41" s="2" t="s">
        <v>12953</v>
      </c>
      <c r="D41" s="2">
        <v>1900</v>
      </c>
      <c r="E41" s="7">
        <v>1999</v>
      </c>
      <c r="F41" s="5" t="s">
        <v>21784</v>
      </c>
      <c r="H41" s="5" t="s">
        <v>5398</v>
      </c>
      <c r="I41" s="6"/>
      <c r="J41" s="6" t="s">
        <v>7554</v>
      </c>
      <c r="K41" s="17">
        <v>7</v>
      </c>
      <c r="L41" s="17" t="s">
        <v>7730</v>
      </c>
      <c r="M41" s="9">
        <v>0.25</v>
      </c>
      <c r="N41" s="9"/>
      <c r="O41" s="21"/>
      <c r="Q41" s="29"/>
      <c r="U41" s="17"/>
      <c r="V41" s="2"/>
      <c r="Y41" t="str">
        <f t="shared" si="0"/>
        <v/>
      </c>
      <c r="AA41" t="str">
        <f t="shared" si="1"/>
        <v/>
      </c>
      <c r="AC41" s="7"/>
      <c r="AD41" t="s">
        <v>20305</v>
      </c>
      <c r="AE41">
        <f t="shared" si="5"/>
        <v>0</v>
      </c>
      <c r="AG41" s="2"/>
      <c r="AI41" s="7"/>
      <c r="AX41" t="s">
        <v>20299</v>
      </c>
      <c r="AY41" t="s">
        <v>20269</v>
      </c>
    </row>
    <row r="42" spans="1:54" ht="11" customHeight="1" outlineLevel="1" x14ac:dyDescent="0.25">
      <c r="A42" t="s">
        <v>14171</v>
      </c>
      <c r="C42" s="2" t="s">
        <v>12953</v>
      </c>
      <c r="D42" s="2">
        <v>1901</v>
      </c>
      <c r="E42" s="7">
        <v>1999</v>
      </c>
      <c r="F42" s="5" t="s">
        <v>21785</v>
      </c>
      <c r="H42" s="5" t="s">
        <v>5398</v>
      </c>
      <c r="I42" s="6"/>
      <c r="J42" s="6" t="s">
        <v>7554</v>
      </c>
      <c r="K42" s="17">
        <v>7</v>
      </c>
      <c r="L42" s="17" t="s">
        <v>7730</v>
      </c>
      <c r="M42" s="9">
        <v>0.5</v>
      </c>
      <c r="N42" s="9"/>
      <c r="O42" s="21"/>
      <c r="Q42" s="29"/>
      <c r="U42" s="17"/>
      <c r="V42" s="2"/>
      <c r="Y42" t="str">
        <f t="shared" si="0"/>
        <v/>
      </c>
      <c r="AA42" t="str">
        <f t="shared" si="1"/>
        <v/>
      </c>
      <c r="AC42" s="7"/>
      <c r="AD42" t="s">
        <v>20306</v>
      </c>
      <c r="AE42">
        <f t="shared" si="5"/>
        <v>0</v>
      </c>
      <c r="AG42" s="2"/>
      <c r="AI42" s="7"/>
      <c r="AX42" t="s">
        <v>20300</v>
      </c>
      <c r="AY42" t="s">
        <v>20269</v>
      </c>
    </row>
    <row r="43" spans="1:54" ht="11" customHeight="1" outlineLevel="1" x14ac:dyDescent="0.25">
      <c r="A43" t="s">
        <v>14171</v>
      </c>
      <c r="C43" s="2" t="s">
        <v>12953</v>
      </c>
      <c r="D43" s="2">
        <v>1902</v>
      </c>
      <c r="E43" s="7">
        <v>1999</v>
      </c>
      <c r="F43" s="5" t="s">
        <v>21786</v>
      </c>
      <c r="H43" s="5" t="s">
        <v>5398</v>
      </c>
      <c r="I43" s="6"/>
      <c r="J43" s="6" t="s">
        <v>7554</v>
      </c>
      <c r="K43" s="17">
        <v>7</v>
      </c>
      <c r="L43" s="17" t="s">
        <v>7730</v>
      </c>
      <c r="M43" s="9">
        <v>0.8</v>
      </c>
      <c r="N43" s="9"/>
      <c r="O43" s="21"/>
      <c r="Q43" s="29"/>
      <c r="U43" s="17"/>
      <c r="V43" s="2"/>
      <c r="Y43" t="str">
        <f t="shared" si="0"/>
        <v/>
      </c>
      <c r="AA43" t="str">
        <f t="shared" si="1"/>
        <v/>
      </c>
      <c r="AC43" s="7"/>
      <c r="AD43" t="s">
        <v>20307</v>
      </c>
      <c r="AE43">
        <f t="shared" si="5"/>
        <v>0</v>
      </c>
      <c r="AG43" s="2"/>
      <c r="AI43" s="7"/>
      <c r="AX43" t="s">
        <v>20301</v>
      </c>
      <c r="AY43" t="s">
        <v>20269</v>
      </c>
    </row>
    <row r="44" spans="1:54" ht="11" customHeight="1" x14ac:dyDescent="0.25">
      <c r="A44" s="4" t="s">
        <v>8267</v>
      </c>
      <c r="B44" t="s">
        <v>8262</v>
      </c>
      <c r="C44" s="2" t="s">
        <v>12455</v>
      </c>
      <c r="E44" s="7"/>
      <c r="F44" s="5"/>
      <c r="H44" s="5"/>
      <c r="I44" s="6"/>
      <c r="J44" s="6"/>
      <c r="K44" s="17"/>
      <c r="L44" s="17"/>
      <c r="M44" s="9"/>
      <c r="N44" s="9">
        <f>SUM(M45:M74)</f>
        <v>109.44999999999999</v>
      </c>
      <c r="O44" s="21">
        <v>1095</v>
      </c>
      <c r="P44">
        <f>COUNTIF(L45:L74,"*")</f>
        <v>30</v>
      </c>
      <c r="Q44" s="29">
        <f>P44/O44</f>
        <v>2.7397260273972601E-2</v>
      </c>
      <c r="R44">
        <f>COUNTIF(L45:L74,"Y")+COUNTIF(L45:L74,"S")</f>
        <v>30</v>
      </c>
      <c r="U44" s="17" t="s">
        <v>7730</v>
      </c>
      <c r="V44" s="2"/>
      <c r="W44" t="s">
        <v>18536</v>
      </c>
      <c r="Y44" t="str">
        <f t="shared" si="0"/>
        <v/>
      </c>
      <c r="AA44" t="str">
        <f t="shared" si="1"/>
        <v/>
      </c>
      <c r="AC44" s="7"/>
      <c r="AF44">
        <f>COUNTIF(AE45:AE74,"1")</f>
        <v>0</v>
      </c>
      <c r="AG44" s="2"/>
      <c r="AI44" s="7"/>
      <c r="AJ44">
        <f>COUNTIF($K45:$K74,"1")-COUNTIFS($K45:$K74,"1",$L45:$L74,"V")</f>
        <v>0</v>
      </c>
      <c r="AK44">
        <f>COUNTIFS($K45:$K74,"1",$L45:$L74,"Y")+COUNTIFS($K45:$K74,"1",$L45:$L74,"s")</f>
        <v>0</v>
      </c>
      <c r="AL44">
        <f>COUNTIF($K45:$K74,"2")-COUNTIFS($K45:$K74,"2",$L45:$L74,"V")</f>
        <v>0</v>
      </c>
      <c r="AM44">
        <f>COUNTIFS($K45:$K74,"2",$L45:$L74,"Y")+COUNTIFS($K45:$K74,"2",$L45:$L74,"s")</f>
        <v>0</v>
      </c>
      <c r="AN44">
        <f>COUNTIF($K45:$K74,"3")-COUNTIFS($K45:$K74,"3",$L45:$L74,"V")</f>
        <v>3</v>
      </c>
      <c r="AO44">
        <f>COUNTIFS($K45:$K74,"3",$L45:$L74,"Y")+COUNTIFS($K45:$K74,"3",$L45:$L74,"s")</f>
        <v>3</v>
      </c>
      <c r="AP44">
        <f>COUNTIF($K45:$K74,"4")-COUNTIFS($K45:$K74,"4",$L45:$L74,"V")</f>
        <v>0</v>
      </c>
      <c r="AQ44">
        <f>COUNTIFS($K45:$K74,"4",$L45:$L74,"Y")+COUNTIFS($K45:$K74,"4",$L45:$L74,"s")</f>
        <v>0</v>
      </c>
      <c r="AR44">
        <f>COUNTIF($K45:$K74,"5")-COUNTIFS($K45:$K74,"5",$L45:$L74,"V")</f>
        <v>5</v>
      </c>
      <c r="AS44">
        <f>COUNTIFS($K45:$K74,"5",$L45:$L74,"Y")+COUNTIFS($K45:$K74,"5",$L45:$L74,"s")</f>
        <v>5</v>
      </c>
      <c r="AT44">
        <f>COUNTIF($K45:$K74,"6")-COUNTIFS($K45:$K74,"6",$L45:$L74,"V")</f>
        <v>22</v>
      </c>
      <c r="AU44">
        <f>COUNTIFS($K45:$K74,"6",$L45:$L74,"Y")+COUNTIFS($K45:$K74,"6",$L45:$L74,"s")</f>
        <v>22</v>
      </c>
      <c r="AV44">
        <f>COUNTIF($K45:$K74,"7")-COUNTIFS($K45:$K74,"7",$L45:$L74,"V")</f>
        <v>0</v>
      </c>
      <c r="AW44">
        <f>COUNTIFS($K45:$K74,"7",$L45:$L74,"Y")+COUNTIFS($K45:$K74,"7",$L45:$L74,"s")</f>
        <v>0</v>
      </c>
    </row>
    <row r="45" spans="1:54" ht="11" customHeight="1" outlineLevel="1" x14ac:dyDescent="0.25">
      <c r="A45" t="s">
        <v>4615</v>
      </c>
      <c r="C45" s="2" t="s">
        <v>12455</v>
      </c>
      <c r="D45" s="2">
        <v>2</v>
      </c>
      <c r="E45" s="7">
        <v>1903</v>
      </c>
      <c r="F45" s="5" t="s">
        <v>1099</v>
      </c>
      <c r="H45" s="5" t="s">
        <v>588</v>
      </c>
      <c r="I45" s="6" t="s">
        <v>2244</v>
      </c>
      <c r="J45" s="6" t="s">
        <v>8233</v>
      </c>
      <c r="K45" s="17">
        <v>3</v>
      </c>
      <c r="L45" s="17" t="s">
        <v>7730</v>
      </c>
      <c r="M45" s="9">
        <v>3</v>
      </c>
      <c r="N45" s="9"/>
      <c r="O45" s="21"/>
      <c r="Q45" s="29"/>
      <c r="U45" s="17"/>
      <c r="V45" s="2">
        <v>2</v>
      </c>
      <c r="Y45" t="str">
        <f t="shared" si="0"/>
        <v/>
      </c>
      <c r="AA45" t="str">
        <f t="shared" si="1"/>
        <v/>
      </c>
      <c r="AC45" s="7" t="s">
        <v>3144</v>
      </c>
      <c r="AE45">
        <f t="shared" ref="AE45:AE74" si="6">COUNTIF(I45,"*Fuji*")</f>
        <v>0</v>
      </c>
      <c r="AG45" s="2"/>
      <c r="AH45" t="s">
        <v>1883</v>
      </c>
      <c r="AI45" s="7" t="s">
        <v>4922</v>
      </c>
      <c r="AX45" t="s">
        <v>20328</v>
      </c>
      <c r="AY45" t="s">
        <v>20329</v>
      </c>
      <c r="AZ45" t="s">
        <v>20327</v>
      </c>
      <c r="BA45" t="s">
        <v>20330</v>
      </c>
      <c r="BB45" t="s">
        <v>20271</v>
      </c>
    </row>
    <row r="46" spans="1:54" ht="11" customHeight="1" outlineLevel="1" x14ac:dyDescent="0.25">
      <c r="A46" t="s">
        <v>4615</v>
      </c>
      <c r="C46" s="2" t="s">
        <v>12455</v>
      </c>
      <c r="D46" s="2">
        <v>9</v>
      </c>
      <c r="E46" s="7">
        <v>1913</v>
      </c>
      <c r="F46" s="5" t="s">
        <v>1099</v>
      </c>
      <c r="H46" s="5" t="s">
        <v>4521</v>
      </c>
      <c r="I46" s="6" t="s">
        <v>2244</v>
      </c>
      <c r="J46" s="6" t="s">
        <v>8234</v>
      </c>
      <c r="K46" s="17">
        <v>3</v>
      </c>
      <c r="L46" s="17" t="s">
        <v>7730</v>
      </c>
      <c r="M46" s="9">
        <v>2.8</v>
      </c>
      <c r="N46" s="9"/>
      <c r="O46" s="21"/>
      <c r="Q46" s="29"/>
      <c r="U46" s="17"/>
      <c r="V46" s="2">
        <v>10</v>
      </c>
      <c r="Y46" t="str">
        <f t="shared" si="0"/>
        <v/>
      </c>
      <c r="AA46" t="str">
        <f t="shared" si="1"/>
        <v/>
      </c>
      <c r="AC46" s="7" t="s">
        <v>3144</v>
      </c>
      <c r="AE46">
        <f t="shared" si="6"/>
        <v>0</v>
      </c>
      <c r="AG46" s="2"/>
      <c r="AH46" t="s">
        <v>1883</v>
      </c>
      <c r="AI46" s="7" t="s">
        <v>4922</v>
      </c>
      <c r="AX46" t="s">
        <v>20328</v>
      </c>
      <c r="AY46" t="s">
        <v>20329</v>
      </c>
      <c r="AZ46" t="s">
        <v>20327</v>
      </c>
      <c r="BA46" t="s">
        <v>20330</v>
      </c>
      <c r="BB46" t="s">
        <v>20271</v>
      </c>
    </row>
    <row r="47" spans="1:54" ht="11" customHeight="1" outlineLevel="1" x14ac:dyDescent="0.25">
      <c r="A47" t="s">
        <v>4615</v>
      </c>
      <c r="C47" s="2" t="s">
        <v>12455</v>
      </c>
      <c r="D47" s="2">
        <v>15</v>
      </c>
      <c r="E47" s="7">
        <v>1920</v>
      </c>
      <c r="F47" s="5" t="s">
        <v>1099</v>
      </c>
      <c r="H47" s="5" t="s">
        <v>3968</v>
      </c>
      <c r="I47" s="6" t="s">
        <v>2244</v>
      </c>
      <c r="J47" s="6" t="s">
        <v>8235</v>
      </c>
      <c r="K47" s="17">
        <v>3</v>
      </c>
      <c r="L47" s="17" t="s">
        <v>7730</v>
      </c>
      <c r="M47" s="9">
        <v>5</v>
      </c>
      <c r="N47" s="9"/>
      <c r="O47" s="21"/>
      <c r="Q47" s="29"/>
      <c r="U47" s="17"/>
      <c r="V47" s="2">
        <v>20</v>
      </c>
      <c r="Y47" t="str">
        <f t="shared" si="0"/>
        <v/>
      </c>
      <c r="AA47" t="str">
        <f t="shared" si="1"/>
        <v/>
      </c>
      <c r="AC47" s="7" t="s">
        <v>3144</v>
      </c>
      <c r="AE47">
        <f t="shared" si="6"/>
        <v>0</v>
      </c>
      <c r="AG47" s="2"/>
      <c r="AH47" t="s">
        <v>1883</v>
      </c>
      <c r="AI47" s="7" t="s">
        <v>4922</v>
      </c>
      <c r="AX47" t="s">
        <v>20328</v>
      </c>
      <c r="AY47" t="s">
        <v>20329</v>
      </c>
      <c r="AZ47" t="s">
        <v>20327</v>
      </c>
      <c r="BA47" t="s">
        <v>20330</v>
      </c>
      <c r="BB47" t="s">
        <v>20271</v>
      </c>
    </row>
    <row r="48" spans="1:54" ht="11" customHeight="1" outlineLevel="1" x14ac:dyDescent="0.25">
      <c r="A48" t="s">
        <v>4615</v>
      </c>
      <c r="C48" s="2" t="s">
        <v>12455</v>
      </c>
      <c r="D48" s="2">
        <v>28</v>
      </c>
      <c r="E48" s="7">
        <v>1920</v>
      </c>
      <c r="F48" s="5" t="s">
        <v>4616</v>
      </c>
      <c r="H48" s="5" t="s">
        <v>4617</v>
      </c>
      <c r="I48" s="6" t="s">
        <v>5141</v>
      </c>
      <c r="J48" s="6" t="s">
        <v>8236</v>
      </c>
      <c r="K48" s="17">
        <v>5</v>
      </c>
      <c r="L48" s="17" t="s">
        <v>7730</v>
      </c>
      <c r="M48" s="9">
        <v>5.75</v>
      </c>
      <c r="N48" s="9"/>
      <c r="O48" s="21"/>
      <c r="Q48" s="29"/>
      <c r="U48" s="17"/>
      <c r="V48" s="2">
        <v>33</v>
      </c>
      <c r="Y48" t="str">
        <f t="shared" si="0"/>
        <v/>
      </c>
      <c r="AA48" t="str">
        <f t="shared" si="1"/>
        <v/>
      </c>
      <c r="AC48" s="7"/>
      <c r="AD48" t="s">
        <v>4618</v>
      </c>
      <c r="AE48">
        <f t="shared" si="6"/>
        <v>0</v>
      </c>
      <c r="AG48" s="2"/>
      <c r="AH48" t="s">
        <v>4619</v>
      </c>
      <c r="AI48" s="7" t="s">
        <v>4620</v>
      </c>
      <c r="AX48" t="s">
        <v>20267</v>
      </c>
      <c r="AY48" t="s">
        <v>20243</v>
      </c>
      <c r="AZ48" t="s">
        <v>20327</v>
      </c>
    </row>
    <row r="49" spans="1:55" ht="11" customHeight="1" outlineLevel="1" x14ac:dyDescent="0.25">
      <c r="A49" t="s">
        <v>4615</v>
      </c>
      <c r="C49" s="2" t="s">
        <v>12455</v>
      </c>
      <c r="D49" s="2">
        <v>114</v>
      </c>
      <c r="E49" s="7">
        <v>1974</v>
      </c>
      <c r="F49" s="5" t="s">
        <v>5137</v>
      </c>
      <c r="H49" s="5" t="s">
        <v>5398</v>
      </c>
      <c r="I49" s="6" t="s">
        <v>19147</v>
      </c>
      <c r="J49" s="6" t="s">
        <v>8237</v>
      </c>
      <c r="K49" s="17">
        <v>6</v>
      </c>
      <c r="L49" s="17" t="s">
        <v>7730</v>
      </c>
      <c r="M49" s="9">
        <v>5.6</v>
      </c>
      <c r="N49" s="9"/>
      <c r="O49" s="21"/>
      <c r="Q49" s="29"/>
      <c r="U49" s="17"/>
      <c r="V49" s="2"/>
      <c r="Y49" t="str">
        <f t="shared" si="0"/>
        <v/>
      </c>
      <c r="AA49" t="str">
        <f t="shared" si="1"/>
        <v/>
      </c>
      <c r="AC49" s="7"/>
      <c r="AD49" t="s">
        <v>8238</v>
      </c>
      <c r="AE49">
        <f t="shared" si="6"/>
        <v>0</v>
      </c>
      <c r="AG49" s="2"/>
      <c r="AI49" s="7"/>
      <c r="AX49" t="s">
        <v>20313</v>
      </c>
      <c r="AY49" t="s">
        <v>20314</v>
      </c>
      <c r="AZ49" t="s">
        <v>20315</v>
      </c>
    </row>
    <row r="50" spans="1:55" ht="11" customHeight="1" outlineLevel="1" x14ac:dyDescent="0.25">
      <c r="A50" t="s">
        <v>4615</v>
      </c>
      <c r="C50" s="2" t="s">
        <v>12455</v>
      </c>
      <c r="D50" s="2">
        <v>115</v>
      </c>
      <c r="E50" s="7">
        <v>1974</v>
      </c>
      <c r="F50" s="5">
        <v>25</v>
      </c>
      <c r="H50" s="5" t="s">
        <v>5398</v>
      </c>
      <c r="I50" s="6" t="s">
        <v>20323</v>
      </c>
      <c r="J50" s="6" t="s">
        <v>8239</v>
      </c>
      <c r="K50" s="17">
        <v>6</v>
      </c>
      <c r="L50" s="17" t="s">
        <v>7730</v>
      </c>
      <c r="M50" s="9">
        <v>1.25</v>
      </c>
      <c r="N50" s="9"/>
      <c r="O50" s="21"/>
      <c r="Q50" s="29"/>
      <c r="U50" s="17"/>
      <c r="V50" s="2"/>
      <c r="Y50" t="str">
        <f t="shared" si="0"/>
        <v/>
      </c>
      <c r="AA50" t="str">
        <f t="shared" si="1"/>
        <v/>
      </c>
      <c r="AC50" s="7" t="s">
        <v>3144</v>
      </c>
      <c r="AD50" t="s">
        <v>8253</v>
      </c>
      <c r="AE50">
        <f t="shared" si="6"/>
        <v>0</v>
      </c>
      <c r="AG50" s="2"/>
      <c r="AI50" s="7"/>
      <c r="AX50" t="s">
        <v>20313</v>
      </c>
      <c r="AY50" t="s">
        <v>20314</v>
      </c>
      <c r="AZ50" t="s">
        <v>20322</v>
      </c>
      <c r="BA50" t="s">
        <v>20324</v>
      </c>
      <c r="BB50" t="s">
        <v>18378</v>
      </c>
    </row>
    <row r="51" spans="1:55" ht="11" customHeight="1" outlineLevel="1" x14ac:dyDescent="0.25">
      <c r="A51" t="s">
        <v>4615</v>
      </c>
      <c r="C51" s="2" t="s">
        <v>12455</v>
      </c>
      <c r="D51" s="2">
        <v>116</v>
      </c>
      <c r="E51" s="7">
        <v>1974</v>
      </c>
      <c r="F51" s="5">
        <v>50</v>
      </c>
      <c r="H51" s="5" t="s">
        <v>5398</v>
      </c>
      <c r="I51" s="6" t="s">
        <v>20325</v>
      </c>
      <c r="J51" s="6" t="s">
        <v>8239</v>
      </c>
      <c r="K51" s="17">
        <v>6</v>
      </c>
      <c r="L51" s="17" t="s">
        <v>7730</v>
      </c>
      <c r="M51" s="9">
        <v>1.25</v>
      </c>
      <c r="N51" s="9"/>
      <c r="O51" s="21"/>
      <c r="Q51" s="29"/>
      <c r="U51" s="17"/>
      <c r="V51" s="2"/>
      <c r="Y51" t="str">
        <f t="shared" si="0"/>
        <v/>
      </c>
      <c r="AA51" t="str">
        <f t="shared" si="1"/>
        <v/>
      </c>
      <c r="AC51" s="7" t="s">
        <v>3144</v>
      </c>
      <c r="AD51" t="s">
        <v>8238</v>
      </c>
      <c r="AE51">
        <f t="shared" si="6"/>
        <v>0</v>
      </c>
      <c r="AG51" s="2"/>
      <c r="AI51" s="7"/>
      <c r="AX51" t="s">
        <v>20313</v>
      </c>
      <c r="AY51" t="s">
        <v>20314</v>
      </c>
      <c r="AZ51" t="s">
        <v>20322</v>
      </c>
      <c r="BA51" t="s">
        <v>20324</v>
      </c>
      <c r="BB51" t="s">
        <v>18378</v>
      </c>
    </row>
    <row r="52" spans="1:55" ht="11" customHeight="1" outlineLevel="1" x14ac:dyDescent="0.25">
      <c r="A52" t="s">
        <v>4615</v>
      </c>
      <c r="C52" s="2" t="s">
        <v>12455</v>
      </c>
      <c r="D52" s="2" t="s">
        <v>8240</v>
      </c>
      <c r="E52" s="7">
        <v>1974</v>
      </c>
      <c r="F52" s="5" t="s">
        <v>8241</v>
      </c>
      <c r="H52" s="5" t="s">
        <v>5398</v>
      </c>
      <c r="I52" s="6" t="s">
        <v>20326</v>
      </c>
      <c r="J52" s="6" t="s">
        <v>8239</v>
      </c>
      <c r="K52" s="17">
        <v>6</v>
      </c>
      <c r="L52" s="17" t="s">
        <v>7730</v>
      </c>
      <c r="M52" s="9">
        <v>4.5</v>
      </c>
      <c r="N52" s="9"/>
      <c r="O52" s="21"/>
      <c r="Q52" s="29"/>
      <c r="U52" s="17"/>
      <c r="V52" s="2"/>
      <c r="Y52" t="str">
        <f t="shared" si="0"/>
        <v/>
      </c>
      <c r="AA52">
        <f t="shared" si="1"/>
        <v>1</v>
      </c>
      <c r="AC52" s="7" t="s">
        <v>3144</v>
      </c>
      <c r="AD52" t="s">
        <v>8238</v>
      </c>
      <c r="AE52">
        <f t="shared" si="6"/>
        <v>0</v>
      </c>
      <c r="AG52" s="2"/>
      <c r="AI52" s="7"/>
      <c r="AX52" t="s">
        <v>20313</v>
      </c>
      <c r="AY52" t="s">
        <v>20314</v>
      </c>
      <c r="AZ52" t="s">
        <v>20322</v>
      </c>
      <c r="BA52" t="s">
        <v>20324</v>
      </c>
      <c r="BB52" t="s">
        <v>18378</v>
      </c>
    </row>
    <row r="53" spans="1:55" ht="11" customHeight="1" outlineLevel="1" x14ac:dyDescent="0.25">
      <c r="A53" t="s">
        <v>4615</v>
      </c>
      <c r="C53" s="2" t="s">
        <v>12455</v>
      </c>
      <c r="D53" s="2">
        <v>121</v>
      </c>
      <c r="E53" s="7">
        <v>1974</v>
      </c>
      <c r="F53" s="5" t="s">
        <v>5279</v>
      </c>
      <c r="H53" s="5" t="s">
        <v>5398</v>
      </c>
      <c r="I53" s="6" t="s">
        <v>19147</v>
      </c>
      <c r="J53" s="6" t="s">
        <v>8242</v>
      </c>
      <c r="K53" s="17">
        <v>6</v>
      </c>
      <c r="L53" s="17" t="s">
        <v>7730</v>
      </c>
      <c r="M53" s="9">
        <v>5.3</v>
      </c>
      <c r="N53" s="9"/>
      <c r="O53" s="21"/>
      <c r="Q53" s="29"/>
      <c r="U53" s="17"/>
      <c r="V53" s="2"/>
      <c r="Y53" t="str">
        <f t="shared" si="0"/>
        <v/>
      </c>
      <c r="AA53" t="str">
        <f t="shared" si="1"/>
        <v/>
      </c>
      <c r="AC53" s="7"/>
      <c r="AD53" t="s">
        <v>8238</v>
      </c>
      <c r="AE53">
        <f t="shared" si="6"/>
        <v>0</v>
      </c>
      <c r="AG53" s="2"/>
      <c r="AI53" s="7"/>
      <c r="AX53" t="s">
        <v>20313</v>
      </c>
      <c r="AY53" t="s">
        <v>20314</v>
      </c>
      <c r="AZ53" t="s">
        <v>20315</v>
      </c>
    </row>
    <row r="54" spans="1:55" ht="11" customHeight="1" outlineLevel="1" x14ac:dyDescent="0.25">
      <c r="A54" t="s">
        <v>4615</v>
      </c>
      <c r="C54" s="2" t="s">
        <v>12455</v>
      </c>
      <c r="D54" s="2">
        <v>259</v>
      </c>
      <c r="E54" s="7">
        <v>1977</v>
      </c>
      <c r="F54" s="5" t="s">
        <v>3421</v>
      </c>
      <c r="H54" s="5" t="s">
        <v>5398</v>
      </c>
      <c r="I54" s="6" t="s">
        <v>19147</v>
      </c>
      <c r="J54" s="6" t="s">
        <v>8243</v>
      </c>
      <c r="K54" s="17">
        <v>6</v>
      </c>
      <c r="L54" s="17" t="s">
        <v>20076</v>
      </c>
      <c r="M54" s="9"/>
      <c r="N54" s="9"/>
      <c r="O54" s="21"/>
      <c r="Q54" s="29"/>
      <c r="U54" s="17"/>
      <c r="V54" s="2"/>
      <c r="Y54" t="str">
        <f t="shared" si="0"/>
        <v/>
      </c>
      <c r="AA54" t="str">
        <f t="shared" si="1"/>
        <v/>
      </c>
      <c r="AC54" s="7"/>
      <c r="AD54" t="s">
        <v>20318</v>
      </c>
      <c r="AE54">
        <f t="shared" si="6"/>
        <v>0</v>
      </c>
      <c r="AG54" s="2"/>
      <c r="AI54" s="7"/>
      <c r="AX54" t="s">
        <v>20313</v>
      </c>
      <c r="AY54" t="s">
        <v>20314</v>
      </c>
      <c r="AZ54" t="s">
        <v>20316</v>
      </c>
      <c r="BA54" t="s">
        <v>20317</v>
      </c>
      <c r="BB54" t="s">
        <v>20266</v>
      </c>
    </row>
    <row r="55" spans="1:55" ht="11" customHeight="1" outlineLevel="1" x14ac:dyDescent="0.25">
      <c r="A55" t="s">
        <v>4615</v>
      </c>
      <c r="C55" s="2" t="s">
        <v>12455</v>
      </c>
      <c r="D55" s="2" t="s">
        <v>8245</v>
      </c>
      <c r="E55" s="7">
        <v>1977</v>
      </c>
      <c r="F55" s="5" t="s">
        <v>8244</v>
      </c>
      <c r="H55" s="5" t="s">
        <v>5398</v>
      </c>
      <c r="I55" s="6" t="s">
        <v>19147</v>
      </c>
      <c r="J55" s="6" t="s">
        <v>8243</v>
      </c>
      <c r="K55" s="17">
        <v>6</v>
      </c>
      <c r="L55" s="17" t="s">
        <v>7730</v>
      </c>
      <c r="M55" s="9">
        <v>5</v>
      </c>
      <c r="N55" s="9"/>
      <c r="O55" s="21"/>
      <c r="Q55" s="29"/>
      <c r="U55" s="17"/>
      <c r="V55" s="2"/>
      <c r="Y55" t="str">
        <f t="shared" si="0"/>
        <v/>
      </c>
      <c r="AA55">
        <f t="shared" si="1"/>
        <v>1</v>
      </c>
      <c r="AC55" s="7"/>
      <c r="AD55" t="s">
        <v>20318</v>
      </c>
      <c r="AE55">
        <f t="shared" si="6"/>
        <v>0</v>
      </c>
      <c r="AG55" s="2"/>
      <c r="AI55" s="7"/>
      <c r="AX55" t="s">
        <v>20313</v>
      </c>
      <c r="AY55" t="s">
        <v>20314</v>
      </c>
      <c r="AZ55" t="s">
        <v>20316</v>
      </c>
      <c r="BA55" t="s">
        <v>20317</v>
      </c>
      <c r="BB55" t="s">
        <v>20266</v>
      </c>
    </row>
    <row r="56" spans="1:55" ht="11" customHeight="1" outlineLevel="1" x14ac:dyDescent="0.25">
      <c r="A56" t="s">
        <v>4615</v>
      </c>
      <c r="C56" s="2" t="s">
        <v>12455</v>
      </c>
      <c r="D56" s="2">
        <v>316</v>
      </c>
      <c r="E56" s="7">
        <v>1979</v>
      </c>
      <c r="F56" s="5" t="s">
        <v>3773</v>
      </c>
      <c r="H56" s="5" t="s">
        <v>5398</v>
      </c>
      <c r="I56" s="6" t="s">
        <v>1663</v>
      </c>
      <c r="J56" s="6" t="s">
        <v>8246</v>
      </c>
      <c r="K56" s="17">
        <v>5</v>
      </c>
      <c r="L56" s="17" t="s">
        <v>7730</v>
      </c>
      <c r="M56" s="9">
        <v>4</v>
      </c>
      <c r="N56" s="9"/>
      <c r="O56" s="21"/>
      <c r="Q56" s="29"/>
      <c r="U56" s="17"/>
      <c r="V56" s="2"/>
      <c r="Y56" t="str">
        <f t="shared" si="0"/>
        <v/>
      </c>
      <c r="AA56" t="str">
        <f t="shared" si="1"/>
        <v/>
      </c>
      <c r="AC56" s="7"/>
      <c r="AD56" t="s">
        <v>20308</v>
      </c>
      <c r="AE56">
        <f t="shared" si="6"/>
        <v>0</v>
      </c>
      <c r="AG56" s="2"/>
      <c r="AI56" s="7"/>
      <c r="AX56" t="s">
        <v>20309</v>
      </c>
      <c r="AY56" t="s">
        <v>20310</v>
      </c>
      <c r="AZ56" t="s">
        <v>20311</v>
      </c>
      <c r="BA56" t="s">
        <v>20312</v>
      </c>
      <c r="BB56" t="s">
        <v>20251</v>
      </c>
    </row>
    <row r="57" spans="1:55" ht="11" customHeight="1" outlineLevel="1" x14ac:dyDescent="0.25">
      <c r="A57" t="s">
        <v>4615</v>
      </c>
      <c r="C57" s="2" t="s">
        <v>12455</v>
      </c>
      <c r="D57" s="2" t="s">
        <v>8247</v>
      </c>
      <c r="E57" s="7">
        <v>1979</v>
      </c>
      <c r="F57" s="5" t="s">
        <v>8248</v>
      </c>
      <c r="H57" s="5" t="s">
        <v>5398</v>
      </c>
      <c r="I57" s="6" t="s">
        <v>1663</v>
      </c>
      <c r="J57" s="6" t="s">
        <v>8246</v>
      </c>
      <c r="K57" s="17">
        <v>5</v>
      </c>
      <c r="L57" s="17" t="s">
        <v>7730</v>
      </c>
      <c r="M57" s="9">
        <v>3.2</v>
      </c>
      <c r="N57" s="9"/>
      <c r="O57" s="21"/>
      <c r="Q57" s="29"/>
      <c r="U57" s="17"/>
      <c r="V57" s="2"/>
      <c r="Y57" t="str">
        <f t="shared" si="0"/>
        <v/>
      </c>
      <c r="AA57">
        <f t="shared" si="1"/>
        <v>1</v>
      </c>
      <c r="AC57" s="7"/>
      <c r="AD57" t="s">
        <v>20308</v>
      </c>
      <c r="AE57">
        <f t="shared" si="6"/>
        <v>0</v>
      </c>
      <c r="AG57" s="2"/>
      <c r="AI57" s="7"/>
      <c r="AX57" t="s">
        <v>20309</v>
      </c>
      <c r="AY57" t="s">
        <v>20310</v>
      </c>
      <c r="AZ57" t="s">
        <v>20311</v>
      </c>
      <c r="BA57" t="s">
        <v>20312</v>
      </c>
      <c r="BB57" t="s">
        <v>20251</v>
      </c>
    </row>
    <row r="58" spans="1:55" ht="11" customHeight="1" outlineLevel="1" x14ac:dyDescent="0.25">
      <c r="A58" t="s">
        <v>4615</v>
      </c>
      <c r="C58" s="2" t="s">
        <v>12455</v>
      </c>
      <c r="D58" s="2">
        <v>326</v>
      </c>
      <c r="E58" s="7">
        <v>1979</v>
      </c>
      <c r="F58" s="5" t="s">
        <v>3421</v>
      </c>
      <c r="H58" s="5" t="s">
        <v>5398</v>
      </c>
      <c r="I58" s="6" t="s">
        <v>20323</v>
      </c>
      <c r="J58" s="6" t="s">
        <v>7599</v>
      </c>
      <c r="K58" s="17">
        <v>6</v>
      </c>
      <c r="L58" s="17" t="s">
        <v>7730</v>
      </c>
      <c r="M58" s="9">
        <v>1.85</v>
      </c>
      <c r="N58" s="9"/>
      <c r="O58" s="21"/>
      <c r="Q58" s="29"/>
      <c r="U58" s="17"/>
      <c r="V58" s="2"/>
      <c r="Y58" t="str">
        <f t="shared" si="0"/>
        <v/>
      </c>
      <c r="AA58" t="str">
        <f t="shared" si="1"/>
        <v/>
      </c>
      <c r="AC58" s="7" t="s">
        <v>3144</v>
      </c>
      <c r="AD58" t="s">
        <v>8253</v>
      </c>
      <c r="AE58">
        <f t="shared" si="6"/>
        <v>0</v>
      </c>
      <c r="AG58" s="2"/>
      <c r="AI58" s="7"/>
      <c r="AX58" t="s">
        <v>20313</v>
      </c>
      <c r="AY58" t="s">
        <v>20314</v>
      </c>
      <c r="AZ58" t="s">
        <v>20322</v>
      </c>
      <c r="BA58" t="s">
        <v>20324</v>
      </c>
      <c r="BB58" t="s">
        <v>18378</v>
      </c>
      <c r="BC58" t="s">
        <v>20331</v>
      </c>
    </row>
    <row r="59" spans="1:55" ht="11" customHeight="1" outlineLevel="1" x14ac:dyDescent="0.25">
      <c r="A59" t="s">
        <v>4615</v>
      </c>
      <c r="C59" s="2" t="s">
        <v>12455</v>
      </c>
      <c r="D59" s="2">
        <v>329</v>
      </c>
      <c r="E59" s="7">
        <v>1979</v>
      </c>
      <c r="F59" s="5" t="s">
        <v>1956</v>
      </c>
      <c r="H59" s="5" t="s">
        <v>5398</v>
      </c>
      <c r="I59" s="6" t="s">
        <v>20323</v>
      </c>
      <c r="J59" s="6" t="s">
        <v>7599</v>
      </c>
      <c r="K59" s="17">
        <v>6</v>
      </c>
      <c r="L59" s="17" t="s">
        <v>7730</v>
      </c>
      <c r="M59" s="9">
        <v>1.85</v>
      </c>
      <c r="N59" s="9"/>
      <c r="O59" s="21"/>
      <c r="Q59" s="29"/>
      <c r="U59" s="17"/>
      <c r="V59" s="2"/>
      <c r="Y59" t="str">
        <f t="shared" si="0"/>
        <v/>
      </c>
      <c r="AA59" t="str">
        <f t="shared" si="1"/>
        <v/>
      </c>
      <c r="AC59" s="7" t="s">
        <v>3144</v>
      </c>
      <c r="AD59" t="s">
        <v>8253</v>
      </c>
      <c r="AE59">
        <f t="shared" si="6"/>
        <v>0</v>
      </c>
      <c r="AG59" s="2"/>
      <c r="AI59" s="7"/>
      <c r="AX59" t="s">
        <v>20313</v>
      </c>
      <c r="AY59" t="s">
        <v>20314</v>
      </c>
      <c r="AZ59" t="s">
        <v>20322</v>
      </c>
      <c r="BA59" t="s">
        <v>20324</v>
      </c>
      <c r="BB59" t="s">
        <v>18378</v>
      </c>
      <c r="BC59" t="s">
        <v>20331</v>
      </c>
    </row>
    <row r="60" spans="1:55" ht="11" customHeight="1" outlineLevel="1" x14ac:dyDescent="0.25">
      <c r="A60" t="s">
        <v>4615</v>
      </c>
      <c r="C60" s="2" t="s">
        <v>12455</v>
      </c>
      <c r="D60" s="2" t="s">
        <v>8249</v>
      </c>
      <c r="E60" s="7">
        <v>1979</v>
      </c>
      <c r="F60" s="5" t="s">
        <v>8250</v>
      </c>
      <c r="H60" s="5" t="s">
        <v>5398</v>
      </c>
      <c r="I60" s="6" t="s">
        <v>2244</v>
      </c>
      <c r="J60" s="6" t="s">
        <v>7599</v>
      </c>
      <c r="K60" s="17">
        <v>6</v>
      </c>
      <c r="L60" s="17" t="s">
        <v>7730</v>
      </c>
      <c r="M60" s="9">
        <v>7</v>
      </c>
      <c r="N60" s="9"/>
      <c r="O60" s="21"/>
      <c r="Q60" s="29"/>
      <c r="U60" s="17"/>
      <c r="V60" s="2"/>
      <c r="Y60" t="str">
        <f t="shared" si="0"/>
        <v/>
      </c>
      <c r="AA60">
        <f t="shared" si="1"/>
        <v>1</v>
      </c>
      <c r="AC60" s="7"/>
      <c r="AD60" t="s">
        <v>8253</v>
      </c>
      <c r="AE60">
        <f t="shared" si="6"/>
        <v>0</v>
      </c>
      <c r="AG60" s="2"/>
      <c r="AI60" s="7"/>
      <c r="AX60" t="s">
        <v>20313</v>
      </c>
      <c r="AY60" t="s">
        <v>20314</v>
      </c>
      <c r="AZ60" t="s">
        <v>20322</v>
      </c>
      <c r="BA60" t="s">
        <v>20324</v>
      </c>
      <c r="BB60" t="s">
        <v>18378</v>
      </c>
      <c r="BC60" t="s">
        <v>20331</v>
      </c>
    </row>
    <row r="61" spans="1:55" ht="11" customHeight="1" outlineLevel="1" x14ac:dyDescent="0.25">
      <c r="A61" t="s">
        <v>4615</v>
      </c>
      <c r="C61" s="2" t="s">
        <v>12455</v>
      </c>
      <c r="D61" s="2">
        <v>474</v>
      </c>
      <c r="E61" s="7">
        <v>1983</v>
      </c>
      <c r="F61" s="5" t="s">
        <v>6021</v>
      </c>
      <c r="H61" s="5" t="s">
        <v>5398</v>
      </c>
      <c r="I61" s="6" t="s">
        <v>19147</v>
      </c>
      <c r="J61" s="6" t="s">
        <v>8251</v>
      </c>
      <c r="K61" s="17">
        <v>6</v>
      </c>
      <c r="L61" s="17" t="s">
        <v>7730</v>
      </c>
      <c r="M61" s="9">
        <v>4.4000000000000004</v>
      </c>
      <c r="N61" s="9"/>
      <c r="O61" s="21"/>
      <c r="Q61" s="29"/>
      <c r="U61" s="17"/>
      <c r="V61" s="2"/>
      <c r="Y61" t="str">
        <f t="shared" si="0"/>
        <v/>
      </c>
      <c r="AA61" t="str">
        <f t="shared" si="1"/>
        <v/>
      </c>
      <c r="AC61" s="7"/>
      <c r="AD61" t="s">
        <v>8238</v>
      </c>
      <c r="AE61">
        <f t="shared" si="6"/>
        <v>0</v>
      </c>
      <c r="AG61" s="2"/>
      <c r="AI61" s="7"/>
      <c r="AX61" t="s">
        <v>20313</v>
      </c>
      <c r="AY61" t="s">
        <v>20314</v>
      </c>
      <c r="AZ61" t="s">
        <v>20319</v>
      </c>
      <c r="BA61" t="s">
        <v>20310</v>
      </c>
      <c r="BB61" t="s">
        <v>18378</v>
      </c>
    </row>
    <row r="62" spans="1:55" ht="11" customHeight="1" outlineLevel="1" x14ac:dyDescent="0.25">
      <c r="A62" t="s">
        <v>4615</v>
      </c>
      <c r="C62" s="2" t="s">
        <v>12455</v>
      </c>
      <c r="D62" s="2">
        <v>552</v>
      </c>
      <c r="E62" s="7">
        <v>1984</v>
      </c>
      <c r="F62" s="5" t="s">
        <v>1346</v>
      </c>
      <c r="H62" s="5" t="s">
        <v>5398</v>
      </c>
      <c r="I62" s="6" t="s">
        <v>19147</v>
      </c>
      <c r="J62" s="6" t="s">
        <v>7634</v>
      </c>
      <c r="K62" s="17">
        <v>6</v>
      </c>
      <c r="L62" s="17" t="s">
        <v>7730</v>
      </c>
      <c r="M62" s="9">
        <v>2.6</v>
      </c>
      <c r="N62" s="9"/>
      <c r="O62" s="21"/>
      <c r="Q62" s="29"/>
      <c r="U62" s="17"/>
      <c r="V62" s="2"/>
      <c r="Y62" t="str">
        <f t="shared" si="0"/>
        <v/>
      </c>
      <c r="AA62" t="str">
        <f t="shared" si="1"/>
        <v/>
      </c>
      <c r="AC62" s="7"/>
      <c r="AD62" t="s">
        <v>8238</v>
      </c>
      <c r="AE62">
        <f t="shared" si="6"/>
        <v>0</v>
      </c>
      <c r="AG62" s="2"/>
      <c r="AI62" s="7"/>
      <c r="AX62" t="s">
        <v>20313</v>
      </c>
      <c r="AY62" t="s">
        <v>20314</v>
      </c>
      <c r="AZ62" t="s">
        <v>20319</v>
      </c>
      <c r="BA62" t="s">
        <v>20310</v>
      </c>
      <c r="BB62" t="s">
        <v>20321</v>
      </c>
    </row>
    <row r="63" spans="1:55" ht="11" customHeight="1" outlineLevel="1" x14ac:dyDescent="0.25">
      <c r="A63" t="s">
        <v>4615</v>
      </c>
      <c r="C63" s="2" t="s">
        <v>12455</v>
      </c>
      <c r="D63" s="2">
        <v>553</v>
      </c>
      <c r="E63" s="7">
        <v>1984</v>
      </c>
      <c r="F63" s="5" t="s">
        <v>8252</v>
      </c>
      <c r="H63" s="5" t="s">
        <v>5398</v>
      </c>
      <c r="I63" s="6" t="s">
        <v>19147</v>
      </c>
      <c r="J63" s="6" t="s">
        <v>7634</v>
      </c>
      <c r="K63" s="17">
        <v>6</v>
      </c>
      <c r="L63" s="17" t="s">
        <v>7730</v>
      </c>
      <c r="M63" s="9">
        <v>2.6</v>
      </c>
      <c r="N63" s="9"/>
      <c r="O63" s="21"/>
      <c r="Q63" s="29"/>
      <c r="U63" s="17"/>
      <c r="V63" s="2"/>
      <c r="Y63" t="str">
        <f t="shared" si="0"/>
        <v/>
      </c>
      <c r="AA63" t="str">
        <f t="shared" si="1"/>
        <v/>
      </c>
      <c r="AC63" s="7"/>
      <c r="AD63" t="s">
        <v>8238</v>
      </c>
      <c r="AE63">
        <f t="shared" si="6"/>
        <v>0</v>
      </c>
      <c r="AG63" s="2"/>
      <c r="AI63" s="7"/>
      <c r="AX63" t="s">
        <v>20313</v>
      </c>
      <c r="AY63" t="s">
        <v>20314</v>
      </c>
      <c r="AZ63" t="s">
        <v>20310</v>
      </c>
      <c r="BA63" t="s">
        <v>20321</v>
      </c>
    </row>
    <row r="64" spans="1:55" ht="11" customHeight="1" outlineLevel="1" x14ac:dyDescent="0.25">
      <c r="A64" t="s">
        <v>4615</v>
      </c>
      <c r="C64" s="2" t="s">
        <v>12455</v>
      </c>
      <c r="D64" s="2">
        <v>554</v>
      </c>
      <c r="E64" s="7">
        <v>1984</v>
      </c>
      <c r="F64" s="8" t="s">
        <v>22042</v>
      </c>
      <c r="H64" s="5" t="s">
        <v>5398</v>
      </c>
      <c r="I64" s="6" t="s">
        <v>20323</v>
      </c>
      <c r="J64" s="6" t="s">
        <v>7634</v>
      </c>
      <c r="K64" s="17">
        <v>6</v>
      </c>
      <c r="L64" s="17" t="s">
        <v>7730</v>
      </c>
      <c r="M64" s="9">
        <v>2.6</v>
      </c>
      <c r="N64" s="9"/>
      <c r="O64" s="21"/>
      <c r="Q64" s="29"/>
      <c r="U64" s="17"/>
      <c r="V64" s="2"/>
      <c r="Y64" t="str">
        <f t="shared" si="0"/>
        <v/>
      </c>
      <c r="AA64" t="str">
        <f t="shared" si="1"/>
        <v/>
      </c>
      <c r="AC64" s="7"/>
      <c r="AD64" t="s">
        <v>8253</v>
      </c>
      <c r="AE64">
        <f t="shared" si="6"/>
        <v>0</v>
      </c>
      <c r="AG64" s="2"/>
      <c r="AI64" s="7"/>
      <c r="AX64" t="s">
        <v>20313</v>
      </c>
      <c r="AY64" t="s">
        <v>20314</v>
      </c>
      <c r="AZ64" t="s">
        <v>20322</v>
      </c>
      <c r="BA64" t="s">
        <v>20321</v>
      </c>
    </row>
    <row r="65" spans="1:57" ht="11" customHeight="1" outlineLevel="1" x14ac:dyDescent="0.25">
      <c r="A65" t="s">
        <v>4615</v>
      </c>
      <c r="C65" s="2" t="s">
        <v>12455</v>
      </c>
      <c r="D65" s="2">
        <v>555</v>
      </c>
      <c r="E65" s="7">
        <v>1984</v>
      </c>
      <c r="F65" s="5" t="s">
        <v>8255</v>
      </c>
      <c r="H65" s="5" t="s">
        <v>5398</v>
      </c>
      <c r="I65" s="6" t="s">
        <v>19147</v>
      </c>
      <c r="J65" s="6" t="s">
        <v>8254</v>
      </c>
      <c r="K65" s="17">
        <v>6</v>
      </c>
      <c r="L65" s="17" t="s">
        <v>20076</v>
      </c>
      <c r="M65" s="9"/>
      <c r="N65" s="9"/>
      <c r="O65" s="21"/>
      <c r="Q65" s="29"/>
      <c r="U65" s="17"/>
      <c r="V65" s="2"/>
      <c r="Y65" t="str">
        <f t="shared" si="0"/>
        <v/>
      </c>
      <c r="AA65" t="str">
        <f t="shared" si="1"/>
        <v/>
      </c>
      <c r="AC65" s="7"/>
      <c r="AD65" t="s">
        <v>8238</v>
      </c>
      <c r="AE65">
        <f t="shared" si="6"/>
        <v>0</v>
      </c>
      <c r="AG65" s="2"/>
      <c r="AI65" s="7"/>
      <c r="AX65" t="s">
        <v>20313</v>
      </c>
      <c r="AY65" t="s">
        <v>20314</v>
      </c>
      <c r="AZ65" t="s">
        <v>20319</v>
      </c>
      <c r="BA65" t="s">
        <v>20310</v>
      </c>
      <c r="BB65" t="s">
        <v>20321</v>
      </c>
    </row>
    <row r="66" spans="1:57" ht="11" customHeight="1" outlineLevel="1" x14ac:dyDescent="0.25">
      <c r="A66" t="s">
        <v>4615</v>
      </c>
      <c r="C66" s="2" t="s">
        <v>12455</v>
      </c>
      <c r="D66" s="2">
        <v>556</v>
      </c>
      <c r="E66" s="7">
        <v>1984</v>
      </c>
      <c r="F66" s="5" t="s">
        <v>8256</v>
      </c>
      <c r="H66" s="5" t="s">
        <v>5398</v>
      </c>
      <c r="I66" s="6" t="s">
        <v>19147</v>
      </c>
      <c r="J66" s="6" t="s">
        <v>8254</v>
      </c>
      <c r="K66" s="17">
        <v>6</v>
      </c>
      <c r="L66" s="17" t="s">
        <v>20076</v>
      </c>
      <c r="M66" s="9"/>
      <c r="N66" s="9"/>
      <c r="O66" s="21"/>
      <c r="Q66" s="29"/>
      <c r="U66" s="17"/>
      <c r="V66" s="2"/>
      <c r="Y66" t="str">
        <f t="shared" ref="Y66:Y129" si="7">IF(COUNTIF(F66,"*fdc*"),1,"")</f>
        <v/>
      </c>
      <c r="AA66" t="str">
        <f t="shared" ref="AA66:AA129" si="8">IF(COUNTIF(F66,"*s/s*"),1,"")</f>
        <v/>
      </c>
      <c r="AC66" s="7"/>
      <c r="AD66" t="s">
        <v>8238</v>
      </c>
      <c r="AE66">
        <f t="shared" si="6"/>
        <v>0</v>
      </c>
      <c r="AG66" s="2"/>
      <c r="AI66" s="7"/>
      <c r="AX66" t="s">
        <v>20313</v>
      </c>
      <c r="AY66" t="s">
        <v>20314</v>
      </c>
      <c r="AZ66" t="s">
        <v>20310</v>
      </c>
      <c r="BA66" t="s">
        <v>20321</v>
      </c>
    </row>
    <row r="67" spans="1:57" ht="11" customHeight="1" outlineLevel="1" x14ac:dyDescent="0.25">
      <c r="A67" t="s">
        <v>4615</v>
      </c>
      <c r="C67" s="2" t="s">
        <v>12455</v>
      </c>
      <c r="D67" s="2">
        <v>557</v>
      </c>
      <c r="E67" s="7">
        <v>1984</v>
      </c>
      <c r="F67" s="5" t="s">
        <v>8259</v>
      </c>
      <c r="H67" s="5" t="s">
        <v>5398</v>
      </c>
      <c r="I67" s="6" t="s">
        <v>20323</v>
      </c>
      <c r="J67" s="6" t="s">
        <v>8254</v>
      </c>
      <c r="K67" s="17">
        <v>6</v>
      </c>
      <c r="L67" s="17" t="s">
        <v>20076</v>
      </c>
      <c r="M67" s="9"/>
      <c r="N67" s="9"/>
      <c r="O67" s="21"/>
      <c r="Q67" s="29"/>
      <c r="U67" s="17"/>
      <c r="V67" s="2"/>
      <c r="Y67" t="str">
        <f t="shared" si="7"/>
        <v/>
      </c>
      <c r="AA67" t="str">
        <f t="shared" si="8"/>
        <v/>
      </c>
      <c r="AC67" s="7"/>
      <c r="AD67" t="s">
        <v>8253</v>
      </c>
      <c r="AE67">
        <f t="shared" si="6"/>
        <v>0</v>
      </c>
      <c r="AG67" s="2"/>
      <c r="AI67" s="7"/>
      <c r="AX67" t="s">
        <v>20313</v>
      </c>
      <c r="AY67" t="s">
        <v>20314</v>
      </c>
      <c r="AZ67" t="s">
        <v>20322</v>
      </c>
      <c r="BA67" t="s">
        <v>20321</v>
      </c>
    </row>
    <row r="68" spans="1:57" ht="11" customHeight="1" outlineLevel="1" x14ac:dyDescent="0.25">
      <c r="A68" t="s">
        <v>4615</v>
      </c>
      <c r="C68" s="2" t="s">
        <v>12455</v>
      </c>
      <c r="D68" s="2" t="s">
        <v>8257</v>
      </c>
      <c r="E68" s="7">
        <v>1984</v>
      </c>
      <c r="F68" s="5" t="s">
        <v>753</v>
      </c>
      <c r="H68" s="5" t="s">
        <v>5398</v>
      </c>
      <c r="I68" s="6" t="s">
        <v>20323</v>
      </c>
      <c r="J68" s="6" t="s">
        <v>8254</v>
      </c>
      <c r="K68" s="17">
        <v>6</v>
      </c>
      <c r="L68" s="17" t="s">
        <v>7730</v>
      </c>
      <c r="M68" s="9">
        <v>5.7</v>
      </c>
      <c r="N68" s="9"/>
      <c r="O68" s="21"/>
      <c r="Q68" s="29"/>
      <c r="U68" s="17"/>
      <c r="V68" s="2"/>
      <c r="Y68" t="str">
        <f t="shared" si="7"/>
        <v/>
      </c>
      <c r="AA68">
        <f t="shared" si="8"/>
        <v>1</v>
      </c>
      <c r="AC68" s="7"/>
      <c r="AD68" t="s">
        <v>8253</v>
      </c>
      <c r="AE68">
        <f t="shared" si="6"/>
        <v>0</v>
      </c>
      <c r="AG68" s="2"/>
      <c r="AI68" s="7"/>
      <c r="AX68" t="s">
        <v>20313</v>
      </c>
      <c r="AY68" t="s">
        <v>20314</v>
      </c>
      <c r="AZ68" t="s">
        <v>20319</v>
      </c>
      <c r="BA68" t="s">
        <v>20310</v>
      </c>
      <c r="BB68" t="s">
        <v>20321</v>
      </c>
      <c r="BC68" t="s">
        <v>20322</v>
      </c>
    </row>
    <row r="69" spans="1:57" ht="11" customHeight="1" outlineLevel="1" x14ac:dyDescent="0.25">
      <c r="A69" t="s">
        <v>4615</v>
      </c>
      <c r="C69" s="2" t="s">
        <v>12455</v>
      </c>
      <c r="D69" s="2">
        <v>605</v>
      </c>
      <c r="E69" s="7">
        <v>1986</v>
      </c>
      <c r="F69" s="5" t="s">
        <v>8255</v>
      </c>
      <c r="H69" s="5" t="s">
        <v>5398</v>
      </c>
      <c r="I69" s="6" t="s">
        <v>19147</v>
      </c>
      <c r="J69" s="6" t="s">
        <v>8258</v>
      </c>
      <c r="K69" s="17">
        <v>6</v>
      </c>
      <c r="L69" s="17" t="s">
        <v>20076</v>
      </c>
      <c r="M69" s="9"/>
      <c r="N69" s="9"/>
      <c r="O69" s="21"/>
      <c r="Q69" s="29"/>
      <c r="U69" s="17"/>
      <c r="V69" s="2"/>
      <c r="Y69" t="str">
        <f t="shared" si="7"/>
        <v/>
      </c>
      <c r="AA69" t="str">
        <f t="shared" si="8"/>
        <v/>
      </c>
      <c r="AC69" s="7"/>
      <c r="AD69" t="s">
        <v>8238</v>
      </c>
      <c r="AE69">
        <f t="shared" si="6"/>
        <v>0</v>
      </c>
      <c r="AG69" s="2"/>
      <c r="AI69" s="7"/>
      <c r="AX69" t="s">
        <v>20313</v>
      </c>
      <c r="AY69" t="s">
        <v>20314</v>
      </c>
      <c r="AZ69" t="s">
        <v>20319</v>
      </c>
      <c r="BA69" t="s">
        <v>20310</v>
      </c>
      <c r="BB69" t="s">
        <v>20332</v>
      </c>
    </row>
    <row r="70" spans="1:57" ht="11" customHeight="1" outlineLevel="1" x14ac:dyDescent="0.25">
      <c r="A70" t="s">
        <v>4615</v>
      </c>
      <c r="C70" s="2" t="s">
        <v>12455</v>
      </c>
      <c r="D70" s="2">
        <v>606</v>
      </c>
      <c r="E70" s="7">
        <v>1986</v>
      </c>
      <c r="F70" s="5" t="s">
        <v>8256</v>
      </c>
      <c r="H70" s="5" t="s">
        <v>5398</v>
      </c>
      <c r="I70" s="6" t="s">
        <v>19147</v>
      </c>
      <c r="J70" s="6" t="s">
        <v>8258</v>
      </c>
      <c r="K70" s="17">
        <v>6</v>
      </c>
      <c r="L70" s="17" t="s">
        <v>20076</v>
      </c>
      <c r="M70" s="9"/>
      <c r="N70" s="9"/>
      <c r="O70" s="21"/>
      <c r="Q70" s="29"/>
      <c r="U70" s="17"/>
      <c r="V70" s="2"/>
      <c r="Y70" t="str">
        <f t="shared" si="7"/>
        <v/>
      </c>
      <c r="AA70" t="str">
        <f t="shared" si="8"/>
        <v/>
      </c>
      <c r="AC70" s="7"/>
      <c r="AD70" t="s">
        <v>8238</v>
      </c>
      <c r="AE70">
        <f t="shared" si="6"/>
        <v>0</v>
      </c>
      <c r="AG70" s="2"/>
      <c r="AI70" s="7"/>
      <c r="AX70" t="s">
        <v>20313</v>
      </c>
      <c r="AY70" t="s">
        <v>20314</v>
      </c>
      <c r="AZ70" t="s">
        <v>20310</v>
      </c>
      <c r="BA70" t="s">
        <v>20332</v>
      </c>
    </row>
    <row r="71" spans="1:57" ht="11" customHeight="1" outlineLevel="1" x14ac:dyDescent="0.25">
      <c r="A71" t="s">
        <v>4615</v>
      </c>
      <c r="C71" s="2" t="s">
        <v>12455</v>
      </c>
      <c r="D71" s="2">
        <v>607</v>
      </c>
      <c r="E71" s="7">
        <v>1986</v>
      </c>
      <c r="F71" s="5" t="s">
        <v>8259</v>
      </c>
      <c r="H71" s="5" t="s">
        <v>5398</v>
      </c>
      <c r="I71" s="6" t="s">
        <v>20323</v>
      </c>
      <c r="J71" s="6" t="s">
        <v>8258</v>
      </c>
      <c r="K71" s="17">
        <v>6</v>
      </c>
      <c r="L71" s="17" t="s">
        <v>20076</v>
      </c>
      <c r="M71" s="9"/>
      <c r="N71" s="9"/>
      <c r="O71" s="21"/>
      <c r="Q71" s="29"/>
      <c r="U71" s="17"/>
      <c r="V71" s="2"/>
      <c r="Y71" t="str">
        <f t="shared" si="7"/>
        <v/>
      </c>
      <c r="AA71" t="str">
        <f t="shared" si="8"/>
        <v/>
      </c>
      <c r="AC71" s="7" t="s">
        <v>3144</v>
      </c>
      <c r="AD71" t="s">
        <v>8253</v>
      </c>
      <c r="AE71">
        <f t="shared" si="6"/>
        <v>0</v>
      </c>
      <c r="AG71" s="2"/>
      <c r="AI71" s="7"/>
      <c r="AX71" t="s">
        <v>20313</v>
      </c>
      <c r="AY71" t="s">
        <v>20314</v>
      </c>
      <c r="AZ71" t="s">
        <v>20322</v>
      </c>
      <c r="BA71" t="s">
        <v>20332</v>
      </c>
    </row>
    <row r="72" spans="1:57" ht="11" customHeight="1" outlineLevel="1" x14ac:dyDescent="0.25">
      <c r="A72" t="s">
        <v>4615</v>
      </c>
      <c r="C72" s="2" t="s">
        <v>12455</v>
      </c>
      <c r="D72" s="2" t="s">
        <v>8260</v>
      </c>
      <c r="E72" s="7">
        <v>1986</v>
      </c>
      <c r="F72" s="5" t="s">
        <v>753</v>
      </c>
      <c r="H72" s="5" t="s">
        <v>5398</v>
      </c>
      <c r="I72" s="6" t="s">
        <v>20323</v>
      </c>
      <c r="J72" s="6" t="s">
        <v>8258</v>
      </c>
      <c r="K72" s="17">
        <v>6</v>
      </c>
      <c r="L72" s="17" t="s">
        <v>7730</v>
      </c>
      <c r="M72" s="9">
        <v>12</v>
      </c>
      <c r="N72" s="9"/>
      <c r="O72" s="21"/>
      <c r="Q72" s="29"/>
      <c r="U72" s="17"/>
      <c r="V72" s="2"/>
      <c r="Y72" t="str">
        <f t="shared" si="7"/>
        <v/>
      </c>
      <c r="AA72">
        <f t="shared" si="8"/>
        <v>1</v>
      </c>
      <c r="AC72" s="7" t="s">
        <v>3144</v>
      </c>
      <c r="AD72" t="s">
        <v>8253</v>
      </c>
      <c r="AE72">
        <f t="shared" si="6"/>
        <v>0</v>
      </c>
      <c r="AG72" s="2"/>
      <c r="AI72" s="7"/>
      <c r="AX72" t="s">
        <v>20313</v>
      </c>
      <c r="AY72" t="s">
        <v>20314</v>
      </c>
      <c r="AZ72" t="s">
        <v>20319</v>
      </c>
      <c r="BA72" t="s">
        <v>20310</v>
      </c>
      <c r="BB72" t="s">
        <v>20332</v>
      </c>
      <c r="BC72" t="s">
        <v>20322</v>
      </c>
    </row>
    <row r="73" spans="1:57" ht="11" customHeight="1" outlineLevel="1" x14ac:dyDescent="0.25">
      <c r="A73" t="s">
        <v>4615</v>
      </c>
      <c r="C73" s="2" t="s">
        <v>12455</v>
      </c>
      <c r="D73" s="2" t="s">
        <v>8263</v>
      </c>
      <c r="E73" s="7">
        <v>2000</v>
      </c>
      <c r="F73" s="5" t="s">
        <v>21623</v>
      </c>
      <c r="H73" s="5" t="s">
        <v>5398</v>
      </c>
      <c r="I73" s="6" t="s">
        <v>8262</v>
      </c>
      <c r="J73" s="6" t="s">
        <v>8261</v>
      </c>
      <c r="K73" s="17">
        <v>5</v>
      </c>
      <c r="L73" s="17" t="s">
        <v>7730</v>
      </c>
      <c r="M73" s="9">
        <v>6.7</v>
      </c>
      <c r="N73" s="9"/>
      <c r="O73" s="21"/>
      <c r="Q73" s="29"/>
      <c r="U73" s="17"/>
      <c r="V73" s="2"/>
      <c r="Y73" t="str">
        <f t="shared" si="7"/>
        <v/>
      </c>
      <c r="AA73">
        <f t="shared" si="8"/>
        <v>1</v>
      </c>
      <c r="AB73" t="s">
        <v>7730</v>
      </c>
      <c r="AC73" s="7"/>
      <c r="AD73" t="s">
        <v>8262</v>
      </c>
      <c r="AE73">
        <f t="shared" si="6"/>
        <v>0</v>
      </c>
      <c r="AG73" s="2"/>
      <c r="AI73" s="7"/>
      <c r="AX73" t="s">
        <v>20313</v>
      </c>
    </row>
    <row r="74" spans="1:57" ht="11" customHeight="1" outlineLevel="1" x14ac:dyDescent="0.25">
      <c r="A74" t="s">
        <v>4615</v>
      </c>
      <c r="C74" s="2" t="s">
        <v>12455</v>
      </c>
      <c r="D74" s="2" t="s">
        <v>8265</v>
      </c>
      <c r="E74" s="7">
        <v>2010</v>
      </c>
      <c r="F74" s="8" t="s">
        <v>21682</v>
      </c>
      <c r="H74" s="5" t="s">
        <v>5398</v>
      </c>
      <c r="I74" s="6" t="s">
        <v>19147</v>
      </c>
      <c r="J74" s="6" t="s">
        <v>8264</v>
      </c>
      <c r="K74" s="17">
        <v>5</v>
      </c>
      <c r="L74" s="17" t="s">
        <v>7730</v>
      </c>
      <c r="M74" s="9">
        <v>15.5</v>
      </c>
      <c r="N74" s="9"/>
      <c r="O74" s="21"/>
      <c r="Q74" s="29"/>
      <c r="U74" s="17"/>
      <c r="V74" s="2"/>
      <c r="Y74" t="str">
        <f t="shared" si="7"/>
        <v/>
      </c>
      <c r="AA74">
        <f t="shared" si="8"/>
        <v>1</v>
      </c>
      <c r="AC74" s="7"/>
      <c r="AD74" t="s">
        <v>8266</v>
      </c>
      <c r="AE74">
        <f t="shared" si="6"/>
        <v>0</v>
      </c>
      <c r="AG74" s="2"/>
      <c r="AI74" s="7"/>
      <c r="AX74" t="s">
        <v>20313</v>
      </c>
      <c r="AY74" t="s">
        <v>20333</v>
      </c>
    </row>
    <row r="75" spans="1:57" ht="11" customHeight="1" x14ac:dyDescent="0.25">
      <c r="A75" s="126" t="s">
        <v>8296</v>
      </c>
      <c r="B75" t="s">
        <v>13084</v>
      </c>
      <c r="C75" s="2" t="s">
        <v>12953</v>
      </c>
      <c r="E75" s="7"/>
      <c r="F75" s="5"/>
      <c r="H75" s="5"/>
      <c r="I75" s="6"/>
      <c r="J75" s="6"/>
      <c r="K75" s="17"/>
      <c r="L75" s="17"/>
      <c r="M75" s="9"/>
      <c r="N75" s="9">
        <f>SUM(M76:M161)</f>
        <v>97.750000000000028</v>
      </c>
      <c r="O75" s="21">
        <v>3154</v>
      </c>
      <c r="P75">
        <f>COUNTIF(L76:L161,"*")</f>
        <v>86</v>
      </c>
      <c r="Q75" s="29">
        <f>P75/O75</f>
        <v>2.7266962587190868E-2</v>
      </c>
      <c r="R75">
        <f>COUNTIF(L76:L161,"Y")+COUNTIF(L76:L161,"S")</f>
        <v>52</v>
      </c>
      <c r="U75" s="18" t="s">
        <v>7732</v>
      </c>
      <c r="V75" s="2"/>
      <c r="W75" t="s">
        <v>18382</v>
      </c>
      <c r="Y75" t="str">
        <f t="shared" si="7"/>
        <v/>
      </c>
      <c r="AA75" t="str">
        <f t="shared" si="8"/>
        <v/>
      </c>
      <c r="AC75" s="7"/>
      <c r="AF75">
        <f>COUNTIF(AE76:AE161,"1")</f>
        <v>29</v>
      </c>
      <c r="AG75" s="2"/>
      <c r="AI75" s="7"/>
      <c r="AJ75">
        <f>COUNTIF($K76:$K161,"1")-COUNTIFS($K76:$K161,"1",$L76:$L161,"V")</f>
        <v>9</v>
      </c>
      <c r="AK75">
        <f>COUNTIFS($K76:$K161,"1",$L76:$L161,"Y")+COUNTIFS($K76:$K161,"1",$L76:$L161,"s")</f>
        <v>9</v>
      </c>
      <c r="AL75">
        <f>COUNTIF($K76:$K161,"2")-COUNTIFS($K76:$K161,"2",$L76:$L161,"V")</f>
        <v>0</v>
      </c>
      <c r="AM75">
        <f>COUNTIFS($K76:$K161,"2",$L76:$L161,"Y")+COUNTIFS($K76:$K161,"2",$L76:$L161,"s")</f>
        <v>0</v>
      </c>
      <c r="AN75">
        <f>COUNTIF($K76:$K161,"3")-COUNTIFS($K76:$K161,"3",$L76:$L161,"V")</f>
        <v>23</v>
      </c>
      <c r="AO75">
        <f>COUNTIFS($K76:$K161,"3",$L76:$L161,"Y")+COUNTIFS($K76:$K161,"3",$L76:$L161,"s")</f>
        <v>20</v>
      </c>
      <c r="AP75">
        <f>COUNTIF($K76:$K161,"4")-COUNTIFS($K76:$K161,"4",$L76:$L161,"V")</f>
        <v>49</v>
      </c>
      <c r="AQ75">
        <f>COUNTIFS($K76:$K161,"4",$L76:$L161,"Y")+COUNTIFS($K76:$K161,"4",$L76:$L161,"s")</f>
        <v>21</v>
      </c>
      <c r="AR75">
        <f>COUNTIF($K76:$K161,"5")-COUNTIFS($K76:$K161,"5",$L76:$L161,"V")</f>
        <v>2</v>
      </c>
      <c r="AS75">
        <f>COUNTIFS($K76:$K161,"5",$L76:$L161,"Y")+COUNTIFS($K76:$K161,"5",$L76:$L161,"s")</f>
        <v>2</v>
      </c>
      <c r="AT75">
        <f>COUNTIF($K76:$K161,"6")-COUNTIFS($K76:$K161,"6",$L76:$L161,"V")</f>
        <v>0</v>
      </c>
      <c r="AU75">
        <f>COUNTIFS($K76:$K161,"6",$L76:$L161,"Y")+COUNTIFS($K76:$K161,"6",$L76:$L161,"s")</f>
        <v>0</v>
      </c>
      <c r="AV75">
        <f>COUNTIF($K76:$K161,"7")-COUNTIFS($K76:$K161,"7",$L76:$L161,"V")</f>
        <v>0</v>
      </c>
      <c r="AW75">
        <f>COUNTIFS($K76:$K161,"7",$L76:$L161,"Y")+COUNTIFS($K76:$K161,"7",$L76:$L161,"s")</f>
        <v>0</v>
      </c>
    </row>
    <row r="76" spans="1:57" ht="11" customHeight="1" outlineLevel="1" x14ac:dyDescent="0.25">
      <c r="A76" t="s">
        <v>6692</v>
      </c>
      <c r="C76" s="2" t="s">
        <v>12953</v>
      </c>
      <c r="D76" s="2">
        <v>758</v>
      </c>
      <c r="E76" s="7">
        <v>1970</v>
      </c>
      <c r="F76" s="5" t="s">
        <v>18682</v>
      </c>
      <c r="H76" s="5" t="s">
        <v>5398</v>
      </c>
      <c r="I76" s="6" t="s">
        <v>5399</v>
      </c>
      <c r="J76" s="6" t="s">
        <v>8268</v>
      </c>
      <c r="K76" s="17">
        <v>1</v>
      </c>
      <c r="L76" s="17" t="s">
        <v>20076</v>
      </c>
      <c r="M76" s="9"/>
      <c r="N76" s="9"/>
      <c r="O76" s="21"/>
      <c r="Q76" s="29"/>
      <c r="U76" s="17"/>
      <c r="V76" s="2" t="s">
        <v>4062</v>
      </c>
      <c r="Y76" t="str">
        <f t="shared" si="7"/>
        <v/>
      </c>
      <c r="AA76" t="str">
        <f t="shared" si="8"/>
        <v/>
      </c>
      <c r="AC76" s="7" t="s">
        <v>13257</v>
      </c>
      <c r="AD76" t="s">
        <v>20358</v>
      </c>
      <c r="AE76">
        <f t="shared" ref="AE76:AE107" si="9">COUNTIF(I76,"*Fuji*")</f>
        <v>1</v>
      </c>
      <c r="AG76" s="2"/>
      <c r="AH76" t="s">
        <v>4921</v>
      </c>
      <c r="AI76" s="7"/>
      <c r="AX76" t="s">
        <v>20252</v>
      </c>
      <c r="AY76" t="s">
        <v>20340</v>
      </c>
      <c r="AZ76" t="s">
        <v>20320</v>
      </c>
      <c r="BA76" t="s">
        <v>20251</v>
      </c>
      <c r="BB76" t="s">
        <v>20338</v>
      </c>
      <c r="BC76" t="s">
        <v>20345</v>
      </c>
      <c r="BD76" t="s">
        <v>20269</v>
      </c>
    </row>
    <row r="77" spans="1:57" ht="11" customHeight="1" outlineLevel="1" x14ac:dyDescent="0.25">
      <c r="A77" t="s">
        <v>6692</v>
      </c>
      <c r="C77" s="2" t="s">
        <v>12953</v>
      </c>
      <c r="D77" s="2" t="s">
        <v>8656</v>
      </c>
      <c r="E77" s="7">
        <v>1970</v>
      </c>
      <c r="F77" s="5" t="s">
        <v>8269</v>
      </c>
      <c r="H77" s="5" t="s">
        <v>5398</v>
      </c>
      <c r="I77" s="6" t="s">
        <v>5399</v>
      </c>
      <c r="J77" s="6" t="s">
        <v>8268</v>
      </c>
      <c r="K77" s="17">
        <v>1</v>
      </c>
      <c r="L77" s="17" t="s">
        <v>7730</v>
      </c>
      <c r="M77" s="9">
        <v>6.5</v>
      </c>
      <c r="N77" s="9"/>
      <c r="O77" s="21"/>
      <c r="Q77" s="29"/>
      <c r="U77" s="17"/>
      <c r="V77" s="2" t="s">
        <v>4062</v>
      </c>
      <c r="Y77" t="str">
        <f t="shared" si="7"/>
        <v/>
      </c>
      <c r="AA77">
        <f t="shared" si="8"/>
        <v>1</v>
      </c>
      <c r="AC77" s="7" t="s">
        <v>13257</v>
      </c>
      <c r="AD77" t="s">
        <v>20358</v>
      </c>
      <c r="AE77">
        <f t="shared" si="9"/>
        <v>1</v>
      </c>
      <c r="AG77" s="2"/>
      <c r="AH77" t="s">
        <v>4921</v>
      </c>
      <c r="AI77" s="7"/>
      <c r="AX77" t="s">
        <v>20252</v>
      </c>
      <c r="AY77" t="s">
        <v>20340</v>
      </c>
      <c r="AZ77" t="s">
        <v>20320</v>
      </c>
      <c r="BA77" t="s">
        <v>20251</v>
      </c>
      <c r="BB77" t="s">
        <v>20338</v>
      </c>
      <c r="BC77" t="s">
        <v>20345</v>
      </c>
      <c r="BD77" t="s">
        <v>20250</v>
      </c>
      <c r="BE77" t="s">
        <v>20269</v>
      </c>
    </row>
    <row r="78" spans="1:57" ht="11" customHeight="1" outlineLevel="1" x14ac:dyDescent="0.25">
      <c r="A78" t="s">
        <v>6692</v>
      </c>
      <c r="C78" s="2" t="s">
        <v>12953</v>
      </c>
      <c r="D78" s="2">
        <v>759</v>
      </c>
      <c r="E78" s="7">
        <v>1970</v>
      </c>
      <c r="F78" s="5" t="s">
        <v>18683</v>
      </c>
      <c r="H78" s="5" t="s">
        <v>5398</v>
      </c>
      <c r="I78" s="6" t="s">
        <v>5399</v>
      </c>
      <c r="J78" s="6" t="s">
        <v>8268</v>
      </c>
      <c r="K78" s="17">
        <v>1</v>
      </c>
      <c r="L78" s="17" t="s">
        <v>20075</v>
      </c>
      <c r="M78" s="9"/>
      <c r="N78" s="9"/>
      <c r="O78" s="21"/>
      <c r="Q78" s="29"/>
      <c r="U78" s="17"/>
      <c r="V78" s="2" t="s">
        <v>4062</v>
      </c>
      <c r="Y78" t="str">
        <f t="shared" si="7"/>
        <v/>
      </c>
      <c r="AA78" t="str">
        <f t="shared" si="8"/>
        <v/>
      </c>
      <c r="AC78" s="7" t="s">
        <v>13257</v>
      </c>
      <c r="AD78" t="s">
        <v>20358</v>
      </c>
      <c r="AE78">
        <f t="shared" si="9"/>
        <v>1</v>
      </c>
      <c r="AG78" s="2"/>
      <c r="AH78" t="s">
        <v>4921</v>
      </c>
      <c r="AI78" s="7"/>
      <c r="AX78" t="s">
        <v>20252</v>
      </c>
      <c r="AY78" t="s">
        <v>20340</v>
      </c>
      <c r="AZ78" t="s">
        <v>20320</v>
      </c>
      <c r="BA78" t="s">
        <v>20251</v>
      </c>
      <c r="BB78" t="s">
        <v>20338</v>
      </c>
      <c r="BC78" t="s">
        <v>20345</v>
      </c>
      <c r="BD78" t="s">
        <v>20269</v>
      </c>
    </row>
    <row r="79" spans="1:57" ht="11" customHeight="1" outlineLevel="1" x14ac:dyDescent="0.25">
      <c r="A79" t="s">
        <v>6692</v>
      </c>
      <c r="C79" s="2" t="s">
        <v>12953</v>
      </c>
      <c r="D79" s="2" t="s">
        <v>18681</v>
      </c>
      <c r="E79" s="7">
        <v>1970</v>
      </c>
      <c r="F79" s="5" t="s">
        <v>8270</v>
      </c>
      <c r="H79" s="5" t="s">
        <v>5398</v>
      </c>
      <c r="I79" s="6" t="s">
        <v>5399</v>
      </c>
      <c r="J79" s="6" t="s">
        <v>8268</v>
      </c>
      <c r="K79" s="17">
        <v>1</v>
      </c>
      <c r="L79" s="17" t="s">
        <v>20075</v>
      </c>
      <c r="M79" s="9"/>
      <c r="N79" s="9"/>
      <c r="O79" s="21"/>
      <c r="Q79" s="29"/>
      <c r="U79" s="17"/>
      <c r="V79" s="2" t="s">
        <v>4062</v>
      </c>
      <c r="Y79" t="str">
        <f t="shared" si="7"/>
        <v/>
      </c>
      <c r="AA79">
        <f t="shared" si="8"/>
        <v>1</v>
      </c>
      <c r="AC79" s="7" t="s">
        <v>13257</v>
      </c>
      <c r="AD79" t="s">
        <v>20358</v>
      </c>
      <c r="AE79">
        <f t="shared" si="9"/>
        <v>1</v>
      </c>
      <c r="AG79" s="2"/>
      <c r="AH79" t="s">
        <v>4921</v>
      </c>
      <c r="AI79" s="7"/>
      <c r="AX79" t="s">
        <v>20252</v>
      </c>
      <c r="AY79" t="s">
        <v>20340</v>
      </c>
      <c r="AZ79" t="s">
        <v>20320</v>
      </c>
      <c r="BA79" t="s">
        <v>20251</v>
      </c>
      <c r="BB79" t="s">
        <v>20338</v>
      </c>
      <c r="BC79" t="s">
        <v>20345</v>
      </c>
      <c r="BD79" t="s">
        <v>20250</v>
      </c>
      <c r="BE79" t="s">
        <v>20269</v>
      </c>
    </row>
    <row r="80" spans="1:57" ht="11" customHeight="1" outlineLevel="1" x14ac:dyDescent="0.25">
      <c r="A80" t="s">
        <v>6692</v>
      </c>
      <c r="C80" s="2" t="s">
        <v>12953</v>
      </c>
      <c r="D80" s="2" t="s">
        <v>19948</v>
      </c>
      <c r="E80" s="7">
        <v>1971</v>
      </c>
      <c r="F80" s="5" t="s">
        <v>8269</v>
      </c>
      <c r="H80" s="5" t="s">
        <v>5398</v>
      </c>
      <c r="I80" s="6" t="s">
        <v>7446</v>
      </c>
      <c r="J80" s="6" t="s">
        <v>7419</v>
      </c>
      <c r="K80" s="17">
        <v>5</v>
      </c>
      <c r="L80" s="17" t="s">
        <v>20075</v>
      </c>
      <c r="M80" s="9"/>
      <c r="N80" s="9"/>
      <c r="O80" s="21"/>
      <c r="Q80" s="29"/>
      <c r="U80" s="17"/>
      <c r="V80" s="2"/>
      <c r="Y80" t="str">
        <f t="shared" si="7"/>
        <v/>
      </c>
      <c r="AA80">
        <f t="shared" si="8"/>
        <v>1</v>
      </c>
      <c r="AC80" s="7" t="s">
        <v>13257</v>
      </c>
      <c r="AD80" t="s">
        <v>19950</v>
      </c>
      <c r="AE80">
        <f t="shared" si="9"/>
        <v>0</v>
      </c>
      <c r="AG80" s="2"/>
      <c r="AI80" s="7"/>
      <c r="AX80" t="s">
        <v>20353</v>
      </c>
      <c r="AY80" t="s">
        <v>20334</v>
      </c>
      <c r="AZ80" t="s">
        <v>20354</v>
      </c>
      <c r="BA80" t="s">
        <v>20269</v>
      </c>
      <c r="BB80" t="s">
        <v>20337</v>
      </c>
    </row>
    <row r="81" spans="1:57" ht="11" customHeight="1" outlineLevel="1" x14ac:dyDescent="0.25">
      <c r="A81" t="s">
        <v>6692</v>
      </c>
      <c r="C81" s="2" t="s">
        <v>12953</v>
      </c>
      <c r="D81" s="2" t="s">
        <v>19949</v>
      </c>
      <c r="E81" s="7">
        <v>1971</v>
      </c>
      <c r="F81" s="5" t="s">
        <v>8270</v>
      </c>
      <c r="H81" s="5" t="s">
        <v>5398</v>
      </c>
      <c r="I81" s="6" t="s">
        <v>7446</v>
      </c>
      <c r="J81" s="6" t="s">
        <v>7419</v>
      </c>
      <c r="K81" s="17">
        <v>5</v>
      </c>
      <c r="L81" s="17" t="s">
        <v>7730</v>
      </c>
      <c r="M81" s="9">
        <v>5.3</v>
      </c>
      <c r="N81" s="9"/>
      <c r="O81" s="21"/>
      <c r="Q81" s="29"/>
      <c r="U81" s="17"/>
      <c r="V81" s="2"/>
      <c r="Y81" t="str">
        <f t="shared" si="7"/>
        <v/>
      </c>
      <c r="AA81">
        <f t="shared" si="8"/>
        <v>1</v>
      </c>
      <c r="AC81" s="7" t="s">
        <v>13257</v>
      </c>
      <c r="AD81" t="s">
        <v>19950</v>
      </c>
      <c r="AE81">
        <f t="shared" si="9"/>
        <v>0</v>
      </c>
      <c r="AG81" s="2"/>
      <c r="AI81" s="7"/>
      <c r="AX81" t="s">
        <v>20353</v>
      </c>
      <c r="AY81" t="s">
        <v>20334</v>
      </c>
      <c r="AZ81" t="s">
        <v>20354</v>
      </c>
      <c r="BA81" t="s">
        <v>20269</v>
      </c>
      <c r="BB81" t="s">
        <v>20337</v>
      </c>
    </row>
    <row r="82" spans="1:57" ht="11" customHeight="1" outlineLevel="1" x14ac:dyDescent="0.25">
      <c r="A82" t="s">
        <v>6692</v>
      </c>
      <c r="C82" s="2" t="s">
        <v>12953</v>
      </c>
      <c r="D82" s="2">
        <v>1160</v>
      </c>
      <c r="E82" s="7">
        <v>1971</v>
      </c>
      <c r="F82" s="5" t="s">
        <v>2518</v>
      </c>
      <c r="H82" s="5" t="s">
        <v>5398</v>
      </c>
      <c r="I82" s="6" t="s">
        <v>5399</v>
      </c>
      <c r="J82" s="6" t="s">
        <v>8272</v>
      </c>
      <c r="K82" s="17">
        <v>1</v>
      </c>
      <c r="L82" s="17" t="s">
        <v>7730</v>
      </c>
      <c r="M82" s="9">
        <v>1.5</v>
      </c>
      <c r="N82" s="9"/>
      <c r="O82" s="21"/>
      <c r="Q82" s="29"/>
      <c r="U82" s="17"/>
      <c r="V82" s="2" t="s">
        <v>4062</v>
      </c>
      <c r="Y82" t="str">
        <f t="shared" si="7"/>
        <v/>
      </c>
      <c r="AA82" t="str">
        <f t="shared" si="8"/>
        <v/>
      </c>
      <c r="AC82" s="7" t="s">
        <v>13257</v>
      </c>
      <c r="AD82" t="s">
        <v>20341</v>
      </c>
      <c r="AE82">
        <f t="shared" si="9"/>
        <v>1</v>
      </c>
      <c r="AG82" s="2"/>
      <c r="AH82" t="s">
        <v>4921</v>
      </c>
      <c r="AI82" s="7"/>
      <c r="AX82" t="s">
        <v>20252</v>
      </c>
      <c r="AY82" t="s">
        <v>20291</v>
      </c>
      <c r="AZ82" t="s">
        <v>20269</v>
      </c>
      <c r="BA82" t="s">
        <v>20237</v>
      </c>
      <c r="BB82" t="s">
        <v>18378</v>
      </c>
      <c r="BD82" t="s">
        <v>20345</v>
      </c>
      <c r="BE82" t="s">
        <v>20339</v>
      </c>
    </row>
    <row r="83" spans="1:57" ht="11" customHeight="1" outlineLevel="1" x14ac:dyDescent="0.25">
      <c r="A83" t="s">
        <v>6692</v>
      </c>
      <c r="C83" s="2" t="s">
        <v>12953</v>
      </c>
      <c r="D83" s="2">
        <v>1161</v>
      </c>
      <c r="E83" s="7">
        <v>1971</v>
      </c>
      <c r="F83" s="5" t="s">
        <v>3997</v>
      </c>
      <c r="H83" s="5" t="s">
        <v>5398</v>
      </c>
      <c r="I83" s="6" t="s">
        <v>5399</v>
      </c>
      <c r="J83" s="6" t="s">
        <v>8272</v>
      </c>
      <c r="K83" s="17">
        <v>3</v>
      </c>
      <c r="L83" s="17" t="s">
        <v>7730</v>
      </c>
      <c r="M83" s="9">
        <v>1.5</v>
      </c>
      <c r="N83" s="9"/>
      <c r="O83" s="21"/>
      <c r="Q83" s="29"/>
      <c r="U83" s="17"/>
      <c r="V83" s="2" t="s">
        <v>4062</v>
      </c>
      <c r="Y83" t="str">
        <f t="shared" si="7"/>
        <v/>
      </c>
      <c r="AA83" t="str">
        <f t="shared" si="8"/>
        <v/>
      </c>
      <c r="AC83" s="7" t="s">
        <v>13257</v>
      </c>
      <c r="AD83" t="s">
        <v>20341</v>
      </c>
      <c r="AE83">
        <f t="shared" si="9"/>
        <v>1</v>
      </c>
      <c r="AG83" s="2"/>
      <c r="AH83" t="s">
        <v>4921</v>
      </c>
      <c r="AI83" s="7"/>
      <c r="AX83" t="s">
        <v>20294</v>
      </c>
      <c r="AY83" t="s">
        <v>20251</v>
      </c>
      <c r="AZ83" t="s">
        <v>20269</v>
      </c>
      <c r="BB83" t="s">
        <v>18378</v>
      </c>
      <c r="BD83" t="s">
        <v>20345</v>
      </c>
      <c r="BE83" t="s">
        <v>20339</v>
      </c>
    </row>
    <row r="84" spans="1:57" ht="11" customHeight="1" outlineLevel="1" x14ac:dyDescent="0.25">
      <c r="A84" t="s">
        <v>6692</v>
      </c>
      <c r="C84" s="2" t="s">
        <v>12953</v>
      </c>
      <c r="D84" s="2">
        <v>1163</v>
      </c>
      <c r="E84" s="7">
        <v>1971</v>
      </c>
      <c r="F84" s="5" t="s">
        <v>3999</v>
      </c>
      <c r="H84" s="5" t="s">
        <v>5398</v>
      </c>
      <c r="I84" s="6" t="s">
        <v>5399</v>
      </c>
      <c r="J84" s="6" t="s">
        <v>8272</v>
      </c>
      <c r="K84" s="17">
        <v>3</v>
      </c>
      <c r="L84" s="17" t="s">
        <v>7730</v>
      </c>
      <c r="M84" s="9">
        <v>1.5</v>
      </c>
      <c r="N84" s="9"/>
      <c r="O84" s="21"/>
      <c r="Q84" s="29"/>
      <c r="U84" s="17"/>
      <c r="V84" s="2" t="s">
        <v>4062</v>
      </c>
      <c r="Y84" t="str">
        <f t="shared" si="7"/>
        <v/>
      </c>
      <c r="AA84" t="str">
        <f t="shared" si="8"/>
        <v/>
      </c>
      <c r="AC84" s="7" t="s">
        <v>13257</v>
      </c>
      <c r="AD84" t="s">
        <v>20341</v>
      </c>
      <c r="AE84">
        <f t="shared" si="9"/>
        <v>1</v>
      </c>
      <c r="AG84" s="2"/>
      <c r="AH84" t="s">
        <v>4921</v>
      </c>
      <c r="AI84" s="7"/>
      <c r="AX84" t="s">
        <v>20294</v>
      </c>
      <c r="AZ84" t="s">
        <v>20269</v>
      </c>
      <c r="BB84" t="s">
        <v>18378</v>
      </c>
      <c r="BD84" t="s">
        <v>20345</v>
      </c>
      <c r="BE84" t="s">
        <v>20339</v>
      </c>
    </row>
    <row r="85" spans="1:57" ht="11" customHeight="1" outlineLevel="1" x14ac:dyDescent="0.25">
      <c r="A85" t="s">
        <v>6692</v>
      </c>
      <c r="C85" s="2" t="s">
        <v>12953</v>
      </c>
      <c r="D85" s="2">
        <v>1164</v>
      </c>
      <c r="E85" s="7">
        <v>1971</v>
      </c>
      <c r="F85" s="5" t="s">
        <v>4000</v>
      </c>
      <c r="H85" s="5" t="s">
        <v>5398</v>
      </c>
      <c r="I85" s="6" t="s">
        <v>5399</v>
      </c>
      <c r="J85" s="6" t="s">
        <v>8272</v>
      </c>
      <c r="K85" s="17">
        <v>3</v>
      </c>
      <c r="L85" s="17" t="s">
        <v>7730</v>
      </c>
      <c r="M85" s="9">
        <v>1.5</v>
      </c>
      <c r="N85" s="9"/>
      <c r="O85" s="21"/>
      <c r="Q85" s="29"/>
      <c r="U85" s="17"/>
      <c r="V85" s="2" t="s">
        <v>4062</v>
      </c>
      <c r="Y85" t="str">
        <f t="shared" si="7"/>
        <v/>
      </c>
      <c r="AA85" t="str">
        <f t="shared" si="8"/>
        <v/>
      </c>
      <c r="AC85" s="7" t="s">
        <v>13257</v>
      </c>
      <c r="AD85" t="s">
        <v>20341</v>
      </c>
      <c r="AE85">
        <f t="shared" si="9"/>
        <v>1</v>
      </c>
      <c r="AG85" s="2"/>
      <c r="AH85" t="s">
        <v>4921</v>
      </c>
      <c r="AI85" s="7"/>
      <c r="AX85" t="s">
        <v>20294</v>
      </c>
      <c r="AY85" t="s">
        <v>20340</v>
      </c>
      <c r="AZ85" t="s">
        <v>20269</v>
      </c>
      <c r="BA85" t="s">
        <v>20338</v>
      </c>
      <c r="BB85" t="s">
        <v>18378</v>
      </c>
      <c r="BD85" t="s">
        <v>20345</v>
      </c>
      <c r="BE85" t="s">
        <v>20339</v>
      </c>
    </row>
    <row r="86" spans="1:57" ht="11" customHeight="1" outlineLevel="1" x14ac:dyDescent="0.25">
      <c r="A86" t="s">
        <v>6692</v>
      </c>
      <c r="C86" s="2" t="s">
        <v>12953</v>
      </c>
      <c r="D86" s="2">
        <v>1165</v>
      </c>
      <c r="E86" s="7">
        <v>1971</v>
      </c>
      <c r="F86" s="5" t="s">
        <v>21787</v>
      </c>
      <c r="H86" s="5" t="s">
        <v>5398</v>
      </c>
      <c r="I86" s="6" t="s">
        <v>5399</v>
      </c>
      <c r="J86" s="6" t="s">
        <v>8272</v>
      </c>
      <c r="K86" s="17">
        <v>3</v>
      </c>
      <c r="L86" s="17" t="s">
        <v>7730</v>
      </c>
      <c r="M86" s="9">
        <v>1.5</v>
      </c>
      <c r="N86" s="9"/>
      <c r="O86" s="21"/>
      <c r="Q86" s="29"/>
      <c r="U86" s="17"/>
      <c r="V86" s="2" t="s">
        <v>4062</v>
      </c>
      <c r="Y86" t="str">
        <f t="shared" si="7"/>
        <v/>
      </c>
      <c r="AA86" t="str">
        <f t="shared" si="8"/>
        <v/>
      </c>
      <c r="AC86" s="7" t="s">
        <v>13257</v>
      </c>
      <c r="AD86" t="s">
        <v>20341</v>
      </c>
      <c r="AE86">
        <f t="shared" si="9"/>
        <v>1</v>
      </c>
      <c r="AG86" s="2"/>
      <c r="AH86" t="s">
        <v>4921</v>
      </c>
      <c r="AI86" s="7"/>
      <c r="AX86" t="s">
        <v>20294</v>
      </c>
      <c r="AZ86" t="s">
        <v>20269</v>
      </c>
      <c r="BB86" t="s">
        <v>18378</v>
      </c>
      <c r="BD86" t="s">
        <v>20345</v>
      </c>
      <c r="BE86" t="s">
        <v>20339</v>
      </c>
    </row>
    <row r="87" spans="1:57" ht="11" customHeight="1" outlineLevel="1" x14ac:dyDescent="0.25">
      <c r="A87" t="s">
        <v>6692</v>
      </c>
      <c r="C87" s="2" t="s">
        <v>12953</v>
      </c>
      <c r="D87" s="2">
        <v>1166</v>
      </c>
      <c r="E87" s="7">
        <v>1971</v>
      </c>
      <c r="F87" s="5" t="s">
        <v>18682</v>
      </c>
      <c r="H87" s="5" t="s">
        <v>5398</v>
      </c>
      <c r="I87" s="6" t="s">
        <v>5399</v>
      </c>
      <c r="J87" s="6" t="s">
        <v>8273</v>
      </c>
      <c r="K87" s="17">
        <v>3</v>
      </c>
      <c r="L87" s="17" t="s">
        <v>20076</v>
      </c>
      <c r="M87" s="9"/>
      <c r="N87" s="9"/>
      <c r="O87" s="21"/>
      <c r="Q87" s="29"/>
      <c r="U87" s="17"/>
      <c r="V87" s="2"/>
      <c r="Y87" t="str">
        <f t="shared" si="7"/>
        <v/>
      </c>
      <c r="AA87" t="str">
        <f t="shared" si="8"/>
        <v/>
      </c>
      <c r="AC87" s="7" t="s">
        <v>13257</v>
      </c>
      <c r="AD87" t="s">
        <v>20341</v>
      </c>
      <c r="AE87">
        <f t="shared" si="9"/>
        <v>1</v>
      </c>
      <c r="AG87" s="2"/>
      <c r="AH87" t="s">
        <v>4921</v>
      </c>
      <c r="AI87" s="7"/>
      <c r="AX87" t="s">
        <v>20294</v>
      </c>
      <c r="AY87" t="s">
        <v>20339</v>
      </c>
      <c r="AZ87" t="s">
        <v>20269</v>
      </c>
      <c r="BA87" t="s">
        <v>20251</v>
      </c>
      <c r="BB87" t="s">
        <v>20340</v>
      </c>
      <c r="BC87" t="s">
        <v>20338</v>
      </c>
      <c r="BD87" t="s">
        <v>20345</v>
      </c>
    </row>
    <row r="88" spans="1:57" ht="11" customHeight="1" outlineLevel="1" x14ac:dyDescent="0.25">
      <c r="A88" t="s">
        <v>6692</v>
      </c>
      <c r="C88" s="2" t="s">
        <v>12953</v>
      </c>
      <c r="D88" s="2" t="s">
        <v>18694</v>
      </c>
      <c r="E88" s="7">
        <v>1971</v>
      </c>
      <c r="F88" s="5" t="s">
        <v>8269</v>
      </c>
      <c r="H88" s="5" t="s">
        <v>5398</v>
      </c>
      <c r="I88" s="6" t="s">
        <v>5399</v>
      </c>
      <c r="J88" s="6" t="s">
        <v>8273</v>
      </c>
      <c r="K88" s="17">
        <v>3</v>
      </c>
      <c r="L88" s="17" t="s">
        <v>7730</v>
      </c>
      <c r="M88" s="9">
        <v>4</v>
      </c>
      <c r="N88" s="9"/>
      <c r="O88" s="21"/>
      <c r="Q88" s="29"/>
      <c r="U88" s="17"/>
      <c r="V88" s="2" t="s">
        <v>4062</v>
      </c>
      <c r="Y88" t="str">
        <f t="shared" si="7"/>
        <v/>
      </c>
      <c r="AA88">
        <f t="shared" si="8"/>
        <v>1</v>
      </c>
      <c r="AC88" s="7" t="s">
        <v>13257</v>
      </c>
      <c r="AD88" t="s">
        <v>20341</v>
      </c>
      <c r="AE88">
        <f t="shared" si="9"/>
        <v>1</v>
      </c>
      <c r="AG88" s="2"/>
      <c r="AH88" t="s">
        <v>4921</v>
      </c>
      <c r="AI88" s="7"/>
      <c r="AX88" t="s">
        <v>20294</v>
      </c>
      <c r="AY88" t="s">
        <v>20339</v>
      </c>
      <c r="AZ88" t="s">
        <v>20269</v>
      </c>
      <c r="BA88" t="s">
        <v>20251</v>
      </c>
      <c r="BB88" t="s">
        <v>20340</v>
      </c>
      <c r="BC88" t="s">
        <v>20338</v>
      </c>
      <c r="BD88" t="s">
        <v>20345</v>
      </c>
    </row>
    <row r="89" spans="1:57" ht="11" customHeight="1" outlineLevel="1" x14ac:dyDescent="0.25">
      <c r="A89" t="s">
        <v>6692</v>
      </c>
      <c r="C89" s="2" t="s">
        <v>12953</v>
      </c>
      <c r="D89" s="2">
        <v>1167</v>
      </c>
      <c r="E89" s="7">
        <v>1971</v>
      </c>
      <c r="F89" s="5" t="s">
        <v>18683</v>
      </c>
      <c r="H89" s="5" t="s">
        <v>5398</v>
      </c>
      <c r="I89" s="6" t="s">
        <v>5399</v>
      </c>
      <c r="J89" s="6" t="s">
        <v>8273</v>
      </c>
      <c r="K89" s="17">
        <v>3</v>
      </c>
      <c r="L89" s="17" t="s">
        <v>20076</v>
      </c>
      <c r="M89" s="9"/>
      <c r="N89" s="9"/>
      <c r="O89" s="21"/>
      <c r="Q89" s="29"/>
      <c r="U89" s="17"/>
      <c r="V89" s="2"/>
      <c r="Y89" t="str">
        <f t="shared" si="7"/>
        <v/>
      </c>
      <c r="AA89" t="str">
        <f t="shared" si="8"/>
        <v/>
      </c>
      <c r="AC89" s="7" t="s">
        <v>13257</v>
      </c>
      <c r="AD89" t="s">
        <v>20341</v>
      </c>
      <c r="AE89">
        <f t="shared" si="9"/>
        <v>1</v>
      </c>
      <c r="AG89" s="2"/>
      <c r="AH89" t="s">
        <v>4921</v>
      </c>
      <c r="AI89" s="7"/>
      <c r="AX89" t="s">
        <v>20294</v>
      </c>
      <c r="AY89" t="s">
        <v>20339</v>
      </c>
      <c r="AZ89" t="s">
        <v>20269</v>
      </c>
      <c r="BA89" t="s">
        <v>20251</v>
      </c>
      <c r="BB89" t="s">
        <v>20340</v>
      </c>
      <c r="BC89" t="s">
        <v>20338</v>
      </c>
      <c r="BD89" t="s">
        <v>20345</v>
      </c>
    </row>
    <row r="90" spans="1:57" ht="11" customHeight="1" outlineLevel="1" x14ac:dyDescent="0.25">
      <c r="A90" t="s">
        <v>6692</v>
      </c>
      <c r="C90" s="2" t="s">
        <v>12953</v>
      </c>
      <c r="D90" s="2" t="s">
        <v>18695</v>
      </c>
      <c r="E90" s="7">
        <v>1971</v>
      </c>
      <c r="F90" s="5" t="s">
        <v>8270</v>
      </c>
      <c r="H90" s="5" t="s">
        <v>5398</v>
      </c>
      <c r="I90" s="6" t="s">
        <v>5399</v>
      </c>
      <c r="J90" s="6" t="s">
        <v>8273</v>
      </c>
      <c r="K90" s="17">
        <v>3</v>
      </c>
      <c r="L90" s="17" t="s">
        <v>20076</v>
      </c>
      <c r="M90" s="9"/>
      <c r="N90" s="9"/>
      <c r="O90" s="21"/>
      <c r="Q90" s="29"/>
      <c r="U90" s="17"/>
      <c r="V90" s="2"/>
      <c r="Y90" t="str">
        <f t="shared" si="7"/>
        <v/>
      </c>
      <c r="AA90">
        <f t="shared" si="8"/>
        <v>1</v>
      </c>
      <c r="AC90" s="7" t="s">
        <v>13257</v>
      </c>
      <c r="AD90" t="s">
        <v>20341</v>
      </c>
      <c r="AE90">
        <f t="shared" si="9"/>
        <v>1</v>
      </c>
      <c r="AG90" s="2"/>
      <c r="AH90" t="s">
        <v>4921</v>
      </c>
      <c r="AI90" s="7"/>
      <c r="AX90" t="s">
        <v>20294</v>
      </c>
      <c r="AY90" t="s">
        <v>20339</v>
      </c>
      <c r="AZ90" t="s">
        <v>20269</v>
      </c>
      <c r="BA90" t="s">
        <v>20251</v>
      </c>
      <c r="BB90" t="s">
        <v>20340</v>
      </c>
      <c r="BC90" t="s">
        <v>20338</v>
      </c>
      <c r="BD90" t="s">
        <v>20345</v>
      </c>
    </row>
    <row r="91" spans="1:57" ht="11" customHeight="1" outlineLevel="1" x14ac:dyDescent="0.25">
      <c r="A91" t="s">
        <v>6692</v>
      </c>
      <c r="C91" s="2" t="s">
        <v>12953</v>
      </c>
      <c r="D91" s="2">
        <v>1168</v>
      </c>
      <c r="E91" s="7">
        <v>1971</v>
      </c>
      <c r="F91" s="5" t="s">
        <v>2518</v>
      </c>
      <c r="H91" s="5" t="s">
        <v>5398</v>
      </c>
      <c r="I91" s="6" t="s">
        <v>5399</v>
      </c>
      <c r="J91" s="6" t="s">
        <v>8274</v>
      </c>
      <c r="K91" s="17">
        <v>1</v>
      </c>
      <c r="L91" s="17" t="s">
        <v>7730</v>
      </c>
      <c r="M91" s="9">
        <v>0.4</v>
      </c>
      <c r="N91" s="9"/>
      <c r="O91" s="21"/>
      <c r="Q91" s="29"/>
      <c r="U91" s="17"/>
      <c r="V91" s="2" t="s">
        <v>4062</v>
      </c>
      <c r="Y91" t="str">
        <f t="shared" si="7"/>
        <v/>
      </c>
      <c r="AA91" t="str">
        <f t="shared" si="8"/>
        <v/>
      </c>
      <c r="AC91" s="7" t="s">
        <v>13257</v>
      </c>
      <c r="AD91" t="s">
        <v>20343</v>
      </c>
      <c r="AE91">
        <f t="shared" si="9"/>
        <v>1</v>
      </c>
      <c r="AG91" s="2"/>
      <c r="AH91" t="s">
        <v>4921</v>
      </c>
      <c r="AI91" s="7"/>
      <c r="AX91" t="s">
        <v>20252</v>
      </c>
      <c r="AY91" t="s">
        <v>20291</v>
      </c>
      <c r="AZ91" t="s">
        <v>20269</v>
      </c>
      <c r="BA91" t="s">
        <v>20237</v>
      </c>
      <c r="BB91" t="s">
        <v>18378</v>
      </c>
      <c r="BC91" t="s">
        <v>20342</v>
      </c>
      <c r="BD91" t="s">
        <v>20345</v>
      </c>
      <c r="BE91" t="s">
        <v>20339</v>
      </c>
    </row>
    <row r="92" spans="1:57" ht="11" customHeight="1" outlineLevel="1" x14ac:dyDescent="0.25">
      <c r="A92" t="s">
        <v>6692</v>
      </c>
      <c r="C92" s="2" t="s">
        <v>12953</v>
      </c>
      <c r="D92" s="2">
        <v>1169</v>
      </c>
      <c r="E92" s="7">
        <v>1971</v>
      </c>
      <c r="F92" s="5" t="s">
        <v>3997</v>
      </c>
      <c r="H92" s="5" t="s">
        <v>5398</v>
      </c>
      <c r="I92" s="6" t="s">
        <v>5399</v>
      </c>
      <c r="J92" s="6" t="s">
        <v>8274</v>
      </c>
      <c r="K92" s="17">
        <v>3</v>
      </c>
      <c r="L92" s="17" t="s">
        <v>7730</v>
      </c>
      <c r="M92" s="9">
        <v>0.4</v>
      </c>
      <c r="N92" s="9"/>
      <c r="O92" s="21"/>
      <c r="Q92" s="29"/>
      <c r="U92" s="17"/>
      <c r="V92" s="2" t="s">
        <v>4062</v>
      </c>
      <c r="Y92" t="str">
        <f t="shared" si="7"/>
        <v/>
      </c>
      <c r="AA92" t="str">
        <f t="shared" si="8"/>
        <v/>
      </c>
      <c r="AC92" s="7" t="s">
        <v>13257</v>
      </c>
      <c r="AD92" t="s">
        <v>20343</v>
      </c>
      <c r="AE92">
        <f t="shared" si="9"/>
        <v>1</v>
      </c>
      <c r="AG92" s="2"/>
      <c r="AH92" t="s">
        <v>4921</v>
      </c>
      <c r="AI92" s="7"/>
      <c r="AX92" t="s">
        <v>20294</v>
      </c>
      <c r="AY92" t="s">
        <v>20251</v>
      </c>
      <c r="AZ92" t="s">
        <v>20269</v>
      </c>
      <c r="BB92" t="s">
        <v>18378</v>
      </c>
      <c r="BC92" t="s">
        <v>20342</v>
      </c>
      <c r="BD92" t="s">
        <v>20345</v>
      </c>
      <c r="BE92" t="s">
        <v>20339</v>
      </c>
    </row>
    <row r="93" spans="1:57" ht="11" customHeight="1" outlineLevel="1" x14ac:dyDescent="0.25">
      <c r="A93" t="s">
        <v>6692</v>
      </c>
      <c r="C93" s="2" t="s">
        <v>12953</v>
      </c>
      <c r="D93" s="2">
        <v>1171</v>
      </c>
      <c r="E93" s="7">
        <v>1971</v>
      </c>
      <c r="F93" s="5" t="s">
        <v>3999</v>
      </c>
      <c r="H93" s="5" t="s">
        <v>5398</v>
      </c>
      <c r="I93" s="6" t="s">
        <v>5399</v>
      </c>
      <c r="J93" s="6" t="s">
        <v>8274</v>
      </c>
      <c r="K93" s="17">
        <v>3</v>
      </c>
      <c r="L93" s="17" t="s">
        <v>7730</v>
      </c>
      <c r="M93" s="9">
        <v>0.4</v>
      </c>
      <c r="N93" s="9"/>
      <c r="O93" s="21"/>
      <c r="Q93" s="29"/>
      <c r="U93" s="17"/>
      <c r="V93" s="2" t="s">
        <v>4062</v>
      </c>
      <c r="Y93" t="str">
        <f t="shared" si="7"/>
        <v/>
      </c>
      <c r="AA93" t="str">
        <f t="shared" si="8"/>
        <v/>
      </c>
      <c r="AC93" s="7" t="s">
        <v>13257</v>
      </c>
      <c r="AD93" t="s">
        <v>20343</v>
      </c>
      <c r="AE93">
        <f t="shared" si="9"/>
        <v>1</v>
      </c>
      <c r="AG93" s="2"/>
      <c r="AH93" t="s">
        <v>4921</v>
      </c>
      <c r="AI93" s="7"/>
      <c r="AX93" t="s">
        <v>20294</v>
      </c>
      <c r="AZ93" t="s">
        <v>20269</v>
      </c>
      <c r="BB93" t="s">
        <v>18378</v>
      </c>
      <c r="BC93" t="s">
        <v>20342</v>
      </c>
      <c r="BD93" t="s">
        <v>20345</v>
      </c>
      <c r="BE93" t="s">
        <v>20339</v>
      </c>
    </row>
    <row r="94" spans="1:57" ht="11" customHeight="1" outlineLevel="1" x14ac:dyDescent="0.25">
      <c r="A94" t="s">
        <v>6692</v>
      </c>
      <c r="C94" s="2" t="s">
        <v>12953</v>
      </c>
      <c r="D94" s="2">
        <v>1172</v>
      </c>
      <c r="E94" s="7">
        <v>1971</v>
      </c>
      <c r="F94" s="5" t="s">
        <v>4000</v>
      </c>
      <c r="H94" s="5" t="s">
        <v>5398</v>
      </c>
      <c r="I94" s="6" t="s">
        <v>5399</v>
      </c>
      <c r="J94" s="6" t="s">
        <v>8274</v>
      </c>
      <c r="K94" s="17">
        <v>3</v>
      </c>
      <c r="L94" s="17" t="s">
        <v>7730</v>
      </c>
      <c r="M94" s="9">
        <v>0.4</v>
      </c>
      <c r="N94" s="9"/>
      <c r="O94" s="21"/>
      <c r="Q94" s="29"/>
      <c r="U94" s="17"/>
      <c r="V94" s="2" t="s">
        <v>4062</v>
      </c>
      <c r="Y94" t="str">
        <f t="shared" si="7"/>
        <v/>
      </c>
      <c r="AA94" t="str">
        <f t="shared" si="8"/>
        <v/>
      </c>
      <c r="AC94" s="7" t="s">
        <v>13257</v>
      </c>
      <c r="AD94" t="s">
        <v>20343</v>
      </c>
      <c r="AE94">
        <f t="shared" si="9"/>
        <v>1</v>
      </c>
      <c r="AG94" s="2"/>
      <c r="AH94" t="s">
        <v>4921</v>
      </c>
      <c r="AI94" s="7"/>
      <c r="AX94" t="s">
        <v>20294</v>
      </c>
      <c r="AY94" t="s">
        <v>20340</v>
      </c>
      <c r="AZ94" t="s">
        <v>20269</v>
      </c>
      <c r="BA94" t="s">
        <v>20338</v>
      </c>
      <c r="BB94" t="s">
        <v>18378</v>
      </c>
      <c r="BC94" t="s">
        <v>20342</v>
      </c>
      <c r="BD94" t="s">
        <v>20345</v>
      </c>
      <c r="BE94" t="s">
        <v>20339</v>
      </c>
    </row>
    <row r="95" spans="1:57" ht="11" customHeight="1" outlineLevel="1" x14ac:dyDescent="0.25">
      <c r="A95" t="s">
        <v>6692</v>
      </c>
      <c r="C95" s="2" t="s">
        <v>12953</v>
      </c>
      <c r="D95" s="2">
        <v>1173</v>
      </c>
      <c r="E95" s="7">
        <v>1971</v>
      </c>
      <c r="F95" s="5" t="s">
        <v>21787</v>
      </c>
      <c r="H95" s="5" t="s">
        <v>5398</v>
      </c>
      <c r="I95" s="6" t="s">
        <v>5399</v>
      </c>
      <c r="J95" s="6" t="s">
        <v>8274</v>
      </c>
      <c r="K95" s="17">
        <v>3</v>
      </c>
      <c r="L95" s="17" t="s">
        <v>7730</v>
      </c>
      <c r="M95" s="9">
        <v>0.4</v>
      </c>
      <c r="N95" s="9"/>
      <c r="O95" s="21"/>
      <c r="Q95" s="29"/>
      <c r="U95" s="17"/>
      <c r="V95" s="2" t="s">
        <v>4062</v>
      </c>
      <c r="Y95" t="str">
        <f t="shared" si="7"/>
        <v/>
      </c>
      <c r="AA95" t="str">
        <f t="shared" si="8"/>
        <v/>
      </c>
      <c r="AC95" s="7" t="s">
        <v>13257</v>
      </c>
      <c r="AD95" t="s">
        <v>20343</v>
      </c>
      <c r="AE95">
        <f t="shared" si="9"/>
        <v>1</v>
      </c>
      <c r="AG95" s="2"/>
      <c r="AH95" t="s">
        <v>4921</v>
      </c>
      <c r="AI95" s="7"/>
      <c r="AX95" t="s">
        <v>20294</v>
      </c>
      <c r="AZ95" t="s">
        <v>20269</v>
      </c>
      <c r="BB95" t="s">
        <v>18378</v>
      </c>
      <c r="BC95" t="s">
        <v>20342</v>
      </c>
      <c r="BD95" t="s">
        <v>20345</v>
      </c>
      <c r="BE95" t="s">
        <v>20339</v>
      </c>
    </row>
    <row r="96" spans="1:57" ht="11" customHeight="1" outlineLevel="1" x14ac:dyDescent="0.25">
      <c r="A96" t="s">
        <v>6692</v>
      </c>
      <c r="C96" s="2" t="s">
        <v>12953</v>
      </c>
      <c r="D96" s="2">
        <v>1174</v>
      </c>
      <c r="E96" s="7">
        <v>1971</v>
      </c>
      <c r="F96" s="5" t="s">
        <v>18682</v>
      </c>
      <c r="H96" s="5" t="s">
        <v>5398</v>
      </c>
      <c r="I96" s="6" t="s">
        <v>5399</v>
      </c>
      <c r="J96" s="6" t="s">
        <v>8274</v>
      </c>
      <c r="K96" s="17">
        <v>3</v>
      </c>
      <c r="L96" s="17" t="s">
        <v>7732</v>
      </c>
      <c r="M96" s="9"/>
      <c r="N96" s="9"/>
      <c r="O96" s="21"/>
      <c r="Q96" s="29"/>
      <c r="U96" s="17"/>
      <c r="V96" s="2" t="s">
        <v>4062</v>
      </c>
      <c r="Y96" t="str">
        <f t="shared" si="7"/>
        <v/>
      </c>
      <c r="AA96" t="str">
        <f t="shared" si="8"/>
        <v/>
      </c>
      <c r="AC96" s="7" t="s">
        <v>13257</v>
      </c>
      <c r="AD96" t="s">
        <v>20343</v>
      </c>
      <c r="AE96">
        <f t="shared" si="9"/>
        <v>1</v>
      </c>
      <c r="AG96" s="2"/>
      <c r="AH96" t="s">
        <v>4921</v>
      </c>
      <c r="AI96" s="7"/>
      <c r="AX96" t="s">
        <v>20294</v>
      </c>
      <c r="AY96" t="s">
        <v>20339</v>
      </c>
      <c r="AZ96" t="s">
        <v>20269</v>
      </c>
      <c r="BA96" t="s">
        <v>20251</v>
      </c>
      <c r="BB96" t="s">
        <v>20340</v>
      </c>
      <c r="BC96" t="s">
        <v>20338</v>
      </c>
      <c r="BD96" t="s">
        <v>20345</v>
      </c>
      <c r="BE96" t="s">
        <v>20342</v>
      </c>
    </row>
    <row r="97" spans="1:57" ht="11" customHeight="1" outlineLevel="1" x14ac:dyDescent="0.25">
      <c r="A97" t="s">
        <v>6692</v>
      </c>
      <c r="C97" s="2" t="s">
        <v>12953</v>
      </c>
      <c r="D97" s="2" t="s">
        <v>18696</v>
      </c>
      <c r="E97" s="7">
        <v>1971</v>
      </c>
      <c r="F97" s="5" t="s">
        <v>8269</v>
      </c>
      <c r="H97" s="5" t="s">
        <v>5398</v>
      </c>
      <c r="I97" s="6" t="s">
        <v>5399</v>
      </c>
      <c r="J97" s="6" t="s">
        <v>8274</v>
      </c>
      <c r="K97" s="17">
        <v>3</v>
      </c>
      <c r="L97" s="17" t="s">
        <v>7732</v>
      </c>
      <c r="M97" s="9"/>
      <c r="N97" s="9"/>
      <c r="O97" s="21"/>
      <c r="Q97" s="29"/>
      <c r="U97" s="17"/>
      <c r="V97" s="2" t="s">
        <v>4062</v>
      </c>
      <c r="Y97" t="str">
        <f t="shared" si="7"/>
        <v/>
      </c>
      <c r="AA97">
        <f t="shared" si="8"/>
        <v>1</v>
      </c>
      <c r="AC97" s="7" t="s">
        <v>13257</v>
      </c>
      <c r="AD97" t="s">
        <v>20343</v>
      </c>
      <c r="AE97">
        <f t="shared" si="9"/>
        <v>1</v>
      </c>
      <c r="AG97" s="2"/>
      <c r="AH97" t="s">
        <v>4921</v>
      </c>
      <c r="AI97" s="7"/>
      <c r="AX97" t="s">
        <v>20294</v>
      </c>
      <c r="AY97" t="s">
        <v>20339</v>
      </c>
      <c r="AZ97" t="s">
        <v>20269</v>
      </c>
      <c r="BA97" t="s">
        <v>20251</v>
      </c>
      <c r="BB97" t="s">
        <v>20340</v>
      </c>
      <c r="BC97" t="s">
        <v>20338</v>
      </c>
      <c r="BD97" t="s">
        <v>20345</v>
      </c>
      <c r="BE97" t="s">
        <v>20342</v>
      </c>
    </row>
    <row r="98" spans="1:57" ht="11" customHeight="1" outlineLevel="1" x14ac:dyDescent="0.25">
      <c r="A98" t="s">
        <v>6692</v>
      </c>
      <c r="C98" s="2" t="s">
        <v>12953</v>
      </c>
      <c r="D98" s="2">
        <v>1175</v>
      </c>
      <c r="E98" s="7">
        <v>1971</v>
      </c>
      <c r="F98" s="5" t="s">
        <v>18683</v>
      </c>
      <c r="H98" s="5" t="s">
        <v>5398</v>
      </c>
      <c r="I98" s="6" t="s">
        <v>5399</v>
      </c>
      <c r="J98" s="6" t="s">
        <v>8274</v>
      </c>
      <c r="K98" s="17">
        <v>3</v>
      </c>
      <c r="L98" s="17" t="s">
        <v>20076</v>
      </c>
      <c r="M98" s="9"/>
      <c r="N98" s="9"/>
      <c r="O98" s="21"/>
      <c r="Q98" s="29"/>
      <c r="U98" s="17"/>
      <c r="V98" s="2" t="s">
        <v>4062</v>
      </c>
      <c r="Y98" t="str">
        <f t="shared" si="7"/>
        <v/>
      </c>
      <c r="AA98" t="str">
        <f t="shared" si="8"/>
        <v/>
      </c>
      <c r="AC98" s="7" t="s">
        <v>13257</v>
      </c>
      <c r="AD98" t="s">
        <v>20343</v>
      </c>
      <c r="AE98">
        <f t="shared" si="9"/>
        <v>1</v>
      </c>
      <c r="AG98" s="2"/>
      <c r="AH98" t="s">
        <v>4921</v>
      </c>
      <c r="AI98" s="7"/>
      <c r="AX98" t="s">
        <v>20294</v>
      </c>
      <c r="AY98" t="s">
        <v>20340</v>
      </c>
      <c r="AZ98" t="s">
        <v>20269</v>
      </c>
      <c r="BA98" t="s">
        <v>20338</v>
      </c>
      <c r="BB98" t="s">
        <v>18378</v>
      </c>
      <c r="BC98" t="s">
        <v>20342</v>
      </c>
      <c r="BD98" t="s">
        <v>20345</v>
      </c>
      <c r="BE98" t="s">
        <v>20339</v>
      </c>
    </row>
    <row r="99" spans="1:57" ht="11" customHeight="1" outlineLevel="1" x14ac:dyDescent="0.25">
      <c r="A99" t="s">
        <v>6692</v>
      </c>
      <c r="C99" s="2" t="s">
        <v>12953</v>
      </c>
      <c r="D99" s="2" t="s">
        <v>18697</v>
      </c>
      <c r="E99" s="7">
        <v>1971</v>
      </c>
      <c r="F99" s="5" t="s">
        <v>8270</v>
      </c>
      <c r="H99" s="5" t="s">
        <v>5398</v>
      </c>
      <c r="I99" s="6" t="s">
        <v>5399</v>
      </c>
      <c r="J99" s="6" t="s">
        <v>8274</v>
      </c>
      <c r="K99" s="17">
        <v>3</v>
      </c>
      <c r="L99" s="17" t="s">
        <v>20076</v>
      </c>
      <c r="M99" s="9"/>
      <c r="N99" s="9"/>
      <c r="O99" s="21"/>
      <c r="Q99" s="29"/>
      <c r="U99" s="17"/>
      <c r="V99" s="2" t="s">
        <v>4062</v>
      </c>
      <c r="Y99" t="str">
        <f t="shared" si="7"/>
        <v/>
      </c>
      <c r="AA99">
        <f t="shared" si="8"/>
        <v>1</v>
      </c>
      <c r="AC99" s="7" t="s">
        <v>13257</v>
      </c>
      <c r="AD99" t="s">
        <v>20343</v>
      </c>
      <c r="AE99">
        <f t="shared" si="9"/>
        <v>1</v>
      </c>
      <c r="AG99" s="2"/>
      <c r="AH99" t="s">
        <v>4921</v>
      </c>
      <c r="AI99" s="7"/>
      <c r="AX99" t="s">
        <v>20294</v>
      </c>
      <c r="AY99" t="s">
        <v>20340</v>
      </c>
      <c r="AZ99" t="s">
        <v>20269</v>
      </c>
      <c r="BA99" t="s">
        <v>20338</v>
      </c>
      <c r="BB99" t="s">
        <v>18378</v>
      </c>
      <c r="BC99" t="s">
        <v>20342</v>
      </c>
      <c r="BD99" t="s">
        <v>20345</v>
      </c>
      <c r="BE99" t="s">
        <v>20339</v>
      </c>
    </row>
    <row r="100" spans="1:57" ht="11" customHeight="1" outlineLevel="1" x14ac:dyDescent="0.25">
      <c r="A100" t="s">
        <v>6692</v>
      </c>
      <c r="C100" s="2" t="s">
        <v>12953</v>
      </c>
      <c r="D100" s="2">
        <v>1332</v>
      </c>
      <c r="E100" s="7">
        <v>1971</v>
      </c>
      <c r="F100" s="5" t="s">
        <v>2518</v>
      </c>
      <c r="H100" s="5" t="s">
        <v>5398</v>
      </c>
      <c r="I100" s="6" t="s">
        <v>5399</v>
      </c>
      <c r="J100" s="6" t="s">
        <v>8275</v>
      </c>
      <c r="K100" s="17">
        <v>1</v>
      </c>
      <c r="L100" s="17" t="s">
        <v>7730</v>
      </c>
      <c r="M100" s="9">
        <v>1.5</v>
      </c>
      <c r="N100" s="9"/>
      <c r="O100" s="21"/>
      <c r="Q100" s="29"/>
      <c r="U100" s="17"/>
      <c r="V100" s="2"/>
      <c r="Y100" t="str">
        <f t="shared" si="7"/>
        <v/>
      </c>
      <c r="AA100" t="str">
        <f t="shared" si="8"/>
        <v/>
      </c>
      <c r="AC100" s="7" t="s">
        <v>13257</v>
      </c>
      <c r="AD100" t="s">
        <v>20352</v>
      </c>
      <c r="AE100">
        <f t="shared" si="9"/>
        <v>1</v>
      </c>
      <c r="AG100" s="2"/>
      <c r="AH100" t="s">
        <v>4921</v>
      </c>
      <c r="AI100" s="7"/>
      <c r="AX100" t="s">
        <v>20294</v>
      </c>
      <c r="AY100" t="s">
        <v>20338</v>
      </c>
      <c r="BA100" t="s">
        <v>20269</v>
      </c>
    </row>
    <row r="101" spans="1:57" ht="11" customHeight="1" outlineLevel="1" x14ac:dyDescent="0.25">
      <c r="A101" t="s">
        <v>6692</v>
      </c>
      <c r="C101" s="2" t="s">
        <v>12953</v>
      </c>
      <c r="D101" s="2">
        <v>1334</v>
      </c>
      <c r="E101" s="7">
        <v>1971</v>
      </c>
      <c r="F101" s="5" t="s">
        <v>3997</v>
      </c>
      <c r="H101" s="5" t="s">
        <v>5398</v>
      </c>
      <c r="I101" s="6" t="s">
        <v>5399</v>
      </c>
      <c r="J101" s="6" t="s">
        <v>8275</v>
      </c>
      <c r="K101" s="17">
        <v>3</v>
      </c>
      <c r="L101" s="17" t="s">
        <v>7730</v>
      </c>
      <c r="M101" s="9">
        <v>1.5</v>
      </c>
      <c r="N101" s="9"/>
      <c r="O101" s="21"/>
      <c r="Q101" s="29"/>
      <c r="U101" s="17"/>
      <c r="V101" s="2"/>
      <c r="Y101" t="str">
        <f t="shared" si="7"/>
        <v/>
      </c>
      <c r="AA101" t="str">
        <f t="shared" si="8"/>
        <v/>
      </c>
      <c r="AC101" s="7" t="s">
        <v>13257</v>
      </c>
      <c r="AD101" t="s">
        <v>20352</v>
      </c>
      <c r="AE101">
        <f t="shared" si="9"/>
        <v>1</v>
      </c>
      <c r="AG101" s="2"/>
      <c r="AH101" t="s">
        <v>4921</v>
      </c>
      <c r="AI101" s="7"/>
      <c r="AX101" t="s">
        <v>20294</v>
      </c>
      <c r="AY101" t="s">
        <v>20251</v>
      </c>
      <c r="AZ101" t="s">
        <v>20345</v>
      </c>
      <c r="BA101" t="s">
        <v>20269</v>
      </c>
    </row>
    <row r="102" spans="1:57" ht="11" customHeight="1" outlineLevel="1" x14ac:dyDescent="0.25">
      <c r="A102" t="s">
        <v>6692</v>
      </c>
      <c r="C102" s="2" t="s">
        <v>12953</v>
      </c>
      <c r="D102" s="2">
        <v>1343</v>
      </c>
      <c r="E102" s="7">
        <v>1971</v>
      </c>
      <c r="F102" s="5" t="s">
        <v>847</v>
      </c>
      <c r="H102" s="5" t="s">
        <v>5398</v>
      </c>
      <c r="I102" s="6" t="s">
        <v>5399</v>
      </c>
      <c r="J102" s="6" t="s">
        <v>8275</v>
      </c>
      <c r="K102" s="17">
        <v>1</v>
      </c>
      <c r="L102" s="17" t="s">
        <v>7730</v>
      </c>
      <c r="M102" s="9">
        <v>1.5</v>
      </c>
      <c r="N102" s="9"/>
      <c r="O102" s="21"/>
      <c r="Q102" s="29"/>
      <c r="U102" s="17"/>
      <c r="V102" s="2"/>
      <c r="Y102" t="str">
        <f t="shared" si="7"/>
        <v/>
      </c>
      <c r="AA102" t="str">
        <f t="shared" si="8"/>
        <v/>
      </c>
      <c r="AC102" s="7" t="s">
        <v>13257</v>
      </c>
      <c r="AD102" t="s">
        <v>20352</v>
      </c>
      <c r="AE102">
        <f t="shared" si="9"/>
        <v>1</v>
      </c>
      <c r="AG102" s="2"/>
      <c r="AH102" t="s">
        <v>4921</v>
      </c>
      <c r="AI102" s="7"/>
      <c r="AX102" t="s">
        <v>20294</v>
      </c>
      <c r="AY102" t="s">
        <v>20338</v>
      </c>
      <c r="AZ102" t="s">
        <v>20237</v>
      </c>
      <c r="BA102" t="s">
        <v>20269</v>
      </c>
    </row>
    <row r="103" spans="1:57" ht="11" customHeight="1" outlineLevel="1" x14ac:dyDescent="0.25">
      <c r="A103" t="s">
        <v>6692</v>
      </c>
      <c r="C103" s="2" t="s">
        <v>12953</v>
      </c>
      <c r="D103" s="2">
        <v>1350</v>
      </c>
      <c r="E103" s="7">
        <v>1971</v>
      </c>
      <c r="F103" s="5" t="s">
        <v>8276</v>
      </c>
      <c r="H103" s="5" t="s">
        <v>5398</v>
      </c>
      <c r="I103" s="6" t="s">
        <v>5399</v>
      </c>
      <c r="J103" s="6" t="s">
        <v>8277</v>
      </c>
      <c r="K103" s="17">
        <v>1</v>
      </c>
      <c r="L103" s="17" t="s">
        <v>7730</v>
      </c>
      <c r="M103" s="9">
        <v>3</v>
      </c>
      <c r="N103" s="9"/>
      <c r="O103" s="21"/>
      <c r="Q103" s="29"/>
      <c r="U103" s="17"/>
      <c r="V103" s="2" t="s">
        <v>4062</v>
      </c>
      <c r="Y103" t="str">
        <f t="shared" si="7"/>
        <v/>
      </c>
      <c r="AA103">
        <f t="shared" si="8"/>
        <v>1</v>
      </c>
      <c r="AB103">
        <v>1</v>
      </c>
      <c r="AC103" s="7" t="s">
        <v>13257</v>
      </c>
      <c r="AD103" t="s">
        <v>20350</v>
      </c>
      <c r="AE103">
        <f t="shared" si="9"/>
        <v>1</v>
      </c>
      <c r="AG103" s="2"/>
      <c r="AH103" t="s">
        <v>4921</v>
      </c>
      <c r="AI103" s="7"/>
      <c r="AX103" t="s">
        <v>20252</v>
      </c>
      <c r="AY103" t="s">
        <v>20351</v>
      </c>
      <c r="AZ103" t="s">
        <v>20251</v>
      </c>
      <c r="BA103" t="s">
        <v>20269</v>
      </c>
    </row>
    <row r="104" spans="1:57" ht="11" customHeight="1" outlineLevel="1" x14ac:dyDescent="0.25">
      <c r="A104" t="s">
        <v>6692</v>
      </c>
      <c r="C104" s="2" t="s">
        <v>12953</v>
      </c>
      <c r="D104" s="2">
        <v>1370</v>
      </c>
      <c r="E104" s="7">
        <v>1971</v>
      </c>
      <c r="F104" s="5" t="s">
        <v>8279</v>
      </c>
      <c r="H104" s="5" t="s">
        <v>5398</v>
      </c>
      <c r="I104" s="6" t="s">
        <v>5399</v>
      </c>
      <c r="J104" s="6" t="s">
        <v>8278</v>
      </c>
      <c r="K104" s="17">
        <v>1</v>
      </c>
      <c r="L104" s="17" t="s">
        <v>7730</v>
      </c>
      <c r="M104" s="9">
        <v>2.5</v>
      </c>
      <c r="N104" s="9"/>
      <c r="O104" s="21"/>
      <c r="Q104" s="29"/>
      <c r="S104">
        <v>1</v>
      </c>
      <c r="T104">
        <v>1</v>
      </c>
      <c r="U104" s="17"/>
      <c r="V104" s="2" t="s">
        <v>4062</v>
      </c>
      <c r="Y104" t="str">
        <f t="shared" si="7"/>
        <v/>
      </c>
      <c r="AA104">
        <f t="shared" si="8"/>
        <v>1</v>
      </c>
      <c r="AB104">
        <v>1</v>
      </c>
      <c r="AC104" s="7" t="s">
        <v>13257</v>
      </c>
      <c r="AD104" t="s">
        <v>20359</v>
      </c>
      <c r="AE104">
        <f t="shared" si="9"/>
        <v>1</v>
      </c>
      <c r="AG104" s="2"/>
      <c r="AH104" t="s">
        <v>4921</v>
      </c>
      <c r="AI104" s="7"/>
      <c r="AX104" t="s">
        <v>20252</v>
      </c>
      <c r="AY104" t="s">
        <v>20334</v>
      </c>
      <c r="AZ104" t="s">
        <v>20335</v>
      </c>
      <c r="BA104" t="s">
        <v>20336</v>
      </c>
      <c r="BB104" t="s">
        <v>20337</v>
      </c>
      <c r="BC104" t="s">
        <v>20269</v>
      </c>
      <c r="BD104" t="s">
        <v>20338</v>
      </c>
    </row>
    <row r="105" spans="1:57" ht="11" customHeight="1" outlineLevel="1" x14ac:dyDescent="0.25">
      <c r="A105" t="s">
        <v>6692</v>
      </c>
      <c r="C105" s="2" t="s">
        <v>12953</v>
      </c>
      <c r="D105" s="2">
        <v>1405</v>
      </c>
      <c r="E105" s="7">
        <v>1971</v>
      </c>
      <c r="F105" s="5" t="s">
        <v>409</v>
      </c>
      <c r="H105" s="5" t="s">
        <v>5398</v>
      </c>
      <c r="I105" s="6" t="s">
        <v>7446</v>
      </c>
      <c r="J105" s="6" t="s">
        <v>20598</v>
      </c>
      <c r="K105" s="17">
        <v>5</v>
      </c>
      <c r="L105" s="17" t="s">
        <v>7730</v>
      </c>
      <c r="M105" s="9">
        <v>4</v>
      </c>
      <c r="N105" s="9"/>
      <c r="O105" s="21"/>
      <c r="Q105" s="29"/>
      <c r="U105" s="17"/>
      <c r="V105" s="2" t="s">
        <v>4062</v>
      </c>
      <c r="Y105" t="str">
        <f t="shared" si="7"/>
        <v/>
      </c>
      <c r="AA105" t="str">
        <f t="shared" si="8"/>
        <v/>
      </c>
      <c r="AB105">
        <v>1</v>
      </c>
      <c r="AC105" s="7" t="s">
        <v>13257</v>
      </c>
      <c r="AD105" t="s">
        <v>20597</v>
      </c>
      <c r="AE105">
        <f t="shared" si="9"/>
        <v>0</v>
      </c>
      <c r="AG105" s="2"/>
      <c r="AH105" t="s">
        <v>4921</v>
      </c>
      <c r="AI105" s="7"/>
      <c r="AX105" t="s">
        <v>20252</v>
      </c>
      <c r="AY105" t="s">
        <v>20334</v>
      </c>
      <c r="AZ105" t="s">
        <v>20335</v>
      </c>
      <c r="BA105" t="s">
        <v>20336</v>
      </c>
      <c r="BB105" t="s">
        <v>20337</v>
      </c>
      <c r="BC105" t="s">
        <v>20269</v>
      </c>
      <c r="BD105" t="s">
        <v>20338</v>
      </c>
    </row>
    <row r="106" spans="1:57" ht="11" customHeight="1" outlineLevel="1" x14ac:dyDescent="0.25">
      <c r="A106" t="s">
        <v>6692</v>
      </c>
      <c r="C106" s="2" t="s">
        <v>12953</v>
      </c>
      <c r="D106" s="2">
        <v>1520</v>
      </c>
      <c r="E106" s="7">
        <v>1971</v>
      </c>
      <c r="F106" s="5" t="s">
        <v>2518</v>
      </c>
      <c r="H106" s="5" t="s">
        <v>5398</v>
      </c>
      <c r="I106" s="6" t="s">
        <v>7446</v>
      </c>
      <c r="J106" s="6" t="s">
        <v>8280</v>
      </c>
      <c r="K106" s="17">
        <v>3</v>
      </c>
      <c r="L106" s="17" t="s">
        <v>7730</v>
      </c>
      <c r="M106" s="9">
        <v>2.2000000000000002</v>
      </c>
      <c r="N106" s="9"/>
      <c r="O106" s="21"/>
      <c r="Q106" s="29"/>
      <c r="U106" s="17"/>
      <c r="V106" s="2" t="s">
        <v>4062</v>
      </c>
      <c r="Y106" t="str">
        <f t="shared" si="7"/>
        <v/>
      </c>
      <c r="AA106" t="str">
        <f t="shared" si="8"/>
        <v/>
      </c>
      <c r="AC106" s="7" t="s">
        <v>13257</v>
      </c>
      <c r="AD106" t="s">
        <v>19950</v>
      </c>
      <c r="AE106">
        <f t="shared" si="9"/>
        <v>0</v>
      </c>
      <c r="AG106" s="2"/>
      <c r="AH106" t="s">
        <v>4921</v>
      </c>
      <c r="AI106" s="7"/>
      <c r="AX106" t="s">
        <v>20252</v>
      </c>
      <c r="AY106" t="s">
        <v>20334</v>
      </c>
      <c r="AZ106" t="s">
        <v>20336</v>
      </c>
      <c r="BA106" t="s">
        <v>20269</v>
      </c>
    </row>
    <row r="107" spans="1:57" ht="11" customHeight="1" outlineLevel="1" x14ac:dyDescent="0.25">
      <c r="A107" t="s">
        <v>6692</v>
      </c>
      <c r="C107" s="2" t="s">
        <v>12953</v>
      </c>
      <c r="D107" s="2">
        <v>2055</v>
      </c>
      <c r="E107" s="7">
        <v>1972</v>
      </c>
      <c r="F107" s="5" t="s">
        <v>4000</v>
      </c>
      <c r="H107" s="5" t="s">
        <v>5398</v>
      </c>
      <c r="I107" s="6" t="s">
        <v>8288</v>
      </c>
      <c r="J107" s="6" t="s">
        <v>8281</v>
      </c>
      <c r="K107" s="17">
        <v>4</v>
      </c>
      <c r="L107" s="17" t="s">
        <v>7732</v>
      </c>
      <c r="M107" s="9"/>
      <c r="N107" s="9"/>
      <c r="O107" s="21"/>
      <c r="Q107" s="29"/>
      <c r="U107" s="17"/>
      <c r="V107" s="2"/>
      <c r="Y107" t="str">
        <f t="shared" si="7"/>
        <v/>
      </c>
      <c r="AA107" t="str">
        <f t="shared" si="8"/>
        <v/>
      </c>
      <c r="AC107" s="7" t="s">
        <v>2373</v>
      </c>
      <c r="AD107" t="s">
        <v>20360</v>
      </c>
      <c r="AE107">
        <f t="shared" si="9"/>
        <v>0</v>
      </c>
      <c r="AG107" s="2"/>
      <c r="AI107" s="7"/>
      <c r="AX107" t="s">
        <v>20344</v>
      </c>
      <c r="AY107" t="s">
        <v>20351</v>
      </c>
      <c r="AZ107" t="s">
        <v>20269</v>
      </c>
    </row>
    <row r="108" spans="1:57" ht="11" customHeight="1" outlineLevel="1" x14ac:dyDescent="0.25">
      <c r="A108" t="s">
        <v>6692</v>
      </c>
      <c r="C108" s="2" t="s">
        <v>12953</v>
      </c>
      <c r="D108" s="2">
        <v>2057</v>
      </c>
      <c r="E108" s="7">
        <v>1972</v>
      </c>
      <c r="F108" s="5" t="s">
        <v>21788</v>
      </c>
      <c r="H108" s="5" t="s">
        <v>5398</v>
      </c>
      <c r="I108" s="6" t="s">
        <v>8288</v>
      </c>
      <c r="J108" s="6" t="s">
        <v>8281</v>
      </c>
      <c r="K108" s="17">
        <v>3</v>
      </c>
      <c r="L108" s="17" t="s">
        <v>7732</v>
      </c>
      <c r="M108" s="9"/>
      <c r="N108" s="9"/>
      <c r="O108" s="21"/>
      <c r="Q108" s="29"/>
      <c r="U108" s="17"/>
      <c r="V108" s="2"/>
      <c r="Y108" t="str">
        <f t="shared" si="7"/>
        <v/>
      </c>
      <c r="AA108" t="str">
        <f t="shared" si="8"/>
        <v/>
      </c>
      <c r="AC108" s="7" t="s">
        <v>2373</v>
      </c>
      <c r="AD108" t="s">
        <v>20360</v>
      </c>
      <c r="AE108">
        <f t="shared" ref="AE108:AE139" si="10">COUNTIF(I108,"*Fuji*")</f>
        <v>0</v>
      </c>
      <c r="AG108" s="2"/>
      <c r="AI108" s="7"/>
      <c r="AX108" t="s">
        <v>20344</v>
      </c>
      <c r="AY108" t="s">
        <v>20351</v>
      </c>
      <c r="AZ108" t="s">
        <v>20269</v>
      </c>
    </row>
    <row r="109" spans="1:57" ht="11" customHeight="1" outlineLevel="1" x14ac:dyDescent="0.25">
      <c r="A109" t="s">
        <v>6692</v>
      </c>
      <c r="C109" s="2" t="s">
        <v>12953</v>
      </c>
      <c r="D109" s="2">
        <v>2059</v>
      </c>
      <c r="E109" s="7">
        <v>1972</v>
      </c>
      <c r="F109" s="5" t="s">
        <v>21789</v>
      </c>
      <c r="H109" s="5" t="s">
        <v>5398</v>
      </c>
      <c r="I109" s="6" t="s">
        <v>8288</v>
      </c>
      <c r="J109" s="6" t="s">
        <v>8281</v>
      </c>
      <c r="K109" s="17">
        <v>4</v>
      </c>
      <c r="L109" s="17" t="s">
        <v>7732</v>
      </c>
      <c r="M109" s="9"/>
      <c r="N109" s="9"/>
      <c r="O109" s="21"/>
      <c r="Q109" s="29"/>
      <c r="U109" s="17"/>
      <c r="V109" s="2"/>
      <c r="Y109" t="str">
        <f t="shared" si="7"/>
        <v/>
      </c>
      <c r="AA109" t="str">
        <f t="shared" si="8"/>
        <v/>
      </c>
      <c r="AC109" s="7" t="s">
        <v>2373</v>
      </c>
      <c r="AD109" t="s">
        <v>20360</v>
      </c>
      <c r="AE109">
        <f t="shared" si="10"/>
        <v>0</v>
      </c>
      <c r="AG109" s="2"/>
      <c r="AI109" s="7"/>
      <c r="AX109" t="s">
        <v>20344</v>
      </c>
      <c r="AY109" t="s">
        <v>20351</v>
      </c>
      <c r="AZ109" t="s">
        <v>20269</v>
      </c>
    </row>
    <row r="110" spans="1:57" ht="11" customHeight="1" outlineLevel="1" x14ac:dyDescent="0.25">
      <c r="A110" t="s">
        <v>6692</v>
      </c>
      <c r="C110" s="2" t="s">
        <v>12953</v>
      </c>
      <c r="D110" s="2">
        <v>2115</v>
      </c>
      <c r="E110" s="7">
        <v>1972</v>
      </c>
      <c r="F110" s="5" t="s">
        <v>18685</v>
      </c>
      <c r="H110" s="5" t="s">
        <v>5398</v>
      </c>
      <c r="I110" s="6" t="s">
        <v>5399</v>
      </c>
      <c r="J110" s="6" t="s">
        <v>8284</v>
      </c>
      <c r="K110" s="17">
        <v>1</v>
      </c>
      <c r="L110" s="17" t="s">
        <v>20076</v>
      </c>
      <c r="M110" s="9"/>
      <c r="N110" s="9"/>
      <c r="O110" s="21"/>
      <c r="Q110" s="29"/>
      <c r="U110" s="17"/>
      <c r="V110" s="2"/>
      <c r="Y110" t="str">
        <f t="shared" si="7"/>
        <v/>
      </c>
      <c r="AA110" t="str">
        <f t="shared" si="8"/>
        <v/>
      </c>
      <c r="AC110" s="7" t="s">
        <v>13257</v>
      </c>
      <c r="AD110" t="s">
        <v>20361</v>
      </c>
      <c r="AE110">
        <f t="shared" si="10"/>
        <v>1</v>
      </c>
      <c r="AG110" s="2"/>
      <c r="AH110" t="s">
        <v>4921</v>
      </c>
      <c r="AI110" s="7"/>
      <c r="AX110" t="s">
        <v>20252</v>
      </c>
      <c r="AY110" t="s">
        <v>20335</v>
      </c>
      <c r="AZ110" t="s">
        <v>20355</v>
      </c>
      <c r="BA110" t="s">
        <v>18378</v>
      </c>
      <c r="BB110" t="s">
        <v>20269</v>
      </c>
    </row>
    <row r="111" spans="1:57" ht="11" customHeight="1" outlineLevel="1" x14ac:dyDescent="0.25">
      <c r="A111" t="s">
        <v>6692</v>
      </c>
      <c r="C111" s="2" t="s">
        <v>12953</v>
      </c>
      <c r="D111" s="2" t="s">
        <v>9672</v>
      </c>
      <c r="E111" s="7">
        <v>1972</v>
      </c>
      <c r="F111" s="5" t="s">
        <v>8285</v>
      </c>
      <c r="H111" s="5" t="s">
        <v>5398</v>
      </c>
      <c r="I111" s="6" t="s">
        <v>5399</v>
      </c>
      <c r="J111" s="6" t="s">
        <v>8284</v>
      </c>
      <c r="K111" s="17">
        <v>3</v>
      </c>
      <c r="L111" s="17" t="s">
        <v>7730</v>
      </c>
      <c r="M111" s="9">
        <v>2.4</v>
      </c>
      <c r="N111" s="9"/>
      <c r="O111" s="21"/>
      <c r="Q111" s="29"/>
      <c r="U111" s="17"/>
      <c r="V111" s="2"/>
      <c r="Y111" t="str">
        <f t="shared" si="7"/>
        <v/>
      </c>
      <c r="AA111">
        <f t="shared" si="8"/>
        <v>1</v>
      </c>
      <c r="AC111" s="7" t="s">
        <v>13257</v>
      </c>
      <c r="AD111" t="s">
        <v>20361</v>
      </c>
      <c r="AE111">
        <f t="shared" si="10"/>
        <v>1</v>
      </c>
      <c r="AG111" s="2"/>
      <c r="AH111" t="s">
        <v>4921</v>
      </c>
      <c r="AI111" s="7"/>
      <c r="AX111" t="s">
        <v>20252</v>
      </c>
      <c r="AY111" t="s">
        <v>20335</v>
      </c>
      <c r="AZ111" t="s">
        <v>20355</v>
      </c>
      <c r="BA111" t="s">
        <v>18378</v>
      </c>
      <c r="BB111" t="s">
        <v>20269</v>
      </c>
      <c r="BC111" t="s">
        <v>20356</v>
      </c>
    </row>
    <row r="112" spans="1:57" ht="11" customHeight="1" outlineLevel="1" x14ac:dyDescent="0.25">
      <c r="A112" t="s">
        <v>6692</v>
      </c>
      <c r="C112" s="2" t="s">
        <v>12953</v>
      </c>
      <c r="D112" s="2">
        <v>2294</v>
      </c>
      <c r="E112" s="7">
        <v>1972</v>
      </c>
      <c r="F112" s="5" t="s">
        <v>21790</v>
      </c>
      <c r="H112" s="5" t="s">
        <v>5398</v>
      </c>
      <c r="I112" s="6" t="s">
        <v>8289</v>
      </c>
      <c r="J112" s="6" t="s">
        <v>20815</v>
      </c>
      <c r="K112" s="17">
        <v>4</v>
      </c>
      <c r="L112" s="17" t="s">
        <v>7732</v>
      </c>
      <c r="M112" s="9"/>
      <c r="N112" s="9"/>
      <c r="O112" s="21"/>
      <c r="Q112" s="29"/>
      <c r="U112" s="17"/>
      <c r="V112" s="2"/>
      <c r="Y112" t="str">
        <f t="shared" si="7"/>
        <v/>
      </c>
      <c r="AA112" t="str">
        <f t="shared" si="8"/>
        <v/>
      </c>
      <c r="AC112" s="7" t="s">
        <v>2373</v>
      </c>
      <c r="AD112" t="s">
        <v>20360</v>
      </c>
      <c r="AE112">
        <f t="shared" si="10"/>
        <v>0</v>
      </c>
      <c r="AG112" s="2"/>
      <c r="AI112" s="7"/>
      <c r="AX112" t="s">
        <v>20344</v>
      </c>
      <c r="AY112" t="s">
        <v>20346</v>
      </c>
      <c r="AZ112" t="s">
        <v>20347</v>
      </c>
      <c r="BA112" t="s">
        <v>20269</v>
      </c>
      <c r="BB112" t="s">
        <v>20348</v>
      </c>
    </row>
    <row r="113" spans="1:54" ht="11" customHeight="1" outlineLevel="1" x14ac:dyDescent="0.25">
      <c r="A113" t="s">
        <v>6692</v>
      </c>
      <c r="C113" s="2" t="s">
        <v>12953</v>
      </c>
      <c r="D113" s="2">
        <v>2295</v>
      </c>
      <c r="E113" s="7">
        <v>1972</v>
      </c>
      <c r="F113" s="5" t="s">
        <v>21790</v>
      </c>
      <c r="H113" s="5" t="s">
        <v>5398</v>
      </c>
      <c r="I113" s="6" t="s">
        <v>8289</v>
      </c>
      <c r="J113" s="6" t="s">
        <v>20815</v>
      </c>
      <c r="K113" s="17">
        <v>4</v>
      </c>
      <c r="L113" s="17" t="s">
        <v>20076</v>
      </c>
      <c r="M113" s="9"/>
      <c r="N113" s="9"/>
      <c r="O113" s="21"/>
      <c r="Q113" s="29"/>
      <c r="U113" s="17"/>
      <c r="V113" s="2"/>
      <c r="Y113" t="str">
        <f t="shared" si="7"/>
        <v/>
      </c>
      <c r="AA113" t="str">
        <f t="shared" si="8"/>
        <v/>
      </c>
      <c r="AC113" s="7" t="s">
        <v>2373</v>
      </c>
      <c r="AD113" t="s">
        <v>20360</v>
      </c>
      <c r="AE113">
        <f t="shared" si="10"/>
        <v>0</v>
      </c>
      <c r="AG113" s="2"/>
      <c r="AI113" s="7"/>
      <c r="AX113" t="s">
        <v>20344</v>
      </c>
      <c r="AY113" t="s">
        <v>20346</v>
      </c>
      <c r="AZ113" t="s">
        <v>20347</v>
      </c>
      <c r="BA113" t="s">
        <v>20269</v>
      </c>
      <c r="BB113" t="s">
        <v>20348</v>
      </c>
    </row>
    <row r="114" spans="1:54" ht="11" customHeight="1" outlineLevel="1" x14ac:dyDescent="0.25">
      <c r="A114" t="s">
        <v>6692</v>
      </c>
      <c r="C114" s="2" t="s">
        <v>12953</v>
      </c>
      <c r="D114" s="2">
        <v>2295</v>
      </c>
      <c r="E114" s="7">
        <v>1972</v>
      </c>
      <c r="F114" s="5" t="s">
        <v>21791</v>
      </c>
      <c r="H114" s="5" t="s">
        <v>5398</v>
      </c>
      <c r="I114" s="6" t="s">
        <v>8289</v>
      </c>
      <c r="J114" s="6" t="s">
        <v>20815</v>
      </c>
      <c r="K114" s="17">
        <v>4</v>
      </c>
      <c r="L114" s="17" t="s">
        <v>7730</v>
      </c>
      <c r="M114" s="9">
        <v>1.2</v>
      </c>
      <c r="N114" s="9"/>
      <c r="O114" s="21"/>
      <c r="Q114" s="29"/>
      <c r="U114" s="17"/>
      <c r="V114" s="2"/>
      <c r="Y114" t="str">
        <f t="shared" si="7"/>
        <v/>
      </c>
      <c r="AA114">
        <f t="shared" si="8"/>
        <v>1</v>
      </c>
      <c r="AC114" s="7" t="s">
        <v>2373</v>
      </c>
      <c r="AD114" t="s">
        <v>20360</v>
      </c>
      <c r="AE114">
        <f t="shared" si="10"/>
        <v>0</v>
      </c>
      <c r="AG114" s="2"/>
      <c r="AI114" s="7"/>
      <c r="AX114" t="s">
        <v>20344</v>
      </c>
      <c r="AY114" t="s">
        <v>20346</v>
      </c>
      <c r="AZ114" t="s">
        <v>20347</v>
      </c>
      <c r="BA114" t="s">
        <v>20269</v>
      </c>
      <c r="BB114" t="s">
        <v>20348</v>
      </c>
    </row>
    <row r="115" spans="1:54" ht="11" customHeight="1" outlineLevel="1" x14ac:dyDescent="0.25">
      <c r="A115" t="s">
        <v>6692</v>
      </c>
      <c r="C115" s="2" t="s">
        <v>12953</v>
      </c>
      <c r="D115" s="2">
        <v>2296</v>
      </c>
      <c r="E115" s="7">
        <v>1972</v>
      </c>
      <c r="F115" s="5" t="s">
        <v>21790</v>
      </c>
      <c r="H115" s="5" t="s">
        <v>5398</v>
      </c>
      <c r="I115" s="6" t="s">
        <v>8289</v>
      </c>
      <c r="J115" s="6" t="s">
        <v>20815</v>
      </c>
      <c r="K115" s="17">
        <v>4</v>
      </c>
      <c r="L115" s="17" t="s">
        <v>7732</v>
      </c>
      <c r="M115" s="9"/>
      <c r="N115" s="9"/>
      <c r="O115" s="21"/>
      <c r="Q115" s="29"/>
      <c r="U115" s="17"/>
      <c r="V115" s="2"/>
      <c r="Y115" t="str">
        <f t="shared" si="7"/>
        <v/>
      </c>
      <c r="AA115" t="str">
        <f t="shared" si="8"/>
        <v/>
      </c>
      <c r="AC115" s="7" t="s">
        <v>2373</v>
      </c>
      <c r="AD115" t="s">
        <v>20360</v>
      </c>
      <c r="AE115">
        <f t="shared" si="10"/>
        <v>0</v>
      </c>
      <c r="AG115" s="2"/>
      <c r="AI115" s="7"/>
      <c r="AX115" t="s">
        <v>20344</v>
      </c>
      <c r="AY115" t="s">
        <v>20346</v>
      </c>
      <c r="AZ115" t="s">
        <v>20347</v>
      </c>
      <c r="BA115" t="s">
        <v>20269</v>
      </c>
      <c r="BB115" t="s">
        <v>20348</v>
      </c>
    </row>
    <row r="116" spans="1:54" ht="11" customHeight="1" outlineLevel="1" x14ac:dyDescent="0.25">
      <c r="A116" t="s">
        <v>6692</v>
      </c>
      <c r="C116" s="2" t="s">
        <v>12953</v>
      </c>
      <c r="D116" s="2">
        <v>2297</v>
      </c>
      <c r="E116" s="7">
        <v>1972</v>
      </c>
      <c r="F116" s="5" t="s">
        <v>21790</v>
      </c>
      <c r="H116" s="5" t="s">
        <v>5398</v>
      </c>
      <c r="I116" s="6" t="s">
        <v>8289</v>
      </c>
      <c r="J116" s="6" t="s">
        <v>20815</v>
      </c>
      <c r="K116" s="17">
        <v>4</v>
      </c>
      <c r="L116" s="17" t="s">
        <v>7732</v>
      </c>
      <c r="M116" s="9"/>
      <c r="N116" s="9"/>
      <c r="O116" s="21"/>
      <c r="Q116" s="29"/>
      <c r="U116" s="17"/>
      <c r="V116" s="2"/>
      <c r="Y116" t="str">
        <f t="shared" si="7"/>
        <v/>
      </c>
      <c r="AA116" t="str">
        <f t="shared" si="8"/>
        <v/>
      </c>
      <c r="AC116" s="7" t="s">
        <v>2373</v>
      </c>
      <c r="AD116" t="s">
        <v>20360</v>
      </c>
      <c r="AE116">
        <f t="shared" si="10"/>
        <v>0</v>
      </c>
      <c r="AG116" s="2"/>
      <c r="AI116" s="7"/>
      <c r="AX116" t="s">
        <v>20344</v>
      </c>
      <c r="AY116" t="s">
        <v>20346</v>
      </c>
      <c r="AZ116" t="s">
        <v>20347</v>
      </c>
      <c r="BA116" t="s">
        <v>20269</v>
      </c>
      <c r="BB116" t="s">
        <v>20348</v>
      </c>
    </row>
    <row r="117" spans="1:54" ht="11" customHeight="1" outlineLevel="1" x14ac:dyDescent="0.25">
      <c r="A117" t="s">
        <v>6692</v>
      </c>
      <c r="C117" s="2" t="s">
        <v>12953</v>
      </c>
      <c r="D117" s="2">
        <v>2298</v>
      </c>
      <c r="E117" s="7">
        <v>1972</v>
      </c>
      <c r="F117" s="5" t="s">
        <v>21790</v>
      </c>
      <c r="H117" s="5" t="s">
        <v>5398</v>
      </c>
      <c r="I117" s="6" t="s">
        <v>8289</v>
      </c>
      <c r="J117" s="6" t="s">
        <v>20815</v>
      </c>
      <c r="K117" s="17">
        <v>4</v>
      </c>
      <c r="L117" s="17" t="s">
        <v>7732</v>
      </c>
      <c r="M117" s="9"/>
      <c r="N117" s="9"/>
      <c r="O117" s="21"/>
      <c r="Q117" s="29"/>
      <c r="U117" s="17"/>
      <c r="V117" s="2"/>
      <c r="Y117" t="str">
        <f t="shared" si="7"/>
        <v/>
      </c>
      <c r="AA117" t="str">
        <f t="shared" si="8"/>
        <v/>
      </c>
      <c r="AC117" s="7" t="s">
        <v>2373</v>
      </c>
      <c r="AD117" t="s">
        <v>20360</v>
      </c>
      <c r="AE117">
        <f t="shared" si="10"/>
        <v>0</v>
      </c>
      <c r="AG117" s="2"/>
      <c r="AI117" s="7"/>
      <c r="AX117" t="s">
        <v>20344</v>
      </c>
      <c r="AY117" t="s">
        <v>20346</v>
      </c>
      <c r="AZ117" t="s">
        <v>20347</v>
      </c>
      <c r="BA117" t="s">
        <v>20269</v>
      </c>
      <c r="BB117" t="s">
        <v>20348</v>
      </c>
    </row>
    <row r="118" spans="1:54" ht="11" customHeight="1" outlineLevel="1" x14ac:dyDescent="0.25">
      <c r="A118" t="s">
        <v>6692</v>
      </c>
      <c r="C118" s="2" t="s">
        <v>12953</v>
      </c>
      <c r="D118" s="2">
        <v>2299</v>
      </c>
      <c r="E118" s="7">
        <v>1972</v>
      </c>
      <c r="F118" s="5" t="s">
        <v>21790</v>
      </c>
      <c r="H118" s="5" t="s">
        <v>5398</v>
      </c>
      <c r="I118" s="6" t="s">
        <v>8289</v>
      </c>
      <c r="J118" s="6" t="s">
        <v>20814</v>
      </c>
      <c r="K118" s="17">
        <v>4</v>
      </c>
      <c r="L118" s="17" t="s">
        <v>7732</v>
      </c>
      <c r="M118" s="9"/>
      <c r="N118" s="9"/>
      <c r="O118" s="21"/>
      <c r="Q118" s="29"/>
      <c r="U118" s="17"/>
      <c r="V118" s="2"/>
      <c r="Y118" t="str">
        <f t="shared" si="7"/>
        <v/>
      </c>
      <c r="AA118" t="str">
        <f t="shared" si="8"/>
        <v/>
      </c>
      <c r="AC118" s="7" t="s">
        <v>2373</v>
      </c>
      <c r="AD118" t="s">
        <v>20360</v>
      </c>
      <c r="AE118">
        <f t="shared" si="10"/>
        <v>0</v>
      </c>
      <c r="AG118" s="2"/>
      <c r="AI118" s="7"/>
      <c r="AX118" t="s">
        <v>20344</v>
      </c>
      <c r="AY118" t="s">
        <v>20346</v>
      </c>
      <c r="AZ118" t="s">
        <v>20347</v>
      </c>
      <c r="BA118" t="s">
        <v>20269</v>
      </c>
      <c r="BB118" t="s">
        <v>20348</v>
      </c>
    </row>
    <row r="119" spans="1:54" ht="11" customHeight="1" outlineLevel="1" x14ac:dyDescent="0.25">
      <c r="A119" t="s">
        <v>6692</v>
      </c>
      <c r="C119" s="2" t="s">
        <v>12953</v>
      </c>
      <c r="D119" s="2">
        <v>2300</v>
      </c>
      <c r="E119" s="7">
        <v>1972</v>
      </c>
      <c r="F119" s="5" t="s">
        <v>21790</v>
      </c>
      <c r="H119" s="5" t="s">
        <v>5398</v>
      </c>
      <c r="I119" s="6" t="s">
        <v>8289</v>
      </c>
      <c r="J119" s="6" t="s">
        <v>20814</v>
      </c>
      <c r="K119" s="17">
        <v>4</v>
      </c>
      <c r="L119" s="17" t="s">
        <v>7732</v>
      </c>
      <c r="M119" s="9"/>
      <c r="N119" s="9"/>
      <c r="O119" s="21"/>
      <c r="Q119" s="29"/>
      <c r="U119" s="17"/>
      <c r="V119" s="2"/>
      <c r="Y119" t="str">
        <f t="shared" si="7"/>
        <v/>
      </c>
      <c r="AA119" t="str">
        <f t="shared" si="8"/>
        <v/>
      </c>
      <c r="AC119" s="7" t="s">
        <v>2373</v>
      </c>
      <c r="AD119" t="s">
        <v>20360</v>
      </c>
      <c r="AE119">
        <f t="shared" si="10"/>
        <v>0</v>
      </c>
      <c r="AG119" s="2"/>
      <c r="AI119" s="7"/>
      <c r="AX119" t="s">
        <v>20344</v>
      </c>
      <c r="AY119" t="s">
        <v>20346</v>
      </c>
      <c r="AZ119" t="s">
        <v>20347</v>
      </c>
      <c r="BA119" t="s">
        <v>20269</v>
      </c>
      <c r="BB119" t="s">
        <v>20348</v>
      </c>
    </row>
    <row r="120" spans="1:54" ht="11" customHeight="1" outlineLevel="1" x14ac:dyDescent="0.25">
      <c r="A120" t="s">
        <v>6692</v>
      </c>
      <c r="C120" s="2" t="s">
        <v>12953</v>
      </c>
      <c r="D120" s="2">
        <v>2301</v>
      </c>
      <c r="E120" s="7">
        <v>1972</v>
      </c>
      <c r="F120" s="5" t="s">
        <v>21790</v>
      </c>
      <c r="H120" s="5" t="s">
        <v>5398</v>
      </c>
      <c r="I120" s="6" t="s">
        <v>8289</v>
      </c>
      <c r="J120" s="6" t="s">
        <v>20814</v>
      </c>
      <c r="K120" s="17">
        <v>4</v>
      </c>
      <c r="L120" s="17" t="s">
        <v>20076</v>
      </c>
      <c r="M120" s="9"/>
      <c r="N120" s="9"/>
      <c r="O120" s="21"/>
      <c r="Q120" s="29"/>
      <c r="U120" s="17"/>
      <c r="V120" s="2"/>
      <c r="Y120" t="str">
        <f t="shared" si="7"/>
        <v/>
      </c>
      <c r="AA120" t="str">
        <f t="shared" si="8"/>
        <v/>
      </c>
      <c r="AC120" s="7" t="s">
        <v>2373</v>
      </c>
      <c r="AD120" t="s">
        <v>20360</v>
      </c>
      <c r="AE120">
        <f t="shared" si="10"/>
        <v>0</v>
      </c>
      <c r="AG120" s="2"/>
      <c r="AI120" s="7"/>
      <c r="AX120" t="s">
        <v>20344</v>
      </c>
      <c r="AY120" t="s">
        <v>20346</v>
      </c>
      <c r="AZ120" t="s">
        <v>20347</v>
      </c>
      <c r="BA120" t="s">
        <v>20269</v>
      </c>
      <c r="BB120" t="s">
        <v>20348</v>
      </c>
    </row>
    <row r="121" spans="1:54" ht="11" customHeight="1" outlineLevel="1" x14ac:dyDescent="0.25">
      <c r="A121" t="s">
        <v>6692</v>
      </c>
      <c r="C121" s="2" t="s">
        <v>12953</v>
      </c>
      <c r="D121" s="2" t="s">
        <v>20831</v>
      </c>
      <c r="E121" s="7">
        <v>1972</v>
      </c>
      <c r="F121" s="5" t="s">
        <v>21792</v>
      </c>
      <c r="H121" s="5" t="s">
        <v>5398</v>
      </c>
      <c r="I121" s="6" t="s">
        <v>8288</v>
      </c>
      <c r="J121" s="6" t="s">
        <v>20814</v>
      </c>
      <c r="K121" s="17">
        <v>3</v>
      </c>
      <c r="L121" s="17" t="s">
        <v>7730</v>
      </c>
      <c r="M121" s="9">
        <v>1.2</v>
      </c>
      <c r="N121" s="9"/>
      <c r="O121" s="21"/>
      <c r="Q121" s="29"/>
      <c r="T121">
        <v>1</v>
      </c>
      <c r="U121" s="17"/>
      <c r="V121" s="2"/>
      <c r="Y121" t="str">
        <f t="shared" si="7"/>
        <v/>
      </c>
      <c r="AA121">
        <f t="shared" si="8"/>
        <v>1</v>
      </c>
      <c r="AC121" s="7" t="s">
        <v>2373</v>
      </c>
      <c r="AD121" t="s">
        <v>20932</v>
      </c>
      <c r="AE121">
        <f t="shared" si="10"/>
        <v>0</v>
      </c>
      <c r="AG121" s="2"/>
      <c r="AI121" s="7"/>
      <c r="AX121" t="s">
        <v>20344</v>
      </c>
      <c r="AY121" t="s">
        <v>20346</v>
      </c>
      <c r="AZ121" t="s">
        <v>20347</v>
      </c>
      <c r="BA121" t="s">
        <v>20269</v>
      </c>
      <c r="BB121" t="s">
        <v>20348</v>
      </c>
    </row>
    <row r="122" spans="1:54" ht="11" customHeight="1" outlineLevel="1" x14ac:dyDescent="0.25">
      <c r="A122" t="s">
        <v>6692</v>
      </c>
      <c r="C122" s="2" t="s">
        <v>12953</v>
      </c>
      <c r="D122" s="2">
        <v>2302</v>
      </c>
      <c r="E122" s="7">
        <v>1972</v>
      </c>
      <c r="F122" s="5" t="s">
        <v>21790</v>
      </c>
      <c r="H122" s="5" t="s">
        <v>5398</v>
      </c>
      <c r="I122" s="6" t="s">
        <v>8289</v>
      </c>
      <c r="J122" s="6" t="s">
        <v>20814</v>
      </c>
      <c r="K122" s="17">
        <v>4</v>
      </c>
      <c r="L122" s="17" t="s">
        <v>7732</v>
      </c>
      <c r="M122" s="9"/>
      <c r="N122" s="9"/>
      <c r="O122" s="21"/>
      <c r="Q122" s="29"/>
      <c r="U122" s="17"/>
      <c r="V122" s="2"/>
      <c r="Y122" t="str">
        <f t="shared" si="7"/>
        <v/>
      </c>
      <c r="AA122" t="str">
        <f t="shared" si="8"/>
        <v/>
      </c>
      <c r="AC122" s="7" t="s">
        <v>2373</v>
      </c>
      <c r="AD122" t="s">
        <v>20360</v>
      </c>
      <c r="AE122">
        <f t="shared" si="10"/>
        <v>0</v>
      </c>
      <c r="AG122" s="2"/>
      <c r="AI122" s="7"/>
      <c r="AX122" t="s">
        <v>20344</v>
      </c>
      <c r="AY122" t="s">
        <v>20346</v>
      </c>
      <c r="AZ122" t="s">
        <v>20347</v>
      </c>
      <c r="BA122" t="s">
        <v>20269</v>
      </c>
      <c r="BB122" t="s">
        <v>20348</v>
      </c>
    </row>
    <row r="123" spans="1:54" ht="11" customHeight="1" outlineLevel="1" x14ac:dyDescent="0.25">
      <c r="A123" t="s">
        <v>6692</v>
      </c>
      <c r="C123" s="2" t="s">
        <v>12953</v>
      </c>
      <c r="D123" s="2">
        <v>2303</v>
      </c>
      <c r="E123" s="7">
        <v>1972</v>
      </c>
      <c r="F123" s="5" t="s">
        <v>21790</v>
      </c>
      <c r="H123" s="5" t="s">
        <v>5398</v>
      </c>
      <c r="I123" s="6" t="s">
        <v>8289</v>
      </c>
      <c r="J123" s="6" t="s">
        <v>20814</v>
      </c>
      <c r="K123" s="17">
        <v>4</v>
      </c>
      <c r="L123" s="17" t="s">
        <v>7732</v>
      </c>
      <c r="M123" s="9"/>
      <c r="N123" s="9"/>
      <c r="O123" s="21"/>
      <c r="Q123" s="29"/>
      <c r="U123" s="17"/>
      <c r="V123" s="2"/>
      <c r="Y123" t="str">
        <f t="shared" si="7"/>
        <v/>
      </c>
      <c r="AA123" t="str">
        <f t="shared" si="8"/>
        <v/>
      </c>
      <c r="AC123" s="7" t="s">
        <v>2373</v>
      </c>
      <c r="AD123" t="s">
        <v>20360</v>
      </c>
      <c r="AE123">
        <f t="shared" si="10"/>
        <v>0</v>
      </c>
      <c r="AG123" s="2"/>
      <c r="AI123" s="7"/>
      <c r="AX123" t="s">
        <v>20344</v>
      </c>
      <c r="AY123" t="s">
        <v>20346</v>
      </c>
      <c r="AZ123" t="s">
        <v>20347</v>
      </c>
      <c r="BA123" t="s">
        <v>20269</v>
      </c>
      <c r="BB123" t="s">
        <v>20348</v>
      </c>
    </row>
    <row r="124" spans="1:54" ht="11" customHeight="1" outlineLevel="1" x14ac:dyDescent="0.25">
      <c r="A124" t="s">
        <v>6692</v>
      </c>
      <c r="C124" s="2" t="s">
        <v>12953</v>
      </c>
      <c r="D124" s="2">
        <v>2304</v>
      </c>
      <c r="E124" s="7">
        <v>1972</v>
      </c>
      <c r="F124" s="5" t="s">
        <v>21790</v>
      </c>
      <c r="H124" s="5" t="s">
        <v>5398</v>
      </c>
      <c r="I124" s="6" t="s">
        <v>8289</v>
      </c>
      <c r="J124" s="6" t="s">
        <v>20814</v>
      </c>
      <c r="K124" s="17">
        <v>4</v>
      </c>
      <c r="L124" s="17" t="s">
        <v>7732</v>
      </c>
      <c r="M124" s="9"/>
      <c r="N124" s="9"/>
      <c r="O124" s="21"/>
      <c r="Q124" s="29"/>
      <c r="U124" s="17"/>
      <c r="V124" s="2"/>
      <c r="Y124" t="str">
        <f t="shared" si="7"/>
        <v/>
      </c>
      <c r="AA124" t="str">
        <f t="shared" si="8"/>
        <v/>
      </c>
      <c r="AC124" s="7" t="s">
        <v>2373</v>
      </c>
      <c r="AD124" t="s">
        <v>20360</v>
      </c>
      <c r="AE124">
        <f t="shared" si="10"/>
        <v>0</v>
      </c>
      <c r="AG124" s="2"/>
      <c r="AI124" s="7"/>
      <c r="AX124" t="s">
        <v>20344</v>
      </c>
      <c r="AY124" t="s">
        <v>20346</v>
      </c>
      <c r="AZ124" t="s">
        <v>20347</v>
      </c>
      <c r="BA124" t="s">
        <v>20269</v>
      </c>
      <c r="BB124" t="s">
        <v>20348</v>
      </c>
    </row>
    <row r="125" spans="1:54" ht="11" customHeight="1" outlineLevel="1" x14ac:dyDescent="0.25">
      <c r="A125" t="s">
        <v>6692</v>
      </c>
      <c r="C125" s="2" t="s">
        <v>12953</v>
      </c>
      <c r="D125" s="2">
        <v>2305</v>
      </c>
      <c r="E125" s="7">
        <v>1972</v>
      </c>
      <c r="F125" s="5" t="s">
        <v>21790</v>
      </c>
      <c r="H125" s="5" t="s">
        <v>5398</v>
      </c>
      <c r="I125" s="6" t="s">
        <v>8289</v>
      </c>
      <c r="J125" s="6" t="s">
        <v>20814</v>
      </c>
      <c r="K125" s="17">
        <v>4</v>
      </c>
      <c r="L125" s="17" t="s">
        <v>7730</v>
      </c>
      <c r="M125" s="9">
        <v>1.1499999999999999</v>
      </c>
      <c r="N125" s="9"/>
      <c r="O125" s="21"/>
      <c r="Q125" s="29"/>
      <c r="U125" s="17"/>
      <c r="V125" s="2"/>
      <c r="Y125" t="str">
        <f t="shared" si="7"/>
        <v/>
      </c>
      <c r="AA125" t="str">
        <f t="shared" si="8"/>
        <v/>
      </c>
      <c r="AC125" s="7" t="s">
        <v>2373</v>
      </c>
      <c r="AD125" t="s">
        <v>20360</v>
      </c>
      <c r="AE125">
        <f t="shared" si="10"/>
        <v>0</v>
      </c>
      <c r="AG125" s="2"/>
      <c r="AI125" s="7"/>
      <c r="AX125" t="s">
        <v>20344</v>
      </c>
      <c r="AY125" t="s">
        <v>20346</v>
      </c>
      <c r="AZ125" t="s">
        <v>20347</v>
      </c>
      <c r="BA125" t="s">
        <v>20269</v>
      </c>
      <c r="BB125" t="s">
        <v>20348</v>
      </c>
    </row>
    <row r="126" spans="1:54" ht="11" customHeight="1" outlineLevel="1" x14ac:dyDescent="0.25">
      <c r="A126" t="s">
        <v>6692</v>
      </c>
      <c r="C126" s="2" t="s">
        <v>12953</v>
      </c>
      <c r="D126" s="2" t="s">
        <v>20828</v>
      </c>
      <c r="E126" s="7">
        <v>1972</v>
      </c>
      <c r="F126" s="5" t="s">
        <v>21792</v>
      </c>
      <c r="H126" s="5" t="s">
        <v>5398</v>
      </c>
      <c r="I126" s="6" t="s">
        <v>8289</v>
      </c>
      <c r="J126" s="6" t="s">
        <v>20814</v>
      </c>
      <c r="K126" s="17">
        <v>4</v>
      </c>
      <c r="L126" s="17" t="s">
        <v>7730</v>
      </c>
      <c r="M126" s="9">
        <v>1.2</v>
      </c>
      <c r="N126" s="9"/>
      <c r="O126" s="21"/>
      <c r="Q126" s="29"/>
      <c r="U126" s="17"/>
      <c r="V126" s="2"/>
      <c r="Y126" t="str">
        <f t="shared" si="7"/>
        <v/>
      </c>
      <c r="AA126">
        <f t="shared" si="8"/>
        <v>1</v>
      </c>
      <c r="AC126" s="7" t="s">
        <v>2373</v>
      </c>
      <c r="AD126" t="s">
        <v>20360</v>
      </c>
      <c r="AE126">
        <f t="shared" si="10"/>
        <v>0</v>
      </c>
      <c r="AG126" s="2"/>
      <c r="AI126" s="7"/>
      <c r="AX126" t="s">
        <v>20344</v>
      </c>
      <c r="AY126" t="s">
        <v>20346</v>
      </c>
      <c r="AZ126" t="s">
        <v>20347</v>
      </c>
      <c r="BA126" t="s">
        <v>20269</v>
      </c>
      <c r="BB126" t="s">
        <v>20348</v>
      </c>
    </row>
    <row r="127" spans="1:54" ht="11" customHeight="1" outlineLevel="1" x14ac:dyDescent="0.25">
      <c r="A127" t="s">
        <v>6692</v>
      </c>
      <c r="C127" s="2" t="s">
        <v>12953</v>
      </c>
      <c r="D127" s="2" t="s">
        <v>20832</v>
      </c>
      <c r="E127" s="7">
        <v>1972</v>
      </c>
      <c r="F127" s="5" t="s">
        <v>21791</v>
      </c>
      <c r="H127" s="5" t="s">
        <v>5398</v>
      </c>
      <c r="I127" s="6" t="s">
        <v>8289</v>
      </c>
      <c r="J127" s="6" t="s">
        <v>20814</v>
      </c>
      <c r="K127" s="17">
        <v>4</v>
      </c>
      <c r="L127" s="17" t="s">
        <v>7730</v>
      </c>
      <c r="M127" s="9">
        <v>4</v>
      </c>
      <c r="N127" s="9"/>
      <c r="O127" s="21"/>
      <c r="Q127" s="29"/>
      <c r="U127" s="17"/>
      <c r="V127" s="2"/>
      <c r="Y127" t="str">
        <f t="shared" si="7"/>
        <v/>
      </c>
      <c r="AA127">
        <f t="shared" si="8"/>
        <v>1</v>
      </c>
      <c r="AC127" s="7" t="s">
        <v>2373</v>
      </c>
      <c r="AD127" t="s">
        <v>20360</v>
      </c>
      <c r="AE127">
        <f t="shared" si="10"/>
        <v>0</v>
      </c>
      <c r="AG127" s="2"/>
      <c r="AI127" s="7"/>
      <c r="AX127" t="s">
        <v>20344</v>
      </c>
      <c r="AY127" t="s">
        <v>20346</v>
      </c>
      <c r="AZ127" t="s">
        <v>20347</v>
      </c>
      <c r="BA127" t="s">
        <v>20269</v>
      </c>
      <c r="BB127" t="s">
        <v>20348</v>
      </c>
    </row>
    <row r="128" spans="1:54" ht="11" customHeight="1" outlineLevel="1" x14ac:dyDescent="0.25">
      <c r="A128" t="s">
        <v>6692</v>
      </c>
      <c r="C128" s="2" t="s">
        <v>12953</v>
      </c>
      <c r="D128" s="2">
        <v>2306</v>
      </c>
      <c r="E128" s="7">
        <v>1972</v>
      </c>
      <c r="F128" s="5" t="s">
        <v>21790</v>
      </c>
      <c r="H128" s="5" t="s">
        <v>5398</v>
      </c>
      <c r="I128" s="6" t="s">
        <v>8289</v>
      </c>
      <c r="J128" s="6" t="s">
        <v>20814</v>
      </c>
      <c r="K128" s="17">
        <v>4</v>
      </c>
      <c r="L128" s="17" t="s">
        <v>7730</v>
      </c>
      <c r="M128" s="9">
        <v>1.1499999999999999</v>
      </c>
      <c r="N128" s="9"/>
      <c r="O128" s="21"/>
      <c r="Q128" s="29"/>
      <c r="U128" s="17"/>
      <c r="V128" s="2"/>
      <c r="Y128" t="str">
        <f t="shared" si="7"/>
        <v/>
      </c>
      <c r="AA128" t="str">
        <f t="shared" si="8"/>
        <v/>
      </c>
      <c r="AC128" s="7" t="s">
        <v>2373</v>
      </c>
      <c r="AD128" t="s">
        <v>20360</v>
      </c>
      <c r="AE128">
        <f t="shared" si="10"/>
        <v>0</v>
      </c>
      <c r="AG128" s="2"/>
      <c r="AI128" s="7"/>
      <c r="AX128" t="s">
        <v>20344</v>
      </c>
      <c r="AY128" t="s">
        <v>20346</v>
      </c>
      <c r="AZ128" t="s">
        <v>20347</v>
      </c>
      <c r="BA128" t="s">
        <v>20269</v>
      </c>
      <c r="BB128" t="s">
        <v>20348</v>
      </c>
    </row>
    <row r="129" spans="1:54" ht="11" customHeight="1" outlineLevel="1" x14ac:dyDescent="0.25">
      <c r="A129" t="s">
        <v>6692</v>
      </c>
      <c r="C129" s="2" t="s">
        <v>12953</v>
      </c>
      <c r="D129" s="2">
        <v>2307</v>
      </c>
      <c r="E129" s="7">
        <v>1972</v>
      </c>
      <c r="F129" s="5" t="s">
        <v>21790</v>
      </c>
      <c r="H129" s="5" t="s">
        <v>5398</v>
      </c>
      <c r="I129" s="6" t="s">
        <v>8289</v>
      </c>
      <c r="J129" s="6" t="s">
        <v>20814</v>
      </c>
      <c r="K129" s="17">
        <v>4</v>
      </c>
      <c r="L129" s="17" t="s">
        <v>7730</v>
      </c>
      <c r="M129" s="9">
        <v>1.1499999999999999</v>
      </c>
      <c r="N129" s="9"/>
      <c r="O129" s="21"/>
      <c r="Q129" s="29"/>
      <c r="U129" s="17"/>
      <c r="V129" s="2"/>
      <c r="Y129" t="str">
        <f t="shared" si="7"/>
        <v/>
      </c>
      <c r="AA129" t="str">
        <f t="shared" si="8"/>
        <v/>
      </c>
      <c r="AC129" s="7" t="s">
        <v>2373</v>
      </c>
      <c r="AD129" t="s">
        <v>20360</v>
      </c>
      <c r="AE129">
        <f t="shared" si="10"/>
        <v>0</v>
      </c>
      <c r="AG129" s="2"/>
      <c r="AI129" s="7"/>
      <c r="AX129" t="s">
        <v>20344</v>
      </c>
      <c r="AY129" t="s">
        <v>20346</v>
      </c>
      <c r="AZ129" t="s">
        <v>20347</v>
      </c>
      <c r="BA129" t="s">
        <v>20269</v>
      </c>
      <c r="BB129" t="s">
        <v>20348</v>
      </c>
    </row>
    <row r="130" spans="1:54" ht="11" customHeight="1" outlineLevel="1" x14ac:dyDescent="0.25">
      <c r="A130" t="s">
        <v>6692</v>
      </c>
      <c r="C130" s="2" t="s">
        <v>12953</v>
      </c>
      <c r="D130" s="2">
        <v>2308</v>
      </c>
      <c r="E130" s="7">
        <v>1972</v>
      </c>
      <c r="F130" s="5" t="s">
        <v>21790</v>
      </c>
      <c r="H130" s="5" t="s">
        <v>5398</v>
      </c>
      <c r="I130" s="6" t="s">
        <v>8289</v>
      </c>
      <c r="J130" s="6" t="s">
        <v>20814</v>
      </c>
      <c r="K130" s="17">
        <v>4</v>
      </c>
      <c r="L130" s="17" t="s">
        <v>7730</v>
      </c>
      <c r="M130" s="9">
        <v>1.1499999999999999</v>
      </c>
      <c r="N130" s="9"/>
      <c r="O130" s="21"/>
      <c r="Q130" s="29"/>
      <c r="U130" s="17"/>
      <c r="V130" s="2"/>
      <c r="Y130" t="str">
        <f t="shared" ref="Y130:Y193" si="11">IF(COUNTIF(F130,"*fdc*"),1,"")</f>
        <v/>
      </c>
      <c r="AA130" t="str">
        <f t="shared" ref="AA130:AA193" si="12">IF(COUNTIF(F130,"*s/s*"),1,"")</f>
        <v/>
      </c>
      <c r="AC130" s="7" t="s">
        <v>2373</v>
      </c>
      <c r="AD130" t="s">
        <v>20360</v>
      </c>
      <c r="AE130">
        <f t="shared" si="10"/>
        <v>0</v>
      </c>
      <c r="AG130" s="2"/>
      <c r="AI130" s="7"/>
      <c r="AX130" t="s">
        <v>20344</v>
      </c>
      <c r="AY130" t="s">
        <v>20346</v>
      </c>
      <c r="AZ130" t="s">
        <v>20347</v>
      </c>
      <c r="BA130" t="s">
        <v>20269</v>
      </c>
      <c r="BB130" t="s">
        <v>20348</v>
      </c>
    </row>
    <row r="131" spans="1:54" ht="11" customHeight="1" outlineLevel="1" x14ac:dyDescent="0.25">
      <c r="A131" t="s">
        <v>6692</v>
      </c>
      <c r="C131" s="2" t="s">
        <v>12953</v>
      </c>
      <c r="D131" s="2">
        <v>2309</v>
      </c>
      <c r="E131" s="7">
        <v>1972</v>
      </c>
      <c r="F131" s="5" t="s">
        <v>21790</v>
      </c>
      <c r="H131" s="5" t="s">
        <v>5398</v>
      </c>
      <c r="I131" s="6" t="s">
        <v>8289</v>
      </c>
      <c r="J131" s="6" t="s">
        <v>20814</v>
      </c>
      <c r="K131" s="17">
        <v>4</v>
      </c>
      <c r="L131" s="17" t="s">
        <v>7730</v>
      </c>
      <c r="M131" s="9">
        <v>1.1499999999999999</v>
      </c>
      <c r="N131" s="9"/>
      <c r="O131" s="21"/>
      <c r="Q131" s="29"/>
      <c r="U131" s="17"/>
      <c r="V131" s="2"/>
      <c r="Y131" t="str">
        <f t="shared" si="11"/>
        <v/>
      </c>
      <c r="AA131" t="str">
        <f t="shared" si="12"/>
        <v/>
      </c>
      <c r="AC131" s="7" t="s">
        <v>2373</v>
      </c>
      <c r="AD131" t="s">
        <v>20360</v>
      </c>
      <c r="AE131">
        <f t="shared" si="10"/>
        <v>0</v>
      </c>
      <c r="AG131" s="2"/>
      <c r="AI131" s="7"/>
      <c r="AX131" t="s">
        <v>20344</v>
      </c>
      <c r="AY131" t="s">
        <v>20346</v>
      </c>
      <c r="AZ131" t="s">
        <v>20347</v>
      </c>
      <c r="BA131" t="s">
        <v>20269</v>
      </c>
      <c r="BB131" t="s">
        <v>20348</v>
      </c>
    </row>
    <row r="132" spans="1:54" ht="11" customHeight="1" outlineLevel="1" x14ac:dyDescent="0.25">
      <c r="A132" t="s">
        <v>6692</v>
      </c>
      <c r="C132" s="2" t="s">
        <v>12953</v>
      </c>
      <c r="D132" s="2">
        <v>2309</v>
      </c>
      <c r="E132" s="7">
        <v>1972</v>
      </c>
      <c r="F132" s="5" t="s">
        <v>21790</v>
      </c>
      <c r="H132" s="5" t="s">
        <v>5398</v>
      </c>
      <c r="I132" s="6" t="s">
        <v>8289</v>
      </c>
      <c r="J132" s="6" t="s">
        <v>20814</v>
      </c>
      <c r="K132" s="17">
        <v>4</v>
      </c>
      <c r="L132" s="17" t="s">
        <v>7730</v>
      </c>
      <c r="M132" s="9">
        <v>1.1499999999999999</v>
      </c>
      <c r="N132" s="9"/>
      <c r="O132" s="21"/>
      <c r="Q132" s="29"/>
      <c r="U132" s="17"/>
      <c r="V132" s="2"/>
      <c r="Y132" t="str">
        <f t="shared" si="11"/>
        <v/>
      </c>
      <c r="AA132" t="str">
        <f t="shared" si="12"/>
        <v/>
      </c>
      <c r="AC132" s="7" t="s">
        <v>2373</v>
      </c>
      <c r="AD132" t="s">
        <v>20360</v>
      </c>
      <c r="AE132">
        <f t="shared" si="10"/>
        <v>0</v>
      </c>
      <c r="AG132" s="2"/>
      <c r="AI132" s="7"/>
      <c r="AX132" t="s">
        <v>20344</v>
      </c>
      <c r="AY132" t="s">
        <v>20346</v>
      </c>
      <c r="AZ132" t="s">
        <v>20347</v>
      </c>
      <c r="BA132" t="s">
        <v>20269</v>
      </c>
      <c r="BB132" t="s">
        <v>20348</v>
      </c>
    </row>
    <row r="133" spans="1:54" ht="11" customHeight="1" outlineLevel="1" x14ac:dyDescent="0.25">
      <c r="A133" t="s">
        <v>6692</v>
      </c>
      <c r="C133" s="2" t="s">
        <v>12953</v>
      </c>
      <c r="D133" s="2">
        <v>2310</v>
      </c>
      <c r="E133" s="7">
        <v>1972</v>
      </c>
      <c r="F133" s="5" t="s">
        <v>21790</v>
      </c>
      <c r="H133" s="5" t="s">
        <v>5398</v>
      </c>
      <c r="I133" s="6" t="s">
        <v>8289</v>
      </c>
      <c r="J133" s="6" t="s">
        <v>20814</v>
      </c>
      <c r="K133" s="17">
        <v>4</v>
      </c>
      <c r="L133" s="17" t="s">
        <v>7730</v>
      </c>
      <c r="M133" s="9">
        <v>1.1499999999999999</v>
      </c>
      <c r="N133" s="9"/>
      <c r="O133" s="21"/>
      <c r="Q133" s="29"/>
      <c r="U133" s="17"/>
      <c r="V133" s="2"/>
      <c r="Y133" t="str">
        <f t="shared" si="11"/>
        <v/>
      </c>
      <c r="AA133" t="str">
        <f t="shared" si="12"/>
        <v/>
      </c>
      <c r="AC133" s="7" t="s">
        <v>2373</v>
      </c>
      <c r="AD133" t="s">
        <v>20360</v>
      </c>
      <c r="AE133">
        <f t="shared" si="10"/>
        <v>0</v>
      </c>
      <c r="AG133" s="2"/>
      <c r="AI133" s="7"/>
      <c r="AX133" t="s">
        <v>20344</v>
      </c>
      <c r="AY133" t="s">
        <v>20346</v>
      </c>
      <c r="AZ133" t="s">
        <v>20347</v>
      </c>
      <c r="BA133" t="s">
        <v>20269</v>
      </c>
      <c r="BB133" t="s">
        <v>20348</v>
      </c>
    </row>
    <row r="134" spans="1:54" ht="11" customHeight="1" outlineLevel="1" x14ac:dyDescent="0.25">
      <c r="A134" t="s">
        <v>6692</v>
      </c>
      <c r="C134" s="2" t="s">
        <v>12953</v>
      </c>
      <c r="D134" s="2">
        <v>2315</v>
      </c>
      <c r="E134" s="7">
        <v>1972</v>
      </c>
      <c r="F134" s="5" t="s">
        <v>21790</v>
      </c>
      <c r="H134" s="5" t="s">
        <v>5398</v>
      </c>
      <c r="I134" s="6" t="s">
        <v>20834</v>
      </c>
      <c r="J134" s="6" t="s">
        <v>20833</v>
      </c>
      <c r="K134" s="17">
        <v>4</v>
      </c>
      <c r="L134" s="17" t="s">
        <v>7730</v>
      </c>
      <c r="M134" s="9">
        <v>1.2</v>
      </c>
      <c r="N134" s="9"/>
      <c r="O134" s="21"/>
      <c r="Q134" s="29"/>
      <c r="U134" s="17"/>
      <c r="V134" s="2"/>
      <c r="Y134" t="str">
        <f t="shared" si="11"/>
        <v/>
      </c>
      <c r="AA134" t="str">
        <f t="shared" si="12"/>
        <v/>
      </c>
      <c r="AC134" s="7" t="s">
        <v>2373</v>
      </c>
      <c r="AD134" t="s">
        <v>20360</v>
      </c>
      <c r="AE134">
        <f t="shared" si="10"/>
        <v>0</v>
      </c>
      <c r="AG134" s="2"/>
      <c r="AI134" s="7"/>
      <c r="AX134" t="s">
        <v>20344</v>
      </c>
      <c r="AY134" t="s">
        <v>20346</v>
      </c>
      <c r="AZ134" t="s">
        <v>20347</v>
      </c>
      <c r="BA134" t="s">
        <v>20269</v>
      </c>
      <c r="BB134" t="s">
        <v>20348</v>
      </c>
    </row>
    <row r="135" spans="1:54" ht="11" customHeight="1" outlineLevel="1" x14ac:dyDescent="0.25">
      <c r="A135" t="s">
        <v>6692</v>
      </c>
      <c r="C135" s="2" t="s">
        <v>12953</v>
      </c>
      <c r="D135" s="2">
        <v>2480</v>
      </c>
      <c r="E135" s="7">
        <v>1972</v>
      </c>
      <c r="F135" s="5" t="s">
        <v>4000</v>
      </c>
      <c r="H135" s="5" t="s">
        <v>5398</v>
      </c>
      <c r="I135" s="6" t="s">
        <v>8289</v>
      </c>
      <c r="J135" s="6" t="s">
        <v>20814</v>
      </c>
      <c r="K135" s="17">
        <v>4</v>
      </c>
      <c r="L135" s="17" t="s">
        <v>7732</v>
      </c>
      <c r="M135" s="9"/>
      <c r="N135" s="9"/>
      <c r="O135" s="21"/>
      <c r="Q135" s="29"/>
      <c r="U135" s="17"/>
      <c r="V135" s="2"/>
      <c r="Y135" t="str">
        <f t="shared" si="11"/>
        <v/>
      </c>
      <c r="AA135" t="str">
        <f t="shared" si="12"/>
        <v/>
      </c>
      <c r="AC135" s="7" t="s">
        <v>2373</v>
      </c>
      <c r="AD135" t="s">
        <v>20360</v>
      </c>
      <c r="AE135">
        <f t="shared" si="10"/>
        <v>0</v>
      </c>
      <c r="AG135" s="2"/>
      <c r="AI135" s="7"/>
      <c r="AX135" t="s">
        <v>20344</v>
      </c>
      <c r="AY135" t="s">
        <v>20346</v>
      </c>
      <c r="AZ135" t="s">
        <v>20347</v>
      </c>
      <c r="BA135" t="s">
        <v>20269</v>
      </c>
      <c r="BB135" t="s">
        <v>20348</v>
      </c>
    </row>
    <row r="136" spans="1:54" ht="11" customHeight="1" outlineLevel="1" x14ac:dyDescent="0.25">
      <c r="A136" t="s">
        <v>6692</v>
      </c>
      <c r="C136" s="2" t="s">
        <v>12953</v>
      </c>
      <c r="D136" s="2">
        <v>2481</v>
      </c>
      <c r="E136" s="7">
        <v>1972</v>
      </c>
      <c r="F136" s="5" t="s">
        <v>21793</v>
      </c>
      <c r="H136" s="5" t="s">
        <v>5398</v>
      </c>
      <c r="I136" s="6" t="s">
        <v>8289</v>
      </c>
      <c r="J136" s="6" t="s">
        <v>20814</v>
      </c>
      <c r="K136" s="17">
        <v>4</v>
      </c>
      <c r="L136" s="17" t="s">
        <v>7732</v>
      </c>
      <c r="M136" s="9"/>
      <c r="N136" s="9"/>
      <c r="O136" s="21"/>
      <c r="Q136" s="29"/>
      <c r="U136" s="17"/>
      <c r="V136" s="2"/>
      <c r="Y136" t="str">
        <f t="shared" si="11"/>
        <v/>
      </c>
      <c r="AA136" t="str">
        <f t="shared" si="12"/>
        <v/>
      </c>
      <c r="AC136" s="7" t="s">
        <v>2373</v>
      </c>
      <c r="AD136" t="s">
        <v>20360</v>
      </c>
      <c r="AE136">
        <f t="shared" si="10"/>
        <v>0</v>
      </c>
      <c r="AG136" s="2"/>
      <c r="AI136" s="7"/>
      <c r="AX136" t="s">
        <v>20344</v>
      </c>
      <c r="AY136" t="s">
        <v>20346</v>
      </c>
      <c r="AZ136" t="s">
        <v>20347</v>
      </c>
      <c r="BA136" t="s">
        <v>20269</v>
      </c>
      <c r="BB136" t="s">
        <v>20348</v>
      </c>
    </row>
    <row r="137" spans="1:54" ht="11" customHeight="1" outlineLevel="1" x14ac:dyDescent="0.25">
      <c r="A137" t="s">
        <v>6692</v>
      </c>
      <c r="C137" s="2" t="s">
        <v>12953</v>
      </c>
      <c r="D137" s="2">
        <v>2482</v>
      </c>
      <c r="E137" s="7">
        <v>1972</v>
      </c>
      <c r="F137" s="5" t="s">
        <v>21788</v>
      </c>
      <c r="H137" s="5" t="s">
        <v>5398</v>
      </c>
      <c r="I137" s="6" t="s">
        <v>8289</v>
      </c>
      <c r="J137" s="6" t="s">
        <v>20814</v>
      </c>
      <c r="K137" s="17">
        <v>4</v>
      </c>
      <c r="L137" s="17" t="s">
        <v>7732</v>
      </c>
      <c r="M137" s="9"/>
      <c r="N137" s="9"/>
      <c r="O137" s="21"/>
      <c r="Q137" s="29"/>
      <c r="U137" s="17"/>
      <c r="V137" s="2"/>
      <c r="Y137" t="str">
        <f t="shared" si="11"/>
        <v/>
      </c>
      <c r="AA137" t="str">
        <f t="shared" si="12"/>
        <v/>
      </c>
      <c r="AC137" s="7" t="s">
        <v>2373</v>
      </c>
      <c r="AD137" t="s">
        <v>20360</v>
      </c>
      <c r="AE137">
        <f t="shared" si="10"/>
        <v>0</v>
      </c>
      <c r="AG137" s="2"/>
      <c r="AI137" s="7"/>
      <c r="AX137" t="s">
        <v>20344</v>
      </c>
      <c r="AY137" t="s">
        <v>20346</v>
      </c>
      <c r="AZ137" t="s">
        <v>20347</v>
      </c>
      <c r="BA137" t="s">
        <v>20269</v>
      </c>
      <c r="BB137" t="s">
        <v>20348</v>
      </c>
    </row>
    <row r="138" spans="1:54" ht="11" customHeight="1" outlineLevel="1" x14ac:dyDescent="0.25">
      <c r="A138" t="s">
        <v>6692</v>
      </c>
      <c r="C138" s="2" t="s">
        <v>12953</v>
      </c>
      <c r="D138" s="2">
        <v>2483</v>
      </c>
      <c r="E138" s="7">
        <v>1972</v>
      </c>
      <c r="F138" s="5" t="s">
        <v>21790</v>
      </c>
      <c r="H138" s="5" t="s">
        <v>5398</v>
      </c>
      <c r="I138" s="6" t="s">
        <v>8289</v>
      </c>
      <c r="J138" s="6" t="s">
        <v>20814</v>
      </c>
      <c r="K138" s="17">
        <v>4</v>
      </c>
      <c r="L138" s="17" t="s">
        <v>7732</v>
      </c>
      <c r="M138" s="9"/>
      <c r="N138" s="9"/>
      <c r="O138" s="21"/>
      <c r="Q138" s="29"/>
      <c r="U138" s="17"/>
      <c r="V138" s="2"/>
      <c r="Y138" t="str">
        <f t="shared" si="11"/>
        <v/>
      </c>
      <c r="AA138" t="str">
        <f t="shared" si="12"/>
        <v/>
      </c>
      <c r="AC138" s="7" t="s">
        <v>2373</v>
      </c>
      <c r="AD138" t="s">
        <v>20360</v>
      </c>
      <c r="AE138">
        <f t="shared" si="10"/>
        <v>0</v>
      </c>
      <c r="AG138" s="2"/>
      <c r="AI138" s="7"/>
      <c r="AX138" t="s">
        <v>20344</v>
      </c>
      <c r="AY138" t="s">
        <v>20346</v>
      </c>
      <c r="AZ138" t="s">
        <v>20347</v>
      </c>
      <c r="BA138" t="s">
        <v>20269</v>
      </c>
      <c r="BB138" t="s">
        <v>20348</v>
      </c>
    </row>
    <row r="139" spans="1:54" ht="11" customHeight="1" outlineLevel="1" x14ac:dyDescent="0.25">
      <c r="A139" t="s">
        <v>6692</v>
      </c>
      <c r="C139" s="2" t="s">
        <v>12953</v>
      </c>
      <c r="D139" s="2">
        <v>2484</v>
      </c>
      <c r="E139" s="7">
        <v>1972</v>
      </c>
      <c r="F139" s="5" t="s">
        <v>20495</v>
      </c>
      <c r="H139" s="5" t="s">
        <v>5398</v>
      </c>
      <c r="I139" s="6" t="s">
        <v>8289</v>
      </c>
      <c r="J139" s="6" t="s">
        <v>20814</v>
      </c>
      <c r="K139" s="17">
        <v>4</v>
      </c>
      <c r="L139" s="17" t="s">
        <v>7732</v>
      </c>
      <c r="M139" s="9"/>
      <c r="N139" s="9"/>
      <c r="O139" s="21"/>
      <c r="Q139" s="29"/>
      <c r="U139" s="17"/>
      <c r="V139" s="2"/>
      <c r="Y139" t="str">
        <f t="shared" si="11"/>
        <v/>
      </c>
      <c r="AA139" t="str">
        <f t="shared" si="12"/>
        <v/>
      </c>
      <c r="AC139" s="7" t="s">
        <v>2373</v>
      </c>
      <c r="AD139" t="s">
        <v>20360</v>
      </c>
      <c r="AE139">
        <f t="shared" si="10"/>
        <v>0</v>
      </c>
      <c r="AG139" s="2"/>
      <c r="AI139" s="7"/>
      <c r="AX139" t="s">
        <v>20344</v>
      </c>
      <c r="AY139" t="s">
        <v>20346</v>
      </c>
      <c r="AZ139" t="s">
        <v>20347</v>
      </c>
      <c r="BA139" t="s">
        <v>20269</v>
      </c>
      <c r="BB139" t="s">
        <v>20348</v>
      </c>
    </row>
    <row r="140" spans="1:54" ht="11" customHeight="1" outlineLevel="1" x14ac:dyDescent="0.25">
      <c r="A140" t="s">
        <v>6692</v>
      </c>
      <c r="C140" s="2" t="s">
        <v>12953</v>
      </c>
      <c r="D140" s="2">
        <v>2485</v>
      </c>
      <c r="E140" s="7">
        <v>1972</v>
      </c>
      <c r="F140" s="5" t="s">
        <v>8300</v>
      </c>
      <c r="H140" s="5" t="s">
        <v>5398</v>
      </c>
      <c r="I140" s="6" t="s">
        <v>8289</v>
      </c>
      <c r="J140" s="6" t="s">
        <v>20814</v>
      </c>
      <c r="K140" s="17">
        <v>4</v>
      </c>
      <c r="L140" s="17" t="s">
        <v>7732</v>
      </c>
      <c r="M140" s="9"/>
      <c r="N140" s="9"/>
      <c r="O140" s="21"/>
      <c r="Q140" s="29"/>
      <c r="U140" s="17"/>
      <c r="V140" s="2"/>
      <c r="Y140" t="str">
        <f t="shared" si="11"/>
        <v/>
      </c>
      <c r="AA140" t="str">
        <f t="shared" si="12"/>
        <v/>
      </c>
      <c r="AC140" s="7" t="s">
        <v>2373</v>
      </c>
      <c r="AD140" t="s">
        <v>20360</v>
      </c>
      <c r="AE140">
        <f t="shared" ref="AE140:AE161" si="13">COUNTIF(I140,"*Fuji*")</f>
        <v>0</v>
      </c>
      <c r="AG140" s="2"/>
      <c r="AI140" s="7"/>
      <c r="AX140" t="s">
        <v>20344</v>
      </c>
      <c r="AY140" t="s">
        <v>20346</v>
      </c>
      <c r="AZ140" t="s">
        <v>20347</v>
      </c>
      <c r="BA140" t="s">
        <v>20269</v>
      </c>
      <c r="BB140" t="s">
        <v>20348</v>
      </c>
    </row>
    <row r="141" spans="1:54" ht="11" customHeight="1" outlineLevel="1" x14ac:dyDescent="0.25">
      <c r="A141" t="s">
        <v>6692</v>
      </c>
      <c r="C141" s="2" t="s">
        <v>12953</v>
      </c>
      <c r="D141" s="2">
        <v>2496</v>
      </c>
      <c r="E141" s="7">
        <v>1972</v>
      </c>
      <c r="F141" s="5" t="s">
        <v>21790</v>
      </c>
      <c r="H141" s="5" t="s">
        <v>5398</v>
      </c>
      <c r="I141" s="6" t="s">
        <v>8288</v>
      </c>
      <c r="J141" s="6" t="s">
        <v>20829</v>
      </c>
      <c r="K141" s="17">
        <v>3</v>
      </c>
      <c r="L141" s="17" t="s">
        <v>7730</v>
      </c>
      <c r="M141" s="9">
        <v>2</v>
      </c>
      <c r="N141" s="9"/>
      <c r="O141" s="21"/>
      <c r="Q141" s="29"/>
      <c r="U141" s="17"/>
      <c r="V141" s="2"/>
      <c r="Y141" t="str">
        <f t="shared" si="11"/>
        <v/>
      </c>
      <c r="AA141" t="str">
        <f t="shared" si="12"/>
        <v/>
      </c>
      <c r="AC141" s="7" t="s">
        <v>2373</v>
      </c>
      <c r="AD141" t="s">
        <v>20932</v>
      </c>
      <c r="AE141">
        <f t="shared" si="13"/>
        <v>0</v>
      </c>
      <c r="AG141" s="2"/>
      <c r="AI141" s="7"/>
      <c r="AX141" t="s">
        <v>20344</v>
      </c>
      <c r="AY141" t="s">
        <v>20346</v>
      </c>
      <c r="AZ141" t="s">
        <v>20347</v>
      </c>
      <c r="BA141" t="s">
        <v>20269</v>
      </c>
    </row>
    <row r="142" spans="1:54" ht="11" customHeight="1" outlineLevel="1" x14ac:dyDescent="0.25">
      <c r="A142" t="s">
        <v>6692</v>
      </c>
      <c r="C142" s="2" t="s">
        <v>12953</v>
      </c>
      <c r="D142" s="2" t="s">
        <v>20830</v>
      </c>
      <c r="E142" s="7">
        <v>1972</v>
      </c>
      <c r="F142" s="5" t="s">
        <v>21792</v>
      </c>
      <c r="H142" s="5" t="s">
        <v>5398</v>
      </c>
      <c r="I142" s="6" t="s">
        <v>8288</v>
      </c>
      <c r="J142" s="6" t="s">
        <v>20829</v>
      </c>
      <c r="K142" s="17">
        <v>3</v>
      </c>
      <c r="L142" s="17" t="s">
        <v>7730</v>
      </c>
      <c r="M142" s="9">
        <v>2</v>
      </c>
      <c r="N142" s="9"/>
      <c r="O142" s="21"/>
      <c r="Q142" s="29"/>
      <c r="U142" s="17"/>
      <c r="V142" s="2"/>
      <c r="Y142" t="str">
        <f t="shared" si="11"/>
        <v/>
      </c>
      <c r="AA142">
        <f t="shared" si="12"/>
        <v>1</v>
      </c>
      <c r="AC142" s="7" t="s">
        <v>2373</v>
      </c>
      <c r="AD142" t="s">
        <v>20932</v>
      </c>
      <c r="AE142">
        <f t="shared" si="13"/>
        <v>0</v>
      </c>
      <c r="AG142" s="2"/>
      <c r="AI142" s="7"/>
      <c r="AX142" t="s">
        <v>20344</v>
      </c>
      <c r="AY142" t="s">
        <v>20346</v>
      </c>
      <c r="AZ142" t="s">
        <v>20347</v>
      </c>
      <c r="BA142" t="s">
        <v>20269</v>
      </c>
    </row>
    <row r="143" spans="1:54" ht="11" customHeight="1" outlineLevel="1" x14ac:dyDescent="0.25">
      <c r="A143" t="s">
        <v>6692</v>
      </c>
      <c r="C143" s="2" t="s">
        <v>12953</v>
      </c>
      <c r="D143" s="2">
        <v>2499</v>
      </c>
      <c r="E143" s="7">
        <v>1972</v>
      </c>
      <c r="F143" s="5" t="s">
        <v>21793</v>
      </c>
      <c r="H143" s="5" t="s">
        <v>5398</v>
      </c>
      <c r="I143" s="6" t="s">
        <v>8287</v>
      </c>
      <c r="J143" s="6" t="s">
        <v>8286</v>
      </c>
      <c r="K143" s="17">
        <v>4</v>
      </c>
      <c r="L143" s="17" t="s">
        <v>7730</v>
      </c>
      <c r="M143" s="9">
        <v>12</v>
      </c>
      <c r="N143" s="9"/>
      <c r="O143" s="21"/>
      <c r="Q143" s="29"/>
      <c r="S143">
        <v>1</v>
      </c>
      <c r="T143">
        <v>1</v>
      </c>
      <c r="U143" s="17"/>
      <c r="V143" s="2"/>
      <c r="Y143" t="str">
        <f t="shared" si="11"/>
        <v/>
      </c>
      <c r="AA143" t="str">
        <f t="shared" si="12"/>
        <v/>
      </c>
      <c r="AC143" s="7" t="s">
        <v>2373</v>
      </c>
      <c r="AD143" t="s">
        <v>20360</v>
      </c>
      <c r="AE143">
        <f t="shared" si="13"/>
        <v>0</v>
      </c>
      <c r="AG143" s="2"/>
      <c r="AI143" s="7"/>
      <c r="AX143" t="s">
        <v>20344</v>
      </c>
      <c r="AY143" t="s">
        <v>20346</v>
      </c>
      <c r="AZ143" t="s">
        <v>20347</v>
      </c>
      <c r="BA143" t="s">
        <v>20269</v>
      </c>
    </row>
    <row r="144" spans="1:54" ht="11" customHeight="1" outlineLevel="1" collapsed="1" x14ac:dyDescent="0.25">
      <c r="A144" t="s">
        <v>6692</v>
      </c>
      <c r="C144" s="2" t="s">
        <v>12953</v>
      </c>
      <c r="D144" s="2">
        <v>2502</v>
      </c>
      <c r="E144" s="7">
        <v>1972</v>
      </c>
      <c r="F144" s="5" t="s">
        <v>4000</v>
      </c>
      <c r="H144" s="5" t="s">
        <v>5398</v>
      </c>
      <c r="I144" s="6" t="s">
        <v>8289</v>
      </c>
      <c r="J144" s="6" t="s">
        <v>8290</v>
      </c>
      <c r="K144" s="17">
        <v>4</v>
      </c>
      <c r="L144" s="17" t="s">
        <v>7730</v>
      </c>
      <c r="M144" s="9">
        <v>3.15</v>
      </c>
      <c r="N144" s="9"/>
      <c r="O144" s="21"/>
      <c r="Q144" s="29"/>
      <c r="U144" s="17"/>
      <c r="V144" s="2"/>
      <c r="Y144" t="str">
        <f t="shared" si="11"/>
        <v/>
      </c>
      <c r="AA144" t="str">
        <f t="shared" si="12"/>
        <v/>
      </c>
      <c r="AC144" s="7" t="s">
        <v>2373</v>
      </c>
      <c r="AD144" t="s">
        <v>20360</v>
      </c>
      <c r="AE144">
        <f t="shared" si="13"/>
        <v>0</v>
      </c>
      <c r="AG144" s="2"/>
      <c r="AI144" s="7"/>
      <c r="AX144" t="s">
        <v>20344</v>
      </c>
      <c r="AY144" t="s">
        <v>20346</v>
      </c>
      <c r="AZ144" t="s">
        <v>20347</v>
      </c>
      <c r="BA144" t="s">
        <v>20269</v>
      </c>
      <c r="BB144" t="s">
        <v>20348</v>
      </c>
    </row>
    <row r="145" spans="1:54" ht="11" customHeight="1" outlineLevel="1" x14ac:dyDescent="0.25">
      <c r="A145" t="s">
        <v>6692</v>
      </c>
      <c r="C145" s="2" t="s">
        <v>12953</v>
      </c>
      <c r="D145" s="2">
        <v>2503</v>
      </c>
      <c r="E145" s="7">
        <v>1972</v>
      </c>
      <c r="F145" s="5" t="s">
        <v>21793</v>
      </c>
      <c r="H145" s="5" t="s">
        <v>5398</v>
      </c>
      <c r="I145" s="6" t="s">
        <v>8289</v>
      </c>
      <c r="J145" s="6" t="s">
        <v>8290</v>
      </c>
      <c r="K145" s="17">
        <v>4</v>
      </c>
      <c r="L145" s="17" t="s">
        <v>7730</v>
      </c>
      <c r="M145" s="9">
        <v>3.15</v>
      </c>
      <c r="N145" s="9"/>
      <c r="O145" s="21"/>
      <c r="Q145" s="29"/>
      <c r="U145" s="17"/>
      <c r="V145" s="2"/>
      <c r="Y145" t="str">
        <f t="shared" si="11"/>
        <v/>
      </c>
      <c r="AA145" t="str">
        <f t="shared" si="12"/>
        <v/>
      </c>
      <c r="AC145" s="7" t="s">
        <v>2373</v>
      </c>
      <c r="AD145" t="s">
        <v>20360</v>
      </c>
      <c r="AE145">
        <f t="shared" si="13"/>
        <v>0</v>
      </c>
      <c r="AG145" s="2"/>
      <c r="AI145" s="7"/>
      <c r="AX145" t="s">
        <v>20344</v>
      </c>
      <c r="AY145" t="s">
        <v>20346</v>
      </c>
      <c r="AZ145" t="s">
        <v>20347</v>
      </c>
      <c r="BA145" t="s">
        <v>20269</v>
      </c>
    </row>
    <row r="146" spans="1:54" ht="11" customHeight="1" outlineLevel="1" x14ac:dyDescent="0.25">
      <c r="A146" t="s">
        <v>6692</v>
      </c>
      <c r="C146" s="2" t="s">
        <v>12953</v>
      </c>
      <c r="D146" s="2">
        <v>2504</v>
      </c>
      <c r="E146" s="7">
        <v>1972</v>
      </c>
      <c r="F146" s="5" t="s">
        <v>21788</v>
      </c>
      <c r="H146" s="5" t="s">
        <v>5398</v>
      </c>
      <c r="I146" s="6" t="s">
        <v>8289</v>
      </c>
      <c r="J146" s="6" t="s">
        <v>8290</v>
      </c>
      <c r="K146" s="17">
        <v>4</v>
      </c>
      <c r="L146" s="17" t="s">
        <v>7732</v>
      </c>
      <c r="M146" s="9"/>
      <c r="N146" s="9"/>
      <c r="O146" s="21"/>
      <c r="Q146" s="29"/>
      <c r="U146" s="17"/>
      <c r="V146" s="2"/>
      <c r="Y146" t="str">
        <f t="shared" si="11"/>
        <v/>
      </c>
      <c r="AA146" t="str">
        <f t="shared" si="12"/>
        <v/>
      </c>
      <c r="AC146" s="7" t="s">
        <v>2373</v>
      </c>
      <c r="AD146" t="s">
        <v>20360</v>
      </c>
      <c r="AE146">
        <f t="shared" si="13"/>
        <v>0</v>
      </c>
      <c r="AG146" s="2"/>
      <c r="AI146" s="7"/>
      <c r="AX146" t="s">
        <v>20344</v>
      </c>
      <c r="AY146" t="s">
        <v>20346</v>
      </c>
      <c r="AZ146" t="s">
        <v>20347</v>
      </c>
      <c r="BA146" t="s">
        <v>20269</v>
      </c>
      <c r="BB146" t="s">
        <v>20349</v>
      </c>
    </row>
    <row r="147" spans="1:54" ht="11" customHeight="1" outlineLevel="1" x14ac:dyDescent="0.25">
      <c r="A147" t="s">
        <v>6692</v>
      </c>
      <c r="C147" s="2" t="s">
        <v>12953</v>
      </c>
      <c r="D147" s="2">
        <v>2505</v>
      </c>
      <c r="E147" s="7">
        <v>1972</v>
      </c>
      <c r="F147" s="5" t="s">
        <v>21790</v>
      </c>
      <c r="H147" s="5" t="s">
        <v>5398</v>
      </c>
      <c r="I147" s="6" t="s">
        <v>8289</v>
      </c>
      <c r="J147" s="6" t="s">
        <v>8290</v>
      </c>
      <c r="K147" s="17">
        <v>4</v>
      </c>
      <c r="L147" s="17" t="s">
        <v>7730</v>
      </c>
      <c r="M147" s="9">
        <v>3.15</v>
      </c>
      <c r="N147" s="9"/>
      <c r="O147" s="21"/>
      <c r="Q147" s="29"/>
      <c r="U147" s="17"/>
      <c r="V147" s="2"/>
      <c r="Y147" t="str">
        <f t="shared" si="11"/>
        <v/>
      </c>
      <c r="AA147" t="str">
        <f t="shared" si="12"/>
        <v/>
      </c>
      <c r="AC147" s="7" t="s">
        <v>2373</v>
      </c>
      <c r="AD147" t="s">
        <v>20360</v>
      </c>
      <c r="AE147">
        <f t="shared" si="13"/>
        <v>0</v>
      </c>
      <c r="AG147" s="2"/>
      <c r="AI147" s="7"/>
      <c r="AX147" t="s">
        <v>20344</v>
      </c>
      <c r="AY147" t="s">
        <v>20330</v>
      </c>
      <c r="AZ147" t="s">
        <v>20347</v>
      </c>
      <c r="BA147" t="s">
        <v>20269</v>
      </c>
    </row>
    <row r="148" spans="1:54" ht="11" customHeight="1" outlineLevel="1" x14ac:dyDescent="0.25">
      <c r="A148" t="s">
        <v>6692</v>
      </c>
      <c r="C148" s="2" t="s">
        <v>12953</v>
      </c>
      <c r="D148" s="2">
        <v>2506</v>
      </c>
      <c r="E148" s="7">
        <v>1972</v>
      </c>
      <c r="F148" s="5" t="s">
        <v>20495</v>
      </c>
      <c r="H148" s="5" t="s">
        <v>5398</v>
      </c>
      <c r="I148" s="6" t="s">
        <v>8289</v>
      </c>
      <c r="J148" s="6" t="s">
        <v>8290</v>
      </c>
      <c r="K148" s="17">
        <v>4</v>
      </c>
      <c r="L148" s="17" t="s">
        <v>7730</v>
      </c>
      <c r="M148" s="9">
        <v>3.15</v>
      </c>
      <c r="N148" s="9"/>
      <c r="O148" s="21"/>
      <c r="Q148" s="29"/>
      <c r="U148" s="17"/>
      <c r="V148" s="2"/>
      <c r="Y148" t="str">
        <f t="shared" si="11"/>
        <v/>
      </c>
      <c r="AA148" t="str">
        <f t="shared" si="12"/>
        <v/>
      </c>
      <c r="AC148" s="7" t="s">
        <v>2373</v>
      </c>
      <c r="AD148" t="s">
        <v>20360</v>
      </c>
      <c r="AE148">
        <f t="shared" si="13"/>
        <v>0</v>
      </c>
      <c r="AG148" s="2"/>
      <c r="AI148" s="7"/>
      <c r="AX148" t="s">
        <v>20344</v>
      </c>
      <c r="AY148" t="s">
        <v>20330</v>
      </c>
      <c r="AZ148" t="s">
        <v>20347</v>
      </c>
      <c r="BA148" t="s">
        <v>20269</v>
      </c>
    </row>
    <row r="149" spans="1:54" ht="11" customHeight="1" outlineLevel="1" x14ac:dyDescent="0.25">
      <c r="A149" t="s">
        <v>6692</v>
      </c>
      <c r="C149" s="2" t="s">
        <v>12953</v>
      </c>
      <c r="D149" s="2">
        <v>2599</v>
      </c>
      <c r="E149" s="7">
        <v>1972</v>
      </c>
      <c r="F149" s="5" t="s">
        <v>20495</v>
      </c>
      <c r="H149" s="5" t="s">
        <v>5398</v>
      </c>
      <c r="I149" s="6" t="s">
        <v>8288</v>
      </c>
      <c r="J149" s="6" t="s">
        <v>8291</v>
      </c>
      <c r="K149" s="17">
        <v>4</v>
      </c>
      <c r="L149" s="17" t="s">
        <v>7732</v>
      </c>
      <c r="M149" s="9"/>
      <c r="N149" s="9"/>
      <c r="O149" s="21"/>
      <c r="Q149" s="29"/>
      <c r="U149" s="17"/>
      <c r="V149" s="2"/>
      <c r="X149" t="s">
        <v>7732</v>
      </c>
      <c r="Y149" t="str">
        <f t="shared" si="11"/>
        <v/>
      </c>
      <c r="AA149" t="str">
        <f t="shared" si="12"/>
        <v/>
      </c>
      <c r="AC149" s="7" t="s">
        <v>2373</v>
      </c>
      <c r="AD149" t="s">
        <v>20360</v>
      </c>
      <c r="AE149">
        <f t="shared" si="13"/>
        <v>0</v>
      </c>
      <c r="AG149" s="2"/>
      <c r="AI149" s="7"/>
      <c r="AX149" t="s">
        <v>20344</v>
      </c>
      <c r="AY149" t="s">
        <v>20330</v>
      </c>
      <c r="AZ149" t="s">
        <v>20347</v>
      </c>
      <c r="BA149" t="s">
        <v>20269</v>
      </c>
      <c r="BB149" t="s">
        <v>20357</v>
      </c>
    </row>
    <row r="150" spans="1:54" ht="11" customHeight="1" outlineLevel="1" x14ac:dyDescent="0.25">
      <c r="A150" t="s">
        <v>6692</v>
      </c>
      <c r="C150" s="2" t="s">
        <v>12953</v>
      </c>
      <c r="D150" s="2">
        <v>2635</v>
      </c>
      <c r="E150" s="7">
        <v>1972</v>
      </c>
      <c r="F150" s="5" t="s">
        <v>21793</v>
      </c>
      <c r="H150" s="5" t="s">
        <v>5398</v>
      </c>
      <c r="I150" s="6" t="s">
        <v>8288</v>
      </c>
      <c r="J150" s="6" t="s">
        <v>8292</v>
      </c>
      <c r="K150" s="17">
        <v>4</v>
      </c>
      <c r="L150" s="17" t="s">
        <v>7730</v>
      </c>
      <c r="M150" s="9">
        <v>3.2</v>
      </c>
      <c r="N150" s="9"/>
      <c r="O150" s="21"/>
      <c r="Q150" s="29"/>
      <c r="U150" s="17"/>
      <c r="V150" s="2"/>
      <c r="Y150" t="str">
        <f t="shared" si="11"/>
        <v/>
      </c>
      <c r="AA150" t="str">
        <f t="shared" si="12"/>
        <v/>
      </c>
      <c r="AC150" s="7" t="s">
        <v>2373</v>
      </c>
      <c r="AD150" t="s">
        <v>20360</v>
      </c>
      <c r="AE150">
        <f t="shared" si="13"/>
        <v>0</v>
      </c>
      <c r="AG150" s="2"/>
      <c r="AI150" s="7"/>
      <c r="AX150" t="s">
        <v>20344</v>
      </c>
      <c r="AY150" t="s">
        <v>20346</v>
      </c>
      <c r="AZ150" t="s">
        <v>20347</v>
      </c>
      <c r="BA150" t="s">
        <v>20269</v>
      </c>
    </row>
    <row r="151" spans="1:54" ht="11" customHeight="1" outlineLevel="1" x14ac:dyDescent="0.25">
      <c r="A151" t="s">
        <v>6692</v>
      </c>
      <c r="C151" s="2" t="s">
        <v>12953</v>
      </c>
      <c r="D151" s="2">
        <v>2636</v>
      </c>
      <c r="E151" s="7">
        <v>1972</v>
      </c>
      <c r="F151" s="5" t="s">
        <v>21793</v>
      </c>
      <c r="H151" s="5" t="s">
        <v>5398</v>
      </c>
      <c r="I151" s="6" t="s">
        <v>8288</v>
      </c>
      <c r="J151" s="6" t="s">
        <v>8292</v>
      </c>
      <c r="K151" s="17">
        <v>4</v>
      </c>
      <c r="L151" s="17" t="s">
        <v>7732</v>
      </c>
      <c r="M151" s="9"/>
      <c r="N151" s="9"/>
      <c r="O151" s="21"/>
      <c r="Q151" s="29"/>
      <c r="U151" s="17"/>
      <c r="V151" s="2"/>
      <c r="Y151" t="str">
        <f t="shared" si="11"/>
        <v/>
      </c>
      <c r="AA151" t="str">
        <f t="shared" si="12"/>
        <v/>
      </c>
      <c r="AC151" s="7" t="s">
        <v>2373</v>
      </c>
      <c r="AD151" t="s">
        <v>20360</v>
      </c>
      <c r="AE151">
        <f t="shared" si="13"/>
        <v>0</v>
      </c>
      <c r="AG151" s="2"/>
      <c r="AI151" s="7"/>
      <c r="AX151" t="s">
        <v>20344</v>
      </c>
      <c r="AY151" t="s">
        <v>20330</v>
      </c>
      <c r="AZ151" t="s">
        <v>20347</v>
      </c>
      <c r="BA151" t="s">
        <v>20269</v>
      </c>
    </row>
    <row r="152" spans="1:54" ht="11" customHeight="1" outlineLevel="1" x14ac:dyDescent="0.25">
      <c r="A152" t="s">
        <v>6692</v>
      </c>
      <c r="C152" s="2" t="s">
        <v>12953</v>
      </c>
      <c r="D152" s="2">
        <v>2637</v>
      </c>
      <c r="E152" s="7">
        <v>1972</v>
      </c>
      <c r="F152" s="5" t="s">
        <v>21788</v>
      </c>
      <c r="H152" s="5" t="s">
        <v>5398</v>
      </c>
      <c r="I152" s="6" t="s">
        <v>8288</v>
      </c>
      <c r="J152" s="6" t="s">
        <v>8292</v>
      </c>
      <c r="K152" s="17">
        <v>4</v>
      </c>
      <c r="L152" s="17" t="s">
        <v>7732</v>
      </c>
      <c r="M152" s="9"/>
      <c r="N152" s="9"/>
      <c r="O152" s="21"/>
      <c r="Q152" s="29"/>
      <c r="U152" s="17"/>
      <c r="V152" s="2"/>
      <c r="Y152" t="str">
        <f t="shared" si="11"/>
        <v/>
      </c>
      <c r="AA152" t="str">
        <f t="shared" si="12"/>
        <v/>
      </c>
      <c r="AC152" s="7" t="s">
        <v>2373</v>
      </c>
      <c r="AD152" t="s">
        <v>20360</v>
      </c>
      <c r="AE152">
        <f t="shared" si="13"/>
        <v>0</v>
      </c>
      <c r="AG152" s="2"/>
      <c r="AI152" s="7"/>
      <c r="AX152" t="s">
        <v>20344</v>
      </c>
      <c r="AY152" t="s">
        <v>20330</v>
      </c>
      <c r="AZ152" t="s">
        <v>20347</v>
      </c>
      <c r="BA152" t="s">
        <v>20269</v>
      </c>
    </row>
    <row r="153" spans="1:54" ht="11" customHeight="1" outlineLevel="1" x14ac:dyDescent="0.25">
      <c r="A153" t="s">
        <v>6692</v>
      </c>
      <c r="C153" s="2" t="s">
        <v>12953</v>
      </c>
      <c r="D153" s="2">
        <v>2638</v>
      </c>
      <c r="E153" s="7">
        <v>1972</v>
      </c>
      <c r="F153" s="5" t="s">
        <v>21793</v>
      </c>
      <c r="H153" s="5" t="s">
        <v>5398</v>
      </c>
      <c r="I153" s="6" t="s">
        <v>8288</v>
      </c>
      <c r="J153" s="6" t="s">
        <v>8293</v>
      </c>
      <c r="K153" s="17">
        <v>4</v>
      </c>
      <c r="L153" s="17" t="s">
        <v>7730</v>
      </c>
      <c r="M153" s="9">
        <v>4.5</v>
      </c>
      <c r="N153" s="9"/>
      <c r="O153" s="21"/>
      <c r="Q153" s="29"/>
      <c r="U153" s="17"/>
      <c r="V153" s="2"/>
      <c r="Y153" t="str">
        <f t="shared" si="11"/>
        <v/>
      </c>
      <c r="AA153" t="str">
        <f t="shared" si="12"/>
        <v/>
      </c>
      <c r="AC153" s="7" t="s">
        <v>2373</v>
      </c>
      <c r="AD153" t="s">
        <v>20360</v>
      </c>
      <c r="AE153">
        <f t="shared" si="13"/>
        <v>0</v>
      </c>
      <c r="AG153" s="2"/>
      <c r="AI153" s="7"/>
      <c r="AX153" t="s">
        <v>20344</v>
      </c>
      <c r="AY153" t="s">
        <v>20346</v>
      </c>
      <c r="AZ153" t="s">
        <v>20347</v>
      </c>
      <c r="BA153" t="s">
        <v>20269</v>
      </c>
    </row>
    <row r="154" spans="1:54" ht="11" customHeight="1" outlineLevel="1" x14ac:dyDescent="0.25">
      <c r="A154" t="s">
        <v>6692</v>
      </c>
      <c r="C154" s="2" t="s">
        <v>12953</v>
      </c>
      <c r="D154" s="2">
        <v>2639</v>
      </c>
      <c r="E154" s="7">
        <v>1972</v>
      </c>
      <c r="F154" s="5" t="s">
        <v>21788</v>
      </c>
      <c r="H154" s="5" t="s">
        <v>5398</v>
      </c>
      <c r="I154" s="6" t="s">
        <v>8288</v>
      </c>
      <c r="J154" s="6" t="s">
        <v>8293</v>
      </c>
      <c r="K154" s="17">
        <v>4</v>
      </c>
      <c r="L154" s="17" t="s">
        <v>7732</v>
      </c>
      <c r="M154" s="9"/>
      <c r="N154" s="9"/>
      <c r="O154" s="21"/>
      <c r="Q154" s="29"/>
      <c r="U154" s="17"/>
      <c r="V154" s="2"/>
      <c r="Y154" t="str">
        <f t="shared" si="11"/>
        <v/>
      </c>
      <c r="AA154" t="str">
        <f t="shared" si="12"/>
        <v/>
      </c>
      <c r="AC154" s="7" t="s">
        <v>2373</v>
      </c>
      <c r="AD154" t="s">
        <v>20360</v>
      </c>
      <c r="AE154">
        <f t="shared" si="13"/>
        <v>0</v>
      </c>
      <c r="AG154" s="2"/>
      <c r="AI154" s="7"/>
      <c r="AX154" t="s">
        <v>20344</v>
      </c>
      <c r="AY154" t="s">
        <v>20346</v>
      </c>
      <c r="AZ154" t="s">
        <v>20347</v>
      </c>
      <c r="BA154" t="s">
        <v>20269</v>
      </c>
    </row>
    <row r="155" spans="1:54" ht="11" customHeight="1" outlineLevel="1" x14ac:dyDescent="0.25">
      <c r="A155" t="s">
        <v>6692</v>
      </c>
      <c r="C155" s="2" t="s">
        <v>12953</v>
      </c>
      <c r="D155" s="2">
        <v>2640</v>
      </c>
      <c r="E155" s="7">
        <v>1972</v>
      </c>
      <c r="F155" s="5" t="s">
        <v>20495</v>
      </c>
      <c r="H155" s="5" t="s">
        <v>5398</v>
      </c>
      <c r="I155" s="6" t="s">
        <v>8288</v>
      </c>
      <c r="J155" s="6" t="s">
        <v>8293</v>
      </c>
      <c r="K155" s="17">
        <v>4</v>
      </c>
      <c r="L155" s="17" t="s">
        <v>7732</v>
      </c>
      <c r="M155" s="9"/>
      <c r="N155" s="9"/>
      <c r="O155" s="21"/>
      <c r="Q155" s="29"/>
      <c r="U155" s="17"/>
      <c r="V155" s="2"/>
      <c r="Y155" t="str">
        <f t="shared" si="11"/>
        <v/>
      </c>
      <c r="AA155" t="str">
        <f t="shared" si="12"/>
        <v/>
      </c>
      <c r="AC155" s="7" t="s">
        <v>2373</v>
      </c>
      <c r="AD155" t="s">
        <v>20360</v>
      </c>
      <c r="AE155">
        <f t="shared" si="13"/>
        <v>0</v>
      </c>
      <c r="AG155" s="2"/>
      <c r="AI155" s="7"/>
      <c r="AX155" t="s">
        <v>20344</v>
      </c>
      <c r="AY155" t="s">
        <v>20346</v>
      </c>
      <c r="AZ155" t="s">
        <v>20347</v>
      </c>
      <c r="BA155" t="s">
        <v>20269</v>
      </c>
    </row>
    <row r="156" spans="1:54" ht="11" customHeight="1" outlineLevel="1" collapsed="1" x14ac:dyDescent="0.25">
      <c r="A156" t="s">
        <v>6692</v>
      </c>
      <c r="C156" s="2" t="s">
        <v>12953</v>
      </c>
      <c r="D156" s="2">
        <v>2650</v>
      </c>
      <c r="E156" s="7">
        <v>1972</v>
      </c>
      <c r="F156" s="5" t="s">
        <v>21788</v>
      </c>
      <c r="H156" s="5" t="s">
        <v>5398</v>
      </c>
      <c r="I156" s="6" t="s">
        <v>8288</v>
      </c>
      <c r="J156" s="6" t="s">
        <v>8294</v>
      </c>
      <c r="K156" s="17">
        <v>4</v>
      </c>
      <c r="L156" s="17" t="s">
        <v>7732</v>
      </c>
      <c r="M156" s="9"/>
      <c r="N156" s="9"/>
      <c r="O156" s="21"/>
      <c r="Q156" s="29"/>
      <c r="U156" s="17"/>
      <c r="V156" s="2"/>
      <c r="Y156" t="str">
        <f t="shared" si="11"/>
        <v/>
      </c>
      <c r="AA156" t="str">
        <f t="shared" si="12"/>
        <v/>
      </c>
      <c r="AC156" s="7" t="s">
        <v>2373</v>
      </c>
      <c r="AD156" t="s">
        <v>20360</v>
      </c>
      <c r="AE156">
        <f t="shared" si="13"/>
        <v>0</v>
      </c>
      <c r="AG156" s="2"/>
      <c r="AI156" s="7"/>
      <c r="AX156" t="s">
        <v>20344</v>
      </c>
      <c r="AY156" t="s">
        <v>20330</v>
      </c>
      <c r="AZ156" t="s">
        <v>20347</v>
      </c>
      <c r="BA156" t="s">
        <v>20269</v>
      </c>
    </row>
    <row r="157" spans="1:54" ht="11" customHeight="1" outlineLevel="1" x14ac:dyDescent="0.25">
      <c r="A157" t="s">
        <v>6692</v>
      </c>
      <c r="C157" s="2" t="s">
        <v>12953</v>
      </c>
      <c r="D157" s="2">
        <v>2651</v>
      </c>
      <c r="E157" s="7">
        <v>1972</v>
      </c>
      <c r="F157" s="5" t="s">
        <v>21790</v>
      </c>
      <c r="H157" s="5" t="s">
        <v>5398</v>
      </c>
      <c r="I157" s="6" t="s">
        <v>8288</v>
      </c>
      <c r="J157" s="6" t="s">
        <v>8294</v>
      </c>
      <c r="K157" s="17">
        <v>4</v>
      </c>
      <c r="L157" s="17" t="s">
        <v>7732</v>
      </c>
      <c r="M157" s="9"/>
      <c r="N157" s="9"/>
      <c r="O157" s="21"/>
      <c r="Q157" s="29"/>
      <c r="U157" s="17"/>
      <c r="V157" s="2"/>
      <c r="Y157" t="str">
        <f t="shared" si="11"/>
        <v/>
      </c>
      <c r="AA157" t="str">
        <f t="shared" si="12"/>
        <v/>
      </c>
      <c r="AC157" s="7" t="s">
        <v>2373</v>
      </c>
      <c r="AD157" t="s">
        <v>20360</v>
      </c>
      <c r="AE157">
        <f t="shared" si="13"/>
        <v>0</v>
      </c>
      <c r="AG157" s="2"/>
      <c r="AI157" s="7"/>
      <c r="AX157" t="s">
        <v>20344</v>
      </c>
      <c r="AY157" t="s">
        <v>20330</v>
      </c>
      <c r="AZ157" t="s">
        <v>20347</v>
      </c>
      <c r="BA157" t="s">
        <v>20269</v>
      </c>
    </row>
    <row r="158" spans="1:54" ht="11" customHeight="1" outlineLevel="1" x14ac:dyDescent="0.25">
      <c r="A158" t="s">
        <v>6692</v>
      </c>
      <c r="C158" s="2" t="s">
        <v>12953</v>
      </c>
      <c r="D158" s="2">
        <v>2652</v>
      </c>
      <c r="E158" s="7">
        <v>1972</v>
      </c>
      <c r="F158" s="5" t="s">
        <v>20495</v>
      </c>
      <c r="H158" s="5" t="s">
        <v>5398</v>
      </c>
      <c r="I158" s="6" t="s">
        <v>8288</v>
      </c>
      <c r="J158" s="6" t="s">
        <v>8294</v>
      </c>
      <c r="K158" s="17">
        <v>4</v>
      </c>
      <c r="L158" s="17" t="s">
        <v>7732</v>
      </c>
      <c r="M158" s="9"/>
      <c r="N158" s="9"/>
      <c r="O158" s="21"/>
      <c r="Q158" s="29"/>
      <c r="U158" s="17"/>
      <c r="V158" s="2"/>
      <c r="Y158" t="str">
        <f t="shared" si="11"/>
        <v/>
      </c>
      <c r="AA158" t="str">
        <f t="shared" si="12"/>
        <v/>
      </c>
      <c r="AC158" s="7" t="s">
        <v>2373</v>
      </c>
      <c r="AD158" t="s">
        <v>20360</v>
      </c>
      <c r="AE158">
        <f t="shared" si="13"/>
        <v>0</v>
      </c>
      <c r="AG158" s="2"/>
      <c r="AI158" s="7"/>
      <c r="AX158" t="s">
        <v>20344</v>
      </c>
      <c r="AY158" t="s">
        <v>20330</v>
      </c>
      <c r="AZ158" t="s">
        <v>20347</v>
      </c>
      <c r="BA158" t="s">
        <v>20269</v>
      </c>
    </row>
    <row r="159" spans="1:54" ht="11" customHeight="1" outlineLevel="1" x14ac:dyDescent="0.25">
      <c r="A159" t="s">
        <v>6692</v>
      </c>
      <c r="C159" s="2" t="s">
        <v>12953</v>
      </c>
      <c r="D159" s="2">
        <v>2668</v>
      </c>
      <c r="E159" s="7">
        <v>1972</v>
      </c>
      <c r="F159" s="5" t="s">
        <v>21793</v>
      </c>
      <c r="H159" s="5" t="s">
        <v>5398</v>
      </c>
      <c r="I159" s="6" t="s">
        <v>8288</v>
      </c>
      <c r="J159" s="6" t="s">
        <v>8295</v>
      </c>
      <c r="K159" s="17">
        <v>4</v>
      </c>
      <c r="L159" s="17" t="s">
        <v>7732</v>
      </c>
      <c r="M159" s="9"/>
      <c r="N159" s="9"/>
      <c r="O159" s="21"/>
      <c r="Q159" s="29"/>
      <c r="U159" s="17"/>
      <c r="V159" s="2"/>
      <c r="Y159" t="str">
        <f t="shared" si="11"/>
        <v/>
      </c>
      <c r="AA159" t="str">
        <f t="shared" si="12"/>
        <v/>
      </c>
      <c r="AC159" s="7" t="s">
        <v>2373</v>
      </c>
      <c r="AD159" t="s">
        <v>20360</v>
      </c>
      <c r="AE159">
        <f t="shared" si="13"/>
        <v>0</v>
      </c>
      <c r="AG159" s="2"/>
      <c r="AI159" s="7"/>
      <c r="AX159" t="s">
        <v>20344</v>
      </c>
      <c r="AY159" t="s">
        <v>20330</v>
      </c>
      <c r="AZ159" t="s">
        <v>20347</v>
      </c>
      <c r="BA159" t="s">
        <v>20269</v>
      </c>
    </row>
    <row r="160" spans="1:54" ht="11" customHeight="1" outlineLevel="1" x14ac:dyDescent="0.25">
      <c r="A160" t="s">
        <v>6692</v>
      </c>
      <c r="C160" s="2" t="s">
        <v>12953</v>
      </c>
      <c r="D160" s="2">
        <v>2669</v>
      </c>
      <c r="E160" s="7">
        <v>1972</v>
      </c>
      <c r="F160" s="5" t="s">
        <v>21793</v>
      </c>
      <c r="H160" s="5" t="s">
        <v>5398</v>
      </c>
      <c r="I160" s="6" t="s">
        <v>8288</v>
      </c>
      <c r="J160" s="6" t="s">
        <v>8295</v>
      </c>
      <c r="K160" s="17">
        <v>4</v>
      </c>
      <c r="L160" s="17" t="s">
        <v>7730</v>
      </c>
      <c r="M160" s="9">
        <v>0.7</v>
      </c>
      <c r="N160" s="9"/>
      <c r="O160" s="21"/>
      <c r="Q160" s="29"/>
      <c r="U160" s="17"/>
      <c r="V160" s="2"/>
      <c r="Y160" t="str">
        <f t="shared" si="11"/>
        <v/>
      </c>
      <c r="AA160" t="str">
        <f t="shared" si="12"/>
        <v/>
      </c>
      <c r="AC160" s="7" t="s">
        <v>2373</v>
      </c>
      <c r="AD160" t="s">
        <v>20360</v>
      </c>
      <c r="AE160">
        <f t="shared" si="13"/>
        <v>0</v>
      </c>
      <c r="AG160" s="2"/>
      <c r="AI160" s="7"/>
      <c r="AX160" t="s">
        <v>20344</v>
      </c>
      <c r="AY160" t="s">
        <v>20330</v>
      </c>
      <c r="AZ160" t="s">
        <v>20347</v>
      </c>
      <c r="BA160" t="s">
        <v>20269</v>
      </c>
    </row>
    <row r="161" spans="1:55" ht="11" customHeight="1" outlineLevel="1" x14ac:dyDescent="0.25">
      <c r="A161" t="s">
        <v>6692</v>
      </c>
      <c r="C161" s="2" t="s">
        <v>12953</v>
      </c>
      <c r="D161" s="2">
        <v>2670</v>
      </c>
      <c r="E161" s="7">
        <v>1972</v>
      </c>
      <c r="F161" s="5" t="s">
        <v>21788</v>
      </c>
      <c r="H161" s="5" t="s">
        <v>5398</v>
      </c>
      <c r="I161" s="6" t="s">
        <v>8288</v>
      </c>
      <c r="J161" s="6" t="s">
        <v>8295</v>
      </c>
      <c r="K161" s="17">
        <v>4</v>
      </c>
      <c r="L161" s="17" t="s">
        <v>7732</v>
      </c>
      <c r="M161" s="9"/>
      <c r="N161" s="9"/>
      <c r="O161" s="21"/>
      <c r="Q161" s="29"/>
      <c r="U161" s="17"/>
      <c r="V161" s="2"/>
      <c r="Y161" t="str">
        <f t="shared" si="11"/>
        <v/>
      </c>
      <c r="AA161" t="str">
        <f t="shared" si="12"/>
        <v/>
      </c>
      <c r="AC161" s="7" t="s">
        <v>2373</v>
      </c>
      <c r="AD161" t="s">
        <v>20360</v>
      </c>
      <c r="AE161">
        <f t="shared" si="13"/>
        <v>0</v>
      </c>
      <c r="AG161" s="2"/>
      <c r="AI161" s="7"/>
      <c r="AX161" t="s">
        <v>20344</v>
      </c>
      <c r="AY161" t="s">
        <v>20330</v>
      </c>
      <c r="AZ161" t="s">
        <v>20347</v>
      </c>
      <c r="BA161" t="s">
        <v>20269</v>
      </c>
    </row>
    <row r="162" spans="1:55" ht="11" customHeight="1" x14ac:dyDescent="0.25">
      <c r="A162" s="4" t="s">
        <v>8326</v>
      </c>
      <c r="B162" t="s">
        <v>12534</v>
      </c>
      <c r="C162" s="2" t="s">
        <v>12521</v>
      </c>
      <c r="E162" s="7"/>
      <c r="F162" s="5"/>
      <c r="H162" s="5"/>
      <c r="I162" s="6"/>
      <c r="J162" s="6"/>
      <c r="K162" s="17"/>
      <c r="L162" s="17"/>
      <c r="M162" s="9"/>
      <c r="N162" s="9">
        <f>SUM(M163:M173)</f>
        <v>94.8</v>
      </c>
      <c r="O162" s="21">
        <v>3755</v>
      </c>
      <c r="P162">
        <f>COUNTIF(L163:L173,"*")</f>
        <v>11</v>
      </c>
      <c r="Q162" s="29">
        <f>P162/O162</f>
        <v>2.9294274300932089E-3</v>
      </c>
      <c r="R162">
        <f>COUNTIF(L163:L173,"Y")+COUNTIF(L163:L173,"S")</f>
        <v>11</v>
      </c>
      <c r="U162" s="17" t="s">
        <v>7730</v>
      </c>
      <c r="V162" s="2"/>
      <c r="W162" t="s">
        <v>18537</v>
      </c>
      <c r="Y162" t="str">
        <f t="shared" si="11"/>
        <v/>
      </c>
      <c r="AA162" t="str">
        <f t="shared" si="12"/>
        <v/>
      </c>
      <c r="AC162" s="7"/>
      <c r="AF162">
        <f>COUNTIF(AE163:AE173,"1")</f>
        <v>9</v>
      </c>
      <c r="AG162" s="2"/>
      <c r="AI162" s="7"/>
      <c r="AJ162">
        <f>COUNTIF($K163:$K173,"1")-COUNTIFS($K163:$K173,"1",$L163:$L173,"V")</f>
        <v>11</v>
      </c>
      <c r="AK162">
        <f>COUNTIFS($K163:$K173,"1",$L163:$L173,"Y")+COUNTIFS($K163:$K173,"1",$L163:$L173,"s")</f>
        <v>11</v>
      </c>
      <c r="AL162">
        <f>COUNTIF($K163:$K173,"2")-COUNTIFS($K163:$K173,"2",$L163:$L173,"V")</f>
        <v>0</v>
      </c>
      <c r="AM162">
        <f>COUNTIFS($K163:$K173,"2",$L163:$L173,"Y")+COUNTIFS($K163:$K173,"2",$L163:$L173,"s")</f>
        <v>0</v>
      </c>
      <c r="AN162">
        <f>COUNTIF($K163:$K173,"3")-COUNTIFS($K163:$K173,"3",$L163:$L173,"V")</f>
        <v>0</v>
      </c>
      <c r="AO162">
        <f>COUNTIFS($K163:$K173,"3",$L163:$L173,"Y")+COUNTIFS($K163:$K173,"3",$L163:$L173,"s")</f>
        <v>0</v>
      </c>
      <c r="AP162">
        <f>COUNTIF($K163:$K173,"4")-COUNTIFS($K163:$K173,"4",$L163:$L173,"V")</f>
        <v>0</v>
      </c>
      <c r="AQ162">
        <f>COUNTIFS($K163:$K173,"4",$L163:$L173,"Y")+COUNTIFS($K163:$K173,"4",$L163:$L173,"s")</f>
        <v>0</v>
      </c>
      <c r="AR162">
        <f>COUNTIF($K163:$K173,"5")-COUNTIFS($K163:$K173,"5",$L163:$L173,"V")</f>
        <v>0</v>
      </c>
      <c r="AS162">
        <f>COUNTIFS($K163:$K173,"5",$L163:$L173,"Y")+COUNTIFS($K163:$K173,"5",$L163:$L173,"s")</f>
        <v>0</v>
      </c>
      <c r="AT162">
        <f>COUNTIF($K163:$K173,"6")-COUNTIFS($K163:$K173,"6",$L163:$L173,"V")</f>
        <v>0</v>
      </c>
      <c r="AU162">
        <f>COUNTIFS($K163:$K173,"6",$L163:$L173,"Y")+COUNTIFS($K163:$K173,"6",$L163:$L173,"s")</f>
        <v>0</v>
      </c>
      <c r="AV162">
        <f>COUNTIF($K163:$K173,"7")-COUNTIFS($K163:$K173,"7",$L163:$L173,"V")</f>
        <v>0</v>
      </c>
      <c r="AW162">
        <f>COUNTIFS($K163:$K173,"7",$L163:$L173,"Y")+COUNTIFS($K163:$K173,"7",$L163:$L173,"s")</f>
        <v>0</v>
      </c>
    </row>
    <row r="163" spans="1:55" ht="11" customHeight="1" outlineLevel="1" x14ac:dyDescent="0.25">
      <c r="A163" t="s">
        <v>6693</v>
      </c>
      <c r="C163" s="2" t="s">
        <v>12521</v>
      </c>
      <c r="D163" s="2">
        <v>670</v>
      </c>
      <c r="E163" s="7">
        <v>1962</v>
      </c>
      <c r="F163" s="5" t="s">
        <v>3994</v>
      </c>
      <c r="H163" s="5" t="s">
        <v>3995</v>
      </c>
      <c r="I163" s="6" t="s">
        <v>5399</v>
      </c>
      <c r="J163" s="6" t="s">
        <v>8307</v>
      </c>
      <c r="K163" s="17">
        <v>1</v>
      </c>
      <c r="L163" s="17" t="s">
        <v>7730</v>
      </c>
      <c r="M163" s="9">
        <v>0.8</v>
      </c>
      <c r="N163" s="9"/>
      <c r="O163" s="21"/>
      <c r="Q163" s="29"/>
      <c r="T163">
        <v>1</v>
      </c>
      <c r="U163" s="17"/>
      <c r="V163" s="2">
        <v>618</v>
      </c>
      <c r="Y163" t="str">
        <f t="shared" si="11"/>
        <v/>
      </c>
      <c r="AA163" t="str">
        <f t="shared" si="12"/>
        <v/>
      </c>
      <c r="AC163" s="7"/>
      <c r="AD163" t="s">
        <v>20362</v>
      </c>
      <c r="AE163">
        <f t="shared" ref="AE163:AE173" si="14">COUNTIF(I163,"*Fuji*")</f>
        <v>1</v>
      </c>
      <c r="AG163" s="2"/>
      <c r="AH163" t="s">
        <v>4921</v>
      </c>
      <c r="AI163" s="7" t="s">
        <v>4610</v>
      </c>
      <c r="AX163" t="s">
        <v>20252</v>
      </c>
      <c r="AY163" t="s">
        <v>20363</v>
      </c>
      <c r="AZ163" t="s">
        <v>20269</v>
      </c>
    </row>
    <row r="164" spans="1:55" ht="11" customHeight="1" outlineLevel="1" x14ac:dyDescent="0.25">
      <c r="A164" t="s">
        <v>6693</v>
      </c>
      <c r="C164" s="2" t="s">
        <v>12521</v>
      </c>
      <c r="D164" s="2" t="s">
        <v>8310</v>
      </c>
      <c r="E164" s="7">
        <v>1962</v>
      </c>
      <c r="F164" s="5" t="s">
        <v>5044</v>
      </c>
      <c r="H164" s="5" t="s">
        <v>3995</v>
      </c>
      <c r="I164" s="6" t="s">
        <v>5399</v>
      </c>
      <c r="J164" s="6" t="s">
        <v>8307</v>
      </c>
      <c r="K164" s="17">
        <v>1</v>
      </c>
      <c r="L164" s="17" t="s">
        <v>7730</v>
      </c>
      <c r="M164" s="9">
        <v>15</v>
      </c>
      <c r="N164" s="9"/>
      <c r="O164" s="21"/>
      <c r="Q164" s="29"/>
      <c r="U164" s="17"/>
      <c r="V164" s="2">
        <v>618</v>
      </c>
      <c r="Y164" t="str">
        <f t="shared" si="11"/>
        <v/>
      </c>
      <c r="AA164" t="str">
        <f t="shared" si="12"/>
        <v/>
      </c>
      <c r="AC164" s="7"/>
      <c r="AD164" t="s">
        <v>20362</v>
      </c>
      <c r="AE164">
        <f t="shared" si="14"/>
        <v>1</v>
      </c>
      <c r="AG164" s="2"/>
      <c r="AH164" t="s">
        <v>4921</v>
      </c>
      <c r="AI164" s="7" t="s">
        <v>4610</v>
      </c>
      <c r="AX164" t="s">
        <v>20252</v>
      </c>
      <c r="AY164" t="s">
        <v>20363</v>
      </c>
      <c r="AZ164" t="s">
        <v>20269</v>
      </c>
    </row>
    <row r="165" spans="1:55" ht="11" customHeight="1" outlineLevel="1" x14ac:dyDescent="0.25">
      <c r="A165" t="s">
        <v>6693</v>
      </c>
      <c r="C165" s="2" t="s">
        <v>12521</v>
      </c>
      <c r="D165" s="2">
        <v>673</v>
      </c>
      <c r="E165" s="7">
        <v>1962</v>
      </c>
      <c r="F165" s="5" t="s">
        <v>18698</v>
      </c>
      <c r="H165" s="5" t="s">
        <v>3995</v>
      </c>
      <c r="I165" s="6" t="s">
        <v>5399</v>
      </c>
      <c r="J165" s="6" t="s">
        <v>8307</v>
      </c>
      <c r="K165" s="17">
        <v>1</v>
      </c>
      <c r="L165" s="17" t="s">
        <v>7730</v>
      </c>
      <c r="M165" s="9">
        <v>13</v>
      </c>
      <c r="N165" s="9"/>
      <c r="O165" s="21"/>
      <c r="Q165" s="29"/>
      <c r="U165" s="17"/>
      <c r="V165" s="2">
        <v>733</v>
      </c>
      <c r="Y165" t="str">
        <f t="shared" si="11"/>
        <v/>
      </c>
      <c r="AA165" t="str">
        <f t="shared" si="12"/>
        <v/>
      </c>
      <c r="AC165" s="7"/>
      <c r="AD165" t="s">
        <v>20362</v>
      </c>
      <c r="AE165">
        <f t="shared" si="14"/>
        <v>1</v>
      </c>
      <c r="AG165" s="2"/>
      <c r="AH165" t="s">
        <v>4921</v>
      </c>
      <c r="AI165" s="7" t="s">
        <v>4620</v>
      </c>
      <c r="AX165" t="s">
        <v>20252</v>
      </c>
      <c r="AY165" t="s">
        <v>20363</v>
      </c>
      <c r="AZ165" t="s">
        <v>20269</v>
      </c>
    </row>
    <row r="166" spans="1:55" ht="11" customHeight="1" outlineLevel="1" x14ac:dyDescent="0.25">
      <c r="A166" t="s">
        <v>6693</v>
      </c>
      <c r="C166" s="2" t="s">
        <v>12521</v>
      </c>
      <c r="D166" s="2" t="s">
        <v>8311</v>
      </c>
      <c r="E166" s="7">
        <v>1962</v>
      </c>
      <c r="F166" s="5" t="s">
        <v>8308</v>
      </c>
      <c r="H166" s="5" t="s">
        <v>3995</v>
      </c>
      <c r="I166" s="6" t="s">
        <v>5399</v>
      </c>
      <c r="J166" s="6" t="s">
        <v>8307</v>
      </c>
      <c r="K166" s="17">
        <v>1</v>
      </c>
      <c r="L166" s="17" t="s">
        <v>7730</v>
      </c>
      <c r="M166" s="9">
        <v>12</v>
      </c>
      <c r="N166" s="9"/>
      <c r="O166" s="21"/>
      <c r="Q166" s="29"/>
      <c r="U166" s="17"/>
      <c r="V166" s="2">
        <v>734</v>
      </c>
      <c r="Y166" t="str">
        <f t="shared" si="11"/>
        <v/>
      </c>
      <c r="AA166">
        <f t="shared" si="12"/>
        <v>1</v>
      </c>
      <c r="AC166" s="7"/>
      <c r="AD166" t="s">
        <v>20362</v>
      </c>
      <c r="AE166">
        <f t="shared" si="14"/>
        <v>1</v>
      </c>
      <c r="AG166" s="2"/>
      <c r="AH166" t="s">
        <v>4921</v>
      </c>
      <c r="AI166" s="7" t="s">
        <v>4620</v>
      </c>
      <c r="AX166" t="s">
        <v>20252</v>
      </c>
      <c r="AY166" t="s">
        <v>20363</v>
      </c>
      <c r="AZ166" t="s">
        <v>20269</v>
      </c>
    </row>
    <row r="167" spans="1:55" ht="11" customHeight="1" outlineLevel="1" x14ac:dyDescent="0.25">
      <c r="A167" t="s">
        <v>6693</v>
      </c>
      <c r="C167" s="2" t="s">
        <v>12521</v>
      </c>
      <c r="D167" s="2" t="s">
        <v>19938</v>
      </c>
      <c r="E167" s="7">
        <v>1962</v>
      </c>
      <c r="F167" s="5" t="s">
        <v>8309</v>
      </c>
      <c r="H167" s="5" t="s">
        <v>3995</v>
      </c>
      <c r="I167" s="6" t="s">
        <v>5399</v>
      </c>
      <c r="J167" s="6" t="s">
        <v>8307</v>
      </c>
      <c r="K167" s="17">
        <v>1</v>
      </c>
      <c r="L167" s="17" t="s">
        <v>7730</v>
      </c>
      <c r="M167" s="9">
        <v>12</v>
      </c>
      <c r="N167" s="9"/>
      <c r="O167" s="21"/>
      <c r="Q167" s="29"/>
      <c r="U167" s="17"/>
      <c r="V167" s="2">
        <v>734</v>
      </c>
      <c r="Y167" t="str">
        <f t="shared" si="11"/>
        <v/>
      </c>
      <c r="AA167">
        <f t="shared" si="12"/>
        <v>1</v>
      </c>
      <c r="AC167" s="7"/>
      <c r="AD167" t="s">
        <v>20362</v>
      </c>
      <c r="AE167">
        <f t="shared" si="14"/>
        <v>1</v>
      </c>
      <c r="AG167" s="2"/>
      <c r="AH167" t="s">
        <v>4921</v>
      </c>
      <c r="AI167" s="7" t="s">
        <v>4620</v>
      </c>
      <c r="AX167" t="s">
        <v>20252</v>
      </c>
      <c r="AY167" t="s">
        <v>20363</v>
      </c>
      <c r="AZ167" t="s">
        <v>20269</v>
      </c>
    </row>
    <row r="168" spans="1:55" ht="11" customHeight="1" outlineLevel="1" x14ac:dyDescent="0.25">
      <c r="A168" t="s">
        <v>6693</v>
      </c>
      <c r="C168" s="2" t="s">
        <v>12521</v>
      </c>
      <c r="D168" s="2">
        <v>834</v>
      </c>
      <c r="E168" s="7">
        <v>1964</v>
      </c>
      <c r="F168" s="5" t="s">
        <v>8313</v>
      </c>
      <c r="H168" s="5" t="s">
        <v>458</v>
      </c>
      <c r="I168" s="6" t="s">
        <v>5399</v>
      </c>
      <c r="J168" s="6" t="s">
        <v>8312</v>
      </c>
      <c r="K168" s="17">
        <v>1</v>
      </c>
      <c r="L168" s="17" t="s">
        <v>7730</v>
      </c>
      <c r="M168" s="9">
        <v>1</v>
      </c>
      <c r="N168" s="9"/>
      <c r="O168" s="21"/>
      <c r="Q168" s="29"/>
      <c r="U168" s="17"/>
      <c r="V168" s="2">
        <v>732</v>
      </c>
      <c r="Y168" t="str">
        <f t="shared" si="11"/>
        <v/>
      </c>
      <c r="AA168" t="str">
        <f t="shared" si="12"/>
        <v/>
      </c>
      <c r="AC168" s="7"/>
      <c r="AD168" t="s">
        <v>20362</v>
      </c>
      <c r="AE168">
        <f t="shared" si="14"/>
        <v>1</v>
      </c>
      <c r="AG168" s="2"/>
      <c r="AH168" t="s">
        <v>4921</v>
      </c>
      <c r="AI168" s="7" t="s">
        <v>4922</v>
      </c>
      <c r="AX168" t="s">
        <v>20252</v>
      </c>
      <c r="AY168" t="s">
        <v>20363</v>
      </c>
      <c r="AZ168" t="s">
        <v>20269</v>
      </c>
      <c r="BA168" t="s">
        <v>20365</v>
      </c>
      <c r="BB168" t="s">
        <v>20366</v>
      </c>
    </row>
    <row r="169" spans="1:55" ht="11" customHeight="1" outlineLevel="1" x14ac:dyDescent="0.25">
      <c r="A169" t="s">
        <v>6693</v>
      </c>
      <c r="C169" s="2" t="s">
        <v>12521</v>
      </c>
      <c r="D169" s="2">
        <v>836</v>
      </c>
      <c r="E169" s="7">
        <v>1964</v>
      </c>
      <c r="F169" s="5" t="s">
        <v>8308</v>
      </c>
      <c r="H169" s="5" t="s">
        <v>8314</v>
      </c>
      <c r="I169" s="6" t="s">
        <v>5399</v>
      </c>
      <c r="J169" s="6" t="s">
        <v>8312</v>
      </c>
      <c r="K169" s="17">
        <v>1</v>
      </c>
      <c r="L169" s="17" t="s">
        <v>7730</v>
      </c>
      <c r="M169" s="9">
        <v>5</v>
      </c>
      <c r="N169" s="9"/>
      <c r="O169" s="21"/>
      <c r="Q169" s="29"/>
      <c r="S169">
        <v>1</v>
      </c>
      <c r="T169">
        <v>1</v>
      </c>
      <c r="U169" s="17"/>
      <c r="V169" s="2"/>
      <c r="Y169" t="str">
        <f t="shared" si="11"/>
        <v/>
      </c>
      <c r="AA169">
        <f t="shared" si="12"/>
        <v>1</v>
      </c>
      <c r="AC169" s="7"/>
      <c r="AD169" t="s">
        <v>20362</v>
      </c>
      <c r="AE169">
        <f t="shared" si="14"/>
        <v>1</v>
      </c>
      <c r="AG169" s="2"/>
      <c r="AH169" t="s">
        <v>4921</v>
      </c>
      <c r="AI169" s="7"/>
      <c r="AX169" t="s">
        <v>20252</v>
      </c>
      <c r="AY169" t="s">
        <v>20363</v>
      </c>
      <c r="AZ169" t="s">
        <v>20269</v>
      </c>
      <c r="BA169" t="s">
        <v>20365</v>
      </c>
      <c r="BB169" t="s">
        <v>20366</v>
      </c>
    </row>
    <row r="170" spans="1:55" ht="11" customHeight="1" outlineLevel="1" x14ac:dyDescent="0.25">
      <c r="A170" t="s">
        <v>6693</v>
      </c>
      <c r="C170" s="2" t="s">
        <v>12521</v>
      </c>
      <c r="D170" s="2">
        <v>839</v>
      </c>
      <c r="E170" s="7">
        <v>1964</v>
      </c>
      <c r="F170" s="5" t="s">
        <v>8315</v>
      </c>
      <c r="H170" s="5" t="s">
        <v>458</v>
      </c>
      <c r="I170" s="6" t="s">
        <v>5399</v>
      </c>
      <c r="J170" s="6" t="s">
        <v>8312</v>
      </c>
      <c r="K170" s="17">
        <v>1</v>
      </c>
      <c r="L170" s="17" t="s">
        <v>7730</v>
      </c>
      <c r="M170" s="9">
        <v>2</v>
      </c>
      <c r="N170" s="9"/>
      <c r="O170" s="21"/>
      <c r="Q170" s="29"/>
      <c r="U170" s="17"/>
      <c r="V170" s="2"/>
      <c r="Y170" t="str">
        <f t="shared" si="11"/>
        <v/>
      </c>
      <c r="AA170" t="str">
        <f t="shared" si="12"/>
        <v/>
      </c>
      <c r="AC170" s="7"/>
      <c r="AD170" t="s">
        <v>20362</v>
      </c>
      <c r="AE170">
        <f t="shared" si="14"/>
        <v>1</v>
      </c>
      <c r="AG170" s="2"/>
      <c r="AH170" t="s">
        <v>4921</v>
      </c>
      <c r="AI170" s="7" t="s">
        <v>4922</v>
      </c>
      <c r="AX170" t="s">
        <v>20252</v>
      </c>
      <c r="AY170" t="s">
        <v>20363</v>
      </c>
      <c r="AZ170" t="s">
        <v>20269</v>
      </c>
      <c r="BA170" t="s">
        <v>20365</v>
      </c>
      <c r="BB170" t="s">
        <v>20366</v>
      </c>
    </row>
    <row r="171" spans="1:55" ht="11" customHeight="1" outlineLevel="1" x14ac:dyDescent="0.25">
      <c r="A171" t="s">
        <v>6693</v>
      </c>
      <c r="C171" s="2" t="s">
        <v>12521</v>
      </c>
      <c r="D171" s="2">
        <v>841</v>
      </c>
      <c r="E171" s="7">
        <v>1964</v>
      </c>
      <c r="F171" s="5" t="s">
        <v>8309</v>
      </c>
      <c r="H171" s="5"/>
      <c r="I171" s="6" t="s">
        <v>5399</v>
      </c>
      <c r="J171" s="6" t="s">
        <v>8312</v>
      </c>
      <c r="K171" s="17">
        <v>1</v>
      </c>
      <c r="L171" s="17" t="s">
        <v>7730</v>
      </c>
      <c r="M171" s="9">
        <v>24</v>
      </c>
      <c r="N171" s="9"/>
      <c r="O171" s="21"/>
      <c r="Q171" s="29"/>
      <c r="U171" s="17"/>
      <c r="V171" s="2"/>
      <c r="Y171" t="str">
        <f t="shared" si="11"/>
        <v/>
      </c>
      <c r="AA171">
        <f t="shared" si="12"/>
        <v>1</v>
      </c>
      <c r="AC171" s="7"/>
      <c r="AD171" t="s">
        <v>20362</v>
      </c>
      <c r="AE171">
        <f t="shared" si="14"/>
        <v>1</v>
      </c>
      <c r="AG171" s="2"/>
      <c r="AH171" t="s">
        <v>4921</v>
      </c>
      <c r="AI171" s="7"/>
      <c r="AX171" t="s">
        <v>20252</v>
      </c>
      <c r="AY171" t="s">
        <v>20363</v>
      </c>
      <c r="AZ171" t="s">
        <v>20269</v>
      </c>
      <c r="BA171" t="s">
        <v>20365</v>
      </c>
      <c r="BB171" t="s">
        <v>20366</v>
      </c>
    </row>
    <row r="172" spans="1:55" ht="11" customHeight="1" outlineLevel="1" x14ac:dyDescent="0.25">
      <c r="A172" t="s">
        <v>6693</v>
      </c>
      <c r="C172" s="2" t="s">
        <v>12521</v>
      </c>
      <c r="D172" s="2">
        <v>1436</v>
      </c>
      <c r="E172" s="7">
        <v>1970</v>
      </c>
      <c r="F172" s="5" t="s">
        <v>8316</v>
      </c>
      <c r="H172" s="5" t="s">
        <v>5398</v>
      </c>
      <c r="I172" s="6" t="s">
        <v>5417</v>
      </c>
      <c r="J172" s="6" t="s">
        <v>8319</v>
      </c>
      <c r="K172" s="17">
        <v>1</v>
      </c>
      <c r="L172" s="17" t="s">
        <v>7730</v>
      </c>
      <c r="M172" s="9">
        <v>5</v>
      </c>
      <c r="N172" s="9"/>
      <c r="O172" s="21"/>
      <c r="Q172" s="29"/>
      <c r="S172">
        <v>1</v>
      </c>
      <c r="T172">
        <v>1</v>
      </c>
      <c r="U172" s="17"/>
      <c r="V172" s="2">
        <v>1297</v>
      </c>
      <c r="Y172" t="str">
        <f t="shared" si="11"/>
        <v/>
      </c>
      <c r="AA172">
        <f t="shared" si="12"/>
        <v>1</v>
      </c>
      <c r="AC172" s="7"/>
      <c r="AD172" t="s">
        <v>20364</v>
      </c>
      <c r="AE172">
        <f t="shared" si="14"/>
        <v>0</v>
      </c>
      <c r="AG172" s="2"/>
      <c r="AH172" t="s">
        <v>4010</v>
      </c>
      <c r="AI172" s="7" t="s">
        <v>4922</v>
      </c>
      <c r="AX172" t="s">
        <v>20367</v>
      </c>
      <c r="AY172" t="s">
        <v>20368</v>
      </c>
      <c r="AZ172" t="s">
        <v>20340</v>
      </c>
      <c r="BA172" t="s">
        <v>20237</v>
      </c>
      <c r="BB172" t="s">
        <v>20338</v>
      </c>
      <c r="BC172" t="s">
        <v>20369</v>
      </c>
    </row>
    <row r="173" spans="1:55" ht="11" customHeight="1" outlineLevel="1" x14ac:dyDescent="0.25">
      <c r="A173" t="s">
        <v>6693</v>
      </c>
      <c r="C173" s="2" t="s">
        <v>12521</v>
      </c>
      <c r="D173" s="2" t="s">
        <v>8318</v>
      </c>
      <c r="E173" s="7">
        <v>1970</v>
      </c>
      <c r="F173" s="5" t="s">
        <v>8317</v>
      </c>
      <c r="H173" s="5" t="s">
        <v>5398</v>
      </c>
      <c r="I173" s="6" t="s">
        <v>5417</v>
      </c>
      <c r="J173" s="6" t="s">
        <v>8319</v>
      </c>
      <c r="K173" s="17">
        <v>1</v>
      </c>
      <c r="L173" s="17" t="s">
        <v>7730</v>
      </c>
      <c r="M173" s="9">
        <v>5</v>
      </c>
      <c r="N173" s="9"/>
      <c r="O173" s="21"/>
      <c r="Q173" s="29"/>
      <c r="U173" s="17"/>
      <c r="V173" s="2">
        <v>1297</v>
      </c>
      <c r="X173" t="s">
        <v>7732</v>
      </c>
      <c r="Y173" t="str">
        <f t="shared" si="11"/>
        <v/>
      </c>
      <c r="AA173">
        <f t="shared" si="12"/>
        <v>1</v>
      </c>
      <c r="AC173" s="7"/>
      <c r="AD173" t="s">
        <v>20364</v>
      </c>
      <c r="AE173">
        <f t="shared" si="14"/>
        <v>0</v>
      </c>
      <c r="AG173" s="2"/>
      <c r="AH173" t="s">
        <v>4010</v>
      </c>
      <c r="AI173" s="7" t="s">
        <v>4922</v>
      </c>
      <c r="AX173" t="s">
        <v>20367</v>
      </c>
      <c r="AY173" t="s">
        <v>20368</v>
      </c>
      <c r="AZ173" t="s">
        <v>20340</v>
      </c>
      <c r="BA173" t="s">
        <v>20237</v>
      </c>
      <c r="BB173" t="s">
        <v>20338</v>
      </c>
      <c r="BC173" t="s">
        <v>20369</v>
      </c>
    </row>
    <row r="174" spans="1:55" ht="11" customHeight="1" x14ac:dyDescent="0.25">
      <c r="A174" s="4" t="s">
        <v>8325</v>
      </c>
      <c r="B174" t="s">
        <v>11985</v>
      </c>
      <c r="C174" s="2" t="s">
        <v>11983</v>
      </c>
      <c r="E174" s="7"/>
      <c r="F174" s="5"/>
      <c r="H174" s="5"/>
      <c r="I174" s="6"/>
      <c r="J174" s="6"/>
      <c r="K174" s="17"/>
      <c r="L174" s="17"/>
      <c r="M174" s="9"/>
      <c r="N174" s="9">
        <f>SUM(M175:M191)</f>
        <v>46.599999999999987</v>
      </c>
      <c r="O174" s="21">
        <v>1971</v>
      </c>
      <c r="P174">
        <f>COUNTIF(L175:L191,"*")</f>
        <v>17</v>
      </c>
      <c r="Q174" s="29">
        <f>P174/O174</f>
        <v>8.6250634195839671E-3</v>
      </c>
      <c r="R174">
        <f>COUNTIF(L175:L191,"Y")+COUNTIF(L175:L191,"S")</f>
        <v>17</v>
      </c>
      <c r="U174" s="17" t="s">
        <v>7730</v>
      </c>
      <c r="V174" s="2"/>
      <c r="W174" t="s">
        <v>18538</v>
      </c>
      <c r="Y174" t="str">
        <f t="shared" si="11"/>
        <v/>
      </c>
      <c r="AA174" t="str">
        <f t="shared" si="12"/>
        <v/>
      </c>
      <c r="AC174" s="7"/>
      <c r="AF174">
        <f>COUNTIF(AE175:AE175,"1")</f>
        <v>0</v>
      </c>
      <c r="AG174" s="2"/>
      <c r="AI174" s="7"/>
      <c r="AJ174">
        <f>COUNTIF($K175:$K191,"1")-COUNTIFS($K175:$K191,"1",$L175:$L191,"V")</f>
        <v>0</v>
      </c>
      <c r="AK174">
        <f>COUNTIFS($K175:$K191,"1",$L175:$L191,"Y")+COUNTIFS($K175:$K191,"1",$L175:$L191,"s")</f>
        <v>0</v>
      </c>
      <c r="AL174">
        <f>COUNTIF($K175:$K191,"2")-COUNTIFS($K175:$K191,"2",$L175:$L191,"V")</f>
        <v>1</v>
      </c>
      <c r="AM174">
        <f>COUNTIFS($K175:$K191,"2",$L175:$L191,"Y")+COUNTIFS($K175:$K191,"2",$L175:$L191,"s")</f>
        <v>1</v>
      </c>
      <c r="AN174">
        <f>COUNTIF($K175:$K191,"3")-COUNTIFS($K175:$K191,"3",$L175:$L191,"V")</f>
        <v>0</v>
      </c>
      <c r="AO174">
        <f>COUNTIFS($K175:$K191,"3",$L175:$L191,"Y")+COUNTIFS($K175:$K191,"3",$L175:$L191,"s")</f>
        <v>0</v>
      </c>
      <c r="AP174">
        <f>COUNTIF($K175:$K191,"4")-COUNTIFS($K175:$K191,"4",$L175:$L191,"V")</f>
        <v>0</v>
      </c>
      <c r="AQ174">
        <f>COUNTIFS($K175:$K191,"4",$L175:$L191,"Y")+COUNTIFS($K175:$K191,"4",$L175:$L191,"s")</f>
        <v>0</v>
      </c>
      <c r="AR174">
        <f>COUNTIF($K175:$K191,"5")-COUNTIFS($K175:$K191,"5",$L175:$L191,"V")</f>
        <v>0</v>
      </c>
      <c r="AS174">
        <f>COUNTIFS($K175:$K191,"5",$L175:$L191,"Y")+COUNTIFS($K175:$K191,"5",$L175:$L191,"s")</f>
        <v>0</v>
      </c>
      <c r="AT174">
        <f>COUNTIF($K175:$K191,"6")-COUNTIFS($K175:$K191,"6",$L175:$L191,"V")</f>
        <v>0</v>
      </c>
      <c r="AU174">
        <f>COUNTIFS($K175:$K191,"6",$L175:$L191,"Y")+COUNTIFS($K175:$K191,"6",$L175:$L191,"s")</f>
        <v>0</v>
      </c>
      <c r="AV174">
        <f>COUNTIF($K175:$K191,"7")-COUNTIFS($K175:$K191,"7",$L175:$L191,"V")</f>
        <v>16</v>
      </c>
      <c r="AW174">
        <f>COUNTIFS($K175:$K191,"7",$L175:$L191,"Y")+COUNTIFS($K175:$K191,"7",$L175:$L191,"s")</f>
        <v>16</v>
      </c>
    </row>
    <row r="175" spans="1:55" ht="11" customHeight="1" outlineLevel="1" x14ac:dyDescent="0.25">
      <c r="A175" t="s">
        <v>3707</v>
      </c>
      <c r="C175" s="2" t="s">
        <v>11983</v>
      </c>
      <c r="D175" s="2">
        <v>310</v>
      </c>
      <c r="E175" s="7">
        <v>1952</v>
      </c>
      <c r="F175" s="5" t="s">
        <v>3533</v>
      </c>
      <c r="H175" s="5" t="s">
        <v>5323</v>
      </c>
      <c r="I175" s="6" t="s">
        <v>20376</v>
      </c>
      <c r="J175" s="6" t="s">
        <v>8320</v>
      </c>
      <c r="K175" s="17">
        <v>2</v>
      </c>
      <c r="L175" s="17" t="s">
        <v>7730</v>
      </c>
      <c r="M175" s="9">
        <v>3</v>
      </c>
      <c r="N175" s="9"/>
      <c r="O175" s="21"/>
      <c r="Q175" s="29"/>
      <c r="U175" s="17"/>
      <c r="V175" s="2">
        <v>248</v>
      </c>
      <c r="Y175" t="str">
        <f t="shared" si="11"/>
        <v/>
      </c>
      <c r="AA175" t="str">
        <f t="shared" si="12"/>
        <v/>
      </c>
      <c r="AC175" s="7"/>
      <c r="AD175" t="s">
        <v>8321</v>
      </c>
      <c r="AE175">
        <f t="shared" ref="AE175:AE191" si="15">COUNTIF(I175,"*Fuji*")</f>
        <v>0</v>
      </c>
      <c r="AG175" s="2"/>
      <c r="AH175" t="s">
        <v>5763</v>
      </c>
      <c r="AI175" s="7" t="s">
        <v>4922</v>
      </c>
      <c r="AX175" t="s">
        <v>20370</v>
      </c>
      <c r="AY175" t="s">
        <v>20371</v>
      </c>
      <c r="AZ175" t="s">
        <v>20372</v>
      </c>
    </row>
    <row r="176" spans="1:55" ht="11" customHeight="1" outlineLevel="1" x14ac:dyDescent="0.25">
      <c r="A176" t="s">
        <v>3707</v>
      </c>
      <c r="C176" s="2" t="s">
        <v>11983</v>
      </c>
      <c r="D176" s="2">
        <v>822</v>
      </c>
      <c r="E176" s="7">
        <v>1983</v>
      </c>
      <c r="F176" s="5" t="s">
        <v>20550</v>
      </c>
      <c r="H176" s="5" t="s">
        <v>5398</v>
      </c>
      <c r="I176" s="6" t="s">
        <v>9223</v>
      </c>
      <c r="J176" s="6" t="s">
        <v>20549</v>
      </c>
      <c r="K176" s="17">
        <v>7</v>
      </c>
      <c r="L176" s="17" t="s">
        <v>7730</v>
      </c>
      <c r="M176" s="9">
        <v>1.3</v>
      </c>
      <c r="N176" s="9"/>
      <c r="O176" s="21"/>
      <c r="Q176" s="29"/>
      <c r="U176" s="17"/>
      <c r="V176" s="2">
        <v>248</v>
      </c>
      <c r="Y176" t="str">
        <f t="shared" si="11"/>
        <v/>
      </c>
      <c r="AA176" t="str">
        <f t="shared" si="12"/>
        <v/>
      </c>
      <c r="AC176" s="7"/>
      <c r="AD176" t="s">
        <v>9223</v>
      </c>
      <c r="AE176">
        <f t="shared" si="15"/>
        <v>0</v>
      </c>
      <c r="AG176" s="2"/>
      <c r="AH176" t="s">
        <v>5763</v>
      </c>
      <c r="AI176" s="7" t="s">
        <v>4922</v>
      </c>
    </row>
    <row r="177" spans="1:49" ht="11" customHeight="1" outlineLevel="1" x14ac:dyDescent="0.25">
      <c r="A177" t="s">
        <v>3707</v>
      </c>
      <c r="C177" s="2" t="s">
        <v>11983</v>
      </c>
      <c r="D177" s="2">
        <v>823</v>
      </c>
      <c r="E177" s="7">
        <v>1983</v>
      </c>
      <c r="F177" s="5" t="s">
        <v>20551</v>
      </c>
      <c r="H177" s="5" t="s">
        <v>5398</v>
      </c>
      <c r="I177" s="6" t="s">
        <v>9223</v>
      </c>
      <c r="J177" s="6" t="s">
        <v>20549</v>
      </c>
      <c r="K177" s="17">
        <v>7</v>
      </c>
      <c r="L177" s="17" t="s">
        <v>7730</v>
      </c>
      <c r="M177" s="9">
        <v>1.3</v>
      </c>
      <c r="N177" s="9"/>
      <c r="O177" s="21"/>
      <c r="Q177" s="29"/>
      <c r="U177" s="17"/>
      <c r="V177" s="2">
        <v>248</v>
      </c>
      <c r="Y177" t="str">
        <f t="shared" si="11"/>
        <v/>
      </c>
      <c r="AA177" t="str">
        <f t="shared" si="12"/>
        <v/>
      </c>
      <c r="AC177" s="7"/>
      <c r="AD177" t="s">
        <v>9223</v>
      </c>
      <c r="AE177">
        <f t="shared" si="15"/>
        <v>0</v>
      </c>
      <c r="AG177" s="2"/>
      <c r="AH177" t="s">
        <v>5763</v>
      </c>
      <c r="AI177" s="7" t="s">
        <v>4922</v>
      </c>
    </row>
    <row r="178" spans="1:49" ht="11" customHeight="1" outlineLevel="1" x14ac:dyDescent="0.25">
      <c r="A178" t="s">
        <v>3707</v>
      </c>
      <c r="C178" s="2" t="s">
        <v>11983</v>
      </c>
      <c r="D178" s="2">
        <v>824</v>
      </c>
      <c r="E178" s="7">
        <v>1983</v>
      </c>
      <c r="F178" s="5" t="s">
        <v>20552</v>
      </c>
      <c r="H178" s="5" t="s">
        <v>5398</v>
      </c>
      <c r="I178" s="6" t="s">
        <v>9223</v>
      </c>
      <c r="J178" s="6" t="s">
        <v>20549</v>
      </c>
      <c r="K178" s="17">
        <v>7</v>
      </c>
      <c r="L178" s="17" t="s">
        <v>7730</v>
      </c>
      <c r="M178" s="9">
        <v>1.3</v>
      </c>
      <c r="N178" s="9"/>
      <c r="O178" s="21"/>
      <c r="Q178" s="29"/>
      <c r="U178" s="17"/>
      <c r="V178" s="2">
        <v>248</v>
      </c>
      <c r="Y178" t="str">
        <f t="shared" si="11"/>
        <v/>
      </c>
      <c r="AA178" t="str">
        <f t="shared" si="12"/>
        <v/>
      </c>
      <c r="AC178" s="7"/>
      <c r="AD178" t="s">
        <v>9223</v>
      </c>
      <c r="AE178">
        <f t="shared" si="15"/>
        <v>0</v>
      </c>
      <c r="AG178" s="2"/>
      <c r="AH178" t="s">
        <v>5763</v>
      </c>
      <c r="AI178" s="7" t="s">
        <v>4922</v>
      </c>
    </row>
    <row r="179" spans="1:49" ht="11" customHeight="1" outlineLevel="1" x14ac:dyDescent="0.25">
      <c r="A179" t="s">
        <v>3707</v>
      </c>
      <c r="C179" s="2" t="s">
        <v>11983</v>
      </c>
      <c r="D179" s="2">
        <v>825</v>
      </c>
      <c r="E179" s="7">
        <v>1983</v>
      </c>
      <c r="F179" s="5" t="s">
        <v>20553</v>
      </c>
      <c r="H179" s="5" t="s">
        <v>5398</v>
      </c>
      <c r="I179" s="6" t="s">
        <v>9223</v>
      </c>
      <c r="J179" s="6" t="s">
        <v>20549</v>
      </c>
      <c r="K179" s="17">
        <v>7</v>
      </c>
      <c r="L179" s="17" t="s">
        <v>7730</v>
      </c>
      <c r="M179" s="9">
        <v>1.3</v>
      </c>
      <c r="N179" s="9"/>
      <c r="O179" s="21"/>
      <c r="Q179" s="29"/>
      <c r="U179" s="17"/>
      <c r="V179" s="2">
        <v>248</v>
      </c>
      <c r="Y179" t="str">
        <f t="shared" si="11"/>
        <v/>
      </c>
      <c r="AA179" t="str">
        <f t="shared" si="12"/>
        <v/>
      </c>
      <c r="AC179" s="7"/>
      <c r="AD179" t="s">
        <v>9223</v>
      </c>
      <c r="AE179">
        <f t="shared" si="15"/>
        <v>0</v>
      </c>
      <c r="AG179" s="2"/>
      <c r="AH179" t="s">
        <v>5763</v>
      </c>
      <c r="AI179" s="7" t="s">
        <v>4922</v>
      </c>
    </row>
    <row r="180" spans="1:49" ht="11" customHeight="1" outlineLevel="1" x14ac:dyDescent="0.25">
      <c r="A180" t="s">
        <v>3707</v>
      </c>
      <c r="C180" s="2" t="s">
        <v>11983</v>
      </c>
      <c r="D180" s="2">
        <v>1114</v>
      </c>
      <c r="E180" s="7">
        <v>1994</v>
      </c>
      <c r="F180" s="5" t="s">
        <v>20987</v>
      </c>
      <c r="H180" s="5" t="s">
        <v>5398</v>
      </c>
      <c r="I180" s="6" t="s">
        <v>9223</v>
      </c>
      <c r="J180" s="6" t="s">
        <v>7554</v>
      </c>
      <c r="K180" s="17">
        <v>7</v>
      </c>
      <c r="L180" s="17" t="s">
        <v>7730</v>
      </c>
      <c r="M180" s="9">
        <v>2.9</v>
      </c>
      <c r="N180" s="9"/>
      <c r="O180" s="21"/>
      <c r="Q180" s="29"/>
      <c r="U180" s="17"/>
      <c r="V180" s="2">
        <v>248</v>
      </c>
      <c r="Y180" t="str">
        <f t="shared" si="11"/>
        <v/>
      </c>
      <c r="AA180" t="str">
        <f t="shared" si="12"/>
        <v/>
      </c>
      <c r="AC180" s="7"/>
      <c r="AD180" t="s">
        <v>9223</v>
      </c>
      <c r="AE180">
        <f t="shared" si="15"/>
        <v>0</v>
      </c>
      <c r="AG180" s="2"/>
      <c r="AH180" t="s">
        <v>5763</v>
      </c>
      <c r="AI180" s="7"/>
    </row>
    <row r="181" spans="1:49" ht="11" customHeight="1" outlineLevel="1" x14ac:dyDescent="0.25">
      <c r="A181" t="s">
        <v>3707</v>
      </c>
      <c r="C181" s="2" t="s">
        <v>11983</v>
      </c>
      <c r="D181" s="2">
        <v>1115</v>
      </c>
      <c r="E181" s="7">
        <v>1994</v>
      </c>
      <c r="F181" s="5" t="s">
        <v>20988</v>
      </c>
      <c r="H181" s="5" t="s">
        <v>5398</v>
      </c>
      <c r="I181" s="6" t="s">
        <v>9223</v>
      </c>
      <c r="J181" s="6" t="s">
        <v>7554</v>
      </c>
      <c r="K181" s="17">
        <v>7</v>
      </c>
      <c r="L181" s="17" t="s">
        <v>7730</v>
      </c>
      <c r="M181" s="9">
        <v>2.9</v>
      </c>
      <c r="N181" s="9"/>
      <c r="O181" s="21"/>
      <c r="Q181" s="29"/>
      <c r="U181" s="17"/>
      <c r="V181" s="2">
        <v>248</v>
      </c>
      <c r="Y181" t="str">
        <f t="shared" si="11"/>
        <v/>
      </c>
      <c r="AA181" t="str">
        <f t="shared" si="12"/>
        <v/>
      </c>
      <c r="AC181" s="7"/>
      <c r="AD181" t="s">
        <v>9223</v>
      </c>
      <c r="AE181">
        <f t="shared" si="15"/>
        <v>0</v>
      </c>
      <c r="AG181" s="2"/>
      <c r="AH181" t="s">
        <v>5763</v>
      </c>
      <c r="AI181" s="7"/>
    </row>
    <row r="182" spans="1:49" ht="11" customHeight="1" outlineLevel="1" x14ac:dyDescent="0.25">
      <c r="A182" t="s">
        <v>3707</v>
      </c>
      <c r="C182" s="2" t="s">
        <v>11983</v>
      </c>
      <c r="D182" s="2">
        <v>1116</v>
      </c>
      <c r="E182" s="7">
        <v>1994</v>
      </c>
      <c r="F182" s="5" t="s">
        <v>20989</v>
      </c>
      <c r="H182" s="5" t="s">
        <v>5398</v>
      </c>
      <c r="I182" s="6" t="s">
        <v>9223</v>
      </c>
      <c r="J182" s="6" t="s">
        <v>7554</v>
      </c>
      <c r="K182" s="17">
        <v>7</v>
      </c>
      <c r="L182" s="17" t="s">
        <v>7730</v>
      </c>
      <c r="M182" s="9">
        <v>2.9</v>
      </c>
      <c r="N182" s="9"/>
      <c r="O182" s="21"/>
      <c r="Q182" s="29"/>
      <c r="U182" s="17"/>
      <c r="V182" s="2">
        <v>248</v>
      </c>
      <c r="Y182" t="str">
        <f t="shared" si="11"/>
        <v/>
      </c>
      <c r="AA182" t="str">
        <f t="shared" si="12"/>
        <v/>
      </c>
      <c r="AC182" s="7"/>
      <c r="AD182" t="s">
        <v>9223</v>
      </c>
      <c r="AE182">
        <f t="shared" si="15"/>
        <v>0</v>
      </c>
      <c r="AG182" s="2"/>
      <c r="AH182" t="s">
        <v>5763</v>
      </c>
      <c r="AI182" s="7"/>
    </row>
    <row r="183" spans="1:49" ht="11" customHeight="1" outlineLevel="1" x14ac:dyDescent="0.25">
      <c r="A183" t="s">
        <v>3707</v>
      </c>
      <c r="C183" s="2" t="s">
        <v>11983</v>
      </c>
      <c r="D183" s="2">
        <v>1157</v>
      </c>
      <c r="E183" s="7">
        <v>1996</v>
      </c>
      <c r="F183" s="5" t="s">
        <v>20989</v>
      </c>
      <c r="H183" s="5" t="s">
        <v>5398</v>
      </c>
      <c r="I183" s="6" t="s">
        <v>9223</v>
      </c>
      <c r="J183" s="6" t="s">
        <v>7554</v>
      </c>
      <c r="K183" s="17">
        <v>7</v>
      </c>
      <c r="L183" s="17" t="s">
        <v>7730</v>
      </c>
      <c r="M183" s="9">
        <v>4.2</v>
      </c>
      <c r="N183" s="9"/>
      <c r="O183" s="21"/>
      <c r="Q183" s="29"/>
      <c r="U183" s="17"/>
      <c r="V183" s="2">
        <v>248</v>
      </c>
      <c r="Y183" t="str">
        <f t="shared" si="11"/>
        <v/>
      </c>
      <c r="AA183" t="str">
        <f t="shared" si="12"/>
        <v/>
      </c>
      <c r="AC183" s="7"/>
      <c r="AD183" t="s">
        <v>9223</v>
      </c>
      <c r="AE183">
        <f t="shared" si="15"/>
        <v>0</v>
      </c>
      <c r="AG183" s="2"/>
      <c r="AH183" t="s">
        <v>5763</v>
      </c>
      <c r="AI183" s="7"/>
    </row>
    <row r="184" spans="1:49" ht="11" customHeight="1" outlineLevel="1" x14ac:dyDescent="0.25">
      <c r="A184" t="s">
        <v>3707</v>
      </c>
      <c r="C184" s="2" t="s">
        <v>11983</v>
      </c>
      <c r="D184" s="2">
        <v>1158</v>
      </c>
      <c r="E184" s="7">
        <v>1996</v>
      </c>
      <c r="F184" s="5" t="s">
        <v>20990</v>
      </c>
      <c r="H184" s="5" t="s">
        <v>5398</v>
      </c>
      <c r="I184" s="6" t="s">
        <v>9223</v>
      </c>
      <c r="J184" s="6" t="s">
        <v>7554</v>
      </c>
      <c r="K184" s="17">
        <v>7</v>
      </c>
      <c r="L184" s="17" t="s">
        <v>7730</v>
      </c>
      <c r="M184" s="9">
        <v>4.2</v>
      </c>
      <c r="N184" s="9"/>
      <c r="O184" s="21"/>
      <c r="Q184" s="29"/>
      <c r="U184" s="17"/>
      <c r="V184" s="2">
        <v>248</v>
      </c>
      <c r="Y184" t="str">
        <f t="shared" si="11"/>
        <v/>
      </c>
      <c r="AA184" t="str">
        <f t="shared" si="12"/>
        <v/>
      </c>
      <c r="AC184" s="7"/>
      <c r="AD184" t="s">
        <v>9223</v>
      </c>
      <c r="AE184">
        <f t="shared" si="15"/>
        <v>0</v>
      </c>
      <c r="AG184" s="2"/>
      <c r="AH184" t="s">
        <v>5763</v>
      </c>
      <c r="AI184" s="7"/>
    </row>
    <row r="185" spans="1:49" ht="11" customHeight="1" outlineLevel="1" x14ac:dyDescent="0.25">
      <c r="A185" t="s">
        <v>3707</v>
      </c>
      <c r="C185" s="2" t="s">
        <v>11983</v>
      </c>
      <c r="D185" s="2">
        <v>1250</v>
      </c>
      <c r="E185" s="7">
        <v>1999</v>
      </c>
      <c r="F185" s="5" t="s">
        <v>20988</v>
      </c>
      <c r="H185" s="5" t="s">
        <v>5398</v>
      </c>
      <c r="I185" s="6" t="s">
        <v>9223</v>
      </c>
      <c r="J185" s="6" t="s">
        <v>7554</v>
      </c>
      <c r="K185" s="17">
        <v>7</v>
      </c>
      <c r="L185" s="17" t="s">
        <v>7730</v>
      </c>
      <c r="M185" s="9">
        <v>2.9</v>
      </c>
      <c r="N185" s="9"/>
      <c r="O185" s="21"/>
      <c r="Q185" s="29"/>
      <c r="U185" s="17"/>
      <c r="V185" s="2">
        <v>248</v>
      </c>
      <c r="Y185" t="str">
        <f t="shared" si="11"/>
        <v/>
      </c>
      <c r="AA185" t="str">
        <f t="shared" si="12"/>
        <v/>
      </c>
      <c r="AC185" s="7"/>
      <c r="AD185" t="s">
        <v>9223</v>
      </c>
      <c r="AE185">
        <f t="shared" si="15"/>
        <v>0</v>
      </c>
      <c r="AG185" s="2"/>
      <c r="AH185" t="s">
        <v>5763</v>
      </c>
      <c r="AI185" s="7"/>
    </row>
    <row r="186" spans="1:49" ht="11" customHeight="1" outlineLevel="1" x14ac:dyDescent="0.25">
      <c r="A186" t="s">
        <v>3707</v>
      </c>
      <c r="C186" s="2" t="s">
        <v>11983</v>
      </c>
      <c r="D186" s="2">
        <v>1251</v>
      </c>
      <c r="E186" s="7">
        <v>1999</v>
      </c>
      <c r="F186" s="5" t="s">
        <v>20990</v>
      </c>
      <c r="H186" s="5" t="s">
        <v>5398</v>
      </c>
      <c r="I186" s="6" t="s">
        <v>9223</v>
      </c>
      <c r="J186" s="6" t="s">
        <v>7554</v>
      </c>
      <c r="K186" s="17">
        <v>7</v>
      </c>
      <c r="L186" s="17" t="s">
        <v>7730</v>
      </c>
      <c r="M186" s="9">
        <v>2.9</v>
      </c>
      <c r="N186" s="9"/>
      <c r="O186" s="21"/>
      <c r="Q186" s="29"/>
      <c r="U186" s="17"/>
      <c r="V186" s="2">
        <v>248</v>
      </c>
      <c r="Y186" t="str">
        <f t="shared" si="11"/>
        <v/>
      </c>
      <c r="AA186" t="str">
        <f t="shared" si="12"/>
        <v/>
      </c>
      <c r="AC186" s="7"/>
      <c r="AD186" t="s">
        <v>9223</v>
      </c>
      <c r="AE186">
        <f t="shared" si="15"/>
        <v>0</v>
      </c>
      <c r="AG186" s="2"/>
      <c r="AH186" t="s">
        <v>5763</v>
      </c>
      <c r="AI186" s="7"/>
    </row>
    <row r="187" spans="1:49" ht="11" customHeight="1" outlineLevel="1" x14ac:dyDescent="0.25">
      <c r="A187" t="s">
        <v>3707</v>
      </c>
      <c r="C187" s="2" t="s">
        <v>11983</v>
      </c>
      <c r="D187" s="2">
        <v>1252</v>
      </c>
      <c r="E187" s="7">
        <v>1999</v>
      </c>
      <c r="F187" s="5" t="s">
        <v>20991</v>
      </c>
      <c r="H187" s="5" t="s">
        <v>5398</v>
      </c>
      <c r="I187" s="6" t="s">
        <v>9223</v>
      </c>
      <c r="J187" s="6" t="s">
        <v>7554</v>
      </c>
      <c r="K187" s="17">
        <v>7</v>
      </c>
      <c r="L187" s="17" t="s">
        <v>7730</v>
      </c>
      <c r="M187" s="9">
        <v>2.9</v>
      </c>
      <c r="N187" s="9"/>
      <c r="O187" s="21"/>
      <c r="Q187" s="29"/>
      <c r="U187" s="17"/>
      <c r="V187" s="2">
        <v>248</v>
      </c>
      <c r="Y187" t="str">
        <f t="shared" si="11"/>
        <v/>
      </c>
      <c r="AA187" t="str">
        <f t="shared" si="12"/>
        <v/>
      </c>
      <c r="AC187" s="7"/>
      <c r="AD187" t="s">
        <v>9223</v>
      </c>
      <c r="AE187">
        <f t="shared" si="15"/>
        <v>0</v>
      </c>
      <c r="AG187" s="2"/>
      <c r="AH187" t="s">
        <v>5763</v>
      </c>
      <c r="AI187" s="7"/>
    </row>
    <row r="188" spans="1:49" ht="11" customHeight="1" outlineLevel="1" x14ac:dyDescent="0.25">
      <c r="A188" t="s">
        <v>3707</v>
      </c>
      <c r="C188" s="2" t="s">
        <v>11983</v>
      </c>
      <c r="D188" s="2">
        <v>1367</v>
      </c>
      <c r="E188" s="7">
        <v>2002</v>
      </c>
      <c r="F188" s="5" t="s">
        <v>20988</v>
      </c>
      <c r="H188" s="5" t="s">
        <v>5398</v>
      </c>
      <c r="I188" s="6" t="s">
        <v>9223</v>
      </c>
      <c r="J188" s="6" t="s">
        <v>7554</v>
      </c>
      <c r="K188" s="17">
        <v>7</v>
      </c>
      <c r="L188" s="17" t="s">
        <v>7730</v>
      </c>
      <c r="M188" s="9">
        <v>3.15</v>
      </c>
      <c r="N188" s="9"/>
      <c r="O188" s="21"/>
      <c r="Q188" s="29"/>
      <c r="U188" s="17"/>
      <c r="V188" s="2">
        <v>248</v>
      </c>
      <c r="Y188" t="str">
        <f t="shared" si="11"/>
        <v/>
      </c>
      <c r="AA188" t="str">
        <f t="shared" si="12"/>
        <v/>
      </c>
      <c r="AC188" s="7"/>
      <c r="AD188" t="s">
        <v>9223</v>
      </c>
      <c r="AE188">
        <f t="shared" si="15"/>
        <v>0</v>
      </c>
      <c r="AG188" s="2"/>
      <c r="AH188" t="s">
        <v>5763</v>
      </c>
      <c r="AI188" s="7"/>
    </row>
    <row r="189" spans="1:49" ht="11" customHeight="1" outlineLevel="1" x14ac:dyDescent="0.25">
      <c r="A189" t="s">
        <v>3707</v>
      </c>
      <c r="C189" s="2" t="s">
        <v>11983</v>
      </c>
      <c r="D189" s="2">
        <v>1368</v>
      </c>
      <c r="E189" s="7">
        <v>2002</v>
      </c>
      <c r="F189" s="5" t="s">
        <v>20988</v>
      </c>
      <c r="H189" s="5" t="s">
        <v>5398</v>
      </c>
      <c r="I189" s="6" t="s">
        <v>9223</v>
      </c>
      <c r="J189" s="6" t="s">
        <v>7554</v>
      </c>
      <c r="K189" s="17">
        <v>7</v>
      </c>
      <c r="L189" s="17" t="s">
        <v>7730</v>
      </c>
      <c r="M189" s="9">
        <v>3.15</v>
      </c>
      <c r="N189" s="9"/>
      <c r="O189" s="21"/>
      <c r="Q189" s="29"/>
      <c r="U189" s="17"/>
      <c r="V189" s="2">
        <v>248</v>
      </c>
      <c r="Y189" t="str">
        <f t="shared" si="11"/>
        <v/>
      </c>
      <c r="AA189" t="str">
        <f t="shared" si="12"/>
        <v/>
      </c>
      <c r="AC189" s="7"/>
      <c r="AD189" t="s">
        <v>9223</v>
      </c>
      <c r="AE189">
        <f t="shared" si="15"/>
        <v>0</v>
      </c>
      <c r="AG189" s="2"/>
      <c r="AH189" t="s">
        <v>5763</v>
      </c>
      <c r="AI189" s="7"/>
    </row>
    <row r="190" spans="1:49" ht="11" customHeight="1" outlineLevel="1" x14ac:dyDescent="0.25">
      <c r="A190" t="s">
        <v>3707</v>
      </c>
      <c r="C190" s="2" t="s">
        <v>11983</v>
      </c>
      <c r="D190" s="2">
        <v>1369</v>
      </c>
      <c r="E190" s="7">
        <v>2002</v>
      </c>
      <c r="F190" s="5" t="s">
        <v>20988</v>
      </c>
      <c r="H190" s="5" t="s">
        <v>5398</v>
      </c>
      <c r="I190" s="6" t="s">
        <v>9223</v>
      </c>
      <c r="J190" s="6" t="s">
        <v>7554</v>
      </c>
      <c r="K190" s="17">
        <v>7</v>
      </c>
      <c r="L190" s="17" t="s">
        <v>7730</v>
      </c>
      <c r="M190" s="9">
        <v>3.15</v>
      </c>
      <c r="N190" s="9"/>
      <c r="O190" s="21"/>
      <c r="Q190" s="29"/>
      <c r="U190" s="17"/>
      <c r="V190" s="2">
        <v>248</v>
      </c>
      <c r="Y190" t="str">
        <f t="shared" si="11"/>
        <v/>
      </c>
      <c r="AA190" t="str">
        <f t="shared" si="12"/>
        <v/>
      </c>
      <c r="AC190" s="7"/>
      <c r="AD190" t="s">
        <v>9223</v>
      </c>
      <c r="AE190">
        <f t="shared" si="15"/>
        <v>0</v>
      </c>
      <c r="AG190" s="2"/>
      <c r="AH190" t="s">
        <v>5763</v>
      </c>
      <c r="AI190" s="7"/>
    </row>
    <row r="191" spans="1:49" ht="11" customHeight="1" outlineLevel="1" x14ac:dyDescent="0.25">
      <c r="A191" t="s">
        <v>3707</v>
      </c>
      <c r="C191" s="2" t="s">
        <v>11983</v>
      </c>
      <c r="D191" s="2">
        <v>1370</v>
      </c>
      <c r="E191" s="7">
        <v>2002</v>
      </c>
      <c r="F191" s="5" t="s">
        <v>20988</v>
      </c>
      <c r="H191" s="5" t="s">
        <v>5398</v>
      </c>
      <c r="I191" s="6" t="s">
        <v>9223</v>
      </c>
      <c r="J191" s="6" t="s">
        <v>7554</v>
      </c>
      <c r="K191" s="17">
        <v>7</v>
      </c>
      <c r="L191" s="17" t="s">
        <v>7730</v>
      </c>
      <c r="M191" s="9">
        <v>3.15</v>
      </c>
      <c r="N191" s="9"/>
      <c r="O191" s="21"/>
      <c r="Q191" s="29"/>
      <c r="U191" s="17"/>
      <c r="V191" s="2">
        <v>248</v>
      </c>
      <c r="Y191" t="str">
        <f t="shared" si="11"/>
        <v/>
      </c>
      <c r="AA191" t="str">
        <f t="shared" si="12"/>
        <v/>
      </c>
      <c r="AC191" s="7"/>
      <c r="AD191" t="s">
        <v>9223</v>
      </c>
      <c r="AE191">
        <f t="shared" si="15"/>
        <v>0</v>
      </c>
      <c r="AG191" s="2"/>
      <c r="AH191" t="s">
        <v>5763</v>
      </c>
      <c r="AI191" s="7"/>
    </row>
    <row r="192" spans="1:49" ht="11" customHeight="1" x14ac:dyDescent="0.25">
      <c r="A192" s="128" t="s">
        <v>8324</v>
      </c>
      <c r="B192" t="s">
        <v>11986</v>
      </c>
      <c r="C192" s="2" t="s">
        <v>11983</v>
      </c>
      <c r="E192" s="7"/>
      <c r="F192" s="5"/>
      <c r="H192" s="5"/>
      <c r="I192" s="6"/>
      <c r="J192" s="6"/>
      <c r="K192" s="17"/>
      <c r="L192" s="17"/>
      <c r="M192" s="9"/>
      <c r="N192" s="9">
        <f>SUM(M193:M215)</f>
        <v>59.6</v>
      </c>
      <c r="O192" s="21">
        <v>2454</v>
      </c>
      <c r="P192">
        <f>COUNTIF(L193:L215,"*")</f>
        <v>23</v>
      </c>
      <c r="Q192" s="29">
        <f>P192/O192</f>
        <v>9.3724531377343111E-3</v>
      </c>
      <c r="R192">
        <f>COUNTIF(L193:L215,"Y")+COUNTIF(L193:L215,"S")</f>
        <v>22</v>
      </c>
      <c r="U192" s="17" t="s">
        <v>7730</v>
      </c>
      <c r="V192" s="2"/>
      <c r="W192" t="s">
        <v>18539</v>
      </c>
      <c r="Y192" t="str">
        <f t="shared" si="11"/>
        <v/>
      </c>
      <c r="AA192" t="str">
        <f t="shared" si="12"/>
        <v/>
      </c>
      <c r="AC192" s="7"/>
      <c r="AF192">
        <f>COUNTIF(AE193:AE201,"1")</f>
        <v>2</v>
      </c>
      <c r="AG192" s="2"/>
      <c r="AI192" s="7"/>
      <c r="AJ192">
        <f>COUNTIF($K193:$K215,"1")-COUNTIFS($K193:$K215,"1",$L193:$L215,"V")</f>
        <v>0</v>
      </c>
      <c r="AK192">
        <f>COUNTIFS($K193:$K215,"1",$L193:$L215,"Y")+COUNTIFS($K193:$K215,"1",$L193:$L215,"s")</f>
        <v>0</v>
      </c>
      <c r="AL192">
        <f>COUNTIF($K193:$K215,"2")-COUNTIFS($K193:$K215,"2",$L193:$L215,"V")</f>
        <v>0</v>
      </c>
      <c r="AM192">
        <f>COUNTIFS($K193:$K215,"2",$L193:$L215,"Y")+COUNTIFS($K193:$K215,"2",$L193:$L215,"s")</f>
        <v>0</v>
      </c>
      <c r="AN192">
        <f>COUNTIF($K193:$K215,"3")-COUNTIFS($K193:$K215,"3",$L193:$L215,"V")</f>
        <v>2</v>
      </c>
      <c r="AO192">
        <f>COUNTIFS($K193:$K215,"3",$L193:$L215,"Y")+COUNTIFS($K193:$K215,"3",$L193:$L215,"s")</f>
        <v>2</v>
      </c>
      <c r="AP192">
        <f>COUNTIF($K193:$K215,"4")-COUNTIFS($K193:$K215,"4",$L193:$L215,"V")</f>
        <v>0</v>
      </c>
      <c r="AQ192">
        <f>COUNTIFS($K193:$K215,"4",$L193:$L215,"Y")+COUNTIFS($K193:$K215,"4",$L193:$L215,"s")</f>
        <v>0</v>
      </c>
      <c r="AR192">
        <f>COUNTIF($K193:$K215,"5")-COUNTIFS($K193:$K215,"5",$L193:$L215,"V")</f>
        <v>0</v>
      </c>
      <c r="AS192">
        <f>COUNTIFS($K193:$K215,"5",$L193:$L215,"Y")+COUNTIFS($K193:$K215,"5",$L193:$L215,"s")</f>
        <v>0</v>
      </c>
      <c r="AT192">
        <f>COUNTIF($K193:$K215,"6")-COUNTIFS($K193:$K215,"6",$L193:$L215,"V")</f>
        <v>0</v>
      </c>
      <c r="AU192">
        <f>COUNTIFS($K193:$K215,"6",$L193:$L215,"Y")+COUNTIFS($K193:$K215,"6",$L193:$L215,"s")</f>
        <v>0</v>
      </c>
      <c r="AV192">
        <f>COUNTIF($K193:$K215,"7")-COUNTIFS($K193:$K215,"7",$L193:$L215,"V")</f>
        <v>21</v>
      </c>
      <c r="AW192">
        <f>COUNTIFS($K193:$K215,"7",$L193:$L215,"Y")+COUNTIFS($K193:$K215,"7",$L193:$L215,"s")</f>
        <v>20</v>
      </c>
    </row>
    <row r="193" spans="1:54" ht="11" customHeight="1" outlineLevel="1" x14ac:dyDescent="0.25">
      <c r="A193" t="s">
        <v>4193</v>
      </c>
      <c r="C193" s="2" t="s">
        <v>11983</v>
      </c>
      <c r="D193" s="2">
        <v>577</v>
      </c>
      <c r="E193" s="7">
        <v>1970</v>
      </c>
      <c r="F193" s="5" t="s">
        <v>20975</v>
      </c>
      <c r="H193" s="5" t="s">
        <v>5398</v>
      </c>
      <c r="I193" s="6"/>
      <c r="J193" s="6" t="s">
        <v>20974</v>
      </c>
      <c r="K193" s="17">
        <v>7</v>
      </c>
      <c r="L193" s="17" t="s">
        <v>7730</v>
      </c>
      <c r="M193" s="9">
        <v>3.1</v>
      </c>
      <c r="N193" s="9"/>
      <c r="O193" s="21"/>
      <c r="Q193" s="29"/>
      <c r="U193" s="17"/>
      <c r="V193" s="2"/>
      <c r="Y193" t="str">
        <f t="shared" si="11"/>
        <v/>
      </c>
      <c r="AA193" t="str">
        <f t="shared" si="12"/>
        <v/>
      </c>
      <c r="AC193" s="7" t="s">
        <v>13257</v>
      </c>
      <c r="AD193" t="s">
        <v>7554</v>
      </c>
      <c r="AE193">
        <f t="shared" ref="AE193:AE215" si="16">COUNTIF(I193,"*Fuji*")</f>
        <v>0</v>
      </c>
      <c r="AG193" s="2"/>
      <c r="AH193" t="s">
        <v>4921</v>
      </c>
      <c r="AI193" s="7"/>
      <c r="AX193" t="s">
        <v>20294</v>
      </c>
      <c r="AY193" t="s">
        <v>20345</v>
      </c>
      <c r="AZ193" t="s">
        <v>20251</v>
      </c>
    </row>
    <row r="194" spans="1:54" ht="11" customHeight="1" outlineLevel="1" x14ac:dyDescent="0.25">
      <c r="A194" t="s">
        <v>4193</v>
      </c>
      <c r="C194" s="2" t="s">
        <v>11983</v>
      </c>
      <c r="D194" s="2">
        <v>578</v>
      </c>
      <c r="E194" s="7">
        <v>1970</v>
      </c>
      <c r="F194" s="5" t="s">
        <v>20976</v>
      </c>
      <c r="H194" s="5" t="s">
        <v>5398</v>
      </c>
      <c r="I194" s="6"/>
      <c r="J194" s="6" t="s">
        <v>20974</v>
      </c>
      <c r="K194" s="17">
        <v>7</v>
      </c>
      <c r="L194" s="17" t="s">
        <v>7730</v>
      </c>
      <c r="M194" s="9">
        <v>0.3</v>
      </c>
      <c r="N194" s="9"/>
      <c r="O194" s="21"/>
      <c r="Q194" s="29"/>
      <c r="U194" s="17"/>
      <c r="V194" s="2"/>
      <c r="Y194" t="str">
        <f t="shared" ref="Y194:Y257" si="17">IF(COUNTIF(F194,"*fdc*"),1,"")</f>
        <v/>
      </c>
      <c r="AA194" t="str">
        <f t="shared" ref="AA194:AA257" si="18">IF(COUNTIF(F194,"*s/s*"),1,"")</f>
        <v/>
      </c>
      <c r="AC194" s="7" t="s">
        <v>13257</v>
      </c>
      <c r="AD194" t="s">
        <v>7554</v>
      </c>
      <c r="AE194">
        <f t="shared" si="16"/>
        <v>0</v>
      </c>
      <c r="AG194" s="2"/>
      <c r="AH194" t="s">
        <v>4921</v>
      </c>
      <c r="AI194" s="7"/>
      <c r="AX194" t="s">
        <v>20294</v>
      </c>
      <c r="AY194" t="s">
        <v>20345</v>
      </c>
      <c r="AZ194" t="s">
        <v>20251</v>
      </c>
    </row>
    <row r="195" spans="1:54" ht="11" customHeight="1" outlineLevel="1" x14ac:dyDescent="0.25">
      <c r="A195" t="s">
        <v>4193</v>
      </c>
      <c r="C195" s="2" t="s">
        <v>11983</v>
      </c>
      <c r="D195" s="2">
        <v>580</v>
      </c>
      <c r="E195" s="7">
        <v>1970</v>
      </c>
      <c r="F195" s="5" t="s">
        <v>20977</v>
      </c>
      <c r="H195" s="5" t="s">
        <v>5398</v>
      </c>
      <c r="I195" s="6"/>
      <c r="J195" s="6" t="s">
        <v>20974</v>
      </c>
      <c r="K195" s="17">
        <v>7</v>
      </c>
      <c r="L195" s="17" t="s">
        <v>7730</v>
      </c>
      <c r="M195" s="9">
        <v>0.2</v>
      </c>
      <c r="N195" s="9"/>
      <c r="O195" s="21"/>
      <c r="Q195" s="29"/>
      <c r="U195" s="17"/>
      <c r="V195" s="2"/>
      <c r="Y195" t="str">
        <f t="shared" si="17"/>
        <v/>
      </c>
      <c r="AA195" t="str">
        <f t="shared" si="18"/>
        <v/>
      </c>
      <c r="AC195" s="7" t="s">
        <v>13257</v>
      </c>
      <c r="AD195" t="s">
        <v>7554</v>
      </c>
      <c r="AE195">
        <f t="shared" si="16"/>
        <v>0</v>
      </c>
      <c r="AG195" s="2"/>
      <c r="AH195" t="s">
        <v>4921</v>
      </c>
      <c r="AI195" s="7"/>
      <c r="AX195" t="s">
        <v>20294</v>
      </c>
      <c r="AY195" t="s">
        <v>20345</v>
      </c>
      <c r="AZ195" t="s">
        <v>20251</v>
      </c>
    </row>
    <row r="196" spans="1:54" ht="11" customHeight="1" outlineLevel="1" x14ac:dyDescent="0.25">
      <c r="A196" t="s">
        <v>4193</v>
      </c>
      <c r="C196" s="2" t="s">
        <v>11983</v>
      </c>
      <c r="D196" s="2">
        <v>581</v>
      </c>
      <c r="E196" s="7">
        <v>1970</v>
      </c>
      <c r="F196" s="5" t="s">
        <v>20978</v>
      </c>
      <c r="H196" s="5" t="s">
        <v>5398</v>
      </c>
      <c r="I196" s="6"/>
      <c r="J196" s="6" t="s">
        <v>20974</v>
      </c>
      <c r="K196" s="17">
        <v>7</v>
      </c>
      <c r="L196" s="17" t="s">
        <v>7730</v>
      </c>
      <c r="M196" s="9">
        <v>0.2</v>
      </c>
      <c r="N196" s="9"/>
      <c r="O196" s="21"/>
      <c r="Q196" s="29"/>
      <c r="U196" s="17"/>
      <c r="V196" s="2"/>
      <c r="Y196" t="str">
        <f t="shared" si="17"/>
        <v/>
      </c>
      <c r="AA196" t="str">
        <f t="shared" si="18"/>
        <v/>
      </c>
      <c r="AC196" s="7" t="s">
        <v>13257</v>
      </c>
      <c r="AD196" t="s">
        <v>7554</v>
      </c>
      <c r="AE196">
        <f t="shared" si="16"/>
        <v>0</v>
      </c>
      <c r="AG196" s="2"/>
      <c r="AH196" t="s">
        <v>4921</v>
      </c>
      <c r="AI196" s="7"/>
      <c r="AX196" t="s">
        <v>20294</v>
      </c>
      <c r="AY196" t="s">
        <v>20345</v>
      </c>
      <c r="AZ196" t="s">
        <v>20251</v>
      </c>
    </row>
    <row r="197" spans="1:54" ht="11" customHeight="1" outlineLevel="1" x14ac:dyDescent="0.25">
      <c r="A197" t="s">
        <v>4193</v>
      </c>
      <c r="C197" s="2" t="s">
        <v>11983</v>
      </c>
      <c r="D197" s="2">
        <v>584</v>
      </c>
      <c r="E197" s="7">
        <v>1970</v>
      </c>
      <c r="F197" s="5" t="s">
        <v>20979</v>
      </c>
      <c r="H197" s="5" t="s">
        <v>5398</v>
      </c>
      <c r="I197" s="6"/>
      <c r="J197" s="6" t="s">
        <v>20974</v>
      </c>
      <c r="K197" s="17">
        <v>7</v>
      </c>
      <c r="L197" s="17" t="s">
        <v>7730</v>
      </c>
      <c r="M197" s="9">
        <v>3.3</v>
      </c>
      <c r="N197" s="9"/>
      <c r="O197" s="21"/>
      <c r="Q197" s="29"/>
      <c r="U197" s="17"/>
      <c r="V197" s="2"/>
      <c r="Y197" t="str">
        <f t="shared" si="17"/>
        <v/>
      </c>
      <c r="AA197" t="str">
        <f t="shared" si="18"/>
        <v/>
      </c>
      <c r="AC197" s="7" t="s">
        <v>13257</v>
      </c>
      <c r="AD197" t="s">
        <v>7554</v>
      </c>
      <c r="AE197">
        <f t="shared" si="16"/>
        <v>0</v>
      </c>
      <c r="AG197" s="2"/>
      <c r="AH197" t="s">
        <v>4921</v>
      </c>
      <c r="AI197" s="7"/>
      <c r="AX197" t="s">
        <v>20294</v>
      </c>
      <c r="AY197" t="s">
        <v>20345</v>
      </c>
      <c r="AZ197" t="s">
        <v>20251</v>
      </c>
    </row>
    <row r="198" spans="1:54" ht="11" customHeight="1" outlineLevel="1" x14ac:dyDescent="0.25">
      <c r="A198" t="s">
        <v>4193</v>
      </c>
      <c r="C198" s="2" t="s">
        <v>11983</v>
      </c>
      <c r="D198" s="2">
        <v>585</v>
      </c>
      <c r="E198" s="7">
        <v>1970</v>
      </c>
      <c r="F198" s="5" t="s">
        <v>20980</v>
      </c>
      <c r="H198" s="5" t="s">
        <v>5398</v>
      </c>
      <c r="I198" s="6"/>
      <c r="J198" s="6" t="s">
        <v>20974</v>
      </c>
      <c r="K198" s="17">
        <v>7</v>
      </c>
      <c r="L198" s="17" t="s">
        <v>7730</v>
      </c>
      <c r="M198" s="9">
        <v>0.4</v>
      </c>
      <c r="N198" s="9"/>
      <c r="O198" s="21"/>
      <c r="Q198" s="29"/>
      <c r="U198" s="17"/>
      <c r="V198" s="2"/>
      <c r="Y198" t="str">
        <f t="shared" si="17"/>
        <v/>
      </c>
      <c r="AA198" t="str">
        <f t="shared" si="18"/>
        <v/>
      </c>
      <c r="AC198" s="7" t="s">
        <v>13257</v>
      </c>
      <c r="AD198" t="s">
        <v>7554</v>
      </c>
      <c r="AE198">
        <f t="shared" si="16"/>
        <v>0</v>
      </c>
      <c r="AG198" s="2"/>
      <c r="AH198" t="s">
        <v>4921</v>
      </c>
      <c r="AI198" s="7"/>
      <c r="AX198" t="s">
        <v>20294</v>
      </c>
      <c r="AY198" t="s">
        <v>20345</v>
      </c>
      <c r="AZ198" t="s">
        <v>20251</v>
      </c>
    </row>
    <row r="199" spans="1:54" ht="11" customHeight="1" outlineLevel="1" x14ac:dyDescent="0.25">
      <c r="A199" t="s">
        <v>4193</v>
      </c>
      <c r="C199" s="2" t="s">
        <v>11983</v>
      </c>
      <c r="D199" s="2">
        <v>654</v>
      </c>
      <c r="E199" s="7">
        <v>1981</v>
      </c>
      <c r="F199" s="5" t="s">
        <v>20982</v>
      </c>
      <c r="H199" s="5" t="s">
        <v>5398</v>
      </c>
      <c r="I199" s="6"/>
      <c r="J199" s="6" t="s">
        <v>20981</v>
      </c>
      <c r="K199" s="17">
        <v>7</v>
      </c>
      <c r="L199" s="17" t="s">
        <v>7730</v>
      </c>
      <c r="M199" s="9">
        <v>1.2</v>
      </c>
      <c r="N199" s="9"/>
      <c r="O199" s="21"/>
      <c r="Q199" s="29"/>
      <c r="U199" s="17"/>
      <c r="V199" s="2"/>
      <c r="Y199" t="str">
        <f t="shared" si="17"/>
        <v/>
      </c>
      <c r="AA199" t="str">
        <f t="shared" si="18"/>
        <v/>
      </c>
      <c r="AC199" s="7" t="s">
        <v>13257</v>
      </c>
      <c r="AD199" t="s">
        <v>9607</v>
      </c>
      <c r="AE199">
        <f t="shared" si="16"/>
        <v>0</v>
      </c>
      <c r="AG199" s="2"/>
      <c r="AH199" t="s">
        <v>4921</v>
      </c>
      <c r="AI199" s="7"/>
      <c r="AX199" t="s">
        <v>20294</v>
      </c>
      <c r="AY199" t="s">
        <v>20345</v>
      </c>
      <c r="AZ199" t="s">
        <v>20251</v>
      </c>
    </row>
    <row r="200" spans="1:54" ht="11" customHeight="1" outlineLevel="1" x14ac:dyDescent="0.25">
      <c r="A200" t="s">
        <v>4193</v>
      </c>
      <c r="C200" s="2" t="s">
        <v>11983</v>
      </c>
      <c r="D200" s="2">
        <v>1479</v>
      </c>
      <c r="E200" s="7">
        <v>1999</v>
      </c>
      <c r="F200" s="5" t="s">
        <v>18686</v>
      </c>
      <c r="H200" s="5" t="s">
        <v>5398</v>
      </c>
      <c r="I200" s="6" t="s">
        <v>5399</v>
      </c>
      <c r="J200" s="6" t="s">
        <v>8322</v>
      </c>
      <c r="K200" s="17">
        <v>3</v>
      </c>
      <c r="L200" s="17" t="s">
        <v>20076</v>
      </c>
      <c r="M200" s="9"/>
      <c r="N200" s="9"/>
      <c r="O200" s="21"/>
      <c r="Q200" s="29"/>
      <c r="U200" s="17"/>
      <c r="V200" s="2">
        <v>1117</v>
      </c>
      <c r="Y200" t="str">
        <f t="shared" si="17"/>
        <v/>
      </c>
      <c r="AA200" t="str">
        <f t="shared" si="18"/>
        <v/>
      </c>
      <c r="AC200" s="7" t="s">
        <v>13257</v>
      </c>
      <c r="AD200" t="s">
        <v>2346</v>
      </c>
      <c r="AE200">
        <f t="shared" si="16"/>
        <v>1</v>
      </c>
      <c r="AG200" s="2"/>
      <c r="AH200" t="s">
        <v>4921</v>
      </c>
      <c r="AI200" s="7" t="s">
        <v>4922</v>
      </c>
      <c r="AX200" t="s">
        <v>20294</v>
      </c>
      <c r="AY200" t="s">
        <v>20345</v>
      </c>
      <c r="AZ200" t="s">
        <v>20251</v>
      </c>
    </row>
    <row r="201" spans="1:54" ht="11" customHeight="1" outlineLevel="1" x14ac:dyDescent="0.25">
      <c r="A201" t="s">
        <v>4193</v>
      </c>
      <c r="C201" s="2" t="s">
        <v>11983</v>
      </c>
      <c r="D201" s="2" t="s">
        <v>8323</v>
      </c>
      <c r="E201" s="7">
        <v>1999</v>
      </c>
      <c r="F201" s="5" t="s">
        <v>2345</v>
      </c>
      <c r="H201" s="5" t="s">
        <v>5398</v>
      </c>
      <c r="I201" s="6" t="s">
        <v>5399</v>
      </c>
      <c r="J201" s="6" t="s">
        <v>8322</v>
      </c>
      <c r="K201" s="17">
        <v>3</v>
      </c>
      <c r="L201" s="17" t="s">
        <v>7730</v>
      </c>
      <c r="M201" s="9">
        <v>14</v>
      </c>
      <c r="N201" s="9"/>
      <c r="O201" s="21"/>
      <c r="Q201" s="29"/>
      <c r="U201" s="17"/>
      <c r="V201" s="2">
        <v>1117</v>
      </c>
      <c r="Y201" t="str">
        <f t="shared" si="17"/>
        <v/>
      </c>
      <c r="AA201" t="str">
        <f t="shared" si="18"/>
        <v/>
      </c>
      <c r="AC201" s="7" t="s">
        <v>13257</v>
      </c>
      <c r="AD201" t="s">
        <v>2346</v>
      </c>
      <c r="AE201">
        <f t="shared" si="16"/>
        <v>1</v>
      </c>
      <c r="AG201" s="2"/>
      <c r="AH201" t="s">
        <v>4921</v>
      </c>
      <c r="AI201" s="7" t="s">
        <v>4922</v>
      </c>
      <c r="AX201" t="s">
        <v>20294</v>
      </c>
      <c r="AY201" t="s">
        <v>20345</v>
      </c>
      <c r="AZ201" t="s">
        <v>20251</v>
      </c>
      <c r="BA201" t="s">
        <v>20373</v>
      </c>
      <c r="BB201" t="s">
        <v>18378</v>
      </c>
    </row>
    <row r="202" spans="1:54" ht="11" customHeight="1" outlineLevel="1" x14ac:dyDescent="0.25">
      <c r="A202" t="s">
        <v>4193</v>
      </c>
      <c r="C202" s="2" t="s">
        <v>11983</v>
      </c>
      <c r="D202" s="2">
        <v>1672</v>
      </c>
      <c r="E202" s="7">
        <v>2001</v>
      </c>
      <c r="F202" s="5" t="s">
        <v>20983</v>
      </c>
      <c r="H202" s="5" t="s">
        <v>5398</v>
      </c>
      <c r="I202" s="6"/>
      <c r="J202" s="6" t="s">
        <v>7554</v>
      </c>
      <c r="K202" s="17">
        <v>7</v>
      </c>
      <c r="L202" s="17" t="s">
        <v>7730</v>
      </c>
      <c r="M202" s="9">
        <v>2.25</v>
      </c>
      <c r="N202" s="9"/>
      <c r="O202" s="21"/>
      <c r="Q202" s="29"/>
      <c r="U202" s="17"/>
      <c r="V202" s="2"/>
      <c r="Y202" t="str">
        <f t="shared" si="17"/>
        <v/>
      </c>
      <c r="AA202" t="str">
        <f t="shared" si="18"/>
        <v/>
      </c>
      <c r="AC202" s="7" t="s">
        <v>13257</v>
      </c>
      <c r="AD202" t="s">
        <v>7554</v>
      </c>
      <c r="AE202">
        <f t="shared" si="16"/>
        <v>0</v>
      </c>
      <c r="AG202" s="2"/>
      <c r="AH202" t="s">
        <v>4921</v>
      </c>
      <c r="AI202" s="7"/>
      <c r="AX202" t="s">
        <v>20294</v>
      </c>
      <c r="AY202" t="s">
        <v>20345</v>
      </c>
      <c r="AZ202" t="s">
        <v>20251</v>
      </c>
    </row>
    <row r="203" spans="1:54" ht="11" customHeight="1" outlineLevel="1" x14ac:dyDescent="0.25">
      <c r="A203" t="s">
        <v>4193</v>
      </c>
      <c r="C203" s="2" t="s">
        <v>11983</v>
      </c>
      <c r="D203" s="2">
        <v>1673</v>
      </c>
      <c r="E203" s="7">
        <v>2001</v>
      </c>
      <c r="F203" s="5" t="s">
        <v>20983</v>
      </c>
      <c r="H203" s="5" t="s">
        <v>5398</v>
      </c>
      <c r="I203" s="6"/>
      <c r="J203" s="6" t="s">
        <v>7554</v>
      </c>
      <c r="K203" s="17">
        <v>7</v>
      </c>
      <c r="L203" s="17" t="s">
        <v>7730</v>
      </c>
      <c r="M203" s="9">
        <v>2.25</v>
      </c>
      <c r="N203" s="9"/>
      <c r="O203" s="21"/>
      <c r="Q203" s="29"/>
      <c r="U203" s="17"/>
      <c r="V203" s="2"/>
      <c r="Y203" t="str">
        <f t="shared" si="17"/>
        <v/>
      </c>
      <c r="AA203" t="str">
        <f t="shared" si="18"/>
        <v/>
      </c>
      <c r="AC203" s="7" t="s">
        <v>13257</v>
      </c>
      <c r="AD203" t="s">
        <v>7554</v>
      </c>
      <c r="AE203">
        <f t="shared" si="16"/>
        <v>0</v>
      </c>
      <c r="AG203" s="2"/>
      <c r="AH203" t="s">
        <v>4921</v>
      </c>
      <c r="AI203" s="7"/>
      <c r="AX203" t="s">
        <v>20294</v>
      </c>
      <c r="AY203" t="s">
        <v>20345</v>
      </c>
      <c r="AZ203" t="s">
        <v>20251</v>
      </c>
    </row>
    <row r="204" spans="1:54" ht="11" customHeight="1" outlineLevel="1" x14ac:dyDescent="0.25">
      <c r="A204" t="s">
        <v>4193</v>
      </c>
      <c r="C204" s="2" t="s">
        <v>11983</v>
      </c>
      <c r="D204" s="2">
        <v>1674</v>
      </c>
      <c r="E204" s="7">
        <v>2001</v>
      </c>
      <c r="F204" s="5" t="s">
        <v>20984</v>
      </c>
      <c r="H204" s="5" t="s">
        <v>5398</v>
      </c>
      <c r="I204" s="6"/>
      <c r="J204" s="6" t="s">
        <v>7554</v>
      </c>
      <c r="K204" s="17">
        <v>7</v>
      </c>
      <c r="L204" s="17" t="s">
        <v>7730</v>
      </c>
      <c r="M204" s="9">
        <v>2.25</v>
      </c>
      <c r="N204" s="9"/>
      <c r="O204" s="21"/>
      <c r="Q204" s="29"/>
      <c r="U204" s="17"/>
      <c r="V204" s="2">
        <v>1117</v>
      </c>
      <c r="Y204" t="str">
        <f t="shared" si="17"/>
        <v/>
      </c>
      <c r="AA204" t="str">
        <f t="shared" si="18"/>
        <v/>
      </c>
      <c r="AC204" s="7" t="s">
        <v>13257</v>
      </c>
      <c r="AD204" t="s">
        <v>7554</v>
      </c>
      <c r="AE204">
        <f t="shared" si="16"/>
        <v>0</v>
      </c>
      <c r="AG204" s="2"/>
      <c r="AH204" t="s">
        <v>4921</v>
      </c>
      <c r="AI204" s="7"/>
      <c r="AX204" t="s">
        <v>20294</v>
      </c>
      <c r="AY204" t="s">
        <v>20345</v>
      </c>
      <c r="AZ204" t="s">
        <v>20251</v>
      </c>
    </row>
    <row r="205" spans="1:54" ht="11" customHeight="1" outlineLevel="1" x14ac:dyDescent="0.25">
      <c r="A205" t="s">
        <v>4193</v>
      </c>
      <c r="C205" s="2" t="s">
        <v>11983</v>
      </c>
      <c r="D205" s="2">
        <v>1675</v>
      </c>
      <c r="E205" s="7">
        <v>2001</v>
      </c>
      <c r="F205" s="5" t="s">
        <v>20984</v>
      </c>
      <c r="H205" s="5" t="s">
        <v>5398</v>
      </c>
      <c r="I205" s="6"/>
      <c r="J205" s="6" t="s">
        <v>7554</v>
      </c>
      <c r="K205" s="17">
        <v>7</v>
      </c>
      <c r="L205" s="17" t="s">
        <v>7730</v>
      </c>
      <c r="M205" s="9">
        <v>2.25</v>
      </c>
      <c r="N205" s="9"/>
      <c r="O205" s="21"/>
      <c r="Q205" s="29"/>
      <c r="U205" s="17"/>
      <c r="V205" s="2">
        <v>1117</v>
      </c>
      <c r="Y205" t="str">
        <f t="shared" si="17"/>
        <v/>
      </c>
      <c r="AA205" t="str">
        <f t="shared" si="18"/>
        <v/>
      </c>
      <c r="AC205" s="7" t="s">
        <v>13257</v>
      </c>
      <c r="AD205" t="s">
        <v>7554</v>
      </c>
      <c r="AE205">
        <f t="shared" si="16"/>
        <v>0</v>
      </c>
      <c r="AG205" s="2"/>
      <c r="AH205" t="s">
        <v>4921</v>
      </c>
      <c r="AI205" s="7"/>
      <c r="AX205" t="s">
        <v>20294</v>
      </c>
      <c r="AY205" t="s">
        <v>20345</v>
      </c>
      <c r="AZ205" t="s">
        <v>20251</v>
      </c>
      <c r="BA205" t="s">
        <v>20373</v>
      </c>
      <c r="BB205" t="s">
        <v>18378</v>
      </c>
    </row>
    <row r="206" spans="1:54" ht="11" customHeight="1" outlineLevel="1" x14ac:dyDescent="0.25">
      <c r="A206" t="s">
        <v>4193</v>
      </c>
      <c r="C206" s="2" t="s">
        <v>11983</v>
      </c>
      <c r="D206" s="2">
        <v>1956</v>
      </c>
      <c r="E206" s="7">
        <v>2018</v>
      </c>
      <c r="F206" s="5" t="s">
        <v>20985</v>
      </c>
      <c r="H206" s="5" t="s">
        <v>5398</v>
      </c>
      <c r="I206" s="6"/>
      <c r="J206" s="6" t="s">
        <v>9386</v>
      </c>
      <c r="K206" s="17">
        <v>7</v>
      </c>
      <c r="L206" s="17" t="s">
        <v>7730</v>
      </c>
      <c r="M206" s="9">
        <v>1.85</v>
      </c>
      <c r="N206" s="9"/>
      <c r="O206" s="21"/>
      <c r="Q206" s="29"/>
      <c r="U206" s="17"/>
      <c r="V206" s="2"/>
      <c r="Y206" t="str">
        <f t="shared" si="17"/>
        <v/>
      </c>
      <c r="AA206" t="str">
        <f t="shared" si="18"/>
        <v/>
      </c>
      <c r="AC206" s="7" t="s">
        <v>13257</v>
      </c>
      <c r="AD206" t="s">
        <v>7554</v>
      </c>
      <c r="AE206">
        <f t="shared" si="16"/>
        <v>0</v>
      </c>
      <c r="AG206" s="2">
        <v>1</v>
      </c>
      <c r="AH206" t="s">
        <v>4921</v>
      </c>
      <c r="AI206" s="7"/>
      <c r="AX206" t="s">
        <v>20294</v>
      </c>
      <c r="AY206" t="s">
        <v>20345</v>
      </c>
      <c r="AZ206" t="s">
        <v>20251</v>
      </c>
    </row>
    <row r="207" spans="1:54" ht="11" customHeight="1" outlineLevel="1" x14ac:dyDescent="0.25">
      <c r="A207" t="s">
        <v>4193</v>
      </c>
      <c r="C207" s="2" t="s">
        <v>11983</v>
      </c>
      <c r="D207" s="2">
        <v>1957</v>
      </c>
      <c r="E207" s="7">
        <v>2018</v>
      </c>
      <c r="F207" s="5" t="s">
        <v>20985</v>
      </c>
      <c r="H207" s="5" t="s">
        <v>5398</v>
      </c>
      <c r="I207" s="6"/>
      <c r="J207" s="6" t="s">
        <v>9386</v>
      </c>
      <c r="K207" s="17">
        <v>7</v>
      </c>
      <c r="L207" s="17" t="s">
        <v>7730</v>
      </c>
      <c r="M207" s="9">
        <v>1.85</v>
      </c>
      <c r="N207" s="9"/>
      <c r="O207" s="21"/>
      <c r="Q207" s="29"/>
      <c r="U207" s="17"/>
      <c r="V207" s="2"/>
      <c r="Y207" t="str">
        <f t="shared" si="17"/>
        <v/>
      </c>
      <c r="AA207" t="str">
        <f t="shared" si="18"/>
        <v/>
      </c>
      <c r="AC207" s="7" t="s">
        <v>13257</v>
      </c>
      <c r="AD207" t="s">
        <v>7554</v>
      </c>
      <c r="AE207">
        <f t="shared" si="16"/>
        <v>0</v>
      </c>
      <c r="AG207" s="2">
        <v>1</v>
      </c>
      <c r="AH207" t="s">
        <v>4921</v>
      </c>
      <c r="AI207" s="7"/>
      <c r="AX207" t="s">
        <v>20294</v>
      </c>
      <c r="AY207" t="s">
        <v>20345</v>
      </c>
      <c r="AZ207" t="s">
        <v>20251</v>
      </c>
    </row>
    <row r="208" spans="1:54" ht="11" customHeight="1" outlineLevel="1" x14ac:dyDescent="0.25">
      <c r="A208" t="s">
        <v>4193</v>
      </c>
      <c r="C208" s="2" t="s">
        <v>11983</v>
      </c>
      <c r="D208" s="2">
        <v>1958</v>
      </c>
      <c r="E208" s="7">
        <v>2018</v>
      </c>
      <c r="F208" s="5" t="s">
        <v>20985</v>
      </c>
      <c r="H208" s="5" t="s">
        <v>5398</v>
      </c>
      <c r="I208" s="6"/>
      <c r="J208" s="6" t="s">
        <v>9386</v>
      </c>
      <c r="K208" s="17">
        <v>7</v>
      </c>
      <c r="L208" s="17" t="s">
        <v>7730</v>
      </c>
      <c r="M208" s="9">
        <v>1.85</v>
      </c>
      <c r="N208" s="9"/>
      <c r="O208" s="21"/>
      <c r="Q208" s="29"/>
      <c r="U208" s="17"/>
      <c r="V208" s="2">
        <v>1117</v>
      </c>
      <c r="Y208" t="str">
        <f t="shared" si="17"/>
        <v/>
      </c>
      <c r="AA208" t="str">
        <f t="shared" si="18"/>
        <v/>
      </c>
      <c r="AC208" s="7" t="s">
        <v>13257</v>
      </c>
      <c r="AD208" t="s">
        <v>7554</v>
      </c>
      <c r="AE208">
        <f t="shared" si="16"/>
        <v>0</v>
      </c>
      <c r="AG208" s="2">
        <v>1</v>
      </c>
      <c r="AH208" t="s">
        <v>4921</v>
      </c>
      <c r="AI208" s="7"/>
      <c r="AX208" t="s">
        <v>20294</v>
      </c>
      <c r="AY208" t="s">
        <v>20345</v>
      </c>
      <c r="AZ208" t="s">
        <v>20251</v>
      </c>
    </row>
    <row r="209" spans="1:57" ht="11" customHeight="1" outlineLevel="1" x14ac:dyDescent="0.25">
      <c r="A209" t="s">
        <v>4193</v>
      </c>
      <c r="C209" s="2" t="s">
        <v>11983</v>
      </c>
      <c r="D209" s="2">
        <v>1959</v>
      </c>
      <c r="E209" s="7">
        <v>2018</v>
      </c>
      <c r="F209" s="5" t="s">
        <v>20985</v>
      </c>
      <c r="H209" s="5" t="s">
        <v>5398</v>
      </c>
      <c r="I209" s="6"/>
      <c r="J209" s="6" t="s">
        <v>9386</v>
      </c>
      <c r="K209" s="17">
        <v>7</v>
      </c>
      <c r="L209" s="17" t="s">
        <v>7730</v>
      </c>
      <c r="M209" s="9">
        <v>1.85</v>
      </c>
      <c r="N209" s="9"/>
      <c r="O209" s="21"/>
      <c r="Q209" s="29"/>
      <c r="U209" s="17"/>
      <c r="V209" s="2">
        <v>1117</v>
      </c>
      <c r="Y209" t="str">
        <f t="shared" si="17"/>
        <v/>
      </c>
      <c r="AA209" t="str">
        <f t="shared" si="18"/>
        <v/>
      </c>
      <c r="AC209" s="7" t="s">
        <v>13257</v>
      </c>
      <c r="AD209" t="s">
        <v>7554</v>
      </c>
      <c r="AE209">
        <f t="shared" si="16"/>
        <v>0</v>
      </c>
      <c r="AG209" s="2">
        <v>1</v>
      </c>
      <c r="AH209" t="s">
        <v>4921</v>
      </c>
      <c r="AI209" s="7"/>
      <c r="AX209" t="s">
        <v>20294</v>
      </c>
      <c r="AY209" t="s">
        <v>20345</v>
      </c>
      <c r="AZ209" t="s">
        <v>20251</v>
      </c>
      <c r="BA209" t="s">
        <v>20373</v>
      </c>
      <c r="BB209" t="s">
        <v>18378</v>
      </c>
    </row>
    <row r="210" spans="1:57" ht="11" customHeight="1" outlineLevel="1" x14ac:dyDescent="0.25">
      <c r="A210" t="s">
        <v>4193</v>
      </c>
      <c r="C210" s="2" t="s">
        <v>11983</v>
      </c>
      <c r="D210" s="2">
        <v>1960</v>
      </c>
      <c r="E210" s="7">
        <v>2018</v>
      </c>
      <c r="F210" s="5" t="s">
        <v>20986</v>
      </c>
      <c r="G210">
        <v>1</v>
      </c>
      <c r="H210" s="5" t="s">
        <v>5398</v>
      </c>
      <c r="I210" s="6"/>
      <c r="J210" s="6" t="s">
        <v>9386</v>
      </c>
      <c r="K210" s="17">
        <v>7</v>
      </c>
      <c r="L210" s="17" t="s">
        <v>7732</v>
      </c>
      <c r="M210" s="9"/>
      <c r="N210" s="9"/>
      <c r="O210" s="21"/>
      <c r="Q210" s="29"/>
      <c r="U210" s="17"/>
      <c r="V210" s="2">
        <v>1117</v>
      </c>
      <c r="Y210" t="str">
        <f t="shared" si="17"/>
        <v/>
      </c>
      <c r="AA210">
        <f t="shared" si="18"/>
        <v>1</v>
      </c>
      <c r="AC210" s="7" t="s">
        <v>13257</v>
      </c>
      <c r="AD210" t="s">
        <v>7554</v>
      </c>
      <c r="AE210">
        <f t="shared" si="16"/>
        <v>0</v>
      </c>
      <c r="AG210" s="2">
        <v>1</v>
      </c>
      <c r="AH210" t="s">
        <v>4921</v>
      </c>
      <c r="AI210" s="7"/>
      <c r="AX210" t="s">
        <v>20294</v>
      </c>
      <c r="AY210" t="s">
        <v>20345</v>
      </c>
      <c r="AZ210" t="s">
        <v>20251</v>
      </c>
      <c r="BA210" t="s">
        <v>20373</v>
      </c>
      <c r="BB210" t="s">
        <v>18378</v>
      </c>
    </row>
    <row r="211" spans="1:57" ht="11" customHeight="1" outlineLevel="1" x14ac:dyDescent="0.25">
      <c r="A211" t="s">
        <v>4193</v>
      </c>
      <c r="C211" s="2" t="s">
        <v>11983</v>
      </c>
      <c r="D211" s="2">
        <v>2225</v>
      </c>
      <c r="E211" s="7">
        <v>2019</v>
      </c>
      <c r="F211" s="5" t="s">
        <v>20985</v>
      </c>
      <c r="H211" s="5" t="s">
        <v>5398</v>
      </c>
      <c r="I211" s="6"/>
      <c r="J211" s="6" t="s">
        <v>7554</v>
      </c>
      <c r="K211" s="17">
        <v>7</v>
      </c>
      <c r="L211" s="17" t="s">
        <v>7730</v>
      </c>
      <c r="M211" s="9">
        <v>2.5</v>
      </c>
      <c r="N211" s="9"/>
      <c r="O211" s="21"/>
      <c r="Q211" s="29"/>
      <c r="U211" s="17"/>
      <c r="V211" s="2"/>
      <c r="Y211" t="str">
        <f t="shared" si="17"/>
        <v/>
      </c>
      <c r="AA211" t="str">
        <f t="shared" si="18"/>
        <v/>
      </c>
      <c r="AC211" s="7" t="s">
        <v>13257</v>
      </c>
      <c r="AD211" t="s">
        <v>7554</v>
      </c>
      <c r="AE211">
        <f t="shared" si="16"/>
        <v>0</v>
      </c>
      <c r="AG211" s="2"/>
      <c r="AH211" t="s">
        <v>4921</v>
      </c>
      <c r="AI211" s="7"/>
      <c r="AX211" t="s">
        <v>20294</v>
      </c>
      <c r="AY211" t="s">
        <v>20345</v>
      </c>
      <c r="AZ211" t="s">
        <v>20251</v>
      </c>
    </row>
    <row r="212" spans="1:57" ht="11" customHeight="1" outlineLevel="1" x14ac:dyDescent="0.25">
      <c r="A212" t="s">
        <v>4193</v>
      </c>
      <c r="C212" s="2" t="s">
        <v>11983</v>
      </c>
      <c r="D212" s="2">
        <v>2226</v>
      </c>
      <c r="E212" s="7">
        <v>2019</v>
      </c>
      <c r="F212" s="5" t="s">
        <v>20985</v>
      </c>
      <c r="H212" s="5" t="s">
        <v>5398</v>
      </c>
      <c r="I212" s="6"/>
      <c r="J212" s="6" t="s">
        <v>7554</v>
      </c>
      <c r="K212" s="17">
        <v>7</v>
      </c>
      <c r="L212" s="17" t="s">
        <v>7730</v>
      </c>
      <c r="M212" s="9">
        <v>2.5</v>
      </c>
      <c r="N212" s="9"/>
      <c r="O212" s="21"/>
      <c r="Q212" s="29"/>
      <c r="U212" s="17"/>
      <c r="V212" s="2"/>
      <c r="Y212" t="str">
        <f t="shared" si="17"/>
        <v/>
      </c>
      <c r="AA212" t="str">
        <f t="shared" si="18"/>
        <v/>
      </c>
      <c r="AC212" s="7" t="s">
        <v>13257</v>
      </c>
      <c r="AD212" t="s">
        <v>7554</v>
      </c>
      <c r="AE212">
        <f t="shared" si="16"/>
        <v>0</v>
      </c>
      <c r="AG212" s="2"/>
      <c r="AH212" t="s">
        <v>4921</v>
      </c>
      <c r="AI212" s="7"/>
      <c r="AX212" t="s">
        <v>20294</v>
      </c>
      <c r="AY212" t="s">
        <v>20345</v>
      </c>
      <c r="AZ212" t="s">
        <v>20251</v>
      </c>
    </row>
    <row r="213" spans="1:57" ht="11" customHeight="1" outlineLevel="1" x14ac:dyDescent="0.25">
      <c r="A213" t="s">
        <v>4193</v>
      </c>
      <c r="C213" s="2" t="s">
        <v>11983</v>
      </c>
      <c r="D213" s="2">
        <v>2227</v>
      </c>
      <c r="E213" s="7">
        <v>2019</v>
      </c>
      <c r="F213" s="5" t="s">
        <v>20985</v>
      </c>
      <c r="H213" s="5" t="s">
        <v>5398</v>
      </c>
      <c r="I213" s="6"/>
      <c r="J213" s="6" t="s">
        <v>7554</v>
      </c>
      <c r="K213" s="17">
        <v>7</v>
      </c>
      <c r="L213" s="17" t="s">
        <v>7730</v>
      </c>
      <c r="M213" s="9">
        <v>2.5</v>
      </c>
      <c r="N213" s="9"/>
      <c r="O213" s="21"/>
      <c r="Q213" s="29"/>
      <c r="U213" s="17"/>
      <c r="V213" s="2">
        <v>1117</v>
      </c>
      <c r="Y213" t="str">
        <f t="shared" si="17"/>
        <v/>
      </c>
      <c r="AA213" t="str">
        <f t="shared" si="18"/>
        <v/>
      </c>
      <c r="AC213" s="7" t="s">
        <v>13257</v>
      </c>
      <c r="AD213" t="s">
        <v>7554</v>
      </c>
      <c r="AE213">
        <f t="shared" si="16"/>
        <v>0</v>
      </c>
      <c r="AG213" s="2"/>
      <c r="AH213" t="s">
        <v>4921</v>
      </c>
      <c r="AI213" s="7"/>
      <c r="AX213" t="s">
        <v>20294</v>
      </c>
      <c r="AY213" t="s">
        <v>20345</v>
      </c>
      <c r="AZ213" t="s">
        <v>20251</v>
      </c>
    </row>
    <row r="214" spans="1:57" ht="11" customHeight="1" outlineLevel="1" x14ac:dyDescent="0.25">
      <c r="A214" t="s">
        <v>4193</v>
      </c>
      <c r="C214" s="2" t="s">
        <v>11983</v>
      </c>
      <c r="D214" s="2">
        <v>2228</v>
      </c>
      <c r="E214" s="7">
        <v>2019</v>
      </c>
      <c r="F214" s="5" t="s">
        <v>20985</v>
      </c>
      <c r="H214" s="5" t="s">
        <v>5398</v>
      </c>
      <c r="I214" s="6"/>
      <c r="J214" s="6" t="s">
        <v>7554</v>
      </c>
      <c r="K214" s="17">
        <v>7</v>
      </c>
      <c r="L214" s="17" t="s">
        <v>7730</v>
      </c>
      <c r="M214" s="9">
        <v>2.5</v>
      </c>
      <c r="N214" s="9"/>
      <c r="O214" s="21"/>
      <c r="Q214" s="29"/>
      <c r="U214" s="17"/>
      <c r="V214" s="2">
        <v>1117</v>
      </c>
      <c r="Y214" t="str">
        <f t="shared" si="17"/>
        <v/>
      </c>
      <c r="AA214" t="str">
        <f t="shared" si="18"/>
        <v/>
      </c>
      <c r="AC214" s="7" t="s">
        <v>13257</v>
      </c>
      <c r="AD214" t="s">
        <v>7554</v>
      </c>
      <c r="AE214">
        <f t="shared" si="16"/>
        <v>0</v>
      </c>
      <c r="AG214" s="2"/>
      <c r="AH214" t="s">
        <v>4921</v>
      </c>
      <c r="AI214" s="7"/>
      <c r="AX214" t="s">
        <v>20294</v>
      </c>
      <c r="AY214" t="s">
        <v>20345</v>
      </c>
      <c r="AZ214" t="s">
        <v>20251</v>
      </c>
      <c r="BA214" t="s">
        <v>20373</v>
      </c>
      <c r="BB214" t="s">
        <v>18378</v>
      </c>
    </row>
    <row r="215" spans="1:57" ht="11" customHeight="1" outlineLevel="1" x14ac:dyDescent="0.25">
      <c r="A215" t="s">
        <v>4193</v>
      </c>
      <c r="C215" s="2" t="s">
        <v>11983</v>
      </c>
      <c r="D215" s="2">
        <v>2229</v>
      </c>
      <c r="E215" s="7">
        <v>2019</v>
      </c>
      <c r="F215" s="5" t="s">
        <v>20986</v>
      </c>
      <c r="H215" s="5" t="s">
        <v>5398</v>
      </c>
      <c r="I215" s="6"/>
      <c r="J215" s="6" t="s">
        <v>7554</v>
      </c>
      <c r="K215" s="17">
        <v>7</v>
      </c>
      <c r="L215" s="17" t="s">
        <v>7730</v>
      </c>
      <c r="M215" s="9">
        <v>10.5</v>
      </c>
      <c r="N215" s="9"/>
      <c r="O215" s="21"/>
      <c r="Q215" s="29"/>
      <c r="U215" s="17"/>
      <c r="V215" s="2">
        <v>1117</v>
      </c>
      <c r="Y215" t="str">
        <f t="shared" si="17"/>
        <v/>
      </c>
      <c r="AA215">
        <f t="shared" si="18"/>
        <v>1</v>
      </c>
      <c r="AC215" s="7" t="s">
        <v>13257</v>
      </c>
      <c r="AD215" t="s">
        <v>7554</v>
      </c>
      <c r="AE215">
        <f t="shared" si="16"/>
        <v>0</v>
      </c>
      <c r="AG215" s="2"/>
      <c r="AH215" t="s">
        <v>4921</v>
      </c>
      <c r="AI215" s="7"/>
      <c r="AX215" t="s">
        <v>20294</v>
      </c>
      <c r="AY215" t="s">
        <v>20345</v>
      </c>
      <c r="AZ215" t="s">
        <v>20251</v>
      </c>
      <c r="BA215" t="s">
        <v>20373</v>
      </c>
      <c r="BB215" t="s">
        <v>18378</v>
      </c>
    </row>
    <row r="216" spans="1:57" ht="11" customHeight="1" x14ac:dyDescent="0.25">
      <c r="A216" s="4" t="s">
        <v>8328</v>
      </c>
      <c r="B216" t="s">
        <v>13085</v>
      </c>
      <c r="C216" s="2" t="s">
        <v>12974</v>
      </c>
      <c r="E216" s="7"/>
      <c r="F216" s="5"/>
      <c r="H216" s="5"/>
      <c r="I216" s="6"/>
      <c r="J216" s="6"/>
      <c r="K216" s="17"/>
      <c r="L216" s="17"/>
      <c r="M216" s="9"/>
      <c r="N216" s="9">
        <f>SUM(M217:M219)</f>
        <v>17</v>
      </c>
      <c r="O216" s="21">
        <v>1304</v>
      </c>
      <c r="P216">
        <f>COUNTIF(L217:L219,"*")</f>
        <v>3</v>
      </c>
      <c r="Q216" s="29">
        <f>P216/O216</f>
        <v>2.3006134969325155E-3</v>
      </c>
      <c r="R216">
        <f>COUNTIF(L217:L219,"Y")+COUNTIF(L217:L219,"S")</f>
        <v>1</v>
      </c>
      <c r="U216" s="17" t="s">
        <v>7730</v>
      </c>
      <c r="V216" s="2"/>
      <c r="W216" t="s">
        <v>18540</v>
      </c>
      <c r="Y216" t="str">
        <f t="shared" si="17"/>
        <v/>
      </c>
      <c r="AA216" t="str">
        <f t="shared" si="18"/>
        <v/>
      </c>
      <c r="AC216" s="7"/>
      <c r="AF216">
        <f>COUNTIF(AE217:AE219,"1")</f>
        <v>0</v>
      </c>
      <c r="AG216" s="2"/>
      <c r="AI216" s="7"/>
      <c r="AJ216">
        <f>COUNTIF($K217:$K219,"1")-COUNTIFS($K217:$K219,"1",$L217:$L219,"V")</f>
        <v>1</v>
      </c>
      <c r="AK216">
        <f>COUNTIFS($K217:$K219,"1",$L217:$L219,"Y")+COUNTIFS($K217:$K219,"1",$L217:$L219,"s")</f>
        <v>0</v>
      </c>
      <c r="AL216">
        <f>COUNTIF($K217:$K219,"2")-COUNTIFS($K217:$K219,"2",$L217:$L219,"V")</f>
        <v>0</v>
      </c>
      <c r="AM216">
        <f>COUNTIFS($K217:$K219,"2",$L217:$L219,"Y")+COUNTIFS($K217:$K219,"2",$L217:$L219,"s")</f>
        <v>0</v>
      </c>
      <c r="AN216">
        <f>COUNTIF($K217:$K219,"3")-COUNTIFS($K217:$K219,"3",$L217:$L219,"V")</f>
        <v>1</v>
      </c>
      <c r="AO216">
        <f>COUNTIFS($K217:$K219,"3",$L217:$L219,"Y")+COUNTIFS($K217:$K219,"3",$L217:$L219,"s")</f>
        <v>1</v>
      </c>
      <c r="AP216">
        <f>COUNTIF($K217:$K219,"4")-COUNTIFS($K217:$K219,"4",$L217:$L219,"V")</f>
        <v>0</v>
      </c>
      <c r="AQ216">
        <f>COUNTIFS($K217:$K219,"4",$L217:$L219,"Y")+COUNTIFS($K217:$K219,"4",$L217:$L219,"s")</f>
        <v>0</v>
      </c>
      <c r="AR216">
        <f>COUNTIF($K217:$K219,"5")-COUNTIFS($K217:$K219,"5",$L217:$L219,"V")</f>
        <v>0</v>
      </c>
      <c r="AS216">
        <f>COUNTIFS($K217:$K219,"5",$L217:$L219,"Y")+COUNTIFS($K217:$K219,"5",$L217:$L219,"s")</f>
        <v>0</v>
      </c>
      <c r="AT216">
        <f>COUNTIF($K217:$K219,"6")-COUNTIFS($K217:$K219,"6",$L217:$L219,"V")</f>
        <v>1</v>
      </c>
      <c r="AU216">
        <f>COUNTIFS($K217:$K219,"6",$L217:$L219,"Y")+COUNTIFS($K217:$K219,"6",$L217:$L219,"s")</f>
        <v>0</v>
      </c>
      <c r="AV216">
        <f>COUNTIF($K217:$K219,"7")-COUNTIFS($K217:$K219,"7",$L217:$L219,"V")</f>
        <v>0</v>
      </c>
      <c r="AW216">
        <f>COUNTIFS($K217:$K219,"7",$L217:$L219,"Y")+COUNTIFS($K217:$K219,"7",$L217:$L219,"s")</f>
        <v>0</v>
      </c>
    </row>
    <row r="217" spans="1:57" ht="11" customHeight="1" outlineLevel="1" x14ac:dyDescent="0.25">
      <c r="A217" t="s">
        <v>4621</v>
      </c>
      <c r="C217" s="2" t="s">
        <v>12974</v>
      </c>
      <c r="D217" s="2">
        <v>4</v>
      </c>
      <c r="E217" s="7">
        <v>1967</v>
      </c>
      <c r="F217" s="5" t="s">
        <v>1821</v>
      </c>
      <c r="H217" s="5" t="s">
        <v>5398</v>
      </c>
      <c r="I217" s="6" t="s">
        <v>20933</v>
      </c>
      <c r="J217" s="6" t="s">
        <v>8327</v>
      </c>
      <c r="K217" s="17">
        <v>3</v>
      </c>
      <c r="L217" s="17" t="s">
        <v>7730</v>
      </c>
      <c r="M217" s="9">
        <v>17</v>
      </c>
      <c r="N217" s="9"/>
      <c r="O217" s="21"/>
      <c r="Q217" s="29"/>
      <c r="U217" s="17"/>
      <c r="V217" s="2">
        <v>4</v>
      </c>
      <c r="Y217" t="str">
        <f t="shared" si="17"/>
        <v/>
      </c>
      <c r="AA217" t="str">
        <f t="shared" si="18"/>
        <v/>
      </c>
      <c r="AC217" s="7"/>
      <c r="AD217" t="s">
        <v>1820</v>
      </c>
      <c r="AE217">
        <f>COUNTIF(I217,"*Fuji*")</f>
        <v>0</v>
      </c>
      <c r="AG217" s="2"/>
      <c r="AH217" t="s">
        <v>1388</v>
      </c>
      <c r="AI217" s="7" t="s">
        <v>4922</v>
      </c>
      <c r="AX217" t="s">
        <v>20329</v>
      </c>
      <c r="AY217" t="s">
        <v>20266</v>
      </c>
      <c r="AZ217" t="s">
        <v>20250</v>
      </c>
      <c r="BA217" t="s">
        <v>20271</v>
      </c>
      <c r="BB217" t="s">
        <v>20247</v>
      </c>
    </row>
    <row r="218" spans="1:57" ht="11" customHeight="1" outlineLevel="1" x14ac:dyDescent="0.25">
      <c r="A218" t="s">
        <v>4621</v>
      </c>
      <c r="C218" s="2" t="s">
        <v>12974</v>
      </c>
      <c r="D218" s="2">
        <v>7</v>
      </c>
      <c r="E218" s="7">
        <v>1967</v>
      </c>
      <c r="F218" s="5" t="s">
        <v>17466</v>
      </c>
      <c r="H218" s="5" t="s">
        <v>5398</v>
      </c>
      <c r="I218" s="6" t="s">
        <v>20933</v>
      </c>
      <c r="J218" s="6" t="s">
        <v>8327</v>
      </c>
      <c r="K218" s="17">
        <v>1</v>
      </c>
      <c r="L218" s="17" t="s">
        <v>122</v>
      </c>
      <c r="M218" s="9"/>
      <c r="N218" s="9"/>
      <c r="O218" s="21"/>
      <c r="Q218" s="29"/>
      <c r="U218" s="17"/>
      <c r="V218" s="2">
        <v>7</v>
      </c>
      <c r="Y218" t="str">
        <f t="shared" si="17"/>
        <v/>
      </c>
      <c r="AA218" t="str">
        <f t="shared" si="18"/>
        <v/>
      </c>
      <c r="AC218" s="7"/>
      <c r="AD218" t="s">
        <v>1387</v>
      </c>
      <c r="AE218">
        <f>COUNTIF(I218,"*Fuji*")</f>
        <v>0</v>
      </c>
      <c r="AG218" s="2"/>
      <c r="AH218" t="s">
        <v>1388</v>
      </c>
      <c r="AI218" s="7" t="s">
        <v>4620</v>
      </c>
      <c r="AX218" t="s">
        <v>20377</v>
      </c>
      <c r="AY218" t="s">
        <v>20266</v>
      </c>
      <c r="AZ218" t="s">
        <v>20271</v>
      </c>
    </row>
    <row r="219" spans="1:57" ht="11" customHeight="1" outlineLevel="1" x14ac:dyDescent="0.25">
      <c r="A219" t="s">
        <v>4621</v>
      </c>
      <c r="C219" s="2" t="s">
        <v>12974</v>
      </c>
      <c r="D219" s="2">
        <v>14</v>
      </c>
      <c r="E219" s="7">
        <v>1967</v>
      </c>
      <c r="F219" s="5" t="s">
        <v>369</v>
      </c>
      <c r="H219" s="5" t="s">
        <v>5398</v>
      </c>
      <c r="I219" s="6" t="s">
        <v>20378</v>
      </c>
      <c r="J219" s="6" t="s">
        <v>8327</v>
      </c>
      <c r="K219" s="17">
        <v>6</v>
      </c>
      <c r="L219" s="17" t="s">
        <v>122</v>
      </c>
      <c r="M219" s="9"/>
      <c r="N219" s="9"/>
      <c r="O219" s="21"/>
      <c r="Q219" s="29"/>
      <c r="U219" s="17"/>
      <c r="V219" s="2">
        <v>14</v>
      </c>
      <c r="Y219" t="str">
        <f t="shared" si="17"/>
        <v/>
      </c>
      <c r="AA219" t="str">
        <f t="shared" si="18"/>
        <v/>
      </c>
      <c r="AC219" s="7"/>
      <c r="AD219" t="s">
        <v>267</v>
      </c>
      <c r="AE219">
        <f>COUNTIF(I219,"*Fuji*")</f>
        <v>0</v>
      </c>
      <c r="AG219" s="2"/>
      <c r="AH219" t="s">
        <v>1388</v>
      </c>
      <c r="AI219" s="7" t="s">
        <v>4523</v>
      </c>
      <c r="AX219" t="s">
        <v>20314</v>
      </c>
      <c r="AY219" t="s">
        <v>20266</v>
      </c>
      <c r="AZ219" t="s">
        <v>20271</v>
      </c>
    </row>
    <row r="220" spans="1:57" ht="11" customHeight="1" x14ac:dyDescent="0.25">
      <c r="A220" s="4" t="s">
        <v>9114</v>
      </c>
      <c r="B220" t="s">
        <v>13086</v>
      </c>
      <c r="C220" s="2" t="s">
        <v>12974</v>
      </c>
      <c r="E220" s="7"/>
      <c r="F220" s="5"/>
      <c r="H220" s="5"/>
      <c r="I220" s="6"/>
      <c r="J220" s="6"/>
      <c r="K220" s="17"/>
      <c r="L220" s="17"/>
      <c r="M220" s="9"/>
      <c r="N220" s="9">
        <f>SUM(M221:M228)</f>
        <v>22.6</v>
      </c>
      <c r="O220" s="21">
        <v>669</v>
      </c>
      <c r="P220">
        <f>COUNTIF(L221:L228,"*")</f>
        <v>8</v>
      </c>
      <c r="Q220" s="29">
        <f>P220/O220</f>
        <v>1.195814648729447E-2</v>
      </c>
      <c r="R220">
        <f>COUNTIF(L221:L228,"Y")+COUNTIF(L221:L228,"S")</f>
        <v>8</v>
      </c>
      <c r="U220" s="18" t="s">
        <v>7732</v>
      </c>
      <c r="V220" s="2"/>
      <c r="W220" t="s">
        <v>18603</v>
      </c>
      <c r="Y220" t="str">
        <f t="shared" si="17"/>
        <v/>
      </c>
      <c r="AA220" t="str">
        <f t="shared" si="18"/>
        <v/>
      </c>
      <c r="AC220" s="7"/>
      <c r="AF220">
        <f>COUNTIF(AE221:AE228,"1")</f>
        <v>3</v>
      </c>
      <c r="AG220" s="2"/>
      <c r="AI220" s="7"/>
      <c r="AJ220">
        <f>COUNTIF($K221:$K228,"1")-COUNTIFS($K221:$K228,"1",$L221:$L228,"V")</f>
        <v>2</v>
      </c>
      <c r="AK220">
        <f>COUNTIFS($K221:$K228,"1",$L221:$L228,"Y")+COUNTIFS($K221:$K228,"1",$L221:$L228,"s")</f>
        <v>2</v>
      </c>
      <c r="AL220">
        <f>COUNTIF($K221:$K228,"2")-COUNTIFS($K221:$K228,"2",$L221:$L228,"V")</f>
        <v>0</v>
      </c>
      <c r="AM220">
        <f>COUNTIFS($K221:$K228,"2",$L221:$L228,"Y")+COUNTIFS($K221:$K228,"2",$L221:$L228,"s")</f>
        <v>0</v>
      </c>
      <c r="AN220">
        <f>COUNTIF($K221:$K228,"3")-COUNTIFS($K221:$K228,"3",$L221:$L228,"V")</f>
        <v>2</v>
      </c>
      <c r="AO220">
        <f>COUNTIFS($K221:$K228,"3",$L221:$L228,"Y")+COUNTIFS($K221:$K228,"3",$L221:$L228,"s")</f>
        <v>2</v>
      </c>
      <c r="AP220">
        <f>COUNTIF($K221:$K228,"4")-COUNTIFS($K221:$K228,"4",$L221:$L228,"V")</f>
        <v>0</v>
      </c>
      <c r="AQ220">
        <f>COUNTIFS($K221:$K228,"4",$L221:$L228,"Y")+COUNTIFS($K221:$K228,"4",$L221:$L228,"s")</f>
        <v>0</v>
      </c>
      <c r="AR220">
        <f>COUNTIF($K221:$K228,"5")-COUNTIFS($K221:$K228,"5",$L221:$L228,"V")</f>
        <v>4</v>
      </c>
      <c r="AS220">
        <f>COUNTIFS($K221:$K228,"5",$L221:$L228,"Y")+COUNTIFS($K221:$K228,"5",$L221:$L228,"s")</f>
        <v>4</v>
      </c>
      <c r="AT220">
        <f>COUNTIF($K221:$K228,"6")-COUNTIFS($K221:$K228,"6",$L221:$L228,"V")</f>
        <v>0</v>
      </c>
      <c r="AU220">
        <f>COUNTIFS($K221:$K228,"6",$L221:$L228,"Y")+COUNTIFS($K221:$K228,"6",$L221:$L228,"s")</f>
        <v>0</v>
      </c>
      <c r="AV220">
        <f>COUNTIF($K221:$K228,"7")-COUNTIFS($K221:$K228,"7",$L221:$L228,"V")</f>
        <v>0</v>
      </c>
      <c r="AW220">
        <f>COUNTIFS($K221:$K228,"7",$L221:$L228,"Y")+COUNTIFS($K221:$K228,"7",$L221:$L228,"s")</f>
        <v>0</v>
      </c>
    </row>
    <row r="221" spans="1:57" ht="11" customHeight="1" outlineLevel="1" x14ac:dyDescent="0.25">
      <c r="A221" t="s">
        <v>1735</v>
      </c>
      <c r="C221" s="2" t="s">
        <v>12974</v>
      </c>
      <c r="D221" s="2">
        <v>327</v>
      </c>
      <c r="E221" s="7">
        <v>1974</v>
      </c>
      <c r="F221" s="5" t="s">
        <v>2974</v>
      </c>
      <c r="H221" s="5" t="s">
        <v>5398</v>
      </c>
      <c r="I221" s="6" t="s">
        <v>5399</v>
      </c>
      <c r="J221" s="6" t="s">
        <v>8239</v>
      </c>
      <c r="K221" s="17">
        <v>1</v>
      </c>
      <c r="L221" s="17" t="s">
        <v>20076</v>
      </c>
      <c r="M221" s="9"/>
      <c r="N221" s="9"/>
      <c r="O221" s="21"/>
      <c r="Q221" s="29"/>
      <c r="U221" s="17"/>
      <c r="V221" s="2">
        <v>338</v>
      </c>
      <c r="Y221" t="str">
        <f t="shared" si="17"/>
        <v/>
      </c>
      <c r="AA221" t="str">
        <f t="shared" si="18"/>
        <v/>
      </c>
      <c r="AC221" s="7" t="s">
        <v>13257</v>
      </c>
      <c r="AD221" t="s">
        <v>20379</v>
      </c>
      <c r="AE221">
        <f t="shared" ref="AE221:AE228" si="19">COUNTIF(I221,"*Fuji*")</f>
        <v>1</v>
      </c>
      <c r="AG221" s="2"/>
      <c r="AH221" t="s">
        <v>4921</v>
      </c>
      <c r="AI221" s="7" t="s">
        <v>4610</v>
      </c>
      <c r="AX221" t="s">
        <v>20252</v>
      </c>
      <c r="AY221" t="s">
        <v>20291</v>
      </c>
      <c r="AZ221" t="s">
        <v>20368</v>
      </c>
      <c r="BA221" t="s">
        <v>20266</v>
      </c>
      <c r="BB221" t="s">
        <v>20251</v>
      </c>
      <c r="BC221" t="s">
        <v>20316</v>
      </c>
      <c r="BD221" t="s">
        <v>20324</v>
      </c>
      <c r="BE221" t="s">
        <v>18378</v>
      </c>
    </row>
    <row r="222" spans="1:57" ht="11" customHeight="1" outlineLevel="1" x14ac:dyDescent="0.25">
      <c r="A222" t="s">
        <v>1735</v>
      </c>
      <c r="C222" s="2" t="s">
        <v>12974</v>
      </c>
      <c r="D222" s="2" t="s">
        <v>8329</v>
      </c>
      <c r="E222" s="7">
        <v>1974</v>
      </c>
      <c r="F222" s="8" t="s">
        <v>753</v>
      </c>
      <c r="H222" s="5" t="s">
        <v>5398</v>
      </c>
      <c r="I222" s="6" t="s">
        <v>5399</v>
      </c>
      <c r="J222" s="6" t="s">
        <v>8239</v>
      </c>
      <c r="K222" s="17">
        <v>3</v>
      </c>
      <c r="L222" s="17" t="s">
        <v>7730</v>
      </c>
      <c r="M222" s="9">
        <v>4</v>
      </c>
      <c r="N222" s="9"/>
      <c r="O222" s="21"/>
      <c r="Q222" s="29"/>
      <c r="U222" s="17"/>
      <c r="V222" s="2" t="s">
        <v>1736</v>
      </c>
      <c r="Y222" t="str">
        <f t="shared" si="17"/>
        <v/>
      </c>
      <c r="AA222">
        <f t="shared" si="18"/>
        <v>1</v>
      </c>
      <c r="AC222" s="7"/>
      <c r="AD222" t="s">
        <v>20379</v>
      </c>
      <c r="AE222">
        <f t="shared" si="19"/>
        <v>1</v>
      </c>
      <c r="AG222" s="2"/>
      <c r="AH222" t="s">
        <v>4921</v>
      </c>
      <c r="AI222" s="7" t="s">
        <v>4922</v>
      </c>
      <c r="AX222" t="s">
        <v>20252</v>
      </c>
      <c r="AY222" t="s">
        <v>20291</v>
      </c>
      <c r="AZ222" t="s">
        <v>10514</v>
      </c>
      <c r="BA222" t="s">
        <v>20266</v>
      </c>
      <c r="BB222" t="s">
        <v>20251</v>
      </c>
      <c r="BC222" t="s">
        <v>20316</v>
      </c>
      <c r="BD222" t="s">
        <v>20324</v>
      </c>
      <c r="BE222" t="s">
        <v>18378</v>
      </c>
    </row>
    <row r="223" spans="1:57" ht="11" customHeight="1" outlineLevel="1" x14ac:dyDescent="0.25">
      <c r="A223" t="s">
        <v>1735</v>
      </c>
      <c r="C223" s="2" t="s">
        <v>12974</v>
      </c>
      <c r="D223" s="2">
        <v>355</v>
      </c>
      <c r="E223" s="7">
        <v>1975</v>
      </c>
      <c r="F223" s="5" t="s">
        <v>8330</v>
      </c>
      <c r="H223" s="5" t="s">
        <v>5398</v>
      </c>
      <c r="I223" s="6" t="s">
        <v>5399</v>
      </c>
      <c r="J223" s="6" t="s">
        <v>8331</v>
      </c>
      <c r="K223" s="17">
        <v>1</v>
      </c>
      <c r="L223" s="17" t="s">
        <v>7730</v>
      </c>
      <c r="M223" s="9">
        <v>9</v>
      </c>
      <c r="N223" s="9"/>
      <c r="O223" s="21"/>
      <c r="Q223" s="29"/>
      <c r="U223" s="17"/>
      <c r="V223" s="2"/>
      <c r="Y223" t="str">
        <f t="shared" si="17"/>
        <v/>
      </c>
      <c r="AA223" t="str">
        <f t="shared" si="18"/>
        <v/>
      </c>
      <c r="AC223" s="7"/>
      <c r="AD223" t="s">
        <v>5399</v>
      </c>
      <c r="AE223">
        <f t="shared" si="19"/>
        <v>1</v>
      </c>
      <c r="AG223" s="2"/>
      <c r="AH223" t="s">
        <v>4921</v>
      </c>
      <c r="AI223" s="7"/>
      <c r="AX223" t="s">
        <v>20252</v>
      </c>
      <c r="AY223" t="s">
        <v>20291</v>
      </c>
      <c r="AZ223" t="s">
        <v>20368</v>
      </c>
      <c r="BA223" t="s">
        <v>20266</v>
      </c>
      <c r="BB223" t="s">
        <v>20251</v>
      </c>
      <c r="BC223" t="s">
        <v>20316</v>
      </c>
      <c r="BD223" t="s">
        <v>20324</v>
      </c>
      <c r="BE223" t="s">
        <v>20271</v>
      </c>
    </row>
    <row r="224" spans="1:57" ht="11" customHeight="1" outlineLevel="1" x14ac:dyDescent="0.25">
      <c r="A224" t="s">
        <v>1735</v>
      </c>
      <c r="C224" s="2" t="s">
        <v>12974</v>
      </c>
      <c r="D224" s="2" t="s">
        <v>20934</v>
      </c>
      <c r="E224" s="7">
        <v>1975</v>
      </c>
      <c r="F224" s="5" t="s">
        <v>9571</v>
      </c>
      <c r="H224" s="5" t="s">
        <v>5398</v>
      </c>
      <c r="I224" s="6"/>
      <c r="J224" s="6" t="s">
        <v>20568</v>
      </c>
      <c r="K224" s="17">
        <v>3</v>
      </c>
      <c r="L224" s="17" t="s">
        <v>7730</v>
      </c>
      <c r="M224" s="9">
        <v>2.2999999999999998</v>
      </c>
      <c r="N224" s="9"/>
      <c r="O224" s="21"/>
      <c r="Q224" s="29"/>
      <c r="U224" s="17"/>
      <c r="V224" s="2"/>
      <c r="Y224" t="str">
        <f t="shared" si="17"/>
        <v/>
      </c>
      <c r="AA224">
        <f t="shared" si="18"/>
        <v>1</v>
      </c>
      <c r="AC224" s="7"/>
      <c r="AD224" t="s">
        <v>11705</v>
      </c>
      <c r="AE224">
        <f t="shared" si="19"/>
        <v>0</v>
      </c>
      <c r="AG224" s="2"/>
      <c r="AH224" t="s">
        <v>4921</v>
      </c>
      <c r="AI224" s="7"/>
      <c r="AX224" t="s">
        <v>20252</v>
      </c>
      <c r="AY224" t="s">
        <v>20291</v>
      </c>
      <c r="AZ224" t="s">
        <v>20368</v>
      </c>
      <c r="BA224" t="s">
        <v>20266</v>
      </c>
      <c r="BB224" t="s">
        <v>20251</v>
      </c>
      <c r="BC224" t="s">
        <v>20316</v>
      </c>
      <c r="BD224" t="s">
        <v>20324</v>
      </c>
      <c r="BE224" t="s">
        <v>20271</v>
      </c>
    </row>
    <row r="225" spans="1:57" ht="11" customHeight="1" outlineLevel="1" x14ac:dyDescent="0.25">
      <c r="A225" t="s">
        <v>1735</v>
      </c>
      <c r="C225" s="2" t="s">
        <v>12974</v>
      </c>
      <c r="D225" s="2">
        <v>504</v>
      </c>
      <c r="E225" s="7">
        <v>1978</v>
      </c>
      <c r="F225" s="5" t="s">
        <v>5138</v>
      </c>
      <c r="H225" s="5" t="s">
        <v>5398</v>
      </c>
      <c r="I225" s="6" t="s">
        <v>11705</v>
      </c>
      <c r="J225" s="6" t="s">
        <v>20567</v>
      </c>
      <c r="K225" s="17">
        <v>5</v>
      </c>
      <c r="L225" s="17" t="s">
        <v>7730</v>
      </c>
      <c r="M225" s="9">
        <v>0.6</v>
      </c>
      <c r="N225" s="9"/>
      <c r="O225" s="21"/>
      <c r="Q225" s="29"/>
      <c r="U225" s="17"/>
      <c r="V225" s="2"/>
      <c r="Y225" t="str">
        <f t="shared" si="17"/>
        <v/>
      </c>
      <c r="AA225" t="str">
        <f t="shared" si="18"/>
        <v/>
      </c>
      <c r="AC225" s="7"/>
      <c r="AD225" t="s">
        <v>11705</v>
      </c>
      <c r="AE225">
        <f t="shared" si="19"/>
        <v>0</v>
      </c>
      <c r="AG225" s="2"/>
      <c r="AH225" t="s">
        <v>4921</v>
      </c>
      <c r="AI225" s="7"/>
      <c r="AX225" t="s">
        <v>20252</v>
      </c>
      <c r="AY225" t="s">
        <v>20291</v>
      </c>
      <c r="AZ225" t="s">
        <v>20368</v>
      </c>
      <c r="BA225" t="s">
        <v>20266</v>
      </c>
      <c r="BB225" t="s">
        <v>20251</v>
      </c>
      <c r="BC225" t="s">
        <v>20316</v>
      </c>
      <c r="BD225" t="s">
        <v>20324</v>
      </c>
      <c r="BE225" t="s">
        <v>20271</v>
      </c>
    </row>
    <row r="226" spans="1:57" ht="11" customHeight="1" outlineLevel="1" x14ac:dyDescent="0.25">
      <c r="A226" t="s">
        <v>1735</v>
      </c>
      <c r="C226" s="2" t="s">
        <v>12974</v>
      </c>
      <c r="D226" s="2">
        <v>505</v>
      </c>
      <c r="E226" s="7">
        <v>1978</v>
      </c>
      <c r="F226" s="5" t="s">
        <v>3421</v>
      </c>
      <c r="H226" s="5" t="s">
        <v>5398</v>
      </c>
      <c r="I226" s="6" t="s">
        <v>11705</v>
      </c>
      <c r="J226" s="6" t="s">
        <v>20567</v>
      </c>
      <c r="K226" s="17">
        <v>5</v>
      </c>
      <c r="L226" s="17" t="s">
        <v>7730</v>
      </c>
      <c r="M226" s="9">
        <v>0.6</v>
      </c>
      <c r="N226" s="9"/>
      <c r="O226" s="21"/>
      <c r="Q226" s="29"/>
      <c r="U226" s="17"/>
      <c r="V226" s="2"/>
      <c r="Y226" t="str">
        <f t="shared" si="17"/>
        <v/>
      </c>
      <c r="AA226" t="str">
        <f t="shared" si="18"/>
        <v/>
      </c>
      <c r="AC226" s="7"/>
      <c r="AD226" t="s">
        <v>11705</v>
      </c>
      <c r="AE226">
        <f t="shared" si="19"/>
        <v>0</v>
      </c>
      <c r="AG226" s="2"/>
      <c r="AH226" t="s">
        <v>4921</v>
      </c>
      <c r="AI226" s="7"/>
      <c r="AX226" t="s">
        <v>20252</v>
      </c>
      <c r="AY226" t="s">
        <v>20291</v>
      </c>
      <c r="AZ226" t="s">
        <v>20368</v>
      </c>
      <c r="BA226" t="s">
        <v>20266</v>
      </c>
      <c r="BB226" t="s">
        <v>20251</v>
      </c>
      <c r="BC226" t="s">
        <v>20316</v>
      </c>
      <c r="BD226" t="s">
        <v>20324</v>
      </c>
      <c r="BE226" t="s">
        <v>20271</v>
      </c>
    </row>
    <row r="227" spans="1:57" ht="11" customHeight="1" outlineLevel="1" x14ac:dyDescent="0.25">
      <c r="A227" t="s">
        <v>1735</v>
      </c>
      <c r="C227" s="2" t="s">
        <v>12974</v>
      </c>
      <c r="D227" s="2">
        <v>506</v>
      </c>
      <c r="E227" s="7">
        <v>1978</v>
      </c>
      <c r="F227" s="5" t="s">
        <v>5296</v>
      </c>
      <c r="H227" s="5" t="s">
        <v>5398</v>
      </c>
      <c r="I227" s="6" t="s">
        <v>11705</v>
      </c>
      <c r="J227" s="6" t="s">
        <v>20567</v>
      </c>
      <c r="K227" s="17">
        <v>5</v>
      </c>
      <c r="L227" s="17" t="s">
        <v>7730</v>
      </c>
      <c r="M227" s="9">
        <v>0.6</v>
      </c>
      <c r="N227" s="9"/>
      <c r="O227" s="21"/>
      <c r="Q227" s="29"/>
      <c r="U227" s="17"/>
      <c r="V227" s="2"/>
      <c r="Y227" t="str">
        <f t="shared" si="17"/>
        <v/>
      </c>
      <c r="AA227" t="str">
        <f t="shared" si="18"/>
        <v/>
      </c>
      <c r="AC227" s="7"/>
      <c r="AD227" t="s">
        <v>11705</v>
      </c>
      <c r="AE227">
        <f t="shared" si="19"/>
        <v>0</v>
      </c>
      <c r="AG227" s="2"/>
      <c r="AH227" t="s">
        <v>4921</v>
      </c>
      <c r="AI227" s="7"/>
      <c r="AX227" t="s">
        <v>20252</v>
      </c>
      <c r="AY227" t="s">
        <v>20291</v>
      </c>
      <c r="AZ227" t="s">
        <v>20368</v>
      </c>
      <c r="BA227" t="s">
        <v>20266</v>
      </c>
      <c r="BB227" t="s">
        <v>20251</v>
      </c>
      <c r="BC227" t="s">
        <v>20316</v>
      </c>
      <c r="BD227" t="s">
        <v>20324</v>
      </c>
      <c r="BE227" t="s">
        <v>20271</v>
      </c>
    </row>
    <row r="228" spans="1:57" ht="11" customHeight="1" outlineLevel="1" x14ac:dyDescent="0.25">
      <c r="A228" t="s">
        <v>1735</v>
      </c>
      <c r="C228" s="2" t="s">
        <v>12974</v>
      </c>
      <c r="D228" s="2">
        <v>591</v>
      </c>
      <c r="E228" s="7">
        <v>1980</v>
      </c>
      <c r="F228" s="5" t="s">
        <v>5296</v>
      </c>
      <c r="H228" s="5" t="s">
        <v>5398</v>
      </c>
      <c r="I228" s="6" t="s">
        <v>10625</v>
      </c>
      <c r="J228" s="6" t="s">
        <v>18106</v>
      </c>
      <c r="K228" s="17">
        <v>5</v>
      </c>
      <c r="L228" s="17" t="s">
        <v>7730</v>
      </c>
      <c r="M228" s="9">
        <v>5.5</v>
      </c>
      <c r="N228" s="9"/>
      <c r="O228" s="21"/>
      <c r="Q228" s="29"/>
      <c r="U228" s="17"/>
      <c r="V228" s="2"/>
      <c r="Y228" t="str">
        <f t="shared" si="17"/>
        <v/>
      </c>
      <c r="AA228" t="str">
        <f t="shared" si="18"/>
        <v/>
      </c>
      <c r="AC228" s="7"/>
      <c r="AD228" t="s">
        <v>10625</v>
      </c>
      <c r="AE228">
        <f t="shared" si="19"/>
        <v>0</v>
      </c>
      <c r="AG228" s="2"/>
      <c r="AH228" t="s">
        <v>4921</v>
      </c>
      <c r="AI228" s="7"/>
      <c r="AX228" t="s">
        <v>20252</v>
      </c>
      <c r="AY228" t="s">
        <v>20291</v>
      </c>
      <c r="AZ228" t="s">
        <v>20368</v>
      </c>
      <c r="BA228" t="s">
        <v>20266</v>
      </c>
      <c r="BB228" t="s">
        <v>20251</v>
      </c>
      <c r="BC228" t="s">
        <v>20316</v>
      </c>
      <c r="BD228" t="s">
        <v>20324</v>
      </c>
      <c r="BE228" t="s">
        <v>20271</v>
      </c>
    </row>
    <row r="229" spans="1:57" ht="11" customHeight="1" x14ac:dyDescent="0.25">
      <c r="A229" s="128" t="s">
        <v>18023</v>
      </c>
      <c r="B229" t="s">
        <v>13086</v>
      </c>
      <c r="C229" s="2" t="s">
        <v>12974</v>
      </c>
      <c r="E229" s="7"/>
      <c r="F229" s="5"/>
      <c r="H229" s="5"/>
      <c r="I229" s="6"/>
      <c r="J229" s="6"/>
      <c r="K229" s="17"/>
      <c r="L229" s="17"/>
      <c r="M229" s="9"/>
      <c r="N229" s="9">
        <f>SUM(M230:M277)</f>
        <v>173.10000000000002</v>
      </c>
      <c r="O229" s="21">
        <v>5254</v>
      </c>
      <c r="P229">
        <f>COUNTIF(L230:L277,"*")</f>
        <v>48</v>
      </c>
      <c r="Q229" s="29">
        <f>P229/O229</f>
        <v>9.1358964598401218E-3</v>
      </c>
      <c r="R229">
        <f>COUNTIF(L230:L277,"Y")+COUNTIF(L230:L277,"S")</f>
        <v>45</v>
      </c>
      <c r="U229" s="17" t="s">
        <v>7730</v>
      </c>
      <c r="V229" s="2"/>
      <c r="W229" t="s">
        <v>18653</v>
      </c>
      <c r="Y229" t="str">
        <f t="shared" si="17"/>
        <v/>
      </c>
      <c r="AA229" t="str">
        <f t="shared" si="18"/>
        <v/>
      </c>
      <c r="AC229" s="7"/>
      <c r="AF229">
        <f>COUNTIF(AE230:AE277,"1")</f>
        <v>17</v>
      </c>
      <c r="AG229" s="2"/>
      <c r="AI229" s="7"/>
      <c r="AJ229">
        <f>COUNTIF($K230:$K277,"1")-COUNTIFS($K230:$K277,"1",$L230:$L277,"V")</f>
        <v>15</v>
      </c>
      <c r="AK229">
        <f>COUNTIFS($K230:$K277,"1",$L230:$L277,"Y")+COUNTIFS($K230:$K277,"1",$L230:$L277,"s")</f>
        <v>15</v>
      </c>
      <c r="AL229">
        <f>COUNTIF($K230:$K277,"2")-COUNTIFS($K230:$K277,"2",$L230:$L277,"V")</f>
        <v>0</v>
      </c>
      <c r="AM229">
        <f>COUNTIFS($K230:$K277,"2",$L230:$L277,"Y")+COUNTIFS($K230:$K277,"2",$L230:$L277,"s")</f>
        <v>0</v>
      </c>
      <c r="AN229">
        <f>COUNTIF($K230:$K277,"3")-COUNTIFS($K230:$K277,"3",$L230:$L277,"V")</f>
        <v>13</v>
      </c>
      <c r="AO229">
        <f>COUNTIFS($K230:$K277,"3",$L230:$L277,"Y")+COUNTIFS($K230:$K277,"3",$L230:$L277,"s")</f>
        <v>11</v>
      </c>
      <c r="AP229">
        <f>COUNTIF($K230:$K277,"4")-COUNTIFS($K230:$K277,"4",$L230:$L277,"V")</f>
        <v>0</v>
      </c>
      <c r="AQ229">
        <f>COUNTIFS($K230:$K277,"4",$L230:$L277,"Y")+COUNTIFS($K230:$K277,"4",$L230:$L277,"s")</f>
        <v>0</v>
      </c>
      <c r="AR229">
        <f>COUNTIF($K230:$K277,"5")-COUNTIFS($K230:$K277,"5",$L230:$L277,"V")</f>
        <v>7</v>
      </c>
      <c r="AS229">
        <f>COUNTIFS($K230:$K277,"5",$L230:$L277,"Y")+COUNTIFS($K230:$K277,"5",$L230:$L277,"s")</f>
        <v>6</v>
      </c>
      <c r="AT229">
        <f>COUNTIF($K230:$K277,"6")-COUNTIFS($K230:$K277,"6",$L230:$L277,"V")</f>
        <v>4</v>
      </c>
      <c r="AU229">
        <f>COUNTIFS($K230:$K277,"6",$L230:$L277,"Y")+COUNTIFS($K230:$K277,"6",$L230:$L277,"s")</f>
        <v>4</v>
      </c>
      <c r="AV229">
        <f>COUNTIF($K230:$K277,"7")-COUNTIFS($K230:$K277,"7",$L230:$L277,"V")</f>
        <v>9</v>
      </c>
      <c r="AW229">
        <f>COUNTIFS($K230:$K277,"7",$L230:$L277,"Y")+COUNTIFS($K230:$K277,"7",$L230:$L277,"s")</f>
        <v>9</v>
      </c>
    </row>
    <row r="230" spans="1:57" ht="11" customHeight="1" outlineLevel="1" x14ac:dyDescent="0.25">
      <c r="A230" t="s">
        <v>18022</v>
      </c>
      <c r="C230" s="2" t="s">
        <v>12974</v>
      </c>
      <c r="D230" s="2">
        <v>1</v>
      </c>
      <c r="E230" s="7">
        <v>1981</v>
      </c>
      <c r="F230" s="5" t="s">
        <v>5138</v>
      </c>
      <c r="H230" s="5" t="s">
        <v>5398</v>
      </c>
      <c r="I230" s="6" t="s">
        <v>10625</v>
      </c>
      <c r="J230" s="6" t="s">
        <v>11719</v>
      </c>
      <c r="K230" s="17">
        <v>6</v>
      </c>
      <c r="L230" s="17" t="s">
        <v>7730</v>
      </c>
      <c r="M230" s="9">
        <v>2.5</v>
      </c>
      <c r="N230" s="9"/>
      <c r="O230" s="21"/>
      <c r="Q230" s="29"/>
      <c r="U230" s="17"/>
      <c r="V230" s="2"/>
      <c r="Y230" t="str">
        <f t="shared" si="17"/>
        <v/>
      </c>
      <c r="AA230" t="str">
        <f t="shared" si="18"/>
        <v/>
      </c>
      <c r="AC230" s="7"/>
      <c r="AD230" t="s">
        <v>13089</v>
      </c>
      <c r="AE230">
        <f t="shared" ref="AE230:AE272" si="20">COUNTIF(I230,"*Fuji*")</f>
        <v>0</v>
      </c>
      <c r="AG230" s="2"/>
      <c r="AI230" s="7"/>
      <c r="AX230" t="s">
        <v>20380</v>
      </c>
      <c r="AY230" t="s">
        <v>20316</v>
      </c>
      <c r="AZ230" t="s">
        <v>20381</v>
      </c>
      <c r="BA230" t="s">
        <v>20382</v>
      </c>
    </row>
    <row r="231" spans="1:57" ht="11" customHeight="1" outlineLevel="1" x14ac:dyDescent="0.25">
      <c r="A231" t="s">
        <v>18022</v>
      </c>
      <c r="C231" s="2" t="s">
        <v>12974</v>
      </c>
      <c r="D231" s="2">
        <v>2</v>
      </c>
      <c r="E231" s="7">
        <v>1981</v>
      </c>
      <c r="F231" s="5" t="s">
        <v>3421</v>
      </c>
      <c r="H231" s="5" t="s">
        <v>5398</v>
      </c>
      <c r="I231" s="6" t="s">
        <v>10625</v>
      </c>
      <c r="J231" s="6" t="s">
        <v>11719</v>
      </c>
      <c r="K231" s="17">
        <v>6</v>
      </c>
      <c r="L231" s="17" t="s">
        <v>7730</v>
      </c>
      <c r="M231" s="9">
        <v>2.5</v>
      </c>
      <c r="N231" s="9"/>
      <c r="O231" s="21"/>
      <c r="Q231" s="29"/>
      <c r="U231" s="17"/>
      <c r="V231" s="2"/>
      <c r="Y231" t="str">
        <f t="shared" si="17"/>
        <v/>
      </c>
      <c r="AA231" t="str">
        <f t="shared" si="18"/>
        <v/>
      </c>
      <c r="AC231" s="7"/>
      <c r="AD231" t="s">
        <v>13089</v>
      </c>
      <c r="AE231">
        <f t="shared" si="20"/>
        <v>0</v>
      </c>
      <c r="AG231" s="2"/>
      <c r="AI231" s="7"/>
      <c r="AX231" t="s">
        <v>20380</v>
      </c>
      <c r="AY231" t="s">
        <v>20316</v>
      </c>
      <c r="AZ231" t="s">
        <v>20381</v>
      </c>
      <c r="BA231" t="s">
        <v>20382</v>
      </c>
    </row>
    <row r="232" spans="1:57" ht="11" customHeight="1" outlineLevel="1" x14ac:dyDescent="0.25">
      <c r="A232" t="s">
        <v>18022</v>
      </c>
      <c r="C232" s="2" t="s">
        <v>12974</v>
      </c>
      <c r="D232" s="2">
        <v>5</v>
      </c>
      <c r="E232" s="7">
        <v>1981</v>
      </c>
      <c r="F232" s="5" t="s">
        <v>13090</v>
      </c>
      <c r="H232" s="5" t="s">
        <v>5398</v>
      </c>
      <c r="I232" s="6"/>
      <c r="J232" s="6" t="s">
        <v>11719</v>
      </c>
      <c r="K232" s="17">
        <v>6</v>
      </c>
      <c r="L232" s="17" t="s">
        <v>7730</v>
      </c>
      <c r="M232" s="9">
        <v>9.1</v>
      </c>
      <c r="N232" s="9"/>
      <c r="O232" s="21"/>
      <c r="Q232" s="29"/>
      <c r="U232" s="17"/>
      <c r="V232" s="2"/>
      <c r="Y232" t="str">
        <f t="shared" si="17"/>
        <v/>
      </c>
      <c r="AA232">
        <f t="shared" si="18"/>
        <v>1</v>
      </c>
      <c r="AC232" s="7"/>
      <c r="AD232" t="s">
        <v>13089</v>
      </c>
      <c r="AE232">
        <f t="shared" si="20"/>
        <v>0</v>
      </c>
      <c r="AG232" s="2"/>
      <c r="AI232" s="7"/>
      <c r="AX232" t="s">
        <v>20380</v>
      </c>
      <c r="AY232" t="s">
        <v>20382</v>
      </c>
      <c r="AZ232" t="s">
        <v>20383</v>
      </c>
    </row>
    <row r="233" spans="1:57" ht="11" customHeight="1" outlineLevel="1" x14ac:dyDescent="0.25">
      <c r="A233" t="s">
        <v>18022</v>
      </c>
      <c r="C233" s="2" t="s">
        <v>12974</v>
      </c>
      <c r="D233" s="2">
        <v>245</v>
      </c>
      <c r="E233" s="7">
        <v>1985</v>
      </c>
      <c r="F233" s="5" t="s">
        <v>13090</v>
      </c>
      <c r="H233" s="5" t="s">
        <v>5398</v>
      </c>
      <c r="I233" s="6"/>
      <c r="J233" s="6" t="s">
        <v>13091</v>
      </c>
      <c r="K233" s="17">
        <v>6</v>
      </c>
      <c r="L233" s="17" t="s">
        <v>7730</v>
      </c>
      <c r="M233" s="9">
        <v>2.2999999999999998</v>
      </c>
      <c r="N233" s="9"/>
      <c r="O233" s="21"/>
      <c r="Q233" s="29"/>
      <c r="U233" s="17"/>
      <c r="V233" s="2"/>
      <c r="Y233" t="str">
        <f t="shared" si="17"/>
        <v/>
      </c>
      <c r="AA233">
        <f t="shared" si="18"/>
        <v>1</v>
      </c>
      <c r="AC233" s="7"/>
      <c r="AD233" t="s">
        <v>13089</v>
      </c>
      <c r="AE233">
        <f t="shared" si="20"/>
        <v>0</v>
      </c>
      <c r="AG233" s="2"/>
      <c r="AI233" s="7"/>
      <c r="AX233" t="s">
        <v>20380</v>
      </c>
      <c r="AY233" t="s">
        <v>20384</v>
      </c>
      <c r="AZ233" t="s">
        <v>20385</v>
      </c>
      <c r="BA233" t="s">
        <v>20266</v>
      </c>
    </row>
    <row r="234" spans="1:57" ht="11" customHeight="1" outlineLevel="1" x14ac:dyDescent="0.25">
      <c r="A234" t="s">
        <v>18022</v>
      </c>
      <c r="C234" s="2" t="s">
        <v>12974</v>
      </c>
      <c r="D234" s="2">
        <v>247</v>
      </c>
      <c r="E234" s="7">
        <v>1985</v>
      </c>
      <c r="F234" s="5" t="s">
        <v>3421</v>
      </c>
      <c r="H234" s="5"/>
      <c r="I234" s="6" t="s">
        <v>20386</v>
      </c>
      <c r="J234" s="6" t="s">
        <v>19937</v>
      </c>
      <c r="K234" s="17">
        <v>3</v>
      </c>
      <c r="L234" s="17" t="s">
        <v>7730</v>
      </c>
      <c r="M234" s="9">
        <v>13</v>
      </c>
      <c r="N234" s="9"/>
      <c r="O234" s="21"/>
      <c r="Q234" s="29"/>
      <c r="U234" s="17"/>
      <c r="V234" s="2"/>
      <c r="Y234" t="str">
        <f t="shared" si="17"/>
        <v/>
      </c>
      <c r="AA234" t="str">
        <f t="shared" si="18"/>
        <v/>
      </c>
      <c r="AC234" s="7" t="s">
        <v>3238</v>
      </c>
      <c r="AD234" t="s">
        <v>5607</v>
      </c>
      <c r="AE234">
        <f t="shared" si="20"/>
        <v>0</v>
      </c>
      <c r="AG234" s="2"/>
      <c r="AI234" s="7"/>
      <c r="AX234" t="s">
        <v>20387</v>
      </c>
      <c r="AY234" t="s">
        <v>20312</v>
      </c>
      <c r="AZ234" t="s">
        <v>20329</v>
      </c>
      <c r="BA234" t="s">
        <v>20388</v>
      </c>
      <c r="BB234" t="s">
        <v>18378</v>
      </c>
      <c r="BC234" t="s">
        <v>20237</v>
      </c>
      <c r="BD234" t="s">
        <v>20437</v>
      </c>
    </row>
    <row r="235" spans="1:57" ht="11" customHeight="1" outlineLevel="1" x14ac:dyDescent="0.25">
      <c r="A235" t="s">
        <v>18022</v>
      </c>
      <c r="C235" s="2" t="s">
        <v>12974</v>
      </c>
      <c r="D235" s="2">
        <v>281</v>
      </c>
      <c r="E235" s="7">
        <v>1986</v>
      </c>
      <c r="F235" s="5" t="s">
        <v>13090</v>
      </c>
      <c r="H235" s="5" t="s">
        <v>5398</v>
      </c>
      <c r="I235" s="6"/>
      <c r="J235" s="6" t="s">
        <v>7601</v>
      </c>
      <c r="K235" s="17">
        <v>5</v>
      </c>
      <c r="L235" s="17" t="s">
        <v>7730</v>
      </c>
      <c r="M235" s="9">
        <v>8.6</v>
      </c>
      <c r="N235" s="9"/>
      <c r="O235" s="21"/>
      <c r="Q235" s="29"/>
      <c r="U235" s="17"/>
      <c r="V235" s="2"/>
      <c r="Y235" t="str">
        <f t="shared" si="17"/>
        <v/>
      </c>
      <c r="AA235">
        <f t="shared" si="18"/>
        <v>1</v>
      </c>
      <c r="AC235" s="7"/>
      <c r="AD235" t="s">
        <v>13092</v>
      </c>
      <c r="AE235">
        <f t="shared" si="20"/>
        <v>0</v>
      </c>
      <c r="AG235" s="2"/>
      <c r="AI235" s="7"/>
      <c r="AX235" t="s">
        <v>20389</v>
      </c>
      <c r="AY235" t="s">
        <v>20390</v>
      </c>
      <c r="AZ235" t="s">
        <v>20310</v>
      </c>
      <c r="BA235" t="s">
        <v>20354</v>
      </c>
    </row>
    <row r="236" spans="1:57" ht="11" customHeight="1" outlineLevel="1" x14ac:dyDescent="0.25">
      <c r="A236" t="s">
        <v>18022</v>
      </c>
      <c r="C236" s="2" t="s">
        <v>12974</v>
      </c>
      <c r="D236" s="2">
        <v>329</v>
      </c>
      <c r="E236" s="7">
        <v>1986</v>
      </c>
      <c r="F236" s="5" t="s">
        <v>13090</v>
      </c>
      <c r="H236" s="5" t="s">
        <v>5398</v>
      </c>
      <c r="I236" s="6"/>
      <c r="J236" s="6" t="s">
        <v>13093</v>
      </c>
      <c r="K236" s="17">
        <v>5</v>
      </c>
      <c r="L236" s="17" t="s">
        <v>7732</v>
      </c>
      <c r="M236" s="9"/>
      <c r="N236" s="9"/>
      <c r="O236" s="21"/>
      <c r="Q236" s="29"/>
      <c r="U236" s="17"/>
      <c r="V236" s="2"/>
      <c r="Y236" t="str">
        <f t="shared" si="17"/>
        <v/>
      </c>
      <c r="AA236">
        <f t="shared" si="18"/>
        <v>1</v>
      </c>
      <c r="AC236" s="7"/>
      <c r="AD236" t="s">
        <v>13092</v>
      </c>
      <c r="AE236">
        <f t="shared" si="20"/>
        <v>0</v>
      </c>
      <c r="AG236" s="2"/>
      <c r="AI236" s="7"/>
      <c r="AX236" t="s">
        <v>20389</v>
      </c>
      <c r="AY236" t="s">
        <v>20390</v>
      </c>
      <c r="AZ236" t="s">
        <v>20310</v>
      </c>
      <c r="BA236" t="s">
        <v>20354</v>
      </c>
      <c r="BB236" t="s">
        <v>20271</v>
      </c>
    </row>
    <row r="237" spans="1:57" ht="11" customHeight="1" outlineLevel="1" x14ac:dyDescent="0.25">
      <c r="A237" t="s">
        <v>18022</v>
      </c>
      <c r="C237" s="2" t="s">
        <v>12974</v>
      </c>
      <c r="D237" s="2">
        <v>945</v>
      </c>
      <c r="E237" s="7">
        <v>1992</v>
      </c>
      <c r="F237" s="5" t="s">
        <v>13095</v>
      </c>
      <c r="H237" s="5" t="s">
        <v>5398</v>
      </c>
      <c r="I237" s="6"/>
      <c r="J237" s="6" t="s">
        <v>13094</v>
      </c>
      <c r="K237" s="17">
        <v>5</v>
      </c>
      <c r="L237" s="17" t="s">
        <v>7730</v>
      </c>
      <c r="M237" s="9">
        <v>10.8</v>
      </c>
      <c r="N237" s="9"/>
      <c r="O237" s="21"/>
      <c r="Q237" s="29"/>
      <c r="U237" s="17"/>
      <c r="V237" s="2"/>
      <c r="Y237" t="str">
        <f t="shared" si="17"/>
        <v/>
      </c>
      <c r="AA237">
        <f t="shared" si="18"/>
        <v>1</v>
      </c>
      <c r="AC237" s="7"/>
      <c r="AD237" t="s">
        <v>13096</v>
      </c>
      <c r="AE237">
        <f t="shared" si="20"/>
        <v>0</v>
      </c>
      <c r="AG237" s="2"/>
      <c r="AI237" s="7"/>
      <c r="AX237" t="s">
        <v>20267</v>
      </c>
      <c r="AY237" t="s">
        <v>20266</v>
      </c>
      <c r="AZ237" t="s">
        <v>20391</v>
      </c>
      <c r="BA237" t="s">
        <v>20390</v>
      </c>
      <c r="BB237" t="s">
        <v>18378</v>
      </c>
    </row>
    <row r="238" spans="1:57" ht="11" customHeight="1" outlineLevel="1" x14ac:dyDescent="0.25">
      <c r="A238" t="s">
        <v>18022</v>
      </c>
      <c r="C238" s="2" t="s">
        <v>12974</v>
      </c>
      <c r="D238" s="2">
        <v>1104</v>
      </c>
      <c r="E238" s="7">
        <v>1993</v>
      </c>
      <c r="F238" s="5" t="s">
        <v>13098</v>
      </c>
      <c r="H238" s="5" t="s">
        <v>5398</v>
      </c>
      <c r="I238" s="6"/>
      <c r="J238" s="6" t="s">
        <v>13097</v>
      </c>
      <c r="K238" s="17">
        <v>5</v>
      </c>
      <c r="L238" s="17" t="s">
        <v>7730</v>
      </c>
      <c r="M238" s="9">
        <v>9.1</v>
      </c>
      <c r="N238" s="9"/>
      <c r="O238" s="21"/>
      <c r="Q238" s="29"/>
      <c r="U238" s="17"/>
      <c r="V238" s="2"/>
      <c r="Y238" t="str">
        <f t="shared" si="17"/>
        <v/>
      </c>
      <c r="AA238">
        <f t="shared" si="18"/>
        <v>1</v>
      </c>
      <c r="AC238" s="7"/>
      <c r="AD238" t="s">
        <v>13099</v>
      </c>
      <c r="AE238">
        <f t="shared" si="20"/>
        <v>0</v>
      </c>
      <c r="AG238" s="2"/>
      <c r="AI238" s="7"/>
      <c r="AX238" t="s">
        <v>20267</v>
      </c>
      <c r="AY238" t="s">
        <v>20392</v>
      </c>
      <c r="AZ238" t="s">
        <v>20391</v>
      </c>
      <c r="BA238" t="s">
        <v>20390</v>
      </c>
    </row>
    <row r="239" spans="1:57" ht="11" customHeight="1" outlineLevel="1" x14ac:dyDescent="0.25">
      <c r="A239" t="s">
        <v>18022</v>
      </c>
      <c r="C239" s="2" t="s">
        <v>12974</v>
      </c>
      <c r="D239" s="2" t="s">
        <v>18833</v>
      </c>
      <c r="E239" s="7">
        <v>1998</v>
      </c>
      <c r="F239" s="5" t="s">
        <v>13095</v>
      </c>
      <c r="H239" s="5" t="s">
        <v>5398</v>
      </c>
      <c r="I239" s="6" t="s">
        <v>13761</v>
      </c>
      <c r="J239" s="6" t="s">
        <v>13088</v>
      </c>
      <c r="K239" s="17">
        <v>1</v>
      </c>
      <c r="L239" s="17" t="s">
        <v>7730</v>
      </c>
      <c r="M239" s="9">
        <v>11</v>
      </c>
      <c r="N239" s="9"/>
      <c r="O239" s="21"/>
      <c r="Q239" s="29"/>
      <c r="S239">
        <v>1</v>
      </c>
      <c r="T239">
        <v>1</v>
      </c>
      <c r="U239" s="17"/>
      <c r="V239" s="2">
        <v>2197</v>
      </c>
      <c r="Y239" t="str">
        <f t="shared" si="17"/>
        <v/>
      </c>
      <c r="AA239">
        <f t="shared" si="18"/>
        <v>1</v>
      </c>
      <c r="AB239">
        <v>1</v>
      </c>
      <c r="AC239" s="7" t="s">
        <v>2287</v>
      </c>
      <c r="AD239" t="s">
        <v>20393</v>
      </c>
      <c r="AE239">
        <f t="shared" si="20"/>
        <v>0</v>
      </c>
      <c r="AG239" s="2"/>
      <c r="AI239" s="7"/>
      <c r="AX239" t="s">
        <v>20353</v>
      </c>
      <c r="AY239" t="s">
        <v>20339</v>
      </c>
      <c r="AZ239" t="s">
        <v>20237</v>
      </c>
      <c r="BA239" t="s">
        <v>20437</v>
      </c>
    </row>
    <row r="240" spans="1:57" ht="11" customHeight="1" outlineLevel="1" x14ac:dyDescent="0.25">
      <c r="A240" t="s">
        <v>18022</v>
      </c>
      <c r="C240" s="2" t="s">
        <v>12974</v>
      </c>
      <c r="D240" s="2">
        <v>2292</v>
      </c>
      <c r="E240" s="7">
        <v>1999</v>
      </c>
      <c r="F240" s="5" t="s">
        <v>1956</v>
      </c>
      <c r="H240" s="5" t="s">
        <v>5398</v>
      </c>
      <c r="I240" s="6" t="s">
        <v>19951</v>
      </c>
      <c r="J240" s="6" t="s">
        <v>8499</v>
      </c>
      <c r="K240" s="17">
        <v>1</v>
      </c>
      <c r="L240" s="17" t="s">
        <v>7730</v>
      </c>
      <c r="M240" s="9">
        <v>1</v>
      </c>
      <c r="N240" s="9"/>
      <c r="O240" s="21"/>
      <c r="Q240" s="29"/>
      <c r="U240" s="17"/>
      <c r="V240" s="2"/>
      <c r="Y240" t="str">
        <f t="shared" si="17"/>
        <v/>
      </c>
      <c r="AA240" t="str">
        <f t="shared" si="18"/>
        <v/>
      </c>
      <c r="AB240">
        <v>1</v>
      </c>
      <c r="AC240" s="7"/>
      <c r="AD240" t="s">
        <v>13101</v>
      </c>
      <c r="AE240">
        <f t="shared" si="20"/>
        <v>0</v>
      </c>
      <c r="AG240" s="2">
        <v>1</v>
      </c>
      <c r="AI240" s="7"/>
      <c r="AX240" t="s">
        <v>20394</v>
      </c>
      <c r="AY240" t="s">
        <v>20395</v>
      </c>
    </row>
    <row r="241" spans="1:57" ht="11" customHeight="1" outlineLevel="1" x14ac:dyDescent="0.25">
      <c r="A241" t="s">
        <v>18022</v>
      </c>
      <c r="C241" s="2" t="s">
        <v>12974</v>
      </c>
      <c r="D241" s="2">
        <v>2293</v>
      </c>
      <c r="E241" s="7">
        <v>1999</v>
      </c>
      <c r="F241" s="5" t="s">
        <v>3773</v>
      </c>
      <c r="H241" s="5" t="s">
        <v>5398</v>
      </c>
      <c r="I241" s="6" t="s">
        <v>19951</v>
      </c>
      <c r="J241" s="6" t="s">
        <v>8605</v>
      </c>
      <c r="K241" s="17">
        <v>3</v>
      </c>
      <c r="L241" s="17" t="s">
        <v>7730</v>
      </c>
      <c r="M241" s="9">
        <v>1</v>
      </c>
      <c r="N241" s="9"/>
      <c r="O241" s="21"/>
      <c r="Q241" s="29"/>
      <c r="U241" s="17"/>
      <c r="V241" s="2" t="s">
        <v>4146</v>
      </c>
      <c r="Y241" t="str">
        <f t="shared" si="17"/>
        <v/>
      </c>
      <c r="AA241" t="str">
        <f t="shared" si="18"/>
        <v/>
      </c>
      <c r="AC241" s="7" t="s">
        <v>13257</v>
      </c>
      <c r="AD241" t="s">
        <v>13101</v>
      </c>
      <c r="AE241">
        <f t="shared" si="20"/>
        <v>0</v>
      </c>
      <c r="AG241" s="2">
        <v>1</v>
      </c>
      <c r="AH241" t="s">
        <v>4921</v>
      </c>
      <c r="AI241" s="7" t="s">
        <v>4922</v>
      </c>
      <c r="AX241" t="s">
        <v>20345</v>
      </c>
      <c r="AY241" t="s">
        <v>20294</v>
      </c>
      <c r="AZ241" t="s">
        <v>20398</v>
      </c>
      <c r="BA241" t="s">
        <v>20351</v>
      </c>
    </row>
    <row r="242" spans="1:57" ht="11" customHeight="1" outlineLevel="1" x14ac:dyDescent="0.25">
      <c r="A242" t="s">
        <v>18022</v>
      </c>
      <c r="C242" s="2" t="s">
        <v>12974</v>
      </c>
      <c r="D242" s="2" t="s">
        <v>21118</v>
      </c>
      <c r="E242" s="7">
        <v>1999</v>
      </c>
      <c r="F242" s="5" t="s">
        <v>13100</v>
      </c>
      <c r="H242" s="5" t="s">
        <v>5398</v>
      </c>
      <c r="I242" s="6" t="s">
        <v>19951</v>
      </c>
      <c r="J242" s="6" t="s">
        <v>8499</v>
      </c>
      <c r="K242" s="17">
        <v>1</v>
      </c>
      <c r="L242" s="17" t="s">
        <v>7730</v>
      </c>
      <c r="M242" s="9">
        <v>10</v>
      </c>
      <c r="N242" s="9"/>
      <c r="O242" s="21"/>
      <c r="Q242" s="29"/>
      <c r="U242" s="17"/>
      <c r="V242" s="2"/>
      <c r="Y242" t="str">
        <f t="shared" si="17"/>
        <v/>
      </c>
      <c r="AA242">
        <f t="shared" si="18"/>
        <v>1</v>
      </c>
      <c r="AB242">
        <v>1</v>
      </c>
      <c r="AC242" s="7"/>
      <c r="AD242" t="s">
        <v>13101</v>
      </c>
      <c r="AE242">
        <f t="shared" si="20"/>
        <v>0</v>
      </c>
      <c r="AG242" s="2">
        <v>1</v>
      </c>
      <c r="AI242" s="7"/>
      <c r="AX242" t="s">
        <v>20394</v>
      </c>
      <c r="AY242" t="s">
        <v>20395</v>
      </c>
    </row>
    <row r="243" spans="1:57" ht="11" customHeight="1" outlineLevel="1" x14ac:dyDescent="0.25">
      <c r="A243" t="s">
        <v>18022</v>
      </c>
      <c r="C243" s="2" t="s">
        <v>12974</v>
      </c>
      <c r="D243" s="2">
        <v>2315</v>
      </c>
      <c r="E243" s="7">
        <v>1999</v>
      </c>
      <c r="F243" s="5" t="s">
        <v>13095</v>
      </c>
      <c r="H243" s="5" t="s">
        <v>5398</v>
      </c>
      <c r="I243" s="6" t="s">
        <v>19951</v>
      </c>
      <c r="J243" s="6" t="s">
        <v>8499</v>
      </c>
      <c r="K243" s="17">
        <v>1</v>
      </c>
      <c r="L243" s="17" t="s">
        <v>7730</v>
      </c>
      <c r="M243" s="9">
        <v>2</v>
      </c>
      <c r="N243" s="9"/>
      <c r="O243" s="21"/>
      <c r="Q243" s="29"/>
      <c r="U243" s="17"/>
      <c r="V243" s="2"/>
      <c r="Y243" t="str">
        <f t="shared" si="17"/>
        <v/>
      </c>
      <c r="AA243">
        <f t="shared" si="18"/>
        <v>1</v>
      </c>
      <c r="AB243">
        <v>1</v>
      </c>
      <c r="AC243" s="7"/>
      <c r="AD243" t="s">
        <v>13101</v>
      </c>
      <c r="AE243">
        <f t="shared" si="20"/>
        <v>0</v>
      </c>
      <c r="AG243" s="2">
        <v>1</v>
      </c>
      <c r="AI243" s="7"/>
      <c r="AX243" t="s">
        <v>20394</v>
      </c>
      <c r="AY243" t="s">
        <v>20395</v>
      </c>
    </row>
    <row r="244" spans="1:57" ht="11" customHeight="1" outlineLevel="1" x14ac:dyDescent="0.25">
      <c r="A244" t="s">
        <v>18022</v>
      </c>
      <c r="C244" s="2" t="s">
        <v>12974</v>
      </c>
      <c r="D244" s="2">
        <v>2341</v>
      </c>
      <c r="E244" s="7">
        <v>1999</v>
      </c>
      <c r="F244" s="35">
        <v>1.65</v>
      </c>
      <c r="H244" s="5" t="s">
        <v>5398</v>
      </c>
      <c r="I244" s="6" t="s">
        <v>5399</v>
      </c>
      <c r="J244" s="6" t="s">
        <v>8605</v>
      </c>
      <c r="K244" s="17">
        <v>3</v>
      </c>
      <c r="L244" s="17" t="s">
        <v>20076</v>
      </c>
      <c r="M244" s="9"/>
      <c r="N244" s="9"/>
      <c r="O244" s="21"/>
      <c r="Q244" s="29"/>
      <c r="T244">
        <v>1</v>
      </c>
      <c r="U244" s="17"/>
      <c r="V244" s="2" t="s">
        <v>4146</v>
      </c>
      <c r="Y244" t="str">
        <f t="shared" si="17"/>
        <v/>
      </c>
      <c r="AA244" t="str">
        <f t="shared" si="18"/>
        <v/>
      </c>
      <c r="AC244" s="7" t="s">
        <v>13257</v>
      </c>
      <c r="AD244" t="s">
        <v>5889</v>
      </c>
      <c r="AE244">
        <f t="shared" si="20"/>
        <v>1</v>
      </c>
      <c r="AG244" s="2"/>
      <c r="AH244" t="s">
        <v>4921</v>
      </c>
      <c r="AI244" s="7" t="s">
        <v>4922</v>
      </c>
      <c r="AX244" t="s">
        <v>20345</v>
      </c>
      <c r="AY244" t="s">
        <v>20294</v>
      </c>
      <c r="AZ244" t="s">
        <v>20398</v>
      </c>
      <c r="BA244" t="s">
        <v>20351</v>
      </c>
    </row>
    <row r="245" spans="1:57" ht="11" customHeight="1" outlineLevel="1" x14ac:dyDescent="0.25">
      <c r="A245" t="s">
        <v>18022</v>
      </c>
      <c r="C245" s="2" t="s">
        <v>12974</v>
      </c>
      <c r="D245" s="2">
        <v>2342</v>
      </c>
      <c r="E245" s="7">
        <v>1999</v>
      </c>
      <c r="F245" s="35">
        <v>1.65</v>
      </c>
      <c r="H245" s="5" t="s">
        <v>5398</v>
      </c>
      <c r="I245" s="6" t="s">
        <v>5399</v>
      </c>
      <c r="J245" s="6" t="s">
        <v>12075</v>
      </c>
      <c r="K245" s="17">
        <v>1</v>
      </c>
      <c r="L245" s="17" t="s">
        <v>20076</v>
      </c>
      <c r="M245" s="9"/>
      <c r="N245" s="9"/>
      <c r="O245" s="21"/>
      <c r="Q245" s="29"/>
      <c r="U245" s="17"/>
      <c r="V245" s="2" t="s">
        <v>4147</v>
      </c>
      <c r="Y245" t="str">
        <f t="shared" si="17"/>
        <v/>
      </c>
      <c r="AA245" t="str">
        <f t="shared" si="18"/>
        <v/>
      </c>
      <c r="AC245" s="7" t="s">
        <v>13257</v>
      </c>
      <c r="AD245" t="s">
        <v>5889</v>
      </c>
      <c r="AE245">
        <f t="shared" si="20"/>
        <v>1</v>
      </c>
      <c r="AG245" s="2"/>
      <c r="AH245" t="s">
        <v>4921</v>
      </c>
      <c r="AI245" s="7" t="s">
        <v>4922</v>
      </c>
      <c r="AX245" t="s">
        <v>20345</v>
      </c>
      <c r="AY245" t="s">
        <v>20294</v>
      </c>
      <c r="AZ245" t="s">
        <v>20354</v>
      </c>
    </row>
    <row r="246" spans="1:57" ht="11" customHeight="1" outlineLevel="1" x14ac:dyDescent="0.25">
      <c r="A246" t="s">
        <v>18022</v>
      </c>
      <c r="C246" s="2" t="s">
        <v>12974</v>
      </c>
      <c r="D246" s="2">
        <v>2345</v>
      </c>
      <c r="E246" s="7">
        <v>1999</v>
      </c>
      <c r="F246" s="35">
        <v>1.65</v>
      </c>
      <c r="H246" s="5" t="s">
        <v>5398</v>
      </c>
      <c r="I246" s="6" t="s">
        <v>5399</v>
      </c>
      <c r="J246" s="6" t="s">
        <v>12076</v>
      </c>
      <c r="K246" s="17">
        <v>3</v>
      </c>
      <c r="L246" s="17" t="s">
        <v>20076</v>
      </c>
      <c r="M246" s="9"/>
      <c r="N246" s="9"/>
      <c r="O246" s="21"/>
      <c r="Q246" s="29"/>
      <c r="U246" s="17"/>
      <c r="V246" s="2"/>
      <c r="Y246" t="str">
        <f t="shared" si="17"/>
        <v/>
      </c>
      <c r="AA246" t="str">
        <f t="shared" si="18"/>
        <v/>
      </c>
      <c r="AC246" s="7" t="s">
        <v>13257</v>
      </c>
      <c r="AD246" t="s">
        <v>5889</v>
      </c>
      <c r="AE246">
        <f t="shared" si="20"/>
        <v>1</v>
      </c>
      <c r="AG246" s="2"/>
      <c r="AH246" t="s">
        <v>4921</v>
      </c>
      <c r="AI246" s="7"/>
      <c r="AX246" t="s">
        <v>20345</v>
      </c>
      <c r="AY246" t="s">
        <v>20294</v>
      </c>
      <c r="AZ246" t="s">
        <v>20346</v>
      </c>
    </row>
    <row r="247" spans="1:57" ht="11" customHeight="1" outlineLevel="1" x14ac:dyDescent="0.25">
      <c r="A247" t="s">
        <v>18022</v>
      </c>
      <c r="C247" s="2" t="s">
        <v>12974</v>
      </c>
      <c r="D247" s="2">
        <v>2346</v>
      </c>
      <c r="E247" s="7">
        <v>1999</v>
      </c>
      <c r="F247" s="35">
        <v>1.65</v>
      </c>
      <c r="H247" s="5" t="s">
        <v>5398</v>
      </c>
      <c r="I247" s="6" t="s">
        <v>5399</v>
      </c>
      <c r="J247" s="6" t="s">
        <v>12077</v>
      </c>
      <c r="K247" s="17">
        <v>3</v>
      </c>
      <c r="L247" s="17" t="s">
        <v>20076</v>
      </c>
      <c r="M247" s="9"/>
      <c r="N247" s="9"/>
      <c r="O247" s="21"/>
      <c r="Q247" s="29"/>
      <c r="T247">
        <v>1</v>
      </c>
      <c r="U247" s="17"/>
      <c r="V247" s="2">
        <v>2263</v>
      </c>
      <c r="Y247" t="str">
        <f t="shared" si="17"/>
        <v/>
      </c>
      <c r="AA247" t="str">
        <f t="shared" si="18"/>
        <v/>
      </c>
      <c r="AC247" s="7" t="s">
        <v>13257</v>
      </c>
      <c r="AD247" t="s">
        <v>5889</v>
      </c>
      <c r="AE247">
        <f t="shared" si="20"/>
        <v>1</v>
      </c>
      <c r="AG247" s="2"/>
      <c r="AH247" t="s">
        <v>4921</v>
      </c>
      <c r="AI247" s="7" t="s">
        <v>4922</v>
      </c>
      <c r="AX247" t="s">
        <v>20345</v>
      </c>
      <c r="AY247" t="s">
        <v>20294</v>
      </c>
      <c r="AZ247" t="s">
        <v>20399</v>
      </c>
    </row>
    <row r="248" spans="1:57" ht="11" customHeight="1" outlineLevel="1" x14ac:dyDescent="0.25">
      <c r="A248" t="s">
        <v>18022</v>
      </c>
      <c r="C248" s="2" t="s">
        <v>12974</v>
      </c>
      <c r="D248" s="2" t="s">
        <v>13102</v>
      </c>
      <c r="E248" s="7">
        <v>1999</v>
      </c>
      <c r="F248" s="5" t="s">
        <v>13103</v>
      </c>
      <c r="H248" s="5" t="s">
        <v>5398</v>
      </c>
      <c r="I248" s="6" t="s">
        <v>5399</v>
      </c>
      <c r="J248" s="6" t="s">
        <v>13104</v>
      </c>
      <c r="K248" s="17">
        <v>1</v>
      </c>
      <c r="L248" s="17" t="s">
        <v>7730</v>
      </c>
      <c r="M248" s="9">
        <v>5</v>
      </c>
      <c r="N248" s="9"/>
      <c r="O248" s="21"/>
      <c r="Q248" s="29"/>
      <c r="U248" s="17"/>
      <c r="V248" s="2"/>
      <c r="Y248" t="str">
        <f t="shared" si="17"/>
        <v/>
      </c>
      <c r="AA248">
        <f t="shared" si="18"/>
        <v>1</v>
      </c>
      <c r="AC248" s="7" t="s">
        <v>13257</v>
      </c>
      <c r="AD248" t="s">
        <v>5889</v>
      </c>
      <c r="AE248">
        <f t="shared" si="20"/>
        <v>1</v>
      </c>
      <c r="AG248" s="2"/>
      <c r="AH248" t="s">
        <v>4921</v>
      </c>
      <c r="AI248" s="7"/>
      <c r="AX248" t="s">
        <v>20345</v>
      </c>
      <c r="AY248" t="s">
        <v>20294</v>
      </c>
      <c r="AZ248" t="s">
        <v>20398</v>
      </c>
      <c r="BA248" t="s">
        <v>20351</v>
      </c>
      <c r="BB248" t="s">
        <v>20399</v>
      </c>
      <c r="BC248" t="s">
        <v>20400</v>
      </c>
      <c r="BD248" t="s">
        <v>18378</v>
      </c>
      <c r="BE248" t="s">
        <v>20369</v>
      </c>
    </row>
    <row r="249" spans="1:57" ht="11" customHeight="1" outlineLevel="1" x14ac:dyDescent="0.25">
      <c r="A249" t="s">
        <v>18022</v>
      </c>
      <c r="C249" s="2" t="s">
        <v>12974</v>
      </c>
      <c r="D249" s="2">
        <v>2348</v>
      </c>
      <c r="E249" s="7">
        <v>1999</v>
      </c>
      <c r="F249" s="35">
        <v>1.65</v>
      </c>
      <c r="H249" s="5" t="s">
        <v>5398</v>
      </c>
      <c r="I249" s="6" t="s">
        <v>5399</v>
      </c>
      <c r="J249" s="6" t="s">
        <v>13105</v>
      </c>
      <c r="K249" s="17">
        <v>3</v>
      </c>
      <c r="L249" s="17" t="s">
        <v>20076</v>
      </c>
      <c r="M249" s="9"/>
      <c r="N249" s="9"/>
      <c r="O249" s="21"/>
      <c r="Q249" s="29"/>
      <c r="U249" s="17"/>
      <c r="V249" s="2"/>
      <c r="Y249" t="str">
        <f t="shared" si="17"/>
        <v/>
      </c>
      <c r="AA249" t="str">
        <f t="shared" si="18"/>
        <v/>
      </c>
      <c r="AC249" s="7" t="s">
        <v>13257</v>
      </c>
      <c r="AD249" t="s">
        <v>5889</v>
      </c>
      <c r="AE249">
        <f t="shared" si="20"/>
        <v>1</v>
      </c>
      <c r="AG249" s="2"/>
      <c r="AH249" t="s">
        <v>4921</v>
      </c>
      <c r="AI249" s="7"/>
      <c r="AX249" t="s">
        <v>20345</v>
      </c>
      <c r="AY249" t="s">
        <v>20294</v>
      </c>
      <c r="AZ249" t="s">
        <v>20251</v>
      </c>
      <c r="BA249" t="s">
        <v>20237</v>
      </c>
    </row>
    <row r="250" spans="1:57" ht="11" customHeight="1" outlineLevel="1" x14ac:dyDescent="0.25">
      <c r="A250" t="s">
        <v>18022</v>
      </c>
      <c r="C250" s="2" t="s">
        <v>12974</v>
      </c>
      <c r="D250" s="2">
        <v>2351</v>
      </c>
      <c r="E250" s="7">
        <v>1999</v>
      </c>
      <c r="F250" s="35">
        <v>1.65</v>
      </c>
      <c r="H250" s="5" t="s">
        <v>5398</v>
      </c>
      <c r="I250" s="6" t="s">
        <v>5399</v>
      </c>
      <c r="J250" s="6" t="s">
        <v>13106</v>
      </c>
      <c r="K250" s="17">
        <v>1</v>
      </c>
      <c r="L250" s="17" t="s">
        <v>20076</v>
      </c>
      <c r="M250" s="9"/>
      <c r="N250" s="9"/>
      <c r="O250" s="21"/>
      <c r="Q250" s="29"/>
      <c r="U250" s="17"/>
      <c r="V250" s="2"/>
      <c r="Y250" t="str">
        <f t="shared" si="17"/>
        <v/>
      </c>
      <c r="AA250" t="str">
        <f t="shared" si="18"/>
        <v/>
      </c>
      <c r="AC250" s="7" t="s">
        <v>13257</v>
      </c>
      <c r="AD250" t="s">
        <v>5889</v>
      </c>
      <c r="AE250">
        <f t="shared" si="20"/>
        <v>1</v>
      </c>
      <c r="AG250" s="2"/>
      <c r="AH250" t="s">
        <v>4921</v>
      </c>
      <c r="AI250" s="7"/>
      <c r="AX250" t="s">
        <v>20345</v>
      </c>
      <c r="AY250" t="s">
        <v>20252</v>
      </c>
      <c r="AZ250" t="s">
        <v>20401</v>
      </c>
    </row>
    <row r="251" spans="1:57" ht="11" customHeight="1" outlineLevel="1" x14ac:dyDescent="0.25">
      <c r="A251" t="s">
        <v>18022</v>
      </c>
      <c r="C251" s="2" t="s">
        <v>12974</v>
      </c>
      <c r="D251" s="2">
        <v>2352</v>
      </c>
      <c r="E251" s="7">
        <v>1999</v>
      </c>
      <c r="F251" s="35">
        <v>1.65</v>
      </c>
      <c r="H251" s="5" t="s">
        <v>5398</v>
      </c>
      <c r="I251" s="6" t="s">
        <v>5399</v>
      </c>
      <c r="J251" s="6" t="s">
        <v>13107</v>
      </c>
      <c r="K251" s="17">
        <v>3</v>
      </c>
      <c r="L251" s="17" t="s">
        <v>20076</v>
      </c>
      <c r="M251" s="9"/>
      <c r="N251" s="9"/>
      <c r="O251" s="21"/>
      <c r="Q251" s="29"/>
      <c r="U251" s="17"/>
      <c r="V251" s="2"/>
      <c r="Y251" t="str">
        <f t="shared" si="17"/>
        <v/>
      </c>
      <c r="AA251" t="str">
        <f t="shared" si="18"/>
        <v/>
      </c>
      <c r="AC251" s="7" t="s">
        <v>13257</v>
      </c>
      <c r="AD251" t="s">
        <v>5889</v>
      </c>
      <c r="AE251">
        <f t="shared" si="20"/>
        <v>1</v>
      </c>
      <c r="AG251" s="2"/>
      <c r="AH251" t="s">
        <v>4921</v>
      </c>
      <c r="AI251" s="7"/>
      <c r="AX251" t="s">
        <v>20345</v>
      </c>
      <c r="AY251" t="s">
        <v>20294</v>
      </c>
      <c r="AZ251" t="s">
        <v>20251</v>
      </c>
      <c r="BA251" t="s">
        <v>20312</v>
      </c>
      <c r="BB251" t="s">
        <v>20354</v>
      </c>
    </row>
    <row r="252" spans="1:57" ht="11" customHeight="1" outlineLevel="1" x14ac:dyDescent="0.25">
      <c r="A252" t="s">
        <v>18022</v>
      </c>
      <c r="C252" s="2" t="s">
        <v>12974</v>
      </c>
      <c r="D252" s="2" t="s">
        <v>13109</v>
      </c>
      <c r="E252" s="7">
        <v>1999</v>
      </c>
      <c r="F252" s="5" t="s">
        <v>13103</v>
      </c>
      <c r="H252" s="5" t="s">
        <v>5398</v>
      </c>
      <c r="I252" s="6" t="s">
        <v>5399</v>
      </c>
      <c r="J252" s="6" t="s">
        <v>13108</v>
      </c>
      <c r="K252" s="17">
        <v>1</v>
      </c>
      <c r="L252" s="17" t="s">
        <v>7730</v>
      </c>
      <c r="M252" s="9">
        <v>5</v>
      </c>
      <c r="N252" s="9"/>
      <c r="O252" s="21"/>
      <c r="Q252" s="29"/>
      <c r="U252" s="17"/>
      <c r="V252" s="2"/>
      <c r="Y252" t="str">
        <f t="shared" si="17"/>
        <v/>
      </c>
      <c r="AA252">
        <f t="shared" si="18"/>
        <v>1</v>
      </c>
      <c r="AC252" s="7" t="s">
        <v>13257</v>
      </c>
      <c r="AD252" t="s">
        <v>5889</v>
      </c>
      <c r="AE252">
        <f t="shared" si="20"/>
        <v>1</v>
      </c>
      <c r="AG252" s="2"/>
      <c r="AH252" t="s">
        <v>4921</v>
      </c>
      <c r="AI252" s="7"/>
      <c r="AX252" t="s">
        <v>20345</v>
      </c>
      <c r="AY252" t="s">
        <v>20252</v>
      </c>
      <c r="AZ252" t="s">
        <v>20251</v>
      </c>
      <c r="BA252" t="s">
        <v>20369</v>
      </c>
      <c r="BB252" t="s">
        <v>20400</v>
      </c>
      <c r="BC252" t="s">
        <v>18378</v>
      </c>
    </row>
    <row r="253" spans="1:57" ht="11" customHeight="1" outlineLevel="1" x14ac:dyDescent="0.25">
      <c r="A253" t="s">
        <v>18022</v>
      </c>
      <c r="C253" s="2" t="s">
        <v>12974</v>
      </c>
      <c r="D253" s="2">
        <v>2353</v>
      </c>
      <c r="E253" s="7">
        <v>1999</v>
      </c>
      <c r="F253" s="35">
        <v>6</v>
      </c>
      <c r="H253" s="5" t="s">
        <v>5398</v>
      </c>
      <c r="I253" s="6" t="s">
        <v>5399</v>
      </c>
      <c r="J253" s="6" t="s">
        <v>13111</v>
      </c>
      <c r="K253" s="17">
        <v>3</v>
      </c>
      <c r="L253" s="17" t="s">
        <v>20076</v>
      </c>
      <c r="M253" s="9"/>
      <c r="N253" s="9"/>
      <c r="O253" s="21"/>
      <c r="Q253" s="29"/>
      <c r="U253" s="17"/>
      <c r="V253" s="2"/>
      <c r="Y253" t="str">
        <f t="shared" si="17"/>
        <v/>
      </c>
      <c r="AA253" t="str">
        <f t="shared" si="18"/>
        <v/>
      </c>
      <c r="AC253" s="7" t="s">
        <v>13257</v>
      </c>
      <c r="AD253" t="s">
        <v>5889</v>
      </c>
      <c r="AE253">
        <f t="shared" si="20"/>
        <v>1</v>
      </c>
      <c r="AG253" s="2"/>
      <c r="AH253" t="s">
        <v>4921</v>
      </c>
      <c r="AI253" s="7"/>
      <c r="AX253" t="s">
        <v>20345</v>
      </c>
      <c r="AY253" t="s">
        <v>20294</v>
      </c>
      <c r="AZ253" t="s">
        <v>20392</v>
      </c>
      <c r="BA253" t="s">
        <v>20251</v>
      </c>
    </row>
    <row r="254" spans="1:57" ht="11" customHeight="1" outlineLevel="1" x14ac:dyDescent="0.25">
      <c r="A254" t="s">
        <v>18022</v>
      </c>
      <c r="C254" s="2" t="s">
        <v>12974</v>
      </c>
      <c r="D254" s="2" t="s">
        <v>13110</v>
      </c>
      <c r="E254" s="7">
        <v>1999</v>
      </c>
      <c r="F254" s="5" t="s">
        <v>13095</v>
      </c>
      <c r="H254" s="5" t="s">
        <v>5398</v>
      </c>
      <c r="I254" s="6" t="s">
        <v>5399</v>
      </c>
      <c r="J254" s="6" t="s">
        <v>13112</v>
      </c>
      <c r="K254" s="17">
        <v>3</v>
      </c>
      <c r="L254" s="17" t="s">
        <v>7730</v>
      </c>
      <c r="M254" s="9">
        <v>4</v>
      </c>
      <c r="N254" s="9"/>
      <c r="O254" s="21"/>
      <c r="Q254" s="29"/>
      <c r="U254" s="17"/>
      <c r="V254" s="2"/>
      <c r="Y254" t="str">
        <f t="shared" si="17"/>
        <v/>
      </c>
      <c r="AA254">
        <f t="shared" si="18"/>
        <v>1</v>
      </c>
      <c r="AC254" s="7" t="s">
        <v>13257</v>
      </c>
      <c r="AD254" t="s">
        <v>5889</v>
      </c>
      <c r="AE254">
        <f t="shared" si="20"/>
        <v>1</v>
      </c>
      <c r="AG254" s="2"/>
      <c r="AH254" t="s">
        <v>4921</v>
      </c>
      <c r="AI254" s="7"/>
      <c r="AX254" t="s">
        <v>20345</v>
      </c>
      <c r="AY254" t="s">
        <v>20294</v>
      </c>
      <c r="AZ254" t="s">
        <v>20392</v>
      </c>
      <c r="BA254" t="s">
        <v>20251</v>
      </c>
    </row>
    <row r="255" spans="1:57" ht="11" customHeight="1" outlineLevel="1" x14ac:dyDescent="0.25">
      <c r="A255" t="s">
        <v>18022</v>
      </c>
      <c r="C255" s="2" t="s">
        <v>12974</v>
      </c>
      <c r="D255" s="2">
        <v>2354</v>
      </c>
      <c r="E255" s="7">
        <v>1999</v>
      </c>
      <c r="F255" s="35">
        <v>6</v>
      </c>
      <c r="H255" s="5" t="s">
        <v>5398</v>
      </c>
      <c r="I255" s="6" t="s">
        <v>5399</v>
      </c>
      <c r="J255" s="6" t="s">
        <v>13111</v>
      </c>
      <c r="K255" s="17">
        <v>1</v>
      </c>
      <c r="L255" s="17" t="s">
        <v>20076</v>
      </c>
      <c r="M255" s="9"/>
      <c r="N255" s="9"/>
      <c r="O255" s="21"/>
      <c r="Q255" s="29"/>
      <c r="U255" s="17"/>
      <c r="V255" s="2"/>
      <c r="Y255" t="str">
        <f t="shared" si="17"/>
        <v/>
      </c>
      <c r="AA255" t="str">
        <f t="shared" si="18"/>
        <v/>
      </c>
      <c r="AC255" s="7" t="s">
        <v>13257</v>
      </c>
      <c r="AD255" t="s">
        <v>5889</v>
      </c>
      <c r="AE255">
        <f t="shared" si="20"/>
        <v>1</v>
      </c>
      <c r="AG255" s="2"/>
      <c r="AH255" t="s">
        <v>4921</v>
      </c>
      <c r="AI255" s="7"/>
      <c r="AX255" t="s">
        <v>20345</v>
      </c>
      <c r="AY255" t="s">
        <v>20294</v>
      </c>
      <c r="AZ255" t="s">
        <v>20251</v>
      </c>
    </row>
    <row r="256" spans="1:57" ht="11" customHeight="1" outlineLevel="1" x14ac:dyDescent="0.25">
      <c r="A256" t="s">
        <v>18022</v>
      </c>
      <c r="C256" s="2" t="s">
        <v>12974</v>
      </c>
      <c r="D256" s="2" t="s">
        <v>13113</v>
      </c>
      <c r="E256" s="7">
        <v>1999</v>
      </c>
      <c r="F256" s="5" t="s">
        <v>13095</v>
      </c>
      <c r="H256" s="5" t="s">
        <v>5398</v>
      </c>
      <c r="I256" s="6" t="s">
        <v>5399</v>
      </c>
      <c r="J256" s="6" t="s">
        <v>13112</v>
      </c>
      <c r="K256" s="17">
        <v>1</v>
      </c>
      <c r="L256" s="17" t="s">
        <v>7730</v>
      </c>
      <c r="M256" s="9">
        <v>4</v>
      </c>
      <c r="N256" s="9"/>
      <c r="O256" s="21"/>
      <c r="Q256" s="29"/>
      <c r="U256" s="17"/>
      <c r="V256" s="2"/>
      <c r="Y256" t="str">
        <f t="shared" si="17"/>
        <v/>
      </c>
      <c r="AA256">
        <f t="shared" si="18"/>
        <v>1</v>
      </c>
      <c r="AC256" s="7" t="s">
        <v>13257</v>
      </c>
      <c r="AD256" t="s">
        <v>5889</v>
      </c>
      <c r="AE256">
        <f t="shared" si="20"/>
        <v>1</v>
      </c>
      <c r="AG256" s="2"/>
      <c r="AH256" t="s">
        <v>4921</v>
      </c>
      <c r="AI256" s="7"/>
      <c r="AX256" t="s">
        <v>20345</v>
      </c>
      <c r="AY256" t="s">
        <v>20294</v>
      </c>
      <c r="AZ256" t="s">
        <v>20251</v>
      </c>
    </row>
    <row r="257" spans="1:55" ht="11" customHeight="1" outlineLevel="1" x14ac:dyDescent="0.25">
      <c r="A257" t="s">
        <v>18022</v>
      </c>
      <c r="C257" s="2" t="s">
        <v>12974</v>
      </c>
      <c r="D257" s="2" t="s">
        <v>13114</v>
      </c>
      <c r="E257" s="7">
        <v>1999</v>
      </c>
      <c r="F257" s="5" t="s">
        <v>13115</v>
      </c>
      <c r="H257" s="5" t="s">
        <v>5398</v>
      </c>
      <c r="I257" s="6"/>
      <c r="J257" s="6" t="s">
        <v>13117</v>
      </c>
      <c r="K257" s="17">
        <v>5</v>
      </c>
      <c r="L257" s="17" t="s">
        <v>7730</v>
      </c>
      <c r="M257" s="9">
        <v>14</v>
      </c>
      <c r="N257" s="9"/>
      <c r="O257" s="21"/>
      <c r="Q257" s="29"/>
      <c r="U257" s="17"/>
      <c r="V257" s="2"/>
      <c r="Y257" t="str">
        <f t="shared" si="17"/>
        <v/>
      </c>
      <c r="AA257">
        <f t="shared" si="18"/>
        <v>1</v>
      </c>
      <c r="AC257" s="7"/>
      <c r="AD257" t="s">
        <v>13116</v>
      </c>
      <c r="AE257">
        <f t="shared" si="20"/>
        <v>0</v>
      </c>
      <c r="AG257" s="2"/>
      <c r="AI257" s="7"/>
      <c r="AX257" t="s">
        <v>20267</v>
      </c>
      <c r="AY257" t="s">
        <v>20400</v>
      </c>
      <c r="AZ257" t="s">
        <v>20237</v>
      </c>
      <c r="BA257" t="s">
        <v>20329</v>
      </c>
    </row>
    <row r="258" spans="1:55" ht="11" customHeight="1" outlineLevel="1" x14ac:dyDescent="0.25">
      <c r="A258" t="s">
        <v>18022</v>
      </c>
      <c r="C258" s="2" t="s">
        <v>12974</v>
      </c>
      <c r="D258" s="2">
        <v>3077</v>
      </c>
      <c r="E258" s="7">
        <v>2002</v>
      </c>
      <c r="F258" s="35">
        <v>2</v>
      </c>
      <c r="H258" s="5" t="s">
        <v>5398</v>
      </c>
      <c r="I258" s="6" t="s">
        <v>5399</v>
      </c>
      <c r="J258" s="6" t="s">
        <v>10333</v>
      </c>
      <c r="K258" s="17">
        <v>1</v>
      </c>
      <c r="L258" s="17" t="s">
        <v>20076</v>
      </c>
      <c r="M258" s="9"/>
      <c r="N258" s="9"/>
      <c r="O258" s="21"/>
      <c r="Q258" s="29"/>
      <c r="U258" s="17"/>
      <c r="V258" s="2" t="s">
        <v>4148</v>
      </c>
      <c r="Y258" t="str">
        <f t="shared" ref="Y258:Y321" si="21">IF(COUNTIF(F258,"*fdc*"),1,"")</f>
        <v/>
      </c>
      <c r="AA258" t="str">
        <f t="shared" ref="AA258:AA321" si="22">IF(COUNTIF(F258,"*s/s*"),1,"")</f>
        <v/>
      </c>
      <c r="AC258" s="7" t="s">
        <v>13257</v>
      </c>
      <c r="AD258" t="s">
        <v>5399</v>
      </c>
      <c r="AE258">
        <f t="shared" si="20"/>
        <v>1</v>
      </c>
      <c r="AG258" s="2"/>
      <c r="AH258" t="s">
        <v>4921</v>
      </c>
      <c r="AI258" s="7" t="s">
        <v>4922</v>
      </c>
      <c r="AX258" t="s">
        <v>20252</v>
      </c>
      <c r="AY258" t="s">
        <v>20401</v>
      </c>
      <c r="AZ258" t="s">
        <v>20404</v>
      </c>
    </row>
    <row r="259" spans="1:55" ht="11" customHeight="1" outlineLevel="1" x14ac:dyDescent="0.25">
      <c r="A259" t="s">
        <v>18022</v>
      </c>
      <c r="C259" s="2" t="s">
        <v>12974</v>
      </c>
      <c r="D259" s="2">
        <v>3078</v>
      </c>
      <c r="E259" s="7">
        <v>2002</v>
      </c>
      <c r="F259" s="35">
        <v>2</v>
      </c>
      <c r="H259" s="5" t="s">
        <v>5398</v>
      </c>
      <c r="I259" s="6"/>
      <c r="J259" s="6" t="s">
        <v>10333</v>
      </c>
      <c r="K259" s="17">
        <v>1</v>
      </c>
      <c r="L259" s="17" t="s">
        <v>20076</v>
      </c>
      <c r="M259" s="9"/>
      <c r="N259" s="9"/>
      <c r="O259" s="21"/>
      <c r="Q259" s="29"/>
      <c r="U259" s="17"/>
      <c r="V259" s="2" t="s">
        <v>20402</v>
      </c>
      <c r="Y259" t="str">
        <f t="shared" si="21"/>
        <v/>
      </c>
      <c r="AA259" t="str">
        <f t="shared" si="22"/>
        <v/>
      </c>
      <c r="AC259" s="7"/>
      <c r="AD259" t="s">
        <v>14721</v>
      </c>
      <c r="AE259">
        <f t="shared" si="20"/>
        <v>0</v>
      </c>
      <c r="AG259" s="2"/>
      <c r="AH259" t="s">
        <v>4921</v>
      </c>
      <c r="AI259" s="7" t="s">
        <v>4922</v>
      </c>
      <c r="AX259" t="s">
        <v>20403</v>
      </c>
      <c r="AZ259" t="s">
        <v>20404</v>
      </c>
    </row>
    <row r="260" spans="1:55" ht="11" customHeight="1" outlineLevel="1" x14ac:dyDescent="0.25">
      <c r="A260" t="s">
        <v>18022</v>
      </c>
      <c r="C260" s="2" t="s">
        <v>12974</v>
      </c>
      <c r="D260" s="2" t="s">
        <v>13118</v>
      </c>
      <c r="E260" s="7">
        <v>2002</v>
      </c>
      <c r="F260" s="5" t="s">
        <v>13119</v>
      </c>
      <c r="H260" s="5" t="s">
        <v>5398</v>
      </c>
      <c r="I260" s="6" t="s">
        <v>5399</v>
      </c>
      <c r="J260" s="6" t="s">
        <v>10333</v>
      </c>
      <c r="K260" s="17">
        <v>1</v>
      </c>
      <c r="L260" s="17" t="s">
        <v>7730</v>
      </c>
      <c r="M260" s="9">
        <v>10</v>
      </c>
      <c r="N260" s="9"/>
      <c r="O260" s="21"/>
      <c r="Q260" s="29"/>
      <c r="U260" s="17"/>
      <c r="V260" s="2" t="s">
        <v>4148</v>
      </c>
      <c r="Y260" t="str">
        <f t="shared" si="21"/>
        <v/>
      </c>
      <c r="AA260">
        <f t="shared" si="22"/>
        <v>1</v>
      </c>
      <c r="AC260" s="7" t="s">
        <v>13257</v>
      </c>
      <c r="AD260" t="s">
        <v>5399</v>
      </c>
      <c r="AE260">
        <f t="shared" si="20"/>
        <v>1</v>
      </c>
      <c r="AG260" s="2"/>
      <c r="AH260" t="s">
        <v>4921</v>
      </c>
      <c r="AI260" s="7" t="s">
        <v>4922</v>
      </c>
      <c r="AX260" t="s">
        <v>20252</v>
      </c>
      <c r="AY260" t="s">
        <v>20401</v>
      </c>
      <c r="AZ260" t="s">
        <v>20404</v>
      </c>
      <c r="BA260" t="s">
        <v>20403</v>
      </c>
      <c r="BB260" t="s">
        <v>20405</v>
      </c>
    </row>
    <row r="261" spans="1:55" ht="11" customHeight="1" outlineLevel="1" x14ac:dyDescent="0.25">
      <c r="A261" t="s">
        <v>18022</v>
      </c>
      <c r="C261" s="2" t="s">
        <v>12974</v>
      </c>
      <c r="D261" s="2" t="s">
        <v>13121</v>
      </c>
      <c r="E261" s="7">
        <v>2005</v>
      </c>
      <c r="F261" s="5" t="s">
        <v>13120</v>
      </c>
      <c r="H261" s="5" t="s">
        <v>5398</v>
      </c>
      <c r="I261" s="6" t="s">
        <v>19951</v>
      </c>
      <c r="J261" s="6" t="s">
        <v>8499</v>
      </c>
      <c r="K261" s="17">
        <v>3</v>
      </c>
      <c r="L261" s="17" t="s">
        <v>7730</v>
      </c>
      <c r="M261" s="9">
        <v>7</v>
      </c>
      <c r="N261" s="9"/>
      <c r="O261" s="21"/>
      <c r="Q261" s="29"/>
      <c r="U261" s="17"/>
      <c r="V261" s="2">
        <v>2810</v>
      </c>
      <c r="Y261" t="str">
        <f t="shared" si="21"/>
        <v/>
      </c>
      <c r="AA261">
        <f t="shared" si="22"/>
        <v>1</v>
      </c>
      <c r="AB261">
        <v>1</v>
      </c>
      <c r="AC261" s="7"/>
      <c r="AD261" t="s">
        <v>6042</v>
      </c>
      <c r="AE261">
        <f t="shared" si="20"/>
        <v>0</v>
      </c>
      <c r="AG261" s="2">
        <v>1</v>
      </c>
      <c r="AH261" t="s">
        <v>3354</v>
      </c>
      <c r="AI261" s="7" t="s">
        <v>4620</v>
      </c>
      <c r="AX261" t="s">
        <v>20395</v>
      </c>
      <c r="AY261" t="s">
        <v>20396</v>
      </c>
      <c r="AZ261" t="s">
        <v>20394</v>
      </c>
      <c r="BA261" t="s">
        <v>20397</v>
      </c>
      <c r="BB261" t="s">
        <v>20338</v>
      </c>
    </row>
    <row r="262" spans="1:55" ht="11" customHeight="1" outlineLevel="1" x14ac:dyDescent="0.25">
      <c r="A262" t="s">
        <v>18022</v>
      </c>
      <c r="C262" s="2" t="s">
        <v>12974</v>
      </c>
      <c r="D262" s="2">
        <v>3597</v>
      </c>
      <c r="E262" s="7">
        <v>2005</v>
      </c>
      <c r="F262" s="8" t="s">
        <v>18707</v>
      </c>
      <c r="H262" s="5" t="s">
        <v>5398</v>
      </c>
      <c r="I262" s="6" t="s">
        <v>19951</v>
      </c>
      <c r="J262" s="6" t="s">
        <v>8499</v>
      </c>
      <c r="K262" s="17">
        <v>3</v>
      </c>
      <c r="L262" s="17" t="s">
        <v>7730</v>
      </c>
      <c r="M262" s="9">
        <v>7</v>
      </c>
      <c r="N262" s="9"/>
      <c r="O262" s="21"/>
      <c r="Q262" s="29"/>
      <c r="U262" s="17"/>
      <c r="V262" s="2">
        <v>2811</v>
      </c>
      <c r="Y262" t="str">
        <f t="shared" si="21"/>
        <v/>
      </c>
      <c r="AA262">
        <f t="shared" si="22"/>
        <v>1</v>
      </c>
      <c r="AB262">
        <v>1</v>
      </c>
      <c r="AC262" s="7"/>
      <c r="AD262" t="s">
        <v>6042</v>
      </c>
      <c r="AE262">
        <f t="shared" si="20"/>
        <v>0</v>
      </c>
      <c r="AG262" s="2">
        <v>1</v>
      </c>
      <c r="AH262" t="s">
        <v>3354</v>
      </c>
      <c r="AI262" s="7" t="s">
        <v>4922</v>
      </c>
      <c r="AX262" t="s">
        <v>20395</v>
      </c>
      <c r="AY262" t="s">
        <v>20396</v>
      </c>
      <c r="AZ262" t="s">
        <v>20394</v>
      </c>
      <c r="BA262" t="s">
        <v>20397</v>
      </c>
      <c r="BB262" t="s">
        <v>20338</v>
      </c>
    </row>
    <row r="263" spans="1:55" ht="11" customHeight="1" outlineLevel="1" x14ac:dyDescent="0.25">
      <c r="A263" t="s">
        <v>18022</v>
      </c>
      <c r="C263" s="2" t="s">
        <v>12974</v>
      </c>
      <c r="D263" s="2">
        <v>3674</v>
      </c>
      <c r="E263" s="7">
        <v>2006</v>
      </c>
      <c r="F263" s="5" t="s">
        <v>66</v>
      </c>
      <c r="H263" s="5" t="s">
        <v>5398</v>
      </c>
      <c r="I263" s="6" t="s">
        <v>557</v>
      </c>
      <c r="J263" s="6" t="s">
        <v>13123</v>
      </c>
      <c r="K263" s="17">
        <v>5</v>
      </c>
      <c r="L263" s="17" t="s">
        <v>20076</v>
      </c>
      <c r="M263" s="9"/>
      <c r="N263" s="9"/>
      <c r="O263" s="21"/>
      <c r="Q263" s="29"/>
      <c r="U263" s="17"/>
      <c r="V263" s="2">
        <v>2868</v>
      </c>
      <c r="Y263" t="str">
        <f t="shared" si="21"/>
        <v/>
      </c>
      <c r="AA263" t="str">
        <f t="shared" si="22"/>
        <v/>
      </c>
      <c r="AC263" s="7" t="s">
        <v>16423</v>
      </c>
      <c r="AD263" t="s">
        <v>557</v>
      </c>
      <c r="AE263">
        <f t="shared" si="20"/>
        <v>0</v>
      </c>
      <c r="AG263" s="2"/>
      <c r="AH263" t="s">
        <v>410</v>
      </c>
      <c r="AI263" s="7" t="s">
        <v>4922</v>
      </c>
      <c r="AX263" t="s">
        <v>20267</v>
      </c>
      <c r="AY263" t="s">
        <v>20406</v>
      </c>
      <c r="AZ263" t="s">
        <v>20407</v>
      </c>
      <c r="BA263" t="s">
        <v>20338</v>
      </c>
    </row>
    <row r="264" spans="1:55" ht="11" customHeight="1" outlineLevel="1" x14ac:dyDescent="0.25">
      <c r="A264" t="s">
        <v>18022</v>
      </c>
      <c r="C264" s="2" t="s">
        <v>12974</v>
      </c>
      <c r="D264" s="2" t="s">
        <v>13124</v>
      </c>
      <c r="E264" s="7">
        <v>2006</v>
      </c>
      <c r="F264" s="5" t="s">
        <v>13122</v>
      </c>
      <c r="H264" s="5" t="s">
        <v>5398</v>
      </c>
      <c r="I264" s="6" t="s">
        <v>557</v>
      </c>
      <c r="J264" s="6" t="s">
        <v>13123</v>
      </c>
      <c r="K264" s="17">
        <v>5</v>
      </c>
      <c r="L264" s="17" t="s">
        <v>7730</v>
      </c>
      <c r="M264" s="9">
        <v>14</v>
      </c>
      <c r="N264" s="9"/>
      <c r="O264" s="21"/>
      <c r="Q264" s="29"/>
      <c r="U264" s="17"/>
      <c r="V264" s="2">
        <v>2868</v>
      </c>
      <c r="Y264" t="str">
        <f t="shared" si="21"/>
        <v/>
      </c>
      <c r="AA264">
        <f t="shared" si="22"/>
        <v>1</v>
      </c>
      <c r="AC264" s="7" t="s">
        <v>16423</v>
      </c>
      <c r="AD264" t="s">
        <v>557</v>
      </c>
      <c r="AE264">
        <f t="shared" si="20"/>
        <v>0</v>
      </c>
      <c r="AG264" s="2"/>
      <c r="AH264" t="s">
        <v>410</v>
      </c>
      <c r="AI264" s="7" t="s">
        <v>4922</v>
      </c>
      <c r="AX264" t="s">
        <v>20267</v>
      </c>
      <c r="AY264" t="s">
        <v>20406</v>
      </c>
      <c r="AZ264" t="s">
        <v>20407</v>
      </c>
      <c r="BA264" t="s">
        <v>20338</v>
      </c>
    </row>
    <row r="265" spans="1:55" ht="11" customHeight="1" outlineLevel="1" x14ac:dyDescent="0.25">
      <c r="A265" t="s">
        <v>18022</v>
      </c>
      <c r="C265" s="2" t="s">
        <v>12974</v>
      </c>
      <c r="D265" s="2">
        <v>3680</v>
      </c>
      <c r="E265" s="7">
        <v>2006</v>
      </c>
      <c r="F265" s="35">
        <v>6</v>
      </c>
      <c r="H265" s="5" t="s">
        <v>5398</v>
      </c>
      <c r="I265" s="6" t="s">
        <v>5881</v>
      </c>
      <c r="J265" s="6" t="s">
        <v>13123</v>
      </c>
      <c r="K265" s="17">
        <v>3</v>
      </c>
      <c r="L265" s="17" t="s">
        <v>7732</v>
      </c>
      <c r="M265" s="9"/>
      <c r="N265" s="9"/>
      <c r="O265" s="21"/>
      <c r="Q265" s="29"/>
      <c r="U265" s="17"/>
      <c r="V265" s="2"/>
      <c r="Y265" t="str">
        <f t="shared" si="21"/>
        <v/>
      </c>
      <c r="AA265" t="str">
        <f t="shared" si="22"/>
        <v/>
      </c>
      <c r="AC265" s="7" t="s">
        <v>16423</v>
      </c>
      <c r="AD265" t="s">
        <v>5881</v>
      </c>
      <c r="AE265">
        <f t="shared" si="20"/>
        <v>0</v>
      </c>
      <c r="AG265" s="2"/>
      <c r="AI265" s="7"/>
      <c r="AX265" t="s">
        <v>20408</v>
      </c>
      <c r="AY265" t="s">
        <v>20353</v>
      </c>
      <c r="AZ265" t="s">
        <v>20437</v>
      </c>
    </row>
    <row r="266" spans="1:55" ht="11" customHeight="1" outlineLevel="1" x14ac:dyDescent="0.25">
      <c r="A266" t="s">
        <v>18022</v>
      </c>
      <c r="C266" s="2" t="s">
        <v>12974</v>
      </c>
      <c r="D266" s="2" t="s">
        <v>18699</v>
      </c>
      <c r="E266" s="7">
        <v>2006</v>
      </c>
      <c r="F266" s="5" t="s">
        <v>13095</v>
      </c>
      <c r="H266" s="5" t="s">
        <v>5398</v>
      </c>
      <c r="I266" s="6" t="s">
        <v>5881</v>
      </c>
      <c r="J266" s="6" t="s">
        <v>13123</v>
      </c>
      <c r="K266" s="17">
        <v>3</v>
      </c>
      <c r="L266" s="17" t="s">
        <v>7732</v>
      </c>
      <c r="M266" s="9"/>
      <c r="N266" s="9"/>
      <c r="O266" s="21"/>
      <c r="Q266" s="29"/>
      <c r="U266" s="17"/>
      <c r="V266" s="2"/>
      <c r="Y266" t="str">
        <f t="shared" si="21"/>
        <v/>
      </c>
      <c r="AA266">
        <f t="shared" si="22"/>
        <v>1</v>
      </c>
      <c r="AC266" s="7" t="s">
        <v>16423</v>
      </c>
      <c r="AD266" t="s">
        <v>5881</v>
      </c>
      <c r="AE266">
        <f t="shared" si="20"/>
        <v>0</v>
      </c>
      <c r="AG266" s="2"/>
      <c r="AI266" s="7"/>
      <c r="AX266" t="s">
        <v>20408</v>
      </c>
      <c r="AY266" t="s">
        <v>20353</v>
      </c>
      <c r="AZ266" t="s">
        <v>20338</v>
      </c>
      <c r="BA266" t="s">
        <v>20437</v>
      </c>
    </row>
    <row r="267" spans="1:55" ht="11" customHeight="1" outlineLevel="1" x14ac:dyDescent="0.25">
      <c r="A267" t="s">
        <v>18022</v>
      </c>
      <c r="C267" s="2" t="s">
        <v>12974</v>
      </c>
      <c r="D267" s="2">
        <v>3694</v>
      </c>
      <c r="E267" s="7">
        <v>2006</v>
      </c>
      <c r="F267" s="5" t="s">
        <v>3773</v>
      </c>
      <c r="H267" s="5" t="s">
        <v>5398</v>
      </c>
      <c r="I267" s="6" t="s">
        <v>5399</v>
      </c>
      <c r="J267" s="6" t="s">
        <v>13125</v>
      </c>
      <c r="K267" s="17">
        <v>1</v>
      </c>
      <c r="L267" s="18" t="s">
        <v>7730</v>
      </c>
      <c r="M267" s="9">
        <v>3.3</v>
      </c>
      <c r="N267" s="9"/>
      <c r="O267" s="21"/>
      <c r="Q267" s="29"/>
      <c r="U267" s="17"/>
      <c r="V267" s="2"/>
      <c r="Y267" t="str">
        <f t="shared" si="21"/>
        <v/>
      </c>
      <c r="AA267" t="str">
        <f t="shared" si="22"/>
        <v/>
      </c>
      <c r="AC267" s="7" t="s">
        <v>13257</v>
      </c>
      <c r="AD267" t="s">
        <v>5399</v>
      </c>
      <c r="AE267">
        <f t="shared" si="20"/>
        <v>1</v>
      </c>
      <c r="AG267" s="2"/>
      <c r="AH267" t="s">
        <v>4921</v>
      </c>
      <c r="AI267" s="7"/>
      <c r="AX267" t="s">
        <v>20334</v>
      </c>
      <c r="AY267" t="s">
        <v>20409</v>
      </c>
    </row>
    <row r="268" spans="1:55" ht="11" customHeight="1" outlineLevel="1" x14ac:dyDescent="0.25">
      <c r="A268" t="s">
        <v>18022</v>
      </c>
      <c r="C268" s="2" t="s">
        <v>12974</v>
      </c>
      <c r="D268" s="2">
        <v>3697</v>
      </c>
      <c r="E268" s="7">
        <v>2006</v>
      </c>
      <c r="F268" s="5" t="s">
        <v>5296</v>
      </c>
      <c r="H268" s="5" t="s">
        <v>5398</v>
      </c>
      <c r="I268" s="6" t="s">
        <v>5399</v>
      </c>
      <c r="J268" s="6" t="s">
        <v>13125</v>
      </c>
      <c r="K268" s="17">
        <v>1</v>
      </c>
      <c r="L268" s="18" t="s">
        <v>7730</v>
      </c>
      <c r="M268" s="9">
        <v>3.8</v>
      </c>
      <c r="N268" s="9"/>
      <c r="O268" s="21"/>
      <c r="Q268" s="29"/>
      <c r="U268" s="17"/>
      <c r="V268" s="2"/>
      <c r="Y268" t="str">
        <f t="shared" si="21"/>
        <v/>
      </c>
      <c r="AA268" t="str">
        <f t="shared" si="22"/>
        <v/>
      </c>
      <c r="AC268" s="7" t="s">
        <v>13257</v>
      </c>
      <c r="AD268" t="s">
        <v>13126</v>
      </c>
      <c r="AE268">
        <f t="shared" si="20"/>
        <v>1</v>
      </c>
      <c r="AG268" s="2"/>
      <c r="AH268" t="s">
        <v>4921</v>
      </c>
      <c r="AI268" s="7"/>
      <c r="AX268" t="s">
        <v>20334</v>
      </c>
      <c r="AY268" t="s">
        <v>20337</v>
      </c>
      <c r="AZ268" t="s">
        <v>20336</v>
      </c>
      <c r="BA268" t="s">
        <v>20294</v>
      </c>
      <c r="BB268" t="s">
        <v>20269</v>
      </c>
      <c r="BC268" t="s">
        <v>20322</v>
      </c>
    </row>
    <row r="269" spans="1:55" ht="11" customHeight="1" outlineLevel="1" x14ac:dyDescent="0.25">
      <c r="A269" t="s">
        <v>18022</v>
      </c>
      <c r="C269" s="2" t="s">
        <v>12974</v>
      </c>
      <c r="D269" s="2">
        <v>4663</v>
      </c>
      <c r="E269" s="7">
        <v>2015</v>
      </c>
      <c r="F269" s="35">
        <v>3.15</v>
      </c>
      <c r="H269" s="5" t="s">
        <v>5398</v>
      </c>
      <c r="I269" s="6"/>
      <c r="J269" s="6" t="s">
        <v>13127</v>
      </c>
      <c r="K269" s="17">
        <v>7</v>
      </c>
      <c r="L269" s="17" t="s">
        <v>20076</v>
      </c>
      <c r="M269" s="9"/>
      <c r="N269" s="9"/>
      <c r="O269" s="21"/>
      <c r="Q269" s="29"/>
      <c r="U269" s="17"/>
      <c r="V269" s="2"/>
      <c r="Y269" t="str">
        <f t="shared" si="21"/>
        <v/>
      </c>
      <c r="AA269" t="str">
        <f t="shared" si="22"/>
        <v/>
      </c>
      <c r="AC269" s="7" t="s">
        <v>16423</v>
      </c>
      <c r="AD269" t="s">
        <v>9607</v>
      </c>
      <c r="AE269">
        <f t="shared" si="20"/>
        <v>0</v>
      </c>
      <c r="AG269" s="2"/>
      <c r="AI269" s="7"/>
      <c r="AX269" t="s">
        <v>20410</v>
      </c>
      <c r="AY269" t="s">
        <v>20296</v>
      </c>
    </row>
    <row r="270" spans="1:55" ht="11" customHeight="1" outlineLevel="1" x14ac:dyDescent="0.25">
      <c r="A270" t="s">
        <v>18022</v>
      </c>
      <c r="C270" s="2" t="s">
        <v>12974</v>
      </c>
      <c r="D270" s="2">
        <v>4664</v>
      </c>
      <c r="E270" s="7">
        <v>2015</v>
      </c>
      <c r="F270" s="35">
        <v>3.15</v>
      </c>
      <c r="H270" s="5" t="s">
        <v>5398</v>
      </c>
      <c r="I270" s="6"/>
      <c r="J270" s="6" t="s">
        <v>13127</v>
      </c>
      <c r="K270" s="17">
        <v>7</v>
      </c>
      <c r="L270" s="17" t="s">
        <v>20076</v>
      </c>
      <c r="M270" s="9"/>
      <c r="N270" s="9"/>
      <c r="O270" s="21"/>
      <c r="Q270" s="29"/>
      <c r="U270" s="17"/>
      <c r="V270" s="2"/>
      <c r="Y270" t="str">
        <f t="shared" si="21"/>
        <v/>
      </c>
      <c r="AA270" t="str">
        <f t="shared" si="22"/>
        <v/>
      </c>
      <c r="AC270" s="7" t="s">
        <v>16423</v>
      </c>
      <c r="AD270" t="s">
        <v>9031</v>
      </c>
      <c r="AE270">
        <f t="shared" si="20"/>
        <v>0</v>
      </c>
      <c r="AG270" s="2"/>
      <c r="AI270" s="7"/>
      <c r="AX270" t="s">
        <v>20410</v>
      </c>
      <c r="AY270" t="s">
        <v>20411</v>
      </c>
    </row>
    <row r="271" spans="1:55" ht="11" customHeight="1" outlineLevel="1" x14ac:dyDescent="0.25">
      <c r="A271" t="s">
        <v>18022</v>
      </c>
      <c r="C271" s="2" t="s">
        <v>12974</v>
      </c>
      <c r="D271" s="2">
        <v>4665</v>
      </c>
      <c r="E271" s="7">
        <v>2015</v>
      </c>
      <c r="F271" s="35">
        <v>3.15</v>
      </c>
      <c r="H271" s="5" t="s">
        <v>5398</v>
      </c>
      <c r="I271" s="6"/>
      <c r="J271" s="6" t="s">
        <v>13127</v>
      </c>
      <c r="K271" s="17">
        <v>7</v>
      </c>
      <c r="L271" s="17" t="s">
        <v>20076</v>
      </c>
      <c r="M271" s="9"/>
      <c r="N271" s="9"/>
      <c r="O271" s="21"/>
      <c r="Q271" s="29"/>
      <c r="U271" s="17"/>
      <c r="V271" s="2"/>
      <c r="Y271" t="str">
        <f t="shared" si="21"/>
        <v/>
      </c>
      <c r="AA271" t="str">
        <f t="shared" si="22"/>
        <v/>
      </c>
      <c r="AC271" s="7" t="s">
        <v>16423</v>
      </c>
      <c r="AD271" t="s">
        <v>10272</v>
      </c>
      <c r="AE271">
        <f t="shared" si="20"/>
        <v>0</v>
      </c>
      <c r="AG271" s="2"/>
      <c r="AI271" s="7"/>
      <c r="AX271" t="s">
        <v>20410</v>
      </c>
      <c r="AY271" t="s">
        <v>20412</v>
      </c>
    </row>
    <row r="272" spans="1:55" ht="11" customHeight="1" outlineLevel="1" x14ac:dyDescent="0.25">
      <c r="A272" t="s">
        <v>18022</v>
      </c>
      <c r="C272" s="2" t="s">
        <v>12974</v>
      </c>
      <c r="D272" s="2">
        <v>4666</v>
      </c>
      <c r="E272" s="7">
        <v>2015</v>
      </c>
      <c r="F272" s="35">
        <v>3.15</v>
      </c>
      <c r="H272" s="5" t="s">
        <v>5398</v>
      </c>
      <c r="I272" s="6"/>
      <c r="J272" s="6" t="s">
        <v>13127</v>
      </c>
      <c r="K272" s="17">
        <v>7</v>
      </c>
      <c r="L272" s="17" t="s">
        <v>20076</v>
      </c>
      <c r="M272" s="9"/>
      <c r="N272" s="9"/>
      <c r="O272" s="21"/>
      <c r="Q272" s="29"/>
      <c r="U272" s="17"/>
      <c r="V272" s="2"/>
      <c r="Y272" t="str">
        <f t="shared" si="21"/>
        <v/>
      </c>
      <c r="AA272" t="str">
        <f t="shared" si="22"/>
        <v/>
      </c>
      <c r="AC272" s="7" t="s">
        <v>16423</v>
      </c>
      <c r="AD272" t="s">
        <v>10196</v>
      </c>
      <c r="AE272">
        <f t="shared" si="20"/>
        <v>0</v>
      </c>
      <c r="AG272" s="2"/>
      <c r="AI272" s="7"/>
      <c r="AX272" t="s">
        <v>20410</v>
      </c>
      <c r="AY272" t="s">
        <v>20413</v>
      </c>
    </row>
    <row r="273" spans="1:56" ht="11" customHeight="1" outlineLevel="1" x14ac:dyDescent="0.25">
      <c r="A273" t="s">
        <v>18022</v>
      </c>
      <c r="C273" s="2" t="s">
        <v>12974</v>
      </c>
      <c r="D273" s="2">
        <v>4667</v>
      </c>
      <c r="E273" s="7">
        <v>2015</v>
      </c>
      <c r="F273" s="35">
        <v>3.15</v>
      </c>
      <c r="H273" s="5" t="s">
        <v>5398</v>
      </c>
      <c r="I273" s="6"/>
      <c r="J273" s="6" t="s">
        <v>13127</v>
      </c>
      <c r="K273" s="17">
        <v>7</v>
      </c>
      <c r="L273" s="17" t="s">
        <v>20076</v>
      </c>
      <c r="M273" s="9"/>
      <c r="N273" s="9"/>
      <c r="O273" s="21"/>
      <c r="Q273" s="29"/>
      <c r="U273" s="17"/>
      <c r="V273" s="2"/>
      <c r="Y273" t="str">
        <f t="shared" si="21"/>
        <v/>
      </c>
      <c r="AA273" t="str">
        <f t="shared" si="22"/>
        <v/>
      </c>
      <c r="AC273" s="7" t="s">
        <v>16423</v>
      </c>
      <c r="AD273" t="s">
        <v>10197</v>
      </c>
      <c r="AE273">
        <f>COUNTIF(I274,"*Fuji*")</f>
        <v>0</v>
      </c>
      <c r="AG273" s="2"/>
      <c r="AI273" s="7"/>
      <c r="AX273" t="s">
        <v>20410</v>
      </c>
      <c r="AY273" t="s">
        <v>20414</v>
      </c>
    </row>
    <row r="274" spans="1:56" ht="11" customHeight="1" outlineLevel="1" x14ac:dyDescent="0.25">
      <c r="A274" t="s">
        <v>18022</v>
      </c>
      <c r="C274" s="2" t="s">
        <v>12974</v>
      </c>
      <c r="D274" s="2">
        <v>4668</v>
      </c>
      <c r="E274" s="7">
        <v>2015</v>
      </c>
      <c r="F274" s="35">
        <v>3.15</v>
      </c>
      <c r="H274" s="5" t="s">
        <v>5398</v>
      </c>
      <c r="I274" s="6"/>
      <c r="J274" s="6" t="s">
        <v>13127</v>
      </c>
      <c r="K274" s="17">
        <v>7</v>
      </c>
      <c r="L274" s="17" t="s">
        <v>20076</v>
      </c>
      <c r="M274" s="9"/>
      <c r="N274" s="9"/>
      <c r="O274" s="21"/>
      <c r="Q274" s="29"/>
      <c r="U274" s="17"/>
      <c r="V274" s="2"/>
      <c r="Y274" t="str">
        <f t="shared" si="21"/>
        <v/>
      </c>
      <c r="AA274" t="str">
        <f t="shared" si="22"/>
        <v/>
      </c>
      <c r="AC274" s="7" t="s">
        <v>16423</v>
      </c>
      <c r="AD274" t="s">
        <v>9435</v>
      </c>
      <c r="AE274">
        <f>COUNTIF(I275,"*Fuji*")</f>
        <v>0</v>
      </c>
      <c r="AG274" s="2"/>
      <c r="AI274" s="7"/>
      <c r="AX274" t="s">
        <v>20410</v>
      </c>
      <c r="AY274" t="s">
        <v>20415</v>
      </c>
    </row>
    <row r="275" spans="1:56" ht="11" customHeight="1" outlineLevel="1" x14ac:dyDescent="0.25">
      <c r="A275" t="s">
        <v>18022</v>
      </c>
      <c r="C275" s="2" t="s">
        <v>12974</v>
      </c>
      <c r="D275" s="2" t="s">
        <v>13128</v>
      </c>
      <c r="E275" s="7">
        <v>2015</v>
      </c>
      <c r="F275" s="5" t="s">
        <v>13129</v>
      </c>
      <c r="H275" s="5" t="s">
        <v>5398</v>
      </c>
      <c r="I275" s="6"/>
      <c r="J275" s="6" t="s">
        <v>13127</v>
      </c>
      <c r="K275" s="17">
        <v>7</v>
      </c>
      <c r="L275" s="17" t="s">
        <v>7730</v>
      </c>
      <c r="M275" s="9">
        <v>13.1</v>
      </c>
      <c r="N275" s="9"/>
      <c r="O275" s="21"/>
      <c r="Q275" s="29"/>
      <c r="U275" s="17"/>
      <c r="V275" s="2"/>
      <c r="Y275" t="str">
        <f t="shared" si="21"/>
        <v/>
      </c>
      <c r="AA275">
        <f t="shared" si="22"/>
        <v>1</v>
      </c>
      <c r="AC275" s="7" t="s">
        <v>16423</v>
      </c>
      <c r="AD275" t="s">
        <v>7576</v>
      </c>
      <c r="AE275">
        <f>COUNTIF(I276,"*Fuji*")</f>
        <v>0</v>
      </c>
      <c r="AG275" s="2"/>
      <c r="AI275" s="7"/>
      <c r="AX275" t="s">
        <v>20410</v>
      </c>
      <c r="AY275" t="s">
        <v>20296</v>
      </c>
      <c r="AZ275" t="s">
        <v>20411</v>
      </c>
      <c r="BA275" t="s">
        <v>20412</v>
      </c>
      <c r="BB275" t="s">
        <v>20413</v>
      </c>
      <c r="BC275" t="s">
        <v>20414</v>
      </c>
      <c r="BD275" t="s">
        <v>20415</v>
      </c>
    </row>
    <row r="276" spans="1:56" ht="11" customHeight="1" outlineLevel="1" x14ac:dyDescent="0.25">
      <c r="A276" t="s">
        <v>18022</v>
      </c>
      <c r="C276" s="2" t="s">
        <v>12974</v>
      </c>
      <c r="D276" s="2">
        <v>4669</v>
      </c>
      <c r="E276" s="7">
        <v>2015</v>
      </c>
      <c r="F276" s="35">
        <v>10</v>
      </c>
      <c r="H276" s="5" t="s">
        <v>5398</v>
      </c>
      <c r="I276" s="6"/>
      <c r="J276" s="6" t="s">
        <v>13127</v>
      </c>
      <c r="K276" s="17">
        <v>7</v>
      </c>
      <c r="L276" s="17" t="s">
        <v>20076</v>
      </c>
      <c r="M276" s="9"/>
      <c r="N276" s="9"/>
      <c r="O276" s="21"/>
      <c r="Q276" s="29"/>
      <c r="U276" s="17"/>
      <c r="V276" s="2"/>
      <c r="Y276" t="str">
        <f t="shared" si="21"/>
        <v/>
      </c>
      <c r="AA276" t="str">
        <f t="shared" si="22"/>
        <v/>
      </c>
      <c r="AC276" s="7" t="s">
        <v>16423</v>
      </c>
      <c r="AD276" t="s">
        <v>9434</v>
      </c>
      <c r="AE276">
        <f>COUNTIF(I277,"*Fuji*")</f>
        <v>0</v>
      </c>
      <c r="AG276" s="2"/>
      <c r="AI276" s="7"/>
      <c r="AX276" t="s">
        <v>20410</v>
      </c>
      <c r="AY276" t="s">
        <v>20416</v>
      </c>
    </row>
    <row r="277" spans="1:56" ht="11" customHeight="1" outlineLevel="1" x14ac:dyDescent="0.25">
      <c r="A277" t="s">
        <v>18022</v>
      </c>
      <c r="C277" s="2" t="s">
        <v>12974</v>
      </c>
      <c r="D277" s="2" t="s">
        <v>13130</v>
      </c>
      <c r="E277" s="7">
        <v>2015</v>
      </c>
      <c r="F277" s="5" t="s">
        <v>13131</v>
      </c>
      <c r="H277" s="5" t="s">
        <v>5398</v>
      </c>
      <c r="I277" s="6"/>
      <c r="J277" s="6" t="s">
        <v>13127</v>
      </c>
      <c r="K277" s="17">
        <v>7</v>
      </c>
      <c r="L277" s="17" t="s">
        <v>7730</v>
      </c>
      <c r="M277" s="9"/>
      <c r="N277" s="9"/>
      <c r="O277" s="21"/>
      <c r="Q277" s="29"/>
      <c r="U277" s="17"/>
      <c r="V277" s="2"/>
      <c r="Y277" t="str">
        <f t="shared" si="21"/>
        <v/>
      </c>
      <c r="AA277">
        <f t="shared" si="22"/>
        <v>1</v>
      </c>
      <c r="AC277" s="7" t="s">
        <v>16423</v>
      </c>
      <c r="AD277" t="s">
        <v>9434</v>
      </c>
      <c r="AE277">
        <f>COUNTIF(I278,"*Fuji*")</f>
        <v>0</v>
      </c>
      <c r="AG277" s="2"/>
      <c r="AI277" s="7"/>
      <c r="AX277" t="s">
        <v>20410</v>
      </c>
      <c r="AY277" t="s">
        <v>20416</v>
      </c>
    </row>
    <row r="278" spans="1:56" ht="11" customHeight="1" x14ac:dyDescent="0.25">
      <c r="A278" s="4" t="s">
        <v>8589</v>
      </c>
      <c r="B278" t="s">
        <v>13087</v>
      </c>
      <c r="C278" s="2" t="s">
        <v>12976</v>
      </c>
      <c r="E278" s="7"/>
      <c r="F278" s="5"/>
      <c r="H278" s="5"/>
      <c r="I278" s="6"/>
      <c r="J278" s="6"/>
      <c r="K278" s="17"/>
      <c r="L278" s="17"/>
      <c r="M278" s="9"/>
      <c r="N278" s="9">
        <f>SUM(M279:M316)</f>
        <v>155.19999999999999</v>
      </c>
      <c r="O278" s="21">
        <v>3934</v>
      </c>
      <c r="P278">
        <f>COUNTIF(L279:L316,"*")</f>
        <v>38</v>
      </c>
      <c r="Q278" s="29">
        <f>P278/O278</f>
        <v>9.6593797661413319E-3</v>
      </c>
      <c r="R278">
        <f>COUNTIF(L279:L316,"Y")+COUNTIF(L279:L316,"S")</f>
        <v>38</v>
      </c>
      <c r="U278" s="17" t="s">
        <v>7730</v>
      </c>
      <c r="V278" s="2"/>
      <c r="W278" t="s">
        <v>18541</v>
      </c>
      <c r="Y278" t="str">
        <f t="shared" si="21"/>
        <v/>
      </c>
      <c r="AA278" t="str">
        <f t="shared" si="22"/>
        <v/>
      </c>
      <c r="AC278" s="7"/>
      <c r="AF278">
        <f>COUNTIF(AE279:AE316,"1")</f>
        <v>0</v>
      </c>
      <c r="AG278" s="2"/>
      <c r="AI278" s="7"/>
      <c r="AJ278">
        <f>COUNTIF($K279:$K316,"1")-COUNTIFS($K279:$K316,"1",$L279:$L316,"V")</f>
        <v>9</v>
      </c>
      <c r="AK278">
        <f>COUNTIFS($K279:$K316,"1",$L279:$L316,"Y")+COUNTIFS($K279:$K316,"1",$L279:$L316,"s")</f>
        <v>9</v>
      </c>
      <c r="AL278">
        <f>COUNTIF($K279:$K316,"2")-COUNTIFS($K279:$K316,"2",$L279:$L316,"V")</f>
        <v>2</v>
      </c>
      <c r="AM278">
        <f>COUNTIFS($K279:$K316,"2",$L279:$L316,"Y")+COUNTIFS($K279:$K316,"2",$L279:$L316,"s")</f>
        <v>2</v>
      </c>
      <c r="AN278">
        <f>COUNTIF($K279:$K316,"3")-COUNTIFS($K279:$K316,"3",$L279:$L316,"V")</f>
        <v>4</v>
      </c>
      <c r="AO278">
        <f>COUNTIFS($K279:$K316,"3",$L279:$L316,"Y")+COUNTIFS($K279:$K316,"3",$L279:$L316,"s")</f>
        <v>4</v>
      </c>
      <c r="AP278">
        <f>COUNTIF($K279:$K316,"4")-COUNTIFS($K279:$K316,"4",$L279:$L316,"V")</f>
        <v>0</v>
      </c>
      <c r="AQ278">
        <f>COUNTIFS($K279:$K316,"4",$L279:$L316,"Y")+COUNTIFS($K279:$K316,"4",$L279:$L316,"s")</f>
        <v>0</v>
      </c>
      <c r="AR278">
        <f>COUNTIF($K279:$K316,"5")-COUNTIFS($K279:$K316,"5",$L279:$L316,"V")</f>
        <v>7</v>
      </c>
      <c r="AS278">
        <f>COUNTIFS($K279:$K316,"5",$L279:$L316,"Y")+COUNTIFS($K279:$K316,"5",$L279:$L316,"s")</f>
        <v>7</v>
      </c>
      <c r="AT278">
        <f>COUNTIF($K279:$K316,"6")-COUNTIFS($K279:$K316,"6",$L279:$L316,"V")</f>
        <v>8</v>
      </c>
      <c r="AU278">
        <f>COUNTIFS($K279:$K316,"6",$L279:$L316,"Y")+COUNTIFS($K279:$K316,"6",$L279:$L316,"s")</f>
        <v>8</v>
      </c>
      <c r="AV278">
        <f>COUNTIF($K279:$K316,"7")-COUNTIFS($K279:$K316,"7",$L279:$L316,"V")</f>
        <v>8</v>
      </c>
      <c r="AW278">
        <f>COUNTIFS($K279:$K316,"7",$L279:$L316,"Y")+COUNTIFS($K279:$K316,"7",$L279:$L316,"s")</f>
        <v>8</v>
      </c>
    </row>
    <row r="279" spans="1:56" ht="11" customHeight="1" outlineLevel="1" x14ac:dyDescent="0.25">
      <c r="A279" t="s">
        <v>630</v>
      </c>
      <c r="C279" s="2" t="s">
        <v>12976</v>
      </c>
      <c r="D279" s="2">
        <v>728</v>
      </c>
      <c r="E279" s="7">
        <v>1959</v>
      </c>
      <c r="F279" s="8" t="s">
        <v>631</v>
      </c>
      <c r="H279" s="8" t="s">
        <v>2291</v>
      </c>
      <c r="I279" s="6"/>
      <c r="J279" s="6" t="s">
        <v>8335</v>
      </c>
      <c r="K279" s="17">
        <v>5</v>
      </c>
      <c r="L279" s="17" t="s">
        <v>7730</v>
      </c>
      <c r="M279" s="9">
        <v>0.7</v>
      </c>
      <c r="N279" s="9"/>
      <c r="O279" s="21"/>
      <c r="Q279" s="29"/>
      <c r="U279" s="17"/>
      <c r="V279" s="2"/>
      <c r="Y279" t="str">
        <f t="shared" si="21"/>
        <v/>
      </c>
      <c r="AA279" t="str">
        <f t="shared" si="22"/>
        <v/>
      </c>
      <c r="AC279" s="7"/>
      <c r="AD279" s="1" t="s">
        <v>633</v>
      </c>
      <c r="AE279">
        <f t="shared" ref="AE279:AE316" si="23">COUNTIF(I279,"*Fuji*")</f>
        <v>0</v>
      </c>
      <c r="AG279" s="2"/>
      <c r="AI279" s="7"/>
      <c r="AX279" t="s">
        <v>20397</v>
      </c>
      <c r="AY279" t="s">
        <v>20336</v>
      </c>
      <c r="AZ279" t="s">
        <v>20337</v>
      </c>
      <c r="BA279" t="s">
        <v>20366</v>
      </c>
      <c r="BB279" t="s">
        <v>20338</v>
      </c>
      <c r="BC279" t="s">
        <v>20437</v>
      </c>
    </row>
    <row r="280" spans="1:56" ht="11" customHeight="1" outlineLevel="1" x14ac:dyDescent="0.25">
      <c r="A280" t="s">
        <v>630</v>
      </c>
      <c r="C280" s="2" t="s">
        <v>12976</v>
      </c>
      <c r="D280" s="2">
        <v>795</v>
      </c>
      <c r="E280" s="7">
        <v>1961</v>
      </c>
      <c r="F280" s="5" t="s">
        <v>2590</v>
      </c>
      <c r="H280" s="5" t="s">
        <v>1674</v>
      </c>
      <c r="I280" s="6" t="s">
        <v>19952</v>
      </c>
      <c r="J280" s="6" t="s">
        <v>8333</v>
      </c>
      <c r="K280" s="17">
        <v>5</v>
      </c>
      <c r="L280" s="17" t="s">
        <v>7730</v>
      </c>
      <c r="M280" s="9">
        <v>0.2</v>
      </c>
      <c r="N280" s="9"/>
      <c r="O280" s="21"/>
      <c r="Q280" s="29"/>
      <c r="U280" s="17"/>
      <c r="V280" s="2"/>
      <c r="Y280" t="str">
        <f t="shared" si="21"/>
        <v/>
      </c>
      <c r="AA280" t="str">
        <f t="shared" si="22"/>
        <v/>
      </c>
      <c r="AC280" s="7"/>
      <c r="AD280" t="s">
        <v>8332</v>
      </c>
      <c r="AE280">
        <f t="shared" si="23"/>
        <v>0</v>
      </c>
      <c r="AG280" s="2"/>
      <c r="AI280" s="7"/>
      <c r="AX280" t="s">
        <v>20397</v>
      </c>
      <c r="AY280" t="s">
        <v>20336</v>
      </c>
      <c r="AZ280" t="s">
        <v>20337</v>
      </c>
      <c r="BA280" t="s">
        <v>20366</v>
      </c>
      <c r="BB280" t="s">
        <v>20338</v>
      </c>
      <c r="BC280" t="s">
        <v>20437</v>
      </c>
    </row>
    <row r="281" spans="1:56" ht="11" customHeight="1" outlineLevel="1" x14ac:dyDescent="0.25">
      <c r="A281" t="s">
        <v>630</v>
      </c>
      <c r="C281" s="2" t="s">
        <v>12976</v>
      </c>
      <c r="D281" s="2">
        <v>859</v>
      </c>
      <c r="E281" s="7">
        <v>1964</v>
      </c>
      <c r="F281" s="5" t="s">
        <v>637</v>
      </c>
      <c r="H281" s="5" t="s">
        <v>5398</v>
      </c>
      <c r="I281" s="6"/>
      <c r="J281" s="6" t="s">
        <v>8334</v>
      </c>
      <c r="K281" s="17">
        <v>6</v>
      </c>
      <c r="L281" s="17" t="s">
        <v>7730</v>
      </c>
      <c r="M281" s="9">
        <v>0.5</v>
      </c>
      <c r="N281" s="9"/>
      <c r="O281" s="21"/>
      <c r="Q281" s="29"/>
      <c r="U281" s="17"/>
      <c r="V281" s="2">
        <v>757</v>
      </c>
      <c r="Y281" t="str">
        <f t="shared" si="21"/>
        <v/>
      </c>
      <c r="AA281" t="str">
        <f t="shared" si="22"/>
        <v/>
      </c>
      <c r="AC281" s="7"/>
      <c r="AD281" t="s">
        <v>3756</v>
      </c>
      <c r="AE281">
        <f t="shared" si="23"/>
        <v>0</v>
      </c>
      <c r="AG281" s="2"/>
      <c r="AH281" t="s">
        <v>3757</v>
      </c>
      <c r="AI281" s="7" t="s">
        <v>4922</v>
      </c>
      <c r="AX281" t="s">
        <v>20314</v>
      </c>
      <c r="AY281" t="s">
        <v>20417</v>
      </c>
      <c r="AZ281" t="s">
        <v>20316</v>
      </c>
    </row>
    <row r="282" spans="1:56" ht="11" customHeight="1" outlineLevel="1" x14ac:dyDescent="0.25">
      <c r="A282" t="s">
        <v>630</v>
      </c>
      <c r="C282" s="2" t="s">
        <v>12976</v>
      </c>
      <c r="D282" s="2">
        <v>860</v>
      </c>
      <c r="E282" s="7">
        <v>1964</v>
      </c>
      <c r="F282" s="5" t="s">
        <v>4880</v>
      </c>
      <c r="H282" s="5" t="s">
        <v>5398</v>
      </c>
      <c r="I282" s="6"/>
      <c r="J282" s="6" t="s">
        <v>8334</v>
      </c>
      <c r="K282" s="17">
        <v>6</v>
      </c>
      <c r="L282" s="17" t="s">
        <v>7730</v>
      </c>
      <c r="M282" s="9">
        <v>0.5</v>
      </c>
      <c r="N282" s="9"/>
      <c r="O282" s="21"/>
      <c r="Q282" s="29"/>
      <c r="U282" s="17"/>
      <c r="V282" s="2">
        <v>758</v>
      </c>
      <c r="Y282" t="str">
        <f t="shared" si="21"/>
        <v/>
      </c>
      <c r="AA282" t="str">
        <f t="shared" si="22"/>
        <v/>
      </c>
      <c r="AC282" s="7"/>
      <c r="AD282" t="s">
        <v>3756</v>
      </c>
      <c r="AE282">
        <f t="shared" si="23"/>
        <v>0</v>
      </c>
      <c r="AG282" s="2"/>
      <c r="AH282" t="s">
        <v>3757</v>
      </c>
      <c r="AI282" s="7" t="s">
        <v>4922</v>
      </c>
      <c r="AX282" t="s">
        <v>20314</v>
      </c>
      <c r="AY282" t="s">
        <v>20417</v>
      </c>
      <c r="AZ282" t="s">
        <v>20316</v>
      </c>
    </row>
    <row r="283" spans="1:56" ht="11" customHeight="1" outlineLevel="1" x14ac:dyDescent="0.25">
      <c r="A283" t="s">
        <v>630</v>
      </c>
      <c r="C283" s="2" t="s">
        <v>12976</v>
      </c>
      <c r="D283" s="2">
        <v>1109</v>
      </c>
      <c r="E283" s="7">
        <v>1971</v>
      </c>
      <c r="F283" s="5" t="s">
        <v>2590</v>
      </c>
      <c r="H283" s="5" t="s">
        <v>1674</v>
      </c>
      <c r="I283" s="6" t="s">
        <v>19952</v>
      </c>
      <c r="J283" s="6" t="s">
        <v>8335</v>
      </c>
      <c r="K283" s="17">
        <v>5</v>
      </c>
      <c r="L283" s="17" t="s">
        <v>7730</v>
      </c>
      <c r="M283" s="9">
        <v>6.6</v>
      </c>
      <c r="N283" s="9"/>
      <c r="O283" s="21"/>
      <c r="Q283" s="29"/>
      <c r="U283" s="17"/>
      <c r="V283" s="2"/>
      <c r="Y283" t="str">
        <f t="shared" si="21"/>
        <v/>
      </c>
      <c r="AA283" t="str">
        <f t="shared" si="22"/>
        <v/>
      </c>
      <c r="AC283" s="7"/>
      <c r="AD283" t="s">
        <v>8332</v>
      </c>
      <c r="AE283">
        <f t="shared" si="23"/>
        <v>0</v>
      </c>
      <c r="AG283" s="2"/>
      <c r="AI283" s="7"/>
      <c r="AX283" t="s">
        <v>20397</v>
      </c>
      <c r="AY283" t="s">
        <v>20336</v>
      </c>
      <c r="AZ283" t="s">
        <v>20337</v>
      </c>
      <c r="BA283" t="s">
        <v>20366</v>
      </c>
      <c r="BB283" t="s">
        <v>20338</v>
      </c>
      <c r="BC283" t="s">
        <v>20437</v>
      </c>
    </row>
    <row r="284" spans="1:56" ht="11" customHeight="1" outlineLevel="1" x14ac:dyDescent="0.25">
      <c r="A284" t="s">
        <v>630</v>
      </c>
      <c r="C284" s="2" t="s">
        <v>12976</v>
      </c>
      <c r="D284" s="2">
        <v>1123</v>
      </c>
      <c r="E284" s="7">
        <v>1971</v>
      </c>
      <c r="F284" s="5" t="s">
        <v>1099</v>
      </c>
      <c r="H284" s="5" t="s">
        <v>2291</v>
      </c>
      <c r="I284" s="6" t="s">
        <v>19952</v>
      </c>
      <c r="J284" s="6" t="s">
        <v>8336</v>
      </c>
      <c r="K284" s="17">
        <v>5</v>
      </c>
      <c r="L284" s="17" t="s">
        <v>7730</v>
      </c>
      <c r="M284" s="9">
        <v>0.6</v>
      </c>
      <c r="N284" s="9"/>
      <c r="O284" s="21"/>
      <c r="Q284" s="29"/>
      <c r="U284" s="17"/>
      <c r="V284" s="2"/>
      <c r="Y284" t="str">
        <f t="shared" si="21"/>
        <v/>
      </c>
      <c r="AA284" t="str">
        <f t="shared" si="22"/>
        <v/>
      </c>
      <c r="AC284" s="7"/>
      <c r="AD284" t="s">
        <v>8332</v>
      </c>
      <c r="AE284">
        <f t="shared" si="23"/>
        <v>0</v>
      </c>
      <c r="AG284" s="2"/>
      <c r="AI284" s="7"/>
      <c r="AX284" t="s">
        <v>20397</v>
      </c>
      <c r="AY284" t="s">
        <v>20336</v>
      </c>
      <c r="AZ284" t="s">
        <v>20337</v>
      </c>
      <c r="BA284" t="s">
        <v>20366</v>
      </c>
      <c r="BB284" t="s">
        <v>20338</v>
      </c>
      <c r="BC284" t="s">
        <v>20437</v>
      </c>
    </row>
    <row r="285" spans="1:56" ht="11" customHeight="1" outlineLevel="1" x14ac:dyDescent="0.25">
      <c r="A285" t="s">
        <v>630</v>
      </c>
      <c r="C285" s="2" t="s">
        <v>12976</v>
      </c>
      <c r="D285" s="2">
        <v>1592</v>
      </c>
      <c r="E285" s="7">
        <v>1982</v>
      </c>
      <c r="F285" s="5" t="s">
        <v>4926</v>
      </c>
      <c r="H285" s="5" t="s">
        <v>5398</v>
      </c>
      <c r="I285" s="6"/>
      <c r="J285" s="6" t="s">
        <v>8337</v>
      </c>
      <c r="K285" s="17">
        <v>6</v>
      </c>
      <c r="L285" s="17" t="s">
        <v>20076</v>
      </c>
      <c r="M285" s="9"/>
      <c r="N285" s="9"/>
      <c r="O285" s="21"/>
      <c r="Q285" s="29"/>
      <c r="U285" s="17"/>
      <c r="V285" s="2">
        <v>1366</v>
      </c>
      <c r="Y285" t="str">
        <f t="shared" si="21"/>
        <v/>
      </c>
      <c r="AA285" t="str">
        <f t="shared" si="22"/>
        <v/>
      </c>
      <c r="AC285" s="7"/>
      <c r="AD285" t="s">
        <v>4927</v>
      </c>
      <c r="AE285">
        <f t="shared" si="23"/>
        <v>0</v>
      </c>
      <c r="AG285" s="2"/>
      <c r="AH285" t="s">
        <v>3757</v>
      </c>
      <c r="AI285" s="7" t="s">
        <v>4610</v>
      </c>
      <c r="AX285" t="s">
        <v>20314</v>
      </c>
      <c r="AY285" t="s">
        <v>20417</v>
      </c>
      <c r="AZ285" t="s">
        <v>18378</v>
      </c>
    </row>
    <row r="286" spans="1:56" ht="11" customHeight="1" outlineLevel="1" x14ac:dyDescent="0.25">
      <c r="A286" t="s">
        <v>630</v>
      </c>
      <c r="C286" s="2" t="s">
        <v>12976</v>
      </c>
      <c r="D286" s="2" t="s">
        <v>8338</v>
      </c>
      <c r="E286" s="7">
        <v>1982</v>
      </c>
      <c r="F286" s="5" t="s">
        <v>1273</v>
      </c>
      <c r="H286" s="5" t="s">
        <v>5398</v>
      </c>
      <c r="I286" s="6"/>
      <c r="J286" s="6" t="s">
        <v>8337</v>
      </c>
      <c r="K286" s="17">
        <v>6</v>
      </c>
      <c r="L286" s="17" t="s">
        <v>7730</v>
      </c>
      <c r="M286" s="9">
        <v>2</v>
      </c>
      <c r="N286" s="9"/>
      <c r="O286" s="21"/>
      <c r="Q286" s="29"/>
      <c r="U286" s="17"/>
      <c r="V286" s="2" t="s">
        <v>4925</v>
      </c>
      <c r="Y286" t="str">
        <f t="shared" si="21"/>
        <v/>
      </c>
      <c r="AA286" t="str">
        <f t="shared" si="22"/>
        <v/>
      </c>
      <c r="AC286" s="7"/>
      <c r="AD286" t="s">
        <v>4927</v>
      </c>
      <c r="AE286">
        <f t="shared" si="23"/>
        <v>0</v>
      </c>
      <c r="AG286" s="2"/>
      <c r="AH286" t="s">
        <v>3757</v>
      </c>
      <c r="AI286" s="7" t="s">
        <v>4922</v>
      </c>
      <c r="AX286" t="s">
        <v>20314</v>
      </c>
      <c r="AY286" t="s">
        <v>20417</v>
      </c>
      <c r="AZ286" t="s">
        <v>18378</v>
      </c>
    </row>
    <row r="287" spans="1:56" ht="11" customHeight="1" outlineLevel="1" x14ac:dyDescent="0.25">
      <c r="A287" t="s">
        <v>630</v>
      </c>
      <c r="C287" s="2" t="s">
        <v>12976</v>
      </c>
      <c r="D287" s="2" t="s">
        <v>8340</v>
      </c>
      <c r="E287" s="7">
        <v>1990</v>
      </c>
      <c r="F287" s="5" t="s">
        <v>457</v>
      </c>
      <c r="H287" s="5" t="s">
        <v>5398</v>
      </c>
      <c r="I287" s="6" t="s">
        <v>4474</v>
      </c>
      <c r="J287" s="6" t="s">
        <v>8339</v>
      </c>
      <c r="K287" s="17">
        <v>3</v>
      </c>
      <c r="L287" s="17" t="s">
        <v>7730</v>
      </c>
      <c r="M287" s="9">
        <v>1.5</v>
      </c>
      <c r="N287" s="9"/>
      <c r="O287" s="21"/>
      <c r="Q287" s="29"/>
      <c r="U287" s="17"/>
      <c r="V287" s="2">
        <v>1677</v>
      </c>
      <c r="Y287" t="str">
        <f t="shared" si="21"/>
        <v/>
      </c>
      <c r="AA287" t="str">
        <f t="shared" si="22"/>
        <v/>
      </c>
      <c r="AC287" s="7"/>
      <c r="AD287" t="s">
        <v>4474</v>
      </c>
      <c r="AE287">
        <f t="shared" si="23"/>
        <v>0</v>
      </c>
      <c r="AG287" s="2"/>
      <c r="AH287" t="s">
        <v>1671</v>
      </c>
      <c r="AI287" s="7" t="s">
        <v>4922</v>
      </c>
      <c r="AX287" t="s">
        <v>20353</v>
      </c>
      <c r="AY287" t="s">
        <v>20237</v>
      </c>
    </row>
    <row r="288" spans="1:56" ht="11" customHeight="1" outlineLevel="1" x14ac:dyDescent="0.25">
      <c r="A288" t="s">
        <v>630</v>
      </c>
      <c r="C288" s="2" t="s">
        <v>12976</v>
      </c>
      <c r="D288" s="2">
        <v>2077</v>
      </c>
      <c r="E288" s="7">
        <v>1990</v>
      </c>
      <c r="F288" s="5" t="s">
        <v>4475</v>
      </c>
      <c r="H288" s="5" t="s">
        <v>5398</v>
      </c>
      <c r="I288" s="6" t="s">
        <v>4476</v>
      </c>
      <c r="J288" s="6" t="s">
        <v>8341</v>
      </c>
      <c r="K288" s="17">
        <v>1</v>
      </c>
      <c r="L288" s="17" t="s">
        <v>7730</v>
      </c>
      <c r="M288" s="9">
        <v>8</v>
      </c>
      <c r="N288" s="9"/>
      <c r="O288" s="21"/>
      <c r="Q288" s="29"/>
      <c r="U288" s="17"/>
      <c r="V288" s="2">
        <v>1715</v>
      </c>
      <c r="Y288" t="str">
        <f t="shared" si="21"/>
        <v/>
      </c>
      <c r="AA288" t="str">
        <f t="shared" si="22"/>
        <v/>
      </c>
      <c r="AC288" s="7"/>
      <c r="AD288" t="s">
        <v>4476</v>
      </c>
      <c r="AE288">
        <f t="shared" si="23"/>
        <v>0</v>
      </c>
      <c r="AG288" s="2"/>
      <c r="AH288" t="s">
        <v>4477</v>
      </c>
      <c r="AI288" s="7" t="s">
        <v>4610</v>
      </c>
      <c r="AX288" t="s">
        <v>20353</v>
      </c>
      <c r="AY288" t="s">
        <v>20291</v>
      </c>
      <c r="AZ288" t="s">
        <v>20337</v>
      </c>
      <c r="BA288" t="s">
        <v>20437</v>
      </c>
    </row>
    <row r="289" spans="1:56" ht="11" customHeight="1" outlineLevel="1" x14ac:dyDescent="0.25">
      <c r="A289" t="s">
        <v>630</v>
      </c>
      <c r="C289" s="2" t="s">
        <v>12976</v>
      </c>
      <c r="D289" s="2">
        <v>2423</v>
      </c>
      <c r="E289" s="7">
        <v>1998</v>
      </c>
      <c r="F289" s="5" t="s">
        <v>4478</v>
      </c>
      <c r="H289" s="5" t="s">
        <v>5398</v>
      </c>
      <c r="I289" s="6" t="s">
        <v>4474</v>
      </c>
      <c r="J289" s="6" t="s">
        <v>8342</v>
      </c>
      <c r="K289" s="17">
        <v>5</v>
      </c>
      <c r="L289" s="17" t="s">
        <v>7730</v>
      </c>
      <c r="M289" s="9">
        <v>2</v>
      </c>
      <c r="N289" s="9"/>
      <c r="O289" s="21"/>
      <c r="Q289" s="29"/>
      <c r="U289" s="17"/>
      <c r="V289" s="2">
        <v>1986</v>
      </c>
      <c r="Y289" t="str">
        <f t="shared" si="21"/>
        <v/>
      </c>
      <c r="AA289" t="str">
        <f t="shared" si="22"/>
        <v/>
      </c>
      <c r="AC289" s="7"/>
      <c r="AD289" t="s">
        <v>4474</v>
      </c>
      <c r="AE289">
        <f t="shared" si="23"/>
        <v>0</v>
      </c>
      <c r="AG289" s="2"/>
      <c r="AH289" t="s">
        <v>1671</v>
      </c>
      <c r="AI289" s="7" t="s">
        <v>4922</v>
      </c>
      <c r="AX289" t="s">
        <v>20267</v>
      </c>
      <c r="AY289" t="s">
        <v>20368</v>
      </c>
      <c r="AZ289" t="s">
        <v>20337</v>
      </c>
      <c r="BA289" t="s">
        <v>18378</v>
      </c>
    </row>
    <row r="290" spans="1:56" ht="11" customHeight="1" outlineLevel="1" x14ac:dyDescent="0.25">
      <c r="A290" t="s">
        <v>630</v>
      </c>
      <c r="C290" s="2" t="s">
        <v>12976</v>
      </c>
      <c r="D290" s="2">
        <v>2456</v>
      </c>
      <c r="E290" s="7">
        <v>1998</v>
      </c>
      <c r="F290" s="5" t="s">
        <v>2158</v>
      </c>
      <c r="H290" s="5" t="s">
        <v>5398</v>
      </c>
      <c r="I290" s="6" t="s">
        <v>2159</v>
      </c>
      <c r="J290" s="6" t="s">
        <v>8343</v>
      </c>
      <c r="K290" s="17">
        <v>6</v>
      </c>
      <c r="L290" s="17" t="s">
        <v>7730</v>
      </c>
      <c r="M290" s="9">
        <v>4.5</v>
      </c>
      <c r="N290" s="9"/>
      <c r="O290" s="21"/>
      <c r="Q290" s="29"/>
      <c r="U290" s="17"/>
      <c r="V290" s="2">
        <v>2012</v>
      </c>
      <c r="Y290" t="str">
        <f t="shared" si="21"/>
        <v/>
      </c>
      <c r="AA290" t="str">
        <f t="shared" si="22"/>
        <v/>
      </c>
      <c r="AC290" s="7" t="s">
        <v>13955</v>
      </c>
      <c r="AD290" t="s">
        <v>2159</v>
      </c>
      <c r="AE290">
        <f t="shared" si="23"/>
        <v>0</v>
      </c>
      <c r="AG290" s="2"/>
      <c r="AH290" t="s">
        <v>2160</v>
      </c>
      <c r="AI290" s="7" t="s">
        <v>4922</v>
      </c>
      <c r="AX290" t="s">
        <v>20314</v>
      </c>
      <c r="AY290" t="s">
        <v>20377</v>
      </c>
      <c r="AZ290" t="s">
        <v>20418</v>
      </c>
      <c r="BA290" t="s">
        <v>20337</v>
      </c>
      <c r="BB290" t="s">
        <v>20419</v>
      </c>
    </row>
    <row r="291" spans="1:56" ht="11" customHeight="1" outlineLevel="1" x14ac:dyDescent="0.25">
      <c r="A291" t="s">
        <v>630</v>
      </c>
      <c r="C291" s="2" t="s">
        <v>12976</v>
      </c>
      <c r="D291" s="2">
        <v>2750</v>
      </c>
      <c r="E291" s="7">
        <v>2002</v>
      </c>
      <c r="F291" s="5" t="s">
        <v>3773</v>
      </c>
      <c r="H291" s="5" t="s">
        <v>5398</v>
      </c>
      <c r="I291" s="6" t="s">
        <v>19952</v>
      </c>
      <c r="J291" s="6" t="s">
        <v>8344</v>
      </c>
      <c r="K291" s="17">
        <v>5</v>
      </c>
      <c r="L291" s="17" t="s">
        <v>7730</v>
      </c>
      <c r="M291" s="9">
        <v>7</v>
      </c>
      <c r="N291" s="9"/>
      <c r="O291" s="21"/>
      <c r="Q291" s="29"/>
      <c r="U291" s="17"/>
      <c r="V291" s="2"/>
      <c r="Y291" t="str">
        <f t="shared" si="21"/>
        <v/>
      </c>
      <c r="AA291" t="str">
        <f t="shared" si="22"/>
        <v/>
      </c>
      <c r="AC291" s="7"/>
      <c r="AD291" t="s">
        <v>8332</v>
      </c>
      <c r="AE291">
        <f t="shared" si="23"/>
        <v>0</v>
      </c>
      <c r="AG291" s="2"/>
      <c r="AI291" s="7"/>
      <c r="AX291" t="s">
        <v>20267</v>
      </c>
      <c r="AY291" t="s">
        <v>20392</v>
      </c>
      <c r="AZ291" t="s">
        <v>20337</v>
      </c>
      <c r="BA291" t="s">
        <v>20390</v>
      </c>
      <c r="BB291" t="s">
        <v>20354</v>
      </c>
      <c r="BC291" t="s">
        <v>18378</v>
      </c>
      <c r="BD291" t="s">
        <v>20437</v>
      </c>
    </row>
    <row r="292" spans="1:56" ht="11" customHeight="1" outlineLevel="1" x14ac:dyDescent="0.25">
      <c r="A292" t="s">
        <v>630</v>
      </c>
      <c r="C292" s="2" t="s">
        <v>12976</v>
      </c>
      <c r="D292" s="2">
        <v>2751</v>
      </c>
      <c r="E292" s="7">
        <v>2002</v>
      </c>
      <c r="F292" s="5" t="s">
        <v>3773</v>
      </c>
      <c r="H292" s="5" t="s">
        <v>5398</v>
      </c>
      <c r="I292" s="6" t="s">
        <v>19952</v>
      </c>
      <c r="J292" s="6" t="s">
        <v>8344</v>
      </c>
      <c r="K292" s="17">
        <v>5</v>
      </c>
      <c r="L292" s="17" t="s">
        <v>7730</v>
      </c>
      <c r="M292" s="9">
        <v>7</v>
      </c>
      <c r="N292" s="9"/>
      <c r="O292" s="21"/>
      <c r="Q292" s="29"/>
      <c r="U292" s="17"/>
      <c r="V292" s="2"/>
      <c r="Y292" t="str">
        <f t="shared" si="21"/>
        <v/>
      </c>
      <c r="AA292" t="str">
        <f t="shared" si="22"/>
        <v/>
      </c>
      <c r="AC292" s="7"/>
      <c r="AD292" t="s">
        <v>8332</v>
      </c>
      <c r="AE292">
        <f t="shared" si="23"/>
        <v>0</v>
      </c>
      <c r="AG292" s="2"/>
      <c r="AI292" s="7"/>
      <c r="AX292" t="s">
        <v>20267</v>
      </c>
      <c r="AY292" t="s">
        <v>20247</v>
      </c>
      <c r="AZ292" t="s">
        <v>20337</v>
      </c>
      <c r="BA292" t="s">
        <v>20390</v>
      </c>
      <c r="BB292" t="s">
        <v>18378</v>
      </c>
      <c r="BC292" t="s">
        <v>20437</v>
      </c>
    </row>
    <row r="293" spans="1:56" ht="11" customHeight="1" outlineLevel="1" x14ac:dyDescent="0.25">
      <c r="A293" t="s">
        <v>630</v>
      </c>
      <c r="C293" s="2" t="s">
        <v>12976</v>
      </c>
      <c r="D293" s="2">
        <v>2769</v>
      </c>
      <c r="E293" s="7">
        <v>2002</v>
      </c>
      <c r="F293" s="5" t="s">
        <v>3773</v>
      </c>
      <c r="H293" s="5" t="s">
        <v>5398</v>
      </c>
      <c r="I293" s="6" t="s">
        <v>4474</v>
      </c>
      <c r="J293" s="6" t="s">
        <v>8345</v>
      </c>
      <c r="K293" s="17">
        <v>3</v>
      </c>
      <c r="L293" s="17" t="s">
        <v>7730</v>
      </c>
      <c r="M293" s="9">
        <v>6.5</v>
      </c>
      <c r="N293" s="9"/>
      <c r="O293" s="21"/>
      <c r="Q293" s="29"/>
      <c r="U293" s="17"/>
      <c r="V293" s="2" t="s">
        <v>454</v>
      </c>
      <c r="Y293" t="str">
        <f t="shared" si="21"/>
        <v/>
      </c>
      <c r="AA293" t="str">
        <f t="shared" si="22"/>
        <v/>
      </c>
      <c r="AC293" s="7"/>
      <c r="AD293" t="s">
        <v>4474</v>
      </c>
      <c r="AE293">
        <f t="shared" si="23"/>
        <v>0</v>
      </c>
      <c r="AG293" s="2"/>
      <c r="AH293" t="s">
        <v>1671</v>
      </c>
      <c r="AI293" s="7" t="s">
        <v>4610</v>
      </c>
      <c r="AX293" t="s">
        <v>20353</v>
      </c>
      <c r="AY293" t="s">
        <v>20237</v>
      </c>
      <c r="AZ293" t="s">
        <v>20340</v>
      </c>
      <c r="BA293" t="s">
        <v>20437</v>
      </c>
    </row>
    <row r="294" spans="1:56" ht="11" customHeight="1" outlineLevel="1" x14ac:dyDescent="0.25">
      <c r="A294" t="s">
        <v>630</v>
      </c>
      <c r="C294" s="2" t="s">
        <v>12976</v>
      </c>
      <c r="D294" s="2">
        <v>2869</v>
      </c>
      <c r="E294" s="7">
        <v>2003</v>
      </c>
      <c r="F294" s="5" t="s">
        <v>3773</v>
      </c>
      <c r="H294" s="5" t="s">
        <v>5398</v>
      </c>
      <c r="I294" s="6" t="s">
        <v>4476</v>
      </c>
      <c r="J294" s="6" t="s">
        <v>8345</v>
      </c>
      <c r="K294" s="17">
        <v>1</v>
      </c>
      <c r="L294" s="17" t="s">
        <v>7730</v>
      </c>
      <c r="M294" s="9">
        <v>6.3</v>
      </c>
      <c r="N294" s="9"/>
      <c r="O294" s="21"/>
      <c r="Q294" s="29"/>
      <c r="U294" s="17"/>
      <c r="V294" s="2" t="s">
        <v>456</v>
      </c>
      <c r="Y294" t="str">
        <f t="shared" si="21"/>
        <v/>
      </c>
      <c r="AA294" t="str">
        <f t="shared" si="22"/>
        <v/>
      </c>
      <c r="AC294" s="7"/>
      <c r="AD294" t="s">
        <v>4476</v>
      </c>
      <c r="AE294">
        <f t="shared" si="23"/>
        <v>0</v>
      </c>
      <c r="AG294" s="2"/>
      <c r="AH294" t="s">
        <v>4477</v>
      </c>
      <c r="AI294" s="7" t="s">
        <v>4922</v>
      </c>
      <c r="AX294" t="s">
        <v>20397</v>
      </c>
      <c r="AY294" t="s">
        <v>20237</v>
      </c>
      <c r="AZ294" t="s">
        <v>20337</v>
      </c>
      <c r="BA294" t="s">
        <v>20237</v>
      </c>
      <c r="BB294" t="s">
        <v>20401</v>
      </c>
      <c r="BC294" t="s">
        <v>20338</v>
      </c>
      <c r="BD294" t="s">
        <v>20437</v>
      </c>
    </row>
    <row r="295" spans="1:56" ht="11" customHeight="1" outlineLevel="1" x14ac:dyDescent="0.25">
      <c r="A295" t="s">
        <v>630</v>
      </c>
      <c r="C295" s="2" t="s">
        <v>12976</v>
      </c>
      <c r="D295" s="2">
        <v>3172</v>
      </c>
      <c r="E295" s="7">
        <v>2007</v>
      </c>
      <c r="F295" s="8" t="s">
        <v>6311</v>
      </c>
      <c r="H295" s="5" t="s">
        <v>5398</v>
      </c>
      <c r="I295" s="6" t="s">
        <v>4476</v>
      </c>
      <c r="J295" s="6" t="s">
        <v>8346</v>
      </c>
      <c r="K295" s="17">
        <v>1</v>
      </c>
      <c r="L295" s="17" t="s">
        <v>20076</v>
      </c>
      <c r="M295" s="9"/>
      <c r="N295" s="9"/>
      <c r="O295" s="21"/>
      <c r="Q295" s="29"/>
      <c r="U295" s="17"/>
      <c r="V295" s="2"/>
      <c r="Y295" t="str">
        <f t="shared" si="21"/>
        <v/>
      </c>
      <c r="AA295" t="str">
        <f t="shared" si="22"/>
        <v/>
      </c>
      <c r="AC295" s="7"/>
      <c r="AD295" t="s">
        <v>4476</v>
      </c>
      <c r="AE295">
        <f t="shared" si="23"/>
        <v>0</v>
      </c>
      <c r="AG295" s="2"/>
      <c r="AI295" s="7"/>
      <c r="AX295" t="s">
        <v>20353</v>
      </c>
      <c r="AY295" t="s">
        <v>20401</v>
      </c>
    </row>
    <row r="296" spans="1:56" ht="11" customHeight="1" outlineLevel="1" x14ac:dyDescent="0.25">
      <c r="A296" t="s">
        <v>630</v>
      </c>
      <c r="C296" s="2" t="s">
        <v>12976</v>
      </c>
      <c r="D296" s="2" t="s">
        <v>8347</v>
      </c>
      <c r="E296" s="7">
        <v>2007</v>
      </c>
      <c r="F296" s="5" t="s">
        <v>21631</v>
      </c>
      <c r="H296" s="5" t="s">
        <v>5398</v>
      </c>
      <c r="I296" s="6" t="s">
        <v>4476</v>
      </c>
      <c r="J296" s="6" t="s">
        <v>8346</v>
      </c>
      <c r="K296" s="17">
        <v>1</v>
      </c>
      <c r="L296" s="17" t="s">
        <v>7730</v>
      </c>
      <c r="M296" s="9">
        <v>13.4</v>
      </c>
      <c r="N296" s="9"/>
      <c r="O296" s="21"/>
      <c r="Q296" s="29"/>
      <c r="U296" s="17"/>
      <c r="V296" s="2"/>
      <c r="Y296" t="str">
        <f t="shared" si="21"/>
        <v/>
      </c>
      <c r="AA296">
        <f t="shared" si="22"/>
        <v>1</v>
      </c>
      <c r="AC296" s="7"/>
      <c r="AD296" t="s">
        <v>4476</v>
      </c>
      <c r="AE296">
        <f t="shared" si="23"/>
        <v>0</v>
      </c>
      <c r="AG296" s="2"/>
      <c r="AI296" s="7"/>
      <c r="AX296" t="s">
        <v>20353</v>
      </c>
      <c r="AY296" t="s">
        <v>20401</v>
      </c>
      <c r="AZ296" t="s">
        <v>20420</v>
      </c>
      <c r="BA296" t="s">
        <v>20421</v>
      </c>
      <c r="BB296" t="s">
        <v>20291</v>
      </c>
      <c r="BC296" t="s">
        <v>20349</v>
      </c>
    </row>
    <row r="297" spans="1:56" ht="11" customHeight="1" outlineLevel="1" x14ac:dyDescent="0.25">
      <c r="A297" t="s">
        <v>630</v>
      </c>
      <c r="C297" s="2" t="s">
        <v>12976</v>
      </c>
      <c r="D297" s="2">
        <v>3428</v>
      </c>
      <c r="E297" s="7">
        <v>2011</v>
      </c>
      <c r="F297" s="5" t="s">
        <v>8353</v>
      </c>
      <c r="H297" s="5" t="s">
        <v>5398</v>
      </c>
      <c r="I297" s="6"/>
      <c r="J297" s="6" t="s">
        <v>8348</v>
      </c>
      <c r="K297" s="17">
        <v>7</v>
      </c>
      <c r="L297" s="17" t="s">
        <v>7730</v>
      </c>
      <c r="M297" s="9">
        <v>1.85</v>
      </c>
      <c r="N297" s="9"/>
      <c r="O297" s="21"/>
      <c r="Q297" s="29"/>
      <c r="U297" s="17"/>
      <c r="V297" s="2"/>
      <c r="Y297" t="str">
        <f t="shared" si="21"/>
        <v/>
      </c>
      <c r="AA297" t="str">
        <f t="shared" si="22"/>
        <v/>
      </c>
      <c r="AC297" s="7"/>
      <c r="AD297" t="s">
        <v>8349</v>
      </c>
      <c r="AE297">
        <f t="shared" si="23"/>
        <v>0</v>
      </c>
      <c r="AG297" s="2"/>
      <c r="AI297" s="7"/>
      <c r="AX297" t="s">
        <v>20422</v>
      </c>
    </row>
    <row r="298" spans="1:56" ht="11" customHeight="1" outlineLevel="1" x14ac:dyDescent="0.25">
      <c r="A298" t="s">
        <v>630</v>
      </c>
      <c r="C298" s="2" t="s">
        <v>12976</v>
      </c>
      <c r="D298" s="2">
        <v>3429</v>
      </c>
      <c r="E298" s="7">
        <v>2011</v>
      </c>
      <c r="F298" s="5" t="s">
        <v>8353</v>
      </c>
      <c r="H298" s="5" t="s">
        <v>5398</v>
      </c>
      <c r="I298" s="6"/>
      <c r="J298" s="6" t="s">
        <v>8348</v>
      </c>
      <c r="K298" s="17">
        <v>7</v>
      </c>
      <c r="L298" s="17" t="s">
        <v>7730</v>
      </c>
      <c r="M298" s="9">
        <v>1.85</v>
      </c>
      <c r="N298" s="9"/>
      <c r="O298" s="21"/>
      <c r="Q298" s="29"/>
      <c r="U298" s="17"/>
      <c r="V298" s="2"/>
      <c r="Y298" t="str">
        <f t="shared" si="21"/>
        <v/>
      </c>
      <c r="AA298" t="str">
        <f t="shared" si="22"/>
        <v/>
      </c>
      <c r="AC298" s="7"/>
      <c r="AD298" t="s">
        <v>8350</v>
      </c>
      <c r="AE298">
        <f t="shared" si="23"/>
        <v>0</v>
      </c>
      <c r="AG298" s="2"/>
      <c r="AI298" s="7"/>
      <c r="AX298" t="s">
        <v>20423</v>
      </c>
    </row>
    <row r="299" spans="1:56" ht="11" customHeight="1" outlineLevel="1" x14ac:dyDescent="0.25">
      <c r="A299" t="s">
        <v>630</v>
      </c>
      <c r="C299" s="2" t="s">
        <v>12976</v>
      </c>
      <c r="D299" s="2">
        <v>3430</v>
      </c>
      <c r="E299" s="7">
        <v>2011</v>
      </c>
      <c r="F299" s="5" t="s">
        <v>8353</v>
      </c>
      <c r="H299" s="5" t="s">
        <v>5398</v>
      </c>
      <c r="I299" s="6"/>
      <c r="J299" s="6" t="s">
        <v>8348</v>
      </c>
      <c r="K299" s="17">
        <v>7</v>
      </c>
      <c r="L299" s="17" t="s">
        <v>7730</v>
      </c>
      <c r="M299" s="9">
        <v>1.85</v>
      </c>
      <c r="N299" s="9"/>
      <c r="O299" s="21"/>
      <c r="Q299" s="29"/>
      <c r="U299" s="17"/>
      <c r="V299" s="2"/>
      <c r="Y299" t="str">
        <f t="shared" si="21"/>
        <v/>
      </c>
      <c r="AA299" t="str">
        <f t="shared" si="22"/>
        <v/>
      </c>
      <c r="AC299" s="7"/>
      <c r="AD299" t="s">
        <v>8351</v>
      </c>
      <c r="AE299">
        <f t="shared" si="23"/>
        <v>0</v>
      </c>
      <c r="AG299" s="2"/>
      <c r="AI299" s="7"/>
      <c r="AX299" t="s">
        <v>20424</v>
      </c>
    </row>
    <row r="300" spans="1:56" ht="11" customHeight="1" outlineLevel="1" x14ac:dyDescent="0.25">
      <c r="A300" t="s">
        <v>630</v>
      </c>
      <c r="C300" s="2" t="s">
        <v>12976</v>
      </c>
      <c r="D300" s="2">
        <v>3431</v>
      </c>
      <c r="E300" s="7">
        <v>2011</v>
      </c>
      <c r="F300" s="5" t="s">
        <v>8353</v>
      </c>
      <c r="H300" s="5" t="s">
        <v>5398</v>
      </c>
      <c r="I300" s="6"/>
      <c r="J300" s="6" t="s">
        <v>8348</v>
      </c>
      <c r="K300" s="17">
        <v>7</v>
      </c>
      <c r="L300" s="17" t="s">
        <v>7730</v>
      </c>
      <c r="M300" s="9">
        <v>1.85</v>
      </c>
      <c r="N300" s="9"/>
      <c r="O300" s="21"/>
      <c r="Q300" s="29"/>
      <c r="U300" s="17"/>
      <c r="V300" s="2"/>
      <c r="Y300" t="str">
        <f t="shared" si="21"/>
        <v/>
      </c>
      <c r="AA300" t="str">
        <f t="shared" si="22"/>
        <v/>
      </c>
      <c r="AC300" s="7"/>
      <c r="AD300" t="s">
        <v>8352</v>
      </c>
      <c r="AE300">
        <f t="shared" si="23"/>
        <v>0</v>
      </c>
      <c r="AG300" s="2"/>
      <c r="AI300" s="7"/>
      <c r="AX300" t="s">
        <v>20425</v>
      </c>
    </row>
    <row r="301" spans="1:56" ht="11" customHeight="1" outlineLevel="1" x14ac:dyDescent="0.25">
      <c r="A301" t="s">
        <v>630</v>
      </c>
      <c r="C301" s="2" t="s">
        <v>12976</v>
      </c>
      <c r="D301" s="2">
        <v>3462</v>
      </c>
      <c r="E301" s="7">
        <v>2012</v>
      </c>
      <c r="F301" s="8" t="s">
        <v>539</v>
      </c>
      <c r="H301" s="5" t="s">
        <v>5398</v>
      </c>
      <c r="I301" s="6"/>
      <c r="J301" s="6" t="s">
        <v>8354</v>
      </c>
      <c r="K301" s="17">
        <v>6</v>
      </c>
      <c r="L301" s="17" t="s">
        <v>7730</v>
      </c>
      <c r="M301" s="9">
        <v>5.35</v>
      </c>
      <c r="N301" s="9"/>
      <c r="O301" s="21"/>
      <c r="Q301" s="29"/>
      <c r="U301" s="17"/>
      <c r="V301" s="2"/>
      <c r="Y301" t="str">
        <f t="shared" si="21"/>
        <v/>
      </c>
      <c r="AA301" t="str">
        <f t="shared" si="22"/>
        <v/>
      </c>
      <c r="AC301" s="7"/>
      <c r="AD301" t="s">
        <v>8355</v>
      </c>
      <c r="AE301">
        <f t="shared" si="23"/>
        <v>0</v>
      </c>
      <c r="AG301" s="2"/>
      <c r="AI301" s="7"/>
      <c r="AX301" t="s">
        <v>20314</v>
      </c>
      <c r="AY301" t="s">
        <v>20316</v>
      </c>
    </row>
    <row r="302" spans="1:56" ht="11" customHeight="1" outlineLevel="1" x14ac:dyDescent="0.25">
      <c r="A302" t="s">
        <v>630</v>
      </c>
      <c r="C302" s="2" t="s">
        <v>12976</v>
      </c>
      <c r="D302" s="2">
        <v>3463</v>
      </c>
      <c r="E302" s="7">
        <v>2012</v>
      </c>
      <c r="F302" s="8" t="s">
        <v>539</v>
      </c>
      <c r="H302" s="5" t="s">
        <v>5398</v>
      </c>
      <c r="I302" s="6"/>
      <c r="J302" s="6" t="s">
        <v>8354</v>
      </c>
      <c r="K302" s="17">
        <v>6</v>
      </c>
      <c r="L302" s="17" t="s">
        <v>7730</v>
      </c>
      <c r="M302" s="9">
        <v>4</v>
      </c>
      <c r="N302" s="9"/>
      <c r="O302" s="21"/>
      <c r="Q302" s="29"/>
      <c r="U302" s="17"/>
      <c r="V302" s="2"/>
      <c r="Y302" t="str">
        <f t="shared" si="21"/>
        <v/>
      </c>
      <c r="AA302" t="str">
        <f t="shared" si="22"/>
        <v/>
      </c>
      <c r="AC302" s="7"/>
      <c r="AD302" t="s">
        <v>8356</v>
      </c>
      <c r="AE302">
        <f t="shared" si="23"/>
        <v>0</v>
      </c>
      <c r="AG302" s="2"/>
      <c r="AI302" s="7"/>
      <c r="AX302" t="s">
        <v>20314</v>
      </c>
      <c r="AY302" t="s">
        <v>20316</v>
      </c>
      <c r="AZ302" t="s">
        <v>20417</v>
      </c>
    </row>
    <row r="303" spans="1:56" ht="11" customHeight="1" outlineLevel="1" x14ac:dyDescent="0.25">
      <c r="A303" t="s">
        <v>630</v>
      </c>
      <c r="C303" s="2" t="s">
        <v>12976</v>
      </c>
      <c r="D303" s="2">
        <v>3464</v>
      </c>
      <c r="E303" s="7">
        <v>2012</v>
      </c>
      <c r="F303" s="8" t="s">
        <v>539</v>
      </c>
      <c r="H303" s="5" t="s">
        <v>5398</v>
      </c>
      <c r="I303" s="6"/>
      <c r="J303" s="6" t="s">
        <v>8354</v>
      </c>
      <c r="K303" s="17">
        <v>6</v>
      </c>
      <c r="L303" s="17" t="s">
        <v>7730</v>
      </c>
      <c r="M303" s="9">
        <v>5.35</v>
      </c>
      <c r="N303" s="9"/>
      <c r="O303" s="21"/>
      <c r="Q303" s="29"/>
      <c r="U303" s="17"/>
      <c r="V303" s="2"/>
      <c r="Y303" t="str">
        <f t="shared" si="21"/>
        <v/>
      </c>
      <c r="AA303" t="str">
        <f t="shared" si="22"/>
        <v/>
      </c>
      <c r="AC303" s="7"/>
      <c r="AD303" t="s">
        <v>8357</v>
      </c>
      <c r="AE303">
        <f t="shared" si="23"/>
        <v>0</v>
      </c>
      <c r="AG303" s="2"/>
      <c r="AI303" s="7"/>
      <c r="AX303" t="s">
        <v>20314</v>
      </c>
      <c r="AY303" t="s">
        <v>20316</v>
      </c>
    </row>
    <row r="304" spans="1:56" ht="11" customHeight="1" outlineLevel="1" x14ac:dyDescent="0.25">
      <c r="A304" t="s">
        <v>630</v>
      </c>
      <c r="C304" s="2" t="s">
        <v>12976</v>
      </c>
      <c r="D304" s="2">
        <v>3479</v>
      </c>
      <c r="E304" s="7">
        <v>2012</v>
      </c>
      <c r="F304" s="5" t="s">
        <v>8359</v>
      </c>
      <c r="H304" s="5" t="s">
        <v>5398</v>
      </c>
      <c r="I304" s="6"/>
      <c r="J304" s="6" t="s">
        <v>7554</v>
      </c>
      <c r="K304" s="17">
        <v>7</v>
      </c>
      <c r="L304" s="17" t="s">
        <v>7730</v>
      </c>
      <c r="M304" s="9">
        <v>1.45</v>
      </c>
      <c r="N304" s="9"/>
      <c r="O304" s="21"/>
      <c r="Q304" s="29"/>
      <c r="U304" s="17"/>
      <c r="V304" s="2"/>
      <c r="Y304" t="str">
        <f t="shared" si="21"/>
        <v/>
      </c>
      <c r="AA304" t="str">
        <f t="shared" si="22"/>
        <v/>
      </c>
      <c r="AC304" s="7"/>
      <c r="AD304" t="s">
        <v>9029</v>
      </c>
      <c r="AE304">
        <f t="shared" si="23"/>
        <v>0</v>
      </c>
      <c r="AG304" s="2"/>
      <c r="AI304" s="7"/>
      <c r="AX304" t="s">
        <v>20290</v>
      </c>
    </row>
    <row r="305" spans="1:55" ht="11" customHeight="1" outlineLevel="1" x14ac:dyDescent="0.25">
      <c r="A305" t="s">
        <v>630</v>
      </c>
      <c r="C305" s="2" t="s">
        <v>12976</v>
      </c>
      <c r="D305" s="2">
        <v>3480</v>
      </c>
      <c r="E305" s="7">
        <v>2012</v>
      </c>
      <c r="F305" s="5" t="s">
        <v>8359</v>
      </c>
      <c r="H305" s="5" t="s">
        <v>5398</v>
      </c>
      <c r="I305" s="6"/>
      <c r="J305" s="6" t="s">
        <v>7554</v>
      </c>
      <c r="K305" s="17">
        <v>7</v>
      </c>
      <c r="L305" s="17" t="s">
        <v>7730</v>
      </c>
      <c r="M305" s="9">
        <v>1.45</v>
      </c>
      <c r="N305" s="9"/>
      <c r="O305" s="21"/>
      <c r="Q305" s="29"/>
      <c r="U305" s="17"/>
      <c r="V305" s="2"/>
      <c r="Y305" t="str">
        <f t="shared" si="21"/>
        <v/>
      </c>
      <c r="AA305" t="str">
        <f t="shared" si="22"/>
        <v/>
      </c>
      <c r="AC305" s="7"/>
      <c r="AD305" t="s">
        <v>9363</v>
      </c>
      <c r="AE305">
        <f t="shared" si="23"/>
        <v>0</v>
      </c>
      <c r="AG305" s="2"/>
      <c r="AI305" s="7"/>
      <c r="AX305" t="s">
        <v>20426</v>
      </c>
    </row>
    <row r="306" spans="1:55" ht="11" customHeight="1" outlineLevel="1" x14ac:dyDescent="0.25">
      <c r="A306" t="s">
        <v>630</v>
      </c>
      <c r="C306" s="2" t="s">
        <v>12976</v>
      </c>
      <c r="D306" s="2">
        <v>3481</v>
      </c>
      <c r="E306" s="7">
        <v>2012</v>
      </c>
      <c r="F306" s="5" t="s">
        <v>8359</v>
      </c>
      <c r="H306" s="5" t="s">
        <v>5398</v>
      </c>
      <c r="I306" s="6"/>
      <c r="J306" s="6" t="s">
        <v>7554</v>
      </c>
      <c r="K306" s="17">
        <v>7</v>
      </c>
      <c r="L306" s="17" t="s">
        <v>7730</v>
      </c>
      <c r="M306" s="9">
        <v>1.45</v>
      </c>
      <c r="N306" s="9"/>
      <c r="O306" s="21"/>
      <c r="Q306" s="29"/>
      <c r="U306" s="17"/>
      <c r="V306" s="2"/>
      <c r="Y306" t="str">
        <f t="shared" si="21"/>
        <v/>
      </c>
      <c r="AA306" t="str">
        <f t="shared" si="22"/>
        <v/>
      </c>
      <c r="AC306" s="7"/>
      <c r="AD306" t="s">
        <v>9366</v>
      </c>
      <c r="AE306">
        <f t="shared" si="23"/>
        <v>0</v>
      </c>
      <c r="AG306" s="2"/>
      <c r="AI306" s="7"/>
      <c r="AX306" t="s">
        <v>20301</v>
      </c>
    </row>
    <row r="307" spans="1:55" ht="11" customHeight="1" outlineLevel="1" x14ac:dyDescent="0.25">
      <c r="A307" t="s">
        <v>630</v>
      </c>
      <c r="C307" s="2" t="s">
        <v>12976</v>
      </c>
      <c r="D307" s="2">
        <v>3482</v>
      </c>
      <c r="E307" s="7">
        <v>2012</v>
      </c>
      <c r="F307" s="5" t="s">
        <v>8359</v>
      </c>
      <c r="H307" s="5" t="s">
        <v>5398</v>
      </c>
      <c r="I307" s="6"/>
      <c r="J307" s="6" t="s">
        <v>7554</v>
      </c>
      <c r="K307" s="17">
        <v>7</v>
      </c>
      <c r="L307" s="17" t="s">
        <v>7730</v>
      </c>
      <c r="M307" s="9">
        <v>1.45</v>
      </c>
      <c r="N307" s="9"/>
      <c r="O307" s="21"/>
      <c r="Q307" s="29"/>
      <c r="U307" s="17"/>
      <c r="V307" s="2"/>
      <c r="Y307" t="str">
        <f t="shared" si="21"/>
        <v/>
      </c>
      <c r="AA307" t="str">
        <f t="shared" si="22"/>
        <v/>
      </c>
      <c r="AC307" s="7"/>
      <c r="AD307" t="s">
        <v>7698</v>
      </c>
      <c r="AE307">
        <f t="shared" si="23"/>
        <v>0</v>
      </c>
      <c r="AG307" s="2"/>
      <c r="AI307" s="7"/>
      <c r="AX307" t="s">
        <v>20427</v>
      </c>
    </row>
    <row r="308" spans="1:55" ht="11" customHeight="1" outlineLevel="1" collapsed="1" x14ac:dyDescent="0.25">
      <c r="A308" t="s">
        <v>630</v>
      </c>
      <c r="C308" s="2" t="s">
        <v>12976</v>
      </c>
      <c r="D308" s="2">
        <v>3592</v>
      </c>
      <c r="E308" s="7">
        <v>2014</v>
      </c>
      <c r="F308" s="5" t="s">
        <v>8361</v>
      </c>
      <c r="H308" s="5" t="s">
        <v>5398</v>
      </c>
      <c r="I308" s="6" t="s">
        <v>8363</v>
      </c>
      <c r="J308" s="6" t="s">
        <v>989</v>
      </c>
      <c r="K308" s="17">
        <v>1</v>
      </c>
      <c r="L308" s="17" t="s">
        <v>7730</v>
      </c>
      <c r="M308" s="9">
        <v>4</v>
      </c>
      <c r="N308" s="9"/>
      <c r="O308" s="21"/>
      <c r="Q308" s="29"/>
      <c r="U308" s="17"/>
      <c r="V308" s="2"/>
      <c r="Y308" t="str">
        <f t="shared" si="21"/>
        <v/>
      </c>
      <c r="AA308" t="str">
        <f t="shared" si="22"/>
        <v/>
      </c>
      <c r="AC308" s="7"/>
      <c r="AD308" t="s">
        <v>8363</v>
      </c>
      <c r="AE308">
        <f t="shared" si="23"/>
        <v>0</v>
      </c>
      <c r="AG308" s="2"/>
      <c r="AI308" s="7"/>
      <c r="AX308" t="s">
        <v>20353</v>
      </c>
    </row>
    <row r="309" spans="1:55" ht="11" customHeight="1" outlineLevel="1" x14ac:dyDescent="0.25">
      <c r="A309" t="s">
        <v>630</v>
      </c>
      <c r="C309" s="2" t="s">
        <v>12976</v>
      </c>
      <c r="D309" s="2">
        <v>3593</v>
      </c>
      <c r="E309" s="7">
        <v>2014</v>
      </c>
      <c r="F309" s="5" t="s">
        <v>8361</v>
      </c>
      <c r="H309" s="5" t="s">
        <v>5398</v>
      </c>
      <c r="I309" s="6" t="s">
        <v>8364</v>
      </c>
      <c r="J309" s="6" t="s">
        <v>989</v>
      </c>
      <c r="K309" s="17">
        <v>1</v>
      </c>
      <c r="L309" s="17" t="s">
        <v>7730</v>
      </c>
      <c r="M309" s="9">
        <v>4</v>
      </c>
      <c r="N309" s="9"/>
      <c r="O309" s="21"/>
      <c r="Q309" s="29"/>
      <c r="U309" s="17"/>
      <c r="V309" s="2"/>
      <c r="Y309" t="str">
        <f t="shared" si="21"/>
        <v/>
      </c>
      <c r="AA309" t="str">
        <f t="shared" si="22"/>
        <v/>
      </c>
      <c r="AC309" s="7"/>
      <c r="AD309" t="s">
        <v>8364</v>
      </c>
      <c r="AE309">
        <f t="shared" si="23"/>
        <v>0</v>
      </c>
      <c r="AG309" s="2"/>
      <c r="AI309" s="7"/>
      <c r="AX309" t="s">
        <v>20353</v>
      </c>
      <c r="AY309" t="s">
        <v>20237</v>
      </c>
      <c r="AZ309" t="s">
        <v>20337</v>
      </c>
    </row>
    <row r="310" spans="1:55" ht="11" customHeight="1" outlineLevel="1" x14ac:dyDescent="0.25">
      <c r="A310" t="s">
        <v>630</v>
      </c>
      <c r="C310" s="2" t="s">
        <v>12976</v>
      </c>
      <c r="D310" s="2">
        <v>3594</v>
      </c>
      <c r="E310" s="7">
        <v>2014</v>
      </c>
      <c r="F310" s="5" t="s">
        <v>8361</v>
      </c>
      <c r="H310" s="5" t="s">
        <v>5398</v>
      </c>
      <c r="I310" s="6" t="s">
        <v>8365</v>
      </c>
      <c r="J310" s="6" t="s">
        <v>989</v>
      </c>
      <c r="K310" s="17">
        <v>1</v>
      </c>
      <c r="L310" s="17" t="s">
        <v>7730</v>
      </c>
      <c r="M310" s="9">
        <v>4</v>
      </c>
      <c r="N310" s="9"/>
      <c r="O310" s="21"/>
      <c r="Q310" s="29"/>
      <c r="T310">
        <v>1</v>
      </c>
      <c r="U310" s="17"/>
      <c r="V310" s="2"/>
      <c r="Y310" t="str">
        <f t="shared" si="21"/>
        <v/>
      </c>
      <c r="AA310" t="str">
        <f t="shared" si="22"/>
        <v/>
      </c>
      <c r="AC310" s="7"/>
      <c r="AD310" t="s">
        <v>8365</v>
      </c>
      <c r="AE310">
        <f t="shared" si="23"/>
        <v>0</v>
      </c>
      <c r="AG310" s="2"/>
      <c r="AI310" s="7"/>
      <c r="AX310" t="s">
        <v>20353</v>
      </c>
      <c r="AY310" t="s">
        <v>20337</v>
      </c>
      <c r="AZ310" t="s">
        <v>20437</v>
      </c>
    </row>
    <row r="311" spans="1:55" ht="11" customHeight="1" outlineLevel="1" x14ac:dyDescent="0.25">
      <c r="A311" t="s">
        <v>630</v>
      </c>
      <c r="C311" s="2" t="s">
        <v>12976</v>
      </c>
      <c r="D311" s="2">
        <v>3595</v>
      </c>
      <c r="E311" s="7">
        <v>2014</v>
      </c>
      <c r="F311" s="5" t="s">
        <v>8361</v>
      </c>
      <c r="H311" s="5" t="s">
        <v>5398</v>
      </c>
      <c r="I311" s="6" t="s">
        <v>4476</v>
      </c>
      <c r="J311" s="6" t="s">
        <v>989</v>
      </c>
      <c r="K311" s="17">
        <v>1</v>
      </c>
      <c r="L311" s="17" t="s">
        <v>7730</v>
      </c>
      <c r="M311" s="9">
        <v>4</v>
      </c>
      <c r="N311" s="9"/>
      <c r="O311" s="21"/>
      <c r="Q311" s="29"/>
      <c r="U311" s="17"/>
      <c r="V311" s="2"/>
      <c r="Y311" t="str">
        <f t="shared" si="21"/>
        <v/>
      </c>
      <c r="AA311" t="str">
        <f t="shared" si="22"/>
        <v/>
      </c>
      <c r="AC311" s="7"/>
      <c r="AD311" t="s">
        <v>4476</v>
      </c>
      <c r="AE311">
        <f t="shared" si="23"/>
        <v>0</v>
      </c>
      <c r="AG311" s="2"/>
      <c r="AI311" s="7"/>
      <c r="AX311" t="s">
        <v>20353</v>
      </c>
      <c r="AY311" t="s">
        <v>20337</v>
      </c>
      <c r="AZ311" t="s">
        <v>20437</v>
      </c>
    </row>
    <row r="312" spans="1:55" ht="11" customHeight="1" outlineLevel="1" x14ac:dyDescent="0.25">
      <c r="A312" t="s">
        <v>630</v>
      </c>
      <c r="C312" s="2" t="s">
        <v>12976</v>
      </c>
      <c r="D312" s="2" t="s">
        <v>8360</v>
      </c>
      <c r="E312" s="7">
        <v>2014</v>
      </c>
      <c r="F312" s="5" t="s">
        <v>8362</v>
      </c>
      <c r="H312" s="5" t="s">
        <v>5398</v>
      </c>
      <c r="I312" s="6" t="s">
        <v>19953</v>
      </c>
      <c r="J312" s="6" t="s">
        <v>989</v>
      </c>
      <c r="K312" s="17">
        <v>1</v>
      </c>
      <c r="L312" s="17" t="s">
        <v>7730</v>
      </c>
      <c r="M312" s="9">
        <v>15</v>
      </c>
      <c r="N312" s="9"/>
      <c r="O312" s="21"/>
      <c r="Q312" s="29"/>
      <c r="U312" s="17"/>
      <c r="V312" s="2"/>
      <c r="X312" t="s">
        <v>7732</v>
      </c>
      <c r="Y312">
        <f t="shared" si="21"/>
        <v>1</v>
      </c>
      <c r="Z312">
        <v>1</v>
      </c>
      <c r="AA312" t="str">
        <f t="shared" si="22"/>
        <v/>
      </c>
      <c r="AC312" s="7"/>
      <c r="AD312" t="s">
        <v>8366</v>
      </c>
      <c r="AE312">
        <f t="shared" si="23"/>
        <v>0</v>
      </c>
      <c r="AG312" s="2"/>
      <c r="AI312" s="7"/>
      <c r="AX312" t="s">
        <v>20353</v>
      </c>
      <c r="AY312" t="s">
        <v>20237</v>
      </c>
      <c r="AZ312" t="s">
        <v>20337</v>
      </c>
    </row>
    <row r="313" spans="1:55" ht="11" customHeight="1" outlineLevel="1" x14ac:dyDescent="0.25">
      <c r="A313" t="s">
        <v>630</v>
      </c>
      <c r="C313" s="2" t="s">
        <v>12976</v>
      </c>
      <c r="D313" s="2" t="s">
        <v>19929</v>
      </c>
      <c r="E313" s="7">
        <v>2014</v>
      </c>
      <c r="F313" s="5" t="s">
        <v>13095</v>
      </c>
      <c r="H313" s="5"/>
      <c r="I313" s="6" t="s">
        <v>20935</v>
      </c>
      <c r="J313" s="6" t="s">
        <v>19930</v>
      </c>
      <c r="K313" s="17">
        <v>3</v>
      </c>
      <c r="L313" s="17" t="s">
        <v>7730</v>
      </c>
      <c r="M313" s="9">
        <v>12</v>
      </c>
      <c r="N313" s="9"/>
      <c r="O313" s="21"/>
      <c r="Q313" s="29"/>
      <c r="U313" s="17"/>
      <c r="V313" s="2"/>
      <c r="Y313" t="str">
        <f t="shared" si="21"/>
        <v/>
      </c>
      <c r="AA313">
        <f t="shared" si="22"/>
        <v>1</v>
      </c>
      <c r="AC313" s="7"/>
      <c r="AD313" t="s">
        <v>11056</v>
      </c>
      <c r="AE313">
        <f t="shared" si="23"/>
        <v>0</v>
      </c>
      <c r="AG313" s="2"/>
      <c r="AI313" s="7"/>
      <c r="AX313" t="s">
        <v>20353</v>
      </c>
      <c r="AY313" t="s">
        <v>20428</v>
      </c>
      <c r="AZ313" t="s">
        <v>20354</v>
      </c>
      <c r="BA313" t="s">
        <v>20429</v>
      </c>
      <c r="BB313" t="s">
        <v>20354</v>
      </c>
      <c r="BC313" t="s">
        <v>20435</v>
      </c>
    </row>
    <row r="314" spans="1:55" ht="11" customHeight="1" outlineLevel="1" x14ac:dyDescent="0.25">
      <c r="A314" t="s">
        <v>630</v>
      </c>
      <c r="C314" s="2" t="s">
        <v>12976</v>
      </c>
      <c r="D314" s="2">
        <v>3701</v>
      </c>
      <c r="E314" s="7">
        <v>2016</v>
      </c>
      <c r="F314" s="8" t="s">
        <v>22097</v>
      </c>
      <c r="H314" s="5" t="s">
        <v>5398</v>
      </c>
      <c r="I314" s="6" t="s">
        <v>2159</v>
      </c>
      <c r="J314" s="6" t="s">
        <v>8367</v>
      </c>
      <c r="K314" s="17">
        <v>2</v>
      </c>
      <c r="L314" s="17" t="s">
        <v>20076</v>
      </c>
      <c r="M314" s="9"/>
      <c r="N314" s="9"/>
      <c r="O314" s="21"/>
      <c r="Q314" s="29"/>
      <c r="U314" s="17"/>
      <c r="V314" s="2"/>
      <c r="Y314" t="str">
        <f t="shared" si="21"/>
        <v/>
      </c>
      <c r="AA314" t="str">
        <f t="shared" si="22"/>
        <v/>
      </c>
      <c r="AC314" s="7"/>
      <c r="AD314" t="s">
        <v>2159</v>
      </c>
      <c r="AE314">
        <f t="shared" si="23"/>
        <v>0</v>
      </c>
      <c r="AG314" s="2"/>
      <c r="AI314" s="7"/>
      <c r="AX314" t="s">
        <v>20353</v>
      </c>
      <c r="AY314" t="s">
        <v>20390</v>
      </c>
      <c r="AZ314" t="s">
        <v>20419</v>
      </c>
      <c r="BA314" t="s">
        <v>20430</v>
      </c>
      <c r="BB314" t="s">
        <v>20431</v>
      </c>
    </row>
    <row r="315" spans="1:55" ht="11" customHeight="1" outlineLevel="1" x14ac:dyDescent="0.25">
      <c r="A315" t="s">
        <v>630</v>
      </c>
      <c r="C315" s="2" t="s">
        <v>12976</v>
      </c>
      <c r="D315" s="2" t="s">
        <v>8368</v>
      </c>
      <c r="E315" s="7">
        <v>2016</v>
      </c>
      <c r="F315" s="5" t="s">
        <v>21632</v>
      </c>
      <c r="H315" s="5" t="s">
        <v>5398</v>
      </c>
      <c r="I315" s="6" t="s">
        <v>2159</v>
      </c>
      <c r="J315" s="6" t="s">
        <v>8367</v>
      </c>
      <c r="K315" s="17">
        <v>2</v>
      </c>
      <c r="L315" s="17" t="s">
        <v>7730</v>
      </c>
      <c r="M315" s="9">
        <v>6</v>
      </c>
      <c r="N315" s="9"/>
      <c r="O315" s="21"/>
      <c r="Q315" s="29"/>
      <c r="U315" s="17"/>
      <c r="V315" s="2"/>
      <c r="Y315" t="str">
        <f t="shared" si="21"/>
        <v/>
      </c>
      <c r="AA315">
        <f t="shared" si="22"/>
        <v>1</v>
      </c>
      <c r="AC315" s="7"/>
      <c r="AD315" t="s">
        <v>2159</v>
      </c>
      <c r="AE315">
        <f t="shared" si="23"/>
        <v>0</v>
      </c>
      <c r="AG315" s="2"/>
      <c r="AI315" s="7"/>
      <c r="AX315" t="s">
        <v>20353</v>
      </c>
      <c r="AY315" t="s">
        <v>20390</v>
      </c>
      <c r="AZ315" t="s">
        <v>20419</v>
      </c>
      <c r="BA315" t="s">
        <v>20430</v>
      </c>
      <c r="BB315" t="s">
        <v>20314</v>
      </c>
      <c r="BC315" t="s">
        <v>20431</v>
      </c>
    </row>
    <row r="316" spans="1:55" ht="11" customHeight="1" outlineLevel="1" x14ac:dyDescent="0.25">
      <c r="A316" t="s">
        <v>630</v>
      </c>
      <c r="C316" s="2" t="s">
        <v>12976</v>
      </c>
      <c r="D316" s="2">
        <v>3803</v>
      </c>
      <c r="E316" s="7">
        <v>2019</v>
      </c>
      <c r="F316" s="8" t="s">
        <v>21722</v>
      </c>
      <c r="H316" s="5" t="s">
        <v>5398</v>
      </c>
      <c r="I316" s="6" t="s">
        <v>4476</v>
      </c>
      <c r="J316" s="6" t="s">
        <v>8369</v>
      </c>
      <c r="K316" s="17">
        <v>3</v>
      </c>
      <c r="L316" s="17" t="s">
        <v>7730</v>
      </c>
      <c r="M316" s="9">
        <v>11</v>
      </c>
      <c r="N316" s="9"/>
      <c r="O316" s="21"/>
      <c r="Q316" s="29"/>
      <c r="U316" s="17"/>
      <c r="V316" s="2"/>
      <c r="Y316" t="str">
        <f t="shared" si="21"/>
        <v/>
      </c>
      <c r="AA316" t="str">
        <f t="shared" si="22"/>
        <v/>
      </c>
      <c r="AC316" s="7"/>
      <c r="AD316" t="s">
        <v>4476</v>
      </c>
      <c r="AE316">
        <f t="shared" si="23"/>
        <v>0</v>
      </c>
      <c r="AG316" s="2"/>
      <c r="AI316" s="7"/>
      <c r="AX316" t="s">
        <v>20353</v>
      </c>
      <c r="AY316" t="s">
        <v>20337</v>
      </c>
      <c r="AZ316" t="s">
        <v>20338</v>
      </c>
      <c r="BA316" t="s">
        <v>20437</v>
      </c>
    </row>
    <row r="317" spans="1:55" ht="11" customHeight="1" x14ac:dyDescent="0.25">
      <c r="A317" t="s">
        <v>8453</v>
      </c>
      <c r="B317" t="s">
        <v>4418</v>
      </c>
      <c r="C317" s="2" t="s">
        <v>12953</v>
      </c>
      <c r="E317" s="7"/>
      <c r="F317" s="5"/>
      <c r="H317" s="5"/>
      <c r="I317" s="6"/>
      <c r="J317" s="6"/>
      <c r="K317" s="17"/>
      <c r="L317" s="17"/>
      <c r="M317" s="9"/>
      <c r="N317" s="9">
        <f>SUM(M318:M416)</f>
        <v>219.30000000000007</v>
      </c>
      <c r="O317" s="21">
        <v>1248</v>
      </c>
      <c r="P317">
        <f>COUNTIF(L318:L416,"*")</f>
        <v>99</v>
      </c>
      <c r="Q317" s="29">
        <f>P317/O317</f>
        <v>7.9326923076923073E-2</v>
      </c>
      <c r="R317">
        <f>COUNTIF(L318:L416,"Y")+COUNTIF(L318:L416,"S")</f>
        <v>74</v>
      </c>
      <c r="U317" s="17" t="s">
        <v>7730</v>
      </c>
      <c r="V317" s="2"/>
      <c r="W317" t="s">
        <v>18542</v>
      </c>
      <c r="Y317" t="str">
        <f t="shared" si="21"/>
        <v/>
      </c>
      <c r="AA317" t="str">
        <f t="shared" si="22"/>
        <v/>
      </c>
      <c r="AC317" s="7"/>
      <c r="AF317">
        <f>COUNTIF(AE318:AE416,"1")</f>
        <v>1</v>
      </c>
      <c r="AG317" s="2"/>
      <c r="AI317" s="7"/>
      <c r="AJ317">
        <f>COUNTIF($K318:$K416,"1")-COUNTIFS($K318:$K416,"1",$L318:$L416,"V")</f>
        <v>37</v>
      </c>
      <c r="AK317">
        <f>COUNTIFS($K318:$K416,"1",$L318:$L416,"Y")+COUNTIFS($K318:$K416,"1",$L318:$L416,"s")</f>
        <v>25</v>
      </c>
      <c r="AL317">
        <f>COUNTIF($K318:$K416,"2")-COUNTIFS($K318:$K416,"2",$L318:$L416,"V")</f>
        <v>1</v>
      </c>
      <c r="AM317">
        <f>COUNTIFS($K318:$K416,"2",$L318:$L416,"Y")+COUNTIFS($K318:$K416,"2",$L318:$L416,"s")</f>
        <v>1</v>
      </c>
      <c r="AN317">
        <f>COUNTIF($K318:$K416,"3")-COUNTIFS($K318:$K416,"3",$L318:$L416,"V")</f>
        <v>53</v>
      </c>
      <c r="AO317">
        <f>COUNTIFS($K318:$K416,"3",$L318:$L416,"Y")+COUNTIFS($K318:$K416,"3",$L318:$L416,"s")</f>
        <v>40</v>
      </c>
      <c r="AP317">
        <f>COUNTIF($K318:$K416,"4")-COUNTIFS($K318:$K416,"4",$L318:$L416,"V")</f>
        <v>0</v>
      </c>
      <c r="AQ317">
        <f>COUNTIFS($K318:$K416,"4",$L318:$L416,"Y")+COUNTIFS($K318:$K416,"4",$L318:$L416,"s")</f>
        <v>0</v>
      </c>
      <c r="AR317">
        <f>COUNTIF($K318:$K416,"5")-COUNTIFS($K318:$K416,"5",$L318:$L416,"V")</f>
        <v>4</v>
      </c>
      <c r="AS317">
        <f>COUNTIFS($K318:$K416,"5",$L318:$L416,"Y")+COUNTIFS($K318:$K416,"5",$L318:$L416,"s")</f>
        <v>4</v>
      </c>
      <c r="AT317">
        <f>COUNTIF($K318:$K416,"6")-COUNTIFS($K318:$K416,"6",$L318:$L416,"V")</f>
        <v>0</v>
      </c>
      <c r="AU317">
        <f>COUNTIFS($K318:$K416,"6",$L318:$L416,"Y")+COUNTIFS($K318:$K416,"6",$L318:$L416,"s")</f>
        <v>0</v>
      </c>
      <c r="AV317">
        <f>COUNTIF($K318:$K416,"7")-COUNTIFS($K318:$K416,"7",$L318:$L416,"V")</f>
        <v>4</v>
      </c>
      <c r="AW317">
        <f>COUNTIFS($K318:$K416,"7",$L318:$L416,"Y")+COUNTIFS($K318:$K416,"7",$L318:$L416,"s")</f>
        <v>4</v>
      </c>
    </row>
    <row r="318" spans="1:55" ht="11" customHeight="1" outlineLevel="1" x14ac:dyDescent="0.25">
      <c r="A318" t="s">
        <v>6187</v>
      </c>
      <c r="C318" s="2" t="s">
        <v>12953</v>
      </c>
      <c r="D318" s="2">
        <v>123</v>
      </c>
      <c r="E318" s="7">
        <v>1920</v>
      </c>
      <c r="F318" s="5" t="s">
        <v>2666</v>
      </c>
      <c r="H318" s="5" t="s">
        <v>1100</v>
      </c>
      <c r="I318" s="6" t="s">
        <v>5221</v>
      </c>
      <c r="J318" s="6" t="s">
        <v>8370</v>
      </c>
      <c r="K318" s="17">
        <v>3</v>
      </c>
      <c r="L318" s="17" t="s">
        <v>7730</v>
      </c>
      <c r="M318" s="9">
        <v>2</v>
      </c>
      <c r="N318" s="9"/>
      <c r="O318" s="21"/>
      <c r="Q318" s="29"/>
      <c r="U318" s="17"/>
      <c r="V318" s="2" t="s">
        <v>1070</v>
      </c>
      <c r="Y318" t="str">
        <f t="shared" si="21"/>
        <v/>
      </c>
      <c r="AA318" t="str">
        <f t="shared" si="22"/>
        <v/>
      </c>
      <c r="AC318" s="7"/>
      <c r="AD318" t="s">
        <v>5221</v>
      </c>
      <c r="AE318">
        <f t="shared" ref="AE318:AE349" si="24">COUNTIF(I318,"*Fuji*")</f>
        <v>0</v>
      </c>
      <c r="AG318" s="2"/>
      <c r="AH318" t="s">
        <v>5222</v>
      </c>
      <c r="AI318" s="7"/>
      <c r="AX318" t="s">
        <v>20432</v>
      </c>
      <c r="AY318" t="s">
        <v>20353</v>
      </c>
      <c r="AZ318" t="s">
        <v>20337</v>
      </c>
      <c r="BA318" t="s">
        <v>20269</v>
      </c>
      <c r="BB318" t="s">
        <v>20437</v>
      </c>
    </row>
    <row r="319" spans="1:55" ht="11" customHeight="1" outlineLevel="1" x14ac:dyDescent="0.25">
      <c r="A319" t="s">
        <v>6187</v>
      </c>
      <c r="C319" s="2" t="s">
        <v>12953</v>
      </c>
      <c r="D319" s="2">
        <v>125</v>
      </c>
      <c r="E319" s="7">
        <v>1920</v>
      </c>
      <c r="F319" s="5" t="s">
        <v>477</v>
      </c>
      <c r="H319" s="5" t="s">
        <v>6024</v>
      </c>
      <c r="I319" s="6" t="s">
        <v>5221</v>
      </c>
      <c r="J319" s="6" t="s">
        <v>8370</v>
      </c>
      <c r="K319" s="17">
        <v>3</v>
      </c>
      <c r="L319" s="17" t="s">
        <v>7730</v>
      </c>
      <c r="M319" s="9">
        <v>1.5</v>
      </c>
      <c r="N319" s="9"/>
      <c r="O319" s="21"/>
      <c r="Q319" s="29"/>
      <c r="U319" s="17"/>
      <c r="V319" s="2" t="s">
        <v>1071</v>
      </c>
      <c r="Y319" t="str">
        <f t="shared" si="21"/>
        <v/>
      </c>
      <c r="AA319" t="str">
        <f t="shared" si="22"/>
        <v/>
      </c>
      <c r="AC319" s="7"/>
      <c r="AD319" t="s">
        <v>5221</v>
      </c>
      <c r="AE319">
        <f t="shared" si="24"/>
        <v>0</v>
      </c>
      <c r="AG319" s="2"/>
      <c r="AH319" t="s">
        <v>5222</v>
      </c>
      <c r="AI319" s="7"/>
      <c r="AX319" t="s">
        <v>20432</v>
      </c>
      <c r="AY319" t="s">
        <v>20353</v>
      </c>
      <c r="AZ319" t="s">
        <v>20337</v>
      </c>
      <c r="BA319" t="s">
        <v>20269</v>
      </c>
      <c r="BB319" t="s">
        <v>20437</v>
      </c>
    </row>
    <row r="320" spans="1:55" ht="11" customHeight="1" outlineLevel="1" x14ac:dyDescent="0.25">
      <c r="A320" t="s">
        <v>6187</v>
      </c>
      <c r="C320" s="2" t="s">
        <v>12953</v>
      </c>
      <c r="D320" s="2">
        <v>127</v>
      </c>
      <c r="E320" s="7">
        <v>1920</v>
      </c>
      <c r="F320" s="5" t="s">
        <v>6025</v>
      </c>
      <c r="H320" s="5" t="s">
        <v>6026</v>
      </c>
      <c r="I320" s="6" t="s">
        <v>5221</v>
      </c>
      <c r="J320" s="6" t="s">
        <v>8370</v>
      </c>
      <c r="K320" s="17">
        <v>3</v>
      </c>
      <c r="L320" s="17" t="s">
        <v>7730</v>
      </c>
      <c r="M320" s="9">
        <v>1.2</v>
      </c>
      <c r="N320" s="9"/>
      <c r="O320" s="21"/>
      <c r="Q320" s="29"/>
      <c r="U320" s="17"/>
      <c r="V320" s="2" t="s">
        <v>1072</v>
      </c>
      <c r="Y320" t="str">
        <f t="shared" si="21"/>
        <v/>
      </c>
      <c r="AA320" t="str">
        <f t="shared" si="22"/>
        <v/>
      </c>
      <c r="AC320" s="7"/>
      <c r="AD320" t="s">
        <v>5221</v>
      </c>
      <c r="AE320">
        <f t="shared" si="24"/>
        <v>0</v>
      </c>
      <c r="AG320" s="2"/>
      <c r="AH320" t="s">
        <v>5222</v>
      </c>
      <c r="AI320" s="7"/>
      <c r="AX320" t="s">
        <v>20432</v>
      </c>
      <c r="AY320" t="s">
        <v>20353</v>
      </c>
      <c r="AZ320" t="s">
        <v>20337</v>
      </c>
      <c r="BA320" t="s">
        <v>20269</v>
      </c>
      <c r="BB320" t="s">
        <v>20437</v>
      </c>
    </row>
    <row r="321" spans="1:56" ht="11" customHeight="1" outlineLevel="1" x14ac:dyDescent="0.25">
      <c r="A321" t="s">
        <v>6187</v>
      </c>
      <c r="C321" s="2" t="s">
        <v>12953</v>
      </c>
      <c r="D321" s="2">
        <v>133</v>
      </c>
      <c r="E321" s="7">
        <v>1921</v>
      </c>
      <c r="F321" s="5" t="s">
        <v>6142</v>
      </c>
      <c r="H321" s="5" t="s">
        <v>4212</v>
      </c>
      <c r="I321" s="6" t="s">
        <v>5221</v>
      </c>
      <c r="J321" s="6" t="s">
        <v>8370</v>
      </c>
      <c r="K321" s="17">
        <v>3</v>
      </c>
      <c r="L321" s="17" t="s">
        <v>7730</v>
      </c>
      <c r="M321" s="9">
        <v>0.8</v>
      </c>
      <c r="N321" s="9"/>
      <c r="O321" s="21"/>
      <c r="Q321" s="29"/>
      <c r="U321" s="17"/>
      <c r="V321" s="2">
        <v>283</v>
      </c>
      <c r="X321" t="s">
        <v>7732</v>
      </c>
      <c r="Y321" t="str">
        <f t="shared" si="21"/>
        <v/>
      </c>
      <c r="AA321" t="str">
        <f t="shared" si="22"/>
        <v/>
      </c>
      <c r="AC321" s="7"/>
      <c r="AD321" t="s">
        <v>5261</v>
      </c>
      <c r="AE321">
        <f t="shared" si="24"/>
        <v>0</v>
      </c>
      <c r="AG321" s="2"/>
      <c r="AH321" t="s">
        <v>5222</v>
      </c>
      <c r="AI321" s="7" t="s">
        <v>4610</v>
      </c>
      <c r="AX321" t="s">
        <v>20432</v>
      </c>
      <c r="AY321" t="s">
        <v>20397</v>
      </c>
      <c r="AZ321" t="s">
        <v>20278</v>
      </c>
      <c r="BA321" t="s">
        <v>20269</v>
      </c>
      <c r="BB321" t="s">
        <v>20437</v>
      </c>
    </row>
    <row r="322" spans="1:56" ht="11" customHeight="1" outlineLevel="1" x14ac:dyDescent="0.25">
      <c r="A322" t="s">
        <v>6187</v>
      </c>
      <c r="C322" s="2" t="s">
        <v>12953</v>
      </c>
      <c r="D322" s="2">
        <v>136</v>
      </c>
      <c r="E322" s="7">
        <v>1921</v>
      </c>
      <c r="F322" s="5" t="s">
        <v>6188</v>
      </c>
      <c r="H322" s="5" t="s">
        <v>5216</v>
      </c>
      <c r="I322" s="6" t="s">
        <v>5217</v>
      </c>
      <c r="J322" s="6" t="s">
        <v>8370</v>
      </c>
      <c r="K322" s="17">
        <v>1</v>
      </c>
      <c r="L322" s="17" t="s">
        <v>7730</v>
      </c>
      <c r="M322" s="9">
        <v>0.8</v>
      </c>
      <c r="N322" s="9"/>
      <c r="O322" s="21"/>
      <c r="Q322" s="29"/>
      <c r="U322" s="17"/>
      <c r="V322" s="2">
        <v>286</v>
      </c>
      <c r="Y322" t="str">
        <f t="shared" ref="Y322:Y385" si="25">IF(COUNTIF(F322,"*fdc*"),1,"")</f>
        <v/>
      </c>
      <c r="AA322" t="str">
        <f t="shared" ref="AA322:AA385" si="26">IF(COUNTIF(F322,"*s/s*"),1,"")</f>
        <v/>
      </c>
      <c r="AC322" s="7"/>
      <c r="AD322" t="s">
        <v>5217</v>
      </c>
      <c r="AE322">
        <f t="shared" si="24"/>
        <v>0</v>
      </c>
      <c r="AG322" s="2"/>
      <c r="AH322" t="s">
        <v>5218</v>
      </c>
      <c r="AI322" s="7" t="s">
        <v>4610</v>
      </c>
      <c r="AX322" t="s">
        <v>20353</v>
      </c>
      <c r="AY322" t="s">
        <v>20433</v>
      </c>
      <c r="AZ322" t="s">
        <v>20373</v>
      </c>
      <c r="BA322" t="s">
        <v>20269</v>
      </c>
      <c r="BB322" t="s">
        <v>20437</v>
      </c>
    </row>
    <row r="323" spans="1:56" ht="11" customHeight="1" outlineLevel="1" x14ac:dyDescent="0.25">
      <c r="A323" t="s">
        <v>6187</v>
      </c>
      <c r="C323" s="2" t="s">
        <v>12953</v>
      </c>
      <c r="D323" s="2">
        <v>138</v>
      </c>
      <c r="E323" s="7">
        <v>1921</v>
      </c>
      <c r="F323" s="5" t="s">
        <v>5219</v>
      </c>
      <c r="H323" s="5" t="s">
        <v>5220</v>
      </c>
      <c r="I323" s="6" t="s">
        <v>5221</v>
      </c>
      <c r="J323" s="6" t="s">
        <v>8370</v>
      </c>
      <c r="K323" s="17">
        <v>1</v>
      </c>
      <c r="L323" s="17" t="s">
        <v>7730</v>
      </c>
      <c r="M323" s="9">
        <v>0.8</v>
      </c>
      <c r="N323" s="9"/>
      <c r="O323" s="21"/>
      <c r="Q323" s="29"/>
      <c r="U323" s="17"/>
      <c r="V323" s="2">
        <v>288</v>
      </c>
      <c r="Y323" t="str">
        <f t="shared" si="25"/>
        <v/>
      </c>
      <c r="AA323" t="str">
        <f t="shared" si="26"/>
        <v/>
      </c>
      <c r="AC323" s="7"/>
      <c r="AD323" t="s">
        <v>5221</v>
      </c>
      <c r="AE323">
        <f t="shared" si="24"/>
        <v>0</v>
      </c>
      <c r="AG323" s="2"/>
      <c r="AH323" t="s">
        <v>5222</v>
      </c>
      <c r="AI323" s="7" t="s">
        <v>4610</v>
      </c>
      <c r="AX323" t="s">
        <v>20432</v>
      </c>
      <c r="AY323" t="s">
        <v>20397</v>
      </c>
      <c r="AZ323" t="s">
        <v>20354</v>
      </c>
      <c r="BA323" t="s">
        <v>20419</v>
      </c>
      <c r="BB323" t="s">
        <v>20269</v>
      </c>
      <c r="BC323" t="s">
        <v>20437</v>
      </c>
    </row>
    <row r="324" spans="1:56" ht="11" customHeight="1" outlineLevel="1" x14ac:dyDescent="0.25">
      <c r="A324" t="s">
        <v>6187</v>
      </c>
      <c r="C324" s="2" t="s">
        <v>12953</v>
      </c>
      <c r="D324" s="2">
        <v>143</v>
      </c>
      <c r="E324" s="7">
        <v>1921</v>
      </c>
      <c r="F324" s="5" t="s">
        <v>4518</v>
      </c>
      <c r="H324" s="5" t="s">
        <v>4519</v>
      </c>
      <c r="I324" s="6" t="s">
        <v>5221</v>
      </c>
      <c r="J324" s="6" t="s">
        <v>8370</v>
      </c>
      <c r="K324" s="17">
        <v>1</v>
      </c>
      <c r="L324" s="17" t="s">
        <v>7730</v>
      </c>
      <c r="M324" s="9">
        <v>1.8</v>
      </c>
      <c r="N324" s="9"/>
      <c r="O324" s="21"/>
      <c r="Q324" s="29"/>
      <c r="U324" s="17"/>
      <c r="V324" s="2">
        <v>293</v>
      </c>
      <c r="Y324" t="str">
        <f t="shared" si="25"/>
        <v/>
      </c>
      <c r="AA324" t="str">
        <f t="shared" si="26"/>
        <v/>
      </c>
      <c r="AC324" s="7"/>
      <c r="AD324" t="s">
        <v>5221</v>
      </c>
      <c r="AE324">
        <f t="shared" si="24"/>
        <v>0</v>
      </c>
      <c r="AG324" s="2"/>
      <c r="AH324" t="s">
        <v>5222</v>
      </c>
      <c r="AI324" s="7" t="s">
        <v>4610</v>
      </c>
      <c r="AX324" t="s">
        <v>20432</v>
      </c>
      <c r="AY324" t="s">
        <v>20353</v>
      </c>
      <c r="AZ324" t="s">
        <v>20433</v>
      </c>
      <c r="BA324" t="s">
        <v>20373</v>
      </c>
      <c r="BB324" t="s">
        <v>20269</v>
      </c>
      <c r="BC324" t="s">
        <v>20437</v>
      </c>
    </row>
    <row r="325" spans="1:56" ht="11" customHeight="1" outlineLevel="1" x14ac:dyDescent="0.25">
      <c r="A325" t="s">
        <v>6187</v>
      </c>
      <c r="C325" s="2" t="s">
        <v>12953</v>
      </c>
      <c r="D325" s="2">
        <v>144</v>
      </c>
      <c r="E325" s="7">
        <v>1921</v>
      </c>
      <c r="F325" s="5" t="s">
        <v>4518</v>
      </c>
      <c r="H325" s="5" t="s">
        <v>4520</v>
      </c>
      <c r="I325" s="6" t="s">
        <v>5221</v>
      </c>
      <c r="J325" s="6" t="s">
        <v>8370</v>
      </c>
      <c r="K325" s="17">
        <v>1</v>
      </c>
      <c r="L325" s="17" t="s">
        <v>7730</v>
      </c>
      <c r="M325" s="9">
        <v>2</v>
      </c>
      <c r="N325" s="9"/>
      <c r="O325" s="21"/>
      <c r="Q325" s="29"/>
      <c r="U325" s="17"/>
      <c r="V325" s="2">
        <v>294</v>
      </c>
      <c r="Y325" t="str">
        <f t="shared" si="25"/>
        <v/>
      </c>
      <c r="AA325" t="str">
        <f t="shared" si="26"/>
        <v/>
      </c>
      <c r="AC325" s="7"/>
      <c r="AD325" t="s">
        <v>5221</v>
      </c>
      <c r="AE325">
        <f t="shared" si="24"/>
        <v>0</v>
      </c>
      <c r="AG325" s="2"/>
      <c r="AH325" t="s">
        <v>5222</v>
      </c>
      <c r="AI325" s="7" t="s">
        <v>4922</v>
      </c>
      <c r="AX325" t="s">
        <v>20432</v>
      </c>
      <c r="AY325" t="s">
        <v>20353</v>
      </c>
      <c r="AZ325" t="s">
        <v>20433</v>
      </c>
      <c r="BA325" t="s">
        <v>20373</v>
      </c>
      <c r="BB325" t="s">
        <v>20269</v>
      </c>
      <c r="BC325" t="s">
        <v>20437</v>
      </c>
    </row>
    <row r="326" spans="1:56" ht="11" customHeight="1" outlineLevel="1" x14ac:dyDescent="0.25">
      <c r="A326" t="s">
        <v>6187</v>
      </c>
      <c r="C326" s="2" t="s">
        <v>12953</v>
      </c>
      <c r="D326" s="2">
        <v>147</v>
      </c>
      <c r="E326" s="7">
        <v>1921</v>
      </c>
      <c r="F326" s="5" t="s">
        <v>3564</v>
      </c>
      <c r="H326" s="5" t="s">
        <v>2990</v>
      </c>
      <c r="I326" s="6" t="s">
        <v>5221</v>
      </c>
      <c r="J326" s="6" t="s">
        <v>8370</v>
      </c>
      <c r="K326" s="17">
        <v>1</v>
      </c>
      <c r="L326" s="17" t="s">
        <v>7730</v>
      </c>
      <c r="M326" s="9">
        <v>5.6</v>
      </c>
      <c r="N326" s="9"/>
      <c r="O326" s="21"/>
      <c r="Q326" s="29"/>
      <c r="U326" s="17"/>
      <c r="V326" s="2">
        <v>294</v>
      </c>
      <c r="Y326" t="str">
        <f t="shared" si="25"/>
        <v/>
      </c>
      <c r="AA326" t="str">
        <f t="shared" si="26"/>
        <v/>
      </c>
      <c r="AC326" s="7"/>
      <c r="AD326" t="s">
        <v>5221</v>
      </c>
      <c r="AE326">
        <f t="shared" si="24"/>
        <v>0</v>
      </c>
      <c r="AG326" s="2"/>
      <c r="AH326" t="s">
        <v>5222</v>
      </c>
      <c r="AI326" s="7" t="s">
        <v>4922</v>
      </c>
      <c r="AX326" t="s">
        <v>20432</v>
      </c>
      <c r="AY326" t="s">
        <v>20353</v>
      </c>
      <c r="AZ326" t="s">
        <v>20433</v>
      </c>
      <c r="BA326" t="s">
        <v>20373</v>
      </c>
      <c r="BB326" t="s">
        <v>20269</v>
      </c>
      <c r="BC326" t="s">
        <v>20437</v>
      </c>
    </row>
    <row r="327" spans="1:56" ht="11" customHeight="1" outlineLevel="1" x14ac:dyDescent="0.25">
      <c r="A327" t="s">
        <v>6187</v>
      </c>
      <c r="C327" s="2" t="s">
        <v>12953</v>
      </c>
      <c r="D327" s="2">
        <v>148</v>
      </c>
      <c r="E327" s="7">
        <v>1921</v>
      </c>
      <c r="F327" s="5" t="s">
        <v>3564</v>
      </c>
      <c r="H327" s="5" t="s">
        <v>8381</v>
      </c>
      <c r="I327" s="6" t="s">
        <v>5221</v>
      </c>
      <c r="J327" s="6" t="s">
        <v>8370</v>
      </c>
      <c r="K327" s="17">
        <v>1</v>
      </c>
      <c r="L327" s="17" t="s">
        <v>7730</v>
      </c>
      <c r="M327" s="9">
        <v>5.6</v>
      </c>
      <c r="N327" s="9"/>
      <c r="O327" s="21"/>
      <c r="Q327" s="29"/>
      <c r="U327" s="17"/>
      <c r="V327" s="2">
        <v>294</v>
      </c>
      <c r="Y327" t="str">
        <f t="shared" si="25"/>
        <v/>
      </c>
      <c r="AA327" t="str">
        <f t="shared" si="26"/>
        <v/>
      </c>
      <c r="AC327" s="7"/>
      <c r="AD327" t="s">
        <v>5221</v>
      </c>
      <c r="AE327">
        <f t="shared" si="24"/>
        <v>0</v>
      </c>
      <c r="AG327" s="2"/>
      <c r="AH327" t="s">
        <v>5222</v>
      </c>
      <c r="AI327" s="7" t="s">
        <v>4922</v>
      </c>
      <c r="AX327" t="s">
        <v>20432</v>
      </c>
      <c r="AY327" t="s">
        <v>20353</v>
      </c>
      <c r="AZ327" t="s">
        <v>20433</v>
      </c>
      <c r="BA327" t="s">
        <v>20373</v>
      </c>
      <c r="BB327" t="s">
        <v>20269</v>
      </c>
      <c r="BC327" t="s">
        <v>20437</v>
      </c>
    </row>
    <row r="328" spans="1:56" ht="11" customHeight="1" outlineLevel="1" x14ac:dyDescent="0.25">
      <c r="A328" t="s">
        <v>6187</v>
      </c>
      <c r="C328" s="2" t="s">
        <v>12953</v>
      </c>
      <c r="D328" s="2">
        <v>153</v>
      </c>
      <c r="E328" s="7">
        <v>1921</v>
      </c>
      <c r="F328" s="5" t="s">
        <v>5219</v>
      </c>
      <c r="H328" s="5" t="s">
        <v>2990</v>
      </c>
      <c r="I328" s="6" t="s">
        <v>5221</v>
      </c>
      <c r="J328" s="6" t="s">
        <v>8370</v>
      </c>
      <c r="K328" s="17">
        <v>1</v>
      </c>
      <c r="L328" s="17" t="s">
        <v>7730</v>
      </c>
      <c r="M328" s="9">
        <v>3.2</v>
      </c>
      <c r="N328" s="9"/>
      <c r="O328" s="21"/>
      <c r="Q328" s="29"/>
      <c r="U328" s="17"/>
      <c r="V328" s="2"/>
      <c r="Y328" t="str">
        <f t="shared" si="25"/>
        <v/>
      </c>
      <c r="AA328" t="str">
        <f t="shared" si="26"/>
        <v/>
      </c>
      <c r="AC328" s="7"/>
      <c r="AD328" t="s">
        <v>5221</v>
      </c>
      <c r="AE328">
        <f t="shared" si="24"/>
        <v>0</v>
      </c>
      <c r="AG328" s="2"/>
      <c r="AH328" t="s">
        <v>5222</v>
      </c>
      <c r="AI328" s="7"/>
      <c r="AX328" t="s">
        <v>20432</v>
      </c>
      <c r="AY328" t="s">
        <v>20353</v>
      </c>
      <c r="AZ328" t="s">
        <v>20437</v>
      </c>
    </row>
    <row r="329" spans="1:56" ht="11" customHeight="1" outlineLevel="1" x14ac:dyDescent="0.25">
      <c r="A329" t="s">
        <v>6187</v>
      </c>
      <c r="C329" s="2" t="s">
        <v>12953</v>
      </c>
      <c r="D329" s="2">
        <v>154</v>
      </c>
      <c r="E329" s="7">
        <v>1921</v>
      </c>
      <c r="F329" s="5" t="s">
        <v>5219</v>
      </c>
      <c r="H329" s="5" t="s">
        <v>8381</v>
      </c>
      <c r="I329" s="6" t="s">
        <v>5221</v>
      </c>
      <c r="J329" s="6" t="s">
        <v>8370</v>
      </c>
      <c r="K329" s="17">
        <v>1</v>
      </c>
      <c r="L329" s="17" t="s">
        <v>7732</v>
      </c>
      <c r="M329" s="9"/>
      <c r="N329" s="9"/>
      <c r="O329" s="21"/>
      <c r="Q329" s="29"/>
      <c r="U329" s="17"/>
      <c r="V329" s="2"/>
      <c r="X329" t="s">
        <v>7732</v>
      </c>
      <c r="Y329" t="str">
        <f t="shared" si="25"/>
        <v/>
      </c>
      <c r="AA329" t="str">
        <f t="shared" si="26"/>
        <v/>
      </c>
      <c r="AC329" s="7"/>
      <c r="AD329" t="s">
        <v>5221</v>
      </c>
      <c r="AE329">
        <f t="shared" si="24"/>
        <v>0</v>
      </c>
      <c r="AG329" s="2"/>
      <c r="AI329" s="7"/>
      <c r="AX329" t="s">
        <v>20432</v>
      </c>
      <c r="AY329" t="s">
        <v>20353</v>
      </c>
      <c r="AZ329" t="s">
        <v>20437</v>
      </c>
    </row>
    <row r="330" spans="1:56" ht="11" customHeight="1" outlineLevel="1" x14ac:dyDescent="0.25">
      <c r="A330" t="s">
        <v>6187</v>
      </c>
      <c r="C330" s="2" t="s">
        <v>12953</v>
      </c>
      <c r="D330" s="2">
        <v>155</v>
      </c>
      <c r="E330" s="7">
        <v>1921</v>
      </c>
      <c r="F330" s="5" t="s">
        <v>6929</v>
      </c>
      <c r="H330" s="5" t="s">
        <v>2990</v>
      </c>
      <c r="I330" s="6" t="s">
        <v>5221</v>
      </c>
      <c r="J330" s="6" t="s">
        <v>8370</v>
      </c>
      <c r="K330" s="17">
        <v>1</v>
      </c>
      <c r="L330" s="17" t="s">
        <v>7730</v>
      </c>
      <c r="M330" s="9">
        <v>3.2</v>
      </c>
      <c r="N330" s="9"/>
      <c r="O330" s="21"/>
      <c r="Q330" s="29"/>
      <c r="U330" s="17"/>
      <c r="V330" s="2"/>
      <c r="X330" t="s">
        <v>7732</v>
      </c>
      <c r="Y330" t="str">
        <f t="shared" si="25"/>
        <v/>
      </c>
      <c r="AA330" t="str">
        <f t="shared" si="26"/>
        <v/>
      </c>
      <c r="AC330" s="7"/>
      <c r="AD330" t="s">
        <v>5221</v>
      </c>
      <c r="AE330">
        <f t="shared" si="24"/>
        <v>0</v>
      </c>
      <c r="AG330" s="2"/>
      <c r="AI330" s="7"/>
      <c r="AX330" t="s">
        <v>20432</v>
      </c>
      <c r="AZ330" t="s">
        <v>20437</v>
      </c>
    </row>
    <row r="331" spans="1:56" ht="11" customHeight="1" outlineLevel="1" x14ac:dyDescent="0.25">
      <c r="A331" t="s">
        <v>6187</v>
      </c>
      <c r="C331" s="2" t="s">
        <v>12953</v>
      </c>
      <c r="D331" s="2">
        <v>156</v>
      </c>
      <c r="E331" s="7">
        <v>1921</v>
      </c>
      <c r="F331" s="5" t="s">
        <v>6929</v>
      </c>
      <c r="H331" s="5" t="s">
        <v>8381</v>
      </c>
      <c r="I331" s="6" t="s">
        <v>5221</v>
      </c>
      <c r="J331" s="6" t="s">
        <v>8370</v>
      </c>
      <c r="K331" s="17">
        <v>1</v>
      </c>
      <c r="L331" s="17" t="s">
        <v>7730</v>
      </c>
      <c r="M331" s="9">
        <v>5.6</v>
      </c>
      <c r="N331" s="9"/>
      <c r="O331" s="21"/>
      <c r="Q331" s="29"/>
      <c r="U331" s="17"/>
      <c r="V331" s="2"/>
      <c r="X331" t="s">
        <v>7732</v>
      </c>
      <c r="Y331" t="str">
        <f t="shared" si="25"/>
        <v/>
      </c>
      <c r="AA331" t="str">
        <f t="shared" si="26"/>
        <v/>
      </c>
      <c r="AC331" s="7"/>
      <c r="AD331" t="s">
        <v>5221</v>
      </c>
      <c r="AE331">
        <f t="shared" si="24"/>
        <v>0</v>
      </c>
      <c r="AG331" s="2"/>
      <c r="AI331" s="7"/>
      <c r="AX331" t="s">
        <v>20432</v>
      </c>
      <c r="AZ331" t="s">
        <v>20437</v>
      </c>
    </row>
    <row r="332" spans="1:56" ht="11" customHeight="1" outlineLevel="1" x14ac:dyDescent="0.25">
      <c r="A332" t="s">
        <v>6187</v>
      </c>
      <c r="C332" s="2" t="s">
        <v>12953</v>
      </c>
      <c r="D332" s="2">
        <v>164</v>
      </c>
      <c r="E332" s="7">
        <v>1922</v>
      </c>
      <c r="F332" s="5" t="s">
        <v>8371</v>
      </c>
      <c r="H332" s="5" t="s">
        <v>5216</v>
      </c>
      <c r="I332" s="6" t="s">
        <v>5217</v>
      </c>
      <c r="J332" s="6" t="s">
        <v>8372</v>
      </c>
      <c r="K332" s="17">
        <v>1</v>
      </c>
      <c r="L332" s="17" t="s">
        <v>7732</v>
      </c>
      <c r="M332" s="9"/>
      <c r="N332" s="9"/>
      <c r="O332" s="21"/>
      <c r="Q332" s="29"/>
      <c r="U332" s="17"/>
      <c r="V332" s="2">
        <v>363</v>
      </c>
      <c r="Y332" t="str">
        <f t="shared" si="25"/>
        <v/>
      </c>
      <c r="AA332" t="str">
        <f t="shared" si="26"/>
        <v/>
      </c>
      <c r="AC332" s="7"/>
      <c r="AD332" t="s">
        <v>5217</v>
      </c>
      <c r="AE332">
        <f t="shared" si="24"/>
        <v>0</v>
      </c>
      <c r="AG332" s="2"/>
      <c r="AI332" s="7"/>
      <c r="AX332" t="s">
        <v>20353</v>
      </c>
      <c r="AY332" t="s">
        <v>20433</v>
      </c>
      <c r="AZ332" t="s">
        <v>20373</v>
      </c>
      <c r="BA332" t="s">
        <v>20269</v>
      </c>
      <c r="BB332" t="s">
        <v>20271</v>
      </c>
      <c r="BC332" t="s">
        <v>20437</v>
      </c>
    </row>
    <row r="333" spans="1:56" ht="11" customHeight="1" outlineLevel="1" x14ac:dyDescent="0.25">
      <c r="A333" t="s">
        <v>6187</v>
      </c>
      <c r="C333" s="2" t="s">
        <v>12953</v>
      </c>
      <c r="D333" s="2" t="s">
        <v>4679</v>
      </c>
      <c r="E333" s="7">
        <v>1922</v>
      </c>
      <c r="F333" s="5" t="s">
        <v>8371</v>
      </c>
      <c r="H333" s="5" t="s">
        <v>8381</v>
      </c>
      <c r="I333" s="6" t="s">
        <v>5217</v>
      </c>
      <c r="J333" s="6" t="s">
        <v>8372</v>
      </c>
      <c r="K333" s="17">
        <v>1</v>
      </c>
      <c r="L333" s="17" t="s">
        <v>7732</v>
      </c>
      <c r="M333" s="9"/>
      <c r="N333" s="9"/>
      <c r="O333" s="21"/>
      <c r="Q333" s="29"/>
      <c r="U333" s="17"/>
      <c r="V333" s="2">
        <v>363</v>
      </c>
      <c r="Y333" t="str">
        <f t="shared" si="25"/>
        <v/>
      </c>
      <c r="AA333" t="str">
        <f t="shared" si="26"/>
        <v/>
      </c>
      <c r="AC333" s="7"/>
      <c r="AD333" t="s">
        <v>5217</v>
      </c>
      <c r="AE333">
        <f t="shared" si="24"/>
        <v>0</v>
      </c>
      <c r="AG333" s="2"/>
      <c r="AI333" s="7"/>
      <c r="AX333" t="s">
        <v>20353</v>
      </c>
      <c r="AY333" t="s">
        <v>20433</v>
      </c>
      <c r="AZ333" t="s">
        <v>20373</v>
      </c>
      <c r="BA333" t="s">
        <v>20269</v>
      </c>
      <c r="BB333" t="s">
        <v>20271</v>
      </c>
      <c r="BC333" t="s">
        <v>20437</v>
      </c>
    </row>
    <row r="334" spans="1:56" ht="11" customHeight="1" outlineLevel="1" x14ac:dyDescent="0.25">
      <c r="A334" t="s">
        <v>6187</v>
      </c>
      <c r="C334" s="2" t="s">
        <v>12953</v>
      </c>
      <c r="D334" s="2">
        <v>168</v>
      </c>
      <c r="E334" s="7">
        <v>1922</v>
      </c>
      <c r="F334" s="5" t="s">
        <v>8376</v>
      </c>
      <c r="H334" s="5" t="s">
        <v>4212</v>
      </c>
      <c r="I334" s="6" t="s">
        <v>5221</v>
      </c>
      <c r="J334" s="6" t="s">
        <v>8372</v>
      </c>
      <c r="K334" s="17">
        <v>5</v>
      </c>
      <c r="L334" s="17" t="s">
        <v>7730</v>
      </c>
      <c r="M334" s="9">
        <v>11</v>
      </c>
      <c r="N334" s="9"/>
      <c r="O334" s="21"/>
      <c r="Q334" s="29"/>
      <c r="U334" s="17"/>
      <c r="V334" s="2">
        <v>366</v>
      </c>
      <c r="Y334" t="str">
        <f t="shared" si="25"/>
        <v/>
      </c>
      <c r="AA334" t="str">
        <f t="shared" si="26"/>
        <v/>
      </c>
      <c r="AC334" s="7"/>
      <c r="AD334" t="s">
        <v>5261</v>
      </c>
      <c r="AE334">
        <f t="shared" si="24"/>
        <v>0</v>
      </c>
      <c r="AG334" s="2"/>
      <c r="AI334" s="7"/>
      <c r="AX334" t="s">
        <v>20432</v>
      </c>
      <c r="AY334" t="s">
        <v>20397</v>
      </c>
      <c r="AZ334" t="s">
        <v>20278</v>
      </c>
      <c r="BA334" t="s">
        <v>20269</v>
      </c>
      <c r="BB334" t="s">
        <v>20271</v>
      </c>
      <c r="BC334" t="s">
        <v>20437</v>
      </c>
    </row>
    <row r="335" spans="1:56" ht="11" customHeight="1" outlineLevel="1" x14ac:dyDescent="0.25">
      <c r="A335" t="s">
        <v>6187</v>
      </c>
      <c r="C335" s="2" t="s">
        <v>12953</v>
      </c>
      <c r="D335" s="2">
        <v>171</v>
      </c>
      <c r="E335" s="7">
        <v>1922</v>
      </c>
      <c r="F335" s="5" t="s">
        <v>8373</v>
      </c>
      <c r="H335" s="5" t="s">
        <v>5216</v>
      </c>
      <c r="I335" s="6" t="s">
        <v>5217</v>
      </c>
      <c r="J335" s="6" t="s">
        <v>8372</v>
      </c>
      <c r="K335" s="17">
        <v>1</v>
      </c>
      <c r="L335" s="17" t="s">
        <v>7732</v>
      </c>
      <c r="M335" s="9"/>
      <c r="N335" s="9"/>
      <c r="O335" s="21"/>
      <c r="Q335" s="29"/>
      <c r="U335" s="17"/>
      <c r="V335" s="2">
        <v>355</v>
      </c>
      <c r="Y335" t="str">
        <f t="shared" si="25"/>
        <v/>
      </c>
      <c r="AA335" t="str">
        <f t="shared" si="26"/>
        <v/>
      </c>
      <c r="AC335" s="7"/>
      <c r="AD335" t="s">
        <v>5217</v>
      </c>
      <c r="AE335">
        <f t="shared" si="24"/>
        <v>0</v>
      </c>
      <c r="AG335" s="2"/>
      <c r="AI335" s="7"/>
      <c r="AX335" t="s">
        <v>20353</v>
      </c>
      <c r="AY335" t="s">
        <v>20433</v>
      </c>
      <c r="AZ335" t="s">
        <v>20373</v>
      </c>
      <c r="BA335" t="s">
        <v>20269</v>
      </c>
      <c r="BB335" t="s">
        <v>20271</v>
      </c>
      <c r="BC335" t="s">
        <v>20437</v>
      </c>
    </row>
    <row r="336" spans="1:56" ht="11" customHeight="1" outlineLevel="1" x14ac:dyDescent="0.25">
      <c r="A336" t="s">
        <v>6187</v>
      </c>
      <c r="C336" s="2" t="s">
        <v>12953</v>
      </c>
      <c r="D336" s="2">
        <v>173</v>
      </c>
      <c r="E336" s="7">
        <v>1922</v>
      </c>
      <c r="F336" s="5" t="s">
        <v>8374</v>
      </c>
      <c r="H336" s="5" t="s">
        <v>4519</v>
      </c>
      <c r="I336" s="6" t="s">
        <v>5221</v>
      </c>
      <c r="J336" s="6" t="s">
        <v>8372</v>
      </c>
      <c r="K336" s="17">
        <v>1</v>
      </c>
      <c r="L336" s="17" t="s">
        <v>7732</v>
      </c>
      <c r="M336" s="9"/>
      <c r="N336" s="9"/>
      <c r="O336" s="21"/>
      <c r="Q336" s="29"/>
      <c r="U336" s="17"/>
      <c r="V336" s="2">
        <v>357</v>
      </c>
      <c r="Y336" t="str">
        <f t="shared" si="25"/>
        <v/>
      </c>
      <c r="AA336" t="str">
        <f t="shared" si="26"/>
        <v/>
      </c>
      <c r="AC336" s="7"/>
      <c r="AD336" t="s">
        <v>5221</v>
      </c>
      <c r="AE336">
        <f t="shared" si="24"/>
        <v>0</v>
      </c>
      <c r="AG336" s="2"/>
      <c r="AI336" s="7"/>
      <c r="AX336" t="s">
        <v>20432</v>
      </c>
      <c r="AY336" t="s">
        <v>20353</v>
      </c>
      <c r="AZ336" t="s">
        <v>20433</v>
      </c>
      <c r="BA336" t="s">
        <v>20373</v>
      </c>
      <c r="BB336" t="s">
        <v>20269</v>
      </c>
      <c r="BC336" t="s">
        <v>20271</v>
      </c>
      <c r="BD336" t="s">
        <v>20437</v>
      </c>
    </row>
    <row r="337" spans="1:56" ht="11" customHeight="1" outlineLevel="1" x14ac:dyDescent="0.25">
      <c r="A337" t="s">
        <v>6187</v>
      </c>
      <c r="C337" s="2" t="s">
        <v>12953</v>
      </c>
      <c r="D337" s="2">
        <v>174</v>
      </c>
      <c r="E337" s="7">
        <v>1922</v>
      </c>
      <c r="F337" s="5" t="s">
        <v>8375</v>
      </c>
      <c r="H337" s="5" t="s">
        <v>4519</v>
      </c>
      <c r="I337" s="6" t="s">
        <v>5221</v>
      </c>
      <c r="J337" s="6" t="s">
        <v>8372</v>
      </c>
      <c r="K337" s="17">
        <v>1</v>
      </c>
      <c r="L337" s="17" t="s">
        <v>7732</v>
      </c>
      <c r="M337" s="9"/>
      <c r="N337" s="9"/>
      <c r="O337" s="21"/>
      <c r="Q337" s="29"/>
      <c r="U337" s="17"/>
      <c r="V337" s="2" t="s">
        <v>472</v>
      </c>
      <c r="Y337" t="str">
        <f t="shared" si="25"/>
        <v/>
      </c>
      <c r="AA337" t="str">
        <f t="shared" si="26"/>
        <v/>
      </c>
      <c r="AC337" s="7"/>
      <c r="AD337" t="s">
        <v>5221</v>
      </c>
      <c r="AE337">
        <f t="shared" si="24"/>
        <v>0</v>
      </c>
      <c r="AG337" s="2"/>
      <c r="AI337" s="7"/>
      <c r="AX337" t="s">
        <v>20432</v>
      </c>
      <c r="AY337" t="s">
        <v>20353</v>
      </c>
      <c r="AZ337" t="s">
        <v>20433</v>
      </c>
      <c r="BA337" t="s">
        <v>20373</v>
      </c>
      <c r="BB337" t="s">
        <v>20269</v>
      </c>
      <c r="BC337" t="s">
        <v>20271</v>
      </c>
      <c r="BD337" t="s">
        <v>20437</v>
      </c>
    </row>
    <row r="338" spans="1:56" ht="11" customHeight="1" outlineLevel="1" x14ac:dyDescent="0.25">
      <c r="A338" t="s">
        <v>6187</v>
      </c>
      <c r="C338" s="2" t="s">
        <v>12953</v>
      </c>
      <c r="D338" s="2">
        <v>175</v>
      </c>
      <c r="E338" s="7">
        <v>1922</v>
      </c>
      <c r="F338" s="5" t="s">
        <v>8374</v>
      </c>
      <c r="H338" s="5" t="s">
        <v>4520</v>
      </c>
      <c r="I338" s="6" t="s">
        <v>5221</v>
      </c>
      <c r="J338" s="6" t="s">
        <v>8372</v>
      </c>
      <c r="K338" s="17">
        <v>1</v>
      </c>
      <c r="L338" s="17" t="s">
        <v>7732</v>
      </c>
      <c r="M338" s="9"/>
      <c r="N338" s="9"/>
      <c r="O338" s="21"/>
      <c r="Q338" s="29"/>
      <c r="U338" s="17"/>
      <c r="V338" s="2">
        <v>359</v>
      </c>
      <c r="X338" t="s">
        <v>7732</v>
      </c>
      <c r="Y338" t="str">
        <f t="shared" si="25"/>
        <v/>
      </c>
      <c r="AA338" t="str">
        <f t="shared" si="26"/>
        <v/>
      </c>
      <c r="AC338" s="7"/>
      <c r="AD338" t="s">
        <v>5221</v>
      </c>
      <c r="AE338">
        <f t="shared" si="24"/>
        <v>0</v>
      </c>
      <c r="AG338" s="2"/>
      <c r="AI338" s="7"/>
      <c r="AX338" t="s">
        <v>20432</v>
      </c>
      <c r="AY338" t="s">
        <v>20353</v>
      </c>
      <c r="AZ338" t="s">
        <v>20433</v>
      </c>
      <c r="BA338" t="s">
        <v>20373</v>
      </c>
      <c r="BB338" t="s">
        <v>20269</v>
      </c>
      <c r="BC338" t="s">
        <v>20271</v>
      </c>
      <c r="BD338" t="s">
        <v>20437</v>
      </c>
    </row>
    <row r="339" spans="1:56" ht="11" customHeight="1" outlineLevel="1" x14ac:dyDescent="0.25">
      <c r="A339" t="s">
        <v>6187</v>
      </c>
      <c r="C339" s="2" t="s">
        <v>12953</v>
      </c>
      <c r="D339" s="2">
        <v>180</v>
      </c>
      <c r="E339" s="7">
        <v>1922</v>
      </c>
      <c r="F339" s="5" t="s">
        <v>8377</v>
      </c>
      <c r="H339" s="5" t="s">
        <v>5216</v>
      </c>
      <c r="I339" s="6" t="s">
        <v>5217</v>
      </c>
      <c r="J339" s="6" t="s">
        <v>8378</v>
      </c>
      <c r="K339" s="17">
        <v>3</v>
      </c>
      <c r="L339" s="17" t="s">
        <v>7732</v>
      </c>
      <c r="M339" s="9"/>
      <c r="N339" s="9"/>
      <c r="O339" s="21"/>
      <c r="Q339" s="29"/>
      <c r="U339" s="17"/>
      <c r="V339" s="2">
        <v>364</v>
      </c>
      <c r="X339" t="s">
        <v>7732</v>
      </c>
      <c r="Y339" t="str">
        <f t="shared" si="25"/>
        <v/>
      </c>
      <c r="AA339" t="str">
        <f t="shared" si="26"/>
        <v/>
      </c>
      <c r="AC339" s="7"/>
      <c r="AD339" t="s">
        <v>5217</v>
      </c>
      <c r="AE339">
        <f t="shared" si="24"/>
        <v>0</v>
      </c>
      <c r="AG339" s="2"/>
      <c r="AI339" s="7"/>
      <c r="AX339" t="s">
        <v>20353</v>
      </c>
      <c r="AY339" t="s">
        <v>20433</v>
      </c>
      <c r="AZ339" t="s">
        <v>20373</v>
      </c>
      <c r="BA339" t="s">
        <v>20269</v>
      </c>
      <c r="BB339" t="s">
        <v>20271</v>
      </c>
      <c r="BC339" t="s">
        <v>20437</v>
      </c>
    </row>
    <row r="340" spans="1:56" ht="11" customHeight="1" outlineLevel="1" x14ac:dyDescent="0.25">
      <c r="A340" t="s">
        <v>6187</v>
      </c>
      <c r="C340" s="2" t="s">
        <v>12953</v>
      </c>
      <c r="D340" s="2">
        <v>184</v>
      </c>
      <c r="E340" s="7">
        <v>1922</v>
      </c>
      <c r="F340" s="5" t="s">
        <v>8379</v>
      </c>
      <c r="H340" s="5" t="s">
        <v>4519</v>
      </c>
      <c r="I340" s="6" t="s">
        <v>5221</v>
      </c>
      <c r="J340" s="6" t="s">
        <v>8378</v>
      </c>
      <c r="K340" s="17">
        <v>3</v>
      </c>
      <c r="L340" s="17" t="s">
        <v>7732</v>
      </c>
      <c r="M340" s="9"/>
      <c r="N340" s="9"/>
      <c r="O340" s="21"/>
      <c r="Q340" s="29"/>
      <c r="U340" s="17"/>
      <c r="V340" s="2">
        <v>381</v>
      </c>
      <c r="X340" t="s">
        <v>7732</v>
      </c>
      <c r="Y340" t="str">
        <f t="shared" si="25"/>
        <v/>
      </c>
      <c r="AA340" t="str">
        <f t="shared" si="26"/>
        <v/>
      </c>
      <c r="AC340" s="7"/>
      <c r="AD340" t="s">
        <v>5221</v>
      </c>
      <c r="AE340">
        <f t="shared" si="24"/>
        <v>0</v>
      </c>
      <c r="AG340" s="2"/>
      <c r="AI340" s="7"/>
      <c r="AX340" t="s">
        <v>20432</v>
      </c>
      <c r="AZ340" t="s">
        <v>20437</v>
      </c>
      <c r="BC340" t="s">
        <v>20271</v>
      </c>
      <c r="BD340" t="s">
        <v>20437</v>
      </c>
    </row>
    <row r="341" spans="1:56" ht="11" customHeight="1" outlineLevel="1" x14ac:dyDescent="0.25">
      <c r="A341" t="s">
        <v>6187</v>
      </c>
      <c r="C341" s="2" t="s">
        <v>12953</v>
      </c>
      <c r="D341" s="2">
        <v>185</v>
      </c>
      <c r="E341" s="7">
        <v>1922</v>
      </c>
      <c r="F341" s="5" t="s">
        <v>8379</v>
      </c>
      <c r="H341" s="5" t="s">
        <v>4520</v>
      </c>
      <c r="I341" s="6" t="s">
        <v>5221</v>
      </c>
      <c r="J341" s="6" t="s">
        <v>8378</v>
      </c>
      <c r="K341" s="17">
        <v>1</v>
      </c>
      <c r="L341" s="17" t="s">
        <v>7732</v>
      </c>
      <c r="M341" s="9"/>
      <c r="N341" s="9"/>
      <c r="O341" s="21"/>
      <c r="Q341" s="29"/>
      <c r="U341" s="17"/>
      <c r="V341" s="2">
        <v>358</v>
      </c>
      <c r="Y341" t="str">
        <f t="shared" si="25"/>
        <v/>
      </c>
      <c r="AA341" t="str">
        <f t="shared" si="26"/>
        <v/>
      </c>
      <c r="AC341" s="7"/>
      <c r="AD341" t="s">
        <v>5221</v>
      </c>
      <c r="AE341">
        <f t="shared" si="24"/>
        <v>0</v>
      </c>
      <c r="AG341" s="2"/>
      <c r="AI341" s="7"/>
      <c r="AX341" t="s">
        <v>20432</v>
      </c>
      <c r="AY341" t="s">
        <v>20353</v>
      </c>
      <c r="AZ341" t="s">
        <v>20433</v>
      </c>
      <c r="BA341" t="s">
        <v>20373</v>
      </c>
      <c r="BB341" t="s">
        <v>20269</v>
      </c>
      <c r="BC341" t="s">
        <v>20271</v>
      </c>
      <c r="BD341" t="s">
        <v>20437</v>
      </c>
    </row>
    <row r="342" spans="1:56" ht="11" customHeight="1" outlineLevel="1" x14ac:dyDescent="0.25">
      <c r="A342" t="s">
        <v>6187</v>
      </c>
      <c r="C342" s="2" t="s">
        <v>12953</v>
      </c>
      <c r="D342" s="2">
        <v>192</v>
      </c>
      <c r="E342" s="7">
        <v>1922</v>
      </c>
      <c r="F342" s="5" t="s">
        <v>8382</v>
      </c>
      <c r="H342" s="5" t="s">
        <v>2990</v>
      </c>
      <c r="I342" s="6" t="s">
        <v>5221</v>
      </c>
      <c r="J342" s="6" t="s">
        <v>8380</v>
      </c>
      <c r="K342" s="17">
        <v>1</v>
      </c>
      <c r="L342" s="17" t="s">
        <v>7732</v>
      </c>
      <c r="M342" s="9"/>
      <c r="N342" s="9"/>
      <c r="O342" s="21"/>
      <c r="Q342" s="29"/>
      <c r="U342" s="17"/>
      <c r="V342" s="2">
        <v>340</v>
      </c>
      <c r="Y342" t="str">
        <f t="shared" si="25"/>
        <v/>
      </c>
      <c r="AA342" t="str">
        <f t="shared" si="26"/>
        <v/>
      </c>
      <c r="AC342" s="7"/>
      <c r="AD342" t="s">
        <v>5221</v>
      </c>
      <c r="AE342">
        <f t="shared" si="24"/>
        <v>0</v>
      </c>
      <c r="AG342" s="2"/>
      <c r="AI342" s="7"/>
      <c r="AX342" t="s">
        <v>20432</v>
      </c>
      <c r="AY342" t="s">
        <v>20353</v>
      </c>
      <c r="AZ342" t="s">
        <v>20421</v>
      </c>
      <c r="BA342" t="s">
        <v>20269</v>
      </c>
      <c r="BB342" t="s">
        <v>20271</v>
      </c>
      <c r="BC342" t="s">
        <v>20437</v>
      </c>
    </row>
    <row r="343" spans="1:56" ht="11" customHeight="1" outlineLevel="1" x14ac:dyDescent="0.25">
      <c r="A343" t="s">
        <v>6187</v>
      </c>
      <c r="C343" s="2" t="s">
        <v>12953</v>
      </c>
      <c r="D343" s="2">
        <v>193</v>
      </c>
      <c r="E343" s="7">
        <v>1922</v>
      </c>
      <c r="F343" s="5" t="s">
        <v>8383</v>
      </c>
      <c r="H343" s="5" t="s">
        <v>8381</v>
      </c>
      <c r="I343" s="6" t="s">
        <v>5221</v>
      </c>
      <c r="J343" s="6" t="s">
        <v>8380</v>
      </c>
      <c r="K343" s="17">
        <v>1</v>
      </c>
      <c r="L343" s="17" t="s">
        <v>7732</v>
      </c>
      <c r="M343" s="9"/>
      <c r="N343" s="9"/>
      <c r="O343" s="21"/>
      <c r="Q343" s="29"/>
      <c r="U343" s="17"/>
      <c r="V343" s="2">
        <v>341</v>
      </c>
      <c r="Y343" t="str">
        <f t="shared" si="25"/>
        <v/>
      </c>
      <c r="AA343" t="str">
        <f t="shared" si="26"/>
        <v/>
      </c>
      <c r="AC343" s="7"/>
      <c r="AD343" t="s">
        <v>5221</v>
      </c>
      <c r="AE343">
        <f t="shared" si="24"/>
        <v>0</v>
      </c>
      <c r="AG343" s="2"/>
      <c r="AI343" s="7"/>
      <c r="AX343" t="s">
        <v>20432</v>
      </c>
      <c r="AY343" t="s">
        <v>20353</v>
      </c>
      <c r="AZ343" t="s">
        <v>20421</v>
      </c>
      <c r="BA343" t="s">
        <v>20269</v>
      </c>
      <c r="BB343" t="s">
        <v>20271</v>
      </c>
      <c r="BC343" t="s">
        <v>20437</v>
      </c>
    </row>
    <row r="344" spans="1:56" ht="11" customHeight="1" outlineLevel="1" x14ac:dyDescent="0.25">
      <c r="A344" t="s">
        <v>6187</v>
      </c>
      <c r="C344" s="2" t="s">
        <v>12953</v>
      </c>
      <c r="D344" s="2">
        <v>194</v>
      </c>
      <c r="E344" s="7">
        <v>1922</v>
      </c>
      <c r="F344" s="5" t="s">
        <v>8384</v>
      </c>
      <c r="H344" s="5" t="s">
        <v>8381</v>
      </c>
      <c r="I344" s="6" t="s">
        <v>20434</v>
      </c>
      <c r="J344" s="6" t="s">
        <v>8380</v>
      </c>
      <c r="K344" s="17">
        <v>1</v>
      </c>
      <c r="L344" s="17" t="s">
        <v>122</v>
      </c>
      <c r="M344" s="9"/>
      <c r="N344" s="9"/>
      <c r="O344" s="21"/>
      <c r="Q344" s="29"/>
      <c r="T344">
        <v>1</v>
      </c>
      <c r="U344" s="17"/>
      <c r="V344" s="2">
        <v>342</v>
      </c>
      <c r="Y344" t="str">
        <f t="shared" si="25"/>
        <v/>
      </c>
      <c r="AA344" t="str">
        <f t="shared" si="26"/>
        <v/>
      </c>
      <c r="AC344" s="7"/>
      <c r="AD344" t="s">
        <v>5221</v>
      </c>
      <c r="AE344">
        <f t="shared" si="24"/>
        <v>0</v>
      </c>
      <c r="AG344" s="2"/>
      <c r="AI344" s="7"/>
      <c r="AX344" t="s">
        <v>20432</v>
      </c>
      <c r="AY344" t="s">
        <v>20353</v>
      </c>
      <c r="AZ344" t="s">
        <v>20368</v>
      </c>
      <c r="BA344" t="s">
        <v>20278</v>
      </c>
      <c r="BB344" t="s">
        <v>20269</v>
      </c>
      <c r="BC344" t="s">
        <v>20271</v>
      </c>
      <c r="BD344" t="s">
        <v>20437</v>
      </c>
    </row>
    <row r="345" spans="1:56" ht="11" customHeight="1" outlineLevel="1" x14ac:dyDescent="0.25">
      <c r="A345" t="s">
        <v>6187</v>
      </c>
      <c r="C345" s="2" t="s">
        <v>12953</v>
      </c>
      <c r="D345" s="2">
        <v>195</v>
      </c>
      <c r="E345" s="7">
        <v>1922</v>
      </c>
      <c r="F345" s="5" t="s">
        <v>8385</v>
      </c>
      <c r="H345" s="5" t="s">
        <v>2990</v>
      </c>
      <c r="I345" s="6" t="s">
        <v>20434</v>
      </c>
      <c r="J345" s="6" t="s">
        <v>8380</v>
      </c>
      <c r="K345" s="17">
        <v>1</v>
      </c>
      <c r="L345" s="17" t="s">
        <v>7732</v>
      </c>
      <c r="M345" s="9"/>
      <c r="N345" s="9"/>
      <c r="O345" s="21"/>
      <c r="Q345" s="29"/>
      <c r="U345" s="17"/>
      <c r="V345" s="2">
        <v>343</v>
      </c>
      <c r="Y345" t="str">
        <f t="shared" si="25"/>
        <v/>
      </c>
      <c r="AA345" t="str">
        <f t="shared" si="26"/>
        <v/>
      </c>
      <c r="AC345" s="7"/>
      <c r="AD345" t="s">
        <v>5221</v>
      </c>
      <c r="AE345">
        <f t="shared" si="24"/>
        <v>0</v>
      </c>
      <c r="AG345" s="2"/>
      <c r="AI345" s="7"/>
      <c r="AX345" t="s">
        <v>20432</v>
      </c>
      <c r="AY345" t="s">
        <v>20353</v>
      </c>
      <c r="AZ345" t="s">
        <v>20368</v>
      </c>
      <c r="BA345" t="s">
        <v>20278</v>
      </c>
      <c r="BB345" t="s">
        <v>20269</v>
      </c>
      <c r="BC345" t="s">
        <v>20271</v>
      </c>
      <c r="BD345" t="s">
        <v>20437</v>
      </c>
    </row>
    <row r="346" spans="1:56" ht="11" customHeight="1" outlineLevel="1" x14ac:dyDescent="0.25">
      <c r="A346" t="s">
        <v>6187</v>
      </c>
      <c r="C346" s="2" t="s">
        <v>12953</v>
      </c>
      <c r="D346" s="2">
        <v>196</v>
      </c>
      <c r="E346" s="7">
        <v>1922</v>
      </c>
      <c r="F346" s="5" t="s">
        <v>6142</v>
      </c>
      <c r="H346" s="5" t="s">
        <v>6273</v>
      </c>
      <c r="I346" s="6" t="s">
        <v>20434</v>
      </c>
      <c r="J346" s="6" t="s">
        <v>8386</v>
      </c>
      <c r="K346" s="17">
        <v>3</v>
      </c>
      <c r="L346" s="17" t="s">
        <v>7730</v>
      </c>
      <c r="M346" s="9">
        <v>1.3</v>
      </c>
      <c r="N346" s="9"/>
      <c r="O346" s="21"/>
      <c r="Q346" s="29"/>
      <c r="U346" s="17"/>
      <c r="V346" s="2">
        <v>300</v>
      </c>
      <c r="Y346" t="str">
        <f t="shared" si="25"/>
        <v/>
      </c>
      <c r="AA346" t="str">
        <f t="shared" si="26"/>
        <v/>
      </c>
      <c r="AC346" s="7"/>
      <c r="AD346" t="s">
        <v>5221</v>
      </c>
      <c r="AE346">
        <f t="shared" si="24"/>
        <v>0</v>
      </c>
      <c r="AG346" s="2"/>
      <c r="AH346" t="s">
        <v>5222</v>
      </c>
      <c r="AI346" s="7" t="s">
        <v>4610</v>
      </c>
      <c r="AX346" t="s">
        <v>20432</v>
      </c>
      <c r="AY346" t="s">
        <v>20397</v>
      </c>
      <c r="AZ346" t="s">
        <v>20435</v>
      </c>
      <c r="BA346" t="s">
        <v>20269</v>
      </c>
      <c r="BB346" t="s">
        <v>20271</v>
      </c>
      <c r="BC346" t="s">
        <v>20437</v>
      </c>
    </row>
    <row r="347" spans="1:56" ht="11" customHeight="1" outlineLevel="1" x14ac:dyDescent="0.25">
      <c r="A347" t="s">
        <v>6187</v>
      </c>
      <c r="C347" s="2" t="s">
        <v>12953</v>
      </c>
      <c r="D347" s="2">
        <v>197</v>
      </c>
      <c r="E347" s="7">
        <v>1922</v>
      </c>
      <c r="F347" s="5" t="s">
        <v>6023</v>
      </c>
      <c r="H347" s="5" t="s">
        <v>1331</v>
      </c>
      <c r="I347" s="6" t="s">
        <v>20434</v>
      </c>
      <c r="J347" s="6" t="s">
        <v>8386</v>
      </c>
      <c r="K347" s="17">
        <v>3</v>
      </c>
      <c r="L347" s="17" t="s">
        <v>7730</v>
      </c>
      <c r="M347" s="9">
        <v>1.3</v>
      </c>
      <c r="N347" s="9"/>
      <c r="O347" s="21"/>
      <c r="Q347" s="29"/>
      <c r="S347">
        <v>1</v>
      </c>
      <c r="T347">
        <v>1</v>
      </c>
      <c r="U347" s="17"/>
      <c r="V347" s="2">
        <v>301</v>
      </c>
      <c r="Y347" t="str">
        <f t="shared" si="25"/>
        <v/>
      </c>
      <c r="AA347" t="str">
        <f t="shared" si="26"/>
        <v/>
      </c>
      <c r="AC347" s="7"/>
      <c r="AD347" t="s">
        <v>5221</v>
      </c>
      <c r="AE347">
        <f t="shared" si="24"/>
        <v>0</v>
      </c>
      <c r="AG347" s="2"/>
      <c r="AH347" t="s">
        <v>5222</v>
      </c>
      <c r="AI347" s="7" t="s">
        <v>4610</v>
      </c>
      <c r="AX347" t="s">
        <v>20432</v>
      </c>
      <c r="AY347" t="s">
        <v>20397</v>
      </c>
      <c r="AZ347" t="s">
        <v>20435</v>
      </c>
      <c r="BA347" t="s">
        <v>20269</v>
      </c>
      <c r="BB347" t="s">
        <v>20271</v>
      </c>
      <c r="BC347" t="s">
        <v>20437</v>
      </c>
    </row>
    <row r="348" spans="1:56" ht="11" customHeight="1" outlineLevel="1" x14ac:dyDescent="0.25">
      <c r="A348" t="s">
        <v>6187</v>
      </c>
      <c r="C348" s="2" t="s">
        <v>12953</v>
      </c>
      <c r="D348" s="2">
        <v>203</v>
      </c>
      <c r="E348" s="7">
        <v>1922</v>
      </c>
      <c r="F348" s="5" t="s">
        <v>3112</v>
      </c>
      <c r="H348" s="5" t="s">
        <v>3113</v>
      </c>
      <c r="I348" s="6" t="s">
        <v>5221</v>
      </c>
      <c r="J348" s="6" t="s">
        <v>8386</v>
      </c>
      <c r="K348" s="17">
        <v>3</v>
      </c>
      <c r="L348" s="17" t="s">
        <v>7730</v>
      </c>
      <c r="M348" s="9">
        <v>1.3</v>
      </c>
      <c r="N348" s="9"/>
      <c r="O348" s="21"/>
      <c r="Q348" s="29"/>
      <c r="U348" s="17"/>
      <c r="V348" s="2">
        <v>307</v>
      </c>
      <c r="Y348" t="str">
        <f t="shared" si="25"/>
        <v/>
      </c>
      <c r="AA348" t="str">
        <f t="shared" si="26"/>
        <v/>
      </c>
      <c r="AC348" s="7"/>
      <c r="AD348" t="s">
        <v>5221</v>
      </c>
      <c r="AE348">
        <f t="shared" si="24"/>
        <v>0</v>
      </c>
      <c r="AG348" s="2"/>
      <c r="AH348" t="s">
        <v>5222</v>
      </c>
      <c r="AI348" s="7" t="s">
        <v>4610</v>
      </c>
      <c r="AX348" t="s">
        <v>20432</v>
      </c>
      <c r="AY348" t="s">
        <v>20397</v>
      </c>
      <c r="AZ348" t="s">
        <v>20435</v>
      </c>
      <c r="BA348" t="s">
        <v>20269</v>
      </c>
      <c r="BB348" t="s">
        <v>20349</v>
      </c>
      <c r="BC348" t="s">
        <v>20271</v>
      </c>
      <c r="BD348" t="s">
        <v>20437</v>
      </c>
    </row>
    <row r="349" spans="1:56" ht="11" customHeight="1" outlineLevel="1" x14ac:dyDescent="0.25">
      <c r="A349" t="s">
        <v>6187</v>
      </c>
      <c r="C349" s="2" t="s">
        <v>12953</v>
      </c>
      <c r="D349" s="2">
        <v>208</v>
      </c>
      <c r="E349" s="7">
        <v>1923</v>
      </c>
      <c r="F349" s="5" t="s">
        <v>8388</v>
      </c>
      <c r="H349" s="5" t="s">
        <v>5216</v>
      </c>
      <c r="I349" s="6" t="s">
        <v>5217</v>
      </c>
      <c r="J349" s="6" t="s">
        <v>8387</v>
      </c>
      <c r="K349" s="17">
        <v>3</v>
      </c>
      <c r="L349" s="17" t="s">
        <v>7732</v>
      </c>
      <c r="M349" s="9"/>
      <c r="N349" s="9"/>
      <c r="O349" s="21"/>
      <c r="Q349" s="29"/>
      <c r="U349" s="17"/>
      <c r="V349" s="2"/>
      <c r="X349" t="s">
        <v>7732</v>
      </c>
      <c r="Y349" t="str">
        <f t="shared" si="25"/>
        <v/>
      </c>
      <c r="AA349" t="str">
        <f t="shared" si="26"/>
        <v/>
      </c>
      <c r="AC349" s="7"/>
      <c r="AD349" t="s">
        <v>5217</v>
      </c>
      <c r="AE349">
        <f t="shared" si="24"/>
        <v>0</v>
      </c>
      <c r="AG349" s="2"/>
      <c r="AI349" s="7"/>
      <c r="AX349" t="s">
        <v>20353</v>
      </c>
      <c r="AY349" t="s">
        <v>20433</v>
      </c>
      <c r="AZ349" t="s">
        <v>20373</v>
      </c>
      <c r="BA349" t="s">
        <v>20269</v>
      </c>
      <c r="BB349" t="s">
        <v>20271</v>
      </c>
      <c r="BC349" t="s">
        <v>20437</v>
      </c>
    </row>
    <row r="350" spans="1:56" ht="11" customHeight="1" outlineLevel="1" x14ac:dyDescent="0.25">
      <c r="A350" t="s">
        <v>6187</v>
      </c>
      <c r="C350" s="2" t="s">
        <v>12953</v>
      </c>
      <c r="D350" s="2" t="s">
        <v>8395</v>
      </c>
      <c r="E350" s="7">
        <v>1923</v>
      </c>
      <c r="F350" s="5" t="s">
        <v>8390</v>
      </c>
      <c r="H350" s="5" t="s">
        <v>6273</v>
      </c>
      <c r="I350" s="6" t="s">
        <v>20434</v>
      </c>
      <c r="J350" s="6" t="s">
        <v>8389</v>
      </c>
      <c r="K350" s="17">
        <v>3</v>
      </c>
      <c r="L350" s="17" t="s">
        <v>7732</v>
      </c>
      <c r="M350" s="9"/>
      <c r="N350" s="9"/>
      <c r="O350" s="21"/>
      <c r="Q350" s="29"/>
      <c r="U350" s="17"/>
      <c r="V350" s="2">
        <v>310</v>
      </c>
      <c r="Y350" t="str">
        <f t="shared" si="25"/>
        <v/>
      </c>
      <c r="AA350" t="str">
        <f t="shared" si="26"/>
        <v/>
      </c>
      <c r="AC350" s="7"/>
      <c r="AD350" t="s">
        <v>5221</v>
      </c>
      <c r="AE350">
        <f t="shared" ref="AE350:AE381" si="27">COUNTIF(I350,"*Fuji*")</f>
        <v>0</v>
      </c>
      <c r="AG350" s="2"/>
      <c r="AH350" t="s">
        <v>5222</v>
      </c>
      <c r="AI350" s="7" t="s">
        <v>4620</v>
      </c>
      <c r="AX350" t="s">
        <v>20432</v>
      </c>
      <c r="AY350" t="s">
        <v>20397</v>
      </c>
      <c r="AZ350" t="s">
        <v>20435</v>
      </c>
      <c r="BA350" t="s">
        <v>20269</v>
      </c>
      <c r="BB350" t="s">
        <v>20271</v>
      </c>
      <c r="BC350" t="s">
        <v>20437</v>
      </c>
    </row>
    <row r="351" spans="1:56" ht="11" customHeight="1" outlineLevel="1" x14ac:dyDescent="0.25">
      <c r="A351" t="s">
        <v>6187</v>
      </c>
      <c r="C351" s="2" t="s">
        <v>12953</v>
      </c>
      <c r="D351" s="2" t="s">
        <v>8393</v>
      </c>
      <c r="E351" s="7">
        <v>1923</v>
      </c>
      <c r="F351" s="5" t="s">
        <v>8391</v>
      </c>
      <c r="H351" s="5" t="s">
        <v>6273</v>
      </c>
      <c r="I351" s="6" t="s">
        <v>20434</v>
      </c>
      <c r="J351" s="6" t="s">
        <v>8389</v>
      </c>
      <c r="K351" s="17">
        <v>3</v>
      </c>
      <c r="L351" s="17" t="s">
        <v>7732</v>
      </c>
      <c r="M351" s="9"/>
      <c r="N351" s="9"/>
      <c r="O351" s="21"/>
      <c r="Q351" s="29"/>
      <c r="U351" s="17"/>
      <c r="V351" s="2">
        <v>311</v>
      </c>
      <c r="Y351" t="str">
        <f t="shared" si="25"/>
        <v/>
      </c>
      <c r="AA351" t="str">
        <f t="shared" si="26"/>
        <v/>
      </c>
      <c r="AC351" s="7"/>
      <c r="AD351" t="s">
        <v>5221</v>
      </c>
      <c r="AE351">
        <f t="shared" si="27"/>
        <v>0</v>
      </c>
      <c r="AG351" s="2"/>
      <c r="AH351" t="s">
        <v>5222</v>
      </c>
      <c r="AI351" s="7" t="s">
        <v>4620</v>
      </c>
      <c r="AX351" t="s">
        <v>20432</v>
      </c>
      <c r="AY351" t="s">
        <v>20397</v>
      </c>
      <c r="AZ351" t="s">
        <v>20435</v>
      </c>
      <c r="BA351" t="s">
        <v>20269</v>
      </c>
      <c r="BB351" t="s">
        <v>20271</v>
      </c>
      <c r="BC351" t="s">
        <v>20437</v>
      </c>
    </row>
    <row r="352" spans="1:56" ht="11" customHeight="1" outlineLevel="1" x14ac:dyDescent="0.25">
      <c r="A352" t="s">
        <v>6187</v>
      </c>
      <c r="C352" s="2" t="s">
        <v>12953</v>
      </c>
      <c r="D352" s="2" t="s">
        <v>8394</v>
      </c>
      <c r="E352" s="7">
        <v>1923</v>
      </c>
      <c r="F352" s="5" t="s">
        <v>8392</v>
      </c>
      <c r="H352" s="5" t="s">
        <v>6273</v>
      </c>
      <c r="I352" s="6" t="s">
        <v>20434</v>
      </c>
      <c r="J352" s="6" t="s">
        <v>8389</v>
      </c>
      <c r="K352" s="17">
        <v>3</v>
      </c>
      <c r="L352" s="17" t="s">
        <v>7730</v>
      </c>
      <c r="M352" s="9">
        <v>4</v>
      </c>
      <c r="N352" s="9"/>
      <c r="O352" s="21"/>
      <c r="Q352" s="29"/>
      <c r="U352" s="17"/>
      <c r="V352" s="2">
        <v>312</v>
      </c>
      <c r="Y352" t="str">
        <f t="shared" si="25"/>
        <v/>
      </c>
      <c r="AA352" t="str">
        <f t="shared" si="26"/>
        <v/>
      </c>
      <c r="AC352" s="7"/>
      <c r="AD352" t="s">
        <v>5221</v>
      </c>
      <c r="AE352">
        <f t="shared" si="27"/>
        <v>0</v>
      </c>
      <c r="AG352" s="2"/>
      <c r="AH352" t="s">
        <v>5222</v>
      </c>
      <c r="AI352" s="7" t="s">
        <v>4620</v>
      </c>
      <c r="AX352" t="s">
        <v>20432</v>
      </c>
      <c r="AY352" t="s">
        <v>20397</v>
      </c>
      <c r="AZ352" t="s">
        <v>20435</v>
      </c>
      <c r="BA352" t="s">
        <v>20269</v>
      </c>
      <c r="BB352" t="s">
        <v>20271</v>
      </c>
      <c r="BC352" t="s">
        <v>20437</v>
      </c>
    </row>
    <row r="353" spans="1:55" ht="11" customHeight="1" outlineLevel="1" x14ac:dyDescent="0.25">
      <c r="A353" t="s">
        <v>6187</v>
      </c>
      <c r="C353" s="2" t="s">
        <v>12953</v>
      </c>
      <c r="D353" s="2" t="s">
        <v>8002</v>
      </c>
      <c r="E353" s="7">
        <v>1923</v>
      </c>
      <c r="F353" s="5" t="s">
        <v>4090</v>
      </c>
      <c r="H353" s="5" t="s">
        <v>4093</v>
      </c>
      <c r="I353" s="6" t="s">
        <v>20434</v>
      </c>
      <c r="J353" s="6" t="s">
        <v>8389</v>
      </c>
      <c r="K353" s="17">
        <v>3</v>
      </c>
      <c r="L353" s="17" t="s">
        <v>7732</v>
      </c>
      <c r="M353" s="9"/>
      <c r="N353" s="9"/>
      <c r="O353" s="21"/>
      <c r="Q353" s="29"/>
      <c r="U353" s="17"/>
      <c r="V353" s="2">
        <v>313</v>
      </c>
      <c r="Y353" t="str">
        <f t="shared" si="25"/>
        <v/>
      </c>
      <c r="AA353" t="str">
        <f t="shared" si="26"/>
        <v/>
      </c>
      <c r="AC353" s="7"/>
      <c r="AD353" t="s">
        <v>5221</v>
      </c>
      <c r="AE353">
        <f t="shared" si="27"/>
        <v>0</v>
      </c>
      <c r="AG353" s="2"/>
      <c r="AH353" t="s">
        <v>5222</v>
      </c>
      <c r="AI353" s="7" t="s">
        <v>4620</v>
      </c>
      <c r="AX353" t="s">
        <v>20432</v>
      </c>
      <c r="AY353" t="s">
        <v>20397</v>
      </c>
      <c r="AZ353" t="s">
        <v>20435</v>
      </c>
      <c r="BA353" t="s">
        <v>20269</v>
      </c>
      <c r="BB353" t="s">
        <v>20271</v>
      </c>
      <c r="BC353" t="s">
        <v>20437</v>
      </c>
    </row>
    <row r="354" spans="1:55" ht="11" customHeight="1" outlineLevel="1" x14ac:dyDescent="0.25">
      <c r="A354" t="s">
        <v>6187</v>
      </c>
      <c r="C354" s="2" t="s">
        <v>12953</v>
      </c>
      <c r="D354" s="2" t="s">
        <v>8396</v>
      </c>
      <c r="E354" s="7">
        <v>1923</v>
      </c>
      <c r="F354" s="5" t="s">
        <v>4091</v>
      </c>
      <c r="H354" s="5" t="s">
        <v>4093</v>
      </c>
      <c r="I354" s="6" t="s">
        <v>20434</v>
      </c>
      <c r="J354" s="6" t="s">
        <v>8389</v>
      </c>
      <c r="K354" s="17">
        <v>3</v>
      </c>
      <c r="L354" s="17" t="s">
        <v>7732</v>
      </c>
      <c r="M354" s="9"/>
      <c r="N354" s="9"/>
      <c r="O354" s="21"/>
      <c r="Q354" s="29"/>
      <c r="U354" s="17"/>
      <c r="V354" s="2">
        <v>314</v>
      </c>
      <c r="Y354" t="str">
        <f t="shared" si="25"/>
        <v/>
      </c>
      <c r="AA354" t="str">
        <f t="shared" si="26"/>
        <v/>
      </c>
      <c r="AC354" s="7"/>
      <c r="AD354" t="s">
        <v>5221</v>
      </c>
      <c r="AE354">
        <f t="shared" si="27"/>
        <v>0</v>
      </c>
      <c r="AG354" s="2"/>
      <c r="AH354" t="s">
        <v>5222</v>
      </c>
      <c r="AI354" s="7" t="s">
        <v>4620</v>
      </c>
      <c r="AX354" t="s">
        <v>20432</v>
      </c>
      <c r="AY354" t="s">
        <v>20397</v>
      </c>
      <c r="AZ354" t="s">
        <v>20435</v>
      </c>
      <c r="BA354" t="s">
        <v>20269</v>
      </c>
      <c r="BB354" t="s">
        <v>20271</v>
      </c>
      <c r="BC354" t="s">
        <v>20437</v>
      </c>
    </row>
    <row r="355" spans="1:55" ht="11" customHeight="1" outlineLevel="1" x14ac:dyDescent="0.25">
      <c r="A355" t="s">
        <v>6187</v>
      </c>
      <c r="C355" s="2" t="s">
        <v>12953</v>
      </c>
      <c r="D355" s="2" t="s">
        <v>8397</v>
      </c>
      <c r="E355" s="7">
        <v>1923</v>
      </c>
      <c r="F355" s="5" t="s">
        <v>4092</v>
      </c>
      <c r="H355" s="5" t="s">
        <v>4093</v>
      </c>
      <c r="I355" s="6" t="s">
        <v>20434</v>
      </c>
      <c r="J355" s="6" t="s">
        <v>8389</v>
      </c>
      <c r="K355" s="17">
        <v>3</v>
      </c>
      <c r="L355" s="17" t="s">
        <v>7732</v>
      </c>
      <c r="M355" s="9"/>
      <c r="N355" s="9"/>
      <c r="O355" s="21"/>
      <c r="Q355" s="29"/>
      <c r="U355" s="17"/>
      <c r="V355" s="2">
        <v>315</v>
      </c>
      <c r="Y355" t="str">
        <f t="shared" si="25"/>
        <v/>
      </c>
      <c r="AA355" t="str">
        <f t="shared" si="26"/>
        <v/>
      </c>
      <c r="AC355" s="7"/>
      <c r="AD355" t="s">
        <v>5221</v>
      </c>
      <c r="AE355">
        <f t="shared" si="27"/>
        <v>0</v>
      </c>
      <c r="AG355" s="2"/>
      <c r="AH355" t="s">
        <v>5222</v>
      </c>
      <c r="AI355" s="7" t="s">
        <v>4620</v>
      </c>
      <c r="AX355" t="s">
        <v>20432</v>
      </c>
      <c r="AY355" t="s">
        <v>20397</v>
      </c>
      <c r="AZ355" t="s">
        <v>20435</v>
      </c>
      <c r="BA355" t="s">
        <v>20269</v>
      </c>
      <c r="BB355" t="s">
        <v>20271</v>
      </c>
      <c r="BC355" t="s">
        <v>20437</v>
      </c>
    </row>
    <row r="356" spans="1:55" ht="11" customHeight="1" outlineLevel="1" x14ac:dyDescent="0.25">
      <c r="A356" t="s">
        <v>6187</v>
      </c>
      <c r="C356" s="2" t="s">
        <v>12953</v>
      </c>
      <c r="D356" s="2" t="s">
        <v>5200</v>
      </c>
      <c r="E356" s="7">
        <v>1923</v>
      </c>
      <c r="F356" s="5" t="s">
        <v>3114</v>
      </c>
      <c r="H356" s="5" t="s">
        <v>3113</v>
      </c>
      <c r="I356" s="6" t="s">
        <v>5221</v>
      </c>
      <c r="J356" s="6" t="s">
        <v>8389</v>
      </c>
      <c r="K356" s="17">
        <v>3</v>
      </c>
      <c r="L356" s="17" t="s">
        <v>7732</v>
      </c>
      <c r="M356" s="9"/>
      <c r="N356" s="9"/>
      <c r="O356" s="21"/>
      <c r="Q356" s="29"/>
      <c r="U356" s="17"/>
      <c r="V356" s="2">
        <v>328</v>
      </c>
      <c r="X356" t="s">
        <v>7732</v>
      </c>
      <c r="Y356" t="str">
        <f t="shared" si="25"/>
        <v/>
      </c>
      <c r="AA356" t="str">
        <f t="shared" si="26"/>
        <v/>
      </c>
      <c r="AC356" s="7"/>
      <c r="AD356" t="s">
        <v>5221</v>
      </c>
      <c r="AE356">
        <f t="shared" si="27"/>
        <v>0</v>
      </c>
      <c r="AG356" s="2"/>
      <c r="AH356" t="s">
        <v>5222</v>
      </c>
      <c r="AI356" s="7" t="s">
        <v>4620</v>
      </c>
      <c r="AX356" t="s">
        <v>20432</v>
      </c>
    </row>
    <row r="357" spans="1:55" ht="11" customHeight="1" outlineLevel="1" x14ac:dyDescent="0.25">
      <c r="A357" t="s">
        <v>6187</v>
      </c>
      <c r="C357" s="2" t="s">
        <v>12953</v>
      </c>
      <c r="D357" s="2" t="s">
        <v>5201</v>
      </c>
      <c r="E357" s="7">
        <v>1923</v>
      </c>
      <c r="F357" s="5" t="s">
        <v>1714</v>
      </c>
      <c r="H357" s="5" t="s">
        <v>3113</v>
      </c>
      <c r="I357" s="6" t="s">
        <v>5221</v>
      </c>
      <c r="J357" s="6" t="s">
        <v>8389</v>
      </c>
      <c r="K357" s="17">
        <v>3</v>
      </c>
      <c r="L357" s="17" t="s">
        <v>7732</v>
      </c>
      <c r="M357" s="9"/>
      <c r="N357" s="9"/>
      <c r="O357" s="21"/>
      <c r="Q357" s="29"/>
      <c r="U357" s="17"/>
      <c r="V357" s="2">
        <v>329</v>
      </c>
      <c r="X357" t="s">
        <v>7732</v>
      </c>
      <c r="Y357" t="str">
        <f t="shared" si="25"/>
        <v/>
      </c>
      <c r="AA357" t="str">
        <f t="shared" si="26"/>
        <v/>
      </c>
      <c r="AC357" s="7"/>
      <c r="AD357" t="s">
        <v>5221</v>
      </c>
      <c r="AE357">
        <f t="shared" si="27"/>
        <v>0</v>
      </c>
      <c r="AG357" s="2"/>
      <c r="AH357" t="s">
        <v>5222</v>
      </c>
      <c r="AI357" s="7" t="s">
        <v>4620</v>
      </c>
      <c r="AX357" t="s">
        <v>20432</v>
      </c>
    </row>
    <row r="358" spans="1:55" ht="11" customHeight="1" outlineLevel="1" x14ac:dyDescent="0.25">
      <c r="A358" t="s">
        <v>6187</v>
      </c>
      <c r="C358" s="2" t="s">
        <v>12953</v>
      </c>
      <c r="D358" s="2">
        <v>220</v>
      </c>
      <c r="E358" s="7">
        <v>1992</v>
      </c>
      <c r="F358" s="5" t="s">
        <v>18689</v>
      </c>
      <c r="H358" s="5" t="s">
        <v>5398</v>
      </c>
      <c r="I358" s="6" t="s">
        <v>5221</v>
      </c>
      <c r="J358" s="6" t="s">
        <v>8399</v>
      </c>
      <c r="K358" s="17">
        <v>1</v>
      </c>
      <c r="L358" s="17" t="s">
        <v>7730</v>
      </c>
      <c r="M358" s="9">
        <v>1</v>
      </c>
      <c r="N358" s="9"/>
      <c r="O358" s="21"/>
      <c r="Q358" s="29"/>
      <c r="U358" s="17"/>
      <c r="V358" s="2"/>
      <c r="Y358" t="str">
        <f t="shared" si="25"/>
        <v/>
      </c>
      <c r="AA358" t="str">
        <f t="shared" si="26"/>
        <v/>
      </c>
      <c r="AC358" s="7"/>
      <c r="AD358" t="s">
        <v>5221</v>
      </c>
      <c r="AE358">
        <f t="shared" si="27"/>
        <v>0</v>
      </c>
      <c r="AG358" s="2"/>
      <c r="AH358" t="s">
        <v>5222</v>
      </c>
      <c r="AI358" s="7"/>
    </row>
    <row r="359" spans="1:55" ht="11" customHeight="1" outlineLevel="1" x14ac:dyDescent="0.25">
      <c r="A359" t="s">
        <v>6187</v>
      </c>
      <c r="C359" s="2" t="s">
        <v>12953</v>
      </c>
      <c r="D359" s="2">
        <v>221</v>
      </c>
      <c r="E359" s="7">
        <v>1992</v>
      </c>
      <c r="F359" s="5" t="s">
        <v>4686</v>
      </c>
      <c r="H359" s="5" t="s">
        <v>5398</v>
      </c>
      <c r="I359" s="6" t="s">
        <v>5221</v>
      </c>
      <c r="J359" s="6" t="s">
        <v>8399</v>
      </c>
      <c r="K359" s="17">
        <v>1</v>
      </c>
      <c r="L359" s="17" t="s">
        <v>7730</v>
      </c>
      <c r="M359" s="9">
        <v>1</v>
      </c>
      <c r="N359" s="9"/>
      <c r="O359" s="21"/>
      <c r="Q359" s="29"/>
      <c r="U359" s="17"/>
      <c r="V359" s="2"/>
      <c r="Y359" t="str">
        <f t="shared" si="25"/>
        <v/>
      </c>
      <c r="AA359" t="str">
        <f t="shared" si="26"/>
        <v/>
      </c>
      <c r="AC359" s="7"/>
      <c r="AD359" t="s">
        <v>5221</v>
      </c>
      <c r="AE359">
        <f t="shared" si="27"/>
        <v>0</v>
      </c>
      <c r="AG359" s="2"/>
      <c r="AH359" t="s">
        <v>5222</v>
      </c>
      <c r="AI359" s="7"/>
    </row>
    <row r="360" spans="1:55" ht="11" customHeight="1" outlineLevel="1" x14ac:dyDescent="0.25">
      <c r="A360" t="s">
        <v>6187</v>
      </c>
      <c r="C360" s="2" t="s">
        <v>12953</v>
      </c>
      <c r="D360" s="2">
        <v>222</v>
      </c>
      <c r="E360" s="7">
        <v>1992</v>
      </c>
      <c r="F360" s="5" t="s">
        <v>18690</v>
      </c>
      <c r="H360" s="5" t="s">
        <v>5398</v>
      </c>
      <c r="I360" s="6" t="s">
        <v>5221</v>
      </c>
      <c r="J360" s="6" t="s">
        <v>8399</v>
      </c>
      <c r="K360" s="17">
        <v>1</v>
      </c>
      <c r="L360" s="17" t="s">
        <v>7730</v>
      </c>
      <c r="M360" s="9">
        <v>1</v>
      </c>
      <c r="N360" s="9"/>
      <c r="O360" s="21"/>
      <c r="Q360" s="29"/>
      <c r="U360" s="17"/>
      <c r="V360" s="2"/>
      <c r="Y360" t="str">
        <f t="shared" si="25"/>
        <v/>
      </c>
      <c r="AA360" t="str">
        <f t="shared" si="26"/>
        <v/>
      </c>
      <c r="AC360" s="7"/>
      <c r="AD360" t="s">
        <v>5221</v>
      </c>
      <c r="AE360">
        <f t="shared" si="27"/>
        <v>0</v>
      </c>
      <c r="AG360" s="2"/>
      <c r="AH360" t="s">
        <v>5222</v>
      </c>
      <c r="AI360" s="7"/>
    </row>
    <row r="361" spans="1:55" ht="11" customHeight="1" outlineLevel="1" x14ac:dyDescent="0.25">
      <c r="A361" t="s">
        <v>6187</v>
      </c>
      <c r="C361" s="2" t="s">
        <v>12953</v>
      </c>
      <c r="D361" s="2" t="s">
        <v>8398</v>
      </c>
      <c r="E361" s="7">
        <v>1992</v>
      </c>
      <c r="F361" s="5" t="s">
        <v>473</v>
      </c>
      <c r="H361" s="5" t="s">
        <v>5398</v>
      </c>
      <c r="I361" s="6" t="s">
        <v>5221</v>
      </c>
      <c r="J361" s="6" t="s">
        <v>8399</v>
      </c>
      <c r="K361" s="17">
        <v>1</v>
      </c>
      <c r="L361" s="17" t="s">
        <v>7730</v>
      </c>
      <c r="M361" s="9">
        <v>2.5</v>
      </c>
      <c r="N361" s="9"/>
      <c r="O361" s="21"/>
      <c r="Q361" s="29"/>
      <c r="U361" s="17"/>
      <c r="V361" s="2">
        <v>430</v>
      </c>
      <c r="Y361" t="str">
        <f t="shared" si="25"/>
        <v/>
      </c>
      <c r="AA361" t="str">
        <f t="shared" si="26"/>
        <v/>
      </c>
      <c r="AC361" s="7"/>
      <c r="AD361" t="s">
        <v>474</v>
      </c>
      <c r="AE361">
        <f t="shared" si="27"/>
        <v>0</v>
      </c>
      <c r="AG361" s="2"/>
      <c r="AH361" t="s">
        <v>5222</v>
      </c>
      <c r="AI361" s="7" t="s">
        <v>4922</v>
      </c>
    </row>
    <row r="362" spans="1:55" ht="11" customHeight="1" outlineLevel="1" x14ac:dyDescent="0.25">
      <c r="A362" t="s">
        <v>6187</v>
      </c>
      <c r="C362" s="2" t="s">
        <v>12953</v>
      </c>
      <c r="D362" s="2">
        <v>223</v>
      </c>
      <c r="E362" s="7">
        <v>1992</v>
      </c>
      <c r="F362" s="5" t="s">
        <v>475</v>
      </c>
      <c r="H362" s="5" t="s">
        <v>5398</v>
      </c>
      <c r="I362" s="6" t="s">
        <v>5221</v>
      </c>
      <c r="J362" s="6" t="s">
        <v>8399</v>
      </c>
      <c r="K362" s="17">
        <v>1</v>
      </c>
      <c r="L362" s="17" t="s">
        <v>20076</v>
      </c>
      <c r="M362" s="9"/>
      <c r="N362" s="9"/>
      <c r="O362" s="21"/>
      <c r="Q362" s="29"/>
      <c r="U362" s="17"/>
      <c r="V362" s="2">
        <v>431</v>
      </c>
      <c r="Y362" t="str">
        <f t="shared" si="25"/>
        <v/>
      </c>
      <c r="AA362" t="str">
        <f t="shared" si="26"/>
        <v/>
      </c>
      <c r="AC362" s="7"/>
      <c r="AD362" t="s">
        <v>476</v>
      </c>
      <c r="AE362">
        <f t="shared" si="27"/>
        <v>0</v>
      </c>
      <c r="AG362" s="2"/>
      <c r="AH362" t="s">
        <v>5222</v>
      </c>
      <c r="AI362" s="7" t="s">
        <v>4620</v>
      </c>
    </row>
    <row r="363" spans="1:55" ht="11" customHeight="1" outlineLevel="1" x14ac:dyDescent="0.25">
      <c r="A363" t="s">
        <v>6187</v>
      </c>
      <c r="C363" s="2" t="s">
        <v>12953</v>
      </c>
      <c r="D363" s="2" t="s">
        <v>269</v>
      </c>
      <c r="E363" s="7">
        <v>1992</v>
      </c>
      <c r="F363" s="5" t="s">
        <v>11761</v>
      </c>
      <c r="H363" s="5" t="s">
        <v>5398</v>
      </c>
      <c r="I363" s="6" t="s">
        <v>5221</v>
      </c>
      <c r="J363" s="6" t="s">
        <v>8399</v>
      </c>
      <c r="K363" s="17">
        <v>3</v>
      </c>
      <c r="L363" s="17" t="s">
        <v>7730</v>
      </c>
      <c r="M363" s="9">
        <v>13.6</v>
      </c>
      <c r="N363" s="9"/>
      <c r="O363" s="21"/>
      <c r="Q363" s="29"/>
      <c r="U363" s="17"/>
      <c r="V363" s="2"/>
      <c r="Y363" t="str">
        <f t="shared" si="25"/>
        <v/>
      </c>
      <c r="AA363">
        <f t="shared" si="26"/>
        <v>1</v>
      </c>
      <c r="AC363" s="7"/>
      <c r="AD363" t="s">
        <v>476</v>
      </c>
      <c r="AE363">
        <f t="shared" si="27"/>
        <v>0</v>
      </c>
      <c r="AG363" s="2"/>
      <c r="AH363" t="s">
        <v>5222</v>
      </c>
      <c r="AI363" s="7"/>
    </row>
    <row r="364" spans="1:55" ht="11" customHeight="1" outlineLevel="1" x14ac:dyDescent="0.25">
      <c r="A364" t="s">
        <v>6187</v>
      </c>
      <c r="C364" s="2" t="s">
        <v>12953</v>
      </c>
      <c r="D364" s="2">
        <v>224</v>
      </c>
      <c r="E364" s="7">
        <v>1992</v>
      </c>
      <c r="F364" s="5" t="s">
        <v>477</v>
      </c>
      <c r="H364" s="5" t="s">
        <v>5398</v>
      </c>
      <c r="I364" s="6" t="s">
        <v>20434</v>
      </c>
      <c r="J364" s="6" t="s">
        <v>8400</v>
      </c>
      <c r="K364" s="17">
        <v>3</v>
      </c>
      <c r="L364" s="17" t="s">
        <v>7730</v>
      </c>
      <c r="M364" s="9">
        <v>2.5</v>
      </c>
      <c r="N364" s="9"/>
      <c r="O364" s="21"/>
      <c r="Q364" s="29"/>
      <c r="U364" s="17"/>
      <c r="V364" s="2" t="s">
        <v>7956</v>
      </c>
      <c r="Y364" t="str">
        <f t="shared" si="25"/>
        <v/>
      </c>
      <c r="AA364" t="str">
        <f t="shared" si="26"/>
        <v/>
      </c>
      <c r="AC364" s="7"/>
      <c r="AD364" t="s">
        <v>478</v>
      </c>
      <c r="AE364">
        <f t="shared" si="27"/>
        <v>0</v>
      </c>
      <c r="AG364" s="2"/>
      <c r="AH364" t="s">
        <v>5222</v>
      </c>
      <c r="AI364" s="7" t="s">
        <v>4922</v>
      </c>
      <c r="AX364" t="s">
        <v>20432</v>
      </c>
      <c r="AY364" t="s">
        <v>20397</v>
      </c>
      <c r="AZ364" t="s">
        <v>20440</v>
      </c>
      <c r="BA364" t="s">
        <v>20441</v>
      </c>
      <c r="BB364" t="s">
        <v>20269</v>
      </c>
      <c r="BC364" t="s">
        <v>20437</v>
      </c>
    </row>
    <row r="365" spans="1:55" ht="11" customHeight="1" outlineLevel="1" x14ac:dyDescent="0.25">
      <c r="A365" t="s">
        <v>6187</v>
      </c>
      <c r="C365" s="2" t="s">
        <v>12953</v>
      </c>
      <c r="D365" s="2">
        <v>241</v>
      </c>
      <c r="E365" s="7">
        <v>1993</v>
      </c>
      <c r="F365" s="5" t="s">
        <v>1754</v>
      </c>
      <c r="H365" s="5" t="s">
        <v>5398</v>
      </c>
      <c r="I365" s="6" t="s">
        <v>3996</v>
      </c>
      <c r="J365" s="6" t="s">
        <v>8401</v>
      </c>
      <c r="K365" s="17">
        <v>2</v>
      </c>
      <c r="L365" s="17" t="s">
        <v>7730</v>
      </c>
      <c r="M365" s="9">
        <v>0.4</v>
      </c>
      <c r="N365" s="9"/>
      <c r="O365" s="21"/>
      <c r="Q365" s="29"/>
      <c r="S365">
        <v>1</v>
      </c>
      <c r="T365">
        <v>1</v>
      </c>
      <c r="U365" s="17"/>
      <c r="V365" s="2">
        <v>452</v>
      </c>
      <c r="Y365" t="str">
        <f t="shared" si="25"/>
        <v/>
      </c>
      <c r="AA365" t="str">
        <f t="shared" si="26"/>
        <v/>
      </c>
      <c r="AC365" s="7"/>
      <c r="AD365" t="s">
        <v>3996</v>
      </c>
      <c r="AE365">
        <f t="shared" si="27"/>
        <v>0</v>
      </c>
      <c r="AG365" s="2"/>
      <c r="AH365" t="s">
        <v>4133</v>
      </c>
      <c r="AI365" s="7" t="s">
        <v>4610</v>
      </c>
    </row>
    <row r="366" spans="1:55" ht="11" customHeight="1" outlineLevel="1" x14ac:dyDescent="0.25">
      <c r="A366" t="s">
        <v>6187</v>
      </c>
      <c r="C366" s="2" t="s">
        <v>12953</v>
      </c>
      <c r="D366" s="2">
        <v>242</v>
      </c>
      <c r="E366" s="7">
        <v>1993</v>
      </c>
      <c r="F366" s="5" t="s">
        <v>13520</v>
      </c>
      <c r="H366" s="5" t="s">
        <v>5398</v>
      </c>
      <c r="I366" s="6"/>
      <c r="J366" s="6" t="s">
        <v>8401</v>
      </c>
      <c r="K366" s="17">
        <v>5</v>
      </c>
      <c r="L366" s="17" t="s">
        <v>7730</v>
      </c>
      <c r="M366" s="9">
        <v>0.4</v>
      </c>
      <c r="N366" s="9"/>
      <c r="O366" s="21"/>
      <c r="Q366" s="29"/>
      <c r="U366" s="17"/>
      <c r="V366" s="2">
        <v>456</v>
      </c>
      <c r="Y366" t="str">
        <f t="shared" si="25"/>
        <v/>
      </c>
      <c r="AA366" t="str">
        <f t="shared" si="26"/>
        <v/>
      </c>
      <c r="AC366" s="7"/>
      <c r="AD366" t="s">
        <v>18826</v>
      </c>
      <c r="AE366">
        <f t="shared" si="27"/>
        <v>0</v>
      </c>
      <c r="AG366" s="2"/>
      <c r="AH366" t="s">
        <v>4428</v>
      </c>
      <c r="AI366" s="7" t="s">
        <v>4922</v>
      </c>
    </row>
    <row r="367" spans="1:55" ht="11" customHeight="1" outlineLevel="1" x14ac:dyDescent="0.25">
      <c r="A367" t="s">
        <v>6187</v>
      </c>
      <c r="C367" s="2" t="s">
        <v>12953</v>
      </c>
      <c r="D367" s="2">
        <v>243</v>
      </c>
      <c r="E367" s="7">
        <v>1993</v>
      </c>
      <c r="F367" s="5" t="s">
        <v>18825</v>
      </c>
      <c r="H367" s="5" t="s">
        <v>5398</v>
      </c>
      <c r="I367" s="6"/>
      <c r="J367" s="6" t="s">
        <v>8401</v>
      </c>
      <c r="K367" s="17">
        <v>5</v>
      </c>
      <c r="L367" s="17" t="s">
        <v>7730</v>
      </c>
      <c r="M367" s="9">
        <v>0.4</v>
      </c>
      <c r="N367" s="9"/>
      <c r="O367" s="21"/>
      <c r="Q367" s="29"/>
      <c r="U367" s="17"/>
      <c r="V367" s="2">
        <v>456</v>
      </c>
      <c r="Y367" t="str">
        <f t="shared" si="25"/>
        <v/>
      </c>
      <c r="AA367" t="str">
        <f t="shared" si="26"/>
        <v/>
      </c>
      <c r="AC367" s="7"/>
      <c r="AD367" t="s">
        <v>18827</v>
      </c>
      <c r="AE367">
        <f t="shared" si="27"/>
        <v>0</v>
      </c>
      <c r="AG367" s="2"/>
      <c r="AH367" t="s">
        <v>4428</v>
      </c>
      <c r="AI367" s="7" t="s">
        <v>4922</v>
      </c>
    </row>
    <row r="368" spans="1:55" ht="11" customHeight="1" outlineLevel="1" x14ac:dyDescent="0.25">
      <c r="A368" t="s">
        <v>6187</v>
      </c>
      <c r="C368" s="2" t="s">
        <v>12953</v>
      </c>
      <c r="D368" s="2">
        <v>244</v>
      </c>
      <c r="E368" s="7">
        <v>1993</v>
      </c>
      <c r="F368" s="5" t="s">
        <v>5321</v>
      </c>
      <c r="H368" s="5" t="s">
        <v>5398</v>
      </c>
      <c r="I368" s="6"/>
      <c r="J368" s="6" t="s">
        <v>8401</v>
      </c>
      <c r="K368" s="17">
        <v>5</v>
      </c>
      <c r="L368" s="17" t="s">
        <v>7730</v>
      </c>
      <c r="M368" s="9">
        <v>0.4</v>
      </c>
      <c r="N368" s="9"/>
      <c r="O368" s="21"/>
      <c r="Q368" s="29"/>
      <c r="U368" s="17"/>
      <c r="V368" s="2">
        <v>456</v>
      </c>
      <c r="Y368" t="str">
        <f t="shared" si="25"/>
        <v/>
      </c>
      <c r="AA368" t="str">
        <f t="shared" si="26"/>
        <v/>
      </c>
      <c r="AC368" s="7"/>
      <c r="AD368" t="s">
        <v>18828</v>
      </c>
      <c r="AE368">
        <f t="shared" si="27"/>
        <v>0</v>
      </c>
      <c r="AG368" s="2"/>
      <c r="AH368" t="s">
        <v>4428</v>
      </c>
      <c r="AI368" s="7" t="s">
        <v>4922</v>
      </c>
    </row>
    <row r="369" spans="1:55" ht="11" customHeight="1" outlineLevel="1" x14ac:dyDescent="0.25">
      <c r="A369" t="s">
        <v>6187</v>
      </c>
      <c r="C369" s="2" t="s">
        <v>12953</v>
      </c>
      <c r="D369" s="2">
        <v>245</v>
      </c>
      <c r="E369" s="7">
        <v>1993</v>
      </c>
      <c r="F369" s="5" t="s">
        <v>479</v>
      </c>
      <c r="H369" s="5" t="s">
        <v>5398</v>
      </c>
      <c r="I369" s="6" t="s">
        <v>4427</v>
      </c>
      <c r="J369" s="6" t="s">
        <v>8401</v>
      </c>
      <c r="K369" s="17">
        <v>3</v>
      </c>
      <c r="L369" s="17" t="s">
        <v>7730</v>
      </c>
      <c r="M369" s="9">
        <v>0.4</v>
      </c>
      <c r="N369" s="9"/>
      <c r="O369" s="21"/>
      <c r="Q369" s="29"/>
      <c r="U369" s="17"/>
      <c r="V369" s="2">
        <v>456</v>
      </c>
      <c r="Y369" t="str">
        <f t="shared" si="25"/>
        <v/>
      </c>
      <c r="AA369" t="str">
        <f t="shared" si="26"/>
        <v/>
      </c>
      <c r="AC369" s="7"/>
      <c r="AD369" t="s">
        <v>4427</v>
      </c>
      <c r="AE369">
        <f t="shared" si="27"/>
        <v>0</v>
      </c>
      <c r="AG369" s="2"/>
      <c r="AH369" t="s">
        <v>4428</v>
      </c>
      <c r="AI369" s="7" t="s">
        <v>4922</v>
      </c>
    </row>
    <row r="370" spans="1:55" ht="11" customHeight="1" outlineLevel="1" x14ac:dyDescent="0.25">
      <c r="A370" t="s">
        <v>6187</v>
      </c>
      <c r="C370" s="2" t="s">
        <v>12953</v>
      </c>
      <c r="D370" s="2">
        <v>246</v>
      </c>
      <c r="E370" s="7">
        <v>1993</v>
      </c>
      <c r="F370" s="5" t="s">
        <v>8405</v>
      </c>
      <c r="H370" s="5" t="s">
        <v>5398</v>
      </c>
      <c r="I370" s="6" t="s">
        <v>5221</v>
      </c>
      <c r="J370" s="6" t="s">
        <v>8402</v>
      </c>
      <c r="K370" s="17">
        <v>1</v>
      </c>
      <c r="L370" s="17" t="s">
        <v>7730</v>
      </c>
      <c r="M370" s="9">
        <v>4</v>
      </c>
      <c r="N370" s="9"/>
      <c r="O370" s="21"/>
      <c r="Q370" s="29"/>
      <c r="U370" s="17"/>
      <c r="V370" s="2">
        <v>458</v>
      </c>
      <c r="Y370" t="str">
        <f t="shared" si="25"/>
        <v/>
      </c>
      <c r="AA370">
        <f t="shared" si="26"/>
        <v>1</v>
      </c>
      <c r="AB370">
        <v>1</v>
      </c>
      <c r="AC370" s="7"/>
      <c r="AD370" t="s">
        <v>5221</v>
      </c>
      <c r="AE370">
        <f t="shared" si="27"/>
        <v>0</v>
      </c>
      <c r="AG370" s="2"/>
      <c r="AH370" t="s">
        <v>5222</v>
      </c>
      <c r="AI370" s="7" t="s">
        <v>4922</v>
      </c>
      <c r="AX370" t="s">
        <v>20432</v>
      </c>
      <c r="AY370" t="s">
        <v>20397</v>
      </c>
      <c r="AZ370" t="s">
        <v>20436</v>
      </c>
      <c r="BA370" t="s">
        <v>20269</v>
      </c>
      <c r="BB370" t="s">
        <v>20437</v>
      </c>
    </row>
    <row r="371" spans="1:55" ht="11" customHeight="1" outlineLevel="1" x14ac:dyDescent="0.25">
      <c r="A371" t="s">
        <v>6187</v>
      </c>
      <c r="C371" s="2" t="s">
        <v>12953</v>
      </c>
      <c r="D371" s="2">
        <v>270</v>
      </c>
      <c r="E371" s="7">
        <v>1995</v>
      </c>
      <c r="F371" s="5" t="s">
        <v>8404</v>
      </c>
      <c r="H371" s="5" t="s">
        <v>5398</v>
      </c>
      <c r="I371" s="6" t="s">
        <v>5221</v>
      </c>
      <c r="J371" s="6" t="s">
        <v>8403</v>
      </c>
      <c r="K371" s="17">
        <v>1</v>
      </c>
      <c r="L371" s="17" t="s">
        <v>7730</v>
      </c>
      <c r="M371" s="9">
        <v>3.5</v>
      </c>
      <c r="N371" s="9"/>
      <c r="O371" s="21"/>
      <c r="Q371" s="29"/>
      <c r="U371" s="17"/>
      <c r="V371" s="2">
        <v>492</v>
      </c>
      <c r="Y371" t="str">
        <f t="shared" si="25"/>
        <v/>
      </c>
      <c r="AA371">
        <f t="shared" si="26"/>
        <v>1</v>
      </c>
      <c r="AB371">
        <v>1</v>
      </c>
      <c r="AC371" s="7"/>
      <c r="AD371" t="s">
        <v>5221</v>
      </c>
      <c r="AE371">
        <f t="shared" si="27"/>
        <v>0</v>
      </c>
      <c r="AG371" s="2"/>
      <c r="AH371" t="s">
        <v>5222</v>
      </c>
      <c r="AI371" s="7" t="s">
        <v>4922</v>
      </c>
      <c r="AX371" t="s">
        <v>20432</v>
      </c>
      <c r="AY371" t="s">
        <v>20397</v>
      </c>
      <c r="AZ371" t="s">
        <v>20436</v>
      </c>
      <c r="BA371" t="s">
        <v>20247</v>
      </c>
      <c r="BB371" t="s">
        <v>20437</v>
      </c>
    </row>
    <row r="372" spans="1:55" ht="11" customHeight="1" outlineLevel="1" x14ac:dyDescent="0.25">
      <c r="A372" t="s">
        <v>6187</v>
      </c>
      <c r="C372" s="2" t="s">
        <v>12953</v>
      </c>
      <c r="D372" s="2">
        <v>289</v>
      </c>
      <c r="E372" s="7">
        <v>1995</v>
      </c>
      <c r="F372" s="5" t="s">
        <v>4471</v>
      </c>
      <c r="H372" s="5" t="s">
        <v>5398</v>
      </c>
      <c r="I372" s="6" t="s">
        <v>19954</v>
      </c>
      <c r="J372" s="6" t="s">
        <v>8406</v>
      </c>
      <c r="K372" s="17">
        <v>3</v>
      </c>
      <c r="L372" s="17" t="s">
        <v>7730</v>
      </c>
      <c r="M372" s="9">
        <v>4</v>
      </c>
      <c r="N372" s="9"/>
      <c r="O372" s="21"/>
      <c r="Q372" s="29"/>
      <c r="U372" s="17"/>
      <c r="V372" s="2">
        <v>508</v>
      </c>
      <c r="Y372" t="str">
        <f t="shared" si="25"/>
        <v/>
      </c>
      <c r="AA372" t="str">
        <f t="shared" si="26"/>
        <v/>
      </c>
      <c r="AC372" s="7"/>
      <c r="AD372" t="s">
        <v>4472</v>
      </c>
      <c r="AE372">
        <f t="shared" si="27"/>
        <v>0</v>
      </c>
      <c r="AG372" s="2"/>
      <c r="AH372" t="s">
        <v>5218</v>
      </c>
      <c r="AI372" s="7" t="s">
        <v>4610</v>
      </c>
      <c r="AX372" t="s">
        <v>20432</v>
      </c>
      <c r="AY372" t="s">
        <v>20397</v>
      </c>
      <c r="AZ372" t="s">
        <v>20247</v>
      </c>
      <c r="BA372" t="s">
        <v>20442</v>
      </c>
      <c r="BB372" t="s">
        <v>20437</v>
      </c>
      <c r="BC372" t="s">
        <v>18378</v>
      </c>
    </row>
    <row r="373" spans="1:55" ht="11" customHeight="1" outlineLevel="1" x14ac:dyDescent="0.25">
      <c r="A373" t="s">
        <v>6187</v>
      </c>
      <c r="C373" s="2" t="s">
        <v>12953</v>
      </c>
      <c r="D373" s="2">
        <v>297</v>
      </c>
      <c r="E373" s="7">
        <v>1995</v>
      </c>
      <c r="F373" s="5" t="s">
        <v>2031</v>
      </c>
      <c r="H373" s="5" t="s">
        <v>5398</v>
      </c>
      <c r="I373" s="6" t="s">
        <v>20434</v>
      </c>
      <c r="J373" s="6" t="s">
        <v>8407</v>
      </c>
      <c r="K373" s="17">
        <v>3</v>
      </c>
      <c r="L373" s="17" t="s">
        <v>7730</v>
      </c>
      <c r="M373" s="9">
        <v>5</v>
      </c>
      <c r="N373" s="9"/>
      <c r="O373" s="21"/>
      <c r="Q373" s="29"/>
      <c r="U373" s="17"/>
      <c r="V373" s="2">
        <v>520</v>
      </c>
      <c r="Y373" t="str">
        <f t="shared" si="25"/>
        <v/>
      </c>
      <c r="AA373" t="str">
        <f t="shared" si="26"/>
        <v/>
      </c>
      <c r="AC373" s="7"/>
      <c r="AD373" t="s">
        <v>20439</v>
      </c>
      <c r="AE373">
        <f t="shared" si="27"/>
        <v>0</v>
      </c>
      <c r="AG373" s="2"/>
      <c r="AH373" t="s">
        <v>5222</v>
      </c>
      <c r="AI373" s="7" t="s">
        <v>4922</v>
      </c>
      <c r="AX373" t="s">
        <v>20432</v>
      </c>
      <c r="AY373" t="s">
        <v>20353</v>
      </c>
      <c r="AZ373" t="s">
        <v>20354</v>
      </c>
      <c r="BA373" t="s">
        <v>20269</v>
      </c>
      <c r="BB373" t="s">
        <v>20437</v>
      </c>
    </row>
    <row r="374" spans="1:55" ht="11" customHeight="1" outlineLevel="1" x14ac:dyDescent="0.25">
      <c r="A374" t="s">
        <v>6187</v>
      </c>
      <c r="C374" s="2" t="s">
        <v>12953</v>
      </c>
      <c r="D374" s="2" t="s">
        <v>16893</v>
      </c>
      <c r="E374" s="7">
        <v>1995</v>
      </c>
      <c r="F374" s="5" t="s">
        <v>18691</v>
      </c>
      <c r="H374" s="5" t="s">
        <v>5398</v>
      </c>
      <c r="I374" s="6" t="s">
        <v>20434</v>
      </c>
      <c r="J374" s="6" t="s">
        <v>8407</v>
      </c>
      <c r="K374" s="17">
        <v>3</v>
      </c>
      <c r="L374" s="17" t="s">
        <v>7730</v>
      </c>
      <c r="M374" s="9">
        <v>5</v>
      </c>
      <c r="N374" s="9"/>
      <c r="O374" s="21"/>
      <c r="Q374" s="29"/>
      <c r="U374" s="17"/>
      <c r="V374" s="2">
        <v>520</v>
      </c>
      <c r="Y374" t="str">
        <f t="shared" si="25"/>
        <v/>
      </c>
      <c r="AA374">
        <f t="shared" si="26"/>
        <v>1</v>
      </c>
      <c r="AC374" s="7"/>
      <c r="AD374" t="s">
        <v>20439</v>
      </c>
      <c r="AE374">
        <f t="shared" si="27"/>
        <v>0</v>
      </c>
      <c r="AG374" s="2"/>
      <c r="AH374" t="s">
        <v>5222</v>
      </c>
      <c r="AI374" s="7" t="s">
        <v>4922</v>
      </c>
      <c r="AX374" t="s">
        <v>20432</v>
      </c>
      <c r="AY374" t="s">
        <v>20353</v>
      </c>
      <c r="AZ374" t="s">
        <v>20354</v>
      </c>
      <c r="BA374" t="s">
        <v>20269</v>
      </c>
      <c r="BB374" t="s">
        <v>20437</v>
      </c>
    </row>
    <row r="375" spans="1:55" ht="11" customHeight="1" outlineLevel="1" x14ac:dyDescent="0.25">
      <c r="A375" t="s">
        <v>6187</v>
      </c>
      <c r="C375" s="2" t="s">
        <v>12953</v>
      </c>
      <c r="D375" s="2">
        <v>319</v>
      </c>
      <c r="E375" s="7">
        <v>1996</v>
      </c>
      <c r="F375" s="5" t="s">
        <v>3998</v>
      </c>
      <c r="H375" s="5" t="s">
        <v>5398</v>
      </c>
      <c r="I375" s="6" t="s">
        <v>5221</v>
      </c>
      <c r="J375" s="6" t="s">
        <v>8408</v>
      </c>
      <c r="K375" s="17">
        <v>3</v>
      </c>
      <c r="L375" s="17" t="s">
        <v>7730</v>
      </c>
      <c r="M375" s="9">
        <v>1</v>
      </c>
      <c r="N375" s="9"/>
      <c r="O375" s="21"/>
      <c r="Q375" s="29"/>
      <c r="U375" s="17"/>
      <c r="V375" s="2"/>
      <c r="Y375" t="str">
        <f t="shared" si="25"/>
        <v/>
      </c>
      <c r="AA375" t="str">
        <f t="shared" si="26"/>
        <v/>
      </c>
      <c r="AC375" s="7"/>
      <c r="AD375" t="s">
        <v>8409</v>
      </c>
      <c r="AE375">
        <f t="shared" si="27"/>
        <v>0</v>
      </c>
      <c r="AG375" s="2"/>
      <c r="AI375" s="7"/>
    </row>
    <row r="376" spans="1:55" ht="11" customHeight="1" outlineLevel="1" x14ac:dyDescent="0.25">
      <c r="A376" t="s">
        <v>6187</v>
      </c>
      <c r="C376" s="2" t="s">
        <v>12953</v>
      </c>
      <c r="D376" s="2">
        <v>320</v>
      </c>
      <c r="E376" s="7">
        <v>1996</v>
      </c>
      <c r="F376" s="5" t="s">
        <v>3998</v>
      </c>
      <c r="H376" s="5" t="s">
        <v>5398</v>
      </c>
      <c r="I376" s="6" t="s">
        <v>5221</v>
      </c>
      <c r="J376" s="6" t="s">
        <v>8408</v>
      </c>
      <c r="K376" s="17">
        <v>3</v>
      </c>
      <c r="L376" s="17" t="s">
        <v>7730</v>
      </c>
      <c r="M376" s="9">
        <v>1</v>
      </c>
      <c r="N376" s="9"/>
      <c r="O376" s="21"/>
      <c r="Q376" s="29"/>
      <c r="U376" s="17"/>
      <c r="V376" s="2"/>
      <c r="Y376" t="str">
        <f t="shared" si="25"/>
        <v/>
      </c>
      <c r="AA376" t="str">
        <f t="shared" si="26"/>
        <v/>
      </c>
      <c r="AC376" s="7"/>
      <c r="AD376" t="s">
        <v>8409</v>
      </c>
      <c r="AE376">
        <f t="shared" si="27"/>
        <v>0</v>
      </c>
      <c r="AG376" s="2"/>
      <c r="AI376" s="7"/>
    </row>
    <row r="377" spans="1:55" ht="11" customHeight="1" outlineLevel="1" x14ac:dyDescent="0.25">
      <c r="A377" t="s">
        <v>6187</v>
      </c>
      <c r="C377" s="2" t="s">
        <v>12953</v>
      </c>
      <c r="D377" s="2">
        <v>321</v>
      </c>
      <c r="E377" s="7">
        <v>1996</v>
      </c>
      <c r="F377" s="5" t="s">
        <v>3998</v>
      </c>
      <c r="H377" s="5" t="s">
        <v>5398</v>
      </c>
      <c r="I377" s="6" t="s">
        <v>5221</v>
      </c>
      <c r="J377" s="6" t="s">
        <v>8408</v>
      </c>
      <c r="K377" s="17">
        <v>3</v>
      </c>
      <c r="L377" s="17" t="s">
        <v>7730</v>
      </c>
      <c r="M377" s="9">
        <v>1</v>
      </c>
      <c r="N377" s="9"/>
      <c r="O377" s="21"/>
      <c r="Q377" s="29"/>
      <c r="U377" s="17"/>
      <c r="V377" s="2"/>
      <c r="Y377" t="str">
        <f t="shared" si="25"/>
        <v/>
      </c>
      <c r="AA377" t="str">
        <f t="shared" si="26"/>
        <v/>
      </c>
      <c r="AC377" s="7"/>
      <c r="AD377" t="s">
        <v>8409</v>
      </c>
      <c r="AE377">
        <f t="shared" si="27"/>
        <v>0</v>
      </c>
      <c r="AG377" s="2"/>
      <c r="AI377" s="7"/>
    </row>
    <row r="378" spans="1:55" ht="11" customHeight="1" outlineLevel="1" x14ac:dyDescent="0.25">
      <c r="A378" t="s">
        <v>6187</v>
      </c>
      <c r="C378" s="2" t="s">
        <v>12953</v>
      </c>
      <c r="D378" s="2">
        <v>322</v>
      </c>
      <c r="E378" s="7">
        <v>1996</v>
      </c>
      <c r="F378" s="5" t="s">
        <v>3998</v>
      </c>
      <c r="H378" s="5" t="s">
        <v>5398</v>
      </c>
      <c r="I378" s="6" t="s">
        <v>5221</v>
      </c>
      <c r="J378" s="6" t="s">
        <v>8408</v>
      </c>
      <c r="K378" s="17">
        <v>1</v>
      </c>
      <c r="L378" s="17" t="s">
        <v>7730</v>
      </c>
      <c r="M378" s="9">
        <v>1</v>
      </c>
      <c r="N378" s="9"/>
      <c r="O378" s="21"/>
      <c r="Q378" s="29"/>
      <c r="S378">
        <v>1</v>
      </c>
      <c r="T378">
        <v>1</v>
      </c>
      <c r="U378" s="17"/>
      <c r="V378" s="2"/>
      <c r="Y378" t="str">
        <f t="shared" si="25"/>
        <v/>
      </c>
      <c r="AA378" t="str">
        <f t="shared" si="26"/>
        <v/>
      </c>
      <c r="AC378" s="7"/>
      <c r="AD378" t="s">
        <v>8409</v>
      </c>
      <c r="AE378">
        <f t="shared" si="27"/>
        <v>0</v>
      </c>
      <c r="AG378" s="2"/>
      <c r="AI378" s="7"/>
    </row>
    <row r="379" spans="1:55" ht="11" customHeight="1" outlineLevel="1" collapsed="1" x14ac:dyDescent="0.25">
      <c r="A379" t="s">
        <v>6187</v>
      </c>
      <c r="C379" s="2" t="s">
        <v>12953</v>
      </c>
      <c r="D379" s="2">
        <v>323</v>
      </c>
      <c r="E379" s="7">
        <v>1996</v>
      </c>
      <c r="F379" s="5" t="s">
        <v>4471</v>
      </c>
      <c r="H379" s="5" t="s">
        <v>5398</v>
      </c>
      <c r="I379" s="6" t="s">
        <v>5221</v>
      </c>
      <c r="J379" s="6" t="s">
        <v>8410</v>
      </c>
      <c r="K379" s="17">
        <v>3</v>
      </c>
      <c r="L379" s="17" t="s">
        <v>7730</v>
      </c>
      <c r="M379" s="9">
        <v>1.7</v>
      </c>
      <c r="N379" s="9"/>
      <c r="O379" s="21"/>
      <c r="Q379" s="29"/>
      <c r="U379" s="17"/>
      <c r="V379" s="2"/>
      <c r="Y379" t="str">
        <f t="shared" si="25"/>
        <v/>
      </c>
      <c r="AA379" t="str">
        <f t="shared" si="26"/>
        <v/>
      </c>
      <c r="AC379" s="7"/>
      <c r="AD379" t="s">
        <v>8409</v>
      </c>
      <c r="AE379">
        <f t="shared" si="27"/>
        <v>0</v>
      </c>
      <c r="AG379" s="2"/>
      <c r="AI379" s="7"/>
    </row>
    <row r="380" spans="1:55" ht="11" customHeight="1" outlineLevel="1" x14ac:dyDescent="0.25">
      <c r="A380" t="s">
        <v>6187</v>
      </c>
      <c r="C380" s="2" t="s">
        <v>12953</v>
      </c>
      <c r="D380" s="2">
        <v>334</v>
      </c>
      <c r="E380" s="7">
        <v>1997</v>
      </c>
      <c r="F380" s="5" t="s">
        <v>4471</v>
      </c>
      <c r="H380" s="5" t="s">
        <v>5398</v>
      </c>
      <c r="I380" s="6" t="s">
        <v>5221</v>
      </c>
      <c r="J380" s="6" t="s">
        <v>8411</v>
      </c>
      <c r="K380" s="17">
        <v>3</v>
      </c>
      <c r="L380" s="17" t="s">
        <v>7730</v>
      </c>
      <c r="M380" s="9">
        <v>0.7</v>
      </c>
      <c r="N380" s="9"/>
      <c r="O380" s="21"/>
      <c r="Q380" s="29"/>
      <c r="U380" s="17"/>
      <c r="V380" s="2">
        <v>551</v>
      </c>
      <c r="Y380" t="str">
        <f t="shared" si="25"/>
        <v/>
      </c>
      <c r="AA380" t="str">
        <f t="shared" si="26"/>
        <v/>
      </c>
      <c r="AC380" s="7"/>
      <c r="AD380" t="s">
        <v>3467</v>
      </c>
      <c r="AE380">
        <f t="shared" si="27"/>
        <v>0</v>
      </c>
      <c r="AG380" s="2"/>
      <c r="AH380" t="s">
        <v>5222</v>
      </c>
      <c r="AI380" s="7" t="s">
        <v>4610</v>
      </c>
    </row>
    <row r="381" spans="1:55" ht="11" customHeight="1" outlineLevel="1" x14ac:dyDescent="0.25">
      <c r="A381" t="s">
        <v>6187</v>
      </c>
      <c r="C381" s="2" t="s">
        <v>12953</v>
      </c>
      <c r="D381" s="2">
        <v>337</v>
      </c>
      <c r="E381" s="7">
        <v>1997</v>
      </c>
      <c r="F381" s="5" t="s">
        <v>1471</v>
      </c>
      <c r="H381" s="5" t="s">
        <v>5398</v>
      </c>
      <c r="I381" s="6" t="s">
        <v>5221</v>
      </c>
      <c r="J381" s="6" t="s">
        <v>8412</v>
      </c>
      <c r="K381" s="17">
        <v>3</v>
      </c>
      <c r="L381" s="17" t="s">
        <v>7730</v>
      </c>
      <c r="M381" s="9">
        <v>3.5</v>
      </c>
      <c r="N381" s="9"/>
      <c r="O381" s="21"/>
      <c r="Q381" s="29"/>
      <c r="U381" s="17"/>
      <c r="V381" s="2"/>
      <c r="Y381" t="str">
        <f t="shared" si="25"/>
        <v/>
      </c>
      <c r="AA381" t="str">
        <f t="shared" si="26"/>
        <v/>
      </c>
      <c r="AC381" s="7"/>
      <c r="AD381" t="s">
        <v>5221</v>
      </c>
      <c r="AE381">
        <f t="shared" si="27"/>
        <v>0</v>
      </c>
      <c r="AG381" s="2"/>
      <c r="AI381" s="7"/>
    </row>
    <row r="382" spans="1:55" ht="11" customHeight="1" outlineLevel="1" x14ac:dyDescent="0.25">
      <c r="A382" t="s">
        <v>6187</v>
      </c>
      <c r="C382" s="2" t="s">
        <v>12953</v>
      </c>
      <c r="D382" s="2">
        <v>373</v>
      </c>
      <c r="E382" s="7">
        <v>1998</v>
      </c>
      <c r="F382" s="5" t="s">
        <v>6397</v>
      </c>
      <c r="H382" s="5" t="s">
        <v>5398</v>
      </c>
      <c r="I382" s="6" t="s">
        <v>20836</v>
      </c>
      <c r="J382" s="6" t="s">
        <v>7554</v>
      </c>
      <c r="K382" s="17">
        <v>7</v>
      </c>
      <c r="L382" s="17" t="s">
        <v>7730</v>
      </c>
      <c r="M382" s="9">
        <v>1.4</v>
      </c>
      <c r="N382" s="9"/>
      <c r="O382" s="21"/>
      <c r="Q382" s="29"/>
      <c r="U382" s="17"/>
      <c r="V382" s="2"/>
      <c r="Y382" t="str">
        <f t="shared" si="25"/>
        <v/>
      </c>
      <c r="AA382" t="str">
        <f t="shared" si="26"/>
        <v/>
      </c>
      <c r="AC382" s="7"/>
      <c r="AD382" t="s">
        <v>5221</v>
      </c>
      <c r="AE382">
        <f t="shared" ref="AE382:AE416" si="28">COUNTIF(I382,"*Fuji*")</f>
        <v>0</v>
      </c>
      <c r="AG382" s="2"/>
      <c r="AI382" s="7"/>
    </row>
    <row r="383" spans="1:55" ht="11" customHeight="1" outlineLevel="1" x14ac:dyDescent="0.25">
      <c r="A383" t="s">
        <v>6187</v>
      </c>
      <c r="C383" s="2" t="s">
        <v>12953</v>
      </c>
      <c r="D383" s="2">
        <v>374</v>
      </c>
      <c r="E383" s="7">
        <v>1998</v>
      </c>
      <c r="F383" s="5" t="s">
        <v>18659</v>
      </c>
      <c r="H383" s="5" t="s">
        <v>5398</v>
      </c>
      <c r="I383" s="6" t="s">
        <v>20837</v>
      </c>
      <c r="J383" s="6" t="s">
        <v>7554</v>
      </c>
      <c r="K383" s="17">
        <v>7</v>
      </c>
      <c r="L383" s="17" t="s">
        <v>7730</v>
      </c>
      <c r="M383" s="9">
        <v>1.4</v>
      </c>
      <c r="N383" s="9"/>
      <c r="O383" s="21"/>
      <c r="Q383" s="29"/>
      <c r="U383" s="17"/>
      <c r="V383" s="2"/>
      <c r="Y383" t="str">
        <f t="shared" si="25"/>
        <v/>
      </c>
      <c r="AA383" t="str">
        <f t="shared" si="26"/>
        <v/>
      </c>
      <c r="AC383" s="7"/>
      <c r="AD383" t="s">
        <v>5221</v>
      </c>
      <c r="AE383">
        <f t="shared" si="28"/>
        <v>0</v>
      </c>
      <c r="AG383" s="2"/>
      <c r="AI383" s="7"/>
    </row>
    <row r="384" spans="1:55" ht="11" customHeight="1" outlineLevel="1" x14ac:dyDescent="0.25">
      <c r="A384" t="s">
        <v>6187</v>
      </c>
      <c r="C384" s="2" t="s">
        <v>12953</v>
      </c>
      <c r="D384" s="2">
        <v>412</v>
      </c>
      <c r="E384" s="7">
        <v>2000</v>
      </c>
      <c r="F384" s="5" t="s">
        <v>6397</v>
      </c>
      <c r="H384" s="5" t="s">
        <v>5398</v>
      </c>
      <c r="I384" s="6" t="s">
        <v>20838</v>
      </c>
      <c r="J384" s="6" t="s">
        <v>7554</v>
      </c>
      <c r="K384" s="17">
        <v>7</v>
      </c>
      <c r="L384" s="17" t="s">
        <v>7730</v>
      </c>
      <c r="M384" s="9">
        <v>1.4</v>
      </c>
      <c r="N384" s="9"/>
      <c r="O384" s="21"/>
      <c r="Q384" s="29"/>
      <c r="U384" s="17"/>
      <c r="V384" s="2"/>
      <c r="Y384" t="str">
        <f t="shared" si="25"/>
        <v/>
      </c>
      <c r="AA384" t="str">
        <f t="shared" si="26"/>
        <v/>
      </c>
      <c r="AC384" s="7"/>
      <c r="AD384" t="s">
        <v>5221</v>
      </c>
      <c r="AE384">
        <f t="shared" si="28"/>
        <v>0</v>
      </c>
      <c r="AG384" s="2"/>
      <c r="AI384" s="7"/>
    </row>
    <row r="385" spans="1:54" ht="11" customHeight="1" outlineLevel="1" x14ac:dyDescent="0.25">
      <c r="A385" t="s">
        <v>6187</v>
      </c>
      <c r="C385" s="2" t="s">
        <v>12953</v>
      </c>
      <c r="D385" s="2">
        <v>413</v>
      </c>
      <c r="E385" s="7">
        <v>2000</v>
      </c>
      <c r="F385" s="5" t="s">
        <v>18659</v>
      </c>
      <c r="H385" s="5" t="s">
        <v>5398</v>
      </c>
      <c r="I385" s="6" t="s">
        <v>20839</v>
      </c>
      <c r="J385" s="6" t="s">
        <v>7554</v>
      </c>
      <c r="K385" s="17">
        <v>7</v>
      </c>
      <c r="L385" s="17" t="s">
        <v>7730</v>
      </c>
      <c r="M385" s="9">
        <v>1.4</v>
      </c>
      <c r="N385" s="9"/>
      <c r="O385" s="21"/>
      <c r="Q385" s="29"/>
      <c r="U385" s="17"/>
      <c r="V385" s="2"/>
      <c r="Y385" t="str">
        <f t="shared" si="25"/>
        <v/>
      </c>
      <c r="AA385" t="str">
        <f t="shared" si="26"/>
        <v/>
      </c>
      <c r="AC385" s="7"/>
      <c r="AD385" t="s">
        <v>5221</v>
      </c>
      <c r="AE385">
        <f t="shared" si="28"/>
        <v>0</v>
      </c>
      <c r="AG385" s="2"/>
      <c r="AI385" s="7"/>
    </row>
    <row r="386" spans="1:54" ht="11" customHeight="1" outlineLevel="1" x14ac:dyDescent="0.25">
      <c r="A386" t="s">
        <v>6187</v>
      </c>
      <c r="C386" s="2" t="s">
        <v>12953</v>
      </c>
      <c r="D386" s="2">
        <v>416</v>
      </c>
      <c r="E386" s="7">
        <v>2000</v>
      </c>
      <c r="F386" s="5" t="s">
        <v>6441</v>
      </c>
      <c r="H386" s="5" t="s">
        <v>5398</v>
      </c>
      <c r="I386" s="6" t="s">
        <v>20434</v>
      </c>
      <c r="J386" s="6" t="s">
        <v>8413</v>
      </c>
      <c r="K386" s="17">
        <v>3</v>
      </c>
      <c r="L386" s="17" t="s">
        <v>7730</v>
      </c>
      <c r="M386" s="9">
        <v>1</v>
      </c>
      <c r="N386" s="9"/>
      <c r="O386" s="21"/>
      <c r="Q386" s="29"/>
      <c r="U386" s="17"/>
      <c r="V386" s="2">
        <v>620</v>
      </c>
      <c r="Y386" t="str">
        <f t="shared" ref="Y386:Y449" si="29">IF(COUNTIF(F386,"*fdc*"),1,"")</f>
        <v/>
      </c>
      <c r="AA386" t="str">
        <f t="shared" ref="AA386:AA449" si="30">IF(COUNTIF(F386,"*s/s*"),1,"")</f>
        <v/>
      </c>
      <c r="AC386" s="7"/>
      <c r="AD386" t="s">
        <v>5221</v>
      </c>
      <c r="AE386">
        <f t="shared" si="28"/>
        <v>0</v>
      </c>
      <c r="AG386" s="2"/>
      <c r="AH386" t="s">
        <v>5222</v>
      </c>
      <c r="AI386" s="7" t="s">
        <v>4610</v>
      </c>
      <c r="AX386" t="s">
        <v>20432</v>
      </c>
      <c r="AY386" t="s">
        <v>20397</v>
      </c>
      <c r="AZ386" t="s">
        <v>20442</v>
      </c>
      <c r="BA386" t="s">
        <v>20437</v>
      </c>
      <c r="BB386" t="s">
        <v>18378</v>
      </c>
    </row>
    <row r="387" spans="1:54" ht="11" customHeight="1" outlineLevel="1" x14ac:dyDescent="0.25">
      <c r="A387" t="s">
        <v>6187</v>
      </c>
      <c r="C387" s="2" t="s">
        <v>12953</v>
      </c>
      <c r="D387" s="2">
        <v>495</v>
      </c>
      <c r="E387" s="7">
        <v>2002</v>
      </c>
      <c r="F387" s="5" t="s">
        <v>8414</v>
      </c>
      <c r="H387" s="5" t="s">
        <v>5398</v>
      </c>
      <c r="I387" s="6" t="s">
        <v>8415</v>
      </c>
      <c r="J387" s="6" t="s">
        <v>8416</v>
      </c>
      <c r="K387" s="17">
        <v>3</v>
      </c>
      <c r="L387" s="17" t="s">
        <v>7730</v>
      </c>
      <c r="M387" s="9">
        <v>4</v>
      </c>
      <c r="N387" s="9"/>
      <c r="O387" s="21"/>
      <c r="Q387" s="29"/>
      <c r="U387" s="17"/>
      <c r="V387" s="2"/>
      <c r="Y387" t="str">
        <f t="shared" si="29"/>
        <v/>
      </c>
      <c r="AA387" t="str">
        <f t="shared" si="30"/>
        <v/>
      </c>
      <c r="AC387" s="7"/>
      <c r="AD387" t="s">
        <v>8415</v>
      </c>
      <c r="AE387">
        <f t="shared" si="28"/>
        <v>0</v>
      </c>
      <c r="AG387" s="2"/>
      <c r="AI387" s="7"/>
    </row>
    <row r="388" spans="1:54" ht="11" customHeight="1" outlineLevel="1" x14ac:dyDescent="0.25">
      <c r="A388" t="s">
        <v>6187</v>
      </c>
      <c r="C388" s="2" t="s">
        <v>12953</v>
      </c>
      <c r="D388" s="2">
        <v>544</v>
      </c>
      <c r="E388" s="7">
        <v>2005</v>
      </c>
      <c r="F388" s="5" t="s">
        <v>6397</v>
      </c>
      <c r="H388" s="5" t="s">
        <v>5398</v>
      </c>
      <c r="I388" s="6" t="s">
        <v>4427</v>
      </c>
      <c r="J388" s="6" t="s">
        <v>8417</v>
      </c>
      <c r="K388" s="17">
        <v>3</v>
      </c>
      <c r="L388" s="17" t="s">
        <v>7730</v>
      </c>
      <c r="M388" s="9">
        <v>5</v>
      </c>
      <c r="N388" s="9"/>
      <c r="O388" s="21"/>
      <c r="Q388" s="29"/>
      <c r="U388" s="17"/>
      <c r="V388" s="2">
        <v>711</v>
      </c>
      <c r="Y388" t="str">
        <f t="shared" si="29"/>
        <v/>
      </c>
      <c r="AA388" t="str">
        <f t="shared" si="30"/>
        <v/>
      </c>
      <c r="AC388" s="7"/>
      <c r="AD388" t="s">
        <v>4427</v>
      </c>
      <c r="AE388">
        <f t="shared" si="28"/>
        <v>0</v>
      </c>
      <c r="AG388" s="2"/>
      <c r="AH388" t="s">
        <v>4428</v>
      </c>
      <c r="AI388" s="7" t="s">
        <v>4922</v>
      </c>
    </row>
    <row r="389" spans="1:54" ht="11" customHeight="1" outlineLevel="1" x14ac:dyDescent="0.25">
      <c r="A389" t="s">
        <v>6187</v>
      </c>
      <c r="C389" s="2" t="s">
        <v>12953</v>
      </c>
      <c r="D389" s="2">
        <v>545</v>
      </c>
      <c r="E389" s="7">
        <v>2005</v>
      </c>
      <c r="F389" s="5" t="s">
        <v>6442</v>
      </c>
      <c r="H389" s="5" t="s">
        <v>5398</v>
      </c>
      <c r="I389" s="6" t="s">
        <v>4427</v>
      </c>
      <c r="J389" s="6" t="s">
        <v>8417</v>
      </c>
      <c r="K389" s="17">
        <v>3</v>
      </c>
      <c r="L389" s="17" t="s">
        <v>7730</v>
      </c>
      <c r="M389" s="9">
        <v>5</v>
      </c>
      <c r="N389" s="9"/>
      <c r="O389" s="21"/>
      <c r="Q389" s="29"/>
      <c r="U389" s="17"/>
      <c r="V389" s="2">
        <v>711</v>
      </c>
      <c r="Y389" t="str">
        <f t="shared" si="29"/>
        <v/>
      </c>
      <c r="AA389" t="str">
        <f t="shared" si="30"/>
        <v/>
      </c>
      <c r="AC389" s="7"/>
      <c r="AD389" t="s">
        <v>4427</v>
      </c>
      <c r="AE389">
        <f t="shared" si="28"/>
        <v>0</v>
      </c>
      <c r="AG389" s="2"/>
      <c r="AH389" t="s">
        <v>4428</v>
      </c>
      <c r="AI389" s="7" t="s">
        <v>4922</v>
      </c>
    </row>
    <row r="390" spans="1:54" ht="11" customHeight="1" outlineLevel="1" x14ac:dyDescent="0.25">
      <c r="A390" t="s">
        <v>6187</v>
      </c>
      <c r="C390" s="2" t="s">
        <v>12953</v>
      </c>
      <c r="D390" s="2">
        <v>621</v>
      </c>
      <c r="E390" s="7">
        <v>2007</v>
      </c>
      <c r="F390" s="5" t="s">
        <v>6442</v>
      </c>
      <c r="H390" s="5" t="s">
        <v>5398</v>
      </c>
      <c r="I390" s="6" t="s">
        <v>8415</v>
      </c>
      <c r="J390" s="6" t="s">
        <v>8418</v>
      </c>
      <c r="K390" s="17">
        <v>3</v>
      </c>
      <c r="L390" s="17" t="s">
        <v>7732</v>
      </c>
      <c r="M390" s="9"/>
      <c r="N390" s="9"/>
      <c r="O390" s="21"/>
      <c r="Q390" s="29"/>
      <c r="U390" s="17"/>
      <c r="V390" s="2"/>
      <c r="Y390" t="str">
        <f t="shared" si="29"/>
        <v/>
      </c>
      <c r="AA390" t="str">
        <f t="shared" si="30"/>
        <v/>
      </c>
      <c r="AC390" s="7"/>
      <c r="AD390" t="s">
        <v>8415</v>
      </c>
      <c r="AE390">
        <f t="shared" si="28"/>
        <v>0</v>
      </c>
      <c r="AG390" s="2"/>
      <c r="AI390" s="7"/>
    </row>
    <row r="391" spans="1:54" ht="11" customHeight="1" outlineLevel="1" x14ac:dyDescent="0.25">
      <c r="A391" t="s">
        <v>6187</v>
      </c>
      <c r="C391" s="2" t="s">
        <v>12953</v>
      </c>
      <c r="D391" s="2">
        <v>637</v>
      </c>
      <c r="E391" s="7">
        <v>2007</v>
      </c>
      <c r="F391" s="5" t="s">
        <v>8414</v>
      </c>
      <c r="H391" s="5" t="s">
        <v>5398</v>
      </c>
      <c r="I391" s="6" t="s">
        <v>20434</v>
      </c>
      <c r="J391" s="6" t="s">
        <v>8419</v>
      </c>
      <c r="K391" s="17">
        <v>3</v>
      </c>
      <c r="L391" s="17" t="s">
        <v>7730</v>
      </c>
      <c r="M391" s="9">
        <v>7</v>
      </c>
      <c r="N391" s="9"/>
      <c r="O391" s="21"/>
      <c r="Q391" s="29"/>
      <c r="S391">
        <v>1</v>
      </c>
      <c r="T391">
        <v>1</v>
      </c>
      <c r="U391" s="17"/>
      <c r="V391" s="2"/>
      <c r="Y391" t="str">
        <f t="shared" si="29"/>
        <v/>
      </c>
      <c r="AA391" t="str">
        <f t="shared" si="30"/>
        <v/>
      </c>
      <c r="AC391" s="7"/>
      <c r="AD391" t="s">
        <v>20438</v>
      </c>
      <c r="AE391">
        <f t="shared" si="28"/>
        <v>0</v>
      </c>
      <c r="AG391" s="2"/>
      <c r="AI391" s="7"/>
      <c r="AX391" t="s">
        <v>20432</v>
      </c>
      <c r="AY391" t="s">
        <v>20397</v>
      </c>
      <c r="AZ391" t="s">
        <v>20381</v>
      </c>
      <c r="BA391" t="s">
        <v>20338</v>
      </c>
      <c r="BB391" t="s">
        <v>20269</v>
      </c>
    </row>
    <row r="392" spans="1:54" ht="11" customHeight="1" outlineLevel="1" x14ac:dyDescent="0.25">
      <c r="A392" t="s">
        <v>6187</v>
      </c>
      <c r="C392" s="2" t="s">
        <v>12953</v>
      </c>
      <c r="D392" s="2">
        <v>647</v>
      </c>
      <c r="E392" s="7">
        <v>2007</v>
      </c>
      <c r="F392" s="5" t="s">
        <v>8421</v>
      </c>
      <c r="H392" s="5" t="s">
        <v>5398</v>
      </c>
      <c r="I392" s="6" t="s">
        <v>5221</v>
      </c>
      <c r="J392" s="6" t="s">
        <v>8420</v>
      </c>
      <c r="K392" s="17">
        <v>3</v>
      </c>
      <c r="L392" s="17" t="s">
        <v>7730</v>
      </c>
      <c r="M392" s="9">
        <v>2.25</v>
      </c>
      <c r="N392" s="9"/>
      <c r="O392" s="21"/>
      <c r="Q392" s="29"/>
      <c r="U392" s="17"/>
      <c r="V392" s="2"/>
      <c r="Y392" t="str">
        <f t="shared" si="29"/>
        <v/>
      </c>
      <c r="AA392" t="str">
        <f t="shared" si="30"/>
        <v/>
      </c>
      <c r="AC392" s="7"/>
      <c r="AD392" t="s">
        <v>5221</v>
      </c>
      <c r="AE392">
        <f t="shared" si="28"/>
        <v>0</v>
      </c>
      <c r="AG392" s="2"/>
      <c r="AI392" s="7"/>
    </row>
    <row r="393" spans="1:54" ht="11" customHeight="1" outlineLevel="1" x14ac:dyDescent="0.25">
      <c r="A393" t="s">
        <v>6187</v>
      </c>
      <c r="C393" s="2" t="s">
        <v>12953</v>
      </c>
      <c r="D393" s="2">
        <v>648</v>
      </c>
      <c r="E393" s="7">
        <v>2007</v>
      </c>
      <c r="F393" s="5" t="s">
        <v>8422</v>
      </c>
      <c r="H393" s="5" t="s">
        <v>5398</v>
      </c>
      <c r="I393" s="6" t="s">
        <v>5221</v>
      </c>
      <c r="J393" s="6" t="s">
        <v>8420</v>
      </c>
      <c r="K393" s="17">
        <v>3</v>
      </c>
      <c r="L393" s="17" t="s">
        <v>7730</v>
      </c>
      <c r="M393" s="9">
        <v>2.25</v>
      </c>
      <c r="N393" s="9"/>
      <c r="O393" s="21"/>
      <c r="Q393" s="29"/>
      <c r="U393" s="17"/>
      <c r="V393" s="2"/>
      <c r="Y393" t="str">
        <f t="shared" si="29"/>
        <v/>
      </c>
      <c r="AA393" t="str">
        <f t="shared" si="30"/>
        <v/>
      </c>
      <c r="AC393" s="7"/>
      <c r="AD393" t="s">
        <v>5221</v>
      </c>
      <c r="AE393">
        <f t="shared" si="28"/>
        <v>0</v>
      </c>
      <c r="AG393" s="2"/>
      <c r="AI393" s="7"/>
    </row>
    <row r="394" spans="1:54" ht="11" customHeight="1" outlineLevel="1" x14ac:dyDescent="0.25">
      <c r="A394" t="s">
        <v>6187</v>
      </c>
      <c r="C394" s="2" t="s">
        <v>12953</v>
      </c>
      <c r="D394" s="2">
        <v>736</v>
      </c>
      <c r="E394" s="7">
        <v>2010</v>
      </c>
      <c r="F394" s="5" t="s">
        <v>8414</v>
      </c>
      <c r="H394" s="5" t="s">
        <v>5398</v>
      </c>
      <c r="I394" s="6" t="s">
        <v>5221</v>
      </c>
      <c r="J394" s="6" t="s">
        <v>8423</v>
      </c>
      <c r="K394" s="17">
        <v>3</v>
      </c>
      <c r="L394" s="17" t="s">
        <v>7730</v>
      </c>
      <c r="M394" s="9">
        <v>7</v>
      </c>
      <c r="N394" s="9"/>
      <c r="O394" s="21"/>
      <c r="Q394" s="29"/>
      <c r="U394" s="17"/>
      <c r="V394" s="2"/>
      <c r="Y394" t="str">
        <f t="shared" si="29"/>
        <v/>
      </c>
      <c r="AA394" t="str">
        <f t="shared" si="30"/>
        <v/>
      </c>
      <c r="AC394" s="7"/>
      <c r="AD394" t="s">
        <v>5221</v>
      </c>
      <c r="AE394">
        <f t="shared" si="28"/>
        <v>0</v>
      </c>
      <c r="AG394" s="2"/>
      <c r="AI394" s="7"/>
    </row>
    <row r="395" spans="1:54" ht="11" customHeight="1" outlineLevel="1" collapsed="1" x14ac:dyDescent="0.25">
      <c r="A395" t="s">
        <v>6187</v>
      </c>
      <c r="C395" s="2" t="s">
        <v>12953</v>
      </c>
      <c r="D395" s="2">
        <v>738</v>
      </c>
      <c r="E395" s="7">
        <v>2010</v>
      </c>
      <c r="F395" s="5" t="s">
        <v>5447</v>
      </c>
      <c r="H395" s="5" t="s">
        <v>5398</v>
      </c>
      <c r="I395" s="6" t="s">
        <v>5221</v>
      </c>
      <c r="J395" s="6" t="s">
        <v>8424</v>
      </c>
      <c r="K395" s="17">
        <v>1</v>
      </c>
      <c r="L395" s="17" t="s">
        <v>7730</v>
      </c>
      <c r="M395" s="9">
        <v>7</v>
      </c>
      <c r="N395" s="9"/>
      <c r="O395" s="21"/>
      <c r="Q395" s="29"/>
      <c r="U395" s="17"/>
      <c r="V395" s="2"/>
      <c r="Y395" t="str">
        <f t="shared" si="29"/>
        <v/>
      </c>
      <c r="AA395" t="str">
        <f t="shared" si="30"/>
        <v/>
      </c>
      <c r="AC395" s="7"/>
      <c r="AD395" t="s">
        <v>5221</v>
      </c>
      <c r="AE395">
        <f t="shared" si="28"/>
        <v>0</v>
      </c>
      <c r="AG395" s="2"/>
      <c r="AI395" s="7"/>
    </row>
    <row r="396" spans="1:54" ht="11" customHeight="1" outlineLevel="1" x14ac:dyDescent="0.25">
      <c r="A396" t="s">
        <v>6187</v>
      </c>
      <c r="C396" s="2" t="s">
        <v>12953</v>
      </c>
      <c r="D396" s="2">
        <v>777</v>
      </c>
      <c r="E396" s="7">
        <v>2011</v>
      </c>
      <c r="F396" s="5" t="s">
        <v>6442</v>
      </c>
      <c r="H396" s="5" t="s">
        <v>5398</v>
      </c>
      <c r="I396" s="6" t="s">
        <v>5221</v>
      </c>
      <c r="J396" s="6" t="s">
        <v>8425</v>
      </c>
      <c r="K396" s="17">
        <v>3</v>
      </c>
      <c r="L396" s="17" t="s">
        <v>7730</v>
      </c>
      <c r="M396" s="9">
        <v>3.4</v>
      </c>
      <c r="N396" s="9"/>
      <c r="O396" s="21"/>
      <c r="Q396" s="29"/>
      <c r="U396" s="17"/>
      <c r="V396" s="2"/>
      <c r="Y396" t="str">
        <f t="shared" si="29"/>
        <v/>
      </c>
      <c r="AA396" t="str">
        <f t="shared" si="30"/>
        <v/>
      </c>
      <c r="AC396" s="7"/>
      <c r="AD396" t="s">
        <v>5221</v>
      </c>
      <c r="AE396">
        <f t="shared" si="28"/>
        <v>0</v>
      </c>
      <c r="AG396" s="2"/>
      <c r="AI396" s="7"/>
    </row>
    <row r="397" spans="1:54" ht="11" customHeight="1" outlineLevel="1" x14ac:dyDescent="0.25">
      <c r="A397" t="s">
        <v>6187</v>
      </c>
      <c r="C397" s="2" t="s">
        <v>12953</v>
      </c>
      <c r="D397" s="2">
        <v>792</v>
      </c>
      <c r="E397" s="7">
        <v>2011</v>
      </c>
      <c r="F397" s="5" t="s">
        <v>148</v>
      </c>
      <c r="H397" s="5" t="s">
        <v>5398</v>
      </c>
      <c r="I397" s="6" t="s">
        <v>5221</v>
      </c>
      <c r="J397" s="6" t="s">
        <v>8426</v>
      </c>
      <c r="K397" s="17">
        <v>3</v>
      </c>
      <c r="L397" s="17" t="s">
        <v>7730</v>
      </c>
      <c r="M397" s="9">
        <v>4</v>
      </c>
      <c r="N397" s="9"/>
      <c r="O397" s="21"/>
      <c r="Q397" s="29"/>
      <c r="U397" s="17"/>
      <c r="V397" s="2"/>
      <c r="Y397" t="str">
        <f t="shared" si="29"/>
        <v/>
      </c>
      <c r="AA397" t="str">
        <f t="shared" si="30"/>
        <v/>
      </c>
      <c r="AC397" s="7"/>
      <c r="AD397" t="s">
        <v>8427</v>
      </c>
      <c r="AE397">
        <f t="shared" si="28"/>
        <v>0</v>
      </c>
      <c r="AG397" s="2"/>
      <c r="AI397" s="7"/>
    </row>
    <row r="398" spans="1:54" ht="11" customHeight="1" outlineLevel="1" collapsed="1" x14ac:dyDescent="0.25">
      <c r="A398" t="s">
        <v>6187</v>
      </c>
      <c r="C398" s="2" t="s">
        <v>12953</v>
      </c>
      <c r="D398" s="2">
        <v>819</v>
      </c>
      <c r="E398" s="7">
        <v>2012</v>
      </c>
      <c r="F398" s="5" t="s">
        <v>8429</v>
      </c>
      <c r="H398" s="5" t="s">
        <v>5398</v>
      </c>
      <c r="I398" s="6" t="s">
        <v>5221</v>
      </c>
      <c r="J398" s="6" t="s">
        <v>8428</v>
      </c>
      <c r="K398" s="17">
        <v>3</v>
      </c>
      <c r="L398" s="17" t="s">
        <v>7730</v>
      </c>
      <c r="M398" s="9">
        <v>3.4</v>
      </c>
      <c r="N398" s="9"/>
      <c r="O398" s="21"/>
      <c r="Q398" s="29"/>
      <c r="T398">
        <v>1</v>
      </c>
      <c r="U398" s="17"/>
      <c r="V398" s="2"/>
      <c r="Y398" t="str">
        <f t="shared" si="29"/>
        <v/>
      </c>
      <c r="AA398" t="str">
        <f t="shared" si="30"/>
        <v/>
      </c>
      <c r="AC398" s="7"/>
      <c r="AD398" t="s">
        <v>5221</v>
      </c>
      <c r="AE398">
        <f t="shared" si="28"/>
        <v>0</v>
      </c>
      <c r="AG398" s="2"/>
      <c r="AI398" s="7"/>
    </row>
    <row r="399" spans="1:54" ht="11" customHeight="1" outlineLevel="1" x14ac:dyDescent="0.25">
      <c r="A399" t="s">
        <v>6187</v>
      </c>
      <c r="C399" s="2" t="s">
        <v>12953</v>
      </c>
      <c r="D399" s="2">
        <v>866</v>
      </c>
      <c r="E399" s="7">
        <v>2013</v>
      </c>
      <c r="F399" s="5" t="s">
        <v>8431</v>
      </c>
      <c r="H399" s="5" t="s">
        <v>5398</v>
      </c>
      <c r="I399" s="6" t="s">
        <v>5221</v>
      </c>
      <c r="J399" s="6" t="s">
        <v>8430</v>
      </c>
      <c r="K399" s="17">
        <v>1</v>
      </c>
      <c r="L399" s="17" t="s">
        <v>7730</v>
      </c>
      <c r="M399" s="9">
        <v>9</v>
      </c>
      <c r="N399" s="9"/>
      <c r="O399" s="21"/>
      <c r="Q399" s="29"/>
      <c r="U399" s="17"/>
      <c r="V399" s="2"/>
      <c r="Y399" t="str">
        <f t="shared" si="29"/>
        <v/>
      </c>
      <c r="AA399">
        <f t="shared" si="30"/>
        <v>1</v>
      </c>
      <c r="AB399">
        <v>1</v>
      </c>
      <c r="AC399" s="7"/>
      <c r="AD399" t="s">
        <v>5221</v>
      </c>
      <c r="AE399">
        <f t="shared" si="28"/>
        <v>0</v>
      </c>
      <c r="AG399" s="2"/>
      <c r="AI399" s="7"/>
    </row>
    <row r="400" spans="1:54" ht="11" customHeight="1" outlineLevel="1" x14ac:dyDescent="0.25">
      <c r="A400" t="s">
        <v>6187</v>
      </c>
      <c r="C400" s="2" t="s">
        <v>12953</v>
      </c>
      <c r="D400" s="2">
        <v>867</v>
      </c>
      <c r="E400" s="7">
        <v>2013</v>
      </c>
      <c r="F400" s="5" t="s">
        <v>8429</v>
      </c>
      <c r="H400" s="5" t="s">
        <v>5398</v>
      </c>
      <c r="I400" s="6" t="s">
        <v>5221</v>
      </c>
      <c r="J400" s="6" t="s">
        <v>8432</v>
      </c>
      <c r="K400" s="17">
        <v>3</v>
      </c>
      <c r="L400" s="17" t="s">
        <v>7730</v>
      </c>
      <c r="M400" s="9">
        <v>1.5</v>
      </c>
      <c r="N400" s="9"/>
      <c r="O400" s="21"/>
      <c r="Q400" s="29"/>
      <c r="T400">
        <v>1</v>
      </c>
      <c r="U400" s="17"/>
      <c r="V400" s="2"/>
      <c r="Y400" t="str">
        <f t="shared" si="29"/>
        <v/>
      </c>
      <c r="AA400" t="str">
        <f t="shared" si="30"/>
        <v/>
      </c>
      <c r="AC400" s="7"/>
      <c r="AD400" t="s">
        <v>5221</v>
      </c>
      <c r="AE400">
        <f t="shared" si="28"/>
        <v>0</v>
      </c>
      <c r="AG400" s="2"/>
      <c r="AI400" s="7"/>
    </row>
    <row r="401" spans="1:35" ht="11" customHeight="1" outlineLevel="1" collapsed="1" x14ac:dyDescent="0.25">
      <c r="A401" t="s">
        <v>6187</v>
      </c>
      <c r="C401" s="2" t="s">
        <v>12953</v>
      </c>
      <c r="D401" s="2">
        <v>900</v>
      </c>
      <c r="E401" s="7">
        <v>2013</v>
      </c>
      <c r="F401" s="5" t="s">
        <v>8434</v>
      </c>
      <c r="H401" s="5" t="s">
        <v>5398</v>
      </c>
      <c r="I401" s="6" t="s">
        <v>5221</v>
      </c>
      <c r="J401" s="6" t="s">
        <v>8433</v>
      </c>
      <c r="K401" s="17">
        <v>3</v>
      </c>
      <c r="L401" s="17" t="s">
        <v>7730</v>
      </c>
      <c r="M401" s="9">
        <v>3.5</v>
      </c>
      <c r="N401" s="9"/>
      <c r="O401" s="21"/>
      <c r="Q401" s="29"/>
      <c r="U401" s="17"/>
      <c r="V401" s="2"/>
      <c r="Y401" t="str">
        <f t="shared" si="29"/>
        <v/>
      </c>
      <c r="AA401" t="str">
        <f t="shared" si="30"/>
        <v/>
      </c>
      <c r="AC401" s="7"/>
      <c r="AD401" t="s">
        <v>5221</v>
      </c>
      <c r="AE401">
        <f t="shared" si="28"/>
        <v>0</v>
      </c>
      <c r="AG401" s="2"/>
      <c r="AI401" s="7"/>
    </row>
    <row r="402" spans="1:35" ht="11" customHeight="1" outlineLevel="1" x14ac:dyDescent="0.25">
      <c r="A402" t="s">
        <v>6187</v>
      </c>
      <c r="C402" s="2" t="s">
        <v>12953</v>
      </c>
      <c r="D402" s="2" t="s">
        <v>18700</v>
      </c>
      <c r="E402" s="7">
        <v>2013</v>
      </c>
      <c r="F402" s="5" t="s">
        <v>18701</v>
      </c>
      <c r="H402" s="5" t="s">
        <v>5398</v>
      </c>
      <c r="I402" s="6" t="s">
        <v>5221</v>
      </c>
      <c r="J402" s="6" t="s">
        <v>8433</v>
      </c>
      <c r="K402" s="17">
        <v>3</v>
      </c>
      <c r="L402" s="17" t="s">
        <v>20076</v>
      </c>
      <c r="M402" s="9"/>
      <c r="N402" s="9"/>
      <c r="O402" s="21"/>
      <c r="Q402" s="29"/>
      <c r="U402" s="17"/>
      <c r="V402" s="2"/>
      <c r="Y402" t="str">
        <f t="shared" si="29"/>
        <v/>
      </c>
      <c r="AA402">
        <f t="shared" si="30"/>
        <v>1</v>
      </c>
      <c r="AC402" s="7"/>
      <c r="AD402" t="s">
        <v>5221</v>
      </c>
      <c r="AE402">
        <f t="shared" si="28"/>
        <v>0</v>
      </c>
      <c r="AG402" s="2"/>
      <c r="AI402" s="7"/>
    </row>
    <row r="403" spans="1:35" ht="11" customHeight="1" outlineLevel="1" x14ac:dyDescent="0.25">
      <c r="A403" t="s">
        <v>6187</v>
      </c>
      <c r="C403" s="2" t="s">
        <v>12953</v>
      </c>
      <c r="D403" s="2">
        <v>960</v>
      </c>
      <c r="E403" s="7">
        <v>2015</v>
      </c>
      <c r="F403" s="5" t="s">
        <v>8434</v>
      </c>
      <c r="H403" s="5" t="s">
        <v>5398</v>
      </c>
      <c r="I403" s="6" t="s">
        <v>5221</v>
      </c>
      <c r="J403" s="6" t="s">
        <v>8435</v>
      </c>
      <c r="K403" s="17">
        <v>1</v>
      </c>
      <c r="L403" s="17" t="s">
        <v>7730</v>
      </c>
      <c r="M403" s="9">
        <v>3</v>
      </c>
      <c r="N403" s="9"/>
      <c r="O403" s="21"/>
      <c r="Q403" s="29"/>
      <c r="U403" s="17"/>
      <c r="V403" s="2"/>
      <c r="Y403" t="str">
        <f t="shared" si="29"/>
        <v/>
      </c>
      <c r="AA403" t="str">
        <f t="shared" si="30"/>
        <v/>
      </c>
      <c r="AC403" s="7"/>
      <c r="AD403" t="s">
        <v>5221</v>
      </c>
      <c r="AE403">
        <f t="shared" si="28"/>
        <v>0</v>
      </c>
      <c r="AG403" s="2"/>
      <c r="AI403" s="7"/>
    </row>
    <row r="404" spans="1:35" ht="11" customHeight="1" outlineLevel="1" x14ac:dyDescent="0.25">
      <c r="A404" t="s">
        <v>6187</v>
      </c>
      <c r="C404" s="2" t="s">
        <v>12953</v>
      </c>
      <c r="D404" s="2">
        <v>992</v>
      </c>
      <c r="E404" s="7">
        <v>2016</v>
      </c>
      <c r="F404" s="5" t="s">
        <v>8437</v>
      </c>
      <c r="H404" s="5" t="s">
        <v>5398</v>
      </c>
      <c r="I404" s="6" t="s">
        <v>5221</v>
      </c>
      <c r="J404" s="6" t="s">
        <v>8436</v>
      </c>
      <c r="K404" s="17">
        <v>3</v>
      </c>
      <c r="L404" s="17" t="s">
        <v>20076</v>
      </c>
      <c r="M404" s="9"/>
      <c r="N404" s="9"/>
      <c r="O404" s="21"/>
      <c r="Q404" s="29"/>
      <c r="U404" s="17"/>
      <c r="V404" s="2"/>
      <c r="Y404" t="str">
        <f t="shared" si="29"/>
        <v/>
      </c>
      <c r="AA404" t="str">
        <f t="shared" si="30"/>
        <v/>
      </c>
      <c r="AC404" s="7"/>
      <c r="AD404" t="s">
        <v>5221</v>
      </c>
      <c r="AE404">
        <f t="shared" si="28"/>
        <v>0</v>
      </c>
      <c r="AG404" s="2"/>
      <c r="AI404" s="7"/>
    </row>
    <row r="405" spans="1:35" ht="11" customHeight="1" outlineLevel="1" x14ac:dyDescent="0.25">
      <c r="A405" t="s">
        <v>6187</v>
      </c>
      <c r="C405" s="2" t="s">
        <v>12953</v>
      </c>
      <c r="D405" s="2" t="s">
        <v>8438</v>
      </c>
      <c r="E405" s="7">
        <v>2016</v>
      </c>
      <c r="F405" s="5" t="s">
        <v>753</v>
      </c>
      <c r="H405" s="5" t="s">
        <v>5398</v>
      </c>
      <c r="I405" s="6" t="s">
        <v>5221</v>
      </c>
      <c r="J405" s="6" t="s">
        <v>8436</v>
      </c>
      <c r="K405" s="17">
        <v>1</v>
      </c>
      <c r="L405" s="17" t="s">
        <v>7730</v>
      </c>
      <c r="M405" s="9">
        <v>6.5</v>
      </c>
      <c r="N405" s="9"/>
      <c r="O405" s="21"/>
      <c r="Q405" s="29"/>
      <c r="U405" s="17"/>
      <c r="V405" s="2"/>
      <c r="Y405" t="str">
        <f t="shared" si="29"/>
        <v/>
      </c>
      <c r="AA405">
        <f t="shared" si="30"/>
        <v>1</v>
      </c>
      <c r="AB405">
        <v>1</v>
      </c>
      <c r="AC405" s="7"/>
      <c r="AD405" t="s">
        <v>5221</v>
      </c>
      <c r="AE405">
        <f t="shared" si="28"/>
        <v>0</v>
      </c>
      <c r="AG405" s="2"/>
      <c r="AI405" s="7"/>
    </row>
    <row r="406" spans="1:35" ht="11" customHeight="1" outlineLevel="1" x14ac:dyDescent="0.25">
      <c r="A406" t="s">
        <v>6187</v>
      </c>
      <c r="C406" s="2" t="s">
        <v>12953</v>
      </c>
      <c r="D406" s="2">
        <v>1043</v>
      </c>
      <c r="E406" s="7">
        <v>2017</v>
      </c>
      <c r="F406" s="5" t="s">
        <v>148</v>
      </c>
      <c r="H406" s="5" t="s">
        <v>5398</v>
      </c>
      <c r="I406" s="6" t="s">
        <v>5221</v>
      </c>
      <c r="J406" s="6" t="s">
        <v>8439</v>
      </c>
      <c r="K406" s="17">
        <v>3</v>
      </c>
      <c r="L406" s="17" t="s">
        <v>7730</v>
      </c>
      <c r="M406" s="9">
        <v>1.1000000000000001</v>
      </c>
      <c r="N406" s="9"/>
      <c r="O406" s="21"/>
      <c r="Q406" s="29"/>
      <c r="U406" s="17"/>
      <c r="V406" s="2"/>
      <c r="Y406" t="str">
        <f t="shared" si="29"/>
        <v/>
      </c>
      <c r="AA406" t="str">
        <f t="shared" si="30"/>
        <v/>
      </c>
      <c r="AC406" s="7"/>
      <c r="AD406" t="s">
        <v>5221</v>
      </c>
      <c r="AE406">
        <f t="shared" si="28"/>
        <v>0</v>
      </c>
      <c r="AG406" s="2"/>
      <c r="AI406" s="7"/>
    </row>
    <row r="407" spans="1:35" ht="11" customHeight="1" outlineLevel="1" x14ac:dyDescent="0.25">
      <c r="A407" t="s">
        <v>6187</v>
      </c>
      <c r="C407" s="2" t="s">
        <v>12953</v>
      </c>
      <c r="D407" s="2" t="s">
        <v>8441</v>
      </c>
      <c r="E407" s="7">
        <v>2017</v>
      </c>
      <c r="F407" s="5" t="s">
        <v>21633</v>
      </c>
      <c r="H407" s="5" t="s">
        <v>5398</v>
      </c>
      <c r="I407" s="6" t="s">
        <v>5221</v>
      </c>
      <c r="J407" s="6" t="s">
        <v>8440</v>
      </c>
      <c r="K407" s="17">
        <v>3</v>
      </c>
      <c r="L407" s="17" t="s">
        <v>7732</v>
      </c>
      <c r="M407" s="9"/>
      <c r="N407" s="9"/>
      <c r="O407" s="21"/>
      <c r="Q407" s="29"/>
      <c r="U407" s="17"/>
      <c r="V407" s="2"/>
      <c r="Y407" t="str">
        <f t="shared" si="29"/>
        <v/>
      </c>
      <c r="AA407">
        <f t="shared" si="30"/>
        <v>1</v>
      </c>
      <c r="AB407">
        <v>1</v>
      </c>
      <c r="AC407" s="7"/>
      <c r="AD407" t="s">
        <v>5221</v>
      </c>
      <c r="AE407">
        <f t="shared" si="28"/>
        <v>0</v>
      </c>
      <c r="AG407" s="2"/>
      <c r="AI407" s="7"/>
    </row>
    <row r="408" spans="1:35" ht="11" customHeight="1" outlineLevel="1" x14ac:dyDescent="0.25">
      <c r="A408" t="s">
        <v>6187</v>
      </c>
      <c r="C408" s="2" t="s">
        <v>12953</v>
      </c>
      <c r="D408" s="2">
        <v>1061</v>
      </c>
      <c r="E408" s="7">
        <v>2017</v>
      </c>
      <c r="F408" s="5" t="s">
        <v>8422</v>
      </c>
      <c r="H408" s="5" t="s">
        <v>5398</v>
      </c>
      <c r="I408" s="6" t="s">
        <v>5221</v>
      </c>
      <c r="J408" s="6" t="s">
        <v>8442</v>
      </c>
      <c r="K408" s="17">
        <v>1</v>
      </c>
      <c r="L408" s="17" t="s">
        <v>20076</v>
      </c>
      <c r="M408" s="9"/>
      <c r="N408" s="9"/>
      <c r="O408" s="21"/>
      <c r="Q408" s="29"/>
      <c r="U408" s="17"/>
      <c r="V408" s="2"/>
      <c r="Y408" t="str">
        <f t="shared" si="29"/>
        <v/>
      </c>
      <c r="AA408" t="str">
        <f t="shared" si="30"/>
        <v/>
      </c>
      <c r="AC408" s="7"/>
      <c r="AD408" t="s">
        <v>5221</v>
      </c>
      <c r="AE408">
        <f t="shared" si="28"/>
        <v>0</v>
      </c>
      <c r="AG408" s="2"/>
      <c r="AI408" s="7"/>
    </row>
    <row r="409" spans="1:35" ht="11" customHeight="1" outlineLevel="1" x14ac:dyDescent="0.25">
      <c r="A409" t="s">
        <v>6187</v>
      </c>
      <c r="C409" s="2" t="s">
        <v>12953</v>
      </c>
      <c r="D409" s="2" t="s">
        <v>8443</v>
      </c>
      <c r="E409" s="7">
        <v>2017</v>
      </c>
      <c r="F409" s="5" t="s">
        <v>753</v>
      </c>
      <c r="H409" s="5" t="s">
        <v>5398</v>
      </c>
      <c r="I409" s="6" t="s">
        <v>5221</v>
      </c>
      <c r="J409" s="6" t="s">
        <v>8444</v>
      </c>
      <c r="K409" s="17">
        <v>3</v>
      </c>
      <c r="L409" s="17" t="s">
        <v>7730</v>
      </c>
      <c r="M409" s="9">
        <v>7.8</v>
      </c>
      <c r="N409" s="9"/>
      <c r="O409" s="21"/>
      <c r="Q409" s="29"/>
      <c r="U409" s="17"/>
      <c r="V409" s="2"/>
      <c r="Y409" t="str">
        <f t="shared" si="29"/>
        <v/>
      </c>
      <c r="AA409">
        <f t="shared" si="30"/>
        <v>1</v>
      </c>
      <c r="AC409" s="7"/>
      <c r="AD409" t="s">
        <v>5221</v>
      </c>
      <c r="AE409">
        <f t="shared" si="28"/>
        <v>0</v>
      </c>
      <c r="AG409" s="2"/>
      <c r="AI409" s="7"/>
    </row>
    <row r="410" spans="1:35" ht="11" customHeight="1" outlineLevel="1" x14ac:dyDescent="0.25">
      <c r="A410" t="s">
        <v>6187</v>
      </c>
      <c r="C410" s="2" t="s">
        <v>12953</v>
      </c>
      <c r="D410" s="2" t="s">
        <v>8446</v>
      </c>
      <c r="E410" s="7">
        <v>2018</v>
      </c>
      <c r="F410" s="5" t="s">
        <v>753</v>
      </c>
      <c r="H410" s="5" t="s">
        <v>5398</v>
      </c>
      <c r="I410" s="6" t="s">
        <v>5221</v>
      </c>
      <c r="J410" s="6" t="s">
        <v>8445</v>
      </c>
      <c r="K410" s="17">
        <v>3</v>
      </c>
      <c r="L410" s="17" t="s">
        <v>7732</v>
      </c>
      <c r="M410" s="9"/>
      <c r="N410" s="9"/>
      <c r="O410" s="21"/>
      <c r="Q410" s="29"/>
      <c r="U410" s="17"/>
      <c r="V410" s="2"/>
      <c r="Y410" t="str">
        <f t="shared" si="29"/>
        <v/>
      </c>
      <c r="AA410">
        <f t="shared" si="30"/>
        <v>1</v>
      </c>
      <c r="AB410">
        <v>1</v>
      </c>
      <c r="AC410" s="7"/>
      <c r="AD410" t="s">
        <v>5221</v>
      </c>
      <c r="AE410">
        <f t="shared" si="28"/>
        <v>0</v>
      </c>
      <c r="AG410" s="2"/>
      <c r="AI410" s="7"/>
    </row>
    <row r="411" spans="1:35" ht="11" customHeight="1" outlineLevel="1" x14ac:dyDescent="0.25">
      <c r="A411" t="s">
        <v>6187</v>
      </c>
      <c r="C411" s="2" t="s">
        <v>12953</v>
      </c>
      <c r="D411" s="2">
        <v>1120</v>
      </c>
      <c r="E411" s="7">
        <v>2018</v>
      </c>
      <c r="F411" s="5" t="s">
        <v>8422</v>
      </c>
      <c r="H411" s="5" t="s">
        <v>5398</v>
      </c>
      <c r="I411" s="6" t="s">
        <v>19951</v>
      </c>
      <c r="J411" s="6" t="s">
        <v>8447</v>
      </c>
      <c r="K411" s="17">
        <v>3</v>
      </c>
      <c r="L411" s="17" t="s">
        <v>7730</v>
      </c>
      <c r="M411" s="9">
        <v>5</v>
      </c>
      <c r="N411" s="9"/>
      <c r="O411" s="21"/>
      <c r="Q411" s="29"/>
      <c r="T411">
        <v>1</v>
      </c>
      <c r="U411" s="17"/>
      <c r="V411" s="2"/>
      <c r="Y411" t="str">
        <f t="shared" si="29"/>
        <v/>
      </c>
      <c r="AA411" t="str">
        <f t="shared" si="30"/>
        <v/>
      </c>
      <c r="AC411" s="7"/>
      <c r="AD411" t="s">
        <v>6042</v>
      </c>
      <c r="AE411">
        <f t="shared" si="28"/>
        <v>0</v>
      </c>
      <c r="AG411" s="2">
        <v>1</v>
      </c>
      <c r="AI411" s="7"/>
    </row>
    <row r="412" spans="1:35" ht="11" customHeight="1" outlineLevel="1" x14ac:dyDescent="0.25">
      <c r="A412" t="s">
        <v>6187</v>
      </c>
      <c r="C412" s="2" t="s">
        <v>12953</v>
      </c>
      <c r="D412" s="2">
        <v>1155</v>
      </c>
      <c r="E412" s="7">
        <v>2019</v>
      </c>
      <c r="F412" s="5" t="s">
        <v>18693</v>
      </c>
      <c r="H412" s="5" t="s">
        <v>5398</v>
      </c>
      <c r="I412" s="6" t="s">
        <v>5221</v>
      </c>
      <c r="J412" s="6" t="s">
        <v>8448</v>
      </c>
      <c r="K412" s="17">
        <v>1</v>
      </c>
      <c r="L412" s="17" t="s">
        <v>20076</v>
      </c>
      <c r="M412" s="9"/>
      <c r="N412" s="9"/>
      <c r="O412" s="21"/>
      <c r="Q412" s="29"/>
      <c r="U412" s="17"/>
      <c r="V412" s="2"/>
      <c r="Y412" t="str">
        <f t="shared" si="29"/>
        <v/>
      </c>
      <c r="AA412" t="str">
        <f t="shared" si="30"/>
        <v/>
      </c>
      <c r="AC412" s="7"/>
      <c r="AD412" t="s">
        <v>5221</v>
      </c>
      <c r="AE412">
        <f t="shared" si="28"/>
        <v>0</v>
      </c>
      <c r="AG412" s="2"/>
      <c r="AI412" s="7"/>
    </row>
    <row r="413" spans="1:35" ht="11" customHeight="1" outlineLevel="1" x14ac:dyDescent="0.25">
      <c r="A413" t="s">
        <v>6187</v>
      </c>
      <c r="C413" s="2" t="s">
        <v>12953</v>
      </c>
      <c r="D413" s="2" t="s">
        <v>18692</v>
      </c>
      <c r="E413" s="7">
        <v>2019</v>
      </c>
      <c r="F413" s="5" t="s">
        <v>21634</v>
      </c>
      <c r="H413" s="5" t="s">
        <v>5398</v>
      </c>
      <c r="I413" s="6" t="s">
        <v>5221</v>
      </c>
      <c r="J413" s="6" t="s">
        <v>8448</v>
      </c>
      <c r="K413" s="17">
        <v>1</v>
      </c>
      <c r="L413" s="17" t="s">
        <v>7730</v>
      </c>
      <c r="M413" s="9">
        <v>5</v>
      </c>
      <c r="N413" s="9"/>
      <c r="O413" s="21"/>
      <c r="Q413" s="29"/>
      <c r="U413" s="17"/>
      <c r="V413" s="2"/>
      <c r="Y413" t="str">
        <f t="shared" si="29"/>
        <v/>
      </c>
      <c r="AA413">
        <f t="shared" si="30"/>
        <v>1</v>
      </c>
      <c r="AB413">
        <v>1</v>
      </c>
      <c r="AC413" s="7"/>
      <c r="AD413" t="s">
        <v>5221</v>
      </c>
      <c r="AE413">
        <f t="shared" si="28"/>
        <v>0</v>
      </c>
      <c r="AG413" s="2"/>
      <c r="AI413" s="7"/>
    </row>
    <row r="414" spans="1:35" ht="11" customHeight="1" outlineLevel="1" x14ac:dyDescent="0.25">
      <c r="A414" t="s">
        <v>6187</v>
      </c>
      <c r="C414" s="2" t="s">
        <v>12953</v>
      </c>
      <c r="D414" s="2">
        <v>1169</v>
      </c>
      <c r="E414" s="7">
        <v>2019</v>
      </c>
      <c r="F414" s="5" t="s">
        <v>8422</v>
      </c>
      <c r="H414" s="5" t="s">
        <v>5398</v>
      </c>
      <c r="I414" s="6" t="s">
        <v>5221</v>
      </c>
      <c r="J414" s="6" t="s">
        <v>8449</v>
      </c>
      <c r="K414" s="17">
        <v>1</v>
      </c>
      <c r="L414" s="17" t="s">
        <v>7730</v>
      </c>
      <c r="M414" s="9">
        <v>2</v>
      </c>
      <c r="N414" s="9"/>
      <c r="O414" s="21"/>
      <c r="Q414" s="29"/>
      <c r="S414">
        <v>1</v>
      </c>
      <c r="T414">
        <v>1</v>
      </c>
      <c r="U414" s="17"/>
      <c r="V414" s="2"/>
      <c r="Y414" t="str">
        <f t="shared" si="29"/>
        <v/>
      </c>
      <c r="AA414" t="str">
        <f t="shared" si="30"/>
        <v/>
      </c>
      <c r="AC414" s="7"/>
      <c r="AD414" t="s">
        <v>8450</v>
      </c>
      <c r="AE414">
        <f t="shared" si="28"/>
        <v>0</v>
      </c>
      <c r="AG414" s="2"/>
      <c r="AI414" s="7"/>
    </row>
    <row r="415" spans="1:35" ht="11" customHeight="1" outlineLevel="1" x14ac:dyDescent="0.25">
      <c r="A415" t="s">
        <v>6187</v>
      </c>
      <c r="C415" s="2" t="s">
        <v>12953</v>
      </c>
      <c r="D415" s="2">
        <v>1208</v>
      </c>
      <c r="E415" s="7">
        <v>2020</v>
      </c>
      <c r="F415" s="5" t="s">
        <v>8422</v>
      </c>
      <c r="H415" s="5" t="s">
        <v>5398</v>
      </c>
      <c r="I415" s="6" t="s">
        <v>5221</v>
      </c>
      <c r="J415" s="6" t="s">
        <v>8451</v>
      </c>
      <c r="K415" s="17">
        <v>3</v>
      </c>
      <c r="L415" s="17" t="s">
        <v>7730</v>
      </c>
      <c r="M415" s="9">
        <v>2</v>
      </c>
      <c r="N415" s="9"/>
      <c r="O415" s="21"/>
      <c r="Q415" s="29"/>
      <c r="U415" s="17"/>
      <c r="V415" s="2"/>
      <c r="Y415" t="str">
        <f t="shared" si="29"/>
        <v/>
      </c>
      <c r="AA415" t="str">
        <f t="shared" si="30"/>
        <v/>
      </c>
      <c r="AC415" s="7"/>
      <c r="AD415" t="s">
        <v>8452</v>
      </c>
      <c r="AE415">
        <f t="shared" si="28"/>
        <v>0</v>
      </c>
      <c r="AG415" s="2"/>
      <c r="AI415" s="7"/>
    </row>
    <row r="416" spans="1:35" ht="11" customHeight="1" outlineLevel="1" x14ac:dyDescent="0.25">
      <c r="A416" t="s">
        <v>6187</v>
      </c>
      <c r="C416" s="2" t="s">
        <v>12953</v>
      </c>
      <c r="D416" s="2">
        <v>1234</v>
      </c>
      <c r="E416" s="7">
        <v>2021</v>
      </c>
      <c r="F416" s="5" t="s">
        <v>20992</v>
      </c>
      <c r="H416" s="5" t="s">
        <v>5398</v>
      </c>
      <c r="I416" s="6" t="s">
        <v>5399</v>
      </c>
      <c r="J416" s="6" t="s">
        <v>20993</v>
      </c>
      <c r="K416" s="17">
        <v>3</v>
      </c>
      <c r="L416" s="17" t="s">
        <v>7730</v>
      </c>
      <c r="M416" s="9">
        <v>8</v>
      </c>
      <c r="N416" s="9"/>
      <c r="O416" s="21"/>
      <c r="Q416" s="29"/>
      <c r="U416" s="17"/>
      <c r="V416" s="2"/>
      <c r="Y416" t="str">
        <f t="shared" si="29"/>
        <v/>
      </c>
      <c r="AA416" t="str">
        <f t="shared" si="30"/>
        <v/>
      </c>
      <c r="AC416" s="7"/>
      <c r="AD416" t="s">
        <v>5399</v>
      </c>
      <c r="AE416">
        <f t="shared" si="28"/>
        <v>1</v>
      </c>
      <c r="AG416" s="2"/>
      <c r="AI416" s="7"/>
    </row>
    <row r="417" spans="1:49" ht="11" customHeight="1" x14ac:dyDescent="0.25">
      <c r="A417" t="s">
        <v>9216</v>
      </c>
      <c r="B417" t="s">
        <v>11995</v>
      </c>
      <c r="C417" s="2" t="s">
        <v>11983</v>
      </c>
      <c r="E417" s="7"/>
      <c r="F417" s="5"/>
      <c r="H417" s="5"/>
      <c r="I417" s="6"/>
      <c r="J417" s="6"/>
      <c r="K417" s="17"/>
      <c r="L417" s="17"/>
      <c r="M417" s="9"/>
      <c r="N417" s="9">
        <f>SUM(M418:M609)</f>
        <v>297.75000000000006</v>
      </c>
      <c r="O417" s="21">
        <v>1399</v>
      </c>
      <c r="P417">
        <f>COUNTIF(L418:L609,"*")</f>
        <v>192</v>
      </c>
      <c r="Q417" s="29">
        <f>P417/O417</f>
        <v>0.13724088634739098</v>
      </c>
      <c r="R417">
        <f>COUNTIF(L418:L609,"Y")+COUNTIF(L418:L609,"S")</f>
        <v>114</v>
      </c>
      <c r="U417" s="17" t="s">
        <v>7730</v>
      </c>
      <c r="V417" s="2"/>
      <c r="W417" t="s">
        <v>18383</v>
      </c>
      <c r="Y417" t="str">
        <f t="shared" si="29"/>
        <v/>
      </c>
      <c r="AA417" t="str">
        <f t="shared" si="30"/>
        <v/>
      </c>
      <c r="AC417" s="7"/>
      <c r="AF417">
        <f>COUNTIF(AE418:AE609,"1")</f>
        <v>0</v>
      </c>
      <c r="AG417" s="2"/>
      <c r="AI417" s="7"/>
      <c r="AJ417">
        <f>COUNTIF($K418:$K609,"1")-COUNTIFS($K418:$K418,"1",$L418:$L418,"V")</f>
        <v>16</v>
      </c>
      <c r="AK417">
        <f>COUNTIFS($K418:$K609,"1",$L418:$L609,"Y")+COUNTIFS($K418:$K609,"1",$L418:$L609,"s")</f>
        <v>16</v>
      </c>
      <c r="AL417">
        <f>COUNTIF($K418:$K609,"2")-COUNTIFS($K418:$K418,"2",$L418:$L418,"V")</f>
        <v>1</v>
      </c>
      <c r="AM417">
        <f>COUNTIFS($K418:$K609,"2",$L418:$L609,"Y")+COUNTIFS($K418:$K609,"2",$L418:$L609,"s")</f>
        <v>1</v>
      </c>
      <c r="AN417">
        <f>COUNTIF($K418:$K609,"3")-COUNTIFS($K418:$K418,"3",$L418:$L418,"V")</f>
        <v>59</v>
      </c>
      <c r="AO417">
        <f>COUNTIFS($K418:$K609,"3",$L418:$L609,"Y")+COUNTIFS($K418:$K609,"3",$L418:$L609,"s")</f>
        <v>37</v>
      </c>
      <c r="AP417">
        <f>COUNTIF($K418:$K609,"4")-COUNTIFS($K418:$K418,"4",$L418:$L418,"V")</f>
        <v>0</v>
      </c>
      <c r="AQ417">
        <f>COUNTIFS($K418:$K609,"4",$L418:$L609,"Y")+COUNTIFS($K418:$K609,"4",$L418:$L609,"s")</f>
        <v>0</v>
      </c>
      <c r="AR417">
        <f>COUNTIF($K418:$K609,"5")-COUNTIFS($K418:$K609,"5",$L418:$L609,"V")</f>
        <v>82</v>
      </c>
      <c r="AS417">
        <f>COUNTIFS($K418:$K609,"5",$L418:$L609,"Y")+COUNTIFS($K418:$K609,"5",$L418:$L609,"s")</f>
        <v>50</v>
      </c>
      <c r="AT417">
        <f>COUNTIF($K418:$K609,"6")-COUNTIFS($K418:$K418,"6",$L418:$L418,"V")</f>
        <v>27</v>
      </c>
      <c r="AU417">
        <f>COUNTIFS($K418:$K609,"6",$L418:$L609,"Y")+COUNTIFS($K418:$K609,"6",$L418:$L609,"s")</f>
        <v>10</v>
      </c>
      <c r="AV417">
        <f>COUNTIF($K418:$K609,"7")-COUNTIFS($K418:$K418,"7",$L418:$L418,"V")</f>
        <v>0</v>
      </c>
      <c r="AW417">
        <f>COUNTIFS($K418:$K609,"7",$L418:$L609,"Y")+COUNTIFS($K418:$K609,"7",$L418:$L609,"s")</f>
        <v>0</v>
      </c>
    </row>
    <row r="418" spans="1:49" ht="11" customHeight="1" outlineLevel="1" x14ac:dyDescent="0.25">
      <c r="A418" t="s">
        <v>1529</v>
      </c>
      <c r="C418" s="2" t="s">
        <v>11983</v>
      </c>
      <c r="D418" s="2">
        <v>10</v>
      </c>
      <c r="E418" s="7">
        <v>1924</v>
      </c>
      <c r="F418" s="5" t="s">
        <v>1530</v>
      </c>
      <c r="H418" s="5" t="s">
        <v>1531</v>
      </c>
      <c r="I418" s="6" t="s">
        <v>5081</v>
      </c>
      <c r="J418" s="6" t="s">
        <v>10597</v>
      </c>
      <c r="K418" s="17">
        <v>5</v>
      </c>
      <c r="L418" s="17" t="s">
        <v>7730</v>
      </c>
      <c r="M418" s="9">
        <v>2.2000000000000002</v>
      </c>
      <c r="N418" s="9"/>
      <c r="O418" s="21"/>
      <c r="Q418" s="29"/>
      <c r="U418" s="17"/>
      <c r="V418" s="2">
        <v>10</v>
      </c>
      <c r="Y418" t="str">
        <f t="shared" si="29"/>
        <v/>
      </c>
      <c r="AA418" t="str">
        <f t="shared" si="30"/>
        <v/>
      </c>
      <c r="AC418" s="7"/>
      <c r="AD418" t="s">
        <v>5081</v>
      </c>
      <c r="AE418">
        <f t="shared" ref="AE418:AE449" si="31">COUNTIF(I418,"*Fuji*")</f>
        <v>0</v>
      </c>
      <c r="AG418" s="2"/>
      <c r="AH418" t="s">
        <v>1098</v>
      </c>
      <c r="AI418" s="7" t="s">
        <v>4922</v>
      </c>
    </row>
    <row r="419" spans="1:49" ht="11" customHeight="1" outlineLevel="1" x14ac:dyDescent="0.25">
      <c r="A419" t="s">
        <v>1529</v>
      </c>
      <c r="C419" s="2" t="s">
        <v>11983</v>
      </c>
      <c r="D419" s="2">
        <v>11</v>
      </c>
      <c r="E419" s="7">
        <v>1924</v>
      </c>
      <c r="F419" s="5" t="s">
        <v>1099</v>
      </c>
      <c r="H419" s="5" t="s">
        <v>1100</v>
      </c>
      <c r="I419" s="6" t="s">
        <v>5081</v>
      </c>
      <c r="J419" s="6" t="s">
        <v>10597</v>
      </c>
      <c r="K419" s="17">
        <v>5</v>
      </c>
      <c r="L419" s="17" t="s">
        <v>7732</v>
      </c>
      <c r="M419" s="9"/>
      <c r="N419" s="9"/>
      <c r="O419" s="21"/>
      <c r="Q419" s="29"/>
      <c r="U419" s="17"/>
      <c r="V419" s="2">
        <v>11</v>
      </c>
      <c r="Y419" t="str">
        <f t="shared" si="29"/>
        <v/>
      </c>
      <c r="AA419" t="str">
        <f t="shared" si="30"/>
        <v/>
      </c>
      <c r="AC419" s="7"/>
      <c r="AD419" t="s">
        <v>5081</v>
      </c>
      <c r="AE419">
        <f t="shared" si="31"/>
        <v>0</v>
      </c>
      <c r="AG419" s="2"/>
      <c r="AH419" t="s">
        <v>1098</v>
      </c>
      <c r="AI419" s="7" t="s">
        <v>4922</v>
      </c>
    </row>
    <row r="420" spans="1:49" ht="11" customHeight="1" outlineLevel="1" x14ac:dyDescent="0.25">
      <c r="A420" t="s">
        <v>1529</v>
      </c>
      <c r="C420" s="2" t="s">
        <v>11983</v>
      </c>
      <c r="D420" s="2">
        <v>12</v>
      </c>
      <c r="E420" s="7">
        <v>1924</v>
      </c>
      <c r="F420" s="5" t="s">
        <v>1101</v>
      </c>
      <c r="H420" s="5" t="s">
        <v>1102</v>
      </c>
      <c r="I420" s="6" t="s">
        <v>5081</v>
      </c>
      <c r="J420" s="6" t="s">
        <v>10597</v>
      </c>
      <c r="K420" s="17">
        <v>5</v>
      </c>
      <c r="L420" s="17" t="s">
        <v>7732</v>
      </c>
      <c r="M420" s="9"/>
      <c r="N420" s="9"/>
      <c r="O420" s="21"/>
      <c r="Q420" s="29"/>
      <c r="U420" s="17"/>
      <c r="V420" s="2">
        <v>12</v>
      </c>
      <c r="Y420" t="str">
        <f t="shared" si="29"/>
        <v/>
      </c>
      <c r="AA420" t="str">
        <f t="shared" si="30"/>
        <v/>
      </c>
      <c r="AC420" s="7"/>
      <c r="AD420" t="s">
        <v>5081</v>
      </c>
      <c r="AE420">
        <f t="shared" si="31"/>
        <v>0</v>
      </c>
      <c r="AG420" s="2"/>
      <c r="AH420" t="s">
        <v>1098</v>
      </c>
      <c r="AI420" s="7" t="s">
        <v>4922</v>
      </c>
    </row>
    <row r="421" spans="1:49" ht="11" customHeight="1" outlineLevel="1" x14ac:dyDescent="0.25">
      <c r="A421" t="s">
        <v>1529</v>
      </c>
      <c r="C421" s="2" t="s">
        <v>11983</v>
      </c>
      <c r="D421" s="2">
        <v>13</v>
      </c>
      <c r="E421" s="7">
        <v>1924</v>
      </c>
      <c r="F421" s="5" t="s">
        <v>637</v>
      </c>
      <c r="H421" s="5" t="s">
        <v>1103</v>
      </c>
      <c r="I421" s="6" t="s">
        <v>5081</v>
      </c>
      <c r="J421" s="6" t="s">
        <v>10597</v>
      </c>
      <c r="K421" s="17">
        <v>5</v>
      </c>
      <c r="L421" s="17" t="s">
        <v>7732</v>
      </c>
      <c r="M421" s="9"/>
      <c r="N421" s="9"/>
      <c r="O421" s="21"/>
      <c r="Q421" s="29"/>
      <c r="U421" s="17"/>
      <c r="V421" s="2">
        <v>13</v>
      </c>
      <c r="Y421" t="str">
        <f t="shared" si="29"/>
        <v/>
      </c>
      <c r="AA421" t="str">
        <f t="shared" si="30"/>
        <v/>
      </c>
      <c r="AC421" s="7"/>
      <c r="AD421" t="s">
        <v>5081</v>
      </c>
      <c r="AE421">
        <f t="shared" si="31"/>
        <v>0</v>
      </c>
      <c r="AG421" s="2"/>
      <c r="AH421" t="s">
        <v>1098</v>
      </c>
      <c r="AI421" s="7" t="s">
        <v>4922</v>
      </c>
    </row>
    <row r="422" spans="1:49" ht="11" customHeight="1" outlineLevel="1" x14ac:dyDescent="0.25">
      <c r="A422" t="s">
        <v>1529</v>
      </c>
      <c r="C422" s="2" t="s">
        <v>11983</v>
      </c>
      <c r="D422" s="2">
        <v>14</v>
      </c>
      <c r="E422" s="7">
        <v>1924</v>
      </c>
      <c r="F422" s="5" t="s">
        <v>1104</v>
      </c>
      <c r="H422" s="5" t="s">
        <v>2290</v>
      </c>
      <c r="I422" s="6" t="s">
        <v>5081</v>
      </c>
      <c r="J422" s="6" t="s">
        <v>10597</v>
      </c>
      <c r="K422" s="17">
        <v>5</v>
      </c>
      <c r="L422" s="17" t="s">
        <v>7732</v>
      </c>
      <c r="M422" s="9"/>
      <c r="N422" s="9"/>
      <c r="O422" s="21"/>
      <c r="Q422" s="29"/>
      <c r="U422" s="17"/>
      <c r="V422" s="2">
        <v>14</v>
      </c>
      <c r="Y422" t="str">
        <f t="shared" si="29"/>
        <v/>
      </c>
      <c r="AA422" t="str">
        <f t="shared" si="30"/>
        <v/>
      </c>
      <c r="AC422" s="7"/>
      <c r="AD422" t="s">
        <v>5081</v>
      </c>
      <c r="AE422">
        <f t="shared" si="31"/>
        <v>0</v>
      </c>
      <c r="AG422" s="2"/>
      <c r="AH422" t="s">
        <v>1098</v>
      </c>
      <c r="AI422" s="7" t="s">
        <v>4620</v>
      </c>
    </row>
    <row r="423" spans="1:49" ht="11" customHeight="1" outlineLevel="1" x14ac:dyDescent="0.25">
      <c r="A423" t="s">
        <v>1529</v>
      </c>
      <c r="C423" s="2" t="s">
        <v>11983</v>
      </c>
      <c r="D423" s="2">
        <v>15</v>
      </c>
      <c r="E423" s="7">
        <v>1924</v>
      </c>
      <c r="F423" s="5" t="s">
        <v>4880</v>
      </c>
      <c r="H423" s="5" t="s">
        <v>1105</v>
      </c>
      <c r="I423" s="6" t="s">
        <v>5081</v>
      </c>
      <c r="J423" s="6" t="s">
        <v>10597</v>
      </c>
      <c r="K423" s="17">
        <v>5</v>
      </c>
      <c r="L423" s="17" t="s">
        <v>7732</v>
      </c>
      <c r="M423" s="9"/>
      <c r="N423" s="9"/>
      <c r="O423" s="21"/>
      <c r="Q423" s="29"/>
      <c r="U423" s="17"/>
      <c r="V423" s="2">
        <v>15</v>
      </c>
      <c r="Y423" t="str">
        <f t="shared" si="29"/>
        <v/>
      </c>
      <c r="AA423" t="str">
        <f t="shared" si="30"/>
        <v/>
      </c>
      <c r="AC423" s="7"/>
      <c r="AD423" t="s">
        <v>5081</v>
      </c>
      <c r="AE423">
        <f t="shared" si="31"/>
        <v>0</v>
      </c>
      <c r="AG423" s="2"/>
      <c r="AH423" t="s">
        <v>1098</v>
      </c>
      <c r="AI423" s="7" t="s">
        <v>4620</v>
      </c>
    </row>
    <row r="424" spans="1:49" ht="11" customHeight="1" outlineLevel="1" x14ac:dyDescent="0.25">
      <c r="A424" t="s">
        <v>1529</v>
      </c>
      <c r="C424" s="2" t="s">
        <v>11983</v>
      </c>
      <c r="D424" s="2">
        <v>16</v>
      </c>
      <c r="E424" s="7">
        <v>1924</v>
      </c>
      <c r="F424" s="5" t="s">
        <v>631</v>
      </c>
      <c r="H424" s="5" t="s">
        <v>1106</v>
      </c>
      <c r="I424" s="6" t="s">
        <v>5081</v>
      </c>
      <c r="J424" s="6" t="s">
        <v>10597</v>
      </c>
      <c r="K424" s="17">
        <v>5</v>
      </c>
      <c r="L424" s="17" t="s">
        <v>7732</v>
      </c>
      <c r="M424" s="9"/>
      <c r="N424" s="9"/>
      <c r="O424" s="21"/>
      <c r="Q424" s="29"/>
      <c r="U424" s="17"/>
      <c r="V424" s="2">
        <v>16</v>
      </c>
      <c r="Y424" t="str">
        <f t="shared" si="29"/>
        <v/>
      </c>
      <c r="AA424" t="str">
        <f t="shared" si="30"/>
        <v/>
      </c>
      <c r="AC424" s="7"/>
      <c r="AD424" t="s">
        <v>5081</v>
      </c>
      <c r="AE424">
        <f t="shared" si="31"/>
        <v>0</v>
      </c>
      <c r="AG424" s="2"/>
      <c r="AH424" t="s">
        <v>1098</v>
      </c>
      <c r="AI424" s="7" t="s">
        <v>4620</v>
      </c>
    </row>
    <row r="425" spans="1:49" ht="11" customHeight="1" outlineLevel="1" x14ac:dyDescent="0.25">
      <c r="A425" t="s">
        <v>1529</v>
      </c>
      <c r="C425" s="2" t="s">
        <v>11983</v>
      </c>
      <c r="D425" s="2">
        <v>17</v>
      </c>
      <c r="E425" s="7">
        <v>1924</v>
      </c>
      <c r="F425" s="5" t="s">
        <v>1107</v>
      </c>
      <c r="H425" s="5" t="s">
        <v>1108</v>
      </c>
      <c r="I425" s="6" t="s">
        <v>5081</v>
      </c>
      <c r="J425" s="6" t="s">
        <v>10597</v>
      </c>
      <c r="K425" s="17">
        <v>5</v>
      </c>
      <c r="L425" s="17" t="s">
        <v>7732</v>
      </c>
      <c r="M425" s="9"/>
      <c r="N425" s="9"/>
      <c r="O425" s="21"/>
      <c r="Q425" s="29"/>
      <c r="U425" s="17"/>
      <c r="V425" s="2">
        <v>17</v>
      </c>
      <c r="Y425" t="str">
        <f t="shared" si="29"/>
        <v/>
      </c>
      <c r="AA425" t="str">
        <f t="shared" si="30"/>
        <v/>
      </c>
      <c r="AC425" s="7"/>
      <c r="AD425" t="s">
        <v>5081</v>
      </c>
      <c r="AE425">
        <f t="shared" si="31"/>
        <v>0</v>
      </c>
      <c r="AG425" s="2"/>
      <c r="AH425" t="s">
        <v>1098</v>
      </c>
      <c r="AI425" s="7" t="s">
        <v>4620</v>
      </c>
    </row>
    <row r="426" spans="1:49" ht="11" customHeight="1" outlineLevel="1" x14ac:dyDescent="0.25">
      <c r="A426" t="s">
        <v>1529</v>
      </c>
      <c r="C426" s="2" t="s">
        <v>11983</v>
      </c>
      <c r="D426" s="2">
        <v>18</v>
      </c>
      <c r="E426" s="7">
        <v>1924</v>
      </c>
      <c r="F426" s="5" t="s">
        <v>1109</v>
      </c>
      <c r="H426" s="5" t="s">
        <v>2656</v>
      </c>
      <c r="I426" s="6" t="s">
        <v>5081</v>
      </c>
      <c r="J426" s="6" t="s">
        <v>10597</v>
      </c>
      <c r="K426" s="17">
        <v>5</v>
      </c>
      <c r="L426" s="17" t="s">
        <v>7732</v>
      </c>
      <c r="M426" s="9"/>
      <c r="N426" s="9"/>
      <c r="O426" s="21"/>
      <c r="Q426" s="29"/>
      <c r="U426" s="17"/>
      <c r="V426" s="2">
        <v>18</v>
      </c>
      <c r="Y426" t="str">
        <f t="shared" si="29"/>
        <v/>
      </c>
      <c r="AA426" t="str">
        <f t="shared" si="30"/>
        <v/>
      </c>
      <c r="AC426" s="7"/>
      <c r="AD426" t="s">
        <v>5081</v>
      </c>
      <c r="AE426">
        <f t="shared" si="31"/>
        <v>0</v>
      </c>
      <c r="AG426" s="2"/>
      <c r="AH426" t="s">
        <v>1098</v>
      </c>
      <c r="AI426" s="7" t="s">
        <v>4620</v>
      </c>
    </row>
    <row r="427" spans="1:49" ht="11" customHeight="1" outlineLevel="1" x14ac:dyDescent="0.25">
      <c r="A427" t="s">
        <v>1529</v>
      </c>
      <c r="C427" s="2" t="s">
        <v>11983</v>
      </c>
      <c r="D427" s="2">
        <v>19</v>
      </c>
      <c r="E427" s="7">
        <v>1924</v>
      </c>
      <c r="F427" s="5" t="s">
        <v>4616</v>
      </c>
      <c r="H427" s="5" t="s">
        <v>2657</v>
      </c>
      <c r="I427" s="6" t="s">
        <v>5081</v>
      </c>
      <c r="J427" s="6" t="s">
        <v>10597</v>
      </c>
      <c r="K427" s="17">
        <v>5</v>
      </c>
      <c r="L427" s="17" t="s">
        <v>7732</v>
      </c>
      <c r="M427" s="9"/>
      <c r="N427" s="9"/>
      <c r="O427" s="21"/>
      <c r="Q427" s="29"/>
      <c r="U427" s="17"/>
      <c r="V427" s="2">
        <v>19</v>
      </c>
      <c r="Y427" t="str">
        <f t="shared" si="29"/>
        <v/>
      </c>
      <c r="AA427" t="str">
        <f t="shared" si="30"/>
        <v/>
      </c>
      <c r="AC427" s="7"/>
      <c r="AD427" t="s">
        <v>5081</v>
      </c>
      <c r="AE427">
        <f t="shared" si="31"/>
        <v>0</v>
      </c>
      <c r="AG427" s="2"/>
      <c r="AH427" t="s">
        <v>1098</v>
      </c>
      <c r="AI427" s="7" t="s">
        <v>4620</v>
      </c>
    </row>
    <row r="428" spans="1:49" ht="11" customHeight="1" outlineLevel="1" x14ac:dyDescent="0.25">
      <c r="A428" t="s">
        <v>1529</v>
      </c>
      <c r="C428" s="2" t="s">
        <v>11983</v>
      </c>
      <c r="D428" s="2">
        <v>20</v>
      </c>
      <c r="E428" s="7">
        <v>1924</v>
      </c>
      <c r="F428" s="5" t="s">
        <v>2658</v>
      </c>
      <c r="H428" s="5" t="s">
        <v>2659</v>
      </c>
      <c r="I428" s="6" t="s">
        <v>5081</v>
      </c>
      <c r="J428" s="6" t="s">
        <v>10597</v>
      </c>
      <c r="K428" s="17">
        <v>5</v>
      </c>
      <c r="L428" s="17" t="s">
        <v>7732</v>
      </c>
      <c r="M428" s="9"/>
      <c r="N428" s="9"/>
      <c r="O428" s="21"/>
      <c r="Q428" s="29"/>
      <c r="U428" s="17"/>
      <c r="V428" s="2">
        <v>20</v>
      </c>
      <c r="Y428" t="str">
        <f t="shared" si="29"/>
        <v/>
      </c>
      <c r="AA428" t="str">
        <f t="shared" si="30"/>
        <v/>
      </c>
      <c r="AC428" s="7"/>
      <c r="AD428" t="s">
        <v>5081</v>
      </c>
      <c r="AE428">
        <f t="shared" si="31"/>
        <v>0</v>
      </c>
      <c r="AG428" s="2"/>
      <c r="AH428" t="s">
        <v>1098</v>
      </c>
      <c r="AI428" s="7" t="s">
        <v>4620</v>
      </c>
    </row>
    <row r="429" spans="1:49" ht="11" customHeight="1" outlineLevel="1" x14ac:dyDescent="0.25">
      <c r="A429" t="s">
        <v>1529</v>
      </c>
      <c r="C429" s="2" t="s">
        <v>11983</v>
      </c>
      <c r="D429" s="2">
        <v>21</v>
      </c>
      <c r="E429" s="7">
        <v>1924</v>
      </c>
      <c r="F429" s="5" t="s">
        <v>2660</v>
      </c>
      <c r="H429" s="5" t="s">
        <v>1531</v>
      </c>
      <c r="I429" s="6" t="s">
        <v>5081</v>
      </c>
      <c r="J429" s="6" t="s">
        <v>10597</v>
      </c>
      <c r="K429" s="17">
        <v>5</v>
      </c>
      <c r="L429" s="17" t="s">
        <v>7732</v>
      </c>
      <c r="M429" s="9"/>
      <c r="N429" s="9"/>
      <c r="O429" s="21"/>
      <c r="Q429" s="29"/>
      <c r="U429" s="17"/>
      <c r="V429" s="2">
        <v>21</v>
      </c>
      <c r="Y429" t="str">
        <f t="shared" si="29"/>
        <v/>
      </c>
      <c r="AA429" t="str">
        <f t="shared" si="30"/>
        <v/>
      </c>
      <c r="AC429" s="7"/>
      <c r="AD429" t="s">
        <v>5081</v>
      </c>
      <c r="AE429">
        <f t="shared" si="31"/>
        <v>0</v>
      </c>
      <c r="AG429" s="2"/>
      <c r="AH429" t="s">
        <v>1098</v>
      </c>
      <c r="AI429" s="7" t="s">
        <v>4620</v>
      </c>
    </row>
    <row r="430" spans="1:49" ht="11" customHeight="1" outlineLevel="1" x14ac:dyDescent="0.25">
      <c r="A430" t="s">
        <v>1529</v>
      </c>
      <c r="C430" s="2" t="s">
        <v>11983</v>
      </c>
      <c r="D430" s="2">
        <v>23</v>
      </c>
      <c r="E430" s="7">
        <v>1934</v>
      </c>
      <c r="F430" s="5" t="s">
        <v>1099</v>
      </c>
      <c r="H430" s="5" t="s">
        <v>3988</v>
      </c>
      <c r="I430" s="6" t="s">
        <v>2980</v>
      </c>
      <c r="J430" s="6" t="s">
        <v>10598</v>
      </c>
      <c r="K430" s="17">
        <v>6</v>
      </c>
      <c r="L430" s="17" t="s">
        <v>7732</v>
      </c>
      <c r="M430" s="9"/>
      <c r="N430" s="9"/>
      <c r="O430" s="21"/>
      <c r="Q430" s="29"/>
      <c r="U430" s="17"/>
      <c r="V430" s="2">
        <v>24</v>
      </c>
      <c r="Y430" t="str">
        <f t="shared" si="29"/>
        <v/>
      </c>
      <c r="AA430" t="str">
        <f t="shared" si="30"/>
        <v/>
      </c>
      <c r="AC430" s="7"/>
      <c r="AD430" t="s">
        <v>2980</v>
      </c>
      <c r="AE430">
        <f t="shared" si="31"/>
        <v>0</v>
      </c>
      <c r="AG430" s="2"/>
      <c r="AH430" t="s">
        <v>1098</v>
      </c>
      <c r="AI430" s="7" t="s">
        <v>4922</v>
      </c>
    </row>
    <row r="431" spans="1:49" ht="11" customHeight="1" outlineLevel="1" x14ac:dyDescent="0.25">
      <c r="A431" t="s">
        <v>1529</v>
      </c>
      <c r="C431" s="2" t="s">
        <v>11983</v>
      </c>
      <c r="D431" s="2">
        <v>25</v>
      </c>
      <c r="E431" s="7">
        <v>1934</v>
      </c>
      <c r="F431" s="5" t="s">
        <v>637</v>
      </c>
      <c r="H431" s="5" t="s">
        <v>3267</v>
      </c>
      <c r="I431" s="6" t="s">
        <v>2980</v>
      </c>
      <c r="J431" s="6" t="s">
        <v>10598</v>
      </c>
      <c r="K431" s="17">
        <v>6</v>
      </c>
      <c r="L431" s="17" t="s">
        <v>7732</v>
      </c>
      <c r="M431" s="9"/>
      <c r="N431" s="9"/>
      <c r="O431" s="21"/>
      <c r="Q431" s="29"/>
      <c r="U431" s="17"/>
      <c r="V431" s="2">
        <v>26</v>
      </c>
      <c r="Y431" t="str">
        <f t="shared" si="29"/>
        <v/>
      </c>
      <c r="AA431" t="str">
        <f t="shared" si="30"/>
        <v/>
      </c>
      <c r="AC431" s="7"/>
      <c r="AD431" t="s">
        <v>2980</v>
      </c>
      <c r="AE431">
        <f t="shared" si="31"/>
        <v>0</v>
      </c>
      <c r="AG431" s="2"/>
      <c r="AH431" t="s">
        <v>1098</v>
      </c>
      <c r="AI431" s="7" t="s">
        <v>4922</v>
      </c>
    </row>
    <row r="432" spans="1:49" ht="11" customHeight="1" outlineLevel="1" x14ac:dyDescent="0.25">
      <c r="A432" t="s">
        <v>1529</v>
      </c>
      <c r="C432" s="2" t="s">
        <v>11983</v>
      </c>
      <c r="D432" s="2">
        <v>27</v>
      </c>
      <c r="E432" s="7">
        <v>1934</v>
      </c>
      <c r="F432" s="5" t="s">
        <v>631</v>
      </c>
      <c r="H432" s="5" t="s">
        <v>2661</v>
      </c>
      <c r="I432" s="6" t="s">
        <v>2662</v>
      </c>
      <c r="J432" s="6" t="s">
        <v>10598</v>
      </c>
      <c r="K432" s="17">
        <v>5</v>
      </c>
      <c r="L432" s="17" t="s">
        <v>7732</v>
      </c>
      <c r="M432" s="9"/>
      <c r="N432" s="9"/>
      <c r="O432" s="21"/>
      <c r="Q432" s="29"/>
      <c r="U432" s="17"/>
      <c r="V432" s="2">
        <v>28</v>
      </c>
      <c r="Y432" t="str">
        <f t="shared" si="29"/>
        <v/>
      </c>
      <c r="AA432" t="str">
        <f t="shared" si="30"/>
        <v/>
      </c>
      <c r="AC432" s="7"/>
      <c r="AD432" t="s">
        <v>2662</v>
      </c>
      <c r="AE432">
        <f t="shared" si="31"/>
        <v>0</v>
      </c>
      <c r="AG432" s="2"/>
      <c r="AH432" t="s">
        <v>1098</v>
      </c>
      <c r="AI432" s="7" t="s">
        <v>4922</v>
      </c>
    </row>
    <row r="433" spans="1:35" ht="11" customHeight="1" outlineLevel="1" x14ac:dyDescent="0.25">
      <c r="A433" t="s">
        <v>1529</v>
      </c>
      <c r="C433" s="2" t="s">
        <v>11983</v>
      </c>
      <c r="D433" s="2">
        <v>28</v>
      </c>
      <c r="E433" s="7">
        <v>1934</v>
      </c>
      <c r="F433" s="5" t="s">
        <v>1109</v>
      </c>
      <c r="H433" s="5" t="s">
        <v>6103</v>
      </c>
      <c r="I433" s="6" t="s">
        <v>2980</v>
      </c>
      <c r="J433" s="6" t="s">
        <v>10598</v>
      </c>
      <c r="K433" s="17">
        <v>6</v>
      </c>
      <c r="L433" s="17" t="s">
        <v>7732</v>
      </c>
      <c r="M433" s="9"/>
      <c r="N433" s="9"/>
      <c r="O433" s="21"/>
      <c r="Q433" s="29"/>
      <c r="U433" s="17"/>
      <c r="V433" s="2">
        <v>29</v>
      </c>
      <c r="Y433" t="str">
        <f t="shared" si="29"/>
        <v/>
      </c>
      <c r="AA433" t="str">
        <f t="shared" si="30"/>
        <v/>
      </c>
      <c r="AC433" s="7"/>
      <c r="AD433" t="s">
        <v>2980</v>
      </c>
      <c r="AE433">
        <f t="shared" si="31"/>
        <v>0</v>
      </c>
      <c r="AG433" s="2"/>
      <c r="AH433" t="s">
        <v>1098</v>
      </c>
      <c r="AI433" s="7" t="s">
        <v>4922</v>
      </c>
    </row>
    <row r="434" spans="1:35" ht="11" customHeight="1" outlineLevel="1" x14ac:dyDescent="0.25">
      <c r="A434" t="s">
        <v>1529</v>
      </c>
      <c r="C434" s="2" t="s">
        <v>11983</v>
      </c>
      <c r="D434" s="2">
        <v>30</v>
      </c>
      <c r="E434" s="7">
        <v>1934</v>
      </c>
      <c r="F434" s="5" t="s">
        <v>1285</v>
      </c>
      <c r="H434" s="5" t="s">
        <v>1282</v>
      </c>
      <c r="I434" s="6" t="s">
        <v>2980</v>
      </c>
      <c r="J434" s="6" t="s">
        <v>10598</v>
      </c>
      <c r="K434" s="17">
        <v>6</v>
      </c>
      <c r="L434" s="17" t="s">
        <v>7732</v>
      </c>
      <c r="M434" s="9"/>
      <c r="N434" s="9"/>
      <c r="O434" s="21"/>
      <c r="Q434" s="29"/>
      <c r="U434" s="17"/>
      <c r="V434" s="2">
        <v>31</v>
      </c>
      <c r="Y434" t="str">
        <f t="shared" si="29"/>
        <v/>
      </c>
      <c r="AA434" t="str">
        <f t="shared" si="30"/>
        <v/>
      </c>
      <c r="AC434" s="7"/>
      <c r="AD434" t="s">
        <v>2980</v>
      </c>
      <c r="AE434">
        <f t="shared" si="31"/>
        <v>0</v>
      </c>
      <c r="AG434" s="2"/>
      <c r="AH434" t="s">
        <v>1098</v>
      </c>
      <c r="AI434" s="7" t="s">
        <v>4620</v>
      </c>
    </row>
    <row r="435" spans="1:35" ht="11" customHeight="1" outlineLevel="1" x14ac:dyDescent="0.25">
      <c r="A435" t="s">
        <v>1529</v>
      </c>
      <c r="C435" s="2" t="s">
        <v>11983</v>
      </c>
      <c r="D435" s="2">
        <v>31</v>
      </c>
      <c r="E435" s="7">
        <v>1934</v>
      </c>
      <c r="F435" s="5" t="s">
        <v>4611</v>
      </c>
      <c r="H435" s="5" t="s">
        <v>6499</v>
      </c>
      <c r="I435" s="6" t="s">
        <v>6500</v>
      </c>
      <c r="J435" s="6" t="s">
        <v>10598</v>
      </c>
      <c r="K435" s="17">
        <v>5</v>
      </c>
      <c r="L435" s="17" t="s">
        <v>7732</v>
      </c>
      <c r="M435" s="9"/>
      <c r="N435" s="9"/>
      <c r="O435" s="21"/>
      <c r="Q435" s="29"/>
      <c r="U435" s="17"/>
      <c r="V435" s="2">
        <v>32</v>
      </c>
      <c r="Y435" t="str">
        <f t="shared" si="29"/>
        <v/>
      </c>
      <c r="AA435" t="str">
        <f t="shared" si="30"/>
        <v/>
      </c>
      <c r="AC435" s="7"/>
      <c r="AD435" t="s">
        <v>6500</v>
      </c>
      <c r="AE435">
        <f t="shared" si="31"/>
        <v>0</v>
      </c>
      <c r="AG435" s="2"/>
      <c r="AH435" t="s">
        <v>1098</v>
      </c>
      <c r="AI435" s="7" t="s">
        <v>4620</v>
      </c>
    </row>
    <row r="436" spans="1:35" ht="11" customHeight="1" outlineLevel="1" x14ac:dyDescent="0.25">
      <c r="A436" t="s">
        <v>1529</v>
      </c>
      <c r="C436" s="2" t="s">
        <v>11983</v>
      </c>
      <c r="D436" s="2">
        <v>40</v>
      </c>
      <c r="E436" s="7">
        <v>1938</v>
      </c>
      <c r="F436" s="5" t="s">
        <v>1099</v>
      </c>
      <c r="H436" s="5" t="s">
        <v>6501</v>
      </c>
      <c r="I436" s="6" t="s">
        <v>6500</v>
      </c>
      <c r="J436" s="6" t="s">
        <v>10599</v>
      </c>
      <c r="K436" s="17">
        <v>5</v>
      </c>
      <c r="L436" s="17" t="s">
        <v>7730</v>
      </c>
      <c r="M436" s="9">
        <v>6</v>
      </c>
      <c r="N436" s="9"/>
      <c r="O436" s="21"/>
      <c r="Q436" s="29"/>
      <c r="U436" s="17"/>
      <c r="V436" s="2">
        <v>41</v>
      </c>
      <c r="Y436" t="str">
        <f t="shared" si="29"/>
        <v/>
      </c>
      <c r="AA436" t="str">
        <f t="shared" si="30"/>
        <v/>
      </c>
      <c r="AC436" s="7"/>
      <c r="AD436" t="s">
        <v>6500</v>
      </c>
      <c r="AE436">
        <f t="shared" si="31"/>
        <v>0</v>
      </c>
      <c r="AG436" s="2"/>
      <c r="AH436" t="s">
        <v>1098</v>
      </c>
      <c r="AI436" s="7" t="s">
        <v>4620</v>
      </c>
    </row>
    <row r="437" spans="1:35" ht="11" customHeight="1" outlineLevel="1" x14ac:dyDescent="0.25">
      <c r="A437" t="s">
        <v>1529</v>
      </c>
      <c r="C437" s="2" t="s">
        <v>11983</v>
      </c>
      <c r="D437" s="2">
        <v>41</v>
      </c>
      <c r="E437" s="7">
        <v>1938</v>
      </c>
      <c r="F437" s="5" t="s">
        <v>1289</v>
      </c>
      <c r="H437" s="5" t="s">
        <v>1286</v>
      </c>
      <c r="I437" s="6" t="s">
        <v>6500</v>
      </c>
      <c r="J437" s="6" t="s">
        <v>10599</v>
      </c>
      <c r="K437" s="17">
        <v>5</v>
      </c>
      <c r="L437" s="17" t="s">
        <v>20075</v>
      </c>
      <c r="M437" s="9"/>
      <c r="N437" s="9"/>
      <c r="O437" s="21"/>
      <c r="Q437" s="29"/>
      <c r="U437" s="17"/>
      <c r="V437" s="2" t="s">
        <v>581</v>
      </c>
      <c r="Y437" t="str">
        <f t="shared" si="29"/>
        <v/>
      </c>
      <c r="AA437" t="str">
        <f t="shared" si="30"/>
        <v/>
      </c>
      <c r="AC437" s="7"/>
      <c r="AD437" t="s">
        <v>6500</v>
      </c>
      <c r="AE437">
        <f t="shared" si="31"/>
        <v>0</v>
      </c>
      <c r="AG437" s="2"/>
      <c r="AH437" t="s">
        <v>1098</v>
      </c>
      <c r="AI437" s="7" t="s">
        <v>4922</v>
      </c>
    </row>
    <row r="438" spans="1:35" ht="11" customHeight="1" outlineLevel="1" x14ac:dyDescent="0.25">
      <c r="A438" t="s">
        <v>1529</v>
      </c>
      <c r="C438" s="2" t="s">
        <v>11983</v>
      </c>
      <c r="D438" s="2">
        <v>44</v>
      </c>
      <c r="E438" s="7">
        <v>1938</v>
      </c>
      <c r="F438" s="5" t="s">
        <v>1159</v>
      </c>
      <c r="H438" s="5" t="s">
        <v>1469</v>
      </c>
      <c r="I438" s="6" t="s">
        <v>6500</v>
      </c>
      <c r="J438" s="6" t="s">
        <v>10599</v>
      </c>
      <c r="K438" s="17">
        <v>5</v>
      </c>
      <c r="L438" s="17" t="s">
        <v>7730</v>
      </c>
      <c r="M438" s="9">
        <v>0.5</v>
      </c>
      <c r="N438" s="9"/>
      <c r="O438" s="21"/>
      <c r="Q438" s="29"/>
      <c r="U438" s="17"/>
      <c r="V438" s="2">
        <v>43</v>
      </c>
      <c r="Y438" t="str">
        <f t="shared" si="29"/>
        <v/>
      </c>
      <c r="AA438" t="str">
        <f t="shared" si="30"/>
        <v/>
      </c>
      <c r="AC438" s="7"/>
      <c r="AD438" t="s">
        <v>6500</v>
      </c>
      <c r="AE438">
        <f t="shared" si="31"/>
        <v>0</v>
      </c>
      <c r="AG438" s="2"/>
      <c r="AH438" t="s">
        <v>1098</v>
      </c>
      <c r="AI438" s="7" t="s">
        <v>4610</v>
      </c>
    </row>
    <row r="439" spans="1:35" ht="11" customHeight="1" outlineLevel="1" x14ac:dyDescent="0.25">
      <c r="A439" t="s">
        <v>1529</v>
      </c>
      <c r="C439" s="2" t="s">
        <v>11983</v>
      </c>
      <c r="D439" s="2">
        <v>47</v>
      </c>
      <c r="E439" s="7">
        <v>1938</v>
      </c>
      <c r="F439" s="5" t="s">
        <v>2696</v>
      </c>
      <c r="H439" s="5" t="s">
        <v>2290</v>
      </c>
      <c r="I439" s="6" t="s">
        <v>6500</v>
      </c>
      <c r="J439" s="6" t="s">
        <v>10599</v>
      </c>
      <c r="K439" s="17">
        <v>5</v>
      </c>
      <c r="L439" s="17" t="s">
        <v>7730</v>
      </c>
      <c r="M439" s="9">
        <v>4</v>
      </c>
      <c r="N439" s="9"/>
      <c r="O439" s="21"/>
      <c r="Q439" s="29"/>
      <c r="U439" s="17"/>
      <c r="V439" s="2" t="s">
        <v>4365</v>
      </c>
      <c r="Y439" t="str">
        <f t="shared" si="29"/>
        <v/>
      </c>
      <c r="AA439" t="str">
        <f t="shared" si="30"/>
        <v/>
      </c>
      <c r="AC439" s="7"/>
      <c r="AD439" t="s">
        <v>6500</v>
      </c>
      <c r="AE439">
        <f t="shared" si="31"/>
        <v>0</v>
      </c>
      <c r="AG439" s="2"/>
      <c r="AH439" t="s">
        <v>1098</v>
      </c>
      <c r="AI439" s="7" t="s">
        <v>4922</v>
      </c>
    </row>
    <row r="440" spans="1:35" ht="11" customHeight="1" outlineLevel="1" x14ac:dyDescent="0.25">
      <c r="A440" t="s">
        <v>1529</v>
      </c>
      <c r="C440" s="2" t="s">
        <v>11983</v>
      </c>
      <c r="D440" s="2">
        <v>48</v>
      </c>
      <c r="E440" s="7">
        <v>1938</v>
      </c>
      <c r="F440" s="5" t="s">
        <v>5625</v>
      </c>
      <c r="H440" s="5" t="s">
        <v>4519</v>
      </c>
      <c r="I440" s="6" t="s">
        <v>2662</v>
      </c>
      <c r="J440" s="6" t="s">
        <v>10599</v>
      </c>
      <c r="K440" s="17">
        <v>5</v>
      </c>
      <c r="L440" s="17" t="s">
        <v>7730</v>
      </c>
      <c r="M440" s="9">
        <v>3</v>
      </c>
      <c r="N440" s="9"/>
      <c r="O440" s="21"/>
      <c r="Q440" s="29"/>
      <c r="U440" s="17"/>
      <c r="V440" s="2">
        <v>45</v>
      </c>
      <c r="Y440" t="str">
        <f t="shared" si="29"/>
        <v/>
      </c>
      <c r="AA440" t="str">
        <f t="shared" si="30"/>
        <v/>
      </c>
      <c r="AC440" s="7"/>
      <c r="AD440" t="s">
        <v>2662</v>
      </c>
      <c r="AE440">
        <f t="shared" si="31"/>
        <v>0</v>
      </c>
      <c r="AG440" s="2"/>
      <c r="AH440" t="s">
        <v>1098</v>
      </c>
      <c r="AI440" s="7" t="s">
        <v>4922</v>
      </c>
    </row>
    <row r="441" spans="1:35" ht="11" customHeight="1" outlineLevel="1" x14ac:dyDescent="0.25">
      <c r="A441" t="s">
        <v>1529</v>
      </c>
      <c r="C441" s="2" t="s">
        <v>11983</v>
      </c>
      <c r="D441" s="2" t="s">
        <v>10601</v>
      </c>
      <c r="E441" s="7">
        <v>1938</v>
      </c>
      <c r="F441" s="5" t="s">
        <v>5626</v>
      </c>
      <c r="H441" s="5" t="s">
        <v>4368</v>
      </c>
      <c r="I441" s="6" t="s">
        <v>2662</v>
      </c>
      <c r="J441" s="6" t="s">
        <v>10599</v>
      </c>
      <c r="K441" s="17">
        <v>5</v>
      </c>
      <c r="L441" s="17" t="s">
        <v>20075</v>
      </c>
      <c r="M441" s="9"/>
      <c r="N441" s="9"/>
      <c r="O441" s="21"/>
      <c r="Q441" s="29"/>
      <c r="U441" s="17"/>
      <c r="V441" s="2" t="s">
        <v>3400</v>
      </c>
      <c r="Y441" t="str">
        <f t="shared" si="29"/>
        <v/>
      </c>
      <c r="AA441" t="str">
        <f t="shared" si="30"/>
        <v/>
      </c>
      <c r="AC441" s="7"/>
      <c r="AD441" t="s">
        <v>2662</v>
      </c>
      <c r="AE441">
        <f t="shared" si="31"/>
        <v>0</v>
      </c>
      <c r="AG441" s="2"/>
      <c r="AH441" t="s">
        <v>1098</v>
      </c>
      <c r="AI441" s="7" t="s">
        <v>4620</v>
      </c>
    </row>
    <row r="442" spans="1:35" ht="11" customHeight="1" outlineLevel="1" x14ac:dyDescent="0.25">
      <c r="A442" t="s">
        <v>1529</v>
      </c>
      <c r="C442" s="2" t="s">
        <v>11983</v>
      </c>
      <c r="D442" s="2" t="s">
        <v>10600</v>
      </c>
      <c r="E442" s="7">
        <v>1938</v>
      </c>
      <c r="F442" s="5" t="s">
        <v>3947</v>
      </c>
      <c r="H442" s="5" t="s">
        <v>4447</v>
      </c>
      <c r="I442" s="6" t="s">
        <v>2662</v>
      </c>
      <c r="J442" s="6" t="s">
        <v>10599</v>
      </c>
      <c r="K442" s="17">
        <v>5</v>
      </c>
      <c r="L442" s="17" t="s">
        <v>20075</v>
      </c>
      <c r="M442" s="9"/>
      <c r="N442" s="9"/>
      <c r="O442" s="21"/>
      <c r="Q442" s="29"/>
      <c r="U442" s="17"/>
      <c r="V442" s="2" t="s">
        <v>4446</v>
      </c>
      <c r="Y442" t="str">
        <f t="shared" si="29"/>
        <v/>
      </c>
      <c r="AA442" t="str">
        <f t="shared" si="30"/>
        <v/>
      </c>
      <c r="AC442" s="7"/>
      <c r="AD442" t="s">
        <v>2662</v>
      </c>
      <c r="AE442">
        <f t="shared" si="31"/>
        <v>0</v>
      </c>
      <c r="AG442" s="2"/>
      <c r="AH442" t="s">
        <v>1098</v>
      </c>
      <c r="AI442" s="7" t="s">
        <v>4620</v>
      </c>
    </row>
    <row r="443" spans="1:35" ht="11" customHeight="1" outlineLevel="1" x14ac:dyDescent="0.25">
      <c r="A443" t="s">
        <v>1529</v>
      </c>
      <c r="C443" s="2" t="s">
        <v>11983</v>
      </c>
      <c r="D443" s="2" t="s">
        <v>7957</v>
      </c>
      <c r="E443" s="7">
        <v>1942</v>
      </c>
      <c r="F443" s="5" t="s">
        <v>370</v>
      </c>
      <c r="H443" s="5" t="s">
        <v>1286</v>
      </c>
      <c r="I443" s="6" t="s">
        <v>6500</v>
      </c>
      <c r="J443" s="6" t="s">
        <v>10599</v>
      </c>
      <c r="K443" s="17">
        <v>5</v>
      </c>
      <c r="L443" s="17" t="s">
        <v>7730</v>
      </c>
      <c r="M443" s="9">
        <v>0.5</v>
      </c>
      <c r="N443" s="9"/>
      <c r="O443" s="21"/>
      <c r="Q443" s="29"/>
      <c r="U443" s="17"/>
      <c r="V443" s="2" t="s">
        <v>7957</v>
      </c>
      <c r="Y443" t="str">
        <f t="shared" si="29"/>
        <v/>
      </c>
      <c r="AA443" t="str">
        <f t="shared" si="30"/>
        <v/>
      </c>
      <c r="AC443" s="7"/>
      <c r="AD443" t="s">
        <v>6500</v>
      </c>
      <c r="AE443">
        <f t="shared" si="31"/>
        <v>0</v>
      </c>
      <c r="AG443" s="2"/>
      <c r="AH443" t="s">
        <v>1098</v>
      </c>
      <c r="AI443" s="7" t="s">
        <v>4610</v>
      </c>
    </row>
    <row r="444" spans="1:35" ht="11" customHeight="1" outlineLevel="1" x14ac:dyDescent="0.25">
      <c r="A444" t="s">
        <v>1529</v>
      </c>
      <c r="C444" s="2" t="s">
        <v>11983</v>
      </c>
      <c r="D444" s="2" t="s">
        <v>2504</v>
      </c>
      <c r="E444" s="7">
        <v>1944</v>
      </c>
      <c r="F444" s="5" t="s">
        <v>3944</v>
      </c>
      <c r="H444" s="5" t="s">
        <v>1469</v>
      </c>
      <c r="I444" s="6" t="s">
        <v>6500</v>
      </c>
      <c r="J444" s="6" t="s">
        <v>10599</v>
      </c>
      <c r="K444" s="17">
        <v>5</v>
      </c>
      <c r="L444" s="17" t="s">
        <v>7730</v>
      </c>
      <c r="M444" s="9">
        <v>2</v>
      </c>
      <c r="N444" s="9"/>
      <c r="O444" s="21"/>
      <c r="Q444" s="29"/>
      <c r="U444" s="17"/>
      <c r="V444" s="2" t="s">
        <v>4364</v>
      </c>
      <c r="Y444" t="str">
        <f t="shared" si="29"/>
        <v/>
      </c>
      <c r="AA444" t="str">
        <f t="shared" si="30"/>
        <v/>
      </c>
      <c r="AC444" s="7"/>
      <c r="AD444" t="s">
        <v>6500</v>
      </c>
      <c r="AE444">
        <f t="shared" si="31"/>
        <v>0</v>
      </c>
      <c r="AG444" s="2"/>
      <c r="AH444" t="s">
        <v>1098</v>
      </c>
      <c r="AI444" s="7" t="s">
        <v>4922</v>
      </c>
    </row>
    <row r="445" spans="1:35" ht="11" customHeight="1" outlineLevel="1" x14ac:dyDescent="0.25">
      <c r="A445" t="s">
        <v>1529</v>
      </c>
      <c r="C445" s="2" t="s">
        <v>11983</v>
      </c>
      <c r="D445" s="2" t="s">
        <v>10602</v>
      </c>
      <c r="E445" s="7">
        <v>1944</v>
      </c>
      <c r="F445" s="5" t="s">
        <v>3945</v>
      </c>
      <c r="H445" s="5" t="s">
        <v>2290</v>
      </c>
      <c r="I445" s="6" t="s">
        <v>6500</v>
      </c>
      <c r="J445" s="6" t="s">
        <v>10599</v>
      </c>
      <c r="K445" s="17">
        <v>5</v>
      </c>
      <c r="L445" s="17" t="s">
        <v>20075</v>
      </c>
      <c r="M445" s="9"/>
      <c r="N445" s="9"/>
      <c r="O445" s="21"/>
      <c r="Q445" s="29"/>
      <c r="U445" s="17"/>
      <c r="V445" s="2" t="s">
        <v>7958</v>
      </c>
      <c r="Y445" t="str">
        <f t="shared" si="29"/>
        <v/>
      </c>
      <c r="AA445" t="str">
        <f t="shared" si="30"/>
        <v/>
      </c>
      <c r="AC445" s="7"/>
      <c r="AD445" t="s">
        <v>6500</v>
      </c>
      <c r="AE445">
        <f t="shared" si="31"/>
        <v>0</v>
      </c>
      <c r="AG445" s="2"/>
      <c r="AH445" t="s">
        <v>1098</v>
      </c>
      <c r="AI445" s="7" t="s">
        <v>4922</v>
      </c>
    </row>
    <row r="446" spans="1:35" ht="11" customHeight="1" outlineLevel="1" x14ac:dyDescent="0.25">
      <c r="A446" t="s">
        <v>1529</v>
      </c>
      <c r="C446" s="2" t="s">
        <v>11983</v>
      </c>
      <c r="D446" s="2" t="s">
        <v>10603</v>
      </c>
      <c r="E446" s="7">
        <v>1944</v>
      </c>
      <c r="F446" s="5" t="s">
        <v>3946</v>
      </c>
      <c r="H446" s="5" t="s">
        <v>4519</v>
      </c>
      <c r="I446" s="6" t="s">
        <v>2662</v>
      </c>
      <c r="J446" s="6" t="s">
        <v>10599</v>
      </c>
      <c r="K446" s="17">
        <v>5</v>
      </c>
      <c r="L446" s="17" t="s">
        <v>7730</v>
      </c>
      <c r="M446" s="9">
        <v>2</v>
      </c>
      <c r="N446" s="9"/>
      <c r="O446" s="21"/>
      <c r="Q446" s="29"/>
      <c r="U446" s="17"/>
      <c r="V446" s="2" t="s">
        <v>4366</v>
      </c>
      <c r="Y446" t="str">
        <f t="shared" si="29"/>
        <v/>
      </c>
      <c r="AA446" t="str">
        <f t="shared" si="30"/>
        <v/>
      </c>
      <c r="AC446" s="7"/>
      <c r="AD446" t="s">
        <v>2662</v>
      </c>
      <c r="AE446">
        <f t="shared" si="31"/>
        <v>0</v>
      </c>
      <c r="AG446" s="2"/>
      <c r="AH446" t="s">
        <v>1098</v>
      </c>
      <c r="AI446" s="7" t="s">
        <v>4922</v>
      </c>
    </row>
    <row r="447" spans="1:35" ht="11" customHeight="1" outlineLevel="1" x14ac:dyDescent="0.25">
      <c r="A447" t="s">
        <v>1529</v>
      </c>
      <c r="C447" s="2" t="s">
        <v>11983</v>
      </c>
      <c r="D447" s="2" t="s">
        <v>10601</v>
      </c>
      <c r="E447" s="7">
        <v>1944</v>
      </c>
      <c r="F447" s="5" t="s">
        <v>3947</v>
      </c>
      <c r="H447" s="5" t="s">
        <v>4368</v>
      </c>
      <c r="I447" s="6" t="s">
        <v>2662</v>
      </c>
      <c r="J447" s="6" t="s">
        <v>10599</v>
      </c>
      <c r="K447" s="17">
        <v>5</v>
      </c>
      <c r="L447" s="17" t="s">
        <v>20075</v>
      </c>
      <c r="M447" s="9"/>
      <c r="N447" s="9"/>
      <c r="O447" s="21"/>
      <c r="Q447" s="29"/>
      <c r="U447" s="17"/>
      <c r="V447" s="2">
        <v>49</v>
      </c>
      <c r="Y447" t="str">
        <f t="shared" si="29"/>
        <v/>
      </c>
      <c r="AA447" t="str">
        <f t="shared" si="30"/>
        <v/>
      </c>
      <c r="AC447" s="7"/>
      <c r="AD447" t="s">
        <v>2662</v>
      </c>
      <c r="AE447">
        <f t="shared" si="31"/>
        <v>0</v>
      </c>
      <c r="AG447" s="2"/>
      <c r="AH447" t="s">
        <v>1098</v>
      </c>
      <c r="AI447" s="7" t="s">
        <v>4620</v>
      </c>
    </row>
    <row r="448" spans="1:35" ht="11" customHeight="1" outlineLevel="1" x14ac:dyDescent="0.25">
      <c r="A448" t="s">
        <v>1529</v>
      </c>
      <c r="C448" s="2" t="s">
        <v>11983</v>
      </c>
      <c r="D448" s="2" t="s">
        <v>1287</v>
      </c>
      <c r="E448" s="7">
        <v>1949</v>
      </c>
      <c r="F448" s="5" t="s">
        <v>1288</v>
      </c>
      <c r="H448" s="5" t="s">
        <v>1286</v>
      </c>
      <c r="I448" s="6" t="s">
        <v>6500</v>
      </c>
      <c r="J448" s="6" t="s">
        <v>10599</v>
      </c>
      <c r="K448" s="17">
        <v>5</v>
      </c>
      <c r="L448" s="17" t="s">
        <v>20075</v>
      </c>
      <c r="M448" s="9"/>
      <c r="N448" s="9"/>
      <c r="O448" s="21"/>
      <c r="Q448" s="29"/>
      <c r="U448" s="17"/>
      <c r="V448" s="2" t="s">
        <v>1287</v>
      </c>
      <c r="Y448" t="str">
        <f t="shared" si="29"/>
        <v/>
      </c>
      <c r="AA448" t="str">
        <f t="shared" si="30"/>
        <v/>
      </c>
      <c r="AC448" s="7"/>
      <c r="AD448" t="s">
        <v>6500</v>
      </c>
      <c r="AE448">
        <f t="shared" si="31"/>
        <v>0</v>
      </c>
      <c r="AG448" s="2"/>
      <c r="AH448" t="s">
        <v>1098</v>
      </c>
      <c r="AI448" s="7" t="s">
        <v>4610</v>
      </c>
    </row>
    <row r="449" spans="1:35" ht="11" customHeight="1" outlineLevel="1" x14ac:dyDescent="0.25">
      <c r="A449" t="s">
        <v>1529</v>
      </c>
      <c r="C449" s="2" t="s">
        <v>11983</v>
      </c>
      <c r="D449" s="3" t="s">
        <v>4062</v>
      </c>
      <c r="E449" s="7">
        <v>1949</v>
      </c>
      <c r="F449" s="5" t="s">
        <v>1099</v>
      </c>
      <c r="H449" s="5" t="s">
        <v>3401</v>
      </c>
      <c r="I449" s="6" t="s">
        <v>2662</v>
      </c>
      <c r="J449" s="6" t="s">
        <v>10599</v>
      </c>
      <c r="K449" s="17">
        <v>5</v>
      </c>
      <c r="L449" s="17" t="s">
        <v>7730</v>
      </c>
      <c r="M449" s="9">
        <v>1</v>
      </c>
      <c r="N449" s="9"/>
      <c r="O449" s="21"/>
      <c r="Q449" s="29"/>
      <c r="U449" s="17"/>
      <c r="V449" s="2" t="s">
        <v>7959</v>
      </c>
      <c r="Y449" t="str">
        <f t="shared" si="29"/>
        <v/>
      </c>
      <c r="AA449" t="str">
        <f t="shared" si="30"/>
        <v/>
      </c>
      <c r="AC449" s="7"/>
      <c r="AD449" t="s">
        <v>2662</v>
      </c>
      <c r="AE449">
        <f t="shared" si="31"/>
        <v>0</v>
      </c>
      <c r="AG449" s="2"/>
      <c r="AH449" t="s">
        <v>1098</v>
      </c>
      <c r="AI449" s="7" t="s">
        <v>4610</v>
      </c>
    </row>
    <row r="450" spans="1:35" ht="11" customHeight="1" outlineLevel="1" x14ac:dyDescent="0.25">
      <c r="A450" t="s">
        <v>1529</v>
      </c>
      <c r="C450" s="2" t="s">
        <v>11983</v>
      </c>
      <c r="D450" s="2" t="s">
        <v>4365</v>
      </c>
      <c r="E450" s="7">
        <v>1949</v>
      </c>
      <c r="F450" s="5" t="s">
        <v>1158</v>
      </c>
      <c r="H450" s="5" t="s">
        <v>1469</v>
      </c>
      <c r="I450" s="6" t="s">
        <v>6500</v>
      </c>
      <c r="J450" s="6" t="s">
        <v>10599</v>
      </c>
      <c r="K450" s="17">
        <v>5</v>
      </c>
      <c r="L450" s="17" t="s">
        <v>20075</v>
      </c>
      <c r="M450" s="9"/>
      <c r="N450" s="9"/>
      <c r="O450" s="21"/>
      <c r="Q450" s="29"/>
      <c r="U450" s="17"/>
      <c r="V450" s="2" t="s">
        <v>2745</v>
      </c>
      <c r="Y450" t="str">
        <f t="shared" ref="Y450:Y513" si="32">IF(COUNTIF(F450,"*fdc*"),1,"")</f>
        <v/>
      </c>
      <c r="AA450" t="str">
        <f t="shared" ref="AA450:AA513" si="33">IF(COUNTIF(F450,"*s/s*"),1,"")</f>
        <v/>
      </c>
      <c r="AC450" s="7"/>
      <c r="AD450" t="s">
        <v>6500</v>
      </c>
      <c r="AE450">
        <f t="shared" ref="AE450:AE481" si="34">COUNTIF(I450,"*Fuji*")</f>
        <v>0</v>
      </c>
      <c r="AG450" s="2"/>
      <c r="AH450" t="s">
        <v>1098</v>
      </c>
      <c r="AI450" s="7" t="s">
        <v>4922</v>
      </c>
    </row>
    <row r="451" spans="1:35" ht="11" customHeight="1" outlineLevel="1" x14ac:dyDescent="0.25">
      <c r="A451" t="s">
        <v>1529</v>
      </c>
      <c r="C451" s="2" t="s">
        <v>11983</v>
      </c>
      <c r="D451" s="3" t="s">
        <v>4062</v>
      </c>
      <c r="E451" s="7">
        <v>1949</v>
      </c>
      <c r="F451" s="5" t="s">
        <v>637</v>
      </c>
      <c r="H451" s="5" t="s">
        <v>3402</v>
      </c>
      <c r="I451" s="6" t="s">
        <v>6500</v>
      </c>
      <c r="J451" s="6" t="s">
        <v>10599</v>
      </c>
      <c r="K451" s="17">
        <v>5</v>
      </c>
      <c r="L451" s="17" t="s">
        <v>7730</v>
      </c>
      <c r="M451" s="9">
        <v>0.7</v>
      </c>
      <c r="N451" s="9"/>
      <c r="O451" s="21"/>
      <c r="Q451" s="29"/>
      <c r="U451" s="17"/>
      <c r="V451" s="2" t="s">
        <v>7607</v>
      </c>
      <c r="Y451" t="str">
        <f t="shared" si="32"/>
        <v/>
      </c>
      <c r="AA451" t="str">
        <f t="shared" si="33"/>
        <v/>
      </c>
      <c r="AC451" s="7"/>
      <c r="AD451" t="s">
        <v>6500</v>
      </c>
      <c r="AE451">
        <f t="shared" si="34"/>
        <v>0</v>
      </c>
      <c r="AG451" s="2"/>
      <c r="AH451" t="s">
        <v>1098</v>
      </c>
      <c r="AI451" s="7" t="s">
        <v>4610</v>
      </c>
    </row>
    <row r="452" spans="1:35" ht="11" customHeight="1" outlineLevel="1" x14ac:dyDescent="0.25">
      <c r="A452" t="s">
        <v>1529</v>
      </c>
      <c r="C452" s="2" t="s">
        <v>11983</v>
      </c>
      <c r="D452" s="2">
        <v>63</v>
      </c>
      <c r="E452" s="7">
        <v>1956</v>
      </c>
      <c r="F452" s="5" t="s">
        <v>1099</v>
      </c>
      <c r="H452" s="5" t="s">
        <v>3966</v>
      </c>
      <c r="I452" s="6" t="s">
        <v>2980</v>
      </c>
      <c r="J452" s="6" t="s">
        <v>10669</v>
      </c>
      <c r="K452" s="17">
        <v>6</v>
      </c>
      <c r="L452" s="17" t="s">
        <v>7730</v>
      </c>
      <c r="M452" s="9">
        <v>1.2</v>
      </c>
      <c r="N452" s="9"/>
      <c r="O452" s="21"/>
      <c r="Q452" s="29"/>
      <c r="U452" s="17"/>
      <c r="V452" s="2">
        <v>63</v>
      </c>
      <c r="Y452" t="str">
        <f t="shared" si="32"/>
        <v/>
      </c>
      <c r="AA452" t="str">
        <f t="shared" si="33"/>
        <v/>
      </c>
      <c r="AC452" s="7"/>
      <c r="AD452" t="s">
        <v>2980</v>
      </c>
      <c r="AE452">
        <f t="shared" si="34"/>
        <v>0</v>
      </c>
      <c r="AG452" s="2"/>
      <c r="AH452" t="s">
        <v>1098</v>
      </c>
      <c r="AI452" s="7" t="s">
        <v>4610</v>
      </c>
    </row>
    <row r="453" spans="1:35" ht="11" customHeight="1" outlineLevel="1" x14ac:dyDescent="0.25">
      <c r="A453" t="s">
        <v>1529</v>
      </c>
      <c r="C453" s="2" t="s">
        <v>11983</v>
      </c>
      <c r="D453" s="2">
        <v>65</v>
      </c>
      <c r="E453" s="7">
        <v>1956</v>
      </c>
      <c r="F453" s="5" t="s">
        <v>637</v>
      </c>
      <c r="H453" s="5" t="s">
        <v>3968</v>
      </c>
      <c r="I453" s="6" t="s">
        <v>6694</v>
      </c>
      <c r="J453" s="6" t="s">
        <v>10669</v>
      </c>
      <c r="K453" s="17">
        <v>6</v>
      </c>
      <c r="L453" s="17" t="s">
        <v>7732</v>
      </c>
      <c r="M453" s="9"/>
      <c r="N453" s="9"/>
      <c r="O453" s="21"/>
      <c r="Q453" s="29"/>
      <c r="U453" s="17"/>
      <c r="V453" s="2">
        <v>65</v>
      </c>
      <c r="Y453" t="str">
        <f t="shared" si="32"/>
        <v/>
      </c>
      <c r="AA453" t="str">
        <f t="shared" si="33"/>
        <v/>
      </c>
      <c r="AC453" s="7"/>
      <c r="AD453" t="s">
        <v>6694</v>
      </c>
      <c r="AE453">
        <f t="shared" si="34"/>
        <v>0</v>
      </c>
      <c r="AG453" s="2"/>
      <c r="AH453" t="s">
        <v>1098</v>
      </c>
      <c r="AI453" s="7" t="s">
        <v>4610</v>
      </c>
    </row>
    <row r="454" spans="1:35" ht="11" customHeight="1" outlineLevel="1" x14ac:dyDescent="0.25">
      <c r="A454" t="s">
        <v>1529</v>
      </c>
      <c r="C454" s="2" t="s">
        <v>11983</v>
      </c>
      <c r="D454" s="2">
        <v>66</v>
      </c>
      <c r="E454" s="7">
        <v>1956</v>
      </c>
      <c r="F454" s="5" t="s">
        <v>1284</v>
      </c>
      <c r="H454" s="5" t="s">
        <v>6794</v>
      </c>
      <c r="I454" s="6" t="s">
        <v>6695</v>
      </c>
      <c r="J454" s="6" t="s">
        <v>10669</v>
      </c>
      <c r="K454" s="17">
        <v>5</v>
      </c>
      <c r="L454" s="17" t="s">
        <v>7732</v>
      </c>
      <c r="M454" s="9"/>
      <c r="N454" s="9"/>
      <c r="O454" s="21"/>
      <c r="Q454" s="29"/>
      <c r="U454" s="17"/>
      <c r="V454" s="2">
        <v>66</v>
      </c>
      <c r="Y454" t="str">
        <f t="shared" si="32"/>
        <v/>
      </c>
      <c r="AA454" t="str">
        <f t="shared" si="33"/>
        <v/>
      </c>
      <c r="AC454" s="7"/>
      <c r="AD454" t="s">
        <v>6695</v>
      </c>
      <c r="AE454">
        <f t="shared" si="34"/>
        <v>0</v>
      </c>
      <c r="AG454" s="2"/>
      <c r="AH454" t="s">
        <v>1098</v>
      </c>
      <c r="AI454" s="7" t="s">
        <v>4922</v>
      </c>
    </row>
    <row r="455" spans="1:35" ht="11" customHeight="1" outlineLevel="1" x14ac:dyDescent="0.25">
      <c r="A455" t="s">
        <v>1529</v>
      </c>
      <c r="C455" s="2" t="s">
        <v>11983</v>
      </c>
      <c r="D455" s="2">
        <v>73</v>
      </c>
      <c r="E455" s="7">
        <v>1956</v>
      </c>
      <c r="F455" s="5" t="s">
        <v>4611</v>
      </c>
      <c r="H455" s="5" t="s">
        <v>3403</v>
      </c>
      <c r="I455" s="6" t="s">
        <v>20937</v>
      </c>
      <c r="J455" s="6" t="s">
        <v>10669</v>
      </c>
      <c r="K455" s="17">
        <v>1</v>
      </c>
      <c r="L455" s="17" t="s">
        <v>7730</v>
      </c>
      <c r="M455" s="9">
        <v>33</v>
      </c>
      <c r="N455" s="9"/>
      <c r="O455" s="21"/>
      <c r="Q455" s="29"/>
      <c r="S455">
        <v>1</v>
      </c>
      <c r="T455">
        <v>1</v>
      </c>
      <c r="U455" s="17"/>
      <c r="V455" s="2">
        <v>73</v>
      </c>
      <c r="Y455" t="str">
        <f t="shared" si="32"/>
        <v/>
      </c>
      <c r="AA455" t="str">
        <f t="shared" si="33"/>
        <v/>
      </c>
      <c r="AC455" s="7"/>
      <c r="AD455" t="s">
        <v>6703</v>
      </c>
      <c r="AE455">
        <f t="shared" si="34"/>
        <v>0</v>
      </c>
      <c r="AG455" s="2"/>
      <c r="AH455" t="s">
        <v>1098</v>
      </c>
      <c r="AI455" s="7" t="s">
        <v>4620</v>
      </c>
    </row>
    <row r="456" spans="1:35" ht="11" customHeight="1" outlineLevel="1" x14ac:dyDescent="0.25">
      <c r="A456" t="s">
        <v>1529</v>
      </c>
      <c r="C456" s="2" t="s">
        <v>11983</v>
      </c>
      <c r="D456" s="2">
        <v>74</v>
      </c>
      <c r="E456" s="7">
        <v>1956</v>
      </c>
      <c r="F456" s="5" t="s">
        <v>4367</v>
      </c>
      <c r="H456" s="5" t="s">
        <v>6704</v>
      </c>
      <c r="I456" s="6" t="s">
        <v>6705</v>
      </c>
      <c r="J456" s="6" t="s">
        <v>10669</v>
      </c>
      <c r="K456" s="17">
        <v>5</v>
      </c>
      <c r="L456" s="17" t="s">
        <v>7732</v>
      </c>
      <c r="M456" s="9"/>
      <c r="N456" s="9"/>
      <c r="O456" s="21"/>
      <c r="Q456" s="29"/>
      <c r="U456" s="17"/>
      <c r="V456" s="2">
        <v>74</v>
      </c>
      <c r="Y456" t="str">
        <f t="shared" si="32"/>
        <v/>
      </c>
      <c r="AA456" t="str">
        <f t="shared" si="33"/>
        <v/>
      </c>
      <c r="AC456" s="7"/>
      <c r="AD456" t="s">
        <v>6705</v>
      </c>
      <c r="AE456">
        <f t="shared" si="34"/>
        <v>0</v>
      </c>
      <c r="AG456" s="2"/>
      <c r="AH456" t="s">
        <v>1098</v>
      </c>
      <c r="AI456" s="7" t="s">
        <v>4620</v>
      </c>
    </row>
    <row r="457" spans="1:35" ht="11" customHeight="1" outlineLevel="1" x14ac:dyDescent="0.25">
      <c r="A457" t="s">
        <v>1529</v>
      </c>
      <c r="C457" s="2" t="s">
        <v>11983</v>
      </c>
      <c r="D457" s="2">
        <v>183</v>
      </c>
      <c r="E457" s="7">
        <v>1975</v>
      </c>
      <c r="F457" s="5" t="s">
        <v>637</v>
      </c>
      <c r="H457" s="5" t="s">
        <v>5398</v>
      </c>
      <c r="I457" s="6" t="s">
        <v>6706</v>
      </c>
      <c r="J457" s="6" t="s">
        <v>10670</v>
      </c>
      <c r="K457" s="17">
        <v>6</v>
      </c>
      <c r="L457" s="17" t="s">
        <v>7730</v>
      </c>
      <c r="M457" s="9">
        <v>0.5</v>
      </c>
      <c r="N457" s="9"/>
      <c r="O457" s="21"/>
      <c r="Q457" s="29"/>
      <c r="U457" s="17"/>
      <c r="V457" s="2">
        <v>183</v>
      </c>
      <c r="Y457" t="str">
        <f t="shared" si="32"/>
        <v/>
      </c>
      <c r="AA457" t="str">
        <f t="shared" si="33"/>
        <v/>
      </c>
      <c r="AC457" s="7"/>
      <c r="AD457" t="s">
        <v>6706</v>
      </c>
      <c r="AE457">
        <f t="shared" si="34"/>
        <v>0</v>
      </c>
      <c r="AG457" s="2"/>
      <c r="AH457" t="s">
        <v>1098</v>
      </c>
      <c r="AI457" s="7" t="s">
        <v>4610</v>
      </c>
    </row>
    <row r="458" spans="1:35" ht="11" customHeight="1" outlineLevel="1" x14ac:dyDescent="0.25">
      <c r="A458" t="s">
        <v>1529</v>
      </c>
      <c r="C458" s="2" t="s">
        <v>11983</v>
      </c>
      <c r="D458" s="2">
        <v>184</v>
      </c>
      <c r="E458" s="7">
        <v>1975</v>
      </c>
      <c r="F458" s="5" t="s">
        <v>6186</v>
      </c>
      <c r="H458" s="5" t="s">
        <v>5398</v>
      </c>
      <c r="I458" s="6" t="s">
        <v>6706</v>
      </c>
      <c r="J458" s="6" t="s">
        <v>10670</v>
      </c>
      <c r="K458" s="17">
        <v>6</v>
      </c>
      <c r="L458" s="17" t="s">
        <v>7730</v>
      </c>
      <c r="M458" s="9">
        <v>0.5</v>
      </c>
      <c r="N458" s="9"/>
      <c r="O458" s="21"/>
      <c r="Q458" s="29"/>
      <c r="U458" s="17"/>
      <c r="V458" s="2">
        <v>184</v>
      </c>
      <c r="Y458" t="str">
        <f t="shared" si="32"/>
        <v/>
      </c>
      <c r="AA458" t="str">
        <f t="shared" si="33"/>
        <v/>
      </c>
      <c r="AC458" s="7"/>
      <c r="AD458" t="s">
        <v>6706</v>
      </c>
      <c r="AE458">
        <f t="shared" si="34"/>
        <v>0</v>
      </c>
      <c r="AG458" s="2"/>
      <c r="AH458" t="s">
        <v>1098</v>
      </c>
      <c r="AI458" s="7" t="s">
        <v>4922</v>
      </c>
    </row>
    <row r="459" spans="1:35" ht="11" customHeight="1" outlineLevel="1" x14ac:dyDescent="0.25">
      <c r="A459" t="s">
        <v>1529</v>
      </c>
      <c r="C459" s="2" t="s">
        <v>11983</v>
      </c>
      <c r="D459" s="2">
        <v>192</v>
      </c>
      <c r="E459" s="7">
        <v>1975</v>
      </c>
      <c r="F459" s="5" t="s">
        <v>637</v>
      </c>
      <c r="H459" s="5" t="s">
        <v>5398</v>
      </c>
      <c r="I459" s="6" t="s">
        <v>11995</v>
      </c>
      <c r="J459" s="6" t="s">
        <v>10671</v>
      </c>
      <c r="K459" s="17">
        <v>1</v>
      </c>
      <c r="L459" s="17" t="s">
        <v>7730</v>
      </c>
      <c r="M459" s="9">
        <v>0.7</v>
      </c>
      <c r="N459" s="9"/>
      <c r="O459" s="21"/>
      <c r="Q459" s="29"/>
      <c r="T459">
        <v>1</v>
      </c>
      <c r="U459" s="17"/>
      <c r="V459" s="2">
        <v>192</v>
      </c>
      <c r="Y459" t="str">
        <f t="shared" si="32"/>
        <v/>
      </c>
      <c r="AA459" t="str">
        <f t="shared" si="33"/>
        <v/>
      </c>
      <c r="AC459" s="7"/>
      <c r="AD459" t="s">
        <v>6707</v>
      </c>
      <c r="AE459">
        <f t="shared" si="34"/>
        <v>0</v>
      </c>
      <c r="AG459" s="2"/>
      <c r="AH459" t="s">
        <v>1098</v>
      </c>
      <c r="AI459" s="7" t="s">
        <v>4610</v>
      </c>
    </row>
    <row r="460" spans="1:35" ht="11" customHeight="1" outlineLevel="1" x14ac:dyDescent="0.25">
      <c r="A460" t="s">
        <v>1529</v>
      </c>
      <c r="C460" s="2" t="s">
        <v>11983</v>
      </c>
      <c r="D460" s="2">
        <v>193</v>
      </c>
      <c r="E460" s="7">
        <v>1975</v>
      </c>
      <c r="F460" s="5" t="s">
        <v>631</v>
      </c>
      <c r="H460" s="5" t="s">
        <v>5398</v>
      </c>
      <c r="I460" s="6" t="s">
        <v>20936</v>
      </c>
      <c r="J460" s="6" t="s">
        <v>10671</v>
      </c>
      <c r="K460" s="17">
        <v>1</v>
      </c>
      <c r="L460" s="17" t="s">
        <v>7730</v>
      </c>
      <c r="M460" s="9">
        <v>0.7</v>
      </c>
      <c r="N460" s="9"/>
      <c r="O460" s="21"/>
      <c r="Q460" s="29"/>
      <c r="U460" s="17"/>
      <c r="V460" s="2">
        <v>193</v>
      </c>
      <c r="Y460" t="str">
        <f t="shared" si="32"/>
        <v/>
      </c>
      <c r="AA460" t="str">
        <f t="shared" si="33"/>
        <v/>
      </c>
      <c r="AC460" s="7"/>
      <c r="AD460" t="s">
        <v>6708</v>
      </c>
      <c r="AE460">
        <f t="shared" si="34"/>
        <v>0</v>
      </c>
      <c r="AG460" s="2"/>
      <c r="AH460" t="s">
        <v>1098</v>
      </c>
      <c r="AI460" s="7" t="s">
        <v>4610</v>
      </c>
    </row>
    <row r="461" spans="1:35" ht="11" customHeight="1" outlineLevel="1" x14ac:dyDescent="0.25">
      <c r="A461" t="s">
        <v>1529</v>
      </c>
      <c r="C461" s="2" t="s">
        <v>11983</v>
      </c>
      <c r="D461" s="2">
        <v>195</v>
      </c>
      <c r="E461" s="7">
        <v>1975</v>
      </c>
      <c r="F461" s="5" t="s">
        <v>6709</v>
      </c>
      <c r="H461" s="5" t="s">
        <v>5398</v>
      </c>
      <c r="I461" s="6" t="s">
        <v>20941</v>
      </c>
      <c r="J461" s="6" t="s">
        <v>10671</v>
      </c>
      <c r="K461" s="17">
        <v>3</v>
      </c>
      <c r="L461" s="17" t="s">
        <v>7730</v>
      </c>
      <c r="M461" s="9">
        <v>0.7</v>
      </c>
      <c r="N461" s="9"/>
      <c r="O461" s="21"/>
      <c r="Q461" s="29"/>
      <c r="U461" s="17"/>
      <c r="V461" s="2">
        <v>195</v>
      </c>
      <c r="Y461" t="str">
        <f t="shared" si="32"/>
        <v/>
      </c>
      <c r="AA461" t="str">
        <f t="shared" si="33"/>
        <v/>
      </c>
      <c r="AC461" s="7"/>
      <c r="AD461" t="s">
        <v>6500</v>
      </c>
      <c r="AE461">
        <f t="shared" si="34"/>
        <v>0</v>
      </c>
      <c r="AG461" s="2"/>
      <c r="AH461" t="s">
        <v>1098</v>
      </c>
      <c r="AI461" s="7" t="s">
        <v>4610</v>
      </c>
    </row>
    <row r="462" spans="1:35" ht="11" customHeight="1" outlineLevel="1" x14ac:dyDescent="0.25">
      <c r="A462" t="s">
        <v>1529</v>
      </c>
      <c r="C462" s="2" t="s">
        <v>11983</v>
      </c>
      <c r="D462" s="2">
        <v>232</v>
      </c>
      <c r="E462" s="7">
        <v>1978</v>
      </c>
      <c r="F462" s="5" t="s">
        <v>1104</v>
      </c>
      <c r="H462" s="5" t="s">
        <v>5398</v>
      </c>
      <c r="I462" s="6" t="s">
        <v>20938</v>
      </c>
      <c r="J462" s="6" t="s">
        <v>10606</v>
      </c>
      <c r="K462" s="17">
        <v>1</v>
      </c>
      <c r="L462" s="17" t="s">
        <v>7730</v>
      </c>
      <c r="M462" s="9">
        <v>0.7</v>
      </c>
      <c r="N462" s="9"/>
      <c r="O462" s="21"/>
      <c r="Q462" s="29"/>
      <c r="U462" s="17"/>
      <c r="V462" s="2">
        <v>230</v>
      </c>
      <c r="Y462" t="str">
        <f t="shared" si="32"/>
        <v/>
      </c>
      <c r="AA462" t="str">
        <f t="shared" si="33"/>
        <v/>
      </c>
      <c r="AC462" s="7"/>
      <c r="AD462" t="s">
        <v>6710</v>
      </c>
      <c r="AE462">
        <f t="shared" si="34"/>
        <v>0</v>
      </c>
      <c r="AG462" s="2"/>
      <c r="AH462" t="s">
        <v>1098</v>
      </c>
      <c r="AI462" s="7" t="s">
        <v>4610</v>
      </c>
    </row>
    <row r="463" spans="1:35" ht="11" customHeight="1" outlineLevel="1" x14ac:dyDescent="0.25">
      <c r="A463" t="s">
        <v>1529</v>
      </c>
      <c r="C463" s="2" t="s">
        <v>11983</v>
      </c>
      <c r="D463" s="2">
        <v>233</v>
      </c>
      <c r="E463" s="7">
        <v>1978</v>
      </c>
      <c r="F463" s="5" t="s">
        <v>631</v>
      </c>
      <c r="H463" s="5" t="s">
        <v>5398</v>
      </c>
      <c r="I463" s="6" t="s">
        <v>20939</v>
      </c>
      <c r="J463" s="6" t="s">
        <v>10606</v>
      </c>
      <c r="K463" s="17">
        <v>1</v>
      </c>
      <c r="L463" s="17" t="s">
        <v>7730</v>
      </c>
      <c r="M463" s="9">
        <v>0.7</v>
      </c>
      <c r="N463" s="9"/>
      <c r="O463" s="21"/>
      <c r="Q463" s="29"/>
      <c r="U463" s="17"/>
      <c r="V463" s="2">
        <v>231</v>
      </c>
      <c r="Y463" t="str">
        <f t="shared" si="32"/>
        <v/>
      </c>
      <c r="AA463" t="str">
        <f t="shared" si="33"/>
        <v/>
      </c>
      <c r="AC463" s="7"/>
      <c r="AD463" t="s">
        <v>6711</v>
      </c>
      <c r="AE463">
        <f t="shared" si="34"/>
        <v>0</v>
      </c>
      <c r="AG463" s="2"/>
      <c r="AH463" t="s">
        <v>1098</v>
      </c>
      <c r="AI463" s="7" t="s">
        <v>4610</v>
      </c>
    </row>
    <row r="464" spans="1:35" ht="11" customHeight="1" outlineLevel="1" x14ac:dyDescent="0.25">
      <c r="A464" t="s">
        <v>1529</v>
      </c>
      <c r="C464" s="2" t="s">
        <v>11983</v>
      </c>
      <c r="D464" s="2">
        <v>234</v>
      </c>
      <c r="E464" s="7">
        <v>1978</v>
      </c>
      <c r="F464" s="5" t="s">
        <v>6712</v>
      </c>
      <c r="H464" s="5" t="s">
        <v>5398</v>
      </c>
      <c r="I464" s="6" t="s">
        <v>20940</v>
      </c>
      <c r="J464" s="6" t="s">
        <v>10606</v>
      </c>
      <c r="K464" s="17">
        <v>1</v>
      </c>
      <c r="L464" s="17" t="s">
        <v>7730</v>
      </c>
      <c r="M464" s="9">
        <v>0.7</v>
      </c>
      <c r="N464" s="9"/>
      <c r="O464" s="21"/>
      <c r="Q464" s="29"/>
      <c r="U464" s="17"/>
      <c r="V464" s="2">
        <v>232</v>
      </c>
      <c r="Y464" t="str">
        <f t="shared" si="32"/>
        <v/>
      </c>
      <c r="AA464" t="str">
        <f t="shared" si="33"/>
        <v/>
      </c>
      <c r="AC464" s="7"/>
      <c r="AD464" t="s">
        <v>4235</v>
      </c>
      <c r="AE464">
        <f t="shared" si="34"/>
        <v>0</v>
      </c>
      <c r="AG464" s="2"/>
      <c r="AH464" t="s">
        <v>1098</v>
      </c>
      <c r="AI464" s="7" t="s">
        <v>4610</v>
      </c>
    </row>
    <row r="465" spans="1:35" ht="11" customHeight="1" outlineLevel="1" x14ac:dyDescent="0.25">
      <c r="A465" t="s">
        <v>1529</v>
      </c>
      <c r="C465" s="2" t="s">
        <v>11983</v>
      </c>
      <c r="D465" s="2">
        <v>235</v>
      </c>
      <c r="E465" s="7">
        <v>1978</v>
      </c>
      <c r="F465" s="5" t="s">
        <v>6709</v>
      </c>
      <c r="H465" s="5" t="s">
        <v>5398</v>
      </c>
      <c r="I465" s="6" t="s">
        <v>20941</v>
      </c>
      <c r="J465" s="6" t="s">
        <v>10606</v>
      </c>
      <c r="K465" s="17">
        <v>1</v>
      </c>
      <c r="L465" s="17" t="s">
        <v>7730</v>
      </c>
      <c r="M465" s="9">
        <v>0.7</v>
      </c>
      <c r="N465" s="9"/>
      <c r="O465" s="21"/>
      <c r="Q465" s="29"/>
      <c r="U465" s="17"/>
      <c r="V465" s="2">
        <v>233</v>
      </c>
      <c r="Y465" t="str">
        <f t="shared" si="32"/>
        <v/>
      </c>
      <c r="AA465" t="str">
        <f t="shared" si="33"/>
        <v/>
      </c>
      <c r="AC465" s="7"/>
      <c r="AD465" t="s">
        <v>6500</v>
      </c>
      <c r="AE465">
        <f t="shared" si="34"/>
        <v>0</v>
      </c>
      <c r="AG465" s="2"/>
      <c r="AH465" t="s">
        <v>1098</v>
      </c>
      <c r="AI465" s="7" t="s">
        <v>4610</v>
      </c>
    </row>
    <row r="466" spans="1:35" ht="11" customHeight="1" outlineLevel="1" x14ac:dyDescent="0.25">
      <c r="A466" t="s">
        <v>1529</v>
      </c>
      <c r="C466" s="2" t="s">
        <v>11983</v>
      </c>
      <c r="D466" s="2">
        <v>236</v>
      </c>
      <c r="E466" s="7">
        <v>1978</v>
      </c>
      <c r="F466" s="5" t="s">
        <v>4236</v>
      </c>
      <c r="H466" s="5" t="s">
        <v>5398</v>
      </c>
      <c r="I466" s="6" t="s">
        <v>20942</v>
      </c>
      <c r="J466" s="6" t="s">
        <v>10606</v>
      </c>
      <c r="K466" s="17">
        <v>1</v>
      </c>
      <c r="L466" s="17" t="s">
        <v>7730</v>
      </c>
      <c r="M466" s="9">
        <v>0.7</v>
      </c>
      <c r="N466" s="9"/>
      <c r="O466" s="21"/>
      <c r="Q466" s="29"/>
      <c r="U466" s="17"/>
      <c r="V466" s="2">
        <v>234</v>
      </c>
      <c r="Y466" t="str">
        <f t="shared" si="32"/>
        <v/>
      </c>
      <c r="AA466" t="str">
        <f t="shared" si="33"/>
        <v/>
      </c>
      <c r="AC466" s="7"/>
      <c r="AD466" t="s">
        <v>4018</v>
      </c>
      <c r="AE466">
        <f t="shared" si="34"/>
        <v>0</v>
      </c>
      <c r="AG466" s="2"/>
      <c r="AH466" t="s">
        <v>1098</v>
      </c>
      <c r="AI466" s="7" t="s">
        <v>4610</v>
      </c>
    </row>
    <row r="467" spans="1:35" ht="11" customHeight="1" outlineLevel="1" x14ac:dyDescent="0.25">
      <c r="A467" t="s">
        <v>1529</v>
      </c>
      <c r="C467" s="2" t="s">
        <v>11983</v>
      </c>
      <c r="D467" s="2" t="s">
        <v>10604</v>
      </c>
      <c r="E467" s="7">
        <v>1978</v>
      </c>
      <c r="F467" s="5" t="s">
        <v>10672</v>
      </c>
      <c r="H467" s="5" t="s">
        <v>5398</v>
      </c>
      <c r="I467" s="6" t="s">
        <v>20943</v>
      </c>
      <c r="J467" s="6" t="s">
        <v>10606</v>
      </c>
      <c r="K467" s="17">
        <v>1</v>
      </c>
      <c r="L467" s="17" t="s">
        <v>7730</v>
      </c>
      <c r="M467" s="9">
        <v>7</v>
      </c>
      <c r="N467" s="9"/>
      <c r="O467" s="21"/>
      <c r="Q467" s="29"/>
      <c r="U467" s="17"/>
      <c r="V467" s="2" t="s">
        <v>4019</v>
      </c>
      <c r="Y467" t="str">
        <f t="shared" si="32"/>
        <v/>
      </c>
      <c r="AA467">
        <f t="shared" si="33"/>
        <v>1</v>
      </c>
      <c r="AC467" s="7"/>
      <c r="AD467" t="s">
        <v>2924</v>
      </c>
      <c r="AE467">
        <f t="shared" si="34"/>
        <v>0</v>
      </c>
      <c r="AG467" s="2"/>
      <c r="AH467" t="s">
        <v>1098</v>
      </c>
      <c r="AI467" s="7" t="s">
        <v>4922</v>
      </c>
    </row>
    <row r="468" spans="1:35" ht="11" customHeight="1" outlineLevel="1" x14ac:dyDescent="0.25">
      <c r="A468" t="s">
        <v>1529</v>
      </c>
      <c r="C468" s="2" t="s">
        <v>11983</v>
      </c>
      <c r="D468" s="2" t="s">
        <v>10605</v>
      </c>
      <c r="E468" s="7">
        <v>1978</v>
      </c>
      <c r="F468" s="5" t="s">
        <v>10673</v>
      </c>
      <c r="H468" s="5" t="s">
        <v>5398</v>
      </c>
      <c r="I468" s="6" t="s">
        <v>20943</v>
      </c>
      <c r="J468" s="6" t="s">
        <v>10606</v>
      </c>
      <c r="K468" s="17">
        <v>1</v>
      </c>
      <c r="L468" s="17" t="s">
        <v>7730</v>
      </c>
      <c r="M468" s="9">
        <v>4</v>
      </c>
      <c r="N468" s="9"/>
      <c r="O468" s="21"/>
      <c r="Q468" s="29"/>
      <c r="U468" s="17"/>
      <c r="V468" s="2" t="s">
        <v>2925</v>
      </c>
      <c r="Y468" t="str">
        <f t="shared" si="32"/>
        <v/>
      </c>
      <c r="AA468" t="str">
        <f t="shared" si="33"/>
        <v/>
      </c>
      <c r="AC468" s="7"/>
      <c r="AD468" t="s">
        <v>6463</v>
      </c>
      <c r="AE468">
        <f t="shared" si="34"/>
        <v>0</v>
      </c>
      <c r="AG468" s="2"/>
      <c r="AH468" t="s">
        <v>1098</v>
      </c>
      <c r="AI468" s="7" t="s">
        <v>4922</v>
      </c>
    </row>
    <row r="469" spans="1:35" ht="11" customHeight="1" outlineLevel="1" x14ac:dyDescent="0.25">
      <c r="A469" t="s">
        <v>1529</v>
      </c>
      <c r="C469" s="2" t="s">
        <v>11983</v>
      </c>
      <c r="D469" s="2">
        <v>242</v>
      </c>
      <c r="E469" s="7">
        <v>1979</v>
      </c>
      <c r="F469" s="5" t="s">
        <v>6712</v>
      </c>
      <c r="H469" s="5" t="s">
        <v>5398</v>
      </c>
      <c r="I469" s="6" t="s">
        <v>2980</v>
      </c>
      <c r="J469" s="6" t="s">
        <v>10607</v>
      </c>
      <c r="K469" s="17">
        <v>6</v>
      </c>
      <c r="L469" s="17" t="s">
        <v>7730</v>
      </c>
      <c r="M469" s="9">
        <v>0.4</v>
      </c>
      <c r="N469" s="9"/>
      <c r="O469" s="21"/>
      <c r="Q469" s="29"/>
      <c r="U469" s="17"/>
      <c r="V469" s="2">
        <v>240</v>
      </c>
      <c r="Y469" t="str">
        <f t="shared" si="32"/>
        <v/>
      </c>
      <c r="AA469" t="str">
        <f t="shared" si="33"/>
        <v/>
      </c>
      <c r="AC469" s="7"/>
      <c r="AD469" t="s">
        <v>2980</v>
      </c>
      <c r="AE469">
        <f t="shared" si="34"/>
        <v>0</v>
      </c>
      <c r="AG469" s="2"/>
      <c r="AH469" t="s">
        <v>1098</v>
      </c>
      <c r="AI469" s="7" t="s">
        <v>4610</v>
      </c>
    </row>
    <row r="470" spans="1:35" ht="11" customHeight="1" outlineLevel="1" x14ac:dyDescent="0.25">
      <c r="A470" t="s">
        <v>1529</v>
      </c>
      <c r="C470" s="2" t="s">
        <v>11983</v>
      </c>
      <c r="D470" s="2">
        <v>249</v>
      </c>
      <c r="E470" s="7">
        <v>1979</v>
      </c>
      <c r="F470" s="5" t="s">
        <v>1104</v>
      </c>
      <c r="H470" s="5" t="s">
        <v>4519</v>
      </c>
      <c r="I470" s="6" t="s">
        <v>2662</v>
      </c>
      <c r="J470" s="6" t="s">
        <v>7599</v>
      </c>
      <c r="K470" s="17">
        <v>5</v>
      </c>
      <c r="L470" s="17" t="s">
        <v>7730</v>
      </c>
      <c r="M470" s="9">
        <v>0.3</v>
      </c>
      <c r="N470" s="9"/>
      <c r="O470" s="21"/>
      <c r="Q470" s="29"/>
      <c r="U470" s="17"/>
      <c r="V470" s="2">
        <v>247</v>
      </c>
      <c r="Y470" t="str">
        <f t="shared" si="32"/>
        <v/>
      </c>
      <c r="AA470" t="str">
        <f t="shared" si="33"/>
        <v/>
      </c>
      <c r="AC470" s="7"/>
      <c r="AD470" t="s">
        <v>2662</v>
      </c>
      <c r="AE470">
        <f t="shared" si="34"/>
        <v>0</v>
      </c>
      <c r="AG470" s="2"/>
      <c r="AH470" t="s">
        <v>1098</v>
      </c>
      <c r="AI470" s="7" t="s">
        <v>4610</v>
      </c>
    </row>
    <row r="471" spans="1:35" ht="11" customHeight="1" outlineLevel="1" x14ac:dyDescent="0.25">
      <c r="A471" t="s">
        <v>1529</v>
      </c>
      <c r="C471" s="2" t="s">
        <v>11983</v>
      </c>
      <c r="D471" s="2">
        <v>250</v>
      </c>
      <c r="E471" s="7">
        <v>1979</v>
      </c>
      <c r="F471" s="5" t="s">
        <v>1109</v>
      </c>
      <c r="H471" s="5" t="s">
        <v>3403</v>
      </c>
      <c r="I471" s="6" t="s">
        <v>20936</v>
      </c>
      <c r="J471" s="6" t="s">
        <v>10608</v>
      </c>
      <c r="K471" s="17">
        <v>1</v>
      </c>
      <c r="L471" s="17" t="s">
        <v>7730</v>
      </c>
      <c r="M471" s="9">
        <v>0.3</v>
      </c>
      <c r="N471" s="9"/>
      <c r="O471" s="21"/>
      <c r="Q471" s="29"/>
      <c r="U471" s="17"/>
      <c r="V471" s="2">
        <v>248</v>
      </c>
      <c r="Y471" t="str">
        <f t="shared" si="32"/>
        <v/>
      </c>
      <c r="AA471" t="str">
        <f t="shared" si="33"/>
        <v/>
      </c>
      <c r="AC471" s="7"/>
      <c r="AD471" t="s">
        <v>5792</v>
      </c>
      <c r="AE471">
        <f t="shared" si="34"/>
        <v>0</v>
      </c>
      <c r="AG471" s="2"/>
      <c r="AH471" t="s">
        <v>1098</v>
      </c>
      <c r="AI471" s="7" t="s">
        <v>4610</v>
      </c>
    </row>
    <row r="472" spans="1:35" ht="11" customHeight="1" outlineLevel="1" x14ac:dyDescent="0.25">
      <c r="A472" t="s">
        <v>1529</v>
      </c>
      <c r="C472" s="2" t="s">
        <v>11983</v>
      </c>
      <c r="D472" s="2">
        <v>251</v>
      </c>
      <c r="E472" s="7">
        <v>1979</v>
      </c>
      <c r="F472" s="5" t="s">
        <v>6712</v>
      </c>
      <c r="H472" s="5" t="s">
        <v>5398</v>
      </c>
      <c r="I472" s="6" t="s">
        <v>5081</v>
      </c>
      <c r="J472" s="6" t="s">
        <v>10609</v>
      </c>
      <c r="K472" s="17">
        <v>5</v>
      </c>
      <c r="L472" s="17" t="s">
        <v>7730</v>
      </c>
      <c r="M472" s="9">
        <v>0.3</v>
      </c>
      <c r="N472" s="9"/>
      <c r="O472" s="21"/>
      <c r="Q472" s="29"/>
      <c r="U472" s="17"/>
      <c r="V472" s="2">
        <v>249</v>
      </c>
      <c r="Y472" t="str">
        <f t="shared" si="32"/>
        <v/>
      </c>
      <c r="AA472" t="str">
        <f t="shared" si="33"/>
        <v/>
      </c>
      <c r="AC472" s="7"/>
      <c r="AD472" t="s">
        <v>5081</v>
      </c>
      <c r="AE472">
        <f t="shared" si="34"/>
        <v>0</v>
      </c>
      <c r="AG472" s="2"/>
      <c r="AH472" t="s">
        <v>1098</v>
      </c>
      <c r="AI472" s="7" t="s">
        <v>4610</v>
      </c>
    </row>
    <row r="473" spans="1:35" ht="11" customHeight="1" outlineLevel="1" x14ac:dyDescent="0.25">
      <c r="A473" t="s">
        <v>1529</v>
      </c>
      <c r="C473" s="2" t="s">
        <v>11983</v>
      </c>
      <c r="D473" s="2">
        <v>259</v>
      </c>
      <c r="E473" s="7">
        <v>1980</v>
      </c>
      <c r="F473" s="5" t="s">
        <v>1109</v>
      </c>
      <c r="H473" s="5" t="s">
        <v>5398</v>
      </c>
      <c r="I473" s="6" t="s">
        <v>96</v>
      </c>
      <c r="J473" s="6" t="s">
        <v>10610</v>
      </c>
      <c r="K473" s="17">
        <v>5</v>
      </c>
      <c r="L473" s="17" t="s">
        <v>7730</v>
      </c>
      <c r="M473" s="9">
        <v>0.5</v>
      </c>
      <c r="N473" s="9"/>
      <c r="O473" s="21"/>
      <c r="Q473" s="29"/>
      <c r="U473" s="17"/>
      <c r="V473" s="2">
        <v>257</v>
      </c>
      <c r="Y473" t="str">
        <f t="shared" si="32"/>
        <v/>
      </c>
      <c r="AA473" t="str">
        <f t="shared" si="33"/>
        <v/>
      </c>
      <c r="AC473" s="7"/>
      <c r="AD473" t="s">
        <v>96</v>
      </c>
      <c r="AE473">
        <f t="shared" si="34"/>
        <v>0</v>
      </c>
      <c r="AG473" s="2"/>
      <c r="AH473" t="s">
        <v>1098</v>
      </c>
      <c r="AI473" s="7" t="s">
        <v>4610</v>
      </c>
    </row>
    <row r="474" spans="1:35" ht="11" customHeight="1" outlineLevel="1" x14ac:dyDescent="0.25">
      <c r="A474" t="s">
        <v>1529</v>
      </c>
      <c r="C474" s="2" t="s">
        <v>11983</v>
      </c>
      <c r="D474" s="2">
        <v>260</v>
      </c>
      <c r="E474" s="7">
        <v>1980</v>
      </c>
      <c r="F474" s="5" t="s">
        <v>6712</v>
      </c>
      <c r="H474" s="5" t="s">
        <v>5398</v>
      </c>
      <c r="I474" s="6" t="s">
        <v>96</v>
      </c>
      <c r="J474" s="6" t="s">
        <v>10610</v>
      </c>
      <c r="K474" s="17">
        <v>5</v>
      </c>
      <c r="L474" s="17" t="s">
        <v>7730</v>
      </c>
      <c r="M474" s="9">
        <v>0.5</v>
      </c>
      <c r="N474" s="9"/>
      <c r="O474" s="21"/>
      <c r="Q474" s="29"/>
      <c r="U474" s="17"/>
      <c r="V474" s="2">
        <v>258</v>
      </c>
      <c r="Y474" t="str">
        <f t="shared" si="32"/>
        <v/>
      </c>
      <c r="AA474" t="str">
        <f t="shared" si="33"/>
        <v/>
      </c>
      <c r="AC474" s="7"/>
      <c r="AD474" t="s">
        <v>96</v>
      </c>
      <c r="AE474">
        <f t="shared" si="34"/>
        <v>0</v>
      </c>
      <c r="AG474" s="2"/>
      <c r="AH474" t="s">
        <v>1098</v>
      </c>
      <c r="AI474" s="7" t="s">
        <v>4610</v>
      </c>
    </row>
    <row r="475" spans="1:35" ht="11" customHeight="1" outlineLevel="1" x14ac:dyDescent="0.25">
      <c r="A475" t="s">
        <v>1529</v>
      </c>
      <c r="C475" s="2" t="s">
        <v>11983</v>
      </c>
      <c r="D475" s="2">
        <v>261</v>
      </c>
      <c r="E475" s="7">
        <v>1980</v>
      </c>
      <c r="F475" s="5" t="s">
        <v>2530</v>
      </c>
      <c r="H475" s="5" t="s">
        <v>5398</v>
      </c>
      <c r="I475" s="6" t="s">
        <v>96</v>
      </c>
      <c r="J475" s="6" t="s">
        <v>10610</v>
      </c>
      <c r="K475" s="17">
        <v>5</v>
      </c>
      <c r="L475" s="17" t="s">
        <v>7730</v>
      </c>
      <c r="M475" s="9">
        <v>0.5</v>
      </c>
      <c r="N475" s="9"/>
      <c r="O475" s="21"/>
      <c r="Q475" s="29"/>
      <c r="U475" s="17"/>
      <c r="V475" s="2">
        <v>260</v>
      </c>
      <c r="Y475" t="str">
        <f t="shared" si="32"/>
        <v/>
      </c>
      <c r="AA475" t="str">
        <f t="shared" si="33"/>
        <v/>
      </c>
      <c r="AC475" s="7"/>
      <c r="AD475" t="s">
        <v>96</v>
      </c>
      <c r="AE475">
        <f t="shared" si="34"/>
        <v>0</v>
      </c>
      <c r="AG475" s="2"/>
      <c r="AH475" t="s">
        <v>1098</v>
      </c>
      <c r="AI475" s="7" t="s">
        <v>4610</v>
      </c>
    </row>
    <row r="476" spans="1:35" ht="11" customHeight="1" outlineLevel="1" x14ac:dyDescent="0.25">
      <c r="A476" t="s">
        <v>1529</v>
      </c>
      <c r="C476" s="2" t="s">
        <v>11983</v>
      </c>
      <c r="D476" s="2" t="s">
        <v>10611</v>
      </c>
      <c r="E476" s="7">
        <v>1980</v>
      </c>
      <c r="F476" s="5" t="s">
        <v>10612</v>
      </c>
      <c r="H476" s="5" t="s">
        <v>5398</v>
      </c>
      <c r="I476" s="6" t="s">
        <v>96</v>
      </c>
      <c r="J476" s="6" t="s">
        <v>10610</v>
      </c>
      <c r="K476" s="17">
        <v>5</v>
      </c>
      <c r="L476" s="17" t="s">
        <v>7730</v>
      </c>
      <c r="M476" s="9">
        <v>1.2</v>
      </c>
      <c r="N476" s="9"/>
      <c r="O476" s="21"/>
      <c r="Q476" s="29"/>
      <c r="U476" s="17"/>
      <c r="V476" s="2"/>
      <c r="Y476" t="str">
        <f t="shared" si="32"/>
        <v/>
      </c>
      <c r="AA476">
        <f t="shared" si="33"/>
        <v>1</v>
      </c>
      <c r="AC476" s="7"/>
      <c r="AD476" t="s">
        <v>96</v>
      </c>
      <c r="AE476">
        <f t="shared" si="34"/>
        <v>0</v>
      </c>
      <c r="AG476" s="2"/>
      <c r="AI476" s="7"/>
    </row>
    <row r="477" spans="1:35" ht="11" customHeight="1" outlineLevel="1" x14ac:dyDescent="0.25">
      <c r="A477" t="s">
        <v>1529</v>
      </c>
      <c r="C477" s="2" t="s">
        <v>11983</v>
      </c>
      <c r="D477" s="2">
        <v>268</v>
      </c>
      <c r="E477" s="7">
        <v>1980</v>
      </c>
      <c r="F477" s="5" t="s">
        <v>815</v>
      </c>
      <c r="H477" s="5" t="s">
        <v>5398</v>
      </c>
      <c r="I477" s="6" t="s">
        <v>3660</v>
      </c>
      <c r="J477" s="6" t="s">
        <v>10613</v>
      </c>
      <c r="K477" s="17">
        <v>5</v>
      </c>
      <c r="L477" s="17" t="s">
        <v>7730</v>
      </c>
      <c r="M477" s="9">
        <v>0.7</v>
      </c>
      <c r="N477" s="9"/>
      <c r="O477" s="21"/>
      <c r="Q477" s="29"/>
      <c r="U477" s="17"/>
      <c r="V477" s="2">
        <v>266</v>
      </c>
      <c r="Y477" t="str">
        <f t="shared" si="32"/>
        <v/>
      </c>
      <c r="AA477" t="str">
        <f t="shared" si="33"/>
        <v/>
      </c>
      <c r="AC477" s="7"/>
      <c r="AD477" t="s">
        <v>3660</v>
      </c>
      <c r="AE477">
        <f t="shared" si="34"/>
        <v>0</v>
      </c>
      <c r="AG477" s="2"/>
      <c r="AH477" t="s">
        <v>1098</v>
      </c>
      <c r="AI477" s="7" t="s">
        <v>4610</v>
      </c>
    </row>
    <row r="478" spans="1:35" ht="11" customHeight="1" outlineLevel="1" x14ac:dyDescent="0.25">
      <c r="A478" t="s">
        <v>1529</v>
      </c>
      <c r="C478" s="2" t="s">
        <v>11983</v>
      </c>
      <c r="D478" s="2">
        <v>269</v>
      </c>
      <c r="E478" s="7">
        <v>1980</v>
      </c>
      <c r="F478" s="5" t="s">
        <v>6709</v>
      </c>
      <c r="H478" s="5" t="s">
        <v>5398</v>
      </c>
      <c r="I478" s="6" t="s">
        <v>2978</v>
      </c>
      <c r="J478" s="6" t="s">
        <v>10613</v>
      </c>
      <c r="K478" s="17">
        <v>5</v>
      </c>
      <c r="L478" s="17" t="s">
        <v>7730</v>
      </c>
      <c r="M478" s="9">
        <v>0.7</v>
      </c>
      <c r="N478" s="9"/>
      <c r="O478" s="21"/>
      <c r="Q478" s="29"/>
      <c r="U478" s="17"/>
      <c r="V478" s="2">
        <v>267</v>
      </c>
      <c r="Y478" t="str">
        <f t="shared" si="32"/>
        <v/>
      </c>
      <c r="AA478" t="str">
        <f t="shared" si="33"/>
        <v/>
      </c>
      <c r="AC478" s="7"/>
      <c r="AD478" t="s">
        <v>2978</v>
      </c>
      <c r="AE478">
        <f t="shared" si="34"/>
        <v>0</v>
      </c>
      <c r="AG478" s="2"/>
      <c r="AH478" t="s">
        <v>1098</v>
      </c>
      <c r="AI478" s="7" t="s">
        <v>4610</v>
      </c>
    </row>
    <row r="479" spans="1:35" ht="11" customHeight="1" outlineLevel="1" x14ac:dyDescent="0.25">
      <c r="A479" t="s">
        <v>1529</v>
      </c>
      <c r="C479" s="2" t="s">
        <v>11983</v>
      </c>
      <c r="D479" s="2">
        <v>270</v>
      </c>
      <c r="E479" s="7">
        <v>1980</v>
      </c>
      <c r="F479" s="5" t="s">
        <v>4769</v>
      </c>
      <c r="H479" s="5" t="s">
        <v>5398</v>
      </c>
      <c r="I479" s="6" t="s">
        <v>2979</v>
      </c>
      <c r="J479" s="6" t="s">
        <v>10613</v>
      </c>
      <c r="K479" s="17">
        <v>2</v>
      </c>
      <c r="L479" s="17" t="s">
        <v>7730</v>
      </c>
      <c r="M479" s="9">
        <v>0.7</v>
      </c>
      <c r="N479" s="9"/>
      <c r="O479" s="21"/>
      <c r="Q479" s="29"/>
      <c r="S479">
        <v>1</v>
      </c>
      <c r="T479">
        <v>1</v>
      </c>
      <c r="U479" s="17"/>
      <c r="V479" s="2">
        <v>268</v>
      </c>
      <c r="Y479" t="str">
        <f t="shared" si="32"/>
        <v/>
      </c>
      <c r="AA479" t="str">
        <f t="shared" si="33"/>
        <v/>
      </c>
      <c r="AC479" s="7"/>
      <c r="AD479" t="s">
        <v>2979</v>
      </c>
      <c r="AE479">
        <f t="shared" si="34"/>
        <v>0</v>
      </c>
      <c r="AG479" s="2"/>
      <c r="AH479" t="s">
        <v>1098</v>
      </c>
      <c r="AI479" s="7" t="s">
        <v>4922</v>
      </c>
    </row>
    <row r="480" spans="1:35" ht="11" customHeight="1" outlineLevel="1" x14ac:dyDescent="0.25">
      <c r="A480" t="s">
        <v>1529</v>
      </c>
      <c r="C480" s="2" t="s">
        <v>11983</v>
      </c>
      <c r="D480" s="2">
        <v>271</v>
      </c>
      <c r="E480" s="7">
        <v>1981</v>
      </c>
      <c r="F480" s="5" t="s">
        <v>6712</v>
      </c>
      <c r="H480" s="5" t="s">
        <v>5398</v>
      </c>
      <c r="I480" s="6" t="s">
        <v>6500</v>
      </c>
      <c r="J480" s="6" t="s">
        <v>10614</v>
      </c>
      <c r="K480" s="17">
        <v>5</v>
      </c>
      <c r="L480" s="17" t="s">
        <v>7730</v>
      </c>
      <c r="M480" s="9">
        <v>0.5</v>
      </c>
      <c r="N480" s="9"/>
      <c r="O480" s="21"/>
      <c r="Q480" s="29"/>
      <c r="U480" s="17"/>
      <c r="V480" s="2">
        <v>269</v>
      </c>
      <c r="Y480" t="str">
        <f t="shared" si="32"/>
        <v/>
      </c>
      <c r="AA480" t="str">
        <f t="shared" si="33"/>
        <v/>
      </c>
      <c r="AC480" s="7"/>
      <c r="AD480" t="s">
        <v>6500</v>
      </c>
      <c r="AE480">
        <f t="shared" si="34"/>
        <v>0</v>
      </c>
      <c r="AG480" s="2"/>
      <c r="AH480" t="s">
        <v>1098</v>
      </c>
      <c r="AI480" s="7" t="s">
        <v>4610</v>
      </c>
    </row>
    <row r="481" spans="1:35" ht="11" customHeight="1" outlineLevel="1" x14ac:dyDescent="0.25">
      <c r="A481" t="s">
        <v>1529</v>
      </c>
      <c r="C481" s="2" t="s">
        <v>11983</v>
      </c>
      <c r="D481" s="2">
        <v>272</v>
      </c>
      <c r="E481" s="7">
        <v>1981</v>
      </c>
      <c r="F481" s="5" t="s">
        <v>6709</v>
      </c>
      <c r="H481" s="5" t="s">
        <v>5398</v>
      </c>
      <c r="I481" s="6" t="s">
        <v>6500</v>
      </c>
      <c r="J481" s="6" t="s">
        <v>10614</v>
      </c>
      <c r="K481" s="17">
        <v>5</v>
      </c>
      <c r="L481" s="17" t="s">
        <v>7730</v>
      </c>
      <c r="M481" s="9">
        <v>0.5</v>
      </c>
      <c r="N481" s="9"/>
      <c r="O481" s="21"/>
      <c r="Q481" s="29"/>
      <c r="U481" s="17"/>
      <c r="V481" s="2">
        <v>270</v>
      </c>
      <c r="Y481" t="str">
        <f t="shared" si="32"/>
        <v/>
      </c>
      <c r="AA481" t="str">
        <f t="shared" si="33"/>
        <v/>
      </c>
      <c r="AC481" s="7"/>
      <c r="AD481" t="s">
        <v>6500</v>
      </c>
      <c r="AE481">
        <f t="shared" si="34"/>
        <v>0</v>
      </c>
      <c r="AG481" s="2"/>
      <c r="AH481" t="s">
        <v>1098</v>
      </c>
      <c r="AI481" s="7" t="s">
        <v>4610</v>
      </c>
    </row>
    <row r="482" spans="1:35" ht="11" customHeight="1" outlineLevel="1" x14ac:dyDescent="0.25">
      <c r="A482" t="s">
        <v>1529</v>
      </c>
      <c r="C482" s="2" t="s">
        <v>11983</v>
      </c>
      <c r="D482" s="2">
        <v>273</v>
      </c>
      <c r="E482" s="7">
        <v>1981</v>
      </c>
      <c r="F482" s="5" t="s">
        <v>2308</v>
      </c>
      <c r="H482" s="5" t="s">
        <v>5398</v>
      </c>
      <c r="I482" s="6" t="s">
        <v>6500</v>
      </c>
      <c r="J482" s="6" t="s">
        <v>10614</v>
      </c>
      <c r="K482" s="17">
        <v>5</v>
      </c>
      <c r="L482" s="17" t="s">
        <v>7730</v>
      </c>
      <c r="M482" s="9">
        <v>0.5</v>
      </c>
      <c r="N482" s="9"/>
      <c r="O482" s="21"/>
      <c r="Q482" s="29"/>
      <c r="U482" s="17"/>
      <c r="V482" s="2">
        <v>271</v>
      </c>
      <c r="Y482" t="str">
        <f t="shared" si="32"/>
        <v/>
      </c>
      <c r="AA482" t="str">
        <f t="shared" si="33"/>
        <v/>
      </c>
      <c r="AC482" s="7"/>
      <c r="AD482" t="s">
        <v>6500</v>
      </c>
      <c r="AE482">
        <f t="shared" ref="AE482:AE513" si="35">COUNTIF(I482,"*Fuji*")</f>
        <v>0</v>
      </c>
      <c r="AG482" s="2"/>
      <c r="AH482" t="s">
        <v>1098</v>
      </c>
      <c r="AI482" s="7" t="s">
        <v>4610</v>
      </c>
    </row>
    <row r="483" spans="1:35" ht="11" customHeight="1" outlineLevel="1" x14ac:dyDescent="0.25">
      <c r="A483" t="s">
        <v>1529</v>
      </c>
      <c r="C483" s="2" t="s">
        <v>11983</v>
      </c>
      <c r="D483" s="2">
        <v>274</v>
      </c>
      <c r="E483" s="7">
        <v>1981</v>
      </c>
      <c r="F483" s="5" t="s">
        <v>2588</v>
      </c>
      <c r="H483" s="5" t="s">
        <v>5398</v>
      </c>
      <c r="I483" s="6" t="s">
        <v>20941</v>
      </c>
      <c r="J483" s="6" t="s">
        <v>10614</v>
      </c>
      <c r="K483" s="17">
        <v>3</v>
      </c>
      <c r="L483" s="17" t="s">
        <v>7730</v>
      </c>
      <c r="M483" s="9">
        <v>0.5</v>
      </c>
      <c r="N483" s="9"/>
      <c r="O483" s="21"/>
      <c r="Q483" s="29"/>
      <c r="U483" s="17"/>
      <c r="V483" s="2">
        <v>272</v>
      </c>
      <c r="Y483" t="str">
        <f t="shared" si="32"/>
        <v/>
      </c>
      <c r="AA483" t="str">
        <f t="shared" si="33"/>
        <v/>
      </c>
      <c r="AC483" s="7"/>
      <c r="AD483" t="s">
        <v>6500</v>
      </c>
      <c r="AE483">
        <f t="shared" si="35"/>
        <v>0</v>
      </c>
      <c r="AG483" s="2"/>
      <c r="AH483" t="s">
        <v>1098</v>
      </c>
      <c r="AI483" s="7" t="s">
        <v>4610</v>
      </c>
    </row>
    <row r="484" spans="1:35" ht="11" customHeight="1" outlineLevel="1" x14ac:dyDescent="0.25">
      <c r="A484" t="s">
        <v>1529</v>
      </c>
      <c r="C484" s="2" t="s">
        <v>11983</v>
      </c>
      <c r="D484" s="2">
        <v>291</v>
      </c>
      <c r="E484" s="7">
        <v>1981</v>
      </c>
      <c r="F484" s="5" t="s">
        <v>815</v>
      </c>
      <c r="H484" s="5" t="s">
        <v>5398</v>
      </c>
      <c r="I484" s="6" t="s">
        <v>2980</v>
      </c>
      <c r="J484" s="6" t="s">
        <v>10615</v>
      </c>
      <c r="K484" s="17">
        <v>6</v>
      </c>
      <c r="L484" s="17" t="s">
        <v>7730</v>
      </c>
      <c r="M484" s="9">
        <v>1.75</v>
      </c>
      <c r="N484" s="9"/>
      <c r="O484" s="21"/>
      <c r="Q484" s="29"/>
      <c r="U484" s="17"/>
      <c r="V484" s="2">
        <v>290</v>
      </c>
      <c r="Y484" t="str">
        <f t="shared" si="32"/>
        <v/>
      </c>
      <c r="AA484" t="str">
        <f t="shared" si="33"/>
        <v/>
      </c>
      <c r="AC484" s="7"/>
      <c r="AD484" t="s">
        <v>2980</v>
      </c>
      <c r="AE484">
        <f t="shared" si="35"/>
        <v>0</v>
      </c>
      <c r="AG484" s="2"/>
      <c r="AH484" t="s">
        <v>1098</v>
      </c>
      <c r="AI484" s="7" t="s">
        <v>4610</v>
      </c>
    </row>
    <row r="485" spans="1:35" ht="11" customHeight="1" outlineLevel="1" x14ac:dyDescent="0.25">
      <c r="A485" t="s">
        <v>1529</v>
      </c>
      <c r="C485" s="2" t="s">
        <v>11983</v>
      </c>
      <c r="D485" s="2">
        <v>292</v>
      </c>
      <c r="E485" s="7">
        <v>1981</v>
      </c>
      <c r="F485" s="5" t="s">
        <v>6712</v>
      </c>
      <c r="H485" s="5" t="s">
        <v>5398</v>
      </c>
      <c r="I485" s="6" t="s">
        <v>11995</v>
      </c>
      <c r="J485" s="6" t="s">
        <v>10615</v>
      </c>
      <c r="K485" s="17">
        <v>1</v>
      </c>
      <c r="L485" s="17" t="s">
        <v>7730</v>
      </c>
      <c r="M485" s="9">
        <v>1.75</v>
      </c>
      <c r="N485" s="9"/>
      <c r="O485" s="21"/>
      <c r="Q485" s="29"/>
      <c r="T485">
        <v>1</v>
      </c>
      <c r="U485" s="17"/>
      <c r="V485" s="2">
        <v>291</v>
      </c>
      <c r="Y485" t="str">
        <f t="shared" si="32"/>
        <v/>
      </c>
      <c r="AA485" t="str">
        <f t="shared" si="33"/>
        <v/>
      </c>
      <c r="AC485" s="7"/>
      <c r="AD485" t="s">
        <v>2980</v>
      </c>
      <c r="AE485">
        <f t="shared" si="35"/>
        <v>0</v>
      </c>
      <c r="AG485" s="2"/>
      <c r="AH485" t="s">
        <v>1098</v>
      </c>
      <c r="AI485" s="7" t="s">
        <v>4610</v>
      </c>
    </row>
    <row r="486" spans="1:35" ht="11" customHeight="1" outlineLevel="1" x14ac:dyDescent="0.25">
      <c r="A486" t="s">
        <v>1529</v>
      </c>
      <c r="C486" s="2" t="s">
        <v>11983</v>
      </c>
      <c r="D486" s="2">
        <v>293</v>
      </c>
      <c r="E486" s="7">
        <v>1981</v>
      </c>
      <c r="F486" s="5" t="s">
        <v>6709</v>
      </c>
      <c r="H486" s="5" t="s">
        <v>5398</v>
      </c>
      <c r="I486" s="6" t="s">
        <v>11995</v>
      </c>
      <c r="J486" s="6" t="s">
        <v>10615</v>
      </c>
      <c r="K486" s="17">
        <v>1</v>
      </c>
      <c r="L486" s="17" t="s">
        <v>7730</v>
      </c>
      <c r="M486" s="9">
        <v>1.75</v>
      </c>
      <c r="N486" s="9"/>
      <c r="O486" s="21"/>
      <c r="Q486" s="29"/>
      <c r="U486" s="17"/>
      <c r="V486" s="2">
        <v>292</v>
      </c>
      <c r="Y486" t="str">
        <f t="shared" si="32"/>
        <v/>
      </c>
      <c r="AA486" t="str">
        <f t="shared" si="33"/>
        <v/>
      </c>
      <c r="AC486" s="7"/>
      <c r="AD486" t="s">
        <v>2980</v>
      </c>
      <c r="AE486">
        <f t="shared" si="35"/>
        <v>0</v>
      </c>
      <c r="AG486" s="2"/>
      <c r="AH486" t="s">
        <v>1098</v>
      </c>
      <c r="AI486" s="7" t="s">
        <v>4610</v>
      </c>
    </row>
    <row r="487" spans="1:35" ht="11" customHeight="1" outlineLevel="1" x14ac:dyDescent="0.25">
      <c r="A487" t="s">
        <v>1529</v>
      </c>
      <c r="C487" s="2" t="s">
        <v>11983</v>
      </c>
      <c r="D487" s="2">
        <v>294</v>
      </c>
      <c r="E487" s="7">
        <v>1981</v>
      </c>
      <c r="F487" s="5" t="s">
        <v>582</v>
      </c>
      <c r="H487" s="5" t="s">
        <v>5398</v>
      </c>
      <c r="I487" s="6" t="s">
        <v>2980</v>
      </c>
      <c r="J487" s="6" t="s">
        <v>10615</v>
      </c>
      <c r="K487" s="17">
        <v>6</v>
      </c>
      <c r="L487" s="17" t="s">
        <v>7730</v>
      </c>
      <c r="M487" s="9">
        <v>1.75</v>
      </c>
      <c r="N487" s="9"/>
      <c r="O487" s="21"/>
      <c r="Q487" s="29"/>
      <c r="U487" s="17"/>
      <c r="V487" s="2">
        <v>293</v>
      </c>
      <c r="Y487" t="str">
        <f t="shared" si="32"/>
        <v/>
      </c>
      <c r="AA487" t="str">
        <f t="shared" si="33"/>
        <v/>
      </c>
      <c r="AC487" s="7"/>
      <c r="AD487" t="s">
        <v>2980</v>
      </c>
      <c r="AE487">
        <f t="shared" si="35"/>
        <v>0</v>
      </c>
      <c r="AG487" s="2"/>
      <c r="AH487" t="s">
        <v>1098</v>
      </c>
      <c r="AI487" s="7" t="s">
        <v>4922</v>
      </c>
    </row>
    <row r="488" spans="1:35" ht="11" customHeight="1" outlineLevel="1" x14ac:dyDescent="0.25">
      <c r="A488" t="s">
        <v>1529</v>
      </c>
      <c r="C488" s="2" t="s">
        <v>11983</v>
      </c>
      <c r="D488" s="2">
        <v>295</v>
      </c>
      <c r="E488" s="7">
        <v>1981</v>
      </c>
      <c r="F488" s="5" t="s">
        <v>631</v>
      </c>
      <c r="H488" s="5" t="s">
        <v>5398</v>
      </c>
      <c r="I488" s="6" t="s">
        <v>11995</v>
      </c>
      <c r="J488" s="6" t="s">
        <v>10615</v>
      </c>
      <c r="K488" s="17">
        <v>1</v>
      </c>
      <c r="L488" s="17" t="s">
        <v>7730</v>
      </c>
      <c r="M488" s="9">
        <v>0.25</v>
      </c>
      <c r="N488" s="9"/>
      <c r="O488" s="21"/>
      <c r="Q488" s="29"/>
      <c r="U488" s="17"/>
      <c r="V488" s="2">
        <v>289</v>
      </c>
      <c r="Y488" t="str">
        <f t="shared" si="32"/>
        <v/>
      </c>
      <c r="AA488" t="str">
        <f t="shared" si="33"/>
        <v/>
      </c>
      <c r="AC488" s="7"/>
      <c r="AD488" t="s">
        <v>2980</v>
      </c>
      <c r="AE488">
        <f t="shared" si="35"/>
        <v>0</v>
      </c>
      <c r="AG488" s="2"/>
      <c r="AH488" t="s">
        <v>1098</v>
      </c>
      <c r="AI488" s="7" t="s">
        <v>4610</v>
      </c>
    </row>
    <row r="489" spans="1:35" ht="11" customHeight="1" outlineLevel="1" x14ac:dyDescent="0.25">
      <c r="A489" t="s">
        <v>1529</v>
      </c>
      <c r="C489" s="2" t="s">
        <v>11983</v>
      </c>
      <c r="D489" s="2">
        <v>296</v>
      </c>
      <c r="E489" s="7">
        <v>1981</v>
      </c>
      <c r="F489" s="5" t="s">
        <v>631</v>
      </c>
      <c r="H489" s="5" t="s">
        <v>5398</v>
      </c>
      <c r="I489" s="6" t="s">
        <v>11995</v>
      </c>
      <c r="J489" s="6" t="s">
        <v>10615</v>
      </c>
      <c r="K489" s="17">
        <v>3</v>
      </c>
      <c r="L489" s="17" t="s">
        <v>7730</v>
      </c>
      <c r="M489" s="9">
        <v>0.25</v>
      </c>
      <c r="N489" s="9"/>
      <c r="O489" s="21"/>
      <c r="Q489" s="29"/>
      <c r="U489" s="17"/>
      <c r="V489" s="2"/>
      <c r="Y489" t="str">
        <f t="shared" si="32"/>
        <v/>
      </c>
      <c r="AA489" t="str">
        <f t="shared" si="33"/>
        <v/>
      </c>
      <c r="AC489" s="7"/>
      <c r="AD489" t="s">
        <v>2980</v>
      </c>
      <c r="AE489">
        <f t="shared" si="35"/>
        <v>0</v>
      </c>
      <c r="AG489" s="2"/>
      <c r="AI489" s="7"/>
    </row>
    <row r="490" spans="1:35" ht="11" customHeight="1" outlineLevel="1" x14ac:dyDescent="0.25">
      <c r="A490" t="s">
        <v>1529</v>
      </c>
      <c r="C490" s="2" t="s">
        <v>11983</v>
      </c>
      <c r="D490" s="2">
        <v>297</v>
      </c>
      <c r="E490" s="7">
        <v>1981</v>
      </c>
      <c r="F490" s="5" t="s">
        <v>631</v>
      </c>
      <c r="H490" s="5" t="s">
        <v>5398</v>
      </c>
      <c r="I490" s="6" t="s">
        <v>11995</v>
      </c>
      <c r="J490" s="6" t="s">
        <v>10615</v>
      </c>
      <c r="K490" s="17">
        <v>3</v>
      </c>
      <c r="L490" s="17" t="s">
        <v>7730</v>
      </c>
      <c r="M490" s="9">
        <v>0.25</v>
      </c>
      <c r="N490" s="9"/>
      <c r="O490" s="21"/>
      <c r="Q490" s="29"/>
      <c r="U490" s="17"/>
      <c r="V490" s="2"/>
      <c r="Y490" t="str">
        <f t="shared" si="32"/>
        <v/>
      </c>
      <c r="AA490" t="str">
        <f t="shared" si="33"/>
        <v/>
      </c>
      <c r="AC490" s="7"/>
      <c r="AD490" t="s">
        <v>2980</v>
      </c>
      <c r="AE490">
        <f t="shared" si="35"/>
        <v>0</v>
      </c>
      <c r="AG490" s="2"/>
      <c r="AI490" s="7"/>
    </row>
    <row r="491" spans="1:35" ht="11" customHeight="1" outlineLevel="1" x14ac:dyDescent="0.25">
      <c r="A491" t="s">
        <v>1529</v>
      </c>
      <c r="C491" s="2" t="s">
        <v>11983</v>
      </c>
      <c r="D491" s="2">
        <v>298</v>
      </c>
      <c r="E491" s="7">
        <v>1981</v>
      </c>
      <c r="F491" s="5" t="s">
        <v>631</v>
      </c>
      <c r="H491" s="5" t="s">
        <v>5398</v>
      </c>
      <c r="I491" s="6" t="s">
        <v>11995</v>
      </c>
      <c r="J491" s="6" t="s">
        <v>10615</v>
      </c>
      <c r="K491" s="17">
        <v>3</v>
      </c>
      <c r="L491" s="17" t="s">
        <v>7730</v>
      </c>
      <c r="M491" s="9">
        <v>0.25</v>
      </c>
      <c r="N491" s="9"/>
      <c r="O491" s="21"/>
      <c r="Q491" s="29"/>
      <c r="U491" s="17"/>
      <c r="V491" s="2"/>
      <c r="Y491" t="str">
        <f t="shared" si="32"/>
        <v/>
      </c>
      <c r="AA491" t="str">
        <f t="shared" si="33"/>
        <v/>
      </c>
      <c r="AC491" s="7"/>
      <c r="AD491" t="s">
        <v>2980</v>
      </c>
      <c r="AE491">
        <f t="shared" si="35"/>
        <v>0</v>
      </c>
      <c r="AG491" s="2"/>
      <c r="AI491" s="7"/>
    </row>
    <row r="492" spans="1:35" ht="11" customHeight="1" outlineLevel="1" x14ac:dyDescent="0.25">
      <c r="A492" t="s">
        <v>1529</v>
      </c>
      <c r="C492" s="2" t="s">
        <v>11983</v>
      </c>
      <c r="D492" s="2" t="s">
        <v>10616</v>
      </c>
      <c r="E492" s="7">
        <v>1981</v>
      </c>
      <c r="F492" s="5" t="s">
        <v>10617</v>
      </c>
      <c r="H492" s="5" t="s">
        <v>5398</v>
      </c>
      <c r="I492" s="6" t="s">
        <v>11995</v>
      </c>
      <c r="J492" s="6" t="s">
        <v>10615</v>
      </c>
      <c r="K492" s="17">
        <v>1</v>
      </c>
      <c r="L492" s="17" t="s">
        <v>7730</v>
      </c>
      <c r="M492" s="9">
        <v>0.9</v>
      </c>
      <c r="N492" s="9"/>
      <c r="O492" s="21"/>
      <c r="Q492" s="29"/>
      <c r="U492" s="17"/>
      <c r="V492" s="2"/>
      <c r="Y492" t="str">
        <f t="shared" si="32"/>
        <v/>
      </c>
      <c r="AA492">
        <f t="shared" si="33"/>
        <v>1</v>
      </c>
      <c r="AC492" s="7"/>
      <c r="AD492" t="s">
        <v>2980</v>
      </c>
      <c r="AE492">
        <f t="shared" si="35"/>
        <v>0</v>
      </c>
      <c r="AG492" s="2"/>
      <c r="AI492" s="7"/>
    </row>
    <row r="493" spans="1:35" ht="11" customHeight="1" outlineLevel="1" x14ac:dyDescent="0.25">
      <c r="A493" t="s">
        <v>1529</v>
      </c>
      <c r="C493" s="2" t="s">
        <v>11983</v>
      </c>
      <c r="D493" s="2">
        <v>318</v>
      </c>
      <c r="E493" s="7">
        <v>1982</v>
      </c>
      <c r="F493" s="5" t="s">
        <v>631</v>
      </c>
      <c r="H493" s="5" t="s">
        <v>5398</v>
      </c>
      <c r="I493" s="6" t="s">
        <v>1686</v>
      </c>
      <c r="J493" s="6" t="s">
        <v>10618</v>
      </c>
      <c r="K493" s="17">
        <v>5</v>
      </c>
      <c r="L493" s="17" t="s">
        <v>7730</v>
      </c>
      <c r="M493" s="9">
        <v>1</v>
      </c>
      <c r="N493" s="9"/>
      <c r="O493" s="21"/>
      <c r="Q493" s="29"/>
      <c r="U493" s="17"/>
      <c r="V493" s="2">
        <v>309</v>
      </c>
      <c r="Y493" t="str">
        <f t="shared" si="32"/>
        <v/>
      </c>
      <c r="AA493" t="str">
        <f t="shared" si="33"/>
        <v/>
      </c>
      <c r="AC493" s="7"/>
      <c r="AD493" t="s">
        <v>1686</v>
      </c>
      <c r="AE493">
        <f t="shared" si="35"/>
        <v>0</v>
      </c>
      <c r="AG493" s="2"/>
      <c r="AH493" t="s">
        <v>1098</v>
      </c>
      <c r="AI493" s="7" t="s">
        <v>4922</v>
      </c>
    </row>
    <row r="494" spans="1:35" ht="11" customHeight="1" outlineLevel="1" x14ac:dyDescent="0.25">
      <c r="A494" t="s">
        <v>1529</v>
      </c>
      <c r="C494" s="2" t="s">
        <v>11983</v>
      </c>
      <c r="D494" s="2">
        <v>319</v>
      </c>
      <c r="E494" s="7">
        <v>1982</v>
      </c>
      <c r="F494" s="5" t="s">
        <v>815</v>
      </c>
      <c r="H494" s="5" t="s">
        <v>5398</v>
      </c>
      <c r="I494" s="6" t="s">
        <v>20936</v>
      </c>
      <c r="J494" s="6" t="s">
        <v>10618</v>
      </c>
      <c r="K494" s="17">
        <v>3</v>
      </c>
      <c r="L494" s="17" t="s">
        <v>7730</v>
      </c>
      <c r="M494" s="9">
        <v>1</v>
      </c>
      <c r="N494" s="9"/>
      <c r="O494" s="21"/>
      <c r="Q494" s="29"/>
      <c r="U494" s="17"/>
      <c r="V494" s="2">
        <v>310</v>
      </c>
      <c r="Y494" t="str">
        <f t="shared" si="32"/>
        <v/>
      </c>
      <c r="AA494" t="str">
        <f t="shared" si="33"/>
        <v/>
      </c>
      <c r="AC494" s="7"/>
      <c r="AD494" t="s">
        <v>1686</v>
      </c>
      <c r="AE494">
        <f t="shared" si="35"/>
        <v>0</v>
      </c>
      <c r="AG494" s="2"/>
      <c r="AH494" t="s">
        <v>1098</v>
      </c>
      <c r="AI494" s="7" t="s">
        <v>4922</v>
      </c>
    </row>
    <row r="495" spans="1:35" ht="11" customHeight="1" outlineLevel="1" x14ac:dyDescent="0.25">
      <c r="A495" t="s">
        <v>1529</v>
      </c>
      <c r="C495" s="2" t="s">
        <v>11983</v>
      </c>
      <c r="D495" s="2">
        <v>320</v>
      </c>
      <c r="E495" s="7">
        <v>1982</v>
      </c>
      <c r="F495" s="5" t="s">
        <v>6709</v>
      </c>
      <c r="H495" s="5" t="s">
        <v>5398</v>
      </c>
      <c r="I495" s="6" t="s">
        <v>1686</v>
      </c>
      <c r="J495" s="6" t="s">
        <v>10618</v>
      </c>
      <c r="K495" s="17">
        <v>5</v>
      </c>
      <c r="L495" s="17" t="s">
        <v>7730</v>
      </c>
      <c r="M495" s="9">
        <v>1</v>
      </c>
      <c r="N495" s="9"/>
      <c r="O495" s="21"/>
      <c r="Q495" s="29"/>
      <c r="U495" s="17"/>
      <c r="V495" s="2">
        <v>311</v>
      </c>
      <c r="Y495" t="str">
        <f t="shared" si="32"/>
        <v/>
      </c>
      <c r="AA495" t="str">
        <f t="shared" si="33"/>
        <v/>
      </c>
      <c r="AC495" s="7"/>
      <c r="AD495" t="s">
        <v>1686</v>
      </c>
      <c r="AE495">
        <f t="shared" si="35"/>
        <v>0</v>
      </c>
      <c r="AG495" s="2"/>
      <c r="AH495" t="s">
        <v>1098</v>
      </c>
      <c r="AI495" s="7" t="s">
        <v>4922</v>
      </c>
    </row>
    <row r="496" spans="1:35" ht="11" customHeight="1" outlineLevel="1" x14ac:dyDescent="0.25">
      <c r="A496" t="s">
        <v>1529</v>
      </c>
      <c r="C496" s="2" t="s">
        <v>11983</v>
      </c>
      <c r="D496" s="2">
        <v>321</v>
      </c>
      <c r="E496" s="7">
        <v>1982</v>
      </c>
      <c r="F496" s="5" t="s">
        <v>2530</v>
      </c>
      <c r="H496" s="5" t="s">
        <v>5398</v>
      </c>
      <c r="I496" s="6" t="s">
        <v>1686</v>
      </c>
      <c r="J496" s="6" t="s">
        <v>10618</v>
      </c>
      <c r="K496" s="17">
        <v>5</v>
      </c>
      <c r="L496" s="17" t="s">
        <v>7730</v>
      </c>
      <c r="M496" s="9">
        <v>1</v>
      </c>
      <c r="N496" s="9"/>
      <c r="O496" s="21"/>
      <c r="Q496" s="29"/>
      <c r="U496" s="17"/>
      <c r="V496" s="2">
        <v>312</v>
      </c>
      <c r="Y496" t="str">
        <f t="shared" si="32"/>
        <v/>
      </c>
      <c r="AA496" t="str">
        <f t="shared" si="33"/>
        <v/>
      </c>
      <c r="AC496" s="7"/>
      <c r="AD496" t="s">
        <v>1686</v>
      </c>
      <c r="AE496">
        <f t="shared" si="35"/>
        <v>0</v>
      </c>
      <c r="AG496" s="2"/>
      <c r="AH496" t="s">
        <v>1098</v>
      </c>
      <c r="AI496" s="7" t="s">
        <v>4922</v>
      </c>
    </row>
    <row r="497" spans="1:35" ht="11" customHeight="1" outlineLevel="1" x14ac:dyDescent="0.25">
      <c r="A497" t="s">
        <v>1529</v>
      </c>
      <c r="C497" s="2" t="s">
        <v>11983</v>
      </c>
      <c r="D497" s="2" t="s">
        <v>8484</v>
      </c>
      <c r="E497" s="7">
        <v>1982</v>
      </c>
      <c r="F497" s="5" t="s">
        <v>10617</v>
      </c>
      <c r="H497" s="5" t="s">
        <v>5398</v>
      </c>
      <c r="I497" s="6" t="s">
        <v>1686</v>
      </c>
      <c r="J497" s="6" t="s">
        <v>10618</v>
      </c>
      <c r="K497" s="17">
        <v>5</v>
      </c>
      <c r="L497" s="17" t="s">
        <v>7730</v>
      </c>
      <c r="M497" s="9">
        <v>5</v>
      </c>
      <c r="N497" s="9"/>
      <c r="O497" s="21"/>
      <c r="Q497" s="29"/>
      <c r="U497" s="17"/>
      <c r="V497" s="2"/>
      <c r="Y497" t="str">
        <f t="shared" si="32"/>
        <v/>
      </c>
      <c r="AA497">
        <f t="shared" si="33"/>
        <v>1</v>
      </c>
      <c r="AC497" s="7"/>
      <c r="AD497" t="s">
        <v>1686</v>
      </c>
      <c r="AE497">
        <f t="shared" si="35"/>
        <v>0</v>
      </c>
      <c r="AG497" s="2"/>
      <c r="AI497" s="7"/>
    </row>
    <row r="498" spans="1:35" ht="11" customHeight="1" outlineLevel="1" x14ac:dyDescent="0.25">
      <c r="A498" t="s">
        <v>1529</v>
      </c>
      <c r="C498" s="2" t="s">
        <v>11983</v>
      </c>
      <c r="D498" s="2">
        <v>329</v>
      </c>
      <c r="E498" s="7">
        <v>1982</v>
      </c>
      <c r="F498" s="5" t="s">
        <v>815</v>
      </c>
      <c r="H498" s="5" t="s">
        <v>5398</v>
      </c>
      <c r="I498" s="6" t="s">
        <v>11995</v>
      </c>
      <c r="J498" s="6" t="s">
        <v>10619</v>
      </c>
      <c r="K498" s="17">
        <v>3</v>
      </c>
      <c r="L498" s="17" t="s">
        <v>7730</v>
      </c>
      <c r="M498" s="9">
        <v>1.3</v>
      </c>
      <c r="N498" s="9"/>
      <c r="O498" s="21"/>
      <c r="Q498" s="29"/>
      <c r="U498" s="17"/>
      <c r="V498" s="2">
        <v>318</v>
      </c>
      <c r="Y498" t="str">
        <f t="shared" si="32"/>
        <v/>
      </c>
      <c r="AA498" t="str">
        <f t="shared" si="33"/>
        <v/>
      </c>
      <c r="AC498" s="7"/>
      <c r="AD498" t="s">
        <v>97</v>
      </c>
      <c r="AE498">
        <f t="shared" si="35"/>
        <v>0</v>
      </c>
      <c r="AG498" s="2"/>
      <c r="AH498" t="s">
        <v>1098</v>
      </c>
      <c r="AI498" s="7" t="s">
        <v>4610</v>
      </c>
    </row>
    <row r="499" spans="1:35" ht="11" customHeight="1" outlineLevel="1" x14ac:dyDescent="0.25">
      <c r="A499" t="s">
        <v>1529</v>
      </c>
      <c r="C499" s="2" t="s">
        <v>11983</v>
      </c>
      <c r="D499" s="2">
        <v>337</v>
      </c>
      <c r="E499" s="7">
        <v>1983</v>
      </c>
      <c r="F499" s="5" t="s">
        <v>6712</v>
      </c>
      <c r="H499" s="5" t="s">
        <v>5398</v>
      </c>
      <c r="I499" s="6" t="s">
        <v>4480</v>
      </c>
      <c r="J499" s="6" t="s">
        <v>10620</v>
      </c>
      <c r="K499" s="17">
        <v>5</v>
      </c>
      <c r="L499" s="17" t="s">
        <v>7730</v>
      </c>
      <c r="M499" s="9">
        <v>0.45</v>
      </c>
      <c r="N499" s="9"/>
      <c r="O499" s="21"/>
      <c r="Q499" s="29"/>
      <c r="U499" s="17"/>
      <c r="V499" s="2">
        <v>328</v>
      </c>
      <c r="Y499" t="str">
        <f t="shared" si="32"/>
        <v/>
      </c>
      <c r="AA499" t="str">
        <f t="shared" si="33"/>
        <v/>
      </c>
      <c r="AC499" s="7"/>
      <c r="AD499" t="s">
        <v>4480</v>
      </c>
      <c r="AE499">
        <f t="shared" si="35"/>
        <v>0</v>
      </c>
      <c r="AG499" s="2"/>
      <c r="AH499" t="s">
        <v>1098</v>
      </c>
      <c r="AI499" s="7" t="s">
        <v>4610</v>
      </c>
    </row>
    <row r="500" spans="1:35" ht="11" customHeight="1" outlineLevel="1" x14ac:dyDescent="0.25">
      <c r="A500" t="s">
        <v>1529</v>
      </c>
      <c r="C500" s="2" t="s">
        <v>11983</v>
      </c>
      <c r="D500" s="2">
        <v>339</v>
      </c>
      <c r="E500" s="7">
        <v>1983</v>
      </c>
      <c r="F500" s="5" t="s">
        <v>2308</v>
      </c>
      <c r="H500" s="5" t="s">
        <v>5398</v>
      </c>
      <c r="I500" s="6" t="s">
        <v>4467</v>
      </c>
      <c r="J500" s="6" t="s">
        <v>10620</v>
      </c>
      <c r="K500" s="17">
        <v>5</v>
      </c>
      <c r="L500" s="17" t="s">
        <v>7730</v>
      </c>
      <c r="M500" s="9">
        <v>0.45</v>
      </c>
      <c r="N500" s="9"/>
      <c r="O500" s="21"/>
      <c r="Q500" s="29"/>
      <c r="U500" s="17"/>
      <c r="V500" s="2">
        <v>330</v>
      </c>
      <c r="Y500" t="str">
        <f t="shared" si="32"/>
        <v/>
      </c>
      <c r="AA500" t="str">
        <f t="shared" si="33"/>
        <v/>
      </c>
      <c r="AC500" s="7"/>
      <c r="AD500" t="s">
        <v>4467</v>
      </c>
      <c r="AE500">
        <f t="shared" si="35"/>
        <v>0</v>
      </c>
      <c r="AG500" s="2"/>
      <c r="AH500" t="s">
        <v>1098</v>
      </c>
      <c r="AI500" s="7" t="s">
        <v>4610</v>
      </c>
    </row>
    <row r="501" spans="1:35" ht="11" customHeight="1" outlineLevel="1" x14ac:dyDescent="0.25">
      <c r="A501" t="s">
        <v>1529</v>
      </c>
      <c r="C501" s="2" t="s">
        <v>11983</v>
      </c>
      <c r="D501" s="2">
        <v>340</v>
      </c>
      <c r="E501" s="7">
        <v>1983</v>
      </c>
      <c r="F501" s="5" t="s">
        <v>4769</v>
      </c>
      <c r="H501" s="5" t="s">
        <v>5398</v>
      </c>
      <c r="I501" s="6" t="s">
        <v>4468</v>
      </c>
      <c r="J501" s="6" t="s">
        <v>10620</v>
      </c>
      <c r="K501" s="17">
        <v>5</v>
      </c>
      <c r="L501" s="17" t="s">
        <v>7730</v>
      </c>
      <c r="M501" s="9">
        <v>0.45</v>
      </c>
      <c r="N501" s="9"/>
      <c r="O501" s="21"/>
      <c r="Q501" s="29"/>
      <c r="U501" s="17"/>
      <c r="V501" s="2">
        <v>331</v>
      </c>
      <c r="Y501" t="str">
        <f t="shared" si="32"/>
        <v/>
      </c>
      <c r="AA501" t="str">
        <f t="shared" si="33"/>
        <v/>
      </c>
      <c r="AC501" s="7"/>
      <c r="AD501" t="s">
        <v>4468</v>
      </c>
      <c r="AE501">
        <f t="shared" si="35"/>
        <v>0</v>
      </c>
      <c r="AG501" s="2"/>
      <c r="AH501" t="s">
        <v>1098</v>
      </c>
      <c r="AI501" s="7" t="s">
        <v>4610</v>
      </c>
    </row>
    <row r="502" spans="1:35" ht="11" customHeight="1" outlineLevel="1" x14ac:dyDescent="0.25">
      <c r="A502" t="s">
        <v>1529</v>
      </c>
      <c r="C502" s="2" t="s">
        <v>11983</v>
      </c>
      <c r="D502" s="2">
        <v>341</v>
      </c>
      <c r="E502" s="7">
        <v>1983</v>
      </c>
      <c r="F502" s="5" t="s">
        <v>6712</v>
      </c>
      <c r="H502" s="5" t="s">
        <v>5398</v>
      </c>
      <c r="I502" s="6" t="s">
        <v>4469</v>
      </c>
      <c r="J502" s="6" t="s">
        <v>10621</v>
      </c>
      <c r="K502" s="17">
        <v>5</v>
      </c>
      <c r="L502" s="17" t="s">
        <v>7730</v>
      </c>
      <c r="M502" s="9">
        <v>2</v>
      </c>
      <c r="N502" s="9"/>
      <c r="O502" s="21"/>
      <c r="Q502" s="29"/>
      <c r="U502" s="17"/>
      <c r="V502" s="2">
        <v>332</v>
      </c>
      <c r="Y502" t="str">
        <f t="shared" si="32"/>
        <v/>
      </c>
      <c r="AA502" t="str">
        <f t="shared" si="33"/>
        <v/>
      </c>
      <c r="AC502" s="7"/>
      <c r="AD502" t="s">
        <v>4469</v>
      </c>
      <c r="AE502">
        <f t="shared" si="35"/>
        <v>0</v>
      </c>
      <c r="AG502" s="2"/>
      <c r="AH502" t="s">
        <v>1098</v>
      </c>
      <c r="AI502" s="7" t="s">
        <v>4610</v>
      </c>
    </row>
    <row r="503" spans="1:35" ht="11" customHeight="1" outlineLevel="1" x14ac:dyDescent="0.25">
      <c r="A503" t="s">
        <v>1529</v>
      </c>
      <c r="C503" s="2" t="s">
        <v>11983</v>
      </c>
      <c r="D503" s="2">
        <v>343</v>
      </c>
      <c r="E503" s="7">
        <v>1983</v>
      </c>
      <c r="F503" s="5" t="s">
        <v>2308</v>
      </c>
      <c r="H503" s="5" t="s">
        <v>5398</v>
      </c>
      <c r="I503" s="6" t="s">
        <v>4470</v>
      </c>
      <c r="J503" s="6" t="s">
        <v>10621</v>
      </c>
      <c r="K503" s="17">
        <v>5</v>
      </c>
      <c r="L503" s="17" t="s">
        <v>7730</v>
      </c>
      <c r="M503" s="9">
        <v>2</v>
      </c>
      <c r="N503" s="9"/>
      <c r="O503" s="21"/>
      <c r="Q503" s="29"/>
      <c r="U503" s="17"/>
      <c r="V503" s="2">
        <v>334</v>
      </c>
      <c r="Y503" t="str">
        <f t="shared" si="32"/>
        <v/>
      </c>
      <c r="AA503" t="str">
        <f t="shared" si="33"/>
        <v/>
      </c>
      <c r="AC503" s="7"/>
      <c r="AD503" t="s">
        <v>4470</v>
      </c>
      <c r="AE503">
        <f t="shared" si="35"/>
        <v>0</v>
      </c>
      <c r="AG503" s="2"/>
      <c r="AH503" t="s">
        <v>1098</v>
      </c>
      <c r="AI503" s="7" t="s">
        <v>4922</v>
      </c>
    </row>
    <row r="504" spans="1:35" ht="11" customHeight="1" outlineLevel="1" x14ac:dyDescent="0.25">
      <c r="A504" t="s">
        <v>1529</v>
      </c>
      <c r="C504" s="2" t="s">
        <v>11983</v>
      </c>
      <c r="D504" s="2">
        <v>368</v>
      </c>
      <c r="E504" s="7">
        <v>1984</v>
      </c>
      <c r="F504" s="5" t="s">
        <v>6712</v>
      </c>
      <c r="H504" s="5" t="s">
        <v>5398</v>
      </c>
      <c r="I504" s="6" t="s">
        <v>11995</v>
      </c>
      <c r="J504" s="6" t="s">
        <v>10622</v>
      </c>
      <c r="K504" s="17">
        <v>3</v>
      </c>
      <c r="L504" s="17" t="s">
        <v>7730</v>
      </c>
      <c r="M504" s="9">
        <v>1</v>
      </c>
      <c r="N504" s="9"/>
      <c r="O504" s="21"/>
      <c r="Q504" s="29"/>
      <c r="U504" s="17"/>
      <c r="V504" s="2">
        <v>359</v>
      </c>
      <c r="Y504" t="str">
        <f t="shared" si="32"/>
        <v/>
      </c>
      <c r="AA504" t="str">
        <f t="shared" si="33"/>
        <v/>
      </c>
      <c r="AC504" s="7"/>
      <c r="AD504" t="s">
        <v>5228</v>
      </c>
      <c r="AE504">
        <f t="shared" si="35"/>
        <v>0</v>
      </c>
      <c r="AG504" s="2"/>
      <c r="AH504" t="s">
        <v>1098</v>
      </c>
      <c r="AI504" s="7" t="s">
        <v>4610</v>
      </c>
    </row>
    <row r="505" spans="1:35" ht="11" customHeight="1" outlineLevel="1" x14ac:dyDescent="0.25">
      <c r="A505" t="s">
        <v>1529</v>
      </c>
      <c r="C505" s="2" t="s">
        <v>11983</v>
      </c>
      <c r="D505" s="2">
        <v>370</v>
      </c>
      <c r="E505" s="7">
        <v>1984</v>
      </c>
      <c r="F505" s="5" t="s">
        <v>2308</v>
      </c>
      <c r="H505" s="5" t="s">
        <v>5398</v>
      </c>
      <c r="I505" s="6" t="s">
        <v>11995</v>
      </c>
      <c r="J505" s="6" t="s">
        <v>10622</v>
      </c>
      <c r="K505" s="17">
        <v>3</v>
      </c>
      <c r="L505" s="17" t="s">
        <v>7730</v>
      </c>
      <c r="M505" s="9">
        <v>0.75</v>
      </c>
      <c r="N505" s="9"/>
      <c r="O505" s="21"/>
      <c r="Q505" s="29"/>
      <c r="U505" s="17"/>
      <c r="V505" s="2">
        <v>361</v>
      </c>
      <c r="Y505" t="str">
        <f t="shared" si="32"/>
        <v/>
      </c>
      <c r="AA505" t="str">
        <f t="shared" si="33"/>
        <v/>
      </c>
      <c r="AC505" s="7"/>
      <c r="AD505" t="s">
        <v>5227</v>
      </c>
      <c r="AE505">
        <f t="shared" si="35"/>
        <v>0</v>
      </c>
      <c r="AG505" s="2"/>
      <c r="AH505" t="s">
        <v>1098</v>
      </c>
      <c r="AI505" s="7" t="s">
        <v>4610</v>
      </c>
    </row>
    <row r="506" spans="1:35" ht="11" customHeight="1" outlineLevel="1" x14ac:dyDescent="0.25">
      <c r="A506" t="s">
        <v>1529</v>
      </c>
      <c r="C506" s="2" t="s">
        <v>11983</v>
      </c>
      <c r="D506" s="2">
        <v>371</v>
      </c>
      <c r="E506" s="7">
        <v>1984</v>
      </c>
      <c r="F506" s="5" t="s">
        <v>5793</v>
      </c>
      <c r="H506" s="5" t="s">
        <v>5398</v>
      </c>
      <c r="I506" s="6" t="s">
        <v>11995</v>
      </c>
      <c r="J506" s="6" t="s">
        <v>10622</v>
      </c>
      <c r="K506" s="17">
        <v>3</v>
      </c>
      <c r="L506" s="17" t="s">
        <v>7730</v>
      </c>
      <c r="M506" s="9">
        <v>0.75</v>
      </c>
      <c r="N506" s="9"/>
      <c r="O506" s="21"/>
      <c r="Q506" s="29"/>
      <c r="U506" s="17"/>
      <c r="V506" s="2">
        <v>362</v>
      </c>
      <c r="Y506" t="str">
        <f t="shared" si="32"/>
        <v/>
      </c>
      <c r="AA506" t="str">
        <f t="shared" si="33"/>
        <v/>
      </c>
      <c r="AC506" s="7"/>
      <c r="AD506" t="s">
        <v>5794</v>
      </c>
      <c r="AE506">
        <f t="shared" si="35"/>
        <v>0</v>
      </c>
      <c r="AG506" s="2"/>
      <c r="AH506" t="s">
        <v>1098</v>
      </c>
      <c r="AI506" s="7" t="s">
        <v>4922</v>
      </c>
    </row>
    <row r="507" spans="1:35" ht="11" customHeight="1" outlineLevel="1" x14ac:dyDescent="0.25">
      <c r="A507" t="s">
        <v>1529</v>
      </c>
      <c r="C507" s="2" t="s">
        <v>11983</v>
      </c>
      <c r="D507" s="2" t="s">
        <v>4062</v>
      </c>
      <c r="E507" s="7">
        <v>1986</v>
      </c>
      <c r="F507" s="5" t="s">
        <v>1099</v>
      </c>
      <c r="H507" s="5" t="s">
        <v>6737</v>
      </c>
      <c r="I507" s="6" t="s">
        <v>2980</v>
      </c>
      <c r="J507" s="6"/>
      <c r="K507" s="17">
        <v>6</v>
      </c>
      <c r="L507" s="17" t="s">
        <v>7732</v>
      </c>
      <c r="M507" s="9"/>
      <c r="N507" s="9"/>
      <c r="O507" s="21"/>
      <c r="Q507" s="29"/>
      <c r="U507" s="17"/>
      <c r="V507" s="2" t="s">
        <v>5335</v>
      </c>
      <c r="Y507" t="str">
        <f t="shared" si="32"/>
        <v/>
      </c>
      <c r="AA507" t="str">
        <f t="shared" si="33"/>
        <v/>
      </c>
      <c r="AC507" s="7"/>
      <c r="AD507" t="s">
        <v>2980</v>
      </c>
      <c r="AE507">
        <f t="shared" si="35"/>
        <v>0</v>
      </c>
      <c r="AG507" s="2"/>
      <c r="AH507" t="s">
        <v>1098</v>
      </c>
      <c r="AI507" s="7" t="s">
        <v>4610</v>
      </c>
    </row>
    <row r="508" spans="1:35" ht="11" customHeight="1" outlineLevel="1" x14ac:dyDescent="0.25">
      <c r="A508" t="s">
        <v>1529</v>
      </c>
      <c r="C508" s="2" t="s">
        <v>11983</v>
      </c>
      <c r="D508" s="2" t="s">
        <v>4062</v>
      </c>
      <c r="E508" s="7">
        <v>1986</v>
      </c>
      <c r="F508" s="5" t="s">
        <v>637</v>
      </c>
      <c r="H508" s="5" t="s">
        <v>1921</v>
      </c>
      <c r="I508" s="6" t="s">
        <v>2980</v>
      </c>
      <c r="J508" s="6"/>
      <c r="K508" s="17">
        <v>6</v>
      </c>
      <c r="L508" s="17" t="s">
        <v>7732</v>
      </c>
      <c r="M508" s="9"/>
      <c r="N508" s="9"/>
      <c r="O508" s="21"/>
      <c r="Q508" s="29"/>
      <c r="U508" s="17"/>
      <c r="V508" s="2" t="s">
        <v>5336</v>
      </c>
      <c r="Y508" t="str">
        <f t="shared" si="32"/>
        <v/>
      </c>
      <c r="AA508" t="str">
        <f t="shared" si="33"/>
        <v/>
      </c>
      <c r="AC508" s="7"/>
      <c r="AD508" t="s">
        <v>2980</v>
      </c>
      <c r="AE508">
        <f t="shared" si="35"/>
        <v>0</v>
      </c>
      <c r="AG508" s="2"/>
      <c r="AH508" t="s">
        <v>1098</v>
      </c>
      <c r="AI508" s="7" t="s">
        <v>4610</v>
      </c>
    </row>
    <row r="509" spans="1:35" ht="11" customHeight="1" outlineLevel="1" x14ac:dyDescent="0.25">
      <c r="A509" t="s">
        <v>1529</v>
      </c>
      <c r="C509" s="2" t="s">
        <v>11983</v>
      </c>
      <c r="D509" s="2" t="s">
        <v>4062</v>
      </c>
      <c r="E509" s="7">
        <v>1986</v>
      </c>
      <c r="F509" s="5" t="s">
        <v>631</v>
      </c>
      <c r="H509" s="5" t="s">
        <v>6738</v>
      </c>
      <c r="I509" s="6" t="s">
        <v>2980</v>
      </c>
      <c r="J509" s="6"/>
      <c r="K509" s="17">
        <v>6</v>
      </c>
      <c r="L509" s="17" t="s">
        <v>7732</v>
      </c>
      <c r="M509" s="9"/>
      <c r="N509" s="9"/>
      <c r="O509" s="21"/>
      <c r="Q509" s="29"/>
      <c r="U509" s="17"/>
      <c r="V509" s="2" t="s">
        <v>5337</v>
      </c>
      <c r="Y509" t="str">
        <f t="shared" si="32"/>
        <v/>
      </c>
      <c r="AA509" t="str">
        <f t="shared" si="33"/>
        <v/>
      </c>
      <c r="AC509" s="7"/>
      <c r="AD509" t="s">
        <v>2980</v>
      </c>
      <c r="AE509">
        <f t="shared" si="35"/>
        <v>0</v>
      </c>
      <c r="AG509" s="2"/>
      <c r="AH509" t="s">
        <v>1098</v>
      </c>
      <c r="AI509" s="7" t="s">
        <v>4610</v>
      </c>
    </row>
    <row r="510" spans="1:35" ht="11" customHeight="1" outlineLevel="1" x14ac:dyDescent="0.25">
      <c r="A510" t="s">
        <v>1529</v>
      </c>
      <c r="C510" s="2" t="s">
        <v>11983</v>
      </c>
      <c r="D510" s="2" t="s">
        <v>4062</v>
      </c>
      <c r="E510" s="7">
        <v>1986</v>
      </c>
      <c r="F510" s="5" t="s">
        <v>3877</v>
      </c>
      <c r="H510" s="5" t="s">
        <v>6739</v>
      </c>
      <c r="I510" s="6" t="s">
        <v>2980</v>
      </c>
      <c r="J510" s="6"/>
      <c r="K510" s="17">
        <v>6</v>
      </c>
      <c r="L510" s="17" t="s">
        <v>7732</v>
      </c>
      <c r="M510" s="9"/>
      <c r="N510" s="9"/>
      <c r="O510" s="21"/>
      <c r="Q510" s="29"/>
      <c r="U510" s="17"/>
      <c r="V510" s="2" t="s">
        <v>5338</v>
      </c>
      <c r="Y510" t="str">
        <f t="shared" si="32"/>
        <v/>
      </c>
      <c r="AA510" t="str">
        <f t="shared" si="33"/>
        <v/>
      </c>
      <c r="AC510" s="7"/>
      <c r="AD510" t="s">
        <v>2980</v>
      </c>
      <c r="AE510">
        <f t="shared" si="35"/>
        <v>0</v>
      </c>
      <c r="AG510" s="2"/>
      <c r="AH510" t="s">
        <v>1098</v>
      </c>
      <c r="AI510" s="7" t="s">
        <v>4610</v>
      </c>
    </row>
    <row r="511" spans="1:35" ht="11" customHeight="1" outlineLevel="1" x14ac:dyDescent="0.25">
      <c r="A511" t="s">
        <v>1529</v>
      </c>
      <c r="C511" s="2" t="s">
        <v>11983</v>
      </c>
      <c r="D511" s="2" t="s">
        <v>4062</v>
      </c>
      <c r="E511" s="7">
        <v>1986</v>
      </c>
      <c r="F511" s="5" t="s">
        <v>815</v>
      </c>
      <c r="H511" s="5" t="s">
        <v>6740</v>
      </c>
      <c r="I511" s="6" t="s">
        <v>2980</v>
      </c>
      <c r="J511" s="6"/>
      <c r="K511" s="17">
        <v>6</v>
      </c>
      <c r="L511" s="17" t="s">
        <v>7732</v>
      </c>
      <c r="M511" s="9"/>
      <c r="N511" s="9"/>
      <c r="O511" s="21"/>
      <c r="Q511" s="29"/>
      <c r="U511" s="17"/>
      <c r="V511" s="2" t="s">
        <v>5339</v>
      </c>
      <c r="Y511" t="str">
        <f t="shared" si="32"/>
        <v/>
      </c>
      <c r="AA511" t="str">
        <f t="shared" si="33"/>
        <v/>
      </c>
      <c r="AC511" s="7"/>
      <c r="AD511" t="s">
        <v>2980</v>
      </c>
      <c r="AE511">
        <f t="shared" si="35"/>
        <v>0</v>
      </c>
      <c r="AG511" s="2"/>
      <c r="AH511" t="s">
        <v>1098</v>
      </c>
      <c r="AI511" s="7" t="s">
        <v>4610</v>
      </c>
    </row>
    <row r="512" spans="1:35" ht="11" customHeight="1" outlineLevel="1" x14ac:dyDescent="0.25">
      <c r="A512" t="s">
        <v>1529</v>
      </c>
      <c r="C512" s="2" t="s">
        <v>11983</v>
      </c>
      <c r="D512" s="2" t="s">
        <v>4062</v>
      </c>
      <c r="E512" s="7">
        <v>1986</v>
      </c>
      <c r="F512" s="5" t="s">
        <v>4236</v>
      </c>
      <c r="H512" s="5" t="s">
        <v>6741</v>
      </c>
      <c r="I512" s="6" t="s">
        <v>2980</v>
      </c>
      <c r="J512" s="6"/>
      <c r="K512" s="17">
        <v>6</v>
      </c>
      <c r="L512" s="17" t="s">
        <v>7732</v>
      </c>
      <c r="M512" s="9"/>
      <c r="N512" s="9"/>
      <c r="O512" s="21"/>
      <c r="Q512" s="29"/>
      <c r="U512" s="17"/>
      <c r="V512" s="2" t="s">
        <v>5538</v>
      </c>
      <c r="Y512" t="str">
        <f t="shared" si="32"/>
        <v/>
      </c>
      <c r="AA512" t="str">
        <f t="shared" si="33"/>
        <v/>
      </c>
      <c r="AC512" s="7"/>
      <c r="AD512" t="s">
        <v>2980</v>
      </c>
      <c r="AE512">
        <f t="shared" si="35"/>
        <v>0</v>
      </c>
      <c r="AG512" s="2"/>
      <c r="AH512" t="s">
        <v>1098</v>
      </c>
      <c r="AI512" s="7" t="s">
        <v>4922</v>
      </c>
    </row>
    <row r="513" spans="1:35" ht="11" customHeight="1" outlineLevel="1" x14ac:dyDescent="0.25">
      <c r="A513" t="s">
        <v>1529</v>
      </c>
      <c r="C513" s="2" t="s">
        <v>11983</v>
      </c>
      <c r="D513" s="2">
        <v>404</v>
      </c>
      <c r="E513" s="7">
        <v>1986</v>
      </c>
      <c r="F513" s="5" t="s">
        <v>6709</v>
      </c>
      <c r="H513" s="5" t="s">
        <v>5398</v>
      </c>
      <c r="I513" s="6" t="s">
        <v>11995</v>
      </c>
      <c r="J513" s="6" t="s">
        <v>10623</v>
      </c>
      <c r="K513" s="17">
        <v>3</v>
      </c>
      <c r="L513" s="17" t="s">
        <v>7732</v>
      </c>
      <c r="M513" s="9"/>
      <c r="N513" s="9"/>
      <c r="O513" s="21"/>
      <c r="Q513" s="29"/>
      <c r="U513" s="17"/>
      <c r="V513" s="2"/>
      <c r="Y513" t="str">
        <f t="shared" si="32"/>
        <v/>
      </c>
      <c r="AA513" t="str">
        <f t="shared" si="33"/>
        <v/>
      </c>
      <c r="AC513" s="7"/>
      <c r="AD513" t="s">
        <v>96</v>
      </c>
      <c r="AE513">
        <f t="shared" si="35"/>
        <v>0</v>
      </c>
      <c r="AG513" s="2"/>
      <c r="AI513" s="7"/>
    </row>
    <row r="514" spans="1:35" ht="11" customHeight="1" outlineLevel="1" x14ac:dyDescent="0.25">
      <c r="A514" t="s">
        <v>1529</v>
      </c>
      <c r="C514" s="2" t="s">
        <v>11983</v>
      </c>
      <c r="D514" s="2">
        <v>406</v>
      </c>
      <c r="E514" s="7">
        <v>1986</v>
      </c>
      <c r="F514" s="5" t="s">
        <v>5793</v>
      </c>
      <c r="H514" s="5" t="s">
        <v>5398</v>
      </c>
      <c r="I514" s="6" t="s">
        <v>20936</v>
      </c>
      <c r="J514" s="6" t="s">
        <v>10623</v>
      </c>
      <c r="K514" s="17">
        <v>3</v>
      </c>
      <c r="L514" s="17" t="s">
        <v>7732</v>
      </c>
      <c r="M514" s="9"/>
      <c r="N514" s="9"/>
      <c r="O514" s="21"/>
      <c r="Q514" s="29"/>
      <c r="U514" s="17"/>
      <c r="V514" s="2"/>
      <c r="Y514" t="str">
        <f t="shared" ref="Y514:Y577" si="36">IF(COUNTIF(F514,"*fdc*"),1,"")</f>
        <v/>
      </c>
      <c r="AA514" t="str">
        <f t="shared" ref="AA514:AA577" si="37">IF(COUNTIF(F514,"*s/s*"),1,"")</f>
        <v/>
      </c>
      <c r="AC514" s="7"/>
      <c r="AD514" t="s">
        <v>4470</v>
      </c>
      <c r="AE514">
        <f t="shared" ref="AE514:AE545" si="38">COUNTIF(I514,"*Fuji*")</f>
        <v>0</v>
      </c>
      <c r="AG514" s="2"/>
      <c r="AI514" s="7"/>
    </row>
    <row r="515" spans="1:35" ht="11" customHeight="1" outlineLevel="1" x14ac:dyDescent="0.25">
      <c r="A515" t="s">
        <v>1529</v>
      </c>
      <c r="C515" s="2" t="s">
        <v>11983</v>
      </c>
      <c r="D515" s="2">
        <v>407</v>
      </c>
      <c r="E515" s="7">
        <v>1986</v>
      </c>
      <c r="F515" s="5" t="s">
        <v>10624</v>
      </c>
      <c r="H515" s="5" t="s">
        <v>5398</v>
      </c>
      <c r="I515" s="6" t="s">
        <v>10625</v>
      </c>
      <c r="J515" s="6" t="s">
        <v>10623</v>
      </c>
      <c r="K515" s="17">
        <v>6</v>
      </c>
      <c r="L515" s="17" t="s">
        <v>7730</v>
      </c>
      <c r="M515" s="9">
        <v>3</v>
      </c>
      <c r="N515" s="9"/>
      <c r="O515" s="21"/>
      <c r="Q515" s="29"/>
      <c r="U515" s="17"/>
      <c r="V515" s="2"/>
      <c r="Y515" t="str">
        <f t="shared" si="36"/>
        <v/>
      </c>
      <c r="AA515">
        <f t="shared" si="37"/>
        <v>1</v>
      </c>
      <c r="AC515" s="7"/>
      <c r="AD515" t="s">
        <v>10625</v>
      </c>
      <c r="AE515">
        <f t="shared" si="38"/>
        <v>0</v>
      </c>
      <c r="AG515" s="2"/>
      <c r="AI515" s="7"/>
    </row>
    <row r="516" spans="1:35" ht="11" customHeight="1" outlineLevel="1" x14ac:dyDescent="0.25">
      <c r="A516" t="s">
        <v>1529</v>
      </c>
      <c r="C516" s="2" t="s">
        <v>11983</v>
      </c>
      <c r="D516" s="2" t="s">
        <v>10627</v>
      </c>
      <c r="E516" s="7">
        <v>1987</v>
      </c>
      <c r="F516" s="5" t="s">
        <v>10628</v>
      </c>
      <c r="H516" s="5" t="s">
        <v>5398</v>
      </c>
      <c r="I516" s="6" t="s">
        <v>9273</v>
      </c>
      <c r="J516" s="6" t="s">
        <v>10626</v>
      </c>
      <c r="K516" s="17">
        <v>5</v>
      </c>
      <c r="L516" s="17" t="s">
        <v>7730</v>
      </c>
      <c r="M516" s="9">
        <v>8.8000000000000007</v>
      </c>
      <c r="N516" s="9"/>
      <c r="O516" s="21"/>
      <c r="Q516" s="29"/>
      <c r="U516" s="17"/>
      <c r="V516" s="2"/>
      <c r="Y516" t="str">
        <f t="shared" si="36"/>
        <v/>
      </c>
      <c r="AA516" t="str">
        <f t="shared" si="37"/>
        <v/>
      </c>
      <c r="AC516" s="7"/>
      <c r="AD516" t="s">
        <v>9273</v>
      </c>
      <c r="AE516">
        <f t="shared" si="38"/>
        <v>0</v>
      </c>
      <c r="AG516" s="2"/>
      <c r="AI516" s="7"/>
    </row>
    <row r="517" spans="1:35" ht="11" customHeight="1" outlineLevel="1" x14ac:dyDescent="0.25">
      <c r="A517" t="s">
        <v>1529</v>
      </c>
      <c r="C517" s="2" t="s">
        <v>11983</v>
      </c>
      <c r="D517" s="2">
        <v>460</v>
      </c>
      <c r="E517" s="7">
        <v>1988</v>
      </c>
      <c r="F517" s="5" t="s">
        <v>4236</v>
      </c>
      <c r="H517" s="5" t="s">
        <v>5398</v>
      </c>
      <c r="I517" s="6" t="s">
        <v>10625</v>
      </c>
      <c r="J517" s="6" t="s">
        <v>10629</v>
      </c>
      <c r="K517" s="17">
        <v>6</v>
      </c>
      <c r="L517" s="17" t="s">
        <v>7730</v>
      </c>
      <c r="M517" s="9">
        <v>4.2</v>
      </c>
      <c r="N517" s="9"/>
      <c r="O517" s="21"/>
      <c r="Q517" s="29"/>
      <c r="U517" s="17"/>
      <c r="V517" s="2"/>
      <c r="Y517" t="str">
        <f t="shared" si="36"/>
        <v/>
      </c>
      <c r="AA517" t="str">
        <f t="shared" si="37"/>
        <v/>
      </c>
      <c r="AC517" s="7"/>
      <c r="AD517" t="s">
        <v>10625</v>
      </c>
      <c r="AE517">
        <f t="shared" si="38"/>
        <v>0</v>
      </c>
      <c r="AG517" s="2"/>
      <c r="AI517" s="7"/>
    </row>
    <row r="518" spans="1:35" ht="11" customHeight="1" outlineLevel="1" x14ac:dyDescent="0.25">
      <c r="A518" t="s">
        <v>1529</v>
      </c>
      <c r="C518" s="2" t="s">
        <v>11983</v>
      </c>
      <c r="D518" s="2">
        <v>539</v>
      </c>
      <c r="E518" s="7">
        <v>1990</v>
      </c>
      <c r="F518" s="8" t="s">
        <v>21542</v>
      </c>
      <c r="H518" s="5" t="s">
        <v>5398</v>
      </c>
      <c r="I518" s="6" t="s">
        <v>10625</v>
      </c>
      <c r="J518" s="6" t="s">
        <v>10630</v>
      </c>
      <c r="K518" s="17">
        <v>6</v>
      </c>
      <c r="L518" s="17" t="s">
        <v>7732</v>
      </c>
      <c r="M518" s="9"/>
      <c r="N518" s="9"/>
      <c r="O518" s="21"/>
      <c r="Q518" s="29"/>
      <c r="U518" s="17"/>
      <c r="V518" s="2"/>
      <c r="Y518" t="str">
        <f t="shared" si="36"/>
        <v/>
      </c>
      <c r="AA518" t="str">
        <f t="shared" si="37"/>
        <v/>
      </c>
      <c r="AC518" s="7"/>
      <c r="AD518" t="s">
        <v>10625</v>
      </c>
      <c r="AE518">
        <f t="shared" si="38"/>
        <v>0</v>
      </c>
      <c r="AG518" s="2"/>
      <c r="AI518" s="7"/>
    </row>
    <row r="519" spans="1:35" ht="11" customHeight="1" outlineLevel="1" x14ac:dyDescent="0.25">
      <c r="A519" t="s">
        <v>1529</v>
      </c>
      <c r="C519" s="2" t="s">
        <v>11983</v>
      </c>
      <c r="D519" s="2" t="s">
        <v>10631</v>
      </c>
      <c r="E519" s="7">
        <v>1990</v>
      </c>
      <c r="F519" s="8" t="s">
        <v>21683</v>
      </c>
      <c r="H519" s="5" t="s">
        <v>5398</v>
      </c>
      <c r="I519" s="6" t="s">
        <v>10633</v>
      </c>
      <c r="J519" s="6" t="s">
        <v>10630</v>
      </c>
      <c r="K519" s="17">
        <v>6</v>
      </c>
      <c r="L519" s="17" t="s">
        <v>7730</v>
      </c>
      <c r="M519" s="9">
        <v>7.5</v>
      </c>
      <c r="N519" s="9"/>
      <c r="O519" s="21"/>
      <c r="Q519" s="29"/>
      <c r="U519" s="17"/>
      <c r="V519" s="2"/>
      <c r="Y519" t="str">
        <f t="shared" si="36"/>
        <v/>
      </c>
      <c r="AA519">
        <f t="shared" si="37"/>
        <v>1</v>
      </c>
      <c r="AC519" s="7"/>
      <c r="AD519" t="s">
        <v>10633</v>
      </c>
      <c r="AE519">
        <f t="shared" si="38"/>
        <v>0</v>
      </c>
      <c r="AG519" s="2"/>
      <c r="AI519" s="7"/>
    </row>
    <row r="520" spans="1:35" ht="11" customHeight="1" outlineLevel="1" x14ac:dyDescent="0.25">
      <c r="A520" t="s">
        <v>1529</v>
      </c>
      <c r="C520" s="2" t="s">
        <v>11983</v>
      </c>
      <c r="D520" s="2">
        <v>554</v>
      </c>
      <c r="E520" s="7">
        <v>1991</v>
      </c>
      <c r="F520" s="5" t="s">
        <v>1109</v>
      </c>
      <c r="H520" s="5" t="s">
        <v>5398</v>
      </c>
      <c r="I520" s="6" t="s">
        <v>11995</v>
      </c>
      <c r="J520" s="6" t="s">
        <v>10635</v>
      </c>
      <c r="K520" s="17">
        <v>3</v>
      </c>
      <c r="L520" s="17" t="s">
        <v>7730</v>
      </c>
      <c r="M520" s="9">
        <v>3.75</v>
      </c>
      <c r="N520" s="9"/>
      <c r="O520" s="21"/>
      <c r="Q520" s="29"/>
      <c r="S520">
        <v>1</v>
      </c>
      <c r="T520">
        <v>1</v>
      </c>
      <c r="U520" s="17"/>
      <c r="V520" s="2">
        <v>512</v>
      </c>
      <c r="Y520" t="str">
        <f t="shared" si="36"/>
        <v/>
      </c>
      <c r="AA520" t="str">
        <f t="shared" si="37"/>
        <v/>
      </c>
      <c r="AC520" s="7"/>
      <c r="AD520" t="s">
        <v>5795</v>
      </c>
      <c r="AE520">
        <f t="shared" si="38"/>
        <v>0</v>
      </c>
      <c r="AG520" s="2"/>
      <c r="AH520" t="s">
        <v>1098</v>
      </c>
      <c r="AI520" s="7" t="s">
        <v>4610</v>
      </c>
    </row>
    <row r="521" spans="1:35" ht="11" customHeight="1" outlineLevel="1" x14ac:dyDescent="0.25">
      <c r="A521" t="s">
        <v>1529</v>
      </c>
      <c r="C521" s="2" t="s">
        <v>11983</v>
      </c>
      <c r="D521" s="2">
        <v>556</v>
      </c>
      <c r="E521" s="7">
        <v>1991</v>
      </c>
      <c r="F521" s="5" t="s">
        <v>4236</v>
      </c>
      <c r="H521" s="5" t="s">
        <v>5398</v>
      </c>
      <c r="I521" s="6" t="s">
        <v>11995</v>
      </c>
      <c r="J521" s="6" t="s">
        <v>10635</v>
      </c>
      <c r="K521" s="17">
        <v>3</v>
      </c>
      <c r="L521" s="17" t="s">
        <v>7730</v>
      </c>
      <c r="M521" s="9">
        <v>3.75</v>
      </c>
      <c r="N521" s="9"/>
      <c r="O521" s="21"/>
      <c r="Q521" s="29"/>
      <c r="U521" s="17"/>
      <c r="V521" s="2"/>
      <c r="Y521" t="str">
        <f t="shared" si="36"/>
        <v/>
      </c>
      <c r="AA521" t="str">
        <f t="shared" si="37"/>
        <v/>
      </c>
      <c r="AC521" s="7"/>
      <c r="AD521" t="s">
        <v>10634</v>
      </c>
      <c r="AE521">
        <f t="shared" si="38"/>
        <v>0</v>
      </c>
      <c r="AG521" s="2"/>
      <c r="AI521" s="7"/>
    </row>
    <row r="522" spans="1:35" ht="11" customHeight="1" outlineLevel="1" x14ac:dyDescent="0.25">
      <c r="A522" t="s">
        <v>1529</v>
      </c>
      <c r="C522" s="2" t="s">
        <v>11983</v>
      </c>
      <c r="D522" s="2">
        <v>573</v>
      </c>
      <c r="E522" s="7">
        <v>1992</v>
      </c>
      <c r="F522" s="5" t="s">
        <v>3761</v>
      </c>
      <c r="H522" s="5" t="s">
        <v>5398</v>
      </c>
      <c r="I522" s="6" t="s">
        <v>11995</v>
      </c>
      <c r="J522" s="6" t="s">
        <v>10645</v>
      </c>
      <c r="K522" s="17">
        <v>3</v>
      </c>
      <c r="L522" s="17" t="s">
        <v>7730</v>
      </c>
      <c r="M522" s="9">
        <v>1.5</v>
      </c>
      <c r="N522" s="9"/>
      <c r="O522" s="21"/>
      <c r="Q522" s="29"/>
      <c r="U522" s="17"/>
      <c r="V522" s="2">
        <v>531</v>
      </c>
      <c r="Y522" t="str">
        <f t="shared" si="36"/>
        <v/>
      </c>
      <c r="AA522" t="str">
        <f t="shared" si="37"/>
        <v/>
      </c>
      <c r="AC522" s="7"/>
      <c r="AD522" t="s">
        <v>10644</v>
      </c>
      <c r="AE522">
        <f t="shared" si="38"/>
        <v>0</v>
      </c>
      <c r="AG522" s="2"/>
      <c r="AH522" t="s">
        <v>1098</v>
      </c>
      <c r="AI522" s="7" t="s">
        <v>4610</v>
      </c>
    </row>
    <row r="523" spans="1:35" ht="11" customHeight="1" outlineLevel="1" x14ac:dyDescent="0.25">
      <c r="A523" t="s">
        <v>1529</v>
      </c>
      <c r="C523" s="2" t="s">
        <v>11983</v>
      </c>
      <c r="D523" s="2">
        <v>574</v>
      </c>
      <c r="E523" s="7">
        <v>1992</v>
      </c>
      <c r="F523" s="5" t="s">
        <v>6709</v>
      </c>
      <c r="H523" s="5" t="s">
        <v>5398</v>
      </c>
      <c r="I523" s="6" t="s">
        <v>11995</v>
      </c>
      <c r="J523" s="6" t="s">
        <v>10645</v>
      </c>
      <c r="K523" s="17">
        <v>3</v>
      </c>
      <c r="L523" s="17" t="s">
        <v>7730</v>
      </c>
      <c r="M523" s="9">
        <v>1.5</v>
      </c>
      <c r="N523" s="9"/>
      <c r="O523" s="21"/>
      <c r="Q523" s="29"/>
      <c r="U523" s="17"/>
      <c r="V523" s="2"/>
      <c r="Y523" t="str">
        <f t="shared" si="36"/>
        <v/>
      </c>
      <c r="AA523" t="str">
        <f t="shared" si="37"/>
        <v/>
      </c>
      <c r="AC523" s="7"/>
      <c r="AD523" t="s">
        <v>10644</v>
      </c>
      <c r="AE523">
        <f t="shared" si="38"/>
        <v>0</v>
      </c>
      <c r="AG523" s="2"/>
      <c r="AI523" s="7"/>
    </row>
    <row r="524" spans="1:35" ht="11" customHeight="1" outlineLevel="1" x14ac:dyDescent="0.25">
      <c r="A524" t="s">
        <v>1529</v>
      </c>
      <c r="C524" s="2" t="s">
        <v>11983</v>
      </c>
      <c r="D524" s="2">
        <v>575</v>
      </c>
      <c r="E524" s="7">
        <v>1992</v>
      </c>
      <c r="F524" s="5" t="s">
        <v>6186</v>
      </c>
      <c r="H524" s="5" t="s">
        <v>5398</v>
      </c>
      <c r="I524" s="6" t="s">
        <v>10644</v>
      </c>
      <c r="J524" s="6" t="s">
        <v>10645</v>
      </c>
      <c r="K524" s="17">
        <v>5</v>
      </c>
      <c r="L524" s="17" t="s">
        <v>7730</v>
      </c>
      <c r="M524" s="9">
        <v>1.5</v>
      </c>
      <c r="N524" s="9"/>
      <c r="O524" s="21"/>
      <c r="Q524" s="29"/>
      <c r="U524" s="17"/>
      <c r="V524" s="2"/>
      <c r="Y524" t="str">
        <f t="shared" si="36"/>
        <v/>
      </c>
      <c r="AA524" t="str">
        <f t="shared" si="37"/>
        <v/>
      </c>
      <c r="AC524" s="7"/>
      <c r="AD524" t="s">
        <v>10644</v>
      </c>
      <c r="AE524">
        <f t="shared" si="38"/>
        <v>0</v>
      </c>
      <c r="AG524" s="2"/>
      <c r="AI524" s="7"/>
    </row>
    <row r="525" spans="1:35" ht="11" customHeight="1" outlineLevel="1" x14ac:dyDescent="0.25">
      <c r="A525" t="s">
        <v>1529</v>
      </c>
      <c r="C525" s="2" t="s">
        <v>11983</v>
      </c>
      <c r="D525" s="2" t="s">
        <v>20164</v>
      </c>
      <c r="E525" s="7">
        <v>1992</v>
      </c>
      <c r="F525" s="5" t="s">
        <v>7028</v>
      </c>
      <c r="H525" s="5" t="s">
        <v>5398</v>
      </c>
      <c r="I525" s="6" t="s">
        <v>10644</v>
      </c>
      <c r="J525" s="6" t="s">
        <v>10645</v>
      </c>
      <c r="K525" s="17">
        <v>5</v>
      </c>
      <c r="L525" s="17" t="s">
        <v>7730</v>
      </c>
      <c r="M525" s="9">
        <v>5.2</v>
      </c>
      <c r="N525" s="9"/>
      <c r="O525" s="21"/>
      <c r="Q525" s="29"/>
      <c r="U525" s="17"/>
      <c r="V525" s="2"/>
      <c r="Y525">
        <f t="shared" si="36"/>
        <v>1</v>
      </c>
      <c r="AA525" t="str">
        <f t="shared" si="37"/>
        <v/>
      </c>
      <c r="AC525" s="7"/>
      <c r="AD525" t="s">
        <v>10644</v>
      </c>
      <c r="AE525">
        <f t="shared" si="38"/>
        <v>0</v>
      </c>
      <c r="AG525" s="2"/>
      <c r="AI525" s="7"/>
    </row>
    <row r="526" spans="1:35" ht="11" customHeight="1" outlineLevel="1" x14ac:dyDescent="0.25">
      <c r="A526" t="s">
        <v>1529</v>
      </c>
      <c r="C526" s="2" t="s">
        <v>11983</v>
      </c>
      <c r="D526" s="2">
        <v>582</v>
      </c>
      <c r="E526" s="7">
        <v>1992</v>
      </c>
      <c r="F526" s="5" t="s">
        <v>6709</v>
      </c>
      <c r="H526" s="5" t="s">
        <v>5398</v>
      </c>
      <c r="I526" s="6" t="s">
        <v>10643</v>
      </c>
      <c r="J526" s="6" t="s">
        <v>10642</v>
      </c>
      <c r="K526" s="17">
        <v>5</v>
      </c>
      <c r="L526" s="17" t="s">
        <v>7730</v>
      </c>
      <c r="M526" s="9">
        <v>0.9</v>
      </c>
      <c r="N526" s="9"/>
      <c r="O526" s="21"/>
      <c r="Q526" s="29"/>
      <c r="U526" s="17"/>
      <c r="V526" s="2"/>
      <c r="Y526" t="str">
        <f t="shared" si="36"/>
        <v/>
      </c>
      <c r="AA526" t="str">
        <f t="shared" si="37"/>
        <v/>
      </c>
      <c r="AC526" s="7"/>
      <c r="AD526" t="s">
        <v>10643</v>
      </c>
      <c r="AE526">
        <f t="shared" si="38"/>
        <v>0</v>
      </c>
      <c r="AG526" s="2"/>
      <c r="AI526" s="7"/>
    </row>
    <row r="527" spans="1:35" ht="11" customHeight="1" outlineLevel="1" collapsed="1" x14ac:dyDescent="0.25">
      <c r="A527" t="s">
        <v>1529</v>
      </c>
      <c r="C527" s="2" t="s">
        <v>11983</v>
      </c>
      <c r="D527" s="2">
        <v>583</v>
      </c>
      <c r="E527" s="7">
        <v>1992</v>
      </c>
      <c r="F527" s="5" t="s">
        <v>6186</v>
      </c>
      <c r="H527" s="5" t="s">
        <v>5398</v>
      </c>
      <c r="I527" s="6" t="s">
        <v>10643</v>
      </c>
      <c r="J527" s="6" t="s">
        <v>10642</v>
      </c>
      <c r="K527" s="17">
        <v>5</v>
      </c>
      <c r="L527" s="17" t="s">
        <v>7730</v>
      </c>
      <c r="M527" s="9">
        <v>0.9</v>
      </c>
      <c r="N527" s="9"/>
      <c r="O527" s="21"/>
      <c r="Q527" s="29"/>
      <c r="U527" s="17"/>
      <c r="V527" s="2"/>
      <c r="Y527" t="str">
        <f t="shared" si="36"/>
        <v/>
      </c>
      <c r="AA527" t="str">
        <f t="shared" si="37"/>
        <v/>
      </c>
      <c r="AC527" s="7"/>
      <c r="AD527" t="s">
        <v>10643</v>
      </c>
      <c r="AE527">
        <f t="shared" si="38"/>
        <v>0</v>
      </c>
      <c r="AG527" s="2"/>
      <c r="AI527" s="7"/>
    </row>
    <row r="528" spans="1:35" ht="11" customHeight="1" outlineLevel="1" x14ac:dyDescent="0.25">
      <c r="A528" t="s">
        <v>1529</v>
      </c>
      <c r="C528" s="2" t="s">
        <v>11983</v>
      </c>
      <c r="D528" s="2">
        <v>584</v>
      </c>
      <c r="E528" s="7">
        <v>1992</v>
      </c>
      <c r="F528" s="5" t="s">
        <v>4236</v>
      </c>
      <c r="H528" s="5" t="s">
        <v>5398</v>
      </c>
      <c r="I528" s="6" t="s">
        <v>10643</v>
      </c>
      <c r="J528" s="6" t="s">
        <v>10642</v>
      </c>
      <c r="K528" s="17">
        <v>5</v>
      </c>
      <c r="L528" s="17" t="s">
        <v>7730</v>
      </c>
      <c r="M528" s="9">
        <v>0.9</v>
      </c>
      <c r="N528" s="9"/>
      <c r="O528" s="21"/>
      <c r="Q528" s="29"/>
      <c r="U528" s="17"/>
      <c r="V528" s="2"/>
      <c r="Y528" t="str">
        <f t="shared" si="36"/>
        <v/>
      </c>
      <c r="AA528" t="str">
        <f t="shared" si="37"/>
        <v/>
      </c>
      <c r="AC528" s="7"/>
      <c r="AD528" t="s">
        <v>10643</v>
      </c>
      <c r="AE528">
        <f t="shared" si="38"/>
        <v>0</v>
      </c>
      <c r="AG528" s="2"/>
      <c r="AI528" s="7"/>
    </row>
    <row r="529" spans="1:35" ht="11" customHeight="1" outlineLevel="1" x14ac:dyDescent="0.25">
      <c r="A529" t="s">
        <v>1529</v>
      </c>
      <c r="C529" s="2" t="s">
        <v>11983</v>
      </c>
      <c r="D529" s="2">
        <v>585</v>
      </c>
      <c r="E529" s="7">
        <v>1992</v>
      </c>
      <c r="F529" s="5" t="s">
        <v>5793</v>
      </c>
      <c r="H529" s="5" t="s">
        <v>5398</v>
      </c>
      <c r="I529" s="6" t="s">
        <v>10643</v>
      </c>
      <c r="J529" s="6" t="s">
        <v>10642</v>
      </c>
      <c r="K529" s="17">
        <v>5</v>
      </c>
      <c r="L529" s="17" t="s">
        <v>7730</v>
      </c>
      <c r="M529" s="9">
        <v>0.9</v>
      </c>
      <c r="N529" s="9"/>
      <c r="O529" s="21"/>
      <c r="Q529" s="29"/>
      <c r="U529" s="17"/>
      <c r="V529" s="2"/>
      <c r="Y529" t="str">
        <f t="shared" si="36"/>
        <v/>
      </c>
      <c r="AA529" t="str">
        <f t="shared" si="37"/>
        <v/>
      </c>
      <c r="AC529" s="7"/>
      <c r="AD529" t="s">
        <v>10643</v>
      </c>
      <c r="AE529">
        <f t="shared" si="38"/>
        <v>0</v>
      </c>
      <c r="AG529" s="2"/>
      <c r="AI529" s="7"/>
    </row>
    <row r="530" spans="1:35" ht="11" customHeight="1" outlineLevel="1" x14ac:dyDescent="0.25">
      <c r="A530" t="s">
        <v>1529</v>
      </c>
      <c r="C530" s="2" t="s">
        <v>11983</v>
      </c>
      <c r="D530" s="2">
        <v>587</v>
      </c>
      <c r="E530" s="7">
        <v>1992</v>
      </c>
      <c r="F530" s="5" t="s">
        <v>6186</v>
      </c>
      <c r="H530" s="5" t="s">
        <v>5398</v>
      </c>
      <c r="I530" s="6" t="s">
        <v>11995</v>
      </c>
      <c r="J530" s="6" t="s">
        <v>10640</v>
      </c>
      <c r="K530" s="17">
        <v>3</v>
      </c>
      <c r="L530" s="17" t="s">
        <v>7730</v>
      </c>
      <c r="M530" s="9">
        <v>3.5</v>
      </c>
      <c r="N530" s="9"/>
      <c r="O530" s="21"/>
      <c r="Q530" s="29"/>
      <c r="U530" s="17"/>
      <c r="V530" s="2"/>
      <c r="Y530" t="str">
        <f t="shared" si="36"/>
        <v/>
      </c>
      <c r="AA530" t="str">
        <f t="shared" si="37"/>
        <v/>
      </c>
      <c r="AC530" s="7"/>
      <c r="AD530" t="s">
        <v>10638</v>
      </c>
      <c r="AE530">
        <f t="shared" si="38"/>
        <v>0</v>
      </c>
      <c r="AG530" s="2"/>
      <c r="AI530" s="7"/>
    </row>
    <row r="531" spans="1:35" ht="11" customHeight="1" outlineLevel="1" x14ac:dyDescent="0.25">
      <c r="A531" t="s">
        <v>1529</v>
      </c>
      <c r="C531" s="2" t="s">
        <v>11983</v>
      </c>
      <c r="D531" s="2">
        <v>589</v>
      </c>
      <c r="E531" s="7">
        <v>1992</v>
      </c>
      <c r="F531" s="5" t="s">
        <v>4448</v>
      </c>
      <c r="H531" s="5" t="s">
        <v>5398</v>
      </c>
      <c r="I531" s="6" t="s">
        <v>11995</v>
      </c>
      <c r="J531" s="6" t="s">
        <v>10640</v>
      </c>
      <c r="K531" s="17">
        <v>3</v>
      </c>
      <c r="L531" s="17" t="s">
        <v>7730</v>
      </c>
      <c r="M531" s="9">
        <v>3.5</v>
      </c>
      <c r="N531" s="9"/>
      <c r="O531" s="21"/>
      <c r="Q531" s="29"/>
      <c r="U531" s="17"/>
      <c r="V531" s="2"/>
      <c r="X531" t="s">
        <v>7732</v>
      </c>
      <c r="Y531" t="str">
        <f t="shared" si="36"/>
        <v/>
      </c>
      <c r="AA531" t="str">
        <f t="shared" si="37"/>
        <v/>
      </c>
      <c r="AC531" s="7"/>
      <c r="AD531" t="s">
        <v>10639</v>
      </c>
      <c r="AE531">
        <f t="shared" si="38"/>
        <v>0</v>
      </c>
      <c r="AG531" s="2"/>
      <c r="AI531" s="7"/>
    </row>
    <row r="532" spans="1:35" ht="11" customHeight="1" outlineLevel="1" x14ac:dyDescent="0.25">
      <c r="A532" t="s">
        <v>1529</v>
      </c>
      <c r="C532" s="2" t="s">
        <v>11983</v>
      </c>
      <c r="D532" s="2" t="s">
        <v>10637</v>
      </c>
      <c r="E532" s="7">
        <v>1992</v>
      </c>
      <c r="F532" s="5" t="s">
        <v>10612</v>
      </c>
      <c r="H532" s="5" t="s">
        <v>5398</v>
      </c>
      <c r="I532" s="6" t="s">
        <v>11995</v>
      </c>
      <c r="J532" s="6" t="s">
        <v>10640</v>
      </c>
      <c r="K532" s="17">
        <v>3</v>
      </c>
      <c r="L532" s="17" t="s">
        <v>7732</v>
      </c>
      <c r="M532" s="9"/>
      <c r="N532" s="9"/>
      <c r="O532" s="21"/>
      <c r="Q532" s="29"/>
      <c r="U532" s="17"/>
      <c r="V532" s="2"/>
      <c r="X532" t="s">
        <v>7732</v>
      </c>
      <c r="Y532" t="str">
        <f t="shared" si="36"/>
        <v/>
      </c>
      <c r="AA532">
        <f t="shared" si="37"/>
        <v>1</v>
      </c>
      <c r="AC532" s="7"/>
      <c r="AD532" t="s">
        <v>10641</v>
      </c>
      <c r="AE532">
        <f t="shared" si="38"/>
        <v>0</v>
      </c>
      <c r="AG532" s="2"/>
      <c r="AI532" s="7"/>
    </row>
    <row r="533" spans="1:35" ht="11" customHeight="1" outlineLevel="1" x14ac:dyDescent="0.25">
      <c r="A533" t="s">
        <v>1529</v>
      </c>
      <c r="C533" s="2" t="s">
        <v>11983</v>
      </c>
      <c r="D533" s="2">
        <v>610</v>
      </c>
      <c r="E533" s="7">
        <v>1993</v>
      </c>
      <c r="F533" s="5" t="s">
        <v>2308</v>
      </c>
      <c r="H533" s="5" t="s">
        <v>5398</v>
      </c>
      <c r="I533" s="6" t="s">
        <v>2979</v>
      </c>
      <c r="J533" s="6" t="s">
        <v>10636</v>
      </c>
      <c r="K533" s="17">
        <v>6</v>
      </c>
      <c r="L533" s="17" t="s">
        <v>7732</v>
      </c>
      <c r="M533" s="9"/>
      <c r="N533" s="9"/>
      <c r="O533" s="21"/>
      <c r="Q533" s="29"/>
      <c r="U533" s="17"/>
      <c r="V533" s="2">
        <v>562</v>
      </c>
      <c r="Y533" t="str">
        <f t="shared" si="36"/>
        <v/>
      </c>
      <c r="AA533" t="str">
        <f t="shared" si="37"/>
        <v/>
      </c>
      <c r="AC533" s="7"/>
      <c r="AD533" t="s">
        <v>2979</v>
      </c>
      <c r="AE533">
        <f t="shared" si="38"/>
        <v>0</v>
      </c>
      <c r="AG533" s="2"/>
      <c r="AH533" t="s">
        <v>1098</v>
      </c>
      <c r="AI533" s="7" t="s">
        <v>4610</v>
      </c>
    </row>
    <row r="534" spans="1:35" ht="11" customHeight="1" outlineLevel="1" x14ac:dyDescent="0.25">
      <c r="A534" t="s">
        <v>1529</v>
      </c>
      <c r="C534" s="2" t="s">
        <v>11983</v>
      </c>
      <c r="D534" s="2">
        <v>612</v>
      </c>
      <c r="E534" s="7">
        <v>1993</v>
      </c>
      <c r="F534" s="5" t="s">
        <v>2588</v>
      </c>
      <c r="H534" s="5" t="s">
        <v>5398</v>
      </c>
      <c r="I534" s="6" t="s">
        <v>2980</v>
      </c>
      <c r="J534" s="6" t="s">
        <v>10636</v>
      </c>
      <c r="K534" s="17">
        <v>6</v>
      </c>
      <c r="L534" s="17" t="s">
        <v>7732</v>
      </c>
      <c r="M534" s="9"/>
      <c r="N534" s="9"/>
      <c r="O534" s="21"/>
      <c r="Q534" s="29"/>
      <c r="U534" s="17"/>
      <c r="V534" s="2">
        <v>564</v>
      </c>
      <c r="Y534" t="str">
        <f t="shared" si="36"/>
        <v/>
      </c>
      <c r="AA534" t="str">
        <f t="shared" si="37"/>
        <v/>
      </c>
      <c r="AC534" s="7"/>
      <c r="AD534" t="s">
        <v>2980</v>
      </c>
      <c r="AE534">
        <f t="shared" si="38"/>
        <v>0</v>
      </c>
      <c r="AG534" s="2"/>
      <c r="AH534" t="s">
        <v>1098</v>
      </c>
      <c r="AI534" s="7" t="s">
        <v>4610</v>
      </c>
    </row>
    <row r="535" spans="1:35" ht="11" customHeight="1" outlineLevel="1" x14ac:dyDescent="0.25">
      <c r="A535" t="s">
        <v>1529</v>
      </c>
      <c r="C535" s="2" t="s">
        <v>11983</v>
      </c>
      <c r="D535" s="2">
        <v>626</v>
      </c>
      <c r="E535" s="7">
        <v>1994</v>
      </c>
      <c r="F535" s="5" t="s">
        <v>2588</v>
      </c>
      <c r="H535" s="5" t="s">
        <v>5398</v>
      </c>
      <c r="I535" s="6" t="s">
        <v>19951</v>
      </c>
      <c r="J535" s="6" t="s">
        <v>20194</v>
      </c>
      <c r="K535" s="17">
        <v>3</v>
      </c>
      <c r="L535" s="17" t="s">
        <v>7732</v>
      </c>
      <c r="M535" s="9"/>
      <c r="N535" s="9"/>
      <c r="O535" s="21"/>
      <c r="Q535" s="29"/>
      <c r="U535" s="17"/>
      <c r="V535" s="2"/>
      <c r="Y535" t="str">
        <f t="shared" si="36"/>
        <v/>
      </c>
      <c r="AA535" t="str">
        <f t="shared" si="37"/>
        <v/>
      </c>
      <c r="AC535" s="7"/>
      <c r="AD535" t="s">
        <v>9895</v>
      </c>
      <c r="AE535">
        <f t="shared" si="38"/>
        <v>0</v>
      </c>
      <c r="AG535" s="2">
        <v>1</v>
      </c>
      <c r="AH535" t="s">
        <v>1098</v>
      </c>
      <c r="AI535" s="7" t="s">
        <v>4610</v>
      </c>
    </row>
    <row r="536" spans="1:35" ht="11" customHeight="1" outlineLevel="1" x14ac:dyDescent="0.3">
      <c r="A536" t="s">
        <v>1529</v>
      </c>
      <c r="C536" s="2" t="s">
        <v>11983</v>
      </c>
      <c r="D536" s="2" t="s">
        <v>10646</v>
      </c>
      <c r="E536" s="7">
        <v>1994</v>
      </c>
      <c r="F536" s="8" t="s">
        <v>11884</v>
      </c>
      <c r="H536" s="5" t="s">
        <v>5398</v>
      </c>
      <c r="I536" s="6" t="s">
        <v>9273</v>
      </c>
      <c r="J536" s="6" t="s">
        <v>10647</v>
      </c>
      <c r="K536" s="17">
        <v>5</v>
      </c>
      <c r="L536" s="17" t="s">
        <v>7732</v>
      </c>
      <c r="M536" s="9"/>
      <c r="N536" s="9"/>
      <c r="O536" s="21"/>
      <c r="Q536" s="29"/>
      <c r="U536" s="17"/>
      <c r="V536" s="2"/>
      <c r="Y536" t="str">
        <f t="shared" si="36"/>
        <v/>
      </c>
      <c r="AA536">
        <f t="shared" si="37"/>
        <v>1</v>
      </c>
      <c r="AB536">
        <v>1</v>
      </c>
      <c r="AC536" s="7"/>
      <c r="AD536" t="s">
        <v>9273</v>
      </c>
      <c r="AE536">
        <f t="shared" si="38"/>
        <v>0</v>
      </c>
      <c r="AG536" s="2"/>
      <c r="AI536" s="7"/>
    </row>
    <row r="537" spans="1:35" ht="11" customHeight="1" outlineLevel="1" x14ac:dyDescent="0.25">
      <c r="A537" t="s">
        <v>1529</v>
      </c>
      <c r="C537" s="2" t="s">
        <v>11983</v>
      </c>
      <c r="D537" s="2">
        <v>659</v>
      </c>
      <c r="E537" s="7">
        <v>1995</v>
      </c>
      <c r="F537" s="5" t="s">
        <v>6712</v>
      </c>
      <c r="H537" s="5" t="s">
        <v>5796</v>
      </c>
      <c r="I537" s="6" t="s">
        <v>6500</v>
      </c>
      <c r="J537" s="6" t="s">
        <v>10648</v>
      </c>
      <c r="K537" s="17">
        <v>5</v>
      </c>
      <c r="L537" s="17" t="s">
        <v>7732</v>
      </c>
      <c r="M537" s="9"/>
      <c r="N537" s="9"/>
      <c r="O537" s="21"/>
      <c r="Q537" s="29"/>
      <c r="U537" s="17"/>
      <c r="V537" s="2">
        <v>608</v>
      </c>
      <c r="Y537" t="str">
        <f t="shared" si="36"/>
        <v/>
      </c>
      <c r="AA537" t="str">
        <f t="shared" si="37"/>
        <v/>
      </c>
      <c r="AC537" s="7"/>
      <c r="AD537" t="s">
        <v>6500</v>
      </c>
      <c r="AE537">
        <f t="shared" si="38"/>
        <v>0</v>
      </c>
      <c r="AG537" s="2"/>
      <c r="AH537" t="s">
        <v>1098</v>
      </c>
      <c r="AI537" s="7" t="s">
        <v>4610</v>
      </c>
    </row>
    <row r="538" spans="1:35" ht="11" customHeight="1" outlineLevel="1" x14ac:dyDescent="0.25">
      <c r="A538" t="s">
        <v>1529</v>
      </c>
      <c r="C538" s="2" t="s">
        <v>11983</v>
      </c>
      <c r="D538" s="2">
        <v>776</v>
      </c>
      <c r="E538" s="7">
        <v>1999</v>
      </c>
      <c r="F538" s="5" t="s">
        <v>6709</v>
      </c>
      <c r="H538" s="5" t="s">
        <v>5398</v>
      </c>
      <c r="I538" s="6" t="s">
        <v>10649</v>
      </c>
      <c r="J538" s="6" t="s">
        <v>7628</v>
      </c>
      <c r="K538" s="17">
        <v>5</v>
      </c>
      <c r="L538" s="17" t="s">
        <v>7732</v>
      </c>
      <c r="M538" s="9"/>
      <c r="N538" s="9"/>
      <c r="O538" s="21"/>
      <c r="Q538" s="29"/>
      <c r="U538" s="17"/>
      <c r="V538" s="2"/>
      <c r="Y538" t="str">
        <f t="shared" si="36"/>
        <v/>
      </c>
      <c r="AA538" t="str">
        <f t="shared" si="37"/>
        <v/>
      </c>
      <c r="AC538" s="7"/>
      <c r="AD538" t="s">
        <v>10649</v>
      </c>
      <c r="AE538">
        <f t="shared" si="38"/>
        <v>0</v>
      </c>
      <c r="AG538" s="2"/>
      <c r="AI538" s="7"/>
    </row>
    <row r="539" spans="1:35" ht="11" customHeight="1" outlineLevel="1" x14ac:dyDescent="0.25">
      <c r="A539" t="s">
        <v>1529</v>
      </c>
      <c r="C539" s="2" t="s">
        <v>11983</v>
      </c>
      <c r="D539" s="2">
        <v>777</v>
      </c>
      <c r="E539" s="7">
        <v>1999</v>
      </c>
      <c r="F539" s="5" t="s">
        <v>5802</v>
      </c>
      <c r="H539" s="5" t="s">
        <v>5398</v>
      </c>
      <c r="I539" s="6" t="s">
        <v>10649</v>
      </c>
      <c r="J539" s="6" t="s">
        <v>7628</v>
      </c>
      <c r="K539" s="17">
        <v>5</v>
      </c>
      <c r="L539" s="17" t="s">
        <v>7732</v>
      </c>
      <c r="M539" s="9"/>
      <c r="N539" s="9"/>
      <c r="O539" s="21"/>
      <c r="Q539" s="29"/>
      <c r="U539" s="17"/>
      <c r="V539" s="2"/>
      <c r="Y539" t="str">
        <f t="shared" si="36"/>
        <v/>
      </c>
      <c r="AA539" t="str">
        <f t="shared" si="37"/>
        <v/>
      </c>
      <c r="AC539" s="7"/>
      <c r="AD539" t="s">
        <v>10649</v>
      </c>
      <c r="AE539">
        <f t="shared" si="38"/>
        <v>0</v>
      </c>
      <c r="AG539" s="2"/>
      <c r="AI539" s="7"/>
    </row>
    <row r="540" spans="1:35" ht="11" customHeight="1" outlineLevel="1" x14ac:dyDescent="0.25">
      <c r="A540" t="s">
        <v>1529</v>
      </c>
      <c r="C540" s="2" t="s">
        <v>11983</v>
      </c>
      <c r="D540" s="2">
        <v>780</v>
      </c>
      <c r="E540" s="7">
        <v>1999</v>
      </c>
      <c r="F540" s="8" t="s">
        <v>21684</v>
      </c>
      <c r="H540" s="5" t="s">
        <v>5398</v>
      </c>
      <c r="I540" s="6" t="s">
        <v>11995</v>
      </c>
      <c r="J540" s="6" t="s">
        <v>7628</v>
      </c>
      <c r="K540" s="17">
        <v>3</v>
      </c>
      <c r="L540" s="17" t="s">
        <v>7730</v>
      </c>
      <c r="M540" s="9">
        <v>12</v>
      </c>
      <c r="N540" s="9"/>
      <c r="O540" s="21"/>
      <c r="Q540" s="29"/>
      <c r="U540" s="17"/>
      <c r="V540" s="2"/>
      <c r="Y540" t="str">
        <f t="shared" si="36"/>
        <v/>
      </c>
      <c r="AA540">
        <f t="shared" si="37"/>
        <v>1</v>
      </c>
      <c r="AC540" s="7"/>
      <c r="AD540" t="s">
        <v>21071</v>
      </c>
      <c r="AE540">
        <f t="shared" si="38"/>
        <v>0</v>
      </c>
      <c r="AG540" s="2"/>
      <c r="AI540" s="7"/>
    </row>
    <row r="541" spans="1:35" ht="11" customHeight="1" outlineLevel="1" collapsed="1" x14ac:dyDescent="0.25">
      <c r="A541" t="s">
        <v>1529</v>
      </c>
      <c r="C541" s="2" t="s">
        <v>11983</v>
      </c>
      <c r="D541" s="2">
        <v>785</v>
      </c>
      <c r="E541" s="7">
        <v>1999</v>
      </c>
      <c r="F541" s="8" t="s">
        <v>21542</v>
      </c>
      <c r="H541" s="5" t="s">
        <v>5398</v>
      </c>
      <c r="I541" s="6" t="s">
        <v>96</v>
      </c>
      <c r="J541" s="6" t="s">
        <v>10651</v>
      </c>
      <c r="K541" s="17">
        <v>5</v>
      </c>
      <c r="L541" s="17" t="s">
        <v>20076</v>
      </c>
      <c r="M541" s="9"/>
      <c r="N541" s="9"/>
      <c r="O541" s="21"/>
      <c r="Q541" s="29"/>
      <c r="U541" s="17"/>
      <c r="V541" s="2"/>
      <c r="Y541" t="str">
        <f t="shared" si="36"/>
        <v/>
      </c>
      <c r="AA541" t="str">
        <f t="shared" si="37"/>
        <v/>
      </c>
      <c r="AC541" s="7"/>
      <c r="AD541" t="s">
        <v>96</v>
      </c>
      <c r="AE541">
        <f t="shared" si="38"/>
        <v>0</v>
      </c>
      <c r="AG541" s="2"/>
      <c r="AI541" s="7"/>
    </row>
    <row r="542" spans="1:35" ht="11" customHeight="1" outlineLevel="1" x14ac:dyDescent="0.25">
      <c r="A542" t="s">
        <v>1529</v>
      </c>
      <c r="C542" s="2" t="s">
        <v>11983</v>
      </c>
      <c r="D542" s="2" t="s">
        <v>10650</v>
      </c>
      <c r="E542" s="7">
        <v>1999</v>
      </c>
      <c r="F542" s="5" t="s">
        <v>10632</v>
      </c>
      <c r="H542" s="5" t="s">
        <v>5398</v>
      </c>
      <c r="I542" s="6" t="s">
        <v>96</v>
      </c>
      <c r="J542" s="6" t="s">
        <v>10651</v>
      </c>
      <c r="K542" s="17">
        <v>5</v>
      </c>
      <c r="L542" s="17" t="s">
        <v>7730</v>
      </c>
      <c r="M542" s="9">
        <v>3.5</v>
      </c>
      <c r="N542" s="9"/>
      <c r="O542" s="21"/>
      <c r="Q542" s="29"/>
      <c r="U542" s="17"/>
      <c r="V542" s="2"/>
      <c r="Y542" t="str">
        <f t="shared" si="36"/>
        <v/>
      </c>
      <c r="AA542">
        <f t="shared" si="37"/>
        <v>1</v>
      </c>
      <c r="AC542" s="7"/>
      <c r="AD542" t="s">
        <v>96</v>
      </c>
      <c r="AE542">
        <f t="shared" si="38"/>
        <v>0</v>
      </c>
      <c r="AG542" s="2"/>
      <c r="AI542" s="7"/>
    </row>
    <row r="543" spans="1:35" ht="11" customHeight="1" outlineLevel="1" x14ac:dyDescent="0.25">
      <c r="A543" t="s">
        <v>1529</v>
      </c>
      <c r="C543" s="2" t="s">
        <v>11983</v>
      </c>
      <c r="D543" s="2">
        <v>806</v>
      </c>
      <c r="E543" s="7">
        <v>1999</v>
      </c>
      <c r="F543" s="5" t="s">
        <v>6709</v>
      </c>
      <c r="H543" s="5" t="s">
        <v>5398</v>
      </c>
      <c r="I543" s="6" t="s">
        <v>96</v>
      </c>
      <c r="J543" s="6" t="s">
        <v>10652</v>
      </c>
      <c r="K543" s="17">
        <v>5</v>
      </c>
      <c r="L543" s="17" t="s">
        <v>7732</v>
      </c>
      <c r="M543" s="9"/>
      <c r="N543" s="9"/>
      <c r="O543" s="21"/>
      <c r="Q543" s="29"/>
      <c r="U543" s="17"/>
      <c r="V543" s="2"/>
      <c r="Y543" t="str">
        <f t="shared" si="36"/>
        <v/>
      </c>
      <c r="AA543" t="str">
        <f t="shared" si="37"/>
        <v/>
      </c>
      <c r="AC543" s="7"/>
      <c r="AD543" t="s">
        <v>96</v>
      </c>
      <c r="AE543">
        <f t="shared" si="38"/>
        <v>0</v>
      </c>
      <c r="AG543" s="2"/>
      <c r="AI543" s="7"/>
    </row>
    <row r="544" spans="1:35" ht="11" customHeight="1" outlineLevel="1" x14ac:dyDescent="0.25">
      <c r="A544" t="s">
        <v>1529</v>
      </c>
      <c r="C544" s="2" t="s">
        <v>11983</v>
      </c>
      <c r="D544" s="2">
        <v>807</v>
      </c>
      <c r="E544" s="7">
        <v>1999</v>
      </c>
      <c r="F544" s="5" t="s">
        <v>5802</v>
      </c>
      <c r="H544" s="5" t="s">
        <v>5398</v>
      </c>
      <c r="I544" s="6" t="s">
        <v>11995</v>
      </c>
      <c r="J544" s="6" t="s">
        <v>10652</v>
      </c>
      <c r="K544" s="17">
        <v>3</v>
      </c>
      <c r="L544" s="17" t="s">
        <v>7732</v>
      </c>
      <c r="M544" s="9"/>
      <c r="N544" s="9"/>
      <c r="O544" s="21"/>
      <c r="Q544" s="29"/>
      <c r="U544" s="17"/>
      <c r="V544" s="2"/>
      <c r="Y544" t="str">
        <f t="shared" si="36"/>
        <v/>
      </c>
      <c r="AA544" t="str">
        <f t="shared" si="37"/>
        <v/>
      </c>
      <c r="AC544" s="7"/>
      <c r="AD544" t="s">
        <v>96</v>
      </c>
      <c r="AE544">
        <f t="shared" si="38"/>
        <v>0</v>
      </c>
      <c r="AG544" s="2"/>
      <c r="AI544" s="7"/>
    </row>
    <row r="545" spans="1:35" ht="11" customHeight="1" outlineLevel="1" x14ac:dyDescent="0.25">
      <c r="A545" t="s">
        <v>1529</v>
      </c>
      <c r="C545" s="2" t="s">
        <v>11983</v>
      </c>
      <c r="D545" s="2">
        <v>808</v>
      </c>
      <c r="E545" s="7">
        <v>1999</v>
      </c>
      <c r="F545" s="5" t="s">
        <v>582</v>
      </c>
      <c r="H545" s="5" t="s">
        <v>5398</v>
      </c>
      <c r="I545" s="6" t="s">
        <v>2979</v>
      </c>
      <c r="J545" s="6" t="s">
        <v>10652</v>
      </c>
      <c r="K545" s="17">
        <v>6</v>
      </c>
      <c r="L545" s="17" t="s">
        <v>7732</v>
      </c>
      <c r="M545" s="9"/>
      <c r="N545" s="9"/>
      <c r="O545" s="21"/>
      <c r="Q545" s="29"/>
      <c r="U545" s="17"/>
      <c r="V545" s="2"/>
      <c r="Y545" t="str">
        <f t="shared" si="36"/>
        <v/>
      </c>
      <c r="AA545" t="str">
        <f t="shared" si="37"/>
        <v/>
      </c>
      <c r="AC545" s="7"/>
      <c r="AD545" t="s">
        <v>2979</v>
      </c>
      <c r="AE545">
        <f t="shared" si="38"/>
        <v>0</v>
      </c>
      <c r="AG545" s="2"/>
      <c r="AI545" s="7"/>
    </row>
    <row r="546" spans="1:35" ht="11" customHeight="1" outlineLevel="1" x14ac:dyDescent="0.25">
      <c r="A546" t="s">
        <v>1529</v>
      </c>
      <c r="C546" s="2" t="s">
        <v>11983</v>
      </c>
      <c r="D546" s="2">
        <v>833</v>
      </c>
      <c r="E546" s="7">
        <v>2000</v>
      </c>
      <c r="F546" s="5" t="s">
        <v>4236</v>
      </c>
      <c r="H546" s="5" t="s">
        <v>5398</v>
      </c>
      <c r="I546" s="6" t="s">
        <v>11995</v>
      </c>
      <c r="J546" s="6" t="s">
        <v>10653</v>
      </c>
      <c r="K546" s="17">
        <v>3</v>
      </c>
      <c r="L546" s="17" t="s">
        <v>7730</v>
      </c>
      <c r="M546" s="9">
        <v>3.3</v>
      </c>
      <c r="N546" s="9"/>
      <c r="O546" s="21"/>
      <c r="Q546" s="29"/>
      <c r="U546" s="17"/>
      <c r="V546" s="2"/>
      <c r="Y546" t="str">
        <f t="shared" si="36"/>
        <v/>
      </c>
      <c r="AA546" t="str">
        <f t="shared" si="37"/>
        <v/>
      </c>
      <c r="AC546" s="7"/>
      <c r="AD546" t="s">
        <v>10654</v>
      </c>
      <c r="AE546">
        <f t="shared" ref="AE546:AE577" si="39">COUNTIF(I546,"*Fuji*")</f>
        <v>0</v>
      </c>
      <c r="AG546" s="2"/>
      <c r="AI546" s="7"/>
    </row>
    <row r="547" spans="1:35" ht="11" customHeight="1" outlineLevel="1" x14ac:dyDescent="0.25">
      <c r="A547" t="s">
        <v>1529</v>
      </c>
      <c r="C547" s="2" t="s">
        <v>11983</v>
      </c>
      <c r="D547" s="2">
        <v>834</v>
      </c>
      <c r="E547" s="7">
        <v>2000</v>
      </c>
      <c r="F547" s="5" t="s">
        <v>582</v>
      </c>
      <c r="H547" s="5" t="s">
        <v>5398</v>
      </c>
      <c r="I547" s="6" t="s">
        <v>10655</v>
      </c>
      <c r="J547" s="6" t="s">
        <v>10653</v>
      </c>
      <c r="K547" s="17">
        <v>5</v>
      </c>
      <c r="L547" s="17" t="s">
        <v>7730</v>
      </c>
      <c r="M547" s="9">
        <v>3.3</v>
      </c>
      <c r="N547" s="9"/>
      <c r="O547" s="21"/>
      <c r="Q547" s="29"/>
      <c r="U547" s="17"/>
      <c r="V547" s="2"/>
      <c r="Y547" t="str">
        <f t="shared" si="36"/>
        <v/>
      </c>
      <c r="AA547" t="str">
        <f t="shared" si="37"/>
        <v/>
      </c>
      <c r="AC547" s="7"/>
      <c r="AD547" t="s">
        <v>10655</v>
      </c>
      <c r="AE547">
        <f t="shared" si="39"/>
        <v>0</v>
      </c>
      <c r="AG547" s="2"/>
      <c r="AI547" s="7"/>
    </row>
    <row r="548" spans="1:35" ht="11" customHeight="1" outlineLevel="1" x14ac:dyDescent="0.25">
      <c r="A548" t="s">
        <v>1529</v>
      </c>
      <c r="C548" s="2" t="s">
        <v>11983</v>
      </c>
      <c r="D548" s="2">
        <v>836</v>
      </c>
      <c r="E548" s="7">
        <v>2001</v>
      </c>
      <c r="F548" s="5" t="s">
        <v>753</v>
      </c>
      <c r="H548" s="5" t="s">
        <v>5398</v>
      </c>
      <c r="I548" s="6" t="s">
        <v>2980</v>
      </c>
      <c r="J548" s="6" t="s">
        <v>10656</v>
      </c>
      <c r="K548" s="17">
        <v>6</v>
      </c>
      <c r="L548" s="17" t="s">
        <v>7730</v>
      </c>
      <c r="M548" s="9">
        <v>3.5</v>
      </c>
      <c r="N548" s="9"/>
      <c r="O548" s="21"/>
      <c r="Q548" s="29"/>
      <c r="U548" s="17"/>
      <c r="V548" s="2">
        <v>768</v>
      </c>
      <c r="Y548" t="str">
        <f t="shared" si="36"/>
        <v/>
      </c>
      <c r="AA548">
        <f t="shared" si="37"/>
        <v>1</v>
      </c>
      <c r="AC548" s="7"/>
      <c r="AD548" t="s">
        <v>2980</v>
      </c>
      <c r="AE548">
        <f t="shared" si="39"/>
        <v>0</v>
      </c>
      <c r="AG548" s="2"/>
      <c r="AH548" t="s">
        <v>1098</v>
      </c>
      <c r="AI548" s="7" t="s">
        <v>4922</v>
      </c>
    </row>
    <row r="549" spans="1:35" ht="11" customHeight="1" outlineLevel="1" x14ac:dyDescent="0.25">
      <c r="A549" t="s">
        <v>1529</v>
      </c>
      <c r="C549" s="2" t="s">
        <v>11983</v>
      </c>
      <c r="D549" s="2">
        <v>856</v>
      </c>
      <c r="E549" s="7">
        <v>2001</v>
      </c>
      <c r="F549" s="5" t="s">
        <v>582</v>
      </c>
      <c r="H549" s="5" t="s">
        <v>5398</v>
      </c>
      <c r="I549" s="6" t="s">
        <v>11995</v>
      </c>
      <c r="J549" s="6" t="s">
        <v>10657</v>
      </c>
      <c r="K549" s="17">
        <v>3</v>
      </c>
      <c r="L549" s="17" t="s">
        <v>7732</v>
      </c>
      <c r="M549" s="9"/>
      <c r="N549" s="9"/>
      <c r="O549" s="21"/>
      <c r="Q549" s="29"/>
      <c r="U549" s="17"/>
      <c r="V549" s="2"/>
      <c r="Y549" t="str">
        <f t="shared" si="36"/>
        <v/>
      </c>
      <c r="AA549" t="str">
        <f t="shared" si="37"/>
        <v/>
      </c>
      <c r="AC549" s="7"/>
      <c r="AD549" t="s">
        <v>2486</v>
      </c>
      <c r="AE549">
        <f t="shared" si="39"/>
        <v>0</v>
      </c>
      <c r="AG549" s="2"/>
      <c r="AI549" s="7"/>
    </row>
    <row r="550" spans="1:35" ht="11" customHeight="1" outlineLevel="1" x14ac:dyDescent="0.25">
      <c r="A550" t="s">
        <v>1529</v>
      </c>
      <c r="C550" s="2" t="s">
        <v>11983</v>
      </c>
      <c r="D550" s="2" t="s">
        <v>10658</v>
      </c>
      <c r="E550" s="7">
        <v>2001</v>
      </c>
      <c r="F550" s="5" t="s">
        <v>753</v>
      </c>
      <c r="H550" s="5" t="s">
        <v>5398</v>
      </c>
      <c r="I550" s="6" t="s">
        <v>2980</v>
      </c>
      <c r="J550" s="6" t="s">
        <v>10657</v>
      </c>
      <c r="K550" s="17">
        <v>6</v>
      </c>
      <c r="L550" s="17" t="s">
        <v>7732</v>
      </c>
      <c r="M550" s="9"/>
      <c r="N550" s="9"/>
      <c r="O550" s="21"/>
      <c r="Q550" s="29"/>
      <c r="U550" s="17"/>
      <c r="V550" s="2">
        <v>784</v>
      </c>
      <c r="Y550" t="str">
        <f t="shared" si="36"/>
        <v/>
      </c>
      <c r="AA550">
        <f t="shared" si="37"/>
        <v>1</v>
      </c>
      <c r="AC550" s="7"/>
      <c r="AD550" t="s">
        <v>2980</v>
      </c>
      <c r="AE550">
        <f t="shared" si="39"/>
        <v>0</v>
      </c>
      <c r="AG550" s="2"/>
      <c r="AH550" t="s">
        <v>1098</v>
      </c>
      <c r="AI550" s="7" t="s">
        <v>4922</v>
      </c>
    </row>
    <row r="551" spans="1:35" ht="11" customHeight="1" outlineLevel="1" x14ac:dyDescent="0.25">
      <c r="A551" t="s">
        <v>1529</v>
      </c>
      <c r="C551" s="2" t="s">
        <v>11983</v>
      </c>
      <c r="D551" s="2" t="s">
        <v>10660</v>
      </c>
      <c r="E551" s="7">
        <v>2001</v>
      </c>
      <c r="F551" s="5" t="s">
        <v>10661</v>
      </c>
      <c r="H551" s="5" t="s">
        <v>5398</v>
      </c>
      <c r="I551" s="6" t="s">
        <v>9273</v>
      </c>
      <c r="J551" s="6" t="s">
        <v>10659</v>
      </c>
      <c r="K551" s="17">
        <v>5</v>
      </c>
      <c r="L551" s="17" t="s">
        <v>7732</v>
      </c>
      <c r="M551" s="9"/>
      <c r="N551" s="9"/>
      <c r="O551" s="21"/>
      <c r="Q551" s="29"/>
      <c r="U551" s="17"/>
      <c r="V551" s="2"/>
      <c r="Y551" t="str">
        <f t="shared" si="36"/>
        <v/>
      </c>
      <c r="AA551">
        <f t="shared" si="37"/>
        <v>1</v>
      </c>
      <c r="AC551" s="7"/>
      <c r="AD551" t="s">
        <v>9273</v>
      </c>
      <c r="AE551">
        <f t="shared" si="39"/>
        <v>0</v>
      </c>
      <c r="AG551" s="2"/>
      <c r="AI551" s="7"/>
    </row>
    <row r="552" spans="1:35" ht="11" customHeight="1" outlineLevel="1" x14ac:dyDescent="0.25">
      <c r="A552" t="s">
        <v>1529</v>
      </c>
      <c r="C552" s="2" t="s">
        <v>11983</v>
      </c>
      <c r="D552" s="2">
        <v>873</v>
      </c>
      <c r="E552" s="7">
        <v>2002</v>
      </c>
      <c r="F552" s="5" t="s">
        <v>582</v>
      </c>
      <c r="H552" s="5" t="s">
        <v>5398</v>
      </c>
      <c r="I552" s="6" t="s">
        <v>11995</v>
      </c>
      <c r="J552" s="6" t="s">
        <v>10662</v>
      </c>
      <c r="K552" s="17">
        <v>3</v>
      </c>
      <c r="L552" s="17" t="s">
        <v>7730</v>
      </c>
      <c r="M552" s="9">
        <v>5.3</v>
      </c>
      <c r="N552" s="9"/>
      <c r="O552" s="21"/>
      <c r="Q552" s="29"/>
      <c r="T552">
        <v>1</v>
      </c>
      <c r="U552" s="17"/>
      <c r="V552" s="2">
        <v>797</v>
      </c>
      <c r="Y552" t="str">
        <f t="shared" si="36"/>
        <v/>
      </c>
      <c r="AA552" t="str">
        <f t="shared" si="37"/>
        <v/>
      </c>
      <c r="AC552" s="7"/>
      <c r="AD552" t="s">
        <v>4452</v>
      </c>
      <c r="AE552">
        <f t="shared" si="39"/>
        <v>0</v>
      </c>
      <c r="AG552" s="2"/>
      <c r="AH552" t="s">
        <v>1098</v>
      </c>
      <c r="AI552" s="7" t="s">
        <v>4610</v>
      </c>
    </row>
    <row r="553" spans="1:35" ht="11" customHeight="1" outlineLevel="1" x14ac:dyDescent="0.25">
      <c r="A553" t="s">
        <v>1529</v>
      </c>
      <c r="C553" s="2" t="s">
        <v>11983</v>
      </c>
      <c r="D553" s="2">
        <v>880</v>
      </c>
      <c r="E553" s="7">
        <v>2002</v>
      </c>
      <c r="F553" s="5" t="s">
        <v>6709</v>
      </c>
      <c r="H553" s="5" t="s">
        <v>5398</v>
      </c>
      <c r="I553" s="6" t="s">
        <v>20944</v>
      </c>
      <c r="J553" s="6" t="s">
        <v>10620</v>
      </c>
      <c r="K553" s="17">
        <v>3</v>
      </c>
      <c r="L553" s="17" t="s">
        <v>7732</v>
      </c>
      <c r="M553" s="9"/>
      <c r="N553" s="9"/>
      <c r="O553" s="21"/>
      <c r="Q553" s="29"/>
      <c r="U553" s="17"/>
      <c r="V553" s="2">
        <v>803</v>
      </c>
      <c r="Y553" t="str">
        <f t="shared" si="36"/>
        <v/>
      </c>
      <c r="AA553" t="str">
        <f t="shared" si="37"/>
        <v/>
      </c>
      <c r="AC553" s="7"/>
      <c r="AD553" t="s">
        <v>4449</v>
      </c>
      <c r="AE553">
        <f t="shared" si="39"/>
        <v>0</v>
      </c>
      <c r="AG553" s="2"/>
      <c r="AH553" t="s">
        <v>1098</v>
      </c>
      <c r="AI553" s="7" t="s">
        <v>4922</v>
      </c>
    </row>
    <row r="554" spans="1:35" ht="11" customHeight="1" outlineLevel="1" x14ac:dyDescent="0.25">
      <c r="A554" t="s">
        <v>1529</v>
      </c>
      <c r="C554" s="2" t="s">
        <v>11983</v>
      </c>
      <c r="D554" s="2">
        <v>882</v>
      </c>
      <c r="E554" s="7">
        <v>2002</v>
      </c>
      <c r="F554" s="5" t="s">
        <v>4236</v>
      </c>
      <c r="H554" s="5" t="s">
        <v>5398</v>
      </c>
      <c r="I554" s="6" t="s">
        <v>4450</v>
      </c>
      <c r="J554" s="6" t="s">
        <v>10620</v>
      </c>
      <c r="K554" s="17">
        <v>5</v>
      </c>
      <c r="L554" s="17" t="s">
        <v>7732</v>
      </c>
      <c r="M554" s="9"/>
      <c r="N554" s="9"/>
      <c r="O554" s="21"/>
      <c r="Q554" s="29"/>
      <c r="U554" s="17"/>
      <c r="V554" s="2">
        <v>805</v>
      </c>
      <c r="Y554" t="str">
        <f t="shared" si="36"/>
        <v/>
      </c>
      <c r="AA554" t="str">
        <f t="shared" si="37"/>
        <v/>
      </c>
      <c r="AC554" s="7"/>
      <c r="AD554" t="s">
        <v>4450</v>
      </c>
      <c r="AE554">
        <f t="shared" si="39"/>
        <v>0</v>
      </c>
      <c r="AG554" s="2"/>
      <c r="AH554" t="s">
        <v>1098</v>
      </c>
      <c r="AI554" s="7" t="s">
        <v>4922</v>
      </c>
    </row>
    <row r="555" spans="1:35" ht="11" customHeight="1" outlineLevel="1" x14ac:dyDescent="0.25">
      <c r="A555" t="s">
        <v>1529</v>
      </c>
      <c r="C555" s="2" t="s">
        <v>11983</v>
      </c>
      <c r="D555" s="2">
        <v>887</v>
      </c>
      <c r="E555" s="7">
        <v>2002</v>
      </c>
      <c r="F555" s="5" t="s">
        <v>4448</v>
      </c>
      <c r="H555" s="5" t="s">
        <v>5398</v>
      </c>
      <c r="I555" s="6" t="s">
        <v>20945</v>
      </c>
      <c r="J555" s="6" t="s">
        <v>10620</v>
      </c>
      <c r="K555" s="17">
        <v>3</v>
      </c>
      <c r="L555" s="17" t="s">
        <v>7732</v>
      </c>
      <c r="M555" s="9"/>
      <c r="N555" s="9"/>
      <c r="O555" s="21"/>
      <c r="Q555" s="29"/>
      <c r="U555" s="17"/>
      <c r="V555" s="2">
        <v>810</v>
      </c>
      <c r="Y555" t="str">
        <f t="shared" si="36"/>
        <v/>
      </c>
      <c r="AA555" t="str">
        <f t="shared" si="37"/>
        <v/>
      </c>
      <c r="AC555" s="7"/>
      <c r="AD555" t="s">
        <v>4451</v>
      </c>
      <c r="AE555">
        <f t="shared" si="39"/>
        <v>0</v>
      </c>
      <c r="AG555" s="2"/>
      <c r="AH555" t="s">
        <v>1098</v>
      </c>
      <c r="AI555" s="7" t="s">
        <v>4922</v>
      </c>
    </row>
    <row r="556" spans="1:35" ht="11" customHeight="1" outlineLevel="1" x14ac:dyDescent="0.25">
      <c r="A556" t="s">
        <v>1529</v>
      </c>
      <c r="C556" s="2" t="s">
        <v>11983</v>
      </c>
      <c r="D556" s="2">
        <v>890</v>
      </c>
      <c r="E556" s="7">
        <v>2002</v>
      </c>
      <c r="F556" s="8" t="s">
        <v>10879</v>
      </c>
      <c r="H556" s="5" t="s">
        <v>5398</v>
      </c>
      <c r="I556" s="6" t="s">
        <v>1686</v>
      </c>
      <c r="J556" s="6" t="s">
        <v>10620</v>
      </c>
      <c r="K556" s="17">
        <v>5</v>
      </c>
      <c r="L556" s="17" t="s">
        <v>7732</v>
      </c>
      <c r="M556" s="9"/>
      <c r="N556" s="9"/>
      <c r="O556" s="21"/>
      <c r="Q556" s="29"/>
      <c r="U556" s="17"/>
      <c r="V556" s="2">
        <v>813</v>
      </c>
      <c r="Y556" t="str">
        <f t="shared" si="36"/>
        <v/>
      </c>
      <c r="AA556" t="str">
        <f t="shared" si="37"/>
        <v/>
      </c>
      <c r="AC556" s="7"/>
      <c r="AD556" t="s">
        <v>1686</v>
      </c>
      <c r="AE556">
        <f t="shared" si="39"/>
        <v>0</v>
      </c>
      <c r="AG556" s="2"/>
      <c r="AH556" t="s">
        <v>1098</v>
      </c>
      <c r="AI556" s="7" t="s">
        <v>4620</v>
      </c>
    </row>
    <row r="557" spans="1:35" ht="11" customHeight="1" outlineLevel="1" x14ac:dyDescent="0.25">
      <c r="A557" t="s">
        <v>1529</v>
      </c>
      <c r="C557" s="2" t="s">
        <v>11983</v>
      </c>
      <c r="D557" s="2">
        <v>912</v>
      </c>
      <c r="E557" s="7">
        <v>2003</v>
      </c>
      <c r="F557" s="8" t="s">
        <v>21262</v>
      </c>
      <c r="H557" s="5" t="s">
        <v>5398</v>
      </c>
      <c r="I557" s="6" t="s">
        <v>10641</v>
      </c>
      <c r="J557" s="6" t="s">
        <v>10664</v>
      </c>
      <c r="K557" s="17">
        <v>5</v>
      </c>
      <c r="L557" s="17" t="s">
        <v>7732</v>
      </c>
      <c r="M557" s="9"/>
      <c r="N557" s="9"/>
      <c r="O557" s="21"/>
      <c r="Q557" s="29"/>
      <c r="U557" s="17"/>
      <c r="V557" s="2"/>
      <c r="Y557" t="str">
        <f t="shared" si="36"/>
        <v/>
      </c>
      <c r="AA557" t="str">
        <f t="shared" si="37"/>
        <v/>
      </c>
      <c r="AC557" s="7"/>
      <c r="AD557" t="s">
        <v>10641</v>
      </c>
      <c r="AE557">
        <f t="shared" si="39"/>
        <v>0</v>
      </c>
      <c r="AG557" s="2"/>
      <c r="AI557" s="7"/>
    </row>
    <row r="558" spans="1:35" ht="11" customHeight="1" outlineLevel="1" x14ac:dyDescent="0.25">
      <c r="A558" t="s">
        <v>1529</v>
      </c>
      <c r="C558" s="2" t="s">
        <v>11983</v>
      </c>
      <c r="D558" s="2" t="s">
        <v>10663</v>
      </c>
      <c r="E558" s="7">
        <v>2003</v>
      </c>
      <c r="F558" s="8" t="s">
        <v>21685</v>
      </c>
      <c r="H558" s="5" t="s">
        <v>5398</v>
      </c>
      <c r="I558" s="6" t="s">
        <v>10641</v>
      </c>
      <c r="J558" s="6" t="s">
        <v>10664</v>
      </c>
      <c r="K558" s="17">
        <v>5</v>
      </c>
      <c r="L558" s="17" t="s">
        <v>7732</v>
      </c>
      <c r="M558" s="9"/>
      <c r="N558" s="9"/>
      <c r="O558" s="21"/>
      <c r="Q558" s="29"/>
      <c r="U558" s="17"/>
      <c r="V558" s="2"/>
      <c r="Y558" t="str">
        <f t="shared" si="36"/>
        <v/>
      </c>
      <c r="AA558">
        <f t="shared" si="37"/>
        <v>1</v>
      </c>
      <c r="AC558" s="7"/>
      <c r="AD558" t="s">
        <v>10641</v>
      </c>
      <c r="AE558">
        <f t="shared" si="39"/>
        <v>0</v>
      </c>
      <c r="AG558" s="2"/>
      <c r="AI558" s="7"/>
    </row>
    <row r="559" spans="1:35" ht="11" customHeight="1" outlineLevel="1" x14ac:dyDescent="0.25">
      <c r="A559" t="s">
        <v>1529</v>
      </c>
      <c r="C559" s="2" t="s">
        <v>11983</v>
      </c>
      <c r="D559" s="2">
        <v>932</v>
      </c>
      <c r="E559" s="7">
        <v>2004</v>
      </c>
      <c r="F559" s="5" t="s">
        <v>6709</v>
      </c>
      <c r="H559" s="5" t="s">
        <v>5398</v>
      </c>
      <c r="I559" s="6" t="s">
        <v>4454</v>
      </c>
      <c r="J559" s="6" t="s">
        <v>10666</v>
      </c>
      <c r="K559" s="17">
        <v>5</v>
      </c>
      <c r="L559" s="17" t="s">
        <v>7730</v>
      </c>
      <c r="M559" s="9">
        <v>4</v>
      </c>
      <c r="N559" s="9"/>
      <c r="O559" s="21"/>
      <c r="Q559" s="29"/>
      <c r="U559" s="17"/>
      <c r="V559" s="2">
        <v>853</v>
      </c>
      <c r="Y559" t="str">
        <f t="shared" si="36"/>
        <v/>
      </c>
      <c r="AA559" t="str">
        <f t="shared" si="37"/>
        <v/>
      </c>
      <c r="AC559" s="7"/>
      <c r="AD559" t="s">
        <v>4454</v>
      </c>
      <c r="AE559">
        <f t="shared" si="39"/>
        <v>0</v>
      </c>
      <c r="AG559" s="2"/>
      <c r="AH559" t="s">
        <v>1098</v>
      </c>
      <c r="AI559" s="7" t="s">
        <v>4922</v>
      </c>
    </row>
    <row r="560" spans="1:35" ht="11" customHeight="1" outlineLevel="1" x14ac:dyDescent="0.25">
      <c r="A560" t="s">
        <v>1529</v>
      </c>
      <c r="C560" s="2" t="s">
        <v>11983</v>
      </c>
      <c r="D560" s="2">
        <v>933</v>
      </c>
      <c r="E560" s="7">
        <v>2004</v>
      </c>
      <c r="F560" s="5" t="s">
        <v>4236</v>
      </c>
      <c r="H560" s="5" t="s">
        <v>5398</v>
      </c>
      <c r="I560" s="6" t="s">
        <v>20945</v>
      </c>
      <c r="J560" s="6" t="s">
        <v>10666</v>
      </c>
      <c r="K560" s="17">
        <v>3</v>
      </c>
      <c r="L560" s="17" t="s">
        <v>7730</v>
      </c>
      <c r="M560" s="9">
        <v>4</v>
      </c>
      <c r="N560" s="9"/>
      <c r="O560" s="21"/>
      <c r="Q560" s="29"/>
      <c r="U560" s="17"/>
      <c r="V560" s="2">
        <v>854</v>
      </c>
      <c r="Y560" t="str">
        <f t="shared" si="36"/>
        <v/>
      </c>
      <c r="AA560" t="str">
        <f t="shared" si="37"/>
        <v/>
      </c>
      <c r="AC560" s="7"/>
      <c r="AD560" t="s">
        <v>4451</v>
      </c>
      <c r="AE560">
        <f t="shared" si="39"/>
        <v>0</v>
      </c>
      <c r="AG560" s="2"/>
      <c r="AH560" t="s">
        <v>1098</v>
      </c>
      <c r="AI560" s="7" t="s">
        <v>4922</v>
      </c>
    </row>
    <row r="561" spans="1:35" ht="11" customHeight="1" outlineLevel="1" x14ac:dyDescent="0.25">
      <c r="A561" t="s">
        <v>1529</v>
      </c>
      <c r="C561" s="2" t="s">
        <v>11983</v>
      </c>
      <c r="D561" s="2">
        <v>934</v>
      </c>
      <c r="E561" s="7">
        <v>2004</v>
      </c>
      <c r="F561" s="5" t="s">
        <v>5802</v>
      </c>
      <c r="H561" s="5" t="s">
        <v>5398</v>
      </c>
      <c r="I561" s="6" t="s">
        <v>20946</v>
      </c>
      <c r="J561" s="6" t="s">
        <v>10666</v>
      </c>
      <c r="K561" s="17">
        <v>3</v>
      </c>
      <c r="L561" s="17" t="s">
        <v>7730</v>
      </c>
      <c r="M561" s="9">
        <v>4</v>
      </c>
      <c r="N561" s="9"/>
      <c r="O561" s="21"/>
      <c r="Q561" s="29"/>
      <c r="T561">
        <v>1</v>
      </c>
      <c r="U561" s="17"/>
      <c r="V561" s="2">
        <v>855</v>
      </c>
      <c r="Y561" t="str">
        <f t="shared" si="36"/>
        <v/>
      </c>
      <c r="AA561" t="str">
        <f t="shared" si="37"/>
        <v/>
      </c>
      <c r="AC561" s="7"/>
      <c r="AD561" t="s">
        <v>4455</v>
      </c>
      <c r="AE561">
        <f t="shared" si="39"/>
        <v>0</v>
      </c>
      <c r="AG561" s="2"/>
      <c r="AH561" t="s">
        <v>1098</v>
      </c>
      <c r="AI561" s="7" t="s">
        <v>4922</v>
      </c>
    </row>
    <row r="562" spans="1:35" ht="11" customHeight="1" outlineLevel="1" x14ac:dyDescent="0.25">
      <c r="A562" t="s">
        <v>1529</v>
      </c>
      <c r="C562" s="2" t="s">
        <v>11983</v>
      </c>
      <c r="D562" s="2">
        <v>935</v>
      </c>
      <c r="E562" s="7">
        <v>2004</v>
      </c>
      <c r="F562" s="8" t="s">
        <v>21686</v>
      </c>
      <c r="H562" s="5" t="s">
        <v>5398</v>
      </c>
      <c r="I562" s="6" t="s">
        <v>5334</v>
      </c>
      <c r="J562" s="6" t="s">
        <v>10666</v>
      </c>
      <c r="K562" s="17">
        <v>5</v>
      </c>
      <c r="L562" s="17" t="s">
        <v>7730</v>
      </c>
      <c r="M562" s="9">
        <v>4</v>
      </c>
      <c r="N562" s="9"/>
      <c r="O562" s="21"/>
      <c r="Q562" s="29"/>
      <c r="U562" s="17"/>
      <c r="V562" s="2">
        <v>856</v>
      </c>
      <c r="Y562" t="str">
        <f t="shared" si="36"/>
        <v/>
      </c>
      <c r="AA562" t="str">
        <f t="shared" si="37"/>
        <v/>
      </c>
      <c r="AC562" s="7"/>
      <c r="AD562" t="s">
        <v>5334</v>
      </c>
      <c r="AE562">
        <f t="shared" si="39"/>
        <v>0</v>
      </c>
      <c r="AG562" s="2"/>
      <c r="AH562" t="s">
        <v>1098</v>
      </c>
      <c r="AI562" s="7" t="s">
        <v>4922</v>
      </c>
    </row>
    <row r="563" spans="1:35" ht="11" customHeight="1" outlineLevel="1" x14ac:dyDescent="0.25">
      <c r="A563" t="s">
        <v>1529</v>
      </c>
      <c r="C563" s="2" t="s">
        <v>11983</v>
      </c>
      <c r="D563" s="2" t="s">
        <v>10665</v>
      </c>
      <c r="E563" s="7">
        <v>2004</v>
      </c>
      <c r="F563" s="5" t="s">
        <v>753</v>
      </c>
      <c r="H563" s="5" t="s">
        <v>5398</v>
      </c>
      <c r="I563" s="6" t="s">
        <v>11995</v>
      </c>
      <c r="J563" s="6" t="s">
        <v>10666</v>
      </c>
      <c r="K563" s="17">
        <v>3</v>
      </c>
      <c r="L563" s="17" t="s">
        <v>7732</v>
      </c>
      <c r="M563" s="9"/>
      <c r="N563" s="9"/>
      <c r="O563" s="21"/>
      <c r="Q563" s="29"/>
      <c r="U563" s="17"/>
      <c r="V563" s="2" t="s">
        <v>4453</v>
      </c>
      <c r="X563" t="s">
        <v>7732</v>
      </c>
      <c r="Y563" t="str">
        <f t="shared" si="36"/>
        <v/>
      </c>
      <c r="AA563">
        <f t="shared" si="37"/>
        <v>1</v>
      </c>
      <c r="AC563" s="7"/>
      <c r="AD563" t="s">
        <v>5334</v>
      </c>
      <c r="AE563">
        <f t="shared" si="39"/>
        <v>0</v>
      </c>
      <c r="AG563" s="2"/>
      <c r="AH563" t="s">
        <v>1098</v>
      </c>
      <c r="AI563" s="7" t="s">
        <v>4922</v>
      </c>
    </row>
    <row r="564" spans="1:35" ht="11" customHeight="1" outlineLevel="1" x14ac:dyDescent="0.25">
      <c r="A564" t="s">
        <v>1529</v>
      </c>
      <c r="C564" s="2" t="s">
        <v>11983</v>
      </c>
      <c r="D564" s="2" t="s">
        <v>10668</v>
      </c>
      <c r="E564" s="7">
        <v>2005</v>
      </c>
      <c r="F564" s="5" t="s">
        <v>10661</v>
      </c>
      <c r="H564" s="5" t="s">
        <v>5398</v>
      </c>
      <c r="I564" s="6" t="s">
        <v>9273</v>
      </c>
      <c r="J564" s="6" t="s">
        <v>10667</v>
      </c>
      <c r="K564" s="17">
        <v>5</v>
      </c>
      <c r="L564" s="17" t="s">
        <v>7732</v>
      </c>
      <c r="M564" s="9"/>
      <c r="N564" s="9"/>
      <c r="O564" s="21"/>
      <c r="Q564" s="29"/>
      <c r="U564" s="17"/>
      <c r="V564" s="2"/>
      <c r="Y564" t="str">
        <f t="shared" si="36"/>
        <v/>
      </c>
      <c r="AA564">
        <f t="shared" si="37"/>
        <v>1</v>
      </c>
      <c r="AC564" s="7"/>
      <c r="AD564" t="s">
        <v>9273</v>
      </c>
      <c r="AE564">
        <f t="shared" si="39"/>
        <v>0</v>
      </c>
      <c r="AG564" s="2"/>
      <c r="AI564" s="7"/>
    </row>
    <row r="565" spans="1:35" ht="11" customHeight="1" outlineLevel="1" x14ac:dyDescent="0.25">
      <c r="A565" t="s">
        <v>1529</v>
      </c>
      <c r="C565" s="2" t="s">
        <v>11983</v>
      </c>
      <c r="D565" s="2">
        <v>985</v>
      </c>
      <c r="E565" s="7">
        <v>2006</v>
      </c>
      <c r="F565" s="5" t="s">
        <v>6709</v>
      </c>
      <c r="H565" s="5" t="s">
        <v>5398</v>
      </c>
      <c r="I565" s="6" t="s">
        <v>11995</v>
      </c>
      <c r="J565" s="6" t="s">
        <v>7829</v>
      </c>
      <c r="K565" s="17">
        <v>3</v>
      </c>
      <c r="L565" s="17" t="s">
        <v>7730</v>
      </c>
      <c r="M565" s="9">
        <v>1.4</v>
      </c>
      <c r="N565" s="9"/>
      <c r="O565" s="21"/>
      <c r="Q565" s="29"/>
      <c r="U565" s="17"/>
      <c r="V565" s="2"/>
      <c r="Y565" t="str">
        <f t="shared" si="36"/>
        <v/>
      </c>
      <c r="AA565" t="str">
        <f t="shared" si="37"/>
        <v/>
      </c>
      <c r="AC565" s="7"/>
      <c r="AD565" t="s">
        <v>4967</v>
      </c>
      <c r="AE565">
        <f t="shared" si="39"/>
        <v>0</v>
      </c>
      <c r="AG565" s="2"/>
      <c r="AI565" s="7"/>
    </row>
    <row r="566" spans="1:35" ht="11" customHeight="1" outlineLevel="1" x14ac:dyDescent="0.25">
      <c r="A566" t="s">
        <v>1529</v>
      </c>
      <c r="C566" s="2" t="s">
        <v>11983</v>
      </c>
      <c r="D566" s="2">
        <v>986</v>
      </c>
      <c r="E566" s="7">
        <v>2006</v>
      </c>
      <c r="F566" s="5" t="s">
        <v>4236</v>
      </c>
      <c r="H566" s="5" t="s">
        <v>5398</v>
      </c>
      <c r="I566" s="6" t="s">
        <v>4967</v>
      </c>
      <c r="J566" s="6" t="s">
        <v>7829</v>
      </c>
      <c r="K566" s="17">
        <v>5</v>
      </c>
      <c r="L566" s="17" t="s">
        <v>7730</v>
      </c>
      <c r="M566" s="9">
        <v>1.4</v>
      </c>
      <c r="N566" s="9"/>
      <c r="O566" s="21"/>
      <c r="Q566" s="29"/>
      <c r="U566" s="17"/>
      <c r="V566" s="2"/>
      <c r="Y566" t="str">
        <f t="shared" si="36"/>
        <v/>
      </c>
      <c r="AA566" t="str">
        <f t="shared" si="37"/>
        <v/>
      </c>
      <c r="AC566" s="7"/>
      <c r="AD566" t="s">
        <v>4967</v>
      </c>
      <c r="AE566">
        <f t="shared" si="39"/>
        <v>0</v>
      </c>
      <c r="AG566" s="2"/>
      <c r="AI566" s="7"/>
    </row>
    <row r="567" spans="1:35" ht="11" customHeight="1" outlineLevel="1" x14ac:dyDescent="0.25">
      <c r="A567" t="s">
        <v>1529</v>
      </c>
      <c r="C567" s="2" t="s">
        <v>11983</v>
      </c>
      <c r="D567" s="2">
        <v>987</v>
      </c>
      <c r="E567" s="7">
        <v>2006</v>
      </c>
      <c r="F567" s="5" t="s">
        <v>5802</v>
      </c>
      <c r="H567" s="5" t="s">
        <v>5398</v>
      </c>
      <c r="I567" s="6" t="s">
        <v>4967</v>
      </c>
      <c r="J567" s="6" t="s">
        <v>7829</v>
      </c>
      <c r="K567" s="17">
        <v>5</v>
      </c>
      <c r="L567" s="17" t="s">
        <v>7730</v>
      </c>
      <c r="M567" s="9">
        <v>1.4</v>
      </c>
      <c r="N567" s="9"/>
      <c r="O567" s="21"/>
      <c r="Q567" s="29"/>
      <c r="U567" s="17"/>
      <c r="V567" s="2"/>
      <c r="Y567" t="str">
        <f t="shared" si="36"/>
        <v/>
      </c>
      <c r="AA567" t="str">
        <f t="shared" si="37"/>
        <v/>
      </c>
      <c r="AC567" s="7"/>
      <c r="AD567" t="s">
        <v>4967</v>
      </c>
      <c r="AE567">
        <f t="shared" si="39"/>
        <v>0</v>
      </c>
      <c r="AG567" s="2"/>
      <c r="AI567" s="7"/>
    </row>
    <row r="568" spans="1:35" ht="11" customHeight="1" outlineLevel="1" x14ac:dyDescent="0.25">
      <c r="A568" t="s">
        <v>1529</v>
      </c>
      <c r="C568" s="2" t="s">
        <v>11983</v>
      </c>
      <c r="D568" s="2">
        <v>988</v>
      </c>
      <c r="E568" s="7">
        <v>2006</v>
      </c>
      <c r="F568" s="8" t="s">
        <v>21686</v>
      </c>
      <c r="H568" s="5" t="s">
        <v>5398</v>
      </c>
      <c r="I568" s="6" t="s">
        <v>4967</v>
      </c>
      <c r="J568" s="6" t="s">
        <v>7829</v>
      </c>
      <c r="K568" s="17">
        <v>5</v>
      </c>
      <c r="L568" s="17" t="s">
        <v>7730</v>
      </c>
      <c r="M568" s="9">
        <v>1.4</v>
      </c>
      <c r="N568" s="9"/>
      <c r="O568" s="21"/>
      <c r="Q568" s="29"/>
      <c r="U568" s="17"/>
      <c r="V568" s="2"/>
      <c r="Y568" t="str">
        <f t="shared" si="36"/>
        <v/>
      </c>
      <c r="AA568" t="str">
        <f t="shared" si="37"/>
        <v/>
      </c>
      <c r="AC568" s="7"/>
      <c r="AD568" t="s">
        <v>4967</v>
      </c>
      <c r="AE568">
        <f t="shared" si="39"/>
        <v>0</v>
      </c>
      <c r="AG568" s="2"/>
      <c r="AI568" s="7"/>
    </row>
    <row r="569" spans="1:35" ht="11" customHeight="1" outlineLevel="1" x14ac:dyDescent="0.25">
      <c r="A569" t="s">
        <v>1529</v>
      </c>
      <c r="C569" s="2" t="s">
        <v>11983</v>
      </c>
      <c r="D569" s="2">
        <v>997</v>
      </c>
      <c r="E569" s="7">
        <v>2007</v>
      </c>
      <c r="F569" s="5" t="s">
        <v>5802</v>
      </c>
      <c r="H569" s="5" t="s">
        <v>5398</v>
      </c>
      <c r="I569" s="6" t="s">
        <v>9198</v>
      </c>
      <c r="J569" s="6" t="s">
        <v>9196</v>
      </c>
      <c r="K569" s="17">
        <v>6</v>
      </c>
      <c r="L569" s="17" t="s">
        <v>7732</v>
      </c>
      <c r="M569" s="9"/>
      <c r="N569" s="9"/>
      <c r="O569" s="21"/>
      <c r="Q569" s="29"/>
      <c r="U569" s="17"/>
      <c r="V569" s="2"/>
      <c r="Y569" t="str">
        <f t="shared" si="36"/>
        <v/>
      </c>
      <c r="AA569" t="str">
        <f t="shared" si="37"/>
        <v/>
      </c>
      <c r="AC569" s="7"/>
      <c r="AD569" t="s">
        <v>9198</v>
      </c>
      <c r="AE569">
        <f t="shared" si="39"/>
        <v>0</v>
      </c>
      <c r="AG569" s="2"/>
      <c r="AI569" s="7"/>
    </row>
    <row r="570" spans="1:35" ht="11" customHeight="1" outlineLevel="1" x14ac:dyDescent="0.25">
      <c r="A570" t="s">
        <v>1529</v>
      </c>
      <c r="C570" s="2" t="s">
        <v>11983</v>
      </c>
      <c r="D570" s="2">
        <v>998</v>
      </c>
      <c r="E570" s="7">
        <v>2007</v>
      </c>
      <c r="F570" s="5" t="s">
        <v>582</v>
      </c>
      <c r="H570" s="5" t="s">
        <v>5398</v>
      </c>
      <c r="I570" s="6" t="s">
        <v>11995</v>
      </c>
      <c r="J570" s="6" t="s">
        <v>9196</v>
      </c>
      <c r="K570" s="17">
        <v>3</v>
      </c>
      <c r="L570" s="17" t="s">
        <v>7732</v>
      </c>
      <c r="M570" s="9"/>
      <c r="N570" s="9"/>
      <c r="O570" s="21"/>
      <c r="Q570" s="29"/>
      <c r="U570" s="17"/>
      <c r="V570" s="2"/>
      <c r="Y570" t="str">
        <f t="shared" si="36"/>
        <v/>
      </c>
      <c r="AA570" t="str">
        <f t="shared" si="37"/>
        <v/>
      </c>
      <c r="AC570" s="7"/>
      <c r="AD570" t="s">
        <v>9198</v>
      </c>
      <c r="AE570">
        <f t="shared" si="39"/>
        <v>0</v>
      </c>
      <c r="AG570" s="2"/>
      <c r="AI570" s="7"/>
    </row>
    <row r="571" spans="1:35" ht="11" customHeight="1" outlineLevel="1" x14ac:dyDescent="0.25">
      <c r="A571" t="s">
        <v>1529</v>
      </c>
      <c r="C571" s="2" t="s">
        <v>11983</v>
      </c>
      <c r="D571" s="2" t="s">
        <v>9197</v>
      </c>
      <c r="E571" s="7">
        <v>2007</v>
      </c>
      <c r="F571" s="8" t="s">
        <v>753</v>
      </c>
      <c r="H571" s="5" t="s">
        <v>5398</v>
      </c>
      <c r="I571" s="6" t="s">
        <v>11995</v>
      </c>
      <c r="J571" s="6" t="s">
        <v>9196</v>
      </c>
      <c r="K571" s="17">
        <v>3</v>
      </c>
      <c r="L571" s="17" t="s">
        <v>7732</v>
      </c>
      <c r="M571" s="9"/>
      <c r="N571" s="9"/>
      <c r="O571" s="21"/>
      <c r="Q571" s="29"/>
      <c r="U571" s="17"/>
      <c r="V571" s="2"/>
      <c r="Y571" t="str">
        <f t="shared" si="36"/>
        <v/>
      </c>
      <c r="AA571">
        <f t="shared" si="37"/>
        <v>1</v>
      </c>
      <c r="AC571" s="7"/>
      <c r="AD571" t="s">
        <v>9198</v>
      </c>
      <c r="AE571">
        <f t="shared" si="39"/>
        <v>0</v>
      </c>
      <c r="AG571" s="2"/>
      <c r="AI571" s="7"/>
    </row>
    <row r="572" spans="1:35" ht="11" customHeight="1" outlineLevel="1" x14ac:dyDescent="0.25">
      <c r="A572" t="s">
        <v>1529</v>
      </c>
      <c r="C572" s="2" t="s">
        <v>11983</v>
      </c>
      <c r="D572" s="2" t="s">
        <v>9199</v>
      </c>
      <c r="E572" s="7">
        <v>2007</v>
      </c>
      <c r="F572" s="5" t="s">
        <v>753</v>
      </c>
      <c r="H572" s="5" t="s">
        <v>5398</v>
      </c>
      <c r="I572" s="6" t="s">
        <v>11995</v>
      </c>
      <c r="J572" s="6" t="s">
        <v>9196</v>
      </c>
      <c r="K572" s="17">
        <v>1</v>
      </c>
      <c r="L572" s="17" t="s">
        <v>7730</v>
      </c>
      <c r="M572" s="9">
        <v>15.8</v>
      </c>
      <c r="N572" s="9"/>
      <c r="O572" s="21"/>
      <c r="Q572" s="29"/>
      <c r="T572">
        <v>1</v>
      </c>
      <c r="U572" s="17"/>
      <c r="V572" s="2"/>
      <c r="Y572" t="str">
        <f t="shared" si="36"/>
        <v/>
      </c>
      <c r="AA572">
        <f t="shared" si="37"/>
        <v>1</v>
      </c>
      <c r="AB572">
        <v>1</v>
      </c>
      <c r="AC572" s="7"/>
      <c r="AD572" t="s">
        <v>9198</v>
      </c>
      <c r="AE572">
        <f t="shared" si="39"/>
        <v>0</v>
      </c>
      <c r="AG572" s="2"/>
      <c r="AI572" s="7"/>
    </row>
    <row r="573" spans="1:35" ht="11" customHeight="1" outlineLevel="1" x14ac:dyDescent="0.25">
      <c r="A573" t="s">
        <v>1529</v>
      </c>
      <c r="C573" s="2" t="s">
        <v>11983</v>
      </c>
      <c r="D573" s="2">
        <v>1013</v>
      </c>
      <c r="E573" s="7">
        <v>2007</v>
      </c>
      <c r="F573" s="5" t="s">
        <v>6709</v>
      </c>
      <c r="H573" s="5" t="s">
        <v>5398</v>
      </c>
      <c r="I573" s="6" t="s">
        <v>4452</v>
      </c>
      <c r="J573" s="6" t="s">
        <v>9200</v>
      </c>
      <c r="K573" s="17">
        <v>5</v>
      </c>
      <c r="L573" s="17" t="s">
        <v>7732</v>
      </c>
      <c r="M573" s="9"/>
      <c r="N573" s="9"/>
      <c r="O573" s="21"/>
      <c r="Q573" s="29"/>
      <c r="U573" s="17"/>
      <c r="V573" s="2"/>
      <c r="Y573" t="str">
        <f t="shared" si="36"/>
        <v/>
      </c>
      <c r="AA573" t="str">
        <f t="shared" si="37"/>
        <v/>
      </c>
      <c r="AC573" s="7"/>
      <c r="AD573" t="s">
        <v>4452</v>
      </c>
      <c r="AE573">
        <f t="shared" si="39"/>
        <v>0</v>
      </c>
      <c r="AG573" s="2"/>
      <c r="AI573" s="7"/>
    </row>
    <row r="574" spans="1:35" ht="11" customHeight="1" outlineLevel="1" x14ac:dyDescent="0.25">
      <c r="A574" t="s">
        <v>1529</v>
      </c>
      <c r="C574" s="2" t="s">
        <v>11983</v>
      </c>
      <c r="D574" s="2">
        <v>1054</v>
      </c>
      <c r="E574" s="7">
        <v>2008</v>
      </c>
      <c r="F574" s="5" t="s">
        <v>6709</v>
      </c>
      <c r="H574" s="5" t="s">
        <v>5398</v>
      </c>
      <c r="I574" s="6" t="s">
        <v>4452</v>
      </c>
      <c r="J574" s="6" t="s">
        <v>7078</v>
      </c>
      <c r="K574" s="17">
        <v>5</v>
      </c>
      <c r="L574" s="17" t="s">
        <v>7730</v>
      </c>
      <c r="M574" s="9">
        <v>1.85</v>
      </c>
      <c r="N574" s="9"/>
      <c r="O574" s="21"/>
      <c r="Q574" s="29"/>
      <c r="U574" s="17"/>
      <c r="V574" s="2"/>
      <c r="Y574" t="str">
        <f t="shared" si="36"/>
        <v/>
      </c>
      <c r="AA574" t="str">
        <f t="shared" si="37"/>
        <v/>
      </c>
      <c r="AC574" s="7"/>
      <c r="AD574" t="s">
        <v>4452</v>
      </c>
      <c r="AE574">
        <f t="shared" si="39"/>
        <v>0</v>
      </c>
      <c r="AG574" s="2"/>
      <c r="AI574" s="7"/>
    </row>
    <row r="575" spans="1:35" ht="11" customHeight="1" outlineLevel="1" x14ac:dyDescent="0.25">
      <c r="A575" t="s">
        <v>1529</v>
      </c>
      <c r="C575" s="2" t="s">
        <v>11983</v>
      </c>
      <c r="D575" s="2">
        <v>1055</v>
      </c>
      <c r="E575" s="7">
        <v>2008</v>
      </c>
      <c r="F575" s="5" t="s">
        <v>4236</v>
      </c>
      <c r="H575" s="5" t="s">
        <v>5398</v>
      </c>
      <c r="I575" s="6" t="s">
        <v>4452</v>
      </c>
      <c r="J575" s="6" t="s">
        <v>7078</v>
      </c>
      <c r="K575" s="17">
        <v>5</v>
      </c>
      <c r="L575" s="17" t="s">
        <v>7730</v>
      </c>
      <c r="M575" s="9">
        <v>1.85</v>
      </c>
      <c r="N575" s="9"/>
      <c r="O575" s="21"/>
      <c r="Q575" s="29"/>
      <c r="U575" s="17"/>
      <c r="V575" s="2"/>
      <c r="Y575" t="str">
        <f t="shared" si="36"/>
        <v/>
      </c>
      <c r="AA575" t="str">
        <f t="shared" si="37"/>
        <v/>
      </c>
      <c r="AC575" s="7"/>
      <c r="AD575" t="s">
        <v>4452</v>
      </c>
      <c r="AE575">
        <f t="shared" si="39"/>
        <v>0</v>
      </c>
      <c r="AG575" s="2"/>
      <c r="AI575" s="7"/>
    </row>
    <row r="576" spans="1:35" ht="11" customHeight="1" outlineLevel="1" x14ac:dyDescent="0.25">
      <c r="A576" t="s">
        <v>1529</v>
      </c>
      <c r="C576" s="2" t="s">
        <v>11983</v>
      </c>
      <c r="D576" s="2">
        <v>1056</v>
      </c>
      <c r="E576" s="7">
        <v>2008</v>
      </c>
      <c r="F576" s="5" t="s">
        <v>2530</v>
      </c>
      <c r="H576" s="5" t="s">
        <v>5398</v>
      </c>
      <c r="I576" s="6" t="s">
        <v>11995</v>
      </c>
      <c r="J576" s="6" t="s">
        <v>7078</v>
      </c>
      <c r="K576" s="17">
        <v>3</v>
      </c>
      <c r="L576" s="17" t="s">
        <v>7730</v>
      </c>
      <c r="M576" s="9">
        <v>1.85</v>
      </c>
      <c r="N576" s="9"/>
      <c r="O576" s="21"/>
      <c r="Q576" s="29"/>
      <c r="U576" s="17"/>
      <c r="V576" s="2"/>
      <c r="Y576" t="str">
        <f t="shared" si="36"/>
        <v/>
      </c>
      <c r="AA576" t="str">
        <f t="shared" si="37"/>
        <v/>
      </c>
      <c r="AC576" s="7"/>
      <c r="AD576" t="s">
        <v>4452</v>
      </c>
      <c r="AE576">
        <f t="shared" si="39"/>
        <v>0</v>
      </c>
      <c r="AG576" s="2"/>
      <c r="AI576" s="7"/>
    </row>
    <row r="577" spans="1:35" ht="11" customHeight="1" outlineLevel="1" x14ac:dyDescent="0.25">
      <c r="A577" t="s">
        <v>1529</v>
      </c>
      <c r="C577" s="2" t="s">
        <v>11983</v>
      </c>
      <c r="D577" s="2">
        <v>1057</v>
      </c>
      <c r="E577" s="7">
        <v>2008</v>
      </c>
      <c r="F577" s="8" t="s">
        <v>10880</v>
      </c>
      <c r="H577" s="5" t="s">
        <v>5398</v>
      </c>
      <c r="I577" s="6" t="s">
        <v>4452</v>
      </c>
      <c r="J577" s="6" t="s">
        <v>7078</v>
      </c>
      <c r="K577" s="17">
        <v>5</v>
      </c>
      <c r="L577" s="17" t="s">
        <v>7730</v>
      </c>
      <c r="M577" s="9">
        <v>1.85</v>
      </c>
      <c r="N577" s="9"/>
      <c r="O577" s="21"/>
      <c r="Q577" s="29"/>
      <c r="U577" s="17"/>
      <c r="V577" s="2"/>
      <c r="Y577" t="str">
        <f t="shared" si="36"/>
        <v/>
      </c>
      <c r="AA577" t="str">
        <f t="shared" si="37"/>
        <v/>
      </c>
      <c r="AC577" s="7"/>
      <c r="AD577" t="s">
        <v>4452</v>
      </c>
      <c r="AE577">
        <f t="shared" si="39"/>
        <v>0</v>
      </c>
      <c r="AG577" s="2"/>
      <c r="AI577" s="7"/>
    </row>
    <row r="578" spans="1:35" ht="11" customHeight="1" outlineLevel="1" x14ac:dyDescent="0.25">
      <c r="A578" t="s">
        <v>1529</v>
      </c>
      <c r="C578" s="2" t="s">
        <v>11983</v>
      </c>
      <c r="D578" s="2" t="s">
        <v>18702</v>
      </c>
      <c r="E578" s="7">
        <v>2009</v>
      </c>
      <c r="F578" s="8" t="s">
        <v>21635</v>
      </c>
      <c r="H578" s="5" t="s">
        <v>5398</v>
      </c>
      <c r="I578" s="6" t="s">
        <v>11995</v>
      </c>
      <c r="J578" s="6" t="s">
        <v>9201</v>
      </c>
      <c r="K578" s="17">
        <v>3</v>
      </c>
      <c r="L578" s="17" t="s">
        <v>7732</v>
      </c>
      <c r="M578" s="9"/>
      <c r="N578" s="9"/>
      <c r="O578" s="21"/>
      <c r="Q578" s="29"/>
      <c r="U578" s="17"/>
      <c r="V578" s="2"/>
      <c r="Y578" t="str">
        <f t="shared" ref="Y578:Y645" si="40">IF(COUNTIF(F578,"*fdc*"),1,"")</f>
        <v/>
      </c>
      <c r="AA578">
        <f t="shared" ref="AA578:AA645" si="41">IF(COUNTIF(F578,"*s/s*"),1,"")</f>
        <v>1</v>
      </c>
      <c r="AB578">
        <v>1</v>
      </c>
      <c r="AC578" s="7"/>
      <c r="AD578" t="s">
        <v>4452</v>
      </c>
      <c r="AE578">
        <f t="shared" ref="AE578:AE609" si="42">COUNTIF(I578,"*Fuji*")</f>
        <v>0</v>
      </c>
      <c r="AG578" s="2"/>
      <c r="AI578" s="7"/>
    </row>
    <row r="579" spans="1:35" ht="11" customHeight="1" outlineLevel="1" x14ac:dyDescent="0.25">
      <c r="A579" t="s">
        <v>1529</v>
      </c>
      <c r="C579" s="2" t="s">
        <v>11983</v>
      </c>
      <c r="D579" s="2">
        <v>1097</v>
      </c>
      <c r="E579" s="7">
        <v>2009</v>
      </c>
      <c r="F579" s="8" t="s">
        <v>21686</v>
      </c>
      <c r="H579" s="5" t="s">
        <v>5398</v>
      </c>
      <c r="I579" s="6" t="s">
        <v>9203</v>
      </c>
      <c r="J579" s="6" t="s">
        <v>9202</v>
      </c>
      <c r="K579" s="17">
        <v>5</v>
      </c>
      <c r="L579" s="17" t="s">
        <v>7732</v>
      </c>
      <c r="M579" s="9"/>
      <c r="N579" s="9"/>
      <c r="O579" s="21"/>
      <c r="Q579" s="29"/>
      <c r="U579" s="17"/>
      <c r="V579" s="2"/>
      <c r="Y579" t="str">
        <f t="shared" si="40"/>
        <v/>
      </c>
      <c r="AA579" t="str">
        <f t="shared" si="41"/>
        <v/>
      </c>
      <c r="AC579" s="7"/>
      <c r="AD579" t="s">
        <v>9203</v>
      </c>
      <c r="AE579">
        <f t="shared" si="42"/>
        <v>0</v>
      </c>
      <c r="AG579" s="2"/>
      <c r="AI579" s="7"/>
    </row>
    <row r="580" spans="1:35" ht="11" customHeight="1" outlineLevel="1" x14ac:dyDescent="0.25">
      <c r="A580" t="s">
        <v>1529</v>
      </c>
      <c r="C580" s="2" t="s">
        <v>11983</v>
      </c>
      <c r="D580" s="2">
        <v>1118</v>
      </c>
      <c r="E580" s="7">
        <v>2010</v>
      </c>
      <c r="F580" s="5" t="s">
        <v>6709</v>
      </c>
      <c r="H580" s="5" t="s">
        <v>5398</v>
      </c>
      <c r="I580" s="6" t="s">
        <v>11995</v>
      </c>
      <c r="J580" s="6" t="s">
        <v>9204</v>
      </c>
      <c r="K580" s="17">
        <v>3</v>
      </c>
      <c r="L580" s="17" t="s">
        <v>7730</v>
      </c>
      <c r="M580" s="9">
        <v>3.75</v>
      </c>
      <c r="N580" s="9"/>
      <c r="O580" s="21"/>
      <c r="Q580" s="29"/>
      <c r="U580" s="17"/>
      <c r="V580" s="2"/>
      <c r="Y580" t="str">
        <f t="shared" si="40"/>
        <v/>
      </c>
      <c r="AA580" t="str">
        <f t="shared" si="41"/>
        <v/>
      </c>
      <c r="AC580" s="7"/>
      <c r="AD580" t="s">
        <v>4452</v>
      </c>
      <c r="AE580">
        <f t="shared" si="42"/>
        <v>0</v>
      </c>
      <c r="AG580" s="2"/>
      <c r="AI580" s="7"/>
    </row>
    <row r="581" spans="1:35" ht="11" customHeight="1" outlineLevel="1" x14ac:dyDescent="0.25">
      <c r="A581" t="s">
        <v>1529</v>
      </c>
      <c r="C581" s="2" t="s">
        <v>11983</v>
      </c>
      <c r="D581" s="2">
        <v>1119</v>
      </c>
      <c r="E581" s="7">
        <v>2010</v>
      </c>
      <c r="F581" s="5" t="s">
        <v>5802</v>
      </c>
      <c r="H581" s="5" t="s">
        <v>5398</v>
      </c>
      <c r="I581" s="6" t="s">
        <v>11995</v>
      </c>
      <c r="J581" s="6" t="s">
        <v>9204</v>
      </c>
      <c r="K581" s="17">
        <v>3</v>
      </c>
      <c r="L581" s="17" t="s">
        <v>7730</v>
      </c>
      <c r="M581" s="9">
        <v>3.75</v>
      </c>
      <c r="N581" s="9"/>
      <c r="O581" s="21"/>
      <c r="Q581" s="29"/>
      <c r="U581" s="17"/>
      <c r="V581" s="2"/>
      <c r="Y581" t="str">
        <f t="shared" si="40"/>
        <v/>
      </c>
      <c r="AA581" t="str">
        <f t="shared" si="41"/>
        <v/>
      </c>
      <c r="AC581" s="7"/>
      <c r="AD581" t="s">
        <v>4452</v>
      </c>
      <c r="AE581">
        <f t="shared" si="42"/>
        <v>0</v>
      </c>
      <c r="AG581" s="2"/>
      <c r="AI581" s="7"/>
    </row>
    <row r="582" spans="1:35" ht="11" customHeight="1" outlineLevel="1" x14ac:dyDescent="0.25">
      <c r="A582" t="s">
        <v>1529</v>
      </c>
      <c r="C582" s="2" t="s">
        <v>11983</v>
      </c>
      <c r="D582" s="2">
        <v>1130</v>
      </c>
      <c r="E582" s="7">
        <v>2011</v>
      </c>
      <c r="F582" s="8" t="s">
        <v>3870</v>
      </c>
      <c r="H582" s="5" t="s">
        <v>5398</v>
      </c>
      <c r="I582" s="6" t="s">
        <v>11995</v>
      </c>
      <c r="J582" s="6" t="s">
        <v>9205</v>
      </c>
      <c r="K582" s="17">
        <v>3</v>
      </c>
      <c r="L582" s="17" t="s">
        <v>7732</v>
      </c>
      <c r="M582" s="9"/>
      <c r="N582" s="9"/>
      <c r="O582" s="21"/>
      <c r="Q582" s="29"/>
      <c r="U582" s="17"/>
      <c r="V582" s="2"/>
      <c r="Y582" t="str">
        <f t="shared" si="40"/>
        <v/>
      </c>
      <c r="AA582" t="str">
        <f t="shared" si="41"/>
        <v/>
      </c>
      <c r="AC582" s="7"/>
      <c r="AD582" t="s">
        <v>96</v>
      </c>
      <c r="AE582">
        <f t="shared" si="42"/>
        <v>0</v>
      </c>
      <c r="AG582" s="2"/>
      <c r="AI582" s="7"/>
    </row>
    <row r="583" spans="1:35" ht="11" customHeight="1" outlineLevel="1" x14ac:dyDescent="0.25">
      <c r="A583" t="s">
        <v>1529</v>
      </c>
      <c r="C583" s="2" t="s">
        <v>11983</v>
      </c>
      <c r="D583" s="2">
        <v>1138</v>
      </c>
      <c r="E583" s="7">
        <v>2011</v>
      </c>
      <c r="F583" s="5" t="s">
        <v>5802</v>
      </c>
      <c r="H583" s="5" t="s">
        <v>5398</v>
      </c>
      <c r="I583" s="6" t="s">
        <v>11995</v>
      </c>
      <c r="J583" s="6" t="s">
        <v>9206</v>
      </c>
      <c r="K583" s="17">
        <v>3</v>
      </c>
      <c r="L583" s="17" t="s">
        <v>7732</v>
      </c>
      <c r="M583" s="9"/>
      <c r="N583" s="9"/>
      <c r="O583" s="21"/>
      <c r="Q583" s="29"/>
      <c r="U583" s="17"/>
      <c r="V583" s="2"/>
      <c r="Y583" t="str">
        <f t="shared" si="40"/>
        <v/>
      </c>
      <c r="AA583" t="str">
        <f t="shared" si="41"/>
        <v/>
      </c>
      <c r="AC583" s="7"/>
      <c r="AD583" t="s">
        <v>4452</v>
      </c>
      <c r="AE583">
        <f t="shared" si="42"/>
        <v>0</v>
      </c>
      <c r="AG583" s="2"/>
      <c r="AI583" s="7"/>
    </row>
    <row r="584" spans="1:35" ht="11" customHeight="1" outlineLevel="1" x14ac:dyDescent="0.25">
      <c r="A584" t="s">
        <v>1529</v>
      </c>
      <c r="C584" s="2" t="s">
        <v>11983</v>
      </c>
      <c r="D584" s="2">
        <v>1139</v>
      </c>
      <c r="E584" s="7">
        <v>2011</v>
      </c>
      <c r="F584" s="5" t="s">
        <v>582</v>
      </c>
      <c r="H584" s="5" t="s">
        <v>5398</v>
      </c>
      <c r="I584" s="6" t="s">
        <v>4452</v>
      </c>
      <c r="J584" s="6" t="s">
        <v>9206</v>
      </c>
      <c r="K584" s="17">
        <v>5</v>
      </c>
      <c r="L584" s="17" t="s">
        <v>7732</v>
      </c>
      <c r="M584" s="9"/>
      <c r="N584" s="9"/>
      <c r="O584" s="21"/>
      <c r="Q584" s="29"/>
      <c r="U584" s="17"/>
      <c r="V584" s="2"/>
      <c r="Y584" t="str">
        <f t="shared" si="40"/>
        <v/>
      </c>
      <c r="AA584" t="str">
        <f t="shared" si="41"/>
        <v/>
      </c>
      <c r="AC584" s="7"/>
      <c r="AD584" t="s">
        <v>4452</v>
      </c>
      <c r="AE584">
        <f t="shared" si="42"/>
        <v>0</v>
      </c>
      <c r="AG584" s="2"/>
      <c r="AI584" s="7"/>
    </row>
    <row r="585" spans="1:35" ht="11" customHeight="1" outlineLevel="1" x14ac:dyDescent="0.25">
      <c r="A585" t="s">
        <v>1529</v>
      </c>
      <c r="C585" s="2" t="s">
        <v>11983</v>
      </c>
      <c r="D585" s="2">
        <v>1140</v>
      </c>
      <c r="E585" s="7">
        <v>2011</v>
      </c>
      <c r="F585" s="5" t="s">
        <v>9207</v>
      </c>
      <c r="H585" s="5" t="s">
        <v>5398</v>
      </c>
      <c r="I585" s="6" t="s">
        <v>11995</v>
      </c>
      <c r="J585" s="6" t="s">
        <v>9206</v>
      </c>
      <c r="K585" s="17">
        <v>3</v>
      </c>
      <c r="L585" s="17" t="s">
        <v>7732</v>
      </c>
      <c r="M585" s="9"/>
      <c r="N585" s="9"/>
      <c r="O585" s="21"/>
      <c r="Q585" s="29"/>
      <c r="U585" s="17"/>
      <c r="V585" s="2"/>
      <c r="Y585" t="str">
        <f t="shared" si="40"/>
        <v/>
      </c>
      <c r="AA585" t="str">
        <f t="shared" si="41"/>
        <v/>
      </c>
      <c r="AC585" s="7"/>
      <c r="AD585" t="s">
        <v>4452</v>
      </c>
      <c r="AE585">
        <f t="shared" si="42"/>
        <v>0</v>
      </c>
      <c r="AG585" s="2"/>
      <c r="AI585" s="7"/>
    </row>
    <row r="586" spans="1:35" ht="11" customHeight="1" outlineLevel="1" x14ac:dyDescent="0.25">
      <c r="A586" t="s">
        <v>1529</v>
      </c>
      <c r="C586" s="2" t="s">
        <v>11983</v>
      </c>
      <c r="D586" s="2">
        <v>1141</v>
      </c>
      <c r="E586" s="7">
        <v>2011</v>
      </c>
      <c r="F586" s="8" t="s">
        <v>3870</v>
      </c>
      <c r="H586" s="5" t="s">
        <v>5398</v>
      </c>
      <c r="I586" s="6" t="s">
        <v>11995</v>
      </c>
      <c r="J586" s="6" t="s">
        <v>9206</v>
      </c>
      <c r="K586" s="17">
        <v>3</v>
      </c>
      <c r="L586" s="17" t="s">
        <v>7732</v>
      </c>
      <c r="M586" s="9"/>
      <c r="N586" s="9"/>
      <c r="O586" s="21"/>
      <c r="Q586" s="29"/>
      <c r="U586" s="17"/>
      <c r="V586" s="2"/>
      <c r="Y586" t="str">
        <f t="shared" si="40"/>
        <v/>
      </c>
      <c r="AA586" t="str">
        <f t="shared" si="41"/>
        <v/>
      </c>
      <c r="AC586" s="7"/>
      <c r="AD586" t="s">
        <v>4452</v>
      </c>
      <c r="AE586">
        <f t="shared" si="42"/>
        <v>0</v>
      </c>
      <c r="AG586" s="2"/>
      <c r="AI586" s="7"/>
    </row>
    <row r="587" spans="1:35" ht="11" customHeight="1" outlineLevel="1" x14ac:dyDescent="0.25">
      <c r="A587" t="s">
        <v>1529</v>
      </c>
      <c r="C587" s="2" t="s">
        <v>11983</v>
      </c>
      <c r="D587" s="2">
        <v>1184</v>
      </c>
      <c r="E587" s="7">
        <v>2012</v>
      </c>
      <c r="F587" s="5" t="s">
        <v>2530</v>
      </c>
      <c r="H587" s="5" t="s">
        <v>5398</v>
      </c>
      <c r="I587" s="6" t="s">
        <v>11995</v>
      </c>
      <c r="J587" s="6" t="s">
        <v>9208</v>
      </c>
      <c r="K587" s="17">
        <v>3</v>
      </c>
      <c r="L587" s="17" t="s">
        <v>7732</v>
      </c>
      <c r="M587" s="9"/>
      <c r="N587" s="9"/>
      <c r="O587" s="21"/>
      <c r="Q587" s="29"/>
      <c r="U587" s="17"/>
      <c r="V587" s="2"/>
      <c r="Y587" t="str">
        <f t="shared" si="40"/>
        <v/>
      </c>
      <c r="AA587" t="str">
        <f t="shared" si="41"/>
        <v/>
      </c>
      <c r="AC587" s="7"/>
      <c r="AD587" t="s">
        <v>4452</v>
      </c>
      <c r="AE587">
        <f t="shared" si="42"/>
        <v>0</v>
      </c>
      <c r="AG587" s="2"/>
      <c r="AI587" s="7"/>
    </row>
    <row r="588" spans="1:35" ht="11" customHeight="1" outlineLevel="1" x14ac:dyDescent="0.25">
      <c r="A588" t="s">
        <v>1529</v>
      </c>
      <c r="C588" s="2" t="s">
        <v>11983</v>
      </c>
      <c r="D588" s="2">
        <v>1190</v>
      </c>
      <c r="E588" s="7">
        <v>2013</v>
      </c>
      <c r="F588" s="5" t="s">
        <v>6709</v>
      </c>
      <c r="H588" s="5" t="s">
        <v>5398</v>
      </c>
      <c r="I588" s="6" t="s">
        <v>11995</v>
      </c>
      <c r="J588" s="6" t="s">
        <v>9209</v>
      </c>
      <c r="K588" s="17">
        <v>3</v>
      </c>
      <c r="L588" s="17" t="s">
        <v>7730</v>
      </c>
      <c r="M588" s="9">
        <v>2.75</v>
      </c>
      <c r="N588" s="9"/>
      <c r="O588" s="21"/>
      <c r="Q588" s="29"/>
      <c r="U588" s="17"/>
      <c r="V588" s="2"/>
      <c r="Y588" t="str">
        <f t="shared" si="40"/>
        <v/>
      </c>
      <c r="AA588" t="str">
        <f t="shared" si="41"/>
        <v/>
      </c>
      <c r="AC588" s="7"/>
      <c r="AD588" t="s">
        <v>4452</v>
      </c>
      <c r="AE588">
        <f t="shared" si="42"/>
        <v>0</v>
      </c>
      <c r="AG588" s="2"/>
      <c r="AI588" s="7"/>
    </row>
    <row r="589" spans="1:35" ht="11" customHeight="1" outlineLevel="1" x14ac:dyDescent="0.25">
      <c r="A589" t="s">
        <v>1529</v>
      </c>
      <c r="C589" s="2" t="s">
        <v>11983</v>
      </c>
      <c r="D589" s="2">
        <v>1191</v>
      </c>
      <c r="E589" s="7">
        <v>2013</v>
      </c>
      <c r="F589" s="5" t="s">
        <v>2308</v>
      </c>
      <c r="H589" s="5" t="s">
        <v>5398</v>
      </c>
      <c r="I589" s="6" t="s">
        <v>4452</v>
      </c>
      <c r="J589" s="6" t="s">
        <v>9209</v>
      </c>
      <c r="K589" s="17">
        <v>5</v>
      </c>
      <c r="L589" s="17" t="s">
        <v>7730</v>
      </c>
      <c r="M589" s="9">
        <v>2.75</v>
      </c>
      <c r="N589" s="9"/>
      <c r="O589" s="21"/>
      <c r="Q589" s="29"/>
      <c r="U589" s="17"/>
      <c r="V589" s="2"/>
      <c r="Y589" t="str">
        <f t="shared" si="40"/>
        <v/>
      </c>
      <c r="AA589" t="str">
        <f t="shared" si="41"/>
        <v/>
      </c>
      <c r="AC589" s="7"/>
      <c r="AD589" t="s">
        <v>4452</v>
      </c>
      <c r="AE589">
        <f t="shared" si="42"/>
        <v>0</v>
      </c>
      <c r="AG589" s="2"/>
      <c r="AI589" s="7"/>
    </row>
    <row r="590" spans="1:35" ht="11" customHeight="1" outlineLevel="1" x14ac:dyDescent="0.25">
      <c r="A590" t="s">
        <v>1529</v>
      </c>
      <c r="C590" s="2" t="s">
        <v>11983</v>
      </c>
      <c r="D590" s="2">
        <v>1192</v>
      </c>
      <c r="E590" s="7">
        <v>2013</v>
      </c>
      <c r="F590" s="5" t="s">
        <v>4236</v>
      </c>
      <c r="H590" s="5" t="s">
        <v>5398</v>
      </c>
      <c r="I590" s="6" t="s">
        <v>11995</v>
      </c>
      <c r="J590" s="6" t="s">
        <v>9209</v>
      </c>
      <c r="K590" s="17">
        <v>3</v>
      </c>
      <c r="L590" s="17" t="s">
        <v>7730</v>
      </c>
      <c r="M590" s="9">
        <v>2.75</v>
      </c>
      <c r="N590" s="9"/>
      <c r="O590" s="21"/>
      <c r="Q590" s="29"/>
      <c r="U590" s="17"/>
      <c r="V590" s="2"/>
      <c r="Y590" t="str">
        <f t="shared" si="40"/>
        <v/>
      </c>
      <c r="AA590" t="str">
        <f t="shared" si="41"/>
        <v/>
      </c>
      <c r="AC590" s="7"/>
      <c r="AD590" t="s">
        <v>4452</v>
      </c>
      <c r="AE590">
        <f t="shared" si="42"/>
        <v>0</v>
      </c>
      <c r="AG590" s="2"/>
      <c r="AI590" s="7"/>
    </row>
    <row r="591" spans="1:35" ht="11" customHeight="1" outlineLevel="1" x14ac:dyDescent="0.25">
      <c r="A591" t="s">
        <v>1529</v>
      </c>
      <c r="C591" s="2" t="s">
        <v>11983</v>
      </c>
      <c r="D591" s="2">
        <v>1193</v>
      </c>
      <c r="E591" s="7">
        <v>2013</v>
      </c>
      <c r="F591" s="5" t="s">
        <v>2588</v>
      </c>
      <c r="H591" s="5" t="s">
        <v>5398</v>
      </c>
      <c r="I591" s="6" t="s">
        <v>11995</v>
      </c>
      <c r="J591" s="6" t="s">
        <v>9209</v>
      </c>
      <c r="K591" s="17">
        <v>3</v>
      </c>
      <c r="L591" s="17" t="s">
        <v>7730</v>
      </c>
      <c r="M591" s="9">
        <v>2.75</v>
      </c>
      <c r="N591" s="9"/>
      <c r="O591" s="21"/>
      <c r="Q591" s="29"/>
      <c r="U591" s="17"/>
      <c r="V591" s="2"/>
      <c r="Y591" t="str">
        <f t="shared" si="40"/>
        <v/>
      </c>
      <c r="AA591" t="str">
        <f t="shared" si="41"/>
        <v/>
      </c>
      <c r="AC591" s="7"/>
      <c r="AD591" t="s">
        <v>4452</v>
      </c>
      <c r="AE591">
        <f t="shared" si="42"/>
        <v>0</v>
      </c>
      <c r="AG591" s="2"/>
      <c r="AI591" s="7"/>
    </row>
    <row r="592" spans="1:35" ht="11" customHeight="1" outlineLevel="1" x14ac:dyDescent="0.25">
      <c r="A592" t="s">
        <v>1529</v>
      </c>
      <c r="C592" s="2" t="s">
        <v>11983</v>
      </c>
      <c r="D592" s="2">
        <v>1194</v>
      </c>
      <c r="E592" s="7">
        <v>2013</v>
      </c>
      <c r="F592" s="5" t="s">
        <v>582</v>
      </c>
      <c r="H592" s="5" t="s">
        <v>5398</v>
      </c>
      <c r="I592" s="6" t="s">
        <v>11995</v>
      </c>
      <c r="J592" s="6" t="s">
        <v>9209</v>
      </c>
      <c r="K592" s="17">
        <v>3</v>
      </c>
      <c r="L592" s="17" t="s">
        <v>7730</v>
      </c>
      <c r="M592" s="9">
        <v>2.75</v>
      </c>
      <c r="N592" s="9"/>
      <c r="O592" s="21"/>
      <c r="Q592" s="29"/>
      <c r="S592">
        <v>1</v>
      </c>
      <c r="T592">
        <v>1</v>
      </c>
      <c r="U592" s="17"/>
      <c r="V592" s="2"/>
      <c r="Y592" t="str">
        <f t="shared" si="40"/>
        <v/>
      </c>
      <c r="AA592" t="str">
        <f t="shared" si="41"/>
        <v/>
      </c>
      <c r="AC592" s="7"/>
      <c r="AD592" t="s">
        <v>4452</v>
      </c>
      <c r="AE592">
        <f t="shared" si="42"/>
        <v>0</v>
      </c>
      <c r="AG592" s="2"/>
      <c r="AI592" s="7"/>
    </row>
    <row r="593" spans="1:35" ht="11" customHeight="1" outlineLevel="1" x14ac:dyDescent="0.25">
      <c r="A593" t="s">
        <v>1529</v>
      </c>
      <c r="C593" s="2" t="s">
        <v>11983</v>
      </c>
      <c r="D593" s="2">
        <v>1195</v>
      </c>
      <c r="E593" s="7">
        <v>2013</v>
      </c>
      <c r="F593" s="5" t="s">
        <v>1375</v>
      </c>
      <c r="H593" s="5" t="s">
        <v>5398</v>
      </c>
      <c r="I593" s="6" t="s">
        <v>11995</v>
      </c>
      <c r="J593" s="6" t="s">
        <v>9209</v>
      </c>
      <c r="K593" s="17">
        <v>3</v>
      </c>
      <c r="L593" s="17" t="s">
        <v>7730</v>
      </c>
      <c r="M593" s="9">
        <v>2.75</v>
      </c>
      <c r="N593" s="9"/>
      <c r="O593" s="21"/>
      <c r="Q593" s="29"/>
      <c r="T593">
        <v>1</v>
      </c>
      <c r="U593" s="17"/>
      <c r="V593" s="2"/>
      <c r="Y593" t="str">
        <f t="shared" si="40"/>
        <v/>
      </c>
      <c r="AA593" t="str">
        <f t="shared" si="41"/>
        <v/>
      </c>
      <c r="AC593" s="7"/>
      <c r="AD593" t="s">
        <v>4452</v>
      </c>
      <c r="AE593">
        <f t="shared" si="42"/>
        <v>0</v>
      </c>
      <c r="AG593" s="2"/>
      <c r="AI593" s="7"/>
    </row>
    <row r="594" spans="1:35" ht="11" customHeight="1" outlineLevel="1" x14ac:dyDescent="0.25">
      <c r="A594" t="s">
        <v>1529</v>
      </c>
      <c r="C594" s="2" t="s">
        <v>11983</v>
      </c>
      <c r="D594" s="2">
        <v>1196</v>
      </c>
      <c r="E594" s="7">
        <v>2013</v>
      </c>
      <c r="F594" s="5" t="s">
        <v>2530</v>
      </c>
      <c r="H594" s="5" t="s">
        <v>5398</v>
      </c>
      <c r="I594" s="6" t="s">
        <v>11995</v>
      </c>
      <c r="J594" s="6" t="s">
        <v>9209</v>
      </c>
      <c r="K594" s="17">
        <v>3</v>
      </c>
      <c r="L594" s="17" t="s">
        <v>7730</v>
      </c>
      <c r="M594" s="9">
        <v>2.75</v>
      </c>
      <c r="N594" s="9"/>
      <c r="O594" s="21"/>
      <c r="Q594" s="29"/>
      <c r="U594" s="17"/>
      <c r="V594" s="2"/>
      <c r="Y594" t="str">
        <f t="shared" si="40"/>
        <v/>
      </c>
      <c r="AA594" t="str">
        <f t="shared" si="41"/>
        <v/>
      </c>
      <c r="AC594" s="7"/>
      <c r="AD594" t="s">
        <v>4452</v>
      </c>
      <c r="AE594">
        <f t="shared" si="42"/>
        <v>0</v>
      </c>
      <c r="AG594" s="2"/>
      <c r="AI594" s="7"/>
    </row>
    <row r="595" spans="1:35" ht="11" customHeight="1" outlineLevel="1" x14ac:dyDescent="0.25">
      <c r="A595" t="s">
        <v>1529</v>
      </c>
      <c r="C595" s="2" t="s">
        <v>11983</v>
      </c>
      <c r="D595" s="2">
        <v>1197</v>
      </c>
      <c r="E595" s="7">
        <v>2013</v>
      </c>
      <c r="F595" s="5" t="s">
        <v>4448</v>
      </c>
      <c r="H595" s="5" t="s">
        <v>5398</v>
      </c>
      <c r="I595" s="6" t="s">
        <v>11995</v>
      </c>
      <c r="J595" s="6" t="s">
        <v>9209</v>
      </c>
      <c r="K595" s="17">
        <v>3</v>
      </c>
      <c r="L595" s="17" t="s">
        <v>7730</v>
      </c>
      <c r="M595" s="9">
        <v>2.75</v>
      </c>
      <c r="N595" s="9"/>
      <c r="O595" s="21"/>
      <c r="Q595" s="29"/>
      <c r="U595" s="17"/>
      <c r="V595" s="2"/>
      <c r="Y595" t="str">
        <f t="shared" si="40"/>
        <v/>
      </c>
      <c r="AA595" t="str">
        <f t="shared" si="41"/>
        <v/>
      </c>
      <c r="AC595" s="7"/>
      <c r="AD595" t="s">
        <v>4452</v>
      </c>
      <c r="AE595">
        <f t="shared" si="42"/>
        <v>0</v>
      </c>
      <c r="AG595" s="2"/>
      <c r="AI595" s="7"/>
    </row>
    <row r="596" spans="1:35" ht="11" customHeight="1" outlineLevel="1" x14ac:dyDescent="0.25">
      <c r="A596" t="s">
        <v>1529</v>
      </c>
      <c r="C596" s="2" t="s">
        <v>11983</v>
      </c>
      <c r="D596" s="2">
        <v>1198</v>
      </c>
      <c r="E596" s="7">
        <v>2013</v>
      </c>
      <c r="F596" s="5" t="s">
        <v>9207</v>
      </c>
      <c r="H596" s="5" t="s">
        <v>5398</v>
      </c>
      <c r="I596" s="6" t="s">
        <v>11995</v>
      </c>
      <c r="J596" s="6" t="s">
        <v>9209</v>
      </c>
      <c r="K596" s="17">
        <v>3</v>
      </c>
      <c r="L596" s="17" t="s">
        <v>7730</v>
      </c>
      <c r="M596" s="9">
        <v>2.75</v>
      </c>
      <c r="N596" s="9"/>
      <c r="O596" s="21"/>
      <c r="Q596" s="29"/>
      <c r="U596" s="17"/>
      <c r="V596" s="2"/>
      <c r="Y596" t="str">
        <f t="shared" si="40"/>
        <v/>
      </c>
      <c r="AA596" t="str">
        <f t="shared" si="41"/>
        <v/>
      </c>
      <c r="AC596" s="7"/>
      <c r="AD596" t="s">
        <v>4452</v>
      </c>
      <c r="AE596">
        <f t="shared" si="42"/>
        <v>0</v>
      </c>
      <c r="AG596" s="2"/>
      <c r="AI596" s="7"/>
    </row>
    <row r="597" spans="1:35" ht="11" customHeight="1" outlineLevel="1" x14ac:dyDescent="0.25">
      <c r="A597" t="s">
        <v>1529</v>
      </c>
      <c r="C597" s="2" t="s">
        <v>11983</v>
      </c>
      <c r="D597" s="2">
        <v>1199</v>
      </c>
      <c r="E597" s="7">
        <v>2013</v>
      </c>
      <c r="F597" s="8" t="s">
        <v>3870</v>
      </c>
      <c r="H597" s="5" t="s">
        <v>5398</v>
      </c>
      <c r="I597" s="6" t="s">
        <v>11995</v>
      </c>
      <c r="J597" s="6" t="s">
        <v>9209</v>
      </c>
      <c r="K597" s="17">
        <v>3</v>
      </c>
      <c r="L597" s="17" t="s">
        <v>7730</v>
      </c>
      <c r="M597" s="9">
        <v>2.75</v>
      </c>
      <c r="N597" s="9"/>
      <c r="O597" s="21"/>
      <c r="Q597" s="29"/>
      <c r="U597" s="17"/>
      <c r="V597" s="2"/>
      <c r="Y597" t="str">
        <f t="shared" si="40"/>
        <v/>
      </c>
      <c r="AA597" t="str">
        <f t="shared" si="41"/>
        <v/>
      </c>
      <c r="AC597" s="7"/>
      <c r="AD597" t="s">
        <v>4452</v>
      </c>
      <c r="AE597">
        <f t="shared" si="42"/>
        <v>0</v>
      </c>
      <c r="AG597" s="2"/>
      <c r="AI597" s="7"/>
    </row>
    <row r="598" spans="1:35" ht="11" customHeight="1" outlineLevel="1" x14ac:dyDescent="0.25">
      <c r="A598" t="s">
        <v>1529</v>
      </c>
      <c r="C598" s="2" t="s">
        <v>11983</v>
      </c>
      <c r="D598" s="2">
        <v>1200</v>
      </c>
      <c r="E598" s="7">
        <v>2013</v>
      </c>
      <c r="F598" s="8" t="s">
        <v>21688</v>
      </c>
      <c r="H598" s="5" t="s">
        <v>5398</v>
      </c>
      <c r="I598" s="6" t="s">
        <v>11995</v>
      </c>
      <c r="J598" s="6" t="s">
        <v>9209</v>
      </c>
      <c r="K598" s="17">
        <v>3</v>
      </c>
      <c r="L598" s="17" t="s">
        <v>7730</v>
      </c>
      <c r="M598" s="9">
        <v>2.75</v>
      </c>
      <c r="N598" s="9"/>
      <c r="O598" s="21"/>
      <c r="Q598" s="29"/>
      <c r="U598" s="17"/>
      <c r="V598" s="2"/>
      <c r="Y598" t="str">
        <f t="shared" si="40"/>
        <v/>
      </c>
      <c r="AA598" t="str">
        <f t="shared" si="41"/>
        <v/>
      </c>
      <c r="AC598" s="7"/>
      <c r="AD598" t="s">
        <v>4452</v>
      </c>
      <c r="AE598">
        <f t="shared" si="42"/>
        <v>0</v>
      </c>
      <c r="AG598" s="2"/>
      <c r="AI598" s="7"/>
    </row>
    <row r="599" spans="1:35" ht="11" customHeight="1" outlineLevel="1" x14ac:dyDescent="0.25">
      <c r="A599" t="s">
        <v>1529</v>
      </c>
      <c r="C599" s="2" t="s">
        <v>11983</v>
      </c>
      <c r="D599" s="2">
        <v>1201</v>
      </c>
      <c r="E599" s="7">
        <v>2013</v>
      </c>
      <c r="F599" s="8" t="s">
        <v>10879</v>
      </c>
      <c r="H599" s="5" t="s">
        <v>5398</v>
      </c>
      <c r="I599" s="6" t="s">
        <v>11995</v>
      </c>
      <c r="J599" s="6" t="s">
        <v>9209</v>
      </c>
      <c r="K599" s="17">
        <v>3</v>
      </c>
      <c r="L599" s="17" t="s">
        <v>7730</v>
      </c>
      <c r="M599" s="9">
        <v>2.75</v>
      </c>
      <c r="N599" s="9"/>
      <c r="O599" s="21"/>
      <c r="Q599" s="29"/>
      <c r="U599" s="17"/>
      <c r="V599" s="2"/>
      <c r="Y599" t="str">
        <f t="shared" si="40"/>
        <v/>
      </c>
      <c r="AA599" t="str">
        <f t="shared" si="41"/>
        <v/>
      </c>
      <c r="AC599" s="7"/>
      <c r="AD599" t="s">
        <v>4452</v>
      </c>
      <c r="AE599">
        <f t="shared" si="42"/>
        <v>0</v>
      </c>
      <c r="AG599" s="2"/>
      <c r="AI599" s="7"/>
    </row>
    <row r="600" spans="1:35" ht="11" customHeight="1" outlineLevel="1" x14ac:dyDescent="0.25">
      <c r="A600" t="s">
        <v>1529</v>
      </c>
      <c r="C600" s="2" t="s">
        <v>11983</v>
      </c>
      <c r="D600" s="2">
        <v>1233</v>
      </c>
      <c r="E600" s="7">
        <v>2013</v>
      </c>
      <c r="F600" s="5" t="s">
        <v>4769</v>
      </c>
      <c r="H600" s="5" t="s">
        <v>5398</v>
      </c>
      <c r="I600" s="6" t="s">
        <v>11995</v>
      </c>
      <c r="J600" s="6" t="s">
        <v>9210</v>
      </c>
      <c r="K600" s="17">
        <v>3</v>
      </c>
      <c r="L600" s="17" t="s">
        <v>7732</v>
      </c>
      <c r="M600" s="9"/>
      <c r="N600" s="9"/>
      <c r="O600" s="21"/>
      <c r="Q600" s="29"/>
      <c r="U600" s="17"/>
      <c r="V600" s="2"/>
      <c r="Y600" t="str">
        <f t="shared" si="40"/>
        <v/>
      </c>
      <c r="AA600" t="str">
        <f t="shared" si="41"/>
        <v/>
      </c>
      <c r="AC600" s="7"/>
      <c r="AD600" t="s">
        <v>4452</v>
      </c>
      <c r="AE600">
        <f t="shared" si="42"/>
        <v>0</v>
      </c>
      <c r="AG600" s="2"/>
      <c r="AI600" s="7"/>
    </row>
    <row r="601" spans="1:35" ht="11" customHeight="1" outlineLevel="1" x14ac:dyDescent="0.25">
      <c r="A601" t="s">
        <v>1529</v>
      </c>
      <c r="C601" s="2" t="s">
        <v>11983</v>
      </c>
      <c r="D601" s="2">
        <v>1237</v>
      </c>
      <c r="E601" s="7">
        <v>2013</v>
      </c>
      <c r="F601" s="5" t="s">
        <v>4769</v>
      </c>
      <c r="H601" s="5" t="s">
        <v>5398</v>
      </c>
      <c r="I601" s="6" t="s">
        <v>11995</v>
      </c>
      <c r="J601" s="6" t="s">
        <v>9211</v>
      </c>
      <c r="K601" s="17">
        <v>3</v>
      </c>
      <c r="L601" s="17" t="s">
        <v>7730</v>
      </c>
      <c r="M601" s="9">
        <v>6.4</v>
      </c>
      <c r="N601" s="9"/>
      <c r="O601" s="21"/>
      <c r="Q601" s="29"/>
      <c r="T601">
        <v>1</v>
      </c>
      <c r="U601" s="17"/>
      <c r="V601" s="2"/>
      <c r="Y601" t="str">
        <f t="shared" si="40"/>
        <v/>
      </c>
      <c r="AA601" t="str">
        <f t="shared" si="41"/>
        <v/>
      </c>
      <c r="AC601" s="7"/>
      <c r="AD601" t="s">
        <v>4452</v>
      </c>
      <c r="AE601">
        <f t="shared" si="42"/>
        <v>0</v>
      </c>
      <c r="AG601" s="2"/>
      <c r="AI601" s="7"/>
    </row>
    <row r="602" spans="1:35" ht="11" customHeight="1" outlineLevel="1" x14ac:dyDescent="0.25">
      <c r="A602" t="s">
        <v>1529</v>
      </c>
      <c r="C602" s="2" t="s">
        <v>11983</v>
      </c>
      <c r="D602" s="2">
        <v>1289</v>
      </c>
      <c r="E602" s="7">
        <v>2016</v>
      </c>
      <c r="F602" s="5" t="s">
        <v>2530</v>
      </c>
      <c r="H602" s="5" t="s">
        <v>5398</v>
      </c>
      <c r="I602" s="6" t="s">
        <v>4452</v>
      </c>
      <c r="J602" s="6" t="s">
        <v>9212</v>
      </c>
      <c r="K602" s="17">
        <v>5</v>
      </c>
      <c r="L602" s="17" t="s">
        <v>7732</v>
      </c>
      <c r="M602" s="9"/>
      <c r="N602" s="9"/>
      <c r="O602" s="21"/>
      <c r="Q602" s="29"/>
      <c r="U602" s="17"/>
      <c r="V602" s="2"/>
      <c r="Y602" t="str">
        <f t="shared" si="40"/>
        <v/>
      </c>
      <c r="AA602" t="str">
        <f t="shared" si="41"/>
        <v/>
      </c>
      <c r="AC602" s="7"/>
      <c r="AD602" t="s">
        <v>4452</v>
      </c>
      <c r="AE602">
        <f t="shared" si="42"/>
        <v>0</v>
      </c>
      <c r="AG602" s="2"/>
      <c r="AI602" s="7"/>
    </row>
    <row r="603" spans="1:35" ht="11" customHeight="1" outlineLevel="1" x14ac:dyDescent="0.25">
      <c r="A603" t="s">
        <v>1529</v>
      </c>
      <c r="C603" s="2" t="s">
        <v>11983</v>
      </c>
      <c r="D603" s="2">
        <v>1291</v>
      </c>
      <c r="E603" s="7">
        <v>2016</v>
      </c>
      <c r="F603" s="8" t="s">
        <v>10880</v>
      </c>
      <c r="H603" s="5" t="s">
        <v>5398</v>
      </c>
      <c r="I603" s="6" t="s">
        <v>4452</v>
      </c>
      <c r="J603" s="6" t="s">
        <v>9212</v>
      </c>
      <c r="K603" s="17">
        <v>5</v>
      </c>
      <c r="L603" s="17" t="s">
        <v>7732</v>
      </c>
      <c r="M603" s="9"/>
      <c r="N603" s="9"/>
      <c r="O603" s="21"/>
      <c r="Q603" s="29"/>
      <c r="U603" s="17"/>
      <c r="V603" s="2"/>
      <c r="Y603" t="str">
        <f t="shared" si="40"/>
        <v/>
      </c>
      <c r="AA603" t="str">
        <f t="shared" si="41"/>
        <v/>
      </c>
      <c r="AC603" s="7"/>
      <c r="AD603" t="s">
        <v>4452</v>
      </c>
      <c r="AE603">
        <f t="shared" si="42"/>
        <v>0</v>
      </c>
      <c r="AG603" s="2"/>
      <c r="AI603" s="7"/>
    </row>
    <row r="604" spans="1:35" ht="11" customHeight="1" outlineLevel="1" x14ac:dyDescent="0.25">
      <c r="A604" t="s">
        <v>1529</v>
      </c>
      <c r="C604" s="2" t="s">
        <v>11983</v>
      </c>
      <c r="D604" s="2">
        <v>1298</v>
      </c>
      <c r="E604" s="7">
        <v>2016</v>
      </c>
      <c r="F604" s="5" t="s">
        <v>4236</v>
      </c>
      <c r="H604" s="5" t="s">
        <v>5398</v>
      </c>
      <c r="I604" s="6" t="s">
        <v>4452</v>
      </c>
      <c r="J604" s="6" t="s">
        <v>9213</v>
      </c>
      <c r="K604" s="17">
        <v>5</v>
      </c>
      <c r="L604" s="17" t="s">
        <v>7732</v>
      </c>
      <c r="M604" s="9"/>
      <c r="N604" s="9"/>
      <c r="O604" s="21"/>
      <c r="Q604" s="29"/>
      <c r="U604" s="17"/>
      <c r="V604" s="2"/>
      <c r="Y604" t="str">
        <f t="shared" si="40"/>
        <v/>
      </c>
      <c r="AA604" t="str">
        <f t="shared" si="41"/>
        <v/>
      </c>
      <c r="AC604" s="7"/>
      <c r="AD604" t="s">
        <v>4452</v>
      </c>
      <c r="AE604">
        <f t="shared" si="42"/>
        <v>0</v>
      </c>
      <c r="AG604" s="2"/>
      <c r="AI604" s="7"/>
    </row>
    <row r="605" spans="1:35" ht="11" customHeight="1" outlineLevel="1" x14ac:dyDescent="0.25">
      <c r="A605" t="s">
        <v>1529</v>
      </c>
      <c r="C605" s="2" t="s">
        <v>11983</v>
      </c>
      <c r="D605" s="2">
        <v>1299</v>
      </c>
      <c r="E605" s="7">
        <v>2016</v>
      </c>
      <c r="F605" s="5" t="s">
        <v>2530</v>
      </c>
      <c r="H605" s="5" t="s">
        <v>5398</v>
      </c>
      <c r="I605" s="6" t="s">
        <v>11995</v>
      </c>
      <c r="J605" s="6" t="s">
        <v>9213</v>
      </c>
      <c r="K605" s="17">
        <v>3</v>
      </c>
      <c r="L605" s="17" t="s">
        <v>7732</v>
      </c>
      <c r="M605" s="9"/>
      <c r="N605" s="9"/>
      <c r="O605" s="21"/>
      <c r="Q605" s="29"/>
      <c r="U605" s="17"/>
      <c r="V605" s="2"/>
      <c r="Y605" t="str">
        <f t="shared" si="40"/>
        <v/>
      </c>
      <c r="AA605" t="str">
        <f t="shared" si="41"/>
        <v/>
      </c>
      <c r="AC605" s="7"/>
      <c r="AD605" t="s">
        <v>4452</v>
      </c>
      <c r="AE605">
        <f t="shared" si="42"/>
        <v>0</v>
      </c>
      <c r="AG605" s="2"/>
      <c r="AI605" s="7"/>
    </row>
    <row r="606" spans="1:35" ht="11" customHeight="1" outlineLevel="1" x14ac:dyDescent="0.25">
      <c r="A606" t="s">
        <v>1529</v>
      </c>
      <c r="C606" s="2" t="s">
        <v>11983</v>
      </c>
      <c r="D606" s="2">
        <v>1301</v>
      </c>
      <c r="E606" s="7">
        <v>2016</v>
      </c>
      <c r="F606" s="5" t="s">
        <v>4448</v>
      </c>
      <c r="H606" s="5" t="s">
        <v>5398</v>
      </c>
      <c r="I606" s="6" t="s">
        <v>11995</v>
      </c>
      <c r="J606" s="6" t="s">
        <v>9213</v>
      </c>
      <c r="K606" s="17">
        <v>3</v>
      </c>
      <c r="L606" s="17" t="s">
        <v>7732</v>
      </c>
      <c r="M606" s="9"/>
      <c r="N606" s="9"/>
      <c r="O606" s="21"/>
      <c r="Q606" s="29"/>
      <c r="U606" s="17"/>
      <c r="V606" s="2"/>
      <c r="Y606" t="str">
        <f t="shared" si="40"/>
        <v/>
      </c>
      <c r="AA606" t="str">
        <f t="shared" si="41"/>
        <v/>
      </c>
      <c r="AC606" s="7"/>
      <c r="AD606" t="s">
        <v>4452</v>
      </c>
      <c r="AE606">
        <f t="shared" si="42"/>
        <v>0</v>
      </c>
      <c r="AG606" s="2"/>
      <c r="AI606" s="7"/>
    </row>
    <row r="607" spans="1:35" ht="11" customHeight="1" outlineLevel="1" x14ac:dyDescent="0.25">
      <c r="A607" t="s">
        <v>1529</v>
      </c>
      <c r="C607" s="2" t="s">
        <v>11983</v>
      </c>
      <c r="D607" s="2">
        <v>1302</v>
      </c>
      <c r="E607" s="7">
        <v>2016</v>
      </c>
      <c r="F607" s="8" t="s">
        <v>21264</v>
      </c>
      <c r="H607" s="5" t="s">
        <v>5398</v>
      </c>
      <c r="I607" s="6" t="s">
        <v>11995</v>
      </c>
      <c r="J607" s="6" t="s">
        <v>9213</v>
      </c>
      <c r="K607" s="17">
        <v>3</v>
      </c>
      <c r="L607" s="17" t="s">
        <v>7732</v>
      </c>
      <c r="M607" s="9"/>
      <c r="N607" s="9"/>
      <c r="O607" s="21"/>
      <c r="Q607" s="29"/>
      <c r="U607" s="17"/>
      <c r="V607" s="2"/>
      <c r="Y607" t="str">
        <f t="shared" si="40"/>
        <v/>
      </c>
      <c r="AA607" t="str">
        <f t="shared" si="41"/>
        <v/>
      </c>
      <c r="AC607" s="7"/>
      <c r="AD607" t="s">
        <v>4452</v>
      </c>
      <c r="AE607">
        <f t="shared" si="42"/>
        <v>0</v>
      </c>
      <c r="AG607" s="2"/>
      <c r="AI607" s="7"/>
    </row>
    <row r="608" spans="1:35" ht="11" customHeight="1" outlineLevel="1" x14ac:dyDescent="0.25">
      <c r="A608" t="s">
        <v>1529</v>
      </c>
      <c r="C608" s="2" t="s">
        <v>11983</v>
      </c>
      <c r="D608" s="2">
        <v>1336</v>
      </c>
      <c r="E608" s="7">
        <v>2018</v>
      </c>
      <c r="F608" s="8" t="s">
        <v>10880</v>
      </c>
      <c r="H608" s="5" t="s">
        <v>5398</v>
      </c>
      <c r="I608" s="6" t="s">
        <v>4452</v>
      </c>
      <c r="J608" s="6" t="s">
        <v>9214</v>
      </c>
      <c r="K608" s="17">
        <v>5</v>
      </c>
      <c r="L608" s="17" t="s">
        <v>7730</v>
      </c>
      <c r="M608" s="9">
        <v>15</v>
      </c>
      <c r="N608" s="9"/>
      <c r="O608" s="21"/>
      <c r="Q608" s="29"/>
      <c r="U608" s="17"/>
      <c r="V608" s="2"/>
      <c r="Y608" t="str">
        <f t="shared" si="40"/>
        <v/>
      </c>
      <c r="AA608" t="str">
        <f t="shared" si="41"/>
        <v/>
      </c>
      <c r="AC608" s="7"/>
      <c r="AD608" t="s">
        <v>4452</v>
      </c>
      <c r="AE608">
        <f t="shared" si="42"/>
        <v>0</v>
      </c>
      <c r="AG608" s="2"/>
      <c r="AI608" s="7"/>
    </row>
    <row r="609" spans="1:49" ht="11" customHeight="1" outlineLevel="1" x14ac:dyDescent="0.25">
      <c r="A609" t="s">
        <v>1529</v>
      </c>
      <c r="C609" s="2" t="s">
        <v>11983</v>
      </c>
      <c r="D609" s="2">
        <v>1372</v>
      </c>
      <c r="E609" s="7">
        <v>2020</v>
      </c>
      <c r="F609" s="5" t="s">
        <v>582</v>
      </c>
      <c r="H609" s="5" t="s">
        <v>5398</v>
      </c>
      <c r="I609" s="6" t="s">
        <v>11995</v>
      </c>
      <c r="J609" s="6" t="s">
        <v>9215</v>
      </c>
      <c r="K609" s="17">
        <v>3</v>
      </c>
      <c r="L609" s="17" t="s">
        <v>7732</v>
      </c>
      <c r="M609" s="9"/>
      <c r="N609" s="9"/>
      <c r="O609" s="21"/>
      <c r="Q609" s="29"/>
      <c r="U609" s="17"/>
      <c r="V609" s="2"/>
      <c r="Y609" t="str">
        <f t="shared" si="40"/>
        <v/>
      </c>
      <c r="AA609" t="str">
        <f t="shared" si="41"/>
        <v/>
      </c>
      <c r="AC609" s="7"/>
      <c r="AD609" t="s">
        <v>4452</v>
      </c>
      <c r="AE609">
        <f t="shared" si="42"/>
        <v>0</v>
      </c>
      <c r="AG609" s="2"/>
      <c r="AI609" s="7"/>
    </row>
    <row r="610" spans="1:49" ht="11" customHeight="1" x14ac:dyDescent="0.25">
      <c r="A610" s="32" t="s">
        <v>22495</v>
      </c>
      <c r="B610" t="s">
        <v>13265</v>
      </c>
      <c r="C610" s="2" t="s">
        <v>12455</v>
      </c>
      <c r="E610" s="7"/>
      <c r="F610" s="5"/>
      <c r="H610" s="5"/>
      <c r="I610" s="6"/>
      <c r="J610" s="6"/>
      <c r="K610" s="17"/>
      <c r="L610" s="17"/>
      <c r="M610" s="9"/>
      <c r="N610" s="9">
        <f>SUM(M611:M686)</f>
        <v>390.59999999999997</v>
      </c>
      <c r="O610" s="21">
        <v>4024</v>
      </c>
      <c r="P610">
        <f>COUNTIF(L611:L686,"*")</f>
        <v>76</v>
      </c>
      <c r="Q610" s="29">
        <f>P610/O610</f>
        <v>1.8886679920477135E-2</v>
      </c>
      <c r="R610">
        <f>COUNTIF(L611:L686,"Y")+COUNTIF(L611:L686,"S")</f>
        <v>75</v>
      </c>
      <c r="U610" s="17" t="s">
        <v>7730</v>
      </c>
      <c r="V610" s="2"/>
      <c r="W610" t="s">
        <v>18651</v>
      </c>
      <c r="Y610" t="str">
        <f t="shared" si="40"/>
        <v/>
      </c>
      <c r="AA610" t="str">
        <f t="shared" si="41"/>
        <v/>
      </c>
      <c r="AC610" s="7"/>
      <c r="AF610">
        <f>COUNTIF(AE611:AE686,"1")</f>
        <v>0</v>
      </c>
      <c r="AG610" s="2"/>
      <c r="AI610" s="7"/>
      <c r="AJ610">
        <f>COUNTIF($K611:$K686,"1")-COUNTIFS($K611:$K686,"1",$L611:$L686,"V")</f>
        <v>4</v>
      </c>
      <c r="AK610">
        <f>COUNTIFS($K611:$K686,"1",$L611:$L686,"Y")+COUNTIFS($K611:$K686,"1",$L611:$L686,"s")</f>
        <v>4</v>
      </c>
      <c r="AL610">
        <f>COUNTIF($K611:$K686,"2")-COUNTIFS($K611:$K686,"2",$L611:$L686,"V")</f>
        <v>5</v>
      </c>
      <c r="AM610">
        <f>COUNTIFS($K611:$K686,"2",$L611:$L686,"Y")+COUNTIFS($K611:$K686,"2",$L611:$L686,"s")</f>
        <v>5</v>
      </c>
      <c r="AN610">
        <f>COUNTIF($K611:$K686,"3")-COUNTIFS($K611:$K686,"3",$L611:$L686,"V")</f>
        <v>28</v>
      </c>
      <c r="AO610">
        <f>COUNTIFS($K611:$K686,"3",$L611:$L686,"Y")+COUNTIFS($K611:$K686,"3",$L611:$L686,"s")</f>
        <v>28</v>
      </c>
      <c r="AP610">
        <f>COUNTIF($K611:$K686,"4")-COUNTIFS($K611:$K686,"4",$L611:$L686,"V")</f>
        <v>0</v>
      </c>
      <c r="AQ610">
        <f>COUNTIFS($K611:$K686,"4",$L611:$L686,"Y")+COUNTIFS($K611:$K686,"4",$L611:$L686,"s")</f>
        <v>0</v>
      </c>
      <c r="AR610">
        <f>COUNTIF($K611:$K686,"5")-COUNTIFS($K611:$K686,"5",$L611:$L686,"V")</f>
        <v>22</v>
      </c>
      <c r="AS610">
        <f>COUNTIFS($K611:$K686,"5",$L611:$L686,"Y")+COUNTIFS($K611:$K686,"5",$L611:$L686,"s")</f>
        <v>21</v>
      </c>
      <c r="AT610">
        <f>COUNTIF($K611:$K686,"6")-COUNTIFS($K611:$K686,"6",$L611:$L686,"V")</f>
        <v>0</v>
      </c>
      <c r="AU610">
        <f>COUNTIFS($K611:$K686,"6",$L611:$L686,"Y")+COUNTIFS($K611:$K686,"6",$L611:$L686,"s")</f>
        <v>0</v>
      </c>
      <c r="AV610">
        <f>COUNTIF($K611:$K686,"7")-COUNTIFS($K611:$K686,"7",$L611:$L686,"V")</f>
        <v>17</v>
      </c>
      <c r="AW610">
        <f>COUNTIFS($K611:$K686,"7",$L611:$L686,"Y")+COUNTIFS($K611:$K686,"7",$L611:$L686,"s")</f>
        <v>17</v>
      </c>
    </row>
    <row r="611" spans="1:49" ht="11" customHeight="1" outlineLevel="1" x14ac:dyDescent="0.25">
      <c r="A611" t="s">
        <v>5797</v>
      </c>
      <c r="C611" s="2" t="s">
        <v>12455</v>
      </c>
      <c r="D611" s="2">
        <v>128</v>
      </c>
      <c r="E611" s="7">
        <v>1936</v>
      </c>
      <c r="F611" s="5" t="s">
        <v>7563</v>
      </c>
      <c r="H611" s="5" t="s">
        <v>3831</v>
      </c>
      <c r="I611" s="6" t="s">
        <v>20947</v>
      </c>
      <c r="J611" s="6" t="s">
        <v>7562</v>
      </c>
      <c r="K611" s="17">
        <v>3</v>
      </c>
      <c r="L611" s="17" t="s">
        <v>7730</v>
      </c>
      <c r="M611" s="9">
        <v>1.4</v>
      </c>
      <c r="N611" s="9"/>
      <c r="O611" s="21"/>
      <c r="Q611" s="29"/>
      <c r="U611" s="17"/>
      <c r="V611" s="2"/>
      <c r="Y611" t="str">
        <f t="shared" si="40"/>
        <v/>
      </c>
      <c r="AA611" t="str">
        <f t="shared" si="41"/>
        <v/>
      </c>
      <c r="AC611" s="7"/>
      <c r="AD611" t="s">
        <v>7702</v>
      </c>
      <c r="AE611">
        <f t="shared" ref="AE611:AE646" si="43">COUNTIF(I611,"*Fuji*")</f>
        <v>0</v>
      </c>
      <c r="AG611" s="2"/>
      <c r="AI611" s="7"/>
    </row>
    <row r="612" spans="1:49" ht="11" customHeight="1" outlineLevel="1" x14ac:dyDescent="0.25">
      <c r="A612" t="s">
        <v>5797</v>
      </c>
      <c r="C612" s="2" t="s">
        <v>12455</v>
      </c>
      <c r="D612" s="2">
        <v>129</v>
      </c>
      <c r="E612" s="7">
        <v>1936</v>
      </c>
      <c r="F612" s="5" t="s">
        <v>7062</v>
      </c>
      <c r="H612" s="5" t="s">
        <v>1674</v>
      </c>
      <c r="I612" s="6" t="s">
        <v>20947</v>
      </c>
      <c r="J612" s="6" t="s">
        <v>7562</v>
      </c>
      <c r="K612" s="17">
        <v>3</v>
      </c>
      <c r="L612" s="17" t="s">
        <v>7730</v>
      </c>
      <c r="M612" s="9">
        <v>1.4</v>
      </c>
      <c r="N612" s="9"/>
      <c r="O612" s="21"/>
      <c r="Q612" s="29"/>
      <c r="U612" s="17"/>
      <c r="V612" s="2"/>
      <c r="Y612" t="str">
        <f t="shared" si="40"/>
        <v/>
      </c>
      <c r="AA612" t="str">
        <f t="shared" si="41"/>
        <v/>
      </c>
      <c r="AC612" s="7"/>
      <c r="AD612" t="s">
        <v>7702</v>
      </c>
      <c r="AE612">
        <f t="shared" si="43"/>
        <v>0</v>
      </c>
      <c r="AG612" s="2"/>
      <c r="AI612" s="7"/>
    </row>
    <row r="613" spans="1:49" ht="11" customHeight="1" outlineLevel="1" x14ac:dyDescent="0.25">
      <c r="A613" t="s">
        <v>20082</v>
      </c>
      <c r="C613" s="2" t="s">
        <v>12455</v>
      </c>
      <c r="D613" s="2">
        <v>63</v>
      </c>
      <c r="E613" s="7">
        <v>1902</v>
      </c>
      <c r="F613" s="5" t="s">
        <v>1175</v>
      </c>
      <c r="H613" s="5" t="s">
        <v>3087</v>
      </c>
      <c r="I613" s="6" t="s">
        <v>20083</v>
      </c>
      <c r="J613" s="6" t="s">
        <v>20084</v>
      </c>
      <c r="K613" s="17">
        <v>5</v>
      </c>
      <c r="L613" s="17" t="s">
        <v>7730</v>
      </c>
      <c r="M613" s="9">
        <v>0.8</v>
      </c>
      <c r="N613" s="9"/>
      <c r="O613" s="21"/>
      <c r="Q613" s="29"/>
      <c r="U613" s="17"/>
      <c r="V613" s="2"/>
      <c r="Y613" t="str">
        <f t="shared" si="40"/>
        <v/>
      </c>
      <c r="AA613" t="str">
        <f t="shared" si="41"/>
        <v/>
      </c>
      <c r="AC613" s="7"/>
      <c r="AD613" t="s">
        <v>20083</v>
      </c>
      <c r="AE613">
        <f t="shared" si="43"/>
        <v>0</v>
      </c>
      <c r="AG613" s="2"/>
      <c r="AI613" s="7"/>
    </row>
    <row r="614" spans="1:49" ht="11" customHeight="1" outlineLevel="1" x14ac:dyDescent="0.25">
      <c r="A614" t="s">
        <v>5797</v>
      </c>
      <c r="C614" s="2" t="s">
        <v>12455</v>
      </c>
      <c r="D614" s="2">
        <v>530</v>
      </c>
      <c r="E614" s="7">
        <v>1973</v>
      </c>
      <c r="F614" s="5" t="s">
        <v>95</v>
      </c>
      <c r="H614" s="5" t="s">
        <v>5398</v>
      </c>
      <c r="I614" s="6" t="s">
        <v>9029</v>
      </c>
      <c r="J614" s="6" t="s">
        <v>9030</v>
      </c>
      <c r="K614" s="17">
        <v>7</v>
      </c>
      <c r="L614" s="17" t="s">
        <v>7730</v>
      </c>
      <c r="M614" s="9">
        <v>0</v>
      </c>
      <c r="N614" s="9"/>
      <c r="O614" s="21"/>
      <c r="Q614" s="29"/>
      <c r="U614" s="17"/>
      <c r="V614" s="2"/>
      <c r="Y614" t="str">
        <f t="shared" si="40"/>
        <v/>
      </c>
      <c r="AA614" t="str">
        <f t="shared" si="41"/>
        <v/>
      </c>
      <c r="AC614" s="7"/>
      <c r="AD614" t="s">
        <v>9029</v>
      </c>
      <c r="AE614">
        <f t="shared" si="43"/>
        <v>0</v>
      </c>
      <c r="AG614" s="2"/>
      <c r="AI614" s="7"/>
    </row>
    <row r="615" spans="1:49" ht="11" customHeight="1" outlineLevel="1" x14ac:dyDescent="0.25">
      <c r="A615" t="s">
        <v>5797</v>
      </c>
      <c r="C615" s="2" t="s">
        <v>12455</v>
      </c>
      <c r="D615" s="2" t="s">
        <v>18016</v>
      </c>
      <c r="E615" s="7">
        <v>1973</v>
      </c>
      <c r="F615" s="5" t="s">
        <v>14828</v>
      </c>
      <c r="H615" s="5" t="s">
        <v>5398</v>
      </c>
      <c r="I615" s="6" t="s">
        <v>9029</v>
      </c>
      <c r="J615" s="6" t="s">
        <v>9030</v>
      </c>
      <c r="K615" s="17">
        <v>7</v>
      </c>
      <c r="L615" s="17" t="s">
        <v>7730</v>
      </c>
      <c r="M615" s="9">
        <v>3</v>
      </c>
      <c r="N615" s="9"/>
      <c r="O615" s="21"/>
      <c r="Q615" s="29"/>
      <c r="U615" s="17"/>
      <c r="V615" s="2"/>
      <c r="Y615">
        <f t="shared" si="40"/>
        <v>1</v>
      </c>
      <c r="AA615" t="str">
        <f t="shared" si="41"/>
        <v/>
      </c>
      <c r="AC615" s="7"/>
      <c r="AD615" t="s">
        <v>9029</v>
      </c>
      <c r="AE615">
        <f t="shared" si="43"/>
        <v>0</v>
      </c>
      <c r="AG615" s="2"/>
      <c r="AI615" s="7"/>
    </row>
    <row r="616" spans="1:49" ht="11" customHeight="1" outlineLevel="1" x14ac:dyDescent="0.25">
      <c r="A616" t="s">
        <v>5797</v>
      </c>
      <c r="C616" s="2" t="s">
        <v>12455</v>
      </c>
      <c r="D616" s="2">
        <v>560</v>
      </c>
      <c r="E616" s="7">
        <v>1974</v>
      </c>
      <c r="F616" s="5" t="s">
        <v>5138</v>
      </c>
      <c r="H616" s="5" t="s">
        <v>5398</v>
      </c>
      <c r="I616" s="6" t="s">
        <v>9031</v>
      </c>
      <c r="J616" s="6" t="s">
        <v>7554</v>
      </c>
      <c r="K616" s="17">
        <v>7</v>
      </c>
      <c r="L616" s="17" t="s">
        <v>7730</v>
      </c>
      <c r="M616" s="9">
        <v>0</v>
      </c>
      <c r="N616" s="9"/>
      <c r="O616" s="21"/>
      <c r="Q616" s="29"/>
      <c r="U616" s="17"/>
      <c r="V616" s="2"/>
      <c r="Y616" t="str">
        <f t="shared" si="40"/>
        <v/>
      </c>
      <c r="AA616" t="str">
        <f t="shared" si="41"/>
        <v/>
      </c>
      <c r="AC616" s="7"/>
      <c r="AD616" t="s">
        <v>9031</v>
      </c>
      <c r="AE616">
        <f t="shared" si="43"/>
        <v>0</v>
      </c>
      <c r="AG616" s="2"/>
      <c r="AI616" s="7"/>
    </row>
    <row r="617" spans="1:49" ht="11" customHeight="1" outlineLevel="1" x14ac:dyDescent="0.25">
      <c r="A617" t="s">
        <v>5797</v>
      </c>
      <c r="C617" s="2" t="s">
        <v>12455</v>
      </c>
      <c r="D617" s="2" t="s">
        <v>9195</v>
      </c>
      <c r="E617" s="7">
        <v>1974</v>
      </c>
      <c r="F617" s="5" t="s">
        <v>7028</v>
      </c>
      <c r="H617" s="5" t="s">
        <v>5398</v>
      </c>
      <c r="I617" s="6" t="s">
        <v>9031</v>
      </c>
      <c r="J617" s="6" t="s">
        <v>7554</v>
      </c>
      <c r="K617" s="17">
        <v>7</v>
      </c>
      <c r="L617" s="17" t="s">
        <v>7730</v>
      </c>
      <c r="M617" s="9">
        <v>3.25</v>
      </c>
      <c r="N617" s="9"/>
      <c r="O617" s="21"/>
      <c r="Q617" s="29"/>
      <c r="U617" s="17"/>
      <c r="V617" s="2"/>
      <c r="Y617">
        <f t="shared" si="40"/>
        <v>1</v>
      </c>
      <c r="AA617" t="str">
        <f t="shared" si="41"/>
        <v/>
      </c>
      <c r="AC617" s="7"/>
      <c r="AD617" t="s">
        <v>9031</v>
      </c>
      <c r="AE617">
        <f t="shared" si="43"/>
        <v>0</v>
      </c>
      <c r="AG617" s="2"/>
      <c r="AI617" s="7"/>
    </row>
    <row r="618" spans="1:49" ht="11" customHeight="1" outlineLevel="1" x14ac:dyDescent="0.25">
      <c r="A618" t="s">
        <v>5797</v>
      </c>
      <c r="C618" s="2" t="s">
        <v>12455</v>
      </c>
      <c r="D618" s="2" t="s">
        <v>7694</v>
      </c>
      <c r="E618" s="7">
        <v>1978</v>
      </c>
      <c r="F618" s="5" t="s">
        <v>8958</v>
      </c>
      <c r="H618" s="5" t="s">
        <v>5398</v>
      </c>
      <c r="I618" s="6" t="s">
        <v>6528</v>
      </c>
      <c r="J618" s="6" t="s">
        <v>8959</v>
      </c>
      <c r="K618" s="17">
        <v>3</v>
      </c>
      <c r="L618" s="17" t="s">
        <v>7730</v>
      </c>
      <c r="M618" s="9">
        <v>8</v>
      </c>
      <c r="N618" s="9"/>
      <c r="O618" s="21"/>
      <c r="Q618" s="29"/>
      <c r="U618" s="17"/>
      <c r="V618" s="2"/>
      <c r="Y618">
        <f t="shared" si="40"/>
        <v>1</v>
      </c>
      <c r="Z618">
        <v>1</v>
      </c>
      <c r="AA618" t="str">
        <f t="shared" si="41"/>
        <v/>
      </c>
      <c r="AC618" s="7"/>
      <c r="AD618" t="s">
        <v>6528</v>
      </c>
      <c r="AE618">
        <f t="shared" si="43"/>
        <v>0</v>
      </c>
      <c r="AG618" s="2"/>
      <c r="AI618" s="7"/>
    </row>
    <row r="619" spans="1:49" ht="11" customHeight="1" outlineLevel="1" x14ac:dyDescent="0.25">
      <c r="A619" t="s">
        <v>5797</v>
      </c>
      <c r="C619" s="2" t="s">
        <v>12455</v>
      </c>
      <c r="D619" s="2" t="s">
        <v>7694</v>
      </c>
      <c r="E619" s="7">
        <v>1978</v>
      </c>
      <c r="F619" s="5"/>
      <c r="H619" s="5"/>
      <c r="I619" s="6" t="s">
        <v>20948</v>
      </c>
      <c r="J619" s="6" t="s">
        <v>19924</v>
      </c>
      <c r="K619" s="17">
        <v>3</v>
      </c>
      <c r="L619" s="17" t="s">
        <v>7730</v>
      </c>
      <c r="M619" s="9">
        <v>0</v>
      </c>
      <c r="N619" s="9"/>
      <c r="O619" s="21"/>
      <c r="Q619" s="29"/>
      <c r="U619" s="17"/>
      <c r="V619" s="2"/>
      <c r="Y619" t="str">
        <f t="shared" si="40"/>
        <v/>
      </c>
      <c r="AA619" t="str">
        <f t="shared" si="41"/>
        <v/>
      </c>
      <c r="AC619" s="7"/>
      <c r="AD619" t="s">
        <v>7716</v>
      </c>
      <c r="AE619">
        <f t="shared" si="43"/>
        <v>0</v>
      </c>
      <c r="AG619" s="2"/>
      <c r="AI619" s="7"/>
    </row>
    <row r="620" spans="1:49" ht="11" customHeight="1" outlineLevel="1" x14ac:dyDescent="0.25">
      <c r="A620" t="s">
        <v>5797</v>
      </c>
      <c r="C620" s="2" t="s">
        <v>12455</v>
      </c>
      <c r="D620" s="2">
        <v>704</v>
      </c>
      <c r="E620" s="7">
        <v>1980</v>
      </c>
      <c r="F620" s="5"/>
      <c r="H620" s="5"/>
      <c r="I620" s="6" t="s">
        <v>855</v>
      </c>
      <c r="J620" s="6" t="s">
        <v>8490</v>
      </c>
      <c r="K620" s="17">
        <v>1</v>
      </c>
      <c r="L620" s="17" t="s">
        <v>7730</v>
      </c>
      <c r="M620" s="9">
        <v>2</v>
      </c>
      <c r="N620" s="9"/>
      <c r="O620" s="21"/>
      <c r="Q620" s="29"/>
      <c r="U620" s="17"/>
      <c r="V620" s="2"/>
      <c r="Y620" t="str">
        <f t="shared" si="40"/>
        <v/>
      </c>
      <c r="Z620">
        <v>1</v>
      </c>
      <c r="AA620" t="str">
        <f t="shared" si="41"/>
        <v/>
      </c>
      <c r="AC620" s="7"/>
      <c r="AD620" t="s">
        <v>855</v>
      </c>
      <c r="AE620">
        <f t="shared" si="43"/>
        <v>0</v>
      </c>
      <c r="AG620" s="2"/>
      <c r="AI620" s="7"/>
    </row>
    <row r="621" spans="1:49" ht="11" customHeight="1" outlineLevel="1" x14ac:dyDescent="0.25">
      <c r="A621" t="s">
        <v>5797</v>
      </c>
      <c r="C621" s="2" t="s">
        <v>12455</v>
      </c>
      <c r="D621" s="2" t="s">
        <v>7694</v>
      </c>
      <c r="E621" s="7">
        <v>1980</v>
      </c>
      <c r="F621" s="5" t="s">
        <v>7582</v>
      </c>
      <c r="H621" s="5" t="s">
        <v>5398</v>
      </c>
      <c r="I621" s="6" t="s">
        <v>6528</v>
      </c>
      <c r="J621" s="6" t="s">
        <v>7583</v>
      </c>
      <c r="K621" s="17">
        <v>3</v>
      </c>
      <c r="L621" s="17" t="s">
        <v>7730</v>
      </c>
      <c r="M621" s="9">
        <v>6.5</v>
      </c>
      <c r="N621" s="9"/>
      <c r="O621" s="21"/>
      <c r="Q621" s="29"/>
      <c r="U621" s="17"/>
      <c r="V621" s="2"/>
      <c r="Y621" t="str">
        <f t="shared" si="40"/>
        <v/>
      </c>
      <c r="AA621" t="str">
        <f t="shared" si="41"/>
        <v/>
      </c>
      <c r="AC621" s="7"/>
      <c r="AD621" t="s">
        <v>6528</v>
      </c>
      <c r="AE621">
        <f t="shared" si="43"/>
        <v>0</v>
      </c>
      <c r="AG621" s="2"/>
      <c r="AI621" s="7"/>
    </row>
    <row r="622" spans="1:49" ht="11" customHeight="1" outlineLevel="1" x14ac:dyDescent="0.25">
      <c r="A622" t="s">
        <v>5797</v>
      </c>
      <c r="C622" s="2" t="s">
        <v>12455</v>
      </c>
      <c r="D622" s="2">
        <v>1035</v>
      </c>
      <c r="E622" s="7">
        <v>1987</v>
      </c>
      <c r="F622" s="5" t="s">
        <v>3668</v>
      </c>
      <c r="H622" s="5" t="s">
        <v>5398</v>
      </c>
      <c r="I622" s="6" t="s">
        <v>7703</v>
      </c>
      <c r="J622" s="6" t="s">
        <v>7561</v>
      </c>
      <c r="K622" s="17">
        <v>3</v>
      </c>
      <c r="L622" s="17" t="s">
        <v>7730</v>
      </c>
      <c r="M622" s="9">
        <v>0.5</v>
      </c>
      <c r="N622" s="9"/>
      <c r="O622" s="21"/>
      <c r="Q622" s="29"/>
      <c r="U622" s="17"/>
      <c r="V622" s="2" t="s">
        <v>3667</v>
      </c>
      <c r="Y622" t="str">
        <f t="shared" si="40"/>
        <v/>
      </c>
      <c r="AA622" t="str">
        <f t="shared" si="41"/>
        <v/>
      </c>
      <c r="AC622" s="7"/>
      <c r="AD622" t="s">
        <v>7703</v>
      </c>
      <c r="AE622">
        <f t="shared" si="43"/>
        <v>0</v>
      </c>
      <c r="AG622" s="2"/>
      <c r="AH622" t="s">
        <v>1462</v>
      </c>
      <c r="AI622" s="7" t="s">
        <v>4610</v>
      </c>
    </row>
    <row r="623" spans="1:49" ht="11" customHeight="1" outlineLevel="1" x14ac:dyDescent="0.25">
      <c r="A623" t="s">
        <v>5797</v>
      </c>
      <c r="C623" s="2" t="s">
        <v>12455</v>
      </c>
      <c r="D623" s="2">
        <v>1036</v>
      </c>
      <c r="E623" s="7">
        <v>1987</v>
      </c>
      <c r="F623" s="5" t="s">
        <v>3668</v>
      </c>
      <c r="H623" s="5" t="s">
        <v>5398</v>
      </c>
      <c r="I623" s="6" t="s">
        <v>7703</v>
      </c>
      <c r="J623" s="6" t="s">
        <v>7561</v>
      </c>
      <c r="K623" s="17">
        <v>3</v>
      </c>
      <c r="L623" s="17" t="s">
        <v>7730</v>
      </c>
      <c r="M623" s="9">
        <v>0.5</v>
      </c>
      <c r="N623" s="9"/>
      <c r="O623" s="21"/>
      <c r="Q623" s="29"/>
      <c r="U623" s="17"/>
      <c r="V623" s="2" t="s">
        <v>6310</v>
      </c>
      <c r="Y623" t="str">
        <f t="shared" si="40"/>
        <v/>
      </c>
      <c r="AA623" t="str">
        <f t="shared" si="41"/>
        <v/>
      </c>
      <c r="AC623" s="7"/>
      <c r="AD623" t="s">
        <v>7703</v>
      </c>
      <c r="AE623">
        <f t="shared" si="43"/>
        <v>0</v>
      </c>
      <c r="AG623" s="2"/>
      <c r="AH623" t="s">
        <v>1462</v>
      </c>
      <c r="AI623" s="7" t="s">
        <v>4610</v>
      </c>
    </row>
    <row r="624" spans="1:49" ht="11" customHeight="1" outlineLevel="1" x14ac:dyDescent="0.25">
      <c r="A624" t="s">
        <v>5797</v>
      </c>
      <c r="C624" s="2" t="s">
        <v>12455</v>
      </c>
      <c r="D624" s="2" t="s">
        <v>8037</v>
      </c>
      <c r="E624" s="7">
        <v>1987</v>
      </c>
      <c r="F624" s="5" t="s">
        <v>7028</v>
      </c>
      <c r="H624" s="5" t="s">
        <v>5398</v>
      </c>
      <c r="I624" s="6" t="s">
        <v>7703</v>
      </c>
      <c r="J624" s="6" t="s">
        <v>7561</v>
      </c>
      <c r="K624" s="17">
        <v>3</v>
      </c>
      <c r="L624" s="17" t="s">
        <v>7730</v>
      </c>
      <c r="M624" s="9">
        <v>5</v>
      </c>
      <c r="N624" s="9"/>
      <c r="O624" s="21"/>
      <c r="Q624" s="29"/>
      <c r="U624" s="17"/>
      <c r="V624" s="2"/>
      <c r="Y624">
        <f t="shared" si="40"/>
        <v>1</v>
      </c>
      <c r="AA624" t="str">
        <f t="shared" si="41"/>
        <v/>
      </c>
      <c r="AC624" s="7"/>
      <c r="AD624" t="s">
        <v>7703</v>
      </c>
      <c r="AE624">
        <f t="shared" si="43"/>
        <v>0</v>
      </c>
      <c r="AG624" s="2"/>
      <c r="AH624" t="s">
        <v>1462</v>
      </c>
      <c r="AI624" s="7"/>
    </row>
    <row r="625" spans="1:35" ht="11" customHeight="1" outlineLevel="1" x14ac:dyDescent="0.25">
      <c r="A625" t="s">
        <v>5797</v>
      </c>
      <c r="C625" s="2" t="s">
        <v>12455</v>
      </c>
      <c r="D625" s="2">
        <v>1089</v>
      </c>
      <c r="E625" s="7">
        <v>1988</v>
      </c>
      <c r="F625" s="8" t="s">
        <v>3421</v>
      </c>
      <c r="H625" s="5" t="s">
        <v>5398</v>
      </c>
      <c r="I625" s="39" t="s">
        <v>22476</v>
      </c>
      <c r="J625" s="6" t="s">
        <v>22477</v>
      </c>
      <c r="K625" s="17">
        <v>7</v>
      </c>
      <c r="L625" s="18" t="s">
        <v>7730</v>
      </c>
      <c r="M625" s="9">
        <v>2.2999999999999998</v>
      </c>
      <c r="N625" s="9"/>
      <c r="O625" s="21"/>
      <c r="Q625" s="29"/>
      <c r="U625" s="17"/>
      <c r="V625" s="2"/>
      <c r="Y625" t="str">
        <f>IF(COUNTIF(F625,"*fdc*"),1,"")</f>
        <v/>
      </c>
      <c r="AA625" t="str">
        <f>IF(COUNTIF(F625,"*s/s*"),1,"")</f>
        <v/>
      </c>
      <c r="AC625" s="7"/>
      <c r="AD625" s="1" t="s">
        <v>22476</v>
      </c>
      <c r="AE625">
        <f>COUNTIF(I625,"*Fuji*")</f>
        <v>0</v>
      </c>
      <c r="AG625" s="2"/>
      <c r="AI625" s="7"/>
    </row>
    <row r="626" spans="1:35" ht="11" customHeight="1" outlineLevel="1" x14ac:dyDescent="0.25">
      <c r="A626" t="s">
        <v>5797</v>
      </c>
      <c r="C626" s="2" t="s">
        <v>12455</v>
      </c>
      <c r="D626" s="2">
        <v>1542</v>
      </c>
      <c r="E626" s="7">
        <v>1996</v>
      </c>
      <c r="F626" s="8" t="s">
        <v>6311</v>
      </c>
      <c r="H626" s="5" t="s">
        <v>5398</v>
      </c>
      <c r="I626" s="6" t="s">
        <v>6528</v>
      </c>
      <c r="J626" s="6" t="s">
        <v>7564</v>
      </c>
      <c r="K626" s="17">
        <v>5</v>
      </c>
      <c r="L626" s="17" t="s">
        <v>22563</v>
      </c>
      <c r="M626" s="9">
        <v>2.5</v>
      </c>
      <c r="N626" s="9"/>
      <c r="O626" s="21"/>
      <c r="Q626" s="29"/>
      <c r="U626" s="17"/>
      <c r="V626" s="2">
        <v>1488</v>
      </c>
      <c r="Y626" t="str">
        <f t="shared" si="40"/>
        <v/>
      </c>
      <c r="AA626" t="str">
        <f t="shared" si="41"/>
        <v/>
      </c>
      <c r="AC626" s="7"/>
      <c r="AD626" t="s">
        <v>6528</v>
      </c>
      <c r="AE626">
        <f t="shared" si="43"/>
        <v>0</v>
      </c>
      <c r="AG626" s="2"/>
      <c r="AH626" t="s">
        <v>1831</v>
      </c>
      <c r="AI626" s="7" t="s">
        <v>4922</v>
      </c>
    </row>
    <row r="627" spans="1:35" ht="11" customHeight="1" outlineLevel="1" x14ac:dyDescent="0.25">
      <c r="A627" t="s">
        <v>5797</v>
      </c>
      <c r="C627" s="2" t="s">
        <v>12455</v>
      </c>
      <c r="D627" s="2">
        <v>1597</v>
      </c>
      <c r="E627" s="7">
        <v>1996</v>
      </c>
      <c r="F627" s="8" t="s">
        <v>4647</v>
      </c>
      <c r="H627" s="5" t="s">
        <v>5398</v>
      </c>
      <c r="I627" s="6" t="s">
        <v>9607</v>
      </c>
      <c r="J627" s="6" t="s">
        <v>20022</v>
      </c>
      <c r="K627" s="17">
        <v>7</v>
      </c>
      <c r="L627" s="17" t="s">
        <v>7730</v>
      </c>
      <c r="M627" s="9">
        <v>3.5</v>
      </c>
      <c r="N627" s="9"/>
      <c r="O627" s="21"/>
      <c r="Q627" s="29"/>
      <c r="U627" s="17"/>
      <c r="V627" s="2"/>
      <c r="Y627" t="str">
        <f t="shared" si="40"/>
        <v/>
      </c>
      <c r="AA627" t="str">
        <f t="shared" si="41"/>
        <v/>
      </c>
      <c r="AC627" s="7"/>
      <c r="AD627" t="s">
        <v>9607</v>
      </c>
      <c r="AE627">
        <f t="shared" si="43"/>
        <v>0</v>
      </c>
      <c r="AG627" s="2"/>
      <c r="AI627" s="7"/>
    </row>
    <row r="628" spans="1:35" ht="11" customHeight="1" outlineLevel="1" x14ac:dyDescent="0.25">
      <c r="A628" t="s">
        <v>5797</v>
      </c>
      <c r="C628" s="2" t="s">
        <v>12455</v>
      </c>
      <c r="D628" s="2" t="s">
        <v>20028</v>
      </c>
      <c r="E628" s="7">
        <v>1996</v>
      </c>
      <c r="F628" s="5" t="s">
        <v>8046</v>
      </c>
      <c r="H628" s="5" t="s">
        <v>5398</v>
      </c>
      <c r="I628" s="6" t="s">
        <v>9607</v>
      </c>
      <c r="J628" s="6" t="s">
        <v>20022</v>
      </c>
      <c r="K628" s="17">
        <v>7</v>
      </c>
      <c r="L628" s="17" t="s">
        <v>7730</v>
      </c>
      <c r="M628" s="9">
        <v>6</v>
      </c>
      <c r="N628" s="9"/>
      <c r="O628" s="21"/>
      <c r="Q628" s="29"/>
      <c r="U628" s="17"/>
      <c r="V628" s="2"/>
      <c r="Y628" t="str">
        <f t="shared" si="40"/>
        <v/>
      </c>
      <c r="AA628" t="str">
        <f t="shared" si="41"/>
        <v/>
      </c>
      <c r="AC628" s="7"/>
      <c r="AD628" t="s">
        <v>9607</v>
      </c>
      <c r="AE628">
        <f t="shared" si="43"/>
        <v>0</v>
      </c>
      <c r="AG628" s="2"/>
      <c r="AI628" s="7"/>
    </row>
    <row r="629" spans="1:35" ht="11" customHeight="1" outlineLevel="1" x14ac:dyDescent="0.25">
      <c r="A629" t="s">
        <v>5797</v>
      </c>
      <c r="C629" s="2" t="s">
        <v>12455</v>
      </c>
      <c r="D629" s="2" t="s">
        <v>20028</v>
      </c>
      <c r="E629" s="7">
        <v>1996</v>
      </c>
      <c r="F629" s="5" t="s">
        <v>7028</v>
      </c>
      <c r="H629" s="5" t="s">
        <v>5398</v>
      </c>
      <c r="I629" s="6" t="s">
        <v>9607</v>
      </c>
      <c r="J629" s="6" t="s">
        <v>20022</v>
      </c>
      <c r="K629" s="17">
        <v>7</v>
      </c>
      <c r="L629" s="17" t="s">
        <v>7730</v>
      </c>
      <c r="M629" s="9">
        <v>2</v>
      </c>
      <c r="N629" s="9"/>
      <c r="O629" s="21"/>
      <c r="Q629" s="29"/>
      <c r="U629" s="17"/>
      <c r="V629" s="2"/>
      <c r="Y629">
        <f t="shared" si="40"/>
        <v>1</v>
      </c>
      <c r="AA629" t="str">
        <f t="shared" si="41"/>
        <v/>
      </c>
      <c r="AC629" s="7"/>
      <c r="AD629" t="s">
        <v>9607</v>
      </c>
      <c r="AE629">
        <f t="shared" si="43"/>
        <v>0</v>
      </c>
      <c r="AG629" s="2"/>
      <c r="AI629" s="7"/>
    </row>
    <row r="630" spans="1:35" ht="11" customHeight="1" outlineLevel="1" x14ac:dyDescent="0.25">
      <c r="A630" t="s">
        <v>5797</v>
      </c>
      <c r="C630" s="2" t="s">
        <v>12455</v>
      </c>
      <c r="D630" s="2">
        <v>1933</v>
      </c>
      <c r="E630" s="7">
        <v>2000</v>
      </c>
      <c r="F630" s="8" t="s">
        <v>6311</v>
      </c>
      <c r="H630" s="5" t="s">
        <v>5398</v>
      </c>
      <c r="I630" s="6" t="s">
        <v>7705</v>
      </c>
      <c r="J630" s="6" t="s">
        <v>7565</v>
      </c>
      <c r="K630" s="17">
        <v>5</v>
      </c>
      <c r="L630" s="17" t="s">
        <v>7730</v>
      </c>
      <c r="M630" s="9">
        <v>3.2</v>
      </c>
      <c r="N630" s="9"/>
      <c r="O630" s="21"/>
      <c r="Q630" s="29"/>
      <c r="U630" s="17"/>
      <c r="V630" s="2"/>
      <c r="Y630" t="str">
        <f>IF(COUNTIF(F630,"*fdc*"),1,"")</f>
        <v/>
      </c>
      <c r="AA630" t="str">
        <f>IF(COUNTIF(F630,"*s/s*"),1,"")</f>
        <v/>
      </c>
      <c r="AC630" s="7"/>
      <c r="AD630" t="s">
        <v>7705</v>
      </c>
      <c r="AE630">
        <f>COUNTIF(I630,"*Fuji*")</f>
        <v>0</v>
      </c>
      <c r="AG630" s="2"/>
      <c r="AI630" s="7"/>
    </row>
    <row r="631" spans="1:35" ht="11" customHeight="1" outlineLevel="1" x14ac:dyDescent="0.25">
      <c r="A631" t="s">
        <v>5797</v>
      </c>
      <c r="C631" s="2" t="s">
        <v>12455</v>
      </c>
      <c r="D631" s="2">
        <v>2180</v>
      </c>
      <c r="E631" s="7">
        <v>2003</v>
      </c>
      <c r="F631" s="8" t="s">
        <v>22459</v>
      </c>
      <c r="H631" s="5" t="s">
        <v>5398</v>
      </c>
      <c r="I631" s="39" t="s">
        <v>22456</v>
      </c>
      <c r="J631" s="6" t="s">
        <v>22457</v>
      </c>
      <c r="K631" s="17">
        <v>2</v>
      </c>
      <c r="L631" s="17" t="s">
        <v>7730</v>
      </c>
      <c r="M631" s="9">
        <v>4.95</v>
      </c>
      <c r="N631" s="9"/>
      <c r="O631" s="21"/>
      <c r="Q631" s="29"/>
      <c r="U631" s="17"/>
      <c r="V631" s="2"/>
      <c r="Y631" t="str">
        <f t="shared" si="40"/>
        <v/>
      </c>
      <c r="Z631">
        <v>1</v>
      </c>
      <c r="AA631" t="str">
        <f t="shared" si="41"/>
        <v/>
      </c>
      <c r="AC631" s="7"/>
      <c r="AD631" s="1" t="s">
        <v>22458</v>
      </c>
      <c r="AE631">
        <f t="shared" si="43"/>
        <v>0</v>
      </c>
      <c r="AG631" s="2"/>
      <c r="AI631" s="7"/>
    </row>
    <row r="632" spans="1:35" ht="11" customHeight="1" outlineLevel="1" x14ac:dyDescent="0.25">
      <c r="A632" t="s">
        <v>5797</v>
      </c>
      <c r="C632" s="2" t="s">
        <v>12455</v>
      </c>
      <c r="D632" s="2">
        <v>2601</v>
      </c>
      <c r="E632" s="7">
        <v>2007</v>
      </c>
      <c r="F632" s="8" t="s">
        <v>22049</v>
      </c>
      <c r="H632" s="5" t="s">
        <v>5398</v>
      </c>
      <c r="I632" s="6" t="s">
        <v>6528</v>
      </c>
      <c r="J632" s="6" t="s">
        <v>7567</v>
      </c>
      <c r="K632" s="17">
        <v>3</v>
      </c>
      <c r="L632" s="17" t="s">
        <v>7730</v>
      </c>
      <c r="M632" s="9">
        <v>5.6</v>
      </c>
      <c r="N632" s="9"/>
      <c r="O632" s="21"/>
      <c r="Q632" s="29"/>
      <c r="U632" s="17"/>
      <c r="V632" s="2"/>
      <c r="Y632" t="str">
        <f t="shared" si="40"/>
        <v/>
      </c>
      <c r="AA632" t="str">
        <f t="shared" si="41"/>
        <v/>
      </c>
      <c r="AC632" s="7"/>
      <c r="AD632" t="s">
        <v>6528</v>
      </c>
      <c r="AE632">
        <f t="shared" si="43"/>
        <v>0</v>
      </c>
      <c r="AG632" s="2"/>
      <c r="AI632" s="7"/>
    </row>
    <row r="633" spans="1:35" ht="11" customHeight="1" outlineLevel="1" x14ac:dyDescent="0.25">
      <c r="A633" t="s">
        <v>5797</v>
      </c>
      <c r="C633" s="2" t="s">
        <v>12455</v>
      </c>
      <c r="D633" s="2" t="s">
        <v>8060</v>
      </c>
      <c r="E633" s="7">
        <v>2007</v>
      </c>
      <c r="F633" s="5" t="s">
        <v>7028</v>
      </c>
      <c r="H633" s="5" t="s">
        <v>5398</v>
      </c>
      <c r="I633" s="6" t="s">
        <v>6528</v>
      </c>
      <c r="J633" s="6" t="s">
        <v>7567</v>
      </c>
      <c r="K633" s="17">
        <v>3</v>
      </c>
      <c r="L633" s="17" t="s">
        <v>7730</v>
      </c>
      <c r="M633" s="9">
        <v>15</v>
      </c>
      <c r="N633" s="9"/>
      <c r="O633" s="21"/>
      <c r="Q633" s="29"/>
      <c r="U633" s="17"/>
      <c r="V633" s="2"/>
      <c r="Y633">
        <f t="shared" si="40"/>
        <v>1</v>
      </c>
      <c r="AA633" t="str">
        <f t="shared" si="41"/>
        <v/>
      </c>
      <c r="AC633" s="7"/>
      <c r="AD633" t="s">
        <v>6528</v>
      </c>
      <c r="AE633">
        <f t="shared" si="43"/>
        <v>0</v>
      </c>
      <c r="AG633" s="2"/>
      <c r="AI633" s="7"/>
    </row>
    <row r="634" spans="1:35" ht="11" customHeight="1" outlineLevel="1" x14ac:dyDescent="0.25">
      <c r="A634" t="s">
        <v>5797</v>
      </c>
      <c r="C634" s="2" t="s">
        <v>12455</v>
      </c>
      <c r="D634" s="2" t="s">
        <v>8050</v>
      </c>
      <c r="E634" s="7">
        <v>2007</v>
      </c>
      <c r="F634" s="5" t="s">
        <v>8041</v>
      </c>
      <c r="H634" s="5" t="s">
        <v>5398</v>
      </c>
      <c r="I634" s="6" t="s">
        <v>6528</v>
      </c>
      <c r="J634" s="6" t="s">
        <v>7567</v>
      </c>
      <c r="K634" s="17">
        <v>3</v>
      </c>
      <c r="L634" s="17" t="s">
        <v>7730</v>
      </c>
      <c r="M634" s="9">
        <v>7</v>
      </c>
      <c r="N634" s="9"/>
      <c r="O634" s="21"/>
      <c r="Q634" s="29"/>
      <c r="U634" s="17"/>
      <c r="V634" s="2"/>
      <c r="Y634" t="str">
        <f t="shared" si="40"/>
        <v/>
      </c>
      <c r="AA634" t="str">
        <f t="shared" si="41"/>
        <v/>
      </c>
      <c r="AC634" s="7"/>
      <c r="AD634" t="s">
        <v>6528</v>
      </c>
      <c r="AE634">
        <f t="shared" si="43"/>
        <v>0</v>
      </c>
      <c r="AG634" s="2"/>
      <c r="AI634" s="7"/>
    </row>
    <row r="635" spans="1:35" ht="11" customHeight="1" outlineLevel="1" x14ac:dyDescent="0.25">
      <c r="A635" t="s">
        <v>5797</v>
      </c>
      <c r="C635" s="2" t="s">
        <v>12455</v>
      </c>
      <c r="D635" s="2">
        <v>2765</v>
      </c>
      <c r="E635" s="7">
        <v>2008</v>
      </c>
      <c r="F635" s="8" t="s">
        <v>22050</v>
      </c>
      <c r="H635" s="5" t="s">
        <v>5398</v>
      </c>
      <c r="I635" s="6" t="s">
        <v>7707</v>
      </c>
      <c r="J635" s="6" t="s">
        <v>7568</v>
      </c>
      <c r="K635" s="17">
        <v>5</v>
      </c>
      <c r="L635" s="17" t="s">
        <v>7730</v>
      </c>
      <c r="M635" s="9">
        <v>5</v>
      </c>
      <c r="N635" s="9"/>
      <c r="O635" s="21"/>
      <c r="Q635" s="29"/>
      <c r="U635" s="17"/>
      <c r="V635" s="2"/>
      <c r="Y635" t="str">
        <f t="shared" si="40"/>
        <v/>
      </c>
      <c r="AA635" t="str">
        <f t="shared" si="41"/>
        <v/>
      </c>
      <c r="AC635" s="7"/>
      <c r="AD635" t="s">
        <v>7707</v>
      </c>
      <c r="AE635">
        <f t="shared" si="43"/>
        <v>0</v>
      </c>
      <c r="AG635" s="2"/>
      <c r="AI635" s="7"/>
    </row>
    <row r="636" spans="1:35" ht="11" customHeight="1" outlineLevel="1" x14ac:dyDescent="0.25">
      <c r="A636" t="s">
        <v>5797</v>
      </c>
      <c r="C636" s="2" t="s">
        <v>12455</v>
      </c>
      <c r="D636" s="2">
        <v>2952</v>
      </c>
      <c r="E636" s="7">
        <v>2010</v>
      </c>
      <c r="F636" s="8" t="s">
        <v>2982</v>
      </c>
      <c r="H636" s="5" t="s">
        <v>5398</v>
      </c>
      <c r="I636" s="6" t="s">
        <v>7708</v>
      </c>
      <c r="J636" s="6" t="s">
        <v>7569</v>
      </c>
      <c r="K636" s="17">
        <v>5</v>
      </c>
      <c r="L636" s="17" t="s">
        <v>7730</v>
      </c>
      <c r="M636" s="9">
        <v>6.5</v>
      </c>
      <c r="N636" s="9"/>
      <c r="O636" s="21"/>
      <c r="Q636" s="29"/>
      <c r="U636" s="17"/>
      <c r="V636" s="2"/>
      <c r="Y636" t="str">
        <f t="shared" si="40"/>
        <v/>
      </c>
      <c r="AA636" t="str">
        <f t="shared" si="41"/>
        <v/>
      </c>
      <c r="AC636" s="7"/>
      <c r="AD636" t="s">
        <v>7708</v>
      </c>
      <c r="AE636">
        <f t="shared" si="43"/>
        <v>0</v>
      </c>
      <c r="AG636" s="2"/>
      <c r="AI636" s="7"/>
    </row>
    <row r="637" spans="1:35" ht="11" customHeight="1" outlineLevel="1" x14ac:dyDescent="0.25">
      <c r="A637" t="s">
        <v>5797</v>
      </c>
      <c r="C637" s="2" t="s">
        <v>12455</v>
      </c>
      <c r="D637" s="2" t="s">
        <v>8061</v>
      </c>
      <c r="E637" s="7">
        <v>2010</v>
      </c>
      <c r="F637" s="5" t="s">
        <v>7028</v>
      </c>
      <c r="H637" s="5" t="s">
        <v>5398</v>
      </c>
      <c r="I637" s="6" t="s">
        <v>7708</v>
      </c>
      <c r="J637" s="6" t="s">
        <v>7569</v>
      </c>
      <c r="K637" s="17">
        <v>5</v>
      </c>
      <c r="L637" s="17" t="s">
        <v>7730</v>
      </c>
      <c r="M637" s="9">
        <v>8</v>
      </c>
      <c r="N637" s="9"/>
      <c r="O637" s="21"/>
      <c r="Q637" s="29"/>
      <c r="U637" s="17"/>
      <c r="V637" s="2"/>
      <c r="Y637">
        <f t="shared" si="40"/>
        <v>1</v>
      </c>
      <c r="AA637" t="str">
        <f t="shared" si="41"/>
        <v/>
      </c>
      <c r="AC637" s="7"/>
      <c r="AD637" t="s">
        <v>7708</v>
      </c>
      <c r="AE637">
        <f t="shared" si="43"/>
        <v>0</v>
      </c>
      <c r="AG637" s="2"/>
      <c r="AI637" s="7"/>
    </row>
    <row r="638" spans="1:35" ht="11" customHeight="1" outlineLevel="1" x14ac:dyDescent="0.25">
      <c r="A638" t="s">
        <v>5797</v>
      </c>
      <c r="C638" s="2" t="s">
        <v>12455</v>
      </c>
      <c r="D638" s="2">
        <v>3133</v>
      </c>
      <c r="E638" s="7">
        <v>2012</v>
      </c>
      <c r="F638" s="5" t="s">
        <v>2974</v>
      </c>
      <c r="H638" s="5" t="s">
        <v>5398</v>
      </c>
      <c r="I638" s="6" t="s">
        <v>20949</v>
      </c>
      <c r="J638" s="6" t="s">
        <v>7570</v>
      </c>
      <c r="K638" s="17">
        <v>3</v>
      </c>
      <c r="L638" s="17" t="s">
        <v>7730</v>
      </c>
      <c r="M638" s="9">
        <v>0.5</v>
      </c>
      <c r="N638" s="9"/>
      <c r="O638" s="21"/>
      <c r="Q638" s="29"/>
      <c r="T638">
        <v>1</v>
      </c>
      <c r="U638" s="17"/>
      <c r="V638" s="2"/>
      <c r="Y638" t="str">
        <f t="shared" si="40"/>
        <v/>
      </c>
      <c r="AA638" t="str">
        <f t="shared" si="41"/>
        <v/>
      </c>
      <c r="AC638" s="7"/>
      <c r="AD638" t="s">
        <v>7709</v>
      </c>
      <c r="AE638">
        <f t="shared" si="43"/>
        <v>0</v>
      </c>
      <c r="AG638" s="2"/>
      <c r="AI638" s="7"/>
    </row>
    <row r="639" spans="1:35" ht="11" customHeight="1" outlineLevel="1" x14ac:dyDescent="0.25">
      <c r="A639" t="s">
        <v>5797</v>
      </c>
      <c r="C639" s="2" t="s">
        <v>12455</v>
      </c>
      <c r="D639" s="2" t="s">
        <v>8960</v>
      </c>
      <c r="E639" s="7">
        <v>2012</v>
      </c>
      <c r="F639" s="5" t="s">
        <v>8038</v>
      </c>
      <c r="H639" s="5" t="s">
        <v>5398</v>
      </c>
      <c r="I639" s="6" t="s">
        <v>20949</v>
      </c>
      <c r="J639" s="6" t="s">
        <v>7570</v>
      </c>
      <c r="K639" s="17">
        <v>3</v>
      </c>
      <c r="L639" s="17" t="s">
        <v>7730</v>
      </c>
      <c r="M639" s="9">
        <v>10</v>
      </c>
      <c r="N639" s="9"/>
      <c r="O639" s="21"/>
      <c r="Q639" s="29"/>
      <c r="U639" s="17"/>
      <c r="V639" s="2"/>
      <c r="Y639" t="str">
        <f t="shared" si="40"/>
        <v/>
      </c>
      <c r="AA639" t="str">
        <f t="shared" si="41"/>
        <v/>
      </c>
      <c r="AC639" s="7"/>
      <c r="AD639" t="s">
        <v>7709</v>
      </c>
      <c r="AE639">
        <f t="shared" si="43"/>
        <v>0</v>
      </c>
      <c r="AG639" s="2"/>
      <c r="AI639" s="7"/>
    </row>
    <row r="640" spans="1:35" ht="11" customHeight="1" outlineLevel="1" x14ac:dyDescent="0.25">
      <c r="A640" t="s">
        <v>5797</v>
      </c>
      <c r="C640" s="2" t="s">
        <v>12455</v>
      </c>
      <c r="D640" s="2">
        <v>3384</v>
      </c>
      <c r="E640" s="7">
        <v>2014</v>
      </c>
      <c r="F640" s="8" t="s">
        <v>22042</v>
      </c>
      <c r="H640" s="5" t="s">
        <v>5398</v>
      </c>
      <c r="I640" s="6" t="s">
        <v>7572</v>
      </c>
      <c r="J640" s="6" t="s">
        <v>7571</v>
      </c>
      <c r="K640" s="17">
        <v>5</v>
      </c>
      <c r="L640" s="17" t="s">
        <v>7730</v>
      </c>
      <c r="M640" s="9">
        <v>6</v>
      </c>
      <c r="N640" s="9"/>
      <c r="O640" s="21"/>
      <c r="Q640" s="29"/>
      <c r="U640" s="17"/>
      <c r="V640" s="2"/>
      <c r="Y640" t="str">
        <f t="shared" si="40"/>
        <v/>
      </c>
      <c r="AA640" t="str">
        <f t="shared" si="41"/>
        <v/>
      </c>
      <c r="AC640" s="7"/>
      <c r="AD640" t="s">
        <v>7572</v>
      </c>
      <c r="AE640">
        <f t="shared" si="43"/>
        <v>0</v>
      </c>
      <c r="AG640" s="2"/>
      <c r="AI640" s="7"/>
    </row>
    <row r="641" spans="1:35" ht="11" customHeight="1" outlineLevel="1" x14ac:dyDescent="0.25">
      <c r="A641" t="s">
        <v>5797</v>
      </c>
      <c r="C641" s="2" t="s">
        <v>12455</v>
      </c>
      <c r="D641" s="2" t="s">
        <v>8062</v>
      </c>
      <c r="E641" s="7">
        <v>2014</v>
      </c>
      <c r="F641" s="5" t="s">
        <v>7028</v>
      </c>
      <c r="H641" s="5" t="s">
        <v>5398</v>
      </c>
      <c r="I641" s="6" t="s">
        <v>7572</v>
      </c>
      <c r="J641" s="6" t="s">
        <v>7571</v>
      </c>
      <c r="K641" s="17">
        <v>5</v>
      </c>
      <c r="L641" s="17" t="s">
        <v>7730</v>
      </c>
      <c r="M641" s="9">
        <v>5</v>
      </c>
      <c r="N641" s="9"/>
      <c r="O641" s="21"/>
      <c r="Q641" s="29"/>
      <c r="U641" s="17"/>
      <c r="V641" s="2"/>
      <c r="Y641">
        <f t="shared" si="40"/>
        <v>1</v>
      </c>
      <c r="AA641" t="str">
        <f t="shared" si="41"/>
        <v/>
      </c>
      <c r="AC641" s="7"/>
      <c r="AD641" t="s">
        <v>7572</v>
      </c>
      <c r="AE641">
        <f t="shared" si="43"/>
        <v>0</v>
      </c>
      <c r="AG641" s="2"/>
      <c r="AI641" s="7"/>
    </row>
    <row r="642" spans="1:35" ht="11" customHeight="1" outlineLevel="1" x14ac:dyDescent="0.25">
      <c r="A642" t="s">
        <v>5797</v>
      </c>
      <c r="C642" s="2" t="s">
        <v>12455</v>
      </c>
      <c r="D642" s="2">
        <v>3468</v>
      </c>
      <c r="E642" s="7">
        <v>2015</v>
      </c>
      <c r="F642" s="8" t="s">
        <v>2621</v>
      </c>
      <c r="H642" s="5" t="s">
        <v>5398</v>
      </c>
      <c r="I642" s="39" t="s">
        <v>9602</v>
      </c>
      <c r="J642" s="6" t="s">
        <v>22471</v>
      </c>
      <c r="K642" s="17">
        <v>7</v>
      </c>
      <c r="L642" s="17" t="s">
        <v>7730</v>
      </c>
      <c r="M642" s="9">
        <v>0.5</v>
      </c>
      <c r="N642" s="9"/>
      <c r="O642" s="21"/>
      <c r="Q642" s="29"/>
      <c r="U642" s="17"/>
      <c r="V642" s="2"/>
      <c r="Y642" t="str">
        <f t="shared" si="40"/>
        <v/>
      </c>
      <c r="AA642" t="str">
        <f t="shared" si="41"/>
        <v/>
      </c>
      <c r="AC642" s="7"/>
      <c r="AD642" s="1" t="s">
        <v>22472</v>
      </c>
      <c r="AE642">
        <f t="shared" si="43"/>
        <v>0</v>
      </c>
      <c r="AG642" s="2"/>
      <c r="AI642" s="7"/>
    </row>
    <row r="643" spans="1:35" ht="11" customHeight="1" outlineLevel="1" x14ac:dyDescent="0.25">
      <c r="A643" t="s">
        <v>5797</v>
      </c>
      <c r="C643" s="2" t="s">
        <v>12455</v>
      </c>
      <c r="D643" s="3" t="s">
        <v>22473</v>
      </c>
      <c r="E643" s="7">
        <v>2015</v>
      </c>
      <c r="F643" s="8" t="s">
        <v>22474</v>
      </c>
      <c r="H643" s="5" t="s">
        <v>5398</v>
      </c>
      <c r="I643" s="39" t="s">
        <v>9602</v>
      </c>
      <c r="J643" s="6" t="s">
        <v>22471</v>
      </c>
      <c r="K643" s="17">
        <v>7</v>
      </c>
      <c r="L643" s="18" t="s">
        <v>7730</v>
      </c>
      <c r="M643" s="9">
        <v>4</v>
      </c>
      <c r="N643" s="9"/>
      <c r="O643" s="21"/>
      <c r="Q643" s="29"/>
      <c r="U643" s="17"/>
      <c r="V643" s="2"/>
      <c r="Y643" t="str">
        <f>IF(COUNTIF(F643,"*fdc*"),1,"")</f>
        <v/>
      </c>
      <c r="AA643">
        <f>IF(COUNTIF(F643,"*s/s*"),1,"")</f>
        <v>1</v>
      </c>
      <c r="AC643" s="7"/>
      <c r="AD643" s="1" t="s">
        <v>22472</v>
      </c>
      <c r="AE643">
        <f>COUNTIF(I643,"*Fuji*")</f>
        <v>0</v>
      </c>
      <c r="AG643" s="2"/>
      <c r="AI643" s="7"/>
    </row>
    <row r="644" spans="1:35" ht="11" customHeight="1" outlineLevel="1" x14ac:dyDescent="0.25">
      <c r="A644" t="s">
        <v>5797</v>
      </c>
      <c r="C644" s="2" t="s">
        <v>12455</v>
      </c>
      <c r="D644" s="2">
        <v>3624</v>
      </c>
      <c r="E644" s="7">
        <v>2017</v>
      </c>
      <c r="F644" s="8" t="s">
        <v>6311</v>
      </c>
      <c r="H644" s="5" t="s">
        <v>5398</v>
      </c>
      <c r="I644" s="6" t="s">
        <v>7696</v>
      </c>
      <c r="J644" s="6" t="s">
        <v>7573</v>
      </c>
      <c r="K644" s="17">
        <v>7</v>
      </c>
      <c r="L644" s="17" t="s">
        <v>7730</v>
      </c>
      <c r="M644" s="9">
        <v>1</v>
      </c>
      <c r="N644" s="9"/>
      <c r="O644" s="21"/>
      <c r="Q644" s="29"/>
      <c r="U644" s="17"/>
      <c r="V644" s="2"/>
      <c r="Y644" t="str">
        <f t="shared" si="40"/>
        <v/>
      </c>
      <c r="AA644" t="str">
        <f t="shared" si="41"/>
        <v/>
      </c>
      <c r="AC644" s="7"/>
      <c r="AD644" t="s">
        <v>7696</v>
      </c>
      <c r="AE644">
        <f t="shared" si="43"/>
        <v>0</v>
      </c>
      <c r="AG644" s="2"/>
      <c r="AI644" s="7"/>
    </row>
    <row r="645" spans="1:35" ht="11" customHeight="1" outlineLevel="1" x14ac:dyDescent="0.25">
      <c r="A645" t="s">
        <v>5797</v>
      </c>
      <c r="C645" s="2" t="s">
        <v>12455</v>
      </c>
      <c r="D645" s="2">
        <v>3625</v>
      </c>
      <c r="E645" s="7">
        <v>2017</v>
      </c>
      <c r="F645" s="8" t="s">
        <v>6311</v>
      </c>
      <c r="H645" s="5" t="s">
        <v>5398</v>
      </c>
      <c r="I645" s="6" t="s">
        <v>7697</v>
      </c>
      <c r="J645" s="6" t="s">
        <v>7573</v>
      </c>
      <c r="K645" s="17">
        <v>7</v>
      </c>
      <c r="L645" s="17" t="s">
        <v>7730</v>
      </c>
      <c r="M645" s="9">
        <v>1</v>
      </c>
      <c r="N645" s="9"/>
      <c r="O645" s="21"/>
      <c r="Q645" s="29"/>
      <c r="U645" s="17"/>
      <c r="V645" s="2"/>
      <c r="Y645" t="str">
        <f t="shared" si="40"/>
        <v/>
      </c>
      <c r="AA645" t="str">
        <f t="shared" si="41"/>
        <v/>
      </c>
      <c r="AC645" s="7"/>
      <c r="AD645" t="s">
        <v>7697</v>
      </c>
      <c r="AE645">
        <f t="shared" si="43"/>
        <v>0</v>
      </c>
      <c r="AG645" s="2"/>
      <c r="AI645" s="7"/>
    </row>
    <row r="646" spans="1:35" ht="11" customHeight="1" outlineLevel="1" x14ac:dyDescent="0.25">
      <c r="A646" t="s">
        <v>5797</v>
      </c>
      <c r="C646" s="2" t="s">
        <v>12455</v>
      </c>
      <c r="D646" s="2">
        <v>3626</v>
      </c>
      <c r="E646" s="7">
        <v>2017</v>
      </c>
      <c r="F646" s="8" t="s">
        <v>6019</v>
      </c>
      <c r="H646" s="5" t="s">
        <v>5398</v>
      </c>
      <c r="I646" s="6" t="s">
        <v>7695</v>
      </c>
      <c r="J646" s="6" t="s">
        <v>7573</v>
      </c>
      <c r="K646" s="17">
        <v>7</v>
      </c>
      <c r="L646" s="17" t="s">
        <v>7730</v>
      </c>
      <c r="M646" s="9">
        <v>2</v>
      </c>
      <c r="N646" s="9"/>
      <c r="O646" s="21"/>
      <c r="Q646" s="29"/>
      <c r="U646" s="17"/>
      <c r="V646" s="2"/>
      <c r="Y646" t="str">
        <f t="shared" ref="Y646:Y713" si="44">IF(COUNTIF(F646,"*fdc*"),1,"")</f>
        <v/>
      </c>
      <c r="AA646" t="str">
        <f t="shared" ref="AA646:AA713" si="45">IF(COUNTIF(F646,"*s/s*"),1,"")</f>
        <v/>
      </c>
      <c r="AC646" s="7"/>
      <c r="AD646" t="s">
        <v>7695</v>
      </c>
      <c r="AE646">
        <f t="shared" si="43"/>
        <v>0</v>
      </c>
      <c r="AG646" s="2"/>
      <c r="AI646" s="7"/>
    </row>
    <row r="647" spans="1:35" ht="11" customHeight="1" outlineLevel="1" x14ac:dyDescent="0.25">
      <c r="A647" t="s">
        <v>5797</v>
      </c>
      <c r="C647" s="2" t="s">
        <v>12455</v>
      </c>
      <c r="D647" s="2">
        <v>3627</v>
      </c>
      <c r="E647" s="7">
        <v>2017</v>
      </c>
      <c r="F647" s="8" t="s">
        <v>6019</v>
      </c>
      <c r="H647" s="5" t="s">
        <v>5398</v>
      </c>
      <c r="I647" s="6" t="s">
        <v>7698</v>
      </c>
      <c r="J647" s="6" t="s">
        <v>7573</v>
      </c>
      <c r="K647" s="17">
        <v>7</v>
      </c>
      <c r="L647" s="17" t="s">
        <v>7730</v>
      </c>
      <c r="M647" s="9">
        <v>2</v>
      </c>
      <c r="N647" s="9"/>
      <c r="O647" s="21"/>
      <c r="Q647" s="29"/>
      <c r="U647" s="17"/>
      <c r="V647" s="2"/>
      <c r="Y647" t="str">
        <f t="shared" si="44"/>
        <v/>
      </c>
      <c r="AA647" t="str">
        <f t="shared" si="45"/>
        <v/>
      </c>
      <c r="AC647" s="7"/>
      <c r="AD647" t="s">
        <v>7698</v>
      </c>
      <c r="AE647">
        <f t="shared" ref="AE647:AE686" si="46">COUNTIF(I647,"*Fuji*")</f>
        <v>0</v>
      </c>
      <c r="AG647" s="2"/>
      <c r="AI647" s="7"/>
    </row>
    <row r="648" spans="1:35" ht="11" customHeight="1" outlineLevel="1" x14ac:dyDescent="0.25">
      <c r="A648" t="s">
        <v>5797</v>
      </c>
      <c r="C648" s="2" t="s">
        <v>12455</v>
      </c>
      <c r="D648" s="2" t="s">
        <v>7574</v>
      </c>
      <c r="E648" s="7">
        <v>2017</v>
      </c>
      <c r="F648" s="5" t="s">
        <v>7575</v>
      </c>
      <c r="H648" s="5" t="s">
        <v>5398</v>
      </c>
      <c r="I648" s="6" t="s">
        <v>7576</v>
      </c>
      <c r="J648" s="6" t="s">
        <v>7573</v>
      </c>
      <c r="K648" s="17">
        <v>7</v>
      </c>
      <c r="L648" s="17" t="s">
        <v>7730</v>
      </c>
      <c r="M648" s="9">
        <v>9</v>
      </c>
      <c r="N648" s="9"/>
      <c r="O648" s="21"/>
      <c r="Q648" s="29"/>
      <c r="U648" s="17"/>
      <c r="V648" s="2"/>
      <c r="Y648" t="str">
        <f t="shared" si="44"/>
        <v/>
      </c>
      <c r="AA648" t="str">
        <f t="shared" si="45"/>
        <v/>
      </c>
      <c r="AC648" s="7"/>
      <c r="AD648" t="s">
        <v>7576</v>
      </c>
      <c r="AE648">
        <f t="shared" si="46"/>
        <v>0</v>
      </c>
      <c r="AG648" s="2"/>
      <c r="AI648" s="7"/>
    </row>
    <row r="649" spans="1:35" ht="11" customHeight="1" outlineLevel="1" x14ac:dyDescent="0.25">
      <c r="A649" t="s">
        <v>5797</v>
      </c>
      <c r="C649" s="2" t="s">
        <v>12455</v>
      </c>
      <c r="D649" s="2">
        <v>3639</v>
      </c>
      <c r="E649" s="7">
        <v>2017</v>
      </c>
      <c r="F649" s="8" t="s">
        <v>6019</v>
      </c>
      <c r="H649" s="5" t="s">
        <v>5398</v>
      </c>
      <c r="I649" s="6" t="s">
        <v>7711</v>
      </c>
      <c r="J649" s="6" t="s">
        <v>7577</v>
      </c>
      <c r="K649" s="17">
        <v>2</v>
      </c>
      <c r="L649" s="17" t="s">
        <v>7730</v>
      </c>
      <c r="M649" s="9">
        <v>3</v>
      </c>
      <c r="N649" s="9"/>
      <c r="O649" s="21"/>
      <c r="Q649" s="29"/>
      <c r="S649">
        <v>1</v>
      </c>
      <c r="T649">
        <v>1</v>
      </c>
      <c r="U649" s="17"/>
      <c r="V649" s="2"/>
      <c r="Y649" t="str">
        <f t="shared" si="44"/>
        <v/>
      </c>
      <c r="AA649" t="str">
        <f t="shared" si="45"/>
        <v/>
      </c>
      <c r="AC649" s="7"/>
      <c r="AD649" t="s">
        <v>7711</v>
      </c>
      <c r="AE649">
        <f t="shared" si="46"/>
        <v>0</v>
      </c>
      <c r="AG649" s="2"/>
      <c r="AI649" s="7"/>
    </row>
    <row r="650" spans="1:35" ht="11" customHeight="1" outlineLevel="1" x14ac:dyDescent="0.25">
      <c r="A650" t="s">
        <v>5797</v>
      </c>
      <c r="C650" s="2" t="s">
        <v>12455</v>
      </c>
      <c r="D650" s="2" t="s">
        <v>8039</v>
      </c>
      <c r="E650" s="7">
        <v>2017</v>
      </c>
      <c r="F650" s="5" t="s">
        <v>7028</v>
      </c>
      <c r="H650" s="5" t="s">
        <v>5398</v>
      </c>
      <c r="I650" s="6" t="s">
        <v>7711</v>
      </c>
      <c r="J650" s="6" t="s">
        <v>7577</v>
      </c>
      <c r="K650" s="17">
        <v>2</v>
      </c>
      <c r="L650" s="17" t="s">
        <v>7730</v>
      </c>
      <c r="M650" s="9">
        <v>5.5</v>
      </c>
      <c r="N650" s="9"/>
      <c r="O650" s="21"/>
      <c r="Q650" s="29"/>
      <c r="U650" s="17"/>
      <c r="V650" s="2"/>
      <c r="Y650">
        <f t="shared" si="44"/>
        <v>1</v>
      </c>
      <c r="AA650" t="str">
        <f t="shared" si="45"/>
        <v/>
      </c>
      <c r="AC650" s="7"/>
      <c r="AD650" t="s">
        <v>7711</v>
      </c>
      <c r="AE650">
        <f t="shared" si="46"/>
        <v>0</v>
      </c>
      <c r="AG650" s="2"/>
      <c r="AI650" s="7"/>
    </row>
    <row r="651" spans="1:35" ht="11" customHeight="1" outlineLevel="1" x14ac:dyDescent="0.25">
      <c r="A651" t="s">
        <v>5797</v>
      </c>
      <c r="C651" s="2" t="s">
        <v>12455</v>
      </c>
      <c r="D651" s="2" t="s">
        <v>8040</v>
      </c>
      <c r="E651" s="7">
        <v>2017</v>
      </c>
      <c r="F651" s="5" t="s">
        <v>8041</v>
      </c>
      <c r="H651" s="5" t="s">
        <v>5398</v>
      </c>
      <c r="I651" s="6" t="s">
        <v>7711</v>
      </c>
      <c r="J651" s="6" t="s">
        <v>7577</v>
      </c>
      <c r="K651" s="17">
        <v>2</v>
      </c>
      <c r="L651" s="17" t="s">
        <v>7730</v>
      </c>
      <c r="M651" s="9">
        <v>9</v>
      </c>
      <c r="N651" s="9"/>
      <c r="O651" s="21"/>
      <c r="Q651" s="29"/>
      <c r="U651" s="17"/>
      <c r="V651" s="2"/>
      <c r="Y651" t="str">
        <f t="shared" si="44"/>
        <v/>
      </c>
      <c r="AA651" t="str">
        <f t="shared" si="45"/>
        <v/>
      </c>
      <c r="AC651" s="7"/>
      <c r="AD651" t="s">
        <v>7711</v>
      </c>
      <c r="AE651">
        <f t="shared" si="46"/>
        <v>0</v>
      </c>
      <c r="AG651" s="2"/>
      <c r="AI651" s="7"/>
    </row>
    <row r="652" spans="1:35" ht="11" customHeight="1" outlineLevel="1" x14ac:dyDescent="0.25">
      <c r="A652" t="s">
        <v>5797</v>
      </c>
      <c r="C652" s="2" t="s">
        <v>12455</v>
      </c>
      <c r="D652" s="2">
        <v>3666</v>
      </c>
      <c r="E652" s="7">
        <v>2017</v>
      </c>
      <c r="F652" s="8" t="s">
        <v>6311</v>
      </c>
      <c r="H652" s="5" t="s">
        <v>5398</v>
      </c>
      <c r="I652" s="6" t="s">
        <v>7712</v>
      </c>
      <c r="J652" s="6" t="s">
        <v>7578</v>
      </c>
      <c r="K652" s="17">
        <v>5</v>
      </c>
      <c r="L652" s="17" t="s">
        <v>7730</v>
      </c>
      <c r="M652" s="9">
        <v>2</v>
      </c>
      <c r="N652" s="9"/>
      <c r="O652" s="21"/>
      <c r="Q652" s="29"/>
      <c r="T652">
        <v>1</v>
      </c>
      <c r="U652" s="17"/>
      <c r="V652" s="2"/>
      <c r="Y652" t="str">
        <f t="shared" si="44"/>
        <v/>
      </c>
      <c r="AA652" t="str">
        <f t="shared" si="45"/>
        <v/>
      </c>
      <c r="AC652" s="7"/>
      <c r="AD652" t="s">
        <v>7712</v>
      </c>
      <c r="AE652">
        <f t="shared" si="46"/>
        <v>0</v>
      </c>
      <c r="AG652" s="2"/>
      <c r="AI652" s="7"/>
    </row>
    <row r="653" spans="1:35" ht="11" customHeight="1" outlineLevel="1" x14ac:dyDescent="0.25">
      <c r="A653" t="s">
        <v>5797</v>
      </c>
      <c r="C653" s="2" t="s">
        <v>12455</v>
      </c>
      <c r="D653" s="2">
        <v>3667</v>
      </c>
      <c r="E653" s="7">
        <v>2017</v>
      </c>
      <c r="F653" s="8" t="s">
        <v>6311</v>
      </c>
      <c r="H653" s="5" t="s">
        <v>5398</v>
      </c>
      <c r="I653" s="6" t="s">
        <v>7713</v>
      </c>
      <c r="J653" s="6" t="s">
        <v>7578</v>
      </c>
      <c r="K653" s="17">
        <v>3</v>
      </c>
      <c r="L653" s="17" t="s">
        <v>7730</v>
      </c>
      <c r="M653" s="9">
        <v>2</v>
      </c>
      <c r="N653" s="9"/>
      <c r="O653" s="21"/>
      <c r="Q653" s="29"/>
      <c r="U653" s="17"/>
      <c r="V653" s="2"/>
      <c r="Y653" t="str">
        <f t="shared" si="44"/>
        <v/>
      </c>
      <c r="AA653" t="str">
        <f t="shared" si="45"/>
        <v/>
      </c>
      <c r="AC653" s="7"/>
      <c r="AD653" t="s">
        <v>7713</v>
      </c>
      <c r="AE653">
        <f t="shared" si="46"/>
        <v>0</v>
      </c>
      <c r="AG653" s="2"/>
      <c r="AI653" s="7"/>
    </row>
    <row r="654" spans="1:35" ht="11" customHeight="1" outlineLevel="1" x14ac:dyDescent="0.25">
      <c r="A654" t="s">
        <v>5797</v>
      </c>
      <c r="C654" s="2" t="s">
        <v>12455</v>
      </c>
      <c r="D654" s="2">
        <v>3668</v>
      </c>
      <c r="E654" s="7">
        <v>2017</v>
      </c>
      <c r="F654" s="8" t="s">
        <v>6311</v>
      </c>
      <c r="H654" s="5" t="s">
        <v>5398</v>
      </c>
      <c r="I654" s="6" t="s">
        <v>7713</v>
      </c>
      <c r="J654" s="6" t="s">
        <v>7578</v>
      </c>
      <c r="K654" s="17">
        <v>3</v>
      </c>
      <c r="L654" s="17" t="s">
        <v>7730</v>
      </c>
      <c r="M654" s="9">
        <v>2</v>
      </c>
      <c r="N654" s="9"/>
      <c r="O654" s="21"/>
      <c r="Q654" s="29"/>
      <c r="U654" s="17"/>
      <c r="V654" s="2"/>
      <c r="Y654" t="str">
        <f t="shared" si="44"/>
        <v/>
      </c>
      <c r="AA654" t="str">
        <f t="shared" si="45"/>
        <v/>
      </c>
      <c r="AC654" s="7"/>
      <c r="AD654" t="s">
        <v>7713</v>
      </c>
      <c r="AE654">
        <f t="shared" si="46"/>
        <v>0</v>
      </c>
      <c r="AG654" s="2"/>
      <c r="AI654" s="7"/>
    </row>
    <row r="655" spans="1:35" ht="11" customHeight="1" outlineLevel="1" x14ac:dyDescent="0.25">
      <c r="A655" t="s">
        <v>5797</v>
      </c>
      <c r="C655" s="2" t="s">
        <v>12455</v>
      </c>
      <c r="D655" s="2" t="s">
        <v>8054</v>
      </c>
      <c r="E655" s="7">
        <v>2017</v>
      </c>
      <c r="F655" s="5" t="s">
        <v>8055</v>
      </c>
      <c r="H655" s="5" t="s">
        <v>5398</v>
      </c>
      <c r="I655" s="6" t="s">
        <v>7713</v>
      </c>
      <c r="J655" s="6" t="s">
        <v>7578</v>
      </c>
      <c r="K655" s="17">
        <v>3</v>
      </c>
      <c r="L655" s="17" t="s">
        <v>7730</v>
      </c>
      <c r="M655" s="9">
        <v>5.5</v>
      </c>
      <c r="N655" s="9"/>
      <c r="O655" s="21"/>
      <c r="Q655" s="29"/>
      <c r="U655" s="17"/>
      <c r="V655" s="2"/>
      <c r="Y655">
        <f t="shared" si="44"/>
        <v>1</v>
      </c>
      <c r="Z655">
        <v>1</v>
      </c>
      <c r="AA655" t="str">
        <f t="shared" si="45"/>
        <v/>
      </c>
      <c r="AC655" s="7"/>
      <c r="AD655" t="s">
        <v>7713</v>
      </c>
      <c r="AE655">
        <f t="shared" si="46"/>
        <v>0</v>
      </c>
      <c r="AG655" s="2"/>
      <c r="AI655" s="7"/>
    </row>
    <row r="656" spans="1:35" ht="11" customHeight="1" outlineLevel="1" x14ac:dyDescent="0.25">
      <c r="A656" t="s">
        <v>5797</v>
      </c>
      <c r="C656" s="2" t="s">
        <v>12455</v>
      </c>
      <c r="D656" s="2" t="s">
        <v>8054</v>
      </c>
      <c r="E656" s="7">
        <v>2017</v>
      </c>
      <c r="F656" s="5" t="s">
        <v>8056</v>
      </c>
      <c r="H656" s="5" t="s">
        <v>5398</v>
      </c>
      <c r="I656" s="6" t="s">
        <v>7713</v>
      </c>
      <c r="J656" s="6" t="s">
        <v>7578</v>
      </c>
      <c r="K656" s="17">
        <v>3</v>
      </c>
      <c r="L656" s="17" t="s">
        <v>7730</v>
      </c>
      <c r="M656" s="9">
        <v>11</v>
      </c>
      <c r="N656" s="9"/>
      <c r="O656" s="21"/>
      <c r="Q656" s="29"/>
      <c r="U656" s="17"/>
      <c r="V656" s="2"/>
      <c r="Y656">
        <f t="shared" si="44"/>
        <v>1</v>
      </c>
      <c r="AA656" t="str">
        <f t="shared" si="45"/>
        <v/>
      </c>
      <c r="AC656" s="7"/>
      <c r="AD656" t="s">
        <v>7713</v>
      </c>
      <c r="AE656">
        <f t="shared" si="46"/>
        <v>0</v>
      </c>
      <c r="AG656" s="2"/>
      <c r="AI656" s="7"/>
    </row>
    <row r="657" spans="1:35" ht="11" customHeight="1" outlineLevel="1" x14ac:dyDescent="0.25">
      <c r="A657" t="s">
        <v>5797</v>
      </c>
      <c r="C657" s="2" t="s">
        <v>12455</v>
      </c>
      <c r="D657" s="2" t="s">
        <v>8047</v>
      </c>
      <c r="E657" s="7">
        <v>2017</v>
      </c>
      <c r="F657" s="5" t="s">
        <v>8041</v>
      </c>
      <c r="H657" s="5" t="s">
        <v>5398</v>
      </c>
      <c r="I657" s="6" t="s">
        <v>7712</v>
      </c>
      <c r="J657" s="6" t="s">
        <v>7578</v>
      </c>
      <c r="K657" s="17">
        <v>5</v>
      </c>
      <c r="L657" s="17" t="s">
        <v>7730</v>
      </c>
      <c r="M657" s="9">
        <v>3</v>
      </c>
      <c r="N657" s="9"/>
      <c r="O657" s="21"/>
      <c r="Q657" s="29"/>
      <c r="U657" s="17"/>
      <c r="V657" s="2"/>
      <c r="Y657" t="str">
        <f t="shared" si="44"/>
        <v/>
      </c>
      <c r="Z657">
        <v>1</v>
      </c>
      <c r="AA657" t="str">
        <f t="shared" si="45"/>
        <v/>
      </c>
      <c r="AC657" s="7"/>
      <c r="AD657" t="s">
        <v>7712</v>
      </c>
      <c r="AE657">
        <f t="shared" si="46"/>
        <v>0</v>
      </c>
      <c r="AG657" s="2"/>
      <c r="AI657" s="7"/>
    </row>
    <row r="658" spans="1:35" ht="11" customHeight="1" outlineLevel="1" x14ac:dyDescent="0.25">
      <c r="A658" t="s">
        <v>5797</v>
      </c>
      <c r="C658" s="2" t="s">
        <v>12455</v>
      </c>
      <c r="D658" s="2" t="s">
        <v>8048</v>
      </c>
      <c r="E658" s="7">
        <v>2017</v>
      </c>
      <c r="F658" s="5" t="s">
        <v>8041</v>
      </c>
      <c r="H658" s="5" t="s">
        <v>5398</v>
      </c>
      <c r="I658" s="6" t="s">
        <v>7713</v>
      </c>
      <c r="J658" s="6" t="s">
        <v>7578</v>
      </c>
      <c r="K658" s="17">
        <v>3</v>
      </c>
      <c r="L658" s="17" t="s">
        <v>7730</v>
      </c>
      <c r="M658" s="9">
        <v>3</v>
      </c>
      <c r="N658" s="9"/>
      <c r="O658" s="21"/>
      <c r="Q658" s="29"/>
      <c r="U658" s="17"/>
      <c r="V658" s="2"/>
      <c r="Y658" t="str">
        <f t="shared" si="44"/>
        <v/>
      </c>
      <c r="AA658" t="str">
        <f t="shared" si="45"/>
        <v/>
      </c>
      <c r="AC658" s="7"/>
      <c r="AD658" t="s">
        <v>7713</v>
      </c>
      <c r="AE658">
        <f t="shared" si="46"/>
        <v>0</v>
      </c>
      <c r="AG658" s="2"/>
      <c r="AI658" s="7"/>
    </row>
    <row r="659" spans="1:35" ht="11" customHeight="1" outlineLevel="1" x14ac:dyDescent="0.25">
      <c r="A659" t="s">
        <v>5797</v>
      </c>
      <c r="C659" s="2" t="s">
        <v>12455</v>
      </c>
      <c r="D659" s="2" t="s">
        <v>8049</v>
      </c>
      <c r="E659" s="7">
        <v>2017</v>
      </c>
      <c r="F659" s="5" t="s">
        <v>8041</v>
      </c>
      <c r="H659" s="5" t="s">
        <v>5398</v>
      </c>
      <c r="I659" s="6" t="s">
        <v>7713</v>
      </c>
      <c r="J659" s="6" t="s">
        <v>7578</v>
      </c>
      <c r="K659" s="17">
        <v>5</v>
      </c>
      <c r="L659" s="17" t="s">
        <v>7730</v>
      </c>
      <c r="M659" s="9">
        <v>3</v>
      </c>
      <c r="N659" s="9"/>
      <c r="O659" s="21"/>
      <c r="Q659" s="29"/>
      <c r="U659" s="17"/>
      <c r="V659" s="2"/>
      <c r="Y659" t="str">
        <f t="shared" si="44"/>
        <v/>
      </c>
      <c r="AA659" t="str">
        <f t="shared" si="45"/>
        <v/>
      </c>
      <c r="AC659" s="7"/>
      <c r="AD659" t="s">
        <v>7713</v>
      </c>
      <c r="AE659">
        <f t="shared" si="46"/>
        <v>0</v>
      </c>
      <c r="AG659" s="2"/>
      <c r="AI659" s="7"/>
    </row>
    <row r="660" spans="1:35" ht="11" customHeight="1" outlineLevel="1" x14ac:dyDescent="0.25">
      <c r="A660" t="s">
        <v>5797</v>
      </c>
      <c r="C660" s="2" t="s">
        <v>12455</v>
      </c>
      <c r="D660" s="2" t="s">
        <v>7579</v>
      </c>
      <c r="E660" s="7">
        <v>2017</v>
      </c>
      <c r="F660" s="5" t="s">
        <v>753</v>
      </c>
      <c r="H660" s="5" t="s">
        <v>5398</v>
      </c>
      <c r="I660" s="6" t="s">
        <v>20950</v>
      </c>
      <c r="J660" s="6" t="s">
        <v>7578</v>
      </c>
      <c r="K660" s="17">
        <v>3</v>
      </c>
      <c r="L660" s="17" t="s">
        <v>7730</v>
      </c>
      <c r="M660" s="9">
        <v>7</v>
      </c>
      <c r="N660" s="9"/>
      <c r="O660" s="21"/>
      <c r="Q660" s="29"/>
      <c r="U660" s="17"/>
      <c r="V660" s="2"/>
      <c r="Y660" t="str">
        <f t="shared" si="44"/>
        <v/>
      </c>
      <c r="AA660">
        <f t="shared" si="45"/>
        <v>1</v>
      </c>
      <c r="AC660" s="7"/>
      <c r="AD660" t="s">
        <v>7714</v>
      </c>
      <c r="AE660">
        <f t="shared" si="46"/>
        <v>0</v>
      </c>
      <c r="AG660" s="2"/>
      <c r="AI660" s="7"/>
    </row>
    <row r="661" spans="1:35" ht="11" customHeight="1" outlineLevel="1" x14ac:dyDescent="0.25">
      <c r="A661" t="s">
        <v>5797</v>
      </c>
      <c r="C661" s="2" t="s">
        <v>12455</v>
      </c>
      <c r="D661" s="2">
        <v>3802</v>
      </c>
      <c r="E661" s="7">
        <v>2019</v>
      </c>
      <c r="F661" s="131">
        <v>1</v>
      </c>
      <c r="H661" s="5" t="s">
        <v>5398</v>
      </c>
      <c r="I661" s="39" t="s">
        <v>9602</v>
      </c>
      <c r="J661" s="6" t="s">
        <v>22475</v>
      </c>
      <c r="K661" s="17">
        <v>7</v>
      </c>
      <c r="L661" s="18" t="s">
        <v>7730</v>
      </c>
      <c r="M661" s="9">
        <v>2.5</v>
      </c>
      <c r="N661" s="9"/>
      <c r="O661" s="21"/>
      <c r="Q661" s="29"/>
      <c r="U661" s="17"/>
      <c r="V661" s="2"/>
      <c r="Y661" t="str">
        <f t="shared" ref="Y661" si="47">IF(COUNTIF(F661,"*fdc*"),1,"")</f>
        <v/>
      </c>
      <c r="AA661" t="str">
        <f t="shared" ref="AA661" si="48">IF(COUNTIF(F661,"*s/s*"),1,"")</f>
        <v/>
      </c>
      <c r="AC661" s="7"/>
      <c r="AD661" s="1" t="s">
        <v>22472</v>
      </c>
      <c r="AE661">
        <f t="shared" ref="AE661" si="49">COUNTIF(I661,"*Fuji*")</f>
        <v>0</v>
      </c>
      <c r="AG661" s="2"/>
      <c r="AI661" s="7"/>
    </row>
    <row r="662" spans="1:35" ht="11" customHeight="1" outlineLevel="1" x14ac:dyDescent="0.25">
      <c r="A662" t="s">
        <v>5797</v>
      </c>
      <c r="C662" s="2" t="s">
        <v>12455</v>
      </c>
      <c r="D662" s="2" t="s">
        <v>22561</v>
      </c>
      <c r="E662" s="7">
        <v>2019</v>
      </c>
      <c r="F662" s="131" t="s">
        <v>22562</v>
      </c>
      <c r="H662" s="5" t="s">
        <v>5398</v>
      </c>
      <c r="I662" s="39" t="s">
        <v>9602</v>
      </c>
      <c r="J662" s="6" t="s">
        <v>22475</v>
      </c>
      <c r="K662" s="17">
        <v>7</v>
      </c>
      <c r="L662" s="18" t="s">
        <v>7730</v>
      </c>
      <c r="M662" s="9">
        <v>2.7</v>
      </c>
      <c r="N662" s="9"/>
      <c r="O662" s="21"/>
      <c r="Q662" s="29"/>
      <c r="U662" s="17"/>
      <c r="V662" s="2"/>
      <c r="Y662" t="str">
        <f t="shared" si="44"/>
        <v/>
      </c>
      <c r="AA662">
        <f t="shared" si="45"/>
        <v>1</v>
      </c>
      <c r="AC662" s="7"/>
      <c r="AD662" s="1" t="s">
        <v>22472</v>
      </c>
      <c r="AE662">
        <f t="shared" si="46"/>
        <v>0</v>
      </c>
      <c r="AG662" s="2"/>
      <c r="AI662" s="7"/>
    </row>
    <row r="663" spans="1:35" ht="11" customHeight="1" outlineLevel="1" x14ac:dyDescent="0.25">
      <c r="A663" t="s">
        <v>5797</v>
      </c>
      <c r="C663" s="2" t="s">
        <v>12455</v>
      </c>
      <c r="D663" s="2">
        <v>3938</v>
      </c>
      <c r="E663" s="7">
        <v>2020</v>
      </c>
      <c r="F663" s="8" t="s">
        <v>2982</v>
      </c>
      <c r="H663" s="5" t="s">
        <v>5398</v>
      </c>
      <c r="I663" s="6" t="s">
        <v>7716</v>
      </c>
      <c r="J663" s="6" t="s">
        <v>7580</v>
      </c>
      <c r="K663" s="17">
        <v>5</v>
      </c>
      <c r="L663" s="17" t="s">
        <v>7730</v>
      </c>
      <c r="M663" s="9">
        <v>11</v>
      </c>
      <c r="N663" s="9"/>
      <c r="O663" s="21"/>
      <c r="Q663" s="29"/>
      <c r="U663" s="17"/>
      <c r="V663" s="2"/>
      <c r="Y663" t="str">
        <f t="shared" si="44"/>
        <v/>
      </c>
      <c r="AA663" t="str">
        <f t="shared" si="45"/>
        <v/>
      </c>
      <c r="AC663" s="7"/>
      <c r="AD663" t="s">
        <v>7716</v>
      </c>
      <c r="AE663">
        <f t="shared" si="46"/>
        <v>0</v>
      </c>
      <c r="AG663" s="2"/>
      <c r="AI663" s="7"/>
    </row>
    <row r="664" spans="1:35" ht="11" customHeight="1" outlineLevel="1" x14ac:dyDescent="0.25">
      <c r="A664" t="s">
        <v>5797</v>
      </c>
      <c r="C664" s="2" t="s">
        <v>12455</v>
      </c>
      <c r="D664" s="2" t="s">
        <v>8042</v>
      </c>
      <c r="E664" s="7">
        <v>2020</v>
      </c>
      <c r="F664" s="5" t="s">
        <v>8041</v>
      </c>
      <c r="H664" s="5" t="s">
        <v>5398</v>
      </c>
      <c r="I664" s="6" t="s">
        <v>7716</v>
      </c>
      <c r="J664" s="6" t="s">
        <v>7580</v>
      </c>
      <c r="K664" s="17">
        <v>5</v>
      </c>
      <c r="L664" s="17" t="s">
        <v>7730</v>
      </c>
      <c r="M664" s="9">
        <v>7.4</v>
      </c>
      <c r="N664" s="9"/>
      <c r="O664" s="21"/>
      <c r="Q664" s="29"/>
      <c r="U664" s="17"/>
      <c r="V664" s="2"/>
      <c r="Y664" t="str">
        <f t="shared" si="44"/>
        <v/>
      </c>
      <c r="AA664" t="str">
        <f t="shared" si="45"/>
        <v/>
      </c>
      <c r="AC664" s="7"/>
      <c r="AD664" t="s">
        <v>7716</v>
      </c>
      <c r="AE664">
        <f t="shared" si="46"/>
        <v>0</v>
      </c>
      <c r="AG664" s="2"/>
      <c r="AI664" s="7"/>
    </row>
    <row r="665" spans="1:35" ht="11" customHeight="1" outlineLevel="1" x14ac:dyDescent="0.25">
      <c r="A665" t="s">
        <v>5797</v>
      </c>
      <c r="C665" s="2" t="s">
        <v>12455</v>
      </c>
      <c r="D665" s="2">
        <v>3957</v>
      </c>
      <c r="E665" s="7">
        <v>2020</v>
      </c>
      <c r="F665" s="8" t="s">
        <v>2982</v>
      </c>
      <c r="H665" s="5" t="s">
        <v>5398</v>
      </c>
      <c r="I665" s="6" t="s">
        <v>7715</v>
      </c>
      <c r="J665" s="6" t="s">
        <v>7581</v>
      </c>
      <c r="K665" s="17">
        <v>5</v>
      </c>
      <c r="L665" s="17" t="s">
        <v>7730</v>
      </c>
      <c r="M665" s="9">
        <v>4.4000000000000004</v>
      </c>
      <c r="N665" s="9"/>
      <c r="O665" s="21"/>
      <c r="Q665" s="29"/>
      <c r="U665" s="17"/>
      <c r="V665" s="2"/>
      <c r="Y665" t="str">
        <f t="shared" si="44"/>
        <v/>
      </c>
      <c r="AA665" t="str">
        <f t="shared" si="45"/>
        <v/>
      </c>
      <c r="AC665" s="7"/>
      <c r="AD665" t="s">
        <v>7715</v>
      </c>
      <c r="AE665">
        <f t="shared" si="46"/>
        <v>0</v>
      </c>
      <c r="AG665" s="2"/>
      <c r="AI665" s="7"/>
    </row>
    <row r="666" spans="1:35" ht="11" customHeight="1" outlineLevel="1" x14ac:dyDescent="0.25">
      <c r="A666" t="s">
        <v>5797</v>
      </c>
      <c r="C666" s="2" t="s">
        <v>12455</v>
      </c>
      <c r="D666" s="2" t="s">
        <v>8044</v>
      </c>
      <c r="E666" s="7">
        <v>2020</v>
      </c>
      <c r="F666" s="5" t="s">
        <v>7028</v>
      </c>
      <c r="H666" s="5" t="s">
        <v>5398</v>
      </c>
      <c r="I666" s="6" t="s">
        <v>7715</v>
      </c>
      <c r="J666" s="6" t="s">
        <v>7581</v>
      </c>
      <c r="K666" s="17">
        <v>5</v>
      </c>
      <c r="L666" s="17" t="s">
        <v>7730</v>
      </c>
      <c r="M666" s="9">
        <v>5</v>
      </c>
      <c r="N666" s="9"/>
      <c r="O666" s="21"/>
      <c r="Q666" s="29"/>
      <c r="U666" s="17"/>
      <c r="V666" s="2"/>
      <c r="Y666">
        <f t="shared" si="44"/>
        <v>1</v>
      </c>
      <c r="AA666" t="str">
        <f t="shared" si="45"/>
        <v/>
      </c>
      <c r="AC666" s="7"/>
      <c r="AD666" t="s">
        <v>7715</v>
      </c>
      <c r="AE666">
        <f t="shared" si="46"/>
        <v>0</v>
      </c>
      <c r="AG666" s="2"/>
      <c r="AI666" s="7"/>
    </row>
    <row r="667" spans="1:35" ht="11" customHeight="1" outlineLevel="1" x14ac:dyDescent="0.25">
      <c r="A667" t="s">
        <v>5797</v>
      </c>
      <c r="C667" s="2" t="s">
        <v>12455</v>
      </c>
      <c r="D667" s="2" t="s">
        <v>8043</v>
      </c>
      <c r="E667" s="7">
        <v>2020</v>
      </c>
      <c r="F667" s="5" t="s">
        <v>8041</v>
      </c>
      <c r="H667" s="5" t="s">
        <v>5398</v>
      </c>
      <c r="I667" s="6" t="s">
        <v>7715</v>
      </c>
      <c r="J667" s="6" t="s">
        <v>7581</v>
      </c>
      <c r="K667" s="17">
        <v>5</v>
      </c>
      <c r="L667" s="17" t="s">
        <v>7730</v>
      </c>
      <c r="M667" s="9">
        <v>4.4000000000000004</v>
      </c>
      <c r="N667" s="9"/>
      <c r="O667" s="21"/>
      <c r="Q667" s="29"/>
      <c r="U667" s="17"/>
      <c r="V667" s="2"/>
      <c r="Y667" t="str">
        <f t="shared" si="44"/>
        <v/>
      </c>
      <c r="AA667" t="str">
        <f t="shared" si="45"/>
        <v/>
      </c>
      <c r="AC667" s="7"/>
      <c r="AD667" t="s">
        <v>7715</v>
      </c>
      <c r="AE667">
        <f t="shared" si="46"/>
        <v>0</v>
      </c>
      <c r="AG667" s="2"/>
      <c r="AI667" s="7"/>
    </row>
    <row r="668" spans="1:35" ht="11" customHeight="1" outlineLevel="1" x14ac:dyDescent="0.25">
      <c r="A668" t="s">
        <v>5797</v>
      </c>
      <c r="C668" s="2" t="s">
        <v>12455</v>
      </c>
      <c r="D668" s="2" t="s">
        <v>8045</v>
      </c>
      <c r="E668" s="7">
        <v>2020</v>
      </c>
      <c r="F668" s="5" t="s">
        <v>8046</v>
      </c>
      <c r="H668" s="5" t="s">
        <v>5398</v>
      </c>
      <c r="I668" s="6" t="s">
        <v>7715</v>
      </c>
      <c r="J668" s="6" t="s">
        <v>7581</v>
      </c>
      <c r="K668" s="17">
        <v>5</v>
      </c>
      <c r="L668" s="17" t="s">
        <v>7730</v>
      </c>
      <c r="M668" s="9">
        <v>5</v>
      </c>
      <c r="N668" s="9"/>
      <c r="O668" s="21"/>
      <c r="Q668" s="29"/>
      <c r="U668" s="17"/>
      <c r="V668" s="2"/>
      <c r="Y668" t="str">
        <f t="shared" si="44"/>
        <v/>
      </c>
      <c r="AA668" t="str">
        <f t="shared" si="45"/>
        <v/>
      </c>
      <c r="AC668" s="7"/>
      <c r="AD668" t="s">
        <v>7715</v>
      </c>
      <c r="AE668">
        <f t="shared" si="46"/>
        <v>0</v>
      </c>
      <c r="AG668" s="2"/>
      <c r="AI668" s="7"/>
    </row>
    <row r="669" spans="1:35" ht="11" customHeight="1" outlineLevel="1" x14ac:dyDescent="0.25">
      <c r="A669" t="s">
        <v>5797</v>
      </c>
      <c r="C669" s="2" t="s">
        <v>12455</v>
      </c>
      <c r="D669" s="2">
        <v>4015</v>
      </c>
      <c r="E669" s="7">
        <v>2021</v>
      </c>
      <c r="F669" s="8" t="s">
        <v>2982</v>
      </c>
      <c r="H669" s="5" t="s">
        <v>5398</v>
      </c>
      <c r="I669" s="6" t="s">
        <v>19919</v>
      </c>
      <c r="J669" s="6" t="s">
        <v>19918</v>
      </c>
      <c r="K669" s="17">
        <v>1</v>
      </c>
      <c r="L669" s="17" t="s">
        <v>7730</v>
      </c>
      <c r="M669" s="9">
        <v>1.2</v>
      </c>
      <c r="N669" s="9"/>
      <c r="O669" s="21"/>
      <c r="Q669" s="29"/>
      <c r="T669">
        <v>1</v>
      </c>
      <c r="U669" s="17"/>
      <c r="V669" s="2"/>
      <c r="Y669" t="str">
        <f t="shared" si="44"/>
        <v/>
      </c>
      <c r="AA669" t="str">
        <f t="shared" si="45"/>
        <v/>
      </c>
      <c r="AC669" s="7"/>
      <c r="AD669" t="s">
        <v>19919</v>
      </c>
      <c r="AE669">
        <f t="shared" si="46"/>
        <v>0</v>
      </c>
      <c r="AG669" s="2"/>
      <c r="AI669" s="7"/>
    </row>
    <row r="670" spans="1:35" ht="11" customHeight="1" outlineLevel="1" x14ac:dyDescent="0.25">
      <c r="A670" t="s">
        <v>5797</v>
      </c>
      <c r="C670" s="2" t="s">
        <v>12455</v>
      </c>
      <c r="D670" s="2">
        <v>4016</v>
      </c>
      <c r="E670" s="7">
        <v>2021</v>
      </c>
      <c r="F670" s="8" t="s">
        <v>2982</v>
      </c>
      <c r="H670" s="5" t="s">
        <v>5398</v>
      </c>
      <c r="I670" s="6" t="s">
        <v>19920</v>
      </c>
      <c r="J670" s="6" t="s">
        <v>19918</v>
      </c>
      <c r="K670" s="17">
        <v>2</v>
      </c>
      <c r="L670" s="17" t="s">
        <v>7730</v>
      </c>
      <c r="M670" s="9">
        <v>1.2</v>
      </c>
      <c r="N670" s="9"/>
      <c r="O670" s="21"/>
      <c r="Q670" s="29"/>
      <c r="U670" s="17"/>
      <c r="V670" s="2"/>
      <c r="Y670" t="str">
        <f t="shared" si="44"/>
        <v/>
      </c>
      <c r="AA670" t="str">
        <f t="shared" si="45"/>
        <v/>
      </c>
      <c r="AC670" s="7"/>
      <c r="AD670" t="s">
        <v>19920</v>
      </c>
      <c r="AE670">
        <f t="shared" si="46"/>
        <v>0</v>
      </c>
      <c r="AG670" s="2"/>
      <c r="AI670" s="7"/>
    </row>
    <row r="671" spans="1:35" ht="11" customHeight="1" outlineLevel="1" x14ac:dyDescent="0.25">
      <c r="A671" t="s">
        <v>5797</v>
      </c>
      <c r="C671" s="2" t="s">
        <v>12455</v>
      </c>
      <c r="D671" s="2">
        <v>4017</v>
      </c>
      <c r="E671" s="7">
        <v>2021</v>
      </c>
      <c r="F671" s="8" t="s">
        <v>2982</v>
      </c>
      <c r="H671" s="5" t="s">
        <v>5398</v>
      </c>
      <c r="I671" s="6" t="s">
        <v>19921</v>
      </c>
      <c r="J671" s="6" t="s">
        <v>19918</v>
      </c>
      <c r="K671" s="17">
        <v>1</v>
      </c>
      <c r="L671" s="17" t="s">
        <v>7730</v>
      </c>
      <c r="M671" s="9">
        <v>1.2</v>
      </c>
      <c r="N671" s="9"/>
      <c r="O671" s="21"/>
      <c r="Q671" s="29"/>
      <c r="T671">
        <v>1</v>
      </c>
      <c r="U671" s="17"/>
      <c r="V671" s="2"/>
      <c r="Y671" t="str">
        <f t="shared" si="44"/>
        <v/>
      </c>
      <c r="AA671" t="str">
        <f t="shared" si="45"/>
        <v/>
      </c>
      <c r="AC671" s="7"/>
      <c r="AD671" t="s">
        <v>19921</v>
      </c>
      <c r="AE671">
        <f t="shared" si="46"/>
        <v>0</v>
      </c>
      <c r="AG671" s="2"/>
      <c r="AI671" s="7"/>
    </row>
    <row r="672" spans="1:35" ht="11" customHeight="1" outlineLevel="1" x14ac:dyDescent="0.25">
      <c r="A672" t="s">
        <v>5797</v>
      </c>
      <c r="C672" s="2" t="s">
        <v>12455</v>
      </c>
      <c r="D672" s="2">
        <v>4018</v>
      </c>
      <c r="E672" s="7">
        <v>2021</v>
      </c>
      <c r="F672" s="8" t="s">
        <v>2982</v>
      </c>
      <c r="H672" s="5" t="s">
        <v>5398</v>
      </c>
      <c r="I672" s="6" t="s">
        <v>6528</v>
      </c>
      <c r="J672" s="6" t="s">
        <v>19918</v>
      </c>
      <c r="K672" s="17">
        <v>3</v>
      </c>
      <c r="L672" s="17" t="s">
        <v>7730</v>
      </c>
      <c r="M672" s="9">
        <v>1.2</v>
      </c>
      <c r="N672" s="9"/>
      <c r="O672" s="21"/>
      <c r="Q672" s="29"/>
      <c r="U672" s="17"/>
      <c r="V672" s="2"/>
      <c r="Y672" t="str">
        <f t="shared" si="44"/>
        <v/>
      </c>
      <c r="AA672" t="str">
        <f t="shared" si="45"/>
        <v/>
      </c>
      <c r="AC672" s="7"/>
      <c r="AD672" t="s">
        <v>6528</v>
      </c>
      <c r="AE672">
        <f t="shared" si="46"/>
        <v>0</v>
      </c>
      <c r="AG672" s="2"/>
      <c r="AI672" s="7"/>
    </row>
    <row r="673" spans="1:49" ht="11" customHeight="1" outlineLevel="1" x14ac:dyDescent="0.25">
      <c r="A673" t="s">
        <v>5797</v>
      </c>
      <c r="C673" s="2" t="s">
        <v>12455</v>
      </c>
      <c r="D673" s="2" t="s">
        <v>19916</v>
      </c>
      <c r="E673" s="7">
        <v>2021</v>
      </c>
      <c r="F673" s="5" t="s">
        <v>19917</v>
      </c>
      <c r="H673" s="5" t="s">
        <v>5398</v>
      </c>
      <c r="I673" s="6" t="s">
        <v>20951</v>
      </c>
      <c r="J673" s="6" t="s">
        <v>19918</v>
      </c>
      <c r="K673" s="17">
        <v>1</v>
      </c>
      <c r="L673" s="17" t="s">
        <v>7730</v>
      </c>
      <c r="M673" s="9">
        <v>4.5</v>
      </c>
      <c r="N673" s="9"/>
      <c r="O673" s="21"/>
      <c r="Q673" s="29"/>
      <c r="U673" s="17"/>
      <c r="V673" s="2"/>
      <c r="Y673">
        <f t="shared" si="44"/>
        <v>1</v>
      </c>
      <c r="AA673" t="str">
        <f t="shared" si="45"/>
        <v/>
      </c>
      <c r="AC673" s="7"/>
      <c r="AD673" t="s">
        <v>19237</v>
      </c>
      <c r="AE673">
        <f t="shared" si="46"/>
        <v>0</v>
      </c>
      <c r="AG673" s="2"/>
      <c r="AI673" s="7"/>
    </row>
    <row r="674" spans="1:49" ht="11" customHeight="1" outlineLevel="1" x14ac:dyDescent="0.25">
      <c r="A674" t="s">
        <v>5797</v>
      </c>
      <c r="C674" s="2" t="s">
        <v>12455</v>
      </c>
      <c r="D674" s="2">
        <v>4087</v>
      </c>
      <c r="E674" s="7">
        <v>2022</v>
      </c>
      <c r="F674" s="8" t="s">
        <v>2982</v>
      </c>
      <c r="H674" s="5" t="s">
        <v>5398</v>
      </c>
      <c r="I674" s="6" t="s">
        <v>7708</v>
      </c>
      <c r="J674" s="6" t="s">
        <v>19989</v>
      </c>
      <c r="K674" s="17">
        <v>5</v>
      </c>
      <c r="L674" s="17" t="s">
        <v>7730</v>
      </c>
      <c r="M674" s="9">
        <v>7.5</v>
      </c>
      <c r="N674" s="9"/>
      <c r="O674" s="21"/>
      <c r="Q674" s="29"/>
      <c r="U674" s="17"/>
      <c r="V674" s="2"/>
      <c r="Y674" t="str">
        <f t="shared" si="44"/>
        <v/>
      </c>
      <c r="AA674" t="str">
        <f t="shared" si="45"/>
        <v/>
      </c>
      <c r="AC674" s="7"/>
      <c r="AD674" t="s">
        <v>7708</v>
      </c>
      <c r="AE674">
        <f t="shared" si="46"/>
        <v>0</v>
      </c>
      <c r="AG674" s="2"/>
      <c r="AI674" s="7"/>
    </row>
    <row r="675" spans="1:49" ht="11" customHeight="1" outlineLevel="1" x14ac:dyDescent="0.25">
      <c r="A675" t="s">
        <v>5797</v>
      </c>
      <c r="C675" s="2" t="s">
        <v>12455</v>
      </c>
      <c r="D675" s="2">
        <v>4087</v>
      </c>
      <c r="E675" s="7">
        <v>2022</v>
      </c>
      <c r="F675" s="5" t="s">
        <v>7028</v>
      </c>
      <c r="H675" s="5" t="s">
        <v>5398</v>
      </c>
      <c r="I675" s="6" t="s">
        <v>7708</v>
      </c>
      <c r="J675" s="6" t="s">
        <v>19989</v>
      </c>
      <c r="K675" s="17">
        <v>5</v>
      </c>
      <c r="L675" s="17" t="s">
        <v>7730</v>
      </c>
      <c r="M675" s="9">
        <v>7.5</v>
      </c>
      <c r="N675" s="9"/>
      <c r="O675" s="21"/>
      <c r="Q675" s="29"/>
      <c r="U675" s="17"/>
      <c r="V675" s="2"/>
      <c r="Y675">
        <f t="shared" si="44"/>
        <v>1</v>
      </c>
      <c r="AA675" t="str">
        <f t="shared" si="45"/>
        <v/>
      </c>
      <c r="AC675" s="7"/>
      <c r="AD675" t="s">
        <v>7708</v>
      </c>
      <c r="AE675">
        <f t="shared" si="46"/>
        <v>0</v>
      </c>
      <c r="AG675" s="2"/>
      <c r="AI675" s="7"/>
    </row>
    <row r="676" spans="1:49" ht="11" customHeight="1" outlineLevel="1" x14ac:dyDescent="0.25">
      <c r="A676" t="s">
        <v>5797</v>
      </c>
      <c r="C676" s="2" t="s">
        <v>12455</v>
      </c>
      <c r="D676" s="2">
        <v>4087</v>
      </c>
      <c r="E676" s="7">
        <v>2022</v>
      </c>
      <c r="F676" s="5" t="s">
        <v>19986</v>
      </c>
      <c r="H676" s="5" t="s">
        <v>5398</v>
      </c>
      <c r="I676" s="6" t="s">
        <v>7708</v>
      </c>
      <c r="J676" s="6" t="s">
        <v>19989</v>
      </c>
      <c r="K676" s="17">
        <v>5</v>
      </c>
      <c r="L676" s="17" t="s">
        <v>7730</v>
      </c>
      <c r="M676" s="9">
        <v>8</v>
      </c>
      <c r="N676" s="9"/>
      <c r="O676" s="21"/>
      <c r="Q676" s="29"/>
      <c r="U676" s="17"/>
      <c r="V676" s="2"/>
      <c r="Y676" t="str">
        <f t="shared" si="44"/>
        <v/>
      </c>
      <c r="AA676" t="str">
        <f t="shared" si="45"/>
        <v/>
      </c>
      <c r="AC676" s="7"/>
      <c r="AD676" t="s">
        <v>7708</v>
      </c>
      <c r="AE676">
        <f t="shared" si="46"/>
        <v>0</v>
      </c>
      <c r="AG676" s="2"/>
      <c r="AI676" s="7"/>
    </row>
    <row r="677" spans="1:49" ht="11" customHeight="1" outlineLevel="1" x14ac:dyDescent="0.25">
      <c r="A677" t="s">
        <v>5797</v>
      </c>
      <c r="C677" s="2" t="s">
        <v>12455</v>
      </c>
      <c r="D677" s="2">
        <v>4087</v>
      </c>
      <c r="E677" s="7">
        <v>2022</v>
      </c>
      <c r="F677" s="5" t="s">
        <v>8041</v>
      </c>
      <c r="H677" s="5" t="s">
        <v>5398</v>
      </c>
      <c r="I677" s="6" t="s">
        <v>7708</v>
      </c>
      <c r="J677" s="6" t="s">
        <v>19989</v>
      </c>
      <c r="K677" s="17">
        <v>5</v>
      </c>
      <c r="L677" s="17" t="s">
        <v>7730</v>
      </c>
      <c r="M677" s="9">
        <v>12.5</v>
      </c>
      <c r="N677" s="9"/>
      <c r="O677" s="21"/>
      <c r="Q677" s="29"/>
      <c r="U677" s="17"/>
      <c r="V677" s="2"/>
      <c r="Y677" t="str">
        <f t="shared" si="44"/>
        <v/>
      </c>
      <c r="AA677" t="str">
        <f t="shared" si="45"/>
        <v/>
      </c>
      <c r="AC677" s="7"/>
      <c r="AD677" t="s">
        <v>7708</v>
      </c>
      <c r="AE677">
        <f t="shared" si="46"/>
        <v>0</v>
      </c>
      <c r="AG677" s="2"/>
      <c r="AI677" s="7"/>
    </row>
    <row r="678" spans="1:49" ht="11" customHeight="1" outlineLevel="1" x14ac:dyDescent="0.25">
      <c r="A678" t="s">
        <v>5797</v>
      </c>
      <c r="C678" s="2" t="s">
        <v>12455</v>
      </c>
      <c r="D678" s="2">
        <v>4127</v>
      </c>
      <c r="E678" s="7">
        <v>2022</v>
      </c>
      <c r="F678" s="8" t="s">
        <v>22051</v>
      </c>
      <c r="H678" s="5" t="s">
        <v>5398</v>
      </c>
      <c r="I678" s="6" t="s">
        <v>19987</v>
      </c>
      <c r="J678" s="6" t="s">
        <v>19988</v>
      </c>
      <c r="K678" s="17">
        <v>3</v>
      </c>
      <c r="L678" s="17" t="s">
        <v>7730</v>
      </c>
      <c r="M678" s="9">
        <v>2.9</v>
      </c>
      <c r="N678" s="9"/>
      <c r="O678" s="21"/>
      <c r="Q678" s="29"/>
      <c r="U678" s="17"/>
      <c r="V678" s="2"/>
      <c r="Y678" t="str">
        <f t="shared" si="44"/>
        <v/>
      </c>
      <c r="AA678" t="str">
        <f t="shared" si="45"/>
        <v/>
      </c>
      <c r="AC678" s="7"/>
      <c r="AD678" t="s">
        <v>19987</v>
      </c>
      <c r="AE678">
        <f t="shared" si="46"/>
        <v>0</v>
      </c>
      <c r="AG678" s="2"/>
      <c r="AI678" s="7"/>
    </row>
    <row r="679" spans="1:49" ht="11" customHeight="1" outlineLevel="1" x14ac:dyDescent="0.25">
      <c r="A679" t="s">
        <v>5797</v>
      </c>
      <c r="C679" s="2" t="s">
        <v>12455</v>
      </c>
      <c r="D679" s="2">
        <v>4127</v>
      </c>
      <c r="E679" s="7">
        <v>2022</v>
      </c>
      <c r="F679" s="5" t="s">
        <v>7028</v>
      </c>
      <c r="H679" s="5" t="s">
        <v>5398</v>
      </c>
      <c r="I679" s="6" t="s">
        <v>19987</v>
      </c>
      <c r="J679" s="6" t="s">
        <v>19988</v>
      </c>
      <c r="K679" s="17">
        <v>3</v>
      </c>
      <c r="L679" s="17" t="s">
        <v>7730</v>
      </c>
      <c r="M679" s="9">
        <v>14</v>
      </c>
      <c r="N679" s="9"/>
      <c r="O679" s="21"/>
      <c r="Q679" s="29"/>
      <c r="U679" s="17"/>
      <c r="V679" s="2"/>
      <c r="Y679">
        <f t="shared" si="44"/>
        <v>1</v>
      </c>
      <c r="AA679" t="str">
        <f t="shared" si="45"/>
        <v/>
      </c>
      <c r="AC679" s="7"/>
      <c r="AD679" t="s">
        <v>19987</v>
      </c>
      <c r="AE679">
        <f t="shared" si="46"/>
        <v>0</v>
      </c>
      <c r="AG679" s="2"/>
      <c r="AI679" s="7"/>
    </row>
    <row r="680" spans="1:49" ht="11" customHeight="1" outlineLevel="1" x14ac:dyDescent="0.25">
      <c r="A680" t="s">
        <v>5797</v>
      </c>
      <c r="C680" s="2" t="s">
        <v>12455</v>
      </c>
      <c r="D680" s="2">
        <v>4127</v>
      </c>
      <c r="E680" s="7">
        <v>2022</v>
      </c>
      <c r="F680" s="5" t="s">
        <v>19986</v>
      </c>
      <c r="H680" s="5" t="s">
        <v>5398</v>
      </c>
      <c r="I680" s="6" t="s">
        <v>19987</v>
      </c>
      <c r="J680" s="6" t="s">
        <v>19988</v>
      </c>
      <c r="K680" s="17">
        <v>3</v>
      </c>
      <c r="L680" s="17" t="s">
        <v>7730</v>
      </c>
      <c r="M680" s="9">
        <v>14.5</v>
      </c>
      <c r="N680" s="9"/>
      <c r="O680" s="21"/>
      <c r="Q680" s="29"/>
      <c r="U680" s="17"/>
      <c r="V680" s="2"/>
      <c r="Y680" t="str">
        <f t="shared" si="44"/>
        <v/>
      </c>
      <c r="AA680" t="str">
        <f t="shared" si="45"/>
        <v/>
      </c>
      <c r="AC680" s="7"/>
      <c r="AD680" t="s">
        <v>19987</v>
      </c>
      <c r="AE680">
        <f t="shared" si="46"/>
        <v>0</v>
      </c>
      <c r="AG680" s="2"/>
      <c r="AI680" s="7"/>
    </row>
    <row r="681" spans="1:49" ht="11" customHeight="1" outlineLevel="1" x14ac:dyDescent="0.25">
      <c r="A681" t="s">
        <v>5797</v>
      </c>
      <c r="C681" s="2" t="s">
        <v>12455</v>
      </c>
      <c r="D681" s="2">
        <v>4127</v>
      </c>
      <c r="E681" s="7">
        <v>2022</v>
      </c>
      <c r="F681" s="5" t="s">
        <v>8041</v>
      </c>
      <c r="H681" s="5" t="s">
        <v>5398</v>
      </c>
      <c r="I681" s="6" t="s">
        <v>19987</v>
      </c>
      <c r="J681" s="6" t="s">
        <v>19988</v>
      </c>
      <c r="K681" s="17">
        <v>3</v>
      </c>
      <c r="L681" s="17" t="s">
        <v>7730</v>
      </c>
      <c r="M681" s="9">
        <v>17.100000000000001</v>
      </c>
      <c r="N681" s="9"/>
      <c r="O681" s="21"/>
      <c r="Q681" s="29"/>
      <c r="U681" s="17"/>
      <c r="V681" s="2"/>
      <c r="Y681" t="str">
        <f>IF(COUNTIF(F681,"*fdc*"),1,"")</f>
        <v/>
      </c>
      <c r="AA681" t="str">
        <f>IF(COUNTIF(F681,"*s/s*"),1,"")</f>
        <v/>
      </c>
      <c r="AC681" s="7"/>
      <c r="AD681" t="s">
        <v>19987</v>
      </c>
      <c r="AE681">
        <f>COUNTIF(I681,"*Fuji*")</f>
        <v>0</v>
      </c>
      <c r="AG681" s="2"/>
      <c r="AI681" s="7"/>
    </row>
    <row r="682" spans="1:49" ht="11" customHeight="1" outlineLevel="1" x14ac:dyDescent="0.25">
      <c r="A682" t="s">
        <v>5797</v>
      </c>
      <c r="C682" s="2" t="s">
        <v>12455</v>
      </c>
      <c r="D682" s="2">
        <v>4374</v>
      </c>
      <c r="E682" s="7">
        <v>2025</v>
      </c>
      <c r="F682" s="8" t="s">
        <v>66</v>
      </c>
      <c r="H682" s="5" t="s">
        <v>5398</v>
      </c>
      <c r="I682" s="6" t="s">
        <v>6528</v>
      </c>
      <c r="J682" s="6" t="s">
        <v>22485</v>
      </c>
      <c r="K682" s="17">
        <v>3</v>
      </c>
      <c r="L682" s="17" t="s">
        <v>7730</v>
      </c>
      <c r="M682" s="9">
        <v>1.5</v>
      </c>
      <c r="N682" s="9"/>
      <c r="O682" s="21"/>
      <c r="Q682" s="29"/>
      <c r="U682" s="17"/>
      <c r="V682" s="2"/>
      <c r="Y682" t="str">
        <f>IF(COUNTIF(F682,"*fdc*"),1,"")</f>
        <v/>
      </c>
      <c r="AA682" t="str">
        <f>IF(COUNTIF(F682,"*s/s*"),1,"")</f>
        <v/>
      </c>
      <c r="AC682" s="7"/>
      <c r="AD682" t="s">
        <v>6528</v>
      </c>
      <c r="AE682">
        <f>COUNTIF(I682,"*Fuji*")</f>
        <v>0</v>
      </c>
      <c r="AG682" s="2"/>
      <c r="AI682" s="7"/>
    </row>
    <row r="683" spans="1:49" ht="11" customHeight="1" outlineLevel="1" x14ac:dyDescent="0.25">
      <c r="A683" t="s">
        <v>5797</v>
      </c>
      <c r="C683" s="2" t="s">
        <v>12455</v>
      </c>
      <c r="D683" s="2">
        <v>4375</v>
      </c>
      <c r="E683" s="7">
        <v>2025</v>
      </c>
      <c r="F683" s="8" t="s">
        <v>66</v>
      </c>
      <c r="H683" s="5" t="s">
        <v>5398</v>
      </c>
      <c r="I683" s="6" t="s">
        <v>7588</v>
      </c>
      <c r="J683" s="6" t="s">
        <v>22485</v>
      </c>
      <c r="K683" s="17">
        <v>5</v>
      </c>
      <c r="L683" s="17" t="s">
        <v>7730</v>
      </c>
      <c r="M683" s="9">
        <v>1.5</v>
      </c>
      <c r="N683" s="9"/>
      <c r="O683" s="21"/>
      <c r="Q683" s="29"/>
      <c r="U683" s="17"/>
      <c r="V683" s="2"/>
      <c r="Y683" t="str">
        <f t="shared" si="44"/>
        <v/>
      </c>
      <c r="AA683" t="str">
        <f t="shared" si="45"/>
        <v/>
      </c>
      <c r="AC683" s="7"/>
      <c r="AD683" t="s">
        <v>6528</v>
      </c>
      <c r="AE683">
        <f t="shared" si="46"/>
        <v>0</v>
      </c>
      <c r="AG683" s="2"/>
      <c r="AI683" s="7"/>
    </row>
    <row r="684" spans="1:49" ht="11" customHeight="1" outlineLevel="1" x14ac:dyDescent="0.25">
      <c r="A684" t="s">
        <v>8051</v>
      </c>
      <c r="C684" s="2" t="s">
        <v>12455</v>
      </c>
      <c r="D684" s="3" t="s">
        <v>7694</v>
      </c>
      <c r="E684" s="7">
        <v>1998</v>
      </c>
      <c r="F684" s="8" t="s">
        <v>1677</v>
      </c>
      <c r="H684" s="5" t="s">
        <v>5398</v>
      </c>
      <c r="I684" s="6" t="s">
        <v>6528</v>
      </c>
      <c r="J684" s="6" t="s">
        <v>8052</v>
      </c>
      <c r="K684" s="17">
        <v>3</v>
      </c>
      <c r="L684" s="17" t="s">
        <v>7730</v>
      </c>
      <c r="M684" s="9">
        <v>25</v>
      </c>
      <c r="N684" s="9"/>
      <c r="O684" s="21"/>
      <c r="Q684" s="29"/>
      <c r="U684" s="17"/>
      <c r="V684" s="2"/>
      <c r="Y684" t="str">
        <f t="shared" si="44"/>
        <v/>
      </c>
      <c r="AA684" t="str">
        <f t="shared" si="45"/>
        <v/>
      </c>
      <c r="AC684" s="7"/>
      <c r="AD684" t="s">
        <v>6528</v>
      </c>
      <c r="AE684">
        <f t="shared" si="46"/>
        <v>0</v>
      </c>
      <c r="AG684" s="2"/>
      <c r="AI684" s="7"/>
    </row>
    <row r="685" spans="1:49" ht="11" customHeight="1" outlineLevel="1" x14ac:dyDescent="0.25">
      <c r="A685" t="s">
        <v>8051</v>
      </c>
      <c r="C685" s="2" t="s">
        <v>12455</v>
      </c>
      <c r="D685" s="3" t="s">
        <v>7694</v>
      </c>
      <c r="E685" s="7">
        <v>2000</v>
      </c>
      <c r="F685" s="5" t="s">
        <v>8053</v>
      </c>
      <c r="H685" s="5" t="s">
        <v>5398</v>
      </c>
      <c r="I685" s="6" t="s">
        <v>6528</v>
      </c>
      <c r="J685" s="6" t="s">
        <v>8058</v>
      </c>
      <c r="K685" s="17">
        <v>3</v>
      </c>
      <c r="L685" s="17" t="s">
        <v>7730</v>
      </c>
      <c r="M685" s="9">
        <v>21</v>
      </c>
      <c r="N685" s="9"/>
      <c r="O685" s="21"/>
      <c r="Q685" s="29"/>
      <c r="U685" s="17"/>
      <c r="V685" s="2"/>
      <c r="Y685">
        <f t="shared" si="44"/>
        <v>1</v>
      </c>
      <c r="AA685" t="str">
        <f t="shared" si="45"/>
        <v/>
      </c>
      <c r="AC685" s="7"/>
      <c r="AD685" t="s">
        <v>6528</v>
      </c>
      <c r="AE685">
        <f t="shared" si="46"/>
        <v>0</v>
      </c>
      <c r="AG685" s="2"/>
      <c r="AI685" s="7"/>
    </row>
    <row r="686" spans="1:49" ht="11" customHeight="1" outlineLevel="1" x14ac:dyDescent="0.25">
      <c r="A686" t="s">
        <v>8051</v>
      </c>
      <c r="C686" s="2" t="s">
        <v>12455</v>
      </c>
      <c r="D686" s="3" t="s">
        <v>7694</v>
      </c>
      <c r="E686" s="7">
        <v>1978</v>
      </c>
      <c r="F686" s="5" t="s">
        <v>8053</v>
      </c>
      <c r="H686" s="5" t="s">
        <v>5398</v>
      </c>
      <c r="I686" s="6" t="s">
        <v>6528</v>
      </c>
      <c r="J686" s="6" t="s">
        <v>8057</v>
      </c>
      <c r="K686" s="17">
        <v>3</v>
      </c>
      <c r="L686" s="17" t="s">
        <v>7730</v>
      </c>
      <c r="M686" s="9">
        <v>5</v>
      </c>
      <c r="N686" s="9"/>
      <c r="O686" s="21"/>
      <c r="Q686" s="29"/>
      <c r="U686" s="17"/>
      <c r="V686" s="2"/>
      <c r="Y686">
        <f t="shared" si="44"/>
        <v>1</v>
      </c>
      <c r="AA686" t="str">
        <f t="shared" si="45"/>
        <v/>
      </c>
      <c r="AC686" s="7"/>
      <c r="AD686" t="s">
        <v>6528</v>
      </c>
      <c r="AE686">
        <f t="shared" si="46"/>
        <v>0</v>
      </c>
      <c r="AG686" s="2"/>
      <c r="AI686" s="7"/>
    </row>
    <row r="687" spans="1:49" ht="11" customHeight="1" x14ac:dyDescent="0.25">
      <c r="A687" s="4" t="s">
        <v>10572</v>
      </c>
      <c r="B687" t="s">
        <v>13265</v>
      </c>
      <c r="C687" s="2" t="s">
        <v>12455</v>
      </c>
      <c r="E687" s="7"/>
      <c r="F687" s="5"/>
      <c r="H687" s="5"/>
      <c r="I687" s="6"/>
      <c r="J687" s="6"/>
      <c r="K687" s="17"/>
      <c r="L687" s="17"/>
      <c r="M687" s="9"/>
      <c r="N687" s="9">
        <f>SUM(M688:M697)</f>
        <v>71.699999999999989</v>
      </c>
      <c r="O687" s="21">
        <v>269</v>
      </c>
      <c r="P687">
        <f>COUNTIF(L688:L697,"*")</f>
        <v>10</v>
      </c>
      <c r="Q687" s="29">
        <f>P687/O687</f>
        <v>3.717472118959108E-2</v>
      </c>
      <c r="R687">
        <f>COUNTIF(L688:L697,"Y")+COUNTIF(L688:L697,"S")</f>
        <v>10</v>
      </c>
      <c r="U687" s="17" t="s">
        <v>7730</v>
      </c>
      <c r="V687" s="2"/>
      <c r="W687" t="s">
        <v>18652</v>
      </c>
      <c r="Y687" t="str">
        <f t="shared" si="44"/>
        <v/>
      </c>
      <c r="AA687" t="str">
        <f t="shared" si="45"/>
        <v/>
      </c>
      <c r="AC687" s="7"/>
      <c r="AF687">
        <f>COUNTIF(AE688:AE697,"1")</f>
        <v>0</v>
      </c>
      <c r="AG687" s="2"/>
      <c r="AI687" s="7"/>
      <c r="AJ687">
        <f>COUNTIF($K688:$K697,"1")-COUNTIFS($K688:$K697,"1",$L688:$L697,"V")</f>
        <v>0</v>
      </c>
      <c r="AK687">
        <f>COUNTIFS($K688:$K697,"1",$L688:$L697,"Y")+COUNTIFS($K688:$K697,"1",$L688:$L697,"s")</f>
        <v>0</v>
      </c>
      <c r="AL687">
        <f>COUNTIF($K688:$K697,"2")-COUNTIFS($K688:$K697,"2",$L688:$L697,"V")</f>
        <v>0</v>
      </c>
      <c r="AM687">
        <f>COUNTIFS($K688:$K697,"2",$L688:$L697,"Y")+COUNTIFS($K688:$K697,"2",$L688:$L697,"s")</f>
        <v>0</v>
      </c>
      <c r="AN687">
        <f>COUNTIF($K688:$K697,"3")-COUNTIFS($K688:$K697,"3",$L688:$L697,"V")</f>
        <v>1</v>
      </c>
      <c r="AO687">
        <f>COUNTIFS($K688:$K697,"3",$L688:$L697,"Y")+COUNTIFS($K688:$K697,"3",$L688:$L697,"s")</f>
        <v>1</v>
      </c>
      <c r="AP687">
        <f>COUNTIF($K688:$K697,"4")-COUNTIFS($K688:$K697,"4",$L688:$L697,"V")</f>
        <v>0</v>
      </c>
      <c r="AQ687">
        <f>COUNTIFS($K688:$K697,"4",$L688:$L697,"Y")+COUNTIFS($K688:$K697,"4",$L688:$L697,"s")</f>
        <v>0</v>
      </c>
      <c r="AR687">
        <f>COUNTIF($K688:$K697,"5")-COUNTIFS($K688:$K697,"5",$L688:$L697,"V")</f>
        <v>9</v>
      </c>
      <c r="AS687">
        <f>COUNTIFS($K688:$K697,"5",$L688:$L697,"Y")+COUNTIFS($K688:$K697,"5",$L688:$L697,"s")</f>
        <v>9</v>
      </c>
      <c r="AT687">
        <f>COUNTIF($K688:$K697,"6")-COUNTIFS($K688:$K697,"6",$L688:$L697,"V")</f>
        <v>0</v>
      </c>
      <c r="AU687">
        <f>COUNTIFS($K688:$K697,"6",$L688:$L697,"Y")+COUNTIFS($K688:$K697,"6",$L688:$L697,"s")</f>
        <v>0</v>
      </c>
      <c r="AV687">
        <f>COUNTIF($K688:$K697,"7")-COUNTIFS($K688:$K697,"7",$L688:$L697,"V")</f>
        <v>0</v>
      </c>
      <c r="AW687">
        <f>COUNTIFS($K688:$K697,"7",$L688:$L697,"Y")+COUNTIFS($K688:$K697,"7",$L688:$L697,"s")</f>
        <v>0</v>
      </c>
    </row>
    <row r="688" spans="1:49" ht="11" customHeight="1" outlineLevel="1" x14ac:dyDescent="0.25">
      <c r="A688" t="s">
        <v>7587</v>
      </c>
      <c r="C688" s="2" t="s">
        <v>12455</v>
      </c>
      <c r="D688" s="2">
        <v>186</v>
      </c>
      <c r="E688" s="7">
        <v>2010</v>
      </c>
      <c r="F688" s="8" t="s">
        <v>4647</v>
      </c>
      <c r="H688" s="5" t="s">
        <v>5398</v>
      </c>
      <c r="I688" s="6" t="s">
        <v>7588</v>
      </c>
      <c r="J688" s="6" t="s">
        <v>7588</v>
      </c>
      <c r="K688" s="17">
        <v>5</v>
      </c>
      <c r="L688" s="17" t="s">
        <v>7730</v>
      </c>
      <c r="M688" s="9">
        <v>4.5</v>
      </c>
      <c r="N688" s="9"/>
      <c r="O688" s="21"/>
      <c r="Q688" s="29"/>
      <c r="U688" s="17"/>
      <c r="V688" s="2"/>
      <c r="Y688" t="str">
        <f t="shared" si="44"/>
        <v/>
      </c>
      <c r="AA688" t="str">
        <f t="shared" si="45"/>
        <v/>
      </c>
      <c r="AC688" s="7"/>
      <c r="AD688" t="s">
        <v>7588</v>
      </c>
      <c r="AE688">
        <f t="shared" ref="AE688:AE697" si="50">COUNTIF(I688,"*Fuji*")</f>
        <v>0</v>
      </c>
      <c r="AG688" s="2"/>
      <c r="AI688" s="7"/>
    </row>
    <row r="689" spans="1:49" ht="11" customHeight="1" outlineLevel="1" x14ac:dyDescent="0.25">
      <c r="A689" t="s">
        <v>7587</v>
      </c>
      <c r="C689" s="2" t="s">
        <v>12455</v>
      </c>
      <c r="D689" s="2">
        <v>187</v>
      </c>
      <c r="E689" s="7">
        <v>2010</v>
      </c>
      <c r="F689" s="8" t="s">
        <v>4647</v>
      </c>
      <c r="H689" s="5" t="s">
        <v>5398</v>
      </c>
      <c r="I689" s="6" t="s">
        <v>7588</v>
      </c>
      <c r="J689" s="6" t="s">
        <v>7588</v>
      </c>
      <c r="K689" s="17">
        <v>5</v>
      </c>
      <c r="L689" s="17" t="s">
        <v>7730</v>
      </c>
      <c r="M689" s="9">
        <v>4.5</v>
      </c>
      <c r="N689" s="9"/>
      <c r="O689" s="21"/>
      <c r="Q689" s="29"/>
      <c r="U689" s="17"/>
      <c r="V689" s="2"/>
      <c r="Y689" t="str">
        <f t="shared" si="44"/>
        <v/>
      </c>
      <c r="AA689" t="str">
        <f t="shared" si="45"/>
        <v/>
      </c>
      <c r="AC689" s="7"/>
      <c r="AD689" t="s">
        <v>7588</v>
      </c>
      <c r="AE689">
        <f t="shared" si="50"/>
        <v>0</v>
      </c>
      <c r="AG689" s="2"/>
      <c r="AI689" s="7"/>
    </row>
    <row r="690" spans="1:49" ht="11" customHeight="1" outlineLevel="1" x14ac:dyDescent="0.25">
      <c r="A690" t="s">
        <v>7587</v>
      </c>
      <c r="C690" s="2" t="s">
        <v>12455</v>
      </c>
      <c r="D690" s="2" t="s">
        <v>7589</v>
      </c>
      <c r="E690" s="7">
        <v>2010</v>
      </c>
      <c r="F690" s="5" t="s">
        <v>7028</v>
      </c>
      <c r="H690" s="5" t="s">
        <v>5398</v>
      </c>
      <c r="I690" s="6" t="s">
        <v>7588</v>
      </c>
      <c r="J690" s="6" t="s">
        <v>7588</v>
      </c>
      <c r="K690" s="17">
        <v>5</v>
      </c>
      <c r="L690" s="17" t="s">
        <v>7730</v>
      </c>
      <c r="M690" s="9">
        <v>7.5</v>
      </c>
      <c r="N690" s="9"/>
      <c r="O690" s="21"/>
      <c r="Q690" s="29"/>
      <c r="U690" s="17"/>
      <c r="V690" s="2"/>
      <c r="Y690">
        <f t="shared" si="44"/>
        <v>1</v>
      </c>
      <c r="AA690" t="str">
        <f t="shared" si="45"/>
        <v/>
      </c>
      <c r="AC690" s="7"/>
      <c r="AD690" t="s">
        <v>7588</v>
      </c>
      <c r="AE690">
        <f t="shared" si="50"/>
        <v>0</v>
      </c>
      <c r="AG690" s="2"/>
      <c r="AI690" s="7"/>
    </row>
    <row r="691" spans="1:49" ht="11" customHeight="1" outlineLevel="1" x14ac:dyDescent="0.25">
      <c r="A691" t="s">
        <v>7587</v>
      </c>
      <c r="C691" s="2" t="s">
        <v>12455</v>
      </c>
      <c r="D691" s="2" t="s">
        <v>7589</v>
      </c>
      <c r="E691" s="7">
        <v>2010</v>
      </c>
      <c r="F691" s="5" t="s">
        <v>753</v>
      </c>
      <c r="H691" s="5" t="s">
        <v>5398</v>
      </c>
      <c r="I691" s="6" t="s">
        <v>7588</v>
      </c>
      <c r="J691" s="6" t="s">
        <v>7588</v>
      </c>
      <c r="K691" s="17">
        <v>5</v>
      </c>
      <c r="L691" s="17" t="s">
        <v>7730</v>
      </c>
      <c r="M691" s="9">
        <v>10</v>
      </c>
      <c r="N691" s="9"/>
      <c r="O691" s="21"/>
      <c r="Q691" s="29"/>
      <c r="U691" s="17"/>
      <c r="V691" s="2"/>
      <c r="Y691" t="str">
        <f t="shared" si="44"/>
        <v/>
      </c>
      <c r="AA691">
        <f t="shared" si="45"/>
        <v>1</v>
      </c>
      <c r="AC691" s="7"/>
      <c r="AD691" t="s">
        <v>7588</v>
      </c>
      <c r="AE691">
        <f t="shared" si="50"/>
        <v>0</v>
      </c>
      <c r="AG691" s="2"/>
      <c r="AI691" s="7"/>
    </row>
    <row r="692" spans="1:49" ht="11" customHeight="1" outlineLevel="1" x14ac:dyDescent="0.25">
      <c r="A692" t="s">
        <v>7587</v>
      </c>
      <c r="C692" s="2" t="s">
        <v>12455</v>
      </c>
      <c r="D692" s="2">
        <v>228</v>
      </c>
      <c r="E692" s="7">
        <v>2015</v>
      </c>
      <c r="F692" s="5" t="s">
        <v>2621</v>
      </c>
      <c r="H692" s="5" t="s">
        <v>5398</v>
      </c>
      <c r="I692" s="6" t="s">
        <v>7588</v>
      </c>
      <c r="J692" s="6" t="s">
        <v>7591</v>
      </c>
      <c r="K692" s="17">
        <v>3</v>
      </c>
      <c r="L692" s="17" t="s">
        <v>7730</v>
      </c>
      <c r="M692" s="9">
        <v>4.3</v>
      </c>
      <c r="N692" s="9"/>
      <c r="O692" s="21"/>
      <c r="Q692" s="29"/>
      <c r="U692" s="17"/>
      <c r="V692" s="2"/>
      <c r="Y692" t="str">
        <f t="shared" si="44"/>
        <v/>
      </c>
      <c r="AA692" t="str">
        <f t="shared" si="45"/>
        <v/>
      </c>
      <c r="AC692" s="7"/>
      <c r="AD692" t="s">
        <v>7588</v>
      </c>
      <c r="AE692">
        <f t="shared" si="50"/>
        <v>0</v>
      </c>
      <c r="AG692" s="2"/>
      <c r="AI692" s="7"/>
    </row>
    <row r="693" spans="1:49" ht="11" customHeight="1" outlineLevel="1" x14ac:dyDescent="0.25">
      <c r="A693" t="s">
        <v>7587</v>
      </c>
      <c r="C693" s="2" t="s">
        <v>12455</v>
      </c>
      <c r="D693" s="2">
        <v>229</v>
      </c>
      <c r="E693" s="7">
        <v>2015</v>
      </c>
      <c r="F693" s="8" t="s">
        <v>22042</v>
      </c>
      <c r="H693" s="5" t="s">
        <v>5398</v>
      </c>
      <c r="I693" s="6" t="s">
        <v>7588</v>
      </c>
      <c r="J693" s="6" t="s">
        <v>7591</v>
      </c>
      <c r="K693" s="17">
        <v>5</v>
      </c>
      <c r="L693" s="17" t="s">
        <v>7730</v>
      </c>
      <c r="M693" s="9">
        <v>4.3</v>
      </c>
      <c r="N693" s="9"/>
      <c r="O693" s="21"/>
      <c r="Q693" s="29"/>
      <c r="U693" s="17"/>
      <c r="V693" s="2"/>
      <c r="Y693" t="str">
        <f t="shared" si="44"/>
        <v/>
      </c>
      <c r="AA693" t="str">
        <f t="shared" si="45"/>
        <v/>
      </c>
      <c r="AC693" s="7"/>
      <c r="AD693" t="s">
        <v>7588</v>
      </c>
      <c r="AE693">
        <f t="shared" si="50"/>
        <v>0</v>
      </c>
      <c r="AG693" s="2"/>
      <c r="AI693" s="7"/>
    </row>
    <row r="694" spans="1:49" ht="11" customHeight="1" outlineLevel="1" x14ac:dyDescent="0.25">
      <c r="A694" t="s">
        <v>7587</v>
      </c>
      <c r="C694" s="2" t="s">
        <v>12455</v>
      </c>
      <c r="D694" s="2">
        <v>230</v>
      </c>
      <c r="E694" s="7">
        <v>2015</v>
      </c>
      <c r="F694" s="8" t="s">
        <v>22042</v>
      </c>
      <c r="H694" s="5" t="s">
        <v>5398</v>
      </c>
      <c r="I694" s="6" t="s">
        <v>7588</v>
      </c>
      <c r="J694" s="6" t="s">
        <v>7591</v>
      </c>
      <c r="K694" s="17">
        <v>5</v>
      </c>
      <c r="L694" s="17" t="s">
        <v>7730</v>
      </c>
      <c r="M694" s="9">
        <v>4.3</v>
      </c>
      <c r="N694" s="9"/>
      <c r="O694" s="21"/>
      <c r="Q694" s="29"/>
      <c r="U694" s="17"/>
      <c r="V694" s="2"/>
      <c r="Y694" t="str">
        <f t="shared" si="44"/>
        <v/>
      </c>
      <c r="AA694" t="str">
        <f t="shared" si="45"/>
        <v/>
      </c>
      <c r="AC694" s="7"/>
      <c r="AD694" t="s">
        <v>7588</v>
      </c>
      <c r="AE694">
        <f t="shared" si="50"/>
        <v>0</v>
      </c>
      <c r="AG694" s="2"/>
      <c r="AI694" s="7"/>
    </row>
    <row r="695" spans="1:49" ht="11" customHeight="1" outlineLevel="1" x14ac:dyDescent="0.25">
      <c r="A695" t="s">
        <v>7587</v>
      </c>
      <c r="C695" s="2" t="s">
        <v>12455</v>
      </c>
      <c r="D695" s="2" t="s">
        <v>7590</v>
      </c>
      <c r="E695" s="7">
        <v>2015</v>
      </c>
      <c r="F695" s="5" t="s">
        <v>7028</v>
      </c>
      <c r="H695" s="5" t="s">
        <v>5398</v>
      </c>
      <c r="I695" s="6" t="s">
        <v>7588</v>
      </c>
      <c r="J695" s="6" t="s">
        <v>7591</v>
      </c>
      <c r="K695" s="17">
        <v>5</v>
      </c>
      <c r="L695" s="17" t="s">
        <v>7730</v>
      </c>
      <c r="M695" s="9">
        <v>6.3</v>
      </c>
      <c r="N695" s="9"/>
      <c r="O695" s="21"/>
      <c r="Q695" s="29"/>
      <c r="U695" s="17"/>
      <c r="V695" s="2"/>
      <c r="Y695">
        <f t="shared" si="44"/>
        <v>1</v>
      </c>
      <c r="AA695" t="str">
        <f t="shared" si="45"/>
        <v/>
      </c>
      <c r="AC695" s="7"/>
      <c r="AD695" t="s">
        <v>7588</v>
      </c>
      <c r="AE695">
        <f t="shared" si="50"/>
        <v>0</v>
      </c>
      <c r="AG695" s="2"/>
      <c r="AI695" s="7"/>
    </row>
    <row r="696" spans="1:49" ht="11" customHeight="1" outlineLevel="1" x14ac:dyDescent="0.25">
      <c r="A696" t="s">
        <v>7587</v>
      </c>
      <c r="C696" s="2" t="s">
        <v>12455</v>
      </c>
      <c r="D696" s="2" t="s">
        <v>7590</v>
      </c>
      <c r="E696" s="7">
        <v>2015</v>
      </c>
      <c r="F696" s="5" t="s">
        <v>20058</v>
      </c>
      <c r="H696" s="5" t="s">
        <v>5398</v>
      </c>
      <c r="I696" s="6" t="s">
        <v>7588</v>
      </c>
      <c r="J696" s="6" t="s">
        <v>7591</v>
      </c>
      <c r="K696" s="17">
        <v>5</v>
      </c>
      <c r="L696" s="17" t="s">
        <v>7730</v>
      </c>
      <c r="M696" s="9">
        <v>11</v>
      </c>
      <c r="N696" s="9"/>
      <c r="O696" s="21"/>
      <c r="Q696" s="29"/>
      <c r="U696" s="17"/>
      <c r="V696" s="2"/>
      <c r="Y696" t="str">
        <f t="shared" si="44"/>
        <v/>
      </c>
      <c r="AA696" t="str">
        <f t="shared" si="45"/>
        <v/>
      </c>
      <c r="AC696" s="7"/>
      <c r="AD696" t="s">
        <v>7588</v>
      </c>
      <c r="AE696">
        <f t="shared" si="50"/>
        <v>0</v>
      </c>
      <c r="AG696" s="2"/>
      <c r="AI696" s="7"/>
    </row>
    <row r="697" spans="1:49" ht="11" customHeight="1" outlineLevel="1" x14ac:dyDescent="0.25">
      <c r="A697" t="s">
        <v>7587</v>
      </c>
      <c r="C697" s="2" t="s">
        <v>12455</v>
      </c>
      <c r="D697" s="2" t="s">
        <v>7590</v>
      </c>
      <c r="E697" s="7">
        <v>2015</v>
      </c>
      <c r="F697" s="5" t="s">
        <v>753</v>
      </c>
      <c r="H697" s="5" t="s">
        <v>5398</v>
      </c>
      <c r="I697" s="6" t="s">
        <v>7588</v>
      </c>
      <c r="J697" s="6" t="s">
        <v>7591</v>
      </c>
      <c r="K697" s="17">
        <v>5</v>
      </c>
      <c r="L697" s="17" t="s">
        <v>7730</v>
      </c>
      <c r="M697" s="9">
        <v>15</v>
      </c>
      <c r="N697" s="9"/>
      <c r="O697" s="21"/>
      <c r="Q697" s="29"/>
      <c r="U697" s="17"/>
      <c r="V697" s="2"/>
      <c r="Y697" t="str">
        <f t="shared" si="44"/>
        <v/>
      </c>
      <c r="AA697">
        <f t="shared" si="45"/>
        <v>1</v>
      </c>
      <c r="AC697" s="7"/>
      <c r="AD697" t="s">
        <v>7588</v>
      </c>
      <c r="AE697">
        <f t="shared" si="50"/>
        <v>0</v>
      </c>
      <c r="AG697" s="2"/>
      <c r="AI697" s="7"/>
    </row>
    <row r="698" spans="1:49" ht="11" customHeight="1" x14ac:dyDescent="0.25">
      <c r="A698" s="4" t="s">
        <v>8591</v>
      </c>
      <c r="B698" t="s">
        <v>12574</v>
      </c>
      <c r="C698" s="2" t="s">
        <v>12521</v>
      </c>
      <c r="E698" s="7"/>
      <c r="F698" s="5"/>
      <c r="H698" s="5"/>
      <c r="I698" s="6"/>
      <c r="J698" s="6"/>
      <c r="K698" s="17"/>
      <c r="L698" s="17"/>
      <c r="M698" s="9"/>
      <c r="N698" s="9">
        <f>SUM(M699:M699)</f>
        <v>1</v>
      </c>
      <c r="O698" s="21">
        <v>3815</v>
      </c>
      <c r="P698">
        <f>COUNTIF(L699:L699,"*")</f>
        <v>1</v>
      </c>
      <c r="Q698" s="29">
        <f>P698/O698</f>
        <v>2.6212319790301441E-4</v>
      </c>
      <c r="R698">
        <f>COUNTIF(L699:L699,"Y")+COUNTIF(L699:L699,"S")</f>
        <v>1</v>
      </c>
      <c r="U698" s="17" t="s">
        <v>7730</v>
      </c>
      <c r="V698" s="2"/>
      <c r="W698" t="s">
        <v>18384</v>
      </c>
      <c r="Y698" t="str">
        <f t="shared" si="44"/>
        <v/>
      </c>
      <c r="AA698" t="str">
        <f t="shared" si="45"/>
        <v/>
      </c>
      <c r="AC698" s="7"/>
      <c r="AF698">
        <f>COUNTIF(AE699:AE699,"1")</f>
        <v>0</v>
      </c>
      <c r="AG698" s="2"/>
      <c r="AI698" s="7"/>
      <c r="AJ698">
        <f>COUNTIF($K699:$K699,"1")-COUNTIFS($K699:$K699,"1",$L699:$L699,"V")</f>
        <v>0</v>
      </c>
      <c r="AK698">
        <f>COUNTIFS($K699:$K699,"1",$L699:$L699,"Y")+COUNTIFS($K699:$K699,"1",$L699:$L699,"s")</f>
        <v>0</v>
      </c>
      <c r="AL698">
        <f>COUNTIF($K699:$K699,"2")-COUNTIFS($K699:$K699,"2",$L699:$L699,"V")</f>
        <v>0</v>
      </c>
      <c r="AM698">
        <f>COUNTIFS($K699:$K699,"2",$L699:$L699,"Y")+COUNTIFS($K699:$K699,"2",$L699:$L699,"s")</f>
        <v>0</v>
      </c>
      <c r="AN698">
        <f>COUNTIF($K699:$K699,"3")-COUNTIFS($K699:$K699,"3",$L699:$L699,"V")</f>
        <v>0</v>
      </c>
      <c r="AO698">
        <f>COUNTIFS($K699:$K699,"3",$L699:$L699,"Y")+COUNTIFS($K699:$K699,"3",$L699:$L699,"s")</f>
        <v>0</v>
      </c>
      <c r="AP698">
        <f>COUNTIF($K699:$K699,"4")-COUNTIFS($K699:$K699,"4",$L699:$L699,"V")</f>
        <v>0</v>
      </c>
      <c r="AQ698">
        <f>COUNTIFS($K699:$K699,"4",$L699:$L699,"Y")+COUNTIFS($K699:$K699,"4",$L699:$L699,"s")</f>
        <v>0</v>
      </c>
      <c r="AR698">
        <f>COUNTIF($K699:$K699,"5")-COUNTIFS($K699:$K699,"5",$L699:$L699,"V")</f>
        <v>1</v>
      </c>
      <c r="AS698">
        <f>COUNTIFS($K699:$K699,"5",$L699:$L699,"Y")+COUNTIFS($K699:$K699,"5",$L699:$L699,"s")</f>
        <v>1</v>
      </c>
      <c r="AT698">
        <f>COUNTIF($K699:$K699,"6")-COUNTIFS($K699:$K699,"6",$L699:$L699,"V")</f>
        <v>0</v>
      </c>
      <c r="AU698">
        <f>COUNTIFS($K699:$K699,"6",$L699:$L699,"Y")+COUNTIFS($K699:$K699,"6",$L699:$L699,"s")</f>
        <v>0</v>
      </c>
      <c r="AV698">
        <f>COUNTIF($K699:$K699,"7")-COUNTIFS($K699:$K699,"7",$L699:$L699,"V")</f>
        <v>0</v>
      </c>
      <c r="AW698">
        <f>COUNTIFS($K699:$K699,"7",$L699:$L699,"Y")+COUNTIFS($K699:$K699,"7",$L699:$L699,"s")</f>
        <v>0</v>
      </c>
    </row>
    <row r="699" spans="1:49" ht="11" customHeight="1" outlineLevel="1" x14ac:dyDescent="0.25">
      <c r="A699" t="s">
        <v>459</v>
      </c>
      <c r="C699" s="2" t="s">
        <v>12521</v>
      </c>
      <c r="D699" s="2">
        <v>2172</v>
      </c>
      <c r="E699" s="7">
        <v>1994</v>
      </c>
      <c r="F699" s="5" t="s">
        <v>4913</v>
      </c>
      <c r="H699" s="5" t="s">
        <v>5398</v>
      </c>
      <c r="I699" s="6" t="s">
        <v>460</v>
      </c>
      <c r="J699" s="6" t="s">
        <v>8590</v>
      </c>
      <c r="K699" s="17">
        <v>5</v>
      </c>
      <c r="L699" s="17" t="s">
        <v>7730</v>
      </c>
      <c r="M699" s="9">
        <v>1</v>
      </c>
      <c r="N699" s="9"/>
      <c r="O699" s="21"/>
      <c r="Q699" s="29"/>
      <c r="U699" s="17"/>
      <c r="V699" s="2">
        <v>1641</v>
      </c>
      <c r="Y699" t="str">
        <f t="shared" si="44"/>
        <v/>
      </c>
      <c r="AA699" t="str">
        <f t="shared" si="45"/>
        <v/>
      </c>
      <c r="AC699" s="7"/>
      <c r="AD699" t="s">
        <v>460</v>
      </c>
      <c r="AE699">
        <f>COUNTIF(I699,"*Fuji*")</f>
        <v>0</v>
      </c>
      <c r="AG699" s="2"/>
      <c r="AH699" t="s">
        <v>2286</v>
      </c>
      <c r="AI699" s="7" t="s">
        <v>4922</v>
      </c>
    </row>
    <row r="700" spans="1:49" ht="11" customHeight="1" x14ac:dyDescent="0.25">
      <c r="A700" s="4" t="s">
        <v>21345</v>
      </c>
      <c r="B700" t="s">
        <v>14175</v>
      </c>
      <c r="C700" s="2" t="s">
        <v>12953</v>
      </c>
      <c r="E700" s="7"/>
      <c r="F700" s="5"/>
      <c r="H700" s="5"/>
      <c r="I700" s="6"/>
      <c r="J700" s="6"/>
      <c r="K700" s="17"/>
      <c r="L700" s="17"/>
      <c r="M700" s="9"/>
      <c r="N700" s="9">
        <f>SUM(M701:M727)</f>
        <v>117.25</v>
      </c>
      <c r="O700" s="21">
        <v>1617</v>
      </c>
      <c r="P700">
        <f>COUNTIF(L701:L727,"*")</f>
        <v>27</v>
      </c>
      <c r="Q700" s="29">
        <f>P700/O700</f>
        <v>1.6697588126159554E-2</v>
      </c>
      <c r="R700">
        <f>COUNTIF(L701:L727,"Y")+COUNTIF(L701:L727,"S")</f>
        <v>27</v>
      </c>
      <c r="U700" s="17" t="s">
        <v>7730</v>
      </c>
      <c r="V700" s="2"/>
      <c r="W700" t="s">
        <v>18385</v>
      </c>
      <c r="Y700" t="str">
        <f t="shared" si="44"/>
        <v/>
      </c>
      <c r="AA700" t="str">
        <f t="shared" si="45"/>
        <v/>
      </c>
      <c r="AC700" s="7"/>
      <c r="AF700">
        <f>COUNTIF(AE701:AE727,"1")</f>
        <v>0</v>
      </c>
      <c r="AG700" s="2"/>
      <c r="AI700" s="7"/>
      <c r="AJ700">
        <f>COUNTIF($K701:$K727,"1")-COUNTIFS($K701:$K727,"1",$L701:$L727,"V")</f>
        <v>1</v>
      </c>
      <c r="AK700">
        <f>COUNTIFS($K701:$K727,"1",$L701:$L727,"Y")+COUNTIFS($K701:$K727,"1",$L701:$L727,"s")</f>
        <v>1</v>
      </c>
      <c r="AL700">
        <f>COUNTIF($K701:$K727,"2")-COUNTIFS($K701:$K727,"2",$L701:$L727,"V")</f>
        <v>13</v>
      </c>
      <c r="AM700">
        <f>COUNTIFS($K701:$K727,"2",$L701:$L727,"Y")+COUNTIFS($K701:$K727,"2",$L701:$L727,"s")</f>
        <v>13</v>
      </c>
      <c r="AN700">
        <f>COUNTIF($K701:$K727,"3")-COUNTIFS($K701:$K727,"3",$L701:$L727,"V")</f>
        <v>2</v>
      </c>
      <c r="AO700">
        <f>COUNTIFS($K701:$K727,"3",$L701:$L727,"Y")+COUNTIFS($K701:$K727,"3",$L701:$L727,"s")</f>
        <v>2</v>
      </c>
      <c r="AP700">
        <f>COUNTIF($K701:$K727,"4")-COUNTIFS($K701:$K727,"4",$L701:$L727,"V")</f>
        <v>0</v>
      </c>
      <c r="AQ700">
        <f>COUNTIFS($K701:$K727,"4",$L701:$L727,"Y")+COUNTIFS($K701:$K727,"4",$L701:$L727,"s")</f>
        <v>0</v>
      </c>
      <c r="AR700">
        <f>COUNTIF($K701:$K727,"5")-COUNTIFS($K701:$K727,"5",$L701:$L727,"V")</f>
        <v>2</v>
      </c>
      <c r="AS700">
        <f>COUNTIFS($K701:$K727,"5",$L701:$L727,"Y")+COUNTIFS($K701:$K727,"5",$L701:$L727,"s")</f>
        <v>2</v>
      </c>
      <c r="AT700">
        <f>COUNTIF($K701:$K727,"6")-COUNTIFS($K701:$K727,"6",$L701:$L727,"V")</f>
        <v>0</v>
      </c>
      <c r="AU700">
        <f>COUNTIFS($K701:$K727,"6",$L701:$L727,"Y")+COUNTIFS($K701:$K727,"6",$L701:$L727,"s")</f>
        <v>0</v>
      </c>
      <c r="AV700">
        <f>COUNTIF($K701:$K727,"7")-COUNTIFS($K701:$K727,"7",$L701:$L727,"V")</f>
        <v>9</v>
      </c>
      <c r="AW700">
        <f>COUNTIFS($K701:$K727,"7",$L701:$L727,"Y")+COUNTIFS($K701:$K727,"7",$L701:$L727,"s")</f>
        <v>9</v>
      </c>
    </row>
    <row r="701" spans="1:49" ht="11" customHeight="1" outlineLevel="1" x14ac:dyDescent="0.25">
      <c r="A701" t="s">
        <v>14196</v>
      </c>
      <c r="C701" s="2" t="s">
        <v>12953</v>
      </c>
      <c r="D701" s="2">
        <v>136</v>
      </c>
      <c r="E701" s="7">
        <v>1994</v>
      </c>
      <c r="F701" s="5" t="s">
        <v>14206</v>
      </c>
      <c r="H701" s="5" t="s">
        <v>5398</v>
      </c>
      <c r="I701" s="6" t="s">
        <v>14202</v>
      </c>
      <c r="J701" s="6" t="s">
        <v>7554</v>
      </c>
      <c r="K701" s="17">
        <v>7</v>
      </c>
      <c r="L701" s="17" t="s">
        <v>7730</v>
      </c>
      <c r="M701" s="9">
        <v>0.5</v>
      </c>
      <c r="N701" s="9"/>
      <c r="O701" s="21"/>
      <c r="Q701" s="29"/>
      <c r="U701" s="17"/>
      <c r="V701" s="2"/>
      <c r="Y701" t="str">
        <f t="shared" si="44"/>
        <v/>
      </c>
      <c r="AA701" t="str">
        <f t="shared" si="45"/>
        <v/>
      </c>
      <c r="AC701" s="7"/>
      <c r="AD701" t="s">
        <v>14202</v>
      </c>
      <c r="AE701">
        <f t="shared" ref="AE701:AE727" si="51">COUNTIF(I701,"*Fuji*")</f>
        <v>0</v>
      </c>
      <c r="AG701" s="2"/>
      <c r="AI701" s="7"/>
    </row>
    <row r="702" spans="1:49" ht="11" customHeight="1" outlineLevel="1" x14ac:dyDescent="0.25">
      <c r="A702" t="s">
        <v>14196</v>
      </c>
      <c r="C702" s="2" t="s">
        <v>12953</v>
      </c>
      <c r="D702" s="2">
        <v>137</v>
      </c>
      <c r="E702" s="7">
        <v>1994</v>
      </c>
      <c r="F702" s="5" t="s">
        <v>14207</v>
      </c>
      <c r="H702" s="5" t="s">
        <v>5398</v>
      </c>
      <c r="I702" s="6" t="s">
        <v>14201</v>
      </c>
      <c r="J702" s="6" t="s">
        <v>7554</v>
      </c>
      <c r="K702" s="17">
        <v>7</v>
      </c>
      <c r="L702" s="17" t="s">
        <v>7730</v>
      </c>
      <c r="M702" s="9">
        <v>2</v>
      </c>
      <c r="N702" s="9"/>
      <c r="O702" s="21"/>
      <c r="Q702" s="29"/>
      <c r="U702" s="17"/>
      <c r="V702" s="2"/>
      <c r="Y702" t="str">
        <f t="shared" si="44"/>
        <v/>
      </c>
      <c r="AA702" t="str">
        <f t="shared" si="45"/>
        <v/>
      </c>
      <c r="AC702" s="7"/>
      <c r="AD702" t="s">
        <v>14201</v>
      </c>
      <c r="AE702">
        <f t="shared" si="51"/>
        <v>0</v>
      </c>
      <c r="AG702" s="2"/>
      <c r="AI702" s="7"/>
    </row>
    <row r="703" spans="1:49" ht="11" customHeight="1" outlineLevel="1" x14ac:dyDescent="0.25">
      <c r="A703" t="s">
        <v>14196</v>
      </c>
      <c r="C703" s="2" t="s">
        <v>12953</v>
      </c>
      <c r="D703" s="2">
        <v>138</v>
      </c>
      <c r="E703" s="7">
        <v>1994</v>
      </c>
      <c r="F703" s="5" t="s">
        <v>14208</v>
      </c>
      <c r="H703" s="5" t="s">
        <v>5398</v>
      </c>
      <c r="I703" s="6" t="s">
        <v>14203</v>
      </c>
      <c r="J703" s="6" t="s">
        <v>7554</v>
      </c>
      <c r="K703" s="17">
        <v>7</v>
      </c>
      <c r="L703" s="17" t="s">
        <v>7730</v>
      </c>
      <c r="M703" s="9">
        <v>0.5</v>
      </c>
      <c r="N703" s="9"/>
      <c r="O703" s="21"/>
      <c r="Q703" s="29"/>
      <c r="U703" s="17"/>
      <c r="V703" s="2"/>
      <c r="Y703" t="str">
        <f t="shared" si="44"/>
        <v/>
      </c>
      <c r="AA703" t="str">
        <f t="shared" si="45"/>
        <v/>
      </c>
      <c r="AC703" s="7"/>
      <c r="AD703" t="s">
        <v>14203</v>
      </c>
      <c r="AE703">
        <f t="shared" si="51"/>
        <v>0</v>
      </c>
      <c r="AG703" s="2"/>
      <c r="AI703" s="7"/>
    </row>
    <row r="704" spans="1:49" ht="11" customHeight="1" outlineLevel="1" x14ac:dyDescent="0.25">
      <c r="A704" t="s">
        <v>14196</v>
      </c>
      <c r="C704" s="2" t="s">
        <v>12953</v>
      </c>
      <c r="D704" s="2">
        <v>139</v>
      </c>
      <c r="E704" s="7">
        <v>1994</v>
      </c>
      <c r="F704" s="5" t="s">
        <v>14209</v>
      </c>
      <c r="H704" s="5" t="s">
        <v>5398</v>
      </c>
      <c r="I704" s="6" t="s">
        <v>14204</v>
      </c>
      <c r="J704" s="6" t="s">
        <v>7554</v>
      </c>
      <c r="K704" s="17">
        <v>7</v>
      </c>
      <c r="L704" s="17" t="s">
        <v>7730</v>
      </c>
      <c r="M704" s="9">
        <v>2</v>
      </c>
      <c r="N704" s="9"/>
      <c r="O704" s="21"/>
      <c r="Q704" s="29"/>
      <c r="U704" s="17"/>
      <c r="V704" s="2"/>
      <c r="Y704" t="str">
        <f t="shared" si="44"/>
        <v/>
      </c>
      <c r="AA704" t="str">
        <f t="shared" si="45"/>
        <v/>
      </c>
      <c r="AC704" s="7"/>
      <c r="AD704" t="s">
        <v>14204</v>
      </c>
      <c r="AE704">
        <f t="shared" si="51"/>
        <v>0</v>
      </c>
      <c r="AG704" s="2"/>
      <c r="AI704" s="7"/>
    </row>
    <row r="705" spans="1:35" ht="11" customHeight="1" outlineLevel="1" x14ac:dyDescent="0.25">
      <c r="A705" t="s">
        <v>14196</v>
      </c>
      <c r="C705" s="2" t="s">
        <v>12953</v>
      </c>
      <c r="D705" s="2">
        <v>547</v>
      </c>
      <c r="E705" s="7">
        <v>2003</v>
      </c>
      <c r="F705" s="5" t="s">
        <v>14210</v>
      </c>
      <c r="H705" s="5" t="s">
        <v>5398</v>
      </c>
      <c r="I705" s="6" t="s">
        <v>14211</v>
      </c>
      <c r="J705" s="6" t="s">
        <v>14212</v>
      </c>
      <c r="K705" s="17">
        <v>2</v>
      </c>
      <c r="L705" s="17" t="s">
        <v>7730</v>
      </c>
      <c r="M705" s="9">
        <v>4</v>
      </c>
      <c r="N705" s="9"/>
      <c r="O705" s="21"/>
      <c r="Q705" s="29"/>
      <c r="T705">
        <v>1</v>
      </c>
      <c r="U705" s="17"/>
      <c r="V705" s="2"/>
      <c r="Y705" t="str">
        <f t="shared" si="44"/>
        <v/>
      </c>
      <c r="AA705" t="str">
        <f t="shared" si="45"/>
        <v/>
      </c>
      <c r="AC705" s="7"/>
      <c r="AD705" t="s">
        <v>14211</v>
      </c>
      <c r="AE705">
        <f t="shared" si="51"/>
        <v>0</v>
      </c>
      <c r="AG705" s="2"/>
      <c r="AI705" s="7"/>
    </row>
    <row r="706" spans="1:35" ht="11" customHeight="1" outlineLevel="1" x14ac:dyDescent="0.25">
      <c r="A706" t="s">
        <v>14196</v>
      </c>
      <c r="C706" s="2" t="s">
        <v>12953</v>
      </c>
      <c r="D706" s="2">
        <v>559</v>
      </c>
      <c r="E706" s="7">
        <v>2003</v>
      </c>
      <c r="F706" s="5" t="s">
        <v>14197</v>
      </c>
      <c r="H706" s="5" t="s">
        <v>5398</v>
      </c>
      <c r="I706" s="6" t="s">
        <v>14202</v>
      </c>
      <c r="J706" s="6" t="s">
        <v>14205</v>
      </c>
      <c r="K706" s="17">
        <v>7</v>
      </c>
      <c r="L706" s="17" t="s">
        <v>7730</v>
      </c>
      <c r="M706" s="9">
        <v>1.25</v>
      </c>
      <c r="N706" s="9"/>
      <c r="O706" s="21"/>
      <c r="Q706" s="29"/>
      <c r="U706" s="17"/>
      <c r="V706" s="2"/>
      <c r="Y706" t="str">
        <f t="shared" si="44"/>
        <v/>
      </c>
      <c r="AA706" t="str">
        <f t="shared" si="45"/>
        <v/>
      </c>
      <c r="AC706" s="7"/>
      <c r="AD706" t="s">
        <v>14202</v>
      </c>
      <c r="AE706">
        <f t="shared" si="51"/>
        <v>0</v>
      </c>
      <c r="AG706" s="2"/>
      <c r="AI706" s="7"/>
    </row>
    <row r="707" spans="1:35" ht="11" customHeight="1" outlineLevel="1" x14ac:dyDescent="0.25">
      <c r="A707" t="s">
        <v>14196</v>
      </c>
      <c r="C707" s="2" t="s">
        <v>12953</v>
      </c>
      <c r="D707" s="2">
        <v>560</v>
      </c>
      <c r="E707" s="7">
        <v>2003</v>
      </c>
      <c r="F707" s="5" t="s">
        <v>14198</v>
      </c>
      <c r="H707" s="5" t="s">
        <v>5398</v>
      </c>
      <c r="I707" s="6" t="s">
        <v>14201</v>
      </c>
      <c r="J707" s="6" t="s">
        <v>14205</v>
      </c>
      <c r="K707" s="17">
        <v>7</v>
      </c>
      <c r="L707" s="17" t="s">
        <v>7730</v>
      </c>
      <c r="M707" s="9">
        <v>1.25</v>
      </c>
      <c r="N707" s="9"/>
      <c r="O707" s="21"/>
      <c r="Q707" s="29"/>
      <c r="U707" s="17"/>
      <c r="V707" s="2"/>
      <c r="Y707" t="str">
        <f t="shared" si="44"/>
        <v/>
      </c>
      <c r="AA707" t="str">
        <f t="shared" si="45"/>
        <v/>
      </c>
      <c r="AC707" s="7"/>
      <c r="AD707" t="s">
        <v>14201</v>
      </c>
      <c r="AE707">
        <f t="shared" si="51"/>
        <v>0</v>
      </c>
      <c r="AG707" s="2"/>
      <c r="AI707" s="7"/>
    </row>
    <row r="708" spans="1:35" ht="11" customHeight="1" outlineLevel="1" x14ac:dyDescent="0.25">
      <c r="A708" t="s">
        <v>14196</v>
      </c>
      <c r="C708" s="2" t="s">
        <v>12953</v>
      </c>
      <c r="D708" s="2">
        <v>561</v>
      </c>
      <c r="E708" s="7">
        <v>2003</v>
      </c>
      <c r="F708" s="5" t="s">
        <v>14199</v>
      </c>
      <c r="H708" s="5" t="s">
        <v>5398</v>
      </c>
      <c r="I708" s="6" t="s">
        <v>14203</v>
      </c>
      <c r="J708" s="6" t="s">
        <v>14205</v>
      </c>
      <c r="K708" s="17">
        <v>7</v>
      </c>
      <c r="L708" s="17" t="s">
        <v>7730</v>
      </c>
      <c r="M708" s="9">
        <v>1.25</v>
      </c>
      <c r="N708" s="9"/>
      <c r="O708" s="21"/>
      <c r="Q708" s="29"/>
      <c r="U708" s="17"/>
      <c r="V708" s="2"/>
      <c r="Y708" t="str">
        <f t="shared" si="44"/>
        <v/>
      </c>
      <c r="AA708" t="str">
        <f t="shared" si="45"/>
        <v/>
      </c>
      <c r="AC708" s="7"/>
      <c r="AD708" t="s">
        <v>14203</v>
      </c>
      <c r="AE708">
        <f t="shared" si="51"/>
        <v>0</v>
      </c>
      <c r="AG708" s="2"/>
      <c r="AI708" s="7"/>
    </row>
    <row r="709" spans="1:35" ht="11" customHeight="1" outlineLevel="1" x14ac:dyDescent="0.25">
      <c r="A709" t="s">
        <v>14196</v>
      </c>
      <c r="C709" s="2" t="s">
        <v>12953</v>
      </c>
      <c r="D709" s="2">
        <v>562</v>
      </c>
      <c r="E709" s="7">
        <v>2003</v>
      </c>
      <c r="F709" s="5" t="s">
        <v>14200</v>
      </c>
      <c r="H709" s="5" t="s">
        <v>5398</v>
      </c>
      <c r="I709" s="6" t="s">
        <v>14204</v>
      </c>
      <c r="J709" s="6" t="s">
        <v>14205</v>
      </c>
      <c r="K709" s="17">
        <v>7</v>
      </c>
      <c r="L709" s="17" t="s">
        <v>7730</v>
      </c>
      <c r="M709" s="9">
        <v>1.25</v>
      </c>
      <c r="N709" s="9"/>
      <c r="O709" s="21"/>
      <c r="Q709" s="29"/>
      <c r="U709" s="17"/>
      <c r="V709" s="2"/>
      <c r="Y709" t="str">
        <f t="shared" si="44"/>
        <v/>
      </c>
      <c r="AA709" t="str">
        <f t="shared" si="45"/>
        <v/>
      </c>
      <c r="AC709" s="7"/>
      <c r="AD709" t="s">
        <v>14204</v>
      </c>
      <c r="AE709">
        <f t="shared" si="51"/>
        <v>0</v>
      </c>
      <c r="AG709" s="2"/>
      <c r="AI709" s="7"/>
    </row>
    <row r="710" spans="1:35" ht="11" customHeight="1" outlineLevel="1" x14ac:dyDescent="0.25">
      <c r="A710" t="s">
        <v>14196</v>
      </c>
      <c r="C710" s="2" t="s">
        <v>12953</v>
      </c>
      <c r="D710" s="2" t="s">
        <v>19975</v>
      </c>
      <c r="E710" s="7">
        <v>2003</v>
      </c>
      <c r="F710" s="5" t="s">
        <v>19976</v>
      </c>
      <c r="H710" s="5" t="s">
        <v>5398</v>
      </c>
      <c r="I710" s="6" t="s">
        <v>7554</v>
      </c>
      <c r="J710" s="6" t="s">
        <v>14205</v>
      </c>
      <c r="K710" s="17">
        <v>7</v>
      </c>
      <c r="L710" s="17" t="s">
        <v>7730</v>
      </c>
      <c r="M710" s="9">
        <v>10</v>
      </c>
      <c r="N710" s="9"/>
      <c r="O710" s="21"/>
      <c r="Q710" s="29"/>
      <c r="U710" s="17"/>
      <c r="V710" s="2"/>
      <c r="Y710" t="str">
        <f t="shared" si="44"/>
        <v/>
      </c>
      <c r="AA710">
        <f t="shared" si="45"/>
        <v>1</v>
      </c>
      <c r="AC710" s="7"/>
      <c r="AD710" t="s">
        <v>7554</v>
      </c>
      <c r="AE710">
        <f t="shared" si="51"/>
        <v>0</v>
      </c>
      <c r="AG710" s="2"/>
      <c r="AI710" s="7"/>
    </row>
    <row r="711" spans="1:35" ht="11" customHeight="1" outlineLevel="1" x14ac:dyDescent="0.25">
      <c r="A711" t="s">
        <v>14196</v>
      </c>
      <c r="C711" s="2" t="s">
        <v>12953</v>
      </c>
      <c r="D711" s="2">
        <v>576</v>
      </c>
      <c r="E711" s="7">
        <v>2004</v>
      </c>
      <c r="F711" s="5" t="s">
        <v>14214</v>
      </c>
      <c r="H711" s="5" t="s">
        <v>5398</v>
      </c>
      <c r="I711" s="6" t="s">
        <v>20952</v>
      </c>
      <c r="J711" s="6" t="s">
        <v>14213</v>
      </c>
      <c r="K711" s="17">
        <v>3</v>
      </c>
      <c r="L711" s="17" t="s">
        <v>7730</v>
      </c>
      <c r="M711" s="9">
        <v>2</v>
      </c>
      <c r="N711" s="9"/>
      <c r="O711" s="21"/>
      <c r="Q711" s="29"/>
      <c r="S711">
        <v>1</v>
      </c>
      <c r="T711">
        <v>1</v>
      </c>
      <c r="U711" s="17"/>
      <c r="V711" s="2"/>
      <c r="Y711" t="str">
        <f t="shared" si="44"/>
        <v/>
      </c>
      <c r="AA711" t="str">
        <f t="shared" si="45"/>
        <v/>
      </c>
      <c r="AC711" s="7"/>
      <c r="AD711" t="s">
        <v>14215</v>
      </c>
      <c r="AE711">
        <f t="shared" si="51"/>
        <v>0</v>
      </c>
      <c r="AG711" s="2"/>
      <c r="AI711" s="7"/>
    </row>
    <row r="712" spans="1:35" ht="11" customHeight="1" outlineLevel="1" x14ac:dyDescent="0.25">
      <c r="A712" t="s">
        <v>14196</v>
      </c>
      <c r="C712" s="2" t="s">
        <v>12953</v>
      </c>
      <c r="D712" s="2">
        <v>687</v>
      </c>
      <c r="E712" s="7">
        <v>2007</v>
      </c>
      <c r="F712" s="5" t="s">
        <v>21803</v>
      </c>
      <c r="H712" s="5" t="s">
        <v>5398</v>
      </c>
      <c r="I712" s="6" t="s">
        <v>20953</v>
      </c>
      <c r="J712" s="6" t="s">
        <v>14216</v>
      </c>
      <c r="K712" s="17">
        <v>3</v>
      </c>
      <c r="L712" s="17" t="s">
        <v>7730</v>
      </c>
      <c r="M712" s="9">
        <v>11</v>
      </c>
      <c r="N712" s="9"/>
      <c r="O712" s="21"/>
      <c r="Q712" s="29"/>
      <c r="U712" s="17"/>
      <c r="V712" s="2"/>
      <c r="Y712" t="str">
        <f t="shared" si="44"/>
        <v/>
      </c>
      <c r="AA712" t="str">
        <f t="shared" si="45"/>
        <v/>
      </c>
      <c r="AC712" s="7"/>
      <c r="AD712" t="s">
        <v>14211</v>
      </c>
      <c r="AE712">
        <f t="shared" si="51"/>
        <v>0</v>
      </c>
      <c r="AG712" s="2"/>
      <c r="AI712" s="7"/>
    </row>
    <row r="713" spans="1:35" ht="11" customHeight="1" outlineLevel="1" x14ac:dyDescent="0.25">
      <c r="A713" t="s">
        <v>14196</v>
      </c>
      <c r="C713" s="2" t="s">
        <v>12953</v>
      </c>
      <c r="D713" s="2">
        <v>1039</v>
      </c>
      <c r="E713" s="7">
        <v>2014</v>
      </c>
      <c r="F713" s="5" t="s">
        <v>21804</v>
      </c>
      <c r="H713" s="5" t="s">
        <v>5398</v>
      </c>
      <c r="I713" s="6" t="s">
        <v>14211</v>
      </c>
      <c r="J713" s="6" t="s">
        <v>14217</v>
      </c>
      <c r="K713" s="17">
        <v>2</v>
      </c>
      <c r="L713" s="17" t="s">
        <v>7730</v>
      </c>
      <c r="M713" s="9">
        <v>3.5</v>
      </c>
      <c r="N713" s="9"/>
      <c r="O713" s="21"/>
      <c r="Q713" s="29"/>
      <c r="T713">
        <v>1</v>
      </c>
      <c r="U713" s="17"/>
      <c r="V713" s="2"/>
      <c r="Y713" t="str">
        <f t="shared" si="44"/>
        <v/>
      </c>
      <c r="AA713" t="str">
        <f t="shared" si="45"/>
        <v/>
      </c>
      <c r="AC713" s="7"/>
      <c r="AD713" t="s">
        <v>14211</v>
      </c>
      <c r="AE713">
        <f t="shared" si="51"/>
        <v>0</v>
      </c>
      <c r="AG713" s="2"/>
      <c r="AI713" s="7"/>
    </row>
    <row r="714" spans="1:35" ht="11" customHeight="1" outlineLevel="1" x14ac:dyDescent="0.25">
      <c r="A714" t="s">
        <v>14196</v>
      </c>
      <c r="C714" s="2" t="s">
        <v>12953</v>
      </c>
      <c r="D714" s="2" t="s">
        <v>19955</v>
      </c>
      <c r="E714" s="7">
        <v>2017</v>
      </c>
      <c r="F714" s="5" t="s">
        <v>21794</v>
      </c>
      <c r="H714" s="5" t="s">
        <v>5398</v>
      </c>
      <c r="I714" s="6" t="s">
        <v>14211</v>
      </c>
      <c r="J714" s="6" t="s">
        <v>14218</v>
      </c>
      <c r="K714" s="17">
        <v>5</v>
      </c>
      <c r="L714" s="17" t="s">
        <v>7730</v>
      </c>
      <c r="M714" s="9">
        <v>9</v>
      </c>
      <c r="N714" s="9"/>
      <c r="O714" s="21"/>
      <c r="Q714" s="29"/>
      <c r="U714" s="17"/>
      <c r="V714" s="2"/>
      <c r="Y714" t="str">
        <f t="shared" ref="Y714:Y780" si="52">IF(COUNTIF(F714,"*fdc*"),1,"")</f>
        <v/>
      </c>
      <c r="AA714">
        <f t="shared" ref="AA714:AA780" si="53">IF(COUNTIF(F714,"*s/s*"),1,"")</f>
        <v>1</v>
      </c>
      <c r="AC714" s="7"/>
      <c r="AD714" t="s">
        <v>14211</v>
      </c>
      <c r="AE714">
        <f t="shared" si="51"/>
        <v>0</v>
      </c>
      <c r="AG714" s="2"/>
      <c r="AI714" s="7"/>
    </row>
    <row r="715" spans="1:35" ht="11" customHeight="1" outlineLevel="1" x14ac:dyDescent="0.25">
      <c r="A715" t="s">
        <v>14196</v>
      </c>
      <c r="C715" s="2" t="s">
        <v>12953</v>
      </c>
      <c r="D715" s="2">
        <v>1280</v>
      </c>
      <c r="E715" s="7">
        <v>2017</v>
      </c>
      <c r="F715" s="5" t="s">
        <v>21795</v>
      </c>
      <c r="H715" s="5" t="s">
        <v>5398</v>
      </c>
      <c r="I715" s="6" t="s">
        <v>14211</v>
      </c>
      <c r="J715" s="6" t="s">
        <v>14218</v>
      </c>
      <c r="K715" s="17">
        <v>5</v>
      </c>
      <c r="L715" s="17" t="s">
        <v>20076</v>
      </c>
      <c r="M715" s="9"/>
      <c r="N715" s="9"/>
      <c r="O715" s="21"/>
      <c r="Q715" s="29"/>
      <c r="U715" s="17"/>
      <c r="V715" s="2"/>
      <c r="Y715" t="str">
        <f t="shared" si="52"/>
        <v/>
      </c>
      <c r="AA715" t="str">
        <f t="shared" si="53"/>
        <v/>
      </c>
      <c r="AC715" s="7"/>
      <c r="AD715" t="s">
        <v>14211</v>
      </c>
      <c r="AE715">
        <f t="shared" si="51"/>
        <v>0</v>
      </c>
      <c r="AG715" s="2"/>
      <c r="AI715" s="7"/>
    </row>
    <row r="716" spans="1:35" ht="11" customHeight="1" outlineLevel="1" x14ac:dyDescent="0.25">
      <c r="A716" t="s">
        <v>14196</v>
      </c>
      <c r="C716" s="2" t="s">
        <v>12953</v>
      </c>
      <c r="D716" s="2">
        <v>1286</v>
      </c>
      <c r="E716" s="7">
        <v>2017</v>
      </c>
      <c r="F716" s="5" t="s">
        <v>21796</v>
      </c>
      <c r="H716" s="5" t="s">
        <v>5398</v>
      </c>
      <c r="I716" s="6" t="s">
        <v>14211</v>
      </c>
      <c r="J716" s="6" t="s">
        <v>14218</v>
      </c>
      <c r="K716" s="17">
        <v>2</v>
      </c>
      <c r="L716" s="18" t="s">
        <v>20076</v>
      </c>
      <c r="M716" s="9"/>
      <c r="N716" s="9"/>
      <c r="O716" s="21"/>
      <c r="Q716" s="29"/>
      <c r="U716" s="17"/>
      <c r="V716" s="2"/>
      <c r="Y716" t="str">
        <f t="shared" si="52"/>
        <v/>
      </c>
      <c r="AA716">
        <f t="shared" si="53"/>
        <v>1</v>
      </c>
      <c r="AC716" s="7"/>
      <c r="AD716" t="s">
        <v>14211</v>
      </c>
      <c r="AE716">
        <f t="shared" si="51"/>
        <v>0</v>
      </c>
      <c r="AG716" s="2"/>
      <c r="AI716" s="7"/>
    </row>
    <row r="717" spans="1:35" ht="11" customHeight="1" outlineLevel="1" x14ac:dyDescent="0.25">
      <c r="A717" t="s">
        <v>14196</v>
      </c>
      <c r="C717" s="2" t="s">
        <v>12953</v>
      </c>
      <c r="D717" s="3" t="s">
        <v>21346</v>
      </c>
      <c r="E717" s="7">
        <v>2017</v>
      </c>
      <c r="F717" s="8" t="s">
        <v>21797</v>
      </c>
      <c r="H717" s="5" t="s">
        <v>5398</v>
      </c>
      <c r="I717" s="6" t="s">
        <v>14211</v>
      </c>
      <c r="J717" s="6" t="s">
        <v>14218</v>
      </c>
      <c r="K717" s="17">
        <v>2</v>
      </c>
      <c r="L717" s="18" t="s">
        <v>7730</v>
      </c>
      <c r="M717" s="9">
        <v>8</v>
      </c>
      <c r="N717" s="9"/>
      <c r="O717" s="21"/>
      <c r="Q717" s="29"/>
      <c r="U717" s="17"/>
      <c r="V717" s="2"/>
      <c r="Y717">
        <f t="shared" si="52"/>
        <v>1</v>
      </c>
      <c r="AA717">
        <f t="shared" si="53"/>
        <v>1</v>
      </c>
      <c r="AC717" s="7"/>
      <c r="AD717" t="s">
        <v>14211</v>
      </c>
      <c r="AE717">
        <f t="shared" si="51"/>
        <v>0</v>
      </c>
      <c r="AG717" s="2"/>
      <c r="AI717" s="7"/>
    </row>
    <row r="718" spans="1:35" ht="11" customHeight="1" outlineLevel="1" x14ac:dyDescent="0.25">
      <c r="A718" t="s">
        <v>14196</v>
      </c>
      <c r="C718" s="2" t="s">
        <v>12953</v>
      </c>
      <c r="D718" s="2">
        <v>1287</v>
      </c>
      <c r="E718" s="7">
        <v>2017</v>
      </c>
      <c r="F718" s="5" t="s">
        <v>21796</v>
      </c>
      <c r="H718" s="5" t="s">
        <v>5398</v>
      </c>
      <c r="I718" s="6" t="s">
        <v>14219</v>
      </c>
      <c r="J718" s="6" t="s">
        <v>14218</v>
      </c>
      <c r="K718" s="17">
        <v>2</v>
      </c>
      <c r="L718" s="17" t="s">
        <v>7730</v>
      </c>
      <c r="M718" s="9">
        <v>7</v>
      </c>
      <c r="N718" s="9"/>
      <c r="O718" s="21"/>
      <c r="Q718" s="29"/>
      <c r="S718">
        <v>1</v>
      </c>
      <c r="T718">
        <v>1</v>
      </c>
      <c r="U718" s="17"/>
      <c r="V718" s="2"/>
      <c r="Y718" t="str">
        <f t="shared" si="52"/>
        <v/>
      </c>
      <c r="AA718">
        <f t="shared" si="53"/>
        <v>1</v>
      </c>
      <c r="AC718" s="7"/>
      <c r="AD718" t="s">
        <v>14219</v>
      </c>
      <c r="AE718">
        <f t="shared" si="51"/>
        <v>0</v>
      </c>
      <c r="AG718" s="2"/>
      <c r="AI718" s="7"/>
    </row>
    <row r="719" spans="1:35" ht="11" customHeight="1" outlineLevel="1" x14ac:dyDescent="0.25">
      <c r="A719" t="s">
        <v>14196</v>
      </c>
      <c r="C719" s="2" t="s">
        <v>12953</v>
      </c>
      <c r="D719" s="2">
        <v>1335</v>
      </c>
      <c r="E719" s="7">
        <v>2017</v>
      </c>
      <c r="F719" s="5" t="s">
        <v>21795</v>
      </c>
      <c r="H719" s="5" t="s">
        <v>5398</v>
      </c>
      <c r="I719" s="6" t="s">
        <v>14220</v>
      </c>
      <c r="J719" s="6" t="s">
        <v>14221</v>
      </c>
      <c r="K719" s="17">
        <v>2</v>
      </c>
      <c r="L719" s="17" t="s">
        <v>20076</v>
      </c>
      <c r="M719" s="9"/>
      <c r="N719" s="9"/>
      <c r="O719" s="21"/>
      <c r="Q719" s="29"/>
      <c r="U719" s="17"/>
      <c r="V719" s="2"/>
      <c r="Y719" t="str">
        <f t="shared" si="52"/>
        <v/>
      </c>
      <c r="AA719" t="str">
        <f t="shared" si="53"/>
        <v/>
      </c>
      <c r="AC719" s="7"/>
      <c r="AD719" t="s">
        <v>14220</v>
      </c>
      <c r="AE719">
        <f t="shared" si="51"/>
        <v>0</v>
      </c>
      <c r="AG719" s="2"/>
      <c r="AI719" s="7"/>
    </row>
    <row r="720" spans="1:35" ht="11" customHeight="1" outlineLevel="1" x14ac:dyDescent="0.25">
      <c r="A720" t="s">
        <v>14196</v>
      </c>
      <c r="C720" s="2" t="s">
        <v>12953</v>
      </c>
      <c r="D720" s="2" t="s">
        <v>18703</v>
      </c>
      <c r="E720" s="7">
        <v>2017</v>
      </c>
      <c r="F720" s="5" t="s">
        <v>21798</v>
      </c>
      <c r="H720" s="5" t="s">
        <v>5398</v>
      </c>
      <c r="I720" s="6" t="s">
        <v>14220</v>
      </c>
      <c r="J720" s="6" t="s">
        <v>14221</v>
      </c>
      <c r="K720" s="17">
        <v>2</v>
      </c>
      <c r="L720" s="17" t="s">
        <v>7730</v>
      </c>
      <c r="M720" s="9">
        <v>12.7</v>
      </c>
      <c r="N720" s="9"/>
      <c r="O720" s="21"/>
      <c r="Q720" s="29"/>
      <c r="U720" s="17"/>
      <c r="V720" s="2"/>
      <c r="Y720" t="str">
        <f t="shared" si="52"/>
        <v/>
      </c>
      <c r="AA720">
        <f t="shared" si="53"/>
        <v>1</v>
      </c>
      <c r="AC720" s="7"/>
      <c r="AD720" t="s">
        <v>14220</v>
      </c>
      <c r="AE720">
        <f t="shared" si="51"/>
        <v>0</v>
      </c>
      <c r="AG720" s="2"/>
      <c r="AI720" s="7"/>
    </row>
    <row r="721" spans="1:49" ht="11" customHeight="1" outlineLevel="1" x14ac:dyDescent="0.25">
      <c r="A721" t="s">
        <v>14196</v>
      </c>
      <c r="C721" s="2" t="s">
        <v>12953</v>
      </c>
      <c r="D721" s="2">
        <v>1360</v>
      </c>
      <c r="E721" s="7">
        <v>2018</v>
      </c>
      <c r="F721" s="5" t="s">
        <v>14223</v>
      </c>
      <c r="H721" s="5" t="s">
        <v>5398</v>
      </c>
      <c r="I721" s="6" t="s">
        <v>20953</v>
      </c>
      <c r="J721" s="6" t="s">
        <v>14222</v>
      </c>
      <c r="K721" s="17">
        <v>1</v>
      </c>
      <c r="L721" s="17" t="s">
        <v>7730</v>
      </c>
      <c r="M721" s="9">
        <v>3.8</v>
      </c>
      <c r="N721" s="9"/>
      <c r="O721" s="21"/>
      <c r="Q721" s="29"/>
      <c r="S721">
        <v>1</v>
      </c>
      <c r="T721">
        <v>1</v>
      </c>
      <c r="U721" s="17"/>
      <c r="V721" s="2"/>
      <c r="Y721" t="str">
        <f t="shared" si="52"/>
        <v/>
      </c>
      <c r="AA721" t="str">
        <f t="shared" si="53"/>
        <v/>
      </c>
      <c r="AC721" s="7"/>
      <c r="AD721" t="s">
        <v>14211</v>
      </c>
      <c r="AE721">
        <f t="shared" si="51"/>
        <v>0</v>
      </c>
      <c r="AG721" s="2"/>
      <c r="AI721" s="7"/>
    </row>
    <row r="722" spans="1:49" ht="11" customHeight="1" outlineLevel="1" x14ac:dyDescent="0.25">
      <c r="A722" t="s">
        <v>14196</v>
      </c>
      <c r="C722" s="2" t="s">
        <v>12953</v>
      </c>
      <c r="D722" s="2">
        <v>1483</v>
      </c>
      <c r="E722" s="7">
        <v>2019</v>
      </c>
      <c r="F722" s="5" t="s">
        <v>13592</v>
      </c>
      <c r="H722" s="5" t="s">
        <v>5398</v>
      </c>
      <c r="I722" s="6" t="s">
        <v>14211</v>
      </c>
      <c r="J722" s="6" t="s">
        <v>14224</v>
      </c>
      <c r="K722" s="17">
        <v>2</v>
      </c>
      <c r="L722" s="17" t="s">
        <v>20076</v>
      </c>
      <c r="M722" s="9"/>
      <c r="N722" s="9"/>
      <c r="O722" s="21"/>
      <c r="Q722" s="29"/>
      <c r="U722" s="17"/>
      <c r="V722" s="2"/>
      <c r="Y722" t="str">
        <f t="shared" si="52"/>
        <v/>
      </c>
      <c r="AA722" t="str">
        <f t="shared" si="53"/>
        <v/>
      </c>
      <c r="AC722" s="7"/>
      <c r="AD722" t="s">
        <v>14211</v>
      </c>
      <c r="AE722">
        <f t="shared" si="51"/>
        <v>0</v>
      </c>
      <c r="AG722" s="2"/>
      <c r="AI722" s="7"/>
    </row>
    <row r="723" spans="1:49" ht="11" customHeight="1" outlineLevel="1" x14ac:dyDescent="0.25">
      <c r="A723" t="s">
        <v>14196</v>
      </c>
      <c r="C723" s="2" t="s">
        <v>12953</v>
      </c>
      <c r="D723" s="2" t="s">
        <v>18704</v>
      </c>
      <c r="E723" s="7">
        <v>2019</v>
      </c>
      <c r="F723" s="5" t="s">
        <v>21799</v>
      </c>
      <c r="H723" s="5" t="s">
        <v>5398</v>
      </c>
      <c r="I723" s="6" t="s">
        <v>14211</v>
      </c>
      <c r="J723" s="6" t="s">
        <v>14224</v>
      </c>
      <c r="K723" s="17">
        <v>2</v>
      </c>
      <c r="L723" s="17" t="s">
        <v>7730</v>
      </c>
      <c r="M723" s="9">
        <v>5</v>
      </c>
      <c r="N723" s="9"/>
      <c r="O723" s="21"/>
      <c r="Q723" s="29"/>
      <c r="U723" s="17"/>
      <c r="V723" s="2"/>
      <c r="Y723" t="str">
        <f t="shared" si="52"/>
        <v/>
      </c>
      <c r="AA723">
        <f t="shared" si="53"/>
        <v>1</v>
      </c>
      <c r="AC723" s="7"/>
      <c r="AD723" t="s">
        <v>14211</v>
      </c>
      <c r="AE723">
        <f t="shared" si="51"/>
        <v>0</v>
      </c>
      <c r="AG723" s="2"/>
      <c r="AI723" s="7"/>
    </row>
    <row r="724" spans="1:49" ht="11" customHeight="1" outlineLevel="1" x14ac:dyDescent="0.25">
      <c r="A724" t="s">
        <v>14196</v>
      </c>
      <c r="C724" s="2" t="s">
        <v>12953</v>
      </c>
      <c r="D724" s="2">
        <v>1500</v>
      </c>
      <c r="E724" s="7">
        <v>2019</v>
      </c>
      <c r="F724" s="5" t="s">
        <v>21800</v>
      </c>
      <c r="H724" s="5" t="s">
        <v>5398</v>
      </c>
      <c r="I724" s="6" t="s">
        <v>14211</v>
      </c>
      <c r="J724" s="6" t="s">
        <v>14225</v>
      </c>
      <c r="K724" s="17">
        <v>2</v>
      </c>
      <c r="L724" s="17" t="s">
        <v>20076</v>
      </c>
      <c r="M724" s="9"/>
      <c r="N724" s="9"/>
      <c r="O724" s="21"/>
      <c r="Q724" s="29"/>
      <c r="U724" s="17"/>
      <c r="V724" s="2"/>
      <c r="Y724" t="str">
        <f t="shared" si="52"/>
        <v/>
      </c>
      <c r="AA724" t="str">
        <f t="shared" si="53"/>
        <v/>
      </c>
      <c r="AC724" s="7"/>
      <c r="AD724" t="s">
        <v>14211</v>
      </c>
      <c r="AE724">
        <f t="shared" si="51"/>
        <v>0</v>
      </c>
      <c r="AG724" s="2"/>
      <c r="AI724" s="7"/>
    </row>
    <row r="725" spans="1:49" ht="11" customHeight="1" outlineLevel="1" x14ac:dyDescent="0.25">
      <c r="A725" t="s">
        <v>14196</v>
      </c>
      <c r="C725" s="2" t="s">
        <v>12953</v>
      </c>
      <c r="D725" s="2" t="s">
        <v>14226</v>
      </c>
      <c r="E725" s="7">
        <v>2019</v>
      </c>
      <c r="F725" s="5" t="s">
        <v>21801</v>
      </c>
      <c r="H725" s="5" t="s">
        <v>5398</v>
      </c>
      <c r="I725" s="6" t="s">
        <v>14211</v>
      </c>
      <c r="J725" s="6" t="s">
        <v>14225</v>
      </c>
      <c r="K725" s="17">
        <v>2</v>
      </c>
      <c r="L725" s="17" t="s">
        <v>7730</v>
      </c>
      <c r="M725" s="9">
        <v>20</v>
      </c>
      <c r="N725" s="9"/>
      <c r="O725" s="21"/>
      <c r="Q725" s="29"/>
      <c r="U725" s="17"/>
      <c r="V725" s="2"/>
      <c r="Y725" t="str">
        <f t="shared" si="52"/>
        <v/>
      </c>
      <c r="AA725">
        <f t="shared" si="53"/>
        <v>1</v>
      </c>
      <c r="AC725" s="7"/>
      <c r="AD725" t="s">
        <v>14211</v>
      </c>
      <c r="AE725">
        <f t="shared" si="51"/>
        <v>0</v>
      </c>
      <c r="AG725" s="2"/>
      <c r="AI725" s="7"/>
    </row>
    <row r="726" spans="1:49" ht="11" customHeight="1" outlineLevel="1" x14ac:dyDescent="0.25">
      <c r="A726" t="s">
        <v>14196</v>
      </c>
      <c r="C726" s="2" t="s">
        <v>12953</v>
      </c>
      <c r="D726" s="2">
        <v>1814</v>
      </c>
      <c r="E726" s="7">
        <v>2024</v>
      </c>
      <c r="F726" s="8" t="s">
        <v>21799</v>
      </c>
      <c r="H726" s="5" t="s">
        <v>5398</v>
      </c>
      <c r="I726" s="6" t="s">
        <v>14211</v>
      </c>
      <c r="J726" s="6" t="s">
        <v>21343</v>
      </c>
      <c r="K726" s="17">
        <v>2</v>
      </c>
      <c r="L726" s="18" t="s">
        <v>7730</v>
      </c>
      <c r="M726" s="9">
        <v>4.1500000000000004</v>
      </c>
      <c r="N726" s="9"/>
      <c r="O726" s="21"/>
      <c r="Q726" s="29"/>
      <c r="U726" s="17"/>
      <c r="V726" s="2"/>
      <c r="Y726" t="str">
        <f t="shared" si="52"/>
        <v/>
      </c>
      <c r="AA726">
        <f t="shared" si="53"/>
        <v>1</v>
      </c>
      <c r="AC726" s="7"/>
      <c r="AD726" t="s">
        <v>14211</v>
      </c>
      <c r="AE726">
        <f t="shared" si="51"/>
        <v>0</v>
      </c>
      <c r="AG726" s="2"/>
      <c r="AI726" s="7"/>
    </row>
    <row r="727" spans="1:49" ht="11" customHeight="1" outlineLevel="1" x14ac:dyDescent="0.25">
      <c r="A727" t="s">
        <v>14196</v>
      </c>
      <c r="C727" s="2" t="s">
        <v>12953</v>
      </c>
      <c r="D727" s="3" t="s">
        <v>21344</v>
      </c>
      <c r="E727" s="7">
        <v>2024</v>
      </c>
      <c r="F727" s="8" t="s">
        <v>21802</v>
      </c>
      <c r="H727" s="5" t="s">
        <v>5398</v>
      </c>
      <c r="I727" s="6" t="s">
        <v>14211</v>
      </c>
      <c r="J727" s="6" t="s">
        <v>21343</v>
      </c>
      <c r="K727" s="17">
        <v>2</v>
      </c>
      <c r="L727" s="18" t="s">
        <v>7730</v>
      </c>
      <c r="M727" s="9">
        <v>7.1</v>
      </c>
      <c r="N727" s="9"/>
      <c r="O727" s="21"/>
      <c r="Q727" s="29"/>
      <c r="U727" s="17"/>
      <c r="V727" s="2"/>
      <c r="Y727">
        <f t="shared" si="52"/>
        <v>1</v>
      </c>
      <c r="AA727">
        <f t="shared" si="53"/>
        <v>1</v>
      </c>
      <c r="AC727" s="7"/>
      <c r="AD727" t="s">
        <v>14211</v>
      </c>
      <c r="AE727">
        <f t="shared" si="51"/>
        <v>0</v>
      </c>
      <c r="AG727" s="2"/>
      <c r="AI727" s="7"/>
    </row>
    <row r="728" spans="1:49" ht="11" customHeight="1" x14ac:dyDescent="0.25">
      <c r="A728" s="4" t="s">
        <v>21010</v>
      </c>
      <c r="B728" t="s">
        <v>5063</v>
      </c>
      <c r="C728" s="2" t="s">
        <v>12521</v>
      </c>
      <c r="E728" s="7"/>
      <c r="F728" s="5"/>
      <c r="H728" s="5"/>
      <c r="I728" s="6"/>
      <c r="J728" s="6"/>
      <c r="K728" s="17"/>
      <c r="L728" s="17"/>
      <c r="M728" s="9"/>
      <c r="N728" s="9">
        <f>SUM(M729:M784)</f>
        <v>181.20000000000002</v>
      </c>
      <c r="O728" s="21">
        <v>634</v>
      </c>
      <c r="P728">
        <f>COUNTIF(L729:L784,"*")</f>
        <v>56</v>
      </c>
      <c r="Q728" s="29">
        <f>P728/O728</f>
        <v>8.8328075709779186E-2</v>
      </c>
      <c r="R728">
        <f>COUNTIF(L729:L784,"Y")+COUNTIF(L729:L784,"S")</f>
        <v>54</v>
      </c>
      <c r="U728" s="17" t="s">
        <v>7730</v>
      </c>
      <c r="V728" s="2"/>
      <c r="W728" t="s">
        <v>18543</v>
      </c>
      <c r="Y728" t="str">
        <f t="shared" si="52"/>
        <v/>
      </c>
      <c r="AA728" t="str">
        <f t="shared" si="53"/>
        <v/>
      </c>
      <c r="AC728" s="7"/>
      <c r="AF728">
        <f>COUNTIF(AE729:AE784,"1")</f>
        <v>0</v>
      </c>
      <c r="AG728" s="2"/>
      <c r="AI728" s="7"/>
      <c r="AJ728">
        <f>COUNTIF($K729:$K784,"1")-COUNTIFS($K729:$K784,"1",$L729:$L784,"V")</f>
        <v>18</v>
      </c>
      <c r="AK728">
        <f>COUNTIFS($K729:$K784,"1",$L729:$L784,"Y")+COUNTIFS($K729:$K784,"1",$L729:$L784,"s")</f>
        <v>18</v>
      </c>
      <c r="AL728">
        <f>COUNTIF($K729:$K784,"2")-COUNTIFS($K729:$K784,"2",$L729:$L784,"V")</f>
        <v>8</v>
      </c>
      <c r="AM728">
        <f>COUNTIFS($K729:$K784,"2",$L729:$L784,"Y")+COUNTIFS($K729:$K784,"2",$L729:$L784,"s")</f>
        <v>8</v>
      </c>
      <c r="AN728">
        <f>COUNTIF($K729:$K784,"3")-COUNTIFS($K729:$K784,"3",$L729:$L784,"V")</f>
        <v>14</v>
      </c>
      <c r="AO728">
        <f>COUNTIFS($K729:$K784,"3",$L729:$L784,"Y")+COUNTIFS($K729:$K784,"3",$L729:$L784,"s")</f>
        <v>14</v>
      </c>
      <c r="AP728">
        <f>COUNTIF($K729:$K784,"4")-COUNTIFS($K729:$K784,"4",$L729:$L784,"V")</f>
        <v>2</v>
      </c>
      <c r="AQ728">
        <f>COUNTIFS($K729:$K784,"4",$L729:$L784,"Y")+COUNTIFS($K729:$K784,"4",$L729:$L784,"s")</f>
        <v>2</v>
      </c>
      <c r="AR728">
        <f>COUNTIF($K729:$K784,"5")-COUNTIFS($K729:$K784,"5",$L729:$L784,"V")</f>
        <v>11</v>
      </c>
      <c r="AS728">
        <f>COUNTIFS($K729:$K784,"5",$L729:$L784,"Y")+COUNTIFS($K729:$K784,"5",$L729:$L784,"s")</f>
        <v>11</v>
      </c>
      <c r="AT728">
        <f>COUNTIF($K729:$K784,"6")-COUNTIFS($K729:$K784,"6",$L729:$L784,"V")</f>
        <v>1</v>
      </c>
      <c r="AU728">
        <f>COUNTIFS($K729:$K784,"6",$L729:$L784,"Y")+COUNTIFS($K729:$K784,"6",$L729:$L784,"s")</f>
        <v>1</v>
      </c>
      <c r="AV728">
        <f>COUNTIF($K729:$K784,"7")-COUNTIFS($K729:$K784,"7",$L729:$L784,"V")</f>
        <v>0</v>
      </c>
      <c r="AW728">
        <f>COUNTIFS($K729:$K784,"7",$L729:$L784,"Y")+COUNTIFS($K729:$K784,"7",$L729:$L784,"s")</f>
        <v>0</v>
      </c>
    </row>
    <row r="729" spans="1:49" ht="11" customHeight="1" outlineLevel="1" x14ac:dyDescent="0.25">
      <c r="A729" t="s">
        <v>12575</v>
      </c>
      <c r="C729" s="2" t="s">
        <v>12521</v>
      </c>
      <c r="D729" s="2" t="s">
        <v>12577</v>
      </c>
      <c r="E729" s="7">
        <v>1980</v>
      </c>
      <c r="F729" s="5" t="s">
        <v>12580</v>
      </c>
      <c r="H729" s="5" t="s">
        <v>5398</v>
      </c>
      <c r="I729" s="6" t="s">
        <v>20954</v>
      </c>
      <c r="J729" s="6" t="s">
        <v>12576</v>
      </c>
      <c r="K729" s="17">
        <v>1</v>
      </c>
      <c r="L729" s="17" t="s">
        <v>7730</v>
      </c>
      <c r="M729" s="9">
        <v>1</v>
      </c>
      <c r="N729" s="9"/>
      <c r="O729" s="21"/>
      <c r="Q729" s="29"/>
      <c r="T729">
        <v>1</v>
      </c>
      <c r="U729" s="17"/>
      <c r="V729" s="2" t="s">
        <v>5062</v>
      </c>
      <c r="Y729" t="str">
        <f t="shared" si="52"/>
        <v/>
      </c>
      <c r="AA729">
        <f t="shared" si="53"/>
        <v>1</v>
      </c>
      <c r="AB729">
        <v>1</v>
      </c>
      <c r="AC729" s="7"/>
      <c r="AD729" t="s">
        <v>12578</v>
      </c>
      <c r="AE729">
        <f t="shared" ref="AE729:AE762" si="54">COUNTIF(I729,"*Fuji*")</f>
        <v>0</v>
      </c>
      <c r="AG729" s="2"/>
      <c r="AH729" t="s">
        <v>5064</v>
      </c>
      <c r="AI729" s="7" t="s">
        <v>4610</v>
      </c>
    </row>
    <row r="730" spans="1:49" ht="11" customHeight="1" outlineLevel="1" x14ac:dyDescent="0.25">
      <c r="A730" t="s">
        <v>12575</v>
      </c>
      <c r="C730" s="2" t="s">
        <v>12521</v>
      </c>
      <c r="D730" s="2">
        <v>315</v>
      </c>
      <c r="E730" s="7">
        <v>1980</v>
      </c>
      <c r="F730" s="8" t="s">
        <v>21504</v>
      </c>
      <c r="H730" s="5" t="s">
        <v>5398</v>
      </c>
      <c r="I730" s="6" t="s">
        <v>5065</v>
      </c>
      <c r="J730" s="6" t="s">
        <v>12579</v>
      </c>
      <c r="K730" s="17">
        <v>6</v>
      </c>
      <c r="L730" s="17" t="s">
        <v>7730</v>
      </c>
      <c r="M730" s="9">
        <v>0.4</v>
      </c>
      <c r="N730" s="9"/>
      <c r="O730" s="21"/>
      <c r="Q730" s="29"/>
      <c r="U730" s="17"/>
      <c r="V730" s="2">
        <v>316</v>
      </c>
      <c r="Y730" t="str">
        <f t="shared" si="52"/>
        <v/>
      </c>
      <c r="AA730" t="str">
        <f t="shared" si="53"/>
        <v/>
      </c>
      <c r="AC730" s="7"/>
      <c r="AD730" t="s">
        <v>5065</v>
      </c>
      <c r="AE730">
        <f t="shared" si="54"/>
        <v>0</v>
      </c>
      <c r="AG730" s="2"/>
      <c r="AI730" s="7"/>
    </row>
    <row r="731" spans="1:49" ht="11" customHeight="1" outlineLevel="1" x14ac:dyDescent="0.25">
      <c r="A731" t="s">
        <v>12575</v>
      </c>
      <c r="C731" s="2" t="s">
        <v>12521</v>
      </c>
      <c r="D731" s="2">
        <v>317</v>
      </c>
      <c r="E731" s="7">
        <v>1980</v>
      </c>
      <c r="F731" s="8" t="s">
        <v>5173</v>
      </c>
      <c r="H731" s="5" t="s">
        <v>5398</v>
      </c>
      <c r="I731" s="6" t="s">
        <v>20954</v>
      </c>
      <c r="J731" s="6" t="s">
        <v>12579</v>
      </c>
      <c r="K731" s="17">
        <v>3</v>
      </c>
      <c r="L731" s="17" t="s">
        <v>7730</v>
      </c>
      <c r="M731" s="9">
        <v>1</v>
      </c>
      <c r="N731" s="9"/>
      <c r="O731" s="21"/>
      <c r="Q731" s="29"/>
      <c r="U731" s="17"/>
      <c r="V731" s="2"/>
      <c r="Y731" t="str">
        <f t="shared" si="52"/>
        <v/>
      </c>
      <c r="AA731" t="str">
        <f t="shared" si="53"/>
        <v/>
      </c>
      <c r="AC731" s="7"/>
      <c r="AD731" t="s">
        <v>12578</v>
      </c>
      <c r="AE731">
        <f t="shared" si="54"/>
        <v>0</v>
      </c>
      <c r="AG731" s="2"/>
      <c r="AI731" s="7"/>
    </row>
    <row r="732" spans="1:49" ht="11" customHeight="1" outlineLevel="1" x14ac:dyDescent="0.25">
      <c r="A732" t="s">
        <v>12575</v>
      </c>
      <c r="C732" s="2" t="s">
        <v>12521</v>
      </c>
      <c r="D732" s="2">
        <v>319</v>
      </c>
      <c r="E732" s="7">
        <v>1980</v>
      </c>
      <c r="F732" s="8" t="s">
        <v>5066</v>
      </c>
      <c r="H732" s="5" t="s">
        <v>5398</v>
      </c>
      <c r="I732" s="6" t="s">
        <v>5067</v>
      </c>
      <c r="J732" s="6" t="s">
        <v>12579</v>
      </c>
      <c r="K732" s="17">
        <v>2</v>
      </c>
      <c r="L732" s="17" t="s">
        <v>7730</v>
      </c>
      <c r="M732" s="9">
        <v>1.4</v>
      </c>
      <c r="N732" s="9"/>
      <c r="O732" s="21"/>
      <c r="Q732" s="29"/>
      <c r="U732" s="17"/>
      <c r="V732" s="2">
        <v>320</v>
      </c>
      <c r="Y732" t="str">
        <f t="shared" si="52"/>
        <v/>
      </c>
      <c r="AA732" t="str">
        <f t="shared" si="53"/>
        <v/>
      </c>
      <c r="AC732" s="7"/>
      <c r="AD732" t="s">
        <v>5067</v>
      </c>
      <c r="AE732">
        <f t="shared" si="54"/>
        <v>0</v>
      </c>
      <c r="AG732" s="2"/>
      <c r="AI732" s="7"/>
    </row>
    <row r="733" spans="1:49" ht="11" customHeight="1" outlineLevel="1" x14ac:dyDescent="0.25">
      <c r="A733" t="s">
        <v>12575</v>
      </c>
      <c r="C733" s="2" t="s">
        <v>12521</v>
      </c>
      <c r="D733" s="2">
        <v>335</v>
      </c>
      <c r="E733" s="7">
        <v>1983</v>
      </c>
      <c r="F733" s="5" t="s">
        <v>4029</v>
      </c>
      <c r="H733" s="5" t="s">
        <v>5398</v>
      </c>
      <c r="I733" s="6" t="s">
        <v>6857</v>
      </c>
      <c r="J733" s="6" t="s">
        <v>8932</v>
      </c>
      <c r="K733" s="17">
        <v>4</v>
      </c>
      <c r="L733" s="17" t="s">
        <v>7730</v>
      </c>
      <c r="M733" s="9">
        <v>0.2</v>
      </c>
      <c r="N733" s="9"/>
      <c r="O733" s="21"/>
      <c r="Q733" s="29"/>
      <c r="U733" s="17"/>
      <c r="V733" s="2">
        <v>336</v>
      </c>
      <c r="Y733" t="str">
        <f t="shared" si="52"/>
        <v/>
      </c>
      <c r="AA733" t="str">
        <f t="shared" si="53"/>
        <v/>
      </c>
      <c r="AC733" s="7"/>
      <c r="AD733" t="s">
        <v>6857</v>
      </c>
      <c r="AE733">
        <f t="shared" si="54"/>
        <v>0</v>
      </c>
      <c r="AG733" s="2"/>
      <c r="AH733" t="s">
        <v>3354</v>
      </c>
      <c r="AI733" s="7" t="s">
        <v>4610</v>
      </c>
    </row>
    <row r="734" spans="1:49" ht="11" customHeight="1" outlineLevel="1" x14ac:dyDescent="0.25">
      <c r="A734" t="s">
        <v>12575</v>
      </c>
      <c r="C734" s="2" t="s">
        <v>12521</v>
      </c>
      <c r="D734" s="2" t="s">
        <v>12581</v>
      </c>
      <c r="E734" s="7">
        <v>1983</v>
      </c>
      <c r="F734" s="5" t="s">
        <v>6856</v>
      </c>
      <c r="H734" s="5" t="s">
        <v>5398</v>
      </c>
      <c r="I734" s="6" t="s">
        <v>6857</v>
      </c>
      <c r="J734" s="6" t="s">
        <v>8932</v>
      </c>
      <c r="K734" s="17">
        <v>4</v>
      </c>
      <c r="L734" s="17" t="s">
        <v>7730</v>
      </c>
      <c r="M734" s="9">
        <v>3.5</v>
      </c>
      <c r="N734" s="9"/>
      <c r="O734" s="21"/>
      <c r="Q734" s="29"/>
      <c r="U734" s="17"/>
      <c r="V734" s="2" t="s">
        <v>4028</v>
      </c>
      <c r="Y734" t="str">
        <f t="shared" si="52"/>
        <v/>
      </c>
      <c r="AA734" t="str">
        <f t="shared" si="53"/>
        <v/>
      </c>
      <c r="AC734" s="7"/>
      <c r="AD734" t="s">
        <v>6857</v>
      </c>
      <c r="AE734">
        <f t="shared" si="54"/>
        <v>0</v>
      </c>
      <c r="AG734" s="2"/>
      <c r="AH734" t="s">
        <v>3354</v>
      </c>
      <c r="AI734" s="7" t="s">
        <v>4922</v>
      </c>
    </row>
    <row r="735" spans="1:49" ht="11" customHeight="1" outlineLevel="1" x14ac:dyDescent="0.25">
      <c r="A735" t="s">
        <v>12575</v>
      </c>
      <c r="C735" s="2" t="s">
        <v>12521</v>
      </c>
      <c r="D735" s="2">
        <v>382</v>
      </c>
      <c r="E735" s="7">
        <v>1989</v>
      </c>
      <c r="F735" s="8" t="s">
        <v>12582</v>
      </c>
      <c r="H735" s="5" t="s">
        <v>5398</v>
      </c>
      <c r="I735" s="6" t="s">
        <v>5067</v>
      </c>
      <c r="J735" s="6" t="s">
        <v>12584</v>
      </c>
      <c r="K735" s="17">
        <v>5</v>
      </c>
      <c r="L735" s="17" t="s">
        <v>7730</v>
      </c>
      <c r="M735" s="9">
        <v>1.2</v>
      </c>
      <c r="N735" s="9"/>
      <c r="O735" s="21"/>
      <c r="Q735" s="29"/>
      <c r="U735" s="17"/>
      <c r="V735" s="2"/>
      <c r="Y735" t="str">
        <f t="shared" si="52"/>
        <v/>
      </c>
      <c r="AA735" t="str">
        <f t="shared" si="53"/>
        <v/>
      </c>
      <c r="AC735" s="7"/>
      <c r="AD735" t="s">
        <v>5067</v>
      </c>
      <c r="AE735">
        <f t="shared" si="54"/>
        <v>0</v>
      </c>
      <c r="AG735" s="2"/>
      <c r="AI735" s="7"/>
    </row>
    <row r="736" spans="1:49" ht="11" customHeight="1" outlineLevel="1" x14ac:dyDescent="0.25">
      <c r="A736" t="s">
        <v>12575</v>
      </c>
      <c r="C736" s="2" t="s">
        <v>12521</v>
      </c>
      <c r="D736" s="2">
        <v>383</v>
      </c>
      <c r="E736" s="7">
        <v>1989</v>
      </c>
      <c r="F736" s="8" t="s">
        <v>12583</v>
      </c>
      <c r="H736" s="5" t="s">
        <v>5398</v>
      </c>
      <c r="I736" s="6" t="s">
        <v>20954</v>
      </c>
      <c r="J736" s="6" t="s">
        <v>12584</v>
      </c>
      <c r="K736" s="17">
        <v>3</v>
      </c>
      <c r="L736" s="17" t="s">
        <v>7730</v>
      </c>
      <c r="M736" s="9">
        <v>1.2</v>
      </c>
      <c r="N736" s="9"/>
      <c r="O736" s="21"/>
      <c r="Q736" s="29"/>
      <c r="T736">
        <v>1</v>
      </c>
      <c r="U736" s="17"/>
      <c r="V736" s="2"/>
      <c r="Y736" t="str">
        <f t="shared" si="52"/>
        <v/>
      </c>
      <c r="AA736" t="str">
        <f t="shared" si="53"/>
        <v/>
      </c>
      <c r="AC736" s="7"/>
      <c r="AD736" t="s">
        <v>12578</v>
      </c>
      <c r="AE736">
        <f t="shared" si="54"/>
        <v>0</v>
      </c>
      <c r="AG736" s="2"/>
      <c r="AI736" s="7"/>
    </row>
    <row r="737" spans="1:35" ht="11" customHeight="1" outlineLevel="1" x14ac:dyDescent="0.25">
      <c r="A737" t="s">
        <v>12575</v>
      </c>
      <c r="C737" s="2" t="s">
        <v>12521</v>
      </c>
      <c r="D737" s="2">
        <v>437</v>
      </c>
      <c r="E737" s="7">
        <v>1996</v>
      </c>
      <c r="F737" s="8" t="s">
        <v>12585</v>
      </c>
      <c r="H737" s="5" t="s">
        <v>5398</v>
      </c>
      <c r="I737" s="6" t="s">
        <v>5063</v>
      </c>
      <c r="J737" s="6" t="s">
        <v>8785</v>
      </c>
      <c r="K737" s="17">
        <v>3</v>
      </c>
      <c r="L737" s="17" t="s">
        <v>7730</v>
      </c>
      <c r="M737" s="9">
        <v>3</v>
      </c>
      <c r="N737" s="9"/>
      <c r="O737" s="21"/>
      <c r="Q737" s="29"/>
      <c r="U737" s="17"/>
      <c r="V737" s="2"/>
      <c r="Y737" t="str">
        <f t="shared" si="52"/>
        <v/>
      </c>
      <c r="AA737" t="str">
        <f t="shared" si="53"/>
        <v/>
      </c>
      <c r="AC737" s="7"/>
      <c r="AD737" t="s">
        <v>12587</v>
      </c>
      <c r="AE737">
        <f t="shared" si="54"/>
        <v>0</v>
      </c>
      <c r="AG737" s="2"/>
      <c r="AI737" s="7"/>
    </row>
    <row r="738" spans="1:35" ht="11" customHeight="1" outlineLevel="1" x14ac:dyDescent="0.25">
      <c r="A738" t="s">
        <v>12575</v>
      </c>
      <c r="C738" s="2" t="s">
        <v>12521</v>
      </c>
      <c r="D738" s="2">
        <v>439</v>
      </c>
      <c r="E738" s="7">
        <v>1996</v>
      </c>
      <c r="F738" s="8" t="s">
        <v>6151</v>
      </c>
      <c r="H738" s="5" t="s">
        <v>5398</v>
      </c>
      <c r="I738" s="6" t="s">
        <v>5063</v>
      </c>
      <c r="J738" s="6" t="s">
        <v>8785</v>
      </c>
      <c r="K738" s="17">
        <v>3</v>
      </c>
      <c r="L738" s="17" t="s">
        <v>7730</v>
      </c>
      <c r="M738" s="9">
        <v>3</v>
      </c>
      <c r="N738" s="9"/>
      <c r="O738" s="21"/>
      <c r="Q738" s="29"/>
      <c r="U738" s="17"/>
      <c r="V738" s="2"/>
      <c r="Y738" t="str">
        <f t="shared" si="52"/>
        <v/>
      </c>
      <c r="AA738" t="str">
        <f t="shared" si="53"/>
        <v/>
      </c>
      <c r="AC738" s="7"/>
      <c r="AD738" t="s">
        <v>12587</v>
      </c>
      <c r="AE738">
        <f t="shared" si="54"/>
        <v>0</v>
      </c>
      <c r="AG738" s="2"/>
      <c r="AI738" s="7"/>
    </row>
    <row r="739" spans="1:35" ht="11" customHeight="1" outlineLevel="1" x14ac:dyDescent="0.25">
      <c r="A739" t="s">
        <v>12575</v>
      </c>
      <c r="C739" s="2" t="s">
        <v>12521</v>
      </c>
      <c r="D739" s="2">
        <v>440</v>
      </c>
      <c r="E739" s="7">
        <v>1996</v>
      </c>
      <c r="F739" s="8" t="s">
        <v>12586</v>
      </c>
      <c r="H739" s="5" t="s">
        <v>5398</v>
      </c>
      <c r="I739" s="6" t="s">
        <v>5063</v>
      </c>
      <c r="J739" s="6" t="s">
        <v>8785</v>
      </c>
      <c r="K739" s="17">
        <v>1</v>
      </c>
      <c r="L739" s="17" t="s">
        <v>7730</v>
      </c>
      <c r="M739" s="9">
        <v>4</v>
      </c>
      <c r="N739" s="9"/>
      <c r="O739" s="21"/>
      <c r="Q739" s="29"/>
      <c r="U739" s="17"/>
      <c r="V739" s="2"/>
      <c r="Y739" t="str">
        <f t="shared" ref="Y739:Y740" si="55">IF(COUNTIF(F739,"*fdc*"),1,"")</f>
        <v/>
      </c>
      <c r="AA739">
        <f t="shared" ref="AA739:AA740" si="56">IF(COUNTIF(F739,"*s/s*"),1,"")</f>
        <v>1</v>
      </c>
      <c r="AC739" s="7"/>
      <c r="AD739" t="s">
        <v>12587</v>
      </c>
      <c r="AE739">
        <f t="shared" ref="AE739:AE740" si="57">COUNTIF(I739,"*Fuji*")</f>
        <v>0</v>
      </c>
      <c r="AG739" s="2"/>
      <c r="AI739" s="7"/>
    </row>
    <row r="740" spans="1:35" ht="11" customHeight="1" outlineLevel="1" x14ac:dyDescent="0.25">
      <c r="A740" t="s">
        <v>12575</v>
      </c>
      <c r="C740" s="2" t="s">
        <v>12521</v>
      </c>
      <c r="D740" s="2">
        <v>445</v>
      </c>
      <c r="E740" s="7">
        <v>1997</v>
      </c>
      <c r="F740" s="8" t="s">
        <v>4808</v>
      </c>
      <c r="H740" s="5" t="s">
        <v>5398</v>
      </c>
      <c r="I740" s="6" t="s">
        <v>5063</v>
      </c>
      <c r="J740" s="6" t="s">
        <v>13222</v>
      </c>
      <c r="K740" s="17">
        <v>1</v>
      </c>
      <c r="L740" s="17" t="s">
        <v>7730</v>
      </c>
      <c r="M740" s="9">
        <v>2</v>
      </c>
      <c r="N740" s="9"/>
      <c r="O740" s="21"/>
      <c r="Q740" s="29"/>
      <c r="U740" s="17"/>
      <c r="V740" s="2"/>
      <c r="Y740" t="str">
        <f t="shared" si="55"/>
        <v/>
      </c>
      <c r="AA740" t="str">
        <f t="shared" si="56"/>
        <v/>
      </c>
      <c r="AC740" s="7"/>
      <c r="AD740" t="s">
        <v>12587</v>
      </c>
      <c r="AE740">
        <f t="shared" si="57"/>
        <v>0</v>
      </c>
      <c r="AG740" s="2"/>
      <c r="AI740" s="7"/>
    </row>
    <row r="741" spans="1:35" ht="11" customHeight="1" outlineLevel="1" x14ac:dyDescent="0.25">
      <c r="A741" t="s">
        <v>12575</v>
      </c>
      <c r="C741" s="2" t="s">
        <v>12521</v>
      </c>
      <c r="D741" s="3" t="s">
        <v>22519</v>
      </c>
      <c r="E741" s="7">
        <v>1997</v>
      </c>
      <c r="F741" s="8" t="s">
        <v>22520</v>
      </c>
      <c r="H741" s="5" t="s">
        <v>5398</v>
      </c>
      <c r="I741" s="6" t="s">
        <v>5063</v>
      </c>
      <c r="J741" s="6" t="s">
        <v>13222</v>
      </c>
      <c r="K741" s="17">
        <v>1</v>
      </c>
      <c r="L741" s="18" t="s">
        <v>7730</v>
      </c>
      <c r="M741" s="9">
        <v>3.6</v>
      </c>
      <c r="N741" s="9"/>
      <c r="O741" s="21"/>
      <c r="Q741" s="29"/>
      <c r="U741" s="17"/>
      <c r="V741" s="2"/>
      <c r="Y741" t="str">
        <f t="shared" si="52"/>
        <v/>
      </c>
      <c r="AA741">
        <f t="shared" si="53"/>
        <v>1</v>
      </c>
      <c r="AC741" s="7"/>
      <c r="AD741" t="s">
        <v>12587</v>
      </c>
      <c r="AE741">
        <f t="shared" si="54"/>
        <v>0</v>
      </c>
      <c r="AG741" s="2"/>
      <c r="AI741" s="7"/>
    </row>
    <row r="742" spans="1:35" ht="11" customHeight="1" outlineLevel="1" x14ac:dyDescent="0.3">
      <c r="A742" t="s">
        <v>12575</v>
      </c>
      <c r="C742" s="2" t="s">
        <v>12521</v>
      </c>
      <c r="D742" s="2">
        <v>449</v>
      </c>
      <c r="E742" s="7">
        <v>1999</v>
      </c>
      <c r="F742" s="8" t="s">
        <v>12588</v>
      </c>
      <c r="H742" s="5" t="s">
        <v>5398</v>
      </c>
      <c r="I742" s="6" t="s">
        <v>20954</v>
      </c>
      <c r="J742" s="6" t="s">
        <v>8948</v>
      </c>
      <c r="K742" s="17">
        <v>3</v>
      </c>
      <c r="L742" s="17" t="s">
        <v>7730</v>
      </c>
      <c r="M742" s="9">
        <v>1.5</v>
      </c>
      <c r="N742" s="9"/>
      <c r="O742" s="21"/>
      <c r="Q742" s="29"/>
      <c r="T742">
        <v>1</v>
      </c>
      <c r="U742" s="17"/>
      <c r="V742" s="2"/>
      <c r="Y742" t="str">
        <f t="shared" si="52"/>
        <v/>
      </c>
      <c r="AA742" t="str">
        <f t="shared" si="53"/>
        <v/>
      </c>
      <c r="AC742" s="7"/>
      <c r="AD742" t="s">
        <v>12604</v>
      </c>
      <c r="AE742">
        <f t="shared" si="54"/>
        <v>0</v>
      </c>
      <c r="AG742" s="2"/>
      <c r="AI742" s="7"/>
    </row>
    <row r="743" spans="1:35" ht="11" customHeight="1" outlineLevel="1" x14ac:dyDescent="0.25">
      <c r="A743" t="s">
        <v>12575</v>
      </c>
      <c r="C743" s="2" t="s">
        <v>12521</v>
      </c>
      <c r="D743" s="2">
        <v>453</v>
      </c>
      <c r="E743" s="7">
        <v>1999</v>
      </c>
      <c r="F743" s="31" t="s">
        <v>6151</v>
      </c>
      <c r="H743" s="5" t="s">
        <v>5398</v>
      </c>
      <c r="I743" s="6" t="s">
        <v>2486</v>
      </c>
      <c r="J743" s="6" t="s">
        <v>8985</v>
      </c>
      <c r="K743" s="17">
        <v>5</v>
      </c>
      <c r="L743" s="17" t="s">
        <v>7730</v>
      </c>
      <c r="M743" s="9">
        <v>1</v>
      </c>
      <c r="N743" s="9"/>
      <c r="O743" s="21"/>
      <c r="Q743" s="29"/>
      <c r="U743" s="17"/>
      <c r="V743" s="2">
        <v>454</v>
      </c>
      <c r="Y743" t="str">
        <f t="shared" si="52"/>
        <v/>
      </c>
      <c r="AA743" t="str">
        <f t="shared" si="53"/>
        <v/>
      </c>
      <c r="AC743" s="7"/>
      <c r="AD743" t="s">
        <v>2486</v>
      </c>
      <c r="AE743">
        <f t="shared" si="54"/>
        <v>0</v>
      </c>
      <c r="AG743" s="2"/>
      <c r="AH743" t="s">
        <v>5064</v>
      </c>
      <c r="AI743" s="7" t="s">
        <v>4610</v>
      </c>
    </row>
    <row r="744" spans="1:35" ht="11" customHeight="1" outlineLevel="1" x14ac:dyDescent="0.25">
      <c r="A744" t="s">
        <v>12575</v>
      </c>
      <c r="C744" s="2" t="s">
        <v>12521</v>
      </c>
      <c r="D744" s="2" t="s">
        <v>10876</v>
      </c>
      <c r="E744" s="7">
        <v>1999</v>
      </c>
      <c r="F744" s="5" t="s">
        <v>6152</v>
      </c>
      <c r="H744" s="5" t="s">
        <v>5398</v>
      </c>
      <c r="I744" s="6" t="s">
        <v>2486</v>
      </c>
      <c r="J744" s="6" t="s">
        <v>8985</v>
      </c>
      <c r="K744" s="17">
        <v>5</v>
      </c>
      <c r="L744" s="17" t="s">
        <v>20075</v>
      </c>
      <c r="M744" s="9"/>
      <c r="N744" s="9"/>
      <c r="O744" s="21"/>
      <c r="Q744" s="29"/>
      <c r="U744" s="17"/>
      <c r="V744" s="2" t="s">
        <v>6149</v>
      </c>
      <c r="Y744" t="str">
        <f t="shared" si="52"/>
        <v/>
      </c>
      <c r="AA744" t="str">
        <f t="shared" si="53"/>
        <v/>
      </c>
      <c r="AC744" s="7"/>
      <c r="AD744" t="s">
        <v>2486</v>
      </c>
      <c r="AE744">
        <f t="shared" si="54"/>
        <v>0</v>
      </c>
      <c r="AG744" s="2"/>
      <c r="AH744" t="s">
        <v>5064</v>
      </c>
      <c r="AI744" s="7" t="s">
        <v>4610</v>
      </c>
    </row>
    <row r="745" spans="1:35" ht="11" customHeight="1" outlineLevel="1" x14ac:dyDescent="0.25">
      <c r="A745" t="s">
        <v>12575</v>
      </c>
      <c r="C745" s="2" t="s">
        <v>12521</v>
      </c>
      <c r="D745" s="2" t="s">
        <v>12589</v>
      </c>
      <c r="E745" s="7">
        <v>1999</v>
      </c>
      <c r="F745" s="5" t="s">
        <v>6153</v>
      </c>
      <c r="H745" s="5" t="s">
        <v>5398</v>
      </c>
      <c r="I745" s="6" t="s">
        <v>2486</v>
      </c>
      <c r="J745" s="6" t="s">
        <v>8985</v>
      </c>
      <c r="K745" s="17">
        <v>5</v>
      </c>
      <c r="L745" s="17" t="s">
        <v>20075</v>
      </c>
      <c r="M745" s="9"/>
      <c r="N745" s="9"/>
      <c r="O745" s="21"/>
      <c r="Q745" s="29"/>
      <c r="U745" s="17"/>
      <c r="V745" s="2" t="s">
        <v>6150</v>
      </c>
      <c r="Y745" t="str">
        <f t="shared" si="52"/>
        <v/>
      </c>
      <c r="AA745" t="str">
        <f t="shared" si="53"/>
        <v/>
      </c>
      <c r="AC745" s="7"/>
      <c r="AD745" t="s">
        <v>2486</v>
      </c>
      <c r="AE745">
        <f t="shared" si="54"/>
        <v>0</v>
      </c>
      <c r="AG745" s="2"/>
      <c r="AH745" t="s">
        <v>5064</v>
      </c>
      <c r="AI745" s="7" t="s">
        <v>4922</v>
      </c>
    </row>
    <row r="746" spans="1:35" ht="11" customHeight="1" outlineLevel="1" x14ac:dyDescent="0.25">
      <c r="A746" t="s">
        <v>12575</v>
      </c>
      <c r="C746" s="2" t="s">
        <v>12521</v>
      </c>
      <c r="D746" s="2">
        <v>455</v>
      </c>
      <c r="E746" s="7">
        <v>2000</v>
      </c>
      <c r="F746" s="5" t="s">
        <v>12590</v>
      </c>
      <c r="H746" s="5" t="s">
        <v>5398</v>
      </c>
      <c r="I746" s="6" t="s">
        <v>20954</v>
      </c>
      <c r="J746" s="6" t="s">
        <v>12592</v>
      </c>
      <c r="K746" s="17">
        <v>3</v>
      </c>
      <c r="L746" s="17" t="s">
        <v>7730</v>
      </c>
      <c r="M746" s="9">
        <v>4</v>
      </c>
      <c r="N746" s="9"/>
      <c r="O746" s="21"/>
      <c r="Q746" s="29"/>
      <c r="U746" s="17"/>
      <c r="V746" s="2"/>
      <c r="Y746" t="str">
        <f t="shared" si="52"/>
        <v/>
      </c>
      <c r="AA746" t="str">
        <f t="shared" si="53"/>
        <v/>
      </c>
      <c r="AC746" s="7"/>
      <c r="AD746" t="s">
        <v>12591</v>
      </c>
      <c r="AE746">
        <f t="shared" si="54"/>
        <v>0</v>
      </c>
      <c r="AG746" s="2"/>
      <c r="AI746" s="7"/>
    </row>
    <row r="747" spans="1:35" ht="11" customHeight="1" outlineLevel="1" x14ac:dyDescent="0.25">
      <c r="A747" t="s">
        <v>12575</v>
      </c>
      <c r="C747" s="2" t="s">
        <v>12521</v>
      </c>
      <c r="D747" s="2">
        <v>458</v>
      </c>
      <c r="E747" s="7">
        <v>2001</v>
      </c>
      <c r="F747" s="5" t="s">
        <v>12594</v>
      </c>
      <c r="H747" s="5" t="s">
        <v>5398</v>
      </c>
      <c r="I747" s="6" t="s">
        <v>12595</v>
      </c>
      <c r="J747" s="6" t="s">
        <v>12596</v>
      </c>
      <c r="K747" s="17">
        <v>5</v>
      </c>
      <c r="L747" s="17" t="s">
        <v>7730</v>
      </c>
      <c r="M747" s="9">
        <v>1.3</v>
      </c>
      <c r="N747" s="9"/>
      <c r="O747" s="21"/>
      <c r="Q747" s="29"/>
      <c r="U747" s="17"/>
      <c r="V747" s="2"/>
      <c r="Y747" t="str">
        <f t="shared" si="52"/>
        <v/>
      </c>
      <c r="AA747" t="str">
        <f t="shared" si="53"/>
        <v/>
      </c>
      <c r="AC747" s="7"/>
      <c r="AD747" t="s">
        <v>12595</v>
      </c>
      <c r="AE747">
        <f t="shared" si="54"/>
        <v>0</v>
      </c>
      <c r="AG747" s="2"/>
      <c r="AI747" s="7"/>
    </row>
    <row r="748" spans="1:35" ht="11" customHeight="1" outlineLevel="1" x14ac:dyDescent="0.25">
      <c r="A748" t="s">
        <v>12575</v>
      </c>
      <c r="C748" s="2" t="s">
        <v>12521</v>
      </c>
      <c r="D748" s="2">
        <v>459</v>
      </c>
      <c r="E748" s="7">
        <v>2001</v>
      </c>
      <c r="F748" s="5" t="s">
        <v>12590</v>
      </c>
      <c r="H748" s="5" t="s">
        <v>5398</v>
      </c>
      <c r="I748" s="6" t="s">
        <v>12595</v>
      </c>
      <c r="J748" s="6" t="s">
        <v>12596</v>
      </c>
      <c r="K748" s="17">
        <v>5</v>
      </c>
      <c r="L748" s="17" t="s">
        <v>7730</v>
      </c>
      <c r="M748" s="9">
        <v>1.3</v>
      </c>
      <c r="N748" s="9"/>
      <c r="O748" s="21"/>
      <c r="Q748" s="29"/>
      <c r="U748" s="17"/>
      <c r="V748" s="2"/>
      <c r="Y748" t="str">
        <f t="shared" si="52"/>
        <v/>
      </c>
      <c r="AA748" t="str">
        <f t="shared" si="53"/>
        <v/>
      </c>
      <c r="AC748" s="7"/>
      <c r="AD748" t="s">
        <v>12595</v>
      </c>
      <c r="AE748">
        <f t="shared" si="54"/>
        <v>0</v>
      </c>
      <c r="AG748" s="2"/>
      <c r="AI748" s="7"/>
    </row>
    <row r="749" spans="1:35" ht="11" customHeight="1" outlineLevel="1" x14ac:dyDescent="0.25">
      <c r="A749" t="s">
        <v>12575</v>
      </c>
      <c r="C749" s="2" t="s">
        <v>12521</v>
      </c>
      <c r="D749" s="2">
        <v>460</v>
      </c>
      <c r="E749" s="7">
        <v>2001</v>
      </c>
      <c r="F749" s="5" t="s">
        <v>6151</v>
      </c>
      <c r="H749" s="5" t="s">
        <v>5398</v>
      </c>
      <c r="I749" s="6" t="s">
        <v>12595</v>
      </c>
      <c r="J749" s="6" t="s">
        <v>12596</v>
      </c>
      <c r="K749" s="17">
        <v>5</v>
      </c>
      <c r="L749" s="17" t="s">
        <v>7730</v>
      </c>
      <c r="M749" s="9">
        <v>1.3</v>
      </c>
      <c r="N749" s="9"/>
      <c r="O749" s="21"/>
      <c r="Q749" s="29"/>
      <c r="U749" s="17"/>
      <c r="V749" s="2"/>
      <c r="Y749" t="str">
        <f t="shared" si="52"/>
        <v/>
      </c>
      <c r="AA749" t="str">
        <f t="shared" si="53"/>
        <v/>
      </c>
      <c r="AC749" s="7"/>
      <c r="AD749" t="s">
        <v>12595</v>
      </c>
      <c r="AE749">
        <f t="shared" si="54"/>
        <v>0</v>
      </c>
      <c r="AG749" s="2"/>
      <c r="AI749" s="7"/>
    </row>
    <row r="750" spans="1:35" ht="11" customHeight="1" outlineLevel="1" x14ac:dyDescent="0.25">
      <c r="A750" t="s">
        <v>12575</v>
      </c>
      <c r="C750" s="2" t="s">
        <v>12521</v>
      </c>
      <c r="D750" s="2" t="s">
        <v>12593</v>
      </c>
      <c r="E750" s="7">
        <v>2001</v>
      </c>
      <c r="F750" s="5" t="s">
        <v>6856</v>
      </c>
      <c r="H750" s="5" t="s">
        <v>5398</v>
      </c>
      <c r="I750" s="6" t="s">
        <v>12595</v>
      </c>
      <c r="J750" s="6" t="s">
        <v>12596</v>
      </c>
      <c r="K750" s="17">
        <v>5</v>
      </c>
      <c r="L750" s="17" t="s">
        <v>20076</v>
      </c>
      <c r="M750" s="9"/>
      <c r="N750" s="9"/>
      <c r="O750" s="21"/>
      <c r="Q750" s="29"/>
      <c r="U750" s="17"/>
      <c r="V750" s="2"/>
      <c r="Y750" t="str">
        <f t="shared" si="52"/>
        <v/>
      </c>
      <c r="AA750" t="str">
        <f t="shared" si="53"/>
        <v/>
      </c>
      <c r="AC750" s="7"/>
      <c r="AD750" t="s">
        <v>12595</v>
      </c>
      <c r="AE750">
        <f t="shared" si="54"/>
        <v>0</v>
      </c>
      <c r="AG750" s="2"/>
      <c r="AI750" s="7"/>
    </row>
    <row r="751" spans="1:35" ht="11" customHeight="1" outlineLevel="1" x14ac:dyDescent="0.25">
      <c r="A751" t="s">
        <v>12575</v>
      </c>
      <c r="C751" s="2" t="s">
        <v>12521</v>
      </c>
      <c r="D751" s="2">
        <v>461</v>
      </c>
      <c r="E751" s="7">
        <v>2001</v>
      </c>
      <c r="F751" s="5" t="s">
        <v>12597</v>
      </c>
      <c r="H751" s="5" t="s">
        <v>5398</v>
      </c>
      <c r="I751" s="6" t="s">
        <v>20954</v>
      </c>
      <c r="J751" s="6" t="s">
        <v>12596</v>
      </c>
      <c r="K751" s="17">
        <v>1</v>
      </c>
      <c r="L751" s="17" t="s">
        <v>7730</v>
      </c>
      <c r="M751" s="9">
        <v>4.7</v>
      </c>
      <c r="N751" s="9"/>
      <c r="O751" s="21"/>
      <c r="Q751" s="29"/>
      <c r="U751" s="17"/>
      <c r="V751" s="2"/>
      <c r="Y751" t="str">
        <f t="shared" si="52"/>
        <v/>
      </c>
      <c r="AA751">
        <f t="shared" si="53"/>
        <v>1</v>
      </c>
      <c r="AC751" s="7"/>
      <c r="AD751" t="s">
        <v>12598</v>
      </c>
      <c r="AE751">
        <f t="shared" si="54"/>
        <v>0</v>
      </c>
      <c r="AG751" s="2"/>
      <c r="AI751" s="7"/>
    </row>
    <row r="752" spans="1:35" ht="11" customHeight="1" outlineLevel="1" x14ac:dyDescent="0.25">
      <c r="A752" t="s">
        <v>12575</v>
      </c>
      <c r="C752" s="2" t="s">
        <v>12521</v>
      </c>
      <c r="D752" s="2">
        <v>475</v>
      </c>
      <c r="E752" s="7">
        <v>2003</v>
      </c>
      <c r="F752" s="19">
        <v>0.43</v>
      </c>
      <c r="H752" s="5" t="s">
        <v>5398</v>
      </c>
      <c r="I752" s="6" t="s">
        <v>20954</v>
      </c>
      <c r="J752" s="6" t="s">
        <v>12599</v>
      </c>
      <c r="K752" s="17">
        <v>1</v>
      </c>
      <c r="L752" s="17" t="s">
        <v>7730</v>
      </c>
      <c r="M752" s="9">
        <v>6.5</v>
      </c>
      <c r="N752" s="9"/>
      <c r="O752" s="21"/>
      <c r="Q752" s="29"/>
      <c r="S752">
        <v>1</v>
      </c>
      <c r="T752">
        <v>1</v>
      </c>
      <c r="U752" s="17"/>
      <c r="V752" s="2"/>
      <c r="Y752" t="str">
        <f t="shared" si="52"/>
        <v/>
      </c>
      <c r="AA752" t="str">
        <f t="shared" si="53"/>
        <v/>
      </c>
      <c r="AC752" s="7"/>
      <c r="AD752" t="s">
        <v>12603</v>
      </c>
      <c r="AE752">
        <f t="shared" si="54"/>
        <v>0</v>
      </c>
      <c r="AG752" s="2"/>
      <c r="AI752" s="7"/>
    </row>
    <row r="753" spans="1:35" ht="11" customHeight="1" outlineLevel="1" x14ac:dyDescent="0.25">
      <c r="A753" t="s">
        <v>12575</v>
      </c>
      <c r="C753" s="2" t="s">
        <v>12521</v>
      </c>
      <c r="D753" s="2">
        <v>480</v>
      </c>
      <c r="E753" s="7">
        <v>2004</v>
      </c>
      <c r="F753" s="19">
        <v>0.56000000000000005</v>
      </c>
      <c r="H753" s="5" t="s">
        <v>5398</v>
      </c>
      <c r="I753" s="6" t="s">
        <v>20954</v>
      </c>
      <c r="J753" s="6" t="s">
        <v>8954</v>
      </c>
      <c r="K753" s="17">
        <v>3</v>
      </c>
      <c r="L753" s="17" t="s">
        <v>7730</v>
      </c>
      <c r="M753" s="9">
        <v>3</v>
      </c>
      <c r="N753" s="9"/>
      <c r="O753" s="21"/>
      <c r="Q753" s="29"/>
      <c r="S753">
        <v>1</v>
      </c>
      <c r="T753">
        <v>1</v>
      </c>
      <c r="U753" s="17"/>
      <c r="V753" s="2"/>
      <c r="Y753" t="str">
        <f t="shared" si="52"/>
        <v/>
      </c>
      <c r="AA753" t="str">
        <f t="shared" si="53"/>
        <v/>
      </c>
      <c r="AC753" s="7"/>
      <c r="AD753" t="s">
        <v>12600</v>
      </c>
      <c r="AE753">
        <f t="shared" si="54"/>
        <v>0</v>
      </c>
      <c r="AG753" s="2"/>
      <c r="AI753" s="7"/>
    </row>
    <row r="754" spans="1:35" ht="11" customHeight="1" outlineLevel="1" x14ac:dyDescent="0.25">
      <c r="A754" t="s">
        <v>12575</v>
      </c>
      <c r="C754" s="2" t="s">
        <v>12521</v>
      </c>
      <c r="D754" s="2">
        <v>488</v>
      </c>
      <c r="E754" s="7">
        <v>2005</v>
      </c>
      <c r="F754" s="19">
        <v>0.3</v>
      </c>
      <c r="H754" s="5" t="s">
        <v>5398</v>
      </c>
      <c r="I754" s="6" t="s">
        <v>1267</v>
      </c>
      <c r="J754" s="6" t="s">
        <v>12601</v>
      </c>
      <c r="K754" s="17">
        <v>5</v>
      </c>
      <c r="L754" s="17" t="s">
        <v>7730</v>
      </c>
      <c r="M754" s="9">
        <v>3.2</v>
      </c>
      <c r="N754" s="9"/>
      <c r="O754" s="21"/>
      <c r="Q754" s="29"/>
      <c r="U754" s="17"/>
      <c r="V754" s="2">
        <v>484</v>
      </c>
      <c r="Y754" t="str">
        <f t="shared" si="52"/>
        <v/>
      </c>
      <c r="AA754" t="str">
        <f t="shared" si="53"/>
        <v/>
      </c>
      <c r="AC754" s="7"/>
      <c r="AD754" t="s">
        <v>1267</v>
      </c>
      <c r="AE754">
        <f t="shared" si="54"/>
        <v>0</v>
      </c>
      <c r="AG754" s="2"/>
      <c r="AH754" t="s">
        <v>5064</v>
      </c>
      <c r="AI754" s="7" t="s">
        <v>4610</v>
      </c>
    </row>
    <row r="755" spans="1:35" ht="11" customHeight="1" outlineLevel="1" x14ac:dyDescent="0.25">
      <c r="A755" t="s">
        <v>12575</v>
      </c>
      <c r="C755" s="2" t="s">
        <v>12521</v>
      </c>
      <c r="D755" s="2">
        <v>492</v>
      </c>
      <c r="E755" s="7">
        <v>2005</v>
      </c>
      <c r="F755" s="19">
        <v>0.74</v>
      </c>
      <c r="H755" s="5" t="s">
        <v>5398</v>
      </c>
      <c r="I755" s="6" t="s">
        <v>6288</v>
      </c>
      <c r="J755" s="6" t="s">
        <v>12601</v>
      </c>
      <c r="K755" s="17">
        <v>2</v>
      </c>
      <c r="L755" s="17" t="s">
        <v>7730</v>
      </c>
      <c r="M755" s="9">
        <v>0.2</v>
      </c>
      <c r="N755" s="9"/>
      <c r="O755" s="21"/>
      <c r="Q755" s="29"/>
      <c r="S755">
        <v>1</v>
      </c>
      <c r="T755">
        <v>1</v>
      </c>
      <c r="U755" s="17"/>
      <c r="V755" s="2">
        <v>488</v>
      </c>
      <c r="Y755" t="str">
        <f t="shared" si="52"/>
        <v/>
      </c>
      <c r="AA755" t="str">
        <f t="shared" si="53"/>
        <v/>
      </c>
      <c r="AC755" s="7"/>
      <c r="AD755" t="s">
        <v>6288</v>
      </c>
      <c r="AE755">
        <f t="shared" si="54"/>
        <v>0</v>
      </c>
      <c r="AG755" s="2"/>
      <c r="AH755" t="s">
        <v>5064</v>
      </c>
      <c r="AI755" s="7" t="s">
        <v>4610</v>
      </c>
    </row>
    <row r="756" spans="1:35" ht="11" customHeight="1" outlineLevel="1" x14ac:dyDescent="0.25">
      <c r="A756" t="s">
        <v>12575</v>
      </c>
      <c r="C756" s="2" t="s">
        <v>12521</v>
      </c>
      <c r="D756" s="2">
        <v>498</v>
      </c>
      <c r="E756" s="7">
        <v>2006</v>
      </c>
      <c r="F756" s="19">
        <v>0.2</v>
      </c>
      <c r="H756" s="5" t="s">
        <v>5398</v>
      </c>
      <c r="I756" s="6" t="s">
        <v>4696</v>
      </c>
      <c r="J756" s="6" t="s">
        <v>12602</v>
      </c>
      <c r="K756" s="17">
        <v>2</v>
      </c>
      <c r="L756" s="17" t="s">
        <v>7730</v>
      </c>
      <c r="M756" s="9">
        <v>2.1</v>
      </c>
      <c r="N756" s="9"/>
      <c r="O756" s="21"/>
      <c r="Q756" s="29"/>
      <c r="U756" s="17"/>
      <c r="V756" s="2" t="s">
        <v>4695</v>
      </c>
      <c r="Y756" t="str">
        <f t="shared" si="52"/>
        <v/>
      </c>
      <c r="AA756" t="str">
        <f t="shared" si="53"/>
        <v/>
      </c>
      <c r="AC756" s="7"/>
      <c r="AD756" t="s">
        <v>4696</v>
      </c>
      <c r="AE756">
        <f t="shared" si="54"/>
        <v>0</v>
      </c>
      <c r="AG756" s="2"/>
      <c r="AH756" t="s">
        <v>3354</v>
      </c>
      <c r="AI756" s="7"/>
    </row>
    <row r="757" spans="1:35" ht="11" customHeight="1" outlineLevel="1" x14ac:dyDescent="0.25">
      <c r="A757" t="s">
        <v>12575</v>
      </c>
      <c r="C757" s="2" t="s">
        <v>12521</v>
      </c>
      <c r="D757" s="2">
        <v>499</v>
      </c>
      <c r="E757" s="7">
        <v>2006</v>
      </c>
      <c r="F757" s="19">
        <v>0.3</v>
      </c>
      <c r="H757" s="5" t="s">
        <v>5398</v>
      </c>
      <c r="I757" s="6" t="s">
        <v>4696</v>
      </c>
      <c r="J757" s="6" t="s">
        <v>12602</v>
      </c>
      <c r="K757" s="17">
        <v>2</v>
      </c>
      <c r="L757" s="17" t="s">
        <v>7730</v>
      </c>
      <c r="M757" s="9">
        <v>2.1</v>
      </c>
      <c r="N757" s="9"/>
      <c r="O757" s="21"/>
      <c r="Q757" s="29"/>
      <c r="U757" s="17"/>
      <c r="V757" s="2" t="s">
        <v>4695</v>
      </c>
      <c r="Y757" t="str">
        <f t="shared" si="52"/>
        <v/>
      </c>
      <c r="AA757" t="str">
        <f t="shared" si="53"/>
        <v/>
      </c>
      <c r="AC757" s="7"/>
      <c r="AD757" t="s">
        <v>4696</v>
      </c>
      <c r="AE757">
        <f t="shared" si="54"/>
        <v>0</v>
      </c>
      <c r="AG757" s="2"/>
      <c r="AH757" t="s">
        <v>3354</v>
      </c>
      <c r="AI757" s="7"/>
    </row>
    <row r="758" spans="1:35" ht="11" customHeight="1" outlineLevel="1" x14ac:dyDescent="0.25">
      <c r="A758" t="s">
        <v>12575</v>
      </c>
      <c r="C758" s="2" t="s">
        <v>12521</v>
      </c>
      <c r="D758" s="2">
        <v>500</v>
      </c>
      <c r="E758" s="7">
        <v>2006</v>
      </c>
      <c r="F758" s="19">
        <v>0.74</v>
      </c>
      <c r="H758" s="5" t="s">
        <v>5398</v>
      </c>
      <c r="I758" s="6" t="s">
        <v>4696</v>
      </c>
      <c r="J758" s="6" t="s">
        <v>12602</v>
      </c>
      <c r="K758" s="17">
        <v>2</v>
      </c>
      <c r="L758" s="17" t="s">
        <v>7730</v>
      </c>
      <c r="M758" s="9">
        <v>2.1</v>
      </c>
      <c r="N758" s="9"/>
      <c r="O758" s="21"/>
      <c r="Q758" s="29"/>
      <c r="T758">
        <v>1</v>
      </c>
      <c r="U758" s="17"/>
      <c r="V758" s="2" t="s">
        <v>4695</v>
      </c>
      <c r="Y758" t="str">
        <f t="shared" si="52"/>
        <v/>
      </c>
      <c r="AA758" t="str">
        <f t="shared" si="53"/>
        <v/>
      </c>
      <c r="AC758" s="7"/>
      <c r="AD758" t="s">
        <v>4696</v>
      </c>
      <c r="AE758">
        <f t="shared" si="54"/>
        <v>0</v>
      </c>
      <c r="AG758" s="2"/>
      <c r="AH758" t="s">
        <v>3354</v>
      </c>
      <c r="AI758" s="7"/>
    </row>
    <row r="759" spans="1:35" ht="11" customHeight="1" outlineLevel="1" x14ac:dyDescent="0.25">
      <c r="A759" t="s">
        <v>12575</v>
      </c>
      <c r="C759" s="2" t="s">
        <v>12521</v>
      </c>
      <c r="D759" s="2">
        <v>501</v>
      </c>
      <c r="E759" s="7">
        <v>2006</v>
      </c>
      <c r="F759" s="19">
        <v>2</v>
      </c>
      <c r="H759" s="5" t="s">
        <v>5398</v>
      </c>
      <c r="I759" s="6" t="s">
        <v>4696</v>
      </c>
      <c r="J759" s="6" t="s">
        <v>12602</v>
      </c>
      <c r="K759" s="17">
        <v>2</v>
      </c>
      <c r="L759" s="17" t="s">
        <v>7730</v>
      </c>
      <c r="M759" s="9">
        <v>2.1</v>
      </c>
      <c r="N759" s="9"/>
      <c r="O759" s="21"/>
      <c r="Q759" s="29"/>
      <c r="U759" s="17"/>
      <c r="V759" s="2" t="s">
        <v>4695</v>
      </c>
      <c r="Y759" t="str">
        <f t="shared" si="52"/>
        <v/>
      </c>
      <c r="AA759" t="str">
        <f t="shared" si="53"/>
        <v/>
      </c>
      <c r="AC759" s="7"/>
      <c r="AD759" t="s">
        <v>4696</v>
      </c>
      <c r="AE759">
        <f t="shared" si="54"/>
        <v>0</v>
      </c>
      <c r="AG759" s="2"/>
      <c r="AH759" t="s">
        <v>3354</v>
      </c>
      <c r="AI759" s="7"/>
    </row>
    <row r="760" spans="1:35" ht="11" customHeight="1" outlineLevel="1" x14ac:dyDescent="0.25">
      <c r="A760" t="s">
        <v>12575</v>
      </c>
      <c r="C760" s="2" t="s">
        <v>12521</v>
      </c>
      <c r="D760" s="2" t="s">
        <v>1153</v>
      </c>
      <c r="E760" s="7">
        <v>2006</v>
      </c>
      <c r="F760" s="8" t="s">
        <v>21505</v>
      </c>
      <c r="H760" s="5" t="s">
        <v>5398</v>
      </c>
      <c r="I760" s="6" t="s">
        <v>4696</v>
      </c>
      <c r="J760" s="6" t="s">
        <v>12602</v>
      </c>
      <c r="K760" s="17">
        <v>2</v>
      </c>
      <c r="L760" s="17" t="s">
        <v>7730</v>
      </c>
      <c r="M760" s="9">
        <v>5.5</v>
      </c>
      <c r="N760" s="9"/>
      <c r="O760" s="21"/>
      <c r="Q760" s="29"/>
      <c r="U760" s="17"/>
      <c r="V760" s="2" t="s">
        <v>4695</v>
      </c>
      <c r="X760" t="s">
        <v>7732</v>
      </c>
      <c r="Y760" t="str">
        <f t="shared" si="52"/>
        <v/>
      </c>
      <c r="AA760">
        <f t="shared" si="53"/>
        <v>1</v>
      </c>
      <c r="AC760" s="7"/>
      <c r="AD760" t="s">
        <v>4696</v>
      </c>
      <c r="AE760">
        <f t="shared" si="54"/>
        <v>0</v>
      </c>
      <c r="AG760" s="2"/>
      <c r="AH760" t="s">
        <v>3354</v>
      </c>
      <c r="AI760" s="7"/>
    </row>
    <row r="761" spans="1:35" ht="11" customHeight="1" outlineLevel="1" x14ac:dyDescent="0.25">
      <c r="A761" t="s">
        <v>12575</v>
      </c>
      <c r="C761" s="2" t="s">
        <v>12521</v>
      </c>
      <c r="D761" s="2">
        <v>502</v>
      </c>
      <c r="E761" s="7">
        <v>2006</v>
      </c>
      <c r="F761" s="19">
        <v>0.3</v>
      </c>
      <c r="H761" s="5" t="s">
        <v>5398</v>
      </c>
      <c r="I761" s="6" t="s">
        <v>20954</v>
      </c>
      <c r="J761" s="6" t="s">
        <v>12605</v>
      </c>
      <c r="K761" s="17">
        <v>3</v>
      </c>
      <c r="L761" s="17" t="s">
        <v>7730</v>
      </c>
      <c r="M761" s="9">
        <v>5.5</v>
      </c>
      <c r="N761" s="9"/>
      <c r="O761" s="21"/>
      <c r="Q761" s="29"/>
      <c r="U761" s="17"/>
      <c r="V761" s="2" t="s">
        <v>4695</v>
      </c>
      <c r="Y761" t="str">
        <f t="shared" si="52"/>
        <v/>
      </c>
      <c r="AA761" t="str">
        <f t="shared" si="53"/>
        <v/>
      </c>
      <c r="AC761" s="7"/>
      <c r="AD761" t="s">
        <v>12603</v>
      </c>
      <c r="AE761">
        <f t="shared" si="54"/>
        <v>0</v>
      </c>
      <c r="AG761" s="2"/>
      <c r="AH761" t="s">
        <v>5064</v>
      </c>
      <c r="AI761" s="7"/>
    </row>
    <row r="762" spans="1:35" ht="11" customHeight="1" outlineLevel="1" x14ac:dyDescent="0.25">
      <c r="A762" t="s">
        <v>12575</v>
      </c>
      <c r="C762" s="2" t="s">
        <v>12521</v>
      </c>
      <c r="D762" s="2">
        <v>506</v>
      </c>
      <c r="E762" s="7">
        <v>2006</v>
      </c>
      <c r="F762" s="19">
        <v>0.45</v>
      </c>
      <c r="H762" s="5" t="s">
        <v>5398</v>
      </c>
      <c r="I762" s="6" t="s">
        <v>20954</v>
      </c>
      <c r="J762" s="6" t="s">
        <v>12605</v>
      </c>
      <c r="K762" s="17">
        <v>1</v>
      </c>
      <c r="L762" s="17" t="s">
        <v>20076</v>
      </c>
      <c r="M762" s="9"/>
      <c r="N762" s="9"/>
      <c r="O762" s="21"/>
      <c r="Q762" s="29"/>
      <c r="U762" s="17"/>
      <c r="V762" s="2" t="s">
        <v>4695</v>
      </c>
      <c r="Y762" t="str">
        <f t="shared" si="52"/>
        <v/>
      </c>
      <c r="AA762" t="str">
        <f t="shared" si="53"/>
        <v/>
      </c>
      <c r="AC762" s="7"/>
      <c r="AD762" t="s">
        <v>12603</v>
      </c>
      <c r="AE762">
        <f t="shared" si="54"/>
        <v>0</v>
      </c>
      <c r="AG762" s="2"/>
      <c r="AH762" t="s">
        <v>5064</v>
      </c>
      <c r="AI762" s="7"/>
    </row>
    <row r="763" spans="1:35" ht="11" customHeight="1" outlineLevel="1" x14ac:dyDescent="0.25">
      <c r="A763" t="s">
        <v>12575</v>
      </c>
      <c r="C763" s="2" t="s">
        <v>12521</v>
      </c>
      <c r="D763" s="2" t="s">
        <v>12606</v>
      </c>
      <c r="E763" s="7">
        <v>2006</v>
      </c>
      <c r="F763" s="8" t="s">
        <v>21506</v>
      </c>
      <c r="H763" s="5" t="s">
        <v>5398</v>
      </c>
      <c r="I763" s="6" t="s">
        <v>20954</v>
      </c>
      <c r="J763" s="6" t="s">
        <v>12605</v>
      </c>
      <c r="K763" s="17">
        <v>3</v>
      </c>
      <c r="L763" s="17" t="s">
        <v>7730</v>
      </c>
      <c r="M763" s="9">
        <v>7</v>
      </c>
      <c r="N763" s="9"/>
      <c r="O763" s="21"/>
      <c r="Q763" s="29"/>
      <c r="U763" s="17"/>
      <c r="V763" s="2"/>
      <c r="Y763" t="str">
        <f t="shared" si="52"/>
        <v/>
      </c>
      <c r="AA763">
        <f t="shared" si="53"/>
        <v>1</v>
      </c>
      <c r="AC763" s="7"/>
      <c r="AD763" t="s">
        <v>12603</v>
      </c>
      <c r="AE763">
        <f t="shared" ref="AE763:AE784" si="58">COUNTIF(I763,"*Fuji*")</f>
        <v>0</v>
      </c>
      <c r="AG763" s="2"/>
      <c r="AI763" s="7"/>
    </row>
    <row r="764" spans="1:35" ht="11" customHeight="1" outlineLevel="1" x14ac:dyDescent="0.25">
      <c r="A764" t="s">
        <v>12575</v>
      </c>
      <c r="C764" s="2" t="s">
        <v>12521</v>
      </c>
      <c r="D764" s="2">
        <v>519</v>
      </c>
      <c r="E764" s="7">
        <v>2007</v>
      </c>
      <c r="F764" s="19">
        <v>0.3</v>
      </c>
      <c r="H764" s="5" t="s">
        <v>5398</v>
      </c>
      <c r="I764" s="6" t="s">
        <v>20955</v>
      </c>
      <c r="J764" s="6" t="s">
        <v>12607</v>
      </c>
      <c r="K764" s="17">
        <v>1</v>
      </c>
      <c r="L764" s="17" t="s">
        <v>7730</v>
      </c>
      <c r="M764" s="9">
        <v>1.75</v>
      </c>
      <c r="N764" s="9"/>
      <c r="O764" s="21"/>
      <c r="Q764" s="29"/>
      <c r="T764">
        <v>1</v>
      </c>
      <c r="U764" s="17"/>
      <c r="V764" s="2"/>
      <c r="Y764" t="str">
        <f t="shared" si="52"/>
        <v/>
      </c>
      <c r="AA764" t="str">
        <f t="shared" si="53"/>
        <v/>
      </c>
      <c r="AC764" s="7"/>
      <c r="AD764" t="s">
        <v>12608</v>
      </c>
      <c r="AE764">
        <f t="shared" si="58"/>
        <v>0</v>
      </c>
      <c r="AG764" s="2"/>
      <c r="AI764" s="7"/>
    </row>
    <row r="765" spans="1:35" ht="11" customHeight="1" outlineLevel="1" x14ac:dyDescent="0.25">
      <c r="A765" t="s">
        <v>12575</v>
      </c>
      <c r="C765" s="2" t="s">
        <v>12521</v>
      </c>
      <c r="D765" s="2">
        <v>520</v>
      </c>
      <c r="E765" s="7">
        <v>2007</v>
      </c>
      <c r="F765" s="19">
        <v>0.75</v>
      </c>
      <c r="H765" s="5" t="s">
        <v>5398</v>
      </c>
      <c r="I765" s="6" t="s">
        <v>20955</v>
      </c>
      <c r="J765" s="6" t="s">
        <v>12607</v>
      </c>
      <c r="K765" s="17">
        <v>1</v>
      </c>
      <c r="L765" s="17" t="s">
        <v>7730</v>
      </c>
      <c r="M765" s="9">
        <v>1.75</v>
      </c>
      <c r="N765" s="9"/>
      <c r="O765" s="21"/>
      <c r="Q765" s="29"/>
      <c r="S765">
        <v>1</v>
      </c>
      <c r="T765">
        <v>1</v>
      </c>
      <c r="U765" s="17"/>
      <c r="V765" s="2"/>
      <c r="Y765" t="str">
        <f>IF(COUNTIF(F765,"*fdc*"),1,"")</f>
        <v/>
      </c>
      <c r="AA765" t="str">
        <f>IF(COUNTIF(F765,"*s/s*"),1,"")</f>
        <v/>
      </c>
      <c r="AC765" s="7"/>
      <c r="AD765" t="s">
        <v>12608</v>
      </c>
      <c r="AE765">
        <f>COUNTIF(I765,"*Fuji*")</f>
        <v>0</v>
      </c>
      <c r="AG765" s="2"/>
      <c r="AI765" s="7"/>
    </row>
    <row r="766" spans="1:35" ht="11" customHeight="1" outlineLevel="1" x14ac:dyDescent="0.3">
      <c r="A766" t="s">
        <v>12575</v>
      </c>
      <c r="C766" s="2" t="s">
        <v>12521</v>
      </c>
      <c r="D766" s="3" t="s">
        <v>22468</v>
      </c>
      <c r="E766" s="7">
        <v>2007</v>
      </c>
      <c r="F766" s="8" t="s">
        <v>22469</v>
      </c>
      <c r="H766" s="5" t="s">
        <v>5398</v>
      </c>
      <c r="I766" s="6" t="s">
        <v>20955</v>
      </c>
      <c r="J766" s="6" t="s">
        <v>12607</v>
      </c>
      <c r="K766" s="17">
        <v>1</v>
      </c>
      <c r="L766" s="17" t="s">
        <v>7730</v>
      </c>
      <c r="M766" s="9">
        <v>0</v>
      </c>
      <c r="N766" s="9"/>
      <c r="O766" s="21"/>
      <c r="Q766" s="29"/>
      <c r="S766">
        <v>1</v>
      </c>
      <c r="T766">
        <v>1</v>
      </c>
      <c r="U766" s="17"/>
      <c r="V766" s="2"/>
      <c r="Y766">
        <f t="shared" si="52"/>
        <v>1</v>
      </c>
      <c r="AA766" t="str">
        <f t="shared" si="53"/>
        <v/>
      </c>
      <c r="AC766" s="7"/>
      <c r="AD766" t="s">
        <v>12608</v>
      </c>
      <c r="AE766">
        <f t="shared" si="58"/>
        <v>0</v>
      </c>
      <c r="AG766" s="2"/>
      <c r="AI766" s="7"/>
    </row>
    <row r="767" spans="1:35" ht="11" customHeight="1" outlineLevel="1" x14ac:dyDescent="0.25">
      <c r="A767" t="s">
        <v>12575</v>
      </c>
      <c r="C767" s="2" t="s">
        <v>12521</v>
      </c>
      <c r="D767" s="2" t="s">
        <v>18705</v>
      </c>
      <c r="E767" s="7">
        <v>2007</v>
      </c>
      <c r="F767" s="8" t="s">
        <v>21507</v>
      </c>
      <c r="H767" s="5" t="s">
        <v>5398</v>
      </c>
      <c r="I767" s="6" t="s">
        <v>12609</v>
      </c>
      <c r="J767" s="6" t="s">
        <v>12607</v>
      </c>
      <c r="K767" s="17">
        <v>2</v>
      </c>
      <c r="L767" s="17" t="s">
        <v>7730</v>
      </c>
      <c r="M767" s="9">
        <v>8</v>
      </c>
      <c r="N767" s="9"/>
      <c r="O767" s="21"/>
      <c r="Q767" s="29"/>
      <c r="U767" s="17"/>
      <c r="V767" s="2"/>
      <c r="Y767" t="str">
        <f t="shared" si="52"/>
        <v/>
      </c>
      <c r="AA767">
        <f t="shared" si="53"/>
        <v>1</v>
      </c>
      <c r="AC767" s="7"/>
      <c r="AD767" t="s">
        <v>12609</v>
      </c>
      <c r="AE767">
        <f t="shared" si="58"/>
        <v>0</v>
      </c>
      <c r="AG767" s="2"/>
      <c r="AI767" s="7"/>
    </row>
    <row r="768" spans="1:35" ht="11" customHeight="1" outlineLevel="1" x14ac:dyDescent="0.25">
      <c r="A768" t="s">
        <v>12575</v>
      </c>
      <c r="C768" s="2" t="s">
        <v>12521</v>
      </c>
      <c r="D768" s="2">
        <v>533</v>
      </c>
      <c r="E768" s="7">
        <v>2009</v>
      </c>
      <c r="F768" s="19">
        <v>0.8</v>
      </c>
      <c r="H768" s="5" t="s">
        <v>5398</v>
      </c>
      <c r="I768" s="6" t="s">
        <v>20954</v>
      </c>
      <c r="J768" s="6" t="s">
        <v>12610</v>
      </c>
      <c r="K768" s="17">
        <v>3</v>
      </c>
      <c r="L768" s="17" t="s">
        <v>7730</v>
      </c>
      <c r="M768" s="9">
        <v>9.1999999999999993</v>
      </c>
      <c r="N768" s="9"/>
      <c r="O768" s="21"/>
      <c r="Q768" s="29"/>
      <c r="S768">
        <v>1</v>
      </c>
      <c r="T768">
        <v>1</v>
      </c>
      <c r="U768" s="17"/>
      <c r="V768" s="2"/>
      <c r="Y768" t="str">
        <f t="shared" si="52"/>
        <v/>
      </c>
      <c r="AA768" t="str">
        <f t="shared" si="53"/>
        <v/>
      </c>
      <c r="AC768" s="7"/>
      <c r="AD768" t="s">
        <v>12611</v>
      </c>
      <c r="AE768">
        <f t="shared" si="58"/>
        <v>0</v>
      </c>
      <c r="AG768" s="2"/>
      <c r="AI768" s="7"/>
    </row>
    <row r="769" spans="1:35" ht="11" customHeight="1" outlineLevel="1" x14ac:dyDescent="0.25">
      <c r="A769" t="s">
        <v>12575</v>
      </c>
      <c r="C769" s="2" t="s">
        <v>12521</v>
      </c>
      <c r="D769" s="2">
        <v>546</v>
      </c>
      <c r="E769" s="7">
        <v>2010</v>
      </c>
      <c r="F769" s="8" t="s">
        <v>13345</v>
      </c>
      <c r="H769" s="5" t="s">
        <v>5398</v>
      </c>
      <c r="I769" s="6" t="s">
        <v>12613</v>
      </c>
      <c r="J769" s="6" t="s">
        <v>12612</v>
      </c>
      <c r="K769" s="17">
        <v>5</v>
      </c>
      <c r="L769" s="17" t="s">
        <v>7730</v>
      </c>
      <c r="M769" s="9">
        <v>6.7</v>
      </c>
      <c r="N769" s="9"/>
      <c r="O769" s="21"/>
      <c r="Q769" s="29"/>
      <c r="U769" s="17"/>
      <c r="V769" s="2"/>
      <c r="Y769" t="str">
        <f t="shared" si="52"/>
        <v/>
      </c>
      <c r="AA769">
        <f t="shared" si="53"/>
        <v>1</v>
      </c>
      <c r="AC769" s="7"/>
      <c r="AD769" t="s">
        <v>12613</v>
      </c>
      <c r="AE769">
        <f t="shared" si="58"/>
        <v>0</v>
      </c>
      <c r="AG769" s="2"/>
      <c r="AI769" s="7"/>
    </row>
    <row r="770" spans="1:35" ht="11" customHeight="1" outlineLevel="1" x14ac:dyDescent="0.25">
      <c r="A770" t="s">
        <v>12575</v>
      </c>
      <c r="C770" s="2" t="s">
        <v>12521</v>
      </c>
      <c r="D770" s="2" t="s">
        <v>14165</v>
      </c>
      <c r="E770" s="7">
        <v>2011</v>
      </c>
      <c r="F770" s="5" t="s">
        <v>14166</v>
      </c>
      <c r="H770" s="5" t="s">
        <v>5398</v>
      </c>
      <c r="I770" s="6" t="s">
        <v>14167</v>
      </c>
      <c r="J770" s="6" t="s">
        <v>14168</v>
      </c>
      <c r="K770" s="17">
        <v>5</v>
      </c>
      <c r="L770" s="17" t="s">
        <v>7730</v>
      </c>
      <c r="M770" s="9">
        <v>2</v>
      </c>
      <c r="N770" s="9"/>
      <c r="O770" s="21"/>
      <c r="Q770" s="29"/>
      <c r="U770" s="17"/>
      <c r="V770" s="2"/>
      <c r="Y770" t="str">
        <f t="shared" si="52"/>
        <v/>
      </c>
      <c r="AA770">
        <f t="shared" si="53"/>
        <v>1</v>
      </c>
      <c r="AC770" s="7"/>
      <c r="AD770" t="s">
        <v>14167</v>
      </c>
      <c r="AE770">
        <f t="shared" si="58"/>
        <v>0</v>
      </c>
      <c r="AG770" s="2"/>
      <c r="AI770" s="7"/>
    </row>
    <row r="771" spans="1:35" ht="11" customHeight="1" outlineLevel="1" x14ac:dyDescent="0.25">
      <c r="A771" t="s">
        <v>12575</v>
      </c>
      <c r="C771" s="2" t="s">
        <v>12521</v>
      </c>
      <c r="D771" s="2">
        <v>555</v>
      </c>
      <c r="E771" s="7">
        <v>2012</v>
      </c>
      <c r="F771" s="19">
        <v>0.68</v>
      </c>
      <c r="H771" s="5" t="s">
        <v>5398</v>
      </c>
      <c r="I771" s="6" t="s">
        <v>20954</v>
      </c>
      <c r="J771" s="6" t="s">
        <v>12614</v>
      </c>
      <c r="K771" s="17">
        <v>1</v>
      </c>
      <c r="L771" s="17" t="s">
        <v>20076</v>
      </c>
      <c r="M771" s="9"/>
      <c r="N771" s="9"/>
      <c r="O771" s="21"/>
      <c r="Q771" s="29"/>
      <c r="U771" s="17"/>
      <c r="V771" s="2"/>
      <c r="Y771" t="str">
        <f t="shared" si="52"/>
        <v/>
      </c>
      <c r="AA771" t="str">
        <f t="shared" si="53"/>
        <v/>
      </c>
      <c r="AC771" s="7"/>
      <c r="AD771" t="s">
        <v>12617</v>
      </c>
      <c r="AE771">
        <f t="shared" si="58"/>
        <v>0</v>
      </c>
      <c r="AG771" s="2"/>
      <c r="AI771" s="7"/>
    </row>
    <row r="772" spans="1:35" ht="11" customHeight="1" outlineLevel="1" x14ac:dyDescent="0.3">
      <c r="A772" t="s">
        <v>12575</v>
      </c>
      <c r="C772" s="2" t="s">
        <v>12521</v>
      </c>
      <c r="D772" s="2">
        <v>555</v>
      </c>
      <c r="E772" s="7">
        <v>2012</v>
      </c>
      <c r="F772" s="5" t="s">
        <v>20827</v>
      </c>
      <c r="H772" s="5" t="s">
        <v>5398</v>
      </c>
      <c r="I772" s="6" t="s">
        <v>20954</v>
      </c>
      <c r="J772" s="6" t="s">
        <v>12614</v>
      </c>
      <c r="K772" s="17">
        <v>1</v>
      </c>
      <c r="L772" s="17" t="s">
        <v>7730</v>
      </c>
      <c r="M772" s="9">
        <v>8</v>
      </c>
      <c r="N772" s="9"/>
      <c r="O772" s="21"/>
      <c r="Q772" s="29"/>
      <c r="U772" s="17"/>
      <c r="V772" s="2"/>
      <c r="Y772" t="str">
        <f t="shared" si="52"/>
        <v/>
      </c>
      <c r="AA772" t="str">
        <f t="shared" si="53"/>
        <v/>
      </c>
      <c r="AC772" s="7"/>
      <c r="AD772" t="s">
        <v>12617</v>
      </c>
      <c r="AE772">
        <f t="shared" si="58"/>
        <v>0</v>
      </c>
      <c r="AG772" s="2"/>
      <c r="AI772" s="7"/>
    </row>
    <row r="773" spans="1:35" ht="11" customHeight="1" outlineLevel="1" x14ac:dyDescent="0.3">
      <c r="A773" t="s">
        <v>12575</v>
      </c>
      <c r="C773" s="2" t="s">
        <v>12521</v>
      </c>
      <c r="D773" s="2" t="s">
        <v>12615</v>
      </c>
      <c r="E773" s="7">
        <v>2012</v>
      </c>
      <c r="F773" s="5" t="s">
        <v>12616</v>
      </c>
      <c r="H773" s="5" t="s">
        <v>5398</v>
      </c>
      <c r="I773" s="6" t="s">
        <v>20954</v>
      </c>
      <c r="J773" s="6" t="s">
        <v>12614</v>
      </c>
      <c r="K773" s="17">
        <v>1</v>
      </c>
      <c r="L773" s="17" t="s">
        <v>7730</v>
      </c>
      <c r="M773" s="9">
        <v>5</v>
      </c>
      <c r="N773" s="9"/>
      <c r="O773" s="21"/>
      <c r="Q773" s="29"/>
      <c r="U773" s="17"/>
      <c r="V773" s="2"/>
      <c r="Y773" t="str">
        <f t="shared" si="52"/>
        <v/>
      </c>
      <c r="AA773">
        <f t="shared" si="53"/>
        <v>1</v>
      </c>
      <c r="AC773" s="7"/>
      <c r="AD773" t="s">
        <v>12617</v>
      </c>
      <c r="AE773">
        <f t="shared" si="58"/>
        <v>0</v>
      </c>
      <c r="AG773" s="2"/>
      <c r="AI773" s="7"/>
    </row>
    <row r="774" spans="1:35" ht="11" customHeight="1" outlineLevel="1" x14ac:dyDescent="0.3">
      <c r="A774" t="s">
        <v>12575</v>
      </c>
      <c r="C774" s="2" t="s">
        <v>12521</v>
      </c>
      <c r="D774" s="2" t="s">
        <v>19956</v>
      </c>
      <c r="E774" s="7">
        <v>2012</v>
      </c>
      <c r="F774" s="5" t="s">
        <v>12618</v>
      </c>
      <c r="H774" s="5" t="s">
        <v>5398</v>
      </c>
      <c r="I774" s="6" t="s">
        <v>12619</v>
      </c>
      <c r="J774" s="6" t="s">
        <v>12620</v>
      </c>
      <c r="K774" s="17">
        <v>5</v>
      </c>
      <c r="L774" s="17" t="s">
        <v>7730</v>
      </c>
      <c r="M774" s="9">
        <v>10</v>
      </c>
      <c r="N774" s="9"/>
      <c r="O774" s="21"/>
      <c r="Q774" s="29"/>
      <c r="U774" s="17"/>
      <c r="V774" s="2"/>
      <c r="Y774" t="str">
        <f t="shared" si="52"/>
        <v/>
      </c>
      <c r="AA774">
        <f t="shared" si="53"/>
        <v>1</v>
      </c>
      <c r="AC774" s="7"/>
      <c r="AD774" t="s">
        <v>12619</v>
      </c>
      <c r="AE774">
        <f t="shared" si="58"/>
        <v>0</v>
      </c>
      <c r="AG774" s="2"/>
      <c r="AI774" s="7"/>
    </row>
    <row r="775" spans="1:35" ht="11" customHeight="1" outlineLevel="1" x14ac:dyDescent="0.25">
      <c r="A775" t="s">
        <v>12575</v>
      </c>
      <c r="C775" s="2" t="s">
        <v>12521</v>
      </c>
      <c r="D775" s="2">
        <v>566</v>
      </c>
      <c r="E775" s="7">
        <v>2013</v>
      </c>
      <c r="F775" s="19">
        <v>0.7</v>
      </c>
      <c r="H775" s="5" t="s">
        <v>5398</v>
      </c>
      <c r="I775" s="6" t="s">
        <v>20954</v>
      </c>
      <c r="J775" s="6" t="s">
        <v>12621</v>
      </c>
      <c r="K775" s="17">
        <v>1</v>
      </c>
      <c r="L775" s="17" t="s">
        <v>7730</v>
      </c>
      <c r="M775" s="9">
        <v>4</v>
      </c>
      <c r="N775" s="9"/>
      <c r="O775" s="21"/>
      <c r="Q775" s="29"/>
      <c r="S775">
        <v>1</v>
      </c>
      <c r="T775">
        <v>1</v>
      </c>
      <c r="U775" s="17"/>
      <c r="V775" s="2"/>
      <c r="Y775" t="str">
        <f t="shared" si="52"/>
        <v/>
      </c>
      <c r="AA775" t="str">
        <f t="shared" si="53"/>
        <v/>
      </c>
      <c r="AC775" s="7"/>
      <c r="AD775" t="s">
        <v>12622</v>
      </c>
      <c r="AE775">
        <f t="shared" si="58"/>
        <v>0</v>
      </c>
      <c r="AG775" s="2"/>
      <c r="AI775" s="7"/>
    </row>
    <row r="776" spans="1:35" ht="11" customHeight="1" outlineLevel="1" x14ac:dyDescent="0.3">
      <c r="A776" t="s">
        <v>12575</v>
      </c>
      <c r="C776" s="2" t="s">
        <v>12521</v>
      </c>
      <c r="D776" s="2" t="s">
        <v>3156</v>
      </c>
      <c r="E776" s="7">
        <v>2014</v>
      </c>
      <c r="F776" s="8" t="s">
        <v>12624</v>
      </c>
      <c r="H776" s="5" t="s">
        <v>5398</v>
      </c>
      <c r="I776" s="6" t="s">
        <v>12625</v>
      </c>
      <c r="J776" s="6" t="s">
        <v>12623</v>
      </c>
      <c r="K776" s="17">
        <v>5</v>
      </c>
      <c r="L776" s="17" t="s">
        <v>7730</v>
      </c>
      <c r="M776" s="9">
        <v>5.3</v>
      </c>
      <c r="N776" s="9"/>
      <c r="O776" s="21"/>
      <c r="Q776" s="29"/>
      <c r="U776" s="17"/>
      <c r="V776" s="2"/>
      <c r="Y776" t="str">
        <f t="shared" si="52"/>
        <v/>
      </c>
      <c r="AA776">
        <f t="shared" si="53"/>
        <v>1</v>
      </c>
      <c r="AC776" s="7"/>
      <c r="AD776" t="s">
        <v>12625</v>
      </c>
      <c r="AE776">
        <f t="shared" si="58"/>
        <v>0</v>
      </c>
      <c r="AG776" s="2"/>
      <c r="AI776" s="7"/>
    </row>
    <row r="777" spans="1:35" ht="11" customHeight="1" outlineLevel="1" x14ac:dyDescent="0.25">
      <c r="A777" t="s">
        <v>12575</v>
      </c>
      <c r="C777" s="2" t="s">
        <v>12521</v>
      </c>
      <c r="D777" s="2">
        <v>590</v>
      </c>
      <c r="E777" s="7">
        <v>2015</v>
      </c>
      <c r="F777" s="8" t="s">
        <v>21503</v>
      </c>
      <c r="H777" s="5" t="s">
        <v>5398</v>
      </c>
      <c r="I777" s="6" t="s">
        <v>20954</v>
      </c>
      <c r="J777" s="6" t="s">
        <v>12626</v>
      </c>
      <c r="K777" s="17">
        <v>1</v>
      </c>
      <c r="L777" s="17" t="s">
        <v>7730</v>
      </c>
      <c r="M777" s="9">
        <v>3</v>
      </c>
      <c r="N777" s="9"/>
      <c r="O777" s="21"/>
      <c r="Q777" s="29"/>
      <c r="U777" s="17"/>
      <c r="V777" s="2"/>
      <c r="Y777" t="str">
        <f t="shared" si="52"/>
        <v/>
      </c>
      <c r="AA777" t="str">
        <f t="shared" si="53"/>
        <v/>
      </c>
      <c r="AC777" s="7"/>
      <c r="AD777" t="s">
        <v>12622</v>
      </c>
      <c r="AE777">
        <f t="shared" si="58"/>
        <v>0</v>
      </c>
      <c r="AG777" s="2"/>
      <c r="AI777" s="7"/>
    </row>
    <row r="778" spans="1:35" ht="11" customHeight="1" outlineLevel="1" x14ac:dyDescent="0.25">
      <c r="A778" t="s">
        <v>12575</v>
      </c>
      <c r="C778" s="2" t="s">
        <v>12521</v>
      </c>
      <c r="D778" s="2" t="s">
        <v>11331</v>
      </c>
      <c r="E778" s="7">
        <v>2015</v>
      </c>
      <c r="F778" s="8" t="s">
        <v>21508</v>
      </c>
      <c r="H778" s="5" t="s">
        <v>5398</v>
      </c>
      <c r="I778" s="6" t="s">
        <v>20954</v>
      </c>
      <c r="J778" s="6" t="s">
        <v>12626</v>
      </c>
      <c r="K778" s="17">
        <v>1</v>
      </c>
      <c r="L778" s="17" t="s">
        <v>7730</v>
      </c>
      <c r="M778" s="9">
        <v>6</v>
      </c>
      <c r="N778" s="9"/>
      <c r="O778" s="21"/>
      <c r="Q778" s="29"/>
      <c r="U778" s="17"/>
      <c r="V778" s="2"/>
      <c r="X778" t="s">
        <v>7732</v>
      </c>
      <c r="Y778">
        <f t="shared" si="52"/>
        <v>1</v>
      </c>
      <c r="AA778" t="str">
        <f t="shared" si="53"/>
        <v/>
      </c>
      <c r="AC778" s="7"/>
      <c r="AD778" t="s">
        <v>12622</v>
      </c>
      <c r="AE778">
        <f t="shared" si="58"/>
        <v>0</v>
      </c>
      <c r="AG778" s="2"/>
      <c r="AI778" s="7"/>
    </row>
    <row r="779" spans="1:35" ht="11" customHeight="1" outlineLevel="1" x14ac:dyDescent="0.25">
      <c r="A779" t="s">
        <v>12575</v>
      </c>
      <c r="C779" s="2" t="s">
        <v>12521</v>
      </c>
      <c r="D779" s="2">
        <v>592</v>
      </c>
      <c r="E779" s="7">
        <v>2016</v>
      </c>
      <c r="F779" s="19">
        <v>0.75</v>
      </c>
      <c r="H779" s="5" t="s">
        <v>5398</v>
      </c>
      <c r="I779" s="6" t="s">
        <v>20956</v>
      </c>
      <c r="J779" s="6" t="s">
        <v>12627</v>
      </c>
      <c r="K779" s="17">
        <v>3</v>
      </c>
      <c r="L779" s="17" t="s">
        <v>20076</v>
      </c>
      <c r="M779" s="9"/>
      <c r="N779" s="9"/>
      <c r="O779" s="21"/>
      <c r="Q779" s="29"/>
      <c r="U779" s="17"/>
      <c r="V779" s="2"/>
      <c r="Y779" t="str">
        <f t="shared" si="52"/>
        <v/>
      </c>
      <c r="AA779" t="str">
        <f t="shared" si="53"/>
        <v/>
      </c>
      <c r="AC779" s="7"/>
      <c r="AD779" t="s">
        <v>12630</v>
      </c>
      <c r="AE779">
        <f t="shared" si="58"/>
        <v>0</v>
      </c>
      <c r="AG779" s="2"/>
      <c r="AI779" s="7"/>
    </row>
    <row r="780" spans="1:35" ht="11" customHeight="1" outlineLevel="1" collapsed="1" x14ac:dyDescent="0.3">
      <c r="A780" t="s">
        <v>12575</v>
      </c>
      <c r="C780" s="2" t="s">
        <v>12521</v>
      </c>
      <c r="D780" s="2" t="s">
        <v>12628</v>
      </c>
      <c r="E780" s="7">
        <v>2016</v>
      </c>
      <c r="F780" s="5" t="s">
        <v>12629</v>
      </c>
      <c r="H780" s="5" t="s">
        <v>5398</v>
      </c>
      <c r="I780" s="6" t="s">
        <v>20956</v>
      </c>
      <c r="J780" s="6" t="s">
        <v>12627</v>
      </c>
      <c r="K780" s="17">
        <v>3</v>
      </c>
      <c r="L780" s="17" t="s">
        <v>7730</v>
      </c>
      <c r="M780" s="9">
        <v>4</v>
      </c>
      <c r="N780" s="9"/>
      <c r="O780" s="21"/>
      <c r="Q780" s="29"/>
      <c r="U780" s="17"/>
      <c r="V780" s="2"/>
      <c r="Y780" t="str">
        <f t="shared" si="52"/>
        <v/>
      </c>
      <c r="AA780">
        <f t="shared" si="53"/>
        <v>1</v>
      </c>
      <c r="AC780" s="7"/>
      <c r="AD780" t="s">
        <v>12630</v>
      </c>
      <c r="AE780">
        <f t="shared" si="58"/>
        <v>0</v>
      </c>
      <c r="AG780" s="2"/>
      <c r="AI780" s="7"/>
    </row>
    <row r="781" spans="1:35" ht="11" customHeight="1" outlineLevel="1" x14ac:dyDescent="0.3">
      <c r="A781" t="s">
        <v>12575</v>
      </c>
      <c r="C781" s="2" t="s">
        <v>12521</v>
      </c>
      <c r="D781" s="2" t="s">
        <v>18706</v>
      </c>
      <c r="E781" s="7">
        <v>2016</v>
      </c>
      <c r="F781" s="8" t="s">
        <v>12632</v>
      </c>
      <c r="H781" s="5" t="s">
        <v>5398</v>
      </c>
      <c r="I781" s="6" t="s">
        <v>20954</v>
      </c>
      <c r="J781" s="6" t="s">
        <v>12631</v>
      </c>
      <c r="K781" s="17">
        <v>3</v>
      </c>
      <c r="L781" s="17" t="s">
        <v>7730</v>
      </c>
      <c r="M781" s="9">
        <v>5</v>
      </c>
      <c r="N781" s="9"/>
      <c r="O781" s="21"/>
      <c r="Q781" s="29"/>
      <c r="U781" s="17"/>
      <c r="V781" s="2"/>
      <c r="Y781" t="str">
        <f t="shared" ref="Y781:Y843" si="59">IF(COUNTIF(F781,"*fdc*"),1,"")</f>
        <v/>
      </c>
      <c r="AA781">
        <f t="shared" ref="AA781:AA843" si="60">IF(COUNTIF(F781,"*s/s*"),1,"")</f>
        <v>1</v>
      </c>
      <c r="AB781">
        <v>1</v>
      </c>
      <c r="AC781" s="7"/>
      <c r="AD781" t="s">
        <v>12633</v>
      </c>
      <c r="AE781">
        <f t="shared" si="58"/>
        <v>0</v>
      </c>
      <c r="AG781" s="2"/>
      <c r="AI781" s="7"/>
    </row>
    <row r="782" spans="1:35" ht="11" customHeight="1" outlineLevel="1" x14ac:dyDescent="0.3">
      <c r="A782" t="s">
        <v>12575</v>
      </c>
      <c r="C782" s="2" t="s">
        <v>12521</v>
      </c>
      <c r="D782" s="2" t="s">
        <v>12635</v>
      </c>
      <c r="E782" s="7">
        <v>2017</v>
      </c>
      <c r="F782" s="8" t="s">
        <v>12636</v>
      </c>
      <c r="H782" s="5" t="s">
        <v>5398</v>
      </c>
      <c r="I782" s="6" t="s">
        <v>20954</v>
      </c>
      <c r="J782" s="6" t="s">
        <v>12634</v>
      </c>
      <c r="K782" s="17">
        <v>1</v>
      </c>
      <c r="L782" s="17" t="s">
        <v>7730</v>
      </c>
      <c r="M782" s="9">
        <v>6</v>
      </c>
      <c r="N782" s="9"/>
      <c r="O782" s="21"/>
      <c r="Q782" s="29"/>
      <c r="U782" s="17"/>
      <c r="V782" s="2"/>
      <c r="Y782" t="str">
        <f t="shared" si="59"/>
        <v/>
      </c>
      <c r="AA782">
        <f t="shared" si="60"/>
        <v>1</v>
      </c>
      <c r="AB782">
        <v>1</v>
      </c>
      <c r="AC782" s="7"/>
      <c r="AD782" t="s">
        <v>12637</v>
      </c>
      <c r="AE782">
        <f t="shared" si="58"/>
        <v>0</v>
      </c>
      <c r="AG782" s="2"/>
      <c r="AI782" s="7"/>
    </row>
    <row r="783" spans="1:35" ht="11" customHeight="1" outlineLevel="1" x14ac:dyDescent="0.25">
      <c r="A783" t="s">
        <v>12575</v>
      </c>
      <c r="C783" s="2" t="s">
        <v>12521</v>
      </c>
      <c r="D783" s="2" t="s">
        <v>7201</v>
      </c>
      <c r="E783" s="7">
        <v>2018</v>
      </c>
      <c r="F783" s="8" t="s">
        <v>21509</v>
      </c>
      <c r="H783" s="5" t="s">
        <v>5398</v>
      </c>
      <c r="I783" s="6" t="s">
        <v>20954</v>
      </c>
      <c r="J783" s="6" t="s">
        <v>12638</v>
      </c>
      <c r="K783" s="17">
        <v>3</v>
      </c>
      <c r="L783" s="17" t="s">
        <v>7730</v>
      </c>
      <c r="M783" s="9">
        <v>7</v>
      </c>
      <c r="N783" s="9"/>
      <c r="O783" s="21"/>
      <c r="Q783" s="29"/>
      <c r="U783" s="17"/>
      <c r="V783" s="2"/>
      <c r="Y783" t="str">
        <f t="shared" si="59"/>
        <v/>
      </c>
      <c r="AA783">
        <f t="shared" si="60"/>
        <v>1</v>
      </c>
      <c r="AB783">
        <v>1</v>
      </c>
      <c r="AC783" s="7"/>
      <c r="AD783" t="s">
        <v>12639</v>
      </c>
      <c r="AE783">
        <f t="shared" si="58"/>
        <v>0</v>
      </c>
      <c r="AG783" s="2"/>
      <c r="AI783" s="7"/>
    </row>
    <row r="784" spans="1:35" ht="11" customHeight="1" outlineLevel="1" x14ac:dyDescent="0.25">
      <c r="A784" t="s">
        <v>12575</v>
      </c>
      <c r="C784" s="2" t="s">
        <v>12521</v>
      </c>
      <c r="D784" s="2" t="s">
        <v>21006</v>
      </c>
      <c r="E784" s="7">
        <v>2022</v>
      </c>
      <c r="F784" s="8" t="s">
        <v>21510</v>
      </c>
      <c r="H784" s="5" t="s">
        <v>5398</v>
      </c>
      <c r="I784" s="6" t="s">
        <v>21008</v>
      </c>
      <c r="J784" s="6" t="s">
        <v>21007</v>
      </c>
      <c r="K784" s="17">
        <v>1</v>
      </c>
      <c r="L784" s="17" t="s">
        <v>7730</v>
      </c>
      <c r="M784" s="9">
        <v>8.6</v>
      </c>
      <c r="N784" s="9"/>
      <c r="O784" s="21"/>
      <c r="Q784" s="29"/>
      <c r="U784" s="17"/>
      <c r="V784" s="2"/>
      <c r="Y784" t="str">
        <f t="shared" si="59"/>
        <v/>
      </c>
      <c r="AA784">
        <f t="shared" si="60"/>
        <v>1</v>
      </c>
      <c r="AB784">
        <v>1</v>
      </c>
      <c r="AC784" s="7"/>
      <c r="AD784" t="s">
        <v>21009</v>
      </c>
      <c r="AE784">
        <f t="shared" si="58"/>
        <v>0</v>
      </c>
      <c r="AG784" s="2"/>
      <c r="AI784" s="7"/>
    </row>
    <row r="785" spans="1:53" ht="11" customHeight="1" x14ac:dyDescent="0.25">
      <c r="A785" s="4" t="s">
        <v>14227</v>
      </c>
      <c r="B785" t="s">
        <v>14229</v>
      </c>
      <c r="C785" s="2" t="s">
        <v>12953</v>
      </c>
      <c r="E785" s="7"/>
      <c r="F785" s="5"/>
      <c r="H785" s="5"/>
      <c r="I785" s="6"/>
      <c r="J785" s="6"/>
      <c r="K785" s="17"/>
      <c r="L785" s="17"/>
      <c r="M785" s="9"/>
      <c r="N785" s="9">
        <f>SUM(M786:M787)</f>
        <v>12</v>
      </c>
      <c r="O785" s="21">
        <v>1438</v>
      </c>
      <c r="P785">
        <f>COUNTIF(L786:L787,"*")</f>
        <v>2</v>
      </c>
      <c r="Q785" s="29">
        <f>P785/O785</f>
        <v>1.3908205841446453E-3</v>
      </c>
      <c r="R785">
        <f>COUNTIF(L786:L787,"Y")+COUNTIF(L786:L787,"S")</f>
        <v>2</v>
      </c>
      <c r="U785" s="17" t="s">
        <v>7730</v>
      </c>
      <c r="V785" s="2"/>
      <c r="W785" t="s">
        <v>18545</v>
      </c>
      <c r="Y785" t="str">
        <f t="shared" si="59"/>
        <v/>
      </c>
      <c r="AA785" t="str">
        <f t="shared" si="60"/>
        <v/>
      </c>
      <c r="AC785" s="7"/>
      <c r="AF785">
        <f>COUNTIF(AE786:AE787,"1")</f>
        <v>2</v>
      </c>
      <c r="AG785" s="2"/>
      <c r="AI785" s="7"/>
      <c r="AJ785">
        <f>COUNTIF($K786:$K787,"1")-COUNTIFS($K786:$K787,"1",$L786:$L787,"V")</f>
        <v>2</v>
      </c>
      <c r="AK785">
        <f>COUNTIFS($K786:$K787,"1",$L786:$L787,"Y")+COUNTIFS($K786:$K787,"1",$L786:$L787,"s")</f>
        <v>2</v>
      </c>
      <c r="AL785">
        <f>COUNTIF($K786:$K787,"2")-COUNTIFS($K786:$K787,"2",$L786:$L787,"V")</f>
        <v>0</v>
      </c>
      <c r="AM785">
        <f>COUNTIFS($K786:$K787,"2",$L786:$L787,"Y")+COUNTIFS($K786:$K787,"2",$L786:$L787,"s")</f>
        <v>0</v>
      </c>
      <c r="AN785">
        <f>COUNTIF($K786:$K787,"3")-COUNTIFS($K786:$K787,"3",$L786:$L787,"V")</f>
        <v>0</v>
      </c>
      <c r="AO785">
        <f>COUNTIFS($K786:$K787,"3",$L786:$L787,"Y")+COUNTIFS($K786:$K787,"3",$L786:$L787,"s")</f>
        <v>0</v>
      </c>
      <c r="AP785">
        <f>COUNTIF($K786:$K787,"4")-COUNTIFS($K786:$K787,"4",$L786:$L787,"V")</f>
        <v>0</v>
      </c>
      <c r="AQ785">
        <f>COUNTIFS($K786:$K787,"4",$L786:$L787,"Y")+COUNTIFS($K786:$K787,"4",$L786:$L787,"s")</f>
        <v>0</v>
      </c>
      <c r="AR785">
        <f>COUNTIF($K786:$K787,"5")-COUNTIFS($K786:$K787,"5",$L786:$L787,"V")</f>
        <v>0</v>
      </c>
      <c r="AS785">
        <f>COUNTIFS($K786:$K787,"5",$L786:$L787,"Y")+COUNTIFS($K786:$K787,"5",$L786:$L787,"s")</f>
        <v>0</v>
      </c>
      <c r="AT785">
        <f>COUNTIF($K786:$K787,"6")-COUNTIFS($K786:$K787,"6",$L786:$L787,"V")</f>
        <v>0</v>
      </c>
      <c r="AU785">
        <f>COUNTIFS($K786:$K787,"6",$L786:$L787,"Y")+COUNTIFS($K786:$K787,"6",$L786:$L787,"s")</f>
        <v>0</v>
      </c>
      <c r="AV785">
        <f>COUNTIF($K786:$K787,"7")-COUNTIFS($K786:$K787,"7",$L786:$L787,"V")</f>
        <v>0</v>
      </c>
      <c r="AW785">
        <f>COUNTIFS($K786:$K787,"7",$L786:$L787,"Y")+COUNTIFS($K786:$K787,"7",$L786:$L787,"s")</f>
        <v>0</v>
      </c>
    </row>
    <row r="786" spans="1:53" ht="11" customHeight="1" outlineLevel="1" x14ac:dyDescent="0.25">
      <c r="A786" t="s">
        <v>14228</v>
      </c>
      <c r="C786" s="2" t="s">
        <v>12953</v>
      </c>
      <c r="D786" s="2">
        <v>1086</v>
      </c>
      <c r="E786" s="7">
        <v>2011</v>
      </c>
      <c r="F786" s="5" t="s">
        <v>14231</v>
      </c>
      <c r="H786" s="5" t="s">
        <v>5398</v>
      </c>
      <c r="I786" s="6" t="s">
        <v>5399</v>
      </c>
      <c r="J786" s="6" t="s">
        <v>14230</v>
      </c>
      <c r="K786" s="17">
        <v>1</v>
      </c>
      <c r="L786" s="17" t="s">
        <v>20076</v>
      </c>
      <c r="M786" s="9"/>
      <c r="N786" s="9"/>
      <c r="O786" s="21"/>
      <c r="Q786" s="29"/>
      <c r="U786" s="17"/>
      <c r="V786" s="2"/>
      <c r="Y786" t="str">
        <f t="shared" si="59"/>
        <v/>
      </c>
      <c r="AA786" t="str">
        <f t="shared" si="60"/>
        <v/>
      </c>
      <c r="AC786" s="7"/>
      <c r="AD786" t="s">
        <v>5399</v>
      </c>
      <c r="AE786">
        <f>COUNTIF(I786,"*Fuji*")</f>
        <v>1</v>
      </c>
      <c r="AG786" s="2"/>
      <c r="AH786" t="s">
        <v>4921</v>
      </c>
      <c r="AI786" s="7"/>
    </row>
    <row r="787" spans="1:53" ht="11" customHeight="1" outlineLevel="1" x14ac:dyDescent="0.25">
      <c r="A787" t="s">
        <v>14228</v>
      </c>
      <c r="C787" s="2" t="s">
        <v>12953</v>
      </c>
      <c r="D787" s="2" t="s">
        <v>14232</v>
      </c>
      <c r="E787" s="7">
        <v>2011</v>
      </c>
      <c r="F787" s="5" t="s">
        <v>14233</v>
      </c>
      <c r="H787" s="5" t="s">
        <v>5398</v>
      </c>
      <c r="I787" s="6" t="s">
        <v>5399</v>
      </c>
      <c r="J787" s="6" t="s">
        <v>14230</v>
      </c>
      <c r="K787" s="17">
        <v>1</v>
      </c>
      <c r="L787" s="17" t="s">
        <v>7730</v>
      </c>
      <c r="M787" s="9">
        <v>12</v>
      </c>
      <c r="N787" s="9"/>
      <c r="O787" s="21"/>
      <c r="Q787" s="29"/>
      <c r="U787" s="17"/>
      <c r="V787" s="2"/>
      <c r="Y787" t="str">
        <f t="shared" si="59"/>
        <v/>
      </c>
      <c r="AA787">
        <f t="shared" si="60"/>
        <v>1</v>
      </c>
      <c r="AC787" s="7"/>
      <c r="AD787" t="s">
        <v>5399</v>
      </c>
      <c r="AE787">
        <f>COUNTIF(I787,"*Fuji*")</f>
        <v>1</v>
      </c>
      <c r="AG787" s="2"/>
      <c r="AH787" t="s">
        <v>4921</v>
      </c>
      <c r="AI787" s="7"/>
    </row>
    <row r="788" spans="1:53" ht="11" customHeight="1" x14ac:dyDescent="0.25">
      <c r="A788" s="4" t="s">
        <v>10888</v>
      </c>
      <c r="B788" t="s">
        <v>13266</v>
      </c>
      <c r="C788" s="2" t="s">
        <v>12974</v>
      </c>
      <c r="E788" s="7"/>
      <c r="F788" s="5"/>
      <c r="H788" s="5"/>
      <c r="I788" s="6"/>
      <c r="J788" s="6"/>
      <c r="K788" s="17"/>
      <c r="L788" s="17"/>
      <c r="M788" s="9"/>
      <c r="N788" s="9">
        <f>SUM(M789:M790)</f>
        <v>7</v>
      </c>
      <c r="O788" s="21">
        <v>1416</v>
      </c>
      <c r="P788">
        <f>COUNTIF(L789:L790,"*")</f>
        <v>2</v>
      </c>
      <c r="Q788" s="29">
        <f>P788/O788</f>
        <v>1.4124293785310734E-3</v>
      </c>
      <c r="R788">
        <f>COUNTIF(L789:L790,"Y")+COUNTIF(L789:L790,"S")</f>
        <v>2</v>
      </c>
      <c r="U788" s="17" t="s">
        <v>7730</v>
      </c>
      <c r="V788" s="2"/>
      <c r="W788" t="s">
        <v>18544</v>
      </c>
      <c r="Y788" t="str">
        <f t="shared" si="59"/>
        <v/>
      </c>
      <c r="AA788" t="str">
        <f t="shared" si="60"/>
        <v/>
      </c>
      <c r="AC788" s="7"/>
      <c r="AF788">
        <f>COUNTIF(AE789:AE790,"1")</f>
        <v>1</v>
      </c>
      <c r="AG788" s="2"/>
      <c r="AI788" s="7"/>
      <c r="AJ788">
        <f>COUNTIF($K789:$K790,"1")-COUNTIFS($K789:$K790,"1",$L789:$L790,"V")</f>
        <v>1</v>
      </c>
      <c r="AK788">
        <f>COUNTIFS($K789:$K790,"1",$L789:$L790,"Y")+COUNTIFS($K789:$K790,"1",$L789:$L790,"s")</f>
        <v>1</v>
      </c>
      <c r="AL788">
        <f>COUNTIF($K789:$K790,"2")-COUNTIFS($K789:$K790,"2",$L789:$L790,"V")</f>
        <v>0</v>
      </c>
      <c r="AM788">
        <f>COUNTIFS($K789:$K790,"2",$L789:$L790,"Y")+COUNTIFS($K789:$K790,"2",$L789:$L790,"s")</f>
        <v>0</v>
      </c>
      <c r="AN788">
        <f>COUNTIF($K789:$K790,"3")-COUNTIFS($K789:$K790,"3",$L789:$L790,"V")</f>
        <v>0</v>
      </c>
      <c r="AO788">
        <f>COUNTIFS($K789:$K790,"3",$L789:$L790,"Y")+COUNTIFS($K789:$K790,"3",$L789:$L790,"s")</f>
        <v>0</v>
      </c>
      <c r="AP788">
        <f>COUNTIF($K789:$K790,"4")-COUNTIFS($K789:$K790,"4",$L789:$L790,"V")</f>
        <v>1</v>
      </c>
      <c r="AQ788">
        <f>COUNTIFS($K789:$K790,"4",$L789:$L790,"Y")+COUNTIFS($K789:$K790,"4",$L789:$L790,"s")</f>
        <v>1</v>
      </c>
      <c r="AR788">
        <f>COUNTIF($K789:$K790,"5")-COUNTIFS($K789:$K790,"5",$L789:$L790,"V")</f>
        <v>0</v>
      </c>
      <c r="AS788">
        <f>COUNTIFS($K789:$K790,"5",$L789:$L790,"Y")+COUNTIFS($K789:$K790,"5",$L789:$L790,"s")</f>
        <v>0</v>
      </c>
      <c r="AT788">
        <f>COUNTIF($K789:$K790,"6")-COUNTIFS($K789:$K790,"6",$L789:$L790,"V")</f>
        <v>0</v>
      </c>
      <c r="AU788">
        <f>COUNTIFS($K789:$K790,"6",$L789:$L790,"Y")+COUNTIFS($K789:$K790,"6",$L789:$L790,"s")</f>
        <v>0</v>
      </c>
      <c r="AV788">
        <f>COUNTIF($K789:$K790,"7")-COUNTIFS($K789:$K790,"7",$L789:$L790,"V")</f>
        <v>0</v>
      </c>
      <c r="AW788">
        <f>COUNTIFS($K789:$K790,"7",$L789:$L790,"Y")+COUNTIFS($K789:$K790,"7",$L789:$L790,"s")</f>
        <v>0</v>
      </c>
    </row>
    <row r="789" spans="1:53" ht="11" customHeight="1" outlineLevel="1" x14ac:dyDescent="0.25">
      <c r="A789" t="s">
        <v>1832</v>
      </c>
      <c r="C789" s="2" t="s">
        <v>12974</v>
      </c>
      <c r="D789" s="2">
        <v>465</v>
      </c>
      <c r="E789" s="7">
        <v>1979</v>
      </c>
      <c r="F789" s="5" t="s">
        <v>21862</v>
      </c>
      <c r="H789" s="5" t="s">
        <v>5398</v>
      </c>
      <c r="I789" s="6" t="s">
        <v>1833</v>
      </c>
      <c r="J789" s="6" t="s">
        <v>10886</v>
      </c>
      <c r="K789" s="17">
        <v>4</v>
      </c>
      <c r="L789" s="17" t="s">
        <v>7730</v>
      </c>
      <c r="M789" s="9">
        <v>1</v>
      </c>
      <c r="N789" s="9"/>
      <c r="O789" s="21"/>
      <c r="Q789" s="29"/>
      <c r="T789">
        <v>1</v>
      </c>
      <c r="U789" s="17"/>
      <c r="V789" s="2" t="s">
        <v>2976</v>
      </c>
      <c r="Y789" t="str">
        <f t="shared" si="59"/>
        <v/>
      </c>
      <c r="AA789" t="str">
        <f t="shared" si="60"/>
        <v/>
      </c>
      <c r="AC789" s="7"/>
      <c r="AD789" t="s">
        <v>1833</v>
      </c>
      <c r="AE789">
        <f>COUNTIF(I789,"*Fuji*")</f>
        <v>0</v>
      </c>
      <c r="AG789" s="2"/>
      <c r="AH789" t="s">
        <v>1834</v>
      </c>
      <c r="AI789" s="7" t="s">
        <v>4610</v>
      </c>
    </row>
    <row r="790" spans="1:53" ht="11" customHeight="1" outlineLevel="1" x14ac:dyDescent="0.25">
      <c r="A790" t="s">
        <v>1832</v>
      </c>
      <c r="C790" s="2" t="s">
        <v>12974</v>
      </c>
      <c r="D790" s="2">
        <v>787</v>
      </c>
      <c r="E790" s="7">
        <v>1991</v>
      </c>
      <c r="F790" s="5" t="s">
        <v>18707</v>
      </c>
      <c r="H790" s="5" t="s">
        <v>5398</v>
      </c>
      <c r="I790" s="6" t="s">
        <v>5399</v>
      </c>
      <c r="J790" s="6" t="s">
        <v>10887</v>
      </c>
      <c r="K790" s="17">
        <v>1</v>
      </c>
      <c r="L790" s="17" t="s">
        <v>7730</v>
      </c>
      <c r="M790" s="9">
        <v>6</v>
      </c>
      <c r="N790" s="9"/>
      <c r="O790" s="21"/>
      <c r="Q790" s="29"/>
      <c r="U790" s="17"/>
      <c r="V790" s="2">
        <v>811</v>
      </c>
      <c r="Y790" t="str">
        <f t="shared" si="59"/>
        <v/>
      </c>
      <c r="AA790">
        <f t="shared" si="60"/>
        <v>1</v>
      </c>
      <c r="AB790">
        <v>1</v>
      </c>
      <c r="AC790" s="7"/>
      <c r="AD790" t="s">
        <v>5399</v>
      </c>
      <c r="AE790">
        <f>COUNTIF(I790,"*Fuji*")</f>
        <v>1</v>
      </c>
      <c r="AG790" s="2"/>
      <c r="AH790" t="s">
        <v>4921</v>
      </c>
      <c r="AI790" s="7" t="s">
        <v>4922</v>
      </c>
    </row>
    <row r="791" spans="1:53" ht="11" customHeight="1" x14ac:dyDescent="0.25">
      <c r="A791" s="32" t="s">
        <v>20569</v>
      </c>
      <c r="B791" t="s">
        <v>13086</v>
      </c>
      <c r="C791" s="2" t="s">
        <v>12974</v>
      </c>
      <c r="E791" s="7"/>
      <c r="F791" s="5"/>
      <c r="H791" s="5"/>
      <c r="I791" s="6"/>
      <c r="J791" s="6"/>
      <c r="K791" s="17"/>
      <c r="L791" s="17"/>
      <c r="M791" s="9"/>
      <c r="N791" s="9">
        <f>SUM(M792:M800)</f>
        <v>24.2</v>
      </c>
      <c r="O791" s="21">
        <v>5254</v>
      </c>
      <c r="P791">
        <f>COUNTIF(L792:L800,"*")</f>
        <v>9</v>
      </c>
      <c r="Q791" s="29">
        <f>P791/O791</f>
        <v>1.7129805862200228E-3</v>
      </c>
      <c r="R791">
        <f>COUNTIF(L792:L800,"Y")+COUNTIF(L792:L800,"S")</f>
        <v>9</v>
      </c>
      <c r="U791" s="17" t="s">
        <v>7730</v>
      </c>
      <c r="V791" s="2"/>
      <c r="W791" t="s">
        <v>18653</v>
      </c>
      <c r="Y791" t="str">
        <f t="shared" si="59"/>
        <v/>
      </c>
      <c r="AA791" t="str">
        <f t="shared" si="60"/>
        <v/>
      </c>
      <c r="AC791" s="7"/>
      <c r="AF791">
        <f>COUNTIF(AE278:AE297,"1")</f>
        <v>0</v>
      </c>
      <c r="AG791" s="2"/>
      <c r="AI791" s="7"/>
      <c r="AJ791">
        <f>COUNTIF($K792:$K800,"1")-COUNTIFS($K792:$K800,"1",$L792:$L800,"V")</f>
        <v>0</v>
      </c>
      <c r="AK791">
        <f>COUNTIFS($K792:$K800,"1",$L792:$L800,"Y")+COUNTIFS($K792:$K800,"1",$L792:$L800,"s")</f>
        <v>0</v>
      </c>
      <c r="AL791">
        <f>COUNTIF($K792:$K800,"2")-COUNTIFS($K792:$K800,"2",$L792:$L800,"V")</f>
        <v>0</v>
      </c>
      <c r="AM791">
        <f>COUNTIFS($K792:$K800,"2",$L792:$L800,"Y")+COUNTIFS($K792:$K800,"2",$L792:$L800,"s")</f>
        <v>0</v>
      </c>
      <c r="AN791">
        <f>COUNTIF($K792:$K800,"3")-COUNTIFS($K792:$K800,"3",$L792:$L800,"V")</f>
        <v>4</v>
      </c>
      <c r="AO791">
        <f>COUNTIFS($K792:$K800,"3",$L792:$L800,"Y")+COUNTIFS($K792:$K800,"3",$L792:$L800,"s")</f>
        <v>4</v>
      </c>
      <c r="AP791">
        <f>COUNTIF($K792:$K800,"4")-COUNTIFS($K792:$K800,"4",$L792:$L800,"V")</f>
        <v>0</v>
      </c>
      <c r="AQ791">
        <f>COUNTIFS($K792:$K800,"4",$L792:$L800,"Y")+COUNTIFS($K792:$K800,"4",$L792:$L800,"s")</f>
        <v>0</v>
      </c>
      <c r="AR791">
        <f>COUNTIF($K792:$K800,"5")-COUNTIFS($K792:$K800,"5",$L792:$L800,"V")</f>
        <v>3</v>
      </c>
      <c r="AS791">
        <f>COUNTIFS($K792:$K800,"5",$L792:$L800,"Y")+COUNTIFS($K792:$K800,"5",$L792:$L800,"s")</f>
        <v>3</v>
      </c>
      <c r="AT791">
        <f>COUNTIF($K792:$K800,"6")-COUNTIFS($K792:$K800,"6",$L792:$L800,"V")</f>
        <v>2</v>
      </c>
      <c r="AU791">
        <f>COUNTIFS($K792:$K800,"6",$L792:$L800,"Y")+COUNTIFS($K792:$K800,"6",$L792:$L800,"s")</f>
        <v>2</v>
      </c>
      <c r="AV791">
        <f>COUNTIF($K792:$K800,"7")-COUNTIFS($K792:$K800,"7",$L792:$L800,"V")</f>
        <v>0</v>
      </c>
      <c r="AW791">
        <f>COUNTIFS($K792:$K800,"7",$L792:$L800,"Y")+COUNTIFS($K792:$K800,"7",$L792:$L800,"s")</f>
        <v>0</v>
      </c>
    </row>
    <row r="792" spans="1:53" ht="11" customHeight="1" outlineLevel="1" x14ac:dyDescent="0.25">
      <c r="A792" t="s">
        <v>20570</v>
      </c>
      <c r="C792" s="2" t="s">
        <v>12974</v>
      </c>
      <c r="D792" s="2">
        <v>155</v>
      </c>
      <c r="E792" s="7">
        <v>1974</v>
      </c>
      <c r="F792" s="5" t="s">
        <v>20971</v>
      </c>
      <c r="H792" s="5" t="s">
        <v>5398</v>
      </c>
      <c r="I792" s="6"/>
      <c r="J792" s="6" t="s">
        <v>20968</v>
      </c>
      <c r="K792" s="17">
        <v>3</v>
      </c>
      <c r="L792" s="17" t="s">
        <v>20076</v>
      </c>
      <c r="M792" s="9"/>
      <c r="N792" s="9"/>
      <c r="O792" s="21"/>
      <c r="Q792" s="29"/>
      <c r="U792" s="17"/>
      <c r="V792" s="2"/>
      <c r="Y792" t="str">
        <f t="shared" si="59"/>
        <v/>
      </c>
      <c r="AA792" t="str">
        <f t="shared" si="60"/>
        <v/>
      </c>
      <c r="AC792" s="7"/>
      <c r="AD792" t="s">
        <v>20379</v>
      </c>
      <c r="AE792">
        <f t="shared" ref="AE792:AE800" si="61">COUNTIF(I792,"*Fuji*")</f>
        <v>0</v>
      </c>
      <c r="AG792" s="2"/>
      <c r="AI792" s="7"/>
      <c r="AX792" t="s">
        <v>20380</v>
      </c>
      <c r="AY792" t="s">
        <v>20316</v>
      </c>
      <c r="AZ792" t="s">
        <v>20381</v>
      </c>
      <c r="BA792" t="s">
        <v>20382</v>
      </c>
    </row>
    <row r="793" spans="1:53" ht="11" customHeight="1" outlineLevel="1" x14ac:dyDescent="0.25">
      <c r="A793" t="s">
        <v>20570</v>
      </c>
      <c r="C793" s="2" t="s">
        <v>12974</v>
      </c>
      <c r="D793" s="2" t="s">
        <v>21039</v>
      </c>
      <c r="E793" s="7">
        <v>1974</v>
      </c>
      <c r="F793" s="5" t="s">
        <v>21040</v>
      </c>
      <c r="H793" s="5" t="s">
        <v>5398</v>
      </c>
      <c r="I793" s="6"/>
      <c r="J793" s="6" t="s">
        <v>20968</v>
      </c>
      <c r="K793" s="17">
        <v>3</v>
      </c>
      <c r="L793" s="17" t="s">
        <v>7730</v>
      </c>
      <c r="M793" s="9">
        <v>5</v>
      </c>
      <c r="N793" s="9"/>
      <c r="O793" s="21"/>
      <c r="Q793" s="29"/>
      <c r="U793" s="17"/>
      <c r="V793" s="2"/>
      <c r="Y793" t="str">
        <f t="shared" si="59"/>
        <v/>
      </c>
      <c r="AA793" t="str">
        <f t="shared" si="60"/>
        <v/>
      </c>
      <c r="AC793" s="7"/>
      <c r="AD793" t="s">
        <v>20379</v>
      </c>
      <c r="AE793">
        <f t="shared" si="61"/>
        <v>0</v>
      </c>
      <c r="AG793" s="2"/>
      <c r="AI793" s="7"/>
      <c r="AX793" t="s">
        <v>20380</v>
      </c>
      <c r="AY793" t="s">
        <v>20316</v>
      </c>
      <c r="AZ793" t="s">
        <v>20381</v>
      </c>
      <c r="BA793" t="s">
        <v>20382</v>
      </c>
    </row>
    <row r="794" spans="1:53" ht="11" customHeight="1" outlineLevel="1" x14ac:dyDescent="0.25">
      <c r="A794" t="s">
        <v>20570</v>
      </c>
      <c r="C794" s="2" t="s">
        <v>12974</v>
      </c>
      <c r="D794" s="2">
        <v>166</v>
      </c>
      <c r="E794" s="7">
        <v>1974</v>
      </c>
      <c r="F794" s="5" t="s">
        <v>20970</v>
      </c>
      <c r="H794" s="5" t="s">
        <v>5398</v>
      </c>
      <c r="I794" s="6"/>
      <c r="J794" s="6" t="s">
        <v>20968</v>
      </c>
      <c r="K794" s="17">
        <v>3</v>
      </c>
      <c r="L794" s="17" t="s">
        <v>7730</v>
      </c>
      <c r="M794" s="9">
        <v>2</v>
      </c>
      <c r="N794" s="9"/>
      <c r="O794" s="21"/>
      <c r="Q794" s="29"/>
      <c r="U794" s="17"/>
      <c r="V794" s="2"/>
      <c r="Y794" t="str">
        <f t="shared" si="59"/>
        <v/>
      </c>
      <c r="AA794" t="str">
        <f t="shared" si="60"/>
        <v/>
      </c>
      <c r="AC794" s="7"/>
      <c r="AD794" t="s">
        <v>20379</v>
      </c>
      <c r="AE794">
        <f t="shared" si="61"/>
        <v>0</v>
      </c>
      <c r="AG794" s="2"/>
      <c r="AI794" s="7"/>
      <c r="AX794" t="s">
        <v>20380</v>
      </c>
      <c r="AY794" t="s">
        <v>20316</v>
      </c>
      <c r="AZ794" t="s">
        <v>20381</v>
      </c>
      <c r="BA794" t="s">
        <v>20382</v>
      </c>
    </row>
    <row r="795" spans="1:53" ht="11" customHeight="1" outlineLevel="1" x14ac:dyDescent="0.25">
      <c r="A795" t="s">
        <v>20570</v>
      </c>
      <c r="C795" s="2" t="s">
        <v>12974</v>
      </c>
      <c r="D795" s="2">
        <v>167</v>
      </c>
      <c r="E795" s="7">
        <v>1974</v>
      </c>
      <c r="F795" s="5" t="s">
        <v>20969</v>
      </c>
      <c r="H795" s="5" t="s">
        <v>5398</v>
      </c>
      <c r="I795" s="6"/>
      <c r="J795" s="6" t="s">
        <v>20968</v>
      </c>
      <c r="K795" s="17">
        <v>3</v>
      </c>
      <c r="L795" s="17" t="s">
        <v>7730</v>
      </c>
      <c r="M795" s="9">
        <v>2.5</v>
      </c>
      <c r="N795" s="9"/>
      <c r="O795" s="21"/>
      <c r="Q795" s="29"/>
      <c r="U795" s="17"/>
      <c r="V795" s="2"/>
      <c r="Y795" t="str">
        <f t="shared" si="59"/>
        <v/>
      </c>
      <c r="AA795" t="str">
        <f t="shared" si="60"/>
        <v/>
      </c>
      <c r="AC795" s="7"/>
      <c r="AD795" t="s">
        <v>20379</v>
      </c>
      <c r="AE795">
        <f t="shared" si="61"/>
        <v>0</v>
      </c>
      <c r="AG795" s="2"/>
      <c r="AI795" s="7"/>
      <c r="AX795" t="s">
        <v>20380</v>
      </c>
      <c r="AY795" t="s">
        <v>20316</v>
      </c>
      <c r="AZ795" t="s">
        <v>20381</v>
      </c>
      <c r="BA795" t="s">
        <v>20382</v>
      </c>
    </row>
    <row r="796" spans="1:53" ht="11" customHeight="1" outlineLevel="1" x14ac:dyDescent="0.25">
      <c r="A796" t="s">
        <v>20570</v>
      </c>
      <c r="C796" s="2" t="s">
        <v>12974</v>
      </c>
      <c r="D796" s="2" t="s">
        <v>21043</v>
      </c>
      <c r="E796" s="7">
        <v>1974</v>
      </c>
      <c r="F796" s="5" t="s">
        <v>21046</v>
      </c>
      <c r="H796" s="5" t="s">
        <v>5398</v>
      </c>
      <c r="I796" s="6"/>
      <c r="J796" s="6" t="s">
        <v>21044</v>
      </c>
      <c r="K796" s="17">
        <v>6</v>
      </c>
      <c r="L796" s="17" t="s">
        <v>7730</v>
      </c>
      <c r="M796" s="9">
        <v>3.6</v>
      </c>
      <c r="N796" s="9"/>
      <c r="O796" s="21"/>
      <c r="Q796" s="29"/>
      <c r="U796" s="17"/>
      <c r="V796" s="2"/>
      <c r="Y796" t="str">
        <f t="shared" si="59"/>
        <v/>
      </c>
      <c r="AA796">
        <f t="shared" si="60"/>
        <v>1</v>
      </c>
      <c r="AC796" s="7"/>
      <c r="AD796" t="s">
        <v>21045</v>
      </c>
      <c r="AE796">
        <f t="shared" si="61"/>
        <v>0</v>
      </c>
      <c r="AG796" s="2"/>
      <c r="AI796" s="7"/>
      <c r="AX796" t="s">
        <v>20380</v>
      </c>
      <c r="AY796" t="s">
        <v>20316</v>
      </c>
      <c r="AZ796" t="s">
        <v>20381</v>
      </c>
      <c r="BA796" t="s">
        <v>20382</v>
      </c>
    </row>
    <row r="797" spans="1:53" ht="11" customHeight="1" outlineLevel="1" x14ac:dyDescent="0.25">
      <c r="A797" t="s">
        <v>20570</v>
      </c>
      <c r="C797" s="2" t="s">
        <v>12974</v>
      </c>
      <c r="D797" s="2">
        <v>185</v>
      </c>
      <c r="E797" s="7">
        <v>1974</v>
      </c>
      <c r="F797" s="5" t="s">
        <v>21047</v>
      </c>
      <c r="H797" s="5" t="s">
        <v>5398</v>
      </c>
      <c r="I797" s="6"/>
      <c r="J797" s="6" t="s">
        <v>21044</v>
      </c>
      <c r="K797" s="17">
        <v>6</v>
      </c>
      <c r="L797" s="17" t="s">
        <v>20076</v>
      </c>
      <c r="M797" s="9"/>
      <c r="N797" s="9"/>
      <c r="O797" s="21"/>
      <c r="Q797" s="29"/>
      <c r="U797" s="17"/>
      <c r="V797" s="2"/>
      <c r="Y797" t="str">
        <f t="shared" si="59"/>
        <v/>
      </c>
      <c r="AA797" t="str">
        <f t="shared" si="60"/>
        <v/>
      </c>
      <c r="AC797" s="7"/>
      <c r="AD797" t="s">
        <v>21045</v>
      </c>
      <c r="AE797">
        <f t="shared" si="61"/>
        <v>0</v>
      </c>
      <c r="AG797" s="2"/>
      <c r="AI797" s="7"/>
      <c r="AX797" t="s">
        <v>20380</v>
      </c>
      <c r="AY797" t="s">
        <v>20316</v>
      </c>
      <c r="AZ797" t="s">
        <v>20381</v>
      </c>
      <c r="BA797" t="s">
        <v>20382</v>
      </c>
    </row>
    <row r="798" spans="1:53" ht="11" customHeight="1" outlineLevel="1" x14ac:dyDescent="0.25">
      <c r="A798" t="s">
        <v>20570</v>
      </c>
      <c r="C798" s="2" t="s">
        <v>12974</v>
      </c>
      <c r="D798" s="2" t="s">
        <v>20573</v>
      </c>
      <c r="E798" s="7">
        <v>1975</v>
      </c>
      <c r="F798" s="5" t="s">
        <v>9571</v>
      </c>
      <c r="H798" s="5" t="s">
        <v>5398</v>
      </c>
      <c r="I798" s="6"/>
      <c r="J798" s="6" t="s">
        <v>20571</v>
      </c>
      <c r="K798" s="17">
        <v>5</v>
      </c>
      <c r="L798" s="17" t="s">
        <v>7730</v>
      </c>
      <c r="M798" s="9">
        <v>2.2999999999999998</v>
      </c>
      <c r="N798" s="9"/>
      <c r="O798" s="21"/>
      <c r="Q798" s="29"/>
      <c r="U798" s="17"/>
      <c r="V798" s="2"/>
      <c r="Y798" t="str">
        <f t="shared" si="59"/>
        <v/>
      </c>
      <c r="AA798">
        <f t="shared" si="60"/>
        <v>1</v>
      </c>
      <c r="AC798" s="7"/>
      <c r="AD798" t="s">
        <v>20572</v>
      </c>
      <c r="AE798">
        <f t="shared" si="61"/>
        <v>0</v>
      </c>
      <c r="AG798" s="2"/>
      <c r="AI798" s="7"/>
      <c r="AX798" t="s">
        <v>20380</v>
      </c>
      <c r="AY798" t="s">
        <v>20316</v>
      </c>
      <c r="AZ798" t="s">
        <v>20381</v>
      </c>
      <c r="BA798" t="s">
        <v>20382</v>
      </c>
    </row>
    <row r="799" spans="1:53" ht="11" customHeight="1" outlineLevel="1" x14ac:dyDescent="0.25">
      <c r="A799" t="s">
        <v>20570</v>
      </c>
      <c r="C799" s="2" t="s">
        <v>12974</v>
      </c>
      <c r="D799" s="2">
        <v>395</v>
      </c>
      <c r="E799" s="7">
        <v>1978</v>
      </c>
      <c r="F799" s="5" t="s">
        <v>13882</v>
      </c>
      <c r="H799" s="5" t="s">
        <v>5398</v>
      </c>
      <c r="I799" s="6"/>
      <c r="J799" s="6" t="s">
        <v>21049</v>
      </c>
      <c r="K799" s="17">
        <v>5</v>
      </c>
      <c r="L799" s="17" t="s">
        <v>7730</v>
      </c>
      <c r="M799" s="9">
        <v>5</v>
      </c>
      <c r="N799" s="9"/>
      <c r="O799" s="21"/>
      <c r="Q799" s="29"/>
      <c r="U799" s="17"/>
      <c r="V799" s="2"/>
      <c r="Y799" t="str">
        <f t="shared" si="59"/>
        <v/>
      </c>
      <c r="AA799">
        <f t="shared" si="60"/>
        <v>1</v>
      </c>
      <c r="AC799" s="7"/>
      <c r="AD799" t="s">
        <v>21050</v>
      </c>
      <c r="AE799">
        <f t="shared" si="61"/>
        <v>0</v>
      </c>
      <c r="AG799" s="2"/>
      <c r="AI799" s="7"/>
      <c r="AX799" t="s">
        <v>20380</v>
      </c>
      <c r="AY799" t="s">
        <v>20316</v>
      </c>
      <c r="AZ799" t="s">
        <v>20381</v>
      </c>
      <c r="BA799" t="s">
        <v>20382</v>
      </c>
    </row>
    <row r="800" spans="1:53" ht="11" customHeight="1" outlineLevel="1" x14ac:dyDescent="0.25">
      <c r="A800" t="s">
        <v>20570</v>
      </c>
      <c r="C800" s="2" t="s">
        <v>12974</v>
      </c>
      <c r="D800" s="2">
        <v>900</v>
      </c>
      <c r="E800" s="7">
        <v>1986</v>
      </c>
      <c r="F800" s="5" t="s">
        <v>13090</v>
      </c>
      <c r="H800" s="5" t="s">
        <v>5398</v>
      </c>
      <c r="I800" s="6"/>
      <c r="J800" s="6" t="s">
        <v>7601</v>
      </c>
      <c r="K800" s="17">
        <v>5</v>
      </c>
      <c r="L800" s="17" t="s">
        <v>7730</v>
      </c>
      <c r="M800" s="9">
        <v>3.8</v>
      </c>
      <c r="N800" s="9"/>
      <c r="O800" s="21"/>
      <c r="Q800" s="29"/>
      <c r="U800" s="17"/>
      <c r="V800" s="2"/>
      <c r="Y800" t="str">
        <f t="shared" si="59"/>
        <v/>
      </c>
      <c r="AA800">
        <f t="shared" si="60"/>
        <v>1</v>
      </c>
      <c r="AC800" s="7"/>
      <c r="AD800" t="s">
        <v>13092</v>
      </c>
      <c r="AE800">
        <f t="shared" si="61"/>
        <v>0</v>
      </c>
      <c r="AG800" s="2"/>
      <c r="AI800" s="7"/>
      <c r="AX800" t="s">
        <v>20389</v>
      </c>
      <c r="AY800" t="s">
        <v>20390</v>
      </c>
      <c r="AZ800" t="s">
        <v>20310</v>
      </c>
      <c r="BA800" t="s">
        <v>20354</v>
      </c>
    </row>
    <row r="801" spans="1:49" ht="11" customHeight="1" x14ac:dyDescent="0.25">
      <c r="A801" s="4" t="s">
        <v>12640</v>
      </c>
      <c r="B801" t="s">
        <v>12642</v>
      </c>
      <c r="C801" s="2" t="s">
        <v>12521</v>
      </c>
      <c r="E801" s="7"/>
      <c r="F801" s="5"/>
      <c r="H801" s="5"/>
      <c r="I801" s="6"/>
      <c r="J801" s="6"/>
      <c r="K801" s="17"/>
      <c r="L801" s="17"/>
      <c r="M801" s="9"/>
      <c r="N801" s="9">
        <f>SUM(M802:M806)</f>
        <v>10</v>
      </c>
      <c r="O801" s="21">
        <v>1418</v>
      </c>
      <c r="P801">
        <f>COUNTIF(L802:L806,"*")</f>
        <v>5</v>
      </c>
      <c r="Q801" s="29">
        <f>P801/O801</f>
        <v>3.526093088857546E-3</v>
      </c>
      <c r="R801">
        <f>COUNTIF(L802:L806,"Y")+COUNTIF(L802:L806,"S")</f>
        <v>5</v>
      </c>
      <c r="U801" s="17" t="s">
        <v>7730</v>
      </c>
      <c r="V801" s="2"/>
      <c r="W801" t="s">
        <v>18546</v>
      </c>
      <c r="Y801" t="str">
        <f t="shared" si="59"/>
        <v/>
      </c>
      <c r="AA801" t="str">
        <f t="shared" si="60"/>
        <v/>
      </c>
      <c r="AC801" s="7"/>
      <c r="AF801">
        <f>COUNTIF(AE802:AE806,"1")</f>
        <v>0</v>
      </c>
      <c r="AG801" s="2"/>
      <c r="AI801" s="7"/>
      <c r="AJ801">
        <f>COUNTIF($K802:$K806,"1")-COUNTIFS($K802:$K806,"1",$L802:$L806,"V")</f>
        <v>0</v>
      </c>
      <c r="AK801">
        <f>COUNTIFS($K802:$K806,"1",$L802:$L806,"Y")+COUNTIFS($K802:$K806,"1",$L802:$L806,"s")</f>
        <v>0</v>
      </c>
      <c r="AL801">
        <f>COUNTIF($K802:$K806,"2")-COUNTIFS($K802:$K806,"2",$L802:$L806,"V")</f>
        <v>0</v>
      </c>
      <c r="AM801">
        <f>COUNTIFS($K802:$K806,"2",$L802:$L806,"Y")+COUNTIFS($K802:$K806,"2",$L802:$L806,"s")</f>
        <v>0</v>
      </c>
      <c r="AN801">
        <f>COUNTIF($K802:$K806,"3")-COUNTIFS($K802:$K806,"3",$L802:$L806,"V")</f>
        <v>1</v>
      </c>
      <c r="AO801">
        <f>COUNTIFS($K802:$K806,"3",$L802:$L806,"Y")+COUNTIFS($K802:$K806,"3",$L802:$L806,"s")</f>
        <v>1</v>
      </c>
      <c r="AP801">
        <f>COUNTIF($K802:$K806,"4")-COUNTIFS($K802:$K806,"4",$L802:$L806,"V")</f>
        <v>0</v>
      </c>
      <c r="AQ801">
        <f>COUNTIFS($K802:$K806,"4",$L802:$L806,"Y")+COUNTIFS($K802:$K806,"4",$L802:$L806,"s")</f>
        <v>0</v>
      </c>
      <c r="AR801">
        <f>COUNTIF($K802:$K806,"5")-COUNTIFS($K802:$K806,"5",$L802:$L806,"V")</f>
        <v>0</v>
      </c>
      <c r="AS801">
        <f>COUNTIFS($K802:$K806,"5",$L802:$L806,"Y")+COUNTIFS($K802:$K806,"5",$L802:$L806,"s")</f>
        <v>0</v>
      </c>
      <c r="AT801">
        <f>COUNTIF($K802:$K806,"6")-COUNTIFS($K802:$K806,"6",$L802:$L806,"V")</f>
        <v>0</v>
      </c>
      <c r="AU801">
        <f>COUNTIFS($K802:$K806,"6",$L802:$L806,"Y")+COUNTIFS($K802:$K806,"6",$L802:$L806,"s")</f>
        <v>0</v>
      </c>
      <c r="AV801">
        <f>COUNTIF($K802:$K806,"7")-COUNTIFS($K802:$K806,"7",$L802:$L806,"V")</f>
        <v>4</v>
      </c>
      <c r="AW801">
        <f>COUNTIFS($K802:$K806,"7",$L802:$L806,"Y")+COUNTIFS($K802:$K806,"7",$L802:$L806,"s")</f>
        <v>4</v>
      </c>
    </row>
    <row r="802" spans="1:49" ht="11" customHeight="1" outlineLevel="1" x14ac:dyDescent="0.25">
      <c r="A802" t="s">
        <v>12641</v>
      </c>
      <c r="C802" s="2" t="s">
        <v>12521</v>
      </c>
      <c r="D802" s="2">
        <v>400</v>
      </c>
      <c r="E802" s="7">
        <v>2000</v>
      </c>
      <c r="F802" s="5" t="s">
        <v>12644</v>
      </c>
      <c r="H802" s="5" t="s">
        <v>5398</v>
      </c>
      <c r="I802" s="6" t="s">
        <v>9223</v>
      </c>
      <c r="J802" s="6" t="s">
        <v>7554</v>
      </c>
      <c r="K802" s="17">
        <v>7</v>
      </c>
      <c r="L802" s="17" t="s">
        <v>7730</v>
      </c>
      <c r="M802" s="9">
        <v>1.2</v>
      </c>
      <c r="N802" s="9"/>
      <c r="O802" s="21"/>
      <c r="Q802" s="29"/>
      <c r="U802" s="17"/>
      <c r="V802" s="2"/>
      <c r="Y802" t="str">
        <f t="shared" si="59"/>
        <v/>
      </c>
      <c r="AA802" t="str">
        <f t="shared" si="60"/>
        <v/>
      </c>
      <c r="AC802" s="7"/>
      <c r="AD802" t="s">
        <v>9223</v>
      </c>
      <c r="AE802">
        <f>COUNTIF(I802,"*Fuji*")</f>
        <v>0</v>
      </c>
      <c r="AG802" s="2"/>
      <c r="AI802" s="7"/>
    </row>
    <row r="803" spans="1:49" ht="11" customHeight="1" outlineLevel="1" x14ac:dyDescent="0.25">
      <c r="A803" t="s">
        <v>12641</v>
      </c>
      <c r="C803" s="2" t="s">
        <v>12521</v>
      </c>
      <c r="D803" s="2">
        <v>401</v>
      </c>
      <c r="E803" s="7">
        <v>2000</v>
      </c>
      <c r="F803" s="5" t="s">
        <v>12644</v>
      </c>
      <c r="H803" s="5" t="s">
        <v>5398</v>
      </c>
      <c r="I803" s="6" t="s">
        <v>9223</v>
      </c>
      <c r="J803" s="6" t="s">
        <v>7554</v>
      </c>
      <c r="K803" s="17">
        <v>7</v>
      </c>
      <c r="L803" s="17" t="s">
        <v>7730</v>
      </c>
      <c r="M803" s="9">
        <v>1.2</v>
      </c>
      <c r="N803" s="9"/>
      <c r="O803" s="21"/>
      <c r="Q803" s="29"/>
      <c r="U803" s="17"/>
      <c r="V803" s="2"/>
      <c r="Y803" t="str">
        <f t="shared" si="59"/>
        <v/>
      </c>
      <c r="AA803" t="str">
        <f t="shared" si="60"/>
        <v/>
      </c>
      <c r="AC803" s="7"/>
      <c r="AD803" t="s">
        <v>9223</v>
      </c>
      <c r="AE803">
        <f>COUNTIF(I803,"*Fuji*")</f>
        <v>0</v>
      </c>
      <c r="AG803" s="2"/>
      <c r="AI803" s="7"/>
    </row>
    <row r="804" spans="1:49" ht="11" customHeight="1" outlineLevel="1" x14ac:dyDescent="0.25">
      <c r="A804" t="s">
        <v>12641</v>
      </c>
      <c r="C804" s="2" t="s">
        <v>12521</v>
      </c>
      <c r="D804" s="2">
        <v>402</v>
      </c>
      <c r="E804" s="7">
        <v>2000</v>
      </c>
      <c r="F804" s="5" t="s">
        <v>12644</v>
      </c>
      <c r="H804" s="5" t="s">
        <v>5398</v>
      </c>
      <c r="I804" s="6" t="s">
        <v>9223</v>
      </c>
      <c r="J804" s="6" t="s">
        <v>7554</v>
      </c>
      <c r="K804" s="17">
        <v>7</v>
      </c>
      <c r="L804" s="17" t="s">
        <v>7730</v>
      </c>
      <c r="M804" s="9">
        <v>1.2</v>
      </c>
      <c r="N804" s="9"/>
      <c r="O804" s="21"/>
      <c r="Q804" s="29"/>
      <c r="U804" s="17"/>
      <c r="V804" s="2"/>
      <c r="Y804" t="str">
        <f t="shared" si="59"/>
        <v/>
      </c>
      <c r="AA804" t="str">
        <f t="shared" si="60"/>
        <v/>
      </c>
      <c r="AC804" s="7"/>
      <c r="AD804" t="s">
        <v>9223</v>
      </c>
      <c r="AE804">
        <f>COUNTIF(I804,"*Fuji*")</f>
        <v>0</v>
      </c>
      <c r="AG804" s="2"/>
      <c r="AI804" s="7"/>
    </row>
    <row r="805" spans="1:49" ht="11" customHeight="1" outlineLevel="1" x14ac:dyDescent="0.25">
      <c r="A805" t="s">
        <v>12641</v>
      </c>
      <c r="C805" s="2" t="s">
        <v>12521</v>
      </c>
      <c r="D805" s="2">
        <v>403</v>
      </c>
      <c r="E805" s="7">
        <v>2000</v>
      </c>
      <c r="F805" s="5" t="s">
        <v>12644</v>
      </c>
      <c r="H805" s="5" t="s">
        <v>5398</v>
      </c>
      <c r="I805" s="6" t="s">
        <v>9223</v>
      </c>
      <c r="J805" s="6" t="s">
        <v>7554</v>
      </c>
      <c r="K805" s="17">
        <v>7</v>
      </c>
      <c r="L805" s="17" t="s">
        <v>7730</v>
      </c>
      <c r="M805" s="9">
        <v>1.2</v>
      </c>
      <c r="N805" s="9"/>
      <c r="O805" s="21"/>
      <c r="Q805" s="29"/>
      <c r="U805" s="17"/>
      <c r="V805" s="2"/>
      <c r="Y805" t="str">
        <f t="shared" si="59"/>
        <v/>
      </c>
      <c r="AA805" t="str">
        <f t="shared" si="60"/>
        <v/>
      </c>
      <c r="AC805" s="7"/>
      <c r="AD805" t="s">
        <v>9223</v>
      </c>
      <c r="AE805">
        <f>COUNTIF(I805,"*Fuji*")</f>
        <v>0</v>
      </c>
      <c r="AG805" s="2"/>
      <c r="AI805" s="7"/>
    </row>
    <row r="806" spans="1:49" ht="11" customHeight="1" outlineLevel="1" x14ac:dyDescent="0.25">
      <c r="A806" t="s">
        <v>12641</v>
      </c>
      <c r="C806" s="2" t="s">
        <v>12521</v>
      </c>
      <c r="D806" s="2">
        <v>988</v>
      </c>
      <c r="E806" s="7">
        <v>2013</v>
      </c>
      <c r="F806" s="5" t="s">
        <v>12644</v>
      </c>
      <c r="H806" s="5" t="s">
        <v>5398</v>
      </c>
      <c r="I806" s="6" t="s">
        <v>5221</v>
      </c>
      <c r="J806" s="6" t="s">
        <v>20474</v>
      </c>
      <c r="K806" s="17">
        <v>3</v>
      </c>
      <c r="L806" s="17" t="s">
        <v>7730</v>
      </c>
      <c r="M806" s="9">
        <v>5.2</v>
      </c>
      <c r="N806" s="9"/>
      <c r="O806" s="21"/>
      <c r="Q806" s="29"/>
      <c r="U806" s="17"/>
      <c r="V806" s="2"/>
      <c r="Y806" t="str">
        <f t="shared" si="59"/>
        <v/>
      </c>
      <c r="AA806" t="str">
        <f t="shared" si="60"/>
        <v/>
      </c>
      <c r="AC806" s="7"/>
      <c r="AD806" t="s">
        <v>5221</v>
      </c>
      <c r="AE806">
        <f>COUNTIF(I806,"*Fuji*")</f>
        <v>0</v>
      </c>
      <c r="AG806" s="2"/>
      <c r="AI806" s="7"/>
    </row>
    <row r="807" spans="1:49" ht="11" customHeight="1" x14ac:dyDescent="0.25">
      <c r="A807" s="4" t="s">
        <v>9719</v>
      </c>
      <c r="B807" t="s">
        <v>12000</v>
      </c>
      <c r="C807" s="2" t="s">
        <v>11983</v>
      </c>
      <c r="E807" s="7"/>
      <c r="F807" s="5"/>
      <c r="H807" s="5"/>
      <c r="I807" s="6"/>
      <c r="J807" s="6"/>
      <c r="K807" s="17"/>
      <c r="L807" s="17"/>
      <c r="M807" s="9"/>
      <c r="N807" s="9">
        <f>SUM(M808:M811)</f>
        <v>33</v>
      </c>
      <c r="O807" s="21">
        <v>400</v>
      </c>
      <c r="P807">
        <f>COUNTIF(L808:L811,"*")</f>
        <v>4</v>
      </c>
      <c r="Q807" s="29">
        <f>P807/O807</f>
        <v>0.01</v>
      </c>
      <c r="R807">
        <f>COUNTIF(L808:L811,"Y")+COUNTIF(L808:L811,"S")</f>
        <v>4</v>
      </c>
      <c r="U807" s="18" t="s">
        <v>7732</v>
      </c>
      <c r="V807" s="2"/>
      <c r="W807" t="s">
        <v>18650</v>
      </c>
      <c r="Y807" t="str">
        <f t="shared" si="59"/>
        <v/>
      </c>
      <c r="AA807" t="str">
        <f t="shared" si="60"/>
        <v/>
      </c>
      <c r="AC807" s="7"/>
      <c r="AF807">
        <f>COUNTIF(AE808:AE811,"1")</f>
        <v>0</v>
      </c>
      <c r="AG807" s="2"/>
      <c r="AI807" s="7"/>
      <c r="AJ807">
        <f>COUNTIF($K808:$K811,"1")-COUNTIFS($K808:$K811,"1",$L808:$L811,"V")</f>
        <v>2</v>
      </c>
      <c r="AK807">
        <f>COUNTIFS($K808:$K811,"1",$L808:$L811,"Y")+COUNTIFS($K808:$K811,"1",$L808:$L811,"s")</f>
        <v>2</v>
      </c>
      <c r="AL807">
        <f>COUNTIF($K808:$K811,"2")-COUNTIFS($K808:$K811,"2",$L808:$L811,"V")</f>
        <v>0</v>
      </c>
      <c r="AM807">
        <f>COUNTIFS($K808:$K811,"2",$L808:$L811,"Y")+COUNTIFS($K808:$K811,"2",$L808:$L811,"s")</f>
        <v>0</v>
      </c>
      <c r="AN807">
        <f>COUNTIF($K808:$K811,"3")-COUNTIFS($K808:$K811,"3",$L808:$L811,"V")</f>
        <v>0</v>
      </c>
      <c r="AO807">
        <f>COUNTIFS($K808:$K811,"3",$L808:$L811,"Y")+COUNTIFS($K808:$K811,"3",$L808:$L811,"s")</f>
        <v>0</v>
      </c>
      <c r="AP807">
        <f>COUNTIF($K808:$K811,"4")-COUNTIFS($K808:$K811,"4",$L808:$L811,"V")</f>
        <v>0</v>
      </c>
      <c r="AQ807">
        <f>COUNTIFS($K808:$K811,"4",$L808:$L811,"Y")+COUNTIFS($K808:$K811,"4",$L808:$L811,"s")</f>
        <v>0</v>
      </c>
      <c r="AR807">
        <f>COUNTIF($K808:$K811,"5")-COUNTIFS($K808:$K811,"5",$L808:$L811,"V")</f>
        <v>2</v>
      </c>
      <c r="AS807">
        <f>COUNTIFS($K808:$K811,"5",$L808:$L811,"Y")+COUNTIFS($K808:$K811,"5",$L808:$L811,"s")</f>
        <v>2</v>
      </c>
      <c r="AT807">
        <f>COUNTIF($K808:$K811,"6")-COUNTIFS($K808:$K811,"6",$L808:$L811,"V")</f>
        <v>0</v>
      </c>
      <c r="AU807">
        <f>COUNTIFS($K808:$K811,"6",$L808:$L811,"Y")+COUNTIFS($K808:$K811,"6",$L808:$L811,"s")</f>
        <v>0</v>
      </c>
      <c r="AV807">
        <f>COUNTIF($K808:$K811,"7")-COUNTIFS($K808:$K811,"7",$L808:$L811,"V")</f>
        <v>0</v>
      </c>
      <c r="AW807">
        <f>COUNTIFS($K808:$K811,"7",$L808:$L811,"Y")+COUNTIFS($K808:$K811,"7",$L808:$L811,"s")</f>
        <v>0</v>
      </c>
    </row>
    <row r="808" spans="1:49" ht="11" customHeight="1" outlineLevel="1" x14ac:dyDescent="0.25">
      <c r="A808" t="s">
        <v>1835</v>
      </c>
      <c r="C808" s="2" t="s">
        <v>11983</v>
      </c>
      <c r="D808" s="2">
        <v>207</v>
      </c>
      <c r="E808" s="7">
        <v>1938</v>
      </c>
      <c r="F808" s="5" t="s">
        <v>1836</v>
      </c>
      <c r="H808" s="5" t="s">
        <v>1837</v>
      </c>
      <c r="I808" s="6" t="s">
        <v>1838</v>
      </c>
      <c r="J808" s="6" t="s">
        <v>7074</v>
      </c>
      <c r="K808" s="17">
        <v>1</v>
      </c>
      <c r="L808" s="17" t="s">
        <v>7730</v>
      </c>
      <c r="M808" s="9">
        <v>0.2</v>
      </c>
      <c r="N808" s="9"/>
      <c r="O808" s="21"/>
      <c r="Q808" s="29"/>
      <c r="U808" s="17"/>
      <c r="V808" s="2">
        <v>170</v>
      </c>
      <c r="Y808" t="str">
        <f t="shared" si="59"/>
        <v/>
      </c>
      <c r="AA808" t="str">
        <f t="shared" si="60"/>
        <v/>
      </c>
      <c r="AC808" s="7"/>
      <c r="AD808" t="s">
        <v>1838</v>
      </c>
      <c r="AE808">
        <f>COUNTIF(I808,"*Fuji*")</f>
        <v>0</v>
      </c>
      <c r="AG808" s="2"/>
      <c r="AH808" t="s">
        <v>1839</v>
      </c>
      <c r="AI808" s="7" t="s">
        <v>4610</v>
      </c>
    </row>
    <row r="809" spans="1:49" ht="11" customHeight="1" outlineLevel="1" x14ac:dyDescent="0.25">
      <c r="A809" t="s">
        <v>1835</v>
      </c>
      <c r="C809" s="2" t="s">
        <v>11983</v>
      </c>
      <c r="D809" s="2" t="s">
        <v>9716</v>
      </c>
      <c r="E809" s="7">
        <v>1938</v>
      </c>
      <c r="F809" s="5" t="s">
        <v>9715</v>
      </c>
      <c r="H809" s="5" t="s">
        <v>1841</v>
      </c>
      <c r="I809" s="6" t="s">
        <v>1838</v>
      </c>
      <c r="J809" s="6" t="s">
        <v>7074</v>
      </c>
      <c r="K809" s="17">
        <v>1</v>
      </c>
      <c r="L809" s="17" t="s">
        <v>7730</v>
      </c>
      <c r="M809" s="9">
        <v>32</v>
      </c>
      <c r="N809" s="9"/>
      <c r="O809" s="21"/>
      <c r="Q809" s="29"/>
      <c r="U809" s="17"/>
      <c r="V809" s="2" t="s">
        <v>1840</v>
      </c>
      <c r="Y809" t="str">
        <f t="shared" si="59"/>
        <v/>
      </c>
      <c r="AA809">
        <f t="shared" si="60"/>
        <v>1</v>
      </c>
      <c r="AC809" s="7"/>
      <c r="AD809" t="s">
        <v>1838</v>
      </c>
      <c r="AE809">
        <f>COUNTIF(I809,"*Fuji*")</f>
        <v>0</v>
      </c>
      <c r="AG809" s="2"/>
      <c r="AH809" t="s">
        <v>1839</v>
      </c>
      <c r="AI809" s="7" t="s">
        <v>4922</v>
      </c>
    </row>
    <row r="810" spans="1:49" ht="11" customHeight="1" outlineLevel="1" x14ac:dyDescent="0.25">
      <c r="A810" t="s">
        <v>1835</v>
      </c>
      <c r="C810" s="2" t="s">
        <v>11983</v>
      </c>
      <c r="D810" s="2">
        <v>340</v>
      </c>
      <c r="E810" s="7">
        <v>1953</v>
      </c>
      <c r="F810" s="5" t="s">
        <v>107</v>
      </c>
      <c r="H810" s="5" t="s">
        <v>462</v>
      </c>
      <c r="I810" s="6" t="s">
        <v>464</v>
      </c>
      <c r="J810" s="6" t="s">
        <v>9717</v>
      </c>
      <c r="K810" s="17">
        <v>5</v>
      </c>
      <c r="L810" s="17" t="s">
        <v>7730</v>
      </c>
      <c r="M810" s="9">
        <v>0.4</v>
      </c>
      <c r="N810" s="9"/>
      <c r="O810" s="21"/>
      <c r="Q810" s="29"/>
      <c r="U810" s="17"/>
      <c r="V810" s="2">
        <v>286</v>
      </c>
      <c r="Y810" t="str">
        <f t="shared" si="59"/>
        <v/>
      </c>
      <c r="AA810" t="str">
        <f t="shared" si="60"/>
        <v/>
      </c>
      <c r="AC810" s="7"/>
      <c r="AD810" t="s">
        <v>464</v>
      </c>
      <c r="AE810">
        <f>COUNTIF(I810,"*Fuji*")</f>
        <v>0</v>
      </c>
      <c r="AG810" s="2"/>
      <c r="AH810" t="s">
        <v>2286</v>
      </c>
      <c r="AI810" s="7" t="s">
        <v>4610</v>
      </c>
    </row>
    <row r="811" spans="1:49" ht="11" customHeight="1" outlineLevel="1" x14ac:dyDescent="0.25">
      <c r="A811" t="s">
        <v>1835</v>
      </c>
      <c r="C811" s="2" t="s">
        <v>11983</v>
      </c>
      <c r="D811" s="2">
        <v>341</v>
      </c>
      <c r="E811" s="7">
        <v>1953</v>
      </c>
      <c r="F811" s="5" t="s">
        <v>461</v>
      </c>
      <c r="H811" s="5" t="s">
        <v>463</v>
      </c>
      <c r="I811" s="6" t="s">
        <v>464</v>
      </c>
      <c r="J811" s="6" t="s">
        <v>9717</v>
      </c>
      <c r="K811" s="17">
        <v>5</v>
      </c>
      <c r="L811" s="17" t="s">
        <v>7730</v>
      </c>
      <c r="M811" s="9">
        <v>0.4</v>
      </c>
      <c r="N811" s="9"/>
      <c r="O811" s="21"/>
      <c r="Q811" s="29"/>
      <c r="U811" s="17"/>
      <c r="V811" s="2">
        <v>287</v>
      </c>
      <c r="Y811" t="str">
        <f t="shared" si="59"/>
        <v/>
      </c>
      <c r="AA811" t="str">
        <f t="shared" si="60"/>
        <v/>
      </c>
      <c r="AC811" s="7"/>
      <c r="AD811" t="s">
        <v>464</v>
      </c>
      <c r="AE811">
        <f>COUNTIF(I811,"*Fuji*")</f>
        <v>0</v>
      </c>
      <c r="AG811" s="2"/>
      <c r="AH811" t="s">
        <v>2286</v>
      </c>
      <c r="AI811" s="7" t="s">
        <v>4610</v>
      </c>
    </row>
    <row r="812" spans="1:49" ht="11" customHeight="1" x14ac:dyDescent="0.25">
      <c r="A812" s="4" t="s">
        <v>10904</v>
      </c>
      <c r="B812" t="s">
        <v>2300</v>
      </c>
      <c r="C812" s="2" t="s">
        <v>12521</v>
      </c>
      <c r="E812" s="7"/>
      <c r="F812" s="5"/>
      <c r="H812" s="5"/>
      <c r="I812" s="6"/>
      <c r="J812" s="6"/>
      <c r="K812" s="17"/>
      <c r="L812" s="17"/>
      <c r="M812" s="9"/>
      <c r="N812" s="9">
        <f>SUM(M813:M823)</f>
        <v>34.200000000000003</v>
      </c>
      <c r="O812" s="21">
        <v>5092</v>
      </c>
      <c r="P812">
        <f>COUNTIF(L813:L823,"*")</f>
        <v>11</v>
      </c>
      <c r="Q812" s="29">
        <f>P812/O812</f>
        <v>2.1602513747054201E-3</v>
      </c>
      <c r="R812">
        <f>COUNTIF(L813:L823,"Y")+COUNTIF(L813:L823,"S")</f>
        <v>11</v>
      </c>
      <c r="U812" s="17" t="s">
        <v>7730</v>
      </c>
      <c r="V812" s="2"/>
      <c r="W812" t="s">
        <v>18547</v>
      </c>
      <c r="Y812" t="str">
        <f t="shared" si="59"/>
        <v/>
      </c>
      <c r="AA812" t="str">
        <f t="shared" si="60"/>
        <v/>
      </c>
      <c r="AC812" s="7"/>
      <c r="AF812">
        <f>COUNTIF(AE814:AE823,"1")</f>
        <v>0</v>
      </c>
      <c r="AG812" s="2"/>
      <c r="AI812" s="7"/>
      <c r="AJ812">
        <f>COUNTIF($K813:$K823,"1")-COUNTIFS($K813:$K823,"1",$L813:$L823,"V")</f>
        <v>0</v>
      </c>
      <c r="AK812">
        <f>COUNTIFS($K813:$K823,"1",$L813:$L823,"Y")+COUNTIFS($K813:$K823,"1",$L813:$L823,"s")</f>
        <v>0</v>
      </c>
      <c r="AL812">
        <f>COUNTIF($K813:$K823,"2")-COUNTIFS($K813:$K823,"2",$L813:$L823,"V")</f>
        <v>0</v>
      </c>
      <c r="AM812">
        <f>COUNTIFS($K813:$K823,"2",$L813:$L823,"Y")+COUNTIFS($K813:$K823,"2",$L813:$L823,"s")</f>
        <v>0</v>
      </c>
      <c r="AN812">
        <f>COUNTIF($K813:$K823,"3")-COUNTIFS($K813:$K823,"3",$L813:$L823,"V")</f>
        <v>0</v>
      </c>
      <c r="AO812">
        <f>COUNTIFS($K813:$K823,"3",$L813:$L823,"Y")+COUNTIFS($K813:$K823,"3",$L813:$L823,"s")</f>
        <v>0</v>
      </c>
      <c r="AP812">
        <f>COUNTIF($K813:$K823,"4")-COUNTIFS($K813:$K823,"4",$L813:$L823,"V")</f>
        <v>0</v>
      </c>
      <c r="AQ812">
        <f>COUNTIFS($K813:$K823,"4",$L813:$L823,"Y")+COUNTIFS($K813:$K823,"4",$L813:$L823,"s")</f>
        <v>0</v>
      </c>
      <c r="AR812">
        <f>COUNTIF($K813:$K823,"5")-COUNTIFS($K813:$K823,"5",$L813:$L823,"V")</f>
        <v>2</v>
      </c>
      <c r="AS812">
        <f>COUNTIFS($K813:$K823,"5",$L813:$L823,"Y")+COUNTIFS($K813:$K823,"5",$L813:$L823,"s")</f>
        <v>2</v>
      </c>
      <c r="AT812">
        <f>COUNTIF($K813:$K823,"6")-COUNTIFS($K813:$K823,"6",$L813:$L823,"V")</f>
        <v>0</v>
      </c>
      <c r="AU812">
        <f>COUNTIFS($K813:$K823,"6",$L813:$L823,"Y")+COUNTIFS($K813:$K823,"6",$L813:$L823,"s")</f>
        <v>0</v>
      </c>
      <c r="AV812">
        <f>COUNTIF($K813:$K823,"7")-COUNTIFS($K813:$K823,"7",$L813:$L823,"V")</f>
        <v>9</v>
      </c>
      <c r="AW812">
        <f>COUNTIFS($K813:$K823,"7",$L813:$L823,"Y")+COUNTIFS($K813:$K823,"7",$L813:$L823,"s")</f>
        <v>9</v>
      </c>
    </row>
    <row r="813" spans="1:49" ht="11" customHeight="1" outlineLevel="1" x14ac:dyDescent="0.25">
      <c r="A813" t="s">
        <v>6780</v>
      </c>
      <c r="C813" s="2" t="s">
        <v>12521</v>
      </c>
      <c r="D813" s="2">
        <v>763</v>
      </c>
      <c r="E813" s="7">
        <v>1946</v>
      </c>
      <c r="F813" s="5" t="s">
        <v>1657</v>
      </c>
      <c r="H813" s="5" t="s">
        <v>1658</v>
      </c>
      <c r="I813" s="6" t="s">
        <v>1659</v>
      </c>
      <c r="J813" s="6" t="s">
        <v>10899</v>
      </c>
      <c r="K813" s="17">
        <v>5</v>
      </c>
      <c r="L813" s="17" t="s">
        <v>7730</v>
      </c>
      <c r="M813" s="9">
        <v>0.9</v>
      </c>
      <c r="N813" s="9"/>
      <c r="O813" s="21"/>
      <c r="Q813" s="29"/>
      <c r="U813" s="17"/>
      <c r="V813" s="2" t="s">
        <v>6781</v>
      </c>
      <c r="Y813" t="str">
        <f t="shared" si="59"/>
        <v/>
      </c>
      <c r="AA813" t="str">
        <f t="shared" si="60"/>
        <v/>
      </c>
      <c r="AC813" s="7"/>
      <c r="AD813" t="s">
        <v>1659</v>
      </c>
      <c r="AE813">
        <f t="shared" ref="AE813:AE823" si="62">COUNTIF(I813,"*Fuji*")</f>
        <v>0</v>
      </c>
      <c r="AG813" s="2"/>
      <c r="AH813" t="s">
        <v>1660</v>
      </c>
      <c r="AI813" s="7" t="s">
        <v>4922</v>
      </c>
    </row>
    <row r="814" spans="1:49" ht="11" customHeight="1" outlineLevel="1" x14ac:dyDescent="0.25">
      <c r="A814" t="s">
        <v>6780</v>
      </c>
      <c r="C814" s="2" t="s">
        <v>12521</v>
      </c>
      <c r="D814" s="2">
        <v>787</v>
      </c>
      <c r="E814" s="7">
        <v>1947</v>
      </c>
      <c r="F814" s="5" t="s">
        <v>20448</v>
      </c>
      <c r="H814" s="5" t="s">
        <v>1658</v>
      </c>
      <c r="I814" s="6" t="s">
        <v>1659</v>
      </c>
      <c r="J814" s="6" t="s">
        <v>20447</v>
      </c>
      <c r="K814" s="17">
        <v>5</v>
      </c>
      <c r="L814" s="17" t="s">
        <v>7730</v>
      </c>
      <c r="M814" s="9">
        <v>3.3</v>
      </c>
      <c r="N814" s="9"/>
      <c r="O814" s="21"/>
      <c r="Q814" s="29"/>
      <c r="U814" s="17"/>
      <c r="V814" s="2" t="s">
        <v>6407</v>
      </c>
      <c r="Y814" t="str">
        <f t="shared" si="59"/>
        <v/>
      </c>
      <c r="AA814" t="str">
        <f t="shared" si="60"/>
        <v/>
      </c>
      <c r="AC814" s="7"/>
      <c r="AD814" t="s">
        <v>1659</v>
      </c>
      <c r="AE814">
        <f t="shared" si="62"/>
        <v>0</v>
      </c>
      <c r="AG814" s="2"/>
      <c r="AH814" t="s">
        <v>1660</v>
      </c>
      <c r="AI814" s="7" t="s">
        <v>4922</v>
      </c>
    </row>
    <row r="815" spans="1:49" ht="11" customHeight="1" outlineLevel="1" x14ac:dyDescent="0.25">
      <c r="A815" t="s">
        <v>6780</v>
      </c>
      <c r="C815" s="2" t="s">
        <v>12521</v>
      </c>
      <c r="D815" s="2">
        <v>2160</v>
      </c>
      <c r="E815" s="7">
        <v>1983</v>
      </c>
      <c r="F815" s="5" t="s">
        <v>3437</v>
      </c>
      <c r="H815" s="5" t="s">
        <v>5398</v>
      </c>
      <c r="I815" s="6" t="s">
        <v>9607</v>
      </c>
      <c r="J815" s="6" t="s">
        <v>10900</v>
      </c>
      <c r="K815" s="17">
        <v>7</v>
      </c>
      <c r="L815" s="17" t="s">
        <v>7730</v>
      </c>
      <c r="M815" s="9">
        <v>1</v>
      </c>
      <c r="N815" s="9"/>
      <c r="O815" s="21"/>
      <c r="Q815" s="29"/>
      <c r="U815" s="17"/>
      <c r="V815" s="2"/>
      <c r="Y815" t="str">
        <f t="shared" si="59"/>
        <v/>
      </c>
      <c r="AA815" t="str">
        <f t="shared" si="60"/>
        <v/>
      </c>
      <c r="AC815" s="7"/>
      <c r="AD815" t="s">
        <v>9607</v>
      </c>
      <c r="AE815">
        <f t="shared" si="62"/>
        <v>0</v>
      </c>
      <c r="AG815" s="2"/>
      <c r="AI815" s="7"/>
    </row>
    <row r="816" spans="1:49" ht="11" customHeight="1" outlineLevel="1" x14ac:dyDescent="0.25">
      <c r="A816" t="s">
        <v>6780</v>
      </c>
      <c r="C816" s="2" t="s">
        <v>12521</v>
      </c>
      <c r="D816" s="2">
        <v>3228</v>
      </c>
      <c r="E816" s="7">
        <v>2003</v>
      </c>
      <c r="F816" s="19">
        <v>0.49</v>
      </c>
      <c r="H816" s="5" t="s">
        <v>5398</v>
      </c>
      <c r="I816" s="6" t="s">
        <v>10197</v>
      </c>
      <c r="J816" s="6" t="s">
        <v>7554</v>
      </c>
      <c r="K816" s="17">
        <v>7</v>
      </c>
      <c r="L816" s="17" t="s">
        <v>7730</v>
      </c>
      <c r="M816" s="9">
        <v>1</v>
      </c>
      <c r="N816" s="9"/>
      <c r="O816" s="21"/>
      <c r="Q816" s="29"/>
      <c r="U816" s="17"/>
      <c r="V816" s="2"/>
      <c r="Y816" t="str">
        <f t="shared" si="59"/>
        <v/>
      </c>
      <c r="AA816" t="str">
        <f t="shared" si="60"/>
        <v/>
      </c>
      <c r="AC816" s="7"/>
      <c r="AD816" t="s">
        <v>10197</v>
      </c>
      <c r="AE816">
        <f t="shared" si="62"/>
        <v>0</v>
      </c>
      <c r="AG816" s="2"/>
      <c r="AI816" s="7"/>
    </row>
    <row r="817" spans="1:49" ht="11" customHeight="1" outlineLevel="1" x14ac:dyDescent="0.25">
      <c r="A817" t="s">
        <v>6780</v>
      </c>
      <c r="C817" s="2" t="s">
        <v>12521</v>
      </c>
      <c r="D817" s="2">
        <v>3229</v>
      </c>
      <c r="E817" s="7">
        <v>2003</v>
      </c>
      <c r="F817" s="19">
        <v>0.49</v>
      </c>
      <c r="H817" s="5" t="s">
        <v>5398</v>
      </c>
      <c r="I817" s="6" t="s">
        <v>10901</v>
      </c>
      <c r="J817" s="6" t="s">
        <v>7554</v>
      </c>
      <c r="K817" s="17">
        <v>7</v>
      </c>
      <c r="L817" s="17" t="s">
        <v>7730</v>
      </c>
      <c r="M817" s="9">
        <v>1</v>
      </c>
      <c r="N817" s="9"/>
      <c r="O817" s="21"/>
      <c r="Q817" s="29"/>
      <c r="U817" s="17"/>
      <c r="V817" s="2"/>
      <c r="Y817" t="str">
        <f t="shared" si="59"/>
        <v/>
      </c>
      <c r="AA817" t="str">
        <f t="shared" si="60"/>
        <v/>
      </c>
      <c r="AC817" s="7"/>
      <c r="AD817" t="s">
        <v>10901</v>
      </c>
      <c r="AE817">
        <f t="shared" si="62"/>
        <v>0</v>
      </c>
      <c r="AG817" s="2"/>
      <c r="AI817" s="7"/>
    </row>
    <row r="818" spans="1:49" ht="11" customHeight="1" outlineLevel="1" x14ac:dyDescent="0.25">
      <c r="A818" t="s">
        <v>6780</v>
      </c>
      <c r="C818" s="2" t="s">
        <v>12521</v>
      </c>
      <c r="D818" s="2">
        <v>3230</v>
      </c>
      <c r="E818" s="7">
        <v>2003</v>
      </c>
      <c r="F818" s="19">
        <v>0.49</v>
      </c>
      <c r="H818" s="5" t="s">
        <v>5398</v>
      </c>
      <c r="I818" s="6" t="s">
        <v>10902</v>
      </c>
      <c r="J818" s="6" t="s">
        <v>7554</v>
      </c>
      <c r="K818" s="17">
        <v>7</v>
      </c>
      <c r="L818" s="17" t="s">
        <v>7730</v>
      </c>
      <c r="M818" s="9">
        <v>1</v>
      </c>
      <c r="N818" s="9"/>
      <c r="O818" s="21"/>
      <c r="Q818" s="29"/>
      <c r="U818" s="17"/>
      <c r="V818" s="2"/>
      <c r="Y818" t="str">
        <f t="shared" si="59"/>
        <v/>
      </c>
      <c r="AA818" t="str">
        <f t="shared" si="60"/>
        <v/>
      </c>
      <c r="AC818" s="7"/>
      <c r="AD818" t="s">
        <v>10902</v>
      </c>
      <c r="AE818">
        <f t="shared" si="62"/>
        <v>0</v>
      </c>
      <c r="AG818" s="2"/>
      <c r="AI818" s="7"/>
    </row>
    <row r="819" spans="1:49" ht="11" customHeight="1" outlineLevel="1" x14ac:dyDescent="0.25">
      <c r="A819" t="s">
        <v>6780</v>
      </c>
      <c r="C819" s="2" t="s">
        <v>12521</v>
      </c>
      <c r="D819" s="2">
        <v>3231</v>
      </c>
      <c r="E819" s="7">
        <v>2003</v>
      </c>
      <c r="F819" s="19">
        <v>0.49</v>
      </c>
      <c r="H819" s="5" t="s">
        <v>5398</v>
      </c>
      <c r="I819" s="6" t="s">
        <v>8352</v>
      </c>
      <c r="J819" s="6" t="s">
        <v>7554</v>
      </c>
      <c r="K819" s="17">
        <v>7</v>
      </c>
      <c r="L819" s="17" t="s">
        <v>7730</v>
      </c>
      <c r="M819" s="9">
        <v>1</v>
      </c>
      <c r="N819" s="9"/>
      <c r="O819" s="21"/>
      <c r="Q819" s="29"/>
      <c r="U819" s="17"/>
      <c r="V819" s="2"/>
      <c r="Y819" t="str">
        <f t="shared" si="59"/>
        <v/>
      </c>
      <c r="AA819" t="str">
        <f t="shared" si="60"/>
        <v/>
      </c>
      <c r="AC819" s="7"/>
      <c r="AD819" t="s">
        <v>8352</v>
      </c>
      <c r="AE819">
        <f t="shared" si="62"/>
        <v>0</v>
      </c>
      <c r="AG819" s="2"/>
      <c r="AI819" s="7"/>
    </row>
    <row r="820" spans="1:49" ht="11" customHeight="1" outlineLevel="1" x14ac:dyDescent="0.25">
      <c r="A820" t="s">
        <v>6780</v>
      </c>
      <c r="C820" s="2" t="s">
        <v>12521</v>
      </c>
      <c r="D820" s="2">
        <v>3232</v>
      </c>
      <c r="E820" s="7">
        <v>2003</v>
      </c>
      <c r="F820" s="19">
        <v>0.49</v>
      </c>
      <c r="H820" s="5" t="s">
        <v>5398</v>
      </c>
      <c r="I820" s="6" t="s">
        <v>9370</v>
      </c>
      <c r="J820" s="6" t="s">
        <v>7554</v>
      </c>
      <c r="K820" s="17">
        <v>7</v>
      </c>
      <c r="L820" s="17" t="s">
        <v>7730</v>
      </c>
      <c r="M820" s="9">
        <v>1</v>
      </c>
      <c r="N820" s="9"/>
      <c r="O820" s="21"/>
      <c r="Q820" s="29"/>
      <c r="U820" s="17"/>
      <c r="V820" s="2"/>
      <c r="Y820" t="str">
        <f t="shared" si="59"/>
        <v/>
      </c>
      <c r="AA820" t="str">
        <f t="shared" si="60"/>
        <v/>
      </c>
      <c r="AC820" s="7"/>
      <c r="AD820" t="s">
        <v>9370</v>
      </c>
      <c r="AE820">
        <f t="shared" si="62"/>
        <v>0</v>
      </c>
      <c r="AG820" s="2"/>
      <c r="AI820" s="7"/>
    </row>
    <row r="821" spans="1:49" ht="11" customHeight="1" outlineLevel="1" x14ac:dyDescent="0.25">
      <c r="A821" t="s">
        <v>6780</v>
      </c>
      <c r="C821" s="2" t="s">
        <v>12521</v>
      </c>
      <c r="D821" s="2">
        <v>4912</v>
      </c>
      <c r="E821" s="7">
        <v>2020</v>
      </c>
      <c r="F821" s="31">
        <v>1</v>
      </c>
      <c r="H821" s="5" t="s">
        <v>5398</v>
      </c>
      <c r="I821" s="6" t="s">
        <v>9223</v>
      </c>
      <c r="J821" s="6" t="s">
        <v>10903</v>
      </c>
      <c r="K821" s="17">
        <v>7</v>
      </c>
      <c r="L821" s="17" t="s">
        <v>20076</v>
      </c>
      <c r="M821" s="9"/>
      <c r="N821" s="9"/>
      <c r="O821" s="21"/>
      <c r="Q821" s="29"/>
      <c r="U821" s="17"/>
      <c r="V821" s="2"/>
      <c r="Y821" t="str">
        <f t="shared" si="59"/>
        <v/>
      </c>
      <c r="AA821" t="str">
        <f t="shared" si="60"/>
        <v/>
      </c>
      <c r="AC821" s="7"/>
      <c r="AD821" t="s">
        <v>9223</v>
      </c>
      <c r="AE821">
        <f t="shared" si="62"/>
        <v>0</v>
      </c>
      <c r="AG821" s="2"/>
      <c r="AI821" s="7"/>
    </row>
    <row r="822" spans="1:49" ht="11" customHeight="1" outlineLevel="1" x14ac:dyDescent="0.25">
      <c r="A822" t="s">
        <v>6780</v>
      </c>
      <c r="C822" s="2" t="s">
        <v>12521</v>
      </c>
      <c r="D822" s="2">
        <v>4914</v>
      </c>
      <c r="E822" s="7">
        <v>2020</v>
      </c>
      <c r="F822" s="19">
        <v>1</v>
      </c>
      <c r="H822" s="5" t="s">
        <v>5398</v>
      </c>
      <c r="I822" s="6" t="s">
        <v>9223</v>
      </c>
      <c r="J822" s="6" t="s">
        <v>10903</v>
      </c>
      <c r="K822" s="17">
        <v>7</v>
      </c>
      <c r="L822" s="17" t="s">
        <v>20076</v>
      </c>
      <c r="M822" s="9"/>
      <c r="N822" s="9"/>
      <c r="O822" s="21"/>
      <c r="Q822" s="29"/>
      <c r="U822" s="17"/>
      <c r="V822" s="2"/>
      <c r="Y822" t="str">
        <f t="shared" si="59"/>
        <v/>
      </c>
      <c r="AA822" t="str">
        <f t="shared" si="60"/>
        <v/>
      </c>
      <c r="AC822" s="7"/>
      <c r="AD822" t="s">
        <v>9223</v>
      </c>
      <c r="AE822">
        <f t="shared" si="62"/>
        <v>0</v>
      </c>
      <c r="AG822" s="2"/>
      <c r="AI822" s="7"/>
    </row>
    <row r="823" spans="1:49" ht="11" customHeight="1" outlineLevel="1" x14ac:dyDescent="0.25">
      <c r="A823" t="s">
        <v>6780</v>
      </c>
      <c r="C823" s="2" t="s">
        <v>12521</v>
      </c>
      <c r="D823" s="2" t="s">
        <v>19957</v>
      </c>
      <c r="E823" s="7">
        <v>2020</v>
      </c>
      <c r="F823" s="8" t="s">
        <v>21511</v>
      </c>
      <c r="H823" s="5" t="s">
        <v>5398</v>
      </c>
      <c r="I823" s="6" t="s">
        <v>7554</v>
      </c>
      <c r="J823" s="6" t="s">
        <v>10903</v>
      </c>
      <c r="K823" s="17">
        <v>7</v>
      </c>
      <c r="L823" s="17" t="s">
        <v>7730</v>
      </c>
      <c r="M823" s="9">
        <v>24</v>
      </c>
      <c r="N823" s="9"/>
      <c r="O823" s="21"/>
      <c r="Q823" s="29"/>
      <c r="U823" s="17"/>
      <c r="V823" s="2"/>
      <c r="Y823" t="str">
        <f t="shared" si="59"/>
        <v/>
      </c>
      <c r="AA823">
        <f t="shared" si="60"/>
        <v>1</v>
      </c>
      <c r="AC823" s="7"/>
      <c r="AD823" t="s">
        <v>7554</v>
      </c>
      <c r="AE823">
        <f t="shared" si="62"/>
        <v>0</v>
      </c>
      <c r="AG823" s="2"/>
      <c r="AI823" s="7"/>
    </row>
    <row r="824" spans="1:49" ht="11" customHeight="1" x14ac:dyDescent="0.25">
      <c r="A824" s="4" t="s">
        <v>9137</v>
      </c>
      <c r="B824" t="s">
        <v>11988</v>
      </c>
      <c r="C824" s="2" t="s">
        <v>11983</v>
      </c>
      <c r="E824" s="7"/>
      <c r="F824" s="5"/>
      <c r="H824" s="5"/>
      <c r="I824" s="6"/>
      <c r="J824" s="6"/>
      <c r="K824" s="17"/>
      <c r="L824" s="17"/>
      <c r="M824" s="9"/>
      <c r="N824" s="9">
        <f>SUM(M825:M836)</f>
        <v>17.8</v>
      </c>
      <c r="O824" s="21">
        <v>1752</v>
      </c>
      <c r="P824">
        <f>COUNTIF(L825:L836,"*")</f>
        <v>12</v>
      </c>
      <c r="Q824" s="29">
        <f>P824/O824</f>
        <v>6.8493150684931503E-3</v>
      </c>
      <c r="R824">
        <f>COUNTIF(L825:L836,"Y")+COUNTIF(L825:L836,"S")</f>
        <v>9</v>
      </c>
      <c r="U824" s="17" t="s">
        <v>7730</v>
      </c>
      <c r="V824" s="2"/>
      <c r="W824" t="s">
        <v>18386</v>
      </c>
      <c r="Y824" t="str">
        <f t="shared" si="59"/>
        <v/>
      </c>
      <c r="AA824" t="str">
        <f t="shared" si="60"/>
        <v/>
      </c>
      <c r="AC824" s="7"/>
      <c r="AF824">
        <f>COUNTIF(AE825:AE836,"1")</f>
        <v>2</v>
      </c>
      <c r="AG824" s="2"/>
      <c r="AI824" s="7"/>
      <c r="AJ824">
        <f>COUNTIF($K825:$K836,"1")-COUNTIFS($K825:$K836,"1",$L825:$L836,"V")</f>
        <v>2</v>
      </c>
      <c r="AK824">
        <f>COUNTIFS($K825:$K836,"1",$L825:$L836,"Y")+COUNTIFS($K825:$K836,"1",$L825:$L836,"s")</f>
        <v>0</v>
      </c>
      <c r="AL824">
        <f>COUNTIF($K825:$K836,"2")-COUNTIFS($K825:$K836,"2",$L825:$L836,"V")</f>
        <v>0</v>
      </c>
      <c r="AM824">
        <f>COUNTIFS($K825:$K836,"2",$L825:$L836,"Y")+COUNTIFS($K825:$K836,"2",$L825:$L836,"s")</f>
        <v>0</v>
      </c>
      <c r="AN824">
        <f>COUNTIF($K825:$K836,"3")-COUNTIFS($K825:$K836,"3",$L825:$L836,"V")</f>
        <v>0</v>
      </c>
      <c r="AO824">
        <f>COUNTIFS($K825:$K836,"3",$L825:$L836,"Y")+COUNTIFS($K825:$K836,"3",$L825:$L836,"s")</f>
        <v>0</v>
      </c>
      <c r="AP824">
        <f>COUNTIF($K825:$K836,"4")-COUNTIFS($K825:$K836,"4",$L825:$L836,"V")</f>
        <v>0</v>
      </c>
      <c r="AQ824">
        <f>COUNTIFS($K825:$K836,"4",$L825:$L836,"Y")+COUNTIFS($K825:$K836,"4",$L825:$L836,"s")</f>
        <v>0</v>
      </c>
      <c r="AR824">
        <f>COUNTIF($K825:$K836,"5")-COUNTIFS($K825:$K836,"5",$L825:$L836,"V")</f>
        <v>3</v>
      </c>
      <c r="AS824">
        <f>COUNTIFS($K825:$K836,"5",$L825:$L836,"Y")+COUNTIFS($K825:$K836,"5",$L825:$L836,"s")</f>
        <v>2</v>
      </c>
      <c r="AT824">
        <f>COUNTIF($K825:$K836,"6")-COUNTIFS($K825:$K836,"6",$L825:$L836,"V")</f>
        <v>0</v>
      </c>
      <c r="AU824">
        <f>COUNTIFS($K825:$K836,"6",$L825:$L836,"Y")+COUNTIFS($K825:$K836,"6",$L825:$L836,"s")</f>
        <v>0</v>
      </c>
      <c r="AV824">
        <f>COUNTIF($K825:$K836,"7")-COUNTIFS($K825:$K836,"7",$L825:$L836,"V")</f>
        <v>7</v>
      </c>
      <c r="AW824">
        <f>COUNTIFS($K825:$K836,"7",$L825:$L836,"Y")+COUNTIFS($K825:$K836,"7",$L825:$L836,"s")</f>
        <v>7</v>
      </c>
    </row>
    <row r="825" spans="1:49" ht="11" customHeight="1" outlineLevel="1" x14ac:dyDescent="0.25">
      <c r="A825" t="s">
        <v>9130</v>
      </c>
      <c r="C825" s="2" t="s">
        <v>11983</v>
      </c>
      <c r="D825" s="2">
        <v>140</v>
      </c>
      <c r="E825" s="7">
        <v>1979</v>
      </c>
      <c r="F825" s="5" t="s">
        <v>21689</v>
      </c>
      <c r="H825" s="5" t="s">
        <v>5398</v>
      </c>
      <c r="I825" s="6" t="s">
        <v>3238</v>
      </c>
      <c r="J825" s="6" t="s">
        <v>9131</v>
      </c>
      <c r="K825" s="17">
        <v>5</v>
      </c>
      <c r="L825" s="17" t="s">
        <v>7730</v>
      </c>
      <c r="M825" s="9">
        <v>0.8</v>
      </c>
      <c r="N825" s="9"/>
      <c r="O825" s="21"/>
      <c r="Q825" s="29"/>
      <c r="U825" s="17"/>
      <c r="V825" s="2"/>
      <c r="Y825" t="str">
        <f t="shared" si="59"/>
        <v/>
      </c>
      <c r="AA825" t="str">
        <f t="shared" si="60"/>
        <v/>
      </c>
      <c r="AC825" s="7"/>
      <c r="AD825" t="s">
        <v>3238</v>
      </c>
      <c r="AE825">
        <f t="shared" ref="AE825:AE836" si="63">COUNTIF(I825,"*Fuji*")</f>
        <v>0</v>
      </c>
      <c r="AG825" s="2"/>
      <c r="AI825" s="7"/>
    </row>
    <row r="826" spans="1:49" ht="11" customHeight="1" outlineLevel="1" x14ac:dyDescent="0.25">
      <c r="A826" t="s">
        <v>9130</v>
      </c>
      <c r="C826" s="2" t="s">
        <v>11983</v>
      </c>
      <c r="D826" s="2">
        <v>141</v>
      </c>
      <c r="E826" s="7">
        <v>1979</v>
      </c>
      <c r="F826" s="5" t="s">
        <v>21690</v>
      </c>
      <c r="H826" s="5" t="s">
        <v>5398</v>
      </c>
      <c r="I826" s="6" t="s">
        <v>3238</v>
      </c>
      <c r="J826" s="6" t="s">
        <v>9132</v>
      </c>
      <c r="K826" s="17">
        <v>5</v>
      </c>
      <c r="L826" s="17" t="s">
        <v>7730</v>
      </c>
      <c r="M826" s="9">
        <v>1.1000000000000001</v>
      </c>
      <c r="N826" s="9"/>
      <c r="O826" s="21"/>
      <c r="Q826" s="29"/>
      <c r="U826" s="17"/>
      <c r="V826" s="2"/>
      <c r="Y826" t="str">
        <f t="shared" si="59"/>
        <v/>
      </c>
      <c r="AA826" t="str">
        <f t="shared" si="60"/>
        <v/>
      </c>
      <c r="AC826" s="7"/>
      <c r="AD826" t="s">
        <v>3238</v>
      </c>
      <c r="AE826">
        <f t="shared" si="63"/>
        <v>0</v>
      </c>
      <c r="AG826" s="2"/>
      <c r="AI826" s="7"/>
    </row>
    <row r="827" spans="1:49" ht="11" customHeight="1" outlineLevel="1" x14ac:dyDescent="0.25">
      <c r="A827" t="s">
        <v>9130</v>
      </c>
      <c r="C827" s="2" t="s">
        <v>11983</v>
      </c>
      <c r="D827" s="2">
        <v>596</v>
      </c>
      <c r="E827" s="7">
        <v>1994</v>
      </c>
      <c r="F827" s="5" t="s">
        <v>21691</v>
      </c>
      <c r="H827" s="5" t="s">
        <v>5398</v>
      </c>
      <c r="I827" s="6" t="s">
        <v>5399</v>
      </c>
      <c r="J827" s="6" t="s">
        <v>9133</v>
      </c>
      <c r="K827" s="17">
        <v>1</v>
      </c>
      <c r="L827" s="17" t="s">
        <v>122</v>
      </c>
      <c r="M827" s="9"/>
      <c r="N827" s="9"/>
      <c r="O827" s="21"/>
      <c r="Q827" s="29"/>
      <c r="T827">
        <v>1</v>
      </c>
      <c r="U827" s="17"/>
      <c r="V827" s="2"/>
      <c r="Y827" t="str">
        <f t="shared" si="59"/>
        <v/>
      </c>
      <c r="AA827" t="str">
        <f t="shared" si="60"/>
        <v/>
      </c>
      <c r="AC827" s="7"/>
      <c r="AD827" t="s">
        <v>5399</v>
      </c>
      <c r="AE827">
        <f t="shared" si="63"/>
        <v>1</v>
      </c>
      <c r="AG827" s="2"/>
      <c r="AH827" t="s">
        <v>4921</v>
      </c>
      <c r="AI827" s="7"/>
    </row>
    <row r="828" spans="1:49" ht="11" customHeight="1" outlineLevel="1" x14ac:dyDescent="0.25">
      <c r="A828" t="s">
        <v>9130</v>
      </c>
      <c r="C828" s="2" t="s">
        <v>11983</v>
      </c>
      <c r="D828" s="2">
        <v>818</v>
      </c>
      <c r="E828" s="7">
        <v>1996</v>
      </c>
      <c r="F828" s="5" t="s">
        <v>21692</v>
      </c>
      <c r="H828" s="5" t="s">
        <v>5398</v>
      </c>
      <c r="I828" s="6" t="s">
        <v>5399</v>
      </c>
      <c r="J828" s="6" t="s">
        <v>9134</v>
      </c>
      <c r="K828" s="17">
        <v>1</v>
      </c>
      <c r="L828" s="17" t="s">
        <v>122</v>
      </c>
      <c r="M828" s="9"/>
      <c r="N828" s="9"/>
      <c r="O828" s="21"/>
      <c r="Q828" s="29"/>
      <c r="U828" s="17"/>
      <c r="V828" s="2"/>
      <c r="Y828" t="str">
        <f t="shared" si="59"/>
        <v/>
      </c>
      <c r="AA828" t="str">
        <f t="shared" si="60"/>
        <v/>
      </c>
      <c r="AC828" s="7"/>
      <c r="AD828" t="s">
        <v>5399</v>
      </c>
      <c r="AE828">
        <f t="shared" si="63"/>
        <v>1</v>
      </c>
      <c r="AG828" s="2"/>
      <c r="AH828" t="s">
        <v>4921</v>
      </c>
      <c r="AI828" s="7"/>
    </row>
    <row r="829" spans="1:49" ht="11" customHeight="1" outlineLevel="1" x14ac:dyDescent="0.25">
      <c r="A829" t="s">
        <v>9130</v>
      </c>
      <c r="C829" s="2" t="s">
        <v>11983</v>
      </c>
      <c r="D829" s="2">
        <v>1098</v>
      </c>
      <c r="E829" s="7">
        <v>1998</v>
      </c>
      <c r="F829" s="5" t="s">
        <v>21693</v>
      </c>
      <c r="H829" s="5" t="s">
        <v>5398</v>
      </c>
      <c r="I829" s="6" t="s">
        <v>9223</v>
      </c>
      <c r="J829" s="6" t="s">
        <v>7554</v>
      </c>
      <c r="K829" s="17">
        <v>7</v>
      </c>
      <c r="L829" s="17" t="s">
        <v>7730</v>
      </c>
      <c r="M829" s="9">
        <v>0.45</v>
      </c>
      <c r="N829" s="9"/>
      <c r="O829" s="21"/>
      <c r="Q829" s="29"/>
      <c r="U829" s="17"/>
      <c r="V829" s="2"/>
      <c r="Y829" t="str">
        <f t="shared" si="59"/>
        <v/>
      </c>
      <c r="AA829" t="str">
        <f t="shared" si="60"/>
        <v/>
      </c>
      <c r="AC829" s="7"/>
      <c r="AD829" t="s">
        <v>9223</v>
      </c>
      <c r="AE829">
        <f t="shared" si="63"/>
        <v>0</v>
      </c>
      <c r="AG829" s="2"/>
      <c r="AI829" s="7"/>
    </row>
    <row r="830" spans="1:49" ht="11" customHeight="1" outlineLevel="1" x14ac:dyDescent="0.25">
      <c r="A830" t="s">
        <v>9130</v>
      </c>
      <c r="C830" s="2" t="s">
        <v>11983</v>
      </c>
      <c r="D830" s="2">
        <v>1099</v>
      </c>
      <c r="E830" s="7">
        <v>1998</v>
      </c>
      <c r="F830" s="5" t="s">
        <v>21694</v>
      </c>
      <c r="H830" s="5" t="s">
        <v>5398</v>
      </c>
      <c r="I830" s="6" t="s">
        <v>9223</v>
      </c>
      <c r="J830" s="6" t="s">
        <v>7554</v>
      </c>
      <c r="K830" s="17">
        <v>7</v>
      </c>
      <c r="L830" s="17" t="s">
        <v>7730</v>
      </c>
      <c r="M830" s="9">
        <v>0.45</v>
      </c>
      <c r="N830" s="9"/>
      <c r="O830" s="21"/>
      <c r="Q830" s="29"/>
      <c r="U830" s="17"/>
      <c r="V830" s="2"/>
      <c r="Y830" t="str">
        <f t="shared" si="59"/>
        <v/>
      </c>
      <c r="AA830" t="str">
        <f t="shared" si="60"/>
        <v/>
      </c>
      <c r="AC830" s="7"/>
      <c r="AD830" t="s">
        <v>9223</v>
      </c>
      <c r="AE830">
        <f t="shared" si="63"/>
        <v>0</v>
      </c>
      <c r="AG830" s="2"/>
      <c r="AI830" s="7"/>
    </row>
    <row r="831" spans="1:49" ht="11" customHeight="1" outlineLevel="1" x14ac:dyDescent="0.25">
      <c r="A831" t="s">
        <v>9130</v>
      </c>
      <c r="C831" s="2" t="s">
        <v>11983</v>
      </c>
      <c r="D831" s="2">
        <v>1100</v>
      </c>
      <c r="E831" s="7">
        <v>1998</v>
      </c>
      <c r="F831" s="5" t="s">
        <v>21695</v>
      </c>
      <c r="H831" s="5" t="s">
        <v>5398</v>
      </c>
      <c r="I831" s="6" t="s">
        <v>9223</v>
      </c>
      <c r="J831" s="6" t="s">
        <v>7554</v>
      </c>
      <c r="K831" s="17">
        <v>7</v>
      </c>
      <c r="L831" s="17" t="s">
        <v>7730</v>
      </c>
      <c r="M831" s="9">
        <v>0.5</v>
      </c>
      <c r="N831" s="9"/>
      <c r="O831" s="21"/>
      <c r="Q831" s="29"/>
      <c r="U831" s="17"/>
      <c r="V831" s="2"/>
      <c r="Y831" t="str">
        <f t="shared" si="59"/>
        <v/>
      </c>
      <c r="AA831" t="str">
        <f t="shared" si="60"/>
        <v/>
      </c>
      <c r="AC831" s="7"/>
      <c r="AD831" t="s">
        <v>9223</v>
      </c>
      <c r="AE831">
        <f t="shared" si="63"/>
        <v>0</v>
      </c>
      <c r="AG831" s="2"/>
      <c r="AI831" s="7"/>
    </row>
    <row r="832" spans="1:49" ht="11" customHeight="1" outlineLevel="1" x14ac:dyDescent="0.25">
      <c r="A832" t="s">
        <v>9130</v>
      </c>
      <c r="C832" s="2" t="s">
        <v>11983</v>
      </c>
      <c r="D832" s="2">
        <v>1101</v>
      </c>
      <c r="E832" s="7">
        <v>1998</v>
      </c>
      <c r="F832" s="5" t="s">
        <v>21696</v>
      </c>
      <c r="H832" s="5" t="s">
        <v>5398</v>
      </c>
      <c r="I832" s="6" t="s">
        <v>9223</v>
      </c>
      <c r="J832" s="6" t="s">
        <v>7554</v>
      </c>
      <c r="K832" s="17">
        <v>7</v>
      </c>
      <c r="L832" s="17" t="s">
        <v>7730</v>
      </c>
      <c r="M832" s="9">
        <v>0.5</v>
      </c>
      <c r="N832" s="9"/>
      <c r="O832" s="21"/>
      <c r="Q832" s="29"/>
      <c r="U832" s="17"/>
      <c r="V832" s="2"/>
      <c r="Y832" t="str">
        <f t="shared" si="59"/>
        <v/>
      </c>
      <c r="AA832" t="str">
        <f t="shared" si="60"/>
        <v/>
      </c>
      <c r="AC832" s="7"/>
      <c r="AD832" t="s">
        <v>9223</v>
      </c>
      <c r="AE832">
        <f t="shared" si="63"/>
        <v>0</v>
      </c>
      <c r="AG832" s="2"/>
      <c r="AI832" s="7"/>
    </row>
    <row r="833" spans="1:49" ht="11" customHeight="1" outlineLevel="1" x14ac:dyDescent="0.25">
      <c r="A833" t="s">
        <v>9130</v>
      </c>
      <c r="C833" s="2" t="s">
        <v>11983</v>
      </c>
      <c r="D833" s="2">
        <v>1102</v>
      </c>
      <c r="E833" s="7">
        <v>1998</v>
      </c>
      <c r="F833" s="5" t="s">
        <v>21697</v>
      </c>
      <c r="H833" s="5" t="s">
        <v>5398</v>
      </c>
      <c r="I833" s="6" t="s">
        <v>9223</v>
      </c>
      <c r="J833" s="6" t="s">
        <v>7554</v>
      </c>
      <c r="K833" s="17">
        <v>7</v>
      </c>
      <c r="L833" s="17" t="s">
        <v>7730</v>
      </c>
      <c r="M833" s="9">
        <v>5</v>
      </c>
      <c r="N833" s="9"/>
      <c r="O833" s="21"/>
      <c r="Q833" s="29"/>
      <c r="U833" s="17"/>
      <c r="V833" s="2"/>
      <c r="Y833" t="str">
        <f t="shared" si="59"/>
        <v/>
      </c>
      <c r="AA833" t="str">
        <f t="shared" si="60"/>
        <v/>
      </c>
      <c r="AC833" s="7"/>
      <c r="AD833" t="s">
        <v>9223</v>
      </c>
      <c r="AE833">
        <f t="shared" si="63"/>
        <v>0</v>
      </c>
      <c r="AG833" s="2"/>
      <c r="AI833" s="7"/>
    </row>
    <row r="834" spans="1:49" ht="11" customHeight="1" outlineLevel="1" x14ac:dyDescent="0.25">
      <c r="A834" t="s">
        <v>9130</v>
      </c>
      <c r="C834" s="2" t="s">
        <v>11983</v>
      </c>
      <c r="D834" s="2">
        <v>1103</v>
      </c>
      <c r="E834" s="7">
        <v>1998</v>
      </c>
      <c r="F834" s="5" t="s">
        <v>21698</v>
      </c>
      <c r="H834" s="5" t="s">
        <v>5398</v>
      </c>
      <c r="I834" s="6" t="s">
        <v>9223</v>
      </c>
      <c r="J834" s="6" t="s">
        <v>7554</v>
      </c>
      <c r="K834" s="17">
        <v>7</v>
      </c>
      <c r="L834" s="17" t="s">
        <v>7730</v>
      </c>
      <c r="M834" s="9">
        <v>5</v>
      </c>
      <c r="N834" s="9"/>
      <c r="O834" s="21"/>
      <c r="Q834" s="29"/>
      <c r="U834" s="17"/>
      <c r="V834" s="2"/>
      <c r="Y834" t="str">
        <f t="shared" si="59"/>
        <v/>
      </c>
      <c r="AA834" t="str">
        <f t="shared" si="60"/>
        <v/>
      </c>
      <c r="AC834" s="7"/>
      <c r="AD834" t="s">
        <v>9223</v>
      </c>
      <c r="AE834">
        <f t="shared" si="63"/>
        <v>0</v>
      </c>
      <c r="AG834" s="2"/>
      <c r="AI834" s="7"/>
    </row>
    <row r="835" spans="1:49" ht="11" customHeight="1" outlineLevel="1" x14ac:dyDescent="0.25">
      <c r="A835" t="s">
        <v>9130</v>
      </c>
      <c r="C835" s="2" t="s">
        <v>11983</v>
      </c>
      <c r="D835" s="2">
        <v>1104</v>
      </c>
      <c r="E835" s="7">
        <v>1998</v>
      </c>
      <c r="F835" s="5" t="s">
        <v>21699</v>
      </c>
      <c r="H835" s="5" t="s">
        <v>5398</v>
      </c>
      <c r="I835" s="6" t="s">
        <v>9223</v>
      </c>
      <c r="J835" s="6" t="s">
        <v>7554</v>
      </c>
      <c r="K835" s="17">
        <v>7</v>
      </c>
      <c r="L835" s="17" t="s">
        <v>7730</v>
      </c>
      <c r="M835" s="9">
        <v>4</v>
      </c>
      <c r="N835" s="9"/>
      <c r="O835" s="21"/>
      <c r="Q835" s="29"/>
      <c r="U835" s="17"/>
      <c r="V835" s="2"/>
      <c r="Y835" t="str">
        <f t="shared" si="59"/>
        <v/>
      </c>
      <c r="AA835">
        <f t="shared" si="60"/>
        <v>1</v>
      </c>
      <c r="AC835" s="7"/>
      <c r="AD835" t="s">
        <v>9223</v>
      </c>
      <c r="AE835">
        <f t="shared" si="63"/>
        <v>0</v>
      </c>
      <c r="AG835" s="2"/>
      <c r="AI835" s="7"/>
    </row>
    <row r="836" spans="1:49" ht="11" customHeight="1" outlineLevel="1" x14ac:dyDescent="0.25">
      <c r="A836" t="s">
        <v>9130</v>
      </c>
      <c r="C836" s="2" t="s">
        <v>11983</v>
      </c>
      <c r="D836" s="2">
        <v>1695</v>
      </c>
      <c r="E836" s="7">
        <v>2009</v>
      </c>
      <c r="F836" s="5" t="s">
        <v>21700</v>
      </c>
      <c r="H836" s="5" t="s">
        <v>5398</v>
      </c>
      <c r="I836" s="6" t="s">
        <v>9136</v>
      </c>
      <c r="J836" s="6" t="s">
        <v>9135</v>
      </c>
      <c r="K836" s="17">
        <v>5</v>
      </c>
      <c r="L836" s="17" t="s">
        <v>122</v>
      </c>
      <c r="M836" s="9"/>
      <c r="N836" s="9"/>
      <c r="O836" s="21"/>
      <c r="Q836" s="29"/>
      <c r="U836" s="17"/>
      <c r="V836" s="2"/>
      <c r="Y836" t="str">
        <f t="shared" si="59"/>
        <v/>
      </c>
      <c r="AA836" t="str">
        <f t="shared" si="60"/>
        <v/>
      </c>
      <c r="AC836" s="7"/>
      <c r="AD836" t="s">
        <v>9136</v>
      </c>
      <c r="AE836">
        <f t="shared" si="63"/>
        <v>0</v>
      </c>
      <c r="AG836" s="2"/>
      <c r="AI836" s="7"/>
    </row>
    <row r="837" spans="1:49" ht="11" customHeight="1" x14ac:dyDescent="0.25">
      <c r="A837" t="s">
        <v>8610</v>
      </c>
      <c r="B837" t="s">
        <v>12643</v>
      </c>
      <c r="C837" s="2" t="s">
        <v>12953</v>
      </c>
      <c r="E837" s="7"/>
      <c r="F837" s="5"/>
      <c r="H837" s="5"/>
      <c r="I837" s="6"/>
      <c r="J837" s="6"/>
      <c r="K837" s="17"/>
      <c r="L837" s="17"/>
      <c r="M837" s="9"/>
      <c r="N837" s="9">
        <f>SUM(M838:M865)</f>
        <v>89.899999999999991</v>
      </c>
      <c r="O837" s="21">
        <v>3177</v>
      </c>
      <c r="P837">
        <f>COUNTIF(L838:L865,"*")</f>
        <v>28</v>
      </c>
      <c r="Q837" s="29">
        <f>P837/O837</f>
        <v>8.8133459238275095E-3</v>
      </c>
      <c r="R837">
        <f>COUNTIF(L838:L865,"Y")+COUNTIF(L838:L865,"S")</f>
        <v>17</v>
      </c>
      <c r="U837" s="17" t="s">
        <v>7730</v>
      </c>
      <c r="V837" s="2"/>
      <c r="W837" t="s">
        <v>18548</v>
      </c>
      <c r="Y837" t="str">
        <f t="shared" si="59"/>
        <v/>
      </c>
      <c r="AA837" t="str">
        <f t="shared" si="60"/>
        <v/>
      </c>
      <c r="AC837" s="7"/>
      <c r="AF837">
        <f>COUNTIF(AE839:AE865,"1")</f>
        <v>23</v>
      </c>
      <c r="AG837" s="2"/>
      <c r="AI837" s="7"/>
      <c r="AJ837">
        <f>COUNTIF($K838:$K865,"1")-COUNTIFS($K838:$K865,"1",$L838:$L865,"V")</f>
        <v>10</v>
      </c>
      <c r="AK837">
        <f>COUNTIFS($K838:$K865,"1",$L838:$L865,"Y")+COUNTIFS($K838:$K865,"1",$L838:$L865,"s")</f>
        <v>10</v>
      </c>
      <c r="AL837">
        <f>COUNTIF($K838:$K865,"2")-COUNTIFS($K838:$K865,"2",$L838:$L865,"V")</f>
        <v>2</v>
      </c>
      <c r="AM837">
        <f>COUNTIFS($K838:$K865,"2",$L838:$L865,"Y")+COUNTIFS($K838:$K865,"2",$L838:$L865,"s")</f>
        <v>1</v>
      </c>
      <c r="AN837">
        <f>COUNTIF($K838:$K865,"3")-COUNTIFS($K838:$K865,"3",$L838:$L865,"V")</f>
        <v>15</v>
      </c>
      <c r="AO837">
        <f>COUNTIFS($K838:$K865,"3",$L838:$L865,"Y")+COUNTIFS($K838:$K865,"3",$L838:$L865,"s")</f>
        <v>5</v>
      </c>
      <c r="AP837">
        <f>COUNTIF($K838:$K865,"4")-COUNTIFS($K838:$K865,"4",$L838:$L865,"V")</f>
        <v>0</v>
      </c>
      <c r="AQ837">
        <f>COUNTIFS($K838:$K865,"4",$L838:$L865,"Y")+COUNTIFS($K838:$K865,"4",$L838:$L865,"s")</f>
        <v>0</v>
      </c>
      <c r="AR837">
        <f>COUNTIF($K838:$K865,"5")-COUNTIFS($K838:$K865,"5",$L838:$L865,"V")</f>
        <v>0</v>
      </c>
      <c r="AS837">
        <f>COUNTIFS($K838:$K865,"5",$L838:$L865,"Y")+COUNTIFS($K838:$K865,"5",$L838:$L865,"s")</f>
        <v>0</v>
      </c>
      <c r="AT837">
        <f>COUNTIF($K838:$K865,"6")-COUNTIFS($K838:$K865,"6",$L838:$L865,"V")</f>
        <v>1</v>
      </c>
      <c r="AU837">
        <f>COUNTIFS($K838:$K865,"6",$L838:$L865,"Y")+COUNTIFS($K838:$K865,"6",$L838:$L865,"s")</f>
        <v>1</v>
      </c>
      <c r="AV837">
        <f>COUNTIF($K838:$K865,"7")-COUNTIFS($K838:$K865,"7",$L838:$L865,"V")</f>
        <v>0</v>
      </c>
      <c r="AW837">
        <f>COUNTIFS($K838:$K865,"7",$L838:$L865,"Y")+COUNTIFS($K838:$K865,"7",$L838:$L865,"s")</f>
        <v>0</v>
      </c>
    </row>
    <row r="838" spans="1:49" ht="11" customHeight="1" outlineLevel="1" x14ac:dyDescent="0.25">
      <c r="A838" t="s">
        <v>1661</v>
      </c>
      <c r="C838" s="2" t="s">
        <v>12953</v>
      </c>
      <c r="D838" s="2">
        <v>1024</v>
      </c>
      <c r="E838" s="7">
        <v>1987</v>
      </c>
      <c r="F838" s="5" t="s">
        <v>20185</v>
      </c>
      <c r="H838" s="5" t="s">
        <v>5398</v>
      </c>
      <c r="I838" s="6" t="s">
        <v>20186</v>
      </c>
      <c r="J838" s="6" t="s">
        <v>13714</v>
      </c>
      <c r="K838" s="17">
        <v>6</v>
      </c>
      <c r="L838" s="17" t="s">
        <v>7730</v>
      </c>
      <c r="M838" s="9">
        <v>8</v>
      </c>
      <c r="N838" s="9"/>
      <c r="O838" s="21"/>
      <c r="Q838" s="29"/>
      <c r="U838" s="17"/>
      <c r="V838" s="2">
        <v>847</v>
      </c>
      <c r="Y838" t="str">
        <f t="shared" si="59"/>
        <v/>
      </c>
      <c r="AA838" t="str">
        <f t="shared" si="60"/>
        <v/>
      </c>
      <c r="AC838" s="7"/>
      <c r="AD838" t="s">
        <v>20186</v>
      </c>
      <c r="AE838">
        <f t="shared" ref="AE838:AE863" si="64">COUNTIF(I838,"*Fuji*")</f>
        <v>0</v>
      </c>
      <c r="AG838" s="2"/>
      <c r="AH838" t="s">
        <v>4921</v>
      </c>
      <c r="AI838" s="7" t="s">
        <v>4610</v>
      </c>
    </row>
    <row r="839" spans="1:49" ht="11" customHeight="1" outlineLevel="1" x14ac:dyDescent="0.25">
      <c r="A839" t="s">
        <v>1661</v>
      </c>
      <c r="C839" s="2" t="s">
        <v>12953</v>
      </c>
      <c r="D839" s="2">
        <v>1082</v>
      </c>
      <c r="E839" s="7">
        <v>1988</v>
      </c>
      <c r="F839" s="5" t="s">
        <v>2277</v>
      </c>
      <c r="H839" s="5" t="s">
        <v>5398</v>
      </c>
      <c r="I839" s="6" t="s">
        <v>5399</v>
      </c>
      <c r="J839" s="6" t="s">
        <v>8592</v>
      </c>
      <c r="K839" s="17">
        <v>1</v>
      </c>
      <c r="L839" s="17" t="s">
        <v>7730</v>
      </c>
      <c r="M839" s="9">
        <v>7</v>
      </c>
      <c r="N839" s="9"/>
      <c r="O839" s="21"/>
      <c r="Q839" s="29"/>
      <c r="S839">
        <v>1</v>
      </c>
      <c r="T839">
        <v>1</v>
      </c>
      <c r="U839" s="17"/>
      <c r="V839" s="2"/>
      <c r="Y839" t="str">
        <f t="shared" si="59"/>
        <v/>
      </c>
      <c r="AA839" t="str">
        <f t="shared" si="60"/>
        <v/>
      </c>
      <c r="AC839" s="7"/>
      <c r="AD839" t="s">
        <v>4361</v>
      </c>
      <c r="AE839">
        <f t="shared" si="64"/>
        <v>1</v>
      </c>
      <c r="AG839" s="2"/>
      <c r="AH839" t="s">
        <v>4921</v>
      </c>
      <c r="AI839" s="7"/>
    </row>
    <row r="840" spans="1:49" ht="11" customHeight="1" outlineLevel="1" x14ac:dyDescent="0.25">
      <c r="A840" t="s">
        <v>1661</v>
      </c>
      <c r="C840" s="2" t="s">
        <v>12953</v>
      </c>
      <c r="D840" s="2">
        <v>1301</v>
      </c>
      <c r="E840" s="7">
        <v>1990</v>
      </c>
      <c r="F840" s="5" t="s">
        <v>2245</v>
      </c>
      <c r="H840" s="5" t="s">
        <v>5398</v>
      </c>
      <c r="I840" s="6" t="s">
        <v>5399</v>
      </c>
      <c r="J840" s="6" t="s">
        <v>8594</v>
      </c>
      <c r="K840" s="17">
        <v>3</v>
      </c>
      <c r="L840" s="17" t="s">
        <v>7730</v>
      </c>
      <c r="M840" s="9">
        <v>0.2</v>
      </c>
      <c r="N840" s="9"/>
      <c r="O840" s="21"/>
      <c r="Q840" s="29"/>
      <c r="T840">
        <v>1</v>
      </c>
      <c r="U840" s="17"/>
      <c r="V840" s="2">
        <v>847</v>
      </c>
      <c r="Y840" t="str">
        <f t="shared" si="59"/>
        <v/>
      </c>
      <c r="AA840" t="str">
        <f t="shared" si="60"/>
        <v/>
      </c>
      <c r="AC840" s="7"/>
      <c r="AD840" t="s">
        <v>6157</v>
      </c>
      <c r="AE840">
        <f t="shared" si="64"/>
        <v>1</v>
      </c>
      <c r="AG840" s="2"/>
      <c r="AH840" t="s">
        <v>4921</v>
      </c>
      <c r="AI840" s="7" t="s">
        <v>4610</v>
      </c>
    </row>
    <row r="841" spans="1:49" ht="11" customHeight="1" outlineLevel="1" x14ac:dyDescent="0.25">
      <c r="A841" t="s">
        <v>1661</v>
      </c>
      <c r="C841" s="2" t="s">
        <v>12953</v>
      </c>
      <c r="D841" s="2">
        <v>1304</v>
      </c>
      <c r="E841" s="7">
        <v>1990</v>
      </c>
      <c r="F841" s="5" t="s">
        <v>6160</v>
      </c>
      <c r="H841" s="5" t="s">
        <v>5398</v>
      </c>
      <c r="I841" s="6" t="s">
        <v>5399</v>
      </c>
      <c r="J841" s="6" t="s">
        <v>8594</v>
      </c>
      <c r="K841" s="17">
        <v>3</v>
      </c>
      <c r="L841" s="17" t="s">
        <v>7730</v>
      </c>
      <c r="M841" s="9">
        <v>6.6</v>
      </c>
      <c r="N841" s="9"/>
      <c r="O841" s="21"/>
      <c r="Q841" s="29"/>
      <c r="U841" s="17"/>
      <c r="V841" s="2">
        <v>850</v>
      </c>
      <c r="Y841" t="str">
        <f t="shared" si="59"/>
        <v/>
      </c>
      <c r="AA841" t="str">
        <f t="shared" si="60"/>
        <v/>
      </c>
      <c r="AC841" s="7"/>
      <c r="AD841" t="s">
        <v>6158</v>
      </c>
      <c r="AE841">
        <f t="shared" si="64"/>
        <v>1</v>
      </c>
      <c r="AG841" s="2"/>
      <c r="AH841" t="s">
        <v>4921</v>
      </c>
      <c r="AI841" s="7" t="s">
        <v>4610</v>
      </c>
    </row>
    <row r="842" spans="1:49" ht="11" customHeight="1" outlineLevel="1" x14ac:dyDescent="0.25">
      <c r="A842" t="s">
        <v>1661</v>
      </c>
      <c r="C842" s="2" t="s">
        <v>12953</v>
      </c>
      <c r="D842" s="2">
        <v>1309</v>
      </c>
      <c r="E842" s="7">
        <v>1990</v>
      </c>
      <c r="F842" s="5" t="s">
        <v>2687</v>
      </c>
      <c r="H842" s="5" t="s">
        <v>5398</v>
      </c>
      <c r="I842" s="6" t="s">
        <v>5399</v>
      </c>
      <c r="J842" s="6" t="s">
        <v>8594</v>
      </c>
      <c r="K842" s="17">
        <v>3</v>
      </c>
      <c r="L842" s="17" t="s">
        <v>7730</v>
      </c>
      <c r="M842" s="9">
        <v>4</v>
      </c>
      <c r="N842" s="9"/>
      <c r="O842" s="21"/>
      <c r="Q842" s="29"/>
      <c r="U842" s="17"/>
      <c r="V842" s="2">
        <v>855</v>
      </c>
      <c r="Y842" t="str">
        <f t="shared" si="59"/>
        <v/>
      </c>
      <c r="AA842" t="str">
        <f t="shared" si="60"/>
        <v/>
      </c>
      <c r="AC842" s="7"/>
      <c r="AD842" t="s">
        <v>6159</v>
      </c>
      <c r="AE842">
        <f t="shared" si="64"/>
        <v>1</v>
      </c>
      <c r="AG842" s="2"/>
      <c r="AH842" t="s">
        <v>4921</v>
      </c>
      <c r="AI842" s="7" t="s">
        <v>4922</v>
      </c>
    </row>
    <row r="843" spans="1:49" ht="11" customHeight="1" outlineLevel="1" x14ac:dyDescent="0.25">
      <c r="A843" t="s">
        <v>1661</v>
      </c>
      <c r="C843" s="2" t="s">
        <v>12953</v>
      </c>
      <c r="D843" s="2">
        <v>1312</v>
      </c>
      <c r="E843" s="7">
        <v>1990</v>
      </c>
      <c r="F843" s="5" t="s">
        <v>2277</v>
      </c>
      <c r="H843" s="5" t="s">
        <v>5398</v>
      </c>
      <c r="I843" s="6" t="s">
        <v>5399</v>
      </c>
      <c r="J843" s="6" t="s">
        <v>8594</v>
      </c>
      <c r="K843" s="17">
        <v>3</v>
      </c>
      <c r="L843" s="17" t="s">
        <v>7732</v>
      </c>
      <c r="M843" s="9"/>
      <c r="N843" s="9"/>
      <c r="O843" s="21"/>
      <c r="Q843" s="29"/>
      <c r="U843" s="17"/>
      <c r="V843" s="2"/>
      <c r="Y843" t="str">
        <f t="shared" si="59"/>
        <v/>
      </c>
      <c r="AA843" t="str">
        <f t="shared" si="60"/>
        <v/>
      </c>
      <c r="AC843" s="7"/>
      <c r="AD843" t="s">
        <v>8596</v>
      </c>
      <c r="AE843">
        <f t="shared" si="64"/>
        <v>1</v>
      </c>
      <c r="AG843" s="2"/>
      <c r="AI843" s="7"/>
    </row>
    <row r="844" spans="1:49" ht="11" customHeight="1" outlineLevel="1" x14ac:dyDescent="0.25">
      <c r="A844" t="s">
        <v>1661</v>
      </c>
      <c r="C844" s="2" t="s">
        <v>12953</v>
      </c>
      <c r="D844" s="2" t="s">
        <v>8595</v>
      </c>
      <c r="E844" s="7">
        <v>1990</v>
      </c>
      <c r="F844" s="5" t="s">
        <v>753</v>
      </c>
      <c r="H844" s="5" t="s">
        <v>5398</v>
      </c>
      <c r="I844" s="6" t="s">
        <v>5399</v>
      </c>
      <c r="J844" s="6" t="s">
        <v>8594</v>
      </c>
      <c r="K844" s="17">
        <v>3</v>
      </c>
      <c r="L844" s="17" t="s">
        <v>7732</v>
      </c>
      <c r="M844" s="9"/>
      <c r="N844" s="9"/>
      <c r="O844" s="21"/>
      <c r="Q844" s="29"/>
      <c r="U844" s="17"/>
      <c r="V844" s="2"/>
      <c r="Y844" t="str">
        <f t="shared" ref="Y844:Y907" si="65">IF(COUNTIF(F844,"*fdc*"),1,"")</f>
        <v/>
      </c>
      <c r="AA844">
        <f t="shared" ref="AA844:AA907" si="66">IF(COUNTIF(F844,"*s/s*"),1,"")</f>
        <v>1</v>
      </c>
      <c r="AC844" s="7"/>
      <c r="AD844" t="s">
        <v>8596</v>
      </c>
      <c r="AE844">
        <f t="shared" si="64"/>
        <v>1</v>
      </c>
      <c r="AG844" s="2"/>
      <c r="AI844" s="7"/>
    </row>
    <row r="845" spans="1:49" ht="11" customHeight="1" outlineLevel="1" x14ac:dyDescent="0.25">
      <c r="A845" t="s">
        <v>1661</v>
      </c>
      <c r="C845" s="2" t="s">
        <v>12953</v>
      </c>
      <c r="D845" s="2">
        <v>1316</v>
      </c>
      <c r="E845" s="7">
        <v>1990</v>
      </c>
      <c r="F845" s="5" t="s">
        <v>2277</v>
      </c>
      <c r="H845" s="5" t="s">
        <v>5398</v>
      </c>
      <c r="I845" s="6" t="s">
        <v>5399</v>
      </c>
      <c r="J845" s="6" t="s">
        <v>8594</v>
      </c>
      <c r="K845" s="17">
        <v>3</v>
      </c>
      <c r="L845" s="17" t="s">
        <v>7732</v>
      </c>
      <c r="M845" s="9"/>
      <c r="N845" s="9"/>
      <c r="O845" s="21"/>
      <c r="Q845" s="29"/>
      <c r="U845" s="17"/>
      <c r="V845" s="2">
        <v>862</v>
      </c>
      <c r="Y845" t="str">
        <f t="shared" si="65"/>
        <v/>
      </c>
      <c r="AA845" t="str">
        <f t="shared" si="66"/>
        <v/>
      </c>
      <c r="AC845" s="7"/>
      <c r="AD845" t="s">
        <v>2278</v>
      </c>
      <c r="AE845">
        <f t="shared" si="64"/>
        <v>1</v>
      </c>
      <c r="AG845" s="2"/>
      <c r="AH845" t="s">
        <v>4921</v>
      </c>
      <c r="AI845" s="7" t="s">
        <v>4610</v>
      </c>
    </row>
    <row r="846" spans="1:49" ht="11" customHeight="1" outlineLevel="1" x14ac:dyDescent="0.25">
      <c r="A846" t="s">
        <v>1661</v>
      </c>
      <c r="C846" s="2" t="s">
        <v>12953</v>
      </c>
      <c r="D846" s="2" t="s">
        <v>18708</v>
      </c>
      <c r="E846" s="7">
        <v>1990</v>
      </c>
      <c r="F846" s="5" t="s">
        <v>18709</v>
      </c>
      <c r="H846" s="5" t="s">
        <v>5398</v>
      </c>
      <c r="I846" s="6" t="s">
        <v>5399</v>
      </c>
      <c r="J846" s="6" t="s">
        <v>8594</v>
      </c>
      <c r="K846" s="17">
        <v>3</v>
      </c>
      <c r="L846" s="17" t="s">
        <v>7732</v>
      </c>
      <c r="M846" s="9"/>
      <c r="N846" s="9"/>
      <c r="O846" s="21"/>
      <c r="Q846" s="29"/>
      <c r="U846" s="17"/>
      <c r="V846" s="2">
        <v>862</v>
      </c>
      <c r="Y846" t="str">
        <f t="shared" si="65"/>
        <v/>
      </c>
      <c r="AA846">
        <f t="shared" si="66"/>
        <v>1</v>
      </c>
      <c r="AC846" s="7"/>
      <c r="AD846" t="s">
        <v>2278</v>
      </c>
      <c r="AE846">
        <f t="shared" si="64"/>
        <v>1</v>
      </c>
      <c r="AG846" s="2"/>
      <c r="AH846" t="s">
        <v>4921</v>
      </c>
      <c r="AI846" s="7" t="s">
        <v>4610</v>
      </c>
    </row>
    <row r="847" spans="1:49" ht="11" customHeight="1" outlineLevel="1" x14ac:dyDescent="0.25">
      <c r="A847" t="s">
        <v>1661</v>
      </c>
      <c r="C847" s="2" t="s">
        <v>12953</v>
      </c>
      <c r="D847" s="2">
        <v>1318</v>
      </c>
      <c r="E847" s="7">
        <v>1990</v>
      </c>
      <c r="F847" s="5" t="s">
        <v>2277</v>
      </c>
      <c r="H847" s="5" t="s">
        <v>5398</v>
      </c>
      <c r="I847" s="6" t="s">
        <v>5399</v>
      </c>
      <c r="J847" s="6" t="s">
        <v>8594</v>
      </c>
      <c r="K847" s="17">
        <v>3</v>
      </c>
      <c r="L847" s="17" t="s">
        <v>7732</v>
      </c>
      <c r="M847" s="9"/>
      <c r="N847" s="9"/>
      <c r="O847" s="21"/>
      <c r="Q847" s="29"/>
      <c r="U847" s="17"/>
      <c r="V847" s="2"/>
      <c r="Y847" t="str">
        <f t="shared" si="65"/>
        <v/>
      </c>
      <c r="AA847" t="str">
        <f t="shared" si="66"/>
        <v/>
      </c>
      <c r="AC847" s="7"/>
      <c r="AD847" t="s">
        <v>8597</v>
      </c>
      <c r="AE847">
        <f t="shared" si="64"/>
        <v>1</v>
      </c>
      <c r="AG847" s="2"/>
      <c r="AI847" s="7"/>
    </row>
    <row r="848" spans="1:49" ht="11" customHeight="1" outlineLevel="1" x14ac:dyDescent="0.25">
      <c r="A848" t="s">
        <v>1661</v>
      </c>
      <c r="C848" s="2" t="s">
        <v>12953</v>
      </c>
      <c r="D848" s="2" t="s">
        <v>8598</v>
      </c>
      <c r="E848" s="7">
        <v>1990</v>
      </c>
      <c r="F848" s="5" t="s">
        <v>753</v>
      </c>
      <c r="H848" s="5" t="s">
        <v>5398</v>
      </c>
      <c r="I848" s="6" t="s">
        <v>5399</v>
      </c>
      <c r="J848" s="6" t="s">
        <v>8594</v>
      </c>
      <c r="K848" s="17">
        <v>3</v>
      </c>
      <c r="L848" s="17" t="s">
        <v>7732</v>
      </c>
      <c r="M848" s="9"/>
      <c r="N848" s="9"/>
      <c r="O848" s="21"/>
      <c r="Q848" s="29"/>
      <c r="U848" s="17"/>
      <c r="V848" s="2"/>
      <c r="Y848" t="str">
        <f t="shared" si="65"/>
        <v/>
      </c>
      <c r="AA848">
        <f t="shared" si="66"/>
        <v>1</v>
      </c>
      <c r="AC848" s="7"/>
      <c r="AD848" t="s">
        <v>8597</v>
      </c>
      <c r="AE848">
        <f t="shared" si="64"/>
        <v>1</v>
      </c>
      <c r="AG848" s="2"/>
      <c r="AI848" s="7"/>
    </row>
    <row r="849" spans="1:35" ht="11" customHeight="1" outlineLevel="1" x14ac:dyDescent="0.25">
      <c r="A849" t="s">
        <v>1661</v>
      </c>
      <c r="C849" s="2" t="s">
        <v>12953</v>
      </c>
      <c r="D849" s="2">
        <v>1319</v>
      </c>
      <c r="E849" s="7">
        <v>1990</v>
      </c>
      <c r="F849" s="5" t="s">
        <v>2277</v>
      </c>
      <c r="H849" s="5" t="s">
        <v>5398</v>
      </c>
      <c r="I849" s="6" t="s">
        <v>5399</v>
      </c>
      <c r="J849" s="6" t="s">
        <v>8594</v>
      </c>
      <c r="K849" s="17">
        <v>1</v>
      </c>
      <c r="L849" s="17" t="s">
        <v>20076</v>
      </c>
      <c r="M849" s="9"/>
      <c r="N849" s="9"/>
      <c r="O849" s="21"/>
      <c r="Q849" s="29"/>
      <c r="U849" s="17"/>
      <c r="V849" s="2"/>
      <c r="Y849" t="str">
        <f t="shared" si="65"/>
        <v/>
      </c>
      <c r="AA849" t="str">
        <f t="shared" si="66"/>
        <v/>
      </c>
      <c r="AC849" s="7"/>
      <c r="AD849" t="s">
        <v>8599</v>
      </c>
      <c r="AE849">
        <f t="shared" si="64"/>
        <v>1</v>
      </c>
      <c r="AG849" s="2"/>
      <c r="AI849" s="7"/>
    </row>
    <row r="850" spans="1:35" ht="11" customHeight="1" outlineLevel="1" x14ac:dyDescent="0.25">
      <c r="A850" t="s">
        <v>1661</v>
      </c>
      <c r="C850" s="2" t="s">
        <v>12953</v>
      </c>
      <c r="D850" s="2" t="s">
        <v>8501</v>
      </c>
      <c r="E850" s="7">
        <v>1990</v>
      </c>
      <c r="F850" s="5" t="s">
        <v>753</v>
      </c>
      <c r="H850" s="5" t="s">
        <v>5398</v>
      </c>
      <c r="I850" s="6" t="s">
        <v>5399</v>
      </c>
      <c r="J850" s="6" t="s">
        <v>8594</v>
      </c>
      <c r="K850" s="17">
        <v>1</v>
      </c>
      <c r="L850" s="17" t="s">
        <v>7730</v>
      </c>
      <c r="M850" s="9">
        <v>7.5</v>
      </c>
      <c r="N850" s="9"/>
      <c r="O850" s="21"/>
      <c r="Q850" s="29"/>
      <c r="T850">
        <v>1</v>
      </c>
      <c r="U850" s="17"/>
      <c r="V850" s="2"/>
      <c r="Y850" t="str">
        <f t="shared" si="65"/>
        <v/>
      </c>
      <c r="AA850">
        <f t="shared" si="66"/>
        <v>1</v>
      </c>
      <c r="AC850" s="7"/>
      <c r="AD850" t="s">
        <v>8599</v>
      </c>
      <c r="AE850">
        <f t="shared" si="64"/>
        <v>1</v>
      </c>
      <c r="AG850" s="2"/>
      <c r="AI850" s="7"/>
    </row>
    <row r="851" spans="1:35" ht="11" customHeight="1" outlineLevel="1" x14ac:dyDescent="0.25">
      <c r="A851" t="s">
        <v>1661</v>
      </c>
      <c r="C851" s="2" t="s">
        <v>12953</v>
      </c>
      <c r="D851" s="2">
        <v>1321</v>
      </c>
      <c r="E851" s="7">
        <v>1990</v>
      </c>
      <c r="F851" s="5" t="s">
        <v>2277</v>
      </c>
      <c r="H851" s="5" t="s">
        <v>5398</v>
      </c>
      <c r="I851" s="6" t="s">
        <v>5399</v>
      </c>
      <c r="J851" s="6" t="s">
        <v>8594</v>
      </c>
      <c r="K851" s="17">
        <v>3</v>
      </c>
      <c r="L851" s="17" t="s">
        <v>7732</v>
      </c>
      <c r="M851" s="9"/>
      <c r="N851" s="9"/>
      <c r="O851" s="21"/>
      <c r="Q851" s="29"/>
      <c r="U851" s="17"/>
      <c r="V851" s="2">
        <v>867</v>
      </c>
      <c r="Y851" t="str">
        <f t="shared" si="65"/>
        <v/>
      </c>
      <c r="AA851" t="str">
        <f t="shared" si="66"/>
        <v/>
      </c>
      <c r="AC851" s="7"/>
      <c r="AD851" t="s">
        <v>2279</v>
      </c>
      <c r="AE851">
        <f t="shared" si="64"/>
        <v>1</v>
      </c>
      <c r="AG851" s="2"/>
      <c r="AH851" t="s">
        <v>4921</v>
      </c>
      <c r="AI851" s="7" t="s">
        <v>4610</v>
      </c>
    </row>
    <row r="852" spans="1:35" ht="11" customHeight="1" outlineLevel="1" x14ac:dyDescent="0.25">
      <c r="A852" t="s">
        <v>1661</v>
      </c>
      <c r="C852" s="2" t="s">
        <v>12953</v>
      </c>
      <c r="D852" s="2" t="s">
        <v>8600</v>
      </c>
      <c r="E852" s="7">
        <v>1990</v>
      </c>
      <c r="F852" s="5" t="s">
        <v>753</v>
      </c>
      <c r="H852" s="5" t="s">
        <v>5398</v>
      </c>
      <c r="I852" s="6" t="s">
        <v>5399</v>
      </c>
      <c r="J852" s="6" t="s">
        <v>8594</v>
      </c>
      <c r="K852" s="17">
        <v>3</v>
      </c>
      <c r="L852" s="17" t="s">
        <v>7732</v>
      </c>
      <c r="M852" s="9"/>
      <c r="N852" s="9"/>
      <c r="O852" s="21"/>
      <c r="Q852" s="29"/>
      <c r="U852" s="17"/>
      <c r="V852" s="2"/>
      <c r="Y852" t="str">
        <f t="shared" si="65"/>
        <v/>
      </c>
      <c r="AA852">
        <f t="shared" si="66"/>
        <v>1</v>
      </c>
      <c r="AC852" s="7"/>
      <c r="AD852" t="s">
        <v>2279</v>
      </c>
      <c r="AE852">
        <f t="shared" si="64"/>
        <v>1</v>
      </c>
      <c r="AG852" s="2"/>
      <c r="AH852" t="s">
        <v>4921</v>
      </c>
      <c r="AI852" s="7"/>
    </row>
    <row r="853" spans="1:35" ht="11" customHeight="1" outlineLevel="1" x14ac:dyDescent="0.25">
      <c r="A853" t="s">
        <v>1661</v>
      </c>
      <c r="C853" s="2" t="s">
        <v>12953</v>
      </c>
      <c r="D853" s="2">
        <v>1322</v>
      </c>
      <c r="E853" s="7">
        <v>1990</v>
      </c>
      <c r="F853" s="5" t="s">
        <v>2277</v>
      </c>
      <c r="H853" s="5" t="s">
        <v>5398</v>
      </c>
      <c r="I853" s="6" t="s">
        <v>5399</v>
      </c>
      <c r="J853" s="6" t="s">
        <v>8594</v>
      </c>
      <c r="K853" s="17">
        <v>1</v>
      </c>
      <c r="L853" s="17" t="s">
        <v>20076</v>
      </c>
      <c r="M853" s="9"/>
      <c r="N853" s="9"/>
      <c r="O853" s="21"/>
      <c r="Q853" s="29"/>
      <c r="U853" s="17"/>
      <c r="V853" s="2">
        <v>868</v>
      </c>
      <c r="Y853" t="str">
        <f t="shared" si="65"/>
        <v/>
      </c>
      <c r="AA853" t="str">
        <f t="shared" si="66"/>
        <v/>
      </c>
      <c r="AC853" s="7"/>
      <c r="AD853" t="s">
        <v>2280</v>
      </c>
      <c r="AE853">
        <f t="shared" si="64"/>
        <v>1</v>
      </c>
      <c r="AG853" s="2"/>
      <c r="AH853" t="s">
        <v>4921</v>
      </c>
      <c r="AI853" s="7" t="s">
        <v>4610</v>
      </c>
    </row>
    <row r="854" spans="1:35" ht="11" customHeight="1" outlineLevel="1" x14ac:dyDescent="0.25">
      <c r="A854" t="s">
        <v>1661</v>
      </c>
      <c r="C854" s="2" t="s">
        <v>12953</v>
      </c>
      <c r="D854" s="2" t="s">
        <v>8601</v>
      </c>
      <c r="E854" s="7">
        <v>1990</v>
      </c>
      <c r="F854" s="5" t="s">
        <v>753</v>
      </c>
      <c r="H854" s="5" t="s">
        <v>5398</v>
      </c>
      <c r="I854" s="6" t="s">
        <v>5399</v>
      </c>
      <c r="J854" s="6" t="s">
        <v>8594</v>
      </c>
      <c r="K854" s="17">
        <v>1</v>
      </c>
      <c r="L854" s="17" t="s">
        <v>7730</v>
      </c>
      <c r="M854" s="9">
        <v>7</v>
      </c>
      <c r="N854" s="9"/>
      <c r="O854" s="21"/>
      <c r="Q854" s="29"/>
      <c r="U854" s="17"/>
      <c r="V854" s="2"/>
      <c r="Y854" t="str">
        <f t="shared" si="65"/>
        <v/>
      </c>
      <c r="AA854">
        <f t="shared" si="66"/>
        <v>1</v>
      </c>
      <c r="AC854" s="7"/>
      <c r="AD854" t="s">
        <v>2280</v>
      </c>
      <c r="AE854">
        <f t="shared" si="64"/>
        <v>1</v>
      </c>
      <c r="AG854" s="2"/>
      <c r="AH854" t="s">
        <v>4921</v>
      </c>
      <c r="AI854" s="7" t="s">
        <v>4610</v>
      </c>
    </row>
    <row r="855" spans="1:35" ht="11" customHeight="1" outlineLevel="1" x14ac:dyDescent="0.25">
      <c r="A855" t="s">
        <v>1661</v>
      </c>
      <c r="C855" s="2" t="s">
        <v>12953</v>
      </c>
      <c r="D855" s="2">
        <v>1397</v>
      </c>
      <c r="E855" s="7">
        <v>1991</v>
      </c>
      <c r="F855" s="5" t="s">
        <v>1662</v>
      </c>
      <c r="H855" s="5" t="s">
        <v>5398</v>
      </c>
      <c r="I855" s="6" t="s">
        <v>1663</v>
      </c>
      <c r="J855" s="6" t="s">
        <v>8602</v>
      </c>
      <c r="K855" s="17">
        <v>1</v>
      </c>
      <c r="L855" s="17" t="s">
        <v>7730</v>
      </c>
      <c r="M855" s="9">
        <v>10</v>
      </c>
      <c r="N855" s="9"/>
      <c r="O855" s="21"/>
      <c r="Q855" s="29"/>
      <c r="S855">
        <v>1</v>
      </c>
      <c r="T855">
        <v>1</v>
      </c>
      <c r="U855" s="17"/>
      <c r="V855" s="2">
        <v>959</v>
      </c>
      <c r="Y855" t="str">
        <f t="shared" si="65"/>
        <v/>
      </c>
      <c r="AA855" t="str">
        <f t="shared" si="66"/>
        <v/>
      </c>
      <c r="AC855" s="7"/>
      <c r="AD855" t="s">
        <v>8593</v>
      </c>
      <c r="AE855">
        <f t="shared" si="64"/>
        <v>0</v>
      </c>
      <c r="AG855" s="2"/>
      <c r="AH855" t="s">
        <v>1664</v>
      </c>
      <c r="AI855" s="7" t="s">
        <v>4610</v>
      </c>
    </row>
    <row r="856" spans="1:35" ht="11" customHeight="1" outlineLevel="1" x14ac:dyDescent="0.25">
      <c r="A856" t="s">
        <v>1661</v>
      </c>
      <c r="C856" s="2" t="s">
        <v>12953</v>
      </c>
      <c r="D856" s="2">
        <v>1401</v>
      </c>
      <c r="E856" s="7">
        <v>1991</v>
      </c>
      <c r="F856" s="5" t="s">
        <v>5836</v>
      </c>
      <c r="H856" s="5" t="s">
        <v>5398</v>
      </c>
      <c r="I856" s="6" t="s">
        <v>5837</v>
      </c>
      <c r="J856" s="6" t="s">
        <v>8602</v>
      </c>
      <c r="K856" s="17">
        <v>2</v>
      </c>
      <c r="L856" s="17" t="s">
        <v>7732</v>
      </c>
      <c r="M856" s="9"/>
      <c r="N856" s="9"/>
      <c r="O856" s="21"/>
      <c r="Q856" s="29"/>
      <c r="U856" s="17"/>
      <c r="V856" s="2">
        <v>963</v>
      </c>
      <c r="Y856" t="str">
        <f t="shared" si="65"/>
        <v/>
      </c>
      <c r="AA856" t="str">
        <f t="shared" si="66"/>
        <v/>
      </c>
      <c r="AC856" s="7"/>
      <c r="AD856" t="s">
        <v>5837</v>
      </c>
      <c r="AE856">
        <f t="shared" si="64"/>
        <v>0</v>
      </c>
      <c r="AG856" s="2"/>
      <c r="AH856" t="s">
        <v>410</v>
      </c>
      <c r="AI856" s="7" t="s">
        <v>4922</v>
      </c>
    </row>
    <row r="857" spans="1:35" ht="11" customHeight="1" outlineLevel="1" x14ac:dyDescent="0.25">
      <c r="A857" t="s">
        <v>1661</v>
      </c>
      <c r="C857" s="2" t="s">
        <v>12953</v>
      </c>
      <c r="D857" s="2">
        <v>1403</v>
      </c>
      <c r="E857" s="7">
        <v>1991</v>
      </c>
      <c r="F857" s="5" t="s">
        <v>1665</v>
      </c>
      <c r="H857" s="5" t="s">
        <v>5398</v>
      </c>
      <c r="I857" s="6" t="s">
        <v>1666</v>
      </c>
      <c r="J857" s="6" t="s">
        <v>8602</v>
      </c>
      <c r="K857" s="17">
        <v>2</v>
      </c>
      <c r="L857" s="17" t="s">
        <v>7730</v>
      </c>
      <c r="M857" s="9">
        <v>10</v>
      </c>
      <c r="N857" s="9"/>
      <c r="O857" s="21"/>
      <c r="Q857" s="29"/>
      <c r="S857">
        <v>1</v>
      </c>
      <c r="T857">
        <v>1</v>
      </c>
      <c r="U857" s="17"/>
      <c r="V857" s="2">
        <v>965</v>
      </c>
      <c r="Y857" t="str">
        <f t="shared" si="65"/>
        <v/>
      </c>
      <c r="AA857" t="str">
        <f t="shared" si="66"/>
        <v/>
      </c>
      <c r="AC857" s="7"/>
      <c r="AD857" t="s">
        <v>1666</v>
      </c>
      <c r="AE857">
        <f t="shared" si="64"/>
        <v>0</v>
      </c>
      <c r="AG857" s="2"/>
      <c r="AH857" t="s">
        <v>1667</v>
      </c>
      <c r="AI857" s="7" t="s">
        <v>4922</v>
      </c>
    </row>
    <row r="858" spans="1:35" ht="11" customHeight="1" outlineLevel="1" x14ac:dyDescent="0.25">
      <c r="A858" t="s">
        <v>1661</v>
      </c>
      <c r="C858" s="2" t="s">
        <v>12953</v>
      </c>
      <c r="D858" s="2">
        <v>1889</v>
      </c>
      <c r="E858" s="7">
        <v>1999</v>
      </c>
      <c r="F858" s="5" t="s">
        <v>2687</v>
      </c>
      <c r="H858" s="5" t="s">
        <v>5398</v>
      </c>
      <c r="I858" s="6" t="s">
        <v>5399</v>
      </c>
      <c r="J858" s="6" t="s">
        <v>8604</v>
      </c>
      <c r="K858" s="17">
        <v>1</v>
      </c>
      <c r="L858" s="17" t="s">
        <v>20076</v>
      </c>
      <c r="M858" s="9"/>
      <c r="N858" s="9"/>
      <c r="O858" s="21"/>
      <c r="Q858" s="29"/>
      <c r="S858">
        <v>1</v>
      </c>
      <c r="T858">
        <v>1</v>
      </c>
      <c r="U858" s="17"/>
      <c r="V858" s="2"/>
      <c r="Y858" t="str">
        <f t="shared" si="65"/>
        <v/>
      </c>
      <c r="AA858" t="str">
        <f t="shared" si="66"/>
        <v/>
      </c>
      <c r="AC858" s="7"/>
      <c r="AD858" t="s">
        <v>4624</v>
      </c>
      <c r="AE858">
        <f t="shared" si="64"/>
        <v>1</v>
      </c>
      <c r="AG858" s="2"/>
      <c r="AH858" t="s">
        <v>4921</v>
      </c>
      <c r="AI858" s="7"/>
    </row>
    <row r="859" spans="1:35" ht="11" customHeight="1" outlineLevel="1" x14ac:dyDescent="0.25">
      <c r="A859" t="s">
        <v>1661</v>
      </c>
      <c r="C859" s="2" t="s">
        <v>12953</v>
      </c>
      <c r="D859" s="2">
        <v>1890</v>
      </c>
      <c r="E859" s="7">
        <v>1999</v>
      </c>
      <c r="F859" s="5" t="s">
        <v>2687</v>
      </c>
      <c r="H859" s="5" t="s">
        <v>5398</v>
      </c>
      <c r="I859" s="6" t="s">
        <v>5399</v>
      </c>
      <c r="J859" s="6" t="s">
        <v>8604</v>
      </c>
      <c r="K859" s="17">
        <v>3</v>
      </c>
      <c r="L859" s="17" t="s">
        <v>20076</v>
      </c>
      <c r="M859" s="9"/>
      <c r="N859" s="9"/>
      <c r="O859" s="21"/>
      <c r="Q859" s="29"/>
      <c r="U859" s="17"/>
      <c r="V859" s="2"/>
      <c r="Y859" t="str">
        <f t="shared" si="65"/>
        <v/>
      </c>
      <c r="AA859" t="str">
        <f t="shared" si="66"/>
        <v/>
      </c>
      <c r="AC859" s="7"/>
      <c r="AD859" t="s">
        <v>4624</v>
      </c>
      <c r="AE859">
        <f t="shared" si="64"/>
        <v>1</v>
      </c>
      <c r="AG859" s="2"/>
      <c r="AH859" t="s">
        <v>4921</v>
      </c>
      <c r="AI859" s="7"/>
    </row>
    <row r="860" spans="1:35" ht="11" customHeight="1" outlineLevel="1" x14ac:dyDescent="0.25">
      <c r="A860" t="s">
        <v>1661</v>
      </c>
      <c r="C860" s="2" t="s">
        <v>12953</v>
      </c>
      <c r="D860" s="2">
        <v>1893</v>
      </c>
      <c r="E860" s="7">
        <v>1999</v>
      </c>
      <c r="F860" s="5" t="s">
        <v>2687</v>
      </c>
      <c r="H860" s="5" t="s">
        <v>5398</v>
      </c>
      <c r="I860" s="6" t="s">
        <v>5399</v>
      </c>
      <c r="J860" s="6" t="s">
        <v>8604</v>
      </c>
      <c r="K860" s="17">
        <v>1</v>
      </c>
      <c r="L860" s="17" t="s">
        <v>20076</v>
      </c>
      <c r="M860" s="9"/>
      <c r="N860" s="9"/>
      <c r="O860" s="21"/>
      <c r="Q860" s="29"/>
      <c r="U860" s="17"/>
      <c r="V860" s="2"/>
      <c r="Y860" t="str">
        <f t="shared" si="65"/>
        <v/>
      </c>
      <c r="AA860" t="str">
        <f t="shared" si="66"/>
        <v/>
      </c>
      <c r="AC860" s="7"/>
      <c r="AD860" t="s">
        <v>4624</v>
      </c>
      <c r="AE860">
        <f t="shared" si="64"/>
        <v>1</v>
      </c>
      <c r="AG860" s="2"/>
      <c r="AH860" t="s">
        <v>4921</v>
      </c>
      <c r="AI860" s="7"/>
    </row>
    <row r="861" spans="1:35" ht="11" customHeight="1" outlineLevel="1" x14ac:dyDescent="0.25">
      <c r="A861" t="s">
        <v>1661</v>
      </c>
      <c r="C861" s="2" t="s">
        <v>12953</v>
      </c>
      <c r="D861" s="2" t="s">
        <v>8603</v>
      </c>
      <c r="E861" s="7">
        <v>1999</v>
      </c>
      <c r="F861" s="5" t="s">
        <v>21636</v>
      </c>
      <c r="H861" s="5" t="s">
        <v>5398</v>
      </c>
      <c r="I861" s="6" t="s">
        <v>5399</v>
      </c>
      <c r="J861" s="6" t="s">
        <v>8604</v>
      </c>
      <c r="K861" s="17">
        <v>3</v>
      </c>
      <c r="L861" s="17" t="s">
        <v>7730</v>
      </c>
      <c r="M861" s="9">
        <v>15.6</v>
      </c>
      <c r="N861" s="9"/>
      <c r="O861" s="21"/>
      <c r="Q861" s="29"/>
      <c r="U861" s="17"/>
      <c r="V861" s="2">
        <v>1212</v>
      </c>
      <c r="Y861" t="str">
        <f t="shared" si="65"/>
        <v/>
      </c>
      <c r="AA861">
        <f t="shared" si="66"/>
        <v>1</v>
      </c>
      <c r="AC861" s="7"/>
      <c r="AD861" t="s">
        <v>4624</v>
      </c>
      <c r="AE861">
        <f t="shared" si="64"/>
        <v>1</v>
      </c>
      <c r="AG861" s="2"/>
      <c r="AH861" t="s">
        <v>4921</v>
      </c>
      <c r="AI861" s="7" t="s">
        <v>4922</v>
      </c>
    </row>
    <row r="862" spans="1:35" ht="11" customHeight="1" outlineLevel="1" x14ac:dyDescent="0.25">
      <c r="A862" t="s">
        <v>1661</v>
      </c>
      <c r="C862" s="2" t="s">
        <v>12953</v>
      </c>
      <c r="D862" s="2" t="s">
        <v>18710</v>
      </c>
      <c r="E862" s="7">
        <v>1999</v>
      </c>
      <c r="F862" s="5" t="s">
        <v>18711</v>
      </c>
      <c r="H862" s="5" t="s">
        <v>5398</v>
      </c>
      <c r="I862" s="6" t="s">
        <v>5399</v>
      </c>
      <c r="J862" s="6" t="s">
        <v>8605</v>
      </c>
      <c r="K862" s="17">
        <v>1</v>
      </c>
      <c r="L862" s="17" t="s">
        <v>7730</v>
      </c>
      <c r="M862" s="9">
        <v>4</v>
      </c>
      <c r="N862" s="9"/>
      <c r="O862" s="21"/>
      <c r="Q862" s="29"/>
      <c r="U862" s="17"/>
      <c r="V862" s="2">
        <v>1215</v>
      </c>
      <c r="Y862" t="str">
        <f t="shared" si="65"/>
        <v/>
      </c>
      <c r="AA862">
        <f t="shared" si="66"/>
        <v>1</v>
      </c>
      <c r="AB862">
        <v>1</v>
      </c>
      <c r="AC862" s="7"/>
      <c r="AD862" t="s">
        <v>4624</v>
      </c>
      <c r="AE862">
        <f t="shared" si="64"/>
        <v>1</v>
      </c>
      <c r="AG862" s="2"/>
      <c r="AH862" t="s">
        <v>4921</v>
      </c>
      <c r="AI862" s="7" t="s">
        <v>4922</v>
      </c>
    </row>
    <row r="863" spans="1:35" ht="11" customHeight="1" outlineLevel="1" x14ac:dyDescent="0.25">
      <c r="A863" t="s">
        <v>1661</v>
      </c>
      <c r="C863" s="2" t="s">
        <v>12953</v>
      </c>
      <c r="D863" s="2" t="s">
        <v>8606</v>
      </c>
      <c r="E863" s="7">
        <v>1999</v>
      </c>
      <c r="F863" s="5" t="s">
        <v>8607</v>
      </c>
      <c r="H863" s="5" t="s">
        <v>5398</v>
      </c>
      <c r="I863" s="6" t="s">
        <v>19951</v>
      </c>
      <c r="J863" s="6" t="s">
        <v>8499</v>
      </c>
      <c r="K863" s="17">
        <v>1</v>
      </c>
      <c r="L863" s="17" t="s">
        <v>7730</v>
      </c>
      <c r="M863" s="9">
        <v>10</v>
      </c>
      <c r="N863" s="9"/>
      <c r="O863" s="21"/>
      <c r="Q863" s="29"/>
      <c r="U863" s="17"/>
      <c r="V863" s="2"/>
      <c r="Y863" t="str">
        <f t="shared" si="65"/>
        <v/>
      </c>
      <c r="AA863" t="str">
        <f t="shared" si="66"/>
        <v/>
      </c>
      <c r="AB863">
        <v>1</v>
      </c>
      <c r="AC863" s="7"/>
      <c r="AD863" t="s">
        <v>2352</v>
      </c>
      <c r="AE863">
        <f t="shared" si="64"/>
        <v>0</v>
      </c>
      <c r="AG863" s="2">
        <v>1</v>
      </c>
      <c r="AI863" s="7"/>
    </row>
    <row r="864" spans="1:35" ht="11" customHeight="1" outlineLevel="1" x14ac:dyDescent="0.25">
      <c r="A864" t="s">
        <v>1661</v>
      </c>
      <c r="C864" s="2" t="s">
        <v>12953</v>
      </c>
      <c r="D864" s="2">
        <v>2653</v>
      </c>
      <c r="E864" s="7">
        <v>2011</v>
      </c>
      <c r="F864" s="5" t="s">
        <v>5836</v>
      </c>
      <c r="H864" s="5" t="s">
        <v>5398</v>
      </c>
      <c r="I864" s="6" t="s">
        <v>5399</v>
      </c>
      <c r="J864" s="6" t="s">
        <v>8608</v>
      </c>
      <c r="K864" s="17">
        <v>3</v>
      </c>
      <c r="L864" s="17" t="s">
        <v>7732</v>
      </c>
      <c r="M864" s="9"/>
      <c r="N864" s="9"/>
      <c r="O864" s="21"/>
      <c r="Q864" s="29"/>
      <c r="U864" s="17"/>
      <c r="V864" s="2"/>
      <c r="Y864" t="str">
        <f t="shared" si="65"/>
        <v/>
      </c>
      <c r="AA864" t="str">
        <f t="shared" si="66"/>
        <v/>
      </c>
      <c r="AC864" s="7"/>
      <c r="AD864" t="s">
        <v>5399</v>
      </c>
      <c r="AE864">
        <v>1</v>
      </c>
      <c r="AG864" s="2"/>
      <c r="AH864" t="s">
        <v>4921</v>
      </c>
      <c r="AI864" s="7"/>
    </row>
    <row r="865" spans="1:49" ht="11" customHeight="1" outlineLevel="1" x14ac:dyDescent="0.25">
      <c r="A865" t="s">
        <v>1661</v>
      </c>
      <c r="C865" s="2" t="s">
        <v>12953</v>
      </c>
      <c r="D865" s="2" t="s">
        <v>8609</v>
      </c>
      <c r="E865" s="7">
        <v>2011</v>
      </c>
      <c r="F865" s="5" t="s">
        <v>5836</v>
      </c>
      <c r="H865" s="5" t="s">
        <v>5398</v>
      </c>
      <c r="I865" s="6" t="s">
        <v>5399</v>
      </c>
      <c r="J865" s="6" t="s">
        <v>8608</v>
      </c>
      <c r="K865" s="17">
        <v>3</v>
      </c>
      <c r="L865" s="17" t="s">
        <v>7732</v>
      </c>
      <c r="M865" s="9"/>
      <c r="N865" s="9"/>
      <c r="O865" s="21"/>
      <c r="Q865" s="29"/>
      <c r="U865" s="17"/>
      <c r="V865" s="2"/>
      <c r="Y865" t="str">
        <f t="shared" si="65"/>
        <v/>
      </c>
      <c r="AA865" t="str">
        <f t="shared" si="66"/>
        <v/>
      </c>
      <c r="AC865" s="7"/>
      <c r="AD865" t="s">
        <v>5399</v>
      </c>
      <c r="AE865">
        <v>1</v>
      </c>
      <c r="AG865" s="2"/>
      <c r="AH865" t="s">
        <v>4921</v>
      </c>
      <c r="AI865" s="7"/>
    </row>
    <row r="866" spans="1:49" ht="11" customHeight="1" x14ac:dyDescent="0.25">
      <c r="A866" s="4" t="s">
        <v>10906</v>
      </c>
      <c r="B866" t="s">
        <v>13259</v>
      </c>
      <c r="C866" s="2" t="s">
        <v>12521</v>
      </c>
      <c r="E866" s="7"/>
      <c r="F866" s="5"/>
      <c r="H866" s="5"/>
      <c r="I866" s="6"/>
      <c r="J866" s="6"/>
      <c r="K866" s="17"/>
      <c r="L866" s="17"/>
      <c r="M866" s="9"/>
      <c r="N866" s="9">
        <f>SUM(M867:M867)</f>
        <v>15.4</v>
      </c>
      <c r="O866" s="21">
        <v>144</v>
      </c>
      <c r="P866">
        <f>COUNTIF(L867:L867,"*")</f>
        <v>1</v>
      </c>
      <c r="Q866" s="29">
        <f>P866/O866</f>
        <v>6.9444444444444441E-3</v>
      </c>
      <c r="R866">
        <f>COUNTIF(L867:L867,"Y")+COUNTIF(L867:L867,"S")</f>
        <v>1</v>
      </c>
      <c r="U866" s="18" t="s">
        <v>7732</v>
      </c>
      <c r="V866" s="2"/>
      <c r="W866" t="s">
        <v>18549</v>
      </c>
      <c r="Y866" t="str">
        <f t="shared" si="65"/>
        <v/>
      </c>
      <c r="AA866" t="str">
        <f t="shared" si="66"/>
        <v/>
      </c>
      <c r="AC866" s="7"/>
      <c r="AF866">
        <f>COUNTIF(AE867:AE867,"1")</f>
        <v>0</v>
      </c>
      <c r="AG866" s="2"/>
      <c r="AI866" s="7"/>
      <c r="AJ866">
        <f>COUNTIF($K867:$K867,"1")-COUNTIFS($K867:$K867,"1",$L867:$L867,"V")</f>
        <v>0</v>
      </c>
      <c r="AK866">
        <f>COUNTIFS($K867:$K867,"1",$L867:$L867,"Y")+COUNTIFS($K867:$K867,"1",$L867:$L867,"s")</f>
        <v>0</v>
      </c>
      <c r="AL866">
        <f>COUNTIF($K867:$K867,"2")-COUNTIFS($K867:$K867,"2",$L867:$L867,"V")</f>
        <v>0</v>
      </c>
      <c r="AM866">
        <f>COUNTIFS($K867:$K867,"2",$L867:$L867,"Y")+COUNTIFS($K867:$K867,"2",$L867:$L867,"s")</f>
        <v>0</v>
      </c>
      <c r="AN866">
        <f>COUNTIF($K867:$K867,"3")-COUNTIFS($K867:$K867,"3",$L867:$L867,"V")</f>
        <v>0</v>
      </c>
      <c r="AO866">
        <f>COUNTIFS($K867:$K867,"3",$L867:$L867,"Y")+COUNTIFS($K867:$K867,"3",$L867:$L867,"s")</f>
        <v>0</v>
      </c>
      <c r="AP866">
        <f>COUNTIF($K867:$K867,"4")-COUNTIFS($K867:$K867,"4",$L867:$L867,"V")</f>
        <v>1</v>
      </c>
      <c r="AQ866">
        <f>COUNTIFS($K867:$K867,"4",$L867:$L867,"Y")+COUNTIFS($K867:$K867,"4",$L867:$L867,"s")</f>
        <v>1</v>
      </c>
      <c r="AR866">
        <f>COUNTIF($K867:$K867,"5")-COUNTIFS($K867:$K867,"5",$L867:$L867,"V")</f>
        <v>0</v>
      </c>
      <c r="AS866">
        <f>COUNTIFS($K867:$K867,"5",$L867:$L867,"Y")+COUNTIFS($K867:$K867,"5",$L867:$L867,"s")</f>
        <v>0</v>
      </c>
      <c r="AT866">
        <f>COUNTIF($K867:$K867,"6")-COUNTIFS($K867:$K867,"6",$L867:$L867,"V")</f>
        <v>0</v>
      </c>
      <c r="AU866">
        <f>COUNTIFS($K867:$K867,"6",$L867:$L867,"Y")+COUNTIFS($K867:$K867,"6",$L867:$L867,"s")</f>
        <v>0</v>
      </c>
      <c r="AV866">
        <f>COUNTIF($K867:$K867,"7")-COUNTIFS($K867:$K867,"7",$L867:$L867,"V")</f>
        <v>0</v>
      </c>
      <c r="AW866">
        <f>COUNTIFS($K867:$K867,"7",$L867:$L867,"Y")+COUNTIFS($K867:$K867,"7",$L867:$L867,"s")</f>
        <v>0</v>
      </c>
    </row>
    <row r="867" spans="1:49" ht="11" customHeight="1" outlineLevel="1" x14ac:dyDescent="0.25">
      <c r="A867" t="s">
        <v>2468</v>
      </c>
      <c r="C867" s="2" t="s">
        <v>12521</v>
      </c>
      <c r="D867" s="2">
        <v>13</v>
      </c>
      <c r="E867" s="7">
        <v>1939</v>
      </c>
      <c r="F867" s="5" t="s">
        <v>2466</v>
      </c>
      <c r="H867" s="5" t="s">
        <v>584</v>
      </c>
      <c r="I867" s="6" t="s">
        <v>2467</v>
      </c>
      <c r="J867" s="6" t="s">
        <v>10905</v>
      </c>
      <c r="K867" s="17">
        <v>4</v>
      </c>
      <c r="L867" s="17" t="s">
        <v>7730</v>
      </c>
      <c r="M867" s="9">
        <v>15.4</v>
      </c>
      <c r="N867" s="9"/>
      <c r="O867" s="21"/>
      <c r="Q867" s="29"/>
      <c r="U867" s="17"/>
      <c r="V867" s="2">
        <v>11</v>
      </c>
      <c r="Y867" t="str">
        <f t="shared" si="65"/>
        <v/>
      </c>
      <c r="AA867" t="str">
        <f t="shared" si="66"/>
        <v/>
      </c>
      <c r="AC867" s="7"/>
      <c r="AD867" t="s">
        <v>2467</v>
      </c>
      <c r="AE867">
        <f>COUNTIF(I867,"*Fuji*")</f>
        <v>0</v>
      </c>
      <c r="AG867" s="2"/>
      <c r="AH867" t="s">
        <v>669</v>
      </c>
      <c r="AI867" s="7" t="s">
        <v>4922</v>
      </c>
    </row>
    <row r="868" spans="1:49" ht="11" customHeight="1" x14ac:dyDescent="0.25">
      <c r="A868" t="s">
        <v>11146</v>
      </c>
      <c r="B868" t="s">
        <v>2725</v>
      </c>
      <c r="C868" s="2" t="s">
        <v>12976</v>
      </c>
      <c r="E868" s="7"/>
      <c r="F868" s="5"/>
      <c r="H868" s="5"/>
      <c r="I868" s="6"/>
      <c r="J868" s="6"/>
      <c r="K868" s="17"/>
      <c r="L868" s="17"/>
      <c r="M868" s="9"/>
      <c r="N868" s="9">
        <f>SUM(M869:M1231)</f>
        <v>338.80000000000024</v>
      </c>
      <c r="O868" s="21">
        <v>2299</v>
      </c>
      <c r="P868">
        <f>COUNTIF(L869:L1231,"*")</f>
        <v>363</v>
      </c>
      <c r="Q868" s="29">
        <f>P868/O868</f>
        <v>0.15789473684210525</v>
      </c>
      <c r="R868">
        <f>COUNTIF(L869:L1231,"Y")+COUNTIF(L869:L1231,"S")</f>
        <v>121</v>
      </c>
      <c r="U868" s="17" t="s">
        <v>7730</v>
      </c>
      <c r="V868" s="2"/>
      <c r="W868" t="s">
        <v>18550</v>
      </c>
      <c r="Y868" t="str">
        <f t="shared" si="65"/>
        <v/>
      </c>
      <c r="AA868" t="str">
        <f t="shared" si="66"/>
        <v/>
      </c>
      <c r="AC868" s="7"/>
      <c r="AF868">
        <f>COUNTIF(AE869:AE1231,"1")</f>
        <v>1</v>
      </c>
      <c r="AG868" s="2"/>
      <c r="AI868" s="7"/>
      <c r="AJ868">
        <f>COUNTIF($K869:$K1231,"1")-COUNTIFS($K869:$K1231,"1",$L869:$L1231,"V")</f>
        <v>62</v>
      </c>
      <c r="AK868">
        <f>COUNTIFS($K869:$K1231,"1",$L869:$L1231,"Y")+COUNTIFS($K869:$K1231,"1",$L869:$L1231,"s")</f>
        <v>44</v>
      </c>
      <c r="AL868">
        <f>COUNTIF($K869:$K1231,"2")-COUNTIFS($K869:$K1231,"2",$L869:$L1231,"V")</f>
        <v>4</v>
      </c>
      <c r="AM868">
        <f>COUNTIFS($K869:$K1231,"2",$L869:$L1231,"Y")+COUNTIFS($K869:$K1231,"2",$L869:$L1231,"s")</f>
        <v>1</v>
      </c>
      <c r="AN868">
        <f>COUNTIF($K869:$K1231,"3")-COUNTIFS($K869:$K1231,"3",$L869:$L1231,"V")</f>
        <v>255</v>
      </c>
      <c r="AO868">
        <f>COUNTIFS($K869:$K1231,"3",$L869:$L1231,"Y")+COUNTIFS($K869:$K1231,"3",$L869:$L1231,"s")</f>
        <v>75</v>
      </c>
      <c r="AP868">
        <f>COUNTIF($K869:$K1231,"4")-COUNTIFS($K869:$K1231,"4",$L869:$L1231,"V")</f>
        <v>1</v>
      </c>
      <c r="AQ868">
        <f>COUNTIFS($K869:$K1231,"4",$L869:$L1231,"Y")+COUNTIFS($K869:$K1231,"4",$L869:$L1231,"s")</f>
        <v>0</v>
      </c>
      <c r="AR868">
        <f>COUNTIF($K869:$K1231,"5")-COUNTIFS($K869:$K1231,"5",$L869:$L1231,"V")</f>
        <v>17</v>
      </c>
      <c r="AS868">
        <f>COUNTIFS($K869:$K1231,"5",$L869:$L1231,"Y")+COUNTIFS($K869:$K1231,"5",$L869:$L1231,"s")</f>
        <v>1</v>
      </c>
      <c r="AT868">
        <f>COUNTIF($K869:$K1231,"6")-COUNTIFS($K869:$K1231,"6",$L869:$L1231,"V")</f>
        <v>0</v>
      </c>
      <c r="AU868">
        <f>COUNTIFS($K869:$K1231,"6",$L869:$L1231,"Y")+COUNTIFS($K869:$K1231,"6",$L869:$L1231,"s")</f>
        <v>0</v>
      </c>
      <c r="AV868">
        <f>COUNTIF($K869:$K1231,"7")-COUNTIFS($K869:$K1231,"7",$L869:$L1231,"V")</f>
        <v>5</v>
      </c>
      <c r="AW868">
        <f>COUNTIFS($K869:$K1231,"7",$L869:$L1231,"Y")+COUNTIFS($K869:$K1231,"7",$L869:$L1231,"s")</f>
        <v>0</v>
      </c>
    </row>
    <row r="869" spans="1:49" ht="11" customHeight="1" outlineLevel="1" x14ac:dyDescent="0.25">
      <c r="A869" t="s">
        <v>1668</v>
      </c>
      <c r="C869" s="2" t="s">
        <v>12976</v>
      </c>
      <c r="D869" s="2">
        <v>8</v>
      </c>
      <c r="E869" s="7">
        <v>1868</v>
      </c>
      <c r="F869" s="8" t="s">
        <v>5139</v>
      </c>
      <c r="H869" s="5" t="s">
        <v>6501</v>
      </c>
      <c r="I869" s="6" t="s">
        <v>20957</v>
      </c>
      <c r="J869" s="6" t="s">
        <v>10922</v>
      </c>
      <c r="K869" s="17">
        <v>1</v>
      </c>
      <c r="L869" s="17" t="s">
        <v>7730</v>
      </c>
      <c r="M869" s="9">
        <v>10.5</v>
      </c>
      <c r="N869" s="9"/>
      <c r="O869" s="21"/>
      <c r="Q869" s="29"/>
      <c r="U869" s="17"/>
      <c r="V869" s="2">
        <v>10</v>
      </c>
      <c r="Y869" t="str">
        <f t="shared" si="65"/>
        <v/>
      </c>
      <c r="AA869" t="str">
        <f t="shared" si="66"/>
        <v/>
      </c>
      <c r="AC869" s="7"/>
      <c r="AD869" t="s">
        <v>1523</v>
      </c>
      <c r="AE869">
        <f t="shared" ref="AE869:AE932" si="67">COUNTIF(I869,"*Fuji*")</f>
        <v>0</v>
      </c>
      <c r="AG869" s="2"/>
      <c r="AH869" t="s">
        <v>1671</v>
      </c>
      <c r="AI869" s="7" t="s">
        <v>4620</v>
      </c>
    </row>
    <row r="870" spans="1:49" ht="11" customHeight="1" outlineLevel="1" x14ac:dyDescent="0.25">
      <c r="A870" t="s">
        <v>1668</v>
      </c>
      <c r="C870" s="2" t="s">
        <v>12976</v>
      </c>
      <c r="D870" s="2">
        <v>9</v>
      </c>
      <c r="E870" s="7">
        <v>1868</v>
      </c>
      <c r="F870" s="5" t="s">
        <v>5138</v>
      </c>
      <c r="H870" s="5" t="s">
        <v>1673</v>
      </c>
      <c r="I870" s="6" t="s">
        <v>1670</v>
      </c>
      <c r="J870" s="6" t="s">
        <v>10922</v>
      </c>
      <c r="K870" s="17">
        <v>1</v>
      </c>
      <c r="L870" s="17" t="s">
        <v>7730</v>
      </c>
      <c r="M870" s="9">
        <v>5</v>
      </c>
      <c r="N870" s="9"/>
      <c r="O870" s="21"/>
      <c r="Q870" s="29"/>
      <c r="U870" s="17"/>
      <c r="V870" s="2">
        <v>11</v>
      </c>
      <c r="Y870" t="str">
        <f t="shared" si="65"/>
        <v/>
      </c>
      <c r="AA870" t="str">
        <f t="shared" si="66"/>
        <v/>
      </c>
      <c r="AC870" s="7"/>
      <c r="AD870" t="s">
        <v>1670</v>
      </c>
      <c r="AE870">
        <f t="shared" si="67"/>
        <v>0</v>
      </c>
      <c r="AG870" s="2"/>
      <c r="AH870" t="s">
        <v>1671</v>
      </c>
      <c r="AI870" s="7" t="s">
        <v>4620</v>
      </c>
    </row>
    <row r="871" spans="1:49" ht="11" customHeight="1" outlineLevel="1" x14ac:dyDescent="0.25">
      <c r="A871" t="s">
        <v>1668</v>
      </c>
      <c r="C871" s="2" t="s">
        <v>12976</v>
      </c>
      <c r="D871" s="2">
        <v>10</v>
      </c>
      <c r="E871" s="7">
        <v>1868</v>
      </c>
      <c r="F871" s="5" t="s">
        <v>3421</v>
      </c>
      <c r="H871" s="5" t="s">
        <v>1674</v>
      </c>
      <c r="I871" s="6" t="s">
        <v>1670</v>
      </c>
      <c r="J871" s="6" t="s">
        <v>10922</v>
      </c>
      <c r="K871" s="17">
        <v>1</v>
      </c>
      <c r="L871" s="17" t="s">
        <v>7732</v>
      </c>
      <c r="M871" s="9"/>
      <c r="N871" s="9"/>
      <c r="O871" s="21"/>
      <c r="Q871" s="29"/>
      <c r="U871" s="17"/>
      <c r="V871" s="2">
        <v>12</v>
      </c>
      <c r="Y871" t="str">
        <f t="shared" si="65"/>
        <v/>
      </c>
      <c r="AA871" t="str">
        <f t="shared" si="66"/>
        <v/>
      </c>
      <c r="AC871" s="7"/>
      <c r="AD871" t="s">
        <v>1670</v>
      </c>
      <c r="AE871">
        <f t="shared" si="67"/>
        <v>0</v>
      </c>
      <c r="AG871" s="2"/>
      <c r="AH871" t="s">
        <v>1671</v>
      </c>
      <c r="AI871" s="7" t="s">
        <v>4620</v>
      </c>
    </row>
    <row r="872" spans="1:49" ht="11" customHeight="1" outlineLevel="1" x14ac:dyDescent="0.25">
      <c r="A872" t="s">
        <v>1668</v>
      </c>
      <c r="C872" s="2" t="s">
        <v>12976</v>
      </c>
      <c r="D872" s="2">
        <v>11</v>
      </c>
      <c r="E872" s="7">
        <v>1868</v>
      </c>
      <c r="F872" s="5" t="s">
        <v>13506</v>
      </c>
      <c r="H872" s="5" t="s">
        <v>5037</v>
      </c>
      <c r="I872" s="6" t="s">
        <v>1670</v>
      </c>
      <c r="J872" s="6" t="s">
        <v>10922</v>
      </c>
      <c r="K872" s="17">
        <v>1</v>
      </c>
      <c r="L872" s="17" t="s">
        <v>122</v>
      </c>
      <c r="M872" s="9"/>
      <c r="N872" s="9"/>
      <c r="O872" s="21"/>
      <c r="Q872" s="29"/>
      <c r="U872" s="17"/>
      <c r="V872" s="2">
        <v>13</v>
      </c>
      <c r="Y872" t="str">
        <f t="shared" si="65"/>
        <v/>
      </c>
      <c r="AA872" t="str">
        <f t="shared" si="66"/>
        <v/>
      </c>
      <c r="AC872" s="7"/>
      <c r="AD872" t="s">
        <v>1670</v>
      </c>
      <c r="AE872">
        <f t="shared" si="67"/>
        <v>0</v>
      </c>
      <c r="AG872" s="2"/>
      <c r="AH872" t="s">
        <v>1671</v>
      </c>
      <c r="AI872" s="7" t="s">
        <v>4620</v>
      </c>
    </row>
    <row r="873" spans="1:49" ht="11" customHeight="1" outlineLevel="1" x14ac:dyDescent="0.25">
      <c r="A873" t="s">
        <v>1668</v>
      </c>
      <c r="C873" s="2" t="s">
        <v>12976</v>
      </c>
      <c r="D873" s="2">
        <v>12</v>
      </c>
      <c r="E873" s="7">
        <v>1868</v>
      </c>
      <c r="F873" s="5" t="s">
        <v>13502</v>
      </c>
      <c r="H873" s="5" t="s">
        <v>5038</v>
      </c>
      <c r="I873" s="6" t="s">
        <v>1670</v>
      </c>
      <c r="J873" s="6" t="s">
        <v>10922</v>
      </c>
      <c r="K873" s="17">
        <v>1</v>
      </c>
      <c r="L873" s="17" t="s">
        <v>122</v>
      </c>
      <c r="M873" s="9"/>
      <c r="N873" s="9"/>
      <c r="O873" s="21"/>
      <c r="Q873" s="29"/>
      <c r="U873" s="17"/>
      <c r="V873" s="2">
        <v>14</v>
      </c>
      <c r="Y873" t="str">
        <f t="shared" si="65"/>
        <v/>
      </c>
      <c r="AA873" t="str">
        <f t="shared" si="66"/>
        <v/>
      </c>
      <c r="AC873" s="7"/>
      <c r="AD873" t="s">
        <v>1670</v>
      </c>
      <c r="AE873">
        <f t="shared" si="67"/>
        <v>0</v>
      </c>
      <c r="AG873" s="2"/>
      <c r="AH873" t="s">
        <v>1671</v>
      </c>
      <c r="AI873" s="7" t="s">
        <v>4523</v>
      </c>
    </row>
    <row r="874" spans="1:49" ht="11" customHeight="1" outlineLevel="1" x14ac:dyDescent="0.25">
      <c r="A874" t="s">
        <v>1668</v>
      </c>
      <c r="C874" s="2" t="s">
        <v>12976</v>
      </c>
      <c r="D874" s="2">
        <v>13</v>
      </c>
      <c r="E874" s="7">
        <v>1871</v>
      </c>
      <c r="F874" s="5" t="s">
        <v>5139</v>
      </c>
      <c r="H874" s="5" t="s">
        <v>6501</v>
      </c>
      <c r="I874" s="6" t="s">
        <v>1670</v>
      </c>
      <c r="J874" s="6" t="s">
        <v>10923</v>
      </c>
      <c r="K874" s="17">
        <v>1</v>
      </c>
      <c r="L874" s="17" t="s">
        <v>7730</v>
      </c>
      <c r="M874" s="9">
        <v>4</v>
      </c>
      <c r="N874" s="9"/>
      <c r="O874" s="21"/>
      <c r="Q874" s="29"/>
      <c r="U874" s="17"/>
      <c r="V874" s="2">
        <v>15</v>
      </c>
      <c r="Y874" t="str">
        <f t="shared" si="65"/>
        <v/>
      </c>
      <c r="AA874" t="str">
        <f t="shared" si="66"/>
        <v/>
      </c>
      <c r="AC874" s="7"/>
      <c r="AD874" t="s">
        <v>1670</v>
      </c>
      <c r="AE874">
        <f t="shared" si="67"/>
        <v>0</v>
      </c>
      <c r="AG874" s="2"/>
      <c r="AH874" t="s">
        <v>1671</v>
      </c>
      <c r="AI874" s="7" t="s">
        <v>4620</v>
      </c>
    </row>
    <row r="875" spans="1:49" ht="11" customHeight="1" outlineLevel="1" x14ac:dyDescent="0.25">
      <c r="A875" t="s">
        <v>1668</v>
      </c>
      <c r="C875" s="2" t="s">
        <v>12976</v>
      </c>
      <c r="D875" s="2">
        <v>14</v>
      </c>
      <c r="E875" s="7">
        <v>1871</v>
      </c>
      <c r="F875" s="5" t="s">
        <v>5138</v>
      </c>
      <c r="H875" s="5" t="s">
        <v>1673</v>
      </c>
      <c r="I875" s="6" t="s">
        <v>1670</v>
      </c>
      <c r="J875" s="6" t="s">
        <v>10923</v>
      </c>
      <c r="K875" s="17">
        <v>1</v>
      </c>
      <c r="L875" s="17" t="s">
        <v>7730</v>
      </c>
      <c r="M875" s="9">
        <v>9</v>
      </c>
      <c r="N875" s="9"/>
      <c r="O875" s="21"/>
      <c r="Q875" s="29"/>
      <c r="U875" s="17"/>
      <c r="V875" s="2">
        <v>16</v>
      </c>
      <c r="Y875" t="str">
        <f t="shared" si="65"/>
        <v/>
      </c>
      <c r="AA875" t="str">
        <f t="shared" si="66"/>
        <v/>
      </c>
      <c r="AC875" s="7"/>
      <c r="AD875" t="s">
        <v>1670</v>
      </c>
      <c r="AE875">
        <f t="shared" si="67"/>
        <v>0</v>
      </c>
      <c r="AG875" s="2"/>
      <c r="AH875" t="s">
        <v>1671</v>
      </c>
      <c r="AI875" s="7" t="s">
        <v>4620</v>
      </c>
    </row>
    <row r="876" spans="1:49" ht="11" customHeight="1" outlineLevel="1" x14ac:dyDescent="0.25">
      <c r="A876" t="s">
        <v>1668</v>
      </c>
      <c r="C876" s="2" t="s">
        <v>12976</v>
      </c>
      <c r="D876" s="2" t="s">
        <v>4718</v>
      </c>
      <c r="E876" s="7">
        <v>1871</v>
      </c>
      <c r="F876" s="5" t="s">
        <v>22098</v>
      </c>
      <c r="H876" s="5" t="s">
        <v>1673</v>
      </c>
      <c r="I876" s="6" t="s">
        <v>1670</v>
      </c>
      <c r="J876" s="6" t="s">
        <v>10923</v>
      </c>
      <c r="K876" s="17">
        <v>1</v>
      </c>
      <c r="L876" s="17" t="s">
        <v>20075</v>
      </c>
      <c r="M876" s="9"/>
      <c r="N876" s="9"/>
      <c r="O876" s="21"/>
      <c r="Q876" s="29"/>
      <c r="U876" s="17"/>
      <c r="V876" s="2" t="s">
        <v>5039</v>
      </c>
      <c r="X876" t="s">
        <v>7732</v>
      </c>
      <c r="Y876" t="str">
        <f t="shared" si="65"/>
        <v/>
      </c>
      <c r="AA876" t="str">
        <f t="shared" si="66"/>
        <v/>
      </c>
      <c r="AC876" s="7"/>
      <c r="AD876" t="s">
        <v>1670</v>
      </c>
      <c r="AE876">
        <f t="shared" si="67"/>
        <v>0</v>
      </c>
      <c r="AG876" s="2"/>
      <c r="AH876" t="s">
        <v>1671</v>
      </c>
      <c r="AI876" s="7" t="s">
        <v>4523</v>
      </c>
    </row>
    <row r="877" spans="1:49" ht="11" customHeight="1" outlineLevel="1" x14ac:dyDescent="0.25">
      <c r="A877" t="s">
        <v>1668</v>
      </c>
      <c r="C877" s="2" t="s">
        <v>12976</v>
      </c>
      <c r="D877" s="2">
        <v>15</v>
      </c>
      <c r="E877" s="7">
        <v>1871</v>
      </c>
      <c r="F877" s="5" t="s">
        <v>3421</v>
      </c>
      <c r="H877" s="5" t="s">
        <v>1674</v>
      </c>
      <c r="I877" s="6" t="s">
        <v>1670</v>
      </c>
      <c r="J877" s="6" t="s">
        <v>10923</v>
      </c>
      <c r="K877" s="17">
        <v>1</v>
      </c>
      <c r="L877" s="17" t="s">
        <v>7730</v>
      </c>
      <c r="M877" s="9">
        <v>4</v>
      </c>
      <c r="N877" s="9"/>
      <c r="O877" s="21"/>
      <c r="Q877" s="29"/>
      <c r="U877" s="17"/>
      <c r="V877" s="2">
        <v>17</v>
      </c>
      <c r="Y877" t="str">
        <f t="shared" si="65"/>
        <v/>
      </c>
      <c r="AA877" t="str">
        <f t="shared" si="66"/>
        <v/>
      </c>
      <c r="AC877" s="7"/>
      <c r="AD877" t="s">
        <v>1670</v>
      </c>
      <c r="AE877">
        <f t="shared" si="67"/>
        <v>0</v>
      </c>
      <c r="AG877" s="2"/>
      <c r="AH877" t="s">
        <v>1671</v>
      </c>
      <c r="AI877" s="7" t="s">
        <v>4620</v>
      </c>
    </row>
    <row r="878" spans="1:49" ht="11" customHeight="1" outlineLevel="1" x14ac:dyDescent="0.25">
      <c r="A878" t="s">
        <v>1668</v>
      </c>
      <c r="C878" s="2" t="s">
        <v>12976</v>
      </c>
      <c r="D878" s="2">
        <v>16</v>
      </c>
      <c r="E878" s="7">
        <v>1871</v>
      </c>
      <c r="F878" s="5" t="s">
        <v>13506</v>
      </c>
      <c r="H878" s="5" t="s">
        <v>5040</v>
      </c>
      <c r="I878" s="6" t="s">
        <v>1670</v>
      </c>
      <c r="J878" s="6" t="s">
        <v>10923</v>
      </c>
      <c r="K878" s="17">
        <v>1</v>
      </c>
      <c r="L878" s="17" t="s">
        <v>122</v>
      </c>
      <c r="M878" s="9"/>
      <c r="N878" s="9"/>
      <c r="O878" s="21"/>
      <c r="Q878" s="29"/>
      <c r="U878" s="17"/>
      <c r="V878" s="2">
        <v>18</v>
      </c>
      <c r="Y878" t="str">
        <f t="shared" si="65"/>
        <v/>
      </c>
      <c r="AA878" t="str">
        <f t="shared" si="66"/>
        <v/>
      </c>
      <c r="AC878" s="7"/>
      <c r="AD878" t="s">
        <v>1670</v>
      </c>
      <c r="AE878">
        <f t="shared" si="67"/>
        <v>0</v>
      </c>
      <c r="AG878" s="2"/>
      <c r="AH878" t="s">
        <v>1671</v>
      </c>
      <c r="AI878" s="7" t="s">
        <v>4620</v>
      </c>
    </row>
    <row r="879" spans="1:49" ht="11" customHeight="1" outlineLevel="1" x14ac:dyDescent="0.25">
      <c r="A879" t="s">
        <v>1668</v>
      </c>
      <c r="C879" s="2" t="s">
        <v>12976</v>
      </c>
      <c r="D879" s="2">
        <v>17</v>
      </c>
      <c r="E879" s="7">
        <v>1871</v>
      </c>
      <c r="F879" s="5" t="s">
        <v>13502</v>
      </c>
      <c r="H879" s="5" t="s">
        <v>5038</v>
      </c>
      <c r="I879" s="6" t="s">
        <v>1670</v>
      </c>
      <c r="J879" s="6" t="s">
        <v>10923</v>
      </c>
      <c r="K879" s="17">
        <v>1</v>
      </c>
      <c r="L879" s="17" t="s">
        <v>122</v>
      </c>
      <c r="M879" s="9"/>
      <c r="N879" s="9"/>
      <c r="O879" s="21"/>
      <c r="Q879" s="29"/>
      <c r="U879" s="17"/>
      <c r="V879" s="2">
        <v>19</v>
      </c>
      <c r="Y879" t="str">
        <f t="shared" si="65"/>
        <v/>
      </c>
      <c r="AA879" t="str">
        <f t="shared" si="66"/>
        <v/>
      </c>
      <c r="AC879" s="7"/>
      <c r="AD879" t="s">
        <v>1670</v>
      </c>
      <c r="AE879">
        <f t="shared" si="67"/>
        <v>0</v>
      </c>
      <c r="AG879" s="2"/>
      <c r="AH879" t="s">
        <v>1671</v>
      </c>
      <c r="AI879" s="7" t="s">
        <v>5041</v>
      </c>
    </row>
    <row r="880" spans="1:49" ht="11" customHeight="1" outlineLevel="1" x14ac:dyDescent="0.25">
      <c r="A880" t="s">
        <v>1668</v>
      </c>
      <c r="C880" s="2" t="s">
        <v>12976</v>
      </c>
      <c r="D880" s="2">
        <v>18</v>
      </c>
      <c r="E880" s="7">
        <v>1878</v>
      </c>
      <c r="F880" s="5" t="s">
        <v>5139</v>
      </c>
      <c r="H880" s="5" t="s">
        <v>2290</v>
      </c>
      <c r="I880" s="6" t="s">
        <v>1670</v>
      </c>
      <c r="J880" s="6" t="s">
        <v>10924</v>
      </c>
      <c r="K880" s="17">
        <v>3</v>
      </c>
      <c r="L880" s="17" t="s">
        <v>7730</v>
      </c>
      <c r="M880" s="9">
        <v>4</v>
      </c>
      <c r="N880" s="9"/>
      <c r="O880" s="21"/>
      <c r="Q880" s="29"/>
      <c r="U880" s="17"/>
      <c r="V880" s="2">
        <v>20</v>
      </c>
      <c r="Y880" t="str">
        <f t="shared" si="65"/>
        <v/>
      </c>
      <c r="AA880" t="str">
        <f t="shared" si="66"/>
        <v/>
      </c>
      <c r="AC880" s="7"/>
      <c r="AD880" t="s">
        <v>1670</v>
      </c>
      <c r="AE880">
        <f t="shared" si="67"/>
        <v>0</v>
      </c>
      <c r="AG880" s="2"/>
      <c r="AH880" t="s">
        <v>1671</v>
      </c>
      <c r="AI880" s="7" t="s">
        <v>4620</v>
      </c>
    </row>
    <row r="881" spans="1:35" ht="11" customHeight="1" outlineLevel="1" x14ac:dyDescent="0.25">
      <c r="A881" t="s">
        <v>1668</v>
      </c>
      <c r="C881" s="2" t="s">
        <v>12976</v>
      </c>
      <c r="D881" s="2">
        <v>19</v>
      </c>
      <c r="E881" s="7">
        <v>1878</v>
      </c>
      <c r="F881" s="5" t="s">
        <v>5138</v>
      </c>
      <c r="H881" s="5" t="s">
        <v>5037</v>
      </c>
      <c r="I881" s="6" t="s">
        <v>1670</v>
      </c>
      <c r="J881" s="6" t="s">
        <v>10924</v>
      </c>
      <c r="K881" s="17">
        <v>3</v>
      </c>
      <c r="L881" s="17" t="s">
        <v>7730</v>
      </c>
      <c r="M881" s="9">
        <v>2</v>
      </c>
      <c r="N881" s="9"/>
      <c r="O881" s="21"/>
      <c r="Q881" s="29"/>
      <c r="U881" s="17"/>
      <c r="V881" s="2">
        <v>21</v>
      </c>
      <c r="Y881" t="str">
        <f t="shared" si="65"/>
        <v/>
      </c>
      <c r="AA881" t="str">
        <f t="shared" si="66"/>
        <v/>
      </c>
      <c r="AC881" s="7"/>
      <c r="AD881" t="s">
        <v>1670</v>
      </c>
      <c r="AE881">
        <f t="shared" si="67"/>
        <v>0</v>
      </c>
      <c r="AG881" s="2"/>
      <c r="AH881" t="s">
        <v>1671</v>
      </c>
      <c r="AI881" s="7" t="s">
        <v>4620</v>
      </c>
    </row>
    <row r="882" spans="1:35" ht="11" customHeight="1" outlineLevel="1" x14ac:dyDescent="0.25">
      <c r="A882" t="s">
        <v>1668</v>
      </c>
      <c r="C882" s="2" t="s">
        <v>12976</v>
      </c>
      <c r="D882" s="2" t="s">
        <v>6351</v>
      </c>
      <c r="E882" s="7">
        <v>1878</v>
      </c>
      <c r="F882" s="5" t="s">
        <v>22099</v>
      </c>
      <c r="H882" s="5" t="s">
        <v>5037</v>
      </c>
      <c r="I882" s="6" t="s">
        <v>1670</v>
      </c>
      <c r="J882" s="6" t="s">
        <v>10924</v>
      </c>
      <c r="K882" s="17">
        <v>3</v>
      </c>
      <c r="L882" s="17" t="s">
        <v>20075</v>
      </c>
      <c r="M882" s="9"/>
      <c r="N882" s="9"/>
      <c r="O882" s="21"/>
      <c r="Q882" s="29"/>
      <c r="U882" s="17"/>
      <c r="V882" s="2" t="s">
        <v>5042</v>
      </c>
      <c r="Y882" t="str">
        <f t="shared" si="65"/>
        <v/>
      </c>
      <c r="AA882" t="str">
        <f t="shared" si="66"/>
        <v/>
      </c>
      <c r="AC882" s="7"/>
      <c r="AD882" t="s">
        <v>1670</v>
      </c>
      <c r="AE882">
        <f t="shared" si="67"/>
        <v>0</v>
      </c>
      <c r="AG882" s="2"/>
      <c r="AH882" t="s">
        <v>1671</v>
      </c>
      <c r="AI882" s="7" t="s">
        <v>4620</v>
      </c>
    </row>
    <row r="883" spans="1:35" ht="11" customHeight="1" outlineLevel="1" x14ac:dyDescent="0.25">
      <c r="A883" t="s">
        <v>1668</v>
      </c>
      <c r="C883" s="2" t="s">
        <v>12976</v>
      </c>
      <c r="D883" s="2">
        <v>20</v>
      </c>
      <c r="E883" s="7">
        <v>1878</v>
      </c>
      <c r="F883" s="5" t="s">
        <v>2974</v>
      </c>
      <c r="H883" s="5" t="s">
        <v>6501</v>
      </c>
      <c r="I883" s="6" t="s">
        <v>1670</v>
      </c>
      <c r="J883" s="6" t="s">
        <v>10924</v>
      </c>
      <c r="K883" s="17">
        <v>3</v>
      </c>
      <c r="L883" s="17" t="s">
        <v>7730</v>
      </c>
      <c r="M883" s="9">
        <v>5</v>
      </c>
      <c r="N883" s="9"/>
      <c r="O883" s="21"/>
      <c r="Q883" s="29"/>
      <c r="U883" s="17"/>
      <c r="V883" s="2">
        <v>22</v>
      </c>
      <c r="Y883" t="str">
        <f t="shared" si="65"/>
        <v/>
      </c>
      <c r="AA883" t="str">
        <f t="shared" si="66"/>
        <v/>
      </c>
      <c r="AC883" s="7"/>
      <c r="AD883" t="s">
        <v>1670</v>
      </c>
      <c r="AE883">
        <f t="shared" si="67"/>
        <v>0</v>
      </c>
      <c r="AG883" s="2"/>
      <c r="AH883" t="s">
        <v>1671</v>
      </c>
      <c r="AI883" s="7" t="s">
        <v>4620</v>
      </c>
    </row>
    <row r="884" spans="1:35" ht="11" customHeight="1" outlineLevel="1" x14ac:dyDescent="0.25">
      <c r="A884" t="s">
        <v>1668</v>
      </c>
      <c r="C884" s="2" t="s">
        <v>12976</v>
      </c>
      <c r="D884" s="2" t="s">
        <v>5686</v>
      </c>
      <c r="E884" s="7">
        <v>1878</v>
      </c>
      <c r="F884" s="5" t="s">
        <v>22100</v>
      </c>
      <c r="H884" s="5" t="s">
        <v>130</v>
      </c>
      <c r="I884" s="6" t="s">
        <v>1670</v>
      </c>
      <c r="J884" s="6" t="s">
        <v>10924</v>
      </c>
      <c r="K884" s="17">
        <v>3</v>
      </c>
      <c r="L884" s="17" t="s">
        <v>20075</v>
      </c>
      <c r="M884" s="9"/>
      <c r="N884" s="9"/>
      <c r="O884" s="21"/>
      <c r="Q884" s="29"/>
      <c r="U884" s="17"/>
      <c r="V884" s="2" t="s">
        <v>5045</v>
      </c>
      <c r="Y884" t="str">
        <f t="shared" si="65"/>
        <v/>
      </c>
      <c r="AA884" t="str">
        <f t="shared" si="66"/>
        <v/>
      </c>
      <c r="AC884" s="7"/>
      <c r="AD884" t="s">
        <v>1670</v>
      </c>
      <c r="AE884">
        <f t="shared" si="67"/>
        <v>0</v>
      </c>
      <c r="AG884" s="2"/>
      <c r="AH884" t="s">
        <v>1671</v>
      </c>
      <c r="AI884" s="7" t="s">
        <v>4523</v>
      </c>
    </row>
    <row r="885" spans="1:35" ht="11" customHeight="1" outlineLevel="1" x14ac:dyDescent="0.25">
      <c r="A885" t="s">
        <v>1668</v>
      </c>
      <c r="C885" s="2" t="s">
        <v>12976</v>
      </c>
      <c r="D885" s="2">
        <v>21</v>
      </c>
      <c r="E885" s="7">
        <v>1878</v>
      </c>
      <c r="F885" s="5" t="s">
        <v>3421</v>
      </c>
      <c r="H885" s="5" t="s">
        <v>131</v>
      </c>
      <c r="I885" s="6" t="s">
        <v>1670</v>
      </c>
      <c r="J885" s="6" t="s">
        <v>10924</v>
      </c>
      <c r="K885" s="17">
        <v>3</v>
      </c>
      <c r="L885" s="17" t="s">
        <v>7732</v>
      </c>
      <c r="M885" s="9"/>
      <c r="N885" s="9"/>
      <c r="O885" s="21"/>
      <c r="Q885" s="29"/>
      <c r="U885" s="17"/>
      <c r="V885" s="2">
        <v>23</v>
      </c>
      <c r="Y885" t="str">
        <f t="shared" si="65"/>
        <v/>
      </c>
      <c r="AA885" t="str">
        <f t="shared" si="66"/>
        <v/>
      </c>
      <c r="AC885" s="7"/>
      <c r="AD885" t="s">
        <v>1670</v>
      </c>
      <c r="AE885">
        <f t="shared" si="67"/>
        <v>0</v>
      </c>
      <c r="AG885" s="2"/>
      <c r="AH885" t="s">
        <v>1671</v>
      </c>
      <c r="AI885" s="7" t="s">
        <v>4620</v>
      </c>
    </row>
    <row r="886" spans="1:35" ht="11" customHeight="1" outlineLevel="1" x14ac:dyDescent="0.25">
      <c r="A886" t="s">
        <v>1668</v>
      </c>
      <c r="C886" s="2" t="s">
        <v>12976</v>
      </c>
      <c r="D886" s="2">
        <v>22</v>
      </c>
      <c r="E886" s="7">
        <v>1887</v>
      </c>
      <c r="F886" s="5" t="s">
        <v>6383</v>
      </c>
      <c r="H886" s="5" t="s">
        <v>133</v>
      </c>
      <c r="I886" s="6" t="s">
        <v>1670</v>
      </c>
      <c r="J886" s="6" t="s">
        <v>10923</v>
      </c>
      <c r="K886" s="17">
        <v>1</v>
      </c>
      <c r="L886" s="17" t="s">
        <v>7730</v>
      </c>
      <c r="M886" s="9">
        <v>3</v>
      </c>
      <c r="N886" s="9"/>
      <c r="O886" s="21"/>
      <c r="Q886" s="29"/>
      <c r="U886" s="17"/>
      <c r="V886" s="2">
        <v>24</v>
      </c>
      <c r="Y886" t="str">
        <f t="shared" si="65"/>
        <v/>
      </c>
      <c r="AA886" t="str">
        <f t="shared" si="66"/>
        <v/>
      </c>
      <c r="AC886" s="7"/>
      <c r="AD886" t="s">
        <v>1670</v>
      </c>
      <c r="AE886">
        <f t="shared" si="67"/>
        <v>0</v>
      </c>
      <c r="AG886" s="2"/>
      <c r="AH886" t="s">
        <v>1671</v>
      </c>
      <c r="AI886" s="7" t="s">
        <v>4922</v>
      </c>
    </row>
    <row r="887" spans="1:35" ht="11" customHeight="1" outlineLevel="1" x14ac:dyDescent="0.25">
      <c r="A887" t="s">
        <v>1668</v>
      </c>
      <c r="C887" s="2" t="s">
        <v>12976</v>
      </c>
      <c r="D887" s="2">
        <v>23</v>
      </c>
      <c r="E887" s="7">
        <v>1887</v>
      </c>
      <c r="F887" s="5" t="s">
        <v>4732</v>
      </c>
      <c r="H887" s="5" t="s">
        <v>3829</v>
      </c>
      <c r="I887" s="6" t="s">
        <v>1670</v>
      </c>
      <c r="J887" s="6" t="s">
        <v>10923</v>
      </c>
      <c r="K887" s="17">
        <v>1</v>
      </c>
      <c r="L887" s="17" t="s">
        <v>7730</v>
      </c>
      <c r="M887" s="9">
        <v>3</v>
      </c>
      <c r="N887" s="9"/>
      <c r="O887" s="21"/>
      <c r="Q887" s="29"/>
      <c r="U887" s="17"/>
      <c r="V887" s="2">
        <v>25</v>
      </c>
      <c r="Y887" t="str">
        <f t="shared" si="65"/>
        <v/>
      </c>
      <c r="AA887" t="str">
        <f t="shared" si="66"/>
        <v/>
      </c>
      <c r="AC887" s="7"/>
      <c r="AD887" t="s">
        <v>1670</v>
      </c>
      <c r="AE887">
        <f t="shared" si="67"/>
        <v>0</v>
      </c>
      <c r="AG887" s="2"/>
      <c r="AH887" t="s">
        <v>1671</v>
      </c>
      <c r="AI887" s="7" t="s">
        <v>4922</v>
      </c>
    </row>
    <row r="888" spans="1:35" ht="11" customHeight="1" outlineLevel="1" x14ac:dyDescent="0.25">
      <c r="A888" t="s">
        <v>1668</v>
      </c>
      <c r="C888" s="2" t="s">
        <v>12976</v>
      </c>
      <c r="D888" s="2">
        <v>24</v>
      </c>
      <c r="E888" s="7">
        <v>1887</v>
      </c>
      <c r="F888" s="5" t="s">
        <v>5139</v>
      </c>
      <c r="H888" s="5" t="s">
        <v>1674</v>
      </c>
      <c r="I888" s="6" t="s">
        <v>1670</v>
      </c>
      <c r="J888" s="6" t="s">
        <v>10923</v>
      </c>
      <c r="K888" s="17">
        <v>1</v>
      </c>
      <c r="L888" s="17" t="s">
        <v>7730</v>
      </c>
      <c r="M888" s="9">
        <v>2</v>
      </c>
      <c r="N888" s="9"/>
      <c r="O888" s="21"/>
      <c r="Q888" s="29"/>
      <c r="U888" s="17"/>
      <c r="V888" s="2">
        <v>26</v>
      </c>
      <c r="Y888" t="str">
        <f t="shared" si="65"/>
        <v/>
      </c>
      <c r="AA888" t="str">
        <f t="shared" si="66"/>
        <v/>
      </c>
      <c r="AC888" s="7"/>
      <c r="AD888" t="s">
        <v>1670</v>
      </c>
      <c r="AE888">
        <f t="shared" si="67"/>
        <v>0</v>
      </c>
      <c r="AG888" s="2"/>
      <c r="AH888" t="s">
        <v>1671</v>
      </c>
      <c r="AI888" s="7" t="s">
        <v>4922</v>
      </c>
    </row>
    <row r="889" spans="1:35" ht="11" customHeight="1" outlineLevel="1" x14ac:dyDescent="0.25">
      <c r="A889" t="s">
        <v>1668</v>
      </c>
      <c r="C889" s="2" t="s">
        <v>12976</v>
      </c>
      <c r="D889" s="2">
        <v>25</v>
      </c>
      <c r="E889" s="7">
        <v>1887</v>
      </c>
      <c r="F889" s="5" t="s">
        <v>5138</v>
      </c>
      <c r="H889" s="5" t="s">
        <v>5037</v>
      </c>
      <c r="I889" s="6" t="s">
        <v>1670</v>
      </c>
      <c r="J889" s="6" t="s">
        <v>10923</v>
      </c>
      <c r="K889" s="17">
        <v>1</v>
      </c>
      <c r="L889" s="17" t="s">
        <v>7730</v>
      </c>
      <c r="M889" s="9">
        <v>3.5</v>
      </c>
      <c r="N889" s="9"/>
      <c r="O889" s="21"/>
      <c r="Q889" s="29"/>
      <c r="U889" s="17"/>
      <c r="V889" s="2">
        <v>27</v>
      </c>
      <c r="Y889" t="str">
        <f t="shared" si="65"/>
        <v/>
      </c>
      <c r="AA889" t="str">
        <f t="shared" si="66"/>
        <v/>
      </c>
      <c r="AC889" s="7"/>
      <c r="AD889" t="s">
        <v>1670</v>
      </c>
      <c r="AE889">
        <f t="shared" si="67"/>
        <v>0</v>
      </c>
      <c r="AG889" s="2"/>
      <c r="AH889" t="s">
        <v>1671</v>
      </c>
      <c r="AI889" s="7" t="s">
        <v>4922</v>
      </c>
    </row>
    <row r="890" spans="1:35" ht="11" customHeight="1" outlineLevel="1" x14ac:dyDescent="0.25">
      <c r="A890" t="s">
        <v>1668</v>
      </c>
      <c r="C890" s="2" t="s">
        <v>12976</v>
      </c>
      <c r="D890" s="2">
        <v>26</v>
      </c>
      <c r="E890" s="7">
        <v>1890</v>
      </c>
      <c r="F890" s="5" t="s">
        <v>6383</v>
      </c>
      <c r="H890" s="5" t="s">
        <v>133</v>
      </c>
      <c r="I890" s="6" t="s">
        <v>1670</v>
      </c>
      <c r="J890" s="6" t="s">
        <v>10925</v>
      </c>
      <c r="K890" s="17">
        <v>1</v>
      </c>
      <c r="L890" s="17" t="s">
        <v>7730</v>
      </c>
      <c r="M890" s="9">
        <v>3</v>
      </c>
      <c r="N890" s="9"/>
      <c r="O890" s="21"/>
      <c r="Q890" s="29"/>
      <c r="U890" s="17"/>
      <c r="V890" s="2">
        <v>28</v>
      </c>
      <c r="Y890" t="str">
        <f t="shared" si="65"/>
        <v/>
      </c>
      <c r="AA890" t="str">
        <f t="shared" si="66"/>
        <v/>
      </c>
      <c r="AC890" s="7"/>
      <c r="AD890" t="s">
        <v>1670</v>
      </c>
      <c r="AE890">
        <f t="shared" si="67"/>
        <v>0</v>
      </c>
      <c r="AG890" s="2"/>
      <c r="AH890" t="s">
        <v>1671</v>
      </c>
      <c r="AI890" s="7" t="s">
        <v>4922</v>
      </c>
    </row>
    <row r="891" spans="1:35" ht="11" customHeight="1" outlineLevel="1" x14ac:dyDescent="0.25">
      <c r="A891" t="s">
        <v>1668</v>
      </c>
      <c r="C891" s="2" t="s">
        <v>12976</v>
      </c>
      <c r="D891" s="2">
        <v>27</v>
      </c>
      <c r="E891" s="7">
        <v>1890</v>
      </c>
      <c r="F891" s="5" t="s">
        <v>4732</v>
      </c>
      <c r="H891" s="5" t="s">
        <v>3829</v>
      </c>
      <c r="I891" s="6" t="s">
        <v>1670</v>
      </c>
      <c r="J891" s="6" t="s">
        <v>10925</v>
      </c>
      <c r="K891" s="17">
        <v>1</v>
      </c>
      <c r="L891" s="17" t="s">
        <v>7730</v>
      </c>
      <c r="M891" s="9">
        <v>7</v>
      </c>
      <c r="N891" s="9"/>
      <c r="O891" s="21"/>
      <c r="Q891" s="29"/>
      <c r="U891" s="17"/>
      <c r="V891" s="2">
        <v>29</v>
      </c>
      <c r="Y891" t="str">
        <f t="shared" si="65"/>
        <v/>
      </c>
      <c r="AA891" t="str">
        <f t="shared" si="66"/>
        <v/>
      </c>
      <c r="AC891" s="7"/>
      <c r="AD891" t="s">
        <v>1670</v>
      </c>
      <c r="AE891">
        <f t="shared" si="67"/>
        <v>0</v>
      </c>
      <c r="AG891" s="2"/>
      <c r="AH891" t="s">
        <v>1671</v>
      </c>
      <c r="AI891" s="7" t="s">
        <v>4922</v>
      </c>
    </row>
    <row r="892" spans="1:35" ht="11" customHeight="1" outlineLevel="1" x14ac:dyDescent="0.25">
      <c r="A892" t="s">
        <v>1668</v>
      </c>
      <c r="C892" s="2" t="s">
        <v>12976</v>
      </c>
      <c r="D892" s="2">
        <v>28</v>
      </c>
      <c r="E892" s="7">
        <v>1890</v>
      </c>
      <c r="F892" s="5" t="s">
        <v>5139</v>
      </c>
      <c r="H892" s="5" t="s">
        <v>1674</v>
      </c>
      <c r="I892" s="6" t="s">
        <v>1670</v>
      </c>
      <c r="J892" s="6" t="s">
        <v>10925</v>
      </c>
      <c r="K892" s="17">
        <v>1</v>
      </c>
      <c r="L892" s="17" t="s">
        <v>7730</v>
      </c>
      <c r="M892" s="9">
        <v>2.5</v>
      </c>
      <c r="N892" s="9"/>
      <c r="O892" s="21"/>
      <c r="Q892" s="29"/>
      <c r="U892" s="17"/>
      <c r="V892" s="2">
        <v>30</v>
      </c>
      <c r="Y892" t="str">
        <f t="shared" si="65"/>
        <v/>
      </c>
      <c r="AA892" t="str">
        <f t="shared" si="66"/>
        <v/>
      </c>
      <c r="AC892" s="7"/>
      <c r="AD892" t="s">
        <v>1670</v>
      </c>
      <c r="AE892">
        <f t="shared" si="67"/>
        <v>0</v>
      </c>
      <c r="AG892" s="2"/>
      <c r="AH892" t="s">
        <v>1671</v>
      </c>
      <c r="AI892" s="7" t="s">
        <v>4922</v>
      </c>
    </row>
    <row r="893" spans="1:35" ht="11" customHeight="1" outlineLevel="1" x14ac:dyDescent="0.25">
      <c r="A893" t="s">
        <v>1668</v>
      </c>
      <c r="C893" s="2" t="s">
        <v>12976</v>
      </c>
      <c r="D893" s="2">
        <v>29</v>
      </c>
      <c r="E893" s="7">
        <v>1890</v>
      </c>
      <c r="F893" s="5" t="s">
        <v>5138</v>
      </c>
      <c r="H893" s="5" t="s">
        <v>5037</v>
      </c>
      <c r="I893" s="6" t="s">
        <v>1670</v>
      </c>
      <c r="J893" s="6" t="s">
        <v>10925</v>
      </c>
      <c r="K893" s="17">
        <v>1</v>
      </c>
      <c r="L893" s="17" t="s">
        <v>7730</v>
      </c>
      <c r="M893" s="9">
        <v>3</v>
      </c>
      <c r="N893" s="9"/>
      <c r="O893" s="21"/>
      <c r="Q893" s="29"/>
      <c r="U893" s="17"/>
      <c r="V893" s="2">
        <v>31</v>
      </c>
      <c r="Y893" t="str">
        <f t="shared" si="65"/>
        <v/>
      </c>
      <c r="AA893" t="str">
        <f t="shared" si="66"/>
        <v/>
      </c>
      <c r="AC893" s="7"/>
      <c r="AD893" t="s">
        <v>1670</v>
      </c>
      <c r="AE893">
        <f t="shared" si="67"/>
        <v>0</v>
      </c>
      <c r="AG893" s="2"/>
      <c r="AH893" t="s">
        <v>1671</v>
      </c>
      <c r="AI893" s="7" t="s">
        <v>4922</v>
      </c>
    </row>
    <row r="894" spans="1:35" ht="11" customHeight="1" outlineLevel="1" x14ac:dyDescent="0.25">
      <c r="A894" t="s">
        <v>1668</v>
      </c>
      <c r="C894" s="2" t="s">
        <v>12976</v>
      </c>
      <c r="D894" s="2">
        <v>30</v>
      </c>
      <c r="E894" s="7">
        <v>1890</v>
      </c>
      <c r="F894" s="5" t="s">
        <v>2974</v>
      </c>
      <c r="H894" s="5" t="s">
        <v>3830</v>
      </c>
      <c r="I894" s="6" t="s">
        <v>1670</v>
      </c>
      <c r="J894" s="6" t="s">
        <v>10925</v>
      </c>
      <c r="K894" s="17">
        <v>1</v>
      </c>
      <c r="L894" s="17" t="s">
        <v>7730</v>
      </c>
      <c r="M894" s="9">
        <v>10</v>
      </c>
      <c r="N894" s="9"/>
      <c r="O894" s="21"/>
      <c r="Q894" s="29"/>
      <c r="U894" s="17"/>
      <c r="V894" s="2">
        <v>32</v>
      </c>
      <c r="Y894" t="str">
        <f t="shared" si="65"/>
        <v/>
      </c>
      <c r="AA894" t="str">
        <f t="shared" si="66"/>
        <v/>
      </c>
      <c r="AC894" s="7"/>
      <c r="AD894" t="s">
        <v>1670</v>
      </c>
      <c r="AE894">
        <f t="shared" si="67"/>
        <v>0</v>
      </c>
      <c r="AG894" s="2"/>
      <c r="AH894" t="s">
        <v>1671</v>
      </c>
      <c r="AI894" s="7" t="s">
        <v>4620</v>
      </c>
    </row>
    <row r="895" spans="1:35" ht="11" customHeight="1" outlineLevel="1" x14ac:dyDescent="0.25">
      <c r="A895" t="s">
        <v>1668</v>
      </c>
      <c r="C895" s="2" t="s">
        <v>12976</v>
      </c>
      <c r="D895" s="2">
        <v>31</v>
      </c>
      <c r="E895" s="7">
        <v>1890</v>
      </c>
      <c r="F895" s="5" t="s">
        <v>3421</v>
      </c>
      <c r="H895" s="5" t="s">
        <v>3831</v>
      </c>
      <c r="I895" s="6" t="s">
        <v>1670</v>
      </c>
      <c r="J895" s="6" t="s">
        <v>10925</v>
      </c>
      <c r="K895" s="17">
        <v>1</v>
      </c>
      <c r="L895" s="17" t="s">
        <v>7730</v>
      </c>
      <c r="M895" s="9">
        <v>2.5</v>
      </c>
      <c r="N895" s="9"/>
      <c r="O895" s="21"/>
      <c r="Q895" s="29"/>
      <c r="U895" s="17"/>
      <c r="V895" s="2">
        <v>33</v>
      </c>
      <c r="Y895" t="str">
        <f t="shared" si="65"/>
        <v/>
      </c>
      <c r="AA895" t="str">
        <f t="shared" si="66"/>
        <v/>
      </c>
      <c r="AC895" s="7"/>
      <c r="AD895" t="s">
        <v>1670</v>
      </c>
      <c r="AE895">
        <f t="shared" si="67"/>
        <v>0</v>
      </c>
      <c r="AG895" s="2"/>
      <c r="AH895" t="s">
        <v>1671</v>
      </c>
      <c r="AI895" s="7" t="s">
        <v>4922</v>
      </c>
    </row>
    <row r="896" spans="1:35" ht="11" customHeight="1" outlineLevel="1" x14ac:dyDescent="0.25">
      <c r="A896" t="s">
        <v>1668</v>
      </c>
      <c r="C896" s="2" t="s">
        <v>12976</v>
      </c>
      <c r="D896" s="2">
        <v>32</v>
      </c>
      <c r="E896" s="7">
        <v>1890</v>
      </c>
      <c r="F896" s="5" t="s">
        <v>13506</v>
      </c>
      <c r="H896" s="5" t="s">
        <v>3832</v>
      </c>
      <c r="I896" s="6" t="s">
        <v>1670</v>
      </c>
      <c r="J896" s="6" t="s">
        <v>10925</v>
      </c>
      <c r="K896" s="17">
        <v>1</v>
      </c>
      <c r="L896" s="17" t="s">
        <v>7730</v>
      </c>
      <c r="M896" s="9">
        <v>13</v>
      </c>
      <c r="N896" s="9"/>
      <c r="O896" s="21"/>
      <c r="Q896" s="29"/>
      <c r="U896" s="17"/>
      <c r="V896" s="2">
        <v>34</v>
      </c>
      <c r="Y896" t="str">
        <f t="shared" si="65"/>
        <v/>
      </c>
      <c r="AA896" t="str">
        <f t="shared" si="66"/>
        <v/>
      </c>
      <c r="AC896" s="7"/>
      <c r="AD896" t="s">
        <v>1670</v>
      </c>
      <c r="AE896">
        <f t="shared" si="67"/>
        <v>0</v>
      </c>
      <c r="AG896" s="2"/>
      <c r="AH896" t="s">
        <v>1671</v>
      </c>
      <c r="AI896" s="7" t="s">
        <v>4620</v>
      </c>
    </row>
    <row r="897" spans="1:35" ht="11" customHeight="1" outlineLevel="1" x14ac:dyDescent="0.25">
      <c r="A897" t="s">
        <v>1668</v>
      </c>
      <c r="C897" s="2" t="s">
        <v>12976</v>
      </c>
      <c r="D897" s="2">
        <v>33</v>
      </c>
      <c r="E897" s="7">
        <v>1893</v>
      </c>
      <c r="F897" s="5" t="s">
        <v>6383</v>
      </c>
      <c r="H897" s="5" t="s">
        <v>133</v>
      </c>
      <c r="I897" s="6" t="s">
        <v>1670</v>
      </c>
      <c r="J897" s="6" t="s">
        <v>10926</v>
      </c>
      <c r="K897" s="17">
        <v>3</v>
      </c>
      <c r="L897" s="17" t="s">
        <v>7730</v>
      </c>
      <c r="M897" s="9">
        <v>5.8</v>
      </c>
      <c r="N897" s="9"/>
      <c r="O897" s="21"/>
      <c r="Q897" s="29"/>
      <c r="U897" s="17"/>
      <c r="V897" s="2">
        <v>35</v>
      </c>
      <c r="Y897" t="str">
        <f t="shared" si="65"/>
        <v/>
      </c>
      <c r="AA897" t="str">
        <f t="shared" si="66"/>
        <v/>
      </c>
      <c r="AC897" s="7"/>
      <c r="AD897" t="s">
        <v>1670</v>
      </c>
      <c r="AE897">
        <f t="shared" si="67"/>
        <v>0</v>
      </c>
      <c r="AG897" s="2"/>
      <c r="AH897" t="s">
        <v>1671</v>
      </c>
      <c r="AI897" s="7" t="s">
        <v>4922</v>
      </c>
    </row>
    <row r="898" spans="1:35" ht="11" customHeight="1" outlineLevel="1" x14ac:dyDescent="0.25">
      <c r="A898" t="s">
        <v>1668</v>
      </c>
      <c r="C898" s="2" t="s">
        <v>12976</v>
      </c>
      <c r="D898" s="2" t="s">
        <v>10927</v>
      </c>
      <c r="E898" s="7">
        <v>1893</v>
      </c>
      <c r="F898" s="5" t="s">
        <v>4215</v>
      </c>
      <c r="H898" s="5" t="s">
        <v>133</v>
      </c>
      <c r="I898" s="6" t="s">
        <v>1670</v>
      </c>
      <c r="J898" s="6" t="s">
        <v>10926</v>
      </c>
      <c r="K898" s="17">
        <v>3</v>
      </c>
      <c r="L898" s="17" t="s">
        <v>20075</v>
      </c>
      <c r="M898" s="9"/>
      <c r="N898" s="9"/>
      <c r="O898" s="21"/>
      <c r="Q898" s="29"/>
      <c r="U898" s="17"/>
      <c r="V898" s="2" t="s">
        <v>4214</v>
      </c>
      <c r="X898" t="s">
        <v>7732</v>
      </c>
      <c r="Y898" t="str">
        <f t="shared" si="65"/>
        <v/>
      </c>
      <c r="AA898" t="str">
        <f t="shared" si="66"/>
        <v/>
      </c>
      <c r="AC898" s="7"/>
      <c r="AD898" t="s">
        <v>1670</v>
      </c>
      <c r="AE898">
        <f t="shared" si="67"/>
        <v>0</v>
      </c>
      <c r="AG898" s="2"/>
      <c r="AH898" t="s">
        <v>1671</v>
      </c>
      <c r="AI898" s="7" t="s">
        <v>4620</v>
      </c>
    </row>
    <row r="899" spans="1:35" ht="11" customHeight="1" outlineLevel="1" x14ac:dyDescent="0.25">
      <c r="A899" t="s">
        <v>1668</v>
      </c>
      <c r="C899" s="2" t="s">
        <v>12976</v>
      </c>
      <c r="D899" s="2" t="s">
        <v>10928</v>
      </c>
      <c r="E899" s="7">
        <v>1893</v>
      </c>
      <c r="F899" s="5" t="s">
        <v>4217</v>
      </c>
      <c r="H899" s="5" t="s">
        <v>133</v>
      </c>
      <c r="I899" s="6" t="s">
        <v>1670</v>
      </c>
      <c r="J899" s="6" t="s">
        <v>10926</v>
      </c>
      <c r="K899" s="17">
        <v>3</v>
      </c>
      <c r="L899" s="17" t="s">
        <v>20075</v>
      </c>
      <c r="M899" s="9"/>
      <c r="N899" s="9"/>
      <c r="O899" s="21"/>
      <c r="Q899" s="29"/>
      <c r="U899" s="17"/>
      <c r="V899" s="2" t="s">
        <v>4216</v>
      </c>
      <c r="X899" t="s">
        <v>7732</v>
      </c>
      <c r="Y899" t="str">
        <f t="shared" si="65"/>
        <v/>
      </c>
      <c r="AA899" t="str">
        <f t="shared" si="66"/>
        <v/>
      </c>
      <c r="AC899" s="7"/>
      <c r="AD899" t="s">
        <v>1670</v>
      </c>
      <c r="AE899">
        <f t="shared" si="67"/>
        <v>0</v>
      </c>
      <c r="AG899" s="2"/>
      <c r="AH899" t="s">
        <v>1671</v>
      </c>
      <c r="AI899" s="7" t="s">
        <v>4620</v>
      </c>
    </row>
    <row r="900" spans="1:35" ht="11" customHeight="1" outlineLevel="1" x14ac:dyDescent="0.25">
      <c r="A900" t="s">
        <v>1668</v>
      </c>
      <c r="C900" s="2" t="s">
        <v>12976</v>
      </c>
      <c r="D900" s="2" t="s">
        <v>7602</v>
      </c>
      <c r="E900" s="7">
        <v>1893</v>
      </c>
      <c r="F900" s="5" t="s">
        <v>1641</v>
      </c>
      <c r="H900" s="5" t="s">
        <v>133</v>
      </c>
      <c r="I900" s="6" t="s">
        <v>1670</v>
      </c>
      <c r="J900" s="6" t="s">
        <v>10926</v>
      </c>
      <c r="K900" s="17">
        <v>3</v>
      </c>
      <c r="L900" s="17" t="s">
        <v>20075</v>
      </c>
      <c r="M900" s="9"/>
      <c r="N900" s="9"/>
      <c r="O900" s="21"/>
      <c r="Q900" s="29"/>
      <c r="U900" s="17"/>
      <c r="V900" s="2" t="s">
        <v>1640</v>
      </c>
      <c r="X900" t="s">
        <v>7732</v>
      </c>
      <c r="Y900" t="str">
        <f t="shared" si="65"/>
        <v/>
      </c>
      <c r="AA900" t="str">
        <f t="shared" si="66"/>
        <v/>
      </c>
      <c r="AC900" s="7"/>
      <c r="AD900" t="s">
        <v>1670</v>
      </c>
      <c r="AE900">
        <f t="shared" si="67"/>
        <v>0</v>
      </c>
      <c r="AG900" s="2"/>
      <c r="AH900" t="s">
        <v>1671</v>
      </c>
      <c r="AI900" s="7" t="s">
        <v>4620</v>
      </c>
    </row>
    <row r="901" spans="1:35" ht="11" customHeight="1" outlineLevel="1" x14ac:dyDescent="0.25">
      <c r="A901" t="s">
        <v>1668</v>
      </c>
      <c r="C901" s="2" t="s">
        <v>12976</v>
      </c>
      <c r="D901" s="2">
        <v>34</v>
      </c>
      <c r="E901" s="7">
        <v>1893</v>
      </c>
      <c r="F901" s="5" t="s">
        <v>4732</v>
      </c>
      <c r="H901" s="5" t="s">
        <v>3829</v>
      </c>
      <c r="I901" s="6" t="s">
        <v>1670</v>
      </c>
      <c r="J901" s="6" t="s">
        <v>10926</v>
      </c>
      <c r="K901" s="17">
        <v>3</v>
      </c>
      <c r="L901" s="17" t="s">
        <v>7730</v>
      </c>
      <c r="M901" s="9">
        <v>3.5</v>
      </c>
      <c r="N901" s="9"/>
      <c r="O901" s="21"/>
      <c r="Q901" s="29"/>
      <c r="U901" s="17"/>
      <c r="V901" s="2">
        <v>36</v>
      </c>
      <c r="Y901" t="str">
        <f t="shared" si="65"/>
        <v/>
      </c>
      <c r="AA901" t="str">
        <f t="shared" si="66"/>
        <v/>
      </c>
      <c r="AC901" s="7"/>
      <c r="AD901" t="s">
        <v>1670</v>
      </c>
      <c r="AE901">
        <f t="shared" si="67"/>
        <v>0</v>
      </c>
      <c r="AG901" s="2"/>
      <c r="AH901" t="s">
        <v>1671</v>
      </c>
      <c r="AI901" s="7" t="s">
        <v>4922</v>
      </c>
    </row>
    <row r="902" spans="1:35" ht="11" customHeight="1" outlineLevel="1" x14ac:dyDescent="0.25">
      <c r="A902" t="s">
        <v>1668</v>
      </c>
      <c r="C902" s="2" t="s">
        <v>12976</v>
      </c>
      <c r="D902" s="2" t="s">
        <v>10929</v>
      </c>
      <c r="E902" s="7">
        <v>1893</v>
      </c>
      <c r="F902" s="5" t="s">
        <v>1643</v>
      </c>
      <c r="H902" s="5" t="s">
        <v>1644</v>
      </c>
      <c r="I902" s="6" t="s">
        <v>1670</v>
      </c>
      <c r="J902" s="6" t="s">
        <v>10926</v>
      </c>
      <c r="K902" s="17">
        <v>3</v>
      </c>
      <c r="L902" s="17" t="s">
        <v>20075</v>
      </c>
      <c r="M902" s="9"/>
      <c r="N902" s="9"/>
      <c r="O902" s="21"/>
      <c r="Q902" s="29"/>
      <c r="U902" s="17"/>
      <c r="V902" s="2" t="s">
        <v>1642</v>
      </c>
      <c r="X902" t="s">
        <v>7732</v>
      </c>
      <c r="Y902" t="str">
        <f t="shared" si="65"/>
        <v/>
      </c>
      <c r="AA902" t="str">
        <f t="shared" si="66"/>
        <v/>
      </c>
      <c r="AC902" s="7"/>
      <c r="AD902" t="s">
        <v>1670</v>
      </c>
      <c r="AE902">
        <f t="shared" si="67"/>
        <v>0</v>
      </c>
      <c r="AG902" s="2"/>
      <c r="AH902" t="s">
        <v>1671</v>
      </c>
      <c r="AI902" s="7" t="s">
        <v>4620</v>
      </c>
    </row>
    <row r="903" spans="1:35" ht="11" customHeight="1" outlineLevel="1" x14ac:dyDescent="0.25">
      <c r="A903" t="s">
        <v>1668</v>
      </c>
      <c r="C903" s="2" t="s">
        <v>12976</v>
      </c>
      <c r="D903" s="2" t="s">
        <v>10930</v>
      </c>
      <c r="E903" s="7">
        <v>1893</v>
      </c>
      <c r="F903" s="5" t="s">
        <v>4215</v>
      </c>
      <c r="H903" s="5" t="s">
        <v>1644</v>
      </c>
      <c r="I903" s="6" t="s">
        <v>1670</v>
      </c>
      <c r="J903" s="6" t="s">
        <v>10926</v>
      </c>
      <c r="K903" s="17">
        <v>3</v>
      </c>
      <c r="L903" s="17" t="s">
        <v>20075</v>
      </c>
      <c r="M903" s="9"/>
      <c r="N903" s="9"/>
      <c r="O903" s="21"/>
      <c r="Q903" s="29"/>
      <c r="U903" s="17"/>
      <c r="V903" s="2" t="s">
        <v>1645</v>
      </c>
      <c r="X903" t="s">
        <v>7732</v>
      </c>
      <c r="Y903" t="str">
        <f t="shared" si="65"/>
        <v/>
      </c>
      <c r="AA903" t="str">
        <f t="shared" si="66"/>
        <v/>
      </c>
      <c r="AC903" s="7"/>
      <c r="AD903" t="s">
        <v>1670</v>
      </c>
      <c r="AE903">
        <f t="shared" si="67"/>
        <v>0</v>
      </c>
      <c r="AG903" s="2"/>
      <c r="AH903" t="s">
        <v>1671</v>
      </c>
      <c r="AI903" s="7" t="s">
        <v>4620</v>
      </c>
    </row>
    <row r="904" spans="1:35" ht="11" customHeight="1" outlineLevel="1" x14ac:dyDescent="0.25">
      <c r="A904" t="s">
        <v>1668</v>
      </c>
      <c r="C904" s="2" t="s">
        <v>12976</v>
      </c>
      <c r="D904" s="2">
        <v>37</v>
      </c>
      <c r="E904" s="7">
        <v>1893</v>
      </c>
      <c r="F904" s="5" t="s">
        <v>5139</v>
      </c>
      <c r="H904" s="5" t="s">
        <v>1674</v>
      </c>
      <c r="I904" s="6" t="s">
        <v>1670</v>
      </c>
      <c r="J904" s="6" t="s">
        <v>10931</v>
      </c>
      <c r="K904" s="17">
        <v>1</v>
      </c>
      <c r="L904" s="17" t="s">
        <v>7730</v>
      </c>
      <c r="M904" s="9">
        <v>4</v>
      </c>
      <c r="N904" s="9"/>
      <c r="O904" s="21"/>
      <c r="Q904" s="29"/>
      <c r="U904" s="17"/>
      <c r="V904" s="2">
        <v>37</v>
      </c>
      <c r="Y904" t="str">
        <f t="shared" si="65"/>
        <v/>
      </c>
      <c r="AA904" t="str">
        <f t="shared" si="66"/>
        <v/>
      </c>
      <c r="AC904" s="7"/>
      <c r="AD904" t="s">
        <v>1670</v>
      </c>
      <c r="AE904">
        <f t="shared" si="67"/>
        <v>0</v>
      </c>
      <c r="AG904" s="2"/>
      <c r="AH904" t="s">
        <v>1671</v>
      </c>
      <c r="AI904" s="7" t="s">
        <v>4922</v>
      </c>
    </row>
    <row r="905" spans="1:35" ht="11" customHeight="1" outlineLevel="1" x14ac:dyDescent="0.25">
      <c r="A905" t="s">
        <v>1668</v>
      </c>
      <c r="C905" s="2" t="s">
        <v>12976</v>
      </c>
      <c r="D905" s="2" t="s">
        <v>1646</v>
      </c>
      <c r="E905" s="7">
        <v>1893</v>
      </c>
      <c r="F905" s="5" t="s">
        <v>1647</v>
      </c>
      <c r="H905" s="5" t="s">
        <v>2156</v>
      </c>
      <c r="I905" s="6" t="s">
        <v>1670</v>
      </c>
      <c r="J905" s="6" t="s">
        <v>10931</v>
      </c>
      <c r="K905" s="17">
        <v>1</v>
      </c>
      <c r="L905" s="17" t="s">
        <v>20075</v>
      </c>
      <c r="M905" s="9"/>
      <c r="N905" s="9"/>
      <c r="O905" s="21"/>
      <c r="Q905" s="29"/>
      <c r="U905" s="17"/>
      <c r="V905" s="2" t="s">
        <v>1646</v>
      </c>
      <c r="X905" t="s">
        <v>7732</v>
      </c>
      <c r="Y905" t="str">
        <f t="shared" si="65"/>
        <v/>
      </c>
      <c r="AA905" t="str">
        <f t="shared" si="66"/>
        <v/>
      </c>
      <c r="AC905" s="7"/>
      <c r="AD905" t="s">
        <v>1670</v>
      </c>
      <c r="AE905">
        <f t="shared" si="67"/>
        <v>0</v>
      </c>
      <c r="AG905" s="2"/>
      <c r="AH905" t="s">
        <v>1671</v>
      </c>
      <c r="AI905" s="7" t="s">
        <v>4620</v>
      </c>
    </row>
    <row r="906" spans="1:35" ht="11" customHeight="1" outlineLevel="1" x14ac:dyDescent="0.25">
      <c r="A906" t="s">
        <v>1668</v>
      </c>
      <c r="C906" s="2" t="s">
        <v>12976</v>
      </c>
      <c r="D906" s="2" t="s">
        <v>1648</v>
      </c>
      <c r="E906" s="7">
        <v>1893</v>
      </c>
      <c r="F906" s="5" t="s">
        <v>1641</v>
      </c>
      <c r="H906" s="5" t="s">
        <v>2156</v>
      </c>
      <c r="I906" s="6" t="s">
        <v>1670</v>
      </c>
      <c r="J906" s="6" t="s">
        <v>10931</v>
      </c>
      <c r="K906" s="17">
        <v>1</v>
      </c>
      <c r="L906" s="17" t="s">
        <v>20075</v>
      </c>
      <c r="M906" s="9"/>
      <c r="N906" s="9"/>
      <c r="O906" s="21"/>
      <c r="Q906" s="29"/>
      <c r="U906" s="17"/>
      <c r="V906" s="2" t="s">
        <v>1648</v>
      </c>
      <c r="X906" t="s">
        <v>7732</v>
      </c>
      <c r="Y906" t="str">
        <f t="shared" si="65"/>
        <v/>
      </c>
      <c r="AA906" t="str">
        <f t="shared" si="66"/>
        <v/>
      </c>
      <c r="AC906" s="7"/>
      <c r="AD906" t="s">
        <v>1670</v>
      </c>
      <c r="AE906">
        <f t="shared" si="67"/>
        <v>0</v>
      </c>
      <c r="AG906" s="2"/>
      <c r="AH906" t="s">
        <v>1671</v>
      </c>
      <c r="AI906" s="7" t="s">
        <v>4620</v>
      </c>
    </row>
    <row r="907" spans="1:35" ht="11" customHeight="1" outlineLevel="1" x14ac:dyDescent="0.25">
      <c r="A907" t="s">
        <v>1668</v>
      </c>
      <c r="C907" s="2" t="s">
        <v>12976</v>
      </c>
      <c r="D907" s="2">
        <v>35</v>
      </c>
      <c r="E907" s="7">
        <v>1893</v>
      </c>
      <c r="F907" s="5" t="s">
        <v>5138</v>
      </c>
      <c r="H907" s="5" t="s">
        <v>5037</v>
      </c>
      <c r="I907" s="6" t="s">
        <v>1670</v>
      </c>
      <c r="J907" s="6" t="s">
        <v>10931</v>
      </c>
      <c r="K907" s="17">
        <v>3</v>
      </c>
      <c r="L907" s="17" t="s">
        <v>7730</v>
      </c>
      <c r="M907" s="9">
        <v>4</v>
      </c>
      <c r="N907" s="9"/>
      <c r="O907" s="21"/>
      <c r="Q907" s="29"/>
      <c r="U907" s="17"/>
      <c r="V907" s="2">
        <v>38</v>
      </c>
      <c r="Y907" t="str">
        <f t="shared" si="65"/>
        <v/>
      </c>
      <c r="AA907" t="str">
        <f t="shared" si="66"/>
        <v/>
      </c>
      <c r="AC907" s="7"/>
      <c r="AD907" t="s">
        <v>1670</v>
      </c>
      <c r="AE907">
        <f t="shared" si="67"/>
        <v>0</v>
      </c>
      <c r="AG907" s="2"/>
      <c r="AH907" t="s">
        <v>1671</v>
      </c>
      <c r="AI907" s="7" t="s">
        <v>4620</v>
      </c>
    </row>
    <row r="908" spans="1:35" ht="11" customHeight="1" outlineLevel="1" x14ac:dyDescent="0.25">
      <c r="A908" t="s">
        <v>1668</v>
      </c>
      <c r="C908" s="2" t="s">
        <v>12976</v>
      </c>
      <c r="D908" s="2" t="s">
        <v>4214</v>
      </c>
      <c r="E908" s="7">
        <v>1893</v>
      </c>
      <c r="F908" s="5" t="s">
        <v>1641</v>
      </c>
      <c r="H908" s="5" t="s">
        <v>5037</v>
      </c>
      <c r="I908" s="6" t="s">
        <v>1670</v>
      </c>
      <c r="J908" s="6" t="s">
        <v>10931</v>
      </c>
      <c r="K908" s="17">
        <v>3</v>
      </c>
      <c r="L908" s="17" t="s">
        <v>20075</v>
      </c>
      <c r="M908" s="9"/>
      <c r="N908" s="9"/>
      <c r="O908" s="21"/>
      <c r="Q908" s="29"/>
      <c r="U908" s="17"/>
      <c r="V908" s="2" t="s">
        <v>5476</v>
      </c>
      <c r="X908" t="s">
        <v>7732</v>
      </c>
      <c r="Y908" t="str">
        <f t="shared" ref="Y908:Y971" si="68">IF(COUNTIF(F908,"*fdc*"),1,"")</f>
        <v/>
      </c>
      <c r="AA908" t="str">
        <f t="shared" ref="AA908:AA971" si="69">IF(COUNTIF(F908,"*s/s*"),1,"")</f>
        <v/>
      </c>
      <c r="AC908" s="7"/>
      <c r="AD908" t="s">
        <v>1670</v>
      </c>
      <c r="AE908">
        <f t="shared" si="67"/>
        <v>0</v>
      </c>
      <c r="AG908" s="2"/>
      <c r="AH908" t="s">
        <v>1671</v>
      </c>
      <c r="AI908" s="7" t="s">
        <v>4620</v>
      </c>
    </row>
    <row r="909" spans="1:35" ht="11" customHeight="1" outlineLevel="1" x14ac:dyDescent="0.25">
      <c r="A909" t="s">
        <v>1668</v>
      </c>
      <c r="C909" s="2" t="s">
        <v>12976</v>
      </c>
      <c r="D909" s="2">
        <v>36</v>
      </c>
      <c r="E909" s="7">
        <v>1893</v>
      </c>
      <c r="F909" s="5" t="s">
        <v>2974</v>
      </c>
      <c r="H909" s="5" t="s">
        <v>3830</v>
      </c>
      <c r="I909" s="6" t="s">
        <v>1670</v>
      </c>
      <c r="J909" s="6" t="s">
        <v>10931</v>
      </c>
      <c r="K909" s="17">
        <v>3</v>
      </c>
      <c r="L909" s="17" t="s">
        <v>7732</v>
      </c>
      <c r="M909" s="9"/>
      <c r="N909" s="9"/>
      <c r="O909" s="21"/>
      <c r="Q909" s="29"/>
      <c r="U909" s="17"/>
      <c r="V909" s="2">
        <v>39</v>
      </c>
      <c r="Y909" t="str">
        <f t="shared" si="68"/>
        <v/>
      </c>
      <c r="AA909" t="str">
        <f t="shared" si="69"/>
        <v/>
      </c>
      <c r="AC909" s="7"/>
      <c r="AD909" t="s">
        <v>1670</v>
      </c>
      <c r="AE909">
        <f t="shared" si="67"/>
        <v>0</v>
      </c>
      <c r="AG909" s="2"/>
      <c r="AH909" t="s">
        <v>1671</v>
      </c>
      <c r="AI909" s="7" t="s">
        <v>4620</v>
      </c>
    </row>
    <row r="910" spans="1:35" ht="11" customHeight="1" outlineLevel="1" x14ac:dyDescent="0.25">
      <c r="A910" t="s">
        <v>1668</v>
      </c>
      <c r="C910" s="2" t="s">
        <v>12976</v>
      </c>
      <c r="D910" s="2" t="s">
        <v>1642</v>
      </c>
      <c r="E910" s="7">
        <v>1893</v>
      </c>
      <c r="F910" s="5" t="s">
        <v>4215</v>
      </c>
      <c r="H910" s="5" t="s">
        <v>3830</v>
      </c>
      <c r="I910" s="6" t="s">
        <v>1670</v>
      </c>
      <c r="J910" s="6" t="s">
        <v>10931</v>
      </c>
      <c r="K910" s="17">
        <v>3</v>
      </c>
      <c r="L910" s="17" t="s">
        <v>20075</v>
      </c>
      <c r="M910" s="9"/>
      <c r="N910" s="9"/>
      <c r="O910" s="21"/>
      <c r="Q910" s="29"/>
      <c r="U910" s="17"/>
      <c r="V910" s="2" t="s">
        <v>5477</v>
      </c>
      <c r="X910" t="s">
        <v>7732</v>
      </c>
      <c r="Y910" t="str">
        <f t="shared" si="68"/>
        <v/>
      </c>
      <c r="AA910" t="str">
        <f t="shared" si="69"/>
        <v/>
      </c>
      <c r="AC910" s="7"/>
      <c r="AD910" t="s">
        <v>1670</v>
      </c>
      <c r="AE910">
        <f t="shared" si="67"/>
        <v>0</v>
      </c>
      <c r="AG910" s="2"/>
      <c r="AH910" t="s">
        <v>1671</v>
      </c>
      <c r="AI910" s="7" t="s">
        <v>4523</v>
      </c>
    </row>
    <row r="911" spans="1:35" ht="11" customHeight="1" outlineLevel="1" x14ac:dyDescent="0.25">
      <c r="A911" t="s">
        <v>1668</v>
      </c>
      <c r="C911" s="2" t="s">
        <v>12976</v>
      </c>
      <c r="D911" s="2" t="s">
        <v>1645</v>
      </c>
      <c r="E911" s="7">
        <v>1893</v>
      </c>
      <c r="F911" s="5" t="s">
        <v>5479</v>
      </c>
      <c r="H911" s="5" t="s">
        <v>3830</v>
      </c>
      <c r="I911" s="6" t="s">
        <v>1670</v>
      </c>
      <c r="J911" s="6" t="s">
        <v>10931</v>
      </c>
      <c r="K911" s="17">
        <v>3</v>
      </c>
      <c r="L911" s="17" t="s">
        <v>20075</v>
      </c>
      <c r="M911" s="9"/>
      <c r="N911" s="9"/>
      <c r="O911" s="21"/>
      <c r="Q911" s="29"/>
      <c r="U911" s="17"/>
      <c r="V911" s="2" t="s">
        <v>5478</v>
      </c>
      <c r="X911" t="s">
        <v>7732</v>
      </c>
      <c r="Y911" t="str">
        <f t="shared" si="68"/>
        <v/>
      </c>
      <c r="AA911" t="str">
        <f t="shared" si="69"/>
        <v/>
      </c>
      <c r="AC911" s="7"/>
      <c r="AD911" t="s">
        <v>1670</v>
      </c>
      <c r="AE911">
        <f t="shared" si="67"/>
        <v>0</v>
      </c>
      <c r="AG911" s="2"/>
      <c r="AH911" t="s">
        <v>1671</v>
      </c>
      <c r="AI911" s="7" t="s">
        <v>4523</v>
      </c>
    </row>
    <row r="912" spans="1:35" ht="11" customHeight="1" outlineLevel="1" x14ac:dyDescent="0.25">
      <c r="A912" t="s">
        <v>1668</v>
      </c>
      <c r="C912" s="2" t="s">
        <v>12976</v>
      </c>
      <c r="D912" s="2">
        <v>38</v>
      </c>
      <c r="E912" s="7">
        <v>1894</v>
      </c>
      <c r="F912" s="5" t="s">
        <v>6383</v>
      </c>
      <c r="H912" s="5" t="s">
        <v>5220</v>
      </c>
      <c r="I912" s="6" t="s">
        <v>1670</v>
      </c>
      <c r="J912" s="6" t="s">
        <v>10932</v>
      </c>
      <c r="K912" s="17">
        <v>1</v>
      </c>
      <c r="L912" s="17" t="s">
        <v>7730</v>
      </c>
      <c r="M912" s="9">
        <v>1.65</v>
      </c>
      <c r="N912" s="9"/>
      <c r="O912" s="21"/>
      <c r="Q912" s="29"/>
      <c r="U912" s="17"/>
      <c r="V912" s="2">
        <v>40</v>
      </c>
      <c r="Y912" t="str">
        <f t="shared" si="68"/>
        <v/>
      </c>
      <c r="AA912" t="str">
        <f t="shared" si="69"/>
        <v/>
      </c>
      <c r="AC912" s="7"/>
      <c r="AD912" t="s">
        <v>1670</v>
      </c>
      <c r="AE912">
        <f t="shared" si="67"/>
        <v>0</v>
      </c>
      <c r="AG912" s="2"/>
      <c r="AH912" t="s">
        <v>1671</v>
      </c>
      <c r="AI912" s="7" t="s">
        <v>4610</v>
      </c>
    </row>
    <row r="913" spans="1:35" ht="11" customHeight="1" outlineLevel="1" x14ac:dyDescent="0.25">
      <c r="A913" t="s">
        <v>1668</v>
      </c>
      <c r="C913" s="2" t="s">
        <v>12976</v>
      </c>
      <c r="D913" s="2">
        <v>39</v>
      </c>
      <c r="E913" s="7">
        <v>1894</v>
      </c>
      <c r="F913" s="5" t="s">
        <v>4732</v>
      </c>
      <c r="H913" s="5" t="s">
        <v>5480</v>
      </c>
      <c r="I913" s="6" t="s">
        <v>1670</v>
      </c>
      <c r="J913" s="6" t="s">
        <v>10932</v>
      </c>
      <c r="K913" s="17">
        <v>1</v>
      </c>
      <c r="L913" s="17" t="s">
        <v>7730</v>
      </c>
      <c r="M913" s="9">
        <v>0.8</v>
      </c>
      <c r="N913" s="9"/>
      <c r="O913" s="21"/>
      <c r="Q913" s="29"/>
      <c r="U913" s="17"/>
      <c r="V913" s="2">
        <v>41</v>
      </c>
      <c r="Y913" t="str">
        <f t="shared" si="68"/>
        <v/>
      </c>
      <c r="AA913" t="str">
        <f t="shared" si="69"/>
        <v/>
      </c>
      <c r="AC913" s="7"/>
      <c r="AD913" t="s">
        <v>1670</v>
      </c>
      <c r="AE913">
        <f t="shared" si="67"/>
        <v>0</v>
      </c>
      <c r="AG913" s="2"/>
      <c r="AH913" t="s">
        <v>1671</v>
      </c>
      <c r="AI913" s="7" t="s">
        <v>4610</v>
      </c>
    </row>
    <row r="914" spans="1:35" ht="11" customHeight="1" outlineLevel="1" x14ac:dyDescent="0.25">
      <c r="A914" t="s">
        <v>1668</v>
      </c>
      <c r="C914" s="2" t="s">
        <v>12976</v>
      </c>
      <c r="D914" s="2">
        <v>40</v>
      </c>
      <c r="E914" s="7">
        <v>1894</v>
      </c>
      <c r="F914" s="5" t="s">
        <v>5139</v>
      </c>
      <c r="H914" s="5" t="s">
        <v>6501</v>
      </c>
      <c r="I914" s="6" t="s">
        <v>1670</v>
      </c>
      <c r="J914" s="6" t="s">
        <v>10932</v>
      </c>
      <c r="K914" s="17">
        <v>1</v>
      </c>
      <c r="L914" s="17" t="s">
        <v>7730</v>
      </c>
      <c r="M914" s="9">
        <v>1.65</v>
      </c>
      <c r="N914" s="9"/>
      <c r="O914" s="21"/>
      <c r="Q914" s="29"/>
      <c r="U914" s="17"/>
      <c r="V914" s="2">
        <v>42</v>
      </c>
      <c r="Y914" t="str">
        <f t="shared" si="68"/>
        <v/>
      </c>
      <c r="AA914" t="str">
        <f t="shared" si="69"/>
        <v/>
      </c>
      <c r="AC914" s="7"/>
      <c r="AD914" t="s">
        <v>1670</v>
      </c>
      <c r="AE914">
        <f t="shared" si="67"/>
        <v>0</v>
      </c>
      <c r="AG914" s="2"/>
      <c r="AH914" t="s">
        <v>1671</v>
      </c>
      <c r="AI914" s="7" t="s">
        <v>4610</v>
      </c>
    </row>
    <row r="915" spans="1:35" ht="11" customHeight="1" outlineLevel="1" x14ac:dyDescent="0.25">
      <c r="A915" t="s">
        <v>1668</v>
      </c>
      <c r="C915" s="2" t="s">
        <v>12976</v>
      </c>
      <c r="D915" s="2">
        <v>41</v>
      </c>
      <c r="E915" s="7">
        <v>1894</v>
      </c>
      <c r="F915" s="5" t="s">
        <v>5138</v>
      </c>
      <c r="H915" s="5" t="s">
        <v>5481</v>
      </c>
      <c r="I915" s="6" t="s">
        <v>1670</v>
      </c>
      <c r="J915" s="6" t="s">
        <v>10932</v>
      </c>
      <c r="K915" s="17">
        <v>1</v>
      </c>
      <c r="L915" s="17" t="s">
        <v>7730</v>
      </c>
      <c r="M915" s="9">
        <v>1.65</v>
      </c>
      <c r="N915" s="9"/>
      <c r="O915" s="21"/>
      <c r="Q915" s="29"/>
      <c r="U915" s="17"/>
      <c r="V915" s="2">
        <v>43</v>
      </c>
      <c r="Y915" t="str">
        <f t="shared" si="68"/>
        <v/>
      </c>
      <c r="AA915" t="str">
        <f t="shared" si="69"/>
        <v/>
      </c>
      <c r="AC915" s="7"/>
      <c r="AD915" t="s">
        <v>1670</v>
      </c>
      <c r="AE915">
        <f t="shared" si="67"/>
        <v>0</v>
      </c>
      <c r="AG915" s="2"/>
      <c r="AH915" t="s">
        <v>1671</v>
      </c>
      <c r="AI915" s="7" t="s">
        <v>4610</v>
      </c>
    </row>
    <row r="916" spans="1:35" ht="11" customHeight="1" outlineLevel="1" x14ac:dyDescent="0.25">
      <c r="A916" t="s">
        <v>1668</v>
      </c>
      <c r="C916" s="2" t="s">
        <v>12976</v>
      </c>
      <c r="D916" s="2">
        <v>42</v>
      </c>
      <c r="E916" s="7">
        <v>1894</v>
      </c>
      <c r="F916" s="5" t="s">
        <v>2974</v>
      </c>
      <c r="H916" s="5" t="s">
        <v>5482</v>
      </c>
      <c r="I916" s="6" t="s">
        <v>1670</v>
      </c>
      <c r="J916" s="6" t="s">
        <v>10932</v>
      </c>
      <c r="K916" s="17">
        <v>1</v>
      </c>
      <c r="L916" s="17" t="s">
        <v>7730</v>
      </c>
      <c r="M916" s="9">
        <v>12.1</v>
      </c>
      <c r="N916" s="9"/>
      <c r="O916" s="21"/>
      <c r="Q916" s="29"/>
      <c r="U916" s="17"/>
      <c r="V916" s="2">
        <v>44</v>
      </c>
      <c r="Y916" t="str">
        <f t="shared" si="68"/>
        <v/>
      </c>
      <c r="AA916" t="str">
        <f t="shared" si="69"/>
        <v/>
      </c>
      <c r="AC916" s="7"/>
      <c r="AD916" t="s">
        <v>1670</v>
      </c>
      <c r="AE916">
        <f t="shared" si="67"/>
        <v>0</v>
      </c>
      <c r="AG916" s="2"/>
      <c r="AH916" t="s">
        <v>1671</v>
      </c>
      <c r="AI916" s="7" t="s">
        <v>4922</v>
      </c>
    </row>
    <row r="917" spans="1:35" ht="11" customHeight="1" outlineLevel="1" x14ac:dyDescent="0.25">
      <c r="A917" t="s">
        <v>1668</v>
      </c>
      <c r="C917" s="2" t="s">
        <v>12976</v>
      </c>
      <c r="D917" s="2">
        <v>43</v>
      </c>
      <c r="E917" s="7">
        <v>1894</v>
      </c>
      <c r="F917" s="5" t="s">
        <v>3421</v>
      </c>
      <c r="H917" s="5" t="s">
        <v>1507</v>
      </c>
      <c r="I917" s="6" t="s">
        <v>1670</v>
      </c>
      <c r="J917" s="6" t="s">
        <v>10932</v>
      </c>
      <c r="K917" s="17">
        <v>1</v>
      </c>
      <c r="L917" s="17" t="s">
        <v>7730</v>
      </c>
      <c r="M917" s="9">
        <v>14</v>
      </c>
      <c r="N917" s="9"/>
      <c r="O917" s="21"/>
      <c r="Q917" s="29"/>
      <c r="U917" s="17"/>
      <c r="V917" s="2">
        <v>45</v>
      </c>
      <c r="Y917" t="str">
        <f t="shared" si="68"/>
        <v/>
      </c>
      <c r="AA917" t="str">
        <f t="shared" si="69"/>
        <v/>
      </c>
      <c r="AC917" s="7"/>
      <c r="AD917" t="s">
        <v>1670</v>
      </c>
      <c r="AE917">
        <f t="shared" si="67"/>
        <v>0</v>
      </c>
      <c r="AG917" s="2"/>
      <c r="AH917" t="s">
        <v>1671</v>
      </c>
      <c r="AI917" s="7" t="s">
        <v>4922</v>
      </c>
    </row>
    <row r="918" spans="1:35" ht="11" customHeight="1" outlineLevel="1" x14ac:dyDescent="0.25">
      <c r="A918" t="s">
        <v>1668</v>
      </c>
      <c r="C918" s="2" t="s">
        <v>12976</v>
      </c>
      <c r="D918" s="2">
        <v>44</v>
      </c>
      <c r="E918" s="7">
        <v>1894</v>
      </c>
      <c r="F918" s="5" t="s">
        <v>13506</v>
      </c>
      <c r="H918" s="5" t="s">
        <v>1508</v>
      </c>
      <c r="I918" s="6" t="s">
        <v>1670</v>
      </c>
      <c r="J918" s="6" t="s">
        <v>10932</v>
      </c>
      <c r="K918" s="17">
        <v>1</v>
      </c>
      <c r="L918" s="17" t="s">
        <v>7730</v>
      </c>
      <c r="M918" s="9">
        <v>3.5</v>
      </c>
      <c r="N918" s="9"/>
      <c r="O918" s="21"/>
      <c r="Q918" s="29"/>
      <c r="U918" s="17"/>
      <c r="V918" s="2">
        <v>46</v>
      </c>
      <c r="Y918" t="str">
        <f t="shared" si="68"/>
        <v/>
      </c>
      <c r="AA918" t="str">
        <f t="shared" si="69"/>
        <v/>
      </c>
      <c r="AC918" s="7"/>
      <c r="AD918" t="s">
        <v>1670</v>
      </c>
      <c r="AE918">
        <f t="shared" si="67"/>
        <v>0</v>
      </c>
      <c r="AG918" s="2"/>
      <c r="AH918" t="s">
        <v>1671</v>
      </c>
      <c r="AI918" s="7" t="s">
        <v>4922</v>
      </c>
    </row>
    <row r="919" spans="1:35" ht="11" customHeight="1" outlineLevel="1" x14ac:dyDescent="0.25">
      <c r="A919" t="s">
        <v>1668</v>
      </c>
      <c r="C919" s="2" t="s">
        <v>12976</v>
      </c>
      <c r="D919" s="2">
        <v>45</v>
      </c>
      <c r="E919" s="7">
        <v>1897</v>
      </c>
      <c r="F919" s="5" t="s">
        <v>6383</v>
      </c>
      <c r="H919" s="5" t="s">
        <v>5220</v>
      </c>
      <c r="I919" s="6" t="s">
        <v>1670</v>
      </c>
      <c r="J919" s="6" t="s">
        <v>10933</v>
      </c>
      <c r="K919" s="17">
        <v>1</v>
      </c>
      <c r="L919" s="17" t="s">
        <v>7730</v>
      </c>
      <c r="M919" s="9">
        <v>0.5</v>
      </c>
      <c r="N919" s="9"/>
      <c r="O919" s="21"/>
      <c r="Q919" s="29"/>
      <c r="U919" s="17"/>
      <c r="V919" s="2"/>
      <c r="Y919" t="str">
        <f t="shared" si="68"/>
        <v/>
      </c>
      <c r="AA919" t="str">
        <f t="shared" si="69"/>
        <v/>
      </c>
      <c r="AC919" s="7"/>
      <c r="AD919" t="s">
        <v>1670</v>
      </c>
      <c r="AE919">
        <f t="shared" si="67"/>
        <v>0</v>
      </c>
      <c r="AG919" s="2"/>
      <c r="AI919" s="7"/>
    </row>
    <row r="920" spans="1:35" ht="11" customHeight="1" outlineLevel="1" x14ac:dyDescent="0.25">
      <c r="A920" t="s">
        <v>1668</v>
      </c>
      <c r="C920" s="2" t="s">
        <v>12976</v>
      </c>
      <c r="D920" s="2">
        <v>46</v>
      </c>
      <c r="E920" s="7">
        <v>1897</v>
      </c>
      <c r="F920" s="5" t="s">
        <v>4732</v>
      </c>
      <c r="H920" s="5" t="s">
        <v>5480</v>
      </c>
      <c r="I920" s="6" t="s">
        <v>1670</v>
      </c>
      <c r="J920" s="6" t="s">
        <v>10933</v>
      </c>
      <c r="K920" s="17">
        <v>1</v>
      </c>
      <c r="L920" s="17" t="s">
        <v>7730</v>
      </c>
      <c r="M920" s="9">
        <v>1.8</v>
      </c>
      <c r="N920" s="9"/>
      <c r="O920" s="21"/>
      <c r="Q920" s="29"/>
      <c r="U920" s="17"/>
      <c r="V920" s="2">
        <v>41</v>
      </c>
      <c r="Y920" t="str">
        <f t="shared" si="68"/>
        <v/>
      </c>
      <c r="AA920" t="str">
        <f t="shared" si="69"/>
        <v/>
      </c>
      <c r="AC920" s="7"/>
      <c r="AD920" t="s">
        <v>1670</v>
      </c>
      <c r="AE920">
        <f t="shared" si="67"/>
        <v>0</v>
      </c>
      <c r="AG920" s="2"/>
      <c r="AI920" s="7"/>
    </row>
    <row r="921" spans="1:35" ht="11" customHeight="1" outlineLevel="1" x14ac:dyDescent="0.25">
      <c r="A921" t="s">
        <v>1668</v>
      </c>
      <c r="C921" s="2" t="s">
        <v>12976</v>
      </c>
      <c r="D921" s="2">
        <v>47</v>
      </c>
      <c r="E921" s="7">
        <v>1897</v>
      </c>
      <c r="F921" s="5" t="s">
        <v>5139</v>
      </c>
      <c r="H921" s="5" t="s">
        <v>6501</v>
      </c>
      <c r="I921" s="6" t="s">
        <v>1670</v>
      </c>
      <c r="J921" s="6" t="s">
        <v>10933</v>
      </c>
      <c r="K921" s="17">
        <v>1</v>
      </c>
      <c r="L921" s="17" t="s">
        <v>7730</v>
      </c>
      <c r="M921" s="9">
        <v>0.4</v>
      </c>
      <c r="N921" s="9"/>
      <c r="O921" s="21"/>
      <c r="Q921" s="29"/>
      <c r="U921" s="17"/>
      <c r="V921" s="2">
        <v>42</v>
      </c>
      <c r="Y921" t="str">
        <f t="shared" si="68"/>
        <v/>
      </c>
      <c r="AA921" t="str">
        <f t="shared" si="69"/>
        <v/>
      </c>
      <c r="AC921" s="7"/>
      <c r="AD921" t="s">
        <v>1670</v>
      </c>
      <c r="AE921">
        <f t="shared" si="67"/>
        <v>0</v>
      </c>
      <c r="AG921" s="2"/>
      <c r="AI921" s="7"/>
    </row>
    <row r="922" spans="1:35" ht="11" customHeight="1" outlineLevel="1" x14ac:dyDescent="0.25">
      <c r="A922" t="s">
        <v>1668</v>
      </c>
      <c r="C922" s="2" t="s">
        <v>12976</v>
      </c>
      <c r="D922" s="2">
        <v>48</v>
      </c>
      <c r="E922" s="7">
        <v>1897</v>
      </c>
      <c r="F922" s="5" t="s">
        <v>5138</v>
      </c>
      <c r="H922" s="5" t="s">
        <v>5481</v>
      </c>
      <c r="I922" s="6" t="s">
        <v>1670</v>
      </c>
      <c r="J922" s="6" t="s">
        <v>10933</v>
      </c>
      <c r="K922" s="17">
        <v>1</v>
      </c>
      <c r="L922" s="17" t="s">
        <v>7730</v>
      </c>
      <c r="M922" s="9">
        <v>0.8</v>
      </c>
      <c r="N922" s="9"/>
      <c r="O922" s="21"/>
      <c r="Q922" s="29"/>
      <c r="U922" s="17"/>
      <c r="V922" s="2">
        <v>43</v>
      </c>
      <c r="Y922" t="str">
        <f t="shared" si="68"/>
        <v/>
      </c>
      <c r="AA922" t="str">
        <f t="shared" si="69"/>
        <v/>
      </c>
      <c r="AC922" s="7"/>
      <c r="AD922" t="s">
        <v>1670</v>
      </c>
      <c r="AE922">
        <f t="shared" si="67"/>
        <v>0</v>
      </c>
      <c r="AG922" s="2"/>
      <c r="AI922" s="7"/>
    </row>
    <row r="923" spans="1:35" ht="11" customHeight="1" outlineLevel="1" x14ac:dyDescent="0.25">
      <c r="A923" t="s">
        <v>1668</v>
      </c>
      <c r="C923" s="2" t="s">
        <v>12976</v>
      </c>
      <c r="D923" s="2">
        <v>49</v>
      </c>
      <c r="E923" s="7">
        <v>1897</v>
      </c>
      <c r="F923" s="5" t="s">
        <v>2974</v>
      </c>
      <c r="H923" s="5" t="s">
        <v>5482</v>
      </c>
      <c r="I923" s="6" t="s">
        <v>1670</v>
      </c>
      <c r="J923" s="6" t="s">
        <v>10933</v>
      </c>
      <c r="K923" s="17">
        <v>1</v>
      </c>
      <c r="L923" s="17" t="s">
        <v>7730</v>
      </c>
      <c r="M923" s="9">
        <v>4</v>
      </c>
      <c r="N923" s="9"/>
      <c r="O923" s="21"/>
      <c r="Q923" s="29"/>
      <c r="U923" s="17"/>
      <c r="V923" s="2">
        <v>44</v>
      </c>
      <c r="Y923" t="str">
        <f t="shared" si="68"/>
        <v/>
      </c>
      <c r="AA923" t="str">
        <f t="shared" si="69"/>
        <v/>
      </c>
      <c r="AC923" s="7"/>
      <c r="AD923" t="s">
        <v>1670</v>
      </c>
      <c r="AE923">
        <f t="shared" si="67"/>
        <v>0</v>
      </c>
      <c r="AG923" s="2"/>
      <c r="AI923" s="7"/>
    </row>
    <row r="924" spans="1:35" ht="11" customHeight="1" outlineLevel="1" x14ac:dyDescent="0.25">
      <c r="A924" t="s">
        <v>1668</v>
      </c>
      <c r="C924" s="2" t="s">
        <v>12976</v>
      </c>
      <c r="D924" s="2">
        <v>50</v>
      </c>
      <c r="E924" s="7">
        <v>1897</v>
      </c>
      <c r="F924" s="5" t="s">
        <v>3421</v>
      </c>
      <c r="H924" s="5" t="s">
        <v>1507</v>
      </c>
      <c r="I924" s="6" t="s">
        <v>1670</v>
      </c>
      <c r="J924" s="6" t="s">
        <v>10933</v>
      </c>
      <c r="K924" s="17">
        <v>1</v>
      </c>
      <c r="L924" s="17" t="s">
        <v>7730</v>
      </c>
      <c r="M924" s="9">
        <v>3</v>
      </c>
      <c r="N924" s="9"/>
      <c r="O924" s="21"/>
      <c r="Q924" s="29"/>
      <c r="U924" s="17"/>
      <c r="V924" s="2">
        <v>45</v>
      </c>
      <c r="X924" t="s">
        <v>7732</v>
      </c>
      <c r="Y924" t="str">
        <f t="shared" si="68"/>
        <v/>
      </c>
      <c r="AA924" t="str">
        <f t="shared" si="69"/>
        <v/>
      </c>
      <c r="AC924" s="7"/>
      <c r="AD924" t="s">
        <v>1670</v>
      </c>
      <c r="AE924">
        <f t="shared" si="67"/>
        <v>0</v>
      </c>
      <c r="AG924" s="2"/>
      <c r="AI924" s="7"/>
    </row>
    <row r="925" spans="1:35" ht="11" customHeight="1" outlineLevel="1" x14ac:dyDescent="0.25">
      <c r="A925" t="s">
        <v>1668</v>
      </c>
      <c r="C925" s="2" t="s">
        <v>12976</v>
      </c>
      <c r="D925" s="2">
        <v>51</v>
      </c>
      <c r="E925" s="7">
        <v>1897</v>
      </c>
      <c r="F925" s="5" t="s">
        <v>13506</v>
      </c>
      <c r="H925" s="5" t="s">
        <v>1508</v>
      </c>
      <c r="I925" s="6" t="s">
        <v>1670</v>
      </c>
      <c r="J925" s="6" t="s">
        <v>10933</v>
      </c>
      <c r="K925" s="17">
        <v>1</v>
      </c>
      <c r="L925" s="17" t="s">
        <v>7730</v>
      </c>
      <c r="M925" s="9">
        <v>0.8</v>
      </c>
      <c r="N925" s="9"/>
      <c r="O925" s="21"/>
      <c r="Q925" s="29"/>
      <c r="U925" s="17"/>
      <c r="V925" s="2">
        <v>46</v>
      </c>
      <c r="Y925" t="str">
        <f t="shared" si="68"/>
        <v/>
      </c>
      <c r="AA925" t="str">
        <f t="shared" si="69"/>
        <v/>
      </c>
      <c r="AC925" s="7"/>
      <c r="AD925" t="s">
        <v>1670</v>
      </c>
      <c r="AE925">
        <f t="shared" si="67"/>
        <v>0</v>
      </c>
      <c r="AG925" s="2"/>
      <c r="AI925" s="7"/>
    </row>
    <row r="926" spans="1:35" ht="11" customHeight="1" outlineLevel="1" x14ac:dyDescent="0.25">
      <c r="A926" t="s">
        <v>1668</v>
      </c>
      <c r="C926" s="2" t="s">
        <v>12976</v>
      </c>
      <c r="D926" s="2">
        <v>60</v>
      </c>
      <c r="E926" s="7">
        <v>1899</v>
      </c>
      <c r="F926" s="5" t="s">
        <v>22101</v>
      </c>
      <c r="H926" s="5" t="s">
        <v>5220</v>
      </c>
      <c r="I926" s="6" t="s">
        <v>1670</v>
      </c>
      <c r="J926" s="6" t="s">
        <v>10934</v>
      </c>
      <c r="K926" s="17">
        <v>1</v>
      </c>
      <c r="L926" s="17" t="s">
        <v>7732</v>
      </c>
      <c r="M926" s="9"/>
      <c r="N926" s="9"/>
      <c r="O926" s="21"/>
      <c r="Q926" s="29"/>
      <c r="U926" s="17"/>
      <c r="V926" s="2"/>
      <c r="Y926" t="str">
        <f t="shared" si="68"/>
        <v/>
      </c>
      <c r="AA926" t="str">
        <f t="shared" si="69"/>
        <v/>
      </c>
      <c r="AC926" s="7"/>
      <c r="AD926" t="s">
        <v>1670</v>
      </c>
      <c r="AE926">
        <f t="shared" si="67"/>
        <v>0</v>
      </c>
      <c r="AG926" s="2"/>
      <c r="AI926" s="7"/>
    </row>
    <row r="927" spans="1:35" ht="11" customHeight="1" outlineLevel="1" x14ac:dyDescent="0.25">
      <c r="A927" t="s">
        <v>1668</v>
      </c>
      <c r="C927" s="2" t="s">
        <v>12976</v>
      </c>
      <c r="D927" s="2">
        <v>61</v>
      </c>
      <c r="E927" s="7">
        <v>1899</v>
      </c>
      <c r="F927" s="5" t="s">
        <v>22102</v>
      </c>
      <c r="H927" s="5" t="s">
        <v>5480</v>
      </c>
      <c r="I927" s="6" t="s">
        <v>1670</v>
      </c>
      <c r="J927" s="6" t="s">
        <v>10934</v>
      </c>
      <c r="K927" s="17">
        <v>1</v>
      </c>
      <c r="L927" s="17" t="s">
        <v>7732</v>
      </c>
      <c r="M927" s="9"/>
      <c r="N927" s="9"/>
      <c r="O927" s="21"/>
      <c r="Q927" s="29"/>
      <c r="U927" s="17"/>
      <c r="V927" s="2"/>
      <c r="Y927" t="str">
        <f t="shared" si="68"/>
        <v/>
      </c>
      <c r="AA927" t="str">
        <f t="shared" si="69"/>
        <v/>
      </c>
      <c r="AC927" s="7"/>
      <c r="AD927" t="s">
        <v>1670</v>
      </c>
      <c r="AE927">
        <f t="shared" si="67"/>
        <v>0</v>
      </c>
      <c r="AG927" s="2"/>
      <c r="AI927" s="7"/>
    </row>
    <row r="928" spans="1:35" ht="11" customHeight="1" outlineLevel="1" x14ac:dyDescent="0.25">
      <c r="A928" t="s">
        <v>1668</v>
      </c>
      <c r="C928" s="2" t="s">
        <v>12976</v>
      </c>
      <c r="D928" s="2">
        <v>62</v>
      </c>
      <c r="E928" s="7">
        <v>1899</v>
      </c>
      <c r="F928" s="5" t="s">
        <v>22103</v>
      </c>
      <c r="H928" s="5" t="s">
        <v>6501</v>
      </c>
      <c r="I928" s="6" t="s">
        <v>1670</v>
      </c>
      <c r="J928" s="6" t="s">
        <v>10934</v>
      </c>
      <c r="K928" s="17">
        <v>1</v>
      </c>
      <c r="L928" s="17" t="s">
        <v>7732</v>
      </c>
      <c r="M928" s="9"/>
      <c r="N928" s="9"/>
      <c r="O928" s="21"/>
      <c r="Q928" s="29"/>
      <c r="U928" s="17"/>
      <c r="V928" s="2"/>
      <c r="Y928" t="str">
        <f t="shared" si="68"/>
        <v/>
      </c>
      <c r="AA928" t="str">
        <f t="shared" si="69"/>
        <v/>
      </c>
      <c r="AC928" s="7"/>
      <c r="AD928" t="s">
        <v>1670</v>
      </c>
      <c r="AE928">
        <f t="shared" si="67"/>
        <v>0</v>
      </c>
      <c r="AG928" s="2"/>
      <c r="AI928" s="7"/>
    </row>
    <row r="929" spans="1:35" ht="11" customHeight="1" outlineLevel="1" x14ac:dyDescent="0.25">
      <c r="A929" t="s">
        <v>1668</v>
      </c>
      <c r="C929" s="2" t="s">
        <v>12976</v>
      </c>
      <c r="D929" s="2">
        <v>63</v>
      </c>
      <c r="E929" s="7">
        <v>1899</v>
      </c>
      <c r="F929" s="5" t="s">
        <v>22104</v>
      </c>
      <c r="H929" s="5" t="s">
        <v>5481</v>
      </c>
      <c r="I929" s="6" t="s">
        <v>1670</v>
      </c>
      <c r="J929" s="6" t="s">
        <v>10934</v>
      </c>
      <c r="K929" s="17">
        <v>1</v>
      </c>
      <c r="L929" s="17" t="s">
        <v>7732</v>
      </c>
      <c r="M929" s="9"/>
      <c r="N929" s="9"/>
      <c r="O929" s="21"/>
      <c r="Q929" s="29"/>
      <c r="U929" s="17"/>
      <c r="V929" s="2"/>
      <c r="Y929" t="str">
        <f t="shared" si="68"/>
        <v/>
      </c>
      <c r="AA929" t="str">
        <f t="shared" si="69"/>
        <v/>
      </c>
      <c r="AC929" s="7"/>
      <c r="AD929" t="s">
        <v>1670</v>
      </c>
      <c r="AE929">
        <f t="shared" si="67"/>
        <v>0</v>
      </c>
      <c r="AG929" s="2"/>
      <c r="AI929" s="7"/>
    </row>
    <row r="930" spans="1:35" ht="11" customHeight="1" outlineLevel="1" x14ac:dyDescent="0.25">
      <c r="A930" t="s">
        <v>1668</v>
      </c>
      <c r="C930" s="2" t="s">
        <v>12976</v>
      </c>
      <c r="D930" s="2">
        <v>64</v>
      </c>
      <c r="E930" s="7">
        <v>1899</v>
      </c>
      <c r="F930" s="5" t="s">
        <v>22105</v>
      </c>
      <c r="H930" s="5" t="s">
        <v>5482</v>
      </c>
      <c r="I930" s="6" t="s">
        <v>1670</v>
      </c>
      <c r="J930" s="6" t="s">
        <v>10934</v>
      </c>
      <c r="K930" s="17">
        <v>1</v>
      </c>
      <c r="L930" s="17" t="s">
        <v>122</v>
      </c>
      <c r="M930" s="9"/>
      <c r="N930" s="9"/>
      <c r="O930" s="21"/>
      <c r="Q930" s="29"/>
      <c r="U930" s="17"/>
      <c r="V930" s="2"/>
      <c r="Y930" t="str">
        <f t="shared" si="68"/>
        <v/>
      </c>
      <c r="AA930" t="str">
        <f t="shared" si="69"/>
        <v/>
      </c>
      <c r="AC930" s="7"/>
      <c r="AD930" t="s">
        <v>1670</v>
      </c>
      <c r="AE930">
        <f t="shared" si="67"/>
        <v>0</v>
      </c>
      <c r="AG930" s="2"/>
      <c r="AI930" s="7"/>
    </row>
    <row r="931" spans="1:35" ht="11" customHeight="1" outlineLevel="1" x14ac:dyDescent="0.25">
      <c r="A931" t="s">
        <v>1668</v>
      </c>
      <c r="C931" s="2" t="s">
        <v>12976</v>
      </c>
      <c r="D931" s="2">
        <v>65</v>
      </c>
      <c r="E931" s="7">
        <v>1899</v>
      </c>
      <c r="F931" s="5" t="s">
        <v>22106</v>
      </c>
      <c r="H931" s="5" t="s">
        <v>1507</v>
      </c>
      <c r="I931" s="6" t="s">
        <v>1670</v>
      </c>
      <c r="J931" s="6" t="s">
        <v>10934</v>
      </c>
      <c r="K931" s="17">
        <v>1</v>
      </c>
      <c r="L931" s="17" t="s">
        <v>122</v>
      </c>
      <c r="M931" s="9"/>
      <c r="N931" s="9"/>
      <c r="O931" s="21"/>
      <c r="Q931" s="29"/>
      <c r="U931" s="17"/>
      <c r="V931" s="2"/>
      <c r="Y931" t="str">
        <f t="shared" si="68"/>
        <v/>
      </c>
      <c r="AA931" t="str">
        <f t="shared" si="69"/>
        <v/>
      </c>
      <c r="AC931" s="7"/>
      <c r="AD931" t="s">
        <v>1670</v>
      </c>
      <c r="AE931">
        <f t="shared" si="67"/>
        <v>0</v>
      </c>
      <c r="AG931" s="2"/>
      <c r="AI931" s="7"/>
    </row>
    <row r="932" spans="1:35" ht="11" customHeight="1" outlineLevel="1" collapsed="1" x14ac:dyDescent="0.25">
      <c r="A932" t="s">
        <v>1668</v>
      </c>
      <c r="C932" s="2" t="s">
        <v>12976</v>
      </c>
      <c r="D932" s="2">
        <v>66</v>
      </c>
      <c r="E932" s="7">
        <v>1899</v>
      </c>
      <c r="F932" s="5" t="s">
        <v>22107</v>
      </c>
      <c r="H932" s="5" t="s">
        <v>1508</v>
      </c>
      <c r="I932" s="6" t="s">
        <v>1670</v>
      </c>
      <c r="J932" s="6" t="s">
        <v>10934</v>
      </c>
      <c r="K932" s="17">
        <v>1</v>
      </c>
      <c r="L932" s="17" t="s">
        <v>122</v>
      </c>
      <c r="M932" s="9"/>
      <c r="N932" s="9"/>
      <c r="O932" s="21"/>
      <c r="Q932" s="29"/>
      <c r="U932" s="17"/>
      <c r="V932" s="2"/>
      <c r="Y932" t="str">
        <f t="shared" si="68"/>
        <v/>
      </c>
      <c r="AA932" t="str">
        <f t="shared" si="69"/>
        <v/>
      </c>
      <c r="AC932" s="7"/>
      <c r="AD932" t="s">
        <v>1670</v>
      </c>
      <c r="AE932">
        <f t="shared" si="67"/>
        <v>0</v>
      </c>
      <c r="AG932" s="2"/>
      <c r="AI932" s="7"/>
    </row>
    <row r="933" spans="1:35" ht="11" customHeight="1" outlineLevel="1" x14ac:dyDescent="0.25">
      <c r="A933" t="s">
        <v>1668</v>
      </c>
      <c r="C933" s="2" t="s">
        <v>12976</v>
      </c>
      <c r="D933" s="2">
        <v>80</v>
      </c>
      <c r="E933" s="7">
        <v>1901</v>
      </c>
      <c r="F933" s="5" t="s">
        <v>3969</v>
      </c>
      <c r="H933" s="5" t="s">
        <v>636</v>
      </c>
      <c r="I933" s="6" t="s">
        <v>1670</v>
      </c>
      <c r="J933" s="6" t="s">
        <v>10935</v>
      </c>
      <c r="K933" s="17">
        <v>3</v>
      </c>
      <c r="L933" s="17" t="s">
        <v>7730</v>
      </c>
      <c r="M933" s="9">
        <v>2.6</v>
      </c>
      <c r="N933" s="9"/>
      <c r="O933" s="21"/>
      <c r="Q933" s="29"/>
      <c r="U933" s="17"/>
      <c r="V933" s="2"/>
      <c r="Y933" t="str">
        <f t="shared" si="68"/>
        <v/>
      </c>
      <c r="AA933" t="str">
        <f t="shared" si="69"/>
        <v/>
      </c>
      <c r="AC933" s="7"/>
      <c r="AD933" t="s">
        <v>1670</v>
      </c>
      <c r="AE933">
        <f t="shared" ref="AE933:AE996" si="70">COUNTIF(I933,"*Fuji*")</f>
        <v>0</v>
      </c>
      <c r="AG933" s="2"/>
      <c r="AI933" s="7"/>
    </row>
    <row r="934" spans="1:35" ht="11" customHeight="1" outlineLevel="1" x14ac:dyDescent="0.25">
      <c r="A934" t="s">
        <v>1668</v>
      </c>
      <c r="C934" s="2" t="s">
        <v>12976</v>
      </c>
      <c r="D934" s="2">
        <v>82</v>
      </c>
      <c r="E934" s="7">
        <v>1909</v>
      </c>
      <c r="F934" s="5" t="s">
        <v>5139</v>
      </c>
      <c r="H934" s="5" t="s">
        <v>6024</v>
      </c>
      <c r="I934" s="6" t="s">
        <v>1670</v>
      </c>
      <c r="J934" s="6" t="s">
        <v>10936</v>
      </c>
      <c r="K934" s="17">
        <v>3</v>
      </c>
      <c r="L934" s="17" t="s">
        <v>7730</v>
      </c>
      <c r="M934" s="9">
        <v>0</v>
      </c>
      <c r="N934" s="9"/>
      <c r="O934" s="21"/>
      <c r="Q934" s="29"/>
      <c r="U934" s="17"/>
      <c r="V934" s="2">
        <v>78</v>
      </c>
      <c r="Y934" t="str">
        <f t="shared" si="68"/>
        <v/>
      </c>
      <c r="AA934" t="str">
        <f t="shared" si="69"/>
        <v/>
      </c>
      <c r="AC934" s="7"/>
      <c r="AD934" t="s">
        <v>4929</v>
      </c>
      <c r="AE934">
        <f t="shared" si="70"/>
        <v>0</v>
      </c>
      <c r="AG934" s="2"/>
      <c r="AH934" t="s">
        <v>1671</v>
      </c>
      <c r="AI934" s="7" t="s">
        <v>4922</v>
      </c>
    </row>
    <row r="935" spans="1:35" ht="11" customHeight="1" outlineLevel="1" x14ac:dyDescent="0.25">
      <c r="A935" t="s">
        <v>1668</v>
      </c>
      <c r="C935" s="2" t="s">
        <v>12976</v>
      </c>
      <c r="D935" s="2">
        <v>112</v>
      </c>
      <c r="E935" s="7">
        <v>1913</v>
      </c>
      <c r="F935" s="5" t="s">
        <v>3969</v>
      </c>
      <c r="H935" s="5" t="s">
        <v>5038</v>
      </c>
      <c r="I935" s="6" t="s">
        <v>1670</v>
      </c>
      <c r="J935" s="6" t="s">
        <v>10937</v>
      </c>
      <c r="K935" s="17">
        <v>3</v>
      </c>
      <c r="L935" s="17" t="s">
        <v>7732</v>
      </c>
      <c r="M935" s="9"/>
      <c r="N935" s="9"/>
      <c r="O935" s="21"/>
      <c r="Q935" s="29"/>
      <c r="U935" s="17"/>
      <c r="V935" s="2"/>
      <c r="Y935" t="str">
        <f t="shared" si="68"/>
        <v/>
      </c>
      <c r="AA935" t="str">
        <f t="shared" si="69"/>
        <v/>
      </c>
      <c r="AC935" s="7"/>
      <c r="AD935" t="s">
        <v>1670</v>
      </c>
      <c r="AE935">
        <f t="shared" si="70"/>
        <v>0</v>
      </c>
      <c r="AG935" s="2"/>
      <c r="AI935" s="7"/>
    </row>
    <row r="936" spans="1:35" ht="11" customHeight="1" outlineLevel="1" collapsed="1" x14ac:dyDescent="0.25">
      <c r="A936" t="s">
        <v>1668</v>
      </c>
      <c r="C936" s="2" t="s">
        <v>12976</v>
      </c>
      <c r="D936" s="2">
        <v>114</v>
      </c>
      <c r="E936" s="7">
        <v>1916</v>
      </c>
      <c r="F936" s="5" t="s">
        <v>6383</v>
      </c>
      <c r="H936" s="5" t="s">
        <v>1509</v>
      </c>
      <c r="I936" s="6" t="s">
        <v>1670</v>
      </c>
      <c r="J936" s="6" t="s">
        <v>7002</v>
      </c>
      <c r="K936" s="17">
        <v>1</v>
      </c>
      <c r="L936" s="17" t="s">
        <v>7730</v>
      </c>
      <c r="M936" s="9">
        <v>0.2</v>
      </c>
      <c r="N936" s="9"/>
      <c r="O936" s="21"/>
      <c r="Q936" s="29"/>
      <c r="U936" s="17"/>
      <c r="V936" s="2">
        <v>112</v>
      </c>
      <c r="Y936" t="str">
        <f t="shared" si="68"/>
        <v/>
      </c>
      <c r="AA936" t="str">
        <f t="shared" si="69"/>
        <v/>
      </c>
      <c r="AC936" s="7"/>
      <c r="AD936" t="s">
        <v>1670</v>
      </c>
      <c r="AE936">
        <f t="shared" si="70"/>
        <v>0</v>
      </c>
      <c r="AG936" s="2"/>
      <c r="AH936" t="s">
        <v>1671</v>
      </c>
      <c r="AI936" s="7" t="s">
        <v>4610</v>
      </c>
    </row>
    <row r="937" spans="1:35" ht="11" customHeight="1" outlineLevel="1" x14ac:dyDescent="0.25">
      <c r="A937" t="s">
        <v>1668</v>
      </c>
      <c r="C937" s="2" t="s">
        <v>12976</v>
      </c>
      <c r="D937" s="2" t="s">
        <v>1513</v>
      </c>
      <c r="E937" s="7">
        <v>1916</v>
      </c>
      <c r="F937" s="5" t="s">
        <v>4215</v>
      </c>
      <c r="H937" s="5" t="s">
        <v>1509</v>
      </c>
      <c r="I937" s="6" t="s">
        <v>1670</v>
      </c>
      <c r="J937" s="6" t="s">
        <v>7002</v>
      </c>
      <c r="K937" s="17">
        <v>1</v>
      </c>
      <c r="L937" s="17" t="s">
        <v>20075</v>
      </c>
      <c r="M937" s="9"/>
      <c r="N937" s="9"/>
      <c r="O937" s="21"/>
      <c r="Q937" s="29"/>
      <c r="U937" s="17"/>
      <c r="V937" s="2" t="s">
        <v>1510</v>
      </c>
      <c r="X937" t="s">
        <v>7732</v>
      </c>
      <c r="Y937" t="str">
        <f t="shared" si="68"/>
        <v/>
      </c>
      <c r="AA937" t="str">
        <f t="shared" si="69"/>
        <v/>
      </c>
      <c r="AC937" s="7"/>
      <c r="AD937" t="s">
        <v>1670</v>
      </c>
      <c r="AE937">
        <f t="shared" si="70"/>
        <v>0</v>
      </c>
      <c r="AG937" s="2"/>
      <c r="AH937" t="s">
        <v>1671</v>
      </c>
      <c r="AI937" s="7" t="s">
        <v>4922</v>
      </c>
    </row>
    <row r="938" spans="1:35" ht="11" customHeight="1" outlineLevel="1" x14ac:dyDescent="0.25">
      <c r="A938" t="s">
        <v>1668</v>
      </c>
      <c r="C938" s="2" t="s">
        <v>12976</v>
      </c>
      <c r="D938" s="2">
        <v>116</v>
      </c>
      <c r="E938" s="7">
        <v>1916</v>
      </c>
      <c r="F938" s="5" t="s">
        <v>5139</v>
      </c>
      <c r="H938" s="5" t="s">
        <v>1511</v>
      </c>
      <c r="I938" s="6" t="s">
        <v>1512</v>
      </c>
      <c r="J938" s="6" t="s">
        <v>7002</v>
      </c>
      <c r="K938" s="17">
        <v>3</v>
      </c>
      <c r="L938" s="17" t="s">
        <v>7730</v>
      </c>
      <c r="M938" s="9">
        <v>0.6</v>
      </c>
      <c r="N938" s="9"/>
      <c r="O938" s="21"/>
      <c r="Q938" s="29"/>
      <c r="U938" s="17"/>
      <c r="V938" s="2">
        <v>114</v>
      </c>
      <c r="Y938" t="str">
        <f t="shared" si="68"/>
        <v/>
      </c>
      <c r="AA938" t="str">
        <f t="shared" si="69"/>
        <v/>
      </c>
      <c r="AC938" s="7"/>
      <c r="AD938" t="s">
        <v>1512</v>
      </c>
      <c r="AE938">
        <f t="shared" si="70"/>
        <v>0</v>
      </c>
      <c r="AG938" s="2"/>
      <c r="AH938" t="s">
        <v>1671</v>
      </c>
      <c r="AI938" s="7" t="s">
        <v>4610</v>
      </c>
    </row>
    <row r="939" spans="1:35" ht="11" customHeight="1" outlineLevel="1" x14ac:dyDescent="0.25">
      <c r="A939" t="s">
        <v>1668</v>
      </c>
      <c r="C939" s="2" t="s">
        <v>12976</v>
      </c>
      <c r="D939" s="2" t="s">
        <v>6468</v>
      </c>
      <c r="E939" s="7">
        <v>1916</v>
      </c>
      <c r="F939" s="5" t="s">
        <v>4215</v>
      </c>
      <c r="H939" s="5" t="s">
        <v>1511</v>
      </c>
      <c r="I939" s="6" t="s">
        <v>1512</v>
      </c>
      <c r="J939" s="6" t="s">
        <v>7002</v>
      </c>
      <c r="K939" s="17">
        <v>3</v>
      </c>
      <c r="L939" s="17" t="s">
        <v>20075</v>
      </c>
      <c r="M939" s="9"/>
      <c r="N939" s="9"/>
      <c r="O939" s="21"/>
      <c r="Q939" s="29"/>
      <c r="U939" s="17"/>
      <c r="V939" s="2" t="s">
        <v>1513</v>
      </c>
      <c r="X939" t="s">
        <v>7732</v>
      </c>
      <c r="Y939" t="str">
        <f t="shared" si="68"/>
        <v/>
      </c>
      <c r="AA939" t="str">
        <f t="shared" si="69"/>
        <v/>
      </c>
      <c r="AC939" s="7"/>
      <c r="AD939" t="s">
        <v>1512</v>
      </c>
      <c r="AE939">
        <f t="shared" si="70"/>
        <v>0</v>
      </c>
      <c r="AG939" s="2"/>
      <c r="AH939" t="s">
        <v>1671</v>
      </c>
      <c r="AI939" s="7" t="s">
        <v>4922</v>
      </c>
    </row>
    <row r="940" spans="1:35" ht="11" customHeight="1" outlineLevel="1" collapsed="1" x14ac:dyDescent="0.25">
      <c r="A940" t="s">
        <v>1668</v>
      </c>
      <c r="C940" s="2" t="s">
        <v>12976</v>
      </c>
      <c r="D940" s="2" t="s">
        <v>10939</v>
      </c>
      <c r="E940" s="7">
        <v>1916</v>
      </c>
      <c r="F940" s="5" t="s">
        <v>1647</v>
      </c>
      <c r="H940" s="5" t="s">
        <v>1511</v>
      </c>
      <c r="I940" s="6" t="s">
        <v>1512</v>
      </c>
      <c r="J940" s="6" t="s">
        <v>7002</v>
      </c>
      <c r="K940" s="17">
        <v>3</v>
      </c>
      <c r="L940" s="17" t="s">
        <v>20075</v>
      </c>
      <c r="M940" s="9"/>
      <c r="N940" s="9"/>
      <c r="O940" s="21"/>
      <c r="Q940" s="29"/>
      <c r="U940" s="17"/>
      <c r="V940" s="2" t="s">
        <v>1514</v>
      </c>
      <c r="X940" t="s">
        <v>7732</v>
      </c>
      <c r="Y940" t="str">
        <f t="shared" si="68"/>
        <v/>
      </c>
      <c r="AA940" t="str">
        <f t="shared" si="69"/>
        <v/>
      </c>
      <c r="AC940" s="7"/>
      <c r="AD940" t="s">
        <v>1512</v>
      </c>
      <c r="AE940">
        <f t="shared" si="70"/>
        <v>0</v>
      </c>
      <c r="AG940" s="2"/>
      <c r="AH940" t="s">
        <v>1671</v>
      </c>
      <c r="AI940" s="7" t="s">
        <v>4922</v>
      </c>
    </row>
    <row r="941" spans="1:35" ht="11" customHeight="1" outlineLevel="1" x14ac:dyDescent="0.25">
      <c r="A941" t="s">
        <v>1668</v>
      </c>
      <c r="C941" s="2" t="s">
        <v>12976</v>
      </c>
      <c r="D941" s="2" t="s">
        <v>10938</v>
      </c>
      <c r="E941" s="7">
        <v>1916</v>
      </c>
      <c r="F941" s="5" t="s">
        <v>4217</v>
      </c>
      <c r="H941" s="5" t="s">
        <v>1511</v>
      </c>
      <c r="I941" s="6" t="s">
        <v>1512</v>
      </c>
      <c r="J941" s="6" t="s">
        <v>7002</v>
      </c>
      <c r="K941" s="17">
        <v>3</v>
      </c>
      <c r="L941" s="17" t="s">
        <v>20075</v>
      </c>
      <c r="M941" s="9"/>
      <c r="N941" s="9"/>
      <c r="O941" s="21"/>
      <c r="Q941" s="29"/>
      <c r="U941" s="17"/>
      <c r="V941" s="2" t="s">
        <v>1515</v>
      </c>
      <c r="X941" t="s">
        <v>7732</v>
      </c>
      <c r="Y941" t="str">
        <f t="shared" si="68"/>
        <v/>
      </c>
      <c r="AA941" t="str">
        <f t="shared" si="69"/>
        <v/>
      </c>
      <c r="AC941" s="7"/>
      <c r="AD941" t="s">
        <v>1512</v>
      </c>
      <c r="AE941">
        <f t="shared" si="70"/>
        <v>0</v>
      </c>
      <c r="AG941" s="2"/>
      <c r="AH941" t="s">
        <v>1671</v>
      </c>
      <c r="AI941" s="7" t="s">
        <v>4922</v>
      </c>
    </row>
    <row r="942" spans="1:35" ht="11" customHeight="1" outlineLevel="1" x14ac:dyDescent="0.25">
      <c r="A942" t="s">
        <v>1668</v>
      </c>
      <c r="C942" s="2" t="s">
        <v>12976</v>
      </c>
      <c r="D942" s="2" t="s">
        <v>10940</v>
      </c>
      <c r="E942" s="7">
        <v>1916</v>
      </c>
      <c r="F942" s="5" t="s">
        <v>5139</v>
      </c>
      <c r="H942" s="5" t="s">
        <v>1518</v>
      </c>
      <c r="I942" s="6" t="s">
        <v>1512</v>
      </c>
      <c r="J942" s="6" t="s">
        <v>7002</v>
      </c>
      <c r="K942" s="17">
        <v>3</v>
      </c>
      <c r="L942" s="17" t="s">
        <v>7730</v>
      </c>
      <c r="M942" s="9">
        <v>0.5</v>
      </c>
      <c r="N942" s="9"/>
      <c r="O942" s="21"/>
      <c r="Q942" s="29"/>
      <c r="U942" s="17"/>
      <c r="V942" s="2">
        <v>115</v>
      </c>
      <c r="X942" t="s">
        <v>7732</v>
      </c>
      <c r="Y942" t="str">
        <f t="shared" si="68"/>
        <v/>
      </c>
      <c r="AA942" t="str">
        <f t="shared" si="69"/>
        <v/>
      </c>
      <c r="AC942" s="7"/>
      <c r="AD942" t="s">
        <v>1512</v>
      </c>
      <c r="AE942">
        <f t="shared" si="70"/>
        <v>0</v>
      </c>
      <c r="AG942" s="2"/>
      <c r="AH942" t="s">
        <v>1671</v>
      </c>
      <c r="AI942" s="7" t="s">
        <v>4610</v>
      </c>
    </row>
    <row r="943" spans="1:35" ht="11" customHeight="1" outlineLevel="1" x14ac:dyDescent="0.25">
      <c r="A943" t="s">
        <v>1668</v>
      </c>
      <c r="C943" s="2" t="s">
        <v>12976</v>
      </c>
      <c r="D943" s="2" t="s">
        <v>10941</v>
      </c>
      <c r="E943" s="7">
        <v>1916</v>
      </c>
      <c r="F943" s="5" t="s">
        <v>4215</v>
      </c>
      <c r="H943" s="5" t="s">
        <v>1518</v>
      </c>
      <c r="I943" s="6" t="s">
        <v>1512</v>
      </c>
      <c r="J943" s="6" t="s">
        <v>7002</v>
      </c>
      <c r="K943" s="17">
        <v>3</v>
      </c>
      <c r="L943" s="17" t="s">
        <v>20075</v>
      </c>
      <c r="M943" s="9"/>
      <c r="N943" s="9"/>
      <c r="O943" s="21"/>
      <c r="Q943" s="29"/>
      <c r="U943" s="17"/>
      <c r="V943" s="2" t="s">
        <v>6118</v>
      </c>
      <c r="X943" t="s">
        <v>7732</v>
      </c>
      <c r="Y943" t="str">
        <f t="shared" si="68"/>
        <v/>
      </c>
      <c r="AA943" t="str">
        <f t="shared" si="69"/>
        <v/>
      </c>
      <c r="AC943" s="7"/>
      <c r="AD943" t="s">
        <v>1512</v>
      </c>
      <c r="AE943">
        <f t="shared" si="70"/>
        <v>0</v>
      </c>
      <c r="AG943" s="2"/>
      <c r="AH943" t="s">
        <v>1671</v>
      </c>
      <c r="AI943" s="7" t="s">
        <v>4922</v>
      </c>
    </row>
    <row r="944" spans="1:35" ht="11" customHeight="1" outlineLevel="1" x14ac:dyDescent="0.25">
      <c r="A944" t="s">
        <v>1668</v>
      </c>
      <c r="C944" s="2" t="s">
        <v>12976</v>
      </c>
      <c r="D944" s="2">
        <v>119</v>
      </c>
      <c r="E944" s="7">
        <v>1919</v>
      </c>
      <c r="F944" s="5" t="s">
        <v>6383</v>
      </c>
      <c r="H944" s="5" t="s">
        <v>3968</v>
      </c>
      <c r="I944" s="6" t="s">
        <v>1670</v>
      </c>
      <c r="J944" s="6" t="s">
        <v>10942</v>
      </c>
      <c r="K944" s="17">
        <v>3</v>
      </c>
      <c r="L944" s="17" t="s">
        <v>7730</v>
      </c>
      <c r="M944" s="9">
        <v>0.4</v>
      </c>
      <c r="N944" s="9"/>
      <c r="O944" s="21"/>
      <c r="Q944" s="29"/>
      <c r="U944" s="17"/>
      <c r="V944" s="2"/>
      <c r="Y944" t="str">
        <f t="shared" si="68"/>
        <v/>
      </c>
      <c r="AA944" t="str">
        <f t="shared" si="69"/>
        <v/>
      </c>
      <c r="AC944" s="7"/>
      <c r="AD944" t="s">
        <v>4929</v>
      </c>
      <c r="AE944">
        <f t="shared" si="70"/>
        <v>0</v>
      </c>
      <c r="AG944" s="2"/>
      <c r="AI944" s="7"/>
    </row>
    <row r="945" spans="1:35" ht="11" customHeight="1" outlineLevel="1" x14ac:dyDescent="0.25">
      <c r="A945" t="s">
        <v>1668</v>
      </c>
      <c r="C945" s="2" t="s">
        <v>12976</v>
      </c>
      <c r="D945" s="2">
        <v>120</v>
      </c>
      <c r="E945" s="7">
        <v>1919</v>
      </c>
      <c r="F945" s="5" t="s">
        <v>4732</v>
      </c>
      <c r="H945" s="5" t="s">
        <v>6127</v>
      </c>
      <c r="I945" s="6" t="s">
        <v>1670</v>
      </c>
      <c r="J945" s="6" t="s">
        <v>10942</v>
      </c>
      <c r="K945" s="17">
        <v>3</v>
      </c>
      <c r="L945" s="17" t="s">
        <v>7730</v>
      </c>
      <c r="M945" s="9">
        <v>0.4</v>
      </c>
      <c r="N945" s="9"/>
      <c r="O945" s="21"/>
      <c r="Q945" s="29"/>
      <c r="U945" s="17"/>
      <c r="V945" s="2"/>
      <c r="Y945" t="str">
        <f t="shared" si="68"/>
        <v/>
      </c>
      <c r="AA945" t="str">
        <f t="shared" si="69"/>
        <v/>
      </c>
      <c r="AC945" s="7"/>
      <c r="AD945" t="s">
        <v>4929</v>
      </c>
      <c r="AE945">
        <f t="shared" si="70"/>
        <v>0</v>
      </c>
      <c r="AG945" s="2"/>
      <c r="AI945" s="7"/>
    </row>
    <row r="946" spans="1:35" ht="11" customHeight="1" outlineLevel="1" x14ac:dyDescent="0.25">
      <c r="A946" t="s">
        <v>1668</v>
      </c>
      <c r="C946" s="2" t="s">
        <v>12976</v>
      </c>
      <c r="D946" s="2">
        <v>121</v>
      </c>
      <c r="E946" s="7">
        <v>1919</v>
      </c>
      <c r="F946" s="5" t="s">
        <v>5139</v>
      </c>
      <c r="H946" s="5" t="s">
        <v>5571</v>
      </c>
      <c r="I946" s="6" t="s">
        <v>1670</v>
      </c>
      <c r="J946" s="6" t="s">
        <v>10942</v>
      </c>
      <c r="K946" s="17">
        <v>3</v>
      </c>
      <c r="L946" s="17" t="s">
        <v>7730</v>
      </c>
      <c r="M946" s="9">
        <v>0.4</v>
      </c>
      <c r="N946" s="9"/>
      <c r="O946" s="21"/>
      <c r="Q946" s="29"/>
      <c r="U946" s="17"/>
      <c r="V946" s="2"/>
      <c r="Y946" t="str">
        <f t="shared" si="68"/>
        <v/>
      </c>
      <c r="AA946" t="str">
        <f t="shared" si="69"/>
        <v/>
      </c>
      <c r="AC946" s="7"/>
      <c r="AD946" t="s">
        <v>4929</v>
      </c>
      <c r="AE946">
        <f t="shared" si="70"/>
        <v>0</v>
      </c>
      <c r="AG946" s="2"/>
      <c r="AI946" s="7"/>
    </row>
    <row r="947" spans="1:35" ht="11" customHeight="1" outlineLevel="1" x14ac:dyDescent="0.25">
      <c r="A947" t="s">
        <v>1668</v>
      </c>
      <c r="C947" s="2" t="s">
        <v>12976</v>
      </c>
      <c r="D947" s="2">
        <v>122</v>
      </c>
      <c r="E947" s="7">
        <v>1919</v>
      </c>
      <c r="F947" s="5" t="s">
        <v>5138</v>
      </c>
      <c r="H947" s="5" t="s">
        <v>3831</v>
      </c>
      <c r="I947" s="6" t="s">
        <v>1670</v>
      </c>
      <c r="J947" s="6" t="s">
        <v>10942</v>
      </c>
      <c r="K947" s="17">
        <v>3</v>
      </c>
      <c r="L947" s="17" t="s">
        <v>7732</v>
      </c>
      <c r="M947" s="9"/>
      <c r="N947" s="9"/>
      <c r="O947" s="21"/>
      <c r="Q947" s="29"/>
      <c r="U947" s="17"/>
      <c r="V947" s="2"/>
      <c r="Y947" t="str">
        <f t="shared" si="68"/>
        <v/>
      </c>
      <c r="AA947" t="str">
        <f t="shared" si="69"/>
        <v/>
      </c>
      <c r="AC947" s="7"/>
      <c r="AD947" t="s">
        <v>4929</v>
      </c>
      <c r="AE947">
        <f t="shared" si="70"/>
        <v>0</v>
      </c>
      <c r="AG947" s="2"/>
      <c r="AI947" s="7"/>
    </row>
    <row r="948" spans="1:35" ht="11" customHeight="1" outlineLevel="1" x14ac:dyDescent="0.25">
      <c r="A948" t="s">
        <v>1668</v>
      </c>
      <c r="C948" s="2" t="s">
        <v>12976</v>
      </c>
      <c r="D948" s="2">
        <v>123</v>
      </c>
      <c r="E948" s="7">
        <v>1919</v>
      </c>
      <c r="F948" s="5" t="s">
        <v>2974</v>
      </c>
      <c r="H948" s="5" t="s">
        <v>4026</v>
      </c>
      <c r="I948" s="6" t="s">
        <v>1670</v>
      </c>
      <c r="J948" s="6" t="s">
        <v>10942</v>
      </c>
      <c r="K948" s="17">
        <v>3</v>
      </c>
      <c r="L948" s="17" t="s">
        <v>7730</v>
      </c>
      <c r="M948" s="9">
        <v>0.9</v>
      </c>
      <c r="N948" s="9"/>
      <c r="O948" s="21"/>
      <c r="Q948" s="29"/>
      <c r="U948" s="17"/>
      <c r="V948" s="2"/>
      <c r="Y948" t="str">
        <f t="shared" si="68"/>
        <v/>
      </c>
      <c r="AA948" t="str">
        <f t="shared" si="69"/>
        <v/>
      </c>
      <c r="AC948" s="7"/>
      <c r="AD948" t="s">
        <v>4929</v>
      </c>
      <c r="AE948">
        <f t="shared" si="70"/>
        <v>0</v>
      </c>
      <c r="AG948" s="2"/>
      <c r="AI948" s="7"/>
    </row>
    <row r="949" spans="1:35" ht="11" customHeight="1" outlineLevel="1" x14ac:dyDescent="0.25">
      <c r="A949" t="s">
        <v>1668</v>
      </c>
      <c r="C949" s="2" t="s">
        <v>12976</v>
      </c>
      <c r="D949" s="2">
        <v>124</v>
      </c>
      <c r="E949" s="7">
        <v>1919</v>
      </c>
      <c r="F949" s="5" t="s">
        <v>5504</v>
      </c>
      <c r="H949" s="5" t="s">
        <v>6119</v>
      </c>
      <c r="I949" s="6" t="s">
        <v>1670</v>
      </c>
      <c r="J949" s="6" t="s">
        <v>10942</v>
      </c>
      <c r="K949" s="17">
        <v>3</v>
      </c>
      <c r="L949" s="17" t="s">
        <v>7732</v>
      </c>
      <c r="M949" s="9"/>
      <c r="N949" s="9"/>
      <c r="O949" s="21"/>
      <c r="Q949" s="29"/>
      <c r="U949" s="17"/>
      <c r="V949" s="2"/>
      <c r="Y949" t="str">
        <f t="shared" si="68"/>
        <v/>
      </c>
      <c r="AA949" t="str">
        <f t="shared" si="69"/>
        <v/>
      </c>
      <c r="AC949" s="7"/>
      <c r="AD949" t="s">
        <v>4929</v>
      </c>
      <c r="AE949">
        <f t="shared" si="70"/>
        <v>0</v>
      </c>
      <c r="AG949" s="2"/>
      <c r="AI949" s="7"/>
    </row>
    <row r="950" spans="1:35" ht="11" customHeight="1" outlineLevel="1" x14ac:dyDescent="0.25">
      <c r="A950" t="s">
        <v>1668</v>
      </c>
      <c r="C950" s="2" t="s">
        <v>12976</v>
      </c>
      <c r="D950" s="2">
        <v>125</v>
      </c>
      <c r="E950" s="7">
        <v>1919</v>
      </c>
      <c r="F950" s="5" t="s">
        <v>2888</v>
      </c>
      <c r="H950" s="5" t="s">
        <v>3829</v>
      </c>
      <c r="I950" s="6" t="s">
        <v>1670</v>
      </c>
      <c r="J950" s="6" t="s">
        <v>10942</v>
      </c>
      <c r="K950" s="17">
        <v>3</v>
      </c>
      <c r="L950" s="17" t="s">
        <v>7730</v>
      </c>
      <c r="M950" s="9">
        <v>0.4</v>
      </c>
      <c r="N950" s="9"/>
      <c r="O950" s="21"/>
      <c r="Q950" s="29"/>
      <c r="U950" s="17"/>
      <c r="V950" s="2"/>
      <c r="Y950" t="str">
        <f t="shared" si="68"/>
        <v/>
      </c>
      <c r="AA950" t="str">
        <f t="shared" si="69"/>
        <v/>
      </c>
      <c r="AC950" s="7"/>
      <c r="AD950" t="s">
        <v>4929</v>
      </c>
      <c r="AE950">
        <f t="shared" si="70"/>
        <v>0</v>
      </c>
      <c r="AG950" s="2"/>
      <c r="AI950" s="7"/>
    </row>
    <row r="951" spans="1:35" ht="11" customHeight="1" outlineLevel="1" x14ac:dyDescent="0.25">
      <c r="A951" t="s">
        <v>1668</v>
      </c>
      <c r="C951" s="2" t="s">
        <v>12976</v>
      </c>
      <c r="D951" s="2">
        <v>126</v>
      </c>
      <c r="E951" s="7">
        <v>1919</v>
      </c>
      <c r="F951" s="5" t="s">
        <v>3421</v>
      </c>
      <c r="H951" s="5" t="s">
        <v>5037</v>
      </c>
      <c r="I951" s="6" t="s">
        <v>1670</v>
      </c>
      <c r="J951" s="6" t="s">
        <v>10942</v>
      </c>
      <c r="K951" s="17">
        <v>3</v>
      </c>
      <c r="L951" s="17" t="s">
        <v>7730</v>
      </c>
      <c r="M951" s="9">
        <v>0.4</v>
      </c>
      <c r="N951" s="9"/>
      <c r="O951" s="21"/>
      <c r="Q951" s="29"/>
      <c r="U951" s="17"/>
      <c r="V951" s="2"/>
      <c r="Y951" t="str">
        <f t="shared" si="68"/>
        <v/>
      </c>
      <c r="AA951" t="str">
        <f t="shared" si="69"/>
        <v/>
      </c>
      <c r="AC951" s="7"/>
      <c r="AD951" t="s">
        <v>4929</v>
      </c>
      <c r="AE951">
        <f t="shared" si="70"/>
        <v>0</v>
      </c>
      <c r="AG951" s="2"/>
      <c r="AI951" s="7"/>
    </row>
    <row r="952" spans="1:35" ht="11" customHeight="1" outlineLevel="1" x14ac:dyDescent="0.25">
      <c r="A952" t="s">
        <v>1668</v>
      </c>
      <c r="C952" s="2" t="s">
        <v>12976</v>
      </c>
      <c r="D952" s="2">
        <v>127</v>
      </c>
      <c r="E952" s="7">
        <v>1919</v>
      </c>
      <c r="F952" s="5" t="s">
        <v>3967</v>
      </c>
      <c r="H952" s="5" t="s">
        <v>8864</v>
      </c>
      <c r="I952" s="6" t="s">
        <v>1670</v>
      </c>
      <c r="J952" s="6" t="s">
        <v>10942</v>
      </c>
      <c r="K952" s="17">
        <v>3</v>
      </c>
      <c r="L952" s="17" t="s">
        <v>7732</v>
      </c>
      <c r="M952" s="9"/>
      <c r="N952" s="9"/>
      <c r="O952" s="21"/>
      <c r="Q952" s="29"/>
      <c r="U952" s="17"/>
      <c r="V952" s="2"/>
      <c r="Y952" t="str">
        <f t="shared" si="68"/>
        <v/>
      </c>
      <c r="AA952" t="str">
        <f t="shared" si="69"/>
        <v/>
      </c>
      <c r="AC952" s="7"/>
      <c r="AD952" t="s">
        <v>4929</v>
      </c>
      <c r="AE952">
        <f t="shared" si="70"/>
        <v>0</v>
      </c>
      <c r="AG952" s="2"/>
      <c r="AI952" s="7"/>
    </row>
    <row r="953" spans="1:35" ht="11" customHeight="1" outlineLevel="1" x14ac:dyDescent="0.25">
      <c r="A953" t="s">
        <v>1668</v>
      </c>
      <c r="C953" s="2" t="s">
        <v>12976</v>
      </c>
      <c r="D953" s="2">
        <v>128</v>
      </c>
      <c r="E953" s="7">
        <v>1919</v>
      </c>
      <c r="F953" s="5" t="s">
        <v>3969</v>
      </c>
      <c r="H953" s="5" t="s">
        <v>636</v>
      </c>
      <c r="I953" s="6" t="s">
        <v>1670</v>
      </c>
      <c r="J953" s="6" t="s">
        <v>10942</v>
      </c>
      <c r="K953" s="17">
        <v>3</v>
      </c>
      <c r="L953" s="17" t="s">
        <v>7732</v>
      </c>
      <c r="M953" s="9"/>
      <c r="N953" s="9"/>
      <c r="O953" s="21"/>
      <c r="Q953" s="29"/>
      <c r="U953" s="17"/>
      <c r="V953" s="2"/>
      <c r="Y953" t="str">
        <f t="shared" si="68"/>
        <v/>
      </c>
      <c r="AA953" t="str">
        <f t="shared" si="69"/>
        <v/>
      </c>
      <c r="AC953" s="7"/>
      <c r="AD953" t="s">
        <v>4929</v>
      </c>
      <c r="AE953">
        <f t="shared" si="70"/>
        <v>0</v>
      </c>
      <c r="AG953" s="2"/>
      <c r="AI953" s="7"/>
    </row>
    <row r="954" spans="1:35" ht="11" customHeight="1" outlineLevel="1" x14ac:dyDescent="0.25">
      <c r="A954" t="s">
        <v>1668</v>
      </c>
      <c r="C954" s="2" t="s">
        <v>12976</v>
      </c>
      <c r="D954" s="2">
        <v>129</v>
      </c>
      <c r="E954" s="7">
        <v>1923</v>
      </c>
      <c r="F954" s="5" t="s">
        <v>6383</v>
      </c>
      <c r="H954" s="5" t="s">
        <v>3968</v>
      </c>
      <c r="I954" s="6" t="s">
        <v>1670</v>
      </c>
      <c r="J954" s="6" t="s">
        <v>10943</v>
      </c>
      <c r="K954" s="17">
        <v>3</v>
      </c>
      <c r="L954" s="17" t="s">
        <v>7730</v>
      </c>
      <c r="M954" s="9">
        <v>0.5</v>
      </c>
      <c r="N954" s="9"/>
      <c r="O954" s="21"/>
      <c r="Q954" s="29"/>
      <c r="U954" s="17"/>
      <c r="V954" s="2"/>
      <c r="Y954" t="str">
        <f t="shared" si="68"/>
        <v/>
      </c>
      <c r="AA954" t="str">
        <f t="shared" si="69"/>
        <v/>
      </c>
      <c r="AC954" s="7"/>
      <c r="AD954" t="s">
        <v>4929</v>
      </c>
      <c r="AE954">
        <f t="shared" si="70"/>
        <v>0</v>
      </c>
      <c r="AG954" s="2"/>
      <c r="AI954" s="7"/>
    </row>
    <row r="955" spans="1:35" ht="11" customHeight="1" outlineLevel="1" x14ac:dyDescent="0.25">
      <c r="A955" t="s">
        <v>1668</v>
      </c>
      <c r="C955" s="2" t="s">
        <v>12976</v>
      </c>
      <c r="D955" s="2">
        <v>130</v>
      </c>
      <c r="E955" s="7">
        <v>1923</v>
      </c>
      <c r="F955" s="5" t="s">
        <v>4732</v>
      </c>
      <c r="H955" s="5" t="s">
        <v>6127</v>
      </c>
      <c r="I955" s="6" t="s">
        <v>1670</v>
      </c>
      <c r="J955" s="6" t="s">
        <v>10943</v>
      </c>
      <c r="K955" s="17">
        <v>3</v>
      </c>
      <c r="L955" s="17" t="s">
        <v>7732</v>
      </c>
      <c r="M955" s="9"/>
      <c r="N955" s="9"/>
      <c r="O955" s="21"/>
      <c r="Q955" s="29"/>
      <c r="U955" s="17"/>
      <c r="V955" s="2"/>
      <c r="Y955" t="str">
        <f t="shared" si="68"/>
        <v/>
      </c>
      <c r="AA955" t="str">
        <f t="shared" si="69"/>
        <v/>
      </c>
      <c r="AC955" s="7"/>
      <c r="AD955" t="s">
        <v>4929</v>
      </c>
      <c r="AE955">
        <f t="shared" si="70"/>
        <v>0</v>
      </c>
      <c r="AG955" s="2"/>
      <c r="AI955" s="7"/>
    </row>
    <row r="956" spans="1:35" ht="11" customHeight="1" outlineLevel="1" x14ac:dyDescent="0.25">
      <c r="A956" t="s">
        <v>1668</v>
      </c>
      <c r="C956" s="2" t="s">
        <v>12976</v>
      </c>
      <c r="D956" s="2">
        <v>131</v>
      </c>
      <c r="E956" s="7">
        <v>1923</v>
      </c>
      <c r="F956" s="5" t="s">
        <v>5139</v>
      </c>
      <c r="H956" s="5" t="s">
        <v>5571</v>
      </c>
      <c r="I956" s="6" t="s">
        <v>1670</v>
      </c>
      <c r="J956" s="6" t="s">
        <v>10943</v>
      </c>
      <c r="K956" s="17">
        <v>3</v>
      </c>
      <c r="L956" s="17" t="s">
        <v>7730</v>
      </c>
      <c r="M956" s="9">
        <v>0.5</v>
      </c>
      <c r="N956" s="9"/>
      <c r="O956" s="21"/>
      <c r="Q956" s="29"/>
      <c r="U956" s="17"/>
      <c r="V956" s="2"/>
      <c r="Y956" t="str">
        <f t="shared" si="68"/>
        <v/>
      </c>
      <c r="AA956" t="str">
        <f t="shared" si="69"/>
        <v/>
      </c>
      <c r="AC956" s="7"/>
      <c r="AD956" t="s">
        <v>4929</v>
      </c>
      <c r="AE956">
        <f t="shared" si="70"/>
        <v>0</v>
      </c>
      <c r="AG956" s="2"/>
      <c r="AI956" s="7"/>
    </row>
    <row r="957" spans="1:35" ht="11" customHeight="1" outlineLevel="1" x14ac:dyDescent="0.25">
      <c r="A957" t="s">
        <v>1668</v>
      </c>
      <c r="C957" s="2" t="s">
        <v>12976</v>
      </c>
      <c r="D957" s="2">
        <v>132</v>
      </c>
      <c r="E957" s="7">
        <v>1923</v>
      </c>
      <c r="F957" s="5" t="s">
        <v>5138</v>
      </c>
      <c r="H957" s="5" t="s">
        <v>3831</v>
      </c>
      <c r="I957" s="6" t="s">
        <v>1670</v>
      </c>
      <c r="J957" s="6" t="s">
        <v>10943</v>
      </c>
      <c r="K957" s="17">
        <v>3</v>
      </c>
      <c r="L957" s="17" t="s">
        <v>7732</v>
      </c>
      <c r="M957" s="9"/>
      <c r="N957" s="9"/>
      <c r="O957" s="21"/>
      <c r="Q957" s="29"/>
      <c r="U957" s="17"/>
      <c r="V957" s="2"/>
      <c r="Y957" t="str">
        <f t="shared" si="68"/>
        <v/>
      </c>
      <c r="AA957" t="str">
        <f t="shared" si="69"/>
        <v/>
      </c>
      <c r="AC957" s="7"/>
      <c r="AD957" t="s">
        <v>4929</v>
      </c>
      <c r="AE957">
        <f t="shared" si="70"/>
        <v>0</v>
      </c>
      <c r="AG957" s="2"/>
      <c r="AI957" s="7"/>
    </row>
    <row r="958" spans="1:35" ht="11" customHeight="1" outlineLevel="1" x14ac:dyDescent="0.25">
      <c r="A958" t="s">
        <v>1668</v>
      </c>
      <c r="C958" s="2" t="s">
        <v>12976</v>
      </c>
      <c r="D958" s="2">
        <v>133</v>
      </c>
      <c r="E958" s="7">
        <v>1923</v>
      </c>
      <c r="F958" s="5" t="s">
        <v>2974</v>
      </c>
      <c r="H958" s="5" t="s">
        <v>4026</v>
      </c>
      <c r="I958" s="6" t="s">
        <v>1670</v>
      </c>
      <c r="J958" s="6" t="s">
        <v>10943</v>
      </c>
      <c r="K958" s="17">
        <v>3</v>
      </c>
      <c r="L958" s="17" t="s">
        <v>7730</v>
      </c>
      <c r="M958" s="9">
        <v>0.5</v>
      </c>
      <c r="N958" s="9"/>
      <c r="O958" s="21"/>
      <c r="Q958" s="29"/>
      <c r="U958" s="17"/>
      <c r="V958" s="2"/>
      <c r="Y958" t="str">
        <f t="shared" si="68"/>
        <v/>
      </c>
      <c r="AA958" t="str">
        <f t="shared" si="69"/>
        <v/>
      </c>
      <c r="AC958" s="7"/>
      <c r="AD958" t="s">
        <v>4929</v>
      </c>
      <c r="AE958">
        <f t="shared" si="70"/>
        <v>0</v>
      </c>
      <c r="AG958" s="2"/>
      <c r="AI958" s="7"/>
    </row>
    <row r="959" spans="1:35" ht="11" customHeight="1" outlineLevel="1" x14ac:dyDescent="0.25">
      <c r="A959" t="s">
        <v>1668</v>
      </c>
      <c r="C959" s="2" t="s">
        <v>12976</v>
      </c>
      <c r="D959" s="2">
        <v>134</v>
      </c>
      <c r="E959" s="7">
        <v>1923</v>
      </c>
      <c r="F959" s="5" t="s">
        <v>3421</v>
      </c>
      <c r="H959" s="5" t="s">
        <v>5037</v>
      </c>
      <c r="I959" s="6" t="s">
        <v>1670</v>
      </c>
      <c r="J959" s="6" t="s">
        <v>10943</v>
      </c>
      <c r="K959" s="17">
        <v>3</v>
      </c>
      <c r="L959" s="17" t="s">
        <v>7732</v>
      </c>
      <c r="M959" s="9"/>
      <c r="N959" s="9"/>
      <c r="O959" s="21"/>
      <c r="Q959" s="29"/>
      <c r="U959" s="17"/>
      <c r="V959" s="2"/>
      <c r="Y959" t="str">
        <f t="shared" si="68"/>
        <v/>
      </c>
      <c r="AA959" t="str">
        <f t="shared" si="69"/>
        <v/>
      </c>
      <c r="AC959" s="7"/>
      <c r="AD959" t="s">
        <v>4929</v>
      </c>
      <c r="AE959">
        <f t="shared" si="70"/>
        <v>0</v>
      </c>
      <c r="AG959" s="2"/>
      <c r="AI959" s="7"/>
    </row>
    <row r="960" spans="1:35" ht="11" customHeight="1" outlineLevel="1" x14ac:dyDescent="0.25">
      <c r="A960" t="s">
        <v>1668</v>
      </c>
      <c r="C960" s="2" t="s">
        <v>12976</v>
      </c>
      <c r="D960" s="2">
        <v>135</v>
      </c>
      <c r="E960" s="7">
        <v>1923</v>
      </c>
      <c r="F960" s="5" t="s">
        <v>3967</v>
      </c>
      <c r="H960" s="5" t="s">
        <v>8864</v>
      </c>
      <c r="I960" s="6" t="s">
        <v>1670</v>
      </c>
      <c r="J960" s="6" t="s">
        <v>10943</v>
      </c>
      <c r="K960" s="17">
        <v>3</v>
      </c>
      <c r="L960" s="17" t="s">
        <v>7730</v>
      </c>
      <c r="M960" s="9">
        <v>1.9</v>
      </c>
      <c r="N960" s="9"/>
      <c r="O960" s="21"/>
      <c r="Q960" s="29"/>
      <c r="U960" s="17"/>
      <c r="V960" s="2"/>
      <c r="Y960" t="str">
        <f t="shared" si="68"/>
        <v/>
      </c>
      <c r="AA960" t="str">
        <f t="shared" si="69"/>
        <v/>
      </c>
      <c r="AC960" s="7"/>
      <c r="AD960" t="s">
        <v>4929</v>
      </c>
      <c r="AE960">
        <f t="shared" si="70"/>
        <v>0</v>
      </c>
      <c r="AG960" s="2"/>
      <c r="AI960" s="7"/>
    </row>
    <row r="961" spans="1:35" ht="11" customHeight="1" outlineLevel="1" x14ac:dyDescent="0.25">
      <c r="A961" t="s">
        <v>1668</v>
      </c>
      <c r="C961" s="2" t="s">
        <v>12976</v>
      </c>
      <c r="D961" s="2">
        <v>136</v>
      </c>
      <c r="E961" s="7">
        <v>1923</v>
      </c>
      <c r="F961" s="5" t="s">
        <v>3969</v>
      </c>
      <c r="H961" s="5" t="s">
        <v>636</v>
      </c>
      <c r="I961" s="6" t="s">
        <v>1670</v>
      </c>
      <c r="J961" s="6" t="s">
        <v>10943</v>
      </c>
      <c r="K961" s="17">
        <v>3</v>
      </c>
      <c r="L961" s="17" t="s">
        <v>7732</v>
      </c>
      <c r="M961" s="9"/>
      <c r="N961" s="9"/>
      <c r="O961" s="21"/>
      <c r="Q961" s="29"/>
      <c r="U961" s="17"/>
      <c r="V961" s="2"/>
      <c r="Y961" t="str">
        <f t="shared" si="68"/>
        <v/>
      </c>
      <c r="AA961" t="str">
        <f t="shared" si="69"/>
        <v/>
      </c>
      <c r="AC961" s="7"/>
      <c r="AD961" t="s">
        <v>4929</v>
      </c>
      <c r="AE961">
        <f t="shared" si="70"/>
        <v>0</v>
      </c>
      <c r="AG961" s="2"/>
      <c r="AI961" s="7"/>
    </row>
    <row r="962" spans="1:35" ht="11" customHeight="1" outlineLevel="1" x14ac:dyDescent="0.25">
      <c r="A962" t="s">
        <v>1668</v>
      </c>
      <c r="C962" s="2" t="s">
        <v>12976</v>
      </c>
      <c r="D962" s="2">
        <v>137</v>
      </c>
      <c r="E962" s="7">
        <v>1924</v>
      </c>
      <c r="F962" s="5" t="s">
        <v>10944</v>
      </c>
      <c r="H962" s="5" t="s">
        <v>3968</v>
      </c>
      <c r="I962" s="6" t="s">
        <v>1670</v>
      </c>
      <c r="J962" s="6" t="s">
        <v>10947</v>
      </c>
      <c r="K962" s="17">
        <v>3</v>
      </c>
      <c r="L962" s="17" t="s">
        <v>7730</v>
      </c>
      <c r="M962" s="9">
        <v>0.5</v>
      </c>
      <c r="N962" s="9"/>
      <c r="O962" s="21"/>
      <c r="Q962" s="29"/>
      <c r="U962" s="17"/>
      <c r="V962" s="2"/>
      <c r="Y962" t="str">
        <f t="shared" si="68"/>
        <v/>
      </c>
      <c r="AA962" t="str">
        <f t="shared" si="69"/>
        <v/>
      </c>
      <c r="AC962" s="7"/>
      <c r="AD962" t="s">
        <v>4929</v>
      </c>
      <c r="AE962">
        <f t="shared" si="70"/>
        <v>0</v>
      </c>
      <c r="AG962" s="2"/>
      <c r="AI962" s="7"/>
    </row>
    <row r="963" spans="1:35" ht="11" customHeight="1" outlineLevel="1" x14ac:dyDescent="0.25">
      <c r="A963" t="s">
        <v>1668</v>
      </c>
      <c r="C963" s="2" t="s">
        <v>12976</v>
      </c>
      <c r="D963" s="2">
        <v>138</v>
      </c>
      <c r="E963" s="7">
        <v>1924</v>
      </c>
      <c r="F963" s="5" t="s">
        <v>10945</v>
      </c>
      <c r="H963" s="5" t="s">
        <v>3831</v>
      </c>
      <c r="I963" s="6" t="s">
        <v>1670</v>
      </c>
      <c r="J963" s="6" t="s">
        <v>10947</v>
      </c>
      <c r="K963" s="17">
        <v>3</v>
      </c>
      <c r="L963" s="17" t="s">
        <v>7730</v>
      </c>
      <c r="M963" s="9">
        <v>0.5</v>
      </c>
      <c r="N963" s="9"/>
      <c r="O963" s="21"/>
      <c r="Q963" s="29"/>
      <c r="U963" s="17"/>
      <c r="V963" s="2"/>
      <c r="Y963" t="str">
        <f t="shared" si="68"/>
        <v/>
      </c>
      <c r="AA963" t="str">
        <f t="shared" si="69"/>
        <v/>
      </c>
      <c r="AC963" s="7"/>
      <c r="AD963" t="s">
        <v>4929</v>
      </c>
      <c r="AE963">
        <f t="shared" si="70"/>
        <v>0</v>
      </c>
      <c r="AG963" s="2"/>
      <c r="AI963" s="7"/>
    </row>
    <row r="964" spans="1:35" ht="11" customHeight="1" outlineLevel="1" x14ac:dyDescent="0.25">
      <c r="A964" t="s">
        <v>1668</v>
      </c>
      <c r="C964" s="2" t="s">
        <v>12976</v>
      </c>
      <c r="D964" s="2">
        <v>139</v>
      </c>
      <c r="E964" s="7">
        <v>1924</v>
      </c>
      <c r="F964" s="5" t="s">
        <v>10945</v>
      </c>
      <c r="H964" s="5" t="s">
        <v>3831</v>
      </c>
      <c r="I964" s="6" t="s">
        <v>1670</v>
      </c>
      <c r="J964" s="6" t="s">
        <v>10947</v>
      </c>
      <c r="K964" s="17">
        <v>3</v>
      </c>
      <c r="L964" s="17" t="s">
        <v>7732</v>
      </c>
      <c r="M964" s="9"/>
      <c r="N964" s="9"/>
      <c r="O964" s="21"/>
      <c r="Q964" s="29"/>
      <c r="U964" s="17"/>
      <c r="V964" s="2"/>
      <c r="X964" t="s">
        <v>7732</v>
      </c>
      <c r="Y964" t="str">
        <f t="shared" si="68"/>
        <v/>
      </c>
      <c r="AA964" t="str">
        <f t="shared" si="69"/>
        <v/>
      </c>
      <c r="AC964" s="7"/>
      <c r="AD964" t="s">
        <v>4929</v>
      </c>
      <c r="AE964">
        <f t="shared" si="70"/>
        <v>0</v>
      </c>
      <c r="AG964" s="2"/>
      <c r="AI964" s="7"/>
    </row>
    <row r="965" spans="1:35" ht="11" customHeight="1" outlineLevel="1" x14ac:dyDescent="0.25">
      <c r="A965" t="s">
        <v>1668</v>
      </c>
      <c r="C965" s="2" t="s">
        <v>12976</v>
      </c>
      <c r="D965" s="2">
        <v>140</v>
      </c>
      <c r="E965" s="7">
        <v>1924</v>
      </c>
      <c r="F965" s="5" t="s">
        <v>10945</v>
      </c>
      <c r="H965" s="5" t="s">
        <v>3831</v>
      </c>
      <c r="I965" s="6" t="s">
        <v>1670</v>
      </c>
      <c r="J965" s="6" t="s">
        <v>10947</v>
      </c>
      <c r="K965" s="17">
        <v>3</v>
      </c>
      <c r="L965" s="17" t="s">
        <v>7732</v>
      </c>
      <c r="M965" s="9"/>
      <c r="N965" s="9"/>
      <c r="O965" s="21"/>
      <c r="Q965" s="29"/>
      <c r="U965" s="17"/>
      <c r="V965" s="2"/>
      <c r="Y965" t="str">
        <f t="shared" si="68"/>
        <v/>
      </c>
      <c r="AA965" t="str">
        <f t="shared" si="69"/>
        <v/>
      </c>
      <c r="AC965" s="7"/>
      <c r="AD965" t="s">
        <v>4929</v>
      </c>
      <c r="AE965">
        <f t="shared" si="70"/>
        <v>0</v>
      </c>
      <c r="AG965" s="2"/>
      <c r="AI965" s="7"/>
    </row>
    <row r="966" spans="1:35" ht="11" customHeight="1" outlineLevel="1" x14ac:dyDescent="0.25">
      <c r="A966" t="s">
        <v>1668</v>
      </c>
      <c r="C966" s="2" t="s">
        <v>12976</v>
      </c>
      <c r="D966" s="2">
        <v>141</v>
      </c>
      <c r="E966" s="7">
        <v>1924</v>
      </c>
      <c r="F966" s="5" t="s">
        <v>10946</v>
      </c>
      <c r="H966" s="5" t="s">
        <v>6119</v>
      </c>
      <c r="I966" s="6" t="s">
        <v>1670</v>
      </c>
      <c r="J966" s="6" t="s">
        <v>10947</v>
      </c>
      <c r="K966" s="17">
        <v>3</v>
      </c>
      <c r="L966" s="17" t="s">
        <v>7730</v>
      </c>
      <c r="M966" s="9">
        <v>0.5</v>
      </c>
      <c r="N966" s="9"/>
      <c r="O966" s="21"/>
      <c r="Q966" s="29"/>
      <c r="U966" s="17"/>
      <c r="V966" s="2"/>
      <c r="Y966" t="str">
        <f t="shared" si="68"/>
        <v/>
      </c>
      <c r="AA966" t="str">
        <f t="shared" si="69"/>
        <v/>
      </c>
      <c r="AC966" s="7"/>
      <c r="AD966" t="s">
        <v>4929</v>
      </c>
      <c r="AE966">
        <f t="shared" si="70"/>
        <v>0</v>
      </c>
      <c r="AG966" s="2"/>
      <c r="AI966" s="7"/>
    </row>
    <row r="967" spans="1:35" ht="11" customHeight="1" outlineLevel="1" x14ac:dyDescent="0.25">
      <c r="A967" t="s">
        <v>1668</v>
      </c>
      <c r="C967" s="2" t="s">
        <v>12976</v>
      </c>
      <c r="D967" s="2">
        <v>149</v>
      </c>
      <c r="E967" s="7">
        <v>1925</v>
      </c>
      <c r="F967" s="5" t="s">
        <v>5139</v>
      </c>
      <c r="H967" s="5" t="s">
        <v>6501</v>
      </c>
      <c r="I967" s="6" t="s">
        <v>1670</v>
      </c>
      <c r="J967" s="6" t="s">
        <v>10942</v>
      </c>
      <c r="K967" s="17">
        <v>3</v>
      </c>
      <c r="L967" s="17" t="s">
        <v>7730</v>
      </c>
      <c r="M967" s="9">
        <v>0.5</v>
      </c>
      <c r="N967" s="9"/>
      <c r="O967" s="21"/>
      <c r="Q967" s="29"/>
      <c r="U967" s="17"/>
      <c r="V967" s="2"/>
      <c r="Y967" t="str">
        <f t="shared" si="68"/>
        <v/>
      </c>
      <c r="AA967" t="str">
        <f t="shared" si="69"/>
        <v/>
      </c>
      <c r="AC967" s="7"/>
      <c r="AD967" t="s">
        <v>4929</v>
      </c>
      <c r="AE967">
        <f t="shared" si="70"/>
        <v>0</v>
      </c>
      <c r="AG967" s="2"/>
      <c r="AI967" s="7"/>
    </row>
    <row r="968" spans="1:35" ht="11" customHeight="1" outlineLevel="1" x14ac:dyDescent="0.25">
      <c r="A968" t="s">
        <v>1668</v>
      </c>
      <c r="C968" s="2" t="s">
        <v>12976</v>
      </c>
      <c r="D968" s="2">
        <v>150</v>
      </c>
      <c r="E968" s="7">
        <v>1925</v>
      </c>
      <c r="F968" s="5" t="s">
        <v>5239</v>
      </c>
      <c r="H968" s="5" t="s">
        <v>6119</v>
      </c>
      <c r="I968" s="6" t="s">
        <v>1670</v>
      </c>
      <c r="J968" s="6" t="s">
        <v>10942</v>
      </c>
      <c r="K968" s="17">
        <v>3</v>
      </c>
      <c r="L968" s="17" t="s">
        <v>7730</v>
      </c>
      <c r="M968" s="9">
        <v>0.5</v>
      </c>
      <c r="N968" s="9"/>
      <c r="O968" s="21"/>
      <c r="Q968" s="29"/>
      <c r="U968" s="17"/>
      <c r="V968" s="2"/>
      <c r="Y968" t="str">
        <f t="shared" si="68"/>
        <v/>
      </c>
      <c r="AA968" t="str">
        <f t="shared" si="69"/>
        <v/>
      </c>
      <c r="AC968" s="7"/>
      <c r="AD968" t="s">
        <v>4929</v>
      </c>
      <c r="AE968">
        <f t="shared" si="70"/>
        <v>0</v>
      </c>
      <c r="AG968" s="2"/>
      <c r="AI968" s="7"/>
    </row>
    <row r="969" spans="1:35" ht="11" customHeight="1" outlineLevel="1" x14ac:dyDescent="0.25">
      <c r="A969" t="s">
        <v>1668</v>
      </c>
      <c r="C969" s="2" t="s">
        <v>12976</v>
      </c>
      <c r="D969" s="2">
        <v>151</v>
      </c>
      <c r="E969" s="7">
        <v>1925</v>
      </c>
      <c r="F969" s="5" t="s">
        <v>2974</v>
      </c>
      <c r="H969" s="5" t="s">
        <v>4026</v>
      </c>
      <c r="I969" s="6" t="s">
        <v>1670</v>
      </c>
      <c r="J969" s="6" t="s">
        <v>10942</v>
      </c>
      <c r="K969" s="17">
        <v>3</v>
      </c>
      <c r="L969" s="17" t="s">
        <v>7732</v>
      </c>
      <c r="M969" s="9"/>
      <c r="N969" s="9"/>
      <c r="O969" s="21"/>
      <c r="Q969" s="29"/>
      <c r="U969" s="17"/>
      <c r="V969" s="2"/>
      <c r="Y969" t="str">
        <f t="shared" si="68"/>
        <v/>
      </c>
      <c r="AA969" t="str">
        <f t="shared" si="69"/>
        <v/>
      </c>
      <c r="AC969" s="7"/>
      <c r="AD969" t="s">
        <v>4929</v>
      </c>
      <c r="AE969">
        <f t="shared" si="70"/>
        <v>0</v>
      </c>
      <c r="AG969" s="2"/>
      <c r="AI969" s="7"/>
    </row>
    <row r="970" spans="1:35" ht="11" customHeight="1" outlineLevel="1" x14ac:dyDescent="0.25">
      <c r="A970" t="s">
        <v>1668</v>
      </c>
      <c r="C970" s="2" t="s">
        <v>12976</v>
      </c>
      <c r="D970" s="2">
        <v>160</v>
      </c>
      <c r="E970" s="7">
        <v>1925</v>
      </c>
      <c r="F970" s="5" t="s">
        <v>10949</v>
      </c>
      <c r="H970" s="5" t="s">
        <v>5037</v>
      </c>
      <c r="I970" s="6" t="s">
        <v>1670</v>
      </c>
      <c r="J970" s="6" t="s">
        <v>10948</v>
      </c>
      <c r="K970" s="17">
        <v>3</v>
      </c>
      <c r="L970" s="17" t="s">
        <v>7732</v>
      </c>
      <c r="M970" s="9"/>
      <c r="N970" s="9"/>
      <c r="O970" s="21"/>
      <c r="Q970" s="29"/>
      <c r="U970" s="17"/>
      <c r="V970" s="2"/>
      <c r="Y970" t="str">
        <f t="shared" si="68"/>
        <v/>
      </c>
      <c r="AA970" t="str">
        <f t="shared" si="69"/>
        <v/>
      </c>
      <c r="AC970" s="7"/>
      <c r="AD970" t="s">
        <v>4929</v>
      </c>
      <c r="AE970">
        <f t="shared" si="70"/>
        <v>0</v>
      </c>
      <c r="AG970" s="2"/>
      <c r="AI970" s="7"/>
    </row>
    <row r="971" spans="1:35" ht="11" customHeight="1" outlineLevel="1" x14ac:dyDescent="0.25">
      <c r="A971" t="s">
        <v>1668</v>
      </c>
      <c r="C971" s="2" t="s">
        <v>12976</v>
      </c>
      <c r="D971" s="2">
        <v>161</v>
      </c>
      <c r="E971" s="7">
        <v>1925</v>
      </c>
      <c r="F971" s="5" t="s">
        <v>10950</v>
      </c>
      <c r="H971" s="5" t="s">
        <v>5037</v>
      </c>
      <c r="I971" s="6" t="s">
        <v>1670</v>
      </c>
      <c r="J971" s="6" t="s">
        <v>10948</v>
      </c>
      <c r="K971" s="17">
        <v>3</v>
      </c>
      <c r="L971" s="17" t="s">
        <v>7732</v>
      </c>
      <c r="M971" s="9"/>
      <c r="N971" s="9"/>
      <c r="O971" s="21"/>
      <c r="Q971" s="29"/>
      <c r="U971" s="17"/>
      <c r="V971" s="2"/>
      <c r="X971" t="s">
        <v>7732</v>
      </c>
      <c r="Y971" t="str">
        <f t="shared" si="68"/>
        <v/>
      </c>
      <c r="AA971" t="str">
        <f t="shared" si="69"/>
        <v/>
      </c>
      <c r="AC971" s="7"/>
      <c r="AD971" t="s">
        <v>4929</v>
      </c>
      <c r="AE971">
        <f t="shared" si="70"/>
        <v>0</v>
      </c>
      <c r="AG971" s="2"/>
      <c r="AI971" s="7"/>
    </row>
    <row r="972" spans="1:35" ht="11" customHeight="1" outlineLevel="1" x14ac:dyDescent="0.25">
      <c r="A972" t="s">
        <v>1668</v>
      </c>
      <c r="C972" s="2" t="s">
        <v>12976</v>
      </c>
      <c r="D972" s="2">
        <v>162</v>
      </c>
      <c r="E972" s="7">
        <v>1925</v>
      </c>
      <c r="F972" s="5" t="s">
        <v>10951</v>
      </c>
      <c r="H972" s="5" t="s">
        <v>5037</v>
      </c>
      <c r="I972" s="6" t="s">
        <v>1670</v>
      </c>
      <c r="J972" s="6" t="s">
        <v>10948</v>
      </c>
      <c r="K972" s="17">
        <v>3</v>
      </c>
      <c r="L972" s="17" t="s">
        <v>7732</v>
      </c>
      <c r="M972" s="9"/>
      <c r="N972" s="9"/>
      <c r="O972" s="21"/>
      <c r="Q972" s="29"/>
      <c r="U972" s="17"/>
      <c r="V972" s="2"/>
      <c r="Y972" t="str">
        <f t="shared" ref="Y972:Y1035" si="71">IF(COUNTIF(F972,"*fdc*"),1,"")</f>
        <v/>
      </c>
      <c r="AA972" t="str">
        <f t="shared" ref="AA972:AA1035" si="72">IF(COUNTIF(F972,"*s/s*"),1,"")</f>
        <v/>
      </c>
      <c r="AC972" s="7"/>
      <c r="AD972" t="s">
        <v>4929</v>
      </c>
      <c r="AE972">
        <f t="shared" si="70"/>
        <v>0</v>
      </c>
      <c r="AG972" s="2"/>
      <c r="AI972" s="7"/>
    </row>
    <row r="973" spans="1:35" ht="11" customHeight="1" outlineLevel="1" x14ac:dyDescent="0.25">
      <c r="A973" t="s">
        <v>1668</v>
      </c>
      <c r="C973" s="2" t="s">
        <v>12976</v>
      </c>
      <c r="D973" s="2">
        <v>163</v>
      </c>
      <c r="E973" s="7">
        <v>1927</v>
      </c>
      <c r="F973" s="5" t="s">
        <v>10944</v>
      </c>
      <c r="H973" s="5" t="s">
        <v>3968</v>
      </c>
      <c r="I973" s="6" t="s">
        <v>1670</v>
      </c>
      <c r="J973" s="6" t="s">
        <v>10952</v>
      </c>
      <c r="K973" s="17">
        <v>3</v>
      </c>
      <c r="L973" s="17" t="s">
        <v>7732</v>
      </c>
      <c r="M973" s="9"/>
      <c r="N973" s="9"/>
      <c r="O973" s="21"/>
      <c r="Q973" s="29"/>
      <c r="U973" s="17"/>
      <c r="V973" s="2"/>
      <c r="Y973" t="str">
        <f t="shared" si="71"/>
        <v/>
      </c>
      <c r="AA973" t="str">
        <f t="shared" si="72"/>
        <v/>
      </c>
      <c r="AC973" s="7"/>
      <c r="AD973" t="s">
        <v>4929</v>
      </c>
      <c r="AE973">
        <f t="shared" si="70"/>
        <v>0</v>
      </c>
      <c r="AG973" s="2"/>
      <c r="AI973" s="7"/>
    </row>
    <row r="974" spans="1:35" ht="11" customHeight="1" outlineLevel="1" x14ac:dyDescent="0.25">
      <c r="A974" t="s">
        <v>1668</v>
      </c>
      <c r="C974" s="2" t="s">
        <v>12976</v>
      </c>
      <c r="D974" s="2">
        <v>164</v>
      </c>
      <c r="E974" s="7">
        <v>1927</v>
      </c>
      <c r="F974" s="5" t="s">
        <v>10953</v>
      </c>
      <c r="H974" s="5" t="s">
        <v>3829</v>
      </c>
      <c r="I974" s="6" t="s">
        <v>1670</v>
      </c>
      <c r="J974" s="6" t="s">
        <v>10952</v>
      </c>
      <c r="K974" s="17">
        <v>3</v>
      </c>
      <c r="L974" s="17" t="s">
        <v>7732</v>
      </c>
      <c r="M974" s="9"/>
      <c r="N974" s="9"/>
      <c r="O974" s="21"/>
      <c r="Q974" s="29"/>
      <c r="U974" s="17"/>
      <c r="V974" s="2"/>
      <c r="Y974" t="str">
        <f t="shared" si="71"/>
        <v/>
      </c>
      <c r="AA974" t="str">
        <f t="shared" si="72"/>
        <v/>
      </c>
      <c r="AC974" s="7"/>
      <c r="AD974" t="s">
        <v>4929</v>
      </c>
      <c r="AE974">
        <f t="shared" si="70"/>
        <v>0</v>
      </c>
      <c r="AG974" s="2"/>
      <c r="AI974" s="7"/>
    </row>
    <row r="975" spans="1:35" ht="11" customHeight="1" outlineLevel="1" x14ac:dyDescent="0.25">
      <c r="A975" t="s">
        <v>1668</v>
      </c>
      <c r="C975" s="2" t="s">
        <v>12976</v>
      </c>
      <c r="D975" s="2">
        <v>165</v>
      </c>
      <c r="E975" s="7">
        <v>1927</v>
      </c>
      <c r="F975" s="5" t="s">
        <v>4732</v>
      </c>
      <c r="H975" s="5" t="s">
        <v>3832</v>
      </c>
      <c r="I975" s="6" t="s">
        <v>1670</v>
      </c>
      <c r="J975" s="6" t="s">
        <v>10701</v>
      </c>
      <c r="K975" s="17">
        <v>3</v>
      </c>
      <c r="L975" s="17" t="s">
        <v>7732</v>
      </c>
      <c r="M975" s="9"/>
      <c r="N975" s="9"/>
      <c r="O975" s="21"/>
      <c r="Q975" s="29"/>
      <c r="U975" s="17"/>
      <c r="V975" s="2"/>
      <c r="Y975" t="str">
        <f t="shared" si="71"/>
        <v/>
      </c>
      <c r="AA975" t="str">
        <f t="shared" si="72"/>
        <v/>
      </c>
      <c r="AC975" s="7"/>
      <c r="AD975" t="s">
        <v>4929</v>
      </c>
      <c r="AE975">
        <f t="shared" si="70"/>
        <v>0</v>
      </c>
      <c r="AG975" s="2"/>
      <c r="AI975" s="7"/>
    </row>
    <row r="976" spans="1:35" ht="11" customHeight="1" outlineLevel="1" x14ac:dyDescent="0.25">
      <c r="A976" t="s">
        <v>1668</v>
      </c>
      <c r="C976" s="2" t="s">
        <v>12976</v>
      </c>
      <c r="D976" s="2">
        <v>166</v>
      </c>
      <c r="E976" s="7">
        <v>1927</v>
      </c>
      <c r="F976" s="5" t="s">
        <v>3217</v>
      </c>
      <c r="H976" s="5" t="s">
        <v>133</v>
      </c>
      <c r="I976" s="6" t="s">
        <v>1670</v>
      </c>
      <c r="J976" s="6" t="s">
        <v>10701</v>
      </c>
      <c r="K976" s="17">
        <v>3</v>
      </c>
      <c r="L976" s="17" t="s">
        <v>7732</v>
      </c>
      <c r="M976" s="9"/>
      <c r="N976" s="9"/>
      <c r="O976" s="21"/>
      <c r="Q976" s="29"/>
      <c r="U976" s="17"/>
      <c r="V976" s="2"/>
      <c r="Y976" t="str">
        <f t="shared" si="71"/>
        <v/>
      </c>
      <c r="AA976" t="str">
        <f t="shared" si="72"/>
        <v/>
      </c>
      <c r="AC976" s="7"/>
      <c r="AD976" t="s">
        <v>4929</v>
      </c>
      <c r="AE976">
        <f t="shared" si="70"/>
        <v>0</v>
      </c>
      <c r="AG976" s="2"/>
      <c r="AI976" s="7"/>
    </row>
    <row r="977" spans="1:35" ht="11" customHeight="1" outlineLevel="1" x14ac:dyDescent="0.25">
      <c r="A977" t="s">
        <v>1668</v>
      </c>
      <c r="C977" s="2" t="s">
        <v>12976</v>
      </c>
      <c r="D977" s="2">
        <v>167</v>
      </c>
      <c r="E977" s="7">
        <v>1927</v>
      </c>
      <c r="F977" s="5" t="s">
        <v>183</v>
      </c>
      <c r="H977" s="5" t="s">
        <v>5398</v>
      </c>
      <c r="I977" s="6" t="s">
        <v>1670</v>
      </c>
      <c r="J977" s="6" t="s">
        <v>10701</v>
      </c>
      <c r="K977" s="17">
        <v>3</v>
      </c>
      <c r="L977" s="17" t="s">
        <v>7732</v>
      </c>
      <c r="M977" s="9"/>
      <c r="N977" s="9"/>
      <c r="O977" s="21"/>
      <c r="Q977" s="29"/>
      <c r="U977" s="17"/>
      <c r="V977" s="2"/>
      <c r="Y977" t="str">
        <f t="shared" si="71"/>
        <v/>
      </c>
      <c r="AA977" t="str">
        <f t="shared" si="72"/>
        <v/>
      </c>
      <c r="AC977" s="7"/>
      <c r="AD977" t="s">
        <v>4929</v>
      </c>
      <c r="AE977">
        <f t="shared" si="70"/>
        <v>0</v>
      </c>
      <c r="AG977" s="2"/>
      <c r="AI977" s="7"/>
    </row>
    <row r="978" spans="1:35" ht="11" customHeight="1" outlineLevel="1" x14ac:dyDescent="0.25">
      <c r="A978" t="s">
        <v>1668</v>
      </c>
      <c r="C978" s="2" t="s">
        <v>12976</v>
      </c>
      <c r="D978" s="2">
        <v>168</v>
      </c>
      <c r="E978" s="7">
        <v>1927</v>
      </c>
      <c r="F978" s="5" t="s">
        <v>2974</v>
      </c>
      <c r="H978" s="5" t="s">
        <v>682</v>
      </c>
      <c r="I978" s="6" t="s">
        <v>1670</v>
      </c>
      <c r="J978" s="6" t="s">
        <v>10701</v>
      </c>
      <c r="K978" s="17">
        <v>3</v>
      </c>
      <c r="L978" s="17" t="s">
        <v>7732</v>
      </c>
      <c r="M978" s="9"/>
      <c r="N978" s="9"/>
      <c r="O978" s="21"/>
      <c r="Q978" s="29"/>
      <c r="U978" s="17"/>
      <c r="V978" s="2"/>
      <c r="Y978" t="str">
        <f t="shared" si="71"/>
        <v/>
      </c>
      <c r="AA978" t="str">
        <f t="shared" si="72"/>
        <v/>
      </c>
      <c r="AC978" s="7"/>
      <c r="AD978" t="s">
        <v>4929</v>
      </c>
      <c r="AE978">
        <f t="shared" si="70"/>
        <v>0</v>
      </c>
      <c r="AG978" s="2"/>
      <c r="AI978" s="7"/>
    </row>
    <row r="979" spans="1:35" ht="11" customHeight="1" outlineLevel="1" x14ac:dyDescent="0.25">
      <c r="A979" t="s">
        <v>1668</v>
      </c>
      <c r="C979" s="2" t="s">
        <v>12976</v>
      </c>
      <c r="D979" s="2">
        <v>169</v>
      </c>
      <c r="E979" s="7">
        <v>1927</v>
      </c>
      <c r="F979" s="5" t="s">
        <v>5140</v>
      </c>
      <c r="H979" s="5" t="s">
        <v>1674</v>
      </c>
      <c r="I979" s="6" t="s">
        <v>1670</v>
      </c>
      <c r="J979" s="6" t="s">
        <v>10701</v>
      </c>
      <c r="K979" s="17">
        <v>3</v>
      </c>
      <c r="L979" s="17" t="s">
        <v>7732</v>
      </c>
      <c r="M979" s="9"/>
      <c r="N979" s="9"/>
      <c r="O979" s="21"/>
      <c r="Q979" s="29"/>
      <c r="U979" s="17"/>
      <c r="V979" s="2"/>
      <c r="Y979" t="str">
        <f t="shared" si="71"/>
        <v/>
      </c>
      <c r="AA979" t="str">
        <f t="shared" si="72"/>
        <v/>
      </c>
      <c r="AC979" s="7"/>
      <c r="AD979" t="s">
        <v>4929</v>
      </c>
      <c r="AE979">
        <f t="shared" si="70"/>
        <v>0</v>
      </c>
      <c r="AG979" s="2"/>
      <c r="AI979" s="7"/>
    </row>
    <row r="980" spans="1:35" ht="11" customHeight="1" outlineLevel="1" x14ac:dyDescent="0.25">
      <c r="A980" t="s">
        <v>1668</v>
      </c>
      <c r="C980" s="2" t="s">
        <v>12976</v>
      </c>
      <c r="D980" s="2">
        <v>170</v>
      </c>
      <c r="E980" s="7">
        <v>1927</v>
      </c>
      <c r="F980" s="5" t="s">
        <v>5279</v>
      </c>
      <c r="H980" s="5" t="s">
        <v>3829</v>
      </c>
      <c r="I980" s="6" t="s">
        <v>1670</v>
      </c>
      <c r="J980" s="6" t="s">
        <v>10701</v>
      </c>
      <c r="K980" s="17">
        <v>3</v>
      </c>
      <c r="L980" s="17" t="s">
        <v>7732</v>
      </c>
      <c r="M980" s="9"/>
      <c r="N980" s="9"/>
      <c r="O980" s="21"/>
      <c r="Q980" s="29"/>
      <c r="U980" s="17"/>
      <c r="V980" s="2"/>
      <c r="Y980" t="str">
        <f t="shared" si="71"/>
        <v/>
      </c>
      <c r="AA980" t="str">
        <f t="shared" si="72"/>
        <v/>
      </c>
      <c r="AC980" s="7"/>
      <c r="AD980" t="s">
        <v>4929</v>
      </c>
      <c r="AE980">
        <f t="shared" si="70"/>
        <v>0</v>
      </c>
      <c r="AG980" s="2"/>
      <c r="AI980" s="7"/>
    </row>
    <row r="981" spans="1:35" ht="11" customHeight="1" outlineLevel="1" x14ac:dyDescent="0.25">
      <c r="A981" t="s">
        <v>1668</v>
      </c>
      <c r="C981" s="2" t="s">
        <v>12976</v>
      </c>
      <c r="D981" s="2">
        <v>171</v>
      </c>
      <c r="E981" s="7">
        <v>1927</v>
      </c>
      <c r="F981" s="5" t="s">
        <v>2348</v>
      </c>
      <c r="H981" s="5" t="s">
        <v>5037</v>
      </c>
      <c r="I981" s="6" t="s">
        <v>1670</v>
      </c>
      <c r="J981" s="6" t="s">
        <v>10701</v>
      </c>
      <c r="K981" s="17">
        <v>3</v>
      </c>
      <c r="L981" s="17" t="s">
        <v>7732</v>
      </c>
      <c r="M981" s="9"/>
      <c r="N981" s="9"/>
      <c r="O981" s="21"/>
      <c r="Q981" s="29"/>
      <c r="U981" s="17"/>
      <c r="V981" s="2"/>
      <c r="Y981" t="str">
        <f t="shared" si="71"/>
        <v/>
      </c>
      <c r="AA981" t="str">
        <f t="shared" si="72"/>
        <v/>
      </c>
      <c r="AC981" s="7"/>
      <c r="AD981" t="s">
        <v>4929</v>
      </c>
      <c r="AE981">
        <f t="shared" si="70"/>
        <v>0</v>
      </c>
      <c r="AG981" s="2"/>
      <c r="AI981" s="7"/>
    </row>
    <row r="982" spans="1:35" ht="11" customHeight="1" outlineLevel="1" x14ac:dyDescent="0.25">
      <c r="A982" t="s">
        <v>1668</v>
      </c>
      <c r="C982" s="2" t="s">
        <v>12976</v>
      </c>
      <c r="D982" s="2">
        <v>172</v>
      </c>
      <c r="E982" s="7">
        <v>1927</v>
      </c>
      <c r="F982" s="5" t="s">
        <v>3421</v>
      </c>
      <c r="H982" s="5" t="s">
        <v>2291</v>
      </c>
      <c r="I982" s="6" t="s">
        <v>1670</v>
      </c>
      <c r="J982" s="6" t="s">
        <v>10701</v>
      </c>
      <c r="K982" s="17">
        <v>3</v>
      </c>
      <c r="L982" s="17" t="s">
        <v>7732</v>
      </c>
      <c r="M982" s="9"/>
      <c r="N982" s="9"/>
      <c r="O982" s="21"/>
      <c r="Q982" s="29"/>
      <c r="U982" s="17"/>
      <c r="V982" s="2"/>
      <c r="Y982" t="str">
        <f t="shared" si="71"/>
        <v/>
      </c>
      <c r="AA982" t="str">
        <f t="shared" si="72"/>
        <v/>
      </c>
      <c r="AC982" s="7"/>
      <c r="AD982" t="s">
        <v>4929</v>
      </c>
      <c r="AE982">
        <f t="shared" si="70"/>
        <v>0</v>
      </c>
      <c r="AG982" s="2"/>
      <c r="AI982" s="7"/>
    </row>
    <row r="983" spans="1:35" ht="11" customHeight="1" outlineLevel="1" x14ac:dyDescent="0.25">
      <c r="A983" t="s">
        <v>1668</v>
      </c>
      <c r="C983" s="2" t="s">
        <v>12976</v>
      </c>
      <c r="D983" s="2">
        <v>173</v>
      </c>
      <c r="E983" s="7">
        <v>1927</v>
      </c>
      <c r="F983" s="5" t="s">
        <v>3967</v>
      </c>
      <c r="H983" s="5" t="s">
        <v>3831</v>
      </c>
      <c r="I983" s="6" t="s">
        <v>1670</v>
      </c>
      <c r="J983" s="6" t="s">
        <v>10701</v>
      </c>
      <c r="K983" s="17">
        <v>3</v>
      </c>
      <c r="L983" s="17" t="s">
        <v>7732</v>
      </c>
      <c r="M983" s="9"/>
      <c r="N983" s="9"/>
      <c r="O983" s="21"/>
      <c r="Q983" s="29"/>
      <c r="U983" s="17"/>
      <c r="V983" s="2"/>
      <c r="Y983" t="str">
        <f t="shared" si="71"/>
        <v/>
      </c>
      <c r="AA983" t="str">
        <f t="shared" si="72"/>
        <v/>
      </c>
      <c r="AC983" s="7"/>
      <c r="AD983" t="s">
        <v>4929</v>
      </c>
      <c r="AE983">
        <f t="shared" si="70"/>
        <v>0</v>
      </c>
      <c r="AG983" s="2"/>
      <c r="AI983" s="7"/>
    </row>
    <row r="984" spans="1:35" ht="11" customHeight="1" outlineLevel="1" x14ac:dyDescent="0.25">
      <c r="A984" t="s">
        <v>1668</v>
      </c>
      <c r="C984" s="2" t="s">
        <v>12976</v>
      </c>
      <c r="D984" s="2">
        <v>174</v>
      </c>
      <c r="E984" s="7">
        <v>1927</v>
      </c>
      <c r="F984" s="5" t="s">
        <v>3969</v>
      </c>
      <c r="H984" s="5" t="s">
        <v>8474</v>
      </c>
      <c r="I984" s="6" t="s">
        <v>1670</v>
      </c>
      <c r="J984" s="6" t="s">
        <v>10701</v>
      </c>
      <c r="K984" s="17">
        <v>3</v>
      </c>
      <c r="L984" s="17" t="s">
        <v>7732</v>
      </c>
      <c r="M984" s="9"/>
      <c r="N984" s="9"/>
      <c r="O984" s="21"/>
      <c r="Q984" s="29"/>
      <c r="U984" s="17"/>
      <c r="V984" s="2"/>
      <c r="Y984" t="str">
        <f t="shared" si="71"/>
        <v/>
      </c>
      <c r="AA984" t="str">
        <f t="shared" si="72"/>
        <v/>
      </c>
      <c r="AC984" s="7"/>
      <c r="AD984" t="s">
        <v>4929</v>
      </c>
      <c r="AE984">
        <f t="shared" si="70"/>
        <v>0</v>
      </c>
      <c r="AG984" s="2"/>
      <c r="AI984" s="7"/>
    </row>
    <row r="985" spans="1:35" ht="11" customHeight="1" outlineLevel="1" x14ac:dyDescent="0.25">
      <c r="A985" t="s">
        <v>1668</v>
      </c>
      <c r="C985" s="2" t="s">
        <v>12976</v>
      </c>
      <c r="D985" s="2">
        <v>175</v>
      </c>
      <c r="E985" s="7">
        <v>1927</v>
      </c>
      <c r="F985" s="5" t="s">
        <v>595</v>
      </c>
      <c r="H985" s="5" t="s">
        <v>682</v>
      </c>
      <c r="I985" s="6" t="s">
        <v>1670</v>
      </c>
      <c r="J985" s="6" t="s">
        <v>10701</v>
      </c>
      <c r="K985" s="17">
        <v>3</v>
      </c>
      <c r="L985" s="17" t="s">
        <v>7732</v>
      </c>
      <c r="M985" s="9"/>
      <c r="N985" s="9"/>
      <c r="O985" s="21"/>
      <c r="Q985" s="29"/>
      <c r="U985" s="17"/>
      <c r="V985" s="2"/>
      <c r="Y985" t="str">
        <f t="shared" si="71"/>
        <v/>
      </c>
      <c r="AA985" t="str">
        <f t="shared" si="72"/>
        <v/>
      </c>
      <c r="AC985" s="7"/>
      <c r="AD985" t="s">
        <v>4929</v>
      </c>
      <c r="AE985">
        <f t="shared" si="70"/>
        <v>0</v>
      </c>
      <c r="AG985" s="2"/>
      <c r="AI985" s="7"/>
    </row>
    <row r="986" spans="1:35" ht="11" customHeight="1" outlineLevel="1" x14ac:dyDescent="0.25">
      <c r="A986" t="s">
        <v>1668</v>
      </c>
      <c r="C986" s="2" t="s">
        <v>12976</v>
      </c>
      <c r="D986" s="2">
        <v>176</v>
      </c>
      <c r="E986" s="7">
        <v>1927</v>
      </c>
      <c r="F986" s="5" t="s">
        <v>3264</v>
      </c>
      <c r="H986" s="5" t="s">
        <v>7651</v>
      </c>
      <c r="I986" s="6" t="s">
        <v>1670</v>
      </c>
      <c r="J986" s="6" t="s">
        <v>10701</v>
      </c>
      <c r="K986" s="17">
        <v>3</v>
      </c>
      <c r="L986" s="17" t="s">
        <v>7732</v>
      </c>
      <c r="M986" s="9"/>
      <c r="N986" s="9"/>
      <c r="O986" s="21"/>
      <c r="Q986" s="29"/>
      <c r="U986" s="17"/>
      <c r="V986" s="2"/>
      <c r="Y986" t="str">
        <f t="shared" si="71"/>
        <v/>
      </c>
      <c r="AA986" t="str">
        <f t="shared" si="72"/>
        <v/>
      </c>
      <c r="AC986" s="7"/>
      <c r="AD986" t="s">
        <v>4929</v>
      </c>
      <c r="AE986">
        <f t="shared" si="70"/>
        <v>0</v>
      </c>
      <c r="AG986" s="2"/>
      <c r="AI986" s="7"/>
    </row>
    <row r="987" spans="1:35" ht="11" customHeight="1" outlineLevel="1" x14ac:dyDescent="0.25">
      <c r="A987" t="s">
        <v>1668</v>
      </c>
      <c r="C987" s="2" t="s">
        <v>12976</v>
      </c>
      <c r="D987" s="2">
        <v>177</v>
      </c>
      <c r="E987" s="7">
        <v>1927</v>
      </c>
      <c r="F987" s="5" t="s">
        <v>11124</v>
      </c>
      <c r="H987" s="5" t="s">
        <v>10954</v>
      </c>
      <c r="I987" s="6" t="s">
        <v>1670</v>
      </c>
      <c r="J987" s="6" t="s">
        <v>10701</v>
      </c>
      <c r="K987" s="17">
        <v>3</v>
      </c>
      <c r="L987" s="17" t="s">
        <v>7732</v>
      </c>
      <c r="M987" s="9"/>
      <c r="N987" s="9"/>
      <c r="O987" s="21"/>
      <c r="Q987" s="29"/>
      <c r="U987" s="17"/>
      <c r="V987" s="2"/>
      <c r="Y987" t="str">
        <f t="shared" si="71"/>
        <v/>
      </c>
      <c r="AA987" t="str">
        <f t="shared" si="72"/>
        <v/>
      </c>
      <c r="AC987" s="7"/>
      <c r="AD987" t="s">
        <v>4929</v>
      </c>
      <c r="AE987">
        <f t="shared" si="70"/>
        <v>0</v>
      </c>
      <c r="AG987" s="2"/>
      <c r="AI987" s="7"/>
    </row>
    <row r="988" spans="1:35" ht="11" customHeight="1" outlineLevel="1" x14ac:dyDescent="0.25">
      <c r="A988" t="s">
        <v>1668</v>
      </c>
      <c r="C988" s="2" t="s">
        <v>12976</v>
      </c>
      <c r="D988" s="2">
        <v>181</v>
      </c>
      <c r="E988" s="7">
        <v>1928</v>
      </c>
      <c r="F988" s="5" t="s">
        <v>5239</v>
      </c>
      <c r="H988" s="5" t="s">
        <v>5628</v>
      </c>
      <c r="I988" s="6" t="s">
        <v>20958</v>
      </c>
      <c r="J988" s="6" t="s">
        <v>10974</v>
      </c>
      <c r="K988" s="17">
        <v>3</v>
      </c>
      <c r="L988" s="17" t="s">
        <v>7732</v>
      </c>
      <c r="M988" s="9"/>
      <c r="N988" s="9"/>
      <c r="O988" s="21"/>
      <c r="Q988" s="29"/>
      <c r="U988" s="17"/>
      <c r="V988" s="2"/>
      <c r="Y988" t="str">
        <f t="shared" si="71"/>
        <v/>
      </c>
      <c r="AA988" t="str">
        <f t="shared" si="72"/>
        <v/>
      </c>
      <c r="AC988" s="7"/>
      <c r="AD988" t="s">
        <v>10964</v>
      </c>
      <c r="AE988">
        <f t="shared" si="70"/>
        <v>0</v>
      </c>
      <c r="AG988" s="2"/>
      <c r="AI988" s="7"/>
    </row>
    <row r="989" spans="1:35" ht="11" customHeight="1" outlineLevel="1" x14ac:dyDescent="0.25">
      <c r="A989" t="s">
        <v>1668</v>
      </c>
      <c r="C989" s="2" t="s">
        <v>12976</v>
      </c>
      <c r="D989" s="2">
        <v>182</v>
      </c>
      <c r="E989" s="7">
        <v>1928</v>
      </c>
      <c r="F989" s="5" t="s">
        <v>2974</v>
      </c>
      <c r="H989" s="5" t="s">
        <v>4026</v>
      </c>
      <c r="I989" s="6" t="s">
        <v>20958</v>
      </c>
      <c r="J989" s="6" t="s">
        <v>10974</v>
      </c>
      <c r="K989" s="17">
        <v>3</v>
      </c>
      <c r="L989" s="17" t="s">
        <v>7730</v>
      </c>
      <c r="M989" s="9">
        <v>5.8</v>
      </c>
      <c r="N989" s="9"/>
      <c r="O989" s="21"/>
      <c r="Q989" s="29"/>
      <c r="U989" s="17"/>
      <c r="V989" s="2"/>
      <c r="Y989" t="str">
        <f t="shared" si="71"/>
        <v/>
      </c>
      <c r="AA989" t="str">
        <f t="shared" si="72"/>
        <v/>
      </c>
      <c r="AC989" s="7"/>
      <c r="AD989" t="s">
        <v>10964</v>
      </c>
      <c r="AE989">
        <f t="shared" si="70"/>
        <v>0</v>
      </c>
      <c r="AG989" s="2"/>
      <c r="AI989" s="7"/>
    </row>
    <row r="990" spans="1:35" ht="11" customHeight="1" outlineLevel="1" x14ac:dyDescent="0.25">
      <c r="A990" t="s">
        <v>1668</v>
      </c>
      <c r="C990" s="2" t="s">
        <v>12976</v>
      </c>
      <c r="D990" s="2">
        <v>183</v>
      </c>
      <c r="E990" s="7">
        <v>1928</v>
      </c>
      <c r="F990" s="5" t="s">
        <v>1640</v>
      </c>
      <c r="H990" s="5" t="s">
        <v>8864</v>
      </c>
      <c r="I990" s="6" t="s">
        <v>20958</v>
      </c>
      <c r="J990" s="6" t="s">
        <v>10974</v>
      </c>
      <c r="K990" s="17">
        <v>3</v>
      </c>
      <c r="L990" s="17" t="s">
        <v>7732</v>
      </c>
      <c r="M990" s="9"/>
      <c r="N990" s="9"/>
      <c r="O990" s="21"/>
      <c r="Q990" s="29"/>
      <c r="U990" s="17"/>
      <c r="V990" s="2"/>
      <c r="Y990" t="str">
        <f t="shared" si="71"/>
        <v/>
      </c>
      <c r="AA990" t="str">
        <f t="shared" si="72"/>
        <v/>
      </c>
      <c r="AC990" s="7"/>
      <c r="AD990" t="s">
        <v>10964</v>
      </c>
      <c r="AE990">
        <f t="shared" si="70"/>
        <v>0</v>
      </c>
      <c r="AG990" s="2"/>
      <c r="AI990" s="7"/>
    </row>
    <row r="991" spans="1:35" ht="11" customHeight="1" outlineLevel="1" x14ac:dyDescent="0.25">
      <c r="A991" t="s">
        <v>1668</v>
      </c>
      <c r="C991" s="2" t="s">
        <v>12976</v>
      </c>
      <c r="D991" s="2">
        <v>184</v>
      </c>
      <c r="E991" s="7">
        <v>1928</v>
      </c>
      <c r="F991" s="5" t="s">
        <v>22150</v>
      </c>
      <c r="H991" s="5" t="s">
        <v>4026</v>
      </c>
      <c r="I991" s="6" t="s">
        <v>1670</v>
      </c>
      <c r="J991" s="6" t="s">
        <v>10955</v>
      </c>
      <c r="K991" s="17">
        <v>3</v>
      </c>
      <c r="L991" s="17" t="s">
        <v>7732</v>
      </c>
      <c r="M991" s="9"/>
      <c r="N991" s="9"/>
      <c r="O991" s="21"/>
      <c r="Q991" s="29"/>
      <c r="U991" s="17"/>
      <c r="V991" s="2"/>
      <c r="Y991" t="str">
        <f t="shared" si="71"/>
        <v/>
      </c>
      <c r="AA991" t="str">
        <f t="shared" si="72"/>
        <v/>
      </c>
      <c r="AC991" s="7"/>
      <c r="AD991" t="s">
        <v>4929</v>
      </c>
      <c r="AE991">
        <f t="shared" si="70"/>
        <v>0</v>
      </c>
      <c r="AG991" s="2"/>
      <c r="AI991" s="7"/>
    </row>
    <row r="992" spans="1:35" ht="11" customHeight="1" outlineLevel="1" x14ac:dyDescent="0.25">
      <c r="A992" t="s">
        <v>1668</v>
      </c>
      <c r="C992" s="2" t="s">
        <v>12976</v>
      </c>
      <c r="D992" s="2">
        <v>185</v>
      </c>
      <c r="E992" s="7">
        <v>1928</v>
      </c>
      <c r="F992" s="5" t="s">
        <v>10957</v>
      </c>
      <c r="H992" s="5" t="s">
        <v>10956</v>
      </c>
      <c r="I992" s="6" t="s">
        <v>1670</v>
      </c>
      <c r="J992" s="6" t="s">
        <v>10955</v>
      </c>
      <c r="K992" s="17">
        <v>3</v>
      </c>
      <c r="L992" s="17" t="s">
        <v>7732</v>
      </c>
      <c r="M992" s="9"/>
      <c r="N992" s="9"/>
      <c r="O992" s="21"/>
      <c r="Q992" s="29"/>
      <c r="U992" s="17"/>
      <c r="V992" s="2"/>
      <c r="Y992" t="str">
        <f t="shared" si="71"/>
        <v/>
      </c>
      <c r="AA992" t="str">
        <f t="shared" si="72"/>
        <v/>
      </c>
      <c r="AC992" s="7"/>
      <c r="AD992" t="s">
        <v>4929</v>
      </c>
      <c r="AE992">
        <f t="shared" si="70"/>
        <v>0</v>
      </c>
      <c r="AG992" s="2"/>
      <c r="AI992" s="7"/>
    </row>
    <row r="993" spans="1:35" ht="11" customHeight="1" outlineLevel="1" x14ac:dyDescent="0.25">
      <c r="A993" t="s">
        <v>1668</v>
      </c>
      <c r="C993" s="2" t="s">
        <v>12976</v>
      </c>
      <c r="D993" s="2">
        <v>186</v>
      </c>
      <c r="E993" s="7">
        <v>1928</v>
      </c>
      <c r="F993" s="5" t="s">
        <v>22151</v>
      </c>
      <c r="H993" s="5" t="s">
        <v>4026</v>
      </c>
      <c r="I993" s="6" t="s">
        <v>1670</v>
      </c>
      <c r="J993" s="6" t="s">
        <v>10955</v>
      </c>
      <c r="K993" s="17">
        <v>3</v>
      </c>
      <c r="L993" s="17" t="s">
        <v>7732</v>
      </c>
      <c r="M993" s="9"/>
      <c r="N993" s="9"/>
      <c r="O993" s="21"/>
      <c r="Q993" s="29"/>
      <c r="U993" s="17"/>
      <c r="V993" s="2"/>
      <c r="Y993" t="str">
        <f t="shared" si="71"/>
        <v/>
      </c>
      <c r="AA993" t="str">
        <f t="shared" si="72"/>
        <v/>
      </c>
      <c r="AC993" s="7"/>
      <c r="AD993" t="s">
        <v>4929</v>
      </c>
      <c r="AE993">
        <f t="shared" si="70"/>
        <v>0</v>
      </c>
      <c r="AG993" s="2"/>
      <c r="AI993" s="7"/>
    </row>
    <row r="994" spans="1:35" ht="11" customHeight="1" outlineLevel="1" x14ac:dyDescent="0.25">
      <c r="A994" t="s">
        <v>1668</v>
      </c>
      <c r="C994" s="2" t="s">
        <v>12976</v>
      </c>
      <c r="D994" s="2" t="s">
        <v>8961</v>
      </c>
      <c r="E994" s="7">
        <v>1928</v>
      </c>
      <c r="F994" s="5" t="s">
        <v>22152</v>
      </c>
      <c r="H994" s="5" t="s">
        <v>4026</v>
      </c>
      <c r="I994" s="6" t="s">
        <v>1670</v>
      </c>
      <c r="J994" s="6" t="s">
        <v>10955</v>
      </c>
      <c r="K994" s="17">
        <v>3</v>
      </c>
      <c r="L994" s="17" t="s">
        <v>20075</v>
      </c>
      <c r="M994" s="9"/>
      <c r="N994" s="9"/>
      <c r="O994" s="21"/>
      <c r="Q994" s="29"/>
      <c r="U994" s="17"/>
      <c r="V994" s="2"/>
      <c r="Y994" t="str">
        <f t="shared" si="71"/>
        <v/>
      </c>
      <c r="AA994" t="str">
        <f t="shared" si="72"/>
        <v/>
      </c>
      <c r="AC994" s="7"/>
      <c r="AD994" t="s">
        <v>4929</v>
      </c>
      <c r="AE994">
        <f t="shared" si="70"/>
        <v>0</v>
      </c>
      <c r="AG994" s="2"/>
      <c r="AI994" s="7"/>
    </row>
    <row r="995" spans="1:35" ht="11" customHeight="1" outlineLevel="1" x14ac:dyDescent="0.25">
      <c r="A995" t="s">
        <v>1668</v>
      </c>
      <c r="C995" s="2" t="s">
        <v>12976</v>
      </c>
      <c r="D995" s="2">
        <v>187</v>
      </c>
      <c r="E995" s="7">
        <v>1928</v>
      </c>
      <c r="F995" s="5" t="s">
        <v>22153</v>
      </c>
      <c r="H995" s="5" t="s">
        <v>3829</v>
      </c>
      <c r="I995" s="6" t="s">
        <v>1670</v>
      </c>
      <c r="J995" s="6" t="s">
        <v>10955</v>
      </c>
      <c r="K995" s="17">
        <v>3</v>
      </c>
      <c r="L995" s="17" t="s">
        <v>7732</v>
      </c>
      <c r="M995" s="9"/>
      <c r="N995" s="9"/>
      <c r="O995" s="21"/>
      <c r="Q995" s="29"/>
      <c r="U995" s="17"/>
      <c r="V995" s="2"/>
      <c r="Y995" t="str">
        <f t="shared" si="71"/>
        <v/>
      </c>
      <c r="AA995" t="str">
        <f t="shared" si="72"/>
        <v/>
      </c>
      <c r="AC995" s="7"/>
      <c r="AD995" t="s">
        <v>4929</v>
      </c>
      <c r="AE995">
        <f t="shared" si="70"/>
        <v>0</v>
      </c>
      <c r="AG995" s="2"/>
      <c r="AI995" s="7"/>
    </row>
    <row r="996" spans="1:35" ht="11" customHeight="1" outlineLevel="1" x14ac:dyDescent="0.25">
      <c r="A996" t="s">
        <v>1668</v>
      </c>
      <c r="C996" s="2" t="s">
        <v>12976</v>
      </c>
      <c r="D996" s="2">
        <v>188</v>
      </c>
      <c r="E996" s="7">
        <v>1928</v>
      </c>
      <c r="F996" s="5" t="s">
        <v>22154</v>
      </c>
      <c r="H996" s="5" t="s">
        <v>5037</v>
      </c>
      <c r="I996" s="6" t="s">
        <v>1670</v>
      </c>
      <c r="J996" s="6" t="s">
        <v>10955</v>
      </c>
      <c r="K996" s="17">
        <v>3</v>
      </c>
      <c r="L996" s="17" t="s">
        <v>7732</v>
      </c>
      <c r="M996" s="9"/>
      <c r="N996" s="9"/>
      <c r="O996" s="21"/>
      <c r="Q996" s="29"/>
      <c r="U996" s="17"/>
      <c r="V996" s="2"/>
      <c r="Y996" t="str">
        <f t="shared" si="71"/>
        <v/>
      </c>
      <c r="AA996" t="str">
        <f t="shared" si="72"/>
        <v/>
      </c>
      <c r="AC996" s="7"/>
      <c r="AD996" t="s">
        <v>4929</v>
      </c>
      <c r="AE996">
        <f t="shared" si="70"/>
        <v>0</v>
      </c>
      <c r="AG996" s="2"/>
      <c r="AI996" s="7"/>
    </row>
    <row r="997" spans="1:35" ht="11" customHeight="1" outlineLevel="1" x14ac:dyDescent="0.25">
      <c r="A997" t="s">
        <v>1668</v>
      </c>
      <c r="C997" s="2" t="s">
        <v>12976</v>
      </c>
      <c r="D997" s="2">
        <v>189</v>
      </c>
      <c r="E997" s="7">
        <v>1928</v>
      </c>
      <c r="F997" s="5" t="s">
        <v>10958</v>
      </c>
      <c r="H997" s="5" t="s">
        <v>5037</v>
      </c>
      <c r="I997" s="6" t="s">
        <v>1670</v>
      </c>
      <c r="J997" s="6" t="s">
        <v>10955</v>
      </c>
      <c r="K997" s="17">
        <v>3</v>
      </c>
      <c r="L997" s="17" t="s">
        <v>7732</v>
      </c>
      <c r="M997" s="9"/>
      <c r="N997" s="9"/>
      <c r="O997" s="21"/>
      <c r="Q997" s="29"/>
      <c r="U997" s="17"/>
      <c r="V997" s="2"/>
      <c r="Y997" t="str">
        <f t="shared" si="71"/>
        <v/>
      </c>
      <c r="AA997" t="str">
        <f t="shared" si="72"/>
        <v/>
      </c>
      <c r="AC997" s="7"/>
      <c r="AD997" t="s">
        <v>4929</v>
      </c>
      <c r="AE997">
        <f t="shared" ref="AE997:AE1060" si="73">COUNTIF(I997,"*Fuji*")</f>
        <v>0</v>
      </c>
      <c r="AG997" s="2"/>
      <c r="AI997" s="7"/>
    </row>
    <row r="998" spans="1:35" ht="11" customHeight="1" outlineLevel="1" x14ac:dyDescent="0.25">
      <c r="A998" t="s">
        <v>1668</v>
      </c>
      <c r="C998" s="2" t="s">
        <v>12976</v>
      </c>
      <c r="D998" s="2">
        <v>194</v>
      </c>
      <c r="E998" s="7">
        <v>1930</v>
      </c>
      <c r="F998" s="5" t="s">
        <v>10959</v>
      </c>
      <c r="H998" s="5" t="s">
        <v>10961</v>
      </c>
      <c r="I998" s="6" t="s">
        <v>1512</v>
      </c>
      <c r="J998" s="6" t="s">
        <v>10962</v>
      </c>
      <c r="K998" s="17">
        <v>3</v>
      </c>
      <c r="L998" s="17" t="s">
        <v>7732</v>
      </c>
      <c r="M998" s="9"/>
      <c r="N998" s="9"/>
      <c r="O998" s="21"/>
      <c r="Q998" s="29"/>
      <c r="U998" s="17"/>
      <c r="V998" s="2"/>
      <c r="Y998" t="str">
        <f t="shared" si="71"/>
        <v/>
      </c>
      <c r="AA998" t="str">
        <f t="shared" si="72"/>
        <v/>
      </c>
      <c r="AC998" s="7"/>
      <c r="AD998" t="s">
        <v>1512</v>
      </c>
      <c r="AE998">
        <f t="shared" si="73"/>
        <v>0</v>
      </c>
      <c r="AG998" s="2"/>
      <c r="AI998" s="7"/>
    </row>
    <row r="999" spans="1:35" ht="11" customHeight="1" outlineLevel="1" x14ac:dyDescent="0.25">
      <c r="A999" t="s">
        <v>1668</v>
      </c>
      <c r="C999" s="2" t="s">
        <v>12976</v>
      </c>
      <c r="D999" s="2">
        <v>196</v>
      </c>
      <c r="E999" s="7">
        <v>1930</v>
      </c>
      <c r="F999" s="5" t="s">
        <v>10960</v>
      </c>
      <c r="H999" s="5" t="s">
        <v>10961</v>
      </c>
      <c r="I999" s="6" t="s">
        <v>1512</v>
      </c>
      <c r="J999" s="6" t="s">
        <v>10962</v>
      </c>
      <c r="K999" s="17">
        <v>3</v>
      </c>
      <c r="L999" s="17" t="s">
        <v>7732</v>
      </c>
      <c r="M999" s="9"/>
      <c r="N999" s="9"/>
      <c r="O999" s="21"/>
      <c r="Q999" s="29"/>
      <c r="U999" s="17"/>
      <c r="V999" s="2"/>
      <c r="Y999" t="str">
        <f t="shared" si="71"/>
        <v/>
      </c>
      <c r="AA999" t="str">
        <f t="shared" si="72"/>
        <v/>
      </c>
      <c r="AC999" s="7"/>
      <c r="AD999" t="s">
        <v>1512</v>
      </c>
      <c r="AE999">
        <f t="shared" si="73"/>
        <v>0</v>
      </c>
      <c r="AG999" s="2"/>
      <c r="AI999" s="7"/>
    </row>
    <row r="1000" spans="1:35" ht="11" customHeight="1" outlineLevel="1" x14ac:dyDescent="0.25">
      <c r="A1000" t="s">
        <v>1668</v>
      </c>
      <c r="C1000" s="2" t="s">
        <v>12976</v>
      </c>
      <c r="D1000" s="2">
        <v>197</v>
      </c>
      <c r="E1000" s="7">
        <v>1930</v>
      </c>
      <c r="F1000" s="5" t="s">
        <v>22155</v>
      </c>
      <c r="H1000" s="5" t="s">
        <v>5628</v>
      </c>
      <c r="I1000" s="6" t="s">
        <v>20958</v>
      </c>
      <c r="J1000" s="6" t="s">
        <v>10963</v>
      </c>
      <c r="K1000" s="17">
        <v>3</v>
      </c>
      <c r="L1000" s="17" t="s">
        <v>7732</v>
      </c>
      <c r="M1000" s="9"/>
      <c r="N1000" s="9"/>
      <c r="O1000" s="21"/>
      <c r="Q1000" s="29"/>
      <c r="U1000" s="17"/>
      <c r="V1000" s="2"/>
      <c r="Y1000" t="str">
        <f t="shared" si="71"/>
        <v/>
      </c>
      <c r="AA1000" t="str">
        <f t="shared" si="72"/>
        <v/>
      </c>
      <c r="AC1000" s="7"/>
      <c r="AD1000" t="s">
        <v>10964</v>
      </c>
      <c r="AE1000">
        <f t="shared" si="73"/>
        <v>0</v>
      </c>
      <c r="AG1000" s="2"/>
      <c r="AI1000" s="7"/>
    </row>
    <row r="1001" spans="1:35" ht="11" customHeight="1" outlineLevel="1" x14ac:dyDescent="0.25">
      <c r="A1001" t="s">
        <v>1668</v>
      </c>
      <c r="C1001" s="2" t="s">
        <v>12976</v>
      </c>
      <c r="D1001" s="2">
        <v>198</v>
      </c>
      <c r="E1001" s="7">
        <v>1930</v>
      </c>
      <c r="F1001" s="5" t="s">
        <v>22156</v>
      </c>
      <c r="H1001" s="5" t="s">
        <v>4026</v>
      </c>
      <c r="I1001" s="6" t="s">
        <v>20958</v>
      </c>
      <c r="J1001" s="6" t="s">
        <v>10963</v>
      </c>
      <c r="K1001" s="17">
        <v>3</v>
      </c>
      <c r="L1001" s="17" t="s">
        <v>7732</v>
      </c>
      <c r="M1001" s="9"/>
      <c r="N1001" s="9"/>
      <c r="O1001" s="21"/>
      <c r="Q1001" s="29"/>
      <c r="U1001" s="17"/>
      <c r="V1001" s="2"/>
      <c r="Y1001" t="str">
        <f t="shared" si="71"/>
        <v/>
      </c>
      <c r="AA1001" t="str">
        <f t="shared" si="72"/>
        <v/>
      </c>
      <c r="AC1001" s="7"/>
      <c r="AD1001" t="s">
        <v>10964</v>
      </c>
      <c r="AE1001">
        <f t="shared" si="73"/>
        <v>0</v>
      </c>
      <c r="AG1001" s="2"/>
      <c r="AI1001" s="7"/>
    </row>
    <row r="1002" spans="1:35" ht="11" customHeight="1" outlineLevel="1" x14ac:dyDescent="0.25">
      <c r="A1002" t="s">
        <v>1668</v>
      </c>
      <c r="C1002" s="2" t="s">
        <v>12976</v>
      </c>
      <c r="D1002" s="2">
        <v>199</v>
      </c>
      <c r="E1002" s="7">
        <v>1930</v>
      </c>
      <c r="F1002" s="5" t="s">
        <v>22157</v>
      </c>
      <c r="H1002" s="5" t="s">
        <v>8864</v>
      </c>
      <c r="I1002" s="6" t="s">
        <v>20958</v>
      </c>
      <c r="J1002" s="6" t="s">
        <v>10963</v>
      </c>
      <c r="K1002" s="17">
        <v>3</v>
      </c>
      <c r="L1002" s="17" t="s">
        <v>7732</v>
      </c>
      <c r="M1002" s="9"/>
      <c r="N1002" s="9"/>
      <c r="O1002" s="21"/>
      <c r="Q1002" s="29"/>
      <c r="U1002" s="17"/>
      <c r="V1002" s="2"/>
      <c r="Y1002" t="str">
        <f t="shared" si="71"/>
        <v/>
      </c>
      <c r="AA1002" t="str">
        <f t="shared" si="72"/>
        <v/>
      </c>
      <c r="AC1002" s="7"/>
      <c r="AD1002" t="s">
        <v>10964</v>
      </c>
      <c r="AE1002">
        <f t="shared" si="73"/>
        <v>0</v>
      </c>
      <c r="AG1002" s="2"/>
      <c r="AI1002" s="7"/>
    </row>
    <row r="1003" spans="1:35" ht="11" customHeight="1" outlineLevel="1" x14ac:dyDescent="0.25">
      <c r="A1003" t="s">
        <v>1668</v>
      </c>
      <c r="C1003" s="2" t="s">
        <v>12976</v>
      </c>
      <c r="D1003" s="2">
        <v>207</v>
      </c>
      <c r="E1003" s="7">
        <v>1930</v>
      </c>
      <c r="F1003" s="5" t="s">
        <v>5239</v>
      </c>
      <c r="H1003" s="5" t="s">
        <v>3831</v>
      </c>
      <c r="I1003" s="6" t="s">
        <v>1670</v>
      </c>
      <c r="J1003" s="6" t="s">
        <v>8881</v>
      </c>
      <c r="K1003" s="17">
        <v>3</v>
      </c>
      <c r="L1003" s="17" t="s">
        <v>7732</v>
      </c>
      <c r="M1003" s="9"/>
      <c r="N1003" s="9"/>
      <c r="O1003" s="21"/>
      <c r="Q1003" s="29"/>
      <c r="U1003" s="17"/>
      <c r="V1003" s="2"/>
      <c r="Y1003" t="str">
        <f t="shared" si="71"/>
        <v/>
      </c>
      <c r="AA1003" t="str">
        <f t="shared" si="72"/>
        <v/>
      </c>
      <c r="AC1003" s="7"/>
      <c r="AD1003" t="s">
        <v>1670</v>
      </c>
      <c r="AE1003">
        <f t="shared" si="73"/>
        <v>0</v>
      </c>
      <c r="AG1003" s="2"/>
      <c r="AI1003" s="7"/>
    </row>
    <row r="1004" spans="1:35" ht="11" customHeight="1" outlineLevel="1" x14ac:dyDescent="0.25">
      <c r="A1004" t="s">
        <v>1668</v>
      </c>
      <c r="C1004" s="2" t="s">
        <v>12976</v>
      </c>
      <c r="D1004" s="2">
        <v>208</v>
      </c>
      <c r="E1004" s="7">
        <v>1930</v>
      </c>
      <c r="F1004" s="5" t="s">
        <v>2974</v>
      </c>
      <c r="H1004" s="5" t="s">
        <v>3832</v>
      </c>
      <c r="I1004" s="6" t="s">
        <v>1670</v>
      </c>
      <c r="J1004" s="6" t="s">
        <v>8881</v>
      </c>
      <c r="K1004" s="17">
        <v>3</v>
      </c>
      <c r="L1004" s="17" t="s">
        <v>7732</v>
      </c>
      <c r="M1004" s="9"/>
      <c r="N1004" s="9"/>
      <c r="O1004" s="21"/>
      <c r="Q1004" s="29"/>
      <c r="U1004" s="17"/>
      <c r="V1004" s="2"/>
      <c r="Y1004" t="str">
        <f t="shared" si="71"/>
        <v/>
      </c>
      <c r="AA1004" t="str">
        <f t="shared" si="72"/>
        <v/>
      </c>
      <c r="AC1004" s="7"/>
      <c r="AD1004" t="s">
        <v>1670</v>
      </c>
      <c r="AE1004">
        <f t="shared" si="73"/>
        <v>0</v>
      </c>
      <c r="AG1004" s="2"/>
      <c r="AI1004" s="7"/>
    </row>
    <row r="1005" spans="1:35" ht="11" customHeight="1" outlineLevel="1" x14ac:dyDescent="0.25">
      <c r="A1005" t="s">
        <v>1668</v>
      </c>
      <c r="C1005" s="2" t="s">
        <v>12976</v>
      </c>
      <c r="D1005" s="2">
        <v>210</v>
      </c>
      <c r="E1005" s="7">
        <v>1930</v>
      </c>
      <c r="F1005" s="5" t="s">
        <v>3421</v>
      </c>
      <c r="H1005" s="5" t="s">
        <v>1674</v>
      </c>
      <c r="I1005" s="6" t="s">
        <v>1670</v>
      </c>
      <c r="J1005" s="6" t="s">
        <v>8881</v>
      </c>
      <c r="K1005" s="17">
        <v>3</v>
      </c>
      <c r="L1005" s="17" t="s">
        <v>7732</v>
      </c>
      <c r="M1005" s="9"/>
      <c r="N1005" s="9"/>
      <c r="O1005" s="21"/>
      <c r="Q1005" s="29"/>
      <c r="U1005" s="17"/>
      <c r="V1005" s="2"/>
      <c r="Y1005" t="str">
        <f t="shared" si="71"/>
        <v/>
      </c>
      <c r="AA1005" t="str">
        <f t="shared" si="72"/>
        <v/>
      </c>
      <c r="AC1005" s="7"/>
      <c r="AD1005" t="s">
        <v>1670</v>
      </c>
      <c r="AE1005">
        <f t="shared" si="73"/>
        <v>0</v>
      </c>
      <c r="AG1005" s="2"/>
      <c r="AI1005" s="7"/>
    </row>
    <row r="1006" spans="1:35" ht="11" customHeight="1" outlineLevel="1" x14ac:dyDescent="0.25">
      <c r="A1006" t="s">
        <v>1668</v>
      </c>
      <c r="C1006" s="2" t="s">
        <v>12976</v>
      </c>
      <c r="D1006" s="2">
        <v>212</v>
      </c>
      <c r="E1006" s="7">
        <v>1930</v>
      </c>
      <c r="F1006" s="5" t="s">
        <v>3969</v>
      </c>
      <c r="H1006" s="5" t="s">
        <v>8381</v>
      </c>
      <c r="I1006" s="6" t="s">
        <v>1670</v>
      </c>
      <c r="J1006" s="6" t="s">
        <v>8881</v>
      </c>
      <c r="K1006" s="17">
        <v>3</v>
      </c>
      <c r="L1006" s="17" t="s">
        <v>7732</v>
      </c>
      <c r="M1006" s="9"/>
      <c r="N1006" s="9"/>
      <c r="O1006" s="21"/>
      <c r="Q1006" s="29"/>
      <c r="U1006" s="17"/>
      <c r="V1006" s="2"/>
      <c r="Y1006" t="str">
        <f t="shared" si="71"/>
        <v/>
      </c>
      <c r="AA1006" t="str">
        <f t="shared" si="72"/>
        <v/>
      </c>
      <c r="AC1006" s="7"/>
      <c r="AD1006" t="s">
        <v>1670</v>
      </c>
      <c r="AE1006">
        <f t="shared" si="73"/>
        <v>0</v>
      </c>
      <c r="AG1006" s="2"/>
      <c r="AI1006" s="7"/>
    </row>
    <row r="1007" spans="1:35" ht="11" customHeight="1" outlineLevel="1" x14ac:dyDescent="0.25">
      <c r="A1007" t="s">
        <v>1668</v>
      </c>
      <c r="C1007" s="2" t="s">
        <v>12976</v>
      </c>
      <c r="D1007" s="2">
        <v>214</v>
      </c>
      <c r="E1007" s="7">
        <v>1931</v>
      </c>
      <c r="F1007" s="5" t="s">
        <v>4732</v>
      </c>
      <c r="H1007" s="5" t="s">
        <v>6501</v>
      </c>
      <c r="I1007" s="6" t="s">
        <v>1670</v>
      </c>
      <c r="J1007" s="6" t="s">
        <v>7002</v>
      </c>
      <c r="K1007" s="17">
        <v>1</v>
      </c>
      <c r="L1007" s="17" t="s">
        <v>7730</v>
      </c>
      <c r="M1007" s="9">
        <v>1.8</v>
      </c>
      <c r="N1007" s="9"/>
      <c r="O1007" s="21"/>
      <c r="Q1007" s="29"/>
      <c r="U1007" s="17"/>
      <c r="V1007" s="2">
        <v>197</v>
      </c>
      <c r="Y1007" t="str">
        <f t="shared" si="71"/>
        <v/>
      </c>
      <c r="AA1007" t="str">
        <f t="shared" si="72"/>
        <v/>
      </c>
      <c r="AC1007" s="7"/>
      <c r="AD1007" t="s">
        <v>1670</v>
      </c>
      <c r="AE1007">
        <f t="shared" si="73"/>
        <v>0</v>
      </c>
      <c r="AG1007" s="2"/>
      <c r="AH1007" t="s">
        <v>1671</v>
      </c>
      <c r="AI1007" s="7" t="s">
        <v>4922</v>
      </c>
    </row>
    <row r="1008" spans="1:35" ht="11" customHeight="1" outlineLevel="1" x14ac:dyDescent="0.25">
      <c r="A1008" t="s">
        <v>1668</v>
      </c>
      <c r="C1008" s="2" t="s">
        <v>12976</v>
      </c>
      <c r="D1008" s="2">
        <v>215</v>
      </c>
      <c r="E1008" s="7">
        <v>1931</v>
      </c>
      <c r="F1008" s="5" t="s">
        <v>5139</v>
      </c>
      <c r="H1008" s="5" t="s">
        <v>6119</v>
      </c>
      <c r="I1008" s="6" t="s">
        <v>1512</v>
      </c>
      <c r="J1008" s="6" t="s">
        <v>7002</v>
      </c>
      <c r="K1008" s="17">
        <v>3</v>
      </c>
      <c r="L1008" s="17" t="s">
        <v>7730</v>
      </c>
      <c r="M1008" s="9">
        <v>0.2</v>
      </c>
      <c r="N1008" s="9"/>
      <c r="O1008" s="21"/>
      <c r="Q1008" s="29"/>
      <c r="U1008" s="17"/>
      <c r="V1008" s="2">
        <v>198</v>
      </c>
      <c r="Y1008" t="str">
        <f t="shared" si="71"/>
        <v/>
      </c>
      <c r="AA1008" t="str">
        <f t="shared" si="72"/>
        <v/>
      </c>
      <c r="AC1008" s="7"/>
      <c r="AD1008" t="s">
        <v>1512</v>
      </c>
      <c r="AE1008">
        <f t="shared" si="73"/>
        <v>0</v>
      </c>
      <c r="AG1008" s="2"/>
      <c r="AH1008" t="s">
        <v>1671</v>
      </c>
      <c r="AI1008" s="7" t="s">
        <v>4922</v>
      </c>
    </row>
    <row r="1009" spans="1:35" ht="11" customHeight="1" outlineLevel="1" x14ac:dyDescent="0.25">
      <c r="A1009" t="s">
        <v>1668</v>
      </c>
      <c r="C1009" s="2" t="s">
        <v>12976</v>
      </c>
      <c r="D1009" s="2">
        <v>231</v>
      </c>
      <c r="E1009" s="7">
        <v>1933</v>
      </c>
      <c r="F1009" s="5" t="s">
        <v>22158</v>
      </c>
      <c r="H1009" s="5" t="s">
        <v>3831</v>
      </c>
      <c r="I1009" s="6" t="s">
        <v>1670</v>
      </c>
      <c r="J1009" s="6" t="s">
        <v>10966</v>
      </c>
      <c r="K1009" s="17">
        <v>3</v>
      </c>
      <c r="L1009" s="17" t="s">
        <v>7732</v>
      </c>
      <c r="M1009" s="9"/>
      <c r="N1009" s="9"/>
      <c r="O1009" s="21"/>
      <c r="Q1009" s="29"/>
      <c r="U1009" s="17"/>
      <c r="V1009" s="2"/>
      <c r="Y1009" t="str">
        <f t="shared" si="71"/>
        <v/>
      </c>
      <c r="AA1009" t="str">
        <f t="shared" si="72"/>
        <v/>
      </c>
      <c r="AC1009" s="7"/>
      <c r="AD1009" t="s">
        <v>4929</v>
      </c>
      <c r="AE1009">
        <f t="shared" si="73"/>
        <v>0</v>
      </c>
      <c r="AG1009" s="2"/>
      <c r="AI1009" s="7"/>
    </row>
    <row r="1010" spans="1:35" ht="11" customHeight="1" outlineLevel="1" x14ac:dyDescent="0.25">
      <c r="A1010" t="s">
        <v>1668</v>
      </c>
      <c r="C1010" s="2" t="s">
        <v>12976</v>
      </c>
      <c r="D1010" s="2">
        <v>232</v>
      </c>
      <c r="E1010" s="7">
        <v>1933</v>
      </c>
      <c r="F1010" s="5" t="s">
        <v>3057</v>
      </c>
      <c r="H1010" s="5" t="s">
        <v>2291</v>
      </c>
      <c r="I1010" s="6" t="s">
        <v>1670</v>
      </c>
      <c r="J1010" s="6" t="s">
        <v>10966</v>
      </c>
      <c r="K1010" s="17">
        <v>3</v>
      </c>
      <c r="L1010" s="17" t="s">
        <v>7732</v>
      </c>
      <c r="M1010" s="9"/>
      <c r="N1010" s="9"/>
      <c r="O1010" s="21"/>
      <c r="Q1010" s="29"/>
      <c r="U1010" s="17"/>
      <c r="V1010" s="2"/>
      <c r="Y1010" t="str">
        <f t="shared" si="71"/>
        <v/>
      </c>
      <c r="AA1010" t="str">
        <f t="shared" si="72"/>
        <v/>
      </c>
      <c r="AC1010" s="7"/>
      <c r="AD1010" t="s">
        <v>4929</v>
      </c>
      <c r="AE1010">
        <f t="shared" si="73"/>
        <v>0</v>
      </c>
      <c r="AG1010" s="2"/>
      <c r="AI1010" s="7"/>
    </row>
    <row r="1011" spans="1:35" ht="11" customHeight="1" outlineLevel="1" x14ac:dyDescent="0.25">
      <c r="A1011" t="s">
        <v>1668</v>
      </c>
      <c r="C1011" s="2" t="s">
        <v>12976</v>
      </c>
      <c r="D1011" s="2">
        <v>233</v>
      </c>
      <c r="E1011" s="7">
        <v>1933</v>
      </c>
      <c r="F1011" s="5" t="s">
        <v>10965</v>
      </c>
      <c r="H1011" s="5" t="s">
        <v>5037</v>
      </c>
      <c r="I1011" s="6" t="s">
        <v>1670</v>
      </c>
      <c r="J1011" s="6" t="s">
        <v>10966</v>
      </c>
      <c r="K1011" s="17">
        <v>3</v>
      </c>
      <c r="L1011" s="17" t="s">
        <v>7732</v>
      </c>
      <c r="M1011" s="9"/>
      <c r="N1011" s="9"/>
      <c r="O1011" s="21"/>
      <c r="Q1011" s="29"/>
      <c r="U1011" s="17"/>
      <c r="V1011" s="2"/>
      <c r="Y1011" t="str">
        <f t="shared" si="71"/>
        <v/>
      </c>
      <c r="AA1011" t="str">
        <f t="shared" si="72"/>
        <v/>
      </c>
      <c r="AC1011" s="7"/>
      <c r="AD1011" t="s">
        <v>4929</v>
      </c>
      <c r="AE1011">
        <f t="shared" si="73"/>
        <v>0</v>
      </c>
      <c r="AG1011" s="2"/>
      <c r="AI1011" s="7"/>
    </row>
    <row r="1012" spans="1:35" ht="11" customHeight="1" outlineLevel="1" x14ac:dyDescent="0.25">
      <c r="A1012" t="s">
        <v>1668</v>
      </c>
      <c r="C1012" s="2" t="s">
        <v>12976</v>
      </c>
      <c r="D1012" s="2">
        <v>236</v>
      </c>
      <c r="E1012" s="7">
        <v>1933</v>
      </c>
      <c r="F1012" s="5" t="s">
        <v>4732</v>
      </c>
      <c r="H1012" s="5" t="s">
        <v>6501</v>
      </c>
      <c r="I1012" s="6" t="s">
        <v>1670</v>
      </c>
      <c r="J1012" s="6" t="s">
        <v>10967</v>
      </c>
      <c r="K1012" s="17">
        <v>3</v>
      </c>
      <c r="L1012" s="17" t="s">
        <v>7732</v>
      </c>
      <c r="M1012" s="9"/>
      <c r="N1012" s="9"/>
      <c r="O1012" s="21"/>
      <c r="Q1012" s="29"/>
      <c r="U1012" s="17"/>
      <c r="V1012" s="2"/>
      <c r="Y1012" t="str">
        <f t="shared" si="71"/>
        <v/>
      </c>
      <c r="AA1012" t="str">
        <f t="shared" si="72"/>
        <v/>
      </c>
      <c r="AC1012" s="7"/>
      <c r="AD1012" t="s">
        <v>4929</v>
      </c>
      <c r="AE1012">
        <f t="shared" si="73"/>
        <v>0</v>
      </c>
      <c r="AG1012" s="2"/>
      <c r="AI1012" s="7"/>
    </row>
    <row r="1013" spans="1:35" ht="11" customHeight="1" outlineLevel="1" x14ac:dyDescent="0.25">
      <c r="A1013" t="s">
        <v>1668</v>
      </c>
      <c r="C1013" s="2" t="s">
        <v>12976</v>
      </c>
      <c r="D1013" s="2">
        <v>237</v>
      </c>
      <c r="E1013" s="7">
        <v>1933</v>
      </c>
      <c r="F1013" s="5" t="s">
        <v>5139</v>
      </c>
      <c r="H1013" s="5" t="s">
        <v>1674</v>
      </c>
      <c r="I1013" s="6" t="s">
        <v>1670</v>
      </c>
      <c r="J1013" s="6" t="s">
        <v>10967</v>
      </c>
      <c r="K1013" s="17">
        <v>3</v>
      </c>
      <c r="L1013" s="17" t="s">
        <v>7730</v>
      </c>
      <c r="M1013" s="9">
        <v>0.3</v>
      </c>
      <c r="N1013" s="9"/>
      <c r="O1013" s="21"/>
      <c r="Q1013" s="29"/>
      <c r="U1013" s="17"/>
      <c r="V1013" s="2"/>
      <c r="Y1013" t="str">
        <f t="shared" si="71"/>
        <v/>
      </c>
      <c r="AA1013" t="str">
        <f t="shared" si="72"/>
        <v/>
      </c>
      <c r="AC1013" s="7"/>
      <c r="AD1013" t="s">
        <v>4929</v>
      </c>
      <c r="AE1013">
        <f t="shared" si="73"/>
        <v>0</v>
      </c>
      <c r="AG1013" s="2"/>
      <c r="AI1013" s="7"/>
    </row>
    <row r="1014" spans="1:35" ht="11" customHeight="1" outlineLevel="1" x14ac:dyDescent="0.25">
      <c r="A1014" t="s">
        <v>1668</v>
      </c>
      <c r="C1014" s="2" t="s">
        <v>12976</v>
      </c>
      <c r="D1014" s="2">
        <v>238</v>
      </c>
      <c r="E1014" s="7">
        <v>1933</v>
      </c>
      <c r="F1014" s="5" t="s">
        <v>5138</v>
      </c>
      <c r="H1014" s="5" t="s">
        <v>8381</v>
      </c>
      <c r="I1014" s="6" t="s">
        <v>1670</v>
      </c>
      <c r="J1014" s="6" t="s">
        <v>10967</v>
      </c>
      <c r="K1014" s="17">
        <v>3</v>
      </c>
      <c r="L1014" s="17" t="s">
        <v>7730</v>
      </c>
      <c r="M1014" s="9">
        <v>0.3</v>
      </c>
      <c r="N1014" s="9"/>
      <c r="O1014" s="21"/>
      <c r="Q1014" s="29"/>
      <c r="U1014" s="17"/>
      <c r="V1014" s="2"/>
      <c r="Y1014" t="str">
        <f t="shared" si="71"/>
        <v/>
      </c>
      <c r="AA1014" t="str">
        <f t="shared" si="72"/>
        <v/>
      </c>
      <c r="AC1014" s="7"/>
      <c r="AD1014" t="s">
        <v>4929</v>
      </c>
      <c r="AE1014">
        <f t="shared" si="73"/>
        <v>0</v>
      </c>
      <c r="AG1014" s="2"/>
      <c r="AI1014" s="7"/>
    </row>
    <row r="1015" spans="1:35" ht="11" customHeight="1" outlineLevel="1" x14ac:dyDescent="0.25">
      <c r="A1015" t="s">
        <v>1668</v>
      </c>
      <c r="C1015" s="2" t="s">
        <v>12976</v>
      </c>
      <c r="D1015" s="2">
        <v>239</v>
      </c>
      <c r="E1015" s="7">
        <v>1933</v>
      </c>
      <c r="F1015" s="5" t="s">
        <v>5239</v>
      </c>
      <c r="H1015" s="5" t="s">
        <v>6127</v>
      </c>
      <c r="I1015" s="6" t="s">
        <v>1670</v>
      </c>
      <c r="J1015" s="6" t="s">
        <v>10967</v>
      </c>
      <c r="K1015" s="17">
        <v>3</v>
      </c>
      <c r="L1015" s="17" t="s">
        <v>7730</v>
      </c>
      <c r="M1015" s="9">
        <v>0.5</v>
      </c>
      <c r="N1015" s="9"/>
      <c r="O1015" s="21"/>
      <c r="Q1015" s="29"/>
      <c r="U1015" s="17"/>
      <c r="V1015" s="2"/>
      <c r="Y1015" t="str">
        <f t="shared" si="71"/>
        <v/>
      </c>
      <c r="AA1015" t="str">
        <f t="shared" si="72"/>
        <v/>
      </c>
      <c r="AC1015" s="7"/>
      <c r="AD1015" t="s">
        <v>4929</v>
      </c>
      <c r="AE1015">
        <f t="shared" si="73"/>
        <v>0</v>
      </c>
      <c r="AG1015" s="2"/>
      <c r="AI1015" s="7"/>
    </row>
    <row r="1016" spans="1:35" ht="11" customHeight="1" outlineLevel="1" x14ac:dyDescent="0.25">
      <c r="A1016" t="s">
        <v>1668</v>
      </c>
      <c r="C1016" s="2" t="s">
        <v>12976</v>
      </c>
      <c r="D1016" s="2">
        <v>240</v>
      </c>
      <c r="E1016" s="7">
        <v>1933</v>
      </c>
      <c r="F1016" s="5" t="s">
        <v>5140</v>
      </c>
      <c r="H1016" s="5" t="s">
        <v>1580</v>
      </c>
      <c r="I1016" s="6" t="s">
        <v>1670</v>
      </c>
      <c r="J1016" s="6" t="s">
        <v>10967</v>
      </c>
      <c r="K1016" s="17">
        <v>3</v>
      </c>
      <c r="L1016" s="17" t="s">
        <v>7732</v>
      </c>
      <c r="M1016" s="9"/>
      <c r="N1016" s="9"/>
      <c r="O1016" s="21"/>
      <c r="Q1016" s="29"/>
      <c r="U1016" s="17"/>
      <c r="V1016" s="2"/>
      <c r="Y1016" t="str">
        <f t="shared" si="71"/>
        <v/>
      </c>
      <c r="AA1016" t="str">
        <f t="shared" si="72"/>
        <v/>
      </c>
      <c r="AC1016" s="7"/>
      <c r="AD1016" t="s">
        <v>4929</v>
      </c>
      <c r="AE1016">
        <f t="shared" si="73"/>
        <v>0</v>
      </c>
      <c r="AG1016" s="2"/>
      <c r="AI1016" s="7"/>
    </row>
    <row r="1017" spans="1:35" ht="11" customHeight="1" outlineLevel="1" x14ac:dyDescent="0.25">
      <c r="A1017" t="s">
        <v>1668</v>
      </c>
      <c r="C1017" s="2" t="s">
        <v>12976</v>
      </c>
      <c r="D1017" s="2">
        <v>266</v>
      </c>
      <c r="E1017" s="7">
        <v>1937</v>
      </c>
      <c r="F1017" s="5" t="s">
        <v>10968</v>
      </c>
      <c r="H1017" s="5" t="s">
        <v>6501</v>
      </c>
      <c r="I1017" s="6" t="s">
        <v>1670</v>
      </c>
      <c r="J1017" s="6" t="s">
        <v>10970</v>
      </c>
      <c r="K1017" s="17">
        <v>3</v>
      </c>
      <c r="L1017" s="17" t="s">
        <v>7730</v>
      </c>
      <c r="M1017" s="9">
        <v>0.5</v>
      </c>
      <c r="N1017" s="9"/>
      <c r="O1017" s="21"/>
      <c r="Q1017" s="29"/>
      <c r="U1017" s="17"/>
      <c r="V1017" s="2"/>
      <c r="Y1017" t="str">
        <f t="shared" si="71"/>
        <v/>
      </c>
      <c r="AA1017" t="str">
        <f t="shared" si="72"/>
        <v/>
      </c>
      <c r="AC1017" s="7"/>
      <c r="AD1017" t="s">
        <v>4929</v>
      </c>
      <c r="AE1017">
        <f t="shared" si="73"/>
        <v>0</v>
      </c>
      <c r="AG1017" s="2"/>
      <c r="AI1017" s="7"/>
    </row>
    <row r="1018" spans="1:35" ht="11" customHeight="1" outlineLevel="1" x14ac:dyDescent="0.25">
      <c r="A1018" t="s">
        <v>1668</v>
      </c>
      <c r="C1018" s="2" t="s">
        <v>12976</v>
      </c>
      <c r="D1018" s="2">
        <v>267</v>
      </c>
      <c r="E1018" s="7">
        <v>1937</v>
      </c>
      <c r="F1018" s="5" t="s">
        <v>5163</v>
      </c>
      <c r="H1018" s="5" t="s">
        <v>1580</v>
      </c>
      <c r="I1018" s="6" t="s">
        <v>1670</v>
      </c>
      <c r="J1018" s="6" t="s">
        <v>10970</v>
      </c>
      <c r="K1018" s="17">
        <v>3</v>
      </c>
      <c r="L1018" s="17" t="s">
        <v>7730</v>
      </c>
      <c r="M1018" s="9">
        <v>0.5</v>
      </c>
      <c r="N1018" s="9"/>
      <c r="O1018" s="21"/>
      <c r="Q1018" s="29"/>
      <c r="U1018" s="17"/>
      <c r="V1018" s="2"/>
      <c r="Y1018" t="str">
        <f t="shared" si="71"/>
        <v/>
      </c>
      <c r="AA1018" t="str">
        <f t="shared" si="72"/>
        <v/>
      </c>
      <c r="AC1018" s="7"/>
      <c r="AD1018" t="s">
        <v>4929</v>
      </c>
      <c r="AE1018">
        <f t="shared" si="73"/>
        <v>0</v>
      </c>
      <c r="AG1018" s="2"/>
      <c r="AI1018" s="7"/>
    </row>
    <row r="1019" spans="1:35" ht="11" customHeight="1" outlineLevel="1" x14ac:dyDescent="0.25">
      <c r="A1019" t="s">
        <v>1668</v>
      </c>
      <c r="C1019" s="2" t="s">
        <v>12976</v>
      </c>
      <c r="D1019" s="2">
        <v>268</v>
      </c>
      <c r="E1019" s="7">
        <v>1937</v>
      </c>
      <c r="F1019" s="5" t="s">
        <v>10969</v>
      </c>
      <c r="H1019" s="5" t="s">
        <v>1580</v>
      </c>
      <c r="I1019" s="6" t="s">
        <v>1670</v>
      </c>
      <c r="J1019" s="6" t="s">
        <v>10970</v>
      </c>
      <c r="K1019" s="17">
        <v>3</v>
      </c>
      <c r="L1019" s="17" t="s">
        <v>7732</v>
      </c>
      <c r="M1019" s="9"/>
      <c r="N1019" s="9"/>
      <c r="O1019" s="21"/>
      <c r="Q1019" s="29"/>
      <c r="U1019" s="17"/>
      <c r="V1019" s="2"/>
      <c r="Y1019" t="str">
        <f t="shared" si="71"/>
        <v/>
      </c>
      <c r="AA1019" t="str">
        <f t="shared" si="72"/>
        <v/>
      </c>
      <c r="AC1019" s="7"/>
      <c r="AD1019" t="s">
        <v>4929</v>
      </c>
      <c r="AE1019">
        <f t="shared" si="73"/>
        <v>0</v>
      </c>
      <c r="AG1019" s="2"/>
      <c r="AI1019" s="7"/>
    </row>
    <row r="1020" spans="1:35" ht="11" customHeight="1" outlineLevel="1" x14ac:dyDescent="0.25">
      <c r="A1020" t="s">
        <v>1668</v>
      </c>
      <c r="C1020" s="2" t="s">
        <v>12976</v>
      </c>
      <c r="D1020" s="2">
        <v>269</v>
      </c>
      <c r="E1020" s="7">
        <v>1937</v>
      </c>
      <c r="F1020" s="5" t="s">
        <v>22159</v>
      </c>
      <c r="H1020" s="5" t="s">
        <v>8864</v>
      </c>
      <c r="I1020" s="6" t="s">
        <v>1670</v>
      </c>
      <c r="J1020" s="6" t="s">
        <v>10970</v>
      </c>
      <c r="K1020" s="17">
        <v>3</v>
      </c>
      <c r="L1020" s="17" t="s">
        <v>7732</v>
      </c>
      <c r="M1020" s="9"/>
      <c r="N1020" s="9"/>
      <c r="O1020" s="21"/>
      <c r="Q1020" s="29"/>
      <c r="U1020" s="17"/>
      <c r="V1020" s="2"/>
      <c r="Y1020" t="str">
        <f t="shared" si="71"/>
        <v/>
      </c>
      <c r="AA1020" t="str">
        <f t="shared" si="72"/>
        <v/>
      </c>
      <c r="AC1020" s="7"/>
      <c r="AD1020" t="s">
        <v>4929</v>
      </c>
      <c r="AE1020">
        <f t="shared" si="73"/>
        <v>0</v>
      </c>
      <c r="AG1020" s="2"/>
      <c r="AI1020" s="7"/>
    </row>
    <row r="1021" spans="1:35" ht="11" customHeight="1" outlineLevel="1" x14ac:dyDescent="0.25">
      <c r="A1021" t="s">
        <v>1668</v>
      </c>
      <c r="C1021" s="2" t="s">
        <v>12976</v>
      </c>
      <c r="D1021" s="2">
        <v>270</v>
      </c>
      <c r="E1021" s="7">
        <v>1937</v>
      </c>
      <c r="F1021" s="5" t="s">
        <v>22160</v>
      </c>
      <c r="H1021" s="5" t="s">
        <v>8474</v>
      </c>
      <c r="I1021" s="6" t="s">
        <v>1670</v>
      </c>
      <c r="J1021" s="6" t="s">
        <v>10970</v>
      </c>
      <c r="K1021" s="17">
        <v>3</v>
      </c>
      <c r="L1021" s="17" t="s">
        <v>7732</v>
      </c>
      <c r="M1021" s="9"/>
      <c r="N1021" s="9"/>
      <c r="O1021" s="21"/>
      <c r="Q1021" s="29"/>
      <c r="U1021" s="17"/>
      <c r="V1021" s="2"/>
      <c r="Y1021" t="str">
        <f t="shared" si="71"/>
        <v/>
      </c>
      <c r="AA1021" t="str">
        <f t="shared" si="72"/>
        <v/>
      </c>
      <c r="AC1021" s="7"/>
      <c r="AD1021" t="s">
        <v>4929</v>
      </c>
      <c r="AE1021">
        <f t="shared" si="73"/>
        <v>0</v>
      </c>
      <c r="AG1021" s="2"/>
      <c r="AI1021" s="7"/>
    </row>
    <row r="1022" spans="1:35" ht="11" customHeight="1" outlineLevel="1" x14ac:dyDescent="0.25">
      <c r="A1022" t="s">
        <v>1668</v>
      </c>
      <c r="C1022" s="2" t="s">
        <v>12976</v>
      </c>
      <c r="D1022" s="2">
        <v>271</v>
      </c>
      <c r="E1022" s="7">
        <v>1937</v>
      </c>
      <c r="F1022" s="5" t="s">
        <v>22161</v>
      </c>
      <c r="H1022" s="5" t="s">
        <v>1580</v>
      </c>
      <c r="I1022" s="6" t="s">
        <v>1670</v>
      </c>
      <c r="J1022" s="6" t="s">
        <v>10970</v>
      </c>
      <c r="K1022" s="17">
        <v>3</v>
      </c>
      <c r="L1022" s="17" t="s">
        <v>7732</v>
      </c>
      <c r="M1022" s="9"/>
      <c r="N1022" s="9"/>
      <c r="O1022" s="21"/>
      <c r="Q1022" s="29"/>
      <c r="U1022" s="17"/>
      <c r="V1022" s="2"/>
      <c r="Y1022" t="str">
        <f t="shared" si="71"/>
        <v/>
      </c>
      <c r="AA1022" t="str">
        <f t="shared" si="72"/>
        <v/>
      </c>
      <c r="AC1022" s="7"/>
      <c r="AD1022" t="s">
        <v>4929</v>
      </c>
      <c r="AE1022">
        <f t="shared" si="73"/>
        <v>0</v>
      </c>
      <c r="AG1022" s="2"/>
      <c r="AI1022" s="7"/>
    </row>
    <row r="1023" spans="1:35" ht="11" customHeight="1" outlineLevel="1" x14ac:dyDescent="0.25">
      <c r="A1023" t="s">
        <v>1668</v>
      </c>
      <c r="C1023" s="2" t="s">
        <v>12976</v>
      </c>
      <c r="D1023" s="2">
        <v>276</v>
      </c>
      <c r="E1023" s="7">
        <v>1937</v>
      </c>
      <c r="F1023" s="5" t="s">
        <v>10972</v>
      </c>
      <c r="H1023" s="5" t="s">
        <v>8864</v>
      </c>
      <c r="I1023" s="6" t="s">
        <v>20958</v>
      </c>
      <c r="J1023" s="6" t="s">
        <v>10971</v>
      </c>
      <c r="K1023" s="17">
        <v>3</v>
      </c>
      <c r="L1023" s="17" t="s">
        <v>7732</v>
      </c>
      <c r="M1023" s="9"/>
      <c r="N1023" s="9"/>
      <c r="O1023" s="21"/>
      <c r="Q1023" s="29"/>
      <c r="U1023" s="17"/>
      <c r="V1023" s="2"/>
      <c r="Y1023" t="str">
        <f t="shared" si="71"/>
        <v/>
      </c>
      <c r="AA1023" t="str">
        <f t="shared" si="72"/>
        <v/>
      </c>
      <c r="AC1023" s="7"/>
      <c r="AD1023" t="s">
        <v>10964</v>
      </c>
      <c r="AE1023">
        <f t="shared" si="73"/>
        <v>0</v>
      </c>
      <c r="AG1023" s="2"/>
      <c r="AI1023" s="7"/>
    </row>
    <row r="1024" spans="1:35" ht="11" customHeight="1" outlineLevel="1" x14ac:dyDescent="0.25">
      <c r="A1024" t="s">
        <v>1668</v>
      </c>
      <c r="C1024" s="2" t="s">
        <v>12976</v>
      </c>
      <c r="D1024" s="2">
        <v>277</v>
      </c>
      <c r="E1024" s="7">
        <v>1937</v>
      </c>
      <c r="F1024" s="5" t="s">
        <v>10973</v>
      </c>
      <c r="H1024" s="5" t="s">
        <v>8864</v>
      </c>
      <c r="I1024" s="6" t="s">
        <v>20958</v>
      </c>
      <c r="J1024" s="6" t="s">
        <v>10971</v>
      </c>
      <c r="K1024" s="17">
        <v>3</v>
      </c>
      <c r="L1024" s="17" t="s">
        <v>7732</v>
      </c>
      <c r="M1024" s="9"/>
      <c r="N1024" s="9"/>
      <c r="O1024" s="21"/>
      <c r="Q1024" s="29"/>
      <c r="U1024" s="17"/>
      <c r="V1024" s="2"/>
      <c r="Y1024" t="str">
        <f t="shared" si="71"/>
        <v/>
      </c>
      <c r="AA1024" t="str">
        <f t="shared" si="72"/>
        <v/>
      </c>
      <c r="AC1024" s="7"/>
      <c r="AD1024" t="s">
        <v>10964</v>
      </c>
      <c r="AE1024">
        <f t="shared" si="73"/>
        <v>0</v>
      </c>
      <c r="AG1024" s="2"/>
      <c r="AI1024" s="7"/>
    </row>
    <row r="1025" spans="1:35" ht="11" customHeight="1" outlineLevel="1" x14ac:dyDescent="0.25">
      <c r="A1025" t="s">
        <v>1668</v>
      </c>
      <c r="C1025" s="2" t="s">
        <v>12976</v>
      </c>
      <c r="D1025" s="2">
        <v>278</v>
      </c>
      <c r="E1025" s="7">
        <v>1937</v>
      </c>
      <c r="F1025" s="5" t="s">
        <v>22162</v>
      </c>
      <c r="H1025" s="5" t="s">
        <v>8864</v>
      </c>
      <c r="I1025" s="6" t="s">
        <v>20958</v>
      </c>
      <c r="J1025" s="6" t="s">
        <v>10971</v>
      </c>
      <c r="K1025" s="17">
        <v>3</v>
      </c>
      <c r="L1025" s="17" t="s">
        <v>7732</v>
      </c>
      <c r="M1025" s="9"/>
      <c r="N1025" s="9"/>
      <c r="O1025" s="21"/>
      <c r="Q1025" s="29"/>
      <c r="U1025" s="17"/>
      <c r="V1025" s="2"/>
      <c r="Y1025" t="str">
        <f t="shared" si="71"/>
        <v/>
      </c>
      <c r="AA1025" t="str">
        <f t="shared" si="72"/>
        <v/>
      </c>
      <c r="AC1025" s="7"/>
      <c r="AD1025" t="s">
        <v>10964</v>
      </c>
      <c r="AE1025">
        <f t="shared" si="73"/>
        <v>0</v>
      </c>
      <c r="AG1025" s="2"/>
      <c r="AI1025" s="7"/>
    </row>
    <row r="1026" spans="1:35" ht="11" customHeight="1" outlineLevel="1" x14ac:dyDescent="0.25">
      <c r="A1026" t="s">
        <v>1668</v>
      </c>
      <c r="C1026" s="2" t="s">
        <v>12976</v>
      </c>
      <c r="D1026" s="2">
        <v>339</v>
      </c>
      <c r="E1026" s="7">
        <v>1941</v>
      </c>
      <c r="F1026" s="5" t="s">
        <v>583</v>
      </c>
      <c r="H1026" s="5" t="s">
        <v>584</v>
      </c>
      <c r="I1026" s="6" t="s">
        <v>1512</v>
      </c>
      <c r="J1026" s="6" t="s">
        <v>10975</v>
      </c>
      <c r="K1026" s="17">
        <v>1</v>
      </c>
      <c r="L1026" s="17" t="s">
        <v>7730</v>
      </c>
      <c r="M1026" s="9">
        <v>1.8</v>
      </c>
      <c r="N1026" s="9"/>
      <c r="O1026" s="21"/>
      <c r="Q1026" s="29"/>
      <c r="U1026" s="17"/>
      <c r="V1026" s="2" t="s">
        <v>3266</v>
      </c>
      <c r="Y1026" t="str">
        <f t="shared" si="71"/>
        <v/>
      </c>
      <c r="AA1026" t="str">
        <f t="shared" si="72"/>
        <v/>
      </c>
      <c r="AC1026" s="7"/>
      <c r="AD1026" t="s">
        <v>1512</v>
      </c>
      <c r="AE1026">
        <f t="shared" si="73"/>
        <v>0</v>
      </c>
      <c r="AG1026" s="2"/>
      <c r="AH1026" t="s">
        <v>1671</v>
      </c>
      <c r="AI1026" s="7" t="s">
        <v>4922</v>
      </c>
    </row>
    <row r="1027" spans="1:35" ht="11" customHeight="1" outlineLevel="1" x14ac:dyDescent="0.25">
      <c r="A1027" t="s">
        <v>1668</v>
      </c>
      <c r="C1027" s="2" t="s">
        <v>12976</v>
      </c>
      <c r="D1027" s="2">
        <v>340</v>
      </c>
      <c r="E1027" s="7">
        <v>1941</v>
      </c>
      <c r="F1027" s="5" t="s">
        <v>586</v>
      </c>
      <c r="H1027" s="5" t="s">
        <v>3973</v>
      </c>
      <c r="I1027" s="6" t="s">
        <v>1512</v>
      </c>
      <c r="J1027" s="6" t="s">
        <v>10975</v>
      </c>
      <c r="K1027" s="17">
        <v>1</v>
      </c>
      <c r="L1027" s="17" t="s">
        <v>7730</v>
      </c>
      <c r="M1027" s="9">
        <v>13</v>
      </c>
      <c r="N1027" s="9"/>
      <c r="O1027" s="21"/>
      <c r="Q1027" s="29"/>
      <c r="U1027" s="17"/>
      <c r="V1027" s="2" t="s">
        <v>585</v>
      </c>
      <c r="Y1027" t="str">
        <f t="shared" si="71"/>
        <v/>
      </c>
      <c r="AA1027" t="str">
        <f t="shared" si="72"/>
        <v/>
      </c>
      <c r="AC1027" s="7"/>
      <c r="AD1027" t="s">
        <v>1512</v>
      </c>
      <c r="AE1027">
        <f t="shared" si="73"/>
        <v>0</v>
      </c>
      <c r="AG1027" s="2"/>
      <c r="AH1027" t="s">
        <v>1671</v>
      </c>
      <c r="AI1027" s="7" t="s">
        <v>4620</v>
      </c>
    </row>
    <row r="1028" spans="1:35" ht="11" customHeight="1" outlineLevel="1" x14ac:dyDescent="0.25">
      <c r="A1028" t="s">
        <v>1668</v>
      </c>
      <c r="C1028" s="2" t="s">
        <v>12976</v>
      </c>
      <c r="D1028" s="2">
        <v>353</v>
      </c>
      <c r="E1028" s="7">
        <v>1943</v>
      </c>
      <c r="F1028" s="5" t="s">
        <v>5239</v>
      </c>
      <c r="H1028" s="5" t="s">
        <v>3964</v>
      </c>
      <c r="I1028" s="6" t="s">
        <v>1670</v>
      </c>
      <c r="J1028" s="6" t="s">
        <v>10976</v>
      </c>
      <c r="K1028" s="17">
        <v>1</v>
      </c>
      <c r="L1028" s="17" t="s">
        <v>7730</v>
      </c>
      <c r="M1028" s="9">
        <v>0.2</v>
      </c>
      <c r="N1028" s="9"/>
      <c r="O1028" s="21"/>
      <c r="Q1028" s="29"/>
      <c r="T1028">
        <v>1</v>
      </c>
      <c r="U1028" s="17"/>
      <c r="V1028" s="2">
        <v>290</v>
      </c>
      <c r="Y1028" t="str">
        <f t="shared" si="71"/>
        <v/>
      </c>
      <c r="AA1028" t="str">
        <f t="shared" si="72"/>
        <v/>
      </c>
      <c r="AC1028" s="7"/>
      <c r="AD1028" t="s">
        <v>1670</v>
      </c>
      <c r="AE1028">
        <f t="shared" si="73"/>
        <v>0</v>
      </c>
      <c r="AG1028" s="2"/>
      <c r="AH1028" t="s">
        <v>1671</v>
      </c>
      <c r="AI1028" s="7" t="s">
        <v>4610</v>
      </c>
    </row>
    <row r="1029" spans="1:35" ht="11" customHeight="1" outlineLevel="1" x14ac:dyDescent="0.25">
      <c r="A1029" t="s">
        <v>1668</v>
      </c>
      <c r="C1029" s="2" t="s">
        <v>12976</v>
      </c>
      <c r="D1029" s="2">
        <v>354</v>
      </c>
      <c r="E1029" s="7">
        <v>1943</v>
      </c>
      <c r="F1029" s="5" t="s">
        <v>5240</v>
      </c>
      <c r="H1029" s="5" t="s">
        <v>1674</v>
      </c>
      <c r="I1029" s="6" t="s">
        <v>1670</v>
      </c>
      <c r="J1029" s="6" t="s">
        <v>10976</v>
      </c>
      <c r="K1029" s="17">
        <v>3</v>
      </c>
      <c r="L1029" s="17" t="s">
        <v>7730</v>
      </c>
      <c r="M1029" s="9">
        <v>0.5</v>
      </c>
      <c r="N1029" s="9"/>
      <c r="O1029" s="21"/>
      <c r="Q1029" s="29"/>
      <c r="U1029" s="17"/>
      <c r="V1029" s="2">
        <v>291</v>
      </c>
      <c r="Y1029" t="str">
        <f t="shared" si="71"/>
        <v/>
      </c>
      <c r="AA1029" t="str">
        <f t="shared" si="72"/>
        <v/>
      </c>
      <c r="AC1029" s="7"/>
      <c r="AD1029" t="s">
        <v>1670</v>
      </c>
      <c r="AE1029">
        <f t="shared" si="73"/>
        <v>0</v>
      </c>
      <c r="AG1029" s="2"/>
      <c r="AH1029" t="s">
        <v>1671</v>
      </c>
      <c r="AI1029" s="7" t="s">
        <v>4610</v>
      </c>
    </row>
    <row r="1030" spans="1:35" ht="11" customHeight="1" outlineLevel="1" x14ac:dyDescent="0.25">
      <c r="A1030" t="s">
        <v>1668</v>
      </c>
      <c r="C1030" s="2" t="s">
        <v>12976</v>
      </c>
      <c r="D1030" s="2">
        <v>416</v>
      </c>
      <c r="E1030" s="7">
        <v>1947</v>
      </c>
      <c r="F1030" s="5" t="s">
        <v>3967</v>
      </c>
      <c r="H1030" s="5" t="s">
        <v>588</v>
      </c>
      <c r="I1030" s="6" t="s">
        <v>1512</v>
      </c>
      <c r="J1030" s="6" t="s">
        <v>10977</v>
      </c>
      <c r="K1030" s="17">
        <v>3</v>
      </c>
      <c r="L1030" s="17" t="s">
        <v>7730</v>
      </c>
      <c r="M1030" s="9">
        <v>0.5</v>
      </c>
      <c r="N1030" s="9"/>
      <c r="O1030" s="21"/>
      <c r="Q1030" s="29"/>
      <c r="U1030" s="17"/>
      <c r="V1030" s="2" t="s">
        <v>587</v>
      </c>
      <c r="Y1030" t="str">
        <f t="shared" si="71"/>
        <v/>
      </c>
      <c r="AA1030" t="str">
        <f t="shared" si="72"/>
        <v/>
      </c>
      <c r="AC1030" s="7"/>
      <c r="AD1030" t="s">
        <v>1512</v>
      </c>
      <c r="AE1030">
        <f t="shared" si="73"/>
        <v>0</v>
      </c>
      <c r="AG1030" s="2"/>
      <c r="AH1030" t="s">
        <v>1671</v>
      </c>
      <c r="AI1030" s="7" t="s">
        <v>4610</v>
      </c>
    </row>
    <row r="1031" spans="1:35" ht="11" customHeight="1" outlineLevel="1" x14ac:dyDescent="0.25">
      <c r="A1031" t="s">
        <v>1668</v>
      </c>
      <c r="C1031" s="2" t="s">
        <v>12976</v>
      </c>
      <c r="D1031" s="2">
        <v>417</v>
      </c>
      <c r="E1031" s="7">
        <v>1947</v>
      </c>
      <c r="F1031" s="5" t="s">
        <v>590</v>
      </c>
      <c r="H1031" s="5" t="s">
        <v>591</v>
      </c>
      <c r="I1031" s="6" t="s">
        <v>1512</v>
      </c>
      <c r="J1031" s="6" t="s">
        <v>10978</v>
      </c>
      <c r="K1031" s="17">
        <v>3</v>
      </c>
      <c r="L1031" s="17" t="s">
        <v>7730</v>
      </c>
      <c r="M1031" s="9">
        <v>0.25</v>
      </c>
      <c r="N1031" s="9"/>
      <c r="O1031" s="21"/>
      <c r="Q1031" s="29"/>
      <c r="U1031" s="17"/>
      <c r="V1031" s="2" t="s">
        <v>589</v>
      </c>
      <c r="Y1031" t="str">
        <f t="shared" si="71"/>
        <v/>
      </c>
      <c r="AA1031" t="str">
        <f t="shared" si="72"/>
        <v/>
      </c>
      <c r="AC1031" s="7"/>
      <c r="AD1031" t="s">
        <v>1512</v>
      </c>
      <c r="AE1031">
        <f t="shared" si="73"/>
        <v>0</v>
      </c>
      <c r="AG1031" s="2"/>
      <c r="AH1031" t="s">
        <v>1671</v>
      </c>
      <c r="AI1031" s="7" t="s">
        <v>4610</v>
      </c>
    </row>
    <row r="1032" spans="1:35" ht="11" customHeight="1" outlineLevel="1" x14ac:dyDescent="0.25">
      <c r="A1032" t="s">
        <v>1668</v>
      </c>
      <c r="C1032" s="2" t="s">
        <v>12976</v>
      </c>
      <c r="D1032" s="2">
        <v>418</v>
      </c>
      <c r="E1032" s="7">
        <v>1947</v>
      </c>
      <c r="F1032" s="5" t="s">
        <v>593</v>
      </c>
      <c r="H1032" s="5" t="s">
        <v>1674</v>
      </c>
      <c r="I1032" s="6" t="s">
        <v>1512</v>
      </c>
      <c r="J1032" s="6" t="s">
        <v>10979</v>
      </c>
      <c r="K1032" s="17">
        <v>3</v>
      </c>
      <c r="L1032" s="17" t="s">
        <v>7730</v>
      </c>
      <c r="M1032" s="9">
        <v>0.25</v>
      </c>
      <c r="N1032" s="9"/>
      <c r="O1032" s="21"/>
      <c r="Q1032" s="29"/>
      <c r="U1032" s="17"/>
      <c r="V1032" s="2" t="s">
        <v>592</v>
      </c>
      <c r="Y1032" t="str">
        <f t="shared" si="71"/>
        <v/>
      </c>
      <c r="AA1032" t="str">
        <f t="shared" si="72"/>
        <v/>
      </c>
      <c r="AC1032" s="7"/>
      <c r="AD1032" t="s">
        <v>1512</v>
      </c>
      <c r="AE1032">
        <f t="shared" si="73"/>
        <v>0</v>
      </c>
      <c r="AG1032" s="2"/>
      <c r="AH1032" t="s">
        <v>1671</v>
      </c>
      <c r="AI1032" s="7" t="s">
        <v>4610</v>
      </c>
    </row>
    <row r="1033" spans="1:35" ht="11" customHeight="1" outlineLevel="1" x14ac:dyDescent="0.25">
      <c r="A1033" t="s">
        <v>1668</v>
      </c>
      <c r="C1033" s="2" t="s">
        <v>12976</v>
      </c>
      <c r="D1033" s="2">
        <v>419</v>
      </c>
      <c r="E1033" s="7">
        <v>1947</v>
      </c>
      <c r="F1033" s="5" t="s">
        <v>595</v>
      </c>
      <c r="H1033" s="5" t="s">
        <v>5040</v>
      </c>
      <c r="I1033" s="6" t="s">
        <v>1512</v>
      </c>
      <c r="J1033" s="6" t="s">
        <v>10980</v>
      </c>
      <c r="K1033" s="17">
        <v>3</v>
      </c>
      <c r="L1033" s="17" t="s">
        <v>7730</v>
      </c>
      <c r="M1033" s="9">
        <v>0.25</v>
      </c>
      <c r="N1033" s="9"/>
      <c r="O1033" s="21"/>
      <c r="Q1033" s="29"/>
      <c r="U1033" s="17"/>
      <c r="V1033" s="2" t="s">
        <v>594</v>
      </c>
      <c r="Y1033" t="str">
        <f t="shared" si="71"/>
        <v/>
      </c>
      <c r="AA1033" t="str">
        <f t="shared" si="72"/>
        <v/>
      </c>
      <c r="AC1033" s="7"/>
      <c r="AD1033" t="s">
        <v>1512</v>
      </c>
      <c r="AE1033">
        <f t="shared" si="73"/>
        <v>0</v>
      </c>
      <c r="AG1033" s="2"/>
      <c r="AH1033" t="s">
        <v>1671</v>
      </c>
      <c r="AI1033" s="7" t="s">
        <v>4610</v>
      </c>
    </row>
    <row r="1034" spans="1:35" ht="11" customHeight="1" outlineLevel="1" x14ac:dyDescent="0.25">
      <c r="A1034" t="s">
        <v>1668</v>
      </c>
      <c r="C1034" s="2" t="s">
        <v>12976</v>
      </c>
      <c r="D1034" s="2">
        <v>420</v>
      </c>
      <c r="E1034" s="7">
        <v>1947</v>
      </c>
      <c r="F1034" s="5" t="s">
        <v>3264</v>
      </c>
      <c r="H1034" s="5" t="s">
        <v>584</v>
      </c>
      <c r="I1034" s="6" t="s">
        <v>1512</v>
      </c>
      <c r="J1034" s="6" t="s">
        <v>10981</v>
      </c>
      <c r="K1034" s="17">
        <v>3</v>
      </c>
      <c r="L1034" s="17" t="s">
        <v>7730</v>
      </c>
      <c r="M1034" s="9">
        <v>0.25</v>
      </c>
      <c r="N1034" s="9"/>
      <c r="O1034" s="21"/>
      <c r="Q1034" s="29"/>
      <c r="U1034" s="17"/>
      <c r="V1034" s="2" t="s">
        <v>596</v>
      </c>
      <c r="Y1034" t="str">
        <f t="shared" si="71"/>
        <v/>
      </c>
      <c r="AA1034" t="str">
        <f t="shared" si="72"/>
        <v/>
      </c>
      <c r="AC1034" s="7"/>
      <c r="AD1034" t="s">
        <v>1512</v>
      </c>
      <c r="AE1034">
        <f t="shared" si="73"/>
        <v>0</v>
      </c>
      <c r="AG1034" s="2"/>
      <c r="AH1034" t="s">
        <v>1671</v>
      </c>
      <c r="AI1034" s="7" t="s">
        <v>4610</v>
      </c>
    </row>
    <row r="1035" spans="1:35" ht="11" customHeight="1" outlineLevel="1" x14ac:dyDescent="0.25">
      <c r="A1035" t="s">
        <v>1668</v>
      </c>
      <c r="C1035" s="2" t="s">
        <v>12976</v>
      </c>
      <c r="D1035" s="2">
        <v>423</v>
      </c>
      <c r="E1035" s="7">
        <v>1948</v>
      </c>
      <c r="F1035" s="5" t="s">
        <v>590</v>
      </c>
      <c r="H1035" s="5" t="s">
        <v>3220</v>
      </c>
      <c r="I1035" s="6" t="s">
        <v>1512</v>
      </c>
      <c r="J1035" s="6" t="s">
        <v>10982</v>
      </c>
      <c r="K1035" s="17">
        <v>3</v>
      </c>
      <c r="L1035" s="17" t="s">
        <v>7730</v>
      </c>
      <c r="M1035" s="9">
        <v>0.6</v>
      </c>
      <c r="N1035" s="9"/>
      <c r="O1035" s="21"/>
      <c r="Q1035" s="29"/>
      <c r="U1035" s="17"/>
      <c r="V1035" s="2">
        <v>325</v>
      </c>
      <c r="Y1035" t="str">
        <f t="shared" si="71"/>
        <v/>
      </c>
      <c r="AA1035" t="str">
        <f t="shared" si="72"/>
        <v/>
      </c>
      <c r="AC1035" s="7"/>
      <c r="AD1035" t="s">
        <v>1512</v>
      </c>
      <c r="AE1035">
        <f t="shared" si="73"/>
        <v>0</v>
      </c>
      <c r="AG1035" s="2"/>
      <c r="AH1035" t="s">
        <v>1671</v>
      </c>
      <c r="AI1035" s="7" t="s">
        <v>4610</v>
      </c>
    </row>
    <row r="1036" spans="1:35" ht="11" customHeight="1" outlineLevel="1" x14ac:dyDescent="0.25">
      <c r="A1036" t="s">
        <v>1668</v>
      </c>
      <c r="C1036" s="2" t="s">
        <v>12976</v>
      </c>
      <c r="D1036" s="2">
        <v>428</v>
      </c>
      <c r="E1036" s="7">
        <v>1948</v>
      </c>
      <c r="F1036" s="5" t="s">
        <v>593</v>
      </c>
      <c r="H1036" s="5" t="s">
        <v>3222</v>
      </c>
      <c r="I1036" s="6" t="s">
        <v>1512</v>
      </c>
      <c r="J1036" s="6" t="s">
        <v>10982</v>
      </c>
      <c r="K1036" s="17">
        <v>3</v>
      </c>
      <c r="L1036" s="17" t="s">
        <v>7730</v>
      </c>
      <c r="M1036" s="9">
        <v>0.3</v>
      </c>
      <c r="N1036" s="9"/>
      <c r="O1036" s="21"/>
      <c r="Q1036" s="29"/>
      <c r="U1036" s="17"/>
      <c r="V1036" s="2" t="s">
        <v>1863</v>
      </c>
      <c r="Y1036" t="str">
        <f t="shared" ref="Y1036:Y1099" si="74">IF(COUNTIF(F1036,"*fdc*"),1,"")</f>
        <v/>
      </c>
      <c r="AA1036" t="str">
        <f t="shared" ref="AA1036:AA1099" si="75">IF(COUNTIF(F1036,"*s/s*"),1,"")</f>
        <v/>
      </c>
      <c r="AC1036" s="7"/>
      <c r="AD1036" t="s">
        <v>1512</v>
      </c>
      <c r="AE1036">
        <f t="shared" si="73"/>
        <v>0</v>
      </c>
      <c r="AG1036" s="2"/>
      <c r="AH1036" t="s">
        <v>1671</v>
      </c>
      <c r="AI1036" s="7" t="s">
        <v>4610</v>
      </c>
    </row>
    <row r="1037" spans="1:35" ht="11" customHeight="1" outlineLevel="1" x14ac:dyDescent="0.25">
      <c r="A1037" t="s">
        <v>1668</v>
      </c>
      <c r="C1037" s="2" t="s">
        <v>12976</v>
      </c>
      <c r="D1037" s="2">
        <v>440</v>
      </c>
      <c r="E1037" s="7">
        <v>1950</v>
      </c>
      <c r="F1037" s="5" t="s">
        <v>2974</v>
      </c>
      <c r="H1037" s="5" t="s">
        <v>3829</v>
      </c>
      <c r="I1037" s="6" t="s">
        <v>1670</v>
      </c>
      <c r="J1037" s="6" t="s">
        <v>10983</v>
      </c>
      <c r="K1037" s="17">
        <v>3</v>
      </c>
      <c r="L1037" s="17" t="s">
        <v>7730</v>
      </c>
      <c r="M1037" s="9">
        <v>0.4</v>
      </c>
      <c r="N1037" s="9"/>
      <c r="O1037" s="21"/>
      <c r="Q1037" s="29"/>
      <c r="U1037" s="17"/>
      <c r="V1037" s="2">
        <v>334</v>
      </c>
      <c r="Y1037" t="str">
        <f t="shared" si="74"/>
        <v/>
      </c>
      <c r="AA1037" t="str">
        <f t="shared" si="75"/>
        <v/>
      </c>
      <c r="AC1037" s="7"/>
      <c r="AD1037" t="s">
        <v>1670</v>
      </c>
      <c r="AE1037">
        <f t="shared" si="73"/>
        <v>0</v>
      </c>
      <c r="AG1037" s="2"/>
      <c r="AH1037" t="s">
        <v>1671</v>
      </c>
      <c r="AI1037" s="7" t="s">
        <v>4610</v>
      </c>
    </row>
    <row r="1038" spans="1:35" ht="11" customHeight="1" outlineLevel="1" x14ac:dyDescent="0.25">
      <c r="A1038" t="s">
        <v>1668</v>
      </c>
      <c r="C1038" s="2" t="s">
        <v>12976</v>
      </c>
      <c r="D1038" s="2">
        <v>441</v>
      </c>
      <c r="E1038" s="7">
        <v>1950</v>
      </c>
      <c r="F1038" s="5" t="s">
        <v>5279</v>
      </c>
      <c r="H1038" s="5" t="s">
        <v>5040</v>
      </c>
      <c r="I1038" s="6" t="s">
        <v>1670</v>
      </c>
      <c r="J1038" s="6" t="s">
        <v>10983</v>
      </c>
      <c r="K1038" s="17">
        <v>3</v>
      </c>
      <c r="L1038" s="17" t="s">
        <v>7730</v>
      </c>
      <c r="M1038" s="9">
        <v>0.2</v>
      </c>
      <c r="N1038" s="9"/>
      <c r="O1038" s="21"/>
      <c r="Q1038" s="29"/>
      <c r="U1038" s="17"/>
      <c r="V1038" s="2">
        <v>335</v>
      </c>
      <c r="Y1038" t="str">
        <f t="shared" si="74"/>
        <v/>
      </c>
      <c r="AA1038" t="str">
        <f t="shared" si="75"/>
        <v/>
      </c>
      <c r="AC1038" s="7"/>
      <c r="AD1038" t="s">
        <v>1670</v>
      </c>
      <c r="AE1038">
        <f t="shared" si="73"/>
        <v>0</v>
      </c>
      <c r="AG1038" s="2"/>
      <c r="AH1038" t="s">
        <v>1671</v>
      </c>
      <c r="AI1038" s="7" t="s">
        <v>4610</v>
      </c>
    </row>
    <row r="1039" spans="1:35" ht="11" customHeight="1" outlineLevel="1" x14ac:dyDescent="0.25">
      <c r="A1039" t="s">
        <v>1668</v>
      </c>
      <c r="C1039" s="2" t="s">
        <v>12976</v>
      </c>
      <c r="D1039" s="2">
        <v>442</v>
      </c>
      <c r="E1039" s="7">
        <v>1950</v>
      </c>
      <c r="F1039" s="5" t="s">
        <v>3421</v>
      </c>
      <c r="H1039" s="5" t="s">
        <v>3966</v>
      </c>
      <c r="I1039" s="6" t="s">
        <v>1670</v>
      </c>
      <c r="J1039" s="6" t="s">
        <v>10983</v>
      </c>
      <c r="K1039" s="17">
        <v>3</v>
      </c>
      <c r="L1039" s="17" t="s">
        <v>7730</v>
      </c>
      <c r="M1039" s="9">
        <v>0.35</v>
      </c>
      <c r="N1039" s="9"/>
      <c r="O1039" s="21"/>
      <c r="Q1039" s="29"/>
      <c r="U1039" s="17"/>
      <c r="V1039" s="2">
        <v>336</v>
      </c>
      <c r="Y1039" t="str">
        <f t="shared" si="74"/>
        <v/>
      </c>
      <c r="AA1039" t="str">
        <f t="shared" si="75"/>
        <v/>
      </c>
      <c r="AC1039" s="7"/>
      <c r="AD1039" t="s">
        <v>1670</v>
      </c>
      <c r="AE1039">
        <f t="shared" si="73"/>
        <v>0</v>
      </c>
      <c r="AG1039" s="2"/>
      <c r="AH1039" t="s">
        <v>1671</v>
      </c>
      <c r="AI1039" s="7" t="s">
        <v>4610</v>
      </c>
    </row>
    <row r="1040" spans="1:35" ht="11" customHeight="1" outlineLevel="1" x14ac:dyDescent="0.25">
      <c r="A1040" t="s">
        <v>1668</v>
      </c>
      <c r="C1040" s="2" t="s">
        <v>12976</v>
      </c>
      <c r="D1040" s="2">
        <v>443</v>
      </c>
      <c r="E1040" s="7">
        <v>1950</v>
      </c>
      <c r="F1040" s="5" t="s">
        <v>3967</v>
      </c>
      <c r="H1040" s="5" t="s">
        <v>3968</v>
      </c>
      <c r="I1040" s="6" t="s">
        <v>1670</v>
      </c>
      <c r="J1040" s="6" t="s">
        <v>10983</v>
      </c>
      <c r="K1040" s="17">
        <v>3</v>
      </c>
      <c r="L1040" s="17" t="s">
        <v>7730</v>
      </c>
      <c r="M1040" s="9">
        <v>0.4</v>
      </c>
      <c r="N1040" s="9"/>
      <c r="O1040" s="21"/>
      <c r="Q1040" s="29"/>
      <c r="U1040" s="17"/>
      <c r="V1040" s="2">
        <v>337</v>
      </c>
      <c r="Y1040" t="str">
        <f t="shared" si="74"/>
        <v/>
      </c>
      <c r="AA1040" t="str">
        <f t="shared" si="75"/>
        <v/>
      </c>
      <c r="AC1040" s="7"/>
      <c r="AD1040" t="s">
        <v>1670</v>
      </c>
      <c r="AE1040">
        <f t="shared" si="73"/>
        <v>0</v>
      </c>
      <c r="AG1040" s="2"/>
      <c r="AH1040" t="s">
        <v>1671</v>
      </c>
      <c r="AI1040" s="7" t="s">
        <v>4610</v>
      </c>
    </row>
    <row r="1041" spans="1:35" ht="11" customHeight="1" outlineLevel="1" x14ac:dyDescent="0.25">
      <c r="A1041" t="s">
        <v>1668</v>
      </c>
      <c r="C1041" s="2" t="s">
        <v>12976</v>
      </c>
      <c r="D1041" s="2">
        <v>444</v>
      </c>
      <c r="E1041" s="7">
        <v>1950</v>
      </c>
      <c r="F1041" s="5" t="s">
        <v>3969</v>
      </c>
      <c r="H1041" s="5" t="s">
        <v>1674</v>
      </c>
      <c r="I1041" s="6" t="s">
        <v>1670</v>
      </c>
      <c r="J1041" s="6" t="s">
        <v>10983</v>
      </c>
      <c r="K1041" s="17">
        <v>3</v>
      </c>
      <c r="L1041" s="17" t="s">
        <v>7730</v>
      </c>
      <c r="M1041" s="9">
        <v>0.35</v>
      </c>
      <c r="N1041" s="9"/>
      <c r="O1041" s="21"/>
      <c r="Q1041" s="29"/>
      <c r="U1041" s="17"/>
      <c r="V1041" s="2">
        <v>338</v>
      </c>
      <c r="Y1041" t="str">
        <f t="shared" si="74"/>
        <v/>
      </c>
      <c r="AA1041" t="str">
        <f t="shared" si="75"/>
        <v/>
      </c>
      <c r="AC1041" s="7"/>
      <c r="AD1041" t="s">
        <v>1670</v>
      </c>
      <c r="AE1041">
        <f t="shared" si="73"/>
        <v>0</v>
      </c>
      <c r="AG1041" s="2"/>
      <c r="AH1041" t="s">
        <v>1671</v>
      </c>
      <c r="AI1041" s="7" t="s">
        <v>4610</v>
      </c>
    </row>
    <row r="1042" spans="1:35" ht="11" customHeight="1" outlineLevel="1" x14ac:dyDescent="0.25">
      <c r="A1042" t="s">
        <v>1668</v>
      </c>
      <c r="C1042" s="2" t="s">
        <v>12976</v>
      </c>
      <c r="D1042" s="2">
        <v>445</v>
      </c>
      <c r="E1042" s="7">
        <v>1950</v>
      </c>
      <c r="F1042" s="5" t="s">
        <v>3970</v>
      </c>
      <c r="H1042" s="5" t="s">
        <v>3971</v>
      </c>
      <c r="I1042" s="6" t="s">
        <v>1670</v>
      </c>
      <c r="J1042" s="6" t="s">
        <v>10983</v>
      </c>
      <c r="K1042" s="17">
        <v>3</v>
      </c>
      <c r="L1042" s="17" t="s">
        <v>7730</v>
      </c>
      <c r="M1042" s="9">
        <v>0.35</v>
      </c>
      <c r="N1042" s="9"/>
      <c r="O1042" s="21"/>
      <c r="Q1042" s="29"/>
      <c r="U1042" s="17"/>
      <c r="V1042" s="2">
        <v>339</v>
      </c>
      <c r="Y1042" t="str">
        <f t="shared" si="74"/>
        <v/>
      </c>
      <c r="AA1042" t="str">
        <f t="shared" si="75"/>
        <v/>
      </c>
      <c r="AC1042" s="7"/>
      <c r="AD1042" t="s">
        <v>1670</v>
      </c>
      <c r="AE1042">
        <f t="shared" si="73"/>
        <v>0</v>
      </c>
      <c r="AG1042" s="2"/>
      <c r="AH1042" t="s">
        <v>1671</v>
      </c>
      <c r="AI1042" s="7" t="s">
        <v>4610</v>
      </c>
    </row>
    <row r="1043" spans="1:35" ht="11" customHeight="1" outlineLevel="1" x14ac:dyDescent="0.25">
      <c r="A1043" t="s">
        <v>1668</v>
      </c>
      <c r="C1043" s="2" t="s">
        <v>12976</v>
      </c>
      <c r="D1043" s="2">
        <v>449</v>
      </c>
      <c r="E1043" s="7">
        <v>1950</v>
      </c>
      <c r="F1043" s="5" t="s">
        <v>908</v>
      </c>
      <c r="H1043" s="5" t="s">
        <v>5040</v>
      </c>
      <c r="I1043" s="6" t="s">
        <v>1512</v>
      </c>
      <c r="J1043" s="6" t="s">
        <v>10984</v>
      </c>
      <c r="K1043" s="17">
        <v>3</v>
      </c>
      <c r="L1043" s="17" t="s">
        <v>7730</v>
      </c>
      <c r="M1043" s="9">
        <v>0.3</v>
      </c>
      <c r="N1043" s="9"/>
      <c r="O1043" s="21"/>
      <c r="Q1043" s="29"/>
      <c r="U1043" s="17"/>
      <c r="V1043" s="2" t="s">
        <v>1865</v>
      </c>
      <c r="Y1043" t="str">
        <f t="shared" si="74"/>
        <v/>
      </c>
      <c r="AA1043" t="str">
        <f t="shared" si="75"/>
        <v/>
      </c>
      <c r="AC1043" s="7"/>
      <c r="AD1043" t="s">
        <v>1512</v>
      </c>
      <c r="AE1043">
        <f t="shared" si="73"/>
        <v>0</v>
      </c>
      <c r="AG1043" s="2"/>
      <c r="AH1043" t="s">
        <v>1671</v>
      </c>
      <c r="AI1043" s="7" t="s">
        <v>4610</v>
      </c>
    </row>
    <row r="1044" spans="1:35" ht="11" customHeight="1" outlineLevel="1" x14ac:dyDescent="0.25">
      <c r="A1044" t="s">
        <v>1668</v>
      </c>
      <c r="C1044" s="2" t="s">
        <v>12976</v>
      </c>
      <c r="D1044" s="2">
        <v>601</v>
      </c>
      <c r="E1044" s="7">
        <v>1960</v>
      </c>
      <c r="F1044" s="5" t="s">
        <v>3972</v>
      </c>
      <c r="H1044" s="5" t="s">
        <v>3973</v>
      </c>
      <c r="I1044" s="6" t="s">
        <v>1512</v>
      </c>
      <c r="J1044" s="6" t="s">
        <v>8080</v>
      </c>
      <c r="K1044" s="17">
        <v>3</v>
      </c>
      <c r="L1044" s="17" t="s">
        <v>7730</v>
      </c>
      <c r="M1044" s="9">
        <v>3</v>
      </c>
      <c r="N1044" s="9"/>
      <c r="O1044" s="21"/>
      <c r="Q1044" s="29"/>
      <c r="U1044" s="17"/>
      <c r="V1044" s="2">
        <v>414</v>
      </c>
      <c r="Y1044" t="str">
        <f t="shared" si="74"/>
        <v/>
      </c>
      <c r="AA1044" t="str">
        <f t="shared" si="75"/>
        <v/>
      </c>
      <c r="AC1044" s="7"/>
      <c r="AD1044" t="s">
        <v>1512</v>
      </c>
      <c r="AE1044">
        <f t="shared" si="73"/>
        <v>0</v>
      </c>
      <c r="AG1044" s="2"/>
      <c r="AH1044" t="s">
        <v>1671</v>
      </c>
      <c r="AI1044" s="7" t="s">
        <v>4610</v>
      </c>
    </row>
    <row r="1045" spans="1:35" ht="11" customHeight="1" outlineLevel="1" x14ac:dyDescent="0.25">
      <c r="A1045" t="s">
        <v>1668</v>
      </c>
      <c r="C1045" s="2" t="s">
        <v>12976</v>
      </c>
      <c r="D1045" s="2">
        <v>602</v>
      </c>
      <c r="E1045" s="7">
        <v>1960</v>
      </c>
      <c r="F1045" s="5" t="s">
        <v>1345</v>
      </c>
      <c r="H1045" s="5" t="s">
        <v>4232</v>
      </c>
      <c r="I1045" s="6" t="s">
        <v>1512</v>
      </c>
      <c r="J1045" s="6" t="s">
        <v>8080</v>
      </c>
      <c r="K1045" s="17">
        <v>3</v>
      </c>
      <c r="L1045" s="17" t="s">
        <v>7730</v>
      </c>
      <c r="M1045" s="9">
        <v>0.3</v>
      </c>
      <c r="N1045" s="9"/>
      <c r="O1045" s="21"/>
      <c r="Q1045" s="29"/>
      <c r="T1045">
        <v>1</v>
      </c>
      <c r="U1045" s="17"/>
      <c r="V1045" s="2">
        <v>415</v>
      </c>
      <c r="Y1045" t="str">
        <f t="shared" si="74"/>
        <v/>
      </c>
      <c r="AA1045" t="str">
        <f t="shared" si="75"/>
        <v/>
      </c>
      <c r="AC1045" s="7"/>
      <c r="AD1045" t="s">
        <v>1512</v>
      </c>
      <c r="AE1045">
        <f t="shared" si="73"/>
        <v>0</v>
      </c>
      <c r="AG1045" s="2"/>
      <c r="AH1045" t="s">
        <v>1671</v>
      </c>
      <c r="AI1045" s="7" t="s">
        <v>4610</v>
      </c>
    </row>
    <row r="1046" spans="1:35" ht="11" customHeight="1" outlineLevel="1" x14ac:dyDescent="0.25">
      <c r="A1046" t="s">
        <v>1668</v>
      </c>
      <c r="C1046" s="2" t="s">
        <v>12976</v>
      </c>
      <c r="D1046" s="2">
        <v>603</v>
      </c>
      <c r="E1046" s="7">
        <v>1960</v>
      </c>
      <c r="F1046" s="5" t="s">
        <v>4233</v>
      </c>
      <c r="H1046" s="5" t="s">
        <v>4234</v>
      </c>
      <c r="I1046" s="6" t="s">
        <v>1512</v>
      </c>
      <c r="J1046" s="6" t="s">
        <v>8080</v>
      </c>
      <c r="K1046" s="17">
        <v>3</v>
      </c>
      <c r="L1046" s="17" t="s">
        <v>7732</v>
      </c>
      <c r="M1046" s="9"/>
      <c r="N1046" s="9"/>
      <c r="O1046" s="21"/>
      <c r="Q1046" s="29"/>
      <c r="U1046" s="17"/>
      <c r="V1046" s="2">
        <v>416</v>
      </c>
      <c r="Y1046" t="str">
        <f t="shared" si="74"/>
        <v/>
      </c>
      <c r="AA1046" t="str">
        <f t="shared" si="75"/>
        <v/>
      </c>
      <c r="AC1046" s="7"/>
      <c r="AD1046" t="s">
        <v>1512</v>
      </c>
      <c r="AE1046">
        <f t="shared" si="73"/>
        <v>0</v>
      </c>
      <c r="AG1046" s="2"/>
      <c r="AH1046" t="s">
        <v>1671</v>
      </c>
      <c r="AI1046" s="7" t="s">
        <v>4922</v>
      </c>
    </row>
    <row r="1047" spans="1:35" ht="11" customHeight="1" outlineLevel="1" x14ac:dyDescent="0.25">
      <c r="A1047" t="s">
        <v>1668</v>
      </c>
      <c r="C1047" s="2" t="s">
        <v>12976</v>
      </c>
      <c r="D1047" s="2">
        <v>604</v>
      </c>
      <c r="E1047" s="7">
        <v>1960</v>
      </c>
      <c r="F1047" s="5" t="s">
        <v>4779</v>
      </c>
      <c r="H1047" s="5" t="s">
        <v>6501</v>
      </c>
      <c r="I1047" s="6" t="s">
        <v>1512</v>
      </c>
      <c r="J1047" s="6" t="s">
        <v>8080</v>
      </c>
      <c r="K1047" s="17">
        <v>3</v>
      </c>
      <c r="L1047" s="17" t="s">
        <v>7730</v>
      </c>
      <c r="M1047" s="9">
        <v>7</v>
      </c>
      <c r="N1047" s="9"/>
      <c r="O1047" s="21"/>
      <c r="Q1047" s="29"/>
      <c r="U1047" s="17"/>
      <c r="V1047" s="2">
        <v>417</v>
      </c>
      <c r="Y1047" t="str">
        <f t="shared" si="74"/>
        <v/>
      </c>
      <c r="AA1047" t="str">
        <f t="shared" si="75"/>
        <v/>
      </c>
      <c r="AC1047" s="7"/>
      <c r="AD1047" t="s">
        <v>1512</v>
      </c>
      <c r="AE1047">
        <f t="shared" si="73"/>
        <v>0</v>
      </c>
      <c r="AG1047" s="2"/>
      <c r="AH1047" t="s">
        <v>1671</v>
      </c>
      <c r="AI1047" s="7" t="s">
        <v>4922</v>
      </c>
    </row>
    <row r="1048" spans="1:35" ht="11" customHeight="1" outlineLevel="1" x14ac:dyDescent="0.25">
      <c r="A1048" t="s">
        <v>1668</v>
      </c>
      <c r="C1048" s="2" t="s">
        <v>12976</v>
      </c>
      <c r="D1048" s="2">
        <v>784</v>
      </c>
      <c r="E1048" s="7">
        <v>1968</v>
      </c>
      <c r="F1048" s="8" t="s">
        <v>22113</v>
      </c>
      <c r="H1048" s="5" t="s">
        <v>5398</v>
      </c>
      <c r="I1048" s="6" t="s">
        <v>10985</v>
      </c>
      <c r="J1048" s="6" t="s">
        <v>10986</v>
      </c>
      <c r="K1048" s="17">
        <v>3</v>
      </c>
      <c r="L1048" s="17" t="s">
        <v>20076</v>
      </c>
      <c r="M1048" s="9"/>
      <c r="N1048" s="9"/>
      <c r="O1048" s="21"/>
      <c r="Q1048" s="29"/>
      <c r="U1048" s="17"/>
      <c r="V1048" s="2"/>
      <c r="Y1048" t="str">
        <f t="shared" si="74"/>
        <v/>
      </c>
      <c r="AA1048" t="str">
        <f t="shared" si="75"/>
        <v/>
      </c>
      <c r="AC1048" s="7"/>
      <c r="AD1048" t="s">
        <v>10985</v>
      </c>
      <c r="AE1048">
        <f t="shared" si="73"/>
        <v>0</v>
      </c>
      <c r="AG1048" s="2"/>
      <c r="AI1048" s="7"/>
    </row>
    <row r="1049" spans="1:35" ht="11" customHeight="1" outlineLevel="1" x14ac:dyDescent="0.25">
      <c r="A1049" t="s">
        <v>1668</v>
      </c>
      <c r="C1049" s="2" t="s">
        <v>12976</v>
      </c>
      <c r="D1049" s="2">
        <v>785</v>
      </c>
      <c r="E1049" s="7">
        <v>1968</v>
      </c>
      <c r="F1049" s="5" t="s">
        <v>22108</v>
      </c>
      <c r="H1049" s="5" t="s">
        <v>5398</v>
      </c>
      <c r="I1049" s="6" t="s">
        <v>10985</v>
      </c>
      <c r="J1049" s="6" t="s">
        <v>10986</v>
      </c>
      <c r="K1049" s="17">
        <v>3</v>
      </c>
      <c r="L1049" s="17" t="s">
        <v>20076</v>
      </c>
      <c r="M1049" s="9"/>
      <c r="N1049" s="9"/>
      <c r="O1049" s="21"/>
      <c r="Q1049" s="29"/>
      <c r="U1049" s="17"/>
      <c r="V1049" s="2"/>
      <c r="Y1049" t="str">
        <f t="shared" si="74"/>
        <v/>
      </c>
      <c r="AA1049" t="str">
        <f t="shared" si="75"/>
        <v/>
      </c>
      <c r="AC1049" s="7"/>
      <c r="AD1049" t="s">
        <v>10985</v>
      </c>
      <c r="AE1049">
        <f t="shared" si="73"/>
        <v>0</v>
      </c>
      <c r="AG1049" s="2"/>
      <c r="AI1049" s="7"/>
    </row>
    <row r="1050" spans="1:35" ht="11" customHeight="1" outlineLevel="1" x14ac:dyDescent="0.25">
      <c r="A1050" t="s">
        <v>1668</v>
      </c>
      <c r="C1050" s="2" t="s">
        <v>12976</v>
      </c>
      <c r="D1050" s="2">
        <v>786</v>
      </c>
      <c r="E1050" s="7">
        <v>1968</v>
      </c>
      <c r="F1050" s="5" t="s">
        <v>22109</v>
      </c>
      <c r="H1050" s="5" t="s">
        <v>5398</v>
      </c>
      <c r="I1050" s="6" t="s">
        <v>10985</v>
      </c>
      <c r="J1050" s="6" t="s">
        <v>10986</v>
      </c>
      <c r="K1050" s="17">
        <v>3</v>
      </c>
      <c r="L1050" s="17" t="s">
        <v>20076</v>
      </c>
      <c r="M1050" s="9"/>
      <c r="N1050" s="9"/>
      <c r="O1050" s="21"/>
      <c r="Q1050" s="29"/>
      <c r="U1050" s="17"/>
      <c r="V1050" s="2"/>
      <c r="Y1050" t="str">
        <f t="shared" si="74"/>
        <v/>
      </c>
      <c r="AA1050" t="str">
        <f t="shared" si="75"/>
        <v/>
      </c>
      <c r="AC1050" s="7"/>
      <c r="AD1050" t="s">
        <v>10985</v>
      </c>
      <c r="AE1050">
        <f t="shared" si="73"/>
        <v>0</v>
      </c>
      <c r="AG1050" s="2"/>
      <c r="AI1050" s="7"/>
    </row>
    <row r="1051" spans="1:35" ht="11" customHeight="1" outlineLevel="1" x14ac:dyDescent="0.25">
      <c r="A1051" t="s">
        <v>1668</v>
      </c>
      <c r="C1051" s="2" t="s">
        <v>12976</v>
      </c>
      <c r="D1051" s="2" t="s">
        <v>20826</v>
      </c>
      <c r="E1051" s="7">
        <v>1968</v>
      </c>
      <c r="F1051" s="5" t="s">
        <v>22110</v>
      </c>
      <c r="H1051" s="5" t="s">
        <v>5398</v>
      </c>
      <c r="I1051" s="6" t="s">
        <v>10985</v>
      </c>
      <c r="J1051" s="6" t="s">
        <v>10986</v>
      </c>
      <c r="K1051" s="17">
        <v>3</v>
      </c>
      <c r="L1051" s="17" t="s">
        <v>7730</v>
      </c>
      <c r="M1051" s="9">
        <v>3.3</v>
      </c>
      <c r="N1051" s="9"/>
      <c r="O1051" s="21"/>
      <c r="Q1051" s="29"/>
      <c r="U1051" s="17"/>
      <c r="V1051" s="2"/>
      <c r="Y1051" t="str">
        <f t="shared" si="74"/>
        <v/>
      </c>
      <c r="AA1051">
        <f t="shared" si="75"/>
        <v>1</v>
      </c>
      <c r="AC1051" s="7"/>
      <c r="AD1051" t="s">
        <v>10985</v>
      </c>
      <c r="AE1051">
        <f t="shared" si="73"/>
        <v>0</v>
      </c>
      <c r="AG1051" s="2"/>
      <c r="AI1051" s="7"/>
    </row>
    <row r="1052" spans="1:35" ht="11" customHeight="1" outlineLevel="1" x14ac:dyDescent="0.25">
      <c r="A1052" t="s">
        <v>1668</v>
      </c>
      <c r="C1052" s="2" t="s">
        <v>12976</v>
      </c>
      <c r="D1052" s="2">
        <v>787</v>
      </c>
      <c r="E1052" s="7">
        <v>1968</v>
      </c>
      <c r="F1052" s="5" t="s">
        <v>22111</v>
      </c>
      <c r="H1052" s="5" t="s">
        <v>5398</v>
      </c>
      <c r="I1052" s="6" t="s">
        <v>10985</v>
      </c>
      <c r="J1052" s="6" t="s">
        <v>10986</v>
      </c>
      <c r="K1052" s="17">
        <v>3</v>
      </c>
      <c r="L1052" s="17" t="s">
        <v>7730</v>
      </c>
      <c r="M1052" s="9">
        <v>3.5</v>
      </c>
      <c r="N1052" s="9"/>
      <c r="O1052" s="21"/>
      <c r="Q1052" s="29"/>
      <c r="U1052" s="17"/>
      <c r="V1052" s="2"/>
      <c r="Y1052" t="str">
        <f t="shared" si="74"/>
        <v/>
      </c>
      <c r="AA1052" t="str">
        <f t="shared" si="75"/>
        <v/>
      </c>
      <c r="AC1052" s="7"/>
      <c r="AD1052" t="s">
        <v>10985</v>
      </c>
      <c r="AE1052">
        <f t="shared" si="73"/>
        <v>0</v>
      </c>
      <c r="AG1052" s="2"/>
      <c r="AI1052" s="7"/>
    </row>
    <row r="1053" spans="1:35" ht="11" customHeight="1" outlineLevel="1" x14ac:dyDescent="0.25">
      <c r="A1053" t="s">
        <v>1668</v>
      </c>
      <c r="C1053" s="2" t="s">
        <v>12976</v>
      </c>
      <c r="D1053" s="2">
        <v>788</v>
      </c>
      <c r="E1053" s="7">
        <v>1968</v>
      </c>
      <c r="F1053" s="5" t="s">
        <v>22112</v>
      </c>
      <c r="H1053" s="5" t="s">
        <v>5398</v>
      </c>
      <c r="I1053" s="6" t="s">
        <v>10985</v>
      </c>
      <c r="J1053" s="6" t="s">
        <v>10986</v>
      </c>
      <c r="K1053" s="17">
        <v>3</v>
      </c>
      <c r="L1053" s="17" t="s">
        <v>7730</v>
      </c>
      <c r="M1053" s="9">
        <v>3.5</v>
      </c>
      <c r="N1053" s="9"/>
      <c r="O1053" s="21"/>
      <c r="Q1053" s="29"/>
      <c r="U1053" s="17"/>
      <c r="V1053" s="2"/>
      <c r="Y1053" t="str">
        <f t="shared" si="74"/>
        <v/>
      </c>
      <c r="AA1053" t="str">
        <f t="shared" si="75"/>
        <v/>
      </c>
      <c r="AC1053" s="7"/>
      <c r="AD1053" t="s">
        <v>10985</v>
      </c>
      <c r="AE1053">
        <f t="shared" si="73"/>
        <v>0</v>
      </c>
      <c r="AG1053" s="2"/>
      <c r="AI1053" s="7"/>
    </row>
    <row r="1054" spans="1:35" ht="11" customHeight="1" outlineLevel="1" x14ac:dyDescent="0.25">
      <c r="A1054" t="s">
        <v>1668</v>
      </c>
      <c r="C1054" s="2" t="s">
        <v>12976</v>
      </c>
      <c r="D1054" s="2">
        <v>789</v>
      </c>
      <c r="E1054" s="7">
        <v>1968</v>
      </c>
      <c r="F1054" s="5" t="s">
        <v>22113</v>
      </c>
      <c r="H1054" s="5" t="s">
        <v>5398</v>
      </c>
      <c r="I1054" s="6" t="s">
        <v>1670</v>
      </c>
      <c r="J1054" s="6" t="s">
        <v>10988</v>
      </c>
      <c r="K1054" s="17">
        <v>1</v>
      </c>
      <c r="L1054" s="17" t="s">
        <v>7730</v>
      </c>
      <c r="M1054" s="9">
        <v>2</v>
      </c>
      <c r="N1054" s="9"/>
      <c r="O1054" s="21"/>
      <c r="Q1054" s="29"/>
      <c r="T1054">
        <v>1</v>
      </c>
      <c r="U1054" s="17"/>
      <c r="V1054" s="2"/>
      <c r="Y1054" t="str">
        <f t="shared" si="74"/>
        <v/>
      </c>
      <c r="AA1054" t="str">
        <f t="shared" si="75"/>
        <v/>
      </c>
      <c r="AC1054" s="7"/>
      <c r="AD1054" t="s">
        <v>10987</v>
      </c>
      <c r="AE1054">
        <f t="shared" si="73"/>
        <v>0</v>
      </c>
      <c r="AG1054" s="2"/>
      <c r="AI1054" s="7"/>
    </row>
    <row r="1055" spans="1:35" ht="11" customHeight="1" outlineLevel="1" x14ac:dyDescent="0.25">
      <c r="A1055" t="s">
        <v>1668</v>
      </c>
      <c r="C1055" s="2" t="s">
        <v>12976</v>
      </c>
      <c r="D1055" s="2">
        <v>790</v>
      </c>
      <c r="E1055" s="7">
        <v>1968</v>
      </c>
      <c r="F1055" s="5" t="s">
        <v>22109</v>
      </c>
      <c r="H1055" s="5" t="s">
        <v>5398</v>
      </c>
      <c r="I1055" s="6" t="s">
        <v>1670</v>
      </c>
      <c r="J1055" s="6" t="s">
        <v>10988</v>
      </c>
      <c r="K1055" s="17">
        <v>1</v>
      </c>
      <c r="L1055" s="17" t="s">
        <v>7730</v>
      </c>
      <c r="M1055" s="9">
        <v>2</v>
      </c>
      <c r="N1055" s="9"/>
      <c r="O1055" s="21"/>
      <c r="Q1055" s="29"/>
      <c r="U1055" s="17"/>
      <c r="V1055" s="2"/>
      <c r="Y1055" t="str">
        <f t="shared" si="74"/>
        <v/>
      </c>
      <c r="AA1055" t="str">
        <f t="shared" si="75"/>
        <v/>
      </c>
      <c r="AC1055" s="7"/>
      <c r="AD1055" t="s">
        <v>10987</v>
      </c>
      <c r="AE1055">
        <f t="shared" si="73"/>
        <v>0</v>
      </c>
      <c r="AG1055" s="2"/>
      <c r="AI1055" s="7"/>
    </row>
    <row r="1056" spans="1:35" ht="11" customHeight="1" outlineLevel="1" x14ac:dyDescent="0.25">
      <c r="A1056" t="s">
        <v>1668</v>
      </c>
      <c r="C1056" s="2" t="s">
        <v>12976</v>
      </c>
      <c r="D1056" s="2">
        <v>791</v>
      </c>
      <c r="E1056" s="7">
        <v>1968</v>
      </c>
      <c r="F1056" s="5" t="s">
        <v>22114</v>
      </c>
      <c r="H1056" s="5" t="s">
        <v>5398</v>
      </c>
      <c r="I1056" s="6" t="s">
        <v>1670</v>
      </c>
      <c r="J1056" s="6" t="s">
        <v>10988</v>
      </c>
      <c r="K1056" s="17">
        <v>1</v>
      </c>
      <c r="L1056" s="17" t="s">
        <v>7730</v>
      </c>
      <c r="M1056" s="9">
        <v>2</v>
      </c>
      <c r="N1056" s="9"/>
      <c r="O1056" s="21"/>
      <c r="Q1056" s="29"/>
      <c r="U1056" s="17"/>
      <c r="V1056" s="2"/>
      <c r="Y1056" t="str">
        <f t="shared" si="74"/>
        <v/>
      </c>
      <c r="AA1056" t="str">
        <f t="shared" si="75"/>
        <v/>
      </c>
      <c r="AC1056" s="7"/>
      <c r="AD1056" t="s">
        <v>10987</v>
      </c>
      <c r="AE1056">
        <f t="shared" si="73"/>
        <v>0</v>
      </c>
      <c r="AG1056" s="2"/>
      <c r="AI1056" s="7"/>
    </row>
    <row r="1057" spans="1:35" ht="11" customHeight="1" outlineLevel="1" x14ac:dyDescent="0.25">
      <c r="A1057" t="s">
        <v>1668</v>
      </c>
      <c r="C1057" s="2" t="s">
        <v>12976</v>
      </c>
      <c r="D1057" s="2">
        <v>864</v>
      </c>
      <c r="E1057" s="7">
        <v>1972</v>
      </c>
      <c r="F1057" s="5" t="s">
        <v>22115</v>
      </c>
      <c r="H1057" s="5" t="s">
        <v>5398</v>
      </c>
      <c r="I1057" s="6" t="s">
        <v>1670</v>
      </c>
      <c r="J1057" s="6" t="s">
        <v>10989</v>
      </c>
      <c r="K1057" s="17">
        <v>3</v>
      </c>
      <c r="L1057" s="17" t="s">
        <v>7730</v>
      </c>
      <c r="M1057" s="9">
        <v>2.5</v>
      </c>
      <c r="N1057" s="9"/>
      <c r="O1057" s="21"/>
      <c r="Q1057" s="29"/>
      <c r="T1057">
        <v>1</v>
      </c>
      <c r="U1057" s="17"/>
      <c r="V1057" s="2"/>
      <c r="Y1057" t="str">
        <f t="shared" si="74"/>
        <v/>
      </c>
      <c r="AA1057" t="str">
        <f t="shared" si="75"/>
        <v/>
      </c>
      <c r="AC1057" s="7"/>
      <c r="AD1057" t="s">
        <v>4929</v>
      </c>
      <c r="AE1057">
        <f t="shared" si="73"/>
        <v>0</v>
      </c>
      <c r="AG1057" s="2"/>
      <c r="AI1057" s="7"/>
    </row>
    <row r="1058" spans="1:35" ht="11" customHeight="1" outlineLevel="1" x14ac:dyDescent="0.25">
      <c r="A1058" t="s">
        <v>1668</v>
      </c>
      <c r="C1058" s="2" t="s">
        <v>12976</v>
      </c>
      <c r="D1058" s="2" t="s">
        <v>10990</v>
      </c>
      <c r="E1058" s="7">
        <v>1974</v>
      </c>
      <c r="F1058" s="8" t="s">
        <v>22116</v>
      </c>
      <c r="H1058" s="5" t="s">
        <v>5398</v>
      </c>
      <c r="I1058" s="6" t="s">
        <v>1670</v>
      </c>
      <c r="J1058" s="6" t="s">
        <v>10992</v>
      </c>
      <c r="K1058" s="17">
        <v>3</v>
      </c>
      <c r="L1058" s="17" t="s">
        <v>7732</v>
      </c>
      <c r="M1058" s="9"/>
      <c r="N1058" s="9"/>
      <c r="O1058" s="21"/>
      <c r="Q1058" s="29"/>
      <c r="U1058" s="17"/>
      <c r="V1058" s="2"/>
      <c r="Y1058" t="str">
        <f t="shared" si="74"/>
        <v/>
      </c>
      <c r="AA1058">
        <f t="shared" si="75"/>
        <v>1</v>
      </c>
      <c r="AB1058">
        <v>1</v>
      </c>
      <c r="AC1058" s="7"/>
      <c r="AD1058" t="s">
        <v>1670</v>
      </c>
      <c r="AE1058">
        <f t="shared" si="73"/>
        <v>0</v>
      </c>
      <c r="AG1058" s="2"/>
      <c r="AI1058" s="7"/>
    </row>
    <row r="1059" spans="1:35" ht="11" customHeight="1" outlineLevel="1" x14ac:dyDescent="0.25">
      <c r="A1059" t="s">
        <v>1668</v>
      </c>
      <c r="C1059" s="2" t="s">
        <v>12976</v>
      </c>
      <c r="D1059" s="2" t="s">
        <v>10996</v>
      </c>
      <c r="E1059" s="7">
        <v>1974</v>
      </c>
      <c r="F1059" s="8" t="s">
        <v>22117</v>
      </c>
      <c r="H1059" s="5" t="s">
        <v>5398</v>
      </c>
      <c r="I1059" s="6" t="s">
        <v>1670</v>
      </c>
      <c r="J1059" s="6" t="s">
        <v>10993</v>
      </c>
      <c r="K1059" s="17">
        <v>3</v>
      </c>
      <c r="L1059" s="17" t="s">
        <v>7732</v>
      </c>
      <c r="M1059" s="9"/>
      <c r="N1059" s="9"/>
      <c r="O1059" s="21"/>
      <c r="Q1059" s="29"/>
      <c r="U1059" s="17"/>
      <c r="V1059" s="2"/>
      <c r="Y1059" t="str">
        <f t="shared" si="74"/>
        <v/>
      </c>
      <c r="AA1059">
        <f t="shared" si="75"/>
        <v>1</v>
      </c>
      <c r="AB1059">
        <v>1</v>
      </c>
      <c r="AC1059" s="7"/>
      <c r="AD1059" t="s">
        <v>1670</v>
      </c>
      <c r="AE1059">
        <f t="shared" si="73"/>
        <v>0</v>
      </c>
      <c r="AG1059" s="2"/>
      <c r="AI1059" s="7"/>
    </row>
    <row r="1060" spans="1:35" ht="11" customHeight="1" outlineLevel="1" x14ac:dyDescent="0.25">
      <c r="A1060" t="s">
        <v>1668</v>
      </c>
      <c r="C1060" s="2" t="s">
        <v>12976</v>
      </c>
      <c r="D1060" s="2" t="s">
        <v>10997</v>
      </c>
      <c r="E1060" s="7">
        <v>1974</v>
      </c>
      <c r="F1060" s="8" t="s">
        <v>22118</v>
      </c>
      <c r="H1060" s="5" t="s">
        <v>5398</v>
      </c>
      <c r="I1060" s="6" t="s">
        <v>1670</v>
      </c>
      <c r="J1060" s="6" t="s">
        <v>10994</v>
      </c>
      <c r="K1060" s="17">
        <v>3</v>
      </c>
      <c r="L1060" s="17" t="s">
        <v>7732</v>
      </c>
      <c r="M1060" s="9"/>
      <c r="N1060" s="9"/>
      <c r="O1060" s="21"/>
      <c r="Q1060" s="29"/>
      <c r="U1060" s="17"/>
      <c r="V1060" s="2"/>
      <c r="Y1060" t="str">
        <f t="shared" si="74"/>
        <v/>
      </c>
      <c r="AA1060">
        <f t="shared" si="75"/>
        <v>1</v>
      </c>
      <c r="AB1060">
        <v>1</v>
      </c>
      <c r="AC1060" s="7"/>
      <c r="AD1060" t="s">
        <v>1670</v>
      </c>
      <c r="AE1060">
        <f t="shared" si="73"/>
        <v>0</v>
      </c>
      <c r="AG1060" s="2"/>
      <c r="AI1060" s="7"/>
    </row>
    <row r="1061" spans="1:35" ht="11" customHeight="1" outlineLevel="1" x14ac:dyDescent="0.25">
      <c r="A1061" t="s">
        <v>1668</v>
      </c>
      <c r="C1061" s="2" t="s">
        <v>12976</v>
      </c>
      <c r="D1061" s="2">
        <v>900</v>
      </c>
      <c r="E1061" s="7">
        <v>1974</v>
      </c>
      <c r="F1061" s="8" t="s">
        <v>22119</v>
      </c>
      <c r="H1061" s="5" t="s">
        <v>5398</v>
      </c>
      <c r="I1061" s="6" t="s">
        <v>1670</v>
      </c>
      <c r="J1061" s="6" t="s">
        <v>10995</v>
      </c>
      <c r="K1061" s="17">
        <v>3</v>
      </c>
      <c r="L1061" s="17" t="s">
        <v>7732</v>
      </c>
      <c r="M1061" s="9"/>
      <c r="N1061" s="9"/>
      <c r="O1061" s="21"/>
      <c r="Q1061" s="29"/>
      <c r="U1061" s="17"/>
      <c r="V1061" s="2"/>
      <c r="Y1061" t="str">
        <f t="shared" si="74"/>
        <v/>
      </c>
      <c r="AA1061" t="str">
        <f t="shared" si="75"/>
        <v/>
      </c>
      <c r="AC1061" s="7"/>
      <c r="AD1061" t="s">
        <v>1670</v>
      </c>
      <c r="AE1061">
        <f t="shared" ref="AE1061:AE1124" si="76">COUNTIF(I1061,"*Fuji*")</f>
        <v>0</v>
      </c>
      <c r="AG1061" s="2"/>
      <c r="AI1061" s="7"/>
    </row>
    <row r="1062" spans="1:35" ht="11" customHeight="1" outlineLevel="1" x14ac:dyDescent="0.25">
      <c r="A1062" t="s">
        <v>1668</v>
      </c>
      <c r="C1062" s="2" t="s">
        <v>12976</v>
      </c>
      <c r="D1062" s="2" t="s">
        <v>18700</v>
      </c>
      <c r="E1062" s="7">
        <v>1974</v>
      </c>
      <c r="F1062" s="8" t="s">
        <v>22120</v>
      </c>
      <c r="H1062" s="5" t="s">
        <v>5398</v>
      </c>
      <c r="I1062" s="6" t="s">
        <v>1670</v>
      </c>
      <c r="J1062" s="6" t="s">
        <v>10995</v>
      </c>
      <c r="K1062" s="17">
        <v>3</v>
      </c>
      <c r="L1062" s="17" t="s">
        <v>7732</v>
      </c>
      <c r="M1062" s="9"/>
      <c r="N1062" s="9"/>
      <c r="O1062" s="21"/>
      <c r="Q1062" s="29"/>
      <c r="U1062" s="17"/>
      <c r="V1062" s="2"/>
      <c r="Y1062" t="str">
        <f t="shared" si="74"/>
        <v/>
      </c>
      <c r="AA1062">
        <f t="shared" si="75"/>
        <v>1</v>
      </c>
      <c r="AC1062" s="7"/>
      <c r="AD1062" t="s">
        <v>1670</v>
      </c>
      <c r="AE1062">
        <f t="shared" si="76"/>
        <v>0</v>
      </c>
      <c r="AG1062" s="2"/>
      <c r="AI1062" s="7"/>
    </row>
    <row r="1063" spans="1:35" ht="11" customHeight="1" outlineLevel="1" x14ac:dyDescent="0.25">
      <c r="A1063" t="s">
        <v>1668</v>
      </c>
      <c r="C1063" s="2" t="s">
        <v>12976</v>
      </c>
      <c r="D1063" s="2" t="s">
        <v>10998</v>
      </c>
      <c r="E1063" s="7">
        <v>1974</v>
      </c>
      <c r="F1063" s="5" t="s">
        <v>22116</v>
      </c>
      <c r="H1063" s="5" t="s">
        <v>5398</v>
      </c>
      <c r="I1063" s="6" t="s">
        <v>1670</v>
      </c>
      <c r="J1063" s="6" t="s">
        <v>10999</v>
      </c>
      <c r="K1063" s="17">
        <v>3</v>
      </c>
      <c r="L1063" s="17" t="s">
        <v>7732</v>
      </c>
      <c r="M1063" s="9"/>
      <c r="N1063" s="9"/>
      <c r="O1063" s="21"/>
      <c r="Q1063" s="29"/>
      <c r="U1063" s="17"/>
      <c r="V1063" s="2"/>
      <c r="Y1063" t="str">
        <f t="shared" si="74"/>
        <v/>
      </c>
      <c r="AA1063">
        <f t="shared" si="75"/>
        <v>1</v>
      </c>
      <c r="AB1063">
        <v>1</v>
      </c>
      <c r="AC1063" s="7"/>
      <c r="AD1063" t="s">
        <v>1670</v>
      </c>
      <c r="AE1063">
        <f t="shared" si="76"/>
        <v>0</v>
      </c>
      <c r="AG1063" s="2"/>
      <c r="AI1063" s="7"/>
    </row>
    <row r="1064" spans="1:35" ht="11" customHeight="1" outlineLevel="1" x14ac:dyDescent="0.25">
      <c r="A1064" t="s">
        <v>1668</v>
      </c>
      <c r="C1064" s="2" t="s">
        <v>12976</v>
      </c>
      <c r="D1064" s="2" t="s">
        <v>11000</v>
      </c>
      <c r="E1064" s="7">
        <v>1974</v>
      </c>
      <c r="F1064" s="5" t="s">
        <v>22117</v>
      </c>
      <c r="H1064" s="5" t="s">
        <v>5398</v>
      </c>
      <c r="I1064" s="6" t="s">
        <v>1670</v>
      </c>
      <c r="J1064" s="6" t="s">
        <v>10999</v>
      </c>
      <c r="K1064" s="17">
        <v>3</v>
      </c>
      <c r="L1064" s="17" t="s">
        <v>7732</v>
      </c>
      <c r="M1064" s="9"/>
      <c r="N1064" s="9"/>
      <c r="O1064" s="21"/>
      <c r="Q1064" s="29"/>
      <c r="U1064" s="17"/>
      <c r="V1064" s="2"/>
      <c r="Y1064" t="str">
        <f t="shared" si="74"/>
        <v/>
      </c>
      <c r="AA1064">
        <f t="shared" si="75"/>
        <v>1</v>
      </c>
      <c r="AB1064">
        <v>1</v>
      </c>
      <c r="AC1064" s="7"/>
      <c r="AD1064" t="s">
        <v>1670</v>
      </c>
      <c r="AE1064">
        <f t="shared" si="76"/>
        <v>0</v>
      </c>
      <c r="AG1064" s="2"/>
      <c r="AI1064" s="7"/>
    </row>
    <row r="1065" spans="1:35" ht="11" customHeight="1" outlineLevel="1" x14ac:dyDescent="0.25">
      <c r="A1065" t="s">
        <v>1668</v>
      </c>
      <c r="C1065" s="2" t="s">
        <v>12976</v>
      </c>
      <c r="D1065" s="2" t="s">
        <v>11001</v>
      </c>
      <c r="E1065" s="7">
        <v>1974</v>
      </c>
      <c r="F1065" s="5" t="s">
        <v>22118</v>
      </c>
      <c r="H1065" s="5" t="s">
        <v>5398</v>
      </c>
      <c r="I1065" s="6" t="s">
        <v>1670</v>
      </c>
      <c r="J1065" s="6" t="s">
        <v>10999</v>
      </c>
      <c r="K1065" s="17">
        <v>3</v>
      </c>
      <c r="L1065" s="17" t="s">
        <v>7732</v>
      </c>
      <c r="M1065" s="9"/>
      <c r="N1065" s="9"/>
      <c r="O1065" s="21"/>
      <c r="Q1065" s="29"/>
      <c r="U1065" s="17"/>
      <c r="V1065" s="2"/>
      <c r="Y1065" t="str">
        <f t="shared" si="74"/>
        <v/>
      </c>
      <c r="AA1065">
        <f t="shared" si="75"/>
        <v>1</v>
      </c>
      <c r="AB1065">
        <v>1</v>
      </c>
      <c r="AC1065" s="7"/>
      <c r="AD1065" t="s">
        <v>1670</v>
      </c>
      <c r="AE1065">
        <f t="shared" si="76"/>
        <v>0</v>
      </c>
      <c r="AG1065" s="2"/>
      <c r="AI1065" s="7"/>
    </row>
    <row r="1066" spans="1:35" ht="11" customHeight="1" outlineLevel="1" x14ac:dyDescent="0.25">
      <c r="A1066" t="s">
        <v>1668</v>
      </c>
      <c r="C1066" s="2" t="s">
        <v>12976</v>
      </c>
      <c r="D1066" s="2">
        <v>912</v>
      </c>
      <c r="E1066" s="7">
        <v>1974</v>
      </c>
      <c r="F1066" s="5" t="s">
        <v>22121</v>
      </c>
      <c r="H1066" s="5" t="s">
        <v>5398</v>
      </c>
      <c r="I1066" s="6" t="s">
        <v>1670</v>
      </c>
      <c r="J1066" s="6" t="s">
        <v>10999</v>
      </c>
      <c r="K1066" s="17">
        <v>3</v>
      </c>
      <c r="L1066" s="17" t="s">
        <v>7732</v>
      </c>
      <c r="M1066" s="9"/>
      <c r="N1066" s="9"/>
      <c r="O1066" s="21"/>
      <c r="Q1066" s="29"/>
      <c r="U1066" s="17"/>
      <c r="V1066" s="2"/>
      <c r="Y1066" t="str">
        <f t="shared" si="74"/>
        <v/>
      </c>
      <c r="AA1066">
        <f t="shared" si="75"/>
        <v>1</v>
      </c>
      <c r="AC1066" s="7"/>
      <c r="AD1066" t="s">
        <v>1670</v>
      </c>
      <c r="AE1066">
        <f t="shared" si="76"/>
        <v>0</v>
      </c>
      <c r="AG1066" s="2"/>
      <c r="AI1066" s="7"/>
    </row>
    <row r="1067" spans="1:35" ht="11" customHeight="1" outlineLevel="1" x14ac:dyDescent="0.25">
      <c r="A1067" t="s">
        <v>1668</v>
      </c>
      <c r="C1067" s="2" t="s">
        <v>12976</v>
      </c>
      <c r="D1067" s="2">
        <v>918</v>
      </c>
      <c r="E1067" s="7">
        <v>1975</v>
      </c>
      <c r="F1067" s="5" t="s">
        <v>22122</v>
      </c>
      <c r="H1067" s="5" t="s">
        <v>5398</v>
      </c>
      <c r="I1067" s="6" t="s">
        <v>1670</v>
      </c>
      <c r="J1067" s="6" t="s">
        <v>11002</v>
      </c>
      <c r="K1067" s="17">
        <v>3</v>
      </c>
      <c r="L1067" s="17" t="s">
        <v>7732</v>
      </c>
      <c r="M1067" s="9"/>
      <c r="N1067" s="9"/>
      <c r="O1067" s="21"/>
      <c r="Q1067" s="29"/>
      <c r="U1067" s="17"/>
      <c r="V1067" s="2"/>
      <c r="Y1067" t="str">
        <f t="shared" si="74"/>
        <v/>
      </c>
      <c r="AA1067">
        <f t="shared" si="75"/>
        <v>1</v>
      </c>
      <c r="AB1067">
        <v>1</v>
      </c>
      <c r="AC1067" s="7"/>
      <c r="AD1067" t="s">
        <v>1670</v>
      </c>
      <c r="AE1067">
        <f t="shared" si="76"/>
        <v>0</v>
      </c>
      <c r="AG1067" s="2"/>
      <c r="AI1067" s="7"/>
    </row>
    <row r="1068" spans="1:35" ht="11" customHeight="1" outlineLevel="1" x14ac:dyDescent="0.25">
      <c r="A1068" t="s">
        <v>1668</v>
      </c>
      <c r="C1068" s="2" t="s">
        <v>12976</v>
      </c>
      <c r="D1068" s="2">
        <v>919</v>
      </c>
      <c r="E1068" s="7">
        <v>1975</v>
      </c>
      <c r="F1068" s="5" t="s">
        <v>22123</v>
      </c>
      <c r="H1068" s="5" t="s">
        <v>5398</v>
      </c>
      <c r="I1068" s="6" t="s">
        <v>1670</v>
      </c>
      <c r="J1068" s="6" t="s">
        <v>11002</v>
      </c>
      <c r="K1068" s="17">
        <v>3</v>
      </c>
      <c r="L1068" s="17" t="s">
        <v>7732</v>
      </c>
      <c r="M1068" s="9"/>
      <c r="N1068" s="9"/>
      <c r="O1068" s="21"/>
      <c r="Q1068" s="29"/>
      <c r="U1068" s="17"/>
      <c r="V1068" s="2"/>
      <c r="Y1068" t="str">
        <f t="shared" si="74"/>
        <v/>
      </c>
      <c r="AA1068">
        <f t="shared" si="75"/>
        <v>1</v>
      </c>
      <c r="AB1068">
        <v>1</v>
      </c>
      <c r="AC1068" s="7"/>
      <c r="AD1068" t="s">
        <v>1670</v>
      </c>
      <c r="AE1068">
        <f t="shared" si="76"/>
        <v>0</v>
      </c>
      <c r="AG1068" s="2"/>
      <c r="AI1068" s="7"/>
    </row>
    <row r="1069" spans="1:35" ht="11" customHeight="1" outlineLevel="1" x14ac:dyDescent="0.25">
      <c r="A1069" t="s">
        <v>1668</v>
      </c>
      <c r="C1069" s="2" t="s">
        <v>12976</v>
      </c>
      <c r="D1069" s="2">
        <v>920</v>
      </c>
      <c r="E1069" s="7">
        <v>1975</v>
      </c>
      <c r="F1069" s="5" t="s">
        <v>22117</v>
      </c>
      <c r="H1069" s="5" t="s">
        <v>5398</v>
      </c>
      <c r="I1069" s="6" t="s">
        <v>1670</v>
      </c>
      <c r="J1069" s="6" t="s">
        <v>11002</v>
      </c>
      <c r="K1069" s="17">
        <v>3</v>
      </c>
      <c r="L1069" s="17" t="s">
        <v>7732</v>
      </c>
      <c r="M1069" s="9"/>
      <c r="N1069" s="9"/>
      <c r="O1069" s="21"/>
      <c r="Q1069" s="29"/>
      <c r="U1069" s="17"/>
      <c r="V1069" s="2"/>
      <c r="Y1069" t="str">
        <f t="shared" si="74"/>
        <v/>
      </c>
      <c r="AA1069">
        <f t="shared" si="75"/>
        <v>1</v>
      </c>
      <c r="AB1069">
        <v>1</v>
      </c>
      <c r="AC1069" s="7"/>
      <c r="AD1069" t="s">
        <v>1670</v>
      </c>
      <c r="AE1069">
        <f t="shared" si="76"/>
        <v>0</v>
      </c>
      <c r="AG1069" s="2"/>
      <c r="AI1069" s="7"/>
    </row>
    <row r="1070" spans="1:35" ht="11" customHeight="1" outlineLevel="1" x14ac:dyDescent="0.25">
      <c r="A1070" t="s">
        <v>1668</v>
      </c>
      <c r="C1070" s="2" t="s">
        <v>12976</v>
      </c>
      <c r="D1070" s="2">
        <v>921</v>
      </c>
      <c r="E1070" s="7">
        <v>1975</v>
      </c>
      <c r="F1070" s="5" t="s">
        <v>22124</v>
      </c>
      <c r="H1070" s="5" t="s">
        <v>5398</v>
      </c>
      <c r="I1070" s="6" t="s">
        <v>1670</v>
      </c>
      <c r="J1070" s="6" t="s">
        <v>11002</v>
      </c>
      <c r="K1070" s="17">
        <v>3</v>
      </c>
      <c r="L1070" s="17" t="s">
        <v>7732</v>
      </c>
      <c r="M1070" s="9"/>
      <c r="N1070" s="9"/>
      <c r="O1070" s="21"/>
      <c r="Q1070" s="29"/>
      <c r="U1070" s="17"/>
      <c r="V1070" s="2"/>
      <c r="Y1070" t="str">
        <f t="shared" si="74"/>
        <v/>
      </c>
      <c r="AA1070">
        <f t="shared" si="75"/>
        <v>1</v>
      </c>
      <c r="AB1070">
        <v>1</v>
      </c>
      <c r="AC1070" s="7"/>
      <c r="AD1070" t="s">
        <v>1670</v>
      </c>
      <c r="AE1070">
        <f t="shared" si="76"/>
        <v>0</v>
      </c>
      <c r="AG1070" s="2"/>
      <c r="AI1070" s="7"/>
    </row>
    <row r="1071" spans="1:35" ht="11" customHeight="1" outlineLevel="1" x14ac:dyDescent="0.25">
      <c r="A1071" t="s">
        <v>1668</v>
      </c>
      <c r="C1071" s="2" t="s">
        <v>12976</v>
      </c>
      <c r="D1071" s="2">
        <v>922</v>
      </c>
      <c r="E1071" s="7">
        <v>1975</v>
      </c>
      <c r="F1071" s="5" t="s">
        <v>22122</v>
      </c>
      <c r="H1071" s="5" t="s">
        <v>5398</v>
      </c>
      <c r="I1071" s="6" t="s">
        <v>1670</v>
      </c>
      <c r="J1071" s="6" t="s">
        <v>11002</v>
      </c>
      <c r="K1071" s="17">
        <v>3</v>
      </c>
      <c r="L1071" s="17" t="s">
        <v>7732</v>
      </c>
      <c r="M1071" s="9"/>
      <c r="N1071" s="9"/>
      <c r="O1071" s="21"/>
      <c r="Q1071" s="29"/>
      <c r="U1071" s="17"/>
      <c r="V1071" s="2"/>
      <c r="Y1071" t="str">
        <f t="shared" si="74"/>
        <v/>
      </c>
      <c r="AA1071">
        <f t="shared" si="75"/>
        <v>1</v>
      </c>
      <c r="AB1071">
        <v>1</v>
      </c>
      <c r="AC1071" s="7"/>
      <c r="AD1071" t="s">
        <v>1670</v>
      </c>
      <c r="AE1071">
        <f t="shared" si="76"/>
        <v>0</v>
      </c>
      <c r="AG1071" s="2"/>
      <c r="AI1071" s="7"/>
    </row>
    <row r="1072" spans="1:35" ht="11" customHeight="1" outlineLevel="1" x14ac:dyDescent="0.25">
      <c r="A1072" t="s">
        <v>1668</v>
      </c>
      <c r="C1072" s="2" t="s">
        <v>12976</v>
      </c>
      <c r="D1072" s="2">
        <v>923</v>
      </c>
      <c r="E1072" s="7">
        <v>1975</v>
      </c>
      <c r="F1072" s="5" t="s">
        <v>22123</v>
      </c>
      <c r="H1072" s="5" t="s">
        <v>5398</v>
      </c>
      <c r="I1072" s="6" t="s">
        <v>1670</v>
      </c>
      <c r="J1072" s="6" t="s">
        <v>11002</v>
      </c>
      <c r="K1072" s="17">
        <v>3</v>
      </c>
      <c r="L1072" s="17" t="s">
        <v>7732</v>
      </c>
      <c r="M1072" s="9"/>
      <c r="N1072" s="9"/>
      <c r="O1072" s="21"/>
      <c r="Q1072" s="29"/>
      <c r="U1072" s="17"/>
      <c r="V1072" s="2"/>
      <c r="Y1072" t="str">
        <f t="shared" si="74"/>
        <v/>
      </c>
      <c r="AA1072">
        <f t="shared" si="75"/>
        <v>1</v>
      </c>
      <c r="AB1072">
        <v>1</v>
      </c>
      <c r="AC1072" s="7"/>
      <c r="AD1072" t="s">
        <v>1670</v>
      </c>
      <c r="AE1072">
        <f t="shared" si="76"/>
        <v>0</v>
      </c>
      <c r="AG1072" s="2"/>
      <c r="AI1072" s="7"/>
    </row>
    <row r="1073" spans="1:35" ht="11" customHeight="1" outlineLevel="1" x14ac:dyDescent="0.25">
      <c r="A1073" t="s">
        <v>1668</v>
      </c>
      <c r="C1073" s="2" t="s">
        <v>12976</v>
      </c>
      <c r="D1073" s="2">
        <v>924</v>
      </c>
      <c r="E1073" s="7">
        <v>1975</v>
      </c>
      <c r="F1073" s="5" t="s">
        <v>22117</v>
      </c>
      <c r="H1073" s="5" t="s">
        <v>5398</v>
      </c>
      <c r="I1073" s="6" t="s">
        <v>1670</v>
      </c>
      <c r="J1073" s="6" t="s">
        <v>11002</v>
      </c>
      <c r="K1073" s="17">
        <v>3</v>
      </c>
      <c r="L1073" s="17" t="s">
        <v>7732</v>
      </c>
      <c r="M1073" s="9"/>
      <c r="N1073" s="9"/>
      <c r="O1073" s="21"/>
      <c r="Q1073" s="29"/>
      <c r="U1073" s="17"/>
      <c r="V1073" s="2"/>
      <c r="Y1073" t="str">
        <f t="shared" si="74"/>
        <v/>
      </c>
      <c r="AA1073">
        <f t="shared" si="75"/>
        <v>1</v>
      </c>
      <c r="AB1073">
        <v>1</v>
      </c>
      <c r="AC1073" s="7"/>
      <c r="AD1073" t="s">
        <v>1670</v>
      </c>
      <c r="AE1073">
        <f t="shared" si="76"/>
        <v>0</v>
      </c>
      <c r="AG1073" s="2"/>
      <c r="AI1073" s="7"/>
    </row>
    <row r="1074" spans="1:35" ht="11" customHeight="1" outlineLevel="1" x14ac:dyDescent="0.25">
      <c r="A1074" t="s">
        <v>1668</v>
      </c>
      <c r="C1074" s="2" t="s">
        <v>12976</v>
      </c>
      <c r="D1074" s="2">
        <v>925</v>
      </c>
      <c r="E1074" s="7">
        <v>1975</v>
      </c>
      <c r="F1074" s="5" t="s">
        <v>22124</v>
      </c>
      <c r="H1074" s="5" t="s">
        <v>5398</v>
      </c>
      <c r="I1074" s="6" t="s">
        <v>1670</v>
      </c>
      <c r="J1074" s="6" t="s">
        <v>11002</v>
      </c>
      <c r="K1074" s="17">
        <v>3</v>
      </c>
      <c r="L1074" s="17" t="s">
        <v>7732</v>
      </c>
      <c r="M1074" s="9"/>
      <c r="N1074" s="9"/>
      <c r="O1074" s="21"/>
      <c r="Q1074" s="29"/>
      <c r="U1074" s="17"/>
      <c r="V1074" s="2"/>
      <c r="Y1074" t="str">
        <f t="shared" si="74"/>
        <v/>
      </c>
      <c r="AA1074">
        <f t="shared" si="75"/>
        <v>1</v>
      </c>
      <c r="AB1074">
        <v>1</v>
      </c>
      <c r="AC1074" s="7"/>
      <c r="AD1074" t="s">
        <v>1670</v>
      </c>
      <c r="AE1074">
        <f t="shared" si="76"/>
        <v>0</v>
      </c>
      <c r="AG1074" s="2"/>
      <c r="AI1074" s="7"/>
    </row>
    <row r="1075" spans="1:35" ht="11" customHeight="1" outlineLevel="1" x14ac:dyDescent="0.25">
      <c r="A1075" t="s">
        <v>1668</v>
      </c>
      <c r="C1075" s="2" t="s">
        <v>12976</v>
      </c>
      <c r="D1075" s="2">
        <v>927</v>
      </c>
      <c r="E1075" s="7">
        <v>1975</v>
      </c>
      <c r="F1075" s="5" t="s">
        <v>22125</v>
      </c>
      <c r="H1075" s="5" t="s">
        <v>5398</v>
      </c>
      <c r="I1075" s="6" t="s">
        <v>1670</v>
      </c>
      <c r="J1075" s="6" t="s">
        <v>11003</v>
      </c>
      <c r="K1075" s="17">
        <v>3</v>
      </c>
      <c r="L1075" s="17" t="s">
        <v>7732</v>
      </c>
      <c r="M1075" s="9"/>
      <c r="N1075" s="9"/>
      <c r="O1075" s="21"/>
      <c r="Q1075" s="29"/>
      <c r="U1075" s="17"/>
      <c r="V1075" s="2"/>
      <c r="Y1075" t="str">
        <f t="shared" si="74"/>
        <v/>
      </c>
      <c r="AA1075" t="str">
        <f t="shared" si="75"/>
        <v/>
      </c>
      <c r="AC1075" s="7"/>
      <c r="AD1075" t="s">
        <v>11004</v>
      </c>
      <c r="AE1075">
        <f t="shared" si="76"/>
        <v>0</v>
      </c>
      <c r="AG1075" s="2"/>
      <c r="AI1075" s="7"/>
    </row>
    <row r="1076" spans="1:35" ht="11" customHeight="1" outlineLevel="1" x14ac:dyDescent="0.25">
      <c r="A1076" t="s">
        <v>1668</v>
      </c>
      <c r="C1076" s="2" t="s">
        <v>12976</v>
      </c>
      <c r="D1076" s="2">
        <v>928</v>
      </c>
      <c r="E1076" s="7">
        <v>1975</v>
      </c>
      <c r="F1076" s="5" t="s">
        <v>22126</v>
      </c>
      <c r="H1076" s="5" t="s">
        <v>5398</v>
      </c>
      <c r="I1076" s="6" t="s">
        <v>11105</v>
      </c>
      <c r="J1076" s="6" t="s">
        <v>11003</v>
      </c>
      <c r="K1076" s="17">
        <v>3</v>
      </c>
      <c r="L1076" s="17" t="s">
        <v>7732</v>
      </c>
      <c r="M1076" s="9"/>
      <c r="N1076" s="9"/>
      <c r="O1076" s="21"/>
      <c r="Q1076" s="29"/>
      <c r="U1076" s="17"/>
      <c r="V1076" s="2"/>
      <c r="Y1076" t="str">
        <f t="shared" si="74"/>
        <v/>
      </c>
      <c r="AA1076" t="str">
        <f t="shared" si="75"/>
        <v/>
      </c>
      <c r="AC1076" s="7"/>
      <c r="AD1076" t="s">
        <v>11005</v>
      </c>
      <c r="AE1076">
        <f t="shared" si="76"/>
        <v>0</v>
      </c>
      <c r="AG1076" s="2"/>
      <c r="AI1076" s="7"/>
    </row>
    <row r="1077" spans="1:35" ht="11" customHeight="1" outlineLevel="1" x14ac:dyDescent="0.25">
      <c r="A1077" t="s">
        <v>1668</v>
      </c>
      <c r="C1077" s="2" t="s">
        <v>12976</v>
      </c>
      <c r="D1077" s="2">
        <v>934</v>
      </c>
      <c r="E1077" s="7">
        <v>1975</v>
      </c>
      <c r="F1077" s="5" t="s">
        <v>22127</v>
      </c>
      <c r="H1077" s="5" t="s">
        <v>5398</v>
      </c>
      <c r="I1077" s="6" t="s">
        <v>4580</v>
      </c>
      <c r="J1077" s="6" t="s">
        <v>11003</v>
      </c>
      <c r="K1077" s="17">
        <v>3</v>
      </c>
      <c r="L1077" s="17" t="s">
        <v>7730</v>
      </c>
      <c r="M1077" s="9">
        <v>1.7</v>
      </c>
      <c r="N1077" s="9"/>
      <c r="O1077" s="21"/>
      <c r="Q1077" s="29"/>
      <c r="U1077" s="17"/>
      <c r="V1077" s="2"/>
      <c r="Y1077" t="str">
        <f t="shared" si="74"/>
        <v/>
      </c>
      <c r="AA1077" t="str">
        <f t="shared" si="75"/>
        <v/>
      </c>
      <c r="AC1077" s="7"/>
      <c r="AD1077" t="s">
        <v>11006</v>
      </c>
      <c r="AE1077">
        <f t="shared" si="76"/>
        <v>0</v>
      </c>
      <c r="AG1077" s="2"/>
      <c r="AI1077" s="7"/>
    </row>
    <row r="1078" spans="1:35" ht="11" customHeight="1" outlineLevel="1" x14ac:dyDescent="0.25">
      <c r="A1078" t="s">
        <v>1668</v>
      </c>
      <c r="C1078" s="2" t="s">
        <v>12976</v>
      </c>
      <c r="D1078" s="2">
        <v>943</v>
      </c>
      <c r="E1078" s="7">
        <v>1975</v>
      </c>
      <c r="F1078" s="5" t="s">
        <v>22128</v>
      </c>
      <c r="H1078" s="5" t="s">
        <v>5398</v>
      </c>
      <c r="I1078" s="6" t="s">
        <v>1670</v>
      </c>
      <c r="J1078" s="6" t="s">
        <v>11007</v>
      </c>
      <c r="K1078" s="17">
        <v>3</v>
      </c>
      <c r="L1078" s="17" t="s">
        <v>7732</v>
      </c>
      <c r="M1078" s="9"/>
      <c r="N1078" s="9"/>
      <c r="O1078" s="21"/>
      <c r="Q1078" s="29"/>
      <c r="U1078" s="17"/>
      <c r="V1078" s="2"/>
      <c r="Y1078" t="str">
        <f t="shared" si="74"/>
        <v/>
      </c>
      <c r="AA1078">
        <f t="shared" si="75"/>
        <v>1</v>
      </c>
      <c r="AB1078">
        <v>1</v>
      </c>
      <c r="AC1078" s="7"/>
      <c r="AD1078" t="s">
        <v>1670</v>
      </c>
      <c r="AE1078">
        <f t="shared" si="76"/>
        <v>0</v>
      </c>
      <c r="AG1078" s="2"/>
      <c r="AI1078" s="7"/>
    </row>
    <row r="1079" spans="1:35" ht="11" customHeight="1" outlineLevel="1" x14ac:dyDescent="0.25">
      <c r="A1079" t="s">
        <v>1668</v>
      </c>
      <c r="C1079" s="2" t="s">
        <v>12976</v>
      </c>
      <c r="D1079" s="2">
        <v>944</v>
      </c>
      <c r="E1079" s="7">
        <v>1975</v>
      </c>
      <c r="F1079" s="5" t="s">
        <v>22128</v>
      </c>
      <c r="H1079" s="5" t="s">
        <v>5398</v>
      </c>
      <c r="I1079" s="6" t="s">
        <v>1670</v>
      </c>
      <c r="J1079" s="6" t="s">
        <v>11007</v>
      </c>
      <c r="K1079" s="17">
        <v>3</v>
      </c>
      <c r="L1079" s="17" t="s">
        <v>7732</v>
      </c>
      <c r="M1079" s="9"/>
      <c r="N1079" s="9"/>
      <c r="O1079" s="21"/>
      <c r="Q1079" s="29"/>
      <c r="U1079" s="17"/>
      <c r="V1079" s="2"/>
      <c r="Y1079" t="str">
        <f t="shared" si="74"/>
        <v/>
      </c>
      <c r="AA1079">
        <f t="shared" si="75"/>
        <v>1</v>
      </c>
      <c r="AB1079">
        <v>1</v>
      </c>
      <c r="AC1079" s="7"/>
      <c r="AD1079" t="s">
        <v>1670</v>
      </c>
      <c r="AE1079">
        <f t="shared" si="76"/>
        <v>0</v>
      </c>
      <c r="AG1079" s="2"/>
      <c r="AI1079" s="7"/>
    </row>
    <row r="1080" spans="1:35" ht="11" customHeight="1" outlineLevel="1" x14ac:dyDescent="0.25">
      <c r="A1080" t="s">
        <v>1668</v>
      </c>
      <c r="C1080" s="2" t="s">
        <v>12976</v>
      </c>
      <c r="D1080" s="2">
        <v>945</v>
      </c>
      <c r="E1080" s="7">
        <v>1975</v>
      </c>
      <c r="F1080" s="5" t="s">
        <v>22129</v>
      </c>
      <c r="H1080" s="5" t="s">
        <v>5398</v>
      </c>
      <c r="I1080" s="6" t="s">
        <v>1670</v>
      </c>
      <c r="J1080" s="6" t="s">
        <v>11007</v>
      </c>
      <c r="K1080" s="17">
        <v>3</v>
      </c>
      <c r="L1080" s="17" t="s">
        <v>7732</v>
      </c>
      <c r="M1080" s="9"/>
      <c r="N1080" s="9"/>
      <c r="O1080" s="21"/>
      <c r="Q1080" s="29"/>
      <c r="U1080" s="17"/>
      <c r="V1080" s="2"/>
      <c r="Y1080" t="str">
        <f t="shared" si="74"/>
        <v/>
      </c>
      <c r="AA1080">
        <f t="shared" si="75"/>
        <v>1</v>
      </c>
      <c r="AB1080">
        <v>1</v>
      </c>
      <c r="AC1080" s="7"/>
      <c r="AD1080" t="s">
        <v>1670</v>
      </c>
      <c r="AE1080">
        <f t="shared" si="76"/>
        <v>0</v>
      </c>
      <c r="AG1080" s="2"/>
      <c r="AI1080" s="7"/>
    </row>
    <row r="1081" spans="1:35" ht="11" customHeight="1" outlineLevel="1" x14ac:dyDescent="0.25">
      <c r="A1081" t="s">
        <v>1668</v>
      </c>
      <c r="C1081" s="2" t="s">
        <v>12976</v>
      </c>
      <c r="D1081" s="2">
        <v>946</v>
      </c>
      <c r="E1081" s="7">
        <v>1975</v>
      </c>
      <c r="F1081" s="5" t="s">
        <v>22129</v>
      </c>
      <c r="H1081" s="5" t="s">
        <v>5398</v>
      </c>
      <c r="I1081" s="6" t="s">
        <v>1670</v>
      </c>
      <c r="J1081" s="6" t="s">
        <v>11007</v>
      </c>
      <c r="K1081" s="17">
        <v>3</v>
      </c>
      <c r="L1081" s="17" t="s">
        <v>7732</v>
      </c>
      <c r="M1081" s="9"/>
      <c r="N1081" s="9"/>
      <c r="O1081" s="21"/>
      <c r="Q1081" s="29"/>
      <c r="U1081" s="17"/>
      <c r="V1081" s="2"/>
      <c r="Y1081" t="str">
        <f t="shared" si="74"/>
        <v/>
      </c>
      <c r="AA1081">
        <f t="shared" si="75"/>
        <v>1</v>
      </c>
      <c r="AB1081">
        <v>1</v>
      </c>
      <c r="AC1081" s="7"/>
      <c r="AD1081" t="s">
        <v>1670</v>
      </c>
      <c r="AE1081">
        <f t="shared" si="76"/>
        <v>0</v>
      </c>
      <c r="AG1081" s="2"/>
      <c r="AI1081" s="7"/>
    </row>
    <row r="1082" spans="1:35" ht="11" customHeight="1" outlineLevel="1" x14ac:dyDescent="0.25">
      <c r="A1082" t="s">
        <v>1668</v>
      </c>
      <c r="C1082" s="2" t="s">
        <v>12976</v>
      </c>
      <c r="D1082" s="2">
        <v>947</v>
      </c>
      <c r="E1082" s="7">
        <v>1975</v>
      </c>
      <c r="F1082" s="5" t="s">
        <v>22130</v>
      </c>
      <c r="H1082" s="5" t="s">
        <v>5398</v>
      </c>
      <c r="I1082" s="6" t="s">
        <v>1670</v>
      </c>
      <c r="J1082" s="6" t="s">
        <v>11007</v>
      </c>
      <c r="K1082" s="17">
        <v>3</v>
      </c>
      <c r="L1082" s="17" t="s">
        <v>7732</v>
      </c>
      <c r="M1082" s="9"/>
      <c r="N1082" s="9"/>
      <c r="O1082" s="21"/>
      <c r="Q1082" s="29"/>
      <c r="U1082" s="17"/>
      <c r="V1082" s="2"/>
      <c r="Y1082" t="str">
        <f t="shared" si="74"/>
        <v/>
      </c>
      <c r="AA1082">
        <f t="shared" si="75"/>
        <v>1</v>
      </c>
      <c r="AB1082">
        <v>1</v>
      </c>
      <c r="AC1082" s="7"/>
      <c r="AD1082" t="s">
        <v>1670</v>
      </c>
      <c r="AE1082">
        <f t="shared" si="76"/>
        <v>0</v>
      </c>
      <c r="AG1082" s="2"/>
      <c r="AI1082" s="7"/>
    </row>
    <row r="1083" spans="1:35" ht="11" customHeight="1" outlineLevel="1" x14ac:dyDescent="0.25">
      <c r="A1083" t="s">
        <v>1668</v>
      </c>
      <c r="C1083" s="2" t="s">
        <v>12976</v>
      </c>
      <c r="D1083" s="2">
        <v>948</v>
      </c>
      <c r="E1083" s="7">
        <v>1975</v>
      </c>
      <c r="F1083" s="5" t="s">
        <v>22130</v>
      </c>
      <c r="H1083" s="5" t="s">
        <v>5398</v>
      </c>
      <c r="I1083" s="6" t="s">
        <v>1670</v>
      </c>
      <c r="J1083" s="6" t="s">
        <v>11007</v>
      </c>
      <c r="K1083" s="17">
        <v>3</v>
      </c>
      <c r="L1083" s="17" t="s">
        <v>7732</v>
      </c>
      <c r="M1083" s="9"/>
      <c r="N1083" s="9"/>
      <c r="O1083" s="21"/>
      <c r="Q1083" s="29"/>
      <c r="U1083" s="17"/>
      <c r="V1083" s="2"/>
      <c r="Y1083" t="str">
        <f t="shared" si="74"/>
        <v/>
      </c>
      <c r="AA1083">
        <f t="shared" si="75"/>
        <v>1</v>
      </c>
      <c r="AB1083">
        <v>1</v>
      </c>
      <c r="AC1083" s="7"/>
      <c r="AD1083" t="s">
        <v>1670</v>
      </c>
      <c r="AE1083">
        <f t="shared" si="76"/>
        <v>0</v>
      </c>
      <c r="AG1083" s="2"/>
      <c r="AI1083" s="7"/>
    </row>
    <row r="1084" spans="1:35" ht="11" customHeight="1" outlineLevel="1" x14ac:dyDescent="0.25">
      <c r="A1084" t="s">
        <v>1668</v>
      </c>
      <c r="C1084" s="2" t="s">
        <v>12976</v>
      </c>
      <c r="D1084" s="2">
        <v>949</v>
      </c>
      <c r="E1084" s="7">
        <v>1975</v>
      </c>
      <c r="F1084" s="5" t="s">
        <v>22131</v>
      </c>
      <c r="H1084" s="5" t="s">
        <v>5398</v>
      </c>
      <c r="I1084" s="6" t="s">
        <v>1670</v>
      </c>
      <c r="J1084" s="6" t="s">
        <v>11007</v>
      </c>
      <c r="K1084" s="17">
        <v>3</v>
      </c>
      <c r="L1084" s="17" t="s">
        <v>7732</v>
      </c>
      <c r="M1084" s="9"/>
      <c r="N1084" s="9"/>
      <c r="O1084" s="21"/>
      <c r="Q1084" s="29"/>
      <c r="U1084" s="17"/>
      <c r="V1084" s="2"/>
      <c r="Y1084" t="str">
        <f t="shared" si="74"/>
        <v/>
      </c>
      <c r="AA1084">
        <f t="shared" si="75"/>
        <v>1</v>
      </c>
      <c r="AB1084">
        <v>1</v>
      </c>
      <c r="AC1084" s="7"/>
      <c r="AD1084" t="s">
        <v>1670</v>
      </c>
      <c r="AE1084">
        <f t="shared" si="76"/>
        <v>0</v>
      </c>
      <c r="AG1084" s="2"/>
      <c r="AI1084" s="7"/>
    </row>
    <row r="1085" spans="1:35" ht="11" customHeight="1" outlineLevel="1" x14ac:dyDescent="0.25">
      <c r="A1085" t="s">
        <v>1668</v>
      </c>
      <c r="C1085" s="2" t="s">
        <v>12976</v>
      </c>
      <c r="D1085" s="2">
        <v>950</v>
      </c>
      <c r="E1085" s="7">
        <v>1975</v>
      </c>
      <c r="F1085" s="5" t="s">
        <v>22131</v>
      </c>
      <c r="H1085" s="5" t="s">
        <v>5398</v>
      </c>
      <c r="I1085" s="6" t="s">
        <v>1670</v>
      </c>
      <c r="J1085" s="6" t="s">
        <v>11007</v>
      </c>
      <c r="K1085" s="17">
        <v>3</v>
      </c>
      <c r="L1085" s="17" t="s">
        <v>7732</v>
      </c>
      <c r="M1085" s="9"/>
      <c r="N1085" s="9"/>
      <c r="O1085" s="21"/>
      <c r="Q1085" s="29"/>
      <c r="U1085" s="17"/>
      <c r="V1085" s="2"/>
      <c r="Y1085" t="str">
        <f t="shared" si="74"/>
        <v/>
      </c>
      <c r="AA1085">
        <f t="shared" si="75"/>
        <v>1</v>
      </c>
      <c r="AB1085">
        <v>1</v>
      </c>
      <c r="AC1085" s="7"/>
      <c r="AD1085" t="s">
        <v>1670</v>
      </c>
      <c r="AE1085">
        <f t="shared" si="76"/>
        <v>0</v>
      </c>
      <c r="AG1085" s="2"/>
      <c r="AI1085" s="7"/>
    </row>
    <row r="1086" spans="1:35" ht="11" customHeight="1" outlineLevel="1" x14ac:dyDescent="0.25">
      <c r="A1086" t="s">
        <v>1668</v>
      </c>
      <c r="C1086" s="2" t="s">
        <v>12976</v>
      </c>
      <c r="D1086" s="2">
        <v>966</v>
      </c>
      <c r="E1086" s="7">
        <v>1976</v>
      </c>
      <c r="F1086" s="5" t="s">
        <v>22115</v>
      </c>
      <c r="H1086" s="5" t="s">
        <v>5398</v>
      </c>
      <c r="I1086" s="6" t="s">
        <v>11008</v>
      </c>
      <c r="J1086" s="6" t="s">
        <v>11009</v>
      </c>
      <c r="K1086" s="17">
        <v>4</v>
      </c>
      <c r="L1086" s="17" t="s">
        <v>7732</v>
      </c>
      <c r="M1086" s="9"/>
      <c r="N1086" s="9"/>
      <c r="O1086" s="21"/>
      <c r="Q1086" s="29"/>
      <c r="U1086" s="17"/>
      <c r="V1086" s="2"/>
      <c r="Y1086" t="str">
        <f t="shared" si="74"/>
        <v/>
      </c>
      <c r="AA1086" t="str">
        <f t="shared" si="75"/>
        <v/>
      </c>
      <c r="AC1086" s="7"/>
      <c r="AD1086" t="s">
        <v>11008</v>
      </c>
      <c r="AE1086">
        <f t="shared" si="76"/>
        <v>0</v>
      </c>
      <c r="AG1086" s="2"/>
      <c r="AI1086" s="7"/>
    </row>
    <row r="1087" spans="1:35" ht="11" customHeight="1" outlineLevel="1" x14ac:dyDescent="0.25">
      <c r="A1087" t="s">
        <v>1668</v>
      </c>
      <c r="C1087" s="2" t="s">
        <v>12976</v>
      </c>
      <c r="D1087" s="2">
        <v>973</v>
      </c>
      <c r="E1087" s="7">
        <v>1976</v>
      </c>
      <c r="F1087" s="5" t="s">
        <v>4780</v>
      </c>
      <c r="H1087" s="5" t="s">
        <v>5398</v>
      </c>
      <c r="I1087" s="6" t="s">
        <v>1512</v>
      </c>
      <c r="J1087" s="6" t="s">
        <v>11010</v>
      </c>
      <c r="K1087" s="17">
        <v>3</v>
      </c>
      <c r="L1087" s="17" t="s">
        <v>7730</v>
      </c>
      <c r="M1087" s="9">
        <v>1.2</v>
      </c>
      <c r="N1087" s="9"/>
      <c r="O1087" s="21"/>
      <c r="Q1087" s="29"/>
      <c r="U1087" s="17"/>
      <c r="V1087" s="2">
        <v>588</v>
      </c>
      <c r="Y1087" t="str">
        <f t="shared" si="74"/>
        <v/>
      </c>
      <c r="AA1087" t="str">
        <f t="shared" si="75"/>
        <v/>
      </c>
      <c r="AC1087" s="7"/>
      <c r="AD1087" t="s">
        <v>1512</v>
      </c>
      <c r="AE1087">
        <f t="shared" si="76"/>
        <v>0</v>
      </c>
      <c r="AG1087" s="2"/>
      <c r="AH1087" t="s">
        <v>1671</v>
      </c>
      <c r="AI1087" s="7" t="s">
        <v>4610</v>
      </c>
    </row>
    <row r="1088" spans="1:35" ht="11" customHeight="1" outlineLevel="1" x14ac:dyDescent="0.25">
      <c r="A1088" t="s">
        <v>1668</v>
      </c>
      <c r="C1088" s="2" t="s">
        <v>12976</v>
      </c>
      <c r="D1088" s="2">
        <v>979</v>
      </c>
      <c r="E1088" s="7">
        <v>1976</v>
      </c>
      <c r="F1088" s="5" t="s">
        <v>22132</v>
      </c>
      <c r="H1088" s="5" t="s">
        <v>5398</v>
      </c>
      <c r="I1088" s="6" t="s">
        <v>1670</v>
      </c>
      <c r="J1088" s="6" t="s">
        <v>11011</v>
      </c>
      <c r="K1088" s="17">
        <v>3</v>
      </c>
      <c r="L1088" s="17" t="s">
        <v>7732</v>
      </c>
      <c r="M1088" s="9"/>
      <c r="N1088" s="9"/>
      <c r="O1088" s="21"/>
      <c r="Q1088" s="29"/>
      <c r="U1088" s="17"/>
      <c r="V1088" s="2"/>
      <c r="Y1088" t="str">
        <f t="shared" si="74"/>
        <v/>
      </c>
      <c r="AA1088">
        <f t="shared" si="75"/>
        <v>1</v>
      </c>
      <c r="AB1088">
        <v>1</v>
      </c>
      <c r="AC1088" s="7"/>
      <c r="AD1088" t="s">
        <v>1670</v>
      </c>
      <c r="AE1088">
        <f t="shared" si="76"/>
        <v>0</v>
      </c>
      <c r="AG1088" s="2"/>
      <c r="AI1088" s="7"/>
    </row>
    <row r="1089" spans="1:35" ht="11" customHeight="1" outlineLevel="1" x14ac:dyDescent="0.25">
      <c r="A1089" t="s">
        <v>1668</v>
      </c>
      <c r="C1089" s="2" t="s">
        <v>12976</v>
      </c>
      <c r="D1089" s="2">
        <v>980</v>
      </c>
      <c r="E1089" s="7">
        <v>1976</v>
      </c>
      <c r="F1089" s="5" t="s">
        <v>22132</v>
      </c>
      <c r="H1089" s="5" t="s">
        <v>5398</v>
      </c>
      <c r="I1089" s="6" t="s">
        <v>1670</v>
      </c>
      <c r="J1089" s="6" t="s">
        <v>11011</v>
      </c>
      <c r="K1089" s="17">
        <v>3</v>
      </c>
      <c r="L1089" s="17" t="s">
        <v>7732</v>
      </c>
      <c r="M1089" s="9"/>
      <c r="N1089" s="9"/>
      <c r="O1089" s="21"/>
      <c r="Q1089" s="29"/>
      <c r="U1089" s="17"/>
      <c r="V1089" s="2"/>
      <c r="Y1089" t="str">
        <f t="shared" si="74"/>
        <v/>
      </c>
      <c r="AA1089">
        <f t="shared" si="75"/>
        <v>1</v>
      </c>
      <c r="AB1089">
        <v>1</v>
      </c>
      <c r="AC1089" s="7"/>
      <c r="AD1089" t="s">
        <v>1670</v>
      </c>
      <c r="AE1089">
        <f t="shared" si="76"/>
        <v>0</v>
      </c>
      <c r="AG1089" s="2"/>
      <c r="AI1089" s="7"/>
    </row>
    <row r="1090" spans="1:35" ht="11" customHeight="1" outlineLevel="1" x14ac:dyDescent="0.25">
      <c r="A1090" t="s">
        <v>1668</v>
      </c>
      <c r="C1090" s="2" t="s">
        <v>12976</v>
      </c>
      <c r="D1090" s="2">
        <v>981</v>
      </c>
      <c r="E1090" s="7">
        <v>1976</v>
      </c>
      <c r="F1090" s="5" t="s">
        <v>22132</v>
      </c>
      <c r="H1090" s="5" t="s">
        <v>5398</v>
      </c>
      <c r="I1090" s="6" t="s">
        <v>1670</v>
      </c>
      <c r="J1090" s="6" t="s">
        <v>11011</v>
      </c>
      <c r="K1090" s="17">
        <v>3</v>
      </c>
      <c r="L1090" s="17" t="s">
        <v>7732</v>
      </c>
      <c r="M1090" s="9"/>
      <c r="N1090" s="9"/>
      <c r="O1090" s="21"/>
      <c r="Q1090" s="29"/>
      <c r="U1090" s="17"/>
      <c r="V1090" s="2"/>
      <c r="Y1090" t="str">
        <f t="shared" si="74"/>
        <v/>
      </c>
      <c r="AA1090">
        <f t="shared" si="75"/>
        <v>1</v>
      </c>
      <c r="AB1090">
        <v>1</v>
      </c>
      <c r="AC1090" s="7"/>
      <c r="AD1090" t="s">
        <v>1670</v>
      </c>
      <c r="AE1090">
        <f t="shared" si="76"/>
        <v>0</v>
      </c>
      <c r="AG1090" s="2"/>
      <c r="AI1090" s="7"/>
    </row>
    <row r="1091" spans="1:35" ht="11" customHeight="1" outlineLevel="1" x14ac:dyDescent="0.25">
      <c r="A1091" t="s">
        <v>1668</v>
      </c>
      <c r="C1091" s="2" t="s">
        <v>12976</v>
      </c>
      <c r="D1091" s="2">
        <v>982</v>
      </c>
      <c r="E1091" s="7">
        <v>1976</v>
      </c>
      <c r="F1091" s="5" t="s">
        <v>22133</v>
      </c>
      <c r="H1091" s="5" t="s">
        <v>5398</v>
      </c>
      <c r="I1091" s="6" t="s">
        <v>1670</v>
      </c>
      <c r="J1091" s="6" t="s">
        <v>11012</v>
      </c>
      <c r="K1091" s="17">
        <v>3</v>
      </c>
      <c r="L1091" s="17" t="s">
        <v>7732</v>
      </c>
      <c r="M1091" s="9"/>
      <c r="N1091" s="9"/>
      <c r="O1091" s="21"/>
      <c r="Q1091" s="29"/>
      <c r="U1091" s="17"/>
      <c r="V1091" s="2"/>
      <c r="Y1091" t="str">
        <f t="shared" si="74"/>
        <v/>
      </c>
      <c r="AA1091">
        <f t="shared" si="75"/>
        <v>1</v>
      </c>
      <c r="AB1091">
        <v>1</v>
      </c>
      <c r="AC1091" s="7"/>
      <c r="AD1091" t="s">
        <v>1670</v>
      </c>
      <c r="AE1091">
        <f t="shared" si="76"/>
        <v>0</v>
      </c>
      <c r="AG1091" s="2"/>
      <c r="AI1091" s="7"/>
    </row>
    <row r="1092" spans="1:35" ht="11" customHeight="1" outlineLevel="1" x14ac:dyDescent="0.25">
      <c r="A1092" t="s">
        <v>1668</v>
      </c>
      <c r="C1092" s="2" t="s">
        <v>12976</v>
      </c>
      <c r="D1092" s="2">
        <v>983</v>
      </c>
      <c r="E1092" s="7">
        <v>1976</v>
      </c>
      <c r="F1092" s="5" t="s">
        <v>22133</v>
      </c>
      <c r="H1092" s="5" t="s">
        <v>5398</v>
      </c>
      <c r="I1092" s="6" t="s">
        <v>1670</v>
      </c>
      <c r="J1092" s="6" t="s">
        <v>11012</v>
      </c>
      <c r="K1092" s="17">
        <v>3</v>
      </c>
      <c r="L1092" s="17" t="s">
        <v>7732</v>
      </c>
      <c r="M1092" s="9"/>
      <c r="N1092" s="9"/>
      <c r="O1092" s="21"/>
      <c r="Q1092" s="29"/>
      <c r="U1092" s="17"/>
      <c r="V1092" s="2"/>
      <c r="Y1092" t="str">
        <f t="shared" si="74"/>
        <v/>
      </c>
      <c r="AA1092">
        <f t="shared" si="75"/>
        <v>1</v>
      </c>
      <c r="AB1092">
        <v>1</v>
      </c>
      <c r="AC1092" s="7"/>
      <c r="AD1092" t="s">
        <v>1670</v>
      </c>
      <c r="AE1092">
        <f t="shared" si="76"/>
        <v>0</v>
      </c>
      <c r="AG1092" s="2"/>
      <c r="AI1092" s="7"/>
    </row>
    <row r="1093" spans="1:35" ht="11" customHeight="1" outlineLevel="1" x14ac:dyDescent="0.25">
      <c r="A1093" t="s">
        <v>1668</v>
      </c>
      <c r="C1093" s="2" t="s">
        <v>12976</v>
      </c>
      <c r="D1093" s="2">
        <v>984</v>
      </c>
      <c r="E1093" s="7">
        <v>1976</v>
      </c>
      <c r="F1093" s="5" t="s">
        <v>22133</v>
      </c>
      <c r="H1093" s="5" t="s">
        <v>5398</v>
      </c>
      <c r="I1093" s="6" t="s">
        <v>1670</v>
      </c>
      <c r="J1093" s="6" t="s">
        <v>11012</v>
      </c>
      <c r="K1093" s="17">
        <v>3</v>
      </c>
      <c r="L1093" s="17" t="s">
        <v>7732</v>
      </c>
      <c r="M1093" s="9"/>
      <c r="N1093" s="9"/>
      <c r="O1093" s="21"/>
      <c r="Q1093" s="29"/>
      <c r="U1093" s="17"/>
      <c r="V1093" s="2"/>
      <c r="Y1093" t="str">
        <f t="shared" si="74"/>
        <v/>
      </c>
      <c r="AA1093">
        <f t="shared" si="75"/>
        <v>1</v>
      </c>
      <c r="AB1093">
        <v>1</v>
      </c>
      <c r="AC1093" s="7"/>
      <c r="AD1093" t="s">
        <v>1670</v>
      </c>
      <c r="AE1093">
        <f t="shared" si="76"/>
        <v>0</v>
      </c>
      <c r="AG1093" s="2"/>
      <c r="AI1093" s="7"/>
    </row>
    <row r="1094" spans="1:35" ht="11" customHeight="1" outlineLevel="1" x14ac:dyDescent="0.25">
      <c r="A1094" t="s">
        <v>1668</v>
      </c>
      <c r="C1094" s="2" t="s">
        <v>12976</v>
      </c>
      <c r="D1094" s="2">
        <v>985</v>
      </c>
      <c r="E1094" s="7">
        <v>1976</v>
      </c>
      <c r="F1094" s="5" t="s">
        <v>22133</v>
      </c>
      <c r="H1094" s="5" t="s">
        <v>5398</v>
      </c>
      <c r="I1094" s="6" t="s">
        <v>1670</v>
      </c>
      <c r="J1094" s="6" t="s">
        <v>11012</v>
      </c>
      <c r="K1094" s="17">
        <v>3</v>
      </c>
      <c r="L1094" s="17" t="s">
        <v>7732</v>
      </c>
      <c r="M1094" s="9"/>
      <c r="N1094" s="9"/>
      <c r="O1094" s="21"/>
      <c r="Q1094" s="29"/>
      <c r="U1094" s="17"/>
      <c r="V1094" s="2"/>
      <c r="Y1094" t="str">
        <f t="shared" si="74"/>
        <v/>
      </c>
      <c r="AA1094">
        <f t="shared" si="75"/>
        <v>1</v>
      </c>
      <c r="AB1094">
        <v>1</v>
      </c>
      <c r="AC1094" s="7"/>
      <c r="AD1094" t="s">
        <v>1670</v>
      </c>
      <c r="AE1094">
        <f t="shared" si="76"/>
        <v>0</v>
      </c>
      <c r="AG1094" s="2"/>
      <c r="AI1094" s="7"/>
    </row>
    <row r="1095" spans="1:35" ht="11" customHeight="1" outlineLevel="1" x14ac:dyDescent="0.25">
      <c r="A1095" t="s">
        <v>1668</v>
      </c>
      <c r="C1095" s="2" t="s">
        <v>12976</v>
      </c>
      <c r="D1095" s="2">
        <v>1003</v>
      </c>
      <c r="E1095" s="7">
        <v>1978</v>
      </c>
      <c r="F1095" s="8" t="s">
        <v>22142</v>
      </c>
      <c r="H1095" s="5" t="s">
        <v>5398</v>
      </c>
      <c r="I1095" s="6" t="s">
        <v>1512</v>
      </c>
      <c r="J1095" s="6" t="s">
        <v>11013</v>
      </c>
      <c r="K1095" s="17">
        <v>3</v>
      </c>
      <c r="L1095" s="17" t="s">
        <v>7730</v>
      </c>
      <c r="M1095" s="9">
        <v>0.5</v>
      </c>
      <c r="N1095" s="9"/>
      <c r="O1095" s="21"/>
      <c r="Q1095" s="29"/>
      <c r="U1095" s="17"/>
      <c r="V1095" s="2">
        <v>616</v>
      </c>
      <c r="Y1095" t="str">
        <f t="shared" si="74"/>
        <v/>
      </c>
      <c r="AA1095" t="str">
        <f t="shared" si="75"/>
        <v/>
      </c>
      <c r="AC1095" s="7"/>
      <c r="AD1095" t="s">
        <v>1512</v>
      </c>
      <c r="AE1095">
        <f t="shared" si="76"/>
        <v>0</v>
      </c>
      <c r="AG1095" s="2"/>
      <c r="AH1095" t="s">
        <v>1671</v>
      </c>
      <c r="AI1095" s="7" t="s">
        <v>4610</v>
      </c>
    </row>
    <row r="1096" spans="1:35" ht="11" customHeight="1" outlineLevel="1" x14ac:dyDescent="0.25">
      <c r="A1096" t="s">
        <v>1668</v>
      </c>
      <c r="C1096" s="2" t="s">
        <v>12976</v>
      </c>
      <c r="D1096" s="2">
        <v>1005</v>
      </c>
      <c r="E1096" s="7">
        <v>1978</v>
      </c>
      <c r="F1096" s="8" t="s">
        <v>22141</v>
      </c>
      <c r="H1096" s="5" t="s">
        <v>5398</v>
      </c>
      <c r="I1096" s="6" t="s">
        <v>1670</v>
      </c>
      <c r="J1096" s="6" t="s">
        <v>11013</v>
      </c>
      <c r="K1096" s="17">
        <v>3</v>
      </c>
      <c r="L1096" s="17" t="s">
        <v>7732</v>
      </c>
      <c r="M1096" s="9"/>
      <c r="N1096" s="9"/>
      <c r="O1096" s="21"/>
      <c r="Q1096" s="29"/>
      <c r="U1096" s="17"/>
      <c r="V1096" s="2">
        <v>618</v>
      </c>
      <c r="Y1096" t="str">
        <f t="shared" si="74"/>
        <v/>
      </c>
      <c r="AA1096" t="str">
        <f t="shared" si="75"/>
        <v/>
      </c>
      <c r="AC1096" s="7"/>
      <c r="AD1096" t="s">
        <v>1670</v>
      </c>
      <c r="AE1096">
        <f t="shared" si="76"/>
        <v>0</v>
      </c>
      <c r="AG1096" s="2"/>
      <c r="AH1096" t="s">
        <v>1671</v>
      </c>
      <c r="AI1096" s="7" t="s">
        <v>4610</v>
      </c>
    </row>
    <row r="1097" spans="1:35" ht="11" customHeight="1" outlineLevel="1" x14ac:dyDescent="0.25">
      <c r="A1097" t="s">
        <v>1668</v>
      </c>
      <c r="C1097" s="2" t="s">
        <v>12976</v>
      </c>
      <c r="D1097" s="2">
        <v>1008</v>
      </c>
      <c r="E1097" s="7">
        <v>1978</v>
      </c>
      <c r="F1097" s="5" t="s">
        <v>22134</v>
      </c>
      <c r="H1097" s="5" t="s">
        <v>5398</v>
      </c>
      <c r="I1097" s="6" t="s">
        <v>1670</v>
      </c>
      <c r="J1097" s="6" t="s">
        <v>11014</v>
      </c>
      <c r="K1097" s="17">
        <v>3</v>
      </c>
      <c r="L1097" s="17" t="s">
        <v>7732</v>
      </c>
      <c r="M1097" s="9"/>
      <c r="N1097" s="9"/>
      <c r="O1097" s="21"/>
      <c r="Q1097" s="29"/>
      <c r="U1097" s="17"/>
      <c r="V1097" s="2"/>
      <c r="Y1097" t="str">
        <f t="shared" si="74"/>
        <v/>
      </c>
      <c r="AA1097">
        <f t="shared" si="75"/>
        <v>1</v>
      </c>
      <c r="AB1097">
        <v>1</v>
      </c>
      <c r="AC1097" s="7"/>
      <c r="AD1097" t="s">
        <v>1670</v>
      </c>
      <c r="AE1097">
        <f t="shared" si="76"/>
        <v>0</v>
      </c>
      <c r="AG1097" s="2"/>
      <c r="AI1097" s="7"/>
    </row>
    <row r="1098" spans="1:35" ht="11" customHeight="1" outlineLevel="1" x14ac:dyDescent="0.25">
      <c r="A1098" t="s">
        <v>1668</v>
      </c>
      <c r="C1098" s="2" t="s">
        <v>12976</v>
      </c>
      <c r="D1098" s="2">
        <v>1009</v>
      </c>
      <c r="E1098" s="7">
        <v>1978</v>
      </c>
      <c r="F1098" s="5" t="s">
        <v>22134</v>
      </c>
      <c r="H1098" s="5" t="s">
        <v>5398</v>
      </c>
      <c r="I1098" s="6" t="s">
        <v>1670</v>
      </c>
      <c r="J1098" s="6" t="s">
        <v>11015</v>
      </c>
      <c r="K1098" s="17">
        <v>3</v>
      </c>
      <c r="L1098" s="17" t="s">
        <v>7732</v>
      </c>
      <c r="M1098" s="9"/>
      <c r="N1098" s="9"/>
      <c r="O1098" s="21"/>
      <c r="Q1098" s="29"/>
      <c r="U1098" s="17"/>
      <c r="V1098" s="2"/>
      <c r="Y1098" t="str">
        <f t="shared" si="74"/>
        <v/>
      </c>
      <c r="AA1098">
        <f t="shared" si="75"/>
        <v>1</v>
      </c>
      <c r="AB1098">
        <v>1</v>
      </c>
      <c r="AC1098" s="7"/>
      <c r="AD1098" t="s">
        <v>1670</v>
      </c>
      <c r="AE1098">
        <f t="shared" si="76"/>
        <v>0</v>
      </c>
      <c r="AG1098" s="2"/>
      <c r="AI1098" s="7"/>
    </row>
    <row r="1099" spans="1:35" ht="11" customHeight="1" outlineLevel="1" x14ac:dyDescent="0.25">
      <c r="A1099" t="s">
        <v>1668</v>
      </c>
      <c r="C1099" s="2" t="s">
        <v>12976</v>
      </c>
      <c r="D1099" s="2">
        <v>1010</v>
      </c>
      <c r="E1099" s="7">
        <v>1978</v>
      </c>
      <c r="F1099" s="5" t="s">
        <v>22134</v>
      </c>
      <c r="H1099" s="5" t="s">
        <v>5398</v>
      </c>
      <c r="I1099" s="6" t="s">
        <v>1670</v>
      </c>
      <c r="J1099" s="6" t="s">
        <v>11016</v>
      </c>
      <c r="K1099" s="17">
        <v>3</v>
      </c>
      <c r="L1099" s="17" t="s">
        <v>7732</v>
      </c>
      <c r="M1099" s="9"/>
      <c r="N1099" s="9"/>
      <c r="O1099" s="21"/>
      <c r="Q1099" s="29"/>
      <c r="U1099" s="17"/>
      <c r="V1099" s="2"/>
      <c r="Y1099" t="str">
        <f t="shared" si="74"/>
        <v/>
      </c>
      <c r="AA1099">
        <f t="shared" si="75"/>
        <v>1</v>
      </c>
      <c r="AB1099">
        <v>1</v>
      </c>
      <c r="AC1099" s="7"/>
      <c r="AD1099" t="s">
        <v>1670</v>
      </c>
      <c r="AE1099">
        <f t="shared" si="76"/>
        <v>0</v>
      </c>
      <c r="AG1099" s="2"/>
      <c r="AI1099" s="7"/>
    </row>
    <row r="1100" spans="1:35" ht="11" customHeight="1" outlineLevel="1" x14ac:dyDescent="0.25">
      <c r="A1100" t="s">
        <v>1668</v>
      </c>
      <c r="C1100" s="2" t="s">
        <v>12976</v>
      </c>
      <c r="D1100" s="2">
        <v>1011</v>
      </c>
      <c r="E1100" s="7">
        <v>1978</v>
      </c>
      <c r="F1100" s="5" t="s">
        <v>22134</v>
      </c>
      <c r="H1100" s="5" t="s">
        <v>5398</v>
      </c>
      <c r="I1100" s="6" t="s">
        <v>1670</v>
      </c>
      <c r="J1100" s="6" t="s">
        <v>11017</v>
      </c>
      <c r="K1100" s="17">
        <v>3</v>
      </c>
      <c r="L1100" s="17" t="s">
        <v>7732</v>
      </c>
      <c r="M1100" s="9"/>
      <c r="N1100" s="9"/>
      <c r="O1100" s="21"/>
      <c r="Q1100" s="29"/>
      <c r="U1100" s="17"/>
      <c r="V1100" s="2"/>
      <c r="Y1100" t="str">
        <f t="shared" ref="Y1100:Y1163" si="77">IF(COUNTIF(F1100,"*fdc*"),1,"")</f>
        <v/>
      </c>
      <c r="AA1100">
        <f t="shared" ref="AA1100:AA1163" si="78">IF(COUNTIF(F1100,"*s/s*"),1,"")</f>
        <v>1</v>
      </c>
      <c r="AB1100">
        <v>1</v>
      </c>
      <c r="AC1100" s="7"/>
      <c r="AD1100" t="s">
        <v>1670</v>
      </c>
      <c r="AE1100">
        <f t="shared" si="76"/>
        <v>0</v>
      </c>
      <c r="AG1100" s="2"/>
      <c r="AI1100" s="7"/>
    </row>
    <row r="1101" spans="1:35" ht="11" customHeight="1" outlineLevel="1" x14ac:dyDescent="0.25">
      <c r="A1101" t="s">
        <v>1668</v>
      </c>
      <c r="C1101" s="2" t="s">
        <v>12976</v>
      </c>
      <c r="D1101" s="2">
        <v>1012</v>
      </c>
      <c r="E1101" s="7">
        <v>1978</v>
      </c>
      <c r="F1101" s="5" t="s">
        <v>22135</v>
      </c>
      <c r="H1101" s="5" t="s">
        <v>5398</v>
      </c>
      <c r="I1101" s="6" t="s">
        <v>1670</v>
      </c>
      <c r="J1101" s="6" t="s">
        <v>11018</v>
      </c>
      <c r="K1101" s="17">
        <v>3</v>
      </c>
      <c r="L1101" s="17" t="s">
        <v>7732</v>
      </c>
      <c r="M1101" s="9"/>
      <c r="N1101" s="9"/>
      <c r="O1101" s="21"/>
      <c r="Q1101" s="29"/>
      <c r="U1101" s="17"/>
      <c r="V1101" s="2"/>
      <c r="Y1101" t="str">
        <f t="shared" si="77"/>
        <v/>
      </c>
      <c r="AA1101">
        <f t="shared" si="78"/>
        <v>1</v>
      </c>
      <c r="AB1101">
        <v>1</v>
      </c>
      <c r="AC1101" s="7"/>
      <c r="AD1101" t="s">
        <v>1670</v>
      </c>
      <c r="AE1101">
        <f t="shared" si="76"/>
        <v>0</v>
      </c>
      <c r="AG1101" s="2"/>
      <c r="AI1101" s="7"/>
    </row>
    <row r="1102" spans="1:35" ht="11" customHeight="1" outlineLevel="1" x14ac:dyDescent="0.25">
      <c r="A1102" t="s">
        <v>1668</v>
      </c>
      <c r="C1102" s="2" t="s">
        <v>12976</v>
      </c>
      <c r="D1102" s="2">
        <v>1013</v>
      </c>
      <c r="E1102" s="7">
        <v>1978</v>
      </c>
      <c r="F1102" s="5" t="s">
        <v>22135</v>
      </c>
      <c r="H1102" s="5" t="s">
        <v>5398</v>
      </c>
      <c r="I1102" s="6" t="s">
        <v>1670</v>
      </c>
      <c r="J1102" s="6" t="s">
        <v>11019</v>
      </c>
      <c r="K1102" s="17">
        <v>3</v>
      </c>
      <c r="L1102" s="17" t="s">
        <v>7732</v>
      </c>
      <c r="M1102" s="9"/>
      <c r="N1102" s="9"/>
      <c r="O1102" s="21"/>
      <c r="Q1102" s="29"/>
      <c r="U1102" s="17"/>
      <c r="V1102" s="2"/>
      <c r="Y1102" t="str">
        <f t="shared" si="77"/>
        <v/>
      </c>
      <c r="AA1102">
        <f t="shared" si="78"/>
        <v>1</v>
      </c>
      <c r="AB1102">
        <v>1</v>
      </c>
      <c r="AC1102" s="7"/>
      <c r="AD1102" t="s">
        <v>1670</v>
      </c>
      <c r="AE1102">
        <f t="shared" si="76"/>
        <v>0</v>
      </c>
      <c r="AG1102" s="2"/>
      <c r="AI1102" s="7"/>
    </row>
    <row r="1103" spans="1:35" ht="11" customHeight="1" outlineLevel="1" x14ac:dyDescent="0.25">
      <c r="A1103" t="s">
        <v>1668</v>
      </c>
      <c r="C1103" s="2" t="s">
        <v>12976</v>
      </c>
      <c r="D1103" s="2">
        <v>1014</v>
      </c>
      <c r="E1103" s="7">
        <v>1978</v>
      </c>
      <c r="F1103" s="5" t="s">
        <v>22135</v>
      </c>
      <c r="H1103" s="5" t="s">
        <v>5398</v>
      </c>
      <c r="I1103" s="6" t="s">
        <v>1670</v>
      </c>
      <c r="J1103" s="6" t="s">
        <v>11020</v>
      </c>
      <c r="K1103" s="17">
        <v>3</v>
      </c>
      <c r="L1103" s="17" t="s">
        <v>7732</v>
      </c>
      <c r="M1103" s="9"/>
      <c r="N1103" s="9"/>
      <c r="O1103" s="21"/>
      <c r="Q1103" s="29"/>
      <c r="U1103" s="17"/>
      <c r="V1103" s="2"/>
      <c r="Y1103" t="str">
        <f t="shared" si="77"/>
        <v/>
      </c>
      <c r="AA1103">
        <f t="shared" si="78"/>
        <v>1</v>
      </c>
      <c r="AB1103">
        <v>1</v>
      </c>
      <c r="AC1103" s="7"/>
      <c r="AD1103" t="s">
        <v>1670</v>
      </c>
      <c r="AE1103">
        <f t="shared" si="76"/>
        <v>0</v>
      </c>
      <c r="AG1103" s="2"/>
      <c r="AI1103" s="7"/>
    </row>
    <row r="1104" spans="1:35" ht="11" customHeight="1" outlineLevel="1" x14ac:dyDescent="0.25">
      <c r="A1104" t="s">
        <v>1668</v>
      </c>
      <c r="C1104" s="2" t="s">
        <v>12976</v>
      </c>
      <c r="D1104" s="2">
        <v>1015</v>
      </c>
      <c r="E1104" s="7">
        <v>1978</v>
      </c>
      <c r="F1104" s="5" t="s">
        <v>22136</v>
      </c>
      <c r="H1104" s="5" t="s">
        <v>5398</v>
      </c>
      <c r="I1104" s="6" t="s">
        <v>1670</v>
      </c>
      <c r="J1104" s="6" t="s">
        <v>11021</v>
      </c>
      <c r="K1104" s="17">
        <v>3</v>
      </c>
      <c r="L1104" s="17" t="s">
        <v>7732</v>
      </c>
      <c r="M1104" s="9"/>
      <c r="N1104" s="9"/>
      <c r="O1104" s="21"/>
      <c r="Q1104" s="29"/>
      <c r="U1104" s="17"/>
      <c r="V1104" s="2"/>
      <c r="Y1104" t="str">
        <f t="shared" si="77"/>
        <v/>
      </c>
      <c r="AA1104">
        <f t="shared" si="78"/>
        <v>1</v>
      </c>
      <c r="AB1104">
        <v>1</v>
      </c>
      <c r="AC1104" s="7"/>
      <c r="AD1104" t="s">
        <v>1670</v>
      </c>
      <c r="AE1104">
        <f t="shared" si="76"/>
        <v>0</v>
      </c>
      <c r="AG1104" s="2"/>
      <c r="AI1104" s="7"/>
    </row>
    <row r="1105" spans="1:35" ht="11" customHeight="1" outlineLevel="1" x14ac:dyDescent="0.25">
      <c r="A1105" t="s">
        <v>1668</v>
      </c>
      <c r="C1105" s="2" t="s">
        <v>12976</v>
      </c>
      <c r="D1105" s="2">
        <v>1018</v>
      </c>
      <c r="E1105" s="7">
        <v>1979</v>
      </c>
      <c r="F1105" s="5" t="s">
        <v>22137</v>
      </c>
      <c r="H1105" s="5" t="s">
        <v>5398</v>
      </c>
      <c r="I1105" s="6" t="s">
        <v>20958</v>
      </c>
      <c r="J1105" s="6" t="s">
        <v>11022</v>
      </c>
      <c r="K1105" s="17">
        <v>3</v>
      </c>
      <c r="L1105" s="17" t="s">
        <v>7732</v>
      </c>
      <c r="M1105" s="9"/>
      <c r="N1105" s="9"/>
      <c r="O1105" s="21"/>
      <c r="Q1105" s="29"/>
      <c r="U1105" s="17"/>
      <c r="V1105" s="2"/>
      <c r="Y1105" t="str">
        <f t="shared" si="77"/>
        <v/>
      </c>
      <c r="AA1105">
        <f t="shared" si="78"/>
        <v>1</v>
      </c>
      <c r="AB1105">
        <v>1</v>
      </c>
      <c r="AC1105" s="7"/>
      <c r="AD1105" t="s">
        <v>10964</v>
      </c>
      <c r="AE1105">
        <f t="shared" si="76"/>
        <v>0</v>
      </c>
      <c r="AG1105" s="2"/>
      <c r="AI1105" s="7"/>
    </row>
    <row r="1106" spans="1:35" ht="11" customHeight="1" outlineLevel="1" x14ac:dyDescent="0.25">
      <c r="A1106" t="s">
        <v>1668</v>
      </c>
      <c r="C1106" s="2" t="s">
        <v>12976</v>
      </c>
      <c r="D1106" s="2">
        <v>1045</v>
      </c>
      <c r="E1106" s="7">
        <v>1980</v>
      </c>
      <c r="F1106" s="8" t="s">
        <v>22115</v>
      </c>
      <c r="H1106" s="5" t="s">
        <v>5398</v>
      </c>
      <c r="I1106" s="6" t="s">
        <v>1670</v>
      </c>
      <c r="J1106" s="6" t="s">
        <v>11023</v>
      </c>
      <c r="K1106" s="17">
        <v>3</v>
      </c>
      <c r="L1106" s="17" t="s">
        <v>7732</v>
      </c>
      <c r="M1106" s="9"/>
      <c r="N1106" s="9"/>
      <c r="O1106" s="21"/>
      <c r="Q1106" s="29"/>
      <c r="U1106" s="17"/>
      <c r="V1106" s="2">
        <v>651</v>
      </c>
      <c r="Y1106" t="str">
        <f t="shared" si="77"/>
        <v/>
      </c>
      <c r="AA1106" t="str">
        <f t="shared" si="78"/>
        <v/>
      </c>
      <c r="AC1106" s="7"/>
      <c r="AD1106" t="s">
        <v>1670</v>
      </c>
      <c r="AE1106">
        <f t="shared" si="76"/>
        <v>0</v>
      </c>
      <c r="AG1106" s="2"/>
      <c r="AH1106" t="s">
        <v>1671</v>
      </c>
      <c r="AI1106" s="7" t="s">
        <v>4610</v>
      </c>
    </row>
    <row r="1107" spans="1:35" ht="11" customHeight="1" outlineLevel="1" x14ac:dyDescent="0.25">
      <c r="A1107" t="s">
        <v>1668</v>
      </c>
      <c r="C1107" s="2" t="s">
        <v>12976</v>
      </c>
      <c r="D1107" s="2" t="s">
        <v>11025</v>
      </c>
      <c r="E1107" s="7">
        <v>1980</v>
      </c>
      <c r="F1107" s="5" t="s">
        <v>22138</v>
      </c>
      <c r="H1107" s="5" t="s">
        <v>5398</v>
      </c>
      <c r="I1107" s="6" t="s">
        <v>1670</v>
      </c>
      <c r="J1107" s="6" t="s">
        <v>11024</v>
      </c>
      <c r="K1107" s="17">
        <v>3</v>
      </c>
      <c r="L1107" s="17" t="s">
        <v>7732</v>
      </c>
      <c r="M1107" s="9"/>
      <c r="N1107" s="9"/>
      <c r="O1107" s="21"/>
      <c r="Q1107" s="29"/>
      <c r="U1107" s="17"/>
      <c r="V1107" s="2"/>
      <c r="Y1107" t="str">
        <f t="shared" si="77"/>
        <v/>
      </c>
      <c r="AA1107">
        <f t="shared" si="78"/>
        <v>1</v>
      </c>
      <c r="AB1107">
        <v>1</v>
      </c>
      <c r="AC1107" s="7"/>
      <c r="AD1107" t="s">
        <v>1670</v>
      </c>
      <c r="AE1107">
        <f t="shared" si="76"/>
        <v>0</v>
      </c>
      <c r="AG1107" s="2"/>
      <c r="AI1107" s="7"/>
    </row>
    <row r="1108" spans="1:35" ht="11" customHeight="1" outlineLevel="1" x14ac:dyDescent="0.25">
      <c r="A1108" t="s">
        <v>1668</v>
      </c>
      <c r="C1108" s="2" t="s">
        <v>12976</v>
      </c>
      <c r="D1108" s="2" t="s">
        <v>11027</v>
      </c>
      <c r="E1108" s="7">
        <v>1980</v>
      </c>
      <c r="F1108" s="5" t="s">
        <v>22139</v>
      </c>
      <c r="H1108" s="5" t="s">
        <v>5398</v>
      </c>
      <c r="I1108" s="6" t="s">
        <v>1670</v>
      </c>
      <c r="J1108" s="6" t="s">
        <v>11026</v>
      </c>
      <c r="K1108" s="17">
        <v>3</v>
      </c>
      <c r="L1108" s="17" t="s">
        <v>7732</v>
      </c>
      <c r="M1108" s="9"/>
      <c r="N1108" s="9"/>
      <c r="O1108" s="21"/>
      <c r="Q1108" s="29"/>
      <c r="U1108" s="17"/>
      <c r="V1108" s="2"/>
      <c r="Y1108" t="str">
        <f t="shared" si="77"/>
        <v/>
      </c>
      <c r="AA1108">
        <f t="shared" si="78"/>
        <v>1</v>
      </c>
      <c r="AC1108" s="7"/>
      <c r="AD1108" t="s">
        <v>1670</v>
      </c>
      <c r="AE1108">
        <f t="shared" si="76"/>
        <v>0</v>
      </c>
      <c r="AG1108" s="2"/>
      <c r="AI1108" s="7"/>
    </row>
    <row r="1109" spans="1:35" ht="11" customHeight="1" outlineLevel="1" x14ac:dyDescent="0.25">
      <c r="A1109" t="s">
        <v>1668</v>
      </c>
      <c r="C1109" s="2" t="s">
        <v>12976</v>
      </c>
      <c r="D1109" s="2" t="s">
        <v>11028</v>
      </c>
      <c r="E1109" s="7">
        <v>1980</v>
      </c>
      <c r="F1109" s="5" t="s">
        <v>10991</v>
      </c>
      <c r="H1109" s="5" t="s">
        <v>5398</v>
      </c>
      <c r="I1109" s="6" t="s">
        <v>1670</v>
      </c>
      <c r="J1109" s="6" t="s">
        <v>11029</v>
      </c>
      <c r="K1109" s="17">
        <v>3</v>
      </c>
      <c r="L1109" s="17" t="s">
        <v>7732</v>
      </c>
      <c r="M1109" s="9"/>
      <c r="N1109" s="9"/>
      <c r="O1109" s="21"/>
      <c r="Q1109" s="29"/>
      <c r="U1109" s="17"/>
      <c r="V1109" s="2"/>
      <c r="Y1109" t="str">
        <f t="shared" si="77"/>
        <v/>
      </c>
      <c r="AA1109">
        <f t="shared" si="78"/>
        <v>1</v>
      </c>
      <c r="AB1109">
        <v>1</v>
      </c>
      <c r="AC1109" s="7"/>
      <c r="AD1109" t="s">
        <v>1670</v>
      </c>
      <c r="AE1109">
        <f t="shared" si="76"/>
        <v>0</v>
      </c>
      <c r="AG1109" s="2"/>
      <c r="AI1109" s="7"/>
    </row>
    <row r="1110" spans="1:35" ht="11" customHeight="1" outlineLevel="1" x14ac:dyDescent="0.25">
      <c r="A1110" t="s">
        <v>1668</v>
      </c>
      <c r="C1110" s="2" t="s">
        <v>12976</v>
      </c>
      <c r="D1110" s="2">
        <v>1074</v>
      </c>
      <c r="E1110" s="7">
        <v>1981</v>
      </c>
      <c r="F1110" s="5" t="s">
        <v>10991</v>
      </c>
      <c r="H1110" s="5" t="s">
        <v>5398</v>
      </c>
      <c r="I1110" s="6" t="s">
        <v>1670</v>
      </c>
      <c r="J1110" s="6" t="s">
        <v>11030</v>
      </c>
      <c r="K1110" s="17">
        <v>3</v>
      </c>
      <c r="L1110" s="17" t="s">
        <v>7732</v>
      </c>
      <c r="M1110" s="9"/>
      <c r="N1110" s="9"/>
      <c r="O1110" s="21"/>
      <c r="Q1110" s="29"/>
      <c r="U1110" s="17"/>
      <c r="V1110" s="2"/>
      <c r="Y1110" t="str">
        <f t="shared" si="77"/>
        <v/>
      </c>
      <c r="AA1110">
        <f t="shared" si="78"/>
        <v>1</v>
      </c>
      <c r="AB1110">
        <v>1</v>
      </c>
      <c r="AC1110" s="7"/>
      <c r="AD1110" t="s">
        <v>1670</v>
      </c>
      <c r="AE1110">
        <f t="shared" si="76"/>
        <v>0</v>
      </c>
      <c r="AG1110" s="2"/>
      <c r="AI1110" s="7"/>
    </row>
    <row r="1111" spans="1:35" ht="11" customHeight="1" outlineLevel="1" x14ac:dyDescent="0.25">
      <c r="A1111" t="s">
        <v>1668</v>
      </c>
      <c r="C1111" s="2" t="s">
        <v>12976</v>
      </c>
      <c r="D1111" s="2">
        <v>1075</v>
      </c>
      <c r="E1111" s="7">
        <v>1981</v>
      </c>
      <c r="F1111" s="5" t="s">
        <v>10991</v>
      </c>
      <c r="H1111" s="5" t="s">
        <v>5398</v>
      </c>
      <c r="I1111" s="6" t="s">
        <v>1670</v>
      </c>
      <c r="J1111" s="6" t="s">
        <v>11031</v>
      </c>
      <c r="K1111" s="17">
        <v>3</v>
      </c>
      <c r="L1111" s="17" t="s">
        <v>7732</v>
      </c>
      <c r="M1111" s="9"/>
      <c r="N1111" s="9"/>
      <c r="O1111" s="21"/>
      <c r="Q1111" s="29"/>
      <c r="U1111" s="17"/>
      <c r="V1111" s="2"/>
      <c r="Y1111" t="str">
        <f t="shared" si="77"/>
        <v/>
      </c>
      <c r="AA1111">
        <f t="shared" si="78"/>
        <v>1</v>
      </c>
      <c r="AB1111">
        <v>1</v>
      </c>
      <c r="AC1111" s="7"/>
      <c r="AD1111" t="s">
        <v>1670</v>
      </c>
      <c r="AE1111">
        <f t="shared" si="76"/>
        <v>0</v>
      </c>
      <c r="AG1111" s="2"/>
      <c r="AI1111" s="7"/>
    </row>
    <row r="1112" spans="1:35" ht="11" customHeight="1" outlineLevel="1" x14ac:dyDescent="0.25">
      <c r="A1112" t="s">
        <v>1668</v>
      </c>
      <c r="C1112" s="2" t="s">
        <v>12976</v>
      </c>
      <c r="D1112" s="2">
        <v>1076</v>
      </c>
      <c r="E1112" s="7">
        <v>1981</v>
      </c>
      <c r="F1112" s="5" t="s">
        <v>10991</v>
      </c>
      <c r="H1112" s="5" t="s">
        <v>5398</v>
      </c>
      <c r="I1112" s="6" t="s">
        <v>1670</v>
      </c>
      <c r="J1112" s="6" t="s">
        <v>11032</v>
      </c>
      <c r="K1112" s="17">
        <v>3</v>
      </c>
      <c r="L1112" s="17" t="s">
        <v>7732</v>
      </c>
      <c r="M1112" s="9"/>
      <c r="N1112" s="9"/>
      <c r="O1112" s="21"/>
      <c r="Q1112" s="29"/>
      <c r="U1112" s="17"/>
      <c r="V1112" s="2"/>
      <c r="Y1112" t="str">
        <f t="shared" si="77"/>
        <v/>
      </c>
      <c r="AA1112">
        <f t="shared" si="78"/>
        <v>1</v>
      </c>
      <c r="AB1112">
        <v>1</v>
      </c>
      <c r="AC1112" s="7"/>
      <c r="AD1112" t="s">
        <v>1670</v>
      </c>
      <c r="AE1112">
        <f t="shared" si="76"/>
        <v>0</v>
      </c>
      <c r="AG1112" s="2"/>
      <c r="AI1112" s="7"/>
    </row>
    <row r="1113" spans="1:35" ht="11" customHeight="1" outlineLevel="1" x14ac:dyDescent="0.25">
      <c r="A1113" t="s">
        <v>1668</v>
      </c>
      <c r="C1113" s="2" t="s">
        <v>12976</v>
      </c>
      <c r="D1113" s="2">
        <v>1077</v>
      </c>
      <c r="E1113" s="7">
        <v>1981</v>
      </c>
      <c r="F1113" s="5" t="s">
        <v>10991</v>
      </c>
      <c r="H1113" s="5" t="s">
        <v>5398</v>
      </c>
      <c r="I1113" s="6" t="s">
        <v>1670</v>
      </c>
      <c r="J1113" s="6" t="s">
        <v>11032</v>
      </c>
      <c r="K1113" s="17">
        <v>3</v>
      </c>
      <c r="L1113" s="17" t="s">
        <v>7732</v>
      </c>
      <c r="M1113" s="9"/>
      <c r="N1113" s="9"/>
      <c r="O1113" s="21"/>
      <c r="Q1113" s="29"/>
      <c r="U1113" s="17"/>
      <c r="V1113" s="2"/>
      <c r="Y1113" t="str">
        <f t="shared" si="77"/>
        <v/>
      </c>
      <c r="AA1113">
        <f t="shared" si="78"/>
        <v>1</v>
      </c>
      <c r="AB1113">
        <v>1</v>
      </c>
      <c r="AC1113" s="7"/>
      <c r="AD1113" t="s">
        <v>1670</v>
      </c>
      <c r="AE1113">
        <f t="shared" si="76"/>
        <v>0</v>
      </c>
      <c r="AG1113" s="2"/>
      <c r="AI1113" s="7"/>
    </row>
    <row r="1114" spans="1:35" ht="11" customHeight="1" outlineLevel="1" x14ac:dyDescent="0.25">
      <c r="A1114" t="s">
        <v>1668</v>
      </c>
      <c r="C1114" s="2" t="s">
        <v>12976</v>
      </c>
      <c r="D1114" s="2">
        <v>1078</v>
      </c>
      <c r="E1114" s="7">
        <v>1981</v>
      </c>
      <c r="F1114" s="5" t="s">
        <v>10991</v>
      </c>
      <c r="H1114" s="5" t="s">
        <v>5398</v>
      </c>
      <c r="I1114" s="6" t="s">
        <v>1670</v>
      </c>
      <c r="J1114" s="6" t="s">
        <v>11033</v>
      </c>
      <c r="K1114" s="17">
        <v>3</v>
      </c>
      <c r="L1114" s="17" t="s">
        <v>7732</v>
      </c>
      <c r="M1114" s="9"/>
      <c r="N1114" s="9"/>
      <c r="O1114" s="21"/>
      <c r="Q1114" s="29"/>
      <c r="U1114" s="17"/>
      <c r="V1114" s="2"/>
      <c r="Y1114" t="str">
        <f t="shared" si="77"/>
        <v/>
      </c>
      <c r="AA1114">
        <f t="shared" si="78"/>
        <v>1</v>
      </c>
      <c r="AB1114">
        <v>1</v>
      </c>
      <c r="AC1114" s="7"/>
      <c r="AD1114" t="s">
        <v>1670</v>
      </c>
      <c r="AE1114">
        <f t="shared" si="76"/>
        <v>0</v>
      </c>
      <c r="AG1114" s="2"/>
      <c r="AI1114" s="7"/>
    </row>
    <row r="1115" spans="1:35" ht="11" customHeight="1" outlineLevel="1" x14ac:dyDescent="0.25">
      <c r="A1115" t="s">
        <v>1668</v>
      </c>
      <c r="C1115" s="2" t="s">
        <v>12976</v>
      </c>
      <c r="D1115" s="2">
        <v>1079</v>
      </c>
      <c r="E1115" s="7">
        <v>1981</v>
      </c>
      <c r="F1115" s="5" t="s">
        <v>10991</v>
      </c>
      <c r="H1115" s="5" t="s">
        <v>5398</v>
      </c>
      <c r="I1115" s="6" t="s">
        <v>1670</v>
      </c>
      <c r="J1115" s="6" t="s">
        <v>11033</v>
      </c>
      <c r="K1115" s="17">
        <v>3</v>
      </c>
      <c r="L1115" s="17" t="s">
        <v>7732</v>
      </c>
      <c r="M1115" s="9"/>
      <c r="N1115" s="9"/>
      <c r="O1115" s="21"/>
      <c r="Q1115" s="29"/>
      <c r="U1115" s="17"/>
      <c r="V1115" s="2"/>
      <c r="Y1115" t="str">
        <f t="shared" si="77"/>
        <v/>
      </c>
      <c r="AA1115">
        <f t="shared" si="78"/>
        <v>1</v>
      </c>
      <c r="AB1115">
        <v>1</v>
      </c>
      <c r="AC1115" s="7"/>
      <c r="AD1115" t="s">
        <v>1670</v>
      </c>
      <c r="AE1115">
        <f t="shared" si="76"/>
        <v>0</v>
      </c>
      <c r="AG1115" s="2"/>
      <c r="AI1115" s="7"/>
    </row>
    <row r="1116" spans="1:35" ht="11" customHeight="1" outlineLevel="1" x14ac:dyDescent="0.25">
      <c r="A1116" t="s">
        <v>1668</v>
      </c>
      <c r="C1116" s="2" t="s">
        <v>12976</v>
      </c>
      <c r="D1116" s="2">
        <v>1081</v>
      </c>
      <c r="E1116" s="7">
        <v>1981</v>
      </c>
      <c r="F1116" s="5" t="s">
        <v>10991</v>
      </c>
      <c r="H1116" s="5" t="s">
        <v>5398</v>
      </c>
      <c r="I1116" s="6" t="s">
        <v>1670</v>
      </c>
      <c r="J1116" s="6" t="s">
        <v>11034</v>
      </c>
      <c r="K1116" s="17">
        <v>3</v>
      </c>
      <c r="L1116" s="17" t="s">
        <v>7732</v>
      </c>
      <c r="M1116" s="9"/>
      <c r="N1116" s="9"/>
      <c r="O1116" s="21"/>
      <c r="Q1116" s="29"/>
      <c r="U1116" s="17"/>
      <c r="V1116" s="2"/>
      <c r="Y1116" t="str">
        <f t="shared" si="77"/>
        <v/>
      </c>
      <c r="AA1116">
        <f t="shared" si="78"/>
        <v>1</v>
      </c>
      <c r="AB1116">
        <v>1</v>
      </c>
      <c r="AC1116" s="7"/>
      <c r="AD1116" t="s">
        <v>1670</v>
      </c>
      <c r="AE1116">
        <f t="shared" si="76"/>
        <v>0</v>
      </c>
      <c r="AG1116" s="2"/>
      <c r="AI1116" s="7"/>
    </row>
    <row r="1117" spans="1:35" ht="11" customHeight="1" outlineLevel="1" x14ac:dyDescent="0.25">
      <c r="A1117" t="s">
        <v>1668</v>
      </c>
      <c r="C1117" s="2" t="s">
        <v>12976</v>
      </c>
      <c r="D1117" s="2">
        <v>1082</v>
      </c>
      <c r="E1117" s="7">
        <v>1981</v>
      </c>
      <c r="F1117" s="5" t="s">
        <v>10991</v>
      </c>
      <c r="H1117" s="5" t="s">
        <v>5398</v>
      </c>
      <c r="I1117" s="6" t="s">
        <v>1670</v>
      </c>
      <c r="J1117" s="6" t="s">
        <v>11035</v>
      </c>
      <c r="K1117" s="17">
        <v>3</v>
      </c>
      <c r="L1117" s="17" t="s">
        <v>7732</v>
      </c>
      <c r="M1117" s="9"/>
      <c r="N1117" s="9"/>
      <c r="O1117" s="21"/>
      <c r="Q1117" s="29"/>
      <c r="U1117" s="17"/>
      <c r="V1117" s="2"/>
      <c r="Y1117" t="str">
        <f t="shared" si="77"/>
        <v/>
      </c>
      <c r="AA1117">
        <f t="shared" si="78"/>
        <v>1</v>
      </c>
      <c r="AB1117">
        <v>1</v>
      </c>
      <c r="AC1117" s="7"/>
      <c r="AD1117" t="s">
        <v>1670</v>
      </c>
      <c r="AE1117">
        <f t="shared" si="76"/>
        <v>0</v>
      </c>
      <c r="AG1117" s="2"/>
      <c r="AI1117" s="7"/>
    </row>
    <row r="1118" spans="1:35" ht="11" customHeight="1" outlineLevel="1" x14ac:dyDescent="0.25">
      <c r="A1118" t="s">
        <v>1668</v>
      </c>
      <c r="C1118" s="2" t="s">
        <v>12976</v>
      </c>
      <c r="D1118" s="2">
        <v>1083</v>
      </c>
      <c r="E1118" s="7">
        <v>1981</v>
      </c>
      <c r="F1118" s="5" t="s">
        <v>10991</v>
      </c>
      <c r="H1118" s="5" t="s">
        <v>5398</v>
      </c>
      <c r="I1118" s="6" t="s">
        <v>1670</v>
      </c>
      <c r="J1118" s="6" t="s">
        <v>11036</v>
      </c>
      <c r="K1118" s="17">
        <v>3</v>
      </c>
      <c r="L1118" s="17" t="s">
        <v>7732</v>
      </c>
      <c r="M1118" s="9"/>
      <c r="N1118" s="9"/>
      <c r="O1118" s="21"/>
      <c r="Q1118" s="29"/>
      <c r="U1118" s="17"/>
      <c r="V1118" s="2"/>
      <c r="Y1118" t="str">
        <f t="shared" si="77"/>
        <v/>
      </c>
      <c r="AA1118">
        <f t="shared" si="78"/>
        <v>1</v>
      </c>
      <c r="AB1118">
        <v>1</v>
      </c>
      <c r="AC1118" s="7"/>
      <c r="AD1118" t="s">
        <v>1670</v>
      </c>
      <c r="AE1118">
        <f t="shared" si="76"/>
        <v>0</v>
      </c>
      <c r="AG1118" s="2"/>
      <c r="AI1118" s="7"/>
    </row>
    <row r="1119" spans="1:35" ht="11" customHeight="1" outlineLevel="1" x14ac:dyDescent="0.25">
      <c r="A1119" t="s">
        <v>1668</v>
      </c>
      <c r="C1119" s="2" t="s">
        <v>12976</v>
      </c>
      <c r="D1119" s="2">
        <v>1084</v>
      </c>
      <c r="E1119" s="7">
        <v>1981</v>
      </c>
      <c r="F1119" s="5" t="s">
        <v>10991</v>
      </c>
      <c r="H1119" s="5" t="s">
        <v>5398</v>
      </c>
      <c r="I1119" s="6" t="s">
        <v>1670</v>
      </c>
      <c r="J1119" s="6" t="s">
        <v>11037</v>
      </c>
      <c r="K1119" s="17">
        <v>3</v>
      </c>
      <c r="L1119" s="17" t="s">
        <v>7732</v>
      </c>
      <c r="M1119" s="9"/>
      <c r="N1119" s="9"/>
      <c r="O1119" s="21"/>
      <c r="Q1119" s="29"/>
      <c r="U1119" s="17"/>
      <c r="V1119" s="2"/>
      <c r="Y1119" t="str">
        <f t="shared" si="77"/>
        <v/>
      </c>
      <c r="AA1119">
        <f t="shared" si="78"/>
        <v>1</v>
      </c>
      <c r="AB1119">
        <v>1</v>
      </c>
      <c r="AC1119" s="7"/>
      <c r="AD1119" t="s">
        <v>1670</v>
      </c>
      <c r="AE1119">
        <f t="shared" si="76"/>
        <v>0</v>
      </c>
      <c r="AG1119" s="2"/>
      <c r="AI1119" s="7"/>
    </row>
    <row r="1120" spans="1:35" ht="11" customHeight="1" outlineLevel="1" x14ac:dyDescent="0.25">
      <c r="A1120" t="s">
        <v>1668</v>
      </c>
      <c r="C1120" s="2" t="s">
        <v>12976</v>
      </c>
      <c r="D1120" s="2" t="s">
        <v>11039</v>
      </c>
      <c r="E1120" s="7">
        <v>1981</v>
      </c>
      <c r="F1120" s="5" t="s">
        <v>10991</v>
      </c>
      <c r="H1120" s="5" t="s">
        <v>5398</v>
      </c>
      <c r="I1120" s="6" t="s">
        <v>1670</v>
      </c>
      <c r="J1120" s="6" t="s">
        <v>11038</v>
      </c>
      <c r="K1120" s="17">
        <v>3</v>
      </c>
      <c r="L1120" s="17" t="s">
        <v>7732</v>
      </c>
      <c r="M1120" s="9"/>
      <c r="N1120" s="9"/>
      <c r="O1120" s="21"/>
      <c r="Q1120" s="29"/>
      <c r="U1120" s="17"/>
      <c r="V1120" s="2"/>
      <c r="Y1120" t="str">
        <f t="shared" si="77"/>
        <v/>
      </c>
      <c r="AA1120">
        <f t="shared" si="78"/>
        <v>1</v>
      </c>
      <c r="AB1120">
        <v>1</v>
      </c>
      <c r="AC1120" s="7"/>
      <c r="AD1120" t="s">
        <v>1670</v>
      </c>
      <c r="AE1120">
        <f t="shared" si="76"/>
        <v>0</v>
      </c>
      <c r="AG1120" s="2"/>
      <c r="AI1120" s="7"/>
    </row>
    <row r="1121" spans="1:35" ht="11" customHeight="1" outlineLevel="1" x14ac:dyDescent="0.25">
      <c r="A1121" t="s">
        <v>1668</v>
      </c>
      <c r="C1121" s="2" t="s">
        <v>12976</v>
      </c>
      <c r="D1121" s="2">
        <v>1100</v>
      </c>
      <c r="E1121" s="7">
        <v>1981</v>
      </c>
      <c r="F1121" s="5" t="s">
        <v>10991</v>
      </c>
      <c r="H1121" s="5" t="s">
        <v>5398</v>
      </c>
      <c r="I1121" s="6" t="s">
        <v>1670</v>
      </c>
      <c r="J1121" s="6" t="s">
        <v>11040</v>
      </c>
      <c r="K1121" s="17">
        <v>3</v>
      </c>
      <c r="L1121" s="17" t="s">
        <v>7730</v>
      </c>
      <c r="M1121" s="9">
        <v>16</v>
      </c>
      <c r="N1121" s="9"/>
      <c r="O1121" s="21"/>
      <c r="Q1121" s="29"/>
      <c r="T1121">
        <v>1</v>
      </c>
      <c r="U1121" s="17"/>
      <c r="V1121" s="2"/>
      <c r="Y1121" t="str">
        <f t="shared" si="77"/>
        <v/>
      </c>
      <c r="AA1121">
        <f t="shared" si="78"/>
        <v>1</v>
      </c>
      <c r="AC1121" s="7"/>
      <c r="AD1121" t="s">
        <v>1670</v>
      </c>
      <c r="AE1121">
        <f t="shared" si="76"/>
        <v>0</v>
      </c>
      <c r="AG1121" s="2"/>
      <c r="AI1121" s="7"/>
    </row>
    <row r="1122" spans="1:35" ht="11" customHeight="1" outlineLevel="1" x14ac:dyDescent="0.25">
      <c r="A1122" t="s">
        <v>1668</v>
      </c>
      <c r="C1122" s="2" t="s">
        <v>12976</v>
      </c>
      <c r="D1122" s="2">
        <v>1102</v>
      </c>
      <c r="E1122" s="7">
        <v>1981</v>
      </c>
      <c r="F1122" s="5" t="s">
        <v>3969</v>
      </c>
      <c r="H1122" s="5" t="s">
        <v>5398</v>
      </c>
      <c r="I1122" s="6" t="s">
        <v>20959</v>
      </c>
      <c r="J1122" s="6" t="s">
        <v>7078</v>
      </c>
      <c r="K1122" s="17">
        <v>3</v>
      </c>
      <c r="L1122" s="17" t="s">
        <v>7730</v>
      </c>
      <c r="M1122" s="9">
        <v>0.8</v>
      </c>
      <c r="N1122" s="9"/>
      <c r="O1122" s="21"/>
      <c r="Q1122" s="29"/>
      <c r="U1122" s="17"/>
      <c r="V1122" s="2">
        <v>670</v>
      </c>
      <c r="Y1122" t="str">
        <f t="shared" si="77"/>
        <v/>
      </c>
      <c r="AA1122" t="str">
        <f t="shared" si="78"/>
        <v/>
      </c>
      <c r="AC1122" s="7"/>
      <c r="AD1122" t="s">
        <v>691</v>
      </c>
      <c r="AE1122">
        <f t="shared" si="76"/>
        <v>0</v>
      </c>
      <c r="AG1122" s="2"/>
      <c r="AH1122" t="s">
        <v>1671</v>
      </c>
      <c r="AI1122" s="7" t="s">
        <v>4610</v>
      </c>
    </row>
    <row r="1123" spans="1:35" ht="11" customHeight="1" outlineLevel="1" x14ac:dyDescent="0.25">
      <c r="A1123" t="s">
        <v>1668</v>
      </c>
      <c r="C1123" s="2" t="s">
        <v>12976</v>
      </c>
      <c r="D1123" s="2">
        <v>1106</v>
      </c>
      <c r="E1123" s="7">
        <v>1982</v>
      </c>
      <c r="F1123" s="5" t="s">
        <v>10991</v>
      </c>
      <c r="H1123" s="5" t="s">
        <v>5398</v>
      </c>
      <c r="I1123" s="6" t="s">
        <v>1670</v>
      </c>
      <c r="J1123" s="6" t="s">
        <v>11042</v>
      </c>
      <c r="K1123" s="17">
        <v>3</v>
      </c>
      <c r="L1123" s="17" t="s">
        <v>7732</v>
      </c>
      <c r="M1123" s="9"/>
      <c r="N1123" s="9"/>
      <c r="O1123" s="21"/>
      <c r="Q1123" s="29"/>
      <c r="U1123" s="17"/>
      <c r="V1123" s="2"/>
      <c r="Y1123" t="str">
        <f t="shared" si="77"/>
        <v/>
      </c>
      <c r="AA1123">
        <f t="shared" si="78"/>
        <v>1</v>
      </c>
      <c r="AC1123" s="7"/>
      <c r="AD1123" t="s">
        <v>11041</v>
      </c>
      <c r="AE1123">
        <f t="shared" si="76"/>
        <v>0</v>
      </c>
      <c r="AG1123" s="2"/>
      <c r="AI1123" s="7"/>
    </row>
    <row r="1124" spans="1:35" ht="11" customHeight="1" outlineLevel="1" x14ac:dyDescent="0.25">
      <c r="A1124" t="s">
        <v>1668</v>
      </c>
      <c r="C1124" s="2" t="s">
        <v>12976</v>
      </c>
      <c r="D1124" s="2">
        <v>1107</v>
      </c>
      <c r="E1124" s="7">
        <v>1982</v>
      </c>
      <c r="F1124" s="5" t="s">
        <v>10991</v>
      </c>
      <c r="H1124" s="5" t="s">
        <v>5398</v>
      </c>
      <c r="I1124" s="6" t="s">
        <v>1670</v>
      </c>
      <c r="J1124" s="6" t="s">
        <v>11042</v>
      </c>
      <c r="K1124" s="17">
        <v>3</v>
      </c>
      <c r="L1124" s="17" t="s">
        <v>7732</v>
      </c>
      <c r="M1124" s="9"/>
      <c r="N1124" s="9"/>
      <c r="O1124" s="21"/>
      <c r="Q1124" s="29"/>
      <c r="U1124" s="17"/>
      <c r="V1124" s="2"/>
      <c r="Y1124" t="str">
        <f t="shared" si="77"/>
        <v/>
      </c>
      <c r="AA1124">
        <f t="shared" si="78"/>
        <v>1</v>
      </c>
      <c r="AC1124" s="7"/>
      <c r="AD1124" t="s">
        <v>11041</v>
      </c>
      <c r="AE1124">
        <f t="shared" si="76"/>
        <v>0</v>
      </c>
      <c r="AG1124" s="2"/>
      <c r="AI1124" s="7"/>
    </row>
    <row r="1125" spans="1:35" ht="11" customHeight="1" outlineLevel="1" x14ac:dyDescent="0.25">
      <c r="A1125" t="s">
        <v>1668</v>
      </c>
      <c r="C1125" s="2" t="s">
        <v>12976</v>
      </c>
      <c r="D1125" s="2">
        <v>1108</v>
      </c>
      <c r="E1125" s="7">
        <v>1982</v>
      </c>
      <c r="F1125" s="5" t="s">
        <v>21088</v>
      </c>
      <c r="H1125" s="5" t="s">
        <v>5398</v>
      </c>
      <c r="I1125" s="6" t="s">
        <v>21087</v>
      </c>
      <c r="J1125" s="6" t="s">
        <v>21086</v>
      </c>
      <c r="K1125" s="17">
        <v>5</v>
      </c>
      <c r="L1125" s="17" t="s">
        <v>7730</v>
      </c>
      <c r="M1125" s="9">
        <v>2</v>
      </c>
      <c r="N1125" s="9"/>
      <c r="O1125" s="21"/>
      <c r="Q1125" s="29"/>
      <c r="U1125" s="17"/>
      <c r="V1125" s="2"/>
      <c r="Y1125" t="str">
        <f t="shared" si="77"/>
        <v/>
      </c>
      <c r="AA1125" t="str">
        <f t="shared" si="78"/>
        <v/>
      </c>
      <c r="AC1125" s="7"/>
      <c r="AD1125" t="s">
        <v>21087</v>
      </c>
      <c r="AE1125">
        <f t="shared" ref="AE1125:AE1188" si="79">COUNTIF(I1125,"*Fuji*")</f>
        <v>0</v>
      </c>
      <c r="AG1125" s="2"/>
      <c r="AI1125" s="7"/>
    </row>
    <row r="1126" spans="1:35" ht="11" customHeight="1" outlineLevel="1" x14ac:dyDescent="0.25">
      <c r="A1126" t="s">
        <v>1668</v>
      </c>
      <c r="C1126" s="2" t="s">
        <v>12976</v>
      </c>
      <c r="D1126" s="2">
        <v>1136</v>
      </c>
      <c r="E1126" s="7">
        <v>1982</v>
      </c>
      <c r="F1126" s="5" t="s">
        <v>10991</v>
      </c>
      <c r="H1126" s="5" t="s">
        <v>5398</v>
      </c>
      <c r="I1126" s="6" t="s">
        <v>1670</v>
      </c>
      <c r="J1126" s="6" t="s">
        <v>11043</v>
      </c>
      <c r="K1126" s="17">
        <v>3</v>
      </c>
      <c r="L1126" s="17" t="s">
        <v>7732</v>
      </c>
      <c r="M1126" s="9"/>
      <c r="N1126" s="9"/>
      <c r="O1126" s="21"/>
      <c r="Q1126" s="29"/>
      <c r="U1126" s="17"/>
      <c r="V1126" s="2"/>
      <c r="Y1126" t="str">
        <f t="shared" si="77"/>
        <v/>
      </c>
      <c r="AA1126">
        <f t="shared" si="78"/>
        <v>1</v>
      </c>
      <c r="AC1126" s="7"/>
      <c r="AD1126" t="s">
        <v>11044</v>
      </c>
      <c r="AE1126">
        <f t="shared" si="79"/>
        <v>0</v>
      </c>
      <c r="AG1126" s="2"/>
      <c r="AI1126" s="7"/>
    </row>
    <row r="1127" spans="1:35" ht="11" customHeight="1" outlineLevel="1" x14ac:dyDescent="0.25">
      <c r="A1127" t="s">
        <v>1668</v>
      </c>
      <c r="C1127" s="2" t="s">
        <v>12976</v>
      </c>
      <c r="D1127" s="2">
        <v>1141</v>
      </c>
      <c r="E1127" s="7">
        <v>1983</v>
      </c>
      <c r="F1127" s="5" t="s">
        <v>22140</v>
      </c>
      <c r="H1127" s="5" t="s">
        <v>5398</v>
      </c>
      <c r="I1127" s="6" t="s">
        <v>1512</v>
      </c>
      <c r="J1127" s="6" t="s">
        <v>11045</v>
      </c>
      <c r="K1127" s="17">
        <v>3</v>
      </c>
      <c r="L1127" s="17" t="s">
        <v>7732</v>
      </c>
      <c r="M1127" s="9"/>
      <c r="N1127" s="9"/>
      <c r="O1127" s="21"/>
      <c r="Q1127" s="29"/>
      <c r="U1127" s="17"/>
      <c r="V1127" s="2"/>
      <c r="Y1127" t="str">
        <f t="shared" si="77"/>
        <v/>
      </c>
      <c r="AA1127">
        <f t="shared" si="78"/>
        <v>1</v>
      </c>
      <c r="AC1127" s="7"/>
      <c r="AD1127" t="s">
        <v>1512</v>
      </c>
      <c r="AE1127">
        <f t="shared" si="79"/>
        <v>0</v>
      </c>
      <c r="AG1127" s="2"/>
      <c r="AI1127" s="7"/>
    </row>
    <row r="1128" spans="1:35" ht="11" customHeight="1" outlineLevel="1" x14ac:dyDescent="0.25">
      <c r="A1128" t="s">
        <v>1668</v>
      </c>
      <c r="C1128" s="2" t="s">
        <v>12976</v>
      </c>
      <c r="D1128" s="2">
        <v>1170</v>
      </c>
      <c r="E1128" s="7">
        <v>1984</v>
      </c>
      <c r="F1128" s="5" t="s">
        <v>11047</v>
      </c>
      <c r="H1128" s="5" t="s">
        <v>5398</v>
      </c>
      <c r="I1128" s="6" t="s">
        <v>1670</v>
      </c>
      <c r="J1128" s="6" t="s">
        <v>11046</v>
      </c>
      <c r="K1128" s="17">
        <v>3</v>
      </c>
      <c r="L1128" s="17" t="s">
        <v>7732</v>
      </c>
      <c r="M1128" s="9"/>
      <c r="N1128" s="9"/>
      <c r="O1128" s="21"/>
      <c r="Q1128" s="29"/>
      <c r="U1128" s="17"/>
      <c r="V1128" s="2"/>
      <c r="Y1128" t="str">
        <f t="shared" si="77"/>
        <v/>
      </c>
      <c r="AA1128">
        <f t="shared" si="78"/>
        <v>1</v>
      </c>
      <c r="AC1128" s="7"/>
      <c r="AD1128" t="s">
        <v>1670</v>
      </c>
      <c r="AE1128">
        <f t="shared" si="79"/>
        <v>0</v>
      </c>
      <c r="AG1128" s="2"/>
      <c r="AI1128" s="7"/>
    </row>
    <row r="1129" spans="1:35" ht="11" customHeight="1" outlineLevel="1" x14ac:dyDescent="0.25">
      <c r="A1129" t="s">
        <v>1668</v>
      </c>
      <c r="C1129" s="2" t="s">
        <v>12976</v>
      </c>
      <c r="D1129" s="2">
        <v>1177</v>
      </c>
      <c r="E1129" s="7">
        <v>1985</v>
      </c>
      <c r="F1129" s="5">
        <v>25000</v>
      </c>
      <c r="H1129" s="5" t="s">
        <v>5398</v>
      </c>
      <c r="I1129" s="6" t="s">
        <v>1670</v>
      </c>
      <c r="J1129" s="6" t="s">
        <v>17070</v>
      </c>
      <c r="K1129" s="17">
        <v>3</v>
      </c>
      <c r="L1129" s="17" t="s">
        <v>7730</v>
      </c>
      <c r="M1129" s="9">
        <v>1</v>
      </c>
      <c r="N1129" s="9"/>
      <c r="O1129" s="21"/>
      <c r="Q1129" s="29"/>
      <c r="U1129" s="17"/>
      <c r="V1129" s="2"/>
      <c r="Y1129" t="str">
        <f t="shared" si="77"/>
        <v/>
      </c>
      <c r="AA1129" t="str">
        <f t="shared" si="78"/>
        <v/>
      </c>
      <c r="AC1129" s="7"/>
      <c r="AD1129" t="s">
        <v>1670</v>
      </c>
      <c r="AE1129">
        <f t="shared" si="79"/>
        <v>0</v>
      </c>
      <c r="AG1129" s="2"/>
      <c r="AI1129" s="7"/>
    </row>
    <row r="1130" spans="1:35" ht="11" customHeight="1" outlineLevel="1" x14ac:dyDescent="0.25">
      <c r="A1130" t="s">
        <v>1668</v>
      </c>
      <c r="C1130" s="2" t="s">
        <v>12976</v>
      </c>
      <c r="D1130" s="2">
        <v>1185</v>
      </c>
      <c r="E1130" s="7">
        <v>1985</v>
      </c>
      <c r="F1130" s="5" t="s">
        <v>11047</v>
      </c>
      <c r="H1130" s="5" t="s">
        <v>5398</v>
      </c>
      <c r="I1130" s="6" t="s">
        <v>1670</v>
      </c>
      <c r="J1130" s="6" t="s">
        <v>11048</v>
      </c>
      <c r="K1130" s="17">
        <v>3</v>
      </c>
      <c r="L1130" s="17" t="s">
        <v>7732</v>
      </c>
      <c r="M1130" s="9"/>
      <c r="N1130" s="9"/>
      <c r="O1130" s="21"/>
      <c r="Q1130" s="29"/>
      <c r="U1130" s="17"/>
      <c r="V1130" s="2"/>
      <c r="Y1130" t="str">
        <f t="shared" si="77"/>
        <v/>
      </c>
      <c r="AA1130">
        <f t="shared" si="78"/>
        <v>1</v>
      </c>
      <c r="AC1130" s="7"/>
      <c r="AD1130" t="s">
        <v>1670</v>
      </c>
      <c r="AE1130">
        <f t="shared" si="79"/>
        <v>0</v>
      </c>
      <c r="AG1130" s="2"/>
      <c r="AI1130" s="7"/>
    </row>
    <row r="1131" spans="1:35" ht="11" customHeight="1" outlineLevel="1" x14ac:dyDescent="0.25">
      <c r="A1131" t="s">
        <v>1668</v>
      </c>
      <c r="C1131" s="2" t="s">
        <v>12976</v>
      </c>
      <c r="D1131" s="2" t="s">
        <v>18712</v>
      </c>
      <c r="E1131" s="7">
        <v>1986</v>
      </c>
      <c r="F1131" s="5" t="s">
        <v>11049</v>
      </c>
      <c r="H1131" s="5" t="s">
        <v>5398</v>
      </c>
      <c r="I1131" s="6" t="s">
        <v>1512</v>
      </c>
      <c r="J1131" s="6" t="s">
        <v>11050</v>
      </c>
      <c r="K1131" s="17">
        <v>3</v>
      </c>
      <c r="L1131" s="17" t="s">
        <v>7732</v>
      </c>
      <c r="M1131" s="9"/>
      <c r="N1131" s="9"/>
      <c r="O1131" s="21"/>
      <c r="Q1131" s="29"/>
      <c r="U1131" s="17"/>
      <c r="V1131" s="2"/>
      <c r="Y1131" t="str">
        <f t="shared" si="77"/>
        <v/>
      </c>
      <c r="AA1131">
        <f t="shared" si="78"/>
        <v>1</v>
      </c>
      <c r="AC1131" s="7"/>
      <c r="AD1131" t="s">
        <v>1512</v>
      </c>
      <c r="AE1131">
        <f t="shared" si="79"/>
        <v>0</v>
      </c>
      <c r="AG1131" s="2"/>
      <c r="AI1131" s="7"/>
    </row>
    <row r="1132" spans="1:35" ht="11" customHeight="1" outlineLevel="1" x14ac:dyDescent="0.25">
      <c r="A1132" t="s">
        <v>1668</v>
      </c>
      <c r="C1132" s="2" t="s">
        <v>12976</v>
      </c>
      <c r="D1132" s="2">
        <v>1216</v>
      </c>
      <c r="E1132" s="7">
        <v>1986</v>
      </c>
      <c r="F1132" s="5" t="s">
        <v>3542</v>
      </c>
      <c r="H1132" s="5" t="s">
        <v>5398</v>
      </c>
      <c r="I1132" s="6" t="s">
        <v>1670</v>
      </c>
      <c r="J1132" s="6" t="s">
        <v>11051</v>
      </c>
      <c r="K1132" s="17">
        <v>3</v>
      </c>
      <c r="L1132" s="17" t="s">
        <v>7730</v>
      </c>
      <c r="M1132" s="9">
        <v>0.5</v>
      </c>
      <c r="N1132" s="9"/>
      <c r="O1132" s="21"/>
      <c r="Q1132" s="29"/>
      <c r="U1132" s="17"/>
      <c r="V1132" s="2">
        <v>734</v>
      </c>
      <c r="Y1132" t="str">
        <f t="shared" si="77"/>
        <v/>
      </c>
      <c r="AA1132" t="str">
        <f t="shared" si="78"/>
        <v/>
      </c>
      <c r="AC1132" s="7"/>
      <c r="AD1132" t="s">
        <v>1670</v>
      </c>
      <c r="AE1132">
        <f t="shared" si="79"/>
        <v>0</v>
      </c>
      <c r="AG1132" s="2"/>
      <c r="AH1132" t="s">
        <v>1671</v>
      </c>
      <c r="AI1132" s="7" t="s">
        <v>4610</v>
      </c>
    </row>
    <row r="1133" spans="1:35" ht="11" customHeight="1" outlineLevel="1" x14ac:dyDescent="0.25">
      <c r="A1133" t="s">
        <v>1668</v>
      </c>
      <c r="C1133" s="2" t="s">
        <v>12976</v>
      </c>
      <c r="D1133" s="2">
        <v>1224</v>
      </c>
      <c r="E1133" s="7">
        <v>1987</v>
      </c>
      <c r="F1133" s="5" t="s">
        <v>11047</v>
      </c>
      <c r="H1133" s="5" t="s">
        <v>5398</v>
      </c>
      <c r="I1133" s="6" t="s">
        <v>1670</v>
      </c>
      <c r="J1133" s="6" t="s">
        <v>11052</v>
      </c>
      <c r="K1133" s="17">
        <v>3</v>
      </c>
      <c r="L1133" s="17" t="s">
        <v>7732</v>
      </c>
      <c r="M1133" s="9"/>
      <c r="N1133" s="9"/>
      <c r="O1133" s="21"/>
      <c r="Q1133" s="29"/>
      <c r="U1133" s="17"/>
      <c r="V1133" s="2"/>
      <c r="Y1133" t="str">
        <f t="shared" si="77"/>
        <v/>
      </c>
      <c r="AA1133">
        <f t="shared" si="78"/>
        <v>1</v>
      </c>
      <c r="AC1133" s="7"/>
      <c r="AD1133" t="s">
        <v>1670</v>
      </c>
      <c r="AE1133">
        <f t="shared" si="79"/>
        <v>0</v>
      </c>
      <c r="AG1133" s="2"/>
      <c r="AI1133" s="7"/>
    </row>
    <row r="1134" spans="1:35" ht="11" customHeight="1" outlineLevel="1" x14ac:dyDescent="0.25">
      <c r="A1134" t="s">
        <v>1668</v>
      </c>
      <c r="C1134" s="2" t="s">
        <v>12976</v>
      </c>
      <c r="D1134" s="2">
        <v>1234</v>
      </c>
      <c r="E1134" s="7">
        <v>1987</v>
      </c>
      <c r="F1134" s="5" t="s">
        <v>3421</v>
      </c>
      <c r="H1134" s="5" t="s">
        <v>5398</v>
      </c>
      <c r="I1134" s="6" t="s">
        <v>1670</v>
      </c>
      <c r="J1134" s="6" t="s">
        <v>11053</v>
      </c>
      <c r="K1134" s="17">
        <v>3</v>
      </c>
      <c r="L1134" s="17" t="s">
        <v>7732</v>
      </c>
      <c r="M1134" s="9"/>
      <c r="N1134" s="9"/>
      <c r="O1134" s="21"/>
      <c r="Q1134" s="29"/>
      <c r="U1134" s="17"/>
      <c r="V1134" s="2">
        <v>741</v>
      </c>
      <c r="Y1134" t="str">
        <f t="shared" si="77"/>
        <v/>
      </c>
      <c r="AA1134" t="str">
        <f t="shared" si="78"/>
        <v/>
      </c>
      <c r="AC1134" s="7"/>
      <c r="AD1134" t="s">
        <v>1670</v>
      </c>
      <c r="AE1134">
        <f t="shared" si="79"/>
        <v>0</v>
      </c>
      <c r="AG1134" s="2"/>
      <c r="AH1134" t="s">
        <v>1671</v>
      </c>
      <c r="AI1134" s="7" t="s">
        <v>4610</v>
      </c>
    </row>
    <row r="1135" spans="1:35" ht="11" customHeight="1" outlineLevel="1" x14ac:dyDescent="0.25">
      <c r="A1135" t="s">
        <v>1668</v>
      </c>
      <c r="C1135" s="2" t="s">
        <v>12976</v>
      </c>
      <c r="D1135" s="2">
        <v>1239</v>
      </c>
      <c r="E1135" s="7">
        <v>1987</v>
      </c>
      <c r="F1135" s="5" t="s">
        <v>2348</v>
      </c>
      <c r="H1135" s="5" t="s">
        <v>5398</v>
      </c>
      <c r="I1135" s="6" t="s">
        <v>1670</v>
      </c>
      <c r="J1135" s="6" t="s">
        <v>11053</v>
      </c>
      <c r="K1135" s="17">
        <v>3</v>
      </c>
      <c r="L1135" s="17" t="s">
        <v>7732</v>
      </c>
      <c r="M1135" s="9"/>
      <c r="N1135" s="9"/>
      <c r="O1135" s="21"/>
      <c r="Q1135" s="29"/>
      <c r="U1135" s="17"/>
      <c r="V1135" s="2">
        <v>750</v>
      </c>
      <c r="Y1135" t="str">
        <f t="shared" si="77"/>
        <v/>
      </c>
      <c r="AA1135" t="str">
        <f t="shared" si="78"/>
        <v/>
      </c>
      <c r="AC1135" s="7"/>
      <c r="AD1135" t="s">
        <v>1670</v>
      </c>
      <c r="AE1135">
        <f t="shared" si="79"/>
        <v>0</v>
      </c>
      <c r="AG1135" s="2"/>
      <c r="AH1135" t="s">
        <v>1671</v>
      </c>
      <c r="AI1135" s="7" t="s">
        <v>4610</v>
      </c>
    </row>
    <row r="1136" spans="1:35" ht="11" customHeight="1" outlineLevel="1" x14ac:dyDescent="0.25">
      <c r="A1136" t="s">
        <v>1668</v>
      </c>
      <c r="C1136" s="2" t="s">
        <v>12976</v>
      </c>
      <c r="D1136" s="2">
        <v>1242</v>
      </c>
      <c r="E1136" s="7">
        <v>1987</v>
      </c>
      <c r="F1136" s="5" t="s">
        <v>11047</v>
      </c>
      <c r="H1136" s="5" t="s">
        <v>5398</v>
      </c>
      <c r="I1136" s="6" t="s">
        <v>1670</v>
      </c>
      <c r="J1136" s="6" t="s">
        <v>11054</v>
      </c>
      <c r="K1136" s="17">
        <v>3</v>
      </c>
      <c r="L1136" s="17" t="s">
        <v>7732</v>
      </c>
      <c r="M1136" s="9"/>
      <c r="N1136" s="9"/>
      <c r="O1136" s="21"/>
      <c r="Q1136" s="29"/>
      <c r="U1136" s="17"/>
      <c r="V1136" s="2"/>
      <c r="Y1136" t="str">
        <f t="shared" si="77"/>
        <v/>
      </c>
      <c r="AA1136">
        <f t="shared" si="78"/>
        <v>1</v>
      </c>
      <c r="AC1136" s="7"/>
      <c r="AD1136" t="s">
        <v>1670</v>
      </c>
      <c r="AE1136">
        <f t="shared" si="79"/>
        <v>0</v>
      </c>
      <c r="AG1136" s="2"/>
      <c r="AI1136" s="7"/>
    </row>
    <row r="1137" spans="1:35" ht="11" customHeight="1" outlineLevel="1" x14ac:dyDescent="0.25">
      <c r="A1137" t="s">
        <v>1668</v>
      </c>
      <c r="C1137" s="2" t="s">
        <v>12976</v>
      </c>
      <c r="D1137" s="2">
        <v>1279</v>
      </c>
      <c r="E1137" s="7">
        <v>1988</v>
      </c>
      <c r="F1137" s="5" t="s">
        <v>11047</v>
      </c>
      <c r="H1137" s="5" t="s">
        <v>5398</v>
      </c>
      <c r="I1137" s="6" t="s">
        <v>1670</v>
      </c>
      <c r="J1137" s="39" t="s">
        <v>11055</v>
      </c>
      <c r="K1137" s="17">
        <v>3</v>
      </c>
      <c r="L1137" s="17" t="s">
        <v>7732</v>
      </c>
      <c r="M1137" s="9"/>
      <c r="N1137" s="9"/>
      <c r="O1137" s="21"/>
      <c r="Q1137" s="29"/>
      <c r="U1137" s="17"/>
      <c r="V1137" s="2"/>
      <c r="Y1137" t="str">
        <f t="shared" si="77"/>
        <v/>
      </c>
      <c r="AA1137">
        <f t="shared" si="78"/>
        <v>1</v>
      </c>
      <c r="AC1137" s="7"/>
      <c r="AD1137" t="s">
        <v>1670</v>
      </c>
      <c r="AE1137">
        <f t="shared" si="79"/>
        <v>0</v>
      </c>
      <c r="AG1137" s="2"/>
      <c r="AI1137" s="7"/>
    </row>
    <row r="1138" spans="1:35" ht="11" customHeight="1" outlineLevel="1" x14ac:dyDescent="0.25">
      <c r="A1138" t="s">
        <v>1668</v>
      </c>
      <c r="C1138" s="2" t="s">
        <v>12976</v>
      </c>
      <c r="D1138" s="2">
        <v>1287</v>
      </c>
      <c r="E1138" s="7">
        <v>1989</v>
      </c>
      <c r="F1138" s="5" t="s">
        <v>9032</v>
      </c>
      <c r="H1138" s="5" t="s">
        <v>5398</v>
      </c>
      <c r="I1138" s="6" t="s">
        <v>1670</v>
      </c>
      <c r="J1138" s="6" t="s">
        <v>11056</v>
      </c>
      <c r="K1138" s="17">
        <v>3</v>
      </c>
      <c r="L1138" s="17" t="s">
        <v>7730</v>
      </c>
      <c r="M1138" s="9">
        <v>3</v>
      </c>
      <c r="N1138" s="9"/>
      <c r="O1138" s="21"/>
      <c r="Q1138" s="29"/>
      <c r="S1138">
        <v>1</v>
      </c>
      <c r="T1138">
        <v>1</v>
      </c>
      <c r="U1138" s="17"/>
      <c r="V1138" s="2"/>
      <c r="Y1138" t="str">
        <f t="shared" si="77"/>
        <v/>
      </c>
      <c r="AA1138" t="str">
        <f t="shared" si="78"/>
        <v/>
      </c>
      <c r="AC1138" s="7"/>
      <c r="AD1138" t="s">
        <v>11057</v>
      </c>
      <c r="AE1138">
        <f t="shared" si="79"/>
        <v>0</v>
      </c>
      <c r="AG1138" s="2"/>
      <c r="AH1138" t="s">
        <v>1671</v>
      </c>
      <c r="AI1138" s="7"/>
    </row>
    <row r="1139" spans="1:35" ht="11" customHeight="1" outlineLevel="1" x14ac:dyDescent="0.25">
      <c r="A1139" t="s">
        <v>1668</v>
      </c>
      <c r="C1139" s="2" t="s">
        <v>12976</v>
      </c>
      <c r="D1139" s="2">
        <v>1296</v>
      </c>
      <c r="E1139" s="7">
        <v>1989</v>
      </c>
      <c r="F1139" s="5" t="s">
        <v>11047</v>
      </c>
      <c r="H1139" s="5" t="s">
        <v>5398</v>
      </c>
      <c r="I1139" s="6" t="s">
        <v>1670</v>
      </c>
      <c r="J1139" s="6" t="s">
        <v>11058</v>
      </c>
      <c r="K1139" s="17">
        <v>3</v>
      </c>
      <c r="L1139" s="17" t="s">
        <v>7732</v>
      </c>
      <c r="M1139" s="9"/>
      <c r="N1139" s="9"/>
      <c r="O1139" s="21"/>
      <c r="Q1139" s="29"/>
      <c r="U1139" s="17"/>
      <c r="V1139" s="2"/>
      <c r="Y1139" t="str">
        <f t="shared" si="77"/>
        <v/>
      </c>
      <c r="AA1139">
        <f t="shared" si="78"/>
        <v>1</v>
      </c>
      <c r="AC1139" s="7"/>
      <c r="AD1139" t="s">
        <v>1670</v>
      </c>
      <c r="AE1139">
        <f t="shared" si="79"/>
        <v>0</v>
      </c>
      <c r="AG1139" s="2"/>
      <c r="AI1139" s="7"/>
    </row>
    <row r="1140" spans="1:35" ht="11" customHeight="1" outlineLevel="1" x14ac:dyDescent="0.25">
      <c r="A1140" t="s">
        <v>1668</v>
      </c>
      <c r="C1140" s="2" t="s">
        <v>12976</v>
      </c>
      <c r="D1140" s="2">
        <v>1302</v>
      </c>
      <c r="E1140" s="7">
        <v>1989</v>
      </c>
      <c r="F1140" s="5" t="s">
        <v>1346</v>
      </c>
      <c r="H1140" s="5" t="s">
        <v>5398</v>
      </c>
      <c r="I1140" s="6" t="s">
        <v>1670</v>
      </c>
      <c r="J1140" s="6" t="s">
        <v>11059</v>
      </c>
      <c r="K1140" s="17">
        <v>3</v>
      </c>
      <c r="L1140" s="17" t="s">
        <v>7732</v>
      </c>
      <c r="M1140" s="9"/>
      <c r="N1140" s="9"/>
      <c r="O1140" s="21"/>
      <c r="Q1140" s="29"/>
      <c r="U1140" s="17"/>
      <c r="V1140" s="2" t="s">
        <v>7960</v>
      </c>
      <c r="Y1140" t="str">
        <f t="shared" si="77"/>
        <v/>
      </c>
      <c r="AA1140" t="str">
        <f t="shared" si="78"/>
        <v/>
      </c>
      <c r="AC1140" s="7"/>
      <c r="AD1140" t="s">
        <v>1670</v>
      </c>
      <c r="AE1140">
        <f t="shared" si="79"/>
        <v>0</v>
      </c>
      <c r="AG1140" s="2"/>
      <c r="AH1140" t="s">
        <v>1671</v>
      </c>
      <c r="AI1140" s="7" t="s">
        <v>4610</v>
      </c>
    </row>
    <row r="1141" spans="1:35" ht="11" customHeight="1" outlineLevel="1" x14ac:dyDescent="0.25">
      <c r="A1141" t="s">
        <v>1668</v>
      </c>
      <c r="C1141" s="2" t="s">
        <v>12976</v>
      </c>
      <c r="D1141" s="2">
        <v>1313</v>
      </c>
      <c r="E1141" s="7">
        <v>1990</v>
      </c>
      <c r="F1141" s="5" t="s">
        <v>11047</v>
      </c>
      <c r="H1141" s="5" t="s">
        <v>5398</v>
      </c>
      <c r="I1141" s="6" t="s">
        <v>1670</v>
      </c>
      <c r="J1141" s="6" t="s">
        <v>11060</v>
      </c>
      <c r="K1141" s="17">
        <v>3</v>
      </c>
      <c r="L1141" s="17" t="s">
        <v>7732</v>
      </c>
      <c r="M1141" s="9"/>
      <c r="N1141" s="9"/>
      <c r="O1141" s="21"/>
      <c r="Q1141" s="29"/>
      <c r="U1141" s="17"/>
      <c r="V1141" s="2"/>
      <c r="Y1141" t="str">
        <f t="shared" si="77"/>
        <v/>
      </c>
      <c r="AA1141">
        <f t="shared" si="78"/>
        <v>1</v>
      </c>
      <c r="AB1141">
        <v>1</v>
      </c>
      <c r="AC1141" s="7"/>
      <c r="AD1141" t="s">
        <v>1670</v>
      </c>
      <c r="AE1141">
        <f t="shared" si="79"/>
        <v>0</v>
      </c>
      <c r="AG1141" s="2"/>
      <c r="AI1141" s="7"/>
    </row>
    <row r="1142" spans="1:35" ht="11" customHeight="1" outlineLevel="1" x14ac:dyDescent="0.25">
      <c r="A1142" t="s">
        <v>1668</v>
      </c>
      <c r="C1142" s="2" t="s">
        <v>12976</v>
      </c>
      <c r="D1142" s="2">
        <v>1319</v>
      </c>
      <c r="E1142" s="7">
        <v>1990</v>
      </c>
      <c r="F1142" s="5" t="s">
        <v>11047</v>
      </c>
      <c r="H1142" s="5" t="s">
        <v>5398</v>
      </c>
      <c r="I1142" s="6" t="s">
        <v>1670</v>
      </c>
      <c r="J1142" s="6" t="s">
        <v>11061</v>
      </c>
      <c r="K1142" s="17">
        <v>3</v>
      </c>
      <c r="L1142" s="17" t="s">
        <v>7732</v>
      </c>
      <c r="M1142" s="9"/>
      <c r="N1142" s="9"/>
      <c r="O1142" s="21"/>
      <c r="Q1142" s="29"/>
      <c r="U1142" s="17"/>
      <c r="V1142" s="2"/>
      <c r="Y1142" t="str">
        <f t="shared" si="77"/>
        <v/>
      </c>
      <c r="AA1142">
        <f t="shared" si="78"/>
        <v>1</v>
      </c>
      <c r="AC1142" s="7"/>
      <c r="AD1142" t="s">
        <v>1670</v>
      </c>
      <c r="AE1142">
        <f t="shared" si="79"/>
        <v>0</v>
      </c>
      <c r="AG1142" s="2"/>
      <c r="AI1142" s="7"/>
    </row>
    <row r="1143" spans="1:35" ht="11" customHeight="1" outlineLevel="1" x14ac:dyDescent="0.25">
      <c r="A1143" t="s">
        <v>1668</v>
      </c>
      <c r="C1143" s="2" t="s">
        <v>12976</v>
      </c>
      <c r="D1143" s="2">
        <v>1331</v>
      </c>
      <c r="E1143" s="7">
        <v>1990</v>
      </c>
      <c r="F1143" s="5" t="s">
        <v>3967</v>
      </c>
      <c r="H1143" s="5" t="s">
        <v>5398</v>
      </c>
      <c r="I1143" s="6" t="s">
        <v>1670</v>
      </c>
      <c r="J1143" s="6" t="s">
        <v>11062</v>
      </c>
      <c r="K1143" s="17">
        <v>3</v>
      </c>
      <c r="L1143" s="17" t="s">
        <v>7730</v>
      </c>
      <c r="M1143" s="9">
        <v>3.8</v>
      </c>
      <c r="N1143" s="9"/>
      <c r="O1143" s="21"/>
      <c r="Q1143" s="29"/>
      <c r="U1143" s="17"/>
      <c r="V1143" s="2">
        <v>809</v>
      </c>
      <c r="Y1143" t="str">
        <f t="shared" si="77"/>
        <v/>
      </c>
      <c r="AA1143" t="str">
        <f t="shared" si="78"/>
        <v/>
      </c>
      <c r="AC1143" s="7"/>
      <c r="AD1143" t="s">
        <v>4598</v>
      </c>
      <c r="AE1143">
        <f t="shared" si="79"/>
        <v>0</v>
      </c>
      <c r="AG1143" s="2"/>
      <c r="AH1143" t="s">
        <v>1671</v>
      </c>
      <c r="AI1143" s="7" t="s">
        <v>4610</v>
      </c>
    </row>
    <row r="1144" spans="1:35" ht="11" customHeight="1" outlineLevel="1" x14ac:dyDescent="0.25">
      <c r="A1144" t="s">
        <v>1668</v>
      </c>
      <c r="C1144" s="2" t="s">
        <v>12976</v>
      </c>
      <c r="D1144" s="2">
        <v>1337</v>
      </c>
      <c r="E1144" s="7">
        <v>1990</v>
      </c>
      <c r="F1144" s="5" t="s">
        <v>22143</v>
      </c>
      <c r="H1144" s="5" t="s">
        <v>5398</v>
      </c>
      <c r="I1144" s="6" t="s">
        <v>1670</v>
      </c>
      <c r="J1144" s="6" t="s">
        <v>11063</v>
      </c>
      <c r="K1144" s="17">
        <v>3</v>
      </c>
      <c r="L1144" s="17" t="s">
        <v>7732</v>
      </c>
      <c r="M1144" s="9"/>
      <c r="N1144" s="9"/>
      <c r="O1144" s="21"/>
      <c r="Q1144" s="29"/>
      <c r="U1144" s="17"/>
      <c r="V1144" s="2"/>
      <c r="Y1144" t="str">
        <f t="shared" si="77"/>
        <v/>
      </c>
      <c r="AA1144" t="str">
        <f t="shared" si="78"/>
        <v/>
      </c>
      <c r="AC1144" s="7"/>
      <c r="AD1144" t="s">
        <v>4929</v>
      </c>
      <c r="AE1144">
        <f t="shared" si="79"/>
        <v>0</v>
      </c>
      <c r="AG1144" s="2"/>
      <c r="AI1144" s="7"/>
    </row>
    <row r="1145" spans="1:35" ht="11" customHeight="1" outlineLevel="1" x14ac:dyDescent="0.25">
      <c r="A1145" t="s">
        <v>1668</v>
      </c>
      <c r="C1145" s="2" t="s">
        <v>12976</v>
      </c>
      <c r="D1145" s="2">
        <v>1338</v>
      </c>
      <c r="E1145" s="7">
        <v>1990</v>
      </c>
      <c r="F1145" s="5" t="s">
        <v>4780</v>
      </c>
      <c r="H1145" s="5" t="s">
        <v>5398</v>
      </c>
      <c r="I1145" s="6" t="s">
        <v>1512</v>
      </c>
      <c r="J1145" s="6" t="s">
        <v>11064</v>
      </c>
      <c r="K1145" s="17">
        <v>3</v>
      </c>
      <c r="L1145" s="17" t="s">
        <v>7730</v>
      </c>
      <c r="M1145" s="9">
        <v>4.0999999999999996</v>
      </c>
      <c r="N1145" s="9"/>
      <c r="O1145" s="21"/>
      <c r="Q1145" s="29"/>
      <c r="U1145" s="17"/>
      <c r="V1145" s="2">
        <v>815</v>
      </c>
      <c r="Y1145" t="str">
        <f t="shared" si="77"/>
        <v/>
      </c>
      <c r="AA1145" t="str">
        <f t="shared" si="78"/>
        <v/>
      </c>
      <c r="AC1145" s="7"/>
      <c r="AD1145" t="s">
        <v>1512</v>
      </c>
      <c r="AE1145">
        <f t="shared" si="79"/>
        <v>0</v>
      </c>
      <c r="AG1145" s="2"/>
      <c r="AH1145" t="s">
        <v>1671</v>
      </c>
      <c r="AI1145" s="7" t="s">
        <v>4610</v>
      </c>
    </row>
    <row r="1146" spans="1:35" ht="11" customHeight="1" outlineLevel="1" x14ac:dyDescent="0.25">
      <c r="A1146" t="s">
        <v>1668</v>
      </c>
      <c r="C1146" s="2" t="s">
        <v>12976</v>
      </c>
      <c r="D1146" s="2">
        <v>1339</v>
      </c>
      <c r="E1146" s="7">
        <v>1990</v>
      </c>
      <c r="F1146" s="5" t="s">
        <v>2348</v>
      </c>
      <c r="H1146" s="5" t="s">
        <v>4026</v>
      </c>
      <c r="I1146" s="6" t="s">
        <v>1512</v>
      </c>
      <c r="J1146" s="6" t="s">
        <v>11065</v>
      </c>
      <c r="K1146" s="17">
        <v>1</v>
      </c>
      <c r="L1146" s="17" t="s">
        <v>7730</v>
      </c>
      <c r="M1146" s="9">
        <v>0.4</v>
      </c>
      <c r="N1146" s="9"/>
      <c r="O1146" s="21"/>
      <c r="Q1146" s="29"/>
      <c r="U1146" s="17"/>
      <c r="V1146" s="2">
        <v>816</v>
      </c>
      <c r="Y1146" t="str">
        <f t="shared" si="77"/>
        <v/>
      </c>
      <c r="AA1146" t="str">
        <f t="shared" si="78"/>
        <v/>
      </c>
      <c r="AC1146" s="7"/>
      <c r="AD1146" t="s">
        <v>1512</v>
      </c>
      <c r="AE1146">
        <f t="shared" si="79"/>
        <v>0</v>
      </c>
      <c r="AG1146" s="2"/>
      <c r="AH1146" t="s">
        <v>1671</v>
      </c>
      <c r="AI1146" s="7" t="s">
        <v>4610</v>
      </c>
    </row>
    <row r="1147" spans="1:35" ht="11" customHeight="1" outlineLevel="1" x14ac:dyDescent="0.25">
      <c r="A1147" t="s">
        <v>1668</v>
      </c>
      <c r="C1147" s="2" t="s">
        <v>12976</v>
      </c>
      <c r="D1147" s="2">
        <v>1340</v>
      </c>
      <c r="E1147" s="7">
        <v>1990</v>
      </c>
      <c r="F1147" s="5" t="s">
        <v>22144</v>
      </c>
      <c r="H1147" s="5" t="s">
        <v>5398</v>
      </c>
      <c r="I1147" s="6" t="s">
        <v>1670</v>
      </c>
      <c r="J1147" s="6" t="s">
        <v>11066</v>
      </c>
      <c r="K1147" s="17">
        <v>3</v>
      </c>
      <c r="L1147" s="17" t="s">
        <v>7732</v>
      </c>
      <c r="M1147" s="9"/>
      <c r="N1147" s="9"/>
      <c r="O1147" s="21"/>
      <c r="Q1147" s="29"/>
      <c r="U1147" s="17"/>
      <c r="V1147" s="2"/>
      <c r="Y1147" t="str">
        <f t="shared" si="77"/>
        <v/>
      </c>
      <c r="AA1147" t="str">
        <f t="shared" si="78"/>
        <v/>
      </c>
      <c r="AC1147" s="7"/>
      <c r="AD1147" t="s">
        <v>4929</v>
      </c>
      <c r="AE1147">
        <f t="shared" si="79"/>
        <v>0</v>
      </c>
      <c r="AG1147" s="2"/>
      <c r="AI1147" s="7"/>
    </row>
    <row r="1148" spans="1:35" ht="11" customHeight="1" outlineLevel="1" x14ac:dyDescent="0.25">
      <c r="A1148" t="s">
        <v>1668</v>
      </c>
      <c r="C1148" s="2" t="s">
        <v>12976</v>
      </c>
      <c r="D1148" s="2">
        <v>1357</v>
      </c>
      <c r="E1148" s="7">
        <v>1990</v>
      </c>
      <c r="F1148" s="5" t="s">
        <v>2621</v>
      </c>
      <c r="H1148" s="5" t="s">
        <v>5398</v>
      </c>
      <c r="I1148" s="6" t="s">
        <v>1512</v>
      </c>
      <c r="J1148" s="6" t="s">
        <v>11067</v>
      </c>
      <c r="K1148" s="17">
        <v>3</v>
      </c>
      <c r="L1148" s="17" t="s">
        <v>7730</v>
      </c>
      <c r="M1148" s="9">
        <v>2</v>
      </c>
      <c r="N1148" s="9"/>
      <c r="O1148" s="21"/>
      <c r="Q1148" s="29"/>
      <c r="U1148" s="17"/>
      <c r="V1148" s="2">
        <v>831</v>
      </c>
      <c r="Y1148" t="str">
        <f t="shared" si="77"/>
        <v/>
      </c>
      <c r="AA1148" t="str">
        <f t="shared" si="78"/>
        <v/>
      </c>
      <c r="AC1148" s="7"/>
      <c r="AD1148" t="s">
        <v>11068</v>
      </c>
      <c r="AE1148">
        <f t="shared" si="79"/>
        <v>0</v>
      </c>
      <c r="AG1148" s="2"/>
      <c r="AH1148" t="s">
        <v>1671</v>
      </c>
      <c r="AI1148" s="7" t="s">
        <v>4610</v>
      </c>
    </row>
    <row r="1149" spans="1:35" ht="11" customHeight="1" outlineLevel="1" x14ac:dyDescent="0.25">
      <c r="A1149" t="s">
        <v>1668</v>
      </c>
      <c r="C1149" s="2" t="s">
        <v>12976</v>
      </c>
      <c r="D1149" s="2">
        <v>1378</v>
      </c>
      <c r="E1149" s="7">
        <v>1992</v>
      </c>
      <c r="F1149" s="5" t="s">
        <v>5296</v>
      </c>
      <c r="H1149" s="5" t="s">
        <v>5398</v>
      </c>
      <c r="I1149" s="6" t="s">
        <v>1512</v>
      </c>
      <c r="J1149" s="39" t="s">
        <v>11069</v>
      </c>
      <c r="K1149" s="17">
        <v>3</v>
      </c>
      <c r="L1149" s="17" t="s">
        <v>7730</v>
      </c>
      <c r="M1149" s="9">
        <v>1.5</v>
      </c>
      <c r="N1149" s="9"/>
      <c r="O1149" s="21"/>
      <c r="Q1149" s="29"/>
      <c r="U1149" s="17"/>
      <c r="V1149" s="2">
        <v>847</v>
      </c>
      <c r="Y1149" t="str">
        <f t="shared" si="77"/>
        <v/>
      </c>
      <c r="AA1149" t="str">
        <f t="shared" si="78"/>
        <v/>
      </c>
      <c r="AC1149" s="7"/>
      <c r="AD1149" t="s">
        <v>1512</v>
      </c>
      <c r="AE1149">
        <f t="shared" si="79"/>
        <v>0</v>
      </c>
      <c r="AG1149" s="2"/>
      <c r="AH1149" t="s">
        <v>1671</v>
      </c>
      <c r="AI1149" s="7" t="s">
        <v>4610</v>
      </c>
    </row>
    <row r="1150" spans="1:35" ht="11" customHeight="1" outlineLevel="1" x14ac:dyDescent="0.25">
      <c r="A1150" t="s">
        <v>1668</v>
      </c>
      <c r="C1150" s="2" t="s">
        <v>12976</v>
      </c>
      <c r="D1150" s="2">
        <v>1383</v>
      </c>
      <c r="E1150" s="7">
        <v>1992</v>
      </c>
      <c r="F1150" s="5" t="s">
        <v>22145</v>
      </c>
      <c r="H1150" s="5" t="s">
        <v>5398</v>
      </c>
      <c r="I1150" s="6" t="s">
        <v>1670</v>
      </c>
      <c r="J1150" s="6" t="s">
        <v>11070</v>
      </c>
      <c r="K1150" s="17">
        <v>3</v>
      </c>
      <c r="L1150" s="17" t="s">
        <v>7732</v>
      </c>
      <c r="M1150" s="9"/>
      <c r="N1150" s="9"/>
      <c r="O1150" s="21"/>
      <c r="Q1150" s="29"/>
      <c r="U1150" s="17"/>
      <c r="V1150" s="2"/>
      <c r="Y1150" t="str">
        <f t="shared" si="77"/>
        <v/>
      </c>
      <c r="AA1150">
        <f t="shared" si="78"/>
        <v>1</v>
      </c>
      <c r="AB1150">
        <v>1</v>
      </c>
      <c r="AC1150" s="7"/>
      <c r="AD1150" t="s">
        <v>4929</v>
      </c>
      <c r="AE1150">
        <f t="shared" si="79"/>
        <v>0</v>
      </c>
      <c r="AG1150" s="2"/>
      <c r="AI1150" s="7"/>
    </row>
    <row r="1151" spans="1:35" ht="11" customHeight="1" outlineLevel="1" x14ac:dyDescent="0.25">
      <c r="A1151" t="s">
        <v>1668</v>
      </c>
      <c r="C1151" s="2" t="s">
        <v>12976</v>
      </c>
      <c r="D1151" s="2">
        <v>1392</v>
      </c>
      <c r="E1151" s="7">
        <v>1992</v>
      </c>
      <c r="F1151" s="8" t="s">
        <v>11088</v>
      </c>
      <c r="H1151" s="5" t="s">
        <v>5398</v>
      </c>
      <c r="I1151" s="6" t="s">
        <v>7554</v>
      </c>
      <c r="J1151" s="6" t="s">
        <v>11071</v>
      </c>
      <c r="K1151" s="17">
        <v>7</v>
      </c>
      <c r="L1151" s="17" t="s">
        <v>7732</v>
      </c>
      <c r="M1151" s="9"/>
      <c r="N1151" s="9"/>
      <c r="O1151" s="21"/>
      <c r="Q1151" s="29"/>
      <c r="U1151" s="17"/>
      <c r="V1151" s="2"/>
      <c r="Y1151" t="str">
        <f t="shared" si="77"/>
        <v/>
      </c>
      <c r="AA1151" t="str">
        <f t="shared" si="78"/>
        <v/>
      </c>
      <c r="AC1151" s="7"/>
      <c r="AD1151" t="s">
        <v>7554</v>
      </c>
      <c r="AE1151">
        <f t="shared" si="79"/>
        <v>0</v>
      </c>
      <c r="AG1151" s="2"/>
      <c r="AI1151" s="7"/>
    </row>
    <row r="1152" spans="1:35" ht="11" customHeight="1" outlineLevel="1" x14ac:dyDescent="0.25">
      <c r="A1152" t="s">
        <v>1668</v>
      </c>
      <c r="C1152" s="2" t="s">
        <v>12976</v>
      </c>
      <c r="D1152" s="2">
        <v>1405</v>
      </c>
      <c r="E1152" s="7">
        <v>1993</v>
      </c>
      <c r="F1152" s="5" t="s">
        <v>22146</v>
      </c>
      <c r="H1152" s="5" t="s">
        <v>5398</v>
      </c>
      <c r="I1152" s="6" t="s">
        <v>1670</v>
      </c>
      <c r="J1152" s="6" t="s">
        <v>11072</v>
      </c>
      <c r="K1152" s="17">
        <v>3</v>
      </c>
      <c r="L1152" s="17" t="s">
        <v>7732</v>
      </c>
      <c r="M1152" s="9"/>
      <c r="N1152" s="9"/>
      <c r="O1152" s="21"/>
      <c r="Q1152" s="29"/>
      <c r="U1152" s="17"/>
      <c r="V1152" s="2"/>
      <c r="Y1152" t="str">
        <f t="shared" si="77"/>
        <v/>
      </c>
      <c r="AA1152">
        <f t="shared" si="78"/>
        <v>1</v>
      </c>
      <c r="AB1152">
        <v>1</v>
      </c>
      <c r="AC1152" s="7"/>
      <c r="AD1152" t="s">
        <v>4929</v>
      </c>
      <c r="AE1152">
        <f t="shared" si="79"/>
        <v>0</v>
      </c>
      <c r="AG1152" s="2"/>
      <c r="AI1152" s="7"/>
    </row>
    <row r="1153" spans="1:35" ht="11" customHeight="1" outlineLevel="1" x14ac:dyDescent="0.25">
      <c r="A1153" t="s">
        <v>1668</v>
      </c>
      <c r="C1153" s="2" t="s">
        <v>12976</v>
      </c>
      <c r="D1153" s="2">
        <v>1412</v>
      </c>
      <c r="E1153" s="7">
        <v>1993</v>
      </c>
      <c r="F1153" s="5" t="s">
        <v>22147</v>
      </c>
      <c r="H1153" s="5" t="s">
        <v>5398</v>
      </c>
      <c r="I1153" s="6" t="s">
        <v>1670</v>
      </c>
      <c r="J1153" s="6" t="s">
        <v>11073</v>
      </c>
      <c r="K1153" s="17">
        <v>3</v>
      </c>
      <c r="L1153" s="17" t="s">
        <v>7732</v>
      </c>
      <c r="M1153" s="9"/>
      <c r="N1153" s="9"/>
      <c r="O1153" s="21"/>
      <c r="Q1153" s="29"/>
      <c r="U1153" s="17"/>
      <c r="V1153" s="2"/>
      <c r="Y1153" t="str">
        <f t="shared" si="77"/>
        <v/>
      </c>
      <c r="AA1153">
        <f t="shared" si="78"/>
        <v>1</v>
      </c>
      <c r="AC1153" s="7"/>
      <c r="AD1153" t="s">
        <v>11057</v>
      </c>
      <c r="AE1153">
        <f t="shared" si="79"/>
        <v>0</v>
      </c>
      <c r="AG1153" s="2"/>
      <c r="AI1153" s="7"/>
    </row>
    <row r="1154" spans="1:35" ht="11" customHeight="1" outlineLevel="1" x14ac:dyDescent="0.25">
      <c r="A1154" t="s">
        <v>1668</v>
      </c>
      <c r="C1154" s="2" t="s">
        <v>12976</v>
      </c>
      <c r="D1154" s="2">
        <v>1431</v>
      </c>
      <c r="E1154" s="7">
        <v>1993</v>
      </c>
      <c r="F1154" s="5" t="s">
        <v>3967</v>
      </c>
      <c r="H1154" s="5" t="s">
        <v>5398</v>
      </c>
      <c r="I1154" s="6" t="s">
        <v>1670</v>
      </c>
      <c r="J1154" s="6" t="s">
        <v>11073</v>
      </c>
      <c r="K1154" s="17">
        <v>3</v>
      </c>
      <c r="L1154" s="17" t="s">
        <v>7732</v>
      </c>
      <c r="M1154" s="9"/>
      <c r="N1154" s="9"/>
      <c r="O1154" s="21"/>
      <c r="Q1154" s="29"/>
      <c r="U1154" s="17"/>
      <c r="V1154" s="2"/>
      <c r="Y1154" t="str">
        <f t="shared" si="77"/>
        <v/>
      </c>
      <c r="AA1154" t="str">
        <f t="shared" si="78"/>
        <v/>
      </c>
      <c r="AC1154" s="7"/>
      <c r="AD1154" t="s">
        <v>11057</v>
      </c>
      <c r="AE1154">
        <f t="shared" si="79"/>
        <v>0</v>
      </c>
      <c r="AG1154" s="2"/>
      <c r="AI1154" s="7"/>
    </row>
    <row r="1155" spans="1:35" ht="11" customHeight="1" outlineLevel="1" x14ac:dyDescent="0.25">
      <c r="A1155" t="s">
        <v>1668</v>
      </c>
      <c r="C1155" s="2" t="s">
        <v>12976</v>
      </c>
      <c r="D1155" s="2" t="s">
        <v>18713</v>
      </c>
      <c r="E1155" s="7">
        <v>1993</v>
      </c>
      <c r="F1155" s="5" t="s">
        <v>22147</v>
      </c>
      <c r="H1155" s="5" t="s">
        <v>5398</v>
      </c>
      <c r="I1155" s="6" t="s">
        <v>1670</v>
      </c>
      <c r="J1155" s="6" t="s">
        <v>11073</v>
      </c>
      <c r="K1155" s="17">
        <v>3</v>
      </c>
      <c r="L1155" s="17" t="s">
        <v>7732</v>
      </c>
      <c r="M1155" s="9"/>
      <c r="N1155" s="9"/>
      <c r="O1155" s="21"/>
      <c r="Q1155" s="29"/>
      <c r="U1155" s="17"/>
      <c r="V1155" s="2"/>
      <c r="Y1155" t="str">
        <f t="shared" si="77"/>
        <v/>
      </c>
      <c r="AA1155">
        <f t="shared" si="78"/>
        <v>1</v>
      </c>
      <c r="AC1155" s="7"/>
      <c r="AD1155" t="s">
        <v>11057</v>
      </c>
      <c r="AE1155">
        <f t="shared" si="79"/>
        <v>0</v>
      </c>
      <c r="AG1155" s="2"/>
      <c r="AI1155" s="7"/>
    </row>
    <row r="1156" spans="1:35" ht="11" customHeight="1" outlineLevel="1" x14ac:dyDescent="0.25">
      <c r="A1156" t="s">
        <v>1668</v>
      </c>
      <c r="C1156" s="2" t="s">
        <v>12976</v>
      </c>
      <c r="D1156" s="2">
        <v>1453</v>
      </c>
      <c r="E1156" s="7">
        <v>1993</v>
      </c>
      <c r="F1156" s="5" t="s">
        <v>22148</v>
      </c>
      <c r="H1156" s="5" t="s">
        <v>5398</v>
      </c>
      <c r="I1156" s="6" t="s">
        <v>1670</v>
      </c>
      <c r="J1156" s="6" t="s">
        <v>11074</v>
      </c>
      <c r="K1156" s="17">
        <v>3</v>
      </c>
      <c r="L1156" s="17" t="s">
        <v>7732</v>
      </c>
      <c r="M1156" s="9"/>
      <c r="N1156" s="9"/>
      <c r="O1156" s="21"/>
      <c r="Q1156" s="29"/>
      <c r="U1156" s="17"/>
      <c r="V1156" s="2"/>
      <c r="Y1156" t="str">
        <f t="shared" si="77"/>
        <v/>
      </c>
      <c r="AA1156">
        <f t="shared" si="78"/>
        <v>1</v>
      </c>
      <c r="AB1156">
        <v>1</v>
      </c>
      <c r="AC1156" s="7"/>
      <c r="AD1156" t="s">
        <v>4929</v>
      </c>
      <c r="AE1156">
        <f t="shared" si="79"/>
        <v>0</v>
      </c>
      <c r="AG1156" s="2"/>
      <c r="AI1156" s="7"/>
    </row>
    <row r="1157" spans="1:35" ht="11" customHeight="1" outlineLevel="1" x14ac:dyDescent="0.25">
      <c r="A1157" t="s">
        <v>1668</v>
      </c>
      <c r="C1157" s="2" t="s">
        <v>12976</v>
      </c>
      <c r="D1157" s="2">
        <v>1454</v>
      </c>
      <c r="E1157" s="7">
        <v>1993</v>
      </c>
      <c r="F1157" s="5" t="s">
        <v>22145</v>
      </c>
      <c r="H1157" s="5" t="s">
        <v>5398</v>
      </c>
      <c r="I1157" s="6" t="s">
        <v>1670</v>
      </c>
      <c r="J1157" s="6" t="s">
        <v>11075</v>
      </c>
      <c r="K1157" s="17">
        <v>3</v>
      </c>
      <c r="L1157" s="17" t="s">
        <v>7732</v>
      </c>
      <c r="M1157" s="9"/>
      <c r="N1157" s="9"/>
      <c r="O1157" s="21"/>
      <c r="Q1157" s="29"/>
      <c r="U1157" s="17"/>
      <c r="V1157" s="2"/>
      <c r="Y1157" t="str">
        <f t="shared" si="77"/>
        <v/>
      </c>
      <c r="AA1157">
        <f t="shared" si="78"/>
        <v>1</v>
      </c>
      <c r="AB1157">
        <v>1</v>
      </c>
      <c r="AC1157" s="7"/>
      <c r="AD1157" t="s">
        <v>4929</v>
      </c>
      <c r="AE1157">
        <f t="shared" si="79"/>
        <v>0</v>
      </c>
      <c r="AG1157" s="2"/>
      <c r="AI1157" s="7"/>
    </row>
    <row r="1158" spans="1:35" ht="11" customHeight="1" outlineLevel="1" x14ac:dyDescent="0.25">
      <c r="A1158" t="s">
        <v>1668</v>
      </c>
      <c r="C1158" s="2" t="s">
        <v>12976</v>
      </c>
      <c r="D1158" s="2">
        <v>1495</v>
      </c>
      <c r="E1158" s="7">
        <v>1994</v>
      </c>
      <c r="F1158" s="5" t="s">
        <v>22149</v>
      </c>
      <c r="H1158" s="5" t="s">
        <v>5398</v>
      </c>
      <c r="I1158" s="6" t="s">
        <v>1670</v>
      </c>
      <c r="J1158" s="6" t="s">
        <v>11076</v>
      </c>
      <c r="K1158" s="17">
        <v>1</v>
      </c>
      <c r="L1158" s="17" t="s">
        <v>7730</v>
      </c>
      <c r="M1158" s="9">
        <v>8</v>
      </c>
      <c r="N1158" s="9"/>
      <c r="O1158" s="21"/>
      <c r="Q1158" s="29"/>
      <c r="T1158">
        <v>1</v>
      </c>
      <c r="U1158" s="17"/>
      <c r="V1158" s="2"/>
      <c r="Y1158" t="str">
        <f t="shared" si="77"/>
        <v/>
      </c>
      <c r="AA1158">
        <f t="shared" si="78"/>
        <v>1</v>
      </c>
      <c r="AC1158" s="7"/>
      <c r="AD1158" t="s">
        <v>10987</v>
      </c>
      <c r="AE1158">
        <f t="shared" si="79"/>
        <v>0</v>
      </c>
      <c r="AG1158" s="2"/>
      <c r="AI1158" s="7"/>
    </row>
    <row r="1159" spans="1:35" ht="11" customHeight="1" outlineLevel="1" x14ac:dyDescent="0.25">
      <c r="A1159" t="s">
        <v>1668</v>
      </c>
      <c r="C1159" s="2" t="s">
        <v>12976</v>
      </c>
      <c r="D1159" s="2">
        <v>1525</v>
      </c>
      <c r="E1159" s="7">
        <v>1995</v>
      </c>
      <c r="F1159" s="5" t="s">
        <v>3421</v>
      </c>
      <c r="H1159" s="5" t="s">
        <v>5398</v>
      </c>
      <c r="I1159" s="6" t="s">
        <v>1512</v>
      </c>
      <c r="J1159" s="6" t="s">
        <v>11077</v>
      </c>
      <c r="K1159" s="17">
        <v>3</v>
      </c>
      <c r="L1159" s="17" t="s">
        <v>7732</v>
      </c>
      <c r="M1159" s="9"/>
      <c r="N1159" s="9"/>
      <c r="O1159" s="21"/>
      <c r="Q1159" s="29"/>
      <c r="U1159" s="17"/>
      <c r="V1159" s="2">
        <v>948</v>
      </c>
      <c r="Y1159" t="str">
        <f t="shared" si="77"/>
        <v/>
      </c>
      <c r="AA1159" t="str">
        <f t="shared" si="78"/>
        <v/>
      </c>
      <c r="AC1159" s="7"/>
      <c r="AD1159" t="s">
        <v>1512</v>
      </c>
      <c r="AE1159">
        <f t="shared" si="79"/>
        <v>0</v>
      </c>
      <c r="AG1159" s="2"/>
      <c r="AH1159" t="s">
        <v>1671</v>
      </c>
      <c r="AI1159" s="7" t="s">
        <v>4610</v>
      </c>
    </row>
    <row r="1160" spans="1:35" ht="11" customHeight="1" outlineLevel="1" collapsed="1" x14ac:dyDescent="0.25">
      <c r="A1160" t="s">
        <v>1668</v>
      </c>
      <c r="C1160" s="2" t="s">
        <v>12976</v>
      </c>
      <c r="D1160" s="2">
        <v>1574</v>
      </c>
      <c r="E1160" s="7">
        <v>1997</v>
      </c>
      <c r="F1160" s="5" t="s">
        <v>4780</v>
      </c>
      <c r="H1160" s="5" t="s">
        <v>5398</v>
      </c>
      <c r="I1160" s="6" t="s">
        <v>4027</v>
      </c>
      <c r="J1160" s="6" t="s">
        <v>11078</v>
      </c>
      <c r="K1160" s="17">
        <v>1</v>
      </c>
      <c r="L1160" s="17" t="s">
        <v>7730</v>
      </c>
      <c r="M1160" s="9">
        <v>1.5</v>
      </c>
      <c r="N1160" s="9"/>
      <c r="O1160" s="21"/>
      <c r="Q1160" s="29"/>
      <c r="U1160" s="17"/>
      <c r="V1160" s="2">
        <v>986</v>
      </c>
      <c r="Y1160" t="str">
        <f t="shared" si="77"/>
        <v/>
      </c>
      <c r="AA1160" t="str">
        <f t="shared" si="78"/>
        <v/>
      </c>
      <c r="AC1160" s="7"/>
      <c r="AD1160" t="s">
        <v>4027</v>
      </c>
      <c r="AE1160">
        <f t="shared" si="79"/>
        <v>0</v>
      </c>
      <c r="AG1160" s="2"/>
      <c r="AH1160" t="s">
        <v>1671</v>
      </c>
      <c r="AI1160" s="7" t="s">
        <v>4922</v>
      </c>
    </row>
    <row r="1161" spans="1:35" ht="11" customHeight="1" outlineLevel="1" x14ac:dyDescent="0.25">
      <c r="A1161" t="s">
        <v>1668</v>
      </c>
      <c r="C1161" s="2" t="s">
        <v>12976</v>
      </c>
      <c r="D1161" s="2">
        <v>1586</v>
      </c>
      <c r="E1161" s="7">
        <v>1997</v>
      </c>
      <c r="F1161" s="5" t="s">
        <v>4780</v>
      </c>
      <c r="H1161" s="5" t="s">
        <v>5398</v>
      </c>
      <c r="I1161" s="6" t="s">
        <v>1512</v>
      </c>
      <c r="J1161" s="6" t="s">
        <v>11079</v>
      </c>
      <c r="K1161" s="17">
        <v>3</v>
      </c>
      <c r="L1161" s="17" t="s">
        <v>7730</v>
      </c>
      <c r="M1161" s="9">
        <v>1.5</v>
      </c>
      <c r="N1161" s="9"/>
      <c r="O1161" s="21"/>
      <c r="Q1161" s="29"/>
      <c r="U1161" s="17"/>
      <c r="V1161" s="2">
        <v>1010</v>
      </c>
      <c r="Y1161" t="str">
        <f t="shared" si="77"/>
        <v/>
      </c>
      <c r="AA1161" t="str">
        <f t="shared" si="78"/>
        <v/>
      </c>
      <c r="AC1161" s="7"/>
      <c r="AD1161" t="s">
        <v>1512</v>
      </c>
      <c r="AE1161">
        <f t="shared" si="79"/>
        <v>0</v>
      </c>
      <c r="AG1161" s="2"/>
      <c r="AH1161" t="s">
        <v>1671</v>
      </c>
      <c r="AI1161" s="7" t="s">
        <v>4610</v>
      </c>
    </row>
    <row r="1162" spans="1:35" ht="11" customHeight="1" outlineLevel="1" x14ac:dyDescent="0.25">
      <c r="A1162" t="s">
        <v>1668</v>
      </c>
      <c r="C1162" s="2" t="s">
        <v>12976</v>
      </c>
      <c r="D1162" s="2">
        <v>1623</v>
      </c>
      <c r="E1162" s="7">
        <v>1998</v>
      </c>
      <c r="F1162" s="5" t="s">
        <v>3969</v>
      </c>
      <c r="H1162" s="5" t="s">
        <v>5398</v>
      </c>
      <c r="I1162" s="6" t="s">
        <v>1670</v>
      </c>
      <c r="J1162" s="6" t="s">
        <v>11080</v>
      </c>
      <c r="K1162" s="17">
        <v>3</v>
      </c>
      <c r="L1162" s="17" t="s">
        <v>7732</v>
      </c>
      <c r="M1162" s="9"/>
      <c r="N1162" s="9"/>
      <c r="O1162" s="21"/>
      <c r="Q1162" s="29"/>
      <c r="U1162" s="17"/>
      <c r="V1162" s="2"/>
      <c r="Y1162" t="str">
        <f t="shared" si="77"/>
        <v/>
      </c>
      <c r="AA1162" t="str">
        <f t="shared" si="78"/>
        <v/>
      </c>
      <c r="AC1162" s="7"/>
      <c r="AD1162" t="s">
        <v>4929</v>
      </c>
      <c r="AE1162">
        <f t="shared" si="79"/>
        <v>0</v>
      </c>
      <c r="AG1162" s="2"/>
      <c r="AI1162" s="7"/>
    </row>
    <row r="1163" spans="1:35" ht="11" customHeight="1" outlineLevel="1" x14ac:dyDescent="0.25">
      <c r="A1163" t="s">
        <v>1668</v>
      </c>
      <c r="C1163" s="2" t="s">
        <v>12976</v>
      </c>
      <c r="D1163" s="2">
        <v>1656</v>
      </c>
      <c r="E1163" s="7">
        <v>1999</v>
      </c>
      <c r="F1163" s="5" t="s">
        <v>11083</v>
      </c>
      <c r="H1163" s="5" t="s">
        <v>5398</v>
      </c>
      <c r="I1163" s="6" t="s">
        <v>11082</v>
      </c>
      <c r="J1163" s="6" t="s">
        <v>11081</v>
      </c>
      <c r="K1163" s="17">
        <v>2</v>
      </c>
      <c r="L1163" s="17" t="s">
        <v>7730</v>
      </c>
      <c r="M1163" s="9">
        <v>6.6</v>
      </c>
      <c r="N1163" s="9"/>
      <c r="O1163" s="21"/>
      <c r="Q1163" s="29"/>
      <c r="U1163" s="17"/>
      <c r="V1163" s="2"/>
      <c r="Y1163" t="str">
        <f t="shared" si="77"/>
        <v/>
      </c>
      <c r="AA1163" t="str">
        <f t="shared" si="78"/>
        <v/>
      </c>
      <c r="AC1163" s="7"/>
      <c r="AD1163" t="s">
        <v>11082</v>
      </c>
      <c r="AE1163">
        <f t="shared" si="79"/>
        <v>0</v>
      </c>
      <c r="AG1163" s="2"/>
      <c r="AI1163" s="7"/>
    </row>
    <row r="1164" spans="1:35" ht="11" customHeight="1" outlineLevel="1" x14ac:dyDescent="0.25">
      <c r="A1164" t="s">
        <v>1668</v>
      </c>
      <c r="C1164" s="2" t="s">
        <v>12976</v>
      </c>
      <c r="D1164" s="2">
        <v>1658</v>
      </c>
      <c r="E1164" s="7">
        <v>1999</v>
      </c>
      <c r="F1164" s="5" t="s">
        <v>3969</v>
      </c>
      <c r="H1164" s="5" t="s">
        <v>5398</v>
      </c>
      <c r="I1164" s="6" t="s">
        <v>20961</v>
      </c>
      <c r="J1164" s="6" t="s">
        <v>11081</v>
      </c>
      <c r="K1164" s="17">
        <v>1</v>
      </c>
      <c r="L1164" s="17" t="s">
        <v>7730</v>
      </c>
      <c r="M1164" s="9">
        <v>6.6</v>
      </c>
      <c r="N1164" s="9"/>
      <c r="O1164" s="21"/>
      <c r="Q1164" s="29"/>
      <c r="U1164" s="17"/>
      <c r="V1164" s="2">
        <v>1082</v>
      </c>
      <c r="Y1164" t="str">
        <f t="shared" ref="Y1164:Y1227" si="80">IF(COUNTIF(F1164,"*fdc*"),1,"")</f>
        <v/>
      </c>
      <c r="AA1164" t="str">
        <f t="shared" ref="AA1164:AA1227" si="81">IF(COUNTIF(F1164,"*s/s*"),1,"")</f>
        <v/>
      </c>
      <c r="AC1164" s="7"/>
      <c r="AD1164" t="s">
        <v>20960</v>
      </c>
      <c r="AE1164">
        <f t="shared" si="79"/>
        <v>0</v>
      </c>
      <c r="AG1164" s="2"/>
      <c r="AH1164" t="s">
        <v>1671</v>
      </c>
      <c r="AI1164" s="7" t="s">
        <v>4610</v>
      </c>
    </row>
    <row r="1165" spans="1:35" ht="11" customHeight="1" outlineLevel="1" x14ac:dyDescent="0.25">
      <c r="A1165" t="s">
        <v>1668</v>
      </c>
      <c r="C1165" s="2" t="s">
        <v>12976</v>
      </c>
      <c r="D1165" s="2">
        <v>1659</v>
      </c>
      <c r="E1165" s="7">
        <v>1999</v>
      </c>
      <c r="F1165" s="5" t="s">
        <v>595</v>
      </c>
      <c r="H1165" s="5" t="s">
        <v>5398</v>
      </c>
      <c r="I1165" s="6" t="s">
        <v>1670</v>
      </c>
      <c r="J1165" s="6" t="s">
        <v>11081</v>
      </c>
      <c r="K1165" s="17">
        <v>1</v>
      </c>
      <c r="L1165" s="17" t="s">
        <v>7730</v>
      </c>
      <c r="M1165" s="9">
        <v>6.6</v>
      </c>
      <c r="N1165" s="9"/>
      <c r="O1165" s="21"/>
      <c r="Q1165" s="29"/>
      <c r="T1165">
        <v>1</v>
      </c>
      <c r="U1165" s="17"/>
      <c r="V1165" s="2">
        <v>1083</v>
      </c>
      <c r="Y1165" t="str">
        <f t="shared" si="80"/>
        <v/>
      </c>
      <c r="AA1165" t="str">
        <f t="shared" si="81"/>
        <v/>
      </c>
      <c r="AC1165" s="7"/>
      <c r="AD1165" t="s">
        <v>1670</v>
      </c>
      <c r="AE1165">
        <f t="shared" si="79"/>
        <v>0</v>
      </c>
      <c r="AG1165" s="2"/>
      <c r="AH1165" t="s">
        <v>1671</v>
      </c>
      <c r="AI1165" s="7" t="s">
        <v>4610</v>
      </c>
    </row>
    <row r="1166" spans="1:35" ht="11" customHeight="1" outlineLevel="1" x14ac:dyDescent="0.25">
      <c r="A1166" t="s">
        <v>1668</v>
      </c>
      <c r="C1166" s="2" t="s">
        <v>12976</v>
      </c>
      <c r="D1166" s="2">
        <v>1679</v>
      </c>
      <c r="E1166" s="7">
        <v>2000</v>
      </c>
      <c r="F1166" s="5" t="s">
        <v>6350</v>
      </c>
      <c r="H1166" s="5" t="s">
        <v>5398</v>
      </c>
      <c r="I1166" s="6" t="s">
        <v>1512</v>
      </c>
      <c r="J1166" s="6" t="s">
        <v>11084</v>
      </c>
      <c r="K1166" s="17">
        <v>3</v>
      </c>
      <c r="L1166" s="17" t="s">
        <v>7730</v>
      </c>
      <c r="M1166" s="9">
        <v>16</v>
      </c>
      <c r="N1166" s="9"/>
      <c r="O1166" s="21"/>
      <c r="Q1166" s="29"/>
      <c r="S1166">
        <v>1</v>
      </c>
      <c r="T1166">
        <v>1</v>
      </c>
      <c r="U1166" s="17"/>
      <c r="V1166" s="2"/>
      <c r="Y1166" t="str">
        <f t="shared" si="80"/>
        <v/>
      </c>
      <c r="AA1166" t="str">
        <f t="shared" si="81"/>
        <v/>
      </c>
      <c r="AC1166" s="7"/>
      <c r="AD1166" t="s">
        <v>1512</v>
      </c>
      <c r="AE1166">
        <f t="shared" si="79"/>
        <v>0</v>
      </c>
      <c r="AG1166" s="2"/>
      <c r="AI1166" s="7"/>
    </row>
    <row r="1167" spans="1:35" ht="11" customHeight="1" outlineLevel="1" x14ac:dyDescent="0.25">
      <c r="A1167" t="s">
        <v>1668</v>
      </c>
      <c r="C1167" s="2" t="s">
        <v>12976</v>
      </c>
      <c r="D1167" s="2">
        <v>1706</v>
      </c>
      <c r="E1167" s="7">
        <v>2001</v>
      </c>
      <c r="F1167" s="5" t="s">
        <v>6101</v>
      </c>
      <c r="H1167" s="5" t="s">
        <v>5398</v>
      </c>
      <c r="I1167" s="6" t="s">
        <v>1670</v>
      </c>
      <c r="J1167" s="6" t="s">
        <v>11085</v>
      </c>
      <c r="K1167" s="17">
        <v>3</v>
      </c>
      <c r="L1167" s="17" t="s">
        <v>7730</v>
      </c>
      <c r="M1167" s="9">
        <v>7</v>
      </c>
      <c r="N1167" s="9"/>
      <c r="O1167" s="21"/>
      <c r="Q1167" s="29"/>
      <c r="U1167" s="17"/>
      <c r="V1167" s="2">
        <v>1135</v>
      </c>
      <c r="Y1167" t="str">
        <f t="shared" si="80"/>
        <v/>
      </c>
      <c r="AA1167" t="str">
        <f t="shared" si="81"/>
        <v/>
      </c>
      <c r="AC1167" s="7"/>
      <c r="AD1167" t="s">
        <v>6102</v>
      </c>
      <c r="AE1167">
        <f t="shared" si="79"/>
        <v>0</v>
      </c>
      <c r="AG1167" s="2"/>
      <c r="AH1167" t="s">
        <v>1671</v>
      </c>
      <c r="AI1167" s="7" t="s">
        <v>4922</v>
      </c>
    </row>
    <row r="1168" spans="1:35" ht="11" customHeight="1" outlineLevel="1" x14ac:dyDescent="0.25">
      <c r="A1168" t="s">
        <v>1668</v>
      </c>
      <c r="C1168" s="2" t="s">
        <v>12976</v>
      </c>
      <c r="D1168" s="2">
        <v>1707</v>
      </c>
      <c r="E1168" s="7">
        <v>2001</v>
      </c>
      <c r="F1168" s="5" t="s">
        <v>583</v>
      </c>
      <c r="H1168" s="5" t="s">
        <v>5398</v>
      </c>
      <c r="I1168" s="6" t="s">
        <v>1670</v>
      </c>
      <c r="J1168" s="6" t="s">
        <v>11085</v>
      </c>
      <c r="K1168" s="17">
        <v>3</v>
      </c>
      <c r="L1168" s="17" t="s">
        <v>7732</v>
      </c>
      <c r="M1168" s="9"/>
      <c r="N1168" s="9"/>
      <c r="O1168" s="21"/>
      <c r="Q1168" s="29"/>
      <c r="U1168" s="17"/>
      <c r="V1168" s="2"/>
      <c r="Y1168" t="str">
        <f t="shared" si="80"/>
        <v/>
      </c>
      <c r="AA1168" t="str">
        <f t="shared" si="81"/>
        <v/>
      </c>
      <c r="AC1168" s="7"/>
      <c r="AD1168" t="s">
        <v>6102</v>
      </c>
      <c r="AE1168">
        <f t="shared" si="79"/>
        <v>0</v>
      </c>
      <c r="AG1168" s="2"/>
      <c r="AI1168" s="7"/>
    </row>
    <row r="1169" spans="1:35" ht="11" customHeight="1" outlineLevel="1" x14ac:dyDescent="0.25">
      <c r="A1169" t="s">
        <v>1668</v>
      </c>
      <c r="C1169" s="2" t="s">
        <v>12976</v>
      </c>
      <c r="D1169" s="2">
        <v>1708</v>
      </c>
      <c r="E1169" s="7">
        <v>2001</v>
      </c>
      <c r="F1169" s="5" t="s">
        <v>586</v>
      </c>
      <c r="H1169" s="5" t="s">
        <v>5398</v>
      </c>
      <c r="I1169" s="6" t="s">
        <v>1670</v>
      </c>
      <c r="J1169" s="6" t="s">
        <v>11085</v>
      </c>
      <c r="K1169" s="17">
        <v>3</v>
      </c>
      <c r="L1169" s="17" t="s">
        <v>122</v>
      </c>
      <c r="M1169" s="9"/>
      <c r="N1169" s="9"/>
      <c r="O1169" s="21"/>
      <c r="Q1169" s="29"/>
      <c r="S1169">
        <v>1</v>
      </c>
      <c r="T1169">
        <v>1</v>
      </c>
      <c r="U1169" s="17"/>
      <c r="V1169" s="2"/>
      <c r="Y1169" t="str">
        <f t="shared" si="80"/>
        <v/>
      </c>
      <c r="AA1169" t="str">
        <f t="shared" si="81"/>
        <v/>
      </c>
      <c r="AC1169" s="7"/>
      <c r="AD1169" t="s">
        <v>6102</v>
      </c>
      <c r="AE1169">
        <f t="shared" si="79"/>
        <v>0</v>
      </c>
      <c r="AG1169" s="2"/>
      <c r="AI1169" s="7"/>
    </row>
    <row r="1170" spans="1:35" ht="11" customHeight="1" outlineLevel="1" x14ac:dyDescent="0.25">
      <c r="A1170" t="s">
        <v>1668</v>
      </c>
      <c r="C1170" s="2" t="s">
        <v>12976</v>
      </c>
      <c r="D1170" s="2">
        <v>1710</v>
      </c>
      <c r="E1170" s="7">
        <v>2001</v>
      </c>
      <c r="F1170" s="5" t="s">
        <v>3970</v>
      </c>
      <c r="H1170" s="5" t="s">
        <v>5398</v>
      </c>
      <c r="I1170" s="6" t="s">
        <v>1512</v>
      </c>
      <c r="J1170" s="6" t="s">
        <v>11086</v>
      </c>
      <c r="K1170" s="17">
        <v>3</v>
      </c>
      <c r="L1170" s="17" t="s">
        <v>7730</v>
      </c>
      <c r="M1170" s="9">
        <v>5</v>
      </c>
      <c r="N1170" s="9"/>
      <c r="O1170" s="21"/>
      <c r="Q1170" s="29"/>
      <c r="U1170" s="17"/>
      <c r="V1170" s="2"/>
      <c r="Y1170" t="str">
        <f t="shared" si="80"/>
        <v/>
      </c>
      <c r="AA1170" t="str">
        <f t="shared" si="81"/>
        <v/>
      </c>
      <c r="AC1170" s="7"/>
      <c r="AD1170" t="s">
        <v>1512</v>
      </c>
      <c r="AE1170">
        <f t="shared" si="79"/>
        <v>0</v>
      </c>
      <c r="AG1170" s="2"/>
      <c r="AI1170" s="7"/>
    </row>
    <row r="1171" spans="1:35" ht="11" customHeight="1" outlineLevel="1" x14ac:dyDescent="0.25">
      <c r="A1171" t="s">
        <v>1668</v>
      </c>
      <c r="C1171" s="2" t="s">
        <v>12976</v>
      </c>
      <c r="D1171" s="2">
        <v>1716</v>
      </c>
      <c r="E1171" s="7">
        <v>2001</v>
      </c>
      <c r="F1171" s="5" t="s">
        <v>4780</v>
      </c>
      <c r="H1171" s="5" t="s">
        <v>5398</v>
      </c>
      <c r="I1171" s="6" t="s">
        <v>3221</v>
      </c>
      <c r="J1171" s="6" t="s">
        <v>11087</v>
      </c>
      <c r="K1171" s="17">
        <v>2</v>
      </c>
      <c r="L1171" s="17" t="s">
        <v>7732</v>
      </c>
      <c r="M1171" s="9"/>
      <c r="N1171" s="9"/>
      <c r="O1171" s="21"/>
      <c r="Q1171" s="29"/>
      <c r="U1171" s="17"/>
      <c r="V1171" s="2">
        <v>1141</v>
      </c>
      <c r="Y1171" t="str">
        <f t="shared" si="80"/>
        <v/>
      </c>
      <c r="AA1171" t="str">
        <f t="shared" si="81"/>
        <v/>
      </c>
      <c r="AC1171" s="7"/>
      <c r="AD1171" t="s">
        <v>3221</v>
      </c>
      <c r="AE1171">
        <f t="shared" si="79"/>
        <v>0</v>
      </c>
      <c r="AG1171" s="2"/>
      <c r="AH1171" t="s">
        <v>1671</v>
      </c>
      <c r="AI1171" s="7" t="s">
        <v>4610</v>
      </c>
    </row>
    <row r="1172" spans="1:35" ht="11" customHeight="1" outlineLevel="1" x14ac:dyDescent="0.25">
      <c r="A1172" t="s">
        <v>1668</v>
      </c>
      <c r="C1172" s="2" t="s">
        <v>12976</v>
      </c>
      <c r="D1172" s="2">
        <v>1743</v>
      </c>
      <c r="E1172" s="7">
        <v>2002</v>
      </c>
      <c r="F1172" s="5" t="s">
        <v>11088</v>
      </c>
      <c r="H1172" s="5" t="s">
        <v>5398</v>
      </c>
      <c r="I1172" s="6" t="s">
        <v>1670</v>
      </c>
      <c r="J1172" s="6" t="s">
        <v>11089</v>
      </c>
      <c r="K1172" s="17">
        <v>3</v>
      </c>
      <c r="L1172" s="17" t="s">
        <v>7732</v>
      </c>
      <c r="M1172" s="9"/>
      <c r="N1172" s="9"/>
      <c r="O1172" s="21"/>
      <c r="Q1172" s="29"/>
      <c r="U1172" s="17"/>
      <c r="V1172" s="2"/>
      <c r="Y1172" t="str">
        <f t="shared" si="80"/>
        <v/>
      </c>
      <c r="AA1172" t="str">
        <f t="shared" si="81"/>
        <v/>
      </c>
      <c r="AC1172" s="7"/>
      <c r="AD1172" t="s">
        <v>4929</v>
      </c>
      <c r="AE1172">
        <f t="shared" si="79"/>
        <v>0</v>
      </c>
      <c r="AG1172" s="2"/>
      <c r="AI1172" s="7"/>
    </row>
    <row r="1173" spans="1:35" ht="11" customHeight="1" outlineLevel="1" x14ac:dyDescent="0.25">
      <c r="A1173" t="s">
        <v>1668</v>
      </c>
      <c r="C1173" s="2" t="s">
        <v>12976</v>
      </c>
      <c r="D1173" s="2">
        <v>1744</v>
      </c>
      <c r="E1173" s="7">
        <v>2002</v>
      </c>
      <c r="F1173" s="5" t="s">
        <v>595</v>
      </c>
      <c r="H1173" s="5" t="s">
        <v>5398</v>
      </c>
      <c r="I1173" s="6" t="s">
        <v>1670</v>
      </c>
      <c r="J1173" s="6" t="s">
        <v>11089</v>
      </c>
      <c r="K1173" s="17">
        <v>3</v>
      </c>
      <c r="L1173" s="17" t="s">
        <v>7732</v>
      </c>
      <c r="M1173" s="9"/>
      <c r="N1173" s="9"/>
      <c r="O1173" s="21"/>
      <c r="Q1173" s="29"/>
      <c r="U1173" s="17"/>
      <c r="V1173" s="2"/>
      <c r="Y1173" t="str">
        <f t="shared" si="80"/>
        <v/>
      </c>
      <c r="AA1173" t="str">
        <f t="shared" si="81"/>
        <v/>
      </c>
      <c r="AC1173" s="7"/>
      <c r="AD1173" t="s">
        <v>4929</v>
      </c>
      <c r="AE1173">
        <f t="shared" si="79"/>
        <v>0</v>
      </c>
      <c r="AG1173" s="2"/>
      <c r="AI1173" s="7"/>
    </row>
    <row r="1174" spans="1:35" ht="11" customHeight="1" outlineLevel="1" x14ac:dyDescent="0.25">
      <c r="A1174" t="s">
        <v>1668</v>
      </c>
      <c r="C1174" s="2" t="s">
        <v>12976</v>
      </c>
      <c r="D1174" s="2">
        <v>1769</v>
      </c>
      <c r="E1174" s="7">
        <v>2002</v>
      </c>
      <c r="F1174" s="5" t="s">
        <v>593</v>
      </c>
      <c r="H1174" s="5" t="s">
        <v>5398</v>
      </c>
      <c r="I1174" s="6" t="s">
        <v>4027</v>
      </c>
      <c r="J1174" s="6" t="s">
        <v>11090</v>
      </c>
      <c r="K1174" s="17">
        <v>1</v>
      </c>
      <c r="L1174" s="17" t="s">
        <v>7732</v>
      </c>
      <c r="M1174" s="9"/>
      <c r="N1174" s="9"/>
      <c r="O1174" s="21"/>
      <c r="Q1174" s="29"/>
      <c r="U1174" s="17"/>
      <c r="V1174" s="2">
        <v>1178</v>
      </c>
      <c r="Y1174" t="str">
        <f t="shared" si="80"/>
        <v/>
      </c>
      <c r="AA1174" t="str">
        <f t="shared" si="81"/>
        <v/>
      </c>
      <c r="AC1174" s="7"/>
      <c r="AD1174" t="s">
        <v>4027</v>
      </c>
      <c r="AE1174">
        <f t="shared" si="79"/>
        <v>0</v>
      </c>
      <c r="AG1174" s="2"/>
      <c r="AH1174" t="s">
        <v>1671</v>
      </c>
      <c r="AI1174" s="7" t="s">
        <v>4610</v>
      </c>
    </row>
    <row r="1175" spans="1:35" ht="11" customHeight="1" outlineLevel="1" x14ac:dyDescent="0.25">
      <c r="A1175" t="s">
        <v>1668</v>
      </c>
      <c r="C1175" s="2" t="s">
        <v>12976</v>
      </c>
      <c r="D1175" s="2">
        <v>1770</v>
      </c>
      <c r="E1175" s="7">
        <v>2002</v>
      </c>
      <c r="F1175" s="5" t="s">
        <v>593</v>
      </c>
      <c r="H1175" s="5" t="s">
        <v>5398</v>
      </c>
      <c r="I1175" s="6" t="s">
        <v>20962</v>
      </c>
      <c r="J1175" s="6" t="s">
        <v>11090</v>
      </c>
      <c r="K1175" s="17">
        <v>3</v>
      </c>
      <c r="L1175" s="17" t="s">
        <v>7732</v>
      </c>
      <c r="M1175" s="9"/>
      <c r="N1175" s="9"/>
      <c r="O1175" s="21"/>
      <c r="Q1175" s="29"/>
      <c r="U1175" s="17"/>
      <c r="V1175" s="2">
        <v>1179</v>
      </c>
      <c r="Y1175" t="str">
        <f t="shared" si="80"/>
        <v/>
      </c>
      <c r="AA1175" t="str">
        <f t="shared" si="81"/>
        <v/>
      </c>
      <c r="AC1175" s="7"/>
      <c r="AD1175" t="s">
        <v>3335</v>
      </c>
      <c r="AE1175">
        <f t="shared" si="79"/>
        <v>0</v>
      </c>
      <c r="AG1175" s="2"/>
      <c r="AH1175" t="s">
        <v>3336</v>
      </c>
      <c r="AI1175" s="7" t="s">
        <v>4922</v>
      </c>
    </row>
    <row r="1176" spans="1:35" ht="11" customHeight="1" outlineLevel="1" x14ac:dyDescent="0.25">
      <c r="A1176" t="s">
        <v>1668</v>
      </c>
      <c r="C1176" s="2" t="s">
        <v>12976</v>
      </c>
      <c r="D1176" s="2">
        <v>1786</v>
      </c>
      <c r="E1176" s="7">
        <v>2002</v>
      </c>
      <c r="F1176" s="5" t="s">
        <v>595</v>
      </c>
      <c r="H1176" s="5" t="s">
        <v>5398</v>
      </c>
      <c r="I1176" s="6" t="s">
        <v>1670</v>
      </c>
      <c r="J1176" s="6" t="s">
        <v>11091</v>
      </c>
      <c r="K1176" s="17">
        <v>3</v>
      </c>
      <c r="L1176" s="17" t="s">
        <v>7730</v>
      </c>
      <c r="M1176" s="9">
        <v>4.5999999999999996</v>
      </c>
      <c r="N1176" s="9"/>
      <c r="O1176" s="21"/>
      <c r="Q1176" s="29"/>
      <c r="U1176" s="17"/>
      <c r="V1176" s="2">
        <v>1194</v>
      </c>
      <c r="Y1176" t="str">
        <f t="shared" si="80"/>
        <v/>
      </c>
      <c r="AA1176" t="str">
        <f t="shared" si="81"/>
        <v/>
      </c>
      <c r="AC1176" s="7"/>
      <c r="AD1176" t="s">
        <v>1670</v>
      </c>
      <c r="AE1176">
        <f t="shared" si="79"/>
        <v>0</v>
      </c>
      <c r="AG1176" s="2"/>
      <c r="AH1176" t="s">
        <v>1671</v>
      </c>
      <c r="AI1176" s="7" t="s">
        <v>4610</v>
      </c>
    </row>
    <row r="1177" spans="1:35" ht="11" customHeight="1" outlineLevel="1" x14ac:dyDescent="0.25">
      <c r="A1177" t="s">
        <v>1668</v>
      </c>
      <c r="C1177" s="2" t="s">
        <v>12976</v>
      </c>
      <c r="D1177" s="2" t="s">
        <v>11092</v>
      </c>
      <c r="E1177" s="7">
        <v>2004</v>
      </c>
      <c r="F1177" s="5" t="s">
        <v>11093</v>
      </c>
      <c r="H1177" s="5" t="s">
        <v>5398</v>
      </c>
      <c r="I1177" s="6" t="s">
        <v>1670</v>
      </c>
      <c r="J1177" s="6" t="s">
        <v>9282</v>
      </c>
      <c r="K1177" s="17">
        <v>3</v>
      </c>
      <c r="L1177" s="17" t="s">
        <v>7732</v>
      </c>
      <c r="M1177" s="9"/>
      <c r="N1177" s="9"/>
      <c r="O1177" s="21"/>
      <c r="Q1177" s="29"/>
      <c r="U1177" s="17"/>
      <c r="V1177" s="2"/>
      <c r="Y1177" t="str">
        <f t="shared" si="80"/>
        <v/>
      </c>
      <c r="AA1177">
        <f t="shared" si="81"/>
        <v>1</v>
      </c>
      <c r="AB1177">
        <v>1</v>
      </c>
      <c r="AC1177" s="7"/>
      <c r="AD1177" t="s">
        <v>4929</v>
      </c>
      <c r="AE1177">
        <f t="shared" si="79"/>
        <v>0</v>
      </c>
      <c r="AG1177" s="2"/>
      <c r="AI1177" s="7"/>
    </row>
    <row r="1178" spans="1:35" ht="11" customHeight="1" outlineLevel="1" collapsed="1" x14ac:dyDescent="0.25">
      <c r="A1178" t="s">
        <v>1668</v>
      </c>
      <c r="C1178" s="2" t="s">
        <v>12976</v>
      </c>
      <c r="D1178" s="2">
        <v>1850</v>
      </c>
      <c r="E1178" s="7">
        <v>2005</v>
      </c>
      <c r="F1178" s="5" t="s">
        <v>3969</v>
      </c>
      <c r="H1178" s="5" t="s">
        <v>5398</v>
      </c>
      <c r="I1178" s="6" t="s">
        <v>1670</v>
      </c>
      <c r="J1178" s="6" t="s">
        <v>11094</v>
      </c>
      <c r="K1178" s="17">
        <v>1</v>
      </c>
      <c r="L1178" s="17" t="s">
        <v>7732</v>
      </c>
      <c r="M1178" s="9"/>
      <c r="N1178" s="9"/>
      <c r="O1178" s="21"/>
      <c r="Q1178" s="29"/>
      <c r="U1178" s="17"/>
      <c r="V1178" s="2"/>
      <c r="Y1178" t="str">
        <f t="shared" si="80"/>
        <v/>
      </c>
      <c r="AA1178" t="str">
        <f t="shared" si="81"/>
        <v/>
      </c>
      <c r="AC1178" s="7"/>
      <c r="AD1178" t="s">
        <v>1670</v>
      </c>
      <c r="AE1178">
        <f t="shared" si="79"/>
        <v>0</v>
      </c>
      <c r="AG1178" s="2"/>
      <c r="AI1178" s="7"/>
    </row>
    <row r="1179" spans="1:35" ht="11" customHeight="1" outlineLevel="1" x14ac:dyDescent="0.25">
      <c r="A1179" t="s">
        <v>1668</v>
      </c>
      <c r="C1179" s="2" t="s">
        <v>12976</v>
      </c>
      <c r="D1179" s="2">
        <v>1853</v>
      </c>
      <c r="E1179" s="7">
        <v>2005</v>
      </c>
      <c r="F1179" s="5" t="s">
        <v>3264</v>
      </c>
      <c r="H1179" s="5" t="s">
        <v>5398</v>
      </c>
      <c r="I1179" s="6" t="s">
        <v>20958</v>
      </c>
      <c r="J1179" s="6" t="s">
        <v>11094</v>
      </c>
      <c r="K1179" s="17">
        <v>3</v>
      </c>
      <c r="L1179" s="17" t="s">
        <v>7732</v>
      </c>
      <c r="M1179" s="9"/>
      <c r="N1179" s="9"/>
      <c r="O1179" s="21"/>
      <c r="Q1179" s="29"/>
      <c r="U1179" s="17"/>
      <c r="V1179" s="2"/>
      <c r="Y1179" t="str">
        <f t="shared" si="80"/>
        <v/>
      </c>
      <c r="AA1179" t="str">
        <f t="shared" si="81"/>
        <v/>
      </c>
      <c r="AC1179" s="7"/>
      <c r="AD1179" t="s">
        <v>10964</v>
      </c>
      <c r="AE1179">
        <f t="shared" si="79"/>
        <v>0</v>
      </c>
      <c r="AG1179" s="2"/>
      <c r="AI1179" s="7"/>
    </row>
    <row r="1180" spans="1:35" ht="11" customHeight="1" outlineLevel="1" x14ac:dyDescent="0.25">
      <c r="A1180" t="s">
        <v>1668</v>
      </c>
      <c r="C1180" s="2" t="s">
        <v>12976</v>
      </c>
      <c r="D1180" s="2">
        <v>1855</v>
      </c>
      <c r="E1180" s="7">
        <v>2005</v>
      </c>
      <c r="F1180" s="5" t="s">
        <v>3264</v>
      </c>
      <c r="H1180" s="5" t="s">
        <v>5398</v>
      </c>
      <c r="I1180" s="6" t="s">
        <v>1670</v>
      </c>
      <c r="J1180" s="6" t="s">
        <v>11094</v>
      </c>
      <c r="K1180" s="17">
        <v>3</v>
      </c>
      <c r="L1180" s="17" t="s">
        <v>7732</v>
      </c>
      <c r="M1180" s="9"/>
      <c r="N1180" s="9"/>
      <c r="O1180" s="21"/>
      <c r="Q1180" s="29"/>
      <c r="U1180" s="17"/>
      <c r="V1180" s="2"/>
      <c r="Y1180" t="str">
        <f t="shared" si="80"/>
        <v/>
      </c>
      <c r="AA1180" t="str">
        <f t="shared" si="81"/>
        <v/>
      </c>
      <c r="AC1180" s="7"/>
      <c r="AD1180" t="s">
        <v>4929</v>
      </c>
      <c r="AE1180">
        <f t="shared" si="79"/>
        <v>0</v>
      </c>
      <c r="AG1180" s="2"/>
      <c r="AI1180" s="7"/>
    </row>
    <row r="1181" spans="1:35" ht="11" customHeight="1" outlineLevel="1" x14ac:dyDescent="0.25">
      <c r="A1181" t="s">
        <v>1668</v>
      </c>
      <c r="C1181" s="2" t="s">
        <v>12976</v>
      </c>
      <c r="D1181" s="2" t="s">
        <v>11095</v>
      </c>
      <c r="E1181" s="7">
        <v>2005</v>
      </c>
      <c r="F1181" s="5" t="s">
        <v>11096</v>
      </c>
      <c r="H1181" s="5" t="s">
        <v>5398</v>
      </c>
      <c r="I1181" s="6" t="s">
        <v>20958</v>
      </c>
      <c r="J1181" s="6" t="s">
        <v>11094</v>
      </c>
      <c r="K1181" s="17">
        <v>3</v>
      </c>
      <c r="L1181" s="17" t="s">
        <v>7732</v>
      </c>
      <c r="M1181" s="9"/>
      <c r="N1181" s="9"/>
      <c r="O1181" s="21"/>
      <c r="Q1181" s="29"/>
      <c r="U1181" s="17"/>
      <c r="V1181" s="2"/>
      <c r="Y1181" t="str">
        <f t="shared" si="80"/>
        <v/>
      </c>
      <c r="AA1181">
        <f t="shared" si="81"/>
        <v>1</v>
      </c>
      <c r="AC1181" s="7"/>
      <c r="AD1181" t="s">
        <v>10964</v>
      </c>
      <c r="AE1181">
        <f t="shared" si="79"/>
        <v>0</v>
      </c>
      <c r="AG1181" s="2"/>
      <c r="AI1181" s="7"/>
    </row>
    <row r="1182" spans="1:35" ht="11" customHeight="1" outlineLevel="1" x14ac:dyDescent="0.25">
      <c r="A1182" t="s">
        <v>1668</v>
      </c>
      <c r="C1182" s="2" t="s">
        <v>12976</v>
      </c>
      <c r="D1182" s="2">
        <v>1882</v>
      </c>
      <c r="E1182" s="7">
        <v>2006</v>
      </c>
      <c r="F1182" s="5" t="s">
        <v>3264</v>
      </c>
      <c r="H1182" s="5" t="s">
        <v>5398</v>
      </c>
      <c r="I1182" s="6" t="s">
        <v>1670</v>
      </c>
      <c r="J1182" s="6" t="s">
        <v>11097</v>
      </c>
      <c r="K1182" s="17">
        <v>1</v>
      </c>
      <c r="L1182" s="17" t="s">
        <v>7732</v>
      </c>
      <c r="M1182" s="9"/>
      <c r="N1182" s="9"/>
      <c r="O1182" s="21"/>
      <c r="Q1182" s="29"/>
      <c r="U1182" s="17"/>
      <c r="V1182" s="2"/>
      <c r="Y1182" t="str">
        <f t="shared" si="80"/>
        <v/>
      </c>
      <c r="AA1182" t="str">
        <f t="shared" si="81"/>
        <v/>
      </c>
      <c r="AC1182" s="7"/>
      <c r="AD1182" t="s">
        <v>1670</v>
      </c>
      <c r="AE1182">
        <f t="shared" si="79"/>
        <v>0</v>
      </c>
      <c r="AG1182" s="2"/>
      <c r="AI1182" s="7"/>
    </row>
    <row r="1183" spans="1:35" ht="11" customHeight="1" outlineLevel="1" x14ac:dyDescent="0.25">
      <c r="A1183" t="s">
        <v>1668</v>
      </c>
      <c r="C1183" s="2" t="s">
        <v>12976</v>
      </c>
      <c r="D1183" s="2">
        <v>1924</v>
      </c>
      <c r="E1183" s="7">
        <v>2007</v>
      </c>
      <c r="F1183" s="5" t="s">
        <v>3970</v>
      </c>
      <c r="H1183" s="5" t="s">
        <v>5398</v>
      </c>
      <c r="I1183" s="6" t="s">
        <v>1670</v>
      </c>
      <c r="J1183" s="6" t="s">
        <v>20196</v>
      </c>
      <c r="K1183" s="17">
        <v>3</v>
      </c>
      <c r="L1183" s="17" t="s">
        <v>7732</v>
      </c>
      <c r="M1183" s="9"/>
      <c r="N1183" s="9"/>
      <c r="O1183" s="21"/>
      <c r="Q1183" s="29"/>
      <c r="U1183" s="17"/>
      <c r="V1183" s="2"/>
      <c r="Y1183" t="str">
        <f t="shared" si="80"/>
        <v/>
      </c>
      <c r="AA1183" t="str">
        <f t="shared" si="81"/>
        <v/>
      </c>
      <c r="AC1183" s="7"/>
      <c r="AD1183" t="s">
        <v>20197</v>
      </c>
      <c r="AE1183">
        <f t="shared" si="79"/>
        <v>0</v>
      </c>
      <c r="AG1183" s="2"/>
      <c r="AI1183" s="7"/>
    </row>
    <row r="1184" spans="1:35" ht="11" customHeight="1" outlineLevel="1" x14ac:dyDescent="0.25">
      <c r="A1184" t="s">
        <v>1668</v>
      </c>
      <c r="C1184" s="2" t="s">
        <v>12976</v>
      </c>
      <c r="D1184" s="2">
        <v>1933</v>
      </c>
      <c r="E1184" s="7">
        <v>2007</v>
      </c>
      <c r="F1184" s="5" t="s">
        <v>11099</v>
      </c>
      <c r="H1184" s="5" t="s">
        <v>5398</v>
      </c>
      <c r="I1184" s="6" t="s">
        <v>1670</v>
      </c>
      <c r="J1184" s="6" t="s">
        <v>11098</v>
      </c>
      <c r="K1184" s="17">
        <v>3</v>
      </c>
      <c r="L1184" s="17" t="s">
        <v>7732</v>
      </c>
      <c r="M1184" s="9"/>
      <c r="N1184" s="9"/>
      <c r="O1184" s="21"/>
      <c r="Q1184" s="29"/>
      <c r="U1184" s="17"/>
      <c r="V1184" s="2"/>
      <c r="Y1184" t="str">
        <f t="shared" si="80"/>
        <v/>
      </c>
      <c r="AA1184" t="str">
        <f t="shared" si="81"/>
        <v/>
      </c>
      <c r="AC1184" s="7"/>
      <c r="AD1184" t="s">
        <v>4929</v>
      </c>
      <c r="AE1184">
        <f t="shared" si="79"/>
        <v>0</v>
      </c>
      <c r="AG1184" s="2"/>
      <c r="AI1184" s="7"/>
    </row>
    <row r="1185" spans="1:35" ht="11" customHeight="1" outlineLevel="1" collapsed="1" x14ac:dyDescent="0.25">
      <c r="A1185" t="s">
        <v>1668</v>
      </c>
      <c r="C1185" s="2" t="s">
        <v>12976</v>
      </c>
      <c r="D1185" s="2">
        <v>1955</v>
      </c>
      <c r="E1185" s="7">
        <v>2007</v>
      </c>
      <c r="F1185" s="5" t="s">
        <v>11101</v>
      </c>
      <c r="H1185" s="5" t="s">
        <v>5398</v>
      </c>
      <c r="I1185" s="6" t="s">
        <v>1512</v>
      </c>
      <c r="J1185" s="6" t="s">
        <v>11100</v>
      </c>
      <c r="K1185" s="17">
        <v>3</v>
      </c>
      <c r="L1185" s="17" t="s">
        <v>7732</v>
      </c>
      <c r="M1185" s="9"/>
      <c r="N1185" s="9"/>
      <c r="O1185" s="21"/>
      <c r="Q1185" s="29"/>
      <c r="U1185" s="17"/>
      <c r="V1185" s="2"/>
      <c r="Y1185" t="str">
        <f t="shared" si="80"/>
        <v/>
      </c>
      <c r="AA1185" t="str">
        <f t="shared" si="81"/>
        <v/>
      </c>
      <c r="AC1185" s="7"/>
      <c r="AD1185" t="s">
        <v>1512</v>
      </c>
      <c r="AE1185">
        <f t="shared" si="79"/>
        <v>0</v>
      </c>
      <c r="AG1185" s="2"/>
      <c r="AI1185" s="7"/>
    </row>
    <row r="1186" spans="1:35" ht="11" customHeight="1" outlineLevel="1" x14ac:dyDescent="0.25">
      <c r="A1186" t="s">
        <v>1668</v>
      </c>
      <c r="C1186" s="2" t="s">
        <v>12976</v>
      </c>
      <c r="D1186" s="2">
        <v>1968</v>
      </c>
      <c r="E1186" s="7">
        <v>2007</v>
      </c>
      <c r="F1186" s="5" t="s">
        <v>3969</v>
      </c>
      <c r="H1186" s="5" t="s">
        <v>5398</v>
      </c>
      <c r="I1186" s="6" t="s">
        <v>11103</v>
      </c>
      <c r="J1186" s="6" t="s">
        <v>11102</v>
      </c>
      <c r="K1186" s="17">
        <v>5</v>
      </c>
      <c r="L1186" s="17" t="s">
        <v>7732</v>
      </c>
      <c r="M1186" s="9"/>
      <c r="N1186" s="9"/>
      <c r="O1186" s="21"/>
      <c r="Q1186" s="29"/>
      <c r="U1186" s="17"/>
      <c r="V1186" s="2"/>
      <c r="Y1186" t="str">
        <f t="shared" si="80"/>
        <v/>
      </c>
      <c r="AA1186" t="str">
        <f t="shared" si="81"/>
        <v/>
      </c>
      <c r="AC1186" s="7"/>
      <c r="AD1186" t="s">
        <v>11103</v>
      </c>
      <c r="AE1186">
        <f t="shared" si="79"/>
        <v>0</v>
      </c>
      <c r="AG1186" s="2"/>
      <c r="AI1186" s="7"/>
    </row>
    <row r="1187" spans="1:35" ht="11" customHeight="1" outlineLevel="1" x14ac:dyDescent="0.25">
      <c r="A1187" t="s">
        <v>1668</v>
      </c>
      <c r="C1187" s="2" t="s">
        <v>12976</v>
      </c>
      <c r="D1187" s="2">
        <v>1969</v>
      </c>
      <c r="E1187" s="7">
        <v>2007</v>
      </c>
      <c r="F1187" s="5" t="s">
        <v>11101</v>
      </c>
      <c r="H1187" s="5" t="s">
        <v>5398</v>
      </c>
      <c r="I1187" s="6" t="s">
        <v>11103</v>
      </c>
      <c r="J1187" s="6" t="s">
        <v>11102</v>
      </c>
      <c r="K1187" s="17">
        <v>5</v>
      </c>
      <c r="L1187" s="17" t="s">
        <v>7732</v>
      </c>
      <c r="M1187" s="9"/>
      <c r="N1187" s="9"/>
      <c r="O1187" s="21"/>
      <c r="Q1187" s="29"/>
      <c r="U1187" s="17"/>
      <c r="V1187" s="2"/>
      <c r="Y1187" t="str">
        <f t="shared" si="80"/>
        <v/>
      </c>
      <c r="AA1187" t="str">
        <f t="shared" si="81"/>
        <v/>
      </c>
      <c r="AC1187" s="7"/>
      <c r="AD1187" t="s">
        <v>11103</v>
      </c>
      <c r="AE1187">
        <f t="shared" si="79"/>
        <v>0</v>
      </c>
      <c r="AG1187" s="2"/>
      <c r="AI1187" s="7"/>
    </row>
    <row r="1188" spans="1:35" ht="11" customHeight="1" outlineLevel="1" collapsed="1" x14ac:dyDescent="0.25">
      <c r="A1188" t="s">
        <v>1668</v>
      </c>
      <c r="C1188" s="2" t="s">
        <v>12976</v>
      </c>
      <c r="D1188" s="2">
        <v>1970</v>
      </c>
      <c r="E1188" s="7">
        <v>2007</v>
      </c>
      <c r="F1188" s="5" t="s">
        <v>593</v>
      </c>
      <c r="H1188" s="5" t="s">
        <v>5398</v>
      </c>
      <c r="I1188" s="6" t="s">
        <v>4027</v>
      </c>
      <c r="J1188" s="6" t="s">
        <v>11104</v>
      </c>
      <c r="K1188" s="17">
        <v>3</v>
      </c>
      <c r="L1188" s="17" t="s">
        <v>7732</v>
      </c>
      <c r="M1188" s="9"/>
      <c r="N1188" s="9"/>
      <c r="O1188" s="21"/>
      <c r="Q1188" s="29"/>
      <c r="U1188" s="17"/>
      <c r="V1188" s="2"/>
      <c r="Y1188" t="str">
        <f t="shared" si="80"/>
        <v/>
      </c>
      <c r="AA1188" t="str">
        <f t="shared" si="81"/>
        <v/>
      </c>
      <c r="AC1188" s="7"/>
      <c r="AD1188" t="s">
        <v>11105</v>
      </c>
      <c r="AE1188">
        <f t="shared" si="79"/>
        <v>0</v>
      </c>
      <c r="AG1188" s="2"/>
      <c r="AI1188" s="7"/>
    </row>
    <row r="1189" spans="1:35" ht="11" customHeight="1" outlineLevel="1" x14ac:dyDescent="0.25">
      <c r="A1189" t="s">
        <v>1668</v>
      </c>
      <c r="C1189" s="2" t="s">
        <v>12976</v>
      </c>
      <c r="D1189" s="2">
        <v>1971</v>
      </c>
      <c r="E1189" s="7">
        <v>2007</v>
      </c>
      <c r="F1189" s="5" t="s">
        <v>11107</v>
      </c>
      <c r="H1189" s="5" t="s">
        <v>5398</v>
      </c>
      <c r="I1189" s="6" t="s">
        <v>4027</v>
      </c>
      <c r="J1189" s="6" t="s">
        <v>11104</v>
      </c>
      <c r="K1189" s="17">
        <v>1</v>
      </c>
      <c r="L1189" s="17" t="s">
        <v>7732</v>
      </c>
      <c r="M1189" s="9"/>
      <c r="N1189" s="9"/>
      <c r="O1189" s="21"/>
      <c r="Q1189" s="29"/>
      <c r="U1189" s="17"/>
      <c r="V1189" s="2"/>
      <c r="Y1189" t="str">
        <f t="shared" si="80"/>
        <v/>
      </c>
      <c r="AA1189" t="str">
        <f t="shared" si="81"/>
        <v/>
      </c>
      <c r="AC1189" s="7"/>
      <c r="AD1189" t="s">
        <v>11105</v>
      </c>
      <c r="AE1189">
        <f t="shared" ref="AE1189:AE1231" si="82">COUNTIF(I1189,"*Fuji*")</f>
        <v>0</v>
      </c>
      <c r="AG1189" s="2"/>
      <c r="AI1189" s="7"/>
    </row>
    <row r="1190" spans="1:35" ht="11" customHeight="1" outlineLevel="1" x14ac:dyDescent="0.25">
      <c r="A1190" t="s">
        <v>1668</v>
      </c>
      <c r="C1190" s="2" t="s">
        <v>12976</v>
      </c>
      <c r="D1190" s="2">
        <v>1972</v>
      </c>
      <c r="E1190" s="7">
        <v>2007</v>
      </c>
      <c r="F1190" s="5" t="s">
        <v>11108</v>
      </c>
      <c r="H1190" s="5" t="s">
        <v>5398</v>
      </c>
      <c r="I1190" s="6" t="s">
        <v>1670</v>
      </c>
      <c r="J1190" s="6" t="s">
        <v>11106</v>
      </c>
      <c r="K1190" s="17">
        <v>3</v>
      </c>
      <c r="L1190" s="17" t="s">
        <v>7732</v>
      </c>
      <c r="M1190" s="9"/>
      <c r="N1190" s="9"/>
      <c r="O1190" s="21"/>
      <c r="Q1190" s="29"/>
      <c r="U1190" s="17"/>
      <c r="V1190" s="2"/>
      <c r="Y1190" t="str">
        <f t="shared" si="80"/>
        <v/>
      </c>
      <c r="AA1190" t="str">
        <f t="shared" si="81"/>
        <v/>
      </c>
      <c r="AC1190" s="7"/>
      <c r="AD1190" t="s">
        <v>1670</v>
      </c>
      <c r="AE1190">
        <f t="shared" si="82"/>
        <v>0</v>
      </c>
      <c r="AG1190" s="2"/>
      <c r="AI1190" s="7"/>
    </row>
    <row r="1191" spans="1:35" ht="11" customHeight="1" outlineLevel="1" x14ac:dyDescent="0.25">
      <c r="A1191" t="s">
        <v>1668</v>
      </c>
      <c r="C1191" s="2" t="s">
        <v>12976</v>
      </c>
      <c r="D1191" s="2">
        <v>1973</v>
      </c>
      <c r="E1191" s="7">
        <v>2007</v>
      </c>
      <c r="F1191" s="5" t="s">
        <v>6101</v>
      </c>
      <c r="H1191" s="5" t="s">
        <v>5398</v>
      </c>
      <c r="I1191" s="6" t="s">
        <v>1670</v>
      </c>
      <c r="J1191" s="6" t="s">
        <v>11106</v>
      </c>
      <c r="K1191" s="17">
        <v>2</v>
      </c>
      <c r="L1191" s="17" t="s">
        <v>7732</v>
      </c>
      <c r="M1191" s="9"/>
      <c r="N1191" s="9"/>
      <c r="O1191" s="21"/>
      <c r="Q1191" s="29"/>
      <c r="U1191" s="17"/>
      <c r="V1191" s="2"/>
      <c r="Y1191" t="str">
        <f t="shared" si="80"/>
        <v/>
      </c>
      <c r="AA1191" t="str">
        <f t="shared" si="81"/>
        <v/>
      </c>
      <c r="AC1191" s="7"/>
      <c r="AD1191" t="s">
        <v>1670</v>
      </c>
      <c r="AE1191">
        <f t="shared" si="82"/>
        <v>0</v>
      </c>
      <c r="AG1191" s="2"/>
      <c r="AI1191" s="7"/>
    </row>
    <row r="1192" spans="1:35" ht="11" customHeight="1" outlineLevel="1" x14ac:dyDescent="0.25">
      <c r="A1192" t="s">
        <v>1668</v>
      </c>
      <c r="C1192" s="2" t="s">
        <v>12976</v>
      </c>
      <c r="D1192" s="2">
        <v>1974</v>
      </c>
      <c r="E1192" s="7">
        <v>2007</v>
      </c>
      <c r="F1192" s="5" t="s">
        <v>11101</v>
      </c>
      <c r="H1192" s="5" t="s">
        <v>5398</v>
      </c>
      <c r="I1192" s="6" t="s">
        <v>1670</v>
      </c>
      <c r="J1192" s="6" t="s">
        <v>11111</v>
      </c>
      <c r="K1192" s="17">
        <v>5</v>
      </c>
      <c r="L1192" s="17" t="s">
        <v>7732</v>
      </c>
      <c r="M1192" s="9"/>
      <c r="N1192" s="9"/>
      <c r="O1192" s="21"/>
      <c r="Q1192" s="29"/>
      <c r="U1192" s="17"/>
      <c r="V1192" s="2"/>
      <c r="Y1192" t="str">
        <f t="shared" si="80"/>
        <v/>
      </c>
      <c r="AA1192" t="str">
        <f t="shared" si="81"/>
        <v/>
      </c>
      <c r="AC1192" s="7"/>
      <c r="AD1192" t="s">
        <v>1670</v>
      </c>
      <c r="AE1192">
        <f t="shared" si="82"/>
        <v>0</v>
      </c>
      <c r="AG1192" s="2"/>
      <c r="AI1192" s="7"/>
    </row>
    <row r="1193" spans="1:35" ht="11" customHeight="1" outlineLevel="1" x14ac:dyDescent="0.25">
      <c r="A1193" t="s">
        <v>1668</v>
      </c>
      <c r="C1193" s="2" t="s">
        <v>12976</v>
      </c>
      <c r="D1193" s="2">
        <v>1975</v>
      </c>
      <c r="E1193" s="7">
        <v>2007</v>
      </c>
      <c r="F1193" s="5" t="s">
        <v>11099</v>
      </c>
      <c r="H1193" s="5" t="s">
        <v>5398</v>
      </c>
      <c r="I1193" s="6" t="s">
        <v>1670</v>
      </c>
      <c r="J1193" s="6" t="s">
        <v>11111</v>
      </c>
      <c r="K1193" s="17">
        <v>5</v>
      </c>
      <c r="L1193" s="17" t="s">
        <v>7732</v>
      </c>
      <c r="M1193" s="9"/>
      <c r="N1193" s="9"/>
      <c r="O1193" s="21"/>
      <c r="Q1193" s="29"/>
      <c r="U1193" s="17"/>
      <c r="V1193" s="2"/>
      <c r="Y1193" t="str">
        <f t="shared" si="80"/>
        <v/>
      </c>
      <c r="AA1193" t="str">
        <f t="shared" si="81"/>
        <v/>
      </c>
      <c r="AC1193" s="7"/>
      <c r="AD1193" t="s">
        <v>1670</v>
      </c>
      <c r="AE1193">
        <f t="shared" si="82"/>
        <v>0</v>
      </c>
      <c r="AG1193" s="2"/>
      <c r="AI1193" s="7"/>
    </row>
    <row r="1194" spans="1:35" ht="11" customHeight="1" outlineLevel="1" x14ac:dyDescent="0.25">
      <c r="A1194" t="s">
        <v>1668</v>
      </c>
      <c r="C1194" s="2" t="s">
        <v>12976</v>
      </c>
      <c r="D1194" s="2">
        <v>1976</v>
      </c>
      <c r="E1194" s="7">
        <v>2007</v>
      </c>
      <c r="F1194" s="5" t="s">
        <v>11109</v>
      </c>
      <c r="H1194" s="5" t="s">
        <v>5398</v>
      </c>
      <c r="I1194" s="6" t="s">
        <v>1512</v>
      </c>
      <c r="J1194" s="6" t="s">
        <v>11112</v>
      </c>
      <c r="K1194" s="17">
        <v>5</v>
      </c>
      <c r="L1194" s="17" t="s">
        <v>7732</v>
      </c>
      <c r="M1194" s="9"/>
      <c r="N1194" s="9"/>
      <c r="O1194" s="21"/>
      <c r="Q1194" s="29"/>
      <c r="U1194" s="17"/>
      <c r="V1194" s="2"/>
      <c r="Y1194" t="str">
        <f t="shared" si="80"/>
        <v/>
      </c>
      <c r="AA1194" t="str">
        <f t="shared" si="81"/>
        <v/>
      </c>
      <c r="AC1194" s="7"/>
      <c r="AD1194" t="s">
        <v>1512</v>
      </c>
      <c r="AE1194">
        <f t="shared" si="82"/>
        <v>0</v>
      </c>
      <c r="AG1194" s="2"/>
      <c r="AI1194" s="7"/>
    </row>
    <row r="1195" spans="1:35" ht="11" customHeight="1" outlineLevel="1" x14ac:dyDescent="0.25">
      <c r="A1195" t="s">
        <v>1668</v>
      </c>
      <c r="C1195" s="2" t="s">
        <v>12976</v>
      </c>
      <c r="D1195" s="2">
        <v>1977</v>
      </c>
      <c r="E1195" s="7">
        <v>2007</v>
      </c>
      <c r="F1195" s="5" t="s">
        <v>583</v>
      </c>
      <c r="H1195" s="5" t="s">
        <v>5398</v>
      </c>
      <c r="I1195" s="6" t="s">
        <v>1512</v>
      </c>
      <c r="J1195" s="6" t="s">
        <v>11112</v>
      </c>
      <c r="K1195" s="17">
        <v>5</v>
      </c>
      <c r="L1195" s="17" t="s">
        <v>7732</v>
      </c>
      <c r="M1195" s="9"/>
      <c r="N1195" s="9"/>
      <c r="O1195" s="21"/>
      <c r="Q1195" s="29"/>
      <c r="U1195" s="17"/>
      <c r="V1195" s="2"/>
      <c r="Y1195" t="str">
        <f t="shared" si="80"/>
        <v/>
      </c>
      <c r="AA1195" t="str">
        <f t="shared" si="81"/>
        <v/>
      </c>
      <c r="AC1195" s="7"/>
      <c r="AD1195" t="s">
        <v>1512</v>
      </c>
      <c r="AE1195">
        <f t="shared" si="82"/>
        <v>0</v>
      </c>
      <c r="AG1195" s="2"/>
      <c r="AI1195" s="7"/>
    </row>
    <row r="1196" spans="1:35" ht="11" customHeight="1" outlineLevel="1" x14ac:dyDescent="0.25">
      <c r="A1196" t="s">
        <v>1668</v>
      </c>
      <c r="C1196" s="2" t="s">
        <v>12976</v>
      </c>
      <c r="D1196" s="2">
        <v>1978</v>
      </c>
      <c r="E1196" s="7">
        <v>2007</v>
      </c>
      <c r="F1196" s="5" t="s">
        <v>11110</v>
      </c>
      <c r="H1196" s="5" t="s">
        <v>5398</v>
      </c>
      <c r="I1196" s="6" t="s">
        <v>11114</v>
      </c>
      <c r="J1196" s="6" t="s">
        <v>11113</v>
      </c>
      <c r="K1196" s="17">
        <v>5</v>
      </c>
      <c r="L1196" s="17" t="s">
        <v>7732</v>
      </c>
      <c r="M1196" s="9"/>
      <c r="N1196" s="9"/>
      <c r="O1196" s="21"/>
      <c r="Q1196" s="29"/>
      <c r="U1196" s="17"/>
      <c r="V1196" s="2"/>
      <c r="Y1196" t="str">
        <f t="shared" si="80"/>
        <v/>
      </c>
      <c r="AA1196" t="str">
        <f t="shared" si="81"/>
        <v/>
      </c>
      <c r="AC1196" s="7"/>
      <c r="AD1196" t="s">
        <v>11114</v>
      </c>
      <c r="AE1196">
        <f t="shared" si="82"/>
        <v>0</v>
      </c>
      <c r="AG1196" s="2"/>
      <c r="AI1196" s="7"/>
    </row>
    <row r="1197" spans="1:35" ht="11" customHeight="1" outlineLevel="1" x14ac:dyDescent="0.25">
      <c r="A1197" t="s">
        <v>1668</v>
      </c>
      <c r="C1197" s="2" t="s">
        <v>12976</v>
      </c>
      <c r="D1197" s="2">
        <v>1979</v>
      </c>
      <c r="E1197" s="7">
        <v>2007</v>
      </c>
      <c r="F1197" s="5" t="s">
        <v>586</v>
      </c>
      <c r="H1197" s="5" t="s">
        <v>5398</v>
      </c>
      <c r="I1197" s="6" t="s">
        <v>11115</v>
      </c>
      <c r="J1197" s="6" t="s">
        <v>11113</v>
      </c>
      <c r="K1197" s="17">
        <v>5</v>
      </c>
      <c r="L1197" s="17" t="s">
        <v>7732</v>
      </c>
      <c r="M1197" s="9"/>
      <c r="N1197" s="9"/>
      <c r="O1197" s="21"/>
      <c r="Q1197" s="29"/>
      <c r="U1197" s="17"/>
      <c r="V1197" s="2"/>
      <c r="Y1197" t="str">
        <f t="shared" si="80"/>
        <v/>
      </c>
      <c r="AA1197" t="str">
        <f t="shared" si="81"/>
        <v/>
      </c>
      <c r="AC1197" s="7"/>
      <c r="AD1197" t="s">
        <v>11115</v>
      </c>
      <c r="AE1197">
        <f t="shared" si="82"/>
        <v>0</v>
      </c>
      <c r="AG1197" s="2"/>
      <c r="AI1197" s="7"/>
    </row>
    <row r="1198" spans="1:35" ht="11" customHeight="1" outlineLevel="1" x14ac:dyDescent="0.25">
      <c r="A1198" t="s">
        <v>1668</v>
      </c>
      <c r="C1198" s="2" t="s">
        <v>12976</v>
      </c>
      <c r="D1198" s="2">
        <v>1996</v>
      </c>
      <c r="E1198" s="7">
        <v>2008</v>
      </c>
      <c r="F1198" s="5" t="s">
        <v>595</v>
      </c>
      <c r="H1198" s="5" t="s">
        <v>5398</v>
      </c>
      <c r="I1198" s="6" t="s">
        <v>1512</v>
      </c>
      <c r="J1198" s="6" t="s">
        <v>11116</v>
      </c>
      <c r="K1198" s="17">
        <v>1</v>
      </c>
      <c r="L1198" s="17" t="s">
        <v>7732</v>
      </c>
      <c r="M1198" s="9"/>
      <c r="N1198" s="9"/>
      <c r="O1198" s="21"/>
      <c r="Q1198" s="29"/>
      <c r="U1198" s="17"/>
      <c r="V1198" s="2"/>
      <c r="Y1198" t="str">
        <f t="shared" si="80"/>
        <v/>
      </c>
      <c r="AA1198" t="str">
        <f t="shared" si="81"/>
        <v/>
      </c>
      <c r="AC1198" s="7"/>
      <c r="AD1198" t="s">
        <v>1512</v>
      </c>
      <c r="AE1198">
        <f t="shared" si="82"/>
        <v>0</v>
      </c>
      <c r="AG1198" s="2"/>
      <c r="AI1198" s="7"/>
    </row>
    <row r="1199" spans="1:35" ht="11" customHeight="1" outlineLevel="1" x14ac:dyDescent="0.25">
      <c r="A1199" t="s">
        <v>1668</v>
      </c>
      <c r="C1199" s="2" t="s">
        <v>12976</v>
      </c>
      <c r="D1199" s="2">
        <v>2016</v>
      </c>
      <c r="E1199" s="7">
        <v>2009</v>
      </c>
      <c r="F1199" s="5" t="s">
        <v>593</v>
      </c>
      <c r="H1199" s="5" t="s">
        <v>5398</v>
      </c>
      <c r="I1199" s="6" t="s">
        <v>1512</v>
      </c>
      <c r="J1199" s="6" t="s">
        <v>11117</v>
      </c>
      <c r="K1199" s="17">
        <v>3</v>
      </c>
      <c r="L1199" s="17" t="s">
        <v>7732</v>
      </c>
      <c r="M1199" s="9"/>
      <c r="N1199" s="9"/>
      <c r="O1199" s="21"/>
      <c r="Q1199" s="29"/>
      <c r="U1199" s="17"/>
      <c r="V1199" s="2"/>
      <c r="Y1199" t="str">
        <f t="shared" si="80"/>
        <v/>
      </c>
      <c r="AA1199" t="str">
        <f t="shared" si="81"/>
        <v/>
      </c>
      <c r="AC1199" s="7"/>
      <c r="AD1199" t="s">
        <v>1512</v>
      </c>
      <c r="AE1199">
        <f t="shared" si="82"/>
        <v>0</v>
      </c>
      <c r="AG1199" s="2"/>
      <c r="AI1199" s="7"/>
    </row>
    <row r="1200" spans="1:35" ht="11" customHeight="1" outlineLevel="1" x14ac:dyDescent="0.25">
      <c r="A1200" t="s">
        <v>1668</v>
      </c>
      <c r="C1200" s="2" t="s">
        <v>12976</v>
      </c>
      <c r="D1200" s="2">
        <v>2023</v>
      </c>
      <c r="E1200" s="7">
        <v>2009</v>
      </c>
      <c r="F1200" s="5" t="s">
        <v>3969</v>
      </c>
      <c r="H1200" s="5" t="s">
        <v>5398</v>
      </c>
      <c r="I1200" s="6" t="s">
        <v>1512</v>
      </c>
      <c r="J1200" s="6" t="s">
        <v>11118</v>
      </c>
      <c r="K1200" s="17">
        <v>3</v>
      </c>
      <c r="L1200" s="17" t="s">
        <v>7732</v>
      </c>
      <c r="M1200" s="9"/>
      <c r="N1200" s="9"/>
      <c r="O1200" s="21"/>
      <c r="Q1200" s="29"/>
      <c r="U1200" s="17"/>
      <c r="V1200" s="2"/>
      <c r="Y1200" t="str">
        <f t="shared" si="80"/>
        <v/>
      </c>
      <c r="AA1200" t="str">
        <f t="shared" si="81"/>
        <v/>
      </c>
      <c r="AC1200" s="7"/>
      <c r="AD1200" t="s">
        <v>1512</v>
      </c>
      <c r="AE1200">
        <f t="shared" si="82"/>
        <v>0</v>
      </c>
      <c r="AG1200" s="2"/>
      <c r="AI1200" s="7"/>
    </row>
    <row r="1201" spans="1:35" ht="11" customHeight="1" outlineLevel="1" x14ac:dyDescent="0.25">
      <c r="A1201" t="s">
        <v>1668</v>
      </c>
      <c r="C1201" s="2" t="s">
        <v>12976</v>
      </c>
      <c r="D1201" s="2">
        <v>2024</v>
      </c>
      <c r="E1201" s="7">
        <v>2009</v>
      </c>
      <c r="F1201" s="5" t="s">
        <v>11110</v>
      </c>
      <c r="H1201" s="5" t="s">
        <v>5398</v>
      </c>
      <c r="I1201" s="6" t="s">
        <v>11114</v>
      </c>
      <c r="J1201" s="6" t="s">
        <v>11119</v>
      </c>
      <c r="K1201" s="17">
        <v>5</v>
      </c>
      <c r="L1201" s="17" t="s">
        <v>7732</v>
      </c>
      <c r="M1201" s="9"/>
      <c r="N1201" s="9"/>
      <c r="O1201" s="21"/>
      <c r="Q1201" s="29"/>
      <c r="U1201" s="17"/>
      <c r="V1201" s="2"/>
      <c r="Y1201" t="str">
        <f t="shared" si="80"/>
        <v/>
      </c>
      <c r="AA1201" t="str">
        <f t="shared" si="81"/>
        <v/>
      </c>
      <c r="AC1201" s="7"/>
      <c r="AD1201" t="s">
        <v>11114</v>
      </c>
      <c r="AE1201">
        <f t="shared" si="82"/>
        <v>0</v>
      </c>
      <c r="AG1201" s="2"/>
      <c r="AI1201" s="7"/>
    </row>
    <row r="1202" spans="1:35" ht="11" customHeight="1" outlineLevel="1" x14ac:dyDescent="0.25">
      <c r="A1202" t="s">
        <v>1668</v>
      </c>
      <c r="C1202" s="2" t="s">
        <v>12976</v>
      </c>
      <c r="D1202" s="2">
        <v>2038</v>
      </c>
      <c r="E1202" s="7">
        <v>2010</v>
      </c>
      <c r="F1202" s="5" t="s">
        <v>593</v>
      </c>
      <c r="H1202" s="5" t="s">
        <v>5398</v>
      </c>
      <c r="I1202" s="6" t="s">
        <v>20963</v>
      </c>
      <c r="J1202" s="6" t="s">
        <v>11121</v>
      </c>
      <c r="K1202" s="17">
        <v>3</v>
      </c>
      <c r="L1202" s="17" t="s">
        <v>7732</v>
      </c>
      <c r="M1202" s="9"/>
      <c r="N1202" s="9"/>
      <c r="O1202" s="21"/>
      <c r="Q1202" s="29"/>
      <c r="U1202" s="17"/>
      <c r="V1202" s="2"/>
      <c r="Y1202" t="str">
        <f t="shared" si="80"/>
        <v/>
      </c>
      <c r="AA1202" t="str">
        <f t="shared" si="81"/>
        <v/>
      </c>
      <c r="AC1202" s="7"/>
      <c r="AD1202" t="s">
        <v>11120</v>
      </c>
      <c r="AE1202">
        <f t="shared" si="82"/>
        <v>0</v>
      </c>
      <c r="AG1202" s="2"/>
      <c r="AI1202" s="7"/>
    </row>
    <row r="1203" spans="1:35" ht="11" customHeight="1" outlineLevel="1" x14ac:dyDescent="0.25">
      <c r="A1203" t="s">
        <v>1668</v>
      </c>
      <c r="C1203" s="2" t="s">
        <v>12976</v>
      </c>
      <c r="D1203" s="2">
        <v>2039</v>
      </c>
      <c r="E1203" s="7">
        <v>2010</v>
      </c>
      <c r="F1203" s="5" t="s">
        <v>11109</v>
      </c>
      <c r="H1203" s="5" t="s">
        <v>5398</v>
      </c>
      <c r="I1203" s="6" t="s">
        <v>20963</v>
      </c>
      <c r="J1203" s="6" t="s">
        <v>11121</v>
      </c>
      <c r="K1203" s="17">
        <v>3</v>
      </c>
      <c r="L1203" s="17" t="s">
        <v>7732</v>
      </c>
      <c r="M1203" s="9"/>
      <c r="N1203" s="9"/>
      <c r="O1203" s="21"/>
      <c r="Q1203" s="29"/>
      <c r="U1203" s="17"/>
      <c r="V1203" s="2"/>
      <c r="Y1203" t="str">
        <f t="shared" si="80"/>
        <v/>
      </c>
      <c r="AA1203" t="str">
        <f t="shared" si="81"/>
        <v/>
      </c>
      <c r="AC1203" s="7"/>
      <c r="AD1203" t="s">
        <v>11120</v>
      </c>
      <c r="AE1203">
        <f t="shared" si="82"/>
        <v>0</v>
      </c>
      <c r="AG1203" s="2"/>
      <c r="AI1203" s="7"/>
    </row>
    <row r="1204" spans="1:35" ht="11" customHeight="1" outlineLevel="1" x14ac:dyDescent="0.25">
      <c r="A1204" t="s">
        <v>1668</v>
      </c>
      <c r="C1204" s="2" t="s">
        <v>12976</v>
      </c>
      <c r="D1204" s="2">
        <v>2059</v>
      </c>
      <c r="E1204" s="7">
        <v>2010</v>
      </c>
      <c r="F1204" s="5" t="s">
        <v>11123</v>
      </c>
      <c r="H1204" s="5" t="s">
        <v>5398</v>
      </c>
      <c r="I1204" s="6" t="s">
        <v>1670</v>
      </c>
      <c r="J1204" s="6" t="s">
        <v>11122</v>
      </c>
      <c r="K1204" s="17">
        <v>3</v>
      </c>
      <c r="L1204" s="17" t="s">
        <v>7732</v>
      </c>
      <c r="M1204" s="9"/>
      <c r="N1204" s="9"/>
      <c r="O1204" s="21"/>
      <c r="Q1204" s="29"/>
      <c r="U1204" s="17"/>
      <c r="V1204" s="2"/>
      <c r="Y1204" t="str">
        <f t="shared" si="80"/>
        <v/>
      </c>
      <c r="AA1204" t="str">
        <f t="shared" si="81"/>
        <v/>
      </c>
      <c r="AC1204" s="7"/>
      <c r="AD1204" t="s">
        <v>1670</v>
      </c>
      <c r="AE1204">
        <f t="shared" si="82"/>
        <v>0</v>
      </c>
      <c r="AG1204" s="2"/>
      <c r="AI1204" s="7"/>
    </row>
    <row r="1205" spans="1:35" ht="11" customHeight="1" outlineLevel="1" x14ac:dyDescent="0.25">
      <c r="A1205" t="s">
        <v>1668</v>
      </c>
      <c r="C1205" s="2" t="s">
        <v>12976</v>
      </c>
      <c r="D1205" s="2">
        <v>2129</v>
      </c>
      <c r="E1205" s="7">
        <v>2012</v>
      </c>
      <c r="F1205" s="5" t="s">
        <v>3967</v>
      </c>
      <c r="H1205" s="5" t="s">
        <v>5398</v>
      </c>
      <c r="I1205" s="6" t="s">
        <v>9223</v>
      </c>
      <c r="J1205" s="6" t="s">
        <v>7554</v>
      </c>
      <c r="K1205" s="17">
        <v>7</v>
      </c>
      <c r="L1205" s="17" t="s">
        <v>7732</v>
      </c>
      <c r="M1205" s="9"/>
      <c r="N1205" s="9"/>
      <c r="O1205" s="21"/>
      <c r="Q1205" s="29"/>
      <c r="U1205" s="17"/>
      <c r="V1205" s="2"/>
      <c r="Y1205" t="str">
        <f t="shared" si="80"/>
        <v/>
      </c>
      <c r="AA1205" t="str">
        <f t="shared" si="81"/>
        <v/>
      </c>
      <c r="AC1205" s="7"/>
      <c r="AD1205" t="s">
        <v>9223</v>
      </c>
      <c r="AE1205">
        <f t="shared" si="82"/>
        <v>0</v>
      </c>
      <c r="AG1205" s="2"/>
      <c r="AI1205" s="7"/>
    </row>
    <row r="1206" spans="1:35" ht="11" customHeight="1" outlineLevel="1" x14ac:dyDescent="0.25">
      <c r="A1206" t="s">
        <v>1668</v>
      </c>
      <c r="C1206" s="2" t="s">
        <v>12976</v>
      </c>
      <c r="D1206" s="2">
        <v>2130</v>
      </c>
      <c r="E1206" s="7">
        <v>2012</v>
      </c>
      <c r="F1206" s="5" t="s">
        <v>4780</v>
      </c>
      <c r="H1206" s="5" t="s">
        <v>5398</v>
      </c>
      <c r="I1206" s="6" t="s">
        <v>9223</v>
      </c>
      <c r="J1206" s="6" t="s">
        <v>7554</v>
      </c>
      <c r="K1206" s="17">
        <v>7</v>
      </c>
      <c r="L1206" s="17" t="s">
        <v>7732</v>
      </c>
      <c r="M1206" s="9"/>
      <c r="N1206" s="9"/>
      <c r="O1206" s="21"/>
      <c r="Q1206" s="29"/>
      <c r="U1206" s="17"/>
      <c r="V1206" s="2"/>
      <c r="Y1206" t="str">
        <f t="shared" si="80"/>
        <v/>
      </c>
      <c r="AA1206" t="str">
        <f t="shared" si="81"/>
        <v/>
      </c>
      <c r="AC1206" s="7"/>
      <c r="AD1206" t="s">
        <v>9223</v>
      </c>
      <c r="AE1206">
        <f t="shared" si="82"/>
        <v>0</v>
      </c>
      <c r="AG1206" s="2"/>
      <c r="AI1206" s="7"/>
    </row>
    <row r="1207" spans="1:35" ht="11" customHeight="1" outlineLevel="1" x14ac:dyDescent="0.25">
      <c r="A1207" t="s">
        <v>1668</v>
      </c>
      <c r="C1207" s="2" t="s">
        <v>12976</v>
      </c>
      <c r="D1207" s="2">
        <v>2131</v>
      </c>
      <c r="E1207" s="7">
        <v>2012</v>
      </c>
      <c r="F1207" s="5" t="s">
        <v>3969</v>
      </c>
      <c r="H1207" s="5" t="s">
        <v>5398</v>
      </c>
      <c r="I1207" s="6" t="s">
        <v>9223</v>
      </c>
      <c r="J1207" s="6" t="s">
        <v>7554</v>
      </c>
      <c r="K1207" s="17">
        <v>7</v>
      </c>
      <c r="L1207" s="17" t="s">
        <v>7732</v>
      </c>
      <c r="M1207" s="9"/>
      <c r="N1207" s="9"/>
      <c r="O1207" s="21"/>
      <c r="Q1207" s="29"/>
      <c r="U1207" s="17"/>
      <c r="V1207" s="2"/>
      <c r="Y1207" t="str">
        <f t="shared" si="80"/>
        <v/>
      </c>
      <c r="AA1207" t="str">
        <f t="shared" si="81"/>
        <v/>
      </c>
      <c r="AC1207" s="7"/>
      <c r="AD1207" t="s">
        <v>9223</v>
      </c>
      <c r="AE1207">
        <f t="shared" si="82"/>
        <v>0</v>
      </c>
      <c r="AG1207" s="2"/>
      <c r="AI1207" s="7"/>
    </row>
    <row r="1208" spans="1:35" ht="11" customHeight="1" outlineLevel="1" collapsed="1" x14ac:dyDescent="0.25">
      <c r="A1208" t="s">
        <v>1668</v>
      </c>
      <c r="C1208" s="2" t="s">
        <v>12976</v>
      </c>
      <c r="D1208" s="2">
        <v>2132</v>
      </c>
      <c r="E1208" s="7">
        <v>2012</v>
      </c>
      <c r="F1208" s="5" t="s">
        <v>11124</v>
      </c>
      <c r="H1208" s="5" t="s">
        <v>5398</v>
      </c>
      <c r="I1208" s="6" t="s">
        <v>9223</v>
      </c>
      <c r="J1208" s="6" t="s">
        <v>7554</v>
      </c>
      <c r="K1208" s="17">
        <v>7</v>
      </c>
      <c r="L1208" s="17" t="s">
        <v>7732</v>
      </c>
      <c r="M1208" s="9"/>
      <c r="N1208" s="9"/>
      <c r="O1208" s="21"/>
      <c r="Q1208" s="29"/>
      <c r="U1208" s="17"/>
      <c r="V1208" s="2"/>
      <c r="Y1208" t="str">
        <f t="shared" si="80"/>
        <v/>
      </c>
      <c r="AA1208" t="str">
        <f t="shared" si="81"/>
        <v/>
      </c>
      <c r="AC1208" s="7"/>
      <c r="AD1208" t="s">
        <v>9223</v>
      </c>
      <c r="AE1208">
        <f t="shared" si="82"/>
        <v>0</v>
      </c>
      <c r="AG1208" s="2"/>
      <c r="AI1208" s="7"/>
    </row>
    <row r="1209" spans="1:35" ht="11" customHeight="1" outlineLevel="1" x14ac:dyDescent="0.25">
      <c r="A1209" t="s">
        <v>1668</v>
      </c>
      <c r="C1209" s="2" t="s">
        <v>12976</v>
      </c>
      <c r="D1209" s="2">
        <v>2152</v>
      </c>
      <c r="E1209" s="7">
        <v>2012</v>
      </c>
      <c r="F1209" s="5" t="s">
        <v>11123</v>
      </c>
      <c r="H1209" s="5" t="s">
        <v>5398</v>
      </c>
      <c r="I1209" s="6" t="s">
        <v>1512</v>
      </c>
      <c r="J1209" s="6" t="s">
        <v>7030</v>
      </c>
      <c r="K1209" s="17">
        <v>3</v>
      </c>
      <c r="L1209" s="17" t="s">
        <v>7732</v>
      </c>
      <c r="M1209" s="9"/>
      <c r="N1209" s="9"/>
      <c r="O1209" s="21"/>
      <c r="Q1209" s="29"/>
      <c r="U1209" s="17"/>
      <c r="V1209" s="2"/>
      <c r="Y1209" t="str">
        <f t="shared" si="80"/>
        <v/>
      </c>
      <c r="AA1209" t="str">
        <f t="shared" si="81"/>
        <v/>
      </c>
      <c r="AC1209" s="7"/>
      <c r="AD1209" t="s">
        <v>1512</v>
      </c>
      <c r="AE1209">
        <f t="shared" si="82"/>
        <v>0</v>
      </c>
      <c r="AG1209" s="2"/>
      <c r="AI1209" s="7"/>
    </row>
    <row r="1210" spans="1:35" ht="11" customHeight="1" outlineLevel="1" x14ac:dyDescent="0.25">
      <c r="A1210" t="s">
        <v>1668</v>
      </c>
      <c r="C1210" s="2" t="s">
        <v>12976</v>
      </c>
      <c r="D1210" s="2">
        <v>2166</v>
      </c>
      <c r="E1210" s="7">
        <v>2013</v>
      </c>
      <c r="F1210" s="5" t="s">
        <v>11101</v>
      </c>
      <c r="H1210" s="5" t="s">
        <v>5398</v>
      </c>
      <c r="I1210" s="6" t="s">
        <v>1512</v>
      </c>
      <c r="J1210" s="6" t="s">
        <v>11125</v>
      </c>
      <c r="K1210" s="17">
        <v>3</v>
      </c>
      <c r="L1210" s="17" t="s">
        <v>7732</v>
      </c>
      <c r="M1210" s="9"/>
      <c r="N1210" s="9"/>
      <c r="O1210" s="21"/>
      <c r="Q1210" s="29"/>
      <c r="U1210" s="17"/>
      <c r="V1210" s="2"/>
      <c r="Y1210" t="str">
        <f t="shared" si="80"/>
        <v/>
      </c>
      <c r="AA1210" t="str">
        <f t="shared" si="81"/>
        <v/>
      </c>
      <c r="AC1210" s="7"/>
      <c r="AD1210" t="s">
        <v>1512</v>
      </c>
      <c r="AE1210">
        <f t="shared" si="82"/>
        <v>0</v>
      </c>
      <c r="AG1210" s="2"/>
      <c r="AI1210" s="7"/>
    </row>
    <row r="1211" spans="1:35" ht="11" customHeight="1" outlineLevel="1" x14ac:dyDescent="0.25">
      <c r="A1211" t="s">
        <v>1668</v>
      </c>
      <c r="C1211" s="2" t="s">
        <v>12976</v>
      </c>
      <c r="D1211" s="2">
        <v>2172</v>
      </c>
      <c r="E1211" s="7">
        <v>2013</v>
      </c>
      <c r="F1211" s="5" t="s">
        <v>586</v>
      </c>
      <c r="H1211" s="5" t="s">
        <v>5398</v>
      </c>
      <c r="I1211" s="6" t="s">
        <v>1670</v>
      </c>
      <c r="J1211" s="6" t="s">
        <v>11126</v>
      </c>
      <c r="K1211" s="17">
        <v>3</v>
      </c>
      <c r="L1211" s="17" t="s">
        <v>7732</v>
      </c>
      <c r="M1211" s="9"/>
      <c r="N1211" s="9"/>
      <c r="O1211" s="21"/>
      <c r="Q1211" s="29"/>
      <c r="U1211" s="17"/>
      <c r="V1211" s="2"/>
      <c r="Y1211" t="str">
        <f t="shared" si="80"/>
        <v/>
      </c>
      <c r="AA1211" t="str">
        <f t="shared" si="81"/>
        <v/>
      </c>
      <c r="AC1211" s="7"/>
      <c r="AD1211" t="s">
        <v>4929</v>
      </c>
      <c r="AE1211">
        <f t="shared" si="82"/>
        <v>0</v>
      </c>
      <c r="AG1211" s="2"/>
      <c r="AI1211" s="7"/>
    </row>
    <row r="1212" spans="1:35" ht="11" customHeight="1" outlineLevel="1" x14ac:dyDescent="0.25">
      <c r="A1212" t="s">
        <v>1668</v>
      </c>
      <c r="C1212" s="2" t="s">
        <v>12976</v>
      </c>
      <c r="D1212" s="2">
        <v>2185</v>
      </c>
      <c r="E1212" s="7">
        <v>2013</v>
      </c>
      <c r="F1212" s="5" t="s">
        <v>583</v>
      </c>
      <c r="H1212" s="5" t="s">
        <v>5398</v>
      </c>
      <c r="I1212" s="6" t="s">
        <v>1512</v>
      </c>
      <c r="J1212" s="6" t="s">
        <v>11127</v>
      </c>
      <c r="K1212" s="17">
        <v>3</v>
      </c>
      <c r="L1212" s="17" t="s">
        <v>7732</v>
      </c>
      <c r="M1212" s="9"/>
      <c r="N1212" s="9"/>
      <c r="O1212" s="21"/>
      <c r="Q1212" s="29"/>
      <c r="U1212" s="17"/>
      <c r="V1212" s="2"/>
      <c r="Y1212" t="str">
        <f t="shared" si="80"/>
        <v/>
      </c>
      <c r="AA1212" t="str">
        <f t="shared" si="81"/>
        <v/>
      </c>
      <c r="AC1212" s="7"/>
      <c r="AD1212" t="s">
        <v>1512</v>
      </c>
      <c r="AE1212">
        <f t="shared" si="82"/>
        <v>0</v>
      </c>
      <c r="AG1212" s="2"/>
      <c r="AI1212" s="7"/>
    </row>
    <row r="1213" spans="1:35" ht="11" customHeight="1" outlineLevel="1" x14ac:dyDescent="0.25">
      <c r="A1213" t="s">
        <v>1668</v>
      </c>
      <c r="C1213" s="2" t="s">
        <v>12976</v>
      </c>
      <c r="D1213" s="2">
        <v>2201</v>
      </c>
      <c r="E1213" s="7">
        <v>2014</v>
      </c>
      <c r="F1213" s="5" t="s">
        <v>4780</v>
      </c>
      <c r="H1213" s="5" t="s">
        <v>5398</v>
      </c>
      <c r="I1213" s="6" t="s">
        <v>1512</v>
      </c>
      <c r="J1213" s="6" t="s">
        <v>11128</v>
      </c>
      <c r="K1213" s="17">
        <v>3</v>
      </c>
      <c r="L1213" s="17" t="s">
        <v>7732</v>
      </c>
      <c r="M1213" s="9"/>
      <c r="N1213" s="9"/>
      <c r="O1213" s="21"/>
      <c r="Q1213" s="29"/>
      <c r="U1213" s="17"/>
      <c r="V1213" s="2"/>
      <c r="Y1213" t="str">
        <f t="shared" si="80"/>
        <v/>
      </c>
      <c r="AA1213" t="str">
        <f t="shared" si="81"/>
        <v/>
      </c>
      <c r="AC1213" s="7"/>
      <c r="AD1213" t="s">
        <v>1512</v>
      </c>
      <c r="AE1213">
        <f t="shared" si="82"/>
        <v>0</v>
      </c>
      <c r="AG1213" s="2"/>
      <c r="AI1213" s="7"/>
    </row>
    <row r="1214" spans="1:35" ht="11" customHeight="1" outlineLevel="1" x14ac:dyDescent="0.25">
      <c r="A1214" t="s">
        <v>1668</v>
      </c>
      <c r="C1214" s="2" t="s">
        <v>12976</v>
      </c>
      <c r="D1214" s="2">
        <v>2205</v>
      </c>
      <c r="E1214" s="7">
        <v>2014</v>
      </c>
      <c r="F1214" s="5" t="s">
        <v>3967</v>
      </c>
      <c r="H1214" s="5" t="s">
        <v>5398</v>
      </c>
      <c r="I1214" s="6" t="s">
        <v>1512</v>
      </c>
      <c r="J1214" s="6" t="s">
        <v>11129</v>
      </c>
      <c r="K1214" s="17">
        <v>3</v>
      </c>
      <c r="L1214" s="17" t="s">
        <v>7730</v>
      </c>
      <c r="M1214" s="9">
        <v>5</v>
      </c>
      <c r="N1214" s="9"/>
      <c r="O1214" s="21"/>
      <c r="Q1214" s="29"/>
      <c r="T1214">
        <v>1</v>
      </c>
      <c r="U1214" s="17"/>
      <c r="V1214" s="2"/>
      <c r="Y1214" t="str">
        <f t="shared" si="80"/>
        <v/>
      </c>
      <c r="AA1214" t="str">
        <f t="shared" si="81"/>
        <v/>
      </c>
      <c r="AC1214" s="7"/>
      <c r="AD1214" t="s">
        <v>1512</v>
      </c>
      <c r="AE1214">
        <f t="shared" si="82"/>
        <v>0</v>
      </c>
      <c r="AG1214" s="2"/>
      <c r="AI1214" s="7"/>
    </row>
    <row r="1215" spans="1:35" ht="11" customHeight="1" outlineLevel="1" x14ac:dyDescent="0.25">
      <c r="A1215" t="s">
        <v>1668</v>
      </c>
      <c r="C1215" s="2" t="s">
        <v>12976</v>
      </c>
      <c r="D1215" s="2">
        <v>2210</v>
      </c>
      <c r="E1215" s="7">
        <v>2014</v>
      </c>
      <c r="F1215" s="5" t="s">
        <v>11109</v>
      </c>
      <c r="H1215" s="5" t="s">
        <v>5398</v>
      </c>
      <c r="I1215" s="6" t="s">
        <v>20964</v>
      </c>
      <c r="J1215" s="6" t="s">
        <v>11130</v>
      </c>
      <c r="K1215" s="17">
        <v>1</v>
      </c>
      <c r="L1215" s="17" t="s">
        <v>7732</v>
      </c>
      <c r="M1215" s="9"/>
      <c r="N1215" s="9"/>
      <c r="O1215" s="21"/>
      <c r="Q1215" s="29"/>
      <c r="U1215" s="17"/>
      <c r="V1215" s="2"/>
      <c r="Y1215" t="str">
        <f t="shared" si="80"/>
        <v/>
      </c>
      <c r="AA1215" t="str">
        <f t="shared" si="81"/>
        <v/>
      </c>
      <c r="AC1215" s="7"/>
      <c r="AD1215" t="s">
        <v>11131</v>
      </c>
      <c r="AE1215">
        <f t="shared" si="82"/>
        <v>1</v>
      </c>
      <c r="AG1215" s="2"/>
      <c r="AH1215" t="s">
        <v>4921</v>
      </c>
      <c r="AI1215" s="7"/>
    </row>
    <row r="1216" spans="1:35" ht="11" customHeight="1" outlineLevel="1" x14ac:dyDescent="0.25">
      <c r="A1216" t="s">
        <v>1668</v>
      </c>
      <c r="C1216" s="2" t="s">
        <v>12976</v>
      </c>
      <c r="D1216" s="2">
        <v>2216</v>
      </c>
      <c r="E1216" s="7">
        <v>2014</v>
      </c>
      <c r="F1216" s="5" t="s">
        <v>3969</v>
      </c>
      <c r="H1216" s="5" t="s">
        <v>5398</v>
      </c>
      <c r="I1216" s="6" t="s">
        <v>11133</v>
      </c>
      <c r="J1216" s="6" t="s">
        <v>5893</v>
      </c>
      <c r="K1216" s="17">
        <v>5</v>
      </c>
      <c r="L1216" s="17" t="s">
        <v>7732</v>
      </c>
      <c r="M1216" s="9"/>
      <c r="N1216" s="9"/>
      <c r="O1216" s="21"/>
      <c r="Q1216" s="29"/>
      <c r="U1216" s="17"/>
      <c r="V1216" s="2"/>
      <c r="Y1216" t="str">
        <f t="shared" si="80"/>
        <v/>
      </c>
      <c r="AA1216" t="str">
        <f t="shared" si="81"/>
        <v/>
      </c>
      <c r="AC1216" s="7"/>
      <c r="AD1216" t="s">
        <v>11133</v>
      </c>
      <c r="AE1216">
        <f t="shared" si="82"/>
        <v>0</v>
      </c>
      <c r="AG1216" s="2"/>
      <c r="AI1216" s="7"/>
    </row>
    <row r="1217" spans="1:49" ht="11" customHeight="1" outlineLevel="1" x14ac:dyDescent="0.25">
      <c r="A1217" t="s">
        <v>1668</v>
      </c>
      <c r="C1217" s="2" t="s">
        <v>12976</v>
      </c>
      <c r="D1217" s="2">
        <v>2217</v>
      </c>
      <c r="E1217" s="7">
        <v>2014</v>
      </c>
      <c r="F1217" s="5" t="s">
        <v>3969</v>
      </c>
      <c r="H1217" s="5" t="s">
        <v>5398</v>
      </c>
      <c r="I1217" s="6" t="s">
        <v>11132</v>
      </c>
      <c r="J1217" s="6" t="s">
        <v>5893</v>
      </c>
      <c r="K1217" s="17">
        <v>5</v>
      </c>
      <c r="L1217" s="17" t="s">
        <v>7732</v>
      </c>
      <c r="M1217" s="9"/>
      <c r="N1217" s="9"/>
      <c r="O1217" s="21"/>
      <c r="Q1217" s="29"/>
      <c r="U1217" s="17"/>
      <c r="V1217" s="2"/>
      <c r="Y1217" t="str">
        <f t="shared" si="80"/>
        <v/>
      </c>
      <c r="AA1217" t="str">
        <f t="shared" si="81"/>
        <v/>
      </c>
      <c r="AC1217" s="7"/>
      <c r="AD1217" t="s">
        <v>11132</v>
      </c>
      <c r="AE1217">
        <f t="shared" si="82"/>
        <v>0</v>
      </c>
      <c r="AG1217" s="2"/>
      <c r="AI1217" s="7"/>
    </row>
    <row r="1218" spans="1:49" ht="11" customHeight="1" outlineLevel="1" x14ac:dyDescent="0.25">
      <c r="A1218" t="s">
        <v>1668</v>
      </c>
      <c r="C1218" s="2" t="s">
        <v>12976</v>
      </c>
      <c r="D1218" s="2">
        <v>2218</v>
      </c>
      <c r="E1218" s="7">
        <v>2014</v>
      </c>
      <c r="F1218" s="5" t="s">
        <v>11101</v>
      </c>
      <c r="H1218" s="5" t="s">
        <v>5398</v>
      </c>
      <c r="I1218" s="6" t="s">
        <v>9250</v>
      </c>
      <c r="J1218" s="6" t="s">
        <v>5893</v>
      </c>
      <c r="K1218" s="17">
        <v>5</v>
      </c>
      <c r="L1218" s="17" t="s">
        <v>7732</v>
      </c>
      <c r="M1218" s="9"/>
      <c r="N1218" s="9"/>
      <c r="O1218" s="21"/>
      <c r="Q1218" s="29"/>
      <c r="U1218" s="17"/>
      <c r="V1218" s="2"/>
      <c r="Y1218" t="str">
        <f t="shared" si="80"/>
        <v/>
      </c>
      <c r="AA1218" t="str">
        <f t="shared" si="81"/>
        <v/>
      </c>
      <c r="AC1218" s="7"/>
      <c r="AD1218" t="s">
        <v>9250</v>
      </c>
      <c r="AE1218">
        <f t="shared" si="82"/>
        <v>0</v>
      </c>
      <c r="AG1218" s="2"/>
      <c r="AI1218" s="7"/>
    </row>
    <row r="1219" spans="1:49" ht="11" customHeight="1" outlineLevel="1" x14ac:dyDescent="0.25">
      <c r="A1219" t="s">
        <v>1668</v>
      </c>
      <c r="C1219" s="2" t="s">
        <v>12976</v>
      </c>
      <c r="D1219" s="2">
        <v>2219</v>
      </c>
      <c r="E1219" s="7">
        <v>2014</v>
      </c>
      <c r="F1219" s="5" t="s">
        <v>10707</v>
      </c>
      <c r="H1219" s="5" t="s">
        <v>5398</v>
      </c>
      <c r="I1219" s="6" t="s">
        <v>9250</v>
      </c>
      <c r="J1219" s="6" t="s">
        <v>5893</v>
      </c>
      <c r="K1219" s="17">
        <v>5</v>
      </c>
      <c r="L1219" s="17" t="s">
        <v>7732</v>
      </c>
      <c r="M1219" s="9"/>
      <c r="N1219" s="9"/>
      <c r="O1219" s="21"/>
      <c r="Q1219" s="29"/>
      <c r="U1219" s="17"/>
      <c r="V1219" s="2"/>
      <c r="Y1219" t="str">
        <f t="shared" si="80"/>
        <v/>
      </c>
      <c r="AA1219" t="str">
        <f t="shared" si="81"/>
        <v/>
      </c>
      <c r="AC1219" s="7"/>
      <c r="AD1219" t="s">
        <v>9250</v>
      </c>
      <c r="AE1219">
        <f t="shared" si="82"/>
        <v>0</v>
      </c>
      <c r="AG1219" s="2"/>
      <c r="AI1219" s="7"/>
    </row>
    <row r="1220" spans="1:49" ht="11" customHeight="1" outlineLevel="1" x14ac:dyDescent="0.25">
      <c r="A1220" t="s">
        <v>1668</v>
      </c>
      <c r="C1220" s="2" t="s">
        <v>12976</v>
      </c>
      <c r="D1220" s="2">
        <v>2236</v>
      </c>
      <c r="E1220" s="7">
        <v>2015</v>
      </c>
      <c r="F1220" s="5" t="s">
        <v>11110</v>
      </c>
      <c r="H1220" s="5" t="s">
        <v>5398</v>
      </c>
      <c r="I1220" s="6" t="s">
        <v>1512</v>
      </c>
      <c r="J1220" s="6" t="s">
        <v>11134</v>
      </c>
      <c r="K1220" s="17">
        <v>3</v>
      </c>
      <c r="L1220" s="17" t="s">
        <v>7732</v>
      </c>
      <c r="M1220" s="9"/>
      <c r="N1220" s="9"/>
      <c r="O1220" s="21"/>
      <c r="Q1220" s="29"/>
      <c r="U1220" s="17"/>
      <c r="V1220" s="2"/>
      <c r="Y1220" t="str">
        <f t="shared" si="80"/>
        <v/>
      </c>
      <c r="AA1220" t="str">
        <f t="shared" si="81"/>
        <v/>
      </c>
      <c r="AC1220" s="7"/>
      <c r="AD1220" t="s">
        <v>1512</v>
      </c>
      <c r="AE1220">
        <f t="shared" si="82"/>
        <v>0</v>
      </c>
      <c r="AG1220" s="2"/>
      <c r="AI1220" s="7"/>
    </row>
    <row r="1221" spans="1:49" ht="11" customHeight="1" outlineLevel="1" x14ac:dyDescent="0.25">
      <c r="A1221" t="s">
        <v>1668</v>
      </c>
      <c r="C1221" s="2" t="s">
        <v>12976</v>
      </c>
      <c r="D1221" s="2">
        <v>2237</v>
      </c>
      <c r="E1221" s="7">
        <v>2015</v>
      </c>
      <c r="F1221" s="5" t="s">
        <v>595</v>
      </c>
      <c r="H1221" s="5" t="s">
        <v>5398</v>
      </c>
      <c r="I1221" s="6" t="s">
        <v>1512</v>
      </c>
      <c r="J1221" s="6" t="s">
        <v>11135</v>
      </c>
      <c r="K1221" s="17">
        <v>3</v>
      </c>
      <c r="L1221" s="17" t="s">
        <v>7732</v>
      </c>
      <c r="M1221" s="9"/>
      <c r="N1221" s="9"/>
      <c r="O1221" s="21"/>
      <c r="Q1221" s="29"/>
      <c r="U1221" s="17"/>
      <c r="V1221" s="2"/>
      <c r="Y1221" t="str">
        <f t="shared" si="80"/>
        <v/>
      </c>
      <c r="AA1221" t="str">
        <f t="shared" si="81"/>
        <v/>
      </c>
      <c r="AC1221" s="7"/>
      <c r="AD1221" t="s">
        <v>1512</v>
      </c>
      <c r="AE1221">
        <f t="shared" si="82"/>
        <v>0</v>
      </c>
      <c r="AG1221" s="2"/>
      <c r="AI1221" s="7"/>
    </row>
    <row r="1222" spans="1:49" ht="11" customHeight="1" outlineLevel="1" x14ac:dyDescent="0.25">
      <c r="A1222" t="s">
        <v>1668</v>
      </c>
      <c r="C1222" s="2" t="s">
        <v>12976</v>
      </c>
      <c r="D1222" s="2">
        <v>2239</v>
      </c>
      <c r="E1222" s="7">
        <v>2015</v>
      </c>
      <c r="F1222" s="5" t="s">
        <v>3967</v>
      </c>
      <c r="H1222" s="5" t="s">
        <v>5398</v>
      </c>
      <c r="I1222" s="6" t="s">
        <v>1512</v>
      </c>
      <c r="J1222" s="6" t="s">
        <v>7074</v>
      </c>
      <c r="K1222" s="17">
        <v>3</v>
      </c>
      <c r="L1222" s="17" t="s">
        <v>7732</v>
      </c>
      <c r="M1222" s="9"/>
      <c r="N1222" s="9"/>
      <c r="O1222" s="21"/>
      <c r="Q1222" s="29"/>
      <c r="U1222" s="17"/>
      <c r="V1222" s="2"/>
      <c r="Y1222" t="str">
        <f t="shared" si="80"/>
        <v/>
      </c>
      <c r="AA1222" t="str">
        <f t="shared" si="81"/>
        <v/>
      </c>
      <c r="AC1222" s="7"/>
      <c r="AD1222" t="s">
        <v>1512</v>
      </c>
      <c r="AE1222">
        <f t="shared" si="82"/>
        <v>0</v>
      </c>
      <c r="AG1222" s="2"/>
      <c r="AI1222" s="7"/>
    </row>
    <row r="1223" spans="1:49" ht="11" customHeight="1" outlineLevel="1" x14ac:dyDescent="0.25">
      <c r="A1223" t="s">
        <v>1668</v>
      </c>
      <c r="C1223" s="2" t="s">
        <v>12976</v>
      </c>
      <c r="D1223" s="2" t="s">
        <v>11136</v>
      </c>
      <c r="E1223" s="7">
        <v>2015</v>
      </c>
      <c r="F1223" s="5" t="s">
        <v>7502</v>
      </c>
      <c r="H1223" s="5" t="s">
        <v>5398</v>
      </c>
      <c r="I1223" s="6" t="s">
        <v>1512</v>
      </c>
      <c r="J1223" s="6" t="s">
        <v>7074</v>
      </c>
      <c r="K1223" s="17">
        <v>3</v>
      </c>
      <c r="L1223" s="17" t="s">
        <v>7732</v>
      </c>
      <c r="M1223" s="9"/>
      <c r="N1223" s="9"/>
      <c r="O1223" s="21"/>
      <c r="Q1223" s="29"/>
      <c r="U1223" s="17"/>
      <c r="V1223" s="2"/>
      <c r="Y1223" t="str">
        <f t="shared" si="80"/>
        <v/>
      </c>
      <c r="AA1223" t="str">
        <f t="shared" si="81"/>
        <v/>
      </c>
      <c r="AC1223" s="7"/>
      <c r="AD1223" t="s">
        <v>1512</v>
      </c>
      <c r="AE1223">
        <f t="shared" si="82"/>
        <v>0</v>
      </c>
      <c r="AG1223" s="2"/>
      <c r="AI1223" s="7"/>
    </row>
    <row r="1224" spans="1:49" ht="11" customHeight="1" outlineLevel="1" x14ac:dyDescent="0.25">
      <c r="A1224" t="s">
        <v>1668</v>
      </c>
      <c r="C1224" s="2" t="s">
        <v>12976</v>
      </c>
      <c r="D1224" s="2">
        <v>2245</v>
      </c>
      <c r="E1224" s="7">
        <v>2015</v>
      </c>
      <c r="F1224" s="5" t="s">
        <v>595</v>
      </c>
      <c r="H1224" s="5" t="s">
        <v>5398</v>
      </c>
      <c r="I1224" s="6" t="s">
        <v>1512</v>
      </c>
      <c r="J1224" s="6" t="s">
        <v>11137</v>
      </c>
      <c r="K1224" s="17">
        <v>3</v>
      </c>
      <c r="L1224" s="17" t="s">
        <v>7732</v>
      </c>
      <c r="M1224" s="9"/>
      <c r="N1224" s="9"/>
      <c r="O1224" s="21"/>
      <c r="Q1224" s="29"/>
      <c r="U1224" s="17"/>
      <c r="V1224" s="2"/>
      <c r="Y1224" t="str">
        <f t="shared" si="80"/>
        <v/>
      </c>
      <c r="AA1224" t="str">
        <f t="shared" si="81"/>
        <v/>
      </c>
      <c r="AC1224" s="7"/>
      <c r="AD1224" t="s">
        <v>1512</v>
      </c>
      <c r="AE1224">
        <f t="shared" si="82"/>
        <v>0</v>
      </c>
      <c r="AG1224" s="2"/>
      <c r="AI1224" s="7"/>
    </row>
    <row r="1225" spans="1:49" ht="11" customHeight="1" outlineLevel="1" x14ac:dyDescent="0.25">
      <c r="A1225" t="s">
        <v>1668</v>
      </c>
      <c r="C1225" s="2" t="s">
        <v>12976</v>
      </c>
      <c r="D1225" s="2">
        <v>2248</v>
      </c>
      <c r="E1225" s="7">
        <v>2016</v>
      </c>
      <c r="F1225" s="5" t="s">
        <v>3969</v>
      </c>
      <c r="H1225" s="5" t="s">
        <v>5398</v>
      </c>
      <c r="I1225" s="6" t="s">
        <v>11141</v>
      </c>
      <c r="J1225" s="6" t="s">
        <v>7074</v>
      </c>
      <c r="K1225" s="17">
        <v>5</v>
      </c>
      <c r="L1225" s="17" t="s">
        <v>7732</v>
      </c>
      <c r="M1225" s="9"/>
      <c r="N1225" s="9"/>
      <c r="O1225" s="21"/>
      <c r="Q1225" s="29"/>
      <c r="U1225" s="17"/>
      <c r="V1225" s="2"/>
      <c r="Y1225" t="str">
        <f t="shared" si="80"/>
        <v/>
      </c>
      <c r="AA1225" t="str">
        <f t="shared" si="81"/>
        <v/>
      </c>
      <c r="AC1225" s="7"/>
      <c r="AD1225" t="s">
        <v>11141</v>
      </c>
      <c r="AE1225">
        <f t="shared" si="82"/>
        <v>0</v>
      </c>
      <c r="AG1225" s="2"/>
      <c r="AI1225" s="7"/>
    </row>
    <row r="1226" spans="1:49" ht="11" customHeight="1" outlineLevel="1" x14ac:dyDescent="0.25">
      <c r="A1226" t="s">
        <v>1668</v>
      </c>
      <c r="C1226" s="2" t="s">
        <v>12976</v>
      </c>
      <c r="D1226" s="2">
        <v>2249</v>
      </c>
      <c r="E1226" s="7">
        <v>2016</v>
      </c>
      <c r="F1226" s="5" t="s">
        <v>11124</v>
      </c>
      <c r="H1226" s="5" t="s">
        <v>5398</v>
      </c>
      <c r="I1226" s="6" t="s">
        <v>11139</v>
      </c>
      <c r="J1226" s="6" t="s">
        <v>7074</v>
      </c>
      <c r="K1226" s="17">
        <v>2</v>
      </c>
      <c r="L1226" s="17" t="s">
        <v>7732</v>
      </c>
      <c r="M1226" s="9"/>
      <c r="N1226" s="9"/>
      <c r="O1226" s="21"/>
      <c r="Q1226" s="29"/>
      <c r="U1226" s="17"/>
      <c r="V1226" s="2"/>
      <c r="Y1226" t="str">
        <f t="shared" si="80"/>
        <v/>
      </c>
      <c r="AA1226" t="str">
        <f t="shared" si="81"/>
        <v/>
      </c>
      <c r="AC1226" s="7"/>
      <c r="AD1226" t="s">
        <v>11139</v>
      </c>
      <c r="AE1226">
        <f t="shared" si="82"/>
        <v>0</v>
      </c>
      <c r="AG1226" s="2"/>
      <c r="AI1226" s="7"/>
    </row>
    <row r="1227" spans="1:49" ht="11" customHeight="1" outlineLevel="1" x14ac:dyDescent="0.25">
      <c r="A1227" t="s">
        <v>1668</v>
      </c>
      <c r="C1227" s="2" t="s">
        <v>12976</v>
      </c>
      <c r="D1227" s="2">
        <v>2250</v>
      </c>
      <c r="E1227" s="7">
        <v>2016</v>
      </c>
      <c r="F1227" s="5" t="s">
        <v>11138</v>
      </c>
      <c r="H1227" s="5" t="s">
        <v>5398</v>
      </c>
      <c r="I1227" s="6" t="s">
        <v>1512</v>
      </c>
      <c r="J1227" s="6" t="s">
        <v>7074</v>
      </c>
      <c r="K1227" s="17">
        <v>3</v>
      </c>
      <c r="L1227" s="17" t="s">
        <v>7732</v>
      </c>
      <c r="M1227" s="9"/>
      <c r="N1227" s="9"/>
      <c r="O1227" s="21"/>
      <c r="Q1227" s="29"/>
      <c r="U1227" s="17"/>
      <c r="V1227" s="2"/>
      <c r="Y1227" t="str">
        <f t="shared" si="80"/>
        <v/>
      </c>
      <c r="AA1227" t="str">
        <f t="shared" si="81"/>
        <v/>
      </c>
      <c r="AC1227" s="7"/>
      <c r="AD1227" t="s">
        <v>11140</v>
      </c>
      <c r="AE1227">
        <f t="shared" si="82"/>
        <v>0</v>
      </c>
      <c r="AG1227" s="2"/>
      <c r="AI1227" s="7"/>
    </row>
    <row r="1228" spans="1:49" ht="11" customHeight="1" outlineLevel="1" x14ac:dyDescent="0.25">
      <c r="A1228" t="s">
        <v>1668</v>
      </c>
      <c r="C1228" s="2" t="s">
        <v>12976</v>
      </c>
      <c r="D1228" s="2">
        <v>2251</v>
      </c>
      <c r="E1228" s="7">
        <v>2016</v>
      </c>
      <c r="F1228" s="5" t="s">
        <v>11110</v>
      </c>
      <c r="H1228" s="5" t="s">
        <v>5398</v>
      </c>
      <c r="I1228" s="6" t="s">
        <v>11142</v>
      </c>
      <c r="J1228" s="6" t="s">
        <v>7074</v>
      </c>
      <c r="K1228" s="17">
        <v>5</v>
      </c>
      <c r="L1228" s="17" t="s">
        <v>7732</v>
      </c>
      <c r="M1228" s="9"/>
      <c r="N1228" s="9"/>
      <c r="O1228" s="21"/>
      <c r="Q1228" s="29"/>
      <c r="U1228" s="17"/>
      <c r="V1228" s="2"/>
      <c r="Y1228" t="str">
        <f t="shared" ref="Y1228:Y1291" si="83">IF(COUNTIF(F1228,"*fdc*"),1,"")</f>
        <v/>
      </c>
      <c r="AA1228" t="str">
        <f t="shared" ref="AA1228:AA1291" si="84">IF(COUNTIF(F1228,"*s/s*"),1,"")</f>
        <v/>
      </c>
      <c r="AC1228" s="7"/>
      <c r="AD1228" t="s">
        <v>11142</v>
      </c>
      <c r="AE1228">
        <f t="shared" si="82"/>
        <v>0</v>
      </c>
      <c r="AG1228" s="2"/>
      <c r="AI1228" s="7"/>
    </row>
    <row r="1229" spans="1:49" ht="11" customHeight="1" outlineLevel="1" x14ac:dyDescent="0.25">
      <c r="A1229" t="s">
        <v>1668</v>
      </c>
      <c r="C1229" s="2" t="s">
        <v>12976</v>
      </c>
      <c r="D1229" s="2">
        <v>2262</v>
      </c>
      <c r="E1229" s="7">
        <v>2016</v>
      </c>
      <c r="F1229" s="5" t="s">
        <v>2417</v>
      </c>
      <c r="H1229" s="5" t="s">
        <v>5398</v>
      </c>
      <c r="I1229" s="6" t="s">
        <v>1670</v>
      </c>
      <c r="J1229" s="6" t="s">
        <v>11143</v>
      </c>
      <c r="K1229" s="17">
        <v>3</v>
      </c>
      <c r="L1229" s="17" t="s">
        <v>7732</v>
      </c>
      <c r="M1229" s="9"/>
      <c r="N1229" s="9"/>
      <c r="O1229" s="21"/>
      <c r="Q1229" s="29"/>
      <c r="U1229" s="17"/>
      <c r="V1229" s="2"/>
      <c r="Y1229" t="str">
        <f t="shared" si="83"/>
        <v/>
      </c>
      <c r="AA1229" t="str">
        <f t="shared" si="84"/>
        <v/>
      </c>
      <c r="AC1229" s="7"/>
      <c r="AD1229" t="s">
        <v>1670</v>
      </c>
      <c r="AE1229">
        <f t="shared" si="82"/>
        <v>0</v>
      </c>
      <c r="AG1229" s="2"/>
      <c r="AI1229" s="7"/>
    </row>
    <row r="1230" spans="1:49" ht="11" customHeight="1" outlineLevel="1" x14ac:dyDescent="0.25">
      <c r="A1230" t="s">
        <v>1668</v>
      </c>
      <c r="C1230" s="2" t="s">
        <v>12976</v>
      </c>
      <c r="D1230" s="2">
        <v>2280</v>
      </c>
      <c r="E1230" s="7">
        <v>2018</v>
      </c>
      <c r="F1230" s="5" t="s">
        <v>2417</v>
      </c>
      <c r="H1230" s="5" t="s">
        <v>5398</v>
      </c>
      <c r="I1230" s="6" t="s">
        <v>1670</v>
      </c>
      <c r="J1230" s="6" t="s">
        <v>11144</v>
      </c>
      <c r="K1230" s="17">
        <v>3</v>
      </c>
      <c r="L1230" s="17" t="s">
        <v>7732</v>
      </c>
      <c r="M1230" s="9"/>
      <c r="N1230" s="9"/>
      <c r="O1230" s="21"/>
      <c r="Q1230" s="29"/>
      <c r="U1230" s="17"/>
      <c r="V1230" s="2"/>
      <c r="Y1230" t="str">
        <f t="shared" si="83"/>
        <v/>
      </c>
      <c r="AA1230" t="str">
        <f t="shared" si="84"/>
        <v/>
      </c>
      <c r="AC1230" s="7"/>
      <c r="AD1230" t="s">
        <v>1670</v>
      </c>
      <c r="AE1230">
        <f t="shared" si="82"/>
        <v>0</v>
      </c>
      <c r="AG1230" s="2"/>
      <c r="AI1230" s="7"/>
    </row>
    <row r="1231" spans="1:49" ht="11" customHeight="1" outlineLevel="1" x14ac:dyDescent="0.25">
      <c r="A1231" t="s">
        <v>1668</v>
      </c>
      <c r="C1231" s="2" t="s">
        <v>12976</v>
      </c>
      <c r="D1231" s="2">
        <v>2288</v>
      </c>
      <c r="E1231" s="7">
        <v>2019</v>
      </c>
      <c r="F1231" s="5" t="s">
        <v>586</v>
      </c>
      <c r="H1231" s="5" t="s">
        <v>5398</v>
      </c>
      <c r="I1231" s="6" t="s">
        <v>11115</v>
      </c>
      <c r="J1231" s="6" t="s">
        <v>11145</v>
      </c>
      <c r="K1231" s="17">
        <v>5</v>
      </c>
      <c r="L1231" s="17" t="s">
        <v>7732</v>
      </c>
      <c r="M1231" s="9"/>
      <c r="N1231" s="9"/>
      <c r="O1231" s="21"/>
      <c r="Q1231" s="29"/>
      <c r="U1231" s="17"/>
      <c r="V1231" s="2"/>
      <c r="Y1231" t="str">
        <f t="shared" si="83"/>
        <v/>
      </c>
      <c r="AA1231" t="str">
        <f t="shared" si="84"/>
        <v/>
      </c>
      <c r="AC1231" s="7"/>
      <c r="AD1231" t="s">
        <v>11115</v>
      </c>
      <c r="AE1231">
        <f t="shared" si="82"/>
        <v>0</v>
      </c>
      <c r="AG1231" s="2"/>
      <c r="AI1231" s="7"/>
    </row>
    <row r="1232" spans="1:49" ht="11" customHeight="1" x14ac:dyDescent="0.25">
      <c r="A1232" s="32" t="s">
        <v>20462</v>
      </c>
      <c r="B1232" t="s">
        <v>12041</v>
      </c>
      <c r="C1232" s="2" t="s">
        <v>11983</v>
      </c>
      <c r="E1232" s="7"/>
      <c r="F1232" s="5"/>
      <c r="H1232" s="5"/>
      <c r="I1232" s="6"/>
      <c r="J1232" s="6"/>
      <c r="K1232" s="17"/>
      <c r="L1232" s="17"/>
      <c r="M1232" s="9"/>
      <c r="N1232" s="9">
        <f>SUM(M1233:M1236)</f>
        <v>6</v>
      </c>
      <c r="O1232" s="21">
        <v>1142</v>
      </c>
      <c r="P1232">
        <f>COUNTIF(L1233:L1236,"*")</f>
        <v>4</v>
      </c>
      <c r="Q1232" s="29">
        <f>P1232/O1232</f>
        <v>3.5026269702276708E-3</v>
      </c>
      <c r="R1232">
        <f>COUNTIF(L1233:L1236,"Y")+COUNTIF(L1233:L1236,"S")</f>
        <v>4</v>
      </c>
      <c r="U1232" s="17" t="s">
        <v>7732</v>
      </c>
      <c r="V1232" s="2"/>
      <c r="W1232" s="1" t="s">
        <v>21487</v>
      </c>
      <c r="Y1232" t="str">
        <f t="shared" si="83"/>
        <v/>
      </c>
      <c r="AA1232" t="str">
        <f t="shared" si="84"/>
        <v/>
      </c>
      <c r="AC1232" s="7"/>
      <c r="AF1232">
        <f>COUNTIF(AE1233:AE1236,"1")</f>
        <v>0</v>
      </c>
      <c r="AG1232" s="2"/>
      <c r="AI1232" s="7"/>
      <c r="AJ1232">
        <f>COUNTIF($K1233:$K1236,"1")-COUNTIFS($K1233:$K1236,"1",$L1233:$L1236,"V")</f>
        <v>0</v>
      </c>
      <c r="AK1232">
        <f>COUNTIFS($K1233:$K1236,"1",$L1233:$L1236,"Y")+COUNTIFS($K1233:$K1236,"1",$L1233:$L1236,"s")</f>
        <v>0</v>
      </c>
      <c r="AL1232">
        <f>COUNTIF($K1233:$K1236,"2")-COUNTIFS($K1233:$K1236,"2",$L1233:$L1236,"V")</f>
        <v>0</v>
      </c>
      <c r="AM1232">
        <f>COUNTIFS($K1233:$K1236,"2",$L1233:$L1236,"Y")+COUNTIFS($K1233:$K1236,"2",$L1233:$L1236,"s")</f>
        <v>0</v>
      </c>
      <c r="AN1232">
        <f>COUNTIF($K1233:$K1236,"3")-COUNTIFS($K1233:$K1236,"3",$L1233:$L1236,"V")</f>
        <v>0</v>
      </c>
      <c r="AO1232">
        <f>COUNTIFS($K1233:$K1236,"3",$L1233:$L1236,"Y")+COUNTIFS($K1233:$K1236,"3",$L1233:$L1236,"s")</f>
        <v>0</v>
      </c>
      <c r="AP1232">
        <f>COUNTIF($K1233:$K1236,"4")-COUNTIFS($K1233:$K1236,"4",$L1233:$L1236,"V")</f>
        <v>0</v>
      </c>
      <c r="AQ1232">
        <f>COUNTIFS($K1233:$K1236,"4",$L1233:$L1236,"Y")+COUNTIFS($K1233:$K1236,"4",$L1233:$L1236,"s")</f>
        <v>0</v>
      </c>
      <c r="AR1232">
        <f>COUNTIF($K1233:$K1236,"5")-COUNTIFS($K1233:$K1236,"5",$L1233:$L1236,"V")</f>
        <v>0</v>
      </c>
      <c r="AS1232">
        <f>COUNTIFS($K1233:$K1236,"5",$L1233:$L1236,"Y")+COUNTIFS($K1233:$K1236,"5",$L1233:$L1236,"s")</f>
        <v>0</v>
      </c>
      <c r="AT1232">
        <f>COUNTIF($K1233:$K1236,"6")-COUNTIFS($K1233:$K1236,"6",$L1233:$L1236,"V")</f>
        <v>0</v>
      </c>
      <c r="AU1232">
        <f>COUNTIFS($K1233:$K1236,"6",$L1233:$L1236,"Y")+COUNTIFS($K1233:$K1236,"6",$L1233:$L1236,"s")</f>
        <v>0</v>
      </c>
      <c r="AV1232">
        <f>COUNTIF($K1233:$K1236,"7")-COUNTIFS($K1233:$K1236,"7",$L1233:$L1236,"V")</f>
        <v>4</v>
      </c>
      <c r="AW1232">
        <f>COUNTIFS($K1233:$K1236,"7",$L1233:$L1236,"Y")+COUNTIFS($K1233:$K1236,"7",$L1233:$L1236,"s")</f>
        <v>4</v>
      </c>
    </row>
    <row r="1233" spans="1:49" ht="11" customHeight="1" outlineLevel="1" x14ac:dyDescent="0.25">
      <c r="A1233" t="s">
        <v>19419</v>
      </c>
      <c r="C1233" s="2" t="s">
        <v>11983</v>
      </c>
      <c r="D1233" s="2">
        <v>29</v>
      </c>
      <c r="E1233" s="7">
        <v>1978</v>
      </c>
      <c r="F1233" s="5" t="s">
        <v>183</v>
      </c>
      <c r="H1233" s="5" t="s">
        <v>5398</v>
      </c>
      <c r="I1233" s="6" t="s">
        <v>9223</v>
      </c>
      <c r="J1233" s="6" t="s">
        <v>20463</v>
      </c>
      <c r="K1233" s="17">
        <v>7</v>
      </c>
      <c r="L1233" s="17" t="s">
        <v>7730</v>
      </c>
      <c r="M1233" s="9">
        <v>1.5</v>
      </c>
      <c r="N1233" s="9"/>
      <c r="O1233" s="21"/>
      <c r="Q1233" s="29"/>
      <c r="U1233" s="17"/>
      <c r="V1233" s="2"/>
      <c r="Y1233" t="str">
        <f t="shared" si="83"/>
        <v/>
      </c>
      <c r="AA1233" t="str">
        <f t="shared" si="84"/>
        <v/>
      </c>
      <c r="AC1233" s="7"/>
      <c r="AD1233" t="s">
        <v>9223</v>
      </c>
      <c r="AE1233">
        <f>COUNTIF(I1233,"*Fuji*")</f>
        <v>0</v>
      </c>
      <c r="AG1233" s="2"/>
      <c r="AI1233" s="7"/>
    </row>
    <row r="1234" spans="1:49" ht="11" customHeight="1" outlineLevel="1" x14ac:dyDescent="0.25">
      <c r="A1234" t="s">
        <v>19419</v>
      </c>
      <c r="C1234" s="2" t="s">
        <v>11983</v>
      </c>
      <c r="D1234" s="2">
        <v>30</v>
      </c>
      <c r="E1234" s="7">
        <v>1978</v>
      </c>
      <c r="F1234" s="5" t="s">
        <v>5138</v>
      </c>
      <c r="H1234" s="5" t="s">
        <v>5398</v>
      </c>
      <c r="I1234" s="6" t="s">
        <v>9223</v>
      </c>
      <c r="J1234" s="6" t="s">
        <v>20463</v>
      </c>
      <c r="K1234" s="17">
        <v>7</v>
      </c>
      <c r="L1234" s="17" t="s">
        <v>7730</v>
      </c>
      <c r="M1234" s="9">
        <v>1.5</v>
      </c>
      <c r="N1234" s="9"/>
      <c r="O1234" s="21"/>
      <c r="Q1234" s="29"/>
      <c r="U1234" s="17"/>
      <c r="V1234" s="2"/>
      <c r="Y1234" t="str">
        <f t="shared" si="83"/>
        <v/>
      </c>
      <c r="AA1234" t="str">
        <f t="shared" si="84"/>
        <v/>
      </c>
      <c r="AC1234" s="7"/>
      <c r="AD1234" t="s">
        <v>9223</v>
      </c>
      <c r="AE1234">
        <f>COUNTIF(I1234,"*Fuji*")</f>
        <v>0</v>
      </c>
      <c r="AG1234" s="2"/>
      <c r="AI1234" s="7"/>
    </row>
    <row r="1235" spans="1:49" ht="11" customHeight="1" outlineLevel="1" x14ac:dyDescent="0.25">
      <c r="A1235" t="s">
        <v>19419</v>
      </c>
      <c r="C1235" s="2" t="s">
        <v>11983</v>
      </c>
      <c r="D1235" s="2">
        <v>31</v>
      </c>
      <c r="E1235" s="7">
        <v>1978</v>
      </c>
      <c r="F1235" s="5" t="s">
        <v>5239</v>
      </c>
      <c r="H1235" s="5" t="s">
        <v>5398</v>
      </c>
      <c r="I1235" s="6" t="s">
        <v>9223</v>
      </c>
      <c r="J1235" s="6" t="s">
        <v>20463</v>
      </c>
      <c r="K1235" s="17">
        <v>7</v>
      </c>
      <c r="L1235" s="17" t="s">
        <v>7730</v>
      </c>
      <c r="M1235" s="9">
        <v>1.5</v>
      </c>
      <c r="N1235" s="9"/>
      <c r="O1235" s="21"/>
      <c r="Q1235" s="29"/>
      <c r="U1235" s="17"/>
      <c r="V1235" s="2"/>
      <c r="Y1235" t="str">
        <f t="shared" si="83"/>
        <v/>
      </c>
      <c r="AA1235" t="str">
        <f t="shared" si="84"/>
        <v/>
      </c>
      <c r="AC1235" s="7"/>
      <c r="AD1235" t="s">
        <v>9223</v>
      </c>
      <c r="AE1235">
        <f>COUNTIF(I1235,"*Fuji*")</f>
        <v>0</v>
      </c>
      <c r="AG1235" s="2"/>
      <c r="AI1235" s="7"/>
    </row>
    <row r="1236" spans="1:49" ht="11" customHeight="1" outlineLevel="1" x14ac:dyDescent="0.25">
      <c r="A1236" t="s">
        <v>19419</v>
      </c>
      <c r="C1236" s="2" t="s">
        <v>11983</v>
      </c>
      <c r="D1236" s="2">
        <v>32</v>
      </c>
      <c r="E1236" s="7">
        <v>1978</v>
      </c>
      <c r="F1236" s="5" t="s">
        <v>2974</v>
      </c>
      <c r="H1236" s="5" t="s">
        <v>5398</v>
      </c>
      <c r="I1236" s="6" t="s">
        <v>9223</v>
      </c>
      <c r="J1236" s="6" t="s">
        <v>20463</v>
      </c>
      <c r="K1236" s="17">
        <v>7</v>
      </c>
      <c r="L1236" s="17" t="s">
        <v>7730</v>
      </c>
      <c r="M1236" s="9">
        <v>1.5</v>
      </c>
      <c r="N1236" s="9"/>
      <c r="O1236" s="21"/>
      <c r="Q1236" s="29"/>
      <c r="U1236" s="17"/>
      <c r="V1236" s="2"/>
      <c r="Y1236" t="str">
        <f t="shared" si="83"/>
        <v/>
      </c>
      <c r="AA1236" t="str">
        <f t="shared" si="84"/>
        <v/>
      </c>
      <c r="AC1236" s="7"/>
      <c r="AD1236" t="s">
        <v>9223</v>
      </c>
      <c r="AE1236">
        <f>COUNTIF(I1236,"*Fuji*")</f>
        <v>0</v>
      </c>
      <c r="AG1236" s="2"/>
      <c r="AI1236" s="7"/>
    </row>
    <row r="1237" spans="1:49" ht="11" customHeight="1" x14ac:dyDescent="0.25">
      <c r="A1237" s="4" t="s">
        <v>12646</v>
      </c>
      <c r="B1237" t="s">
        <v>12645</v>
      </c>
      <c r="C1237" s="2" t="s">
        <v>12521</v>
      </c>
      <c r="E1237" s="7"/>
      <c r="F1237" s="5"/>
      <c r="H1237" s="5"/>
      <c r="I1237" s="6"/>
      <c r="J1237" s="6"/>
      <c r="K1237" s="17"/>
      <c r="L1237" s="17"/>
      <c r="M1237" s="9"/>
      <c r="N1237" s="9">
        <f>SUM(M1238:M1241)</f>
        <v>5.6</v>
      </c>
      <c r="O1237" s="21">
        <v>1142</v>
      </c>
      <c r="P1237">
        <f>COUNTIF(L1238:L1241,"*")</f>
        <v>4</v>
      </c>
      <c r="Q1237" s="29">
        <f>P1237/O1237</f>
        <v>3.5026269702276708E-3</v>
      </c>
      <c r="R1237">
        <f>COUNTIF(L1238:L1241,"Y")+COUNTIF(L1238:L1241,"S")</f>
        <v>4</v>
      </c>
      <c r="U1237" s="17" t="s">
        <v>7730</v>
      </c>
      <c r="V1237" s="2"/>
      <c r="W1237" t="s">
        <v>18551</v>
      </c>
      <c r="Y1237" t="str">
        <f t="shared" si="83"/>
        <v/>
      </c>
      <c r="AA1237" t="str">
        <f t="shared" si="84"/>
        <v/>
      </c>
      <c r="AC1237" s="7"/>
      <c r="AF1237">
        <f>COUNTIF(AE1238:AE1241,"1")</f>
        <v>0</v>
      </c>
      <c r="AG1237" s="2"/>
      <c r="AI1237" s="7"/>
      <c r="AJ1237">
        <f>COUNTIF($K1238:$K1241,"1")-COUNTIFS($K1238:$K1241,"1",$L1238:$L1241,"V")</f>
        <v>0</v>
      </c>
      <c r="AK1237">
        <f>COUNTIFS($K1238:$K1241,"1",$L1238:$L1241,"Y")+COUNTIFS($K1238:$K1241,"1",$L1238:$L1241,"s")</f>
        <v>0</v>
      </c>
      <c r="AL1237">
        <f>COUNTIF($K1238:$K1241,"2")-COUNTIFS($K1238:$K1241,"2",$L1238:$L1241,"V")</f>
        <v>0</v>
      </c>
      <c r="AM1237">
        <f>COUNTIFS($K1238:$K1241,"2",$L1238:$L1241,"Y")+COUNTIFS($K1238:$K1241,"2",$L1238:$L1241,"s")</f>
        <v>0</v>
      </c>
      <c r="AN1237">
        <f>COUNTIF($K1238:$K1241,"3")-COUNTIFS($K1238:$K1241,"3",$L1238:$L1241,"V")</f>
        <v>0</v>
      </c>
      <c r="AO1237">
        <f>COUNTIFS($K1238:$K1241,"3",$L1238:$L1241,"Y")+COUNTIFS($K1238:$K1241,"3",$L1238:$L1241,"s")</f>
        <v>0</v>
      </c>
      <c r="AP1237">
        <f>COUNTIF($K1238:$K1241,"4")-COUNTIFS($K1238:$K1241,"4",$L1238:$L1241,"V")</f>
        <v>0</v>
      </c>
      <c r="AQ1237">
        <f>COUNTIFS($K1238:$K1241,"4",$L1238:$L1241,"Y")+COUNTIFS($K1238:$K1241,"4",$L1238:$L1241,"s")</f>
        <v>0</v>
      </c>
      <c r="AR1237">
        <f>COUNTIF($K1238:$K1241,"5")-COUNTIFS($K1238:$K1241,"5",$L1238:$L1241,"V")</f>
        <v>0</v>
      </c>
      <c r="AS1237">
        <f>COUNTIFS($K1238:$K1241,"5",$L1238:$L1241,"Y")+COUNTIFS($K1238:$K1241,"5",$L1238:$L1241,"s")</f>
        <v>0</v>
      </c>
      <c r="AT1237">
        <f>COUNTIF($K1238:$K1241,"6")-COUNTIFS($K1238:$K1241,"6",$L1238:$L1241,"V")</f>
        <v>0</v>
      </c>
      <c r="AU1237">
        <f>COUNTIFS($K1238:$K1241,"6",$L1238:$L1241,"Y")+COUNTIFS($K1238:$K1241,"6",$L1238:$L1241,"s")</f>
        <v>0</v>
      </c>
      <c r="AV1237">
        <f>COUNTIF($K1238:$K1241,"7")-COUNTIFS($K1238:$K1241,"7",$L1238:$L1241,"V")</f>
        <v>4</v>
      </c>
      <c r="AW1237">
        <f>COUNTIFS($K1238:$K1241,"7",$L1238:$L1241,"Y")+COUNTIFS($K1238:$K1241,"7",$L1238:$L1241,"s")</f>
        <v>4</v>
      </c>
    </row>
    <row r="1238" spans="1:49" ht="11" customHeight="1" outlineLevel="1" x14ac:dyDescent="0.25">
      <c r="A1238" t="s">
        <v>12647</v>
      </c>
      <c r="C1238" s="2" t="s">
        <v>12521</v>
      </c>
      <c r="D1238" s="2">
        <v>334</v>
      </c>
      <c r="E1238" s="7">
        <v>1999</v>
      </c>
      <c r="F1238" s="5" t="s">
        <v>12648</v>
      </c>
      <c r="H1238" s="5" t="s">
        <v>5398</v>
      </c>
      <c r="I1238" s="6" t="s">
        <v>9223</v>
      </c>
      <c r="J1238" s="6" t="s">
        <v>7554</v>
      </c>
      <c r="K1238" s="17">
        <v>7</v>
      </c>
      <c r="L1238" s="17" t="s">
        <v>7730</v>
      </c>
      <c r="M1238" s="9">
        <v>1.4</v>
      </c>
      <c r="N1238" s="9"/>
      <c r="O1238" s="21"/>
      <c r="Q1238" s="29"/>
      <c r="U1238" s="17"/>
      <c r="V1238" s="2"/>
      <c r="Y1238" t="str">
        <f t="shared" si="83"/>
        <v/>
      </c>
      <c r="AA1238" t="str">
        <f t="shared" si="84"/>
        <v/>
      </c>
      <c r="AC1238" s="7"/>
      <c r="AD1238" t="s">
        <v>9223</v>
      </c>
      <c r="AE1238">
        <f>COUNTIF(I1238,"*Fuji*")</f>
        <v>0</v>
      </c>
      <c r="AG1238" s="2"/>
      <c r="AI1238" s="7"/>
    </row>
    <row r="1239" spans="1:49" ht="11" customHeight="1" outlineLevel="1" x14ac:dyDescent="0.25">
      <c r="A1239" t="s">
        <v>12647</v>
      </c>
      <c r="C1239" s="2" t="s">
        <v>12521</v>
      </c>
      <c r="D1239" s="2">
        <v>335</v>
      </c>
      <c r="E1239" s="7">
        <v>1999</v>
      </c>
      <c r="F1239" s="5" t="s">
        <v>12649</v>
      </c>
      <c r="H1239" s="5" t="s">
        <v>5398</v>
      </c>
      <c r="I1239" s="6" t="s">
        <v>9223</v>
      </c>
      <c r="J1239" s="6" t="s">
        <v>7554</v>
      </c>
      <c r="K1239" s="17">
        <v>7</v>
      </c>
      <c r="L1239" s="17" t="s">
        <v>7730</v>
      </c>
      <c r="M1239" s="9">
        <v>1.4</v>
      </c>
      <c r="N1239" s="9"/>
      <c r="O1239" s="21"/>
      <c r="Q1239" s="29"/>
      <c r="U1239" s="17"/>
      <c r="V1239" s="2"/>
      <c r="Y1239" t="str">
        <f t="shared" si="83"/>
        <v/>
      </c>
      <c r="AA1239" t="str">
        <f t="shared" si="84"/>
        <v/>
      </c>
      <c r="AC1239" s="7"/>
      <c r="AD1239" t="s">
        <v>9223</v>
      </c>
      <c r="AE1239">
        <f>COUNTIF(I1239,"*Fuji*")</f>
        <v>0</v>
      </c>
      <c r="AG1239" s="2"/>
      <c r="AI1239" s="7"/>
    </row>
    <row r="1240" spans="1:49" ht="11" customHeight="1" outlineLevel="1" x14ac:dyDescent="0.25">
      <c r="A1240" t="s">
        <v>12647</v>
      </c>
      <c r="C1240" s="2" t="s">
        <v>12521</v>
      </c>
      <c r="D1240" s="2">
        <v>336</v>
      </c>
      <c r="E1240" s="7">
        <v>1999</v>
      </c>
      <c r="F1240" s="5" t="s">
        <v>12650</v>
      </c>
      <c r="H1240" s="5" t="s">
        <v>5398</v>
      </c>
      <c r="I1240" s="6" t="s">
        <v>9223</v>
      </c>
      <c r="J1240" s="6" t="s">
        <v>7554</v>
      </c>
      <c r="K1240" s="17">
        <v>7</v>
      </c>
      <c r="L1240" s="17" t="s">
        <v>7730</v>
      </c>
      <c r="M1240" s="9">
        <v>1.4</v>
      </c>
      <c r="N1240" s="9"/>
      <c r="O1240" s="21"/>
      <c r="Q1240" s="29"/>
      <c r="U1240" s="17"/>
      <c r="V1240" s="2"/>
      <c r="Y1240" t="str">
        <f t="shared" si="83"/>
        <v/>
      </c>
      <c r="AA1240" t="str">
        <f t="shared" si="84"/>
        <v/>
      </c>
      <c r="AC1240" s="7"/>
      <c r="AD1240" t="s">
        <v>9223</v>
      </c>
      <c r="AE1240">
        <f>COUNTIF(I1240,"*Fuji*")</f>
        <v>0</v>
      </c>
      <c r="AG1240" s="2"/>
      <c r="AI1240" s="7"/>
    </row>
    <row r="1241" spans="1:49" ht="11" customHeight="1" outlineLevel="1" x14ac:dyDescent="0.25">
      <c r="A1241" t="s">
        <v>12647</v>
      </c>
      <c r="C1241" s="2" t="s">
        <v>12521</v>
      </c>
      <c r="D1241" s="2">
        <v>337</v>
      </c>
      <c r="E1241" s="7">
        <v>1999</v>
      </c>
      <c r="F1241" s="5" t="s">
        <v>12651</v>
      </c>
      <c r="H1241" s="5" t="s">
        <v>5398</v>
      </c>
      <c r="I1241" s="6" t="s">
        <v>9223</v>
      </c>
      <c r="J1241" s="6" t="s">
        <v>7554</v>
      </c>
      <c r="K1241" s="17">
        <v>7</v>
      </c>
      <c r="L1241" s="17" t="s">
        <v>7730</v>
      </c>
      <c r="M1241" s="9">
        <v>1.4</v>
      </c>
      <c r="N1241" s="9"/>
      <c r="O1241" s="21"/>
      <c r="Q1241" s="29"/>
      <c r="U1241" s="17"/>
      <c r="V1241" s="2"/>
      <c r="Y1241" t="str">
        <f t="shared" si="83"/>
        <v/>
      </c>
      <c r="AA1241" t="str">
        <f t="shared" si="84"/>
        <v/>
      </c>
      <c r="AC1241" s="7"/>
      <c r="AD1241" t="s">
        <v>9223</v>
      </c>
      <c r="AE1241">
        <f>COUNTIF(I1241,"*Fuji*")</f>
        <v>0</v>
      </c>
      <c r="AG1241" s="2"/>
      <c r="AI1241" s="7"/>
    </row>
    <row r="1242" spans="1:49" ht="11" customHeight="1" x14ac:dyDescent="0.25">
      <c r="A1242" s="4" t="s">
        <v>9173</v>
      </c>
      <c r="B1242" t="s">
        <v>11989</v>
      </c>
      <c r="C1242" s="2" t="s">
        <v>11983</v>
      </c>
      <c r="E1242" s="7"/>
      <c r="F1242" s="5"/>
      <c r="H1242" s="5"/>
      <c r="I1242" s="6"/>
      <c r="J1242" s="6"/>
      <c r="K1242" s="17"/>
      <c r="L1242" s="17"/>
      <c r="M1242" s="9"/>
      <c r="N1242" s="9">
        <f>SUM(M1243:M1274)</f>
        <v>89</v>
      </c>
      <c r="O1242" s="21">
        <v>1142</v>
      </c>
      <c r="P1242">
        <f>COUNTIF(L1243:L1274,"*")</f>
        <v>32</v>
      </c>
      <c r="Q1242" s="29">
        <f>P1242/O1242</f>
        <v>2.8021015761821366E-2</v>
      </c>
      <c r="R1242">
        <f>COUNTIF(L1243:L1274,"Y")+COUNTIF(L1243:L1274,"S")</f>
        <v>32</v>
      </c>
      <c r="U1242" s="17" t="s">
        <v>7730</v>
      </c>
      <c r="V1242" s="2"/>
      <c r="W1242" t="s">
        <v>18552</v>
      </c>
      <c r="Y1242" t="str">
        <f t="shared" si="83"/>
        <v/>
      </c>
      <c r="AA1242" t="str">
        <f t="shared" si="84"/>
        <v/>
      </c>
      <c r="AC1242" s="7"/>
      <c r="AF1242">
        <f>COUNTIF(AE1243:AE1274,"1")</f>
        <v>0</v>
      </c>
      <c r="AG1242" s="2"/>
      <c r="AI1242" s="7"/>
      <c r="AJ1242">
        <f>COUNTIF($K1243:$K1274,"1")-COUNTIFS($K1243:$K1274,"1",$L1243:$L1274,"V")</f>
        <v>0</v>
      </c>
      <c r="AK1242">
        <f>COUNTIFS($K1243:$K1274,"1",$L1243:$L1274,"Y")+COUNTIFS($K1243:$K1274,"1",$L1243:$L1274,"s")</f>
        <v>0</v>
      </c>
      <c r="AL1242">
        <f>COUNTIF($K1243:$K1274,"2")-COUNTIFS($K1243:$K1274,"2",$L1243:$L1274,"V")</f>
        <v>0</v>
      </c>
      <c r="AM1242">
        <f>COUNTIFS($K1243:$K1274,"2",$L1243:$L1274,"Y")+COUNTIFS($K1243:$K1274,"2",$L1243:$L1274,"s")</f>
        <v>0</v>
      </c>
      <c r="AN1242">
        <f>COUNTIF($K1243:$K1274,"3")-COUNTIFS($K1243:$K1274,"3",$L1243:$L1274,"V")</f>
        <v>0</v>
      </c>
      <c r="AO1242">
        <f>COUNTIFS($K1243:$K1274,"3",$L1243:$L1274,"Y")+COUNTIFS($K1243:$K1274,"3",$L1243:$L1274,"s")</f>
        <v>0</v>
      </c>
      <c r="AP1242">
        <f>COUNTIF($K1243:$K1274,"4")-COUNTIFS($K1243:$K1274,"4",$L1243:$L1274,"V")</f>
        <v>0</v>
      </c>
      <c r="AQ1242">
        <f>COUNTIFS($K1243:$K1274,"4",$L1243:$L1274,"Y")+COUNTIFS($K1243:$K1274,"4",$L1243:$L1274,"s")</f>
        <v>0</v>
      </c>
      <c r="AR1242">
        <f>COUNTIF($K1243:$K1274,"5")-COUNTIFS($K1243:$K1274,"5",$L1243:$L1274,"V")</f>
        <v>0</v>
      </c>
      <c r="AS1242">
        <f>COUNTIFS($K1243:$K1274,"5",$L1243:$L1274,"Y")+COUNTIFS($K1243:$K1274,"5",$L1243:$L1274,"s")</f>
        <v>0</v>
      </c>
      <c r="AT1242">
        <f>COUNTIF($K1243:$K1274,"6")-COUNTIFS($K1243:$K1274,"6",$L1243:$L1274,"V")</f>
        <v>0</v>
      </c>
      <c r="AU1242">
        <f>COUNTIFS($K1243:$K1274,"6",$L1243:$L1274,"Y")+COUNTIFS($K1243:$K1274,"6",$L1243:$L1274,"s")</f>
        <v>0</v>
      </c>
      <c r="AV1242">
        <f>COUNTIF($K1243:$K1274,"7")-COUNTIFS($K1243:$K1274,"7",$L1243:$L1274,"V")</f>
        <v>32</v>
      </c>
      <c r="AW1242">
        <f>COUNTIFS($K1243:$K1274,"7",$L1243:$L1274,"Y")+COUNTIFS($K1243:$K1274,"7",$L1243:$L1274,"s")</f>
        <v>32</v>
      </c>
    </row>
    <row r="1243" spans="1:49" ht="11" customHeight="1" outlineLevel="1" x14ac:dyDescent="0.25">
      <c r="A1243" t="s">
        <v>9140</v>
      </c>
      <c r="C1243" s="2" t="s">
        <v>11983</v>
      </c>
      <c r="D1243" s="2">
        <v>114</v>
      </c>
      <c r="E1243" s="7">
        <v>1974</v>
      </c>
      <c r="F1243" s="5" t="s">
        <v>6383</v>
      </c>
      <c r="H1243" s="5" t="s">
        <v>5398</v>
      </c>
      <c r="I1243" s="6" t="s">
        <v>9141</v>
      </c>
      <c r="J1243" s="6" t="s">
        <v>9154</v>
      </c>
      <c r="K1243" s="17">
        <v>7</v>
      </c>
      <c r="L1243" s="17" t="s">
        <v>7730</v>
      </c>
      <c r="M1243" s="9">
        <v>0.5</v>
      </c>
      <c r="N1243" s="9"/>
      <c r="O1243" s="21"/>
      <c r="Q1243" s="29"/>
      <c r="U1243" s="17"/>
      <c r="V1243" s="2"/>
      <c r="Y1243" t="str">
        <f t="shared" si="83"/>
        <v/>
      </c>
      <c r="AA1243" t="str">
        <f t="shared" si="84"/>
        <v/>
      </c>
      <c r="AC1243" s="7"/>
      <c r="AD1243" t="s">
        <v>9141</v>
      </c>
      <c r="AE1243">
        <f t="shared" ref="AE1243:AE1274" si="85">COUNTIF(I1243,"*Fuji*")</f>
        <v>0</v>
      </c>
      <c r="AG1243" s="2"/>
      <c r="AI1243" s="7"/>
    </row>
    <row r="1244" spans="1:49" ht="11" customHeight="1" outlineLevel="1" x14ac:dyDescent="0.25">
      <c r="A1244" t="s">
        <v>9140</v>
      </c>
      <c r="C1244" s="2" t="s">
        <v>11983</v>
      </c>
      <c r="D1244" s="2">
        <v>115</v>
      </c>
      <c r="E1244" s="7">
        <v>1974</v>
      </c>
      <c r="F1244" s="5" t="s">
        <v>4732</v>
      </c>
      <c r="H1244" s="5" t="s">
        <v>5398</v>
      </c>
      <c r="I1244" s="6" t="s">
        <v>9142</v>
      </c>
      <c r="J1244" s="6" t="s">
        <v>9154</v>
      </c>
      <c r="K1244" s="17">
        <v>7</v>
      </c>
      <c r="L1244" s="17" t="s">
        <v>7730</v>
      </c>
      <c r="M1244" s="9">
        <v>0.5</v>
      </c>
      <c r="N1244" s="9"/>
      <c r="O1244" s="21"/>
      <c r="Q1244" s="29"/>
      <c r="U1244" s="17"/>
      <c r="V1244" s="2"/>
      <c r="Y1244" t="str">
        <f t="shared" si="83"/>
        <v/>
      </c>
      <c r="AA1244" t="str">
        <f t="shared" si="84"/>
        <v/>
      </c>
      <c r="AC1244" s="7"/>
      <c r="AD1244" t="s">
        <v>9142</v>
      </c>
      <c r="AE1244">
        <f t="shared" si="85"/>
        <v>0</v>
      </c>
      <c r="AG1244" s="2"/>
      <c r="AI1244" s="7"/>
    </row>
    <row r="1245" spans="1:49" ht="11" customHeight="1" outlineLevel="1" x14ac:dyDescent="0.25">
      <c r="A1245" t="s">
        <v>9140</v>
      </c>
      <c r="C1245" s="2" t="s">
        <v>11983</v>
      </c>
      <c r="D1245" s="2">
        <v>116</v>
      </c>
      <c r="E1245" s="7">
        <v>1974</v>
      </c>
      <c r="F1245" s="5" t="s">
        <v>3217</v>
      </c>
      <c r="H1245" s="5" t="s">
        <v>5398</v>
      </c>
      <c r="I1245" s="6" t="s">
        <v>9143</v>
      </c>
      <c r="J1245" s="6" t="s">
        <v>9154</v>
      </c>
      <c r="K1245" s="17">
        <v>7</v>
      </c>
      <c r="L1245" s="17" t="s">
        <v>7730</v>
      </c>
      <c r="M1245" s="9">
        <v>0.6</v>
      </c>
      <c r="N1245" s="9"/>
      <c r="O1245" s="21"/>
      <c r="Q1245" s="29"/>
      <c r="U1245" s="17"/>
      <c r="V1245" s="2"/>
      <c r="Y1245" t="str">
        <f t="shared" si="83"/>
        <v/>
      </c>
      <c r="AA1245" t="str">
        <f t="shared" si="84"/>
        <v/>
      </c>
      <c r="AC1245" s="7"/>
      <c r="AD1245" t="s">
        <v>9143</v>
      </c>
      <c r="AE1245">
        <f t="shared" si="85"/>
        <v>0</v>
      </c>
      <c r="AG1245" s="2"/>
      <c r="AI1245" s="7"/>
    </row>
    <row r="1246" spans="1:49" ht="11" customHeight="1" outlineLevel="1" x14ac:dyDescent="0.25">
      <c r="A1246" t="s">
        <v>9140</v>
      </c>
      <c r="C1246" s="2" t="s">
        <v>11983</v>
      </c>
      <c r="D1246" s="2">
        <v>117</v>
      </c>
      <c r="E1246" s="7">
        <v>1974</v>
      </c>
      <c r="F1246" s="5" t="s">
        <v>183</v>
      </c>
      <c r="H1246" s="5" t="s">
        <v>5398</v>
      </c>
      <c r="I1246" s="6" t="s">
        <v>9144</v>
      </c>
      <c r="J1246" s="6" t="s">
        <v>9154</v>
      </c>
      <c r="K1246" s="17">
        <v>7</v>
      </c>
      <c r="L1246" s="17" t="s">
        <v>7730</v>
      </c>
      <c r="M1246" s="9">
        <v>0.8</v>
      </c>
      <c r="N1246" s="9"/>
      <c r="O1246" s="21"/>
      <c r="Q1246" s="29"/>
      <c r="U1246" s="17"/>
      <c r="V1246" s="2"/>
      <c r="Y1246" t="str">
        <f t="shared" si="83"/>
        <v/>
      </c>
      <c r="AA1246" t="str">
        <f t="shared" si="84"/>
        <v/>
      </c>
      <c r="AC1246" s="7"/>
      <c r="AD1246" t="s">
        <v>9144</v>
      </c>
      <c r="AE1246">
        <f t="shared" si="85"/>
        <v>0</v>
      </c>
      <c r="AG1246" s="2"/>
      <c r="AI1246" s="7"/>
    </row>
    <row r="1247" spans="1:49" ht="11" customHeight="1" outlineLevel="1" x14ac:dyDescent="0.25">
      <c r="A1247" t="s">
        <v>9140</v>
      </c>
      <c r="C1247" s="2" t="s">
        <v>11983</v>
      </c>
      <c r="D1247" s="2">
        <v>118</v>
      </c>
      <c r="E1247" s="7">
        <v>1974</v>
      </c>
      <c r="F1247" s="5" t="s">
        <v>5139</v>
      </c>
      <c r="H1247" s="5" t="s">
        <v>5398</v>
      </c>
      <c r="I1247" s="6" t="s">
        <v>9145</v>
      </c>
      <c r="J1247" s="6" t="s">
        <v>9154</v>
      </c>
      <c r="K1247" s="17">
        <v>7</v>
      </c>
      <c r="L1247" s="17" t="s">
        <v>7730</v>
      </c>
      <c r="M1247" s="9">
        <v>0.8</v>
      </c>
      <c r="N1247" s="9"/>
      <c r="O1247" s="21"/>
      <c r="Q1247" s="29"/>
      <c r="U1247" s="17"/>
      <c r="V1247" s="2"/>
      <c r="Y1247" t="str">
        <f t="shared" si="83"/>
        <v/>
      </c>
      <c r="AA1247" t="str">
        <f t="shared" si="84"/>
        <v/>
      </c>
      <c r="AC1247" s="7"/>
      <c r="AD1247" t="s">
        <v>9145</v>
      </c>
      <c r="AE1247">
        <f t="shared" si="85"/>
        <v>0</v>
      </c>
      <c r="AG1247" s="2"/>
      <c r="AI1247" s="7"/>
    </row>
    <row r="1248" spans="1:49" ht="11" customHeight="1" outlineLevel="1" x14ac:dyDescent="0.25">
      <c r="A1248" t="s">
        <v>9140</v>
      </c>
      <c r="C1248" s="2" t="s">
        <v>11983</v>
      </c>
      <c r="D1248" s="2">
        <v>119</v>
      </c>
      <c r="E1248" s="7">
        <v>1974</v>
      </c>
      <c r="F1248" s="5" t="s">
        <v>95</v>
      </c>
      <c r="H1248" s="5" t="s">
        <v>5398</v>
      </c>
      <c r="I1248" s="6" t="s">
        <v>9142</v>
      </c>
      <c r="J1248" s="6" t="s">
        <v>9154</v>
      </c>
      <c r="K1248" s="17">
        <v>7</v>
      </c>
      <c r="L1248" s="17" t="s">
        <v>7730</v>
      </c>
      <c r="M1248" s="9">
        <v>0.7</v>
      </c>
      <c r="N1248" s="9"/>
      <c r="O1248" s="21"/>
      <c r="Q1248" s="29"/>
      <c r="U1248" s="17"/>
      <c r="V1248" s="2"/>
      <c r="Y1248" t="str">
        <f t="shared" si="83"/>
        <v/>
      </c>
      <c r="AA1248" t="str">
        <f t="shared" si="84"/>
        <v/>
      </c>
      <c r="AC1248" s="7"/>
      <c r="AD1248" t="s">
        <v>9142</v>
      </c>
      <c r="AE1248">
        <f t="shared" si="85"/>
        <v>0</v>
      </c>
      <c r="AG1248" s="2"/>
      <c r="AI1248" s="7"/>
    </row>
    <row r="1249" spans="1:35" ht="11" customHeight="1" outlineLevel="1" x14ac:dyDescent="0.25">
      <c r="A1249" t="s">
        <v>9140</v>
      </c>
      <c r="C1249" s="2" t="s">
        <v>11983</v>
      </c>
      <c r="D1249" s="2">
        <v>120</v>
      </c>
      <c r="E1249" s="7">
        <v>1974</v>
      </c>
      <c r="F1249" s="5" t="s">
        <v>5138</v>
      </c>
      <c r="H1249" s="5" t="s">
        <v>5398</v>
      </c>
      <c r="I1249" s="6" t="s">
        <v>9146</v>
      </c>
      <c r="J1249" s="6" t="s">
        <v>9154</v>
      </c>
      <c r="K1249" s="17">
        <v>7</v>
      </c>
      <c r="L1249" s="17" t="s">
        <v>7730</v>
      </c>
      <c r="M1249" s="9">
        <v>0.7</v>
      </c>
      <c r="N1249" s="9"/>
      <c r="O1249" s="21"/>
      <c r="Q1249" s="29"/>
      <c r="U1249" s="17"/>
      <c r="V1249" s="2"/>
      <c r="Y1249" t="str">
        <f t="shared" si="83"/>
        <v/>
      </c>
      <c r="AA1249" t="str">
        <f t="shared" si="84"/>
        <v/>
      </c>
      <c r="AC1249" s="7"/>
      <c r="AD1249" t="s">
        <v>9146</v>
      </c>
      <c r="AE1249">
        <f t="shared" si="85"/>
        <v>0</v>
      </c>
      <c r="AG1249" s="2"/>
      <c r="AI1249" s="7"/>
    </row>
    <row r="1250" spans="1:35" ht="11" customHeight="1" outlineLevel="1" x14ac:dyDescent="0.25">
      <c r="A1250" t="s">
        <v>9140</v>
      </c>
      <c r="C1250" s="2" t="s">
        <v>11983</v>
      </c>
      <c r="D1250" s="2">
        <v>121</v>
      </c>
      <c r="E1250" s="7">
        <v>1974</v>
      </c>
      <c r="F1250" s="5" t="s">
        <v>5239</v>
      </c>
      <c r="H1250" s="5" t="s">
        <v>5398</v>
      </c>
      <c r="I1250" s="6" t="s">
        <v>9147</v>
      </c>
      <c r="J1250" s="6" t="s">
        <v>9154</v>
      </c>
      <c r="K1250" s="17">
        <v>7</v>
      </c>
      <c r="L1250" s="17" t="s">
        <v>7730</v>
      </c>
      <c r="M1250" s="9">
        <v>2.2999999999999998</v>
      </c>
      <c r="N1250" s="9"/>
      <c r="O1250" s="21"/>
      <c r="Q1250" s="29"/>
      <c r="U1250" s="17"/>
      <c r="V1250" s="2"/>
      <c r="Y1250" t="str">
        <f t="shared" si="83"/>
        <v/>
      </c>
      <c r="AA1250" t="str">
        <f t="shared" si="84"/>
        <v/>
      </c>
      <c r="AC1250" s="7"/>
      <c r="AD1250" t="s">
        <v>9147</v>
      </c>
      <c r="AE1250">
        <f t="shared" si="85"/>
        <v>0</v>
      </c>
      <c r="AG1250" s="2"/>
      <c r="AI1250" s="7"/>
    </row>
    <row r="1251" spans="1:35" ht="11" customHeight="1" outlineLevel="1" x14ac:dyDescent="0.25">
      <c r="A1251" t="s">
        <v>9140</v>
      </c>
      <c r="C1251" s="2" t="s">
        <v>11983</v>
      </c>
      <c r="D1251" s="2">
        <v>122</v>
      </c>
      <c r="E1251" s="7">
        <v>1974</v>
      </c>
      <c r="F1251" s="5" t="s">
        <v>2974</v>
      </c>
      <c r="H1251" s="5" t="s">
        <v>5398</v>
      </c>
      <c r="I1251" s="6" t="s">
        <v>9148</v>
      </c>
      <c r="J1251" s="6" t="s">
        <v>9154</v>
      </c>
      <c r="K1251" s="17">
        <v>7</v>
      </c>
      <c r="L1251" s="17" t="s">
        <v>7730</v>
      </c>
      <c r="M1251" s="9">
        <v>3</v>
      </c>
      <c r="N1251" s="9"/>
      <c r="O1251" s="21"/>
      <c r="Q1251" s="29"/>
      <c r="U1251" s="17"/>
      <c r="V1251" s="2"/>
      <c r="Y1251" t="str">
        <f t="shared" si="83"/>
        <v/>
      </c>
      <c r="AA1251" t="str">
        <f t="shared" si="84"/>
        <v/>
      </c>
      <c r="AC1251" s="7"/>
      <c r="AD1251" t="s">
        <v>9148</v>
      </c>
      <c r="AE1251">
        <f t="shared" si="85"/>
        <v>0</v>
      </c>
      <c r="AG1251" s="2"/>
      <c r="AI1251" s="7"/>
    </row>
    <row r="1252" spans="1:35" ht="11" customHeight="1" outlineLevel="1" x14ac:dyDescent="0.25">
      <c r="A1252" t="s">
        <v>9140</v>
      </c>
      <c r="C1252" s="2" t="s">
        <v>11983</v>
      </c>
      <c r="D1252" s="2">
        <v>123</v>
      </c>
      <c r="E1252" s="7">
        <v>1974</v>
      </c>
      <c r="F1252" s="5" t="s">
        <v>5140</v>
      </c>
      <c r="H1252" s="5" t="s">
        <v>5398</v>
      </c>
      <c r="I1252" s="6" t="s">
        <v>9149</v>
      </c>
      <c r="J1252" s="6" t="s">
        <v>9154</v>
      </c>
      <c r="K1252" s="17">
        <v>7</v>
      </c>
      <c r="L1252" s="17" t="s">
        <v>7730</v>
      </c>
      <c r="M1252" s="9">
        <v>3</v>
      </c>
      <c r="N1252" s="9"/>
      <c r="O1252" s="21"/>
      <c r="Q1252" s="29"/>
      <c r="U1252" s="17"/>
      <c r="V1252" s="2"/>
      <c r="Y1252" t="str">
        <f t="shared" si="83"/>
        <v/>
      </c>
      <c r="AA1252" t="str">
        <f t="shared" si="84"/>
        <v/>
      </c>
      <c r="AC1252" s="7"/>
      <c r="AD1252" t="s">
        <v>9149</v>
      </c>
      <c r="AE1252">
        <f t="shared" si="85"/>
        <v>0</v>
      </c>
      <c r="AG1252" s="2"/>
      <c r="AI1252" s="7"/>
    </row>
    <row r="1253" spans="1:35" ht="11" customHeight="1" outlineLevel="1" x14ac:dyDescent="0.25">
      <c r="A1253" t="s">
        <v>9140</v>
      </c>
      <c r="C1253" s="2" t="s">
        <v>11983</v>
      </c>
      <c r="D1253" s="2">
        <v>124</v>
      </c>
      <c r="E1253" s="7">
        <v>1974</v>
      </c>
      <c r="F1253" s="5" t="s">
        <v>1640</v>
      </c>
      <c r="H1253" s="5" t="s">
        <v>5398</v>
      </c>
      <c r="I1253" s="6" t="s">
        <v>9150</v>
      </c>
      <c r="J1253" s="6" t="s">
        <v>9154</v>
      </c>
      <c r="K1253" s="17">
        <v>7</v>
      </c>
      <c r="L1253" s="17" t="s">
        <v>7730</v>
      </c>
      <c r="M1253" s="9">
        <v>4.5</v>
      </c>
      <c r="N1253" s="9"/>
      <c r="O1253" s="21"/>
      <c r="Q1253" s="29"/>
      <c r="U1253" s="17"/>
      <c r="V1253" s="2"/>
      <c r="Y1253" t="str">
        <f t="shared" si="83"/>
        <v/>
      </c>
      <c r="AA1253" t="str">
        <f t="shared" si="84"/>
        <v/>
      </c>
      <c r="AC1253" s="7"/>
      <c r="AD1253" t="s">
        <v>9150</v>
      </c>
      <c r="AE1253">
        <f t="shared" si="85"/>
        <v>0</v>
      </c>
      <c r="AG1253" s="2"/>
      <c r="AI1253" s="7"/>
    </row>
    <row r="1254" spans="1:35" ht="11" customHeight="1" outlineLevel="1" x14ac:dyDescent="0.25">
      <c r="A1254" t="s">
        <v>9140</v>
      </c>
      <c r="C1254" s="2" t="s">
        <v>11983</v>
      </c>
      <c r="D1254" s="2">
        <v>125</v>
      </c>
      <c r="E1254" s="7">
        <v>1974</v>
      </c>
      <c r="F1254" s="5" t="s">
        <v>3421</v>
      </c>
      <c r="H1254" s="5" t="s">
        <v>5398</v>
      </c>
      <c r="I1254" s="6" t="s">
        <v>9151</v>
      </c>
      <c r="J1254" s="6" t="s">
        <v>9154</v>
      </c>
      <c r="K1254" s="17">
        <v>7</v>
      </c>
      <c r="L1254" s="17" t="s">
        <v>7730</v>
      </c>
      <c r="M1254" s="9">
        <v>4.8</v>
      </c>
      <c r="N1254" s="9"/>
      <c r="O1254" s="21"/>
      <c r="Q1254" s="29"/>
      <c r="U1254" s="17"/>
      <c r="V1254" s="2"/>
      <c r="Y1254" t="str">
        <f t="shared" si="83"/>
        <v/>
      </c>
      <c r="AA1254" t="str">
        <f t="shared" si="84"/>
        <v/>
      </c>
      <c r="AC1254" s="7"/>
      <c r="AD1254" t="s">
        <v>9151</v>
      </c>
      <c r="AE1254">
        <f t="shared" si="85"/>
        <v>0</v>
      </c>
      <c r="AG1254" s="2"/>
      <c r="AI1254" s="7"/>
    </row>
    <row r="1255" spans="1:35" ht="11" customHeight="1" outlineLevel="1" x14ac:dyDescent="0.25">
      <c r="A1255" t="s">
        <v>9140</v>
      </c>
      <c r="C1255" s="2" t="s">
        <v>11983</v>
      </c>
      <c r="D1255" s="2">
        <v>126</v>
      </c>
      <c r="E1255" s="7">
        <v>1974</v>
      </c>
      <c r="F1255" s="5" t="s">
        <v>6640</v>
      </c>
      <c r="H1255" s="5" t="s">
        <v>5398</v>
      </c>
      <c r="I1255" s="6" t="s">
        <v>9152</v>
      </c>
      <c r="J1255" s="6" t="s">
        <v>9154</v>
      </c>
      <c r="K1255" s="17">
        <v>7</v>
      </c>
      <c r="L1255" s="17" t="s">
        <v>7730</v>
      </c>
      <c r="M1255" s="9">
        <v>13</v>
      </c>
      <c r="N1255" s="9"/>
      <c r="O1255" s="21"/>
      <c r="Q1255" s="29"/>
      <c r="U1255" s="17"/>
      <c r="V1255" s="2"/>
      <c r="Y1255" t="str">
        <f t="shared" si="83"/>
        <v/>
      </c>
      <c r="AA1255" t="str">
        <f t="shared" si="84"/>
        <v/>
      </c>
      <c r="AC1255" s="7"/>
      <c r="AD1255" t="s">
        <v>9152</v>
      </c>
      <c r="AE1255">
        <f t="shared" si="85"/>
        <v>0</v>
      </c>
      <c r="AG1255" s="2"/>
      <c r="AI1255" s="7"/>
    </row>
    <row r="1256" spans="1:35" ht="11" customHeight="1" outlineLevel="1" x14ac:dyDescent="0.25">
      <c r="A1256" t="s">
        <v>9140</v>
      </c>
      <c r="C1256" s="2" t="s">
        <v>11983</v>
      </c>
      <c r="D1256" s="2">
        <v>127</v>
      </c>
      <c r="E1256" s="7">
        <v>1974</v>
      </c>
      <c r="F1256" s="5" t="s">
        <v>4686</v>
      </c>
      <c r="H1256" s="5" t="s">
        <v>5398</v>
      </c>
      <c r="I1256" s="6" t="s">
        <v>9153</v>
      </c>
      <c r="J1256" s="6" t="s">
        <v>9154</v>
      </c>
      <c r="K1256" s="17">
        <v>7</v>
      </c>
      <c r="L1256" s="17" t="s">
        <v>7730</v>
      </c>
      <c r="M1256" s="9">
        <v>13</v>
      </c>
      <c r="N1256" s="9"/>
      <c r="O1256" s="21"/>
      <c r="Q1256" s="29"/>
      <c r="U1256" s="17"/>
      <c r="V1256" s="2"/>
      <c r="Y1256" t="str">
        <f t="shared" si="83"/>
        <v/>
      </c>
      <c r="AA1256" t="str">
        <f t="shared" si="84"/>
        <v/>
      </c>
      <c r="AC1256" s="7"/>
      <c r="AD1256" t="s">
        <v>9153</v>
      </c>
      <c r="AE1256">
        <f t="shared" si="85"/>
        <v>0</v>
      </c>
      <c r="AG1256" s="2"/>
      <c r="AI1256" s="7"/>
    </row>
    <row r="1257" spans="1:35" ht="11" customHeight="1" outlineLevel="1" x14ac:dyDescent="0.25">
      <c r="A1257" t="s">
        <v>9140</v>
      </c>
      <c r="C1257" s="2" t="s">
        <v>11983</v>
      </c>
      <c r="D1257" s="2">
        <v>155</v>
      </c>
      <c r="E1257" s="7">
        <v>1976</v>
      </c>
      <c r="F1257" s="5" t="s">
        <v>9156</v>
      </c>
      <c r="H1257" s="5" t="s">
        <v>5398</v>
      </c>
      <c r="I1257" s="6" t="s">
        <v>9141</v>
      </c>
      <c r="J1257" s="6" t="s">
        <v>9155</v>
      </c>
      <c r="K1257" s="17">
        <v>7</v>
      </c>
      <c r="L1257" s="17" t="s">
        <v>7730</v>
      </c>
      <c r="M1257" s="9">
        <v>0.7</v>
      </c>
      <c r="N1257" s="9"/>
      <c r="O1257" s="21"/>
      <c r="Q1257" s="29"/>
      <c r="U1257" s="17"/>
      <c r="V1257" s="2"/>
      <c r="Y1257" t="str">
        <f t="shared" si="83"/>
        <v/>
      </c>
      <c r="AA1257" t="str">
        <f t="shared" si="84"/>
        <v/>
      </c>
      <c r="AC1257" s="7"/>
      <c r="AD1257" t="s">
        <v>9141</v>
      </c>
      <c r="AE1257">
        <f t="shared" si="85"/>
        <v>0</v>
      </c>
      <c r="AG1257" s="2"/>
      <c r="AI1257" s="7"/>
    </row>
    <row r="1258" spans="1:35" ht="11" customHeight="1" outlineLevel="1" x14ac:dyDescent="0.25">
      <c r="A1258" t="s">
        <v>9140</v>
      </c>
      <c r="C1258" s="2" t="s">
        <v>11983</v>
      </c>
      <c r="D1258" s="2">
        <v>156</v>
      </c>
      <c r="E1258" s="7">
        <v>1976</v>
      </c>
      <c r="F1258" s="5" t="s">
        <v>9157</v>
      </c>
      <c r="H1258" s="5" t="s">
        <v>5398</v>
      </c>
      <c r="I1258" s="6" t="s">
        <v>9142</v>
      </c>
      <c r="J1258" s="6" t="s">
        <v>9155</v>
      </c>
      <c r="K1258" s="17">
        <v>7</v>
      </c>
      <c r="L1258" s="17" t="s">
        <v>7730</v>
      </c>
      <c r="M1258" s="9">
        <v>0.7</v>
      </c>
      <c r="N1258" s="9"/>
      <c r="O1258" s="21"/>
      <c r="Q1258" s="29"/>
      <c r="U1258" s="17"/>
      <c r="V1258" s="2"/>
      <c r="Y1258" t="str">
        <f t="shared" si="83"/>
        <v/>
      </c>
      <c r="AA1258" t="str">
        <f t="shared" si="84"/>
        <v/>
      </c>
      <c r="AC1258" s="7"/>
      <c r="AD1258" t="s">
        <v>9142</v>
      </c>
      <c r="AE1258">
        <f t="shared" si="85"/>
        <v>0</v>
      </c>
      <c r="AG1258" s="2"/>
      <c r="AI1258" s="7"/>
    </row>
    <row r="1259" spans="1:35" ht="11" customHeight="1" outlineLevel="1" x14ac:dyDescent="0.25">
      <c r="A1259" t="s">
        <v>9140</v>
      </c>
      <c r="C1259" s="2" t="s">
        <v>11983</v>
      </c>
      <c r="D1259" s="2">
        <v>157</v>
      </c>
      <c r="E1259" s="7">
        <v>1976</v>
      </c>
      <c r="F1259" s="5" t="s">
        <v>9158</v>
      </c>
      <c r="H1259" s="5" t="s">
        <v>5398</v>
      </c>
      <c r="I1259" s="6" t="s">
        <v>9143</v>
      </c>
      <c r="J1259" s="6" t="s">
        <v>9155</v>
      </c>
      <c r="K1259" s="17">
        <v>7</v>
      </c>
      <c r="L1259" s="17" t="s">
        <v>7730</v>
      </c>
      <c r="M1259" s="9">
        <v>0.5</v>
      </c>
      <c r="N1259" s="9"/>
      <c r="O1259" s="21"/>
      <c r="Q1259" s="29"/>
      <c r="U1259" s="17"/>
      <c r="V1259" s="2"/>
      <c r="Y1259" t="str">
        <f t="shared" si="83"/>
        <v/>
      </c>
      <c r="AA1259" t="str">
        <f t="shared" si="84"/>
        <v/>
      </c>
      <c r="AC1259" s="7"/>
      <c r="AD1259" t="s">
        <v>9143</v>
      </c>
      <c r="AE1259">
        <f t="shared" si="85"/>
        <v>0</v>
      </c>
      <c r="AG1259" s="2"/>
      <c r="AI1259" s="7"/>
    </row>
    <row r="1260" spans="1:35" ht="11" customHeight="1" outlineLevel="1" x14ac:dyDescent="0.25">
      <c r="A1260" t="s">
        <v>9140</v>
      </c>
      <c r="C1260" s="2" t="s">
        <v>11983</v>
      </c>
      <c r="D1260" s="2">
        <v>158</v>
      </c>
      <c r="E1260" s="7">
        <v>1976</v>
      </c>
      <c r="F1260" s="5" t="s">
        <v>9159</v>
      </c>
      <c r="H1260" s="5" t="s">
        <v>5398</v>
      </c>
      <c r="I1260" s="6" t="s">
        <v>9144</v>
      </c>
      <c r="J1260" s="6" t="s">
        <v>9155</v>
      </c>
      <c r="K1260" s="17">
        <v>7</v>
      </c>
      <c r="L1260" s="17" t="s">
        <v>7730</v>
      </c>
      <c r="M1260" s="9">
        <v>0.5</v>
      </c>
      <c r="N1260" s="9"/>
      <c r="O1260" s="21"/>
      <c r="Q1260" s="29"/>
      <c r="U1260" s="17"/>
      <c r="V1260" s="2"/>
      <c r="Y1260" t="str">
        <f t="shared" si="83"/>
        <v/>
      </c>
      <c r="AA1260" t="str">
        <f t="shared" si="84"/>
        <v/>
      </c>
      <c r="AC1260" s="7"/>
      <c r="AD1260" t="s">
        <v>9144</v>
      </c>
      <c r="AE1260">
        <f t="shared" si="85"/>
        <v>0</v>
      </c>
      <c r="AG1260" s="2"/>
      <c r="AI1260" s="7"/>
    </row>
    <row r="1261" spans="1:35" ht="11" customHeight="1" outlineLevel="1" x14ac:dyDescent="0.25">
      <c r="A1261" t="s">
        <v>9140</v>
      </c>
      <c r="C1261" s="2" t="s">
        <v>11983</v>
      </c>
      <c r="D1261" s="2">
        <v>159</v>
      </c>
      <c r="E1261" s="7">
        <v>1976</v>
      </c>
      <c r="F1261" s="5" t="s">
        <v>9160</v>
      </c>
      <c r="H1261" s="5" t="s">
        <v>5398</v>
      </c>
      <c r="I1261" s="6" t="s">
        <v>9145</v>
      </c>
      <c r="J1261" s="6" t="s">
        <v>9155</v>
      </c>
      <c r="K1261" s="17">
        <v>7</v>
      </c>
      <c r="L1261" s="17" t="s">
        <v>7730</v>
      </c>
      <c r="M1261" s="9">
        <v>0.4</v>
      </c>
      <c r="N1261" s="9"/>
      <c r="O1261" s="21"/>
      <c r="Q1261" s="29"/>
      <c r="U1261" s="17"/>
      <c r="V1261" s="2"/>
      <c r="Y1261" t="str">
        <f t="shared" si="83"/>
        <v/>
      </c>
      <c r="AA1261" t="str">
        <f t="shared" si="84"/>
        <v/>
      </c>
      <c r="AC1261" s="7"/>
      <c r="AD1261" t="s">
        <v>9145</v>
      </c>
      <c r="AE1261">
        <f t="shared" si="85"/>
        <v>0</v>
      </c>
      <c r="AG1261" s="2"/>
      <c r="AI1261" s="7"/>
    </row>
    <row r="1262" spans="1:35" ht="11" customHeight="1" outlineLevel="1" x14ac:dyDescent="0.25">
      <c r="A1262" t="s">
        <v>9140</v>
      </c>
      <c r="C1262" s="2" t="s">
        <v>11983</v>
      </c>
      <c r="D1262" s="2">
        <v>160</v>
      </c>
      <c r="E1262" s="7">
        <v>1976</v>
      </c>
      <c r="F1262" s="5" t="s">
        <v>9161</v>
      </c>
      <c r="H1262" s="5" t="s">
        <v>5398</v>
      </c>
      <c r="I1262" s="6" t="s">
        <v>9142</v>
      </c>
      <c r="J1262" s="6" t="s">
        <v>9155</v>
      </c>
      <c r="K1262" s="17">
        <v>7</v>
      </c>
      <c r="L1262" s="17" t="s">
        <v>7730</v>
      </c>
      <c r="M1262" s="9">
        <v>1.7</v>
      </c>
      <c r="N1262" s="9"/>
      <c r="O1262" s="21"/>
      <c r="Q1262" s="29"/>
      <c r="U1262" s="17"/>
      <c r="V1262" s="2"/>
      <c r="Y1262" t="str">
        <f t="shared" si="83"/>
        <v/>
      </c>
      <c r="AA1262" t="str">
        <f t="shared" si="84"/>
        <v/>
      </c>
      <c r="AC1262" s="7"/>
      <c r="AD1262" t="s">
        <v>9142</v>
      </c>
      <c r="AE1262">
        <f t="shared" si="85"/>
        <v>0</v>
      </c>
      <c r="AG1262" s="2"/>
      <c r="AI1262" s="7"/>
    </row>
    <row r="1263" spans="1:35" ht="11" customHeight="1" outlineLevel="1" x14ac:dyDescent="0.25">
      <c r="A1263" t="s">
        <v>9140</v>
      </c>
      <c r="C1263" s="2" t="s">
        <v>11983</v>
      </c>
      <c r="D1263" s="2">
        <v>161</v>
      </c>
      <c r="E1263" s="7">
        <v>1976</v>
      </c>
      <c r="F1263" s="5" t="s">
        <v>9162</v>
      </c>
      <c r="H1263" s="5" t="s">
        <v>5398</v>
      </c>
      <c r="I1263" s="6" t="s">
        <v>9146</v>
      </c>
      <c r="J1263" s="6" t="s">
        <v>9155</v>
      </c>
      <c r="K1263" s="17">
        <v>7</v>
      </c>
      <c r="L1263" s="17" t="s">
        <v>7730</v>
      </c>
      <c r="M1263" s="9">
        <v>0.5</v>
      </c>
      <c r="N1263" s="9"/>
      <c r="O1263" s="21"/>
      <c r="Q1263" s="29"/>
      <c r="U1263" s="17"/>
      <c r="V1263" s="2"/>
      <c r="Y1263" t="str">
        <f t="shared" si="83"/>
        <v/>
      </c>
      <c r="AA1263" t="str">
        <f t="shared" si="84"/>
        <v/>
      </c>
      <c r="AC1263" s="7"/>
      <c r="AD1263" t="s">
        <v>9146</v>
      </c>
      <c r="AE1263">
        <f t="shared" si="85"/>
        <v>0</v>
      </c>
      <c r="AG1263" s="2"/>
      <c r="AI1263" s="7"/>
    </row>
    <row r="1264" spans="1:35" ht="11" customHeight="1" outlineLevel="1" x14ac:dyDescent="0.25">
      <c r="A1264" t="s">
        <v>9140</v>
      </c>
      <c r="C1264" s="2" t="s">
        <v>11983</v>
      </c>
      <c r="D1264" s="2">
        <v>162</v>
      </c>
      <c r="E1264" s="7">
        <v>1976</v>
      </c>
      <c r="F1264" s="5" t="s">
        <v>9163</v>
      </c>
      <c r="H1264" s="5" t="s">
        <v>5398</v>
      </c>
      <c r="I1264" s="6" t="s">
        <v>9147</v>
      </c>
      <c r="J1264" s="6" t="s">
        <v>9155</v>
      </c>
      <c r="K1264" s="17">
        <v>7</v>
      </c>
      <c r="L1264" s="17" t="s">
        <v>7730</v>
      </c>
      <c r="M1264" s="9">
        <v>6.8</v>
      </c>
      <c r="N1264" s="9"/>
      <c r="O1264" s="21"/>
      <c r="Q1264" s="29"/>
      <c r="U1264" s="17"/>
      <c r="V1264" s="2"/>
      <c r="Y1264" t="str">
        <f t="shared" si="83"/>
        <v/>
      </c>
      <c r="AA1264" t="str">
        <f t="shared" si="84"/>
        <v/>
      </c>
      <c r="AC1264" s="7"/>
      <c r="AD1264" t="s">
        <v>9147</v>
      </c>
      <c r="AE1264">
        <f t="shared" si="85"/>
        <v>0</v>
      </c>
      <c r="AG1264" s="2"/>
      <c r="AI1264" s="7"/>
    </row>
    <row r="1265" spans="1:49" ht="11" customHeight="1" outlineLevel="1" x14ac:dyDescent="0.25">
      <c r="A1265" t="s">
        <v>9140</v>
      </c>
      <c r="C1265" s="2" t="s">
        <v>11983</v>
      </c>
      <c r="D1265" s="2">
        <v>163</v>
      </c>
      <c r="E1265" s="7">
        <v>1976</v>
      </c>
      <c r="F1265" s="5" t="s">
        <v>9164</v>
      </c>
      <c r="H1265" s="5" t="s">
        <v>5398</v>
      </c>
      <c r="I1265" s="6" t="s">
        <v>9148</v>
      </c>
      <c r="J1265" s="6" t="s">
        <v>9155</v>
      </c>
      <c r="K1265" s="17">
        <v>7</v>
      </c>
      <c r="L1265" s="17" t="s">
        <v>7730</v>
      </c>
      <c r="M1265" s="9">
        <v>0.6</v>
      </c>
      <c r="N1265" s="9"/>
      <c r="O1265" s="21"/>
      <c r="Q1265" s="29"/>
      <c r="U1265" s="17"/>
      <c r="V1265" s="2"/>
      <c r="Y1265" t="str">
        <f t="shared" si="83"/>
        <v/>
      </c>
      <c r="AA1265" t="str">
        <f t="shared" si="84"/>
        <v/>
      </c>
      <c r="AC1265" s="7"/>
      <c r="AD1265" t="s">
        <v>9148</v>
      </c>
      <c r="AE1265">
        <f t="shared" si="85"/>
        <v>0</v>
      </c>
      <c r="AG1265" s="2"/>
      <c r="AI1265" s="7"/>
    </row>
    <row r="1266" spans="1:49" ht="11" customHeight="1" outlineLevel="1" x14ac:dyDescent="0.25">
      <c r="A1266" t="s">
        <v>9140</v>
      </c>
      <c r="C1266" s="2" t="s">
        <v>11983</v>
      </c>
      <c r="D1266" s="2">
        <v>164</v>
      </c>
      <c r="E1266" s="7">
        <v>1976</v>
      </c>
      <c r="F1266" s="5" t="s">
        <v>9165</v>
      </c>
      <c r="H1266" s="5" t="s">
        <v>5398</v>
      </c>
      <c r="I1266" s="6" t="s">
        <v>9149</v>
      </c>
      <c r="J1266" s="6" t="s">
        <v>9155</v>
      </c>
      <c r="K1266" s="17">
        <v>7</v>
      </c>
      <c r="L1266" s="17" t="s">
        <v>7730</v>
      </c>
      <c r="M1266" s="9">
        <v>1.8</v>
      </c>
      <c r="N1266" s="9"/>
      <c r="O1266" s="21"/>
      <c r="Q1266" s="29"/>
      <c r="U1266" s="17"/>
      <c r="V1266" s="2"/>
      <c r="Y1266" t="str">
        <f t="shared" si="83"/>
        <v/>
      </c>
      <c r="AA1266" t="str">
        <f t="shared" si="84"/>
        <v/>
      </c>
      <c r="AC1266" s="7"/>
      <c r="AD1266" t="s">
        <v>9149</v>
      </c>
      <c r="AE1266">
        <f t="shared" si="85"/>
        <v>0</v>
      </c>
      <c r="AG1266" s="2"/>
      <c r="AI1266" s="7"/>
    </row>
    <row r="1267" spans="1:49" ht="11" customHeight="1" outlineLevel="1" x14ac:dyDescent="0.25">
      <c r="A1267" t="s">
        <v>9140</v>
      </c>
      <c r="C1267" s="2" t="s">
        <v>11983</v>
      </c>
      <c r="D1267" s="2">
        <v>165</v>
      </c>
      <c r="E1267" s="7">
        <v>1976</v>
      </c>
      <c r="F1267" s="5" t="s">
        <v>9166</v>
      </c>
      <c r="H1267" s="5" t="s">
        <v>5398</v>
      </c>
      <c r="I1267" s="6" t="s">
        <v>9150</v>
      </c>
      <c r="J1267" s="6" t="s">
        <v>9155</v>
      </c>
      <c r="K1267" s="17">
        <v>7</v>
      </c>
      <c r="L1267" s="17" t="s">
        <v>7730</v>
      </c>
      <c r="M1267" s="9">
        <v>4</v>
      </c>
      <c r="N1267" s="9"/>
      <c r="O1267" s="21"/>
      <c r="Q1267" s="29"/>
      <c r="U1267" s="17"/>
      <c r="V1267" s="2"/>
      <c r="Y1267" t="str">
        <f t="shared" si="83"/>
        <v/>
      </c>
      <c r="AA1267" t="str">
        <f t="shared" si="84"/>
        <v/>
      </c>
      <c r="AC1267" s="7"/>
      <c r="AD1267" t="s">
        <v>9150</v>
      </c>
      <c r="AE1267">
        <f t="shared" si="85"/>
        <v>0</v>
      </c>
      <c r="AG1267" s="2"/>
      <c r="AI1267" s="7"/>
    </row>
    <row r="1268" spans="1:49" ht="11" customHeight="1" outlineLevel="1" x14ac:dyDescent="0.25">
      <c r="A1268" t="s">
        <v>9140</v>
      </c>
      <c r="C1268" s="2" t="s">
        <v>11983</v>
      </c>
      <c r="D1268" s="2">
        <v>166</v>
      </c>
      <c r="E1268" s="7">
        <v>1976</v>
      </c>
      <c r="F1268" s="5" t="s">
        <v>9167</v>
      </c>
      <c r="H1268" s="5" t="s">
        <v>5398</v>
      </c>
      <c r="I1268" s="6" t="s">
        <v>9151</v>
      </c>
      <c r="J1268" s="6" t="s">
        <v>9155</v>
      </c>
      <c r="K1268" s="17">
        <v>7</v>
      </c>
      <c r="L1268" s="17" t="s">
        <v>7730</v>
      </c>
      <c r="M1268" s="9">
        <v>4</v>
      </c>
      <c r="N1268" s="9"/>
      <c r="O1268" s="21"/>
      <c r="Q1268" s="29"/>
      <c r="U1268" s="17"/>
      <c r="V1268" s="2"/>
      <c r="Y1268" t="str">
        <f t="shared" si="83"/>
        <v/>
      </c>
      <c r="AA1268" t="str">
        <f t="shared" si="84"/>
        <v/>
      </c>
      <c r="AC1268" s="7"/>
      <c r="AD1268" t="s">
        <v>9151</v>
      </c>
      <c r="AE1268">
        <f t="shared" si="85"/>
        <v>0</v>
      </c>
      <c r="AG1268" s="2"/>
      <c r="AI1268" s="7"/>
    </row>
    <row r="1269" spans="1:49" ht="11" customHeight="1" outlineLevel="1" x14ac:dyDescent="0.25">
      <c r="A1269" t="s">
        <v>9140</v>
      </c>
      <c r="C1269" s="2" t="s">
        <v>11983</v>
      </c>
      <c r="D1269" s="2">
        <v>167</v>
      </c>
      <c r="E1269" s="7">
        <v>1976</v>
      </c>
      <c r="F1269" s="5" t="s">
        <v>9168</v>
      </c>
      <c r="H1269" s="5" t="s">
        <v>5398</v>
      </c>
      <c r="I1269" s="6" t="s">
        <v>9152</v>
      </c>
      <c r="J1269" s="6" t="s">
        <v>9155</v>
      </c>
      <c r="K1269" s="17">
        <v>7</v>
      </c>
      <c r="L1269" s="17" t="s">
        <v>7730</v>
      </c>
      <c r="M1269" s="9">
        <v>5.3</v>
      </c>
      <c r="N1269" s="9"/>
      <c r="O1269" s="21"/>
      <c r="Q1269" s="29"/>
      <c r="U1269" s="17"/>
      <c r="V1269" s="2"/>
      <c r="Y1269" t="str">
        <f t="shared" si="83"/>
        <v/>
      </c>
      <c r="AA1269" t="str">
        <f t="shared" si="84"/>
        <v/>
      </c>
      <c r="AC1269" s="7"/>
      <c r="AD1269" t="s">
        <v>9152</v>
      </c>
      <c r="AE1269">
        <f t="shared" si="85"/>
        <v>0</v>
      </c>
      <c r="AG1269" s="2"/>
      <c r="AI1269" s="7"/>
    </row>
    <row r="1270" spans="1:49" ht="11" customHeight="1" outlineLevel="1" x14ac:dyDescent="0.25">
      <c r="A1270" t="s">
        <v>9140</v>
      </c>
      <c r="C1270" s="2" t="s">
        <v>11983</v>
      </c>
      <c r="D1270" s="2">
        <v>168</v>
      </c>
      <c r="E1270" s="7">
        <v>1976</v>
      </c>
      <c r="F1270" s="5" t="s">
        <v>9169</v>
      </c>
      <c r="H1270" s="5" t="s">
        <v>5398</v>
      </c>
      <c r="I1270" s="6" t="s">
        <v>9153</v>
      </c>
      <c r="J1270" s="6" t="s">
        <v>9155</v>
      </c>
      <c r="K1270" s="17">
        <v>7</v>
      </c>
      <c r="L1270" s="17" t="s">
        <v>7730</v>
      </c>
      <c r="M1270" s="9">
        <v>11.6</v>
      </c>
      <c r="N1270" s="9"/>
      <c r="O1270" s="21"/>
      <c r="Q1270" s="29"/>
      <c r="U1270" s="17"/>
      <c r="V1270" s="2"/>
      <c r="Y1270" t="str">
        <f t="shared" si="83"/>
        <v/>
      </c>
      <c r="AA1270" t="str">
        <f t="shared" si="84"/>
        <v/>
      </c>
      <c r="AC1270" s="7"/>
      <c r="AD1270" t="s">
        <v>9153</v>
      </c>
      <c r="AE1270">
        <f t="shared" si="85"/>
        <v>0</v>
      </c>
      <c r="AG1270" s="2"/>
      <c r="AI1270" s="7"/>
    </row>
    <row r="1271" spans="1:49" ht="11" customHeight="1" outlineLevel="1" x14ac:dyDescent="0.25">
      <c r="A1271" t="s">
        <v>9140</v>
      </c>
      <c r="C1271" s="2" t="s">
        <v>11983</v>
      </c>
      <c r="D1271" s="2">
        <v>715</v>
      </c>
      <c r="E1271" s="7">
        <v>2001</v>
      </c>
      <c r="F1271" s="5" t="s">
        <v>18</v>
      </c>
      <c r="H1271" s="5" t="s">
        <v>5398</v>
      </c>
      <c r="I1271" s="6" t="s">
        <v>9170</v>
      </c>
      <c r="J1271" s="6" t="s">
        <v>8465</v>
      </c>
      <c r="K1271" s="17">
        <v>7</v>
      </c>
      <c r="L1271" s="17" t="s">
        <v>7730</v>
      </c>
      <c r="M1271" s="9">
        <v>0.2</v>
      </c>
      <c r="N1271" s="9"/>
      <c r="O1271" s="21"/>
      <c r="Q1271" s="29"/>
      <c r="U1271" s="17"/>
      <c r="V1271" s="2"/>
      <c r="Y1271" t="str">
        <f t="shared" si="83"/>
        <v/>
      </c>
      <c r="AA1271" t="str">
        <f t="shared" si="84"/>
        <v/>
      </c>
      <c r="AC1271" s="7"/>
      <c r="AD1271" t="s">
        <v>9170</v>
      </c>
      <c r="AE1271">
        <f t="shared" si="85"/>
        <v>0</v>
      </c>
      <c r="AG1271" s="2"/>
      <c r="AI1271" s="7"/>
    </row>
    <row r="1272" spans="1:49" ht="11" customHeight="1" outlineLevel="1" x14ac:dyDescent="0.25">
      <c r="A1272" t="s">
        <v>9140</v>
      </c>
      <c r="C1272" s="2" t="s">
        <v>11983</v>
      </c>
      <c r="D1272" s="2">
        <v>716</v>
      </c>
      <c r="E1272" s="7">
        <v>2001</v>
      </c>
      <c r="F1272" s="5" t="s">
        <v>9171</v>
      </c>
      <c r="H1272" s="5" t="s">
        <v>5398</v>
      </c>
      <c r="I1272" s="6" t="s">
        <v>9170</v>
      </c>
      <c r="J1272" s="6" t="s">
        <v>8465</v>
      </c>
      <c r="K1272" s="17">
        <v>7</v>
      </c>
      <c r="L1272" s="17" t="s">
        <v>7730</v>
      </c>
      <c r="M1272" s="9">
        <v>0.5</v>
      </c>
      <c r="N1272" s="9"/>
      <c r="O1272" s="21"/>
      <c r="Q1272" s="29"/>
      <c r="U1272" s="17"/>
      <c r="V1272" s="2"/>
      <c r="Y1272" t="str">
        <f t="shared" si="83"/>
        <v/>
      </c>
      <c r="AA1272" t="str">
        <f t="shared" si="84"/>
        <v/>
      </c>
      <c r="AC1272" s="7"/>
      <c r="AD1272" t="s">
        <v>9170</v>
      </c>
      <c r="AE1272">
        <f t="shared" si="85"/>
        <v>0</v>
      </c>
      <c r="AG1272" s="2"/>
      <c r="AI1272" s="7"/>
    </row>
    <row r="1273" spans="1:49" ht="11" customHeight="1" outlineLevel="1" x14ac:dyDescent="0.25">
      <c r="A1273" t="s">
        <v>9140</v>
      </c>
      <c r="C1273" s="2" t="s">
        <v>11983</v>
      </c>
      <c r="D1273" s="2">
        <v>717</v>
      </c>
      <c r="E1273" s="7">
        <v>2001</v>
      </c>
      <c r="F1273" s="5" t="s">
        <v>9172</v>
      </c>
      <c r="H1273" s="5" t="s">
        <v>5398</v>
      </c>
      <c r="I1273" s="6" t="s">
        <v>9170</v>
      </c>
      <c r="J1273" s="6" t="s">
        <v>8465</v>
      </c>
      <c r="K1273" s="17">
        <v>7</v>
      </c>
      <c r="L1273" s="17" t="s">
        <v>7730</v>
      </c>
      <c r="M1273" s="9">
        <v>0.5</v>
      </c>
      <c r="N1273" s="9"/>
      <c r="O1273" s="21"/>
      <c r="Q1273" s="29"/>
      <c r="U1273" s="17"/>
      <c r="V1273" s="2"/>
      <c r="Y1273" t="str">
        <f t="shared" si="83"/>
        <v/>
      </c>
      <c r="AA1273" t="str">
        <f t="shared" si="84"/>
        <v/>
      </c>
      <c r="AC1273" s="7"/>
      <c r="AD1273" t="s">
        <v>9170</v>
      </c>
      <c r="AE1273">
        <f t="shared" si="85"/>
        <v>0</v>
      </c>
      <c r="AG1273" s="2"/>
      <c r="AI1273" s="7"/>
    </row>
    <row r="1274" spans="1:49" ht="11" customHeight="1" outlineLevel="1" x14ac:dyDescent="0.25">
      <c r="A1274" t="s">
        <v>9140</v>
      </c>
      <c r="C1274" s="2" t="s">
        <v>11983</v>
      </c>
      <c r="D1274" s="2">
        <v>718</v>
      </c>
      <c r="E1274" s="7">
        <v>2001</v>
      </c>
      <c r="F1274" s="5" t="s">
        <v>5556</v>
      </c>
      <c r="H1274" s="5" t="s">
        <v>5398</v>
      </c>
      <c r="I1274" s="6" t="s">
        <v>9170</v>
      </c>
      <c r="J1274" s="6" t="s">
        <v>8465</v>
      </c>
      <c r="K1274" s="17">
        <v>7</v>
      </c>
      <c r="L1274" s="17" t="s">
        <v>7730</v>
      </c>
      <c r="M1274" s="9">
        <v>0.5</v>
      </c>
      <c r="N1274" s="9"/>
      <c r="O1274" s="21"/>
      <c r="Q1274" s="29"/>
      <c r="U1274" s="17"/>
      <c r="V1274" s="2"/>
      <c r="Y1274" t="str">
        <f t="shared" si="83"/>
        <v/>
      </c>
      <c r="AA1274" t="str">
        <f t="shared" si="84"/>
        <v/>
      </c>
      <c r="AC1274" s="7"/>
      <c r="AD1274" t="s">
        <v>9170</v>
      </c>
      <c r="AE1274">
        <f t="shared" si="85"/>
        <v>0</v>
      </c>
      <c r="AG1274" s="2"/>
      <c r="AI1274" s="7"/>
    </row>
    <row r="1275" spans="1:49" ht="11" customHeight="1" x14ac:dyDescent="0.25">
      <c r="A1275" s="4" t="s">
        <v>10921</v>
      </c>
      <c r="B1275" t="s">
        <v>1400</v>
      </c>
      <c r="C1275" s="2" t="s">
        <v>12976</v>
      </c>
      <c r="E1275" s="7"/>
      <c r="F1275" s="5"/>
      <c r="H1275" s="5"/>
      <c r="I1275" s="6"/>
      <c r="J1275" s="6"/>
      <c r="K1275" s="17"/>
      <c r="L1275" s="17"/>
      <c r="M1275" s="9"/>
      <c r="N1275" s="9">
        <f>SUM(M1276:M1288)</f>
        <v>29.099999999999998</v>
      </c>
      <c r="O1275" s="21">
        <v>4937</v>
      </c>
      <c r="P1275">
        <f>COUNTIF(L1276:L1288,"*")</f>
        <v>13</v>
      </c>
      <c r="Q1275" s="29">
        <f>P1275/O1275</f>
        <v>2.6331780433461616E-3</v>
      </c>
      <c r="R1275">
        <f>COUNTIF(L1276:L1288,"Y")+COUNTIF(L1276:L1288,"S")</f>
        <v>13</v>
      </c>
      <c r="U1275" s="17" t="s">
        <v>7730</v>
      </c>
      <c r="V1275" s="2"/>
      <c r="W1275" t="s">
        <v>18553</v>
      </c>
      <c r="Y1275" t="str">
        <f t="shared" si="83"/>
        <v/>
      </c>
      <c r="AA1275" t="str">
        <f t="shared" si="84"/>
        <v/>
      </c>
      <c r="AC1275" s="7"/>
      <c r="AF1275">
        <f>COUNTIF(AE1276:AE1288,"1")</f>
        <v>0</v>
      </c>
      <c r="AG1275" s="2"/>
      <c r="AI1275" s="7"/>
      <c r="AJ1275">
        <f>COUNTIF($K1276:$K1288,"1")-COUNTIFS($K1276:$K1288,"1",$L1276:$L1288,"V")</f>
        <v>2</v>
      </c>
      <c r="AK1275">
        <f>COUNTIFS($K1276:$K1288,"1",$L1276:$L1288,"Y")+COUNTIFS($K1276:$K1288,"1",$L1276:$L1288,"s")</f>
        <v>2</v>
      </c>
      <c r="AL1275">
        <f>COUNTIF($K1276:$K1288,"2")-COUNTIFS($K1276:$K1288,"2",$L1276:$L1288,"V")</f>
        <v>0</v>
      </c>
      <c r="AM1275">
        <f>COUNTIFS($K1276:$K1288,"2",$L1276:$L1288,"Y")+COUNTIFS($K1276:$K1288,"2",$L1276:$L1288,"s")</f>
        <v>0</v>
      </c>
      <c r="AN1275">
        <f>COUNTIF($K1276:$K1288,"3")-COUNTIFS($K1276:$K1288,"3",$L1276:$L1288,"V")</f>
        <v>0</v>
      </c>
      <c r="AO1275">
        <f>COUNTIFS($K1276:$K1288,"3",$L1276:$L1288,"Y")+COUNTIFS($K1276:$K1288,"3",$L1276:$L1288,"s")</f>
        <v>0</v>
      </c>
      <c r="AP1275">
        <f>COUNTIF($K1276:$K1288,"4")-COUNTIFS($K1276:$K1288,"4",$L1276:$L1288,"V")</f>
        <v>0</v>
      </c>
      <c r="AQ1275">
        <f>COUNTIFS($K1276:$K1288,"4",$L1276:$L1288,"Y")+COUNTIFS($K1276:$K1288,"4",$L1276:$L1288,"s")</f>
        <v>0</v>
      </c>
      <c r="AR1275">
        <f>COUNTIF($K1276:$K1288,"5")-COUNTIFS($K1276:$K1288,"5",$L1276:$L1288,"V")</f>
        <v>1</v>
      </c>
      <c r="AS1275">
        <f>COUNTIFS($K1276:$K1288,"5",$L1276:$L1288,"Y")+COUNTIFS($K1276:$K1288,"5",$L1276:$L1288,"s")</f>
        <v>1</v>
      </c>
      <c r="AT1275">
        <f>COUNTIF($K1276:$K1288,"6")-COUNTIFS($K1276:$K1288,"6",$L1276:$L1288,"V")</f>
        <v>0</v>
      </c>
      <c r="AU1275">
        <f>COUNTIFS($K1276:$K1288,"6",$L1276:$L1288,"Y")+COUNTIFS($K1276:$K1288,"6",$L1276:$L1288,"s")</f>
        <v>0</v>
      </c>
      <c r="AV1275">
        <f>COUNTIF($K1276:$K1288,"7")-COUNTIFS($K1276:$K1288,"7",$L1276:$L1288,"V")</f>
        <v>10</v>
      </c>
      <c r="AW1275">
        <f>COUNTIFS($K1276:$K1288,"7",$L1276:$L1288,"Y")+COUNTIFS($K1276:$K1288,"7",$L1276:$L1288,"s")</f>
        <v>10</v>
      </c>
    </row>
    <row r="1276" spans="1:49" ht="11" customHeight="1" outlineLevel="1" x14ac:dyDescent="0.25">
      <c r="A1276" t="s">
        <v>597</v>
      </c>
      <c r="C1276" s="2" t="s">
        <v>12976</v>
      </c>
      <c r="D1276" s="2">
        <v>1646</v>
      </c>
      <c r="E1276" s="7">
        <v>1977</v>
      </c>
      <c r="F1276" s="5" t="s">
        <v>21204</v>
      </c>
      <c r="H1276" s="5" t="s">
        <v>5398</v>
      </c>
      <c r="I1276" s="6" t="s">
        <v>10196</v>
      </c>
      <c r="J1276" s="6" t="s">
        <v>21205</v>
      </c>
      <c r="K1276" s="17">
        <v>7</v>
      </c>
      <c r="L1276" s="17" t="s">
        <v>7730</v>
      </c>
      <c r="M1276" s="9">
        <v>0.6</v>
      </c>
      <c r="N1276" s="9"/>
      <c r="O1276" s="21"/>
      <c r="Q1276" s="29"/>
      <c r="U1276" s="17"/>
      <c r="V1276" s="2"/>
      <c r="Y1276" t="str">
        <f t="shared" si="83"/>
        <v/>
      </c>
      <c r="AA1276" t="str">
        <f t="shared" si="84"/>
        <v/>
      </c>
      <c r="AC1276" s="7"/>
      <c r="AD1276" t="s">
        <v>10196</v>
      </c>
      <c r="AE1276">
        <f t="shared" ref="AE1276:AE1288" si="86">COUNTIF(I1276,"*Fuji*")</f>
        <v>0</v>
      </c>
      <c r="AG1276" s="2"/>
      <c r="AI1276" s="7"/>
    </row>
    <row r="1277" spans="1:49" ht="11" customHeight="1" outlineLevel="1" x14ac:dyDescent="0.25">
      <c r="A1277" t="s">
        <v>597</v>
      </c>
      <c r="C1277" s="2" t="s">
        <v>12976</v>
      </c>
      <c r="D1277" s="2">
        <v>1647</v>
      </c>
      <c r="E1277" s="7">
        <v>1977</v>
      </c>
      <c r="F1277" s="5" t="s">
        <v>21204</v>
      </c>
      <c r="H1277" s="5" t="s">
        <v>5398</v>
      </c>
      <c r="I1277" s="6" t="s">
        <v>10272</v>
      </c>
      <c r="J1277" s="6" t="s">
        <v>21205</v>
      </c>
      <c r="K1277" s="17">
        <v>7</v>
      </c>
      <c r="L1277" s="17" t="s">
        <v>7730</v>
      </c>
      <c r="M1277" s="9">
        <v>0.6</v>
      </c>
      <c r="N1277" s="9"/>
      <c r="O1277" s="21"/>
      <c r="Q1277" s="29"/>
      <c r="U1277" s="17"/>
      <c r="V1277" s="2"/>
      <c r="Y1277" t="str">
        <f t="shared" si="83"/>
        <v/>
      </c>
      <c r="AA1277" t="str">
        <f t="shared" si="84"/>
        <v/>
      </c>
      <c r="AC1277" s="7"/>
      <c r="AD1277" t="s">
        <v>10272</v>
      </c>
      <c r="AE1277">
        <f t="shared" si="86"/>
        <v>0</v>
      </c>
      <c r="AG1277" s="2"/>
      <c r="AI1277" s="7"/>
    </row>
    <row r="1278" spans="1:49" ht="11" customHeight="1" outlineLevel="1" x14ac:dyDescent="0.25">
      <c r="A1278" t="s">
        <v>597</v>
      </c>
      <c r="C1278" s="2" t="s">
        <v>12976</v>
      </c>
      <c r="D1278" s="2">
        <v>1648</v>
      </c>
      <c r="E1278" s="7">
        <v>1977</v>
      </c>
      <c r="F1278" s="5" t="s">
        <v>21204</v>
      </c>
      <c r="H1278" s="5" t="s">
        <v>5398</v>
      </c>
      <c r="I1278" s="6" t="s">
        <v>9435</v>
      </c>
      <c r="J1278" s="6" t="s">
        <v>21205</v>
      </c>
      <c r="K1278" s="17">
        <v>1</v>
      </c>
      <c r="L1278" s="17" t="s">
        <v>7730</v>
      </c>
      <c r="M1278" s="9">
        <v>0.6</v>
      </c>
      <c r="N1278" s="9"/>
      <c r="O1278" s="21"/>
      <c r="Q1278" s="29"/>
      <c r="U1278" s="17"/>
      <c r="V1278" s="2">
        <v>2628</v>
      </c>
      <c r="Y1278" t="str">
        <f t="shared" si="83"/>
        <v/>
      </c>
      <c r="AA1278" t="str">
        <f t="shared" si="84"/>
        <v/>
      </c>
      <c r="AC1278" s="7"/>
      <c r="AD1278" t="s">
        <v>9435</v>
      </c>
      <c r="AE1278">
        <f t="shared" si="86"/>
        <v>0</v>
      </c>
      <c r="AG1278" s="2"/>
      <c r="AH1278" t="s">
        <v>599</v>
      </c>
      <c r="AI1278" s="7" t="s">
        <v>4922</v>
      </c>
    </row>
    <row r="1279" spans="1:49" ht="11" customHeight="1" outlineLevel="1" x14ac:dyDescent="0.25">
      <c r="A1279" t="s">
        <v>597</v>
      </c>
      <c r="C1279" s="2" t="s">
        <v>12976</v>
      </c>
      <c r="D1279" s="2">
        <v>2334</v>
      </c>
      <c r="E1279" s="7">
        <v>1989</v>
      </c>
      <c r="F1279" s="8" t="s">
        <v>22163</v>
      </c>
      <c r="H1279" s="5" t="s">
        <v>5398</v>
      </c>
      <c r="I1279" s="6" t="s">
        <v>10271</v>
      </c>
      <c r="J1279" s="6" t="s">
        <v>10910</v>
      </c>
      <c r="K1279" s="17">
        <v>7</v>
      </c>
      <c r="L1279" s="17" t="s">
        <v>7730</v>
      </c>
      <c r="M1279" s="9">
        <v>1.3</v>
      </c>
      <c r="N1279" s="9"/>
      <c r="O1279" s="21"/>
      <c r="Q1279" s="29"/>
      <c r="U1279" s="17"/>
      <c r="V1279" s="2"/>
      <c r="Y1279" t="str">
        <f t="shared" si="83"/>
        <v/>
      </c>
      <c r="AA1279" t="str">
        <f t="shared" si="84"/>
        <v/>
      </c>
      <c r="AC1279" s="7"/>
      <c r="AD1279" t="s">
        <v>10271</v>
      </c>
      <c r="AE1279">
        <f t="shared" si="86"/>
        <v>0</v>
      </c>
      <c r="AG1279" s="2"/>
      <c r="AI1279" s="7"/>
    </row>
    <row r="1280" spans="1:49" ht="11" customHeight="1" outlineLevel="1" x14ac:dyDescent="0.25">
      <c r="A1280" t="s">
        <v>597</v>
      </c>
      <c r="C1280" s="2" t="s">
        <v>12976</v>
      </c>
      <c r="D1280" s="2">
        <v>2335</v>
      </c>
      <c r="E1280" s="7">
        <v>1989</v>
      </c>
      <c r="F1280" s="8" t="s">
        <v>22164</v>
      </c>
      <c r="H1280" s="5" t="s">
        <v>5398</v>
      </c>
      <c r="I1280" s="6" t="s">
        <v>10909</v>
      </c>
      <c r="J1280" s="6" t="s">
        <v>10910</v>
      </c>
      <c r="K1280" s="17">
        <v>7</v>
      </c>
      <c r="L1280" s="17" t="s">
        <v>7730</v>
      </c>
      <c r="M1280" s="9">
        <v>1.3</v>
      </c>
      <c r="N1280" s="9"/>
      <c r="O1280" s="21"/>
      <c r="Q1280" s="29"/>
      <c r="U1280" s="17"/>
      <c r="V1280" s="2"/>
      <c r="Y1280" t="str">
        <f t="shared" si="83"/>
        <v/>
      </c>
      <c r="AA1280" t="str">
        <f t="shared" si="84"/>
        <v/>
      </c>
      <c r="AC1280" s="7"/>
      <c r="AD1280" t="s">
        <v>10909</v>
      </c>
      <c r="AE1280">
        <f t="shared" si="86"/>
        <v>0</v>
      </c>
      <c r="AG1280" s="2"/>
      <c r="AI1280" s="7"/>
    </row>
    <row r="1281" spans="1:49" ht="11" customHeight="1" outlineLevel="1" x14ac:dyDescent="0.25">
      <c r="A1281" t="s">
        <v>597</v>
      </c>
      <c r="C1281" s="2" t="s">
        <v>12976</v>
      </c>
      <c r="D1281" s="2">
        <v>2773</v>
      </c>
      <c r="E1281" s="7">
        <v>1997</v>
      </c>
      <c r="F1281" s="5" t="s">
        <v>598</v>
      </c>
      <c r="H1281" s="5" t="s">
        <v>5398</v>
      </c>
      <c r="I1281" s="6" t="s">
        <v>20965</v>
      </c>
      <c r="J1281" s="6" t="s">
        <v>10907</v>
      </c>
      <c r="K1281" s="17">
        <v>1</v>
      </c>
      <c r="L1281" s="17" t="s">
        <v>7730</v>
      </c>
      <c r="M1281" s="9">
        <v>4</v>
      </c>
      <c r="N1281" s="9"/>
      <c r="O1281" s="21"/>
      <c r="Q1281" s="29"/>
      <c r="U1281" s="17"/>
      <c r="V1281" s="2">
        <v>2628</v>
      </c>
      <c r="Y1281" t="str">
        <f t="shared" si="83"/>
        <v/>
      </c>
      <c r="AA1281" t="str">
        <f t="shared" si="84"/>
        <v/>
      </c>
      <c r="AC1281" s="7"/>
      <c r="AD1281" t="s">
        <v>2359</v>
      </c>
      <c r="AE1281">
        <f t="shared" si="86"/>
        <v>0</v>
      </c>
      <c r="AG1281" s="2"/>
      <c r="AH1281" t="s">
        <v>599</v>
      </c>
      <c r="AI1281" s="7" t="s">
        <v>4922</v>
      </c>
    </row>
    <row r="1282" spans="1:49" ht="11" customHeight="1" outlineLevel="1" x14ac:dyDescent="0.25">
      <c r="A1282" t="s">
        <v>597</v>
      </c>
      <c r="C1282" s="2" t="s">
        <v>12976</v>
      </c>
      <c r="D1282" s="2">
        <v>2829</v>
      </c>
      <c r="E1282" s="7">
        <v>1998</v>
      </c>
      <c r="F1282" s="5" t="s">
        <v>10914</v>
      </c>
      <c r="H1282" s="5" t="s">
        <v>5398</v>
      </c>
      <c r="I1282" s="6" t="s">
        <v>10911</v>
      </c>
      <c r="J1282" s="6" t="s">
        <v>7554</v>
      </c>
      <c r="K1282" s="17">
        <v>7</v>
      </c>
      <c r="L1282" s="17" t="s">
        <v>7730</v>
      </c>
      <c r="M1282" s="9">
        <v>2.2000000000000002</v>
      </c>
      <c r="N1282" s="9"/>
      <c r="O1282" s="21"/>
      <c r="Q1282" s="29"/>
      <c r="U1282" s="17"/>
      <c r="V1282" s="2"/>
      <c r="Y1282" t="str">
        <f t="shared" si="83"/>
        <v/>
      </c>
      <c r="AA1282" t="str">
        <f t="shared" si="84"/>
        <v/>
      </c>
      <c r="AC1282" s="7"/>
      <c r="AD1282" t="s">
        <v>10911</v>
      </c>
      <c r="AE1282">
        <f t="shared" si="86"/>
        <v>0</v>
      </c>
      <c r="AG1282" s="2"/>
      <c r="AI1282" s="7"/>
    </row>
    <row r="1283" spans="1:49" ht="11" customHeight="1" outlineLevel="1" x14ac:dyDescent="0.25">
      <c r="A1283" t="s">
        <v>597</v>
      </c>
      <c r="C1283" s="2" t="s">
        <v>12976</v>
      </c>
      <c r="D1283" s="2">
        <v>2830</v>
      </c>
      <c r="E1283" s="7">
        <v>1998</v>
      </c>
      <c r="F1283" s="5" t="s">
        <v>10914</v>
      </c>
      <c r="H1283" s="5" t="s">
        <v>5398</v>
      </c>
      <c r="I1283" s="6" t="s">
        <v>10912</v>
      </c>
      <c r="J1283" s="6" t="s">
        <v>7554</v>
      </c>
      <c r="K1283" s="17">
        <v>7</v>
      </c>
      <c r="L1283" s="17" t="s">
        <v>7730</v>
      </c>
      <c r="M1283" s="9">
        <v>2.2000000000000002</v>
      </c>
      <c r="N1283" s="9"/>
      <c r="O1283" s="21"/>
      <c r="Q1283" s="29"/>
      <c r="U1283" s="17"/>
      <c r="V1283" s="2"/>
      <c r="Y1283" t="str">
        <f t="shared" si="83"/>
        <v/>
      </c>
      <c r="AA1283" t="str">
        <f t="shared" si="84"/>
        <v/>
      </c>
      <c r="AC1283" s="7"/>
      <c r="AD1283" t="s">
        <v>10912</v>
      </c>
      <c r="AE1283">
        <f t="shared" si="86"/>
        <v>0</v>
      </c>
      <c r="AG1283" s="2"/>
      <c r="AI1283" s="7"/>
    </row>
    <row r="1284" spans="1:49" ht="11" customHeight="1" outlineLevel="1" x14ac:dyDescent="0.25">
      <c r="A1284" t="s">
        <v>597</v>
      </c>
      <c r="C1284" s="2" t="s">
        <v>12976</v>
      </c>
      <c r="D1284" s="2">
        <v>2831</v>
      </c>
      <c r="E1284" s="7">
        <v>1998</v>
      </c>
      <c r="F1284" s="5" t="s">
        <v>10914</v>
      </c>
      <c r="H1284" s="5" t="s">
        <v>5398</v>
      </c>
      <c r="I1284" s="6" t="s">
        <v>10913</v>
      </c>
      <c r="J1284" s="6" t="s">
        <v>7554</v>
      </c>
      <c r="K1284" s="17">
        <v>7</v>
      </c>
      <c r="L1284" s="17" t="s">
        <v>7730</v>
      </c>
      <c r="M1284" s="9">
        <v>2.2000000000000002</v>
      </c>
      <c r="N1284" s="9"/>
      <c r="O1284" s="21"/>
      <c r="Q1284" s="29"/>
      <c r="U1284" s="17"/>
      <c r="V1284" s="2"/>
      <c r="Y1284" t="str">
        <f t="shared" si="83"/>
        <v/>
      </c>
      <c r="AA1284" t="str">
        <f t="shared" si="84"/>
        <v/>
      </c>
      <c r="AC1284" s="7"/>
      <c r="AD1284" t="s">
        <v>10913</v>
      </c>
      <c r="AE1284">
        <f t="shared" si="86"/>
        <v>0</v>
      </c>
      <c r="AG1284" s="2"/>
      <c r="AI1284" s="7"/>
    </row>
    <row r="1285" spans="1:49" ht="11" customHeight="1" outlineLevel="1" x14ac:dyDescent="0.25">
      <c r="A1285" t="s">
        <v>597</v>
      </c>
      <c r="C1285" s="2" t="s">
        <v>12976</v>
      </c>
      <c r="D1285" s="2">
        <v>3233</v>
      </c>
      <c r="E1285" s="7">
        <v>2001</v>
      </c>
      <c r="F1285" s="5" t="s">
        <v>10916</v>
      </c>
      <c r="H1285" s="5" t="s">
        <v>5398</v>
      </c>
      <c r="I1285" s="6" t="s">
        <v>10919</v>
      </c>
      <c r="J1285" s="6" t="s">
        <v>10920</v>
      </c>
      <c r="K1285" s="17">
        <v>7</v>
      </c>
      <c r="L1285" s="17" t="s">
        <v>20076</v>
      </c>
      <c r="M1285" s="9"/>
      <c r="N1285" s="9"/>
      <c r="O1285" s="21"/>
      <c r="Q1285" s="29"/>
      <c r="U1285" s="17"/>
      <c r="V1285" s="2"/>
      <c r="Y1285" t="str">
        <f t="shared" si="83"/>
        <v/>
      </c>
      <c r="AA1285" t="str">
        <f t="shared" si="84"/>
        <v/>
      </c>
      <c r="AC1285" s="7"/>
      <c r="AD1285" t="s">
        <v>10919</v>
      </c>
      <c r="AE1285">
        <f t="shared" si="86"/>
        <v>0</v>
      </c>
      <c r="AG1285" s="2"/>
      <c r="AI1285" s="7"/>
    </row>
    <row r="1286" spans="1:49" ht="11" customHeight="1" outlineLevel="1" x14ac:dyDescent="0.25">
      <c r="A1286" t="s">
        <v>597</v>
      </c>
      <c r="C1286" s="2" t="s">
        <v>12976</v>
      </c>
      <c r="D1286" s="2">
        <v>3234</v>
      </c>
      <c r="E1286" s="7">
        <v>2001</v>
      </c>
      <c r="F1286" s="5" t="s">
        <v>10917</v>
      </c>
      <c r="H1286" s="5" t="s">
        <v>5398</v>
      </c>
      <c r="I1286" s="6" t="s">
        <v>10919</v>
      </c>
      <c r="J1286" s="6" t="s">
        <v>10920</v>
      </c>
      <c r="K1286" s="17">
        <v>7</v>
      </c>
      <c r="L1286" s="17" t="s">
        <v>20076</v>
      </c>
      <c r="M1286" s="9"/>
      <c r="N1286" s="9"/>
      <c r="O1286" s="21"/>
      <c r="Q1286" s="29"/>
      <c r="U1286" s="17"/>
      <c r="V1286" s="2"/>
      <c r="Y1286" t="str">
        <f t="shared" si="83"/>
        <v/>
      </c>
      <c r="AA1286" t="str">
        <f t="shared" si="84"/>
        <v/>
      </c>
      <c r="AC1286" s="7"/>
      <c r="AD1286" t="s">
        <v>10919</v>
      </c>
      <c r="AE1286">
        <f t="shared" si="86"/>
        <v>0</v>
      </c>
      <c r="AG1286" s="2"/>
      <c r="AI1286" s="7"/>
    </row>
    <row r="1287" spans="1:49" ht="11" customHeight="1" outlineLevel="1" x14ac:dyDescent="0.25">
      <c r="A1287" t="s">
        <v>597</v>
      </c>
      <c r="C1287" s="2" t="s">
        <v>12976</v>
      </c>
      <c r="D1287" s="2" t="s">
        <v>10915</v>
      </c>
      <c r="E1287" s="7">
        <v>2001</v>
      </c>
      <c r="F1287" s="5" t="s">
        <v>10918</v>
      </c>
      <c r="H1287" s="5" t="s">
        <v>5398</v>
      </c>
      <c r="I1287" s="6" t="s">
        <v>10920</v>
      </c>
      <c r="J1287" s="6" t="s">
        <v>10920</v>
      </c>
      <c r="K1287" s="17">
        <v>7</v>
      </c>
      <c r="L1287" s="17" t="s">
        <v>7730</v>
      </c>
      <c r="M1287" s="9">
        <v>11.3</v>
      </c>
      <c r="N1287" s="9"/>
      <c r="O1287" s="21"/>
      <c r="Q1287" s="29"/>
      <c r="U1287" s="17"/>
      <c r="V1287" s="2"/>
      <c r="Y1287" t="str">
        <f t="shared" si="83"/>
        <v/>
      </c>
      <c r="AA1287">
        <f t="shared" si="84"/>
        <v>1</v>
      </c>
      <c r="AC1287" s="7"/>
      <c r="AD1287" t="s">
        <v>10920</v>
      </c>
      <c r="AE1287">
        <f t="shared" si="86"/>
        <v>0</v>
      </c>
      <c r="AG1287" s="2"/>
      <c r="AI1287" s="7"/>
    </row>
    <row r="1288" spans="1:49" ht="11" customHeight="1" outlineLevel="1" x14ac:dyDescent="0.25">
      <c r="A1288" t="s">
        <v>597</v>
      </c>
      <c r="C1288" s="2" t="s">
        <v>12976</v>
      </c>
      <c r="D1288" s="2">
        <v>3340</v>
      </c>
      <c r="E1288" s="7">
        <v>2003</v>
      </c>
      <c r="F1288" s="5" t="s">
        <v>1656</v>
      </c>
      <c r="H1288" s="5" t="s">
        <v>5398</v>
      </c>
      <c r="I1288" s="6" t="s">
        <v>6523</v>
      </c>
      <c r="J1288" s="6" t="s">
        <v>10908</v>
      </c>
      <c r="K1288" s="17">
        <v>5</v>
      </c>
      <c r="L1288" s="17" t="s">
        <v>7730</v>
      </c>
      <c r="M1288" s="9">
        <v>2.8</v>
      </c>
      <c r="N1288" s="9"/>
      <c r="O1288" s="21"/>
      <c r="Q1288" s="29"/>
      <c r="U1288" s="17"/>
      <c r="V1288" s="2">
        <v>2889</v>
      </c>
      <c r="Y1288" t="str">
        <f t="shared" si="83"/>
        <v/>
      </c>
      <c r="AA1288" t="str">
        <f t="shared" si="84"/>
        <v/>
      </c>
      <c r="AC1288" s="7"/>
      <c r="AD1288" t="s">
        <v>6523</v>
      </c>
      <c r="AE1288">
        <f t="shared" si="86"/>
        <v>0</v>
      </c>
      <c r="AG1288" s="2"/>
      <c r="AH1288" t="s">
        <v>6524</v>
      </c>
      <c r="AI1288" s="7" t="s">
        <v>4922</v>
      </c>
    </row>
    <row r="1289" spans="1:49" ht="11" customHeight="1" x14ac:dyDescent="0.25">
      <c r="A1289" s="4" t="s">
        <v>12978</v>
      </c>
      <c r="B1289" t="s">
        <v>13267</v>
      </c>
      <c r="C1289" s="2" t="s">
        <v>12455</v>
      </c>
      <c r="E1289" s="7"/>
      <c r="F1289" s="5"/>
      <c r="H1289" s="5"/>
      <c r="I1289" s="6"/>
      <c r="J1289" s="6"/>
      <c r="K1289" s="17"/>
      <c r="L1289" s="17"/>
      <c r="M1289" s="9"/>
      <c r="N1289" s="9">
        <f>SUM(M1290:M1300)</f>
        <v>97.3</v>
      </c>
      <c r="O1289" s="21">
        <v>819</v>
      </c>
      <c r="P1289">
        <f>COUNTIF(L1290:L1300,"*")</f>
        <v>11</v>
      </c>
      <c r="Q1289" s="29">
        <f>P1289/O1289</f>
        <v>1.3431013431013432E-2</v>
      </c>
      <c r="R1289">
        <f>COUNTIF(L1290:L1300,"Y")+COUNTIF(L1290:L1300,"S")</f>
        <v>11</v>
      </c>
      <c r="U1289" s="17" t="s">
        <v>7730</v>
      </c>
      <c r="V1289" s="2"/>
      <c r="W1289" t="s">
        <v>18649</v>
      </c>
      <c r="Y1289" t="str">
        <f t="shared" si="83"/>
        <v/>
      </c>
      <c r="AA1289" t="str">
        <f t="shared" si="84"/>
        <v/>
      </c>
      <c r="AC1289" s="7"/>
      <c r="AF1289">
        <f>COUNTIF(AE1290:AE1300,"1")</f>
        <v>0</v>
      </c>
      <c r="AG1289" s="2"/>
      <c r="AI1289" s="7"/>
      <c r="AJ1289">
        <f>COUNTIF($K1290:$K1300,"1")-COUNTIFS($K1290:$K1300,"1",$L1290:$L1300,"V")</f>
        <v>1</v>
      </c>
      <c r="AK1289">
        <f>COUNTIFS($K1290:$K1300,"1",$L1290:$L1300,"Y")+COUNTIFS($K1290:$K1300,"1",$L1290:$L1300,"s")</f>
        <v>1</v>
      </c>
      <c r="AL1289">
        <f>COUNTIF($K1290:$K1300,"2")-COUNTIFS($K1290:$K1300,"2",$L1290:$L1300,"V")</f>
        <v>3</v>
      </c>
      <c r="AM1289">
        <f>COUNTIFS($K1290:$K1300,"2",$L1290:$L1300,"Y")+COUNTIFS($K1290:$K1300,"2",$L1290:$L1300,"s")</f>
        <v>3</v>
      </c>
      <c r="AN1289">
        <f>COUNTIF($K1290:$K1300,"3")-COUNTIFS($K1290:$K1300,"3",$L1290:$L1300,"V")</f>
        <v>5</v>
      </c>
      <c r="AO1289">
        <f>COUNTIFS($K1290:$K1300,"3",$L1290:$L1300,"Y")+COUNTIFS($K1290:$K1300,"3",$L1290:$L1300,"s")</f>
        <v>5</v>
      </c>
      <c r="AP1289">
        <f>COUNTIF($K1290:$K1300,"4")-COUNTIFS($K1290:$K1300,"4",$L1290:$L1300,"V")</f>
        <v>0</v>
      </c>
      <c r="AQ1289">
        <f>COUNTIFS($K1290:$K1300,"4",$L1290:$L1300,"Y")+COUNTIFS($K1290:$K1300,"4",$L1290:$L1300,"s")</f>
        <v>0</v>
      </c>
      <c r="AR1289">
        <f>COUNTIF($K1290:$K1300,"5")-COUNTIFS($K1290:$K1300,"5",$L1290:$L1300,"V")</f>
        <v>2</v>
      </c>
      <c r="AS1289">
        <f>COUNTIFS($K1290:$K1300,"5",$L1290:$L1300,"Y")+COUNTIFS($K1290:$K1300,"5",$L1290:$L1300,"s")</f>
        <v>2</v>
      </c>
      <c r="AT1289">
        <f>COUNTIF($K1290:$K1300,"6")-COUNTIFS($K1290:$K1300,"6",$L1290:$L1300,"V")</f>
        <v>0</v>
      </c>
      <c r="AU1289">
        <f>COUNTIFS($K1290:$K1300,"6",$L1290:$L1300,"Y")+COUNTIFS($K1290:$K1300,"6",$L1290:$L1300,"s")</f>
        <v>0</v>
      </c>
      <c r="AV1289">
        <f>COUNTIF($K1290:$K1300,"7")-COUNTIFS($K1290:$K1300,"7",$L1290:$L1300,"V")</f>
        <v>0</v>
      </c>
      <c r="AW1289">
        <f>COUNTIFS($K1290:$K1300,"7",$L1290:$L1300,"Y")+COUNTIFS($K1290:$K1300,"7",$L1290:$L1300,"s")</f>
        <v>0</v>
      </c>
    </row>
    <row r="1290" spans="1:49" ht="11" customHeight="1" outlineLevel="1" x14ac:dyDescent="0.25">
      <c r="A1290" t="s">
        <v>12979</v>
      </c>
      <c r="C1290" s="2" t="s">
        <v>12455</v>
      </c>
      <c r="D1290" s="2">
        <v>83</v>
      </c>
      <c r="E1290" s="7">
        <v>1980</v>
      </c>
      <c r="F1290" s="5" t="s">
        <v>2588</v>
      </c>
      <c r="H1290" s="5" t="s">
        <v>5398</v>
      </c>
      <c r="I1290" s="6" t="s">
        <v>1693</v>
      </c>
      <c r="J1290" s="6" t="s">
        <v>10889</v>
      </c>
      <c r="K1290" s="17">
        <v>3</v>
      </c>
      <c r="L1290" s="17" t="s">
        <v>7730</v>
      </c>
      <c r="M1290" s="9">
        <v>3.4</v>
      </c>
      <c r="N1290" s="9"/>
      <c r="O1290" s="21"/>
      <c r="Q1290" s="29"/>
      <c r="U1290" s="17"/>
      <c r="V1290" s="2">
        <v>81</v>
      </c>
      <c r="Y1290" t="str">
        <f t="shared" si="83"/>
        <v/>
      </c>
      <c r="AA1290" t="str">
        <f t="shared" si="84"/>
        <v/>
      </c>
      <c r="AC1290" s="7"/>
      <c r="AD1290" t="s">
        <v>5378</v>
      </c>
      <c r="AE1290">
        <f t="shared" ref="AE1290:AE1300" si="87">COUNTIF(I1290,"*Fuji*")</f>
        <v>0</v>
      </c>
      <c r="AG1290" s="2"/>
      <c r="AH1290" t="s">
        <v>3354</v>
      </c>
      <c r="AI1290" s="7" t="s">
        <v>4610</v>
      </c>
    </row>
    <row r="1291" spans="1:49" ht="11" customHeight="1" outlineLevel="1" x14ac:dyDescent="0.25">
      <c r="A1291" t="s">
        <v>12979</v>
      </c>
      <c r="C1291" s="2" t="s">
        <v>12455</v>
      </c>
      <c r="D1291" s="2">
        <v>91</v>
      </c>
      <c r="E1291" s="7">
        <v>1982</v>
      </c>
      <c r="F1291" s="5" t="s">
        <v>5619</v>
      </c>
      <c r="H1291" s="5" t="s">
        <v>5398</v>
      </c>
      <c r="I1291" s="6" t="s">
        <v>5620</v>
      </c>
      <c r="J1291" s="6" t="s">
        <v>10890</v>
      </c>
      <c r="K1291" s="17">
        <v>1</v>
      </c>
      <c r="L1291" s="17" t="s">
        <v>7730</v>
      </c>
      <c r="M1291" s="9">
        <v>1.8</v>
      </c>
      <c r="N1291" s="9"/>
      <c r="O1291" s="21"/>
      <c r="Q1291" s="29"/>
      <c r="U1291" s="17"/>
      <c r="V1291" s="2">
        <v>89</v>
      </c>
      <c r="Y1291" t="str">
        <f t="shared" si="83"/>
        <v/>
      </c>
      <c r="AA1291" t="str">
        <f t="shared" si="84"/>
        <v/>
      </c>
      <c r="AC1291" s="7"/>
      <c r="AD1291" t="s">
        <v>5620</v>
      </c>
      <c r="AE1291">
        <f t="shared" si="87"/>
        <v>0</v>
      </c>
      <c r="AG1291" s="2"/>
      <c r="AH1291" t="s">
        <v>3757</v>
      </c>
      <c r="AI1291" s="7" t="s">
        <v>4610</v>
      </c>
    </row>
    <row r="1292" spans="1:49" ht="11" customHeight="1" outlineLevel="1" x14ac:dyDescent="0.25">
      <c r="A1292" t="s">
        <v>12979</v>
      </c>
      <c r="C1292" s="2" t="s">
        <v>12455</v>
      </c>
      <c r="D1292" s="2">
        <v>142</v>
      </c>
      <c r="E1292" s="7">
        <v>1987</v>
      </c>
      <c r="F1292" s="5" t="s">
        <v>5009</v>
      </c>
      <c r="H1292" s="5" t="s">
        <v>5398</v>
      </c>
      <c r="I1292" s="6" t="s">
        <v>1693</v>
      </c>
      <c r="J1292" s="6" t="s">
        <v>20879</v>
      </c>
      <c r="K1292" s="17">
        <v>3</v>
      </c>
      <c r="L1292" s="17" t="s">
        <v>7730</v>
      </c>
      <c r="M1292" s="9">
        <v>3.3</v>
      </c>
      <c r="N1292" s="9"/>
      <c r="O1292" s="21"/>
      <c r="Q1292" s="29"/>
      <c r="U1292" s="17"/>
      <c r="V1292" s="2"/>
      <c r="Y1292" t="str">
        <f t="shared" ref="Y1292:Y1355" si="88">IF(COUNTIF(F1292,"*fdc*"),1,"")</f>
        <v/>
      </c>
      <c r="AA1292" t="str">
        <f t="shared" ref="AA1292:AA1355" si="89">IF(COUNTIF(F1292,"*s/s*"),1,"")</f>
        <v/>
      </c>
      <c r="AC1292" s="7"/>
      <c r="AD1292" t="s">
        <v>20878</v>
      </c>
      <c r="AE1292">
        <f t="shared" si="87"/>
        <v>0</v>
      </c>
      <c r="AG1292" s="2"/>
      <c r="AH1292" t="s">
        <v>3757</v>
      </c>
      <c r="AI1292" s="7" t="s">
        <v>4922</v>
      </c>
    </row>
    <row r="1293" spans="1:49" ht="11" customHeight="1" outlineLevel="1" x14ac:dyDescent="0.25">
      <c r="A1293" t="s">
        <v>12979</v>
      </c>
      <c r="C1293" s="2" t="s">
        <v>12455</v>
      </c>
      <c r="D1293" s="2">
        <v>176</v>
      </c>
      <c r="E1293" s="7">
        <v>1991</v>
      </c>
      <c r="F1293" s="5" t="s">
        <v>20880</v>
      </c>
      <c r="H1293" s="5" t="s">
        <v>5398</v>
      </c>
      <c r="I1293" s="6" t="s">
        <v>19951</v>
      </c>
      <c r="J1293" s="6" t="s">
        <v>20884</v>
      </c>
      <c r="K1293" s="17">
        <v>3</v>
      </c>
      <c r="L1293" s="17" t="s">
        <v>7730</v>
      </c>
      <c r="M1293" s="9">
        <v>7.9</v>
      </c>
      <c r="N1293" s="9"/>
      <c r="O1293" s="21"/>
      <c r="Q1293" s="29"/>
      <c r="T1293">
        <v>1</v>
      </c>
      <c r="U1293" s="17"/>
      <c r="V1293" s="2"/>
      <c r="Y1293" t="str">
        <f t="shared" si="88"/>
        <v/>
      </c>
      <c r="AA1293" t="str">
        <f t="shared" si="89"/>
        <v/>
      </c>
      <c r="AC1293" s="7"/>
      <c r="AD1293" t="s">
        <v>20885</v>
      </c>
      <c r="AE1293">
        <f t="shared" si="87"/>
        <v>0</v>
      </c>
      <c r="AG1293" s="2">
        <v>1</v>
      </c>
      <c r="AH1293" t="s">
        <v>3757</v>
      </c>
      <c r="AI1293" s="7" t="s">
        <v>4922</v>
      </c>
    </row>
    <row r="1294" spans="1:49" ht="11" customHeight="1" outlineLevel="1" x14ac:dyDescent="0.25">
      <c r="A1294" t="s">
        <v>12979</v>
      </c>
      <c r="C1294" s="2" t="s">
        <v>12455</v>
      </c>
      <c r="D1294" s="2">
        <v>187</v>
      </c>
      <c r="E1294" s="7">
        <v>1991</v>
      </c>
      <c r="F1294" s="5" t="s">
        <v>20880</v>
      </c>
      <c r="H1294" s="5" t="s">
        <v>5398</v>
      </c>
      <c r="I1294" s="6" t="s">
        <v>1693</v>
      </c>
      <c r="J1294" s="6" t="s">
        <v>20882</v>
      </c>
      <c r="K1294" s="17">
        <v>3</v>
      </c>
      <c r="L1294" s="17" t="s">
        <v>7730</v>
      </c>
      <c r="M1294" s="9">
        <v>3.5</v>
      </c>
      <c r="N1294" s="9"/>
      <c r="O1294" s="21"/>
      <c r="Q1294" s="29"/>
      <c r="U1294" s="17"/>
      <c r="V1294" s="2"/>
      <c r="Y1294" t="str">
        <f t="shared" si="88"/>
        <v/>
      </c>
      <c r="AA1294" t="str">
        <f t="shared" si="89"/>
        <v/>
      </c>
      <c r="AC1294" s="7"/>
      <c r="AD1294" t="s">
        <v>20881</v>
      </c>
      <c r="AE1294">
        <f t="shared" si="87"/>
        <v>0</v>
      </c>
      <c r="AG1294" s="2"/>
      <c r="AH1294" t="s">
        <v>3757</v>
      </c>
      <c r="AI1294" s="7" t="s">
        <v>4922</v>
      </c>
    </row>
    <row r="1295" spans="1:49" ht="11" customHeight="1" outlineLevel="1" x14ac:dyDescent="0.25">
      <c r="A1295" t="s">
        <v>12979</v>
      </c>
      <c r="C1295" s="2" t="s">
        <v>12455</v>
      </c>
      <c r="D1295" s="2">
        <v>191</v>
      </c>
      <c r="E1295" s="7">
        <v>1991</v>
      </c>
      <c r="F1295" s="5" t="s">
        <v>20880</v>
      </c>
      <c r="H1295" s="5" t="s">
        <v>5398</v>
      </c>
      <c r="I1295" s="6" t="s">
        <v>1693</v>
      </c>
      <c r="J1295" s="6" t="s">
        <v>20883</v>
      </c>
      <c r="K1295" s="17">
        <v>3</v>
      </c>
      <c r="L1295" s="17" t="s">
        <v>7730</v>
      </c>
      <c r="M1295" s="9">
        <v>2.8</v>
      </c>
      <c r="N1295" s="9"/>
      <c r="O1295" s="21"/>
      <c r="Q1295" s="29"/>
      <c r="U1295" s="17"/>
      <c r="V1295" s="2"/>
      <c r="Y1295" t="str">
        <f t="shared" si="88"/>
        <v/>
      </c>
      <c r="AA1295" t="str">
        <f t="shared" si="89"/>
        <v/>
      </c>
      <c r="AC1295" s="7"/>
      <c r="AD1295" t="s">
        <v>20881</v>
      </c>
      <c r="AE1295">
        <f t="shared" si="87"/>
        <v>0</v>
      </c>
      <c r="AG1295" s="2"/>
      <c r="AH1295" t="s">
        <v>3757</v>
      </c>
      <c r="AI1295" s="7" t="s">
        <v>4922</v>
      </c>
    </row>
    <row r="1296" spans="1:49" ht="11" customHeight="1" outlineLevel="1" x14ac:dyDescent="0.25">
      <c r="A1296" t="s">
        <v>12979</v>
      </c>
      <c r="C1296" s="2" t="s">
        <v>12455</v>
      </c>
      <c r="D1296" s="2">
        <v>243</v>
      </c>
      <c r="E1296" s="7">
        <v>1995</v>
      </c>
      <c r="F1296" s="5" t="s">
        <v>582</v>
      </c>
      <c r="H1296" s="5" t="s">
        <v>5398</v>
      </c>
      <c r="I1296" s="6" t="s">
        <v>735</v>
      </c>
      <c r="J1296" s="6" t="s">
        <v>10891</v>
      </c>
      <c r="K1296" s="17">
        <v>2</v>
      </c>
      <c r="L1296" s="17" t="s">
        <v>7730</v>
      </c>
      <c r="M1296" s="9">
        <v>11</v>
      </c>
      <c r="N1296" s="9"/>
      <c r="O1296" s="21"/>
      <c r="Q1296" s="29"/>
      <c r="U1296" s="17"/>
      <c r="V1296" s="2">
        <v>233</v>
      </c>
      <c r="Y1296" t="str">
        <f t="shared" si="88"/>
        <v/>
      </c>
      <c r="AA1296" t="str">
        <f t="shared" si="89"/>
        <v/>
      </c>
      <c r="AC1296" s="7"/>
      <c r="AD1296" t="s">
        <v>735</v>
      </c>
      <c r="AE1296">
        <f t="shared" si="87"/>
        <v>0</v>
      </c>
      <c r="AG1296" s="2"/>
      <c r="AH1296" t="s">
        <v>3757</v>
      </c>
      <c r="AI1296" s="7" t="s">
        <v>4922</v>
      </c>
    </row>
    <row r="1297" spans="1:49" ht="11" customHeight="1" outlineLevel="1" x14ac:dyDescent="0.25">
      <c r="A1297" t="s">
        <v>12979</v>
      </c>
      <c r="C1297" s="2" t="s">
        <v>12455</v>
      </c>
      <c r="D1297" s="2">
        <v>308</v>
      </c>
      <c r="E1297" s="7">
        <v>2000</v>
      </c>
      <c r="F1297" s="5" t="s">
        <v>10894</v>
      </c>
      <c r="H1297" s="5" t="s">
        <v>5398</v>
      </c>
      <c r="I1297" s="6" t="s">
        <v>10896</v>
      </c>
      <c r="J1297" s="6" t="s">
        <v>10892</v>
      </c>
      <c r="K1297" s="17">
        <v>2</v>
      </c>
      <c r="L1297" s="17" t="s">
        <v>20076</v>
      </c>
      <c r="M1297" s="9"/>
      <c r="N1297" s="9"/>
      <c r="O1297" s="21"/>
      <c r="Q1297" s="29"/>
      <c r="S1297">
        <v>1</v>
      </c>
      <c r="T1297">
        <v>1</v>
      </c>
      <c r="U1297" s="17"/>
      <c r="V1297" s="2"/>
      <c r="Y1297" t="str">
        <f t="shared" si="88"/>
        <v/>
      </c>
      <c r="AA1297" t="str">
        <f t="shared" si="89"/>
        <v/>
      </c>
      <c r="AC1297" s="7"/>
      <c r="AD1297" t="s">
        <v>10896</v>
      </c>
      <c r="AE1297">
        <f t="shared" si="87"/>
        <v>0</v>
      </c>
      <c r="AG1297" s="2"/>
      <c r="AI1297" s="7"/>
    </row>
    <row r="1298" spans="1:49" ht="11" customHeight="1" outlineLevel="1" x14ac:dyDescent="0.25">
      <c r="A1298" t="s">
        <v>12979</v>
      </c>
      <c r="C1298" s="2" t="s">
        <v>12455</v>
      </c>
      <c r="D1298" s="2" t="s">
        <v>10893</v>
      </c>
      <c r="E1298" s="7">
        <v>2000</v>
      </c>
      <c r="F1298" s="5" t="s">
        <v>10895</v>
      </c>
      <c r="H1298" s="5" t="s">
        <v>5398</v>
      </c>
      <c r="I1298" s="6" t="s">
        <v>10896</v>
      </c>
      <c r="J1298" s="6" t="s">
        <v>10892</v>
      </c>
      <c r="K1298" s="17">
        <v>2</v>
      </c>
      <c r="L1298" s="17" t="s">
        <v>7730</v>
      </c>
      <c r="M1298" s="9">
        <v>43</v>
      </c>
      <c r="N1298" s="9"/>
      <c r="O1298" s="21"/>
      <c r="Q1298" s="29"/>
      <c r="U1298" s="17"/>
      <c r="V1298" s="2"/>
      <c r="Y1298" t="str">
        <f t="shared" si="88"/>
        <v/>
      </c>
      <c r="AA1298">
        <f t="shared" si="89"/>
        <v>1</v>
      </c>
      <c r="AC1298" s="7"/>
      <c r="AD1298" t="s">
        <v>10896</v>
      </c>
      <c r="AE1298">
        <f t="shared" si="87"/>
        <v>0</v>
      </c>
      <c r="AG1298" s="2"/>
      <c r="AI1298" s="7"/>
    </row>
    <row r="1299" spans="1:49" ht="11" customHeight="1" outlineLevel="1" x14ac:dyDescent="0.25">
      <c r="A1299" t="s">
        <v>12979</v>
      </c>
      <c r="C1299" s="2" t="s">
        <v>12455</v>
      </c>
      <c r="D1299" s="2">
        <v>360</v>
      </c>
      <c r="E1299" s="7">
        <v>2003</v>
      </c>
      <c r="F1299" s="5" t="s">
        <v>637</v>
      </c>
      <c r="H1299" s="5" t="s">
        <v>5398</v>
      </c>
      <c r="I1299" s="6" t="s">
        <v>6033</v>
      </c>
      <c r="J1299" s="6" t="s">
        <v>10897</v>
      </c>
      <c r="K1299" s="17">
        <v>5</v>
      </c>
      <c r="L1299" s="17" t="s">
        <v>7730</v>
      </c>
      <c r="M1299" s="9">
        <v>10</v>
      </c>
      <c r="N1299" s="9"/>
      <c r="O1299" s="21"/>
      <c r="Q1299" s="29"/>
      <c r="U1299" s="17"/>
      <c r="V1299" s="2">
        <v>331</v>
      </c>
      <c r="Y1299" t="str">
        <f t="shared" si="88"/>
        <v/>
      </c>
      <c r="AA1299" t="str">
        <f t="shared" si="89"/>
        <v/>
      </c>
      <c r="AC1299" s="7"/>
      <c r="AD1299" t="s">
        <v>6033</v>
      </c>
      <c r="AE1299">
        <f t="shared" si="87"/>
        <v>0</v>
      </c>
      <c r="AG1299" s="2"/>
      <c r="AH1299" t="s">
        <v>2160</v>
      </c>
      <c r="AI1299" s="7" t="s">
        <v>4610</v>
      </c>
    </row>
    <row r="1300" spans="1:49" ht="11" customHeight="1" outlineLevel="1" x14ac:dyDescent="0.25">
      <c r="A1300" t="s">
        <v>12979</v>
      </c>
      <c r="C1300" s="2" t="s">
        <v>12455</v>
      </c>
      <c r="D1300" s="2">
        <v>402</v>
      </c>
      <c r="E1300" s="7">
        <v>2005</v>
      </c>
      <c r="F1300" s="5" t="s">
        <v>1375</v>
      </c>
      <c r="H1300" s="5" t="s">
        <v>5398</v>
      </c>
      <c r="I1300" s="6" t="s">
        <v>692</v>
      </c>
      <c r="J1300" s="6" t="s">
        <v>10898</v>
      </c>
      <c r="K1300" s="17">
        <v>5</v>
      </c>
      <c r="L1300" s="17" t="s">
        <v>7730</v>
      </c>
      <c r="M1300" s="9">
        <v>10.6</v>
      </c>
      <c r="N1300" s="9"/>
      <c r="O1300" s="21"/>
      <c r="Q1300" s="29"/>
      <c r="U1300" s="17"/>
      <c r="V1300" s="2">
        <v>353</v>
      </c>
      <c r="Y1300" t="str">
        <f t="shared" si="88"/>
        <v/>
      </c>
      <c r="AA1300" t="str">
        <f t="shared" si="89"/>
        <v/>
      </c>
      <c r="AC1300" s="7"/>
      <c r="AD1300" t="s">
        <v>692</v>
      </c>
      <c r="AE1300">
        <f t="shared" si="87"/>
        <v>0</v>
      </c>
      <c r="AG1300" s="2"/>
      <c r="AH1300" t="s">
        <v>2160</v>
      </c>
      <c r="AI1300" s="7"/>
    </row>
    <row r="1301" spans="1:49" ht="11" customHeight="1" x14ac:dyDescent="0.25">
      <c r="A1301" t="s">
        <v>12980</v>
      </c>
      <c r="B1301" t="s">
        <v>13268</v>
      </c>
      <c r="C1301" s="2" t="s">
        <v>12953</v>
      </c>
      <c r="E1301" s="7"/>
      <c r="F1301" s="5"/>
      <c r="H1301" s="5"/>
      <c r="I1301" s="6"/>
      <c r="J1301" s="6"/>
      <c r="K1301" s="17"/>
      <c r="L1301" s="17"/>
      <c r="M1301" s="9"/>
      <c r="N1301" s="9">
        <f>SUM(M1302:M1323)</f>
        <v>101.89999999999998</v>
      </c>
      <c r="O1301" s="21">
        <v>662</v>
      </c>
      <c r="P1301">
        <f>COUNTIF(L1302:L1323,"*")</f>
        <v>22</v>
      </c>
      <c r="Q1301" s="29">
        <f>P1301/O1301</f>
        <v>3.3232628398791542E-2</v>
      </c>
      <c r="R1301">
        <f>COUNTIF(L1302:L1323,"Y")+COUNTIF(L1302:L1323,"S")</f>
        <v>21</v>
      </c>
      <c r="U1301" s="17" t="s">
        <v>7730</v>
      </c>
      <c r="V1301" s="2"/>
      <c r="W1301" t="s">
        <v>18648</v>
      </c>
      <c r="Y1301" t="str">
        <f t="shared" si="88"/>
        <v/>
      </c>
      <c r="AA1301" t="str">
        <f t="shared" si="89"/>
        <v/>
      </c>
      <c r="AC1301" s="7"/>
      <c r="AF1301">
        <f>COUNTIF(AE1302:AE1323,"1")</f>
        <v>0</v>
      </c>
      <c r="AG1301" s="2"/>
      <c r="AI1301" s="7"/>
      <c r="AJ1301">
        <f>COUNTIF($K1302:$K1323,"1")-COUNTIFS($K1302:$K1323,"1",$L1302:$L1323,"V")</f>
        <v>0</v>
      </c>
      <c r="AK1301">
        <f>COUNTIFS($K1302:$K1323,"1",$L1302:$L1323,"Y")+COUNTIFS($K1302:$K1323,"1",$L1302:$L1323,"s")</f>
        <v>0</v>
      </c>
      <c r="AL1301">
        <f>COUNTIF($K1302:$K1323,"2")-COUNTIFS($K1302:$K1323,"2",$L1302:$L1323,"V")</f>
        <v>1</v>
      </c>
      <c r="AM1301">
        <f>COUNTIFS($K1302:$K1323,"2",$L1302:$L1323,"Y")+COUNTIFS($K1302:$K1323,"2",$L1302:$L1323,"s")</f>
        <v>1</v>
      </c>
      <c r="AN1301">
        <f>COUNTIF($K1302:$K1323,"3")-COUNTIFS($K1302:$K1323,"3",$L1302:$L1323,"V")</f>
        <v>0</v>
      </c>
      <c r="AO1301">
        <f>COUNTIFS($K1302:$K1323,"3",$L1302:$L1323,"Y")+COUNTIFS($K1302:$K1323,"3",$L1302:$L1323,"s")</f>
        <v>0</v>
      </c>
      <c r="AP1301">
        <f>COUNTIF($K1302:$K1323,"4")-COUNTIFS($K1302:$K1323,"4",$L1302:$L1323,"V")</f>
        <v>0</v>
      </c>
      <c r="AQ1301">
        <f>COUNTIFS($K1302:$K1323,"4",$L1302:$L1323,"Y")+COUNTIFS($K1302:$K1323,"4",$L1302:$L1323,"s")</f>
        <v>0</v>
      </c>
      <c r="AR1301">
        <f>COUNTIF($K1302:$K1323,"5")-COUNTIFS($K1302:$K1323,"5",$L1302:$L1323,"V")</f>
        <v>2</v>
      </c>
      <c r="AS1301">
        <f>COUNTIFS($K1302:$K1323,"5",$L1302:$L1323,"Y")+COUNTIFS($K1302:$K1323,"5",$L1302:$L1323,"s")</f>
        <v>1</v>
      </c>
      <c r="AT1301">
        <f>COUNTIF($K1302:$K1323,"6")-COUNTIFS($K1302:$K1323,"6",$L1302:$L1323,"V")</f>
        <v>19</v>
      </c>
      <c r="AU1301">
        <f>COUNTIFS($K1302:$K1323,"6",$L1302:$L1323,"Y")+COUNTIFS($K1302:$K1323,"6",$L1302:$L1323,"s")</f>
        <v>19</v>
      </c>
      <c r="AV1301">
        <f>COUNTIF($K1302:$K1323,"7")-COUNTIFS($K1302:$K1323,"7",$L1302:$L1323,"V")</f>
        <v>0</v>
      </c>
      <c r="AW1301">
        <f>COUNTIFS($K1302:$K1323,"7",$L1302:$L1323,"Y")+COUNTIFS($K1302:$K1323,"7",$L1302:$L1323,"s")</f>
        <v>0</v>
      </c>
    </row>
    <row r="1302" spans="1:49" ht="11" customHeight="1" outlineLevel="1" x14ac:dyDescent="0.25">
      <c r="A1302" t="s">
        <v>12981</v>
      </c>
      <c r="C1302" s="2" t="s">
        <v>12953</v>
      </c>
      <c r="D1302" s="2">
        <v>31</v>
      </c>
      <c r="E1302" s="7">
        <v>1969</v>
      </c>
      <c r="F1302" s="5" t="s">
        <v>11729</v>
      </c>
      <c r="H1302" s="5" t="s">
        <v>5398</v>
      </c>
      <c r="I1302" s="6" t="s">
        <v>12983</v>
      </c>
      <c r="J1302" s="6" t="s">
        <v>12982</v>
      </c>
      <c r="K1302" s="17">
        <v>2</v>
      </c>
      <c r="L1302" s="17" t="s">
        <v>7730</v>
      </c>
      <c r="M1302" s="9">
        <v>4.5</v>
      </c>
      <c r="N1302" s="9"/>
      <c r="O1302" s="21"/>
      <c r="Q1302" s="29"/>
      <c r="U1302" s="17"/>
      <c r="V1302" s="2"/>
      <c r="Y1302" t="str">
        <f t="shared" si="88"/>
        <v/>
      </c>
      <c r="AA1302" t="str">
        <f t="shared" si="89"/>
        <v/>
      </c>
      <c r="AC1302" s="7"/>
      <c r="AD1302" t="s">
        <v>12983</v>
      </c>
      <c r="AE1302">
        <f t="shared" ref="AE1302:AE1323" si="90">COUNTIF(I1302,"*Fuji*")</f>
        <v>0</v>
      </c>
      <c r="AG1302" s="2"/>
      <c r="AI1302" s="7"/>
    </row>
    <row r="1303" spans="1:49" ht="11" customHeight="1" outlineLevel="1" x14ac:dyDescent="0.25">
      <c r="A1303" t="s">
        <v>12981</v>
      </c>
      <c r="C1303" s="2" t="s">
        <v>12953</v>
      </c>
      <c r="D1303" s="2">
        <v>82</v>
      </c>
      <c r="E1303" s="7">
        <v>1975</v>
      </c>
      <c r="F1303" s="5" t="s">
        <v>3421</v>
      </c>
      <c r="H1303" s="5" t="s">
        <v>5398</v>
      </c>
      <c r="I1303" s="6" t="s">
        <v>12983</v>
      </c>
      <c r="J1303" s="6" t="s">
        <v>12984</v>
      </c>
      <c r="K1303" s="17">
        <v>6</v>
      </c>
      <c r="L1303" s="17" t="s">
        <v>7730</v>
      </c>
      <c r="M1303" s="9">
        <v>1.55</v>
      </c>
      <c r="N1303" s="9"/>
      <c r="O1303" s="21"/>
      <c r="Q1303" s="29"/>
      <c r="U1303" s="17"/>
      <c r="V1303" s="2"/>
      <c r="Y1303" t="str">
        <f t="shared" si="88"/>
        <v/>
      </c>
      <c r="AA1303" t="str">
        <f t="shared" si="89"/>
        <v/>
      </c>
      <c r="AC1303" s="7"/>
      <c r="AD1303" t="s">
        <v>12983</v>
      </c>
      <c r="AE1303">
        <f t="shared" si="90"/>
        <v>0</v>
      </c>
      <c r="AG1303" s="2"/>
      <c r="AI1303" s="7"/>
    </row>
    <row r="1304" spans="1:49" ht="11" customHeight="1" outlineLevel="1" x14ac:dyDescent="0.25">
      <c r="A1304" t="s">
        <v>12981</v>
      </c>
      <c r="C1304" s="2" t="s">
        <v>12953</v>
      </c>
      <c r="D1304" s="2">
        <v>83</v>
      </c>
      <c r="E1304" s="7">
        <v>1975</v>
      </c>
      <c r="F1304" s="5" t="s">
        <v>6640</v>
      </c>
      <c r="H1304" s="5" t="s">
        <v>5398</v>
      </c>
      <c r="I1304" s="6" t="s">
        <v>12986</v>
      </c>
      <c r="J1304" s="6" t="s">
        <v>12984</v>
      </c>
      <c r="K1304" s="17">
        <v>6</v>
      </c>
      <c r="L1304" s="17" t="s">
        <v>7730</v>
      </c>
      <c r="M1304" s="9">
        <v>1.55</v>
      </c>
      <c r="N1304" s="9"/>
      <c r="O1304" s="21"/>
      <c r="Q1304" s="29"/>
      <c r="U1304" s="17"/>
      <c r="V1304" s="2"/>
      <c r="Y1304" t="str">
        <f t="shared" si="88"/>
        <v/>
      </c>
      <c r="AA1304" t="str">
        <f t="shared" si="89"/>
        <v/>
      </c>
      <c r="AC1304" s="7"/>
      <c r="AD1304" t="s">
        <v>12986</v>
      </c>
      <c r="AE1304">
        <f t="shared" si="90"/>
        <v>0</v>
      </c>
      <c r="AG1304" s="2"/>
      <c r="AI1304" s="7"/>
    </row>
    <row r="1305" spans="1:49" ht="11" customHeight="1" outlineLevel="1" x14ac:dyDescent="0.25">
      <c r="A1305" t="s">
        <v>12981</v>
      </c>
      <c r="C1305" s="2" t="s">
        <v>12953</v>
      </c>
      <c r="D1305" s="2">
        <v>84</v>
      </c>
      <c r="E1305" s="7">
        <v>1975</v>
      </c>
      <c r="F1305" s="5" t="s">
        <v>3983</v>
      </c>
      <c r="H1305" s="5" t="s">
        <v>5398</v>
      </c>
      <c r="I1305" s="6" t="s">
        <v>12987</v>
      </c>
      <c r="J1305" s="6" t="s">
        <v>12984</v>
      </c>
      <c r="K1305" s="17">
        <v>6</v>
      </c>
      <c r="L1305" s="17" t="s">
        <v>7730</v>
      </c>
      <c r="M1305" s="9">
        <v>1.55</v>
      </c>
      <c r="N1305" s="9"/>
      <c r="O1305" s="21"/>
      <c r="Q1305" s="29"/>
      <c r="U1305" s="17"/>
      <c r="V1305" s="2"/>
      <c r="Y1305" t="str">
        <f t="shared" si="88"/>
        <v/>
      </c>
      <c r="AA1305" t="str">
        <f t="shared" si="89"/>
        <v/>
      </c>
      <c r="AC1305" s="7"/>
      <c r="AD1305" t="s">
        <v>12987</v>
      </c>
      <c r="AE1305">
        <f t="shared" si="90"/>
        <v>0</v>
      </c>
      <c r="AG1305" s="2"/>
      <c r="AI1305" s="7"/>
    </row>
    <row r="1306" spans="1:49" ht="11" customHeight="1" outlineLevel="1" x14ac:dyDescent="0.25">
      <c r="A1306" t="s">
        <v>12981</v>
      </c>
      <c r="C1306" s="2" t="s">
        <v>12953</v>
      </c>
      <c r="D1306" s="2">
        <v>85</v>
      </c>
      <c r="E1306" s="7">
        <v>1975</v>
      </c>
      <c r="F1306" s="5" t="s">
        <v>4686</v>
      </c>
      <c r="H1306" s="5" t="s">
        <v>5398</v>
      </c>
      <c r="I1306" s="6" t="s">
        <v>12988</v>
      </c>
      <c r="J1306" s="6" t="s">
        <v>12984</v>
      </c>
      <c r="K1306" s="17">
        <v>6</v>
      </c>
      <c r="L1306" s="17" t="s">
        <v>7730</v>
      </c>
      <c r="M1306" s="9">
        <v>1.55</v>
      </c>
      <c r="N1306" s="9"/>
      <c r="O1306" s="21"/>
      <c r="Q1306" s="29"/>
      <c r="U1306" s="17"/>
      <c r="V1306" s="2"/>
      <c r="Y1306" t="str">
        <f t="shared" si="88"/>
        <v/>
      </c>
      <c r="AA1306" t="str">
        <f t="shared" si="89"/>
        <v/>
      </c>
      <c r="AC1306" s="7"/>
      <c r="AD1306" t="s">
        <v>12988</v>
      </c>
      <c r="AE1306">
        <f t="shared" si="90"/>
        <v>0</v>
      </c>
      <c r="AG1306" s="2"/>
      <c r="AI1306" s="7"/>
    </row>
    <row r="1307" spans="1:49" ht="11" customHeight="1" outlineLevel="1" x14ac:dyDescent="0.25">
      <c r="A1307" t="s">
        <v>12981</v>
      </c>
      <c r="C1307" s="2" t="s">
        <v>12953</v>
      </c>
      <c r="D1307" s="2" t="s">
        <v>12985</v>
      </c>
      <c r="E1307" s="7">
        <v>1975</v>
      </c>
      <c r="F1307" s="5" t="s">
        <v>10260</v>
      </c>
      <c r="H1307" s="5" t="s">
        <v>5398</v>
      </c>
      <c r="I1307" s="6" t="s">
        <v>12989</v>
      </c>
      <c r="J1307" s="6" t="s">
        <v>12984</v>
      </c>
      <c r="K1307" s="17">
        <v>6</v>
      </c>
      <c r="L1307" s="17" t="s">
        <v>20076</v>
      </c>
      <c r="M1307" s="9"/>
      <c r="N1307" s="9"/>
      <c r="O1307" s="21"/>
      <c r="Q1307" s="29"/>
      <c r="U1307" s="17"/>
      <c r="V1307" s="2"/>
      <c r="Y1307" t="str">
        <f t="shared" si="88"/>
        <v/>
      </c>
      <c r="AA1307">
        <f t="shared" si="89"/>
        <v>1</v>
      </c>
      <c r="AC1307" s="7"/>
      <c r="AD1307" t="s">
        <v>12989</v>
      </c>
      <c r="AE1307">
        <f t="shared" si="90"/>
        <v>0</v>
      </c>
      <c r="AG1307" s="2"/>
      <c r="AI1307" s="7"/>
    </row>
    <row r="1308" spans="1:49" ht="11" customHeight="1" outlineLevel="1" x14ac:dyDescent="0.25">
      <c r="A1308" t="s">
        <v>12981</v>
      </c>
      <c r="C1308" s="2" t="s">
        <v>12953</v>
      </c>
      <c r="D1308" s="2">
        <v>92</v>
      </c>
      <c r="E1308" s="7">
        <v>1990</v>
      </c>
      <c r="F1308" s="5" t="s">
        <v>12991</v>
      </c>
      <c r="H1308" s="5" t="s">
        <v>5398</v>
      </c>
      <c r="I1308" s="6" t="s">
        <v>12992</v>
      </c>
      <c r="J1308" s="6" t="s">
        <v>12990</v>
      </c>
      <c r="K1308" s="17">
        <v>6</v>
      </c>
      <c r="L1308" s="17" t="s">
        <v>7730</v>
      </c>
      <c r="M1308" s="9">
        <v>20</v>
      </c>
      <c r="N1308" s="9"/>
      <c r="O1308" s="21"/>
      <c r="Q1308" s="29"/>
      <c r="U1308" s="17"/>
      <c r="V1308" s="2"/>
      <c r="Y1308" t="str">
        <f t="shared" si="88"/>
        <v/>
      </c>
      <c r="AA1308" t="str">
        <f t="shared" si="89"/>
        <v/>
      </c>
      <c r="AC1308" s="7"/>
      <c r="AD1308" t="s">
        <v>12992</v>
      </c>
      <c r="AE1308">
        <f t="shared" si="90"/>
        <v>0</v>
      </c>
      <c r="AG1308" s="2"/>
      <c r="AI1308" s="7"/>
    </row>
    <row r="1309" spans="1:49" ht="11" customHeight="1" outlineLevel="1" x14ac:dyDescent="0.3">
      <c r="A1309" t="s">
        <v>12981</v>
      </c>
      <c r="C1309" s="2" t="s">
        <v>12953</v>
      </c>
      <c r="D1309" s="2">
        <v>110</v>
      </c>
      <c r="E1309" s="7">
        <v>1990</v>
      </c>
      <c r="F1309" s="8" t="s">
        <v>12995</v>
      </c>
      <c r="H1309" s="5" t="s">
        <v>5398</v>
      </c>
      <c r="I1309" s="6" t="s">
        <v>12996</v>
      </c>
      <c r="J1309" s="6" t="s">
        <v>12993</v>
      </c>
      <c r="K1309" s="17">
        <v>6</v>
      </c>
      <c r="L1309" s="17" t="s">
        <v>20076</v>
      </c>
      <c r="M1309" s="9"/>
      <c r="N1309" s="9"/>
      <c r="O1309" s="21"/>
      <c r="Q1309" s="29"/>
      <c r="U1309" s="17"/>
      <c r="V1309" s="2"/>
      <c r="Y1309" t="str">
        <f t="shared" si="88"/>
        <v/>
      </c>
      <c r="AA1309" t="str">
        <f t="shared" si="89"/>
        <v/>
      </c>
      <c r="AC1309" s="7"/>
      <c r="AD1309" t="s">
        <v>12996</v>
      </c>
      <c r="AE1309">
        <f t="shared" si="90"/>
        <v>0</v>
      </c>
      <c r="AG1309" s="2"/>
      <c r="AI1309" s="7"/>
    </row>
    <row r="1310" spans="1:49" ht="11" customHeight="1" outlineLevel="1" x14ac:dyDescent="0.3">
      <c r="A1310" t="s">
        <v>12981</v>
      </c>
      <c r="C1310" s="2" t="s">
        <v>12953</v>
      </c>
      <c r="D1310" s="2" t="s">
        <v>12994</v>
      </c>
      <c r="E1310" s="7">
        <v>1990</v>
      </c>
      <c r="F1310" s="5" t="s">
        <v>12240</v>
      </c>
      <c r="H1310" s="5" t="s">
        <v>5398</v>
      </c>
      <c r="I1310" s="6" t="s">
        <v>12996</v>
      </c>
      <c r="J1310" s="6" t="s">
        <v>12997</v>
      </c>
      <c r="K1310" s="17">
        <v>6</v>
      </c>
      <c r="L1310" s="17" t="s">
        <v>7730</v>
      </c>
      <c r="M1310" s="9">
        <v>16</v>
      </c>
      <c r="N1310" s="9"/>
      <c r="O1310" s="21"/>
      <c r="Q1310" s="29"/>
      <c r="U1310" s="17"/>
      <c r="V1310" s="2"/>
      <c r="Y1310" t="str">
        <f t="shared" si="88"/>
        <v/>
      </c>
      <c r="AA1310">
        <f t="shared" si="89"/>
        <v>1</v>
      </c>
      <c r="AC1310" s="7"/>
      <c r="AD1310" t="s">
        <v>12996</v>
      </c>
      <c r="AE1310">
        <f t="shared" si="90"/>
        <v>0</v>
      </c>
      <c r="AG1310" s="2"/>
      <c r="AI1310" s="7"/>
    </row>
    <row r="1311" spans="1:49" ht="11" customHeight="1" outlineLevel="1" x14ac:dyDescent="0.25">
      <c r="A1311" t="s">
        <v>12981</v>
      </c>
      <c r="C1311" s="2" t="s">
        <v>12953</v>
      </c>
      <c r="D1311" s="2">
        <v>150</v>
      </c>
      <c r="E1311" s="7">
        <v>1994</v>
      </c>
      <c r="F1311" s="5" t="s">
        <v>2308</v>
      </c>
      <c r="H1311" s="5" t="s">
        <v>13001</v>
      </c>
      <c r="I1311" s="6" t="s">
        <v>12996</v>
      </c>
      <c r="J1311" s="6" t="s">
        <v>13002</v>
      </c>
      <c r="K1311" s="17">
        <v>6</v>
      </c>
      <c r="L1311" s="17" t="s">
        <v>20076</v>
      </c>
      <c r="M1311" s="9"/>
      <c r="N1311" s="9"/>
      <c r="O1311" s="21"/>
      <c r="Q1311" s="29"/>
      <c r="U1311" s="17"/>
      <c r="V1311" s="2"/>
      <c r="Y1311" t="str">
        <f t="shared" si="88"/>
        <v/>
      </c>
      <c r="AA1311" t="str">
        <f t="shared" si="89"/>
        <v/>
      </c>
      <c r="AC1311" s="7"/>
      <c r="AD1311" t="s">
        <v>12996</v>
      </c>
      <c r="AE1311">
        <f t="shared" si="90"/>
        <v>0</v>
      </c>
      <c r="AG1311" s="2"/>
      <c r="AI1311" s="7"/>
    </row>
    <row r="1312" spans="1:49" ht="11" customHeight="1" outlineLevel="1" x14ac:dyDescent="0.25">
      <c r="A1312" t="s">
        <v>12981</v>
      </c>
      <c r="C1312" s="2" t="s">
        <v>12953</v>
      </c>
      <c r="D1312" s="2">
        <v>151</v>
      </c>
      <c r="E1312" s="7">
        <v>1994</v>
      </c>
      <c r="F1312" s="5" t="s">
        <v>12998</v>
      </c>
      <c r="H1312" s="5" t="s">
        <v>13001</v>
      </c>
      <c r="I1312" s="6" t="s">
        <v>12996</v>
      </c>
      <c r="J1312" s="6" t="s">
        <v>13002</v>
      </c>
      <c r="K1312" s="17">
        <v>6</v>
      </c>
      <c r="L1312" s="17" t="s">
        <v>20076</v>
      </c>
      <c r="M1312" s="9"/>
      <c r="N1312" s="9"/>
      <c r="O1312" s="21"/>
      <c r="Q1312" s="29"/>
      <c r="U1312" s="17"/>
      <c r="V1312" s="2"/>
      <c r="Y1312" t="str">
        <f t="shared" si="88"/>
        <v/>
      </c>
      <c r="AA1312" t="str">
        <f t="shared" si="89"/>
        <v/>
      </c>
      <c r="AC1312" s="7"/>
      <c r="AD1312" t="s">
        <v>12996</v>
      </c>
      <c r="AE1312">
        <f t="shared" si="90"/>
        <v>0</v>
      </c>
      <c r="AG1312" s="2"/>
      <c r="AI1312" s="7"/>
    </row>
    <row r="1313" spans="1:49" ht="11" customHeight="1" outlineLevel="1" x14ac:dyDescent="0.25">
      <c r="A1313" t="s">
        <v>12981</v>
      </c>
      <c r="C1313" s="2" t="s">
        <v>12953</v>
      </c>
      <c r="D1313" s="2">
        <v>152</v>
      </c>
      <c r="E1313" s="7">
        <v>1994</v>
      </c>
      <c r="F1313" s="5" t="s">
        <v>12991</v>
      </c>
      <c r="H1313" s="5" t="s">
        <v>13001</v>
      </c>
      <c r="I1313" s="6" t="s">
        <v>12996</v>
      </c>
      <c r="J1313" s="6" t="s">
        <v>13002</v>
      </c>
      <c r="K1313" s="17">
        <v>6</v>
      </c>
      <c r="L1313" s="17" t="s">
        <v>20076</v>
      </c>
      <c r="M1313" s="9"/>
      <c r="N1313" s="9"/>
      <c r="O1313" s="21"/>
      <c r="Q1313" s="29"/>
      <c r="U1313" s="17"/>
      <c r="V1313" s="2"/>
      <c r="Y1313" t="str">
        <f t="shared" si="88"/>
        <v/>
      </c>
      <c r="AA1313" t="str">
        <f t="shared" si="89"/>
        <v/>
      </c>
      <c r="AC1313" s="7"/>
      <c r="AD1313" t="s">
        <v>12996</v>
      </c>
      <c r="AE1313">
        <f t="shared" si="90"/>
        <v>0</v>
      </c>
      <c r="AG1313" s="2"/>
      <c r="AI1313" s="7"/>
    </row>
    <row r="1314" spans="1:49" ht="11" customHeight="1" outlineLevel="1" x14ac:dyDescent="0.25">
      <c r="A1314" t="s">
        <v>12981</v>
      </c>
      <c r="C1314" s="2" t="s">
        <v>12953</v>
      </c>
      <c r="D1314" s="2">
        <v>153</v>
      </c>
      <c r="E1314" s="7">
        <v>1994</v>
      </c>
      <c r="F1314" s="5" t="s">
        <v>12999</v>
      </c>
      <c r="H1314" s="5" t="s">
        <v>13001</v>
      </c>
      <c r="I1314" s="6" t="s">
        <v>12996</v>
      </c>
      <c r="J1314" s="6" t="s">
        <v>13002</v>
      </c>
      <c r="K1314" s="17">
        <v>6</v>
      </c>
      <c r="L1314" s="17" t="s">
        <v>20076</v>
      </c>
      <c r="M1314" s="9"/>
      <c r="N1314" s="9"/>
      <c r="O1314" s="21"/>
      <c r="Q1314" s="29"/>
      <c r="U1314" s="17"/>
      <c r="V1314" s="2"/>
      <c r="Y1314" t="str">
        <f t="shared" si="88"/>
        <v/>
      </c>
      <c r="AA1314" t="str">
        <f t="shared" si="89"/>
        <v/>
      </c>
      <c r="AC1314" s="7"/>
      <c r="AD1314" t="s">
        <v>12996</v>
      </c>
      <c r="AE1314">
        <f t="shared" si="90"/>
        <v>0</v>
      </c>
      <c r="AG1314" s="2"/>
      <c r="AI1314" s="7"/>
    </row>
    <row r="1315" spans="1:49" ht="11" customHeight="1" outlineLevel="1" x14ac:dyDescent="0.25">
      <c r="A1315" t="s">
        <v>12981</v>
      </c>
      <c r="C1315" s="2" t="s">
        <v>12953</v>
      </c>
      <c r="D1315" s="2">
        <v>154</v>
      </c>
      <c r="E1315" s="7">
        <v>1994</v>
      </c>
      <c r="F1315" s="5" t="s">
        <v>13000</v>
      </c>
      <c r="H1315" s="5" t="s">
        <v>13001</v>
      </c>
      <c r="I1315" s="6" t="s">
        <v>12996</v>
      </c>
      <c r="J1315" s="6" t="s">
        <v>13002</v>
      </c>
      <c r="K1315" s="17">
        <v>6</v>
      </c>
      <c r="L1315" s="17" t="s">
        <v>20076</v>
      </c>
      <c r="M1315" s="9"/>
      <c r="N1315" s="9"/>
      <c r="O1315" s="21"/>
      <c r="Q1315" s="29"/>
      <c r="U1315" s="17"/>
      <c r="V1315" s="2"/>
      <c r="Y1315" t="str">
        <f t="shared" si="88"/>
        <v/>
      </c>
      <c r="AA1315" t="str">
        <f t="shared" si="89"/>
        <v/>
      </c>
      <c r="AC1315" s="7"/>
      <c r="AD1315" t="s">
        <v>12996</v>
      </c>
      <c r="AE1315">
        <f t="shared" si="90"/>
        <v>0</v>
      </c>
      <c r="AG1315" s="2"/>
      <c r="AI1315" s="7"/>
    </row>
    <row r="1316" spans="1:49" ht="11" customHeight="1" outlineLevel="1" x14ac:dyDescent="0.25">
      <c r="A1316" t="s">
        <v>12981</v>
      </c>
      <c r="C1316" s="2" t="s">
        <v>12953</v>
      </c>
      <c r="D1316" s="2" t="s">
        <v>21051</v>
      </c>
      <c r="E1316" s="7">
        <v>1994</v>
      </c>
      <c r="F1316" s="5" t="s">
        <v>21052</v>
      </c>
      <c r="H1316" s="5" t="s">
        <v>13001</v>
      </c>
      <c r="I1316" s="6" t="s">
        <v>12996</v>
      </c>
      <c r="J1316" s="6" t="s">
        <v>13002</v>
      </c>
      <c r="K1316" s="17">
        <v>6</v>
      </c>
      <c r="L1316" s="17" t="s">
        <v>7730</v>
      </c>
      <c r="M1316" s="9">
        <v>12.3</v>
      </c>
      <c r="N1316" s="9"/>
      <c r="O1316" s="21"/>
      <c r="Q1316" s="29"/>
      <c r="U1316" s="17"/>
      <c r="V1316" s="2"/>
      <c r="Y1316" t="str">
        <f t="shared" si="88"/>
        <v/>
      </c>
      <c r="AA1316" t="str">
        <f t="shared" si="89"/>
        <v/>
      </c>
      <c r="AC1316" s="7"/>
      <c r="AD1316" t="s">
        <v>12996</v>
      </c>
      <c r="AE1316">
        <f t="shared" si="90"/>
        <v>0</v>
      </c>
      <c r="AG1316" s="2"/>
      <c r="AI1316" s="7"/>
    </row>
    <row r="1317" spans="1:49" ht="11" customHeight="1" outlineLevel="1" x14ac:dyDescent="0.25">
      <c r="A1317" t="s">
        <v>12981</v>
      </c>
      <c r="C1317" s="2" t="s">
        <v>12953</v>
      </c>
      <c r="D1317" s="2">
        <v>249</v>
      </c>
      <c r="E1317" s="7">
        <v>2000</v>
      </c>
      <c r="F1317" s="5" t="s">
        <v>6709</v>
      </c>
      <c r="H1317" s="5" t="s">
        <v>5398</v>
      </c>
      <c r="I1317" s="6" t="s">
        <v>13004</v>
      </c>
      <c r="J1317" s="6" t="s">
        <v>13003</v>
      </c>
      <c r="K1317" s="17">
        <v>6</v>
      </c>
      <c r="L1317" s="17" t="s">
        <v>7730</v>
      </c>
      <c r="M1317" s="9">
        <v>3.3</v>
      </c>
      <c r="N1317" s="9"/>
      <c r="O1317" s="21"/>
      <c r="Q1317" s="29"/>
      <c r="U1317" s="17"/>
      <c r="V1317" s="2"/>
      <c r="Y1317" t="str">
        <f t="shared" si="88"/>
        <v/>
      </c>
      <c r="AA1317" t="str">
        <f t="shared" si="89"/>
        <v/>
      </c>
      <c r="AC1317" s="7"/>
      <c r="AD1317" t="s">
        <v>13004</v>
      </c>
      <c r="AE1317">
        <f t="shared" si="90"/>
        <v>0</v>
      </c>
      <c r="AG1317" s="2"/>
      <c r="AI1317" s="7"/>
    </row>
    <row r="1318" spans="1:49" ht="11" customHeight="1" outlineLevel="1" x14ac:dyDescent="0.25">
      <c r="A1318" t="s">
        <v>12981</v>
      </c>
      <c r="C1318" s="2" t="s">
        <v>12953</v>
      </c>
      <c r="D1318" s="2">
        <v>250</v>
      </c>
      <c r="E1318" s="7">
        <v>2000</v>
      </c>
      <c r="F1318" s="5" t="s">
        <v>2308</v>
      </c>
      <c r="H1318" s="5" t="s">
        <v>5398</v>
      </c>
      <c r="I1318" s="6" t="s">
        <v>13005</v>
      </c>
      <c r="J1318" s="6" t="s">
        <v>13003</v>
      </c>
      <c r="K1318" s="17">
        <v>6</v>
      </c>
      <c r="L1318" s="17" t="s">
        <v>7730</v>
      </c>
      <c r="M1318" s="9">
        <v>3.3</v>
      </c>
      <c r="N1318" s="9"/>
      <c r="O1318" s="21"/>
      <c r="Q1318" s="29"/>
      <c r="U1318" s="17"/>
      <c r="V1318" s="2"/>
      <c r="Y1318" t="str">
        <f t="shared" si="88"/>
        <v/>
      </c>
      <c r="AA1318" t="str">
        <f t="shared" si="89"/>
        <v/>
      </c>
      <c r="AC1318" s="7"/>
      <c r="AD1318" t="s">
        <v>13005</v>
      </c>
      <c r="AE1318">
        <f t="shared" si="90"/>
        <v>0</v>
      </c>
      <c r="AG1318" s="2"/>
      <c r="AI1318" s="7"/>
    </row>
    <row r="1319" spans="1:49" ht="11" customHeight="1" outlineLevel="1" x14ac:dyDescent="0.25">
      <c r="A1319" t="s">
        <v>12981</v>
      </c>
      <c r="C1319" s="2" t="s">
        <v>12953</v>
      </c>
      <c r="D1319" s="2">
        <v>251</v>
      </c>
      <c r="E1319" s="7">
        <v>2000</v>
      </c>
      <c r="F1319" s="5" t="s">
        <v>4769</v>
      </c>
      <c r="H1319" s="5" t="s">
        <v>5398</v>
      </c>
      <c r="I1319" s="6" t="s">
        <v>13006</v>
      </c>
      <c r="J1319" s="6" t="s">
        <v>13003</v>
      </c>
      <c r="K1319" s="17">
        <v>6</v>
      </c>
      <c r="L1319" s="17" t="s">
        <v>7730</v>
      </c>
      <c r="M1319" s="9">
        <v>3.3</v>
      </c>
      <c r="N1319" s="9"/>
      <c r="O1319" s="21"/>
      <c r="Q1319" s="29"/>
      <c r="U1319" s="17"/>
      <c r="V1319" s="2"/>
      <c r="Y1319" t="str">
        <f t="shared" si="88"/>
        <v/>
      </c>
      <c r="AA1319" t="str">
        <f t="shared" si="89"/>
        <v/>
      </c>
      <c r="AC1319" s="7"/>
      <c r="AD1319" t="s">
        <v>13006</v>
      </c>
      <c r="AE1319">
        <f t="shared" si="90"/>
        <v>0</v>
      </c>
      <c r="AG1319" s="2"/>
      <c r="AI1319" s="7"/>
    </row>
    <row r="1320" spans="1:49" ht="11" customHeight="1" outlineLevel="1" x14ac:dyDescent="0.25">
      <c r="A1320" t="s">
        <v>12981</v>
      </c>
      <c r="C1320" s="2" t="s">
        <v>12953</v>
      </c>
      <c r="D1320" s="2">
        <v>252</v>
      </c>
      <c r="E1320" s="7">
        <v>2000</v>
      </c>
      <c r="F1320" s="5" t="s">
        <v>2728</v>
      </c>
      <c r="H1320" s="5" t="s">
        <v>5398</v>
      </c>
      <c r="I1320" s="6" t="s">
        <v>12988</v>
      </c>
      <c r="J1320" s="6" t="s">
        <v>13003</v>
      </c>
      <c r="K1320" s="17">
        <v>6</v>
      </c>
      <c r="L1320" s="17" t="s">
        <v>7730</v>
      </c>
      <c r="M1320" s="9">
        <v>3.3</v>
      </c>
      <c r="N1320" s="9"/>
      <c r="O1320" s="21"/>
      <c r="Q1320" s="29"/>
      <c r="U1320" s="17"/>
      <c r="V1320" s="2"/>
      <c r="Y1320" t="str">
        <f t="shared" si="88"/>
        <v/>
      </c>
      <c r="AA1320" t="str">
        <f t="shared" si="89"/>
        <v/>
      </c>
      <c r="AC1320" s="7"/>
      <c r="AD1320" t="s">
        <v>12988</v>
      </c>
      <c r="AE1320">
        <f t="shared" si="90"/>
        <v>0</v>
      </c>
      <c r="AG1320" s="2"/>
      <c r="AI1320" s="7"/>
    </row>
    <row r="1321" spans="1:49" ht="11" customHeight="1" outlineLevel="1" x14ac:dyDescent="0.25">
      <c r="A1321" t="s">
        <v>12981</v>
      </c>
      <c r="C1321" s="2" t="s">
        <v>12953</v>
      </c>
      <c r="D1321" s="2" t="s">
        <v>13008</v>
      </c>
      <c r="E1321" s="7">
        <v>2001</v>
      </c>
      <c r="F1321" s="5" t="s">
        <v>13009</v>
      </c>
      <c r="H1321" s="5" t="s">
        <v>5398</v>
      </c>
      <c r="I1321" s="6" t="s">
        <v>12996</v>
      </c>
      <c r="J1321" s="6" t="s">
        <v>13007</v>
      </c>
      <c r="K1321" s="17">
        <v>6</v>
      </c>
      <c r="L1321" s="17" t="s">
        <v>7730</v>
      </c>
      <c r="M1321" s="9">
        <v>9.1</v>
      </c>
      <c r="N1321" s="9"/>
      <c r="O1321" s="21"/>
      <c r="Q1321" s="29"/>
      <c r="U1321" s="17"/>
      <c r="V1321" s="2"/>
      <c r="Y1321" t="str">
        <f t="shared" si="88"/>
        <v/>
      </c>
      <c r="AA1321">
        <f t="shared" si="89"/>
        <v>1</v>
      </c>
      <c r="AC1321" s="7"/>
      <c r="AD1321" t="s">
        <v>12996</v>
      </c>
      <c r="AE1321">
        <f t="shared" si="90"/>
        <v>0</v>
      </c>
      <c r="AG1321" s="2"/>
      <c r="AI1321" s="7"/>
    </row>
    <row r="1322" spans="1:49" ht="11" customHeight="1" outlineLevel="1" x14ac:dyDescent="0.25">
      <c r="A1322" t="s">
        <v>12981</v>
      </c>
      <c r="C1322" s="2" t="s">
        <v>12953</v>
      </c>
      <c r="D1322" s="2" t="s">
        <v>13011</v>
      </c>
      <c r="E1322" s="7">
        <v>2003</v>
      </c>
      <c r="F1322" s="5" t="s">
        <v>13012</v>
      </c>
      <c r="H1322" s="5" t="s">
        <v>5398</v>
      </c>
      <c r="I1322" s="6" t="s">
        <v>13013</v>
      </c>
      <c r="J1322" s="6" t="s">
        <v>13010</v>
      </c>
      <c r="K1322" s="17">
        <v>5</v>
      </c>
      <c r="L1322" s="17" t="s">
        <v>7732</v>
      </c>
      <c r="M1322" s="9"/>
      <c r="N1322" s="9"/>
      <c r="O1322" s="21"/>
      <c r="Q1322" s="29"/>
      <c r="U1322" s="17"/>
      <c r="V1322" s="2"/>
      <c r="Y1322" t="str">
        <f t="shared" si="88"/>
        <v/>
      </c>
      <c r="AA1322">
        <f t="shared" si="89"/>
        <v>1</v>
      </c>
      <c r="AB1322">
        <v>1</v>
      </c>
      <c r="AC1322" s="7"/>
      <c r="AD1322" t="s">
        <v>13013</v>
      </c>
      <c r="AE1322">
        <f t="shared" si="90"/>
        <v>0</v>
      </c>
      <c r="AG1322" s="2"/>
      <c r="AI1322" s="7"/>
    </row>
    <row r="1323" spans="1:49" ht="11" customHeight="1" outlineLevel="1" x14ac:dyDescent="0.25">
      <c r="A1323" t="s">
        <v>12981</v>
      </c>
      <c r="C1323" s="2" t="s">
        <v>12953</v>
      </c>
      <c r="D1323" s="2">
        <v>478</v>
      </c>
      <c r="E1323" s="7">
        <v>2009</v>
      </c>
      <c r="F1323" s="5" t="s">
        <v>13000</v>
      </c>
      <c r="H1323" s="5" t="s">
        <v>5398</v>
      </c>
      <c r="I1323" s="6" t="s">
        <v>13015</v>
      </c>
      <c r="J1323" s="6" t="s">
        <v>13014</v>
      </c>
      <c r="K1323" s="17">
        <v>5</v>
      </c>
      <c r="L1323" s="17" t="s">
        <v>7730</v>
      </c>
      <c r="M1323" s="9">
        <v>20.6</v>
      </c>
      <c r="N1323" s="9"/>
      <c r="O1323" s="21"/>
      <c r="Q1323" s="29"/>
      <c r="U1323" s="17"/>
      <c r="V1323" s="2"/>
      <c r="Y1323" t="str">
        <f t="shared" si="88"/>
        <v/>
      </c>
      <c r="AA1323" t="str">
        <f t="shared" si="89"/>
        <v/>
      </c>
      <c r="AC1323" s="7"/>
      <c r="AD1323" t="s">
        <v>13015</v>
      </c>
      <c r="AE1323">
        <f t="shared" si="90"/>
        <v>0</v>
      </c>
      <c r="AG1323" s="2"/>
      <c r="AI1323" s="7"/>
    </row>
    <row r="1324" spans="1:49" ht="11" customHeight="1" x14ac:dyDescent="0.25">
      <c r="A1324" t="s">
        <v>17371</v>
      </c>
      <c r="B1324" t="s">
        <v>17269</v>
      </c>
      <c r="C1324" s="2" t="s">
        <v>12974</v>
      </c>
      <c r="E1324" s="7"/>
      <c r="F1324" s="5"/>
      <c r="H1324" s="5"/>
      <c r="I1324" s="6"/>
      <c r="J1324" s="6"/>
      <c r="K1324" s="17"/>
      <c r="L1324" s="17"/>
      <c r="M1324" s="9"/>
      <c r="N1324" s="9">
        <f>SUM(M1325:M1464)</f>
        <v>149.90000000000012</v>
      </c>
      <c r="O1324" s="21">
        <v>1310</v>
      </c>
      <c r="P1324">
        <f>COUNTIF(L1325:L1464,"*")</f>
        <v>140</v>
      </c>
      <c r="Q1324" s="29">
        <f>P1324/O1324</f>
        <v>0.10687022900763359</v>
      </c>
      <c r="R1324">
        <f>COUNTIF(L1325:L1464,"Y")+COUNTIF(L1325:L1464,"S")</f>
        <v>60</v>
      </c>
      <c r="U1324" s="17" t="s">
        <v>7730</v>
      </c>
      <c r="V1324" s="2"/>
      <c r="W1324" t="s">
        <v>18647</v>
      </c>
      <c r="Y1324" t="str">
        <f t="shared" si="88"/>
        <v/>
      </c>
      <c r="AA1324" t="str">
        <f t="shared" si="89"/>
        <v/>
      </c>
      <c r="AC1324" s="7"/>
      <c r="AF1324">
        <f>COUNTIF(AE1325:AE1464,"1")</f>
        <v>0</v>
      </c>
      <c r="AG1324" s="2"/>
      <c r="AI1324" s="7"/>
      <c r="AJ1324">
        <f>COUNTIF($K1325:$K1464,"1")-COUNTIFS($K1325:$K1464,"1",$L1325:$L1464,"V")</f>
        <v>0</v>
      </c>
      <c r="AK1324">
        <f>COUNTIFS($K1325:$K1464,"1",$L1325:$L1464,"Y")+COUNTIFS($K1325:$K1464,"1",$L1325:$L1464,"s")</f>
        <v>0</v>
      </c>
      <c r="AL1324">
        <f>COUNTIF($K1325:$K1464,"2")-COUNTIFS($K1325:$K1464,"2",$L1325:$L1464,"V")</f>
        <v>0</v>
      </c>
      <c r="AM1324">
        <f>COUNTIFS($K1325:$K1464,"2",$L1325:$L1464,"Y")+COUNTIFS($K1325:$K1464,"2",$L1325:$L1464,"s")</f>
        <v>0</v>
      </c>
      <c r="AN1324">
        <f>COUNTIF($K1325:$K1464,"3")-COUNTIFS($K1325:$K1464,"3",$L1325:$L1464,"V")</f>
        <v>23</v>
      </c>
      <c r="AO1324">
        <f>COUNTIFS($K1325:$K1464,"3",$L1325:$L1464,"Y")+COUNTIFS($K1325:$K1464,"3",$L1325:$L1464,"s")</f>
        <v>19</v>
      </c>
      <c r="AP1324">
        <f>COUNTIF($K1325:$K1464,"4")-COUNTIFS($K1325:$K1464,"4",$L1325:$L1464,"V")</f>
        <v>6</v>
      </c>
      <c r="AQ1324">
        <f>COUNTIFS($K1325:$K1464,"4",$L1325:$L1464,"Y")+COUNTIFS($K1325:$K1464,"4",$L1325:$L1464,"s")</f>
        <v>0</v>
      </c>
      <c r="AR1324">
        <f>COUNTIF($K1325:$K1464,"5")-COUNTIFS($K1325:$K1464,"5",$L1325:$L1464,"V")</f>
        <v>66</v>
      </c>
      <c r="AS1324">
        <f>COUNTIFS($K1325:$K1464,"5",$L1325:$L1464,"Y")+COUNTIFS($K1325:$K1464,"5",$L1325:$L1464,"s")</f>
        <v>23</v>
      </c>
      <c r="AT1324">
        <f>COUNTIF($K1325:$K1464,"6")-COUNTIFS($K1325:$K1464,"6",$L1325:$L1464,"V")</f>
        <v>45</v>
      </c>
      <c r="AU1324">
        <f>COUNTIFS($K1325:$K1464,"6",$L1325:$L1464,"Y")+COUNTIFS($K1325:$K1464,"6",$L1325:$L1464,"s")</f>
        <v>18</v>
      </c>
      <c r="AV1324">
        <f>COUNTIF($K1325:$K1464,"7")-COUNTIFS($K1325:$K1464,"7",$L1325:$L1464,"V")</f>
        <v>0</v>
      </c>
      <c r="AW1324">
        <f>COUNTIFS($K1325:$K1464,"7",$L1325:$L1464,"Y")+COUNTIFS($K1325:$K1464,"7",$L1325:$L1464,"s")</f>
        <v>0</v>
      </c>
    </row>
    <row r="1325" spans="1:49" ht="11" customHeight="1" outlineLevel="1" x14ac:dyDescent="0.25">
      <c r="A1325" t="s">
        <v>13017</v>
      </c>
      <c r="C1325" s="2" t="s">
        <v>12974</v>
      </c>
      <c r="D1325" s="2">
        <v>92</v>
      </c>
      <c r="E1325" s="7">
        <v>1951</v>
      </c>
      <c r="F1325" s="5" t="s">
        <v>1629</v>
      </c>
      <c r="H1325" s="5" t="s">
        <v>13593</v>
      </c>
      <c r="I1325" s="6" t="s">
        <v>17270</v>
      </c>
      <c r="J1325" s="6" t="s">
        <v>17268</v>
      </c>
      <c r="K1325" s="17">
        <v>6</v>
      </c>
      <c r="L1325" s="17" t="s">
        <v>7732</v>
      </c>
      <c r="M1325" s="9"/>
      <c r="N1325" s="9"/>
      <c r="O1325" s="21"/>
      <c r="Q1325" s="29"/>
      <c r="U1325" s="17"/>
      <c r="V1325" s="2"/>
      <c r="Y1325" t="str">
        <f t="shared" si="88"/>
        <v/>
      </c>
      <c r="AA1325" t="str">
        <f t="shared" si="89"/>
        <v/>
      </c>
      <c r="AC1325" s="7"/>
      <c r="AD1325" t="s">
        <v>17270</v>
      </c>
      <c r="AE1325">
        <f t="shared" ref="AE1325:AE1356" si="91">COUNTIF(I1325,"*Fuji*")</f>
        <v>0</v>
      </c>
      <c r="AG1325" s="2"/>
      <c r="AI1325" s="7"/>
    </row>
    <row r="1326" spans="1:49" ht="11" customHeight="1" outlineLevel="1" x14ac:dyDescent="0.25">
      <c r="A1326" t="s">
        <v>13017</v>
      </c>
      <c r="C1326" s="2" t="s">
        <v>12974</v>
      </c>
      <c r="D1326" s="2">
        <v>93</v>
      </c>
      <c r="E1326" s="7">
        <v>1951</v>
      </c>
      <c r="F1326" s="5" t="s">
        <v>1935</v>
      </c>
      <c r="H1326" s="5" t="s">
        <v>3829</v>
      </c>
      <c r="I1326" s="6" t="s">
        <v>17270</v>
      </c>
      <c r="J1326" s="6" t="s">
        <v>17268</v>
      </c>
      <c r="K1326" s="17">
        <v>6</v>
      </c>
      <c r="L1326" s="17" t="s">
        <v>7732</v>
      </c>
      <c r="M1326" s="9"/>
      <c r="N1326" s="9"/>
      <c r="O1326" s="21"/>
      <c r="Q1326" s="29"/>
      <c r="U1326" s="17"/>
      <c r="V1326" s="2"/>
      <c r="Y1326" t="str">
        <f t="shared" si="88"/>
        <v/>
      </c>
      <c r="AA1326" t="str">
        <f t="shared" si="89"/>
        <v/>
      </c>
      <c r="AC1326" s="7"/>
      <c r="AD1326" t="s">
        <v>17270</v>
      </c>
      <c r="AE1326">
        <f t="shared" si="91"/>
        <v>0</v>
      </c>
      <c r="AG1326" s="2"/>
      <c r="AI1326" s="7"/>
    </row>
    <row r="1327" spans="1:49" ht="11" customHeight="1" outlineLevel="1" x14ac:dyDescent="0.25">
      <c r="A1327" t="s">
        <v>13017</v>
      </c>
      <c r="C1327" s="2" t="s">
        <v>12974</v>
      </c>
      <c r="D1327" s="2">
        <v>94</v>
      </c>
      <c r="E1327" s="7">
        <v>1951</v>
      </c>
      <c r="F1327" s="5" t="s">
        <v>2888</v>
      </c>
      <c r="H1327" s="5" t="s">
        <v>2487</v>
      </c>
      <c r="I1327" s="6" t="s">
        <v>17270</v>
      </c>
      <c r="J1327" s="6" t="s">
        <v>17268</v>
      </c>
      <c r="K1327" s="17">
        <v>6</v>
      </c>
      <c r="L1327" s="17" t="s">
        <v>7732</v>
      </c>
      <c r="M1327" s="9"/>
      <c r="N1327" s="9"/>
      <c r="O1327" s="21"/>
      <c r="Q1327" s="29"/>
      <c r="U1327" s="17"/>
      <c r="V1327" s="2"/>
      <c r="Y1327" t="str">
        <f t="shared" si="88"/>
        <v/>
      </c>
      <c r="AA1327" t="str">
        <f t="shared" si="89"/>
        <v/>
      </c>
      <c r="AC1327" s="7"/>
      <c r="AD1327" t="s">
        <v>17270</v>
      </c>
      <c r="AE1327">
        <f t="shared" si="91"/>
        <v>0</v>
      </c>
      <c r="AG1327" s="2"/>
      <c r="AI1327" s="7"/>
    </row>
    <row r="1328" spans="1:49" ht="11" customHeight="1" outlineLevel="1" x14ac:dyDescent="0.25">
      <c r="A1328" t="s">
        <v>13017</v>
      </c>
      <c r="C1328" s="2" t="s">
        <v>12974</v>
      </c>
      <c r="D1328" s="2">
        <v>95</v>
      </c>
      <c r="E1328" s="7">
        <v>1951</v>
      </c>
      <c r="F1328" s="35">
        <v>1.2</v>
      </c>
      <c r="H1328" s="5" t="s">
        <v>7651</v>
      </c>
      <c r="I1328" s="6" t="s">
        <v>17270</v>
      </c>
      <c r="J1328" s="6" t="s">
        <v>17268</v>
      </c>
      <c r="K1328" s="17">
        <v>6</v>
      </c>
      <c r="L1328" s="17" t="s">
        <v>7732</v>
      </c>
      <c r="M1328" s="9"/>
      <c r="N1328" s="9"/>
      <c r="O1328" s="21"/>
      <c r="Q1328" s="29"/>
      <c r="U1328" s="17"/>
      <c r="V1328" s="2"/>
      <c r="Y1328" t="str">
        <f t="shared" si="88"/>
        <v/>
      </c>
      <c r="AA1328" t="str">
        <f t="shared" si="89"/>
        <v/>
      </c>
      <c r="AC1328" s="7"/>
      <c r="AD1328" t="s">
        <v>17270</v>
      </c>
      <c r="AE1328">
        <f t="shared" si="91"/>
        <v>0</v>
      </c>
      <c r="AG1328" s="2"/>
      <c r="AI1328" s="7"/>
    </row>
    <row r="1329" spans="1:35" ht="11" customHeight="1" outlineLevel="1" x14ac:dyDescent="0.25">
      <c r="A1329" t="s">
        <v>13017</v>
      </c>
      <c r="C1329" s="2" t="s">
        <v>12974</v>
      </c>
      <c r="D1329" s="2">
        <v>99</v>
      </c>
      <c r="E1329" s="7">
        <v>1952</v>
      </c>
      <c r="F1329" s="5" t="s">
        <v>4732</v>
      </c>
      <c r="H1329" s="5" t="s">
        <v>5038</v>
      </c>
      <c r="I1329" s="6" t="s">
        <v>17275</v>
      </c>
      <c r="J1329" s="6" t="s">
        <v>7622</v>
      </c>
      <c r="K1329" s="17">
        <v>6</v>
      </c>
      <c r="L1329" s="17" t="s">
        <v>7730</v>
      </c>
      <c r="M1329" s="9">
        <v>1.8</v>
      </c>
      <c r="N1329" s="9"/>
      <c r="O1329" s="21"/>
      <c r="Q1329" s="29"/>
      <c r="U1329" s="17"/>
      <c r="V1329" s="2"/>
      <c r="Y1329" t="str">
        <f t="shared" si="88"/>
        <v/>
      </c>
      <c r="AA1329" t="str">
        <f t="shared" si="89"/>
        <v/>
      </c>
      <c r="AC1329" s="7"/>
      <c r="AD1329" t="s">
        <v>17275</v>
      </c>
      <c r="AE1329">
        <f t="shared" si="91"/>
        <v>0</v>
      </c>
      <c r="AG1329" s="2"/>
      <c r="AI1329" s="7"/>
    </row>
    <row r="1330" spans="1:35" ht="11" customHeight="1" outlineLevel="1" x14ac:dyDescent="0.25">
      <c r="A1330" t="s">
        <v>13017</v>
      </c>
      <c r="C1330" s="2" t="s">
        <v>12974</v>
      </c>
      <c r="D1330" s="2">
        <v>101</v>
      </c>
      <c r="E1330" s="7">
        <v>1952</v>
      </c>
      <c r="F1330" s="5" t="s">
        <v>183</v>
      </c>
      <c r="H1330" s="5" t="s">
        <v>3968</v>
      </c>
      <c r="I1330" s="6" t="s">
        <v>17276</v>
      </c>
      <c r="J1330" s="6" t="s">
        <v>7622</v>
      </c>
      <c r="K1330" s="17">
        <v>6</v>
      </c>
      <c r="L1330" s="17" t="s">
        <v>7732</v>
      </c>
      <c r="M1330" s="9"/>
      <c r="N1330" s="9"/>
      <c r="O1330" s="21"/>
      <c r="Q1330" s="29"/>
      <c r="U1330" s="17"/>
      <c r="V1330" s="2"/>
      <c r="Y1330" t="str">
        <f t="shared" si="88"/>
        <v/>
      </c>
      <c r="AA1330" t="str">
        <f t="shared" si="89"/>
        <v/>
      </c>
      <c r="AC1330" s="7"/>
      <c r="AD1330" t="s">
        <v>17276</v>
      </c>
      <c r="AE1330">
        <f t="shared" si="91"/>
        <v>0</v>
      </c>
      <c r="AG1330" s="2"/>
      <c r="AI1330" s="7"/>
    </row>
    <row r="1331" spans="1:35" ht="11" customHeight="1" outlineLevel="1" x14ac:dyDescent="0.25">
      <c r="A1331" t="s">
        <v>13017</v>
      </c>
      <c r="C1331" s="2" t="s">
        <v>12974</v>
      </c>
      <c r="D1331" s="2">
        <v>103</v>
      </c>
      <c r="E1331" s="7">
        <v>1952</v>
      </c>
      <c r="F1331" s="5" t="s">
        <v>5137</v>
      </c>
      <c r="H1331" s="5" t="s">
        <v>1674</v>
      </c>
      <c r="I1331" s="6" t="s">
        <v>17277</v>
      </c>
      <c r="J1331" s="6" t="s">
        <v>7622</v>
      </c>
      <c r="K1331" s="17">
        <v>6</v>
      </c>
      <c r="L1331" s="17" t="s">
        <v>7732</v>
      </c>
      <c r="M1331" s="9"/>
      <c r="N1331" s="9"/>
      <c r="O1331" s="21"/>
      <c r="Q1331" s="29"/>
      <c r="U1331" s="17"/>
      <c r="V1331" s="2"/>
      <c r="Y1331" t="str">
        <f t="shared" si="88"/>
        <v/>
      </c>
      <c r="AA1331" t="str">
        <f t="shared" si="89"/>
        <v/>
      </c>
      <c r="AC1331" s="7"/>
      <c r="AD1331" t="s">
        <v>17277</v>
      </c>
      <c r="AE1331">
        <f t="shared" si="91"/>
        <v>0</v>
      </c>
      <c r="AG1331" s="2"/>
      <c r="AI1331" s="7"/>
    </row>
    <row r="1332" spans="1:35" ht="11" customHeight="1" outlineLevel="1" x14ac:dyDescent="0.25">
      <c r="A1332" t="s">
        <v>13017</v>
      </c>
      <c r="C1332" s="2" t="s">
        <v>12974</v>
      </c>
      <c r="D1332" s="2">
        <v>104</v>
      </c>
      <c r="E1332" s="7">
        <v>1952</v>
      </c>
      <c r="F1332" s="5" t="s">
        <v>1935</v>
      </c>
      <c r="H1332" s="5" t="s">
        <v>16318</v>
      </c>
      <c r="I1332" s="6" t="s">
        <v>17278</v>
      </c>
      <c r="J1332" s="6" t="s">
        <v>7622</v>
      </c>
      <c r="K1332" s="17">
        <v>6</v>
      </c>
      <c r="L1332" s="17" t="s">
        <v>7732</v>
      </c>
      <c r="M1332" s="9"/>
      <c r="N1332" s="9"/>
      <c r="O1332" s="21"/>
      <c r="Q1332" s="29"/>
      <c r="U1332" s="17"/>
      <c r="V1332" s="2"/>
      <c r="Y1332" t="str">
        <f t="shared" si="88"/>
        <v/>
      </c>
      <c r="AA1332" t="str">
        <f t="shared" si="89"/>
        <v/>
      </c>
      <c r="AC1332" s="7"/>
      <c r="AD1332" t="s">
        <v>17278</v>
      </c>
      <c r="AE1332">
        <f t="shared" si="91"/>
        <v>0</v>
      </c>
      <c r="AG1332" s="2"/>
      <c r="AI1332" s="7"/>
    </row>
    <row r="1333" spans="1:35" ht="11" customHeight="1" outlineLevel="1" x14ac:dyDescent="0.25">
      <c r="A1333" t="s">
        <v>13017</v>
      </c>
      <c r="C1333" s="2" t="s">
        <v>12974</v>
      </c>
      <c r="D1333" s="2">
        <v>106</v>
      </c>
      <c r="E1333" s="7">
        <v>1952</v>
      </c>
      <c r="F1333" s="5" t="s">
        <v>1346</v>
      </c>
      <c r="H1333" s="5" t="s">
        <v>17271</v>
      </c>
      <c r="I1333" s="6" t="s">
        <v>17279</v>
      </c>
      <c r="J1333" s="6" t="s">
        <v>7622</v>
      </c>
      <c r="K1333" s="17">
        <v>5</v>
      </c>
      <c r="L1333" s="17" t="s">
        <v>7732</v>
      </c>
      <c r="M1333" s="9"/>
      <c r="N1333" s="9"/>
      <c r="O1333" s="21"/>
      <c r="Q1333" s="29"/>
      <c r="U1333" s="17"/>
      <c r="V1333" s="2"/>
      <c r="Y1333" t="str">
        <f t="shared" si="88"/>
        <v/>
      </c>
      <c r="AA1333" t="str">
        <f t="shared" si="89"/>
        <v/>
      </c>
      <c r="AC1333" s="7"/>
      <c r="AD1333" t="s">
        <v>17279</v>
      </c>
      <c r="AE1333">
        <f t="shared" si="91"/>
        <v>0</v>
      </c>
      <c r="AG1333" s="2"/>
      <c r="AI1333" s="7"/>
    </row>
    <row r="1334" spans="1:35" ht="11" customHeight="1" outlineLevel="1" x14ac:dyDescent="0.25">
      <c r="A1334" t="s">
        <v>13017</v>
      </c>
      <c r="C1334" s="2" t="s">
        <v>12974</v>
      </c>
      <c r="D1334" s="2">
        <v>107</v>
      </c>
      <c r="E1334" s="7">
        <v>1952</v>
      </c>
      <c r="F1334" s="35">
        <v>1.2</v>
      </c>
      <c r="H1334" s="5" t="s">
        <v>17272</v>
      </c>
      <c r="I1334" s="6" t="s">
        <v>17280</v>
      </c>
      <c r="J1334" s="6" t="s">
        <v>7622</v>
      </c>
      <c r="K1334" s="17">
        <v>5</v>
      </c>
      <c r="L1334" s="17" t="s">
        <v>7732</v>
      </c>
      <c r="M1334" s="9"/>
      <c r="N1334" s="9"/>
      <c r="O1334" s="21"/>
      <c r="Q1334" s="29"/>
      <c r="U1334" s="17"/>
      <c r="V1334" s="2"/>
      <c r="Y1334" t="str">
        <f t="shared" si="88"/>
        <v/>
      </c>
      <c r="AA1334" t="str">
        <f t="shared" si="89"/>
        <v/>
      </c>
      <c r="AC1334" s="7"/>
      <c r="AD1334" t="s">
        <v>17280</v>
      </c>
      <c r="AE1334">
        <f t="shared" si="91"/>
        <v>0</v>
      </c>
      <c r="AG1334" s="2"/>
      <c r="AI1334" s="7"/>
    </row>
    <row r="1335" spans="1:35" ht="11" customHeight="1" outlineLevel="1" x14ac:dyDescent="0.25">
      <c r="A1335" t="s">
        <v>13017</v>
      </c>
      <c r="C1335" s="2" t="s">
        <v>12974</v>
      </c>
      <c r="D1335" s="2">
        <v>108</v>
      </c>
      <c r="E1335" s="7">
        <v>1952</v>
      </c>
      <c r="F1335" s="35">
        <v>2.4</v>
      </c>
      <c r="H1335" s="5" t="s">
        <v>17273</v>
      </c>
      <c r="I1335" s="6" t="s">
        <v>17281</v>
      </c>
      <c r="J1335" s="6" t="s">
        <v>7622</v>
      </c>
      <c r="K1335" s="17">
        <v>5</v>
      </c>
      <c r="L1335" s="17" t="s">
        <v>7732</v>
      </c>
      <c r="M1335" s="9"/>
      <c r="N1335" s="9"/>
      <c r="O1335" s="21"/>
      <c r="Q1335" s="29"/>
      <c r="U1335" s="17"/>
      <c r="V1335" s="2"/>
      <c r="Y1335" t="str">
        <f t="shared" si="88"/>
        <v/>
      </c>
      <c r="AA1335" t="str">
        <f t="shared" si="89"/>
        <v/>
      </c>
      <c r="AC1335" s="7"/>
      <c r="AD1335" t="s">
        <v>17281</v>
      </c>
      <c r="AE1335">
        <f t="shared" si="91"/>
        <v>0</v>
      </c>
      <c r="AG1335" s="2"/>
      <c r="AI1335" s="7"/>
    </row>
    <row r="1336" spans="1:35" ht="11" customHeight="1" outlineLevel="1" x14ac:dyDescent="0.25">
      <c r="A1336" t="s">
        <v>13017</v>
      </c>
      <c r="C1336" s="2" t="s">
        <v>12974</v>
      </c>
      <c r="D1336" s="2">
        <v>109</v>
      </c>
      <c r="E1336" s="7">
        <v>1952</v>
      </c>
      <c r="F1336" s="35">
        <v>4.8</v>
      </c>
      <c r="H1336" s="5" t="s">
        <v>17274</v>
      </c>
      <c r="I1336" s="6" t="s">
        <v>17270</v>
      </c>
      <c r="J1336" s="6" t="s">
        <v>7622</v>
      </c>
      <c r="K1336" s="17">
        <v>6</v>
      </c>
      <c r="L1336" s="17" t="s">
        <v>7732</v>
      </c>
      <c r="M1336" s="9"/>
      <c r="N1336" s="9"/>
      <c r="O1336" s="21"/>
      <c r="Q1336" s="29"/>
      <c r="U1336" s="17"/>
      <c r="V1336" s="2"/>
      <c r="Y1336" t="str">
        <f t="shared" si="88"/>
        <v/>
      </c>
      <c r="AA1336" t="str">
        <f t="shared" si="89"/>
        <v/>
      </c>
      <c r="AC1336" s="7"/>
      <c r="AD1336" t="s">
        <v>17270</v>
      </c>
      <c r="AE1336">
        <f t="shared" si="91"/>
        <v>0</v>
      </c>
      <c r="AG1336" s="2"/>
      <c r="AI1336" s="7"/>
    </row>
    <row r="1337" spans="1:35" ht="11" customHeight="1" outlineLevel="1" x14ac:dyDescent="0.25">
      <c r="A1337" t="s">
        <v>13017</v>
      </c>
      <c r="C1337" s="2" t="s">
        <v>12974</v>
      </c>
      <c r="D1337" s="2">
        <v>111</v>
      </c>
      <c r="E1337" s="7">
        <v>1956</v>
      </c>
      <c r="F1337" s="5" t="s">
        <v>5068</v>
      </c>
      <c r="H1337" s="5" t="s">
        <v>17282</v>
      </c>
      <c r="I1337" s="6" t="s">
        <v>17278</v>
      </c>
      <c r="J1337" s="6" t="s">
        <v>7622</v>
      </c>
      <c r="K1337" s="17">
        <v>6</v>
      </c>
      <c r="L1337" s="17" t="s">
        <v>7730</v>
      </c>
      <c r="M1337" s="9">
        <v>0.5</v>
      </c>
      <c r="N1337" s="9"/>
      <c r="O1337" s="21"/>
      <c r="Q1337" s="29"/>
      <c r="U1337" s="17"/>
      <c r="V1337" s="2"/>
      <c r="Y1337" t="str">
        <f t="shared" si="88"/>
        <v/>
      </c>
      <c r="AA1337" t="str">
        <f t="shared" si="89"/>
        <v/>
      </c>
      <c r="AC1337" s="7"/>
      <c r="AD1337" t="s">
        <v>17278</v>
      </c>
      <c r="AE1337">
        <f t="shared" si="91"/>
        <v>0</v>
      </c>
      <c r="AG1337" s="2"/>
      <c r="AI1337" s="7"/>
    </row>
    <row r="1338" spans="1:35" ht="11" customHeight="1" outlineLevel="1" x14ac:dyDescent="0.25">
      <c r="A1338" t="s">
        <v>13017</v>
      </c>
      <c r="C1338" s="2" t="s">
        <v>12974</v>
      </c>
      <c r="D1338" s="2">
        <v>114</v>
      </c>
      <c r="E1338" s="7">
        <v>1956</v>
      </c>
      <c r="F1338" s="5" t="s">
        <v>3217</v>
      </c>
      <c r="H1338" s="5" t="s">
        <v>17283</v>
      </c>
      <c r="I1338" s="6" t="s">
        <v>17284</v>
      </c>
      <c r="J1338" s="6" t="s">
        <v>7622</v>
      </c>
      <c r="K1338" s="17">
        <v>5</v>
      </c>
      <c r="L1338" s="17" t="s">
        <v>7732</v>
      </c>
      <c r="M1338" s="9"/>
      <c r="N1338" s="9"/>
      <c r="O1338" s="21"/>
      <c r="Q1338" s="29"/>
      <c r="U1338" s="17"/>
      <c r="V1338" s="2"/>
      <c r="Y1338" t="str">
        <f t="shared" si="88"/>
        <v/>
      </c>
      <c r="AA1338" t="str">
        <f t="shared" si="89"/>
        <v/>
      </c>
      <c r="AC1338" s="7"/>
      <c r="AD1338" t="s">
        <v>17284</v>
      </c>
      <c r="AE1338">
        <f t="shared" si="91"/>
        <v>0</v>
      </c>
      <c r="AG1338" s="2"/>
      <c r="AI1338" s="7"/>
    </row>
    <row r="1339" spans="1:35" ht="11" customHeight="1" outlineLevel="1" x14ac:dyDescent="0.25">
      <c r="A1339" t="s">
        <v>13017</v>
      </c>
      <c r="C1339" s="2" t="s">
        <v>12974</v>
      </c>
      <c r="D1339" s="2">
        <v>124</v>
      </c>
      <c r="E1339" s="7">
        <v>1962</v>
      </c>
      <c r="F1339" s="5" t="s">
        <v>17285</v>
      </c>
      <c r="H1339" s="5" t="s">
        <v>17282</v>
      </c>
      <c r="I1339" s="6" t="s">
        <v>17278</v>
      </c>
      <c r="J1339" s="6" t="s">
        <v>7622</v>
      </c>
      <c r="K1339" s="17">
        <v>6</v>
      </c>
      <c r="L1339" s="17" t="s">
        <v>7732</v>
      </c>
      <c r="M1339" s="9"/>
      <c r="N1339" s="9"/>
      <c r="O1339" s="21"/>
      <c r="Q1339" s="29"/>
      <c r="U1339" s="17"/>
      <c r="V1339" s="2"/>
      <c r="Y1339" t="str">
        <f t="shared" si="88"/>
        <v/>
      </c>
      <c r="AA1339" t="str">
        <f t="shared" si="89"/>
        <v/>
      </c>
      <c r="AC1339" s="7"/>
      <c r="AD1339" t="s">
        <v>17278</v>
      </c>
      <c r="AE1339">
        <f t="shared" si="91"/>
        <v>0</v>
      </c>
      <c r="AG1339" s="2"/>
      <c r="AI1339" s="7"/>
    </row>
    <row r="1340" spans="1:35" ht="11" customHeight="1" outlineLevel="1" x14ac:dyDescent="0.25">
      <c r="A1340" t="s">
        <v>13017</v>
      </c>
      <c r="C1340" s="2" t="s">
        <v>12974</v>
      </c>
      <c r="D1340" s="2">
        <v>127</v>
      </c>
      <c r="E1340" s="7">
        <v>1962</v>
      </c>
      <c r="F1340" s="5" t="s">
        <v>17286</v>
      </c>
      <c r="H1340" s="5" t="s">
        <v>17283</v>
      </c>
      <c r="I1340" s="6" t="s">
        <v>17284</v>
      </c>
      <c r="J1340" s="6" t="s">
        <v>7622</v>
      </c>
      <c r="K1340" s="17">
        <v>5</v>
      </c>
      <c r="L1340" s="17" t="s">
        <v>7732</v>
      </c>
      <c r="M1340" s="9"/>
      <c r="N1340" s="9"/>
      <c r="O1340" s="21"/>
      <c r="Q1340" s="29"/>
      <c r="U1340" s="17"/>
      <c r="V1340" s="2"/>
      <c r="Y1340" t="str">
        <f t="shared" si="88"/>
        <v/>
      </c>
      <c r="AA1340" t="str">
        <f t="shared" si="89"/>
        <v/>
      </c>
      <c r="AC1340" s="7"/>
      <c r="AD1340" t="s">
        <v>17284</v>
      </c>
      <c r="AE1340">
        <f t="shared" si="91"/>
        <v>0</v>
      </c>
      <c r="AG1340" s="2"/>
      <c r="AI1340" s="7"/>
    </row>
    <row r="1341" spans="1:35" ht="11" customHeight="1" outlineLevel="1" x14ac:dyDescent="0.25">
      <c r="A1341" t="s">
        <v>13017</v>
      </c>
      <c r="C1341" s="2" t="s">
        <v>12974</v>
      </c>
      <c r="D1341" s="2">
        <v>143</v>
      </c>
      <c r="E1341" s="7">
        <v>1964</v>
      </c>
      <c r="F1341" s="5" t="s">
        <v>183</v>
      </c>
      <c r="H1341" s="5" t="s">
        <v>3831</v>
      </c>
      <c r="I1341" s="6" t="s">
        <v>20966</v>
      </c>
      <c r="J1341" s="6" t="s">
        <v>17287</v>
      </c>
      <c r="K1341" s="17">
        <v>3</v>
      </c>
      <c r="L1341" s="17" t="s">
        <v>7730</v>
      </c>
      <c r="M1341" s="9">
        <v>3.4</v>
      </c>
      <c r="N1341" s="9"/>
      <c r="O1341" s="21"/>
      <c r="Q1341" s="29"/>
      <c r="S1341">
        <v>1</v>
      </c>
      <c r="T1341">
        <v>1</v>
      </c>
      <c r="U1341" s="17"/>
      <c r="V1341" s="2"/>
      <c r="Y1341" t="str">
        <f t="shared" si="88"/>
        <v/>
      </c>
      <c r="AA1341" t="str">
        <f t="shared" si="89"/>
        <v/>
      </c>
      <c r="AC1341" s="7"/>
      <c r="AD1341" t="s">
        <v>17279</v>
      </c>
      <c r="AE1341">
        <f t="shared" si="91"/>
        <v>0</v>
      </c>
      <c r="AG1341" s="2"/>
      <c r="AI1341" s="7"/>
    </row>
    <row r="1342" spans="1:35" ht="11" customHeight="1" outlineLevel="1" x14ac:dyDescent="0.25">
      <c r="A1342" t="s">
        <v>13017</v>
      </c>
      <c r="C1342" s="2" t="s">
        <v>12974</v>
      </c>
      <c r="D1342" s="2">
        <v>144</v>
      </c>
      <c r="E1342" s="7">
        <v>1964</v>
      </c>
      <c r="F1342" s="5" t="s">
        <v>5139</v>
      </c>
      <c r="H1342" s="5" t="s">
        <v>17288</v>
      </c>
      <c r="I1342" s="6" t="s">
        <v>17297</v>
      </c>
      <c r="J1342" s="6" t="s">
        <v>17287</v>
      </c>
      <c r="K1342" s="17">
        <v>5</v>
      </c>
      <c r="L1342" s="17" t="s">
        <v>7730</v>
      </c>
      <c r="M1342" s="9">
        <v>2.5</v>
      </c>
      <c r="N1342" s="9"/>
      <c r="O1342" s="21"/>
      <c r="Q1342" s="29"/>
      <c r="U1342" s="17"/>
      <c r="V1342" s="2"/>
      <c r="Y1342" t="str">
        <f t="shared" si="88"/>
        <v/>
      </c>
      <c r="AA1342" t="str">
        <f t="shared" si="89"/>
        <v/>
      </c>
      <c r="AC1342" s="7"/>
      <c r="AD1342" t="s">
        <v>17297</v>
      </c>
      <c r="AE1342">
        <f t="shared" si="91"/>
        <v>0</v>
      </c>
      <c r="AG1342" s="2"/>
      <c r="AI1342" s="7"/>
    </row>
    <row r="1343" spans="1:35" ht="11" customHeight="1" outlineLevel="1" x14ac:dyDescent="0.25">
      <c r="A1343" t="s">
        <v>13017</v>
      </c>
      <c r="C1343" s="2" t="s">
        <v>12974</v>
      </c>
      <c r="D1343" s="2">
        <v>145</v>
      </c>
      <c r="E1343" s="7">
        <v>1964</v>
      </c>
      <c r="F1343" s="5" t="s">
        <v>1629</v>
      </c>
      <c r="H1343" s="5" t="s">
        <v>17289</v>
      </c>
      <c r="I1343" s="6" t="s">
        <v>17298</v>
      </c>
      <c r="J1343" s="6" t="s">
        <v>17287</v>
      </c>
      <c r="K1343" s="17">
        <v>5</v>
      </c>
      <c r="L1343" s="17" t="s">
        <v>7732</v>
      </c>
      <c r="M1343" s="9"/>
      <c r="N1343" s="9"/>
      <c r="O1343" s="21"/>
      <c r="Q1343" s="29"/>
      <c r="U1343" s="17"/>
      <c r="V1343" s="2"/>
      <c r="Y1343" t="str">
        <f t="shared" si="88"/>
        <v/>
      </c>
      <c r="AA1343" t="str">
        <f t="shared" si="89"/>
        <v/>
      </c>
      <c r="AC1343" s="7"/>
      <c r="AD1343" t="s">
        <v>17298</v>
      </c>
      <c r="AE1343">
        <f t="shared" si="91"/>
        <v>0</v>
      </c>
      <c r="AG1343" s="2"/>
      <c r="AI1343" s="7"/>
    </row>
    <row r="1344" spans="1:35" ht="11" customHeight="1" outlineLevel="1" x14ac:dyDescent="0.25">
      <c r="A1344" t="s">
        <v>13017</v>
      </c>
      <c r="C1344" s="2" t="s">
        <v>12974</v>
      </c>
      <c r="D1344" s="2">
        <v>146</v>
      </c>
      <c r="E1344" s="7">
        <v>1964</v>
      </c>
      <c r="F1344" s="5" t="s">
        <v>5137</v>
      </c>
      <c r="H1344" s="5" t="s">
        <v>17290</v>
      </c>
      <c r="I1344" s="6" t="s">
        <v>17299</v>
      </c>
      <c r="J1344" s="6" t="s">
        <v>17287</v>
      </c>
      <c r="K1344" s="17">
        <v>5</v>
      </c>
      <c r="L1344" s="17" t="s">
        <v>7732</v>
      </c>
      <c r="M1344" s="9"/>
      <c r="N1344" s="9"/>
      <c r="O1344" s="21"/>
      <c r="Q1344" s="29"/>
      <c r="U1344" s="17"/>
      <c r="V1344" s="2"/>
      <c r="Y1344" t="str">
        <f t="shared" si="88"/>
        <v/>
      </c>
      <c r="AA1344" t="str">
        <f t="shared" si="89"/>
        <v/>
      </c>
      <c r="AC1344" s="7"/>
      <c r="AD1344" t="s">
        <v>17299</v>
      </c>
      <c r="AE1344">
        <f t="shared" si="91"/>
        <v>0</v>
      </c>
      <c r="AG1344" s="2"/>
      <c r="AI1344" s="7"/>
    </row>
    <row r="1345" spans="1:35" ht="11" customHeight="1" outlineLevel="1" x14ac:dyDescent="0.25">
      <c r="A1345" t="s">
        <v>13017</v>
      </c>
      <c r="C1345" s="2" t="s">
        <v>12974</v>
      </c>
      <c r="D1345" s="2">
        <v>147</v>
      </c>
      <c r="E1345" s="7">
        <v>1964</v>
      </c>
      <c r="F1345" s="5" t="s">
        <v>5138</v>
      </c>
      <c r="H1345" s="5" t="s">
        <v>17291</v>
      </c>
      <c r="I1345" s="6" t="s">
        <v>17270</v>
      </c>
      <c r="J1345" s="6" t="s">
        <v>17287</v>
      </c>
      <c r="K1345" s="17">
        <v>6</v>
      </c>
      <c r="L1345" s="17" t="s">
        <v>7732</v>
      </c>
      <c r="M1345" s="9"/>
      <c r="N1345" s="9"/>
      <c r="O1345" s="21"/>
      <c r="Q1345" s="29"/>
      <c r="U1345" s="17"/>
      <c r="V1345" s="2"/>
      <c r="Y1345" t="str">
        <f t="shared" si="88"/>
        <v/>
      </c>
      <c r="AA1345" t="str">
        <f t="shared" si="89"/>
        <v/>
      </c>
      <c r="AC1345" s="7"/>
      <c r="AD1345" t="s">
        <v>17270</v>
      </c>
      <c r="AE1345">
        <f t="shared" si="91"/>
        <v>0</v>
      </c>
      <c r="AG1345" s="2"/>
      <c r="AI1345" s="7"/>
    </row>
    <row r="1346" spans="1:35" ht="11" customHeight="1" outlineLevel="1" x14ac:dyDescent="0.25">
      <c r="A1346" t="s">
        <v>13017</v>
      </c>
      <c r="C1346" s="2" t="s">
        <v>12974</v>
      </c>
      <c r="D1346" s="2">
        <v>148</v>
      </c>
      <c r="E1346" s="7">
        <v>1964</v>
      </c>
      <c r="F1346" s="5" t="s">
        <v>1935</v>
      </c>
      <c r="H1346" s="5" t="s">
        <v>17292</v>
      </c>
      <c r="I1346" s="6" t="s">
        <v>17300</v>
      </c>
      <c r="J1346" s="6" t="s">
        <v>17287</v>
      </c>
      <c r="K1346" s="17">
        <v>5</v>
      </c>
      <c r="L1346" s="17" t="s">
        <v>7730</v>
      </c>
      <c r="M1346" s="9">
        <v>3.6</v>
      </c>
      <c r="N1346" s="9"/>
      <c r="O1346" s="21"/>
      <c r="Q1346" s="29"/>
      <c r="U1346" s="17"/>
      <c r="V1346" s="2"/>
      <c r="Y1346" t="str">
        <f t="shared" si="88"/>
        <v/>
      </c>
      <c r="AA1346" t="str">
        <f t="shared" si="89"/>
        <v/>
      </c>
      <c r="AC1346" s="7"/>
      <c r="AD1346" t="s">
        <v>17300</v>
      </c>
      <c r="AE1346">
        <f t="shared" si="91"/>
        <v>0</v>
      </c>
      <c r="AG1346" s="2"/>
      <c r="AI1346" s="7"/>
    </row>
    <row r="1347" spans="1:35" ht="11" customHeight="1" outlineLevel="1" x14ac:dyDescent="0.25">
      <c r="A1347" t="s">
        <v>13017</v>
      </c>
      <c r="C1347" s="2" t="s">
        <v>12974</v>
      </c>
      <c r="D1347" s="2">
        <v>149</v>
      </c>
      <c r="E1347" s="7">
        <v>1964</v>
      </c>
      <c r="F1347" s="5" t="s">
        <v>5239</v>
      </c>
      <c r="H1347" s="5" t="s">
        <v>17293</v>
      </c>
      <c r="I1347" s="6" t="s">
        <v>17301</v>
      </c>
      <c r="J1347" s="6" t="s">
        <v>17287</v>
      </c>
      <c r="K1347" s="17">
        <v>5</v>
      </c>
      <c r="L1347" s="17" t="s">
        <v>7732</v>
      </c>
      <c r="M1347" s="9"/>
      <c r="N1347" s="9"/>
      <c r="O1347" s="21"/>
      <c r="Q1347" s="29"/>
      <c r="U1347" s="17"/>
      <c r="V1347" s="2"/>
      <c r="Y1347" t="str">
        <f t="shared" si="88"/>
        <v/>
      </c>
      <c r="AA1347" t="str">
        <f t="shared" si="89"/>
        <v/>
      </c>
      <c r="AC1347" s="7"/>
      <c r="AD1347" t="s">
        <v>17301</v>
      </c>
      <c r="AE1347">
        <f t="shared" si="91"/>
        <v>0</v>
      </c>
      <c r="AG1347" s="2"/>
      <c r="AI1347" s="7"/>
    </row>
    <row r="1348" spans="1:35" ht="11" customHeight="1" outlineLevel="1" x14ac:dyDescent="0.25">
      <c r="A1348" t="s">
        <v>13017</v>
      </c>
      <c r="C1348" s="2" t="s">
        <v>12974</v>
      </c>
      <c r="D1348" s="2">
        <v>150</v>
      </c>
      <c r="E1348" s="7">
        <v>1964</v>
      </c>
      <c r="F1348" s="5" t="s">
        <v>5140</v>
      </c>
      <c r="H1348" s="5" t="s">
        <v>17294</v>
      </c>
      <c r="I1348" s="6" t="s">
        <v>17302</v>
      </c>
      <c r="J1348" s="6" t="s">
        <v>17287</v>
      </c>
      <c r="K1348" s="17">
        <v>5</v>
      </c>
      <c r="L1348" s="17" t="s">
        <v>7732</v>
      </c>
      <c r="M1348" s="9"/>
      <c r="N1348" s="9"/>
      <c r="O1348" s="21"/>
      <c r="Q1348" s="29"/>
      <c r="U1348" s="17"/>
      <c r="V1348" s="2"/>
      <c r="Y1348" t="str">
        <f t="shared" si="88"/>
        <v/>
      </c>
      <c r="AA1348" t="str">
        <f t="shared" si="89"/>
        <v/>
      </c>
      <c r="AC1348" s="7"/>
      <c r="AD1348" t="s">
        <v>17302</v>
      </c>
      <c r="AE1348">
        <f t="shared" si="91"/>
        <v>0</v>
      </c>
      <c r="AG1348" s="2"/>
      <c r="AI1348" s="7"/>
    </row>
    <row r="1349" spans="1:35" ht="11" customHeight="1" outlineLevel="1" x14ac:dyDescent="0.25">
      <c r="A1349" t="s">
        <v>13017</v>
      </c>
      <c r="C1349" s="2" t="s">
        <v>12974</v>
      </c>
      <c r="D1349" s="2">
        <v>151</v>
      </c>
      <c r="E1349" s="7">
        <v>1964</v>
      </c>
      <c r="F1349" s="5" t="s">
        <v>2621</v>
      </c>
      <c r="H1349" s="5" t="s">
        <v>17295</v>
      </c>
      <c r="I1349" s="6" t="s">
        <v>17278</v>
      </c>
      <c r="J1349" s="6" t="s">
        <v>17287</v>
      </c>
      <c r="K1349" s="17">
        <v>6</v>
      </c>
      <c r="L1349" s="17" t="s">
        <v>7732</v>
      </c>
      <c r="M1349" s="9"/>
      <c r="N1349" s="9"/>
      <c r="O1349" s="21"/>
      <c r="Q1349" s="29"/>
      <c r="U1349" s="17"/>
      <c r="V1349" s="2"/>
      <c r="Y1349" t="str">
        <f t="shared" si="88"/>
        <v/>
      </c>
      <c r="AA1349" t="str">
        <f t="shared" si="89"/>
        <v/>
      </c>
      <c r="AC1349" s="7"/>
      <c r="AD1349" t="s">
        <v>17278</v>
      </c>
      <c r="AE1349">
        <f t="shared" si="91"/>
        <v>0</v>
      </c>
      <c r="AG1349" s="2"/>
      <c r="AI1349" s="7"/>
    </row>
    <row r="1350" spans="1:35" ht="11" customHeight="1" outlineLevel="1" x14ac:dyDescent="0.25">
      <c r="A1350" t="s">
        <v>13017</v>
      </c>
      <c r="C1350" s="2" t="s">
        <v>12974</v>
      </c>
      <c r="D1350" s="2">
        <v>152</v>
      </c>
      <c r="E1350" s="7">
        <v>1964</v>
      </c>
      <c r="F1350" s="35">
        <v>1</v>
      </c>
      <c r="H1350" s="5" t="s">
        <v>17296</v>
      </c>
      <c r="I1350" s="6" t="s">
        <v>17303</v>
      </c>
      <c r="J1350" s="6" t="s">
        <v>17287</v>
      </c>
      <c r="K1350" s="17">
        <v>5</v>
      </c>
      <c r="L1350" s="17" t="s">
        <v>7732</v>
      </c>
      <c r="M1350" s="9"/>
      <c r="N1350" s="9"/>
      <c r="O1350" s="21"/>
      <c r="Q1350" s="29"/>
      <c r="U1350" s="17"/>
      <c r="V1350" s="2"/>
      <c r="Y1350" t="str">
        <f t="shared" si="88"/>
        <v/>
      </c>
      <c r="AA1350" t="str">
        <f t="shared" si="89"/>
        <v/>
      </c>
      <c r="AC1350" s="7"/>
      <c r="AD1350" t="s">
        <v>17303</v>
      </c>
      <c r="AE1350">
        <f t="shared" si="91"/>
        <v>0</v>
      </c>
      <c r="AG1350" s="2"/>
      <c r="AI1350" s="7"/>
    </row>
    <row r="1351" spans="1:35" ht="11" customHeight="1" outlineLevel="1" x14ac:dyDescent="0.25">
      <c r="A1351" t="s">
        <v>13017</v>
      </c>
      <c r="C1351" s="2" t="s">
        <v>12974</v>
      </c>
      <c r="D1351" s="2">
        <v>153</v>
      </c>
      <c r="E1351" s="7">
        <v>1964</v>
      </c>
      <c r="F1351" s="35">
        <v>1.4</v>
      </c>
      <c r="H1351" s="5" t="s">
        <v>17274</v>
      </c>
      <c r="I1351" s="6" t="s">
        <v>17304</v>
      </c>
      <c r="J1351" s="6" t="s">
        <v>17287</v>
      </c>
      <c r="K1351" s="17">
        <v>5</v>
      </c>
      <c r="L1351" s="17" t="s">
        <v>7732</v>
      </c>
      <c r="M1351" s="9"/>
      <c r="N1351" s="9"/>
      <c r="O1351" s="21"/>
      <c r="Q1351" s="29"/>
      <c r="U1351" s="17"/>
      <c r="V1351" s="2"/>
      <c r="Y1351" t="str">
        <f t="shared" si="88"/>
        <v/>
      </c>
      <c r="AA1351" t="str">
        <f t="shared" si="89"/>
        <v/>
      </c>
      <c r="AC1351" s="7"/>
      <c r="AD1351" t="s">
        <v>17304</v>
      </c>
      <c r="AE1351">
        <f t="shared" si="91"/>
        <v>0</v>
      </c>
      <c r="AG1351" s="2"/>
      <c r="AI1351" s="7"/>
    </row>
    <row r="1352" spans="1:35" ht="11" customHeight="1" outlineLevel="1" x14ac:dyDescent="0.25">
      <c r="A1352" t="s">
        <v>13017</v>
      </c>
      <c r="C1352" s="2" t="s">
        <v>12974</v>
      </c>
      <c r="D1352" s="2">
        <v>169</v>
      </c>
      <c r="E1352" s="7">
        <v>1966</v>
      </c>
      <c r="F1352" s="5" t="s">
        <v>17305</v>
      </c>
      <c r="H1352" s="5" t="s">
        <v>17295</v>
      </c>
      <c r="I1352" s="6" t="s">
        <v>17278</v>
      </c>
      <c r="J1352" s="6" t="s">
        <v>7622</v>
      </c>
      <c r="K1352" s="17">
        <v>6</v>
      </c>
      <c r="L1352" s="17" t="s">
        <v>7732</v>
      </c>
      <c r="M1352" s="9"/>
      <c r="N1352" s="9"/>
      <c r="O1352" s="21"/>
      <c r="Q1352" s="29"/>
      <c r="U1352" s="17"/>
      <c r="V1352" s="2"/>
      <c r="Y1352" t="str">
        <f t="shared" si="88"/>
        <v/>
      </c>
      <c r="AA1352" t="str">
        <f t="shared" si="89"/>
        <v/>
      </c>
      <c r="AC1352" s="7"/>
      <c r="AD1352" t="s">
        <v>17278</v>
      </c>
      <c r="AE1352">
        <f t="shared" si="91"/>
        <v>0</v>
      </c>
      <c r="AG1352" s="2"/>
      <c r="AI1352" s="7"/>
    </row>
    <row r="1353" spans="1:35" ht="11" customHeight="1" outlineLevel="1" x14ac:dyDescent="0.25">
      <c r="A1353" t="s">
        <v>13017</v>
      </c>
      <c r="C1353" s="2" t="s">
        <v>12974</v>
      </c>
      <c r="D1353" s="2">
        <v>170</v>
      </c>
      <c r="E1353" s="7">
        <v>1966</v>
      </c>
      <c r="F1353" s="5" t="s">
        <v>17306</v>
      </c>
      <c r="H1353" s="5" t="s">
        <v>17274</v>
      </c>
      <c r="I1353" s="6" t="s">
        <v>17304</v>
      </c>
      <c r="J1353" s="6" t="s">
        <v>7622</v>
      </c>
      <c r="K1353" s="17">
        <v>5</v>
      </c>
      <c r="L1353" s="17" t="s">
        <v>7732</v>
      </c>
      <c r="M1353" s="9"/>
      <c r="N1353" s="9"/>
      <c r="O1353" s="21"/>
      <c r="Q1353" s="29"/>
      <c r="U1353" s="17"/>
      <c r="V1353" s="2"/>
      <c r="Y1353" t="str">
        <f t="shared" si="88"/>
        <v/>
      </c>
      <c r="AA1353" t="str">
        <f t="shared" si="89"/>
        <v/>
      </c>
      <c r="AC1353" s="7"/>
      <c r="AD1353" t="s">
        <v>17304</v>
      </c>
      <c r="AE1353">
        <f t="shared" si="91"/>
        <v>0</v>
      </c>
      <c r="AG1353" s="2"/>
      <c r="AI1353" s="7"/>
    </row>
    <row r="1354" spans="1:35" ht="11" customHeight="1" outlineLevel="1" x14ac:dyDescent="0.25">
      <c r="A1354" t="s">
        <v>13017</v>
      </c>
      <c r="C1354" s="2" t="s">
        <v>12974</v>
      </c>
      <c r="D1354" s="2">
        <v>175</v>
      </c>
      <c r="E1354" s="7">
        <v>1967</v>
      </c>
      <c r="F1354" s="5" t="s">
        <v>4732</v>
      </c>
      <c r="H1354" s="5" t="s">
        <v>5398</v>
      </c>
      <c r="I1354" s="6" t="s">
        <v>17270</v>
      </c>
      <c r="J1354" s="6" t="s">
        <v>8482</v>
      </c>
      <c r="K1354" s="17">
        <v>6</v>
      </c>
      <c r="L1354" s="17" t="s">
        <v>7732</v>
      </c>
      <c r="M1354" s="9"/>
      <c r="N1354" s="9"/>
      <c r="O1354" s="21"/>
      <c r="Q1354" s="29"/>
      <c r="U1354" s="17"/>
      <c r="V1354" s="2"/>
      <c r="Y1354" t="str">
        <f t="shared" si="88"/>
        <v/>
      </c>
      <c r="AA1354" t="str">
        <f t="shared" si="89"/>
        <v/>
      </c>
      <c r="AC1354" s="7"/>
      <c r="AD1354" t="s">
        <v>17270</v>
      </c>
      <c r="AE1354">
        <f t="shared" si="91"/>
        <v>0</v>
      </c>
      <c r="AG1354" s="2"/>
      <c r="AI1354" s="7"/>
    </row>
    <row r="1355" spans="1:35" ht="11" customHeight="1" outlineLevel="1" x14ac:dyDescent="0.25">
      <c r="A1355" t="s">
        <v>13017</v>
      </c>
      <c r="C1355" s="2" t="s">
        <v>12974</v>
      </c>
      <c r="D1355" s="2">
        <v>176</v>
      </c>
      <c r="E1355" s="7">
        <v>1967</v>
      </c>
      <c r="F1355" s="5" t="s">
        <v>5138</v>
      </c>
      <c r="H1355" s="5" t="s">
        <v>5398</v>
      </c>
      <c r="I1355" s="6" t="s">
        <v>17270</v>
      </c>
      <c r="J1355" s="6" t="s">
        <v>8482</v>
      </c>
      <c r="K1355" s="17">
        <v>6</v>
      </c>
      <c r="L1355" s="17" t="s">
        <v>7732</v>
      </c>
      <c r="M1355" s="9"/>
      <c r="N1355" s="9"/>
      <c r="O1355" s="21"/>
      <c r="Q1355" s="29"/>
      <c r="U1355" s="17"/>
      <c r="V1355" s="2"/>
      <c r="Y1355" t="str">
        <f t="shared" si="88"/>
        <v/>
      </c>
      <c r="AA1355" t="str">
        <f t="shared" si="89"/>
        <v/>
      </c>
      <c r="AC1355" s="7"/>
      <c r="AD1355" t="s">
        <v>17270</v>
      </c>
      <c r="AE1355">
        <f t="shared" si="91"/>
        <v>0</v>
      </c>
      <c r="AG1355" s="2"/>
      <c r="AI1355" s="7"/>
    </row>
    <row r="1356" spans="1:35" ht="11" customHeight="1" outlineLevel="1" x14ac:dyDescent="0.25">
      <c r="A1356" t="s">
        <v>13017</v>
      </c>
      <c r="C1356" s="2" t="s">
        <v>12974</v>
      </c>
      <c r="D1356" s="2">
        <v>177</v>
      </c>
      <c r="E1356" s="7">
        <v>1967</v>
      </c>
      <c r="F1356" s="5" t="s">
        <v>5140</v>
      </c>
      <c r="H1356" s="5" t="s">
        <v>5398</v>
      </c>
      <c r="I1356" s="6" t="s">
        <v>17270</v>
      </c>
      <c r="J1356" s="6" t="s">
        <v>8482</v>
      </c>
      <c r="K1356" s="17">
        <v>6</v>
      </c>
      <c r="L1356" s="17" t="s">
        <v>7732</v>
      </c>
      <c r="M1356" s="9"/>
      <c r="N1356" s="9"/>
      <c r="O1356" s="21"/>
      <c r="Q1356" s="29"/>
      <c r="U1356" s="17"/>
      <c r="V1356" s="2"/>
      <c r="Y1356" t="str">
        <f t="shared" ref="Y1356:Y1419" si="92">IF(COUNTIF(F1356,"*fdc*"),1,"")</f>
        <v/>
      </c>
      <c r="AA1356" t="str">
        <f t="shared" ref="AA1356:AA1419" si="93">IF(COUNTIF(F1356,"*s/s*"),1,"")</f>
        <v/>
      </c>
      <c r="AC1356" s="7"/>
      <c r="AD1356" t="s">
        <v>17270</v>
      </c>
      <c r="AE1356">
        <f t="shared" si="91"/>
        <v>0</v>
      </c>
      <c r="AG1356" s="2"/>
      <c r="AI1356" s="7"/>
    </row>
    <row r="1357" spans="1:35" ht="11" customHeight="1" outlineLevel="1" x14ac:dyDescent="0.25">
      <c r="A1357" t="s">
        <v>13017</v>
      </c>
      <c r="C1357" s="2" t="s">
        <v>12974</v>
      </c>
      <c r="D1357" s="2">
        <v>178</v>
      </c>
      <c r="E1357" s="7">
        <v>1967</v>
      </c>
      <c r="F1357" s="35">
        <v>1</v>
      </c>
      <c r="H1357" s="5" t="s">
        <v>5398</v>
      </c>
      <c r="I1357" s="6" t="s">
        <v>17270</v>
      </c>
      <c r="J1357" s="6" t="s">
        <v>8482</v>
      </c>
      <c r="K1357" s="17">
        <v>6</v>
      </c>
      <c r="L1357" s="17" t="s">
        <v>7732</v>
      </c>
      <c r="M1357" s="9"/>
      <c r="N1357" s="9"/>
      <c r="O1357" s="21"/>
      <c r="Q1357" s="29"/>
      <c r="U1357" s="17"/>
      <c r="V1357" s="2"/>
      <c r="Y1357" t="str">
        <f t="shared" si="92"/>
        <v/>
      </c>
      <c r="AA1357" t="str">
        <f t="shared" si="93"/>
        <v/>
      </c>
      <c r="AC1357" s="7"/>
      <c r="AD1357" t="s">
        <v>17270</v>
      </c>
      <c r="AE1357">
        <f t="shared" ref="AE1357:AE1388" si="94">COUNTIF(I1357,"*Fuji*")</f>
        <v>0</v>
      </c>
      <c r="AG1357" s="2"/>
      <c r="AI1357" s="7"/>
    </row>
    <row r="1358" spans="1:35" ht="11" customHeight="1" outlineLevel="1" x14ac:dyDescent="0.25">
      <c r="A1358" t="s">
        <v>13017</v>
      </c>
      <c r="C1358" s="2" t="s">
        <v>12974</v>
      </c>
      <c r="D1358" s="2">
        <v>179</v>
      </c>
      <c r="E1358" s="7">
        <v>1967</v>
      </c>
      <c r="F1358" s="5" t="s">
        <v>183</v>
      </c>
      <c r="H1358" s="5" t="s">
        <v>5398</v>
      </c>
      <c r="I1358" s="6" t="s">
        <v>17278</v>
      </c>
      <c r="J1358" s="6" t="s">
        <v>17307</v>
      </c>
      <c r="K1358" s="17">
        <v>6</v>
      </c>
      <c r="L1358" s="17" t="s">
        <v>7732</v>
      </c>
      <c r="M1358" s="9"/>
      <c r="N1358" s="9"/>
      <c r="O1358" s="21"/>
      <c r="Q1358" s="29"/>
      <c r="U1358" s="17"/>
      <c r="V1358" s="2"/>
      <c r="Y1358" t="str">
        <f t="shared" si="92"/>
        <v/>
      </c>
      <c r="AA1358" t="str">
        <f t="shared" si="93"/>
        <v/>
      </c>
      <c r="AC1358" s="7"/>
      <c r="AD1358" t="s">
        <v>17278</v>
      </c>
      <c r="AE1358">
        <f t="shared" si="94"/>
        <v>0</v>
      </c>
      <c r="AG1358" s="2"/>
      <c r="AI1358" s="7"/>
    </row>
    <row r="1359" spans="1:35" ht="11" customHeight="1" outlineLevel="1" x14ac:dyDescent="0.25">
      <c r="A1359" t="s">
        <v>13017</v>
      </c>
      <c r="C1359" s="2" t="s">
        <v>12974</v>
      </c>
      <c r="D1359" s="2">
        <v>181</v>
      </c>
      <c r="E1359" s="7">
        <v>1967</v>
      </c>
      <c r="F1359" s="5" t="s">
        <v>3421</v>
      </c>
      <c r="H1359" s="5" t="s">
        <v>5398</v>
      </c>
      <c r="I1359" s="6" t="s">
        <v>11865</v>
      </c>
      <c r="J1359" s="6" t="s">
        <v>17307</v>
      </c>
      <c r="K1359" s="17">
        <v>5</v>
      </c>
      <c r="L1359" s="17" t="s">
        <v>7732</v>
      </c>
      <c r="M1359" s="9"/>
      <c r="N1359" s="9"/>
      <c r="O1359" s="21"/>
      <c r="Q1359" s="29"/>
      <c r="U1359" s="17"/>
      <c r="V1359" s="2"/>
      <c r="Y1359" t="str">
        <f t="shared" si="92"/>
        <v/>
      </c>
      <c r="AA1359" t="str">
        <f t="shared" si="93"/>
        <v/>
      </c>
      <c r="AC1359" s="7"/>
      <c r="AD1359" t="s">
        <v>11865</v>
      </c>
      <c r="AE1359">
        <f t="shared" si="94"/>
        <v>0</v>
      </c>
      <c r="AG1359" s="2"/>
      <c r="AI1359" s="7"/>
    </row>
    <row r="1360" spans="1:35" ht="11" customHeight="1" outlineLevel="1" x14ac:dyDescent="0.25">
      <c r="A1360" t="s">
        <v>13017</v>
      </c>
      <c r="C1360" s="2" t="s">
        <v>12974</v>
      </c>
      <c r="D1360" s="2">
        <v>185</v>
      </c>
      <c r="E1360" s="7">
        <v>1968</v>
      </c>
      <c r="F1360" s="5" t="s">
        <v>2348</v>
      </c>
      <c r="H1360" s="5" t="s">
        <v>5398</v>
      </c>
      <c r="I1360" s="6" t="s">
        <v>17270</v>
      </c>
      <c r="J1360" s="6" t="s">
        <v>17308</v>
      </c>
      <c r="K1360" s="17">
        <v>6</v>
      </c>
      <c r="L1360" s="17" t="s">
        <v>7730</v>
      </c>
      <c r="M1360" s="9">
        <v>1.3</v>
      </c>
      <c r="N1360" s="9"/>
      <c r="O1360" s="21"/>
      <c r="Q1360" s="29"/>
      <c r="U1360" s="17"/>
      <c r="V1360" s="2"/>
      <c r="Y1360" t="str">
        <f t="shared" si="92"/>
        <v/>
      </c>
      <c r="AA1360" t="str">
        <f t="shared" si="93"/>
        <v/>
      </c>
      <c r="AC1360" s="7"/>
      <c r="AD1360" t="s">
        <v>17270</v>
      </c>
      <c r="AE1360">
        <f t="shared" si="94"/>
        <v>0</v>
      </c>
      <c r="AG1360" s="2"/>
      <c r="AI1360" s="7"/>
    </row>
    <row r="1361" spans="1:35" ht="11" customHeight="1" outlineLevel="1" x14ac:dyDescent="0.25">
      <c r="A1361" t="s">
        <v>13017</v>
      </c>
      <c r="C1361" s="2" t="s">
        <v>12974</v>
      </c>
      <c r="D1361" s="2">
        <v>186</v>
      </c>
      <c r="E1361" s="7">
        <v>1968</v>
      </c>
      <c r="F1361" s="5" t="s">
        <v>5138</v>
      </c>
      <c r="H1361" s="5" t="s">
        <v>17291</v>
      </c>
      <c r="I1361" s="6" t="s">
        <v>17270</v>
      </c>
      <c r="J1361" s="6" t="s">
        <v>17309</v>
      </c>
      <c r="K1361" s="17">
        <v>6</v>
      </c>
      <c r="L1361" s="17" t="s">
        <v>7732</v>
      </c>
      <c r="M1361" s="9"/>
      <c r="N1361" s="9"/>
      <c r="O1361" s="21"/>
      <c r="Q1361" s="29"/>
      <c r="U1361" s="17"/>
      <c r="V1361" s="2"/>
      <c r="Y1361" t="str">
        <f t="shared" si="92"/>
        <v/>
      </c>
      <c r="AA1361" t="str">
        <f t="shared" si="93"/>
        <v/>
      </c>
      <c r="AC1361" s="7"/>
      <c r="AD1361" t="s">
        <v>17270</v>
      </c>
      <c r="AE1361">
        <f t="shared" si="94"/>
        <v>0</v>
      </c>
      <c r="AG1361" s="2"/>
      <c r="AI1361" s="7"/>
    </row>
    <row r="1362" spans="1:35" ht="11" customHeight="1" outlineLevel="1" x14ac:dyDescent="0.25">
      <c r="A1362" t="s">
        <v>13017</v>
      </c>
      <c r="C1362" s="2" t="s">
        <v>12974</v>
      </c>
      <c r="D1362" s="2">
        <v>199</v>
      </c>
      <c r="E1362" s="7">
        <v>1969</v>
      </c>
      <c r="F1362" s="5" t="s">
        <v>5138</v>
      </c>
      <c r="H1362" s="5" t="s">
        <v>5398</v>
      </c>
      <c r="I1362" s="6" t="s">
        <v>17310</v>
      </c>
      <c r="J1362" s="6" t="s">
        <v>7074</v>
      </c>
      <c r="K1362" s="17">
        <v>5</v>
      </c>
      <c r="L1362" s="17" t="s">
        <v>7730</v>
      </c>
      <c r="M1362" s="9">
        <v>4</v>
      </c>
      <c r="N1362" s="9"/>
      <c r="O1362" s="21"/>
      <c r="Q1362" s="29"/>
      <c r="U1362" s="17"/>
      <c r="V1362" s="2"/>
      <c r="Y1362" t="str">
        <f t="shared" si="92"/>
        <v/>
      </c>
      <c r="AA1362" t="str">
        <f t="shared" si="93"/>
        <v/>
      </c>
      <c r="AC1362" s="7"/>
      <c r="AD1362" t="s">
        <v>17310</v>
      </c>
      <c r="AE1362">
        <f t="shared" si="94"/>
        <v>0</v>
      </c>
      <c r="AG1362" s="2"/>
      <c r="AI1362" s="7"/>
    </row>
    <row r="1363" spans="1:35" ht="11" customHeight="1" outlineLevel="1" x14ac:dyDescent="0.25">
      <c r="A1363" t="s">
        <v>13017</v>
      </c>
      <c r="C1363" s="2" t="s">
        <v>12974</v>
      </c>
      <c r="D1363" s="2">
        <v>200</v>
      </c>
      <c r="E1363" s="7">
        <v>1969</v>
      </c>
      <c r="F1363" s="5" t="s">
        <v>2974</v>
      </c>
      <c r="H1363" s="5" t="s">
        <v>5398</v>
      </c>
      <c r="I1363" s="6" t="s">
        <v>17311</v>
      </c>
      <c r="J1363" s="6" t="s">
        <v>7074</v>
      </c>
      <c r="K1363" s="17">
        <v>5</v>
      </c>
      <c r="L1363" s="17" t="s">
        <v>7730</v>
      </c>
      <c r="M1363" s="9">
        <v>0.6</v>
      </c>
      <c r="N1363" s="9"/>
      <c r="O1363" s="21"/>
      <c r="Q1363" s="29"/>
      <c r="U1363" s="17"/>
      <c r="V1363" s="2"/>
      <c r="Y1363" t="str">
        <f t="shared" si="92"/>
        <v/>
      </c>
      <c r="AA1363" t="str">
        <f t="shared" si="93"/>
        <v/>
      </c>
      <c r="AC1363" s="7"/>
      <c r="AD1363" t="s">
        <v>17311</v>
      </c>
      <c r="AE1363">
        <f t="shared" si="94"/>
        <v>0</v>
      </c>
      <c r="AG1363" s="2"/>
      <c r="AI1363" s="7"/>
    </row>
    <row r="1364" spans="1:35" ht="11" customHeight="1" outlineLevel="1" x14ac:dyDescent="0.25">
      <c r="A1364" t="s">
        <v>13017</v>
      </c>
      <c r="C1364" s="2" t="s">
        <v>12974</v>
      </c>
      <c r="D1364" s="2">
        <v>202</v>
      </c>
      <c r="E1364" s="7">
        <v>1970</v>
      </c>
      <c r="F1364" s="5" t="s">
        <v>5068</v>
      </c>
      <c r="H1364" s="5" t="s">
        <v>5398</v>
      </c>
      <c r="I1364" s="6" t="s">
        <v>17313</v>
      </c>
      <c r="J1364" s="6" t="s">
        <v>17312</v>
      </c>
      <c r="K1364" s="17">
        <v>5</v>
      </c>
      <c r="L1364" s="17" t="s">
        <v>7730</v>
      </c>
      <c r="M1364" s="9">
        <v>0.6</v>
      </c>
      <c r="N1364" s="9"/>
      <c r="O1364" s="21"/>
      <c r="Q1364" s="29"/>
      <c r="U1364" s="17"/>
      <c r="V1364" s="2"/>
      <c r="Y1364" t="str">
        <f t="shared" si="92"/>
        <v/>
      </c>
      <c r="AA1364" t="str">
        <f t="shared" si="93"/>
        <v/>
      </c>
      <c r="AC1364" s="7"/>
      <c r="AD1364" t="s">
        <v>17313</v>
      </c>
      <c r="AE1364">
        <f t="shared" si="94"/>
        <v>0</v>
      </c>
      <c r="AG1364" s="2"/>
      <c r="AI1364" s="7"/>
    </row>
    <row r="1365" spans="1:35" ht="11" customHeight="1" outlineLevel="1" x14ac:dyDescent="0.25">
      <c r="A1365" t="s">
        <v>13017</v>
      </c>
      <c r="C1365" s="2" t="s">
        <v>12974</v>
      </c>
      <c r="D1365" s="2">
        <v>205</v>
      </c>
      <c r="E1365" s="7">
        <v>1970</v>
      </c>
      <c r="F1365" s="5" t="s">
        <v>3217</v>
      </c>
      <c r="H1365" s="5" t="s">
        <v>5398</v>
      </c>
      <c r="I1365" s="6" t="s">
        <v>17314</v>
      </c>
      <c r="J1365" s="6" t="s">
        <v>17312</v>
      </c>
      <c r="K1365" s="17">
        <v>5</v>
      </c>
      <c r="L1365" s="17" t="s">
        <v>7730</v>
      </c>
      <c r="M1365" s="9">
        <v>0.5</v>
      </c>
      <c r="N1365" s="9"/>
      <c r="O1365" s="21"/>
      <c r="Q1365" s="29"/>
      <c r="U1365" s="17"/>
      <c r="V1365" s="2"/>
      <c r="Y1365" t="str">
        <f t="shared" si="92"/>
        <v/>
      </c>
      <c r="AA1365" t="str">
        <f t="shared" si="93"/>
        <v/>
      </c>
      <c r="AC1365" s="7"/>
      <c r="AD1365" t="s">
        <v>17314</v>
      </c>
      <c r="AE1365">
        <f t="shared" si="94"/>
        <v>0</v>
      </c>
      <c r="AG1365" s="2"/>
      <c r="AI1365" s="7"/>
    </row>
    <row r="1366" spans="1:35" ht="11" customHeight="1" outlineLevel="1" x14ac:dyDescent="0.25">
      <c r="A1366" t="s">
        <v>13017</v>
      </c>
      <c r="C1366" s="2" t="s">
        <v>12974</v>
      </c>
      <c r="D1366" s="2">
        <v>207</v>
      </c>
      <c r="E1366" s="7">
        <v>1970</v>
      </c>
      <c r="F1366" s="5" t="s">
        <v>5139</v>
      </c>
      <c r="H1366" s="5" t="s">
        <v>5398</v>
      </c>
      <c r="I1366" s="6" t="s">
        <v>17314</v>
      </c>
      <c r="J1366" s="6" t="s">
        <v>17312</v>
      </c>
      <c r="K1366" s="17">
        <v>5</v>
      </c>
      <c r="L1366" s="17" t="s">
        <v>7730</v>
      </c>
      <c r="M1366" s="9">
        <v>2.2000000000000002</v>
      </c>
      <c r="N1366" s="9"/>
      <c r="O1366" s="21"/>
      <c r="Q1366" s="29"/>
      <c r="U1366" s="17"/>
      <c r="V1366" s="2"/>
      <c r="Y1366" t="str">
        <f t="shared" si="92"/>
        <v/>
      </c>
      <c r="AA1366" t="str">
        <f t="shared" si="93"/>
        <v/>
      </c>
      <c r="AC1366" s="7"/>
      <c r="AD1366" t="s">
        <v>17314</v>
      </c>
      <c r="AE1366">
        <f t="shared" si="94"/>
        <v>0</v>
      </c>
      <c r="AG1366" s="2"/>
      <c r="AI1366" s="7"/>
    </row>
    <row r="1367" spans="1:35" ht="11" customHeight="1" outlineLevel="1" x14ac:dyDescent="0.25">
      <c r="A1367" t="s">
        <v>13017</v>
      </c>
      <c r="C1367" s="2" t="s">
        <v>12974</v>
      </c>
      <c r="D1367" s="2">
        <v>208</v>
      </c>
      <c r="E1367" s="7">
        <v>1970</v>
      </c>
      <c r="F1367" s="5" t="s">
        <v>1629</v>
      </c>
      <c r="H1367" s="5" t="s">
        <v>5398</v>
      </c>
      <c r="I1367" s="6" t="s">
        <v>20966</v>
      </c>
      <c r="J1367" s="6" t="s">
        <v>17312</v>
      </c>
      <c r="K1367" s="17">
        <v>3</v>
      </c>
      <c r="L1367" s="17" t="s">
        <v>7730</v>
      </c>
      <c r="M1367" s="9">
        <v>4</v>
      </c>
      <c r="N1367" s="9"/>
      <c r="O1367" s="21"/>
      <c r="Q1367" s="29"/>
      <c r="U1367" s="17"/>
      <c r="V1367" s="2"/>
      <c r="Y1367" t="str">
        <f t="shared" si="92"/>
        <v/>
      </c>
      <c r="AA1367" t="str">
        <f t="shared" si="93"/>
        <v/>
      </c>
      <c r="AC1367" s="7"/>
      <c r="AD1367" t="s">
        <v>17314</v>
      </c>
      <c r="AE1367">
        <f t="shared" si="94"/>
        <v>0</v>
      </c>
      <c r="AG1367" s="2"/>
      <c r="AI1367" s="7"/>
    </row>
    <row r="1368" spans="1:35" ht="11" customHeight="1" outlineLevel="1" x14ac:dyDescent="0.25">
      <c r="A1368" t="s">
        <v>13017</v>
      </c>
      <c r="C1368" s="2" t="s">
        <v>12974</v>
      </c>
      <c r="D1368" s="2">
        <v>211</v>
      </c>
      <c r="E1368" s="7">
        <v>1970</v>
      </c>
      <c r="F1368" s="5" t="s">
        <v>1935</v>
      </c>
      <c r="H1368" s="5" t="s">
        <v>5398</v>
      </c>
      <c r="I1368" s="6" t="s">
        <v>17314</v>
      </c>
      <c r="J1368" s="6" t="s">
        <v>17312</v>
      </c>
      <c r="K1368" s="17">
        <v>5</v>
      </c>
      <c r="L1368" s="17" t="s">
        <v>7730</v>
      </c>
      <c r="M1368" s="9">
        <v>2.1</v>
      </c>
      <c r="N1368" s="9"/>
      <c r="O1368" s="21"/>
      <c r="Q1368" s="29"/>
      <c r="U1368" s="17"/>
      <c r="V1368" s="2"/>
      <c r="Y1368" t="str">
        <f t="shared" si="92"/>
        <v/>
      </c>
      <c r="AA1368" t="str">
        <f t="shared" si="93"/>
        <v/>
      </c>
      <c r="AC1368" s="7"/>
      <c r="AD1368" t="s">
        <v>17314</v>
      </c>
      <c r="AE1368">
        <f t="shared" si="94"/>
        <v>0</v>
      </c>
      <c r="AG1368" s="2"/>
      <c r="AI1368" s="7"/>
    </row>
    <row r="1369" spans="1:35" ht="11" customHeight="1" outlineLevel="1" x14ac:dyDescent="0.25">
      <c r="A1369" t="s">
        <v>13017</v>
      </c>
      <c r="C1369" s="2" t="s">
        <v>12974</v>
      </c>
      <c r="D1369" s="2">
        <v>218</v>
      </c>
      <c r="E1369" s="7">
        <v>1970</v>
      </c>
      <c r="F1369" s="35">
        <v>5</v>
      </c>
      <c r="H1369" s="5" t="s">
        <v>5398</v>
      </c>
      <c r="I1369" s="6" t="s">
        <v>17315</v>
      </c>
      <c r="J1369" s="6" t="s">
        <v>17312</v>
      </c>
      <c r="K1369" s="17">
        <v>5</v>
      </c>
      <c r="L1369" s="17" t="s">
        <v>7732</v>
      </c>
      <c r="M1369" s="9"/>
      <c r="N1369" s="9"/>
      <c r="O1369" s="21"/>
      <c r="Q1369" s="29"/>
      <c r="U1369" s="17"/>
      <c r="V1369" s="2"/>
      <c r="Y1369" t="str">
        <f t="shared" si="92"/>
        <v/>
      </c>
      <c r="AA1369" t="str">
        <f t="shared" si="93"/>
        <v/>
      </c>
      <c r="AC1369" s="7"/>
      <c r="AD1369" t="s">
        <v>17315</v>
      </c>
      <c r="AE1369">
        <f t="shared" si="94"/>
        <v>0</v>
      </c>
      <c r="AG1369" s="2"/>
      <c r="AI1369" s="7"/>
    </row>
    <row r="1370" spans="1:35" ht="11" customHeight="1" outlineLevel="1" x14ac:dyDescent="0.25">
      <c r="A1370" t="s">
        <v>13017</v>
      </c>
      <c r="C1370" s="2" t="s">
        <v>12974</v>
      </c>
      <c r="D1370" s="2">
        <v>225</v>
      </c>
      <c r="E1370" s="7">
        <v>1970</v>
      </c>
      <c r="F1370" s="5" t="s">
        <v>5068</v>
      </c>
      <c r="H1370" s="5" t="s">
        <v>5398</v>
      </c>
      <c r="I1370" s="6" t="s">
        <v>17317</v>
      </c>
      <c r="J1370" s="6" t="s">
        <v>17316</v>
      </c>
      <c r="K1370" s="17">
        <v>5</v>
      </c>
      <c r="L1370" s="17" t="s">
        <v>7730</v>
      </c>
      <c r="M1370" s="9">
        <v>0.5</v>
      </c>
      <c r="N1370" s="9"/>
      <c r="O1370" s="21"/>
      <c r="Q1370" s="29"/>
      <c r="U1370" s="17"/>
      <c r="V1370" s="2"/>
      <c r="Y1370" t="str">
        <f t="shared" si="92"/>
        <v/>
      </c>
      <c r="AA1370" t="str">
        <f t="shared" si="93"/>
        <v/>
      </c>
      <c r="AC1370" s="7"/>
      <c r="AD1370" t="s">
        <v>17317</v>
      </c>
      <c r="AE1370">
        <f t="shared" si="94"/>
        <v>0</v>
      </c>
      <c r="AG1370" s="2"/>
      <c r="AI1370" s="7"/>
    </row>
    <row r="1371" spans="1:35" ht="11" customHeight="1" outlineLevel="1" x14ac:dyDescent="0.25">
      <c r="A1371" t="s">
        <v>13017</v>
      </c>
      <c r="C1371" s="2" t="s">
        <v>12974</v>
      </c>
      <c r="D1371" s="2">
        <v>226</v>
      </c>
      <c r="E1371" s="7">
        <v>1970</v>
      </c>
      <c r="F1371" s="5" t="s">
        <v>5138</v>
      </c>
      <c r="H1371" s="5" t="s">
        <v>5398</v>
      </c>
      <c r="I1371" s="6" t="s">
        <v>17317</v>
      </c>
      <c r="J1371" s="6" t="s">
        <v>17316</v>
      </c>
      <c r="K1371" s="17">
        <v>5</v>
      </c>
      <c r="L1371" s="17" t="s">
        <v>7730</v>
      </c>
      <c r="M1371" s="9">
        <v>0.5</v>
      </c>
      <c r="N1371" s="9"/>
      <c r="O1371" s="21"/>
      <c r="Q1371" s="29"/>
      <c r="U1371" s="17"/>
      <c r="V1371" s="2"/>
      <c r="Y1371" t="str">
        <f t="shared" si="92"/>
        <v/>
      </c>
      <c r="AA1371" t="str">
        <f t="shared" si="93"/>
        <v/>
      </c>
      <c r="AC1371" s="7"/>
      <c r="AD1371" t="s">
        <v>17317</v>
      </c>
      <c r="AE1371">
        <f t="shared" si="94"/>
        <v>0</v>
      </c>
      <c r="AG1371" s="2"/>
      <c r="AI1371" s="7"/>
    </row>
    <row r="1372" spans="1:35" ht="11" customHeight="1" outlineLevel="1" x14ac:dyDescent="0.25">
      <c r="A1372" t="s">
        <v>13017</v>
      </c>
      <c r="C1372" s="2" t="s">
        <v>12974</v>
      </c>
      <c r="D1372" s="2">
        <v>227</v>
      </c>
      <c r="E1372" s="7">
        <v>1970</v>
      </c>
      <c r="F1372" s="5" t="s">
        <v>5279</v>
      </c>
      <c r="H1372" s="5" t="s">
        <v>5398</v>
      </c>
      <c r="I1372" s="6" t="s">
        <v>17317</v>
      </c>
      <c r="J1372" s="6" t="s">
        <v>17316</v>
      </c>
      <c r="K1372" s="17">
        <v>5</v>
      </c>
      <c r="L1372" s="17" t="s">
        <v>7730</v>
      </c>
      <c r="M1372" s="9">
        <v>1</v>
      </c>
      <c r="N1372" s="9"/>
      <c r="O1372" s="21"/>
      <c r="Q1372" s="29"/>
      <c r="U1372" s="17"/>
      <c r="V1372" s="2"/>
      <c r="Y1372" t="str">
        <f t="shared" si="92"/>
        <v/>
      </c>
      <c r="AA1372" t="str">
        <f t="shared" si="93"/>
        <v/>
      </c>
      <c r="AC1372" s="7"/>
      <c r="AD1372" t="s">
        <v>17317</v>
      </c>
      <c r="AE1372">
        <f t="shared" si="94"/>
        <v>0</v>
      </c>
      <c r="AG1372" s="2"/>
      <c r="AI1372" s="7"/>
    </row>
    <row r="1373" spans="1:35" ht="11" customHeight="1" outlineLevel="1" x14ac:dyDescent="0.25">
      <c r="A1373" t="s">
        <v>13017</v>
      </c>
      <c r="C1373" s="2" t="s">
        <v>12974</v>
      </c>
      <c r="D1373" s="2">
        <v>228</v>
      </c>
      <c r="E1373" s="7">
        <v>1970</v>
      </c>
      <c r="F1373" s="5" t="s">
        <v>1346</v>
      </c>
      <c r="H1373" s="5" t="s">
        <v>5398</v>
      </c>
      <c r="I1373" s="6" t="s">
        <v>17317</v>
      </c>
      <c r="J1373" s="6" t="s">
        <v>17316</v>
      </c>
      <c r="K1373" s="17">
        <v>5</v>
      </c>
      <c r="L1373" s="17" t="s">
        <v>7730</v>
      </c>
      <c r="M1373" s="9">
        <v>3.4</v>
      </c>
      <c r="N1373" s="9"/>
      <c r="O1373" s="21"/>
      <c r="Q1373" s="29"/>
      <c r="U1373" s="17"/>
      <c r="V1373" s="2"/>
      <c r="Y1373" t="str">
        <f t="shared" si="92"/>
        <v/>
      </c>
      <c r="AA1373" t="str">
        <f t="shared" si="93"/>
        <v/>
      </c>
      <c r="AC1373" s="7"/>
      <c r="AD1373" t="s">
        <v>17317</v>
      </c>
      <c r="AE1373">
        <f t="shared" si="94"/>
        <v>0</v>
      </c>
      <c r="AG1373" s="2"/>
      <c r="AI1373" s="7"/>
    </row>
    <row r="1374" spans="1:35" ht="11" customHeight="1" outlineLevel="1" x14ac:dyDescent="0.25">
      <c r="A1374" t="s">
        <v>13017</v>
      </c>
      <c r="C1374" s="2" t="s">
        <v>12974</v>
      </c>
      <c r="D1374" s="2">
        <v>250</v>
      </c>
      <c r="E1374" s="7">
        <v>1973</v>
      </c>
      <c r="F1374" s="5" t="s">
        <v>6383</v>
      </c>
      <c r="H1374" s="5" t="s">
        <v>5398</v>
      </c>
      <c r="I1374" s="6" t="s">
        <v>17318</v>
      </c>
      <c r="J1374" s="6" t="s">
        <v>11056</v>
      </c>
      <c r="K1374" s="17">
        <v>5</v>
      </c>
      <c r="L1374" s="17" t="s">
        <v>7732</v>
      </c>
      <c r="M1374" s="9"/>
      <c r="N1374" s="9"/>
      <c r="O1374" s="21"/>
      <c r="Q1374" s="29"/>
      <c r="U1374" s="17"/>
      <c r="V1374" s="2"/>
      <c r="Y1374" t="str">
        <f t="shared" si="92"/>
        <v/>
      </c>
      <c r="AA1374" t="str">
        <f t="shared" si="93"/>
        <v/>
      </c>
      <c r="AC1374" s="7"/>
      <c r="AD1374" t="s">
        <v>17318</v>
      </c>
      <c r="AE1374">
        <f t="shared" si="94"/>
        <v>0</v>
      </c>
      <c r="AG1374" s="2"/>
      <c r="AI1374" s="7"/>
    </row>
    <row r="1375" spans="1:35" ht="11" customHeight="1" outlineLevel="1" x14ac:dyDescent="0.25">
      <c r="A1375" t="s">
        <v>13017</v>
      </c>
      <c r="C1375" s="2" t="s">
        <v>12974</v>
      </c>
      <c r="D1375" s="2">
        <v>252</v>
      </c>
      <c r="E1375" s="7">
        <v>1973</v>
      </c>
      <c r="F1375" s="5" t="s">
        <v>5138</v>
      </c>
      <c r="H1375" s="5" t="s">
        <v>5398</v>
      </c>
      <c r="I1375" s="6" t="s">
        <v>17318</v>
      </c>
      <c r="J1375" s="6" t="s">
        <v>11056</v>
      </c>
      <c r="K1375" s="17">
        <v>5</v>
      </c>
      <c r="L1375" s="17" t="s">
        <v>7732</v>
      </c>
      <c r="M1375" s="9"/>
      <c r="N1375" s="9"/>
      <c r="O1375" s="21"/>
      <c r="Q1375" s="29"/>
      <c r="U1375" s="17"/>
      <c r="V1375" s="2"/>
      <c r="Y1375" t="str">
        <f t="shared" si="92"/>
        <v/>
      </c>
      <c r="AA1375" t="str">
        <f t="shared" si="93"/>
        <v/>
      </c>
      <c r="AC1375" s="7"/>
      <c r="AD1375" t="s">
        <v>17318</v>
      </c>
      <c r="AE1375">
        <f t="shared" si="94"/>
        <v>0</v>
      </c>
      <c r="AG1375" s="2"/>
      <c r="AI1375" s="7"/>
    </row>
    <row r="1376" spans="1:35" ht="11" customHeight="1" outlineLevel="1" x14ac:dyDescent="0.25">
      <c r="A1376" t="s">
        <v>13017</v>
      </c>
      <c r="C1376" s="2" t="s">
        <v>12974</v>
      </c>
      <c r="D1376" s="2">
        <v>253</v>
      </c>
      <c r="E1376" s="7">
        <v>1973</v>
      </c>
      <c r="F1376" s="5" t="s">
        <v>5140</v>
      </c>
      <c r="H1376" s="5" t="s">
        <v>5398</v>
      </c>
      <c r="I1376" s="6" t="s">
        <v>17318</v>
      </c>
      <c r="J1376" s="6" t="s">
        <v>11056</v>
      </c>
      <c r="K1376" s="17">
        <v>5</v>
      </c>
      <c r="L1376" s="17" t="s">
        <v>7732</v>
      </c>
      <c r="M1376" s="9"/>
      <c r="N1376" s="9"/>
      <c r="O1376" s="21"/>
      <c r="Q1376" s="29"/>
      <c r="U1376" s="17"/>
      <c r="V1376" s="2"/>
      <c r="Y1376" t="str">
        <f t="shared" si="92"/>
        <v/>
      </c>
      <c r="AA1376" t="str">
        <f t="shared" si="93"/>
        <v/>
      </c>
      <c r="AC1376" s="7"/>
      <c r="AD1376" t="s">
        <v>17318</v>
      </c>
      <c r="AE1376">
        <f t="shared" si="94"/>
        <v>0</v>
      </c>
      <c r="AG1376" s="2"/>
      <c r="AI1376" s="7"/>
    </row>
    <row r="1377" spans="1:35" ht="11" customHeight="1" outlineLevel="1" x14ac:dyDescent="0.25">
      <c r="A1377" t="s">
        <v>13017</v>
      </c>
      <c r="C1377" s="2" t="s">
        <v>12974</v>
      </c>
      <c r="D1377" s="2">
        <v>254</v>
      </c>
      <c r="E1377" s="7">
        <v>1973</v>
      </c>
      <c r="F1377" s="5" t="s">
        <v>3421</v>
      </c>
      <c r="H1377" s="5" t="s">
        <v>5398</v>
      </c>
      <c r="I1377" s="6" t="s">
        <v>17318</v>
      </c>
      <c r="J1377" s="6" t="s">
        <v>11056</v>
      </c>
      <c r="K1377" s="17">
        <v>5</v>
      </c>
      <c r="L1377" s="17" t="s">
        <v>7732</v>
      </c>
      <c r="M1377" s="9"/>
      <c r="N1377" s="9"/>
      <c r="O1377" s="21"/>
      <c r="Q1377" s="29"/>
      <c r="U1377" s="17"/>
      <c r="V1377" s="2"/>
      <c r="Y1377" t="str">
        <f t="shared" si="92"/>
        <v/>
      </c>
      <c r="AA1377" t="str">
        <f t="shared" si="93"/>
        <v/>
      </c>
      <c r="AC1377" s="7"/>
      <c r="AD1377" t="s">
        <v>17318</v>
      </c>
      <c r="AE1377">
        <f t="shared" si="94"/>
        <v>0</v>
      </c>
      <c r="AG1377" s="2"/>
      <c r="AI1377" s="7"/>
    </row>
    <row r="1378" spans="1:35" ht="11" customHeight="1" outlineLevel="1" x14ac:dyDescent="0.25">
      <c r="A1378" t="s">
        <v>13017</v>
      </c>
      <c r="C1378" s="2" t="s">
        <v>12974</v>
      </c>
      <c r="D1378" s="2">
        <v>255</v>
      </c>
      <c r="E1378" s="7">
        <v>1973</v>
      </c>
      <c r="F1378" s="35">
        <v>1</v>
      </c>
      <c r="H1378" s="5" t="s">
        <v>5398</v>
      </c>
      <c r="I1378" s="6" t="s">
        <v>17318</v>
      </c>
      <c r="J1378" s="6" t="s">
        <v>11056</v>
      </c>
      <c r="K1378" s="17">
        <v>5</v>
      </c>
      <c r="L1378" s="17" t="s">
        <v>7732</v>
      </c>
      <c r="M1378" s="9"/>
      <c r="N1378" s="9"/>
      <c r="O1378" s="21"/>
      <c r="Q1378" s="29"/>
      <c r="U1378" s="17"/>
      <c r="V1378" s="2"/>
      <c r="Y1378" t="str">
        <f t="shared" si="92"/>
        <v/>
      </c>
      <c r="AA1378" t="str">
        <f t="shared" si="93"/>
        <v/>
      </c>
      <c r="AC1378" s="7"/>
      <c r="AD1378" t="s">
        <v>17318</v>
      </c>
      <c r="AE1378">
        <f t="shared" si="94"/>
        <v>0</v>
      </c>
      <c r="AG1378" s="2"/>
      <c r="AI1378" s="7"/>
    </row>
    <row r="1379" spans="1:35" ht="11" customHeight="1" outlineLevel="1" x14ac:dyDescent="0.25">
      <c r="A1379" t="s">
        <v>13017</v>
      </c>
      <c r="C1379" s="2" t="s">
        <v>12974</v>
      </c>
      <c r="D1379" s="2" t="s">
        <v>17321</v>
      </c>
      <c r="E1379" s="7">
        <v>1974</v>
      </c>
      <c r="F1379" s="5" t="s">
        <v>17320</v>
      </c>
      <c r="H1379" s="5" t="s">
        <v>5398</v>
      </c>
      <c r="I1379" s="6" t="s">
        <v>17270</v>
      </c>
      <c r="J1379" s="6" t="s">
        <v>17319</v>
      </c>
      <c r="K1379" s="17">
        <v>6</v>
      </c>
      <c r="L1379" s="17" t="s">
        <v>7730</v>
      </c>
      <c r="M1379" s="9">
        <v>8.1</v>
      </c>
      <c r="N1379" s="9"/>
      <c r="O1379" s="21"/>
      <c r="Q1379" s="29"/>
      <c r="U1379" s="17"/>
      <c r="V1379" s="2"/>
      <c r="Y1379" t="str">
        <f t="shared" si="92"/>
        <v/>
      </c>
      <c r="AA1379">
        <f t="shared" si="93"/>
        <v>1</v>
      </c>
      <c r="AC1379" s="7"/>
      <c r="AD1379" t="s">
        <v>17270</v>
      </c>
      <c r="AE1379">
        <f t="shared" si="94"/>
        <v>0</v>
      </c>
      <c r="AG1379" s="2"/>
      <c r="AI1379" s="7"/>
    </row>
    <row r="1380" spans="1:35" ht="11" customHeight="1" outlineLevel="1" x14ac:dyDescent="0.25">
      <c r="A1380" t="s">
        <v>13017</v>
      </c>
      <c r="C1380" s="2" t="s">
        <v>12974</v>
      </c>
      <c r="D1380" s="2">
        <v>305</v>
      </c>
      <c r="E1380" s="7">
        <v>1976</v>
      </c>
      <c r="F1380" s="5" t="s">
        <v>5139</v>
      </c>
      <c r="H1380" s="5" t="s">
        <v>5398</v>
      </c>
      <c r="I1380" s="6" t="s">
        <v>17323</v>
      </c>
      <c r="J1380" s="6" t="s">
        <v>17322</v>
      </c>
      <c r="K1380" s="17">
        <v>4</v>
      </c>
      <c r="L1380" s="17" t="s">
        <v>7732</v>
      </c>
      <c r="M1380" s="9"/>
      <c r="N1380" s="9"/>
      <c r="O1380" s="21"/>
      <c r="Q1380" s="29"/>
      <c r="U1380" s="17"/>
      <c r="V1380" s="2"/>
      <c r="Y1380" t="str">
        <f t="shared" si="92"/>
        <v/>
      </c>
      <c r="AA1380" t="str">
        <f t="shared" si="93"/>
        <v/>
      </c>
      <c r="AC1380" s="7"/>
      <c r="AD1380" t="s">
        <v>17323</v>
      </c>
      <c r="AE1380">
        <f t="shared" si="94"/>
        <v>0</v>
      </c>
      <c r="AG1380" s="2"/>
      <c r="AI1380" s="7"/>
    </row>
    <row r="1381" spans="1:35" ht="11" customHeight="1" outlineLevel="1" x14ac:dyDescent="0.25">
      <c r="A1381" t="s">
        <v>13017</v>
      </c>
      <c r="C1381" s="2" t="s">
        <v>12974</v>
      </c>
      <c r="D1381" s="2">
        <v>306</v>
      </c>
      <c r="E1381" s="7">
        <v>1976</v>
      </c>
      <c r="F1381" s="5" t="s">
        <v>5657</v>
      </c>
      <c r="H1381" s="5" t="s">
        <v>5398</v>
      </c>
      <c r="I1381" s="6" t="s">
        <v>17323</v>
      </c>
      <c r="J1381" s="6" t="s">
        <v>17322</v>
      </c>
      <c r="K1381" s="17">
        <v>4</v>
      </c>
      <c r="L1381" s="17" t="s">
        <v>7732</v>
      </c>
      <c r="M1381" s="9"/>
      <c r="N1381" s="9"/>
      <c r="O1381" s="21"/>
      <c r="Q1381" s="29"/>
      <c r="U1381" s="17"/>
      <c r="V1381" s="2"/>
      <c r="Y1381" t="str">
        <f t="shared" si="92"/>
        <v/>
      </c>
      <c r="AA1381" t="str">
        <f t="shared" si="93"/>
        <v/>
      </c>
      <c r="AC1381" s="7"/>
      <c r="AD1381" t="s">
        <v>17323</v>
      </c>
      <c r="AE1381">
        <f t="shared" si="94"/>
        <v>0</v>
      </c>
      <c r="AG1381" s="2"/>
      <c r="AI1381" s="7"/>
    </row>
    <row r="1382" spans="1:35" ht="11" customHeight="1" outlineLevel="1" x14ac:dyDescent="0.25">
      <c r="A1382" t="s">
        <v>13017</v>
      </c>
      <c r="C1382" s="2" t="s">
        <v>12974</v>
      </c>
      <c r="D1382" s="2">
        <v>307</v>
      </c>
      <c r="E1382" s="7">
        <v>1976</v>
      </c>
      <c r="F1382" s="5" t="s">
        <v>3421</v>
      </c>
      <c r="H1382" s="5" t="s">
        <v>5398</v>
      </c>
      <c r="I1382" s="6" t="s">
        <v>17323</v>
      </c>
      <c r="J1382" s="6" t="s">
        <v>17322</v>
      </c>
      <c r="K1382" s="17">
        <v>4</v>
      </c>
      <c r="L1382" s="17" t="s">
        <v>7732</v>
      </c>
      <c r="M1382" s="9"/>
      <c r="N1382" s="9"/>
      <c r="O1382" s="21"/>
      <c r="Q1382" s="29"/>
      <c r="U1382" s="17"/>
      <c r="V1382" s="2"/>
      <c r="Y1382" t="str">
        <f t="shared" si="92"/>
        <v/>
      </c>
      <c r="AA1382" t="str">
        <f t="shared" si="93"/>
        <v/>
      </c>
      <c r="AC1382" s="7"/>
      <c r="AD1382" t="s">
        <v>17323</v>
      </c>
      <c r="AE1382">
        <f t="shared" si="94"/>
        <v>0</v>
      </c>
      <c r="AG1382" s="2"/>
      <c r="AI1382" s="7"/>
    </row>
    <row r="1383" spans="1:35" ht="11" customHeight="1" outlineLevel="1" x14ac:dyDescent="0.25">
      <c r="A1383" t="s">
        <v>13017</v>
      </c>
      <c r="C1383" s="2" t="s">
        <v>12974</v>
      </c>
      <c r="D1383" s="2">
        <v>308</v>
      </c>
      <c r="E1383" s="7">
        <v>1976</v>
      </c>
      <c r="F1383" s="5" t="s">
        <v>3773</v>
      </c>
      <c r="H1383" s="5" t="s">
        <v>5398</v>
      </c>
      <c r="I1383" s="6" t="s">
        <v>17323</v>
      </c>
      <c r="J1383" s="6" t="s">
        <v>17322</v>
      </c>
      <c r="K1383" s="17">
        <v>4</v>
      </c>
      <c r="L1383" s="17" t="s">
        <v>7732</v>
      </c>
      <c r="M1383" s="9"/>
      <c r="N1383" s="9"/>
      <c r="O1383" s="21"/>
      <c r="Q1383" s="29"/>
      <c r="U1383" s="17"/>
      <c r="V1383" s="2"/>
      <c r="Y1383" t="str">
        <f t="shared" si="92"/>
        <v/>
      </c>
      <c r="AA1383" t="str">
        <f t="shared" si="93"/>
        <v/>
      </c>
      <c r="AC1383" s="7"/>
      <c r="AD1383" t="s">
        <v>17323</v>
      </c>
      <c r="AE1383">
        <f t="shared" si="94"/>
        <v>0</v>
      </c>
      <c r="AG1383" s="2"/>
      <c r="AI1383" s="7"/>
    </row>
    <row r="1384" spans="1:35" ht="11" customHeight="1" outlineLevel="1" x14ac:dyDescent="0.25">
      <c r="A1384" t="s">
        <v>13017</v>
      </c>
      <c r="C1384" s="2" t="s">
        <v>12974</v>
      </c>
      <c r="D1384" s="2">
        <v>320</v>
      </c>
      <c r="E1384" s="7">
        <v>1977</v>
      </c>
      <c r="F1384" s="5" t="s">
        <v>5137</v>
      </c>
      <c r="H1384" s="5" t="s">
        <v>5398</v>
      </c>
      <c r="I1384" s="6" t="s">
        <v>17270</v>
      </c>
      <c r="J1384" s="6" t="s">
        <v>17324</v>
      </c>
      <c r="K1384" s="17">
        <v>6</v>
      </c>
      <c r="L1384" s="17" t="s">
        <v>7732</v>
      </c>
      <c r="M1384" s="9"/>
      <c r="N1384" s="9"/>
      <c r="O1384" s="21"/>
      <c r="Q1384" s="29"/>
      <c r="U1384" s="17"/>
      <c r="V1384" s="2"/>
      <c r="Y1384" t="str">
        <f t="shared" si="92"/>
        <v/>
      </c>
      <c r="AA1384" t="str">
        <f t="shared" si="93"/>
        <v/>
      </c>
      <c r="AC1384" s="7"/>
      <c r="AD1384" t="s">
        <v>17270</v>
      </c>
      <c r="AE1384">
        <f t="shared" si="94"/>
        <v>0</v>
      </c>
      <c r="AG1384" s="2"/>
      <c r="AI1384" s="7"/>
    </row>
    <row r="1385" spans="1:35" ht="11" customHeight="1" outlineLevel="1" x14ac:dyDescent="0.25">
      <c r="A1385" t="s">
        <v>13017</v>
      </c>
      <c r="C1385" s="2" t="s">
        <v>12974</v>
      </c>
      <c r="D1385" s="2">
        <v>321</v>
      </c>
      <c r="E1385" s="7">
        <v>1977</v>
      </c>
      <c r="F1385" s="5" t="s">
        <v>5504</v>
      </c>
      <c r="H1385" s="5" t="s">
        <v>5398</v>
      </c>
      <c r="I1385" s="6" t="s">
        <v>17270</v>
      </c>
      <c r="J1385" s="6" t="s">
        <v>17324</v>
      </c>
      <c r="K1385" s="17">
        <v>6</v>
      </c>
      <c r="L1385" s="17" t="s">
        <v>7732</v>
      </c>
      <c r="M1385" s="9"/>
      <c r="N1385" s="9"/>
      <c r="O1385" s="21"/>
      <c r="Q1385" s="29"/>
      <c r="U1385" s="17"/>
      <c r="V1385" s="2"/>
      <c r="Y1385" t="str">
        <f t="shared" si="92"/>
        <v/>
      </c>
      <c r="AA1385" t="str">
        <f t="shared" si="93"/>
        <v/>
      </c>
      <c r="AC1385" s="7"/>
      <c r="AD1385" t="s">
        <v>17270</v>
      </c>
      <c r="AE1385">
        <f t="shared" si="94"/>
        <v>0</v>
      </c>
      <c r="AG1385" s="2"/>
      <c r="AI1385" s="7"/>
    </row>
    <row r="1386" spans="1:35" ht="11" customHeight="1" outlineLevel="1" x14ac:dyDescent="0.25">
      <c r="A1386" t="s">
        <v>13017</v>
      </c>
      <c r="C1386" s="2" t="s">
        <v>12974</v>
      </c>
      <c r="D1386" s="2">
        <v>322</v>
      </c>
      <c r="E1386" s="7">
        <v>1977</v>
      </c>
      <c r="F1386" s="5" t="s">
        <v>5279</v>
      </c>
      <c r="H1386" s="5" t="s">
        <v>5398</v>
      </c>
      <c r="I1386" s="6" t="s">
        <v>17270</v>
      </c>
      <c r="J1386" s="6" t="s">
        <v>17324</v>
      </c>
      <c r="K1386" s="17">
        <v>6</v>
      </c>
      <c r="L1386" s="17" t="s">
        <v>7732</v>
      </c>
      <c r="M1386" s="9"/>
      <c r="N1386" s="9"/>
      <c r="O1386" s="21"/>
      <c r="Q1386" s="29"/>
      <c r="U1386" s="17"/>
      <c r="V1386" s="2"/>
      <c r="Y1386" t="str">
        <f t="shared" si="92"/>
        <v/>
      </c>
      <c r="AA1386" t="str">
        <f t="shared" si="93"/>
        <v/>
      </c>
      <c r="AC1386" s="7"/>
      <c r="AD1386" t="s">
        <v>17270</v>
      </c>
      <c r="AE1386">
        <f t="shared" si="94"/>
        <v>0</v>
      </c>
      <c r="AG1386" s="2"/>
      <c r="AI1386" s="7"/>
    </row>
    <row r="1387" spans="1:35" ht="11" customHeight="1" outlineLevel="1" x14ac:dyDescent="0.25">
      <c r="A1387" t="s">
        <v>13017</v>
      </c>
      <c r="C1387" s="2" t="s">
        <v>12974</v>
      </c>
      <c r="D1387" s="2">
        <v>323</v>
      </c>
      <c r="E1387" s="7">
        <v>1977</v>
      </c>
      <c r="F1387" s="5" t="s">
        <v>3773</v>
      </c>
      <c r="H1387" s="5" t="s">
        <v>5398</v>
      </c>
      <c r="I1387" s="6" t="s">
        <v>17270</v>
      </c>
      <c r="J1387" s="6" t="s">
        <v>17324</v>
      </c>
      <c r="K1387" s="17">
        <v>6</v>
      </c>
      <c r="L1387" s="17" t="s">
        <v>7732</v>
      </c>
      <c r="M1387" s="9"/>
      <c r="N1387" s="9"/>
      <c r="O1387" s="21"/>
      <c r="Q1387" s="29"/>
      <c r="U1387" s="17"/>
      <c r="V1387" s="2"/>
      <c r="Y1387" t="str">
        <f t="shared" si="92"/>
        <v/>
      </c>
      <c r="AA1387" t="str">
        <f t="shared" si="93"/>
        <v/>
      </c>
      <c r="AC1387" s="7"/>
      <c r="AD1387" t="s">
        <v>17270</v>
      </c>
      <c r="AE1387">
        <f t="shared" si="94"/>
        <v>0</v>
      </c>
      <c r="AG1387" s="2"/>
      <c r="AI1387" s="7"/>
    </row>
    <row r="1388" spans="1:35" ht="11" customHeight="1" outlineLevel="1" x14ac:dyDescent="0.25">
      <c r="A1388" t="s">
        <v>13017</v>
      </c>
      <c r="C1388" s="2" t="s">
        <v>12974</v>
      </c>
      <c r="D1388" s="2">
        <v>362</v>
      </c>
      <c r="E1388" s="7">
        <v>1979</v>
      </c>
      <c r="F1388" s="5" t="s">
        <v>5139</v>
      </c>
      <c r="H1388" s="5" t="s">
        <v>5398</v>
      </c>
      <c r="I1388" s="6" t="s">
        <v>17326</v>
      </c>
      <c r="J1388" s="6" t="s">
        <v>17325</v>
      </c>
      <c r="K1388" s="17">
        <v>5</v>
      </c>
      <c r="L1388" s="17" t="s">
        <v>7730</v>
      </c>
      <c r="M1388" s="9"/>
      <c r="N1388" s="9"/>
      <c r="O1388" s="21"/>
      <c r="Q1388" s="29"/>
      <c r="U1388" s="17"/>
      <c r="V1388" s="2"/>
      <c r="Y1388" t="str">
        <f t="shared" si="92"/>
        <v/>
      </c>
      <c r="AA1388" t="str">
        <f t="shared" si="93"/>
        <v/>
      </c>
      <c r="AC1388" s="7"/>
      <c r="AD1388" t="s">
        <v>17326</v>
      </c>
      <c r="AE1388">
        <f t="shared" si="94"/>
        <v>0</v>
      </c>
      <c r="AG1388" s="2"/>
      <c r="AI1388" s="7"/>
    </row>
    <row r="1389" spans="1:35" ht="11" customHeight="1" outlineLevel="1" x14ac:dyDescent="0.25">
      <c r="A1389" t="s">
        <v>13017</v>
      </c>
      <c r="C1389" s="2" t="s">
        <v>12974</v>
      </c>
      <c r="D1389" s="2">
        <v>397</v>
      </c>
      <c r="E1389" s="7">
        <v>1980</v>
      </c>
      <c r="F1389" s="5" t="s">
        <v>4732</v>
      </c>
      <c r="H1389" s="5" t="s">
        <v>5398</v>
      </c>
      <c r="I1389" s="6" t="s">
        <v>20967</v>
      </c>
      <c r="J1389" s="6" t="s">
        <v>10620</v>
      </c>
      <c r="K1389" s="17">
        <v>3</v>
      </c>
      <c r="L1389" s="17" t="s">
        <v>7730</v>
      </c>
      <c r="M1389" s="9">
        <v>1.8</v>
      </c>
      <c r="N1389" s="9"/>
      <c r="O1389" s="21"/>
      <c r="Q1389" s="29"/>
      <c r="U1389" s="17"/>
      <c r="V1389" s="2"/>
      <c r="Y1389" t="str">
        <f t="shared" si="92"/>
        <v/>
      </c>
      <c r="AA1389" t="str">
        <f t="shared" si="93"/>
        <v/>
      </c>
      <c r="AC1389" s="7"/>
      <c r="AD1389" t="s">
        <v>11705</v>
      </c>
      <c r="AE1389">
        <f t="shared" ref="AE1389:AE1420" si="95">COUNTIF(I1389,"*Fuji*")</f>
        <v>0</v>
      </c>
      <c r="AG1389" s="2"/>
      <c r="AI1389" s="7"/>
    </row>
    <row r="1390" spans="1:35" ht="11" customHeight="1" outlineLevel="1" x14ac:dyDescent="0.25">
      <c r="A1390" t="s">
        <v>13017</v>
      </c>
      <c r="C1390" s="2" t="s">
        <v>12974</v>
      </c>
      <c r="D1390" s="2">
        <v>398</v>
      </c>
      <c r="E1390" s="7">
        <v>1980</v>
      </c>
      <c r="F1390" s="5" t="s">
        <v>5139</v>
      </c>
      <c r="H1390" s="5" t="s">
        <v>5398</v>
      </c>
      <c r="I1390" s="6" t="s">
        <v>20967</v>
      </c>
      <c r="J1390" s="6" t="s">
        <v>10620</v>
      </c>
      <c r="K1390" s="17">
        <v>3</v>
      </c>
      <c r="L1390" s="17" t="s">
        <v>7730</v>
      </c>
      <c r="M1390" s="9">
        <v>1.8</v>
      </c>
      <c r="N1390" s="9"/>
      <c r="O1390" s="21"/>
      <c r="Q1390" s="29"/>
      <c r="U1390" s="17"/>
      <c r="V1390" s="2"/>
      <c r="Y1390" t="str">
        <f t="shared" si="92"/>
        <v/>
      </c>
      <c r="AA1390" t="str">
        <f t="shared" si="93"/>
        <v/>
      </c>
      <c r="AC1390" s="7"/>
      <c r="AD1390" t="s">
        <v>11705</v>
      </c>
      <c r="AE1390">
        <f t="shared" si="95"/>
        <v>0</v>
      </c>
      <c r="AG1390" s="2"/>
      <c r="AI1390" s="7"/>
    </row>
    <row r="1391" spans="1:35" ht="11" customHeight="1" outlineLevel="1" x14ac:dyDescent="0.25">
      <c r="A1391" t="s">
        <v>13017</v>
      </c>
      <c r="C1391" s="2" t="s">
        <v>12974</v>
      </c>
      <c r="D1391" s="2">
        <v>399</v>
      </c>
      <c r="E1391" s="7">
        <v>1980</v>
      </c>
      <c r="F1391" s="5" t="s">
        <v>4717</v>
      </c>
      <c r="H1391" s="5" t="s">
        <v>5398</v>
      </c>
      <c r="I1391" s="6" t="s">
        <v>20967</v>
      </c>
      <c r="J1391" s="6" t="s">
        <v>10620</v>
      </c>
      <c r="K1391" s="17">
        <v>3</v>
      </c>
      <c r="L1391" s="17" t="s">
        <v>7730</v>
      </c>
      <c r="M1391" s="9">
        <v>1.8</v>
      </c>
      <c r="N1391" s="9"/>
      <c r="O1391" s="21"/>
      <c r="Q1391" s="29"/>
      <c r="U1391" s="17"/>
      <c r="V1391" s="2"/>
      <c r="Y1391" t="str">
        <f t="shared" si="92"/>
        <v/>
      </c>
      <c r="AA1391" t="str">
        <f t="shared" si="93"/>
        <v/>
      </c>
      <c r="AC1391" s="7"/>
      <c r="AD1391" t="s">
        <v>11705</v>
      </c>
      <c r="AE1391">
        <f t="shared" si="95"/>
        <v>0</v>
      </c>
      <c r="AG1391" s="2"/>
      <c r="AI1391" s="7"/>
    </row>
    <row r="1392" spans="1:35" ht="11" customHeight="1" outlineLevel="1" x14ac:dyDescent="0.25">
      <c r="A1392" t="s">
        <v>13017</v>
      </c>
      <c r="C1392" s="2" t="s">
        <v>12974</v>
      </c>
      <c r="D1392" s="2">
        <v>400</v>
      </c>
      <c r="E1392" s="7">
        <v>1980</v>
      </c>
      <c r="F1392" s="5" t="s">
        <v>5504</v>
      </c>
      <c r="H1392" s="5" t="s">
        <v>5398</v>
      </c>
      <c r="I1392" s="6" t="s">
        <v>20967</v>
      </c>
      <c r="J1392" s="6" t="s">
        <v>10620</v>
      </c>
      <c r="K1392" s="17">
        <v>3</v>
      </c>
      <c r="L1392" s="17" t="s">
        <v>7730</v>
      </c>
      <c r="M1392" s="9">
        <v>1.8</v>
      </c>
      <c r="N1392" s="9"/>
      <c r="O1392" s="21"/>
      <c r="Q1392" s="29"/>
      <c r="U1392" s="17"/>
      <c r="V1392" s="2"/>
      <c r="Y1392" t="str">
        <f t="shared" si="92"/>
        <v/>
      </c>
      <c r="AA1392" t="str">
        <f t="shared" si="93"/>
        <v/>
      </c>
      <c r="AC1392" s="7"/>
      <c r="AD1392" t="s">
        <v>11705</v>
      </c>
      <c r="AE1392">
        <f t="shared" si="95"/>
        <v>0</v>
      </c>
      <c r="AG1392" s="2"/>
      <c r="AI1392" s="7"/>
    </row>
    <row r="1393" spans="1:35" ht="11" customHeight="1" outlineLevel="1" x14ac:dyDescent="0.25">
      <c r="A1393" t="s">
        <v>13017</v>
      </c>
      <c r="C1393" s="2" t="s">
        <v>12974</v>
      </c>
      <c r="D1393" s="2">
        <v>401</v>
      </c>
      <c r="E1393" s="7">
        <v>1980</v>
      </c>
      <c r="F1393" s="5" t="s">
        <v>5279</v>
      </c>
      <c r="H1393" s="5" t="s">
        <v>5398</v>
      </c>
      <c r="I1393" s="6" t="s">
        <v>20967</v>
      </c>
      <c r="J1393" s="6" t="s">
        <v>10620</v>
      </c>
      <c r="K1393" s="17">
        <v>3</v>
      </c>
      <c r="L1393" s="17" t="s">
        <v>7730</v>
      </c>
      <c r="M1393" s="9">
        <v>1.8</v>
      </c>
      <c r="N1393" s="9"/>
      <c r="O1393" s="21"/>
      <c r="Q1393" s="29"/>
      <c r="U1393" s="17"/>
      <c r="V1393" s="2"/>
      <c r="Y1393" t="str">
        <f t="shared" si="92"/>
        <v/>
      </c>
      <c r="AA1393" t="str">
        <f t="shared" si="93"/>
        <v/>
      </c>
      <c r="AC1393" s="7"/>
      <c r="AD1393" t="s">
        <v>11705</v>
      </c>
      <c r="AE1393">
        <f t="shared" si="95"/>
        <v>0</v>
      </c>
      <c r="AG1393" s="2"/>
      <c r="AI1393" s="7"/>
    </row>
    <row r="1394" spans="1:35" ht="11" customHeight="1" outlineLevel="1" x14ac:dyDescent="0.25">
      <c r="A1394" t="s">
        <v>13017</v>
      </c>
      <c r="C1394" s="2" t="s">
        <v>12974</v>
      </c>
      <c r="D1394" s="2">
        <v>402</v>
      </c>
      <c r="E1394" s="7">
        <v>1980</v>
      </c>
      <c r="F1394" s="35">
        <v>1</v>
      </c>
      <c r="H1394" s="5" t="s">
        <v>5398</v>
      </c>
      <c r="I1394" s="6" t="s">
        <v>20967</v>
      </c>
      <c r="J1394" s="6" t="s">
        <v>10620</v>
      </c>
      <c r="K1394" s="17">
        <v>3</v>
      </c>
      <c r="L1394" s="17" t="s">
        <v>7730</v>
      </c>
      <c r="M1394" s="9">
        <v>1.8</v>
      </c>
      <c r="N1394" s="9"/>
      <c r="O1394" s="21"/>
      <c r="Q1394" s="29"/>
      <c r="U1394" s="17"/>
      <c r="V1394" s="2"/>
      <c r="Y1394" t="str">
        <f t="shared" si="92"/>
        <v/>
      </c>
      <c r="AA1394" t="str">
        <f t="shared" si="93"/>
        <v/>
      </c>
      <c r="AC1394" s="7"/>
      <c r="AD1394" t="s">
        <v>11705</v>
      </c>
      <c r="AE1394">
        <f t="shared" si="95"/>
        <v>0</v>
      </c>
      <c r="AG1394" s="2"/>
      <c r="AI1394" s="7"/>
    </row>
    <row r="1395" spans="1:35" ht="11" customHeight="1" outlineLevel="1" x14ac:dyDescent="0.25">
      <c r="A1395" t="s">
        <v>13017</v>
      </c>
      <c r="C1395" s="2" t="s">
        <v>12974</v>
      </c>
      <c r="D1395" s="2" t="s">
        <v>18714</v>
      </c>
      <c r="E1395" s="7">
        <v>1980</v>
      </c>
      <c r="F1395" s="5" t="s">
        <v>15443</v>
      </c>
      <c r="H1395" s="5" t="s">
        <v>5398</v>
      </c>
      <c r="I1395" s="6" t="s">
        <v>20967</v>
      </c>
      <c r="J1395" s="6" t="s">
        <v>10620</v>
      </c>
      <c r="K1395" s="17">
        <v>3</v>
      </c>
      <c r="L1395" s="17" t="s">
        <v>7730</v>
      </c>
      <c r="M1395" s="9">
        <v>2</v>
      </c>
      <c r="N1395" s="9"/>
      <c r="O1395" s="21"/>
      <c r="Q1395" s="29"/>
      <c r="U1395" s="17"/>
      <c r="V1395" s="2"/>
      <c r="Y1395" t="str">
        <f t="shared" si="92"/>
        <v/>
      </c>
      <c r="AA1395">
        <f t="shared" si="93"/>
        <v>1</v>
      </c>
      <c r="AC1395" s="7"/>
      <c r="AD1395" t="s">
        <v>11705</v>
      </c>
      <c r="AE1395">
        <f t="shared" si="95"/>
        <v>0</v>
      </c>
      <c r="AG1395" s="2"/>
      <c r="AI1395" s="7"/>
    </row>
    <row r="1396" spans="1:35" ht="11" customHeight="1" outlineLevel="1" x14ac:dyDescent="0.25">
      <c r="A1396" t="s">
        <v>13017</v>
      </c>
      <c r="C1396" s="2" t="s">
        <v>12974</v>
      </c>
      <c r="D1396" s="2">
        <v>430</v>
      </c>
      <c r="E1396" s="7">
        <v>1982</v>
      </c>
      <c r="F1396" s="5" t="s">
        <v>5279</v>
      </c>
      <c r="H1396" s="5" t="s">
        <v>5398</v>
      </c>
      <c r="I1396" s="6" t="s">
        <v>17270</v>
      </c>
      <c r="J1396" s="6" t="s">
        <v>17327</v>
      </c>
      <c r="K1396" s="17">
        <v>6</v>
      </c>
      <c r="L1396" s="17" t="s">
        <v>7730</v>
      </c>
      <c r="M1396" s="9">
        <v>4.8</v>
      </c>
      <c r="N1396" s="9"/>
      <c r="O1396" s="21"/>
      <c r="Q1396" s="29"/>
      <c r="U1396" s="17"/>
      <c r="V1396" s="2"/>
      <c r="Y1396" t="str">
        <f t="shared" si="92"/>
        <v/>
      </c>
      <c r="AA1396" t="str">
        <f t="shared" si="93"/>
        <v/>
      </c>
      <c r="AC1396" s="7"/>
      <c r="AD1396" t="s">
        <v>17270</v>
      </c>
      <c r="AE1396">
        <f t="shared" si="95"/>
        <v>0</v>
      </c>
      <c r="AG1396" s="2"/>
      <c r="AI1396" s="7"/>
    </row>
    <row r="1397" spans="1:35" ht="11" customHeight="1" outlineLevel="1" x14ac:dyDescent="0.25">
      <c r="A1397" t="s">
        <v>13017</v>
      </c>
      <c r="C1397" s="2" t="s">
        <v>12974</v>
      </c>
      <c r="D1397" s="2" t="s">
        <v>17328</v>
      </c>
      <c r="E1397" s="7">
        <v>1982</v>
      </c>
      <c r="F1397" s="5" t="s">
        <v>17329</v>
      </c>
      <c r="H1397" s="5" t="s">
        <v>5398</v>
      </c>
      <c r="I1397" s="6" t="s">
        <v>17270</v>
      </c>
      <c r="J1397" s="6" t="s">
        <v>17327</v>
      </c>
      <c r="K1397" s="17">
        <v>6</v>
      </c>
      <c r="L1397" s="17" t="s">
        <v>7730</v>
      </c>
      <c r="M1397" s="9">
        <v>7.5</v>
      </c>
      <c r="N1397" s="9"/>
      <c r="O1397" s="21"/>
      <c r="Q1397" s="29"/>
      <c r="U1397" s="17"/>
      <c r="V1397" s="2"/>
      <c r="Y1397" t="str">
        <f t="shared" si="92"/>
        <v/>
      </c>
      <c r="AA1397">
        <f t="shared" si="93"/>
        <v>1</v>
      </c>
      <c r="AC1397" s="7"/>
      <c r="AD1397" t="s">
        <v>17270</v>
      </c>
      <c r="AE1397">
        <f t="shared" si="95"/>
        <v>0</v>
      </c>
      <c r="AG1397" s="2"/>
      <c r="AI1397" s="7"/>
    </row>
    <row r="1398" spans="1:35" ht="11" customHeight="1" outlineLevel="1" x14ac:dyDescent="0.25">
      <c r="A1398" t="s">
        <v>13017</v>
      </c>
      <c r="C1398" s="2" t="s">
        <v>12974</v>
      </c>
      <c r="D1398" s="2">
        <v>436</v>
      </c>
      <c r="E1398" s="7">
        <v>1982</v>
      </c>
      <c r="F1398" s="5" t="s">
        <v>5138</v>
      </c>
      <c r="H1398" s="5" t="s">
        <v>5398</v>
      </c>
      <c r="I1398" s="6" t="s">
        <v>10649</v>
      </c>
      <c r="J1398" s="6" t="s">
        <v>17330</v>
      </c>
      <c r="K1398" s="17">
        <v>5</v>
      </c>
      <c r="L1398" s="17" t="s">
        <v>7730</v>
      </c>
      <c r="M1398" s="9">
        <v>0.9</v>
      </c>
      <c r="N1398" s="9"/>
      <c r="O1398" s="21"/>
      <c r="Q1398" s="29"/>
      <c r="U1398" s="17"/>
      <c r="V1398" s="2"/>
      <c r="Y1398" t="str">
        <f t="shared" si="92"/>
        <v/>
      </c>
      <c r="AA1398" t="str">
        <f t="shared" si="93"/>
        <v/>
      </c>
      <c r="AC1398" s="7"/>
      <c r="AD1398" t="s">
        <v>10649</v>
      </c>
      <c r="AE1398">
        <f t="shared" si="95"/>
        <v>0</v>
      </c>
      <c r="AG1398" s="2"/>
      <c r="AI1398" s="7"/>
    </row>
    <row r="1399" spans="1:35" ht="11" customHeight="1" outlineLevel="1" x14ac:dyDescent="0.25">
      <c r="A1399" t="s">
        <v>13017</v>
      </c>
      <c r="C1399" s="2" t="s">
        <v>12974</v>
      </c>
      <c r="D1399" s="2">
        <v>437</v>
      </c>
      <c r="E1399" s="7">
        <v>1982</v>
      </c>
      <c r="F1399" s="5" t="s">
        <v>5239</v>
      </c>
      <c r="H1399" s="5" t="s">
        <v>5398</v>
      </c>
      <c r="I1399" s="6" t="s">
        <v>10649</v>
      </c>
      <c r="J1399" s="6" t="s">
        <v>17330</v>
      </c>
      <c r="K1399" s="17">
        <v>3</v>
      </c>
      <c r="L1399" s="17" t="s">
        <v>7730</v>
      </c>
      <c r="M1399" s="9">
        <v>0.9</v>
      </c>
      <c r="N1399" s="9"/>
      <c r="O1399" s="21"/>
      <c r="Q1399" s="29"/>
      <c r="U1399" s="17"/>
      <c r="V1399" s="2"/>
      <c r="Y1399" t="str">
        <f t="shared" si="92"/>
        <v/>
      </c>
      <c r="AA1399" t="str">
        <f t="shared" si="93"/>
        <v/>
      </c>
      <c r="AC1399" s="7"/>
      <c r="AD1399" t="s">
        <v>10649</v>
      </c>
      <c r="AE1399">
        <f t="shared" si="95"/>
        <v>0</v>
      </c>
      <c r="AG1399" s="2"/>
      <c r="AI1399" s="7"/>
    </row>
    <row r="1400" spans="1:35" ht="11" customHeight="1" outlineLevel="1" x14ac:dyDescent="0.25">
      <c r="A1400" t="s">
        <v>13017</v>
      </c>
      <c r="C1400" s="2" t="s">
        <v>12974</v>
      </c>
      <c r="D1400" s="2">
        <v>438</v>
      </c>
      <c r="E1400" s="7">
        <v>1982</v>
      </c>
      <c r="F1400" s="5" t="s">
        <v>1346</v>
      </c>
      <c r="H1400" s="5" t="s">
        <v>5398</v>
      </c>
      <c r="I1400" s="6" t="s">
        <v>10649</v>
      </c>
      <c r="J1400" s="6" t="s">
        <v>17330</v>
      </c>
      <c r="K1400" s="17">
        <v>3</v>
      </c>
      <c r="L1400" s="17" t="s">
        <v>7730</v>
      </c>
      <c r="M1400" s="9">
        <v>0.9</v>
      </c>
      <c r="N1400" s="9"/>
      <c r="O1400" s="21"/>
      <c r="Q1400" s="29"/>
      <c r="U1400" s="17"/>
      <c r="V1400" s="2"/>
      <c r="Y1400" t="str">
        <f t="shared" si="92"/>
        <v/>
      </c>
      <c r="AA1400" t="str">
        <f t="shared" si="93"/>
        <v/>
      </c>
      <c r="AC1400" s="7"/>
      <c r="AD1400" t="s">
        <v>10649</v>
      </c>
      <c r="AE1400">
        <f t="shared" si="95"/>
        <v>0</v>
      </c>
      <c r="AG1400" s="2"/>
      <c r="AI1400" s="7"/>
    </row>
    <row r="1401" spans="1:35" ht="11" customHeight="1" outlineLevel="1" x14ac:dyDescent="0.25">
      <c r="A1401" t="s">
        <v>13017</v>
      </c>
      <c r="C1401" s="2" t="s">
        <v>12974</v>
      </c>
      <c r="D1401" s="2">
        <v>439</v>
      </c>
      <c r="E1401" s="7">
        <v>1982</v>
      </c>
      <c r="F1401" s="5" t="s">
        <v>3773</v>
      </c>
      <c r="H1401" s="5" t="s">
        <v>5398</v>
      </c>
      <c r="I1401" s="6" t="s">
        <v>10649</v>
      </c>
      <c r="J1401" s="6" t="s">
        <v>17330</v>
      </c>
      <c r="K1401" s="17">
        <v>5</v>
      </c>
      <c r="L1401" s="17" t="s">
        <v>7730</v>
      </c>
      <c r="M1401" s="9">
        <v>0.9</v>
      </c>
      <c r="N1401" s="9"/>
      <c r="O1401" s="21"/>
      <c r="Q1401" s="29"/>
      <c r="U1401" s="17"/>
      <c r="V1401" s="2"/>
      <c r="Y1401" t="str">
        <f t="shared" si="92"/>
        <v/>
      </c>
      <c r="AA1401" t="str">
        <f t="shared" si="93"/>
        <v/>
      </c>
      <c r="AC1401" s="7"/>
      <c r="AD1401" t="s">
        <v>10649</v>
      </c>
      <c r="AE1401">
        <f t="shared" si="95"/>
        <v>0</v>
      </c>
      <c r="AG1401" s="2"/>
      <c r="AI1401" s="7"/>
    </row>
    <row r="1402" spans="1:35" ht="11" customHeight="1" outlineLevel="1" x14ac:dyDescent="0.25">
      <c r="A1402" t="s">
        <v>13017</v>
      </c>
      <c r="C1402" s="2" t="s">
        <v>12974</v>
      </c>
      <c r="D1402" s="2">
        <v>468</v>
      </c>
      <c r="E1402" s="7">
        <v>1984</v>
      </c>
      <c r="F1402" s="5" t="s">
        <v>5239</v>
      </c>
      <c r="H1402" s="5" t="s">
        <v>5398</v>
      </c>
      <c r="I1402" s="6" t="s">
        <v>11705</v>
      </c>
      <c r="J1402" s="6" t="s">
        <v>15946</v>
      </c>
      <c r="K1402" s="17">
        <v>5</v>
      </c>
      <c r="L1402" s="17" t="s">
        <v>7730</v>
      </c>
      <c r="M1402" s="9">
        <v>0.9</v>
      </c>
      <c r="N1402" s="9"/>
      <c r="O1402" s="21"/>
      <c r="Q1402" s="29"/>
      <c r="U1402" s="17"/>
      <c r="V1402" s="2"/>
      <c r="Y1402" t="str">
        <f t="shared" si="92"/>
        <v/>
      </c>
      <c r="AA1402" t="str">
        <f t="shared" si="93"/>
        <v/>
      </c>
      <c r="AC1402" s="7"/>
      <c r="AD1402" t="s">
        <v>11705</v>
      </c>
      <c r="AE1402">
        <f t="shared" si="95"/>
        <v>0</v>
      </c>
      <c r="AG1402" s="2"/>
      <c r="AI1402" s="7"/>
    </row>
    <row r="1403" spans="1:35" ht="11" customHeight="1" outlineLevel="1" x14ac:dyDescent="0.25">
      <c r="A1403" t="s">
        <v>13017</v>
      </c>
      <c r="C1403" s="2" t="s">
        <v>12974</v>
      </c>
      <c r="D1403" s="2" t="s">
        <v>17332</v>
      </c>
      <c r="E1403" s="7">
        <v>1984</v>
      </c>
      <c r="F1403" s="5" t="s">
        <v>11725</v>
      </c>
      <c r="H1403" s="5" t="s">
        <v>5398</v>
      </c>
      <c r="I1403" s="6" t="s">
        <v>17333</v>
      </c>
      <c r="J1403" s="6" t="s">
        <v>17331</v>
      </c>
      <c r="K1403" s="17">
        <v>5</v>
      </c>
      <c r="L1403" s="17" t="s">
        <v>7730</v>
      </c>
      <c r="M1403" s="9">
        <v>2.8</v>
      </c>
      <c r="N1403" s="9"/>
      <c r="O1403" s="21"/>
      <c r="Q1403" s="29"/>
      <c r="U1403" s="17"/>
      <c r="V1403" s="2"/>
      <c r="Y1403" t="str">
        <f t="shared" si="92"/>
        <v/>
      </c>
      <c r="AA1403" t="str">
        <f t="shared" si="93"/>
        <v/>
      </c>
      <c r="AC1403" s="7"/>
      <c r="AD1403" t="s">
        <v>17333</v>
      </c>
      <c r="AE1403">
        <f t="shared" si="95"/>
        <v>0</v>
      </c>
      <c r="AG1403" s="2"/>
      <c r="AI1403" s="7"/>
    </row>
    <row r="1404" spans="1:35" ht="11" customHeight="1" outlineLevel="1" x14ac:dyDescent="0.25">
      <c r="A1404" t="s">
        <v>13017</v>
      </c>
      <c r="C1404" s="2" t="s">
        <v>12974</v>
      </c>
      <c r="D1404" s="2" t="s">
        <v>17334</v>
      </c>
      <c r="E1404" s="7">
        <v>1985</v>
      </c>
      <c r="F1404" s="5" t="s">
        <v>16784</v>
      </c>
      <c r="H1404" s="5" t="s">
        <v>5398</v>
      </c>
      <c r="I1404" s="6" t="s">
        <v>17335</v>
      </c>
      <c r="J1404" s="6" t="s">
        <v>11056</v>
      </c>
      <c r="K1404" s="17">
        <v>5</v>
      </c>
      <c r="L1404" s="17" t="s">
        <v>7730</v>
      </c>
      <c r="M1404" s="9">
        <v>1.4</v>
      </c>
      <c r="N1404" s="9"/>
      <c r="O1404" s="21"/>
      <c r="Q1404" s="29"/>
      <c r="U1404" s="17"/>
      <c r="V1404" s="2"/>
      <c r="Y1404" t="str">
        <f t="shared" si="92"/>
        <v/>
      </c>
      <c r="AA1404">
        <f t="shared" si="93"/>
        <v>1</v>
      </c>
      <c r="AC1404" s="7"/>
      <c r="AD1404" t="s">
        <v>17335</v>
      </c>
      <c r="AE1404">
        <f t="shared" si="95"/>
        <v>0</v>
      </c>
      <c r="AG1404" s="2"/>
      <c r="AI1404" s="7"/>
    </row>
    <row r="1405" spans="1:35" ht="11" customHeight="1" outlineLevel="1" x14ac:dyDescent="0.25">
      <c r="A1405" t="s">
        <v>13017</v>
      </c>
      <c r="C1405" s="2" t="s">
        <v>12974</v>
      </c>
      <c r="D1405" s="2">
        <v>537</v>
      </c>
      <c r="E1405" s="7">
        <v>1986</v>
      </c>
      <c r="F1405" s="5" t="s">
        <v>1640</v>
      </c>
      <c r="H1405" s="5" t="s">
        <v>5398</v>
      </c>
      <c r="I1405" s="6" t="s">
        <v>17336</v>
      </c>
      <c r="J1405" s="6" t="s">
        <v>15878</v>
      </c>
      <c r="K1405" s="17">
        <v>5</v>
      </c>
      <c r="L1405" s="17" t="s">
        <v>7730</v>
      </c>
      <c r="M1405" s="9">
        <v>1.4</v>
      </c>
      <c r="N1405" s="9"/>
      <c r="O1405" s="21"/>
      <c r="Q1405" s="29"/>
      <c r="U1405" s="17"/>
      <c r="V1405" s="2"/>
      <c r="Y1405" t="str">
        <f t="shared" si="92"/>
        <v/>
      </c>
      <c r="AA1405" t="str">
        <f t="shared" si="93"/>
        <v/>
      </c>
      <c r="AC1405" s="7"/>
      <c r="AD1405" t="s">
        <v>17336</v>
      </c>
      <c r="AE1405">
        <f t="shared" si="95"/>
        <v>0</v>
      </c>
      <c r="AG1405" s="2"/>
      <c r="AI1405" s="7"/>
    </row>
    <row r="1406" spans="1:35" ht="11" customHeight="1" outlineLevel="1" x14ac:dyDescent="0.25">
      <c r="A1406" t="s">
        <v>13017</v>
      </c>
      <c r="C1406" s="2" t="s">
        <v>12974</v>
      </c>
      <c r="D1406" s="2">
        <v>538</v>
      </c>
      <c r="E1406" s="7">
        <v>1986</v>
      </c>
      <c r="F1406" s="5" t="s">
        <v>3421</v>
      </c>
      <c r="H1406" s="5" t="s">
        <v>5398</v>
      </c>
      <c r="I1406" s="6" t="s">
        <v>17337</v>
      </c>
      <c r="J1406" s="6" t="s">
        <v>15878</v>
      </c>
      <c r="K1406" s="17">
        <v>5</v>
      </c>
      <c r="L1406" s="17" t="s">
        <v>7730</v>
      </c>
      <c r="M1406" s="9">
        <v>1.4</v>
      </c>
      <c r="N1406" s="9"/>
      <c r="O1406" s="21"/>
      <c r="Q1406" s="29"/>
      <c r="U1406" s="17"/>
      <c r="V1406" s="2"/>
      <c r="Y1406" t="str">
        <f t="shared" si="92"/>
        <v/>
      </c>
      <c r="AA1406" t="str">
        <f t="shared" si="93"/>
        <v/>
      </c>
      <c r="AC1406" s="7"/>
      <c r="AD1406" t="s">
        <v>17337</v>
      </c>
      <c r="AE1406">
        <f t="shared" si="95"/>
        <v>0</v>
      </c>
      <c r="AG1406" s="2"/>
      <c r="AI1406" s="7"/>
    </row>
    <row r="1407" spans="1:35" ht="11" customHeight="1" outlineLevel="1" x14ac:dyDescent="0.25">
      <c r="A1407" t="s">
        <v>13017</v>
      </c>
      <c r="C1407" s="2" t="s">
        <v>12974</v>
      </c>
      <c r="D1407" s="2">
        <v>539</v>
      </c>
      <c r="E1407" s="7">
        <v>1986</v>
      </c>
      <c r="F1407" s="5" t="s">
        <v>3773</v>
      </c>
      <c r="H1407" s="5" t="s">
        <v>5398</v>
      </c>
      <c r="I1407" s="6" t="s">
        <v>17337</v>
      </c>
      <c r="J1407" s="6" t="s">
        <v>15878</v>
      </c>
      <c r="K1407" s="17">
        <v>5</v>
      </c>
      <c r="L1407" s="17" t="s">
        <v>7730</v>
      </c>
      <c r="M1407" s="9">
        <v>1.4</v>
      </c>
      <c r="N1407" s="9"/>
      <c r="O1407" s="21"/>
      <c r="Q1407" s="29"/>
      <c r="U1407" s="17"/>
      <c r="V1407" s="2"/>
      <c r="Y1407" t="str">
        <f t="shared" si="92"/>
        <v/>
      </c>
      <c r="AA1407" t="str">
        <f t="shared" si="93"/>
        <v/>
      </c>
      <c r="AC1407" s="7"/>
      <c r="AD1407" t="s">
        <v>17337</v>
      </c>
      <c r="AE1407">
        <f t="shared" si="95"/>
        <v>0</v>
      </c>
      <c r="AG1407" s="2"/>
      <c r="AI1407" s="7"/>
    </row>
    <row r="1408" spans="1:35" ht="11" customHeight="1" outlineLevel="1" x14ac:dyDescent="0.25">
      <c r="A1408" t="s">
        <v>13017</v>
      </c>
      <c r="C1408" s="2" t="s">
        <v>12974</v>
      </c>
      <c r="D1408" s="2">
        <v>540</v>
      </c>
      <c r="E1408" s="7">
        <v>1986</v>
      </c>
      <c r="F1408" s="35">
        <v>1</v>
      </c>
      <c r="H1408" s="5" t="s">
        <v>5398</v>
      </c>
      <c r="I1408" s="6" t="s">
        <v>17337</v>
      </c>
      <c r="J1408" s="6" t="s">
        <v>15878</v>
      </c>
      <c r="K1408" s="17">
        <v>5</v>
      </c>
      <c r="L1408" s="17" t="s">
        <v>7730</v>
      </c>
      <c r="M1408" s="9">
        <v>6.7</v>
      </c>
      <c r="N1408" s="9"/>
      <c r="O1408" s="21"/>
      <c r="Q1408" s="29"/>
      <c r="U1408" s="17"/>
      <c r="V1408" s="2"/>
      <c r="Y1408" t="str">
        <f t="shared" si="92"/>
        <v/>
      </c>
      <c r="AA1408" t="str">
        <f t="shared" si="93"/>
        <v/>
      </c>
      <c r="AC1408" s="7"/>
      <c r="AD1408" t="s">
        <v>17337</v>
      </c>
      <c r="AE1408">
        <f t="shared" si="95"/>
        <v>0</v>
      </c>
      <c r="AG1408" s="2"/>
      <c r="AI1408" s="7"/>
    </row>
    <row r="1409" spans="1:35" ht="11" customHeight="1" outlineLevel="1" x14ac:dyDescent="0.25">
      <c r="A1409" t="s">
        <v>13017</v>
      </c>
      <c r="C1409" s="2" t="s">
        <v>12974</v>
      </c>
      <c r="D1409" s="2">
        <v>559</v>
      </c>
      <c r="E1409" s="7">
        <v>1986</v>
      </c>
      <c r="F1409" s="5" t="s">
        <v>14689</v>
      </c>
      <c r="H1409" s="5" t="s">
        <v>5398</v>
      </c>
      <c r="I1409" s="6" t="s">
        <v>17339</v>
      </c>
      <c r="J1409" s="6" t="s">
        <v>17338</v>
      </c>
      <c r="K1409" s="17">
        <v>5</v>
      </c>
      <c r="L1409" s="17" t="s">
        <v>7732</v>
      </c>
      <c r="M1409" s="9"/>
      <c r="N1409" s="9"/>
      <c r="O1409" s="21"/>
      <c r="Q1409" s="29"/>
      <c r="U1409" s="17"/>
      <c r="V1409" s="2"/>
      <c r="Y1409" t="str">
        <f t="shared" si="92"/>
        <v/>
      </c>
      <c r="AA1409">
        <f t="shared" si="93"/>
        <v>1</v>
      </c>
      <c r="AC1409" s="7"/>
      <c r="AD1409" t="s">
        <v>17339</v>
      </c>
      <c r="AE1409">
        <f t="shared" si="95"/>
        <v>0</v>
      </c>
      <c r="AG1409" s="2"/>
      <c r="AI1409" s="7"/>
    </row>
    <row r="1410" spans="1:35" ht="11" customHeight="1" outlineLevel="1" x14ac:dyDescent="0.25">
      <c r="A1410" t="s">
        <v>13017</v>
      </c>
      <c r="C1410" s="2" t="s">
        <v>12974</v>
      </c>
      <c r="D1410" s="2">
        <v>562</v>
      </c>
      <c r="E1410" s="7">
        <v>1986</v>
      </c>
      <c r="F1410" s="5" t="s">
        <v>1346</v>
      </c>
      <c r="H1410" s="5" t="s">
        <v>5398</v>
      </c>
      <c r="I1410" s="6" t="s">
        <v>17314</v>
      </c>
      <c r="J1410" s="6" t="s">
        <v>17340</v>
      </c>
      <c r="K1410" s="17">
        <v>5</v>
      </c>
      <c r="L1410" s="17" t="s">
        <v>7732</v>
      </c>
      <c r="M1410" s="9"/>
      <c r="N1410" s="9"/>
      <c r="O1410" s="21"/>
      <c r="Q1410" s="29"/>
      <c r="U1410" s="17"/>
      <c r="V1410" s="2"/>
      <c r="Y1410" t="str">
        <f t="shared" si="92"/>
        <v/>
      </c>
      <c r="AA1410" t="str">
        <f t="shared" si="93"/>
        <v/>
      </c>
      <c r="AC1410" s="7"/>
      <c r="AD1410" t="s">
        <v>17314</v>
      </c>
      <c r="AE1410">
        <f t="shared" si="95"/>
        <v>0</v>
      </c>
      <c r="AG1410" s="2"/>
      <c r="AI1410" s="7"/>
    </row>
    <row r="1411" spans="1:35" ht="11" customHeight="1" outlineLevel="1" x14ac:dyDescent="0.25">
      <c r="A1411" t="s">
        <v>13017</v>
      </c>
      <c r="C1411" s="2" t="s">
        <v>12974</v>
      </c>
      <c r="D1411" s="2" t="s">
        <v>15818</v>
      </c>
      <c r="E1411" s="7">
        <v>1986</v>
      </c>
      <c r="F1411" s="5" t="s">
        <v>17341</v>
      </c>
      <c r="H1411" s="5" t="s">
        <v>5398</v>
      </c>
      <c r="I1411" s="6" t="s">
        <v>17270</v>
      </c>
      <c r="J1411" s="6" t="s">
        <v>17340</v>
      </c>
      <c r="K1411" s="17">
        <v>6</v>
      </c>
      <c r="L1411" s="17" t="s">
        <v>7730</v>
      </c>
      <c r="M1411" s="9">
        <v>3.9</v>
      </c>
      <c r="N1411" s="9"/>
      <c r="O1411" s="21"/>
      <c r="Q1411" s="29"/>
      <c r="U1411" s="17"/>
      <c r="V1411" s="2"/>
      <c r="Y1411" t="str">
        <f t="shared" si="92"/>
        <v/>
      </c>
      <c r="AA1411">
        <f t="shared" si="93"/>
        <v>1</v>
      </c>
      <c r="AC1411" s="7"/>
      <c r="AD1411" t="s">
        <v>17270</v>
      </c>
      <c r="AE1411">
        <f t="shared" si="95"/>
        <v>0</v>
      </c>
      <c r="AG1411" s="2"/>
      <c r="AI1411" s="7"/>
    </row>
    <row r="1412" spans="1:35" ht="11" customHeight="1" outlineLevel="1" x14ac:dyDescent="0.25">
      <c r="A1412" t="s">
        <v>13017</v>
      </c>
      <c r="C1412" s="2" t="s">
        <v>12974</v>
      </c>
      <c r="D1412" s="2" t="s">
        <v>17342</v>
      </c>
      <c r="E1412" s="7">
        <v>1986</v>
      </c>
      <c r="F1412" s="5" t="s">
        <v>17344</v>
      </c>
      <c r="H1412" s="5" t="s">
        <v>5398</v>
      </c>
      <c r="I1412" s="6" t="s">
        <v>17270</v>
      </c>
      <c r="J1412" s="6" t="s">
        <v>17340</v>
      </c>
      <c r="K1412" s="17">
        <v>6</v>
      </c>
      <c r="L1412" s="17" t="s">
        <v>7730</v>
      </c>
      <c r="M1412" s="9">
        <v>3.9</v>
      </c>
      <c r="N1412" s="9"/>
      <c r="O1412" s="21"/>
      <c r="Q1412" s="29"/>
      <c r="U1412" s="17"/>
      <c r="V1412" s="2"/>
      <c r="Y1412" t="str">
        <f t="shared" si="92"/>
        <v/>
      </c>
      <c r="AA1412">
        <f t="shared" si="93"/>
        <v>1</v>
      </c>
      <c r="AC1412" s="7"/>
      <c r="AD1412" t="s">
        <v>17270</v>
      </c>
      <c r="AE1412">
        <f t="shared" si="95"/>
        <v>0</v>
      </c>
      <c r="AG1412" s="2"/>
      <c r="AI1412" s="7"/>
    </row>
    <row r="1413" spans="1:35" ht="11" customHeight="1" outlineLevel="1" x14ac:dyDescent="0.25">
      <c r="A1413" t="s">
        <v>13017</v>
      </c>
      <c r="C1413" s="2" t="s">
        <v>12974</v>
      </c>
      <c r="D1413" s="2" t="s">
        <v>17343</v>
      </c>
      <c r="E1413" s="7">
        <v>1986</v>
      </c>
      <c r="F1413" s="5" t="s">
        <v>17345</v>
      </c>
      <c r="H1413" s="5" t="s">
        <v>5398</v>
      </c>
      <c r="I1413" s="6" t="s">
        <v>17270</v>
      </c>
      <c r="J1413" s="6" t="s">
        <v>17340</v>
      </c>
      <c r="K1413" s="17">
        <v>6</v>
      </c>
      <c r="L1413" s="17" t="s">
        <v>7730</v>
      </c>
      <c r="M1413" s="9">
        <v>3.5</v>
      </c>
      <c r="N1413" s="9"/>
      <c r="O1413" s="21"/>
      <c r="Q1413" s="29"/>
      <c r="U1413" s="17"/>
      <c r="V1413" s="2"/>
      <c r="Y1413" t="str">
        <f t="shared" si="92"/>
        <v/>
      </c>
      <c r="AA1413">
        <f t="shared" si="93"/>
        <v>1</v>
      </c>
      <c r="AC1413" s="7"/>
      <c r="AD1413" t="s">
        <v>17270</v>
      </c>
      <c r="AE1413">
        <f t="shared" si="95"/>
        <v>0</v>
      </c>
      <c r="AG1413" s="2"/>
      <c r="AI1413" s="7"/>
    </row>
    <row r="1414" spans="1:35" ht="11" customHeight="1" outlineLevel="1" x14ac:dyDescent="0.25">
      <c r="A1414" t="s">
        <v>13017</v>
      </c>
      <c r="C1414" s="2" t="s">
        <v>12974</v>
      </c>
      <c r="D1414" s="2" t="s">
        <v>21144</v>
      </c>
      <c r="E1414" s="7">
        <v>1986</v>
      </c>
      <c r="F1414" s="5" t="s">
        <v>21145</v>
      </c>
      <c r="H1414" s="5" t="s">
        <v>5398</v>
      </c>
      <c r="I1414" s="6" t="s">
        <v>17270</v>
      </c>
      <c r="J1414" s="6" t="s">
        <v>17340</v>
      </c>
      <c r="K1414" s="17">
        <v>6</v>
      </c>
      <c r="L1414" s="17" t="s">
        <v>7730</v>
      </c>
      <c r="M1414" s="9">
        <v>6.5</v>
      </c>
      <c r="N1414" s="9"/>
      <c r="O1414" s="21"/>
      <c r="Q1414" s="29"/>
      <c r="U1414" s="17"/>
      <c r="V1414" s="2"/>
      <c r="Y1414" t="str">
        <f t="shared" si="92"/>
        <v/>
      </c>
      <c r="AA1414">
        <f t="shared" si="93"/>
        <v>1</v>
      </c>
      <c r="AC1414" s="7"/>
      <c r="AD1414" t="s">
        <v>17270</v>
      </c>
      <c r="AE1414">
        <f t="shared" si="95"/>
        <v>0</v>
      </c>
      <c r="AG1414" s="2"/>
      <c r="AI1414" s="7"/>
    </row>
    <row r="1415" spans="1:35" ht="11" customHeight="1" outlineLevel="1" x14ac:dyDescent="0.25">
      <c r="A1415" t="s">
        <v>13017</v>
      </c>
      <c r="C1415" s="2" t="s">
        <v>12974</v>
      </c>
      <c r="D1415" s="2">
        <v>590</v>
      </c>
      <c r="E1415" s="7">
        <v>1987</v>
      </c>
      <c r="F1415" s="5" t="s">
        <v>5138</v>
      </c>
      <c r="H1415" s="5" t="s">
        <v>5398</v>
      </c>
      <c r="I1415" s="6" t="s">
        <v>17237</v>
      </c>
      <c r="J1415" s="6" t="s">
        <v>17346</v>
      </c>
      <c r="K1415" s="17">
        <v>6</v>
      </c>
      <c r="L1415" s="18" t="s">
        <v>7730</v>
      </c>
      <c r="M1415" s="9">
        <v>1.2</v>
      </c>
      <c r="N1415" s="9"/>
      <c r="O1415" s="21"/>
      <c r="Q1415" s="29"/>
      <c r="U1415" s="17"/>
      <c r="V1415" s="2"/>
      <c r="Y1415" t="str">
        <f t="shared" si="92"/>
        <v/>
      </c>
      <c r="AA1415" t="str">
        <f t="shared" si="93"/>
        <v/>
      </c>
      <c r="AC1415" s="7"/>
      <c r="AD1415" t="s">
        <v>17237</v>
      </c>
      <c r="AE1415">
        <f t="shared" si="95"/>
        <v>0</v>
      </c>
      <c r="AG1415" s="2"/>
      <c r="AI1415" s="7"/>
    </row>
    <row r="1416" spans="1:35" ht="11" customHeight="1" outlineLevel="1" x14ac:dyDescent="0.25">
      <c r="A1416" t="s">
        <v>13017</v>
      </c>
      <c r="C1416" s="2" t="s">
        <v>12974</v>
      </c>
      <c r="D1416" s="2">
        <v>591</v>
      </c>
      <c r="E1416" s="7">
        <v>1987</v>
      </c>
      <c r="F1416" s="5" t="s">
        <v>5239</v>
      </c>
      <c r="H1416" s="5" t="s">
        <v>5398</v>
      </c>
      <c r="I1416" s="6" t="s">
        <v>17347</v>
      </c>
      <c r="J1416" s="6" t="s">
        <v>17346</v>
      </c>
      <c r="K1416" s="17">
        <v>6</v>
      </c>
      <c r="L1416" s="18" t="s">
        <v>7730</v>
      </c>
      <c r="M1416" s="9">
        <v>1.2</v>
      </c>
      <c r="N1416" s="9"/>
      <c r="O1416" s="21"/>
      <c r="Q1416" s="29"/>
      <c r="U1416" s="17"/>
      <c r="V1416" s="2"/>
      <c r="Y1416" t="str">
        <f t="shared" si="92"/>
        <v/>
      </c>
      <c r="AA1416" t="str">
        <f t="shared" si="93"/>
        <v/>
      </c>
      <c r="AC1416" s="7"/>
      <c r="AD1416" t="s">
        <v>17347</v>
      </c>
      <c r="AE1416">
        <f t="shared" si="95"/>
        <v>0</v>
      </c>
      <c r="AG1416" s="2"/>
      <c r="AI1416" s="7"/>
    </row>
    <row r="1417" spans="1:35" ht="11" customHeight="1" outlineLevel="1" x14ac:dyDescent="0.25">
      <c r="A1417" t="s">
        <v>13017</v>
      </c>
      <c r="C1417" s="2" t="s">
        <v>12974</v>
      </c>
      <c r="D1417" s="2">
        <v>592</v>
      </c>
      <c r="E1417" s="7">
        <v>1987</v>
      </c>
      <c r="F1417" s="5" t="s">
        <v>2974</v>
      </c>
      <c r="H1417" s="5" t="s">
        <v>5398</v>
      </c>
      <c r="I1417" s="6" t="s">
        <v>17223</v>
      </c>
      <c r="J1417" s="6" t="s">
        <v>17346</v>
      </c>
      <c r="K1417" s="17">
        <v>6</v>
      </c>
      <c r="L1417" s="18" t="s">
        <v>7730</v>
      </c>
      <c r="M1417" s="9">
        <v>1.2</v>
      </c>
      <c r="N1417" s="9"/>
      <c r="O1417" s="21"/>
      <c r="Q1417" s="29"/>
      <c r="U1417" s="17"/>
      <c r="V1417" s="2"/>
      <c r="Y1417" t="str">
        <f t="shared" si="92"/>
        <v/>
      </c>
      <c r="AA1417" t="str">
        <f t="shared" si="93"/>
        <v/>
      </c>
      <c r="AC1417" s="7"/>
      <c r="AD1417" t="s">
        <v>17223</v>
      </c>
      <c r="AE1417">
        <f t="shared" si="95"/>
        <v>0</v>
      </c>
      <c r="AG1417" s="2"/>
      <c r="AI1417" s="7"/>
    </row>
    <row r="1418" spans="1:35" ht="11" customHeight="1" outlineLevel="1" x14ac:dyDescent="0.25">
      <c r="A1418" t="s">
        <v>13017</v>
      </c>
      <c r="C1418" s="2" t="s">
        <v>12974</v>
      </c>
      <c r="D1418" s="2">
        <v>593</v>
      </c>
      <c r="E1418" s="7">
        <v>1987</v>
      </c>
      <c r="F1418" s="5" t="s">
        <v>5140</v>
      </c>
      <c r="H1418" s="5" t="s">
        <v>5398</v>
      </c>
      <c r="I1418" s="6" t="s">
        <v>13016</v>
      </c>
      <c r="J1418" s="6" t="s">
        <v>17346</v>
      </c>
      <c r="K1418" s="17">
        <v>6</v>
      </c>
      <c r="L1418" s="18" t="s">
        <v>7730</v>
      </c>
      <c r="M1418" s="9">
        <v>1.2</v>
      </c>
      <c r="N1418" s="9"/>
      <c r="O1418" s="21"/>
      <c r="Q1418" s="29"/>
      <c r="U1418" s="17"/>
      <c r="V1418" s="2"/>
      <c r="Y1418" t="str">
        <f t="shared" si="92"/>
        <v/>
      </c>
      <c r="AA1418" t="str">
        <f t="shared" si="93"/>
        <v/>
      </c>
      <c r="AC1418" s="7"/>
      <c r="AD1418" t="s">
        <v>13016</v>
      </c>
      <c r="AE1418">
        <f t="shared" si="95"/>
        <v>0</v>
      </c>
      <c r="AG1418" s="2"/>
      <c r="AI1418" s="7"/>
    </row>
    <row r="1419" spans="1:35" ht="11" customHeight="1" outlineLevel="1" x14ac:dyDescent="0.25">
      <c r="A1419" t="s">
        <v>13017</v>
      </c>
      <c r="C1419" s="2" t="s">
        <v>12974</v>
      </c>
      <c r="D1419" s="2">
        <v>594</v>
      </c>
      <c r="E1419" s="7">
        <v>1987</v>
      </c>
      <c r="F1419" s="5" t="s">
        <v>1640</v>
      </c>
      <c r="H1419" s="5" t="s">
        <v>5398</v>
      </c>
      <c r="I1419" s="6" t="s">
        <v>17244</v>
      </c>
      <c r="J1419" s="6" t="s">
        <v>17346</v>
      </c>
      <c r="K1419" s="17">
        <v>6</v>
      </c>
      <c r="L1419" s="18" t="s">
        <v>7730</v>
      </c>
      <c r="M1419" s="9">
        <v>1.2</v>
      </c>
      <c r="N1419" s="9"/>
      <c r="O1419" s="21"/>
      <c r="Q1419" s="29"/>
      <c r="U1419" s="17"/>
      <c r="V1419" s="2"/>
      <c r="Y1419" t="str">
        <f t="shared" si="92"/>
        <v/>
      </c>
      <c r="AA1419" t="str">
        <f t="shared" si="93"/>
        <v/>
      </c>
      <c r="AC1419" s="7"/>
      <c r="AD1419" t="s">
        <v>17244</v>
      </c>
      <c r="AE1419">
        <f t="shared" si="95"/>
        <v>0</v>
      </c>
      <c r="AG1419" s="2"/>
      <c r="AI1419" s="7"/>
    </row>
    <row r="1420" spans="1:35" ht="11" customHeight="1" outlineLevel="1" x14ac:dyDescent="0.25">
      <c r="A1420" t="s">
        <v>13017</v>
      </c>
      <c r="C1420" s="2" t="s">
        <v>12974</v>
      </c>
      <c r="D1420" s="2">
        <v>595</v>
      </c>
      <c r="E1420" s="7">
        <v>1987</v>
      </c>
      <c r="F1420" s="5" t="s">
        <v>3421</v>
      </c>
      <c r="H1420" s="5" t="s">
        <v>5398</v>
      </c>
      <c r="I1420" s="6" t="s">
        <v>17348</v>
      </c>
      <c r="J1420" s="6" t="s">
        <v>17346</v>
      </c>
      <c r="K1420" s="17">
        <v>6</v>
      </c>
      <c r="L1420" s="18" t="s">
        <v>7730</v>
      </c>
      <c r="M1420" s="9">
        <v>1.2</v>
      </c>
      <c r="N1420" s="9"/>
      <c r="O1420" s="21"/>
      <c r="Q1420" s="29"/>
      <c r="U1420" s="17"/>
      <c r="V1420" s="2"/>
      <c r="Y1420" t="str">
        <f t="shared" ref="Y1420:Y1483" si="96">IF(COUNTIF(F1420,"*fdc*"),1,"")</f>
        <v/>
      </c>
      <c r="AA1420" t="str">
        <f t="shared" ref="AA1420:AA1483" si="97">IF(COUNTIF(F1420,"*s/s*"),1,"")</f>
        <v/>
      </c>
      <c r="AC1420" s="7"/>
      <c r="AD1420" t="s">
        <v>17348</v>
      </c>
      <c r="AE1420">
        <f t="shared" si="95"/>
        <v>0</v>
      </c>
      <c r="AG1420" s="2"/>
      <c r="AI1420" s="7"/>
    </row>
    <row r="1421" spans="1:35" ht="11" customHeight="1" outlineLevel="1" x14ac:dyDescent="0.25">
      <c r="A1421" t="s">
        <v>13017</v>
      </c>
      <c r="C1421" s="2" t="s">
        <v>12974</v>
      </c>
      <c r="D1421" s="2">
        <v>596</v>
      </c>
      <c r="E1421" s="7">
        <v>1987</v>
      </c>
      <c r="F1421" s="5" t="s">
        <v>3773</v>
      </c>
      <c r="H1421" s="5" t="s">
        <v>5398</v>
      </c>
      <c r="I1421" s="6" t="s">
        <v>17349</v>
      </c>
      <c r="J1421" s="6" t="s">
        <v>17346</v>
      </c>
      <c r="K1421" s="17">
        <v>6</v>
      </c>
      <c r="L1421" s="18" t="s">
        <v>7730</v>
      </c>
      <c r="M1421" s="9">
        <v>1.2</v>
      </c>
      <c r="N1421" s="9"/>
      <c r="O1421" s="21"/>
      <c r="Q1421" s="29"/>
      <c r="U1421" s="17"/>
      <c r="V1421" s="2"/>
      <c r="Y1421" t="str">
        <f t="shared" si="96"/>
        <v/>
      </c>
      <c r="AA1421" t="str">
        <f t="shared" si="97"/>
        <v/>
      </c>
      <c r="AC1421" s="7"/>
      <c r="AD1421" t="s">
        <v>17349</v>
      </c>
      <c r="AE1421">
        <f t="shared" ref="AE1421:AE1452" si="98">COUNTIF(I1421,"*Fuji*")</f>
        <v>0</v>
      </c>
      <c r="AG1421" s="2"/>
      <c r="AI1421" s="7"/>
    </row>
    <row r="1422" spans="1:35" ht="11" customHeight="1" outlineLevel="1" x14ac:dyDescent="0.25">
      <c r="A1422" t="s">
        <v>13017</v>
      </c>
      <c r="C1422" s="2" t="s">
        <v>12974</v>
      </c>
      <c r="D1422" s="2">
        <v>597</v>
      </c>
      <c r="E1422" s="7">
        <v>1987</v>
      </c>
      <c r="F1422" s="35">
        <v>1</v>
      </c>
      <c r="H1422" s="5" t="s">
        <v>5398</v>
      </c>
      <c r="I1422" s="6" t="s">
        <v>17243</v>
      </c>
      <c r="J1422" s="6" t="s">
        <v>17346</v>
      </c>
      <c r="K1422" s="17">
        <v>6</v>
      </c>
      <c r="L1422" s="18" t="s">
        <v>7730</v>
      </c>
      <c r="M1422" s="9">
        <v>1.2</v>
      </c>
      <c r="N1422" s="9"/>
      <c r="O1422" s="21"/>
      <c r="Q1422" s="29"/>
      <c r="U1422" s="17"/>
      <c r="V1422" s="2"/>
      <c r="Y1422" t="str">
        <f t="shared" si="96"/>
        <v/>
      </c>
      <c r="AA1422" t="str">
        <f t="shared" si="97"/>
        <v/>
      </c>
      <c r="AC1422" s="7"/>
      <c r="AD1422" t="s">
        <v>17243</v>
      </c>
      <c r="AE1422">
        <f t="shared" si="98"/>
        <v>0</v>
      </c>
      <c r="AG1422" s="2"/>
      <c r="AI1422" s="7"/>
    </row>
    <row r="1423" spans="1:35" ht="11" customHeight="1" outlineLevel="1" x14ac:dyDescent="0.25">
      <c r="A1423" t="s">
        <v>13017</v>
      </c>
      <c r="C1423" s="2" t="s">
        <v>12974</v>
      </c>
      <c r="D1423" s="2">
        <v>604</v>
      </c>
      <c r="E1423" s="7">
        <v>1987</v>
      </c>
      <c r="F1423" s="5" t="s">
        <v>2974</v>
      </c>
      <c r="H1423" s="5" t="s">
        <v>5398</v>
      </c>
      <c r="I1423" s="6" t="s">
        <v>17270</v>
      </c>
      <c r="J1423" s="6" t="s">
        <v>17350</v>
      </c>
      <c r="K1423" s="17">
        <v>6</v>
      </c>
      <c r="L1423" s="17" t="s">
        <v>7732</v>
      </c>
      <c r="M1423" s="9"/>
      <c r="N1423" s="9"/>
      <c r="O1423" s="21"/>
      <c r="Q1423" s="29"/>
      <c r="U1423" s="17"/>
      <c r="V1423" s="2"/>
      <c r="Y1423" t="str">
        <f t="shared" si="96"/>
        <v/>
      </c>
      <c r="AA1423" t="str">
        <f t="shared" si="97"/>
        <v/>
      </c>
      <c r="AC1423" s="7"/>
      <c r="AD1423" t="s">
        <v>17270</v>
      </c>
      <c r="AE1423">
        <f t="shared" si="98"/>
        <v>0</v>
      </c>
      <c r="AG1423" s="2"/>
      <c r="AI1423" s="7"/>
    </row>
    <row r="1424" spans="1:35" ht="11" customHeight="1" outlineLevel="1" x14ac:dyDescent="0.25">
      <c r="A1424" t="s">
        <v>13017</v>
      </c>
      <c r="C1424" s="2" t="s">
        <v>12974</v>
      </c>
      <c r="D1424" s="2">
        <v>618</v>
      </c>
      <c r="E1424" s="7">
        <v>1988</v>
      </c>
      <c r="F1424" s="5" t="s">
        <v>1640</v>
      </c>
      <c r="H1424" s="5" t="s">
        <v>5398</v>
      </c>
      <c r="I1424" s="6" t="s">
        <v>17352</v>
      </c>
      <c r="J1424" s="6" t="s">
        <v>17351</v>
      </c>
      <c r="K1424" s="17">
        <v>5</v>
      </c>
      <c r="L1424" s="17" t="s">
        <v>7732</v>
      </c>
      <c r="M1424" s="9"/>
      <c r="N1424" s="9"/>
      <c r="O1424" s="21"/>
      <c r="Q1424" s="29"/>
      <c r="U1424" s="17"/>
      <c r="V1424" s="2"/>
      <c r="Y1424" t="str">
        <f t="shared" si="96"/>
        <v/>
      </c>
      <c r="AA1424" t="str">
        <f t="shared" si="97"/>
        <v/>
      </c>
      <c r="AC1424" s="7"/>
      <c r="AD1424" t="s">
        <v>17352</v>
      </c>
      <c r="AE1424">
        <f t="shared" si="98"/>
        <v>0</v>
      </c>
      <c r="AG1424" s="2"/>
      <c r="AI1424" s="7"/>
    </row>
    <row r="1425" spans="1:35" ht="11" customHeight="1" outlineLevel="1" x14ac:dyDescent="0.25">
      <c r="A1425" t="s">
        <v>13017</v>
      </c>
      <c r="C1425" s="2" t="s">
        <v>12974</v>
      </c>
      <c r="D1425" s="2" t="s">
        <v>18715</v>
      </c>
      <c r="E1425" s="7">
        <v>1988</v>
      </c>
      <c r="F1425" s="5" t="s">
        <v>14689</v>
      </c>
      <c r="H1425" s="5" t="s">
        <v>5398</v>
      </c>
      <c r="I1425" s="6" t="s">
        <v>17354</v>
      </c>
      <c r="J1425" s="6" t="s">
        <v>17353</v>
      </c>
      <c r="K1425" s="17">
        <v>3</v>
      </c>
      <c r="L1425" s="18" t="s">
        <v>7730</v>
      </c>
      <c r="M1425" s="9">
        <v>5.9</v>
      </c>
      <c r="N1425" s="9"/>
      <c r="O1425" s="21"/>
      <c r="Q1425" s="29"/>
      <c r="U1425" s="17"/>
      <c r="V1425" s="2"/>
      <c r="Y1425" t="str">
        <f t="shared" si="96"/>
        <v/>
      </c>
      <c r="AA1425">
        <f t="shared" si="97"/>
        <v>1</v>
      </c>
      <c r="AB1425">
        <v>1</v>
      </c>
      <c r="AC1425" s="7"/>
      <c r="AD1425" t="s">
        <v>17354</v>
      </c>
      <c r="AE1425">
        <f t="shared" si="98"/>
        <v>0</v>
      </c>
      <c r="AG1425" s="2"/>
      <c r="AI1425" s="7"/>
    </row>
    <row r="1426" spans="1:35" ht="11" customHeight="1" outlineLevel="1" x14ac:dyDescent="0.25">
      <c r="A1426" t="s">
        <v>13017</v>
      </c>
      <c r="C1426" s="2" t="s">
        <v>12974</v>
      </c>
      <c r="D1426" s="2">
        <v>674</v>
      </c>
      <c r="E1426" s="7">
        <v>1990</v>
      </c>
      <c r="F1426" s="5" t="s">
        <v>3421</v>
      </c>
      <c r="H1426" s="5" t="s">
        <v>5398</v>
      </c>
      <c r="I1426" s="6" t="s">
        <v>17356</v>
      </c>
      <c r="J1426" s="6" t="s">
        <v>17355</v>
      </c>
      <c r="K1426" s="17">
        <v>5</v>
      </c>
      <c r="L1426" s="17" t="s">
        <v>7732</v>
      </c>
      <c r="M1426" s="9"/>
      <c r="N1426" s="9"/>
      <c r="O1426" s="21"/>
      <c r="Q1426" s="29"/>
      <c r="U1426" s="17"/>
      <c r="V1426" s="2"/>
      <c r="Y1426" t="str">
        <f t="shared" si="96"/>
        <v/>
      </c>
      <c r="AA1426" t="str">
        <f t="shared" si="97"/>
        <v/>
      </c>
      <c r="AC1426" s="7"/>
      <c r="AD1426" t="s">
        <v>17356</v>
      </c>
      <c r="AE1426">
        <f t="shared" si="98"/>
        <v>0</v>
      </c>
      <c r="AG1426" s="2"/>
      <c r="AI1426" s="7"/>
    </row>
    <row r="1427" spans="1:35" ht="11" customHeight="1" outlineLevel="1" x14ac:dyDescent="0.25">
      <c r="A1427" t="s">
        <v>13017</v>
      </c>
      <c r="C1427" s="2" t="s">
        <v>12974</v>
      </c>
      <c r="D1427" s="2">
        <v>676</v>
      </c>
      <c r="E1427" s="7">
        <v>1990</v>
      </c>
      <c r="F1427" s="35">
        <v>2</v>
      </c>
      <c r="H1427" s="5" t="s">
        <v>5398</v>
      </c>
      <c r="I1427" s="6" t="s">
        <v>17337</v>
      </c>
      <c r="J1427" s="6" t="s">
        <v>17355</v>
      </c>
      <c r="K1427" s="17">
        <v>3</v>
      </c>
      <c r="L1427" s="17" t="s">
        <v>20076</v>
      </c>
      <c r="M1427" s="9"/>
      <c r="N1427" s="9"/>
      <c r="O1427" s="21"/>
      <c r="Q1427" s="29"/>
      <c r="S1427">
        <v>1</v>
      </c>
      <c r="T1427">
        <v>1</v>
      </c>
      <c r="U1427" s="17"/>
      <c r="V1427" s="2"/>
      <c r="Y1427" t="str">
        <f t="shared" si="96"/>
        <v/>
      </c>
      <c r="AA1427" t="str">
        <f t="shared" si="97"/>
        <v/>
      </c>
      <c r="AC1427" s="7"/>
      <c r="AD1427" t="s">
        <v>17337</v>
      </c>
      <c r="AE1427">
        <f t="shared" si="98"/>
        <v>0</v>
      </c>
      <c r="AG1427" s="2"/>
      <c r="AI1427" s="7"/>
    </row>
    <row r="1428" spans="1:35" ht="11" customHeight="1" outlineLevel="1" x14ac:dyDescent="0.25">
      <c r="A1428" t="s">
        <v>13017</v>
      </c>
      <c r="C1428" s="2" t="s">
        <v>12974</v>
      </c>
      <c r="D1428" s="2" t="s">
        <v>18716</v>
      </c>
      <c r="E1428" s="7">
        <v>1990</v>
      </c>
      <c r="F1428" s="5" t="s">
        <v>14689</v>
      </c>
      <c r="H1428" s="5" t="s">
        <v>5398</v>
      </c>
      <c r="I1428" s="6" t="s">
        <v>17337</v>
      </c>
      <c r="J1428" s="6" t="s">
        <v>17355</v>
      </c>
      <c r="K1428" s="17">
        <v>3</v>
      </c>
      <c r="L1428" s="17" t="s">
        <v>7730</v>
      </c>
      <c r="M1428" s="9">
        <v>7</v>
      </c>
      <c r="N1428" s="9"/>
      <c r="O1428" s="21"/>
      <c r="Q1428" s="29"/>
      <c r="U1428" s="17"/>
      <c r="V1428" s="2"/>
      <c r="Y1428" t="str">
        <f t="shared" si="96"/>
        <v/>
      </c>
      <c r="AA1428">
        <f t="shared" si="97"/>
        <v>1</v>
      </c>
      <c r="AC1428" s="7"/>
      <c r="AD1428" t="s">
        <v>17337</v>
      </c>
      <c r="AE1428">
        <f t="shared" si="98"/>
        <v>0</v>
      </c>
      <c r="AG1428" s="2"/>
      <c r="AI1428" s="7"/>
    </row>
    <row r="1429" spans="1:35" ht="11" customHeight="1" outlineLevel="1" x14ac:dyDescent="0.25">
      <c r="A1429" t="s">
        <v>13017</v>
      </c>
      <c r="C1429" s="2" t="s">
        <v>12974</v>
      </c>
      <c r="D1429" s="2">
        <v>708</v>
      </c>
      <c r="E1429" s="7">
        <v>1991</v>
      </c>
      <c r="F1429" s="5" t="s">
        <v>5140</v>
      </c>
      <c r="H1429" s="5" t="s">
        <v>5398</v>
      </c>
      <c r="I1429" s="6" t="s">
        <v>17323</v>
      </c>
      <c r="J1429" s="6" t="s">
        <v>17357</v>
      </c>
      <c r="K1429" s="17">
        <v>4</v>
      </c>
      <c r="L1429" s="17" t="s">
        <v>7732</v>
      </c>
      <c r="M1429" s="9"/>
      <c r="N1429" s="9"/>
      <c r="O1429" s="21"/>
      <c r="Q1429" s="29"/>
      <c r="U1429" s="17"/>
      <c r="V1429" s="2"/>
      <c r="Y1429" t="str">
        <f t="shared" si="96"/>
        <v/>
      </c>
      <c r="AA1429" t="str">
        <f t="shared" si="97"/>
        <v/>
      </c>
      <c r="AC1429" s="7"/>
      <c r="AD1429" t="s">
        <v>17323</v>
      </c>
      <c r="AE1429">
        <f t="shared" si="98"/>
        <v>0</v>
      </c>
      <c r="AG1429" s="2"/>
      <c r="AI1429" s="7"/>
    </row>
    <row r="1430" spans="1:35" ht="11" customHeight="1" outlineLevel="1" x14ac:dyDescent="0.25">
      <c r="A1430" t="s">
        <v>13017</v>
      </c>
      <c r="C1430" s="2" t="s">
        <v>12974</v>
      </c>
      <c r="D1430" s="2">
        <v>709</v>
      </c>
      <c r="E1430" s="7">
        <v>1991</v>
      </c>
      <c r="F1430" s="5" t="s">
        <v>1640</v>
      </c>
      <c r="H1430" s="5" t="s">
        <v>5398</v>
      </c>
      <c r="I1430" s="6" t="s">
        <v>17323</v>
      </c>
      <c r="J1430" s="6" t="s">
        <v>17357</v>
      </c>
      <c r="K1430" s="17">
        <v>4</v>
      </c>
      <c r="L1430" s="17" t="s">
        <v>7732</v>
      </c>
      <c r="M1430" s="9"/>
      <c r="N1430" s="9"/>
      <c r="O1430" s="21"/>
      <c r="Q1430" s="29"/>
      <c r="U1430" s="17"/>
      <c r="V1430" s="2"/>
      <c r="Y1430" t="str">
        <f t="shared" si="96"/>
        <v/>
      </c>
      <c r="AA1430" t="str">
        <f t="shared" si="97"/>
        <v/>
      </c>
      <c r="AC1430" s="7"/>
      <c r="AD1430" t="s">
        <v>17323</v>
      </c>
      <c r="AE1430">
        <f t="shared" si="98"/>
        <v>0</v>
      </c>
      <c r="AG1430" s="2"/>
      <c r="AI1430" s="7"/>
    </row>
    <row r="1431" spans="1:35" ht="11" customHeight="1" outlineLevel="1" x14ac:dyDescent="0.25">
      <c r="A1431" t="s">
        <v>13017</v>
      </c>
      <c r="C1431" s="2" t="s">
        <v>12974</v>
      </c>
      <c r="D1431" s="2">
        <v>739</v>
      </c>
      <c r="E1431" s="7">
        <v>1991</v>
      </c>
      <c r="F1431" s="5" t="s">
        <v>1935</v>
      </c>
      <c r="H1431" s="5" t="s">
        <v>5398</v>
      </c>
      <c r="I1431" s="6" t="s">
        <v>17314</v>
      </c>
      <c r="J1431" s="6" t="s">
        <v>17358</v>
      </c>
      <c r="K1431" s="17">
        <v>3</v>
      </c>
      <c r="L1431" s="18" t="s">
        <v>7730</v>
      </c>
      <c r="M1431" s="9">
        <v>3.3</v>
      </c>
      <c r="N1431" s="9"/>
      <c r="O1431" s="21"/>
      <c r="Q1431" s="29"/>
      <c r="U1431" s="17"/>
      <c r="V1431" s="2"/>
      <c r="Y1431" t="str">
        <f t="shared" si="96"/>
        <v/>
      </c>
      <c r="AA1431" t="str">
        <f t="shared" si="97"/>
        <v/>
      </c>
      <c r="AC1431" s="7"/>
      <c r="AD1431" t="s">
        <v>17314</v>
      </c>
      <c r="AE1431">
        <f t="shared" si="98"/>
        <v>0</v>
      </c>
      <c r="AG1431" s="2"/>
      <c r="AI1431" s="7"/>
    </row>
    <row r="1432" spans="1:35" ht="11" customHeight="1" outlineLevel="1" x14ac:dyDescent="0.25">
      <c r="A1432" t="s">
        <v>13017</v>
      </c>
      <c r="C1432" s="2" t="s">
        <v>12974</v>
      </c>
      <c r="D1432" s="2">
        <v>740</v>
      </c>
      <c r="E1432" s="7">
        <v>1991</v>
      </c>
      <c r="F1432" s="5" t="s">
        <v>3421</v>
      </c>
      <c r="H1432" s="5" t="s">
        <v>5398</v>
      </c>
      <c r="I1432" s="6" t="s">
        <v>17314</v>
      </c>
      <c r="J1432" s="6" t="s">
        <v>17358</v>
      </c>
      <c r="K1432" s="17">
        <v>3</v>
      </c>
      <c r="L1432" s="18" t="s">
        <v>7730</v>
      </c>
      <c r="M1432" s="9">
        <v>3.3</v>
      </c>
      <c r="N1432" s="9"/>
      <c r="O1432" s="21"/>
      <c r="Q1432" s="29"/>
      <c r="U1432" s="17"/>
      <c r="V1432" s="2"/>
      <c r="Y1432" t="str">
        <f t="shared" si="96"/>
        <v/>
      </c>
      <c r="AA1432" t="str">
        <f t="shared" si="97"/>
        <v/>
      </c>
      <c r="AC1432" s="7"/>
      <c r="AD1432" t="s">
        <v>17314</v>
      </c>
      <c r="AE1432">
        <f t="shared" si="98"/>
        <v>0</v>
      </c>
      <c r="AG1432" s="2"/>
      <c r="AI1432" s="7"/>
    </row>
    <row r="1433" spans="1:35" ht="11" customHeight="1" outlineLevel="1" x14ac:dyDescent="0.25">
      <c r="A1433" t="s">
        <v>13017</v>
      </c>
      <c r="C1433" s="2" t="s">
        <v>12974</v>
      </c>
      <c r="D1433" s="2">
        <v>760</v>
      </c>
      <c r="E1433" s="7">
        <v>1992</v>
      </c>
      <c r="F1433" s="5" t="s">
        <v>1935</v>
      </c>
      <c r="H1433" s="5" t="s">
        <v>5398</v>
      </c>
      <c r="I1433" s="6" t="s">
        <v>17360</v>
      </c>
      <c r="J1433" s="6" t="s">
        <v>17359</v>
      </c>
      <c r="K1433" s="17">
        <v>5</v>
      </c>
      <c r="L1433" s="17" t="s">
        <v>7732</v>
      </c>
      <c r="M1433" s="9"/>
      <c r="N1433" s="9"/>
      <c r="O1433" s="21"/>
      <c r="Q1433" s="29"/>
      <c r="U1433" s="17"/>
      <c r="V1433" s="2"/>
      <c r="Y1433" t="str">
        <f t="shared" si="96"/>
        <v/>
      </c>
      <c r="AA1433" t="str">
        <f t="shared" si="97"/>
        <v/>
      </c>
      <c r="AC1433" s="7"/>
      <c r="AD1433" t="s">
        <v>17360</v>
      </c>
      <c r="AE1433">
        <f t="shared" si="98"/>
        <v>0</v>
      </c>
      <c r="AG1433" s="2"/>
      <c r="AI1433" s="7"/>
    </row>
    <row r="1434" spans="1:35" ht="11" customHeight="1" outlineLevel="1" x14ac:dyDescent="0.25">
      <c r="A1434" t="s">
        <v>13017</v>
      </c>
      <c r="C1434" s="2" t="s">
        <v>12974</v>
      </c>
      <c r="D1434" s="2">
        <v>761</v>
      </c>
      <c r="E1434" s="7">
        <v>1992</v>
      </c>
      <c r="F1434" s="5" t="s">
        <v>5240</v>
      </c>
      <c r="H1434" s="5" t="s">
        <v>5398</v>
      </c>
      <c r="I1434" s="6" t="s">
        <v>17360</v>
      </c>
      <c r="J1434" s="6" t="s">
        <v>17359</v>
      </c>
      <c r="K1434" s="17">
        <v>5</v>
      </c>
      <c r="L1434" s="17" t="s">
        <v>7732</v>
      </c>
      <c r="M1434" s="9"/>
      <c r="N1434" s="9"/>
      <c r="O1434" s="21"/>
      <c r="Q1434" s="29"/>
      <c r="U1434" s="17"/>
      <c r="V1434" s="2"/>
      <c r="Y1434" t="str">
        <f t="shared" si="96"/>
        <v/>
      </c>
      <c r="AA1434" t="str">
        <f t="shared" si="97"/>
        <v/>
      </c>
      <c r="AC1434" s="7"/>
      <c r="AD1434" t="s">
        <v>17360</v>
      </c>
      <c r="AE1434">
        <f t="shared" si="98"/>
        <v>0</v>
      </c>
      <c r="AG1434" s="2"/>
      <c r="AI1434" s="7"/>
    </row>
    <row r="1435" spans="1:35" ht="11" customHeight="1" outlineLevel="1" x14ac:dyDescent="0.25">
      <c r="A1435" t="s">
        <v>13017</v>
      </c>
      <c r="C1435" s="2" t="s">
        <v>12974</v>
      </c>
      <c r="D1435" s="2">
        <v>762</v>
      </c>
      <c r="E1435" s="7">
        <v>1992</v>
      </c>
      <c r="F1435" s="5" t="s">
        <v>1346</v>
      </c>
      <c r="H1435" s="5" t="s">
        <v>5398</v>
      </c>
      <c r="I1435" s="6" t="s">
        <v>17360</v>
      </c>
      <c r="J1435" s="6" t="s">
        <v>17359</v>
      </c>
      <c r="K1435" s="17">
        <v>5</v>
      </c>
      <c r="L1435" s="17" t="s">
        <v>7732</v>
      </c>
      <c r="M1435" s="9"/>
      <c r="N1435" s="9"/>
      <c r="O1435" s="21"/>
      <c r="Q1435" s="29"/>
      <c r="U1435" s="17"/>
      <c r="V1435" s="2"/>
      <c r="Y1435" t="str">
        <f t="shared" si="96"/>
        <v/>
      </c>
      <c r="AA1435" t="str">
        <f t="shared" si="97"/>
        <v/>
      </c>
      <c r="AC1435" s="7"/>
      <c r="AD1435" t="s">
        <v>17360</v>
      </c>
      <c r="AE1435">
        <f t="shared" si="98"/>
        <v>0</v>
      </c>
      <c r="AG1435" s="2"/>
      <c r="AI1435" s="7"/>
    </row>
    <row r="1436" spans="1:35" ht="11" customHeight="1" outlineLevel="1" x14ac:dyDescent="0.25">
      <c r="A1436" t="s">
        <v>13017</v>
      </c>
      <c r="C1436" s="2" t="s">
        <v>12974</v>
      </c>
      <c r="D1436" s="2">
        <v>763</v>
      </c>
      <c r="E1436" s="7">
        <v>1992</v>
      </c>
      <c r="F1436" s="35">
        <v>1</v>
      </c>
      <c r="H1436" s="5" t="s">
        <v>5398</v>
      </c>
      <c r="I1436" s="6" t="s">
        <v>17360</v>
      </c>
      <c r="J1436" s="6" t="s">
        <v>17359</v>
      </c>
      <c r="K1436" s="17">
        <v>5</v>
      </c>
      <c r="L1436" s="17" t="s">
        <v>7732</v>
      </c>
      <c r="M1436" s="9"/>
      <c r="N1436" s="9"/>
      <c r="O1436" s="21"/>
      <c r="Q1436" s="29"/>
      <c r="U1436" s="17"/>
      <c r="V1436" s="2"/>
      <c r="Y1436" t="str">
        <f t="shared" si="96"/>
        <v/>
      </c>
      <c r="AA1436" t="str">
        <f t="shared" si="97"/>
        <v/>
      </c>
      <c r="AC1436" s="7"/>
      <c r="AD1436" t="s">
        <v>17360</v>
      </c>
      <c r="AE1436">
        <f t="shared" si="98"/>
        <v>0</v>
      </c>
      <c r="AG1436" s="2"/>
      <c r="AI1436" s="7"/>
    </row>
    <row r="1437" spans="1:35" ht="11" customHeight="1" outlineLevel="1" x14ac:dyDescent="0.25">
      <c r="A1437" t="s">
        <v>13017</v>
      </c>
      <c r="C1437" s="2" t="s">
        <v>12974</v>
      </c>
      <c r="D1437" s="2" t="s">
        <v>18717</v>
      </c>
      <c r="E1437" s="7">
        <v>1992</v>
      </c>
      <c r="F1437" s="5" t="s">
        <v>14689</v>
      </c>
      <c r="H1437" s="5" t="s">
        <v>5398</v>
      </c>
      <c r="I1437" s="6" t="s">
        <v>17360</v>
      </c>
      <c r="J1437" s="6" t="s">
        <v>17359</v>
      </c>
      <c r="K1437" s="17">
        <v>3</v>
      </c>
      <c r="L1437" s="18" t="s">
        <v>7730</v>
      </c>
      <c r="M1437" s="9">
        <v>5.9</v>
      </c>
      <c r="N1437" s="9"/>
      <c r="O1437" s="21"/>
      <c r="Q1437" s="29"/>
      <c r="U1437" s="17"/>
      <c r="V1437" s="2"/>
      <c r="Y1437" t="str">
        <f t="shared" si="96"/>
        <v/>
      </c>
      <c r="AA1437">
        <f t="shared" si="97"/>
        <v>1</v>
      </c>
      <c r="AB1437">
        <v>1</v>
      </c>
      <c r="AC1437" s="7"/>
      <c r="AD1437" t="s">
        <v>17360</v>
      </c>
      <c r="AE1437">
        <f t="shared" si="98"/>
        <v>0</v>
      </c>
      <c r="AG1437" s="2"/>
      <c r="AI1437" s="7"/>
    </row>
    <row r="1438" spans="1:35" ht="11" customHeight="1" outlineLevel="1" x14ac:dyDescent="0.25">
      <c r="A1438" t="s">
        <v>13017</v>
      </c>
      <c r="C1438" s="2" t="s">
        <v>12974</v>
      </c>
      <c r="D1438" s="2">
        <v>771</v>
      </c>
      <c r="E1438" s="7">
        <v>1992</v>
      </c>
      <c r="F1438" s="5" t="s">
        <v>3421</v>
      </c>
      <c r="H1438" s="5" t="s">
        <v>5398</v>
      </c>
      <c r="I1438" s="6" t="s">
        <v>17362</v>
      </c>
      <c r="J1438" s="6" t="s">
        <v>17361</v>
      </c>
      <c r="K1438" s="17">
        <v>5</v>
      </c>
      <c r="L1438" s="18" t="s">
        <v>7730</v>
      </c>
      <c r="M1438" s="9">
        <v>5.9</v>
      </c>
      <c r="N1438" s="9"/>
      <c r="O1438" s="21"/>
      <c r="Q1438" s="29"/>
      <c r="U1438" s="17"/>
      <c r="V1438" s="2"/>
      <c r="Y1438" t="str">
        <f t="shared" si="96"/>
        <v/>
      </c>
      <c r="AA1438" t="str">
        <f t="shared" si="97"/>
        <v/>
      </c>
      <c r="AC1438" s="7"/>
      <c r="AD1438" t="s">
        <v>17362</v>
      </c>
      <c r="AE1438">
        <f t="shared" si="98"/>
        <v>0</v>
      </c>
      <c r="AG1438" s="2"/>
      <c r="AI1438" s="7"/>
    </row>
    <row r="1439" spans="1:35" ht="11" customHeight="1" outlineLevel="1" x14ac:dyDescent="0.25">
      <c r="A1439" t="s">
        <v>13017</v>
      </c>
      <c r="C1439" s="2" t="s">
        <v>12974</v>
      </c>
      <c r="D1439" s="2">
        <v>774</v>
      </c>
      <c r="E1439" s="7">
        <v>1992</v>
      </c>
      <c r="F1439" s="35">
        <v>2</v>
      </c>
      <c r="H1439" s="5" t="s">
        <v>5398</v>
      </c>
      <c r="I1439" s="6" t="s">
        <v>17362</v>
      </c>
      <c r="J1439" s="6" t="s">
        <v>17361</v>
      </c>
      <c r="K1439" s="17">
        <v>3</v>
      </c>
      <c r="L1439" s="18" t="s">
        <v>20076</v>
      </c>
      <c r="M1439" s="9"/>
      <c r="N1439" s="9"/>
      <c r="O1439" s="21"/>
      <c r="Q1439" s="29"/>
      <c r="U1439" s="17"/>
      <c r="V1439" s="2"/>
      <c r="Y1439" t="str">
        <f t="shared" si="96"/>
        <v/>
      </c>
      <c r="AA1439" t="str">
        <f t="shared" si="97"/>
        <v/>
      </c>
      <c r="AC1439" s="7"/>
      <c r="AD1439" t="s">
        <v>17362</v>
      </c>
      <c r="AE1439">
        <f t="shared" si="98"/>
        <v>0</v>
      </c>
      <c r="AG1439" s="2"/>
      <c r="AI1439" s="7"/>
    </row>
    <row r="1440" spans="1:35" ht="11" customHeight="1" outlineLevel="1" x14ac:dyDescent="0.25">
      <c r="A1440" t="s">
        <v>13017</v>
      </c>
      <c r="C1440" s="2" t="s">
        <v>12974</v>
      </c>
      <c r="D1440" s="2" t="s">
        <v>18718</v>
      </c>
      <c r="E1440" s="7">
        <v>1992</v>
      </c>
      <c r="F1440" s="5" t="s">
        <v>14689</v>
      </c>
      <c r="H1440" s="5" t="s">
        <v>5398</v>
      </c>
      <c r="I1440" s="6" t="s">
        <v>17362</v>
      </c>
      <c r="J1440" s="6" t="s">
        <v>17361</v>
      </c>
      <c r="K1440" s="17">
        <v>3</v>
      </c>
      <c r="L1440" s="18" t="s">
        <v>7730</v>
      </c>
      <c r="M1440" s="9">
        <v>5.9</v>
      </c>
      <c r="N1440" s="9"/>
      <c r="O1440" s="21"/>
      <c r="Q1440" s="29"/>
      <c r="U1440" s="17"/>
      <c r="V1440" s="2"/>
      <c r="Y1440" t="str">
        <f t="shared" si="96"/>
        <v/>
      </c>
      <c r="AA1440">
        <f t="shared" si="97"/>
        <v>1</v>
      </c>
      <c r="AC1440" s="7"/>
      <c r="AD1440" t="s">
        <v>17362</v>
      </c>
      <c r="AE1440">
        <f t="shared" si="98"/>
        <v>0</v>
      </c>
      <c r="AG1440" s="2"/>
      <c r="AI1440" s="7"/>
    </row>
    <row r="1441" spans="1:35" ht="11" customHeight="1" outlineLevel="1" x14ac:dyDescent="0.25">
      <c r="A1441" t="s">
        <v>13017</v>
      </c>
      <c r="C1441" s="2" t="s">
        <v>12974</v>
      </c>
      <c r="D1441" s="2">
        <v>782</v>
      </c>
      <c r="E1441" s="7">
        <v>1993</v>
      </c>
      <c r="F1441" s="5" t="s">
        <v>5239</v>
      </c>
      <c r="H1441" s="5" t="s">
        <v>5398</v>
      </c>
      <c r="I1441" s="6" t="s">
        <v>17270</v>
      </c>
      <c r="J1441" s="6" t="s">
        <v>17363</v>
      </c>
      <c r="K1441" s="17">
        <v>6</v>
      </c>
      <c r="L1441" s="17" t="s">
        <v>7732</v>
      </c>
      <c r="M1441" s="9"/>
      <c r="N1441" s="9"/>
      <c r="O1441" s="21"/>
      <c r="Q1441" s="29"/>
      <c r="U1441" s="17"/>
      <c r="V1441" s="2"/>
      <c r="Y1441" t="str">
        <f t="shared" si="96"/>
        <v/>
      </c>
      <c r="AA1441" t="str">
        <f t="shared" si="97"/>
        <v/>
      </c>
      <c r="AC1441" s="7"/>
      <c r="AD1441" t="s">
        <v>17270</v>
      </c>
      <c r="AE1441">
        <f t="shared" si="98"/>
        <v>0</v>
      </c>
      <c r="AG1441" s="2"/>
      <c r="AI1441" s="7"/>
    </row>
    <row r="1442" spans="1:35" ht="11" customHeight="1" outlineLevel="1" x14ac:dyDescent="0.25">
      <c r="A1442" t="s">
        <v>13017</v>
      </c>
      <c r="C1442" s="2" t="s">
        <v>12974</v>
      </c>
      <c r="D1442" s="2">
        <v>848</v>
      </c>
      <c r="E1442" s="7">
        <v>1996</v>
      </c>
      <c r="F1442" s="5" t="s">
        <v>1640</v>
      </c>
      <c r="H1442" s="5" t="s">
        <v>5398</v>
      </c>
      <c r="I1442" s="6" t="s">
        <v>11705</v>
      </c>
      <c r="J1442" s="6" t="s">
        <v>10620</v>
      </c>
      <c r="K1442" s="17">
        <v>5</v>
      </c>
      <c r="L1442" s="17" t="s">
        <v>7732</v>
      </c>
      <c r="M1442" s="9"/>
      <c r="N1442" s="9"/>
      <c r="O1442" s="21"/>
      <c r="Q1442" s="29"/>
      <c r="U1442" s="17"/>
      <c r="V1442" s="2"/>
      <c r="Y1442" t="str">
        <f t="shared" si="96"/>
        <v/>
      </c>
      <c r="AA1442" t="str">
        <f t="shared" si="97"/>
        <v/>
      </c>
      <c r="AC1442" s="7"/>
      <c r="AD1442" t="s">
        <v>11705</v>
      </c>
      <c r="AE1442">
        <f t="shared" si="98"/>
        <v>0</v>
      </c>
      <c r="AG1442" s="2"/>
      <c r="AI1442" s="7"/>
    </row>
    <row r="1443" spans="1:35" ht="11" customHeight="1" outlineLevel="1" x14ac:dyDescent="0.25">
      <c r="A1443" t="s">
        <v>13017</v>
      </c>
      <c r="C1443" s="2" t="s">
        <v>12974</v>
      </c>
      <c r="D1443" s="2">
        <v>849</v>
      </c>
      <c r="E1443" s="7">
        <v>1996</v>
      </c>
      <c r="F1443" s="5" t="s">
        <v>5296</v>
      </c>
      <c r="H1443" s="5" t="s">
        <v>5398</v>
      </c>
      <c r="I1443" s="6" t="s">
        <v>17275</v>
      </c>
      <c r="J1443" s="6" t="s">
        <v>10620</v>
      </c>
      <c r="K1443" s="17">
        <v>6</v>
      </c>
      <c r="L1443" s="17" t="s">
        <v>7732</v>
      </c>
      <c r="M1443" s="9"/>
      <c r="N1443" s="9"/>
      <c r="O1443" s="21"/>
      <c r="Q1443" s="29"/>
      <c r="U1443" s="17"/>
      <c r="V1443" s="2"/>
      <c r="Y1443" t="str">
        <f t="shared" si="96"/>
        <v/>
      </c>
      <c r="AA1443" t="str">
        <f t="shared" si="97"/>
        <v/>
      </c>
      <c r="AC1443" s="7"/>
      <c r="AD1443" t="s">
        <v>17275</v>
      </c>
      <c r="AE1443">
        <f t="shared" si="98"/>
        <v>0</v>
      </c>
      <c r="AG1443" s="2"/>
      <c r="AI1443" s="7"/>
    </row>
    <row r="1444" spans="1:35" ht="11" customHeight="1" outlineLevel="1" x14ac:dyDescent="0.25">
      <c r="A1444" t="s">
        <v>13017</v>
      </c>
      <c r="C1444" s="2" t="s">
        <v>12974</v>
      </c>
      <c r="D1444" s="2">
        <v>851</v>
      </c>
      <c r="E1444" s="7">
        <v>1996</v>
      </c>
      <c r="F1444" s="5" t="s">
        <v>5138</v>
      </c>
      <c r="H1444" s="5" t="s">
        <v>5398</v>
      </c>
      <c r="I1444" s="6" t="s">
        <v>17360</v>
      </c>
      <c r="J1444" s="6" t="s">
        <v>11892</v>
      </c>
      <c r="K1444" s="17">
        <v>5</v>
      </c>
      <c r="L1444" s="17" t="s">
        <v>7732</v>
      </c>
      <c r="M1444" s="9"/>
      <c r="N1444" s="9"/>
      <c r="O1444" s="21"/>
      <c r="Q1444" s="29"/>
      <c r="U1444" s="17"/>
      <c r="V1444" s="2"/>
      <c r="Y1444" t="str">
        <f t="shared" si="96"/>
        <v/>
      </c>
      <c r="AA1444" t="str">
        <f t="shared" si="97"/>
        <v/>
      </c>
      <c r="AC1444" s="7"/>
      <c r="AD1444" t="s">
        <v>17360</v>
      </c>
      <c r="AE1444">
        <f t="shared" si="98"/>
        <v>0</v>
      </c>
      <c r="AG1444" s="2"/>
      <c r="AI1444" s="7"/>
    </row>
    <row r="1445" spans="1:35" ht="11" customHeight="1" outlineLevel="1" x14ac:dyDescent="0.25">
      <c r="A1445" t="s">
        <v>13017</v>
      </c>
      <c r="C1445" s="2" t="s">
        <v>12974</v>
      </c>
      <c r="D1445" s="2">
        <v>852</v>
      </c>
      <c r="E1445" s="7">
        <v>1996</v>
      </c>
      <c r="F1445" s="5" t="s">
        <v>5279</v>
      </c>
      <c r="H1445" s="5" t="s">
        <v>5398</v>
      </c>
      <c r="I1445" s="6" t="s">
        <v>17360</v>
      </c>
      <c r="J1445" s="6" t="s">
        <v>11892</v>
      </c>
      <c r="K1445" s="17">
        <v>5</v>
      </c>
      <c r="L1445" s="17" t="s">
        <v>7732</v>
      </c>
      <c r="M1445" s="9"/>
      <c r="N1445" s="9"/>
      <c r="O1445" s="21"/>
      <c r="Q1445" s="29"/>
      <c r="U1445" s="17"/>
      <c r="V1445" s="2"/>
      <c r="Y1445" t="str">
        <f t="shared" si="96"/>
        <v/>
      </c>
      <c r="AA1445" t="str">
        <f t="shared" si="97"/>
        <v/>
      </c>
      <c r="AC1445" s="7"/>
      <c r="AD1445" t="s">
        <v>17360</v>
      </c>
      <c r="AE1445">
        <f t="shared" si="98"/>
        <v>0</v>
      </c>
      <c r="AG1445" s="2"/>
      <c r="AI1445" s="7"/>
    </row>
    <row r="1446" spans="1:35" ht="11" customHeight="1" outlineLevel="1" x14ac:dyDescent="0.25">
      <c r="A1446" t="s">
        <v>13017</v>
      </c>
      <c r="C1446" s="2" t="s">
        <v>12974</v>
      </c>
      <c r="D1446" s="2">
        <v>853</v>
      </c>
      <c r="E1446" s="7">
        <v>1996</v>
      </c>
      <c r="F1446" s="5" t="s">
        <v>5240</v>
      </c>
      <c r="H1446" s="5" t="s">
        <v>5398</v>
      </c>
      <c r="I1446" s="6" t="s">
        <v>17360</v>
      </c>
      <c r="J1446" s="6" t="s">
        <v>11892</v>
      </c>
      <c r="K1446" s="17">
        <v>5</v>
      </c>
      <c r="L1446" s="17" t="s">
        <v>7732</v>
      </c>
      <c r="M1446" s="9"/>
      <c r="N1446" s="9"/>
      <c r="O1446" s="21"/>
      <c r="Q1446" s="29"/>
      <c r="U1446" s="17"/>
      <c r="V1446" s="2"/>
      <c r="Y1446" t="str">
        <f t="shared" si="96"/>
        <v/>
      </c>
      <c r="AA1446" t="str">
        <f t="shared" si="97"/>
        <v/>
      </c>
      <c r="AC1446" s="7"/>
      <c r="AD1446" t="s">
        <v>17360</v>
      </c>
      <c r="AE1446">
        <f t="shared" si="98"/>
        <v>0</v>
      </c>
      <c r="AG1446" s="2"/>
      <c r="AI1446" s="7"/>
    </row>
    <row r="1447" spans="1:35" ht="11" customHeight="1" outlineLevel="1" x14ac:dyDescent="0.25">
      <c r="A1447" t="s">
        <v>13017</v>
      </c>
      <c r="C1447" s="2" t="s">
        <v>12974</v>
      </c>
      <c r="D1447" s="2">
        <v>854</v>
      </c>
      <c r="E1447" s="7">
        <v>1996</v>
      </c>
      <c r="F1447" s="35">
        <v>1.5</v>
      </c>
      <c r="H1447" s="5" t="s">
        <v>5398</v>
      </c>
      <c r="I1447" s="6" t="s">
        <v>17360</v>
      </c>
      <c r="J1447" s="6" t="s">
        <v>11892</v>
      </c>
      <c r="K1447" s="17">
        <v>6</v>
      </c>
      <c r="L1447" s="17" t="s">
        <v>7732</v>
      </c>
      <c r="M1447" s="9"/>
      <c r="N1447" s="9"/>
      <c r="O1447" s="21"/>
      <c r="Q1447" s="29"/>
      <c r="U1447" s="17"/>
      <c r="V1447" s="2"/>
      <c r="Y1447" t="str">
        <f t="shared" si="96"/>
        <v/>
      </c>
      <c r="AA1447" t="str">
        <f t="shared" si="97"/>
        <v/>
      </c>
      <c r="AC1447" s="7"/>
      <c r="AD1447" t="s">
        <v>17360</v>
      </c>
      <c r="AE1447">
        <f t="shared" si="98"/>
        <v>0</v>
      </c>
      <c r="AG1447" s="2"/>
      <c r="AI1447" s="7"/>
    </row>
    <row r="1448" spans="1:35" ht="11" customHeight="1" outlineLevel="1" x14ac:dyDescent="0.25">
      <c r="A1448" t="s">
        <v>13017</v>
      </c>
      <c r="C1448" s="2" t="s">
        <v>12974</v>
      </c>
      <c r="D1448" s="2">
        <v>918</v>
      </c>
      <c r="E1448" s="7">
        <v>1997</v>
      </c>
      <c r="F1448" s="5" t="s">
        <v>14689</v>
      </c>
      <c r="H1448" s="5" t="s">
        <v>5398</v>
      </c>
      <c r="I1448" s="6" t="s">
        <v>17314</v>
      </c>
      <c r="J1448" s="6" t="s">
        <v>17364</v>
      </c>
      <c r="K1448" s="17">
        <v>5</v>
      </c>
      <c r="L1448" s="17" t="s">
        <v>7732</v>
      </c>
      <c r="M1448" s="9"/>
      <c r="N1448" s="9"/>
      <c r="O1448" s="21"/>
      <c r="Q1448" s="29"/>
      <c r="U1448" s="17"/>
      <c r="V1448" s="2"/>
      <c r="Y1448" t="str">
        <f t="shared" si="96"/>
        <v/>
      </c>
      <c r="AA1448">
        <f t="shared" si="97"/>
        <v>1</v>
      </c>
      <c r="AC1448" s="7"/>
      <c r="AD1448" t="s">
        <v>17314</v>
      </c>
      <c r="AE1448">
        <f t="shared" si="98"/>
        <v>0</v>
      </c>
      <c r="AG1448" s="2"/>
      <c r="AI1448" s="7"/>
    </row>
    <row r="1449" spans="1:35" ht="11" customHeight="1" outlineLevel="1" x14ac:dyDescent="0.25">
      <c r="A1449" t="s">
        <v>13017</v>
      </c>
      <c r="C1449" s="2" t="s">
        <v>12974</v>
      </c>
      <c r="D1449" s="2">
        <v>939</v>
      </c>
      <c r="E1449" s="7">
        <v>1998</v>
      </c>
      <c r="F1449" s="5" t="s">
        <v>1935</v>
      </c>
      <c r="H1449" s="5" t="s">
        <v>5398</v>
      </c>
      <c r="I1449" s="6" t="s">
        <v>11705</v>
      </c>
      <c r="J1449" s="6" t="s">
        <v>10620</v>
      </c>
      <c r="K1449" s="17">
        <v>5</v>
      </c>
      <c r="L1449" s="17" t="s">
        <v>7732</v>
      </c>
      <c r="M1449" s="9"/>
      <c r="N1449" s="9"/>
      <c r="O1449" s="21"/>
      <c r="Q1449" s="29"/>
      <c r="U1449" s="17"/>
      <c r="V1449" s="2"/>
      <c r="Y1449" t="str">
        <f t="shared" si="96"/>
        <v/>
      </c>
      <c r="AA1449" t="str">
        <f t="shared" si="97"/>
        <v/>
      </c>
      <c r="AC1449" s="7"/>
      <c r="AD1449" t="s">
        <v>11705</v>
      </c>
      <c r="AE1449">
        <f t="shared" si="98"/>
        <v>0</v>
      </c>
      <c r="AG1449" s="2"/>
      <c r="AI1449" s="7"/>
    </row>
    <row r="1450" spans="1:35" ht="11" customHeight="1" outlineLevel="1" x14ac:dyDescent="0.25">
      <c r="A1450" t="s">
        <v>13017</v>
      </c>
      <c r="C1450" s="2" t="s">
        <v>12974</v>
      </c>
      <c r="D1450" s="2">
        <v>940</v>
      </c>
      <c r="E1450" s="7">
        <v>1998</v>
      </c>
      <c r="F1450" s="5" t="s">
        <v>5279</v>
      </c>
      <c r="H1450" s="5" t="s">
        <v>5398</v>
      </c>
      <c r="I1450" s="6" t="s">
        <v>11705</v>
      </c>
      <c r="J1450" s="6" t="s">
        <v>10620</v>
      </c>
      <c r="K1450" s="17">
        <v>5</v>
      </c>
      <c r="L1450" s="17" t="s">
        <v>7732</v>
      </c>
      <c r="M1450" s="9"/>
      <c r="N1450" s="9"/>
      <c r="O1450" s="21"/>
      <c r="Q1450" s="29"/>
      <c r="U1450" s="17"/>
      <c r="V1450" s="2"/>
      <c r="Y1450" t="str">
        <f t="shared" si="96"/>
        <v/>
      </c>
      <c r="AA1450" t="str">
        <f t="shared" si="97"/>
        <v/>
      </c>
      <c r="AC1450" s="7"/>
      <c r="AD1450" t="s">
        <v>11705</v>
      </c>
      <c r="AE1450">
        <f t="shared" si="98"/>
        <v>0</v>
      </c>
      <c r="AG1450" s="2"/>
      <c r="AI1450" s="7"/>
    </row>
    <row r="1451" spans="1:35" ht="11" customHeight="1" outlineLevel="1" x14ac:dyDescent="0.25">
      <c r="A1451" t="s">
        <v>13017</v>
      </c>
      <c r="C1451" s="2" t="s">
        <v>12974</v>
      </c>
      <c r="D1451" s="2">
        <v>941</v>
      </c>
      <c r="E1451" s="7">
        <v>1998</v>
      </c>
      <c r="F1451" s="5" t="s">
        <v>2621</v>
      </c>
      <c r="H1451" s="5" t="s">
        <v>5398</v>
      </c>
      <c r="I1451" s="6" t="s">
        <v>11705</v>
      </c>
      <c r="J1451" s="6" t="s">
        <v>10620</v>
      </c>
      <c r="K1451" s="17">
        <v>5</v>
      </c>
      <c r="L1451" s="17" t="s">
        <v>7732</v>
      </c>
      <c r="M1451" s="9"/>
      <c r="N1451" s="9"/>
      <c r="O1451" s="21"/>
      <c r="Q1451" s="29"/>
      <c r="U1451" s="17"/>
      <c r="V1451" s="2"/>
      <c r="Y1451" t="str">
        <f t="shared" si="96"/>
        <v/>
      </c>
      <c r="AA1451" t="str">
        <f t="shared" si="97"/>
        <v/>
      </c>
      <c r="AC1451" s="7"/>
      <c r="AD1451" t="s">
        <v>11705</v>
      </c>
      <c r="AE1451">
        <f t="shared" si="98"/>
        <v>0</v>
      </c>
      <c r="AG1451" s="2"/>
      <c r="AI1451" s="7"/>
    </row>
    <row r="1452" spans="1:35" ht="11" customHeight="1" outlineLevel="1" x14ac:dyDescent="0.25">
      <c r="A1452" t="s">
        <v>13017</v>
      </c>
      <c r="C1452" s="2" t="s">
        <v>12974</v>
      </c>
      <c r="D1452" s="2">
        <v>942</v>
      </c>
      <c r="E1452" s="7">
        <v>1998</v>
      </c>
      <c r="F1452" s="35">
        <v>1.45</v>
      </c>
      <c r="H1452" s="5" t="s">
        <v>5398</v>
      </c>
      <c r="I1452" s="6" t="s">
        <v>11705</v>
      </c>
      <c r="J1452" s="6" t="s">
        <v>10620</v>
      </c>
      <c r="K1452" s="17">
        <v>3</v>
      </c>
      <c r="L1452" s="17" t="s">
        <v>7732</v>
      </c>
      <c r="M1452" s="9"/>
      <c r="N1452" s="9"/>
      <c r="O1452" s="21"/>
      <c r="Q1452" s="29"/>
      <c r="U1452" s="17"/>
      <c r="V1452" s="2"/>
      <c r="Y1452" t="str">
        <f t="shared" si="96"/>
        <v/>
      </c>
      <c r="AA1452" t="str">
        <f t="shared" si="97"/>
        <v/>
      </c>
      <c r="AC1452" s="7"/>
      <c r="AD1452" t="s">
        <v>11705</v>
      </c>
      <c r="AE1452">
        <f t="shared" si="98"/>
        <v>0</v>
      </c>
      <c r="AG1452" s="2"/>
      <c r="AI1452" s="7"/>
    </row>
    <row r="1453" spans="1:35" ht="11" customHeight="1" outlineLevel="1" x14ac:dyDescent="0.25">
      <c r="A1453" t="s">
        <v>13017</v>
      </c>
      <c r="C1453" s="2" t="s">
        <v>12974</v>
      </c>
      <c r="D1453" s="2">
        <v>948</v>
      </c>
      <c r="E1453" s="7">
        <v>1998</v>
      </c>
      <c r="F1453" s="5" t="s">
        <v>3421</v>
      </c>
      <c r="H1453" s="5" t="s">
        <v>5398</v>
      </c>
      <c r="I1453" s="6" t="s">
        <v>17275</v>
      </c>
      <c r="J1453" s="6" t="s">
        <v>17365</v>
      </c>
      <c r="K1453" s="17">
        <v>6</v>
      </c>
      <c r="L1453" s="17" t="s">
        <v>7732</v>
      </c>
      <c r="M1453" s="9"/>
      <c r="N1453" s="9"/>
      <c r="O1453" s="21"/>
      <c r="Q1453" s="29"/>
      <c r="U1453" s="17"/>
      <c r="V1453" s="2"/>
      <c r="Y1453" t="str">
        <f t="shared" si="96"/>
        <v/>
      </c>
      <c r="AA1453" t="str">
        <f t="shared" si="97"/>
        <v/>
      </c>
      <c r="AC1453" s="7"/>
      <c r="AD1453" t="s">
        <v>17275</v>
      </c>
      <c r="AE1453">
        <f t="shared" ref="AE1453:AE1464" si="99">COUNTIF(I1453,"*Fuji*")</f>
        <v>0</v>
      </c>
      <c r="AG1453" s="2"/>
      <c r="AI1453" s="7"/>
    </row>
    <row r="1454" spans="1:35" ht="11" customHeight="1" outlineLevel="1" x14ac:dyDescent="0.25">
      <c r="A1454" t="s">
        <v>13017</v>
      </c>
      <c r="C1454" s="2" t="s">
        <v>12974</v>
      </c>
      <c r="D1454" s="2" t="s">
        <v>17367</v>
      </c>
      <c r="E1454" s="7">
        <v>2001</v>
      </c>
      <c r="F1454" s="5" t="s">
        <v>17344</v>
      </c>
      <c r="H1454" s="5" t="s">
        <v>5398</v>
      </c>
      <c r="I1454" s="6" t="s">
        <v>17368</v>
      </c>
      <c r="J1454" s="6" t="s">
        <v>17366</v>
      </c>
      <c r="K1454" s="17">
        <v>3</v>
      </c>
      <c r="L1454" s="17" t="s">
        <v>7732</v>
      </c>
      <c r="M1454" s="9"/>
      <c r="N1454" s="9"/>
      <c r="O1454" s="21"/>
      <c r="Q1454" s="29"/>
      <c r="U1454" s="17"/>
      <c r="V1454" s="2"/>
      <c r="Y1454" t="str">
        <f t="shared" si="96"/>
        <v/>
      </c>
      <c r="AA1454">
        <f t="shared" si="97"/>
        <v>1</v>
      </c>
      <c r="AB1454">
        <v>1</v>
      </c>
      <c r="AC1454" s="7"/>
      <c r="AD1454" t="s">
        <v>17368</v>
      </c>
      <c r="AE1454">
        <f t="shared" si="99"/>
        <v>0</v>
      </c>
      <c r="AG1454" s="2"/>
      <c r="AI1454" s="7"/>
    </row>
    <row r="1455" spans="1:35" ht="11" customHeight="1" outlineLevel="1" x14ac:dyDescent="0.25">
      <c r="A1455" t="s">
        <v>13017</v>
      </c>
      <c r="C1455" s="2" t="s">
        <v>12974</v>
      </c>
      <c r="D1455" s="2">
        <v>1024</v>
      </c>
      <c r="E1455" s="7">
        <v>2001</v>
      </c>
      <c r="F1455" s="35">
        <v>1</v>
      </c>
      <c r="H1455" s="5" t="s">
        <v>5398</v>
      </c>
      <c r="I1455" s="6" t="s">
        <v>17314</v>
      </c>
      <c r="J1455" s="6" t="s">
        <v>12300</v>
      </c>
      <c r="K1455" s="17">
        <v>3</v>
      </c>
      <c r="L1455" s="17" t="s">
        <v>7732</v>
      </c>
      <c r="M1455" s="9"/>
      <c r="N1455" s="9"/>
      <c r="O1455" s="21"/>
      <c r="Q1455" s="29"/>
      <c r="U1455" s="17"/>
      <c r="V1455" s="2"/>
      <c r="Y1455" t="str">
        <f t="shared" si="96"/>
        <v/>
      </c>
      <c r="AA1455" t="str">
        <f t="shared" si="97"/>
        <v/>
      </c>
      <c r="AC1455" s="7"/>
      <c r="AD1455" t="s">
        <v>17314</v>
      </c>
      <c r="AE1455">
        <f t="shared" si="99"/>
        <v>0</v>
      </c>
      <c r="AG1455" s="2"/>
      <c r="AI1455" s="7"/>
    </row>
    <row r="1456" spans="1:35" ht="11" customHeight="1" outlineLevel="1" x14ac:dyDescent="0.25">
      <c r="A1456" t="s">
        <v>13017</v>
      </c>
      <c r="C1456" s="2" t="s">
        <v>12974</v>
      </c>
      <c r="D1456" s="2">
        <v>1057</v>
      </c>
      <c r="E1456" s="7">
        <v>2002</v>
      </c>
      <c r="F1456" s="35">
        <v>3</v>
      </c>
      <c r="H1456" s="5" t="s">
        <v>5398</v>
      </c>
      <c r="I1456" s="6" t="s">
        <v>17314</v>
      </c>
      <c r="J1456" s="6" t="s">
        <v>12300</v>
      </c>
      <c r="K1456" s="17">
        <v>3</v>
      </c>
      <c r="L1456" s="17" t="s">
        <v>7732</v>
      </c>
      <c r="M1456" s="9"/>
      <c r="N1456" s="9"/>
      <c r="O1456" s="21"/>
      <c r="Q1456" s="29"/>
      <c r="U1456" s="17"/>
      <c r="V1456" s="2"/>
      <c r="Y1456" t="str">
        <f t="shared" si="96"/>
        <v/>
      </c>
      <c r="AA1456" t="str">
        <f t="shared" si="97"/>
        <v/>
      </c>
      <c r="AC1456" s="7"/>
      <c r="AD1456" t="s">
        <v>17314</v>
      </c>
      <c r="AE1456">
        <f t="shared" si="99"/>
        <v>0</v>
      </c>
      <c r="AG1456" s="2"/>
      <c r="AI1456" s="7"/>
    </row>
    <row r="1457" spans="1:49" ht="11" customHeight="1" outlineLevel="1" x14ac:dyDescent="0.25">
      <c r="A1457" t="s">
        <v>13017</v>
      </c>
      <c r="C1457" s="2" t="s">
        <v>12974</v>
      </c>
      <c r="D1457" s="2">
        <v>1058</v>
      </c>
      <c r="E1457" s="7">
        <v>2002</v>
      </c>
      <c r="F1457" s="5" t="s">
        <v>5139</v>
      </c>
      <c r="H1457" s="5" t="s">
        <v>5398</v>
      </c>
      <c r="I1457" s="6" t="s">
        <v>11705</v>
      </c>
      <c r="J1457" s="6" t="s">
        <v>10620</v>
      </c>
      <c r="K1457" s="17">
        <v>5</v>
      </c>
      <c r="L1457" s="17" t="s">
        <v>7732</v>
      </c>
      <c r="M1457" s="9"/>
      <c r="N1457" s="9"/>
      <c r="O1457" s="21"/>
      <c r="Q1457" s="29"/>
      <c r="U1457" s="17"/>
      <c r="V1457" s="2"/>
      <c r="Y1457" t="str">
        <f t="shared" si="96"/>
        <v/>
      </c>
      <c r="AA1457" t="str">
        <f t="shared" si="97"/>
        <v/>
      </c>
      <c r="AC1457" s="7"/>
      <c r="AD1457" t="s">
        <v>11705</v>
      </c>
      <c r="AE1457">
        <f t="shared" si="99"/>
        <v>0</v>
      </c>
      <c r="AG1457" s="2"/>
      <c r="AI1457" s="7"/>
    </row>
    <row r="1458" spans="1:49" ht="11" customHeight="1" outlineLevel="1" x14ac:dyDescent="0.25">
      <c r="A1458" t="s">
        <v>13017</v>
      </c>
      <c r="C1458" s="2" t="s">
        <v>12974</v>
      </c>
      <c r="D1458" s="2">
        <v>1059</v>
      </c>
      <c r="E1458" s="7">
        <v>2002</v>
      </c>
      <c r="F1458" s="5" t="s">
        <v>2348</v>
      </c>
      <c r="H1458" s="5" t="s">
        <v>5398</v>
      </c>
      <c r="I1458" s="6" t="s">
        <v>11705</v>
      </c>
      <c r="J1458" s="6" t="s">
        <v>10620</v>
      </c>
      <c r="K1458" s="17">
        <v>5</v>
      </c>
      <c r="L1458" s="17" t="s">
        <v>7732</v>
      </c>
      <c r="M1458" s="9"/>
      <c r="N1458" s="9"/>
      <c r="O1458" s="21"/>
      <c r="Q1458" s="29"/>
      <c r="U1458" s="17"/>
      <c r="V1458" s="2"/>
      <c r="Y1458" t="str">
        <f t="shared" si="96"/>
        <v/>
      </c>
      <c r="AA1458" t="str">
        <f t="shared" si="97"/>
        <v/>
      </c>
      <c r="AC1458" s="7"/>
      <c r="AD1458" t="s">
        <v>11705</v>
      </c>
      <c r="AE1458">
        <f t="shared" si="99"/>
        <v>0</v>
      </c>
      <c r="AG1458" s="2"/>
      <c r="AI1458" s="7"/>
    </row>
    <row r="1459" spans="1:49" ht="11" customHeight="1" outlineLevel="1" x14ac:dyDescent="0.25">
      <c r="A1459" t="s">
        <v>13017</v>
      </c>
      <c r="C1459" s="2" t="s">
        <v>12974</v>
      </c>
      <c r="D1459" s="2">
        <v>1060</v>
      </c>
      <c r="E1459" s="7">
        <v>2002</v>
      </c>
      <c r="F1459" s="5" t="s">
        <v>1346</v>
      </c>
      <c r="H1459" s="5" t="s">
        <v>5398</v>
      </c>
      <c r="I1459" s="6" t="s">
        <v>11705</v>
      </c>
      <c r="J1459" s="6" t="s">
        <v>10620</v>
      </c>
      <c r="K1459" s="17">
        <v>5</v>
      </c>
      <c r="L1459" s="17" t="s">
        <v>7732</v>
      </c>
      <c r="M1459" s="9"/>
      <c r="N1459" s="9"/>
      <c r="O1459" s="21"/>
      <c r="Q1459" s="29"/>
      <c r="U1459" s="17"/>
      <c r="V1459" s="2"/>
      <c r="Y1459" t="str">
        <f t="shared" si="96"/>
        <v/>
      </c>
      <c r="AA1459" t="str">
        <f t="shared" si="97"/>
        <v/>
      </c>
      <c r="AC1459" s="7"/>
      <c r="AD1459" t="s">
        <v>11705</v>
      </c>
      <c r="AE1459">
        <f t="shared" si="99"/>
        <v>0</v>
      </c>
      <c r="AG1459" s="2"/>
      <c r="AI1459" s="7"/>
    </row>
    <row r="1460" spans="1:49" ht="11" customHeight="1" outlineLevel="1" x14ac:dyDescent="0.25">
      <c r="A1460" t="s">
        <v>13017</v>
      </c>
      <c r="C1460" s="2" t="s">
        <v>12974</v>
      </c>
      <c r="D1460" s="2">
        <v>1061</v>
      </c>
      <c r="E1460" s="7">
        <v>2002</v>
      </c>
      <c r="F1460" s="5" t="s">
        <v>3773</v>
      </c>
      <c r="H1460" s="5" t="s">
        <v>5398</v>
      </c>
      <c r="I1460" s="6" t="s">
        <v>11705</v>
      </c>
      <c r="J1460" s="6" t="s">
        <v>10620</v>
      </c>
      <c r="K1460" s="17">
        <v>5</v>
      </c>
      <c r="L1460" s="17" t="s">
        <v>7732</v>
      </c>
      <c r="M1460" s="9"/>
      <c r="N1460" s="9"/>
      <c r="O1460" s="21"/>
      <c r="Q1460" s="29"/>
      <c r="U1460" s="17"/>
      <c r="V1460" s="2"/>
      <c r="Y1460" t="str">
        <f t="shared" si="96"/>
        <v/>
      </c>
      <c r="AA1460" t="str">
        <f t="shared" si="97"/>
        <v/>
      </c>
      <c r="AC1460" s="7"/>
      <c r="AD1460" t="s">
        <v>11705</v>
      </c>
      <c r="AE1460">
        <f t="shared" si="99"/>
        <v>0</v>
      </c>
      <c r="AG1460" s="2"/>
      <c r="AI1460" s="7"/>
    </row>
    <row r="1461" spans="1:49" ht="11" customHeight="1" outlineLevel="1" x14ac:dyDescent="0.25">
      <c r="A1461" t="s">
        <v>13017</v>
      </c>
      <c r="C1461" s="2" t="s">
        <v>12974</v>
      </c>
      <c r="D1461" s="2">
        <v>1062</v>
      </c>
      <c r="E1461" s="7">
        <v>2002</v>
      </c>
      <c r="F1461" s="35">
        <v>1</v>
      </c>
      <c r="H1461" s="5" t="s">
        <v>5398</v>
      </c>
      <c r="I1461" s="6" t="s">
        <v>11705</v>
      </c>
      <c r="J1461" s="6" t="s">
        <v>10620</v>
      </c>
      <c r="K1461" s="17">
        <v>5</v>
      </c>
      <c r="L1461" s="17" t="s">
        <v>7732</v>
      </c>
      <c r="M1461" s="9"/>
      <c r="N1461" s="9"/>
      <c r="O1461" s="21"/>
      <c r="Q1461" s="29"/>
      <c r="U1461" s="17"/>
      <c r="V1461" s="2"/>
      <c r="Y1461" t="str">
        <f t="shared" si="96"/>
        <v/>
      </c>
      <c r="AA1461" t="str">
        <f t="shared" si="97"/>
        <v/>
      </c>
      <c r="AC1461" s="7"/>
      <c r="AD1461" t="s">
        <v>11705</v>
      </c>
      <c r="AE1461">
        <f t="shared" si="99"/>
        <v>0</v>
      </c>
      <c r="AG1461" s="2"/>
      <c r="AI1461" s="7"/>
    </row>
    <row r="1462" spans="1:49" ht="11" customHeight="1" outlineLevel="1" x14ac:dyDescent="0.25">
      <c r="A1462" t="s">
        <v>13017</v>
      </c>
      <c r="C1462" s="2" t="s">
        <v>12974</v>
      </c>
      <c r="D1462" s="2">
        <v>1063</v>
      </c>
      <c r="E1462" s="7">
        <v>2002</v>
      </c>
      <c r="F1462" s="35">
        <v>2</v>
      </c>
      <c r="H1462" s="5" t="s">
        <v>5398</v>
      </c>
      <c r="I1462" s="6" t="s">
        <v>11705</v>
      </c>
      <c r="J1462" s="6" t="s">
        <v>10620</v>
      </c>
      <c r="K1462" s="17">
        <v>5</v>
      </c>
      <c r="L1462" s="17" t="s">
        <v>7732</v>
      </c>
      <c r="M1462" s="9"/>
      <c r="N1462" s="9"/>
      <c r="O1462" s="21"/>
      <c r="Q1462" s="29"/>
      <c r="U1462" s="17"/>
      <c r="V1462" s="2"/>
      <c r="Y1462" t="str">
        <f t="shared" si="96"/>
        <v/>
      </c>
      <c r="AA1462" t="str">
        <f t="shared" si="97"/>
        <v/>
      </c>
      <c r="AC1462" s="7"/>
      <c r="AD1462" t="s">
        <v>11705</v>
      </c>
      <c r="AE1462">
        <f t="shared" si="99"/>
        <v>0</v>
      </c>
      <c r="AG1462" s="2"/>
      <c r="AI1462" s="7"/>
    </row>
    <row r="1463" spans="1:49" ht="11" customHeight="1" outlineLevel="1" x14ac:dyDescent="0.25">
      <c r="A1463" t="s">
        <v>13017</v>
      </c>
      <c r="C1463" s="2" t="s">
        <v>12974</v>
      </c>
      <c r="D1463" s="2">
        <v>1090</v>
      </c>
      <c r="E1463" s="7">
        <v>2003</v>
      </c>
      <c r="F1463" s="5" t="s">
        <v>5239</v>
      </c>
      <c r="H1463" s="5" t="s">
        <v>5398</v>
      </c>
      <c r="I1463" s="6" t="s">
        <v>10649</v>
      </c>
      <c r="J1463" s="6" t="s">
        <v>17369</v>
      </c>
      <c r="K1463" s="17">
        <v>5</v>
      </c>
      <c r="L1463" s="17" t="s">
        <v>7732</v>
      </c>
      <c r="M1463" s="9"/>
      <c r="N1463" s="9"/>
      <c r="O1463" s="21"/>
      <c r="Q1463" s="29"/>
      <c r="U1463" s="17"/>
      <c r="V1463" s="2"/>
      <c r="Y1463" t="str">
        <f t="shared" si="96"/>
        <v/>
      </c>
      <c r="AA1463" t="str">
        <f t="shared" si="97"/>
        <v/>
      </c>
      <c r="AC1463" s="7"/>
      <c r="AD1463" t="s">
        <v>10649</v>
      </c>
      <c r="AE1463">
        <f t="shared" si="99"/>
        <v>0</v>
      </c>
      <c r="AG1463" s="2"/>
      <c r="AI1463" s="7"/>
    </row>
    <row r="1464" spans="1:49" ht="11" customHeight="1" outlineLevel="1" x14ac:dyDescent="0.25">
      <c r="A1464" t="s">
        <v>13017</v>
      </c>
      <c r="C1464" s="2" t="s">
        <v>12974</v>
      </c>
      <c r="D1464" s="2">
        <v>1141</v>
      </c>
      <c r="E1464" s="7">
        <v>2005</v>
      </c>
      <c r="F1464" s="5" t="s">
        <v>5140</v>
      </c>
      <c r="H1464" s="5" t="s">
        <v>5398</v>
      </c>
      <c r="I1464" s="6" t="s">
        <v>17314</v>
      </c>
      <c r="J1464" s="6" t="s">
        <v>17370</v>
      </c>
      <c r="K1464" s="17">
        <v>5</v>
      </c>
      <c r="L1464" s="17" t="s">
        <v>7732</v>
      </c>
      <c r="M1464" s="9"/>
      <c r="N1464" s="9"/>
      <c r="O1464" s="21"/>
      <c r="Q1464" s="29"/>
      <c r="U1464" s="17"/>
      <c r="V1464" s="2"/>
      <c r="Y1464" t="str">
        <f t="shared" si="96"/>
        <v/>
      </c>
      <c r="AA1464" t="str">
        <f t="shared" si="97"/>
        <v/>
      </c>
      <c r="AC1464" s="7"/>
      <c r="AD1464" t="s">
        <v>17314</v>
      </c>
      <c r="AE1464">
        <f t="shared" si="99"/>
        <v>0</v>
      </c>
      <c r="AG1464" s="2"/>
      <c r="AI1464" s="7"/>
    </row>
    <row r="1465" spans="1:49" ht="11" customHeight="1" x14ac:dyDescent="0.25">
      <c r="A1465" s="4" t="s">
        <v>11175</v>
      </c>
      <c r="B1465" t="s">
        <v>12659</v>
      </c>
      <c r="C1465" s="2" t="s">
        <v>12521</v>
      </c>
      <c r="E1465" s="7"/>
      <c r="F1465" s="5"/>
      <c r="H1465" s="5"/>
      <c r="I1465" s="6"/>
      <c r="J1465" s="6"/>
      <c r="K1465" s="17"/>
      <c r="L1465" s="17"/>
      <c r="M1465" s="9"/>
      <c r="N1465" s="9">
        <f>SUM(M1466:M1483)</f>
        <v>22.000000000000007</v>
      </c>
      <c r="O1465" s="21">
        <v>5576</v>
      </c>
      <c r="P1465">
        <f>COUNTIF(L1466:L1483,"*")</f>
        <v>18</v>
      </c>
      <c r="Q1465" s="29">
        <f>P1465/O1465</f>
        <v>3.2281205164992827E-3</v>
      </c>
      <c r="R1465">
        <f>COUNTIF(L1466:L1483,"Y")+COUNTIF(L1466:L1483,"S")</f>
        <v>18</v>
      </c>
      <c r="U1465" s="17" t="s">
        <v>7730</v>
      </c>
      <c r="V1465" s="2"/>
      <c r="W1465" t="s">
        <v>18554</v>
      </c>
      <c r="Y1465" t="str">
        <f t="shared" si="96"/>
        <v/>
      </c>
      <c r="AA1465" t="str">
        <f t="shared" si="97"/>
        <v/>
      </c>
      <c r="AC1465" s="7"/>
      <c r="AF1465">
        <f>COUNTIF(AE1466:AE1483,"1")</f>
        <v>9</v>
      </c>
      <c r="AG1465" s="2"/>
      <c r="AI1465" s="7"/>
      <c r="AJ1465">
        <f>COUNTIF($K1466:$K1483,"1")-COUNTIFS($K1466:$K1483,"1",$L1466:$L1483,"V")</f>
        <v>3</v>
      </c>
      <c r="AK1465">
        <f>COUNTIFS($K1466:$K1483,"1",$L1466:$L1483,"Y")+COUNTIFS($K1466:$K1483,"1",$L1466:$L1483,"s")</f>
        <v>3</v>
      </c>
      <c r="AL1465">
        <f>COUNTIF($K1466:$K1483,"2")-COUNTIFS($K1466:$K1483,"2",$L1466:$L1483,"V")</f>
        <v>0</v>
      </c>
      <c r="AM1465">
        <f>COUNTIFS($K1466:$K1483,"2",$L1466:$L1483,"Y")+COUNTIFS($K1466:$K1483,"2",$L1466:$L1483,"s")</f>
        <v>0</v>
      </c>
      <c r="AN1465">
        <f>COUNTIF($K1466:$K1483,"3")-COUNTIFS($K1466:$K1483,"3",$L1466:$L1483,"V")</f>
        <v>8</v>
      </c>
      <c r="AO1465">
        <f>COUNTIFS($K1466:$K1483,"3",$L1466:$L1483,"Y")+COUNTIFS($K1466:$K1483,"3",$L1466:$L1483,"s")</f>
        <v>8</v>
      </c>
      <c r="AP1465">
        <f>COUNTIF($K1466:$K1483,"4")-COUNTIFS($K1466:$K1483,"4",$L1466:$L1483,"V")</f>
        <v>0</v>
      </c>
      <c r="AQ1465">
        <f>COUNTIFS($K1466:$K1483,"4",$L1466:$L1483,"Y")+COUNTIFS($K1466:$K1483,"4",$L1466:$L1483,"s")</f>
        <v>0</v>
      </c>
      <c r="AR1465">
        <f>COUNTIF($K1466:$K1483,"5")-COUNTIFS($K1466:$K1483,"5",$L1466:$L1483,"V")</f>
        <v>0</v>
      </c>
      <c r="AS1465">
        <f>COUNTIFS($K1466:$K1483,"5",$L1466:$L1483,"Y")+COUNTIFS($K1466:$K1483,"5",$L1466:$L1483,"s")</f>
        <v>0</v>
      </c>
      <c r="AT1465">
        <f>COUNTIF($K1466:$K1483,"6")-COUNTIFS($K1466:$K1483,"6",$L1466:$L1483,"V")</f>
        <v>0</v>
      </c>
      <c r="AU1465">
        <f>COUNTIFS($K1466:$K1483,"6",$L1466:$L1483,"Y")+COUNTIFS($K1466:$K1483,"6",$L1466:$L1483,"s")</f>
        <v>0</v>
      </c>
      <c r="AV1465">
        <f>COUNTIF($K1466:$K1483,"7")-COUNTIFS($K1466:$K1483,"7",$L1466:$L1483,"V")</f>
        <v>7</v>
      </c>
      <c r="AW1465">
        <f>COUNTIFS($K1466:$K1483,"7",$L1466:$L1483,"Y")+COUNTIFS($K1466:$K1483,"7",$L1466:$L1483,"s")</f>
        <v>7</v>
      </c>
    </row>
    <row r="1466" spans="1:49" ht="11" customHeight="1" outlineLevel="1" x14ac:dyDescent="0.25">
      <c r="A1466" t="s">
        <v>4774</v>
      </c>
      <c r="C1466" s="2" t="s">
        <v>12521</v>
      </c>
      <c r="D1466" s="2">
        <v>162</v>
      </c>
      <c r="E1466" s="7">
        <v>1921</v>
      </c>
      <c r="F1466" s="5" t="s">
        <v>20088</v>
      </c>
      <c r="H1466" s="5" t="s">
        <v>3831</v>
      </c>
      <c r="I1466" s="6" t="s">
        <v>20089</v>
      </c>
      <c r="J1466" s="6" t="s">
        <v>20090</v>
      </c>
      <c r="K1466" s="17">
        <v>3</v>
      </c>
      <c r="L1466" s="17" t="s">
        <v>7730</v>
      </c>
      <c r="M1466" s="9">
        <v>0.4</v>
      </c>
      <c r="N1466" s="9"/>
      <c r="O1466" s="21"/>
      <c r="Q1466" s="29"/>
      <c r="U1466" s="17"/>
      <c r="V1466" s="2"/>
      <c r="Y1466" t="str">
        <f t="shared" si="96"/>
        <v/>
      </c>
      <c r="AA1466" t="str">
        <f t="shared" si="97"/>
        <v/>
      </c>
      <c r="AC1466" s="7"/>
      <c r="AD1466" t="s">
        <v>20089</v>
      </c>
      <c r="AE1466">
        <f t="shared" ref="AE1466:AE1483" si="100">COUNTIF(I1466,"*Fuji*")</f>
        <v>0</v>
      </c>
      <c r="AG1466" s="2"/>
      <c r="AI1466" s="7"/>
    </row>
    <row r="1467" spans="1:49" ht="11" customHeight="1" outlineLevel="1" x14ac:dyDescent="0.25">
      <c r="A1467" t="s">
        <v>4774</v>
      </c>
      <c r="C1467" s="2" t="s">
        <v>12521</v>
      </c>
      <c r="D1467" s="2">
        <v>1481</v>
      </c>
      <c r="E1467" s="7">
        <v>1964</v>
      </c>
      <c r="F1467" s="8" t="s">
        <v>21512</v>
      </c>
      <c r="H1467" s="5" t="s">
        <v>3219</v>
      </c>
      <c r="I1467" s="6" t="s">
        <v>5399</v>
      </c>
      <c r="J1467" s="6" t="s">
        <v>8307</v>
      </c>
      <c r="K1467" s="17">
        <v>1</v>
      </c>
      <c r="L1467" s="17" t="s">
        <v>7730</v>
      </c>
      <c r="M1467" s="9">
        <v>4</v>
      </c>
      <c r="N1467" s="9"/>
      <c r="O1467" s="21"/>
      <c r="Q1467" s="29"/>
      <c r="S1467">
        <v>1</v>
      </c>
      <c r="T1467">
        <v>1</v>
      </c>
      <c r="U1467" s="17"/>
      <c r="V1467" s="2" t="s">
        <v>465</v>
      </c>
      <c r="Y1467" t="str">
        <f t="shared" si="96"/>
        <v/>
      </c>
      <c r="AA1467" t="str">
        <f t="shared" si="97"/>
        <v/>
      </c>
      <c r="AC1467" s="7"/>
      <c r="AD1467" t="s">
        <v>5399</v>
      </c>
      <c r="AE1467">
        <f t="shared" si="100"/>
        <v>1</v>
      </c>
      <c r="AG1467" s="2"/>
      <c r="AH1467" t="s">
        <v>4921</v>
      </c>
      <c r="AI1467" s="7" t="s">
        <v>4922</v>
      </c>
    </row>
    <row r="1468" spans="1:49" ht="11" customHeight="1" outlineLevel="1" x14ac:dyDescent="0.25">
      <c r="A1468" t="s">
        <v>4774</v>
      </c>
      <c r="C1468" s="2" t="s">
        <v>12521</v>
      </c>
      <c r="D1468" s="2">
        <v>1982</v>
      </c>
      <c r="E1468" s="7">
        <v>1970</v>
      </c>
      <c r="F1468" s="5" t="s">
        <v>11163</v>
      </c>
      <c r="H1468" s="5" t="s">
        <v>5398</v>
      </c>
      <c r="I1468" s="6" t="s">
        <v>5399</v>
      </c>
      <c r="J1468" s="6" t="s">
        <v>11164</v>
      </c>
      <c r="K1468" s="17">
        <v>3</v>
      </c>
      <c r="L1468" s="17" t="s">
        <v>7730</v>
      </c>
      <c r="M1468" s="9">
        <v>1.4</v>
      </c>
      <c r="N1468" s="9"/>
      <c r="O1468" s="21"/>
      <c r="Q1468" s="29"/>
      <c r="U1468" s="17"/>
      <c r="V1468" s="2"/>
      <c r="Y1468" t="str">
        <f t="shared" si="96"/>
        <v/>
      </c>
      <c r="AA1468" t="str">
        <f t="shared" si="97"/>
        <v/>
      </c>
      <c r="AC1468" s="7"/>
      <c r="AD1468" t="s">
        <v>5399</v>
      </c>
      <c r="AE1468">
        <f t="shared" si="100"/>
        <v>1</v>
      </c>
      <c r="AG1468" s="2"/>
      <c r="AI1468" s="7"/>
    </row>
    <row r="1469" spans="1:49" ht="11" customHeight="1" outlineLevel="1" x14ac:dyDescent="0.25">
      <c r="A1469" t="s">
        <v>4774</v>
      </c>
      <c r="C1469" s="2" t="s">
        <v>12521</v>
      </c>
      <c r="D1469" s="2">
        <v>2016</v>
      </c>
      <c r="E1469" s="7">
        <v>1970</v>
      </c>
      <c r="F1469" s="5" t="s">
        <v>4885</v>
      </c>
      <c r="H1469" s="5" t="s">
        <v>5398</v>
      </c>
      <c r="I1469" s="6" t="s">
        <v>5399</v>
      </c>
      <c r="J1469" s="6" t="s">
        <v>11164</v>
      </c>
      <c r="K1469" s="17">
        <v>3</v>
      </c>
      <c r="L1469" s="17" t="s">
        <v>7730</v>
      </c>
      <c r="M1469" s="9">
        <v>0.25</v>
      </c>
      <c r="N1469" s="9"/>
      <c r="O1469" s="21"/>
      <c r="Q1469" s="29"/>
      <c r="U1469" s="17"/>
      <c r="V1469" s="2"/>
      <c r="Y1469" t="str">
        <f t="shared" si="96"/>
        <v/>
      </c>
      <c r="AA1469" t="str">
        <f t="shared" si="97"/>
        <v/>
      </c>
      <c r="AC1469" s="7"/>
      <c r="AD1469" t="s">
        <v>5399</v>
      </c>
      <c r="AE1469">
        <f t="shared" si="100"/>
        <v>1</v>
      </c>
      <c r="AG1469" s="2"/>
      <c r="AI1469" s="7"/>
    </row>
    <row r="1470" spans="1:49" ht="11" customHeight="1" outlineLevel="1" x14ac:dyDescent="0.25">
      <c r="A1470" t="s">
        <v>4774</v>
      </c>
      <c r="C1470" s="2" t="s">
        <v>12521</v>
      </c>
      <c r="D1470" s="2">
        <v>2017</v>
      </c>
      <c r="E1470" s="7">
        <v>1970</v>
      </c>
      <c r="F1470" s="5" t="s">
        <v>11165</v>
      </c>
      <c r="H1470" s="5" t="s">
        <v>5398</v>
      </c>
      <c r="I1470" s="6" t="s">
        <v>5399</v>
      </c>
      <c r="J1470" s="6" t="s">
        <v>11164</v>
      </c>
      <c r="K1470" s="17">
        <v>3</v>
      </c>
      <c r="L1470" s="17" t="s">
        <v>7730</v>
      </c>
      <c r="M1470" s="9">
        <v>0.25</v>
      </c>
      <c r="N1470" s="9"/>
      <c r="O1470" s="21"/>
      <c r="Q1470" s="29"/>
      <c r="U1470" s="17"/>
      <c r="V1470" s="2"/>
      <c r="Y1470" t="str">
        <f t="shared" si="96"/>
        <v/>
      </c>
      <c r="AA1470" t="str">
        <f t="shared" si="97"/>
        <v/>
      </c>
      <c r="AC1470" s="7"/>
      <c r="AD1470" t="s">
        <v>5399</v>
      </c>
      <c r="AE1470">
        <f t="shared" si="100"/>
        <v>1</v>
      </c>
      <c r="AG1470" s="2"/>
      <c r="AI1470" s="7"/>
    </row>
    <row r="1471" spans="1:49" ht="11" customHeight="1" outlineLevel="1" x14ac:dyDescent="0.25">
      <c r="A1471" t="s">
        <v>4774</v>
      </c>
      <c r="C1471" s="2" t="s">
        <v>12521</v>
      </c>
      <c r="D1471" s="2">
        <v>2018</v>
      </c>
      <c r="E1471" s="7">
        <v>1970</v>
      </c>
      <c r="F1471" s="5" t="s">
        <v>11166</v>
      </c>
      <c r="H1471" s="5" t="s">
        <v>5398</v>
      </c>
      <c r="I1471" s="6" t="s">
        <v>5399</v>
      </c>
      <c r="J1471" s="6" t="s">
        <v>11164</v>
      </c>
      <c r="K1471" s="17">
        <v>3</v>
      </c>
      <c r="L1471" s="17" t="s">
        <v>7730</v>
      </c>
      <c r="M1471" s="9">
        <v>0.25</v>
      </c>
      <c r="N1471" s="9"/>
      <c r="O1471" s="21"/>
      <c r="Q1471" s="29"/>
      <c r="U1471" s="17"/>
      <c r="V1471" s="2"/>
      <c r="Y1471" t="str">
        <f t="shared" si="96"/>
        <v/>
      </c>
      <c r="AA1471" t="str">
        <f t="shared" si="97"/>
        <v/>
      </c>
      <c r="AC1471" s="7"/>
      <c r="AD1471" t="s">
        <v>5399</v>
      </c>
      <c r="AE1471">
        <f t="shared" si="100"/>
        <v>1</v>
      </c>
      <c r="AG1471" s="2"/>
      <c r="AI1471" s="7"/>
    </row>
    <row r="1472" spans="1:49" ht="11" customHeight="1" outlineLevel="1" x14ac:dyDescent="0.25">
      <c r="A1472" t="s">
        <v>4774</v>
      </c>
      <c r="C1472" s="2" t="s">
        <v>12521</v>
      </c>
      <c r="D1472" s="2">
        <v>2019</v>
      </c>
      <c r="E1472" s="7">
        <v>1970</v>
      </c>
      <c r="F1472" s="5" t="s">
        <v>11167</v>
      </c>
      <c r="H1472" s="5" t="s">
        <v>5398</v>
      </c>
      <c r="I1472" s="6" t="s">
        <v>5399</v>
      </c>
      <c r="J1472" s="6" t="s">
        <v>11164</v>
      </c>
      <c r="K1472" s="17">
        <v>3</v>
      </c>
      <c r="L1472" s="17" t="s">
        <v>7730</v>
      </c>
      <c r="M1472" s="9">
        <v>0.25</v>
      </c>
      <c r="N1472" s="9"/>
      <c r="O1472" s="21"/>
      <c r="Q1472" s="29"/>
      <c r="U1472" s="17"/>
      <c r="V1472" s="2"/>
      <c r="Y1472" t="str">
        <f t="shared" si="96"/>
        <v/>
      </c>
      <c r="AA1472" t="str">
        <f t="shared" si="97"/>
        <v/>
      </c>
      <c r="AC1472" s="7"/>
      <c r="AD1472" t="s">
        <v>5399</v>
      </c>
      <c r="AE1472">
        <f t="shared" si="100"/>
        <v>1</v>
      </c>
      <c r="AG1472" s="2"/>
      <c r="AI1472" s="7"/>
    </row>
    <row r="1473" spans="1:49" ht="11" customHeight="1" outlineLevel="1" x14ac:dyDescent="0.25">
      <c r="A1473" t="s">
        <v>4774</v>
      </c>
      <c r="C1473" s="2" t="s">
        <v>12521</v>
      </c>
      <c r="D1473" s="2">
        <v>2020</v>
      </c>
      <c r="E1473" s="7">
        <v>1970</v>
      </c>
      <c r="F1473" s="8" t="s">
        <v>21513</v>
      </c>
      <c r="H1473" s="5" t="s">
        <v>4775</v>
      </c>
      <c r="I1473" s="6" t="s">
        <v>5399</v>
      </c>
      <c r="J1473" s="6" t="s">
        <v>11164</v>
      </c>
      <c r="K1473" s="17">
        <v>1</v>
      </c>
      <c r="L1473" s="17" t="s">
        <v>7730</v>
      </c>
      <c r="M1473" s="9">
        <v>2.2000000000000002</v>
      </c>
      <c r="N1473" s="9"/>
      <c r="O1473" s="21"/>
      <c r="Q1473" s="29"/>
      <c r="U1473" s="17"/>
      <c r="V1473" s="2">
        <v>1877</v>
      </c>
      <c r="Y1473" t="str">
        <f t="shared" si="96"/>
        <v/>
      </c>
      <c r="AA1473" t="str">
        <f t="shared" si="97"/>
        <v/>
      </c>
      <c r="AC1473" s="7"/>
      <c r="AD1473" t="s">
        <v>5399</v>
      </c>
      <c r="AE1473">
        <f t="shared" si="100"/>
        <v>1</v>
      </c>
      <c r="AG1473" s="2"/>
      <c r="AH1473" t="s">
        <v>4921</v>
      </c>
      <c r="AI1473" s="7" t="s">
        <v>4922</v>
      </c>
    </row>
    <row r="1474" spans="1:49" ht="11" customHeight="1" outlineLevel="1" x14ac:dyDescent="0.25">
      <c r="A1474" t="s">
        <v>4774</v>
      </c>
      <c r="C1474" s="2" t="s">
        <v>12521</v>
      </c>
      <c r="D1474" s="2" t="s">
        <v>18719</v>
      </c>
      <c r="E1474" s="7">
        <v>1970</v>
      </c>
      <c r="F1474" s="8" t="s">
        <v>21514</v>
      </c>
      <c r="H1474" s="5" t="s">
        <v>4775</v>
      </c>
      <c r="I1474" s="6" t="s">
        <v>5399</v>
      </c>
      <c r="J1474" s="6" t="s">
        <v>11164</v>
      </c>
      <c r="K1474" s="17">
        <v>1</v>
      </c>
      <c r="L1474" s="17" t="s">
        <v>7730</v>
      </c>
      <c r="M1474" s="9">
        <v>2.2000000000000002</v>
      </c>
      <c r="N1474" s="9"/>
      <c r="O1474" s="21"/>
      <c r="Q1474" s="29"/>
      <c r="T1474">
        <v>1</v>
      </c>
      <c r="U1474" s="17"/>
      <c r="V1474" s="2">
        <v>1877</v>
      </c>
      <c r="Y1474" t="str">
        <f t="shared" si="96"/>
        <v/>
      </c>
      <c r="AA1474">
        <f t="shared" si="97"/>
        <v>1</v>
      </c>
      <c r="AC1474" s="7"/>
      <c r="AD1474" t="s">
        <v>5399</v>
      </c>
      <c r="AE1474">
        <f t="shared" si="100"/>
        <v>1</v>
      </c>
      <c r="AG1474" s="2"/>
      <c r="AH1474" t="s">
        <v>4921</v>
      </c>
      <c r="AI1474" s="7" t="s">
        <v>4922</v>
      </c>
    </row>
    <row r="1475" spans="1:49" ht="11" customHeight="1" outlineLevel="1" x14ac:dyDescent="0.25">
      <c r="A1475" t="s">
        <v>4774</v>
      </c>
      <c r="C1475" s="2" t="s">
        <v>12521</v>
      </c>
      <c r="D1475" s="2">
        <v>2131</v>
      </c>
      <c r="E1475" s="7">
        <v>1971</v>
      </c>
      <c r="F1475" s="5" t="s">
        <v>11168</v>
      </c>
      <c r="H1475" s="5" t="s">
        <v>5398</v>
      </c>
      <c r="I1475" s="6" t="s">
        <v>5399</v>
      </c>
      <c r="J1475" s="6" t="s">
        <v>9457</v>
      </c>
      <c r="K1475" s="17">
        <v>3</v>
      </c>
      <c r="L1475" s="17" t="s">
        <v>7730</v>
      </c>
      <c r="M1475" s="9">
        <v>3</v>
      </c>
      <c r="N1475" s="9"/>
      <c r="O1475" s="21"/>
      <c r="Q1475" s="29"/>
      <c r="U1475" s="17"/>
      <c r="V1475" s="2"/>
      <c r="Y1475" t="str">
        <f t="shared" si="96"/>
        <v/>
      </c>
      <c r="AA1475" t="str">
        <f t="shared" si="97"/>
        <v/>
      </c>
      <c r="AC1475" s="7"/>
      <c r="AD1475" t="s">
        <v>5399</v>
      </c>
      <c r="AE1475">
        <f t="shared" si="100"/>
        <v>1</v>
      </c>
      <c r="AG1475" s="2"/>
      <c r="AI1475" s="7"/>
    </row>
    <row r="1476" spans="1:49" ht="11" customHeight="1" outlineLevel="1" x14ac:dyDescent="0.25">
      <c r="A1476" t="s">
        <v>4774</v>
      </c>
      <c r="C1476" s="2" t="s">
        <v>12521</v>
      </c>
      <c r="D1476" s="2">
        <v>3208</v>
      </c>
      <c r="E1476" s="7">
        <v>1983</v>
      </c>
      <c r="F1476" s="5" t="s">
        <v>20453</v>
      </c>
      <c r="H1476" s="5" t="s">
        <v>5398</v>
      </c>
      <c r="I1476" s="6"/>
      <c r="J1476" s="6" t="s">
        <v>20454</v>
      </c>
      <c r="K1476" s="17">
        <v>7</v>
      </c>
      <c r="L1476" s="17" t="s">
        <v>7730</v>
      </c>
      <c r="M1476" s="9">
        <v>0.7</v>
      </c>
      <c r="N1476" s="9"/>
      <c r="O1476" s="21"/>
      <c r="Q1476" s="29"/>
      <c r="U1476" s="17"/>
      <c r="V1476" s="2"/>
      <c r="Y1476" t="str">
        <f t="shared" si="96"/>
        <v/>
      </c>
      <c r="AA1476" t="str">
        <f t="shared" si="97"/>
        <v/>
      </c>
      <c r="AC1476" s="7"/>
      <c r="AD1476" t="s">
        <v>9607</v>
      </c>
      <c r="AE1476">
        <f t="shared" si="100"/>
        <v>0</v>
      </c>
      <c r="AG1476" s="2"/>
      <c r="AI1476" s="7"/>
    </row>
    <row r="1477" spans="1:49" ht="11" customHeight="1" outlineLevel="1" x14ac:dyDescent="0.25">
      <c r="A1477" t="s">
        <v>4774</v>
      </c>
      <c r="C1477" s="2" t="s">
        <v>12521</v>
      </c>
      <c r="D1477" s="2">
        <v>4128</v>
      </c>
      <c r="E1477" s="7">
        <v>1994</v>
      </c>
      <c r="F1477" s="5" t="s">
        <v>8313</v>
      </c>
      <c r="H1477" s="5" t="s">
        <v>5398</v>
      </c>
      <c r="I1477" s="6" t="s">
        <v>6914</v>
      </c>
      <c r="J1477" s="6" t="s">
        <v>8499</v>
      </c>
      <c r="K1477" s="17">
        <v>3</v>
      </c>
      <c r="L1477" s="17" t="s">
        <v>7730</v>
      </c>
      <c r="M1477" s="9">
        <v>3.5</v>
      </c>
      <c r="N1477" s="9"/>
      <c r="O1477" s="21"/>
      <c r="Q1477" s="29"/>
      <c r="U1477" s="17"/>
      <c r="V1477" s="2"/>
      <c r="Y1477" t="str">
        <f t="shared" si="96"/>
        <v/>
      </c>
      <c r="AA1477" t="str">
        <f t="shared" si="97"/>
        <v/>
      </c>
      <c r="AC1477" s="7"/>
      <c r="AD1477" t="s">
        <v>6914</v>
      </c>
      <c r="AE1477">
        <f t="shared" si="100"/>
        <v>0</v>
      </c>
      <c r="AG1477" s="2"/>
      <c r="AI1477" s="7"/>
    </row>
    <row r="1478" spans="1:49" ht="11" customHeight="1" outlineLevel="1" x14ac:dyDescent="0.25">
      <c r="A1478" t="s">
        <v>4774</v>
      </c>
      <c r="C1478" s="2" t="s">
        <v>12521</v>
      </c>
      <c r="D1478" s="2">
        <v>4204</v>
      </c>
      <c r="E1478" s="7">
        <v>1995</v>
      </c>
      <c r="F1478" s="5" t="s">
        <v>11168</v>
      </c>
      <c r="H1478" s="5" t="s">
        <v>5398</v>
      </c>
      <c r="I1478" s="6" t="s">
        <v>9029</v>
      </c>
      <c r="J1478" s="6" t="s">
        <v>7554</v>
      </c>
      <c r="K1478" s="17">
        <v>7</v>
      </c>
      <c r="L1478" s="17" t="s">
        <v>7730</v>
      </c>
      <c r="M1478" s="9">
        <v>0.6</v>
      </c>
      <c r="N1478" s="9"/>
      <c r="O1478" s="21"/>
      <c r="Q1478" s="29"/>
      <c r="U1478" s="17"/>
      <c r="V1478" s="2"/>
      <c r="Y1478" t="str">
        <f t="shared" si="96"/>
        <v/>
      </c>
      <c r="AA1478" t="str">
        <f t="shared" si="97"/>
        <v/>
      </c>
      <c r="AC1478" s="7"/>
      <c r="AD1478" t="s">
        <v>9029</v>
      </c>
      <c r="AE1478">
        <f t="shared" si="100"/>
        <v>0</v>
      </c>
      <c r="AG1478" s="2"/>
      <c r="AI1478" s="7"/>
    </row>
    <row r="1479" spans="1:49" ht="11" customHeight="1" outlineLevel="1" x14ac:dyDescent="0.25">
      <c r="A1479" t="s">
        <v>4774</v>
      </c>
      <c r="C1479" s="2" t="s">
        <v>12521</v>
      </c>
      <c r="D1479" s="2">
        <v>4205</v>
      </c>
      <c r="E1479" s="7">
        <v>1995</v>
      </c>
      <c r="F1479" s="5" t="s">
        <v>11169</v>
      </c>
      <c r="H1479" s="5" t="s">
        <v>5398</v>
      </c>
      <c r="I1479" s="6" t="s">
        <v>11173</v>
      </c>
      <c r="J1479" s="6" t="s">
        <v>7554</v>
      </c>
      <c r="K1479" s="17">
        <v>7</v>
      </c>
      <c r="L1479" s="17" t="s">
        <v>7730</v>
      </c>
      <c r="M1479" s="9">
        <v>0.6</v>
      </c>
      <c r="N1479" s="9"/>
      <c r="O1479" s="21"/>
      <c r="Q1479" s="29"/>
      <c r="U1479" s="17"/>
      <c r="V1479" s="2"/>
      <c r="Y1479" t="str">
        <f t="shared" si="96"/>
        <v/>
      </c>
      <c r="AA1479" t="str">
        <f t="shared" si="97"/>
        <v/>
      </c>
      <c r="AC1479" s="7"/>
      <c r="AD1479" t="s">
        <v>11173</v>
      </c>
      <c r="AE1479">
        <f t="shared" si="100"/>
        <v>0</v>
      </c>
      <c r="AG1479" s="2"/>
      <c r="AI1479" s="7"/>
    </row>
    <row r="1480" spans="1:49" ht="11" customHeight="1" outlineLevel="1" x14ac:dyDescent="0.25">
      <c r="A1480" t="s">
        <v>4774</v>
      </c>
      <c r="C1480" s="2" t="s">
        <v>12521</v>
      </c>
      <c r="D1480" s="2">
        <v>4206</v>
      </c>
      <c r="E1480" s="7">
        <v>1995</v>
      </c>
      <c r="F1480" s="5" t="s">
        <v>11170</v>
      </c>
      <c r="H1480" s="5" t="s">
        <v>5398</v>
      </c>
      <c r="I1480" s="6" t="s">
        <v>9370</v>
      </c>
      <c r="J1480" s="6" t="s">
        <v>7554</v>
      </c>
      <c r="K1480" s="17">
        <v>7</v>
      </c>
      <c r="L1480" s="17" t="s">
        <v>7730</v>
      </c>
      <c r="M1480" s="9">
        <v>0.6</v>
      </c>
      <c r="N1480" s="9"/>
      <c r="O1480" s="21"/>
      <c r="Q1480" s="29"/>
      <c r="U1480" s="17"/>
      <c r="V1480" s="2"/>
      <c r="Y1480" t="str">
        <f t="shared" si="96"/>
        <v/>
      </c>
      <c r="AA1480" t="str">
        <f t="shared" si="97"/>
        <v/>
      </c>
      <c r="AC1480" s="7"/>
      <c r="AD1480" t="s">
        <v>9370</v>
      </c>
      <c r="AE1480">
        <f t="shared" si="100"/>
        <v>0</v>
      </c>
      <c r="AG1480" s="2"/>
      <c r="AI1480" s="7"/>
    </row>
    <row r="1481" spans="1:49" ht="11" customHeight="1" outlineLevel="1" x14ac:dyDescent="0.25">
      <c r="A1481" t="s">
        <v>4774</v>
      </c>
      <c r="C1481" s="2" t="s">
        <v>12521</v>
      </c>
      <c r="D1481" s="2">
        <v>4207</v>
      </c>
      <c r="E1481" s="7">
        <v>1995</v>
      </c>
      <c r="F1481" s="5" t="s">
        <v>8313</v>
      </c>
      <c r="H1481" s="5" t="s">
        <v>5398</v>
      </c>
      <c r="I1481" s="6" t="s">
        <v>8352</v>
      </c>
      <c r="J1481" s="6" t="s">
        <v>7554</v>
      </c>
      <c r="K1481" s="17">
        <v>7</v>
      </c>
      <c r="L1481" s="17" t="s">
        <v>7730</v>
      </c>
      <c r="M1481" s="9">
        <v>0.6</v>
      </c>
      <c r="N1481" s="9"/>
      <c r="O1481" s="21"/>
      <c r="Q1481" s="29"/>
      <c r="U1481" s="17"/>
      <c r="V1481" s="2"/>
      <c r="Y1481" t="str">
        <f t="shared" si="96"/>
        <v/>
      </c>
      <c r="AA1481" t="str">
        <f t="shared" si="97"/>
        <v/>
      </c>
      <c r="AC1481" s="7"/>
      <c r="AD1481" t="s">
        <v>8352</v>
      </c>
      <c r="AE1481">
        <f t="shared" si="100"/>
        <v>0</v>
      </c>
      <c r="AG1481" s="2"/>
      <c r="AI1481" s="7"/>
    </row>
    <row r="1482" spans="1:49" ht="11" customHeight="1" outlineLevel="1" x14ac:dyDescent="0.25">
      <c r="A1482" t="s">
        <v>4774</v>
      </c>
      <c r="C1482" s="2" t="s">
        <v>12521</v>
      </c>
      <c r="D1482" s="2">
        <v>4208</v>
      </c>
      <c r="E1482" s="7">
        <v>1995</v>
      </c>
      <c r="F1482" s="5" t="s">
        <v>11171</v>
      </c>
      <c r="H1482" s="5" t="s">
        <v>5398</v>
      </c>
      <c r="I1482" s="6" t="s">
        <v>9796</v>
      </c>
      <c r="J1482" s="6" t="s">
        <v>7554</v>
      </c>
      <c r="K1482" s="17">
        <v>7</v>
      </c>
      <c r="L1482" s="17" t="s">
        <v>7730</v>
      </c>
      <c r="M1482" s="9">
        <v>0.6</v>
      </c>
      <c r="N1482" s="9"/>
      <c r="O1482" s="21"/>
      <c r="Q1482" s="29"/>
      <c r="U1482" s="17"/>
      <c r="V1482" s="2"/>
      <c r="Y1482" t="str">
        <f t="shared" si="96"/>
        <v/>
      </c>
      <c r="AA1482" t="str">
        <f t="shared" si="97"/>
        <v/>
      </c>
      <c r="AC1482" s="7"/>
      <c r="AD1482" t="s">
        <v>9796</v>
      </c>
      <c r="AE1482">
        <f t="shared" si="100"/>
        <v>0</v>
      </c>
      <c r="AG1482" s="2"/>
      <c r="AI1482" s="7"/>
    </row>
    <row r="1483" spans="1:49" ht="11" customHeight="1" outlineLevel="1" x14ac:dyDescent="0.25">
      <c r="A1483" t="s">
        <v>4774</v>
      </c>
      <c r="C1483" s="2" t="s">
        <v>12521</v>
      </c>
      <c r="D1483" s="2">
        <v>4209</v>
      </c>
      <c r="E1483" s="7">
        <v>1995</v>
      </c>
      <c r="F1483" s="5" t="s">
        <v>11172</v>
      </c>
      <c r="H1483" s="5" t="s">
        <v>5398</v>
      </c>
      <c r="I1483" s="6" t="s">
        <v>11174</v>
      </c>
      <c r="J1483" s="6" t="s">
        <v>7554</v>
      </c>
      <c r="K1483" s="17">
        <v>7</v>
      </c>
      <c r="L1483" s="17" t="s">
        <v>7730</v>
      </c>
      <c r="M1483" s="9">
        <v>0.6</v>
      </c>
      <c r="N1483" s="9"/>
      <c r="O1483" s="21"/>
      <c r="Q1483" s="29"/>
      <c r="U1483" s="17"/>
      <c r="V1483" s="2"/>
      <c r="Y1483" t="str">
        <f t="shared" si="96"/>
        <v/>
      </c>
      <c r="AA1483" t="str">
        <f t="shared" si="97"/>
        <v/>
      </c>
      <c r="AC1483" s="7"/>
      <c r="AD1483" t="s">
        <v>11174</v>
      </c>
      <c r="AE1483">
        <f t="shared" si="100"/>
        <v>0</v>
      </c>
      <c r="AG1483" s="2"/>
      <c r="AI1483" s="7"/>
    </row>
    <row r="1484" spans="1:49" ht="11" customHeight="1" x14ac:dyDescent="0.25">
      <c r="A1484" t="s">
        <v>18598</v>
      </c>
      <c r="B1484" t="s">
        <v>13264</v>
      </c>
      <c r="C1484" s="2" t="s">
        <v>12953</v>
      </c>
      <c r="E1484" s="7"/>
      <c r="F1484" s="5"/>
      <c r="H1484" s="5"/>
      <c r="I1484" s="6"/>
      <c r="J1484" s="6"/>
      <c r="K1484" s="17"/>
      <c r="L1484" s="17"/>
      <c r="M1484" s="9"/>
      <c r="N1484" s="9">
        <f>SUM(M1485:M1488)</f>
        <v>26.5</v>
      </c>
      <c r="O1484" s="21">
        <v>519</v>
      </c>
      <c r="P1484">
        <f>COUNTIF(L1485:L1488,"*")</f>
        <v>4</v>
      </c>
      <c r="Q1484" s="29">
        <f>P1484/O1484</f>
        <v>7.7071290944123313E-3</v>
      </c>
      <c r="R1484">
        <f>COUNTIF(L1485:L1488,"Y")+COUNTIF(L1485:L1488,"S")</f>
        <v>1</v>
      </c>
      <c r="U1484" s="17" t="s">
        <v>7730</v>
      </c>
      <c r="V1484" s="2"/>
      <c r="W1484" t="s">
        <v>18555</v>
      </c>
      <c r="Y1484" t="str">
        <f t="shared" ref="Y1484:Y1547" si="101">IF(COUNTIF(F1484,"*fdc*"),1,"")</f>
        <v/>
      </c>
      <c r="AA1484" t="str">
        <f t="shared" ref="AA1484:AA1547" si="102">IF(COUNTIF(F1484,"*s/s*"),1,"")</f>
        <v/>
      </c>
      <c r="AC1484" s="7"/>
      <c r="AF1484">
        <f>COUNTIF(AE1485:AE1488,"1")</f>
        <v>4</v>
      </c>
      <c r="AG1484" s="2"/>
      <c r="AI1484" s="7"/>
      <c r="AJ1484">
        <f>COUNTIF($K1485:$K1488,"1")-COUNTIFS($K1485:$K1488,"1",$L1485:$L1488,"V")</f>
        <v>1</v>
      </c>
      <c r="AK1484">
        <f>COUNTIFS($K1485:$K1488,"1",$L1485:$L1488,"Y")+COUNTIFS($K1485:$K1488,"1",$L1485:$L1488,"s")</f>
        <v>0</v>
      </c>
      <c r="AL1484">
        <f>COUNTIF($K1485:$K1488,"2")-COUNTIFS($K1485:$K1488,"2",$L1485:$L1488,"V")</f>
        <v>0</v>
      </c>
      <c r="AM1484">
        <f>COUNTIFS($K1485:$K1488,"2",$L1485:$L1488,"Y")+COUNTIFS($K1485:$K1488,"2",$L1485:$L1488,"s")</f>
        <v>0</v>
      </c>
      <c r="AN1484">
        <f>COUNTIF($K1485:$K1488,"3")-COUNTIFS($K1485:$K1488,"3",$L1485:$L1488,"V")</f>
        <v>1</v>
      </c>
      <c r="AO1484">
        <f>COUNTIFS($K1485:$K1488,"3",$L1485:$L1488,"Y")+COUNTIFS($K1485:$K1488,"3",$L1485:$L1488,"s")</f>
        <v>1</v>
      </c>
      <c r="AP1484">
        <f>COUNTIF($K1485:$K1488,"4")-COUNTIFS($K1485:$K1488,"4",$L1485:$L1488,"V")</f>
        <v>0</v>
      </c>
      <c r="AQ1484">
        <f>COUNTIFS($K1485:$K1488,"4",$L1485:$L1488,"Y")+COUNTIFS($K1485:$K1488,"4",$L1485:$L1488,"s")</f>
        <v>0</v>
      </c>
      <c r="AR1484">
        <f>COUNTIF($K1485:$K1488,"5")-COUNTIFS($K1485:$K1488,"5",$L1485:$L1488,"V")</f>
        <v>0</v>
      </c>
      <c r="AS1484">
        <f>COUNTIFS($K1485:$K1488,"5",$L1485:$L1488,"Y")+COUNTIFS($K1485:$K1488,"5",$L1485:$L1488,"s")</f>
        <v>0</v>
      </c>
      <c r="AT1484">
        <f>COUNTIF($K1485:$K1488,"6")-COUNTIFS($K1485:$K1488,"6",$L1485:$L1488,"V")</f>
        <v>0</v>
      </c>
      <c r="AU1484">
        <f>COUNTIFS($K1485:$K1488,"6",$L1485:$L1488,"Y")+COUNTIFS($K1485:$K1488,"6",$L1485:$L1488,"s")</f>
        <v>0</v>
      </c>
      <c r="AV1484">
        <f>COUNTIF($K1485:$K1488,"7")-COUNTIFS($K1485:$K1488,"7",$L1485:$L1488,"V")</f>
        <v>0</v>
      </c>
      <c r="AW1484">
        <f>COUNTIFS($K1485:$K1488,"7",$L1485:$L1488,"Y")+COUNTIFS($K1485:$K1488,"7",$L1485:$L1488,"s")</f>
        <v>0</v>
      </c>
    </row>
    <row r="1485" spans="1:49" ht="11" customHeight="1" outlineLevel="1" x14ac:dyDescent="0.25">
      <c r="A1485" t="s">
        <v>5621</v>
      </c>
      <c r="C1485" s="2" t="s">
        <v>12953</v>
      </c>
      <c r="D1485" s="2">
        <v>51</v>
      </c>
      <c r="E1485" s="7">
        <v>1942</v>
      </c>
      <c r="F1485" s="5" t="s">
        <v>11177</v>
      </c>
      <c r="H1485" s="5" t="s">
        <v>6482</v>
      </c>
      <c r="I1485" s="6" t="s">
        <v>5399</v>
      </c>
      <c r="J1485" s="6" t="s">
        <v>11176</v>
      </c>
      <c r="K1485" s="17">
        <v>1</v>
      </c>
      <c r="L1485" s="17" t="s">
        <v>7732</v>
      </c>
      <c r="M1485" s="9"/>
      <c r="N1485" s="9"/>
      <c r="O1485" s="21"/>
      <c r="Q1485" s="29"/>
      <c r="S1485">
        <v>1</v>
      </c>
      <c r="T1485">
        <v>1</v>
      </c>
      <c r="U1485" s="17"/>
      <c r="V1485" s="2" t="s">
        <v>5622</v>
      </c>
      <c r="Y1485" t="str">
        <f t="shared" si="101"/>
        <v/>
      </c>
      <c r="AA1485" t="str">
        <f t="shared" si="102"/>
        <v/>
      </c>
      <c r="AC1485" s="7"/>
      <c r="AD1485" t="s">
        <v>5399</v>
      </c>
      <c r="AE1485">
        <f>COUNTIF(I1485,"*Fuji*")</f>
        <v>1</v>
      </c>
      <c r="AG1485" s="2"/>
      <c r="AI1485" s="7"/>
    </row>
    <row r="1486" spans="1:49" ht="11" customHeight="1" outlineLevel="1" x14ac:dyDescent="0.25">
      <c r="A1486" t="s">
        <v>5621</v>
      </c>
      <c r="C1486" s="2" t="s">
        <v>12953</v>
      </c>
      <c r="D1486" s="2" t="s">
        <v>6200</v>
      </c>
      <c r="E1486" s="7">
        <v>1942</v>
      </c>
      <c r="F1486" s="5" t="s">
        <v>11178</v>
      </c>
      <c r="H1486" s="5" t="s">
        <v>6482</v>
      </c>
      <c r="I1486" s="6" t="s">
        <v>5399</v>
      </c>
      <c r="J1486" s="6" t="s">
        <v>11176</v>
      </c>
      <c r="K1486" s="17">
        <v>1</v>
      </c>
      <c r="L1486" s="17" t="s">
        <v>20075</v>
      </c>
      <c r="M1486" s="9"/>
      <c r="N1486" s="9"/>
      <c r="O1486" s="21"/>
      <c r="Q1486" s="29"/>
      <c r="U1486" s="17"/>
      <c r="V1486" s="2" t="s">
        <v>5623</v>
      </c>
      <c r="Y1486" t="str">
        <f t="shared" si="101"/>
        <v/>
      </c>
      <c r="AA1486" t="str">
        <f t="shared" si="102"/>
        <v/>
      </c>
      <c r="AC1486" s="7"/>
      <c r="AD1486" t="s">
        <v>5399</v>
      </c>
      <c r="AE1486">
        <f>COUNTIF(I1486,"*Fuji*")</f>
        <v>1</v>
      </c>
      <c r="AG1486" s="2"/>
      <c r="AI1486" s="7"/>
    </row>
    <row r="1487" spans="1:49" ht="11" customHeight="1" outlineLevel="1" x14ac:dyDescent="0.25">
      <c r="A1487" t="s">
        <v>5621</v>
      </c>
      <c r="C1487" s="2" t="s">
        <v>12953</v>
      </c>
      <c r="D1487" s="2">
        <v>52</v>
      </c>
      <c r="E1487" s="7">
        <v>1942</v>
      </c>
      <c r="F1487" s="5" t="s">
        <v>11180</v>
      </c>
      <c r="H1487" s="5" t="s">
        <v>6812</v>
      </c>
      <c r="I1487" s="6" t="s">
        <v>5399</v>
      </c>
      <c r="J1487" s="6" t="s">
        <v>11176</v>
      </c>
      <c r="K1487" s="17">
        <v>3</v>
      </c>
      <c r="L1487" s="17" t="s">
        <v>7730</v>
      </c>
      <c r="M1487" s="9">
        <v>26.5</v>
      </c>
      <c r="N1487" s="9"/>
      <c r="O1487" s="21"/>
      <c r="Q1487" s="29"/>
      <c r="U1487" s="17"/>
      <c r="V1487" s="2"/>
      <c r="Y1487" t="str">
        <f t="shared" si="101"/>
        <v/>
      </c>
      <c r="AA1487" t="str">
        <f t="shared" si="102"/>
        <v/>
      </c>
      <c r="AC1487" s="7"/>
      <c r="AD1487" t="s">
        <v>5399</v>
      </c>
      <c r="AE1487">
        <f>COUNTIF(I1487,"*Fuji*")</f>
        <v>1</v>
      </c>
      <c r="AG1487" s="2"/>
      <c r="AI1487" s="7"/>
    </row>
    <row r="1488" spans="1:49" ht="11" customHeight="1" outlineLevel="1" x14ac:dyDescent="0.25">
      <c r="A1488" t="s">
        <v>5621</v>
      </c>
      <c r="C1488" s="2" t="s">
        <v>12953</v>
      </c>
      <c r="D1488" s="2" t="s">
        <v>10601</v>
      </c>
      <c r="E1488" s="7">
        <v>1942</v>
      </c>
      <c r="F1488" s="5" t="s">
        <v>11179</v>
      </c>
      <c r="H1488" s="5" t="s">
        <v>6812</v>
      </c>
      <c r="I1488" s="6" t="s">
        <v>5399</v>
      </c>
      <c r="J1488" s="6" t="s">
        <v>11176</v>
      </c>
      <c r="K1488" s="17">
        <v>3</v>
      </c>
      <c r="L1488" s="17" t="s">
        <v>20075</v>
      </c>
      <c r="M1488" s="9"/>
      <c r="N1488" s="9"/>
      <c r="O1488" s="21"/>
      <c r="Q1488" s="29"/>
      <c r="U1488" s="17"/>
      <c r="V1488" s="2"/>
      <c r="Y1488" t="str">
        <f t="shared" si="101"/>
        <v/>
      </c>
      <c r="AA1488" t="str">
        <f t="shared" si="102"/>
        <v/>
      </c>
      <c r="AC1488" s="7"/>
      <c r="AD1488" t="s">
        <v>5399</v>
      </c>
      <c r="AE1488">
        <f>COUNTIF(I1488,"*Fuji*")</f>
        <v>1</v>
      </c>
      <c r="AG1488" s="2"/>
      <c r="AI1488" s="7"/>
    </row>
    <row r="1489" spans="1:49" ht="11" customHeight="1" x14ac:dyDescent="0.25">
      <c r="A1489" s="4" t="s">
        <v>9232</v>
      </c>
      <c r="B1489" t="s">
        <v>11991</v>
      </c>
      <c r="C1489" s="2" t="s">
        <v>11983</v>
      </c>
      <c r="E1489" s="7"/>
      <c r="F1489" s="5"/>
      <c r="H1489" s="5"/>
      <c r="I1489" s="6"/>
      <c r="J1489" s="6"/>
      <c r="K1489" s="17"/>
      <c r="L1489" s="17"/>
      <c r="M1489" s="9"/>
      <c r="N1489" s="9">
        <f>SUM(M1490:M1534)</f>
        <v>104.7</v>
      </c>
      <c r="O1489" s="21">
        <v>3670</v>
      </c>
      <c r="P1489">
        <f>COUNTIF(L1490:L1534,"*")</f>
        <v>45</v>
      </c>
      <c r="Q1489" s="29">
        <f>P1489/O1489</f>
        <v>1.226158038147139E-2</v>
      </c>
      <c r="R1489">
        <f>COUNTIF(L1490:L1534,"Y")+COUNTIF(L1490:L1534,"S")</f>
        <v>45</v>
      </c>
      <c r="U1489" s="17" t="s">
        <v>7730</v>
      </c>
      <c r="V1489" s="2"/>
      <c r="W1489" t="s">
        <v>18599</v>
      </c>
      <c r="Y1489" t="str">
        <f t="shared" si="101"/>
        <v/>
      </c>
      <c r="AA1489" t="str">
        <f t="shared" si="102"/>
        <v/>
      </c>
      <c r="AC1489" s="7"/>
      <c r="AF1489">
        <f>COUNTIF(AE1490:AE1534,"1")</f>
        <v>4</v>
      </c>
      <c r="AG1489" s="2"/>
      <c r="AI1489" s="7"/>
      <c r="AJ1489">
        <f>COUNTIF($K1490:$K1534,"1")-COUNTIFS($K1490:$K1534,"1",$L1490:$L1534,"V")</f>
        <v>13</v>
      </c>
      <c r="AK1489">
        <f>COUNTIFS($K1490:$K1534,"1",$L1490:$L1534,"Y")+COUNTIFS($K1490:$K1534,"1",$L1490:$L1534,"s")</f>
        <v>13</v>
      </c>
      <c r="AL1489">
        <f>COUNTIF($K1490:$K1534,"2")-COUNTIFS($K1490:$K1534,"2",$L1490:$L1534,"V")</f>
        <v>0</v>
      </c>
      <c r="AM1489">
        <f>COUNTIFS($K1490:$K1534,"2",$L1490:$L1534,"Y")+COUNTIFS($K1490:$K1534,"2",$L1490:$L1534,"s")</f>
        <v>0</v>
      </c>
      <c r="AN1489">
        <f>COUNTIF($K1490:$K1534,"3")-COUNTIFS($K1490:$K1534,"3",$L1490:$L1534,"V")</f>
        <v>9</v>
      </c>
      <c r="AO1489">
        <f>COUNTIFS($K1490:$K1534,"3",$L1490:$L1534,"Y")+COUNTIFS($K1490:$K1534,"3",$L1490:$L1534,"s")</f>
        <v>9</v>
      </c>
      <c r="AP1489">
        <f>COUNTIF($K1490:$K1534,"4")-COUNTIFS($K1490:$K1534,"4",$L1490:$L1534,"V")</f>
        <v>0</v>
      </c>
      <c r="AQ1489">
        <f>COUNTIFS($K1490:$K1534,"4",$L1490:$L1534,"Y")+COUNTIFS($K1490:$K1534,"4",$L1490:$L1534,"s")</f>
        <v>0</v>
      </c>
      <c r="AR1489">
        <f>COUNTIF($K1490:$K1534,"5")-COUNTIFS($K1490:$K1534,"5",$L1490:$L1534,"V")</f>
        <v>2</v>
      </c>
      <c r="AS1489">
        <f>COUNTIFS($K1490:$K1534,"5",$L1490:$L1534,"Y")+COUNTIFS($K1490:$K1534,"5",$L1490:$L1534,"s")</f>
        <v>2</v>
      </c>
      <c r="AT1489">
        <f>COUNTIF($K1490:$K1534,"6")-COUNTIFS($K1490:$K1534,"6",$L1490:$L1534,"V")</f>
        <v>0</v>
      </c>
      <c r="AU1489">
        <f>COUNTIFS($K1490:$K1534,"6",$L1490:$L1534,"Y")+COUNTIFS($K1490:$K1534,"6",$L1490:$L1534,"s")</f>
        <v>0</v>
      </c>
      <c r="AV1489">
        <f>COUNTIF($K1490:$K1534,"7")-COUNTIFS($K1490:$K1534,"7",$L1490:$L1534,"V")</f>
        <v>21</v>
      </c>
      <c r="AW1489">
        <f>COUNTIFS($K1490:$K1534,"7",$L1490:$L1534,"Y")+COUNTIFS($K1490:$K1534,"7",$L1490:$L1534,"s")</f>
        <v>21</v>
      </c>
    </row>
    <row r="1490" spans="1:49" ht="11" customHeight="1" outlineLevel="1" x14ac:dyDescent="0.25">
      <c r="A1490" t="s">
        <v>9174</v>
      </c>
      <c r="C1490" s="2" t="s">
        <v>11983</v>
      </c>
      <c r="D1490" s="2">
        <v>726</v>
      </c>
      <c r="E1490" s="7">
        <v>1971</v>
      </c>
      <c r="F1490" s="5" t="s">
        <v>9176</v>
      </c>
      <c r="H1490" s="5" t="s">
        <v>5398</v>
      </c>
      <c r="I1490" s="6" t="s">
        <v>6213</v>
      </c>
      <c r="J1490" s="6" t="s">
        <v>9178</v>
      </c>
      <c r="K1490" s="17">
        <v>1</v>
      </c>
      <c r="L1490" s="17" t="s">
        <v>7730</v>
      </c>
      <c r="M1490" s="9">
        <v>1.5</v>
      </c>
      <c r="N1490" s="9"/>
      <c r="O1490" s="21"/>
      <c r="Q1490" s="29"/>
      <c r="U1490" s="17"/>
      <c r="V1490" s="2"/>
      <c r="Y1490" t="str">
        <f t="shared" si="101"/>
        <v/>
      </c>
      <c r="AA1490" t="str">
        <f t="shared" si="102"/>
        <v/>
      </c>
      <c r="AC1490" s="7"/>
      <c r="AD1490" t="s">
        <v>6213</v>
      </c>
      <c r="AE1490">
        <f t="shared" ref="AE1490:AE1534" si="103">COUNTIF(I1490,"*Fuji*")</f>
        <v>0</v>
      </c>
      <c r="AG1490" s="2"/>
      <c r="AI1490" s="7"/>
    </row>
    <row r="1491" spans="1:49" ht="11" customHeight="1" outlineLevel="1" x14ac:dyDescent="0.25">
      <c r="A1491" t="s">
        <v>9174</v>
      </c>
      <c r="C1491" s="2" t="s">
        <v>11983</v>
      </c>
      <c r="D1491" s="2" t="s">
        <v>9175</v>
      </c>
      <c r="E1491" s="7">
        <v>1971</v>
      </c>
      <c r="F1491" s="5" t="s">
        <v>9177</v>
      </c>
      <c r="H1491" s="5" t="s">
        <v>5398</v>
      </c>
      <c r="I1491" s="6" t="s">
        <v>6213</v>
      </c>
      <c r="J1491" s="6" t="s">
        <v>9178</v>
      </c>
      <c r="K1491" s="17">
        <v>3</v>
      </c>
      <c r="L1491" s="17" t="s">
        <v>7730</v>
      </c>
      <c r="M1491" s="9">
        <v>3</v>
      </c>
      <c r="N1491" s="9"/>
      <c r="O1491" s="21"/>
      <c r="Q1491" s="29"/>
      <c r="U1491" s="17"/>
      <c r="V1491" s="2"/>
      <c r="Y1491" t="str">
        <f t="shared" si="101"/>
        <v/>
      </c>
      <c r="AA1491" t="str">
        <f t="shared" si="102"/>
        <v/>
      </c>
      <c r="AC1491" s="7"/>
      <c r="AD1491" t="s">
        <v>6213</v>
      </c>
      <c r="AE1491">
        <f t="shared" si="103"/>
        <v>0</v>
      </c>
      <c r="AG1491" s="2"/>
      <c r="AI1491" s="7"/>
    </row>
    <row r="1492" spans="1:49" ht="11" customHeight="1" outlineLevel="1" x14ac:dyDescent="0.25">
      <c r="A1492" t="s">
        <v>9174</v>
      </c>
      <c r="C1492" s="2" t="s">
        <v>11983</v>
      </c>
      <c r="D1492" s="2" t="s">
        <v>9175</v>
      </c>
      <c r="E1492" s="7">
        <v>1971</v>
      </c>
      <c r="F1492" s="5" t="s">
        <v>17992</v>
      </c>
      <c r="H1492" s="5" t="s">
        <v>5398</v>
      </c>
      <c r="I1492" s="6" t="s">
        <v>6213</v>
      </c>
      <c r="J1492" s="6" t="s">
        <v>9178</v>
      </c>
      <c r="K1492" s="17">
        <v>3</v>
      </c>
      <c r="L1492" s="17" t="s">
        <v>7730</v>
      </c>
      <c r="M1492" s="9">
        <v>6</v>
      </c>
      <c r="N1492" s="9"/>
      <c r="O1492" s="21"/>
      <c r="Q1492" s="29"/>
      <c r="U1492" s="17"/>
      <c r="V1492" s="2"/>
      <c r="X1492" t="s">
        <v>7732</v>
      </c>
      <c r="Y1492" t="str">
        <f t="shared" si="101"/>
        <v/>
      </c>
      <c r="AA1492" t="str">
        <f t="shared" si="102"/>
        <v/>
      </c>
      <c r="AC1492" s="7"/>
      <c r="AD1492" t="s">
        <v>6213</v>
      </c>
      <c r="AE1492">
        <f t="shared" si="103"/>
        <v>0</v>
      </c>
      <c r="AG1492" s="2"/>
      <c r="AI1492" s="7"/>
    </row>
    <row r="1493" spans="1:49" ht="11" customHeight="1" outlineLevel="1" x14ac:dyDescent="0.25">
      <c r="A1493" t="s">
        <v>9174</v>
      </c>
      <c r="C1493" s="2" t="s">
        <v>11983</v>
      </c>
      <c r="D1493" s="2">
        <v>750</v>
      </c>
      <c r="E1493" s="7">
        <v>1971</v>
      </c>
      <c r="F1493" s="5" t="s">
        <v>9182</v>
      </c>
      <c r="H1493" s="5" t="s">
        <v>5398</v>
      </c>
      <c r="I1493" s="6" t="s">
        <v>6213</v>
      </c>
      <c r="J1493" s="6" t="s">
        <v>9179</v>
      </c>
      <c r="K1493" s="17">
        <v>1</v>
      </c>
      <c r="L1493" s="17" t="s">
        <v>20076</v>
      </c>
      <c r="M1493" s="9"/>
      <c r="N1493" s="9"/>
      <c r="O1493" s="21"/>
      <c r="Q1493" s="29"/>
      <c r="U1493" s="17"/>
      <c r="V1493" s="2"/>
      <c r="Y1493" t="str">
        <f t="shared" si="101"/>
        <v/>
      </c>
      <c r="AA1493" t="str">
        <f t="shared" si="102"/>
        <v/>
      </c>
      <c r="AC1493" s="7"/>
      <c r="AD1493" t="s">
        <v>6213</v>
      </c>
      <c r="AE1493">
        <f t="shared" si="103"/>
        <v>0</v>
      </c>
      <c r="AG1493" s="2"/>
      <c r="AI1493" s="7"/>
    </row>
    <row r="1494" spans="1:49" ht="11" customHeight="1" outlineLevel="1" x14ac:dyDescent="0.25">
      <c r="A1494" t="s">
        <v>9174</v>
      </c>
      <c r="C1494" s="2" t="s">
        <v>11983</v>
      </c>
      <c r="D1494" s="2" t="s">
        <v>9180</v>
      </c>
      <c r="E1494" s="7">
        <v>1971</v>
      </c>
      <c r="F1494" s="5" t="s">
        <v>9183</v>
      </c>
      <c r="H1494" s="5" t="s">
        <v>5398</v>
      </c>
      <c r="I1494" s="6" t="s">
        <v>6213</v>
      </c>
      <c r="J1494" s="6" t="s">
        <v>9179</v>
      </c>
      <c r="K1494" s="17">
        <v>3</v>
      </c>
      <c r="L1494" s="17" t="s">
        <v>7730</v>
      </c>
      <c r="M1494" s="9">
        <v>4.0999999999999996</v>
      </c>
      <c r="N1494" s="9"/>
      <c r="O1494" s="21"/>
      <c r="Q1494" s="29"/>
      <c r="U1494" s="17"/>
      <c r="V1494" s="2"/>
      <c r="Y1494" t="str">
        <f t="shared" si="101"/>
        <v/>
      </c>
      <c r="AA1494" t="str">
        <f t="shared" si="102"/>
        <v/>
      </c>
      <c r="AC1494" s="7"/>
      <c r="AD1494" t="s">
        <v>6213</v>
      </c>
      <c r="AE1494">
        <f t="shared" si="103"/>
        <v>0</v>
      </c>
      <c r="AG1494" s="2"/>
      <c r="AI1494" s="7"/>
    </row>
    <row r="1495" spans="1:49" ht="11" customHeight="1" outlineLevel="1" x14ac:dyDescent="0.25">
      <c r="A1495" t="s">
        <v>9174</v>
      </c>
      <c r="C1495" s="2" t="s">
        <v>11983</v>
      </c>
      <c r="D1495" s="2">
        <v>782</v>
      </c>
      <c r="E1495" s="7">
        <v>1971</v>
      </c>
      <c r="F1495" s="5" t="s">
        <v>9184</v>
      </c>
      <c r="H1495" s="5" t="s">
        <v>5398</v>
      </c>
      <c r="I1495" s="6" t="s">
        <v>6213</v>
      </c>
      <c r="J1495" s="6" t="s">
        <v>9181</v>
      </c>
      <c r="K1495" s="17">
        <v>1</v>
      </c>
      <c r="L1495" s="17" t="s">
        <v>20076</v>
      </c>
      <c r="M1495" s="9"/>
      <c r="N1495" s="9"/>
      <c r="O1495" s="21"/>
      <c r="Q1495" s="29"/>
      <c r="U1495" s="17"/>
      <c r="V1495" s="2"/>
      <c r="Y1495" t="str">
        <f t="shared" si="101"/>
        <v/>
      </c>
      <c r="AA1495" t="str">
        <f t="shared" si="102"/>
        <v/>
      </c>
      <c r="AC1495" s="7"/>
      <c r="AD1495" t="s">
        <v>6213</v>
      </c>
      <c r="AE1495">
        <f t="shared" si="103"/>
        <v>0</v>
      </c>
      <c r="AG1495" s="2"/>
      <c r="AI1495" s="7"/>
    </row>
    <row r="1496" spans="1:49" ht="11" customHeight="1" outlineLevel="1" x14ac:dyDescent="0.25">
      <c r="A1496" t="s">
        <v>9174</v>
      </c>
      <c r="C1496" s="2" t="s">
        <v>11983</v>
      </c>
      <c r="D1496" s="2" t="s">
        <v>8263</v>
      </c>
      <c r="E1496" s="7">
        <v>1971</v>
      </c>
      <c r="F1496" s="5" t="s">
        <v>9185</v>
      </c>
      <c r="H1496" s="5" t="s">
        <v>5398</v>
      </c>
      <c r="I1496" s="6" t="s">
        <v>6213</v>
      </c>
      <c r="J1496" s="6" t="s">
        <v>9181</v>
      </c>
      <c r="K1496" s="17">
        <v>3</v>
      </c>
      <c r="L1496" s="17" t="s">
        <v>7730</v>
      </c>
      <c r="M1496" s="9">
        <v>17</v>
      </c>
      <c r="N1496" s="9"/>
      <c r="O1496" s="21"/>
      <c r="Q1496" s="29"/>
      <c r="U1496" s="17"/>
      <c r="V1496" s="2"/>
      <c r="Y1496" t="str">
        <f t="shared" si="101"/>
        <v/>
      </c>
      <c r="AA1496" t="str">
        <f t="shared" si="102"/>
        <v/>
      </c>
      <c r="AC1496" s="7"/>
      <c r="AD1496" t="s">
        <v>6213</v>
      </c>
      <c r="AE1496">
        <f t="shared" si="103"/>
        <v>0</v>
      </c>
      <c r="AG1496" s="2"/>
      <c r="AI1496" s="7"/>
    </row>
    <row r="1497" spans="1:49" ht="11" customHeight="1" outlineLevel="1" x14ac:dyDescent="0.25">
      <c r="A1497" t="s">
        <v>9174</v>
      </c>
      <c r="C1497" s="2" t="s">
        <v>11983</v>
      </c>
      <c r="D1497" s="2">
        <v>851</v>
      </c>
      <c r="E1497" s="7">
        <v>1972</v>
      </c>
      <c r="F1497" s="5" t="s">
        <v>9186</v>
      </c>
      <c r="H1497" s="5" t="s">
        <v>5398</v>
      </c>
      <c r="I1497" s="6" t="s">
        <v>9136</v>
      </c>
      <c r="J1497" s="6" t="s">
        <v>7248</v>
      </c>
      <c r="K1497" s="17">
        <v>5</v>
      </c>
      <c r="L1497" s="17" t="s">
        <v>7730</v>
      </c>
      <c r="M1497" s="9">
        <v>0.2</v>
      </c>
      <c r="N1497" s="9"/>
      <c r="O1497" s="21"/>
      <c r="Q1497" s="29"/>
      <c r="U1497" s="17"/>
      <c r="V1497" s="2"/>
      <c r="Y1497" t="str">
        <f t="shared" si="101"/>
        <v/>
      </c>
      <c r="AA1497" t="str">
        <f t="shared" si="102"/>
        <v/>
      </c>
      <c r="AC1497" s="7"/>
      <c r="AD1497" t="s">
        <v>9136</v>
      </c>
      <c r="AE1497">
        <f t="shared" si="103"/>
        <v>0</v>
      </c>
      <c r="AG1497" s="2"/>
      <c r="AI1497" s="7"/>
    </row>
    <row r="1498" spans="1:49" ht="11" customHeight="1" outlineLevel="1" x14ac:dyDescent="0.25">
      <c r="A1498" t="s">
        <v>9174</v>
      </c>
      <c r="C1498" s="2" t="s">
        <v>11983</v>
      </c>
      <c r="D1498" s="2">
        <v>2146</v>
      </c>
      <c r="E1498" s="7">
        <v>2011</v>
      </c>
      <c r="F1498" s="5" t="s">
        <v>9190</v>
      </c>
      <c r="H1498" s="5" t="s">
        <v>5398</v>
      </c>
      <c r="I1498" s="6" t="s">
        <v>9188</v>
      </c>
      <c r="J1498" s="6" t="s">
        <v>9187</v>
      </c>
      <c r="K1498" s="17">
        <v>7</v>
      </c>
      <c r="L1498" s="17" t="s">
        <v>20076</v>
      </c>
      <c r="M1498" s="9"/>
      <c r="N1498" s="9"/>
      <c r="O1498" s="21"/>
      <c r="Q1498" s="29"/>
      <c r="U1498" s="17"/>
      <c r="V1498" s="2"/>
      <c r="Y1498" t="str">
        <f t="shared" si="101"/>
        <v/>
      </c>
      <c r="AA1498" t="str">
        <f t="shared" si="102"/>
        <v/>
      </c>
      <c r="AC1498" s="7"/>
      <c r="AD1498" t="s">
        <v>9188</v>
      </c>
      <c r="AE1498">
        <f t="shared" si="103"/>
        <v>0</v>
      </c>
      <c r="AG1498" s="2"/>
      <c r="AI1498" s="7"/>
    </row>
    <row r="1499" spans="1:49" ht="11" customHeight="1" outlineLevel="1" x14ac:dyDescent="0.25">
      <c r="A1499" t="s">
        <v>9174</v>
      </c>
      <c r="C1499" s="2" t="s">
        <v>11983</v>
      </c>
      <c r="D1499" s="2">
        <v>2149</v>
      </c>
      <c r="E1499" s="7">
        <v>2011</v>
      </c>
      <c r="F1499" s="5" t="s">
        <v>9191</v>
      </c>
      <c r="H1499" s="5" t="s">
        <v>5398</v>
      </c>
      <c r="I1499" s="6" t="s">
        <v>9192</v>
      </c>
      <c r="J1499" s="6" t="s">
        <v>9187</v>
      </c>
      <c r="K1499" s="17">
        <v>7</v>
      </c>
      <c r="L1499" s="17" t="s">
        <v>20076</v>
      </c>
      <c r="M1499" s="9"/>
      <c r="N1499" s="9"/>
      <c r="O1499" s="21"/>
      <c r="Q1499" s="29"/>
      <c r="U1499" s="17"/>
      <c r="V1499" s="2"/>
      <c r="Y1499" t="str">
        <f t="shared" si="101"/>
        <v/>
      </c>
      <c r="AA1499" t="str">
        <f t="shared" si="102"/>
        <v/>
      </c>
      <c r="AC1499" s="7"/>
      <c r="AD1499" t="s">
        <v>9192</v>
      </c>
      <c r="AE1499">
        <f t="shared" si="103"/>
        <v>0</v>
      </c>
      <c r="AG1499" s="2"/>
      <c r="AI1499" s="7"/>
    </row>
    <row r="1500" spans="1:49" ht="11" customHeight="1" outlineLevel="1" x14ac:dyDescent="0.25">
      <c r="A1500" t="s">
        <v>9174</v>
      </c>
      <c r="C1500" s="2" t="s">
        <v>11983</v>
      </c>
      <c r="D1500" s="2" t="s">
        <v>9189</v>
      </c>
      <c r="E1500" s="7">
        <v>2011</v>
      </c>
      <c r="F1500" s="5" t="s">
        <v>753</v>
      </c>
      <c r="H1500" s="5" t="s">
        <v>5398</v>
      </c>
      <c r="I1500" s="6" t="s">
        <v>9193</v>
      </c>
      <c r="J1500" s="6" t="s">
        <v>9187</v>
      </c>
      <c r="K1500" s="17">
        <v>7</v>
      </c>
      <c r="L1500" s="17" t="s">
        <v>7730</v>
      </c>
      <c r="M1500" s="9">
        <v>4</v>
      </c>
      <c r="N1500" s="9"/>
      <c r="O1500" s="21"/>
      <c r="Q1500" s="29"/>
      <c r="U1500" s="17"/>
      <c r="V1500" s="2"/>
      <c r="Y1500" t="str">
        <f t="shared" si="101"/>
        <v/>
      </c>
      <c r="AA1500">
        <f t="shared" si="102"/>
        <v>1</v>
      </c>
      <c r="AC1500" s="7"/>
      <c r="AD1500" t="s">
        <v>9193</v>
      </c>
      <c r="AE1500">
        <f t="shared" si="103"/>
        <v>0</v>
      </c>
      <c r="AG1500" s="2"/>
      <c r="AI1500" s="7"/>
    </row>
    <row r="1501" spans="1:49" ht="11" customHeight="1" outlineLevel="1" x14ac:dyDescent="0.25">
      <c r="A1501" t="s">
        <v>9174</v>
      </c>
      <c r="C1501" s="2" t="s">
        <v>11983</v>
      </c>
      <c r="D1501" s="2">
        <v>2362</v>
      </c>
      <c r="E1501" s="7">
        <v>2012</v>
      </c>
      <c r="F1501" s="5" t="s">
        <v>9218</v>
      </c>
      <c r="H1501" s="5" t="s">
        <v>5398</v>
      </c>
      <c r="I1501" s="6" t="s">
        <v>5399</v>
      </c>
      <c r="J1501" s="6" t="s">
        <v>9194</v>
      </c>
      <c r="K1501" s="17">
        <v>3</v>
      </c>
      <c r="L1501" s="17" t="s">
        <v>20076</v>
      </c>
      <c r="M1501" s="9"/>
      <c r="N1501" s="9"/>
      <c r="O1501" s="21"/>
      <c r="Q1501" s="29"/>
      <c r="U1501" s="17"/>
      <c r="V1501" s="2"/>
      <c r="Y1501" t="str">
        <f t="shared" si="101"/>
        <v/>
      </c>
      <c r="AA1501" t="str">
        <f t="shared" si="102"/>
        <v/>
      </c>
      <c r="AC1501" s="7"/>
      <c r="AD1501" t="s">
        <v>5399</v>
      </c>
      <c r="AE1501">
        <f t="shared" si="103"/>
        <v>1</v>
      </c>
      <c r="AG1501" s="2"/>
      <c r="AI1501" s="7"/>
    </row>
    <row r="1502" spans="1:49" ht="11" customHeight="1" outlineLevel="1" x14ac:dyDescent="0.25">
      <c r="A1502" t="s">
        <v>9174</v>
      </c>
      <c r="C1502" s="2" t="s">
        <v>11983</v>
      </c>
      <c r="D1502" s="2">
        <v>2363</v>
      </c>
      <c r="E1502" s="7">
        <v>2012</v>
      </c>
      <c r="F1502" s="5" t="s">
        <v>9218</v>
      </c>
      <c r="H1502" s="5" t="s">
        <v>5398</v>
      </c>
      <c r="I1502" s="6" t="s">
        <v>5399</v>
      </c>
      <c r="J1502" s="6" t="s">
        <v>9194</v>
      </c>
      <c r="K1502" s="17">
        <v>1</v>
      </c>
      <c r="L1502" s="17" t="s">
        <v>20076</v>
      </c>
      <c r="M1502" s="9"/>
      <c r="N1502" s="9"/>
      <c r="O1502" s="21"/>
      <c r="Q1502" s="29"/>
      <c r="U1502" s="17"/>
      <c r="V1502" s="2"/>
      <c r="Y1502" t="str">
        <f t="shared" si="101"/>
        <v/>
      </c>
      <c r="AA1502" t="str">
        <f t="shared" si="102"/>
        <v/>
      </c>
      <c r="AC1502" s="7"/>
      <c r="AD1502" t="s">
        <v>5399</v>
      </c>
      <c r="AE1502">
        <f t="shared" si="103"/>
        <v>1</v>
      </c>
      <c r="AG1502" s="2"/>
      <c r="AI1502" s="7"/>
    </row>
    <row r="1503" spans="1:49" ht="11" customHeight="1" outlineLevel="1" x14ac:dyDescent="0.25">
      <c r="A1503" t="s">
        <v>9174</v>
      </c>
      <c r="C1503" s="2" t="s">
        <v>11983</v>
      </c>
      <c r="D1503" s="2">
        <v>2364</v>
      </c>
      <c r="E1503" s="7">
        <v>2012</v>
      </c>
      <c r="F1503" s="5" t="s">
        <v>9191</v>
      </c>
      <c r="H1503" s="5" t="s">
        <v>5398</v>
      </c>
      <c r="I1503" s="6" t="s">
        <v>4772</v>
      </c>
      <c r="J1503" s="6" t="s">
        <v>9194</v>
      </c>
      <c r="K1503" s="17">
        <v>1</v>
      </c>
      <c r="L1503" s="17" t="s">
        <v>20076</v>
      </c>
      <c r="M1503" s="9"/>
      <c r="N1503" s="9"/>
      <c r="O1503" s="21"/>
      <c r="Q1503" s="29"/>
      <c r="U1503" s="17"/>
      <c r="V1503" s="2"/>
      <c r="Y1503" t="str">
        <f t="shared" si="101"/>
        <v/>
      </c>
      <c r="AA1503" t="str">
        <f t="shared" si="102"/>
        <v/>
      </c>
      <c r="AC1503" s="7"/>
      <c r="AD1503" t="s">
        <v>4772</v>
      </c>
      <c r="AE1503">
        <f t="shared" si="103"/>
        <v>0</v>
      </c>
      <c r="AG1503" s="2"/>
      <c r="AI1503" s="7"/>
    </row>
    <row r="1504" spans="1:49" ht="11" customHeight="1" outlineLevel="1" x14ac:dyDescent="0.25">
      <c r="A1504" t="s">
        <v>9174</v>
      </c>
      <c r="C1504" s="2" t="s">
        <v>11983</v>
      </c>
      <c r="D1504" s="2">
        <v>2365</v>
      </c>
      <c r="E1504" s="7">
        <v>2012</v>
      </c>
      <c r="F1504" s="5" t="s">
        <v>9191</v>
      </c>
      <c r="H1504" s="5" t="s">
        <v>5398</v>
      </c>
      <c r="I1504" s="6" t="s">
        <v>4772</v>
      </c>
      <c r="J1504" s="6" t="s">
        <v>9194</v>
      </c>
      <c r="K1504" s="17">
        <v>3</v>
      </c>
      <c r="L1504" s="17" t="s">
        <v>20076</v>
      </c>
      <c r="M1504" s="9"/>
      <c r="N1504" s="9"/>
      <c r="O1504" s="21"/>
      <c r="Q1504" s="29"/>
      <c r="U1504" s="17"/>
      <c r="V1504" s="2"/>
      <c r="Y1504" t="str">
        <f t="shared" si="101"/>
        <v/>
      </c>
      <c r="AA1504" t="str">
        <f t="shared" si="102"/>
        <v/>
      </c>
      <c r="AC1504" s="7"/>
      <c r="AD1504" t="s">
        <v>4772</v>
      </c>
      <c r="AE1504">
        <f t="shared" si="103"/>
        <v>0</v>
      </c>
      <c r="AG1504" s="2"/>
      <c r="AI1504" s="7"/>
    </row>
    <row r="1505" spans="1:35" ht="11" customHeight="1" outlineLevel="1" x14ac:dyDescent="0.25">
      <c r="A1505" t="s">
        <v>9174</v>
      </c>
      <c r="C1505" s="2" t="s">
        <v>11983</v>
      </c>
      <c r="D1505" s="2" t="s">
        <v>9217</v>
      </c>
      <c r="E1505" s="7">
        <v>2012</v>
      </c>
      <c r="F1505" s="5" t="s">
        <v>753</v>
      </c>
      <c r="H1505" s="5" t="s">
        <v>5398</v>
      </c>
      <c r="I1505" s="6" t="s">
        <v>5399</v>
      </c>
      <c r="J1505" s="6" t="s">
        <v>9194</v>
      </c>
      <c r="K1505" s="17">
        <v>1</v>
      </c>
      <c r="L1505" s="17" t="s">
        <v>7730</v>
      </c>
      <c r="M1505" s="9">
        <v>4</v>
      </c>
      <c r="N1505" s="9"/>
      <c r="O1505" s="21"/>
      <c r="Q1505" s="29"/>
      <c r="U1505" s="17"/>
      <c r="V1505" s="2"/>
      <c r="Y1505" t="str">
        <f t="shared" si="101"/>
        <v/>
      </c>
      <c r="AA1505">
        <f t="shared" si="102"/>
        <v>1</v>
      </c>
      <c r="AC1505" s="7"/>
      <c r="AD1505" t="s">
        <v>5399</v>
      </c>
      <c r="AE1505">
        <f t="shared" si="103"/>
        <v>1</v>
      </c>
      <c r="AG1505" s="2"/>
      <c r="AI1505" s="7"/>
    </row>
    <row r="1506" spans="1:35" ht="11" customHeight="1" outlineLevel="1" x14ac:dyDescent="0.25">
      <c r="A1506" t="s">
        <v>9174</v>
      </c>
      <c r="C1506" s="2" t="s">
        <v>11983</v>
      </c>
      <c r="D1506" s="2">
        <v>2366</v>
      </c>
      <c r="E1506" s="7">
        <v>2012</v>
      </c>
      <c r="F1506" s="5" t="s">
        <v>753</v>
      </c>
      <c r="H1506" s="5" t="s">
        <v>5398</v>
      </c>
      <c r="I1506" s="6" t="s">
        <v>5399</v>
      </c>
      <c r="J1506" s="6" t="s">
        <v>9194</v>
      </c>
      <c r="K1506" s="17">
        <v>1</v>
      </c>
      <c r="L1506" s="17" t="s">
        <v>7730</v>
      </c>
      <c r="M1506" s="9">
        <v>4</v>
      </c>
      <c r="N1506" s="9"/>
      <c r="O1506" s="21"/>
      <c r="Q1506" s="29"/>
      <c r="U1506" s="17"/>
      <c r="V1506" s="2"/>
      <c r="Y1506" t="str">
        <f t="shared" si="101"/>
        <v/>
      </c>
      <c r="AA1506">
        <f t="shared" si="102"/>
        <v>1</v>
      </c>
      <c r="AB1506">
        <v>1</v>
      </c>
      <c r="AC1506" s="7"/>
      <c r="AD1506" t="s">
        <v>5399</v>
      </c>
      <c r="AE1506">
        <f t="shared" si="103"/>
        <v>1</v>
      </c>
      <c r="AG1506" s="2"/>
      <c r="AI1506" s="7"/>
    </row>
    <row r="1507" spans="1:35" ht="11" customHeight="1" outlineLevel="1" x14ac:dyDescent="0.25">
      <c r="A1507" t="s">
        <v>9174</v>
      </c>
      <c r="C1507" s="2" t="s">
        <v>11983</v>
      </c>
      <c r="D1507" s="2">
        <v>2687</v>
      </c>
      <c r="E1507" s="7">
        <v>2012</v>
      </c>
      <c r="F1507" s="5" t="s">
        <v>9221</v>
      </c>
      <c r="H1507" s="5" t="s">
        <v>5398</v>
      </c>
      <c r="I1507" s="6" t="s">
        <v>9223</v>
      </c>
      <c r="J1507" s="6" t="s">
        <v>9219</v>
      </c>
      <c r="K1507" s="17">
        <v>7</v>
      </c>
      <c r="L1507" s="17" t="s">
        <v>20076</v>
      </c>
      <c r="M1507" s="9"/>
      <c r="N1507" s="9"/>
      <c r="O1507" s="21"/>
      <c r="Q1507" s="29"/>
      <c r="U1507" s="17"/>
      <c r="V1507" s="2"/>
      <c r="Y1507" t="str">
        <f t="shared" si="101"/>
        <v/>
      </c>
      <c r="AA1507" t="str">
        <f t="shared" si="102"/>
        <v/>
      </c>
      <c r="AC1507" s="7"/>
      <c r="AD1507" t="s">
        <v>9223</v>
      </c>
      <c r="AE1507">
        <f t="shared" si="103"/>
        <v>0</v>
      </c>
      <c r="AG1507" s="2"/>
      <c r="AI1507" s="7"/>
    </row>
    <row r="1508" spans="1:35" ht="11" customHeight="1" outlineLevel="1" x14ac:dyDescent="0.25">
      <c r="A1508" t="s">
        <v>9174</v>
      </c>
      <c r="C1508" s="2" t="s">
        <v>11983</v>
      </c>
      <c r="D1508" s="2">
        <v>2688</v>
      </c>
      <c r="E1508" s="7">
        <v>2012</v>
      </c>
      <c r="F1508" s="5" t="s">
        <v>9222</v>
      </c>
      <c r="H1508" s="5" t="s">
        <v>5398</v>
      </c>
      <c r="I1508" s="6" t="s">
        <v>9223</v>
      </c>
      <c r="J1508" s="6" t="s">
        <v>9219</v>
      </c>
      <c r="K1508" s="17">
        <v>7</v>
      </c>
      <c r="L1508" s="17" t="s">
        <v>20076</v>
      </c>
      <c r="M1508" s="9"/>
      <c r="N1508" s="9"/>
      <c r="O1508" s="21"/>
      <c r="Q1508" s="29"/>
      <c r="U1508" s="17"/>
      <c r="V1508" s="2"/>
      <c r="Y1508" t="str">
        <f t="shared" si="101"/>
        <v/>
      </c>
      <c r="AA1508" t="str">
        <f t="shared" si="102"/>
        <v/>
      </c>
      <c r="AC1508" s="7"/>
      <c r="AD1508" t="s">
        <v>9223</v>
      </c>
      <c r="AE1508">
        <f t="shared" si="103"/>
        <v>0</v>
      </c>
      <c r="AG1508" s="2"/>
      <c r="AI1508" s="7"/>
    </row>
    <row r="1509" spans="1:35" ht="11" customHeight="1" outlineLevel="1" x14ac:dyDescent="0.25">
      <c r="A1509" t="s">
        <v>9174</v>
      </c>
      <c r="C1509" s="2" t="s">
        <v>11983</v>
      </c>
      <c r="D1509" s="2">
        <v>2689</v>
      </c>
      <c r="E1509" s="7">
        <v>2012</v>
      </c>
      <c r="F1509" s="5" t="s">
        <v>9191</v>
      </c>
      <c r="H1509" s="5" t="s">
        <v>5398</v>
      </c>
      <c r="I1509" s="6" t="s">
        <v>9223</v>
      </c>
      <c r="J1509" s="6" t="s">
        <v>9219</v>
      </c>
      <c r="K1509" s="17">
        <v>7</v>
      </c>
      <c r="L1509" s="17" t="s">
        <v>20076</v>
      </c>
      <c r="M1509" s="9"/>
      <c r="N1509" s="9"/>
      <c r="O1509" s="21"/>
      <c r="Q1509" s="29"/>
      <c r="U1509" s="17"/>
      <c r="V1509" s="2"/>
      <c r="Y1509" t="str">
        <f t="shared" si="101"/>
        <v/>
      </c>
      <c r="AA1509" t="str">
        <f t="shared" si="102"/>
        <v/>
      </c>
      <c r="AC1509" s="7"/>
      <c r="AD1509" t="s">
        <v>9223</v>
      </c>
      <c r="AE1509">
        <f t="shared" si="103"/>
        <v>0</v>
      </c>
      <c r="AG1509" s="2"/>
      <c r="AI1509" s="7"/>
    </row>
    <row r="1510" spans="1:35" ht="11" customHeight="1" outlineLevel="1" x14ac:dyDescent="0.25">
      <c r="A1510" t="s">
        <v>9174</v>
      </c>
      <c r="C1510" s="2" t="s">
        <v>11983</v>
      </c>
      <c r="D1510" s="2">
        <v>2690</v>
      </c>
      <c r="E1510" s="7">
        <v>2012</v>
      </c>
      <c r="F1510" s="5" t="s">
        <v>9191</v>
      </c>
      <c r="H1510" s="5" t="s">
        <v>5398</v>
      </c>
      <c r="I1510" s="6" t="s">
        <v>9223</v>
      </c>
      <c r="J1510" s="6" t="s">
        <v>9219</v>
      </c>
      <c r="K1510" s="17">
        <v>7</v>
      </c>
      <c r="L1510" s="17" t="s">
        <v>20076</v>
      </c>
      <c r="M1510" s="9"/>
      <c r="N1510" s="9"/>
      <c r="O1510" s="21"/>
      <c r="Q1510" s="29"/>
      <c r="U1510" s="17"/>
      <c r="V1510" s="2"/>
      <c r="Y1510" t="str">
        <f t="shared" si="101"/>
        <v/>
      </c>
      <c r="AA1510" t="str">
        <f t="shared" si="102"/>
        <v/>
      </c>
      <c r="AC1510" s="7"/>
      <c r="AD1510" t="s">
        <v>9223</v>
      </c>
      <c r="AE1510">
        <f t="shared" si="103"/>
        <v>0</v>
      </c>
      <c r="AG1510" s="2"/>
      <c r="AI1510" s="7"/>
    </row>
    <row r="1511" spans="1:35" ht="11" customHeight="1" outlineLevel="1" x14ac:dyDescent="0.25">
      <c r="A1511" t="s">
        <v>9174</v>
      </c>
      <c r="C1511" s="2" t="s">
        <v>11983</v>
      </c>
      <c r="D1511" s="2" t="s">
        <v>9220</v>
      </c>
      <c r="E1511" s="7">
        <v>2012</v>
      </c>
      <c r="F1511" s="5" t="s">
        <v>753</v>
      </c>
      <c r="H1511" s="5" t="s">
        <v>5398</v>
      </c>
      <c r="I1511" s="6" t="s">
        <v>9223</v>
      </c>
      <c r="J1511" s="6" t="s">
        <v>9219</v>
      </c>
      <c r="K1511" s="17">
        <v>7</v>
      </c>
      <c r="L1511" s="17" t="s">
        <v>7730</v>
      </c>
      <c r="M1511" s="9">
        <v>5.0999999999999996</v>
      </c>
      <c r="N1511" s="9"/>
      <c r="O1511" s="21"/>
      <c r="Q1511" s="29"/>
      <c r="U1511" s="17"/>
      <c r="V1511" s="2"/>
      <c r="Y1511" t="str">
        <f t="shared" si="101"/>
        <v/>
      </c>
      <c r="AA1511">
        <f t="shared" si="102"/>
        <v>1</v>
      </c>
      <c r="AC1511" s="7"/>
      <c r="AD1511" t="s">
        <v>9223</v>
      </c>
      <c r="AE1511">
        <f t="shared" si="103"/>
        <v>0</v>
      </c>
      <c r="AG1511" s="2"/>
      <c r="AI1511" s="7"/>
    </row>
    <row r="1512" spans="1:35" ht="11" customHeight="1" outlineLevel="1" x14ac:dyDescent="0.25">
      <c r="A1512" t="s">
        <v>9174</v>
      </c>
      <c r="C1512" s="2" t="s">
        <v>11983</v>
      </c>
      <c r="D1512" s="2">
        <v>2691</v>
      </c>
      <c r="E1512" s="7">
        <v>2012</v>
      </c>
      <c r="F1512" s="5" t="s">
        <v>9224</v>
      </c>
      <c r="H1512" s="5" t="s">
        <v>5398</v>
      </c>
      <c r="I1512" s="6" t="s">
        <v>9223</v>
      </c>
      <c r="J1512" s="6" t="s">
        <v>9219</v>
      </c>
      <c r="K1512" s="17">
        <v>7</v>
      </c>
      <c r="L1512" s="17" t="s">
        <v>7730</v>
      </c>
      <c r="M1512" s="9">
        <v>5.0999999999999996</v>
      </c>
      <c r="N1512" s="9"/>
      <c r="O1512" s="21"/>
      <c r="Q1512" s="29"/>
      <c r="U1512" s="17"/>
      <c r="V1512" s="2"/>
      <c r="Y1512" t="str">
        <f t="shared" si="101"/>
        <v/>
      </c>
      <c r="AA1512" t="str">
        <f t="shared" si="102"/>
        <v/>
      </c>
      <c r="AC1512" s="7"/>
      <c r="AD1512" t="s">
        <v>9223</v>
      </c>
      <c r="AE1512">
        <f t="shared" si="103"/>
        <v>0</v>
      </c>
      <c r="AG1512" s="2"/>
      <c r="AI1512" s="7"/>
    </row>
    <row r="1513" spans="1:35" ht="11" customHeight="1" outlineLevel="1" x14ac:dyDescent="0.25">
      <c r="A1513" t="s">
        <v>9174</v>
      </c>
      <c r="C1513" s="2" t="s">
        <v>11983</v>
      </c>
      <c r="D1513" s="2">
        <v>2738</v>
      </c>
      <c r="E1513" s="7">
        <v>2012</v>
      </c>
      <c r="F1513" s="5" t="s">
        <v>9221</v>
      </c>
      <c r="H1513" s="5" t="s">
        <v>5398</v>
      </c>
      <c r="I1513" s="6" t="s">
        <v>9223</v>
      </c>
      <c r="J1513" s="6" t="s">
        <v>7554</v>
      </c>
      <c r="K1513" s="17">
        <v>7</v>
      </c>
      <c r="L1513" s="17" t="s">
        <v>20076</v>
      </c>
      <c r="M1513" s="9"/>
      <c r="N1513" s="9"/>
      <c r="O1513" s="21"/>
      <c r="Q1513" s="29"/>
      <c r="U1513" s="17"/>
      <c r="V1513" s="2"/>
      <c r="Y1513" t="str">
        <f t="shared" si="101"/>
        <v/>
      </c>
      <c r="AA1513" t="str">
        <f t="shared" si="102"/>
        <v/>
      </c>
      <c r="AC1513" s="7"/>
      <c r="AD1513" t="s">
        <v>9223</v>
      </c>
      <c r="AE1513">
        <f t="shared" si="103"/>
        <v>0</v>
      </c>
      <c r="AG1513" s="2"/>
      <c r="AI1513" s="7"/>
    </row>
    <row r="1514" spans="1:35" ht="11" customHeight="1" outlineLevel="1" x14ac:dyDescent="0.25">
      <c r="A1514" t="s">
        <v>9174</v>
      </c>
      <c r="C1514" s="2" t="s">
        <v>11983</v>
      </c>
      <c r="D1514" s="2">
        <v>2739</v>
      </c>
      <c r="E1514" s="7">
        <v>2012</v>
      </c>
      <c r="F1514" s="5" t="s">
        <v>9222</v>
      </c>
      <c r="H1514" s="5" t="s">
        <v>5398</v>
      </c>
      <c r="I1514" s="6" t="s">
        <v>9223</v>
      </c>
      <c r="J1514" s="6" t="s">
        <v>7554</v>
      </c>
      <c r="K1514" s="17">
        <v>7</v>
      </c>
      <c r="L1514" s="17" t="s">
        <v>20076</v>
      </c>
      <c r="M1514" s="9"/>
      <c r="N1514" s="9"/>
      <c r="O1514" s="21"/>
      <c r="Q1514" s="29"/>
      <c r="U1514" s="17"/>
      <c r="V1514" s="2"/>
      <c r="Y1514" t="str">
        <f t="shared" si="101"/>
        <v/>
      </c>
      <c r="AA1514" t="str">
        <f t="shared" si="102"/>
        <v/>
      </c>
      <c r="AC1514" s="7"/>
      <c r="AD1514" t="s">
        <v>9223</v>
      </c>
      <c r="AE1514">
        <f t="shared" si="103"/>
        <v>0</v>
      </c>
      <c r="AG1514" s="2"/>
      <c r="AI1514" s="7"/>
    </row>
    <row r="1515" spans="1:35" ht="11" customHeight="1" outlineLevel="1" x14ac:dyDescent="0.25">
      <c r="A1515" t="s">
        <v>9174</v>
      </c>
      <c r="C1515" s="2" t="s">
        <v>11983</v>
      </c>
      <c r="D1515" s="2">
        <v>2740</v>
      </c>
      <c r="E1515" s="7">
        <v>2012</v>
      </c>
      <c r="F1515" s="5" t="s">
        <v>9191</v>
      </c>
      <c r="H1515" s="5" t="s">
        <v>5398</v>
      </c>
      <c r="I1515" s="6" t="s">
        <v>9223</v>
      </c>
      <c r="J1515" s="6" t="s">
        <v>7554</v>
      </c>
      <c r="K1515" s="17">
        <v>7</v>
      </c>
      <c r="L1515" s="17" t="s">
        <v>20076</v>
      </c>
      <c r="M1515" s="9"/>
      <c r="N1515" s="9"/>
      <c r="O1515" s="21"/>
      <c r="Q1515" s="29"/>
      <c r="U1515" s="17"/>
      <c r="V1515" s="2"/>
      <c r="Y1515" t="str">
        <f t="shared" si="101"/>
        <v/>
      </c>
      <c r="AA1515" t="str">
        <f t="shared" si="102"/>
        <v/>
      </c>
      <c r="AC1515" s="7"/>
      <c r="AD1515" t="s">
        <v>9223</v>
      </c>
      <c r="AE1515">
        <f t="shared" si="103"/>
        <v>0</v>
      </c>
      <c r="AG1515" s="2"/>
      <c r="AI1515" s="7"/>
    </row>
    <row r="1516" spans="1:35" ht="11" customHeight="1" outlineLevel="1" x14ac:dyDescent="0.25">
      <c r="A1516" t="s">
        <v>9174</v>
      </c>
      <c r="C1516" s="2" t="s">
        <v>11983</v>
      </c>
      <c r="D1516" s="2">
        <v>2741</v>
      </c>
      <c r="E1516" s="7">
        <v>2012</v>
      </c>
      <c r="F1516" s="5" t="s">
        <v>9191</v>
      </c>
      <c r="H1516" s="5" t="s">
        <v>5398</v>
      </c>
      <c r="I1516" s="6" t="s">
        <v>9223</v>
      </c>
      <c r="J1516" s="6" t="s">
        <v>7554</v>
      </c>
      <c r="K1516" s="17">
        <v>7</v>
      </c>
      <c r="L1516" s="17" t="s">
        <v>20076</v>
      </c>
      <c r="M1516" s="9"/>
      <c r="N1516" s="9"/>
      <c r="O1516" s="21"/>
      <c r="Q1516" s="29"/>
      <c r="U1516" s="17"/>
      <c r="V1516" s="2"/>
      <c r="Y1516" t="str">
        <f t="shared" si="101"/>
        <v/>
      </c>
      <c r="AA1516" t="str">
        <f t="shared" si="102"/>
        <v/>
      </c>
      <c r="AC1516" s="7"/>
      <c r="AD1516" t="s">
        <v>9223</v>
      </c>
      <c r="AE1516">
        <f t="shared" si="103"/>
        <v>0</v>
      </c>
      <c r="AG1516" s="2"/>
      <c r="AI1516" s="7"/>
    </row>
    <row r="1517" spans="1:35" ht="11" customHeight="1" outlineLevel="1" x14ac:dyDescent="0.25">
      <c r="A1517" t="s">
        <v>9174</v>
      </c>
      <c r="C1517" s="2" t="s">
        <v>11983</v>
      </c>
      <c r="D1517" s="2" t="s">
        <v>9225</v>
      </c>
      <c r="E1517" s="7">
        <v>2012</v>
      </c>
      <c r="F1517" s="5" t="s">
        <v>753</v>
      </c>
      <c r="H1517" s="5" t="s">
        <v>5398</v>
      </c>
      <c r="I1517" s="6" t="s">
        <v>9223</v>
      </c>
      <c r="J1517" s="6" t="s">
        <v>7554</v>
      </c>
      <c r="K1517" s="17">
        <v>7</v>
      </c>
      <c r="L1517" s="17" t="s">
        <v>7730</v>
      </c>
      <c r="M1517" s="9">
        <v>5.0999999999999996</v>
      </c>
      <c r="N1517" s="9"/>
      <c r="O1517" s="21"/>
      <c r="Q1517" s="29"/>
      <c r="U1517" s="17"/>
      <c r="V1517" s="2"/>
      <c r="Y1517" t="str">
        <f t="shared" si="101"/>
        <v/>
      </c>
      <c r="AA1517">
        <f t="shared" si="102"/>
        <v>1</v>
      </c>
      <c r="AC1517" s="7"/>
      <c r="AD1517" t="s">
        <v>9223</v>
      </c>
      <c r="AE1517">
        <f t="shared" si="103"/>
        <v>0</v>
      </c>
      <c r="AG1517" s="2"/>
      <c r="AI1517" s="7"/>
    </row>
    <row r="1518" spans="1:35" ht="11" customHeight="1" outlineLevel="1" x14ac:dyDescent="0.25">
      <c r="A1518" t="s">
        <v>9174</v>
      </c>
      <c r="C1518" s="2" t="s">
        <v>11983</v>
      </c>
      <c r="D1518" s="2">
        <v>2742</v>
      </c>
      <c r="E1518" s="7">
        <v>2012</v>
      </c>
      <c r="F1518" s="5" t="s">
        <v>9224</v>
      </c>
      <c r="H1518" s="5" t="s">
        <v>5398</v>
      </c>
      <c r="I1518" s="6" t="s">
        <v>9223</v>
      </c>
      <c r="J1518" s="6" t="s">
        <v>7554</v>
      </c>
      <c r="K1518" s="17">
        <v>7</v>
      </c>
      <c r="L1518" s="17" t="s">
        <v>7730</v>
      </c>
      <c r="M1518" s="9">
        <v>5.0999999999999996</v>
      </c>
      <c r="N1518" s="9"/>
      <c r="O1518" s="21"/>
      <c r="Q1518" s="29"/>
      <c r="U1518" s="17"/>
      <c r="V1518" s="2"/>
      <c r="Y1518" t="str">
        <f t="shared" si="101"/>
        <v/>
      </c>
      <c r="AA1518" t="str">
        <f t="shared" si="102"/>
        <v/>
      </c>
      <c r="AC1518" s="7"/>
      <c r="AD1518" t="s">
        <v>9223</v>
      </c>
      <c r="AE1518">
        <f t="shared" si="103"/>
        <v>0</v>
      </c>
      <c r="AG1518" s="2"/>
      <c r="AI1518" s="7"/>
    </row>
    <row r="1519" spans="1:35" ht="11" customHeight="1" outlineLevel="1" x14ac:dyDescent="0.25">
      <c r="A1519" t="s">
        <v>9174</v>
      </c>
      <c r="C1519" s="2" t="s">
        <v>11983</v>
      </c>
      <c r="D1519" s="2">
        <v>2812</v>
      </c>
      <c r="E1519" s="7">
        <v>2012</v>
      </c>
      <c r="F1519" s="5" t="s">
        <v>12507</v>
      </c>
      <c r="H1519" s="5" t="s">
        <v>5398</v>
      </c>
      <c r="I1519" s="6" t="s">
        <v>12508</v>
      </c>
      <c r="J1519" s="6" t="s">
        <v>12420</v>
      </c>
      <c r="K1519" s="17">
        <v>5</v>
      </c>
      <c r="L1519" s="17" t="s">
        <v>7730</v>
      </c>
      <c r="M1519" s="9">
        <v>6.5</v>
      </c>
      <c r="N1519" s="9"/>
      <c r="O1519" s="21"/>
      <c r="Q1519" s="29"/>
      <c r="U1519" s="17"/>
      <c r="V1519" s="2"/>
      <c r="Y1519" t="str">
        <f t="shared" si="101"/>
        <v/>
      </c>
      <c r="AA1519">
        <f t="shared" si="102"/>
        <v>1</v>
      </c>
      <c r="AC1519" s="7"/>
      <c r="AD1519" t="s">
        <v>12508</v>
      </c>
      <c r="AE1519">
        <f t="shared" si="103"/>
        <v>0</v>
      </c>
      <c r="AG1519" s="2"/>
      <c r="AI1519" s="7"/>
    </row>
    <row r="1520" spans="1:35" ht="11" customHeight="1" outlineLevel="1" x14ac:dyDescent="0.25">
      <c r="A1520" t="s">
        <v>9174</v>
      </c>
      <c r="C1520" s="2" t="s">
        <v>11983</v>
      </c>
      <c r="D1520" s="2">
        <v>3133</v>
      </c>
      <c r="E1520" s="7">
        <v>2013</v>
      </c>
      <c r="F1520" s="5" t="s">
        <v>3536</v>
      </c>
      <c r="H1520" s="5" t="s">
        <v>5398</v>
      </c>
      <c r="I1520" s="6" t="s">
        <v>4772</v>
      </c>
      <c r="J1520" s="6" t="s">
        <v>9226</v>
      </c>
      <c r="K1520" s="17">
        <v>1</v>
      </c>
      <c r="L1520" s="17" t="s">
        <v>20076</v>
      </c>
      <c r="M1520" s="9"/>
      <c r="N1520" s="9"/>
      <c r="O1520" s="21"/>
      <c r="Q1520" s="29"/>
      <c r="U1520" s="17"/>
      <c r="V1520" s="2"/>
      <c r="Y1520" t="str">
        <f t="shared" si="101"/>
        <v/>
      </c>
      <c r="AA1520" t="str">
        <f t="shared" si="102"/>
        <v/>
      </c>
      <c r="AC1520" s="7"/>
      <c r="AD1520" t="s">
        <v>4772</v>
      </c>
      <c r="AE1520">
        <f t="shared" si="103"/>
        <v>0</v>
      </c>
      <c r="AG1520" s="2"/>
      <c r="AI1520" s="7"/>
    </row>
    <row r="1521" spans="1:49" ht="11" customHeight="1" outlineLevel="1" collapsed="1" x14ac:dyDescent="0.25">
      <c r="A1521" t="s">
        <v>9174</v>
      </c>
      <c r="C1521" s="2" t="s">
        <v>11983</v>
      </c>
      <c r="D1521" s="2">
        <v>3134</v>
      </c>
      <c r="E1521" s="7">
        <v>2013</v>
      </c>
      <c r="F1521" s="5" t="s">
        <v>9222</v>
      </c>
      <c r="H1521" s="5" t="s">
        <v>5398</v>
      </c>
      <c r="I1521" s="6" t="s">
        <v>4772</v>
      </c>
      <c r="J1521" s="6" t="s">
        <v>9226</v>
      </c>
      <c r="K1521" s="17">
        <v>1</v>
      </c>
      <c r="L1521" s="17" t="s">
        <v>20076</v>
      </c>
      <c r="M1521" s="9"/>
      <c r="N1521" s="9"/>
      <c r="O1521" s="21"/>
      <c r="Q1521" s="29"/>
      <c r="U1521" s="17"/>
      <c r="V1521" s="2"/>
      <c r="Y1521" t="str">
        <f t="shared" si="101"/>
        <v/>
      </c>
      <c r="AA1521" t="str">
        <f t="shared" si="102"/>
        <v/>
      </c>
      <c r="AC1521" s="7"/>
      <c r="AD1521" t="s">
        <v>4772</v>
      </c>
      <c r="AE1521">
        <f t="shared" si="103"/>
        <v>0</v>
      </c>
      <c r="AG1521" s="2"/>
      <c r="AI1521" s="7"/>
    </row>
    <row r="1522" spans="1:49" ht="11" customHeight="1" outlineLevel="1" x14ac:dyDescent="0.25">
      <c r="A1522" t="s">
        <v>9174</v>
      </c>
      <c r="C1522" s="2" t="s">
        <v>11983</v>
      </c>
      <c r="D1522" s="2">
        <v>3135</v>
      </c>
      <c r="E1522" s="7">
        <v>2013</v>
      </c>
      <c r="F1522" s="5" t="s">
        <v>9191</v>
      </c>
      <c r="H1522" s="5" t="s">
        <v>5398</v>
      </c>
      <c r="I1522" s="6" t="s">
        <v>4772</v>
      </c>
      <c r="J1522" s="6" t="s">
        <v>9226</v>
      </c>
      <c r="K1522" s="17">
        <v>1</v>
      </c>
      <c r="L1522" s="17" t="s">
        <v>20076</v>
      </c>
      <c r="M1522" s="9"/>
      <c r="N1522" s="9"/>
      <c r="O1522" s="21"/>
      <c r="Q1522" s="29"/>
      <c r="U1522" s="17"/>
      <c r="V1522" s="2"/>
      <c r="Y1522" t="str">
        <f t="shared" si="101"/>
        <v/>
      </c>
      <c r="AA1522" t="str">
        <f t="shared" si="102"/>
        <v/>
      </c>
      <c r="AC1522" s="7"/>
      <c r="AD1522" t="s">
        <v>4772</v>
      </c>
      <c r="AE1522">
        <f t="shared" si="103"/>
        <v>0</v>
      </c>
      <c r="AG1522" s="2"/>
      <c r="AI1522" s="7"/>
    </row>
    <row r="1523" spans="1:49" ht="11" customHeight="1" outlineLevel="1" x14ac:dyDescent="0.25">
      <c r="A1523" t="s">
        <v>9174</v>
      </c>
      <c r="C1523" s="2" t="s">
        <v>11983</v>
      </c>
      <c r="D1523" s="2">
        <v>3136</v>
      </c>
      <c r="E1523" s="7">
        <v>2013</v>
      </c>
      <c r="F1523" s="5" t="s">
        <v>9191</v>
      </c>
      <c r="H1523" s="5" t="s">
        <v>5398</v>
      </c>
      <c r="I1523" s="6" t="s">
        <v>2592</v>
      </c>
      <c r="J1523" s="6" t="s">
        <v>9226</v>
      </c>
      <c r="K1523" s="17">
        <v>1</v>
      </c>
      <c r="L1523" s="17" t="s">
        <v>20076</v>
      </c>
      <c r="M1523" s="9"/>
      <c r="N1523" s="9"/>
      <c r="O1523" s="21"/>
      <c r="Q1523" s="29"/>
      <c r="U1523" s="17"/>
      <c r="V1523" s="2"/>
      <c r="Y1523" t="str">
        <f t="shared" si="101"/>
        <v/>
      </c>
      <c r="AA1523" t="str">
        <f t="shared" si="102"/>
        <v/>
      </c>
      <c r="AC1523" s="7"/>
      <c r="AD1523" t="s">
        <v>2592</v>
      </c>
      <c r="AE1523">
        <f t="shared" si="103"/>
        <v>0</v>
      </c>
      <c r="AG1523" s="2"/>
      <c r="AI1523" s="7"/>
    </row>
    <row r="1524" spans="1:49" ht="11" customHeight="1" outlineLevel="1" collapsed="1" x14ac:dyDescent="0.25">
      <c r="A1524" t="s">
        <v>9174</v>
      </c>
      <c r="C1524" s="2" t="s">
        <v>11983</v>
      </c>
      <c r="D1524" s="2" t="s">
        <v>9227</v>
      </c>
      <c r="E1524" s="7">
        <v>2013</v>
      </c>
      <c r="F1524" s="5" t="s">
        <v>753</v>
      </c>
      <c r="H1524" s="5" t="s">
        <v>5398</v>
      </c>
      <c r="I1524" s="6" t="s">
        <v>2592</v>
      </c>
      <c r="J1524" s="6" t="s">
        <v>9226</v>
      </c>
      <c r="K1524" s="17">
        <v>1</v>
      </c>
      <c r="L1524" s="17" t="s">
        <v>7730</v>
      </c>
      <c r="M1524" s="9">
        <v>4</v>
      </c>
      <c r="N1524" s="9"/>
      <c r="O1524" s="21"/>
      <c r="Q1524" s="29"/>
      <c r="U1524" s="17"/>
      <c r="V1524" s="2"/>
      <c r="Y1524" t="str">
        <f t="shared" si="101"/>
        <v/>
      </c>
      <c r="AA1524">
        <f t="shared" si="102"/>
        <v>1</v>
      </c>
      <c r="AC1524" s="7"/>
      <c r="AD1524" t="s">
        <v>2592</v>
      </c>
      <c r="AE1524">
        <f t="shared" si="103"/>
        <v>0</v>
      </c>
      <c r="AG1524" s="2"/>
      <c r="AI1524" s="7"/>
    </row>
    <row r="1525" spans="1:49" ht="11" customHeight="1" outlineLevel="1" x14ac:dyDescent="0.25">
      <c r="A1525" t="s">
        <v>9174</v>
      </c>
      <c r="C1525" s="2" t="s">
        <v>11983</v>
      </c>
      <c r="D1525" s="2">
        <v>3137</v>
      </c>
      <c r="E1525" s="7">
        <v>2013</v>
      </c>
      <c r="F1525" s="5" t="s">
        <v>9224</v>
      </c>
      <c r="H1525" s="5" t="s">
        <v>5398</v>
      </c>
      <c r="I1525" s="6" t="s">
        <v>2592</v>
      </c>
      <c r="J1525" s="6" t="s">
        <v>9226</v>
      </c>
      <c r="K1525" s="17">
        <v>1</v>
      </c>
      <c r="L1525" s="17" t="s">
        <v>7730</v>
      </c>
      <c r="M1525" s="9">
        <v>4</v>
      </c>
      <c r="N1525" s="9"/>
      <c r="O1525" s="21"/>
      <c r="Q1525" s="29"/>
      <c r="U1525" s="17"/>
      <c r="V1525" s="2"/>
      <c r="Y1525" t="str">
        <f t="shared" si="101"/>
        <v/>
      </c>
      <c r="AA1525" t="str">
        <f t="shared" si="102"/>
        <v/>
      </c>
      <c r="AC1525" s="7"/>
      <c r="AD1525" t="s">
        <v>2592</v>
      </c>
      <c r="AE1525">
        <f t="shared" si="103"/>
        <v>0</v>
      </c>
      <c r="AG1525" s="2"/>
      <c r="AI1525" s="7"/>
    </row>
    <row r="1526" spans="1:49" ht="11" customHeight="1" outlineLevel="1" x14ac:dyDescent="0.25">
      <c r="A1526" t="s">
        <v>9174</v>
      </c>
      <c r="C1526" s="2" t="s">
        <v>11983</v>
      </c>
      <c r="D1526" s="2">
        <v>3198</v>
      </c>
      <c r="E1526" s="7">
        <v>2013</v>
      </c>
      <c r="F1526" s="5" t="s">
        <v>3536</v>
      </c>
      <c r="H1526" s="5" t="s">
        <v>5398</v>
      </c>
      <c r="I1526" s="6" t="s">
        <v>9223</v>
      </c>
      <c r="J1526" s="6" t="s">
        <v>7554</v>
      </c>
      <c r="K1526" s="17">
        <v>7</v>
      </c>
      <c r="L1526" s="17" t="s">
        <v>20076</v>
      </c>
      <c r="M1526" s="9"/>
      <c r="N1526" s="9"/>
      <c r="O1526" s="21"/>
      <c r="Q1526" s="29"/>
      <c r="U1526" s="17"/>
      <c r="V1526" s="2"/>
      <c r="Y1526" t="str">
        <f t="shared" si="101"/>
        <v/>
      </c>
      <c r="AA1526" t="str">
        <f t="shared" si="102"/>
        <v/>
      </c>
      <c r="AC1526" s="7"/>
      <c r="AD1526" t="s">
        <v>9223</v>
      </c>
      <c r="AE1526">
        <f t="shared" si="103"/>
        <v>0</v>
      </c>
      <c r="AG1526" s="2"/>
      <c r="AI1526" s="7"/>
    </row>
    <row r="1527" spans="1:49" ht="11" customHeight="1" outlineLevel="1" x14ac:dyDescent="0.25">
      <c r="A1527" t="s">
        <v>9174</v>
      </c>
      <c r="C1527" s="2" t="s">
        <v>11983</v>
      </c>
      <c r="D1527" s="2">
        <v>3199</v>
      </c>
      <c r="E1527" s="7">
        <v>2013</v>
      </c>
      <c r="F1527" s="5" t="s">
        <v>9222</v>
      </c>
      <c r="H1527" s="5" t="s">
        <v>5398</v>
      </c>
      <c r="I1527" s="6" t="s">
        <v>9223</v>
      </c>
      <c r="J1527" s="6" t="s">
        <v>7554</v>
      </c>
      <c r="K1527" s="17">
        <v>7</v>
      </c>
      <c r="L1527" s="17" t="s">
        <v>20076</v>
      </c>
      <c r="M1527" s="9"/>
      <c r="N1527" s="9"/>
      <c r="O1527" s="21"/>
      <c r="Q1527" s="29"/>
      <c r="U1527" s="17"/>
      <c r="V1527" s="2"/>
      <c r="Y1527" t="str">
        <f t="shared" si="101"/>
        <v/>
      </c>
      <c r="AA1527" t="str">
        <f t="shared" si="102"/>
        <v/>
      </c>
      <c r="AC1527" s="7"/>
      <c r="AD1527" t="s">
        <v>9223</v>
      </c>
      <c r="AE1527">
        <f t="shared" si="103"/>
        <v>0</v>
      </c>
      <c r="AG1527" s="2"/>
      <c r="AI1527" s="7"/>
    </row>
    <row r="1528" spans="1:49" ht="11" customHeight="1" outlineLevel="1" x14ac:dyDescent="0.25">
      <c r="A1528" t="s">
        <v>9174</v>
      </c>
      <c r="C1528" s="2" t="s">
        <v>11983</v>
      </c>
      <c r="D1528" s="2">
        <v>3200</v>
      </c>
      <c r="E1528" s="7">
        <v>2013</v>
      </c>
      <c r="F1528" s="5" t="s">
        <v>9191</v>
      </c>
      <c r="H1528" s="5" t="s">
        <v>5398</v>
      </c>
      <c r="I1528" s="6" t="s">
        <v>9223</v>
      </c>
      <c r="J1528" s="6" t="s">
        <v>7554</v>
      </c>
      <c r="K1528" s="17">
        <v>7</v>
      </c>
      <c r="L1528" s="17" t="s">
        <v>20076</v>
      </c>
      <c r="M1528" s="9"/>
      <c r="N1528" s="9"/>
      <c r="O1528" s="21"/>
      <c r="Q1528" s="29"/>
      <c r="U1528" s="17"/>
      <c r="V1528" s="2"/>
      <c r="Y1528" t="str">
        <f t="shared" si="101"/>
        <v/>
      </c>
      <c r="AA1528" t="str">
        <f t="shared" si="102"/>
        <v/>
      </c>
      <c r="AC1528" s="7"/>
      <c r="AD1528" t="s">
        <v>9223</v>
      </c>
      <c r="AE1528">
        <f t="shared" si="103"/>
        <v>0</v>
      </c>
      <c r="AG1528" s="2"/>
      <c r="AI1528" s="7"/>
    </row>
    <row r="1529" spans="1:49" ht="11" customHeight="1" outlineLevel="1" x14ac:dyDescent="0.25">
      <c r="A1529" t="s">
        <v>9174</v>
      </c>
      <c r="C1529" s="2" t="s">
        <v>11983</v>
      </c>
      <c r="D1529" s="2">
        <v>3201</v>
      </c>
      <c r="E1529" s="7">
        <v>2013</v>
      </c>
      <c r="F1529" s="5" t="s">
        <v>9191</v>
      </c>
      <c r="H1529" s="5" t="s">
        <v>5398</v>
      </c>
      <c r="I1529" s="6" t="s">
        <v>9223</v>
      </c>
      <c r="J1529" s="6" t="s">
        <v>7554</v>
      </c>
      <c r="K1529" s="17">
        <v>7</v>
      </c>
      <c r="L1529" s="17" t="s">
        <v>20076</v>
      </c>
      <c r="M1529" s="9"/>
      <c r="N1529" s="9"/>
      <c r="O1529" s="21"/>
      <c r="Q1529" s="29"/>
      <c r="U1529" s="17"/>
      <c r="V1529" s="2"/>
      <c r="Y1529" t="str">
        <f t="shared" si="101"/>
        <v/>
      </c>
      <c r="AA1529" t="str">
        <f t="shared" si="102"/>
        <v/>
      </c>
      <c r="AC1529" s="7"/>
      <c r="AD1529" t="s">
        <v>9223</v>
      </c>
      <c r="AE1529">
        <f t="shared" si="103"/>
        <v>0</v>
      </c>
      <c r="AG1529" s="2"/>
      <c r="AI1529" s="7"/>
    </row>
    <row r="1530" spans="1:49" ht="11" customHeight="1" outlineLevel="1" x14ac:dyDescent="0.25">
      <c r="A1530" t="s">
        <v>9174</v>
      </c>
      <c r="C1530" s="2" t="s">
        <v>11983</v>
      </c>
      <c r="D1530" s="2" t="s">
        <v>9228</v>
      </c>
      <c r="E1530" s="7">
        <v>2013</v>
      </c>
      <c r="F1530" s="5" t="s">
        <v>753</v>
      </c>
      <c r="H1530" s="5" t="s">
        <v>5398</v>
      </c>
      <c r="I1530" s="6" t="s">
        <v>9223</v>
      </c>
      <c r="J1530" s="6" t="s">
        <v>7554</v>
      </c>
      <c r="K1530" s="17">
        <v>7</v>
      </c>
      <c r="L1530" s="17" t="s">
        <v>7730</v>
      </c>
      <c r="M1530" s="9">
        <v>3</v>
      </c>
      <c r="N1530" s="9"/>
      <c r="O1530" s="21"/>
      <c r="Q1530" s="29"/>
      <c r="U1530" s="17"/>
      <c r="V1530" s="2"/>
      <c r="Y1530" t="str">
        <f t="shared" si="101"/>
        <v/>
      </c>
      <c r="AA1530">
        <f t="shared" si="102"/>
        <v>1</v>
      </c>
      <c r="AC1530" s="7"/>
      <c r="AD1530" t="s">
        <v>9223</v>
      </c>
      <c r="AE1530">
        <f t="shared" si="103"/>
        <v>0</v>
      </c>
      <c r="AG1530" s="2"/>
      <c r="AI1530" s="7"/>
    </row>
    <row r="1531" spans="1:49" ht="11" customHeight="1" outlineLevel="1" x14ac:dyDescent="0.25">
      <c r="A1531" t="s">
        <v>9174</v>
      </c>
      <c r="C1531" s="2" t="s">
        <v>11983</v>
      </c>
      <c r="D1531" s="2">
        <v>3202</v>
      </c>
      <c r="E1531" s="7">
        <v>2013</v>
      </c>
      <c r="F1531" s="5" t="s">
        <v>9224</v>
      </c>
      <c r="H1531" s="5" t="s">
        <v>5398</v>
      </c>
      <c r="I1531" s="6" t="s">
        <v>9223</v>
      </c>
      <c r="J1531" s="6" t="s">
        <v>7554</v>
      </c>
      <c r="K1531" s="17">
        <v>7</v>
      </c>
      <c r="L1531" s="17" t="s">
        <v>7730</v>
      </c>
      <c r="M1531" s="9">
        <v>3</v>
      </c>
      <c r="N1531" s="9"/>
      <c r="O1531" s="21"/>
      <c r="Q1531" s="29"/>
      <c r="U1531" s="17"/>
      <c r="V1531" s="2"/>
      <c r="Y1531" t="str">
        <f t="shared" si="101"/>
        <v/>
      </c>
      <c r="AA1531" t="str">
        <f t="shared" si="102"/>
        <v/>
      </c>
      <c r="AC1531" s="7"/>
      <c r="AD1531" t="s">
        <v>9223</v>
      </c>
      <c r="AE1531">
        <f t="shared" si="103"/>
        <v>0</v>
      </c>
      <c r="AG1531" s="2"/>
      <c r="AI1531" s="7"/>
    </row>
    <row r="1532" spans="1:49" ht="11" customHeight="1" outlineLevel="1" x14ac:dyDescent="0.25">
      <c r="A1532" t="s">
        <v>9174</v>
      </c>
      <c r="C1532" s="2" t="s">
        <v>11983</v>
      </c>
      <c r="D1532" s="2" t="s">
        <v>20840</v>
      </c>
      <c r="E1532" s="7">
        <v>2015</v>
      </c>
      <c r="F1532" s="5" t="s">
        <v>20842</v>
      </c>
      <c r="H1532" s="5" t="s">
        <v>5398</v>
      </c>
      <c r="I1532" s="6" t="s">
        <v>9230</v>
      </c>
      <c r="J1532" s="6" t="s">
        <v>9229</v>
      </c>
      <c r="K1532" s="17">
        <v>3</v>
      </c>
      <c r="L1532" s="17" t="s">
        <v>7730</v>
      </c>
      <c r="M1532" s="9">
        <v>10</v>
      </c>
      <c r="N1532" s="9"/>
      <c r="O1532" s="21"/>
      <c r="Q1532" s="29"/>
      <c r="U1532" s="17"/>
      <c r="V1532" s="2"/>
      <c r="Y1532" t="str">
        <f t="shared" si="101"/>
        <v/>
      </c>
      <c r="AA1532">
        <f t="shared" si="102"/>
        <v>1</v>
      </c>
      <c r="AC1532" s="7"/>
      <c r="AD1532" t="s">
        <v>9230</v>
      </c>
      <c r="AE1532">
        <f t="shared" si="103"/>
        <v>0</v>
      </c>
      <c r="AG1532" s="2"/>
      <c r="AI1532" s="7"/>
    </row>
    <row r="1533" spans="1:49" ht="11" customHeight="1" outlineLevel="1" collapsed="1" x14ac:dyDescent="0.25">
      <c r="A1533" t="s">
        <v>9174</v>
      </c>
      <c r="C1533" s="2" t="s">
        <v>11983</v>
      </c>
      <c r="D1533" s="2" t="s">
        <v>20841</v>
      </c>
      <c r="E1533" s="7">
        <v>2015</v>
      </c>
      <c r="F1533" s="5" t="s">
        <v>20843</v>
      </c>
      <c r="H1533" s="5" t="s">
        <v>5398</v>
      </c>
      <c r="I1533" s="6" t="s">
        <v>9230</v>
      </c>
      <c r="J1533" s="6" t="s">
        <v>9229</v>
      </c>
      <c r="K1533" s="17">
        <v>3</v>
      </c>
      <c r="L1533" s="17" t="s">
        <v>7730</v>
      </c>
      <c r="M1533" s="9">
        <v>10</v>
      </c>
      <c r="N1533" s="9"/>
      <c r="O1533" s="21"/>
      <c r="Q1533" s="29"/>
      <c r="U1533" s="17"/>
      <c r="V1533" s="2"/>
      <c r="Y1533" t="str">
        <f t="shared" si="101"/>
        <v/>
      </c>
      <c r="AA1533">
        <f t="shared" si="102"/>
        <v>1</v>
      </c>
      <c r="AC1533" s="7"/>
      <c r="AD1533" t="s">
        <v>9230</v>
      </c>
      <c r="AE1533">
        <f t="shared" si="103"/>
        <v>0</v>
      </c>
      <c r="AG1533" s="2"/>
      <c r="AI1533" s="7"/>
    </row>
    <row r="1534" spans="1:49" ht="11" customHeight="1" outlineLevel="1" x14ac:dyDescent="0.25">
      <c r="A1534" t="s">
        <v>9174</v>
      </c>
      <c r="C1534" s="2" t="s">
        <v>11983</v>
      </c>
      <c r="D1534" s="2">
        <v>3538</v>
      </c>
      <c r="E1534" s="7">
        <v>2015</v>
      </c>
      <c r="F1534" s="5" t="s">
        <v>9231</v>
      </c>
      <c r="H1534" s="5" t="s">
        <v>5398</v>
      </c>
      <c r="I1534" s="6" t="s">
        <v>9230</v>
      </c>
      <c r="J1534" s="6" t="s">
        <v>9229</v>
      </c>
      <c r="K1534" s="17">
        <v>3</v>
      </c>
      <c r="L1534" s="17" t="s">
        <v>20076</v>
      </c>
      <c r="M1534" s="9"/>
      <c r="N1534" s="9"/>
      <c r="O1534" s="21"/>
      <c r="Q1534" s="29"/>
      <c r="U1534" s="17"/>
      <c r="V1534" s="2"/>
      <c r="Y1534" t="str">
        <f t="shared" si="101"/>
        <v/>
      </c>
      <c r="AA1534" t="str">
        <f t="shared" si="102"/>
        <v/>
      </c>
      <c r="AC1534" s="7"/>
      <c r="AD1534" t="s">
        <v>9230</v>
      </c>
      <c r="AE1534">
        <f t="shared" si="103"/>
        <v>0</v>
      </c>
      <c r="AG1534" s="2"/>
      <c r="AI1534" s="7"/>
    </row>
    <row r="1535" spans="1:49" ht="11" customHeight="1" x14ac:dyDescent="0.25">
      <c r="A1535" s="4" t="s">
        <v>14239</v>
      </c>
      <c r="B1535" t="s">
        <v>14235</v>
      </c>
      <c r="C1535" s="2" t="s">
        <v>12953</v>
      </c>
      <c r="E1535" s="7"/>
      <c r="F1535" s="5"/>
      <c r="H1535" s="5"/>
      <c r="I1535" s="6"/>
      <c r="J1535" s="6"/>
      <c r="K1535" s="17"/>
      <c r="L1535" s="17"/>
      <c r="M1535" s="9"/>
      <c r="N1535" s="9">
        <f>SUM(M1536:M1543)</f>
        <v>11.8</v>
      </c>
      <c r="O1535" s="21">
        <v>2684</v>
      </c>
      <c r="P1535">
        <f>COUNTIF(L1536:L1543,"*")</f>
        <v>8</v>
      </c>
      <c r="Q1535" s="29">
        <f>P1535/O1535</f>
        <v>2.9806259314456036E-3</v>
      </c>
      <c r="R1535">
        <f>COUNTIF(L1536:L1543,"Y")+COUNTIF(L1536:L1543,"S")</f>
        <v>8</v>
      </c>
      <c r="U1535" s="17" t="s">
        <v>7730</v>
      </c>
      <c r="V1535" s="2"/>
      <c r="W1535" t="s">
        <v>18556</v>
      </c>
      <c r="Y1535" t="str">
        <f t="shared" si="101"/>
        <v/>
      </c>
      <c r="AA1535" t="str">
        <f t="shared" si="102"/>
        <v/>
      </c>
      <c r="AC1535" s="7"/>
      <c r="AF1535">
        <f>COUNTIF(AE1536:AE1543,"1")</f>
        <v>0</v>
      </c>
      <c r="AG1535" s="2"/>
      <c r="AI1535" s="7"/>
      <c r="AJ1535">
        <f>COUNTIF($K1536:$K1543,"1")-COUNTIFS($K1536:$K1543,"1",$L1536:$L1543,"V")</f>
        <v>0</v>
      </c>
      <c r="AK1535">
        <f>COUNTIFS($K1536:$K1543,"1",$L1536:$L1543,"Y")+COUNTIFS($K1536:$K1543,"1",$L1536:$L1543,"s")</f>
        <v>0</v>
      </c>
      <c r="AL1535">
        <f>COUNTIF($K1536:$K1543,"2")-COUNTIFS($K1536:$K1543,"2",$L1536:$L1543,"V")</f>
        <v>0</v>
      </c>
      <c r="AM1535">
        <f>COUNTIFS($K1536:$K1543,"2",$L1536:$L1543,"Y")+COUNTIFS($K1536:$K1543,"2",$L1536:$L1543,"s")</f>
        <v>0</v>
      </c>
      <c r="AN1535">
        <f>COUNTIF($K1536:$K1543,"3")-COUNTIFS($K1536:$K1543,"3",$L1536:$L1543,"V")</f>
        <v>1</v>
      </c>
      <c r="AO1535">
        <f>COUNTIFS($K1536:$K1543,"3",$L1536:$L1543,"Y")+COUNTIFS($K1536:$K1543,"3",$L1536:$L1543,"s")</f>
        <v>1</v>
      </c>
      <c r="AP1535">
        <f>COUNTIF($K1536:$K1543,"4")-COUNTIFS($K1536:$K1543,"4",$L1536:$L1543,"V")</f>
        <v>0</v>
      </c>
      <c r="AQ1535">
        <f>COUNTIFS($K1536:$K1543,"4",$L1536:$L1543,"Y")+COUNTIFS($K1536:$K1543,"4",$L1536:$L1543,"s")</f>
        <v>0</v>
      </c>
      <c r="AR1535">
        <f>COUNTIF($K1536:$K1543,"5")-COUNTIFS($K1536:$K1543,"5",$L1536:$L1543,"V")</f>
        <v>0</v>
      </c>
      <c r="AS1535">
        <f>COUNTIFS($K1536:$K1543,"5",$L1536:$L1543,"Y")+COUNTIFS($K1536:$K1543,"5",$L1536:$L1543,"s")</f>
        <v>0</v>
      </c>
      <c r="AT1535">
        <f>COUNTIF($K1536:$K1543,"6")-COUNTIFS($K1536:$K1543,"6",$L1536:$L1543,"V")</f>
        <v>0</v>
      </c>
      <c r="AU1535">
        <f>COUNTIFS($K1536:$K1543,"6",$L1536:$L1543,"Y")+COUNTIFS($K1536:$K1543,"6",$L1536:$L1543,"s")</f>
        <v>0</v>
      </c>
      <c r="AV1535">
        <f>COUNTIF($K1536:$K1543,"7")-COUNTIFS($K1536:$K1543,"7",$L1536:$L1543,"V")</f>
        <v>7</v>
      </c>
      <c r="AW1535">
        <f>COUNTIFS($K1536:$K1543,"7",$L1536:$L1543,"Y")+COUNTIFS($K1536:$K1543,"7",$L1536:$L1543,"s")</f>
        <v>7</v>
      </c>
    </row>
    <row r="1536" spans="1:49" ht="11" customHeight="1" outlineLevel="1" x14ac:dyDescent="0.25">
      <c r="A1536" t="s">
        <v>14236</v>
      </c>
      <c r="C1536" s="2" t="s">
        <v>12953</v>
      </c>
      <c r="D1536" s="2">
        <v>1645</v>
      </c>
      <c r="E1536" s="7">
        <v>1996</v>
      </c>
      <c r="F1536" s="5" t="s">
        <v>3564</v>
      </c>
      <c r="H1536" s="5" t="s">
        <v>5398</v>
      </c>
      <c r="I1536" s="6" t="s">
        <v>19951</v>
      </c>
      <c r="J1536" s="6" t="s">
        <v>8499</v>
      </c>
      <c r="K1536" s="17">
        <v>3</v>
      </c>
      <c r="L1536" s="17" t="s">
        <v>7730</v>
      </c>
      <c r="M1536" s="9">
        <v>2</v>
      </c>
      <c r="N1536" s="9"/>
      <c r="O1536" s="21"/>
      <c r="Q1536" s="29"/>
      <c r="U1536" s="17"/>
      <c r="V1536" s="2"/>
      <c r="Y1536" t="str">
        <f t="shared" si="101"/>
        <v/>
      </c>
      <c r="AA1536" t="str">
        <f t="shared" si="102"/>
        <v/>
      </c>
      <c r="AC1536" s="7"/>
      <c r="AD1536" t="s">
        <v>19951</v>
      </c>
      <c r="AE1536">
        <f t="shared" ref="AE1536:AE1543" si="104">COUNTIF(I1536,"*Fuji*")</f>
        <v>0</v>
      </c>
      <c r="AG1536" s="2">
        <v>1</v>
      </c>
      <c r="AI1536" s="7"/>
    </row>
    <row r="1537" spans="1:49" ht="11" customHeight="1" outlineLevel="1" collapsed="1" x14ac:dyDescent="0.25">
      <c r="A1537" t="s">
        <v>14236</v>
      </c>
      <c r="C1537" s="2" t="s">
        <v>12953</v>
      </c>
      <c r="D1537" s="2">
        <v>1907</v>
      </c>
      <c r="E1537" s="7">
        <v>1998</v>
      </c>
      <c r="F1537" s="5" t="s">
        <v>12644</v>
      </c>
      <c r="H1537" s="5" t="s">
        <v>5398</v>
      </c>
      <c r="I1537" s="6" t="s">
        <v>9223</v>
      </c>
      <c r="J1537" s="6" t="s">
        <v>7554</v>
      </c>
      <c r="K1537" s="17">
        <v>7</v>
      </c>
      <c r="L1537" s="17" t="s">
        <v>7730</v>
      </c>
      <c r="M1537" s="9">
        <v>1.5</v>
      </c>
      <c r="N1537" s="9"/>
      <c r="O1537" s="21"/>
      <c r="Q1537" s="29"/>
      <c r="U1537" s="17"/>
      <c r="V1537" s="2"/>
      <c r="Y1537" t="str">
        <f t="shared" si="101"/>
        <v/>
      </c>
      <c r="AA1537" t="str">
        <f t="shared" si="102"/>
        <v/>
      </c>
      <c r="AC1537" s="7"/>
      <c r="AD1537" t="s">
        <v>9223</v>
      </c>
      <c r="AE1537">
        <f t="shared" si="104"/>
        <v>0</v>
      </c>
      <c r="AG1537" s="2"/>
      <c r="AI1537" s="7"/>
    </row>
    <row r="1538" spans="1:49" ht="11" customHeight="1" outlineLevel="1" x14ac:dyDescent="0.25">
      <c r="A1538" t="s">
        <v>14236</v>
      </c>
      <c r="C1538" s="2" t="s">
        <v>12953</v>
      </c>
      <c r="D1538" s="2">
        <v>1908</v>
      </c>
      <c r="E1538" s="7">
        <v>1998</v>
      </c>
      <c r="F1538" s="5" t="s">
        <v>6188</v>
      </c>
      <c r="H1538" s="5" t="s">
        <v>5398</v>
      </c>
      <c r="I1538" s="6" t="s">
        <v>9223</v>
      </c>
      <c r="J1538" s="6" t="s">
        <v>7554</v>
      </c>
      <c r="K1538" s="17">
        <v>7</v>
      </c>
      <c r="L1538" s="17" t="s">
        <v>7730</v>
      </c>
      <c r="M1538" s="9">
        <v>0.5</v>
      </c>
      <c r="N1538" s="9"/>
      <c r="O1538" s="21"/>
      <c r="Q1538" s="29"/>
      <c r="U1538" s="17"/>
      <c r="V1538" s="2"/>
      <c r="Y1538" t="str">
        <f t="shared" si="101"/>
        <v/>
      </c>
      <c r="AA1538" t="str">
        <f t="shared" si="102"/>
        <v/>
      </c>
      <c r="AC1538" s="7"/>
      <c r="AD1538" t="s">
        <v>9223</v>
      </c>
      <c r="AE1538">
        <f t="shared" si="104"/>
        <v>0</v>
      </c>
      <c r="AG1538" s="2"/>
      <c r="AI1538" s="7"/>
    </row>
    <row r="1539" spans="1:49" ht="11" customHeight="1" outlineLevel="1" x14ac:dyDescent="0.25">
      <c r="A1539" t="s">
        <v>14236</v>
      </c>
      <c r="C1539" s="2" t="s">
        <v>12953</v>
      </c>
      <c r="D1539" s="2">
        <v>1909</v>
      </c>
      <c r="E1539" s="7">
        <v>1998</v>
      </c>
      <c r="F1539" s="5" t="s">
        <v>14237</v>
      </c>
      <c r="H1539" s="5" t="s">
        <v>5398</v>
      </c>
      <c r="I1539" s="6" t="s">
        <v>9223</v>
      </c>
      <c r="J1539" s="6" t="s">
        <v>7554</v>
      </c>
      <c r="K1539" s="17">
        <v>7</v>
      </c>
      <c r="L1539" s="17" t="s">
        <v>7730</v>
      </c>
      <c r="M1539" s="9">
        <v>0.5</v>
      </c>
      <c r="N1539" s="9"/>
      <c r="O1539" s="21"/>
      <c r="Q1539" s="29"/>
      <c r="U1539" s="17"/>
      <c r="V1539" s="2"/>
      <c r="Y1539" t="str">
        <f t="shared" si="101"/>
        <v/>
      </c>
      <c r="AA1539" t="str">
        <f t="shared" si="102"/>
        <v/>
      </c>
      <c r="AC1539" s="7"/>
      <c r="AD1539" t="s">
        <v>9223</v>
      </c>
      <c r="AE1539">
        <f t="shared" si="104"/>
        <v>0</v>
      </c>
      <c r="AG1539" s="2"/>
      <c r="AI1539" s="7"/>
    </row>
    <row r="1540" spans="1:49" ht="11" customHeight="1" outlineLevel="1" x14ac:dyDescent="0.25">
      <c r="A1540" t="s">
        <v>14236</v>
      </c>
      <c r="C1540" s="2" t="s">
        <v>12953</v>
      </c>
      <c r="D1540" s="2">
        <v>1910</v>
      </c>
      <c r="E1540" s="7">
        <v>1998</v>
      </c>
      <c r="F1540" s="5" t="s">
        <v>940</v>
      </c>
      <c r="H1540" s="5" t="s">
        <v>5398</v>
      </c>
      <c r="I1540" s="6" t="s">
        <v>9223</v>
      </c>
      <c r="J1540" s="6" t="s">
        <v>7554</v>
      </c>
      <c r="K1540" s="17">
        <v>7</v>
      </c>
      <c r="L1540" s="17" t="s">
        <v>7730</v>
      </c>
      <c r="M1540" s="9">
        <v>0.5</v>
      </c>
      <c r="N1540" s="9"/>
      <c r="O1540" s="21"/>
      <c r="Q1540" s="29"/>
      <c r="U1540" s="17"/>
      <c r="V1540" s="2"/>
      <c r="Y1540" t="str">
        <f t="shared" si="101"/>
        <v/>
      </c>
      <c r="AA1540" t="str">
        <f t="shared" si="102"/>
        <v/>
      </c>
      <c r="AC1540" s="7"/>
      <c r="AD1540" t="s">
        <v>9223</v>
      </c>
      <c r="AE1540">
        <f t="shared" si="104"/>
        <v>0</v>
      </c>
      <c r="AG1540" s="2"/>
      <c r="AI1540" s="7"/>
    </row>
    <row r="1541" spans="1:49" ht="11" customHeight="1" outlineLevel="1" x14ac:dyDescent="0.25">
      <c r="A1541" t="s">
        <v>14236</v>
      </c>
      <c r="C1541" s="2" t="s">
        <v>12953</v>
      </c>
      <c r="D1541" s="2">
        <v>1911</v>
      </c>
      <c r="E1541" s="7">
        <v>1998</v>
      </c>
      <c r="F1541" s="5" t="s">
        <v>2585</v>
      </c>
      <c r="H1541" s="5" t="s">
        <v>5398</v>
      </c>
      <c r="I1541" s="6" t="s">
        <v>9223</v>
      </c>
      <c r="J1541" s="6" t="s">
        <v>7554</v>
      </c>
      <c r="K1541" s="17">
        <v>7</v>
      </c>
      <c r="L1541" s="17" t="s">
        <v>7730</v>
      </c>
      <c r="M1541" s="9">
        <v>0.2</v>
      </c>
      <c r="N1541" s="9"/>
      <c r="O1541" s="21"/>
      <c r="Q1541" s="29"/>
      <c r="U1541" s="17"/>
      <c r="V1541" s="2"/>
      <c r="Y1541" t="str">
        <f t="shared" si="101"/>
        <v/>
      </c>
      <c r="AA1541" t="str">
        <f t="shared" si="102"/>
        <v/>
      </c>
      <c r="AC1541" s="7"/>
      <c r="AD1541" t="s">
        <v>9223</v>
      </c>
      <c r="AE1541">
        <f t="shared" si="104"/>
        <v>0</v>
      </c>
      <c r="AG1541" s="2"/>
      <c r="AI1541" s="7"/>
    </row>
    <row r="1542" spans="1:49" ht="11" customHeight="1" outlineLevel="1" x14ac:dyDescent="0.25">
      <c r="A1542" t="s">
        <v>14236</v>
      </c>
      <c r="C1542" s="2" t="s">
        <v>12953</v>
      </c>
      <c r="D1542" s="2">
        <v>1912</v>
      </c>
      <c r="E1542" s="7">
        <v>1998</v>
      </c>
      <c r="F1542" s="5" t="s">
        <v>3112</v>
      </c>
      <c r="H1542" s="5" t="s">
        <v>5398</v>
      </c>
      <c r="I1542" s="6" t="s">
        <v>9223</v>
      </c>
      <c r="J1542" s="6" t="s">
        <v>7554</v>
      </c>
      <c r="K1542" s="17">
        <v>7</v>
      </c>
      <c r="L1542" s="17" t="s">
        <v>7730</v>
      </c>
      <c r="M1542" s="9">
        <v>0.9</v>
      </c>
      <c r="N1542" s="9"/>
      <c r="O1542" s="21"/>
      <c r="Q1542" s="29"/>
      <c r="U1542" s="17"/>
      <c r="V1542" s="2"/>
      <c r="Y1542" t="str">
        <f t="shared" si="101"/>
        <v/>
      </c>
      <c r="AA1542" t="str">
        <f t="shared" si="102"/>
        <v/>
      </c>
      <c r="AC1542" s="7"/>
      <c r="AD1542" t="s">
        <v>9223</v>
      </c>
      <c r="AE1542">
        <f t="shared" si="104"/>
        <v>0</v>
      </c>
      <c r="AG1542" s="2"/>
      <c r="AI1542" s="7"/>
    </row>
    <row r="1543" spans="1:49" ht="11" customHeight="1" outlineLevel="1" x14ac:dyDescent="0.25">
      <c r="A1543" t="s">
        <v>14236</v>
      </c>
      <c r="C1543" s="2" t="s">
        <v>12953</v>
      </c>
      <c r="D1543" s="2">
        <v>1913</v>
      </c>
      <c r="E1543" s="7">
        <v>1998</v>
      </c>
      <c r="F1543" s="5" t="s">
        <v>14238</v>
      </c>
      <c r="H1543" s="5" t="s">
        <v>5398</v>
      </c>
      <c r="I1543" s="6" t="s">
        <v>9223</v>
      </c>
      <c r="J1543" s="6" t="s">
        <v>7554</v>
      </c>
      <c r="K1543" s="17">
        <v>7</v>
      </c>
      <c r="L1543" s="17" t="s">
        <v>7730</v>
      </c>
      <c r="M1543" s="9">
        <v>5.7</v>
      </c>
      <c r="N1543" s="9"/>
      <c r="O1543" s="21"/>
      <c r="Q1543" s="29"/>
      <c r="U1543" s="17"/>
      <c r="V1543" s="2"/>
      <c r="Y1543" t="str">
        <f t="shared" si="101"/>
        <v/>
      </c>
      <c r="AA1543">
        <f t="shared" si="102"/>
        <v>1</v>
      </c>
      <c r="AC1543" s="7"/>
      <c r="AD1543" t="s">
        <v>9223</v>
      </c>
      <c r="AE1543">
        <f t="shared" si="104"/>
        <v>0</v>
      </c>
      <c r="AG1543" s="2"/>
      <c r="AI1543" s="7"/>
    </row>
    <row r="1544" spans="1:49" ht="11" customHeight="1" x14ac:dyDescent="0.25">
      <c r="A1544" s="4" t="s">
        <v>11813</v>
      </c>
      <c r="B1544" t="s">
        <v>11992</v>
      </c>
      <c r="C1544" s="2" t="s">
        <v>11983</v>
      </c>
      <c r="E1544" s="7"/>
      <c r="F1544" s="5"/>
      <c r="H1544" s="5"/>
      <c r="I1544" s="6"/>
      <c r="J1544" s="6"/>
      <c r="K1544" s="17"/>
      <c r="L1544" s="17"/>
      <c r="M1544" s="9"/>
      <c r="N1544" s="9">
        <f>SUM(M1545:M1552)</f>
        <v>28</v>
      </c>
      <c r="O1544" s="21">
        <v>1281</v>
      </c>
      <c r="P1544">
        <f>COUNTIF(L1545:L1552,"*")</f>
        <v>8</v>
      </c>
      <c r="Q1544" s="29">
        <f>P1544/O1544</f>
        <v>6.2451209992193599E-3</v>
      </c>
      <c r="R1544">
        <f>COUNTIF(L1545:L1552,"Y")+COUNTIF(L1545:L1552,"S")</f>
        <v>8</v>
      </c>
      <c r="U1544" s="17" t="s">
        <v>7730</v>
      </c>
      <c r="V1544" s="2"/>
      <c r="W1544" t="s">
        <v>18557</v>
      </c>
      <c r="Y1544" t="str">
        <f t="shared" si="101"/>
        <v/>
      </c>
      <c r="AA1544" t="str">
        <f t="shared" si="102"/>
        <v/>
      </c>
      <c r="AC1544" s="7"/>
      <c r="AF1544">
        <f>COUNTIF(AE1545:AE1552,"1")</f>
        <v>0</v>
      </c>
      <c r="AG1544" s="2"/>
      <c r="AI1544" s="7"/>
      <c r="AJ1544">
        <f>COUNTIF($K1545:$K1552,"1")-COUNTIFS($K1545:$K1552,"1",$L1545:$L1552,"V")</f>
        <v>1</v>
      </c>
      <c r="AK1544">
        <f>COUNTIFS($K1545:$K1552,"1",$L1545:$L1552,"Y")+COUNTIFS($K1545:$K1552,"1",$L1545:$L1552,"s")</f>
        <v>1</v>
      </c>
      <c r="AL1544">
        <f>COUNTIF($K1545:$K1552,"2")-COUNTIFS($K1545:$K1552,"2",$L1545:$L1552,"V")</f>
        <v>4</v>
      </c>
      <c r="AM1544">
        <f>COUNTIFS($K1545:$K1552,"2",$L1545:$L1552,"Y")+COUNTIFS($K1545:$K1552,"2",$L1545:$L1552,"s")</f>
        <v>4</v>
      </c>
      <c r="AN1544">
        <f>COUNTIF($K1545:$K1552,"3")-COUNTIFS($K1545:$K1552,"3",$L1545:$L1552,"V")</f>
        <v>3</v>
      </c>
      <c r="AO1544">
        <f>COUNTIFS($K1545:$K1552,"3",$L1545:$L1552,"Y")+COUNTIFS($K1545:$K1552,"3",$L1545:$L1552,"s")</f>
        <v>3</v>
      </c>
      <c r="AP1544">
        <f>COUNTIF($K1545:$K1552,"4")-COUNTIFS($K1545:$K1552,"4",$L1545:$L1552,"V")</f>
        <v>0</v>
      </c>
      <c r="AQ1544">
        <f>COUNTIFS($K1545:$K1552,"4",$L1545:$L1552,"Y")+COUNTIFS($K1545:$K1552,"4",$L1545:$L1552,"s")</f>
        <v>0</v>
      </c>
      <c r="AR1544">
        <f>COUNTIF($K1545:$K1552,"5")-COUNTIFS($K1545:$K1552,"5",$L1545:$L1552,"V")</f>
        <v>0</v>
      </c>
      <c r="AS1544">
        <f>COUNTIFS($K1545:$K1552,"5",$L1545:$L1552,"Y")+COUNTIFS($K1545:$K1552,"5",$L1545:$L1552,"s")</f>
        <v>0</v>
      </c>
      <c r="AT1544">
        <f>COUNTIF($K1545:$K1552,"6")-COUNTIFS($K1545:$K1552,"6",$L1545:$L1552,"V")</f>
        <v>0</v>
      </c>
      <c r="AU1544">
        <f>COUNTIFS($K1545:$K1552,"6",$L1545:$L1552,"Y")+COUNTIFS($K1545:$K1552,"6",$L1545:$L1552,"s")</f>
        <v>0</v>
      </c>
      <c r="AV1544">
        <f>COUNTIF($K1545:$K1552,"7")-COUNTIFS($K1545:$K1552,"7",$L1545:$L1552,"V")</f>
        <v>0</v>
      </c>
      <c r="AW1544">
        <f>COUNTIFS($K1545:$K1552,"7",$L1545:$L1552,"Y")+COUNTIFS($K1545:$K1552,"7",$L1545:$L1552,"s")</f>
        <v>0</v>
      </c>
    </row>
    <row r="1545" spans="1:49" ht="11" customHeight="1" outlineLevel="1" x14ac:dyDescent="0.25">
      <c r="A1545" t="s">
        <v>11814</v>
      </c>
      <c r="C1545" s="2" t="s">
        <v>11983</v>
      </c>
      <c r="D1545" s="2">
        <v>191</v>
      </c>
      <c r="E1545" s="7">
        <v>1941</v>
      </c>
      <c r="F1545" s="5" t="s">
        <v>1654</v>
      </c>
      <c r="H1545" s="5" t="s">
        <v>6501</v>
      </c>
      <c r="I1545" s="6" t="s">
        <v>5751</v>
      </c>
      <c r="J1545" s="6" t="s">
        <v>9237</v>
      </c>
      <c r="K1545" s="17">
        <v>3</v>
      </c>
      <c r="L1545" s="17" t="s">
        <v>7730</v>
      </c>
      <c r="M1545" s="9">
        <v>0.9</v>
      </c>
      <c r="N1545" s="9"/>
      <c r="O1545" s="21"/>
      <c r="Q1545" s="29"/>
      <c r="U1545" s="17"/>
      <c r="V1545" s="2"/>
      <c r="Y1545" t="str">
        <f t="shared" si="101"/>
        <v/>
      </c>
      <c r="AA1545" t="str">
        <f t="shared" si="102"/>
        <v/>
      </c>
      <c r="AC1545" s="7"/>
      <c r="AD1545" t="s">
        <v>5751</v>
      </c>
      <c r="AE1545">
        <f t="shared" ref="AE1545:AE1552" si="105">COUNTIF(I1545,"*Fuji*")</f>
        <v>0</v>
      </c>
      <c r="AG1545" s="2"/>
      <c r="AH1545" t="s">
        <v>5752</v>
      </c>
      <c r="AI1545" s="7"/>
    </row>
    <row r="1546" spans="1:49" ht="11" customHeight="1" outlineLevel="1" x14ac:dyDescent="0.25">
      <c r="A1546" t="s">
        <v>11814</v>
      </c>
      <c r="C1546" s="2" t="s">
        <v>11983</v>
      </c>
      <c r="D1546" s="2">
        <v>192</v>
      </c>
      <c r="E1546" s="7">
        <v>1941</v>
      </c>
      <c r="F1546" s="5" t="s">
        <v>9238</v>
      </c>
      <c r="H1546" s="5" t="s">
        <v>1674</v>
      </c>
      <c r="I1546" s="6" t="s">
        <v>5751</v>
      </c>
      <c r="J1546" s="6" t="s">
        <v>9237</v>
      </c>
      <c r="K1546" s="17">
        <v>3</v>
      </c>
      <c r="L1546" s="17" t="s">
        <v>7730</v>
      </c>
      <c r="M1546" s="9">
        <v>1.1000000000000001</v>
      </c>
      <c r="N1546" s="9"/>
      <c r="O1546" s="21"/>
      <c r="Q1546" s="29"/>
      <c r="S1546">
        <v>1</v>
      </c>
      <c r="T1546">
        <v>1</v>
      </c>
      <c r="U1546" s="17"/>
      <c r="V1546" s="2"/>
      <c r="Y1546" t="str">
        <f t="shared" si="101"/>
        <v/>
      </c>
      <c r="AA1546" t="str">
        <f t="shared" si="102"/>
        <v/>
      </c>
      <c r="AC1546" s="7"/>
      <c r="AD1546" t="s">
        <v>5751</v>
      </c>
      <c r="AE1546">
        <f t="shared" si="105"/>
        <v>0</v>
      </c>
      <c r="AG1546" s="2"/>
      <c r="AH1546" t="s">
        <v>5752</v>
      </c>
      <c r="AI1546" s="7"/>
    </row>
    <row r="1547" spans="1:49" ht="11" customHeight="1" outlineLevel="1" x14ac:dyDescent="0.25">
      <c r="A1547" t="s">
        <v>11814</v>
      </c>
      <c r="C1547" s="2" t="s">
        <v>11983</v>
      </c>
      <c r="D1547" s="2">
        <v>299</v>
      </c>
      <c r="E1547" s="7">
        <v>1953</v>
      </c>
      <c r="F1547" s="5" t="s">
        <v>3539</v>
      </c>
      <c r="H1547" s="5" t="s">
        <v>5398</v>
      </c>
      <c r="I1547" s="6" t="s">
        <v>5377</v>
      </c>
      <c r="J1547" s="6" t="s">
        <v>21486</v>
      </c>
      <c r="K1547" s="17">
        <v>2</v>
      </c>
      <c r="L1547" s="17" t="s">
        <v>7730</v>
      </c>
      <c r="M1547" s="9">
        <v>7</v>
      </c>
      <c r="N1547" s="9"/>
      <c r="O1547" s="21"/>
      <c r="Q1547" s="29"/>
      <c r="S1547">
        <v>1</v>
      </c>
      <c r="T1547">
        <v>1</v>
      </c>
      <c r="U1547" s="17"/>
      <c r="V1547" s="2" t="s">
        <v>1129</v>
      </c>
      <c r="Y1547" t="str">
        <f t="shared" si="101"/>
        <v/>
      </c>
      <c r="AA1547" t="str">
        <f t="shared" si="102"/>
        <v/>
      </c>
      <c r="AC1547" s="7"/>
      <c r="AD1547" t="s">
        <v>5377</v>
      </c>
      <c r="AE1547">
        <f t="shared" si="105"/>
        <v>0</v>
      </c>
      <c r="AG1547" s="2"/>
      <c r="AH1547" t="s">
        <v>767</v>
      </c>
      <c r="AI1547" s="7" t="s">
        <v>4922</v>
      </c>
    </row>
    <row r="1548" spans="1:49" ht="11" customHeight="1" outlineLevel="1" x14ac:dyDescent="0.25">
      <c r="A1548" t="s">
        <v>11814</v>
      </c>
      <c r="C1548" s="2" t="s">
        <v>11983</v>
      </c>
      <c r="D1548" s="2">
        <v>343</v>
      </c>
      <c r="E1548" s="7">
        <v>1962</v>
      </c>
      <c r="F1548" s="5" t="s">
        <v>9234</v>
      </c>
      <c r="H1548" s="5" t="s">
        <v>5398</v>
      </c>
      <c r="I1548" s="6" t="s">
        <v>5377</v>
      </c>
      <c r="J1548" s="6" t="s">
        <v>9233</v>
      </c>
      <c r="K1548" s="17">
        <v>2</v>
      </c>
      <c r="L1548" s="17" t="s">
        <v>7730</v>
      </c>
      <c r="M1548" s="9">
        <v>15</v>
      </c>
      <c r="N1548" s="9"/>
      <c r="O1548" s="21"/>
      <c r="Q1548" s="29"/>
      <c r="U1548" s="17"/>
      <c r="V1548" s="2"/>
      <c r="Y1548" t="str">
        <f t="shared" ref="Y1548:Y1611" si="106">IF(COUNTIF(F1548,"*fdc*"),1,"")</f>
        <v/>
      </c>
      <c r="AA1548" t="str">
        <f t="shared" ref="AA1548:AA1611" si="107">IF(COUNTIF(F1548,"*s/s*"),1,"")</f>
        <v/>
      </c>
      <c r="AC1548" s="7"/>
      <c r="AD1548" t="s">
        <v>5377</v>
      </c>
      <c r="AE1548">
        <f t="shared" si="105"/>
        <v>0</v>
      </c>
      <c r="AG1548" s="2"/>
      <c r="AH1548" t="s">
        <v>767</v>
      </c>
      <c r="AI1548" s="7"/>
    </row>
    <row r="1549" spans="1:49" ht="11" customHeight="1" outlineLevel="1" x14ac:dyDescent="0.25">
      <c r="A1549" t="s">
        <v>11814</v>
      </c>
      <c r="C1549" s="2" t="s">
        <v>11983</v>
      </c>
      <c r="D1549" s="2">
        <v>373</v>
      </c>
      <c r="E1549" s="7">
        <v>1962</v>
      </c>
      <c r="F1549" s="5" t="s">
        <v>3539</v>
      </c>
      <c r="H1549" s="5" t="s">
        <v>5398</v>
      </c>
      <c r="I1549" s="6" t="s">
        <v>3916</v>
      </c>
      <c r="J1549" s="6" t="s">
        <v>9235</v>
      </c>
      <c r="K1549" s="17">
        <v>2</v>
      </c>
      <c r="L1549" s="17" t="s">
        <v>7730</v>
      </c>
      <c r="M1549" s="9">
        <v>0.6</v>
      </c>
      <c r="N1549" s="9"/>
      <c r="O1549" s="21"/>
      <c r="Q1549" s="29"/>
      <c r="U1549" s="17"/>
      <c r="V1549" s="2" t="s">
        <v>3109</v>
      </c>
      <c r="Y1549" t="str">
        <f t="shared" si="106"/>
        <v/>
      </c>
      <c r="AA1549" t="str">
        <f t="shared" si="107"/>
        <v/>
      </c>
      <c r="AC1549" s="7"/>
      <c r="AD1549" t="s">
        <v>3916</v>
      </c>
      <c r="AE1549">
        <f t="shared" si="105"/>
        <v>0</v>
      </c>
      <c r="AG1549" s="2"/>
      <c r="AH1549" t="s">
        <v>767</v>
      </c>
      <c r="AI1549" s="7" t="s">
        <v>4922</v>
      </c>
    </row>
    <row r="1550" spans="1:49" ht="11" customHeight="1" outlineLevel="1" x14ac:dyDescent="0.25">
      <c r="A1550" t="s">
        <v>11814</v>
      </c>
      <c r="C1550" s="2" t="s">
        <v>11983</v>
      </c>
      <c r="D1550" s="2">
        <v>694</v>
      </c>
      <c r="E1550" s="7">
        <v>1972</v>
      </c>
      <c r="F1550" s="5" t="s">
        <v>5750</v>
      </c>
      <c r="H1550" s="5" t="s">
        <v>5398</v>
      </c>
      <c r="I1550" s="6" t="s">
        <v>5751</v>
      </c>
      <c r="J1550" s="6" t="s">
        <v>9236</v>
      </c>
      <c r="K1550" s="17">
        <v>3</v>
      </c>
      <c r="L1550" s="17" t="s">
        <v>7730</v>
      </c>
      <c r="M1550" s="9">
        <v>1</v>
      </c>
      <c r="N1550" s="9"/>
      <c r="O1550" s="21"/>
      <c r="Q1550" s="29"/>
      <c r="T1550">
        <v>1</v>
      </c>
      <c r="U1550" s="17"/>
      <c r="V1550" s="2">
        <v>544</v>
      </c>
      <c r="Y1550" t="str">
        <f t="shared" si="106"/>
        <v/>
      </c>
      <c r="AA1550" t="str">
        <f t="shared" si="107"/>
        <v/>
      </c>
      <c r="AC1550" s="7"/>
      <c r="AD1550" t="s">
        <v>5751</v>
      </c>
      <c r="AE1550">
        <f t="shared" si="105"/>
        <v>0</v>
      </c>
      <c r="AG1550" s="2"/>
      <c r="AH1550" t="s">
        <v>5752</v>
      </c>
      <c r="AI1550" s="7" t="s">
        <v>4610</v>
      </c>
    </row>
    <row r="1551" spans="1:49" ht="11" customHeight="1" outlineLevel="1" x14ac:dyDescent="0.25">
      <c r="A1551" t="s">
        <v>11814</v>
      </c>
      <c r="C1551" s="2" t="s">
        <v>11983</v>
      </c>
      <c r="D1551" s="2">
        <v>938</v>
      </c>
      <c r="E1551" s="7">
        <v>1980</v>
      </c>
      <c r="F1551" s="5" t="s">
        <v>1015</v>
      </c>
      <c r="H1551" s="5" t="s">
        <v>5398</v>
      </c>
      <c r="I1551" s="6" t="s">
        <v>4143</v>
      </c>
      <c r="J1551" s="6" t="s">
        <v>7074</v>
      </c>
      <c r="K1551" s="17">
        <v>2</v>
      </c>
      <c r="L1551" s="17" t="s">
        <v>7730</v>
      </c>
      <c r="M1551" s="9">
        <v>0.2</v>
      </c>
      <c r="N1551" s="9"/>
      <c r="O1551" s="21"/>
      <c r="Q1551" s="29"/>
      <c r="S1551">
        <v>1</v>
      </c>
      <c r="T1551">
        <v>1</v>
      </c>
      <c r="U1551" s="17"/>
      <c r="V1551" s="2">
        <v>680</v>
      </c>
      <c r="Y1551" t="str">
        <f t="shared" si="106"/>
        <v/>
      </c>
      <c r="AA1551" t="str">
        <f t="shared" si="107"/>
        <v/>
      </c>
      <c r="AC1551" s="7"/>
      <c r="AD1551" t="s">
        <v>4143</v>
      </c>
      <c r="AE1551">
        <f t="shared" si="105"/>
        <v>0</v>
      </c>
      <c r="AG1551" s="2"/>
      <c r="AH1551" t="s">
        <v>767</v>
      </c>
      <c r="AI1551" s="7" t="s">
        <v>4610</v>
      </c>
    </row>
    <row r="1552" spans="1:49" ht="11" customHeight="1" outlineLevel="1" x14ac:dyDescent="0.25">
      <c r="A1552" t="s">
        <v>11814</v>
      </c>
      <c r="C1552" s="2" t="s">
        <v>11983</v>
      </c>
      <c r="D1552" s="2">
        <v>1025</v>
      </c>
      <c r="E1552" s="7">
        <v>1983</v>
      </c>
      <c r="F1552" s="5" t="s">
        <v>5753</v>
      </c>
      <c r="H1552" s="5" t="s">
        <v>5398</v>
      </c>
      <c r="I1552" s="6" t="s">
        <v>5751</v>
      </c>
      <c r="J1552" s="6" t="s">
        <v>7065</v>
      </c>
      <c r="K1552" s="17">
        <v>1</v>
      </c>
      <c r="L1552" s="17" t="s">
        <v>7730</v>
      </c>
      <c r="M1552" s="9">
        <v>2.2000000000000002</v>
      </c>
      <c r="N1552" s="9"/>
      <c r="O1552" s="21"/>
      <c r="Q1552" s="29"/>
      <c r="U1552" s="17"/>
      <c r="V1552" s="2">
        <v>750</v>
      </c>
      <c r="Y1552" t="str">
        <f t="shared" si="106"/>
        <v/>
      </c>
      <c r="AA1552" t="str">
        <f t="shared" si="107"/>
        <v/>
      </c>
      <c r="AC1552" s="7"/>
      <c r="AD1552" t="s">
        <v>5751</v>
      </c>
      <c r="AE1552">
        <f t="shared" si="105"/>
        <v>0</v>
      </c>
      <c r="AG1552" s="2"/>
      <c r="AH1552" t="s">
        <v>5752</v>
      </c>
      <c r="AI1552" s="7" t="s">
        <v>4610</v>
      </c>
    </row>
    <row r="1553" spans="1:49" ht="11" customHeight="1" x14ac:dyDescent="0.25">
      <c r="A1553" s="4" t="s">
        <v>16365</v>
      </c>
      <c r="B1553" t="s">
        <v>1411</v>
      </c>
      <c r="C1553" s="2" t="s">
        <v>12974</v>
      </c>
      <c r="E1553" s="7"/>
      <c r="F1553" s="5"/>
      <c r="H1553" s="5"/>
      <c r="I1553" s="6"/>
      <c r="J1553" s="6"/>
      <c r="K1553" s="17"/>
      <c r="L1553" s="17"/>
      <c r="M1553" s="9"/>
      <c r="N1553" s="9">
        <f>SUM(M1554:M1566)</f>
        <v>32</v>
      </c>
      <c r="O1553" s="21">
        <v>3415</v>
      </c>
      <c r="P1553">
        <f>COUNTIF(L1554:L1566,"*")</f>
        <v>13</v>
      </c>
      <c r="Q1553" s="29">
        <f>P1553/O1553</f>
        <v>3.8067349926793558E-3</v>
      </c>
      <c r="R1553">
        <f>COUNTIF(L1554:L1566,"Y")+COUNTIF(L1554:L1566,"S")</f>
        <v>13</v>
      </c>
      <c r="U1553" s="17" t="s">
        <v>7730</v>
      </c>
      <c r="V1553" s="2"/>
      <c r="W1553" t="s">
        <v>18387</v>
      </c>
      <c r="Y1553" t="str">
        <f t="shared" si="106"/>
        <v/>
      </c>
      <c r="AA1553" t="str">
        <f t="shared" si="107"/>
        <v/>
      </c>
      <c r="AC1553" s="7"/>
      <c r="AF1553">
        <f>COUNTIF(AE1554:AE1566,"1")</f>
        <v>0</v>
      </c>
      <c r="AG1553" s="2"/>
      <c r="AI1553" s="7"/>
      <c r="AJ1553">
        <f>COUNTIF($K1554:$K1566,"1")-COUNTIFS($K1554:$K1566,"1",$L1554:$L1566,"V")</f>
        <v>0</v>
      </c>
      <c r="AK1553">
        <f>COUNTIFS($K1554:$K1566,"1",$L1554:$L1566,"Y")+COUNTIFS($K1554:$K1566,"1",$L1554:$L1566,"s")</f>
        <v>0</v>
      </c>
      <c r="AL1553">
        <f>COUNTIF($K1554:$K1566,"2")-COUNTIFS($K1554:$K1566,"2",$L1554:$L1566,"V")</f>
        <v>1</v>
      </c>
      <c r="AM1553">
        <f>COUNTIFS($K1554:$K1566,"2",$L1554:$L1566,"Y")+COUNTIFS($K1554:$K1566,"2",$L1554:$L1566,"s")</f>
        <v>1</v>
      </c>
      <c r="AN1553">
        <f>COUNTIF($K1554:$K1566,"3")-COUNTIFS($K1554:$K1566,"3",$L1554:$L1566,"V")</f>
        <v>6</v>
      </c>
      <c r="AO1553">
        <f>COUNTIFS($K1554:$K1566,"3",$L1554:$L1566,"Y")+COUNTIFS($K1554:$K1566,"3",$L1554:$L1566,"s")</f>
        <v>6</v>
      </c>
      <c r="AP1553">
        <f>COUNTIF($K1554:$K1566,"4")-COUNTIFS($K1554:$K1566,"4",$L1554:$L1566,"V")</f>
        <v>0</v>
      </c>
      <c r="AQ1553">
        <f>COUNTIFS($K1554:$K1566,"4",$L1554:$L1566,"Y")+COUNTIFS($K1554:$K1566,"4",$L1554:$L1566,"s")</f>
        <v>0</v>
      </c>
      <c r="AR1553">
        <f>COUNTIF($K1554:$K1566,"5")-COUNTIFS($K1554:$K1566,"5",$L1554:$L1566,"V")</f>
        <v>1</v>
      </c>
      <c r="AS1553">
        <f>COUNTIFS($K1554:$K1566,"5",$L1554:$L1566,"Y")+COUNTIFS($K1554:$K1566,"5",$L1554:$L1566,"s")</f>
        <v>1</v>
      </c>
      <c r="AT1553">
        <f>COUNTIF($K1554:$K1566,"6")-COUNTIFS($K1554:$K1566,"6",$L1554:$L1566,"V")</f>
        <v>0</v>
      </c>
      <c r="AU1553">
        <f>COUNTIFS($K1554:$K1566,"6",$L1554:$L1566,"Y")+COUNTIFS($K1554:$K1566,"6",$L1554:$L1566,"s")</f>
        <v>0</v>
      </c>
      <c r="AV1553">
        <f>COUNTIF($K1554:$K1566,"7")-COUNTIFS($K1554:$K1566,"7",$L1554:$L1566,"V")</f>
        <v>5</v>
      </c>
      <c r="AW1553">
        <f>COUNTIFS($K1554:$K1566,"7",$L1554:$L1566,"Y")+COUNTIFS($K1554:$K1566,"7",$L1554:$L1566,"s")</f>
        <v>5</v>
      </c>
    </row>
    <row r="1554" spans="1:49" ht="11" customHeight="1" outlineLevel="1" x14ac:dyDescent="0.25">
      <c r="A1554" t="s">
        <v>6020</v>
      </c>
      <c r="C1554" s="2" t="s">
        <v>12974</v>
      </c>
      <c r="D1554" s="2">
        <v>201</v>
      </c>
      <c r="E1554" s="7">
        <v>1938</v>
      </c>
      <c r="F1554" s="5" t="s">
        <v>3421</v>
      </c>
      <c r="H1554" s="5" t="s">
        <v>6501</v>
      </c>
      <c r="I1554" s="6" t="s">
        <v>693</v>
      </c>
      <c r="J1554" s="6" t="s">
        <v>6992</v>
      </c>
      <c r="K1554" s="17">
        <v>5</v>
      </c>
      <c r="L1554" s="17" t="s">
        <v>7730</v>
      </c>
      <c r="M1554" s="9">
        <v>1</v>
      </c>
      <c r="N1554" s="9"/>
      <c r="O1554" s="21"/>
      <c r="Q1554" s="29"/>
      <c r="U1554" s="17"/>
      <c r="V1554" s="2">
        <v>244</v>
      </c>
      <c r="Y1554" t="str">
        <f t="shared" si="106"/>
        <v/>
      </c>
      <c r="AA1554" t="str">
        <f t="shared" si="107"/>
        <v/>
      </c>
      <c r="AC1554" s="7"/>
      <c r="AD1554" t="s">
        <v>693</v>
      </c>
      <c r="AE1554">
        <f t="shared" ref="AE1554:AE1566" si="108">COUNTIF(I1554,"*Fuji*")</f>
        <v>0</v>
      </c>
      <c r="AG1554" s="2"/>
      <c r="AH1554" t="s">
        <v>694</v>
      </c>
      <c r="AI1554" s="7" t="s">
        <v>4922</v>
      </c>
    </row>
    <row r="1555" spans="1:49" ht="11" customHeight="1" outlineLevel="1" x14ac:dyDescent="0.25">
      <c r="A1555" t="s">
        <v>6020</v>
      </c>
      <c r="C1555" s="2" t="s">
        <v>12974</v>
      </c>
      <c r="D1555" s="2">
        <v>502</v>
      </c>
      <c r="E1555" s="7">
        <v>1972</v>
      </c>
      <c r="F1555" s="5" t="s">
        <v>5239</v>
      </c>
      <c r="H1555" s="5" t="s">
        <v>5398</v>
      </c>
      <c r="I1555" s="6" t="s">
        <v>19925</v>
      </c>
      <c r="J1555" s="6" t="s">
        <v>13467</v>
      </c>
      <c r="K1555" s="17">
        <v>2</v>
      </c>
      <c r="L1555" s="17" t="s">
        <v>7730</v>
      </c>
      <c r="M1555" s="9">
        <v>2</v>
      </c>
      <c r="N1555" s="9"/>
      <c r="O1555" s="21"/>
      <c r="Q1555" s="29"/>
      <c r="U1555" s="17"/>
      <c r="V1555" s="2"/>
      <c r="Y1555" t="str">
        <f t="shared" si="106"/>
        <v/>
      </c>
      <c r="AA1555" t="str">
        <f t="shared" si="107"/>
        <v/>
      </c>
      <c r="AC1555" s="7"/>
      <c r="AD1555" t="s">
        <v>19925</v>
      </c>
      <c r="AE1555">
        <f t="shared" si="108"/>
        <v>0</v>
      </c>
      <c r="AG1555" s="2"/>
      <c r="AI1555" s="7"/>
    </row>
    <row r="1556" spans="1:49" ht="11" customHeight="1" outlineLevel="1" x14ac:dyDescent="0.25">
      <c r="A1556" t="s">
        <v>6020</v>
      </c>
      <c r="C1556" s="2" t="s">
        <v>12974</v>
      </c>
      <c r="D1556" s="2">
        <v>1318</v>
      </c>
      <c r="E1556" s="7">
        <v>1992</v>
      </c>
      <c r="F1556" s="5" t="s">
        <v>14961</v>
      </c>
      <c r="H1556" s="5" t="s">
        <v>5398</v>
      </c>
      <c r="I1556" s="6" t="s">
        <v>9223</v>
      </c>
      <c r="J1556" s="6" t="s">
        <v>17038</v>
      </c>
      <c r="K1556" s="17">
        <v>7</v>
      </c>
      <c r="L1556" s="17" t="s">
        <v>7730</v>
      </c>
      <c r="M1556" s="9">
        <v>1.1000000000000001</v>
      </c>
      <c r="N1556" s="9"/>
      <c r="O1556" s="21"/>
      <c r="Q1556" s="29"/>
      <c r="U1556" s="17"/>
      <c r="V1556" s="2"/>
      <c r="Y1556" t="str">
        <f t="shared" si="106"/>
        <v/>
      </c>
      <c r="AA1556" t="str">
        <f t="shared" si="107"/>
        <v/>
      </c>
      <c r="AC1556" s="7"/>
      <c r="AD1556" t="s">
        <v>9223</v>
      </c>
      <c r="AE1556">
        <f t="shared" si="108"/>
        <v>0</v>
      </c>
      <c r="AG1556" s="2"/>
      <c r="AI1556" s="7"/>
    </row>
    <row r="1557" spans="1:49" ht="11" customHeight="1" outlineLevel="1" x14ac:dyDescent="0.25">
      <c r="A1557" t="s">
        <v>6020</v>
      </c>
      <c r="C1557" s="2" t="s">
        <v>12974</v>
      </c>
      <c r="D1557" s="2">
        <v>1319</v>
      </c>
      <c r="E1557" s="7">
        <v>1992</v>
      </c>
      <c r="F1557" s="5" t="s">
        <v>14961</v>
      </c>
      <c r="H1557" s="5" t="s">
        <v>5398</v>
      </c>
      <c r="I1557" s="6" t="s">
        <v>9223</v>
      </c>
      <c r="J1557" s="6" t="s">
        <v>17038</v>
      </c>
      <c r="K1557" s="17">
        <v>7</v>
      </c>
      <c r="L1557" s="17" t="s">
        <v>7730</v>
      </c>
      <c r="M1557" s="9">
        <v>1.1000000000000001</v>
      </c>
      <c r="N1557" s="9"/>
      <c r="O1557" s="21"/>
      <c r="Q1557" s="29"/>
      <c r="U1557" s="17"/>
      <c r="V1557" s="2"/>
      <c r="Y1557" t="str">
        <f t="shared" si="106"/>
        <v/>
      </c>
      <c r="AA1557" t="str">
        <f t="shared" si="107"/>
        <v/>
      </c>
      <c r="AC1557" s="7"/>
      <c r="AD1557" t="s">
        <v>9223</v>
      </c>
      <c r="AE1557">
        <f t="shared" si="108"/>
        <v>0</v>
      </c>
      <c r="AG1557" s="2"/>
      <c r="AI1557" s="7"/>
    </row>
    <row r="1558" spans="1:49" ht="11" customHeight="1" outlineLevel="1" x14ac:dyDescent="0.25">
      <c r="A1558" t="s">
        <v>6020</v>
      </c>
      <c r="C1558" s="2" t="s">
        <v>12974</v>
      </c>
      <c r="D1558" s="2">
        <v>1320</v>
      </c>
      <c r="E1558" s="7">
        <v>1992</v>
      </c>
      <c r="F1558" s="5" t="s">
        <v>14961</v>
      </c>
      <c r="H1558" s="5" t="s">
        <v>5398</v>
      </c>
      <c r="I1558" s="6" t="s">
        <v>9223</v>
      </c>
      <c r="J1558" s="6" t="s">
        <v>17038</v>
      </c>
      <c r="K1558" s="17">
        <v>7</v>
      </c>
      <c r="L1558" s="17" t="s">
        <v>7730</v>
      </c>
      <c r="M1558" s="9">
        <v>1.1000000000000001</v>
      </c>
      <c r="N1558" s="9"/>
      <c r="O1558" s="21"/>
      <c r="Q1558" s="29"/>
      <c r="U1558" s="17"/>
      <c r="V1558" s="2"/>
      <c r="Y1558" t="str">
        <f t="shared" si="106"/>
        <v/>
      </c>
      <c r="AA1558" t="str">
        <f t="shared" si="107"/>
        <v/>
      </c>
      <c r="AC1558" s="7"/>
      <c r="AD1558" t="s">
        <v>9223</v>
      </c>
      <c r="AE1558">
        <f t="shared" si="108"/>
        <v>0</v>
      </c>
      <c r="AG1558" s="2"/>
      <c r="AI1558" s="7"/>
    </row>
    <row r="1559" spans="1:49" ht="11" customHeight="1" outlineLevel="1" x14ac:dyDescent="0.25">
      <c r="A1559" t="s">
        <v>6020</v>
      </c>
      <c r="C1559" s="2" t="s">
        <v>12974</v>
      </c>
      <c r="D1559" s="2">
        <v>1321</v>
      </c>
      <c r="E1559" s="7">
        <v>1992</v>
      </c>
      <c r="F1559" s="5" t="s">
        <v>14961</v>
      </c>
      <c r="H1559" s="5" t="s">
        <v>5398</v>
      </c>
      <c r="I1559" s="6" t="s">
        <v>9223</v>
      </c>
      <c r="J1559" s="6" t="s">
        <v>17038</v>
      </c>
      <c r="K1559" s="17">
        <v>7</v>
      </c>
      <c r="L1559" s="17" t="s">
        <v>7730</v>
      </c>
      <c r="M1559" s="9">
        <v>1.1000000000000001</v>
      </c>
      <c r="N1559" s="9"/>
      <c r="O1559" s="21"/>
      <c r="Q1559" s="29"/>
      <c r="U1559" s="17"/>
      <c r="V1559" s="2"/>
      <c r="Y1559" t="str">
        <f t="shared" si="106"/>
        <v/>
      </c>
      <c r="AA1559" t="str">
        <f t="shared" si="107"/>
        <v/>
      </c>
      <c r="AC1559" s="7"/>
      <c r="AD1559" t="s">
        <v>9223</v>
      </c>
      <c r="AE1559">
        <f t="shared" si="108"/>
        <v>0</v>
      </c>
      <c r="AG1559" s="2"/>
      <c r="AI1559" s="7"/>
    </row>
    <row r="1560" spans="1:49" ht="11" customHeight="1" outlineLevel="1" collapsed="1" x14ac:dyDescent="0.25">
      <c r="A1560" t="s">
        <v>6020</v>
      </c>
      <c r="C1560" s="2" t="s">
        <v>12974</v>
      </c>
      <c r="D1560" s="2">
        <v>1322</v>
      </c>
      <c r="E1560" s="7">
        <v>1992</v>
      </c>
      <c r="F1560" s="5" t="s">
        <v>14961</v>
      </c>
      <c r="H1560" s="5" t="s">
        <v>5398</v>
      </c>
      <c r="I1560" s="6" t="s">
        <v>9223</v>
      </c>
      <c r="J1560" s="6" t="s">
        <v>17038</v>
      </c>
      <c r="K1560" s="17">
        <v>7</v>
      </c>
      <c r="L1560" s="17" t="s">
        <v>7730</v>
      </c>
      <c r="M1560" s="9">
        <v>1.1000000000000001</v>
      </c>
      <c r="N1560" s="9"/>
      <c r="O1560" s="21"/>
      <c r="Q1560" s="29"/>
      <c r="U1560" s="17"/>
      <c r="V1560" s="2"/>
      <c r="Y1560" t="str">
        <f t="shared" si="106"/>
        <v/>
      </c>
      <c r="AA1560" t="str">
        <f t="shared" si="107"/>
        <v/>
      </c>
      <c r="AC1560" s="7"/>
      <c r="AD1560" t="s">
        <v>9223</v>
      </c>
      <c r="AE1560">
        <f t="shared" si="108"/>
        <v>0</v>
      </c>
      <c r="AG1560" s="2"/>
      <c r="AI1560" s="7"/>
    </row>
    <row r="1561" spans="1:49" ht="11" customHeight="1" outlineLevel="1" x14ac:dyDescent="0.25">
      <c r="A1561" t="s">
        <v>6020</v>
      </c>
      <c r="C1561" s="2" t="s">
        <v>12974</v>
      </c>
      <c r="D1561" s="2">
        <v>2067</v>
      </c>
      <c r="E1561" s="7">
        <v>2002</v>
      </c>
      <c r="F1561" s="5" t="s">
        <v>6021</v>
      </c>
      <c r="H1561" s="5" t="s">
        <v>5398</v>
      </c>
      <c r="I1561" s="6" t="s">
        <v>438</v>
      </c>
      <c r="J1561" s="6" t="s">
        <v>5893</v>
      </c>
      <c r="K1561" s="17">
        <v>3</v>
      </c>
      <c r="L1561" s="17" t="s">
        <v>20076</v>
      </c>
      <c r="M1561" s="9"/>
      <c r="N1561" s="9"/>
      <c r="O1561" s="21"/>
      <c r="Q1561" s="29"/>
      <c r="U1561" s="17"/>
      <c r="V1561" s="2" t="s">
        <v>161</v>
      </c>
      <c r="Y1561" t="str">
        <f t="shared" si="106"/>
        <v/>
      </c>
      <c r="AA1561" t="str">
        <f t="shared" si="107"/>
        <v/>
      </c>
      <c r="AC1561" s="7"/>
      <c r="AD1561" t="s">
        <v>438</v>
      </c>
      <c r="AE1561">
        <f t="shared" si="108"/>
        <v>0</v>
      </c>
      <c r="AG1561" s="2"/>
      <c r="AH1561" t="s">
        <v>1757</v>
      </c>
      <c r="AI1561" s="7" t="s">
        <v>4610</v>
      </c>
    </row>
    <row r="1562" spans="1:49" ht="11" customHeight="1" outlineLevel="1" x14ac:dyDescent="0.25">
      <c r="A1562" t="s">
        <v>6020</v>
      </c>
      <c r="C1562" s="2" t="s">
        <v>12974</v>
      </c>
      <c r="D1562" s="2">
        <v>2070</v>
      </c>
      <c r="E1562" s="7">
        <v>2002</v>
      </c>
      <c r="F1562" s="5" t="s">
        <v>6021</v>
      </c>
      <c r="H1562" s="5" t="s">
        <v>5398</v>
      </c>
      <c r="I1562" s="6" t="s">
        <v>6213</v>
      </c>
      <c r="J1562" s="6" t="s">
        <v>5893</v>
      </c>
      <c r="K1562" s="17">
        <v>3</v>
      </c>
      <c r="L1562" s="17" t="s">
        <v>20076</v>
      </c>
      <c r="M1562" s="9"/>
      <c r="N1562" s="9"/>
      <c r="O1562" s="21"/>
      <c r="Q1562" s="29"/>
      <c r="U1562" s="17"/>
      <c r="V1562" s="2" t="s">
        <v>5629</v>
      </c>
      <c r="Y1562" t="str">
        <f t="shared" si="106"/>
        <v/>
      </c>
      <c r="AA1562" t="str">
        <f t="shared" si="107"/>
        <v/>
      </c>
      <c r="AC1562" s="7"/>
      <c r="AD1562" t="s">
        <v>6213</v>
      </c>
      <c r="AE1562">
        <f t="shared" si="108"/>
        <v>0</v>
      </c>
      <c r="AG1562" s="2"/>
      <c r="AH1562" t="s">
        <v>6214</v>
      </c>
      <c r="AI1562" s="7" t="s">
        <v>4610</v>
      </c>
    </row>
    <row r="1563" spans="1:49" ht="11" customHeight="1" outlineLevel="1" x14ac:dyDescent="0.25">
      <c r="A1563" t="s">
        <v>6020</v>
      </c>
      <c r="C1563" s="2" t="s">
        <v>12974</v>
      </c>
      <c r="D1563" s="2">
        <v>2072</v>
      </c>
      <c r="E1563" s="7">
        <v>2002</v>
      </c>
      <c r="F1563" s="5" t="s">
        <v>6021</v>
      </c>
      <c r="H1563" s="5" t="s">
        <v>5398</v>
      </c>
      <c r="I1563" s="6" t="s">
        <v>4474</v>
      </c>
      <c r="J1563" s="6" t="s">
        <v>5893</v>
      </c>
      <c r="K1563" s="17">
        <v>3</v>
      </c>
      <c r="L1563" s="17" t="s">
        <v>20076</v>
      </c>
      <c r="M1563" s="9"/>
      <c r="N1563" s="9"/>
      <c r="O1563" s="21"/>
      <c r="Q1563" s="29"/>
      <c r="U1563" s="17"/>
      <c r="V1563" s="2" t="s">
        <v>555</v>
      </c>
      <c r="Y1563" t="str">
        <f t="shared" si="106"/>
        <v/>
      </c>
      <c r="AA1563" t="str">
        <f t="shared" si="107"/>
        <v/>
      </c>
      <c r="AC1563" s="7"/>
      <c r="AD1563" t="s">
        <v>4474</v>
      </c>
      <c r="AE1563">
        <f t="shared" si="108"/>
        <v>0</v>
      </c>
      <c r="AG1563" s="2"/>
      <c r="AH1563" t="s">
        <v>1671</v>
      </c>
      <c r="AI1563" s="7" t="s">
        <v>4610</v>
      </c>
    </row>
    <row r="1564" spans="1:49" ht="11" customHeight="1" outlineLevel="1" x14ac:dyDescent="0.25">
      <c r="A1564" t="s">
        <v>6020</v>
      </c>
      <c r="C1564" s="2" t="s">
        <v>12974</v>
      </c>
      <c r="D1564" s="2" t="s">
        <v>16366</v>
      </c>
      <c r="E1564" s="7">
        <v>2002</v>
      </c>
      <c r="F1564" s="5" t="s">
        <v>16367</v>
      </c>
      <c r="H1564" s="5" t="s">
        <v>5398</v>
      </c>
      <c r="I1564" s="6" t="s">
        <v>5893</v>
      </c>
      <c r="J1564" s="6" t="s">
        <v>5893</v>
      </c>
      <c r="K1564" s="17">
        <v>3</v>
      </c>
      <c r="L1564" s="17" t="s">
        <v>7730</v>
      </c>
      <c r="M1564" s="9">
        <v>11.5</v>
      </c>
      <c r="N1564" s="9"/>
      <c r="O1564" s="21"/>
      <c r="Q1564" s="29"/>
      <c r="U1564" s="17"/>
      <c r="V1564" s="2"/>
      <c r="Y1564" t="str">
        <f t="shared" si="106"/>
        <v/>
      </c>
      <c r="AA1564">
        <f t="shared" si="107"/>
        <v>1</v>
      </c>
      <c r="AC1564" s="7"/>
      <c r="AD1564" t="s">
        <v>5893</v>
      </c>
      <c r="AE1564">
        <f t="shared" si="108"/>
        <v>0</v>
      </c>
      <c r="AG1564" s="2"/>
      <c r="AI1564" s="7"/>
    </row>
    <row r="1565" spans="1:49" ht="11" customHeight="1" outlineLevel="1" x14ac:dyDescent="0.25">
      <c r="A1565" t="s">
        <v>6020</v>
      </c>
      <c r="C1565" s="2" t="s">
        <v>12974</v>
      </c>
      <c r="D1565" s="2" t="s">
        <v>16366</v>
      </c>
      <c r="E1565" s="7">
        <v>2002</v>
      </c>
      <c r="F1565" s="5" t="s">
        <v>17039</v>
      </c>
      <c r="H1565" s="5" t="s">
        <v>5398</v>
      </c>
      <c r="I1565" s="6" t="s">
        <v>17040</v>
      </c>
      <c r="J1565" s="6" t="s">
        <v>5893</v>
      </c>
      <c r="K1565" s="17">
        <v>3</v>
      </c>
      <c r="L1565" s="17" t="s">
        <v>7730</v>
      </c>
      <c r="M1565" s="9">
        <v>6</v>
      </c>
      <c r="N1565" s="9"/>
      <c r="O1565" s="21"/>
      <c r="Q1565" s="29"/>
      <c r="U1565" s="17"/>
      <c r="V1565" s="2"/>
      <c r="X1565" t="s">
        <v>7732</v>
      </c>
      <c r="Y1565">
        <f t="shared" si="106"/>
        <v>1</v>
      </c>
      <c r="AA1565" t="str">
        <f t="shared" si="107"/>
        <v/>
      </c>
      <c r="AC1565" s="7"/>
      <c r="AD1565" t="s">
        <v>17040</v>
      </c>
      <c r="AE1565">
        <f t="shared" si="108"/>
        <v>0</v>
      </c>
      <c r="AG1565" s="2"/>
      <c r="AI1565" s="7"/>
    </row>
    <row r="1566" spans="1:49" ht="11" customHeight="1" outlineLevel="1" x14ac:dyDescent="0.25">
      <c r="A1566" t="s">
        <v>6020</v>
      </c>
      <c r="C1566" s="2" t="s">
        <v>12974</v>
      </c>
      <c r="D1566" s="2" t="s">
        <v>16366</v>
      </c>
      <c r="E1566" s="7">
        <v>2002</v>
      </c>
      <c r="F1566" s="5" t="s">
        <v>17039</v>
      </c>
      <c r="H1566" s="5" t="s">
        <v>5398</v>
      </c>
      <c r="I1566" s="6" t="s">
        <v>4474</v>
      </c>
      <c r="J1566" s="6" t="s">
        <v>5893</v>
      </c>
      <c r="K1566" s="17">
        <v>3</v>
      </c>
      <c r="L1566" s="17" t="s">
        <v>7730</v>
      </c>
      <c r="M1566" s="9">
        <v>6</v>
      </c>
      <c r="N1566" s="9"/>
      <c r="O1566" s="21"/>
      <c r="Q1566" s="29"/>
      <c r="U1566" s="17"/>
      <c r="V1566" s="2"/>
      <c r="X1566" t="s">
        <v>7732</v>
      </c>
      <c r="Y1566">
        <f t="shared" si="106"/>
        <v>1</v>
      </c>
      <c r="AA1566" t="str">
        <f t="shared" si="107"/>
        <v/>
      </c>
      <c r="AC1566" s="7"/>
      <c r="AD1566" t="s">
        <v>4474</v>
      </c>
      <c r="AE1566">
        <f t="shared" si="108"/>
        <v>0</v>
      </c>
      <c r="AG1566" s="2"/>
      <c r="AI1566" s="7"/>
    </row>
    <row r="1567" spans="1:49" ht="11" customHeight="1" x14ac:dyDescent="0.25">
      <c r="A1567" t="s">
        <v>17037</v>
      </c>
      <c r="B1567" t="s">
        <v>2301</v>
      </c>
      <c r="C1567" s="2" t="s">
        <v>12521</v>
      </c>
      <c r="E1567" s="7"/>
      <c r="F1567" s="5"/>
      <c r="H1567" s="5"/>
      <c r="I1567" s="6"/>
      <c r="J1567" s="6"/>
      <c r="K1567" s="17"/>
      <c r="L1567" s="17"/>
      <c r="M1567" s="9"/>
      <c r="N1567" s="9">
        <f>SUM(M1568:M1582)</f>
        <v>0</v>
      </c>
      <c r="O1567" s="21">
        <v>49</v>
      </c>
      <c r="P1567">
        <f>COUNTIF(L1568:L1582,"*")</f>
        <v>15</v>
      </c>
      <c r="Q1567" s="29">
        <f>P1567/O1567</f>
        <v>0.30612244897959184</v>
      </c>
      <c r="R1567">
        <f>COUNTIF(L1568:L1582,"Y")+COUNTIF(L1568:L1582,"S")</f>
        <v>0</v>
      </c>
      <c r="U1567" s="18" t="s">
        <v>7732</v>
      </c>
      <c r="V1567" s="2"/>
      <c r="W1567" t="s">
        <v>18646</v>
      </c>
      <c r="Y1567" t="str">
        <f t="shared" si="106"/>
        <v/>
      </c>
      <c r="AA1567" t="str">
        <f t="shared" si="107"/>
        <v/>
      </c>
      <c r="AC1567" s="7"/>
      <c r="AF1567">
        <f>COUNTIF(AE1568:AE1582,"1")</f>
        <v>0</v>
      </c>
      <c r="AG1567" s="2"/>
      <c r="AI1567" s="7"/>
      <c r="AJ1567">
        <f>COUNTIF($K1568:$K1582,"1")-COUNTIFS($K1568:$K1582,"1",$L1568:$L1582,"V")</f>
        <v>10</v>
      </c>
      <c r="AK1567">
        <f>COUNTIFS($K1568:$K1582,"1",$L1568:$L1582,"Y")+COUNTIFS($K1568:$K1582,"1",$L1568:$L1582,"s")</f>
        <v>0</v>
      </c>
      <c r="AL1567">
        <f>COUNTIF($K1568:$K1582,"2")-COUNTIFS($K1568:$K1582,"2",$L1568:$L1582,"V")</f>
        <v>0</v>
      </c>
      <c r="AM1567">
        <f>COUNTIFS($K1568:$K1582,"2",$L1568:$L1582,"Y")+COUNTIFS($K1568:$K1582,"2",$L1568:$L1582,"s")</f>
        <v>0</v>
      </c>
      <c r="AN1567">
        <f>COUNTIF($K1568:$K1582,"3")-COUNTIFS($K1568:$K1582,"3",$L1568:$L1582,"V")</f>
        <v>0</v>
      </c>
      <c r="AO1567">
        <f>COUNTIFS($K1568:$K1582,"3",$L1568:$L1582,"Y")+COUNTIFS($K1568:$K1582,"3",$L1568:$L1582,"s")</f>
        <v>0</v>
      </c>
      <c r="AP1567">
        <f>COUNTIF($K1568:$K1582,"4")-COUNTIFS($K1568:$K1582,"4",$L1568:$L1582,"V")</f>
        <v>0</v>
      </c>
      <c r="AQ1567">
        <f>COUNTIFS($K1568:$K1582,"4",$L1568:$L1582,"Y")+COUNTIFS($K1568:$K1582,"4",$L1568:$L1582,"s")</f>
        <v>0</v>
      </c>
      <c r="AR1567">
        <f>COUNTIF($K1568:$K1582,"5")-COUNTIFS($K1568:$K1582,"5",$L1568:$L1582,"V")</f>
        <v>0</v>
      </c>
      <c r="AS1567">
        <f>COUNTIFS($K1568:$K1582,"5",$L1568:$L1582,"Y")+COUNTIFS($K1568:$K1582,"5",$L1568:$L1582,"s")</f>
        <v>0</v>
      </c>
      <c r="AT1567">
        <f>COUNTIF($K1568:$K1582,"6")-COUNTIFS($K1568:$K1582,"6",$L1568:$L1582,"V")</f>
        <v>0</v>
      </c>
      <c r="AU1567">
        <f>COUNTIFS($K1568:$K1582,"6",$L1568:$L1582,"Y")+COUNTIFS($K1568:$K1582,"6",$L1568:$L1582,"s")</f>
        <v>0</v>
      </c>
      <c r="AV1567">
        <f>COUNTIF($K1568:$K1582,"7")-COUNTIFS($K1568:$K1582,"7",$L1568:$L1582,"V")</f>
        <v>0</v>
      </c>
      <c r="AW1567">
        <f>COUNTIFS($K1568:$K1582,"7",$L1568:$L1582,"Y")+COUNTIFS($K1568:$K1582,"7",$L1568:$L1582,"s")</f>
        <v>0</v>
      </c>
    </row>
    <row r="1568" spans="1:49" ht="11" customHeight="1" outlineLevel="1" x14ac:dyDescent="0.25">
      <c r="A1568" t="s">
        <v>1845</v>
      </c>
      <c r="C1568" s="2" t="s">
        <v>12521</v>
      </c>
      <c r="D1568" s="2" t="s">
        <v>4062</v>
      </c>
      <c r="E1568" s="7">
        <v>1937</v>
      </c>
      <c r="F1568" s="5" t="s">
        <v>5139</v>
      </c>
      <c r="H1568" s="5" t="s">
        <v>6482</v>
      </c>
      <c r="I1568" s="6" t="s">
        <v>6022</v>
      </c>
      <c r="J1568" s="6"/>
      <c r="K1568" s="17">
        <v>1</v>
      </c>
      <c r="L1568" s="17" t="s">
        <v>7732</v>
      </c>
      <c r="M1568" s="9"/>
      <c r="N1568" s="9"/>
      <c r="O1568" s="21"/>
      <c r="Q1568" s="29"/>
      <c r="U1568" s="17"/>
      <c r="V1568" s="2" t="s">
        <v>4062</v>
      </c>
      <c r="X1568" t="s">
        <v>7732</v>
      </c>
      <c r="Y1568" t="str">
        <f t="shared" si="106"/>
        <v/>
      </c>
      <c r="AA1568" t="str">
        <f t="shared" si="107"/>
        <v/>
      </c>
      <c r="AC1568" s="7"/>
      <c r="AD1568" t="s">
        <v>6022</v>
      </c>
      <c r="AE1568">
        <f t="shared" ref="AE1568:AE1582" si="109">COUNTIF(I1568,"*Fuji*")</f>
        <v>0</v>
      </c>
      <c r="AG1568" s="2"/>
      <c r="AH1568" t="s">
        <v>5234</v>
      </c>
      <c r="AI1568" s="7"/>
    </row>
    <row r="1569" spans="1:49" ht="11" customHeight="1" outlineLevel="1" x14ac:dyDescent="0.25">
      <c r="A1569" t="s">
        <v>1845</v>
      </c>
      <c r="C1569" s="2" t="s">
        <v>12521</v>
      </c>
      <c r="D1569" s="2" t="s">
        <v>4062</v>
      </c>
      <c r="E1569" s="7">
        <v>1937</v>
      </c>
      <c r="F1569" s="5" t="s">
        <v>5139</v>
      </c>
      <c r="H1569" s="5" t="s">
        <v>5229</v>
      </c>
      <c r="I1569" s="6" t="s">
        <v>6022</v>
      </c>
      <c r="J1569" s="6"/>
      <c r="K1569" s="17">
        <v>1</v>
      </c>
      <c r="L1569" s="17" t="s">
        <v>7732</v>
      </c>
      <c r="M1569" s="9"/>
      <c r="N1569" s="9"/>
      <c r="O1569" s="21"/>
      <c r="Q1569" s="29"/>
      <c r="U1569" s="17"/>
      <c r="V1569" s="2" t="s">
        <v>4062</v>
      </c>
      <c r="X1569" t="s">
        <v>7732</v>
      </c>
      <c r="Y1569" t="str">
        <f t="shared" si="106"/>
        <v/>
      </c>
      <c r="AA1569" t="str">
        <f t="shared" si="107"/>
        <v/>
      </c>
      <c r="AC1569" s="7"/>
      <c r="AD1569" t="s">
        <v>6022</v>
      </c>
      <c r="AE1569">
        <f t="shared" si="109"/>
        <v>0</v>
      </c>
      <c r="AG1569" s="2"/>
      <c r="AH1569" t="s">
        <v>5234</v>
      </c>
      <c r="AI1569" s="7"/>
    </row>
    <row r="1570" spans="1:49" ht="11" customHeight="1" outlineLevel="1" x14ac:dyDescent="0.25">
      <c r="A1570" t="s">
        <v>1845</v>
      </c>
      <c r="C1570" s="2" t="s">
        <v>12521</v>
      </c>
      <c r="D1570" s="2" t="s">
        <v>4062</v>
      </c>
      <c r="E1570" s="7">
        <v>1937</v>
      </c>
      <c r="F1570" s="5" t="s">
        <v>5230</v>
      </c>
      <c r="H1570" s="5" t="s">
        <v>5229</v>
      </c>
      <c r="I1570" s="6" t="s">
        <v>6022</v>
      </c>
      <c r="J1570" s="6"/>
      <c r="K1570" s="17">
        <v>1</v>
      </c>
      <c r="L1570" s="17" t="s">
        <v>20075</v>
      </c>
      <c r="M1570" s="9"/>
      <c r="N1570" s="9"/>
      <c r="O1570" s="21"/>
      <c r="Q1570" s="29"/>
      <c r="U1570" s="17"/>
      <c r="V1570" s="2" t="s">
        <v>4062</v>
      </c>
      <c r="X1570" t="s">
        <v>7732</v>
      </c>
      <c r="Y1570" t="str">
        <f t="shared" si="106"/>
        <v/>
      </c>
      <c r="AA1570" t="str">
        <f t="shared" si="107"/>
        <v/>
      </c>
      <c r="AC1570" s="7"/>
      <c r="AD1570" t="s">
        <v>6022</v>
      </c>
      <c r="AE1570">
        <f t="shared" si="109"/>
        <v>0</v>
      </c>
      <c r="AG1570" s="2"/>
      <c r="AH1570" t="s">
        <v>5234</v>
      </c>
      <c r="AI1570" s="7"/>
    </row>
    <row r="1571" spans="1:49" ht="11" customHeight="1" outlineLevel="1" x14ac:dyDescent="0.25">
      <c r="A1571" t="s">
        <v>1845</v>
      </c>
      <c r="C1571" s="2" t="s">
        <v>12521</v>
      </c>
      <c r="D1571" s="2" t="s">
        <v>4062</v>
      </c>
      <c r="E1571" s="7">
        <v>1937</v>
      </c>
      <c r="F1571" s="5" t="s">
        <v>4218</v>
      </c>
      <c r="H1571" s="5" t="s">
        <v>5229</v>
      </c>
      <c r="I1571" s="6" t="s">
        <v>6022</v>
      </c>
      <c r="J1571" s="6"/>
      <c r="K1571" s="17">
        <v>1</v>
      </c>
      <c r="L1571" s="17" t="s">
        <v>7732</v>
      </c>
      <c r="M1571" s="9"/>
      <c r="N1571" s="9"/>
      <c r="O1571" s="21"/>
      <c r="Q1571" s="29"/>
      <c r="U1571" s="17"/>
      <c r="V1571" s="2" t="s">
        <v>4062</v>
      </c>
      <c r="X1571" t="s">
        <v>7732</v>
      </c>
      <c r="Y1571" t="str">
        <f t="shared" si="106"/>
        <v/>
      </c>
      <c r="AA1571" t="str">
        <f t="shared" si="107"/>
        <v/>
      </c>
      <c r="AC1571" s="7"/>
      <c r="AD1571" t="s">
        <v>6022</v>
      </c>
      <c r="AE1571">
        <f t="shared" si="109"/>
        <v>0</v>
      </c>
      <c r="AG1571" s="2"/>
      <c r="AH1571" t="s">
        <v>5234</v>
      </c>
      <c r="AI1571" s="7"/>
    </row>
    <row r="1572" spans="1:49" ht="11" customHeight="1" outlineLevel="1" x14ac:dyDescent="0.25">
      <c r="A1572" t="s">
        <v>1845</v>
      </c>
      <c r="C1572" s="2" t="s">
        <v>12521</v>
      </c>
      <c r="D1572" s="2" t="s">
        <v>4062</v>
      </c>
      <c r="E1572" s="7">
        <v>1937</v>
      </c>
      <c r="F1572" s="5" t="s">
        <v>978</v>
      </c>
      <c r="H1572" s="5" t="s">
        <v>5229</v>
      </c>
      <c r="I1572" s="6" t="s">
        <v>6022</v>
      </c>
      <c r="J1572" s="6"/>
      <c r="K1572" s="17">
        <v>1</v>
      </c>
      <c r="L1572" s="17" t="s">
        <v>20075</v>
      </c>
      <c r="M1572" s="9"/>
      <c r="N1572" s="9"/>
      <c r="O1572" s="21"/>
      <c r="Q1572" s="29"/>
      <c r="U1572" s="17"/>
      <c r="V1572" s="2" t="s">
        <v>4062</v>
      </c>
      <c r="X1572" t="s">
        <v>7732</v>
      </c>
      <c r="Y1572" t="str">
        <f t="shared" si="106"/>
        <v/>
      </c>
      <c r="AA1572" t="str">
        <f t="shared" si="107"/>
        <v/>
      </c>
      <c r="AC1572" s="7"/>
      <c r="AD1572" t="s">
        <v>6022</v>
      </c>
      <c r="AE1572">
        <f t="shared" si="109"/>
        <v>0</v>
      </c>
      <c r="AG1572" s="2"/>
      <c r="AH1572" t="s">
        <v>5234</v>
      </c>
      <c r="AI1572" s="7"/>
    </row>
    <row r="1573" spans="1:49" ht="11" customHeight="1" outlineLevel="1" x14ac:dyDescent="0.25">
      <c r="A1573" t="s">
        <v>1845</v>
      </c>
      <c r="C1573" s="2" t="s">
        <v>12521</v>
      </c>
      <c r="D1573" s="2" t="s">
        <v>4062</v>
      </c>
      <c r="E1573" s="7">
        <v>1937</v>
      </c>
      <c r="F1573" s="5" t="s">
        <v>5239</v>
      </c>
      <c r="H1573" s="5" t="s">
        <v>2291</v>
      </c>
      <c r="I1573" s="6" t="s">
        <v>6022</v>
      </c>
      <c r="J1573" s="6"/>
      <c r="K1573" s="17">
        <v>1</v>
      </c>
      <c r="L1573" s="17" t="s">
        <v>7732</v>
      </c>
      <c r="M1573" s="9"/>
      <c r="N1573" s="9"/>
      <c r="O1573" s="21"/>
      <c r="Q1573" s="29"/>
      <c r="U1573" s="17"/>
      <c r="V1573" s="2" t="s">
        <v>4062</v>
      </c>
      <c r="X1573" t="s">
        <v>7732</v>
      </c>
      <c r="Y1573" t="str">
        <f t="shared" si="106"/>
        <v/>
      </c>
      <c r="AA1573" t="str">
        <f t="shared" si="107"/>
        <v/>
      </c>
      <c r="AC1573" s="7"/>
      <c r="AD1573" t="s">
        <v>6022</v>
      </c>
      <c r="AE1573">
        <f t="shared" si="109"/>
        <v>0</v>
      </c>
      <c r="AG1573" s="2"/>
      <c r="AH1573" t="s">
        <v>5234</v>
      </c>
      <c r="AI1573" s="7"/>
    </row>
    <row r="1574" spans="1:49" ht="11" customHeight="1" outlineLevel="1" x14ac:dyDescent="0.25">
      <c r="A1574" t="s">
        <v>1845</v>
      </c>
      <c r="C1574" s="2" t="s">
        <v>12521</v>
      </c>
      <c r="D1574" s="2" t="s">
        <v>4062</v>
      </c>
      <c r="E1574" s="7">
        <v>1937</v>
      </c>
      <c r="F1574" s="5" t="s">
        <v>5231</v>
      </c>
      <c r="H1574" s="5" t="s">
        <v>6482</v>
      </c>
      <c r="I1574" s="6" t="s">
        <v>6022</v>
      </c>
      <c r="J1574" s="6"/>
      <c r="K1574" s="17">
        <v>1</v>
      </c>
      <c r="L1574" s="17" t="s">
        <v>7732</v>
      </c>
      <c r="M1574" s="9"/>
      <c r="N1574" s="9"/>
      <c r="O1574" s="21"/>
      <c r="Q1574" s="29"/>
      <c r="U1574" s="17"/>
      <c r="V1574" s="2" t="s">
        <v>4062</v>
      </c>
      <c r="X1574" t="s">
        <v>7732</v>
      </c>
      <c r="Y1574" t="str">
        <f t="shared" si="106"/>
        <v/>
      </c>
      <c r="AA1574" t="str">
        <f t="shared" si="107"/>
        <v/>
      </c>
      <c r="AC1574" s="7"/>
      <c r="AD1574" t="s">
        <v>6022</v>
      </c>
      <c r="AE1574">
        <f t="shared" si="109"/>
        <v>0</v>
      </c>
      <c r="AG1574" s="2"/>
      <c r="AH1574" t="s">
        <v>5234</v>
      </c>
      <c r="AI1574" s="7"/>
    </row>
    <row r="1575" spans="1:49" ht="11" customHeight="1" outlineLevel="1" x14ac:dyDescent="0.25">
      <c r="A1575" t="s">
        <v>1845</v>
      </c>
      <c r="C1575" s="2" t="s">
        <v>12521</v>
      </c>
      <c r="D1575" s="2" t="s">
        <v>4062</v>
      </c>
      <c r="E1575" s="7">
        <v>1937</v>
      </c>
      <c r="F1575" s="5" t="s">
        <v>5232</v>
      </c>
      <c r="H1575" s="5" t="s">
        <v>6482</v>
      </c>
      <c r="I1575" s="6" t="s">
        <v>6022</v>
      </c>
      <c r="J1575" s="6"/>
      <c r="K1575" s="17">
        <v>1</v>
      </c>
      <c r="L1575" s="17" t="s">
        <v>20075</v>
      </c>
      <c r="M1575" s="9"/>
      <c r="N1575" s="9"/>
      <c r="O1575" s="21"/>
      <c r="Q1575" s="29"/>
      <c r="U1575" s="17"/>
      <c r="V1575" s="2" t="s">
        <v>4062</v>
      </c>
      <c r="X1575" t="s">
        <v>7732</v>
      </c>
      <c r="Y1575" t="str">
        <f t="shared" si="106"/>
        <v/>
      </c>
      <c r="AA1575" t="str">
        <f t="shared" si="107"/>
        <v/>
      </c>
      <c r="AC1575" s="7"/>
      <c r="AD1575" t="s">
        <v>6022</v>
      </c>
      <c r="AE1575">
        <f t="shared" si="109"/>
        <v>0</v>
      </c>
      <c r="AG1575" s="2"/>
      <c r="AH1575" t="s">
        <v>5234</v>
      </c>
      <c r="AI1575" s="7"/>
    </row>
    <row r="1576" spans="1:49" ht="11" customHeight="1" outlineLevel="1" x14ac:dyDescent="0.25">
      <c r="A1576" t="s">
        <v>1845</v>
      </c>
      <c r="C1576" s="2" t="s">
        <v>12521</v>
      </c>
      <c r="D1576" s="2" t="s">
        <v>4062</v>
      </c>
      <c r="E1576" s="7">
        <v>1937</v>
      </c>
      <c r="F1576" s="5" t="s">
        <v>5140</v>
      </c>
      <c r="H1576" s="5" t="s">
        <v>6501</v>
      </c>
      <c r="I1576" s="6" t="s">
        <v>5233</v>
      </c>
      <c r="J1576" s="6"/>
      <c r="K1576" s="17">
        <v>1</v>
      </c>
      <c r="L1576" s="17" t="s">
        <v>7732</v>
      </c>
      <c r="M1576" s="9"/>
      <c r="N1576" s="9"/>
      <c r="O1576" s="21"/>
      <c r="Q1576" s="29"/>
      <c r="U1576" s="17"/>
      <c r="V1576" s="2" t="s">
        <v>4062</v>
      </c>
      <c r="X1576" t="s">
        <v>7732</v>
      </c>
      <c r="Y1576" t="str">
        <f t="shared" si="106"/>
        <v/>
      </c>
      <c r="AA1576" t="str">
        <f t="shared" si="107"/>
        <v/>
      </c>
      <c r="AC1576" s="7"/>
      <c r="AD1576" t="s">
        <v>5233</v>
      </c>
      <c r="AE1576">
        <f t="shared" si="109"/>
        <v>0</v>
      </c>
      <c r="AG1576" s="2"/>
      <c r="AH1576" t="s">
        <v>1462</v>
      </c>
      <c r="AI1576" s="7"/>
    </row>
    <row r="1577" spans="1:49" ht="11" customHeight="1" outlineLevel="1" x14ac:dyDescent="0.25">
      <c r="A1577" t="s">
        <v>1845</v>
      </c>
      <c r="C1577" s="2" t="s">
        <v>12521</v>
      </c>
      <c r="D1577" s="2" t="s">
        <v>4062</v>
      </c>
      <c r="E1577" s="7">
        <v>1937</v>
      </c>
      <c r="F1577" s="5" t="s">
        <v>4144</v>
      </c>
      <c r="H1577" s="5" t="s">
        <v>5229</v>
      </c>
      <c r="I1577" s="6" t="s">
        <v>6022</v>
      </c>
      <c r="J1577" s="6"/>
      <c r="K1577" s="17">
        <v>1</v>
      </c>
      <c r="L1577" s="17" t="s">
        <v>7732</v>
      </c>
      <c r="M1577" s="9"/>
      <c r="N1577" s="9"/>
      <c r="O1577" s="21"/>
      <c r="Q1577" s="29"/>
      <c r="U1577" s="17"/>
      <c r="V1577" s="2" t="s">
        <v>4062</v>
      </c>
      <c r="X1577" t="s">
        <v>7732</v>
      </c>
      <c r="Y1577" t="str">
        <f t="shared" si="106"/>
        <v/>
      </c>
      <c r="AA1577" t="str">
        <f t="shared" si="107"/>
        <v/>
      </c>
      <c r="AC1577" s="7"/>
      <c r="AD1577" t="s">
        <v>6022</v>
      </c>
      <c r="AE1577">
        <f t="shared" si="109"/>
        <v>0</v>
      </c>
      <c r="AG1577" s="2"/>
      <c r="AH1577" t="s">
        <v>5234</v>
      </c>
      <c r="AI1577" s="7"/>
    </row>
    <row r="1578" spans="1:49" ht="11" customHeight="1" outlineLevel="1" x14ac:dyDescent="0.25">
      <c r="A1578" t="s">
        <v>1845</v>
      </c>
      <c r="C1578" s="2" t="s">
        <v>12521</v>
      </c>
      <c r="D1578" s="2" t="s">
        <v>4062</v>
      </c>
      <c r="E1578" s="7">
        <v>1937</v>
      </c>
      <c r="F1578" s="5" t="s">
        <v>4694</v>
      </c>
      <c r="H1578" s="5" t="s">
        <v>3829</v>
      </c>
      <c r="I1578" s="6" t="s">
        <v>6022</v>
      </c>
      <c r="J1578" s="6"/>
      <c r="K1578" s="17">
        <v>1</v>
      </c>
      <c r="L1578" s="17" t="s">
        <v>20075</v>
      </c>
      <c r="M1578" s="9"/>
      <c r="N1578" s="9"/>
      <c r="O1578" s="21"/>
      <c r="Q1578" s="29"/>
      <c r="U1578" s="17"/>
      <c r="V1578" s="2" t="s">
        <v>4062</v>
      </c>
      <c r="X1578" t="s">
        <v>7732</v>
      </c>
      <c r="Y1578" t="str">
        <f t="shared" si="106"/>
        <v/>
      </c>
      <c r="AA1578" t="str">
        <f t="shared" si="107"/>
        <v/>
      </c>
      <c r="AC1578" s="7"/>
      <c r="AD1578" t="s">
        <v>6022</v>
      </c>
      <c r="AE1578">
        <f t="shared" si="109"/>
        <v>0</v>
      </c>
      <c r="AG1578" s="2"/>
      <c r="AH1578" t="s">
        <v>5234</v>
      </c>
      <c r="AI1578" s="7"/>
    </row>
    <row r="1579" spans="1:49" ht="11" customHeight="1" outlineLevel="1" x14ac:dyDescent="0.25">
      <c r="A1579" t="s">
        <v>1845</v>
      </c>
      <c r="C1579" s="2" t="s">
        <v>12521</v>
      </c>
      <c r="D1579" s="2" t="s">
        <v>4062</v>
      </c>
      <c r="E1579" s="7">
        <v>1937</v>
      </c>
      <c r="F1579" s="5" t="s">
        <v>4145</v>
      </c>
      <c r="H1579" s="5" t="s">
        <v>3831</v>
      </c>
      <c r="I1579" s="6" t="s">
        <v>6022</v>
      </c>
      <c r="J1579" s="6"/>
      <c r="K1579" s="17">
        <v>1</v>
      </c>
      <c r="L1579" s="17" t="s">
        <v>7732</v>
      </c>
      <c r="M1579" s="9"/>
      <c r="N1579" s="9"/>
      <c r="O1579" s="21"/>
      <c r="Q1579" s="29"/>
      <c r="U1579" s="17"/>
      <c r="V1579" s="2" t="s">
        <v>4062</v>
      </c>
      <c r="X1579" t="s">
        <v>7732</v>
      </c>
      <c r="Y1579" t="str">
        <f t="shared" si="106"/>
        <v/>
      </c>
      <c r="AA1579" t="str">
        <f t="shared" si="107"/>
        <v/>
      </c>
      <c r="AC1579" s="7"/>
      <c r="AD1579" t="s">
        <v>6022</v>
      </c>
      <c r="AE1579">
        <f t="shared" si="109"/>
        <v>0</v>
      </c>
      <c r="AG1579" s="2"/>
      <c r="AH1579" t="s">
        <v>5234</v>
      </c>
      <c r="AI1579" s="7"/>
    </row>
    <row r="1580" spans="1:49" ht="11" customHeight="1" outlineLevel="1" x14ac:dyDescent="0.25">
      <c r="A1580" t="s">
        <v>1845</v>
      </c>
      <c r="C1580" s="2" t="s">
        <v>12521</v>
      </c>
      <c r="D1580" s="2" t="s">
        <v>4062</v>
      </c>
      <c r="E1580" s="7">
        <v>1937</v>
      </c>
      <c r="F1580" s="5" t="s">
        <v>2390</v>
      </c>
      <c r="H1580" s="5" t="s">
        <v>3831</v>
      </c>
      <c r="I1580" s="6" t="s">
        <v>6022</v>
      </c>
      <c r="J1580" s="6"/>
      <c r="K1580" s="17">
        <v>1</v>
      </c>
      <c r="L1580" s="17" t="s">
        <v>20075</v>
      </c>
      <c r="M1580" s="9"/>
      <c r="N1580" s="9"/>
      <c r="O1580" s="21"/>
      <c r="Q1580" s="29"/>
      <c r="U1580" s="17"/>
      <c r="V1580" s="2" t="s">
        <v>4062</v>
      </c>
      <c r="X1580" t="s">
        <v>7732</v>
      </c>
      <c r="Y1580" t="str">
        <f t="shared" si="106"/>
        <v/>
      </c>
      <c r="AA1580" t="str">
        <f t="shared" si="107"/>
        <v/>
      </c>
      <c r="AC1580" s="7"/>
      <c r="AD1580" t="s">
        <v>6022</v>
      </c>
      <c r="AE1580">
        <f t="shared" si="109"/>
        <v>0</v>
      </c>
      <c r="AG1580" s="2"/>
      <c r="AH1580" t="s">
        <v>5234</v>
      </c>
      <c r="AI1580" s="7"/>
    </row>
    <row r="1581" spans="1:49" ht="11" customHeight="1" outlineLevel="1" x14ac:dyDescent="0.25">
      <c r="A1581" t="s">
        <v>1845</v>
      </c>
      <c r="C1581" s="2" t="s">
        <v>12521</v>
      </c>
      <c r="D1581" s="2" t="s">
        <v>4062</v>
      </c>
      <c r="E1581" s="7">
        <v>1937</v>
      </c>
      <c r="F1581" s="5" t="s">
        <v>1397</v>
      </c>
      <c r="H1581" s="5" t="s">
        <v>6501</v>
      </c>
      <c r="I1581" s="6" t="s">
        <v>6022</v>
      </c>
      <c r="J1581" s="6"/>
      <c r="K1581" s="17">
        <v>1</v>
      </c>
      <c r="L1581" s="17" t="s">
        <v>7732</v>
      </c>
      <c r="M1581" s="9"/>
      <c r="N1581" s="9"/>
      <c r="O1581" s="21"/>
      <c r="Q1581" s="29"/>
      <c r="U1581" s="17"/>
      <c r="V1581" s="2" t="s">
        <v>4062</v>
      </c>
      <c r="X1581" t="s">
        <v>7732</v>
      </c>
      <c r="Y1581" t="str">
        <f t="shared" si="106"/>
        <v/>
      </c>
      <c r="AA1581" t="str">
        <f t="shared" si="107"/>
        <v/>
      </c>
      <c r="AC1581" s="7"/>
      <c r="AD1581" t="s">
        <v>6022</v>
      </c>
      <c r="AE1581">
        <f t="shared" si="109"/>
        <v>0</v>
      </c>
      <c r="AG1581" s="2"/>
      <c r="AH1581" t="s">
        <v>5234</v>
      </c>
      <c r="AI1581" s="7"/>
    </row>
    <row r="1582" spans="1:49" ht="11" customHeight="1" outlineLevel="1" x14ac:dyDescent="0.25">
      <c r="A1582" t="s">
        <v>1845</v>
      </c>
      <c r="C1582" s="2" t="s">
        <v>12521</v>
      </c>
      <c r="D1582" s="2" t="s">
        <v>4062</v>
      </c>
      <c r="E1582" s="7">
        <v>1937</v>
      </c>
      <c r="F1582" s="5" t="s">
        <v>1398</v>
      </c>
      <c r="H1582" s="5" t="s">
        <v>3832</v>
      </c>
      <c r="I1582" s="6" t="s">
        <v>6022</v>
      </c>
      <c r="J1582" s="6"/>
      <c r="K1582" s="17">
        <v>1</v>
      </c>
      <c r="L1582" s="17" t="s">
        <v>7732</v>
      </c>
      <c r="M1582" s="9"/>
      <c r="N1582" s="9"/>
      <c r="O1582" s="21"/>
      <c r="Q1582" s="29"/>
      <c r="U1582" s="17"/>
      <c r="V1582" s="2" t="s">
        <v>4062</v>
      </c>
      <c r="X1582" t="s">
        <v>7732</v>
      </c>
      <c r="Y1582" t="str">
        <f t="shared" si="106"/>
        <v/>
      </c>
      <c r="AA1582" t="str">
        <f t="shared" si="107"/>
        <v/>
      </c>
      <c r="AC1582" s="7"/>
      <c r="AD1582" t="s">
        <v>6022</v>
      </c>
      <c r="AE1582">
        <f t="shared" si="109"/>
        <v>0</v>
      </c>
      <c r="AG1582" s="2"/>
      <c r="AH1582" t="s">
        <v>5234</v>
      </c>
      <c r="AI1582" s="7"/>
    </row>
    <row r="1583" spans="1:49" ht="11" customHeight="1" x14ac:dyDescent="0.25">
      <c r="A1583" t="s">
        <v>9293</v>
      </c>
      <c r="B1583" t="s">
        <v>11994</v>
      </c>
      <c r="C1583" s="2" t="s">
        <v>11983</v>
      </c>
      <c r="E1583" s="7"/>
      <c r="F1583" s="5"/>
      <c r="H1583" s="5"/>
      <c r="I1583" s="6"/>
      <c r="J1583" s="6"/>
      <c r="K1583" s="17"/>
      <c r="L1583" s="17"/>
      <c r="M1583" s="9"/>
      <c r="N1583" s="9">
        <f>SUM(M1584:M1659)</f>
        <v>251.89999999999986</v>
      </c>
      <c r="O1583" s="21">
        <v>1106</v>
      </c>
      <c r="P1583">
        <f>COUNTIF(L1584:L1659,"*")</f>
        <v>76</v>
      </c>
      <c r="Q1583" s="29">
        <f>P1583/O1583</f>
        <v>6.8716094032549732E-2</v>
      </c>
      <c r="R1583">
        <f>COUNTIF(L1584:L1659,"Y")+COUNTIF(L1584:L1659,"S")</f>
        <v>64</v>
      </c>
      <c r="U1583" s="17" t="s">
        <v>7730</v>
      </c>
      <c r="V1583" s="2"/>
      <c r="W1583" t="s">
        <v>18645</v>
      </c>
      <c r="Y1583" t="str">
        <f t="shared" si="106"/>
        <v/>
      </c>
      <c r="AA1583" t="str">
        <f t="shared" si="107"/>
        <v/>
      </c>
      <c r="AC1583" s="7"/>
      <c r="AF1583">
        <f>COUNTIF(AE1584:AE1659,"1")</f>
        <v>0</v>
      </c>
      <c r="AG1583" s="2"/>
      <c r="AI1583" s="7"/>
      <c r="AJ1583">
        <f>COUNTIF($K1584:$K1659,"1")-COUNTIFS($K1584:$K1659,"1",$L1584:$L1659,"V")</f>
        <v>18</v>
      </c>
      <c r="AK1583">
        <f>COUNTIFS($K1584:$K1659,"1",$L1584:$L1659,"Y")+COUNTIFS($K1584:$K1659,"1",$L1584:$L1659,"s")</f>
        <v>14</v>
      </c>
      <c r="AL1583">
        <f>COUNTIF($K1584:$K1659,"2")-COUNTIFS($K1584:$K1659,"2",$L1584:$L1659,"V")</f>
        <v>3</v>
      </c>
      <c r="AM1583">
        <f>COUNTIFS($K1584:$K1659,"2",$L1584:$L1659,"Y")+COUNTIFS($K1584:$K1659,"2",$L1584:$L1659,"s")</f>
        <v>2</v>
      </c>
      <c r="AN1583">
        <f>COUNTIF($K1584:$K1659,"3")-COUNTIFS($K1584:$K1659,"3",$L1584:$L1659,"V")</f>
        <v>22</v>
      </c>
      <c r="AO1583">
        <f>COUNTIFS($K1584:$K1659,"3",$L1584:$L1659,"Y")+COUNTIFS($K1584:$K1659,"3",$L1584:$L1659,"s")</f>
        <v>18</v>
      </c>
      <c r="AP1583">
        <f>COUNTIF($K1584:$K1659,"4")-COUNTIFS($K1584:$K1659,"4",$L1584:$L1659,"V")</f>
        <v>6</v>
      </c>
      <c r="AQ1583">
        <f>COUNTIFS($K1584:$K1659,"4",$L1584:$L1659,"Y")+COUNTIFS($K1584:$K1659,"4",$L1584:$L1659,"s")</f>
        <v>6</v>
      </c>
      <c r="AR1583">
        <f>COUNTIF($K1584:$K1659,"5")-COUNTIFS($K1584:$K1659,"5",$L1584:$L1659,"V")</f>
        <v>17</v>
      </c>
      <c r="AS1583">
        <f>COUNTIFS($K1584:$K1659,"5",$L1584:$L1659,"Y")+COUNTIFS($K1584:$K1659,"5",$L1584:$L1659,"s")</f>
        <v>14</v>
      </c>
      <c r="AT1583">
        <f>COUNTIF($K1584:$K1659,"6")-COUNTIFS($K1584:$K1659,"6",$L1584:$L1659,"V")</f>
        <v>10</v>
      </c>
      <c r="AU1583">
        <f>COUNTIFS($K1584:$K1659,"6",$L1584:$L1659,"Y")+COUNTIFS($K1584:$K1659,"6",$L1584:$L1659,"s")</f>
        <v>10</v>
      </c>
      <c r="AV1583">
        <f>COUNTIF($K1584:$K1659,"7")-COUNTIFS($K1584:$K1659,"7",$L1584:$L1659,"V")</f>
        <v>0</v>
      </c>
      <c r="AW1583">
        <f>COUNTIFS($K1584:$K1659,"7",$L1584:$L1659,"Y")+COUNTIFS($K1584:$K1659,"7",$L1584:$L1659,"s")</f>
        <v>0</v>
      </c>
    </row>
    <row r="1584" spans="1:49" ht="11" customHeight="1" outlineLevel="1" x14ac:dyDescent="0.25">
      <c r="A1584" t="s">
        <v>5754</v>
      </c>
      <c r="C1584" s="2" t="s">
        <v>11983</v>
      </c>
      <c r="D1584" s="2">
        <v>255</v>
      </c>
      <c r="E1584" s="7">
        <v>1948</v>
      </c>
      <c r="F1584" s="5" t="s">
        <v>5139</v>
      </c>
      <c r="H1584" s="5" t="s">
        <v>4813</v>
      </c>
      <c r="I1584" s="6" t="s">
        <v>4820</v>
      </c>
      <c r="J1584" s="6" t="s">
        <v>9239</v>
      </c>
      <c r="K1584" s="17">
        <v>5</v>
      </c>
      <c r="L1584" s="17" t="s">
        <v>7730</v>
      </c>
      <c r="M1584" s="9">
        <v>0.25</v>
      </c>
      <c r="N1584" s="9"/>
      <c r="O1584" s="21"/>
      <c r="Q1584" s="29"/>
      <c r="U1584" s="17"/>
      <c r="V1584" s="2">
        <v>257</v>
      </c>
      <c r="Y1584" t="str">
        <f t="shared" si="106"/>
        <v/>
      </c>
      <c r="AA1584" t="str">
        <f t="shared" si="107"/>
        <v/>
      </c>
      <c r="AC1584" s="7"/>
      <c r="AD1584" t="s">
        <v>4820</v>
      </c>
      <c r="AE1584">
        <f t="shared" ref="AE1584:AE1615" si="110">COUNTIF(I1584,"*Fuji*")</f>
        <v>0</v>
      </c>
      <c r="AG1584" s="2"/>
      <c r="AH1584" t="s">
        <v>5758</v>
      </c>
      <c r="AI1584" s="7" t="s">
        <v>4610</v>
      </c>
    </row>
    <row r="1585" spans="1:35" ht="11" customHeight="1" outlineLevel="1" x14ac:dyDescent="0.25">
      <c r="A1585" t="s">
        <v>5754</v>
      </c>
      <c r="C1585" s="2" t="s">
        <v>11983</v>
      </c>
      <c r="D1585" s="2">
        <v>256</v>
      </c>
      <c r="E1585" s="7">
        <v>1948</v>
      </c>
      <c r="F1585" s="5" t="s">
        <v>5138</v>
      </c>
      <c r="H1585" s="5" t="s">
        <v>4814</v>
      </c>
      <c r="I1585" s="6" t="s">
        <v>4821</v>
      </c>
      <c r="J1585" s="6" t="s">
        <v>9239</v>
      </c>
      <c r="K1585" s="17">
        <v>5</v>
      </c>
      <c r="L1585" s="17" t="s">
        <v>7730</v>
      </c>
      <c r="M1585" s="9">
        <v>0.25</v>
      </c>
      <c r="N1585" s="9"/>
      <c r="O1585" s="21"/>
      <c r="Q1585" s="29"/>
      <c r="U1585" s="17"/>
      <c r="V1585" s="2">
        <v>258</v>
      </c>
      <c r="Y1585" t="str">
        <f t="shared" si="106"/>
        <v/>
      </c>
      <c r="AA1585" t="str">
        <f t="shared" si="107"/>
        <v/>
      </c>
      <c r="AC1585" s="7"/>
      <c r="AD1585" t="s">
        <v>4821</v>
      </c>
      <c r="AE1585">
        <f t="shared" si="110"/>
        <v>0</v>
      </c>
      <c r="AG1585" s="2"/>
      <c r="AH1585" t="s">
        <v>5758</v>
      </c>
      <c r="AI1585" s="7" t="s">
        <v>4610</v>
      </c>
    </row>
    <row r="1586" spans="1:35" ht="11" customHeight="1" outlineLevel="1" x14ac:dyDescent="0.25">
      <c r="A1586" t="s">
        <v>5754</v>
      </c>
      <c r="C1586" s="2" t="s">
        <v>11983</v>
      </c>
      <c r="D1586" s="2">
        <v>257</v>
      </c>
      <c r="E1586" s="7">
        <v>1948</v>
      </c>
      <c r="F1586" s="5" t="s">
        <v>3421</v>
      </c>
      <c r="H1586" s="5" t="s">
        <v>4815</v>
      </c>
      <c r="I1586" s="6" t="s">
        <v>4822</v>
      </c>
      <c r="J1586" s="6" t="s">
        <v>9239</v>
      </c>
      <c r="K1586" s="17">
        <v>5</v>
      </c>
      <c r="L1586" s="17" t="s">
        <v>7730</v>
      </c>
      <c r="M1586" s="9">
        <v>0.5</v>
      </c>
      <c r="N1586" s="9"/>
      <c r="O1586" s="21"/>
      <c r="Q1586" s="29"/>
      <c r="U1586" s="17"/>
      <c r="V1586" s="2">
        <v>259</v>
      </c>
      <c r="Y1586" t="str">
        <f t="shared" si="106"/>
        <v/>
      </c>
      <c r="AA1586" t="str">
        <f t="shared" si="107"/>
        <v/>
      </c>
      <c r="AC1586" s="7"/>
      <c r="AD1586" t="s">
        <v>4822</v>
      </c>
      <c r="AE1586">
        <f t="shared" si="110"/>
        <v>0</v>
      </c>
      <c r="AG1586" s="2"/>
      <c r="AH1586" t="s">
        <v>5758</v>
      </c>
      <c r="AI1586" s="7" t="s">
        <v>4610</v>
      </c>
    </row>
    <row r="1587" spans="1:35" ht="11" customHeight="1" outlineLevel="1" x14ac:dyDescent="0.25">
      <c r="A1587" t="s">
        <v>5754</v>
      </c>
      <c r="C1587" s="2" t="s">
        <v>11983</v>
      </c>
      <c r="D1587" s="2">
        <v>258</v>
      </c>
      <c r="E1587" s="7">
        <v>1948</v>
      </c>
      <c r="F1587" s="5" t="s">
        <v>4810</v>
      </c>
      <c r="H1587" s="5" t="s">
        <v>4816</v>
      </c>
      <c r="I1587" s="6" t="s">
        <v>4823</v>
      </c>
      <c r="J1587" s="6" t="s">
        <v>9239</v>
      </c>
      <c r="K1587" s="17">
        <v>5</v>
      </c>
      <c r="L1587" s="17" t="s">
        <v>7730</v>
      </c>
      <c r="M1587" s="9">
        <v>2.5</v>
      </c>
      <c r="N1587" s="9"/>
      <c r="O1587" s="21"/>
      <c r="Q1587" s="29"/>
      <c r="U1587" s="17"/>
      <c r="V1587" s="2">
        <v>260</v>
      </c>
      <c r="Y1587" t="str">
        <f t="shared" si="106"/>
        <v/>
      </c>
      <c r="AA1587" t="str">
        <f t="shared" si="107"/>
        <v/>
      </c>
      <c r="AC1587" s="7"/>
      <c r="AD1587" t="s">
        <v>4823</v>
      </c>
      <c r="AE1587">
        <f t="shared" si="110"/>
        <v>0</v>
      </c>
      <c r="AG1587" s="2"/>
      <c r="AH1587" t="s">
        <v>5758</v>
      </c>
      <c r="AI1587" s="7" t="s">
        <v>4610</v>
      </c>
    </row>
    <row r="1588" spans="1:35" ht="11" customHeight="1" outlineLevel="1" x14ac:dyDescent="0.25">
      <c r="A1588" t="s">
        <v>5754</v>
      </c>
      <c r="C1588" s="2" t="s">
        <v>11983</v>
      </c>
      <c r="D1588" s="2">
        <v>259</v>
      </c>
      <c r="E1588" s="7">
        <v>1948</v>
      </c>
      <c r="F1588" s="5" t="s">
        <v>4811</v>
      </c>
      <c r="H1588" s="5" t="s">
        <v>4817</v>
      </c>
      <c r="I1588" s="6" t="s">
        <v>4824</v>
      </c>
      <c r="J1588" s="6" t="s">
        <v>9239</v>
      </c>
      <c r="K1588" s="17">
        <v>3</v>
      </c>
      <c r="L1588" s="17" t="s">
        <v>7732</v>
      </c>
      <c r="M1588" s="9"/>
      <c r="N1588" s="9"/>
      <c r="O1588" s="21"/>
      <c r="Q1588" s="29"/>
      <c r="U1588" s="17"/>
      <c r="V1588" s="2">
        <v>261</v>
      </c>
      <c r="Y1588" t="str">
        <f t="shared" si="106"/>
        <v/>
      </c>
      <c r="AA1588" t="str">
        <f t="shared" si="107"/>
        <v/>
      </c>
      <c r="AC1588" s="7"/>
      <c r="AD1588" t="s">
        <v>4824</v>
      </c>
      <c r="AE1588">
        <f t="shared" si="110"/>
        <v>0</v>
      </c>
      <c r="AG1588" s="2"/>
      <c r="AH1588" t="s">
        <v>5758</v>
      </c>
      <c r="AI1588" s="7" t="s">
        <v>4922</v>
      </c>
    </row>
    <row r="1589" spans="1:35" ht="11" customHeight="1" outlineLevel="1" x14ac:dyDescent="0.25">
      <c r="A1589" t="s">
        <v>5754</v>
      </c>
      <c r="C1589" s="2" t="s">
        <v>11983</v>
      </c>
      <c r="D1589" s="2">
        <v>260</v>
      </c>
      <c r="E1589" s="7">
        <v>1948</v>
      </c>
      <c r="F1589" s="5" t="s">
        <v>2445</v>
      </c>
      <c r="H1589" s="5" t="s">
        <v>2446</v>
      </c>
      <c r="I1589" s="6" t="s">
        <v>2447</v>
      </c>
      <c r="J1589" s="6" t="s">
        <v>9239</v>
      </c>
      <c r="K1589" s="17">
        <v>3</v>
      </c>
      <c r="L1589" s="17" t="s">
        <v>7732</v>
      </c>
      <c r="M1589" s="9"/>
      <c r="N1589" s="9"/>
      <c r="O1589" s="21"/>
      <c r="Q1589" s="29"/>
      <c r="U1589" s="17"/>
      <c r="V1589" s="2">
        <v>262</v>
      </c>
      <c r="Y1589" t="str">
        <f t="shared" si="106"/>
        <v/>
      </c>
      <c r="AA1589" t="str">
        <f t="shared" si="107"/>
        <v/>
      </c>
      <c r="AC1589" s="7"/>
      <c r="AD1589" t="s">
        <v>2447</v>
      </c>
      <c r="AE1589">
        <f t="shared" si="110"/>
        <v>0</v>
      </c>
      <c r="AG1589" s="2"/>
      <c r="AH1589" t="s">
        <v>5758</v>
      </c>
      <c r="AI1589" s="7" t="s">
        <v>4922</v>
      </c>
    </row>
    <row r="1590" spans="1:35" ht="11" customHeight="1" outlineLevel="1" x14ac:dyDescent="0.25">
      <c r="A1590" t="s">
        <v>5754</v>
      </c>
      <c r="C1590" s="2" t="s">
        <v>11983</v>
      </c>
      <c r="D1590" s="2">
        <v>261</v>
      </c>
      <c r="E1590" s="7">
        <v>1948</v>
      </c>
      <c r="F1590" s="5" t="s">
        <v>5173</v>
      </c>
      <c r="H1590" s="5" t="s">
        <v>4818</v>
      </c>
      <c r="I1590" s="6" t="s">
        <v>4825</v>
      </c>
      <c r="J1590" s="6" t="s">
        <v>9239</v>
      </c>
      <c r="K1590" s="17">
        <v>5</v>
      </c>
      <c r="L1590" s="17" t="s">
        <v>7730</v>
      </c>
      <c r="M1590" s="9">
        <v>1.5</v>
      </c>
      <c r="N1590" s="9"/>
      <c r="O1590" s="21"/>
      <c r="Q1590" s="29"/>
      <c r="U1590" s="17"/>
      <c r="V1590" s="2">
        <v>263</v>
      </c>
      <c r="Y1590" t="str">
        <f t="shared" si="106"/>
        <v/>
      </c>
      <c r="AA1590" t="str">
        <f t="shared" si="107"/>
        <v/>
      </c>
      <c r="AC1590" s="7"/>
      <c r="AD1590" t="s">
        <v>4825</v>
      </c>
      <c r="AE1590">
        <f t="shared" si="110"/>
        <v>0</v>
      </c>
      <c r="AG1590" s="2"/>
      <c r="AH1590" t="s">
        <v>5758</v>
      </c>
      <c r="AI1590" s="7" t="s">
        <v>4922</v>
      </c>
    </row>
    <row r="1591" spans="1:35" ht="11" customHeight="1" outlineLevel="1" x14ac:dyDescent="0.25">
      <c r="A1591" t="s">
        <v>5754</v>
      </c>
      <c r="C1591" s="2" t="s">
        <v>11983</v>
      </c>
      <c r="D1591" s="2">
        <v>262</v>
      </c>
      <c r="E1591" s="7">
        <v>1948</v>
      </c>
      <c r="F1591" s="5" t="s">
        <v>5755</v>
      </c>
      <c r="H1591" s="5" t="s">
        <v>5756</v>
      </c>
      <c r="I1591" s="6" t="s">
        <v>5757</v>
      </c>
      <c r="J1591" s="6" t="s">
        <v>9239</v>
      </c>
      <c r="K1591" s="17">
        <v>1</v>
      </c>
      <c r="L1591" s="17" t="s">
        <v>7730</v>
      </c>
      <c r="M1591" s="9">
        <v>0.2</v>
      </c>
      <c r="N1591" s="9"/>
      <c r="O1591" s="21"/>
      <c r="Q1591" s="29"/>
      <c r="U1591" s="17"/>
      <c r="V1591" s="2">
        <v>264</v>
      </c>
      <c r="Y1591" t="str">
        <f t="shared" si="106"/>
        <v/>
      </c>
      <c r="AA1591" t="str">
        <f t="shared" si="107"/>
        <v/>
      </c>
      <c r="AC1591" s="7"/>
      <c r="AD1591" t="s">
        <v>5757</v>
      </c>
      <c r="AE1591">
        <f t="shared" si="110"/>
        <v>0</v>
      </c>
      <c r="AG1591" s="2"/>
      <c r="AH1591" t="s">
        <v>5758</v>
      </c>
      <c r="AI1591" s="7" t="s">
        <v>4620</v>
      </c>
    </row>
    <row r="1592" spans="1:35" ht="11" customHeight="1" outlineLevel="1" x14ac:dyDescent="0.25">
      <c r="A1592" t="s">
        <v>5754</v>
      </c>
      <c r="C1592" s="2" t="s">
        <v>11983</v>
      </c>
      <c r="D1592" s="2">
        <v>263</v>
      </c>
      <c r="E1592" s="7">
        <v>1948</v>
      </c>
      <c r="F1592" s="5" t="s">
        <v>4812</v>
      </c>
      <c r="H1592" s="5" t="s">
        <v>4819</v>
      </c>
      <c r="I1592" s="6" t="s">
        <v>3386</v>
      </c>
      <c r="J1592" s="6" t="s">
        <v>9239</v>
      </c>
      <c r="K1592" s="17">
        <v>5</v>
      </c>
      <c r="L1592" s="17" t="s">
        <v>7732</v>
      </c>
      <c r="M1592" s="9"/>
      <c r="N1592" s="9"/>
      <c r="O1592" s="21"/>
      <c r="Q1592" s="29"/>
      <c r="U1592" s="17"/>
      <c r="V1592" s="2">
        <v>265</v>
      </c>
      <c r="Y1592" t="str">
        <f t="shared" si="106"/>
        <v/>
      </c>
      <c r="AA1592" t="str">
        <f t="shared" si="107"/>
        <v/>
      </c>
      <c r="AC1592" s="7"/>
      <c r="AD1592" t="s">
        <v>3386</v>
      </c>
      <c r="AE1592">
        <f t="shared" si="110"/>
        <v>0</v>
      </c>
      <c r="AG1592" s="2"/>
      <c r="AH1592" t="s">
        <v>5758</v>
      </c>
      <c r="AI1592" s="7" t="s">
        <v>4620</v>
      </c>
    </row>
    <row r="1593" spans="1:35" ht="11" customHeight="1" outlineLevel="1" x14ac:dyDescent="0.25">
      <c r="A1593" t="s">
        <v>5754</v>
      </c>
      <c r="C1593" s="2" t="s">
        <v>11983</v>
      </c>
      <c r="D1593" s="2">
        <v>275</v>
      </c>
      <c r="E1593" s="7">
        <v>1952</v>
      </c>
      <c r="F1593" s="5" t="s">
        <v>5139</v>
      </c>
      <c r="H1593" s="5" t="s">
        <v>5398</v>
      </c>
      <c r="I1593" s="6" t="s">
        <v>3387</v>
      </c>
      <c r="J1593" s="6" t="s">
        <v>9240</v>
      </c>
      <c r="K1593" s="17">
        <v>6</v>
      </c>
      <c r="L1593" s="17" t="s">
        <v>7730</v>
      </c>
      <c r="M1593" s="9">
        <v>0.2</v>
      </c>
      <c r="N1593" s="9"/>
      <c r="O1593" s="21"/>
      <c r="Q1593" s="29"/>
      <c r="U1593" s="17"/>
      <c r="V1593" s="2">
        <v>277</v>
      </c>
      <c r="Y1593" t="str">
        <f t="shared" si="106"/>
        <v/>
      </c>
      <c r="AA1593" t="str">
        <f t="shared" si="107"/>
        <v/>
      </c>
      <c r="AC1593" s="7"/>
      <c r="AD1593" t="s">
        <v>3387</v>
      </c>
      <c r="AE1593">
        <f t="shared" si="110"/>
        <v>0</v>
      </c>
      <c r="AG1593" s="2"/>
      <c r="AH1593" t="s">
        <v>5758</v>
      </c>
      <c r="AI1593" s="7" t="s">
        <v>4610</v>
      </c>
    </row>
    <row r="1594" spans="1:35" ht="11" customHeight="1" outlineLevel="1" x14ac:dyDescent="0.25">
      <c r="A1594" t="s">
        <v>5754</v>
      </c>
      <c r="C1594" s="2" t="s">
        <v>11983</v>
      </c>
      <c r="D1594" s="2">
        <v>284</v>
      </c>
      <c r="E1594" s="7">
        <v>1952</v>
      </c>
      <c r="F1594" s="5" t="s">
        <v>4812</v>
      </c>
      <c r="H1594" s="5" t="s">
        <v>5398</v>
      </c>
      <c r="I1594" s="6" t="s">
        <v>3387</v>
      </c>
      <c r="J1594" s="6" t="s">
        <v>9240</v>
      </c>
      <c r="K1594" s="17">
        <v>6</v>
      </c>
      <c r="L1594" s="17" t="s">
        <v>7730</v>
      </c>
      <c r="M1594" s="9">
        <v>6.7</v>
      </c>
      <c r="N1594" s="9"/>
      <c r="O1594" s="21"/>
      <c r="Q1594" s="29"/>
      <c r="U1594" s="17"/>
      <c r="V1594" s="2">
        <v>286</v>
      </c>
      <c r="Y1594" t="str">
        <f t="shared" si="106"/>
        <v/>
      </c>
      <c r="AA1594" t="str">
        <f t="shared" si="107"/>
        <v/>
      </c>
      <c r="AC1594" s="7"/>
      <c r="AD1594" t="s">
        <v>3387</v>
      </c>
      <c r="AE1594">
        <f t="shared" si="110"/>
        <v>0</v>
      </c>
      <c r="AG1594" s="2"/>
      <c r="AH1594" t="s">
        <v>5758</v>
      </c>
      <c r="AI1594" s="7" t="s">
        <v>4922</v>
      </c>
    </row>
    <row r="1595" spans="1:35" ht="11" customHeight="1" outlineLevel="1" x14ac:dyDescent="0.25">
      <c r="A1595" t="s">
        <v>5754</v>
      </c>
      <c r="C1595" s="2" t="s">
        <v>11983</v>
      </c>
      <c r="D1595" s="2">
        <v>317</v>
      </c>
      <c r="E1595" s="7">
        <v>1961</v>
      </c>
      <c r="F1595" s="5" t="s">
        <v>3223</v>
      </c>
      <c r="H1595" s="5" t="s">
        <v>5398</v>
      </c>
      <c r="I1595" s="6" t="s">
        <v>3224</v>
      </c>
      <c r="J1595" s="6" t="s">
        <v>9241</v>
      </c>
      <c r="K1595" s="17">
        <v>1</v>
      </c>
      <c r="L1595" s="17" t="s">
        <v>7730</v>
      </c>
      <c r="M1595" s="9">
        <v>5</v>
      </c>
      <c r="N1595" s="9"/>
      <c r="O1595" s="21"/>
      <c r="Q1595" s="29"/>
      <c r="U1595" s="17"/>
      <c r="V1595" s="2">
        <v>319</v>
      </c>
      <c r="Y1595" t="str">
        <f t="shared" si="106"/>
        <v/>
      </c>
      <c r="AA1595" t="str">
        <f t="shared" si="107"/>
        <v/>
      </c>
      <c r="AC1595" s="7"/>
      <c r="AD1595" t="s">
        <v>3224</v>
      </c>
      <c r="AE1595">
        <f t="shared" si="110"/>
        <v>0</v>
      </c>
      <c r="AG1595" s="2"/>
      <c r="AH1595" t="s">
        <v>5758</v>
      </c>
      <c r="AI1595" s="7" t="s">
        <v>4922</v>
      </c>
    </row>
    <row r="1596" spans="1:35" ht="11" customHeight="1" outlineLevel="1" x14ac:dyDescent="0.25">
      <c r="A1596" t="s">
        <v>5754</v>
      </c>
      <c r="C1596" s="2" t="s">
        <v>11983</v>
      </c>
      <c r="D1596" s="2">
        <v>343</v>
      </c>
      <c r="E1596" s="7">
        <v>1968</v>
      </c>
      <c r="F1596" s="5" t="s">
        <v>3421</v>
      </c>
      <c r="H1596" s="5" t="s">
        <v>5398</v>
      </c>
      <c r="I1596" s="6" t="s">
        <v>2793</v>
      </c>
      <c r="J1596" s="6" t="s">
        <v>9242</v>
      </c>
      <c r="K1596" s="17">
        <v>5</v>
      </c>
      <c r="L1596" s="17" t="s">
        <v>7730</v>
      </c>
      <c r="M1596" s="9">
        <v>0.8</v>
      </c>
      <c r="N1596" s="9"/>
      <c r="O1596" s="21"/>
      <c r="Q1596" s="29"/>
      <c r="U1596" s="17"/>
      <c r="V1596" s="2">
        <v>345</v>
      </c>
      <c r="Y1596" t="str">
        <f t="shared" si="106"/>
        <v/>
      </c>
      <c r="AA1596" t="str">
        <f t="shared" si="107"/>
        <v/>
      </c>
      <c r="AC1596" s="7"/>
      <c r="AD1596" t="s">
        <v>2793</v>
      </c>
      <c r="AE1596">
        <f t="shared" si="110"/>
        <v>0</v>
      </c>
      <c r="AG1596" s="2"/>
      <c r="AH1596" t="s">
        <v>5758</v>
      </c>
      <c r="AI1596" s="7" t="s">
        <v>4610</v>
      </c>
    </row>
    <row r="1597" spans="1:35" ht="11" customHeight="1" outlineLevel="1" x14ac:dyDescent="0.25">
      <c r="A1597" t="s">
        <v>5754</v>
      </c>
      <c r="C1597" s="2" t="s">
        <v>11983</v>
      </c>
      <c r="D1597" s="2">
        <v>358</v>
      </c>
      <c r="E1597" s="7">
        <v>1972</v>
      </c>
      <c r="F1597" s="5" t="s">
        <v>5173</v>
      </c>
      <c r="H1597" s="5" t="s">
        <v>5398</v>
      </c>
      <c r="I1597" s="6" t="s">
        <v>5893</v>
      </c>
      <c r="J1597" s="6" t="s">
        <v>9243</v>
      </c>
      <c r="K1597" s="17">
        <v>3</v>
      </c>
      <c r="L1597" s="17" t="s">
        <v>7730</v>
      </c>
      <c r="M1597" s="9">
        <v>2.2000000000000002</v>
      </c>
      <c r="N1597" s="9"/>
      <c r="O1597" s="21"/>
      <c r="Q1597" s="29"/>
      <c r="U1597" s="17"/>
      <c r="V1597" s="2"/>
      <c r="Y1597" t="str">
        <f t="shared" si="106"/>
        <v/>
      </c>
      <c r="AA1597" t="str">
        <f t="shared" si="107"/>
        <v/>
      </c>
      <c r="AC1597" s="7"/>
      <c r="AD1597" t="s">
        <v>5893</v>
      </c>
      <c r="AE1597">
        <f t="shared" si="110"/>
        <v>0</v>
      </c>
      <c r="AG1597" s="2"/>
      <c r="AI1597" s="7"/>
    </row>
    <row r="1598" spans="1:35" ht="11" customHeight="1" outlineLevel="1" x14ac:dyDescent="0.25">
      <c r="A1598" t="s">
        <v>5754</v>
      </c>
      <c r="C1598" s="2" t="s">
        <v>11983</v>
      </c>
      <c r="D1598" s="2">
        <v>385</v>
      </c>
      <c r="E1598" s="7">
        <v>1977</v>
      </c>
      <c r="F1598" s="5" t="s">
        <v>3421</v>
      </c>
      <c r="H1598" s="5" t="s">
        <v>5398</v>
      </c>
      <c r="I1598" s="6" t="s">
        <v>7593</v>
      </c>
      <c r="J1598" s="6" t="s">
        <v>9244</v>
      </c>
      <c r="K1598" s="17">
        <v>6</v>
      </c>
      <c r="L1598" s="17" t="s">
        <v>7730</v>
      </c>
      <c r="M1598" s="9">
        <v>2.5</v>
      </c>
      <c r="N1598" s="9"/>
      <c r="O1598" s="21"/>
      <c r="Q1598" s="29"/>
      <c r="U1598" s="17"/>
      <c r="V1598" s="2"/>
      <c r="Y1598" t="str">
        <f t="shared" si="106"/>
        <v/>
      </c>
      <c r="AA1598" t="str">
        <f t="shared" si="107"/>
        <v/>
      </c>
      <c r="AC1598" s="7"/>
      <c r="AD1598" t="s">
        <v>7593</v>
      </c>
      <c r="AE1598">
        <f t="shared" si="110"/>
        <v>0</v>
      </c>
      <c r="AG1598" s="2"/>
      <c r="AI1598" s="7"/>
    </row>
    <row r="1599" spans="1:35" ht="11" customHeight="1" outlineLevel="1" x14ac:dyDescent="0.25">
      <c r="A1599" t="s">
        <v>5754</v>
      </c>
      <c r="C1599" s="2" t="s">
        <v>11983</v>
      </c>
      <c r="D1599" s="2">
        <v>390</v>
      </c>
      <c r="E1599" s="7">
        <v>1978</v>
      </c>
      <c r="F1599" s="5" t="s">
        <v>4810</v>
      </c>
      <c r="H1599" s="5" t="s">
        <v>5398</v>
      </c>
      <c r="I1599" s="6" t="s">
        <v>9248</v>
      </c>
      <c r="J1599" s="6" t="s">
        <v>9245</v>
      </c>
      <c r="K1599" s="17">
        <v>3</v>
      </c>
      <c r="L1599" s="17" t="s">
        <v>7730</v>
      </c>
      <c r="M1599" s="9">
        <v>2.5</v>
      </c>
      <c r="N1599" s="9"/>
      <c r="O1599" s="21"/>
      <c r="Q1599" s="29"/>
      <c r="U1599" s="17"/>
      <c r="V1599" s="2"/>
      <c r="Y1599" t="str">
        <f t="shared" si="106"/>
        <v/>
      </c>
      <c r="AA1599" t="str">
        <f t="shared" si="107"/>
        <v/>
      </c>
      <c r="AC1599" s="7"/>
      <c r="AD1599" t="s">
        <v>9248</v>
      </c>
      <c r="AE1599">
        <f t="shared" si="110"/>
        <v>0</v>
      </c>
      <c r="AG1599" s="2"/>
      <c r="AI1599" s="7"/>
    </row>
    <row r="1600" spans="1:35" ht="11" customHeight="1" outlineLevel="1" x14ac:dyDescent="0.25">
      <c r="A1600" t="s">
        <v>5754</v>
      </c>
      <c r="C1600" s="2" t="s">
        <v>11983</v>
      </c>
      <c r="D1600" s="2">
        <v>402</v>
      </c>
      <c r="E1600" s="7">
        <v>1980</v>
      </c>
      <c r="F1600" s="5" t="s">
        <v>2794</v>
      </c>
      <c r="H1600" s="5" t="s">
        <v>5398</v>
      </c>
      <c r="I1600" s="6" t="s">
        <v>2795</v>
      </c>
      <c r="J1600" s="6" t="s">
        <v>9246</v>
      </c>
      <c r="K1600" s="17">
        <v>5</v>
      </c>
      <c r="L1600" s="17" t="s">
        <v>7730</v>
      </c>
      <c r="M1600" s="9">
        <v>0.25</v>
      </c>
      <c r="N1600" s="9"/>
      <c r="O1600" s="21"/>
      <c r="Q1600" s="29"/>
      <c r="U1600" s="17"/>
      <c r="V1600" s="2">
        <v>398</v>
      </c>
      <c r="Y1600" t="str">
        <f t="shared" si="106"/>
        <v/>
      </c>
      <c r="AA1600" t="str">
        <f t="shared" si="107"/>
        <v/>
      </c>
      <c r="AC1600" s="7"/>
      <c r="AD1600" t="s">
        <v>2795</v>
      </c>
      <c r="AE1600">
        <f t="shared" si="110"/>
        <v>0</v>
      </c>
      <c r="AG1600" s="2"/>
      <c r="AH1600" t="s">
        <v>5758</v>
      </c>
      <c r="AI1600" s="7" t="s">
        <v>4610</v>
      </c>
    </row>
    <row r="1601" spans="1:35" ht="11" customHeight="1" outlineLevel="1" x14ac:dyDescent="0.25">
      <c r="A1601" t="s">
        <v>5754</v>
      </c>
      <c r="C1601" s="2" t="s">
        <v>11983</v>
      </c>
      <c r="D1601" s="2">
        <v>413</v>
      </c>
      <c r="E1601" s="7">
        <v>1980</v>
      </c>
      <c r="F1601" s="5" t="s">
        <v>2794</v>
      </c>
      <c r="H1601" s="5" t="s">
        <v>5398</v>
      </c>
      <c r="I1601" s="6" t="s">
        <v>697</v>
      </c>
      <c r="J1601" s="6" t="s">
        <v>9247</v>
      </c>
      <c r="K1601" s="17">
        <v>1</v>
      </c>
      <c r="L1601" s="17" t="s">
        <v>7730</v>
      </c>
      <c r="M1601" s="9">
        <v>0.25</v>
      </c>
      <c r="N1601" s="9"/>
      <c r="O1601" s="21"/>
      <c r="Q1601" s="29"/>
      <c r="U1601" s="17"/>
      <c r="V1601" s="2">
        <v>400</v>
      </c>
      <c r="Y1601" t="str">
        <f t="shared" si="106"/>
        <v/>
      </c>
      <c r="AA1601" t="str">
        <f t="shared" si="107"/>
        <v/>
      </c>
      <c r="AC1601" s="7"/>
      <c r="AD1601" t="s">
        <v>697</v>
      </c>
      <c r="AE1601">
        <f t="shared" si="110"/>
        <v>0</v>
      </c>
      <c r="AG1601" s="2"/>
      <c r="AH1601" t="s">
        <v>5758</v>
      </c>
      <c r="AI1601" s="7" t="s">
        <v>4610</v>
      </c>
    </row>
    <row r="1602" spans="1:35" ht="11" customHeight="1" outlineLevel="1" x14ac:dyDescent="0.25">
      <c r="A1602" t="s">
        <v>5754</v>
      </c>
      <c r="C1602" s="2" t="s">
        <v>11983</v>
      </c>
      <c r="D1602" s="2">
        <v>414</v>
      </c>
      <c r="E1602" s="7">
        <v>1980</v>
      </c>
      <c r="F1602" s="5" t="s">
        <v>695</v>
      </c>
      <c r="H1602" s="5" t="s">
        <v>5398</v>
      </c>
      <c r="I1602" s="6" t="s">
        <v>697</v>
      </c>
      <c r="J1602" s="6" t="s">
        <v>9247</v>
      </c>
      <c r="K1602" s="17">
        <v>1</v>
      </c>
      <c r="L1602" s="17" t="s">
        <v>7730</v>
      </c>
      <c r="M1602" s="9">
        <v>5.8</v>
      </c>
      <c r="N1602" s="9"/>
      <c r="O1602" s="21"/>
      <c r="Q1602" s="29"/>
      <c r="S1602">
        <v>1</v>
      </c>
      <c r="T1602">
        <v>1</v>
      </c>
      <c r="U1602" s="17"/>
      <c r="V1602" s="2">
        <v>401</v>
      </c>
      <c r="Y1602" t="str">
        <f t="shared" si="106"/>
        <v/>
      </c>
      <c r="AA1602" t="str">
        <f t="shared" si="107"/>
        <v/>
      </c>
      <c r="AC1602" s="7"/>
      <c r="AD1602" t="s">
        <v>697</v>
      </c>
      <c r="AE1602">
        <f t="shared" si="110"/>
        <v>0</v>
      </c>
      <c r="AG1602" s="2"/>
      <c r="AH1602" t="s">
        <v>5758</v>
      </c>
      <c r="AI1602" s="7" t="s">
        <v>4610</v>
      </c>
    </row>
    <row r="1603" spans="1:35" ht="11" customHeight="1" outlineLevel="1" x14ac:dyDescent="0.25">
      <c r="A1603" t="s">
        <v>5754</v>
      </c>
      <c r="C1603" s="2" t="s">
        <v>11983</v>
      </c>
      <c r="D1603" s="2">
        <v>415</v>
      </c>
      <c r="E1603" s="7">
        <v>1980</v>
      </c>
      <c r="F1603" s="5" t="s">
        <v>696</v>
      </c>
      <c r="H1603" s="5" t="s">
        <v>5398</v>
      </c>
      <c r="I1603" s="6" t="s">
        <v>697</v>
      </c>
      <c r="J1603" s="6" t="s">
        <v>9247</v>
      </c>
      <c r="K1603" s="17">
        <v>1</v>
      </c>
      <c r="L1603" s="17" t="s">
        <v>7730</v>
      </c>
      <c r="M1603" s="9">
        <v>5.8</v>
      </c>
      <c r="N1603" s="9"/>
      <c r="O1603" s="21"/>
      <c r="Q1603" s="29"/>
      <c r="U1603" s="17"/>
      <c r="V1603" s="2">
        <v>402</v>
      </c>
      <c r="Y1603" t="str">
        <f t="shared" si="106"/>
        <v/>
      </c>
      <c r="AA1603" t="str">
        <f t="shared" si="107"/>
        <v/>
      </c>
      <c r="AC1603" s="7"/>
      <c r="AD1603" t="s">
        <v>697</v>
      </c>
      <c r="AE1603">
        <f t="shared" si="110"/>
        <v>0</v>
      </c>
      <c r="AG1603" s="2"/>
      <c r="AH1603" t="s">
        <v>5758</v>
      </c>
      <c r="AI1603" s="7" t="s">
        <v>4610</v>
      </c>
    </row>
    <row r="1604" spans="1:35" ht="11" customHeight="1" outlineLevel="1" x14ac:dyDescent="0.25">
      <c r="A1604" t="s">
        <v>5754</v>
      </c>
      <c r="C1604" s="2" t="s">
        <v>11983</v>
      </c>
      <c r="D1604" s="2">
        <v>436</v>
      </c>
      <c r="E1604" s="7">
        <v>1981</v>
      </c>
      <c r="F1604" s="5" t="s">
        <v>2797</v>
      </c>
      <c r="H1604" s="5" t="s">
        <v>5398</v>
      </c>
      <c r="I1604" s="6" t="s">
        <v>9250</v>
      </c>
      <c r="J1604" s="6" t="s">
        <v>9249</v>
      </c>
      <c r="K1604" s="17">
        <v>3</v>
      </c>
      <c r="L1604" s="17" t="s">
        <v>7730</v>
      </c>
      <c r="M1604" s="9">
        <v>0.25</v>
      </c>
      <c r="N1604" s="9"/>
      <c r="O1604" s="21"/>
      <c r="Q1604" s="29"/>
      <c r="U1604" s="17"/>
      <c r="V1604" s="2"/>
      <c r="Y1604" t="str">
        <f t="shared" si="106"/>
        <v/>
      </c>
      <c r="AA1604" t="str">
        <f t="shared" si="107"/>
        <v/>
      </c>
      <c r="AC1604" s="7"/>
      <c r="AD1604" t="s">
        <v>9250</v>
      </c>
      <c r="AE1604">
        <f t="shared" si="110"/>
        <v>0</v>
      </c>
      <c r="AG1604" s="2"/>
      <c r="AI1604" s="7"/>
    </row>
    <row r="1605" spans="1:35" ht="11" customHeight="1" outlineLevel="1" x14ac:dyDescent="0.25">
      <c r="A1605" t="s">
        <v>5754</v>
      </c>
      <c r="C1605" s="2" t="s">
        <v>11983</v>
      </c>
      <c r="D1605" s="2">
        <v>437</v>
      </c>
      <c r="E1605" s="7">
        <v>1981</v>
      </c>
      <c r="F1605" s="5" t="s">
        <v>9251</v>
      </c>
      <c r="H1605" s="5" t="s">
        <v>5398</v>
      </c>
      <c r="I1605" s="6" t="s">
        <v>9250</v>
      </c>
      <c r="J1605" s="6" t="s">
        <v>9249</v>
      </c>
      <c r="K1605" s="17">
        <v>1</v>
      </c>
      <c r="L1605" s="17" t="s">
        <v>7730</v>
      </c>
      <c r="M1605" s="9">
        <v>0.25</v>
      </c>
      <c r="N1605" s="9"/>
      <c r="O1605" s="21"/>
      <c r="Q1605" s="29"/>
      <c r="U1605" s="17"/>
      <c r="V1605" s="2"/>
      <c r="Y1605" t="str">
        <f t="shared" si="106"/>
        <v/>
      </c>
      <c r="AA1605" t="str">
        <f t="shared" si="107"/>
        <v/>
      </c>
      <c r="AC1605" s="7"/>
      <c r="AD1605" t="s">
        <v>9250</v>
      </c>
      <c r="AE1605">
        <f t="shared" si="110"/>
        <v>0</v>
      </c>
      <c r="AG1605" s="2"/>
      <c r="AI1605" s="7"/>
    </row>
    <row r="1606" spans="1:35" ht="11" customHeight="1" outlineLevel="1" collapsed="1" x14ac:dyDescent="0.25">
      <c r="A1606" t="s">
        <v>5754</v>
      </c>
      <c r="C1606" s="2" t="s">
        <v>11983</v>
      </c>
      <c r="D1606" s="2">
        <v>441</v>
      </c>
      <c r="E1606" s="7">
        <v>1981</v>
      </c>
      <c r="F1606" s="5" t="s">
        <v>5066</v>
      </c>
      <c r="H1606" s="5" t="s">
        <v>5398</v>
      </c>
      <c r="I1606" s="6" t="s">
        <v>5759</v>
      </c>
      <c r="J1606" s="6" t="s">
        <v>9252</v>
      </c>
      <c r="K1606" s="17">
        <v>3</v>
      </c>
      <c r="L1606" s="17" t="s">
        <v>7730</v>
      </c>
      <c r="M1606" s="9">
        <v>1.8</v>
      </c>
      <c r="N1606" s="9"/>
      <c r="O1606" s="21"/>
      <c r="Q1606" s="29"/>
      <c r="U1606" s="17"/>
      <c r="V1606" s="2">
        <v>433</v>
      </c>
      <c r="Y1606" t="str">
        <f t="shared" si="106"/>
        <v/>
      </c>
      <c r="AA1606" t="str">
        <f t="shared" si="107"/>
        <v/>
      </c>
      <c r="AC1606" s="7"/>
      <c r="AD1606" t="s">
        <v>5759</v>
      </c>
      <c r="AE1606">
        <f t="shared" si="110"/>
        <v>0</v>
      </c>
      <c r="AG1606" s="2"/>
      <c r="AH1606" t="s">
        <v>5758</v>
      </c>
      <c r="AI1606" s="7" t="s">
        <v>4610</v>
      </c>
    </row>
    <row r="1607" spans="1:35" ht="11" customHeight="1" outlineLevel="1" x14ac:dyDescent="0.25">
      <c r="A1607" t="s">
        <v>5754</v>
      </c>
      <c r="C1607" s="2" t="s">
        <v>11983</v>
      </c>
      <c r="D1607" s="2">
        <v>515</v>
      </c>
      <c r="E1607" s="7">
        <v>1987</v>
      </c>
      <c r="F1607" s="5" t="s">
        <v>4810</v>
      </c>
      <c r="H1607" s="5" t="s">
        <v>5398</v>
      </c>
      <c r="I1607" s="6" t="s">
        <v>4109</v>
      </c>
      <c r="J1607" s="6" t="s">
        <v>7074</v>
      </c>
      <c r="K1607" s="17">
        <v>3</v>
      </c>
      <c r="L1607" s="17" t="s">
        <v>7730</v>
      </c>
      <c r="M1607" s="9">
        <v>5.8</v>
      </c>
      <c r="N1607" s="9"/>
      <c r="O1607" s="21"/>
      <c r="Q1607" s="29"/>
      <c r="U1607" s="17"/>
      <c r="V1607" s="2">
        <v>506</v>
      </c>
      <c r="Y1607" t="str">
        <f t="shared" si="106"/>
        <v/>
      </c>
      <c r="AA1607" t="str">
        <f t="shared" si="107"/>
        <v/>
      </c>
      <c r="AC1607" s="7"/>
      <c r="AD1607" t="s">
        <v>4109</v>
      </c>
      <c r="AE1607">
        <f t="shared" si="110"/>
        <v>0</v>
      </c>
      <c r="AG1607" s="2"/>
      <c r="AH1607" t="s">
        <v>5758</v>
      </c>
      <c r="AI1607" s="7" t="s">
        <v>4610</v>
      </c>
    </row>
    <row r="1608" spans="1:35" ht="11" customHeight="1" outlineLevel="1" collapsed="1" x14ac:dyDescent="0.25">
      <c r="A1608" t="s">
        <v>5754</v>
      </c>
      <c r="C1608" s="2" t="s">
        <v>11983</v>
      </c>
      <c r="D1608" s="2">
        <v>517</v>
      </c>
      <c r="E1608" s="7">
        <v>1987</v>
      </c>
      <c r="F1608" s="5" t="s">
        <v>5173</v>
      </c>
      <c r="H1608" s="5" t="s">
        <v>5398</v>
      </c>
      <c r="I1608" s="6" t="s">
        <v>4110</v>
      </c>
      <c r="J1608" s="6" t="s">
        <v>7074</v>
      </c>
      <c r="K1608" s="17">
        <v>1</v>
      </c>
      <c r="L1608" s="17" t="s">
        <v>7730</v>
      </c>
      <c r="M1608" s="9">
        <v>0.6</v>
      </c>
      <c r="N1608" s="9"/>
      <c r="O1608" s="21"/>
      <c r="Q1608" s="29"/>
      <c r="U1608" s="17"/>
      <c r="V1608" s="2">
        <v>508</v>
      </c>
      <c r="Y1608" t="str">
        <f t="shared" si="106"/>
        <v/>
      </c>
      <c r="AA1608" t="str">
        <f t="shared" si="107"/>
        <v/>
      </c>
      <c r="AC1608" s="7"/>
      <c r="AD1608" t="s">
        <v>4110</v>
      </c>
      <c r="AE1608">
        <f t="shared" si="110"/>
        <v>0</v>
      </c>
      <c r="AG1608" s="2"/>
      <c r="AH1608" t="s">
        <v>5758</v>
      </c>
      <c r="AI1608" s="7" t="s">
        <v>4610</v>
      </c>
    </row>
    <row r="1609" spans="1:35" ht="11" customHeight="1" outlineLevel="1" x14ac:dyDescent="0.25">
      <c r="A1609" t="s">
        <v>5754</v>
      </c>
      <c r="C1609" s="2" t="s">
        <v>11983</v>
      </c>
      <c r="D1609" s="2">
        <v>519</v>
      </c>
      <c r="E1609" s="7">
        <v>1987</v>
      </c>
      <c r="F1609" s="5" t="s">
        <v>5755</v>
      </c>
      <c r="H1609" s="5" t="s">
        <v>5398</v>
      </c>
      <c r="I1609" s="6" t="s">
        <v>4110</v>
      </c>
      <c r="J1609" s="6" t="s">
        <v>7074</v>
      </c>
      <c r="K1609" s="17">
        <v>2</v>
      </c>
      <c r="L1609" s="17" t="s">
        <v>7730</v>
      </c>
      <c r="M1609" s="9">
        <v>5.8</v>
      </c>
      <c r="N1609" s="9"/>
      <c r="O1609" s="21"/>
      <c r="Q1609" s="29"/>
      <c r="U1609" s="17"/>
      <c r="V1609" s="2">
        <v>510</v>
      </c>
      <c r="Y1609" t="str">
        <f t="shared" si="106"/>
        <v/>
      </c>
      <c r="AA1609" t="str">
        <f t="shared" si="107"/>
        <v/>
      </c>
      <c r="AC1609" s="7"/>
      <c r="AD1609" t="s">
        <v>4110</v>
      </c>
      <c r="AE1609">
        <f t="shared" si="110"/>
        <v>0</v>
      </c>
      <c r="AG1609" s="2"/>
      <c r="AH1609" t="s">
        <v>5758</v>
      </c>
      <c r="AI1609" s="7" t="s">
        <v>4610</v>
      </c>
    </row>
    <row r="1610" spans="1:35" ht="11" customHeight="1" outlineLevel="1" x14ac:dyDescent="0.25">
      <c r="A1610" t="s">
        <v>5754</v>
      </c>
      <c r="C1610" s="2" t="s">
        <v>11983</v>
      </c>
      <c r="D1610" s="2">
        <v>521</v>
      </c>
      <c r="E1610" s="7">
        <v>1987</v>
      </c>
      <c r="F1610" s="5" t="s">
        <v>4808</v>
      </c>
      <c r="H1610" s="5" t="s">
        <v>5398</v>
      </c>
      <c r="I1610" s="6" t="s">
        <v>4111</v>
      </c>
      <c r="J1610" s="6" t="s">
        <v>7074</v>
      </c>
      <c r="K1610" s="17">
        <v>5</v>
      </c>
      <c r="L1610" s="17" t="s">
        <v>7730</v>
      </c>
      <c r="M1610" s="9">
        <v>5.8</v>
      </c>
      <c r="N1610" s="9"/>
      <c r="O1610" s="21"/>
      <c r="Q1610" s="29"/>
      <c r="U1610" s="17"/>
      <c r="V1610" s="2">
        <v>512</v>
      </c>
      <c r="Y1610" t="str">
        <f t="shared" si="106"/>
        <v/>
      </c>
      <c r="AA1610" t="str">
        <f t="shared" si="107"/>
        <v/>
      </c>
      <c r="AC1610" s="7"/>
      <c r="AD1610" t="s">
        <v>4111</v>
      </c>
      <c r="AE1610">
        <f t="shared" si="110"/>
        <v>0</v>
      </c>
      <c r="AG1610" s="2"/>
      <c r="AH1610" t="s">
        <v>5758</v>
      </c>
      <c r="AI1610" s="7" t="s">
        <v>4922</v>
      </c>
    </row>
    <row r="1611" spans="1:35" ht="11" customHeight="1" outlineLevel="1" x14ac:dyDescent="0.25">
      <c r="A1611" t="s">
        <v>5754</v>
      </c>
      <c r="C1611" s="2" t="s">
        <v>11983</v>
      </c>
      <c r="D1611" s="2">
        <v>533</v>
      </c>
      <c r="E1611" s="7">
        <v>1988</v>
      </c>
      <c r="F1611" s="5" t="s">
        <v>9254</v>
      </c>
      <c r="H1611" s="5" t="s">
        <v>5398</v>
      </c>
      <c r="I1611" s="6" t="s">
        <v>9255</v>
      </c>
      <c r="J1611" s="6" t="s">
        <v>9253</v>
      </c>
      <c r="K1611" s="17">
        <v>2</v>
      </c>
      <c r="L1611" s="17" t="s">
        <v>7730</v>
      </c>
      <c r="M1611" s="9">
        <v>7.6</v>
      </c>
      <c r="N1611" s="9"/>
      <c r="O1611" s="21"/>
      <c r="Q1611" s="29"/>
      <c r="U1611" s="17"/>
      <c r="V1611" s="2"/>
      <c r="Y1611" t="str">
        <f t="shared" si="106"/>
        <v/>
      </c>
      <c r="AA1611">
        <f t="shared" si="107"/>
        <v>1</v>
      </c>
      <c r="AB1611">
        <v>1</v>
      </c>
      <c r="AC1611" s="7"/>
      <c r="AD1611" t="s">
        <v>9255</v>
      </c>
      <c r="AE1611">
        <f t="shared" si="110"/>
        <v>0</v>
      </c>
      <c r="AG1611" s="2"/>
      <c r="AI1611" s="7"/>
    </row>
    <row r="1612" spans="1:35" ht="11" customHeight="1" outlineLevel="1" x14ac:dyDescent="0.25">
      <c r="A1612" t="s">
        <v>5754</v>
      </c>
      <c r="C1612" s="2" t="s">
        <v>11983</v>
      </c>
      <c r="D1612" s="2">
        <v>534</v>
      </c>
      <c r="E1612" s="7">
        <v>1988</v>
      </c>
      <c r="F1612" s="5" t="s">
        <v>4810</v>
      </c>
      <c r="H1612" s="5" t="s">
        <v>5398</v>
      </c>
      <c r="I1612" s="6" t="s">
        <v>3387</v>
      </c>
      <c r="J1612" s="6" t="s">
        <v>9256</v>
      </c>
      <c r="K1612" s="17">
        <v>6</v>
      </c>
      <c r="L1612" s="17" t="s">
        <v>7730</v>
      </c>
      <c r="M1612" s="9">
        <v>2.9</v>
      </c>
      <c r="N1612" s="9"/>
      <c r="O1612" s="21"/>
      <c r="Q1612" s="29"/>
      <c r="U1612" s="17"/>
      <c r="V1612" s="2">
        <v>525</v>
      </c>
      <c r="Y1612" t="str">
        <f t="shared" ref="Y1612:Y1675" si="111">IF(COUNTIF(F1612,"*fdc*"),1,"")</f>
        <v/>
      </c>
      <c r="AA1612" t="str">
        <f t="shared" ref="AA1612:AA1675" si="112">IF(COUNTIF(F1612,"*s/s*"),1,"")</f>
        <v/>
      </c>
      <c r="AC1612" s="7"/>
      <c r="AD1612" t="s">
        <v>3387</v>
      </c>
      <c r="AE1612">
        <f t="shared" si="110"/>
        <v>0</v>
      </c>
      <c r="AG1612" s="2"/>
      <c r="AH1612" t="s">
        <v>5758</v>
      </c>
      <c r="AI1612" s="7" t="s">
        <v>4610</v>
      </c>
    </row>
    <row r="1613" spans="1:35" ht="11" customHeight="1" outlineLevel="1" x14ac:dyDescent="0.25">
      <c r="A1613" t="s">
        <v>5754</v>
      </c>
      <c r="C1613" s="2" t="s">
        <v>11983</v>
      </c>
      <c r="D1613" s="2">
        <v>535</v>
      </c>
      <c r="E1613" s="7">
        <v>1988</v>
      </c>
      <c r="F1613" s="5" t="s">
        <v>2796</v>
      </c>
      <c r="H1613" s="5" t="s">
        <v>5398</v>
      </c>
      <c r="I1613" s="6" t="s">
        <v>3387</v>
      </c>
      <c r="J1613" s="6" t="s">
        <v>9256</v>
      </c>
      <c r="K1613" s="17">
        <v>6</v>
      </c>
      <c r="L1613" s="17" t="s">
        <v>7730</v>
      </c>
      <c r="M1613" s="9">
        <v>2.9</v>
      </c>
      <c r="N1613" s="9"/>
      <c r="O1613" s="21"/>
      <c r="Q1613" s="29"/>
      <c r="U1613" s="17"/>
      <c r="V1613" s="2">
        <v>526</v>
      </c>
      <c r="Y1613" t="str">
        <f t="shared" si="111"/>
        <v/>
      </c>
      <c r="AA1613" t="str">
        <f t="shared" si="112"/>
        <v/>
      </c>
      <c r="AC1613" s="7"/>
      <c r="AD1613" t="s">
        <v>3387</v>
      </c>
      <c r="AE1613">
        <f t="shared" si="110"/>
        <v>0</v>
      </c>
      <c r="AG1613" s="2"/>
      <c r="AH1613" t="s">
        <v>5758</v>
      </c>
      <c r="AI1613" s="7" t="s">
        <v>4610</v>
      </c>
    </row>
    <row r="1614" spans="1:35" ht="11" customHeight="1" outlineLevel="1" x14ac:dyDescent="0.25">
      <c r="A1614" t="s">
        <v>5754</v>
      </c>
      <c r="C1614" s="2" t="s">
        <v>11983</v>
      </c>
      <c r="D1614" s="2">
        <v>536</v>
      </c>
      <c r="E1614" s="7">
        <v>1988</v>
      </c>
      <c r="F1614" s="5" t="s">
        <v>2797</v>
      </c>
      <c r="H1614" s="5" t="s">
        <v>5398</v>
      </c>
      <c r="I1614" s="6" t="s">
        <v>3387</v>
      </c>
      <c r="J1614" s="6" t="s">
        <v>9256</v>
      </c>
      <c r="K1614" s="17">
        <v>6</v>
      </c>
      <c r="L1614" s="17" t="s">
        <v>7730</v>
      </c>
      <c r="M1614" s="9">
        <v>2.9</v>
      </c>
      <c r="N1614" s="9"/>
      <c r="O1614" s="21"/>
      <c r="Q1614" s="29"/>
      <c r="U1614" s="17"/>
      <c r="V1614" s="2">
        <v>527</v>
      </c>
      <c r="Y1614" t="str">
        <f t="shared" si="111"/>
        <v/>
      </c>
      <c r="AA1614" t="str">
        <f t="shared" si="112"/>
        <v/>
      </c>
      <c r="AC1614" s="7"/>
      <c r="AD1614" t="s">
        <v>3387</v>
      </c>
      <c r="AE1614">
        <f t="shared" si="110"/>
        <v>0</v>
      </c>
      <c r="AG1614" s="2"/>
      <c r="AH1614" t="s">
        <v>5758</v>
      </c>
      <c r="AI1614" s="7" t="s">
        <v>4610</v>
      </c>
    </row>
    <row r="1615" spans="1:35" ht="11" customHeight="1" outlineLevel="1" collapsed="1" x14ac:dyDescent="0.25">
      <c r="A1615" t="s">
        <v>5754</v>
      </c>
      <c r="C1615" s="2" t="s">
        <v>11983</v>
      </c>
      <c r="D1615" s="2">
        <v>537</v>
      </c>
      <c r="E1615" s="7">
        <v>1988</v>
      </c>
      <c r="F1615" s="5" t="s">
        <v>2798</v>
      </c>
      <c r="H1615" s="5" t="s">
        <v>5398</v>
      </c>
      <c r="I1615" s="6" t="s">
        <v>3387</v>
      </c>
      <c r="J1615" s="6" t="s">
        <v>9256</v>
      </c>
      <c r="K1615" s="17">
        <v>6</v>
      </c>
      <c r="L1615" s="17" t="s">
        <v>7730</v>
      </c>
      <c r="M1615" s="9">
        <v>2.9</v>
      </c>
      <c r="N1615" s="9"/>
      <c r="O1615" s="21"/>
      <c r="Q1615" s="29"/>
      <c r="U1615" s="17"/>
      <c r="V1615" s="2">
        <v>528</v>
      </c>
      <c r="Y1615" t="str">
        <f t="shared" si="111"/>
        <v/>
      </c>
      <c r="AA1615" t="str">
        <f t="shared" si="112"/>
        <v/>
      </c>
      <c r="AC1615" s="7"/>
      <c r="AD1615" t="s">
        <v>3387</v>
      </c>
      <c r="AE1615">
        <f t="shared" si="110"/>
        <v>0</v>
      </c>
      <c r="AG1615" s="2"/>
      <c r="AH1615" t="s">
        <v>5758</v>
      </c>
      <c r="AI1615" s="7" t="s">
        <v>4610</v>
      </c>
    </row>
    <row r="1616" spans="1:35" ht="11" customHeight="1" outlineLevel="1" x14ac:dyDescent="0.25">
      <c r="A1616" t="s">
        <v>5754</v>
      </c>
      <c r="C1616" s="2" t="s">
        <v>11983</v>
      </c>
      <c r="D1616" s="2">
        <v>538</v>
      </c>
      <c r="E1616" s="7">
        <v>1988</v>
      </c>
      <c r="F1616" s="5" t="s">
        <v>2799</v>
      </c>
      <c r="H1616" s="5" t="s">
        <v>5398</v>
      </c>
      <c r="I1616" s="6" t="s">
        <v>3387</v>
      </c>
      <c r="J1616" s="6" t="s">
        <v>9256</v>
      </c>
      <c r="K1616" s="17">
        <v>6</v>
      </c>
      <c r="L1616" s="17" t="s">
        <v>7730</v>
      </c>
      <c r="M1616" s="9">
        <v>2.9</v>
      </c>
      <c r="N1616" s="9"/>
      <c r="O1616" s="21"/>
      <c r="Q1616" s="29"/>
      <c r="U1616" s="17"/>
      <c r="V1616" s="2">
        <v>529</v>
      </c>
      <c r="Y1616" t="str">
        <f t="shared" si="111"/>
        <v/>
      </c>
      <c r="AA1616" t="str">
        <f t="shared" si="112"/>
        <v/>
      </c>
      <c r="AC1616" s="7"/>
      <c r="AD1616" t="s">
        <v>3387</v>
      </c>
      <c r="AE1616">
        <f t="shared" ref="AE1616:AE1647" si="113">COUNTIF(I1616,"*Fuji*")</f>
        <v>0</v>
      </c>
      <c r="AG1616" s="2"/>
      <c r="AH1616" t="s">
        <v>5758</v>
      </c>
      <c r="AI1616" s="7" t="s">
        <v>4610</v>
      </c>
    </row>
    <row r="1617" spans="1:35" ht="11" customHeight="1" outlineLevel="1" collapsed="1" x14ac:dyDescent="0.25">
      <c r="A1617" t="s">
        <v>5754</v>
      </c>
      <c r="C1617" s="2" t="s">
        <v>11983</v>
      </c>
      <c r="D1617" s="2">
        <v>539</v>
      </c>
      <c r="E1617" s="7">
        <v>1988</v>
      </c>
      <c r="F1617" s="5" t="s">
        <v>4812</v>
      </c>
      <c r="H1617" s="5" t="s">
        <v>5398</v>
      </c>
      <c r="I1617" s="6" t="s">
        <v>3387</v>
      </c>
      <c r="J1617" s="6" t="s">
        <v>9256</v>
      </c>
      <c r="K1617" s="17">
        <v>6</v>
      </c>
      <c r="L1617" s="17" t="s">
        <v>7730</v>
      </c>
      <c r="M1617" s="9">
        <v>2.9</v>
      </c>
      <c r="N1617" s="9"/>
      <c r="O1617" s="21"/>
      <c r="Q1617" s="29"/>
      <c r="U1617" s="17"/>
      <c r="V1617" s="2">
        <v>530</v>
      </c>
      <c r="Y1617" t="str">
        <f t="shared" si="111"/>
        <v/>
      </c>
      <c r="AA1617" t="str">
        <f t="shared" si="112"/>
        <v/>
      </c>
      <c r="AC1617" s="7"/>
      <c r="AD1617" t="s">
        <v>3387</v>
      </c>
      <c r="AE1617">
        <f t="shared" si="113"/>
        <v>0</v>
      </c>
      <c r="AG1617" s="2"/>
      <c r="AH1617" t="s">
        <v>5758</v>
      </c>
      <c r="AI1617" s="7" t="s">
        <v>4610</v>
      </c>
    </row>
    <row r="1618" spans="1:35" ht="11" customHeight="1" outlineLevel="1" x14ac:dyDescent="0.25">
      <c r="A1618" t="s">
        <v>5754</v>
      </c>
      <c r="C1618" s="2" t="s">
        <v>11983</v>
      </c>
      <c r="D1618" s="2">
        <v>547</v>
      </c>
      <c r="E1618" s="7">
        <v>1988</v>
      </c>
      <c r="F1618" s="5" t="s">
        <v>695</v>
      </c>
      <c r="H1618" s="5" t="s">
        <v>5398</v>
      </c>
      <c r="I1618" s="6" t="s">
        <v>9258</v>
      </c>
      <c r="J1618" s="6" t="s">
        <v>9257</v>
      </c>
      <c r="K1618" s="17">
        <v>5</v>
      </c>
      <c r="L1618" s="17" t="s">
        <v>7730</v>
      </c>
      <c r="M1618" s="9">
        <v>1.3</v>
      </c>
      <c r="N1618" s="9"/>
      <c r="O1618" s="21"/>
      <c r="Q1618" s="29"/>
      <c r="U1618" s="17"/>
      <c r="V1618" s="2"/>
      <c r="Y1618" t="str">
        <f t="shared" si="111"/>
        <v/>
      </c>
      <c r="AA1618" t="str">
        <f t="shared" si="112"/>
        <v/>
      </c>
      <c r="AC1618" s="7"/>
      <c r="AD1618" t="s">
        <v>9258</v>
      </c>
      <c r="AE1618">
        <f t="shared" si="113"/>
        <v>0</v>
      </c>
      <c r="AG1618" s="2"/>
      <c r="AI1618" s="7"/>
    </row>
    <row r="1619" spans="1:35" ht="11" customHeight="1" outlineLevel="1" x14ac:dyDescent="0.25">
      <c r="A1619" t="s">
        <v>5754</v>
      </c>
      <c r="C1619" s="2" t="s">
        <v>11983</v>
      </c>
      <c r="D1619" s="2">
        <v>608</v>
      </c>
      <c r="E1619" s="7">
        <v>1991</v>
      </c>
      <c r="F1619" s="5" t="s">
        <v>9261</v>
      </c>
      <c r="H1619" s="5" t="s">
        <v>5398</v>
      </c>
      <c r="I1619" s="6" t="s">
        <v>9260</v>
      </c>
      <c r="J1619" s="6" t="s">
        <v>9259</v>
      </c>
      <c r="K1619" s="17">
        <v>4</v>
      </c>
      <c r="L1619" s="17" t="s">
        <v>7730</v>
      </c>
      <c r="M1619" s="9">
        <v>4.3499999999999996</v>
      </c>
      <c r="N1619" s="9"/>
      <c r="O1619" s="21"/>
      <c r="Q1619" s="29"/>
      <c r="U1619" s="17"/>
      <c r="V1619" s="2"/>
      <c r="Y1619" t="str">
        <f t="shared" si="111"/>
        <v/>
      </c>
      <c r="AA1619" t="str">
        <f t="shared" si="112"/>
        <v/>
      </c>
      <c r="AC1619" s="7"/>
      <c r="AD1619" t="s">
        <v>9260</v>
      </c>
      <c r="AE1619">
        <f t="shared" si="113"/>
        <v>0</v>
      </c>
      <c r="AG1619" s="2"/>
      <c r="AI1619" s="7"/>
    </row>
    <row r="1620" spans="1:35" ht="11" customHeight="1" outlineLevel="1" x14ac:dyDescent="0.25">
      <c r="A1620" t="s">
        <v>5754</v>
      </c>
      <c r="C1620" s="2" t="s">
        <v>11983</v>
      </c>
      <c r="D1620" s="2">
        <v>609</v>
      </c>
      <c r="E1620" s="7">
        <v>1991</v>
      </c>
      <c r="F1620" s="5" t="s">
        <v>9262</v>
      </c>
      <c r="H1620" s="5" t="s">
        <v>5398</v>
      </c>
      <c r="I1620" s="6" t="s">
        <v>9260</v>
      </c>
      <c r="J1620" s="6" t="s">
        <v>9259</v>
      </c>
      <c r="K1620" s="17">
        <v>4</v>
      </c>
      <c r="L1620" s="17" t="s">
        <v>7730</v>
      </c>
      <c r="M1620" s="9">
        <v>4.3499999999999996</v>
      </c>
      <c r="N1620" s="9"/>
      <c r="O1620" s="21"/>
      <c r="Q1620" s="29"/>
      <c r="U1620" s="17"/>
      <c r="V1620" s="2"/>
      <c r="Y1620" t="str">
        <f t="shared" si="111"/>
        <v/>
      </c>
      <c r="AA1620" t="str">
        <f t="shared" si="112"/>
        <v/>
      </c>
      <c r="AC1620" s="7"/>
      <c r="AD1620" t="s">
        <v>9260</v>
      </c>
      <c r="AE1620">
        <f t="shared" si="113"/>
        <v>0</v>
      </c>
      <c r="AG1620" s="2"/>
      <c r="AI1620" s="7"/>
    </row>
    <row r="1621" spans="1:35" ht="11" customHeight="1" outlineLevel="1" x14ac:dyDescent="0.25">
      <c r="A1621" t="s">
        <v>5754</v>
      </c>
      <c r="C1621" s="2" t="s">
        <v>11983</v>
      </c>
      <c r="D1621" s="2">
        <v>610</v>
      </c>
      <c r="E1621" s="7">
        <v>1991</v>
      </c>
      <c r="F1621" s="5" t="s">
        <v>4812</v>
      </c>
      <c r="H1621" s="5" t="s">
        <v>5398</v>
      </c>
      <c r="I1621" s="6" t="s">
        <v>9260</v>
      </c>
      <c r="J1621" s="6" t="s">
        <v>9259</v>
      </c>
      <c r="K1621" s="17">
        <v>4</v>
      </c>
      <c r="L1621" s="17" t="s">
        <v>7730</v>
      </c>
      <c r="M1621" s="9">
        <v>4.3499999999999996</v>
      </c>
      <c r="N1621" s="9"/>
      <c r="O1621" s="21"/>
      <c r="Q1621" s="29"/>
      <c r="U1621" s="17"/>
      <c r="V1621" s="2"/>
      <c r="Y1621" t="str">
        <f t="shared" si="111"/>
        <v/>
      </c>
      <c r="AA1621" t="str">
        <f t="shared" si="112"/>
        <v/>
      </c>
      <c r="AC1621" s="7"/>
      <c r="AD1621" t="s">
        <v>9260</v>
      </c>
      <c r="AE1621">
        <f t="shared" si="113"/>
        <v>0</v>
      </c>
      <c r="AG1621" s="2"/>
      <c r="AI1621" s="7"/>
    </row>
    <row r="1622" spans="1:35" ht="11" customHeight="1" outlineLevel="1" x14ac:dyDescent="0.25">
      <c r="A1622" t="s">
        <v>5754</v>
      </c>
      <c r="C1622" s="2" t="s">
        <v>11983</v>
      </c>
      <c r="D1622" s="2">
        <v>611</v>
      </c>
      <c r="E1622" s="7">
        <v>1991</v>
      </c>
      <c r="F1622" s="5" t="s">
        <v>3223</v>
      </c>
      <c r="H1622" s="5" t="s">
        <v>5398</v>
      </c>
      <c r="I1622" s="6" t="s">
        <v>9260</v>
      </c>
      <c r="J1622" s="6" t="s">
        <v>9259</v>
      </c>
      <c r="K1622" s="17">
        <v>4</v>
      </c>
      <c r="L1622" s="17" t="s">
        <v>7730</v>
      </c>
      <c r="M1622" s="9">
        <v>4.3499999999999996</v>
      </c>
      <c r="N1622" s="9"/>
      <c r="O1622" s="21"/>
      <c r="Q1622" s="29"/>
      <c r="U1622" s="17"/>
      <c r="V1622" s="2"/>
      <c r="Y1622" t="str">
        <f t="shared" si="111"/>
        <v/>
      </c>
      <c r="AA1622" t="str">
        <f t="shared" si="112"/>
        <v/>
      </c>
      <c r="AC1622" s="7"/>
      <c r="AD1622" t="s">
        <v>9260</v>
      </c>
      <c r="AE1622">
        <f t="shared" si="113"/>
        <v>0</v>
      </c>
      <c r="AG1622" s="2"/>
      <c r="AI1622" s="7"/>
    </row>
    <row r="1623" spans="1:35" ht="11" customHeight="1" outlineLevel="1" x14ac:dyDescent="0.25">
      <c r="A1623" t="s">
        <v>5754</v>
      </c>
      <c r="C1623" s="2" t="s">
        <v>11983</v>
      </c>
      <c r="D1623" s="2" t="s">
        <v>18720</v>
      </c>
      <c r="E1623" s="7">
        <v>1991</v>
      </c>
      <c r="F1623" s="5" t="s">
        <v>9263</v>
      </c>
      <c r="H1623" s="5" t="s">
        <v>5398</v>
      </c>
      <c r="I1623" s="6" t="s">
        <v>9260</v>
      </c>
      <c r="J1623" s="6" t="s">
        <v>9259</v>
      </c>
      <c r="K1623" s="17">
        <v>4</v>
      </c>
      <c r="L1623" s="17" t="s">
        <v>7730</v>
      </c>
      <c r="M1623" s="9">
        <v>9.1999999999999993</v>
      </c>
      <c r="N1623" s="9"/>
      <c r="O1623" s="21"/>
      <c r="Q1623" s="29"/>
      <c r="U1623" s="17"/>
      <c r="V1623" s="2"/>
      <c r="Y1623" t="str">
        <f t="shared" si="111"/>
        <v/>
      </c>
      <c r="AA1623">
        <f t="shared" si="112"/>
        <v>1</v>
      </c>
      <c r="AB1623">
        <v>1</v>
      </c>
      <c r="AC1623" s="7"/>
      <c r="AD1623" t="s">
        <v>9260</v>
      </c>
      <c r="AE1623">
        <f t="shared" si="113"/>
        <v>0</v>
      </c>
      <c r="AG1623" s="2"/>
      <c r="AI1623" s="7"/>
    </row>
    <row r="1624" spans="1:35" ht="11" customHeight="1" outlineLevel="1" x14ac:dyDescent="0.25">
      <c r="A1624" t="s">
        <v>5754</v>
      </c>
      <c r="C1624" s="2" t="s">
        <v>11983</v>
      </c>
      <c r="D1624" s="2">
        <v>630</v>
      </c>
      <c r="E1624" s="7">
        <v>1992</v>
      </c>
      <c r="F1624" s="5" t="s">
        <v>9265</v>
      </c>
      <c r="H1624" s="5" t="s">
        <v>5398</v>
      </c>
      <c r="I1624" s="6" t="s">
        <v>9266</v>
      </c>
      <c r="J1624" s="6" t="s">
        <v>9264</v>
      </c>
      <c r="K1624" s="17">
        <v>3</v>
      </c>
      <c r="L1624" s="17" t="s">
        <v>7730</v>
      </c>
      <c r="M1624" s="9">
        <v>4.5</v>
      </c>
      <c r="N1624" s="9"/>
      <c r="O1624" s="21"/>
      <c r="Q1624" s="29"/>
      <c r="U1624" s="17"/>
      <c r="V1624" s="2"/>
      <c r="Y1624" t="str">
        <f t="shared" si="111"/>
        <v/>
      </c>
      <c r="AA1624" t="str">
        <f t="shared" si="112"/>
        <v/>
      </c>
      <c r="AC1624" s="7"/>
      <c r="AD1624" t="s">
        <v>9266</v>
      </c>
      <c r="AE1624">
        <f t="shared" si="113"/>
        <v>0</v>
      </c>
      <c r="AG1624" s="2"/>
      <c r="AI1624" s="7"/>
    </row>
    <row r="1625" spans="1:35" ht="11" customHeight="1" outlineLevel="1" x14ac:dyDescent="0.25">
      <c r="A1625" t="s">
        <v>5754</v>
      </c>
      <c r="C1625" s="2" t="s">
        <v>11983</v>
      </c>
      <c r="D1625" s="2">
        <v>631</v>
      </c>
      <c r="E1625" s="7">
        <v>1992</v>
      </c>
      <c r="F1625" s="5" t="s">
        <v>9265</v>
      </c>
      <c r="H1625" s="5" t="s">
        <v>5398</v>
      </c>
      <c r="I1625" s="6" t="s">
        <v>9266</v>
      </c>
      <c r="J1625" s="6" t="s">
        <v>9264</v>
      </c>
      <c r="K1625" s="17">
        <v>3</v>
      </c>
      <c r="L1625" s="17" t="s">
        <v>7730</v>
      </c>
      <c r="M1625" s="9">
        <v>4.5</v>
      </c>
      <c r="N1625" s="9"/>
      <c r="O1625" s="21"/>
      <c r="Q1625" s="29"/>
      <c r="U1625" s="17"/>
      <c r="V1625" s="2"/>
      <c r="Y1625" t="str">
        <f t="shared" si="111"/>
        <v/>
      </c>
      <c r="AA1625" t="str">
        <f t="shared" si="112"/>
        <v/>
      </c>
      <c r="AC1625" s="7"/>
      <c r="AD1625" t="s">
        <v>9266</v>
      </c>
      <c r="AE1625">
        <f t="shared" si="113"/>
        <v>0</v>
      </c>
      <c r="AG1625" s="2"/>
      <c r="AI1625" s="7"/>
    </row>
    <row r="1626" spans="1:35" ht="11" customHeight="1" outlineLevel="1" x14ac:dyDescent="0.25">
      <c r="A1626" t="s">
        <v>5754</v>
      </c>
      <c r="C1626" s="2" t="s">
        <v>11983</v>
      </c>
      <c r="D1626" s="2" t="s">
        <v>9267</v>
      </c>
      <c r="E1626" s="7">
        <v>1992</v>
      </c>
      <c r="F1626" s="5" t="s">
        <v>9268</v>
      </c>
      <c r="H1626" s="5" t="s">
        <v>5398</v>
      </c>
      <c r="I1626" s="6" t="s">
        <v>9266</v>
      </c>
      <c r="J1626" s="6" t="s">
        <v>9264</v>
      </c>
      <c r="K1626" s="17">
        <v>3</v>
      </c>
      <c r="L1626" s="17" t="s">
        <v>7730</v>
      </c>
      <c r="M1626" s="9">
        <v>13</v>
      </c>
      <c r="N1626" s="9"/>
      <c r="O1626" s="21"/>
      <c r="Q1626" s="29"/>
      <c r="U1626" s="17"/>
      <c r="V1626" s="2"/>
      <c r="Y1626" t="str">
        <f t="shared" si="111"/>
        <v/>
      </c>
      <c r="AA1626">
        <f t="shared" si="112"/>
        <v>1</v>
      </c>
      <c r="AC1626" s="7"/>
      <c r="AD1626" t="s">
        <v>9266</v>
      </c>
      <c r="AE1626">
        <f t="shared" si="113"/>
        <v>0</v>
      </c>
      <c r="AG1626" s="2"/>
      <c r="AI1626" s="7"/>
    </row>
    <row r="1627" spans="1:35" ht="11" customHeight="1" outlineLevel="1" x14ac:dyDescent="0.25">
      <c r="A1627" t="s">
        <v>5754</v>
      </c>
      <c r="C1627" s="2" t="s">
        <v>11983</v>
      </c>
      <c r="D1627" s="2">
        <v>634</v>
      </c>
      <c r="E1627" s="7">
        <v>1992</v>
      </c>
      <c r="F1627" s="5" t="s">
        <v>9270</v>
      </c>
      <c r="H1627" s="5" t="s">
        <v>5398</v>
      </c>
      <c r="I1627" s="6" t="s">
        <v>5893</v>
      </c>
      <c r="J1627" s="6" t="s">
        <v>9269</v>
      </c>
      <c r="K1627" s="17">
        <v>4</v>
      </c>
      <c r="L1627" s="17" t="s">
        <v>7730</v>
      </c>
      <c r="M1627" s="9">
        <v>17</v>
      </c>
      <c r="N1627" s="9"/>
      <c r="O1627" s="21"/>
      <c r="Q1627" s="29"/>
      <c r="U1627" s="17"/>
      <c r="V1627" s="2"/>
      <c r="Y1627" t="str">
        <f t="shared" si="111"/>
        <v/>
      </c>
      <c r="AA1627" t="str">
        <f t="shared" si="112"/>
        <v/>
      </c>
      <c r="AC1627" s="7"/>
      <c r="AD1627" t="s">
        <v>5893</v>
      </c>
      <c r="AE1627">
        <f t="shared" si="113"/>
        <v>0</v>
      </c>
      <c r="AG1627" s="2"/>
      <c r="AI1627" s="7"/>
    </row>
    <row r="1628" spans="1:35" ht="11" customHeight="1" outlineLevel="1" x14ac:dyDescent="0.25">
      <c r="A1628" t="s">
        <v>5754</v>
      </c>
      <c r="C1628" s="2" t="s">
        <v>11983</v>
      </c>
      <c r="D1628" s="2" t="s">
        <v>18721</v>
      </c>
      <c r="E1628" s="7">
        <v>1993</v>
      </c>
      <c r="F1628" s="5" t="s">
        <v>9263</v>
      </c>
      <c r="H1628" s="5" t="s">
        <v>5398</v>
      </c>
      <c r="I1628" s="6" t="s">
        <v>4809</v>
      </c>
      <c r="J1628" s="6" t="s">
        <v>9271</v>
      </c>
      <c r="K1628" s="17">
        <v>3</v>
      </c>
      <c r="L1628" s="17" t="s">
        <v>7730</v>
      </c>
      <c r="M1628" s="9">
        <v>9.1</v>
      </c>
      <c r="N1628" s="9"/>
      <c r="O1628" s="21"/>
      <c r="Q1628" s="29"/>
      <c r="U1628" s="17"/>
      <c r="V1628" s="2">
        <v>645</v>
      </c>
      <c r="Y1628" t="str">
        <f t="shared" si="111"/>
        <v/>
      </c>
      <c r="AA1628">
        <f t="shared" si="112"/>
        <v>1</v>
      </c>
      <c r="AB1628">
        <v>1</v>
      </c>
      <c r="AC1628" s="7"/>
      <c r="AD1628" t="s">
        <v>4809</v>
      </c>
      <c r="AE1628">
        <f t="shared" si="113"/>
        <v>0</v>
      </c>
      <c r="AG1628" s="2"/>
      <c r="AH1628" t="s">
        <v>5758</v>
      </c>
      <c r="AI1628" s="7" t="s">
        <v>4922</v>
      </c>
    </row>
    <row r="1629" spans="1:35" ht="11" customHeight="1" outlineLevel="1" x14ac:dyDescent="0.25">
      <c r="A1629" t="s">
        <v>5754</v>
      </c>
      <c r="C1629" s="2" t="s">
        <v>11983</v>
      </c>
      <c r="D1629" s="2">
        <v>662</v>
      </c>
      <c r="E1629" s="7">
        <v>1993</v>
      </c>
      <c r="F1629" s="5" t="s">
        <v>5755</v>
      </c>
      <c r="H1629" s="5" t="s">
        <v>5398</v>
      </c>
      <c r="I1629" s="6" t="s">
        <v>9273</v>
      </c>
      <c r="J1629" s="6" t="s">
        <v>9272</v>
      </c>
      <c r="K1629" s="17">
        <v>3</v>
      </c>
      <c r="L1629" s="17" t="s">
        <v>7730</v>
      </c>
      <c r="M1629" s="9">
        <v>2.95</v>
      </c>
      <c r="N1629" s="9"/>
      <c r="O1629" s="21"/>
      <c r="Q1629" s="29"/>
      <c r="U1629" s="17"/>
      <c r="V1629" s="2"/>
      <c r="Y1629" t="str">
        <f t="shared" si="111"/>
        <v/>
      </c>
      <c r="AA1629" t="str">
        <f t="shared" si="112"/>
        <v/>
      </c>
      <c r="AC1629" s="7"/>
      <c r="AD1629" t="s">
        <v>9273</v>
      </c>
      <c r="AE1629">
        <f t="shared" si="113"/>
        <v>0</v>
      </c>
      <c r="AG1629" s="2"/>
      <c r="AI1629" s="7"/>
    </row>
    <row r="1630" spans="1:35" ht="11" customHeight="1" outlineLevel="1" x14ac:dyDescent="0.25">
      <c r="A1630" t="s">
        <v>5754</v>
      </c>
      <c r="C1630" s="2" t="s">
        <v>11983</v>
      </c>
      <c r="D1630" s="2">
        <v>663</v>
      </c>
      <c r="E1630" s="7">
        <v>1993</v>
      </c>
      <c r="F1630" s="5" t="s">
        <v>3223</v>
      </c>
      <c r="H1630" s="5" t="s">
        <v>5398</v>
      </c>
      <c r="I1630" s="6" t="s">
        <v>9273</v>
      </c>
      <c r="J1630" s="6" t="s">
        <v>9272</v>
      </c>
      <c r="K1630" s="17">
        <v>3</v>
      </c>
      <c r="L1630" s="17" t="s">
        <v>7730</v>
      </c>
      <c r="M1630" s="9">
        <v>2.95</v>
      </c>
      <c r="N1630" s="9"/>
      <c r="O1630" s="21"/>
      <c r="Q1630" s="29"/>
      <c r="U1630" s="17"/>
      <c r="V1630" s="2"/>
      <c r="Y1630" t="str">
        <f t="shared" si="111"/>
        <v/>
      </c>
      <c r="AA1630" t="str">
        <f t="shared" si="112"/>
        <v/>
      </c>
      <c r="AC1630" s="7"/>
      <c r="AD1630" t="s">
        <v>9273</v>
      </c>
      <c r="AE1630">
        <f t="shared" si="113"/>
        <v>0</v>
      </c>
      <c r="AG1630" s="2"/>
      <c r="AI1630" s="7"/>
    </row>
    <row r="1631" spans="1:35" ht="11" customHeight="1" outlineLevel="1" x14ac:dyDescent="0.25">
      <c r="A1631" t="s">
        <v>5754</v>
      </c>
      <c r="C1631" s="2" t="s">
        <v>11983</v>
      </c>
      <c r="D1631" s="2">
        <v>664</v>
      </c>
      <c r="E1631" s="7">
        <v>1993</v>
      </c>
      <c r="F1631" s="5" t="s">
        <v>9265</v>
      </c>
      <c r="H1631" s="5" t="s">
        <v>5398</v>
      </c>
      <c r="I1631" s="6" t="s">
        <v>9273</v>
      </c>
      <c r="J1631" s="6" t="s">
        <v>9272</v>
      </c>
      <c r="K1631" s="17">
        <v>5</v>
      </c>
      <c r="L1631" s="17" t="s">
        <v>7730</v>
      </c>
      <c r="M1631" s="9">
        <v>2.95</v>
      </c>
      <c r="N1631" s="9"/>
      <c r="O1631" s="21"/>
      <c r="Q1631" s="29"/>
      <c r="U1631" s="17"/>
      <c r="V1631" s="2"/>
      <c r="Y1631" t="str">
        <f t="shared" si="111"/>
        <v/>
      </c>
      <c r="AA1631" t="str">
        <f t="shared" si="112"/>
        <v/>
      </c>
      <c r="AC1631" s="7"/>
      <c r="AD1631" t="s">
        <v>9273</v>
      </c>
      <c r="AE1631">
        <f t="shared" si="113"/>
        <v>0</v>
      </c>
      <c r="AG1631" s="2"/>
      <c r="AI1631" s="7"/>
    </row>
    <row r="1632" spans="1:35" ht="11" customHeight="1" outlineLevel="1" x14ac:dyDescent="0.25">
      <c r="A1632" t="s">
        <v>5754</v>
      </c>
      <c r="C1632" s="2" t="s">
        <v>11983</v>
      </c>
      <c r="D1632" s="2">
        <v>665</v>
      </c>
      <c r="E1632" s="7">
        <v>1993</v>
      </c>
      <c r="F1632" s="5" t="s">
        <v>9294</v>
      </c>
      <c r="H1632" s="5" t="s">
        <v>5398</v>
      </c>
      <c r="I1632" s="6" t="s">
        <v>9273</v>
      </c>
      <c r="J1632" s="6" t="s">
        <v>9272</v>
      </c>
      <c r="K1632" s="17">
        <v>5</v>
      </c>
      <c r="L1632" s="17" t="s">
        <v>7730</v>
      </c>
      <c r="M1632" s="9">
        <v>2.95</v>
      </c>
      <c r="N1632" s="9"/>
      <c r="O1632" s="21"/>
      <c r="Q1632" s="29"/>
      <c r="U1632" s="17"/>
      <c r="V1632" s="2"/>
      <c r="Y1632" t="str">
        <f t="shared" si="111"/>
        <v/>
      </c>
      <c r="AA1632" t="str">
        <f t="shared" si="112"/>
        <v/>
      </c>
      <c r="AC1632" s="7"/>
      <c r="AD1632" t="s">
        <v>9273</v>
      </c>
      <c r="AE1632">
        <f t="shared" si="113"/>
        <v>0</v>
      </c>
      <c r="AG1632" s="2"/>
      <c r="AI1632" s="7"/>
    </row>
    <row r="1633" spans="1:35" ht="11" customHeight="1" outlineLevel="1" x14ac:dyDescent="0.25">
      <c r="A1633" t="s">
        <v>5754</v>
      </c>
      <c r="C1633" s="2" t="s">
        <v>11983</v>
      </c>
      <c r="D1633" s="2">
        <v>762</v>
      </c>
      <c r="E1633" s="7">
        <v>1999</v>
      </c>
      <c r="F1633" s="5" t="s">
        <v>3223</v>
      </c>
      <c r="H1633" s="5" t="s">
        <v>5398</v>
      </c>
      <c r="I1633" s="6" t="s">
        <v>9275</v>
      </c>
      <c r="J1633" s="6" t="s">
        <v>9274</v>
      </c>
      <c r="K1633" s="17">
        <v>3</v>
      </c>
      <c r="L1633" s="17" t="s">
        <v>7730</v>
      </c>
      <c r="M1633" s="9">
        <v>5</v>
      </c>
      <c r="N1633" s="9"/>
      <c r="O1633" s="21"/>
      <c r="Q1633" s="29"/>
      <c r="U1633" s="17"/>
      <c r="V1633" s="2"/>
      <c r="Y1633" t="str">
        <f t="shared" si="111"/>
        <v/>
      </c>
      <c r="AA1633" t="str">
        <f t="shared" si="112"/>
        <v/>
      </c>
      <c r="AC1633" s="7"/>
      <c r="AD1633" t="s">
        <v>9275</v>
      </c>
      <c r="AE1633">
        <f t="shared" si="113"/>
        <v>0</v>
      </c>
      <c r="AG1633" s="2"/>
      <c r="AI1633" s="7"/>
    </row>
    <row r="1634" spans="1:35" ht="11" customHeight="1" outlineLevel="1" x14ac:dyDescent="0.25">
      <c r="A1634" t="s">
        <v>5754</v>
      </c>
      <c r="C1634" s="2" t="s">
        <v>11983</v>
      </c>
      <c r="D1634" s="2">
        <v>817</v>
      </c>
      <c r="E1634" s="7">
        <v>2002</v>
      </c>
      <c r="F1634" s="5" t="s">
        <v>9263</v>
      </c>
      <c r="H1634" s="5" t="s">
        <v>5398</v>
      </c>
      <c r="I1634" s="6" t="s">
        <v>9277</v>
      </c>
      <c r="J1634" s="6" t="s">
        <v>9276</v>
      </c>
      <c r="K1634" s="17">
        <v>5</v>
      </c>
      <c r="L1634" s="17" t="s">
        <v>7730</v>
      </c>
      <c r="M1634" s="9">
        <v>6.2</v>
      </c>
      <c r="N1634" s="9"/>
      <c r="O1634" s="21"/>
      <c r="Q1634" s="29"/>
      <c r="U1634" s="17"/>
      <c r="V1634" s="2"/>
      <c r="Y1634" t="str">
        <f t="shared" si="111"/>
        <v/>
      </c>
      <c r="AA1634">
        <f t="shared" si="112"/>
        <v>1</v>
      </c>
      <c r="AC1634" s="7"/>
      <c r="AD1634" t="s">
        <v>9277</v>
      </c>
      <c r="AE1634">
        <f t="shared" si="113"/>
        <v>0</v>
      </c>
      <c r="AG1634" s="2"/>
      <c r="AI1634" s="7"/>
    </row>
    <row r="1635" spans="1:35" ht="11" customHeight="1" outlineLevel="1" x14ac:dyDescent="0.25">
      <c r="A1635" t="s">
        <v>5754</v>
      </c>
      <c r="C1635" s="2" t="s">
        <v>11983</v>
      </c>
      <c r="D1635" s="2">
        <v>832</v>
      </c>
      <c r="E1635" s="7">
        <v>2003</v>
      </c>
      <c r="F1635" s="5" t="s">
        <v>9278</v>
      </c>
      <c r="H1635" s="5" t="s">
        <v>5398</v>
      </c>
      <c r="I1635" s="6" t="s">
        <v>9281</v>
      </c>
      <c r="J1635" s="6" t="s">
        <v>9280</v>
      </c>
      <c r="K1635" s="17">
        <v>5</v>
      </c>
      <c r="L1635" s="17" t="s">
        <v>7732</v>
      </c>
      <c r="M1635" s="9"/>
      <c r="N1635" s="9"/>
      <c r="O1635" s="21"/>
      <c r="Q1635" s="29"/>
      <c r="U1635" s="17"/>
      <c r="V1635" s="2"/>
      <c r="Y1635" t="str">
        <f t="shared" si="111"/>
        <v/>
      </c>
      <c r="AA1635" t="str">
        <f t="shared" si="112"/>
        <v/>
      </c>
      <c r="AC1635" s="7"/>
      <c r="AD1635" t="s">
        <v>9281</v>
      </c>
      <c r="AE1635">
        <f t="shared" si="113"/>
        <v>0</v>
      </c>
      <c r="AG1635" s="2"/>
      <c r="AI1635" s="7"/>
    </row>
    <row r="1636" spans="1:35" ht="11" customHeight="1" outlineLevel="1" x14ac:dyDescent="0.25">
      <c r="A1636" t="s">
        <v>5754</v>
      </c>
      <c r="C1636" s="2" t="s">
        <v>11983</v>
      </c>
      <c r="D1636" s="2">
        <v>833</v>
      </c>
      <c r="E1636" s="7">
        <v>2003</v>
      </c>
      <c r="F1636" s="5" t="s">
        <v>9279</v>
      </c>
      <c r="H1636" s="5" t="s">
        <v>5398</v>
      </c>
      <c r="I1636" s="6" t="s">
        <v>9281</v>
      </c>
      <c r="J1636" s="6" t="s">
        <v>9280</v>
      </c>
      <c r="K1636" s="17">
        <v>5</v>
      </c>
      <c r="L1636" s="17" t="s">
        <v>7732</v>
      </c>
      <c r="M1636" s="9"/>
      <c r="N1636" s="9"/>
      <c r="O1636" s="21"/>
      <c r="Q1636" s="29"/>
      <c r="U1636" s="17"/>
      <c r="V1636" s="2"/>
      <c r="Y1636" t="str">
        <f t="shared" si="111"/>
        <v/>
      </c>
      <c r="AA1636" t="str">
        <f t="shared" si="112"/>
        <v/>
      </c>
      <c r="AC1636" s="7"/>
      <c r="AD1636" t="s">
        <v>9281</v>
      </c>
      <c r="AE1636">
        <f t="shared" si="113"/>
        <v>0</v>
      </c>
      <c r="AG1636" s="2"/>
      <c r="AI1636" s="7"/>
    </row>
    <row r="1637" spans="1:35" ht="11" customHeight="1" outlineLevel="1" x14ac:dyDescent="0.25">
      <c r="A1637" t="s">
        <v>5754</v>
      </c>
      <c r="C1637" s="2" t="s">
        <v>11983</v>
      </c>
      <c r="D1637" s="2">
        <v>847</v>
      </c>
      <c r="E1637" s="7">
        <v>2003</v>
      </c>
      <c r="F1637" s="5" t="s">
        <v>9263</v>
      </c>
      <c r="H1637" s="5" t="s">
        <v>5398</v>
      </c>
      <c r="I1637" s="6" t="s">
        <v>2684</v>
      </c>
      <c r="J1637" s="6" t="s">
        <v>9282</v>
      </c>
      <c r="K1637" s="17">
        <v>6</v>
      </c>
      <c r="L1637" s="17" t="s">
        <v>7730</v>
      </c>
      <c r="M1637" s="9">
        <v>11.3</v>
      </c>
      <c r="N1637" s="9"/>
      <c r="O1637" s="21"/>
      <c r="Q1637" s="29"/>
      <c r="U1637" s="17"/>
      <c r="V1637" s="2">
        <v>818</v>
      </c>
      <c r="Y1637" t="str">
        <f t="shared" si="111"/>
        <v/>
      </c>
      <c r="AA1637">
        <f t="shared" si="112"/>
        <v>1</v>
      </c>
      <c r="AC1637" s="7"/>
      <c r="AD1637" t="s">
        <v>2684</v>
      </c>
      <c r="AE1637">
        <f t="shared" si="113"/>
        <v>0</v>
      </c>
      <c r="AG1637" s="2"/>
      <c r="AH1637" t="s">
        <v>5758</v>
      </c>
      <c r="AI1637" s="7" t="s">
        <v>4922</v>
      </c>
    </row>
    <row r="1638" spans="1:35" ht="11" customHeight="1" outlineLevel="1" x14ac:dyDescent="0.25">
      <c r="A1638" t="s">
        <v>5754</v>
      </c>
      <c r="C1638" s="2" t="s">
        <v>11983</v>
      </c>
      <c r="D1638" s="2">
        <v>848</v>
      </c>
      <c r="E1638" s="7">
        <v>2004</v>
      </c>
      <c r="F1638" s="5" t="s">
        <v>4812</v>
      </c>
      <c r="H1638" s="5" t="s">
        <v>5398</v>
      </c>
      <c r="I1638" s="6" t="s">
        <v>9285</v>
      </c>
      <c r="J1638" s="6" t="s">
        <v>9283</v>
      </c>
      <c r="K1638" s="17">
        <v>5</v>
      </c>
      <c r="L1638" s="17" t="s">
        <v>7730</v>
      </c>
      <c r="M1638" s="9">
        <v>2.25</v>
      </c>
      <c r="N1638" s="9"/>
      <c r="O1638" s="21"/>
      <c r="Q1638" s="29"/>
      <c r="U1638" s="17"/>
      <c r="V1638" s="2"/>
      <c r="Y1638" t="str">
        <f t="shared" si="111"/>
        <v/>
      </c>
      <c r="AA1638" t="str">
        <f t="shared" si="112"/>
        <v/>
      </c>
      <c r="AC1638" s="7"/>
      <c r="AD1638" t="s">
        <v>9285</v>
      </c>
      <c r="AE1638">
        <f t="shared" si="113"/>
        <v>0</v>
      </c>
      <c r="AG1638" s="2"/>
      <c r="AI1638" s="7"/>
    </row>
    <row r="1639" spans="1:35" ht="11" customHeight="1" outlineLevel="1" x14ac:dyDescent="0.25">
      <c r="A1639" t="s">
        <v>5754</v>
      </c>
      <c r="C1639" s="2" t="s">
        <v>11983</v>
      </c>
      <c r="D1639" s="2">
        <v>849</v>
      </c>
      <c r="E1639" s="7">
        <v>2004</v>
      </c>
      <c r="F1639" s="5" t="s">
        <v>9278</v>
      </c>
      <c r="H1639" s="5" t="s">
        <v>5398</v>
      </c>
      <c r="I1639" s="6" t="s">
        <v>9285</v>
      </c>
      <c r="J1639" s="6" t="s">
        <v>9283</v>
      </c>
      <c r="K1639" s="17">
        <v>3</v>
      </c>
      <c r="L1639" s="17" t="s">
        <v>7730</v>
      </c>
      <c r="M1639" s="9">
        <v>2.25</v>
      </c>
      <c r="N1639" s="9"/>
      <c r="O1639" s="21"/>
      <c r="Q1639" s="29"/>
      <c r="U1639" s="17"/>
      <c r="V1639" s="2"/>
      <c r="Y1639" t="str">
        <f t="shared" si="111"/>
        <v/>
      </c>
      <c r="AA1639" t="str">
        <f t="shared" si="112"/>
        <v/>
      </c>
      <c r="AC1639" s="7"/>
      <c r="AD1639" t="s">
        <v>9285</v>
      </c>
      <c r="AE1639">
        <f t="shared" si="113"/>
        <v>0</v>
      </c>
      <c r="AG1639" s="2"/>
      <c r="AI1639" s="7"/>
    </row>
    <row r="1640" spans="1:35" ht="11" customHeight="1" outlineLevel="1" x14ac:dyDescent="0.25">
      <c r="A1640" t="s">
        <v>5754</v>
      </c>
      <c r="C1640" s="2" t="s">
        <v>11983</v>
      </c>
      <c r="D1640" s="2">
        <v>850</v>
      </c>
      <c r="E1640" s="7">
        <v>2004</v>
      </c>
      <c r="F1640" s="5" t="s">
        <v>9284</v>
      </c>
      <c r="H1640" s="5" t="s">
        <v>5398</v>
      </c>
      <c r="I1640" s="6" t="s">
        <v>9285</v>
      </c>
      <c r="J1640" s="6" t="s">
        <v>9283</v>
      </c>
      <c r="K1640" s="17">
        <v>5</v>
      </c>
      <c r="L1640" s="17" t="s">
        <v>7730</v>
      </c>
      <c r="M1640" s="9">
        <v>2.25</v>
      </c>
      <c r="N1640" s="9"/>
      <c r="O1640" s="21"/>
      <c r="Q1640" s="29"/>
      <c r="U1640" s="17"/>
      <c r="V1640" s="2"/>
      <c r="Y1640" t="str">
        <f t="shared" si="111"/>
        <v/>
      </c>
      <c r="AA1640" t="str">
        <f t="shared" si="112"/>
        <v/>
      </c>
      <c r="AC1640" s="7"/>
      <c r="AD1640" t="s">
        <v>9285</v>
      </c>
      <c r="AE1640">
        <f t="shared" si="113"/>
        <v>0</v>
      </c>
      <c r="AG1640" s="2"/>
      <c r="AI1640" s="7"/>
    </row>
    <row r="1641" spans="1:35" ht="11" customHeight="1" outlineLevel="1" x14ac:dyDescent="0.25">
      <c r="A1641" t="s">
        <v>5754</v>
      </c>
      <c r="C1641" s="2" t="s">
        <v>11983</v>
      </c>
      <c r="D1641" s="2">
        <v>851</v>
      </c>
      <c r="E1641" s="7">
        <v>2004</v>
      </c>
      <c r="F1641" s="5" t="s">
        <v>4808</v>
      </c>
      <c r="H1641" s="5" t="s">
        <v>5398</v>
      </c>
      <c r="I1641" s="6" t="s">
        <v>9285</v>
      </c>
      <c r="J1641" s="6" t="s">
        <v>9283</v>
      </c>
      <c r="K1641" s="17">
        <v>3</v>
      </c>
      <c r="L1641" s="17" t="s">
        <v>7730</v>
      </c>
      <c r="M1641" s="9">
        <v>2.25</v>
      </c>
      <c r="N1641" s="9"/>
      <c r="O1641" s="21"/>
      <c r="Q1641" s="29"/>
      <c r="U1641" s="17"/>
      <c r="V1641" s="2"/>
      <c r="Y1641" t="str">
        <f t="shared" si="111"/>
        <v/>
      </c>
      <c r="AA1641" t="str">
        <f t="shared" si="112"/>
        <v/>
      </c>
      <c r="AC1641" s="7"/>
      <c r="AD1641" t="s">
        <v>9285</v>
      </c>
      <c r="AE1641">
        <f t="shared" si="113"/>
        <v>0</v>
      </c>
      <c r="AG1641" s="2"/>
      <c r="AI1641" s="7"/>
    </row>
    <row r="1642" spans="1:35" ht="11" customHeight="1" outlineLevel="1" x14ac:dyDescent="0.25">
      <c r="A1642" t="s">
        <v>5754</v>
      </c>
      <c r="C1642" s="2" t="s">
        <v>11983</v>
      </c>
      <c r="D1642" s="2">
        <v>914</v>
      </c>
      <c r="E1642" s="7">
        <v>2007</v>
      </c>
      <c r="F1642" s="5" t="s">
        <v>5755</v>
      </c>
      <c r="H1642" s="5" t="s">
        <v>5398</v>
      </c>
      <c r="I1642" s="6" t="s">
        <v>9287</v>
      </c>
      <c r="J1642" s="6" t="s">
        <v>9286</v>
      </c>
      <c r="K1642" s="17">
        <v>1</v>
      </c>
      <c r="L1642" s="17" t="s">
        <v>7732</v>
      </c>
      <c r="M1642" s="9"/>
      <c r="N1642" s="9"/>
      <c r="O1642" s="21"/>
      <c r="Q1642" s="29"/>
      <c r="S1642">
        <v>1</v>
      </c>
      <c r="T1642">
        <v>1</v>
      </c>
      <c r="U1642" s="17"/>
      <c r="V1642" s="2"/>
      <c r="Y1642" t="str">
        <f t="shared" si="111"/>
        <v/>
      </c>
      <c r="AA1642" t="str">
        <f t="shared" si="112"/>
        <v/>
      </c>
      <c r="AC1642" s="7"/>
      <c r="AD1642" t="s">
        <v>9287</v>
      </c>
      <c r="AE1642">
        <f t="shared" si="113"/>
        <v>0</v>
      </c>
      <c r="AG1642" s="2"/>
      <c r="AI1642" s="7"/>
    </row>
    <row r="1643" spans="1:35" ht="11" customHeight="1" outlineLevel="1" x14ac:dyDescent="0.25">
      <c r="A1643" t="s">
        <v>5754</v>
      </c>
      <c r="C1643" s="2" t="s">
        <v>11983</v>
      </c>
      <c r="D1643" s="2">
        <v>915</v>
      </c>
      <c r="E1643" s="7">
        <v>2007</v>
      </c>
      <c r="F1643" s="5" t="s">
        <v>9270</v>
      </c>
      <c r="H1643" s="5" t="s">
        <v>5398</v>
      </c>
      <c r="I1643" s="6" t="s">
        <v>9287</v>
      </c>
      <c r="J1643" s="6" t="s">
        <v>9286</v>
      </c>
      <c r="K1643" s="17">
        <v>1</v>
      </c>
      <c r="L1643" s="17" t="s">
        <v>7732</v>
      </c>
      <c r="M1643" s="9"/>
      <c r="N1643" s="9"/>
      <c r="O1643" s="21"/>
      <c r="Q1643" s="29"/>
      <c r="U1643" s="17"/>
      <c r="V1643" s="2"/>
      <c r="Y1643" t="str">
        <f t="shared" si="111"/>
        <v/>
      </c>
      <c r="AA1643" t="str">
        <f t="shared" si="112"/>
        <v/>
      </c>
      <c r="AC1643" s="7"/>
      <c r="AD1643" t="s">
        <v>9287</v>
      </c>
      <c r="AE1643">
        <f t="shared" si="113"/>
        <v>0</v>
      </c>
      <c r="AG1643" s="2"/>
      <c r="AI1643" s="7"/>
    </row>
    <row r="1644" spans="1:35" ht="11" customHeight="1" outlineLevel="1" x14ac:dyDescent="0.25">
      <c r="A1644" t="s">
        <v>5754</v>
      </c>
      <c r="C1644" s="2" t="s">
        <v>11983</v>
      </c>
      <c r="D1644" s="2">
        <v>916</v>
      </c>
      <c r="E1644" s="7">
        <v>2007</v>
      </c>
      <c r="F1644" s="5" t="s">
        <v>9288</v>
      </c>
      <c r="H1644" s="5" t="s">
        <v>5398</v>
      </c>
      <c r="I1644" s="6" t="s">
        <v>9287</v>
      </c>
      <c r="J1644" s="6" t="s">
        <v>9286</v>
      </c>
      <c r="K1644" s="17">
        <v>1</v>
      </c>
      <c r="L1644" s="17" t="s">
        <v>7732</v>
      </c>
      <c r="M1644" s="9"/>
      <c r="N1644" s="9"/>
      <c r="O1644" s="21"/>
      <c r="Q1644" s="29"/>
      <c r="S1644">
        <v>1</v>
      </c>
      <c r="T1644">
        <v>1</v>
      </c>
      <c r="U1644" s="17"/>
      <c r="V1644" s="2"/>
      <c r="Y1644" t="str">
        <f t="shared" si="111"/>
        <v/>
      </c>
      <c r="AA1644" t="str">
        <f t="shared" si="112"/>
        <v/>
      </c>
      <c r="AC1644" s="7"/>
      <c r="AD1644" t="s">
        <v>9287</v>
      </c>
      <c r="AE1644">
        <f t="shared" si="113"/>
        <v>0</v>
      </c>
      <c r="AG1644" s="2"/>
      <c r="AI1644" s="7"/>
    </row>
    <row r="1645" spans="1:35" ht="11" customHeight="1" outlineLevel="1" x14ac:dyDescent="0.25">
      <c r="A1645" t="s">
        <v>5754</v>
      </c>
      <c r="C1645" s="2" t="s">
        <v>11983</v>
      </c>
      <c r="D1645" s="2">
        <v>917</v>
      </c>
      <c r="E1645" s="7">
        <v>2007</v>
      </c>
      <c r="F1645" s="5" t="s">
        <v>9284</v>
      </c>
      <c r="H1645" s="5" t="s">
        <v>5398</v>
      </c>
      <c r="I1645" s="6" t="s">
        <v>9287</v>
      </c>
      <c r="J1645" s="6" t="s">
        <v>9286</v>
      </c>
      <c r="K1645" s="17">
        <v>1</v>
      </c>
      <c r="L1645" s="17" t="s">
        <v>7732</v>
      </c>
      <c r="M1645" s="9"/>
      <c r="N1645" s="9"/>
      <c r="O1645" s="21"/>
      <c r="Q1645" s="29"/>
      <c r="U1645" s="17"/>
      <c r="V1645" s="2"/>
      <c r="Y1645" t="str">
        <f t="shared" si="111"/>
        <v/>
      </c>
      <c r="AA1645" t="str">
        <f t="shared" si="112"/>
        <v/>
      </c>
      <c r="AC1645" s="7"/>
      <c r="AD1645" t="s">
        <v>9287</v>
      </c>
      <c r="AE1645">
        <f t="shared" si="113"/>
        <v>0</v>
      </c>
      <c r="AG1645" s="2"/>
      <c r="AI1645" s="7"/>
    </row>
    <row r="1646" spans="1:35" ht="11" customHeight="1" outlineLevel="1" x14ac:dyDescent="0.25">
      <c r="A1646" t="s">
        <v>5754</v>
      </c>
      <c r="C1646" s="2" t="s">
        <v>11983</v>
      </c>
      <c r="D1646" s="2">
        <v>955</v>
      </c>
      <c r="E1646" s="7">
        <v>2009</v>
      </c>
      <c r="F1646" s="5" t="s">
        <v>9270</v>
      </c>
      <c r="H1646" s="5" t="s">
        <v>5398</v>
      </c>
      <c r="I1646" s="6" t="s">
        <v>5893</v>
      </c>
      <c r="J1646" s="6" t="s">
        <v>7927</v>
      </c>
      <c r="K1646" s="17">
        <v>3</v>
      </c>
      <c r="L1646" s="17" t="s">
        <v>20076</v>
      </c>
      <c r="M1646" s="9"/>
      <c r="N1646" s="9"/>
      <c r="O1646" s="21"/>
      <c r="Q1646" s="29"/>
      <c r="U1646" s="17"/>
      <c r="V1646" s="2"/>
      <c r="Y1646" t="str">
        <f t="shared" si="111"/>
        <v/>
      </c>
      <c r="AA1646" t="str">
        <f t="shared" si="112"/>
        <v/>
      </c>
      <c r="AC1646" s="7"/>
      <c r="AD1646" t="s">
        <v>5893</v>
      </c>
      <c r="AE1646">
        <f t="shared" si="113"/>
        <v>0</v>
      </c>
      <c r="AG1646" s="2"/>
      <c r="AI1646" s="7"/>
    </row>
    <row r="1647" spans="1:35" ht="11" customHeight="1" outlineLevel="1" x14ac:dyDescent="0.25">
      <c r="A1647" t="s">
        <v>5754</v>
      </c>
      <c r="C1647" s="2" t="s">
        <v>11983</v>
      </c>
      <c r="D1647" s="2">
        <v>956</v>
      </c>
      <c r="E1647" s="7">
        <v>2009</v>
      </c>
      <c r="F1647" s="5" t="s">
        <v>4808</v>
      </c>
      <c r="H1647" s="5" t="s">
        <v>5398</v>
      </c>
      <c r="I1647" s="6" t="s">
        <v>5893</v>
      </c>
      <c r="J1647" s="6" t="s">
        <v>7927</v>
      </c>
      <c r="K1647" s="17">
        <v>3</v>
      </c>
      <c r="L1647" s="17" t="s">
        <v>20076</v>
      </c>
      <c r="M1647" s="9"/>
      <c r="N1647" s="9"/>
      <c r="O1647" s="21"/>
      <c r="Q1647" s="29"/>
      <c r="U1647" s="17"/>
      <c r="V1647" s="2"/>
      <c r="Y1647" t="str">
        <f t="shared" si="111"/>
        <v/>
      </c>
      <c r="AA1647" t="str">
        <f t="shared" si="112"/>
        <v/>
      </c>
      <c r="AC1647" s="7"/>
      <c r="AD1647" t="s">
        <v>5893</v>
      </c>
      <c r="AE1647">
        <f t="shared" si="113"/>
        <v>0</v>
      </c>
      <c r="AG1647" s="2"/>
      <c r="AI1647" s="7"/>
    </row>
    <row r="1648" spans="1:35" ht="11" customHeight="1" outlineLevel="1" x14ac:dyDescent="0.25">
      <c r="A1648" t="s">
        <v>5754</v>
      </c>
      <c r="C1648" s="2" t="s">
        <v>11983</v>
      </c>
      <c r="D1648" s="2" t="s">
        <v>18722</v>
      </c>
      <c r="E1648" s="7">
        <v>2009</v>
      </c>
      <c r="F1648" s="5" t="s">
        <v>9289</v>
      </c>
      <c r="H1648" s="5" t="s">
        <v>5398</v>
      </c>
      <c r="I1648" s="6" t="s">
        <v>5893</v>
      </c>
      <c r="J1648" s="6" t="s">
        <v>7927</v>
      </c>
      <c r="K1648" s="17">
        <v>3</v>
      </c>
      <c r="L1648" s="17" t="s">
        <v>7730</v>
      </c>
      <c r="M1648" s="9">
        <v>13.2</v>
      </c>
      <c r="N1648" s="9"/>
      <c r="O1648" s="21"/>
      <c r="Q1648" s="29"/>
      <c r="U1648" s="17"/>
      <c r="V1648" s="2"/>
      <c r="Y1648" t="str">
        <f t="shared" si="111"/>
        <v/>
      </c>
      <c r="AA1648">
        <f t="shared" si="112"/>
        <v>1</v>
      </c>
      <c r="AC1648" s="7"/>
      <c r="AD1648" t="s">
        <v>5893</v>
      </c>
      <c r="AE1648">
        <f t="shared" ref="AE1648:AE1659" si="114">COUNTIF(I1648,"*Fuji*")</f>
        <v>0</v>
      </c>
      <c r="AG1648" s="2"/>
      <c r="AI1648" s="7"/>
    </row>
    <row r="1649" spans="1:49" ht="11" customHeight="1" outlineLevel="1" x14ac:dyDescent="0.25">
      <c r="A1649" t="s">
        <v>5754</v>
      </c>
      <c r="C1649" s="2" t="s">
        <v>11983</v>
      </c>
      <c r="D1649" s="2" t="s">
        <v>18146</v>
      </c>
      <c r="E1649" s="7">
        <v>2010</v>
      </c>
      <c r="F1649" s="5" t="s">
        <v>18147</v>
      </c>
      <c r="H1649" s="5" t="s">
        <v>5398</v>
      </c>
      <c r="I1649" s="6" t="s">
        <v>5893</v>
      </c>
      <c r="J1649" s="6" t="s">
        <v>9290</v>
      </c>
      <c r="K1649" s="17">
        <v>3</v>
      </c>
      <c r="L1649" s="17" t="s">
        <v>7732</v>
      </c>
      <c r="M1649" s="9"/>
      <c r="N1649" s="9"/>
      <c r="O1649" s="21"/>
      <c r="Q1649" s="29"/>
      <c r="U1649" s="17"/>
      <c r="V1649" s="2"/>
      <c r="Y1649" t="str">
        <f t="shared" si="111"/>
        <v/>
      </c>
      <c r="AA1649" t="str">
        <f t="shared" si="112"/>
        <v/>
      </c>
      <c r="AC1649" s="7"/>
      <c r="AD1649" t="s">
        <v>5893</v>
      </c>
      <c r="AE1649">
        <f t="shared" si="114"/>
        <v>0</v>
      </c>
      <c r="AG1649" s="2"/>
      <c r="AI1649" s="7"/>
    </row>
    <row r="1650" spans="1:49" ht="11" customHeight="1" outlineLevel="1" x14ac:dyDescent="0.25">
      <c r="A1650" t="s">
        <v>5754</v>
      </c>
      <c r="C1650" s="2" t="s">
        <v>11983</v>
      </c>
      <c r="D1650" s="2">
        <v>960</v>
      </c>
      <c r="E1650" s="7">
        <v>2010</v>
      </c>
      <c r="F1650" s="5" t="s">
        <v>9284</v>
      </c>
      <c r="H1650" s="5" t="s">
        <v>5398</v>
      </c>
      <c r="I1650" s="6" t="s">
        <v>5893</v>
      </c>
      <c r="J1650" s="6" t="s">
        <v>9290</v>
      </c>
      <c r="K1650" s="17">
        <v>3</v>
      </c>
      <c r="L1650" s="17" t="s">
        <v>7732</v>
      </c>
      <c r="M1650" s="9"/>
      <c r="N1650" s="9"/>
      <c r="O1650" s="21"/>
      <c r="Q1650" s="29"/>
      <c r="U1650" s="17"/>
      <c r="V1650" s="2"/>
      <c r="Y1650" t="str">
        <f t="shared" si="111"/>
        <v/>
      </c>
      <c r="AA1650" t="str">
        <f t="shared" si="112"/>
        <v/>
      </c>
      <c r="AC1650" s="7"/>
      <c r="AD1650" t="s">
        <v>5893</v>
      </c>
      <c r="AE1650">
        <f t="shared" si="114"/>
        <v>0</v>
      </c>
      <c r="AG1650" s="2"/>
      <c r="AI1650" s="7"/>
    </row>
    <row r="1651" spans="1:49" ht="11" customHeight="1" outlineLevel="1" x14ac:dyDescent="0.25">
      <c r="A1651" t="s">
        <v>5754</v>
      </c>
      <c r="C1651" s="2" t="s">
        <v>11983</v>
      </c>
      <c r="D1651" s="2">
        <v>967</v>
      </c>
      <c r="E1651" s="7">
        <v>2010</v>
      </c>
      <c r="F1651" s="5" t="s">
        <v>9263</v>
      </c>
      <c r="H1651" s="5" t="s">
        <v>5398</v>
      </c>
      <c r="I1651" s="6" t="s">
        <v>9291</v>
      </c>
      <c r="J1651" s="6" t="s">
        <v>7927</v>
      </c>
      <c r="K1651" s="17">
        <v>1</v>
      </c>
      <c r="L1651" s="17" t="s">
        <v>7730</v>
      </c>
      <c r="M1651" s="9">
        <v>11</v>
      </c>
      <c r="N1651" s="9"/>
      <c r="O1651" s="21"/>
      <c r="Q1651" s="29"/>
      <c r="U1651" s="17"/>
      <c r="V1651" s="2"/>
      <c r="Y1651" t="str">
        <f t="shared" si="111"/>
        <v/>
      </c>
      <c r="AA1651">
        <f t="shared" si="112"/>
        <v>1</v>
      </c>
      <c r="AC1651" s="7"/>
      <c r="AD1651" t="s">
        <v>9291</v>
      </c>
      <c r="AE1651">
        <f t="shared" si="114"/>
        <v>0</v>
      </c>
      <c r="AG1651" s="2"/>
      <c r="AI1651" s="7"/>
    </row>
    <row r="1652" spans="1:49" ht="11" customHeight="1" outlineLevel="1" x14ac:dyDescent="0.25">
      <c r="A1652" t="s">
        <v>5754</v>
      </c>
      <c r="C1652" s="2" t="s">
        <v>11983</v>
      </c>
      <c r="D1652" s="2">
        <v>988</v>
      </c>
      <c r="E1652" s="7">
        <v>2011</v>
      </c>
      <c r="F1652" s="5" t="s">
        <v>5173</v>
      </c>
      <c r="H1652" s="5" t="s">
        <v>5398</v>
      </c>
      <c r="I1652" s="6" t="s">
        <v>9287</v>
      </c>
      <c r="J1652" s="6" t="s">
        <v>8490</v>
      </c>
      <c r="K1652" s="17">
        <v>1</v>
      </c>
      <c r="L1652" s="17" t="s">
        <v>7730</v>
      </c>
      <c r="M1652" s="9">
        <v>3.7</v>
      </c>
      <c r="N1652" s="9"/>
      <c r="O1652" s="21"/>
      <c r="Q1652" s="29"/>
      <c r="S1652">
        <v>1</v>
      </c>
      <c r="T1652">
        <v>1</v>
      </c>
      <c r="U1652" s="17"/>
      <c r="V1652" s="2"/>
      <c r="Y1652" t="str">
        <f t="shared" si="111"/>
        <v/>
      </c>
      <c r="AA1652" t="str">
        <f t="shared" si="112"/>
        <v/>
      </c>
      <c r="AC1652" s="7"/>
      <c r="AD1652" t="s">
        <v>9287</v>
      </c>
      <c r="AE1652">
        <f t="shared" si="114"/>
        <v>0</v>
      </c>
      <c r="AG1652" s="2"/>
      <c r="AI1652" s="7"/>
    </row>
    <row r="1653" spans="1:49" ht="11" customHeight="1" outlineLevel="1" x14ac:dyDescent="0.25">
      <c r="A1653" t="s">
        <v>5754</v>
      </c>
      <c r="C1653" s="2" t="s">
        <v>11983</v>
      </c>
      <c r="D1653" s="2">
        <v>989</v>
      </c>
      <c r="E1653" s="7">
        <v>2011</v>
      </c>
      <c r="F1653" s="5" t="s">
        <v>5755</v>
      </c>
      <c r="H1653" s="5" t="s">
        <v>5398</v>
      </c>
      <c r="I1653" s="6" t="s">
        <v>9287</v>
      </c>
      <c r="J1653" s="6" t="s">
        <v>8490</v>
      </c>
      <c r="K1653" s="17">
        <v>1</v>
      </c>
      <c r="L1653" s="17" t="s">
        <v>7730</v>
      </c>
      <c r="M1653" s="9">
        <v>3.7</v>
      </c>
      <c r="N1653" s="9"/>
      <c r="O1653" s="21"/>
      <c r="Q1653" s="29"/>
      <c r="U1653" s="17"/>
      <c r="V1653" s="2"/>
      <c r="Y1653" t="str">
        <f t="shared" si="111"/>
        <v/>
      </c>
      <c r="AA1653" t="str">
        <f t="shared" si="112"/>
        <v/>
      </c>
      <c r="AC1653" s="7"/>
      <c r="AD1653" t="s">
        <v>9287</v>
      </c>
      <c r="AE1653">
        <f t="shared" si="114"/>
        <v>0</v>
      </c>
      <c r="AG1653" s="2"/>
      <c r="AI1653" s="7"/>
    </row>
    <row r="1654" spans="1:49" ht="11" customHeight="1" outlineLevel="1" x14ac:dyDescent="0.25">
      <c r="A1654" t="s">
        <v>5754</v>
      </c>
      <c r="C1654" s="2" t="s">
        <v>11983</v>
      </c>
      <c r="D1654" s="2">
        <v>990</v>
      </c>
      <c r="E1654" s="7">
        <v>2011</v>
      </c>
      <c r="F1654" s="5" t="s">
        <v>4812</v>
      </c>
      <c r="H1654" s="5" t="s">
        <v>5398</v>
      </c>
      <c r="I1654" s="6" t="s">
        <v>9287</v>
      </c>
      <c r="J1654" s="6" t="s">
        <v>8490</v>
      </c>
      <c r="K1654" s="17">
        <v>1</v>
      </c>
      <c r="L1654" s="17" t="s">
        <v>7730</v>
      </c>
      <c r="M1654" s="9">
        <v>3.7</v>
      </c>
      <c r="N1654" s="9"/>
      <c r="O1654" s="21"/>
      <c r="Q1654" s="29"/>
      <c r="U1654" s="17"/>
      <c r="V1654" s="2"/>
      <c r="Y1654" t="str">
        <f t="shared" si="111"/>
        <v/>
      </c>
      <c r="AA1654" t="str">
        <f t="shared" si="112"/>
        <v/>
      </c>
      <c r="AC1654" s="7"/>
      <c r="AD1654" t="s">
        <v>9287</v>
      </c>
      <c r="AE1654">
        <f t="shared" si="114"/>
        <v>0</v>
      </c>
      <c r="AG1654" s="2"/>
      <c r="AI1654" s="7"/>
    </row>
    <row r="1655" spans="1:49" ht="11" customHeight="1" outlineLevel="1" x14ac:dyDescent="0.25">
      <c r="A1655" t="s">
        <v>5754</v>
      </c>
      <c r="C1655" s="2" t="s">
        <v>11983</v>
      </c>
      <c r="D1655" s="2">
        <v>991</v>
      </c>
      <c r="E1655" s="7">
        <v>2011</v>
      </c>
      <c r="F1655" s="5" t="s">
        <v>9265</v>
      </c>
      <c r="H1655" s="5" t="s">
        <v>5398</v>
      </c>
      <c r="I1655" s="6" t="s">
        <v>9287</v>
      </c>
      <c r="J1655" s="6" t="s">
        <v>8490</v>
      </c>
      <c r="K1655" s="17">
        <v>1</v>
      </c>
      <c r="L1655" s="17" t="s">
        <v>7730</v>
      </c>
      <c r="M1655" s="9">
        <v>3.7</v>
      </c>
      <c r="N1655" s="9"/>
      <c r="O1655" s="21"/>
      <c r="Q1655" s="29"/>
      <c r="U1655" s="17"/>
      <c r="V1655" s="2"/>
      <c r="Y1655" t="str">
        <f t="shared" si="111"/>
        <v/>
      </c>
      <c r="AA1655" t="str">
        <f t="shared" si="112"/>
        <v/>
      </c>
      <c r="AC1655" s="7"/>
      <c r="AD1655" t="s">
        <v>9287</v>
      </c>
      <c r="AE1655">
        <f t="shared" si="114"/>
        <v>0</v>
      </c>
      <c r="AG1655" s="2"/>
      <c r="AI1655" s="7"/>
    </row>
    <row r="1656" spans="1:49" ht="11" customHeight="1" outlineLevel="1" x14ac:dyDescent="0.25">
      <c r="A1656" t="s">
        <v>5754</v>
      </c>
      <c r="C1656" s="2" t="s">
        <v>11983</v>
      </c>
      <c r="D1656" s="2">
        <v>992</v>
      </c>
      <c r="E1656" s="7">
        <v>2011</v>
      </c>
      <c r="F1656" s="5" t="s">
        <v>9284</v>
      </c>
      <c r="H1656" s="5" t="s">
        <v>5398</v>
      </c>
      <c r="I1656" s="6" t="s">
        <v>9287</v>
      </c>
      <c r="J1656" s="6" t="s">
        <v>8490</v>
      </c>
      <c r="K1656" s="17">
        <v>3</v>
      </c>
      <c r="L1656" s="17" t="s">
        <v>7730</v>
      </c>
      <c r="M1656" s="9">
        <v>3.7</v>
      </c>
      <c r="N1656" s="9"/>
      <c r="O1656" s="21"/>
      <c r="Q1656" s="29"/>
      <c r="U1656" s="17"/>
      <c r="V1656" s="2"/>
      <c r="Y1656" t="str">
        <f t="shared" si="111"/>
        <v/>
      </c>
      <c r="AA1656" t="str">
        <f t="shared" si="112"/>
        <v/>
      </c>
      <c r="AC1656" s="7"/>
      <c r="AD1656" t="s">
        <v>9287</v>
      </c>
      <c r="AE1656">
        <f t="shared" si="114"/>
        <v>0</v>
      </c>
      <c r="AG1656" s="2"/>
      <c r="AI1656" s="7"/>
    </row>
    <row r="1657" spans="1:49" ht="11" customHeight="1" outlineLevel="1" x14ac:dyDescent="0.25">
      <c r="A1657" t="s">
        <v>5754</v>
      </c>
      <c r="C1657" s="2" t="s">
        <v>11983</v>
      </c>
      <c r="D1657" s="2">
        <v>993</v>
      </c>
      <c r="E1657" s="7">
        <v>2011</v>
      </c>
      <c r="F1657" s="5" t="s">
        <v>4808</v>
      </c>
      <c r="H1657" s="5" t="s">
        <v>5398</v>
      </c>
      <c r="I1657" s="6" t="s">
        <v>9287</v>
      </c>
      <c r="J1657" s="6" t="s">
        <v>8490</v>
      </c>
      <c r="K1657" s="17">
        <v>1</v>
      </c>
      <c r="L1657" s="17" t="s">
        <v>7730</v>
      </c>
      <c r="M1657" s="9">
        <v>3.7</v>
      </c>
      <c r="N1657" s="9"/>
      <c r="O1657" s="21"/>
      <c r="Q1657" s="29"/>
      <c r="U1657" s="17"/>
      <c r="V1657" s="2"/>
      <c r="Y1657" t="str">
        <f t="shared" si="111"/>
        <v/>
      </c>
      <c r="AA1657" t="str">
        <f t="shared" si="112"/>
        <v/>
      </c>
      <c r="AC1657" s="7"/>
      <c r="AD1657" t="s">
        <v>9287</v>
      </c>
      <c r="AE1657">
        <f t="shared" si="114"/>
        <v>0</v>
      </c>
      <c r="AG1657" s="2"/>
      <c r="AI1657" s="7"/>
    </row>
    <row r="1658" spans="1:49" ht="11" customHeight="1" outlineLevel="1" x14ac:dyDescent="0.25">
      <c r="A1658" t="s">
        <v>5754</v>
      </c>
      <c r="C1658" s="2" t="s">
        <v>11983</v>
      </c>
      <c r="D1658" s="2">
        <v>994</v>
      </c>
      <c r="E1658" s="7">
        <v>2011</v>
      </c>
      <c r="F1658" s="5" t="s">
        <v>9289</v>
      </c>
      <c r="H1658" s="5" t="s">
        <v>5398</v>
      </c>
      <c r="I1658" s="6" t="s">
        <v>9287</v>
      </c>
      <c r="J1658" s="6" t="s">
        <v>8490</v>
      </c>
      <c r="K1658" s="17">
        <v>1</v>
      </c>
      <c r="L1658" s="17" t="s">
        <v>7730</v>
      </c>
      <c r="M1658" s="9">
        <v>3.7</v>
      </c>
      <c r="N1658" s="9"/>
      <c r="O1658" s="21"/>
      <c r="Q1658" s="29"/>
      <c r="T1658">
        <v>1</v>
      </c>
      <c r="U1658" s="17"/>
      <c r="V1658" s="2"/>
      <c r="Y1658" t="str">
        <f t="shared" si="111"/>
        <v/>
      </c>
      <c r="AA1658">
        <f t="shared" si="112"/>
        <v>1</v>
      </c>
      <c r="AB1658">
        <v>1</v>
      </c>
      <c r="AC1658" s="7"/>
      <c r="AD1658" t="s">
        <v>9287</v>
      </c>
      <c r="AE1658">
        <f t="shared" si="114"/>
        <v>0</v>
      </c>
      <c r="AG1658" s="2"/>
      <c r="AI1658" s="7"/>
    </row>
    <row r="1659" spans="1:49" ht="11" customHeight="1" outlineLevel="1" x14ac:dyDescent="0.25">
      <c r="A1659" t="s">
        <v>5754</v>
      </c>
      <c r="C1659" s="2" t="s">
        <v>11983</v>
      </c>
      <c r="D1659" s="2">
        <v>1016</v>
      </c>
      <c r="E1659" s="7">
        <v>2012</v>
      </c>
      <c r="F1659" s="5" t="s">
        <v>9263</v>
      </c>
      <c r="H1659" s="5" t="s">
        <v>5398</v>
      </c>
      <c r="I1659" s="6" t="s">
        <v>5893</v>
      </c>
      <c r="J1659" s="6" t="s">
        <v>9292</v>
      </c>
      <c r="K1659" s="17">
        <v>2</v>
      </c>
      <c r="L1659" s="17" t="s">
        <v>7732</v>
      </c>
      <c r="M1659" s="9"/>
      <c r="N1659" s="9"/>
      <c r="O1659" s="21"/>
      <c r="Q1659" s="29"/>
      <c r="U1659" s="17"/>
      <c r="V1659" s="2"/>
      <c r="Y1659" t="str">
        <f t="shared" si="111"/>
        <v/>
      </c>
      <c r="AA1659">
        <f t="shared" si="112"/>
        <v>1</v>
      </c>
      <c r="AB1659">
        <v>1</v>
      </c>
      <c r="AC1659" s="7"/>
      <c r="AD1659" t="s">
        <v>5893</v>
      </c>
      <c r="AE1659">
        <f t="shared" si="114"/>
        <v>0</v>
      </c>
      <c r="AG1659" s="2"/>
      <c r="AI1659" s="7"/>
    </row>
    <row r="1660" spans="1:49" ht="11" customHeight="1" x14ac:dyDescent="0.25">
      <c r="A1660" t="s">
        <v>9454</v>
      </c>
      <c r="B1660" t="s">
        <v>11996</v>
      </c>
      <c r="C1660" s="2" t="s">
        <v>11983</v>
      </c>
      <c r="E1660" s="7"/>
      <c r="F1660" s="5"/>
      <c r="H1660" s="5"/>
      <c r="I1660" s="6"/>
      <c r="J1660" s="6"/>
      <c r="K1660" s="17"/>
      <c r="L1660" s="17"/>
      <c r="M1660" s="9"/>
      <c r="N1660" s="9">
        <f>SUM(M1661:M1850)</f>
        <v>367.89999999999992</v>
      </c>
      <c r="O1660" s="21">
        <v>9546</v>
      </c>
      <c r="P1660">
        <f>COUNTIF(L1661:L1850,"*")</f>
        <v>190</v>
      </c>
      <c r="Q1660" s="29">
        <f>P1660/O1660</f>
        <v>1.9903624554787346E-2</v>
      </c>
      <c r="R1660">
        <f>COUNTIF(L1661:L1850,"Y")+COUNTIF(L1661:L1850,"S")</f>
        <v>165</v>
      </c>
      <c r="U1660" s="17" t="s">
        <v>7730</v>
      </c>
      <c r="V1660" s="2"/>
      <c r="W1660" t="s">
        <v>18644</v>
      </c>
      <c r="Y1660" t="str">
        <f t="shared" si="111"/>
        <v/>
      </c>
      <c r="AA1660" t="str">
        <f t="shared" si="112"/>
        <v/>
      </c>
      <c r="AC1660" s="7"/>
      <c r="AF1660">
        <f>COUNTIF(AE1661:AE1850,"1")</f>
        <v>16</v>
      </c>
      <c r="AG1660" s="2"/>
      <c r="AI1660" s="7"/>
      <c r="AJ1660">
        <f>COUNTIF($K1661:$K1850,"1")-COUNTIFS($K1661:$K1850,"1",$L1661:$L1850,"V")</f>
        <v>43</v>
      </c>
      <c r="AK1660">
        <f>COUNTIFS($K1661:$K1850,"1",$L1661:$L1850,"Y")+COUNTIFS($K1661:$K1850,"1",$L1661:$L1850,"s")</f>
        <v>42</v>
      </c>
      <c r="AL1660">
        <f>COUNTIF($K1661:$K1850,"2")-COUNTIFS($K1661:$K1850,"2",$L1661:$L1850,"V")</f>
        <v>0</v>
      </c>
      <c r="AM1660">
        <f>COUNTIFS($K1661:$K1850,"2",$L1661:$L1850,"Y")+COUNTIFS($K1661:$K1850,"2",$L1661:$L1850,"s")</f>
        <v>0</v>
      </c>
      <c r="AN1660">
        <f>COUNTIF($K1661:$K1850,"3")-COUNTIFS($K1661:$K1850,"3",$L1661:$L1850,"V")</f>
        <v>16</v>
      </c>
      <c r="AO1660">
        <f>COUNTIFS($K1661:$K1850,"3",$L1661:$L1850,"Y")+COUNTIFS($K1661:$K1850,"3",$L1661:$L1850,"s")</f>
        <v>13</v>
      </c>
      <c r="AP1660">
        <f>COUNTIF($K1661:$K1850,"4")-COUNTIFS($K1661:$K1850,"4",$L1661:$L1850,"V")</f>
        <v>0</v>
      </c>
      <c r="AQ1660">
        <f>COUNTIFS($K1661:$K1850,"4",$L1661:$L1850,"Y")+COUNTIFS($K1661:$K1850,"4",$L1661:$L1850,"s")</f>
        <v>0</v>
      </c>
      <c r="AR1660">
        <f>COUNTIF($K1661:$K1850,"5")-COUNTIFS($K1661:$K1850,"5",$L1661:$L1850,"V")</f>
        <v>3</v>
      </c>
      <c r="AS1660">
        <f>COUNTIFS($K1661:$K1850,"5",$L1661:$L1850,"Y")+COUNTIFS($K1661:$K1850,"5",$L1661:$L1850,"s")</f>
        <v>3</v>
      </c>
      <c r="AT1660">
        <f>COUNTIF($K1661:$K1850,"6")-COUNTIFS($K1661:$K1850,"6",$L1661:$L1850,"V")</f>
        <v>0</v>
      </c>
      <c r="AU1660">
        <f>COUNTIFS($K1661:$K1850,"6",$L1661:$L1850,"Y")+COUNTIFS($K1661:$K1850,"6",$L1661:$L1850,"s")</f>
        <v>0</v>
      </c>
      <c r="AV1660">
        <f>COUNTIF($K1661:$K1850,"7")-COUNTIFS($K1661:$K1850,"7",$L1661:$L1850,"V")</f>
        <v>128</v>
      </c>
      <c r="AW1660">
        <f>COUNTIFS($K1661:$K1850,"7",$L1661:$L1850,"Y")+COUNTIFS($K1661:$K1850,"7",$L1661:$L1850,"s")</f>
        <v>107</v>
      </c>
    </row>
    <row r="1661" spans="1:49" ht="11" customHeight="1" outlineLevel="1" x14ac:dyDescent="0.25">
      <c r="A1661" t="s">
        <v>5630</v>
      </c>
      <c r="C1661" s="2" t="s">
        <v>11983</v>
      </c>
      <c r="D1661" s="2">
        <v>558</v>
      </c>
      <c r="E1661" s="7">
        <v>1978</v>
      </c>
      <c r="F1661" s="5" t="s">
        <v>1255</v>
      </c>
      <c r="H1661" s="5" t="s">
        <v>5398</v>
      </c>
      <c r="I1661" s="6" t="s">
        <v>2293</v>
      </c>
      <c r="J1661" s="6" t="s">
        <v>9295</v>
      </c>
      <c r="K1661" s="17">
        <v>3</v>
      </c>
      <c r="L1661" s="17" t="s">
        <v>7730</v>
      </c>
      <c r="M1661" s="9">
        <v>0.5</v>
      </c>
      <c r="N1661" s="9"/>
      <c r="O1661" s="21"/>
      <c r="Q1661" s="29"/>
      <c r="U1661" s="17"/>
      <c r="V1661" s="2">
        <v>341</v>
      </c>
      <c r="Y1661" t="str">
        <f t="shared" si="111"/>
        <v/>
      </c>
      <c r="AA1661" t="str">
        <f t="shared" si="112"/>
        <v/>
      </c>
      <c r="AC1661" s="7"/>
      <c r="AD1661" t="s">
        <v>2293</v>
      </c>
      <c r="AE1661">
        <f t="shared" ref="AE1661:AE1694" si="115">COUNTIF(I1661,"*Fuji*")</f>
        <v>0</v>
      </c>
      <c r="AG1661" s="2"/>
      <c r="AH1661" t="s">
        <v>1660</v>
      </c>
      <c r="AI1661" s="7" t="s">
        <v>4610</v>
      </c>
    </row>
    <row r="1662" spans="1:49" ht="11" customHeight="1" outlineLevel="1" x14ac:dyDescent="0.25">
      <c r="A1662" t="s">
        <v>5630</v>
      </c>
      <c r="C1662" s="2" t="s">
        <v>11983</v>
      </c>
      <c r="D1662" s="2">
        <v>561</v>
      </c>
      <c r="E1662" s="7">
        <v>1978</v>
      </c>
      <c r="F1662" s="5" t="s">
        <v>1065</v>
      </c>
      <c r="H1662" s="5" t="s">
        <v>5398</v>
      </c>
      <c r="I1662" s="6" t="s">
        <v>2293</v>
      </c>
      <c r="J1662" s="6" t="s">
        <v>9296</v>
      </c>
      <c r="K1662" s="17">
        <v>3</v>
      </c>
      <c r="L1662" s="17" t="s">
        <v>7730</v>
      </c>
      <c r="M1662" s="9">
        <v>0.5</v>
      </c>
      <c r="N1662" s="9"/>
      <c r="O1662" s="21"/>
      <c r="Q1662" s="29"/>
      <c r="U1662" s="17"/>
      <c r="V1662" s="2">
        <v>344</v>
      </c>
      <c r="Y1662" t="str">
        <f t="shared" si="111"/>
        <v/>
      </c>
      <c r="AA1662" t="str">
        <f t="shared" si="112"/>
        <v/>
      </c>
      <c r="AC1662" s="7"/>
      <c r="AD1662" t="s">
        <v>2293</v>
      </c>
      <c r="AE1662">
        <f t="shared" si="115"/>
        <v>0</v>
      </c>
      <c r="AG1662" s="2"/>
      <c r="AH1662" t="s">
        <v>1660</v>
      </c>
      <c r="AI1662" s="7" t="s">
        <v>4922</v>
      </c>
    </row>
    <row r="1663" spans="1:49" ht="11" customHeight="1" outlineLevel="1" x14ac:dyDescent="0.25">
      <c r="A1663" t="s">
        <v>5630</v>
      </c>
      <c r="C1663" s="2" t="s">
        <v>11983</v>
      </c>
      <c r="D1663" s="2" t="s">
        <v>9297</v>
      </c>
      <c r="E1663" s="7">
        <v>1993</v>
      </c>
      <c r="F1663" s="5" t="s">
        <v>10674</v>
      </c>
      <c r="H1663" s="5" t="s">
        <v>5398</v>
      </c>
      <c r="I1663" s="6" t="s">
        <v>6042</v>
      </c>
      <c r="J1663" s="6" t="s">
        <v>8499</v>
      </c>
      <c r="K1663" s="17">
        <v>1</v>
      </c>
      <c r="L1663" s="17" t="s">
        <v>7730</v>
      </c>
      <c r="M1663" s="9">
        <v>8</v>
      </c>
      <c r="N1663" s="9"/>
      <c r="O1663" s="21"/>
      <c r="Q1663" s="29"/>
      <c r="U1663" s="17"/>
      <c r="V1663" s="2">
        <v>1019</v>
      </c>
      <c r="Y1663" t="str">
        <f t="shared" si="111"/>
        <v/>
      </c>
      <c r="AA1663">
        <f t="shared" si="112"/>
        <v>1</v>
      </c>
      <c r="AC1663" s="7"/>
      <c r="AD1663" t="s">
        <v>6042</v>
      </c>
      <c r="AE1663">
        <f t="shared" si="115"/>
        <v>0</v>
      </c>
      <c r="AG1663" s="2">
        <v>1</v>
      </c>
      <c r="AH1663" t="s">
        <v>3354</v>
      </c>
      <c r="AI1663" s="7" t="s">
        <v>4620</v>
      </c>
    </row>
    <row r="1664" spans="1:49" ht="11" customHeight="1" outlineLevel="1" x14ac:dyDescent="0.25">
      <c r="A1664" t="s">
        <v>5630</v>
      </c>
      <c r="C1664" s="2" t="s">
        <v>11983</v>
      </c>
      <c r="D1664" s="2">
        <v>1606</v>
      </c>
      <c r="E1664" s="7">
        <v>1994</v>
      </c>
      <c r="F1664" s="5" t="s">
        <v>2253</v>
      </c>
      <c r="H1664" s="5" t="s">
        <v>5398</v>
      </c>
      <c r="I1664" s="6" t="s">
        <v>428</v>
      </c>
      <c r="J1664" s="6" t="s">
        <v>9298</v>
      </c>
      <c r="K1664" s="17">
        <v>1</v>
      </c>
      <c r="L1664" s="17" t="s">
        <v>7730</v>
      </c>
      <c r="M1664" s="9">
        <v>2</v>
      </c>
      <c r="N1664" s="9"/>
      <c r="O1664" s="21"/>
      <c r="Q1664" s="29"/>
      <c r="U1664" s="17"/>
      <c r="V1664" s="2"/>
      <c r="Y1664" t="str">
        <f t="shared" si="111"/>
        <v/>
      </c>
      <c r="AA1664" t="str">
        <f t="shared" si="112"/>
        <v/>
      </c>
      <c r="AC1664" s="7"/>
      <c r="AD1664" t="s">
        <v>428</v>
      </c>
      <c r="AE1664">
        <f t="shared" si="115"/>
        <v>0</v>
      </c>
      <c r="AG1664" s="2"/>
      <c r="AI1664" s="7"/>
    </row>
    <row r="1665" spans="1:35" ht="11" customHeight="1" outlineLevel="1" x14ac:dyDescent="0.25">
      <c r="A1665" t="s">
        <v>5630</v>
      </c>
      <c r="C1665" s="2" t="s">
        <v>11983</v>
      </c>
      <c r="D1665" s="2">
        <v>1904</v>
      </c>
      <c r="E1665" s="7">
        <v>1998</v>
      </c>
      <c r="F1665" s="5" t="s">
        <v>3077</v>
      </c>
      <c r="H1665" s="5" t="s">
        <v>5398</v>
      </c>
      <c r="I1665" s="6" t="s">
        <v>5886</v>
      </c>
      <c r="J1665" s="6" t="s">
        <v>9299</v>
      </c>
      <c r="K1665" s="17">
        <v>3</v>
      </c>
      <c r="L1665" s="17" t="s">
        <v>20076</v>
      </c>
      <c r="M1665" s="9"/>
      <c r="N1665" s="9"/>
      <c r="O1665" s="21"/>
      <c r="Q1665" s="29"/>
      <c r="U1665" s="17"/>
      <c r="V1665" s="2">
        <v>1189</v>
      </c>
      <c r="Y1665" t="str">
        <f t="shared" si="111"/>
        <v/>
      </c>
      <c r="AA1665" t="str">
        <f t="shared" si="112"/>
        <v/>
      </c>
      <c r="AC1665" s="7"/>
      <c r="AD1665" t="s">
        <v>5886</v>
      </c>
      <c r="AE1665">
        <f t="shared" si="115"/>
        <v>1</v>
      </c>
      <c r="AG1665" s="2"/>
      <c r="AH1665" t="s">
        <v>4921</v>
      </c>
      <c r="AI1665" s="7" t="s">
        <v>4922</v>
      </c>
    </row>
    <row r="1666" spans="1:35" ht="11" customHeight="1" outlineLevel="1" collapsed="1" x14ac:dyDescent="0.25">
      <c r="A1666" t="s">
        <v>5630</v>
      </c>
      <c r="C1666" s="2" t="s">
        <v>11983</v>
      </c>
      <c r="D1666" s="2" t="s">
        <v>18723</v>
      </c>
      <c r="E1666" s="7">
        <v>1998</v>
      </c>
      <c r="F1666" s="5" t="s">
        <v>12145</v>
      </c>
      <c r="H1666" s="5" t="s">
        <v>5398</v>
      </c>
      <c r="I1666" s="6" t="s">
        <v>5886</v>
      </c>
      <c r="J1666" s="6" t="s">
        <v>9299</v>
      </c>
      <c r="K1666" s="17">
        <v>3</v>
      </c>
      <c r="L1666" s="17" t="s">
        <v>7730</v>
      </c>
      <c r="M1666" s="9">
        <v>12.2</v>
      </c>
      <c r="N1666" s="9"/>
      <c r="O1666" s="21"/>
      <c r="Q1666" s="29"/>
      <c r="U1666" s="17"/>
      <c r="V1666" s="2"/>
      <c r="Y1666" t="str">
        <f t="shared" si="111"/>
        <v/>
      </c>
      <c r="AA1666">
        <f t="shared" si="112"/>
        <v>1</v>
      </c>
      <c r="AC1666" s="7"/>
      <c r="AD1666" t="s">
        <v>5886</v>
      </c>
      <c r="AE1666">
        <f t="shared" si="115"/>
        <v>1</v>
      </c>
      <c r="AG1666" s="2"/>
      <c r="AH1666" t="s">
        <v>4921</v>
      </c>
      <c r="AI1666" s="7" t="s">
        <v>4922</v>
      </c>
    </row>
    <row r="1667" spans="1:35" ht="11" customHeight="1" outlineLevel="1" x14ac:dyDescent="0.25">
      <c r="A1667" t="s">
        <v>5630</v>
      </c>
      <c r="C1667" s="2" t="s">
        <v>11983</v>
      </c>
      <c r="D1667" s="2">
        <v>2277</v>
      </c>
      <c r="E1667" s="7">
        <v>1999</v>
      </c>
      <c r="F1667" s="5" t="s">
        <v>2253</v>
      </c>
      <c r="H1667" s="5" t="s">
        <v>5398</v>
      </c>
      <c r="I1667" s="6" t="s">
        <v>7554</v>
      </c>
      <c r="J1667" s="6" t="s">
        <v>9300</v>
      </c>
      <c r="K1667" s="17">
        <v>7</v>
      </c>
      <c r="L1667" s="17" t="s">
        <v>20076</v>
      </c>
      <c r="M1667" s="9"/>
      <c r="N1667" s="9"/>
      <c r="O1667" s="21"/>
      <c r="Q1667" s="29"/>
      <c r="U1667" s="17"/>
      <c r="V1667" s="2"/>
      <c r="Y1667" t="str">
        <f t="shared" si="111"/>
        <v/>
      </c>
      <c r="AA1667" t="str">
        <f t="shared" si="112"/>
        <v/>
      </c>
      <c r="AC1667" s="7"/>
      <c r="AD1667" t="s">
        <v>7554</v>
      </c>
      <c r="AE1667">
        <f t="shared" si="115"/>
        <v>0</v>
      </c>
      <c r="AG1667" s="2"/>
      <c r="AI1667" s="7"/>
    </row>
    <row r="1668" spans="1:35" ht="11" customHeight="1" outlineLevel="1" x14ac:dyDescent="0.25">
      <c r="A1668" t="s">
        <v>5630</v>
      </c>
      <c r="C1668" s="2" t="s">
        <v>11983</v>
      </c>
      <c r="D1668" s="2">
        <v>2278</v>
      </c>
      <c r="E1668" s="7">
        <v>1999</v>
      </c>
      <c r="F1668" s="5" t="s">
        <v>2253</v>
      </c>
      <c r="H1668" s="5" t="s">
        <v>5398</v>
      </c>
      <c r="I1668" s="6" t="s">
        <v>7554</v>
      </c>
      <c r="J1668" s="6" t="s">
        <v>9300</v>
      </c>
      <c r="K1668" s="17">
        <v>7</v>
      </c>
      <c r="L1668" s="17" t="s">
        <v>20076</v>
      </c>
      <c r="M1668" s="9"/>
      <c r="N1668" s="9"/>
      <c r="O1668" s="21"/>
      <c r="Q1668" s="29"/>
      <c r="U1668" s="17"/>
      <c r="V1668" s="2"/>
      <c r="Y1668" t="str">
        <f t="shared" si="111"/>
        <v/>
      </c>
      <c r="AA1668" t="str">
        <f t="shared" si="112"/>
        <v/>
      </c>
      <c r="AC1668" s="7"/>
      <c r="AD1668" t="s">
        <v>7554</v>
      </c>
      <c r="AE1668">
        <f t="shared" si="115"/>
        <v>0</v>
      </c>
      <c r="AG1668" s="2"/>
      <c r="AI1668" s="7"/>
    </row>
    <row r="1669" spans="1:35" ht="11" customHeight="1" outlineLevel="1" x14ac:dyDescent="0.25">
      <c r="A1669" t="s">
        <v>5630</v>
      </c>
      <c r="C1669" s="2" t="s">
        <v>11983</v>
      </c>
      <c r="D1669" s="2">
        <v>2279</v>
      </c>
      <c r="E1669" s="7">
        <v>1999</v>
      </c>
      <c r="F1669" s="5" t="s">
        <v>2253</v>
      </c>
      <c r="H1669" s="5" t="s">
        <v>5398</v>
      </c>
      <c r="I1669" s="6" t="s">
        <v>7554</v>
      </c>
      <c r="J1669" s="6" t="s">
        <v>9300</v>
      </c>
      <c r="K1669" s="17">
        <v>7</v>
      </c>
      <c r="L1669" s="17" t="s">
        <v>20076</v>
      </c>
      <c r="M1669" s="9"/>
      <c r="N1669" s="9"/>
      <c r="O1669" s="21"/>
      <c r="Q1669" s="29"/>
      <c r="U1669" s="17"/>
      <c r="V1669" s="2"/>
      <c r="Y1669" t="str">
        <f t="shared" si="111"/>
        <v/>
      </c>
      <c r="AA1669" t="str">
        <f t="shared" si="112"/>
        <v/>
      </c>
      <c r="AC1669" s="7"/>
      <c r="AD1669" t="s">
        <v>7554</v>
      </c>
      <c r="AE1669">
        <f t="shared" si="115"/>
        <v>0</v>
      </c>
      <c r="AG1669" s="2"/>
      <c r="AI1669" s="7"/>
    </row>
    <row r="1670" spans="1:35" ht="11" customHeight="1" outlineLevel="1" x14ac:dyDescent="0.25">
      <c r="A1670" t="s">
        <v>5630</v>
      </c>
      <c r="C1670" s="2" t="s">
        <v>11983</v>
      </c>
      <c r="D1670" s="2">
        <v>2280</v>
      </c>
      <c r="E1670" s="7">
        <v>1999</v>
      </c>
      <c r="F1670" s="5" t="s">
        <v>2253</v>
      </c>
      <c r="H1670" s="5" t="s">
        <v>5398</v>
      </c>
      <c r="I1670" s="6" t="s">
        <v>7554</v>
      </c>
      <c r="J1670" s="6" t="s">
        <v>9300</v>
      </c>
      <c r="K1670" s="17">
        <v>7</v>
      </c>
      <c r="L1670" s="17" t="s">
        <v>20076</v>
      </c>
      <c r="M1670" s="9"/>
      <c r="N1670" s="9"/>
      <c r="O1670" s="21"/>
      <c r="Q1670" s="29"/>
      <c r="U1670" s="17"/>
      <c r="V1670" s="2"/>
      <c r="Y1670" t="str">
        <f t="shared" si="111"/>
        <v/>
      </c>
      <c r="AA1670" t="str">
        <f t="shared" si="112"/>
        <v/>
      </c>
      <c r="AC1670" s="7"/>
      <c r="AD1670" t="s">
        <v>7554</v>
      </c>
      <c r="AE1670">
        <f t="shared" si="115"/>
        <v>0</v>
      </c>
      <c r="AG1670" s="2"/>
      <c r="AI1670" s="7"/>
    </row>
    <row r="1671" spans="1:35" ht="11" customHeight="1" outlineLevel="1" x14ac:dyDescent="0.25">
      <c r="A1671" t="s">
        <v>5630</v>
      </c>
      <c r="C1671" s="2" t="s">
        <v>11983</v>
      </c>
      <c r="D1671" s="2">
        <v>2281</v>
      </c>
      <c r="E1671" s="7">
        <v>1999</v>
      </c>
      <c r="F1671" s="5" t="s">
        <v>2253</v>
      </c>
      <c r="H1671" s="5" t="s">
        <v>5398</v>
      </c>
      <c r="I1671" s="6" t="s">
        <v>7554</v>
      </c>
      <c r="J1671" s="6" t="s">
        <v>9300</v>
      </c>
      <c r="K1671" s="17">
        <v>7</v>
      </c>
      <c r="L1671" s="17" t="s">
        <v>20076</v>
      </c>
      <c r="M1671" s="9"/>
      <c r="N1671" s="9"/>
      <c r="O1671" s="21"/>
      <c r="Q1671" s="29"/>
      <c r="U1671" s="17"/>
      <c r="V1671" s="2"/>
      <c r="Y1671" t="str">
        <f t="shared" si="111"/>
        <v/>
      </c>
      <c r="AA1671" t="str">
        <f t="shared" si="112"/>
        <v/>
      </c>
      <c r="AC1671" s="7"/>
      <c r="AD1671" t="s">
        <v>7554</v>
      </c>
      <c r="AE1671">
        <f t="shared" si="115"/>
        <v>0</v>
      </c>
      <c r="AG1671" s="2"/>
      <c r="AI1671" s="7"/>
    </row>
    <row r="1672" spans="1:35" ht="11" customHeight="1" outlineLevel="1" x14ac:dyDescent="0.25">
      <c r="A1672" t="s">
        <v>5630</v>
      </c>
      <c r="C1672" s="2" t="s">
        <v>11983</v>
      </c>
      <c r="D1672" s="2">
        <v>2282</v>
      </c>
      <c r="E1672" s="7">
        <v>1999</v>
      </c>
      <c r="F1672" s="5" t="s">
        <v>2253</v>
      </c>
      <c r="H1672" s="5" t="s">
        <v>5398</v>
      </c>
      <c r="I1672" s="6" t="s">
        <v>7554</v>
      </c>
      <c r="J1672" s="6" t="s">
        <v>9300</v>
      </c>
      <c r="K1672" s="17">
        <v>7</v>
      </c>
      <c r="L1672" s="17" t="s">
        <v>20076</v>
      </c>
      <c r="M1672" s="9"/>
      <c r="N1672" s="9"/>
      <c r="O1672" s="21"/>
      <c r="Q1672" s="29"/>
      <c r="U1672" s="17"/>
      <c r="V1672" s="2"/>
      <c r="Y1672" t="str">
        <f t="shared" si="111"/>
        <v/>
      </c>
      <c r="AA1672" t="str">
        <f t="shared" si="112"/>
        <v/>
      </c>
      <c r="AC1672" s="7"/>
      <c r="AD1672" t="s">
        <v>7554</v>
      </c>
      <c r="AE1672">
        <f t="shared" si="115"/>
        <v>0</v>
      </c>
      <c r="AG1672" s="2"/>
      <c r="AI1672" s="7"/>
    </row>
    <row r="1673" spans="1:35" ht="11" customHeight="1" outlineLevel="1" x14ac:dyDescent="0.25">
      <c r="A1673" t="s">
        <v>5630</v>
      </c>
      <c r="C1673" s="2" t="s">
        <v>11983</v>
      </c>
      <c r="D1673" s="2" t="s">
        <v>9301</v>
      </c>
      <c r="E1673" s="7">
        <v>1999</v>
      </c>
      <c r="F1673" s="5" t="s">
        <v>9302</v>
      </c>
      <c r="H1673" s="5" t="s">
        <v>5398</v>
      </c>
      <c r="I1673" s="6" t="s">
        <v>7554</v>
      </c>
      <c r="J1673" s="6" t="s">
        <v>9300</v>
      </c>
      <c r="K1673" s="17">
        <v>7</v>
      </c>
      <c r="L1673" s="17" t="s">
        <v>7730</v>
      </c>
      <c r="M1673" s="9">
        <v>8.1</v>
      </c>
      <c r="N1673" s="9"/>
      <c r="O1673" s="21"/>
      <c r="Q1673" s="29"/>
      <c r="U1673" s="17"/>
      <c r="V1673" s="2"/>
      <c r="Y1673" t="str">
        <f t="shared" si="111"/>
        <v/>
      </c>
      <c r="AA1673">
        <f t="shared" si="112"/>
        <v>1</v>
      </c>
      <c r="AC1673" s="7"/>
      <c r="AD1673" t="s">
        <v>7554</v>
      </c>
      <c r="AE1673">
        <f t="shared" si="115"/>
        <v>0</v>
      </c>
      <c r="AG1673" s="2"/>
      <c r="AI1673" s="7"/>
    </row>
    <row r="1674" spans="1:35" ht="11" customHeight="1" outlineLevel="1" x14ac:dyDescent="0.25">
      <c r="A1674" t="s">
        <v>5630</v>
      </c>
      <c r="C1674" s="2" t="s">
        <v>11983</v>
      </c>
      <c r="D1674" s="2">
        <v>2283</v>
      </c>
      <c r="E1674" s="7">
        <v>1999</v>
      </c>
      <c r="F1674" s="5" t="s">
        <v>9304</v>
      </c>
      <c r="H1674" s="5" t="s">
        <v>5398</v>
      </c>
      <c r="I1674" s="6" t="s">
        <v>7554</v>
      </c>
      <c r="J1674" s="6" t="s">
        <v>9300</v>
      </c>
      <c r="K1674" s="17">
        <v>7</v>
      </c>
      <c r="L1674" s="17" t="s">
        <v>20076</v>
      </c>
      <c r="M1674" s="9"/>
      <c r="N1674" s="9"/>
      <c r="O1674" s="21"/>
      <c r="Q1674" s="29"/>
      <c r="U1674" s="17"/>
      <c r="V1674" s="2"/>
      <c r="Y1674" t="str">
        <f t="shared" si="111"/>
        <v/>
      </c>
      <c r="AA1674" t="str">
        <f t="shared" si="112"/>
        <v/>
      </c>
      <c r="AC1674" s="7"/>
      <c r="AD1674" t="s">
        <v>7554</v>
      </c>
      <c r="AE1674">
        <f t="shared" si="115"/>
        <v>0</v>
      </c>
      <c r="AG1674" s="2"/>
      <c r="AI1674" s="7"/>
    </row>
    <row r="1675" spans="1:35" ht="11" customHeight="1" outlineLevel="1" x14ac:dyDescent="0.25">
      <c r="A1675" t="s">
        <v>5630</v>
      </c>
      <c r="C1675" s="2" t="s">
        <v>11983</v>
      </c>
      <c r="D1675" s="2">
        <v>2284</v>
      </c>
      <c r="E1675" s="7">
        <v>1999</v>
      </c>
      <c r="F1675" s="5" t="s">
        <v>9304</v>
      </c>
      <c r="H1675" s="5" t="s">
        <v>5398</v>
      </c>
      <c r="I1675" s="6" t="s">
        <v>7554</v>
      </c>
      <c r="J1675" s="6" t="s">
        <v>9300</v>
      </c>
      <c r="K1675" s="17">
        <v>7</v>
      </c>
      <c r="L1675" s="17" t="s">
        <v>20076</v>
      </c>
      <c r="M1675" s="9"/>
      <c r="N1675" s="9"/>
      <c r="O1675" s="21"/>
      <c r="Q1675" s="29"/>
      <c r="U1675" s="17"/>
      <c r="V1675" s="2"/>
      <c r="Y1675" t="str">
        <f t="shared" si="111"/>
        <v/>
      </c>
      <c r="AA1675" t="str">
        <f t="shared" si="112"/>
        <v/>
      </c>
      <c r="AC1675" s="7"/>
      <c r="AD1675" t="s">
        <v>7554</v>
      </c>
      <c r="AE1675">
        <f t="shared" si="115"/>
        <v>0</v>
      </c>
      <c r="AG1675" s="2"/>
      <c r="AI1675" s="7"/>
    </row>
    <row r="1676" spans="1:35" ht="11" customHeight="1" outlineLevel="1" x14ac:dyDescent="0.25">
      <c r="A1676" t="s">
        <v>5630</v>
      </c>
      <c r="C1676" s="2" t="s">
        <v>11983</v>
      </c>
      <c r="D1676" s="2">
        <v>2285</v>
      </c>
      <c r="E1676" s="7">
        <v>1999</v>
      </c>
      <c r="F1676" s="5" t="s">
        <v>9304</v>
      </c>
      <c r="H1676" s="5" t="s">
        <v>5398</v>
      </c>
      <c r="I1676" s="6" t="s">
        <v>7554</v>
      </c>
      <c r="J1676" s="6" t="s">
        <v>9300</v>
      </c>
      <c r="K1676" s="17">
        <v>7</v>
      </c>
      <c r="L1676" s="17" t="s">
        <v>20076</v>
      </c>
      <c r="M1676" s="9"/>
      <c r="N1676" s="9"/>
      <c r="O1676" s="21"/>
      <c r="Q1676" s="29"/>
      <c r="U1676" s="17"/>
      <c r="V1676" s="2"/>
      <c r="Y1676" t="str">
        <f t="shared" ref="Y1676:Y1741" si="116">IF(COUNTIF(F1676,"*fdc*"),1,"")</f>
        <v/>
      </c>
      <c r="AA1676" t="str">
        <f t="shared" ref="AA1676:AA1741" si="117">IF(COUNTIF(F1676,"*s/s*"),1,"")</f>
        <v/>
      </c>
      <c r="AC1676" s="7"/>
      <c r="AD1676" t="s">
        <v>7554</v>
      </c>
      <c r="AE1676">
        <f t="shared" si="115"/>
        <v>0</v>
      </c>
      <c r="AG1676" s="2"/>
      <c r="AI1676" s="7"/>
    </row>
    <row r="1677" spans="1:35" ht="11" customHeight="1" outlineLevel="1" x14ac:dyDescent="0.25">
      <c r="A1677" t="s">
        <v>5630</v>
      </c>
      <c r="C1677" s="2" t="s">
        <v>11983</v>
      </c>
      <c r="D1677" s="2">
        <v>2286</v>
      </c>
      <c r="E1677" s="7">
        <v>1999</v>
      </c>
      <c r="F1677" s="5" t="s">
        <v>9304</v>
      </c>
      <c r="H1677" s="5" t="s">
        <v>5398</v>
      </c>
      <c r="I1677" s="6" t="s">
        <v>7554</v>
      </c>
      <c r="J1677" s="6" t="s">
        <v>9300</v>
      </c>
      <c r="K1677" s="17">
        <v>7</v>
      </c>
      <c r="L1677" s="17" t="s">
        <v>20076</v>
      </c>
      <c r="M1677" s="9"/>
      <c r="N1677" s="9"/>
      <c r="O1677" s="21"/>
      <c r="Q1677" s="29"/>
      <c r="U1677" s="17"/>
      <c r="V1677" s="2"/>
      <c r="Y1677" t="str">
        <f t="shared" si="116"/>
        <v/>
      </c>
      <c r="AA1677" t="str">
        <f t="shared" si="117"/>
        <v/>
      </c>
      <c r="AC1677" s="7"/>
      <c r="AD1677" t="s">
        <v>7554</v>
      </c>
      <c r="AE1677">
        <f t="shared" si="115"/>
        <v>0</v>
      </c>
      <c r="AG1677" s="2"/>
      <c r="AI1677" s="7"/>
    </row>
    <row r="1678" spans="1:35" ht="11" customHeight="1" outlineLevel="1" x14ac:dyDescent="0.25">
      <c r="A1678" t="s">
        <v>5630</v>
      </c>
      <c r="C1678" s="2" t="s">
        <v>11983</v>
      </c>
      <c r="D1678" s="2">
        <v>2287</v>
      </c>
      <c r="E1678" s="7">
        <v>1999</v>
      </c>
      <c r="F1678" s="5" t="s">
        <v>9304</v>
      </c>
      <c r="H1678" s="5" t="s">
        <v>5398</v>
      </c>
      <c r="I1678" s="6" t="s">
        <v>7554</v>
      </c>
      <c r="J1678" s="6" t="s">
        <v>9300</v>
      </c>
      <c r="K1678" s="17">
        <v>7</v>
      </c>
      <c r="L1678" s="17" t="s">
        <v>20076</v>
      </c>
      <c r="M1678" s="9"/>
      <c r="N1678" s="9"/>
      <c r="O1678" s="21"/>
      <c r="Q1678" s="29"/>
      <c r="U1678" s="17"/>
      <c r="V1678" s="2"/>
      <c r="Y1678" t="str">
        <f t="shared" si="116"/>
        <v/>
      </c>
      <c r="AA1678" t="str">
        <f t="shared" si="117"/>
        <v/>
      </c>
      <c r="AC1678" s="7"/>
      <c r="AD1678" t="s">
        <v>7554</v>
      </c>
      <c r="AE1678">
        <f t="shared" si="115"/>
        <v>0</v>
      </c>
      <c r="AG1678" s="2"/>
      <c r="AI1678" s="7"/>
    </row>
    <row r="1679" spans="1:35" ht="11" customHeight="1" outlineLevel="1" x14ac:dyDescent="0.25">
      <c r="A1679" t="s">
        <v>5630</v>
      </c>
      <c r="C1679" s="2" t="s">
        <v>11983</v>
      </c>
      <c r="D1679" s="2">
        <v>2288</v>
      </c>
      <c r="E1679" s="7">
        <v>1999</v>
      </c>
      <c r="F1679" s="5" t="s">
        <v>9304</v>
      </c>
      <c r="H1679" s="5" t="s">
        <v>5398</v>
      </c>
      <c r="I1679" s="6" t="s">
        <v>7554</v>
      </c>
      <c r="J1679" s="6" t="s">
        <v>9300</v>
      </c>
      <c r="K1679" s="17">
        <v>7</v>
      </c>
      <c r="L1679" s="17" t="s">
        <v>20076</v>
      </c>
      <c r="M1679" s="9"/>
      <c r="N1679" s="9"/>
      <c r="O1679" s="21"/>
      <c r="Q1679" s="29"/>
      <c r="U1679" s="17"/>
      <c r="V1679" s="2"/>
      <c r="Y1679" t="str">
        <f t="shared" si="116"/>
        <v/>
      </c>
      <c r="AA1679" t="str">
        <f t="shared" si="117"/>
        <v/>
      </c>
      <c r="AC1679" s="7"/>
      <c r="AD1679" t="s">
        <v>7554</v>
      </c>
      <c r="AE1679">
        <f t="shared" si="115"/>
        <v>0</v>
      </c>
      <c r="AG1679" s="2"/>
      <c r="AI1679" s="7"/>
    </row>
    <row r="1680" spans="1:35" ht="11" customHeight="1" outlineLevel="1" x14ac:dyDescent="0.25">
      <c r="A1680" t="s">
        <v>5630</v>
      </c>
      <c r="C1680" s="2" t="s">
        <v>11983</v>
      </c>
      <c r="D1680" s="2" t="s">
        <v>9303</v>
      </c>
      <c r="E1680" s="7">
        <v>1999</v>
      </c>
      <c r="F1680" s="5" t="s">
        <v>9305</v>
      </c>
      <c r="H1680" s="5" t="s">
        <v>5398</v>
      </c>
      <c r="I1680" s="6" t="s">
        <v>7554</v>
      </c>
      <c r="J1680" s="6" t="s">
        <v>9300</v>
      </c>
      <c r="K1680" s="17">
        <v>7</v>
      </c>
      <c r="L1680" s="17" t="s">
        <v>7730</v>
      </c>
      <c r="M1680" s="9">
        <v>8.1</v>
      </c>
      <c r="N1680" s="9"/>
      <c r="O1680" s="21"/>
      <c r="Q1680" s="29"/>
      <c r="U1680" s="17"/>
      <c r="V1680" s="2"/>
      <c r="Y1680" t="str">
        <f t="shared" si="116"/>
        <v/>
      </c>
      <c r="AA1680">
        <f t="shared" si="117"/>
        <v>1</v>
      </c>
      <c r="AC1680" s="7"/>
      <c r="AD1680" t="s">
        <v>7554</v>
      </c>
      <c r="AE1680">
        <f t="shared" si="115"/>
        <v>0</v>
      </c>
      <c r="AG1680" s="2"/>
      <c r="AI1680" s="7"/>
    </row>
    <row r="1681" spans="1:35" ht="11" customHeight="1" outlineLevel="1" x14ac:dyDescent="0.25">
      <c r="A1681" t="s">
        <v>5630</v>
      </c>
      <c r="C1681" s="2" t="s">
        <v>11983</v>
      </c>
      <c r="D1681" s="2">
        <v>2289</v>
      </c>
      <c r="E1681" s="7">
        <v>1999</v>
      </c>
      <c r="F1681" s="5" t="s">
        <v>9306</v>
      </c>
      <c r="H1681" s="5" t="s">
        <v>5398</v>
      </c>
      <c r="I1681" s="6" t="s">
        <v>7554</v>
      </c>
      <c r="J1681" s="6" t="s">
        <v>9300</v>
      </c>
      <c r="K1681" s="17">
        <v>7</v>
      </c>
      <c r="L1681" s="17" t="s">
        <v>7730</v>
      </c>
      <c r="M1681" s="9">
        <v>8.1</v>
      </c>
      <c r="N1681" s="9"/>
      <c r="O1681" s="21"/>
      <c r="Q1681" s="29"/>
      <c r="U1681" s="17"/>
      <c r="V1681" s="2"/>
      <c r="Y1681" t="str">
        <f t="shared" si="116"/>
        <v/>
      </c>
      <c r="AA1681">
        <f t="shared" si="117"/>
        <v>1</v>
      </c>
      <c r="AC1681" s="7"/>
      <c r="AD1681" t="s">
        <v>7554</v>
      </c>
      <c r="AE1681">
        <f t="shared" si="115"/>
        <v>0</v>
      </c>
      <c r="AG1681" s="2"/>
      <c r="AI1681" s="7"/>
    </row>
    <row r="1682" spans="1:35" ht="11" customHeight="1" outlineLevel="1" x14ac:dyDescent="0.25">
      <c r="A1682" t="s">
        <v>5630</v>
      </c>
      <c r="C1682" s="2" t="s">
        <v>11983</v>
      </c>
      <c r="D1682" s="2" t="s">
        <v>9307</v>
      </c>
      <c r="E1682" s="7">
        <v>2001</v>
      </c>
      <c r="F1682" s="5" t="s">
        <v>9308</v>
      </c>
      <c r="H1682" s="5" t="s">
        <v>5398</v>
      </c>
      <c r="I1682" s="6" t="s">
        <v>6042</v>
      </c>
      <c r="J1682" s="6" t="s">
        <v>8499</v>
      </c>
      <c r="K1682" s="17">
        <v>1</v>
      </c>
      <c r="L1682" s="18" t="s">
        <v>7730</v>
      </c>
      <c r="M1682" s="9">
        <v>11</v>
      </c>
      <c r="N1682" s="9"/>
      <c r="O1682" s="21"/>
      <c r="Q1682" s="29"/>
      <c r="U1682" s="17"/>
      <c r="V1682" s="2"/>
      <c r="Y1682" t="str">
        <f t="shared" si="116"/>
        <v/>
      </c>
      <c r="AA1682">
        <f t="shared" si="117"/>
        <v>1</v>
      </c>
      <c r="AB1682">
        <v>1</v>
      </c>
      <c r="AC1682" s="7"/>
      <c r="AD1682" t="s">
        <v>6042</v>
      </c>
      <c r="AE1682">
        <f t="shared" si="115"/>
        <v>0</v>
      </c>
      <c r="AG1682" s="2">
        <v>1</v>
      </c>
      <c r="AI1682" s="7"/>
    </row>
    <row r="1683" spans="1:35" ht="11" customHeight="1" outlineLevel="1" x14ac:dyDescent="0.25">
      <c r="A1683" t="s">
        <v>5630</v>
      </c>
      <c r="C1683" s="2" t="s">
        <v>11983</v>
      </c>
      <c r="D1683" s="2">
        <v>2820</v>
      </c>
      <c r="E1683" s="7">
        <v>2001</v>
      </c>
      <c r="F1683" s="8" t="s">
        <v>1065</v>
      </c>
      <c r="H1683" s="5" t="s">
        <v>5398</v>
      </c>
      <c r="I1683" s="6" t="s">
        <v>6042</v>
      </c>
      <c r="J1683" s="6" t="s">
        <v>9309</v>
      </c>
      <c r="K1683" s="17">
        <v>3</v>
      </c>
      <c r="L1683" s="18" t="s">
        <v>20076</v>
      </c>
      <c r="M1683" s="9"/>
      <c r="N1683" s="9"/>
      <c r="O1683" s="21"/>
      <c r="Q1683" s="29"/>
      <c r="S1683">
        <v>1</v>
      </c>
      <c r="T1683">
        <v>1</v>
      </c>
      <c r="U1683" s="17"/>
      <c r="V1683" s="2">
        <v>1437</v>
      </c>
      <c r="Y1683" t="str">
        <f t="shared" si="116"/>
        <v/>
      </c>
      <c r="AA1683" t="str">
        <f t="shared" si="117"/>
        <v/>
      </c>
      <c r="AB1683">
        <v>1</v>
      </c>
      <c r="AC1683" s="7"/>
      <c r="AD1683" t="s">
        <v>6042</v>
      </c>
      <c r="AE1683">
        <f t="shared" si="115"/>
        <v>0</v>
      </c>
      <c r="AG1683" s="2">
        <v>1</v>
      </c>
      <c r="AH1683" t="s">
        <v>3354</v>
      </c>
      <c r="AI1683" s="7" t="s">
        <v>4922</v>
      </c>
    </row>
    <row r="1684" spans="1:35" ht="11" customHeight="1" outlineLevel="1" x14ac:dyDescent="0.25">
      <c r="A1684" t="s">
        <v>5630</v>
      </c>
      <c r="C1684" s="2" t="s">
        <v>11983</v>
      </c>
      <c r="D1684" s="3" t="s">
        <v>22499</v>
      </c>
      <c r="E1684" s="7">
        <v>2001</v>
      </c>
      <c r="F1684" s="8" t="s">
        <v>22500</v>
      </c>
      <c r="H1684" s="5" t="s">
        <v>5398</v>
      </c>
      <c r="I1684" s="6" t="s">
        <v>6042</v>
      </c>
      <c r="J1684" s="6" t="s">
        <v>9309</v>
      </c>
      <c r="K1684" s="17">
        <v>3</v>
      </c>
      <c r="L1684" s="18" t="s">
        <v>7730</v>
      </c>
      <c r="M1684" s="9">
        <v>7.2</v>
      </c>
      <c r="N1684" s="9"/>
      <c r="O1684" s="21"/>
      <c r="Q1684" s="29"/>
      <c r="U1684" s="17"/>
      <c r="V1684" s="2">
        <v>1438</v>
      </c>
      <c r="Y1684" t="str">
        <f t="shared" si="116"/>
        <v/>
      </c>
      <c r="AA1684">
        <f t="shared" si="117"/>
        <v>1</v>
      </c>
      <c r="AC1684" s="7"/>
      <c r="AD1684" t="s">
        <v>2592</v>
      </c>
      <c r="AE1684">
        <f t="shared" si="115"/>
        <v>0</v>
      </c>
      <c r="AG1684" s="2"/>
      <c r="AH1684" t="s">
        <v>2593</v>
      </c>
      <c r="AI1684" s="7" t="s">
        <v>4922</v>
      </c>
    </row>
    <row r="1685" spans="1:35" ht="11" customHeight="1" outlineLevel="1" x14ac:dyDescent="0.25">
      <c r="A1685" t="s">
        <v>5630</v>
      </c>
      <c r="C1685" s="2" t="s">
        <v>11983</v>
      </c>
      <c r="D1685" s="2">
        <v>2826</v>
      </c>
      <c r="E1685" s="7">
        <v>2001</v>
      </c>
      <c r="F1685" s="5" t="s">
        <v>10464</v>
      </c>
      <c r="H1685" s="5" t="s">
        <v>5398</v>
      </c>
      <c r="I1685" s="6" t="s">
        <v>6042</v>
      </c>
      <c r="J1685" s="6" t="s">
        <v>9309</v>
      </c>
      <c r="K1685" s="17">
        <v>1</v>
      </c>
      <c r="L1685" s="17" t="s">
        <v>7730</v>
      </c>
      <c r="M1685" s="9">
        <v>12</v>
      </c>
      <c r="N1685" s="9"/>
      <c r="O1685" s="21"/>
      <c r="Q1685" s="29"/>
      <c r="S1685">
        <v>1</v>
      </c>
      <c r="T1685">
        <v>1</v>
      </c>
      <c r="U1685" s="17"/>
      <c r="V1685" s="2">
        <v>1437</v>
      </c>
      <c r="Y1685" t="str">
        <f>IF(COUNTIF(F1685,"*fdc*"),1,"")</f>
        <v/>
      </c>
      <c r="AA1685">
        <f>IF(COUNTIF(F1685,"*s/s*"),1,"")</f>
        <v>1</v>
      </c>
      <c r="AB1685">
        <v>1</v>
      </c>
      <c r="AC1685" s="7"/>
      <c r="AD1685" t="s">
        <v>6042</v>
      </c>
      <c r="AE1685">
        <f>COUNTIF(I1685,"*Fuji*")</f>
        <v>0</v>
      </c>
      <c r="AG1685" s="2">
        <v>1</v>
      </c>
      <c r="AH1685" t="s">
        <v>3354</v>
      </c>
      <c r="AI1685" s="7" t="s">
        <v>4922</v>
      </c>
    </row>
    <row r="1686" spans="1:35" ht="11" customHeight="1" outlineLevel="1" x14ac:dyDescent="0.25">
      <c r="A1686" t="s">
        <v>5630</v>
      </c>
      <c r="C1686" s="2" t="s">
        <v>11983</v>
      </c>
      <c r="D1686" s="2" t="s">
        <v>18724</v>
      </c>
      <c r="E1686" s="7">
        <v>2002</v>
      </c>
      <c r="F1686" s="5" t="s">
        <v>9310</v>
      </c>
      <c r="H1686" s="5" t="s">
        <v>5398</v>
      </c>
      <c r="I1686" s="6" t="s">
        <v>2592</v>
      </c>
      <c r="J1686" s="6" t="s">
        <v>9312</v>
      </c>
      <c r="K1686" s="17">
        <v>3</v>
      </c>
      <c r="L1686" s="17" t="s">
        <v>7732</v>
      </c>
      <c r="M1686" s="9"/>
      <c r="N1686" s="9"/>
      <c r="O1686" s="21"/>
      <c r="Q1686" s="29"/>
      <c r="U1686" s="17"/>
      <c r="V1686" s="2">
        <v>1438</v>
      </c>
      <c r="Y1686" t="str">
        <f>IF(COUNTIF(F1686,"*fdc*"),1,"")</f>
        <v/>
      </c>
      <c r="AA1686">
        <f>IF(COUNTIF(F1686,"*s/s*"),1,"")</f>
        <v>1</v>
      </c>
      <c r="AC1686" s="7"/>
      <c r="AD1686" t="s">
        <v>2592</v>
      </c>
      <c r="AE1686">
        <f>COUNTIF(I1686,"*Fuji*")</f>
        <v>0</v>
      </c>
      <c r="AG1686" s="2"/>
      <c r="AH1686" t="s">
        <v>2593</v>
      </c>
      <c r="AI1686" s="7" t="s">
        <v>4922</v>
      </c>
    </row>
    <row r="1687" spans="1:35" ht="11" customHeight="1" outlineLevel="1" x14ac:dyDescent="0.25">
      <c r="A1687" t="s">
        <v>5630</v>
      </c>
      <c r="C1687" s="2" t="s">
        <v>11983</v>
      </c>
      <c r="D1687" s="2">
        <v>2833</v>
      </c>
      <c r="E1687" s="7">
        <v>2002</v>
      </c>
      <c r="F1687" s="5" t="s">
        <v>22411</v>
      </c>
      <c r="H1687" s="5" t="s">
        <v>5398</v>
      </c>
      <c r="I1687" s="6" t="s">
        <v>2592</v>
      </c>
      <c r="J1687" s="6" t="s">
        <v>9311</v>
      </c>
      <c r="K1687" s="17">
        <v>1</v>
      </c>
      <c r="L1687" s="17" t="s">
        <v>20076</v>
      </c>
      <c r="M1687" s="9"/>
      <c r="N1687" s="9"/>
      <c r="O1687" s="21"/>
      <c r="Q1687" s="29"/>
      <c r="U1687" s="17"/>
      <c r="V1687" s="2" t="s">
        <v>5887</v>
      </c>
      <c r="Y1687" t="str">
        <f t="shared" si="116"/>
        <v/>
      </c>
      <c r="AA1687">
        <f t="shared" si="117"/>
        <v>1</v>
      </c>
      <c r="AC1687" s="7"/>
      <c r="AD1687" t="s">
        <v>2592</v>
      </c>
      <c r="AE1687">
        <f t="shared" si="115"/>
        <v>0</v>
      </c>
      <c r="AG1687" s="2"/>
      <c r="AH1687" t="s">
        <v>2593</v>
      </c>
      <c r="AI1687" s="7" t="s">
        <v>4922</v>
      </c>
    </row>
    <row r="1688" spans="1:35" ht="11" customHeight="1" outlineLevel="1" x14ac:dyDescent="0.25">
      <c r="A1688" t="s">
        <v>5630</v>
      </c>
      <c r="C1688" s="2" t="s">
        <v>11983</v>
      </c>
      <c r="D1688" s="2">
        <v>2833</v>
      </c>
      <c r="E1688" s="7">
        <v>2002</v>
      </c>
      <c r="F1688" s="5" t="s">
        <v>22410</v>
      </c>
      <c r="H1688" s="5" t="s">
        <v>5398</v>
      </c>
      <c r="I1688" s="6" t="s">
        <v>2592</v>
      </c>
      <c r="J1688" s="6" t="s">
        <v>9311</v>
      </c>
      <c r="K1688" s="17">
        <v>1</v>
      </c>
      <c r="L1688" s="17" t="s">
        <v>7730</v>
      </c>
      <c r="M1688" s="9">
        <v>6.6</v>
      </c>
      <c r="N1688" s="9"/>
      <c r="O1688" s="21"/>
      <c r="Q1688" s="29"/>
      <c r="U1688" s="17"/>
      <c r="V1688" s="2" t="s">
        <v>5887</v>
      </c>
      <c r="Y1688">
        <f t="shared" si="116"/>
        <v>1</v>
      </c>
      <c r="AA1688" t="str">
        <f t="shared" si="117"/>
        <v/>
      </c>
      <c r="AC1688" s="7"/>
      <c r="AD1688" t="s">
        <v>2592</v>
      </c>
      <c r="AE1688">
        <f t="shared" si="115"/>
        <v>0</v>
      </c>
      <c r="AG1688" s="2"/>
      <c r="AH1688" t="s">
        <v>2593</v>
      </c>
      <c r="AI1688" s="7" t="s">
        <v>4922</v>
      </c>
    </row>
    <row r="1689" spans="1:35" ht="11" customHeight="1" outlineLevel="1" x14ac:dyDescent="0.25">
      <c r="A1689" t="s">
        <v>5630</v>
      </c>
      <c r="C1689" s="2" t="s">
        <v>11983</v>
      </c>
      <c r="D1689" s="2">
        <v>2885</v>
      </c>
      <c r="E1689" s="7">
        <v>2002</v>
      </c>
      <c r="F1689" s="5" t="s">
        <v>21173</v>
      </c>
      <c r="H1689" s="5" t="s">
        <v>5398</v>
      </c>
      <c r="I1689" s="6" t="s">
        <v>7554</v>
      </c>
      <c r="J1689" s="6" t="s">
        <v>9313</v>
      </c>
      <c r="K1689" s="17">
        <v>7</v>
      </c>
      <c r="L1689" s="17" t="s">
        <v>7730</v>
      </c>
      <c r="M1689" s="9">
        <v>4.0999999999999996</v>
      </c>
      <c r="N1689" s="9"/>
      <c r="O1689" s="21"/>
      <c r="Q1689" s="29"/>
      <c r="U1689" s="17"/>
      <c r="V1689" s="2"/>
      <c r="Y1689" t="str">
        <f t="shared" si="116"/>
        <v/>
      </c>
      <c r="AA1689">
        <f t="shared" si="117"/>
        <v>1</v>
      </c>
      <c r="AC1689" s="7"/>
      <c r="AD1689" t="s">
        <v>7554</v>
      </c>
      <c r="AE1689">
        <f t="shared" si="115"/>
        <v>0</v>
      </c>
      <c r="AG1689" s="2"/>
      <c r="AI1689" s="7"/>
    </row>
    <row r="1690" spans="1:35" ht="11" customHeight="1" outlineLevel="1" x14ac:dyDescent="0.25">
      <c r="A1690" t="s">
        <v>5630</v>
      </c>
      <c r="C1690" s="2" t="s">
        <v>11983</v>
      </c>
      <c r="D1690" s="2">
        <v>2886</v>
      </c>
      <c r="E1690" s="7">
        <v>2002</v>
      </c>
      <c r="F1690" s="5" t="s">
        <v>21173</v>
      </c>
      <c r="H1690" s="5" t="s">
        <v>5398</v>
      </c>
      <c r="I1690" s="6" t="s">
        <v>7554</v>
      </c>
      <c r="J1690" s="6" t="s">
        <v>9313</v>
      </c>
      <c r="K1690" s="17">
        <v>7</v>
      </c>
      <c r="L1690" s="17" t="s">
        <v>7730</v>
      </c>
      <c r="M1690" s="9">
        <v>4.0999999999999996</v>
      </c>
      <c r="N1690" s="9"/>
      <c r="O1690" s="21"/>
      <c r="Q1690" s="29"/>
      <c r="U1690" s="17"/>
      <c r="V1690" s="2"/>
      <c r="Y1690" t="str">
        <f t="shared" si="116"/>
        <v/>
      </c>
      <c r="AA1690">
        <f t="shared" si="117"/>
        <v>1</v>
      </c>
      <c r="AC1690" s="7"/>
      <c r="AD1690" t="s">
        <v>7554</v>
      </c>
      <c r="AE1690">
        <f t="shared" si="115"/>
        <v>0</v>
      </c>
      <c r="AG1690" s="2"/>
      <c r="AI1690" s="7"/>
    </row>
    <row r="1691" spans="1:35" ht="11" customHeight="1" outlineLevel="1" x14ac:dyDescent="0.25">
      <c r="A1691" t="s">
        <v>5630</v>
      </c>
      <c r="C1691" s="2" t="s">
        <v>11983</v>
      </c>
      <c r="D1691" s="2">
        <v>2887</v>
      </c>
      <c r="E1691" s="7">
        <v>2002</v>
      </c>
      <c r="F1691" s="5" t="s">
        <v>21173</v>
      </c>
      <c r="H1691" s="5" t="s">
        <v>5398</v>
      </c>
      <c r="I1691" s="6" t="s">
        <v>7554</v>
      </c>
      <c r="J1691" s="6" t="s">
        <v>9313</v>
      </c>
      <c r="K1691" s="17">
        <v>7</v>
      </c>
      <c r="L1691" s="17" t="s">
        <v>7730</v>
      </c>
      <c r="M1691" s="9">
        <v>4.0999999999999996</v>
      </c>
      <c r="N1691" s="9"/>
      <c r="O1691" s="21"/>
      <c r="Q1691" s="29"/>
      <c r="U1691" s="17"/>
      <c r="V1691" s="2"/>
      <c r="Y1691" t="str">
        <f t="shared" si="116"/>
        <v/>
      </c>
      <c r="AA1691">
        <f t="shared" si="117"/>
        <v>1</v>
      </c>
      <c r="AC1691" s="7"/>
      <c r="AD1691" t="s">
        <v>7554</v>
      </c>
      <c r="AE1691">
        <f t="shared" si="115"/>
        <v>0</v>
      </c>
      <c r="AG1691" s="2"/>
      <c r="AI1691" s="7"/>
    </row>
    <row r="1692" spans="1:35" ht="11" customHeight="1" outlineLevel="1" x14ac:dyDescent="0.25">
      <c r="A1692" t="s">
        <v>5630</v>
      </c>
      <c r="C1692" s="2" t="s">
        <v>11983</v>
      </c>
      <c r="D1692" s="2">
        <v>2885</v>
      </c>
      <c r="E1692" s="7">
        <v>2002</v>
      </c>
      <c r="F1692" s="5" t="s">
        <v>9314</v>
      </c>
      <c r="H1692" s="5" t="s">
        <v>5398</v>
      </c>
      <c r="I1692" s="6" t="s">
        <v>7554</v>
      </c>
      <c r="J1692" s="6" t="s">
        <v>9313</v>
      </c>
      <c r="K1692" s="17">
        <v>7</v>
      </c>
      <c r="L1692" s="17" t="s">
        <v>20076</v>
      </c>
      <c r="M1692" s="9"/>
      <c r="N1692" s="9"/>
      <c r="O1692" s="21"/>
      <c r="Q1692" s="29"/>
      <c r="U1692" s="17"/>
      <c r="V1692" s="2"/>
      <c r="Y1692" t="str">
        <f t="shared" si="116"/>
        <v/>
      </c>
      <c r="AA1692" t="str">
        <f t="shared" si="117"/>
        <v/>
      </c>
      <c r="AC1692" s="7"/>
      <c r="AD1692" t="s">
        <v>7554</v>
      </c>
      <c r="AE1692">
        <f t="shared" si="115"/>
        <v>0</v>
      </c>
      <c r="AG1692" s="2"/>
      <c r="AI1692" s="7"/>
    </row>
    <row r="1693" spans="1:35" ht="11" customHeight="1" outlineLevel="1" x14ac:dyDescent="0.25">
      <c r="A1693" t="s">
        <v>5630</v>
      </c>
      <c r="C1693" s="2" t="s">
        <v>11983</v>
      </c>
      <c r="D1693" s="2">
        <v>2886</v>
      </c>
      <c r="E1693" s="7">
        <v>2002</v>
      </c>
      <c r="F1693" s="5" t="s">
        <v>9314</v>
      </c>
      <c r="H1693" s="5" t="s">
        <v>5398</v>
      </c>
      <c r="I1693" s="6" t="s">
        <v>7554</v>
      </c>
      <c r="J1693" s="6" t="s">
        <v>9313</v>
      </c>
      <c r="K1693" s="17">
        <v>7</v>
      </c>
      <c r="L1693" s="17" t="s">
        <v>20076</v>
      </c>
      <c r="M1693" s="9"/>
      <c r="N1693" s="9"/>
      <c r="O1693" s="21"/>
      <c r="Q1693" s="29"/>
      <c r="U1693" s="17"/>
      <c r="V1693" s="2"/>
      <c r="Y1693" t="str">
        <f t="shared" si="116"/>
        <v/>
      </c>
      <c r="AA1693" t="str">
        <f t="shared" si="117"/>
        <v/>
      </c>
      <c r="AC1693" s="7"/>
      <c r="AD1693" t="s">
        <v>7554</v>
      </c>
      <c r="AE1693">
        <f t="shared" si="115"/>
        <v>0</v>
      </c>
      <c r="AG1693" s="2"/>
      <c r="AI1693" s="7"/>
    </row>
    <row r="1694" spans="1:35" ht="11" customHeight="1" outlineLevel="1" x14ac:dyDescent="0.25">
      <c r="A1694" t="s">
        <v>5630</v>
      </c>
      <c r="C1694" s="2" t="s">
        <v>11983</v>
      </c>
      <c r="D1694" s="2">
        <v>2887</v>
      </c>
      <c r="E1694" s="7">
        <v>2002</v>
      </c>
      <c r="F1694" s="5" t="s">
        <v>9314</v>
      </c>
      <c r="H1694" s="5" t="s">
        <v>5398</v>
      </c>
      <c r="I1694" s="6" t="s">
        <v>7554</v>
      </c>
      <c r="J1694" s="6" t="s">
        <v>9313</v>
      </c>
      <c r="K1694" s="17">
        <v>7</v>
      </c>
      <c r="L1694" s="17" t="s">
        <v>20076</v>
      </c>
      <c r="M1694" s="9"/>
      <c r="N1694" s="9"/>
      <c r="O1694" s="21"/>
      <c r="Q1694" s="29"/>
      <c r="U1694" s="17"/>
      <c r="V1694" s="2"/>
      <c r="Y1694" t="str">
        <f t="shared" si="116"/>
        <v/>
      </c>
      <c r="AA1694" t="str">
        <f t="shared" si="117"/>
        <v/>
      </c>
      <c r="AC1694" s="7"/>
      <c r="AD1694" t="s">
        <v>7554</v>
      </c>
      <c r="AE1694">
        <f t="shared" si="115"/>
        <v>0</v>
      </c>
      <c r="AG1694" s="2"/>
      <c r="AI1694" s="7"/>
    </row>
    <row r="1695" spans="1:35" ht="11" customHeight="1" outlineLevel="1" x14ac:dyDescent="0.25">
      <c r="A1695" t="s">
        <v>5630</v>
      </c>
      <c r="C1695" s="2" t="s">
        <v>11983</v>
      </c>
      <c r="D1695" s="2" t="s">
        <v>9316</v>
      </c>
      <c r="E1695" s="7">
        <v>2002</v>
      </c>
      <c r="F1695" s="5" t="s">
        <v>9315</v>
      </c>
      <c r="H1695" s="5" t="s">
        <v>5398</v>
      </c>
      <c r="I1695" s="6" t="s">
        <v>7554</v>
      </c>
      <c r="J1695" s="6" t="s">
        <v>9313</v>
      </c>
      <c r="K1695" s="17">
        <v>7</v>
      </c>
      <c r="L1695" s="17" t="s">
        <v>7730</v>
      </c>
      <c r="M1695" s="9">
        <v>12.3</v>
      </c>
      <c r="N1695" s="9"/>
      <c r="O1695" s="21"/>
      <c r="Q1695" s="29"/>
      <c r="U1695" s="17"/>
      <c r="V1695" s="2"/>
      <c r="Y1695" t="str">
        <f t="shared" si="116"/>
        <v/>
      </c>
      <c r="AA1695">
        <f t="shared" si="117"/>
        <v>1</v>
      </c>
      <c r="AC1695" s="7"/>
      <c r="AD1695" t="s">
        <v>7554</v>
      </c>
      <c r="AE1695">
        <f t="shared" ref="AE1695:AE1726" si="118">COUNTIF(I1695,"*Fuji*")</f>
        <v>0</v>
      </c>
      <c r="AG1695" s="2"/>
      <c r="AI1695" s="7"/>
    </row>
    <row r="1696" spans="1:35" ht="11" customHeight="1" outlineLevel="1" x14ac:dyDescent="0.25">
      <c r="A1696" t="s">
        <v>5630</v>
      </c>
      <c r="C1696" s="2" t="s">
        <v>11983</v>
      </c>
      <c r="D1696" s="2">
        <v>3018</v>
      </c>
      <c r="E1696" s="7">
        <v>2011</v>
      </c>
      <c r="F1696" s="5" t="s">
        <v>9318</v>
      </c>
      <c r="H1696" s="5" t="s">
        <v>5398</v>
      </c>
      <c r="I1696" s="6" t="s">
        <v>7554</v>
      </c>
      <c r="J1696" s="6" t="s">
        <v>9317</v>
      </c>
      <c r="K1696" s="17">
        <v>7</v>
      </c>
      <c r="L1696" s="17" t="s">
        <v>20076</v>
      </c>
      <c r="M1696" s="9"/>
      <c r="N1696" s="9"/>
      <c r="O1696" s="21"/>
      <c r="Q1696" s="29"/>
      <c r="U1696" s="17"/>
      <c r="V1696" s="2"/>
      <c r="Y1696" t="str">
        <f t="shared" si="116"/>
        <v/>
      </c>
      <c r="AA1696" t="str">
        <f t="shared" si="117"/>
        <v/>
      </c>
      <c r="AC1696" s="7"/>
      <c r="AD1696" t="s">
        <v>7554</v>
      </c>
      <c r="AE1696">
        <f t="shared" si="118"/>
        <v>0</v>
      </c>
      <c r="AG1696" s="2"/>
      <c r="AI1696" s="7"/>
    </row>
    <row r="1697" spans="1:35" ht="11" customHeight="1" outlineLevel="1" x14ac:dyDescent="0.25">
      <c r="A1697" t="s">
        <v>5630</v>
      </c>
      <c r="C1697" s="2" t="s">
        <v>11983</v>
      </c>
      <c r="D1697" s="2">
        <v>3019</v>
      </c>
      <c r="E1697" s="7">
        <v>2011</v>
      </c>
      <c r="F1697" s="5" t="s">
        <v>9318</v>
      </c>
      <c r="H1697" s="5" t="s">
        <v>5398</v>
      </c>
      <c r="I1697" s="6" t="s">
        <v>7554</v>
      </c>
      <c r="J1697" s="6" t="s">
        <v>9317</v>
      </c>
      <c r="K1697" s="17">
        <v>7</v>
      </c>
      <c r="L1697" s="17" t="s">
        <v>20076</v>
      </c>
      <c r="M1697" s="9"/>
      <c r="N1697" s="9"/>
      <c r="O1697" s="21"/>
      <c r="Q1697" s="29"/>
      <c r="U1697" s="17"/>
      <c r="V1697" s="2"/>
      <c r="Y1697" t="str">
        <f t="shared" si="116"/>
        <v/>
      </c>
      <c r="AA1697" t="str">
        <f t="shared" si="117"/>
        <v/>
      </c>
      <c r="AC1697" s="7"/>
      <c r="AD1697" t="s">
        <v>7554</v>
      </c>
      <c r="AE1697">
        <f t="shared" si="118"/>
        <v>0</v>
      </c>
      <c r="AG1697" s="2"/>
      <c r="AI1697" s="7"/>
    </row>
    <row r="1698" spans="1:35" ht="11" customHeight="1" outlineLevel="1" x14ac:dyDescent="0.25">
      <c r="A1698" t="s">
        <v>5630</v>
      </c>
      <c r="C1698" s="2" t="s">
        <v>11983</v>
      </c>
      <c r="D1698" s="2">
        <v>3020</v>
      </c>
      <c r="E1698" s="7">
        <v>2011</v>
      </c>
      <c r="F1698" s="5" t="s">
        <v>9318</v>
      </c>
      <c r="H1698" s="5" t="s">
        <v>5398</v>
      </c>
      <c r="I1698" s="6" t="s">
        <v>7554</v>
      </c>
      <c r="J1698" s="6" t="s">
        <v>9317</v>
      </c>
      <c r="K1698" s="17">
        <v>7</v>
      </c>
      <c r="L1698" s="17" t="s">
        <v>20076</v>
      </c>
      <c r="M1698" s="9"/>
      <c r="N1698" s="9"/>
      <c r="O1698" s="21"/>
      <c r="Q1698" s="29"/>
      <c r="U1698" s="17"/>
      <c r="V1698" s="2"/>
      <c r="Y1698" t="str">
        <f t="shared" si="116"/>
        <v/>
      </c>
      <c r="AA1698" t="str">
        <f t="shared" si="117"/>
        <v/>
      </c>
      <c r="AC1698" s="7"/>
      <c r="AD1698" t="s">
        <v>7554</v>
      </c>
      <c r="AE1698">
        <f t="shared" si="118"/>
        <v>0</v>
      </c>
      <c r="AG1698" s="2"/>
      <c r="AI1698" s="7"/>
    </row>
    <row r="1699" spans="1:35" ht="11" customHeight="1" outlineLevel="1" x14ac:dyDescent="0.25">
      <c r="A1699" t="s">
        <v>5630</v>
      </c>
      <c r="C1699" s="2" t="s">
        <v>11983</v>
      </c>
      <c r="D1699" s="2">
        <v>3021</v>
      </c>
      <c r="E1699" s="7">
        <v>2011</v>
      </c>
      <c r="F1699" s="5" t="s">
        <v>9318</v>
      </c>
      <c r="H1699" s="5" t="s">
        <v>5398</v>
      </c>
      <c r="I1699" s="6" t="s">
        <v>7554</v>
      </c>
      <c r="J1699" s="6" t="s">
        <v>9317</v>
      </c>
      <c r="K1699" s="17">
        <v>7</v>
      </c>
      <c r="L1699" s="17" t="s">
        <v>20076</v>
      </c>
      <c r="M1699" s="9"/>
      <c r="N1699" s="9"/>
      <c r="O1699" s="21"/>
      <c r="Q1699" s="29"/>
      <c r="U1699" s="17"/>
      <c r="V1699" s="2"/>
      <c r="Y1699" t="str">
        <f t="shared" si="116"/>
        <v/>
      </c>
      <c r="AA1699" t="str">
        <f t="shared" si="117"/>
        <v/>
      </c>
      <c r="AC1699" s="7"/>
      <c r="AD1699" t="s">
        <v>7554</v>
      </c>
      <c r="AE1699">
        <f t="shared" si="118"/>
        <v>0</v>
      </c>
      <c r="AG1699" s="2"/>
      <c r="AI1699" s="7"/>
    </row>
    <row r="1700" spans="1:35" ht="11" customHeight="1" outlineLevel="1" x14ac:dyDescent="0.25">
      <c r="A1700" t="s">
        <v>5630</v>
      </c>
      <c r="C1700" s="2" t="s">
        <v>11983</v>
      </c>
      <c r="D1700" s="2" t="s">
        <v>9320</v>
      </c>
      <c r="E1700" s="7">
        <v>2011</v>
      </c>
      <c r="F1700" s="5" t="s">
        <v>9319</v>
      </c>
      <c r="H1700" s="5" t="s">
        <v>5398</v>
      </c>
      <c r="I1700" s="6" t="s">
        <v>7554</v>
      </c>
      <c r="J1700" s="6" t="s">
        <v>9317</v>
      </c>
      <c r="K1700" s="17">
        <v>7</v>
      </c>
      <c r="L1700" s="17" t="s">
        <v>7730</v>
      </c>
      <c r="M1700" s="9">
        <v>6</v>
      </c>
      <c r="N1700" s="9"/>
      <c r="O1700" s="21"/>
      <c r="Q1700" s="29"/>
      <c r="U1700" s="17"/>
      <c r="V1700" s="2"/>
      <c r="Y1700" t="str">
        <f t="shared" si="116"/>
        <v/>
      </c>
      <c r="AA1700">
        <f t="shared" si="117"/>
        <v>1</v>
      </c>
      <c r="AC1700" s="7"/>
      <c r="AD1700" t="s">
        <v>7554</v>
      </c>
      <c r="AE1700">
        <f t="shared" si="118"/>
        <v>0</v>
      </c>
      <c r="AG1700" s="2"/>
      <c r="AI1700" s="7"/>
    </row>
    <row r="1701" spans="1:35" ht="11" customHeight="1" outlineLevel="1" x14ac:dyDescent="0.25">
      <c r="A1701" t="s">
        <v>5630</v>
      </c>
      <c r="C1701" s="2" t="s">
        <v>11983</v>
      </c>
      <c r="D1701" s="2">
        <v>3022</v>
      </c>
      <c r="E1701" s="7">
        <v>2011</v>
      </c>
      <c r="F1701" s="5" t="s">
        <v>9321</v>
      </c>
      <c r="H1701" s="5" t="s">
        <v>5398</v>
      </c>
      <c r="I1701" s="6" t="s">
        <v>7554</v>
      </c>
      <c r="J1701" s="6" t="s">
        <v>9317</v>
      </c>
      <c r="K1701" s="17">
        <v>7</v>
      </c>
      <c r="L1701" s="17" t="s">
        <v>20076</v>
      </c>
      <c r="M1701" s="9"/>
      <c r="N1701" s="9"/>
      <c r="O1701" s="21"/>
      <c r="Q1701" s="29"/>
      <c r="U1701" s="17"/>
      <c r="V1701" s="2"/>
      <c r="Y1701" t="str">
        <f t="shared" si="116"/>
        <v/>
      </c>
      <c r="AA1701" t="str">
        <f t="shared" si="117"/>
        <v/>
      </c>
      <c r="AC1701" s="7"/>
      <c r="AD1701" t="s">
        <v>7554</v>
      </c>
      <c r="AE1701">
        <f t="shared" si="118"/>
        <v>0</v>
      </c>
      <c r="AG1701" s="2"/>
      <c r="AI1701" s="7"/>
    </row>
    <row r="1702" spans="1:35" ht="11" customHeight="1" outlineLevel="1" x14ac:dyDescent="0.25">
      <c r="A1702" t="s">
        <v>5630</v>
      </c>
      <c r="C1702" s="2" t="s">
        <v>11983</v>
      </c>
      <c r="D1702" s="2" t="s">
        <v>9322</v>
      </c>
      <c r="E1702" s="7">
        <v>2011</v>
      </c>
      <c r="F1702" s="5" t="s">
        <v>9323</v>
      </c>
      <c r="H1702" s="5" t="s">
        <v>5398</v>
      </c>
      <c r="I1702" s="6" t="s">
        <v>7554</v>
      </c>
      <c r="J1702" s="6" t="s">
        <v>9317</v>
      </c>
      <c r="K1702" s="17">
        <v>7</v>
      </c>
      <c r="L1702" s="17" t="s">
        <v>7730</v>
      </c>
      <c r="M1702" s="9">
        <v>2.5</v>
      </c>
      <c r="N1702" s="9"/>
      <c r="O1702" s="21"/>
      <c r="Q1702" s="29"/>
      <c r="U1702" s="17"/>
      <c r="V1702" s="2"/>
      <c r="Y1702" t="str">
        <f t="shared" si="116"/>
        <v/>
      </c>
      <c r="AA1702">
        <f t="shared" si="117"/>
        <v>1</v>
      </c>
      <c r="AC1702" s="7"/>
      <c r="AD1702" t="s">
        <v>7554</v>
      </c>
      <c r="AE1702">
        <f t="shared" si="118"/>
        <v>0</v>
      </c>
      <c r="AG1702" s="2"/>
      <c r="AI1702" s="7"/>
    </row>
    <row r="1703" spans="1:35" ht="11" customHeight="1" outlineLevel="1" x14ac:dyDescent="0.25">
      <c r="A1703" t="s">
        <v>5630</v>
      </c>
      <c r="C1703" s="2" t="s">
        <v>11983</v>
      </c>
      <c r="D1703" s="2">
        <v>3117</v>
      </c>
      <c r="E1703" s="7">
        <v>2011</v>
      </c>
      <c r="F1703" s="5" t="s">
        <v>5605</v>
      </c>
      <c r="H1703" s="5" t="s">
        <v>5398</v>
      </c>
      <c r="I1703" s="6" t="s">
        <v>9327</v>
      </c>
      <c r="J1703" s="6" t="s">
        <v>9324</v>
      </c>
      <c r="K1703" s="17">
        <v>7</v>
      </c>
      <c r="L1703" s="17" t="s">
        <v>20076</v>
      </c>
      <c r="M1703" s="9"/>
      <c r="N1703" s="9"/>
      <c r="O1703" s="21"/>
      <c r="Q1703" s="29"/>
      <c r="U1703" s="17"/>
      <c r="V1703" s="2"/>
      <c r="Y1703" t="str">
        <f t="shared" si="116"/>
        <v/>
      </c>
      <c r="AA1703" t="str">
        <f t="shared" si="117"/>
        <v/>
      </c>
      <c r="AC1703" s="7"/>
      <c r="AD1703" t="s">
        <v>9327</v>
      </c>
      <c r="AE1703">
        <f t="shared" si="118"/>
        <v>0</v>
      </c>
      <c r="AG1703" s="2"/>
      <c r="AI1703" s="7"/>
    </row>
    <row r="1704" spans="1:35" ht="11" customHeight="1" outlineLevel="1" x14ac:dyDescent="0.25">
      <c r="A1704" t="s">
        <v>5630</v>
      </c>
      <c r="C1704" s="2" t="s">
        <v>11983</v>
      </c>
      <c r="D1704" s="2">
        <v>3118</v>
      </c>
      <c r="E1704" s="7">
        <v>2011</v>
      </c>
      <c r="F1704" s="5" t="s">
        <v>5605</v>
      </c>
      <c r="H1704" s="5" t="s">
        <v>5398</v>
      </c>
      <c r="I1704" s="6" t="s">
        <v>9328</v>
      </c>
      <c r="J1704" s="6" t="s">
        <v>9324</v>
      </c>
      <c r="K1704" s="17">
        <v>7</v>
      </c>
      <c r="L1704" s="17" t="s">
        <v>20076</v>
      </c>
      <c r="M1704" s="9"/>
      <c r="N1704" s="9"/>
      <c r="O1704" s="21"/>
      <c r="Q1704" s="29"/>
      <c r="U1704" s="17"/>
      <c r="V1704" s="2"/>
      <c r="Y1704" t="str">
        <f t="shared" si="116"/>
        <v/>
      </c>
      <c r="AA1704" t="str">
        <f t="shared" si="117"/>
        <v/>
      </c>
      <c r="AC1704" s="7"/>
      <c r="AD1704" t="s">
        <v>9328</v>
      </c>
      <c r="AE1704">
        <f t="shared" si="118"/>
        <v>0</v>
      </c>
      <c r="AG1704" s="2"/>
      <c r="AI1704" s="7"/>
    </row>
    <row r="1705" spans="1:35" ht="11" customHeight="1" outlineLevel="1" x14ac:dyDescent="0.25">
      <c r="A1705" t="s">
        <v>5630</v>
      </c>
      <c r="C1705" s="2" t="s">
        <v>11983</v>
      </c>
      <c r="D1705" s="2">
        <v>3119</v>
      </c>
      <c r="E1705" s="7">
        <v>2011</v>
      </c>
      <c r="F1705" s="5" t="s">
        <v>5605</v>
      </c>
      <c r="H1705" s="5" t="s">
        <v>5398</v>
      </c>
      <c r="I1705" s="6" t="s">
        <v>9329</v>
      </c>
      <c r="J1705" s="6" t="s">
        <v>9324</v>
      </c>
      <c r="K1705" s="17">
        <v>7</v>
      </c>
      <c r="L1705" s="17" t="s">
        <v>20076</v>
      </c>
      <c r="M1705" s="9"/>
      <c r="N1705" s="9"/>
      <c r="O1705" s="21"/>
      <c r="Q1705" s="29"/>
      <c r="U1705" s="17"/>
      <c r="V1705" s="2"/>
      <c r="Y1705" t="str">
        <f t="shared" si="116"/>
        <v/>
      </c>
      <c r="AA1705" t="str">
        <f t="shared" si="117"/>
        <v/>
      </c>
      <c r="AC1705" s="7"/>
      <c r="AD1705" t="s">
        <v>9329</v>
      </c>
      <c r="AE1705">
        <f t="shared" si="118"/>
        <v>0</v>
      </c>
      <c r="AG1705" s="2"/>
      <c r="AI1705" s="7"/>
    </row>
    <row r="1706" spans="1:35" ht="11" customHeight="1" outlineLevel="1" x14ac:dyDescent="0.25">
      <c r="A1706" t="s">
        <v>5630</v>
      </c>
      <c r="C1706" s="2" t="s">
        <v>11983</v>
      </c>
      <c r="D1706" s="2" t="s">
        <v>9325</v>
      </c>
      <c r="E1706" s="7">
        <v>2011</v>
      </c>
      <c r="F1706" s="5" t="s">
        <v>9326</v>
      </c>
      <c r="H1706" s="5" t="s">
        <v>5398</v>
      </c>
      <c r="I1706" s="6" t="s">
        <v>9330</v>
      </c>
      <c r="J1706" s="6" t="s">
        <v>9324</v>
      </c>
      <c r="K1706" s="17">
        <v>7</v>
      </c>
      <c r="L1706" s="17" t="s">
        <v>7730</v>
      </c>
      <c r="M1706" s="9">
        <v>6.4</v>
      </c>
      <c r="N1706" s="9"/>
      <c r="O1706" s="21"/>
      <c r="Q1706" s="29"/>
      <c r="U1706" s="17"/>
      <c r="V1706" s="2"/>
      <c r="Y1706" t="str">
        <f t="shared" si="116"/>
        <v/>
      </c>
      <c r="AA1706">
        <f t="shared" si="117"/>
        <v>1</v>
      </c>
      <c r="AC1706" s="7"/>
      <c r="AD1706" t="s">
        <v>9330</v>
      </c>
      <c r="AE1706">
        <f t="shared" si="118"/>
        <v>0</v>
      </c>
      <c r="AG1706" s="2"/>
      <c r="AI1706" s="7"/>
    </row>
    <row r="1707" spans="1:35" ht="11" customHeight="1" outlineLevel="1" x14ac:dyDescent="0.25">
      <c r="A1707" t="s">
        <v>5630</v>
      </c>
      <c r="C1707" s="2" t="s">
        <v>11983</v>
      </c>
      <c r="D1707" s="2">
        <v>3120</v>
      </c>
      <c r="E1707" s="7">
        <v>2011</v>
      </c>
      <c r="F1707" s="5" t="s">
        <v>9332</v>
      </c>
      <c r="H1707" s="5" t="s">
        <v>5398</v>
      </c>
      <c r="I1707" s="6" t="s">
        <v>9331</v>
      </c>
      <c r="J1707" s="6" t="s">
        <v>9324</v>
      </c>
      <c r="K1707" s="17">
        <v>7</v>
      </c>
      <c r="L1707" s="17" t="s">
        <v>20076</v>
      </c>
      <c r="M1707" s="9"/>
      <c r="N1707" s="9"/>
      <c r="O1707" s="21"/>
      <c r="Q1707" s="29"/>
      <c r="U1707" s="17"/>
      <c r="V1707" s="2"/>
      <c r="Y1707" t="str">
        <f t="shared" si="116"/>
        <v/>
      </c>
      <c r="AA1707" t="str">
        <f t="shared" si="117"/>
        <v/>
      </c>
      <c r="AC1707" s="7"/>
      <c r="AD1707" t="s">
        <v>9331</v>
      </c>
      <c r="AE1707">
        <f t="shared" si="118"/>
        <v>0</v>
      </c>
      <c r="AG1707" s="2"/>
      <c r="AI1707" s="7"/>
    </row>
    <row r="1708" spans="1:35" ht="11" customHeight="1" outlineLevel="1" x14ac:dyDescent="0.25">
      <c r="A1708" t="s">
        <v>5630</v>
      </c>
      <c r="C1708" s="2" t="s">
        <v>11983</v>
      </c>
      <c r="D1708" s="2" t="s">
        <v>9333</v>
      </c>
      <c r="E1708" s="7">
        <v>2011</v>
      </c>
      <c r="F1708" s="5" t="s">
        <v>9334</v>
      </c>
      <c r="H1708" s="5" t="s">
        <v>5398</v>
      </c>
      <c r="I1708" s="6" t="s">
        <v>9330</v>
      </c>
      <c r="J1708" s="6" t="s">
        <v>9324</v>
      </c>
      <c r="K1708" s="17">
        <v>7</v>
      </c>
      <c r="L1708" s="17" t="s">
        <v>7730</v>
      </c>
      <c r="M1708" s="9">
        <v>9.6999999999999993</v>
      </c>
      <c r="N1708" s="9"/>
      <c r="O1708" s="21"/>
      <c r="Q1708" s="29"/>
      <c r="U1708" s="17"/>
      <c r="V1708" s="2"/>
      <c r="Y1708" t="str">
        <f t="shared" si="116"/>
        <v/>
      </c>
      <c r="AA1708">
        <f t="shared" si="117"/>
        <v>1</v>
      </c>
      <c r="AC1708" s="7"/>
      <c r="AD1708" t="s">
        <v>9330</v>
      </c>
      <c r="AE1708">
        <f t="shared" si="118"/>
        <v>0</v>
      </c>
      <c r="AG1708" s="2"/>
      <c r="AI1708" s="7"/>
    </row>
    <row r="1709" spans="1:35" ht="11" customHeight="1" outlineLevel="1" x14ac:dyDescent="0.25">
      <c r="A1709" t="s">
        <v>5630</v>
      </c>
      <c r="C1709" s="2" t="s">
        <v>11983</v>
      </c>
      <c r="D1709" s="2">
        <v>3137</v>
      </c>
      <c r="E1709" s="7">
        <v>2011</v>
      </c>
      <c r="F1709" s="5" t="s">
        <v>5605</v>
      </c>
      <c r="H1709" s="5" t="s">
        <v>5398</v>
      </c>
      <c r="I1709" s="6" t="s">
        <v>6918</v>
      </c>
      <c r="J1709" s="6" t="s">
        <v>9335</v>
      </c>
      <c r="K1709" s="17">
        <v>3</v>
      </c>
      <c r="L1709" s="17" t="s">
        <v>20076</v>
      </c>
      <c r="M1709" s="9"/>
      <c r="N1709" s="9"/>
      <c r="O1709" s="21"/>
      <c r="Q1709" s="29"/>
      <c r="U1709" s="17"/>
      <c r="V1709" s="2"/>
      <c r="Y1709" t="str">
        <f t="shared" si="116"/>
        <v/>
      </c>
      <c r="AA1709" t="str">
        <f t="shared" si="117"/>
        <v/>
      </c>
      <c r="AC1709" s="7"/>
      <c r="AD1709" t="s">
        <v>6918</v>
      </c>
      <c r="AE1709">
        <f t="shared" si="118"/>
        <v>0</v>
      </c>
      <c r="AG1709" s="2"/>
      <c r="AI1709" s="7"/>
    </row>
    <row r="1710" spans="1:35" ht="11" customHeight="1" outlineLevel="1" x14ac:dyDescent="0.25">
      <c r="A1710" t="s">
        <v>5630</v>
      </c>
      <c r="C1710" s="2" t="s">
        <v>11983</v>
      </c>
      <c r="D1710" s="2">
        <v>3138</v>
      </c>
      <c r="E1710" s="7">
        <v>2011</v>
      </c>
      <c r="F1710" s="5" t="s">
        <v>5605</v>
      </c>
      <c r="H1710" s="5" t="s">
        <v>5398</v>
      </c>
      <c r="I1710" s="6" t="s">
        <v>9338</v>
      </c>
      <c r="J1710" s="6" t="s">
        <v>9335</v>
      </c>
      <c r="K1710" s="17">
        <v>3</v>
      </c>
      <c r="L1710" s="17" t="s">
        <v>20076</v>
      </c>
      <c r="M1710" s="9"/>
      <c r="N1710" s="9"/>
      <c r="O1710" s="21"/>
      <c r="Q1710" s="29"/>
      <c r="U1710" s="17"/>
      <c r="V1710" s="2"/>
      <c r="Y1710" t="str">
        <f t="shared" si="116"/>
        <v/>
      </c>
      <c r="AA1710" t="str">
        <f t="shared" si="117"/>
        <v/>
      </c>
      <c r="AC1710" s="7"/>
      <c r="AD1710" t="s">
        <v>9338</v>
      </c>
      <c r="AE1710">
        <f t="shared" si="118"/>
        <v>0</v>
      </c>
      <c r="AG1710" s="2"/>
      <c r="AI1710" s="7"/>
    </row>
    <row r="1711" spans="1:35" ht="11" customHeight="1" outlineLevel="1" x14ac:dyDescent="0.25">
      <c r="A1711" t="s">
        <v>5630</v>
      </c>
      <c r="C1711" s="2" t="s">
        <v>11983</v>
      </c>
      <c r="D1711" s="2">
        <v>3139</v>
      </c>
      <c r="E1711" s="7">
        <v>2011</v>
      </c>
      <c r="F1711" s="5" t="s">
        <v>5605</v>
      </c>
      <c r="H1711" s="5" t="s">
        <v>5398</v>
      </c>
      <c r="I1711" s="6" t="s">
        <v>2614</v>
      </c>
      <c r="J1711" s="6" t="s">
        <v>9335</v>
      </c>
      <c r="K1711" s="17">
        <v>3</v>
      </c>
      <c r="L1711" s="17" t="s">
        <v>20076</v>
      </c>
      <c r="M1711" s="9"/>
      <c r="N1711" s="9"/>
      <c r="O1711" s="21"/>
      <c r="Q1711" s="29"/>
      <c r="U1711" s="17"/>
      <c r="V1711" s="2"/>
      <c r="Y1711" t="str">
        <f t="shared" si="116"/>
        <v/>
      </c>
      <c r="AA1711" t="str">
        <f t="shared" si="117"/>
        <v/>
      </c>
      <c r="AC1711" s="7"/>
      <c r="AD1711" t="s">
        <v>2614</v>
      </c>
      <c r="AE1711">
        <f t="shared" si="118"/>
        <v>0</v>
      </c>
      <c r="AG1711" s="2"/>
      <c r="AI1711" s="7"/>
    </row>
    <row r="1712" spans="1:35" ht="11" customHeight="1" outlineLevel="1" x14ac:dyDescent="0.25">
      <c r="A1712" t="s">
        <v>5630</v>
      </c>
      <c r="C1712" s="2" t="s">
        <v>11983</v>
      </c>
      <c r="D1712" s="2" t="s">
        <v>9336</v>
      </c>
      <c r="E1712" s="7">
        <v>2011</v>
      </c>
      <c r="F1712" s="5" t="s">
        <v>9326</v>
      </c>
      <c r="H1712" s="5" t="s">
        <v>5398</v>
      </c>
      <c r="I1712" s="6" t="s">
        <v>10675</v>
      </c>
      <c r="J1712" s="6" t="s">
        <v>9335</v>
      </c>
      <c r="K1712" s="17">
        <v>1</v>
      </c>
      <c r="L1712" s="17" t="s">
        <v>7730</v>
      </c>
      <c r="M1712" s="9">
        <v>6</v>
      </c>
      <c r="N1712" s="9"/>
      <c r="O1712" s="21"/>
      <c r="Q1712" s="29"/>
      <c r="U1712" s="17"/>
      <c r="V1712" s="2"/>
      <c r="Y1712" t="str">
        <f t="shared" si="116"/>
        <v/>
      </c>
      <c r="AA1712">
        <f t="shared" si="117"/>
        <v>1</v>
      </c>
      <c r="AC1712" s="7"/>
      <c r="AD1712" t="s">
        <v>10675</v>
      </c>
      <c r="AE1712">
        <f t="shared" si="118"/>
        <v>0</v>
      </c>
      <c r="AG1712" s="2"/>
      <c r="AI1712" s="7"/>
    </row>
    <row r="1713" spans="1:35" ht="11" customHeight="1" outlineLevel="1" x14ac:dyDescent="0.25">
      <c r="A1713" t="s">
        <v>5630</v>
      </c>
      <c r="C1713" s="2" t="s">
        <v>11983</v>
      </c>
      <c r="D1713" s="2">
        <v>3140</v>
      </c>
      <c r="E1713" s="7">
        <v>2011</v>
      </c>
      <c r="F1713" s="5" t="s">
        <v>9332</v>
      </c>
      <c r="H1713" s="5" t="s">
        <v>5398</v>
      </c>
      <c r="I1713" s="6" t="s">
        <v>3985</v>
      </c>
      <c r="J1713" s="6" t="s">
        <v>9335</v>
      </c>
      <c r="K1713" s="17">
        <v>1</v>
      </c>
      <c r="L1713" s="17" t="s">
        <v>20076</v>
      </c>
      <c r="M1713" s="9"/>
      <c r="N1713" s="9"/>
      <c r="O1713" s="21"/>
      <c r="Q1713" s="29"/>
      <c r="U1713" s="17"/>
      <c r="V1713" s="2"/>
      <c r="Y1713" t="str">
        <f t="shared" si="116"/>
        <v/>
      </c>
      <c r="AA1713" t="str">
        <f t="shared" si="117"/>
        <v/>
      </c>
      <c r="AC1713" s="7"/>
      <c r="AD1713" t="s">
        <v>3985</v>
      </c>
      <c r="AE1713">
        <f t="shared" si="118"/>
        <v>0</v>
      </c>
      <c r="AG1713" s="2"/>
      <c r="AI1713" s="7"/>
    </row>
    <row r="1714" spans="1:35" ht="11" customHeight="1" outlineLevel="1" x14ac:dyDescent="0.25">
      <c r="A1714" t="s">
        <v>5630</v>
      </c>
      <c r="C1714" s="2" t="s">
        <v>11983</v>
      </c>
      <c r="D1714" s="2" t="s">
        <v>9337</v>
      </c>
      <c r="E1714" s="7">
        <v>2011</v>
      </c>
      <c r="F1714" s="5" t="s">
        <v>9334</v>
      </c>
      <c r="H1714" s="5" t="s">
        <v>5398</v>
      </c>
      <c r="I1714" s="6" t="s">
        <v>941</v>
      </c>
      <c r="J1714" s="6" t="s">
        <v>9335</v>
      </c>
      <c r="K1714" s="17">
        <v>1</v>
      </c>
      <c r="L1714" s="17" t="s">
        <v>7730</v>
      </c>
      <c r="M1714" s="9">
        <v>6</v>
      </c>
      <c r="N1714" s="9"/>
      <c r="O1714" s="21"/>
      <c r="Q1714" s="29"/>
      <c r="U1714" s="17"/>
      <c r="V1714" s="2"/>
      <c r="Y1714" t="str">
        <f t="shared" si="116"/>
        <v/>
      </c>
      <c r="AA1714">
        <f t="shared" si="117"/>
        <v>1</v>
      </c>
      <c r="AC1714" s="7"/>
      <c r="AD1714" t="s">
        <v>941</v>
      </c>
      <c r="AE1714">
        <f t="shared" si="118"/>
        <v>0</v>
      </c>
      <c r="AG1714" s="2"/>
      <c r="AI1714" s="7"/>
    </row>
    <row r="1715" spans="1:35" ht="11" customHeight="1" outlineLevel="1" x14ac:dyDescent="0.25">
      <c r="A1715" t="s">
        <v>5630</v>
      </c>
      <c r="C1715" s="2" t="s">
        <v>11983</v>
      </c>
      <c r="D1715" s="2">
        <v>3734</v>
      </c>
      <c r="E1715" s="7">
        <v>2012</v>
      </c>
      <c r="F1715" s="5" t="s">
        <v>9340</v>
      </c>
      <c r="H1715" s="5" t="s">
        <v>5398</v>
      </c>
      <c r="I1715" s="6" t="s">
        <v>9339</v>
      </c>
      <c r="J1715" s="6" t="s">
        <v>9339</v>
      </c>
      <c r="K1715" s="17">
        <v>7</v>
      </c>
      <c r="L1715" s="17" t="s">
        <v>20076</v>
      </c>
      <c r="M1715" s="9"/>
      <c r="N1715" s="9"/>
      <c r="O1715" s="21"/>
      <c r="Q1715" s="29"/>
      <c r="U1715" s="17"/>
      <c r="V1715" s="2"/>
      <c r="Y1715" t="str">
        <f t="shared" si="116"/>
        <v/>
      </c>
      <c r="AA1715" t="str">
        <f t="shared" si="117"/>
        <v/>
      </c>
      <c r="AC1715" s="7"/>
      <c r="AD1715" t="s">
        <v>9339</v>
      </c>
      <c r="AE1715">
        <f t="shared" si="118"/>
        <v>0</v>
      </c>
      <c r="AG1715" s="2"/>
      <c r="AI1715" s="7"/>
    </row>
    <row r="1716" spans="1:35" ht="11" customHeight="1" outlineLevel="1" x14ac:dyDescent="0.25">
      <c r="A1716" t="s">
        <v>5630</v>
      </c>
      <c r="C1716" s="2" t="s">
        <v>11983</v>
      </c>
      <c r="D1716" s="2">
        <v>3735</v>
      </c>
      <c r="E1716" s="7">
        <v>2012</v>
      </c>
      <c r="F1716" s="5" t="s">
        <v>9340</v>
      </c>
      <c r="H1716" s="5" t="s">
        <v>5398</v>
      </c>
      <c r="I1716" s="6" t="s">
        <v>9339</v>
      </c>
      <c r="J1716" s="6" t="s">
        <v>9339</v>
      </c>
      <c r="K1716" s="17">
        <v>7</v>
      </c>
      <c r="L1716" s="17" t="s">
        <v>20076</v>
      </c>
      <c r="M1716" s="9"/>
      <c r="N1716" s="9"/>
      <c r="O1716" s="21"/>
      <c r="Q1716" s="29"/>
      <c r="U1716" s="17"/>
      <c r="V1716" s="2"/>
      <c r="Y1716" t="str">
        <f t="shared" si="116"/>
        <v/>
      </c>
      <c r="AA1716" t="str">
        <f t="shared" si="117"/>
        <v/>
      </c>
      <c r="AC1716" s="7"/>
      <c r="AD1716" t="s">
        <v>9339</v>
      </c>
      <c r="AE1716">
        <f t="shared" si="118"/>
        <v>0</v>
      </c>
      <c r="AG1716" s="2"/>
      <c r="AI1716" s="7"/>
    </row>
    <row r="1717" spans="1:35" ht="11" customHeight="1" outlineLevel="1" x14ac:dyDescent="0.25">
      <c r="A1717" t="s">
        <v>5630</v>
      </c>
      <c r="C1717" s="2" t="s">
        <v>11983</v>
      </c>
      <c r="D1717" s="2">
        <v>3736</v>
      </c>
      <c r="E1717" s="7">
        <v>2012</v>
      </c>
      <c r="F1717" s="5" t="s">
        <v>9340</v>
      </c>
      <c r="H1717" s="5" t="s">
        <v>5398</v>
      </c>
      <c r="I1717" s="6" t="s">
        <v>9339</v>
      </c>
      <c r="J1717" s="6" t="s">
        <v>9339</v>
      </c>
      <c r="K1717" s="17">
        <v>7</v>
      </c>
      <c r="L1717" s="17" t="s">
        <v>20076</v>
      </c>
      <c r="M1717" s="9"/>
      <c r="N1717" s="9"/>
      <c r="O1717" s="21"/>
      <c r="Q1717" s="29"/>
      <c r="U1717" s="17"/>
      <c r="V1717" s="2"/>
      <c r="Y1717" t="str">
        <f t="shared" si="116"/>
        <v/>
      </c>
      <c r="AA1717" t="str">
        <f t="shared" si="117"/>
        <v/>
      </c>
      <c r="AC1717" s="7"/>
      <c r="AD1717" t="s">
        <v>9339</v>
      </c>
      <c r="AE1717">
        <f t="shared" si="118"/>
        <v>0</v>
      </c>
      <c r="AG1717" s="2"/>
      <c r="AI1717" s="7"/>
    </row>
    <row r="1718" spans="1:35" ht="11" customHeight="1" outlineLevel="1" x14ac:dyDescent="0.25">
      <c r="A1718" t="s">
        <v>5630</v>
      </c>
      <c r="C1718" s="2" t="s">
        <v>11983</v>
      </c>
      <c r="D1718" s="2">
        <v>3737</v>
      </c>
      <c r="E1718" s="7">
        <v>2012</v>
      </c>
      <c r="F1718" s="5" t="s">
        <v>9340</v>
      </c>
      <c r="H1718" s="5" t="s">
        <v>5398</v>
      </c>
      <c r="I1718" s="6" t="s">
        <v>9339</v>
      </c>
      <c r="J1718" s="6" t="s">
        <v>9339</v>
      </c>
      <c r="K1718" s="17">
        <v>7</v>
      </c>
      <c r="L1718" s="17" t="s">
        <v>20076</v>
      </c>
      <c r="M1718" s="9"/>
      <c r="N1718" s="9"/>
      <c r="O1718" s="21"/>
      <c r="Q1718" s="29"/>
      <c r="U1718" s="17"/>
      <c r="V1718" s="2"/>
      <c r="Y1718" t="str">
        <f t="shared" si="116"/>
        <v/>
      </c>
      <c r="AA1718" t="str">
        <f t="shared" si="117"/>
        <v/>
      </c>
      <c r="AC1718" s="7"/>
      <c r="AD1718" t="s">
        <v>9339</v>
      </c>
      <c r="AE1718">
        <f t="shared" si="118"/>
        <v>0</v>
      </c>
      <c r="AG1718" s="2"/>
      <c r="AI1718" s="7"/>
    </row>
    <row r="1719" spans="1:35" ht="11" customHeight="1" outlineLevel="1" collapsed="1" x14ac:dyDescent="0.25">
      <c r="A1719" t="s">
        <v>5630</v>
      </c>
      <c r="C1719" s="2" t="s">
        <v>11983</v>
      </c>
      <c r="D1719" s="2" t="s">
        <v>9342</v>
      </c>
      <c r="E1719" s="7">
        <v>2012</v>
      </c>
      <c r="F1719" s="5" t="s">
        <v>9341</v>
      </c>
      <c r="H1719" s="5" t="s">
        <v>5398</v>
      </c>
      <c r="I1719" s="6" t="s">
        <v>9339</v>
      </c>
      <c r="J1719" s="6" t="s">
        <v>9339</v>
      </c>
      <c r="K1719" s="17">
        <v>7</v>
      </c>
      <c r="L1719" s="17" t="s">
        <v>7730</v>
      </c>
      <c r="M1719" s="9">
        <v>2.5</v>
      </c>
      <c r="N1719" s="9"/>
      <c r="O1719" s="21"/>
      <c r="Q1719" s="29"/>
      <c r="U1719" s="17"/>
      <c r="V1719" s="2"/>
      <c r="Y1719" t="str">
        <f t="shared" si="116"/>
        <v/>
      </c>
      <c r="AA1719">
        <f t="shared" si="117"/>
        <v>1</v>
      </c>
      <c r="AC1719" s="7"/>
      <c r="AD1719" t="s">
        <v>9339</v>
      </c>
      <c r="AE1719">
        <f t="shared" si="118"/>
        <v>0</v>
      </c>
      <c r="AG1719" s="2"/>
      <c r="AI1719" s="7"/>
    </row>
    <row r="1720" spans="1:35" ht="11" customHeight="1" outlineLevel="1" x14ac:dyDescent="0.25">
      <c r="A1720" t="s">
        <v>5630</v>
      </c>
      <c r="C1720" s="2" t="s">
        <v>11983</v>
      </c>
      <c r="D1720" s="2">
        <v>3738</v>
      </c>
      <c r="E1720" s="7">
        <v>2012</v>
      </c>
      <c r="F1720" s="5" t="s">
        <v>9191</v>
      </c>
      <c r="H1720" s="5" t="s">
        <v>5398</v>
      </c>
      <c r="I1720" s="6" t="s">
        <v>9339</v>
      </c>
      <c r="J1720" s="6" t="s">
        <v>9339</v>
      </c>
      <c r="K1720" s="17">
        <v>7</v>
      </c>
      <c r="L1720" s="17" t="s">
        <v>20076</v>
      </c>
      <c r="M1720" s="9"/>
      <c r="N1720" s="9"/>
      <c r="O1720" s="21"/>
      <c r="Q1720" s="29"/>
      <c r="U1720" s="17"/>
      <c r="V1720" s="2"/>
      <c r="Y1720" t="str">
        <f t="shared" si="116"/>
        <v/>
      </c>
      <c r="AA1720" t="str">
        <f t="shared" si="117"/>
        <v/>
      </c>
      <c r="AC1720" s="7"/>
      <c r="AD1720" t="s">
        <v>9339</v>
      </c>
      <c r="AE1720">
        <f t="shared" si="118"/>
        <v>0</v>
      </c>
      <c r="AG1720" s="2"/>
      <c r="AI1720" s="7"/>
    </row>
    <row r="1721" spans="1:35" ht="11" customHeight="1" outlineLevel="1" x14ac:dyDescent="0.25">
      <c r="A1721" t="s">
        <v>5630</v>
      </c>
      <c r="C1721" s="2" t="s">
        <v>11983</v>
      </c>
      <c r="D1721" s="2" t="s">
        <v>9344</v>
      </c>
      <c r="E1721" s="7">
        <v>2012</v>
      </c>
      <c r="F1721" s="5" t="s">
        <v>9343</v>
      </c>
      <c r="H1721" s="5" t="s">
        <v>5398</v>
      </c>
      <c r="I1721" s="6" t="s">
        <v>9339</v>
      </c>
      <c r="J1721" s="6" t="s">
        <v>9339</v>
      </c>
      <c r="K1721" s="17">
        <v>7</v>
      </c>
      <c r="L1721" s="17" t="s">
        <v>7730</v>
      </c>
      <c r="M1721" s="9">
        <v>2.5</v>
      </c>
      <c r="N1721" s="9"/>
      <c r="O1721" s="21"/>
      <c r="Q1721" s="29"/>
      <c r="U1721" s="17"/>
      <c r="V1721" s="2"/>
      <c r="Y1721" t="str">
        <f t="shared" si="116"/>
        <v/>
      </c>
      <c r="AA1721">
        <f t="shared" si="117"/>
        <v>1</v>
      </c>
      <c r="AC1721" s="7"/>
      <c r="AD1721" t="s">
        <v>9339</v>
      </c>
      <c r="AE1721">
        <f t="shared" si="118"/>
        <v>0</v>
      </c>
      <c r="AG1721" s="2"/>
      <c r="AI1721" s="7"/>
    </row>
    <row r="1722" spans="1:35" ht="11" customHeight="1" outlineLevel="1" x14ac:dyDescent="0.25">
      <c r="A1722" t="s">
        <v>5630</v>
      </c>
      <c r="C1722" s="2" t="s">
        <v>11983</v>
      </c>
      <c r="D1722" s="2">
        <v>3808</v>
      </c>
      <c r="E1722" s="7">
        <v>2012</v>
      </c>
      <c r="F1722" s="5" t="s">
        <v>9346</v>
      </c>
      <c r="H1722" s="5" t="s">
        <v>5398</v>
      </c>
      <c r="I1722" s="6" t="s">
        <v>5399</v>
      </c>
      <c r="J1722" s="6" t="s">
        <v>9345</v>
      </c>
      <c r="K1722" s="17">
        <v>1</v>
      </c>
      <c r="L1722" s="17" t="s">
        <v>7730</v>
      </c>
      <c r="M1722" s="9">
        <v>9</v>
      </c>
      <c r="N1722" s="9"/>
      <c r="O1722" s="21"/>
      <c r="Q1722" s="29"/>
      <c r="U1722" s="17"/>
      <c r="V1722" s="2"/>
      <c r="Y1722" t="str">
        <f t="shared" si="116"/>
        <v/>
      </c>
      <c r="AA1722">
        <f t="shared" si="117"/>
        <v>1</v>
      </c>
      <c r="AB1722">
        <v>1</v>
      </c>
      <c r="AC1722" s="7"/>
      <c r="AD1722" t="s">
        <v>5399</v>
      </c>
      <c r="AE1722">
        <f t="shared" si="118"/>
        <v>1</v>
      </c>
      <c r="AG1722" s="2"/>
      <c r="AI1722" s="7"/>
    </row>
    <row r="1723" spans="1:35" ht="11" customHeight="1" outlineLevel="1" x14ac:dyDescent="0.25">
      <c r="A1723" t="s">
        <v>5630</v>
      </c>
      <c r="C1723" s="2" t="s">
        <v>11983</v>
      </c>
      <c r="D1723" s="2">
        <v>4168</v>
      </c>
      <c r="E1723" s="7">
        <v>2013</v>
      </c>
      <c r="F1723" s="5" t="s">
        <v>9347</v>
      </c>
      <c r="H1723" s="5" t="s">
        <v>5398</v>
      </c>
      <c r="I1723" s="6" t="s">
        <v>7554</v>
      </c>
      <c r="J1723" s="6" t="s">
        <v>7554</v>
      </c>
      <c r="K1723" s="17">
        <v>7</v>
      </c>
      <c r="L1723" s="17" t="s">
        <v>20076</v>
      </c>
      <c r="M1723" s="9"/>
      <c r="N1723" s="9"/>
      <c r="O1723" s="21"/>
      <c r="Q1723" s="29"/>
      <c r="U1723" s="17"/>
      <c r="V1723" s="2"/>
      <c r="Y1723" t="str">
        <f t="shared" si="116"/>
        <v/>
      </c>
      <c r="AA1723" t="str">
        <f t="shared" si="117"/>
        <v/>
      </c>
      <c r="AC1723" s="7"/>
      <c r="AD1723" t="s">
        <v>7554</v>
      </c>
      <c r="AE1723">
        <f t="shared" si="118"/>
        <v>0</v>
      </c>
      <c r="AG1723" s="2"/>
      <c r="AI1723" s="7"/>
    </row>
    <row r="1724" spans="1:35" ht="11" customHeight="1" outlineLevel="1" x14ac:dyDescent="0.25">
      <c r="A1724" t="s">
        <v>5630</v>
      </c>
      <c r="C1724" s="2" t="s">
        <v>11983</v>
      </c>
      <c r="D1724" s="2">
        <v>4169</v>
      </c>
      <c r="E1724" s="7">
        <v>2013</v>
      </c>
      <c r="F1724" s="5" t="s">
        <v>9347</v>
      </c>
      <c r="H1724" s="5" t="s">
        <v>5398</v>
      </c>
      <c r="I1724" s="6" t="s">
        <v>7554</v>
      </c>
      <c r="J1724" s="6" t="s">
        <v>7554</v>
      </c>
      <c r="K1724" s="17">
        <v>7</v>
      </c>
      <c r="L1724" s="17" t="s">
        <v>20076</v>
      </c>
      <c r="M1724" s="9"/>
      <c r="N1724" s="9"/>
      <c r="O1724" s="21"/>
      <c r="Q1724" s="29"/>
      <c r="U1724" s="17"/>
      <c r="V1724" s="2"/>
      <c r="Y1724" t="str">
        <f t="shared" si="116"/>
        <v/>
      </c>
      <c r="AA1724" t="str">
        <f t="shared" si="117"/>
        <v/>
      </c>
      <c r="AC1724" s="7"/>
      <c r="AD1724" t="s">
        <v>7554</v>
      </c>
      <c r="AE1724">
        <f t="shared" si="118"/>
        <v>0</v>
      </c>
      <c r="AG1724" s="2"/>
      <c r="AI1724" s="7"/>
    </row>
    <row r="1725" spans="1:35" ht="11" customHeight="1" outlineLevel="1" x14ac:dyDescent="0.25">
      <c r="A1725" t="s">
        <v>5630</v>
      </c>
      <c r="C1725" s="2" t="s">
        <v>11983</v>
      </c>
      <c r="D1725" s="2">
        <v>4170</v>
      </c>
      <c r="E1725" s="7">
        <v>2013</v>
      </c>
      <c r="F1725" s="5" t="s">
        <v>9347</v>
      </c>
      <c r="H1725" s="5" t="s">
        <v>5398</v>
      </c>
      <c r="I1725" s="6" t="s">
        <v>7554</v>
      </c>
      <c r="J1725" s="6" t="s">
        <v>7554</v>
      </c>
      <c r="K1725" s="17">
        <v>7</v>
      </c>
      <c r="L1725" s="17" t="s">
        <v>20076</v>
      </c>
      <c r="M1725" s="9"/>
      <c r="N1725" s="9"/>
      <c r="O1725" s="21"/>
      <c r="Q1725" s="29"/>
      <c r="U1725" s="17"/>
      <c r="V1725" s="2"/>
      <c r="Y1725" t="str">
        <f t="shared" si="116"/>
        <v/>
      </c>
      <c r="AA1725" t="str">
        <f t="shared" si="117"/>
        <v/>
      </c>
      <c r="AC1725" s="7"/>
      <c r="AD1725" t="s">
        <v>7554</v>
      </c>
      <c r="AE1725">
        <f t="shared" si="118"/>
        <v>0</v>
      </c>
      <c r="AG1725" s="2"/>
      <c r="AI1725" s="7"/>
    </row>
    <row r="1726" spans="1:35" ht="11" customHeight="1" outlineLevel="1" x14ac:dyDescent="0.25">
      <c r="A1726" t="s">
        <v>5630</v>
      </c>
      <c r="C1726" s="2" t="s">
        <v>11983</v>
      </c>
      <c r="D1726" s="2">
        <v>4171</v>
      </c>
      <c r="E1726" s="7">
        <v>2013</v>
      </c>
      <c r="F1726" s="5" t="s">
        <v>9347</v>
      </c>
      <c r="H1726" s="5" t="s">
        <v>5398</v>
      </c>
      <c r="I1726" s="6" t="s">
        <v>7554</v>
      </c>
      <c r="J1726" s="6" t="s">
        <v>7554</v>
      </c>
      <c r="K1726" s="17">
        <v>7</v>
      </c>
      <c r="L1726" s="17" t="s">
        <v>20076</v>
      </c>
      <c r="M1726" s="9"/>
      <c r="N1726" s="9"/>
      <c r="O1726" s="21"/>
      <c r="Q1726" s="29"/>
      <c r="U1726" s="17"/>
      <c r="V1726" s="2"/>
      <c r="Y1726" t="str">
        <f t="shared" si="116"/>
        <v/>
      </c>
      <c r="AA1726" t="str">
        <f t="shared" si="117"/>
        <v/>
      </c>
      <c r="AC1726" s="7"/>
      <c r="AD1726" t="s">
        <v>7554</v>
      </c>
      <c r="AE1726">
        <f t="shared" si="118"/>
        <v>0</v>
      </c>
      <c r="AG1726" s="2"/>
      <c r="AI1726" s="7"/>
    </row>
    <row r="1727" spans="1:35" ht="11" customHeight="1" outlineLevel="1" x14ac:dyDescent="0.25">
      <c r="A1727" t="s">
        <v>5630</v>
      </c>
      <c r="C1727" s="2" t="s">
        <v>11983</v>
      </c>
      <c r="D1727" s="2" t="s">
        <v>9350</v>
      </c>
      <c r="E1727" s="7">
        <v>2013</v>
      </c>
      <c r="F1727" s="5" t="s">
        <v>9348</v>
      </c>
      <c r="H1727" s="5" t="s">
        <v>5398</v>
      </c>
      <c r="I1727" s="6" t="s">
        <v>7554</v>
      </c>
      <c r="J1727" s="6" t="s">
        <v>7554</v>
      </c>
      <c r="K1727" s="17">
        <v>7</v>
      </c>
      <c r="L1727" s="17" t="s">
        <v>7730</v>
      </c>
      <c r="M1727" s="9">
        <v>2.5</v>
      </c>
      <c r="N1727" s="9"/>
      <c r="O1727" s="21"/>
      <c r="Q1727" s="29"/>
      <c r="U1727" s="17"/>
      <c r="V1727" s="2"/>
      <c r="Y1727" t="str">
        <f t="shared" si="116"/>
        <v/>
      </c>
      <c r="AA1727">
        <f t="shared" si="117"/>
        <v>1</v>
      </c>
      <c r="AC1727" s="7"/>
      <c r="AD1727" t="s">
        <v>7554</v>
      </c>
      <c r="AE1727">
        <f t="shared" ref="AE1727:AE1758" si="119">COUNTIF(I1727,"*Fuji*")</f>
        <v>0</v>
      </c>
      <c r="AG1727" s="2"/>
      <c r="AI1727" s="7"/>
    </row>
    <row r="1728" spans="1:35" ht="11" customHeight="1" outlineLevel="1" x14ac:dyDescent="0.25">
      <c r="A1728" t="s">
        <v>5630</v>
      </c>
      <c r="C1728" s="2" t="s">
        <v>11983</v>
      </c>
      <c r="D1728" s="2">
        <v>4172</v>
      </c>
      <c r="E1728" s="7">
        <v>2013</v>
      </c>
      <c r="F1728" s="5" t="s">
        <v>9349</v>
      </c>
      <c r="H1728" s="5" t="s">
        <v>5398</v>
      </c>
      <c r="I1728" s="6" t="s">
        <v>7554</v>
      </c>
      <c r="J1728" s="6" t="s">
        <v>7554</v>
      </c>
      <c r="K1728" s="17">
        <v>7</v>
      </c>
      <c r="L1728" s="17" t="s">
        <v>20076</v>
      </c>
      <c r="M1728" s="9"/>
      <c r="N1728" s="9"/>
      <c r="O1728" s="21"/>
      <c r="Q1728" s="29"/>
      <c r="U1728" s="17"/>
      <c r="V1728" s="2"/>
      <c r="Y1728" t="str">
        <f t="shared" si="116"/>
        <v/>
      </c>
      <c r="AA1728" t="str">
        <f t="shared" si="117"/>
        <v/>
      </c>
      <c r="AC1728" s="7"/>
      <c r="AD1728" t="s">
        <v>7554</v>
      </c>
      <c r="AE1728">
        <f t="shared" si="119"/>
        <v>0</v>
      </c>
      <c r="AG1728" s="2"/>
      <c r="AI1728" s="7"/>
    </row>
    <row r="1729" spans="1:35" ht="11" customHeight="1" outlineLevel="1" x14ac:dyDescent="0.25">
      <c r="A1729" t="s">
        <v>5630</v>
      </c>
      <c r="C1729" s="2" t="s">
        <v>11983</v>
      </c>
      <c r="D1729" s="2" t="s">
        <v>9351</v>
      </c>
      <c r="E1729" s="7">
        <v>2013</v>
      </c>
      <c r="F1729" s="5" t="s">
        <v>9346</v>
      </c>
      <c r="H1729" s="5" t="s">
        <v>5398</v>
      </c>
      <c r="I1729" s="6" t="s">
        <v>7554</v>
      </c>
      <c r="J1729" s="6" t="s">
        <v>7554</v>
      </c>
      <c r="K1729" s="17">
        <v>7</v>
      </c>
      <c r="L1729" s="17" t="s">
        <v>7730</v>
      </c>
      <c r="M1729" s="9">
        <v>2.5</v>
      </c>
      <c r="N1729" s="9"/>
      <c r="O1729" s="21"/>
      <c r="Q1729" s="29"/>
      <c r="U1729" s="17"/>
      <c r="V1729" s="2"/>
      <c r="Y1729" t="str">
        <f t="shared" si="116"/>
        <v/>
      </c>
      <c r="AA1729">
        <f t="shared" si="117"/>
        <v>1</v>
      </c>
      <c r="AC1729" s="7"/>
      <c r="AD1729" t="s">
        <v>7554</v>
      </c>
      <c r="AE1729">
        <f t="shared" si="119"/>
        <v>0</v>
      </c>
      <c r="AG1729" s="2"/>
      <c r="AI1729" s="7"/>
    </row>
    <row r="1730" spans="1:35" ht="11" customHeight="1" outlineLevel="1" x14ac:dyDescent="0.25">
      <c r="A1730" t="s">
        <v>5630</v>
      </c>
      <c r="C1730" s="2" t="s">
        <v>11983</v>
      </c>
      <c r="D1730" s="2">
        <v>4372</v>
      </c>
      <c r="E1730" s="7">
        <v>2013</v>
      </c>
      <c r="F1730" s="5" t="s">
        <v>9340</v>
      </c>
      <c r="H1730" s="5" t="s">
        <v>5398</v>
      </c>
      <c r="I1730" s="6" t="s">
        <v>9354</v>
      </c>
      <c r="J1730" s="6" t="s">
        <v>989</v>
      </c>
      <c r="K1730" s="17">
        <v>1</v>
      </c>
      <c r="L1730" s="17" t="s">
        <v>20076</v>
      </c>
      <c r="M1730" s="9"/>
      <c r="N1730" s="9"/>
      <c r="O1730" s="21"/>
      <c r="Q1730" s="29"/>
      <c r="U1730" s="17"/>
      <c r="V1730" s="2"/>
      <c r="Y1730" t="str">
        <f t="shared" si="116"/>
        <v/>
      </c>
      <c r="AA1730" t="str">
        <f t="shared" si="117"/>
        <v/>
      </c>
      <c r="AC1730" s="7"/>
      <c r="AD1730" t="s">
        <v>9354</v>
      </c>
      <c r="AE1730">
        <f t="shared" si="119"/>
        <v>0</v>
      </c>
      <c r="AG1730" s="2"/>
      <c r="AI1730" s="7"/>
    </row>
    <row r="1731" spans="1:35" ht="11" customHeight="1" outlineLevel="1" x14ac:dyDescent="0.25">
      <c r="A1731" t="s">
        <v>5630</v>
      </c>
      <c r="C1731" s="2" t="s">
        <v>11983</v>
      </c>
      <c r="D1731" s="2">
        <v>4373</v>
      </c>
      <c r="E1731" s="7">
        <v>2013</v>
      </c>
      <c r="F1731" s="5" t="s">
        <v>9340</v>
      </c>
      <c r="H1731" s="5" t="s">
        <v>5398</v>
      </c>
      <c r="I1731" s="6" t="s">
        <v>4132</v>
      </c>
      <c r="J1731" s="6" t="s">
        <v>989</v>
      </c>
      <c r="K1731" s="17">
        <v>1</v>
      </c>
      <c r="L1731" s="17" t="s">
        <v>20076</v>
      </c>
      <c r="M1731" s="9"/>
      <c r="N1731" s="9"/>
      <c r="O1731" s="21"/>
      <c r="Q1731" s="29"/>
      <c r="S1731">
        <v>1</v>
      </c>
      <c r="T1731">
        <v>1</v>
      </c>
      <c r="U1731" s="17"/>
      <c r="V1731" s="2"/>
      <c r="Y1731" t="str">
        <f t="shared" si="116"/>
        <v/>
      </c>
      <c r="AA1731" t="str">
        <f t="shared" si="117"/>
        <v/>
      </c>
      <c r="AC1731" s="7"/>
      <c r="AD1731" t="s">
        <v>4132</v>
      </c>
      <c r="AE1731">
        <f t="shared" si="119"/>
        <v>0</v>
      </c>
      <c r="AG1731" s="2"/>
      <c r="AI1731" s="7"/>
    </row>
    <row r="1732" spans="1:35" ht="11" customHeight="1" outlineLevel="1" x14ac:dyDescent="0.25">
      <c r="A1732" t="s">
        <v>5630</v>
      </c>
      <c r="C1732" s="2" t="s">
        <v>11983</v>
      </c>
      <c r="D1732" s="2">
        <v>4374</v>
      </c>
      <c r="E1732" s="7">
        <v>2013</v>
      </c>
      <c r="F1732" s="5" t="s">
        <v>9340</v>
      </c>
      <c r="H1732" s="5" t="s">
        <v>5398</v>
      </c>
      <c r="I1732" s="6" t="s">
        <v>9355</v>
      </c>
      <c r="J1732" s="6" t="s">
        <v>989</v>
      </c>
      <c r="K1732" s="17">
        <v>1</v>
      </c>
      <c r="L1732" s="17" t="s">
        <v>20076</v>
      </c>
      <c r="M1732" s="9"/>
      <c r="N1732" s="9"/>
      <c r="O1732" s="21"/>
      <c r="Q1732" s="29"/>
      <c r="U1732" s="17"/>
      <c r="V1732" s="2"/>
      <c r="Y1732" t="str">
        <f t="shared" si="116"/>
        <v/>
      </c>
      <c r="AA1732" t="str">
        <f t="shared" si="117"/>
        <v/>
      </c>
      <c r="AC1732" s="7"/>
      <c r="AD1732" t="s">
        <v>9355</v>
      </c>
      <c r="AE1732">
        <f t="shared" si="119"/>
        <v>0</v>
      </c>
      <c r="AG1732" s="2"/>
      <c r="AI1732" s="7"/>
    </row>
    <row r="1733" spans="1:35" ht="11" customHeight="1" outlineLevel="1" x14ac:dyDescent="0.25">
      <c r="A1733" t="s">
        <v>5630</v>
      </c>
      <c r="C1733" s="2" t="s">
        <v>11983</v>
      </c>
      <c r="D1733" s="2">
        <v>4375</v>
      </c>
      <c r="E1733" s="7">
        <v>2013</v>
      </c>
      <c r="F1733" s="5" t="s">
        <v>9340</v>
      </c>
      <c r="H1733" s="5" t="s">
        <v>5398</v>
      </c>
      <c r="I1733" s="6" t="s">
        <v>5502</v>
      </c>
      <c r="J1733" s="6" t="s">
        <v>989</v>
      </c>
      <c r="K1733" s="17">
        <v>1</v>
      </c>
      <c r="L1733" s="17" t="s">
        <v>20076</v>
      </c>
      <c r="M1733" s="9"/>
      <c r="N1733" s="9"/>
      <c r="O1733" s="21"/>
      <c r="Q1733" s="29"/>
      <c r="U1733" s="17"/>
      <c r="V1733" s="2"/>
      <c r="Y1733" t="str">
        <f t="shared" si="116"/>
        <v/>
      </c>
      <c r="AA1733" t="str">
        <f t="shared" si="117"/>
        <v/>
      </c>
      <c r="AC1733" s="7"/>
      <c r="AD1733" t="s">
        <v>5502</v>
      </c>
      <c r="AE1733">
        <f t="shared" si="119"/>
        <v>0</v>
      </c>
      <c r="AG1733" s="2"/>
      <c r="AI1733" s="7"/>
    </row>
    <row r="1734" spans="1:35" ht="11" customHeight="1" outlineLevel="1" x14ac:dyDescent="0.25">
      <c r="A1734" t="s">
        <v>5630</v>
      </c>
      <c r="C1734" s="2" t="s">
        <v>11983</v>
      </c>
      <c r="D1734" s="2" t="s">
        <v>9352</v>
      </c>
      <c r="E1734" s="7">
        <v>2013</v>
      </c>
      <c r="F1734" s="5" t="s">
        <v>9341</v>
      </c>
      <c r="H1734" s="5" t="s">
        <v>5398</v>
      </c>
      <c r="I1734" s="6" t="s">
        <v>9356</v>
      </c>
      <c r="J1734" s="6" t="s">
        <v>989</v>
      </c>
      <c r="K1734" s="17">
        <v>1</v>
      </c>
      <c r="L1734" s="17" t="s">
        <v>7730</v>
      </c>
      <c r="M1734" s="9">
        <v>13</v>
      </c>
      <c r="N1734" s="9"/>
      <c r="O1734" s="21"/>
      <c r="Q1734" s="29"/>
      <c r="U1734" s="17"/>
      <c r="V1734" s="2"/>
      <c r="Y1734" t="str">
        <f t="shared" si="116"/>
        <v/>
      </c>
      <c r="AA1734">
        <f t="shared" si="117"/>
        <v>1</v>
      </c>
      <c r="AC1734" s="7"/>
      <c r="AD1734" t="s">
        <v>9356</v>
      </c>
      <c r="AE1734">
        <f t="shared" si="119"/>
        <v>0</v>
      </c>
      <c r="AG1734" s="2"/>
      <c r="AI1734" s="7"/>
    </row>
    <row r="1735" spans="1:35" ht="11" customHeight="1" outlineLevel="1" x14ac:dyDescent="0.25">
      <c r="A1735" t="s">
        <v>5630</v>
      </c>
      <c r="C1735" s="2" t="s">
        <v>11983</v>
      </c>
      <c r="D1735" s="2">
        <v>4376</v>
      </c>
      <c r="E1735" s="7">
        <v>2013</v>
      </c>
      <c r="F1735" s="5" t="s">
        <v>9191</v>
      </c>
      <c r="H1735" s="5" t="s">
        <v>5398</v>
      </c>
      <c r="I1735" s="6" t="s">
        <v>9356</v>
      </c>
      <c r="J1735" s="6" t="s">
        <v>989</v>
      </c>
      <c r="K1735" s="17">
        <v>1</v>
      </c>
      <c r="L1735" s="17" t="s">
        <v>20076</v>
      </c>
      <c r="M1735" s="9"/>
      <c r="N1735" s="9"/>
      <c r="O1735" s="21"/>
      <c r="Q1735" s="29"/>
      <c r="U1735" s="17"/>
      <c r="V1735" s="2"/>
      <c r="Y1735" t="str">
        <f t="shared" si="116"/>
        <v/>
      </c>
      <c r="AA1735" t="str">
        <f t="shared" si="117"/>
        <v/>
      </c>
      <c r="AC1735" s="7"/>
      <c r="AD1735" t="s">
        <v>9356</v>
      </c>
      <c r="AE1735">
        <f t="shared" si="119"/>
        <v>0</v>
      </c>
      <c r="AG1735" s="2"/>
      <c r="AI1735" s="7"/>
    </row>
    <row r="1736" spans="1:35" ht="11" customHeight="1" outlineLevel="1" x14ac:dyDescent="0.25">
      <c r="A1736" t="s">
        <v>5630</v>
      </c>
      <c r="C1736" s="2" t="s">
        <v>11983</v>
      </c>
      <c r="D1736" s="2" t="s">
        <v>9353</v>
      </c>
      <c r="E1736" s="7">
        <v>2013</v>
      </c>
      <c r="F1736" s="5" t="s">
        <v>9343</v>
      </c>
      <c r="H1736" s="5" t="s">
        <v>5398</v>
      </c>
      <c r="I1736" s="6" t="s">
        <v>9357</v>
      </c>
      <c r="J1736" s="6" t="s">
        <v>989</v>
      </c>
      <c r="K1736" s="17">
        <v>1</v>
      </c>
      <c r="L1736" s="17" t="s">
        <v>7730</v>
      </c>
      <c r="M1736" s="9">
        <v>12</v>
      </c>
      <c r="N1736" s="9"/>
      <c r="O1736" s="21"/>
      <c r="Q1736" s="29"/>
      <c r="U1736" s="17"/>
      <c r="V1736" s="2"/>
      <c r="Y1736" t="str">
        <f t="shared" si="116"/>
        <v/>
      </c>
      <c r="AA1736">
        <f t="shared" si="117"/>
        <v>1</v>
      </c>
      <c r="AC1736" s="7"/>
      <c r="AD1736" t="s">
        <v>9357</v>
      </c>
      <c r="AE1736">
        <f t="shared" si="119"/>
        <v>0</v>
      </c>
      <c r="AG1736" s="2"/>
      <c r="AI1736" s="7"/>
    </row>
    <row r="1737" spans="1:35" ht="11" customHeight="1" outlineLevel="1" x14ac:dyDescent="0.25">
      <c r="A1737" t="s">
        <v>5630</v>
      </c>
      <c r="C1737" s="2" t="s">
        <v>11983</v>
      </c>
      <c r="D1737" s="2">
        <v>4494</v>
      </c>
      <c r="E1737" s="7">
        <v>2014</v>
      </c>
      <c r="F1737" s="5" t="s">
        <v>9347</v>
      </c>
      <c r="H1737" s="5" t="s">
        <v>5398</v>
      </c>
      <c r="I1737" s="6" t="s">
        <v>5399</v>
      </c>
      <c r="J1737" s="6" t="s">
        <v>9358</v>
      </c>
      <c r="K1737" s="17">
        <v>3</v>
      </c>
      <c r="L1737" s="17" t="s">
        <v>20076</v>
      </c>
      <c r="M1737" s="9"/>
      <c r="N1737" s="9"/>
      <c r="O1737" s="21"/>
      <c r="Q1737" s="29"/>
      <c r="S1737">
        <v>1</v>
      </c>
      <c r="T1737">
        <v>1</v>
      </c>
      <c r="U1737" s="17"/>
      <c r="V1737" s="2"/>
      <c r="Y1737" t="str">
        <f t="shared" si="116"/>
        <v/>
      </c>
      <c r="AA1737" t="str">
        <f t="shared" si="117"/>
        <v/>
      </c>
      <c r="AC1737" s="7"/>
      <c r="AD1737" t="s">
        <v>5399</v>
      </c>
      <c r="AE1737">
        <f t="shared" si="119"/>
        <v>1</v>
      </c>
      <c r="AG1737" s="2"/>
      <c r="AI1737" s="7"/>
    </row>
    <row r="1738" spans="1:35" ht="11" customHeight="1" outlineLevel="1" x14ac:dyDescent="0.25">
      <c r="A1738" t="s">
        <v>5630</v>
      </c>
      <c r="C1738" s="2" t="s">
        <v>11983</v>
      </c>
      <c r="D1738" s="2" t="s">
        <v>9360</v>
      </c>
      <c r="E1738" s="7">
        <v>2014</v>
      </c>
      <c r="F1738" s="5" t="s">
        <v>9348</v>
      </c>
      <c r="H1738" s="5" t="s">
        <v>5398</v>
      </c>
      <c r="I1738" s="6" t="s">
        <v>5399</v>
      </c>
      <c r="J1738" s="6" t="s">
        <v>9359</v>
      </c>
      <c r="K1738" s="17">
        <v>3</v>
      </c>
      <c r="L1738" s="17" t="s">
        <v>7730</v>
      </c>
      <c r="M1738" s="9">
        <v>10</v>
      </c>
      <c r="N1738" s="9"/>
      <c r="O1738" s="21"/>
      <c r="Q1738" s="29"/>
      <c r="U1738" s="17"/>
      <c r="V1738" s="2"/>
      <c r="Y1738" t="str">
        <f t="shared" si="116"/>
        <v/>
      </c>
      <c r="AA1738">
        <f t="shared" si="117"/>
        <v>1</v>
      </c>
      <c r="AC1738" s="7"/>
      <c r="AD1738" t="s">
        <v>5399</v>
      </c>
      <c r="AE1738">
        <f t="shared" si="119"/>
        <v>1</v>
      </c>
      <c r="AG1738" s="2"/>
      <c r="AI1738" s="7"/>
    </row>
    <row r="1739" spans="1:35" ht="11" customHeight="1" outlineLevel="1" x14ac:dyDescent="0.25">
      <c r="A1739" t="s">
        <v>5630</v>
      </c>
      <c r="C1739" s="2" t="s">
        <v>11983</v>
      </c>
      <c r="D1739" s="2">
        <v>4801</v>
      </c>
      <c r="E1739" s="7">
        <v>2014</v>
      </c>
      <c r="F1739" s="5" t="s">
        <v>9340</v>
      </c>
      <c r="H1739" s="5" t="s">
        <v>5398</v>
      </c>
      <c r="I1739" s="6" t="s">
        <v>9363</v>
      </c>
      <c r="J1739" s="6" t="s">
        <v>7554</v>
      </c>
      <c r="K1739" s="17">
        <v>7</v>
      </c>
      <c r="L1739" s="17" t="s">
        <v>20076</v>
      </c>
      <c r="M1739" s="9"/>
      <c r="N1739" s="9"/>
      <c r="O1739" s="21"/>
      <c r="Q1739" s="29"/>
      <c r="U1739" s="17"/>
      <c r="V1739" s="2"/>
      <c r="Y1739" t="str">
        <f t="shared" si="116"/>
        <v/>
      </c>
      <c r="AA1739" t="str">
        <f t="shared" si="117"/>
        <v/>
      </c>
      <c r="AC1739" s="7"/>
      <c r="AD1739" t="s">
        <v>9363</v>
      </c>
      <c r="AE1739">
        <f t="shared" si="119"/>
        <v>0</v>
      </c>
      <c r="AG1739" s="2"/>
      <c r="AI1739" s="7"/>
    </row>
    <row r="1740" spans="1:35" ht="11" customHeight="1" outlineLevel="1" x14ac:dyDescent="0.25">
      <c r="A1740" t="s">
        <v>5630</v>
      </c>
      <c r="C1740" s="2" t="s">
        <v>11983</v>
      </c>
      <c r="D1740" s="2">
        <v>4802</v>
      </c>
      <c r="E1740" s="7">
        <v>2014</v>
      </c>
      <c r="F1740" s="5" t="s">
        <v>9340</v>
      </c>
      <c r="H1740" s="5" t="s">
        <v>5398</v>
      </c>
      <c r="I1740" s="6" t="s">
        <v>9364</v>
      </c>
      <c r="J1740" s="6" t="s">
        <v>7554</v>
      </c>
      <c r="K1740" s="17">
        <v>7</v>
      </c>
      <c r="L1740" s="17" t="s">
        <v>20076</v>
      </c>
      <c r="M1740" s="9"/>
      <c r="N1740" s="9"/>
      <c r="O1740" s="21"/>
      <c r="Q1740" s="29"/>
      <c r="U1740" s="17"/>
      <c r="V1740" s="2"/>
      <c r="Y1740" t="str">
        <f t="shared" si="116"/>
        <v/>
      </c>
      <c r="AA1740" t="str">
        <f t="shared" si="117"/>
        <v/>
      </c>
      <c r="AC1740" s="7"/>
      <c r="AD1740" t="s">
        <v>9364</v>
      </c>
      <c r="AE1740">
        <f t="shared" si="119"/>
        <v>0</v>
      </c>
      <c r="AG1740" s="2"/>
      <c r="AI1740" s="7"/>
    </row>
    <row r="1741" spans="1:35" ht="11" customHeight="1" outlineLevel="1" x14ac:dyDescent="0.25">
      <c r="A1741" t="s">
        <v>5630</v>
      </c>
      <c r="C1741" s="2" t="s">
        <v>11983</v>
      </c>
      <c r="D1741" s="2">
        <v>4803</v>
      </c>
      <c r="E1741" s="7">
        <v>2014</v>
      </c>
      <c r="F1741" s="5" t="s">
        <v>9340</v>
      </c>
      <c r="H1741" s="5" t="s">
        <v>5398</v>
      </c>
      <c r="I1741" s="6" t="s">
        <v>9365</v>
      </c>
      <c r="J1741" s="6" t="s">
        <v>7554</v>
      </c>
      <c r="K1741" s="17">
        <v>7</v>
      </c>
      <c r="L1741" s="17" t="s">
        <v>20076</v>
      </c>
      <c r="M1741" s="9"/>
      <c r="N1741" s="9"/>
      <c r="O1741" s="21"/>
      <c r="Q1741" s="29"/>
      <c r="U1741" s="17"/>
      <c r="V1741" s="2"/>
      <c r="Y1741" t="str">
        <f t="shared" si="116"/>
        <v/>
      </c>
      <c r="AA1741" t="str">
        <f t="shared" si="117"/>
        <v/>
      </c>
      <c r="AC1741" s="7"/>
      <c r="AD1741" t="s">
        <v>9365</v>
      </c>
      <c r="AE1741">
        <f t="shared" si="119"/>
        <v>0</v>
      </c>
      <c r="AG1741" s="2"/>
      <c r="AI1741" s="7"/>
    </row>
    <row r="1742" spans="1:35" ht="11" customHeight="1" outlineLevel="1" x14ac:dyDescent="0.25">
      <c r="A1742" t="s">
        <v>5630</v>
      </c>
      <c r="C1742" s="2" t="s">
        <v>11983</v>
      </c>
      <c r="D1742" s="2">
        <v>4804</v>
      </c>
      <c r="E1742" s="7">
        <v>2014</v>
      </c>
      <c r="F1742" s="5" t="s">
        <v>9340</v>
      </c>
      <c r="H1742" s="5" t="s">
        <v>5398</v>
      </c>
      <c r="I1742" s="6" t="s">
        <v>9366</v>
      </c>
      <c r="J1742" s="6" t="s">
        <v>7554</v>
      </c>
      <c r="K1742" s="17">
        <v>7</v>
      </c>
      <c r="L1742" s="17" t="s">
        <v>20076</v>
      </c>
      <c r="M1742" s="9"/>
      <c r="N1742" s="9"/>
      <c r="O1742" s="21"/>
      <c r="Q1742" s="29"/>
      <c r="U1742" s="17"/>
      <c r="V1742" s="2"/>
      <c r="Y1742" t="str">
        <f t="shared" ref="Y1742:Y1805" si="120">IF(COUNTIF(F1742,"*fdc*"),1,"")</f>
        <v/>
      </c>
      <c r="AA1742" t="str">
        <f t="shared" ref="AA1742:AA1805" si="121">IF(COUNTIF(F1742,"*s/s*"),1,"")</f>
        <v/>
      </c>
      <c r="AC1742" s="7"/>
      <c r="AD1742" t="s">
        <v>9366</v>
      </c>
      <c r="AE1742">
        <f t="shared" si="119"/>
        <v>0</v>
      </c>
      <c r="AG1742" s="2"/>
      <c r="AI1742" s="7"/>
    </row>
    <row r="1743" spans="1:35" ht="11" customHeight="1" outlineLevel="1" x14ac:dyDescent="0.25">
      <c r="A1743" t="s">
        <v>5630</v>
      </c>
      <c r="C1743" s="2" t="s">
        <v>11983</v>
      </c>
      <c r="D1743" s="2" t="s">
        <v>9361</v>
      </c>
      <c r="E1743" s="7">
        <v>2014</v>
      </c>
      <c r="F1743" s="5" t="s">
        <v>9341</v>
      </c>
      <c r="H1743" s="5" t="s">
        <v>5398</v>
      </c>
      <c r="I1743" s="6" t="s">
        <v>7554</v>
      </c>
      <c r="J1743" s="6" t="s">
        <v>7554</v>
      </c>
      <c r="K1743" s="17">
        <v>7</v>
      </c>
      <c r="L1743" s="17" t="s">
        <v>7730</v>
      </c>
      <c r="M1743" s="9">
        <v>2.5</v>
      </c>
      <c r="N1743" s="9"/>
      <c r="O1743" s="21"/>
      <c r="Q1743" s="29"/>
      <c r="U1743" s="17"/>
      <c r="V1743" s="2"/>
      <c r="Y1743" t="str">
        <f t="shared" si="120"/>
        <v/>
      </c>
      <c r="AA1743">
        <f t="shared" si="121"/>
        <v>1</v>
      </c>
      <c r="AC1743" s="7"/>
      <c r="AD1743" t="s">
        <v>7554</v>
      </c>
      <c r="AE1743">
        <f t="shared" si="119"/>
        <v>0</v>
      </c>
      <c r="AG1743" s="2"/>
      <c r="AI1743" s="7"/>
    </row>
    <row r="1744" spans="1:35" ht="11" customHeight="1" outlineLevel="1" x14ac:dyDescent="0.25">
      <c r="A1744" t="s">
        <v>5630</v>
      </c>
      <c r="C1744" s="2" t="s">
        <v>11983</v>
      </c>
      <c r="D1744" s="2">
        <v>4805</v>
      </c>
      <c r="E1744" s="7">
        <v>2014</v>
      </c>
      <c r="F1744" s="5" t="s">
        <v>9191</v>
      </c>
      <c r="H1744" s="5" t="s">
        <v>5398</v>
      </c>
      <c r="I1744" s="6" t="s">
        <v>9367</v>
      </c>
      <c r="J1744" s="6" t="s">
        <v>7554</v>
      </c>
      <c r="K1744" s="17">
        <v>7</v>
      </c>
      <c r="L1744" s="17" t="s">
        <v>20076</v>
      </c>
      <c r="M1744" s="9"/>
      <c r="N1744" s="9"/>
      <c r="O1744" s="21"/>
      <c r="Q1744" s="29"/>
      <c r="U1744" s="17"/>
      <c r="V1744" s="2"/>
      <c r="Y1744" t="str">
        <f t="shared" si="120"/>
        <v/>
      </c>
      <c r="AA1744" t="str">
        <f t="shared" si="121"/>
        <v/>
      </c>
      <c r="AC1744" s="7"/>
      <c r="AD1744" t="s">
        <v>9367</v>
      </c>
      <c r="AE1744">
        <f t="shared" si="119"/>
        <v>0</v>
      </c>
      <c r="AG1744" s="2"/>
      <c r="AI1744" s="7"/>
    </row>
    <row r="1745" spans="1:35" ht="11" customHeight="1" outlineLevel="1" x14ac:dyDescent="0.25">
      <c r="A1745" t="s">
        <v>5630</v>
      </c>
      <c r="C1745" s="2" t="s">
        <v>11983</v>
      </c>
      <c r="D1745" s="2" t="s">
        <v>9362</v>
      </c>
      <c r="E1745" s="7">
        <v>2014</v>
      </c>
      <c r="F1745" s="5" t="s">
        <v>9343</v>
      </c>
      <c r="H1745" s="5" t="s">
        <v>5398</v>
      </c>
      <c r="I1745" s="6" t="s">
        <v>7554</v>
      </c>
      <c r="J1745" s="6" t="s">
        <v>7554</v>
      </c>
      <c r="K1745" s="17">
        <v>7</v>
      </c>
      <c r="L1745" s="17" t="s">
        <v>7730</v>
      </c>
      <c r="M1745" s="9">
        <v>2.5</v>
      </c>
      <c r="N1745" s="9"/>
      <c r="O1745" s="21"/>
      <c r="Q1745" s="29"/>
      <c r="U1745" s="17"/>
      <c r="V1745" s="2"/>
      <c r="Y1745" t="str">
        <f t="shared" si="120"/>
        <v/>
      </c>
      <c r="AA1745">
        <f t="shared" si="121"/>
        <v>1</v>
      </c>
      <c r="AC1745" s="7"/>
      <c r="AD1745" t="s">
        <v>7554</v>
      </c>
      <c r="AE1745">
        <f t="shared" si="119"/>
        <v>0</v>
      </c>
      <c r="AG1745" s="2"/>
      <c r="AI1745" s="7"/>
    </row>
    <row r="1746" spans="1:35" ht="11" customHeight="1" outlineLevel="1" x14ac:dyDescent="0.25">
      <c r="A1746" t="s">
        <v>5630</v>
      </c>
      <c r="C1746" s="2" t="s">
        <v>11983</v>
      </c>
      <c r="D1746" s="2">
        <v>4981</v>
      </c>
      <c r="E1746" s="7">
        <v>2014</v>
      </c>
      <c r="F1746" s="5" t="s">
        <v>9340</v>
      </c>
      <c r="H1746" s="5" t="s">
        <v>5398</v>
      </c>
      <c r="I1746" s="6" t="s">
        <v>9370</v>
      </c>
      <c r="J1746" s="6" t="s">
        <v>7554</v>
      </c>
      <c r="K1746" s="17">
        <v>7</v>
      </c>
      <c r="L1746" s="17" t="s">
        <v>20076</v>
      </c>
      <c r="M1746" s="9"/>
      <c r="N1746" s="9"/>
      <c r="O1746" s="21"/>
      <c r="Q1746" s="29"/>
      <c r="U1746" s="17"/>
      <c r="V1746" s="2"/>
      <c r="Y1746" t="str">
        <f t="shared" si="120"/>
        <v/>
      </c>
      <c r="AA1746" t="str">
        <f t="shared" si="121"/>
        <v/>
      </c>
      <c r="AC1746" s="7"/>
      <c r="AD1746" t="s">
        <v>9370</v>
      </c>
      <c r="AE1746">
        <f t="shared" si="119"/>
        <v>0</v>
      </c>
      <c r="AG1746" s="2"/>
      <c r="AI1746" s="7"/>
    </row>
    <row r="1747" spans="1:35" ht="11" customHeight="1" outlineLevel="1" x14ac:dyDescent="0.25">
      <c r="A1747" t="s">
        <v>5630</v>
      </c>
      <c r="C1747" s="2" t="s">
        <v>11983</v>
      </c>
      <c r="D1747" s="2">
        <v>4982</v>
      </c>
      <c r="E1747" s="7">
        <v>2014</v>
      </c>
      <c r="F1747" s="5" t="s">
        <v>9340</v>
      </c>
      <c r="H1747" s="5" t="s">
        <v>5398</v>
      </c>
      <c r="I1747" s="6" t="s">
        <v>9371</v>
      </c>
      <c r="J1747" s="6" t="s">
        <v>7554</v>
      </c>
      <c r="K1747" s="17">
        <v>7</v>
      </c>
      <c r="L1747" s="17" t="s">
        <v>20076</v>
      </c>
      <c r="M1747" s="9"/>
      <c r="N1747" s="9"/>
      <c r="O1747" s="21"/>
      <c r="Q1747" s="29"/>
      <c r="U1747" s="17"/>
      <c r="V1747" s="2"/>
      <c r="Y1747" t="str">
        <f t="shared" si="120"/>
        <v/>
      </c>
      <c r="AA1747" t="str">
        <f t="shared" si="121"/>
        <v/>
      </c>
      <c r="AC1747" s="7"/>
      <c r="AD1747" t="s">
        <v>9371</v>
      </c>
      <c r="AE1747">
        <f t="shared" si="119"/>
        <v>0</v>
      </c>
      <c r="AG1747" s="2"/>
      <c r="AI1747" s="7"/>
    </row>
    <row r="1748" spans="1:35" ht="11" customHeight="1" outlineLevel="1" x14ac:dyDescent="0.25">
      <c r="A1748" t="s">
        <v>5630</v>
      </c>
      <c r="C1748" s="2" t="s">
        <v>11983</v>
      </c>
      <c r="D1748" s="2">
        <v>4983</v>
      </c>
      <c r="E1748" s="7">
        <v>2014</v>
      </c>
      <c r="F1748" s="5" t="s">
        <v>9340</v>
      </c>
      <c r="H1748" s="5" t="s">
        <v>5398</v>
      </c>
      <c r="I1748" s="6" t="s">
        <v>7698</v>
      </c>
      <c r="J1748" s="6" t="s">
        <v>7554</v>
      </c>
      <c r="K1748" s="17">
        <v>7</v>
      </c>
      <c r="L1748" s="17" t="s">
        <v>20076</v>
      </c>
      <c r="M1748" s="9"/>
      <c r="N1748" s="9"/>
      <c r="O1748" s="21"/>
      <c r="Q1748" s="29"/>
      <c r="U1748" s="17"/>
      <c r="V1748" s="2"/>
      <c r="Y1748" t="str">
        <f t="shared" si="120"/>
        <v/>
      </c>
      <c r="AA1748" t="str">
        <f t="shared" si="121"/>
        <v/>
      </c>
      <c r="AC1748" s="7"/>
      <c r="AD1748" t="s">
        <v>7698</v>
      </c>
      <c r="AE1748">
        <f t="shared" si="119"/>
        <v>0</v>
      </c>
      <c r="AG1748" s="2"/>
      <c r="AI1748" s="7"/>
    </row>
    <row r="1749" spans="1:35" ht="11" customHeight="1" outlineLevel="1" x14ac:dyDescent="0.25">
      <c r="A1749" t="s">
        <v>5630</v>
      </c>
      <c r="C1749" s="2" t="s">
        <v>11983</v>
      </c>
      <c r="D1749" s="2">
        <v>4984</v>
      </c>
      <c r="E1749" s="7">
        <v>2014</v>
      </c>
      <c r="F1749" s="5" t="s">
        <v>9340</v>
      </c>
      <c r="H1749" s="5" t="s">
        <v>5398</v>
      </c>
      <c r="I1749" s="6" t="s">
        <v>9372</v>
      </c>
      <c r="J1749" s="6" t="s">
        <v>7554</v>
      </c>
      <c r="K1749" s="17">
        <v>7</v>
      </c>
      <c r="L1749" s="17" t="s">
        <v>20076</v>
      </c>
      <c r="M1749" s="9"/>
      <c r="N1749" s="9"/>
      <c r="O1749" s="21"/>
      <c r="Q1749" s="29"/>
      <c r="U1749" s="17"/>
      <c r="V1749" s="2"/>
      <c r="Y1749" t="str">
        <f t="shared" si="120"/>
        <v/>
      </c>
      <c r="AA1749" t="str">
        <f t="shared" si="121"/>
        <v/>
      </c>
      <c r="AC1749" s="7"/>
      <c r="AD1749" t="s">
        <v>9372</v>
      </c>
      <c r="AE1749">
        <f t="shared" si="119"/>
        <v>0</v>
      </c>
      <c r="AG1749" s="2"/>
      <c r="AI1749" s="7"/>
    </row>
    <row r="1750" spans="1:35" ht="11" customHeight="1" outlineLevel="1" x14ac:dyDescent="0.25">
      <c r="A1750" t="s">
        <v>5630</v>
      </c>
      <c r="C1750" s="2" t="s">
        <v>11983</v>
      </c>
      <c r="D1750" s="2" t="s">
        <v>9368</v>
      </c>
      <c r="E1750" s="7">
        <v>2014</v>
      </c>
      <c r="F1750" s="5" t="s">
        <v>9341</v>
      </c>
      <c r="H1750" s="5" t="s">
        <v>5398</v>
      </c>
      <c r="I1750" s="6" t="s">
        <v>7554</v>
      </c>
      <c r="J1750" s="6" t="s">
        <v>7554</v>
      </c>
      <c r="K1750" s="17">
        <v>7</v>
      </c>
      <c r="L1750" s="17" t="s">
        <v>7730</v>
      </c>
      <c r="M1750" s="9">
        <v>2.5</v>
      </c>
      <c r="N1750" s="9"/>
      <c r="O1750" s="21"/>
      <c r="Q1750" s="29"/>
      <c r="U1750" s="17"/>
      <c r="V1750" s="2"/>
      <c r="Y1750" t="str">
        <f t="shared" si="120"/>
        <v/>
      </c>
      <c r="AA1750">
        <f t="shared" si="121"/>
        <v>1</v>
      </c>
      <c r="AC1750" s="7"/>
      <c r="AD1750" t="s">
        <v>7554</v>
      </c>
      <c r="AE1750">
        <f t="shared" si="119"/>
        <v>0</v>
      </c>
      <c r="AG1750" s="2"/>
      <c r="AI1750" s="7"/>
    </row>
    <row r="1751" spans="1:35" ht="11" customHeight="1" outlineLevel="1" x14ac:dyDescent="0.25">
      <c r="A1751" t="s">
        <v>5630</v>
      </c>
      <c r="C1751" s="2" t="s">
        <v>11983</v>
      </c>
      <c r="D1751" s="2">
        <v>4985</v>
      </c>
      <c r="E1751" s="7">
        <v>2014</v>
      </c>
      <c r="F1751" s="5" t="s">
        <v>9191</v>
      </c>
      <c r="H1751" s="5" t="s">
        <v>5398</v>
      </c>
      <c r="I1751" s="6" t="s">
        <v>9373</v>
      </c>
      <c r="J1751" s="6" t="s">
        <v>7554</v>
      </c>
      <c r="K1751" s="17">
        <v>7</v>
      </c>
      <c r="L1751" s="17" t="s">
        <v>20076</v>
      </c>
      <c r="M1751" s="9"/>
      <c r="N1751" s="9"/>
      <c r="O1751" s="21"/>
      <c r="Q1751" s="29"/>
      <c r="U1751" s="17"/>
      <c r="V1751" s="2"/>
      <c r="Y1751" t="str">
        <f t="shared" si="120"/>
        <v/>
      </c>
      <c r="AA1751" t="str">
        <f t="shared" si="121"/>
        <v/>
      </c>
      <c r="AC1751" s="7"/>
      <c r="AD1751" t="s">
        <v>9373</v>
      </c>
      <c r="AE1751">
        <f t="shared" si="119"/>
        <v>0</v>
      </c>
      <c r="AG1751" s="2"/>
      <c r="AI1751" s="7"/>
    </row>
    <row r="1752" spans="1:35" ht="11" customHeight="1" outlineLevel="1" x14ac:dyDescent="0.25">
      <c r="A1752" t="s">
        <v>5630</v>
      </c>
      <c r="C1752" s="2" t="s">
        <v>11983</v>
      </c>
      <c r="D1752" s="2" t="s">
        <v>9369</v>
      </c>
      <c r="E1752" s="7">
        <v>2014</v>
      </c>
      <c r="F1752" s="5" t="s">
        <v>9343</v>
      </c>
      <c r="H1752" s="5" t="s">
        <v>5398</v>
      </c>
      <c r="I1752" s="6" t="s">
        <v>7554</v>
      </c>
      <c r="J1752" s="6" t="s">
        <v>7554</v>
      </c>
      <c r="K1752" s="17">
        <v>7</v>
      </c>
      <c r="L1752" s="17" t="s">
        <v>7730</v>
      </c>
      <c r="M1752" s="9">
        <v>2.5</v>
      </c>
      <c r="N1752" s="9"/>
      <c r="O1752" s="21"/>
      <c r="Q1752" s="29"/>
      <c r="U1752" s="17"/>
      <c r="V1752" s="2"/>
      <c r="Y1752" t="str">
        <f t="shared" si="120"/>
        <v/>
      </c>
      <c r="AA1752">
        <f t="shared" si="121"/>
        <v>1</v>
      </c>
      <c r="AC1752" s="7"/>
      <c r="AD1752" t="s">
        <v>7554</v>
      </c>
      <c r="AE1752">
        <f t="shared" si="119"/>
        <v>0</v>
      </c>
      <c r="AG1752" s="2"/>
      <c r="AI1752" s="7"/>
    </row>
    <row r="1753" spans="1:35" ht="11" customHeight="1" outlineLevel="1" x14ac:dyDescent="0.25">
      <c r="A1753" t="s">
        <v>5630</v>
      </c>
      <c r="C1753" s="2" t="s">
        <v>11983</v>
      </c>
      <c r="D1753" s="2">
        <v>5455</v>
      </c>
      <c r="E1753" s="7">
        <v>2015</v>
      </c>
      <c r="F1753" s="5" t="s">
        <v>9343</v>
      </c>
      <c r="H1753" s="5" t="s">
        <v>5398</v>
      </c>
      <c r="I1753" s="6" t="s">
        <v>12505</v>
      </c>
      <c r="J1753" s="6" t="s">
        <v>12506</v>
      </c>
      <c r="K1753" s="17">
        <v>5</v>
      </c>
      <c r="L1753" s="17" t="s">
        <v>7730</v>
      </c>
      <c r="M1753" s="9">
        <v>2.5</v>
      </c>
      <c r="N1753" s="9"/>
      <c r="O1753" s="21"/>
      <c r="Q1753" s="29"/>
      <c r="U1753" s="17"/>
      <c r="V1753" s="2"/>
      <c r="Y1753" t="str">
        <f t="shared" si="120"/>
        <v/>
      </c>
      <c r="AA1753">
        <f t="shared" si="121"/>
        <v>1</v>
      </c>
      <c r="AC1753" s="7"/>
      <c r="AD1753" t="s">
        <v>12505</v>
      </c>
      <c r="AE1753">
        <f t="shared" si="119"/>
        <v>0</v>
      </c>
      <c r="AG1753" s="2"/>
      <c r="AI1753" s="7"/>
    </row>
    <row r="1754" spans="1:35" ht="11" customHeight="1" outlineLevel="1" x14ac:dyDescent="0.25">
      <c r="A1754" t="s">
        <v>5630</v>
      </c>
      <c r="C1754" s="2" t="s">
        <v>11983</v>
      </c>
      <c r="D1754" s="2">
        <v>5456</v>
      </c>
      <c r="E1754" s="7">
        <v>2015</v>
      </c>
      <c r="F1754" s="5" t="s">
        <v>5605</v>
      </c>
      <c r="H1754" s="5" t="s">
        <v>5398</v>
      </c>
      <c r="I1754" s="6" t="s">
        <v>9365</v>
      </c>
      <c r="J1754" s="6" t="s">
        <v>7554</v>
      </c>
      <c r="K1754" s="17">
        <v>7</v>
      </c>
      <c r="L1754" s="17" t="s">
        <v>20076</v>
      </c>
      <c r="M1754" s="9"/>
      <c r="N1754" s="9"/>
      <c r="O1754" s="21"/>
      <c r="Q1754" s="29"/>
      <c r="U1754" s="17"/>
      <c r="V1754" s="2"/>
      <c r="Y1754" t="str">
        <f t="shared" si="120"/>
        <v/>
      </c>
      <c r="AA1754" t="str">
        <f t="shared" si="121"/>
        <v/>
      </c>
      <c r="AC1754" s="7"/>
      <c r="AD1754" t="s">
        <v>9365</v>
      </c>
      <c r="AE1754">
        <f t="shared" si="119"/>
        <v>0</v>
      </c>
      <c r="AG1754" s="2"/>
      <c r="AI1754" s="7"/>
    </row>
    <row r="1755" spans="1:35" ht="11" customHeight="1" outlineLevel="1" x14ac:dyDescent="0.25">
      <c r="A1755" t="s">
        <v>5630</v>
      </c>
      <c r="C1755" s="2" t="s">
        <v>11983</v>
      </c>
      <c r="D1755" s="2">
        <v>5457</v>
      </c>
      <c r="E1755" s="7">
        <v>2015</v>
      </c>
      <c r="F1755" s="5" t="s">
        <v>5605</v>
      </c>
      <c r="H1755" s="5" t="s">
        <v>5398</v>
      </c>
      <c r="I1755" s="6" t="s">
        <v>9372</v>
      </c>
      <c r="J1755" s="6" t="s">
        <v>7554</v>
      </c>
      <c r="K1755" s="17">
        <v>7</v>
      </c>
      <c r="L1755" s="17" t="s">
        <v>20076</v>
      </c>
      <c r="M1755" s="9"/>
      <c r="N1755" s="9"/>
      <c r="O1755" s="21"/>
      <c r="Q1755" s="29"/>
      <c r="U1755" s="17"/>
      <c r="V1755" s="2"/>
      <c r="Y1755" t="str">
        <f t="shared" si="120"/>
        <v/>
      </c>
      <c r="AA1755" t="str">
        <f t="shared" si="121"/>
        <v/>
      </c>
      <c r="AC1755" s="7"/>
      <c r="AD1755" t="s">
        <v>9372</v>
      </c>
      <c r="AE1755">
        <f t="shared" si="119"/>
        <v>0</v>
      </c>
      <c r="AG1755" s="2"/>
      <c r="AI1755" s="7"/>
    </row>
    <row r="1756" spans="1:35" ht="11" customHeight="1" outlineLevel="1" x14ac:dyDescent="0.25">
      <c r="A1756" t="s">
        <v>5630</v>
      </c>
      <c r="C1756" s="2" t="s">
        <v>11983</v>
      </c>
      <c r="D1756" s="2">
        <v>5458</v>
      </c>
      <c r="E1756" s="7">
        <v>2015</v>
      </c>
      <c r="F1756" s="5" t="s">
        <v>5605</v>
      </c>
      <c r="H1756" s="5" t="s">
        <v>5398</v>
      </c>
      <c r="I1756" s="6" t="s">
        <v>9374</v>
      </c>
      <c r="J1756" s="6" t="s">
        <v>7554</v>
      </c>
      <c r="K1756" s="17">
        <v>7</v>
      </c>
      <c r="L1756" s="17" t="s">
        <v>20076</v>
      </c>
      <c r="M1756" s="9"/>
      <c r="N1756" s="9"/>
      <c r="O1756" s="21"/>
      <c r="Q1756" s="29"/>
      <c r="U1756" s="17"/>
      <c r="V1756" s="2"/>
      <c r="Y1756" t="str">
        <f t="shared" si="120"/>
        <v/>
      </c>
      <c r="AA1756" t="str">
        <f t="shared" si="121"/>
        <v/>
      </c>
      <c r="AC1756" s="7"/>
      <c r="AD1756" t="s">
        <v>9374</v>
      </c>
      <c r="AE1756">
        <f t="shared" si="119"/>
        <v>0</v>
      </c>
      <c r="AG1756" s="2"/>
      <c r="AI1756" s="7"/>
    </row>
    <row r="1757" spans="1:35" ht="11" customHeight="1" outlineLevel="1" x14ac:dyDescent="0.25">
      <c r="A1757" t="s">
        <v>5630</v>
      </c>
      <c r="C1757" s="2" t="s">
        <v>11983</v>
      </c>
      <c r="D1757" s="2" t="s">
        <v>9376</v>
      </c>
      <c r="E1757" s="7">
        <v>2015</v>
      </c>
      <c r="F1757" s="5" t="s">
        <v>9326</v>
      </c>
      <c r="H1757" s="5" t="s">
        <v>5398</v>
      </c>
      <c r="I1757" s="6" t="s">
        <v>7554</v>
      </c>
      <c r="J1757" s="6" t="s">
        <v>7554</v>
      </c>
      <c r="K1757" s="17">
        <v>7</v>
      </c>
      <c r="L1757" s="17" t="s">
        <v>7730</v>
      </c>
      <c r="M1757" s="9">
        <v>2.5</v>
      </c>
      <c r="N1757" s="9"/>
      <c r="O1757" s="21"/>
      <c r="Q1757" s="29"/>
      <c r="U1757" s="17"/>
      <c r="V1757" s="2"/>
      <c r="Y1757" t="str">
        <f t="shared" si="120"/>
        <v/>
      </c>
      <c r="AA1757">
        <f t="shared" si="121"/>
        <v>1</v>
      </c>
      <c r="AC1757" s="7"/>
      <c r="AD1757" t="s">
        <v>7554</v>
      </c>
      <c r="AE1757">
        <f t="shared" si="119"/>
        <v>0</v>
      </c>
      <c r="AG1757" s="2"/>
      <c r="AI1757" s="7"/>
    </row>
    <row r="1758" spans="1:35" ht="11" customHeight="1" outlineLevel="1" x14ac:dyDescent="0.25">
      <c r="A1758" t="s">
        <v>5630</v>
      </c>
      <c r="C1758" s="2" t="s">
        <v>11983</v>
      </c>
      <c r="D1758" s="2">
        <v>5459</v>
      </c>
      <c r="E1758" s="7">
        <v>2015</v>
      </c>
      <c r="F1758" s="5" t="s">
        <v>9349</v>
      </c>
      <c r="H1758" s="5" t="s">
        <v>5398</v>
      </c>
      <c r="I1758" s="6" t="s">
        <v>9375</v>
      </c>
      <c r="J1758" s="6" t="s">
        <v>7554</v>
      </c>
      <c r="K1758" s="17">
        <v>7</v>
      </c>
      <c r="L1758" s="17" t="s">
        <v>20076</v>
      </c>
      <c r="M1758" s="9"/>
      <c r="N1758" s="9"/>
      <c r="O1758" s="21"/>
      <c r="Q1758" s="29"/>
      <c r="U1758" s="17"/>
      <c r="V1758" s="2"/>
      <c r="Y1758" t="str">
        <f t="shared" si="120"/>
        <v/>
      </c>
      <c r="AA1758" t="str">
        <f t="shared" si="121"/>
        <v/>
      </c>
      <c r="AC1758" s="7"/>
      <c r="AD1758" t="s">
        <v>9375</v>
      </c>
      <c r="AE1758">
        <f t="shared" si="119"/>
        <v>0</v>
      </c>
      <c r="AG1758" s="2"/>
      <c r="AI1758" s="7"/>
    </row>
    <row r="1759" spans="1:35" ht="11" customHeight="1" outlineLevel="1" x14ac:dyDescent="0.25">
      <c r="A1759" t="s">
        <v>5630</v>
      </c>
      <c r="C1759" s="2" t="s">
        <v>11983</v>
      </c>
      <c r="D1759" s="2" t="s">
        <v>9377</v>
      </c>
      <c r="E1759" s="7">
        <v>2015</v>
      </c>
      <c r="F1759" s="5" t="s">
        <v>9346</v>
      </c>
      <c r="H1759" s="5" t="s">
        <v>5398</v>
      </c>
      <c r="I1759" s="6" t="s">
        <v>7554</v>
      </c>
      <c r="J1759" s="6" t="s">
        <v>7554</v>
      </c>
      <c r="K1759" s="17">
        <v>7</v>
      </c>
      <c r="L1759" s="17" t="s">
        <v>7730</v>
      </c>
      <c r="M1759" s="9">
        <v>2.5</v>
      </c>
      <c r="N1759" s="9"/>
      <c r="O1759" s="21"/>
      <c r="Q1759" s="29"/>
      <c r="U1759" s="17"/>
      <c r="V1759" s="2"/>
      <c r="Y1759" t="str">
        <f t="shared" si="120"/>
        <v/>
      </c>
      <c r="AA1759">
        <f t="shared" si="121"/>
        <v>1</v>
      </c>
      <c r="AC1759" s="7"/>
      <c r="AD1759" t="s">
        <v>7554</v>
      </c>
      <c r="AE1759">
        <f t="shared" ref="AE1759:AE1790" si="122">COUNTIF(I1759,"*Fuji*")</f>
        <v>0</v>
      </c>
      <c r="AG1759" s="2"/>
      <c r="AI1759" s="7"/>
    </row>
    <row r="1760" spans="1:35" ht="11" customHeight="1" outlineLevel="1" x14ac:dyDescent="0.25">
      <c r="A1760" t="s">
        <v>5630</v>
      </c>
      <c r="C1760" s="2" t="s">
        <v>11983</v>
      </c>
      <c r="D1760" s="2" t="s">
        <v>21172</v>
      </c>
      <c r="E1760" s="7">
        <v>2015</v>
      </c>
      <c r="F1760" s="5" t="s">
        <v>9326</v>
      </c>
      <c r="H1760" s="5" t="s">
        <v>5398</v>
      </c>
      <c r="I1760" s="6" t="s">
        <v>5399</v>
      </c>
      <c r="J1760" s="6" t="s">
        <v>9378</v>
      </c>
      <c r="K1760" s="17">
        <v>3</v>
      </c>
      <c r="L1760" s="17" t="s">
        <v>7730</v>
      </c>
      <c r="M1760" s="9">
        <v>4.8</v>
      </c>
      <c r="N1760" s="9"/>
      <c r="O1760" s="21"/>
      <c r="Q1760" s="29"/>
      <c r="U1760" s="17"/>
      <c r="V1760" s="2"/>
      <c r="Y1760" t="str">
        <f t="shared" si="120"/>
        <v/>
      </c>
      <c r="AA1760">
        <f t="shared" si="121"/>
        <v>1</v>
      </c>
      <c r="AC1760" s="7"/>
      <c r="AD1760" t="s">
        <v>5399</v>
      </c>
      <c r="AE1760">
        <f t="shared" si="122"/>
        <v>1</v>
      </c>
      <c r="AG1760" s="2"/>
      <c r="AI1760" s="7"/>
    </row>
    <row r="1761" spans="1:35" ht="11" customHeight="1" outlineLevel="1" x14ac:dyDescent="0.25">
      <c r="A1761" t="s">
        <v>5630</v>
      </c>
      <c r="C1761" s="2" t="s">
        <v>11983</v>
      </c>
      <c r="D1761" s="2">
        <v>5467</v>
      </c>
      <c r="E1761" s="7">
        <v>2015</v>
      </c>
      <c r="F1761" s="5" t="s">
        <v>9349</v>
      </c>
      <c r="H1761" s="5" t="s">
        <v>5398</v>
      </c>
      <c r="I1761" s="6" t="s">
        <v>5399</v>
      </c>
      <c r="J1761" s="6" t="s">
        <v>9378</v>
      </c>
      <c r="K1761" s="17">
        <v>1</v>
      </c>
      <c r="L1761" s="17" t="s">
        <v>20076</v>
      </c>
      <c r="M1761" s="9"/>
      <c r="N1761" s="9"/>
      <c r="O1761" s="21"/>
      <c r="Q1761" s="29"/>
      <c r="T1761">
        <v>1</v>
      </c>
      <c r="U1761" s="17"/>
      <c r="V1761" s="2"/>
      <c r="Y1761" t="str">
        <f t="shared" si="120"/>
        <v/>
      </c>
      <c r="AA1761" t="str">
        <f t="shared" si="121"/>
        <v/>
      </c>
      <c r="AC1761" s="7"/>
      <c r="AD1761" t="s">
        <v>5399</v>
      </c>
      <c r="AE1761">
        <f t="shared" si="122"/>
        <v>1</v>
      </c>
      <c r="AG1761" s="2"/>
      <c r="AI1761" s="7"/>
    </row>
    <row r="1762" spans="1:35" ht="11" customHeight="1" outlineLevel="1" x14ac:dyDescent="0.25">
      <c r="A1762" t="s">
        <v>5630</v>
      </c>
      <c r="C1762" s="2" t="s">
        <v>11983</v>
      </c>
      <c r="D1762" s="2" t="s">
        <v>9379</v>
      </c>
      <c r="E1762" s="7">
        <v>2015</v>
      </c>
      <c r="F1762" s="5" t="s">
        <v>9346</v>
      </c>
      <c r="H1762" s="5" t="s">
        <v>5398</v>
      </c>
      <c r="I1762" s="6" t="s">
        <v>5399</v>
      </c>
      <c r="J1762" s="6" t="s">
        <v>9378</v>
      </c>
      <c r="K1762" s="17">
        <v>1</v>
      </c>
      <c r="L1762" s="17" t="s">
        <v>7730</v>
      </c>
      <c r="M1762" s="9">
        <v>4.8</v>
      </c>
      <c r="N1762" s="9"/>
      <c r="O1762" s="21"/>
      <c r="Q1762" s="29"/>
      <c r="U1762" s="17"/>
      <c r="V1762" s="2"/>
      <c r="Y1762" t="str">
        <f t="shared" si="120"/>
        <v/>
      </c>
      <c r="AA1762">
        <f t="shared" si="121"/>
        <v>1</v>
      </c>
      <c r="AC1762" s="7"/>
      <c r="AD1762" t="s">
        <v>5399</v>
      </c>
      <c r="AE1762">
        <f t="shared" si="122"/>
        <v>1</v>
      </c>
      <c r="AG1762" s="2"/>
      <c r="AI1762" s="7"/>
    </row>
    <row r="1763" spans="1:35" ht="11" customHeight="1" outlineLevel="1" x14ac:dyDescent="0.25">
      <c r="A1763" t="s">
        <v>5630</v>
      </c>
      <c r="C1763" s="2" t="s">
        <v>11983</v>
      </c>
      <c r="D1763" s="2" t="s">
        <v>9381</v>
      </c>
      <c r="E1763" s="7">
        <v>2015</v>
      </c>
      <c r="F1763" s="5" t="s">
        <v>9326</v>
      </c>
      <c r="H1763" s="5" t="s">
        <v>5398</v>
      </c>
      <c r="I1763" s="6" t="s">
        <v>5399</v>
      </c>
      <c r="J1763" s="6" t="s">
        <v>9380</v>
      </c>
      <c r="K1763" s="17">
        <v>3</v>
      </c>
      <c r="L1763" s="17" t="s">
        <v>7730</v>
      </c>
      <c r="M1763" s="9">
        <v>4.8</v>
      </c>
      <c r="N1763" s="9"/>
      <c r="O1763" s="21"/>
      <c r="Q1763" s="29"/>
      <c r="U1763" s="17"/>
      <c r="V1763" s="2"/>
      <c r="Y1763" t="str">
        <f t="shared" si="120"/>
        <v/>
      </c>
      <c r="AA1763">
        <f t="shared" si="121"/>
        <v>1</v>
      </c>
      <c r="AB1763">
        <v>1</v>
      </c>
      <c r="AC1763" s="7"/>
      <c r="AD1763" t="s">
        <v>5399</v>
      </c>
      <c r="AE1763">
        <f t="shared" si="122"/>
        <v>1</v>
      </c>
      <c r="AG1763" s="2"/>
      <c r="AI1763" s="7"/>
    </row>
    <row r="1764" spans="1:35" ht="11" customHeight="1" outlineLevel="1" x14ac:dyDescent="0.25">
      <c r="A1764" t="s">
        <v>5630</v>
      </c>
      <c r="C1764" s="2" t="s">
        <v>11983</v>
      </c>
      <c r="D1764" s="2">
        <v>5816</v>
      </c>
      <c r="E1764" s="7">
        <v>2015</v>
      </c>
      <c r="F1764" s="5" t="s">
        <v>9347</v>
      </c>
      <c r="H1764" s="5" t="s">
        <v>5398</v>
      </c>
      <c r="I1764" s="6" t="s">
        <v>9223</v>
      </c>
      <c r="J1764" s="6" t="s">
        <v>9382</v>
      </c>
      <c r="K1764" s="17">
        <v>7</v>
      </c>
      <c r="L1764" s="17" t="s">
        <v>20076</v>
      </c>
      <c r="M1764" s="9"/>
      <c r="N1764" s="9"/>
      <c r="O1764" s="21"/>
      <c r="Q1764" s="29"/>
      <c r="U1764" s="17"/>
      <c r="V1764" s="2"/>
      <c r="Y1764" t="str">
        <f t="shared" si="120"/>
        <v/>
      </c>
      <c r="AA1764" t="str">
        <f t="shared" si="121"/>
        <v/>
      </c>
      <c r="AC1764" s="7"/>
      <c r="AD1764" t="s">
        <v>9223</v>
      </c>
      <c r="AE1764">
        <f t="shared" si="122"/>
        <v>0</v>
      </c>
      <c r="AG1764" s="2"/>
      <c r="AI1764" s="7"/>
    </row>
    <row r="1765" spans="1:35" ht="11" customHeight="1" outlineLevel="1" x14ac:dyDescent="0.25">
      <c r="A1765" t="s">
        <v>5630</v>
      </c>
      <c r="C1765" s="2" t="s">
        <v>11983</v>
      </c>
      <c r="D1765" s="2">
        <v>5817</v>
      </c>
      <c r="E1765" s="7">
        <v>2015</v>
      </c>
      <c r="F1765" s="5" t="s">
        <v>9347</v>
      </c>
      <c r="H1765" s="5" t="s">
        <v>5398</v>
      </c>
      <c r="I1765" s="6" t="s">
        <v>9223</v>
      </c>
      <c r="J1765" s="6" t="s">
        <v>9382</v>
      </c>
      <c r="K1765" s="17">
        <v>7</v>
      </c>
      <c r="L1765" s="17" t="s">
        <v>20076</v>
      </c>
      <c r="M1765" s="9"/>
      <c r="N1765" s="9"/>
      <c r="O1765" s="21"/>
      <c r="Q1765" s="29"/>
      <c r="U1765" s="17"/>
      <c r="V1765" s="2"/>
      <c r="Y1765" t="str">
        <f t="shared" si="120"/>
        <v/>
      </c>
      <c r="AA1765" t="str">
        <f t="shared" si="121"/>
        <v/>
      </c>
      <c r="AC1765" s="7"/>
      <c r="AD1765" t="s">
        <v>9223</v>
      </c>
      <c r="AE1765">
        <f t="shared" si="122"/>
        <v>0</v>
      </c>
      <c r="AG1765" s="2"/>
      <c r="AI1765" s="7"/>
    </row>
    <row r="1766" spans="1:35" ht="11" customHeight="1" outlineLevel="1" x14ac:dyDescent="0.25">
      <c r="A1766" t="s">
        <v>5630</v>
      </c>
      <c r="C1766" s="2" t="s">
        <v>11983</v>
      </c>
      <c r="D1766" s="2">
        <v>5818</v>
      </c>
      <c r="E1766" s="7">
        <v>2015</v>
      </c>
      <c r="F1766" s="5" t="s">
        <v>9347</v>
      </c>
      <c r="H1766" s="5" t="s">
        <v>5398</v>
      </c>
      <c r="I1766" s="6" t="s">
        <v>1663</v>
      </c>
      <c r="J1766" s="6" t="s">
        <v>9382</v>
      </c>
      <c r="K1766" s="17">
        <v>1</v>
      </c>
      <c r="L1766" s="17" t="s">
        <v>20076</v>
      </c>
      <c r="M1766" s="9"/>
      <c r="N1766" s="9"/>
      <c r="O1766" s="21"/>
      <c r="Q1766" s="29"/>
      <c r="T1766">
        <v>1</v>
      </c>
      <c r="U1766" s="17"/>
      <c r="V1766" s="2"/>
      <c r="Y1766" t="str">
        <f t="shared" si="120"/>
        <v/>
      </c>
      <c r="AA1766" t="str">
        <f t="shared" si="121"/>
        <v/>
      </c>
      <c r="AC1766" s="7"/>
      <c r="AD1766" t="s">
        <v>1663</v>
      </c>
      <c r="AE1766">
        <f t="shared" si="122"/>
        <v>0</v>
      </c>
      <c r="AG1766" s="2"/>
      <c r="AI1766" s="7"/>
    </row>
    <row r="1767" spans="1:35" ht="11" customHeight="1" outlineLevel="1" x14ac:dyDescent="0.25">
      <c r="A1767" t="s">
        <v>5630</v>
      </c>
      <c r="C1767" s="2" t="s">
        <v>11983</v>
      </c>
      <c r="D1767" s="2">
        <v>5819</v>
      </c>
      <c r="E1767" s="7">
        <v>2015</v>
      </c>
      <c r="F1767" s="5" t="s">
        <v>9347</v>
      </c>
      <c r="H1767" s="5" t="s">
        <v>5398</v>
      </c>
      <c r="I1767" s="6" t="s">
        <v>9223</v>
      </c>
      <c r="J1767" s="6" t="s">
        <v>9382</v>
      </c>
      <c r="K1767" s="17">
        <v>7</v>
      </c>
      <c r="L1767" s="17" t="s">
        <v>20076</v>
      </c>
      <c r="M1767" s="9"/>
      <c r="N1767" s="9"/>
      <c r="O1767" s="21"/>
      <c r="Q1767" s="29"/>
      <c r="U1767" s="17"/>
      <c r="V1767" s="2"/>
      <c r="Y1767" t="str">
        <f t="shared" si="120"/>
        <v/>
      </c>
      <c r="AA1767" t="str">
        <f t="shared" si="121"/>
        <v/>
      </c>
      <c r="AC1767" s="7"/>
      <c r="AD1767" t="s">
        <v>9223</v>
      </c>
      <c r="AE1767">
        <f t="shared" si="122"/>
        <v>0</v>
      </c>
      <c r="AG1767" s="2"/>
      <c r="AI1767" s="7"/>
    </row>
    <row r="1768" spans="1:35" ht="11" customHeight="1" outlineLevel="1" x14ac:dyDescent="0.25">
      <c r="A1768" t="s">
        <v>5630</v>
      </c>
      <c r="C1768" s="2" t="s">
        <v>11983</v>
      </c>
      <c r="D1768" s="2" t="s">
        <v>9383</v>
      </c>
      <c r="E1768" s="7">
        <v>2015</v>
      </c>
      <c r="F1768" s="5" t="s">
        <v>9348</v>
      </c>
      <c r="H1768" s="5" t="s">
        <v>5398</v>
      </c>
      <c r="I1768" s="6" t="s">
        <v>9385</v>
      </c>
      <c r="J1768" s="6" t="s">
        <v>9382</v>
      </c>
      <c r="K1768" s="17">
        <v>1</v>
      </c>
      <c r="L1768" s="17" t="s">
        <v>7730</v>
      </c>
      <c r="M1768" s="9">
        <v>12</v>
      </c>
      <c r="N1768" s="9"/>
      <c r="O1768" s="21"/>
      <c r="Q1768" s="29"/>
      <c r="U1768" s="17"/>
      <c r="V1768" s="2"/>
      <c r="Y1768" t="str">
        <f t="shared" si="120"/>
        <v/>
      </c>
      <c r="AA1768">
        <f t="shared" si="121"/>
        <v>1</v>
      </c>
      <c r="AC1768" s="7"/>
      <c r="AD1768" t="s">
        <v>9385</v>
      </c>
      <c r="AE1768">
        <f t="shared" si="122"/>
        <v>0</v>
      </c>
      <c r="AG1768" s="2"/>
      <c r="AI1768" s="7"/>
    </row>
    <row r="1769" spans="1:35" ht="11" customHeight="1" outlineLevel="1" collapsed="1" x14ac:dyDescent="0.25">
      <c r="A1769" t="s">
        <v>5630</v>
      </c>
      <c r="C1769" s="2" t="s">
        <v>11983</v>
      </c>
      <c r="D1769" s="2">
        <v>5820</v>
      </c>
      <c r="E1769" s="7">
        <v>2015</v>
      </c>
      <c r="F1769" s="5" t="s">
        <v>9349</v>
      </c>
      <c r="H1769" s="5" t="s">
        <v>5398</v>
      </c>
      <c r="I1769" s="6" t="s">
        <v>6866</v>
      </c>
      <c r="J1769" s="6" t="s">
        <v>9382</v>
      </c>
      <c r="K1769" s="17">
        <v>1</v>
      </c>
      <c r="L1769" s="17" t="s">
        <v>20076</v>
      </c>
      <c r="M1769" s="9"/>
      <c r="N1769" s="9"/>
      <c r="O1769" s="21"/>
      <c r="Q1769" s="29"/>
      <c r="T1769">
        <v>1</v>
      </c>
      <c r="U1769" s="17"/>
      <c r="V1769" s="2"/>
      <c r="Y1769" t="str">
        <f t="shared" si="120"/>
        <v/>
      </c>
      <c r="AA1769" t="str">
        <f t="shared" si="121"/>
        <v/>
      </c>
      <c r="AC1769" s="7"/>
      <c r="AD1769" t="s">
        <v>6866</v>
      </c>
      <c r="AE1769">
        <f t="shared" si="122"/>
        <v>0</v>
      </c>
      <c r="AG1769" s="2"/>
      <c r="AI1769" s="7"/>
    </row>
    <row r="1770" spans="1:35" ht="11" customHeight="1" outlineLevel="1" x14ac:dyDescent="0.25">
      <c r="A1770" t="s">
        <v>5630</v>
      </c>
      <c r="C1770" s="2" t="s">
        <v>11983</v>
      </c>
      <c r="D1770" s="2" t="s">
        <v>9384</v>
      </c>
      <c r="E1770" s="7">
        <v>2015</v>
      </c>
      <c r="F1770" s="5" t="s">
        <v>9346</v>
      </c>
      <c r="H1770" s="5" t="s">
        <v>5398</v>
      </c>
      <c r="I1770" s="6" t="s">
        <v>9385</v>
      </c>
      <c r="J1770" s="6" t="s">
        <v>9382</v>
      </c>
      <c r="K1770" s="17">
        <v>1</v>
      </c>
      <c r="L1770" s="17" t="s">
        <v>7730</v>
      </c>
      <c r="M1770" s="9">
        <v>12</v>
      </c>
      <c r="N1770" s="9"/>
      <c r="O1770" s="21"/>
      <c r="Q1770" s="29"/>
      <c r="U1770" s="17"/>
      <c r="V1770" s="2"/>
      <c r="Y1770" t="str">
        <f t="shared" si="120"/>
        <v/>
      </c>
      <c r="AA1770">
        <f t="shared" si="121"/>
        <v>1</v>
      </c>
      <c r="AC1770" s="7"/>
      <c r="AD1770" t="s">
        <v>9385</v>
      </c>
      <c r="AE1770">
        <f t="shared" si="122"/>
        <v>0</v>
      </c>
      <c r="AG1770" s="2"/>
      <c r="AI1770" s="7"/>
    </row>
    <row r="1771" spans="1:35" ht="11" customHeight="1" outlineLevel="1" x14ac:dyDescent="0.25">
      <c r="A1771" t="s">
        <v>5630</v>
      </c>
      <c r="C1771" s="2" t="s">
        <v>11983</v>
      </c>
      <c r="D1771" s="2">
        <v>6251</v>
      </c>
      <c r="E1771" s="7">
        <v>2016</v>
      </c>
      <c r="F1771" s="5" t="s">
        <v>9347</v>
      </c>
      <c r="H1771" s="5" t="s">
        <v>5398</v>
      </c>
      <c r="I1771" s="6" t="s">
        <v>5620</v>
      </c>
      <c r="J1771" s="6" t="s">
        <v>9386</v>
      </c>
      <c r="K1771" s="17">
        <v>7</v>
      </c>
      <c r="L1771" s="17" t="s">
        <v>20076</v>
      </c>
      <c r="M1771" s="9"/>
      <c r="N1771" s="9"/>
      <c r="O1771" s="21"/>
      <c r="Q1771" s="29"/>
      <c r="U1771" s="17"/>
      <c r="V1771" s="2"/>
      <c r="Y1771" t="str">
        <f t="shared" si="120"/>
        <v/>
      </c>
      <c r="AA1771" t="str">
        <f t="shared" si="121"/>
        <v/>
      </c>
      <c r="AC1771" s="7"/>
      <c r="AD1771" t="s">
        <v>5620</v>
      </c>
      <c r="AE1771">
        <f t="shared" si="122"/>
        <v>0</v>
      </c>
      <c r="AG1771" s="2">
        <v>1</v>
      </c>
      <c r="AI1771" s="7"/>
    </row>
    <row r="1772" spans="1:35" ht="11" customHeight="1" outlineLevel="1" x14ac:dyDescent="0.25">
      <c r="A1772" t="s">
        <v>5630</v>
      </c>
      <c r="C1772" s="2" t="s">
        <v>11983</v>
      </c>
      <c r="D1772" s="2">
        <v>6252</v>
      </c>
      <c r="E1772" s="7">
        <v>2016</v>
      </c>
      <c r="F1772" s="5" t="s">
        <v>9347</v>
      </c>
      <c r="H1772" s="5" t="s">
        <v>5398</v>
      </c>
      <c r="I1772" s="6" t="s">
        <v>7554</v>
      </c>
      <c r="J1772" s="6" t="s">
        <v>9386</v>
      </c>
      <c r="K1772" s="17">
        <v>7</v>
      </c>
      <c r="L1772" s="17" t="s">
        <v>20076</v>
      </c>
      <c r="M1772" s="9"/>
      <c r="N1772" s="9"/>
      <c r="O1772" s="21"/>
      <c r="Q1772" s="29"/>
      <c r="U1772" s="17"/>
      <c r="V1772" s="2"/>
      <c r="Y1772" t="str">
        <f t="shared" si="120"/>
        <v/>
      </c>
      <c r="AA1772" t="str">
        <f t="shared" si="121"/>
        <v/>
      </c>
      <c r="AC1772" s="7"/>
      <c r="AD1772" t="s">
        <v>7554</v>
      </c>
      <c r="AE1772">
        <f t="shared" si="122"/>
        <v>0</v>
      </c>
      <c r="AG1772" s="2">
        <v>1</v>
      </c>
      <c r="AI1772" s="7"/>
    </row>
    <row r="1773" spans="1:35" ht="11" customHeight="1" outlineLevel="1" x14ac:dyDescent="0.25">
      <c r="A1773" t="s">
        <v>5630</v>
      </c>
      <c r="C1773" s="2" t="s">
        <v>11983</v>
      </c>
      <c r="D1773" s="2">
        <v>6253</v>
      </c>
      <c r="E1773" s="7">
        <v>2016</v>
      </c>
      <c r="F1773" s="5" t="s">
        <v>9347</v>
      </c>
      <c r="H1773" s="5" t="s">
        <v>5398</v>
      </c>
      <c r="I1773" s="6" t="s">
        <v>7554</v>
      </c>
      <c r="J1773" s="6" t="s">
        <v>9386</v>
      </c>
      <c r="K1773" s="17">
        <v>7</v>
      </c>
      <c r="L1773" s="17" t="s">
        <v>20076</v>
      </c>
      <c r="M1773" s="9"/>
      <c r="N1773" s="9"/>
      <c r="O1773" s="21"/>
      <c r="Q1773" s="29"/>
      <c r="U1773" s="17"/>
      <c r="V1773" s="2"/>
      <c r="Y1773" t="str">
        <f t="shared" si="120"/>
        <v/>
      </c>
      <c r="AA1773" t="str">
        <f t="shared" si="121"/>
        <v/>
      </c>
      <c r="AC1773" s="7"/>
      <c r="AD1773" t="s">
        <v>7554</v>
      </c>
      <c r="AE1773">
        <f t="shared" si="122"/>
        <v>0</v>
      </c>
      <c r="AG1773" s="2">
        <v>1</v>
      </c>
      <c r="AI1773" s="7"/>
    </row>
    <row r="1774" spans="1:35" ht="11" customHeight="1" outlineLevel="1" x14ac:dyDescent="0.25">
      <c r="A1774" t="s">
        <v>5630</v>
      </c>
      <c r="C1774" s="2" t="s">
        <v>11983</v>
      </c>
      <c r="D1774" s="2">
        <v>6254</v>
      </c>
      <c r="E1774" s="7">
        <v>2016</v>
      </c>
      <c r="F1774" s="5" t="s">
        <v>9347</v>
      </c>
      <c r="H1774" s="5" t="s">
        <v>5398</v>
      </c>
      <c r="I1774" s="6" t="s">
        <v>7554</v>
      </c>
      <c r="J1774" s="6" t="s">
        <v>9386</v>
      </c>
      <c r="K1774" s="17">
        <v>7</v>
      </c>
      <c r="L1774" s="17" t="s">
        <v>20076</v>
      </c>
      <c r="M1774" s="9"/>
      <c r="N1774" s="9"/>
      <c r="O1774" s="21"/>
      <c r="Q1774" s="29"/>
      <c r="U1774" s="17"/>
      <c r="V1774" s="2"/>
      <c r="Y1774" t="str">
        <f t="shared" si="120"/>
        <v/>
      </c>
      <c r="AA1774" t="str">
        <f t="shared" si="121"/>
        <v/>
      </c>
      <c r="AC1774" s="7"/>
      <c r="AD1774" t="s">
        <v>7554</v>
      </c>
      <c r="AE1774">
        <f t="shared" si="122"/>
        <v>0</v>
      </c>
      <c r="AG1774" s="2">
        <v>1</v>
      </c>
      <c r="AI1774" s="7"/>
    </row>
    <row r="1775" spans="1:35" ht="11" customHeight="1" outlineLevel="1" x14ac:dyDescent="0.25">
      <c r="A1775" t="s">
        <v>5630</v>
      </c>
      <c r="C1775" s="2" t="s">
        <v>11983</v>
      </c>
      <c r="D1775" s="2" t="s">
        <v>9387</v>
      </c>
      <c r="E1775" s="7">
        <v>2016</v>
      </c>
      <c r="F1775" s="5" t="s">
        <v>9348</v>
      </c>
      <c r="H1775" s="5" t="s">
        <v>5398</v>
      </c>
      <c r="I1775" s="6" t="s">
        <v>9389</v>
      </c>
      <c r="J1775" s="6" t="s">
        <v>9386</v>
      </c>
      <c r="K1775" s="17">
        <v>7</v>
      </c>
      <c r="L1775" s="17" t="s">
        <v>7730</v>
      </c>
      <c r="M1775" s="9">
        <v>4.4000000000000004</v>
      </c>
      <c r="N1775" s="9"/>
      <c r="O1775" s="21"/>
      <c r="Q1775" s="29"/>
      <c r="U1775" s="17"/>
      <c r="V1775" s="2"/>
      <c r="Y1775" t="str">
        <f t="shared" si="120"/>
        <v/>
      </c>
      <c r="AA1775">
        <f t="shared" si="121"/>
        <v>1</v>
      </c>
      <c r="AC1775" s="7"/>
      <c r="AD1775" t="s">
        <v>9389</v>
      </c>
      <c r="AE1775">
        <f t="shared" si="122"/>
        <v>0</v>
      </c>
      <c r="AG1775" s="2">
        <v>1</v>
      </c>
      <c r="AI1775" s="7"/>
    </row>
    <row r="1776" spans="1:35" ht="11" customHeight="1" outlineLevel="1" collapsed="1" x14ac:dyDescent="0.25">
      <c r="A1776" t="s">
        <v>5630</v>
      </c>
      <c r="C1776" s="2" t="s">
        <v>11983</v>
      </c>
      <c r="D1776" s="2">
        <v>6255</v>
      </c>
      <c r="E1776" s="7">
        <v>2016</v>
      </c>
      <c r="F1776" s="5" t="s">
        <v>9349</v>
      </c>
      <c r="H1776" s="5" t="s">
        <v>5398</v>
      </c>
      <c r="I1776" s="6" t="s">
        <v>7554</v>
      </c>
      <c r="J1776" s="6" t="s">
        <v>9386</v>
      </c>
      <c r="K1776" s="17">
        <v>7</v>
      </c>
      <c r="L1776" s="17" t="s">
        <v>20076</v>
      </c>
      <c r="M1776" s="9"/>
      <c r="N1776" s="9"/>
      <c r="O1776" s="21"/>
      <c r="Q1776" s="29"/>
      <c r="U1776" s="17"/>
      <c r="V1776" s="2"/>
      <c r="Y1776" t="str">
        <f t="shared" si="120"/>
        <v/>
      </c>
      <c r="AA1776" t="str">
        <f t="shared" si="121"/>
        <v/>
      </c>
      <c r="AC1776" s="7"/>
      <c r="AD1776" t="s">
        <v>7554</v>
      </c>
      <c r="AE1776">
        <f t="shared" si="122"/>
        <v>0</v>
      </c>
      <c r="AG1776" s="2">
        <v>1</v>
      </c>
      <c r="AI1776" s="7"/>
    </row>
    <row r="1777" spans="1:35" ht="11" customHeight="1" outlineLevel="1" x14ac:dyDescent="0.25">
      <c r="A1777" t="s">
        <v>5630</v>
      </c>
      <c r="C1777" s="2" t="s">
        <v>11983</v>
      </c>
      <c r="D1777" s="2" t="s">
        <v>9388</v>
      </c>
      <c r="E1777" s="7">
        <v>2016</v>
      </c>
      <c r="F1777" s="5" t="s">
        <v>9346</v>
      </c>
      <c r="H1777" s="5" t="s">
        <v>5398</v>
      </c>
      <c r="I1777" s="6" t="s">
        <v>9389</v>
      </c>
      <c r="J1777" s="6" t="s">
        <v>9386</v>
      </c>
      <c r="K1777" s="17">
        <v>7</v>
      </c>
      <c r="L1777" s="17" t="s">
        <v>7730</v>
      </c>
      <c r="M1777" s="9">
        <v>4.4000000000000004</v>
      </c>
      <c r="N1777" s="9"/>
      <c r="O1777" s="21"/>
      <c r="Q1777" s="29"/>
      <c r="U1777" s="17"/>
      <c r="V1777" s="2"/>
      <c r="Y1777" t="str">
        <f t="shared" si="120"/>
        <v/>
      </c>
      <c r="AA1777">
        <f t="shared" si="121"/>
        <v>1</v>
      </c>
      <c r="AC1777" s="7"/>
      <c r="AD1777" t="s">
        <v>9389</v>
      </c>
      <c r="AE1777">
        <f t="shared" si="122"/>
        <v>0</v>
      </c>
      <c r="AG1777" s="2">
        <v>1</v>
      </c>
      <c r="AI1777" s="7"/>
    </row>
    <row r="1778" spans="1:35" ht="11" customHeight="1" outlineLevel="1" x14ac:dyDescent="0.25">
      <c r="A1778" t="s">
        <v>5630</v>
      </c>
      <c r="C1778" s="2" t="s">
        <v>11983</v>
      </c>
      <c r="D1778" s="2">
        <v>6611</v>
      </c>
      <c r="E1778" s="7">
        <v>2016</v>
      </c>
      <c r="F1778" s="5" t="s">
        <v>9340</v>
      </c>
      <c r="H1778" s="5" t="s">
        <v>5398</v>
      </c>
      <c r="I1778" s="6" t="s">
        <v>9223</v>
      </c>
      <c r="J1778" s="6" t="s">
        <v>7554</v>
      </c>
      <c r="K1778" s="17">
        <v>7</v>
      </c>
      <c r="L1778" s="17" t="s">
        <v>20076</v>
      </c>
      <c r="M1778" s="9"/>
      <c r="N1778" s="9"/>
      <c r="O1778" s="21"/>
      <c r="Q1778" s="29"/>
      <c r="U1778" s="17"/>
      <c r="V1778" s="2"/>
      <c r="Y1778" t="str">
        <f t="shared" si="120"/>
        <v/>
      </c>
      <c r="AA1778" t="str">
        <f t="shared" si="121"/>
        <v/>
      </c>
      <c r="AC1778" s="7"/>
      <c r="AD1778" t="s">
        <v>9223</v>
      </c>
      <c r="AE1778">
        <f t="shared" si="122"/>
        <v>0</v>
      </c>
      <c r="AG1778" s="2"/>
      <c r="AI1778" s="7"/>
    </row>
    <row r="1779" spans="1:35" ht="11" customHeight="1" outlineLevel="1" x14ac:dyDescent="0.25">
      <c r="A1779" t="s">
        <v>5630</v>
      </c>
      <c r="C1779" s="2" t="s">
        <v>11983</v>
      </c>
      <c r="D1779" s="2">
        <v>6612</v>
      </c>
      <c r="E1779" s="7">
        <v>2016</v>
      </c>
      <c r="F1779" s="5" t="s">
        <v>9340</v>
      </c>
      <c r="H1779" s="5" t="s">
        <v>5398</v>
      </c>
      <c r="I1779" s="6" t="s">
        <v>9223</v>
      </c>
      <c r="J1779" s="6" t="s">
        <v>7554</v>
      </c>
      <c r="K1779" s="17">
        <v>7</v>
      </c>
      <c r="L1779" s="17" t="s">
        <v>20076</v>
      </c>
      <c r="M1779" s="9"/>
      <c r="N1779" s="9"/>
      <c r="O1779" s="21"/>
      <c r="Q1779" s="29"/>
      <c r="U1779" s="17"/>
      <c r="V1779" s="2"/>
      <c r="Y1779" t="str">
        <f t="shared" si="120"/>
        <v/>
      </c>
      <c r="AA1779" t="str">
        <f t="shared" si="121"/>
        <v/>
      </c>
      <c r="AC1779" s="7"/>
      <c r="AD1779" t="s">
        <v>9223</v>
      </c>
      <c r="AE1779">
        <f t="shared" si="122"/>
        <v>0</v>
      </c>
      <c r="AG1779" s="2"/>
      <c r="AI1779" s="7"/>
    </row>
    <row r="1780" spans="1:35" ht="11" customHeight="1" outlineLevel="1" x14ac:dyDescent="0.25">
      <c r="A1780" t="s">
        <v>5630</v>
      </c>
      <c r="C1780" s="2" t="s">
        <v>11983</v>
      </c>
      <c r="D1780" s="2">
        <v>6613</v>
      </c>
      <c r="E1780" s="7">
        <v>2016</v>
      </c>
      <c r="F1780" s="5" t="s">
        <v>9340</v>
      </c>
      <c r="H1780" s="5" t="s">
        <v>5398</v>
      </c>
      <c r="I1780" s="6" t="s">
        <v>9223</v>
      </c>
      <c r="J1780" s="6" t="s">
        <v>7554</v>
      </c>
      <c r="K1780" s="17">
        <v>7</v>
      </c>
      <c r="L1780" s="17" t="s">
        <v>20076</v>
      </c>
      <c r="M1780" s="9"/>
      <c r="N1780" s="9"/>
      <c r="O1780" s="21"/>
      <c r="Q1780" s="29"/>
      <c r="U1780" s="17"/>
      <c r="V1780" s="2"/>
      <c r="Y1780" t="str">
        <f t="shared" si="120"/>
        <v/>
      </c>
      <c r="AA1780" t="str">
        <f t="shared" si="121"/>
        <v/>
      </c>
      <c r="AC1780" s="7"/>
      <c r="AD1780" t="s">
        <v>9223</v>
      </c>
      <c r="AE1780">
        <f t="shared" si="122"/>
        <v>0</v>
      </c>
      <c r="AG1780" s="2"/>
      <c r="AI1780" s="7"/>
    </row>
    <row r="1781" spans="1:35" ht="11" customHeight="1" outlineLevel="1" x14ac:dyDescent="0.25">
      <c r="A1781" t="s">
        <v>5630</v>
      </c>
      <c r="C1781" s="2" t="s">
        <v>11983</v>
      </c>
      <c r="D1781" s="2">
        <v>6614</v>
      </c>
      <c r="E1781" s="7">
        <v>2016</v>
      </c>
      <c r="F1781" s="5" t="s">
        <v>9340</v>
      </c>
      <c r="H1781" s="5" t="s">
        <v>5398</v>
      </c>
      <c r="I1781" s="6" t="s">
        <v>9223</v>
      </c>
      <c r="J1781" s="6" t="s">
        <v>7554</v>
      </c>
      <c r="K1781" s="17">
        <v>7</v>
      </c>
      <c r="L1781" s="17" t="s">
        <v>20076</v>
      </c>
      <c r="M1781" s="9"/>
      <c r="N1781" s="9"/>
      <c r="O1781" s="21"/>
      <c r="Q1781" s="29"/>
      <c r="U1781" s="17"/>
      <c r="V1781" s="2"/>
      <c r="Y1781" t="str">
        <f t="shared" si="120"/>
        <v/>
      </c>
      <c r="AA1781" t="str">
        <f t="shared" si="121"/>
        <v/>
      </c>
      <c r="AC1781" s="7"/>
      <c r="AD1781" t="s">
        <v>9223</v>
      </c>
      <c r="AE1781">
        <f t="shared" si="122"/>
        <v>0</v>
      </c>
      <c r="AG1781" s="2"/>
      <c r="AI1781" s="7"/>
    </row>
    <row r="1782" spans="1:35" ht="11" customHeight="1" outlineLevel="1" x14ac:dyDescent="0.25">
      <c r="A1782" t="s">
        <v>5630</v>
      </c>
      <c r="C1782" s="2" t="s">
        <v>11983</v>
      </c>
      <c r="D1782" s="2" t="s">
        <v>9390</v>
      </c>
      <c r="E1782" s="7">
        <v>2016</v>
      </c>
      <c r="F1782" s="5" t="s">
        <v>9341</v>
      </c>
      <c r="H1782" s="5" t="s">
        <v>5398</v>
      </c>
      <c r="I1782" s="6" t="s">
        <v>9223</v>
      </c>
      <c r="J1782" s="6" t="s">
        <v>7554</v>
      </c>
      <c r="K1782" s="17">
        <v>7</v>
      </c>
      <c r="L1782" s="17" t="s">
        <v>7730</v>
      </c>
      <c r="M1782" s="9">
        <v>2.5</v>
      </c>
      <c r="N1782" s="9"/>
      <c r="O1782" s="21"/>
      <c r="Q1782" s="29"/>
      <c r="U1782" s="17"/>
      <c r="V1782" s="2"/>
      <c r="Y1782" t="str">
        <f t="shared" si="120"/>
        <v/>
      </c>
      <c r="AA1782">
        <f t="shared" si="121"/>
        <v>1</v>
      </c>
      <c r="AC1782" s="7"/>
      <c r="AD1782" t="s">
        <v>9223</v>
      </c>
      <c r="AE1782">
        <f t="shared" si="122"/>
        <v>0</v>
      </c>
      <c r="AG1782" s="2"/>
      <c r="AI1782" s="7"/>
    </row>
    <row r="1783" spans="1:35" ht="11" customHeight="1" outlineLevel="1" x14ac:dyDescent="0.25">
      <c r="A1783" t="s">
        <v>5630</v>
      </c>
      <c r="C1783" s="2" t="s">
        <v>11983</v>
      </c>
      <c r="D1783" s="2">
        <v>6615</v>
      </c>
      <c r="E1783" s="7">
        <v>2016</v>
      </c>
      <c r="F1783" s="5" t="s">
        <v>9191</v>
      </c>
      <c r="H1783" s="5" t="s">
        <v>5398</v>
      </c>
      <c r="I1783" s="6" t="s">
        <v>9223</v>
      </c>
      <c r="J1783" s="6" t="s">
        <v>7554</v>
      </c>
      <c r="K1783" s="17">
        <v>7</v>
      </c>
      <c r="L1783" s="17" t="s">
        <v>20076</v>
      </c>
      <c r="M1783" s="9"/>
      <c r="N1783" s="9"/>
      <c r="O1783" s="21"/>
      <c r="Q1783" s="29"/>
      <c r="U1783" s="17"/>
      <c r="V1783" s="2"/>
      <c r="Y1783" t="str">
        <f t="shared" si="120"/>
        <v/>
      </c>
      <c r="AA1783" t="str">
        <f t="shared" si="121"/>
        <v/>
      </c>
      <c r="AC1783" s="7"/>
      <c r="AD1783" t="s">
        <v>9223</v>
      </c>
      <c r="AE1783">
        <f t="shared" si="122"/>
        <v>0</v>
      </c>
      <c r="AG1783" s="2"/>
      <c r="AI1783" s="7"/>
    </row>
    <row r="1784" spans="1:35" ht="11" customHeight="1" outlineLevel="1" x14ac:dyDescent="0.25">
      <c r="A1784" t="s">
        <v>5630</v>
      </c>
      <c r="C1784" s="2" t="s">
        <v>11983</v>
      </c>
      <c r="D1784" s="2" t="s">
        <v>9391</v>
      </c>
      <c r="E1784" s="7">
        <v>2016</v>
      </c>
      <c r="F1784" s="5" t="s">
        <v>9343</v>
      </c>
      <c r="H1784" s="5" t="s">
        <v>5398</v>
      </c>
      <c r="I1784" s="6" t="s">
        <v>9223</v>
      </c>
      <c r="J1784" s="6" t="s">
        <v>7554</v>
      </c>
      <c r="K1784" s="17">
        <v>7</v>
      </c>
      <c r="L1784" s="17" t="s">
        <v>7730</v>
      </c>
      <c r="M1784" s="9">
        <v>2.5</v>
      </c>
      <c r="N1784" s="9"/>
      <c r="O1784" s="21"/>
      <c r="Q1784" s="29"/>
      <c r="U1784" s="17"/>
      <c r="V1784" s="2"/>
      <c r="Y1784" t="str">
        <f t="shared" si="120"/>
        <v/>
      </c>
      <c r="AA1784">
        <f t="shared" si="121"/>
        <v>1</v>
      </c>
      <c r="AC1784" s="7"/>
      <c r="AD1784" t="s">
        <v>9223</v>
      </c>
      <c r="AE1784">
        <f t="shared" si="122"/>
        <v>0</v>
      </c>
      <c r="AG1784" s="2"/>
      <c r="AI1784" s="7"/>
    </row>
    <row r="1785" spans="1:35" ht="11" customHeight="1" outlineLevel="1" x14ac:dyDescent="0.25">
      <c r="A1785" t="s">
        <v>5630</v>
      </c>
      <c r="C1785" s="2" t="s">
        <v>11983</v>
      </c>
      <c r="D1785" s="2">
        <v>6625</v>
      </c>
      <c r="E1785" s="7">
        <v>2016</v>
      </c>
      <c r="F1785" s="5" t="s">
        <v>9343</v>
      </c>
      <c r="H1785" s="5" t="s">
        <v>5398</v>
      </c>
      <c r="I1785" s="6" t="s">
        <v>9392</v>
      </c>
      <c r="J1785" s="6" t="s">
        <v>8534</v>
      </c>
      <c r="K1785" s="17">
        <v>5</v>
      </c>
      <c r="L1785" s="17" t="s">
        <v>7730</v>
      </c>
      <c r="M1785" s="9">
        <v>3.2</v>
      </c>
      <c r="N1785" s="9"/>
      <c r="O1785" s="21"/>
      <c r="Q1785" s="29"/>
      <c r="U1785" s="17"/>
      <c r="V1785" s="2"/>
      <c r="Y1785" t="str">
        <f t="shared" si="120"/>
        <v/>
      </c>
      <c r="AA1785">
        <f t="shared" si="121"/>
        <v>1</v>
      </c>
      <c r="AC1785" s="7"/>
      <c r="AD1785" t="s">
        <v>9392</v>
      </c>
      <c r="AE1785">
        <f t="shared" si="122"/>
        <v>0</v>
      </c>
      <c r="AG1785" s="2">
        <v>1</v>
      </c>
      <c r="AI1785" s="7"/>
    </row>
    <row r="1786" spans="1:35" ht="11" customHeight="1" outlineLevel="1" x14ac:dyDescent="0.25">
      <c r="A1786" t="s">
        <v>5630</v>
      </c>
      <c r="C1786" s="2" t="s">
        <v>11983</v>
      </c>
      <c r="D1786" s="2">
        <v>6638</v>
      </c>
      <c r="E1786" s="7">
        <v>2016</v>
      </c>
      <c r="F1786" s="5" t="s">
        <v>9347</v>
      </c>
      <c r="H1786" s="5" t="s">
        <v>5398</v>
      </c>
      <c r="I1786" s="6" t="s">
        <v>5399</v>
      </c>
      <c r="J1786" s="6" t="s">
        <v>9393</v>
      </c>
      <c r="K1786" s="17">
        <v>1</v>
      </c>
      <c r="L1786" s="17" t="s">
        <v>20076</v>
      </c>
      <c r="M1786" s="9"/>
      <c r="N1786" s="9"/>
      <c r="O1786" s="21"/>
      <c r="Q1786" s="29"/>
      <c r="T1786">
        <v>1</v>
      </c>
      <c r="U1786" s="17"/>
      <c r="V1786" s="2"/>
      <c r="Y1786" t="str">
        <f t="shared" si="120"/>
        <v/>
      </c>
      <c r="AA1786" t="str">
        <f t="shared" si="121"/>
        <v/>
      </c>
      <c r="AC1786" s="7"/>
      <c r="AD1786" t="s">
        <v>5399</v>
      </c>
      <c r="AE1786">
        <f t="shared" si="122"/>
        <v>1</v>
      </c>
      <c r="AG1786" s="2"/>
      <c r="AI1786" s="7"/>
    </row>
    <row r="1787" spans="1:35" ht="11" customHeight="1" outlineLevel="1" x14ac:dyDescent="0.25">
      <c r="A1787" t="s">
        <v>5630</v>
      </c>
      <c r="C1787" s="2" t="s">
        <v>11983</v>
      </c>
      <c r="D1787" s="2">
        <v>6639</v>
      </c>
      <c r="E1787" s="7">
        <v>2016</v>
      </c>
      <c r="F1787" s="5" t="s">
        <v>9347</v>
      </c>
      <c r="H1787" s="5" t="s">
        <v>5398</v>
      </c>
      <c r="I1787" s="6" t="s">
        <v>5399</v>
      </c>
      <c r="J1787" s="6" t="s">
        <v>9393</v>
      </c>
      <c r="K1787" s="17">
        <v>1</v>
      </c>
      <c r="L1787" s="17" t="s">
        <v>20076</v>
      </c>
      <c r="M1787" s="9"/>
      <c r="N1787" s="9"/>
      <c r="O1787" s="21"/>
      <c r="Q1787" s="29"/>
      <c r="U1787" s="17"/>
      <c r="V1787" s="2"/>
      <c r="Y1787" t="str">
        <f t="shared" si="120"/>
        <v/>
      </c>
      <c r="AA1787" t="str">
        <f t="shared" si="121"/>
        <v/>
      </c>
      <c r="AC1787" s="7"/>
      <c r="AD1787" t="s">
        <v>5399</v>
      </c>
      <c r="AE1787">
        <f t="shared" si="122"/>
        <v>1</v>
      </c>
      <c r="AG1787" s="2"/>
      <c r="AI1787" s="7"/>
    </row>
    <row r="1788" spans="1:35" ht="11" customHeight="1" outlineLevel="1" x14ac:dyDescent="0.25">
      <c r="A1788" t="s">
        <v>5630</v>
      </c>
      <c r="C1788" s="2" t="s">
        <v>11983</v>
      </c>
      <c r="D1788" s="2" t="s">
        <v>9394</v>
      </c>
      <c r="E1788" s="7">
        <v>2016</v>
      </c>
      <c r="F1788" s="5" t="s">
        <v>9348</v>
      </c>
      <c r="H1788" s="5" t="s">
        <v>5398</v>
      </c>
      <c r="I1788" s="6" t="s">
        <v>5399</v>
      </c>
      <c r="J1788" s="6" t="s">
        <v>9393</v>
      </c>
      <c r="K1788" s="17">
        <v>1</v>
      </c>
      <c r="L1788" s="17" t="s">
        <v>7730</v>
      </c>
      <c r="M1788" s="9">
        <v>12</v>
      </c>
      <c r="N1788" s="9"/>
      <c r="O1788" s="21"/>
      <c r="Q1788" s="29"/>
      <c r="U1788" s="17"/>
      <c r="V1788" s="2"/>
      <c r="Y1788" t="str">
        <f t="shared" si="120"/>
        <v/>
      </c>
      <c r="AA1788">
        <f t="shared" si="121"/>
        <v>1</v>
      </c>
      <c r="AC1788" s="7"/>
      <c r="AD1788" t="s">
        <v>5399</v>
      </c>
      <c r="AE1788">
        <f t="shared" si="122"/>
        <v>1</v>
      </c>
      <c r="AG1788" s="2"/>
      <c r="AI1788" s="7"/>
    </row>
    <row r="1789" spans="1:35" ht="11" customHeight="1" outlineLevel="1" x14ac:dyDescent="0.25">
      <c r="A1789" t="s">
        <v>5630</v>
      </c>
      <c r="C1789" s="2" t="s">
        <v>11983</v>
      </c>
      <c r="D1789" s="2">
        <v>6640</v>
      </c>
      <c r="E1789" s="7">
        <v>2016</v>
      </c>
      <c r="F1789" s="5" t="s">
        <v>9346</v>
      </c>
      <c r="H1789" s="5" t="s">
        <v>5398</v>
      </c>
      <c r="I1789" s="6" t="s">
        <v>5399</v>
      </c>
      <c r="J1789" s="6" t="s">
        <v>9393</v>
      </c>
      <c r="K1789" s="17">
        <v>1</v>
      </c>
      <c r="L1789" s="17" t="s">
        <v>7730</v>
      </c>
      <c r="M1789" s="9">
        <v>7</v>
      </c>
      <c r="N1789" s="9"/>
      <c r="O1789" s="21"/>
      <c r="Q1789" s="29"/>
      <c r="U1789" s="17"/>
      <c r="V1789" s="2"/>
      <c r="Y1789" t="str">
        <f t="shared" si="120"/>
        <v/>
      </c>
      <c r="AA1789">
        <f t="shared" si="121"/>
        <v>1</v>
      </c>
      <c r="AB1789">
        <v>1</v>
      </c>
      <c r="AC1789" s="7"/>
      <c r="AD1789" t="s">
        <v>5399</v>
      </c>
      <c r="AE1789">
        <f t="shared" si="122"/>
        <v>1</v>
      </c>
      <c r="AG1789" s="2"/>
      <c r="AI1789" s="7"/>
    </row>
    <row r="1790" spans="1:35" ht="11" customHeight="1" outlineLevel="1" x14ac:dyDescent="0.25">
      <c r="A1790" t="s">
        <v>5630</v>
      </c>
      <c r="C1790" s="2" t="s">
        <v>11983</v>
      </c>
      <c r="D1790" s="2">
        <v>6691</v>
      </c>
      <c r="E1790" s="7">
        <v>2017</v>
      </c>
      <c r="F1790" s="5" t="s">
        <v>9395</v>
      </c>
      <c r="H1790" s="5" t="s">
        <v>5398</v>
      </c>
      <c r="I1790" s="6" t="s">
        <v>9399</v>
      </c>
      <c r="J1790" s="6" t="s">
        <v>7554</v>
      </c>
      <c r="K1790" s="17">
        <v>7</v>
      </c>
      <c r="L1790" s="17" t="s">
        <v>20076</v>
      </c>
      <c r="M1790" s="9"/>
      <c r="N1790" s="9"/>
      <c r="O1790" s="21"/>
      <c r="Q1790" s="29"/>
      <c r="U1790" s="17"/>
      <c r="V1790" s="2"/>
      <c r="Y1790" t="str">
        <f t="shared" si="120"/>
        <v/>
      </c>
      <c r="AA1790" t="str">
        <f t="shared" si="121"/>
        <v/>
      </c>
      <c r="AC1790" s="7"/>
      <c r="AD1790" t="s">
        <v>9399</v>
      </c>
      <c r="AE1790">
        <f t="shared" si="122"/>
        <v>0</v>
      </c>
      <c r="AG1790" s="2"/>
      <c r="AI1790" s="7"/>
    </row>
    <row r="1791" spans="1:35" ht="11" customHeight="1" outlineLevel="1" x14ac:dyDescent="0.25">
      <c r="A1791" t="s">
        <v>5630</v>
      </c>
      <c r="C1791" s="2" t="s">
        <v>11983</v>
      </c>
      <c r="D1791" s="2">
        <v>6692</v>
      </c>
      <c r="E1791" s="7">
        <v>2017</v>
      </c>
      <c r="F1791" s="5" t="s">
        <v>9395</v>
      </c>
      <c r="H1791" s="5" t="s">
        <v>5398</v>
      </c>
      <c r="I1791" s="6" t="s">
        <v>9400</v>
      </c>
      <c r="J1791" s="6" t="s">
        <v>7554</v>
      </c>
      <c r="K1791" s="17">
        <v>7</v>
      </c>
      <c r="L1791" s="17" t="s">
        <v>20076</v>
      </c>
      <c r="M1791" s="9"/>
      <c r="N1791" s="9"/>
      <c r="O1791" s="21"/>
      <c r="Q1791" s="29"/>
      <c r="U1791" s="17"/>
      <c r="V1791" s="2"/>
      <c r="Y1791" t="str">
        <f t="shared" si="120"/>
        <v/>
      </c>
      <c r="AA1791" t="str">
        <f t="shared" si="121"/>
        <v/>
      </c>
      <c r="AC1791" s="7"/>
      <c r="AD1791" t="s">
        <v>9400</v>
      </c>
      <c r="AE1791">
        <f t="shared" ref="AE1791:AE1822" si="123">COUNTIF(I1791,"*Fuji*")</f>
        <v>0</v>
      </c>
      <c r="AG1791" s="2"/>
      <c r="AI1791" s="7"/>
    </row>
    <row r="1792" spans="1:35" ht="11" customHeight="1" outlineLevel="1" x14ac:dyDescent="0.25">
      <c r="A1792" t="s">
        <v>5630</v>
      </c>
      <c r="C1792" s="2" t="s">
        <v>11983</v>
      </c>
      <c r="D1792" s="2">
        <v>6693</v>
      </c>
      <c r="E1792" s="7">
        <v>2017</v>
      </c>
      <c r="F1792" s="5" t="s">
        <v>9395</v>
      </c>
      <c r="H1792" s="5" t="s">
        <v>5398</v>
      </c>
      <c r="I1792" s="6" t="s">
        <v>9401</v>
      </c>
      <c r="J1792" s="6" t="s">
        <v>7554</v>
      </c>
      <c r="K1792" s="17">
        <v>7</v>
      </c>
      <c r="L1792" s="17" t="s">
        <v>20076</v>
      </c>
      <c r="M1792" s="9"/>
      <c r="N1792" s="9"/>
      <c r="O1792" s="21"/>
      <c r="Q1792" s="29"/>
      <c r="U1792" s="17"/>
      <c r="V1792" s="2"/>
      <c r="Y1792" t="str">
        <f t="shared" si="120"/>
        <v/>
      </c>
      <c r="AA1792" t="str">
        <f t="shared" si="121"/>
        <v/>
      </c>
      <c r="AC1792" s="7"/>
      <c r="AD1792" t="s">
        <v>9401</v>
      </c>
      <c r="AE1792">
        <f t="shared" si="123"/>
        <v>0</v>
      </c>
      <c r="AG1792" s="2"/>
      <c r="AI1792" s="7"/>
    </row>
    <row r="1793" spans="1:35" ht="11" customHeight="1" outlineLevel="1" x14ac:dyDescent="0.25">
      <c r="A1793" t="s">
        <v>5630</v>
      </c>
      <c r="C1793" s="2" t="s">
        <v>11983</v>
      </c>
      <c r="D1793" s="2">
        <v>6694</v>
      </c>
      <c r="E1793" s="7">
        <v>2017</v>
      </c>
      <c r="F1793" s="5" t="s">
        <v>9395</v>
      </c>
      <c r="H1793" s="5" t="s">
        <v>5398</v>
      </c>
      <c r="I1793" s="6" t="s">
        <v>9402</v>
      </c>
      <c r="J1793" s="6" t="s">
        <v>7554</v>
      </c>
      <c r="K1793" s="17">
        <v>7</v>
      </c>
      <c r="L1793" s="17" t="s">
        <v>20076</v>
      </c>
      <c r="M1793" s="9"/>
      <c r="N1793" s="9"/>
      <c r="O1793" s="21"/>
      <c r="Q1793" s="29"/>
      <c r="U1793" s="17"/>
      <c r="V1793" s="2"/>
      <c r="Y1793" t="str">
        <f t="shared" si="120"/>
        <v/>
      </c>
      <c r="AA1793" t="str">
        <f t="shared" si="121"/>
        <v/>
      </c>
      <c r="AC1793" s="7"/>
      <c r="AD1793" t="s">
        <v>9402</v>
      </c>
      <c r="AE1793">
        <f t="shared" si="123"/>
        <v>0</v>
      </c>
      <c r="AG1793" s="2"/>
      <c r="AI1793" s="7"/>
    </row>
    <row r="1794" spans="1:35" ht="11" customHeight="1" outlineLevel="1" x14ac:dyDescent="0.25">
      <c r="A1794" t="s">
        <v>5630</v>
      </c>
      <c r="C1794" s="2" t="s">
        <v>11983</v>
      </c>
      <c r="D1794" s="2" t="s">
        <v>9404</v>
      </c>
      <c r="E1794" s="7">
        <v>2017</v>
      </c>
      <c r="F1794" s="5" t="s">
        <v>9396</v>
      </c>
      <c r="H1794" s="5" t="s">
        <v>5398</v>
      </c>
      <c r="I1794" s="6" t="s">
        <v>7554</v>
      </c>
      <c r="J1794" s="6" t="s">
        <v>7554</v>
      </c>
      <c r="K1794" s="17">
        <v>7</v>
      </c>
      <c r="L1794" s="17" t="s">
        <v>7730</v>
      </c>
      <c r="M1794" s="9">
        <v>2.5</v>
      </c>
      <c r="N1794" s="9"/>
      <c r="O1794" s="21"/>
      <c r="Q1794" s="29"/>
      <c r="U1794" s="17"/>
      <c r="V1794" s="2"/>
      <c r="Y1794" t="str">
        <f t="shared" si="120"/>
        <v/>
      </c>
      <c r="AA1794">
        <f t="shared" si="121"/>
        <v>1</v>
      </c>
      <c r="AC1794" s="7"/>
      <c r="AD1794" t="s">
        <v>7554</v>
      </c>
      <c r="AE1794">
        <f t="shared" si="123"/>
        <v>0</v>
      </c>
      <c r="AG1794" s="2"/>
      <c r="AI1794" s="7"/>
    </row>
    <row r="1795" spans="1:35" ht="11" customHeight="1" outlineLevel="1" x14ac:dyDescent="0.25">
      <c r="A1795" t="s">
        <v>5630</v>
      </c>
      <c r="C1795" s="2" t="s">
        <v>11983</v>
      </c>
      <c r="D1795" s="2">
        <v>6695</v>
      </c>
      <c r="E1795" s="7">
        <v>2017</v>
      </c>
      <c r="F1795" s="5" t="s">
        <v>9397</v>
      </c>
      <c r="H1795" s="5" t="s">
        <v>5398</v>
      </c>
      <c r="I1795" s="6" t="s">
        <v>9403</v>
      </c>
      <c r="J1795" s="6" t="s">
        <v>7554</v>
      </c>
      <c r="K1795" s="17">
        <v>7</v>
      </c>
      <c r="L1795" s="17" t="s">
        <v>20076</v>
      </c>
      <c r="M1795" s="9"/>
      <c r="N1795" s="9"/>
      <c r="O1795" s="21"/>
      <c r="Q1795" s="29"/>
      <c r="U1795" s="17"/>
      <c r="V1795" s="2"/>
      <c r="Y1795" t="str">
        <f t="shared" si="120"/>
        <v/>
      </c>
      <c r="AA1795" t="str">
        <f t="shared" si="121"/>
        <v/>
      </c>
      <c r="AC1795" s="7"/>
      <c r="AD1795" t="s">
        <v>9403</v>
      </c>
      <c r="AE1795">
        <f t="shared" si="123"/>
        <v>0</v>
      </c>
      <c r="AG1795" s="2"/>
      <c r="AI1795" s="7"/>
    </row>
    <row r="1796" spans="1:35" ht="11" customHeight="1" outlineLevel="1" x14ac:dyDescent="0.25">
      <c r="A1796" t="s">
        <v>5630</v>
      </c>
      <c r="C1796" s="2" t="s">
        <v>11983</v>
      </c>
      <c r="D1796" s="2" t="s">
        <v>9405</v>
      </c>
      <c r="E1796" s="7">
        <v>2017</v>
      </c>
      <c r="F1796" s="5" t="s">
        <v>9398</v>
      </c>
      <c r="H1796" s="5" t="s">
        <v>5398</v>
      </c>
      <c r="I1796" s="6" t="s">
        <v>7554</v>
      </c>
      <c r="J1796" s="6" t="s">
        <v>7554</v>
      </c>
      <c r="K1796" s="17">
        <v>7</v>
      </c>
      <c r="L1796" s="17" t="s">
        <v>7730</v>
      </c>
      <c r="M1796" s="9">
        <v>2.5</v>
      </c>
      <c r="N1796" s="9"/>
      <c r="O1796" s="21"/>
      <c r="Q1796" s="29"/>
      <c r="U1796" s="17"/>
      <c r="V1796" s="2"/>
      <c r="Y1796" t="str">
        <f t="shared" si="120"/>
        <v/>
      </c>
      <c r="AA1796">
        <f t="shared" si="121"/>
        <v>1</v>
      </c>
      <c r="AC1796" s="7"/>
      <c r="AD1796" t="s">
        <v>7554</v>
      </c>
      <c r="AE1796">
        <f t="shared" si="123"/>
        <v>0</v>
      </c>
      <c r="AG1796" s="2"/>
      <c r="AI1796" s="7"/>
    </row>
    <row r="1797" spans="1:35" ht="11" customHeight="1" outlineLevel="1" x14ac:dyDescent="0.25">
      <c r="A1797" t="s">
        <v>5630</v>
      </c>
      <c r="C1797" s="2" t="s">
        <v>11983</v>
      </c>
      <c r="D1797" s="2">
        <v>7341</v>
      </c>
      <c r="E1797" s="7">
        <v>2017</v>
      </c>
      <c r="F1797" s="5" t="s">
        <v>9395</v>
      </c>
      <c r="H1797" s="5" t="s">
        <v>5398</v>
      </c>
      <c r="I1797" s="6" t="s">
        <v>9407</v>
      </c>
      <c r="J1797" s="6" t="s">
        <v>9406</v>
      </c>
      <c r="K1797" s="17">
        <v>1</v>
      </c>
      <c r="L1797" s="17" t="s">
        <v>20076</v>
      </c>
      <c r="M1797" s="9"/>
      <c r="N1797" s="9"/>
      <c r="O1797" s="21"/>
      <c r="Q1797" s="29"/>
      <c r="U1797" s="17"/>
      <c r="V1797" s="2"/>
      <c r="Y1797" t="str">
        <f t="shared" si="120"/>
        <v/>
      </c>
      <c r="AA1797" t="str">
        <f t="shared" si="121"/>
        <v/>
      </c>
      <c r="AC1797" s="7"/>
      <c r="AD1797" t="s">
        <v>9407</v>
      </c>
      <c r="AE1797">
        <f t="shared" si="123"/>
        <v>0</v>
      </c>
      <c r="AG1797" s="2"/>
      <c r="AI1797" s="7"/>
    </row>
    <row r="1798" spans="1:35" ht="11" customHeight="1" outlineLevel="1" x14ac:dyDescent="0.25">
      <c r="A1798" t="s">
        <v>5630</v>
      </c>
      <c r="C1798" s="2" t="s">
        <v>11983</v>
      </c>
      <c r="D1798" s="2">
        <v>7342</v>
      </c>
      <c r="E1798" s="7">
        <v>2017</v>
      </c>
      <c r="F1798" s="5" t="s">
        <v>9395</v>
      </c>
      <c r="H1798" s="5" t="s">
        <v>5398</v>
      </c>
      <c r="I1798" s="6" t="s">
        <v>9408</v>
      </c>
      <c r="J1798" s="6" t="s">
        <v>9406</v>
      </c>
      <c r="K1798" s="17">
        <v>1</v>
      </c>
      <c r="L1798" s="17" t="s">
        <v>20076</v>
      </c>
      <c r="M1798" s="9"/>
      <c r="N1798" s="9"/>
      <c r="O1798" s="21"/>
      <c r="Q1798" s="29"/>
      <c r="U1798" s="17"/>
      <c r="V1798" s="2"/>
      <c r="Y1798" t="str">
        <f t="shared" si="120"/>
        <v/>
      </c>
      <c r="AA1798" t="str">
        <f t="shared" si="121"/>
        <v/>
      </c>
      <c r="AC1798" s="7"/>
      <c r="AD1798" t="s">
        <v>9408</v>
      </c>
      <c r="AE1798">
        <f t="shared" si="123"/>
        <v>0</v>
      </c>
      <c r="AG1798" s="2"/>
      <c r="AI1798" s="7"/>
    </row>
    <row r="1799" spans="1:35" ht="11" customHeight="1" outlineLevel="1" x14ac:dyDescent="0.25">
      <c r="A1799" t="s">
        <v>5630</v>
      </c>
      <c r="C1799" s="2" t="s">
        <v>11983</v>
      </c>
      <c r="D1799" s="2">
        <v>7343</v>
      </c>
      <c r="E1799" s="7">
        <v>2017</v>
      </c>
      <c r="F1799" s="5" t="s">
        <v>9395</v>
      </c>
      <c r="H1799" s="5" t="s">
        <v>5398</v>
      </c>
      <c r="I1799" s="6" t="s">
        <v>9409</v>
      </c>
      <c r="J1799" s="6" t="s">
        <v>9406</v>
      </c>
      <c r="K1799" s="17">
        <v>1</v>
      </c>
      <c r="L1799" s="17" t="s">
        <v>20076</v>
      </c>
      <c r="M1799" s="9"/>
      <c r="N1799" s="9"/>
      <c r="O1799" s="21"/>
      <c r="Q1799" s="29"/>
      <c r="U1799" s="17"/>
      <c r="V1799" s="2"/>
      <c r="Y1799" t="str">
        <f t="shared" si="120"/>
        <v/>
      </c>
      <c r="AA1799" t="str">
        <f t="shared" si="121"/>
        <v/>
      </c>
      <c r="AC1799" s="7"/>
      <c r="AD1799" t="s">
        <v>9409</v>
      </c>
      <c r="AE1799">
        <f t="shared" si="123"/>
        <v>0</v>
      </c>
      <c r="AG1799" s="2"/>
      <c r="AI1799" s="7"/>
    </row>
    <row r="1800" spans="1:35" ht="11" customHeight="1" outlineLevel="1" collapsed="1" x14ac:dyDescent="0.25">
      <c r="A1800" t="s">
        <v>5630</v>
      </c>
      <c r="C1800" s="2" t="s">
        <v>11983</v>
      </c>
      <c r="D1800" s="2">
        <v>7344</v>
      </c>
      <c r="E1800" s="7">
        <v>2017</v>
      </c>
      <c r="F1800" s="5" t="s">
        <v>9395</v>
      </c>
      <c r="H1800" s="5" t="s">
        <v>5398</v>
      </c>
      <c r="I1800" s="6" t="s">
        <v>9410</v>
      </c>
      <c r="J1800" s="6" t="s">
        <v>9406</v>
      </c>
      <c r="K1800" s="17">
        <v>1</v>
      </c>
      <c r="L1800" s="17" t="s">
        <v>20076</v>
      </c>
      <c r="M1800" s="9"/>
      <c r="N1800" s="9"/>
      <c r="O1800" s="21"/>
      <c r="Q1800" s="29"/>
      <c r="U1800" s="17"/>
      <c r="V1800" s="2"/>
      <c r="Y1800" t="str">
        <f t="shared" si="120"/>
        <v/>
      </c>
      <c r="AA1800" t="str">
        <f t="shared" si="121"/>
        <v/>
      </c>
      <c r="AC1800" s="7"/>
      <c r="AD1800" t="s">
        <v>9410</v>
      </c>
      <c r="AE1800">
        <f t="shared" si="123"/>
        <v>0</v>
      </c>
      <c r="AG1800" s="2"/>
      <c r="AI1800" s="7"/>
    </row>
    <row r="1801" spans="1:35" ht="11" customHeight="1" outlineLevel="1" x14ac:dyDescent="0.25">
      <c r="A1801" t="s">
        <v>5630</v>
      </c>
      <c r="C1801" s="2" t="s">
        <v>11983</v>
      </c>
      <c r="D1801" s="2" t="s">
        <v>9412</v>
      </c>
      <c r="E1801" s="7">
        <v>2017</v>
      </c>
      <c r="F1801" s="5" t="s">
        <v>9396</v>
      </c>
      <c r="H1801" s="5" t="s">
        <v>5398</v>
      </c>
      <c r="I1801" s="6" t="s">
        <v>9406</v>
      </c>
      <c r="J1801" s="6" t="s">
        <v>9406</v>
      </c>
      <c r="K1801" s="17">
        <v>1</v>
      </c>
      <c r="L1801" s="17" t="s">
        <v>7730</v>
      </c>
      <c r="M1801" s="9">
        <v>2.5</v>
      </c>
      <c r="N1801" s="9"/>
      <c r="O1801" s="21"/>
      <c r="Q1801" s="29"/>
      <c r="U1801" s="17"/>
      <c r="V1801" s="2"/>
      <c r="Y1801" t="str">
        <f t="shared" si="120"/>
        <v/>
      </c>
      <c r="AA1801">
        <f t="shared" si="121"/>
        <v>1</v>
      </c>
      <c r="AC1801" s="7"/>
      <c r="AD1801" t="s">
        <v>9406</v>
      </c>
      <c r="AE1801">
        <f t="shared" si="123"/>
        <v>0</v>
      </c>
      <c r="AG1801" s="2"/>
      <c r="AI1801" s="7"/>
    </row>
    <row r="1802" spans="1:35" ht="11" customHeight="1" outlineLevel="1" x14ac:dyDescent="0.25">
      <c r="A1802" t="s">
        <v>5630</v>
      </c>
      <c r="C1802" s="2" t="s">
        <v>11983</v>
      </c>
      <c r="D1802" s="2">
        <v>7345</v>
      </c>
      <c r="E1802" s="7">
        <v>2017</v>
      </c>
      <c r="F1802" s="5" t="s">
        <v>9397</v>
      </c>
      <c r="H1802" s="5" t="s">
        <v>5398</v>
      </c>
      <c r="I1802" s="6" t="s">
        <v>9411</v>
      </c>
      <c r="J1802" s="6" t="s">
        <v>9406</v>
      </c>
      <c r="K1802" s="17">
        <v>1</v>
      </c>
      <c r="L1802" s="17" t="s">
        <v>20076</v>
      </c>
      <c r="M1802" s="9"/>
      <c r="N1802" s="9"/>
      <c r="O1802" s="21"/>
      <c r="Q1802" s="29"/>
      <c r="U1802" s="17"/>
      <c r="V1802" s="2"/>
      <c r="Y1802" t="str">
        <f t="shared" si="120"/>
        <v/>
      </c>
      <c r="AA1802" t="str">
        <f t="shared" si="121"/>
        <v/>
      </c>
      <c r="AC1802" s="7"/>
      <c r="AD1802" t="s">
        <v>9411</v>
      </c>
      <c r="AE1802">
        <f t="shared" si="123"/>
        <v>0</v>
      </c>
      <c r="AG1802" s="2"/>
      <c r="AI1802" s="7"/>
    </row>
    <row r="1803" spans="1:35" ht="11" customHeight="1" outlineLevel="1" x14ac:dyDescent="0.25">
      <c r="A1803" t="s">
        <v>5630</v>
      </c>
      <c r="C1803" s="2" t="s">
        <v>11983</v>
      </c>
      <c r="D1803" s="2" t="s">
        <v>9413</v>
      </c>
      <c r="E1803" s="7">
        <v>2017</v>
      </c>
      <c r="F1803" s="5" t="s">
        <v>9398</v>
      </c>
      <c r="H1803" s="5" t="s">
        <v>5398</v>
      </c>
      <c r="I1803" s="6" t="s">
        <v>9406</v>
      </c>
      <c r="J1803" s="6" t="s">
        <v>9406</v>
      </c>
      <c r="K1803" s="17">
        <v>1</v>
      </c>
      <c r="L1803" s="17" t="s">
        <v>7730</v>
      </c>
      <c r="M1803" s="9">
        <v>2.5</v>
      </c>
      <c r="N1803" s="9"/>
      <c r="O1803" s="21"/>
      <c r="Q1803" s="29"/>
      <c r="U1803" s="17"/>
      <c r="V1803" s="2"/>
      <c r="Y1803" t="str">
        <f t="shared" si="120"/>
        <v/>
      </c>
      <c r="AA1803">
        <f t="shared" si="121"/>
        <v>1</v>
      </c>
      <c r="AC1803" s="7"/>
      <c r="AD1803" t="s">
        <v>9406</v>
      </c>
      <c r="AE1803">
        <f t="shared" si="123"/>
        <v>0</v>
      </c>
      <c r="AG1803" s="2"/>
      <c r="AI1803" s="7"/>
    </row>
    <row r="1804" spans="1:35" ht="11" customHeight="1" outlineLevel="1" x14ac:dyDescent="0.25">
      <c r="A1804" t="s">
        <v>5630</v>
      </c>
      <c r="C1804" s="2" t="s">
        <v>11983</v>
      </c>
      <c r="D1804" s="2">
        <v>7586</v>
      </c>
      <c r="E1804" s="7">
        <v>2018</v>
      </c>
      <c r="F1804" s="5" t="s">
        <v>9395</v>
      </c>
      <c r="H1804" s="5" t="s">
        <v>5398</v>
      </c>
      <c r="I1804" s="6" t="s">
        <v>9414</v>
      </c>
      <c r="J1804" s="6" t="s">
        <v>7554</v>
      </c>
      <c r="K1804" s="17">
        <v>7</v>
      </c>
      <c r="L1804" s="17" t="s">
        <v>20076</v>
      </c>
      <c r="M1804" s="9"/>
      <c r="N1804" s="9"/>
      <c r="O1804" s="21"/>
      <c r="Q1804" s="29"/>
      <c r="U1804" s="17"/>
      <c r="V1804" s="2"/>
      <c r="Y1804" t="str">
        <f t="shared" si="120"/>
        <v/>
      </c>
      <c r="AA1804" t="str">
        <f t="shared" si="121"/>
        <v/>
      </c>
      <c r="AC1804" s="7"/>
      <c r="AD1804" t="s">
        <v>9414</v>
      </c>
      <c r="AE1804">
        <f t="shared" si="123"/>
        <v>0</v>
      </c>
      <c r="AG1804" s="2"/>
      <c r="AI1804" s="7"/>
    </row>
    <row r="1805" spans="1:35" ht="11" customHeight="1" outlineLevel="1" x14ac:dyDescent="0.25">
      <c r="A1805" t="s">
        <v>5630</v>
      </c>
      <c r="C1805" s="2" t="s">
        <v>11983</v>
      </c>
      <c r="D1805" s="2">
        <v>7587</v>
      </c>
      <c r="E1805" s="7">
        <v>2018</v>
      </c>
      <c r="F1805" s="5" t="s">
        <v>9395</v>
      </c>
      <c r="H1805" s="5" t="s">
        <v>5398</v>
      </c>
      <c r="I1805" s="6" t="s">
        <v>9415</v>
      </c>
      <c r="J1805" s="6" t="s">
        <v>7554</v>
      </c>
      <c r="K1805" s="17">
        <v>7</v>
      </c>
      <c r="L1805" s="17" t="s">
        <v>20076</v>
      </c>
      <c r="M1805" s="9"/>
      <c r="N1805" s="9"/>
      <c r="O1805" s="21"/>
      <c r="Q1805" s="29"/>
      <c r="U1805" s="17"/>
      <c r="V1805" s="2"/>
      <c r="Y1805" t="str">
        <f t="shared" si="120"/>
        <v/>
      </c>
      <c r="AA1805" t="str">
        <f t="shared" si="121"/>
        <v/>
      </c>
      <c r="AC1805" s="7"/>
      <c r="AD1805" t="s">
        <v>9415</v>
      </c>
      <c r="AE1805">
        <f t="shared" si="123"/>
        <v>0</v>
      </c>
      <c r="AG1805" s="2"/>
      <c r="AI1805" s="7"/>
    </row>
    <row r="1806" spans="1:35" ht="11" customHeight="1" outlineLevel="1" x14ac:dyDescent="0.25">
      <c r="A1806" t="s">
        <v>5630</v>
      </c>
      <c r="C1806" s="2" t="s">
        <v>11983</v>
      </c>
      <c r="D1806" s="2">
        <v>7588</v>
      </c>
      <c r="E1806" s="7">
        <v>2018</v>
      </c>
      <c r="F1806" s="5" t="s">
        <v>9395</v>
      </c>
      <c r="H1806" s="5" t="s">
        <v>5398</v>
      </c>
      <c r="I1806" s="6" t="s">
        <v>9416</v>
      </c>
      <c r="J1806" s="6" t="s">
        <v>7554</v>
      </c>
      <c r="K1806" s="17">
        <v>7</v>
      </c>
      <c r="L1806" s="17" t="s">
        <v>20076</v>
      </c>
      <c r="M1806" s="9"/>
      <c r="N1806" s="9"/>
      <c r="O1806" s="21"/>
      <c r="Q1806" s="29"/>
      <c r="U1806" s="17"/>
      <c r="V1806" s="2"/>
      <c r="Y1806" t="str">
        <f t="shared" ref="Y1806:Y1869" si="124">IF(COUNTIF(F1806,"*fdc*"),1,"")</f>
        <v/>
      </c>
      <c r="AA1806" t="str">
        <f t="shared" ref="AA1806:AA1869" si="125">IF(COUNTIF(F1806,"*s/s*"),1,"")</f>
        <v/>
      </c>
      <c r="AC1806" s="7"/>
      <c r="AD1806" t="s">
        <v>9416</v>
      </c>
      <c r="AE1806">
        <f t="shared" si="123"/>
        <v>0</v>
      </c>
      <c r="AG1806" s="2"/>
      <c r="AI1806" s="7"/>
    </row>
    <row r="1807" spans="1:35" ht="11" customHeight="1" outlineLevel="1" x14ac:dyDescent="0.25">
      <c r="A1807" t="s">
        <v>5630</v>
      </c>
      <c r="C1807" s="2" t="s">
        <v>11983</v>
      </c>
      <c r="D1807" s="2">
        <v>7589</v>
      </c>
      <c r="E1807" s="7">
        <v>2018</v>
      </c>
      <c r="F1807" s="5" t="s">
        <v>9395</v>
      </c>
      <c r="H1807" s="5" t="s">
        <v>5398</v>
      </c>
      <c r="I1807" s="6" t="s">
        <v>9417</v>
      </c>
      <c r="J1807" s="6" t="s">
        <v>7554</v>
      </c>
      <c r="K1807" s="17">
        <v>7</v>
      </c>
      <c r="L1807" s="17" t="s">
        <v>20076</v>
      </c>
      <c r="M1807" s="9"/>
      <c r="N1807" s="9"/>
      <c r="O1807" s="21"/>
      <c r="Q1807" s="29"/>
      <c r="U1807" s="17"/>
      <c r="V1807" s="2"/>
      <c r="Y1807" t="str">
        <f t="shared" si="124"/>
        <v/>
      </c>
      <c r="AA1807" t="str">
        <f t="shared" si="125"/>
        <v/>
      </c>
      <c r="AC1807" s="7"/>
      <c r="AD1807" t="s">
        <v>9417</v>
      </c>
      <c r="AE1807">
        <f t="shared" si="123"/>
        <v>0</v>
      </c>
      <c r="AG1807" s="2"/>
      <c r="AI1807" s="7"/>
    </row>
    <row r="1808" spans="1:35" ht="11" customHeight="1" outlineLevel="1" x14ac:dyDescent="0.25">
      <c r="A1808" t="s">
        <v>5630</v>
      </c>
      <c r="C1808" s="2" t="s">
        <v>11983</v>
      </c>
      <c r="D1808" s="2" t="s">
        <v>9419</v>
      </c>
      <c r="E1808" s="7">
        <v>2018</v>
      </c>
      <c r="F1808" s="5" t="s">
        <v>9396</v>
      </c>
      <c r="H1808" s="5" t="s">
        <v>5398</v>
      </c>
      <c r="I1808" s="6" t="s">
        <v>7554</v>
      </c>
      <c r="J1808" s="6" t="s">
        <v>7554</v>
      </c>
      <c r="K1808" s="17">
        <v>7</v>
      </c>
      <c r="L1808" s="17" t="s">
        <v>7730</v>
      </c>
      <c r="M1808" s="9">
        <v>9.1999999999999993</v>
      </c>
      <c r="N1808" s="9"/>
      <c r="O1808" s="21"/>
      <c r="Q1808" s="29"/>
      <c r="U1808" s="17"/>
      <c r="V1808" s="2"/>
      <c r="Y1808" t="str">
        <f t="shared" si="124"/>
        <v/>
      </c>
      <c r="AA1808">
        <f t="shared" si="125"/>
        <v>1</v>
      </c>
      <c r="AC1808" s="7"/>
      <c r="AD1808" t="s">
        <v>7554</v>
      </c>
      <c r="AE1808">
        <f t="shared" si="123"/>
        <v>0</v>
      </c>
      <c r="AG1808" s="2"/>
      <c r="AI1808" s="7"/>
    </row>
    <row r="1809" spans="1:35" ht="11" customHeight="1" outlineLevel="1" x14ac:dyDescent="0.25">
      <c r="A1809" t="s">
        <v>5630</v>
      </c>
      <c r="C1809" s="2" t="s">
        <v>11983</v>
      </c>
      <c r="D1809" s="2">
        <v>7590</v>
      </c>
      <c r="E1809" s="7">
        <v>2018</v>
      </c>
      <c r="F1809" s="5" t="s">
        <v>9397</v>
      </c>
      <c r="H1809" s="5" t="s">
        <v>5398</v>
      </c>
      <c r="I1809" s="6" t="s">
        <v>9418</v>
      </c>
      <c r="J1809" s="6" t="s">
        <v>7554</v>
      </c>
      <c r="K1809" s="17">
        <v>7</v>
      </c>
      <c r="L1809" s="17" t="s">
        <v>20076</v>
      </c>
      <c r="M1809" s="9"/>
      <c r="N1809" s="9"/>
      <c r="O1809" s="21"/>
      <c r="Q1809" s="29"/>
      <c r="U1809" s="17"/>
      <c r="V1809" s="2"/>
      <c r="Y1809" t="str">
        <f t="shared" si="124"/>
        <v/>
      </c>
      <c r="AA1809" t="str">
        <f t="shared" si="125"/>
        <v/>
      </c>
      <c r="AC1809" s="7"/>
      <c r="AD1809" t="s">
        <v>9418</v>
      </c>
      <c r="AE1809">
        <f t="shared" si="123"/>
        <v>0</v>
      </c>
      <c r="AG1809" s="2"/>
      <c r="AI1809" s="7"/>
    </row>
    <row r="1810" spans="1:35" ht="11" customHeight="1" outlineLevel="1" x14ac:dyDescent="0.25">
      <c r="A1810" t="s">
        <v>5630</v>
      </c>
      <c r="C1810" s="2" t="s">
        <v>11983</v>
      </c>
      <c r="D1810" s="2" t="s">
        <v>9420</v>
      </c>
      <c r="E1810" s="7">
        <v>2018</v>
      </c>
      <c r="F1810" s="5" t="s">
        <v>9398</v>
      </c>
      <c r="H1810" s="5" t="s">
        <v>5398</v>
      </c>
      <c r="I1810" s="6" t="s">
        <v>7554</v>
      </c>
      <c r="J1810" s="6" t="s">
        <v>7554</v>
      </c>
      <c r="K1810" s="17">
        <v>7</v>
      </c>
      <c r="L1810" s="17" t="s">
        <v>7730</v>
      </c>
      <c r="M1810" s="9">
        <v>9.1999999999999993</v>
      </c>
      <c r="N1810" s="9"/>
      <c r="O1810" s="21"/>
      <c r="Q1810" s="29"/>
      <c r="U1810" s="17"/>
      <c r="V1810" s="2"/>
      <c r="Y1810" t="str">
        <f t="shared" si="124"/>
        <v/>
      </c>
      <c r="AA1810">
        <f t="shared" si="125"/>
        <v>1</v>
      </c>
      <c r="AC1810" s="7"/>
      <c r="AD1810" t="s">
        <v>7554</v>
      </c>
      <c r="AE1810">
        <f t="shared" si="123"/>
        <v>0</v>
      </c>
      <c r="AG1810" s="2"/>
      <c r="AI1810" s="7"/>
    </row>
    <row r="1811" spans="1:35" ht="11" customHeight="1" outlineLevel="1" x14ac:dyDescent="0.25">
      <c r="A1811" t="s">
        <v>5630</v>
      </c>
      <c r="C1811" s="2" t="s">
        <v>11983</v>
      </c>
      <c r="D1811" s="2" t="s">
        <v>9421</v>
      </c>
      <c r="E1811" s="7">
        <v>2018</v>
      </c>
      <c r="F1811" s="5" t="s">
        <v>9396</v>
      </c>
      <c r="H1811" s="5" t="s">
        <v>5398</v>
      </c>
      <c r="I1811" s="6" t="s">
        <v>2352</v>
      </c>
      <c r="J1811" s="6" t="s">
        <v>8534</v>
      </c>
      <c r="K1811" s="17">
        <v>1</v>
      </c>
      <c r="L1811" s="17" t="s">
        <v>7730</v>
      </c>
      <c r="M1811" s="9">
        <v>2.5</v>
      </c>
      <c r="N1811" s="9"/>
      <c r="O1811" s="21"/>
      <c r="Q1811" s="29"/>
      <c r="U1811" s="17"/>
      <c r="V1811" s="2"/>
      <c r="Y1811" t="str">
        <f t="shared" si="124"/>
        <v/>
      </c>
      <c r="AA1811">
        <f t="shared" si="125"/>
        <v>1</v>
      </c>
      <c r="AB1811">
        <v>1</v>
      </c>
      <c r="AC1811" s="7"/>
      <c r="AD1811" t="s">
        <v>2352</v>
      </c>
      <c r="AE1811">
        <f t="shared" si="123"/>
        <v>0</v>
      </c>
      <c r="AG1811" s="2">
        <v>1</v>
      </c>
      <c r="AI1811" s="7"/>
    </row>
    <row r="1812" spans="1:35" ht="11" customHeight="1" outlineLevel="1" x14ac:dyDescent="0.25">
      <c r="A1812" t="s">
        <v>5630</v>
      </c>
      <c r="C1812" s="2" t="s">
        <v>11983</v>
      </c>
      <c r="D1812" s="2">
        <v>7907</v>
      </c>
      <c r="E1812" s="7">
        <v>2018</v>
      </c>
      <c r="F1812" s="5" t="s">
        <v>9340</v>
      </c>
      <c r="H1812" s="5" t="s">
        <v>5398</v>
      </c>
      <c r="I1812" s="6" t="s">
        <v>9424</v>
      </c>
      <c r="J1812" s="6" t="s">
        <v>7554</v>
      </c>
      <c r="K1812" s="17">
        <v>7</v>
      </c>
      <c r="L1812" s="17" t="s">
        <v>20076</v>
      </c>
      <c r="M1812" s="9"/>
      <c r="N1812" s="9"/>
      <c r="O1812" s="21"/>
      <c r="Q1812" s="29"/>
      <c r="U1812" s="17"/>
      <c r="V1812" s="2"/>
      <c r="Y1812" t="str">
        <f t="shared" si="124"/>
        <v/>
      </c>
      <c r="AA1812" t="str">
        <f t="shared" si="125"/>
        <v/>
      </c>
      <c r="AC1812" s="7"/>
      <c r="AD1812" t="s">
        <v>9424</v>
      </c>
      <c r="AE1812">
        <f t="shared" si="123"/>
        <v>0</v>
      </c>
      <c r="AG1812" s="2"/>
      <c r="AI1812" s="7"/>
    </row>
    <row r="1813" spans="1:35" ht="11" customHeight="1" outlineLevel="1" x14ac:dyDescent="0.25">
      <c r="A1813" t="s">
        <v>5630</v>
      </c>
      <c r="C1813" s="2" t="s">
        <v>11983</v>
      </c>
      <c r="D1813" s="2">
        <v>7908</v>
      </c>
      <c r="E1813" s="7">
        <v>2018</v>
      </c>
      <c r="F1813" s="5" t="s">
        <v>9340</v>
      </c>
      <c r="H1813" s="5" t="s">
        <v>5398</v>
      </c>
      <c r="I1813" s="6" t="s">
        <v>9425</v>
      </c>
      <c r="J1813" s="6" t="s">
        <v>7554</v>
      </c>
      <c r="K1813" s="17">
        <v>7</v>
      </c>
      <c r="L1813" s="17" t="s">
        <v>20076</v>
      </c>
      <c r="M1813" s="9"/>
      <c r="N1813" s="9"/>
      <c r="O1813" s="21"/>
      <c r="Q1813" s="29"/>
      <c r="U1813" s="17"/>
      <c r="V1813" s="2"/>
      <c r="Y1813" t="str">
        <f t="shared" si="124"/>
        <v/>
      </c>
      <c r="AA1813" t="str">
        <f t="shared" si="125"/>
        <v/>
      </c>
      <c r="AC1813" s="7"/>
      <c r="AD1813" t="s">
        <v>9425</v>
      </c>
      <c r="AE1813">
        <f t="shared" si="123"/>
        <v>0</v>
      </c>
      <c r="AG1813" s="2"/>
      <c r="AI1813" s="7"/>
    </row>
    <row r="1814" spans="1:35" ht="11" customHeight="1" outlineLevel="1" x14ac:dyDescent="0.25">
      <c r="A1814" t="s">
        <v>5630</v>
      </c>
      <c r="C1814" s="2" t="s">
        <v>11983</v>
      </c>
      <c r="D1814" s="2">
        <v>7909</v>
      </c>
      <c r="E1814" s="7">
        <v>2018</v>
      </c>
      <c r="F1814" s="5" t="s">
        <v>9340</v>
      </c>
      <c r="H1814" s="5" t="s">
        <v>5398</v>
      </c>
      <c r="I1814" s="6" t="s">
        <v>9426</v>
      </c>
      <c r="J1814" s="6" t="s">
        <v>7554</v>
      </c>
      <c r="K1814" s="17">
        <v>7</v>
      </c>
      <c r="L1814" s="17" t="s">
        <v>20076</v>
      </c>
      <c r="M1814" s="9"/>
      <c r="N1814" s="9"/>
      <c r="O1814" s="21"/>
      <c r="Q1814" s="29"/>
      <c r="U1814" s="17"/>
      <c r="V1814" s="2"/>
      <c r="Y1814" t="str">
        <f t="shared" si="124"/>
        <v/>
      </c>
      <c r="AA1814" t="str">
        <f t="shared" si="125"/>
        <v/>
      </c>
      <c r="AC1814" s="7"/>
      <c r="AD1814" t="s">
        <v>9426</v>
      </c>
      <c r="AE1814">
        <f t="shared" si="123"/>
        <v>0</v>
      </c>
      <c r="AG1814" s="2"/>
      <c r="AI1814" s="7"/>
    </row>
    <row r="1815" spans="1:35" ht="11" customHeight="1" outlineLevel="1" x14ac:dyDescent="0.25">
      <c r="A1815" t="s">
        <v>5630</v>
      </c>
      <c r="C1815" s="2" t="s">
        <v>11983</v>
      </c>
      <c r="D1815" s="2">
        <v>7910</v>
      </c>
      <c r="E1815" s="7">
        <v>2018</v>
      </c>
      <c r="F1815" s="5" t="s">
        <v>9340</v>
      </c>
      <c r="H1815" s="5" t="s">
        <v>5398</v>
      </c>
      <c r="I1815" s="6" t="s">
        <v>9427</v>
      </c>
      <c r="J1815" s="6" t="s">
        <v>7554</v>
      </c>
      <c r="K1815" s="17">
        <v>7</v>
      </c>
      <c r="L1815" s="17" t="s">
        <v>20076</v>
      </c>
      <c r="M1815" s="9"/>
      <c r="N1815" s="9"/>
      <c r="O1815" s="21"/>
      <c r="Q1815" s="29"/>
      <c r="U1815" s="17"/>
      <c r="V1815" s="2"/>
      <c r="Y1815" t="str">
        <f t="shared" si="124"/>
        <v/>
      </c>
      <c r="AA1815" t="str">
        <f t="shared" si="125"/>
        <v/>
      </c>
      <c r="AC1815" s="7"/>
      <c r="AD1815" t="s">
        <v>9427</v>
      </c>
      <c r="AE1815">
        <f t="shared" si="123"/>
        <v>0</v>
      </c>
      <c r="AG1815" s="2"/>
      <c r="AI1815" s="7"/>
    </row>
    <row r="1816" spans="1:35" ht="11" customHeight="1" outlineLevel="1" x14ac:dyDescent="0.25">
      <c r="A1816" t="s">
        <v>5630</v>
      </c>
      <c r="C1816" s="2" t="s">
        <v>11983</v>
      </c>
      <c r="D1816" s="2" t="s">
        <v>9428</v>
      </c>
      <c r="E1816" s="7">
        <v>2018</v>
      </c>
      <c r="F1816" s="5" t="s">
        <v>9341</v>
      </c>
      <c r="H1816" s="5" t="s">
        <v>5398</v>
      </c>
      <c r="I1816" s="6" t="s">
        <v>7554</v>
      </c>
      <c r="J1816" s="6" t="s">
        <v>7554</v>
      </c>
      <c r="K1816" s="17">
        <v>7</v>
      </c>
      <c r="L1816" s="17" t="s">
        <v>7730</v>
      </c>
      <c r="M1816" s="9">
        <v>9.1999999999999993</v>
      </c>
      <c r="N1816" s="9"/>
      <c r="O1816" s="21"/>
      <c r="Q1816" s="29"/>
      <c r="U1816" s="17"/>
      <c r="V1816" s="2"/>
      <c r="Y1816" t="str">
        <f t="shared" si="124"/>
        <v/>
      </c>
      <c r="AA1816">
        <f t="shared" si="125"/>
        <v>1</v>
      </c>
      <c r="AC1816" s="7"/>
      <c r="AD1816" t="s">
        <v>7554</v>
      </c>
      <c r="AE1816">
        <f t="shared" si="123"/>
        <v>0</v>
      </c>
      <c r="AG1816" s="2"/>
      <c r="AI1816" s="7"/>
    </row>
    <row r="1817" spans="1:35" ht="11" customHeight="1" outlineLevel="1" x14ac:dyDescent="0.25">
      <c r="A1817" t="s">
        <v>5630</v>
      </c>
      <c r="C1817" s="2" t="s">
        <v>11983</v>
      </c>
      <c r="D1817" s="2">
        <v>7911</v>
      </c>
      <c r="E1817" s="7">
        <v>2018</v>
      </c>
      <c r="F1817" s="5" t="s">
        <v>9422</v>
      </c>
      <c r="H1817" s="5" t="s">
        <v>5398</v>
      </c>
      <c r="I1817" s="6" t="s">
        <v>9414</v>
      </c>
      <c r="J1817" s="6" t="s">
        <v>7554</v>
      </c>
      <c r="K1817" s="17">
        <v>7</v>
      </c>
      <c r="L1817" s="17" t="s">
        <v>20076</v>
      </c>
      <c r="M1817" s="9"/>
      <c r="N1817" s="9"/>
      <c r="O1817" s="21"/>
      <c r="Q1817" s="29"/>
      <c r="U1817" s="17"/>
      <c r="V1817" s="2"/>
      <c r="Y1817" t="str">
        <f t="shared" si="124"/>
        <v/>
      </c>
      <c r="AA1817" t="str">
        <f t="shared" si="125"/>
        <v/>
      </c>
      <c r="AC1817" s="7"/>
      <c r="AD1817" t="s">
        <v>9414</v>
      </c>
      <c r="AE1817">
        <f t="shared" si="123"/>
        <v>0</v>
      </c>
      <c r="AG1817" s="2"/>
      <c r="AI1817" s="7"/>
    </row>
    <row r="1818" spans="1:35" ht="11" customHeight="1" outlineLevel="1" x14ac:dyDescent="0.25">
      <c r="A1818" t="s">
        <v>5630</v>
      </c>
      <c r="C1818" s="2" t="s">
        <v>11983</v>
      </c>
      <c r="D1818" s="2" t="s">
        <v>9429</v>
      </c>
      <c r="E1818" s="7">
        <v>2018</v>
      </c>
      <c r="F1818" s="5" t="s">
        <v>9423</v>
      </c>
      <c r="H1818" s="5" t="s">
        <v>5398</v>
      </c>
      <c r="I1818" s="6" t="s">
        <v>7554</v>
      </c>
      <c r="J1818" s="6" t="s">
        <v>7554</v>
      </c>
      <c r="K1818" s="17">
        <v>7</v>
      </c>
      <c r="L1818" s="17" t="s">
        <v>7730</v>
      </c>
      <c r="M1818" s="9">
        <v>9.1999999999999993</v>
      </c>
      <c r="N1818" s="9"/>
      <c r="O1818" s="21"/>
      <c r="Q1818" s="29"/>
      <c r="U1818" s="17"/>
      <c r="V1818" s="2"/>
      <c r="Y1818" t="str">
        <f t="shared" si="124"/>
        <v/>
      </c>
      <c r="AA1818">
        <f t="shared" si="125"/>
        <v>1</v>
      </c>
      <c r="AC1818" s="7"/>
      <c r="AD1818" t="s">
        <v>7554</v>
      </c>
      <c r="AE1818">
        <f t="shared" si="123"/>
        <v>0</v>
      </c>
      <c r="AG1818" s="2"/>
      <c r="AI1818" s="7"/>
    </row>
    <row r="1819" spans="1:35" ht="11" customHeight="1" outlineLevel="1" x14ac:dyDescent="0.25">
      <c r="A1819" t="s">
        <v>5630</v>
      </c>
      <c r="C1819" s="2" t="s">
        <v>11983</v>
      </c>
      <c r="D1819" s="2">
        <v>8245</v>
      </c>
      <c r="E1819" s="7">
        <v>2018</v>
      </c>
      <c r="F1819" s="5" t="s">
        <v>9395</v>
      </c>
      <c r="H1819" s="5" t="s">
        <v>5398</v>
      </c>
      <c r="I1819" s="6" t="s">
        <v>9431</v>
      </c>
      <c r="J1819" s="6" t="s">
        <v>9430</v>
      </c>
      <c r="K1819" s="17">
        <v>5</v>
      </c>
      <c r="L1819" s="17" t="s">
        <v>7730</v>
      </c>
      <c r="M1819" s="9">
        <v>9.1999999999999993</v>
      </c>
      <c r="N1819" s="9"/>
      <c r="O1819" s="21"/>
      <c r="Q1819" s="29"/>
      <c r="U1819" s="17"/>
      <c r="V1819" s="2"/>
      <c r="Y1819" t="str">
        <f t="shared" si="124"/>
        <v/>
      </c>
      <c r="AA1819" t="str">
        <f t="shared" si="125"/>
        <v/>
      </c>
      <c r="AC1819" s="7"/>
      <c r="AD1819" t="s">
        <v>9431</v>
      </c>
      <c r="AE1819">
        <f t="shared" si="123"/>
        <v>0</v>
      </c>
      <c r="AG1819" s="2"/>
      <c r="AI1819" s="7"/>
    </row>
    <row r="1820" spans="1:35" ht="11" customHeight="1" outlineLevel="1" x14ac:dyDescent="0.25">
      <c r="A1820" t="s">
        <v>5630</v>
      </c>
      <c r="C1820" s="2" t="s">
        <v>11983</v>
      </c>
      <c r="D1820" s="2" t="s">
        <v>18725</v>
      </c>
      <c r="E1820" s="7">
        <v>2018</v>
      </c>
      <c r="F1820" s="5" t="s">
        <v>9423</v>
      </c>
      <c r="G1820">
        <v>1</v>
      </c>
      <c r="H1820" s="5" t="s">
        <v>5398</v>
      </c>
      <c r="I1820" s="6" t="s">
        <v>5399</v>
      </c>
      <c r="J1820" s="6" t="s">
        <v>9432</v>
      </c>
      <c r="K1820" s="17">
        <v>3</v>
      </c>
      <c r="L1820" s="17" t="s">
        <v>7732</v>
      </c>
      <c r="M1820" s="9"/>
      <c r="N1820" s="9"/>
      <c r="O1820" s="21"/>
      <c r="Q1820" s="29"/>
      <c r="U1820" s="17"/>
      <c r="V1820" s="2"/>
      <c r="Y1820" t="str">
        <f t="shared" si="124"/>
        <v/>
      </c>
      <c r="AA1820">
        <f t="shared" si="125"/>
        <v>1</v>
      </c>
      <c r="AB1820">
        <v>1</v>
      </c>
      <c r="AC1820" s="7"/>
      <c r="AD1820" t="s">
        <v>5399</v>
      </c>
      <c r="AE1820">
        <f t="shared" si="123"/>
        <v>1</v>
      </c>
      <c r="AG1820" s="2"/>
      <c r="AI1820" s="7"/>
    </row>
    <row r="1821" spans="1:35" ht="11" customHeight="1" outlineLevel="1" x14ac:dyDescent="0.25">
      <c r="A1821" t="s">
        <v>5630</v>
      </c>
      <c r="C1821" s="2" t="s">
        <v>11983</v>
      </c>
      <c r="D1821" s="2">
        <v>8686</v>
      </c>
      <c r="E1821" s="7">
        <v>2019</v>
      </c>
      <c r="F1821" s="5" t="s">
        <v>9340</v>
      </c>
      <c r="G1821">
        <v>1</v>
      </c>
      <c r="H1821" s="5" t="s">
        <v>5398</v>
      </c>
      <c r="I1821" s="6" t="s">
        <v>9433</v>
      </c>
      <c r="J1821" s="6" t="s">
        <v>7554</v>
      </c>
      <c r="K1821" s="17">
        <v>7</v>
      </c>
      <c r="L1821" s="17" t="s">
        <v>7732</v>
      </c>
      <c r="M1821" s="9"/>
      <c r="N1821" s="9"/>
      <c r="O1821" s="21"/>
      <c r="Q1821" s="29"/>
      <c r="U1821" s="17"/>
      <c r="V1821" s="2"/>
      <c r="Y1821" t="str">
        <f t="shared" si="124"/>
        <v/>
      </c>
      <c r="AA1821" t="str">
        <f t="shared" si="125"/>
        <v/>
      </c>
      <c r="AC1821" s="7"/>
      <c r="AD1821" t="s">
        <v>9433</v>
      </c>
      <c r="AE1821">
        <f t="shared" si="123"/>
        <v>0</v>
      </c>
      <c r="AG1821" s="2"/>
      <c r="AI1821" s="7"/>
    </row>
    <row r="1822" spans="1:35" ht="11" customHeight="1" outlineLevel="1" x14ac:dyDescent="0.25">
      <c r="A1822" t="s">
        <v>5630</v>
      </c>
      <c r="C1822" s="2" t="s">
        <v>11983</v>
      </c>
      <c r="D1822" s="2">
        <v>8687</v>
      </c>
      <c r="E1822" s="7">
        <v>2019</v>
      </c>
      <c r="F1822" s="5" t="s">
        <v>9340</v>
      </c>
      <c r="G1822">
        <v>1</v>
      </c>
      <c r="H1822" s="5" t="s">
        <v>5398</v>
      </c>
      <c r="I1822" s="6" t="s">
        <v>9434</v>
      </c>
      <c r="J1822" s="6" t="s">
        <v>7554</v>
      </c>
      <c r="K1822" s="17">
        <v>7</v>
      </c>
      <c r="L1822" s="17" t="s">
        <v>7732</v>
      </c>
      <c r="M1822" s="9"/>
      <c r="N1822" s="9"/>
      <c r="O1822" s="21"/>
      <c r="Q1822" s="29"/>
      <c r="U1822" s="17"/>
      <c r="V1822" s="2"/>
      <c r="Y1822" t="str">
        <f t="shared" si="124"/>
        <v/>
      </c>
      <c r="AA1822" t="str">
        <f t="shared" si="125"/>
        <v/>
      </c>
      <c r="AC1822" s="7"/>
      <c r="AD1822" t="s">
        <v>9434</v>
      </c>
      <c r="AE1822">
        <f t="shared" si="123"/>
        <v>0</v>
      </c>
      <c r="AG1822" s="2"/>
      <c r="AI1822" s="7"/>
    </row>
    <row r="1823" spans="1:35" ht="11" customHeight="1" outlineLevel="1" collapsed="1" x14ac:dyDescent="0.25">
      <c r="A1823" t="s">
        <v>5630</v>
      </c>
      <c r="C1823" s="2" t="s">
        <v>11983</v>
      </c>
      <c r="D1823" s="2">
        <v>8688</v>
      </c>
      <c r="E1823" s="7">
        <v>2019</v>
      </c>
      <c r="F1823" s="5" t="s">
        <v>9340</v>
      </c>
      <c r="G1823">
        <v>1</v>
      </c>
      <c r="H1823" s="5" t="s">
        <v>5398</v>
      </c>
      <c r="I1823" s="6" t="s">
        <v>8351</v>
      </c>
      <c r="J1823" s="6" t="s">
        <v>7554</v>
      </c>
      <c r="K1823" s="17">
        <v>7</v>
      </c>
      <c r="L1823" s="17" t="s">
        <v>7732</v>
      </c>
      <c r="M1823" s="9"/>
      <c r="N1823" s="9"/>
      <c r="O1823" s="21"/>
      <c r="Q1823" s="29"/>
      <c r="U1823" s="17"/>
      <c r="V1823" s="2"/>
      <c r="Y1823" t="str">
        <f t="shared" si="124"/>
        <v/>
      </c>
      <c r="AA1823" t="str">
        <f t="shared" si="125"/>
        <v/>
      </c>
      <c r="AC1823" s="7"/>
      <c r="AD1823" t="s">
        <v>8351</v>
      </c>
      <c r="AE1823">
        <f t="shared" ref="AE1823:AE1850" si="126">COUNTIF(I1823,"*Fuji*")</f>
        <v>0</v>
      </c>
      <c r="AG1823" s="2"/>
      <c r="AI1823" s="7"/>
    </row>
    <row r="1824" spans="1:35" ht="11" customHeight="1" outlineLevel="1" x14ac:dyDescent="0.25">
      <c r="A1824" t="s">
        <v>5630</v>
      </c>
      <c r="C1824" s="2" t="s">
        <v>11983</v>
      </c>
      <c r="D1824" s="2">
        <v>8689</v>
      </c>
      <c r="E1824" s="7">
        <v>2019</v>
      </c>
      <c r="F1824" s="5" t="s">
        <v>9340</v>
      </c>
      <c r="G1824">
        <v>1</v>
      </c>
      <c r="H1824" s="5" t="s">
        <v>5398</v>
      </c>
      <c r="I1824" s="6" t="s">
        <v>9435</v>
      </c>
      <c r="J1824" s="6" t="s">
        <v>7554</v>
      </c>
      <c r="K1824" s="17">
        <v>7</v>
      </c>
      <c r="L1824" s="17" t="s">
        <v>7732</v>
      </c>
      <c r="M1824" s="9"/>
      <c r="N1824" s="9"/>
      <c r="O1824" s="21"/>
      <c r="Q1824" s="29"/>
      <c r="U1824" s="17"/>
      <c r="V1824" s="2"/>
      <c r="Y1824" t="str">
        <f t="shared" si="124"/>
        <v/>
      </c>
      <c r="AA1824" t="str">
        <f t="shared" si="125"/>
        <v/>
      </c>
      <c r="AC1824" s="7"/>
      <c r="AD1824" t="s">
        <v>9435</v>
      </c>
      <c r="AE1824">
        <f t="shared" si="126"/>
        <v>0</v>
      </c>
      <c r="AG1824" s="2"/>
      <c r="AI1824" s="7"/>
    </row>
    <row r="1825" spans="1:35" ht="11" customHeight="1" outlineLevel="1" x14ac:dyDescent="0.25">
      <c r="A1825" t="s">
        <v>5630</v>
      </c>
      <c r="C1825" s="2" t="s">
        <v>11983</v>
      </c>
      <c r="D1825" s="2" t="s">
        <v>9436</v>
      </c>
      <c r="E1825" s="7">
        <v>2019</v>
      </c>
      <c r="F1825" s="5" t="s">
        <v>9341</v>
      </c>
      <c r="G1825">
        <v>1</v>
      </c>
      <c r="H1825" s="5" t="s">
        <v>5398</v>
      </c>
      <c r="I1825" s="6" t="s">
        <v>7554</v>
      </c>
      <c r="J1825" s="6" t="s">
        <v>7554</v>
      </c>
      <c r="K1825" s="17">
        <v>7</v>
      </c>
      <c r="L1825" s="17" t="s">
        <v>7732</v>
      </c>
      <c r="M1825" s="9"/>
      <c r="N1825" s="9"/>
      <c r="O1825" s="21"/>
      <c r="Q1825" s="29"/>
      <c r="U1825" s="17"/>
      <c r="V1825" s="2"/>
      <c r="Y1825" t="str">
        <f t="shared" si="124"/>
        <v/>
      </c>
      <c r="AA1825">
        <f t="shared" si="125"/>
        <v>1</v>
      </c>
      <c r="AC1825" s="7"/>
      <c r="AD1825" t="s">
        <v>7554</v>
      </c>
      <c r="AE1825">
        <f t="shared" si="126"/>
        <v>0</v>
      </c>
      <c r="AG1825" s="2"/>
      <c r="AI1825" s="7"/>
    </row>
    <row r="1826" spans="1:35" ht="11" customHeight="1" outlineLevel="1" x14ac:dyDescent="0.25">
      <c r="A1826" t="s">
        <v>5630</v>
      </c>
      <c r="C1826" s="2" t="s">
        <v>11983</v>
      </c>
      <c r="D1826" s="2">
        <v>8690</v>
      </c>
      <c r="E1826" s="7">
        <v>2019</v>
      </c>
      <c r="F1826" s="5" t="s">
        <v>9422</v>
      </c>
      <c r="G1826">
        <v>1</v>
      </c>
      <c r="H1826" s="5" t="s">
        <v>5398</v>
      </c>
      <c r="I1826" s="6" t="s">
        <v>8351</v>
      </c>
      <c r="J1826" s="6" t="s">
        <v>7554</v>
      </c>
      <c r="K1826" s="17">
        <v>7</v>
      </c>
      <c r="L1826" s="17" t="s">
        <v>7732</v>
      </c>
      <c r="M1826" s="9"/>
      <c r="N1826" s="9"/>
      <c r="O1826" s="21"/>
      <c r="Q1826" s="29"/>
      <c r="U1826" s="17"/>
      <c r="V1826" s="2"/>
      <c r="Y1826" t="str">
        <f t="shared" si="124"/>
        <v/>
      </c>
      <c r="AA1826" t="str">
        <f t="shared" si="125"/>
        <v/>
      </c>
      <c r="AC1826" s="7"/>
      <c r="AD1826" t="s">
        <v>8351</v>
      </c>
      <c r="AE1826">
        <f t="shared" si="126"/>
        <v>0</v>
      </c>
      <c r="AG1826" s="2"/>
      <c r="AI1826" s="7"/>
    </row>
    <row r="1827" spans="1:35" ht="11" customHeight="1" outlineLevel="1" x14ac:dyDescent="0.25">
      <c r="A1827" t="s">
        <v>5630</v>
      </c>
      <c r="C1827" s="2" t="s">
        <v>11983</v>
      </c>
      <c r="D1827" s="2" t="s">
        <v>9437</v>
      </c>
      <c r="E1827" s="7">
        <v>2019</v>
      </c>
      <c r="F1827" s="5" t="s">
        <v>9423</v>
      </c>
      <c r="G1827">
        <v>1</v>
      </c>
      <c r="H1827" s="5" t="s">
        <v>5398</v>
      </c>
      <c r="I1827" s="6" t="s">
        <v>7554</v>
      </c>
      <c r="J1827" s="6" t="s">
        <v>7554</v>
      </c>
      <c r="K1827" s="17">
        <v>7</v>
      </c>
      <c r="L1827" s="17" t="s">
        <v>7732</v>
      </c>
      <c r="M1827" s="9"/>
      <c r="N1827" s="9"/>
      <c r="O1827" s="21"/>
      <c r="Q1827" s="29"/>
      <c r="U1827" s="17"/>
      <c r="V1827" s="2"/>
      <c r="Y1827" t="str">
        <f t="shared" si="124"/>
        <v/>
      </c>
      <c r="AA1827">
        <f t="shared" si="125"/>
        <v>1</v>
      </c>
      <c r="AC1827" s="7"/>
      <c r="AD1827" t="s">
        <v>7554</v>
      </c>
      <c r="AE1827">
        <f t="shared" si="126"/>
        <v>0</v>
      </c>
      <c r="AG1827" s="2"/>
      <c r="AI1827" s="7"/>
    </row>
    <row r="1828" spans="1:35" ht="11" customHeight="1" outlineLevel="1" x14ac:dyDescent="0.25">
      <c r="A1828" t="s">
        <v>5630</v>
      </c>
      <c r="C1828" s="2" t="s">
        <v>11983</v>
      </c>
      <c r="D1828" s="2">
        <v>8755</v>
      </c>
      <c r="E1828" s="7">
        <v>2019</v>
      </c>
      <c r="F1828" s="5" t="s">
        <v>9395</v>
      </c>
      <c r="G1828">
        <v>1</v>
      </c>
      <c r="H1828" s="5" t="s">
        <v>5398</v>
      </c>
      <c r="I1828" s="6" t="s">
        <v>5399</v>
      </c>
      <c r="J1828" s="6" t="s">
        <v>8538</v>
      </c>
      <c r="K1828" s="17">
        <v>1</v>
      </c>
      <c r="L1828" s="17" t="s">
        <v>7732</v>
      </c>
      <c r="M1828" s="9"/>
      <c r="N1828" s="9"/>
      <c r="O1828" s="21"/>
      <c r="Q1828" s="29"/>
      <c r="U1828" s="17"/>
      <c r="V1828" s="2"/>
      <c r="Y1828" t="str">
        <f t="shared" si="124"/>
        <v/>
      </c>
      <c r="AA1828" t="str">
        <f t="shared" si="125"/>
        <v/>
      </c>
      <c r="AC1828" s="7"/>
      <c r="AD1828" t="s">
        <v>5399</v>
      </c>
      <c r="AE1828">
        <f t="shared" si="126"/>
        <v>1</v>
      </c>
      <c r="AG1828" s="2"/>
      <c r="AI1828" s="7"/>
    </row>
    <row r="1829" spans="1:35" ht="11" customHeight="1" outlineLevel="1" x14ac:dyDescent="0.25">
      <c r="A1829" t="s">
        <v>5630</v>
      </c>
      <c r="C1829" s="2" t="s">
        <v>11983</v>
      </c>
      <c r="D1829" s="2" t="s">
        <v>9438</v>
      </c>
      <c r="E1829" s="7">
        <v>2019</v>
      </c>
      <c r="F1829" s="5" t="s">
        <v>9396</v>
      </c>
      <c r="G1829">
        <v>1</v>
      </c>
      <c r="H1829" s="5" t="s">
        <v>5398</v>
      </c>
      <c r="I1829" s="6" t="s">
        <v>5399</v>
      </c>
      <c r="J1829" s="6" t="s">
        <v>8538</v>
      </c>
      <c r="K1829" s="17">
        <v>3</v>
      </c>
      <c r="L1829" s="17" t="s">
        <v>7732</v>
      </c>
      <c r="M1829" s="9"/>
      <c r="N1829" s="9"/>
      <c r="O1829" s="21"/>
      <c r="Q1829" s="29"/>
      <c r="U1829" s="17"/>
      <c r="V1829" s="2"/>
      <c r="Y1829" t="str">
        <f t="shared" si="124"/>
        <v/>
      </c>
      <c r="AA1829">
        <f t="shared" si="125"/>
        <v>1</v>
      </c>
      <c r="AC1829" s="7"/>
      <c r="AD1829" t="s">
        <v>5399</v>
      </c>
      <c r="AE1829">
        <f t="shared" si="126"/>
        <v>1</v>
      </c>
      <c r="AG1829" s="2"/>
      <c r="AI1829" s="7"/>
    </row>
    <row r="1830" spans="1:35" ht="11" customHeight="1" outlineLevel="1" x14ac:dyDescent="0.25">
      <c r="A1830" t="s">
        <v>5630</v>
      </c>
      <c r="C1830" s="2" t="s">
        <v>11983</v>
      </c>
      <c r="D1830" s="2">
        <v>9002</v>
      </c>
      <c r="E1830" s="7">
        <v>2019</v>
      </c>
      <c r="F1830" s="5" t="s">
        <v>9395</v>
      </c>
      <c r="H1830" s="5" t="s">
        <v>5398</v>
      </c>
      <c r="I1830" s="6" t="s">
        <v>9441</v>
      </c>
      <c r="J1830" s="6" t="s">
        <v>989</v>
      </c>
      <c r="K1830" s="17">
        <v>1</v>
      </c>
      <c r="L1830" s="17" t="s">
        <v>20076</v>
      </c>
      <c r="M1830" s="9"/>
      <c r="N1830" s="9"/>
      <c r="O1830" s="21"/>
      <c r="Q1830" s="29"/>
      <c r="U1830" s="17"/>
      <c r="V1830" s="2"/>
      <c r="Y1830" t="str">
        <f t="shared" si="124"/>
        <v/>
      </c>
      <c r="AA1830" t="str">
        <f t="shared" si="125"/>
        <v/>
      </c>
      <c r="AC1830" s="7"/>
      <c r="AD1830" t="s">
        <v>9441</v>
      </c>
      <c r="AE1830">
        <f t="shared" si="126"/>
        <v>0</v>
      </c>
      <c r="AG1830" s="2"/>
      <c r="AI1830" s="7"/>
    </row>
    <row r="1831" spans="1:35" ht="11" customHeight="1" outlineLevel="1" x14ac:dyDescent="0.25">
      <c r="A1831" t="s">
        <v>5630</v>
      </c>
      <c r="C1831" s="2" t="s">
        <v>11983</v>
      </c>
      <c r="D1831" s="2">
        <v>9003</v>
      </c>
      <c r="E1831" s="7">
        <v>2019</v>
      </c>
      <c r="F1831" s="5" t="s">
        <v>9395</v>
      </c>
      <c r="H1831" s="5" t="s">
        <v>5398</v>
      </c>
      <c r="I1831" s="6" t="s">
        <v>4102</v>
      </c>
      <c r="J1831" s="6" t="s">
        <v>989</v>
      </c>
      <c r="K1831" s="17">
        <v>1</v>
      </c>
      <c r="L1831" s="17" t="s">
        <v>20076</v>
      </c>
      <c r="M1831" s="9"/>
      <c r="N1831" s="9"/>
      <c r="O1831" s="21"/>
      <c r="Q1831" s="29"/>
      <c r="U1831" s="17"/>
      <c r="V1831" s="2"/>
      <c r="Y1831" t="str">
        <f t="shared" si="124"/>
        <v/>
      </c>
      <c r="AA1831" t="str">
        <f t="shared" si="125"/>
        <v/>
      </c>
      <c r="AC1831" s="7"/>
      <c r="AD1831" t="s">
        <v>4102</v>
      </c>
      <c r="AE1831">
        <f t="shared" si="126"/>
        <v>0</v>
      </c>
      <c r="AG1831" s="2"/>
      <c r="AI1831" s="7"/>
    </row>
    <row r="1832" spans="1:35" ht="11" customHeight="1" outlineLevel="1" x14ac:dyDescent="0.25">
      <c r="A1832" t="s">
        <v>5630</v>
      </c>
      <c r="C1832" s="2" t="s">
        <v>11983</v>
      </c>
      <c r="D1832" s="2">
        <v>9004</v>
      </c>
      <c r="E1832" s="7">
        <v>2019</v>
      </c>
      <c r="F1832" s="5" t="s">
        <v>9395</v>
      </c>
      <c r="H1832" s="5" t="s">
        <v>5398</v>
      </c>
      <c r="I1832" s="6" t="s">
        <v>1663</v>
      </c>
      <c r="J1832" s="6" t="s">
        <v>989</v>
      </c>
      <c r="K1832" s="17">
        <v>1</v>
      </c>
      <c r="L1832" s="17" t="s">
        <v>20076</v>
      </c>
      <c r="M1832" s="9"/>
      <c r="N1832" s="9"/>
      <c r="O1832" s="21"/>
      <c r="Q1832" s="29"/>
      <c r="U1832" s="17"/>
      <c r="V1832" s="2"/>
      <c r="Y1832" t="str">
        <f t="shared" si="124"/>
        <v/>
      </c>
      <c r="AA1832" t="str">
        <f t="shared" si="125"/>
        <v/>
      </c>
      <c r="AC1832" s="7"/>
      <c r="AD1832" t="s">
        <v>1663</v>
      </c>
      <c r="AE1832">
        <f t="shared" si="126"/>
        <v>0</v>
      </c>
      <c r="AG1832" s="2"/>
      <c r="AI1832" s="7"/>
    </row>
    <row r="1833" spans="1:35" ht="11" customHeight="1" outlineLevel="1" x14ac:dyDescent="0.25">
      <c r="A1833" t="s">
        <v>5630</v>
      </c>
      <c r="C1833" s="2" t="s">
        <v>11983</v>
      </c>
      <c r="D1833" s="2">
        <v>9005</v>
      </c>
      <c r="E1833" s="7">
        <v>2019</v>
      </c>
      <c r="F1833" s="5" t="s">
        <v>9395</v>
      </c>
      <c r="H1833" s="5" t="s">
        <v>5398</v>
      </c>
      <c r="I1833" s="6" t="s">
        <v>2328</v>
      </c>
      <c r="J1833" s="6" t="s">
        <v>989</v>
      </c>
      <c r="K1833" s="17">
        <v>1</v>
      </c>
      <c r="L1833" s="17" t="s">
        <v>20076</v>
      </c>
      <c r="M1833" s="9"/>
      <c r="N1833" s="9"/>
      <c r="O1833" s="21"/>
      <c r="Q1833" s="29"/>
      <c r="U1833" s="17"/>
      <c r="V1833" s="2"/>
      <c r="Y1833" t="str">
        <f t="shared" si="124"/>
        <v/>
      </c>
      <c r="AA1833" t="str">
        <f t="shared" si="125"/>
        <v/>
      </c>
      <c r="AC1833" s="7"/>
      <c r="AD1833" t="s">
        <v>2328</v>
      </c>
      <c r="AE1833">
        <f t="shared" si="126"/>
        <v>0</v>
      </c>
      <c r="AG1833" s="2"/>
      <c r="AI1833" s="7"/>
    </row>
    <row r="1834" spans="1:35" ht="11" customHeight="1" outlineLevel="1" x14ac:dyDescent="0.25">
      <c r="A1834" t="s">
        <v>5630</v>
      </c>
      <c r="C1834" s="2" t="s">
        <v>11983</v>
      </c>
      <c r="D1834" s="2" t="s">
        <v>9439</v>
      </c>
      <c r="E1834" s="7">
        <v>2019</v>
      </c>
      <c r="F1834" s="5" t="s">
        <v>9396</v>
      </c>
      <c r="H1834" s="5" t="s">
        <v>5398</v>
      </c>
      <c r="I1834" s="6" t="s">
        <v>989</v>
      </c>
      <c r="J1834" s="6" t="s">
        <v>989</v>
      </c>
      <c r="K1834" s="17">
        <v>1</v>
      </c>
      <c r="L1834" s="17" t="s">
        <v>7730</v>
      </c>
      <c r="M1834" s="9">
        <v>9</v>
      </c>
      <c r="N1834" s="9"/>
      <c r="O1834" s="21"/>
      <c r="Q1834" s="29"/>
      <c r="U1834" s="17"/>
      <c r="V1834" s="2"/>
      <c r="Y1834" t="str">
        <f t="shared" si="124"/>
        <v/>
      </c>
      <c r="AA1834">
        <f t="shared" si="125"/>
        <v>1</v>
      </c>
      <c r="AC1834" s="7"/>
      <c r="AD1834" t="s">
        <v>989</v>
      </c>
      <c r="AE1834">
        <f t="shared" si="126"/>
        <v>0</v>
      </c>
      <c r="AG1834" s="2"/>
      <c r="AI1834" s="7"/>
    </row>
    <row r="1835" spans="1:35" ht="11" customHeight="1" outlineLevel="1" x14ac:dyDescent="0.25">
      <c r="A1835" t="s">
        <v>5630</v>
      </c>
      <c r="C1835" s="2" t="s">
        <v>11983</v>
      </c>
      <c r="D1835" s="2">
        <v>9006</v>
      </c>
      <c r="E1835" s="7">
        <v>2019</v>
      </c>
      <c r="F1835" s="5" t="s">
        <v>9397</v>
      </c>
      <c r="H1835" s="5" t="s">
        <v>5398</v>
      </c>
      <c r="I1835" s="6" t="s">
        <v>1693</v>
      </c>
      <c r="J1835" s="6" t="s">
        <v>989</v>
      </c>
      <c r="K1835" s="17">
        <v>1</v>
      </c>
      <c r="L1835" s="17" t="s">
        <v>20076</v>
      </c>
      <c r="M1835" s="9"/>
      <c r="N1835" s="9"/>
      <c r="O1835" s="21"/>
      <c r="Q1835" s="29"/>
      <c r="U1835" s="17"/>
      <c r="V1835" s="2"/>
      <c r="Y1835" t="str">
        <f t="shared" si="124"/>
        <v/>
      </c>
      <c r="AA1835" t="str">
        <f t="shared" si="125"/>
        <v/>
      </c>
      <c r="AC1835" s="7"/>
      <c r="AD1835" t="s">
        <v>1693</v>
      </c>
      <c r="AE1835">
        <f t="shared" si="126"/>
        <v>0</v>
      </c>
      <c r="AG1835" s="2"/>
      <c r="AI1835" s="7"/>
    </row>
    <row r="1836" spans="1:35" ht="11" customHeight="1" outlineLevel="1" x14ac:dyDescent="0.25">
      <c r="A1836" t="s">
        <v>5630</v>
      </c>
      <c r="C1836" s="2" t="s">
        <v>11983</v>
      </c>
      <c r="D1836" s="2" t="s">
        <v>9440</v>
      </c>
      <c r="E1836" s="7">
        <v>2019</v>
      </c>
      <c r="F1836" s="5" t="s">
        <v>9398</v>
      </c>
      <c r="H1836" s="5" t="s">
        <v>5398</v>
      </c>
      <c r="I1836" s="6" t="s">
        <v>989</v>
      </c>
      <c r="J1836" s="6" t="s">
        <v>989</v>
      </c>
      <c r="K1836" s="17">
        <v>1</v>
      </c>
      <c r="L1836" s="17" t="s">
        <v>7730</v>
      </c>
      <c r="M1836" s="9">
        <v>9</v>
      </c>
      <c r="N1836" s="9"/>
      <c r="O1836" s="21"/>
      <c r="Q1836" s="29"/>
      <c r="U1836" s="17"/>
      <c r="V1836" s="2"/>
      <c r="Y1836" t="str">
        <f t="shared" si="124"/>
        <v/>
      </c>
      <c r="AA1836">
        <f t="shared" si="125"/>
        <v>1</v>
      </c>
      <c r="AC1836" s="7"/>
      <c r="AD1836" t="s">
        <v>989</v>
      </c>
      <c r="AE1836">
        <f t="shared" si="126"/>
        <v>0</v>
      </c>
      <c r="AG1836" s="2"/>
      <c r="AI1836" s="7"/>
    </row>
    <row r="1837" spans="1:35" ht="11" customHeight="1" outlineLevel="1" x14ac:dyDescent="0.25">
      <c r="A1837" t="s">
        <v>5630</v>
      </c>
      <c r="C1837" s="2" t="s">
        <v>11983</v>
      </c>
      <c r="D1837" s="2">
        <v>9091</v>
      </c>
      <c r="E1837" s="7">
        <v>2019</v>
      </c>
      <c r="F1837" s="5" t="s">
        <v>9340</v>
      </c>
      <c r="G1837">
        <v>1</v>
      </c>
      <c r="H1837" s="5" t="s">
        <v>5398</v>
      </c>
      <c r="I1837" s="6" t="s">
        <v>9442</v>
      </c>
      <c r="J1837" s="6" t="s">
        <v>7554</v>
      </c>
      <c r="K1837" s="17">
        <v>7</v>
      </c>
      <c r="L1837" s="17" t="s">
        <v>7732</v>
      </c>
      <c r="M1837" s="9"/>
      <c r="N1837" s="9"/>
      <c r="O1837" s="21"/>
      <c r="Q1837" s="29"/>
      <c r="U1837" s="17"/>
      <c r="V1837" s="2"/>
      <c r="Y1837" t="str">
        <f t="shared" si="124"/>
        <v/>
      </c>
      <c r="AA1837" t="str">
        <f t="shared" si="125"/>
        <v/>
      </c>
      <c r="AC1837" s="7"/>
      <c r="AD1837" t="s">
        <v>9442</v>
      </c>
      <c r="AE1837">
        <f t="shared" si="126"/>
        <v>0</v>
      </c>
      <c r="AG1837" s="2"/>
      <c r="AI1837" s="7"/>
    </row>
    <row r="1838" spans="1:35" ht="11" customHeight="1" outlineLevel="1" x14ac:dyDescent="0.25">
      <c r="A1838" t="s">
        <v>5630</v>
      </c>
      <c r="C1838" s="2" t="s">
        <v>11983</v>
      </c>
      <c r="D1838" s="2">
        <v>9092</v>
      </c>
      <c r="E1838" s="7">
        <v>2019</v>
      </c>
      <c r="F1838" s="5" t="s">
        <v>9340</v>
      </c>
      <c r="G1838">
        <v>1</v>
      </c>
      <c r="H1838" s="5" t="s">
        <v>5398</v>
      </c>
      <c r="I1838" s="6" t="s">
        <v>9443</v>
      </c>
      <c r="J1838" s="6" t="s">
        <v>7554</v>
      </c>
      <c r="K1838" s="17">
        <v>7</v>
      </c>
      <c r="L1838" s="17" t="s">
        <v>7732</v>
      </c>
      <c r="M1838" s="9"/>
      <c r="N1838" s="9"/>
      <c r="O1838" s="21"/>
      <c r="Q1838" s="29"/>
      <c r="U1838" s="17"/>
      <c r="V1838" s="2"/>
      <c r="Y1838" t="str">
        <f t="shared" si="124"/>
        <v/>
      </c>
      <c r="AA1838" t="str">
        <f t="shared" si="125"/>
        <v/>
      </c>
      <c r="AC1838" s="7"/>
      <c r="AD1838" t="s">
        <v>9443</v>
      </c>
      <c r="AE1838">
        <f t="shared" si="126"/>
        <v>0</v>
      </c>
      <c r="AG1838" s="2"/>
      <c r="AI1838" s="7"/>
    </row>
    <row r="1839" spans="1:35" ht="11" customHeight="1" outlineLevel="1" x14ac:dyDescent="0.25">
      <c r="A1839" t="s">
        <v>5630</v>
      </c>
      <c r="C1839" s="2" t="s">
        <v>11983</v>
      </c>
      <c r="D1839" s="2">
        <v>9093</v>
      </c>
      <c r="E1839" s="7">
        <v>2019</v>
      </c>
      <c r="F1839" s="5" t="s">
        <v>9340</v>
      </c>
      <c r="G1839">
        <v>1</v>
      </c>
      <c r="H1839" s="5" t="s">
        <v>5398</v>
      </c>
      <c r="I1839" s="6" t="s">
        <v>9444</v>
      </c>
      <c r="J1839" s="6" t="s">
        <v>7554</v>
      </c>
      <c r="K1839" s="17">
        <v>7</v>
      </c>
      <c r="L1839" s="17" t="s">
        <v>7732</v>
      </c>
      <c r="M1839" s="9"/>
      <c r="N1839" s="9"/>
      <c r="O1839" s="21"/>
      <c r="Q1839" s="29"/>
      <c r="U1839" s="17"/>
      <c r="V1839" s="2"/>
      <c r="Y1839" t="str">
        <f t="shared" si="124"/>
        <v/>
      </c>
      <c r="AA1839" t="str">
        <f t="shared" si="125"/>
        <v/>
      </c>
      <c r="AC1839" s="7"/>
      <c r="AD1839" t="s">
        <v>9444</v>
      </c>
      <c r="AE1839">
        <f t="shared" si="126"/>
        <v>0</v>
      </c>
      <c r="AG1839" s="2"/>
      <c r="AI1839" s="7"/>
    </row>
    <row r="1840" spans="1:35" ht="11" customHeight="1" outlineLevel="1" x14ac:dyDescent="0.25">
      <c r="A1840" t="s">
        <v>5630</v>
      </c>
      <c r="C1840" s="2" t="s">
        <v>11983</v>
      </c>
      <c r="D1840" s="2">
        <v>9094</v>
      </c>
      <c r="E1840" s="7">
        <v>2019</v>
      </c>
      <c r="F1840" s="5" t="s">
        <v>9340</v>
      </c>
      <c r="G1840">
        <v>1</v>
      </c>
      <c r="H1840" s="5" t="s">
        <v>5398</v>
      </c>
      <c r="I1840" s="6" t="s">
        <v>7696</v>
      </c>
      <c r="J1840" s="6" t="s">
        <v>7554</v>
      </c>
      <c r="K1840" s="17">
        <v>7</v>
      </c>
      <c r="L1840" s="17" t="s">
        <v>7732</v>
      </c>
      <c r="M1840" s="9"/>
      <c r="N1840" s="9"/>
      <c r="O1840" s="21"/>
      <c r="Q1840" s="29"/>
      <c r="U1840" s="17"/>
      <c r="V1840" s="2"/>
      <c r="Y1840" t="str">
        <f t="shared" si="124"/>
        <v/>
      </c>
      <c r="AA1840" t="str">
        <f t="shared" si="125"/>
        <v/>
      </c>
      <c r="AC1840" s="7"/>
      <c r="AD1840" t="s">
        <v>7696</v>
      </c>
      <c r="AE1840">
        <f t="shared" si="126"/>
        <v>0</v>
      </c>
      <c r="AG1840" s="2"/>
      <c r="AI1840" s="7"/>
    </row>
    <row r="1841" spans="1:49" ht="11" customHeight="1" outlineLevel="1" x14ac:dyDescent="0.25">
      <c r="A1841" t="s">
        <v>5630</v>
      </c>
      <c r="C1841" s="2" t="s">
        <v>11983</v>
      </c>
      <c r="D1841" s="2" t="s">
        <v>9446</v>
      </c>
      <c r="E1841" s="7">
        <v>2019</v>
      </c>
      <c r="F1841" s="5" t="s">
        <v>9341</v>
      </c>
      <c r="G1841">
        <v>1</v>
      </c>
      <c r="H1841" s="5" t="s">
        <v>5398</v>
      </c>
      <c r="I1841" s="6" t="s">
        <v>7554</v>
      </c>
      <c r="J1841" s="6" t="s">
        <v>7554</v>
      </c>
      <c r="K1841" s="17">
        <v>7</v>
      </c>
      <c r="L1841" s="17" t="s">
        <v>7732</v>
      </c>
      <c r="M1841" s="9"/>
      <c r="N1841" s="9"/>
      <c r="O1841" s="21"/>
      <c r="Q1841" s="29"/>
      <c r="U1841" s="17"/>
      <c r="V1841" s="2"/>
      <c r="Y1841" t="str">
        <f t="shared" si="124"/>
        <v/>
      </c>
      <c r="AA1841">
        <f t="shared" si="125"/>
        <v>1</v>
      </c>
      <c r="AC1841" s="7"/>
      <c r="AD1841" t="s">
        <v>7554</v>
      </c>
      <c r="AE1841">
        <f t="shared" si="126"/>
        <v>0</v>
      </c>
      <c r="AG1841" s="2"/>
      <c r="AI1841" s="7"/>
    </row>
    <row r="1842" spans="1:49" ht="11" customHeight="1" outlineLevel="1" x14ac:dyDescent="0.25">
      <c r="A1842" t="s">
        <v>5630</v>
      </c>
      <c r="C1842" s="2" t="s">
        <v>11983</v>
      </c>
      <c r="D1842" s="2">
        <v>9095</v>
      </c>
      <c r="E1842" s="7">
        <v>2019</v>
      </c>
      <c r="F1842" s="5" t="s">
        <v>9422</v>
      </c>
      <c r="G1842">
        <v>1</v>
      </c>
      <c r="H1842" s="5" t="s">
        <v>5398</v>
      </c>
      <c r="I1842" s="6" t="s">
        <v>9445</v>
      </c>
      <c r="J1842" s="6" t="s">
        <v>7554</v>
      </c>
      <c r="K1842" s="17">
        <v>7</v>
      </c>
      <c r="L1842" s="17" t="s">
        <v>7732</v>
      </c>
      <c r="M1842" s="9"/>
      <c r="N1842" s="9"/>
      <c r="O1842" s="21"/>
      <c r="Q1842" s="29"/>
      <c r="U1842" s="17"/>
      <c r="V1842" s="2"/>
      <c r="Y1842" t="str">
        <f t="shared" si="124"/>
        <v/>
      </c>
      <c r="AA1842" t="str">
        <f t="shared" si="125"/>
        <v/>
      </c>
      <c r="AC1842" s="7"/>
      <c r="AD1842" t="s">
        <v>9445</v>
      </c>
      <c r="AE1842">
        <f t="shared" si="126"/>
        <v>0</v>
      </c>
      <c r="AG1842" s="2"/>
      <c r="AI1842" s="7"/>
    </row>
    <row r="1843" spans="1:49" ht="11" customHeight="1" outlineLevel="1" x14ac:dyDescent="0.25">
      <c r="A1843" t="s">
        <v>5630</v>
      </c>
      <c r="C1843" s="2" t="s">
        <v>11983</v>
      </c>
      <c r="D1843" s="2" t="s">
        <v>9447</v>
      </c>
      <c r="E1843" s="7">
        <v>2019</v>
      </c>
      <c r="F1843" s="5" t="s">
        <v>9423</v>
      </c>
      <c r="G1843">
        <v>1</v>
      </c>
      <c r="H1843" s="5" t="s">
        <v>5398</v>
      </c>
      <c r="I1843" s="6" t="s">
        <v>7554</v>
      </c>
      <c r="J1843" s="6" t="s">
        <v>7554</v>
      </c>
      <c r="K1843" s="17">
        <v>7</v>
      </c>
      <c r="L1843" s="17" t="s">
        <v>7732</v>
      </c>
      <c r="M1843" s="9"/>
      <c r="N1843" s="9"/>
      <c r="O1843" s="21"/>
      <c r="Q1843" s="29"/>
      <c r="U1843" s="17"/>
      <c r="V1843" s="2"/>
      <c r="Y1843" t="str">
        <f t="shared" si="124"/>
        <v/>
      </c>
      <c r="AA1843">
        <f t="shared" si="125"/>
        <v>1</v>
      </c>
      <c r="AC1843" s="7"/>
      <c r="AD1843" t="s">
        <v>7554</v>
      </c>
      <c r="AE1843">
        <f t="shared" si="126"/>
        <v>0</v>
      </c>
      <c r="AG1843" s="2"/>
      <c r="AI1843" s="7"/>
    </row>
    <row r="1844" spans="1:49" ht="11" customHeight="1" outlineLevel="1" x14ac:dyDescent="0.25">
      <c r="A1844" t="s">
        <v>5630</v>
      </c>
      <c r="C1844" s="2" t="s">
        <v>11983</v>
      </c>
      <c r="D1844" s="2">
        <v>9490</v>
      </c>
      <c r="E1844" s="7">
        <v>2020</v>
      </c>
      <c r="F1844" s="5" t="s">
        <v>9422</v>
      </c>
      <c r="G1844">
        <v>1</v>
      </c>
      <c r="H1844" s="5" t="s">
        <v>5398</v>
      </c>
      <c r="I1844" s="6" t="s">
        <v>9450</v>
      </c>
      <c r="J1844" s="6" t="s">
        <v>7554</v>
      </c>
      <c r="K1844" s="17">
        <v>7</v>
      </c>
      <c r="L1844" s="17" t="s">
        <v>7732</v>
      </c>
      <c r="M1844" s="9"/>
      <c r="N1844" s="9"/>
      <c r="O1844" s="21"/>
      <c r="Q1844" s="29"/>
      <c r="U1844" s="17"/>
      <c r="V1844" s="2"/>
      <c r="Y1844" t="str">
        <f t="shared" si="124"/>
        <v/>
      </c>
      <c r="AA1844" t="str">
        <f t="shared" si="125"/>
        <v/>
      </c>
      <c r="AC1844" s="7"/>
      <c r="AD1844" t="s">
        <v>9450</v>
      </c>
      <c r="AE1844">
        <f t="shared" si="126"/>
        <v>0</v>
      </c>
      <c r="AG1844" s="2"/>
      <c r="AI1844" s="7"/>
    </row>
    <row r="1845" spans="1:49" ht="11" customHeight="1" outlineLevel="1" x14ac:dyDescent="0.25">
      <c r="A1845" t="s">
        <v>5630</v>
      </c>
      <c r="C1845" s="2" t="s">
        <v>11983</v>
      </c>
      <c r="D1845" s="2" t="s">
        <v>9449</v>
      </c>
      <c r="E1845" s="7">
        <v>2020</v>
      </c>
      <c r="F1845" s="5" t="s">
        <v>9423</v>
      </c>
      <c r="G1845">
        <v>1</v>
      </c>
      <c r="H1845" s="5" t="s">
        <v>5398</v>
      </c>
      <c r="I1845" s="6" t="s">
        <v>7554</v>
      </c>
      <c r="J1845" s="6" t="s">
        <v>7554</v>
      </c>
      <c r="K1845" s="17">
        <v>7</v>
      </c>
      <c r="L1845" s="17" t="s">
        <v>7732</v>
      </c>
      <c r="M1845" s="9"/>
      <c r="N1845" s="9"/>
      <c r="O1845" s="21"/>
      <c r="Q1845" s="29"/>
      <c r="U1845" s="17"/>
      <c r="V1845" s="2"/>
      <c r="Y1845" t="str">
        <f t="shared" si="124"/>
        <v/>
      </c>
      <c r="AA1845">
        <f t="shared" si="125"/>
        <v>1</v>
      </c>
      <c r="AC1845" s="7"/>
      <c r="AD1845" t="s">
        <v>7554</v>
      </c>
      <c r="AE1845">
        <f t="shared" si="126"/>
        <v>0</v>
      </c>
      <c r="AG1845" s="2"/>
      <c r="AI1845" s="7"/>
    </row>
    <row r="1846" spans="1:49" ht="11" customHeight="1" outlineLevel="1" x14ac:dyDescent="0.25">
      <c r="A1846" t="s">
        <v>5630</v>
      </c>
      <c r="C1846" s="2" t="s">
        <v>11983</v>
      </c>
      <c r="D1846" s="2">
        <v>9491</v>
      </c>
      <c r="E1846" s="7">
        <v>2020</v>
      </c>
      <c r="F1846" s="5" t="s">
        <v>9340</v>
      </c>
      <c r="G1846">
        <v>1</v>
      </c>
      <c r="H1846" s="5" t="s">
        <v>5398</v>
      </c>
      <c r="I1846" s="6" t="s">
        <v>9451</v>
      </c>
      <c r="J1846" s="6" t="s">
        <v>7554</v>
      </c>
      <c r="K1846" s="17">
        <v>7</v>
      </c>
      <c r="L1846" s="17" t="s">
        <v>7732</v>
      </c>
      <c r="M1846" s="9"/>
      <c r="N1846" s="9"/>
      <c r="O1846" s="21"/>
      <c r="Q1846" s="29"/>
      <c r="U1846" s="17"/>
      <c r="V1846" s="2"/>
      <c r="Y1846" t="str">
        <f t="shared" si="124"/>
        <v/>
      </c>
      <c r="AA1846" t="str">
        <f t="shared" si="125"/>
        <v/>
      </c>
      <c r="AC1846" s="7"/>
      <c r="AD1846" t="s">
        <v>9451</v>
      </c>
      <c r="AE1846">
        <f t="shared" si="126"/>
        <v>0</v>
      </c>
      <c r="AG1846" s="2"/>
      <c r="AI1846" s="7"/>
    </row>
    <row r="1847" spans="1:49" ht="11" customHeight="1" outlineLevel="1" x14ac:dyDescent="0.25">
      <c r="A1847" t="s">
        <v>5630</v>
      </c>
      <c r="C1847" s="2" t="s">
        <v>11983</v>
      </c>
      <c r="D1847" s="2">
        <v>9492</v>
      </c>
      <c r="E1847" s="7">
        <v>2020</v>
      </c>
      <c r="F1847" s="5" t="s">
        <v>9340</v>
      </c>
      <c r="G1847">
        <v>1</v>
      </c>
      <c r="H1847" s="5" t="s">
        <v>5398</v>
      </c>
      <c r="I1847" s="6" t="s">
        <v>9366</v>
      </c>
      <c r="J1847" s="6" t="s">
        <v>7554</v>
      </c>
      <c r="K1847" s="17">
        <v>7</v>
      </c>
      <c r="L1847" s="17" t="s">
        <v>7732</v>
      </c>
      <c r="M1847" s="9"/>
      <c r="N1847" s="9"/>
      <c r="O1847" s="21"/>
      <c r="Q1847" s="29"/>
      <c r="U1847" s="17"/>
      <c r="V1847" s="2"/>
      <c r="Y1847" t="str">
        <f t="shared" si="124"/>
        <v/>
      </c>
      <c r="AA1847" t="str">
        <f t="shared" si="125"/>
        <v/>
      </c>
      <c r="AC1847" s="7"/>
      <c r="AD1847" t="s">
        <v>9366</v>
      </c>
      <c r="AE1847">
        <f t="shared" si="126"/>
        <v>0</v>
      </c>
      <c r="AG1847" s="2"/>
      <c r="AI1847" s="7"/>
    </row>
    <row r="1848" spans="1:49" ht="11" customHeight="1" outlineLevel="1" x14ac:dyDescent="0.25">
      <c r="A1848" t="s">
        <v>5630</v>
      </c>
      <c r="C1848" s="2" t="s">
        <v>11983</v>
      </c>
      <c r="D1848" s="2">
        <v>9493</v>
      </c>
      <c r="E1848" s="7">
        <v>2020</v>
      </c>
      <c r="F1848" s="5" t="s">
        <v>9340</v>
      </c>
      <c r="G1848">
        <v>1</v>
      </c>
      <c r="H1848" s="5" t="s">
        <v>5398</v>
      </c>
      <c r="I1848" s="6" t="s">
        <v>9452</v>
      </c>
      <c r="J1848" s="6" t="s">
        <v>7554</v>
      </c>
      <c r="K1848" s="17">
        <v>7</v>
      </c>
      <c r="L1848" s="17" t="s">
        <v>7732</v>
      </c>
      <c r="M1848" s="9"/>
      <c r="N1848" s="9"/>
      <c r="O1848" s="21"/>
      <c r="Q1848" s="29"/>
      <c r="U1848" s="17"/>
      <c r="V1848" s="2"/>
      <c r="Y1848" t="str">
        <f t="shared" si="124"/>
        <v/>
      </c>
      <c r="AA1848" t="str">
        <f t="shared" si="125"/>
        <v/>
      </c>
      <c r="AC1848" s="7"/>
      <c r="AD1848" t="s">
        <v>9452</v>
      </c>
      <c r="AE1848">
        <f t="shared" si="126"/>
        <v>0</v>
      </c>
      <c r="AG1848" s="2"/>
      <c r="AI1848" s="7"/>
    </row>
    <row r="1849" spans="1:49" ht="11" customHeight="1" outlineLevel="1" x14ac:dyDescent="0.25">
      <c r="A1849" t="s">
        <v>5630</v>
      </c>
      <c r="C1849" s="2" t="s">
        <v>11983</v>
      </c>
      <c r="D1849" s="2">
        <v>9494</v>
      </c>
      <c r="E1849" s="7">
        <v>2020</v>
      </c>
      <c r="F1849" s="5" t="s">
        <v>9340</v>
      </c>
      <c r="G1849">
        <v>1</v>
      </c>
      <c r="H1849" s="5" t="s">
        <v>5398</v>
      </c>
      <c r="I1849" s="6" t="s">
        <v>9453</v>
      </c>
      <c r="J1849" s="6" t="s">
        <v>7554</v>
      </c>
      <c r="K1849" s="17">
        <v>7</v>
      </c>
      <c r="L1849" s="17" t="s">
        <v>7732</v>
      </c>
      <c r="M1849" s="9"/>
      <c r="N1849" s="9"/>
      <c r="O1849" s="21"/>
      <c r="Q1849" s="29"/>
      <c r="U1849" s="17"/>
      <c r="V1849" s="2"/>
      <c r="Y1849" t="str">
        <f t="shared" si="124"/>
        <v/>
      </c>
      <c r="AA1849" t="str">
        <f t="shared" si="125"/>
        <v/>
      </c>
      <c r="AC1849" s="7"/>
      <c r="AD1849" t="s">
        <v>9453</v>
      </c>
      <c r="AE1849">
        <f t="shared" si="126"/>
        <v>0</v>
      </c>
      <c r="AG1849" s="2"/>
      <c r="AI1849" s="7"/>
    </row>
    <row r="1850" spans="1:49" ht="11" customHeight="1" outlineLevel="1" x14ac:dyDescent="0.25">
      <c r="A1850" t="s">
        <v>5630</v>
      </c>
      <c r="C1850" s="2" t="s">
        <v>11983</v>
      </c>
      <c r="D1850" s="2" t="s">
        <v>9448</v>
      </c>
      <c r="E1850" s="7">
        <v>2020</v>
      </c>
      <c r="F1850" s="5" t="s">
        <v>9341</v>
      </c>
      <c r="G1850">
        <v>1</v>
      </c>
      <c r="H1850" s="5" t="s">
        <v>5398</v>
      </c>
      <c r="I1850" s="6" t="s">
        <v>7554</v>
      </c>
      <c r="J1850" s="6" t="s">
        <v>7554</v>
      </c>
      <c r="K1850" s="17">
        <v>7</v>
      </c>
      <c r="L1850" s="17" t="s">
        <v>7732</v>
      </c>
      <c r="M1850" s="9"/>
      <c r="N1850" s="9"/>
      <c r="O1850" s="21"/>
      <c r="Q1850" s="29"/>
      <c r="U1850" s="17"/>
      <c r="V1850" s="2"/>
      <c r="Y1850" t="str">
        <f t="shared" si="124"/>
        <v/>
      </c>
      <c r="AA1850">
        <f t="shared" si="125"/>
        <v>1</v>
      </c>
      <c r="AC1850" s="7"/>
      <c r="AD1850" t="s">
        <v>7554</v>
      </c>
      <c r="AE1850">
        <f t="shared" si="126"/>
        <v>0</v>
      </c>
      <c r="AG1850" s="2"/>
      <c r="AI1850" s="7"/>
    </row>
    <row r="1851" spans="1:49" ht="11" customHeight="1" x14ac:dyDescent="0.25">
      <c r="A1851" t="s">
        <v>9528</v>
      </c>
      <c r="B1851" t="s">
        <v>11997</v>
      </c>
      <c r="C1851" s="2" t="s">
        <v>11983</v>
      </c>
      <c r="E1851" s="7"/>
      <c r="F1851" s="5"/>
      <c r="H1851" s="5"/>
      <c r="I1851" s="6"/>
      <c r="J1851" s="6"/>
      <c r="K1851" s="17"/>
      <c r="L1851" s="17"/>
      <c r="M1851" s="9"/>
      <c r="N1851" s="9">
        <f>SUM(M1852:M1968)</f>
        <v>138.20000000000002</v>
      </c>
      <c r="O1851" s="21">
        <v>3496</v>
      </c>
      <c r="P1851">
        <f>COUNTIF(L1852:L1968,"*")</f>
        <v>117</v>
      </c>
      <c r="Q1851" s="29">
        <f>P1851/O1851</f>
        <v>3.3466819221967967E-2</v>
      </c>
      <c r="R1851">
        <f>COUNTIF(L1852:L1968,"Y")+COUNTIF(L1852:L1968,"S")</f>
        <v>64</v>
      </c>
      <c r="U1851" s="17" t="s">
        <v>7730</v>
      </c>
      <c r="V1851" s="2"/>
      <c r="W1851" t="s">
        <v>18388</v>
      </c>
      <c r="Y1851" t="str">
        <f t="shared" si="124"/>
        <v/>
      </c>
      <c r="AA1851" t="str">
        <f t="shared" si="125"/>
        <v/>
      </c>
      <c r="AC1851" s="7"/>
      <c r="AF1851">
        <f>COUNTIF(AE1852:AE1968,"1")</f>
        <v>10</v>
      </c>
      <c r="AG1851" s="2"/>
      <c r="AI1851" s="7"/>
      <c r="AJ1851">
        <f>COUNTIF($K1852:$K1968,"1")-COUNTIFS($K1852:$K1968,"1",$L1852:$L1968,"V")</f>
        <v>16</v>
      </c>
      <c r="AK1851">
        <f>COUNTIFS($K1852:$K1968,"1",$L1852:$L1968,"Y")+COUNTIFS($K1852:$K1968,"1",$L1852:$L1968,"s")</f>
        <v>15</v>
      </c>
      <c r="AL1851">
        <f>COUNTIF($K1852:$K1968,"2")-COUNTIFS($K1852:$K1968,"2",$L1852:$L1968,"V")</f>
        <v>1</v>
      </c>
      <c r="AM1851">
        <f>COUNTIFS($K1852:$K1968,"2",$L1852:$L1968,"Y")+COUNTIFS($K1852:$K1968,"2",$L1852:$L1968,"s")</f>
        <v>1</v>
      </c>
      <c r="AN1851">
        <f>COUNTIF($K1852:$K1968,"3")-COUNTIFS($K1852:$K1968,"3",$L1852:$L1968,"V")</f>
        <v>15</v>
      </c>
      <c r="AO1851">
        <f>COUNTIFS($K1852:$K1968,"3",$L1852:$L1968,"Y")+COUNTIFS($K1852:$K1968,"3",$L1852:$L1968,"s")</f>
        <v>10</v>
      </c>
      <c r="AP1851">
        <f>COUNTIF($K1852:$K1968,"4")-COUNTIFS($K1852:$K1968,"4",$L1852:$L1968,"V")</f>
        <v>2</v>
      </c>
      <c r="AQ1851">
        <f>COUNTIFS($K1852:$K1968,"4",$L1852:$L1968,"Y")+COUNTIFS($K1852:$K1968,"4",$L1852:$L1968,"s")</f>
        <v>1</v>
      </c>
      <c r="AR1851">
        <f>COUNTIF($K1852:$K1968,"5")-COUNTIFS($K1852:$K1968,"5",$L1852:$L1968,"V")</f>
        <v>1</v>
      </c>
      <c r="AS1851">
        <f>COUNTIFS($K1852:$K1968,"5",$L1852:$L1968,"Y")+COUNTIFS($K1852:$K1968,"5",$L1852:$L1968,"s")</f>
        <v>1</v>
      </c>
      <c r="AT1851">
        <f>COUNTIF($K1852:$K1968,"6")-COUNTIFS($K1852:$K1968,"6",$L1852:$L1968,"V")</f>
        <v>0</v>
      </c>
      <c r="AU1851">
        <f>COUNTIFS($K1852:$K1968,"6",$L1852:$L1968,"Y")+COUNTIFS($K1852:$K1968,"6",$L1852:$L1968,"s")</f>
        <v>0</v>
      </c>
      <c r="AV1851">
        <f>COUNTIF($K1852:$K1968,"7")-COUNTIFS($K1852:$K1968,"7",$L1852:$L1968,"V")</f>
        <v>82</v>
      </c>
      <c r="AW1851">
        <f>COUNTIFS($K1852:$K1968,"7",$L1852:$L1968,"Y")+COUNTIFS($K1852:$K1968,"7",$L1852:$L1968,"s")</f>
        <v>36</v>
      </c>
    </row>
    <row r="1852" spans="1:49" ht="11" customHeight="1" outlineLevel="1" x14ac:dyDescent="0.25">
      <c r="A1852" t="s">
        <v>5760</v>
      </c>
      <c r="C1852" s="2" t="s">
        <v>11983</v>
      </c>
      <c r="D1852" s="2">
        <v>76</v>
      </c>
      <c r="E1852" s="7">
        <v>1961</v>
      </c>
      <c r="F1852" s="5" t="s">
        <v>3437</v>
      </c>
      <c r="H1852" s="5" t="s">
        <v>3052</v>
      </c>
      <c r="I1852" s="6" t="s">
        <v>698</v>
      </c>
      <c r="J1852" s="6" t="s">
        <v>9455</v>
      </c>
      <c r="K1852" s="17">
        <v>2</v>
      </c>
      <c r="L1852" s="17" t="s">
        <v>7730</v>
      </c>
      <c r="M1852" s="9">
        <v>0.3</v>
      </c>
      <c r="N1852" s="9"/>
      <c r="O1852" s="21"/>
      <c r="Q1852" s="29"/>
      <c r="U1852" s="17"/>
      <c r="V1852" s="2">
        <v>76</v>
      </c>
      <c r="Y1852" t="str">
        <f t="shared" si="124"/>
        <v/>
      </c>
      <c r="AA1852" t="str">
        <f t="shared" si="125"/>
        <v/>
      </c>
      <c r="AC1852" s="7"/>
      <c r="AD1852" t="s">
        <v>698</v>
      </c>
      <c r="AE1852">
        <f t="shared" ref="AE1852:AE1883" si="127">COUNTIF(I1852,"*Fuji*")</f>
        <v>0</v>
      </c>
      <c r="AG1852" s="2"/>
      <c r="AH1852" t="s">
        <v>5763</v>
      </c>
      <c r="AI1852" s="7" t="s">
        <v>4610</v>
      </c>
    </row>
    <row r="1853" spans="1:49" ht="11" customHeight="1" outlineLevel="1" x14ac:dyDescent="0.25">
      <c r="A1853" t="s">
        <v>5760</v>
      </c>
      <c r="C1853" s="2" t="s">
        <v>11983</v>
      </c>
      <c r="D1853" s="2">
        <v>78</v>
      </c>
      <c r="E1853" s="7">
        <v>1961</v>
      </c>
      <c r="F1853" s="5" t="s">
        <v>5761</v>
      </c>
      <c r="H1853" s="5" t="s">
        <v>3402</v>
      </c>
      <c r="I1853" s="6" t="s">
        <v>5762</v>
      </c>
      <c r="J1853" s="6" t="s">
        <v>9455</v>
      </c>
      <c r="K1853" s="17">
        <v>5</v>
      </c>
      <c r="L1853" s="17" t="s">
        <v>7730</v>
      </c>
      <c r="M1853" s="9">
        <v>0.9</v>
      </c>
      <c r="N1853" s="9"/>
      <c r="O1853" s="21"/>
      <c r="Q1853" s="29"/>
      <c r="U1853" s="17"/>
      <c r="V1853" s="2">
        <v>78</v>
      </c>
      <c r="Y1853" t="str">
        <f t="shared" si="124"/>
        <v/>
      </c>
      <c r="AA1853" t="str">
        <f t="shared" si="125"/>
        <v/>
      </c>
      <c r="AC1853" s="7"/>
      <c r="AD1853" t="s">
        <v>5762</v>
      </c>
      <c r="AE1853">
        <f t="shared" si="127"/>
        <v>0</v>
      </c>
      <c r="AG1853" s="2"/>
      <c r="AH1853" t="s">
        <v>5763</v>
      </c>
      <c r="AI1853" s="7" t="s">
        <v>4610</v>
      </c>
    </row>
    <row r="1854" spans="1:49" ht="11" customHeight="1" outlineLevel="1" x14ac:dyDescent="0.25">
      <c r="A1854" t="s">
        <v>5760</v>
      </c>
      <c r="C1854" s="2" t="s">
        <v>11983</v>
      </c>
      <c r="D1854" s="2">
        <v>79</v>
      </c>
      <c r="E1854" s="7">
        <v>1961</v>
      </c>
      <c r="F1854" s="5" t="s">
        <v>3442</v>
      </c>
      <c r="H1854" s="5" t="s">
        <v>3402</v>
      </c>
      <c r="I1854" s="6" t="s">
        <v>19939</v>
      </c>
      <c r="J1854" s="6" t="s">
        <v>9455</v>
      </c>
      <c r="K1854" s="17">
        <v>3</v>
      </c>
      <c r="L1854" s="17" t="s">
        <v>7730</v>
      </c>
      <c r="M1854" s="9">
        <v>0.7</v>
      </c>
      <c r="N1854" s="9"/>
      <c r="O1854" s="21"/>
      <c r="Q1854" s="29"/>
      <c r="U1854" s="17"/>
      <c r="V1854" s="2">
        <v>78</v>
      </c>
      <c r="Y1854" t="str">
        <f t="shared" si="124"/>
        <v/>
      </c>
      <c r="AA1854" t="str">
        <f t="shared" si="125"/>
        <v/>
      </c>
      <c r="AC1854" s="7"/>
      <c r="AD1854" t="s">
        <v>19939</v>
      </c>
      <c r="AE1854">
        <f t="shared" si="127"/>
        <v>0</v>
      </c>
      <c r="AG1854" s="2"/>
      <c r="AH1854" t="s">
        <v>5763</v>
      </c>
      <c r="AI1854" s="7" t="s">
        <v>4610</v>
      </c>
    </row>
    <row r="1855" spans="1:49" ht="11" customHeight="1" outlineLevel="1" x14ac:dyDescent="0.25">
      <c r="A1855" t="s">
        <v>5760</v>
      </c>
      <c r="C1855" s="2" t="s">
        <v>11983</v>
      </c>
      <c r="D1855" s="2">
        <v>221</v>
      </c>
      <c r="E1855" s="7">
        <v>1969</v>
      </c>
      <c r="F1855" s="5" t="s">
        <v>5765</v>
      </c>
      <c r="H1855" s="5" t="s">
        <v>5398</v>
      </c>
      <c r="I1855" s="6" t="s">
        <v>5762</v>
      </c>
      <c r="J1855" s="6" t="s">
        <v>9456</v>
      </c>
      <c r="K1855" s="17">
        <v>1</v>
      </c>
      <c r="L1855" s="17" t="s">
        <v>7730</v>
      </c>
      <c r="M1855" s="9">
        <v>0.9</v>
      </c>
      <c r="N1855" s="9"/>
      <c r="O1855" s="21"/>
      <c r="Q1855" s="29"/>
      <c r="U1855" s="17"/>
      <c r="V1855" s="2" t="s">
        <v>5764</v>
      </c>
      <c r="Y1855" t="str">
        <f t="shared" si="124"/>
        <v/>
      </c>
      <c r="AA1855" t="str">
        <f t="shared" si="125"/>
        <v/>
      </c>
      <c r="AC1855" s="7"/>
      <c r="AD1855" t="s">
        <v>5762</v>
      </c>
      <c r="AE1855">
        <f t="shared" si="127"/>
        <v>0</v>
      </c>
      <c r="AG1855" s="2"/>
      <c r="AH1855" t="s">
        <v>5763</v>
      </c>
      <c r="AI1855" s="7" t="s">
        <v>4610</v>
      </c>
    </row>
    <row r="1856" spans="1:49" ht="11" customHeight="1" outlineLevel="1" x14ac:dyDescent="0.25">
      <c r="A1856" t="s">
        <v>5760</v>
      </c>
      <c r="C1856" s="2" t="s">
        <v>11983</v>
      </c>
      <c r="D1856" s="2">
        <v>414</v>
      </c>
      <c r="E1856" s="7">
        <v>1971</v>
      </c>
      <c r="F1856" s="5" t="s">
        <v>3421</v>
      </c>
      <c r="H1856" s="5" t="s">
        <v>1133</v>
      </c>
      <c r="I1856" s="6" t="s">
        <v>9136</v>
      </c>
      <c r="J1856" s="6" t="s">
        <v>9457</v>
      </c>
      <c r="K1856" s="17">
        <v>3</v>
      </c>
      <c r="L1856" s="17" t="s">
        <v>7732</v>
      </c>
      <c r="M1856" s="9"/>
      <c r="N1856" s="9"/>
      <c r="O1856" s="21"/>
      <c r="Q1856" s="29"/>
      <c r="U1856" s="17"/>
      <c r="V1856" s="2"/>
      <c r="Y1856" t="str">
        <f t="shared" si="124"/>
        <v/>
      </c>
      <c r="AA1856" t="str">
        <f t="shared" si="125"/>
        <v/>
      </c>
      <c r="AC1856" s="7"/>
      <c r="AD1856" t="s">
        <v>9136</v>
      </c>
      <c r="AE1856">
        <f t="shared" si="127"/>
        <v>0</v>
      </c>
      <c r="AG1856" s="2"/>
      <c r="AI1856" s="7"/>
    </row>
    <row r="1857" spans="1:35" ht="11" customHeight="1" outlineLevel="1" x14ac:dyDescent="0.25">
      <c r="A1857" t="s">
        <v>5760</v>
      </c>
      <c r="C1857" s="2" t="s">
        <v>11983</v>
      </c>
      <c r="D1857" s="2" t="s">
        <v>9458</v>
      </c>
      <c r="E1857" s="7">
        <v>1971</v>
      </c>
      <c r="F1857" s="5" t="s">
        <v>9461</v>
      </c>
      <c r="H1857" s="5" t="s">
        <v>5398</v>
      </c>
      <c r="I1857" s="6" t="s">
        <v>9136</v>
      </c>
      <c r="J1857" s="6" t="s">
        <v>9457</v>
      </c>
      <c r="K1857" s="17">
        <v>3</v>
      </c>
      <c r="L1857" s="17" t="s">
        <v>7732</v>
      </c>
      <c r="M1857" s="9"/>
      <c r="N1857" s="9"/>
      <c r="O1857" s="21"/>
      <c r="Q1857" s="29"/>
      <c r="U1857" s="17"/>
      <c r="V1857" s="2"/>
      <c r="X1857" t="s">
        <v>7732</v>
      </c>
      <c r="Y1857" t="str">
        <f t="shared" si="124"/>
        <v/>
      </c>
      <c r="AA1857">
        <f t="shared" si="125"/>
        <v>1</v>
      </c>
      <c r="AC1857" s="7"/>
      <c r="AD1857" t="s">
        <v>9136</v>
      </c>
      <c r="AE1857">
        <f t="shared" si="127"/>
        <v>0</v>
      </c>
      <c r="AG1857" s="2"/>
      <c r="AI1857" s="7"/>
    </row>
    <row r="1858" spans="1:35" ht="11" customHeight="1" outlineLevel="1" x14ac:dyDescent="0.25">
      <c r="A1858" t="s">
        <v>5760</v>
      </c>
      <c r="C1858" s="2" t="s">
        <v>11983</v>
      </c>
      <c r="D1858" s="2">
        <v>416</v>
      </c>
      <c r="E1858" s="7">
        <v>1971</v>
      </c>
      <c r="F1858" s="5" t="s">
        <v>5694</v>
      </c>
      <c r="H1858" s="5" t="s">
        <v>1133</v>
      </c>
      <c r="I1858" s="6" t="s">
        <v>9136</v>
      </c>
      <c r="J1858" s="6" t="s">
        <v>9457</v>
      </c>
      <c r="K1858" s="17">
        <v>3</v>
      </c>
      <c r="L1858" s="17" t="s">
        <v>7730</v>
      </c>
      <c r="M1858" s="9">
        <v>14.8</v>
      </c>
      <c r="N1858" s="9"/>
      <c r="O1858" s="21"/>
      <c r="Q1858" s="29"/>
      <c r="U1858" s="17"/>
      <c r="V1858" s="2" t="s">
        <v>4021</v>
      </c>
      <c r="Y1858" t="str">
        <f t="shared" si="124"/>
        <v/>
      </c>
      <c r="AA1858" t="str">
        <f t="shared" si="125"/>
        <v/>
      </c>
      <c r="AC1858" s="7"/>
      <c r="AD1858" t="s">
        <v>9136</v>
      </c>
      <c r="AE1858">
        <f t="shared" si="127"/>
        <v>0</v>
      </c>
      <c r="AG1858" s="2"/>
      <c r="AH1858" t="s">
        <v>4921</v>
      </c>
      <c r="AI1858" s="7" t="s">
        <v>4620</v>
      </c>
    </row>
    <row r="1859" spans="1:35" ht="11" customHeight="1" outlineLevel="1" x14ac:dyDescent="0.25">
      <c r="A1859" t="s">
        <v>5760</v>
      </c>
      <c r="C1859" s="2" t="s">
        <v>11983</v>
      </c>
      <c r="D1859" s="2" t="s">
        <v>9459</v>
      </c>
      <c r="E1859" s="7">
        <v>1971</v>
      </c>
      <c r="F1859" s="5" t="s">
        <v>9460</v>
      </c>
      <c r="H1859" s="5" t="s">
        <v>5398</v>
      </c>
      <c r="I1859" s="6" t="s">
        <v>9136</v>
      </c>
      <c r="J1859" s="6" t="s">
        <v>9457</v>
      </c>
      <c r="K1859" s="17">
        <v>3</v>
      </c>
      <c r="L1859" s="17" t="s">
        <v>7732</v>
      </c>
      <c r="M1859" s="9"/>
      <c r="N1859" s="9"/>
      <c r="O1859" s="21"/>
      <c r="Q1859" s="29"/>
      <c r="U1859" s="17"/>
      <c r="V1859" s="2" t="s">
        <v>7964</v>
      </c>
      <c r="X1859" t="s">
        <v>7732</v>
      </c>
      <c r="Y1859" t="str">
        <f t="shared" si="124"/>
        <v/>
      </c>
      <c r="AA1859">
        <f t="shared" si="125"/>
        <v>1</v>
      </c>
      <c r="AC1859" s="7"/>
      <c r="AD1859" t="s">
        <v>9136</v>
      </c>
      <c r="AE1859">
        <f t="shared" si="127"/>
        <v>0</v>
      </c>
      <c r="AG1859" s="2"/>
      <c r="AH1859" t="s">
        <v>4921</v>
      </c>
      <c r="AI1859" s="7" t="s">
        <v>4620</v>
      </c>
    </row>
    <row r="1860" spans="1:35" ht="11" customHeight="1" outlineLevel="1" x14ac:dyDescent="0.25">
      <c r="A1860" t="s">
        <v>5760</v>
      </c>
      <c r="C1860" s="2" t="s">
        <v>11983</v>
      </c>
      <c r="D1860" s="2">
        <v>463</v>
      </c>
      <c r="E1860" s="7">
        <v>1972</v>
      </c>
      <c r="F1860" s="5" t="s">
        <v>3421</v>
      </c>
      <c r="H1860" s="5" t="s">
        <v>5398</v>
      </c>
      <c r="I1860" s="6" t="s">
        <v>5399</v>
      </c>
      <c r="J1860" s="6" t="s">
        <v>7419</v>
      </c>
      <c r="K1860" s="17">
        <v>3</v>
      </c>
      <c r="L1860" s="17" t="s">
        <v>7730</v>
      </c>
      <c r="M1860" s="9">
        <v>1</v>
      </c>
      <c r="N1860" s="9"/>
      <c r="O1860" s="21"/>
      <c r="Q1860" s="29"/>
      <c r="U1860" s="17"/>
      <c r="V1860" s="2" t="s">
        <v>7961</v>
      </c>
      <c r="Y1860" t="str">
        <f t="shared" si="124"/>
        <v/>
      </c>
      <c r="AA1860" t="str">
        <f t="shared" si="125"/>
        <v/>
      </c>
      <c r="AC1860" s="7"/>
      <c r="AD1860" t="s">
        <v>5399</v>
      </c>
      <c r="AE1860">
        <f t="shared" si="127"/>
        <v>1</v>
      </c>
      <c r="AG1860" s="2"/>
      <c r="AH1860" t="s">
        <v>4921</v>
      </c>
      <c r="AI1860" s="7" t="s">
        <v>4610</v>
      </c>
    </row>
    <row r="1861" spans="1:35" ht="11" customHeight="1" outlineLevel="1" x14ac:dyDescent="0.25">
      <c r="A1861" t="s">
        <v>5760</v>
      </c>
      <c r="C1861" s="2" t="s">
        <v>11983</v>
      </c>
      <c r="D1861" s="2">
        <v>464</v>
      </c>
      <c r="E1861" s="7">
        <v>1972</v>
      </c>
      <c r="F1861" s="5" t="s">
        <v>3421</v>
      </c>
      <c r="H1861" s="5" t="s">
        <v>5398</v>
      </c>
      <c r="I1861" s="6" t="s">
        <v>5399</v>
      </c>
      <c r="J1861" s="6" t="s">
        <v>7419</v>
      </c>
      <c r="K1861" s="17">
        <v>3</v>
      </c>
      <c r="L1861" s="17" t="s">
        <v>7730</v>
      </c>
      <c r="M1861" s="9">
        <v>1.3</v>
      </c>
      <c r="N1861" s="9"/>
      <c r="O1861" s="21"/>
      <c r="Q1861" s="29"/>
      <c r="U1861" s="17"/>
      <c r="V1861" s="2"/>
      <c r="Y1861" t="str">
        <f t="shared" si="124"/>
        <v/>
      </c>
      <c r="AA1861" t="str">
        <f t="shared" si="125"/>
        <v/>
      </c>
      <c r="AC1861" s="7"/>
      <c r="AD1861" t="s">
        <v>5399</v>
      </c>
      <c r="AE1861">
        <f t="shared" si="127"/>
        <v>1</v>
      </c>
      <c r="AG1861" s="2"/>
      <c r="AH1861" t="s">
        <v>4921</v>
      </c>
      <c r="AI1861" s="7" t="s">
        <v>4610</v>
      </c>
    </row>
    <row r="1862" spans="1:35" ht="11" customHeight="1" outlineLevel="1" x14ac:dyDescent="0.25">
      <c r="A1862" t="s">
        <v>5760</v>
      </c>
      <c r="C1862" s="2" t="s">
        <v>11983</v>
      </c>
      <c r="D1862" s="2">
        <v>465</v>
      </c>
      <c r="E1862" s="7">
        <v>1972</v>
      </c>
      <c r="F1862" s="5" t="s">
        <v>1654</v>
      </c>
      <c r="H1862" s="5" t="s">
        <v>5398</v>
      </c>
      <c r="I1862" s="6" t="s">
        <v>5399</v>
      </c>
      <c r="J1862" s="6" t="s">
        <v>7419</v>
      </c>
      <c r="K1862" s="17">
        <v>3</v>
      </c>
      <c r="L1862" s="17" t="s">
        <v>7730</v>
      </c>
      <c r="M1862" s="9">
        <v>1</v>
      </c>
      <c r="N1862" s="9"/>
      <c r="O1862" s="21"/>
      <c r="Q1862" s="29"/>
      <c r="U1862" s="17"/>
      <c r="V1862" s="2" t="s">
        <v>7962</v>
      </c>
      <c r="Y1862" t="str">
        <f t="shared" si="124"/>
        <v/>
      </c>
      <c r="AA1862" t="str">
        <f t="shared" si="125"/>
        <v/>
      </c>
      <c r="AC1862" s="7"/>
      <c r="AD1862" t="s">
        <v>5399</v>
      </c>
      <c r="AE1862">
        <f t="shared" si="127"/>
        <v>1</v>
      </c>
      <c r="AG1862" s="2"/>
      <c r="AH1862" t="s">
        <v>4921</v>
      </c>
      <c r="AI1862" s="7" t="s">
        <v>4922</v>
      </c>
    </row>
    <row r="1863" spans="1:35" ht="11" customHeight="1" outlineLevel="1" x14ac:dyDescent="0.25">
      <c r="A1863" t="s">
        <v>5760</v>
      </c>
      <c r="C1863" s="2" t="s">
        <v>11983</v>
      </c>
      <c r="D1863" s="2">
        <v>466</v>
      </c>
      <c r="E1863" s="7">
        <v>1972</v>
      </c>
      <c r="F1863" s="5" t="s">
        <v>1654</v>
      </c>
      <c r="H1863" s="5" t="s">
        <v>5398</v>
      </c>
      <c r="I1863" s="6" t="s">
        <v>5399</v>
      </c>
      <c r="J1863" s="6" t="s">
        <v>7419</v>
      </c>
      <c r="K1863" s="17">
        <v>3</v>
      </c>
      <c r="L1863" s="17" t="s">
        <v>7730</v>
      </c>
      <c r="M1863" s="9">
        <v>1.3</v>
      </c>
      <c r="N1863" s="9"/>
      <c r="O1863" s="21"/>
      <c r="Q1863" s="29"/>
      <c r="U1863" s="17"/>
      <c r="V1863" s="2"/>
      <c r="Y1863" t="str">
        <f t="shared" si="124"/>
        <v/>
      </c>
      <c r="AA1863" t="str">
        <f t="shared" si="125"/>
        <v/>
      </c>
      <c r="AC1863" s="7"/>
      <c r="AD1863" t="s">
        <v>5399</v>
      </c>
      <c r="AE1863">
        <f t="shared" si="127"/>
        <v>1</v>
      </c>
      <c r="AG1863" s="2"/>
      <c r="AH1863" t="s">
        <v>4921</v>
      </c>
      <c r="AI1863" s="7"/>
    </row>
    <row r="1864" spans="1:35" ht="11" customHeight="1" outlineLevel="1" x14ac:dyDescent="0.25">
      <c r="A1864" t="s">
        <v>5760</v>
      </c>
      <c r="C1864" s="2" t="s">
        <v>11983</v>
      </c>
      <c r="D1864" s="2">
        <v>467</v>
      </c>
      <c r="E1864" s="7">
        <v>1972</v>
      </c>
      <c r="F1864" s="5" t="s">
        <v>5694</v>
      </c>
      <c r="H1864" s="5" t="s">
        <v>5398</v>
      </c>
      <c r="I1864" s="6" t="s">
        <v>5399</v>
      </c>
      <c r="J1864" s="6" t="s">
        <v>7419</v>
      </c>
      <c r="K1864" s="17">
        <v>3</v>
      </c>
      <c r="L1864" s="17" t="s">
        <v>7730</v>
      </c>
      <c r="M1864" s="9">
        <v>1</v>
      </c>
      <c r="N1864" s="9"/>
      <c r="O1864" s="21"/>
      <c r="Q1864" s="29"/>
      <c r="U1864" s="17"/>
      <c r="V1864" s="2" t="s">
        <v>7963</v>
      </c>
      <c r="Y1864" t="str">
        <f t="shared" si="124"/>
        <v/>
      </c>
      <c r="AA1864" t="str">
        <f t="shared" si="125"/>
        <v/>
      </c>
      <c r="AC1864" s="7"/>
      <c r="AD1864" t="s">
        <v>5399</v>
      </c>
      <c r="AE1864">
        <f t="shared" si="127"/>
        <v>1</v>
      </c>
      <c r="AG1864" s="2"/>
      <c r="AH1864" t="s">
        <v>4921</v>
      </c>
      <c r="AI1864" s="7" t="s">
        <v>4922</v>
      </c>
    </row>
    <row r="1865" spans="1:35" ht="11" customHeight="1" outlineLevel="1" x14ac:dyDescent="0.25">
      <c r="A1865" t="s">
        <v>5760</v>
      </c>
      <c r="C1865" s="2" t="s">
        <v>11983</v>
      </c>
      <c r="D1865" s="2">
        <v>468</v>
      </c>
      <c r="E1865" s="7">
        <v>1972</v>
      </c>
      <c r="F1865" s="5" t="s">
        <v>5694</v>
      </c>
      <c r="H1865" s="5" t="s">
        <v>5398</v>
      </c>
      <c r="I1865" s="6" t="s">
        <v>5399</v>
      </c>
      <c r="J1865" s="6" t="s">
        <v>7419</v>
      </c>
      <c r="K1865" s="17">
        <v>3</v>
      </c>
      <c r="L1865" s="17" t="s">
        <v>7730</v>
      </c>
      <c r="M1865" s="9">
        <v>1.3</v>
      </c>
      <c r="N1865" s="9"/>
      <c r="O1865" s="21"/>
      <c r="Q1865" s="29"/>
      <c r="U1865" s="17"/>
      <c r="V1865" s="2"/>
      <c r="Y1865" t="str">
        <f t="shared" si="124"/>
        <v/>
      </c>
      <c r="AA1865" t="str">
        <f t="shared" si="125"/>
        <v/>
      </c>
      <c r="AC1865" s="7"/>
      <c r="AD1865" t="s">
        <v>5399</v>
      </c>
      <c r="AE1865">
        <f t="shared" si="127"/>
        <v>1</v>
      </c>
      <c r="AG1865" s="2"/>
      <c r="AH1865" t="s">
        <v>4921</v>
      </c>
      <c r="AI1865" s="7"/>
    </row>
    <row r="1866" spans="1:35" ht="11" customHeight="1" outlineLevel="1" x14ac:dyDescent="0.25">
      <c r="A1866" t="s">
        <v>5760</v>
      </c>
      <c r="C1866" s="2" t="s">
        <v>11983</v>
      </c>
      <c r="D1866" s="2">
        <v>503</v>
      </c>
      <c r="E1866" s="7">
        <v>1972</v>
      </c>
      <c r="F1866" s="5" t="s">
        <v>3442</v>
      </c>
      <c r="H1866" s="5" t="s">
        <v>5398</v>
      </c>
      <c r="I1866" s="6" t="s">
        <v>5399</v>
      </c>
      <c r="J1866" s="6" t="s">
        <v>7248</v>
      </c>
      <c r="K1866" s="17">
        <v>1</v>
      </c>
      <c r="L1866" s="17" t="s">
        <v>7730</v>
      </c>
      <c r="M1866" s="9">
        <v>0.8</v>
      </c>
      <c r="N1866" s="9"/>
      <c r="O1866" s="21"/>
      <c r="Q1866" s="29"/>
      <c r="U1866" s="17"/>
      <c r="V1866" s="2">
        <v>248</v>
      </c>
      <c r="Y1866" t="str">
        <f t="shared" si="124"/>
        <v/>
      </c>
      <c r="AA1866" t="str">
        <f t="shared" si="125"/>
        <v/>
      </c>
      <c r="AC1866" s="7"/>
      <c r="AD1866" t="s">
        <v>5399</v>
      </c>
      <c r="AE1866">
        <f t="shared" si="127"/>
        <v>1</v>
      </c>
      <c r="AG1866" s="2"/>
      <c r="AH1866" t="s">
        <v>4921</v>
      </c>
      <c r="AI1866" s="7" t="s">
        <v>4610</v>
      </c>
    </row>
    <row r="1867" spans="1:35" ht="11" customHeight="1" outlineLevel="1" x14ac:dyDescent="0.25">
      <c r="A1867" t="s">
        <v>5760</v>
      </c>
      <c r="C1867" s="2" t="s">
        <v>11983</v>
      </c>
      <c r="D1867" s="2">
        <v>508</v>
      </c>
      <c r="E1867" s="7">
        <v>1972</v>
      </c>
      <c r="F1867" s="5" t="s">
        <v>9462</v>
      </c>
      <c r="H1867" s="5" t="s">
        <v>5398</v>
      </c>
      <c r="I1867" s="6" t="s">
        <v>5399</v>
      </c>
      <c r="J1867" s="6" t="s">
        <v>7419</v>
      </c>
      <c r="K1867" s="17">
        <v>1</v>
      </c>
      <c r="L1867" s="17" t="s">
        <v>7730</v>
      </c>
      <c r="M1867" s="9">
        <v>3</v>
      </c>
      <c r="N1867" s="9"/>
      <c r="O1867" s="21"/>
      <c r="Q1867" s="29"/>
      <c r="T1867">
        <v>1</v>
      </c>
      <c r="U1867" s="17"/>
      <c r="V1867" s="2"/>
      <c r="Y1867" t="str">
        <f t="shared" si="124"/>
        <v/>
      </c>
      <c r="AA1867">
        <f t="shared" si="125"/>
        <v>1</v>
      </c>
      <c r="AC1867" s="7"/>
      <c r="AD1867" t="s">
        <v>5399</v>
      </c>
      <c r="AE1867">
        <f t="shared" si="127"/>
        <v>1</v>
      </c>
      <c r="AG1867" s="2"/>
      <c r="AI1867" s="7"/>
    </row>
    <row r="1868" spans="1:35" ht="11" customHeight="1" outlineLevel="1" x14ac:dyDescent="0.25">
      <c r="A1868" t="s">
        <v>5760</v>
      </c>
      <c r="C1868" s="2" t="s">
        <v>11983</v>
      </c>
      <c r="D1868" s="2">
        <v>544</v>
      </c>
      <c r="E1868" s="7">
        <v>1972</v>
      </c>
      <c r="F1868" s="5" t="s">
        <v>5750</v>
      </c>
      <c r="H1868" s="5" t="s">
        <v>5398</v>
      </c>
      <c r="I1868" s="6" t="s">
        <v>5399</v>
      </c>
      <c r="J1868" s="6" t="s">
        <v>9463</v>
      </c>
      <c r="K1868" s="17">
        <v>3</v>
      </c>
      <c r="L1868" s="17" t="s">
        <v>7730</v>
      </c>
      <c r="M1868" s="9">
        <v>1.4</v>
      </c>
      <c r="N1868" s="9"/>
      <c r="O1868" s="21"/>
      <c r="Q1868" s="29"/>
      <c r="U1868" s="17"/>
      <c r="V1868" s="2"/>
      <c r="Y1868" t="str">
        <f t="shared" si="124"/>
        <v/>
      </c>
      <c r="AA1868" t="str">
        <f t="shared" si="125"/>
        <v/>
      </c>
      <c r="AC1868" s="7"/>
      <c r="AD1868" t="s">
        <v>5399</v>
      </c>
      <c r="AE1868">
        <f t="shared" si="127"/>
        <v>1</v>
      </c>
      <c r="AG1868" s="2"/>
      <c r="AI1868" s="7"/>
    </row>
    <row r="1869" spans="1:35" ht="11" customHeight="1" outlineLevel="1" x14ac:dyDescent="0.25">
      <c r="A1869" t="s">
        <v>5760</v>
      </c>
      <c r="C1869" s="2" t="s">
        <v>11983</v>
      </c>
      <c r="D1869" s="2">
        <v>1401</v>
      </c>
      <c r="E1869" s="7">
        <v>1996</v>
      </c>
      <c r="F1869" s="5" t="s">
        <v>9464</v>
      </c>
      <c r="H1869" s="5" t="s">
        <v>5398</v>
      </c>
      <c r="I1869" s="6" t="s">
        <v>9223</v>
      </c>
      <c r="J1869" s="6" t="s">
        <v>7554</v>
      </c>
      <c r="K1869" s="17">
        <v>7</v>
      </c>
      <c r="L1869" s="17" t="s">
        <v>7732</v>
      </c>
      <c r="M1869" s="9"/>
      <c r="N1869" s="9"/>
      <c r="O1869" s="21"/>
      <c r="Q1869" s="29"/>
      <c r="U1869" s="17"/>
      <c r="V1869" s="2"/>
      <c r="Y1869" t="str">
        <f t="shared" si="124"/>
        <v/>
      </c>
      <c r="AA1869" t="str">
        <f t="shared" si="125"/>
        <v/>
      </c>
      <c r="AC1869" s="7"/>
      <c r="AD1869" t="s">
        <v>9223</v>
      </c>
      <c r="AE1869">
        <f t="shared" si="127"/>
        <v>0</v>
      </c>
      <c r="AG1869" s="2"/>
      <c r="AI1869" s="7"/>
    </row>
    <row r="1870" spans="1:35" ht="11" customHeight="1" outlineLevel="1" x14ac:dyDescent="0.25">
      <c r="A1870" t="s">
        <v>5760</v>
      </c>
      <c r="C1870" s="2" t="s">
        <v>11983</v>
      </c>
      <c r="D1870" s="2">
        <v>1402</v>
      </c>
      <c r="E1870" s="7">
        <v>1996</v>
      </c>
      <c r="F1870" s="5" t="s">
        <v>9464</v>
      </c>
      <c r="H1870" s="5" t="s">
        <v>5398</v>
      </c>
      <c r="I1870" s="6" t="s">
        <v>9223</v>
      </c>
      <c r="J1870" s="6" t="s">
        <v>7554</v>
      </c>
      <c r="K1870" s="17">
        <v>7</v>
      </c>
      <c r="L1870" s="17" t="s">
        <v>7732</v>
      </c>
      <c r="M1870" s="9"/>
      <c r="N1870" s="9"/>
      <c r="O1870" s="21"/>
      <c r="Q1870" s="29"/>
      <c r="U1870" s="17"/>
      <c r="V1870" s="2"/>
      <c r="Y1870" t="str">
        <f t="shared" ref="Y1870:Y1933" si="128">IF(COUNTIF(F1870,"*fdc*"),1,"")</f>
        <v/>
      </c>
      <c r="AA1870" t="str">
        <f t="shared" ref="AA1870:AA1933" si="129">IF(COUNTIF(F1870,"*s/s*"),1,"")</f>
        <v/>
      </c>
      <c r="AC1870" s="7"/>
      <c r="AD1870" t="s">
        <v>9223</v>
      </c>
      <c r="AE1870">
        <f t="shared" si="127"/>
        <v>0</v>
      </c>
      <c r="AG1870" s="2"/>
      <c r="AI1870" s="7"/>
    </row>
    <row r="1871" spans="1:35" ht="11" customHeight="1" outlineLevel="1" x14ac:dyDescent="0.25">
      <c r="A1871" t="s">
        <v>5760</v>
      </c>
      <c r="C1871" s="2" t="s">
        <v>11983</v>
      </c>
      <c r="D1871" s="2">
        <v>1403</v>
      </c>
      <c r="E1871" s="7">
        <v>1996</v>
      </c>
      <c r="F1871" s="5" t="s">
        <v>9464</v>
      </c>
      <c r="H1871" s="5" t="s">
        <v>5398</v>
      </c>
      <c r="I1871" s="6" t="s">
        <v>9223</v>
      </c>
      <c r="J1871" s="6" t="s">
        <v>7554</v>
      </c>
      <c r="K1871" s="17">
        <v>7</v>
      </c>
      <c r="L1871" s="17" t="s">
        <v>7732</v>
      </c>
      <c r="M1871" s="9"/>
      <c r="N1871" s="9"/>
      <c r="O1871" s="21"/>
      <c r="Q1871" s="29"/>
      <c r="U1871" s="17"/>
      <c r="V1871" s="2"/>
      <c r="Y1871" t="str">
        <f t="shared" si="128"/>
        <v/>
      </c>
      <c r="AA1871" t="str">
        <f t="shared" si="129"/>
        <v/>
      </c>
      <c r="AC1871" s="7"/>
      <c r="AD1871" t="s">
        <v>9223</v>
      </c>
      <c r="AE1871">
        <f t="shared" si="127"/>
        <v>0</v>
      </c>
      <c r="AG1871" s="2"/>
      <c r="AI1871" s="7"/>
    </row>
    <row r="1872" spans="1:35" ht="11" customHeight="1" outlineLevel="1" x14ac:dyDescent="0.25">
      <c r="A1872" t="s">
        <v>5760</v>
      </c>
      <c r="C1872" s="2" t="s">
        <v>11983</v>
      </c>
      <c r="D1872" s="2">
        <v>1404</v>
      </c>
      <c r="E1872" s="7">
        <v>1996</v>
      </c>
      <c r="F1872" s="5" t="s">
        <v>9464</v>
      </c>
      <c r="H1872" s="5" t="s">
        <v>5398</v>
      </c>
      <c r="I1872" s="6" t="s">
        <v>9223</v>
      </c>
      <c r="J1872" s="6" t="s">
        <v>7554</v>
      </c>
      <c r="K1872" s="17">
        <v>7</v>
      </c>
      <c r="L1872" s="17" t="s">
        <v>7732</v>
      </c>
      <c r="M1872" s="9"/>
      <c r="N1872" s="9"/>
      <c r="O1872" s="21"/>
      <c r="Q1872" s="29"/>
      <c r="U1872" s="17"/>
      <c r="V1872" s="2"/>
      <c r="Y1872" t="str">
        <f t="shared" si="128"/>
        <v/>
      </c>
      <c r="AA1872" t="str">
        <f t="shared" si="129"/>
        <v/>
      </c>
      <c r="AC1872" s="7"/>
      <c r="AD1872" t="s">
        <v>9223</v>
      </c>
      <c r="AE1872">
        <f t="shared" si="127"/>
        <v>0</v>
      </c>
      <c r="AG1872" s="2"/>
      <c r="AI1872" s="7"/>
    </row>
    <row r="1873" spans="1:35" ht="11" customHeight="1" outlineLevel="1" x14ac:dyDescent="0.25">
      <c r="A1873" t="s">
        <v>5760</v>
      </c>
      <c r="C1873" s="2" t="s">
        <v>11983</v>
      </c>
      <c r="D1873" s="2" t="s">
        <v>9467</v>
      </c>
      <c r="E1873" s="7">
        <v>1996</v>
      </c>
      <c r="F1873" s="5" t="s">
        <v>9465</v>
      </c>
      <c r="H1873" s="5" t="s">
        <v>5398</v>
      </c>
      <c r="I1873" s="6" t="s">
        <v>9223</v>
      </c>
      <c r="J1873" s="6" t="s">
        <v>7554</v>
      </c>
      <c r="K1873" s="17">
        <v>7</v>
      </c>
      <c r="L1873" s="17" t="s">
        <v>7732</v>
      </c>
      <c r="M1873" s="9"/>
      <c r="N1873" s="9"/>
      <c r="O1873" s="21"/>
      <c r="Q1873" s="29"/>
      <c r="U1873" s="17"/>
      <c r="V1873" s="2"/>
      <c r="Y1873" t="str">
        <f t="shared" si="128"/>
        <v/>
      </c>
      <c r="AA1873">
        <f t="shared" si="129"/>
        <v>1</v>
      </c>
      <c r="AC1873" s="7"/>
      <c r="AD1873" t="s">
        <v>9223</v>
      </c>
      <c r="AE1873">
        <f t="shared" si="127"/>
        <v>0</v>
      </c>
      <c r="AG1873" s="2"/>
      <c r="AI1873" s="7"/>
    </row>
    <row r="1874" spans="1:35" ht="11" customHeight="1" outlineLevel="1" x14ac:dyDescent="0.25">
      <c r="A1874" t="s">
        <v>5760</v>
      </c>
      <c r="C1874" s="2" t="s">
        <v>11983</v>
      </c>
      <c r="D1874" s="2">
        <v>1405</v>
      </c>
      <c r="E1874" s="7">
        <v>1996</v>
      </c>
      <c r="F1874" s="5" t="s">
        <v>9466</v>
      </c>
      <c r="H1874" s="5" t="s">
        <v>5398</v>
      </c>
      <c r="I1874" s="6" t="s">
        <v>9223</v>
      </c>
      <c r="J1874" s="6" t="s">
        <v>7554</v>
      </c>
      <c r="K1874" s="17">
        <v>7</v>
      </c>
      <c r="L1874" s="17" t="s">
        <v>7732</v>
      </c>
      <c r="M1874" s="9"/>
      <c r="N1874" s="9"/>
      <c r="O1874" s="21"/>
      <c r="Q1874" s="29"/>
      <c r="U1874" s="17"/>
      <c r="V1874" s="2"/>
      <c r="Y1874" t="str">
        <f t="shared" si="128"/>
        <v/>
      </c>
      <c r="AA1874" t="str">
        <f t="shared" si="129"/>
        <v/>
      </c>
      <c r="AC1874" s="7"/>
      <c r="AD1874" t="s">
        <v>9223</v>
      </c>
      <c r="AE1874">
        <f t="shared" si="127"/>
        <v>0</v>
      </c>
      <c r="AG1874" s="2"/>
      <c r="AI1874" s="7"/>
    </row>
    <row r="1875" spans="1:35" ht="11" customHeight="1" outlineLevel="1" x14ac:dyDescent="0.25">
      <c r="A1875" t="s">
        <v>5760</v>
      </c>
      <c r="C1875" s="2" t="s">
        <v>11983</v>
      </c>
      <c r="D1875" s="2" t="s">
        <v>9468</v>
      </c>
      <c r="E1875" s="7">
        <v>1996</v>
      </c>
      <c r="F1875" s="5" t="s">
        <v>9306</v>
      </c>
      <c r="H1875" s="5" t="s">
        <v>5398</v>
      </c>
      <c r="I1875" s="6" t="s">
        <v>9223</v>
      </c>
      <c r="J1875" s="6" t="s">
        <v>7554</v>
      </c>
      <c r="K1875" s="17">
        <v>7</v>
      </c>
      <c r="L1875" s="17" t="s">
        <v>7732</v>
      </c>
      <c r="M1875" s="9"/>
      <c r="N1875" s="9"/>
      <c r="O1875" s="21"/>
      <c r="Q1875" s="29"/>
      <c r="U1875" s="17"/>
      <c r="V1875" s="2"/>
      <c r="Y1875" t="str">
        <f t="shared" si="128"/>
        <v/>
      </c>
      <c r="AA1875">
        <f t="shared" si="129"/>
        <v>1</v>
      </c>
      <c r="AC1875" s="7"/>
      <c r="AD1875" t="s">
        <v>9223</v>
      </c>
      <c r="AE1875">
        <f t="shared" si="127"/>
        <v>0</v>
      </c>
      <c r="AG1875" s="2"/>
      <c r="AI1875" s="7"/>
    </row>
    <row r="1876" spans="1:35" ht="11" customHeight="1" outlineLevel="1" x14ac:dyDescent="0.25">
      <c r="A1876" t="s">
        <v>5760</v>
      </c>
      <c r="C1876" s="2" t="s">
        <v>11983</v>
      </c>
      <c r="D1876" s="2">
        <v>1828</v>
      </c>
      <c r="E1876" s="7">
        <v>1998</v>
      </c>
      <c r="F1876" s="5" t="s">
        <v>3077</v>
      </c>
      <c r="H1876" s="5" t="s">
        <v>5398</v>
      </c>
      <c r="I1876" s="6" t="s">
        <v>9470</v>
      </c>
      <c r="J1876" s="6" t="s">
        <v>9469</v>
      </c>
      <c r="K1876" s="17">
        <v>1</v>
      </c>
      <c r="L1876" s="17" t="s">
        <v>20076</v>
      </c>
      <c r="M1876" s="9"/>
      <c r="N1876" s="9"/>
      <c r="O1876" s="21"/>
      <c r="Q1876" s="29"/>
      <c r="S1876">
        <v>1</v>
      </c>
      <c r="T1876">
        <v>1</v>
      </c>
      <c r="U1876" s="17"/>
      <c r="V1876" s="2"/>
      <c r="Y1876" t="str">
        <f t="shared" si="128"/>
        <v/>
      </c>
      <c r="AA1876" t="str">
        <f t="shared" si="129"/>
        <v/>
      </c>
      <c r="AC1876" s="7"/>
      <c r="AD1876" t="s">
        <v>9470</v>
      </c>
      <c r="AE1876">
        <f t="shared" si="127"/>
        <v>0</v>
      </c>
      <c r="AG1876" s="2"/>
      <c r="AI1876" s="7"/>
    </row>
    <row r="1877" spans="1:35" ht="11" customHeight="1" outlineLevel="1" x14ac:dyDescent="0.25">
      <c r="A1877" t="s">
        <v>5760</v>
      </c>
      <c r="C1877" s="2" t="s">
        <v>11983</v>
      </c>
      <c r="D1877" s="2">
        <v>1829</v>
      </c>
      <c r="E1877" s="7">
        <v>1998</v>
      </c>
      <c r="F1877" s="5" t="s">
        <v>3077</v>
      </c>
      <c r="H1877" s="5" t="s">
        <v>5398</v>
      </c>
      <c r="I1877" s="6" t="s">
        <v>9471</v>
      </c>
      <c r="J1877" s="6" t="s">
        <v>9469</v>
      </c>
      <c r="K1877" s="17">
        <v>1</v>
      </c>
      <c r="L1877" s="17" t="s">
        <v>20076</v>
      </c>
      <c r="M1877" s="9"/>
      <c r="N1877" s="9"/>
      <c r="O1877" s="21"/>
      <c r="Q1877" s="29"/>
      <c r="T1877">
        <v>1</v>
      </c>
      <c r="U1877" s="17"/>
      <c r="V1877" s="2"/>
      <c r="Y1877" t="str">
        <f t="shared" si="128"/>
        <v/>
      </c>
      <c r="AA1877" t="str">
        <f t="shared" si="129"/>
        <v/>
      </c>
      <c r="AC1877" s="7"/>
      <c r="AD1877" t="s">
        <v>9471</v>
      </c>
      <c r="AE1877">
        <f t="shared" si="127"/>
        <v>0</v>
      </c>
      <c r="AG1877" s="2"/>
      <c r="AI1877" s="7"/>
    </row>
    <row r="1878" spans="1:35" ht="11" customHeight="1" outlineLevel="1" x14ac:dyDescent="0.25">
      <c r="A1878" t="s">
        <v>5760</v>
      </c>
      <c r="C1878" s="2" t="s">
        <v>11983</v>
      </c>
      <c r="D1878" s="2" t="s">
        <v>9473</v>
      </c>
      <c r="E1878" s="7">
        <v>1998</v>
      </c>
      <c r="F1878" s="5" t="s">
        <v>9472</v>
      </c>
      <c r="H1878" s="5" t="s">
        <v>5398</v>
      </c>
      <c r="I1878" s="6" t="s">
        <v>5620</v>
      </c>
      <c r="J1878" s="6" t="s">
        <v>9469</v>
      </c>
      <c r="K1878" s="17">
        <v>1</v>
      </c>
      <c r="L1878" s="17" t="s">
        <v>7730</v>
      </c>
      <c r="M1878" s="9">
        <v>5.5</v>
      </c>
      <c r="N1878" s="9"/>
      <c r="O1878" s="21"/>
      <c r="Q1878" s="29"/>
      <c r="U1878" s="17"/>
      <c r="V1878" s="2"/>
      <c r="Y1878" t="str">
        <f t="shared" si="128"/>
        <v/>
      </c>
      <c r="AA1878">
        <f t="shared" si="129"/>
        <v>1</v>
      </c>
      <c r="AC1878" s="7"/>
      <c r="AD1878" t="s">
        <v>5620</v>
      </c>
      <c r="AE1878">
        <f t="shared" si="127"/>
        <v>0</v>
      </c>
      <c r="AG1878" s="2"/>
      <c r="AI1878" s="7"/>
    </row>
    <row r="1879" spans="1:35" ht="11" customHeight="1" outlineLevel="1" x14ac:dyDescent="0.25">
      <c r="A1879" t="s">
        <v>5760</v>
      </c>
      <c r="C1879" s="2" t="s">
        <v>11983</v>
      </c>
      <c r="D1879" s="2" t="s">
        <v>9474</v>
      </c>
      <c r="E1879" s="7">
        <v>1998</v>
      </c>
      <c r="F1879" s="5" t="s">
        <v>9475</v>
      </c>
      <c r="H1879" s="5" t="s">
        <v>5398</v>
      </c>
      <c r="I1879" s="6" t="s">
        <v>6457</v>
      </c>
      <c r="J1879" s="6" t="s">
        <v>8499</v>
      </c>
      <c r="K1879" s="17">
        <v>1</v>
      </c>
      <c r="L1879" s="17" t="s">
        <v>7730</v>
      </c>
      <c r="M1879" s="9">
        <v>14</v>
      </c>
      <c r="N1879" s="9"/>
      <c r="O1879" s="21"/>
      <c r="Q1879" s="29"/>
      <c r="U1879" s="17"/>
      <c r="V1879" s="2"/>
      <c r="Y1879" t="str">
        <f t="shared" si="128"/>
        <v/>
      </c>
      <c r="AA1879">
        <f t="shared" si="129"/>
        <v>1</v>
      </c>
      <c r="AC1879" s="7"/>
      <c r="AD1879" t="s">
        <v>6457</v>
      </c>
      <c r="AE1879">
        <f t="shared" si="127"/>
        <v>0</v>
      </c>
      <c r="AG1879" s="2"/>
      <c r="AI1879" s="7"/>
    </row>
    <row r="1880" spans="1:35" ht="11" customHeight="1" outlineLevel="1" x14ac:dyDescent="0.25">
      <c r="A1880" t="s">
        <v>5760</v>
      </c>
      <c r="C1880" s="2" t="s">
        <v>11983</v>
      </c>
      <c r="D1880" s="2">
        <v>1845</v>
      </c>
      <c r="E1880" s="7">
        <v>1998</v>
      </c>
      <c r="F1880" s="5" t="s">
        <v>9477</v>
      </c>
      <c r="H1880" s="5" t="s">
        <v>5398</v>
      </c>
      <c r="I1880" s="6" t="s">
        <v>9223</v>
      </c>
      <c r="J1880" s="6" t="s">
        <v>7554</v>
      </c>
      <c r="K1880" s="17">
        <v>7</v>
      </c>
      <c r="L1880" s="17" t="s">
        <v>20076</v>
      </c>
      <c r="M1880" s="9"/>
      <c r="N1880" s="9"/>
      <c r="O1880" s="21"/>
      <c r="Q1880" s="29"/>
      <c r="U1880" s="17"/>
      <c r="V1880" s="2"/>
      <c r="Y1880" t="str">
        <f t="shared" si="128"/>
        <v/>
      </c>
      <c r="AA1880" t="str">
        <f t="shared" si="129"/>
        <v/>
      </c>
      <c r="AC1880" s="7"/>
      <c r="AD1880" t="s">
        <v>9223</v>
      </c>
      <c r="AE1880">
        <f t="shared" si="127"/>
        <v>0</v>
      </c>
      <c r="AG1880" s="2"/>
      <c r="AI1880" s="7"/>
    </row>
    <row r="1881" spans="1:35" ht="11" customHeight="1" outlineLevel="1" x14ac:dyDescent="0.25">
      <c r="A1881" t="s">
        <v>5760</v>
      </c>
      <c r="C1881" s="2" t="s">
        <v>11983</v>
      </c>
      <c r="D1881" s="2">
        <v>1846</v>
      </c>
      <c r="E1881" s="7">
        <v>1998</v>
      </c>
      <c r="F1881" s="5" t="s">
        <v>9477</v>
      </c>
      <c r="H1881" s="5" t="s">
        <v>5398</v>
      </c>
      <c r="I1881" s="6" t="s">
        <v>9223</v>
      </c>
      <c r="J1881" s="6" t="s">
        <v>7554</v>
      </c>
      <c r="K1881" s="17">
        <v>7</v>
      </c>
      <c r="L1881" s="17" t="s">
        <v>20076</v>
      </c>
      <c r="M1881" s="9"/>
      <c r="N1881" s="9"/>
      <c r="O1881" s="21"/>
      <c r="Q1881" s="29"/>
      <c r="U1881" s="17"/>
      <c r="V1881" s="2"/>
      <c r="Y1881" t="str">
        <f t="shared" si="128"/>
        <v/>
      </c>
      <c r="AA1881" t="str">
        <f t="shared" si="129"/>
        <v/>
      </c>
      <c r="AC1881" s="7"/>
      <c r="AD1881" t="s">
        <v>9223</v>
      </c>
      <c r="AE1881">
        <f t="shared" si="127"/>
        <v>0</v>
      </c>
      <c r="AG1881" s="2"/>
      <c r="AI1881" s="7"/>
    </row>
    <row r="1882" spans="1:35" ht="11" customHeight="1" outlineLevel="1" x14ac:dyDescent="0.25">
      <c r="A1882" t="s">
        <v>5760</v>
      </c>
      <c r="C1882" s="2" t="s">
        <v>11983</v>
      </c>
      <c r="D1882" s="2">
        <v>1847</v>
      </c>
      <c r="E1882" s="7">
        <v>1998</v>
      </c>
      <c r="F1882" s="5" t="s">
        <v>9477</v>
      </c>
      <c r="H1882" s="5" t="s">
        <v>5398</v>
      </c>
      <c r="I1882" s="6" t="s">
        <v>9223</v>
      </c>
      <c r="J1882" s="6" t="s">
        <v>7554</v>
      </c>
      <c r="K1882" s="17">
        <v>7</v>
      </c>
      <c r="L1882" s="17" t="s">
        <v>20076</v>
      </c>
      <c r="M1882" s="9"/>
      <c r="N1882" s="9"/>
      <c r="O1882" s="21"/>
      <c r="Q1882" s="29"/>
      <c r="U1882" s="17"/>
      <c r="V1882" s="2"/>
      <c r="Y1882" t="str">
        <f t="shared" si="128"/>
        <v/>
      </c>
      <c r="AA1882" t="str">
        <f t="shared" si="129"/>
        <v/>
      </c>
      <c r="AC1882" s="7"/>
      <c r="AD1882" t="s">
        <v>9223</v>
      </c>
      <c r="AE1882">
        <f t="shared" si="127"/>
        <v>0</v>
      </c>
      <c r="AG1882" s="2"/>
      <c r="AI1882" s="7"/>
    </row>
    <row r="1883" spans="1:35" ht="11" customHeight="1" outlineLevel="1" x14ac:dyDescent="0.25">
      <c r="A1883" t="s">
        <v>5760</v>
      </c>
      <c r="C1883" s="2" t="s">
        <v>11983</v>
      </c>
      <c r="D1883" s="2">
        <v>1848</v>
      </c>
      <c r="E1883" s="7">
        <v>1998</v>
      </c>
      <c r="F1883" s="5" t="s">
        <v>9477</v>
      </c>
      <c r="H1883" s="5" t="s">
        <v>5398</v>
      </c>
      <c r="I1883" s="6" t="s">
        <v>9223</v>
      </c>
      <c r="J1883" s="6" t="s">
        <v>7554</v>
      </c>
      <c r="K1883" s="17">
        <v>7</v>
      </c>
      <c r="L1883" s="17" t="s">
        <v>20076</v>
      </c>
      <c r="M1883" s="9"/>
      <c r="N1883" s="9"/>
      <c r="O1883" s="21"/>
      <c r="Q1883" s="29"/>
      <c r="U1883" s="17"/>
      <c r="V1883" s="2"/>
      <c r="Y1883" t="str">
        <f t="shared" si="128"/>
        <v/>
      </c>
      <c r="AA1883" t="str">
        <f t="shared" si="129"/>
        <v/>
      </c>
      <c r="AC1883" s="7"/>
      <c r="AD1883" t="s">
        <v>9223</v>
      </c>
      <c r="AE1883">
        <f t="shared" si="127"/>
        <v>0</v>
      </c>
      <c r="AG1883" s="2"/>
      <c r="AI1883" s="7"/>
    </row>
    <row r="1884" spans="1:35" ht="11" customHeight="1" outlineLevel="1" x14ac:dyDescent="0.25">
      <c r="A1884" t="s">
        <v>5760</v>
      </c>
      <c r="C1884" s="2" t="s">
        <v>11983</v>
      </c>
      <c r="D1884" s="2">
        <v>1849</v>
      </c>
      <c r="E1884" s="7">
        <v>1998</v>
      </c>
      <c r="F1884" s="5" t="s">
        <v>9477</v>
      </c>
      <c r="H1884" s="5" t="s">
        <v>5398</v>
      </c>
      <c r="I1884" s="6" t="s">
        <v>9223</v>
      </c>
      <c r="J1884" s="6" t="s">
        <v>7554</v>
      </c>
      <c r="K1884" s="17">
        <v>7</v>
      </c>
      <c r="L1884" s="17" t="s">
        <v>20076</v>
      </c>
      <c r="M1884" s="9"/>
      <c r="N1884" s="9"/>
      <c r="O1884" s="21"/>
      <c r="Q1884" s="29"/>
      <c r="U1884" s="17"/>
      <c r="V1884" s="2"/>
      <c r="Y1884" t="str">
        <f t="shared" si="128"/>
        <v/>
      </c>
      <c r="AA1884" t="str">
        <f t="shared" si="129"/>
        <v/>
      </c>
      <c r="AC1884" s="7"/>
      <c r="AD1884" t="s">
        <v>9223</v>
      </c>
      <c r="AE1884">
        <f t="shared" ref="AE1884:AE1915" si="130">COUNTIF(I1884,"*Fuji*")</f>
        <v>0</v>
      </c>
      <c r="AG1884" s="2"/>
      <c r="AI1884" s="7"/>
    </row>
    <row r="1885" spans="1:35" ht="11" customHeight="1" outlineLevel="1" x14ac:dyDescent="0.25">
      <c r="A1885" t="s">
        <v>5760</v>
      </c>
      <c r="C1885" s="2" t="s">
        <v>11983</v>
      </c>
      <c r="D1885" s="2">
        <v>1850</v>
      </c>
      <c r="E1885" s="7">
        <v>1998</v>
      </c>
      <c r="F1885" s="5" t="s">
        <v>9477</v>
      </c>
      <c r="H1885" s="5" t="s">
        <v>5398</v>
      </c>
      <c r="I1885" s="6" t="s">
        <v>9223</v>
      </c>
      <c r="J1885" s="6" t="s">
        <v>7554</v>
      </c>
      <c r="K1885" s="17">
        <v>7</v>
      </c>
      <c r="L1885" s="17" t="s">
        <v>20076</v>
      </c>
      <c r="M1885" s="9"/>
      <c r="N1885" s="9"/>
      <c r="O1885" s="21"/>
      <c r="Q1885" s="29"/>
      <c r="U1885" s="17"/>
      <c r="V1885" s="2"/>
      <c r="Y1885" t="str">
        <f t="shared" si="128"/>
        <v/>
      </c>
      <c r="AA1885" t="str">
        <f t="shared" si="129"/>
        <v/>
      </c>
      <c r="AC1885" s="7"/>
      <c r="AD1885" t="s">
        <v>9223</v>
      </c>
      <c r="AE1885">
        <f t="shared" si="130"/>
        <v>0</v>
      </c>
      <c r="AG1885" s="2"/>
      <c r="AI1885" s="7"/>
    </row>
    <row r="1886" spans="1:35" ht="11" customHeight="1" outlineLevel="1" x14ac:dyDescent="0.25">
      <c r="A1886" t="s">
        <v>5760</v>
      </c>
      <c r="C1886" s="2" t="s">
        <v>11983</v>
      </c>
      <c r="D1886" s="2" t="s">
        <v>9478</v>
      </c>
      <c r="E1886" s="7">
        <v>1998</v>
      </c>
      <c r="F1886" s="5" t="s">
        <v>9476</v>
      </c>
      <c r="H1886" s="5" t="s">
        <v>5398</v>
      </c>
      <c r="I1886" s="6" t="s">
        <v>6457</v>
      </c>
      <c r="J1886" s="6" t="s">
        <v>7554</v>
      </c>
      <c r="K1886" s="17">
        <v>7</v>
      </c>
      <c r="L1886" s="17" t="s">
        <v>7730</v>
      </c>
      <c r="M1886" s="9">
        <v>6.25</v>
      </c>
      <c r="N1886" s="9"/>
      <c r="O1886" s="21"/>
      <c r="Q1886" s="29"/>
      <c r="U1886" s="17"/>
      <c r="V1886" s="2" t="s">
        <v>7965</v>
      </c>
      <c r="Y1886" t="str">
        <f t="shared" si="128"/>
        <v/>
      </c>
      <c r="AA1886">
        <f t="shared" si="129"/>
        <v>1</v>
      </c>
      <c r="AC1886" s="7"/>
      <c r="AD1886" t="s">
        <v>6457</v>
      </c>
      <c r="AE1886">
        <f t="shared" si="130"/>
        <v>0</v>
      </c>
      <c r="AG1886" s="2"/>
      <c r="AH1886" t="s">
        <v>3354</v>
      </c>
      <c r="AI1886" s="7" t="s">
        <v>4922</v>
      </c>
    </row>
    <row r="1887" spans="1:35" ht="11" customHeight="1" outlineLevel="1" x14ac:dyDescent="0.25">
      <c r="A1887" t="s">
        <v>5760</v>
      </c>
      <c r="C1887" s="2" t="s">
        <v>11983</v>
      </c>
      <c r="D1887" s="2">
        <v>1851</v>
      </c>
      <c r="E1887" s="7">
        <v>1998</v>
      </c>
      <c r="F1887" s="5" t="s">
        <v>3539</v>
      </c>
      <c r="H1887" s="5" t="s">
        <v>5398</v>
      </c>
      <c r="I1887" s="6" t="s">
        <v>9223</v>
      </c>
      <c r="J1887" s="6" t="s">
        <v>7554</v>
      </c>
      <c r="K1887" s="17">
        <v>7</v>
      </c>
      <c r="L1887" s="17" t="s">
        <v>20076</v>
      </c>
      <c r="M1887" s="9"/>
      <c r="N1887" s="9"/>
      <c r="O1887" s="21"/>
      <c r="Q1887" s="29"/>
      <c r="U1887" s="17"/>
      <c r="V1887" s="2"/>
      <c r="Y1887" t="str">
        <f t="shared" si="128"/>
        <v/>
      </c>
      <c r="AA1887" t="str">
        <f t="shared" si="129"/>
        <v/>
      </c>
      <c r="AC1887" s="7"/>
      <c r="AD1887" t="s">
        <v>9223</v>
      </c>
      <c r="AE1887">
        <f t="shared" si="130"/>
        <v>0</v>
      </c>
      <c r="AG1887" s="2"/>
      <c r="AI1887" s="7"/>
    </row>
    <row r="1888" spans="1:35" ht="11" customHeight="1" outlineLevel="1" x14ac:dyDescent="0.25">
      <c r="A1888" t="s">
        <v>5760</v>
      </c>
      <c r="C1888" s="2" t="s">
        <v>11983</v>
      </c>
      <c r="D1888" s="2">
        <v>1852</v>
      </c>
      <c r="E1888" s="7">
        <v>1998</v>
      </c>
      <c r="F1888" s="5" t="s">
        <v>3539</v>
      </c>
      <c r="H1888" s="5" t="s">
        <v>5398</v>
      </c>
      <c r="I1888" s="6" t="s">
        <v>9223</v>
      </c>
      <c r="J1888" s="6" t="s">
        <v>7554</v>
      </c>
      <c r="K1888" s="17">
        <v>7</v>
      </c>
      <c r="L1888" s="17" t="s">
        <v>20076</v>
      </c>
      <c r="M1888" s="9"/>
      <c r="N1888" s="9"/>
      <c r="O1888" s="21"/>
      <c r="Q1888" s="29"/>
      <c r="U1888" s="17"/>
      <c r="V1888" s="2"/>
      <c r="Y1888" t="str">
        <f t="shared" si="128"/>
        <v/>
      </c>
      <c r="AA1888" t="str">
        <f t="shared" si="129"/>
        <v/>
      </c>
      <c r="AC1888" s="7"/>
      <c r="AD1888" t="s">
        <v>9223</v>
      </c>
      <c r="AE1888">
        <f t="shared" si="130"/>
        <v>0</v>
      </c>
      <c r="AG1888" s="2"/>
      <c r="AI1888" s="7"/>
    </row>
    <row r="1889" spans="1:35" ht="11" customHeight="1" outlineLevel="1" x14ac:dyDescent="0.25">
      <c r="A1889" t="s">
        <v>5760</v>
      </c>
      <c r="C1889" s="2" t="s">
        <v>11983</v>
      </c>
      <c r="D1889" s="2">
        <v>1853</v>
      </c>
      <c r="E1889" s="7">
        <v>1998</v>
      </c>
      <c r="F1889" s="5" t="s">
        <v>3539</v>
      </c>
      <c r="H1889" s="5" t="s">
        <v>5398</v>
      </c>
      <c r="I1889" s="6" t="s">
        <v>9223</v>
      </c>
      <c r="J1889" s="6" t="s">
        <v>7554</v>
      </c>
      <c r="K1889" s="17">
        <v>7</v>
      </c>
      <c r="L1889" s="17" t="s">
        <v>20076</v>
      </c>
      <c r="M1889" s="9"/>
      <c r="N1889" s="9"/>
      <c r="O1889" s="21"/>
      <c r="Q1889" s="29"/>
      <c r="U1889" s="17"/>
      <c r="V1889" s="2"/>
      <c r="Y1889" t="str">
        <f t="shared" si="128"/>
        <v/>
      </c>
      <c r="AA1889" t="str">
        <f t="shared" si="129"/>
        <v/>
      </c>
      <c r="AC1889" s="7"/>
      <c r="AD1889" t="s">
        <v>9223</v>
      </c>
      <c r="AE1889">
        <f t="shared" si="130"/>
        <v>0</v>
      </c>
      <c r="AG1889" s="2"/>
      <c r="AI1889" s="7"/>
    </row>
    <row r="1890" spans="1:35" ht="11" customHeight="1" outlineLevel="1" x14ac:dyDescent="0.25">
      <c r="A1890" t="s">
        <v>5760</v>
      </c>
      <c r="C1890" s="2" t="s">
        <v>11983</v>
      </c>
      <c r="D1890" s="2">
        <v>1854</v>
      </c>
      <c r="E1890" s="7">
        <v>1998</v>
      </c>
      <c r="F1890" s="5" t="s">
        <v>3539</v>
      </c>
      <c r="H1890" s="5" t="s">
        <v>5398</v>
      </c>
      <c r="I1890" s="6" t="s">
        <v>9223</v>
      </c>
      <c r="J1890" s="6" t="s">
        <v>7554</v>
      </c>
      <c r="K1890" s="17">
        <v>7</v>
      </c>
      <c r="L1890" s="17" t="s">
        <v>20076</v>
      </c>
      <c r="M1890" s="9"/>
      <c r="N1890" s="9"/>
      <c r="O1890" s="21"/>
      <c r="Q1890" s="29"/>
      <c r="U1890" s="17"/>
      <c r="V1890" s="2"/>
      <c r="Y1890" t="str">
        <f t="shared" si="128"/>
        <v/>
      </c>
      <c r="AA1890" t="str">
        <f t="shared" si="129"/>
        <v/>
      </c>
      <c r="AC1890" s="7"/>
      <c r="AD1890" t="s">
        <v>9223</v>
      </c>
      <c r="AE1890">
        <f t="shared" si="130"/>
        <v>0</v>
      </c>
      <c r="AG1890" s="2"/>
      <c r="AI1890" s="7"/>
    </row>
    <row r="1891" spans="1:35" ht="11" customHeight="1" outlineLevel="1" x14ac:dyDescent="0.25">
      <c r="A1891" t="s">
        <v>5760</v>
      </c>
      <c r="C1891" s="2" t="s">
        <v>11983</v>
      </c>
      <c r="D1891" s="2">
        <v>1855</v>
      </c>
      <c r="E1891" s="7">
        <v>1998</v>
      </c>
      <c r="F1891" s="5" t="s">
        <v>3539</v>
      </c>
      <c r="H1891" s="5" t="s">
        <v>5398</v>
      </c>
      <c r="I1891" s="6" t="s">
        <v>9223</v>
      </c>
      <c r="J1891" s="6" t="s">
        <v>7554</v>
      </c>
      <c r="K1891" s="17">
        <v>7</v>
      </c>
      <c r="L1891" s="17" t="s">
        <v>20076</v>
      </c>
      <c r="M1891" s="9"/>
      <c r="N1891" s="9"/>
      <c r="O1891" s="21"/>
      <c r="Q1891" s="29"/>
      <c r="U1891" s="17"/>
      <c r="V1891" s="2"/>
      <c r="Y1891" t="str">
        <f t="shared" si="128"/>
        <v/>
      </c>
      <c r="AA1891" t="str">
        <f t="shared" si="129"/>
        <v/>
      </c>
      <c r="AC1891" s="7"/>
      <c r="AD1891" t="s">
        <v>9223</v>
      </c>
      <c r="AE1891">
        <f t="shared" si="130"/>
        <v>0</v>
      </c>
      <c r="AG1891" s="2"/>
      <c r="AI1891" s="7"/>
    </row>
    <row r="1892" spans="1:35" ht="11" customHeight="1" outlineLevel="1" x14ac:dyDescent="0.25">
      <c r="A1892" t="s">
        <v>5760</v>
      </c>
      <c r="C1892" s="2" t="s">
        <v>11983</v>
      </c>
      <c r="D1892" s="2">
        <v>1856</v>
      </c>
      <c r="E1892" s="7">
        <v>1998</v>
      </c>
      <c r="F1892" s="5" t="s">
        <v>3539</v>
      </c>
      <c r="H1892" s="5" t="s">
        <v>5398</v>
      </c>
      <c r="I1892" s="6" t="s">
        <v>9223</v>
      </c>
      <c r="J1892" s="6" t="s">
        <v>7554</v>
      </c>
      <c r="K1892" s="17">
        <v>7</v>
      </c>
      <c r="L1892" s="17" t="s">
        <v>20076</v>
      </c>
      <c r="M1892" s="9"/>
      <c r="N1892" s="9"/>
      <c r="O1892" s="21"/>
      <c r="Q1892" s="29"/>
      <c r="U1892" s="17"/>
      <c r="V1892" s="2"/>
      <c r="Y1892" t="str">
        <f t="shared" si="128"/>
        <v/>
      </c>
      <c r="AA1892" t="str">
        <f t="shared" si="129"/>
        <v/>
      </c>
      <c r="AC1892" s="7"/>
      <c r="AD1892" t="s">
        <v>9223</v>
      </c>
      <c r="AE1892">
        <f t="shared" si="130"/>
        <v>0</v>
      </c>
      <c r="AG1892" s="2"/>
      <c r="AI1892" s="7"/>
    </row>
    <row r="1893" spans="1:35" ht="11" customHeight="1" outlineLevel="1" x14ac:dyDescent="0.25">
      <c r="A1893" t="s">
        <v>5760</v>
      </c>
      <c r="C1893" s="2" t="s">
        <v>11983</v>
      </c>
      <c r="D1893" s="2" t="s">
        <v>9480</v>
      </c>
      <c r="E1893" s="7">
        <v>1998</v>
      </c>
      <c r="F1893" s="5" t="s">
        <v>9479</v>
      </c>
      <c r="H1893" s="5" t="s">
        <v>5398</v>
      </c>
      <c r="I1893" s="6" t="s">
        <v>6457</v>
      </c>
      <c r="J1893" s="6" t="s">
        <v>7554</v>
      </c>
      <c r="K1893" s="17">
        <v>7</v>
      </c>
      <c r="L1893" s="17" t="s">
        <v>7730</v>
      </c>
      <c r="M1893" s="9">
        <v>6.25</v>
      </c>
      <c r="N1893" s="9"/>
      <c r="O1893" s="21"/>
      <c r="Q1893" s="29"/>
      <c r="U1893" s="17"/>
      <c r="V1893" s="2" t="s">
        <v>7966</v>
      </c>
      <c r="Y1893" t="str">
        <f t="shared" si="128"/>
        <v/>
      </c>
      <c r="AA1893">
        <f t="shared" si="129"/>
        <v>1</v>
      </c>
      <c r="AC1893" s="7"/>
      <c r="AD1893" t="s">
        <v>6457</v>
      </c>
      <c r="AE1893">
        <f t="shared" si="130"/>
        <v>0</v>
      </c>
      <c r="AG1893" s="2"/>
      <c r="AH1893" t="s">
        <v>3354</v>
      </c>
      <c r="AI1893" s="7" t="s">
        <v>4922</v>
      </c>
    </row>
    <row r="1894" spans="1:35" ht="11" customHeight="1" outlineLevel="1" x14ac:dyDescent="0.25">
      <c r="A1894" t="s">
        <v>5760</v>
      </c>
      <c r="C1894" s="2" t="s">
        <v>11983</v>
      </c>
      <c r="D1894" s="2" t="s">
        <v>4062</v>
      </c>
      <c r="E1894" s="7">
        <v>1999</v>
      </c>
      <c r="F1894" s="5" t="s">
        <v>5888</v>
      </c>
      <c r="H1894" s="5" t="s">
        <v>5398</v>
      </c>
      <c r="I1894" s="6" t="s">
        <v>5889</v>
      </c>
      <c r="J1894" s="6"/>
      <c r="K1894" s="17">
        <v>1</v>
      </c>
      <c r="L1894" s="17" t="s">
        <v>7732</v>
      </c>
      <c r="M1894" s="9"/>
      <c r="N1894" s="9"/>
      <c r="O1894" s="21"/>
      <c r="Q1894" s="29"/>
      <c r="U1894" s="17"/>
      <c r="V1894" s="2">
        <v>805</v>
      </c>
      <c r="X1894" t="s">
        <v>7732</v>
      </c>
      <c r="Y1894" t="str">
        <f t="shared" si="128"/>
        <v/>
      </c>
      <c r="AA1894" t="str">
        <f t="shared" si="129"/>
        <v/>
      </c>
      <c r="AC1894" s="7"/>
      <c r="AD1894" t="s">
        <v>5889</v>
      </c>
      <c r="AE1894">
        <f t="shared" si="130"/>
        <v>1</v>
      </c>
      <c r="AG1894" s="2"/>
      <c r="AH1894" t="s">
        <v>4921</v>
      </c>
      <c r="AI1894" s="7" t="s">
        <v>4922</v>
      </c>
    </row>
    <row r="1895" spans="1:35" ht="11" customHeight="1" outlineLevel="1" x14ac:dyDescent="0.25">
      <c r="A1895" t="s">
        <v>5760</v>
      </c>
      <c r="C1895" s="2" t="s">
        <v>11983</v>
      </c>
      <c r="D1895" s="2">
        <v>1988</v>
      </c>
      <c r="E1895" s="7">
        <v>2000</v>
      </c>
      <c r="F1895" s="5" t="s">
        <v>1015</v>
      </c>
      <c r="H1895" s="5" t="s">
        <v>5398</v>
      </c>
      <c r="I1895" s="6" t="s">
        <v>5890</v>
      </c>
      <c r="J1895" s="6" t="s">
        <v>9481</v>
      </c>
      <c r="K1895" s="17">
        <v>4</v>
      </c>
      <c r="L1895" s="17" t="s">
        <v>7730</v>
      </c>
      <c r="M1895" s="9">
        <v>3</v>
      </c>
      <c r="N1895" s="9"/>
      <c r="O1895" s="21"/>
      <c r="Q1895" s="29"/>
      <c r="U1895" s="17"/>
      <c r="V1895" s="2">
        <v>832</v>
      </c>
      <c r="Y1895" t="str">
        <f t="shared" si="128"/>
        <v/>
      </c>
      <c r="AA1895" t="str">
        <f t="shared" si="129"/>
        <v/>
      </c>
      <c r="AC1895" s="7"/>
      <c r="AD1895" t="s">
        <v>5890</v>
      </c>
      <c r="AE1895">
        <f t="shared" si="130"/>
        <v>0</v>
      </c>
      <c r="AG1895" s="2"/>
      <c r="AH1895" t="s">
        <v>2361</v>
      </c>
      <c r="AI1895" s="7" t="s">
        <v>4922</v>
      </c>
    </row>
    <row r="1896" spans="1:35" ht="11" customHeight="1" outlineLevel="1" x14ac:dyDescent="0.25">
      <c r="A1896" t="s">
        <v>5760</v>
      </c>
      <c r="C1896" s="2" t="s">
        <v>11983</v>
      </c>
      <c r="D1896" s="2">
        <v>1991</v>
      </c>
      <c r="E1896" s="7">
        <v>2000</v>
      </c>
      <c r="F1896" s="5" t="s">
        <v>2253</v>
      </c>
      <c r="H1896" s="5" t="s">
        <v>5398</v>
      </c>
      <c r="I1896" s="6" t="s">
        <v>12892</v>
      </c>
      <c r="J1896" s="6" t="s">
        <v>9481</v>
      </c>
      <c r="K1896" s="17">
        <v>4</v>
      </c>
      <c r="L1896" s="17" t="s">
        <v>7732</v>
      </c>
      <c r="M1896" s="9"/>
      <c r="N1896" s="9"/>
      <c r="O1896" s="21"/>
      <c r="Q1896" s="29"/>
      <c r="U1896" s="17"/>
      <c r="V1896" s="2">
        <v>832</v>
      </c>
      <c r="Y1896" t="str">
        <f t="shared" si="128"/>
        <v/>
      </c>
      <c r="AA1896" t="str">
        <f t="shared" si="129"/>
        <v/>
      </c>
      <c r="AC1896" s="7"/>
      <c r="AD1896" t="s">
        <v>12892</v>
      </c>
      <c r="AE1896">
        <f t="shared" si="130"/>
        <v>0</v>
      </c>
      <c r="AG1896" s="2"/>
      <c r="AH1896" t="s">
        <v>2361</v>
      </c>
      <c r="AI1896" s="7" t="s">
        <v>4922</v>
      </c>
    </row>
    <row r="1897" spans="1:35" ht="11" customHeight="1" outlineLevel="1" x14ac:dyDescent="0.25">
      <c r="A1897" t="s">
        <v>5760</v>
      </c>
      <c r="C1897" s="2" t="s">
        <v>11983</v>
      </c>
      <c r="D1897" s="2">
        <v>1995</v>
      </c>
      <c r="E1897" s="7">
        <v>2000</v>
      </c>
      <c r="F1897" s="5" t="s">
        <v>4863</v>
      </c>
      <c r="H1897" s="5" t="s">
        <v>5398</v>
      </c>
      <c r="I1897" s="6" t="s">
        <v>9223</v>
      </c>
      <c r="J1897" s="6" t="s">
        <v>7554</v>
      </c>
      <c r="K1897" s="17">
        <v>7</v>
      </c>
      <c r="L1897" s="17" t="s">
        <v>7730</v>
      </c>
      <c r="M1897" s="9">
        <v>2.4500000000000002</v>
      </c>
      <c r="N1897" s="9"/>
      <c r="O1897" s="21"/>
      <c r="Q1897" s="29"/>
      <c r="U1897" s="17"/>
      <c r="V1897" s="2"/>
      <c r="Y1897" t="str">
        <f t="shared" si="128"/>
        <v/>
      </c>
      <c r="AA1897" t="str">
        <f t="shared" si="129"/>
        <v/>
      </c>
      <c r="AC1897" s="7"/>
      <c r="AD1897" t="s">
        <v>9223</v>
      </c>
      <c r="AE1897">
        <f t="shared" si="130"/>
        <v>0</v>
      </c>
      <c r="AG1897" s="2"/>
      <c r="AI1897" s="7"/>
    </row>
    <row r="1898" spans="1:35" ht="11" customHeight="1" outlineLevel="1" x14ac:dyDescent="0.25">
      <c r="A1898" t="s">
        <v>5760</v>
      </c>
      <c r="C1898" s="2" t="s">
        <v>11983</v>
      </c>
      <c r="D1898" s="2">
        <v>1996</v>
      </c>
      <c r="E1898" s="7">
        <v>2000</v>
      </c>
      <c r="F1898" s="5" t="s">
        <v>3125</v>
      </c>
      <c r="H1898" s="5" t="s">
        <v>5398</v>
      </c>
      <c r="I1898" s="6" t="s">
        <v>9223</v>
      </c>
      <c r="J1898" s="6" t="s">
        <v>7554</v>
      </c>
      <c r="K1898" s="17">
        <v>7</v>
      </c>
      <c r="L1898" s="17" t="s">
        <v>7730</v>
      </c>
      <c r="M1898" s="9">
        <v>2.4500000000000002</v>
      </c>
      <c r="N1898" s="9"/>
      <c r="O1898" s="21"/>
      <c r="Q1898" s="29"/>
      <c r="U1898" s="17"/>
      <c r="V1898" s="2"/>
      <c r="Y1898" t="str">
        <f t="shared" si="128"/>
        <v/>
      </c>
      <c r="AA1898" t="str">
        <f t="shared" si="129"/>
        <v/>
      </c>
      <c r="AC1898" s="7"/>
      <c r="AD1898" t="s">
        <v>9223</v>
      </c>
      <c r="AE1898">
        <f t="shared" si="130"/>
        <v>0</v>
      </c>
      <c r="AG1898" s="2"/>
      <c r="AI1898" s="7"/>
    </row>
    <row r="1899" spans="1:35" ht="11" customHeight="1" outlineLevel="1" x14ac:dyDescent="0.25">
      <c r="A1899" t="s">
        <v>5760</v>
      </c>
      <c r="C1899" s="2" t="s">
        <v>11983</v>
      </c>
      <c r="D1899" s="2">
        <v>1997</v>
      </c>
      <c r="E1899" s="7">
        <v>2000</v>
      </c>
      <c r="F1899" s="5" t="s">
        <v>2253</v>
      </c>
      <c r="H1899" s="5" t="s">
        <v>5398</v>
      </c>
      <c r="I1899" s="6" t="s">
        <v>9223</v>
      </c>
      <c r="J1899" s="6" t="s">
        <v>7554</v>
      </c>
      <c r="K1899" s="17">
        <v>7</v>
      </c>
      <c r="L1899" s="17" t="s">
        <v>7730</v>
      </c>
      <c r="M1899" s="9">
        <v>2.4500000000000002</v>
      </c>
      <c r="N1899" s="9"/>
      <c r="O1899" s="21"/>
      <c r="Q1899" s="29"/>
      <c r="U1899" s="17"/>
      <c r="V1899" s="2"/>
      <c r="Y1899" t="str">
        <f t="shared" si="128"/>
        <v/>
      </c>
      <c r="AA1899" t="str">
        <f t="shared" si="129"/>
        <v/>
      </c>
      <c r="AC1899" s="7"/>
      <c r="AD1899" t="s">
        <v>9223</v>
      </c>
      <c r="AE1899">
        <f t="shared" si="130"/>
        <v>0</v>
      </c>
      <c r="AG1899" s="2"/>
      <c r="AI1899" s="7"/>
    </row>
    <row r="1900" spans="1:35" ht="11" customHeight="1" outlineLevel="1" x14ac:dyDescent="0.25">
      <c r="A1900" t="s">
        <v>5760</v>
      </c>
      <c r="C1900" s="2" t="s">
        <v>11983</v>
      </c>
      <c r="D1900" s="2">
        <v>1998</v>
      </c>
      <c r="E1900" s="7">
        <v>2000</v>
      </c>
      <c r="F1900" s="5" t="s">
        <v>3539</v>
      </c>
      <c r="H1900" s="5" t="s">
        <v>5398</v>
      </c>
      <c r="I1900" s="6" t="s">
        <v>9223</v>
      </c>
      <c r="J1900" s="6" t="s">
        <v>7554</v>
      </c>
      <c r="K1900" s="17">
        <v>7</v>
      </c>
      <c r="L1900" s="17" t="s">
        <v>7730</v>
      </c>
      <c r="M1900" s="9">
        <v>2.4500000000000002</v>
      </c>
      <c r="N1900" s="9"/>
      <c r="O1900" s="21"/>
      <c r="Q1900" s="29"/>
      <c r="U1900" s="17"/>
      <c r="V1900" s="2"/>
      <c r="Y1900" t="str">
        <f t="shared" si="128"/>
        <v/>
      </c>
      <c r="AA1900" t="str">
        <f t="shared" si="129"/>
        <v/>
      </c>
      <c r="AC1900" s="7"/>
      <c r="AD1900" t="s">
        <v>9223</v>
      </c>
      <c r="AE1900">
        <f t="shared" si="130"/>
        <v>0</v>
      </c>
      <c r="AG1900" s="2"/>
      <c r="AI1900" s="7"/>
    </row>
    <row r="1901" spans="1:35" ht="11" customHeight="1" outlineLevel="1" x14ac:dyDescent="0.25">
      <c r="A1901" t="s">
        <v>5760</v>
      </c>
      <c r="C1901" s="2" t="s">
        <v>11983</v>
      </c>
      <c r="D1901" s="2">
        <v>1999</v>
      </c>
      <c r="E1901" s="7">
        <v>2000</v>
      </c>
      <c r="F1901" s="5" t="s">
        <v>9484</v>
      </c>
      <c r="H1901" s="5" t="s">
        <v>5398</v>
      </c>
      <c r="I1901" s="6" t="s">
        <v>9223</v>
      </c>
      <c r="J1901" s="6" t="s">
        <v>7554</v>
      </c>
      <c r="K1901" s="17">
        <v>7</v>
      </c>
      <c r="L1901" s="17" t="s">
        <v>7730</v>
      </c>
      <c r="M1901" s="9">
        <v>2.4500000000000002</v>
      </c>
      <c r="N1901" s="9"/>
      <c r="O1901" s="21"/>
      <c r="Q1901" s="29"/>
      <c r="U1901" s="17"/>
      <c r="V1901" s="2"/>
      <c r="Y1901" t="str">
        <f t="shared" si="128"/>
        <v/>
      </c>
      <c r="AA1901" t="str">
        <f t="shared" si="129"/>
        <v/>
      </c>
      <c r="AC1901" s="7"/>
      <c r="AD1901" t="s">
        <v>9223</v>
      </c>
      <c r="AE1901">
        <f t="shared" si="130"/>
        <v>0</v>
      </c>
      <c r="AG1901" s="2"/>
      <c r="AI1901" s="7"/>
    </row>
    <row r="1902" spans="1:35" ht="11" customHeight="1" outlineLevel="1" x14ac:dyDescent="0.25">
      <c r="A1902" t="s">
        <v>5760</v>
      </c>
      <c r="C1902" s="2" t="s">
        <v>11983</v>
      </c>
      <c r="D1902" s="2">
        <v>2000</v>
      </c>
      <c r="E1902" s="7">
        <v>2000</v>
      </c>
      <c r="F1902" s="5" t="s">
        <v>9340</v>
      </c>
      <c r="H1902" s="5" t="s">
        <v>5398</v>
      </c>
      <c r="I1902" s="6" t="s">
        <v>9223</v>
      </c>
      <c r="J1902" s="6" t="s">
        <v>7554</v>
      </c>
      <c r="K1902" s="17">
        <v>7</v>
      </c>
      <c r="L1902" s="17" t="s">
        <v>7730</v>
      </c>
      <c r="M1902" s="9">
        <v>2.4500000000000002</v>
      </c>
      <c r="N1902" s="9"/>
      <c r="O1902" s="21"/>
      <c r="Q1902" s="29"/>
      <c r="U1902" s="17"/>
      <c r="V1902" s="2"/>
      <c r="Y1902" t="str">
        <f t="shared" si="128"/>
        <v/>
      </c>
      <c r="AA1902" t="str">
        <f t="shared" si="129"/>
        <v/>
      </c>
      <c r="AC1902" s="7"/>
      <c r="AD1902" t="s">
        <v>9223</v>
      </c>
      <c r="AE1902">
        <f t="shared" si="130"/>
        <v>0</v>
      </c>
      <c r="AG1902" s="2"/>
      <c r="AI1902" s="7"/>
    </row>
    <row r="1903" spans="1:35" ht="11" customHeight="1" outlineLevel="1" x14ac:dyDescent="0.25">
      <c r="A1903" t="s">
        <v>5760</v>
      </c>
      <c r="C1903" s="2" t="s">
        <v>11983</v>
      </c>
      <c r="D1903" s="2" t="s">
        <v>9482</v>
      </c>
      <c r="E1903" s="7">
        <v>2000</v>
      </c>
      <c r="F1903" s="5" t="s">
        <v>9485</v>
      </c>
      <c r="H1903" s="5" t="s">
        <v>5398</v>
      </c>
      <c r="I1903" s="6" t="s">
        <v>9223</v>
      </c>
      <c r="J1903" s="6" t="s">
        <v>7554</v>
      </c>
      <c r="K1903" s="17">
        <v>7</v>
      </c>
      <c r="L1903" s="17" t="s">
        <v>7732</v>
      </c>
      <c r="M1903" s="9"/>
      <c r="N1903" s="9"/>
      <c r="O1903" s="21"/>
      <c r="Q1903" s="29"/>
      <c r="U1903" s="17"/>
      <c r="V1903" s="2"/>
      <c r="Y1903" t="str">
        <f t="shared" si="128"/>
        <v/>
      </c>
      <c r="AA1903">
        <f t="shared" si="129"/>
        <v>1</v>
      </c>
      <c r="AC1903" s="7"/>
      <c r="AD1903" t="s">
        <v>9223</v>
      </c>
      <c r="AE1903">
        <f t="shared" si="130"/>
        <v>0</v>
      </c>
      <c r="AG1903" s="2"/>
      <c r="AI1903" s="7"/>
    </row>
    <row r="1904" spans="1:35" ht="11" customHeight="1" outlineLevel="1" x14ac:dyDescent="0.25">
      <c r="A1904" t="s">
        <v>5760</v>
      </c>
      <c r="C1904" s="2" t="s">
        <v>11983</v>
      </c>
      <c r="D1904" s="2">
        <v>2001</v>
      </c>
      <c r="E1904" s="7">
        <v>2000</v>
      </c>
      <c r="F1904" s="5" t="s">
        <v>5605</v>
      </c>
      <c r="H1904" s="5" t="s">
        <v>5398</v>
      </c>
      <c r="I1904" s="6" t="s">
        <v>9223</v>
      </c>
      <c r="J1904" s="6" t="s">
        <v>7554</v>
      </c>
      <c r="K1904" s="17">
        <v>7</v>
      </c>
      <c r="L1904" s="17" t="s">
        <v>20076</v>
      </c>
      <c r="M1904" s="9"/>
      <c r="N1904" s="9"/>
      <c r="O1904" s="21"/>
      <c r="Q1904" s="29"/>
      <c r="U1904" s="17"/>
      <c r="V1904" s="2"/>
      <c r="Y1904" t="str">
        <f t="shared" si="128"/>
        <v/>
      </c>
      <c r="AA1904" t="str">
        <f t="shared" si="129"/>
        <v/>
      </c>
      <c r="AC1904" s="7"/>
      <c r="AD1904" t="s">
        <v>9223</v>
      </c>
      <c r="AE1904">
        <f t="shared" si="130"/>
        <v>0</v>
      </c>
      <c r="AG1904" s="2"/>
      <c r="AI1904" s="7"/>
    </row>
    <row r="1905" spans="1:35" ht="11" customHeight="1" outlineLevel="1" x14ac:dyDescent="0.25">
      <c r="A1905" t="s">
        <v>5760</v>
      </c>
      <c r="C1905" s="2" t="s">
        <v>11983</v>
      </c>
      <c r="D1905" s="2" t="s">
        <v>9483</v>
      </c>
      <c r="E1905" s="7">
        <v>2000</v>
      </c>
      <c r="F1905" s="5" t="s">
        <v>9486</v>
      </c>
      <c r="H1905" s="5" t="s">
        <v>5398</v>
      </c>
      <c r="I1905" s="6" t="s">
        <v>9223</v>
      </c>
      <c r="J1905" s="6" t="s">
        <v>7554</v>
      </c>
      <c r="K1905" s="17">
        <v>7</v>
      </c>
      <c r="L1905" s="17" t="s">
        <v>7730</v>
      </c>
      <c r="M1905" s="9">
        <v>5.8</v>
      </c>
      <c r="N1905" s="9"/>
      <c r="O1905" s="21"/>
      <c r="Q1905" s="29"/>
      <c r="U1905" s="17"/>
      <c r="V1905" s="2"/>
      <c r="Y1905" t="str">
        <f t="shared" si="128"/>
        <v/>
      </c>
      <c r="AA1905">
        <f t="shared" si="129"/>
        <v>1</v>
      </c>
      <c r="AC1905" s="7"/>
      <c r="AD1905" t="s">
        <v>9223</v>
      </c>
      <c r="AE1905">
        <f t="shared" si="130"/>
        <v>0</v>
      </c>
      <c r="AG1905" s="2"/>
      <c r="AI1905" s="7"/>
    </row>
    <row r="1906" spans="1:35" ht="11" customHeight="1" outlineLevel="1" x14ac:dyDescent="0.25">
      <c r="A1906" t="s">
        <v>5760</v>
      </c>
      <c r="C1906" s="2" t="s">
        <v>11983</v>
      </c>
      <c r="D1906" s="2">
        <v>2268</v>
      </c>
      <c r="E1906" s="7">
        <v>2001</v>
      </c>
      <c r="F1906" s="5" t="s">
        <v>3539</v>
      </c>
      <c r="H1906" s="5" t="s">
        <v>5398</v>
      </c>
      <c r="I1906" s="6" t="s">
        <v>9223</v>
      </c>
      <c r="J1906" s="6" t="s">
        <v>9487</v>
      </c>
      <c r="K1906" s="17">
        <v>7</v>
      </c>
      <c r="L1906" s="17" t="s">
        <v>7732</v>
      </c>
      <c r="M1906" s="9"/>
      <c r="N1906" s="9"/>
      <c r="O1906" s="21"/>
      <c r="Q1906" s="29"/>
      <c r="U1906" s="17"/>
      <c r="V1906" s="2"/>
      <c r="Y1906" t="str">
        <f t="shared" si="128"/>
        <v/>
      </c>
      <c r="AA1906" t="str">
        <f t="shared" si="129"/>
        <v/>
      </c>
      <c r="AC1906" s="7"/>
      <c r="AD1906" t="s">
        <v>9223</v>
      </c>
      <c r="AE1906">
        <f t="shared" si="130"/>
        <v>0</v>
      </c>
      <c r="AG1906" s="2"/>
      <c r="AI1906" s="7"/>
    </row>
    <row r="1907" spans="1:35" ht="11" customHeight="1" outlineLevel="1" x14ac:dyDescent="0.25">
      <c r="A1907" t="s">
        <v>5760</v>
      </c>
      <c r="C1907" s="2" t="s">
        <v>11983</v>
      </c>
      <c r="D1907" s="2">
        <v>2269</v>
      </c>
      <c r="E1907" s="7">
        <v>2001</v>
      </c>
      <c r="F1907" s="5" t="s">
        <v>3539</v>
      </c>
      <c r="H1907" s="5" t="s">
        <v>5398</v>
      </c>
      <c r="I1907" s="6" t="s">
        <v>9223</v>
      </c>
      <c r="J1907" s="6" t="s">
        <v>9487</v>
      </c>
      <c r="K1907" s="17">
        <v>7</v>
      </c>
      <c r="L1907" s="17" t="s">
        <v>7732</v>
      </c>
      <c r="M1907" s="9"/>
      <c r="N1907" s="9"/>
      <c r="O1907" s="21"/>
      <c r="Q1907" s="29"/>
      <c r="U1907" s="17"/>
      <c r="V1907" s="2"/>
      <c r="Y1907" t="str">
        <f t="shared" si="128"/>
        <v/>
      </c>
      <c r="AA1907" t="str">
        <f t="shared" si="129"/>
        <v/>
      </c>
      <c r="AC1907" s="7"/>
      <c r="AD1907" t="s">
        <v>9223</v>
      </c>
      <c r="AE1907">
        <f t="shared" si="130"/>
        <v>0</v>
      </c>
      <c r="AG1907" s="2"/>
      <c r="AI1907" s="7"/>
    </row>
    <row r="1908" spans="1:35" ht="11" customHeight="1" outlineLevel="1" x14ac:dyDescent="0.25">
      <c r="A1908" t="s">
        <v>5760</v>
      </c>
      <c r="C1908" s="2" t="s">
        <v>11983</v>
      </c>
      <c r="D1908" s="2">
        <v>2270</v>
      </c>
      <c r="E1908" s="7">
        <v>2001</v>
      </c>
      <c r="F1908" s="5" t="s">
        <v>3539</v>
      </c>
      <c r="H1908" s="5" t="s">
        <v>5398</v>
      </c>
      <c r="I1908" s="6" t="s">
        <v>9223</v>
      </c>
      <c r="J1908" s="6" t="s">
        <v>9487</v>
      </c>
      <c r="K1908" s="17">
        <v>7</v>
      </c>
      <c r="L1908" s="17" t="s">
        <v>7732</v>
      </c>
      <c r="M1908" s="9"/>
      <c r="N1908" s="9"/>
      <c r="O1908" s="21"/>
      <c r="Q1908" s="29"/>
      <c r="U1908" s="17"/>
      <c r="V1908" s="2"/>
      <c r="Y1908" t="str">
        <f t="shared" si="128"/>
        <v/>
      </c>
      <c r="AA1908" t="str">
        <f t="shared" si="129"/>
        <v/>
      </c>
      <c r="AC1908" s="7"/>
      <c r="AD1908" t="s">
        <v>9223</v>
      </c>
      <c r="AE1908">
        <f t="shared" si="130"/>
        <v>0</v>
      </c>
      <c r="AG1908" s="2"/>
      <c r="AI1908" s="7"/>
    </row>
    <row r="1909" spans="1:35" ht="11" customHeight="1" outlineLevel="1" x14ac:dyDescent="0.25">
      <c r="A1909" t="s">
        <v>5760</v>
      </c>
      <c r="C1909" s="2" t="s">
        <v>11983</v>
      </c>
      <c r="D1909" s="2">
        <v>2271</v>
      </c>
      <c r="E1909" s="7">
        <v>2001</v>
      </c>
      <c r="F1909" s="5" t="s">
        <v>3539</v>
      </c>
      <c r="H1909" s="5" t="s">
        <v>5398</v>
      </c>
      <c r="I1909" s="6" t="s">
        <v>9223</v>
      </c>
      <c r="J1909" s="6" t="s">
        <v>9487</v>
      </c>
      <c r="K1909" s="17">
        <v>7</v>
      </c>
      <c r="L1909" s="17" t="s">
        <v>7732</v>
      </c>
      <c r="M1909" s="9"/>
      <c r="N1909" s="9"/>
      <c r="O1909" s="21"/>
      <c r="Q1909" s="29"/>
      <c r="U1909" s="17"/>
      <c r="V1909" s="2"/>
      <c r="Y1909" t="str">
        <f t="shared" si="128"/>
        <v/>
      </c>
      <c r="AA1909" t="str">
        <f t="shared" si="129"/>
        <v/>
      </c>
      <c r="AC1909" s="7"/>
      <c r="AD1909" t="s">
        <v>9223</v>
      </c>
      <c r="AE1909">
        <f t="shared" si="130"/>
        <v>0</v>
      </c>
      <c r="AG1909" s="2"/>
      <c r="AI1909" s="7"/>
    </row>
    <row r="1910" spans="1:35" ht="11" customHeight="1" outlineLevel="1" x14ac:dyDescent="0.25">
      <c r="A1910" t="s">
        <v>5760</v>
      </c>
      <c r="C1910" s="2" t="s">
        <v>11983</v>
      </c>
      <c r="D1910" s="2" t="s">
        <v>9488</v>
      </c>
      <c r="E1910" s="7">
        <v>2001</v>
      </c>
      <c r="F1910" s="5" t="s">
        <v>9489</v>
      </c>
      <c r="H1910" s="5" t="s">
        <v>5398</v>
      </c>
      <c r="I1910" s="6" t="s">
        <v>9223</v>
      </c>
      <c r="J1910" s="6" t="s">
        <v>9487</v>
      </c>
      <c r="K1910" s="17">
        <v>7</v>
      </c>
      <c r="L1910" s="17" t="s">
        <v>7732</v>
      </c>
      <c r="M1910" s="9"/>
      <c r="N1910" s="9"/>
      <c r="O1910" s="21"/>
      <c r="Q1910" s="29"/>
      <c r="U1910" s="17"/>
      <c r="V1910" s="2">
        <v>934</v>
      </c>
      <c r="Y1910" t="str">
        <f t="shared" si="128"/>
        <v/>
      </c>
      <c r="AA1910">
        <f t="shared" si="129"/>
        <v>1</v>
      </c>
      <c r="AC1910" s="7"/>
      <c r="AD1910" t="s">
        <v>9223</v>
      </c>
      <c r="AE1910">
        <f t="shared" si="130"/>
        <v>0</v>
      </c>
      <c r="AG1910" s="2"/>
      <c r="AI1910" s="7"/>
    </row>
    <row r="1911" spans="1:35" ht="11" customHeight="1" outlineLevel="1" x14ac:dyDescent="0.25">
      <c r="A1911" t="s">
        <v>5760</v>
      </c>
      <c r="C1911" s="2" t="s">
        <v>11983</v>
      </c>
      <c r="D1911" s="2">
        <v>2276</v>
      </c>
      <c r="E1911" s="7">
        <v>2001</v>
      </c>
      <c r="F1911" s="5" t="s">
        <v>9304</v>
      </c>
      <c r="H1911" s="5" t="s">
        <v>5398</v>
      </c>
      <c r="I1911" s="6" t="s">
        <v>9223</v>
      </c>
      <c r="J1911" s="6" t="s">
        <v>9487</v>
      </c>
      <c r="K1911" s="17">
        <v>7</v>
      </c>
      <c r="L1911" s="17" t="s">
        <v>7732</v>
      </c>
      <c r="M1911" s="9"/>
      <c r="N1911" s="9"/>
      <c r="O1911" s="21"/>
      <c r="Q1911" s="29"/>
      <c r="U1911" s="17"/>
      <c r="V1911" s="2"/>
      <c r="Y1911" t="str">
        <f t="shared" si="128"/>
        <v/>
      </c>
      <c r="AA1911" t="str">
        <f t="shared" si="129"/>
        <v/>
      </c>
      <c r="AC1911" s="7"/>
      <c r="AD1911" t="s">
        <v>9223</v>
      </c>
      <c r="AE1911">
        <f t="shared" si="130"/>
        <v>0</v>
      </c>
      <c r="AG1911" s="2"/>
      <c r="AI1911" s="7"/>
    </row>
    <row r="1912" spans="1:35" ht="11" customHeight="1" outlineLevel="1" x14ac:dyDescent="0.25">
      <c r="A1912" t="s">
        <v>5760</v>
      </c>
      <c r="C1912" s="2" t="s">
        <v>11983</v>
      </c>
      <c r="D1912" s="2">
        <v>2277</v>
      </c>
      <c r="E1912" s="7">
        <v>2001</v>
      </c>
      <c r="F1912" s="5" t="s">
        <v>9304</v>
      </c>
      <c r="H1912" s="5" t="s">
        <v>5398</v>
      </c>
      <c r="I1912" s="6" t="s">
        <v>9223</v>
      </c>
      <c r="J1912" s="6" t="s">
        <v>9487</v>
      </c>
      <c r="K1912" s="17">
        <v>7</v>
      </c>
      <c r="L1912" s="17" t="s">
        <v>7732</v>
      </c>
      <c r="M1912" s="9"/>
      <c r="N1912" s="9"/>
      <c r="O1912" s="21"/>
      <c r="Q1912" s="29"/>
      <c r="U1912" s="17"/>
      <c r="V1912" s="2"/>
      <c r="Y1912" t="str">
        <f t="shared" si="128"/>
        <v/>
      </c>
      <c r="AA1912" t="str">
        <f t="shared" si="129"/>
        <v/>
      </c>
      <c r="AC1912" s="7"/>
      <c r="AD1912" t="s">
        <v>9223</v>
      </c>
      <c r="AE1912">
        <f t="shared" si="130"/>
        <v>0</v>
      </c>
      <c r="AG1912" s="2"/>
      <c r="AI1912" s="7"/>
    </row>
    <row r="1913" spans="1:35" ht="11" customHeight="1" outlineLevel="1" x14ac:dyDescent="0.25">
      <c r="A1913" t="s">
        <v>5760</v>
      </c>
      <c r="C1913" s="2" t="s">
        <v>11983</v>
      </c>
      <c r="D1913" s="2">
        <v>2278</v>
      </c>
      <c r="E1913" s="7">
        <v>2001</v>
      </c>
      <c r="F1913" s="5" t="s">
        <v>9304</v>
      </c>
      <c r="H1913" s="5" t="s">
        <v>5398</v>
      </c>
      <c r="I1913" s="6" t="s">
        <v>9223</v>
      </c>
      <c r="J1913" s="6" t="s">
        <v>9487</v>
      </c>
      <c r="K1913" s="17">
        <v>7</v>
      </c>
      <c r="L1913" s="17" t="s">
        <v>7732</v>
      </c>
      <c r="M1913" s="9"/>
      <c r="N1913" s="9"/>
      <c r="O1913" s="21"/>
      <c r="Q1913" s="29"/>
      <c r="U1913" s="17"/>
      <c r="V1913" s="2"/>
      <c r="Y1913" t="str">
        <f t="shared" si="128"/>
        <v/>
      </c>
      <c r="AA1913" t="str">
        <f t="shared" si="129"/>
        <v/>
      </c>
      <c r="AC1913" s="7"/>
      <c r="AD1913" t="s">
        <v>9223</v>
      </c>
      <c r="AE1913">
        <f t="shared" si="130"/>
        <v>0</v>
      </c>
      <c r="AG1913" s="2"/>
      <c r="AI1913" s="7"/>
    </row>
    <row r="1914" spans="1:35" ht="11" customHeight="1" outlineLevel="1" x14ac:dyDescent="0.25">
      <c r="A1914" t="s">
        <v>5760</v>
      </c>
      <c r="C1914" s="2" t="s">
        <v>11983</v>
      </c>
      <c r="D1914" s="2">
        <v>2279</v>
      </c>
      <c r="E1914" s="7">
        <v>2001</v>
      </c>
      <c r="F1914" s="5" t="s">
        <v>9304</v>
      </c>
      <c r="H1914" s="5" t="s">
        <v>5398</v>
      </c>
      <c r="I1914" s="6" t="s">
        <v>9223</v>
      </c>
      <c r="J1914" s="6" t="s">
        <v>9487</v>
      </c>
      <c r="K1914" s="17">
        <v>7</v>
      </c>
      <c r="L1914" s="17" t="s">
        <v>7732</v>
      </c>
      <c r="M1914" s="9"/>
      <c r="N1914" s="9"/>
      <c r="O1914" s="21"/>
      <c r="Q1914" s="29"/>
      <c r="U1914" s="17"/>
      <c r="V1914" s="2"/>
      <c r="Y1914" t="str">
        <f t="shared" si="128"/>
        <v/>
      </c>
      <c r="AA1914" t="str">
        <f t="shared" si="129"/>
        <v/>
      </c>
      <c r="AC1914" s="7"/>
      <c r="AD1914" t="s">
        <v>9223</v>
      </c>
      <c r="AE1914">
        <f t="shared" si="130"/>
        <v>0</v>
      </c>
      <c r="AG1914" s="2"/>
      <c r="AI1914" s="7"/>
    </row>
    <row r="1915" spans="1:35" ht="11" customHeight="1" outlineLevel="1" x14ac:dyDescent="0.25">
      <c r="A1915" t="s">
        <v>5760</v>
      </c>
      <c r="C1915" s="2" t="s">
        <v>11983</v>
      </c>
      <c r="D1915" s="2" t="s">
        <v>9490</v>
      </c>
      <c r="E1915" s="7">
        <v>2001</v>
      </c>
      <c r="F1915" s="5" t="s">
        <v>9492</v>
      </c>
      <c r="H1915" s="5" t="s">
        <v>5398</v>
      </c>
      <c r="I1915" s="6" t="s">
        <v>9223</v>
      </c>
      <c r="J1915" s="6" t="s">
        <v>9487</v>
      </c>
      <c r="K1915" s="17">
        <v>7</v>
      </c>
      <c r="L1915" s="17" t="s">
        <v>7732</v>
      </c>
      <c r="M1915" s="9"/>
      <c r="N1915" s="9"/>
      <c r="O1915" s="21"/>
      <c r="Q1915" s="29"/>
      <c r="U1915" s="17"/>
      <c r="Y1915" t="str">
        <f t="shared" si="128"/>
        <v/>
      </c>
      <c r="AA1915">
        <f t="shared" si="129"/>
        <v>1</v>
      </c>
      <c r="AC1915" s="7"/>
      <c r="AD1915" t="s">
        <v>9223</v>
      </c>
      <c r="AE1915">
        <f t="shared" si="130"/>
        <v>0</v>
      </c>
      <c r="AG1915" s="2"/>
      <c r="AI1915" s="7"/>
    </row>
    <row r="1916" spans="1:35" ht="11" customHeight="1" outlineLevel="1" x14ac:dyDescent="0.25">
      <c r="A1916" t="s">
        <v>5760</v>
      </c>
      <c r="C1916" s="2" t="s">
        <v>11983</v>
      </c>
      <c r="D1916" s="2">
        <v>2280</v>
      </c>
      <c r="E1916" s="7">
        <v>2001</v>
      </c>
      <c r="F1916" s="5" t="s">
        <v>9347</v>
      </c>
      <c r="H1916" s="5" t="s">
        <v>5398</v>
      </c>
      <c r="I1916" s="6" t="s">
        <v>9223</v>
      </c>
      <c r="J1916" s="6" t="s">
        <v>9487</v>
      </c>
      <c r="K1916" s="17">
        <v>7</v>
      </c>
      <c r="L1916" s="17" t="s">
        <v>7732</v>
      </c>
      <c r="M1916" s="9"/>
      <c r="N1916" s="9"/>
      <c r="O1916" s="21"/>
      <c r="Q1916" s="29"/>
      <c r="U1916" s="17"/>
      <c r="V1916" s="2"/>
      <c r="Y1916" t="str">
        <f t="shared" si="128"/>
        <v/>
      </c>
      <c r="AA1916" t="str">
        <f t="shared" si="129"/>
        <v/>
      </c>
      <c r="AC1916" s="7"/>
      <c r="AD1916" t="s">
        <v>9223</v>
      </c>
      <c r="AE1916">
        <f t="shared" ref="AE1916:AE1947" si="131">COUNTIF(I1916,"*Fuji*")</f>
        <v>0</v>
      </c>
      <c r="AG1916" s="2"/>
      <c r="AI1916" s="7"/>
    </row>
    <row r="1917" spans="1:35" ht="11" customHeight="1" outlineLevel="1" x14ac:dyDescent="0.25">
      <c r="A1917" t="s">
        <v>5760</v>
      </c>
      <c r="C1917" s="2" t="s">
        <v>11983</v>
      </c>
      <c r="D1917" s="2">
        <v>2281</v>
      </c>
      <c r="E1917" s="7">
        <v>2001</v>
      </c>
      <c r="F1917" s="5" t="s">
        <v>9347</v>
      </c>
      <c r="H1917" s="5" t="s">
        <v>5398</v>
      </c>
      <c r="I1917" s="6" t="s">
        <v>9223</v>
      </c>
      <c r="J1917" s="6" t="s">
        <v>9487</v>
      </c>
      <c r="K1917" s="17">
        <v>7</v>
      </c>
      <c r="L1917" s="17" t="s">
        <v>7732</v>
      </c>
      <c r="M1917" s="9"/>
      <c r="N1917" s="9"/>
      <c r="O1917" s="21"/>
      <c r="Q1917" s="29"/>
      <c r="U1917" s="17"/>
      <c r="V1917" s="2"/>
      <c r="Y1917" t="str">
        <f t="shared" si="128"/>
        <v/>
      </c>
      <c r="AA1917" t="str">
        <f t="shared" si="129"/>
        <v/>
      </c>
      <c r="AC1917" s="7"/>
      <c r="AD1917" t="s">
        <v>9223</v>
      </c>
      <c r="AE1917">
        <f t="shared" si="131"/>
        <v>0</v>
      </c>
      <c r="AG1917" s="2"/>
      <c r="AI1917" s="7"/>
    </row>
    <row r="1918" spans="1:35" ht="11" customHeight="1" outlineLevel="1" x14ac:dyDescent="0.25">
      <c r="A1918" t="s">
        <v>5760</v>
      </c>
      <c r="C1918" s="2" t="s">
        <v>11983</v>
      </c>
      <c r="D1918" s="2">
        <v>2282</v>
      </c>
      <c r="E1918" s="7">
        <v>2001</v>
      </c>
      <c r="F1918" s="5" t="s">
        <v>9347</v>
      </c>
      <c r="H1918" s="5" t="s">
        <v>5398</v>
      </c>
      <c r="I1918" s="6" t="s">
        <v>9223</v>
      </c>
      <c r="J1918" s="6" t="s">
        <v>9487</v>
      </c>
      <c r="K1918" s="17">
        <v>7</v>
      </c>
      <c r="L1918" s="17" t="s">
        <v>7732</v>
      </c>
      <c r="M1918" s="9"/>
      <c r="N1918" s="9"/>
      <c r="O1918" s="21"/>
      <c r="Q1918" s="29"/>
      <c r="U1918" s="17"/>
      <c r="V1918" s="2"/>
      <c r="Y1918" t="str">
        <f t="shared" si="128"/>
        <v/>
      </c>
      <c r="AA1918" t="str">
        <f t="shared" si="129"/>
        <v/>
      </c>
      <c r="AC1918" s="7"/>
      <c r="AD1918" t="s">
        <v>9223</v>
      </c>
      <c r="AE1918">
        <f t="shared" si="131"/>
        <v>0</v>
      </c>
      <c r="AG1918" s="2"/>
      <c r="AI1918" s="7"/>
    </row>
    <row r="1919" spans="1:35" ht="11" customHeight="1" outlineLevel="1" x14ac:dyDescent="0.25">
      <c r="A1919" t="s">
        <v>5760</v>
      </c>
      <c r="C1919" s="2" t="s">
        <v>11983</v>
      </c>
      <c r="D1919" s="2">
        <v>2283</v>
      </c>
      <c r="E1919" s="7">
        <v>2001</v>
      </c>
      <c r="F1919" s="5" t="s">
        <v>9347</v>
      </c>
      <c r="H1919" s="5" t="s">
        <v>5398</v>
      </c>
      <c r="I1919" s="6" t="s">
        <v>9223</v>
      </c>
      <c r="J1919" s="6" t="s">
        <v>9487</v>
      </c>
      <c r="K1919" s="17">
        <v>7</v>
      </c>
      <c r="L1919" s="17" t="s">
        <v>7732</v>
      </c>
      <c r="M1919" s="9"/>
      <c r="N1919" s="9"/>
      <c r="O1919" s="21"/>
      <c r="Q1919" s="29"/>
      <c r="U1919" s="17"/>
      <c r="V1919" s="2"/>
      <c r="Y1919" t="str">
        <f t="shared" si="128"/>
        <v/>
      </c>
      <c r="AA1919" t="str">
        <f t="shared" si="129"/>
        <v/>
      </c>
      <c r="AC1919" s="7"/>
      <c r="AD1919" t="s">
        <v>9223</v>
      </c>
      <c r="AE1919">
        <f t="shared" si="131"/>
        <v>0</v>
      </c>
      <c r="AG1919" s="2"/>
      <c r="AI1919" s="7"/>
    </row>
    <row r="1920" spans="1:35" ht="11" customHeight="1" outlineLevel="1" x14ac:dyDescent="0.25">
      <c r="A1920" t="s">
        <v>5760</v>
      </c>
      <c r="C1920" s="2" t="s">
        <v>11983</v>
      </c>
      <c r="D1920" s="2" t="s">
        <v>9491</v>
      </c>
      <c r="E1920" s="7">
        <v>2001</v>
      </c>
      <c r="F1920" s="5" t="s">
        <v>9348</v>
      </c>
      <c r="H1920" s="5" t="s">
        <v>5398</v>
      </c>
      <c r="I1920" s="6" t="s">
        <v>9223</v>
      </c>
      <c r="J1920" s="6" t="s">
        <v>9487</v>
      </c>
      <c r="K1920" s="17">
        <v>7</v>
      </c>
      <c r="L1920" s="17" t="s">
        <v>7732</v>
      </c>
      <c r="M1920" s="9"/>
      <c r="N1920" s="9"/>
      <c r="O1920" s="21"/>
      <c r="Q1920" s="29"/>
      <c r="U1920" s="17"/>
      <c r="V1920" s="2">
        <v>937</v>
      </c>
      <c r="Y1920" t="str">
        <f t="shared" si="128"/>
        <v/>
      </c>
      <c r="AA1920">
        <f t="shared" si="129"/>
        <v>1</v>
      </c>
      <c r="AC1920" s="7"/>
      <c r="AD1920" t="s">
        <v>9223</v>
      </c>
      <c r="AE1920">
        <f t="shared" si="131"/>
        <v>0</v>
      </c>
      <c r="AG1920" s="2"/>
      <c r="AI1920" s="7"/>
    </row>
    <row r="1921" spans="1:35" ht="11" customHeight="1" outlineLevel="1" x14ac:dyDescent="0.25">
      <c r="A1921" t="s">
        <v>5760</v>
      </c>
      <c r="C1921" s="2" t="s">
        <v>11983</v>
      </c>
      <c r="D1921" s="2" t="s">
        <v>9493</v>
      </c>
      <c r="E1921" s="7">
        <v>2001</v>
      </c>
      <c r="F1921" s="5" t="s">
        <v>4057</v>
      </c>
      <c r="H1921" s="5" t="s">
        <v>5398</v>
      </c>
      <c r="I1921" s="6" t="s">
        <v>4058</v>
      </c>
      <c r="J1921" s="6" t="s">
        <v>8499</v>
      </c>
      <c r="K1921" s="17">
        <v>1</v>
      </c>
      <c r="L1921" s="17" t="s">
        <v>7730</v>
      </c>
      <c r="M1921" s="9">
        <v>16</v>
      </c>
      <c r="N1921" s="9"/>
      <c r="O1921" s="21"/>
      <c r="Q1921" s="29"/>
      <c r="U1921" s="17"/>
      <c r="Y1921" t="str">
        <f t="shared" si="128"/>
        <v/>
      </c>
      <c r="AA1921" t="str">
        <f t="shared" si="129"/>
        <v/>
      </c>
      <c r="AB1921">
        <v>1</v>
      </c>
      <c r="AC1921" s="7"/>
      <c r="AD1921" t="s">
        <v>4058</v>
      </c>
      <c r="AE1921">
        <f t="shared" si="131"/>
        <v>0</v>
      </c>
      <c r="AG1921" s="2"/>
      <c r="AH1921" t="s">
        <v>3354</v>
      </c>
      <c r="AI1921" s="7" t="s">
        <v>4922</v>
      </c>
    </row>
    <row r="1922" spans="1:35" ht="11" customHeight="1" outlineLevel="1" x14ac:dyDescent="0.25">
      <c r="A1922" t="s">
        <v>5760</v>
      </c>
      <c r="C1922" s="2" t="s">
        <v>11983</v>
      </c>
      <c r="D1922" s="2">
        <v>2296</v>
      </c>
      <c r="E1922" s="7">
        <v>2001</v>
      </c>
      <c r="F1922" s="5" t="s">
        <v>9191</v>
      </c>
      <c r="H1922" s="5" t="s">
        <v>5398</v>
      </c>
      <c r="I1922" s="6" t="s">
        <v>9494</v>
      </c>
      <c r="J1922" s="6" t="s">
        <v>8499</v>
      </c>
      <c r="K1922" s="17">
        <v>3</v>
      </c>
      <c r="L1922" s="17" t="s">
        <v>7732</v>
      </c>
      <c r="M1922" s="9"/>
      <c r="N1922" s="9"/>
      <c r="O1922" s="21"/>
      <c r="Q1922" s="29"/>
      <c r="U1922" s="17"/>
      <c r="V1922" s="2"/>
      <c r="Y1922" t="str">
        <f t="shared" si="128"/>
        <v/>
      </c>
      <c r="AA1922" t="str">
        <f t="shared" si="129"/>
        <v/>
      </c>
      <c r="AC1922" s="7"/>
      <c r="AD1922" t="s">
        <v>9494</v>
      </c>
      <c r="AE1922">
        <f t="shared" si="131"/>
        <v>0</v>
      </c>
      <c r="AG1922" s="2"/>
      <c r="AI1922" s="7"/>
    </row>
    <row r="1923" spans="1:35" ht="11" customHeight="1" outlineLevel="1" x14ac:dyDescent="0.25">
      <c r="A1923" t="s">
        <v>5760</v>
      </c>
      <c r="C1923" s="2" t="s">
        <v>11983</v>
      </c>
      <c r="D1923" s="2">
        <v>2297</v>
      </c>
      <c r="E1923" s="7">
        <v>2001</v>
      </c>
      <c r="F1923" s="5" t="s">
        <v>9191</v>
      </c>
      <c r="H1923" s="5" t="s">
        <v>5398</v>
      </c>
      <c r="I1923" s="6" t="s">
        <v>9494</v>
      </c>
      <c r="J1923" s="6" t="s">
        <v>8499</v>
      </c>
      <c r="K1923" s="17">
        <v>3</v>
      </c>
      <c r="L1923" s="17" t="s">
        <v>7732</v>
      </c>
      <c r="M1923" s="9"/>
      <c r="N1923" s="9"/>
      <c r="O1923" s="21"/>
      <c r="Q1923" s="29"/>
      <c r="U1923" s="17"/>
      <c r="V1923" s="2"/>
      <c r="Y1923" t="str">
        <f t="shared" si="128"/>
        <v/>
      </c>
      <c r="AA1923" t="str">
        <f t="shared" si="129"/>
        <v/>
      </c>
      <c r="AC1923" s="7"/>
      <c r="AD1923" t="s">
        <v>9494</v>
      </c>
      <c r="AE1923">
        <f t="shared" si="131"/>
        <v>0</v>
      </c>
      <c r="AG1923" s="2"/>
      <c r="AI1923" s="7"/>
    </row>
    <row r="1924" spans="1:35" ht="11" customHeight="1" outlineLevel="1" x14ac:dyDescent="0.25">
      <c r="A1924" t="s">
        <v>5760</v>
      </c>
      <c r="C1924" s="2" t="s">
        <v>11983</v>
      </c>
      <c r="D1924" s="2">
        <v>2466</v>
      </c>
      <c r="E1924" s="7">
        <v>2003</v>
      </c>
      <c r="F1924" s="5" t="s">
        <v>9191</v>
      </c>
      <c r="H1924" s="5" t="s">
        <v>5398</v>
      </c>
      <c r="I1924" s="6" t="s">
        <v>9496</v>
      </c>
      <c r="J1924" s="6" t="s">
        <v>7554</v>
      </c>
      <c r="K1924" s="17">
        <v>7</v>
      </c>
      <c r="L1924" s="17" t="s">
        <v>7732</v>
      </c>
      <c r="M1924" s="9"/>
      <c r="N1924" s="9"/>
      <c r="O1924" s="21"/>
      <c r="Q1924" s="29"/>
      <c r="U1924" s="17"/>
      <c r="V1924" s="2"/>
      <c r="Y1924" t="str">
        <f t="shared" si="128"/>
        <v/>
      </c>
      <c r="AA1924" t="str">
        <f t="shared" si="129"/>
        <v/>
      </c>
      <c r="AC1924" s="7"/>
      <c r="AD1924" t="s">
        <v>9496</v>
      </c>
      <c r="AE1924">
        <f t="shared" si="131"/>
        <v>0</v>
      </c>
      <c r="AG1924" s="2"/>
      <c r="AI1924" s="7"/>
    </row>
    <row r="1925" spans="1:35" ht="11" customHeight="1" outlineLevel="1" x14ac:dyDescent="0.25">
      <c r="A1925" t="s">
        <v>5760</v>
      </c>
      <c r="C1925" s="2" t="s">
        <v>11983</v>
      </c>
      <c r="D1925" s="2">
        <v>2467</v>
      </c>
      <c r="E1925" s="7">
        <v>2003</v>
      </c>
      <c r="F1925" s="5" t="s">
        <v>9191</v>
      </c>
      <c r="H1925" s="5" t="s">
        <v>5398</v>
      </c>
      <c r="I1925" s="6" t="s">
        <v>9223</v>
      </c>
      <c r="J1925" s="6" t="s">
        <v>7554</v>
      </c>
      <c r="K1925" s="17">
        <v>7</v>
      </c>
      <c r="L1925" s="17" t="s">
        <v>7732</v>
      </c>
      <c r="M1925" s="9"/>
      <c r="N1925" s="9"/>
      <c r="O1925" s="21"/>
      <c r="Q1925" s="29"/>
      <c r="U1925" s="17"/>
      <c r="V1925" s="2"/>
      <c r="Y1925" t="str">
        <f t="shared" si="128"/>
        <v/>
      </c>
      <c r="AA1925" t="str">
        <f t="shared" si="129"/>
        <v/>
      </c>
      <c r="AC1925" s="7"/>
      <c r="AD1925" t="s">
        <v>9223</v>
      </c>
      <c r="AE1925">
        <f t="shared" si="131"/>
        <v>0</v>
      </c>
      <c r="AG1925" s="2"/>
      <c r="AI1925" s="7"/>
    </row>
    <row r="1926" spans="1:35" ht="11" customHeight="1" outlineLevel="1" x14ac:dyDescent="0.25">
      <c r="A1926" t="s">
        <v>5760</v>
      </c>
      <c r="C1926" s="2" t="s">
        <v>11983</v>
      </c>
      <c r="D1926" s="2" t="s">
        <v>9495</v>
      </c>
      <c r="E1926" s="7">
        <v>2003</v>
      </c>
      <c r="F1926" s="5" t="s">
        <v>9497</v>
      </c>
      <c r="H1926" s="5" t="s">
        <v>5398</v>
      </c>
      <c r="I1926" s="6" t="s">
        <v>7554</v>
      </c>
      <c r="J1926" s="6" t="s">
        <v>7554</v>
      </c>
      <c r="K1926" s="17">
        <v>7</v>
      </c>
      <c r="L1926" s="17" t="s">
        <v>7732</v>
      </c>
      <c r="M1926" s="9"/>
      <c r="N1926" s="9"/>
      <c r="O1926" s="21"/>
      <c r="Q1926" s="29"/>
      <c r="U1926" s="17"/>
      <c r="V1926" s="2"/>
      <c r="Y1926" t="str">
        <f t="shared" si="128"/>
        <v/>
      </c>
      <c r="AA1926">
        <f t="shared" si="129"/>
        <v>1</v>
      </c>
      <c r="AC1926" s="7"/>
      <c r="AD1926" t="s">
        <v>7554</v>
      </c>
      <c r="AE1926">
        <f t="shared" si="131"/>
        <v>0</v>
      </c>
      <c r="AG1926" s="2"/>
      <c r="AI1926" s="7"/>
    </row>
    <row r="1927" spans="1:35" ht="11" customHeight="1" outlineLevel="1" x14ac:dyDescent="0.25">
      <c r="A1927" t="s">
        <v>5760</v>
      </c>
      <c r="C1927" s="2" t="s">
        <v>11983</v>
      </c>
      <c r="D1927" s="2">
        <v>2565</v>
      </c>
      <c r="E1927" s="7">
        <v>2012</v>
      </c>
      <c r="F1927" s="5" t="s">
        <v>9347</v>
      </c>
      <c r="H1927" s="5" t="s">
        <v>5398</v>
      </c>
      <c r="I1927" s="6" t="s">
        <v>9223</v>
      </c>
      <c r="J1927" s="6" t="s">
        <v>7554</v>
      </c>
      <c r="K1927" s="17">
        <v>7</v>
      </c>
      <c r="L1927" s="17" t="s">
        <v>7732</v>
      </c>
      <c r="M1927" s="9"/>
      <c r="N1927" s="9"/>
      <c r="O1927" s="21"/>
      <c r="Q1927" s="29"/>
      <c r="U1927" s="17"/>
      <c r="V1927" s="2"/>
      <c r="Y1927" t="str">
        <f t="shared" si="128"/>
        <v/>
      </c>
      <c r="AA1927" t="str">
        <f t="shared" si="129"/>
        <v/>
      </c>
      <c r="AC1927" s="7"/>
      <c r="AD1927" t="s">
        <v>9223</v>
      </c>
      <c r="AE1927">
        <f t="shared" si="131"/>
        <v>0</v>
      </c>
      <c r="AG1927" s="2"/>
      <c r="AI1927" s="7"/>
    </row>
    <row r="1928" spans="1:35" ht="11" customHeight="1" outlineLevel="1" x14ac:dyDescent="0.25">
      <c r="A1928" t="s">
        <v>5760</v>
      </c>
      <c r="C1928" s="2" t="s">
        <v>11983</v>
      </c>
      <c r="D1928" s="2">
        <v>2566</v>
      </c>
      <c r="E1928" s="7">
        <v>2012</v>
      </c>
      <c r="F1928" s="5" t="s">
        <v>9347</v>
      </c>
      <c r="H1928" s="5" t="s">
        <v>5398</v>
      </c>
      <c r="I1928" s="6" t="s">
        <v>9223</v>
      </c>
      <c r="J1928" s="6" t="s">
        <v>7554</v>
      </c>
      <c r="K1928" s="17">
        <v>7</v>
      </c>
      <c r="L1928" s="17" t="s">
        <v>7732</v>
      </c>
      <c r="M1928" s="9"/>
      <c r="N1928" s="9"/>
      <c r="O1928" s="21"/>
      <c r="Q1928" s="29"/>
      <c r="U1928" s="17"/>
      <c r="V1928" s="2"/>
      <c r="Y1928" t="str">
        <f t="shared" si="128"/>
        <v/>
      </c>
      <c r="AA1928" t="str">
        <f t="shared" si="129"/>
        <v/>
      </c>
      <c r="AC1928" s="7"/>
      <c r="AD1928" t="s">
        <v>9223</v>
      </c>
      <c r="AE1928">
        <f t="shared" si="131"/>
        <v>0</v>
      </c>
      <c r="AG1928" s="2"/>
      <c r="AI1928" s="7"/>
    </row>
    <row r="1929" spans="1:35" ht="11" customHeight="1" outlineLevel="1" x14ac:dyDescent="0.25">
      <c r="A1929" t="s">
        <v>5760</v>
      </c>
      <c r="C1929" s="2" t="s">
        <v>11983</v>
      </c>
      <c r="D1929" s="2">
        <v>2567</v>
      </c>
      <c r="E1929" s="7">
        <v>2012</v>
      </c>
      <c r="F1929" s="5" t="s">
        <v>9347</v>
      </c>
      <c r="H1929" s="5" t="s">
        <v>5398</v>
      </c>
      <c r="I1929" s="6" t="s">
        <v>9223</v>
      </c>
      <c r="J1929" s="6" t="s">
        <v>7554</v>
      </c>
      <c r="K1929" s="17">
        <v>7</v>
      </c>
      <c r="L1929" s="17" t="s">
        <v>7732</v>
      </c>
      <c r="M1929" s="9"/>
      <c r="N1929" s="9"/>
      <c r="O1929" s="21"/>
      <c r="Q1929" s="29"/>
      <c r="U1929" s="17"/>
      <c r="V1929" s="2"/>
      <c r="Y1929" t="str">
        <f t="shared" si="128"/>
        <v/>
      </c>
      <c r="AA1929" t="str">
        <f t="shared" si="129"/>
        <v/>
      </c>
      <c r="AC1929" s="7"/>
      <c r="AD1929" t="s">
        <v>9223</v>
      </c>
      <c r="AE1929">
        <f t="shared" si="131"/>
        <v>0</v>
      </c>
      <c r="AG1929" s="2"/>
      <c r="AI1929" s="7"/>
    </row>
    <row r="1930" spans="1:35" ht="11" customHeight="1" outlineLevel="1" x14ac:dyDescent="0.25">
      <c r="A1930" t="s">
        <v>5760</v>
      </c>
      <c r="C1930" s="2" t="s">
        <v>11983</v>
      </c>
      <c r="D1930" s="2">
        <v>2568</v>
      </c>
      <c r="E1930" s="7">
        <v>2012</v>
      </c>
      <c r="F1930" s="5" t="s">
        <v>9347</v>
      </c>
      <c r="H1930" s="5" t="s">
        <v>5398</v>
      </c>
      <c r="I1930" s="6" t="s">
        <v>9223</v>
      </c>
      <c r="J1930" s="6" t="s">
        <v>7554</v>
      </c>
      <c r="K1930" s="17">
        <v>7</v>
      </c>
      <c r="L1930" s="17" t="s">
        <v>7732</v>
      </c>
      <c r="M1930" s="9"/>
      <c r="N1930" s="9"/>
      <c r="O1930" s="21"/>
      <c r="Q1930" s="29"/>
      <c r="U1930" s="17"/>
      <c r="V1930" s="2"/>
      <c r="Y1930" t="str">
        <f t="shared" si="128"/>
        <v/>
      </c>
      <c r="AA1930" t="str">
        <f t="shared" si="129"/>
        <v/>
      </c>
      <c r="AC1930" s="7"/>
      <c r="AD1930" t="s">
        <v>9223</v>
      </c>
      <c r="AE1930">
        <f t="shared" si="131"/>
        <v>0</v>
      </c>
      <c r="AG1930" s="2"/>
      <c r="AI1930" s="7"/>
    </row>
    <row r="1931" spans="1:35" ht="11" customHeight="1" outlineLevel="1" x14ac:dyDescent="0.25">
      <c r="A1931" t="s">
        <v>5760</v>
      </c>
      <c r="C1931" s="2" t="s">
        <v>11983</v>
      </c>
      <c r="D1931" s="2" t="s">
        <v>9498</v>
      </c>
      <c r="E1931" s="7">
        <v>2012</v>
      </c>
      <c r="F1931" s="5" t="s">
        <v>9348</v>
      </c>
      <c r="H1931" s="5" t="s">
        <v>5398</v>
      </c>
      <c r="I1931" s="6" t="s">
        <v>7554</v>
      </c>
      <c r="J1931" s="6" t="s">
        <v>7554</v>
      </c>
      <c r="K1931" s="17">
        <v>7</v>
      </c>
      <c r="L1931" s="17" t="s">
        <v>7732</v>
      </c>
      <c r="M1931" s="9"/>
      <c r="N1931" s="9"/>
      <c r="O1931" s="21"/>
      <c r="Q1931" s="29"/>
      <c r="U1931" s="17"/>
      <c r="V1931" s="2"/>
      <c r="Y1931" t="str">
        <f t="shared" si="128"/>
        <v/>
      </c>
      <c r="AA1931">
        <f t="shared" si="129"/>
        <v>1</v>
      </c>
      <c r="AC1931" s="7"/>
      <c r="AD1931" t="s">
        <v>7554</v>
      </c>
      <c r="AE1931">
        <f t="shared" si="131"/>
        <v>0</v>
      </c>
      <c r="AG1931" s="2"/>
      <c r="AI1931" s="7"/>
    </row>
    <row r="1932" spans="1:35" ht="11" customHeight="1" outlineLevel="1" x14ac:dyDescent="0.25">
      <c r="A1932" t="s">
        <v>5760</v>
      </c>
      <c r="C1932" s="2" t="s">
        <v>11983</v>
      </c>
      <c r="D1932" s="2">
        <v>2569</v>
      </c>
      <c r="E1932" s="7">
        <v>2012</v>
      </c>
      <c r="F1932" s="5" t="s">
        <v>9347</v>
      </c>
      <c r="H1932" s="5" t="s">
        <v>5398</v>
      </c>
      <c r="I1932" s="6" t="s">
        <v>9223</v>
      </c>
      <c r="J1932" s="6" t="s">
        <v>7554</v>
      </c>
      <c r="K1932" s="17">
        <v>7</v>
      </c>
      <c r="L1932" s="17" t="s">
        <v>7732</v>
      </c>
      <c r="M1932" s="9"/>
      <c r="N1932" s="9"/>
      <c r="O1932" s="21"/>
      <c r="Q1932" s="29"/>
      <c r="U1932" s="17"/>
      <c r="V1932" s="2"/>
      <c r="Y1932" t="str">
        <f t="shared" si="128"/>
        <v/>
      </c>
      <c r="AA1932" t="str">
        <f t="shared" si="129"/>
        <v/>
      </c>
      <c r="AC1932" s="7"/>
      <c r="AD1932" t="s">
        <v>9223</v>
      </c>
      <c r="AE1932">
        <f t="shared" si="131"/>
        <v>0</v>
      </c>
      <c r="AG1932" s="2"/>
      <c r="AI1932" s="7"/>
    </row>
    <row r="1933" spans="1:35" ht="11" customHeight="1" outlineLevel="1" x14ac:dyDescent="0.25">
      <c r="A1933" t="s">
        <v>5760</v>
      </c>
      <c r="C1933" s="2" t="s">
        <v>11983</v>
      </c>
      <c r="D1933" s="2" t="s">
        <v>9499</v>
      </c>
      <c r="E1933" s="7">
        <v>2012</v>
      </c>
      <c r="F1933" s="5" t="s">
        <v>9503</v>
      </c>
      <c r="H1933" s="5" t="s">
        <v>5398</v>
      </c>
      <c r="I1933" s="6" t="s">
        <v>7554</v>
      </c>
      <c r="J1933" s="6" t="s">
        <v>7554</v>
      </c>
      <c r="K1933" s="17">
        <v>7</v>
      </c>
      <c r="L1933" s="17" t="s">
        <v>7732</v>
      </c>
      <c r="M1933" s="9"/>
      <c r="N1933" s="9"/>
      <c r="O1933" s="21"/>
      <c r="Q1933" s="29"/>
      <c r="U1933" s="17"/>
      <c r="V1933" s="2"/>
      <c r="Y1933" t="str">
        <f t="shared" si="128"/>
        <v/>
      </c>
      <c r="AA1933">
        <f t="shared" si="129"/>
        <v>1</v>
      </c>
      <c r="AC1933" s="7"/>
      <c r="AD1933" t="s">
        <v>7554</v>
      </c>
      <c r="AE1933">
        <f t="shared" si="131"/>
        <v>0</v>
      </c>
      <c r="AG1933" s="2"/>
      <c r="AI1933" s="7"/>
    </row>
    <row r="1934" spans="1:35" ht="11" customHeight="1" outlineLevel="1" x14ac:dyDescent="0.25">
      <c r="A1934" t="s">
        <v>5760</v>
      </c>
      <c r="C1934" s="2" t="s">
        <v>11983</v>
      </c>
      <c r="D1934" s="2">
        <v>2570</v>
      </c>
      <c r="E1934" s="7">
        <v>2012</v>
      </c>
      <c r="F1934" s="5" t="s">
        <v>9347</v>
      </c>
      <c r="H1934" s="5" t="s">
        <v>5398</v>
      </c>
      <c r="I1934" s="6" t="s">
        <v>9223</v>
      </c>
      <c r="J1934" s="6" t="s">
        <v>7554</v>
      </c>
      <c r="K1934" s="17">
        <v>7</v>
      </c>
      <c r="L1934" s="17" t="s">
        <v>7732</v>
      </c>
      <c r="M1934" s="9"/>
      <c r="N1934" s="9"/>
      <c r="O1934" s="21"/>
      <c r="Q1934" s="29"/>
      <c r="U1934" s="17"/>
      <c r="V1934" s="2"/>
      <c r="Y1934" t="str">
        <f t="shared" ref="Y1934:Y1997" si="132">IF(COUNTIF(F1934,"*fdc*"),1,"")</f>
        <v/>
      </c>
      <c r="AA1934" t="str">
        <f t="shared" ref="AA1934:AA1997" si="133">IF(COUNTIF(F1934,"*s/s*"),1,"")</f>
        <v/>
      </c>
      <c r="AC1934" s="7"/>
      <c r="AD1934" t="s">
        <v>9223</v>
      </c>
      <c r="AE1934">
        <f t="shared" si="131"/>
        <v>0</v>
      </c>
      <c r="AG1934" s="2"/>
      <c r="AI1934" s="7"/>
    </row>
    <row r="1935" spans="1:35" ht="11" customHeight="1" outlineLevel="1" x14ac:dyDescent="0.25">
      <c r="A1935" t="s">
        <v>5760</v>
      </c>
      <c r="C1935" s="2" t="s">
        <v>11983</v>
      </c>
      <c r="D1935" s="2" t="s">
        <v>9500</v>
      </c>
      <c r="E1935" s="7">
        <v>2012</v>
      </c>
      <c r="F1935" s="5" t="s">
        <v>9503</v>
      </c>
      <c r="H1935" s="5" t="s">
        <v>5398</v>
      </c>
      <c r="I1935" s="6" t="s">
        <v>7554</v>
      </c>
      <c r="J1935" s="6" t="s">
        <v>7554</v>
      </c>
      <c r="K1935" s="17">
        <v>7</v>
      </c>
      <c r="L1935" s="17" t="s">
        <v>7732</v>
      </c>
      <c r="M1935" s="9"/>
      <c r="N1935" s="9"/>
      <c r="O1935" s="21"/>
      <c r="Q1935" s="29"/>
      <c r="U1935" s="17"/>
      <c r="V1935" s="2"/>
      <c r="Y1935" t="str">
        <f t="shared" si="132"/>
        <v/>
      </c>
      <c r="AA1935">
        <f t="shared" si="133"/>
        <v>1</v>
      </c>
      <c r="AC1935" s="7"/>
      <c r="AD1935" t="s">
        <v>7554</v>
      </c>
      <c r="AE1935">
        <f t="shared" si="131"/>
        <v>0</v>
      </c>
      <c r="AG1935" s="2"/>
      <c r="AI1935" s="7"/>
    </row>
    <row r="1936" spans="1:35" ht="11" customHeight="1" outlineLevel="1" x14ac:dyDescent="0.25">
      <c r="A1936" t="s">
        <v>5760</v>
      </c>
      <c r="C1936" s="2" t="s">
        <v>11983</v>
      </c>
      <c r="D1936" s="2">
        <v>2571</v>
      </c>
      <c r="E1936" s="7">
        <v>2012</v>
      </c>
      <c r="F1936" s="5" t="s">
        <v>9347</v>
      </c>
      <c r="H1936" s="5" t="s">
        <v>5398</v>
      </c>
      <c r="I1936" s="6" t="s">
        <v>9223</v>
      </c>
      <c r="J1936" s="6" t="s">
        <v>7554</v>
      </c>
      <c r="K1936" s="17">
        <v>7</v>
      </c>
      <c r="L1936" s="17" t="s">
        <v>7732</v>
      </c>
      <c r="M1936" s="9"/>
      <c r="N1936" s="9"/>
      <c r="O1936" s="21"/>
      <c r="Q1936" s="29"/>
      <c r="U1936" s="17"/>
      <c r="V1936" s="2"/>
      <c r="Y1936" t="str">
        <f t="shared" si="132"/>
        <v/>
      </c>
      <c r="AA1936" t="str">
        <f t="shared" si="133"/>
        <v/>
      </c>
      <c r="AC1936" s="7"/>
      <c r="AD1936" t="s">
        <v>9223</v>
      </c>
      <c r="AE1936">
        <f t="shared" si="131"/>
        <v>0</v>
      </c>
      <c r="AG1936" s="2"/>
      <c r="AI1936" s="7"/>
    </row>
    <row r="1937" spans="1:35" ht="11" customHeight="1" outlineLevel="1" x14ac:dyDescent="0.25">
      <c r="A1937" t="s">
        <v>5760</v>
      </c>
      <c r="C1937" s="2" t="s">
        <v>11983</v>
      </c>
      <c r="D1937" s="2" t="s">
        <v>9501</v>
      </c>
      <c r="E1937" s="7">
        <v>2012</v>
      </c>
      <c r="F1937" s="5" t="s">
        <v>9503</v>
      </c>
      <c r="H1937" s="5" t="s">
        <v>5398</v>
      </c>
      <c r="I1937" s="6" t="s">
        <v>7554</v>
      </c>
      <c r="J1937" s="6" t="s">
        <v>7554</v>
      </c>
      <c r="K1937" s="17">
        <v>7</v>
      </c>
      <c r="L1937" s="17" t="s">
        <v>7732</v>
      </c>
      <c r="M1937" s="9"/>
      <c r="N1937" s="9"/>
      <c r="O1937" s="21"/>
      <c r="Q1937" s="29"/>
      <c r="U1937" s="17"/>
      <c r="V1937" s="2"/>
      <c r="Y1937" t="str">
        <f t="shared" si="132"/>
        <v/>
      </c>
      <c r="AA1937">
        <f t="shared" si="133"/>
        <v>1</v>
      </c>
      <c r="AC1937" s="7"/>
      <c r="AD1937" t="s">
        <v>7554</v>
      </c>
      <c r="AE1937">
        <f t="shared" si="131"/>
        <v>0</v>
      </c>
      <c r="AG1937" s="2"/>
      <c r="AI1937" s="7"/>
    </row>
    <row r="1938" spans="1:35" ht="11" customHeight="1" outlineLevel="1" x14ac:dyDescent="0.25">
      <c r="A1938" t="s">
        <v>5760</v>
      </c>
      <c r="C1938" s="2" t="s">
        <v>11983</v>
      </c>
      <c r="D1938" s="2">
        <v>2572</v>
      </c>
      <c r="E1938" s="7">
        <v>2012</v>
      </c>
      <c r="F1938" s="5" t="s">
        <v>9347</v>
      </c>
      <c r="H1938" s="5" t="s">
        <v>5398</v>
      </c>
      <c r="I1938" s="6" t="s">
        <v>9223</v>
      </c>
      <c r="J1938" s="6" t="s">
        <v>7554</v>
      </c>
      <c r="K1938" s="17">
        <v>7</v>
      </c>
      <c r="L1938" s="17" t="s">
        <v>7732</v>
      </c>
      <c r="M1938" s="9"/>
      <c r="N1938" s="9"/>
      <c r="O1938" s="21"/>
      <c r="Q1938" s="29"/>
      <c r="U1938" s="17"/>
      <c r="V1938" s="2"/>
      <c r="Y1938" t="str">
        <f t="shared" si="132"/>
        <v/>
      </c>
      <c r="AA1938" t="str">
        <f t="shared" si="133"/>
        <v/>
      </c>
      <c r="AC1938" s="7"/>
      <c r="AD1938" t="s">
        <v>9223</v>
      </c>
      <c r="AE1938">
        <f t="shared" si="131"/>
        <v>0</v>
      </c>
      <c r="AG1938" s="2"/>
      <c r="AI1938" s="7"/>
    </row>
    <row r="1939" spans="1:35" ht="11" customHeight="1" outlineLevel="1" x14ac:dyDescent="0.25">
      <c r="A1939" t="s">
        <v>5760</v>
      </c>
      <c r="C1939" s="2" t="s">
        <v>11983</v>
      </c>
      <c r="D1939" s="2" t="s">
        <v>9502</v>
      </c>
      <c r="E1939" s="7">
        <v>2012</v>
      </c>
      <c r="F1939" s="5" t="s">
        <v>9503</v>
      </c>
      <c r="H1939" s="5" t="s">
        <v>5398</v>
      </c>
      <c r="I1939" s="6" t="s">
        <v>7554</v>
      </c>
      <c r="J1939" s="6" t="s">
        <v>7554</v>
      </c>
      <c r="K1939" s="17">
        <v>7</v>
      </c>
      <c r="L1939" s="17" t="s">
        <v>7732</v>
      </c>
      <c r="M1939" s="9"/>
      <c r="N1939" s="9"/>
      <c r="O1939" s="21"/>
      <c r="Q1939" s="29"/>
      <c r="U1939" s="17"/>
      <c r="V1939" s="2"/>
      <c r="Y1939" t="str">
        <f t="shared" si="132"/>
        <v/>
      </c>
      <c r="AA1939">
        <f t="shared" si="133"/>
        <v>1</v>
      </c>
      <c r="AC1939" s="7"/>
      <c r="AD1939" t="s">
        <v>7554</v>
      </c>
      <c r="AE1939">
        <f t="shared" si="131"/>
        <v>0</v>
      </c>
      <c r="AG1939" s="2"/>
      <c r="AI1939" s="7"/>
    </row>
    <row r="1940" spans="1:35" ht="11" customHeight="1" outlineLevel="1" x14ac:dyDescent="0.25">
      <c r="A1940" t="s">
        <v>5760</v>
      </c>
      <c r="C1940" s="2" t="s">
        <v>11983</v>
      </c>
      <c r="D1940" s="2">
        <v>2816</v>
      </c>
      <c r="E1940" s="7">
        <v>2017</v>
      </c>
      <c r="F1940" s="5" t="s">
        <v>9395</v>
      </c>
      <c r="H1940" s="5" t="s">
        <v>5398</v>
      </c>
      <c r="I1940" s="6" t="s">
        <v>7698</v>
      </c>
      <c r="J1940" s="6" t="s">
        <v>7554</v>
      </c>
      <c r="K1940" s="17">
        <v>7</v>
      </c>
      <c r="L1940" s="17" t="s">
        <v>20076</v>
      </c>
      <c r="M1940" s="9"/>
      <c r="N1940" s="9"/>
      <c r="O1940" s="21"/>
      <c r="Q1940" s="29"/>
      <c r="U1940" s="17"/>
      <c r="V1940" s="2"/>
      <c r="Y1940" t="str">
        <f t="shared" si="132"/>
        <v/>
      </c>
      <c r="AA1940" t="str">
        <f t="shared" si="133"/>
        <v/>
      </c>
      <c r="AC1940" s="7"/>
      <c r="AD1940" t="s">
        <v>7698</v>
      </c>
      <c r="AE1940">
        <f t="shared" si="131"/>
        <v>0</v>
      </c>
      <c r="AG1940" s="2"/>
      <c r="AI1940" s="7"/>
    </row>
    <row r="1941" spans="1:35" ht="11" customHeight="1" outlineLevel="1" x14ac:dyDescent="0.25">
      <c r="A1941" t="s">
        <v>5760</v>
      </c>
      <c r="C1941" s="2" t="s">
        <v>11983</v>
      </c>
      <c r="D1941" s="2">
        <v>2817</v>
      </c>
      <c r="E1941" s="7">
        <v>2017</v>
      </c>
      <c r="F1941" s="5" t="s">
        <v>9395</v>
      </c>
      <c r="H1941" s="5" t="s">
        <v>5398</v>
      </c>
      <c r="I1941" s="6" t="s">
        <v>9506</v>
      </c>
      <c r="J1941" s="6" t="s">
        <v>7554</v>
      </c>
      <c r="K1941" s="17">
        <v>7</v>
      </c>
      <c r="L1941" s="17" t="s">
        <v>20076</v>
      </c>
      <c r="M1941" s="9"/>
      <c r="N1941" s="9"/>
      <c r="O1941" s="21"/>
      <c r="Q1941" s="29"/>
      <c r="U1941" s="17"/>
      <c r="V1941" s="2"/>
      <c r="Y1941" t="str">
        <f t="shared" si="132"/>
        <v/>
      </c>
      <c r="AA1941" t="str">
        <f t="shared" si="133"/>
        <v/>
      </c>
      <c r="AC1941" s="7"/>
      <c r="AD1941" t="s">
        <v>9506</v>
      </c>
      <c r="AE1941">
        <f t="shared" si="131"/>
        <v>0</v>
      </c>
      <c r="AG1941" s="2"/>
      <c r="AI1941" s="7"/>
    </row>
    <row r="1942" spans="1:35" ht="11" customHeight="1" outlineLevel="1" x14ac:dyDescent="0.25">
      <c r="A1942" t="s">
        <v>5760</v>
      </c>
      <c r="C1942" s="2" t="s">
        <v>11983</v>
      </c>
      <c r="D1942" s="2">
        <v>2818</v>
      </c>
      <c r="E1942" s="7">
        <v>2017</v>
      </c>
      <c r="F1942" s="5" t="s">
        <v>9395</v>
      </c>
      <c r="H1942" s="5" t="s">
        <v>5398</v>
      </c>
      <c r="I1942" s="6" t="s">
        <v>9507</v>
      </c>
      <c r="J1942" s="6" t="s">
        <v>7554</v>
      </c>
      <c r="K1942" s="17">
        <v>7</v>
      </c>
      <c r="L1942" s="17" t="s">
        <v>20076</v>
      </c>
      <c r="M1942" s="9"/>
      <c r="N1942" s="9"/>
      <c r="O1942" s="21"/>
      <c r="Q1942" s="29"/>
      <c r="U1942" s="17"/>
      <c r="V1942" s="2"/>
      <c r="Y1942" t="str">
        <f t="shared" si="132"/>
        <v/>
      </c>
      <c r="AA1942" t="str">
        <f t="shared" si="133"/>
        <v/>
      </c>
      <c r="AC1942" s="7"/>
      <c r="AD1942" t="s">
        <v>9507</v>
      </c>
      <c r="AE1942">
        <f t="shared" si="131"/>
        <v>0</v>
      </c>
      <c r="AG1942" s="2"/>
      <c r="AI1942" s="7"/>
    </row>
    <row r="1943" spans="1:35" ht="11" customHeight="1" outlineLevel="1" x14ac:dyDescent="0.25">
      <c r="A1943" t="s">
        <v>5760</v>
      </c>
      <c r="C1943" s="2" t="s">
        <v>11983</v>
      </c>
      <c r="D1943" s="2">
        <v>2819</v>
      </c>
      <c r="E1943" s="7">
        <v>2017</v>
      </c>
      <c r="F1943" s="5" t="s">
        <v>9395</v>
      </c>
      <c r="H1943" s="5" t="s">
        <v>5398</v>
      </c>
      <c r="I1943" s="6" t="s">
        <v>9508</v>
      </c>
      <c r="J1943" s="6" t="s">
        <v>7554</v>
      </c>
      <c r="K1943" s="17">
        <v>7</v>
      </c>
      <c r="L1943" s="17" t="s">
        <v>20076</v>
      </c>
      <c r="M1943" s="9"/>
      <c r="N1943" s="9"/>
      <c r="O1943" s="21"/>
      <c r="Q1943" s="29"/>
      <c r="U1943" s="17"/>
      <c r="V1943" s="2"/>
      <c r="Y1943" t="str">
        <f t="shared" si="132"/>
        <v/>
      </c>
      <c r="AA1943" t="str">
        <f t="shared" si="133"/>
        <v/>
      </c>
      <c r="AC1943" s="7"/>
      <c r="AD1943" t="s">
        <v>9508</v>
      </c>
      <c r="AE1943">
        <f t="shared" si="131"/>
        <v>0</v>
      </c>
      <c r="AG1943" s="2"/>
      <c r="AI1943" s="7"/>
    </row>
    <row r="1944" spans="1:35" ht="11" customHeight="1" outlineLevel="1" x14ac:dyDescent="0.25">
      <c r="A1944" t="s">
        <v>5760</v>
      </c>
      <c r="C1944" s="2" t="s">
        <v>11983</v>
      </c>
      <c r="D1944" s="2" t="s">
        <v>9504</v>
      </c>
      <c r="E1944" s="7">
        <v>2017</v>
      </c>
      <c r="F1944" s="5" t="s">
        <v>9396</v>
      </c>
      <c r="H1944" s="5" t="s">
        <v>5398</v>
      </c>
      <c r="I1944" s="6" t="s">
        <v>7554</v>
      </c>
      <c r="J1944" s="6" t="s">
        <v>7554</v>
      </c>
      <c r="K1944" s="17">
        <v>7</v>
      </c>
      <c r="L1944" s="17" t="s">
        <v>7730</v>
      </c>
      <c r="M1944" s="9">
        <v>2.5</v>
      </c>
      <c r="N1944" s="9"/>
      <c r="O1944" s="21"/>
      <c r="Q1944" s="29"/>
      <c r="U1944" s="17"/>
      <c r="V1944" s="2"/>
      <c r="Y1944" t="str">
        <f t="shared" si="132"/>
        <v/>
      </c>
      <c r="AA1944">
        <f t="shared" si="133"/>
        <v>1</v>
      </c>
      <c r="AC1944" s="7"/>
      <c r="AD1944" t="s">
        <v>7554</v>
      </c>
      <c r="AE1944">
        <f t="shared" si="131"/>
        <v>0</v>
      </c>
      <c r="AG1944" s="2"/>
      <c r="AI1944" s="7"/>
    </row>
    <row r="1945" spans="1:35" ht="11" customHeight="1" outlineLevel="1" x14ac:dyDescent="0.25">
      <c r="A1945" t="s">
        <v>5760</v>
      </c>
      <c r="C1945" s="2" t="s">
        <v>11983</v>
      </c>
      <c r="D1945" s="2">
        <v>2820</v>
      </c>
      <c r="E1945" s="7">
        <v>2017</v>
      </c>
      <c r="F1945" s="5" t="s">
        <v>9397</v>
      </c>
      <c r="H1945" s="5" t="s">
        <v>5398</v>
      </c>
      <c r="I1945" s="6" t="s">
        <v>9509</v>
      </c>
      <c r="J1945" s="6" t="s">
        <v>7554</v>
      </c>
      <c r="K1945" s="17">
        <v>7</v>
      </c>
      <c r="L1945" s="17" t="s">
        <v>20076</v>
      </c>
      <c r="M1945" s="9"/>
      <c r="N1945" s="9"/>
      <c r="O1945" s="21"/>
      <c r="Q1945" s="29"/>
      <c r="U1945" s="17"/>
      <c r="V1945" s="2"/>
      <c r="Y1945" t="str">
        <f t="shared" si="132"/>
        <v/>
      </c>
      <c r="AA1945" t="str">
        <f t="shared" si="133"/>
        <v/>
      </c>
      <c r="AC1945" s="7"/>
      <c r="AD1945" t="s">
        <v>9509</v>
      </c>
      <c r="AE1945">
        <f t="shared" si="131"/>
        <v>0</v>
      </c>
      <c r="AG1945" s="2"/>
      <c r="AI1945" s="7"/>
    </row>
    <row r="1946" spans="1:35" ht="11" customHeight="1" outlineLevel="1" x14ac:dyDescent="0.25">
      <c r="A1946" t="s">
        <v>5760</v>
      </c>
      <c r="C1946" s="2" t="s">
        <v>11983</v>
      </c>
      <c r="D1946" s="2" t="s">
        <v>9505</v>
      </c>
      <c r="E1946" s="7">
        <v>2017</v>
      </c>
      <c r="F1946" s="5" t="s">
        <v>9398</v>
      </c>
      <c r="H1946" s="5" t="s">
        <v>5398</v>
      </c>
      <c r="I1946" s="6" t="s">
        <v>7554</v>
      </c>
      <c r="J1946" s="6" t="s">
        <v>7554</v>
      </c>
      <c r="K1946" s="17">
        <v>7</v>
      </c>
      <c r="L1946" s="17" t="s">
        <v>7730</v>
      </c>
      <c r="M1946" s="9">
        <v>2.5</v>
      </c>
      <c r="N1946" s="9"/>
      <c r="O1946" s="21"/>
      <c r="Q1946" s="29"/>
      <c r="U1946" s="17"/>
      <c r="V1946" s="2"/>
      <c r="Y1946" t="str">
        <f t="shared" si="132"/>
        <v/>
      </c>
      <c r="AA1946">
        <f t="shared" si="133"/>
        <v>1</v>
      </c>
      <c r="AC1946" s="7"/>
      <c r="AD1946" t="s">
        <v>7554</v>
      </c>
      <c r="AE1946">
        <f t="shared" si="131"/>
        <v>0</v>
      </c>
      <c r="AG1946" s="2"/>
      <c r="AI1946" s="7"/>
    </row>
    <row r="1947" spans="1:35" ht="11" customHeight="1" outlineLevel="1" x14ac:dyDescent="0.25">
      <c r="A1947" t="s">
        <v>5760</v>
      </c>
      <c r="C1947" s="2" t="s">
        <v>11983</v>
      </c>
      <c r="D1947" s="2" t="s">
        <v>18726</v>
      </c>
      <c r="E1947" s="7">
        <v>2017</v>
      </c>
      <c r="F1947" s="5" t="s">
        <v>9398</v>
      </c>
      <c r="H1947" s="5" t="s">
        <v>5398</v>
      </c>
      <c r="I1947" s="6" t="s">
        <v>6674</v>
      </c>
      <c r="J1947" s="6" t="s">
        <v>9510</v>
      </c>
      <c r="K1947" s="17">
        <v>3</v>
      </c>
      <c r="L1947" s="17" t="s">
        <v>7730</v>
      </c>
      <c r="M1947" s="9">
        <v>9</v>
      </c>
      <c r="N1947" s="9"/>
      <c r="O1947" s="21"/>
      <c r="Q1947" s="29"/>
      <c r="U1947" s="17"/>
      <c r="V1947" s="2"/>
      <c r="Y1947" t="str">
        <f t="shared" si="132"/>
        <v/>
      </c>
      <c r="AA1947">
        <f t="shared" si="133"/>
        <v>1</v>
      </c>
      <c r="AB1947">
        <v>1</v>
      </c>
      <c r="AC1947" s="7"/>
      <c r="AD1947" t="s">
        <v>6674</v>
      </c>
      <c r="AE1947">
        <f t="shared" si="131"/>
        <v>0</v>
      </c>
      <c r="AG1947" s="2"/>
      <c r="AI1947" s="7"/>
    </row>
    <row r="1948" spans="1:35" ht="11" customHeight="1" outlineLevel="1" x14ac:dyDescent="0.25">
      <c r="A1948" t="s">
        <v>5760</v>
      </c>
      <c r="C1948" s="2" t="s">
        <v>11983</v>
      </c>
      <c r="D1948" s="2">
        <v>3086</v>
      </c>
      <c r="E1948" s="7">
        <v>2017</v>
      </c>
      <c r="F1948" s="5" t="s">
        <v>9464</v>
      </c>
      <c r="H1948" s="5" t="s">
        <v>5398</v>
      </c>
      <c r="I1948" s="6" t="s">
        <v>9513</v>
      </c>
      <c r="J1948" s="6" t="s">
        <v>7554</v>
      </c>
      <c r="K1948" s="17">
        <v>7</v>
      </c>
      <c r="L1948" s="17" t="s">
        <v>20076</v>
      </c>
      <c r="M1948" s="9"/>
      <c r="N1948" s="9"/>
      <c r="O1948" s="21"/>
      <c r="Q1948" s="29"/>
      <c r="U1948" s="17"/>
      <c r="V1948" s="2"/>
      <c r="Y1948" t="str">
        <f t="shared" si="132"/>
        <v/>
      </c>
      <c r="AA1948" t="str">
        <f t="shared" si="133"/>
        <v/>
      </c>
      <c r="AC1948" s="7"/>
      <c r="AD1948" t="s">
        <v>9513</v>
      </c>
      <c r="AE1948">
        <f t="shared" ref="AE1948:AE1968" si="134">COUNTIF(I1948,"*Fuji*")</f>
        <v>0</v>
      </c>
      <c r="AG1948" s="2"/>
      <c r="AI1948" s="7"/>
    </row>
    <row r="1949" spans="1:35" ht="11" customHeight="1" outlineLevel="1" collapsed="1" x14ac:dyDescent="0.25">
      <c r="A1949" t="s">
        <v>5760</v>
      </c>
      <c r="C1949" s="2" t="s">
        <v>11983</v>
      </c>
      <c r="D1949" s="2">
        <v>3087</v>
      </c>
      <c r="E1949" s="7">
        <v>2017</v>
      </c>
      <c r="F1949" s="5" t="s">
        <v>9464</v>
      </c>
      <c r="H1949" s="5" t="s">
        <v>5398</v>
      </c>
      <c r="I1949" s="6" t="s">
        <v>9514</v>
      </c>
      <c r="J1949" s="6" t="s">
        <v>7554</v>
      </c>
      <c r="K1949" s="17">
        <v>7</v>
      </c>
      <c r="L1949" s="17" t="s">
        <v>20076</v>
      </c>
      <c r="M1949" s="9"/>
      <c r="N1949" s="9"/>
      <c r="O1949" s="21"/>
      <c r="Q1949" s="29"/>
      <c r="U1949" s="17"/>
      <c r="V1949" s="2"/>
      <c r="Y1949" t="str">
        <f t="shared" si="132"/>
        <v/>
      </c>
      <c r="AA1949" t="str">
        <f t="shared" si="133"/>
        <v/>
      </c>
      <c r="AC1949" s="7"/>
      <c r="AD1949" t="s">
        <v>9514</v>
      </c>
      <c r="AE1949">
        <f t="shared" si="134"/>
        <v>0</v>
      </c>
      <c r="AG1949" s="2"/>
      <c r="AI1949" s="7"/>
    </row>
    <row r="1950" spans="1:35" ht="11" customHeight="1" outlineLevel="1" x14ac:dyDescent="0.25">
      <c r="A1950" t="s">
        <v>5760</v>
      </c>
      <c r="C1950" s="2" t="s">
        <v>11983</v>
      </c>
      <c r="D1950" s="2">
        <v>3088</v>
      </c>
      <c r="E1950" s="7">
        <v>2017</v>
      </c>
      <c r="F1950" s="5" t="s">
        <v>9464</v>
      </c>
      <c r="H1950" s="5" t="s">
        <v>5398</v>
      </c>
      <c r="I1950" s="6" t="s">
        <v>9366</v>
      </c>
      <c r="J1950" s="6" t="s">
        <v>7554</v>
      </c>
      <c r="K1950" s="17">
        <v>7</v>
      </c>
      <c r="L1950" s="17" t="s">
        <v>20076</v>
      </c>
      <c r="M1950" s="9"/>
      <c r="N1950" s="9"/>
      <c r="O1950" s="21"/>
      <c r="Q1950" s="29"/>
      <c r="U1950" s="17"/>
      <c r="V1950" s="2"/>
      <c r="Y1950" t="str">
        <f t="shared" si="132"/>
        <v/>
      </c>
      <c r="AA1950" t="str">
        <f t="shared" si="133"/>
        <v/>
      </c>
      <c r="AC1950" s="7"/>
      <c r="AD1950" t="s">
        <v>9366</v>
      </c>
      <c r="AE1950">
        <f t="shared" si="134"/>
        <v>0</v>
      </c>
      <c r="AG1950" s="2"/>
      <c r="AI1950" s="7"/>
    </row>
    <row r="1951" spans="1:35" ht="11" customHeight="1" outlineLevel="1" x14ac:dyDescent="0.25">
      <c r="A1951" t="s">
        <v>5760</v>
      </c>
      <c r="C1951" s="2" t="s">
        <v>11983</v>
      </c>
      <c r="D1951" s="2">
        <v>3089</v>
      </c>
      <c r="E1951" s="7">
        <v>2017</v>
      </c>
      <c r="F1951" s="5" t="s">
        <v>9464</v>
      </c>
      <c r="H1951" s="5" t="s">
        <v>5398</v>
      </c>
      <c r="I1951" s="6" t="s">
        <v>9515</v>
      </c>
      <c r="J1951" s="6" t="s">
        <v>7554</v>
      </c>
      <c r="K1951" s="17">
        <v>7</v>
      </c>
      <c r="L1951" s="17" t="s">
        <v>20076</v>
      </c>
      <c r="M1951" s="9"/>
      <c r="N1951" s="9"/>
      <c r="O1951" s="21"/>
      <c r="Q1951" s="29"/>
      <c r="U1951" s="17"/>
      <c r="V1951" s="2"/>
      <c r="Y1951" t="str">
        <f t="shared" si="132"/>
        <v/>
      </c>
      <c r="AA1951" t="str">
        <f t="shared" si="133"/>
        <v/>
      </c>
      <c r="AC1951" s="7"/>
      <c r="AD1951" t="s">
        <v>9515</v>
      </c>
      <c r="AE1951">
        <f t="shared" si="134"/>
        <v>0</v>
      </c>
      <c r="AG1951" s="2"/>
      <c r="AI1951" s="7"/>
    </row>
    <row r="1952" spans="1:35" ht="11" customHeight="1" outlineLevel="1" x14ac:dyDescent="0.25">
      <c r="A1952" t="s">
        <v>5760</v>
      </c>
      <c r="C1952" s="2" t="s">
        <v>11983</v>
      </c>
      <c r="D1952" s="2" t="s">
        <v>9511</v>
      </c>
      <c r="E1952" s="7">
        <v>2017</v>
      </c>
      <c r="F1952" s="5" t="s">
        <v>9465</v>
      </c>
      <c r="H1952" s="5" t="s">
        <v>5398</v>
      </c>
      <c r="I1952" s="6" t="s">
        <v>7554</v>
      </c>
      <c r="J1952" s="6" t="s">
        <v>7554</v>
      </c>
      <c r="K1952" s="17">
        <v>7</v>
      </c>
      <c r="L1952" s="17" t="s">
        <v>7730</v>
      </c>
      <c r="M1952" s="9">
        <v>2.5</v>
      </c>
      <c r="N1952" s="9"/>
      <c r="O1952" s="21"/>
      <c r="Q1952" s="29"/>
      <c r="U1952" s="17"/>
      <c r="V1952" s="2"/>
      <c r="Y1952" t="str">
        <f t="shared" si="132"/>
        <v/>
      </c>
      <c r="AA1952">
        <f t="shared" si="133"/>
        <v>1</v>
      </c>
      <c r="AC1952" s="7"/>
      <c r="AD1952" t="s">
        <v>7554</v>
      </c>
      <c r="AE1952">
        <f t="shared" si="134"/>
        <v>0</v>
      </c>
      <c r="AG1952" s="2"/>
      <c r="AI1952" s="7"/>
    </row>
    <row r="1953" spans="1:35" ht="11" customHeight="1" outlineLevel="1" x14ac:dyDescent="0.25">
      <c r="A1953" t="s">
        <v>5760</v>
      </c>
      <c r="C1953" s="2" t="s">
        <v>11983</v>
      </c>
      <c r="D1953" s="2">
        <v>3090</v>
      </c>
      <c r="E1953" s="7">
        <v>2017</v>
      </c>
      <c r="F1953" s="5" t="s">
        <v>9397</v>
      </c>
      <c r="H1953" s="5" t="s">
        <v>5398</v>
      </c>
      <c r="I1953" s="6" t="s">
        <v>9516</v>
      </c>
      <c r="J1953" s="6" t="s">
        <v>7554</v>
      </c>
      <c r="K1953" s="17">
        <v>7</v>
      </c>
      <c r="L1953" s="17" t="s">
        <v>20076</v>
      </c>
      <c r="M1953" s="9"/>
      <c r="N1953" s="9"/>
      <c r="O1953" s="21"/>
      <c r="Q1953" s="29"/>
      <c r="U1953" s="17"/>
      <c r="V1953" s="2"/>
      <c r="Y1953" t="str">
        <f t="shared" si="132"/>
        <v/>
      </c>
      <c r="AA1953" t="str">
        <f t="shared" si="133"/>
        <v/>
      </c>
      <c r="AC1953" s="7"/>
      <c r="AD1953" t="s">
        <v>9516</v>
      </c>
      <c r="AE1953">
        <f t="shared" si="134"/>
        <v>0</v>
      </c>
      <c r="AG1953" s="2"/>
      <c r="AI1953" s="7"/>
    </row>
    <row r="1954" spans="1:35" ht="11" customHeight="1" outlineLevel="1" x14ac:dyDescent="0.25">
      <c r="A1954" t="s">
        <v>5760</v>
      </c>
      <c r="C1954" s="2" t="s">
        <v>11983</v>
      </c>
      <c r="D1954" s="2" t="s">
        <v>9512</v>
      </c>
      <c r="E1954" s="7">
        <v>2017</v>
      </c>
      <c r="F1954" s="5" t="s">
        <v>9398</v>
      </c>
      <c r="H1954" s="5" t="s">
        <v>5398</v>
      </c>
      <c r="I1954" s="6" t="s">
        <v>7554</v>
      </c>
      <c r="J1954" s="6" t="s">
        <v>7554</v>
      </c>
      <c r="K1954" s="17">
        <v>7</v>
      </c>
      <c r="L1954" s="17" t="s">
        <v>7730</v>
      </c>
      <c r="M1954" s="9">
        <v>2.5</v>
      </c>
      <c r="N1954" s="9"/>
      <c r="O1954" s="21"/>
      <c r="Q1954" s="29"/>
      <c r="U1954" s="17"/>
      <c r="V1954" s="2"/>
      <c r="Y1954" t="str">
        <f t="shared" si="132"/>
        <v/>
      </c>
      <c r="AA1954">
        <f t="shared" si="133"/>
        <v>1</v>
      </c>
      <c r="AC1954" s="7"/>
      <c r="AD1954" t="s">
        <v>7554</v>
      </c>
      <c r="AE1954">
        <f t="shared" si="134"/>
        <v>0</v>
      </c>
      <c r="AG1954" s="2"/>
      <c r="AI1954" s="7"/>
    </row>
    <row r="1955" spans="1:35" ht="11" customHeight="1" outlineLevel="1" x14ac:dyDescent="0.25">
      <c r="A1955" t="s">
        <v>5760</v>
      </c>
      <c r="C1955" s="2" t="s">
        <v>11983</v>
      </c>
      <c r="D1955" s="2">
        <v>3151</v>
      </c>
      <c r="E1955" s="7">
        <v>2017</v>
      </c>
      <c r="F1955" s="5" t="s">
        <v>9464</v>
      </c>
      <c r="H1955" s="5" t="s">
        <v>5398</v>
      </c>
      <c r="I1955" s="6" t="s">
        <v>9354</v>
      </c>
      <c r="J1955" s="6" t="s">
        <v>989</v>
      </c>
      <c r="K1955" s="17">
        <v>1</v>
      </c>
      <c r="L1955" s="17" t="s">
        <v>20076</v>
      </c>
      <c r="M1955" s="9"/>
      <c r="N1955" s="9"/>
      <c r="O1955" s="21"/>
      <c r="Q1955" s="29"/>
      <c r="T1955">
        <v>1</v>
      </c>
      <c r="U1955" s="17"/>
      <c r="V1955" s="2"/>
      <c r="Y1955" t="str">
        <f t="shared" si="132"/>
        <v/>
      </c>
      <c r="AA1955" t="str">
        <f t="shared" si="133"/>
        <v/>
      </c>
      <c r="AC1955" s="7"/>
      <c r="AD1955" t="s">
        <v>9354</v>
      </c>
      <c r="AE1955">
        <f t="shared" si="134"/>
        <v>0</v>
      </c>
      <c r="AG1955" s="2"/>
      <c r="AI1955" s="7"/>
    </row>
    <row r="1956" spans="1:35" ht="11" customHeight="1" outlineLevel="1" x14ac:dyDescent="0.25">
      <c r="A1956" t="s">
        <v>5760</v>
      </c>
      <c r="C1956" s="2" t="s">
        <v>11983</v>
      </c>
      <c r="D1956" s="2">
        <v>3152</v>
      </c>
      <c r="E1956" s="7">
        <v>2017</v>
      </c>
      <c r="F1956" s="5" t="s">
        <v>9464</v>
      </c>
      <c r="H1956" s="5" t="s">
        <v>5398</v>
      </c>
      <c r="I1956" s="6" t="s">
        <v>9441</v>
      </c>
      <c r="J1956" s="6" t="s">
        <v>989</v>
      </c>
      <c r="K1956" s="17">
        <v>1</v>
      </c>
      <c r="L1956" s="17" t="s">
        <v>20076</v>
      </c>
      <c r="M1956" s="9"/>
      <c r="N1956" s="9"/>
      <c r="O1956" s="21"/>
      <c r="Q1956" s="29"/>
      <c r="S1956">
        <v>1</v>
      </c>
      <c r="T1956">
        <v>1</v>
      </c>
      <c r="U1956" s="17"/>
      <c r="V1956" s="2"/>
      <c r="Y1956" t="str">
        <f t="shared" si="132"/>
        <v/>
      </c>
      <c r="AA1956" t="str">
        <f t="shared" si="133"/>
        <v/>
      </c>
      <c r="AC1956" s="7"/>
      <c r="AD1956" t="s">
        <v>9441</v>
      </c>
      <c r="AE1956">
        <f t="shared" si="134"/>
        <v>0</v>
      </c>
      <c r="AG1956" s="2"/>
      <c r="AI1956" s="7"/>
    </row>
    <row r="1957" spans="1:35" ht="11" customHeight="1" outlineLevel="1" x14ac:dyDescent="0.25">
      <c r="A1957" t="s">
        <v>5760</v>
      </c>
      <c r="C1957" s="2" t="s">
        <v>11983</v>
      </c>
      <c r="D1957" s="2">
        <v>3153</v>
      </c>
      <c r="E1957" s="7">
        <v>2017</v>
      </c>
      <c r="F1957" s="5" t="s">
        <v>9464</v>
      </c>
      <c r="H1957" s="5" t="s">
        <v>5398</v>
      </c>
      <c r="I1957" s="6" t="s">
        <v>9519</v>
      </c>
      <c r="J1957" s="6" t="s">
        <v>989</v>
      </c>
      <c r="K1957" s="17">
        <v>1</v>
      </c>
      <c r="L1957" s="17" t="s">
        <v>20076</v>
      </c>
      <c r="M1957" s="9"/>
      <c r="N1957" s="9"/>
      <c r="O1957" s="21"/>
      <c r="Q1957" s="29"/>
      <c r="T1957">
        <v>1</v>
      </c>
      <c r="U1957" s="17"/>
      <c r="V1957" s="2"/>
      <c r="Y1957" t="str">
        <f t="shared" si="132"/>
        <v/>
      </c>
      <c r="AA1957" t="str">
        <f t="shared" si="133"/>
        <v/>
      </c>
      <c r="AC1957" s="7"/>
      <c r="AD1957" t="s">
        <v>9519</v>
      </c>
      <c r="AE1957">
        <f t="shared" si="134"/>
        <v>0</v>
      </c>
      <c r="AG1957" s="2"/>
      <c r="AI1957" s="7"/>
    </row>
    <row r="1958" spans="1:35" ht="11" customHeight="1" outlineLevel="1" x14ac:dyDescent="0.25">
      <c r="A1958" t="s">
        <v>5760</v>
      </c>
      <c r="C1958" s="2" t="s">
        <v>11983</v>
      </c>
      <c r="D1958" s="2">
        <v>3154</v>
      </c>
      <c r="E1958" s="7">
        <v>2017</v>
      </c>
      <c r="F1958" s="5" t="s">
        <v>9464</v>
      </c>
      <c r="H1958" s="5" t="s">
        <v>5398</v>
      </c>
      <c r="I1958" s="6" t="s">
        <v>9520</v>
      </c>
      <c r="J1958" s="6" t="s">
        <v>989</v>
      </c>
      <c r="K1958" s="17">
        <v>1</v>
      </c>
      <c r="L1958" s="17" t="s">
        <v>20076</v>
      </c>
      <c r="M1958" s="9"/>
      <c r="N1958" s="9"/>
      <c r="O1958" s="21"/>
      <c r="Q1958" s="29"/>
      <c r="S1958">
        <v>1</v>
      </c>
      <c r="T1958">
        <v>1</v>
      </c>
      <c r="U1958" s="17"/>
      <c r="V1958" s="2"/>
      <c r="Y1958" t="str">
        <f t="shared" si="132"/>
        <v/>
      </c>
      <c r="AA1958" t="str">
        <f t="shared" si="133"/>
        <v/>
      </c>
      <c r="AC1958" s="7"/>
      <c r="AD1958" t="s">
        <v>9520</v>
      </c>
      <c r="AE1958">
        <f t="shared" si="134"/>
        <v>0</v>
      </c>
      <c r="AG1958" s="2"/>
      <c r="AI1958" s="7"/>
    </row>
    <row r="1959" spans="1:35" ht="11" customHeight="1" outlineLevel="1" x14ac:dyDescent="0.25">
      <c r="A1959" t="s">
        <v>5760</v>
      </c>
      <c r="C1959" s="2" t="s">
        <v>11983</v>
      </c>
      <c r="D1959" s="2" t="s">
        <v>9517</v>
      </c>
      <c r="E1959" s="7">
        <v>2017</v>
      </c>
      <c r="F1959" s="5" t="s">
        <v>9465</v>
      </c>
      <c r="H1959" s="5" t="s">
        <v>5398</v>
      </c>
      <c r="I1959" s="6" t="s">
        <v>989</v>
      </c>
      <c r="J1959" s="6" t="s">
        <v>989</v>
      </c>
      <c r="K1959" s="17">
        <v>1</v>
      </c>
      <c r="L1959" s="17" t="s">
        <v>7730</v>
      </c>
      <c r="M1959" s="9">
        <v>9</v>
      </c>
      <c r="N1959" s="9"/>
      <c r="O1959" s="21"/>
      <c r="Q1959" s="29"/>
      <c r="U1959" s="17"/>
      <c r="V1959" s="2"/>
      <c r="Y1959" t="str">
        <f t="shared" si="132"/>
        <v/>
      </c>
      <c r="AA1959">
        <f t="shared" si="133"/>
        <v>1</v>
      </c>
      <c r="AC1959" s="7"/>
      <c r="AD1959" t="s">
        <v>989</v>
      </c>
      <c r="AE1959">
        <f t="shared" si="134"/>
        <v>0</v>
      </c>
      <c r="AG1959" s="2"/>
      <c r="AI1959" s="7"/>
    </row>
    <row r="1960" spans="1:35" ht="11" customHeight="1" outlineLevel="1" x14ac:dyDescent="0.25">
      <c r="A1960" t="s">
        <v>5760</v>
      </c>
      <c r="C1960" s="2" t="s">
        <v>11983</v>
      </c>
      <c r="D1960" s="2">
        <v>3155</v>
      </c>
      <c r="E1960" s="7">
        <v>2017</v>
      </c>
      <c r="F1960" s="5" t="s">
        <v>9397</v>
      </c>
      <c r="H1960" s="5" t="s">
        <v>5398</v>
      </c>
      <c r="I1960" s="6" t="s">
        <v>9521</v>
      </c>
      <c r="J1960" s="6" t="s">
        <v>989</v>
      </c>
      <c r="K1960" s="17">
        <v>1</v>
      </c>
      <c r="L1960" s="17" t="s">
        <v>20076</v>
      </c>
      <c r="M1960" s="9"/>
      <c r="N1960" s="9"/>
      <c r="O1960" s="21"/>
      <c r="Q1960" s="29"/>
      <c r="U1960" s="17"/>
      <c r="V1960" s="2"/>
      <c r="Y1960" t="str">
        <f t="shared" si="132"/>
        <v/>
      </c>
      <c r="AA1960" t="str">
        <f t="shared" si="133"/>
        <v/>
      </c>
      <c r="AC1960" s="7"/>
      <c r="AD1960" t="s">
        <v>9521</v>
      </c>
      <c r="AE1960">
        <f t="shared" si="134"/>
        <v>0</v>
      </c>
      <c r="AG1960" s="2"/>
      <c r="AI1960" s="7"/>
    </row>
    <row r="1961" spans="1:35" ht="11" customHeight="1" outlineLevel="1" x14ac:dyDescent="0.25">
      <c r="A1961" t="s">
        <v>5760</v>
      </c>
      <c r="C1961" s="2" t="s">
        <v>11983</v>
      </c>
      <c r="D1961" s="2" t="s">
        <v>9518</v>
      </c>
      <c r="E1961" s="7">
        <v>2017</v>
      </c>
      <c r="F1961" s="5" t="s">
        <v>9398</v>
      </c>
      <c r="H1961" s="5" t="s">
        <v>5398</v>
      </c>
      <c r="I1961" s="6" t="s">
        <v>855</v>
      </c>
      <c r="J1961" s="6" t="s">
        <v>989</v>
      </c>
      <c r="K1961" s="17">
        <v>1</v>
      </c>
      <c r="L1961" s="17" t="s">
        <v>7730</v>
      </c>
      <c r="M1961" s="9">
        <v>9</v>
      </c>
      <c r="N1961" s="9"/>
      <c r="O1961" s="21"/>
      <c r="Q1961" s="29"/>
      <c r="S1961">
        <v>1</v>
      </c>
      <c r="T1961">
        <v>1</v>
      </c>
      <c r="U1961" s="17"/>
      <c r="V1961" s="2"/>
      <c r="Y1961" t="str">
        <f t="shared" si="132"/>
        <v/>
      </c>
      <c r="AA1961">
        <f t="shared" si="133"/>
        <v>1</v>
      </c>
      <c r="AC1961" s="7"/>
      <c r="AD1961" t="s">
        <v>855</v>
      </c>
      <c r="AE1961">
        <f t="shared" si="134"/>
        <v>0</v>
      </c>
      <c r="AG1961" s="2"/>
      <c r="AI1961" s="7"/>
    </row>
    <row r="1962" spans="1:35" ht="11" customHeight="1" outlineLevel="1" collapsed="1" x14ac:dyDescent="0.25">
      <c r="A1962" t="s">
        <v>5760</v>
      </c>
      <c r="C1962" s="2" t="s">
        <v>11983</v>
      </c>
      <c r="D1962" s="2">
        <v>3281</v>
      </c>
      <c r="E1962" s="7">
        <v>2020</v>
      </c>
      <c r="F1962" s="5" t="s">
        <v>9464</v>
      </c>
      <c r="H1962" s="5" t="s">
        <v>5398</v>
      </c>
      <c r="I1962" s="6" t="s">
        <v>7698</v>
      </c>
      <c r="J1962" s="6" t="s">
        <v>7554</v>
      </c>
      <c r="K1962" s="17">
        <v>7</v>
      </c>
      <c r="L1962" s="17" t="s">
        <v>7732</v>
      </c>
      <c r="M1962" s="9"/>
      <c r="N1962" s="9"/>
      <c r="O1962" s="21"/>
      <c r="Q1962" s="29"/>
      <c r="U1962" s="17"/>
      <c r="V1962" s="2"/>
      <c r="Y1962" t="str">
        <f t="shared" si="132"/>
        <v/>
      </c>
      <c r="AA1962" t="str">
        <f t="shared" si="133"/>
        <v/>
      </c>
      <c r="AC1962" s="7"/>
      <c r="AD1962" t="s">
        <v>7698</v>
      </c>
      <c r="AE1962">
        <f t="shared" si="134"/>
        <v>0</v>
      </c>
      <c r="AG1962" s="2"/>
      <c r="AI1962" s="7"/>
    </row>
    <row r="1963" spans="1:35" ht="11" customHeight="1" outlineLevel="1" x14ac:dyDescent="0.25">
      <c r="A1963" t="s">
        <v>5760</v>
      </c>
      <c r="C1963" s="2" t="s">
        <v>11983</v>
      </c>
      <c r="D1963" s="2">
        <v>3282</v>
      </c>
      <c r="E1963" s="7">
        <v>2020</v>
      </c>
      <c r="F1963" s="5" t="s">
        <v>9464</v>
      </c>
      <c r="H1963" s="5" t="s">
        <v>5398</v>
      </c>
      <c r="I1963" s="6" t="s">
        <v>9523</v>
      </c>
      <c r="J1963" s="6" t="s">
        <v>7554</v>
      </c>
      <c r="K1963" s="17">
        <v>7</v>
      </c>
      <c r="L1963" s="17" t="s">
        <v>7732</v>
      </c>
      <c r="M1963" s="9"/>
      <c r="N1963" s="9"/>
      <c r="O1963" s="21"/>
      <c r="Q1963" s="29"/>
      <c r="U1963" s="17"/>
      <c r="V1963" s="2"/>
      <c r="Y1963" t="str">
        <f t="shared" si="132"/>
        <v/>
      </c>
      <c r="AA1963" t="str">
        <f t="shared" si="133"/>
        <v/>
      </c>
      <c r="AC1963" s="7"/>
      <c r="AD1963" t="s">
        <v>9523</v>
      </c>
      <c r="AE1963">
        <f t="shared" si="134"/>
        <v>0</v>
      </c>
      <c r="AG1963" s="2"/>
      <c r="AI1963" s="7"/>
    </row>
    <row r="1964" spans="1:35" ht="11" customHeight="1" outlineLevel="1" x14ac:dyDescent="0.25">
      <c r="A1964" t="s">
        <v>5760</v>
      </c>
      <c r="C1964" s="2" t="s">
        <v>11983</v>
      </c>
      <c r="D1964" s="2">
        <v>3283</v>
      </c>
      <c r="E1964" s="7">
        <v>2020</v>
      </c>
      <c r="F1964" s="5" t="s">
        <v>9464</v>
      </c>
      <c r="H1964" s="5" t="s">
        <v>5398</v>
      </c>
      <c r="I1964" s="6" t="s">
        <v>9524</v>
      </c>
      <c r="J1964" s="6" t="s">
        <v>7554</v>
      </c>
      <c r="K1964" s="17">
        <v>7</v>
      </c>
      <c r="L1964" s="17" t="s">
        <v>7732</v>
      </c>
      <c r="M1964" s="9"/>
      <c r="N1964" s="9"/>
      <c r="O1964" s="21"/>
      <c r="Q1964" s="29"/>
      <c r="U1964" s="17"/>
      <c r="V1964" s="2"/>
      <c r="Y1964" t="str">
        <f t="shared" si="132"/>
        <v/>
      </c>
      <c r="AA1964" t="str">
        <f t="shared" si="133"/>
        <v/>
      </c>
      <c r="AC1964" s="7"/>
      <c r="AD1964" t="s">
        <v>9524</v>
      </c>
      <c r="AE1964">
        <f t="shared" si="134"/>
        <v>0</v>
      </c>
      <c r="AG1964" s="2"/>
      <c r="AI1964" s="7"/>
    </row>
    <row r="1965" spans="1:35" ht="11" customHeight="1" outlineLevel="1" x14ac:dyDescent="0.25">
      <c r="A1965" t="s">
        <v>5760</v>
      </c>
      <c r="C1965" s="2" t="s">
        <v>11983</v>
      </c>
      <c r="D1965" s="2">
        <v>3284</v>
      </c>
      <c r="E1965" s="7">
        <v>2020</v>
      </c>
      <c r="F1965" s="5" t="s">
        <v>9464</v>
      </c>
      <c r="H1965" s="5" t="s">
        <v>5398</v>
      </c>
      <c r="I1965" s="6" t="s">
        <v>9525</v>
      </c>
      <c r="J1965" s="6" t="s">
        <v>7554</v>
      </c>
      <c r="K1965" s="17">
        <v>7</v>
      </c>
      <c r="L1965" s="17" t="s">
        <v>7732</v>
      </c>
      <c r="M1965" s="9"/>
      <c r="N1965" s="9"/>
      <c r="O1965" s="21"/>
      <c r="Q1965" s="29"/>
      <c r="U1965" s="17"/>
      <c r="V1965" s="2"/>
      <c r="Y1965" t="str">
        <f t="shared" si="132"/>
        <v/>
      </c>
      <c r="AA1965" t="str">
        <f t="shared" si="133"/>
        <v/>
      </c>
      <c r="AC1965" s="7"/>
      <c r="AD1965" t="s">
        <v>9525</v>
      </c>
      <c r="AE1965">
        <f t="shared" si="134"/>
        <v>0</v>
      </c>
      <c r="AG1965" s="2"/>
      <c r="AI1965" s="7"/>
    </row>
    <row r="1966" spans="1:35" ht="11" customHeight="1" outlineLevel="1" x14ac:dyDescent="0.25">
      <c r="A1966" t="s">
        <v>5760</v>
      </c>
      <c r="C1966" s="2" t="s">
        <v>11983</v>
      </c>
      <c r="D1966" s="2" t="s">
        <v>9522</v>
      </c>
      <c r="E1966" s="7">
        <v>2020</v>
      </c>
      <c r="F1966" s="5" t="s">
        <v>9465</v>
      </c>
      <c r="H1966" s="5" t="s">
        <v>5398</v>
      </c>
      <c r="I1966" s="6" t="s">
        <v>7554</v>
      </c>
      <c r="J1966" s="6" t="s">
        <v>7554</v>
      </c>
      <c r="K1966" s="17">
        <v>7</v>
      </c>
      <c r="L1966" s="17" t="s">
        <v>7732</v>
      </c>
      <c r="M1966" s="9"/>
      <c r="N1966" s="9"/>
      <c r="O1966" s="21"/>
      <c r="Q1966" s="29"/>
      <c r="U1966" s="17"/>
      <c r="V1966" s="2"/>
      <c r="Y1966" t="str">
        <f t="shared" si="132"/>
        <v/>
      </c>
      <c r="AA1966">
        <f t="shared" si="133"/>
        <v>1</v>
      </c>
      <c r="AC1966" s="7"/>
      <c r="AD1966" t="s">
        <v>7554</v>
      </c>
      <c r="AE1966">
        <f t="shared" si="134"/>
        <v>0</v>
      </c>
      <c r="AG1966" s="2"/>
      <c r="AI1966" s="7"/>
    </row>
    <row r="1967" spans="1:35" ht="11" customHeight="1" outlineLevel="1" x14ac:dyDescent="0.25">
      <c r="A1967" t="s">
        <v>5760</v>
      </c>
      <c r="C1967" s="2" t="s">
        <v>11983</v>
      </c>
      <c r="D1967" s="2">
        <v>3285</v>
      </c>
      <c r="E1967" s="7">
        <v>2020</v>
      </c>
      <c r="F1967" s="5" t="s">
        <v>9397</v>
      </c>
      <c r="H1967" s="5" t="s">
        <v>5398</v>
      </c>
      <c r="I1967" s="6" t="s">
        <v>9526</v>
      </c>
      <c r="J1967" s="6" t="s">
        <v>7554</v>
      </c>
      <c r="K1967" s="17">
        <v>7</v>
      </c>
      <c r="L1967" s="17" t="s">
        <v>7732</v>
      </c>
      <c r="M1967" s="9"/>
      <c r="N1967" s="9"/>
      <c r="O1967" s="21"/>
      <c r="Q1967" s="29"/>
      <c r="U1967" s="17"/>
      <c r="V1967" s="2"/>
      <c r="Y1967" t="str">
        <f t="shared" si="132"/>
        <v/>
      </c>
      <c r="AA1967" t="str">
        <f t="shared" si="133"/>
        <v/>
      </c>
      <c r="AC1967" s="7"/>
      <c r="AD1967" t="s">
        <v>9526</v>
      </c>
      <c r="AE1967">
        <f t="shared" si="134"/>
        <v>0</v>
      </c>
      <c r="AG1967" s="2"/>
      <c r="AI1967" s="7"/>
    </row>
    <row r="1968" spans="1:35" ht="11" customHeight="1" outlineLevel="1" x14ac:dyDescent="0.25">
      <c r="A1968" t="s">
        <v>5760</v>
      </c>
      <c r="C1968" s="2" t="s">
        <v>11983</v>
      </c>
      <c r="D1968" s="2" t="s">
        <v>9527</v>
      </c>
      <c r="E1968" s="7">
        <v>2020</v>
      </c>
      <c r="F1968" s="5" t="s">
        <v>9398</v>
      </c>
      <c r="H1968" s="5" t="s">
        <v>5398</v>
      </c>
      <c r="I1968" s="6" t="s">
        <v>7554</v>
      </c>
      <c r="J1968" s="6" t="s">
        <v>7554</v>
      </c>
      <c r="K1968" s="17">
        <v>7</v>
      </c>
      <c r="L1968" s="17" t="s">
        <v>7732</v>
      </c>
      <c r="M1968" s="9"/>
      <c r="N1968" s="9"/>
      <c r="O1968" s="21"/>
      <c r="Q1968" s="29"/>
      <c r="U1968" s="17"/>
      <c r="V1968" s="2"/>
      <c r="Y1968" t="str">
        <f t="shared" si="132"/>
        <v/>
      </c>
      <c r="AA1968">
        <f t="shared" si="133"/>
        <v>1</v>
      </c>
      <c r="AC1968" s="7"/>
      <c r="AD1968" t="s">
        <v>7554</v>
      </c>
      <c r="AE1968">
        <f t="shared" si="134"/>
        <v>0</v>
      </c>
      <c r="AG1968" s="2"/>
      <c r="AI1968" s="7"/>
    </row>
    <row r="1969" spans="1:49" ht="11" customHeight="1" x14ac:dyDescent="0.25">
      <c r="A1969" t="s">
        <v>13698</v>
      </c>
      <c r="B1969" t="s">
        <v>2287</v>
      </c>
      <c r="C1969" s="2" t="s">
        <v>12976</v>
      </c>
      <c r="E1969" s="7"/>
      <c r="F1969" s="5"/>
      <c r="H1969" s="5"/>
      <c r="I1969" s="6"/>
      <c r="J1969" s="6"/>
      <c r="K1969" s="17"/>
      <c r="L1969" s="17"/>
      <c r="M1969" s="9"/>
      <c r="N1969" s="9">
        <f>SUM(M1970:M2126)</f>
        <v>126.30000000000001</v>
      </c>
      <c r="O1969" s="21">
        <v>2606</v>
      </c>
      <c r="P1969">
        <f>COUNTIF(L1970:L2126,"*")</f>
        <v>157</v>
      </c>
      <c r="Q1969" s="29">
        <f>P1969/O1969</f>
        <v>6.02455871066769E-2</v>
      </c>
      <c r="R1969">
        <f>COUNTIF(L1970:L2126,"Y")+COUNTIF(L1970:L2126,"S")</f>
        <v>63</v>
      </c>
      <c r="U1969" s="17" t="s">
        <v>7730</v>
      </c>
      <c r="V1969" s="2"/>
      <c r="W1969" t="s">
        <v>18389</v>
      </c>
      <c r="Y1969" t="str">
        <f t="shared" si="132"/>
        <v/>
      </c>
      <c r="AA1969" t="str">
        <f t="shared" si="133"/>
        <v/>
      </c>
      <c r="AC1969" s="7"/>
      <c r="AF1969">
        <f>COUNTIF(AE1970:AE2126,"1")</f>
        <v>1</v>
      </c>
      <c r="AG1969" s="2"/>
      <c r="AI1969" s="7"/>
      <c r="AJ1969">
        <f>COUNTIF($K1970:$K2126,"1")-COUNTIFS($K1970:$K2126,"1",$L1970:$L2126,"V")</f>
        <v>8</v>
      </c>
      <c r="AK1969">
        <f>COUNTIFS($K1970:$K2126,"1",$L1970:$L2126,"Y")+COUNTIFS($K1970:$K2126,"1",$L1970:$L2126,"s")</f>
        <v>4</v>
      </c>
      <c r="AL1969">
        <f>COUNTIF($K1970:$K2126,"2")-COUNTIFS($K1970:$K2126,"2",$L1970:$L2126,"V")</f>
        <v>1</v>
      </c>
      <c r="AM1969">
        <f>COUNTIFS($K1970:$K2126,"2",$L1970:$L2126,"Y")+COUNTIFS($K1970:$K2126,"2",$L1970:$L2126,"s")</f>
        <v>1</v>
      </c>
      <c r="AN1969">
        <f>COUNTIF($K1970:$K2126,"3")-COUNTIFS($K1970:$K2126,"3",$L1970:$L2126,"V")</f>
        <v>59</v>
      </c>
      <c r="AO1969">
        <f>COUNTIFS($K1970:$K2126,"3",$L1970:$L2126,"Y")+COUNTIFS($K1970:$K2126,"3",$L1970:$L2126,"s")</f>
        <v>31</v>
      </c>
      <c r="AP1969">
        <f>COUNTIF($K1970:$K2126,"4")-COUNTIFS($K1970:$K2126,"4",$L1970:$L2126,"V")</f>
        <v>37</v>
      </c>
      <c r="AQ1969">
        <f>COUNTIFS($K1970:$K2126,"4",$L1970:$L2126,"Y")+COUNTIFS($K1970:$K2126,"4",$L1970:$L2126,"s")</f>
        <v>17</v>
      </c>
      <c r="AR1969">
        <f>COUNTIF($K1970:$K2126,"5")-COUNTIFS($K1970:$K2126,"5",$L1970:$L2126,"V")</f>
        <v>27</v>
      </c>
      <c r="AS1969">
        <f>COUNTIFS($K1970:$K2126,"5",$L1970:$L2126,"Y")+COUNTIFS($K1970:$K2126,"5",$L1970:$L2126,"s")</f>
        <v>6</v>
      </c>
      <c r="AT1969">
        <f>COUNTIF($K1970:$K2126,"6")-COUNTIFS($K1970:$K2126,"6",$L1970:$L2126,"V")</f>
        <v>21</v>
      </c>
      <c r="AU1969">
        <f>COUNTIFS($K1970:$K2126,"6",$L1970:$L2126,"Y")+COUNTIFS($K1970:$K2126,"6",$L1970:$L2126,"s")</f>
        <v>4</v>
      </c>
      <c r="AV1969">
        <f>COUNTIF($K1970:$K2126,"7")-COUNTIFS($K1970:$K2126,"7",$L1970:$L2126,"V")</f>
        <v>4</v>
      </c>
      <c r="AW1969">
        <f>COUNTIFS($K1970:$K2126,"7",$L1970:$L2126,"Y")+COUNTIFS($K1970:$K2126,"7",$L1970:$L2126,"s")</f>
        <v>0</v>
      </c>
    </row>
    <row r="1970" spans="1:49" ht="11" customHeight="1" outlineLevel="1" x14ac:dyDescent="0.25">
      <c r="A1970" t="s">
        <v>4456</v>
      </c>
      <c r="C1970" s="2" t="s">
        <v>12976</v>
      </c>
      <c r="D1970" s="2">
        <v>69</v>
      </c>
      <c r="E1970" s="7">
        <v>1910</v>
      </c>
      <c r="F1970" s="5" t="s">
        <v>5379</v>
      </c>
      <c r="H1970" s="5" t="s">
        <v>5381</v>
      </c>
      <c r="I1970" s="6" t="s">
        <v>5374</v>
      </c>
      <c r="J1970" s="6" t="s">
        <v>13565</v>
      </c>
      <c r="K1970" s="17">
        <v>4</v>
      </c>
      <c r="L1970" s="17" t="s">
        <v>7732</v>
      </c>
      <c r="M1970" s="9"/>
      <c r="N1970" s="9"/>
      <c r="O1970" s="21"/>
      <c r="Q1970" s="29"/>
      <c r="U1970" s="17"/>
      <c r="V1970" s="2">
        <v>79</v>
      </c>
      <c r="Y1970" t="str">
        <f t="shared" si="132"/>
        <v/>
      </c>
      <c r="AA1970" t="str">
        <f t="shared" si="133"/>
        <v/>
      </c>
      <c r="AC1970" s="7"/>
      <c r="AD1970" t="s">
        <v>5374</v>
      </c>
      <c r="AE1970">
        <f t="shared" ref="AE1970:AE2001" si="135">COUNTIF(I1970,"*Fuji*")</f>
        <v>0</v>
      </c>
      <c r="AG1970" s="2"/>
      <c r="AH1970" t="s">
        <v>2985</v>
      </c>
      <c r="AI1970" s="7" t="s">
        <v>4610</v>
      </c>
    </row>
    <row r="1971" spans="1:49" ht="11" customHeight="1" outlineLevel="1" x14ac:dyDescent="0.25">
      <c r="A1971" t="s">
        <v>4456</v>
      </c>
      <c r="C1971" s="2" t="s">
        <v>12976</v>
      </c>
      <c r="D1971" s="2">
        <v>70</v>
      </c>
      <c r="E1971" s="7">
        <v>1910</v>
      </c>
      <c r="F1971" s="5" t="s">
        <v>3767</v>
      </c>
      <c r="H1971" s="5" t="s">
        <v>5382</v>
      </c>
      <c r="I1971" s="6" t="s">
        <v>5374</v>
      </c>
      <c r="J1971" s="6" t="s">
        <v>13565</v>
      </c>
      <c r="K1971" s="17">
        <v>4</v>
      </c>
      <c r="L1971" s="17" t="s">
        <v>7730</v>
      </c>
      <c r="M1971" s="9">
        <v>1.8</v>
      </c>
      <c r="N1971" s="9"/>
      <c r="O1971" s="21"/>
      <c r="Q1971" s="29"/>
      <c r="U1971" s="17"/>
      <c r="V1971" s="2">
        <v>80</v>
      </c>
      <c r="Y1971" t="str">
        <f t="shared" si="132"/>
        <v/>
      </c>
      <c r="AA1971" t="str">
        <f t="shared" si="133"/>
        <v/>
      </c>
      <c r="AC1971" s="7"/>
      <c r="AD1971" t="s">
        <v>5374</v>
      </c>
      <c r="AE1971">
        <f t="shared" si="135"/>
        <v>0</v>
      </c>
      <c r="AG1971" s="2"/>
      <c r="AH1971" t="s">
        <v>2985</v>
      </c>
      <c r="AI1971" s="7" t="s">
        <v>4610</v>
      </c>
    </row>
    <row r="1972" spans="1:49" ht="11" customHeight="1" outlineLevel="1" x14ac:dyDescent="0.25">
      <c r="A1972" t="s">
        <v>4456</v>
      </c>
      <c r="C1972" s="2" t="s">
        <v>12976</v>
      </c>
      <c r="D1972" s="2">
        <v>71</v>
      </c>
      <c r="E1972" s="7">
        <v>1910</v>
      </c>
      <c r="F1972" s="5" t="s">
        <v>5380</v>
      </c>
      <c r="H1972" s="5" t="s">
        <v>5382</v>
      </c>
      <c r="I1972" s="6" t="s">
        <v>5374</v>
      </c>
      <c r="J1972" s="6" t="s">
        <v>13565</v>
      </c>
      <c r="K1972" s="17">
        <v>4</v>
      </c>
      <c r="L1972" s="17" t="s">
        <v>7730</v>
      </c>
      <c r="M1972" s="9">
        <v>4.2</v>
      </c>
      <c r="N1972" s="9"/>
      <c r="O1972" s="21"/>
      <c r="Q1972" s="29"/>
      <c r="U1972" s="17"/>
      <c r="V1972" s="2">
        <v>81</v>
      </c>
      <c r="Y1972" t="str">
        <f t="shared" si="132"/>
        <v/>
      </c>
      <c r="AA1972" t="str">
        <f t="shared" si="133"/>
        <v/>
      </c>
      <c r="AC1972" s="7"/>
      <c r="AD1972" t="s">
        <v>5374</v>
      </c>
      <c r="AE1972">
        <f t="shared" si="135"/>
        <v>0</v>
      </c>
      <c r="AG1972" s="2"/>
      <c r="AH1972" t="s">
        <v>2985</v>
      </c>
      <c r="AI1972" s="7" t="s">
        <v>4922</v>
      </c>
    </row>
    <row r="1973" spans="1:49" ht="11" customHeight="1" outlineLevel="1" x14ac:dyDescent="0.25">
      <c r="A1973" t="s">
        <v>4456</v>
      </c>
      <c r="C1973" s="2" t="s">
        <v>12976</v>
      </c>
      <c r="D1973" s="2">
        <v>72</v>
      </c>
      <c r="E1973" s="7">
        <v>1910</v>
      </c>
      <c r="F1973" s="5" t="s">
        <v>1099</v>
      </c>
      <c r="H1973" s="5" t="s">
        <v>5382</v>
      </c>
      <c r="I1973" s="6" t="s">
        <v>5374</v>
      </c>
      <c r="J1973" s="6" t="s">
        <v>13565</v>
      </c>
      <c r="K1973" s="17">
        <v>4</v>
      </c>
      <c r="L1973" s="17" t="s">
        <v>7732</v>
      </c>
      <c r="M1973" s="9"/>
      <c r="N1973" s="9"/>
      <c r="O1973" s="21"/>
      <c r="Q1973" s="29"/>
      <c r="U1973" s="17"/>
      <c r="V1973" s="2">
        <v>82</v>
      </c>
      <c r="Y1973" t="str">
        <f t="shared" si="132"/>
        <v/>
      </c>
      <c r="AA1973" t="str">
        <f t="shared" si="133"/>
        <v/>
      </c>
      <c r="AC1973" s="7"/>
      <c r="AD1973" t="s">
        <v>5374</v>
      </c>
      <c r="AE1973">
        <f t="shared" si="135"/>
        <v>0</v>
      </c>
      <c r="AG1973" s="2"/>
      <c r="AH1973" t="s">
        <v>2985</v>
      </c>
      <c r="AI1973" s="7" t="s">
        <v>4922</v>
      </c>
    </row>
    <row r="1974" spans="1:49" ht="11" customHeight="1" outlineLevel="1" x14ac:dyDescent="0.25">
      <c r="A1974" t="s">
        <v>4456</v>
      </c>
      <c r="C1974" s="2" t="s">
        <v>12976</v>
      </c>
      <c r="D1974" s="2">
        <v>184</v>
      </c>
      <c r="E1974" s="7">
        <v>1931</v>
      </c>
      <c r="F1974" s="5" t="s">
        <v>3421</v>
      </c>
      <c r="H1974" s="5" t="s">
        <v>13572</v>
      </c>
      <c r="I1974" s="6" t="s">
        <v>13575</v>
      </c>
      <c r="J1974" s="6" t="s">
        <v>13576</v>
      </c>
      <c r="K1974" s="17">
        <v>3</v>
      </c>
      <c r="L1974" s="17" t="s">
        <v>7730</v>
      </c>
      <c r="M1974" s="9">
        <v>0.4</v>
      </c>
      <c r="N1974" s="9"/>
      <c r="O1974" s="21"/>
      <c r="Q1974" s="29"/>
      <c r="U1974" s="17"/>
      <c r="V1974" s="2"/>
      <c r="Y1974" t="str">
        <f t="shared" si="132"/>
        <v/>
      </c>
      <c r="AA1974" t="str">
        <f t="shared" si="133"/>
        <v/>
      </c>
      <c r="AC1974" s="7"/>
      <c r="AD1974" t="s">
        <v>13575</v>
      </c>
      <c r="AE1974">
        <f t="shared" si="135"/>
        <v>0</v>
      </c>
      <c r="AG1974" s="2"/>
      <c r="AI1974" s="7"/>
    </row>
    <row r="1975" spans="1:49" ht="11" customHeight="1" outlineLevel="1" x14ac:dyDescent="0.25">
      <c r="A1975" t="s">
        <v>4456</v>
      </c>
      <c r="C1975" s="2" t="s">
        <v>12976</v>
      </c>
      <c r="D1975" s="2">
        <v>185</v>
      </c>
      <c r="E1975" s="7">
        <v>1931</v>
      </c>
      <c r="F1975" s="5" t="s">
        <v>1099</v>
      </c>
      <c r="H1975" s="5" t="s">
        <v>13573</v>
      </c>
      <c r="I1975" s="6" t="s">
        <v>13575</v>
      </c>
      <c r="J1975" s="6" t="s">
        <v>13576</v>
      </c>
      <c r="K1975" s="17">
        <v>3</v>
      </c>
      <c r="L1975" s="17" t="s">
        <v>7732</v>
      </c>
      <c r="M1975" s="9"/>
      <c r="N1975" s="9"/>
      <c r="O1975" s="21"/>
      <c r="Q1975" s="29"/>
      <c r="U1975" s="17"/>
      <c r="V1975" s="2"/>
      <c r="Y1975" t="str">
        <f t="shared" si="132"/>
        <v/>
      </c>
      <c r="AA1975" t="str">
        <f t="shared" si="133"/>
        <v/>
      </c>
      <c r="AC1975" s="7"/>
      <c r="AD1975" t="s">
        <v>13575</v>
      </c>
      <c r="AE1975">
        <f t="shared" si="135"/>
        <v>0</v>
      </c>
      <c r="AG1975" s="2"/>
      <c r="AI1975" s="7"/>
    </row>
    <row r="1976" spans="1:49" ht="11" customHeight="1" outlineLevel="1" x14ac:dyDescent="0.25">
      <c r="A1976" t="s">
        <v>4456</v>
      </c>
      <c r="C1976" s="2" t="s">
        <v>12976</v>
      </c>
      <c r="D1976" s="2">
        <v>186</v>
      </c>
      <c r="E1976" s="7">
        <v>1931</v>
      </c>
      <c r="F1976" s="5" t="s">
        <v>637</v>
      </c>
      <c r="H1976" s="5" t="s">
        <v>13574</v>
      </c>
      <c r="I1976" s="6" t="s">
        <v>13575</v>
      </c>
      <c r="J1976" s="6" t="s">
        <v>13576</v>
      </c>
      <c r="K1976" s="17">
        <v>3</v>
      </c>
      <c r="L1976" s="17" t="s">
        <v>7732</v>
      </c>
      <c r="M1976" s="9"/>
      <c r="N1976" s="9"/>
      <c r="O1976" s="21"/>
      <c r="Q1976" s="29"/>
      <c r="U1976" s="17"/>
      <c r="V1976" s="2"/>
      <c r="Y1976" t="str">
        <f t="shared" si="132"/>
        <v/>
      </c>
      <c r="AA1976" t="str">
        <f t="shared" si="133"/>
        <v/>
      </c>
      <c r="AC1976" s="7"/>
      <c r="AD1976" t="s">
        <v>13575</v>
      </c>
      <c r="AE1976">
        <f t="shared" si="135"/>
        <v>0</v>
      </c>
      <c r="AG1976" s="2"/>
      <c r="AI1976" s="7"/>
    </row>
    <row r="1977" spans="1:49" ht="11" customHeight="1" outlineLevel="1" x14ac:dyDescent="0.25">
      <c r="A1977" t="s">
        <v>4456</v>
      </c>
      <c r="C1977" s="2" t="s">
        <v>12976</v>
      </c>
      <c r="D1977" s="2">
        <v>204</v>
      </c>
      <c r="E1977" s="7">
        <v>1934</v>
      </c>
      <c r="F1977" s="5" t="s">
        <v>1104</v>
      </c>
      <c r="H1977" s="5" t="s">
        <v>6794</v>
      </c>
      <c r="I1977" s="6" t="s">
        <v>5357</v>
      </c>
      <c r="J1977" s="6" t="s">
        <v>13566</v>
      </c>
      <c r="K1977" s="17">
        <v>3</v>
      </c>
      <c r="L1977" s="17" t="s">
        <v>7730</v>
      </c>
      <c r="M1977" s="9">
        <v>0.2</v>
      </c>
      <c r="N1977" s="9"/>
      <c r="O1977" s="21"/>
      <c r="Q1977" s="29"/>
      <c r="U1977" s="17"/>
      <c r="V1977" s="2" t="s">
        <v>6793</v>
      </c>
      <c r="Y1977" t="str">
        <f t="shared" si="132"/>
        <v/>
      </c>
      <c r="AA1977" t="str">
        <f t="shared" si="133"/>
        <v/>
      </c>
      <c r="AC1977" s="7"/>
      <c r="AD1977" t="s">
        <v>5357</v>
      </c>
      <c r="AE1977">
        <f t="shared" si="135"/>
        <v>0</v>
      </c>
      <c r="AG1977" s="2"/>
      <c r="AH1977" t="s">
        <v>5358</v>
      </c>
      <c r="AI1977" s="7" t="s">
        <v>4610</v>
      </c>
    </row>
    <row r="1978" spans="1:49" ht="11" customHeight="1" outlineLevel="1" x14ac:dyDescent="0.25">
      <c r="A1978" t="s">
        <v>4456</v>
      </c>
      <c r="C1978" s="2" t="s">
        <v>12976</v>
      </c>
      <c r="D1978" s="2">
        <v>205</v>
      </c>
      <c r="E1978" s="7">
        <v>1934</v>
      </c>
      <c r="F1978" s="5" t="s">
        <v>4880</v>
      </c>
      <c r="H1978" s="5" t="s">
        <v>2291</v>
      </c>
      <c r="I1978" s="6" t="s">
        <v>5357</v>
      </c>
      <c r="J1978" s="6" t="s">
        <v>13567</v>
      </c>
      <c r="K1978" s="17">
        <v>3</v>
      </c>
      <c r="L1978" s="17" t="s">
        <v>7730</v>
      </c>
      <c r="M1978" s="9">
        <v>0.2</v>
      </c>
      <c r="N1978" s="9"/>
      <c r="O1978" s="21"/>
      <c r="Q1978" s="29"/>
      <c r="U1978" s="17"/>
      <c r="V1978" s="2" t="s">
        <v>6795</v>
      </c>
      <c r="Y1978" t="str">
        <f t="shared" si="132"/>
        <v/>
      </c>
      <c r="AA1978" t="str">
        <f t="shared" si="133"/>
        <v/>
      </c>
      <c r="AC1978" s="7"/>
      <c r="AD1978" t="s">
        <v>5357</v>
      </c>
      <c r="AE1978">
        <f t="shared" si="135"/>
        <v>0</v>
      </c>
      <c r="AG1978" s="2"/>
      <c r="AH1978" t="s">
        <v>5358</v>
      </c>
      <c r="AI1978" s="7" t="s">
        <v>4610</v>
      </c>
    </row>
    <row r="1979" spans="1:49" ht="11" customHeight="1" outlineLevel="1" x14ac:dyDescent="0.25">
      <c r="A1979" t="s">
        <v>4456</v>
      </c>
      <c r="C1979" s="2" t="s">
        <v>12976</v>
      </c>
      <c r="D1979" s="2">
        <v>206</v>
      </c>
      <c r="E1979" s="7">
        <v>1934</v>
      </c>
      <c r="F1979" s="5" t="s">
        <v>631</v>
      </c>
      <c r="H1979" s="5" t="s">
        <v>813</v>
      </c>
      <c r="I1979" s="6" t="s">
        <v>5357</v>
      </c>
      <c r="J1979" s="6" t="s">
        <v>13568</v>
      </c>
      <c r="K1979" s="17">
        <v>3</v>
      </c>
      <c r="L1979" s="17" t="s">
        <v>7730</v>
      </c>
      <c r="M1979" s="9">
        <v>0.6</v>
      </c>
      <c r="N1979" s="9"/>
      <c r="O1979" s="21"/>
      <c r="Q1979" s="29"/>
      <c r="U1979" s="17"/>
      <c r="V1979" s="2" t="s">
        <v>6796</v>
      </c>
      <c r="Y1979" t="str">
        <f t="shared" si="132"/>
        <v/>
      </c>
      <c r="AA1979" t="str">
        <f t="shared" si="133"/>
        <v/>
      </c>
      <c r="AC1979" s="7"/>
      <c r="AD1979" t="s">
        <v>5357</v>
      </c>
      <c r="AE1979">
        <f t="shared" si="135"/>
        <v>0</v>
      </c>
      <c r="AG1979" s="2"/>
      <c r="AH1979" t="s">
        <v>5358</v>
      </c>
      <c r="AI1979" s="7" t="s">
        <v>4610</v>
      </c>
    </row>
    <row r="1980" spans="1:49" ht="11" customHeight="1" outlineLevel="1" x14ac:dyDescent="0.25">
      <c r="A1980" t="s">
        <v>4456</v>
      </c>
      <c r="C1980" s="2" t="s">
        <v>12976</v>
      </c>
      <c r="D1980" s="2">
        <v>219</v>
      </c>
      <c r="E1980" s="7">
        <v>1936</v>
      </c>
      <c r="F1980" s="5" t="s">
        <v>2348</v>
      </c>
      <c r="H1980" s="5" t="s">
        <v>699</v>
      </c>
      <c r="I1980" s="6" t="s">
        <v>3655</v>
      </c>
      <c r="J1980" s="6" t="s">
        <v>13569</v>
      </c>
      <c r="K1980" s="17">
        <v>3</v>
      </c>
      <c r="L1980" s="17" t="s">
        <v>7732</v>
      </c>
      <c r="M1980" s="9"/>
      <c r="N1980" s="9"/>
      <c r="O1980" s="21"/>
      <c r="Q1980" s="29"/>
      <c r="U1980" s="17"/>
      <c r="V1980" s="2">
        <v>191</v>
      </c>
      <c r="Y1980" t="str">
        <f t="shared" si="132"/>
        <v/>
      </c>
      <c r="AA1980" t="str">
        <f t="shared" si="133"/>
        <v/>
      </c>
      <c r="AC1980" s="7"/>
      <c r="AD1980" t="s">
        <v>3655</v>
      </c>
      <c r="AE1980">
        <f t="shared" si="135"/>
        <v>0</v>
      </c>
      <c r="AG1980" s="2"/>
      <c r="AH1980" t="s">
        <v>3656</v>
      </c>
      <c r="AI1980" s="7" t="s">
        <v>4610</v>
      </c>
    </row>
    <row r="1981" spans="1:49" ht="11" customHeight="1" outlineLevel="1" x14ac:dyDescent="0.25">
      <c r="A1981" t="s">
        <v>4456</v>
      </c>
      <c r="C1981" s="2" t="s">
        <v>12976</v>
      </c>
      <c r="D1981" s="2">
        <v>222</v>
      </c>
      <c r="E1981" s="7">
        <v>1936</v>
      </c>
      <c r="F1981" s="5" t="s">
        <v>4457</v>
      </c>
      <c r="H1981" s="5" t="s">
        <v>4458</v>
      </c>
      <c r="I1981" s="6" t="s">
        <v>2360</v>
      </c>
      <c r="J1981" s="6" t="s">
        <v>13569</v>
      </c>
      <c r="K1981" s="17">
        <v>3</v>
      </c>
      <c r="L1981" s="17" t="s">
        <v>7730</v>
      </c>
      <c r="M1981" s="9">
        <v>0.2</v>
      </c>
      <c r="N1981" s="9"/>
      <c r="O1981" s="21"/>
      <c r="Q1981" s="29"/>
      <c r="U1981" s="17"/>
      <c r="V1981" s="2">
        <v>194</v>
      </c>
      <c r="Y1981" t="str">
        <f t="shared" si="132"/>
        <v/>
      </c>
      <c r="AA1981" t="str">
        <f t="shared" si="133"/>
        <v/>
      </c>
      <c r="AC1981" s="7"/>
      <c r="AD1981" t="s">
        <v>2360</v>
      </c>
      <c r="AE1981">
        <f t="shared" si="135"/>
        <v>0</v>
      </c>
      <c r="AG1981" s="2"/>
      <c r="AH1981" t="s">
        <v>5352</v>
      </c>
      <c r="AI1981" s="7" t="s">
        <v>4922</v>
      </c>
    </row>
    <row r="1982" spans="1:49" ht="11" customHeight="1" outlineLevel="1" x14ac:dyDescent="0.25">
      <c r="A1982" t="s">
        <v>4456</v>
      </c>
      <c r="C1982" s="2" t="s">
        <v>12976</v>
      </c>
      <c r="D1982" s="2">
        <v>234</v>
      </c>
      <c r="E1982" s="7">
        <v>1938</v>
      </c>
      <c r="F1982" s="5" t="s">
        <v>5353</v>
      </c>
      <c r="H1982" s="5" t="s">
        <v>4458</v>
      </c>
      <c r="I1982" s="6" t="s">
        <v>5354</v>
      </c>
      <c r="J1982" s="6" t="s">
        <v>13570</v>
      </c>
      <c r="K1982" s="17">
        <v>3</v>
      </c>
      <c r="L1982" s="17" t="s">
        <v>7730</v>
      </c>
      <c r="M1982" s="9">
        <v>0.7</v>
      </c>
      <c r="N1982" s="9"/>
      <c r="O1982" s="21"/>
      <c r="Q1982" s="29"/>
      <c r="U1982" s="17"/>
      <c r="V1982" s="2">
        <v>206</v>
      </c>
      <c r="Y1982" t="str">
        <f t="shared" si="132"/>
        <v/>
      </c>
      <c r="AA1982" t="str">
        <f t="shared" si="133"/>
        <v/>
      </c>
      <c r="AC1982" s="7"/>
      <c r="AD1982" t="s">
        <v>5354</v>
      </c>
      <c r="AE1982">
        <f t="shared" si="135"/>
        <v>0</v>
      </c>
      <c r="AG1982" s="2"/>
      <c r="AH1982" t="s">
        <v>5355</v>
      </c>
      <c r="AI1982" s="7" t="s">
        <v>4610</v>
      </c>
    </row>
    <row r="1983" spans="1:49" ht="11" customHeight="1" outlineLevel="1" x14ac:dyDescent="0.25">
      <c r="A1983" t="s">
        <v>4456</v>
      </c>
      <c r="C1983" s="2" t="s">
        <v>12976</v>
      </c>
      <c r="D1983" s="2">
        <v>236</v>
      </c>
      <c r="E1983" s="7">
        <v>1938</v>
      </c>
      <c r="F1983" s="5" t="s">
        <v>631</v>
      </c>
      <c r="H1983" s="5" t="s">
        <v>5356</v>
      </c>
      <c r="I1983" s="6" t="s">
        <v>5357</v>
      </c>
      <c r="J1983" s="6" t="s">
        <v>13571</v>
      </c>
      <c r="K1983" s="17">
        <v>3</v>
      </c>
      <c r="L1983" s="17" t="s">
        <v>7730</v>
      </c>
      <c r="M1983" s="9">
        <v>0.2</v>
      </c>
      <c r="N1983" s="9"/>
      <c r="O1983" s="21"/>
      <c r="Q1983" s="29"/>
      <c r="U1983" s="17"/>
      <c r="V1983" s="2">
        <v>208</v>
      </c>
      <c r="Y1983" t="str">
        <f t="shared" si="132"/>
        <v/>
      </c>
      <c r="AA1983" t="str">
        <f t="shared" si="133"/>
        <v/>
      </c>
      <c r="AC1983" s="7"/>
      <c r="AD1983" t="s">
        <v>5357</v>
      </c>
      <c r="AE1983">
        <f t="shared" si="135"/>
        <v>0</v>
      </c>
      <c r="AG1983" s="2"/>
      <c r="AH1983" t="s">
        <v>5358</v>
      </c>
      <c r="AI1983" s="7" t="s">
        <v>4610</v>
      </c>
    </row>
    <row r="1984" spans="1:49" ht="11" customHeight="1" outlineLevel="1" x14ac:dyDescent="0.25">
      <c r="A1984" t="s">
        <v>4456</v>
      </c>
      <c r="C1984" s="2" t="s">
        <v>12976</v>
      </c>
      <c r="D1984" s="2">
        <v>243</v>
      </c>
      <c r="E1984" s="7">
        <v>1940</v>
      </c>
      <c r="F1984" s="5" t="s">
        <v>13578</v>
      </c>
      <c r="H1984" s="5" t="s">
        <v>6554</v>
      </c>
      <c r="I1984" s="6" t="s">
        <v>13575</v>
      </c>
      <c r="J1984" s="6" t="s">
        <v>13577</v>
      </c>
      <c r="K1984" s="17">
        <v>3</v>
      </c>
      <c r="L1984" s="17" t="s">
        <v>7732</v>
      </c>
      <c r="M1984" s="9"/>
      <c r="N1984" s="9"/>
      <c r="O1984" s="21"/>
      <c r="Q1984" s="29"/>
      <c r="U1984" s="17"/>
      <c r="V1984" s="2"/>
      <c r="Y1984" t="str">
        <f t="shared" si="132"/>
        <v/>
      </c>
      <c r="AA1984" t="str">
        <f t="shared" si="133"/>
        <v/>
      </c>
      <c r="AC1984" s="7"/>
      <c r="AD1984" t="s">
        <v>13575</v>
      </c>
      <c r="AE1984">
        <f t="shared" si="135"/>
        <v>0</v>
      </c>
      <c r="AG1984" s="2"/>
      <c r="AI1984" s="7"/>
    </row>
    <row r="1985" spans="1:35" ht="11" customHeight="1" outlineLevel="1" x14ac:dyDescent="0.25">
      <c r="A1985" t="s">
        <v>4456</v>
      </c>
      <c r="C1985" s="2" t="s">
        <v>12976</v>
      </c>
      <c r="D1985" s="2">
        <v>278</v>
      </c>
      <c r="E1985" s="7">
        <v>1941</v>
      </c>
      <c r="F1985" s="5" t="s">
        <v>815</v>
      </c>
      <c r="H1985" s="5" t="s">
        <v>2968</v>
      </c>
      <c r="I1985" s="6" t="s">
        <v>5357</v>
      </c>
      <c r="J1985" s="6" t="s">
        <v>13579</v>
      </c>
      <c r="K1985" s="17">
        <v>3</v>
      </c>
      <c r="L1985" s="17" t="s">
        <v>7732</v>
      </c>
      <c r="M1985" s="9"/>
      <c r="N1985" s="9"/>
      <c r="O1985" s="21"/>
      <c r="Q1985" s="29"/>
      <c r="U1985" s="17"/>
      <c r="V1985" s="2" t="s">
        <v>814</v>
      </c>
      <c r="Y1985" t="str">
        <f t="shared" si="132"/>
        <v/>
      </c>
      <c r="AA1985" t="str">
        <f t="shared" si="133"/>
        <v/>
      </c>
      <c r="AC1985" s="7"/>
      <c r="AD1985" t="s">
        <v>5357</v>
      </c>
      <c r="AE1985">
        <f t="shared" si="135"/>
        <v>0</v>
      </c>
      <c r="AG1985" s="2"/>
      <c r="AH1985" t="s">
        <v>5358</v>
      </c>
      <c r="AI1985" s="7" t="s">
        <v>4922</v>
      </c>
    </row>
    <row r="1986" spans="1:35" ht="11" customHeight="1" outlineLevel="1" x14ac:dyDescent="0.25">
      <c r="A1986" t="s">
        <v>4456</v>
      </c>
      <c r="C1986" s="2" t="s">
        <v>12976</v>
      </c>
      <c r="D1986" s="2">
        <v>311</v>
      </c>
      <c r="E1986" s="7">
        <v>1942</v>
      </c>
      <c r="F1986" s="5" t="s">
        <v>631</v>
      </c>
      <c r="H1986" s="5" t="s">
        <v>5356</v>
      </c>
      <c r="I1986" s="6" t="s">
        <v>5357</v>
      </c>
      <c r="J1986" s="6" t="s">
        <v>13580</v>
      </c>
      <c r="K1986" s="17">
        <v>3</v>
      </c>
      <c r="L1986" s="17" t="s">
        <v>7730</v>
      </c>
      <c r="M1986" s="9">
        <v>0.2</v>
      </c>
      <c r="N1986" s="9"/>
      <c r="O1986" s="21"/>
      <c r="Q1986" s="29"/>
      <c r="U1986" s="17"/>
      <c r="V1986" s="2">
        <v>226</v>
      </c>
      <c r="Y1986" t="str">
        <f t="shared" si="132"/>
        <v/>
      </c>
      <c r="AA1986" t="str">
        <f t="shared" si="133"/>
        <v/>
      </c>
      <c r="AC1986" s="7"/>
      <c r="AD1986" t="s">
        <v>5357</v>
      </c>
      <c r="AE1986">
        <f t="shared" si="135"/>
        <v>0</v>
      </c>
      <c r="AG1986" s="2"/>
      <c r="AH1986" t="s">
        <v>5358</v>
      </c>
      <c r="AI1986" s="7" t="s">
        <v>4610</v>
      </c>
    </row>
    <row r="1987" spans="1:35" ht="11" customHeight="1" outlineLevel="1" x14ac:dyDescent="0.25">
      <c r="A1987" t="s">
        <v>4456</v>
      </c>
      <c r="C1987" s="2" t="s">
        <v>12976</v>
      </c>
      <c r="D1987" s="2">
        <v>278</v>
      </c>
      <c r="E1987" s="7">
        <v>1942</v>
      </c>
      <c r="F1987" s="5" t="s">
        <v>815</v>
      </c>
      <c r="H1987" s="5" t="s">
        <v>818</v>
      </c>
      <c r="I1987" s="6" t="s">
        <v>5357</v>
      </c>
      <c r="J1987" s="6" t="s">
        <v>13579</v>
      </c>
      <c r="K1987" s="17">
        <v>3</v>
      </c>
      <c r="L1987" s="17" t="s">
        <v>7732</v>
      </c>
      <c r="M1987" s="9"/>
      <c r="N1987" s="9"/>
      <c r="O1987" s="21"/>
      <c r="Q1987" s="29"/>
      <c r="U1987" s="17"/>
      <c r="V1987" s="2"/>
      <c r="Y1987" t="str">
        <f t="shared" si="132"/>
        <v/>
      </c>
      <c r="AA1987" t="str">
        <f t="shared" si="133"/>
        <v/>
      </c>
      <c r="AC1987" s="7"/>
      <c r="AD1987" t="s">
        <v>5357</v>
      </c>
      <c r="AE1987">
        <f t="shared" si="135"/>
        <v>0</v>
      </c>
      <c r="AG1987" s="2"/>
      <c r="AH1987" t="s">
        <v>5358</v>
      </c>
      <c r="AI1987" s="7" t="s">
        <v>4610</v>
      </c>
    </row>
    <row r="1988" spans="1:35" ht="11" customHeight="1" outlineLevel="1" collapsed="1" x14ac:dyDescent="0.25">
      <c r="A1988" t="s">
        <v>4456</v>
      </c>
      <c r="C1988" s="2" t="s">
        <v>12976</v>
      </c>
      <c r="D1988" s="2">
        <v>279</v>
      </c>
      <c r="E1988" s="7">
        <v>1942</v>
      </c>
      <c r="F1988" s="5" t="s">
        <v>815</v>
      </c>
      <c r="H1988" s="5" t="s">
        <v>818</v>
      </c>
      <c r="I1988" s="6" t="s">
        <v>5357</v>
      </c>
      <c r="J1988" s="6" t="s">
        <v>13579</v>
      </c>
      <c r="K1988" s="17">
        <v>3</v>
      </c>
      <c r="L1988" s="17" t="s">
        <v>7732</v>
      </c>
      <c r="M1988" s="9"/>
      <c r="N1988" s="9"/>
      <c r="O1988" s="21"/>
      <c r="Q1988" s="29"/>
      <c r="U1988" s="17"/>
      <c r="V1988" s="2" t="s">
        <v>817</v>
      </c>
      <c r="Y1988" t="str">
        <f t="shared" si="132"/>
        <v/>
      </c>
      <c r="AA1988" t="str">
        <f t="shared" si="133"/>
        <v/>
      </c>
      <c r="AC1988" s="7"/>
      <c r="AD1988" t="s">
        <v>5357</v>
      </c>
      <c r="AE1988">
        <f t="shared" si="135"/>
        <v>0</v>
      </c>
      <c r="AG1988" s="2"/>
      <c r="AH1988" t="s">
        <v>5358</v>
      </c>
      <c r="AI1988" s="7" t="s">
        <v>4610</v>
      </c>
    </row>
    <row r="1989" spans="1:35" ht="11" customHeight="1" outlineLevel="1" x14ac:dyDescent="0.25">
      <c r="A1989" t="s">
        <v>4456</v>
      </c>
      <c r="C1989" s="2" t="s">
        <v>12976</v>
      </c>
      <c r="D1989" s="2">
        <v>336</v>
      </c>
      <c r="E1989" s="7">
        <v>1944</v>
      </c>
      <c r="F1989" s="5" t="s">
        <v>1104</v>
      </c>
      <c r="H1989" s="5" t="s">
        <v>6794</v>
      </c>
      <c r="I1989" s="6" t="s">
        <v>5357</v>
      </c>
      <c r="J1989" s="6" t="s">
        <v>13581</v>
      </c>
      <c r="K1989" s="17">
        <v>3</v>
      </c>
      <c r="L1989" s="17" t="s">
        <v>7730</v>
      </c>
      <c r="M1989" s="9">
        <v>0.25</v>
      </c>
      <c r="N1989" s="9"/>
      <c r="O1989" s="21"/>
      <c r="Q1989" s="29"/>
      <c r="U1989" s="17"/>
      <c r="V1989" s="2" t="s">
        <v>819</v>
      </c>
      <c r="Y1989" t="str">
        <f t="shared" si="132"/>
        <v/>
      </c>
      <c r="AA1989" t="str">
        <f t="shared" si="133"/>
        <v/>
      </c>
      <c r="AC1989" s="7"/>
      <c r="AD1989" t="s">
        <v>5357</v>
      </c>
      <c r="AE1989">
        <f t="shared" si="135"/>
        <v>0</v>
      </c>
      <c r="AG1989" s="2"/>
      <c r="AH1989" t="s">
        <v>5358</v>
      </c>
      <c r="AI1989" s="7" t="s">
        <v>4610</v>
      </c>
    </row>
    <row r="1990" spans="1:35" ht="11" customHeight="1" outlineLevel="1" x14ac:dyDescent="0.25">
      <c r="A1990" t="s">
        <v>4456</v>
      </c>
      <c r="C1990" s="2" t="s">
        <v>12976</v>
      </c>
      <c r="D1990" s="2">
        <v>337</v>
      </c>
      <c r="E1990" s="7">
        <v>1944</v>
      </c>
      <c r="F1990" s="5" t="s">
        <v>4880</v>
      </c>
      <c r="H1990" s="5" t="s">
        <v>2291</v>
      </c>
      <c r="I1990" s="6" t="s">
        <v>5357</v>
      </c>
      <c r="J1990" s="6" t="s">
        <v>13582</v>
      </c>
      <c r="K1990" s="17">
        <v>3</v>
      </c>
      <c r="L1990" s="17" t="s">
        <v>7730</v>
      </c>
      <c r="M1990" s="9">
        <v>0.25</v>
      </c>
      <c r="N1990" s="9"/>
      <c r="O1990" s="21"/>
      <c r="Q1990" s="29"/>
      <c r="U1990" s="17"/>
      <c r="V1990" s="2" t="s">
        <v>820</v>
      </c>
      <c r="Y1990" t="str">
        <f t="shared" si="132"/>
        <v/>
      </c>
      <c r="AA1990" t="str">
        <f t="shared" si="133"/>
        <v/>
      </c>
      <c r="AC1990" s="7"/>
      <c r="AD1990" t="s">
        <v>5357</v>
      </c>
      <c r="AE1990">
        <f t="shared" si="135"/>
        <v>0</v>
      </c>
      <c r="AG1990" s="2"/>
      <c r="AH1990" t="s">
        <v>5358</v>
      </c>
      <c r="AI1990" s="7" t="s">
        <v>4610</v>
      </c>
    </row>
    <row r="1991" spans="1:35" ht="11" customHeight="1" outlineLevel="1" x14ac:dyDescent="0.25">
      <c r="A1991" t="s">
        <v>4456</v>
      </c>
      <c r="C1991" s="2" t="s">
        <v>12976</v>
      </c>
      <c r="D1991" s="2">
        <v>338</v>
      </c>
      <c r="E1991" s="7">
        <v>1944</v>
      </c>
      <c r="F1991" s="5" t="s">
        <v>631</v>
      </c>
      <c r="H1991" s="5" t="s">
        <v>813</v>
      </c>
      <c r="I1991" s="6" t="s">
        <v>5357</v>
      </c>
      <c r="J1991" s="6" t="s">
        <v>13583</v>
      </c>
      <c r="K1991" s="17">
        <v>3</v>
      </c>
      <c r="L1991" s="17" t="s">
        <v>7730</v>
      </c>
      <c r="M1991" s="9">
        <v>0.25</v>
      </c>
      <c r="N1991" s="9"/>
      <c r="O1991" s="21"/>
      <c r="Q1991" s="29"/>
      <c r="U1991" s="17"/>
      <c r="V1991" s="2" t="s">
        <v>821</v>
      </c>
      <c r="Y1991" t="str">
        <f t="shared" si="132"/>
        <v/>
      </c>
      <c r="AA1991" t="str">
        <f t="shared" si="133"/>
        <v/>
      </c>
      <c r="AC1991" s="7"/>
      <c r="AD1991" t="s">
        <v>5357</v>
      </c>
      <c r="AE1991">
        <f t="shared" si="135"/>
        <v>0</v>
      </c>
      <c r="AG1991" s="2"/>
      <c r="AH1991" t="s">
        <v>5358</v>
      </c>
      <c r="AI1991" s="7" t="s">
        <v>4610</v>
      </c>
    </row>
    <row r="1992" spans="1:35" ht="11" customHeight="1" outlineLevel="1" x14ac:dyDescent="0.25">
      <c r="A1992" t="s">
        <v>4456</v>
      </c>
      <c r="C1992" s="2" t="s">
        <v>12976</v>
      </c>
      <c r="D1992" s="2" t="s">
        <v>4062</v>
      </c>
      <c r="E1992" s="7">
        <v>1945</v>
      </c>
      <c r="F1992" s="5" t="s">
        <v>5353</v>
      </c>
      <c r="H1992" s="5" t="s">
        <v>4458</v>
      </c>
      <c r="I1992" s="6" t="s">
        <v>5354</v>
      </c>
      <c r="J1992" s="6"/>
      <c r="K1992" s="17">
        <v>3</v>
      </c>
      <c r="L1992" s="17" t="s">
        <v>7732</v>
      </c>
      <c r="M1992" s="9"/>
      <c r="N1992" s="9"/>
      <c r="O1992" s="21"/>
      <c r="Q1992" s="29"/>
      <c r="U1992" s="17"/>
      <c r="V1992" s="2" t="s">
        <v>824</v>
      </c>
      <c r="Y1992" t="str">
        <f t="shared" si="132"/>
        <v/>
      </c>
      <c r="AA1992" t="str">
        <f t="shared" si="133"/>
        <v/>
      </c>
      <c r="AC1992" s="7"/>
      <c r="AD1992" t="s">
        <v>5354</v>
      </c>
      <c r="AE1992">
        <f t="shared" si="135"/>
        <v>0</v>
      </c>
      <c r="AG1992" s="2"/>
      <c r="AH1992" t="s">
        <v>5355</v>
      </c>
      <c r="AI1992" s="7" t="s">
        <v>4922</v>
      </c>
    </row>
    <row r="1993" spans="1:35" ht="11" customHeight="1" outlineLevel="1" x14ac:dyDescent="0.25">
      <c r="A1993" t="s">
        <v>4456</v>
      </c>
      <c r="C1993" s="2" t="s">
        <v>12976</v>
      </c>
      <c r="D1993" s="2">
        <v>302</v>
      </c>
      <c r="E1993" s="7">
        <v>1946</v>
      </c>
      <c r="F1993" s="5" t="s">
        <v>815</v>
      </c>
      <c r="H1993" s="5" t="s">
        <v>818</v>
      </c>
      <c r="I1993" s="6" t="s">
        <v>5357</v>
      </c>
      <c r="J1993" s="6" t="s">
        <v>13584</v>
      </c>
      <c r="K1993" s="17">
        <v>3</v>
      </c>
      <c r="L1993" s="17" t="s">
        <v>7732</v>
      </c>
      <c r="M1993" s="9"/>
      <c r="N1993" s="9"/>
      <c r="O1993" s="21"/>
      <c r="Q1993" s="29"/>
      <c r="U1993" s="17"/>
      <c r="V1993" s="2" t="s">
        <v>822</v>
      </c>
      <c r="Y1993" t="str">
        <f t="shared" si="132"/>
        <v/>
      </c>
      <c r="AA1993" t="str">
        <f t="shared" si="133"/>
        <v/>
      </c>
      <c r="AC1993" s="7"/>
      <c r="AD1993" t="s">
        <v>5357</v>
      </c>
      <c r="AE1993">
        <f t="shared" si="135"/>
        <v>0</v>
      </c>
      <c r="AG1993" s="2"/>
      <c r="AH1993" t="s">
        <v>5358</v>
      </c>
      <c r="AI1993" s="7" t="s">
        <v>4922</v>
      </c>
    </row>
    <row r="1994" spans="1:35" ht="11" customHeight="1" outlineLevel="1" x14ac:dyDescent="0.25">
      <c r="A1994" t="s">
        <v>4456</v>
      </c>
      <c r="C1994" s="2" t="s">
        <v>12976</v>
      </c>
      <c r="D1994" s="2">
        <v>446</v>
      </c>
      <c r="E1994" s="7">
        <v>1950</v>
      </c>
      <c r="F1994" s="8" t="s">
        <v>2974</v>
      </c>
      <c r="H1994" s="5" t="s">
        <v>5481</v>
      </c>
      <c r="I1994" s="6" t="s">
        <v>5357</v>
      </c>
      <c r="J1994" s="6" t="s">
        <v>13585</v>
      </c>
      <c r="K1994" s="17">
        <v>3</v>
      </c>
      <c r="L1994" s="17" t="s">
        <v>7730</v>
      </c>
      <c r="M1994" s="9">
        <v>0.5</v>
      </c>
      <c r="N1994" s="9"/>
      <c r="O1994" s="21"/>
      <c r="Q1994" s="29"/>
      <c r="S1994">
        <v>1</v>
      </c>
      <c r="T1994">
        <v>1</v>
      </c>
      <c r="U1994" s="17"/>
      <c r="V1994" s="2" t="s">
        <v>823</v>
      </c>
      <c r="Y1994" t="str">
        <f t="shared" si="132"/>
        <v/>
      </c>
      <c r="AA1994" t="str">
        <f t="shared" si="133"/>
        <v/>
      </c>
      <c r="AC1994" s="7"/>
      <c r="AD1994" t="s">
        <v>5357</v>
      </c>
      <c r="AE1994">
        <f t="shared" si="135"/>
        <v>0</v>
      </c>
      <c r="AG1994" s="2"/>
      <c r="AH1994" t="s">
        <v>5358</v>
      </c>
      <c r="AI1994" s="7" t="s">
        <v>4610</v>
      </c>
    </row>
    <row r="1995" spans="1:35" ht="11" customHeight="1" outlineLevel="1" x14ac:dyDescent="0.25">
      <c r="A1995" t="s">
        <v>4456</v>
      </c>
      <c r="C1995" s="2" t="s">
        <v>12976</v>
      </c>
      <c r="D1995" s="2">
        <v>449</v>
      </c>
      <c r="E1995" s="7">
        <v>1954</v>
      </c>
      <c r="F1995" s="5" t="s">
        <v>1099</v>
      </c>
      <c r="H1995" s="5" t="s">
        <v>5628</v>
      </c>
      <c r="I1995" s="6" t="s">
        <v>13575</v>
      </c>
      <c r="J1995" s="6" t="s">
        <v>13586</v>
      </c>
      <c r="K1995" s="17">
        <v>3</v>
      </c>
      <c r="L1995" s="17" t="s">
        <v>7732</v>
      </c>
      <c r="M1995" s="9"/>
      <c r="N1995" s="9"/>
      <c r="O1995" s="21"/>
      <c r="Q1995" s="29"/>
      <c r="U1995" s="17"/>
      <c r="V1995" s="2"/>
      <c r="Y1995" t="str">
        <f t="shared" si="132"/>
        <v/>
      </c>
      <c r="AA1995" t="str">
        <f t="shared" si="133"/>
        <v/>
      </c>
      <c r="AC1995" s="7"/>
      <c r="AD1995" t="s">
        <v>13575</v>
      </c>
      <c r="AE1995">
        <f t="shared" si="135"/>
        <v>0</v>
      </c>
      <c r="AG1995" s="2"/>
      <c r="AI1995" s="7"/>
    </row>
    <row r="1996" spans="1:35" ht="11" customHeight="1" outlineLevel="1" x14ac:dyDescent="0.25">
      <c r="A1996" t="s">
        <v>4456</v>
      </c>
      <c r="C1996" s="2" t="s">
        <v>12976</v>
      </c>
      <c r="D1996" s="2">
        <v>478</v>
      </c>
      <c r="E1996" s="7">
        <v>1955</v>
      </c>
      <c r="F1996" s="5" t="s">
        <v>2974</v>
      </c>
      <c r="H1996" s="5" t="s">
        <v>5481</v>
      </c>
      <c r="I1996" s="6" t="s">
        <v>5357</v>
      </c>
      <c r="J1996" s="6" t="s">
        <v>13587</v>
      </c>
      <c r="K1996" s="17">
        <v>3</v>
      </c>
      <c r="L1996" s="17" t="s">
        <v>7730</v>
      </c>
      <c r="M1996" s="9">
        <v>0.1</v>
      </c>
      <c r="N1996" s="9"/>
      <c r="O1996" s="21"/>
      <c r="Q1996" s="29"/>
      <c r="U1996" s="17"/>
      <c r="V1996" s="2" t="s">
        <v>1848</v>
      </c>
      <c r="X1996" t="s">
        <v>7732</v>
      </c>
      <c r="Y1996" t="str">
        <f t="shared" si="132"/>
        <v/>
      </c>
      <c r="AA1996" t="str">
        <f t="shared" si="133"/>
        <v/>
      </c>
      <c r="AC1996" s="7"/>
      <c r="AD1996" t="s">
        <v>5357</v>
      </c>
      <c r="AE1996">
        <f t="shared" si="135"/>
        <v>0</v>
      </c>
      <c r="AG1996" s="2"/>
      <c r="AH1996" t="s">
        <v>5358</v>
      </c>
      <c r="AI1996" s="7" t="s">
        <v>4610</v>
      </c>
    </row>
    <row r="1997" spans="1:35" ht="11" customHeight="1" outlineLevel="1" x14ac:dyDescent="0.25">
      <c r="A1997" t="s">
        <v>4456</v>
      </c>
      <c r="C1997" s="2" t="s">
        <v>12976</v>
      </c>
      <c r="D1997" s="2">
        <v>481</v>
      </c>
      <c r="E1997" s="7">
        <v>1955</v>
      </c>
      <c r="F1997" s="5" t="s">
        <v>1099</v>
      </c>
      <c r="H1997" s="5" t="s">
        <v>5628</v>
      </c>
      <c r="I1997" s="6" t="s">
        <v>13575</v>
      </c>
      <c r="J1997" s="6" t="s">
        <v>13587</v>
      </c>
      <c r="K1997" s="17">
        <v>3</v>
      </c>
      <c r="L1997" s="17" t="s">
        <v>7732</v>
      </c>
      <c r="M1997" s="9"/>
      <c r="N1997" s="9"/>
      <c r="O1997" s="21"/>
      <c r="Q1997" s="29"/>
      <c r="U1997" s="17"/>
      <c r="V1997" s="2"/>
      <c r="X1997" t="s">
        <v>7732</v>
      </c>
      <c r="Y1997" t="str">
        <f t="shared" si="132"/>
        <v/>
      </c>
      <c r="AA1997" t="str">
        <f t="shared" si="133"/>
        <v/>
      </c>
      <c r="AC1997" s="7"/>
      <c r="AD1997" t="s">
        <v>13575</v>
      </c>
      <c r="AE1997">
        <f t="shared" si="135"/>
        <v>0</v>
      </c>
      <c r="AG1997" s="2"/>
      <c r="AI1997" s="7"/>
    </row>
    <row r="1998" spans="1:35" ht="11" customHeight="1" outlineLevel="1" x14ac:dyDescent="0.25">
      <c r="A1998" t="s">
        <v>4456</v>
      </c>
      <c r="C1998" s="2" t="s">
        <v>12976</v>
      </c>
      <c r="D1998" s="2">
        <v>498</v>
      </c>
      <c r="E1998" s="7">
        <v>1955</v>
      </c>
      <c r="F1998" s="5" t="s">
        <v>1099</v>
      </c>
      <c r="H1998" s="5" t="s">
        <v>13588</v>
      </c>
      <c r="I1998" s="6" t="s">
        <v>13589</v>
      </c>
      <c r="J1998" s="6" t="s">
        <v>13590</v>
      </c>
      <c r="K1998" s="17">
        <v>3</v>
      </c>
      <c r="L1998" s="17" t="s">
        <v>7730</v>
      </c>
      <c r="M1998" s="9">
        <v>0.9</v>
      </c>
      <c r="N1998" s="9"/>
      <c r="O1998" s="21"/>
      <c r="Q1998" s="29"/>
      <c r="U1998" s="17"/>
      <c r="V1998" s="2"/>
      <c r="Y1998" t="str">
        <f t="shared" ref="Y1998:Y2061" si="136">IF(COUNTIF(F1998,"*fdc*"),1,"")</f>
        <v/>
      </c>
      <c r="AA1998" t="str">
        <f t="shared" ref="AA1998:AA2061" si="137">IF(COUNTIF(F1998,"*s/s*"),1,"")</f>
        <v/>
      </c>
      <c r="AC1998" s="7"/>
      <c r="AD1998" t="s">
        <v>13589</v>
      </c>
      <c r="AE1998">
        <f t="shared" si="135"/>
        <v>0</v>
      </c>
      <c r="AG1998" s="2"/>
      <c r="AI1998" s="7"/>
    </row>
    <row r="1999" spans="1:35" ht="11" customHeight="1" outlineLevel="1" x14ac:dyDescent="0.25">
      <c r="A1999" t="s">
        <v>4456</v>
      </c>
      <c r="C1999" s="2" t="s">
        <v>12976</v>
      </c>
      <c r="D1999" s="2">
        <v>499</v>
      </c>
      <c r="E1999" s="7">
        <v>1955</v>
      </c>
      <c r="F1999" s="5" t="s">
        <v>1099</v>
      </c>
      <c r="H1999" s="5" t="s">
        <v>3968</v>
      </c>
      <c r="I1999" s="6" t="s">
        <v>13589</v>
      </c>
      <c r="J1999" s="6" t="s">
        <v>13590</v>
      </c>
      <c r="K1999" s="17">
        <v>3</v>
      </c>
      <c r="L1999" s="17" t="s">
        <v>7730</v>
      </c>
      <c r="M1999" s="9">
        <v>0.9</v>
      </c>
      <c r="N1999" s="9"/>
      <c r="O1999" s="21"/>
      <c r="Q1999" s="29"/>
      <c r="S1999">
        <v>1</v>
      </c>
      <c r="T1999">
        <v>1</v>
      </c>
      <c r="U1999" s="17"/>
      <c r="V1999" s="2"/>
      <c r="Y1999" t="str">
        <f t="shared" si="136"/>
        <v/>
      </c>
      <c r="AA1999" t="str">
        <f t="shared" si="137"/>
        <v/>
      </c>
      <c r="AC1999" s="7"/>
      <c r="AD1999" t="s">
        <v>13589</v>
      </c>
      <c r="AE1999">
        <f t="shared" si="135"/>
        <v>0</v>
      </c>
      <c r="AG1999" s="2"/>
      <c r="AI1999" s="7"/>
    </row>
    <row r="2000" spans="1:35" ht="11" customHeight="1" outlineLevel="1" x14ac:dyDescent="0.25">
      <c r="A2000" t="s">
        <v>4456</v>
      </c>
      <c r="C2000" s="2" t="s">
        <v>12976</v>
      </c>
      <c r="D2000" s="2">
        <v>514</v>
      </c>
      <c r="E2000" s="7">
        <v>1956</v>
      </c>
      <c r="F2000" s="5" t="s">
        <v>2308</v>
      </c>
      <c r="H2000" s="5" t="s">
        <v>2290</v>
      </c>
      <c r="I2000" s="6" t="s">
        <v>6111</v>
      </c>
      <c r="J2000" s="6" t="s">
        <v>13591</v>
      </c>
      <c r="K2000" s="17">
        <v>4</v>
      </c>
      <c r="L2000" s="17" t="s">
        <v>7730</v>
      </c>
      <c r="M2000" s="9">
        <v>0.6</v>
      </c>
      <c r="N2000" s="9"/>
      <c r="O2000" s="21"/>
      <c r="Q2000" s="29"/>
      <c r="U2000" s="17"/>
      <c r="V2000" s="2" t="s">
        <v>4960</v>
      </c>
      <c r="Y2000" t="str">
        <f t="shared" si="136"/>
        <v/>
      </c>
      <c r="AA2000" t="str">
        <f t="shared" si="137"/>
        <v/>
      </c>
      <c r="AC2000" s="7"/>
      <c r="AD2000" t="s">
        <v>6111</v>
      </c>
      <c r="AE2000">
        <f t="shared" si="135"/>
        <v>0</v>
      </c>
      <c r="AG2000" s="2"/>
      <c r="AH2000" t="s">
        <v>2361</v>
      </c>
      <c r="AI2000" s="7" t="s">
        <v>4610</v>
      </c>
    </row>
    <row r="2001" spans="1:35" ht="11" customHeight="1" outlineLevel="1" x14ac:dyDescent="0.25">
      <c r="A2001" t="s">
        <v>4456</v>
      </c>
      <c r="C2001" s="2" t="s">
        <v>12976</v>
      </c>
      <c r="D2001" s="2">
        <v>543</v>
      </c>
      <c r="E2001" s="7">
        <v>1959</v>
      </c>
      <c r="F2001" s="5" t="s">
        <v>1099</v>
      </c>
      <c r="H2001" s="5" t="s">
        <v>5628</v>
      </c>
      <c r="I2001" s="6" t="s">
        <v>13575</v>
      </c>
      <c r="J2001" s="6" t="s">
        <v>8881</v>
      </c>
      <c r="K2001" s="17">
        <v>3</v>
      </c>
      <c r="L2001" s="17" t="s">
        <v>7730</v>
      </c>
      <c r="M2001" s="9">
        <v>1</v>
      </c>
      <c r="N2001" s="9"/>
      <c r="O2001" s="21"/>
      <c r="Q2001" s="29"/>
      <c r="U2001" s="17"/>
      <c r="V2001" s="2"/>
      <c r="Y2001" t="str">
        <f t="shared" si="136"/>
        <v/>
      </c>
      <c r="AA2001" t="str">
        <f t="shared" si="137"/>
        <v/>
      </c>
      <c r="AC2001" s="7"/>
      <c r="AD2001" t="s">
        <v>13575</v>
      </c>
      <c r="AE2001">
        <f t="shared" si="135"/>
        <v>0</v>
      </c>
      <c r="AG2001" s="2"/>
      <c r="AI2001" s="7"/>
    </row>
    <row r="2002" spans="1:35" ht="11" customHeight="1" outlineLevel="1" x14ac:dyDescent="0.25">
      <c r="A2002" t="s">
        <v>4456</v>
      </c>
      <c r="C2002" s="2" t="s">
        <v>12976</v>
      </c>
      <c r="D2002" s="2">
        <v>558</v>
      </c>
      <c r="E2002" s="7">
        <v>1960</v>
      </c>
      <c r="F2002" s="5" t="s">
        <v>13592</v>
      </c>
      <c r="H2002" s="5" t="s">
        <v>13593</v>
      </c>
      <c r="I2002" s="6" t="s">
        <v>13575</v>
      </c>
      <c r="J2002" s="6" t="s">
        <v>13595</v>
      </c>
      <c r="K2002" s="17">
        <v>3</v>
      </c>
      <c r="L2002" s="17" t="s">
        <v>7730</v>
      </c>
      <c r="M2002" s="9">
        <v>0.15</v>
      </c>
      <c r="N2002" s="9"/>
      <c r="O2002" s="21"/>
      <c r="Q2002" s="29"/>
      <c r="U2002" s="17"/>
      <c r="V2002" s="2"/>
      <c r="Y2002" t="str">
        <f t="shared" si="136"/>
        <v/>
      </c>
      <c r="AA2002" t="str">
        <f t="shared" si="137"/>
        <v/>
      </c>
      <c r="AC2002" s="7"/>
      <c r="AD2002" t="s">
        <v>13575</v>
      </c>
      <c r="AE2002">
        <f t="shared" ref="AE2002:AE2033" si="138">COUNTIF(I2002,"*Fuji*")</f>
        <v>0</v>
      </c>
      <c r="AG2002" s="2"/>
      <c r="AI2002" s="7"/>
    </row>
    <row r="2003" spans="1:35" ht="11" customHeight="1" outlineLevel="1" x14ac:dyDescent="0.25">
      <c r="A2003" t="s">
        <v>4456</v>
      </c>
      <c r="C2003" s="2" t="s">
        <v>12976</v>
      </c>
      <c r="D2003" s="2">
        <v>588</v>
      </c>
      <c r="E2003" s="7">
        <v>1961</v>
      </c>
      <c r="F2003" s="5" t="s">
        <v>4732</v>
      </c>
      <c r="H2003" s="5" t="s">
        <v>13588</v>
      </c>
      <c r="I2003" s="6" t="s">
        <v>6242</v>
      </c>
      <c r="J2003" s="6" t="s">
        <v>6992</v>
      </c>
      <c r="K2003" s="17">
        <v>3</v>
      </c>
      <c r="L2003" s="17" t="s">
        <v>7730</v>
      </c>
      <c r="M2003" s="9">
        <v>0.5</v>
      </c>
      <c r="N2003" s="9"/>
      <c r="O2003" s="21"/>
      <c r="Q2003" s="29"/>
      <c r="U2003" s="17"/>
      <c r="V2003" s="2">
        <v>325</v>
      </c>
      <c r="Y2003" t="str">
        <f t="shared" si="136"/>
        <v/>
      </c>
      <c r="AA2003" t="str">
        <f t="shared" si="137"/>
        <v/>
      </c>
      <c r="AC2003" s="7"/>
      <c r="AD2003" t="s">
        <v>6242</v>
      </c>
      <c r="AE2003">
        <f t="shared" si="138"/>
        <v>0</v>
      </c>
      <c r="AG2003" s="2"/>
      <c r="AH2003" t="s">
        <v>6243</v>
      </c>
      <c r="AI2003" s="7" t="s">
        <v>4610</v>
      </c>
    </row>
    <row r="2004" spans="1:35" ht="11" customHeight="1" outlineLevel="1" x14ac:dyDescent="0.25">
      <c r="A2004" t="s">
        <v>4456</v>
      </c>
      <c r="C2004" s="2" t="s">
        <v>12976</v>
      </c>
      <c r="D2004" s="2">
        <v>578</v>
      </c>
      <c r="E2004" s="7">
        <v>1961</v>
      </c>
      <c r="F2004" s="5" t="s">
        <v>4732</v>
      </c>
      <c r="H2004" s="5" t="s">
        <v>2290</v>
      </c>
      <c r="I2004" s="6" t="s">
        <v>6111</v>
      </c>
      <c r="J2004" s="6" t="s">
        <v>13594</v>
      </c>
      <c r="K2004" s="17">
        <v>4</v>
      </c>
      <c r="L2004" s="17" t="s">
        <v>7730</v>
      </c>
      <c r="M2004" s="9">
        <v>0.4</v>
      </c>
      <c r="N2004" s="9"/>
      <c r="O2004" s="21"/>
      <c r="Q2004" s="29"/>
      <c r="U2004" s="17"/>
      <c r="V2004" s="2" t="s">
        <v>4961</v>
      </c>
      <c r="Y2004" t="str">
        <f t="shared" si="136"/>
        <v/>
      </c>
      <c r="AA2004" t="str">
        <f t="shared" si="137"/>
        <v/>
      </c>
      <c r="AC2004" s="7"/>
      <c r="AD2004" t="s">
        <v>6111</v>
      </c>
      <c r="AE2004">
        <f t="shared" si="138"/>
        <v>0</v>
      </c>
      <c r="AG2004" s="2"/>
      <c r="AH2004" t="s">
        <v>2361</v>
      </c>
      <c r="AI2004" s="7" t="s">
        <v>4610</v>
      </c>
    </row>
    <row r="2005" spans="1:35" ht="11" customHeight="1" outlineLevel="1" x14ac:dyDescent="0.25">
      <c r="A2005" t="s">
        <v>4456</v>
      </c>
      <c r="C2005" s="2" t="s">
        <v>12976</v>
      </c>
      <c r="D2005" s="2">
        <v>597</v>
      </c>
      <c r="E2005" s="7">
        <v>1962</v>
      </c>
      <c r="F2005" s="5" t="s">
        <v>4732</v>
      </c>
      <c r="H2005" s="5" t="s">
        <v>1674</v>
      </c>
      <c r="I2005" s="6" t="s">
        <v>6242</v>
      </c>
      <c r="J2005" s="6" t="s">
        <v>6992</v>
      </c>
      <c r="K2005" s="17">
        <v>3</v>
      </c>
      <c r="L2005" s="17" t="s">
        <v>7730</v>
      </c>
      <c r="M2005" s="9">
        <v>0.2</v>
      </c>
      <c r="N2005" s="9"/>
      <c r="O2005" s="21"/>
      <c r="Q2005" s="29"/>
      <c r="U2005" s="17"/>
      <c r="V2005" s="2">
        <v>326</v>
      </c>
      <c r="Y2005" t="str">
        <f t="shared" si="136"/>
        <v/>
      </c>
      <c r="AA2005" t="str">
        <f t="shared" si="137"/>
        <v/>
      </c>
      <c r="AC2005" s="7"/>
      <c r="AD2005" t="s">
        <v>6242</v>
      </c>
      <c r="AE2005">
        <f t="shared" si="138"/>
        <v>0</v>
      </c>
      <c r="AG2005" s="2"/>
      <c r="AH2005" t="s">
        <v>6243</v>
      </c>
      <c r="AI2005" s="7" t="s">
        <v>4610</v>
      </c>
    </row>
    <row r="2006" spans="1:35" ht="11" customHeight="1" outlineLevel="1" x14ac:dyDescent="0.25">
      <c r="A2006" t="s">
        <v>4456</v>
      </c>
      <c r="C2006" s="2" t="s">
        <v>12976</v>
      </c>
      <c r="D2006" s="2">
        <v>618</v>
      </c>
      <c r="E2006" s="7">
        <v>1965</v>
      </c>
      <c r="F2006" s="5" t="s">
        <v>1629</v>
      </c>
      <c r="H2006" s="5" t="s">
        <v>584</v>
      </c>
      <c r="I2006" s="6" t="s">
        <v>5172</v>
      </c>
      <c r="J2006" s="6" t="s">
        <v>13596</v>
      </c>
      <c r="K2006" s="17">
        <v>4</v>
      </c>
      <c r="L2006" s="17" t="s">
        <v>7730</v>
      </c>
      <c r="M2006" s="9">
        <v>0.8</v>
      </c>
      <c r="N2006" s="9"/>
      <c r="O2006" s="21"/>
      <c r="Q2006" s="29"/>
      <c r="S2006">
        <v>1</v>
      </c>
      <c r="T2006">
        <v>1</v>
      </c>
      <c r="U2006" s="17"/>
      <c r="V2006" s="2">
        <v>347</v>
      </c>
      <c r="Y2006" t="str">
        <f t="shared" si="136"/>
        <v/>
      </c>
      <c r="AA2006" t="str">
        <f t="shared" si="137"/>
        <v/>
      </c>
      <c r="AC2006" s="7"/>
      <c r="AD2006" t="s">
        <v>5172</v>
      </c>
      <c r="AE2006">
        <f t="shared" si="138"/>
        <v>0</v>
      </c>
      <c r="AG2006" s="2"/>
      <c r="AH2006" t="s">
        <v>2361</v>
      </c>
      <c r="AI2006" s="7" t="s">
        <v>4610</v>
      </c>
    </row>
    <row r="2007" spans="1:35" ht="11" customHeight="1" outlineLevel="1" x14ac:dyDescent="0.25">
      <c r="A2007" t="s">
        <v>4456</v>
      </c>
      <c r="C2007" s="2" t="s">
        <v>12976</v>
      </c>
      <c r="D2007" s="2">
        <v>665</v>
      </c>
      <c r="E2007" s="7">
        <v>1968</v>
      </c>
      <c r="F2007" s="5" t="s">
        <v>5138</v>
      </c>
      <c r="H2007" s="5" t="s">
        <v>5171</v>
      </c>
      <c r="I2007" s="6" t="s">
        <v>5172</v>
      </c>
      <c r="J2007" s="6" t="s">
        <v>13597</v>
      </c>
      <c r="K2007" s="17">
        <v>4</v>
      </c>
      <c r="L2007" s="17" t="s">
        <v>7730</v>
      </c>
      <c r="M2007" s="9">
        <v>0.8</v>
      </c>
      <c r="N2007" s="9"/>
      <c r="O2007" s="21"/>
      <c r="Q2007" s="29"/>
      <c r="U2007" s="17"/>
      <c r="V2007" s="2" t="s">
        <v>4956</v>
      </c>
      <c r="Y2007" t="str">
        <f t="shared" si="136"/>
        <v/>
      </c>
      <c r="AA2007" t="str">
        <f t="shared" si="137"/>
        <v/>
      </c>
      <c r="AC2007" s="7"/>
      <c r="AD2007" t="s">
        <v>5172</v>
      </c>
      <c r="AE2007">
        <f t="shared" si="138"/>
        <v>0</v>
      </c>
      <c r="AG2007" s="2"/>
      <c r="AH2007" t="s">
        <v>2361</v>
      </c>
      <c r="AI2007" s="7" t="s">
        <v>4610</v>
      </c>
    </row>
    <row r="2008" spans="1:35" ht="11" customHeight="1" outlineLevel="1" x14ac:dyDescent="0.25">
      <c r="A2008" t="s">
        <v>4456</v>
      </c>
      <c r="C2008" s="2" t="s">
        <v>12976</v>
      </c>
      <c r="D2008" s="2">
        <v>694</v>
      </c>
      <c r="E2008" s="7">
        <v>1970</v>
      </c>
      <c r="F2008" s="5" t="s">
        <v>5173</v>
      </c>
      <c r="H2008" s="5" t="s">
        <v>2016</v>
      </c>
      <c r="I2008" s="6" t="s">
        <v>2017</v>
      </c>
      <c r="J2008" s="6" t="s">
        <v>13598</v>
      </c>
      <c r="K2008" s="17">
        <v>6</v>
      </c>
      <c r="L2008" s="17" t="s">
        <v>7730</v>
      </c>
      <c r="M2008" s="9">
        <v>0.3</v>
      </c>
      <c r="N2008" s="9"/>
      <c r="O2008" s="21"/>
      <c r="Q2008" s="29"/>
      <c r="U2008" s="17"/>
      <c r="V2008" s="2">
        <v>383</v>
      </c>
      <c r="Y2008" t="str">
        <f t="shared" si="136"/>
        <v/>
      </c>
      <c r="AA2008" t="str">
        <f t="shared" si="137"/>
        <v/>
      </c>
      <c r="AC2008" s="7"/>
      <c r="AD2008" t="s">
        <v>2017</v>
      </c>
      <c r="AE2008">
        <f t="shared" si="138"/>
        <v>0</v>
      </c>
      <c r="AG2008" s="2"/>
      <c r="AH2008" t="s">
        <v>2361</v>
      </c>
      <c r="AI2008" s="7" t="s">
        <v>4610</v>
      </c>
    </row>
    <row r="2009" spans="1:35" ht="11" customHeight="1" outlineLevel="1" x14ac:dyDescent="0.25">
      <c r="A2009" t="s">
        <v>4456</v>
      </c>
      <c r="C2009" s="2" t="s">
        <v>12976</v>
      </c>
      <c r="D2009" s="2">
        <v>695</v>
      </c>
      <c r="E2009" s="7">
        <v>1970</v>
      </c>
      <c r="F2009" s="5" t="s">
        <v>3421</v>
      </c>
      <c r="H2009" s="5" t="s">
        <v>232</v>
      </c>
      <c r="I2009" s="6" t="s">
        <v>6386</v>
      </c>
      <c r="J2009" s="6" t="s">
        <v>13598</v>
      </c>
      <c r="K2009" s="17">
        <v>6</v>
      </c>
      <c r="L2009" s="17" t="s">
        <v>7730</v>
      </c>
      <c r="M2009" s="9">
        <v>0.3</v>
      </c>
      <c r="N2009" s="9"/>
      <c r="O2009" s="21"/>
      <c r="Q2009" s="29"/>
      <c r="U2009" s="17"/>
      <c r="V2009" s="2" t="s">
        <v>4962</v>
      </c>
      <c r="Y2009" t="str">
        <f t="shared" si="136"/>
        <v/>
      </c>
      <c r="AA2009" t="str">
        <f t="shared" si="137"/>
        <v/>
      </c>
      <c r="AC2009" s="7"/>
      <c r="AD2009" t="s">
        <v>6386</v>
      </c>
      <c r="AE2009">
        <f t="shared" si="138"/>
        <v>0</v>
      </c>
      <c r="AG2009" s="2"/>
      <c r="AH2009" t="s">
        <v>2361</v>
      </c>
      <c r="AI2009" s="7" t="s">
        <v>4610</v>
      </c>
    </row>
    <row r="2010" spans="1:35" ht="11" customHeight="1" outlineLevel="1" x14ac:dyDescent="0.25">
      <c r="A2010" t="s">
        <v>4456</v>
      </c>
      <c r="C2010" s="2" t="s">
        <v>12976</v>
      </c>
      <c r="D2010" s="2" t="s">
        <v>4062</v>
      </c>
      <c r="E2010" s="7">
        <v>1970</v>
      </c>
      <c r="F2010" s="5" t="s">
        <v>6834</v>
      </c>
      <c r="H2010" s="5" t="s">
        <v>2290</v>
      </c>
      <c r="I2010" s="6" t="s">
        <v>6242</v>
      </c>
      <c r="J2010" s="6"/>
      <c r="K2010" s="17">
        <v>5</v>
      </c>
      <c r="L2010" s="17" t="s">
        <v>7730</v>
      </c>
      <c r="M2010" s="9">
        <v>0.3</v>
      </c>
      <c r="N2010" s="9"/>
      <c r="O2010" s="21"/>
      <c r="Q2010" s="29"/>
      <c r="U2010" s="17"/>
      <c r="V2010" s="2" t="s">
        <v>825</v>
      </c>
      <c r="Y2010" t="str">
        <f t="shared" si="136"/>
        <v/>
      </c>
      <c r="AA2010" t="str">
        <f t="shared" si="137"/>
        <v/>
      </c>
      <c r="AC2010" s="7"/>
      <c r="AD2010" t="s">
        <v>6242</v>
      </c>
      <c r="AE2010">
        <f t="shared" si="138"/>
        <v>0</v>
      </c>
      <c r="AG2010" s="2"/>
      <c r="AH2010" t="s">
        <v>6243</v>
      </c>
      <c r="AI2010" s="7" t="s">
        <v>4610</v>
      </c>
    </row>
    <row r="2011" spans="1:35" ht="11" customHeight="1" outlineLevel="1" x14ac:dyDescent="0.25">
      <c r="A2011" t="s">
        <v>4456</v>
      </c>
      <c r="C2011" s="2" t="s">
        <v>12976</v>
      </c>
      <c r="D2011" s="2" t="s">
        <v>4062</v>
      </c>
      <c r="E2011" s="7">
        <v>1970</v>
      </c>
      <c r="F2011" s="5" t="s">
        <v>233</v>
      </c>
      <c r="H2011" s="5" t="s">
        <v>1577</v>
      </c>
      <c r="I2011" s="6" t="s">
        <v>5172</v>
      </c>
      <c r="J2011" s="6"/>
      <c r="K2011" s="17">
        <v>4</v>
      </c>
      <c r="L2011" s="17" t="s">
        <v>7730</v>
      </c>
      <c r="M2011" s="9">
        <v>0.5</v>
      </c>
      <c r="N2011" s="9"/>
      <c r="O2011" s="21"/>
      <c r="Q2011" s="29"/>
      <c r="U2011" s="17"/>
      <c r="V2011" s="2" t="s">
        <v>4963</v>
      </c>
      <c r="Y2011" t="str">
        <f t="shared" si="136"/>
        <v/>
      </c>
      <c r="AA2011" t="str">
        <f t="shared" si="137"/>
        <v/>
      </c>
      <c r="AC2011" s="7"/>
      <c r="AD2011" t="s">
        <v>5172</v>
      </c>
      <c r="AE2011">
        <f t="shared" si="138"/>
        <v>0</v>
      </c>
      <c r="AG2011" s="2"/>
      <c r="AH2011" t="s">
        <v>2361</v>
      </c>
      <c r="AI2011" s="7" t="s">
        <v>4610</v>
      </c>
    </row>
    <row r="2012" spans="1:35" ht="11" customHeight="1" outlineLevel="1" x14ac:dyDescent="0.25">
      <c r="A2012" t="s">
        <v>4456</v>
      </c>
      <c r="C2012" s="2" t="s">
        <v>12976</v>
      </c>
      <c r="D2012" s="2">
        <v>739</v>
      </c>
      <c r="E2012" s="7">
        <v>1971</v>
      </c>
      <c r="F2012" s="5" t="s">
        <v>421</v>
      </c>
      <c r="H2012" s="5" t="s">
        <v>422</v>
      </c>
      <c r="I2012" s="6" t="s">
        <v>6809</v>
      </c>
      <c r="J2012" s="6" t="s">
        <v>13599</v>
      </c>
      <c r="K2012" s="17">
        <v>5</v>
      </c>
      <c r="L2012" s="17" t="s">
        <v>7730</v>
      </c>
      <c r="M2012" s="9">
        <v>0.5</v>
      </c>
      <c r="N2012" s="9"/>
      <c r="O2012" s="21"/>
      <c r="Q2012" s="29"/>
      <c r="U2012" s="17"/>
      <c r="V2012" s="2">
        <v>413</v>
      </c>
      <c r="Y2012" t="str">
        <f t="shared" si="136"/>
        <v/>
      </c>
      <c r="AA2012" t="str">
        <f t="shared" si="137"/>
        <v/>
      </c>
      <c r="AC2012" s="7"/>
      <c r="AD2012" t="s">
        <v>6809</v>
      </c>
      <c r="AE2012">
        <f t="shared" si="138"/>
        <v>0</v>
      </c>
      <c r="AG2012" s="2"/>
      <c r="AH2012" t="s">
        <v>2361</v>
      </c>
      <c r="AI2012" s="7" t="s">
        <v>4610</v>
      </c>
    </row>
    <row r="2013" spans="1:35" ht="11" customHeight="1" outlineLevel="1" x14ac:dyDescent="0.25">
      <c r="A2013" t="s">
        <v>4456</v>
      </c>
      <c r="C2013" s="2" t="s">
        <v>12976</v>
      </c>
      <c r="D2013" s="2" t="s">
        <v>13601</v>
      </c>
      <c r="E2013" s="7">
        <v>1974</v>
      </c>
      <c r="F2013" s="5" t="s">
        <v>4838</v>
      </c>
      <c r="H2013" s="5" t="s">
        <v>5398</v>
      </c>
      <c r="I2013" s="6" t="s">
        <v>4839</v>
      </c>
      <c r="J2013" s="6" t="s">
        <v>13600</v>
      </c>
      <c r="K2013" s="17">
        <v>5</v>
      </c>
      <c r="L2013" s="17" t="s">
        <v>7732</v>
      </c>
      <c r="M2013" s="9"/>
      <c r="N2013" s="9"/>
      <c r="O2013" s="21"/>
      <c r="Q2013" s="29"/>
      <c r="U2013" s="17"/>
      <c r="V2013" s="2">
        <v>452</v>
      </c>
      <c r="Y2013" t="str">
        <f t="shared" si="136"/>
        <v/>
      </c>
      <c r="AA2013" t="str">
        <f t="shared" si="137"/>
        <v/>
      </c>
      <c r="AC2013" s="7"/>
      <c r="AD2013" t="s">
        <v>4839</v>
      </c>
      <c r="AE2013">
        <f t="shared" si="138"/>
        <v>0</v>
      </c>
      <c r="AG2013" s="2"/>
      <c r="AH2013" t="s">
        <v>772</v>
      </c>
      <c r="AI2013" s="7" t="s">
        <v>4610</v>
      </c>
    </row>
    <row r="2014" spans="1:35" ht="11" customHeight="1" outlineLevel="1" x14ac:dyDescent="0.25">
      <c r="A2014" t="s">
        <v>4456</v>
      </c>
      <c r="C2014" s="2" t="s">
        <v>12976</v>
      </c>
      <c r="D2014" s="2">
        <v>789</v>
      </c>
      <c r="E2014" s="7">
        <v>1974</v>
      </c>
      <c r="F2014" s="5" t="s">
        <v>6245</v>
      </c>
      <c r="H2014" s="5" t="s">
        <v>3352</v>
      </c>
      <c r="I2014" s="6" t="s">
        <v>3353</v>
      </c>
      <c r="J2014" s="6" t="s">
        <v>13602</v>
      </c>
      <c r="K2014" s="17">
        <v>6</v>
      </c>
      <c r="L2014" s="17" t="s">
        <v>7730</v>
      </c>
      <c r="M2014" s="9">
        <v>0.7</v>
      </c>
      <c r="N2014" s="9"/>
      <c r="O2014" s="21"/>
      <c r="Q2014" s="29"/>
      <c r="U2014" s="17"/>
      <c r="V2014" s="2">
        <v>453</v>
      </c>
      <c r="Y2014" t="str">
        <f t="shared" si="136"/>
        <v/>
      </c>
      <c r="AA2014" t="str">
        <f t="shared" si="137"/>
        <v/>
      </c>
      <c r="AC2014" s="7"/>
      <c r="AD2014" t="s">
        <v>3353</v>
      </c>
      <c r="AE2014">
        <f t="shared" si="138"/>
        <v>0</v>
      </c>
      <c r="AG2014" s="2"/>
      <c r="AH2014" t="s">
        <v>3354</v>
      </c>
      <c r="AI2014" s="7" t="s">
        <v>4610</v>
      </c>
    </row>
    <row r="2015" spans="1:35" ht="11" customHeight="1" outlineLevel="1" x14ac:dyDescent="0.25">
      <c r="A2015" t="s">
        <v>4456</v>
      </c>
      <c r="C2015" s="2" t="s">
        <v>12976</v>
      </c>
      <c r="D2015" s="2">
        <v>791</v>
      </c>
      <c r="E2015" s="7">
        <v>1974</v>
      </c>
      <c r="F2015" s="5" t="s">
        <v>13604</v>
      </c>
      <c r="H2015" s="5" t="s">
        <v>1674</v>
      </c>
      <c r="I2015" s="6" t="s">
        <v>13605</v>
      </c>
      <c r="J2015" s="6" t="s">
        <v>13606</v>
      </c>
      <c r="K2015" s="17">
        <v>6</v>
      </c>
      <c r="L2015" s="17" t="s">
        <v>7730</v>
      </c>
      <c r="M2015" s="9">
        <v>0.4</v>
      </c>
      <c r="N2015" s="9"/>
      <c r="O2015" s="21"/>
      <c r="Q2015" s="29"/>
      <c r="U2015" s="17"/>
      <c r="V2015" s="2"/>
      <c r="Y2015" t="str">
        <f t="shared" si="136"/>
        <v/>
      </c>
      <c r="AA2015" t="str">
        <f t="shared" si="137"/>
        <v/>
      </c>
      <c r="AC2015" s="7"/>
      <c r="AD2015" t="s">
        <v>13605</v>
      </c>
      <c r="AE2015">
        <f t="shared" si="138"/>
        <v>0</v>
      </c>
      <c r="AG2015" s="2"/>
      <c r="AI2015" s="7"/>
    </row>
    <row r="2016" spans="1:35" ht="11" customHeight="1" outlineLevel="1" x14ac:dyDescent="0.25">
      <c r="A2016" t="s">
        <v>4456</v>
      </c>
      <c r="C2016" s="2" t="s">
        <v>12976</v>
      </c>
      <c r="D2016" s="2">
        <v>792</v>
      </c>
      <c r="E2016" s="7">
        <v>1974</v>
      </c>
      <c r="F2016" s="5" t="s">
        <v>13604</v>
      </c>
      <c r="H2016" s="5" t="s">
        <v>1674</v>
      </c>
      <c r="I2016" s="6" t="s">
        <v>6174</v>
      </c>
      <c r="J2016" s="6" t="s">
        <v>13606</v>
      </c>
      <c r="K2016" s="17">
        <v>5</v>
      </c>
      <c r="L2016" s="17" t="s">
        <v>7730</v>
      </c>
      <c r="M2016" s="9">
        <v>0.4</v>
      </c>
      <c r="N2016" s="9"/>
      <c r="O2016" s="21"/>
      <c r="Q2016" s="29"/>
      <c r="U2016" s="17"/>
      <c r="V2016" s="2"/>
      <c r="Y2016" t="str">
        <f t="shared" si="136"/>
        <v/>
      </c>
      <c r="AA2016" t="str">
        <f t="shared" si="137"/>
        <v/>
      </c>
      <c r="AC2016" s="7"/>
      <c r="AD2016" t="s">
        <v>6174</v>
      </c>
      <c r="AE2016">
        <f t="shared" si="138"/>
        <v>0</v>
      </c>
      <c r="AG2016" s="2"/>
      <c r="AI2016" s="7"/>
    </row>
    <row r="2017" spans="1:35" ht="11" customHeight="1" outlineLevel="1" x14ac:dyDescent="0.25">
      <c r="A2017" t="s">
        <v>4456</v>
      </c>
      <c r="C2017" s="2" t="s">
        <v>12976</v>
      </c>
      <c r="D2017" s="2" t="s">
        <v>13603</v>
      </c>
      <c r="E2017" s="7">
        <v>1974</v>
      </c>
      <c r="F2017" s="5" t="s">
        <v>4838</v>
      </c>
      <c r="H2017" s="5" t="s">
        <v>1674</v>
      </c>
      <c r="I2017" s="6" t="s">
        <v>6174</v>
      </c>
      <c r="J2017" s="6" t="s">
        <v>13606</v>
      </c>
      <c r="K2017" s="17">
        <v>5</v>
      </c>
      <c r="L2017" s="17" t="s">
        <v>7732</v>
      </c>
      <c r="M2017" s="9"/>
      <c r="N2017" s="9"/>
      <c r="O2017" s="21"/>
      <c r="Q2017" s="29"/>
      <c r="U2017" s="17"/>
      <c r="V2017" s="2"/>
      <c r="Y2017" t="str">
        <f t="shared" si="136"/>
        <v/>
      </c>
      <c r="AA2017" t="str">
        <f t="shared" si="137"/>
        <v/>
      </c>
      <c r="AC2017" s="7"/>
      <c r="AD2017" t="s">
        <v>6174</v>
      </c>
      <c r="AE2017">
        <f t="shared" si="138"/>
        <v>0</v>
      </c>
      <c r="AG2017" s="2"/>
      <c r="AI2017" s="7"/>
    </row>
    <row r="2018" spans="1:35" ht="11" customHeight="1" outlineLevel="1" x14ac:dyDescent="0.25">
      <c r="A2018" t="s">
        <v>4456</v>
      </c>
      <c r="C2018" s="2" t="s">
        <v>12976</v>
      </c>
      <c r="D2018" s="2">
        <v>844</v>
      </c>
      <c r="E2018" s="7">
        <v>1977</v>
      </c>
      <c r="F2018" s="5" t="s">
        <v>637</v>
      </c>
      <c r="H2018" s="5" t="s">
        <v>5398</v>
      </c>
      <c r="I2018" s="6" t="s">
        <v>5354</v>
      </c>
      <c r="J2018" s="6" t="s">
        <v>13607</v>
      </c>
      <c r="K2018" s="17">
        <v>1</v>
      </c>
      <c r="L2018" s="17" t="s">
        <v>7730</v>
      </c>
      <c r="M2018" s="9">
        <v>1</v>
      </c>
      <c r="N2018" s="9"/>
      <c r="O2018" s="21"/>
      <c r="Q2018" s="29"/>
      <c r="U2018" s="17"/>
      <c r="V2018" s="2">
        <v>503</v>
      </c>
      <c r="Y2018" t="str">
        <f t="shared" si="136"/>
        <v/>
      </c>
      <c r="AA2018" t="str">
        <f t="shared" si="137"/>
        <v/>
      </c>
      <c r="AC2018" s="7"/>
      <c r="AD2018" t="s">
        <v>5354</v>
      </c>
      <c r="AE2018">
        <f t="shared" si="138"/>
        <v>0</v>
      </c>
      <c r="AG2018" s="2"/>
      <c r="AH2018" t="s">
        <v>5355</v>
      </c>
      <c r="AI2018" s="7" t="s">
        <v>4610</v>
      </c>
    </row>
    <row r="2019" spans="1:35" ht="11" customHeight="1" outlineLevel="1" x14ac:dyDescent="0.25">
      <c r="A2019" t="s">
        <v>4456</v>
      </c>
      <c r="C2019" s="2" t="s">
        <v>12976</v>
      </c>
      <c r="D2019" s="2">
        <v>897</v>
      </c>
      <c r="E2019" s="7">
        <v>1980</v>
      </c>
      <c r="F2019" s="5" t="s">
        <v>4766</v>
      </c>
      <c r="H2019" s="5" t="s">
        <v>5398</v>
      </c>
      <c r="I2019" s="6" t="s">
        <v>4767</v>
      </c>
      <c r="J2019" s="6" t="s">
        <v>13608</v>
      </c>
      <c r="K2019" s="17">
        <v>5</v>
      </c>
      <c r="L2019" s="17" t="s">
        <v>7730</v>
      </c>
      <c r="M2019" s="9">
        <v>0.6</v>
      </c>
      <c r="N2019" s="9"/>
      <c r="O2019" s="21"/>
      <c r="Q2019" s="29"/>
      <c r="U2019" s="17"/>
      <c r="V2019" s="2">
        <v>563</v>
      </c>
      <c r="Y2019" t="str">
        <f t="shared" si="136"/>
        <v/>
      </c>
      <c r="AA2019" t="str">
        <f t="shared" si="137"/>
        <v/>
      </c>
      <c r="AC2019" s="7"/>
      <c r="AD2019" t="s">
        <v>4767</v>
      </c>
      <c r="AE2019">
        <f t="shared" si="138"/>
        <v>0</v>
      </c>
      <c r="AG2019" s="2"/>
      <c r="AH2019" t="s">
        <v>4768</v>
      </c>
      <c r="AI2019" s="7" t="s">
        <v>4610</v>
      </c>
    </row>
    <row r="2020" spans="1:35" ht="11" customHeight="1" outlineLevel="1" x14ac:dyDescent="0.25">
      <c r="A2020" t="s">
        <v>4456</v>
      </c>
      <c r="C2020" s="2" t="s">
        <v>12976</v>
      </c>
      <c r="D2020" s="2">
        <v>921</v>
      </c>
      <c r="E2020" s="7">
        <v>1981</v>
      </c>
      <c r="F2020" s="5" t="s">
        <v>4766</v>
      </c>
      <c r="H2020" s="5" t="s">
        <v>5398</v>
      </c>
      <c r="I2020" s="6" t="s">
        <v>5376</v>
      </c>
      <c r="J2020" s="6" t="s">
        <v>7074</v>
      </c>
      <c r="K2020" s="17">
        <v>5</v>
      </c>
      <c r="L2020" s="17" t="s">
        <v>7730</v>
      </c>
      <c r="M2020" s="9">
        <v>0.6</v>
      </c>
      <c r="N2020" s="9"/>
      <c r="O2020" s="21"/>
      <c r="Q2020" s="29"/>
      <c r="U2020" s="17"/>
      <c r="V2020" s="2">
        <v>588</v>
      </c>
      <c r="Y2020" t="str">
        <f t="shared" si="136"/>
        <v/>
      </c>
      <c r="AA2020" t="str">
        <f t="shared" si="137"/>
        <v/>
      </c>
      <c r="AC2020" s="7"/>
      <c r="AD2020" t="s">
        <v>5376</v>
      </c>
      <c r="AE2020">
        <f t="shared" si="138"/>
        <v>0</v>
      </c>
      <c r="AG2020" s="2"/>
      <c r="AH2020" t="s">
        <v>2985</v>
      </c>
      <c r="AI2020" s="7" t="s">
        <v>4610</v>
      </c>
    </row>
    <row r="2021" spans="1:35" ht="11" customHeight="1" outlineLevel="1" x14ac:dyDescent="0.25">
      <c r="A2021" t="s">
        <v>4456</v>
      </c>
      <c r="C2021" s="2" t="s">
        <v>12976</v>
      </c>
      <c r="D2021" s="2">
        <v>922</v>
      </c>
      <c r="E2021" s="7">
        <v>1981</v>
      </c>
      <c r="F2021" s="5" t="s">
        <v>4766</v>
      </c>
      <c r="H2021" s="5" t="s">
        <v>5398</v>
      </c>
      <c r="I2021" s="6" t="s">
        <v>5172</v>
      </c>
      <c r="J2021" s="6" t="s">
        <v>7074</v>
      </c>
      <c r="K2021" s="17">
        <v>4</v>
      </c>
      <c r="L2021" s="17" t="s">
        <v>7730</v>
      </c>
      <c r="M2021" s="9">
        <v>0.6</v>
      </c>
      <c r="N2021" s="9"/>
      <c r="O2021" s="21"/>
      <c r="Q2021" s="29"/>
      <c r="U2021" s="17"/>
      <c r="V2021" s="2">
        <v>587</v>
      </c>
      <c r="Y2021" t="str">
        <f t="shared" si="136"/>
        <v/>
      </c>
      <c r="AA2021" t="str">
        <f t="shared" si="137"/>
        <v/>
      </c>
      <c r="AC2021" s="7"/>
      <c r="AD2021" t="s">
        <v>5172</v>
      </c>
      <c r="AE2021">
        <f t="shared" si="138"/>
        <v>0</v>
      </c>
      <c r="AG2021" s="2"/>
      <c r="AH2021" t="s">
        <v>2361</v>
      </c>
      <c r="AI2021" s="7" t="s">
        <v>4610</v>
      </c>
    </row>
    <row r="2022" spans="1:35" ht="11" customHeight="1" outlineLevel="1" x14ac:dyDescent="0.25">
      <c r="A2022" t="s">
        <v>4456</v>
      </c>
      <c r="C2022" s="2" t="s">
        <v>12976</v>
      </c>
      <c r="D2022" s="2">
        <v>1019</v>
      </c>
      <c r="E2022" s="7">
        <v>1984</v>
      </c>
      <c r="F2022" s="5" t="s">
        <v>3761</v>
      </c>
      <c r="H2022" s="5" t="s">
        <v>5398</v>
      </c>
      <c r="I2022" s="6" t="s">
        <v>13612</v>
      </c>
      <c r="J2022" s="6" t="s">
        <v>13609</v>
      </c>
      <c r="K2022" s="17">
        <v>2</v>
      </c>
      <c r="L2022" s="17" t="s">
        <v>7730</v>
      </c>
      <c r="M2022" s="9">
        <v>0.2</v>
      </c>
      <c r="N2022" s="9"/>
      <c r="O2022" s="21"/>
      <c r="Q2022" s="29"/>
      <c r="U2022" s="17"/>
      <c r="V2022" s="2"/>
      <c r="Y2022" t="str">
        <f t="shared" si="136"/>
        <v/>
      </c>
      <c r="AA2022" t="str">
        <f t="shared" si="137"/>
        <v/>
      </c>
      <c r="AC2022" s="7"/>
      <c r="AD2022" t="s">
        <v>13612</v>
      </c>
      <c r="AE2022">
        <f t="shared" si="138"/>
        <v>0</v>
      </c>
      <c r="AG2022" s="2"/>
      <c r="AI2022" s="7"/>
    </row>
    <row r="2023" spans="1:35" ht="11" customHeight="1" outlineLevel="1" x14ac:dyDescent="0.25">
      <c r="A2023" t="s">
        <v>4456</v>
      </c>
      <c r="C2023" s="2" t="s">
        <v>12976</v>
      </c>
      <c r="D2023" s="2">
        <v>1023</v>
      </c>
      <c r="E2023" s="7">
        <v>1984</v>
      </c>
      <c r="F2023" s="5" t="s">
        <v>3761</v>
      </c>
      <c r="H2023" s="5" t="s">
        <v>5398</v>
      </c>
      <c r="I2023" s="6" t="s">
        <v>5890</v>
      </c>
      <c r="J2023" s="6" t="s">
        <v>13609</v>
      </c>
      <c r="K2023" s="17">
        <v>4</v>
      </c>
      <c r="L2023" s="17" t="s">
        <v>7732</v>
      </c>
      <c r="M2023" s="9"/>
      <c r="N2023" s="9"/>
      <c r="O2023" s="21"/>
      <c r="Q2023" s="29"/>
      <c r="U2023" s="17"/>
      <c r="V2023" s="2"/>
      <c r="Y2023" t="str">
        <f t="shared" si="136"/>
        <v/>
      </c>
      <c r="AA2023" t="str">
        <f t="shared" si="137"/>
        <v/>
      </c>
      <c r="AC2023" s="7"/>
      <c r="AD2023" t="s">
        <v>5890</v>
      </c>
      <c r="AE2023">
        <f t="shared" si="138"/>
        <v>0</v>
      </c>
      <c r="AG2023" s="2"/>
      <c r="AI2023" s="7"/>
    </row>
    <row r="2024" spans="1:35" ht="11" customHeight="1" outlineLevel="1" x14ac:dyDescent="0.25">
      <c r="A2024" t="s">
        <v>4456</v>
      </c>
      <c r="C2024" s="2" t="s">
        <v>12976</v>
      </c>
      <c r="D2024" s="2">
        <v>1028</v>
      </c>
      <c r="E2024" s="7">
        <v>1984</v>
      </c>
      <c r="F2024" s="5" t="s">
        <v>3761</v>
      </c>
      <c r="H2024" s="5" t="s">
        <v>5398</v>
      </c>
      <c r="I2024" s="6" t="s">
        <v>4481</v>
      </c>
      <c r="J2024" s="6" t="s">
        <v>13609</v>
      </c>
      <c r="K2024" s="17">
        <v>3</v>
      </c>
      <c r="L2024" s="17" t="s">
        <v>7730</v>
      </c>
      <c r="M2024" s="9">
        <v>1.5</v>
      </c>
      <c r="N2024" s="9"/>
      <c r="O2024" s="21"/>
      <c r="Q2024" s="29"/>
      <c r="U2024" s="17"/>
      <c r="V2024" s="2" t="s">
        <v>5375</v>
      </c>
      <c r="Y2024" t="str">
        <f t="shared" si="136"/>
        <v/>
      </c>
      <c r="AA2024" t="str">
        <f t="shared" si="137"/>
        <v/>
      </c>
      <c r="AC2024" s="7"/>
      <c r="AD2024" t="s">
        <v>4481</v>
      </c>
      <c r="AE2024">
        <f t="shared" si="138"/>
        <v>0</v>
      </c>
      <c r="AG2024" s="2"/>
      <c r="AH2024" t="s">
        <v>4482</v>
      </c>
      <c r="AI2024" s="7" t="s">
        <v>4610</v>
      </c>
    </row>
    <row r="2025" spans="1:35" ht="11" customHeight="1" outlineLevel="1" x14ac:dyDescent="0.25">
      <c r="A2025" t="s">
        <v>4456</v>
      </c>
      <c r="C2025" s="2" t="s">
        <v>12976</v>
      </c>
      <c r="D2025" s="2" t="s">
        <v>13610</v>
      </c>
      <c r="E2025" s="7">
        <v>1984</v>
      </c>
      <c r="F2025" s="5" t="s">
        <v>13611</v>
      </c>
      <c r="H2025" s="5" t="s">
        <v>5398</v>
      </c>
      <c r="I2025" s="6" t="s">
        <v>7111</v>
      </c>
      <c r="J2025" s="6" t="s">
        <v>13609</v>
      </c>
      <c r="K2025" s="17">
        <v>3</v>
      </c>
      <c r="L2025" s="17" t="s">
        <v>7732</v>
      </c>
      <c r="M2025" s="9"/>
      <c r="N2025" s="9"/>
      <c r="O2025" s="21"/>
      <c r="Q2025" s="29"/>
      <c r="U2025" s="17"/>
      <c r="V2025" s="2"/>
      <c r="Y2025" t="str">
        <f t="shared" si="136"/>
        <v/>
      </c>
      <c r="AA2025">
        <f t="shared" si="137"/>
        <v>1</v>
      </c>
      <c r="AC2025" s="7"/>
      <c r="AD2025" t="s">
        <v>7111</v>
      </c>
      <c r="AE2025">
        <f t="shared" si="138"/>
        <v>0</v>
      </c>
      <c r="AG2025" s="2"/>
      <c r="AI2025" s="7"/>
    </row>
    <row r="2026" spans="1:35" ht="11" customHeight="1" outlineLevel="1" x14ac:dyDescent="0.25">
      <c r="A2026" t="s">
        <v>4456</v>
      </c>
      <c r="C2026" s="2" t="s">
        <v>12976</v>
      </c>
      <c r="D2026" s="2">
        <v>1103</v>
      </c>
      <c r="E2026" s="7">
        <v>1986</v>
      </c>
      <c r="F2026" s="5" t="s">
        <v>4769</v>
      </c>
      <c r="H2026" s="5" t="s">
        <v>5398</v>
      </c>
      <c r="I2026" s="6" t="s">
        <v>4770</v>
      </c>
      <c r="J2026" s="6" t="s">
        <v>9078</v>
      </c>
      <c r="K2026" s="17">
        <v>4</v>
      </c>
      <c r="L2026" s="17" t="s">
        <v>7730</v>
      </c>
      <c r="M2026" s="9">
        <v>1.2</v>
      </c>
      <c r="N2026" s="9"/>
      <c r="O2026" s="21"/>
      <c r="Q2026" s="29"/>
      <c r="U2026" s="17"/>
      <c r="V2026" s="2">
        <v>719</v>
      </c>
      <c r="Y2026" t="str">
        <f t="shared" si="136"/>
        <v/>
      </c>
      <c r="AA2026" t="str">
        <f t="shared" si="137"/>
        <v/>
      </c>
      <c r="AC2026" s="7"/>
      <c r="AD2026" t="s">
        <v>4770</v>
      </c>
      <c r="AE2026">
        <f t="shared" si="138"/>
        <v>0</v>
      </c>
      <c r="AG2026" s="2"/>
      <c r="AH2026" t="s">
        <v>4771</v>
      </c>
      <c r="AI2026" s="7" t="s">
        <v>4610</v>
      </c>
    </row>
    <row r="2027" spans="1:35" ht="11" customHeight="1" outlineLevel="1" x14ac:dyDescent="0.25">
      <c r="A2027" t="s">
        <v>4456</v>
      </c>
      <c r="C2027" s="2" t="s">
        <v>12976</v>
      </c>
      <c r="D2027" s="2" t="s">
        <v>12350</v>
      </c>
      <c r="E2027" s="7">
        <v>1986</v>
      </c>
      <c r="F2027" s="5" t="s">
        <v>11956</v>
      </c>
      <c r="H2027" s="5" t="s">
        <v>5398</v>
      </c>
      <c r="I2027" s="6" t="s">
        <v>2587</v>
      </c>
      <c r="J2027" s="6" t="s">
        <v>9078</v>
      </c>
      <c r="K2027" s="17">
        <v>4</v>
      </c>
      <c r="L2027" s="17" t="s">
        <v>7730</v>
      </c>
      <c r="M2027" s="9">
        <v>25</v>
      </c>
      <c r="N2027" s="9"/>
      <c r="O2027" s="21"/>
      <c r="Q2027" s="29"/>
      <c r="S2027">
        <v>1</v>
      </c>
      <c r="T2027">
        <v>1</v>
      </c>
      <c r="U2027" s="17"/>
      <c r="V2027" s="2" t="s">
        <v>1858</v>
      </c>
      <c r="Y2027" t="str">
        <f t="shared" si="136"/>
        <v/>
      </c>
      <c r="AA2027">
        <f t="shared" si="137"/>
        <v>1</v>
      </c>
      <c r="AC2027" s="7"/>
      <c r="AD2027" t="s">
        <v>2587</v>
      </c>
      <c r="AE2027">
        <f t="shared" si="138"/>
        <v>0</v>
      </c>
      <c r="AG2027" s="2"/>
      <c r="AH2027" t="s">
        <v>4771</v>
      </c>
      <c r="AI2027" s="7" t="s">
        <v>4922</v>
      </c>
    </row>
    <row r="2028" spans="1:35" ht="11" customHeight="1" outlineLevel="1" x14ac:dyDescent="0.25">
      <c r="A2028" t="s">
        <v>4456</v>
      </c>
      <c r="C2028" s="2" t="s">
        <v>12976</v>
      </c>
      <c r="D2028" s="2">
        <v>1104</v>
      </c>
      <c r="E2028" s="7">
        <v>1986</v>
      </c>
      <c r="F2028" s="5" t="s">
        <v>2590</v>
      </c>
      <c r="H2028" s="5" t="s">
        <v>5398</v>
      </c>
      <c r="I2028" s="6" t="s">
        <v>6340</v>
      </c>
      <c r="J2028" s="6" t="s">
        <v>9078</v>
      </c>
      <c r="K2028" s="17">
        <v>4</v>
      </c>
      <c r="L2028" s="17" t="s">
        <v>20076</v>
      </c>
      <c r="M2028" s="9"/>
      <c r="N2028" s="9"/>
      <c r="O2028" s="21"/>
      <c r="Q2028" s="29"/>
      <c r="U2028" s="17"/>
      <c r="V2028" s="2">
        <v>720</v>
      </c>
      <c r="Y2028" t="str">
        <f t="shared" si="136"/>
        <v/>
      </c>
      <c r="AA2028" t="str">
        <f t="shared" si="137"/>
        <v/>
      </c>
      <c r="AC2028" s="7"/>
      <c r="AD2028" t="s">
        <v>6340</v>
      </c>
      <c r="AE2028">
        <f t="shared" si="138"/>
        <v>0</v>
      </c>
      <c r="AG2028" s="2"/>
      <c r="AH2028" t="s">
        <v>2985</v>
      </c>
      <c r="AI2028" s="7" t="s">
        <v>4610</v>
      </c>
    </row>
    <row r="2029" spans="1:35" ht="11" customHeight="1" outlineLevel="1" x14ac:dyDescent="0.25">
      <c r="A2029" t="s">
        <v>4456</v>
      </c>
      <c r="C2029" s="2" t="s">
        <v>12976</v>
      </c>
      <c r="D2029" s="2" t="s">
        <v>13613</v>
      </c>
      <c r="E2029" s="7">
        <v>1986</v>
      </c>
      <c r="F2029" s="5" t="s">
        <v>13464</v>
      </c>
      <c r="H2029" s="5" t="s">
        <v>5398</v>
      </c>
      <c r="I2029" s="6" t="s">
        <v>6340</v>
      </c>
      <c r="J2029" s="6" t="s">
        <v>9078</v>
      </c>
      <c r="K2029" s="17">
        <v>4</v>
      </c>
      <c r="L2029" s="17" t="s">
        <v>7730</v>
      </c>
      <c r="M2029" s="9">
        <v>2</v>
      </c>
      <c r="N2029" s="9"/>
      <c r="O2029" s="21"/>
      <c r="Q2029" s="29"/>
      <c r="U2029" s="17"/>
      <c r="V2029" s="2" t="s">
        <v>2482</v>
      </c>
      <c r="Y2029" t="str">
        <f t="shared" si="136"/>
        <v/>
      </c>
      <c r="AA2029">
        <f t="shared" si="137"/>
        <v>1</v>
      </c>
      <c r="AC2029" s="7"/>
      <c r="AD2029" t="s">
        <v>6340</v>
      </c>
      <c r="AE2029">
        <f t="shared" si="138"/>
        <v>0</v>
      </c>
      <c r="AG2029" s="2"/>
      <c r="AH2029" t="s">
        <v>2985</v>
      </c>
      <c r="AI2029" s="7" t="s">
        <v>4922</v>
      </c>
    </row>
    <row r="2030" spans="1:35" ht="11" customHeight="1" outlineLevel="1" x14ac:dyDescent="0.25">
      <c r="A2030" t="s">
        <v>4456</v>
      </c>
      <c r="C2030" s="2" t="s">
        <v>12976</v>
      </c>
      <c r="D2030" s="2">
        <v>1190</v>
      </c>
      <c r="E2030" s="7">
        <v>1988</v>
      </c>
      <c r="F2030" s="5" t="s">
        <v>2588</v>
      </c>
      <c r="H2030" s="5" t="s">
        <v>5398</v>
      </c>
      <c r="I2030" s="6" t="s">
        <v>5354</v>
      </c>
      <c r="J2030" s="6" t="s">
        <v>13614</v>
      </c>
      <c r="K2030" s="17">
        <v>3</v>
      </c>
      <c r="L2030" s="17" t="s">
        <v>7730</v>
      </c>
      <c r="M2030" s="9">
        <v>0.8</v>
      </c>
      <c r="N2030" s="9"/>
      <c r="O2030" s="21"/>
      <c r="Q2030" s="29"/>
      <c r="U2030" s="17"/>
      <c r="V2030" s="2">
        <v>773</v>
      </c>
      <c r="Y2030" t="str">
        <f t="shared" si="136"/>
        <v/>
      </c>
      <c r="AA2030" t="str">
        <f t="shared" si="137"/>
        <v/>
      </c>
      <c r="AC2030" s="7"/>
      <c r="AD2030" t="s">
        <v>5354</v>
      </c>
      <c r="AE2030">
        <f t="shared" si="138"/>
        <v>0</v>
      </c>
      <c r="AG2030" s="2"/>
      <c r="AH2030" t="s">
        <v>5355</v>
      </c>
      <c r="AI2030" s="7" t="s">
        <v>4610</v>
      </c>
    </row>
    <row r="2031" spans="1:35" ht="11" customHeight="1" outlineLevel="1" x14ac:dyDescent="0.25">
      <c r="A2031" t="s">
        <v>4456</v>
      </c>
      <c r="C2031" s="2" t="s">
        <v>12976</v>
      </c>
      <c r="D2031" s="2">
        <v>1197</v>
      </c>
      <c r="E2031" s="7">
        <v>1988</v>
      </c>
      <c r="F2031" s="5" t="s">
        <v>2308</v>
      </c>
      <c r="H2031" s="5" t="s">
        <v>13627</v>
      </c>
      <c r="I2031" s="6" t="s">
        <v>13615</v>
      </c>
      <c r="J2031" s="6" t="s">
        <v>13616</v>
      </c>
      <c r="K2031" s="17">
        <v>4</v>
      </c>
      <c r="L2031" s="17" t="s">
        <v>7730</v>
      </c>
      <c r="M2031" s="9">
        <v>0.5</v>
      </c>
      <c r="N2031" s="9"/>
      <c r="O2031" s="21"/>
      <c r="Q2031" s="29"/>
      <c r="U2031" s="17"/>
      <c r="V2031" s="2">
        <v>780</v>
      </c>
      <c r="Y2031" t="str">
        <f t="shared" si="136"/>
        <v/>
      </c>
      <c r="AA2031" t="str">
        <f t="shared" si="137"/>
        <v/>
      </c>
      <c r="AC2031" s="7"/>
      <c r="AD2031" t="s">
        <v>13615</v>
      </c>
      <c r="AE2031">
        <f t="shared" si="138"/>
        <v>0</v>
      </c>
      <c r="AG2031" s="2"/>
      <c r="AI2031" s="7"/>
    </row>
    <row r="2032" spans="1:35" ht="11" customHeight="1" outlineLevel="1" x14ac:dyDescent="0.25">
      <c r="A2032" t="s">
        <v>4456</v>
      </c>
      <c r="C2032" s="2" t="s">
        <v>12976</v>
      </c>
      <c r="D2032" s="2">
        <v>1198</v>
      </c>
      <c r="E2032" s="7">
        <v>1988</v>
      </c>
      <c r="F2032" s="5" t="s">
        <v>2308</v>
      </c>
      <c r="H2032" s="5" t="s">
        <v>13627</v>
      </c>
      <c r="I2032" s="6" t="s">
        <v>13615</v>
      </c>
      <c r="J2032" s="6" t="s">
        <v>13616</v>
      </c>
      <c r="K2032" s="17">
        <v>4</v>
      </c>
      <c r="L2032" s="17" t="s">
        <v>7730</v>
      </c>
      <c r="M2032" s="9">
        <v>0.5</v>
      </c>
      <c r="N2032" s="9"/>
      <c r="O2032" s="21"/>
      <c r="Q2032" s="29"/>
      <c r="U2032" s="17"/>
      <c r="V2032" s="2">
        <v>781</v>
      </c>
      <c r="Y2032" t="str">
        <f t="shared" si="136"/>
        <v/>
      </c>
      <c r="AA2032" t="str">
        <f t="shared" si="137"/>
        <v/>
      </c>
      <c r="AC2032" s="7"/>
      <c r="AD2032" t="s">
        <v>13615</v>
      </c>
      <c r="AE2032">
        <f t="shared" si="138"/>
        <v>0</v>
      </c>
      <c r="AG2032" s="2"/>
      <c r="AI2032" s="7"/>
    </row>
    <row r="2033" spans="1:35" ht="11" customHeight="1" outlineLevel="1" x14ac:dyDescent="0.25">
      <c r="A2033" t="s">
        <v>4456</v>
      </c>
      <c r="C2033" s="2" t="s">
        <v>12976</v>
      </c>
      <c r="D2033" s="2">
        <v>1199</v>
      </c>
      <c r="E2033" s="7">
        <v>1988</v>
      </c>
      <c r="F2033" s="5" t="s">
        <v>2308</v>
      </c>
      <c r="H2033" s="5" t="s">
        <v>3832</v>
      </c>
      <c r="I2033" s="6" t="s">
        <v>13615</v>
      </c>
      <c r="J2033" s="6" t="s">
        <v>13616</v>
      </c>
      <c r="K2033" s="17">
        <v>4</v>
      </c>
      <c r="L2033" s="17" t="s">
        <v>7730</v>
      </c>
      <c r="M2033" s="9">
        <v>3.45</v>
      </c>
      <c r="N2033" s="9"/>
      <c r="O2033" s="21"/>
      <c r="Q2033" s="29"/>
      <c r="U2033" s="17"/>
      <c r="V2033" s="2">
        <v>782</v>
      </c>
      <c r="Y2033" t="str">
        <f t="shared" si="136"/>
        <v/>
      </c>
      <c r="AA2033" t="str">
        <f t="shared" si="137"/>
        <v/>
      </c>
      <c r="AC2033" s="7"/>
      <c r="AD2033" t="s">
        <v>13615</v>
      </c>
      <c r="AE2033">
        <f t="shared" si="138"/>
        <v>0</v>
      </c>
      <c r="AG2033" s="2"/>
      <c r="AI2033" s="7"/>
    </row>
    <row r="2034" spans="1:35" ht="11" customHeight="1" outlineLevel="1" x14ac:dyDescent="0.25">
      <c r="A2034" t="s">
        <v>4456</v>
      </c>
      <c r="C2034" s="2" t="s">
        <v>12976</v>
      </c>
      <c r="D2034" s="2">
        <v>1200</v>
      </c>
      <c r="E2034" s="7">
        <v>1988</v>
      </c>
      <c r="F2034" s="5" t="s">
        <v>2308</v>
      </c>
      <c r="H2034" s="5" t="s">
        <v>3832</v>
      </c>
      <c r="I2034" s="6" t="s">
        <v>13615</v>
      </c>
      <c r="J2034" s="6" t="s">
        <v>13616</v>
      </c>
      <c r="K2034" s="17">
        <v>4</v>
      </c>
      <c r="L2034" s="17" t="s">
        <v>7730</v>
      </c>
      <c r="M2034" s="9">
        <v>3.45</v>
      </c>
      <c r="N2034" s="9"/>
      <c r="O2034" s="21"/>
      <c r="Q2034" s="29"/>
      <c r="U2034" s="17"/>
      <c r="V2034" s="2">
        <v>783</v>
      </c>
      <c r="Y2034" t="str">
        <f t="shared" si="136"/>
        <v/>
      </c>
      <c r="AA2034" t="str">
        <f t="shared" si="137"/>
        <v/>
      </c>
      <c r="AC2034" s="7"/>
      <c r="AD2034" t="s">
        <v>13615</v>
      </c>
      <c r="AE2034">
        <f t="shared" ref="AE2034:AE2065" si="139">COUNTIF(I2034,"*Fuji*")</f>
        <v>0</v>
      </c>
      <c r="AG2034" s="2"/>
      <c r="AI2034" s="7"/>
    </row>
    <row r="2035" spans="1:35" ht="11" customHeight="1" outlineLevel="1" x14ac:dyDescent="0.25">
      <c r="A2035" t="s">
        <v>4456</v>
      </c>
      <c r="C2035" s="2" t="s">
        <v>12976</v>
      </c>
      <c r="D2035" s="2" t="s">
        <v>13617</v>
      </c>
      <c r="E2035" s="7">
        <v>1988</v>
      </c>
      <c r="F2035" s="5" t="s">
        <v>13618</v>
      </c>
      <c r="H2035" s="5" t="s">
        <v>5398</v>
      </c>
      <c r="I2035" s="6" t="s">
        <v>948</v>
      </c>
      <c r="J2035" s="6" t="s">
        <v>13619</v>
      </c>
      <c r="K2035" s="17">
        <v>3</v>
      </c>
      <c r="L2035" s="17" t="s">
        <v>7732</v>
      </c>
      <c r="M2035" s="9"/>
      <c r="N2035" s="9"/>
      <c r="O2035" s="21"/>
      <c r="Q2035" s="29"/>
      <c r="U2035" s="17"/>
      <c r="V2035" s="2">
        <v>789</v>
      </c>
      <c r="Y2035" t="str">
        <f t="shared" si="136"/>
        <v/>
      </c>
      <c r="AA2035">
        <f t="shared" si="137"/>
        <v>1</v>
      </c>
      <c r="AC2035" s="7"/>
      <c r="AD2035" t="s">
        <v>948</v>
      </c>
      <c r="AE2035">
        <f t="shared" si="139"/>
        <v>0</v>
      </c>
      <c r="AG2035" s="2"/>
      <c r="AI2035" s="7"/>
    </row>
    <row r="2036" spans="1:35" ht="11" customHeight="1" outlineLevel="1" x14ac:dyDescent="0.25">
      <c r="A2036" t="s">
        <v>4456</v>
      </c>
      <c r="C2036" s="2" t="s">
        <v>12976</v>
      </c>
      <c r="D2036" s="2">
        <v>1227</v>
      </c>
      <c r="E2036" s="7">
        <v>1988</v>
      </c>
      <c r="F2036" s="5" t="s">
        <v>2530</v>
      </c>
      <c r="H2036" s="5" t="s">
        <v>5398</v>
      </c>
      <c r="I2036" s="6" t="s">
        <v>6386</v>
      </c>
      <c r="J2036" s="6" t="s">
        <v>13620</v>
      </c>
      <c r="K2036" s="17">
        <v>6</v>
      </c>
      <c r="L2036" s="17" t="s">
        <v>7732</v>
      </c>
      <c r="M2036" s="9"/>
      <c r="N2036" s="9"/>
      <c r="O2036" s="21"/>
      <c r="Q2036" s="29"/>
      <c r="U2036" s="17"/>
      <c r="V2036" s="2">
        <v>792</v>
      </c>
      <c r="Y2036" t="str">
        <f t="shared" si="136"/>
        <v/>
      </c>
      <c r="AA2036" t="str">
        <f t="shared" si="137"/>
        <v/>
      </c>
      <c r="AC2036" s="7"/>
      <c r="AD2036" t="s">
        <v>6386</v>
      </c>
      <c r="AE2036">
        <f t="shared" si="139"/>
        <v>0</v>
      </c>
      <c r="AG2036" s="2"/>
      <c r="AH2036" t="s">
        <v>2361</v>
      </c>
      <c r="AI2036" s="7" t="s">
        <v>4610</v>
      </c>
    </row>
    <row r="2037" spans="1:35" ht="11" customHeight="1" outlineLevel="1" x14ac:dyDescent="0.25">
      <c r="A2037" t="s">
        <v>4456</v>
      </c>
      <c r="C2037" s="2" t="s">
        <v>12976</v>
      </c>
      <c r="D2037" s="2" t="s">
        <v>13621</v>
      </c>
      <c r="E2037" s="7">
        <v>1988</v>
      </c>
      <c r="F2037" s="5" t="s">
        <v>4877</v>
      </c>
      <c r="H2037" s="5" t="s">
        <v>5398</v>
      </c>
      <c r="I2037" s="6" t="s">
        <v>6386</v>
      </c>
      <c r="J2037" s="6" t="s">
        <v>13620</v>
      </c>
      <c r="K2037" s="17">
        <v>6</v>
      </c>
      <c r="L2037" s="17" t="s">
        <v>7732</v>
      </c>
      <c r="M2037" s="9"/>
      <c r="N2037" s="9"/>
      <c r="O2037" s="21"/>
      <c r="Q2037" s="29"/>
      <c r="U2037" s="17"/>
      <c r="V2037" s="2" t="s">
        <v>4957</v>
      </c>
      <c r="Y2037" t="str">
        <f t="shared" si="136"/>
        <v/>
      </c>
      <c r="AA2037" t="str">
        <f t="shared" si="137"/>
        <v/>
      </c>
      <c r="AC2037" s="7"/>
      <c r="AD2037" t="s">
        <v>6386</v>
      </c>
      <c r="AE2037">
        <f t="shared" si="139"/>
        <v>0</v>
      </c>
      <c r="AG2037" s="2"/>
      <c r="AH2037" t="s">
        <v>2361</v>
      </c>
      <c r="AI2037" s="7" t="s">
        <v>4610</v>
      </c>
    </row>
    <row r="2038" spans="1:35" ht="11" customHeight="1" outlineLevel="1" x14ac:dyDescent="0.25">
      <c r="A2038" t="s">
        <v>4456</v>
      </c>
      <c r="C2038" s="2" t="s">
        <v>12976</v>
      </c>
      <c r="D2038" s="2">
        <v>1229</v>
      </c>
      <c r="E2038" s="7">
        <v>1988</v>
      </c>
      <c r="F2038" s="5" t="s">
        <v>2590</v>
      </c>
      <c r="H2038" s="5" t="s">
        <v>5398</v>
      </c>
      <c r="I2038" s="6" t="s">
        <v>6387</v>
      </c>
      <c r="J2038" s="6" t="s">
        <v>13620</v>
      </c>
      <c r="K2038" s="17">
        <v>5</v>
      </c>
      <c r="L2038" s="17" t="s">
        <v>7732</v>
      </c>
      <c r="M2038" s="9"/>
      <c r="N2038" s="9"/>
      <c r="O2038" s="21"/>
      <c r="Q2038" s="29"/>
      <c r="U2038" s="17"/>
      <c r="V2038" s="2">
        <v>794</v>
      </c>
      <c r="Y2038" t="str">
        <f t="shared" si="136"/>
        <v/>
      </c>
      <c r="AA2038" t="str">
        <f t="shared" si="137"/>
        <v/>
      </c>
      <c r="AC2038" s="7"/>
      <c r="AD2038" t="s">
        <v>6387</v>
      </c>
      <c r="AE2038">
        <f t="shared" si="139"/>
        <v>0</v>
      </c>
      <c r="AG2038" s="2"/>
      <c r="AH2038" t="s">
        <v>2361</v>
      </c>
      <c r="AI2038" s="7" t="s">
        <v>4610</v>
      </c>
    </row>
    <row r="2039" spans="1:35" ht="11" customHeight="1" outlineLevel="1" x14ac:dyDescent="0.25">
      <c r="A2039" t="s">
        <v>4456</v>
      </c>
      <c r="C2039" s="2" t="s">
        <v>12976</v>
      </c>
      <c r="D2039" s="2" t="s">
        <v>13622</v>
      </c>
      <c r="E2039" s="7">
        <v>1988</v>
      </c>
      <c r="F2039" s="5" t="s">
        <v>6385</v>
      </c>
      <c r="H2039" s="5" t="s">
        <v>5398</v>
      </c>
      <c r="I2039" s="6" t="s">
        <v>6109</v>
      </c>
      <c r="J2039" s="6" t="s">
        <v>13620</v>
      </c>
      <c r="K2039" s="17">
        <v>5</v>
      </c>
      <c r="L2039" s="17" t="s">
        <v>7732</v>
      </c>
      <c r="M2039" s="9"/>
      <c r="N2039" s="9"/>
      <c r="O2039" s="21"/>
      <c r="Q2039" s="29"/>
      <c r="U2039" s="17"/>
      <c r="V2039" s="2" t="s">
        <v>4958</v>
      </c>
      <c r="Y2039" t="str">
        <f t="shared" si="136"/>
        <v/>
      </c>
      <c r="AA2039">
        <f t="shared" si="137"/>
        <v>1</v>
      </c>
      <c r="AC2039" s="7"/>
      <c r="AD2039" t="s">
        <v>6109</v>
      </c>
      <c r="AE2039">
        <f t="shared" si="139"/>
        <v>0</v>
      </c>
      <c r="AG2039" s="2"/>
      <c r="AH2039" t="s">
        <v>2361</v>
      </c>
      <c r="AI2039" s="7" t="s">
        <v>4922</v>
      </c>
    </row>
    <row r="2040" spans="1:35" ht="11" customHeight="1" outlineLevel="1" x14ac:dyDescent="0.25">
      <c r="A2040" t="s">
        <v>4456</v>
      </c>
      <c r="C2040" s="2" t="s">
        <v>12976</v>
      </c>
      <c r="D2040" s="2" t="s">
        <v>13623</v>
      </c>
      <c r="E2040" s="7">
        <v>1988</v>
      </c>
      <c r="F2040" s="5" t="s">
        <v>4877</v>
      </c>
      <c r="H2040" s="5" t="s">
        <v>5398</v>
      </c>
      <c r="I2040" s="6" t="s">
        <v>6387</v>
      </c>
      <c r="J2040" s="6" t="s">
        <v>13620</v>
      </c>
      <c r="K2040" s="17">
        <v>5</v>
      </c>
      <c r="L2040" s="17" t="s">
        <v>7732</v>
      </c>
      <c r="M2040" s="9"/>
      <c r="N2040" s="9"/>
      <c r="O2040" s="21"/>
      <c r="Q2040" s="29"/>
      <c r="U2040" s="17"/>
      <c r="V2040" s="2" t="s">
        <v>4959</v>
      </c>
      <c r="Y2040" t="str">
        <f t="shared" si="136"/>
        <v/>
      </c>
      <c r="AA2040" t="str">
        <f t="shared" si="137"/>
        <v/>
      </c>
      <c r="AC2040" s="7"/>
      <c r="AD2040" t="s">
        <v>6387</v>
      </c>
      <c r="AE2040">
        <f t="shared" si="139"/>
        <v>0</v>
      </c>
      <c r="AG2040" s="2"/>
      <c r="AH2040" t="s">
        <v>2361</v>
      </c>
      <c r="AI2040" s="7" t="s">
        <v>4922</v>
      </c>
    </row>
    <row r="2041" spans="1:35" ht="11" customHeight="1" outlineLevel="1" x14ac:dyDescent="0.25">
      <c r="A2041" t="s">
        <v>4456</v>
      </c>
      <c r="C2041" s="2" t="s">
        <v>12976</v>
      </c>
      <c r="D2041" s="2" t="s">
        <v>13624</v>
      </c>
      <c r="E2041" s="7">
        <v>1988</v>
      </c>
      <c r="F2041" s="5" t="s">
        <v>10260</v>
      </c>
      <c r="H2041" s="5" t="s">
        <v>5398</v>
      </c>
      <c r="I2041" s="6" t="s">
        <v>9078</v>
      </c>
      <c r="J2041" s="6" t="s">
        <v>13620</v>
      </c>
      <c r="K2041" s="17">
        <v>5</v>
      </c>
      <c r="L2041" s="17" t="s">
        <v>7732</v>
      </c>
      <c r="M2041" s="9"/>
      <c r="N2041" s="9"/>
      <c r="O2041" s="21"/>
      <c r="Q2041" s="29"/>
      <c r="U2041" s="17"/>
      <c r="V2041" s="2"/>
      <c r="Y2041" t="str">
        <f t="shared" si="136"/>
        <v/>
      </c>
      <c r="AA2041">
        <f t="shared" si="137"/>
        <v>1</v>
      </c>
      <c r="AC2041" s="7"/>
      <c r="AD2041" t="s">
        <v>9078</v>
      </c>
      <c r="AE2041">
        <f t="shared" si="139"/>
        <v>0</v>
      </c>
      <c r="AG2041" s="2"/>
      <c r="AH2041" t="s">
        <v>4771</v>
      </c>
      <c r="AI2041" s="7" t="s">
        <v>4922</v>
      </c>
    </row>
    <row r="2042" spans="1:35" ht="11" customHeight="1" outlineLevel="1" x14ac:dyDescent="0.25">
      <c r="A2042" t="s">
        <v>4456</v>
      </c>
      <c r="C2042" s="2" t="s">
        <v>12976</v>
      </c>
      <c r="D2042" s="2">
        <v>1246</v>
      </c>
      <c r="E2042" s="7">
        <v>1989</v>
      </c>
      <c r="F2042" s="5" t="s">
        <v>13625</v>
      </c>
      <c r="H2042" s="5" t="s">
        <v>13627</v>
      </c>
      <c r="I2042" s="6" t="s">
        <v>13615</v>
      </c>
      <c r="J2042" s="6" t="s">
        <v>13626</v>
      </c>
      <c r="K2042" s="17">
        <v>4</v>
      </c>
      <c r="L2042" s="17" t="s">
        <v>7732</v>
      </c>
      <c r="M2042" s="9"/>
      <c r="N2042" s="9"/>
      <c r="O2042" s="21"/>
      <c r="Q2042" s="29"/>
      <c r="U2042" s="17"/>
      <c r="V2042" s="2"/>
      <c r="Y2042" t="str">
        <f t="shared" si="136"/>
        <v/>
      </c>
      <c r="AA2042" t="str">
        <f t="shared" si="137"/>
        <v/>
      </c>
      <c r="AC2042" s="7"/>
      <c r="AD2042" t="s">
        <v>13615</v>
      </c>
      <c r="AE2042">
        <f t="shared" si="139"/>
        <v>0</v>
      </c>
      <c r="AG2042" s="2"/>
      <c r="AI2042" s="7"/>
    </row>
    <row r="2043" spans="1:35" ht="11" customHeight="1" outlineLevel="1" x14ac:dyDescent="0.25">
      <c r="A2043" t="s">
        <v>4456</v>
      </c>
      <c r="C2043" s="2" t="s">
        <v>12976</v>
      </c>
      <c r="D2043" s="2">
        <v>1247</v>
      </c>
      <c r="E2043" s="7">
        <v>1989</v>
      </c>
      <c r="F2043" s="5" t="s">
        <v>13625</v>
      </c>
      <c r="H2043" s="5" t="s">
        <v>13627</v>
      </c>
      <c r="I2043" s="6" t="s">
        <v>13615</v>
      </c>
      <c r="J2043" s="6" t="s">
        <v>13626</v>
      </c>
      <c r="K2043" s="17">
        <v>4</v>
      </c>
      <c r="L2043" s="17" t="s">
        <v>7732</v>
      </c>
      <c r="M2043" s="9"/>
      <c r="N2043" s="9"/>
      <c r="O2043" s="21"/>
      <c r="Q2043" s="29"/>
      <c r="U2043" s="17"/>
      <c r="V2043" s="2"/>
      <c r="Y2043" t="str">
        <f t="shared" si="136"/>
        <v/>
      </c>
      <c r="AA2043" t="str">
        <f t="shared" si="137"/>
        <v/>
      </c>
      <c r="AC2043" s="7"/>
      <c r="AD2043" t="s">
        <v>13615</v>
      </c>
      <c r="AE2043">
        <f t="shared" si="139"/>
        <v>0</v>
      </c>
      <c r="AG2043" s="2"/>
      <c r="AI2043" s="7"/>
    </row>
    <row r="2044" spans="1:35" ht="11" customHeight="1" outlineLevel="1" x14ac:dyDescent="0.25">
      <c r="A2044" t="s">
        <v>4456</v>
      </c>
      <c r="C2044" s="2" t="s">
        <v>12976</v>
      </c>
      <c r="D2044" s="2">
        <v>1248</v>
      </c>
      <c r="E2044" s="7">
        <v>1989</v>
      </c>
      <c r="F2044" s="5" t="s">
        <v>13625</v>
      </c>
      <c r="H2044" s="5" t="s">
        <v>13627</v>
      </c>
      <c r="I2044" s="6" t="s">
        <v>13615</v>
      </c>
      <c r="J2044" s="6" t="s">
        <v>13626</v>
      </c>
      <c r="K2044" s="17">
        <v>4</v>
      </c>
      <c r="L2044" s="17" t="s">
        <v>7732</v>
      </c>
      <c r="M2044" s="9"/>
      <c r="N2044" s="9"/>
      <c r="O2044" s="21"/>
      <c r="Q2044" s="29"/>
      <c r="U2044" s="17"/>
      <c r="V2044" s="2"/>
      <c r="Y2044" t="str">
        <f t="shared" si="136"/>
        <v/>
      </c>
      <c r="AA2044" t="str">
        <f t="shared" si="137"/>
        <v/>
      </c>
      <c r="AC2044" s="7"/>
      <c r="AD2044" t="s">
        <v>13615</v>
      </c>
      <c r="AE2044">
        <f t="shared" si="139"/>
        <v>0</v>
      </c>
      <c r="AG2044" s="2"/>
      <c r="AI2044" s="7"/>
    </row>
    <row r="2045" spans="1:35" ht="11" customHeight="1" outlineLevel="1" x14ac:dyDescent="0.25">
      <c r="A2045" t="s">
        <v>4456</v>
      </c>
      <c r="C2045" s="2" t="s">
        <v>12976</v>
      </c>
      <c r="D2045" s="2">
        <v>1249</v>
      </c>
      <c r="E2045" s="7">
        <v>1989</v>
      </c>
      <c r="F2045" s="5" t="s">
        <v>13625</v>
      </c>
      <c r="H2045" s="5" t="s">
        <v>13627</v>
      </c>
      <c r="I2045" s="6" t="s">
        <v>13615</v>
      </c>
      <c r="J2045" s="6" t="s">
        <v>13626</v>
      </c>
      <c r="K2045" s="17">
        <v>4</v>
      </c>
      <c r="L2045" s="17" t="s">
        <v>7732</v>
      </c>
      <c r="M2045" s="9"/>
      <c r="N2045" s="9"/>
      <c r="O2045" s="21"/>
      <c r="Q2045" s="29"/>
      <c r="U2045" s="17"/>
      <c r="V2045" s="2"/>
      <c r="Y2045" t="str">
        <f t="shared" si="136"/>
        <v/>
      </c>
      <c r="AA2045" t="str">
        <f t="shared" si="137"/>
        <v/>
      </c>
      <c r="AC2045" s="7"/>
      <c r="AD2045" t="s">
        <v>13615</v>
      </c>
      <c r="AE2045">
        <f t="shared" si="139"/>
        <v>0</v>
      </c>
      <c r="AG2045" s="2"/>
      <c r="AI2045" s="7"/>
    </row>
    <row r="2046" spans="1:35" ht="11" customHeight="1" outlineLevel="1" x14ac:dyDescent="0.25">
      <c r="A2046" t="s">
        <v>4456</v>
      </c>
      <c r="C2046" s="2" t="s">
        <v>12976</v>
      </c>
      <c r="D2046" s="2">
        <v>1250</v>
      </c>
      <c r="E2046" s="7">
        <v>1989</v>
      </c>
      <c r="F2046" s="5" t="s">
        <v>13625</v>
      </c>
      <c r="H2046" s="5" t="s">
        <v>3832</v>
      </c>
      <c r="I2046" s="6" t="s">
        <v>13615</v>
      </c>
      <c r="J2046" s="6" t="s">
        <v>13626</v>
      </c>
      <c r="K2046" s="17">
        <v>4</v>
      </c>
      <c r="L2046" s="17" t="s">
        <v>7732</v>
      </c>
      <c r="M2046" s="9"/>
      <c r="N2046" s="9"/>
      <c r="O2046" s="21"/>
      <c r="Q2046" s="29"/>
      <c r="U2046" s="17"/>
      <c r="V2046" s="2"/>
      <c r="Y2046" t="str">
        <f t="shared" si="136"/>
        <v/>
      </c>
      <c r="AA2046" t="str">
        <f t="shared" si="137"/>
        <v/>
      </c>
      <c r="AC2046" s="7"/>
      <c r="AD2046" t="s">
        <v>13615</v>
      </c>
      <c r="AE2046">
        <f t="shared" si="139"/>
        <v>0</v>
      </c>
      <c r="AG2046" s="2"/>
      <c r="AI2046" s="7"/>
    </row>
    <row r="2047" spans="1:35" ht="11" customHeight="1" outlineLevel="1" x14ac:dyDescent="0.25">
      <c r="A2047" t="s">
        <v>4456</v>
      </c>
      <c r="C2047" s="2" t="s">
        <v>12976</v>
      </c>
      <c r="D2047" s="2">
        <v>1251</v>
      </c>
      <c r="E2047" s="7">
        <v>1989</v>
      </c>
      <c r="F2047" s="5" t="s">
        <v>13625</v>
      </c>
      <c r="H2047" s="5" t="s">
        <v>3832</v>
      </c>
      <c r="I2047" s="6" t="s">
        <v>13615</v>
      </c>
      <c r="J2047" s="6" t="s">
        <v>13626</v>
      </c>
      <c r="K2047" s="17">
        <v>4</v>
      </c>
      <c r="L2047" s="17" t="s">
        <v>7732</v>
      </c>
      <c r="M2047" s="9"/>
      <c r="N2047" s="9"/>
      <c r="O2047" s="21"/>
      <c r="Q2047" s="29"/>
      <c r="U2047" s="17"/>
      <c r="V2047" s="2"/>
      <c r="Y2047" t="str">
        <f t="shared" si="136"/>
        <v/>
      </c>
      <c r="AA2047" t="str">
        <f t="shared" si="137"/>
        <v/>
      </c>
      <c r="AC2047" s="7"/>
      <c r="AD2047" t="s">
        <v>13615</v>
      </c>
      <c r="AE2047">
        <f t="shared" si="139"/>
        <v>0</v>
      </c>
      <c r="AG2047" s="2"/>
      <c r="AI2047" s="7"/>
    </row>
    <row r="2048" spans="1:35" ht="11" customHeight="1" outlineLevel="1" x14ac:dyDescent="0.25">
      <c r="A2048" t="s">
        <v>4456</v>
      </c>
      <c r="C2048" s="2" t="s">
        <v>12976</v>
      </c>
      <c r="D2048" s="2">
        <v>1298</v>
      </c>
      <c r="E2048" s="7">
        <v>1990</v>
      </c>
      <c r="F2048" s="5" t="s">
        <v>5802</v>
      </c>
      <c r="H2048" s="5" t="s">
        <v>5398</v>
      </c>
      <c r="I2048" s="6" t="s">
        <v>948</v>
      </c>
      <c r="J2048" s="6" t="s">
        <v>13629</v>
      </c>
      <c r="K2048" s="17">
        <v>3</v>
      </c>
      <c r="L2048" s="17" t="s">
        <v>20076</v>
      </c>
      <c r="M2048" s="9"/>
      <c r="N2048" s="9"/>
      <c r="O2048" s="21"/>
      <c r="Q2048" s="29"/>
      <c r="S2048">
        <v>1</v>
      </c>
      <c r="T2048">
        <v>1</v>
      </c>
      <c r="U2048" s="17"/>
      <c r="V2048" s="2" t="s">
        <v>5152</v>
      </c>
      <c r="Y2048" t="str">
        <f t="shared" si="136"/>
        <v/>
      </c>
      <c r="AA2048" t="str">
        <f t="shared" si="137"/>
        <v/>
      </c>
      <c r="AC2048" s="7"/>
      <c r="AD2048" t="s">
        <v>948</v>
      </c>
      <c r="AE2048">
        <f t="shared" si="139"/>
        <v>0</v>
      </c>
      <c r="AG2048" s="2"/>
      <c r="AH2048" t="s">
        <v>1847</v>
      </c>
      <c r="AI2048" s="7" t="s">
        <v>4610</v>
      </c>
    </row>
    <row r="2049" spans="1:35" ht="11" customHeight="1" outlineLevel="1" x14ac:dyDescent="0.25">
      <c r="A2049" t="s">
        <v>4456</v>
      </c>
      <c r="C2049" s="2" t="s">
        <v>12976</v>
      </c>
      <c r="D2049" s="2">
        <v>1309</v>
      </c>
      <c r="E2049" s="7">
        <v>1990</v>
      </c>
      <c r="F2049" s="5" t="s">
        <v>5802</v>
      </c>
      <c r="H2049" s="5" t="s">
        <v>5398</v>
      </c>
      <c r="I2049" s="6" t="s">
        <v>5357</v>
      </c>
      <c r="J2049" s="6" t="s">
        <v>13629</v>
      </c>
      <c r="K2049" s="17">
        <v>3</v>
      </c>
      <c r="L2049" s="17" t="s">
        <v>20076</v>
      </c>
      <c r="M2049" s="9"/>
      <c r="N2049" s="9"/>
      <c r="O2049" s="21"/>
      <c r="Q2049" s="29"/>
      <c r="U2049" s="17"/>
      <c r="V2049" s="2" t="s">
        <v>700</v>
      </c>
      <c r="Y2049" t="str">
        <f t="shared" si="136"/>
        <v/>
      </c>
      <c r="AA2049" t="str">
        <f t="shared" si="137"/>
        <v/>
      </c>
      <c r="AC2049" s="7"/>
      <c r="AD2049" t="s">
        <v>5357</v>
      </c>
      <c r="AE2049">
        <f t="shared" si="139"/>
        <v>0</v>
      </c>
      <c r="AG2049" s="2"/>
      <c r="AH2049" t="s">
        <v>5358</v>
      </c>
      <c r="AI2049" s="7" t="s">
        <v>4610</v>
      </c>
    </row>
    <row r="2050" spans="1:35" ht="11" customHeight="1" outlineLevel="1" x14ac:dyDescent="0.25">
      <c r="A2050" t="s">
        <v>4456</v>
      </c>
      <c r="C2050" s="2" t="s">
        <v>12976</v>
      </c>
      <c r="D2050" s="2">
        <v>1310</v>
      </c>
      <c r="E2050" s="7">
        <v>1990</v>
      </c>
      <c r="F2050" s="5" t="s">
        <v>5802</v>
      </c>
      <c r="H2050" s="5" t="s">
        <v>5398</v>
      </c>
      <c r="I2050" s="6" t="s">
        <v>5354</v>
      </c>
      <c r="J2050" s="6" t="s">
        <v>13629</v>
      </c>
      <c r="K2050" s="17">
        <v>3</v>
      </c>
      <c r="L2050" s="17" t="s">
        <v>20076</v>
      </c>
      <c r="M2050" s="9"/>
      <c r="N2050" s="9"/>
      <c r="O2050" s="21"/>
      <c r="Q2050" s="29"/>
      <c r="T2050">
        <v>1</v>
      </c>
      <c r="U2050" s="17"/>
      <c r="V2050" s="2" t="s">
        <v>1846</v>
      </c>
      <c r="Y2050" t="str">
        <f t="shared" si="136"/>
        <v/>
      </c>
      <c r="AA2050" t="str">
        <f t="shared" si="137"/>
        <v/>
      </c>
      <c r="AC2050" s="7"/>
      <c r="AD2050" t="s">
        <v>5354</v>
      </c>
      <c r="AE2050">
        <f t="shared" si="139"/>
        <v>0</v>
      </c>
      <c r="AG2050" s="2"/>
      <c r="AH2050" t="s">
        <v>5355</v>
      </c>
      <c r="AI2050" s="7" t="s">
        <v>4610</v>
      </c>
    </row>
    <row r="2051" spans="1:35" ht="11" customHeight="1" outlineLevel="1" x14ac:dyDescent="0.25">
      <c r="A2051" t="s">
        <v>4456</v>
      </c>
      <c r="C2051" s="2" t="s">
        <v>12976</v>
      </c>
      <c r="D2051" s="2" t="s">
        <v>13628</v>
      </c>
      <c r="E2051" s="7">
        <v>1990</v>
      </c>
      <c r="F2051" s="5" t="s">
        <v>14148</v>
      </c>
      <c r="H2051" s="5" t="s">
        <v>5398</v>
      </c>
      <c r="I2051" s="6" t="s">
        <v>11226</v>
      </c>
      <c r="J2051" s="6" t="s">
        <v>13629</v>
      </c>
      <c r="K2051" s="17">
        <v>3</v>
      </c>
      <c r="L2051" s="17" t="s">
        <v>7730</v>
      </c>
      <c r="M2051" s="9">
        <v>15</v>
      </c>
      <c r="N2051" s="9"/>
      <c r="O2051" s="21"/>
      <c r="Q2051" s="29"/>
      <c r="U2051" s="17"/>
      <c r="V2051" s="2"/>
      <c r="Y2051" t="str">
        <f t="shared" si="136"/>
        <v/>
      </c>
      <c r="AA2051">
        <f t="shared" si="137"/>
        <v>1</v>
      </c>
      <c r="AC2051" s="7"/>
      <c r="AD2051" t="s">
        <v>11226</v>
      </c>
      <c r="AE2051">
        <f t="shared" si="139"/>
        <v>0</v>
      </c>
      <c r="AG2051" s="2"/>
      <c r="AI2051" s="7"/>
    </row>
    <row r="2052" spans="1:35" ht="11" customHeight="1" outlineLevel="1" x14ac:dyDescent="0.25">
      <c r="A2052" t="s">
        <v>4456</v>
      </c>
      <c r="C2052" s="2" t="s">
        <v>12976</v>
      </c>
      <c r="D2052" s="2">
        <v>1368</v>
      </c>
      <c r="E2052" s="7">
        <v>1990</v>
      </c>
      <c r="F2052" s="5" t="s">
        <v>2588</v>
      </c>
      <c r="H2052" s="5" t="s">
        <v>5398</v>
      </c>
      <c r="I2052" s="6" t="s">
        <v>948</v>
      </c>
      <c r="J2052" s="6" t="s">
        <v>13630</v>
      </c>
      <c r="K2052" s="17">
        <v>3</v>
      </c>
      <c r="L2052" s="17" t="s">
        <v>7732</v>
      </c>
      <c r="M2052" s="9"/>
      <c r="N2052" s="9"/>
      <c r="O2052" s="21"/>
      <c r="Q2052" s="29"/>
      <c r="U2052" s="17"/>
      <c r="V2052" s="2"/>
      <c r="Y2052" t="str">
        <f t="shared" si="136"/>
        <v/>
      </c>
      <c r="AA2052" t="str">
        <f t="shared" si="137"/>
        <v/>
      </c>
      <c r="AC2052" s="7"/>
      <c r="AD2052" t="s">
        <v>948</v>
      </c>
      <c r="AE2052">
        <f t="shared" si="139"/>
        <v>0</v>
      </c>
      <c r="AG2052" s="2"/>
      <c r="AI2052" s="7"/>
    </row>
    <row r="2053" spans="1:35" ht="11" customHeight="1" outlineLevel="1" x14ac:dyDescent="0.25">
      <c r="A2053" t="s">
        <v>4456</v>
      </c>
      <c r="C2053" s="2" t="s">
        <v>12976</v>
      </c>
      <c r="D2053" s="2">
        <v>1399</v>
      </c>
      <c r="E2053" s="7">
        <v>1991</v>
      </c>
      <c r="F2053" s="5" t="s">
        <v>9207</v>
      </c>
      <c r="H2053" s="5" t="s">
        <v>5398</v>
      </c>
      <c r="I2053" s="6" t="s">
        <v>5172</v>
      </c>
      <c r="J2053" s="6" t="s">
        <v>13631</v>
      </c>
      <c r="K2053" s="17">
        <v>4</v>
      </c>
      <c r="L2053" s="17" t="s">
        <v>7732</v>
      </c>
      <c r="M2053" s="9"/>
      <c r="N2053" s="9"/>
      <c r="O2053" s="21"/>
      <c r="Q2053" s="29"/>
      <c r="U2053" s="17"/>
      <c r="V2053" s="2"/>
      <c r="Y2053" t="str">
        <f t="shared" si="136"/>
        <v/>
      </c>
      <c r="AA2053" t="str">
        <f t="shared" si="137"/>
        <v/>
      </c>
      <c r="AC2053" s="7"/>
      <c r="AD2053" t="s">
        <v>5172</v>
      </c>
      <c r="AE2053">
        <f t="shared" si="139"/>
        <v>0</v>
      </c>
      <c r="AG2053" s="2"/>
      <c r="AI2053" s="7"/>
    </row>
    <row r="2054" spans="1:35" ht="11" customHeight="1" outlineLevel="1" x14ac:dyDescent="0.25">
      <c r="A2054" t="s">
        <v>4456</v>
      </c>
      <c r="C2054" s="2" t="s">
        <v>12976</v>
      </c>
      <c r="D2054" s="2">
        <v>1400</v>
      </c>
      <c r="E2054" s="7">
        <v>1991</v>
      </c>
      <c r="F2054" s="5" t="s">
        <v>13632</v>
      </c>
      <c r="H2054" s="5" t="s">
        <v>3832</v>
      </c>
      <c r="I2054" s="6" t="s">
        <v>13615</v>
      </c>
      <c r="J2054" s="6" t="s">
        <v>13626</v>
      </c>
      <c r="K2054" s="17">
        <v>4</v>
      </c>
      <c r="L2054" s="17" t="s">
        <v>7732</v>
      </c>
      <c r="M2054" s="9"/>
      <c r="N2054" s="9"/>
      <c r="O2054" s="21"/>
      <c r="Q2054" s="29"/>
      <c r="U2054" s="17"/>
      <c r="V2054" s="2"/>
      <c r="Y2054" t="str">
        <f t="shared" si="136"/>
        <v/>
      </c>
      <c r="AA2054" t="str">
        <f t="shared" si="137"/>
        <v/>
      </c>
      <c r="AC2054" s="7"/>
      <c r="AD2054" t="s">
        <v>13615</v>
      </c>
      <c r="AE2054">
        <f t="shared" si="139"/>
        <v>0</v>
      </c>
      <c r="AG2054" s="2"/>
      <c r="AI2054" s="7"/>
    </row>
    <row r="2055" spans="1:35" ht="11" customHeight="1" outlineLevel="1" x14ac:dyDescent="0.25">
      <c r="A2055" t="s">
        <v>4456</v>
      </c>
      <c r="C2055" s="2" t="s">
        <v>12976</v>
      </c>
      <c r="D2055" s="2">
        <v>1401</v>
      </c>
      <c r="E2055" s="7">
        <v>1991</v>
      </c>
      <c r="F2055" s="5" t="s">
        <v>13632</v>
      </c>
      <c r="H2055" s="5" t="s">
        <v>3832</v>
      </c>
      <c r="I2055" s="6" t="s">
        <v>13615</v>
      </c>
      <c r="J2055" s="6" t="s">
        <v>13626</v>
      </c>
      <c r="K2055" s="17">
        <v>4</v>
      </c>
      <c r="L2055" s="17" t="s">
        <v>7732</v>
      </c>
      <c r="M2055" s="9"/>
      <c r="N2055" s="9"/>
      <c r="O2055" s="21"/>
      <c r="Q2055" s="29"/>
      <c r="U2055" s="17"/>
      <c r="V2055" s="2"/>
      <c r="Y2055" t="str">
        <f t="shared" si="136"/>
        <v/>
      </c>
      <c r="AA2055" t="str">
        <f t="shared" si="137"/>
        <v/>
      </c>
      <c r="AC2055" s="7"/>
      <c r="AD2055" t="s">
        <v>13615</v>
      </c>
      <c r="AE2055">
        <f t="shared" si="139"/>
        <v>0</v>
      </c>
      <c r="AG2055" s="2"/>
      <c r="AI2055" s="7"/>
    </row>
    <row r="2056" spans="1:35" ht="11" customHeight="1" outlineLevel="1" x14ac:dyDescent="0.25">
      <c r="A2056" t="s">
        <v>4456</v>
      </c>
      <c r="C2056" s="2" t="s">
        <v>12976</v>
      </c>
      <c r="D2056" s="2">
        <v>1475</v>
      </c>
      <c r="E2056" s="7">
        <v>1992</v>
      </c>
      <c r="F2056" s="5" t="s">
        <v>6110</v>
      </c>
      <c r="H2056" s="5" t="s">
        <v>5398</v>
      </c>
      <c r="I2056" s="6" t="s">
        <v>5172</v>
      </c>
      <c r="J2056" s="6" t="s">
        <v>9078</v>
      </c>
      <c r="K2056" s="17">
        <v>4</v>
      </c>
      <c r="L2056" s="17" t="s">
        <v>7730</v>
      </c>
      <c r="M2056" s="9">
        <v>6</v>
      </c>
      <c r="N2056" s="9"/>
      <c r="O2056" s="21"/>
      <c r="Q2056" s="29"/>
      <c r="U2056" s="17"/>
      <c r="V2056" s="2">
        <v>1011</v>
      </c>
      <c r="Y2056" t="str">
        <f t="shared" si="136"/>
        <v/>
      </c>
      <c r="AA2056" t="str">
        <f t="shared" si="137"/>
        <v/>
      </c>
      <c r="AC2056" s="7"/>
      <c r="AD2056" t="s">
        <v>5172</v>
      </c>
      <c r="AE2056">
        <f t="shared" si="139"/>
        <v>0</v>
      </c>
      <c r="AG2056" s="2"/>
      <c r="AH2056" t="s">
        <v>2361</v>
      </c>
      <c r="AI2056" s="7" t="s">
        <v>4922</v>
      </c>
    </row>
    <row r="2057" spans="1:35" ht="11" customHeight="1" outlineLevel="1" x14ac:dyDescent="0.25">
      <c r="A2057" t="s">
        <v>4456</v>
      </c>
      <c r="C2057" s="2" t="s">
        <v>12976</v>
      </c>
      <c r="D2057" s="2">
        <v>1556</v>
      </c>
      <c r="E2057" s="7">
        <v>1993</v>
      </c>
      <c r="F2057" s="5" t="s">
        <v>2590</v>
      </c>
      <c r="H2057" s="5" t="s">
        <v>5398</v>
      </c>
      <c r="I2057" s="6" t="s">
        <v>5620</v>
      </c>
      <c r="J2057" s="6" t="s">
        <v>13633</v>
      </c>
      <c r="K2057" s="17">
        <v>3</v>
      </c>
      <c r="L2057" s="17" t="s">
        <v>7732</v>
      </c>
      <c r="M2057" s="9"/>
      <c r="N2057" s="9"/>
      <c r="O2057" s="21"/>
      <c r="Q2057" s="29"/>
      <c r="U2057" s="17"/>
      <c r="V2057" s="2"/>
      <c r="Y2057" t="str">
        <f t="shared" si="136"/>
        <v/>
      </c>
      <c r="AA2057" t="str">
        <f t="shared" si="137"/>
        <v/>
      </c>
      <c r="AC2057" s="7"/>
      <c r="AD2057" t="s">
        <v>5620</v>
      </c>
      <c r="AE2057">
        <f t="shared" si="139"/>
        <v>0</v>
      </c>
      <c r="AG2057" s="2"/>
      <c r="AI2057" s="7"/>
    </row>
    <row r="2058" spans="1:35" ht="11" customHeight="1" outlineLevel="1" x14ac:dyDescent="0.25">
      <c r="A2058" t="s">
        <v>4456</v>
      </c>
      <c r="C2058" s="2" t="s">
        <v>12976</v>
      </c>
      <c r="D2058" s="2">
        <v>1569</v>
      </c>
      <c r="E2058" s="7">
        <v>1994</v>
      </c>
      <c r="F2058" s="5" t="s">
        <v>13634</v>
      </c>
      <c r="H2058" s="5" t="s">
        <v>5398</v>
      </c>
      <c r="I2058" s="6" t="s">
        <v>5620</v>
      </c>
      <c r="J2058" s="6" t="s">
        <v>13635</v>
      </c>
      <c r="K2058" s="17">
        <v>3</v>
      </c>
      <c r="L2058" s="17" t="s">
        <v>7730</v>
      </c>
      <c r="M2058" s="9">
        <v>4</v>
      </c>
      <c r="N2058" s="9"/>
      <c r="O2058" s="21"/>
      <c r="Q2058" s="29"/>
      <c r="S2058">
        <v>1</v>
      </c>
      <c r="T2058">
        <v>1</v>
      </c>
      <c r="U2058" s="17"/>
      <c r="V2058" s="2"/>
      <c r="Y2058" t="str">
        <f t="shared" si="136"/>
        <v/>
      </c>
      <c r="AA2058" t="str">
        <f t="shared" si="137"/>
        <v/>
      </c>
      <c r="AC2058" s="7"/>
      <c r="AD2058" t="s">
        <v>5620</v>
      </c>
      <c r="AE2058">
        <f t="shared" si="139"/>
        <v>0</v>
      </c>
      <c r="AG2058" s="2"/>
      <c r="AI2058" s="7"/>
    </row>
    <row r="2059" spans="1:35" ht="11" customHeight="1" outlineLevel="1" x14ac:dyDescent="0.25">
      <c r="A2059" t="s">
        <v>4456</v>
      </c>
      <c r="C2059" s="2" t="s">
        <v>12976</v>
      </c>
      <c r="D2059" s="2">
        <v>1752</v>
      </c>
      <c r="E2059" s="7">
        <v>1996</v>
      </c>
      <c r="F2059" s="5" t="s">
        <v>13634</v>
      </c>
      <c r="H2059" s="5" t="s">
        <v>5398</v>
      </c>
      <c r="I2059" s="6" t="s">
        <v>9223</v>
      </c>
      <c r="J2059" s="6" t="s">
        <v>11328</v>
      </c>
      <c r="K2059" s="17">
        <v>7</v>
      </c>
      <c r="L2059" s="17" t="s">
        <v>7732</v>
      </c>
      <c r="M2059" s="9"/>
      <c r="N2059" s="9"/>
      <c r="O2059" s="21"/>
      <c r="Q2059" s="29"/>
      <c r="U2059" s="17"/>
      <c r="V2059" s="2"/>
      <c r="Y2059" t="str">
        <f t="shared" si="136"/>
        <v/>
      </c>
      <c r="AA2059" t="str">
        <f t="shared" si="137"/>
        <v/>
      </c>
      <c r="AC2059" s="7"/>
      <c r="AD2059" t="s">
        <v>9223</v>
      </c>
      <c r="AE2059">
        <f t="shared" si="139"/>
        <v>0</v>
      </c>
      <c r="AG2059" s="2"/>
      <c r="AI2059" s="7"/>
    </row>
    <row r="2060" spans="1:35" ht="11" customHeight="1" outlineLevel="1" x14ac:dyDescent="0.25">
      <c r="A2060" t="s">
        <v>4456</v>
      </c>
      <c r="C2060" s="2" t="s">
        <v>12976</v>
      </c>
      <c r="D2060" s="2">
        <v>1753</v>
      </c>
      <c r="E2060" s="7">
        <v>1996</v>
      </c>
      <c r="F2060" s="5" t="s">
        <v>13634</v>
      </c>
      <c r="H2060" s="5" t="s">
        <v>5398</v>
      </c>
      <c r="I2060" s="6" t="s">
        <v>9223</v>
      </c>
      <c r="J2060" s="6" t="s">
        <v>11328</v>
      </c>
      <c r="K2060" s="17">
        <v>7</v>
      </c>
      <c r="L2060" s="17" t="s">
        <v>7732</v>
      </c>
      <c r="M2060" s="9"/>
      <c r="N2060" s="9"/>
      <c r="O2060" s="21"/>
      <c r="Q2060" s="29"/>
      <c r="U2060" s="17"/>
      <c r="V2060" s="2"/>
      <c r="Y2060" t="str">
        <f t="shared" si="136"/>
        <v/>
      </c>
      <c r="AA2060" t="str">
        <f t="shared" si="137"/>
        <v/>
      </c>
      <c r="AC2060" s="7"/>
      <c r="AD2060" t="s">
        <v>9223</v>
      </c>
      <c r="AE2060">
        <f t="shared" si="139"/>
        <v>0</v>
      </c>
      <c r="AG2060" s="2"/>
      <c r="AI2060" s="7"/>
    </row>
    <row r="2061" spans="1:35" ht="11" customHeight="1" outlineLevel="1" x14ac:dyDescent="0.25">
      <c r="A2061" t="s">
        <v>4456</v>
      </c>
      <c r="C2061" s="2" t="s">
        <v>12976</v>
      </c>
      <c r="D2061" s="2">
        <v>1754</v>
      </c>
      <c r="E2061" s="7">
        <v>1996</v>
      </c>
      <c r="F2061" s="5" t="s">
        <v>13634</v>
      </c>
      <c r="H2061" s="5" t="s">
        <v>5398</v>
      </c>
      <c r="I2061" s="6" t="s">
        <v>9223</v>
      </c>
      <c r="J2061" s="6" t="s">
        <v>11328</v>
      </c>
      <c r="K2061" s="17">
        <v>7</v>
      </c>
      <c r="L2061" s="17" t="s">
        <v>7732</v>
      </c>
      <c r="M2061" s="9"/>
      <c r="N2061" s="9"/>
      <c r="O2061" s="21"/>
      <c r="Q2061" s="29"/>
      <c r="U2061" s="17"/>
      <c r="V2061" s="2"/>
      <c r="Y2061" t="str">
        <f t="shared" si="136"/>
        <v/>
      </c>
      <c r="AA2061" t="str">
        <f t="shared" si="137"/>
        <v/>
      </c>
      <c r="AC2061" s="7"/>
      <c r="AD2061" t="s">
        <v>9223</v>
      </c>
      <c r="AE2061">
        <f t="shared" si="139"/>
        <v>0</v>
      </c>
      <c r="AG2061" s="2"/>
      <c r="AI2061" s="7"/>
    </row>
    <row r="2062" spans="1:35" ht="11" customHeight="1" outlineLevel="1" x14ac:dyDescent="0.25">
      <c r="A2062" t="s">
        <v>4456</v>
      </c>
      <c r="C2062" s="2" t="s">
        <v>12976</v>
      </c>
      <c r="D2062" s="2">
        <v>1755</v>
      </c>
      <c r="E2062" s="7">
        <v>1996</v>
      </c>
      <c r="F2062" s="5" t="s">
        <v>13634</v>
      </c>
      <c r="H2062" s="5" t="s">
        <v>5398</v>
      </c>
      <c r="I2062" s="6" t="s">
        <v>9223</v>
      </c>
      <c r="J2062" s="6" t="s">
        <v>11328</v>
      </c>
      <c r="K2062" s="17">
        <v>7</v>
      </c>
      <c r="L2062" s="17" t="s">
        <v>7732</v>
      </c>
      <c r="M2062" s="9"/>
      <c r="N2062" s="9"/>
      <c r="O2062" s="21"/>
      <c r="Q2062" s="29"/>
      <c r="U2062" s="17"/>
      <c r="V2062" s="2"/>
      <c r="Y2062" t="str">
        <f t="shared" ref="Y2062:Y2125" si="140">IF(COUNTIF(F2062,"*fdc*"),1,"")</f>
        <v/>
      </c>
      <c r="AA2062" t="str">
        <f t="shared" ref="AA2062:AA2125" si="141">IF(COUNTIF(F2062,"*s/s*"),1,"")</f>
        <v/>
      </c>
      <c r="AC2062" s="7"/>
      <c r="AD2062" t="s">
        <v>9223</v>
      </c>
      <c r="AE2062">
        <f t="shared" si="139"/>
        <v>0</v>
      </c>
      <c r="AG2062" s="2"/>
      <c r="AI2062" s="7"/>
    </row>
    <row r="2063" spans="1:35" ht="11" customHeight="1" outlineLevel="1" x14ac:dyDescent="0.25">
      <c r="A2063" t="s">
        <v>4456</v>
      </c>
      <c r="C2063" s="2" t="s">
        <v>12976</v>
      </c>
      <c r="D2063" s="2">
        <v>1757</v>
      </c>
      <c r="E2063" s="7">
        <v>1996</v>
      </c>
      <c r="F2063" s="5" t="s">
        <v>2589</v>
      </c>
      <c r="H2063" s="5" t="s">
        <v>5398</v>
      </c>
      <c r="I2063" s="6" t="s">
        <v>5354</v>
      </c>
      <c r="J2063" s="6" t="s">
        <v>13636</v>
      </c>
      <c r="K2063" s="17">
        <v>1</v>
      </c>
      <c r="L2063" s="17" t="s">
        <v>7730</v>
      </c>
      <c r="M2063" s="9">
        <v>3.2</v>
      </c>
      <c r="N2063" s="9"/>
      <c r="O2063" s="21"/>
      <c r="Q2063" s="29"/>
      <c r="S2063">
        <v>1</v>
      </c>
      <c r="T2063">
        <v>1</v>
      </c>
      <c r="U2063" s="17"/>
      <c r="V2063" s="2">
        <v>1180</v>
      </c>
      <c r="Y2063" t="str">
        <f t="shared" si="140"/>
        <v/>
      </c>
      <c r="AA2063" t="str">
        <f t="shared" si="141"/>
        <v/>
      </c>
      <c r="AC2063" s="7"/>
      <c r="AD2063" t="s">
        <v>5354</v>
      </c>
      <c r="AE2063">
        <f t="shared" si="139"/>
        <v>0</v>
      </c>
      <c r="AG2063" s="2"/>
      <c r="AH2063" t="s">
        <v>5355</v>
      </c>
      <c r="AI2063" s="7" t="s">
        <v>4922</v>
      </c>
    </row>
    <row r="2064" spans="1:35" ht="11" customHeight="1" outlineLevel="1" x14ac:dyDescent="0.25">
      <c r="A2064" t="s">
        <v>4456</v>
      </c>
      <c r="C2064" s="2" t="s">
        <v>12976</v>
      </c>
      <c r="D2064" s="2">
        <v>1765</v>
      </c>
      <c r="E2064" s="7">
        <v>1996</v>
      </c>
      <c r="F2064" s="5" t="s">
        <v>2590</v>
      </c>
      <c r="H2064" s="5" t="s">
        <v>5398</v>
      </c>
      <c r="I2064" s="6" t="s">
        <v>6792</v>
      </c>
      <c r="J2064" s="6" t="s">
        <v>8341</v>
      </c>
      <c r="K2064" s="17">
        <v>3</v>
      </c>
      <c r="L2064" s="17" t="s">
        <v>7730</v>
      </c>
      <c r="M2064" s="9">
        <v>4</v>
      </c>
      <c r="N2064" s="9"/>
      <c r="O2064" s="21"/>
      <c r="Q2064" s="29"/>
      <c r="S2064">
        <v>1</v>
      </c>
      <c r="T2064">
        <v>1</v>
      </c>
      <c r="U2064" s="17"/>
      <c r="V2064" s="2">
        <v>1185</v>
      </c>
      <c r="Y2064" t="str">
        <f t="shared" si="140"/>
        <v/>
      </c>
      <c r="AA2064" t="str">
        <f t="shared" si="141"/>
        <v/>
      </c>
      <c r="AC2064" s="7"/>
      <c r="AD2064" t="s">
        <v>6792</v>
      </c>
      <c r="AE2064">
        <f t="shared" si="139"/>
        <v>0</v>
      </c>
      <c r="AG2064" s="2"/>
      <c r="AH2064" t="s">
        <v>5358</v>
      </c>
      <c r="AI2064" s="7" t="s">
        <v>4610</v>
      </c>
    </row>
    <row r="2065" spans="1:35" ht="11" customHeight="1" outlineLevel="1" x14ac:dyDescent="0.25">
      <c r="A2065" t="s">
        <v>4456</v>
      </c>
      <c r="C2065" s="2" t="s">
        <v>12976</v>
      </c>
      <c r="D2065" s="2" t="s">
        <v>13637</v>
      </c>
      <c r="E2065" s="7">
        <v>1996</v>
      </c>
      <c r="F2065" s="5" t="s">
        <v>13638</v>
      </c>
      <c r="H2065" s="5" t="s">
        <v>5398</v>
      </c>
      <c r="I2065" s="6" t="s">
        <v>6792</v>
      </c>
      <c r="J2065" s="6" t="s">
        <v>8341</v>
      </c>
      <c r="K2065" s="17">
        <v>3</v>
      </c>
      <c r="L2065" s="17" t="s">
        <v>7732</v>
      </c>
      <c r="M2065" s="9"/>
      <c r="N2065" s="9"/>
      <c r="O2065" s="21"/>
      <c r="Q2065" s="29"/>
      <c r="U2065" s="17"/>
      <c r="V2065" s="2"/>
      <c r="Y2065" t="str">
        <f t="shared" si="140"/>
        <v/>
      </c>
      <c r="AA2065">
        <f t="shared" si="141"/>
        <v>1</v>
      </c>
      <c r="AC2065" s="7"/>
      <c r="AD2065" t="s">
        <v>6792</v>
      </c>
      <c r="AE2065">
        <f t="shared" si="139"/>
        <v>0</v>
      </c>
      <c r="AG2065" s="2"/>
      <c r="AI2065" s="7"/>
    </row>
    <row r="2066" spans="1:35" ht="11" customHeight="1" outlineLevel="1" collapsed="1" x14ac:dyDescent="0.25">
      <c r="A2066" t="s">
        <v>4456</v>
      </c>
      <c r="C2066" s="2" t="s">
        <v>12976</v>
      </c>
      <c r="D2066" s="2">
        <v>1776</v>
      </c>
      <c r="E2066" s="7">
        <v>1996</v>
      </c>
      <c r="F2066" s="5" t="s">
        <v>13634</v>
      </c>
      <c r="H2066" s="5" t="s">
        <v>5398</v>
      </c>
      <c r="I2066" s="6" t="s">
        <v>948</v>
      </c>
      <c r="J2066" s="6" t="s">
        <v>13639</v>
      </c>
      <c r="K2066" s="17">
        <v>1</v>
      </c>
      <c r="L2066" s="17" t="s">
        <v>7730</v>
      </c>
      <c r="M2066" s="9">
        <v>1</v>
      </c>
      <c r="N2066" s="9"/>
      <c r="O2066" s="21"/>
      <c r="Q2066" s="29"/>
      <c r="S2066">
        <v>1</v>
      </c>
      <c r="T2066">
        <v>1</v>
      </c>
      <c r="U2066" s="17"/>
      <c r="V2066" s="2">
        <v>1191</v>
      </c>
      <c r="Y2066" t="str">
        <f t="shared" si="140"/>
        <v/>
      </c>
      <c r="AA2066" t="str">
        <f t="shared" si="141"/>
        <v/>
      </c>
      <c r="AC2066" s="7"/>
      <c r="AD2066" t="s">
        <v>948</v>
      </c>
      <c r="AE2066">
        <f t="shared" ref="AE2066:AE2097" si="142">COUNTIF(I2066,"*Fuji*")</f>
        <v>0</v>
      </c>
      <c r="AG2066" s="2"/>
      <c r="AH2066" t="s">
        <v>6455</v>
      </c>
      <c r="AI2066" s="7" t="s">
        <v>4610</v>
      </c>
    </row>
    <row r="2067" spans="1:35" ht="11" customHeight="1" outlineLevel="1" x14ac:dyDescent="0.25">
      <c r="A2067" t="s">
        <v>4456</v>
      </c>
      <c r="C2067" s="2" t="s">
        <v>12976</v>
      </c>
      <c r="D2067" s="2">
        <v>1782</v>
      </c>
      <c r="E2067" s="7">
        <v>1997</v>
      </c>
      <c r="F2067" s="5" t="s">
        <v>6456</v>
      </c>
      <c r="H2067" s="5" t="s">
        <v>5398</v>
      </c>
      <c r="I2067" s="6" t="s">
        <v>3655</v>
      </c>
      <c r="J2067" s="6" t="s">
        <v>13640</v>
      </c>
      <c r="K2067" s="17">
        <v>3</v>
      </c>
      <c r="L2067" s="17" t="s">
        <v>7732</v>
      </c>
      <c r="M2067" s="9"/>
      <c r="N2067" s="9"/>
      <c r="O2067" s="21"/>
      <c r="Q2067" s="29"/>
      <c r="U2067" s="17"/>
      <c r="V2067" s="2">
        <v>1203</v>
      </c>
      <c r="Y2067" t="str">
        <f t="shared" si="140"/>
        <v/>
      </c>
      <c r="AA2067" t="str">
        <f t="shared" si="141"/>
        <v/>
      </c>
      <c r="AC2067" s="7"/>
      <c r="AD2067" t="s">
        <v>3655</v>
      </c>
      <c r="AE2067">
        <f t="shared" si="142"/>
        <v>0</v>
      </c>
      <c r="AG2067" s="2"/>
      <c r="AH2067" t="s">
        <v>3656</v>
      </c>
      <c r="AI2067" s="7" t="s">
        <v>4610</v>
      </c>
    </row>
    <row r="2068" spans="1:35" ht="11" customHeight="1" outlineLevel="1" x14ac:dyDescent="0.25">
      <c r="A2068" t="s">
        <v>4456</v>
      </c>
      <c r="C2068" s="2" t="s">
        <v>12976</v>
      </c>
      <c r="D2068" s="2">
        <v>1799</v>
      </c>
      <c r="E2068" s="7">
        <v>1997</v>
      </c>
      <c r="F2068" s="5" t="s">
        <v>5891</v>
      </c>
      <c r="H2068" s="5" t="s">
        <v>5398</v>
      </c>
      <c r="I2068" s="6" t="s">
        <v>5399</v>
      </c>
      <c r="J2068" s="6" t="s">
        <v>13641</v>
      </c>
      <c r="K2068" s="17">
        <v>3</v>
      </c>
      <c r="L2068" s="17" t="s">
        <v>7730</v>
      </c>
      <c r="M2068" s="9">
        <v>3.5</v>
      </c>
      <c r="N2068" s="9"/>
      <c r="O2068" s="21"/>
      <c r="Q2068" s="29"/>
      <c r="S2068">
        <v>1</v>
      </c>
      <c r="T2068">
        <v>1</v>
      </c>
      <c r="U2068" s="17"/>
      <c r="V2068" s="2">
        <v>1217</v>
      </c>
      <c r="Y2068" t="str">
        <f t="shared" si="140"/>
        <v/>
      </c>
      <c r="AA2068" t="str">
        <f t="shared" si="141"/>
        <v/>
      </c>
      <c r="AC2068" s="7"/>
      <c r="AD2068" t="s">
        <v>5399</v>
      </c>
      <c r="AE2068">
        <f t="shared" si="142"/>
        <v>1</v>
      </c>
      <c r="AG2068" s="2"/>
      <c r="AH2068" t="s">
        <v>4921</v>
      </c>
      <c r="AI2068" s="7" t="s">
        <v>4922</v>
      </c>
    </row>
    <row r="2069" spans="1:35" ht="11" customHeight="1" outlineLevel="1" x14ac:dyDescent="0.25">
      <c r="A2069" t="s">
        <v>4456</v>
      </c>
      <c r="C2069" s="2" t="s">
        <v>12976</v>
      </c>
      <c r="D2069" s="2">
        <v>1825</v>
      </c>
      <c r="E2069" s="7">
        <v>1998</v>
      </c>
      <c r="F2069" s="5" t="s">
        <v>2589</v>
      </c>
      <c r="H2069" s="5" t="s">
        <v>5398</v>
      </c>
      <c r="I2069" s="6" t="s">
        <v>5172</v>
      </c>
      <c r="J2069" s="6" t="s">
        <v>13642</v>
      </c>
      <c r="K2069" s="17">
        <v>4</v>
      </c>
      <c r="L2069" s="17" t="s">
        <v>7732</v>
      </c>
      <c r="M2069" s="9"/>
      <c r="N2069" s="9"/>
      <c r="O2069" s="21"/>
      <c r="Q2069" s="29"/>
      <c r="U2069" s="17"/>
      <c r="V2069" s="2">
        <v>1240</v>
      </c>
      <c r="Y2069" t="str">
        <f t="shared" si="140"/>
        <v/>
      </c>
      <c r="AA2069" t="str">
        <f t="shared" si="141"/>
        <v/>
      </c>
      <c r="AC2069" s="7"/>
      <c r="AD2069" t="s">
        <v>5172</v>
      </c>
      <c r="AE2069">
        <f t="shared" si="142"/>
        <v>0</v>
      </c>
      <c r="AG2069" s="2"/>
      <c r="AH2069" t="s">
        <v>2361</v>
      </c>
      <c r="AI2069" s="7" t="s">
        <v>4610</v>
      </c>
    </row>
    <row r="2070" spans="1:35" ht="11" customHeight="1" outlineLevel="1" x14ac:dyDescent="0.25">
      <c r="A2070" t="s">
        <v>4456</v>
      </c>
      <c r="C2070" s="2" t="s">
        <v>12976</v>
      </c>
      <c r="D2070" s="2">
        <v>1870</v>
      </c>
      <c r="E2070" s="7">
        <v>1999</v>
      </c>
      <c r="F2070" s="8" t="s">
        <v>5892</v>
      </c>
      <c r="H2070" s="5" t="s">
        <v>5398</v>
      </c>
      <c r="I2070" s="6" t="s">
        <v>2984</v>
      </c>
      <c r="J2070" s="6" t="s">
        <v>9078</v>
      </c>
      <c r="K2070" s="17">
        <v>6</v>
      </c>
      <c r="L2070" s="17" t="s">
        <v>7732</v>
      </c>
      <c r="M2070" s="9"/>
      <c r="N2070" s="9"/>
      <c r="O2070" s="21"/>
      <c r="Q2070" s="29"/>
      <c r="U2070" s="17"/>
      <c r="V2070" s="2">
        <v>1286</v>
      </c>
      <c r="Y2070" t="str">
        <f t="shared" si="140"/>
        <v/>
      </c>
      <c r="AA2070" t="str">
        <f t="shared" si="141"/>
        <v/>
      </c>
      <c r="AC2070" s="7"/>
      <c r="AD2070" t="s">
        <v>2984</v>
      </c>
      <c r="AE2070">
        <f t="shared" si="142"/>
        <v>0</v>
      </c>
      <c r="AG2070" s="2"/>
      <c r="AH2070" t="s">
        <v>2361</v>
      </c>
      <c r="AI2070" s="7" t="s">
        <v>4922</v>
      </c>
    </row>
    <row r="2071" spans="1:35" ht="11" customHeight="1" outlineLevel="1" x14ac:dyDescent="0.25">
      <c r="A2071" t="s">
        <v>4456</v>
      </c>
      <c r="C2071" s="2" t="s">
        <v>12976</v>
      </c>
      <c r="D2071" s="2">
        <v>1874</v>
      </c>
      <c r="E2071" s="7">
        <v>1999</v>
      </c>
      <c r="F2071" s="5" t="s">
        <v>5891</v>
      </c>
      <c r="H2071" s="5" t="s">
        <v>5398</v>
      </c>
      <c r="I2071" s="6" t="s">
        <v>6462</v>
      </c>
      <c r="J2071" s="6" t="s">
        <v>13644</v>
      </c>
      <c r="K2071" s="17">
        <v>3</v>
      </c>
      <c r="L2071" s="17" t="s">
        <v>7732</v>
      </c>
      <c r="M2071" s="9"/>
      <c r="N2071" s="9"/>
      <c r="O2071" s="21"/>
      <c r="Q2071" s="29"/>
      <c r="U2071" s="17"/>
      <c r="V2071" s="2">
        <v>1291</v>
      </c>
      <c r="Y2071" t="str">
        <f t="shared" si="140"/>
        <v/>
      </c>
      <c r="AA2071" t="str">
        <f t="shared" si="141"/>
        <v/>
      </c>
      <c r="AC2071" s="7"/>
      <c r="AD2071" t="s">
        <v>6462</v>
      </c>
      <c r="AE2071">
        <f t="shared" si="142"/>
        <v>0</v>
      </c>
      <c r="AG2071" s="2"/>
      <c r="AH2071" t="s">
        <v>6455</v>
      </c>
      <c r="AI2071" s="7" t="s">
        <v>4610</v>
      </c>
    </row>
    <row r="2072" spans="1:35" ht="11" customHeight="1" outlineLevel="1" x14ac:dyDescent="0.25">
      <c r="A2072" t="s">
        <v>4456</v>
      </c>
      <c r="C2072" s="2" t="s">
        <v>12976</v>
      </c>
      <c r="D2072" s="2">
        <v>1890</v>
      </c>
      <c r="E2072" s="7">
        <v>1999</v>
      </c>
      <c r="F2072" s="5" t="s">
        <v>5892</v>
      </c>
      <c r="H2072" s="5" t="s">
        <v>5398</v>
      </c>
      <c r="I2072" s="6" t="s">
        <v>5893</v>
      </c>
      <c r="J2072" s="6" t="s">
        <v>13643</v>
      </c>
      <c r="K2072" s="17">
        <v>3</v>
      </c>
      <c r="L2072" s="17" t="s">
        <v>7730</v>
      </c>
      <c r="M2072" s="9">
        <v>1</v>
      </c>
      <c r="N2072" s="9"/>
      <c r="O2072" s="21"/>
      <c r="Q2072" s="29"/>
      <c r="U2072" s="17"/>
      <c r="V2072" s="2">
        <v>1307</v>
      </c>
      <c r="Y2072" t="str">
        <f t="shared" si="140"/>
        <v/>
      </c>
      <c r="AA2072" t="str">
        <f t="shared" si="141"/>
        <v/>
      </c>
      <c r="AC2072" s="7"/>
      <c r="AD2072" t="s">
        <v>5893</v>
      </c>
      <c r="AE2072">
        <f t="shared" si="142"/>
        <v>0</v>
      </c>
      <c r="AG2072" s="2"/>
      <c r="AH2072" t="s">
        <v>1671</v>
      </c>
      <c r="AI2072" s="7" t="s">
        <v>4610</v>
      </c>
    </row>
    <row r="2073" spans="1:35" ht="11" customHeight="1" outlineLevel="1" x14ac:dyDescent="0.25">
      <c r="A2073" t="s">
        <v>4456</v>
      </c>
      <c r="C2073" s="2" t="s">
        <v>12976</v>
      </c>
      <c r="D2073" s="2" t="s">
        <v>13647</v>
      </c>
      <c r="E2073" s="7">
        <v>2000</v>
      </c>
      <c r="F2073" s="5" t="s">
        <v>13646</v>
      </c>
      <c r="H2073" s="5" t="s">
        <v>5398</v>
      </c>
      <c r="I2073" s="6" t="s">
        <v>6174</v>
      </c>
      <c r="J2073" s="6" t="s">
        <v>13645</v>
      </c>
      <c r="K2073" s="17">
        <v>5</v>
      </c>
      <c r="L2073" s="17" t="s">
        <v>7730</v>
      </c>
      <c r="M2073" s="9">
        <v>15</v>
      </c>
      <c r="N2073" s="9"/>
      <c r="O2073" s="21"/>
      <c r="Q2073" s="29"/>
      <c r="U2073" s="17"/>
      <c r="V2073" s="2">
        <v>1315</v>
      </c>
      <c r="Y2073" t="str">
        <f t="shared" si="140"/>
        <v/>
      </c>
      <c r="AA2073">
        <f t="shared" si="141"/>
        <v>1</v>
      </c>
      <c r="AC2073" s="7"/>
      <c r="AD2073" t="s">
        <v>6174</v>
      </c>
      <c r="AE2073">
        <f t="shared" si="142"/>
        <v>0</v>
      </c>
      <c r="AG2073" s="2"/>
      <c r="AH2073" t="s">
        <v>2985</v>
      </c>
      <c r="AI2073" s="7" t="s">
        <v>4620</v>
      </c>
    </row>
    <row r="2074" spans="1:35" ht="11" customHeight="1" outlineLevel="1" x14ac:dyDescent="0.25">
      <c r="A2074" t="s">
        <v>4456</v>
      </c>
      <c r="C2074" s="2" t="s">
        <v>12976</v>
      </c>
      <c r="D2074" s="2">
        <v>1912</v>
      </c>
      <c r="E2074" s="7">
        <v>2000</v>
      </c>
      <c r="F2074" s="5" t="s">
        <v>2589</v>
      </c>
      <c r="H2074" s="5" t="s">
        <v>5398</v>
      </c>
      <c r="I2074" s="6" t="s">
        <v>5172</v>
      </c>
      <c r="J2074" s="6" t="s">
        <v>9078</v>
      </c>
      <c r="K2074" s="17">
        <v>4</v>
      </c>
      <c r="L2074" s="17" t="s">
        <v>7732</v>
      </c>
      <c r="M2074" s="9"/>
      <c r="N2074" s="9"/>
      <c r="O2074" s="21"/>
      <c r="Q2074" s="29"/>
      <c r="U2074" s="17"/>
      <c r="V2074" s="2">
        <v>1322</v>
      </c>
      <c r="Y2074" t="str">
        <f t="shared" si="140"/>
        <v/>
      </c>
      <c r="AA2074" t="str">
        <f t="shared" si="141"/>
        <v/>
      </c>
      <c r="AC2074" s="7"/>
      <c r="AD2074" t="s">
        <v>5172</v>
      </c>
      <c r="AE2074">
        <f t="shared" si="142"/>
        <v>0</v>
      </c>
      <c r="AG2074" s="2"/>
      <c r="AH2074" t="s">
        <v>2361</v>
      </c>
      <c r="AI2074" s="7" t="s">
        <v>4610</v>
      </c>
    </row>
    <row r="2075" spans="1:35" ht="11" customHeight="1" outlineLevel="1" x14ac:dyDescent="0.25">
      <c r="A2075" t="s">
        <v>4456</v>
      </c>
      <c r="C2075" s="2" t="s">
        <v>12976</v>
      </c>
      <c r="D2075" s="2">
        <v>1913</v>
      </c>
      <c r="E2075" s="7">
        <v>2000</v>
      </c>
      <c r="F2075" s="5" t="s">
        <v>5247</v>
      </c>
      <c r="H2075" s="5" t="s">
        <v>5398</v>
      </c>
      <c r="I2075" s="6" t="s">
        <v>5172</v>
      </c>
      <c r="J2075" s="6" t="s">
        <v>9078</v>
      </c>
      <c r="K2075" s="17">
        <v>4</v>
      </c>
      <c r="L2075" s="17" t="s">
        <v>7732</v>
      </c>
      <c r="M2075" s="9"/>
      <c r="N2075" s="9"/>
      <c r="O2075" s="21"/>
      <c r="Q2075" s="29"/>
      <c r="U2075" s="17"/>
      <c r="V2075" s="2">
        <v>1323</v>
      </c>
      <c r="Y2075" t="str">
        <f t="shared" si="140"/>
        <v/>
      </c>
      <c r="AA2075" t="str">
        <f t="shared" si="141"/>
        <v/>
      </c>
      <c r="AC2075" s="7"/>
      <c r="AD2075" t="s">
        <v>5172</v>
      </c>
      <c r="AE2075">
        <f t="shared" si="142"/>
        <v>0</v>
      </c>
      <c r="AG2075" s="2"/>
      <c r="AH2075" t="s">
        <v>2361</v>
      </c>
      <c r="AI2075" s="7" t="s">
        <v>4610</v>
      </c>
    </row>
    <row r="2076" spans="1:35" ht="11" customHeight="1" outlineLevel="1" x14ac:dyDescent="0.25">
      <c r="A2076" t="s">
        <v>4456</v>
      </c>
      <c r="C2076" s="2" t="s">
        <v>12976</v>
      </c>
      <c r="D2076" s="2">
        <v>1914</v>
      </c>
      <c r="E2076" s="7">
        <v>2000</v>
      </c>
      <c r="F2076" s="5" t="s">
        <v>6176</v>
      </c>
      <c r="H2076" s="5" t="s">
        <v>5398</v>
      </c>
      <c r="I2076" s="6" t="s">
        <v>6175</v>
      </c>
      <c r="J2076" s="6" t="s">
        <v>9078</v>
      </c>
      <c r="K2076" s="17">
        <v>6</v>
      </c>
      <c r="L2076" s="17" t="s">
        <v>7732</v>
      </c>
      <c r="M2076" s="9"/>
      <c r="N2076" s="9"/>
      <c r="O2076" s="21"/>
      <c r="Q2076" s="29"/>
      <c r="U2076" s="17"/>
      <c r="V2076" s="2">
        <v>1324</v>
      </c>
      <c r="Y2076" t="str">
        <f t="shared" si="140"/>
        <v/>
      </c>
      <c r="AA2076" t="str">
        <f t="shared" si="141"/>
        <v/>
      </c>
      <c r="AC2076" s="7"/>
      <c r="AD2076" t="s">
        <v>6175</v>
      </c>
      <c r="AE2076">
        <f t="shared" si="142"/>
        <v>0</v>
      </c>
      <c r="AG2076" s="2"/>
      <c r="AH2076" t="s">
        <v>2361</v>
      </c>
      <c r="AI2076" s="7" t="s">
        <v>4922</v>
      </c>
    </row>
    <row r="2077" spans="1:35" ht="11" customHeight="1" outlineLevel="1" x14ac:dyDescent="0.25">
      <c r="A2077" t="s">
        <v>4456</v>
      </c>
      <c r="C2077" s="2" t="s">
        <v>12976</v>
      </c>
      <c r="D2077" s="2">
        <v>1989</v>
      </c>
      <c r="E2077" s="7">
        <v>2001</v>
      </c>
      <c r="F2077" s="5" t="s">
        <v>13649</v>
      </c>
      <c r="H2077" s="5" t="s">
        <v>5398</v>
      </c>
      <c r="I2077" s="6" t="s">
        <v>13651</v>
      </c>
      <c r="J2077" s="6" t="s">
        <v>9078</v>
      </c>
      <c r="K2077" s="17">
        <v>6</v>
      </c>
      <c r="L2077" s="17" t="s">
        <v>7732</v>
      </c>
      <c r="M2077" s="9"/>
      <c r="N2077" s="9"/>
      <c r="O2077" s="21"/>
      <c r="Q2077" s="29"/>
      <c r="U2077" s="17"/>
      <c r="V2077" s="2">
        <v>1361</v>
      </c>
      <c r="Y2077" t="str">
        <f t="shared" si="140"/>
        <v/>
      </c>
      <c r="AA2077" t="str">
        <f t="shared" si="141"/>
        <v/>
      </c>
      <c r="AC2077" s="7"/>
      <c r="AD2077" t="s">
        <v>13651</v>
      </c>
      <c r="AE2077">
        <f t="shared" si="142"/>
        <v>0</v>
      </c>
      <c r="AG2077" s="2"/>
      <c r="AH2077" t="s">
        <v>2361</v>
      </c>
      <c r="AI2077" s="7" t="s">
        <v>4922</v>
      </c>
    </row>
    <row r="2078" spans="1:35" ht="11" customHeight="1" outlineLevel="1" x14ac:dyDescent="0.25">
      <c r="A2078" t="s">
        <v>4456</v>
      </c>
      <c r="C2078" s="2" t="s">
        <v>12976</v>
      </c>
      <c r="D2078" s="2">
        <v>1990</v>
      </c>
      <c r="E2078" s="7">
        <v>2001</v>
      </c>
      <c r="F2078" s="5" t="s">
        <v>13649</v>
      </c>
      <c r="H2078" s="5" t="s">
        <v>5398</v>
      </c>
      <c r="I2078" s="6" t="s">
        <v>13651</v>
      </c>
      <c r="J2078" s="6" t="s">
        <v>9078</v>
      </c>
      <c r="K2078" s="17">
        <v>6</v>
      </c>
      <c r="L2078" s="17" t="s">
        <v>7732</v>
      </c>
      <c r="M2078" s="9"/>
      <c r="N2078" s="9"/>
      <c r="O2078" s="21"/>
      <c r="Q2078" s="29"/>
      <c r="U2078" s="17"/>
      <c r="V2078" s="2"/>
      <c r="Y2078" t="str">
        <f t="shared" si="140"/>
        <v/>
      </c>
      <c r="AA2078" t="str">
        <f t="shared" si="141"/>
        <v/>
      </c>
      <c r="AC2078" s="7"/>
      <c r="AD2078" t="s">
        <v>13651</v>
      </c>
      <c r="AE2078">
        <f t="shared" si="142"/>
        <v>0</v>
      </c>
      <c r="AG2078" s="2"/>
      <c r="AH2078" t="s">
        <v>2361</v>
      </c>
      <c r="AI2078" s="7" t="s">
        <v>4922</v>
      </c>
    </row>
    <row r="2079" spans="1:35" ht="11" customHeight="1" outlineLevel="1" x14ac:dyDescent="0.25">
      <c r="A2079" t="s">
        <v>4456</v>
      </c>
      <c r="C2079" s="2" t="s">
        <v>12976</v>
      </c>
      <c r="D2079" s="2" t="s">
        <v>13648</v>
      </c>
      <c r="E2079" s="7">
        <v>2001</v>
      </c>
      <c r="F2079" s="5" t="s">
        <v>13650</v>
      </c>
      <c r="H2079" s="5" t="s">
        <v>5398</v>
      </c>
      <c r="I2079" s="6" t="s">
        <v>13651</v>
      </c>
      <c r="J2079" s="6" t="s">
        <v>9078</v>
      </c>
      <c r="K2079" s="17">
        <v>6</v>
      </c>
      <c r="L2079" s="17" t="s">
        <v>7732</v>
      </c>
      <c r="M2079" s="9"/>
      <c r="N2079" s="9"/>
      <c r="O2079" s="21"/>
      <c r="Q2079" s="29"/>
      <c r="U2079" s="17"/>
      <c r="V2079" s="2"/>
      <c r="Y2079" t="str">
        <f t="shared" si="140"/>
        <v/>
      </c>
      <c r="AA2079" t="str">
        <f t="shared" si="141"/>
        <v/>
      </c>
      <c r="AC2079" s="7"/>
      <c r="AD2079" t="s">
        <v>13651</v>
      </c>
      <c r="AE2079">
        <f t="shared" si="142"/>
        <v>0</v>
      </c>
      <c r="AG2079" s="2"/>
      <c r="AH2079" t="s">
        <v>2361</v>
      </c>
      <c r="AI2079" s="7" t="s">
        <v>4922</v>
      </c>
    </row>
    <row r="2080" spans="1:35" ht="11" customHeight="1" outlineLevel="1" x14ac:dyDescent="0.25">
      <c r="A2080" t="s">
        <v>4456</v>
      </c>
      <c r="C2080" s="2" t="s">
        <v>12976</v>
      </c>
      <c r="D2080" s="2">
        <v>1984</v>
      </c>
      <c r="E2080" s="7">
        <v>2001</v>
      </c>
      <c r="F2080" s="5" t="s">
        <v>13649</v>
      </c>
      <c r="H2080" s="5" t="s">
        <v>5398</v>
      </c>
      <c r="I2080" s="6" t="s">
        <v>6175</v>
      </c>
      <c r="J2080" s="6" t="s">
        <v>13652</v>
      </c>
      <c r="K2080" s="17">
        <v>6</v>
      </c>
      <c r="L2080" s="17" t="s">
        <v>7732</v>
      </c>
      <c r="M2080" s="9"/>
      <c r="N2080" s="9"/>
      <c r="O2080" s="21"/>
      <c r="Q2080" s="29"/>
      <c r="U2080" s="17"/>
      <c r="V2080" s="2"/>
      <c r="Y2080" t="str">
        <f t="shared" si="140"/>
        <v/>
      </c>
      <c r="AA2080" t="str">
        <f t="shared" si="141"/>
        <v/>
      </c>
      <c r="AC2080" s="7"/>
      <c r="AD2080" t="s">
        <v>6175</v>
      </c>
      <c r="AE2080">
        <f t="shared" si="142"/>
        <v>0</v>
      </c>
      <c r="AG2080" s="2"/>
      <c r="AH2080" t="s">
        <v>13654</v>
      </c>
      <c r="AI2080" s="7" t="s">
        <v>4922</v>
      </c>
    </row>
    <row r="2081" spans="1:35" ht="11" customHeight="1" outlineLevel="1" x14ac:dyDescent="0.25">
      <c r="A2081" t="s">
        <v>4456</v>
      </c>
      <c r="C2081" s="2" t="s">
        <v>12976</v>
      </c>
      <c r="D2081" s="2" t="s">
        <v>13653</v>
      </c>
      <c r="E2081" s="7">
        <v>2001</v>
      </c>
      <c r="F2081" s="5" t="s">
        <v>6461</v>
      </c>
      <c r="H2081" s="5" t="s">
        <v>5398</v>
      </c>
      <c r="I2081" s="6" t="s">
        <v>6175</v>
      </c>
      <c r="J2081" s="6" t="s">
        <v>13652</v>
      </c>
      <c r="K2081" s="17">
        <v>6</v>
      </c>
      <c r="L2081" s="17" t="s">
        <v>7732</v>
      </c>
      <c r="M2081" s="9"/>
      <c r="N2081" s="9"/>
      <c r="O2081" s="21"/>
      <c r="Q2081" s="29"/>
      <c r="U2081" s="17"/>
      <c r="V2081" s="2" t="s">
        <v>6460</v>
      </c>
      <c r="Y2081" t="str">
        <f t="shared" si="140"/>
        <v/>
      </c>
      <c r="AA2081" t="str">
        <f t="shared" si="141"/>
        <v/>
      </c>
      <c r="AC2081" s="7"/>
      <c r="AD2081" t="s">
        <v>6175</v>
      </c>
      <c r="AE2081">
        <f t="shared" si="142"/>
        <v>0</v>
      </c>
      <c r="AG2081" s="2"/>
      <c r="AH2081" t="s">
        <v>2361</v>
      </c>
      <c r="AI2081" s="7" t="s">
        <v>4922</v>
      </c>
    </row>
    <row r="2082" spans="1:35" ht="11" customHeight="1" outlineLevel="1" x14ac:dyDescent="0.25">
      <c r="A2082" t="s">
        <v>4456</v>
      </c>
      <c r="C2082" s="2" t="s">
        <v>12976</v>
      </c>
      <c r="D2082" s="2">
        <v>1991</v>
      </c>
      <c r="E2082" s="7">
        <v>2001</v>
      </c>
      <c r="F2082" s="5" t="s">
        <v>6177</v>
      </c>
      <c r="H2082" s="5" t="s">
        <v>5398</v>
      </c>
      <c r="I2082" s="6" t="s">
        <v>6175</v>
      </c>
      <c r="J2082" s="6" t="s">
        <v>9078</v>
      </c>
      <c r="K2082" s="17">
        <v>6</v>
      </c>
      <c r="L2082" s="17" t="s">
        <v>7732</v>
      </c>
      <c r="M2082" s="9"/>
      <c r="N2082" s="9"/>
      <c r="O2082" s="21"/>
      <c r="Q2082" s="29"/>
      <c r="U2082" s="17"/>
      <c r="V2082" s="2" t="s">
        <v>7967</v>
      </c>
      <c r="Y2082" t="str">
        <f t="shared" si="140"/>
        <v/>
      </c>
      <c r="AA2082" t="str">
        <f t="shared" si="141"/>
        <v/>
      </c>
      <c r="AC2082" s="7"/>
      <c r="AD2082" t="s">
        <v>6175</v>
      </c>
      <c r="AE2082">
        <f t="shared" si="142"/>
        <v>0</v>
      </c>
      <c r="AG2082" s="2"/>
      <c r="AH2082" t="s">
        <v>2361</v>
      </c>
      <c r="AI2082" s="7" t="s">
        <v>4620</v>
      </c>
    </row>
    <row r="2083" spans="1:35" ht="11" customHeight="1" outlineLevel="1" x14ac:dyDescent="0.25">
      <c r="A2083" t="s">
        <v>4456</v>
      </c>
      <c r="C2083" s="2" t="s">
        <v>12976</v>
      </c>
      <c r="D2083" s="2" t="s">
        <v>13655</v>
      </c>
      <c r="E2083" s="7">
        <v>2001</v>
      </c>
      <c r="F2083" s="5" t="s">
        <v>13656</v>
      </c>
      <c r="H2083" s="5" t="s">
        <v>5398</v>
      </c>
      <c r="I2083" s="6" t="s">
        <v>6175</v>
      </c>
      <c r="J2083" s="6" t="s">
        <v>9078</v>
      </c>
      <c r="K2083" s="17">
        <v>4</v>
      </c>
      <c r="L2083" s="17" t="s">
        <v>7732</v>
      </c>
      <c r="M2083" s="9"/>
      <c r="N2083" s="9"/>
      <c r="O2083" s="21"/>
      <c r="Q2083" s="29"/>
      <c r="U2083" s="17"/>
      <c r="V2083" s="2"/>
      <c r="Y2083" t="str">
        <f t="shared" si="140"/>
        <v/>
      </c>
      <c r="AA2083">
        <f t="shared" si="141"/>
        <v>1</v>
      </c>
      <c r="AC2083" s="7"/>
      <c r="AD2083" t="s">
        <v>6175</v>
      </c>
      <c r="AE2083">
        <f t="shared" si="142"/>
        <v>0</v>
      </c>
      <c r="AG2083" s="2"/>
      <c r="AH2083" t="s">
        <v>2361</v>
      </c>
      <c r="AI2083" s="7" t="s">
        <v>4620</v>
      </c>
    </row>
    <row r="2084" spans="1:35" ht="11" customHeight="1" outlineLevel="1" x14ac:dyDescent="0.25">
      <c r="A2084" t="s">
        <v>4456</v>
      </c>
      <c r="C2084" s="2" t="s">
        <v>12976</v>
      </c>
      <c r="D2084" s="2">
        <v>2038</v>
      </c>
      <c r="E2084" s="7">
        <v>2002</v>
      </c>
      <c r="F2084" s="5" t="s">
        <v>6178</v>
      </c>
      <c r="H2084" s="5" t="s">
        <v>5398</v>
      </c>
      <c r="I2084" s="6" t="s">
        <v>5357</v>
      </c>
      <c r="J2084" s="6" t="s">
        <v>13657</v>
      </c>
      <c r="K2084" s="17">
        <v>1</v>
      </c>
      <c r="L2084" s="17" t="s">
        <v>7732</v>
      </c>
      <c r="M2084" s="9"/>
      <c r="N2084" s="9"/>
      <c r="O2084" s="21"/>
      <c r="Q2084" s="29"/>
      <c r="U2084" s="17"/>
      <c r="V2084" s="2">
        <v>1390</v>
      </c>
      <c r="Y2084" t="str">
        <f t="shared" si="140"/>
        <v/>
      </c>
      <c r="AA2084" t="str">
        <f t="shared" si="141"/>
        <v/>
      </c>
      <c r="AC2084" s="7"/>
      <c r="AD2084" t="s">
        <v>5357</v>
      </c>
      <c r="AE2084">
        <f t="shared" si="142"/>
        <v>0</v>
      </c>
      <c r="AG2084" s="2"/>
      <c r="AH2084" t="s">
        <v>5358</v>
      </c>
      <c r="AI2084" s="7" t="s">
        <v>4610</v>
      </c>
    </row>
    <row r="2085" spans="1:35" ht="11" customHeight="1" outlineLevel="1" x14ac:dyDescent="0.25">
      <c r="A2085" t="s">
        <v>4456</v>
      </c>
      <c r="C2085" s="2" t="s">
        <v>12976</v>
      </c>
      <c r="D2085" s="2">
        <v>2046</v>
      </c>
      <c r="E2085" s="7">
        <v>2002</v>
      </c>
      <c r="F2085" s="5" t="s">
        <v>2589</v>
      </c>
      <c r="H2085" s="5" t="s">
        <v>5398</v>
      </c>
      <c r="I2085" s="6" t="s">
        <v>6175</v>
      </c>
      <c r="J2085" s="6" t="s">
        <v>9078</v>
      </c>
      <c r="K2085" s="17">
        <v>6</v>
      </c>
      <c r="L2085" s="17" t="s">
        <v>7732</v>
      </c>
      <c r="M2085" s="9"/>
      <c r="N2085" s="9"/>
      <c r="O2085" s="21"/>
      <c r="Q2085" s="29"/>
      <c r="U2085" s="17"/>
      <c r="V2085" s="2">
        <v>1396</v>
      </c>
      <c r="Y2085" t="str">
        <f t="shared" si="140"/>
        <v/>
      </c>
      <c r="AA2085" t="str">
        <f t="shared" si="141"/>
        <v/>
      </c>
      <c r="AC2085" s="7"/>
      <c r="AD2085" t="s">
        <v>6175</v>
      </c>
      <c r="AE2085">
        <f t="shared" si="142"/>
        <v>0</v>
      </c>
      <c r="AG2085" s="2"/>
      <c r="AH2085" t="s">
        <v>2361</v>
      </c>
      <c r="AI2085" s="7" t="s">
        <v>4922</v>
      </c>
    </row>
    <row r="2086" spans="1:35" ht="11" customHeight="1" outlineLevel="1" x14ac:dyDescent="0.25">
      <c r="A2086" t="s">
        <v>4456</v>
      </c>
      <c r="C2086" s="2" t="s">
        <v>12976</v>
      </c>
      <c r="D2086" s="2">
        <v>2047</v>
      </c>
      <c r="E2086" s="7">
        <v>2002</v>
      </c>
      <c r="F2086" s="5" t="s">
        <v>4112</v>
      </c>
      <c r="H2086" s="5" t="s">
        <v>5398</v>
      </c>
      <c r="I2086" s="6" t="s">
        <v>6175</v>
      </c>
      <c r="J2086" s="6" t="s">
        <v>9078</v>
      </c>
      <c r="K2086" s="17">
        <v>6</v>
      </c>
      <c r="L2086" s="17" t="s">
        <v>7732</v>
      </c>
      <c r="M2086" s="9"/>
      <c r="N2086" s="9"/>
      <c r="O2086" s="21"/>
      <c r="Q2086" s="29"/>
      <c r="U2086" s="17"/>
      <c r="V2086" s="2">
        <v>1397</v>
      </c>
      <c r="Y2086" t="str">
        <f t="shared" si="140"/>
        <v/>
      </c>
      <c r="AA2086" t="str">
        <f t="shared" si="141"/>
        <v/>
      </c>
      <c r="AC2086" s="7"/>
      <c r="AD2086" t="s">
        <v>6175</v>
      </c>
      <c r="AE2086">
        <f t="shared" si="142"/>
        <v>0</v>
      </c>
      <c r="AG2086" s="2"/>
      <c r="AH2086" t="s">
        <v>2361</v>
      </c>
      <c r="AI2086" s="7" t="s">
        <v>4922</v>
      </c>
    </row>
    <row r="2087" spans="1:35" ht="11" customHeight="1" outlineLevel="1" x14ac:dyDescent="0.25">
      <c r="A2087" t="s">
        <v>4456</v>
      </c>
      <c r="C2087" s="2" t="s">
        <v>12976</v>
      </c>
      <c r="D2087" s="2">
        <v>2048</v>
      </c>
      <c r="E2087" s="7">
        <v>2002</v>
      </c>
      <c r="F2087" s="5" t="s">
        <v>6177</v>
      </c>
      <c r="H2087" s="5" t="s">
        <v>5398</v>
      </c>
      <c r="I2087" s="6" t="s">
        <v>6175</v>
      </c>
      <c r="J2087" s="6" t="s">
        <v>9078</v>
      </c>
      <c r="K2087" s="17">
        <v>6</v>
      </c>
      <c r="L2087" s="17" t="s">
        <v>7732</v>
      </c>
      <c r="M2087" s="9"/>
      <c r="N2087" s="9"/>
      <c r="O2087" s="21"/>
      <c r="Q2087" s="29"/>
      <c r="U2087" s="17"/>
      <c r="V2087" s="2">
        <v>1398</v>
      </c>
      <c r="Y2087" t="str">
        <f t="shared" si="140"/>
        <v/>
      </c>
      <c r="AA2087" t="str">
        <f t="shared" si="141"/>
        <v/>
      </c>
      <c r="AC2087" s="7"/>
      <c r="AD2087" t="s">
        <v>6175</v>
      </c>
      <c r="AE2087">
        <f t="shared" si="142"/>
        <v>0</v>
      </c>
      <c r="AG2087" s="2"/>
      <c r="AH2087" t="s">
        <v>2361</v>
      </c>
      <c r="AI2087" s="7" t="s">
        <v>4922</v>
      </c>
    </row>
    <row r="2088" spans="1:35" ht="11" customHeight="1" outlineLevel="1" x14ac:dyDescent="0.25">
      <c r="A2088" t="s">
        <v>4456</v>
      </c>
      <c r="C2088" s="2" t="s">
        <v>12976</v>
      </c>
      <c r="D2088" s="2" t="s">
        <v>13658</v>
      </c>
      <c r="E2088" s="7">
        <v>2002</v>
      </c>
      <c r="F2088" s="5" t="s">
        <v>13656</v>
      </c>
      <c r="H2088" s="5" t="s">
        <v>5398</v>
      </c>
      <c r="I2088" s="6" t="s">
        <v>13659</v>
      </c>
      <c r="J2088" s="6" t="s">
        <v>9078</v>
      </c>
      <c r="K2088" s="17">
        <v>4</v>
      </c>
      <c r="L2088" s="17" t="s">
        <v>7732</v>
      </c>
      <c r="M2088" s="9"/>
      <c r="N2088" s="9"/>
      <c r="O2088" s="21"/>
      <c r="Q2088" s="29"/>
      <c r="U2088" s="17"/>
      <c r="V2088" s="2"/>
      <c r="Y2088" t="str">
        <f t="shared" si="140"/>
        <v/>
      </c>
      <c r="AA2088">
        <f t="shared" si="141"/>
        <v>1</v>
      </c>
      <c r="AC2088" s="7"/>
      <c r="AD2088" t="s">
        <v>13659</v>
      </c>
      <c r="AE2088">
        <f t="shared" si="142"/>
        <v>0</v>
      </c>
      <c r="AG2088" s="2"/>
      <c r="AH2088" t="s">
        <v>4771</v>
      </c>
      <c r="AI2088" s="7" t="s">
        <v>4922</v>
      </c>
    </row>
    <row r="2089" spans="1:35" ht="11" customHeight="1" outlineLevel="1" x14ac:dyDescent="0.25">
      <c r="A2089" t="s">
        <v>4456</v>
      </c>
      <c r="C2089" s="2" t="s">
        <v>12976</v>
      </c>
      <c r="D2089" s="2">
        <v>2065</v>
      </c>
      <c r="E2089" s="7">
        <v>2002</v>
      </c>
      <c r="F2089" s="5" t="s">
        <v>6179</v>
      </c>
      <c r="H2089" s="5" t="s">
        <v>5398</v>
      </c>
      <c r="I2089" s="6" t="s">
        <v>5354</v>
      </c>
      <c r="J2089" s="6" t="s">
        <v>13660</v>
      </c>
      <c r="K2089" s="17">
        <v>3</v>
      </c>
      <c r="L2089" s="17" t="s">
        <v>7732</v>
      </c>
      <c r="M2089" s="9"/>
      <c r="N2089" s="9"/>
      <c r="O2089" s="21"/>
      <c r="Q2089" s="29"/>
      <c r="U2089" s="17"/>
      <c r="V2089" s="2">
        <v>1417</v>
      </c>
      <c r="Y2089" t="str">
        <f t="shared" si="140"/>
        <v/>
      </c>
      <c r="AA2089" t="str">
        <f t="shared" si="141"/>
        <v/>
      </c>
      <c r="AC2089" s="7"/>
      <c r="AD2089" t="s">
        <v>5354</v>
      </c>
      <c r="AE2089">
        <f t="shared" si="142"/>
        <v>0</v>
      </c>
      <c r="AG2089" s="2"/>
      <c r="AH2089" t="s">
        <v>5355</v>
      </c>
      <c r="AI2089" s="7" t="s">
        <v>4610</v>
      </c>
    </row>
    <row r="2090" spans="1:35" ht="11" customHeight="1" outlineLevel="1" x14ac:dyDescent="0.25">
      <c r="A2090" t="s">
        <v>4456</v>
      </c>
      <c r="C2090" s="2" t="s">
        <v>12976</v>
      </c>
      <c r="D2090" s="2">
        <v>2080</v>
      </c>
      <c r="E2090" s="7">
        <v>2004</v>
      </c>
      <c r="F2090" s="5" t="s">
        <v>2841</v>
      </c>
      <c r="H2090" s="5" t="s">
        <v>5398</v>
      </c>
      <c r="I2090" s="6" t="s">
        <v>701</v>
      </c>
      <c r="J2090" s="6" t="s">
        <v>13662</v>
      </c>
      <c r="K2090" s="17">
        <v>5</v>
      </c>
      <c r="L2090" s="17" t="s">
        <v>7732</v>
      </c>
      <c r="M2090" s="9"/>
      <c r="N2090" s="9"/>
      <c r="O2090" s="21"/>
      <c r="Q2090" s="29"/>
      <c r="U2090" s="17"/>
      <c r="V2090" s="2">
        <v>1431</v>
      </c>
      <c r="Y2090" t="str">
        <f t="shared" si="140"/>
        <v/>
      </c>
      <c r="AA2090" t="str">
        <f t="shared" si="141"/>
        <v/>
      </c>
      <c r="AC2090" s="7"/>
      <c r="AD2090" t="s">
        <v>701</v>
      </c>
      <c r="AE2090">
        <f t="shared" si="142"/>
        <v>0</v>
      </c>
      <c r="AG2090" s="2"/>
      <c r="AH2090" t="s">
        <v>1671</v>
      </c>
      <c r="AI2090" s="7" t="s">
        <v>4610</v>
      </c>
    </row>
    <row r="2091" spans="1:35" ht="11" customHeight="1" outlineLevel="1" x14ac:dyDescent="0.25">
      <c r="A2091" t="s">
        <v>4456</v>
      </c>
      <c r="C2091" s="2" t="s">
        <v>12976</v>
      </c>
      <c r="D2091" s="2">
        <v>2086</v>
      </c>
      <c r="E2091" s="7">
        <v>2004</v>
      </c>
      <c r="F2091" s="5" t="s">
        <v>2589</v>
      </c>
      <c r="H2091" s="5" t="s">
        <v>5398</v>
      </c>
      <c r="I2091" s="6" t="s">
        <v>5354</v>
      </c>
      <c r="J2091" s="6" t="s">
        <v>13661</v>
      </c>
      <c r="K2091" s="17">
        <v>1</v>
      </c>
      <c r="L2091" s="17" t="s">
        <v>7732</v>
      </c>
      <c r="M2091" s="9"/>
      <c r="N2091" s="9"/>
      <c r="O2091" s="21"/>
      <c r="Q2091" s="29"/>
      <c r="U2091" s="17"/>
      <c r="V2091" s="2">
        <v>1437</v>
      </c>
      <c r="Y2091" t="str">
        <f t="shared" si="140"/>
        <v/>
      </c>
      <c r="AA2091" t="str">
        <f t="shared" si="141"/>
        <v/>
      </c>
      <c r="AC2091" s="7"/>
      <c r="AD2091" t="s">
        <v>5354</v>
      </c>
      <c r="AE2091">
        <f t="shared" si="142"/>
        <v>0</v>
      </c>
      <c r="AG2091" s="2"/>
      <c r="AH2091" t="s">
        <v>5355</v>
      </c>
      <c r="AI2091" s="7" t="s">
        <v>4610</v>
      </c>
    </row>
    <row r="2092" spans="1:35" ht="11" customHeight="1" outlineLevel="1" x14ac:dyDescent="0.25">
      <c r="A2092" t="s">
        <v>4456</v>
      </c>
      <c r="C2092" s="2" t="s">
        <v>12976</v>
      </c>
      <c r="D2092" s="2">
        <v>2102</v>
      </c>
      <c r="E2092" s="7">
        <v>2005</v>
      </c>
      <c r="F2092" s="5" t="s">
        <v>13663</v>
      </c>
      <c r="H2092" s="5" t="s">
        <v>5398</v>
      </c>
      <c r="I2092" s="6" t="s">
        <v>13664</v>
      </c>
      <c r="J2092" s="6" t="s">
        <v>13665</v>
      </c>
      <c r="K2092" s="17">
        <v>3</v>
      </c>
      <c r="L2092" s="17" t="s">
        <v>7732</v>
      </c>
      <c r="M2092" s="9"/>
      <c r="N2092" s="9"/>
      <c r="O2092" s="21"/>
      <c r="Q2092" s="29"/>
      <c r="U2092" s="17"/>
      <c r="V2092" s="2"/>
      <c r="Y2092" t="str">
        <f t="shared" si="140"/>
        <v/>
      </c>
      <c r="AA2092" t="str">
        <f t="shared" si="141"/>
        <v/>
      </c>
      <c r="AC2092" s="7"/>
      <c r="AD2092" t="s">
        <v>13664</v>
      </c>
      <c r="AE2092">
        <f t="shared" si="142"/>
        <v>0</v>
      </c>
      <c r="AG2092" s="2"/>
      <c r="AI2092" s="7"/>
    </row>
    <row r="2093" spans="1:35" ht="11" customHeight="1" outlineLevel="1" x14ac:dyDescent="0.25">
      <c r="A2093" t="s">
        <v>4456</v>
      </c>
      <c r="C2093" s="2" t="s">
        <v>12976</v>
      </c>
      <c r="D2093" s="2">
        <v>2118</v>
      </c>
      <c r="E2093" s="7">
        <v>2006</v>
      </c>
      <c r="F2093" s="5" t="s">
        <v>5049</v>
      </c>
      <c r="H2093" s="5" t="s">
        <v>5050</v>
      </c>
      <c r="I2093" s="6" t="s">
        <v>5051</v>
      </c>
      <c r="J2093" s="6" t="s">
        <v>7074</v>
      </c>
      <c r="K2093" s="17">
        <v>4</v>
      </c>
      <c r="L2093" s="17" t="s">
        <v>7732</v>
      </c>
      <c r="M2093" s="9"/>
      <c r="N2093" s="9"/>
      <c r="O2093" s="21"/>
      <c r="Q2093" s="29"/>
      <c r="U2093" s="17"/>
      <c r="V2093" s="2" t="s">
        <v>5048</v>
      </c>
      <c r="Y2093" t="str">
        <f t="shared" si="140"/>
        <v/>
      </c>
      <c r="AA2093" t="str">
        <f t="shared" si="141"/>
        <v/>
      </c>
      <c r="AC2093" s="7"/>
      <c r="AD2093" t="s">
        <v>5051</v>
      </c>
      <c r="AE2093">
        <f t="shared" si="142"/>
        <v>0</v>
      </c>
      <c r="AG2093" s="2"/>
      <c r="AH2093" t="s">
        <v>2361</v>
      </c>
      <c r="AI2093" s="7" t="s">
        <v>4610</v>
      </c>
    </row>
    <row r="2094" spans="1:35" ht="11" customHeight="1" outlineLevel="1" x14ac:dyDescent="0.25">
      <c r="A2094" t="s">
        <v>4456</v>
      </c>
      <c r="C2094" s="2" t="s">
        <v>12976</v>
      </c>
      <c r="D2094" s="2">
        <v>2131</v>
      </c>
      <c r="E2094" s="7">
        <v>2006</v>
      </c>
      <c r="F2094" s="5" t="s">
        <v>13667</v>
      </c>
      <c r="H2094" s="5" t="s">
        <v>5398</v>
      </c>
      <c r="I2094" s="6" t="s">
        <v>5620</v>
      </c>
      <c r="J2094" s="6" t="s">
        <v>13666</v>
      </c>
      <c r="K2094" s="17">
        <v>3</v>
      </c>
      <c r="L2094" s="17" t="s">
        <v>7732</v>
      </c>
      <c r="M2094" s="9"/>
      <c r="N2094" s="9"/>
      <c r="O2094" s="21"/>
      <c r="Q2094" s="29"/>
      <c r="U2094" s="17"/>
      <c r="V2094" s="2"/>
      <c r="Y2094" t="str">
        <f t="shared" si="140"/>
        <v/>
      </c>
      <c r="AA2094" t="str">
        <f t="shared" si="141"/>
        <v/>
      </c>
      <c r="AC2094" s="7"/>
      <c r="AD2094" t="s">
        <v>5620</v>
      </c>
      <c r="AE2094">
        <f t="shared" si="142"/>
        <v>0</v>
      </c>
      <c r="AG2094" s="2"/>
      <c r="AI2094" s="7"/>
    </row>
    <row r="2095" spans="1:35" ht="11" customHeight="1" outlineLevel="1" x14ac:dyDescent="0.25">
      <c r="A2095" t="s">
        <v>4456</v>
      </c>
      <c r="C2095" s="2" t="s">
        <v>12976</v>
      </c>
      <c r="D2095" s="2">
        <v>2148</v>
      </c>
      <c r="E2095" s="7">
        <v>2007</v>
      </c>
      <c r="F2095" s="5" t="s">
        <v>13667</v>
      </c>
      <c r="H2095" s="5" t="s">
        <v>5398</v>
      </c>
      <c r="I2095" s="6" t="s">
        <v>5357</v>
      </c>
      <c r="J2095" s="6" t="s">
        <v>13668</v>
      </c>
      <c r="K2095" s="17">
        <v>1</v>
      </c>
      <c r="L2095" s="17" t="s">
        <v>7732</v>
      </c>
      <c r="M2095" s="9"/>
      <c r="N2095" s="9"/>
      <c r="O2095" s="21"/>
      <c r="Q2095" s="29"/>
      <c r="U2095" s="17"/>
      <c r="V2095" s="2"/>
      <c r="Y2095" t="str">
        <f t="shared" si="140"/>
        <v/>
      </c>
      <c r="AA2095" t="str">
        <f t="shared" si="141"/>
        <v/>
      </c>
      <c r="AC2095" s="7"/>
      <c r="AD2095" t="s">
        <v>5357</v>
      </c>
      <c r="AE2095">
        <f t="shared" si="142"/>
        <v>0</v>
      </c>
      <c r="AG2095" s="2"/>
      <c r="AI2095" s="7"/>
    </row>
    <row r="2096" spans="1:35" ht="11" customHeight="1" outlineLevel="1" x14ac:dyDescent="0.25">
      <c r="A2096" t="s">
        <v>4456</v>
      </c>
      <c r="C2096" s="2" t="s">
        <v>12976</v>
      </c>
      <c r="D2096" s="2">
        <v>2151</v>
      </c>
      <c r="E2096" s="7">
        <v>2007</v>
      </c>
      <c r="F2096" s="5" t="s">
        <v>13667</v>
      </c>
      <c r="H2096" s="5" t="s">
        <v>5398</v>
      </c>
      <c r="I2096" s="6" t="s">
        <v>5890</v>
      </c>
      <c r="J2096" s="6" t="s">
        <v>13668</v>
      </c>
      <c r="K2096" s="17">
        <v>4</v>
      </c>
      <c r="L2096" s="17" t="s">
        <v>7732</v>
      </c>
      <c r="M2096" s="9"/>
      <c r="N2096" s="9"/>
      <c r="O2096" s="21"/>
      <c r="Q2096" s="29"/>
      <c r="U2096" s="17"/>
      <c r="V2096" s="2"/>
      <c r="Y2096" t="str">
        <f t="shared" si="140"/>
        <v/>
      </c>
      <c r="AA2096" t="str">
        <f t="shared" si="141"/>
        <v/>
      </c>
      <c r="AC2096" s="7"/>
      <c r="AD2096" t="s">
        <v>5890</v>
      </c>
      <c r="AE2096">
        <f t="shared" si="142"/>
        <v>0</v>
      </c>
      <c r="AG2096" s="2"/>
      <c r="AI2096" s="7"/>
    </row>
    <row r="2097" spans="1:35" ht="11" customHeight="1" outlineLevel="1" x14ac:dyDescent="0.25">
      <c r="A2097" t="s">
        <v>4456</v>
      </c>
      <c r="C2097" s="2" t="s">
        <v>12976</v>
      </c>
      <c r="D2097" s="2">
        <v>2171</v>
      </c>
      <c r="E2097" s="7">
        <v>2007</v>
      </c>
      <c r="F2097" s="5" t="s">
        <v>13667</v>
      </c>
      <c r="H2097" s="5" t="s">
        <v>5398</v>
      </c>
      <c r="I2097" s="6" t="s">
        <v>6242</v>
      </c>
      <c r="J2097" s="6" t="s">
        <v>13669</v>
      </c>
      <c r="K2097" s="17">
        <v>3</v>
      </c>
      <c r="L2097" s="17" t="s">
        <v>7732</v>
      </c>
      <c r="M2097" s="9"/>
      <c r="N2097" s="9"/>
      <c r="O2097" s="21"/>
      <c r="Q2097" s="29"/>
      <c r="U2097" s="17"/>
      <c r="V2097" s="2"/>
      <c r="Y2097" t="str">
        <f t="shared" si="140"/>
        <v/>
      </c>
      <c r="AA2097" t="str">
        <f t="shared" si="141"/>
        <v/>
      </c>
      <c r="AC2097" s="7"/>
      <c r="AD2097" t="s">
        <v>6242</v>
      </c>
      <c r="AE2097">
        <f t="shared" si="142"/>
        <v>0</v>
      </c>
      <c r="AG2097" s="2"/>
      <c r="AI2097" s="7"/>
    </row>
    <row r="2098" spans="1:35" ht="11" customHeight="1" outlineLevel="1" x14ac:dyDescent="0.25">
      <c r="A2098" t="s">
        <v>4456</v>
      </c>
      <c r="C2098" s="2" t="s">
        <v>12976</v>
      </c>
      <c r="D2098" s="2">
        <v>2173</v>
      </c>
      <c r="E2098" s="7">
        <v>2007</v>
      </c>
      <c r="F2098" s="5" t="s">
        <v>2589</v>
      </c>
      <c r="H2098" s="5" t="s">
        <v>5398</v>
      </c>
      <c r="I2098" s="6" t="s">
        <v>9776</v>
      </c>
      <c r="J2098" s="6" t="s">
        <v>13670</v>
      </c>
      <c r="K2098" s="17">
        <v>1</v>
      </c>
      <c r="L2098" s="17" t="s">
        <v>7732</v>
      </c>
      <c r="M2098" s="9"/>
      <c r="N2098" s="9"/>
      <c r="O2098" s="21"/>
      <c r="Q2098" s="29"/>
      <c r="U2098" s="17"/>
      <c r="V2098" s="2"/>
      <c r="Y2098" t="str">
        <f t="shared" si="140"/>
        <v/>
      </c>
      <c r="AA2098" t="str">
        <f t="shared" si="141"/>
        <v/>
      </c>
      <c r="AC2098" s="7"/>
      <c r="AD2098" t="s">
        <v>9776</v>
      </c>
      <c r="AE2098">
        <f t="shared" ref="AE2098:AE2126" si="143">COUNTIF(I2098,"*Fuji*")</f>
        <v>0</v>
      </c>
      <c r="AG2098" s="2"/>
      <c r="AI2098" s="7"/>
    </row>
    <row r="2099" spans="1:35" ht="11" customHeight="1" outlineLevel="1" x14ac:dyDescent="0.25">
      <c r="A2099" t="s">
        <v>4456</v>
      </c>
      <c r="C2099" s="2" t="s">
        <v>12976</v>
      </c>
      <c r="D2099" s="2">
        <v>2182</v>
      </c>
      <c r="E2099" s="7">
        <v>2007</v>
      </c>
      <c r="F2099" s="5" t="s">
        <v>2589</v>
      </c>
      <c r="H2099" s="5" t="s">
        <v>5398</v>
      </c>
      <c r="I2099" s="6" t="s">
        <v>948</v>
      </c>
      <c r="J2099" s="6" t="s">
        <v>13671</v>
      </c>
      <c r="K2099" s="17">
        <v>3</v>
      </c>
      <c r="L2099" s="17" t="s">
        <v>7730</v>
      </c>
      <c r="M2099" s="9">
        <v>3.25</v>
      </c>
      <c r="N2099" s="9"/>
      <c r="O2099" s="21"/>
      <c r="Q2099" s="29"/>
      <c r="U2099" s="17"/>
      <c r="V2099" s="2"/>
      <c r="Y2099" t="str">
        <f t="shared" si="140"/>
        <v/>
      </c>
      <c r="AA2099" t="str">
        <f t="shared" si="141"/>
        <v/>
      </c>
      <c r="AC2099" s="7"/>
      <c r="AD2099" t="s">
        <v>948</v>
      </c>
      <c r="AE2099">
        <f t="shared" si="143"/>
        <v>0</v>
      </c>
      <c r="AG2099" s="2"/>
      <c r="AI2099" s="7"/>
    </row>
    <row r="2100" spans="1:35" ht="11" customHeight="1" outlineLevel="1" x14ac:dyDescent="0.25">
      <c r="A2100" t="s">
        <v>4456</v>
      </c>
      <c r="C2100" s="2" t="s">
        <v>12976</v>
      </c>
      <c r="D2100" s="2">
        <v>2184</v>
      </c>
      <c r="E2100" s="7">
        <v>2007</v>
      </c>
      <c r="F2100" s="5" t="s">
        <v>2589</v>
      </c>
      <c r="H2100" s="5" t="s">
        <v>5398</v>
      </c>
      <c r="I2100" s="6" t="s">
        <v>13672</v>
      </c>
      <c r="J2100" s="6" t="s">
        <v>13671</v>
      </c>
      <c r="K2100" s="17">
        <v>1</v>
      </c>
      <c r="L2100" s="17" t="s">
        <v>7730</v>
      </c>
      <c r="M2100" s="9">
        <v>3.25</v>
      </c>
      <c r="N2100" s="9"/>
      <c r="O2100" s="21"/>
      <c r="Q2100" s="29"/>
      <c r="S2100">
        <v>1</v>
      </c>
      <c r="T2100">
        <v>1</v>
      </c>
      <c r="U2100" s="17"/>
      <c r="V2100" s="2"/>
      <c r="Y2100" t="str">
        <f t="shared" si="140"/>
        <v/>
      </c>
      <c r="AA2100" t="str">
        <f t="shared" si="141"/>
        <v/>
      </c>
      <c r="AC2100" s="7"/>
      <c r="AD2100" t="s">
        <v>13672</v>
      </c>
      <c r="AE2100">
        <f t="shared" si="143"/>
        <v>0</v>
      </c>
      <c r="AG2100" s="2"/>
      <c r="AI2100" s="7"/>
    </row>
    <row r="2101" spans="1:35" ht="11" customHeight="1" outlineLevel="1" x14ac:dyDescent="0.25">
      <c r="A2101" t="s">
        <v>4456</v>
      </c>
      <c r="C2101" s="2" t="s">
        <v>12976</v>
      </c>
      <c r="D2101" s="2">
        <v>2203</v>
      </c>
      <c r="E2101" s="7">
        <v>2008</v>
      </c>
      <c r="F2101" s="5" t="s">
        <v>13667</v>
      </c>
      <c r="H2101" s="5" t="s">
        <v>5398</v>
      </c>
      <c r="I2101" s="6" t="s">
        <v>2984</v>
      </c>
      <c r="J2101" s="6" t="s">
        <v>13673</v>
      </c>
      <c r="K2101" s="17">
        <v>5</v>
      </c>
      <c r="L2101" s="17" t="s">
        <v>7732</v>
      </c>
      <c r="M2101" s="9"/>
      <c r="N2101" s="9"/>
      <c r="O2101" s="21"/>
      <c r="Q2101" s="29"/>
      <c r="U2101" s="17"/>
      <c r="V2101" s="2"/>
      <c r="Y2101" t="str">
        <f t="shared" si="140"/>
        <v/>
      </c>
      <c r="AA2101" t="str">
        <f t="shared" si="141"/>
        <v/>
      </c>
      <c r="AC2101" s="7"/>
      <c r="AD2101" t="s">
        <v>2984</v>
      </c>
      <c r="AE2101">
        <f t="shared" si="143"/>
        <v>0</v>
      </c>
      <c r="AG2101" s="2"/>
      <c r="AI2101" s="7"/>
    </row>
    <row r="2102" spans="1:35" ht="11" customHeight="1" outlineLevel="1" x14ac:dyDescent="0.25">
      <c r="A2102" t="s">
        <v>4456</v>
      </c>
      <c r="C2102" s="2" t="s">
        <v>12976</v>
      </c>
      <c r="D2102" s="2">
        <v>2204</v>
      </c>
      <c r="E2102" s="7">
        <v>2008</v>
      </c>
      <c r="F2102" s="5" t="s">
        <v>13667</v>
      </c>
      <c r="H2102" s="5" t="s">
        <v>5398</v>
      </c>
      <c r="I2102" s="6" t="s">
        <v>2984</v>
      </c>
      <c r="J2102" s="6" t="s">
        <v>13673</v>
      </c>
      <c r="K2102" s="17">
        <v>5</v>
      </c>
      <c r="L2102" s="17" t="s">
        <v>7732</v>
      </c>
      <c r="M2102" s="9"/>
      <c r="N2102" s="9"/>
      <c r="O2102" s="21"/>
      <c r="Q2102" s="29"/>
      <c r="U2102" s="17"/>
      <c r="V2102" s="2"/>
      <c r="Y2102" t="str">
        <f t="shared" si="140"/>
        <v/>
      </c>
      <c r="AA2102" t="str">
        <f t="shared" si="141"/>
        <v/>
      </c>
      <c r="AC2102" s="7"/>
      <c r="AD2102" t="s">
        <v>2984</v>
      </c>
      <c r="AE2102">
        <f t="shared" si="143"/>
        <v>0</v>
      </c>
      <c r="AG2102" s="2"/>
      <c r="AI2102" s="7"/>
    </row>
    <row r="2103" spans="1:35" ht="11" customHeight="1" outlineLevel="1" x14ac:dyDescent="0.25">
      <c r="A2103" t="s">
        <v>4456</v>
      </c>
      <c r="C2103" s="2" t="s">
        <v>12976</v>
      </c>
      <c r="D2103" s="2">
        <v>2205</v>
      </c>
      <c r="E2103" s="7">
        <v>2008</v>
      </c>
      <c r="F2103" s="5" t="s">
        <v>13667</v>
      </c>
      <c r="H2103" s="5" t="s">
        <v>5398</v>
      </c>
      <c r="I2103" s="6" t="s">
        <v>2984</v>
      </c>
      <c r="J2103" s="6" t="s">
        <v>13673</v>
      </c>
      <c r="K2103" s="17">
        <v>5</v>
      </c>
      <c r="L2103" s="17" t="s">
        <v>7732</v>
      </c>
      <c r="M2103" s="9"/>
      <c r="N2103" s="9"/>
      <c r="O2103" s="21"/>
      <c r="Q2103" s="29"/>
      <c r="U2103" s="17"/>
      <c r="V2103" s="2"/>
      <c r="Y2103" t="str">
        <f t="shared" si="140"/>
        <v/>
      </c>
      <c r="AA2103" t="str">
        <f t="shared" si="141"/>
        <v/>
      </c>
      <c r="AC2103" s="7"/>
      <c r="AD2103" t="s">
        <v>2984</v>
      </c>
      <c r="AE2103">
        <f t="shared" si="143"/>
        <v>0</v>
      </c>
      <c r="AG2103" s="2"/>
      <c r="AI2103" s="7"/>
    </row>
    <row r="2104" spans="1:35" ht="11" customHeight="1" outlineLevel="1" x14ac:dyDescent="0.25">
      <c r="A2104" t="s">
        <v>4456</v>
      </c>
      <c r="C2104" s="2" t="s">
        <v>12976</v>
      </c>
      <c r="D2104" s="2">
        <v>2206</v>
      </c>
      <c r="E2104" s="7">
        <v>2008</v>
      </c>
      <c r="F2104" s="5" t="s">
        <v>13667</v>
      </c>
      <c r="H2104" s="5" t="s">
        <v>5398</v>
      </c>
      <c r="I2104" s="6" t="s">
        <v>2984</v>
      </c>
      <c r="J2104" s="6" t="s">
        <v>13673</v>
      </c>
      <c r="K2104" s="17">
        <v>5</v>
      </c>
      <c r="L2104" s="17" t="s">
        <v>7732</v>
      </c>
      <c r="M2104" s="9"/>
      <c r="N2104" s="9"/>
      <c r="O2104" s="21"/>
      <c r="Q2104" s="29"/>
      <c r="U2104" s="17"/>
      <c r="V2104" s="2"/>
      <c r="Y2104" t="str">
        <f t="shared" si="140"/>
        <v/>
      </c>
      <c r="AA2104" t="str">
        <f t="shared" si="141"/>
        <v/>
      </c>
      <c r="AC2104" s="7"/>
      <c r="AD2104" t="s">
        <v>2984</v>
      </c>
      <c r="AE2104">
        <f t="shared" si="143"/>
        <v>0</v>
      </c>
      <c r="AG2104" s="2"/>
      <c r="AI2104" s="7"/>
    </row>
    <row r="2105" spans="1:35" ht="11" customHeight="1" outlineLevel="1" x14ac:dyDescent="0.25">
      <c r="A2105" t="s">
        <v>4456</v>
      </c>
      <c r="C2105" s="2" t="s">
        <v>12976</v>
      </c>
      <c r="D2105" s="2">
        <v>2207</v>
      </c>
      <c r="E2105" s="7">
        <v>2008</v>
      </c>
      <c r="F2105" s="5" t="s">
        <v>13667</v>
      </c>
      <c r="H2105" s="5" t="s">
        <v>5398</v>
      </c>
      <c r="I2105" s="6" t="s">
        <v>2984</v>
      </c>
      <c r="J2105" s="6" t="s">
        <v>13673</v>
      </c>
      <c r="K2105" s="17">
        <v>5</v>
      </c>
      <c r="L2105" s="17" t="s">
        <v>7732</v>
      </c>
      <c r="M2105" s="9"/>
      <c r="N2105" s="9"/>
      <c r="O2105" s="21"/>
      <c r="Q2105" s="29"/>
      <c r="U2105" s="17"/>
      <c r="V2105" s="2"/>
      <c r="Y2105" t="str">
        <f t="shared" si="140"/>
        <v/>
      </c>
      <c r="AA2105" t="str">
        <f t="shared" si="141"/>
        <v/>
      </c>
      <c r="AC2105" s="7"/>
      <c r="AD2105" t="s">
        <v>2984</v>
      </c>
      <c r="AE2105">
        <f t="shared" si="143"/>
        <v>0</v>
      </c>
      <c r="AG2105" s="2"/>
      <c r="AI2105" s="7"/>
    </row>
    <row r="2106" spans="1:35" ht="11" customHeight="1" outlineLevel="1" x14ac:dyDescent="0.25">
      <c r="A2106" t="s">
        <v>4456</v>
      </c>
      <c r="C2106" s="2" t="s">
        <v>12976</v>
      </c>
      <c r="D2106" s="2">
        <v>2208</v>
      </c>
      <c r="E2106" s="7">
        <v>2008</v>
      </c>
      <c r="F2106" s="5" t="s">
        <v>13667</v>
      </c>
      <c r="H2106" s="5" t="s">
        <v>5398</v>
      </c>
      <c r="I2106" s="6" t="s">
        <v>2984</v>
      </c>
      <c r="J2106" s="6" t="s">
        <v>13673</v>
      </c>
      <c r="K2106" s="17">
        <v>5</v>
      </c>
      <c r="L2106" s="17" t="s">
        <v>7732</v>
      </c>
      <c r="M2106" s="9"/>
      <c r="N2106" s="9"/>
      <c r="O2106" s="21"/>
      <c r="Q2106" s="29"/>
      <c r="U2106" s="17"/>
      <c r="V2106" s="2"/>
      <c r="Y2106" t="str">
        <f t="shared" si="140"/>
        <v/>
      </c>
      <c r="AA2106" t="str">
        <f t="shared" si="141"/>
        <v/>
      </c>
      <c r="AC2106" s="7"/>
      <c r="AD2106" t="s">
        <v>2984</v>
      </c>
      <c r="AE2106">
        <f t="shared" si="143"/>
        <v>0</v>
      </c>
      <c r="AG2106" s="2"/>
      <c r="AI2106" s="7"/>
    </row>
    <row r="2107" spans="1:35" ht="11" customHeight="1" outlineLevel="1" x14ac:dyDescent="0.25">
      <c r="A2107" t="s">
        <v>4456</v>
      </c>
      <c r="C2107" s="2" t="s">
        <v>12976</v>
      </c>
      <c r="D2107" s="2">
        <v>2209</v>
      </c>
      <c r="E2107" s="7">
        <v>2008</v>
      </c>
      <c r="F2107" s="5" t="s">
        <v>13667</v>
      </c>
      <c r="H2107" s="5" t="s">
        <v>5398</v>
      </c>
      <c r="I2107" s="6" t="s">
        <v>2984</v>
      </c>
      <c r="J2107" s="6" t="s">
        <v>13673</v>
      </c>
      <c r="K2107" s="17">
        <v>5</v>
      </c>
      <c r="L2107" s="17" t="s">
        <v>7732</v>
      </c>
      <c r="M2107" s="9"/>
      <c r="N2107" s="9"/>
      <c r="O2107" s="21"/>
      <c r="Q2107" s="29"/>
      <c r="U2107" s="17"/>
      <c r="V2107" s="2"/>
      <c r="Y2107" t="str">
        <f t="shared" si="140"/>
        <v/>
      </c>
      <c r="AA2107" t="str">
        <f t="shared" si="141"/>
        <v/>
      </c>
      <c r="AC2107" s="7"/>
      <c r="AD2107" t="s">
        <v>2984</v>
      </c>
      <c r="AE2107">
        <f t="shared" si="143"/>
        <v>0</v>
      </c>
      <c r="AG2107" s="2"/>
      <c r="AI2107" s="7"/>
    </row>
    <row r="2108" spans="1:35" ht="11" customHeight="1" outlineLevel="1" x14ac:dyDescent="0.25">
      <c r="A2108" t="s">
        <v>4456</v>
      </c>
      <c r="C2108" s="2" t="s">
        <v>12976</v>
      </c>
      <c r="D2108" s="2">
        <v>2210</v>
      </c>
      <c r="E2108" s="7">
        <v>2008</v>
      </c>
      <c r="F2108" s="5" t="s">
        <v>13667</v>
      </c>
      <c r="H2108" s="5" t="s">
        <v>5398</v>
      </c>
      <c r="I2108" s="6" t="s">
        <v>2984</v>
      </c>
      <c r="J2108" s="6" t="s">
        <v>13673</v>
      </c>
      <c r="K2108" s="17">
        <v>5</v>
      </c>
      <c r="L2108" s="17" t="s">
        <v>7732</v>
      </c>
      <c r="M2108" s="9"/>
      <c r="N2108" s="9"/>
      <c r="O2108" s="21"/>
      <c r="Q2108" s="29"/>
      <c r="U2108" s="17"/>
      <c r="V2108" s="2"/>
      <c r="Y2108" t="str">
        <f t="shared" si="140"/>
        <v/>
      </c>
      <c r="AA2108" t="str">
        <f t="shared" si="141"/>
        <v/>
      </c>
      <c r="AC2108" s="7"/>
      <c r="AD2108" t="s">
        <v>2984</v>
      </c>
      <c r="AE2108">
        <f t="shared" si="143"/>
        <v>0</v>
      </c>
      <c r="AG2108" s="2"/>
      <c r="AI2108" s="7"/>
    </row>
    <row r="2109" spans="1:35" ht="11" customHeight="1" outlineLevel="1" x14ac:dyDescent="0.25">
      <c r="A2109" t="s">
        <v>4456</v>
      </c>
      <c r="C2109" s="2" t="s">
        <v>12976</v>
      </c>
      <c r="D2109" s="2" t="s">
        <v>13674</v>
      </c>
      <c r="E2109" s="7">
        <v>2008</v>
      </c>
      <c r="F2109" s="5" t="s">
        <v>13675</v>
      </c>
      <c r="H2109" s="5" t="s">
        <v>5398</v>
      </c>
      <c r="I2109" s="6" t="s">
        <v>2984</v>
      </c>
      <c r="J2109" s="6" t="s">
        <v>13673</v>
      </c>
      <c r="K2109" s="17">
        <v>5</v>
      </c>
      <c r="L2109" s="17" t="s">
        <v>7732</v>
      </c>
      <c r="M2109" s="9"/>
      <c r="N2109" s="9"/>
      <c r="O2109" s="21"/>
      <c r="Q2109" s="29"/>
      <c r="U2109" s="17"/>
      <c r="V2109" s="2"/>
      <c r="Y2109" t="str">
        <f t="shared" si="140"/>
        <v/>
      </c>
      <c r="AA2109">
        <f t="shared" si="141"/>
        <v>1</v>
      </c>
      <c r="AC2109" s="7"/>
      <c r="AD2109" t="s">
        <v>2984</v>
      </c>
      <c r="AE2109">
        <f t="shared" si="143"/>
        <v>0</v>
      </c>
      <c r="AG2109" s="2"/>
      <c r="AI2109" s="7"/>
    </row>
    <row r="2110" spans="1:35" ht="11" customHeight="1" outlineLevel="1" x14ac:dyDescent="0.25">
      <c r="A2110" t="s">
        <v>4456</v>
      </c>
      <c r="C2110" s="2" t="s">
        <v>12976</v>
      </c>
      <c r="D2110" s="2">
        <v>2211</v>
      </c>
      <c r="E2110" s="7">
        <v>2008</v>
      </c>
      <c r="F2110" s="5" t="s">
        <v>13677</v>
      </c>
      <c r="H2110" s="5" t="s">
        <v>5398</v>
      </c>
      <c r="I2110" s="6" t="s">
        <v>2984</v>
      </c>
      <c r="J2110" s="6" t="s">
        <v>13673</v>
      </c>
      <c r="K2110" s="17">
        <v>5</v>
      </c>
      <c r="L2110" s="17" t="s">
        <v>7732</v>
      </c>
      <c r="M2110" s="9"/>
      <c r="N2110" s="9"/>
      <c r="O2110" s="21"/>
      <c r="Q2110" s="29"/>
      <c r="U2110" s="17"/>
      <c r="V2110" s="2"/>
      <c r="Y2110" t="str">
        <f t="shared" si="140"/>
        <v/>
      </c>
      <c r="AA2110" t="str">
        <f t="shared" si="141"/>
        <v/>
      </c>
      <c r="AC2110" s="7"/>
      <c r="AD2110" t="s">
        <v>2984</v>
      </c>
      <c r="AE2110">
        <f t="shared" si="143"/>
        <v>0</v>
      </c>
      <c r="AG2110" s="2"/>
      <c r="AI2110" s="7"/>
    </row>
    <row r="2111" spans="1:35" ht="11" customHeight="1" outlineLevel="1" x14ac:dyDescent="0.25">
      <c r="A2111" t="s">
        <v>4456</v>
      </c>
      <c r="C2111" s="2" t="s">
        <v>12976</v>
      </c>
      <c r="D2111" s="2">
        <v>2212</v>
      </c>
      <c r="E2111" s="7">
        <v>2008</v>
      </c>
      <c r="F2111" s="5" t="s">
        <v>13677</v>
      </c>
      <c r="H2111" s="5" t="s">
        <v>5398</v>
      </c>
      <c r="I2111" s="6" t="s">
        <v>2984</v>
      </c>
      <c r="J2111" s="6" t="s">
        <v>13673</v>
      </c>
      <c r="K2111" s="17">
        <v>5</v>
      </c>
      <c r="L2111" s="17" t="s">
        <v>7732</v>
      </c>
      <c r="M2111" s="9"/>
      <c r="N2111" s="9"/>
      <c r="O2111" s="21"/>
      <c r="Q2111" s="29"/>
      <c r="U2111" s="17"/>
      <c r="V2111" s="2"/>
      <c r="Y2111" t="str">
        <f t="shared" si="140"/>
        <v/>
      </c>
      <c r="AA2111" t="str">
        <f t="shared" si="141"/>
        <v/>
      </c>
      <c r="AC2111" s="7"/>
      <c r="AD2111" t="s">
        <v>2984</v>
      </c>
      <c r="AE2111">
        <f t="shared" si="143"/>
        <v>0</v>
      </c>
      <c r="AG2111" s="2"/>
      <c r="AI2111" s="7"/>
    </row>
    <row r="2112" spans="1:35" ht="11" customHeight="1" outlineLevel="1" x14ac:dyDescent="0.25">
      <c r="A2112" t="s">
        <v>4456</v>
      </c>
      <c r="C2112" s="2" t="s">
        <v>12976</v>
      </c>
      <c r="D2112" s="2" t="s">
        <v>13676</v>
      </c>
      <c r="E2112" s="7">
        <v>2008</v>
      </c>
      <c r="F2112" s="5" t="s">
        <v>13678</v>
      </c>
      <c r="H2112" s="5" t="s">
        <v>5398</v>
      </c>
      <c r="I2112" s="6" t="s">
        <v>5172</v>
      </c>
      <c r="J2112" s="6" t="s">
        <v>13673</v>
      </c>
      <c r="K2112" s="17">
        <v>4</v>
      </c>
      <c r="L2112" s="17" t="s">
        <v>7732</v>
      </c>
      <c r="M2112" s="9"/>
      <c r="N2112" s="9"/>
      <c r="O2112" s="21"/>
      <c r="Q2112" s="29"/>
      <c r="U2112" s="17"/>
      <c r="V2112" s="2"/>
      <c r="Y2112" t="str">
        <f t="shared" si="140"/>
        <v/>
      </c>
      <c r="AA2112">
        <f t="shared" si="141"/>
        <v>1</v>
      </c>
      <c r="AB2112">
        <v>1</v>
      </c>
      <c r="AC2112" s="7"/>
      <c r="AD2112" t="s">
        <v>5172</v>
      </c>
      <c r="AE2112">
        <f t="shared" si="143"/>
        <v>0</v>
      </c>
      <c r="AG2112" s="2"/>
      <c r="AI2112" s="7"/>
    </row>
    <row r="2113" spans="1:49" ht="11" customHeight="1" outlineLevel="1" x14ac:dyDescent="0.25">
      <c r="A2113" t="s">
        <v>4456</v>
      </c>
      <c r="C2113" s="2" t="s">
        <v>12976</v>
      </c>
      <c r="D2113" s="2">
        <v>2268</v>
      </c>
      <c r="E2113" s="7">
        <v>2008</v>
      </c>
      <c r="F2113" s="5" t="s">
        <v>13681</v>
      </c>
      <c r="H2113" s="5" t="s">
        <v>5398</v>
      </c>
      <c r="I2113" s="6" t="s">
        <v>5354</v>
      </c>
      <c r="J2113" s="6" t="s">
        <v>13679</v>
      </c>
      <c r="K2113" s="17">
        <v>3</v>
      </c>
      <c r="L2113" s="17" t="s">
        <v>7732</v>
      </c>
      <c r="M2113" s="9"/>
      <c r="N2113" s="9"/>
      <c r="O2113" s="21"/>
      <c r="Q2113" s="29"/>
      <c r="U2113" s="17"/>
      <c r="V2113" s="2"/>
      <c r="Y2113" t="str">
        <f t="shared" si="140"/>
        <v/>
      </c>
      <c r="AA2113" t="str">
        <f t="shared" si="141"/>
        <v/>
      </c>
      <c r="AC2113" s="7"/>
      <c r="AD2113" t="s">
        <v>5354</v>
      </c>
      <c r="AE2113">
        <f t="shared" si="143"/>
        <v>0</v>
      </c>
      <c r="AG2113" s="2"/>
      <c r="AI2113" s="7"/>
    </row>
    <row r="2114" spans="1:49" ht="11" customHeight="1" outlineLevel="1" x14ac:dyDescent="0.25">
      <c r="A2114" t="s">
        <v>4456</v>
      </c>
      <c r="C2114" s="2" t="s">
        <v>12976</v>
      </c>
      <c r="D2114" s="2">
        <v>2269</v>
      </c>
      <c r="E2114" s="7">
        <v>2008</v>
      </c>
      <c r="F2114" s="5" t="s">
        <v>13681</v>
      </c>
      <c r="H2114" s="5" t="s">
        <v>5398</v>
      </c>
      <c r="I2114" s="6" t="s">
        <v>5354</v>
      </c>
      <c r="J2114" s="6" t="s">
        <v>13680</v>
      </c>
      <c r="K2114" s="17">
        <v>3</v>
      </c>
      <c r="L2114" s="17" t="s">
        <v>7732</v>
      </c>
      <c r="M2114" s="9"/>
      <c r="N2114" s="9"/>
      <c r="O2114" s="21"/>
      <c r="Q2114" s="29"/>
      <c r="U2114" s="17"/>
      <c r="V2114" s="2"/>
      <c r="Y2114" t="str">
        <f t="shared" si="140"/>
        <v/>
      </c>
      <c r="AA2114" t="str">
        <f t="shared" si="141"/>
        <v/>
      </c>
      <c r="AC2114" s="7"/>
      <c r="AD2114" t="s">
        <v>5354</v>
      </c>
      <c r="AE2114">
        <f t="shared" si="143"/>
        <v>0</v>
      </c>
      <c r="AG2114" s="2"/>
      <c r="AI2114" s="7"/>
    </row>
    <row r="2115" spans="1:49" ht="11" customHeight="1" outlineLevel="1" x14ac:dyDescent="0.25">
      <c r="A2115" t="s">
        <v>4456</v>
      </c>
      <c r="C2115" s="2" t="s">
        <v>12976</v>
      </c>
      <c r="D2115" s="2">
        <v>2296</v>
      </c>
      <c r="E2115" s="7">
        <v>2008</v>
      </c>
      <c r="F2115" s="5" t="s">
        <v>13681</v>
      </c>
      <c r="H2115" s="5" t="s">
        <v>5398</v>
      </c>
      <c r="I2115" s="6" t="s">
        <v>5354</v>
      </c>
      <c r="J2115" s="40" t="s">
        <v>13682</v>
      </c>
      <c r="K2115" s="17">
        <v>3</v>
      </c>
      <c r="L2115" s="17" t="s">
        <v>7732</v>
      </c>
      <c r="M2115" s="9"/>
      <c r="N2115" s="9"/>
      <c r="O2115" s="21"/>
      <c r="Q2115" s="29"/>
      <c r="T2115">
        <v>1</v>
      </c>
      <c r="U2115" s="17"/>
      <c r="V2115" s="2"/>
      <c r="Y2115" t="str">
        <f t="shared" si="140"/>
        <v/>
      </c>
      <c r="AA2115" t="str">
        <f t="shared" si="141"/>
        <v/>
      </c>
      <c r="AC2115" s="7"/>
      <c r="AD2115" t="s">
        <v>5354</v>
      </c>
      <c r="AE2115">
        <f t="shared" si="143"/>
        <v>0</v>
      </c>
      <c r="AG2115" s="2"/>
      <c r="AI2115" s="7"/>
    </row>
    <row r="2116" spans="1:49" ht="11" customHeight="1" outlineLevel="1" x14ac:dyDescent="0.25">
      <c r="A2116" t="s">
        <v>4456</v>
      </c>
      <c r="C2116" s="2" t="s">
        <v>12976</v>
      </c>
      <c r="D2116" s="2">
        <v>2363</v>
      </c>
      <c r="E2116" s="7">
        <v>2010</v>
      </c>
      <c r="F2116" s="5" t="s">
        <v>13684</v>
      </c>
      <c r="H2116" s="5" t="s">
        <v>5398</v>
      </c>
      <c r="I2116" s="6" t="s">
        <v>13685</v>
      </c>
      <c r="J2116" s="6" t="s">
        <v>13683</v>
      </c>
      <c r="K2116" s="17">
        <v>5</v>
      </c>
      <c r="L2116" s="17" t="s">
        <v>7732</v>
      </c>
      <c r="M2116" s="9"/>
      <c r="N2116" s="9"/>
      <c r="O2116" s="21"/>
      <c r="Q2116" s="29"/>
      <c r="U2116" s="17"/>
      <c r="V2116" s="2"/>
      <c r="Y2116" t="str">
        <f t="shared" si="140"/>
        <v/>
      </c>
      <c r="AA2116" t="str">
        <f t="shared" si="141"/>
        <v/>
      </c>
      <c r="AC2116" s="7"/>
      <c r="AD2116" t="s">
        <v>13685</v>
      </c>
      <c r="AE2116">
        <f t="shared" si="143"/>
        <v>0</v>
      </c>
      <c r="AG2116" s="2"/>
      <c r="AI2116" s="7"/>
    </row>
    <row r="2117" spans="1:49" ht="11" customHeight="1" outlineLevel="1" x14ac:dyDescent="0.25">
      <c r="A2117" t="s">
        <v>4456</v>
      </c>
      <c r="C2117" s="2" t="s">
        <v>12976</v>
      </c>
      <c r="D2117" s="2">
        <v>2364</v>
      </c>
      <c r="E2117" s="7">
        <v>2010</v>
      </c>
      <c r="F2117" s="5" t="s">
        <v>13687</v>
      </c>
      <c r="H2117" s="5" t="s">
        <v>5398</v>
      </c>
      <c r="I2117" s="6" t="s">
        <v>13685</v>
      </c>
      <c r="J2117" s="6" t="s">
        <v>13683</v>
      </c>
      <c r="K2117" s="17">
        <v>5</v>
      </c>
      <c r="L2117" s="17" t="s">
        <v>7732</v>
      </c>
      <c r="M2117" s="9"/>
      <c r="N2117" s="9"/>
      <c r="O2117" s="21"/>
      <c r="Q2117" s="29"/>
      <c r="U2117" s="17"/>
      <c r="V2117" s="2"/>
      <c r="Y2117" t="str">
        <f t="shared" si="140"/>
        <v/>
      </c>
      <c r="AA2117" t="str">
        <f t="shared" si="141"/>
        <v/>
      </c>
      <c r="AC2117" s="7"/>
      <c r="AD2117" t="s">
        <v>13685</v>
      </c>
      <c r="AE2117">
        <f t="shared" si="143"/>
        <v>0</v>
      </c>
      <c r="AG2117" s="2"/>
      <c r="AI2117" s="7"/>
    </row>
    <row r="2118" spans="1:49" ht="11" customHeight="1" outlineLevel="1" x14ac:dyDescent="0.25">
      <c r="A2118" t="s">
        <v>4456</v>
      </c>
      <c r="C2118" s="2" t="s">
        <v>12976</v>
      </c>
      <c r="D2118" s="2" t="s">
        <v>13686</v>
      </c>
      <c r="E2118" s="7">
        <v>2010</v>
      </c>
      <c r="F2118" s="5" t="s">
        <v>13688</v>
      </c>
      <c r="H2118" s="5" t="s">
        <v>5398</v>
      </c>
      <c r="I2118" s="6" t="s">
        <v>13685</v>
      </c>
      <c r="J2118" s="6" t="s">
        <v>13683</v>
      </c>
      <c r="K2118" s="17">
        <v>5</v>
      </c>
      <c r="L2118" s="17" t="s">
        <v>7732</v>
      </c>
      <c r="M2118" s="9"/>
      <c r="N2118" s="9"/>
      <c r="O2118" s="21"/>
      <c r="Q2118" s="29"/>
      <c r="U2118" s="17"/>
      <c r="V2118" s="2"/>
      <c r="Y2118" t="str">
        <f t="shared" si="140"/>
        <v/>
      </c>
      <c r="AA2118">
        <f t="shared" si="141"/>
        <v>1</v>
      </c>
      <c r="AC2118" s="7"/>
      <c r="AD2118" t="s">
        <v>13685</v>
      </c>
      <c r="AE2118">
        <f t="shared" si="143"/>
        <v>0</v>
      </c>
      <c r="AG2118" s="2"/>
      <c r="AI2118" s="7"/>
    </row>
    <row r="2119" spans="1:49" ht="11" customHeight="1" outlineLevel="1" x14ac:dyDescent="0.25">
      <c r="A2119" t="s">
        <v>4456</v>
      </c>
      <c r="C2119" s="2" t="s">
        <v>12976</v>
      </c>
      <c r="D2119" s="2">
        <v>2404</v>
      </c>
      <c r="E2119" s="7">
        <v>2011</v>
      </c>
      <c r="F2119" s="5" t="s">
        <v>6178</v>
      </c>
      <c r="H2119" s="5" t="s">
        <v>5398</v>
      </c>
      <c r="I2119" s="6" t="s">
        <v>13690</v>
      </c>
      <c r="J2119" s="6" t="s">
        <v>13689</v>
      </c>
      <c r="K2119" s="17">
        <v>3</v>
      </c>
      <c r="L2119" s="17" t="s">
        <v>7732</v>
      </c>
      <c r="M2119" s="9"/>
      <c r="N2119" s="9"/>
      <c r="O2119" s="21"/>
      <c r="Q2119" s="29"/>
      <c r="U2119" s="17"/>
      <c r="V2119" s="2"/>
      <c r="Y2119" t="str">
        <f t="shared" si="140"/>
        <v/>
      </c>
      <c r="AA2119" t="str">
        <f t="shared" si="141"/>
        <v/>
      </c>
      <c r="AC2119" s="7"/>
      <c r="AD2119" t="s">
        <v>13690</v>
      </c>
      <c r="AE2119">
        <f t="shared" si="143"/>
        <v>0</v>
      </c>
      <c r="AG2119" s="2"/>
      <c r="AI2119" s="7"/>
    </row>
    <row r="2120" spans="1:49" ht="11" customHeight="1" outlineLevel="1" x14ac:dyDescent="0.25">
      <c r="A2120" t="s">
        <v>4456</v>
      </c>
      <c r="C2120" s="2" t="s">
        <v>12976</v>
      </c>
      <c r="D2120" s="2">
        <v>2423</v>
      </c>
      <c r="E2120" s="7">
        <v>2012</v>
      </c>
      <c r="F2120" s="5" t="s">
        <v>13692</v>
      </c>
      <c r="H2120" s="5" t="s">
        <v>5398</v>
      </c>
      <c r="I2120" s="6" t="s">
        <v>5620</v>
      </c>
      <c r="J2120" s="6" t="s">
        <v>13691</v>
      </c>
      <c r="K2120" s="17">
        <v>3</v>
      </c>
      <c r="L2120" s="17" t="s">
        <v>7732</v>
      </c>
      <c r="M2120" s="9"/>
      <c r="N2120" s="9"/>
      <c r="O2120" s="21"/>
      <c r="Q2120" s="29"/>
      <c r="U2120" s="17"/>
      <c r="V2120" s="2"/>
      <c r="Y2120" t="str">
        <f t="shared" si="140"/>
        <v/>
      </c>
      <c r="AA2120" t="str">
        <f t="shared" si="141"/>
        <v/>
      </c>
      <c r="AC2120" s="7"/>
      <c r="AD2120" t="s">
        <v>5620</v>
      </c>
      <c r="AE2120">
        <f t="shared" si="143"/>
        <v>0</v>
      </c>
      <c r="AG2120" s="2"/>
      <c r="AI2120" s="7"/>
    </row>
    <row r="2121" spans="1:49" ht="11" customHeight="1" outlineLevel="1" x14ac:dyDescent="0.25">
      <c r="A2121" t="s">
        <v>4456</v>
      </c>
      <c r="C2121" s="2" t="s">
        <v>12976</v>
      </c>
      <c r="D2121" s="2">
        <v>2436</v>
      </c>
      <c r="E2121" s="7">
        <v>2013</v>
      </c>
      <c r="F2121" s="5" t="s">
        <v>13692</v>
      </c>
      <c r="H2121" s="5" t="s">
        <v>5398</v>
      </c>
      <c r="I2121" s="6" t="s">
        <v>13694</v>
      </c>
      <c r="J2121" s="6" t="s">
        <v>13693</v>
      </c>
      <c r="K2121" s="17">
        <v>3</v>
      </c>
      <c r="L2121" s="17" t="s">
        <v>7732</v>
      </c>
      <c r="M2121" s="9"/>
      <c r="N2121" s="9"/>
      <c r="O2121" s="21"/>
      <c r="Q2121" s="29"/>
      <c r="U2121" s="17"/>
      <c r="V2121" s="2"/>
      <c r="Y2121" t="str">
        <f t="shared" si="140"/>
        <v/>
      </c>
      <c r="AA2121" t="str">
        <f t="shared" si="141"/>
        <v/>
      </c>
      <c r="AC2121" s="7"/>
      <c r="AD2121" t="s">
        <v>13694</v>
      </c>
      <c r="AE2121">
        <f t="shared" si="143"/>
        <v>0</v>
      </c>
      <c r="AG2121" s="2"/>
      <c r="AI2121" s="7"/>
    </row>
    <row r="2122" spans="1:49" ht="11" customHeight="1" outlineLevel="1" x14ac:dyDescent="0.25">
      <c r="A2122" t="s">
        <v>4456</v>
      </c>
      <c r="C2122" s="2" t="s">
        <v>12976</v>
      </c>
      <c r="D2122" s="2">
        <v>2506</v>
      </c>
      <c r="E2122" s="7">
        <v>2015</v>
      </c>
      <c r="F2122" s="5" t="s">
        <v>2728</v>
      </c>
      <c r="H2122" s="5" t="s">
        <v>5398</v>
      </c>
      <c r="I2122" s="6" t="s">
        <v>5376</v>
      </c>
      <c r="J2122" s="6" t="s">
        <v>13695</v>
      </c>
      <c r="K2122" s="17">
        <v>6</v>
      </c>
      <c r="L2122" s="17" t="s">
        <v>7732</v>
      </c>
      <c r="M2122" s="9"/>
      <c r="N2122" s="9"/>
      <c r="O2122" s="21"/>
      <c r="Q2122" s="29"/>
      <c r="U2122" s="17"/>
      <c r="V2122" s="2"/>
      <c r="Y2122" t="str">
        <f t="shared" si="140"/>
        <v/>
      </c>
      <c r="AA2122" t="str">
        <f t="shared" si="141"/>
        <v/>
      </c>
      <c r="AC2122" s="7"/>
      <c r="AD2122" t="s">
        <v>5376</v>
      </c>
      <c r="AE2122">
        <f t="shared" si="143"/>
        <v>0</v>
      </c>
      <c r="AG2122" s="2"/>
      <c r="AI2122" s="7"/>
    </row>
    <row r="2123" spans="1:49" ht="11" customHeight="1" outlineLevel="1" x14ac:dyDescent="0.25">
      <c r="A2123" t="s">
        <v>4456</v>
      </c>
      <c r="C2123" s="2" t="s">
        <v>12976</v>
      </c>
      <c r="D2123" s="2">
        <v>2507</v>
      </c>
      <c r="E2123" s="7">
        <v>2015</v>
      </c>
      <c r="F2123" s="5" t="s">
        <v>2590</v>
      </c>
      <c r="H2123" s="5" t="s">
        <v>5398</v>
      </c>
      <c r="I2123" s="6" t="s">
        <v>5376</v>
      </c>
      <c r="J2123" s="6" t="s">
        <v>13695</v>
      </c>
      <c r="K2123" s="17">
        <v>6</v>
      </c>
      <c r="L2123" s="17" t="s">
        <v>7732</v>
      </c>
      <c r="M2123" s="9"/>
      <c r="N2123" s="9"/>
      <c r="O2123" s="21"/>
      <c r="Q2123" s="29"/>
      <c r="U2123" s="17"/>
      <c r="V2123" s="2"/>
      <c r="Y2123" t="str">
        <f t="shared" si="140"/>
        <v/>
      </c>
      <c r="AA2123" t="str">
        <f t="shared" si="141"/>
        <v/>
      </c>
      <c r="AC2123" s="7"/>
      <c r="AD2123" t="s">
        <v>5376</v>
      </c>
      <c r="AE2123">
        <f t="shared" si="143"/>
        <v>0</v>
      </c>
      <c r="AG2123" s="2"/>
      <c r="AI2123" s="7"/>
    </row>
    <row r="2124" spans="1:49" ht="11" customHeight="1" outlineLevel="1" x14ac:dyDescent="0.25">
      <c r="A2124" t="s">
        <v>4456</v>
      </c>
      <c r="C2124" s="2" t="s">
        <v>12976</v>
      </c>
      <c r="D2124" s="2">
        <v>2508</v>
      </c>
      <c r="E2124" s="7">
        <v>2015</v>
      </c>
      <c r="F2124" s="5" t="s">
        <v>13696</v>
      </c>
      <c r="H2124" s="5" t="s">
        <v>5398</v>
      </c>
      <c r="I2124" s="6" t="s">
        <v>2984</v>
      </c>
      <c r="J2124" s="6" t="s">
        <v>13695</v>
      </c>
      <c r="K2124" s="17">
        <v>6</v>
      </c>
      <c r="L2124" s="17" t="s">
        <v>7732</v>
      </c>
      <c r="M2124" s="9"/>
      <c r="N2124" s="9"/>
      <c r="O2124" s="21"/>
      <c r="Q2124" s="29"/>
      <c r="U2124" s="17"/>
      <c r="V2124" s="2"/>
      <c r="Y2124" t="str">
        <f t="shared" si="140"/>
        <v/>
      </c>
      <c r="AA2124" t="str">
        <f t="shared" si="141"/>
        <v/>
      </c>
      <c r="AC2124" s="7"/>
      <c r="AD2124" t="s">
        <v>2984</v>
      </c>
      <c r="AE2124">
        <f t="shared" si="143"/>
        <v>0</v>
      </c>
      <c r="AG2124" s="2"/>
      <c r="AI2124" s="7"/>
    </row>
    <row r="2125" spans="1:49" ht="11" customHeight="1" outlineLevel="1" x14ac:dyDescent="0.25">
      <c r="A2125" t="s">
        <v>4456</v>
      </c>
      <c r="C2125" s="2" t="s">
        <v>12976</v>
      </c>
      <c r="D2125" s="2">
        <v>2509</v>
      </c>
      <c r="E2125" s="7">
        <v>2015</v>
      </c>
      <c r="F2125" s="5" t="s">
        <v>13696</v>
      </c>
      <c r="H2125" s="5" t="s">
        <v>5398</v>
      </c>
      <c r="I2125" s="6" t="s">
        <v>2984</v>
      </c>
      <c r="J2125" s="6" t="s">
        <v>13695</v>
      </c>
      <c r="K2125" s="17">
        <v>6</v>
      </c>
      <c r="L2125" s="17" t="s">
        <v>7732</v>
      </c>
      <c r="M2125" s="9"/>
      <c r="N2125" s="9"/>
      <c r="O2125" s="21"/>
      <c r="Q2125" s="29"/>
      <c r="U2125" s="17"/>
      <c r="V2125" s="2"/>
      <c r="Y2125" t="str">
        <f t="shared" si="140"/>
        <v/>
      </c>
      <c r="AA2125" t="str">
        <f t="shared" si="141"/>
        <v/>
      </c>
      <c r="AC2125" s="7"/>
      <c r="AD2125" t="s">
        <v>2984</v>
      </c>
      <c r="AE2125">
        <f t="shared" si="143"/>
        <v>0</v>
      </c>
      <c r="AG2125" s="2"/>
      <c r="AI2125" s="7"/>
    </row>
    <row r="2126" spans="1:49" ht="11" customHeight="1" outlineLevel="1" x14ac:dyDescent="0.25">
      <c r="A2126" t="s">
        <v>4456</v>
      </c>
      <c r="C2126" s="2" t="s">
        <v>12976</v>
      </c>
      <c r="D2126" s="2">
        <v>2554</v>
      </c>
      <c r="E2126" s="7">
        <v>2017</v>
      </c>
      <c r="F2126" s="5" t="s">
        <v>5892</v>
      </c>
      <c r="H2126" s="5" t="s">
        <v>5398</v>
      </c>
      <c r="I2126" s="6" t="s">
        <v>5620</v>
      </c>
      <c r="J2126" s="6" t="s">
        <v>13697</v>
      </c>
      <c r="K2126" s="17">
        <v>3</v>
      </c>
      <c r="L2126" s="17" t="s">
        <v>7730</v>
      </c>
      <c r="M2126" s="9">
        <v>6</v>
      </c>
      <c r="N2126" s="9"/>
      <c r="O2126" s="21"/>
      <c r="Q2126" s="29"/>
      <c r="T2126">
        <v>1</v>
      </c>
      <c r="U2126" s="17"/>
      <c r="V2126" s="2"/>
      <c r="Y2126" t="str">
        <f t="shared" ref="Y2126:Y2189" si="144">IF(COUNTIF(F2126,"*fdc*"),1,"")</f>
        <v/>
      </c>
      <c r="AA2126" t="str">
        <f t="shared" ref="AA2126:AA2189" si="145">IF(COUNTIF(F2126,"*s/s*"),1,"")</f>
        <v/>
      </c>
      <c r="AC2126" s="7"/>
      <c r="AD2126" t="s">
        <v>5620</v>
      </c>
      <c r="AE2126">
        <f t="shared" si="143"/>
        <v>0</v>
      </c>
      <c r="AG2126" s="2"/>
      <c r="AI2126" s="7"/>
    </row>
    <row r="2127" spans="1:49" ht="11" customHeight="1" x14ac:dyDescent="0.25">
      <c r="A2127" s="4" t="s">
        <v>14254</v>
      </c>
      <c r="B2127" t="s">
        <v>12952</v>
      </c>
      <c r="C2127" s="2" t="s">
        <v>12953</v>
      </c>
      <c r="E2127" s="7"/>
      <c r="F2127" s="5"/>
      <c r="H2127" s="5"/>
      <c r="I2127" s="6"/>
      <c r="J2127" s="6"/>
      <c r="K2127" s="17"/>
      <c r="L2127" s="17"/>
      <c r="M2127" s="9"/>
      <c r="N2127" s="9">
        <f>SUM(M2128:M2167)</f>
        <v>83.550000000000026</v>
      </c>
      <c r="O2127" s="21">
        <v>5434</v>
      </c>
      <c r="P2127">
        <f>COUNTIF(L2128:L2167,"*")</f>
        <v>40</v>
      </c>
      <c r="Q2127" s="29">
        <f>P2127/O2127</f>
        <v>7.3610599926389403E-3</v>
      </c>
      <c r="R2127">
        <f>COUNTIF(L2128:L2167,"Y")+COUNTIF(L2128:L2167,"S")</f>
        <v>40</v>
      </c>
      <c r="U2127" s="17" t="s">
        <v>7730</v>
      </c>
      <c r="V2127" s="2"/>
      <c r="W2127" t="s">
        <v>18558</v>
      </c>
      <c r="Y2127" t="str">
        <f t="shared" si="144"/>
        <v/>
      </c>
      <c r="AA2127" t="str">
        <f t="shared" si="145"/>
        <v/>
      </c>
      <c r="AC2127" s="7"/>
      <c r="AF2127">
        <f>COUNTIF(AE2128:AE2167,"1")</f>
        <v>3</v>
      </c>
      <c r="AG2127" s="2"/>
      <c r="AI2127" s="7"/>
      <c r="AJ2127">
        <f>COUNTIF($K2128:$K2167,"1")-COUNTIFS($K2128:$K2167,"1",$L2128:$L2167,"V")</f>
        <v>7</v>
      </c>
      <c r="AK2127">
        <f>COUNTIFS($K2128:$K2167,"1",$L2128:$L2167,"Y")+COUNTIFS($K2128:$K2167,"1",$L2128:$L2167,"s")</f>
        <v>7</v>
      </c>
      <c r="AL2127">
        <f>COUNTIF($K2128:$K2167,"2")-COUNTIFS($K2128:$K2167,"2",$L2128:$L2167,"V")</f>
        <v>6</v>
      </c>
      <c r="AM2127">
        <f>COUNTIFS($K2128:$K2167,"2",$L2128:$L2167,"Y")+COUNTIFS($K2128:$K2167,"2",$L2128:$L2167,"s")</f>
        <v>6</v>
      </c>
      <c r="AN2127">
        <f>COUNTIF($K2128:$K2167,"3")-COUNTIFS($K2128:$K2167,"3",$L2128:$L2167,"V")</f>
        <v>4</v>
      </c>
      <c r="AO2127">
        <f>COUNTIFS($K2128:$K2167,"3",$L2128:$L2167,"Y")+COUNTIFS($K2128:$K2167,"3",$L2128:$L2167,"s")</f>
        <v>4</v>
      </c>
      <c r="AP2127">
        <f>COUNTIF($K2128:$K2167,"4")-COUNTIFS($K2128:$K2167,"4",$L2128:$L2167,"V")</f>
        <v>0</v>
      </c>
      <c r="AQ2127">
        <f>COUNTIFS($K2128:$K2167,"4",$L2128:$L2167,"Y")+COUNTIFS($K2128:$K2167,"4",$L2128:$L2167,"s")</f>
        <v>0</v>
      </c>
      <c r="AR2127">
        <f>COUNTIF($K2128:$K2167,"5")-COUNTIFS($K2128:$K2167,"5",$L2128:$L2167,"V")</f>
        <v>18</v>
      </c>
      <c r="AS2127">
        <f>COUNTIFS($K2128:$K2167,"5",$L2128:$L2167,"Y")+COUNTIFS($K2128:$K2167,"5",$L2128:$L2167,"s")</f>
        <v>18</v>
      </c>
      <c r="AT2127">
        <f>COUNTIF($K2128:$K2167,"6")-COUNTIFS($K2128:$K2167,"6",$L2128:$L2167,"V")</f>
        <v>0</v>
      </c>
      <c r="AU2127">
        <f>COUNTIFS($K2128:$K2167,"6",$L2128:$L2167,"Y")+COUNTIFS($K2128:$K2167,"6",$L2128:$L2167,"s")</f>
        <v>0</v>
      </c>
      <c r="AV2127">
        <f>COUNTIF($K2128:$K2167,"7")-COUNTIFS($K2128:$K2167,"7",$L2128:$L2167,"V")</f>
        <v>5</v>
      </c>
      <c r="AW2127">
        <f>COUNTIFS($K2128:$K2167,"7",$L2128:$L2167,"Y")+COUNTIFS($K2128:$K2167,"7",$L2128:$L2167,"s")</f>
        <v>5</v>
      </c>
    </row>
    <row r="2128" spans="1:49" ht="11" customHeight="1" outlineLevel="1" x14ac:dyDescent="0.25">
      <c r="A2128" t="s">
        <v>7737</v>
      </c>
      <c r="C2128" s="2" t="s">
        <v>12953</v>
      </c>
      <c r="D2128" s="2">
        <v>1474</v>
      </c>
      <c r="E2128" s="7">
        <v>1978</v>
      </c>
      <c r="F2128" s="5" t="s">
        <v>702</v>
      </c>
      <c r="H2128" s="5" t="s">
        <v>5398</v>
      </c>
      <c r="I2128" s="6" t="s">
        <v>5399</v>
      </c>
      <c r="J2128" s="6" t="s">
        <v>14243</v>
      </c>
      <c r="K2128" s="17">
        <v>1</v>
      </c>
      <c r="L2128" s="17" t="s">
        <v>7730</v>
      </c>
      <c r="M2128" s="9">
        <v>5.5</v>
      </c>
      <c r="N2128" s="9"/>
      <c r="O2128" s="21"/>
      <c r="Q2128" s="29"/>
      <c r="U2128" s="17"/>
      <c r="V2128" s="2">
        <v>1443</v>
      </c>
      <c r="Y2128" t="str">
        <f t="shared" si="144"/>
        <v/>
      </c>
      <c r="AA2128" t="str">
        <f t="shared" si="145"/>
        <v/>
      </c>
      <c r="AC2128" s="7"/>
      <c r="AD2128" t="s">
        <v>5399</v>
      </c>
      <c r="AE2128">
        <f t="shared" ref="AE2128:AE2167" si="146">COUNTIF(I2128,"*Fuji*")</f>
        <v>1</v>
      </c>
      <c r="AG2128" s="2"/>
      <c r="AH2128" t="s">
        <v>4921</v>
      </c>
      <c r="AI2128" s="7" t="s">
        <v>4922</v>
      </c>
    </row>
    <row r="2129" spans="1:35" ht="11" customHeight="1" outlineLevel="1" x14ac:dyDescent="0.25">
      <c r="A2129" t="s">
        <v>7737</v>
      </c>
      <c r="C2129" s="2" t="s">
        <v>12953</v>
      </c>
      <c r="D2129" s="2">
        <v>1841</v>
      </c>
      <c r="E2129" s="7">
        <v>1982</v>
      </c>
      <c r="F2129" s="5" t="s">
        <v>1138</v>
      </c>
      <c r="H2129" s="5" t="s">
        <v>5398</v>
      </c>
      <c r="I2129" s="6" t="s">
        <v>9223</v>
      </c>
      <c r="J2129" s="6" t="s">
        <v>7554</v>
      </c>
      <c r="K2129" s="17">
        <v>7</v>
      </c>
      <c r="L2129" s="17" t="s">
        <v>7730</v>
      </c>
      <c r="M2129" s="9">
        <v>1.8</v>
      </c>
      <c r="N2129" s="9"/>
      <c r="O2129" s="21"/>
      <c r="Q2129" s="29"/>
      <c r="U2129" s="17"/>
      <c r="V2129" s="2"/>
      <c r="Y2129" t="str">
        <f t="shared" si="144"/>
        <v/>
      </c>
      <c r="AA2129" t="str">
        <f t="shared" si="145"/>
        <v/>
      </c>
      <c r="AC2129" s="7"/>
      <c r="AD2129" t="s">
        <v>9223</v>
      </c>
      <c r="AE2129">
        <f t="shared" si="146"/>
        <v>0</v>
      </c>
      <c r="AG2129" s="2"/>
      <c r="AI2129" s="7"/>
    </row>
    <row r="2130" spans="1:35" ht="11" customHeight="1" outlineLevel="1" x14ac:dyDescent="0.25">
      <c r="A2130" t="s">
        <v>7737</v>
      </c>
      <c r="C2130" s="2" t="s">
        <v>12953</v>
      </c>
      <c r="D2130" s="2">
        <v>1842</v>
      </c>
      <c r="E2130" s="7">
        <v>1982</v>
      </c>
      <c r="F2130" s="5" t="s">
        <v>14256</v>
      </c>
      <c r="H2130" s="5" t="s">
        <v>5398</v>
      </c>
      <c r="I2130" s="6" t="s">
        <v>9223</v>
      </c>
      <c r="J2130" s="6" t="s">
        <v>7554</v>
      </c>
      <c r="K2130" s="17">
        <v>7</v>
      </c>
      <c r="L2130" s="17" t="s">
        <v>7730</v>
      </c>
      <c r="M2130" s="9">
        <v>1.8</v>
      </c>
      <c r="N2130" s="9"/>
      <c r="O2130" s="21"/>
      <c r="Q2130" s="29"/>
      <c r="U2130" s="17"/>
      <c r="V2130" s="2"/>
      <c r="Y2130" t="str">
        <f t="shared" si="144"/>
        <v/>
      </c>
      <c r="AA2130" t="str">
        <f t="shared" si="145"/>
        <v/>
      </c>
      <c r="AC2130" s="7"/>
      <c r="AD2130" t="s">
        <v>9223</v>
      </c>
      <c r="AE2130">
        <f t="shared" si="146"/>
        <v>0</v>
      </c>
      <c r="AG2130" s="2"/>
      <c r="AI2130" s="7"/>
    </row>
    <row r="2131" spans="1:35" ht="11" customHeight="1" outlineLevel="1" x14ac:dyDescent="0.25">
      <c r="A2131" t="s">
        <v>7737</v>
      </c>
      <c r="C2131" s="2" t="s">
        <v>12953</v>
      </c>
      <c r="D2131" s="2">
        <v>1843</v>
      </c>
      <c r="E2131" s="7">
        <v>1982</v>
      </c>
      <c r="F2131" s="5" t="s">
        <v>5505</v>
      </c>
      <c r="H2131" s="5" t="s">
        <v>5398</v>
      </c>
      <c r="I2131" s="6" t="s">
        <v>14257</v>
      </c>
      <c r="J2131" s="6" t="s">
        <v>7554</v>
      </c>
      <c r="K2131" s="17">
        <v>7</v>
      </c>
      <c r="L2131" s="17" t="s">
        <v>7730</v>
      </c>
      <c r="M2131" s="9">
        <v>1.8</v>
      </c>
      <c r="N2131" s="9"/>
      <c r="O2131" s="21"/>
      <c r="Q2131" s="29"/>
      <c r="U2131" s="17"/>
      <c r="V2131" s="2"/>
      <c r="Y2131" t="str">
        <f t="shared" si="144"/>
        <v/>
      </c>
      <c r="AA2131" t="str">
        <f t="shared" si="145"/>
        <v/>
      </c>
      <c r="AC2131" s="7"/>
      <c r="AD2131" t="s">
        <v>14257</v>
      </c>
      <c r="AE2131">
        <f t="shared" si="146"/>
        <v>0</v>
      </c>
      <c r="AG2131" s="2"/>
      <c r="AI2131" s="7"/>
    </row>
    <row r="2132" spans="1:35" ht="11" customHeight="1" outlineLevel="1" x14ac:dyDescent="0.25">
      <c r="A2132" t="s">
        <v>7737</v>
      </c>
      <c r="C2132" s="2" t="s">
        <v>12953</v>
      </c>
      <c r="D2132" s="2">
        <v>1844</v>
      </c>
      <c r="E2132" s="7">
        <v>1982</v>
      </c>
      <c r="F2132" s="5" t="s">
        <v>2316</v>
      </c>
      <c r="H2132" s="5" t="s">
        <v>5398</v>
      </c>
      <c r="I2132" s="6" t="s">
        <v>14258</v>
      </c>
      <c r="J2132" s="6" t="s">
        <v>7554</v>
      </c>
      <c r="K2132" s="17">
        <v>7</v>
      </c>
      <c r="L2132" s="17" t="s">
        <v>7730</v>
      </c>
      <c r="M2132" s="9">
        <v>1.8</v>
      </c>
      <c r="N2132" s="9"/>
      <c r="O2132" s="21"/>
      <c r="Q2132" s="29"/>
      <c r="U2132" s="17"/>
      <c r="V2132" s="2"/>
      <c r="Y2132" t="str">
        <f t="shared" si="144"/>
        <v/>
      </c>
      <c r="AA2132" t="str">
        <f t="shared" si="145"/>
        <v/>
      </c>
      <c r="AC2132" s="7"/>
      <c r="AD2132" t="s">
        <v>14258</v>
      </c>
      <c r="AE2132">
        <f t="shared" si="146"/>
        <v>0</v>
      </c>
      <c r="AG2132" s="2"/>
      <c r="AI2132" s="7"/>
    </row>
    <row r="2133" spans="1:35" ht="11" customHeight="1" outlineLevel="1" x14ac:dyDescent="0.25">
      <c r="A2133" t="s">
        <v>7737</v>
      </c>
      <c r="C2133" s="2" t="s">
        <v>12953</v>
      </c>
      <c r="D2133" s="2" t="s">
        <v>20898</v>
      </c>
      <c r="E2133" s="7">
        <v>1982</v>
      </c>
      <c r="F2133" s="5" t="s">
        <v>20899</v>
      </c>
      <c r="H2133" s="5" t="s">
        <v>5398</v>
      </c>
      <c r="I2133" s="6" t="s">
        <v>7554</v>
      </c>
      <c r="J2133" s="6" t="s">
        <v>7554</v>
      </c>
      <c r="K2133" s="17">
        <v>7</v>
      </c>
      <c r="L2133" s="17" t="s">
        <v>7730</v>
      </c>
      <c r="M2133" s="9">
        <v>10</v>
      </c>
      <c r="N2133" s="9"/>
      <c r="O2133" s="21"/>
      <c r="Q2133" s="29"/>
      <c r="U2133" s="17"/>
      <c r="V2133" s="2"/>
      <c r="Y2133">
        <f t="shared" si="144"/>
        <v>1</v>
      </c>
      <c r="AA2133" t="str">
        <f t="shared" si="145"/>
        <v/>
      </c>
      <c r="AC2133" s="7"/>
      <c r="AD2133" t="s">
        <v>7554</v>
      </c>
      <c r="AE2133">
        <f t="shared" si="146"/>
        <v>0</v>
      </c>
      <c r="AG2133" s="2"/>
      <c r="AI2133" s="7"/>
    </row>
    <row r="2134" spans="1:35" ht="11" customHeight="1" outlineLevel="1" x14ac:dyDescent="0.25">
      <c r="A2134" t="s">
        <v>7737</v>
      </c>
      <c r="C2134" s="2" t="s">
        <v>12953</v>
      </c>
      <c r="D2134" s="2">
        <v>1987</v>
      </c>
      <c r="E2134" s="7">
        <v>1984</v>
      </c>
      <c r="F2134" s="5" t="s">
        <v>2316</v>
      </c>
      <c r="H2134" s="5" t="s">
        <v>5398</v>
      </c>
      <c r="I2134" s="6" t="s">
        <v>5399</v>
      </c>
      <c r="J2134" s="6" t="s">
        <v>14244</v>
      </c>
      <c r="K2134" s="17">
        <v>3</v>
      </c>
      <c r="L2134" s="17" t="s">
        <v>7730</v>
      </c>
      <c r="M2134" s="9">
        <v>1</v>
      </c>
      <c r="N2134" s="9"/>
      <c r="O2134" s="21"/>
      <c r="Q2134" s="29"/>
      <c r="U2134" s="17"/>
      <c r="V2134" s="2">
        <v>1942</v>
      </c>
      <c r="Y2134" t="str">
        <f t="shared" si="144"/>
        <v/>
      </c>
      <c r="AA2134" t="str">
        <f t="shared" si="145"/>
        <v/>
      </c>
      <c r="AC2134" s="7"/>
      <c r="AD2134" t="s">
        <v>5399</v>
      </c>
      <c r="AE2134">
        <f t="shared" si="146"/>
        <v>1</v>
      </c>
      <c r="AG2134" s="2"/>
      <c r="AH2134" t="s">
        <v>4921</v>
      </c>
      <c r="AI2134" s="7" t="s">
        <v>4610</v>
      </c>
    </row>
    <row r="2135" spans="1:35" ht="11" customHeight="1" outlineLevel="1" x14ac:dyDescent="0.25">
      <c r="A2135" t="s">
        <v>7737</v>
      </c>
      <c r="C2135" s="2" t="s">
        <v>12953</v>
      </c>
      <c r="D2135" s="2">
        <v>2004</v>
      </c>
      <c r="E2135" s="7">
        <v>1984</v>
      </c>
      <c r="F2135" s="5" t="s">
        <v>5505</v>
      </c>
      <c r="H2135" s="5" t="s">
        <v>5398</v>
      </c>
      <c r="I2135" s="6" t="s">
        <v>14259</v>
      </c>
      <c r="J2135" s="6" t="s">
        <v>14260</v>
      </c>
      <c r="K2135" s="17">
        <v>5</v>
      </c>
      <c r="L2135" s="17" t="s">
        <v>7730</v>
      </c>
      <c r="M2135" s="9">
        <v>2.35</v>
      </c>
      <c r="N2135" s="9"/>
      <c r="O2135" s="21"/>
      <c r="Q2135" s="29"/>
      <c r="U2135" s="17"/>
      <c r="V2135" s="2"/>
      <c r="Y2135" t="str">
        <f t="shared" si="144"/>
        <v/>
      </c>
      <c r="AA2135" t="str">
        <f t="shared" si="145"/>
        <v/>
      </c>
      <c r="AC2135" s="7"/>
      <c r="AD2135" t="s">
        <v>14259</v>
      </c>
      <c r="AE2135">
        <f t="shared" si="146"/>
        <v>0</v>
      </c>
      <c r="AG2135" s="2"/>
      <c r="AI2135" s="7"/>
    </row>
    <row r="2136" spans="1:35" ht="11" customHeight="1" outlineLevel="1" x14ac:dyDescent="0.25">
      <c r="A2136" t="s">
        <v>7737</v>
      </c>
      <c r="C2136" s="2" t="s">
        <v>12953</v>
      </c>
      <c r="D2136" s="2">
        <v>2005</v>
      </c>
      <c r="E2136" s="7">
        <v>1984</v>
      </c>
      <c r="F2136" s="5" t="s">
        <v>2316</v>
      </c>
      <c r="H2136" s="5" t="s">
        <v>5398</v>
      </c>
      <c r="I2136" s="6" t="s">
        <v>14259</v>
      </c>
      <c r="J2136" s="6" t="s">
        <v>14260</v>
      </c>
      <c r="K2136" s="17">
        <v>5</v>
      </c>
      <c r="L2136" s="17" t="s">
        <v>7730</v>
      </c>
      <c r="M2136" s="9">
        <v>2.35</v>
      </c>
      <c r="N2136" s="9"/>
      <c r="O2136" s="21"/>
      <c r="Q2136" s="29"/>
      <c r="U2136" s="17"/>
      <c r="V2136" s="2"/>
      <c r="Y2136" t="str">
        <f t="shared" si="144"/>
        <v/>
      </c>
      <c r="AA2136" t="str">
        <f t="shared" si="145"/>
        <v/>
      </c>
      <c r="AC2136" s="7"/>
      <c r="AD2136" t="s">
        <v>14259</v>
      </c>
      <c r="AE2136">
        <f t="shared" si="146"/>
        <v>0</v>
      </c>
      <c r="AG2136" s="2"/>
      <c r="AI2136" s="7"/>
    </row>
    <row r="2137" spans="1:35" ht="11" customHeight="1" outlineLevel="1" x14ac:dyDescent="0.25">
      <c r="A2137" t="s">
        <v>7737</v>
      </c>
      <c r="C2137" s="2" t="s">
        <v>12953</v>
      </c>
      <c r="D2137" s="2">
        <v>2006</v>
      </c>
      <c r="E2137" s="7">
        <v>1984</v>
      </c>
      <c r="F2137" s="5" t="s">
        <v>1061</v>
      </c>
      <c r="H2137" s="5" t="s">
        <v>5398</v>
      </c>
      <c r="I2137" s="6" t="s">
        <v>14259</v>
      </c>
      <c r="J2137" s="6" t="s">
        <v>14260</v>
      </c>
      <c r="K2137" s="17">
        <v>5</v>
      </c>
      <c r="L2137" s="17" t="s">
        <v>7730</v>
      </c>
      <c r="M2137" s="9">
        <v>2.35</v>
      </c>
      <c r="N2137" s="9"/>
      <c r="O2137" s="21"/>
      <c r="Q2137" s="29"/>
      <c r="U2137" s="17"/>
      <c r="V2137" s="2"/>
      <c r="Y2137" t="str">
        <f t="shared" si="144"/>
        <v/>
      </c>
      <c r="AA2137" t="str">
        <f t="shared" si="145"/>
        <v/>
      </c>
      <c r="AC2137" s="7"/>
      <c r="AD2137" t="s">
        <v>14259</v>
      </c>
      <c r="AE2137">
        <f t="shared" si="146"/>
        <v>0</v>
      </c>
      <c r="AG2137" s="2"/>
      <c r="AI2137" s="7"/>
    </row>
    <row r="2138" spans="1:35" ht="11" customHeight="1" outlineLevel="1" x14ac:dyDescent="0.25">
      <c r="A2138" t="s">
        <v>7737</v>
      </c>
      <c r="C2138" s="2" t="s">
        <v>12953</v>
      </c>
      <c r="D2138" s="2">
        <v>2478</v>
      </c>
      <c r="E2138" s="7">
        <v>1992</v>
      </c>
      <c r="F2138" s="5" t="s">
        <v>2316</v>
      </c>
      <c r="H2138" s="5" t="s">
        <v>5398</v>
      </c>
      <c r="I2138" s="6" t="s">
        <v>5399</v>
      </c>
      <c r="J2138" s="6" t="s">
        <v>14245</v>
      </c>
      <c r="K2138" s="17">
        <v>3</v>
      </c>
      <c r="L2138" s="17" t="s">
        <v>7730</v>
      </c>
      <c r="M2138" s="9">
        <v>3</v>
      </c>
      <c r="N2138" s="9"/>
      <c r="O2138" s="21"/>
      <c r="Q2138" s="29"/>
      <c r="T2138">
        <v>1</v>
      </c>
      <c r="U2138" s="17"/>
      <c r="V2138" s="2">
        <v>2412</v>
      </c>
      <c r="Y2138" t="str">
        <f t="shared" si="144"/>
        <v/>
      </c>
      <c r="AA2138" t="str">
        <f t="shared" si="145"/>
        <v/>
      </c>
      <c r="AC2138" s="7"/>
      <c r="AD2138" t="s">
        <v>5399</v>
      </c>
      <c r="AE2138">
        <f t="shared" si="146"/>
        <v>1</v>
      </c>
      <c r="AG2138" s="2"/>
      <c r="AH2138" t="s">
        <v>4921</v>
      </c>
      <c r="AI2138" s="7" t="s">
        <v>4610</v>
      </c>
    </row>
    <row r="2139" spans="1:35" ht="11" customHeight="1" outlineLevel="1" x14ac:dyDescent="0.25">
      <c r="A2139" t="s">
        <v>7737</v>
      </c>
      <c r="C2139" s="2" t="s">
        <v>12953</v>
      </c>
      <c r="D2139" s="2">
        <v>2520</v>
      </c>
      <c r="E2139" s="7">
        <v>1993</v>
      </c>
      <c r="F2139" s="5" t="s">
        <v>2316</v>
      </c>
      <c r="H2139" s="5" t="s">
        <v>5398</v>
      </c>
      <c r="I2139" s="6" t="s">
        <v>2778</v>
      </c>
      <c r="J2139" s="6" t="s">
        <v>14246</v>
      </c>
      <c r="K2139" s="17">
        <v>1</v>
      </c>
      <c r="L2139" s="17" t="s">
        <v>7730</v>
      </c>
      <c r="M2139" s="9">
        <v>0.85</v>
      </c>
      <c r="N2139" s="9"/>
      <c r="O2139" s="21"/>
      <c r="Q2139" s="29"/>
      <c r="S2139">
        <v>1</v>
      </c>
      <c r="T2139">
        <v>1</v>
      </c>
      <c r="U2139" s="17"/>
      <c r="V2139" s="2">
        <v>2453</v>
      </c>
      <c r="Y2139" t="str">
        <f t="shared" si="144"/>
        <v/>
      </c>
      <c r="AA2139" t="str">
        <f t="shared" si="145"/>
        <v/>
      </c>
      <c r="AC2139" s="7"/>
      <c r="AD2139" t="s">
        <v>2778</v>
      </c>
      <c r="AE2139">
        <f t="shared" si="146"/>
        <v>0</v>
      </c>
      <c r="AG2139" s="2"/>
      <c r="AH2139" t="s">
        <v>2779</v>
      </c>
      <c r="AI2139" s="7" t="s">
        <v>4610</v>
      </c>
    </row>
    <row r="2140" spans="1:35" ht="11" customHeight="1" outlineLevel="1" x14ac:dyDescent="0.25">
      <c r="A2140" t="s">
        <v>7737</v>
      </c>
      <c r="C2140" s="2" t="s">
        <v>12953</v>
      </c>
      <c r="D2140" s="2">
        <v>2521</v>
      </c>
      <c r="E2140" s="7">
        <v>1993</v>
      </c>
      <c r="F2140" s="5" t="s">
        <v>2780</v>
      </c>
      <c r="H2140" s="5" t="s">
        <v>5398</v>
      </c>
      <c r="I2140" s="6" t="s">
        <v>2781</v>
      </c>
      <c r="J2140" s="6" t="s">
        <v>14246</v>
      </c>
      <c r="K2140" s="17">
        <v>5</v>
      </c>
      <c r="L2140" s="17" t="s">
        <v>7730</v>
      </c>
      <c r="M2140" s="9">
        <v>0.85</v>
      </c>
      <c r="N2140" s="9"/>
      <c r="O2140" s="21"/>
      <c r="Q2140" s="29"/>
      <c r="U2140" s="17"/>
      <c r="V2140" s="2">
        <v>2454</v>
      </c>
      <c r="Y2140" t="str">
        <f t="shared" si="144"/>
        <v/>
      </c>
      <c r="AA2140" t="str">
        <f t="shared" si="145"/>
        <v/>
      </c>
      <c r="AC2140" s="7"/>
      <c r="AD2140" t="s">
        <v>2781</v>
      </c>
      <c r="AE2140">
        <f t="shared" si="146"/>
        <v>0</v>
      </c>
      <c r="AG2140" s="2"/>
      <c r="AH2140" t="s">
        <v>2779</v>
      </c>
      <c r="AI2140" s="7" t="s">
        <v>4610</v>
      </c>
    </row>
    <row r="2141" spans="1:35" ht="11" customHeight="1" outlineLevel="1" collapsed="1" x14ac:dyDescent="0.25">
      <c r="A2141" t="s">
        <v>7737</v>
      </c>
      <c r="C2141" s="2" t="s">
        <v>12953</v>
      </c>
      <c r="D2141" s="2">
        <v>2522</v>
      </c>
      <c r="E2141" s="7">
        <v>1993</v>
      </c>
      <c r="F2141" s="5" t="s">
        <v>2782</v>
      </c>
      <c r="H2141" s="5" t="s">
        <v>5398</v>
      </c>
      <c r="I2141" s="6" t="s">
        <v>2783</v>
      </c>
      <c r="J2141" s="6" t="s">
        <v>14246</v>
      </c>
      <c r="K2141" s="17">
        <v>5</v>
      </c>
      <c r="L2141" s="17" t="s">
        <v>7730</v>
      </c>
      <c r="M2141" s="9">
        <v>0.85</v>
      </c>
      <c r="N2141" s="9"/>
      <c r="O2141" s="21"/>
      <c r="Q2141" s="29"/>
      <c r="U2141" s="17"/>
      <c r="V2141" s="2">
        <v>2455</v>
      </c>
      <c r="Y2141" t="str">
        <f t="shared" si="144"/>
        <v/>
      </c>
      <c r="AA2141" t="str">
        <f t="shared" si="145"/>
        <v/>
      </c>
      <c r="AC2141" s="7"/>
      <c r="AD2141" t="s">
        <v>2783</v>
      </c>
      <c r="AE2141">
        <f t="shared" si="146"/>
        <v>0</v>
      </c>
      <c r="AG2141" s="2"/>
      <c r="AH2141" t="s">
        <v>2779</v>
      </c>
      <c r="AI2141" s="7" t="s">
        <v>4610</v>
      </c>
    </row>
    <row r="2142" spans="1:35" ht="11" customHeight="1" outlineLevel="1" x14ac:dyDescent="0.25">
      <c r="A2142" t="s">
        <v>7737</v>
      </c>
      <c r="C2142" s="2" t="s">
        <v>12953</v>
      </c>
      <c r="D2142" s="2">
        <v>2523</v>
      </c>
      <c r="E2142" s="7">
        <v>1993</v>
      </c>
      <c r="F2142" s="5" t="s">
        <v>1338</v>
      </c>
      <c r="H2142" s="5" t="s">
        <v>5398</v>
      </c>
      <c r="I2142" s="6" t="s">
        <v>2784</v>
      </c>
      <c r="J2142" s="6" t="s">
        <v>14246</v>
      </c>
      <c r="K2142" s="17">
        <v>5</v>
      </c>
      <c r="L2142" s="17" t="s">
        <v>7730</v>
      </c>
      <c r="M2142" s="9">
        <v>0.85</v>
      </c>
      <c r="N2142" s="9"/>
      <c r="O2142" s="21"/>
      <c r="Q2142" s="29"/>
      <c r="U2142" s="17"/>
      <c r="V2142" s="2">
        <v>2456</v>
      </c>
      <c r="Y2142" t="str">
        <f t="shared" si="144"/>
        <v/>
      </c>
      <c r="AA2142" t="str">
        <f t="shared" si="145"/>
        <v/>
      </c>
      <c r="AC2142" s="7"/>
      <c r="AD2142" t="s">
        <v>2784</v>
      </c>
      <c r="AE2142">
        <f t="shared" si="146"/>
        <v>0</v>
      </c>
      <c r="AG2142" s="2"/>
      <c r="AH2142" t="s">
        <v>2779</v>
      </c>
      <c r="AI2142" s="7" t="s">
        <v>4610</v>
      </c>
    </row>
    <row r="2143" spans="1:35" ht="11" customHeight="1" outlineLevel="1" x14ac:dyDescent="0.25">
      <c r="A2143" t="s">
        <v>7737</v>
      </c>
      <c r="C2143" s="2" t="s">
        <v>12953</v>
      </c>
      <c r="D2143" s="2" t="s">
        <v>14827</v>
      </c>
      <c r="E2143" s="7">
        <v>1993</v>
      </c>
      <c r="F2143" s="5" t="s">
        <v>14828</v>
      </c>
      <c r="H2143" s="5" t="s">
        <v>5398</v>
      </c>
      <c r="I2143" s="6" t="s">
        <v>2778</v>
      </c>
      <c r="J2143" s="6" t="s">
        <v>14246</v>
      </c>
      <c r="K2143" s="17">
        <v>1</v>
      </c>
      <c r="L2143" s="17" t="s">
        <v>7730</v>
      </c>
      <c r="M2143" s="9">
        <v>0</v>
      </c>
      <c r="N2143" s="9"/>
      <c r="O2143" s="21"/>
      <c r="Q2143" s="29"/>
      <c r="U2143" s="17"/>
      <c r="V2143" s="2"/>
      <c r="X2143" t="s">
        <v>7732</v>
      </c>
      <c r="Y2143">
        <f t="shared" si="144"/>
        <v>1</v>
      </c>
      <c r="Z2143">
        <v>1</v>
      </c>
      <c r="AA2143" t="str">
        <f t="shared" si="145"/>
        <v/>
      </c>
      <c r="AC2143" s="7"/>
      <c r="AD2143" t="s">
        <v>2778</v>
      </c>
      <c r="AE2143">
        <f t="shared" si="146"/>
        <v>0</v>
      </c>
      <c r="AG2143" s="2"/>
      <c r="AI2143" s="7"/>
    </row>
    <row r="2144" spans="1:35" ht="11" customHeight="1" outlineLevel="1" x14ac:dyDescent="0.25">
      <c r="A2144" t="s">
        <v>7737</v>
      </c>
      <c r="C2144" s="2" t="s">
        <v>12953</v>
      </c>
      <c r="D2144" s="2">
        <v>2585</v>
      </c>
      <c r="E2144" s="7">
        <v>1994</v>
      </c>
      <c r="F2144" s="5" t="s">
        <v>2782</v>
      </c>
      <c r="H2144" s="5" t="s">
        <v>5398</v>
      </c>
      <c r="I2144" s="6" t="s">
        <v>14263</v>
      </c>
      <c r="J2144" s="6" t="s">
        <v>14262</v>
      </c>
      <c r="K2144" s="17">
        <v>2</v>
      </c>
      <c r="L2144" s="17" t="s">
        <v>20076</v>
      </c>
      <c r="M2144" s="9"/>
      <c r="N2144" s="9"/>
      <c r="O2144" s="21"/>
      <c r="Q2144" s="29"/>
      <c r="S2144">
        <v>1</v>
      </c>
      <c r="T2144">
        <v>1</v>
      </c>
      <c r="U2144" s="17"/>
      <c r="V2144" s="2"/>
      <c r="Y2144" t="str">
        <f t="shared" si="144"/>
        <v/>
      </c>
      <c r="AA2144" t="str">
        <f t="shared" si="145"/>
        <v/>
      </c>
      <c r="AC2144" s="7"/>
      <c r="AD2144" t="s">
        <v>14263</v>
      </c>
      <c r="AE2144">
        <f t="shared" si="146"/>
        <v>0</v>
      </c>
      <c r="AG2144" s="2"/>
      <c r="AI2144" s="7"/>
    </row>
    <row r="2145" spans="1:35" ht="11" customHeight="1" outlineLevel="1" x14ac:dyDescent="0.25">
      <c r="A2145" t="s">
        <v>7737</v>
      </c>
      <c r="C2145" s="2" t="s">
        <v>12953</v>
      </c>
      <c r="D2145" s="2">
        <v>2586</v>
      </c>
      <c r="E2145" s="7">
        <v>1994</v>
      </c>
      <c r="F2145" s="5" t="s">
        <v>2782</v>
      </c>
      <c r="H2145" s="5" t="s">
        <v>5398</v>
      </c>
      <c r="I2145" s="6" t="s">
        <v>14261</v>
      </c>
      <c r="J2145" s="6" t="s">
        <v>14262</v>
      </c>
      <c r="K2145" s="17">
        <v>5</v>
      </c>
      <c r="L2145" s="17" t="s">
        <v>7730</v>
      </c>
      <c r="M2145" s="9">
        <v>1.4</v>
      </c>
      <c r="N2145" s="9"/>
      <c r="O2145" s="21"/>
      <c r="Q2145" s="29"/>
      <c r="U2145" s="17"/>
      <c r="V2145" s="2"/>
      <c r="Y2145" t="str">
        <f t="shared" si="144"/>
        <v/>
      </c>
      <c r="AA2145" t="str">
        <f t="shared" si="145"/>
        <v/>
      </c>
      <c r="AC2145" s="7"/>
      <c r="AD2145" t="s">
        <v>14261</v>
      </c>
      <c r="AE2145">
        <f t="shared" si="146"/>
        <v>0</v>
      </c>
      <c r="AG2145" s="2"/>
      <c r="AI2145" s="7"/>
    </row>
    <row r="2146" spans="1:35" ht="11" customHeight="1" outlineLevel="1" x14ac:dyDescent="0.25">
      <c r="A2146" t="s">
        <v>7737</v>
      </c>
      <c r="C2146" s="2" t="s">
        <v>12953</v>
      </c>
      <c r="D2146" s="2">
        <v>2587</v>
      </c>
      <c r="E2146" s="7">
        <v>1994</v>
      </c>
      <c r="F2146" s="5" t="s">
        <v>2782</v>
      </c>
      <c r="H2146" s="5" t="s">
        <v>5398</v>
      </c>
      <c r="I2146" s="6" t="s">
        <v>14261</v>
      </c>
      <c r="J2146" s="6" t="s">
        <v>14262</v>
      </c>
      <c r="K2146" s="17">
        <v>5</v>
      </c>
      <c r="L2146" s="17" t="s">
        <v>7730</v>
      </c>
      <c r="M2146" s="9">
        <v>1.4</v>
      </c>
      <c r="N2146" s="9"/>
      <c r="O2146" s="21"/>
      <c r="Q2146" s="29"/>
      <c r="U2146" s="17"/>
      <c r="V2146" s="2"/>
      <c r="Y2146" t="str">
        <f t="shared" si="144"/>
        <v/>
      </c>
      <c r="AA2146" t="str">
        <f t="shared" si="145"/>
        <v/>
      </c>
      <c r="AC2146" s="7"/>
      <c r="AD2146" t="s">
        <v>14261</v>
      </c>
      <c r="AE2146">
        <f t="shared" si="146"/>
        <v>0</v>
      </c>
      <c r="AG2146" s="2"/>
      <c r="AI2146" s="7"/>
    </row>
    <row r="2147" spans="1:35" ht="11" customHeight="1" outlineLevel="1" x14ac:dyDescent="0.25">
      <c r="A2147" t="s">
        <v>7737</v>
      </c>
      <c r="C2147" s="2" t="s">
        <v>12953</v>
      </c>
      <c r="D2147" s="2">
        <v>2588</v>
      </c>
      <c r="E2147" s="7">
        <v>1994</v>
      </c>
      <c r="F2147" s="5" t="s">
        <v>2782</v>
      </c>
      <c r="H2147" s="5" t="s">
        <v>5398</v>
      </c>
      <c r="I2147" s="6" t="s">
        <v>14261</v>
      </c>
      <c r="J2147" s="6" t="s">
        <v>14262</v>
      </c>
      <c r="K2147" s="17">
        <v>5</v>
      </c>
      <c r="L2147" s="17" t="s">
        <v>7730</v>
      </c>
      <c r="M2147" s="9">
        <v>1.4</v>
      </c>
      <c r="N2147" s="9"/>
      <c r="O2147" s="21"/>
      <c r="Q2147" s="29"/>
      <c r="U2147" s="17"/>
      <c r="V2147" s="2"/>
      <c r="Y2147" t="str">
        <f t="shared" si="144"/>
        <v/>
      </c>
      <c r="AA2147" t="str">
        <f t="shared" si="145"/>
        <v/>
      </c>
      <c r="AC2147" s="7"/>
      <c r="AD2147" t="s">
        <v>14261</v>
      </c>
      <c r="AE2147">
        <f t="shared" si="146"/>
        <v>0</v>
      </c>
      <c r="AG2147" s="2"/>
      <c r="AI2147" s="7"/>
    </row>
    <row r="2148" spans="1:35" ht="11" customHeight="1" outlineLevel="1" x14ac:dyDescent="0.25">
      <c r="A2148" t="s">
        <v>7737</v>
      </c>
      <c r="C2148" s="2" t="s">
        <v>12953</v>
      </c>
      <c r="D2148" s="2" t="s">
        <v>19978</v>
      </c>
      <c r="E2148" s="7">
        <v>1994</v>
      </c>
      <c r="F2148" s="5" t="s">
        <v>19979</v>
      </c>
      <c r="H2148" s="5" t="s">
        <v>5398</v>
      </c>
      <c r="I2148" s="6" t="s">
        <v>14263</v>
      </c>
      <c r="J2148" s="6" t="s">
        <v>14262</v>
      </c>
      <c r="K2148" s="17">
        <v>2</v>
      </c>
      <c r="L2148" s="17" t="s">
        <v>7730</v>
      </c>
      <c r="M2148" s="9">
        <v>7</v>
      </c>
      <c r="N2148" s="9"/>
      <c r="O2148" s="21"/>
      <c r="Q2148" s="29"/>
      <c r="U2148" s="17"/>
      <c r="V2148" s="2"/>
      <c r="Y2148">
        <f t="shared" si="144"/>
        <v>1</v>
      </c>
      <c r="AA2148" t="str">
        <f t="shared" si="145"/>
        <v/>
      </c>
      <c r="AC2148" s="7"/>
      <c r="AD2148" t="s">
        <v>14263</v>
      </c>
      <c r="AE2148">
        <f t="shared" si="146"/>
        <v>0</v>
      </c>
      <c r="AG2148" s="2"/>
      <c r="AI2148" s="7"/>
    </row>
    <row r="2149" spans="1:35" ht="11" customHeight="1" outlineLevel="1" x14ac:dyDescent="0.25">
      <c r="A2149" t="s">
        <v>7737</v>
      </c>
      <c r="C2149" s="2" t="s">
        <v>12953</v>
      </c>
      <c r="D2149" s="2">
        <v>2605</v>
      </c>
      <c r="E2149" s="7">
        <v>1994</v>
      </c>
      <c r="F2149" s="5" t="s">
        <v>21806</v>
      </c>
      <c r="H2149" s="5" t="s">
        <v>5398</v>
      </c>
      <c r="I2149" s="6" t="s">
        <v>2424</v>
      </c>
      <c r="J2149" s="6" t="s">
        <v>14247</v>
      </c>
      <c r="K2149" s="17">
        <v>2</v>
      </c>
      <c r="L2149" s="17" t="s">
        <v>7730</v>
      </c>
      <c r="M2149" s="9">
        <v>3</v>
      </c>
      <c r="N2149" s="9"/>
      <c r="O2149" s="21"/>
      <c r="Q2149" s="29"/>
      <c r="S2149">
        <v>1</v>
      </c>
      <c r="T2149">
        <v>1</v>
      </c>
      <c r="U2149" s="17"/>
      <c r="V2149" s="2">
        <v>2538</v>
      </c>
      <c r="Y2149" t="str">
        <f t="shared" si="144"/>
        <v/>
      </c>
      <c r="AA2149">
        <f t="shared" si="145"/>
        <v>1</v>
      </c>
      <c r="AC2149" s="7"/>
      <c r="AD2149" t="s">
        <v>2424</v>
      </c>
      <c r="AE2149">
        <f t="shared" si="146"/>
        <v>0</v>
      </c>
      <c r="AG2149" s="2"/>
      <c r="AH2149" t="s">
        <v>121</v>
      </c>
      <c r="AI2149" s="7" t="s">
        <v>4922</v>
      </c>
    </row>
    <row r="2150" spans="1:35" ht="11" customHeight="1" outlineLevel="1" x14ac:dyDescent="0.25">
      <c r="A2150" t="s">
        <v>7737</v>
      </c>
      <c r="C2150" s="2" t="s">
        <v>12953</v>
      </c>
      <c r="D2150" s="2">
        <v>2986</v>
      </c>
      <c r="E2150" s="7">
        <v>1998</v>
      </c>
      <c r="F2150" s="5" t="s">
        <v>2782</v>
      </c>
      <c r="H2150" s="5" t="s">
        <v>5398</v>
      </c>
      <c r="I2150" s="6" t="s">
        <v>1060</v>
      </c>
      <c r="J2150" s="6" t="s">
        <v>14248</v>
      </c>
      <c r="K2150" s="17">
        <v>5</v>
      </c>
      <c r="L2150" s="17" t="s">
        <v>20076</v>
      </c>
      <c r="M2150" s="9"/>
      <c r="N2150" s="9"/>
      <c r="O2150" s="21"/>
      <c r="Q2150" s="29"/>
      <c r="U2150" s="17"/>
      <c r="V2150" s="2">
        <v>2883</v>
      </c>
      <c r="Y2150" t="str">
        <f t="shared" si="144"/>
        <v/>
      </c>
      <c r="AA2150" t="str">
        <f t="shared" si="145"/>
        <v/>
      </c>
      <c r="AC2150" s="7"/>
      <c r="AD2150" t="s">
        <v>1060</v>
      </c>
      <c r="AE2150">
        <f t="shared" si="146"/>
        <v>0</v>
      </c>
      <c r="AG2150" s="2"/>
      <c r="AH2150" t="s">
        <v>120</v>
      </c>
      <c r="AI2150" s="7" t="s">
        <v>4610</v>
      </c>
    </row>
    <row r="2151" spans="1:35" ht="11" customHeight="1" outlineLevel="1" x14ac:dyDescent="0.25">
      <c r="A2151" t="s">
        <v>7737</v>
      </c>
      <c r="C2151" s="2" t="s">
        <v>12953</v>
      </c>
      <c r="D2151" s="2">
        <v>2987</v>
      </c>
      <c r="E2151" s="7">
        <v>1998</v>
      </c>
      <c r="F2151" s="5" t="s">
        <v>2782</v>
      </c>
      <c r="H2151" s="5" t="s">
        <v>5398</v>
      </c>
      <c r="I2151" s="6" t="s">
        <v>1060</v>
      </c>
      <c r="J2151" s="6" t="s">
        <v>14248</v>
      </c>
      <c r="K2151" s="17">
        <v>5</v>
      </c>
      <c r="L2151" s="17" t="s">
        <v>20076</v>
      </c>
      <c r="M2151" s="9"/>
      <c r="N2151" s="9"/>
      <c r="O2151" s="21"/>
      <c r="Q2151" s="29"/>
      <c r="U2151" s="17"/>
      <c r="V2151" s="2">
        <v>2884</v>
      </c>
      <c r="Y2151" t="str">
        <f t="shared" si="144"/>
        <v/>
      </c>
      <c r="AA2151" t="str">
        <f t="shared" si="145"/>
        <v/>
      </c>
      <c r="AC2151" s="7"/>
      <c r="AD2151" t="s">
        <v>1060</v>
      </c>
      <c r="AE2151">
        <f t="shared" si="146"/>
        <v>0</v>
      </c>
      <c r="AG2151" s="2"/>
      <c r="AH2151" t="s">
        <v>120</v>
      </c>
      <c r="AI2151" s="7" t="s">
        <v>4610</v>
      </c>
    </row>
    <row r="2152" spans="1:35" ht="11" customHeight="1" outlineLevel="1" x14ac:dyDescent="0.25">
      <c r="A2152" t="s">
        <v>7737</v>
      </c>
      <c r="C2152" s="2" t="s">
        <v>12953</v>
      </c>
      <c r="D2152" s="2">
        <v>2988</v>
      </c>
      <c r="E2152" s="7">
        <v>1998</v>
      </c>
      <c r="F2152" s="5" t="s">
        <v>2782</v>
      </c>
      <c r="H2152" s="5" t="s">
        <v>5398</v>
      </c>
      <c r="I2152" s="6" t="s">
        <v>1060</v>
      </c>
      <c r="J2152" s="6" t="s">
        <v>14248</v>
      </c>
      <c r="K2152" s="17">
        <v>5</v>
      </c>
      <c r="L2152" s="17" t="s">
        <v>20076</v>
      </c>
      <c r="M2152" s="9"/>
      <c r="N2152" s="9"/>
      <c r="O2152" s="21"/>
      <c r="Q2152" s="29"/>
      <c r="U2152" s="17"/>
      <c r="V2152" s="2">
        <v>2885</v>
      </c>
      <c r="Y2152" t="str">
        <f t="shared" si="144"/>
        <v/>
      </c>
      <c r="AA2152" t="str">
        <f t="shared" si="145"/>
        <v/>
      </c>
      <c r="AC2152" s="7"/>
      <c r="AD2152" t="s">
        <v>1060</v>
      </c>
      <c r="AE2152">
        <f t="shared" si="146"/>
        <v>0</v>
      </c>
      <c r="AG2152" s="2"/>
      <c r="AH2152" t="s">
        <v>120</v>
      </c>
      <c r="AI2152" s="7" t="s">
        <v>4610</v>
      </c>
    </row>
    <row r="2153" spans="1:35" ht="11" customHeight="1" outlineLevel="1" x14ac:dyDescent="0.25">
      <c r="A2153" t="s">
        <v>7737</v>
      </c>
      <c r="C2153" s="2" t="s">
        <v>12953</v>
      </c>
      <c r="D2153" s="2">
        <v>2989</v>
      </c>
      <c r="E2153" s="7">
        <v>1998</v>
      </c>
      <c r="F2153" s="5" t="s">
        <v>2782</v>
      </c>
      <c r="H2153" s="5" t="s">
        <v>5398</v>
      </c>
      <c r="I2153" s="6" t="s">
        <v>1060</v>
      </c>
      <c r="J2153" s="6" t="s">
        <v>14248</v>
      </c>
      <c r="K2153" s="17">
        <v>5</v>
      </c>
      <c r="L2153" s="17" t="s">
        <v>20076</v>
      </c>
      <c r="M2153" s="9"/>
      <c r="N2153" s="9"/>
      <c r="O2153" s="21"/>
      <c r="Q2153" s="29"/>
      <c r="U2153" s="17"/>
      <c r="V2153" s="2">
        <v>2886</v>
      </c>
      <c r="Y2153" t="str">
        <f t="shared" si="144"/>
        <v/>
      </c>
      <c r="AA2153" t="str">
        <f t="shared" si="145"/>
        <v/>
      </c>
      <c r="AC2153" s="7"/>
      <c r="AD2153" t="s">
        <v>1060</v>
      </c>
      <c r="AE2153">
        <f t="shared" si="146"/>
        <v>0</v>
      </c>
      <c r="AG2153" s="2"/>
      <c r="AH2153" t="s">
        <v>120</v>
      </c>
      <c r="AI2153" s="7" t="s">
        <v>4610</v>
      </c>
    </row>
    <row r="2154" spans="1:35" ht="11" customHeight="1" outlineLevel="1" x14ac:dyDescent="0.25">
      <c r="A2154" t="s">
        <v>7737</v>
      </c>
      <c r="C2154" s="2" t="s">
        <v>12953</v>
      </c>
      <c r="D2154" s="2" t="s">
        <v>14249</v>
      </c>
      <c r="E2154" s="7">
        <v>1998</v>
      </c>
      <c r="F2154" s="5" t="s">
        <v>758</v>
      </c>
      <c r="H2154" s="5" t="s">
        <v>5398</v>
      </c>
      <c r="I2154" s="6" t="s">
        <v>1060</v>
      </c>
      <c r="J2154" s="6" t="s">
        <v>14248</v>
      </c>
      <c r="K2154" s="17">
        <v>5</v>
      </c>
      <c r="L2154" s="17" t="s">
        <v>7730</v>
      </c>
      <c r="M2154" s="9">
        <v>3.2</v>
      </c>
      <c r="N2154" s="9"/>
      <c r="O2154" s="21"/>
      <c r="Q2154" s="29"/>
      <c r="U2154" s="17"/>
      <c r="V2154" s="2" t="s">
        <v>1052</v>
      </c>
      <c r="Y2154" t="str">
        <f t="shared" si="144"/>
        <v/>
      </c>
      <c r="AA2154" t="str">
        <f t="shared" si="145"/>
        <v/>
      </c>
      <c r="AC2154" s="7"/>
      <c r="AD2154" t="s">
        <v>1060</v>
      </c>
      <c r="AE2154">
        <f t="shared" si="146"/>
        <v>0</v>
      </c>
      <c r="AG2154" s="2"/>
      <c r="AH2154" t="s">
        <v>120</v>
      </c>
      <c r="AI2154" s="7" t="s">
        <v>4610</v>
      </c>
    </row>
    <row r="2155" spans="1:35" ht="11" customHeight="1" outlineLevel="1" x14ac:dyDescent="0.25">
      <c r="A2155" t="s">
        <v>7737</v>
      </c>
      <c r="C2155" s="2" t="s">
        <v>12953</v>
      </c>
      <c r="D2155" s="2">
        <v>3461</v>
      </c>
      <c r="E2155" s="7">
        <v>2002</v>
      </c>
      <c r="F2155" s="5" t="s">
        <v>1061</v>
      </c>
      <c r="H2155" s="5" t="s">
        <v>5398</v>
      </c>
      <c r="I2155" s="6" t="s">
        <v>2362</v>
      </c>
      <c r="J2155" s="6" t="s">
        <v>14250</v>
      </c>
      <c r="K2155" s="17">
        <v>5</v>
      </c>
      <c r="L2155" s="17" t="s">
        <v>7730</v>
      </c>
      <c r="M2155" s="9">
        <v>0.85</v>
      </c>
      <c r="N2155" s="9"/>
      <c r="O2155" s="21"/>
      <c r="Q2155" s="29"/>
      <c r="U2155" s="17"/>
      <c r="V2155" s="2">
        <v>3230</v>
      </c>
      <c r="Y2155" t="str">
        <f t="shared" si="144"/>
        <v/>
      </c>
      <c r="AA2155" t="str">
        <f t="shared" si="145"/>
        <v/>
      </c>
      <c r="AC2155" s="7"/>
      <c r="AD2155" t="s">
        <v>2362</v>
      </c>
      <c r="AE2155">
        <f t="shared" si="146"/>
        <v>0</v>
      </c>
      <c r="AG2155" s="2"/>
      <c r="AH2155" t="s">
        <v>121</v>
      </c>
      <c r="AI2155" s="7" t="s">
        <v>4610</v>
      </c>
    </row>
    <row r="2156" spans="1:35" ht="11" customHeight="1" outlineLevel="1" x14ac:dyDescent="0.25">
      <c r="A2156" t="s">
        <v>7737</v>
      </c>
      <c r="C2156" s="2" t="s">
        <v>12953</v>
      </c>
      <c r="D2156" s="2">
        <v>3462</v>
      </c>
      <c r="E2156" s="7">
        <v>2002</v>
      </c>
      <c r="F2156" s="5" t="s">
        <v>1061</v>
      </c>
      <c r="H2156" s="5" t="s">
        <v>5398</v>
      </c>
      <c r="I2156" s="6" t="s">
        <v>2362</v>
      </c>
      <c r="J2156" s="6" t="s">
        <v>14250</v>
      </c>
      <c r="K2156" s="17">
        <v>5</v>
      </c>
      <c r="L2156" s="17" t="s">
        <v>7730</v>
      </c>
      <c r="M2156" s="9">
        <v>0.85</v>
      </c>
      <c r="N2156" s="9"/>
      <c r="O2156" s="21"/>
      <c r="Q2156" s="29"/>
      <c r="U2156" s="17"/>
      <c r="V2156" s="2">
        <v>3231</v>
      </c>
      <c r="Y2156" t="str">
        <f t="shared" si="144"/>
        <v/>
      </c>
      <c r="AA2156" t="str">
        <f t="shared" si="145"/>
        <v/>
      </c>
      <c r="AC2156" s="7"/>
      <c r="AD2156" t="s">
        <v>2362</v>
      </c>
      <c r="AE2156">
        <f t="shared" si="146"/>
        <v>0</v>
      </c>
      <c r="AG2156" s="2"/>
      <c r="AH2156" t="s">
        <v>121</v>
      </c>
      <c r="AI2156" s="7" t="s">
        <v>4610</v>
      </c>
    </row>
    <row r="2157" spans="1:35" ht="11" customHeight="1" outlineLevel="1" x14ac:dyDescent="0.25">
      <c r="A2157" t="s">
        <v>7737</v>
      </c>
      <c r="C2157" s="2" t="s">
        <v>12953</v>
      </c>
      <c r="D2157" s="2">
        <v>3463</v>
      </c>
      <c r="E2157" s="7">
        <v>2002</v>
      </c>
      <c r="F2157" s="5" t="s">
        <v>1061</v>
      </c>
      <c r="H2157" s="5" t="s">
        <v>5398</v>
      </c>
      <c r="I2157" s="6" t="s">
        <v>2362</v>
      </c>
      <c r="J2157" s="6" t="s">
        <v>14250</v>
      </c>
      <c r="K2157" s="17">
        <v>5</v>
      </c>
      <c r="L2157" s="17" t="s">
        <v>7730</v>
      </c>
      <c r="M2157" s="9">
        <v>0.85</v>
      </c>
      <c r="N2157" s="9"/>
      <c r="O2157" s="21"/>
      <c r="Q2157" s="29"/>
      <c r="U2157" s="17"/>
      <c r="V2157" s="2">
        <v>3232</v>
      </c>
      <c r="Y2157" t="str">
        <f t="shared" si="144"/>
        <v/>
      </c>
      <c r="AA2157" t="str">
        <f t="shared" si="145"/>
        <v/>
      </c>
      <c r="AC2157" s="7"/>
      <c r="AD2157" t="s">
        <v>2362</v>
      </c>
      <c r="AE2157">
        <f t="shared" si="146"/>
        <v>0</v>
      </c>
      <c r="AG2157" s="2"/>
      <c r="AH2157" t="s">
        <v>121</v>
      </c>
      <c r="AI2157" s="7" t="s">
        <v>4610</v>
      </c>
    </row>
    <row r="2158" spans="1:35" ht="11" customHeight="1" outlineLevel="1" collapsed="1" x14ac:dyDescent="0.25">
      <c r="A2158" t="s">
        <v>7737</v>
      </c>
      <c r="C2158" s="2" t="s">
        <v>12953</v>
      </c>
      <c r="D2158" s="2">
        <v>3464</v>
      </c>
      <c r="E2158" s="7">
        <v>2002</v>
      </c>
      <c r="F2158" s="5" t="s">
        <v>1061</v>
      </c>
      <c r="H2158" s="5" t="s">
        <v>5398</v>
      </c>
      <c r="I2158" s="6" t="s">
        <v>2362</v>
      </c>
      <c r="J2158" s="6" t="s">
        <v>14250</v>
      </c>
      <c r="K2158" s="17">
        <v>5</v>
      </c>
      <c r="L2158" s="17" t="s">
        <v>7730</v>
      </c>
      <c r="M2158" s="9">
        <v>0.85</v>
      </c>
      <c r="N2158" s="9"/>
      <c r="O2158" s="21"/>
      <c r="Q2158" s="29"/>
      <c r="U2158" s="17"/>
      <c r="V2158" s="2">
        <v>3233</v>
      </c>
      <c r="Y2158" t="str">
        <f t="shared" si="144"/>
        <v/>
      </c>
      <c r="AA2158" t="str">
        <f t="shared" si="145"/>
        <v/>
      </c>
      <c r="AC2158" s="7"/>
      <c r="AD2158" t="s">
        <v>2362</v>
      </c>
      <c r="AE2158">
        <f t="shared" si="146"/>
        <v>0</v>
      </c>
      <c r="AG2158" s="2"/>
      <c r="AH2158" t="s">
        <v>121</v>
      </c>
      <c r="AI2158" s="7" t="s">
        <v>4610</v>
      </c>
    </row>
    <row r="2159" spans="1:35" ht="11" customHeight="1" outlineLevel="1" x14ac:dyDescent="0.25">
      <c r="A2159" t="s">
        <v>7737</v>
      </c>
      <c r="C2159" s="2" t="s">
        <v>12953</v>
      </c>
      <c r="D2159" s="2">
        <v>3498</v>
      </c>
      <c r="E2159" s="7">
        <v>2003</v>
      </c>
      <c r="F2159" s="5" t="s">
        <v>14829</v>
      </c>
      <c r="H2159" s="5" t="s">
        <v>5398</v>
      </c>
      <c r="I2159" s="6" t="s">
        <v>14253</v>
      </c>
      <c r="J2159" s="6" t="s">
        <v>14830</v>
      </c>
      <c r="K2159" s="17">
        <v>1</v>
      </c>
      <c r="L2159" s="17" t="s">
        <v>7730</v>
      </c>
      <c r="M2159" s="9">
        <v>7</v>
      </c>
      <c r="N2159" s="9"/>
      <c r="O2159" s="21"/>
      <c r="Q2159" s="29"/>
      <c r="U2159" s="17"/>
      <c r="V2159" s="2"/>
      <c r="X2159" t="s">
        <v>7732</v>
      </c>
      <c r="Y2159" t="str">
        <f t="shared" si="144"/>
        <v/>
      </c>
      <c r="AA2159">
        <f t="shared" si="145"/>
        <v>1</v>
      </c>
      <c r="AC2159" s="7"/>
      <c r="AD2159" t="s">
        <v>14253</v>
      </c>
      <c r="AE2159">
        <f t="shared" si="146"/>
        <v>0</v>
      </c>
      <c r="AG2159" s="2"/>
      <c r="AI2159" s="7"/>
    </row>
    <row r="2160" spans="1:35" ht="11" customHeight="1" outlineLevel="1" x14ac:dyDescent="0.25">
      <c r="A2160" t="s">
        <v>7737</v>
      </c>
      <c r="C2160" s="2" t="s">
        <v>12953</v>
      </c>
      <c r="D2160" s="2">
        <v>3939</v>
      </c>
      <c r="E2160" s="7">
        <v>2007</v>
      </c>
      <c r="F2160" s="5" t="s">
        <v>21805</v>
      </c>
      <c r="H2160" s="5" t="s">
        <v>5398</v>
      </c>
      <c r="I2160" s="6" t="s">
        <v>4994</v>
      </c>
      <c r="J2160" s="6" t="s">
        <v>14251</v>
      </c>
      <c r="K2160" s="17">
        <v>2</v>
      </c>
      <c r="L2160" s="17" t="s">
        <v>7730</v>
      </c>
      <c r="M2160" s="9">
        <v>1.7</v>
      </c>
      <c r="N2160" s="9"/>
      <c r="O2160" s="21"/>
      <c r="Q2160" s="29"/>
      <c r="S2160">
        <v>1</v>
      </c>
      <c r="T2160">
        <v>1</v>
      </c>
      <c r="U2160" s="17"/>
      <c r="V2160" s="2"/>
      <c r="Y2160" t="str">
        <f t="shared" si="144"/>
        <v/>
      </c>
      <c r="AA2160" t="str">
        <f t="shared" si="145"/>
        <v/>
      </c>
      <c r="AC2160" s="7"/>
      <c r="AD2160" t="s">
        <v>4994</v>
      </c>
      <c r="AE2160">
        <f t="shared" si="146"/>
        <v>0</v>
      </c>
      <c r="AG2160" s="2"/>
      <c r="AI2160" s="7"/>
    </row>
    <row r="2161" spans="1:49" ht="11" customHeight="1" outlineLevel="1" x14ac:dyDescent="0.25">
      <c r="A2161" t="s">
        <v>7737</v>
      </c>
      <c r="C2161" s="2" t="s">
        <v>12953</v>
      </c>
      <c r="D2161" s="2">
        <v>3940</v>
      </c>
      <c r="E2161" s="7">
        <v>2007</v>
      </c>
      <c r="F2161" s="5" t="s">
        <v>21805</v>
      </c>
      <c r="H2161" s="5" t="s">
        <v>5398</v>
      </c>
      <c r="I2161" s="6" t="s">
        <v>4994</v>
      </c>
      <c r="J2161" s="6" t="s">
        <v>14251</v>
      </c>
      <c r="K2161" s="17">
        <v>3</v>
      </c>
      <c r="L2161" s="17" t="s">
        <v>7730</v>
      </c>
      <c r="M2161" s="9">
        <v>1.7</v>
      </c>
      <c r="N2161" s="9"/>
      <c r="O2161" s="21"/>
      <c r="Q2161" s="29"/>
      <c r="U2161" s="17"/>
      <c r="V2161" s="2"/>
      <c r="Y2161" t="str">
        <f t="shared" si="144"/>
        <v/>
      </c>
      <c r="AA2161" t="str">
        <f t="shared" si="145"/>
        <v/>
      </c>
      <c r="AC2161" s="7"/>
      <c r="AD2161" t="s">
        <v>4994</v>
      </c>
      <c r="AE2161">
        <f t="shared" si="146"/>
        <v>0</v>
      </c>
      <c r="AG2161" s="2"/>
      <c r="AI2161" s="7"/>
    </row>
    <row r="2162" spans="1:49" ht="11" customHeight="1" outlineLevel="1" x14ac:dyDescent="0.25">
      <c r="A2162" t="s">
        <v>7737</v>
      </c>
      <c r="C2162" s="2" t="s">
        <v>12953</v>
      </c>
      <c r="D2162" s="2">
        <v>3941</v>
      </c>
      <c r="E2162" s="7">
        <v>2007</v>
      </c>
      <c r="F2162" s="5" t="s">
        <v>21805</v>
      </c>
      <c r="H2162" s="5" t="s">
        <v>5398</v>
      </c>
      <c r="I2162" s="6" t="s">
        <v>4994</v>
      </c>
      <c r="J2162" s="6" t="s">
        <v>14251</v>
      </c>
      <c r="K2162" s="17">
        <v>3</v>
      </c>
      <c r="L2162" s="17" t="s">
        <v>7730</v>
      </c>
      <c r="M2162" s="9">
        <v>1.7</v>
      </c>
      <c r="N2162" s="9"/>
      <c r="O2162" s="21"/>
      <c r="Q2162" s="29"/>
      <c r="U2162" s="17"/>
      <c r="V2162" s="2"/>
      <c r="Y2162" t="str">
        <f t="shared" si="144"/>
        <v/>
      </c>
      <c r="AA2162" t="str">
        <f t="shared" si="145"/>
        <v/>
      </c>
      <c r="AC2162" s="7"/>
      <c r="AD2162" t="s">
        <v>4994</v>
      </c>
      <c r="AE2162">
        <f t="shared" si="146"/>
        <v>0</v>
      </c>
      <c r="AG2162" s="2"/>
      <c r="AI2162" s="7"/>
    </row>
    <row r="2163" spans="1:49" ht="11" customHeight="1" outlineLevel="1" x14ac:dyDescent="0.25">
      <c r="A2163" t="s">
        <v>7737</v>
      </c>
      <c r="C2163" s="2" t="s">
        <v>12953</v>
      </c>
      <c r="D2163" s="2">
        <v>3968</v>
      </c>
      <c r="E2163" s="7">
        <v>2007</v>
      </c>
      <c r="F2163" s="5" t="s">
        <v>21805</v>
      </c>
      <c r="H2163" s="5" t="s">
        <v>5398</v>
      </c>
      <c r="I2163" s="6" t="s">
        <v>14253</v>
      </c>
      <c r="J2163" s="6" t="s">
        <v>14252</v>
      </c>
      <c r="K2163" s="17">
        <v>1</v>
      </c>
      <c r="L2163" s="17" t="s">
        <v>7730</v>
      </c>
      <c r="M2163" s="9">
        <v>2</v>
      </c>
      <c r="N2163" s="9"/>
      <c r="O2163" s="21"/>
      <c r="Q2163" s="29"/>
      <c r="U2163" s="17"/>
      <c r="V2163" s="2"/>
      <c r="Y2163" t="str">
        <f t="shared" si="144"/>
        <v/>
      </c>
      <c r="AA2163" t="str">
        <f t="shared" si="145"/>
        <v/>
      </c>
      <c r="AC2163" s="7"/>
      <c r="AD2163" t="s">
        <v>14253</v>
      </c>
      <c r="AE2163">
        <f t="shared" si="146"/>
        <v>0</v>
      </c>
      <c r="AG2163" s="2"/>
      <c r="AI2163" s="7"/>
    </row>
    <row r="2164" spans="1:49" ht="11" customHeight="1" outlineLevel="1" x14ac:dyDescent="0.25">
      <c r="A2164" t="s">
        <v>7737</v>
      </c>
      <c r="C2164" s="2" t="s">
        <v>12953</v>
      </c>
      <c r="D2164" s="2">
        <v>3969</v>
      </c>
      <c r="E2164" s="7">
        <v>2007</v>
      </c>
      <c r="F2164" s="5" t="s">
        <v>21805</v>
      </c>
      <c r="H2164" s="5" t="s">
        <v>5398</v>
      </c>
      <c r="I2164" s="6" t="s">
        <v>14253</v>
      </c>
      <c r="J2164" s="6" t="s">
        <v>14252</v>
      </c>
      <c r="K2164" s="17">
        <v>2</v>
      </c>
      <c r="L2164" s="17" t="s">
        <v>7730</v>
      </c>
      <c r="M2164" s="9">
        <v>2</v>
      </c>
      <c r="N2164" s="9"/>
      <c r="O2164" s="21"/>
      <c r="Q2164" s="29"/>
      <c r="U2164" s="17"/>
      <c r="V2164" s="2"/>
      <c r="Y2164" t="str">
        <f t="shared" si="144"/>
        <v/>
      </c>
      <c r="AA2164" t="str">
        <f t="shared" si="145"/>
        <v/>
      </c>
      <c r="AC2164" s="7"/>
      <c r="AD2164" t="s">
        <v>14253</v>
      </c>
      <c r="AE2164">
        <f t="shared" si="146"/>
        <v>0</v>
      </c>
      <c r="AG2164" s="2"/>
      <c r="AI2164" s="7"/>
    </row>
    <row r="2165" spans="1:49" ht="11" customHeight="1" outlineLevel="1" x14ac:dyDescent="0.25">
      <c r="A2165" t="s">
        <v>7737</v>
      </c>
      <c r="C2165" s="2" t="s">
        <v>12953</v>
      </c>
      <c r="D2165" s="2">
        <v>3970</v>
      </c>
      <c r="E2165" s="7">
        <v>2007</v>
      </c>
      <c r="F2165" s="5" t="s">
        <v>21805</v>
      </c>
      <c r="H2165" s="5" t="s">
        <v>5398</v>
      </c>
      <c r="I2165" s="6" t="s">
        <v>14253</v>
      </c>
      <c r="J2165" s="6" t="s">
        <v>14252</v>
      </c>
      <c r="K2165" s="17">
        <v>2</v>
      </c>
      <c r="L2165" s="17" t="s">
        <v>7730</v>
      </c>
      <c r="M2165" s="9">
        <v>2</v>
      </c>
      <c r="N2165" s="9"/>
      <c r="O2165" s="21"/>
      <c r="Q2165" s="29"/>
      <c r="U2165" s="17"/>
      <c r="V2165" s="2"/>
      <c r="Y2165" t="str">
        <f t="shared" si="144"/>
        <v/>
      </c>
      <c r="AA2165" t="str">
        <f t="shared" si="145"/>
        <v/>
      </c>
      <c r="AC2165" s="7"/>
      <c r="AD2165" t="s">
        <v>14253</v>
      </c>
      <c r="AE2165">
        <f t="shared" si="146"/>
        <v>0</v>
      </c>
      <c r="AG2165" s="2"/>
      <c r="AI2165" s="7"/>
    </row>
    <row r="2166" spans="1:49" ht="11" customHeight="1" outlineLevel="1" x14ac:dyDescent="0.25">
      <c r="A2166" t="s">
        <v>7737</v>
      </c>
      <c r="C2166" s="2" t="s">
        <v>12953</v>
      </c>
      <c r="D2166" s="2" t="s">
        <v>14831</v>
      </c>
      <c r="E2166" s="7">
        <v>2007</v>
      </c>
      <c r="F2166" s="5" t="s">
        <v>14832</v>
      </c>
      <c r="H2166" s="5" t="s">
        <v>5398</v>
      </c>
      <c r="I2166" s="6" t="s">
        <v>14253</v>
      </c>
      <c r="J2166" s="6" t="s">
        <v>14252</v>
      </c>
      <c r="K2166" s="17">
        <v>1</v>
      </c>
      <c r="L2166" s="17" t="s">
        <v>7730</v>
      </c>
      <c r="M2166" s="9">
        <v>5</v>
      </c>
      <c r="N2166" s="9"/>
      <c r="O2166" s="21"/>
      <c r="Q2166" s="29"/>
      <c r="U2166" s="17"/>
      <c r="V2166" s="2"/>
      <c r="X2166" t="s">
        <v>7732</v>
      </c>
      <c r="Y2166">
        <f t="shared" si="144"/>
        <v>1</v>
      </c>
      <c r="AA2166" t="str">
        <f t="shared" si="145"/>
        <v/>
      </c>
      <c r="AC2166" s="7"/>
      <c r="AD2166" t="s">
        <v>14253</v>
      </c>
      <c r="AE2166">
        <f t="shared" si="146"/>
        <v>0</v>
      </c>
      <c r="AG2166" s="2"/>
      <c r="AI2166" s="7"/>
    </row>
    <row r="2167" spans="1:49" ht="11" customHeight="1" outlineLevel="1" x14ac:dyDescent="0.25">
      <c r="A2167" t="s">
        <v>7737</v>
      </c>
      <c r="C2167" s="2" t="s">
        <v>12953</v>
      </c>
      <c r="D2167" s="2">
        <v>3990</v>
      </c>
      <c r="E2167" s="7">
        <v>2007</v>
      </c>
      <c r="F2167" s="5" t="s">
        <v>21805</v>
      </c>
      <c r="H2167" s="5" t="s">
        <v>5398</v>
      </c>
      <c r="I2167" s="6" t="s">
        <v>5417</v>
      </c>
      <c r="J2167" s="6" t="s">
        <v>5893</v>
      </c>
      <c r="K2167" s="17">
        <v>1</v>
      </c>
      <c r="L2167" s="17" t="s">
        <v>7730</v>
      </c>
      <c r="M2167" s="9">
        <v>2.5</v>
      </c>
      <c r="N2167" s="9"/>
      <c r="O2167" s="21"/>
      <c r="Q2167" s="29"/>
      <c r="S2167">
        <v>1</v>
      </c>
      <c r="T2167">
        <v>1</v>
      </c>
      <c r="U2167" s="17"/>
      <c r="V2167" s="2"/>
      <c r="Y2167" t="str">
        <f t="shared" si="144"/>
        <v/>
      </c>
      <c r="AA2167" t="str">
        <f t="shared" si="145"/>
        <v/>
      </c>
      <c r="AC2167" s="7"/>
      <c r="AD2167" t="s">
        <v>5417</v>
      </c>
      <c r="AE2167">
        <f t="shared" si="146"/>
        <v>0</v>
      </c>
      <c r="AG2167" s="2"/>
      <c r="AI2167" s="7"/>
    </row>
    <row r="2168" spans="1:49" ht="11" customHeight="1" x14ac:dyDescent="0.25">
      <c r="A2168" s="1" t="s">
        <v>18036</v>
      </c>
      <c r="B2168" t="s">
        <v>12952</v>
      </c>
      <c r="C2168" s="2" t="s">
        <v>12953</v>
      </c>
      <c r="E2168" s="7"/>
      <c r="F2168" s="5"/>
      <c r="H2168" s="5"/>
      <c r="I2168" s="6"/>
      <c r="J2168" s="6"/>
      <c r="K2168" s="17"/>
      <c r="L2168" s="17"/>
      <c r="M2168" s="9"/>
      <c r="N2168" s="9">
        <f>SUM(M2169:M2172)</f>
        <v>12.3</v>
      </c>
      <c r="O2168" s="21">
        <v>119</v>
      </c>
      <c r="P2168">
        <f>COUNTIF(L2169:L2172,"*")</f>
        <v>4</v>
      </c>
      <c r="Q2168" s="29">
        <f>P2168/O2168</f>
        <v>3.3613445378151259E-2</v>
      </c>
      <c r="R2168">
        <f>COUNTIF(L2169:L2172,"Y")+COUNTIF(L2169:L2172,"S")</f>
        <v>3</v>
      </c>
      <c r="U2168" s="18" t="s">
        <v>7732</v>
      </c>
      <c r="V2168" s="2"/>
      <c r="W2168" t="s">
        <v>18643</v>
      </c>
      <c r="Y2168" t="str">
        <f t="shared" si="144"/>
        <v/>
      </c>
      <c r="AA2168" t="str">
        <f t="shared" si="145"/>
        <v/>
      </c>
      <c r="AC2168" s="7"/>
      <c r="AF2168">
        <f>COUNTIF(AE2169:AE2172,"1")</f>
        <v>0</v>
      </c>
      <c r="AG2168" s="2"/>
      <c r="AI2168" s="7"/>
      <c r="AJ2168">
        <f>COUNTIF($K2169:$K2172,"1")-COUNTIFS($K2169:$K2172,"1",$L2169:$L2172,"V")</f>
        <v>4</v>
      </c>
      <c r="AK2168">
        <f>COUNTIFS($K2169:$K2172,"1",$L2169:$L2172,"Y")+COUNTIFS($K2169:$K2172,"1",$L2169:$L2172,"s")</f>
        <v>3</v>
      </c>
      <c r="AL2168">
        <f>COUNTIF($K2169:$K2172,"2")-COUNTIFS($K2169:$K2172,"2",$L2169:$L2172,"V")</f>
        <v>0</v>
      </c>
      <c r="AM2168">
        <f>COUNTIFS($K2169:$K2172,"2",$L2169:$L2172,"Y")+COUNTIFS($K2169:$K2172,"2",$L2169:$L2172,"s")</f>
        <v>0</v>
      </c>
      <c r="AN2168">
        <f>COUNTIF($K2169:$K2172,"3")-COUNTIFS($K2169:$K2172,"3",$L2169:$L2172,"V")</f>
        <v>0</v>
      </c>
      <c r="AO2168">
        <f>COUNTIFS($K2169:$K2172,"3",$L2169:$L2172,"Y")+COUNTIFS($K2169:$K2172,"3",$L2169:$L2172,"s")</f>
        <v>0</v>
      </c>
      <c r="AP2168">
        <f>COUNTIF($K2169:$K2172,"4")-COUNTIFS($K2169:$K2172,"4",$L2169:$L2172,"V")</f>
        <v>0</v>
      </c>
      <c r="AQ2168">
        <f>COUNTIFS($K2169:$K2172,"4",$L2169:$L2172,"Y")+COUNTIFS($K2169:$K2172,"4",$L2169:$L2172,"s")</f>
        <v>0</v>
      </c>
      <c r="AR2168">
        <f>COUNTIF($K2169:$K2172,"5")-COUNTIFS($K2169:$K2172,"5",$L2169:$L2172,"V")</f>
        <v>0</v>
      </c>
      <c r="AS2168">
        <f>COUNTIFS($K2169:$K2172,"5",$L2169:$L2172,"Y")+COUNTIFS($K2169:$K2172,"5",$L2169:$L2172,"s")</f>
        <v>0</v>
      </c>
      <c r="AT2168">
        <f>COUNTIF($K2169:$K2172,"6")-COUNTIFS($K2169:$K2172,"6",$L2169:$L2172,"V")</f>
        <v>0</v>
      </c>
      <c r="AU2168">
        <f>COUNTIFS($K2169:$K2172,"6",$L2169:$L2172,"Y")+COUNTIFS($K2169:$K2172,"6",$L2169:$L2172,"s")</f>
        <v>0</v>
      </c>
      <c r="AV2168">
        <f>COUNTIF($K2169:$K2172,"7")-COUNTIFS($K2169:$K2172,"7",$L2169:$L2172,"V")</f>
        <v>0</v>
      </c>
      <c r="AW2168">
        <f>COUNTIFS($K2169:$K2172,"7",$L2169:$L2172,"Y")+COUNTIFS($K2169:$K2172,"7",$L2169:$L2172,"s")</f>
        <v>0</v>
      </c>
    </row>
    <row r="2169" spans="1:49" ht="11" customHeight="1" outlineLevel="1" x14ac:dyDescent="0.25">
      <c r="A2169" t="s">
        <v>14242</v>
      </c>
      <c r="C2169" s="2" t="s">
        <v>12953</v>
      </c>
      <c r="D2169" s="2">
        <v>108</v>
      </c>
      <c r="E2169" s="7">
        <v>1944</v>
      </c>
      <c r="F2169" s="5" t="s">
        <v>21807</v>
      </c>
      <c r="H2169" s="5" t="s">
        <v>1674</v>
      </c>
      <c r="I2169" s="6" t="s">
        <v>8489</v>
      </c>
      <c r="J2169" s="6" t="s">
        <v>14240</v>
      </c>
      <c r="K2169" s="17">
        <v>1</v>
      </c>
      <c r="L2169" s="17" t="s">
        <v>7730</v>
      </c>
      <c r="M2169" s="9">
        <v>5.2</v>
      </c>
      <c r="N2169" s="9"/>
      <c r="O2169" s="21"/>
      <c r="Q2169" s="29"/>
      <c r="U2169" s="17"/>
      <c r="V2169" s="2"/>
      <c r="Y2169" t="str">
        <f t="shared" si="144"/>
        <v/>
      </c>
      <c r="AA2169" t="str">
        <f t="shared" si="145"/>
        <v/>
      </c>
      <c r="AC2169" s="7"/>
      <c r="AD2169" t="s">
        <v>8489</v>
      </c>
      <c r="AE2169">
        <f>COUNTIF(I2169,"*Fuji*")</f>
        <v>0</v>
      </c>
      <c r="AG2169" s="2"/>
      <c r="AI2169" s="7"/>
    </row>
    <row r="2170" spans="1:49" ht="11" customHeight="1" outlineLevel="1" x14ac:dyDescent="0.25">
      <c r="A2170" t="s">
        <v>14242</v>
      </c>
      <c r="C2170" s="2" t="s">
        <v>12953</v>
      </c>
      <c r="D2170" s="2">
        <v>109</v>
      </c>
      <c r="E2170" s="7">
        <v>1944</v>
      </c>
      <c r="F2170" s="5" t="s">
        <v>1437</v>
      </c>
      <c r="H2170" s="5" t="s">
        <v>3831</v>
      </c>
      <c r="I2170" s="6" t="s">
        <v>8489</v>
      </c>
      <c r="J2170" s="6" t="s">
        <v>14240</v>
      </c>
      <c r="K2170" s="17">
        <v>1</v>
      </c>
      <c r="L2170" s="17" t="s">
        <v>7730</v>
      </c>
      <c r="M2170" s="9">
        <v>2.2999999999999998</v>
      </c>
      <c r="N2170" s="9"/>
      <c r="O2170" s="21"/>
      <c r="Q2170" s="29"/>
      <c r="U2170" s="17"/>
      <c r="V2170" s="2"/>
      <c r="Y2170" t="str">
        <f t="shared" si="144"/>
        <v/>
      </c>
      <c r="AA2170" t="str">
        <f t="shared" si="145"/>
        <v/>
      </c>
      <c r="AC2170" s="7"/>
      <c r="AD2170" t="s">
        <v>8489</v>
      </c>
      <c r="AE2170">
        <f>COUNTIF(I2170,"*Fuji*")</f>
        <v>0</v>
      </c>
      <c r="AG2170" s="2"/>
      <c r="AI2170" s="7"/>
    </row>
    <row r="2171" spans="1:49" ht="11" customHeight="1" outlineLevel="1" x14ac:dyDescent="0.25">
      <c r="A2171" t="s">
        <v>14242</v>
      </c>
      <c r="C2171" s="2" t="s">
        <v>12953</v>
      </c>
      <c r="D2171" s="2">
        <v>114</v>
      </c>
      <c r="E2171" s="7">
        <v>1945</v>
      </c>
      <c r="F2171" s="5" t="s">
        <v>21808</v>
      </c>
      <c r="H2171" s="5" t="s">
        <v>1674</v>
      </c>
      <c r="I2171" s="6" t="s">
        <v>8489</v>
      </c>
      <c r="J2171" s="6" t="s">
        <v>14241</v>
      </c>
      <c r="K2171" s="17">
        <v>1</v>
      </c>
      <c r="L2171" s="17" t="s">
        <v>7732</v>
      </c>
      <c r="M2171" s="9"/>
      <c r="N2171" s="9"/>
      <c r="O2171" s="21"/>
      <c r="Q2171" s="29"/>
      <c r="U2171" s="17"/>
      <c r="V2171" s="2"/>
      <c r="Y2171" t="str">
        <f t="shared" si="144"/>
        <v/>
      </c>
      <c r="AA2171" t="str">
        <f t="shared" si="145"/>
        <v/>
      </c>
      <c r="AC2171" s="7"/>
      <c r="AD2171" t="s">
        <v>8489</v>
      </c>
      <c r="AE2171">
        <f>COUNTIF(I2171,"*Fuji*")</f>
        <v>0</v>
      </c>
      <c r="AG2171" s="2"/>
      <c r="AI2171" s="7"/>
    </row>
    <row r="2172" spans="1:49" ht="11" customHeight="1" outlineLevel="1" x14ac:dyDescent="0.25">
      <c r="A2172" t="s">
        <v>14242</v>
      </c>
      <c r="C2172" s="2" t="s">
        <v>12953</v>
      </c>
      <c r="D2172" s="2">
        <v>115</v>
      </c>
      <c r="E2172" s="7">
        <v>1945</v>
      </c>
      <c r="F2172" s="5" t="s">
        <v>21809</v>
      </c>
      <c r="H2172" s="5" t="s">
        <v>3831</v>
      </c>
      <c r="I2172" s="6" t="s">
        <v>8489</v>
      </c>
      <c r="J2172" s="6" t="s">
        <v>14241</v>
      </c>
      <c r="K2172" s="17">
        <v>1</v>
      </c>
      <c r="L2172" s="17" t="s">
        <v>7730</v>
      </c>
      <c r="M2172" s="9">
        <v>4.8</v>
      </c>
      <c r="N2172" s="9"/>
      <c r="O2172" s="21"/>
      <c r="Q2172" s="29"/>
      <c r="U2172" s="17"/>
      <c r="V2172" s="2"/>
      <c r="Y2172" t="str">
        <f t="shared" si="144"/>
        <v/>
      </c>
      <c r="AA2172" t="str">
        <f t="shared" si="145"/>
        <v/>
      </c>
      <c r="AC2172" s="7"/>
      <c r="AD2172" t="s">
        <v>8489</v>
      </c>
      <c r="AE2172">
        <f>COUNTIF(I2172,"*Fuji*")</f>
        <v>0</v>
      </c>
      <c r="AG2172" s="2"/>
      <c r="AI2172" s="7"/>
    </row>
    <row r="2173" spans="1:49" ht="11" customHeight="1" x14ac:dyDescent="0.25">
      <c r="A2173" s="4" t="s">
        <v>9115</v>
      </c>
      <c r="B2173" t="s">
        <v>13263</v>
      </c>
      <c r="C2173" s="2" t="s">
        <v>12455</v>
      </c>
      <c r="E2173" s="7"/>
      <c r="F2173" s="5"/>
      <c r="H2173" s="5"/>
      <c r="I2173" s="6"/>
      <c r="J2173" s="6"/>
      <c r="K2173" s="17"/>
      <c r="L2173" s="17"/>
      <c r="M2173" s="9"/>
      <c r="N2173" s="9">
        <f>SUM(M2174:M2224)</f>
        <v>96.799999999999983</v>
      </c>
      <c r="O2173" s="21">
        <v>928</v>
      </c>
      <c r="P2173">
        <f>COUNTIF(L2174:L2224,"*")</f>
        <v>51</v>
      </c>
      <c r="Q2173" s="29">
        <f>P2173/O2173</f>
        <v>5.4956896551724137E-2</v>
      </c>
      <c r="R2173">
        <f>COUNTIF(L2174:L2224,"Y")+COUNTIF(L2174:L2224,"S")</f>
        <v>51</v>
      </c>
      <c r="U2173" s="17" t="s">
        <v>7730</v>
      </c>
      <c r="V2173" s="2"/>
      <c r="W2173" t="s">
        <v>18559</v>
      </c>
      <c r="Y2173" t="str">
        <f t="shared" si="144"/>
        <v/>
      </c>
      <c r="AA2173" t="str">
        <f t="shared" si="145"/>
        <v/>
      </c>
      <c r="AC2173" s="7"/>
      <c r="AF2173">
        <f>COUNTIF(AE2174:AE2224,"1")</f>
        <v>0</v>
      </c>
      <c r="AG2173" s="2"/>
      <c r="AI2173" s="7"/>
      <c r="AJ2173">
        <f>COUNTIF($K2174:$K2224,"1")-COUNTIFS($K2174:$K2224,"1",$L2174:$L2224,"V")</f>
        <v>1</v>
      </c>
      <c r="AK2173">
        <f>COUNTIFS($K2174:$K2224,"1",$L2174:$L2224,"Y")+COUNTIFS($K2174:$K2224,"1",$L2174:$L2224,"s")</f>
        <v>1</v>
      </c>
      <c r="AL2173">
        <f>COUNTIF($K2174:$K2224,"2")-COUNTIFS($K2174:$K2224,"2",$L2174:$L2224,"V")</f>
        <v>0</v>
      </c>
      <c r="AM2173">
        <f>COUNTIFS($K2174:$K2224,"2",$L2174:$L2224,"Y")+COUNTIFS($K2174:$K2224,"2",$L2174:$L2224,"s")</f>
        <v>0</v>
      </c>
      <c r="AN2173">
        <f>COUNTIF($K2174:$K2224,"3")-COUNTIFS($K2174:$K2224,"3",$L2174:$L2224,"V")</f>
        <v>1</v>
      </c>
      <c r="AO2173">
        <f>COUNTIFS($K2174:$K2224,"3",$L2174:$L2224,"Y")+COUNTIFS($K2174:$K2224,"3",$L2174:$L2224,"s")</f>
        <v>1</v>
      </c>
      <c r="AP2173">
        <f>COUNTIF($K2174:$K2224,"4")-COUNTIFS($K2174:$K2224,"4",$L2174:$L2224,"V")</f>
        <v>0</v>
      </c>
      <c r="AQ2173">
        <f>COUNTIFS($K2174:$K2224,"4",$L2174:$L2224,"Y")+COUNTIFS($K2174:$K2224,"4",$L2174:$L2224,"s")</f>
        <v>0</v>
      </c>
      <c r="AR2173">
        <f>COUNTIF($K2174:$K2224,"5")-COUNTIFS($K2174:$K2224,"5",$L2174:$L2224,"V")</f>
        <v>4</v>
      </c>
      <c r="AS2173">
        <f>COUNTIFS($K2174:$K2224,"5",$L2174:$L2224,"Y")+COUNTIFS($K2174:$K2224,"5",$L2174:$L2224,"s")</f>
        <v>4</v>
      </c>
      <c r="AT2173">
        <f>COUNTIF($K2174:$K2224,"6")-COUNTIFS($K2174:$K2224,"6",$L2174:$L2224,"V")</f>
        <v>45</v>
      </c>
      <c r="AU2173">
        <f>COUNTIFS($K2174:$K2224,"6",$L2174:$L2224,"Y")+COUNTIFS($K2174:$K2224,"6",$L2174:$L2224,"s")</f>
        <v>45</v>
      </c>
      <c r="AV2173">
        <f>COUNTIF($K2174:$K2224,"7")-COUNTIFS($K2174:$K2224,"7",$L2174:$L2224,"V")</f>
        <v>0</v>
      </c>
      <c r="AW2173">
        <f>COUNTIFS($K2174:$K2224,"7",$L2174:$L2224,"Y")+COUNTIFS($K2174:$K2224,"7",$L2174:$L2224,"s")</f>
        <v>0</v>
      </c>
    </row>
    <row r="2174" spans="1:49" ht="11" customHeight="1" outlineLevel="1" x14ac:dyDescent="0.25">
      <c r="A2174" t="s">
        <v>7592</v>
      </c>
      <c r="C2174" s="2" t="s">
        <v>12455</v>
      </c>
      <c r="D2174" s="2">
        <v>11</v>
      </c>
      <c r="E2174" s="7">
        <v>1963</v>
      </c>
      <c r="F2174" s="5" t="s">
        <v>4732</v>
      </c>
      <c r="H2174" s="5" t="s">
        <v>5037</v>
      </c>
      <c r="I2174" s="6" t="s">
        <v>7593</v>
      </c>
      <c r="J2174" s="6" t="s">
        <v>7002</v>
      </c>
      <c r="K2174" s="17">
        <v>6</v>
      </c>
      <c r="L2174" s="17" t="s">
        <v>7730</v>
      </c>
      <c r="M2174" s="9">
        <v>1.4</v>
      </c>
      <c r="N2174" s="9"/>
      <c r="O2174" s="21"/>
      <c r="Q2174" s="29"/>
      <c r="U2174" s="17"/>
      <c r="V2174" s="2"/>
      <c r="Y2174" t="str">
        <f t="shared" si="144"/>
        <v/>
      </c>
      <c r="AA2174" t="str">
        <f t="shared" si="145"/>
        <v/>
      </c>
      <c r="AC2174" s="7"/>
      <c r="AD2174" t="s">
        <v>7593</v>
      </c>
      <c r="AE2174">
        <f t="shared" ref="AE2174:AE2205" si="147">COUNTIF(I2174,"*Fuji*")</f>
        <v>0</v>
      </c>
      <c r="AG2174" s="2"/>
      <c r="AI2174" s="7"/>
    </row>
    <row r="2175" spans="1:49" ht="11" customHeight="1" outlineLevel="1" x14ac:dyDescent="0.25">
      <c r="A2175" t="s">
        <v>7592</v>
      </c>
      <c r="C2175" s="2" t="s">
        <v>12455</v>
      </c>
      <c r="D2175" s="2">
        <v>14</v>
      </c>
      <c r="E2175" s="7">
        <v>1963</v>
      </c>
      <c r="F2175" s="5" t="s">
        <v>1629</v>
      </c>
      <c r="H2175" s="5" t="s">
        <v>6984</v>
      </c>
      <c r="I2175" s="6" t="s">
        <v>7594</v>
      </c>
      <c r="J2175" s="6" t="s">
        <v>7002</v>
      </c>
      <c r="K2175" s="17">
        <v>5</v>
      </c>
      <c r="L2175" s="17" t="s">
        <v>7730</v>
      </c>
      <c r="M2175" s="9">
        <v>1.3</v>
      </c>
      <c r="N2175" s="9"/>
      <c r="O2175" s="21"/>
      <c r="Q2175" s="29"/>
      <c r="U2175" s="17"/>
      <c r="V2175" s="2"/>
      <c r="Y2175" t="str">
        <f t="shared" si="144"/>
        <v/>
      </c>
      <c r="AA2175" t="str">
        <f t="shared" si="145"/>
        <v/>
      </c>
      <c r="AC2175" s="7"/>
      <c r="AD2175" t="s">
        <v>7594</v>
      </c>
      <c r="AE2175">
        <f t="shared" si="147"/>
        <v>0</v>
      </c>
      <c r="AG2175" s="2"/>
      <c r="AI2175" s="7"/>
    </row>
    <row r="2176" spans="1:49" ht="11" customHeight="1" outlineLevel="1" x14ac:dyDescent="0.25">
      <c r="A2176" t="s">
        <v>7592</v>
      </c>
      <c r="C2176" s="2" t="s">
        <v>12455</v>
      </c>
      <c r="D2176" s="2">
        <v>39</v>
      </c>
      <c r="E2176" s="7">
        <v>1972</v>
      </c>
      <c r="F2176" s="5" t="s">
        <v>6383</v>
      </c>
      <c r="H2176" s="5" t="s">
        <v>5398</v>
      </c>
      <c r="I2176" s="6" t="s">
        <v>7593</v>
      </c>
      <c r="J2176" s="6" t="s">
        <v>7595</v>
      </c>
      <c r="K2176" s="17">
        <v>6</v>
      </c>
      <c r="L2176" s="17" t="s">
        <v>7730</v>
      </c>
      <c r="M2176" s="9">
        <v>0.5</v>
      </c>
      <c r="N2176" s="9"/>
      <c r="O2176" s="21"/>
      <c r="Q2176" s="29"/>
      <c r="U2176" s="17"/>
      <c r="V2176" s="2"/>
      <c r="Y2176" t="str">
        <f t="shared" si="144"/>
        <v/>
      </c>
      <c r="AA2176" t="str">
        <f t="shared" si="145"/>
        <v/>
      </c>
      <c r="AC2176" s="7"/>
      <c r="AD2176" t="s">
        <v>7593</v>
      </c>
      <c r="AE2176">
        <f t="shared" si="147"/>
        <v>0</v>
      </c>
      <c r="AG2176" s="2"/>
      <c r="AI2176" s="7"/>
    </row>
    <row r="2177" spans="1:35" ht="11" customHeight="1" outlineLevel="1" x14ac:dyDescent="0.25">
      <c r="A2177" t="s">
        <v>7592</v>
      </c>
      <c r="C2177" s="2" t="s">
        <v>12455</v>
      </c>
      <c r="D2177" s="2">
        <v>40</v>
      </c>
      <c r="E2177" s="7">
        <v>1972</v>
      </c>
      <c r="F2177" s="5" t="s">
        <v>4732</v>
      </c>
      <c r="H2177" s="5" t="s">
        <v>5398</v>
      </c>
      <c r="I2177" s="6" t="s">
        <v>7593</v>
      </c>
      <c r="J2177" s="6" t="s">
        <v>7595</v>
      </c>
      <c r="K2177" s="17">
        <v>6</v>
      </c>
      <c r="L2177" s="17" t="s">
        <v>7730</v>
      </c>
      <c r="M2177" s="9">
        <v>0.7</v>
      </c>
      <c r="N2177" s="9"/>
      <c r="O2177" s="21"/>
      <c r="Q2177" s="29"/>
      <c r="U2177" s="17"/>
      <c r="V2177" s="2"/>
      <c r="Y2177" t="str">
        <f t="shared" si="144"/>
        <v/>
      </c>
      <c r="AA2177" t="str">
        <f t="shared" si="145"/>
        <v/>
      </c>
      <c r="AC2177" s="7"/>
      <c r="AD2177" t="s">
        <v>7593</v>
      </c>
      <c r="AE2177">
        <f t="shared" si="147"/>
        <v>0</v>
      </c>
      <c r="AG2177" s="2"/>
      <c r="AI2177" s="7"/>
    </row>
    <row r="2178" spans="1:35" ht="11" customHeight="1" outlineLevel="1" x14ac:dyDescent="0.25">
      <c r="A2178" t="s">
        <v>7592</v>
      </c>
      <c r="C2178" s="2" t="s">
        <v>12455</v>
      </c>
      <c r="D2178" s="2">
        <v>41</v>
      </c>
      <c r="E2178" s="7">
        <v>1972</v>
      </c>
      <c r="F2178" s="5" t="s">
        <v>3217</v>
      </c>
      <c r="H2178" s="5" t="s">
        <v>5398</v>
      </c>
      <c r="I2178" s="6" t="s">
        <v>7593</v>
      </c>
      <c r="J2178" s="6" t="s">
        <v>7595</v>
      </c>
      <c r="K2178" s="17">
        <v>6</v>
      </c>
      <c r="L2178" s="17" t="s">
        <v>7730</v>
      </c>
      <c r="M2178" s="9">
        <v>2.8</v>
      </c>
      <c r="N2178" s="9"/>
      <c r="O2178" s="21"/>
      <c r="Q2178" s="29"/>
      <c r="U2178" s="17"/>
      <c r="V2178" s="2"/>
      <c r="Y2178" t="str">
        <f t="shared" si="144"/>
        <v/>
      </c>
      <c r="AA2178" t="str">
        <f t="shared" si="145"/>
        <v/>
      </c>
      <c r="AC2178" s="7"/>
      <c r="AD2178" t="s">
        <v>7593</v>
      </c>
      <c r="AE2178">
        <f t="shared" si="147"/>
        <v>0</v>
      </c>
      <c r="AG2178" s="2"/>
      <c r="AI2178" s="7"/>
    </row>
    <row r="2179" spans="1:35" ht="11" customHeight="1" outlineLevel="1" x14ac:dyDescent="0.25">
      <c r="A2179" t="s">
        <v>7592</v>
      </c>
      <c r="C2179" s="2" t="s">
        <v>12455</v>
      </c>
      <c r="D2179" s="2">
        <v>42</v>
      </c>
      <c r="E2179" s="7">
        <v>1972</v>
      </c>
      <c r="F2179" s="5" t="s">
        <v>183</v>
      </c>
      <c r="H2179" s="5" t="s">
        <v>5398</v>
      </c>
      <c r="I2179" s="6" t="s">
        <v>7593</v>
      </c>
      <c r="J2179" s="6" t="s">
        <v>7595</v>
      </c>
      <c r="K2179" s="17">
        <v>6</v>
      </c>
      <c r="L2179" s="17" t="s">
        <v>7730</v>
      </c>
      <c r="M2179" s="9">
        <v>0.7</v>
      </c>
      <c r="N2179" s="9"/>
      <c r="O2179" s="21"/>
      <c r="Q2179" s="29"/>
      <c r="U2179" s="17"/>
      <c r="V2179" s="2"/>
      <c r="Y2179" t="str">
        <f t="shared" si="144"/>
        <v/>
      </c>
      <c r="AA2179" t="str">
        <f t="shared" si="145"/>
        <v/>
      </c>
      <c r="AC2179" s="7"/>
      <c r="AD2179" t="s">
        <v>7593</v>
      </c>
      <c r="AE2179">
        <f t="shared" si="147"/>
        <v>0</v>
      </c>
      <c r="AG2179" s="2"/>
      <c r="AI2179" s="7"/>
    </row>
    <row r="2180" spans="1:35" ht="11" customHeight="1" outlineLevel="1" x14ac:dyDescent="0.25">
      <c r="A2180" t="s">
        <v>7592</v>
      </c>
      <c r="C2180" s="2" t="s">
        <v>12455</v>
      </c>
      <c r="D2180" s="2">
        <v>43</v>
      </c>
      <c r="E2180" s="7">
        <v>1972</v>
      </c>
      <c r="F2180" s="5" t="s">
        <v>5139</v>
      </c>
      <c r="H2180" s="5" t="s">
        <v>5398</v>
      </c>
      <c r="I2180" s="6" t="s">
        <v>7593</v>
      </c>
      <c r="J2180" s="6" t="s">
        <v>7595</v>
      </c>
      <c r="K2180" s="17">
        <v>6</v>
      </c>
      <c r="L2180" s="17" t="s">
        <v>7730</v>
      </c>
      <c r="M2180" s="9">
        <v>0.7</v>
      </c>
      <c r="N2180" s="9"/>
      <c r="O2180" s="21"/>
      <c r="Q2180" s="29"/>
      <c r="U2180" s="17"/>
      <c r="V2180" s="2"/>
      <c r="Y2180" t="str">
        <f t="shared" si="144"/>
        <v/>
      </c>
      <c r="AA2180" t="str">
        <f t="shared" si="145"/>
        <v/>
      </c>
      <c r="AC2180" s="7"/>
      <c r="AD2180" t="s">
        <v>7593</v>
      </c>
      <c r="AE2180">
        <f t="shared" si="147"/>
        <v>0</v>
      </c>
      <c r="AG2180" s="2"/>
      <c r="AI2180" s="7"/>
    </row>
    <row r="2181" spans="1:35" ht="11" customHeight="1" outlineLevel="1" x14ac:dyDescent="0.25">
      <c r="A2181" t="s">
        <v>7592</v>
      </c>
      <c r="C2181" s="2" t="s">
        <v>12455</v>
      </c>
      <c r="D2181" s="2">
        <v>44</v>
      </c>
      <c r="E2181" s="7">
        <v>1972</v>
      </c>
      <c r="F2181" s="5" t="s">
        <v>1629</v>
      </c>
      <c r="H2181" s="5" t="s">
        <v>5398</v>
      </c>
      <c r="I2181" s="6" t="s">
        <v>7593</v>
      </c>
      <c r="J2181" s="6" t="s">
        <v>7595</v>
      </c>
      <c r="K2181" s="17">
        <v>6</v>
      </c>
      <c r="L2181" s="17" t="s">
        <v>7730</v>
      </c>
      <c r="M2181" s="9">
        <v>0.7</v>
      </c>
      <c r="N2181" s="9"/>
      <c r="O2181" s="21"/>
      <c r="Q2181" s="29"/>
      <c r="U2181" s="17"/>
      <c r="V2181" s="2"/>
      <c r="Y2181" t="str">
        <f t="shared" si="144"/>
        <v/>
      </c>
      <c r="AA2181" t="str">
        <f t="shared" si="145"/>
        <v/>
      </c>
      <c r="AC2181" s="7"/>
      <c r="AD2181" t="s">
        <v>7593</v>
      </c>
      <c r="AE2181">
        <f t="shared" si="147"/>
        <v>0</v>
      </c>
      <c r="AG2181" s="2"/>
      <c r="AI2181" s="7"/>
    </row>
    <row r="2182" spans="1:35" ht="11" customHeight="1" outlineLevel="1" x14ac:dyDescent="0.25">
      <c r="A2182" t="s">
        <v>7592</v>
      </c>
      <c r="C2182" s="2" t="s">
        <v>12455</v>
      </c>
      <c r="D2182" s="2">
        <v>45</v>
      </c>
      <c r="E2182" s="7">
        <v>1972</v>
      </c>
      <c r="F2182" s="5" t="s">
        <v>95</v>
      </c>
      <c r="H2182" s="5" t="s">
        <v>5398</v>
      </c>
      <c r="I2182" s="6" t="s">
        <v>7593</v>
      </c>
      <c r="J2182" s="6" t="s">
        <v>7595</v>
      </c>
      <c r="K2182" s="17">
        <v>6</v>
      </c>
      <c r="L2182" s="17" t="s">
        <v>7730</v>
      </c>
      <c r="M2182" s="9">
        <v>0.7</v>
      </c>
      <c r="N2182" s="9"/>
      <c r="O2182" s="21"/>
      <c r="Q2182" s="29"/>
      <c r="U2182" s="17"/>
      <c r="V2182" s="2"/>
      <c r="Y2182" t="str">
        <f t="shared" si="144"/>
        <v/>
      </c>
      <c r="AA2182" t="str">
        <f t="shared" si="145"/>
        <v/>
      </c>
      <c r="AC2182" s="7"/>
      <c r="AD2182" t="s">
        <v>7593</v>
      </c>
      <c r="AE2182">
        <f t="shared" si="147"/>
        <v>0</v>
      </c>
      <c r="AG2182" s="2"/>
      <c r="AI2182" s="7"/>
    </row>
    <row r="2183" spans="1:35" ht="11" customHeight="1" outlineLevel="1" x14ac:dyDescent="0.25">
      <c r="A2183" t="s">
        <v>7592</v>
      </c>
      <c r="C2183" s="2" t="s">
        <v>12455</v>
      </c>
      <c r="D2183" s="2">
        <v>46</v>
      </c>
      <c r="E2183" s="7">
        <v>1972</v>
      </c>
      <c r="F2183" s="5" t="s">
        <v>5137</v>
      </c>
      <c r="H2183" s="5" t="s">
        <v>5398</v>
      </c>
      <c r="I2183" s="6" t="s">
        <v>7593</v>
      </c>
      <c r="J2183" s="6" t="s">
        <v>7595</v>
      </c>
      <c r="K2183" s="17">
        <v>6</v>
      </c>
      <c r="L2183" s="17" t="s">
        <v>7730</v>
      </c>
      <c r="M2183" s="9">
        <v>0.7</v>
      </c>
      <c r="N2183" s="9"/>
      <c r="O2183" s="21"/>
      <c r="Q2183" s="29"/>
      <c r="U2183" s="17"/>
      <c r="V2183" s="2"/>
      <c r="Y2183" t="str">
        <f t="shared" si="144"/>
        <v/>
      </c>
      <c r="AA2183" t="str">
        <f t="shared" si="145"/>
        <v/>
      </c>
      <c r="AC2183" s="7"/>
      <c r="AD2183" t="s">
        <v>7593</v>
      </c>
      <c r="AE2183">
        <f t="shared" si="147"/>
        <v>0</v>
      </c>
      <c r="AG2183" s="2"/>
      <c r="AI2183" s="7"/>
    </row>
    <row r="2184" spans="1:35" ht="11" customHeight="1" outlineLevel="1" x14ac:dyDescent="0.25">
      <c r="A2184" t="s">
        <v>7592</v>
      </c>
      <c r="C2184" s="2" t="s">
        <v>12455</v>
      </c>
      <c r="D2184" s="2">
        <v>47</v>
      </c>
      <c r="E2184" s="7">
        <v>1972</v>
      </c>
      <c r="F2184" s="5" t="s">
        <v>5238</v>
      </c>
      <c r="H2184" s="5" t="s">
        <v>5398</v>
      </c>
      <c r="I2184" s="6" t="s">
        <v>7593</v>
      </c>
      <c r="J2184" s="6" t="s">
        <v>7595</v>
      </c>
      <c r="K2184" s="17">
        <v>6</v>
      </c>
      <c r="L2184" s="17" t="s">
        <v>7730</v>
      </c>
      <c r="M2184" s="9">
        <v>0.7</v>
      </c>
      <c r="N2184" s="9"/>
      <c r="O2184" s="21"/>
      <c r="Q2184" s="29"/>
      <c r="U2184" s="17"/>
      <c r="V2184" s="2"/>
      <c r="Y2184" t="str">
        <f t="shared" si="144"/>
        <v/>
      </c>
      <c r="AA2184" t="str">
        <f t="shared" si="145"/>
        <v/>
      </c>
      <c r="AC2184" s="7"/>
      <c r="AD2184" t="s">
        <v>7593</v>
      </c>
      <c r="AE2184">
        <f t="shared" si="147"/>
        <v>0</v>
      </c>
      <c r="AG2184" s="2"/>
      <c r="AI2184" s="7"/>
    </row>
    <row r="2185" spans="1:35" ht="11" customHeight="1" outlineLevel="1" x14ac:dyDescent="0.25">
      <c r="A2185" t="s">
        <v>7592</v>
      </c>
      <c r="C2185" s="2" t="s">
        <v>12455</v>
      </c>
      <c r="D2185" s="2">
        <v>48</v>
      </c>
      <c r="E2185" s="7">
        <v>1972</v>
      </c>
      <c r="F2185" s="5" t="s">
        <v>5138</v>
      </c>
      <c r="H2185" s="5" t="s">
        <v>5398</v>
      </c>
      <c r="I2185" s="6" t="s">
        <v>7593</v>
      </c>
      <c r="J2185" s="6" t="s">
        <v>7595</v>
      </c>
      <c r="K2185" s="17">
        <v>6</v>
      </c>
      <c r="L2185" s="17" t="s">
        <v>7730</v>
      </c>
      <c r="M2185" s="9">
        <v>0.7</v>
      </c>
      <c r="N2185" s="9"/>
      <c r="O2185" s="21"/>
      <c r="Q2185" s="29"/>
      <c r="U2185" s="17"/>
      <c r="V2185" s="2"/>
      <c r="Y2185" t="str">
        <f t="shared" si="144"/>
        <v/>
      </c>
      <c r="AA2185" t="str">
        <f t="shared" si="145"/>
        <v/>
      </c>
      <c r="AC2185" s="7"/>
      <c r="AD2185" t="s">
        <v>7593</v>
      </c>
      <c r="AE2185">
        <f t="shared" si="147"/>
        <v>0</v>
      </c>
      <c r="AG2185" s="2"/>
      <c r="AI2185" s="7"/>
    </row>
    <row r="2186" spans="1:35" ht="11" customHeight="1" outlineLevel="1" x14ac:dyDescent="0.25">
      <c r="A2186" t="s">
        <v>7592</v>
      </c>
      <c r="C2186" s="2" t="s">
        <v>12455</v>
      </c>
      <c r="D2186" s="2">
        <v>49</v>
      </c>
      <c r="E2186" s="7">
        <v>1972</v>
      </c>
      <c r="F2186" s="5" t="s">
        <v>2974</v>
      </c>
      <c r="H2186" s="5" t="s">
        <v>5398</v>
      </c>
      <c r="I2186" s="6" t="s">
        <v>7593</v>
      </c>
      <c r="J2186" s="6" t="s">
        <v>7595</v>
      </c>
      <c r="K2186" s="17">
        <v>6</v>
      </c>
      <c r="L2186" s="17" t="s">
        <v>7730</v>
      </c>
      <c r="M2186" s="9">
        <v>1</v>
      </c>
      <c r="N2186" s="9"/>
      <c r="O2186" s="21"/>
      <c r="Q2186" s="29"/>
      <c r="U2186" s="17"/>
      <c r="V2186" s="2"/>
      <c r="Y2186" t="str">
        <f t="shared" si="144"/>
        <v/>
      </c>
      <c r="AA2186" t="str">
        <f t="shared" si="145"/>
        <v/>
      </c>
      <c r="AC2186" s="7"/>
      <c r="AD2186" t="s">
        <v>7593</v>
      </c>
      <c r="AE2186">
        <f t="shared" si="147"/>
        <v>0</v>
      </c>
      <c r="AG2186" s="2"/>
      <c r="AI2186" s="7"/>
    </row>
    <row r="2187" spans="1:35" ht="11" customHeight="1" outlineLevel="1" x14ac:dyDescent="0.25">
      <c r="A2187" t="s">
        <v>7592</v>
      </c>
      <c r="C2187" s="2" t="s">
        <v>12455</v>
      </c>
      <c r="D2187" s="2">
        <v>50</v>
      </c>
      <c r="E2187" s="7">
        <v>1972</v>
      </c>
      <c r="F2187" s="5" t="s">
        <v>5140</v>
      </c>
      <c r="H2187" s="5" t="s">
        <v>5398</v>
      </c>
      <c r="I2187" s="6" t="s">
        <v>7593</v>
      </c>
      <c r="J2187" s="6" t="s">
        <v>7595</v>
      </c>
      <c r="K2187" s="17">
        <v>6</v>
      </c>
      <c r="L2187" s="17" t="s">
        <v>7730</v>
      </c>
      <c r="M2187" s="9">
        <v>1</v>
      </c>
      <c r="N2187" s="9"/>
      <c r="O2187" s="21"/>
      <c r="Q2187" s="29"/>
      <c r="U2187" s="17"/>
      <c r="V2187" s="2"/>
      <c r="Y2187" t="str">
        <f t="shared" si="144"/>
        <v/>
      </c>
      <c r="AA2187" t="str">
        <f t="shared" si="145"/>
        <v/>
      </c>
      <c r="AC2187" s="7"/>
      <c r="AD2187" t="s">
        <v>7593</v>
      </c>
      <c r="AE2187">
        <f t="shared" si="147"/>
        <v>0</v>
      </c>
      <c r="AG2187" s="2"/>
      <c r="AI2187" s="7"/>
    </row>
    <row r="2188" spans="1:35" ht="11" customHeight="1" outlineLevel="1" x14ac:dyDescent="0.25">
      <c r="A2188" t="s">
        <v>7592</v>
      </c>
      <c r="C2188" s="2" t="s">
        <v>12455</v>
      </c>
      <c r="D2188" s="2">
        <v>51</v>
      </c>
      <c r="E2188" s="7">
        <v>1972</v>
      </c>
      <c r="F2188" s="5" t="s">
        <v>5279</v>
      </c>
      <c r="H2188" s="5" t="s">
        <v>5398</v>
      </c>
      <c r="I2188" s="6" t="s">
        <v>7593</v>
      </c>
      <c r="J2188" s="6" t="s">
        <v>7595</v>
      </c>
      <c r="K2188" s="17">
        <v>6</v>
      </c>
      <c r="L2188" s="17" t="s">
        <v>7730</v>
      </c>
      <c r="M2188" s="9">
        <v>1</v>
      </c>
      <c r="N2188" s="9"/>
      <c r="O2188" s="21"/>
      <c r="Q2188" s="29"/>
      <c r="U2188" s="17"/>
      <c r="V2188" s="2"/>
      <c r="Y2188" t="str">
        <f t="shared" si="144"/>
        <v/>
      </c>
      <c r="AA2188" t="str">
        <f t="shared" si="145"/>
        <v/>
      </c>
      <c r="AC2188" s="7"/>
      <c r="AD2188" t="s">
        <v>7593</v>
      </c>
      <c r="AE2188">
        <f t="shared" si="147"/>
        <v>0</v>
      </c>
      <c r="AG2188" s="2"/>
      <c r="AI2188" s="7"/>
    </row>
    <row r="2189" spans="1:35" ht="11" customHeight="1" outlineLevel="1" x14ac:dyDescent="0.25">
      <c r="A2189" t="s">
        <v>7592</v>
      </c>
      <c r="C2189" s="2" t="s">
        <v>12455</v>
      </c>
      <c r="D2189" s="2">
        <v>52</v>
      </c>
      <c r="E2189" s="7">
        <v>1972</v>
      </c>
      <c r="F2189" s="5" t="s">
        <v>1640</v>
      </c>
      <c r="H2189" s="5" t="s">
        <v>5398</v>
      </c>
      <c r="I2189" s="6" t="s">
        <v>7593</v>
      </c>
      <c r="J2189" s="6" t="s">
        <v>7595</v>
      </c>
      <c r="K2189" s="17">
        <v>6</v>
      </c>
      <c r="L2189" s="17" t="s">
        <v>7730</v>
      </c>
      <c r="M2189" s="9">
        <v>2.8</v>
      </c>
      <c r="N2189" s="9"/>
      <c r="O2189" s="21"/>
      <c r="Q2189" s="29"/>
      <c r="U2189" s="17"/>
      <c r="V2189" s="2"/>
      <c r="Y2189" t="str">
        <f t="shared" si="144"/>
        <v/>
      </c>
      <c r="AA2189" t="str">
        <f t="shared" si="145"/>
        <v/>
      </c>
      <c r="AC2189" s="7"/>
      <c r="AD2189" t="s">
        <v>7593</v>
      </c>
      <c r="AE2189">
        <f t="shared" si="147"/>
        <v>0</v>
      </c>
      <c r="AG2189" s="2"/>
      <c r="AI2189" s="7"/>
    </row>
    <row r="2190" spans="1:35" ht="11" customHeight="1" outlineLevel="1" x14ac:dyDescent="0.25">
      <c r="A2190" t="s">
        <v>7592</v>
      </c>
      <c r="C2190" s="2" t="s">
        <v>12455</v>
      </c>
      <c r="D2190" s="2">
        <v>53</v>
      </c>
      <c r="E2190" s="7">
        <v>1972</v>
      </c>
      <c r="F2190" s="5" t="s">
        <v>3421</v>
      </c>
      <c r="H2190" s="5" t="s">
        <v>5398</v>
      </c>
      <c r="I2190" s="6" t="s">
        <v>7593</v>
      </c>
      <c r="J2190" s="6" t="s">
        <v>7595</v>
      </c>
      <c r="K2190" s="17">
        <v>6</v>
      </c>
      <c r="L2190" s="17" t="s">
        <v>7730</v>
      </c>
      <c r="M2190" s="9">
        <v>1.7</v>
      </c>
      <c r="N2190" s="9"/>
      <c r="O2190" s="21"/>
      <c r="Q2190" s="29"/>
      <c r="U2190" s="17"/>
      <c r="V2190" s="2"/>
      <c r="Y2190" t="str">
        <f t="shared" ref="Y2190:Y2254" si="148">IF(COUNTIF(F2190,"*fdc*"),1,"")</f>
        <v/>
      </c>
      <c r="AA2190" t="str">
        <f t="shared" ref="AA2190:AA2254" si="149">IF(COUNTIF(F2190,"*s/s*"),1,"")</f>
        <v/>
      </c>
      <c r="AC2190" s="7"/>
      <c r="AD2190" t="s">
        <v>7593</v>
      </c>
      <c r="AE2190">
        <f t="shared" si="147"/>
        <v>0</v>
      </c>
      <c r="AG2190" s="2"/>
      <c r="AI2190" s="7"/>
    </row>
    <row r="2191" spans="1:35" ht="11" customHeight="1" outlineLevel="1" x14ac:dyDescent="0.25">
      <c r="A2191" t="s">
        <v>7592</v>
      </c>
      <c r="C2191" s="2" t="s">
        <v>12455</v>
      </c>
      <c r="D2191" s="2">
        <v>54</v>
      </c>
      <c r="E2191" s="7">
        <v>1972</v>
      </c>
      <c r="F2191" s="8" t="s">
        <v>6311</v>
      </c>
      <c r="H2191" s="5" t="s">
        <v>5398</v>
      </c>
      <c r="I2191" s="6" t="s">
        <v>7593</v>
      </c>
      <c r="J2191" s="6" t="s">
        <v>7595</v>
      </c>
      <c r="K2191" s="17">
        <v>6</v>
      </c>
      <c r="L2191" s="17" t="s">
        <v>7730</v>
      </c>
      <c r="M2191" s="9">
        <v>4.8</v>
      </c>
      <c r="N2191" s="9"/>
      <c r="O2191" s="21"/>
      <c r="Q2191" s="29"/>
      <c r="U2191" s="17"/>
      <c r="V2191" s="2"/>
      <c r="Y2191" t="str">
        <f t="shared" si="148"/>
        <v/>
      </c>
      <c r="AA2191" t="str">
        <f t="shared" si="149"/>
        <v/>
      </c>
      <c r="AC2191" s="7"/>
      <c r="AD2191" t="s">
        <v>7593</v>
      </c>
      <c r="AE2191">
        <f t="shared" si="147"/>
        <v>0</v>
      </c>
      <c r="AG2191" s="2"/>
      <c r="AI2191" s="7"/>
    </row>
    <row r="2192" spans="1:35" ht="11" customHeight="1" outlineLevel="1" x14ac:dyDescent="0.25">
      <c r="A2192" t="s">
        <v>7592</v>
      </c>
      <c r="C2192" s="2" t="s">
        <v>12455</v>
      </c>
      <c r="D2192" s="2">
        <v>59</v>
      </c>
      <c r="E2192" s="7">
        <v>1973</v>
      </c>
      <c r="F2192" s="5" t="s">
        <v>95</v>
      </c>
      <c r="H2192" s="5" t="s">
        <v>5398</v>
      </c>
      <c r="I2192" s="6" t="s">
        <v>7593</v>
      </c>
      <c r="J2192" s="6" t="s">
        <v>7078</v>
      </c>
      <c r="K2192" s="17">
        <v>6</v>
      </c>
      <c r="L2192" s="17" t="s">
        <v>7730</v>
      </c>
      <c r="M2192" s="9">
        <v>1.8</v>
      </c>
      <c r="N2192" s="9"/>
      <c r="O2192" s="21"/>
      <c r="Q2192" s="29"/>
      <c r="U2192" s="17"/>
      <c r="V2192" s="2"/>
      <c r="Y2192" t="str">
        <f t="shared" si="148"/>
        <v/>
      </c>
      <c r="AA2192" t="str">
        <f t="shared" si="149"/>
        <v/>
      </c>
      <c r="AC2192" s="7"/>
      <c r="AD2192" t="s">
        <v>7593</v>
      </c>
      <c r="AE2192">
        <f t="shared" si="147"/>
        <v>0</v>
      </c>
      <c r="AG2192" s="2"/>
      <c r="AI2192" s="7"/>
    </row>
    <row r="2193" spans="1:35" ht="11" customHeight="1" outlineLevel="1" x14ac:dyDescent="0.25">
      <c r="A2193" t="s">
        <v>7592</v>
      </c>
      <c r="C2193" s="2" t="s">
        <v>12455</v>
      </c>
      <c r="D2193" s="2">
        <v>60</v>
      </c>
      <c r="E2193" s="7">
        <v>1973</v>
      </c>
      <c r="F2193" s="5" t="s">
        <v>5140</v>
      </c>
      <c r="H2193" s="5" t="s">
        <v>5398</v>
      </c>
      <c r="I2193" s="6" t="s">
        <v>7593</v>
      </c>
      <c r="J2193" s="6" t="s">
        <v>7078</v>
      </c>
      <c r="K2193" s="17">
        <v>6</v>
      </c>
      <c r="L2193" s="17" t="s">
        <v>7730</v>
      </c>
      <c r="M2193" s="9">
        <v>1.8</v>
      </c>
      <c r="N2193" s="9"/>
      <c r="O2193" s="21"/>
      <c r="Q2193" s="29"/>
      <c r="U2193" s="17"/>
      <c r="V2193" s="2"/>
      <c r="Y2193" t="str">
        <f t="shared" si="148"/>
        <v/>
      </c>
      <c r="AA2193" t="str">
        <f t="shared" si="149"/>
        <v/>
      </c>
      <c r="AC2193" s="7"/>
      <c r="AD2193" t="s">
        <v>7593</v>
      </c>
      <c r="AE2193">
        <f t="shared" si="147"/>
        <v>0</v>
      </c>
      <c r="AG2193" s="2"/>
      <c r="AI2193" s="7"/>
    </row>
    <row r="2194" spans="1:35" ht="11" customHeight="1" outlineLevel="1" x14ac:dyDescent="0.25">
      <c r="A2194" t="s">
        <v>7592</v>
      </c>
      <c r="C2194" s="2" t="s">
        <v>12455</v>
      </c>
      <c r="D2194" s="2">
        <v>72</v>
      </c>
      <c r="E2194" s="7">
        <v>1977</v>
      </c>
      <c r="F2194" s="5" t="s">
        <v>183</v>
      </c>
      <c r="H2194" s="5" t="s">
        <v>5398</v>
      </c>
      <c r="I2194" s="6" t="s">
        <v>7597</v>
      </c>
      <c r="J2194" s="6" t="s">
        <v>7596</v>
      </c>
      <c r="K2194" s="17">
        <v>6</v>
      </c>
      <c r="L2194" s="17" t="s">
        <v>7730</v>
      </c>
      <c r="M2194" s="9">
        <v>0.5</v>
      </c>
      <c r="N2194" s="9"/>
      <c r="O2194" s="21"/>
      <c r="Q2194" s="29"/>
      <c r="U2194" s="17"/>
      <c r="V2194" s="2"/>
      <c r="Y2194" t="str">
        <f t="shared" si="148"/>
        <v/>
      </c>
      <c r="AA2194" t="str">
        <f t="shared" si="149"/>
        <v/>
      </c>
      <c r="AC2194" s="7"/>
      <c r="AD2194" t="s">
        <v>7597</v>
      </c>
      <c r="AE2194">
        <f t="shared" si="147"/>
        <v>0</v>
      </c>
      <c r="AG2194" s="2"/>
      <c r="AI2194" s="7"/>
    </row>
    <row r="2195" spans="1:35" ht="11" customHeight="1" outlineLevel="1" x14ac:dyDescent="0.25">
      <c r="A2195" t="s">
        <v>7592</v>
      </c>
      <c r="C2195" s="2" t="s">
        <v>12455</v>
      </c>
      <c r="D2195" s="2">
        <v>85</v>
      </c>
      <c r="E2195" s="7">
        <v>1977</v>
      </c>
      <c r="F2195" s="5" t="s">
        <v>5240</v>
      </c>
      <c r="H2195" s="5" t="s">
        <v>5398</v>
      </c>
      <c r="I2195" s="6" t="s">
        <v>7593</v>
      </c>
      <c r="J2195" s="6" t="s">
        <v>7598</v>
      </c>
      <c r="K2195" s="17">
        <v>6</v>
      </c>
      <c r="L2195" s="17" t="s">
        <v>7730</v>
      </c>
      <c r="M2195" s="9">
        <v>0.9</v>
      </c>
      <c r="N2195" s="9"/>
      <c r="O2195" s="21"/>
      <c r="Q2195" s="29"/>
      <c r="U2195" s="17"/>
      <c r="V2195" s="2"/>
      <c r="Y2195" t="str">
        <f t="shared" si="148"/>
        <v/>
      </c>
      <c r="AA2195" t="str">
        <f t="shared" si="149"/>
        <v/>
      </c>
      <c r="AC2195" s="7"/>
      <c r="AD2195" t="s">
        <v>7593</v>
      </c>
      <c r="AE2195">
        <f t="shared" si="147"/>
        <v>0</v>
      </c>
      <c r="AG2195" s="2"/>
      <c r="AI2195" s="7"/>
    </row>
    <row r="2196" spans="1:35" ht="11" customHeight="1" outlineLevel="1" x14ac:dyDescent="0.25">
      <c r="A2196" t="s">
        <v>7592</v>
      </c>
      <c r="C2196" s="2" t="s">
        <v>12455</v>
      </c>
      <c r="D2196" s="2">
        <v>116</v>
      </c>
      <c r="E2196" s="7">
        <v>1979</v>
      </c>
      <c r="F2196" s="5" t="s">
        <v>2974</v>
      </c>
      <c r="H2196" s="5" t="s">
        <v>5398</v>
      </c>
      <c r="I2196" s="6" t="s">
        <v>7593</v>
      </c>
      <c r="J2196" s="6" t="s">
        <v>7599</v>
      </c>
      <c r="K2196" s="17">
        <v>6</v>
      </c>
      <c r="L2196" s="17" t="s">
        <v>7730</v>
      </c>
      <c r="M2196" s="9">
        <v>2.1</v>
      </c>
      <c r="N2196" s="9"/>
      <c r="O2196" s="21"/>
      <c r="Q2196" s="29"/>
      <c r="U2196" s="17"/>
      <c r="V2196" s="2"/>
      <c r="Y2196" t="str">
        <f t="shared" si="148"/>
        <v/>
      </c>
      <c r="AA2196" t="str">
        <f t="shared" si="149"/>
        <v/>
      </c>
      <c r="AC2196" s="7"/>
      <c r="AD2196" t="s">
        <v>7593</v>
      </c>
      <c r="AE2196">
        <f t="shared" si="147"/>
        <v>0</v>
      </c>
      <c r="AG2196" s="2"/>
      <c r="AI2196" s="7"/>
    </row>
    <row r="2197" spans="1:35" ht="11" customHeight="1" outlineLevel="1" x14ac:dyDescent="0.25">
      <c r="A2197" t="s">
        <v>7592</v>
      </c>
      <c r="C2197" s="2" t="s">
        <v>12455</v>
      </c>
      <c r="D2197" s="2">
        <v>116</v>
      </c>
      <c r="E2197" s="7">
        <v>1979</v>
      </c>
      <c r="F2197" s="5" t="s">
        <v>19240</v>
      </c>
      <c r="H2197" s="5" t="s">
        <v>5398</v>
      </c>
      <c r="I2197" s="6" t="s">
        <v>7593</v>
      </c>
      <c r="J2197" s="6" t="s">
        <v>7599</v>
      </c>
      <c r="K2197" s="17">
        <v>6</v>
      </c>
      <c r="L2197" s="17" t="s">
        <v>7730</v>
      </c>
      <c r="M2197" s="9">
        <v>2.5</v>
      </c>
      <c r="N2197" s="9"/>
      <c r="O2197" s="21"/>
      <c r="Q2197" s="29"/>
      <c r="U2197" s="17"/>
      <c r="V2197" s="2"/>
      <c r="Y2197" t="str">
        <f t="shared" si="148"/>
        <v/>
      </c>
      <c r="AA2197" t="str">
        <f t="shared" si="149"/>
        <v/>
      </c>
      <c r="AC2197" s="7"/>
      <c r="AD2197" t="s">
        <v>7593</v>
      </c>
      <c r="AE2197">
        <f t="shared" si="147"/>
        <v>0</v>
      </c>
      <c r="AG2197" s="2"/>
      <c r="AI2197" s="7"/>
    </row>
    <row r="2198" spans="1:35" ht="11" customHeight="1" outlineLevel="1" x14ac:dyDescent="0.25">
      <c r="A2198" t="s">
        <v>7592</v>
      </c>
      <c r="C2198" s="2" t="s">
        <v>12455</v>
      </c>
      <c r="D2198" s="2">
        <v>177</v>
      </c>
      <c r="E2198" s="7">
        <v>1983</v>
      </c>
      <c r="F2198" s="5" t="s">
        <v>2888</v>
      </c>
      <c r="H2198" s="5" t="s">
        <v>5398</v>
      </c>
      <c r="I2198" s="6" t="s">
        <v>7593</v>
      </c>
      <c r="J2198" s="6" t="s">
        <v>7600</v>
      </c>
      <c r="K2198" s="17">
        <v>6</v>
      </c>
      <c r="L2198" s="17" t="s">
        <v>7730</v>
      </c>
      <c r="M2198" s="9">
        <v>0.6</v>
      </c>
      <c r="N2198" s="9"/>
      <c r="O2198" s="21"/>
      <c r="Q2198" s="29"/>
      <c r="U2198" s="17"/>
      <c r="V2198" s="2"/>
      <c r="Y2198" t="str">
        <f t="shared" si="148"/>
        <v/>
      </c>
      <c r="AA2198" t="str">
        <f t="shared" si="149"/>
        <v/>
      </c>
      <c r="AC2198" s="7"/>
      <c r="AD2198" t="s">
        <v>7593</v>
      </c>
      <c r="AE2198">
        <f t="shared" si="147"/>
        <v>0</v>
      </c>
      <c r="AG2198" s="2"/>
      <c r="AI2198" s="7"/>
    </row>
    <row r="2199" spans="1:35" ht="11" customHeight="1" outlineLevel="1" x14ac:dyDescent="0.25">
      <c r="A2199" t="s">
        <v>7592</v>
      </c>
      <c r="C2199" s="2" t="s">
        <v>12455</v>
      </c>
      <c r="D2199" s="2">
        <v>178</v>
      </c>
      <c r="E2199" s="7">
        <v>1983</v>
      </c>
      <c r="F2199" s="5" t="s">
        <v>5279</v>
      </c>
      <c r="H2199" s="5" t="s">
        <v>5398</v>
      </c>
      <c r="I2199" s="6" t="s">
        <v>7593</v>
      </c>
      <c r="J2199" s="6" t="s">
        <v>7600</v>
      </c>
      <c r="K2199" s="17">
        <v>6</v>
      </c>
      <c r="L2199" s="17" t="s">
        <v>7730</v>
      </c>
      <c r="M2199" s="9">
        <v>0.6</v>
      </c>
      <c r="N2199" s="9"/>
      <c r="O2199" s="21"/>
      <c r="Q2199" s="29"/>
      <c r="U2199" s="17"/>
      <c r="V2199" s="2"/>
      <c r="Y2199" t="str">
        <f t="shared" si="148"/>
        <v/>
      </c>
      <c r="AA2199" t="str">
        <f t="shared" si="149"/>
        <v/>
      </c>
      <c r="AC2199" s="7"/>
      <c r="AD2199" t="s">
        <v>7593</v>
      </c>
      <c r="AE2199">
        <f t="shared" si="147"/>
        <v>0</v>
      </c>
      <c r="AG2199" s="2"/>
      <c r="AI2199" s="7"/>
    </row>
    <row r="2200" spans="1:35" ht="11" customHeight="1" outlineLevel="1" x14ac:dyDescent="0.25">
      <c r="A2200" t="s">
        <v>7592</v>
      </c>
      <c r="C2200" s="2" t="s">
        <v>12455</v>
      </c>
      <c r="D2200" s="2">
        <v>179</v>
      </c>
      <c r="E2200" s="7">
        <v>1983</v>
      </c>
      <c r="F2200" s="5" t="s">
        <v>5072</v>
      </c>
      <c r="H2200" s="5" t="s">
        <v>5398</v>
      </c>
      <c r="I2200" s="6" t="s">
        <v>7593</v>
      </c>
      <c r="J2200" s="6" t="s">
        <v>7600</v>
      </c>
      <c r="K2200" s="17">
        <v>6</v>
      </c>
      <c r="L2200" s="17" t="s">
        <v>7730</v>
      </c>
      <c r="M2200" s="9">
        <v>0.6</v>
      </c>
      <c r="N2200" s="9"/>
      <c r="O2200" s="21"/>
      <c r="Q2200" s="29"/>
      <c r="U2200" s="17"/>
      <c r="V2200" s="2"/>
      <c r="Y2200" t="str">
        <f t="shared" si="148"/>
        <v/>
      </c>
      <c r="AA2200" t="str">
        <f t="shared" si="149"/>
        <v/>
      </c>
      <c r="AC2200" s="7"/>
      <c r="AD2200" t="s">
        <v>7593</v>
      </c>
      <c r="AE2200">
        <f t="shared" si="147"/>
        <v>0</v>
      </c>
      <c r="AG2200" s="2"/>
      <c r="AI2200" s="7"/>
    </row>
    <row r="2201" spans="1:35" ht="11" customHeight="1" outlineLevel="1" collapsed="1" x14ac:dyDescent="0.25">
      <c r="A2201" t="s">
        <v>7592</v>
      </c>
      <c r="C2201" s="2" t="s">
        <v>12455</v>
      </c>
      <c r="D2201" s="2" t="s">
        <v>20120</v>
      </c>
      <c r="E2201" s="7">
        <v>1983</v>
      </c>
      <c r="F2201" s="5" t="s">
        <v>20121</v>
      </c>
      <c r="H2201" s="5" t="s">
        <v>5398</v>
      </c>
      <c r="I2201" s="6" t="s">
        <v>7593</v>
      </c>
      <c r="J2201" s="6" t="s">
        <v>7600</v>
      </c>
      <c r="K2201" s="17">
        <v>6</v>
      </c>
      <c r="L2201" s="17" t="s">
        <v>7730</v>
      </c>
      <c r="M2201" s="9">
        <v>1.8</v>
      </c>
      <c r="N2201" s="9"/>
      <c r="O2201" s="21"/>
      <c r="Q2201" s="29"/>
      <c r="U2201" s="17"/>
      <c r="V2201" s="2"/>
      <c r="Y2201">
        <f t="shared" si="148"/>
        <v>1</v>
      </c>
      <c r="AA2201" t="str">
        <f t="shared" si="149"/>
        <v/>
      </c>
      <c r="AC2201" s="7"/>
      <c r="AD2201" t="s">
        <v>7593</v>
      </c>
      <c r="AE2201">
        <f t="shared" si="147"/>
        <v>0</v>
      </c>
      <c r="AG2201" s="2"/>
      <c r="AI2201" s="7"/>
    </row>
    <row r="2202" spans="1:35" ht="11" customHeight="1" outlineLevel="1" x14ac:dyDescent="0.25">
      <c r="A2202" t="s">
        <v>7592</v>
      </c>
      <c r="C2202" s="2" t="s">
        <v>12455</v>
      </c>
      <c r="D2202" s="2">
        <v>216</v>
      </c>
      <c r="E2202" s="7">
        <v>1986</v>
      </c>
      <c r="F2202" s="5" t="s">
        <v>7602</v>
      </c>
      <c r="H2202" s="5" t="s">
        <v>5398</v>
      </c>
      <c r="I2202" s="6" t="s">
        <v>7593</v>
      </c>
      <c r="J2202" s="6" t="s">
        <v>7601</v>
      </c>
      <c r="K2202" s="17">
        <v>6</v>
      </c>
      <c r="L2202" s="17" t="s">
        <v>7730</v>
      </c>
      <c r="M2202" s="9">
        <v>3</v>
      </c>
      <c r="N2202" s="9"/>
      <c r="O2202" s="21"/>
      <c r="Q2202" s="29"/>
      <c r="U2202" s="17"/>
      <c r="V2202" s="2"/>
      <c r="Y2202" t="str">
        <f t="shared" si="148"/>
        <v/>
      </c>
      <c r="AA2202" t="str">
        <f t="shared" si="149"/>
        <v/>
      </c>
      <c r="AC2202" s="7"/>
      <c r="AD2202" t="s">
        <v>7593</v>
      </c>
      <c r="AE2202">
        <f t="shared" si="147"/>
        <v>0</v>
      </c>
      <c r="AG2202" s="2"/>
      <c r="AI2202" s="7"/>
    </row>
    <row r="2203" spans="1:35" ht="11" customHeight="1" outlineLevel="1" x14ac:dyDescent="0.25">
      <c r="A2203" t="s">
        <v>7592</v>
      </c>
      <c r="C2203" s="2" t="s">
        <v>12455</v>
      </c>
      <c r="D2203" s="2">
        <v>231</v>
      </c>
      <c r="E2203" s="7">
        <v>1987</v>
      </c>
      <c r="F2203" s="5" t="s">
        <v>7604</v>
      </c>
      <c r="H2203" s="5" t="s">
        <v>5398</v>
      </c>
      <c r="I2203" s="6" t="s">
        <v>7593</v>
      </c>
      <c r="J2203" s="6" t="s">
        <v>7603</v>
      </c>
      <c r="K2203" s="17">
        <v>6</v>
      </c>
      <c r="L2203" s="17" t="s">
        <v>7730</v>
      </c>
      <c r="M2203" s="9">
        <v>2</v>
      </c>
      <c r="N2203" s="9"/>
      <c r="O2203" s="21"/>
      <c r="Q2203" s="29"/>
      <c r="U2203" s="17"/>
      <c r="V2203" s="2"/>
      <c r="Y2203" t="str">
        <f t="shared" si="148"/>
        <v/>
      </c>
      <c r="AA2203" t="str">
        <f t="shared" si="149"/>
        <v/>
      </c>
      <c r="AC2203" s="7"/>
      <c r="AD2203" t="s">
        <v>7593</v>
      </c>
      <c r="AE2203">
        <f t="shared" si="147"/>
        <v>0</v>
      </c>
      <c r="AG2203" s="2"/>
      <c r="AI2203" s="7"/>
    </row>
    <row r="2204" spans="1:35" ht="11" customHeight="1" outlineLevel="1" x14ac:dyDescent="0.25">
      <c r="A2204" t="s">
        <v>7592</v>
      </c>
      <c r="C2204" s="2" t="s">
        <v>12455</v>
      </c>
      <c r="D2204" s="2">
        <v>232</v>
      </c>
      <c r="E2204" s="7">
        <v>1987</v>
      </c>
      <c r="F2204" s="5" t="s">
        <v>5296</v>
      </c>
      <c r="H2204" s="5" t="s">
        <v>5398</v>
      </c>
      <c r="I2204" s="6" t="s">
        <v>7593</v>
      </c>
      <c r="J2204" s="6" t="s">
        <v>7603</v>
      </c>
      <c r="K2204" s="17">
        <v>6</v>
      </c>
      <c r="L2204" s="17" t="s">
        <v>7730</v>
      </c>
      <c r="M2204" s="9">
        <v>2</v>
      </c>
      <c r="N2204" s="9"/>
      <c r="O2204" s="21"/>
      <c r="Q2204" s="29"/>
      <c r="U2204" s="17"/>
      <c r="V2204" s="2"/>
      <c r="Y2204" t="str">
        <f t="shared" si="148"/>
        <v/>
      </c>
      <c r="AA2204" t="str">
        <f t="shared" si="149"/>
        <v/>
      </c>
      <c r="AC2204" s="7"/>
      <c r="AD2204" t="s">
        <v>7593</v>
      </c>
      <c r="AE2204">
        <f t="shared" si="147"/>
        <v>0</v>
      </c>
      <c r="AG2204" s="2"/>
      <c r="AI2204" s="7"/>
    </row>
    <row r="2205" spans="1:35" ht="11" customHeight="1" outlineLevel="1" x14ac:dyDescent="0.25">
      <c r="A2205" t="s">
        <v>7592</v>
      </c>
      <c r="C2205" s="2" t="s">
        <v>12455</v>
      </c>
      <c r="D2205" s="2">
        <v>275</v>
      </c>
      <c r="E2205" s="7">
        <v>1989</v>
      </c>
      <c r="F2205" s="5" t="s">
        <v>1689</v>
      </c>
      <c r="H2205" s="5" t="s">
        <v>5398</v>
      </c>
      <c r="I2205" s="6" t="s">
        <v>7593</v>
      </c>
      <c r="J2205" s="6" t="s">
        <v>7605</v>
      </c>
      <c r="K2205" s="17">
        <v>6</v>
      </c>
      <c r="L2205" s="17" t="s">
        <v>7730</v>
      </c>
      <c r="M2205" s="9">
        <v>1.2</v>
      </c>
      <c r="N2205" s="9"/>
      <c r="O2205" s="21"/>
      <c r="Q2205" s="29"/>
      <c r="U2205" s="17"/>
      <c r="V2205" s="2"/>
      <c r="Y2205" t="str">
        <f t="shared" si="148"/>
        <v/>
      </c>
      <c r="AA2205" t="str">
        <f t="shared" si="149"/>
        <v/>
      </c>
      <c r="AC2205" s="7"/>
      <c r="AD2205" t="s">
        <v>7593</v>
      </c>
      <c r="AE2205">
        <f t="shared" si="147"/>
        <v>0</v>
      </c>
      <c r="AG2205" s="2"/>
      <c r="AI2205" s="7"/>
    </row>
    <row r="2206" spans="1:35" ht="11" customHeight="1" outlineLevel="1" x14ac:dyDescent="0.25">
      <c r="A2206" t="s">
        <v>7592</v>
      </c>
      <c r="C2206" s="2" t="s">
        <v>12455</v>
      </c>
      <c r="D2206" s="2">
        <v>335</v>
      </c>
      <c r="E2206" s="7">
        <v>1991</v>
      </c>
      <c r="F2206" s="5" t="s">
        <v>7607</v>
      </c>
      <c r="H2206" s="5" t="s">
        <v>5398</v>
      </c>
      <c r="I2206" s="6" t="s">
        <v>7593</v>
      </c>
      <c r="J2206" s="6" t="s">
        <v>7606</v>
      </c>
      <c r="K2206" s="17">
        <v>6</v>
      </c>
      <c r="L2206" s="17" t="s">
        <v>7730</v>
      </c>
      <c r="M2206" s="9">
        <v>1.4</v>
      </c>
      <c r="N2206" s="9"/>
      <c r="O2206" s="21"/>
      <c r="Q2206" s="29"/>
      <c r="U2206" s="17"/>
      <c r="V2206" s="2"/>
      <c r="Y2206" t="str">
        <f t="shared" si="148"/>
        <v/>
      </c>
      <c r="AA2206" t="str">
        <f t="shared" si="149"/>
        <v/>
      </c>
      <c r="AC2206" s="7"/>
      <c r="AD2206" t="s">
        <v>7593</v>
      </c>
      <c r="AE2206">
        <f t="shared" ref="AE2206:AE2224" si="150">COUNTIF(I2206,"*Fuji*")</f>
        <v>0</v>
      </c>
      <c r="AG2206" s="2"/>
      <c r="AI2206" s="7"/>
    </row>
    <row r="2207" spans="1:35" ht="11" customHeight="1" outlineLevel="1" x14ac:dyDescent="0.25">
      <c r="A2207" t="s">
        <v>7592</v>
      </c>
      <c r="C2207" s="2" t="s">
        <v>12455</v>
      </c>
      <c r="D2207" s="2">
        <v>336</v>
      </c>
      <c r="E2207" s="7">
        <v>1991</v>
      </c>
      <c r="F2207" s="5" t="s">
        <v>3773</v>
      </c>
      <c r="H2207" s="5" t="s">
        <v>5398</v>
      </c>
      <c r="I2207" s="6" t="s">
        <v>7593</v>
      </c>
      <c r="J2207" s="6" t="s">
        <v>7606</v>
      </c>
      <c r="K2207" s="17">
        <v>6</v>
      </c>
      <c r="L2207" s="17" t="s">
        <v>7730</v>
      </c>
      <c r="M2207" s="9">
        <v>1.4</v>
      </c>
      <c r="N2207" s="9"/>
      <c r="O2207" s="21"/>
      <c r="Q2207" s="29"/>
      <c r="U2207" s="17"/>
      <c r="V2207" s="2"/>
      <c r="Y2207" t="str">
        <f t="shared" si="148"/>
        <v/>
      </c>
      <c r="AA2207" t="str">
        <f t="shared" si="149"/>
        <v/>
      </c>
      <c r="AC2207" s="7"/>
      <c r="AD2207" t="s">
        <v>7593</v>
      </c>
      <c r="AE2207">
        <f t="shared" si="150"/>
        <v>0</v>
      </c>
      <c r="AG2207" s="2"/>
      <c r="AI2207" s="7"/>
    </row>
    <row r="2208" spans="1:35" ht="11" customHeight="1" outlineLevel="1" x14ac:dyDescent="0.25">
      <c r="A2208" t="s">
        <v>7592</v>
      </c>
      <c r="C2208" s="2" t="s">
        <v>12455</v>
      </c>
      <c r="D2208" s="2">
        <v>337</v>
      </c>
      <c r="E2208" s="7">
        <v>1991</v>
      </c>
      <c r="F2208" s="8" t="s">
        <v>2982</v>
      </c>
      <c r="H2208" s="5" t="s">
        <v>5398</v>
      </c>
      <c r="I2208" s="6" t="s">
        <v>7593</v>
      </c>
      <c r="J2208" s="6" t="s">
        <v>7606</v>
      </c>
      <c r="K2208" s="17">
        <v>6</v>
      </c>
      <c r="L2208" s="17" t="s">
        <v>7730</v>
      </c>
      <c r="M2208" s="9">
        <v>1.4</v>
      </c>
      <c r="N2208" s="9"/>
      <c r="O2208" s="21"/>
      <c r="Q2208" s="29"/>
      <c r="U2208" s="17"/>
      <c r="V2208" s="2"/>
      <c r="Y2208" t="str">
        <f t="shared" si="148"/>
        <v/>
      </c>
      <c r="AA2208" t="str">
        <f t="shared" si="149"/>
        <v/>
      </c>
      <c r="AC2208" s="7"/>
      <c r="AD2208" t="s">
        <v>7593</v>
      </c>
      <c r="AE2208">
        <f t="shared" si="150"/>
        <v>0</v>
      </c>
      <c r="AG2208" s="2"/>
      <c r="AI2208" s="7"/>
    </row>
    <row r="2209" spans="1:35" ht="11" customHeight="1" outlineLevel="1" x14ac:dyDescent="0.25">
      <c r="A2209" t="s">
        <v>7592</v>
      </c>
      <c r="C2209" s="2" t="s">
        <v>12455</v>
      </c>
      <c r="D2209" s="2">
        <v>338</v>
      </c>
      <c r="E2209" s="7">
        <v>1991</v>
      </c>
      <c r="F2209" s="8" t="s">
        <v>4647</v>
      </c>
      <c r="H2209" s="5" t="s">
        <v>5398</v>
      </c>
      <c r="I2209" s="6" t="s">
        <v>7593</v>
      </c>
      <c r="J2209" s="6" t="s">
        <v>7606</v>
      </c>
      <c r="K2209" s="17">
        <v>6</v>
      </c>
      <c r="L2209" s="17" t="s">
        <v>7730</v>
      </c>
      <c r="M2209" s="9">
        <v>1.4</v>
      </c>
      <c r="N2209" s="9"/>
      <c r="O2209" s="21"/>
      <c r="Q2209" s="29"/>
      <c r="U2209" s="17"/>
      <c r="V2209" s="2"/>
      <c r="Y2209" t="str">
        <f t="shared" si="148"/>
        <v/>
      </c>
      <c r="AA2209" t="str">
        <f t="shared" si="149"/>
        <v/>
      </c>
      <c r="AC2209" s="7"/>
      <c r="AD2209" t="s">
        <v>7593</v>
      </c>
      <c r="AE2209">
        <f t="shared" si="150"/>
        <v>0</v>
      </c>
      <c r="AG2209" s="2"/>
      <c r="AI2209" s="7"/>
    </row>
    <row r="2210" spans="1:35" ht="11" customHeight="1" outlineLevel="1" x14ac:dyDescent="0.25">
      <c r="A2210" t="s">
        <v>7592</v>
      </c>
      <c r="C2210" s="2" t="s">
        <v>12455</v>
      </c>
      <c r="D2210" s="2" t="s">
        <v>7611</v>
      </c>
      <c r="E2210" s="7">
        <v>1993</v>
      </c>
      <c r="F2210" s="5" t="s">
        <v>7610</v>
      </c>
      <c r="H2210" s="5" t="s">
        <v>5398</v>
      </c>
      <c r="I2210" s="6" t="s">
        <v>7609</v>
      </c>
      <c r="J2210" s="6" t="s">
        <v>7608</v>
      </c>
      <c r="K2210" s="17">
        <v>3</v>
      </c>
      <c r="L2210" s="17" t="s">
        <v>7730</v>
      </c>
      <c r="M2210" s="9">
        <v>5</v>
      </c>
      <c r="N2210" s="9"/>
      <c r="O2210" s="21"/>
      <c r="Q2210" s="29"/>
      <c r="U2210" s="17"/>
      <c r="V2210" s="2"/>
      <c r="Y2210" t="str">
        <f t="shared" si="148"/>
        <v/>
      </c>
      <c r="AA2210" t="str">
        <f t="shared" si="149"/>
        <v/>
      </c>
      <c r="AC2210" s="7"/>
      <c r="AD2210" t="s">
        <v>7609</v>
      </c>
      <c r="AE2210">
        <f t="shared" si="150"/>
        <v>0</v>
      </c>
      <c r="AG2210" s="2"/>
      <c r="AI2210" s="7"/>
    </row>
    <row r="2211" spans="1:35" ht="11" customHeight="1" outlineLevel="1" x14ac:dyDescent="0.25">
      <c r="A2211" t="s">
        <v>7592</v>
      </c>
      <c r="C2211" s="2" t="s">
        <v>12455</v>
      </c>
      <c r="D2211" s="2">
        <v>386</v>
      </c>
      <c r="E2211" s="7">
        <v>1993</v>
      </c>
      <c r="F2211" s="5" t="s">
        <v>5072</v>
      </c>
      <c r="H2211" s="5" t="s">
        <v>5398</v>
      </c>
      <c r="I2211" s="6" t="s">
        <v>7613</v>
      </c>
      <c r="J2211" s="6" t="s">
        <v>7612</v>
      </c>
      <c r="K2211" s="17">
        <v>5</v>
      </c>
      <c r="L2211" s="17" t="s">
        <v>7730</v>
      </c>
      <c r="M2211" s="9">
        <v>1.8</v>
      </c>
      <c r="N2211" s="9"/>
      <c r="O2211" s="21"/>
      <c r="Q2211" s="29"/>
      <c r="U2211" s="17"/>
      <c r="V2211" s="2"/>
      <c r="Y2211" t="str">
        <f t="shared" si="148"/>
        <v/>
      </c>
      <c r="AA2211" t="str">
        <f t="shared" si="149"/>
        <v/>
      </c>
      <c r="AC2211" s="7"/>
      <c r="AD2211" t="s">
        <v>7613</v>
      </c>
      <c r="AE2211">
        <f t="shared" si="150"/>
        <v>0</v>
      </c>
      <c r="AG2211" s="2"/>
      <c r="AI2211" s="7"/>
    </row>
    <row r="2212" spans="1:35" ht="11" customHeight="1" outlineLevel="1" x14ac:dyDescent="0.25">
      <c r="A2212" t="s">
        <v>7592</v>
      </c>
      <c r="C2212" s="2" t="s">
        <v>12455</v>
      </c>
      <c r="D2212" s="2" t="s">
        <v>9084</v>
      </c>
      <c r="E2212" s="7">
        <v>1993</v>
      </c>
      <c r="F2212" s="5" t="s">
        <v>7028</v>
      </c>
      <c r="H2212" s="5" t="s">
        <v>5398</v>
      </c>
      <c r="I2212" s="6" t="s">
        <v>7613</v>
      </c>
      <c r="J2212" s="6" t="s">
        <v>7612</v>
      </c>
      <c r="K2212" s="17">
        <v>5</v>
      </c>
      <c r="L2212" s="17" t="s">
        <v>7730</v>
      </c>
      <c r="M2212" s="9">
        <v>1.75</v>
      </c>
      <c r="N2212" s="9"/>
      <c r="O2212" s="21"/>
      <c r="Q2212" s="29"/>
      <c r="U2212" s="17"/>
      <c r="V2212" s="2"/>
      <c r="Y2212">
        <f t="shared" si="148"/>
        <v>1</v>
      </c>
      <c r="AA2212" t="str">
        <f t="shared" si="149"/>
        <v/>
      </c>
      <c r="AC2212" s="7"/>
      <c r="AD2212" t="s">
        <v>7613</v>
      </c>
      <c r="AE2212">
        <f t="shared" si="150"/>
        <v>0</v>
      </c>
      <c r="AG2212" s="2"/>
      <c r="AI2212" s="7"/>
    </row>
    <row r="2213" spans="1:35" ht="11" customHeight="1" outlineLevel="1" x14ac:dyDescent="0.25">
      <c r="A2213" t="s">
        <v>7592</v>
      </c>
      <c r="C2213" s="2" t="s">
        <v>12455</v>
      </c>
      <c r="D2213" s="2">
        <v>393</v>
      </c>
      <c r="E2213" s="7">
        <v>1993</v>
      </c>
      <c r="F2213" s="8" t="s">
        <v>6019</v>
      </c>
      <c r="H2213" s="5" t="s">
        <v>5398</v>
      </c>
      <c r="I2213" s="6" t="s">
        <v>7593</v>
      </c>
      <c r="J2213" s="6" t="s">
        <v>7614</v>
      </c>
      <c r="K2213" s="17">
        <v>6</v>
      </c>
      <c r="L2213" s="17" t="s">
        <v>7730</v>
      </c>
      <c r="M2213" s="9">
        <v>3</v>
      </c>
      <c r="N2213" s="9"/>
      <c r="O2213" s="21"/>
      <c r="Q2213" s="29"/>
      <c r="U2213" s="17"/>
      <c r="V2213" s="2"/>
      <c r="Y2213" t="str">
        <f t="shared" si="148"/>
        <v/>
      </c>
      <c r="AA2213" t="str">
        <f t="shared" si="149"/>
        <v/>
      </c>
      <c r="AC2213" s="7"/>
      <c r="AD2213" t="s">
        <v>7593</v>
      </c>
      <c r="AE2213">
        <f t="shared" si="150"/>
        <v>0</v>
      </c>
      <c r="AG2213" s="2"/>
      <c r="AI2213" s="7"/>
    </row>
    <row r="2214" spans="1:35" ht="11" customHeight="1" outlineLevel="1" x14ac:dyDescent="0.25">
      <c r="A2214" t="s">
        <v>7592</v>
      </c>
      <c r="C2214" s="2" t="s">
        <v>12455</v>
      </c>
      <c r="D2214" s="2">
        <v>631</v>
      </c>
      <c r="E2214" s="7">
        <v>2008</v>
      </c>
      <c r="F2214" s="5" t="s">
        <v>3421</v>
      </c>
      <c r="H2214" s="5" t="s">
        <v>5398</v>
      </c>
      <c r="I2214" s="6" t="s">
        <v>7593</v>
      </c>
      <c r="J2214" s="6" t="s">
        <v>7615</v>
      </c>
      <c r="K2214" s="17">
        <v>6</v>
      </c>
      <c r="L2214" s="17" t="s">
        <v>7730</v>
      </c>
      <c r="M2214" s="9">
        <v>1.8</v>
      </c>
      <c r="N2214" s="9"/>
      <c r="O2214" s="21"/>
      <c r="Q2214" s="29"/>
      <c r="U2214" s="17"/>
      <c r="V2214" s="2"/>
      <c r="Y2214" t="str">
        <f t="shared" si="148"/>
        <v/>
      </c>
      <c r="AA2214" t="str">
        <f t="shared" si="149"/>
        <v/>
      </c>
      <c r="AC2214" s="7"/>
      <c r="AD2214" t="s">
        <v>7593</v>
      </c>
      <c r="AE2214">
        <f t="shared" si="150"/>
        <v>0</v>
      </c>
      <c r="AG2214" s="2"/>
      <c r="AI2214" s="7"/>
    </row>
    <row r="2215" spans="1:35" ht="11" customHeight="1" outlineLevel="1" x14ac:dyDescent="0.25">
      <c r="A2215" t="s">
        <v>7592</v>
      </c>
      <c r="C2215" s="2" t="s">
        <v>12455</v>
      </c>
      <c r="D2215" s="2">
        <v>632</v>
      </c>
      <c r="E2215" s="7">
        <v>2008</v>
      </c>
      <c r="F2215" s="5" t="s">
        <v>3421</v>
      </c>
      <c r="H2215" s="5" t="s">
        <v>5398</v>
      </c>
      <c r="I2215" s="6" t="s">
        <v>7593</v>
      </c>
      <c r="J2215" s="6" t="s">
        <v>7615</v>
      </c>
      <c r="K2215" s="17">
        <v>6</v>
      </c>
      <c r="L2215" s="17" t="s">
        <v>7730</v>
      </c>
      <c r="M2215" s="9">
        <v>1.8</v>
      </c>
      <c r="N2215" s="9"/>
      <c r="O2215" s="21"/>
      <c r="Q2215" s="29"/>
      <c r="U2215" s="17"/>
      <c r="V2215" s="2"/>
      <c r="Y2215" t="str">
        <f t="shared" si="148"/>
        <v/>
      </c>
      <c r="AA2215" t="str">
        <f t="shared" si="149"/>
        <v/>
      </c>
      <c r="AC2215" s="7"/>
      <c r="AD2215" t="s">
        <v>7593</v>
      </c>
      <c r="AE2215">
        <f t="shared" si="150"/>
        <v>0</v>
      </c>
      <c r="AG2215" s="2"/>
      <c r="AI2215" s="7"/>
    </row>
    <row r="2216" spans="1:35" ht="11" customHeight="1" outlineLevel="1" x14ac:dyDescent="0.25">
      <c r="A2216" t="s">
        <v>7592</v>
      </c>
      <c r="C2216" s="2" t="s">
        <v>12455</v>
      </c>
      <c r="D2216" s="2">
        <v>633</v>
      </c>
      <c r="E2216" s="7">
        <v>2008</v>
      </c>
      <c r="F2216" s="5" t="s">
        <v>3421</v>
      </c>
      <c r="H2216" s="5" t="s">
        <v>5398</v>
      </c>
      <c r="I2216" s="6" t="s">
        <v>7593</v>
      </c>
      <c r="J2216" s="6" t="s">
        <v>7615</v>
      </c>
      <c r="K2216" s="17">
        <v>6</v>
      </c>
      <c r="L2216" s="17" t="s">
        <v>7730</v>
      </c>
      <c r="M2216" s="9">
        <v>1.8</v>
      </c>
      <c r="N2216" s="9"/>
      <c r="O2216" s="21"/>
      <c r="Q2216" s="29"/>
      <c r="U2216" s="17"/>
      <c r="V2216" s="2"/>
      <c r="Y2216" t="str">
        <f t="shared" si="148"/>
        <v/>
      </c>
      <c r="AA2216" t="str">
        <f t="shared" si="149"/>
        <v/>
      </c>
      <c r="AC2216" s="7"/>
      <c r="AD2216" t="s">
        <v>7593</v>
      </c>
      <c r="AE2216">
        <f t="shared" si="150"/>
        <v>0</v>
      </c>
      <c r="AG2216" s="2"/>
      <c r="AI2216" s="7"/>
    </row>
    <row r="2217" spans="1:35" ht="11" customHeight="1" outlineLevel="1" x14ac:dyDescent="0.25">
      <c r="A2217" t="s">
        <v>7592</v>
      </c>
      <c r="C2217" s="2" t="s">
        <v>12455</v>
      </c>
      <c r="D2217" s="2">
        <v>634</v>
      </c>
      <c r="E2217" s="7">
        <v>2008</v>
      </c>
      <c r="F2217" s="8" t="s">
        <v>22052</v>
      </c>
      <c r="H2217" s="5" t="s">
        <v>5398</v>
      </c>
      <c r="I2217" s="6" t="s">
        <v>7593</v>
      </c>
      <c r="J2217" s="6" t="s">
        <v>7615</v>
      </c>
      <c r="K2217" s="17">
        <v>6</v>
      </c>
      <c r="L2217" s="17" t="s">
        <v>7730</v>
      </c>
      <c r="M2217" s="9">
        <v>1.8</v>
      </c>
      <c r="N2217" s="9"/>
      <c r="O2217" s="21"/>
      <c r="Q2217" s="29"/>
      <c r="U2217" s="17"/>
      <c r="V2217" s="2"/>
      <c r="Y2217" t="str">
        <f t="shared" si="148"/>
        <v/>
      </c>
      <c r="AA2217" t="str">
        <f t="shared" si="149"/>
        <v/>
      </c>
      <c r="AC2217" s="7"/>
      <c r="AD2217" t="s">
        <v>7593</v>
      </c>
      <c r="AE2217">
        <f t="shared" si="150"/>
        <v>0</v>
      </c>
      <c r="AG2217" s="2"/>
      <c r="AI2217" s="7"/>
    </row>
    <row r="2218" spans="1:35" ht="11" customHeight="1" outlineLevel="1" x14ac:dyDescent="0.25">
      <c r="A2218" t="s">
        <v>7592</v>
      </c>
      <c r="C2218" s="2" t="s">
        <v>12455</v>
      </c>
      <c r="D2218" s="2">
        <v>635</v>
      </c>
      <c r="E2218" s="7">
        <v>2008</v>
      </c>
      <c r="F2218" s="8" t="s">
        <v>22053</v>
      </c>
      <c r="H2218" s="5" t="s">
        <v>5398</v>
      </c>
      <c r="I2218" s="6" t="s">
        <v>7593</v>
      </c>
      <c r="J2218" s="6" t="s">
        <v>7615</v>
      </c>
      <c r="K2218" s="17">
        <v>6</v>
      </c>
      <c r="L2218" s="17" t="s">
        <v>7730</v>
      </c>
      <c r="M2218" s="9">
        <v>1.8</v>
      </c>
      <c r="N2218" s="9"/>
      <c r="O2218" s="21"/>
      <c r="Q2218" s="29"/>
      <c r="U2218" s="17"/>
      <c r="V2218" s="2"/>
      <c r="Y2218" t="str">
        <f t="shared" si="148"/>
        <v/>
      </c>
      <c r="AA2218" t="str">
        <f t="shared" si="149"/>
        <v/>
      </c>
      <c r="AC2218" s="7"/>
      <c r="AD2218" t="s">
        <v>7593</v>
      </c>
      <c r="AE2218">
        <f t="shared" si="150"/>
        <v>0</v>
      </c>
      <c r="AG2218" s="2"/>
      <c r="AI2218" s="7"/>
    </row>
    <row r="2219" spans="1:35" ht="11" customHeight="1" outlineLevel="1" x14ac:dyDescent="0.25">
      <c r="A2219" t="s">
        <v>7592</v>
      </c>
      <c r="C2219" s="2" t="s">
        <v>12455</v>
      </c>
      <c r="D2219" s="2" t="s">
        <v>20119</v>
      </c>
      <c r="E2219" s="7">
        <v>2014</v>
      </c>
      <c r="F2219" s="5" t="s">
        <v>7028</v>
      </c>
      <c r="H2219" s="5" t="s">
        <v>5398</v>
      </c>
      <c r="I2219" s="6" t="s">
        <v>7593</v>
      </c>
      <c r="J2219" s="6" t="s">
        <v>20118</v>
      </c>
      <c r="K2219" s="17">
        <v>6</v>
      </c>
      <c r="L2219" s="17" t="s">
        <v>7730</v>
      </c>
      <c r="M2219" s="9">
        <v>3.5</v>
      </c>
      <c r="N2219" s="9"/>
      <c r="O2219" s="21"/>
      <c r="Q2219" s="29"/>
      <c r="U2219" s="17"/>
      <c r="V2219" s="2"/>
      <c r="Y2219">
        <f t="shared" si="148"/>
        <v>1</v>
      </c>
      <c r="AA2219" t="str">
        <f t="shared" si="149"/>
        <v/>
      </c>
      <c r="AC2219" s="7"/>
      <c r="AD2219" t="s">
        <v>7593</v>
      </c>
      <c r="AE2219">
        <f t="shared" si="150"/>
        <v>0</v>
      </c>
      <c r="AG2219" s="2"/>
      <c r="AI2219" s="7"/>
    </row>
    <row r="2220" spans="1:35" ht="11" customHeight="1" outlineLevel="1" x14ac:dyDescent="0.25">
      <c r="A2220" t="s">
        <v>7592</v>
      </c>
      <c r="C2220" s="2" t="s">
        <v>12455</v>
      </c>
      <c r="D2220" s="2">
        <v>818</v>
      </c>
      <c r="E2220" s="7">
        <v>2017</v>
      </c>
      <c r="F2220" s="8" t="s">
        <v>6311</v>
      </c>
      <c r="H2220" s="5" t="s">
        <v>5398</v>
      </c>
      <c r="I2220" s="6" t="s">
        <v>7593</v>
      </c>
      <c r="J2220" s="6" t="s">
        <v>7616</v>
      </c>
      <c r="K2220" s="17">
        <v>6</v>
      </c>
      <c r="L2220" s="17" t="s">
        <v>7730</v>
      </c>
      <c r="M2220" s="9">
        <v>3</v>
      </c>
      <c r="N2220" s="9"/>
      <c r="O2220" s="21"/>
      <c r="Q2220" s="29"/>
      <c r="U2220" s="17"/>
      <c r="V2220" s="2"/>
      <c r="Y2220" t="str">
        <f t="shared" si="148"/>
        <v/>
      </c>
      <c r="AA2220" t="str">
        <f t="shared" si="149"/>
        <v/>
      </c>
      <c r="AC2220" s="7"/>
      <c r="AD2220" t="s">
        <v>7593</v>
      </c>
      <c r="AE2220">
        <f t="shared" si="150"/>
        <v>0</v>
      </c>
      <c r="AG2220" s="2"/>
      <c r="AI2220" s="7"/>
    </row>
    <row r="2221" spans="1:35" ht="11" customHeight="1" outlineLevel="1" x14ac:dyDescent="0.25">
      <c r="A2221" t="s">
        <v>7592</v>
      </c>
      <c r="C2221" s="2" t="s">
        <v>12455</v>
      </c>
      <c r="D2221" s="2">
        <v>819</v>
      </c>
      <c r="E2221" s="7">
        <v>2017</v>
      </c>
      <c r="F2221" s="8" t="s">
        <v>6019</v>
      </c>
      <c r="H2221" s="5" t="s">
        <v>5398</v>
      </c>
      <c r="I2221" s="6" t="s">
        <v>7593</v>
      </c>
      <c r="J2221" s="6" t="s">
        <v>7616</v>
      </c>
      <c r="K2221" s="17">
        <v>6</v>
      </c>
      <c r="L2221" s="17" t="s">
        <v>7730</v>
      </c>
      <c r="M2221" s="9">
        <v>3</v>
      </c>
      <c r="N2221" s="9"/>
      <c r="O2221" s="21"/>
      <c r="Q2221" s="29"/>
      <c r="U2221" s="17"/>
      <c r="V2221" s="2"/>
      <c r="Y2221" t="str">
        <f t="shared" si="148"/>
        <v/>
      </c>
      <c r="AA2221" t="str">
        <f t="shared" si="149"/>
        <v/>
      </c>
      <c r="AC2221" s="7"/>
      <c r="AD2221" t="s">
        <v>7593</v>
      </c>
      <c r="AE2221">
        <f t="shared" si="150"/>
        <v>0</v>
      </c>
      <c r="AG2221" s="2"/>
      <c r="AI2221" s="7"/>
    </row>
    <row r="2222" spans="1:35" ht="11" customHeight="1" outlineLevel="1" collapsed="1" x14ac:dyDescent="0.25">
      <c r="A2222" t="s">
        <v>7592</v>
      </c>
      <c r="C2222" s="2" t="s">
        <v>12455</v>
      </c>
      <c r="D2222" s="2" t="s">
        <v>7618</v>
      </c>
      <c r="E2222" s="7">
        <v>2017</v>
      </c>
      <c r="F2222" s="5" t="s">
        <v>7028</v>
      </c>
      <c r="H2222" s="5" t="s">
        <v>5398</v>
      </c>
      <c r="I2222" s="6" t="s">
        <v>7609</v>
      </c>
      <c r="J2222" s="6" t="s">
        <v>7616</v>
      </c>
      <c r="K2222" s="17">
        <v>1</v>
      </c>
      <c r="L2222" s="17" t="s">
        <v>7730</v>
      </c>
      <c r="M2222" s="9">
        <v>4.8499999999999996</v>
      </c>
      <c r="N2222" s="9"/>
      <c r="O2222" s="21"/>
      <c r="Q2222" s="29"/>
      <c r="U2222" s="17"/>
      <c r="V2222" s="2"/>
      <c r="X2222" t="s">
        <v>7732</v>
      </c>
      <c r="Y2222">
        <f t="shared" si="148"/>
        <v>1</v>
      </c>
      <c r="AA2222" t="str">
        <f t="shared" si="149"/>
        <v/>
      </c>
      <c r="AC2222" s="7"/>
      <c r="AD2222" t="s">
        <v>7609</v>
      </c>
      <c r="AE2222">
        <f t="shared" si="150"/>
        <v>0</v>
      </c>
      <c r="AG2222" s="2"/>
      <c r="AI2222" s="7"/>
    </row>
    <row r="2223" spans="1:35" ht="11" customHeight="1" outlineLevel="1" x14ac:dyDescent="0.25">
      <c r="A2223" t="s">
        <v>7592</v>
      </c>
      <c r="C2223" s="2" t="s">
        <v>12455</v>
      </c>
      <c r="D2223" s="2" t="s">
        <v>7620</v>
      </c>
      <c r="E2223" s="7">
        <v>2019</v>
      </c>
      <c r="F2223" s="5" t="s">
        <v>753</v>
      </c>
      <c r="H2223" s="5" t="s">
        <v>5398</v>
      </c>
      <c r="I2223" s="6" t="s">
        <v>7593</v>
      </c>
      <c r="J2223" s="6" t="s">
        <v>7619</v>
      </c>
      <c r="K2223" s="17">
        <v>6</v>
      </c>
      <c r="L2223" s="17" t="s">
        <v>7730</v>
      </c>
      <c r="M2223" s="9">
        <v>7</v>
      </c>
      <c r="N2223" s="9"/>
      <c r="O2223" s="21"/>
      <c r="Q2223" s="29"/>
      <c r="U2223" s="17"/>
      <c r="V2223" s="2"/>
      <c r="Y2223" t="str">
        <f>IF(COUNTIF(F2223,"*fdc*"),1,"")</f>
        <v/>
      </c>
      <c r="AA2223">
        <f>IF(COUNTIF(F2223,"*s/s*"),1,"")</f>
        <v>1</v>
      </c>
      <c r="AC2223" s="7"/>
      <c r="AD2223" t="s">
        <v>7593</v>
      </c>
      <c r="AE2223">
        <f>COUNTIF(I2223,"*Fuji*")</f>
        <v>0</v>
      </c>
      <c r="AG2223" s="2"/>
      <c r="AI2223" s="7"/>
    </row>
    <row r="2224" spans="1:35" ht="11" customHeight="1" outlineLevel="1" x14ac:dyDescent="0.25">
      <c r="A2224" t="s">
        <v>7592</v>
      </c>
      <c r="C2224" s="2" t="s">
        <v>12455</v>
      </c>
      <c r="D2224" s="3" t="s">
        <v>17762</v>
      </c>
      <c r="E2224" s="7">
        <v>2024</v>
      </c>
      <c r="F2224" s="8" t="s">
        <v>22467</v>
      </c>
      <c r="H2224" s="5" t="s">
        <v>5398</v>
      </c>
      <c r="I2224" s="39" t="s">
        <v>7609</v>
      </c>
      <c r="J2224" s="39" t="s">
        <v>7078</v>
      </c>
      <c r="K2224" s="17">
        <v>5</v>
      </c>
      <c r="L2224" s="17" t="s">
        <v>7730</v>
      </c>
      <c r="M2224" s="9">
        <v>4</v>
      </c>
      <c r="N2224" s="9"/>
      <c r="O2224" s="21"/>
      <c r="Q2224" s="29"/>
      <c r="U2224" s="17"/>
      <c r="V2224" s="2"/>
      <c r="Y2224" t="str">
        <f t="shared" si="148"/>
        <v/>
      </c>
      <c r="AA2224">
        <f t="shared" si="149"/>
        <v>1</v>
      </c>
      <c r="AB2224">
        <v>1</v>
      </c>
      <c r="AC2224" s="7"/>
      <c r="AD2224" s="1" t="s">
        <v>7609</v>
      </c>
      <c r="AE2224">
        <f t="shared" si="150"/>
        <v>0</v>
      </c>
      <c r="AG2224" s="2"/>
      <c r="AI2224" s="7"/>
    </row>
    <row r="2225" spans="1:49" ht="11" customHeight="1" x14ac:dyDescent="0.25">
      <c r="A2225" s="32" t="s">
        <v>9116</v>
      </c>
      <c r="B2225" t="s">
        <v>13262</v>
      </c>
      <c r="C2225" s="2" t="s">
        <v>12455</v>
      </c>
      <c r="E2225" s="7"/>
      <c r="F2225" s="5"/>
      <c r="H2225" s="5"/>
      <c r="I2225" s="6"/>
      <c r="J2225" s="6"/>
      <c r="K2225" s="17"/>
      <c r="L2225" s="17"/>
      <c r="M2225" s="9"/>
      <c r="N2225" s="9">
        <f>SUM(M2226:M2272)</f>
        <v>113.95</v>
      </c>
      <c r="O2225" s="21">
        <v>548</v>
      </c>
      <c r="P2225">
        <f>COUNTIF(L2226:L2272,"*")</f>
        <v>47</v>
      </c>
      <c r="Q2225" s="29">
        <f>P2225/O2225</f>
        <v>8.576642335766424E-2</v>
      </c>
      <c r="R2225">
        <f>COUNTIF(L2226:L2272,"Y")+COUNTIF(L2226:L2272,"S")</f>
        <v>47</v>
      </c>
      <c r="U2225" s="17" t="s">
        <v>7730</v>
      </c>
      <c r="V2225" s="2"/>
      <c r="W2225" t="s">
        <v>18390</v>
      </c>
      <c r="Y2225" t="str">
        <f t="shared" si="148"/>
        <v/>
      </c>
      <c r="AA2225" t="str">
        <f t="shared" si="149"/>
        <v/>
      </c>
      <c r="AC2225" s="7"/>
      <c r="AF2225">
        <f>COUNTIF(AE2226:AE2272,"1")</f>
        <v>0</v>
      </c>
      <c r="AG2225" s="2"/>
      <c r="AI2225" s="7"/>
      <c r="AJ2225">
        <f>COUNTIF($K2226:$K2272,"1")-COUNTIFS($K2226:$K2272,"1",$L2226:$L2272,"V")</f>
        <v>0</v>
      </c>
      <c r="AK2225">
        <f>COUNTIFS($K2226:$K2272,"1",$L2226:$L2272,"Y")+COUNTIFS($K2226:$K2272,"1",$L2226:$L2272,"s")</f>
        <v>0</v>
      </c>
      <c r="AL2225">
        <f>COUNTIF($K2226:$K2272,"2")-COUNTIFS($K2226:$K2272,"2",$L2226:$L2272,"V")</f>
        <v>5</v>
      </c>
      <c r="AM2225">
        <f>COUNTIFS($K2226:$K2272,"2",$L2226:$L2272,"Y")+COUNTIFS($K2226:$K2272,"2",$L2226:$L2272,"s")</f>
        <v>5</v>
      </c>
      <c r="AN2225">
        <f>COUNTIF($K2226:$K2272,"3")-COUNTIFS($K2226:$K2272,"3",$L2226:$L2272,"V")</f>
        <v>2</v>
      </c>
      <c r="AO2225">
        <f>COUNTIFS($K2226:$K2272,"3",$L2226:$L2272,"Y")+COUNTIFS($K2226:$K2272,"3",$L2226:$L2272,"s")</f>
        <v>2</v>
      </c>
      <c r="AP2225">
        <f>COUNTIF($K2226:$K2272,"4")-COUNTIFS($K2226:$K2272,"4",$L2226:$L2272,"V")</f>
        <v>0</v>
      </c>
      <c r="AQ2225">
        <f>COUNTIFS($K2226:$K2272,"4",$L2226:$L2272,"Y")+COUNTIFS($K2226:$K2272,"4",$L2226:$L2272,"s")</f>
        <v>0</v>
      </c>
      <c r="AR2225">
        <f>COUNTIF($K2226:$K2272,"5")-COUNTIFS($K2226:$K2272,"5",$L2226:$L2272,"V")</f>
        <v>6</v>
      </c>
      <c r="AS2225">
        <f>COUNTIFS($K2226:$K2272,"5",$L2226:$L2272,"Y")+COUNTIFS($K2226:$K2272,"5",$L2226:$L2272,"s")</f>
        <v>6</v>
      </c>
      <c r="AT2225">
        <f>COUNTIF($K2226:$K2272,"6")-COUNTIFS($K2226:$K2272,"6",$L2226:$L2272,"V")</f>
        <v>34</v>
      </c>
      <c r="AU2225">
        <f>COUNTIFS($K2226:$K2272,"6",$L2226:$L2272,"Y")+COUNTIFS($K2226:$K2272,"6",$L2226:$L2272,"s")</f>
        <v>34</v>
      </c>
      <c r="AV2225">
        <f>COUNTIF($K2226:$K2272,"7")-COUNTIFS($K2226:$K2272,"7",$L2226:$L2272,"V")</f>
        <v>0</v>
      </c>
      <c r="AW2225">
        <f>COUNTIFS($K2226:$K2272,"7",$L2226:$L2272,"Y")+COUNTIFS($K2226:$K2272,"7",$L2226:$L2272,"s")</f>
        <v>0</v>
      </c>
    </row>
    <row r="2226" spans="1:49" ht="11" customHeight="1" outlineLevel="1" x14ac:dyDescent="0.25">
      <c r="A2226" t="s">
        <v>2690</v>
      </c>
      <c r="C2226" s="2" t="s">
        <v>12455</v>
      </c>
      <c r="D2226" s="2">
        <v>3</v>
      </c>
      <c r="E2226" s="7">
        <v>1963</v>
      </c>
      <c r="F2226" s="5" t="s">
        <v>7621</v>
      </c>
      <c r="H2226" s="5" t="s">
        <v>3831</v>
      </c>
      <c r="I2226" s="6" t="s">
        <v>7593</v>
      </c>
      <c r="J2226" s="6" t="s">
        <v>7622</v>
      </c>
      <c r="K2226" s="17">
        <v>6</v>
      </c>
      <c r="L2226" s="17" t="s">
        <v>7730</v>
      </c>
      <c r="M2226" s="9">
        <v>2</v>
      </c>
      <c r="N2226" s="9"/>
      <c r="O2226" s="21"/>
      <c r="Q2226" s="29"/>
      <c r="U2226" s="17"/>
      <c r="V2226" s="2"/>
      <c r="Y2226" t="str">
        <f t="shared" si="148"/>
        <v/>
      </c>
      <c r="AA2226" t="str">
        <f t="shared" si="149"/>
        <v/>
      </c>
      <c r="AC2226" s="7"/>
      <c r="AD2226" t="s">
        <v>7593</v>
      </c>
      <c r="AE2226">
        <f t="shared" ref="AE2226:AE2272" si="151">COUNTIF(I2226,"*Fuji*")</f>
        <v>0</v>
      </c>
      <c r="AG2226" s="2"/>
      <c r="AI2226" s="7"/>
    </row>
    <row r="2227" spans="1:49" ht="11" customHeight="1" outlineLevel="1" x14ac:dyDescent="0.25">
      <c r="A2227" t="s">
        <v>2690</v>
      </c>
      <c r="C2227" s="2" t="s">
        <v>12455</v>
      </c>
      <c r="D2227" s="2">
        <v>32</v>
      </c>
      <c r="E2227" s="7">
        <v>1979</v>
      </c>
      <c r="F2227" s="5" t="s">
        <v>2974</v>
      </c>
      <c r="H2227" s="5" t="s">
        <v>5398</v>
      </c>
      <c r="I2227" s="6" t="s">
        <v>7593</v>
      </c>
      <c r="J2227" s="6" t="s">
        <v>7623</v>
      </c>
      <c r="K2227" s="17">
        <v>6</v>
      </c>
      <c r="L2227" s="17" t="s">
        <v>7730</v>
      </c>
      <c r="M2227" s="9">
        <v>1</v>
      </c>
      <c r="N2227" s="9"/>
      <c r="O2227" s="21"/>
      <c r="Q2227" s="29"/>
      <c r="U2227" s="17"/>
      <c r="V2227" s="2"/>
      <c r="Y2227" t="str">
        <f t="shared" si="148"/>
        <v/>
      </c>
      <c r="AA2227" t="str">
        <f t="shared" si="149"/>
        <v/>
      </c>
      <c r="AC2227" s="7"/>
      <c r="AD2227" t="s">
        <v>7593</v>
      </c>
      <c r="AE2227">
        <f t="shared" si="151"/>
        <v>0</v>
      </c>
      <c r="AG2227" s="2"/>
      <c r="AI2227" s="7"/>
    </row>
    <row r="2228" spans="1:49" ht="11" customHeight="1" outlineLevel="1" x14ac:dyDescent="0.25">
      <c r="A2228" t="s">
        <v>2690</v>
      </c>
      <c r="C2228" s="2" t="s">
        <v>12455</v>
      </c>
      <c r="D2228" s="2" t="s">
        <v>20136</v>
      </c>
      <c r="E2228" s="7">
        <v>1979</v>
      </c>
      <c r="F2228" s="5" t="s">
        <v>20137</v>
      </c>
      <c r="H2228" s="5" t="s">
        <v>5398</v>
      </c>
      <c r="I2228" s="6" t="s">
        <v>7593</v>
      </c>
      <c r="J2228" s="6" t="s">
        <v>7623</v>
      </c>
      <c r="K2228" s="17">
        <v>6</v>
      </c>
      <c r="L2228" s="17" t="s">
        <v>7730</v>
      </c>
      <c r="M2228" s="9">
        <v>2</v>
      </c>
      <c r="N2228" s="9"/>
      <c r="O2228" s="21"/>
      <c r="Q2228" s="29"/>
      <c r="U2228" s="17"/>
      <c r="V2228" s="2"/>
      <c r="Y2228">
        <f t="shared" si="148"/>
        <v>1</v>
      </c>
      <c r="AA2228" t="str">
        <f t="shared" si="149"/>
        <v/>
      </c>
      <c r="AC2228" s="7"/>
      <c r="AD2228" t="s">
        <v>7593</v>
      </c>
      <c r="AE2228">
        <f t="shared" si="151"/>
        <v>0</v>
      </c>
      <c r="AG2228" s="2"/>
      <c r="AI2228" s="7"/>
    </row>
    <row r="2229" spans="1:49" ht="11" customHeight="1" outlineLevel="1" x14ac:dyDescent="0.25">
      <c r="A2229" t="s">
        <v>2690</v>
      </c>
      <c r="C2229" s="2" t="s">
        <v>12455</v>
      </c>
      <c r="D2229" s="2">
        <v>53</v>
      </c>
      <c r="E2229" s="7">
        <v>1980</v>
      </c>
      <c r="F2229" s="5" t="s">
        <v>5239</v>
      </c>
      <c r="H2229" s="5" t="s">
        <v>5398</v>
      </c>
      <c r="I2229" s="6" t="s">
        <v>7593</v>
      </c>
      <c r="J2229" s="6" t="s">
        <v>7078</v>
      </c>
      <c r="K2229" s="17">
        <v>6</v>
      </c>
      <c r="L2229" s="17" t="s">
        <v>7730</v>
      </c>
      <c r="M2229" s="9">
        <v>0.35</v>
      </c>
      <c r="N2229" s="9"/>
      <c r="O2229" s="21"/>
      <c r="Q2229" s="29"/>
      <c r="U2229" s="17"/>
      <c r="V2229" s="2"/>
      <c r="Y2229" t="str">
        <f t="shared" si="148"/>
        <v/>
      </c>
      <c r="AA2229" t="str">
        <f t="shared" si="149"/>
        <v/>
      </c>
      <c r="AC2229" s="7"/>
      <c r="AD2229" t="s">
        <v>7593</v>
      </c>
      <c r="AE2229">
        <f t="shared" si="151"/>
        <v>0</v>
      </c>
      <c r="AG2229" s="2"/>
      <c r="AI2229" s="7"/>
    </row>
    <row r="2230" spans="1:49" ht="11" customHeight="1" outlineLevel="1" x14ac:dyDescent="0.25">
      <c r="A2230" t="s">
        <v>2690</v>
      </c>
      <c r="C2230" s="2" t="s">
        <v>12455</v>
      </c>
      <c r="D2230" s="2">
        <v>54</v>
      </c>
      <c r="E2230" s="7">
        <v>1980</v>
      </c>
      <c r="F2230" s="5" t="s">
        <v>7624</v>
      </c>
      <c r="H2230" s="5" t="s">
        <v>5398</v>
      </c>
      <c r="I2230" s="6" t="s">
        <v>7593</v>
      </c>
      <c r="J2230" s="6" t="s">
        <v>7078</v>
      </c>
      <c r="K2230" s="17">
        <v>6</v>
      </c>
      <c r="L2230" s="17" t="s">
        <v>7730</v>
      </c>
      <c r="M2230" s="9">
        <v>0.35</v>
      </c>
      <c r="N2230" s="9"/>
      <c r="O2230" s="21"/>
      <c r="Q2230" s="29"/>
      <c r="U2230" s="17"/>
      <c r="V2230" s="2"/>
      <c r="Y2230" t="str">
        <f t="shared" si="148"/>
        <v/>
      </c>
      <c r="AA2230" t="str">
        <f t="shared" si="149"/>
        <v/>
      </c>
      <c r="AC2230" s="7"/>
      <c r="AD2230" t="s">
        <v>7593</v>
      </c>
      <c r="AE2230">
        <f t="shared" si="151"/>
        <v>0</v>
      </c>
      <c r="AG2230" s="2"/>
      <c r="AI2230" s="7"/>
    </row>
    <row r="2231" spans="1:49" ht="11" customHeight="1" outlineLevel="1" x14ac:dyDescent="0.25">
      <c r="A2231" t="s">
        <v>2690</v>
      </c>
      <c r="C2231" s="2" t="s">
        <v>12455</v>
      </c>
      <c r="D2231" s="2">
        <v>55</v>
      </c>
      <c r="E2231" s="7">
        <v>1980</v>
      </c>
      <c r="F2231" s="5" t="s">
        <v>1346</v>
      </c>
      <c r="H2231" s="5" t="s">
        <v>5398</v>
      </c>
      <c r="I2231" s="6" t="s">
        <v>7593</v>
      </c>
      <c r="J2231" s="6" t="s">
        <v>7078</v>
      </c>
      <c r="K2231" s="17">
        <v>6</v>
      </c>
      <c r="L2231" s="17" t="s">
        <v>7730</v>
      </c>
      <c r="M2231" s="9">
        <v>0.35</v>
      </c>
      <c r="N2231" s="9"/>
      <c r="O2231" s="21"/>
      <c r="Q2231" s="29"/>
      <c r="U2231" s="17"/>
      <c r="V2231" s="2"/>
      <c r="Y2231" t="str">
        <f t="shared" si="148"/>
        <v/>
      </c>
      <c r="AA2231" t="str">
        <f t="shared" si="149"/>
        <v/>
      </c>
      <c r="AC2231" s="7"/>
      <c r="AD2231" t="s">
        <v>7593</v>
      </c>
      <c r="AE2231">
        <f t="shared" si="151"/>
        <v>0</v>
      </c>
      <c r="AG2231" s="2"/>
      <c r="AI2231" s="7"/>
    </row>
    <row r="2232" spans="1:49" ht="11" customHeight="1" outlineLevel="1" x14ac:dyDescent="0.25">
      <c r="A2232" t="s">
        <v>2690</v>
      </c>
      <c r="C2232" s="2" t="s">
        <v>12455</v>
      </c>
      <c r="D2232" s="2" t="s">
        <v>20165</v>
      </c>
      <c r="E2232" s="7">
        <v>1980</v>
      </c>
      <c r="F2232" s="5" t="s">
        <v>7028</v>
      </c>
      <c r="H2232" s="5" t="s">
        <v>5398</v>
      </c>
      <c r="I2232" s="6" t="s">
        <v>7593</v>
      </c>
      <c r="J2232" s="6" t="s">
        <v>7078</v>
      </c>
      <c r="K2232" s="17">
        <v>6</v>
      </c>
      <c r="L2232" s="17" t="s">
        <v>7730</v>
      </c>
      <c r="M2232" s="9">
        <v>2.8</v>
      </c>
      <c r="N2232" s="9"/>
      <c r="O2232" s="21"/>
      <c r="Q2232" s="29"/>
      <c r="U2232" s="17"/>
      <c r="V2232" s="2"/>
      <c r="Y2232">
        <f t="shared" si="148"/>
        <v>1</v>
      </c>
      <c r="AA2232" t="str">
        <f t="shared" si="149"/>
        <v/>
      </c>
      <c r="AC2232" s="7"/>
      <c r="AD2232" t="s">
        <v>7593</v>
      </c>
      <c r="AE2232">
        <f t="shared" si="151"/>
        <v>0</v>
      </c>
      <c r="AG2232" s="2"/>
      <c r="AI2232" s="7"/>
    </row>
    <row r="2233" spans="1:49" ht="11" customHeight="1" outlineLevel="1" x14ac:dyDescent="0.25">
      <c r="A2233" t="s">
        <v>2690</v>
      </c>
      <c r="C2233" s="2" t="s">
        <v>12455</v>
      </c>
      <c r="D2233" s="2">
        <v>58</v>
      </c>
      <c r="E2233" s="7">
        <v>1980</v>
      </c>
      <c r="F2233" s="5" t="s">
        <v>5504</v>
      </c>
      <c r="H2233" s="5" t="s">
        <v>5398</v>
      </c>
      <c r="I2233" s="6" t="s">
        <v>7593</v>
      </c>
      <c r="J2233" s="6" t="s">
        <v>7625</v>
      </c>
      <c r="K2233" s="17">
        <v>6</v>
      </c>
      <c r="L2233" s="17" t="s">
        <v>7730</v>
      </c>
      <c r="M2233" s="9">
        <v>1.8</v>
      </c>
      <c r="N2233" s="9"/>
      <c r="O2233" s="21"/>
      <c r="Q2233" s="29"/>
      <c r="U2233" s="17"/>
      <c r="V2233" s="2"/>
      <c r="Y2233" t="str">
        <f t="shared" si="148"/>
        <v/>
      </c>
      <c r="AA2233" t="str">
        <f t="shared" si="149"/>
        <v/>
      </c>
      <c r="AC2233" s="7"/>
      <c r="AD2233" t="s">
        <v>7593</v>
      </c>
      <c r="AE2233">
        <f t="shared" si="151"/>
        <v>0</v>
      </c>
      <c r="AG2233" s="2"/>
      <c r="AI2233" s="7"/>
    </row>
    <row r="2234" spans="1:49" ht="11" customHeight="1" outlineLevel="1" x14ac:dyDescent="0.25">
      <c r="A2234" t="s">
        <v>2690</v>
      </c>
      <c r="C2234" s="2" t="s">
        <v>12455</v>
      </c>
      <c r="D2234" s="2" t="s">
        <v>20167</v>
      </c>
      <c r="E2234" s="7">
        <v>1980</v>
      </c>
      <c r="F2234" s="5" t="s">
        <v>7028</v>
      </c>
      <c r="H2234" s="5" t="s">
        <v>5398</v>
      </c>
      <c r="I2234" s="6" t="s">
        <v>7593</v>
      </c>
      <c r="J2234" s="6" t="s">
        <v>7625</v>
      </c>
      <c r="K2234" s="17">
        <v>6</v>
      </c>
      <c r="L2234" s="17" t="s">
        <v>7730</v>
      </c>
      <c r="M2234" s="9">
        <v>3.2</v>
      </c>
      <c r="N2234" s="9"/>
      <c r="O2234" s="21"/>
      <c r="Q2234" s="29"/>
      <c r="U2234" s="17"/>
      <c r="V2234" s="2"/>
      <c r="Y2234">
        <f t="shared" si="148"/>
        <v>1</v>
      </c>
      <c r="AA2234" t="str">
        <f t="shared" si="149"/>
        <v/>
      </c>
      <c r="AC2234" s="7"/>
      <c r="AD2234" t="s">
        <v>7593</v>
      </c>
      <c r="AE2234">
        <f t="shared" si="151"/>
        <v>0</v>
      </c>
      <c r="AG2234" s="2"/>
      <c r="AI2234" s="7"/>
    </row>
    <row r="2235" spans="1:49" ht="11" customHeight="1" outlineLevel="1" x14ac:dyDescent="0.25">
      <c r="A2235" t="s">
        <v>2690</v>
      </c>
      <c r="C2235" s="2" t="s">
        <v>12455</v>
      </c>
      <c r="D2235" s="2">
        <v>61</v>
      </c>
      <c r="E2235" s="7">
        <v>1980</v>
      </c>
      <c r="F2235" s="5" t="s">
        <v>5504</v>
      </c>
      <c r="H2235" s="5" t="s">
        <v>5398</v>
      </c>
      <c r="I2235" s="6" t="s">
        <v>7593</v>
      </c>
      <c r="J2235" s="6" t="s">
        <v>7626</v>
      </c>
      <c r="K2235" s="17">
        <v>6</v>
      </c>
      <c r="L2235" s="17" t="s">
        <v>7730</v>
      </c>
      <c r="M2235" s="9">
        <v>1.8</v>
      </c>
      <c r="N2235" s="9"/>
      <c r="O2235" s="21"/>
      <c r="Q2235" s="29"/>
      <c r="U2235" s="17"/>
      <c r="V2235" s="2"/>
      <c r="Y2235" t="str">
        <f t="shared" si="148"/>
        <v/>
      </c>
      <c r="AA2235" t="str">
        <f t="shared" si="149"/>
        <v/>
      </c>
      <c r="AC2235" s="7"/>
      <c r="AD2235" t="s">
        <v>7593</v>
      </c>
      <c r="AE2235">
        <f t="shared" si="151"/>
        <v>0</v>
      </c>
      <c r="AG2235" s="2"/>
      <c r="AI2235" s="7"/>
    </row>
    <row r="2236" spans="1:49" ht="11" customHeight="1" outlineLevel="1" x14ac:dyDescent="0.25">
      <c r="A2236" t="s">
        <v>2690</v>
      </c>
      <c r="C2236" s="2" t="s">
        <v>12455</v>
      </c>
      <c r="D2236" s="2">
        <v>68</v>
      </c>
      <c r="E2236" s="7">
        <v>1981</v>
      </c>
      <c r="F2236" s="5" t="s">
        <v>5504</v>
      </c>
      <c r="H2236" s="5" t="s">
        <v>5398</v>
      </c>
      <c r="I2236" s="6" t="s">
        <v>7627</v>
      </c>
      <c r="J2236" s="6" t="s">
        <v>7628</v>
      </c>
      <c r="K2236" s="17">
        <v>6</v>
      </c>
      <c r="L2236" s="17" t="s">
        <v>7730</v>
      </c>
      <c r="M2236" s="9">
        <v>1.4</v>
      </c>
      <c r="N2236" s="9"/>
      <c r="O2236" s="21"/>
      <c r="Q2236" s="29"/>
      <c r="U2236" s="17"/>
      <c r="V2236" s="2"/>
      <c r="Y2236" t="str">
        <f t="shared" si="148"/>
        <v/>
      </c>
      <c r="AA2236" t="str">
        <f t="shared" si="149"/>
        <v/>
      </c>
      <c r="AC2236" s="7"/>
      <c r="AD2236" t="s">
        <v>7627</v>
      </c>
      <c r="AE2236">
        <f t="shared" si="151"/>
        <v>0</v>
      </c>
      <c r="AG2236" s="2"/>
      <c r="AI2236" s="7"/>
    </row>
    <row r="2237" spans="1:49" ht="11" customHeight="1" outlineLevel="1" x14ac:dyDescent="0.25">
      <c r="A2237" t="s">
        <v>2690</v>
      </c>
      <c r="C2237" s="2" t="s">
        <v>12455</v>
      </c>
      <c r="D2237" s="2">
        <v>75</v>
      </c>
      <c r="E2237" s="7">
        <v>1981</v>
      </c>
      <c r="F2237" s="5" t="s">
        <v>5657</v>
      </c>
      <c r="H2237" s="5" t="s">
        <v>5398</v>
      </c>
      <c r="I2237" s="6" t="s">
        <v>7609</v>
      </c>
      <c r="J2237" s="6" t="s">
        <v>7078</v>
      </c>
      <c r="K2237" s="17">
        <v>3</v>
      </c>
      <c r="L2237" s="17" t="s">
        <v>7730</v>
      </c>
      <c r="M2237" s="9">
        <v>1.4</v>
      </c>
      <c r="N2237" s="9"/>
      <c r="O2237" s="21"/>
      <c r="Q2237" s="29"/>
      <c r="U2237" s="17"/>
      <c r="V2237" s="2"/>
      <c r="Y2237" t="str">
        <f t="shared" si="148"/>
        <v/>
      </c>
      <c r="AA2237" t="str">
        <f t="shared" si="149"/>
        <v/>
      </c>
      <c r="AC2237" s="7"/>
      <c r="AD2237" t="s">
        <v>7609</v>
      </c>
      <c r="AE2237">
        <f t="shared" si="151"/>
        <v>0</v>
      </c>
      <c r="AG2237" s="2"/>
      <c r="AI2237" s="7"/>
    </row>
    <row r="2238" spans="1:49" ht="11" customHeight="1" outlineLevel="1" x14ac:dyDescent="0.25">
      <c r="A2238" t="s">
        <v>2690</v>
      </c>
      <c r="C2238" s="2" t="s">
        <v>12455</v>
      </c>
      <c r="D2238" s="2" t="s">
        <v>20131</v>
      </c>
      <c r="E2238" s="7">
        <v>1981</v>
      </c>
      <c r="F2238" s="5" t="s">
        <v>20132</v>
      </c>
      <c r="H2238" s="5" t="s">
        <v>5398</v>
      </c>
      <c r="I2238" s="6" t="s">
        <v>7609</v>
      </c>
      <c r="J2238" s="6" t="s">
        <v>7078</v>
      </c>
      <c r="K2238" s="17">
        <v>3</v>
      </c>
      <c r="L2238" s="17" t="s">
        <v>7730</v>
      </c>
      <c r="M2238" s="9">
        <v>1.3</v>
      </c>
      <c r="N2238" s="9"/>
      <c r="O2238" s="21"/>
      <c r="Q2238" s="29"/>
      <c r="U2238" s="17"/>
      <c r="V2238" s="2"/>
      <c r="Y2238">
        <f t="shared" si="148"/>
        <v>1</v>
      </c>
      <c r="AA2238" t="str">
        <f t="shared" si="149"/>
        <v/>
      </c>
      <c r="AC2238" s="7"/>
      <c r="AD2238" t="s">
        <v>7609</v>
      </c>
      <c r="AE2238">
        <f t="shared" si="151"/>
        <v>0</v>
      </c>
      <c r="AG2238" s="2"/>
      <c r="AI2238" s="7"/>
    </row>
    <row r="2239" spans="1:49" ht="11" customHeight="1" outlineLevel="1" x14ac:dyDescent="0.25">
      <c r="A2239" t="s">
        <v>2690</v>
      </c>
      <c r="C2239" s="2" t="s">
        <v>12455</v>
      </c>
      <c r="D2239" s="2">
        <v>81</v>
      </c>
      <c r="E2239" s="7">
        <v>1981</v>
      </c>
      <c r="F2239" s="5" t="s">
        <v>2888</v>
      </c>
      <c r="H2239" s="5" t="s">
        <v>5398</v>
      </c>
      <c r="I2239" s="6" t="s">
        <v>2692</v>
      </c>
      <c r="J2239" s="6" t="s">
        <v>7629</v>
      </c>
      <c r="K2239" s="17">
        <v>2</v>
      </c>
      <c r="L2239" s="17" t="s">
        <v>20076</v>
      </c>
      <c r="M2239" s="9"/>
      <c r="N2239" s="9"/>
      <c r="O2239" s="21"/>
      <c r="Q2239" s="29"/>
      <c r="S2239">
        <v>1</v>
      </c>
      <c r="T2239">
        <v>1</v>
      </c>
      <c r="U2239" s="17"/>
      <c r="V2239" s="2"/>
      <c r="Y2239" t="str">
        <f t="shared" si="148"/>
        <v/>
      </c>
      <c r="AA2239" t="str">
        <f t="shared" si="149"/>
        <v/>
      </c>
      <c r="AC2239" s="7"/>
      <c r="AD2239" t="s">
        <v>2692</v>
      </c>
      <c r="AE2239">
        <f t="shared" si="151"/>
        <v>0</v>
      </c>
      <c r="AG2239" s="2"/>
      <c r="AH2239" t="s">
        <v>3696</v>
      </c>
      <c r="AI2239" s="7" t="s">
        <v>4922</v>
      </c>
    </row>
    <row r="2240" spans="1:49" ht="11" customHeight="1" outlineLevel="1" x14ac:dyDescent="0.25">
      <c r="A2240" t="s">
        <v>2690</v>
      </c>
      <c r="C2240" s="2" t="s">
        <v>12455</v>
      </c>
      <c r="D2240" s="2">
        <v>82</v>
      </c>
      <c r="E2240" s="7">
        <v>1981</v>
      </c>
      <c r="F2240" s="5" t="s">
        <v>2888</v>
      </c>
      <c r="H2240" s="5" t="s">
        <v>5398</v>
      </c>
      <c r="I2240" s="6" t="s">
        <v>2692</v>
      </c>
      <c r="J2240" s="6" t="s">
        <v>7629</v>
      </c>
      <c r="K2240" s="17">
        <v>2</v>
      </c>
      <c r="L2240" s="17" t="s">
        <v>20076</v>
      </c>
      <c r="M2240" s="9"/>
      <c r="N2240" s="9"/>
      <c r="O2240" s="21"/>
      <c r="Q2240" s="29"/>
      <c r="U2240" s="17"/>
      <c r="V2240" s="2"/>
      <c r="Y2240" t="str">
        <f t="shared" si="148"/>
        <v/>
      </c>
      <c r="AA2240" t="str">
        <f t="shared" si="149"/>
        <v/>
      </c>
      <c r="AC2240" s="7"/>
      <c r="AD2240" t="s">
        <v>2692</v>
      </c>
      <c r="AE2240">
        <f t="shared" si="151"/>
        <v>0</v>
      </c>
      <c r="AG2240" s="2"/>
      <c r="AH2240" t="s">
        <v>3696</v>
      </c>
      <c r="AI2240" s="7" t="s">
        <v>4922</v>
      </c>
    </row>
    <row r="2241" spans="1:35" ht="11" customHeight="1" outlineLevel="1" x14ac:dyDescent="0.25">
      <c r="A2241" t="s">
        <v>2690</v>
      </c>
      <c r="C2241" s="2" t="s">
        <v>12455</v>
      </c>
      <c r="D2241" s="2" t="s">
        <v>7631</v>
      </c>
      <c r="E2241" s="7">
        <v>1981</v>
      </c>
      <c r="F2241" s="5" t="s">
        <v>21637</v>
      </c>
      <c r="H2241" s="5" t="s">
        <v>5398</v>
      </c>
      <c r="I2241" s="6" t="s">
        <v>7609</v>
      </c>
      <c r="J2241" s="6" t="s">
        <v>7629</v>
      </c>
      <c r="K2241" s="17">
        <v>2</v>
      </c>
      <c r="L2241" s="17" t="s">
        <v>7730</v>
      </c>
      <c r="M2241" s="9">
        <v>1</v>
      </c>
      <c r="N2241" s="9"/>
      <c r="O2241" s="21"/>
      <c r="Q2241" s="29"/>
      <c r="U2241" s="17"/>
      <c r="V2241" s="2"/>
      <c r="Y2241" t="str">
        <f t="shared" si="148"/>
        <v/>
      </c>
      <c r="AA2241">
        <f t="shared" si="149"/>
        <v>1</v>
      </c>
      <c r="AC2241" s="7"/>
      <c r="AD2241" t="s">
        <v>7609</v>
      </c>
      <c r="AE2241">
        <f t="shared" si="151"/>
        <v>0</v>
      </c>
      <c r="AG2241" s="2"/>
      <c r="AI2241" s="7"/>
    </row>
    <row r="2242" spans="1:35" ht="11" customHeight="1" outlineLevel="1" x14ac:dyDescent="0.25">
      <c r="A2242" t="s">
        <v>2690</v>
      </c>
      <c r="C2242" s="2" t="s">
        <v>12455</v>
      </c>
      <c r="D2242" s="2">
        <v>83</v>
      </c>
      <c r="E2242" s="7">
        <v>1982</v>
      </c>
      <c r="F2242" s="5" t="s">
        <v>2888</v>
      </c>
      <c r="H2242" s="5" t="s">
        <v>5398</v>
      </c>
      <c r="I2242" s="6" t="s">
        <v>7593</v>
      </c>
      <c r="J2242" s="6" t="s">
        <v>7632</v>
      </c>
      <c r="K2242" s="17">
        <v>6</v>
      </c>
      <c r="L2242" s="17" t="s">
        <v>7730</v>
      </c>
      <c r="M2242" s="9">
        <v>0.5</v>
      </c>
      <c r="N2242" s="9"/>
      <c r="O2242" s="21"/>
      <c r="Q2242" s="29"/>
      <c r="U2242" s="17"/>
      <c r="V2242" s="2"/>
      <c r="Y2242" t="str">
        <f t="shared" si="148"/>
        <v/>
      </c>
      <c r="AA2242" t="str">
        <f t="shared" si="149"/>
        <v/>
      </c>
      <c r="AC2242" s="7"/>
      <c r="AD2242" t="s">
        <v>7593</v>
      </c>
      <c r="AE2242">
        <f t="shared" si="151"/>
        <v>0</v>
      </c>
      <c r="AG2242" s="2"/>
      <c r="AI2242" s="7"/>
    </row>
    <row r="2243" spans="1:35" ht="11" customHeight="1" outlineLevel="1" x14ac:dyDescent="0.25">
      <c r="A2243" t="s">
        <v>2690</v>
      </c>
      <c r="C2243" s="2" t="s">
        <v>12455</v>
      </c>
      <c r="D2243" s="2">
        <v>84</v>
      </c>
      <c r="E2243" s="7">
        <v>1982</v>
      </c>
      <c r="F2243" s="5" t="s">
        <v>5240</v>
      </c>
      <c r="H2243" s="5" t="s">
        <v>5398</v>
      </c>
      <c r="I2243" s="6" t="s">
        <v>7593</v>
      </c>
      <c r="J2243" s="6" t="s">
        <v>7632</v>
      </c>
      <c r="K2243" s="17">
        <v>6</v>
      </c>
      <c r="L2243" s="17" t="s">
        <v>7730</v>
      </c>
      <c r="M2243" s="9">
        <v>0.5</v>
      </c>
      <c r="N2243" s="9"/>
      <c r="O2243" s="21"/>
      <c r="Q2243" s="29"/>
      <c r="U2243" s="17"/>
      <c r="V2243" s="2"/>
      <c r="Y2243" t="str">
        <f t="shared" si="148"/>
        <v/>
      </c>
      <c r="AA2243" t="str">
        <f t="shared" si="149"/>
        <v/>
      </c>
      <c r="AC2243" s="7"/>
      <c r="AD2243" t="s">
        <v>7593</v>
      </c>
      <c r="AE2243">
        <f t="shared" si="151"/>
        <v>0</v>
      </c>
      <c r="AG2243" s="2"/>
      <c r="AI2243" s="7"/>
    </row>
    <row r="2244" spans="1:35" ht="11" customHeight="1" outlineLevel="1" x14ac:dyDescent="0.25">
      <c r="A2244" t="s">
        <v>2690</v>
      </c>
      <c r="C2244" s="2" t="s">
        <v>12455</v>
      </c>
      <c r="D2244" s="2">
        <v>85</v>
      </c>
      <c r="E2244" s="7">
        <v>1982</v>
      </c>
      <c r="F2244" s="5" t="s">
        <v>1346</v>
      </c>
      <c r="H2244" s="5" t="s">
        <v>5398</v>
      </c>
      <c r="I2244" s="6" t="s">
        <v>7593</v>
      </c>
      <c r="J2244" s="6" t="s">
        <v>7632</v>
      </c>
      <c r="K2244" s="17">
        <v>6</v>
      </c>
      <c r="L2244" s="17" t="s">
        <v>7730</v>
      </c>
      <c r="M2244" s="9">
        <v>0.5</v>
      </c>
      <c r="N2244" s="9"/>
      <c r="O2244" s="21"/>
      <c r="Q2244" s="29"/>
      <c r="U2244" s="17"/>
      <c r="V2244" s="2"/>
      <c r="Y2244" t="str">
        <f t="shared" si="148"/>
        <v/>
      </c>
      <c r="AA2244" t="str">
        <f t="shared" si="149"/>
        <v/>
      </c>
      <c r="AC2244" s="7"/>
      <c r="AD2244" t="s">
        <v>7593</v>
      </c>
      <c r="AE2244">
        <f t="shared" si="151"/>
        <v>0</v>
      </c>
      <c r="AG2244" s="2"/>
      <c r="AI2244" s="7"/>
    </row>
    <row r="2245" spans="1:35" ht="11" customHeight="1" outlineLevel="1" x14ac:dyDescent="0.25">
      <c r="A2245" t="s">
        <v>2690</v>
      </c>
      <c r="C2245" s="2" t="s">
        <v>12455</v>
      </c>
      <c r="D2245" s="2" t="s">
        <v>20166</v>
      </c>
      <c r="E2245" s="7">
        <v>1982</v>
      </c>
      <c r="F2245" s="5" t="s">
        <v>7028</v>
      </c>
      <c r="H2245" s="5" t="s">
        <v>5398</v>
      </c>
      <c r="I2245" s="6" t="s">
        <v>7593</v>
      </c>
      <c r="J2245" s="6" t="s">
        <v>7632</v>
      </c>
      <c r="K2245" s="17">
        <v>6</v>
      </c>
      <c r="L2245" s="17" t="s">
        <v>7730</v>
      </c>
      <c r="M2245" s="9">
        <v>3.6</v>
      </c>
      <c r="N2245" s="9"/>
      <c r="O2245" s="21"/>
      <c r="Q2245" s="29"/>
      <c r="U2245" s="17"/>
      <c r="V2245" s="2"/>
      <c r="Y2245">
        <f t="shared" si="148"/>
        <v>1</v>
      </c>
      <c r="AA2245" t="str">
        <f t="shared" si="149"/>
        <v/>
      </c>
      <c r="AC2245" s="7"/>
      <c r="AD2245" t="s">
        <v>7593</v>
      </c>
      <c r="AE2245">
        <f t="shared" si="151"/>
        <v>0</v>
      </c>
      <c r="AG2245" s="2"/>
      <c r="AI2245" s="7"/>
    </row>
    <row r="2246" spans="1:35" ht="11" customHeight="1" outlineLevel="1" x14ac:dyDescent="0.25">
      <c r="A2246" t="s">
        <v>2690</v>
      </c>
      <c r="C2246" s="2" t="s">
        <v>12455</v>
      </c>
      <c r="D2246" s="2">
        <v>87</v>
      </c>
      <c r="E2246" s="7">
        <v>1982</v>
      </c>
      <c r="F2246" s="5" t="s">
        <v>3773</v>
      </c>
      <c r="H2246" s="5" t="s">
        <v>5398</v>
      </c>
      <c r="I2246" s="6" t="s">
        <v>7593</v>
      </c>
      <c r="J2246" s="6" t="s">
        <v>7633</v>
      </c>
      <c r="K2246" s="17">
        <v>6</v>
      </c>
      <c r="L2246" s="17" t="s">
        <v>7730</v>
      </c>
      <c r="M2246" s="9">
        <v>2</v>
      </c>
      <c r="N2246" s="9"/>
      <c r="O2246" s="21"/>
      <c r="Q2246" s="29"/>
      <c r="U2246" s="17"/>
      <c r="V2246" s="2"/>
      <c r="Y2246" t="str">
        <f t="shared" si="148"/>
        <v/>
      </c>
      <c r="AA2246" t="str">
        <f t="shared" si="149"/>
        <v/>
      </c>
      <c r="AC2246" s="7"/>
      <c r="AD2246" t="s">
        <v>7593</v>
      </c>
      <c r="AE2246">
        <f t="shared" si="151"/>
        <v>0</v>
      </c>
      <c r="AG2246" s="2"/>
      <c r="AI2246" s="7"/>
    </row>
    <row r="2247" spans="1:35" ht="11" customHeight="1" outlineLevel="1" x14ac:dyDescent="0.25">
      <c r="A2247" t="s">
        <v>2690</v>
      </c>
      <c r="C2247" s="2" t="s">
        <v>12455</v>
      </c>
      <c r="D2247" s="2">
        <v>125</v>
      </c>
      <c r="E2247" s="7">
        <v>1984</v>
      </c>
      <c r="F2247" s="5" t="s">
        <v>21638</v>
      </c>
      <c r="H2247" s="5" t="s">
        <v>5398</v>
      </c>
      <c r="I2247" s="6" t="s">
        <v>7593</v>
      </c>
      <c r="J2247" s="6" t="s">
        <v>7634</v>
      </c>
      <c r="K2247" s="17">
        <v>6</v>
      </c>
      <c r="L2247" s="17" t="s">
        <v>7730</v>
      </c>
      <c r="M2247" s="9">
        <v>2.8</v>
      </c>
      <c r="N2247" s="9"/>
      <c r="O2247" s="21"/>
      <c r="Q2247" s="29"/>
      <c r="U2247" s="17"/>
      <c r="V2247" s="2"/>
      <c r="Y2247" t="str">
        <f t="shared" si="148"/>
        <v/>
      </c>
      <c r="AA2247">
        <f t="shared" si="149"/>
        <v>1</v>
      </c>
      <c r="AC2247" s="7"/>
      <c r="AD2247" t="s">
        <v>7593</v>
      </c>
      <c r="AE2247">
        <f t="shared" si="151"/>
        <v>0</v>
      </c>
      <c r="AG2247" s="2"/>
      <c r="AI2247" s="7"/>
    </row>
    <row r="2248" spans="1:35" ht="11" customHeight="1" outlineLevel="1" x14ac:dyDescent="0.25">
      <c r="A2248" t="s">
        <v>2690</v>
      </c>
      <c r="C2248" s="2" t="s">
        <v>12455</v>
      </c>
      <c r="D2248" s="2" t="s">
        <v>20129</v>
      </c>
      <c r="E2248" s="7">
        <v>1986</v>
      </c>
      <c r="F2248" s="5" t="s">
        <v>20130</v>
      </c>
      <c r="H2248" s="5" t="s">
        <v>5398</v>
      </c>
      <c r="I2248" s="6" t="s">
        <v>7609</v>
      </c>
      <c r="J2248" s="6" t="s">
        <v>7078</v>
      </c>
      <c r="K2248" s="17">
        <v>6</v>
      </c>
      <c r="L2248" s="17" t="s">
        <v>7730</v>
      </c>
      <c r="M2248" s="9">
        <v>2.5</v>
      </c>
      <c r="N2248" s="9"/>
      <c r="O2248" s="21"/>
      <c r="Q2248" s="29"/>
      <c r="U2248" s="17"/>
      <c r="V2248" s="2"/>
      <c r="Y2248">
        <f t="shared" si="148"/>
        <v>1</v>
      </c>
      <c r="AA2248" t="str">
        <f t="shared" si="149"/>
        <v/>
      </c>
      <c r="AC2248" s="7"/>
      <c r="AD2248" t="s">
        <v>7609</v>
      </c>
      <c r="AE2248">
        <f t="shared" si="151"/>
        <v>0</v>
      </c>
      <c r="AG2248" s="2"/>
      <c r="AI2248" s="7"/>
    </row>
    <row r="2249" spans="1:35" ht="11" customHeight="1" outlineLevel="1" x14ac:dyDescent="0.25">
      <c r="A2249" t="s">
        <v>2690</v>
      </c>
      <c r="C2249" s="2" t="s">
        <v>12455</v>
      </c>
      <c r="D2249" s="2">
        <v>180</v>
      </c>
      <c r="E2249" s="7">
        <v>1987</v>
      </c>
      <c r="F2249" s="5" t="s">
        <v>5279</v>
      </c>
      <c r="H2249" s="5" t="s">
        <v>5398</v>
      </c>
      <c r="I2249" s="6" t="s">
        <v>7593</v>
      </c>
      <c r="J2249" s="6" t="s">
        <v>7078</v>
      </c>
      <c r="K2249" s="17">
        <v>6</v>
      </c>
      <c r="L2249" s="17" t="s">
        <v>7730</v>
      </c>
      <c r="M2249" s="9">
        <v>3.2</v>
      </c>
      <c r="N2249" s="9"/>
      <c r="O2249" s="21"/>
      <c r="Q2249" s="29"/>
      <c r="U2249" s="17"/>
      <c r="V2249" s="2"/>
      <c r="Y2249" t="str">
        <f t="shared" si="148"/>
        <v/>
      </c>
      <c r="AA2249" t="str">
        <f t="shared" si="149"/>
        <v/>
      </c>
      <c r="AC2249" s="7"/>
      <c r="AD2249" t="s">
        <v>7593</v>
      </c>
      <c r="AE2249">
        <f t="shared" si="151"/>
        <v>0</v>
      </c>
      <c r="AG2249" s="2"/>
      <c r="AI2249" s="7"/>
    </row>
    <row r="2250" spans="1:35" ht="11" customHeight="1" outlineLevel="1" x14ac:dyDescent="0.25">
      <c r="A2250" t="s">
        <v>2690</v>
      </c>
      <c r="C2250" s="2" t="s">
        <v>12455</v>
      </c>
      <c r="D2250" s="2">
        <v>195</v>
      </c>
      <c r="E2250" s="7">
        <v>1988</v>
      </c>
      <c r="F2250" s="5" t="s">
        <v>2621</v>
      </c>
      <c r="H2250" s="5" t="s">
        <v>5398</v>
      </c>
      <c r="I2250" s="6" t="s">
        <v>7593</v>
      </c>
      <c r="J2250" s="6" t="s">
        <v>7636</v>
      </c>
      <c r="K2250" s="17">
        <v>6</v>
      </c>
      <c r="L2250" s="17" t="s">
        <v>7730</v>
      </c>
      <c r="M2250" s="9">
        <v>1.6</v>
      </c>
      <c r="N2250" s="9"/>
      <c r="O2250" s="21"/>
      <c r="Q2250" s="29"/>
      <c r="U2250" s="17"/>
      <c r="V2250" s="2"/>
      <c r="Y2250" t="str">
        <f t="shared" si="148"/>
        <v/>
      </c>
      <c r="AA2250" t="str">
        <f t="shared" si="149"/>
        <v/>
      </c>
      <c r="AC2250" s="7"/>
      <c r="AD2250" t="s">
        <v>7593</v>
      </c>
      <c r="AE2250">
        <f t="shared" si="151"/>
        <v>0</v>
      </c>
      <c r="AG2250" s="2"/>
      <c r="AI2250" s="7"/>
    </row>
    <row r="2251" spans="1:35" ht="11" customHeight="1" outlineLevel="1" x14ac:dyDescent="0.25">
      <c r="A2251" t="s">
        <v>2690</v>
      </c>
      <c r="C2251" s="2" t="s">
        <v>12455</v>
      </c>
      <c r="D2251" s="2" t="s">
        <v>20134</v>
      </c>
      <c r="E2251" s="7">
        <v>1989</v>
      </c>
      <c r="F2251" s="5" t="s">
        <v>20133</v>
      </c>
      <c r="H2251" s="5" t="s">
        <v>5398</v>
      </c>
      <c r="I2251" s="6" t="s">
        <v>7593</v>
      </c>
      <c r="J2251" s="6" t="s">
        <v>20135</v>
      </c>
      <c r="K2251" s="17">
        <v>6</v>
      </c>
      <c r="L2251" s="17" t="s">
        <v>7730</v>
      </c>
      <c r="M2251" s="9">
        <v>5.6</v>
      </c>
      <c r="N2251" s="9"/>
      <c r="O2251" s="21"/>
      <c r="Q2251" s="29"/>
      <c r="U2251" s="17"/>
      <c r="V2251" s="2"/>
      <c r="Y2251">
        <f t="shared" si="148"/>
        <v>1</v>
      </c>
      <c r="AA2251" t="str">
        <f t="shared" si="149"/>
        <v/>
      </c>
      <c r="AC2251" s="7"/>
      <c r="AD2251" t="s">
        <v>7593</v>
      </c>
      <c r="AE2251">
        <f t="shared" si="151"/>
        <v>0</v>
      </c>
      <c r="AG2251" s="2"/>
      <c r="AI2251" s="7"/>
    </row>
    <row r="2252" spans="1:35" ht="11" customHeight="1" outlineLevel="1" x14ac:dyDescent="0.25">
      <c r="A2252" t="s">
        <v>2690</v>
      </c>
      <c r="C2252" s="2" t="s">
        <v>12455</v>
      </c>
      <c r="D2252" s="2" t="s">
        <v>20126</v>
      </c>
      <c r="E2252" s="7">
        <v>1990</v>
      </c>
      <c r="F2252" s="5" t="s">
        <v>20127</v>
      </c>
      <c r="H2252" s="5" t="s">
        <v>5398</v>
      </c>
      <c r="I2252" s="6" t="s">
        <v>7593</v>
      </c>
      <c r="J2252" s="6" t="s">
        <v>20128</v>
      </c>
      <c r="K2252" s="17">
        <v>6</v>
      </c>
      <c r="L2252" s="17" t="s">
        <v>7730</v>
      </c>
      <c r="M2252" s="9">
        <v>5</v>
      </c>
      <c r="N2252" s="9"/>
      <c r="O2252" s="21"/>
      <c r="Q2252" s="29"/>
      <c r="U2252" s="17"/>
      <c r="V2252" s="2"/>
      <c r="Y2252" t="str">
        <f t="shared" si="148"/>
        <v/>
      </c>
      <c r="AA2252">
        <f t="shared" si="149"/>
        <v>1</v>
      </c>
      <c r="AC2252" s="7"/>
      <c r="AD2252" t="s">
        <v>7593</v>
      </c>
      <c r="AE2252">
        <f t="shared" si="151"/>
        <v>0</v>
      </c>
      <c r="AG2252" s="2"/>
      <c r="AI2252" s="7"/>
    </row>
    <row r="2253" spans="1:35" ht="11" customHeight="1" outlineLevel="1" x14ac:dyDescent="0.25">
      <c r="A2253" t="s">
        <v>2690</v>
      </c>
      <c r="C2253" s="2" t="s">
        <v>12455</v>
      </c>
      <c r="D2253" s="2">
        <v>232</v>
      </c>
      <c r="E2253" s="7">
        <v>1990</v>
      </c>
      <c r="F2253" s="5" t="s">
        <v>2621</v>
      </c>
      <c r="H2253" s="5" t="s">
        <v>5398</v>
      </c>
      <c r="I2253" s="6" t="s">
        <v>7593</v>
      </c>
      <c r="J2253" s="6" t="s">
        <v>7637</v>
      </c>
      <c r="K2253" s="17">
        <v>6</v>
      </c>
      <c r="L2253" s="17" t="s">
        <v>7730</v>
      </c>
      <c r="M2253" s="9">
        <v>4.5</v>
      </c>
      <c r="N2253" s="9"/>
      <c r="O2253" s="21"/>
      <c r="Q2253" s="29"/>
      <c r="U2253" s="17"/>
      <c r="V2253" s="2"/>
      <c r="Y2253" t="str">
        <f t="shared" si="148"/>
        <v/>
      </c>
      <c r="AA2253" t="str">
        <f t="shared" si="149"/>
        <v/>
      </c>
      <c r="AC2253" s="7"/>
      <c r="AD2253" t="s">
        <v>7593</v>
      </c>
      <c r="AE2253">
        <f t="shared" si="151"/>
        <v>0</v>
      </c>
      <c r="AG2253" s="2"/>
      <c r="AI2253" s="7"/>
    </row>
    <row r="2254" spans="1:35" ht="11" customHeight="1" outlineLevel="1" x14ac:dyDescent="0.25">
      <c r="A2254" t="s">
        <v>2690</v>
      </c>
      <c r="C2254" s="2" t="s">
        <v>12455</v>
      </c>
      <c r="D2254" s="2" t="s">
        <v>19985</v>
      </c>
      <c r="E2254" s="7">
        <v>1990</v>
      </c>
      <c r="F2254" s="5" t="s">
        <v>19984</v>
      </c>
      <c r="H2254" s="5" t="s">
        <v>5398</v>
      </c>
      <c r="I2254" s="6" t="s">
        <v>7593</v>
      </c>
      <c r="J2254" s="6" t="s">
        <v>7078</v>
      </c>
      <c r="K2254" s="17">
        <v>6</v>
      </c>
      <c r="L2254" s="17" t="s">
        <v>7730</v>
      </c>
      <c r="M2254" s="9">
        <v>8.3000000000000007</v>
      </c>
      <c r="N2254" s="9"/>
      <c r="O2254" s="21"/>
      <c r="Q2254" s="29"/>
      <c r="U2254" s="17"/>
      <c r="V2254" s="2"/>
      <c r="Y2254" t="str">
        <f t="shared" si="148"/>
        <v/>
      </c>
      <c r="AA2254" t="str">
        <f t="shared" si="149"/>
        <v/>
      </c>
      <c r="AC2254" s="7"/>
      <c r="AD2254" t="s">
        <v>7593</v>
      </c>
      <c r="AE2254">
        <f t="shared" si="151"/>
        <v>0</v>
      </c>
      <c r="AG2254" s="2"/>
      <c r="AI2254" s="7"/>
    </row>
    <row r="2255" spans="1:35" ht="11" customHeight="1" outlineLevel="1" x14ac:dyDescent="0.25">
      <c r="A2255" t="s">
        <v>2690</v>
      </c>
      <c r="C2255" s="2" t="s">
        <v>12455</v>
      </c>
      <c r="D2255" s="2">
        <v>237</v>
      </c>
      <c r="E2255" s="7">
        <v>1990</v>
      </c>
      <c r="F2255" s="5" t="s">
        <v>2348</v>
      </c>
      <c r="H2255" s="5" t="s">
        <v>5398</v>
      </c>
      <c r="I2255" s="6" t="s">
        <v>7593</v>
      </c>
      <c r="J2255" s="6" t="s">
        <v>7078</v>
      </c>
      <c r="K2255" s="17">
        <v>6</v>
      </c>
      <c r="L2255" s="17" t="s">
        <v>7730</v>
      </c>
      <c r="M2255" s="9">
        <v>1.7</v>
      </c>
      <c r="N2255" s="9"/>
      <c r="O2255" s="21"/>
      <c r="Q2255" s="29"/>
      <c r="U2255" s="17"/>
      <c r="V2255" s="2"/>
      <c r="Y2255" t="str">
        <f t="shared" ref="Y2255:Y2318" si="152">IF(COUNTIF(F2255,"*fdc*"),1,"")</f>
        <v/>
      </c>
      <c r="AA2255" t="str">
        <f t="shared" ref="AA2255:AA2318" si="153">IF(COUNTIF(F2255,"*s/s*"),1,"")</f>
        <v/>
      </c>
      <c r="AC2255" s="7"/>
      <c r="AD2255" t="s">
        <v>7593</v>
      </c>
      <c r="AE2255">
        <f t="shared" si="151"/>
        <v>0</v>
      </c>
      <c r="AG2255" s="2"/>
      <c r="AI2255" s="7"/>
    </row>
    <row r="2256" spans="1:35" ht="11" customHeight="1" outlineLevel="1" x14ac:dyDescent="0.25">
      <c r="A2256" t="s">
        <v>2690</v>
      </c>
      <c r="C2256" s="2" t="s">
        <v>12455</v>
      </c>
      <c r="D2256" s="2">
        <v>238</v>
      </c>
      <c r="E2256" s="7">
        <v>1990</v>
      </c>
      <c r="F2256" s="5" t="s">
        <v>2621</v>
      </c>
      <c r="H2256" s="5" t="s">
        <v>5398</v>
      </c>
      <c r="I2256" s="6" t="s">
        <v>7593</v>
      </c>
      <c r="J2256" s="6" t="s">
        <v>7078</v>
      </c>
      <c r="K2256" s="17">
        <v>6</v>
      </c>
      <c r="L2256" s="17" t="s">
        <v>7730</v>
      </c>
      <c r="M2256" s="9">
        <v>1.7</v>
      </c>
      <c r="N2256" s="9"/>
      <c r="O2256" s="21"/>
      <c r="Q2256" s="29"/>
      <c r="U2256" s="17"/>
      <c r="V2256" s="2"/>
      <c r="Y2256" t="str">
        <f t="shared" si="152"/>
        <v/>
      </c>
      <c r="AA2256" t="str">
        <f t="shared" si="153"/>
        <v/>
      </c>
      <c r="AC2256" s="7"/>
      <c r="AD2256" t="s">
        <v>7593</v>
      </c>
      <c r="AE2256">
        <f t="shared" si="151"/>
        <v>0</v>
      </c>
      <c r="AG2256" s="2"/>
      <c r="AI2256" s="7"/>
    </row>
    <row r="2257" spans="1:35" ht="11" customHeight="1" outlineLevel="1" x14ac:dyDescent="0.25">
      <c r="A2257" t="s">
        <v>2690</v>
      </c>
      <c r="C2257" s="2" t="s">
        <v>12455</v>
      </c>
      <c r="D2257" s="2">
        <v>239</v>
      </c>
      <c r="E2257" s="7">
        <v>1990</v>
      </c>
      <c r="F2257" s="8" t="s">
        <v>1675</v>
      </c>
      <c r="H2257" s="5" t="s">
        <v>5398</v>
      </c>
      <c r="I2257" s="6" t="s">
        <v>7593</v>
      </c>
      <c r="J2257" s="6" t="s">
        <v>7078</v>
      </c>
      <c r="K2257" s="17">
        <v>6</v>
      </c>
      <c r="L2257" s="17" t="s">
        <v>7730</v>
      </c>
      <c r="M2257" s="9">
        <v>1.7</v>
      </c>
      <c r="N2257" s="9"/>
      <c r="O2257" s="21"/>
      <c r="Q2257" s="29"/>
      <c r="U2257" s="17"/>
      <c r="V2257" s="2"/>
      <c r="Y2257" t="str">
        <f t="shared" si="152"/>
        <v/>
      </c>
      <c r="AA2257" t="str">
        <f t="shared" si="153"/>
        <v/>
      </c>
      <c r="AC2257" s="7"/>
      <c r="AD2257" t="s">
        <v>7593</v>
      </c>
      <c r="AE2257">
        <f t="shared" si="151"/>
        <v>0</v>
      </c>
      <c r="AG2257" s="2"/>
      <c r="AI2257" s="7"/>
    </row>
    <row r="2258" spans="1:35" ht="11" customHeight="1" outlineLevel="1" x14ac:dyDescent="0.25">
      <c r="A2258" t="s">
        <v>2690</v>
      </c>
      <c r="C2258" s="2" t="s">
        <v>12455</v>
      </c>
      <c r="D2258" s="2" t="s">
        <v>20124</v>
      </c>
      <c r="E2258" s="7">
        <v>1990</v>
      </c>
      <c r="F2258" s="5" t="s">
        <v>20125</v>
      </c>
      <c r="H2258" s="5" t="s">
        <v>5398</v>
      </c>
      <c r="I2258" s="6" t="s">
        <v>7593</v>
      </c>
      <c r="J2258" s="6" t="s">
        <v>7078</v>
      </c>
      <c r="K2258" s="17">
        <v>6</v>
      </c>
      <c r="L2258" s="17" t="s">
        <v>7730</v>
      </c>
      <c r="M2258" s="9">
        <v>3</v>
      </c>
      <c r="N2258" s="9"/>
      <c r="O2258" s="21"/>
      <c r="Q2258" s="29"/>
      <c r="U2258" s="17"/>
      <c r="V2258" s="2"/>
      <c r="Y2258">
        <f t="shared" si="152"/>
        <v>1</v>
      </c>
      <c r="AA2258" t="str">
        <f t="shared" si="153"/>
        <v/>
      </c>
      <c r="AC2258" s="7"/>
      <c r="AD2258" t="s">
        <v>7593</v>
      </c>
      <c r="AE2258">
        <f t="shared" si="151"/>
        <v>0</v>
      </c>
      <c r="AG2258" s="2"/>
      <c r="AI2258" s="7"/>
    </row>
    <row r="2259" spans="1:35" ht="11" customHeight="1" outlineLevel="1" x14ac:dyDescent="0.25">
      <c r="A2259" t="s">
        <v>2690</v>
      </c>
      <c r="C2259" s="2" t="s">
        <v>12455</v>
      </c>
      <c r="D2259" s="2">
        <v>294</v>
      </c>
      <c r="E2259" s="7">
        <v>1993</v>
      </c>
      <c r="F2259" s="5" t="s">
        <v>5139</v>
      </c>
      <c r="H2259" s="5" t="s">
        <v>5398</v>
      </c>
      <c r="I2259" s="6" t="s">
        <v>7609</v>
      </c>
      <c r="J2259" s="6" t="s">
        <v>7638</v>
      </c>
      <c r="K2259" s="17">
        <v>5</v>
      </c>
      <c r="L2259" s="17" t="s">
        <v>7730</v>
      </c>
      <c r="M2259" s="9">
        <v>1.3</v>
      </c>
      <c r="N2259" s="9"/>
      <c r="O2259" s="21"/>
      <c r="Q2259" s="29"/>
      <c r="U2259" s="17"/>
      <c r="V2259" s="2"/>
      <c r="Y2259" t="str">
        <f t="shared" si="152"/>
        <v/>
      </c>
      <c r="AA2259" t="str">
        <f t="shared" si="153"/>
        <v/>
      </c>
      <c r="AC2259" s="7"/>
      <c r="AD2259" t="s">
        <v>7609</v>
      </c>
      <c r="AE2259">
        <f t="shared" si="151"/>
        <v>0</v>
      </c>
      <c r="AG2259" s="2"/>
      <c r="AI2259" s="7"/>
    </row>
    <row r="2260" spans="1:35" ht="11" customHeight="1" outlineLevel="1" x14ac:dyDescent="0.25">
      <c r="A2260" t="s">
        <v>2690</v>
      </c>
      <c r="C2260" s="2" t="s">
        <v>12455</v>
      </c>
      <c r="D2260" s="2">
        <v>295</v>
      </c>
      <c r="E2260" s="7">
        <v>1993</v>
      </c>
      <c r="F2260" s="5" t="s">
        <v>5240</v>
      </c>
      <c r="H2260" s="5" t="s">
        <v>5398</v>
      </c>
      <c r="I2260" s="6" t="s">
        <v>7609</v>
      </c>
      <c r="J2260" s="6" t="s">
        <v>7638</v>
      </c>
      <c r="K2260" s="17">
        <v>5</v>
      </c>
      <c r="L2260" s="17" t="s">
        <v>7730</v>
      </c>
      <c r="M2260" s="9">
        <v>1.3</v>
      </c>
      <c r="N2260" s="9"/>
      <c r="O2260" s="21"/>
      <c r="Q2260" s="29"/>
      <c r="U2260" s="17"/>
      <c r="V2260" s="2"/>
      <c r="Y2260" t="str">
        <f t="shared" si="152"/>
        <v/>
      </c>
      <c r="AA2260" t="str">
        <f t="shared" si="153"/>
        <v/>
      </c>
      <c r="AC2260" s="7"/>
      <c r="AD2260" t="s">
        <v>7609</v>
      </c>
      <c r="AE2260">
        <f t="shared" si="151"/>
        <v>0</v>
      </c>
      <c r="AG2260" s="2"/>
      <c r="AI2260" s="7"/>
    </row>
    <row r="2261" spans="1:35" ht="11" customHeight="1" outlineLevel="1" x14ac:dyDescent="0.25">
      <c r="A2261" t="s">
        <v>2690</v>
      </c>
      <c r="C2261" s="2" t="s">
        <v>12455</v>
      </c>
      <c r="D2261" s="2">
        <v>296</v>
      </c>
      <c r="E2261" s="7">
        <v>1993</v>
      </c>
      <c r="F2261" s="5" t="s">
        <v>5072</v>
      </c>
      <c r="H2261" s="5" t="s">
        <v>5398</v>
      </c>
      <c r="I2261" s="6" t="s">
        <v>7609</v>
      </c>
      <c r="J2261" s="6" t="s">
        <v>7638</v>
      </c>
      <c r="K2261" s="17">
        <v>5</v>
      </c>
      <c r="L2261" s="17" t="s">
        <v>7730</v>
      </c>
      <c r="M2261" s="9">
        <v>1.3</v>
      </c>
      <c r="N2261" s="9"/>
      <c r="O2261" s="21"/>
      <c r="Q2261" s="29"/>
      <c r="U2261" s="17"/>
      <c r="V2261" s="2"/>
      <c r="Y2261" t="str">
        <f t="shared" si="152"/>
        <v/>
      </c>
      <c r="AA2261" t="str">
        <f t="shared" si="153"/>
        <v/>
      </c>
      <c r="AC2261" s="7"/>
      <c r="AD2261" t="s">
        <v>7609</v>
      </c>
      <c r="AE2261">
        <f t="shared" si="151"/>
        <v>0</v>
      </c>
      <c r="AG2261" s="2"/>
      <c r="AI2261" s="7"/>
    </row>
    <row r="2262" spans="1:35" ht="11" customHeight="1" outlineLevel="1" x14ac:dyDescent="0.25">
      <c r="A2262" t="s">
        <v>2690</v>
      </c>
      <c r="C2262" s="2" t="s">
        <v>12455</v>
      </c>
      <c r="D2262" s="2">
        <v>297</v>
      </c>
      <c r="E2262" s="7">
        <v>1993</v>
      </c>
      <c r="F2262" s="8" t="s">
        <v>22054</v>
      </c>
      <c r="H2262" s="5" t="s">
        <v>5398</v>
      </c>
      <c r="I2262" s="6" t="s">
        <v>7609</v>
      </c>
      <c r="J2262" s="6" t="s">
        <v>7638</v>
      </c>
      <c r="K2262" s="17">
        <v>5</v>
      </c>
      <c r="L2262" s="17" t="s">
        <v>7730</v>
      </c>
      <c r="M2262" s="9">
        <v>1.3</v>
      </c>
      <c r="N2262" s="9"/>
      <c r="O2262" s="21"/>
      <c r="Q2262" s="29"/>
      <c r="U2262" s="17"/>
      <c r="V2262" s="2"/>
      <c r="Y2262" t="str">
        <f t="shared" si="152"/>
        <v/>
      </c>
      <c r="AA2262" t="str">
        <f t="shared" si="153"/>
        <v/>
      </c>
      <c r="AC2262" s="7"/>
      <c r="AD2262" t="s">
        <v>7609</v>
      </c>
      <c r="AE2262">
        <f t="shared" si="151"/>
        <v>0</v>
      </c>
      <c r="AG2262" s="2"/>
      <c r="AI2262" s="7"/>
    </row>
    <row r="2263" spans="1:35" ht="11" customHeight="1" outlineLevel="1" x14ac:dyDescent="0.25">
      <c r="A2263" t="s">
        <v>2690</v>
      </c>
      <c r="C2263" s="2" t="s">
        <v>12455</v>
      </c>
      <c r="D2263" s="2">
        <v>298</v>
      </c>
      <c r="E2263" s="7">
        <v>1993</v>
      </c>
      <c r="F2263" s="8" t="s">
        <v>4647</v>
      </c>
      <c r="H2263" s="5" t="s">
        <v>5398</v>
      </c>
      <c r="I2263" s="6" t="s">
        <v>7609</v>
      </c>
      <c r="J2263" s="6" t="s">
        <v>7638</v>
      </c>
      <c r="K2263" s="17">
        <v>5</v>
      </c>
      <c r="L2263" s="17" t="s">
        <v>7730</v>
      </c>
      <c r="M2263" s="9">
        <v>1.3</v>
      </c>
      <c r="N2263" s="9"/>
      <c r="O2263" s="21"/>
      <c r="Q2263" s="29"/>
      <c r="U2263" s="17"/>
      <c r="V2263" s="2"/>
      <c r="Y2263" t="str">
        <f t="shared" si="152"/>
        <v/>
      </c>
      <c r="AA2263" t="str">
        <f t="shared" si="153"/>
        <v/>
      </c>
      <c r="AC2263" s="7"/>
      <c r="AD2263" t="s">
        <v>7609</v>
      </c>
      <c r="AE2263">
        <f t="shared" si="151"/>
        <v>0</v>
      </c>
      <c r="AG2263" s="2"/>
      <c r="AI2263" s="7"/>
    </row>
    <row r="2264" spans="1:35" ht="11" customHeight="1" outlineLevel="1" x14ac:dyDescent="0.25">
      <c r="A2264" t="s">
        <v>2690</v>
      </c>
      <c r="C2264" s="2" t="s">
        <v>12455</v>
      </c>
      <c r="D2264" s="2" t="s">
        <v>7640</v>
      </c>
      <c r="E2264" s="7">
        <v>1994</v>
      </c>
      <c r="F2264" s="5" t="s">
        <v>753</v>
      </c>
      <c r="H2264" s="5" t="s">
        <v>5398</v>
      </c>
      <c r="I2264" s="6" t="s">
        <v>7593</v>
      </c>
      <c r="J2264" s="6" t="s">
        <v>7639</v>
      </c>
      <c r="K2264" s="17">
        <v>6</v>
      </c>
      <c r="L2264" s="17" t="s">
        <v>7730</v>
      </c>
      <c r="M2264" s="9">
        <v>9.5</v>
      </c>
      <c r="N2264" s="9"/>
      <c r="O2264" s="21"/>
      <c r="Q2264" s="29"/>
      <c r="U2264" s="17"/>
      <c r="V2264" s="2"/>
      <c r="Y2264" t="str">
        <f t="shared" si="152"/>
        <v/>
      </c>
      <c r="AA2264">
        <f t="shared" si="153"/>
        <v>1</v>
      </c>
      <c r="AC2264" s="7"/>
      <c r="AD2264" t="s">
        <v>7593</v>
      </c>
      <c r="AE2264">
        <f t="shared" si="151"/>
        <v>0</v>
      </c>
      <c r="AG2264" s="2"/>
      <c r="AI2264" s="7"/>
    </row>
    <row r="2265" spans="1:35" ht="11" customHeight="1" outlineLevel="1" x14ac:dyDescent="0.25">
      <c r="A2265" t="s">
        <v>2690</v>
      </c>
      <c r="C2265" s="2" t="s">
        <v>12455</v>
      </c>
      <c r="D2265" s="2" t="s">
        <v>7642</v>
      </c>
      <c r="E2265" s="7">
        <v>1995</v>
      </c>
      <c r="F2265" s="5" t="s">
        <v>753</v>
      </c>
      <c r="H2265" s="5" t="s">
        <v>5398</v>
      </c>
      <c r="I2265" s="6" t="s">
        <v>7643</v>
      </c>
      <c r="J2265" s="6" t="s">
        <v>7641</v>
      </c>
      <c r="K2265" s="17">
        <v>2</v>
      </c>
      <c r="L2265" s="17" t="s">
        <v>7730</v>
      </c>
      <c r="M2265" s="9">
        <v>3</v>
      </c>
      <c r="N2265" s="9"/>
      <c r="O2265" s="21"/>
      <c r="Q2265" s="29"/>
      <c r="S2265">
        <v>1</v>
      </c>
      <c r="T2265">
        <v>1</v>
      </c>
      <c r="U2265" s="17"/>
      <c r="V2265" s="2"/>
      <c r="Y2265" t="str">
        <f t="shared" si="152"/>
        <v/>
      </c>
      <c r="AA2265">
        <f t="shared" si="153"/>
        <v>1</v>
      </c>
      <c r="AB2265">
        <v>1</v>
      </c>
      <c r="AC2265" s="7"/>
      <c r="AD2265" t="s">
        <v>7643</v>
      </c>
      <c r="AE2265">
        <f t="shared" si="151"/>
        <v>0</v>
      </c>
      <c r="AG2265" s="2"/>
      <c r="AI2265" s="7"/>
    </row>
    <row r="2266" spans="1:35" ht="11" customHeight="1" outlineLevel="1" x14ac:dyDescent="0.25">
      <c r="A2266" t="s">
        <v>2690</v>
      </c>
      <c r="C2266" s="2" t="s">
        <v>12455</v>
      </c>
      <c r="D2266" s="2" t="s">
        <v>7642</v>
      </c>
      <c r="E2266" s="7">
        <v>1995</v>
      </c>
      <c r="F2266" s="5" t="s">
        <v>21639</v>
      </c>
      <c r="H2266" s="5" t="s">
        <v>5398</v>
      </c>
      <c r="I2266" s="6" t="s">
        <v>7643</v>
      </c>
      <c r="J2266" s="6" t="s">
        <v>7641</v>
      </c>
      <c r="K2266" s="17">
        <v>2</v>
      </c>
      <c r="L2266" s="17" t="s">
        <v>7730</v>
      </c>
      <c r="M2266" s="9">
        <v>3</v>
      </c>
      <c r="N2266" s="9"/>
      <c r="O2266" s="21"/>
      <c r="Q2266" s="29"/>
      <c r="U2266" s="17"/>
      <c r="V2266" s="2"/>
      <c r="Y2266">
        <f t="shared" si="152"/>
        <v>1</v>
      </c>
      <c r="AA2266">
        <f t="shared" si="153"/>
        <v>1</v>
      </c>
      <c r="AB2266">
        <v>1</v>
      </c>
      <c r="AC2266" s="7"/>
      <c r="AD2266" t="s">
        <v>7643</v>
      </c>
      <c r="AE2266">
        <f t="shared" si="151"/>
        <v>0</v>
      </c>
      <c r="AG2266" s="2"/>
      <c r="AI2266" s="7"/>
    </row>
    <row r="2267" spans="1:35" ht="11" customHeight="1" outlineLevel="1" x14ac:dyDescent="0.25">
      <c r="A2267" t="s">
        <v>2690</v>
      </c>
      <c r="C2267" s="2" t="s">
        <v>12455</v>
      </c>
      <c r="D2267" s="2">
        <v>500</v>
      </c>
      <c r="E2267" s="7">
        <v>2014</v>
      </c>
      <c r="F2267" s="5" t="s">
        <v>2621</v>
      </c>
      <c r="H2267" s="5" t="s">
        <v>5398</v>
      </c>
      <c r="I2267" s="6" t="s">
        <v>7593</v>
      </c>
      <c r="J2267" s="6" t="s">
        <v>7644</v>
      </c>
      <c r="K2267" s="17">
        <v>6</v>
      </c>
      <c r="L2267" s="17" t="s">
        <v>7730</v>
      </c>
      <c r="M2267" s="9">
        <v>2.75</v>
      </c>
      <c r="N2267" s="9"/>
      <c r="O2267" s="21"/>
      <c r="Q2267" s="29"/>
      <c r="U2267" s="17"/>
      <c r="V2267" s="2"/>
      <c r="Y2267" t="str">
        <f t="shared" si="152"/>
        <v/>
      </c>
      <c r="AA2267" t="str">
        <f t="shared" si="153"/>
        <v/>
      </c>
      <c r="AC2267" s="7"/>
      <c r="AD2267" t="s">
        <v>7593</v>
      </c>
      <c r="AE2267">
        <f t="shared" si="151"/>
        <v>0</v>
      </c>
      <c r="AG2267" s="2"/>
      <c r="AI2267" s="7"/>
    </row>
    <row r="2268" spans="1:35" ht="11" customHeight="1" outlineLevel="1" x14ac:dyDescent="0.25">
      <c r="A2268" t="s">
        <v>2690</v>
      </c>
      <c r="C2268" s="2" t="s">
        <v>12455</v>
      </c>
      <c r="D2268" s="2">
        <v>501</v>
      </c>
      <c r="E2268" s="7">
        <v>2014</v>
      </c>
      <c r="F2268" s="5" t="s">
        <v>2621</v>
      </c>
      <c r="H2268" s="5" t="s">
        <v>5398</v>
      </c>
      <c r="I2268" s="6" t="s">
        <v>7593</v>
      </c>
      <c r="J2268" s="6" t="s">
        <v>7644</v>
      </c>
      <c r="K2268" s="17">
        <v>6</v>
      </c>
      <c r="L2268" s="17" t="s">
        <v>7730</v>
      </c>
      <c r="M2268" s="9">
        <v>2.75</v>
      </c>
      <c r="N2268" s="9"/>
      <c r="O2268" s="21"/>
      <c r="Q2268" s="29"/>
      <c r="U2268" s="17"/>
      <c r="V2268" s="2"/>
      <c r="Y2268" t="str">
        <f t="shared" si="152"/>
        <v/>
      </c>
      <c r="AA2268" t="str">
        <f t="shared" si="153"/>
        <v/>
      </c>
      <c r="AC2268" s="7"/>
      <c r="AD2268" t="s">
        <v>7593</v>
      </c>
      <c r="AE2268">
        <f t="shared" si="151"/>
        <v>0</v>
      </c>
      <c r="AG2268" s="2"/>
      <c r="AI2268" s="7"/>
    </row>
    <row r="2269" spans="1:35" ht="11" customHeight="1" outlineLevel="1" x14ac:dyDescent="0.25">
      <c r="A2269" t="s">
        <v>2690</v>
      </c>
      <c r="C2269" s="2" t="s">
        <v>12455</v>
      </c>
      <c r="D2269" s="2">
        <v>502</v>
      </c>
      <c r="E2269" s="7">
        <v>2014</v>
      </c>
      <c r="F2269" s="8" t="s">
        <v>22042</v>
      </c>
      <c r="H2269" s="5" t="s">
        <v>5398</v>
      </c>
      <c r="I2269" s="6" t="s">
        <v>7593</v>
      </c>
      <c r="J2269" s="6" t="s">
        <v>7644</v>
      </c>
      <c r="K2269" s="17">
        <v>6</v>
      </c>
      <c r="L2269" s="17" t="s">
        <v>7730</v>
      </c>
      <c r="M2269" s="9">
        <v>2.75</v>
      </c>
      <c r="N2269" s="9"/>
      <c r="O2269" s="21"/>
      <c r="Q2269" s="29"/>
      <c r="U2269" s="17"/>
      <c r="V2269" s="2"/>
      <c r="Y2269" t="str">
        <f t="shared" si="152"/>
        <v/>
      </c>
      <c r="AA2269" t="str">
        <f t="shared" si="153"/>
        <v/>
      </c>
      <c r="AC2269" s="7"/>
      <c r="AD2269" t="s">
        <v>7593</v>
      </c>
      <c r="AE2269">
        <f t="shared" si="151"/>
        <v>0</v>
      </c>
      <c r="AG2269" s="2"/>
      <c r="AI2269" s="7"/>
    </row>
    <row r="2270" spans="1:35" ht="11" customHeight="1" outlineLevel="1" x14ac:dyDescent="0.25">
      <c r="A2270" t="s">
        <v>2690</v>
      </c>
      <c r="C2270" s="2" t="s">
        <v>12455</v>
      </c>
      <c r="D2270" s="2">
        <v>503</v>
      </c>
      <c r="E2270" s="7">
        <v>2014</v>
      </c>
      <c r="F2270" s="8" t="s">
        <v>22055</v>
      </c>
      <c r="H2270" s="5" t="s">
        <v>5398</v>
      </c>
      <c r="I2270" s="6" t="s">
        <v>7593</v>
      </c>
      <c r="J2270" s="6" t="s">
        <v>7644</v>
      </c>
      <c r="K2270" s="17">
        <v>6</v>
      </c>
      <c r="L2270" s="17" t="s">
        <v>7730</v>
      </c>
      <c r="M2270" s="9">
        <v>2.75</v>
      </c>
      <c r="N2270" s="9"/>
      <c r="O2270" s="21"/>
      <c r="Q2270" s="29"/>
      <c r="U2270" s="17"/>
      <c r="V2270" s="2"/>
      <c r="Y2270" t="str">
        <f t="shared" si="152"/>
        <v/>
      </c>
      <c r="AA2270" t="str">
        <f t="shared" si="153"/>
        <v/>
      </c>
      <c r="AC2270" s="7"/>
      <c r="AD2270" t="s">
        <v>7593</v>
      </c>
      <c r="AE2270">
        <f t="shared" si="151"/>
        <v>0</v>
      </c>
      <c r="AG2270" s="2"/>
      <c r="AI2270" s="7"/>
    </row>
    <row r="2271" spans="1:35" ht="11" customHeight="1" outlineLevel="1" x14ac:dyDescent="0.25">
      <c r="A2271" t="s">
        <v>2690</v>
      </c>
      <c r="C2271" s="2" t="s">
        <v>12455</v>
      </c>
      <c r="D2271" s="2" t="s">
        <v>20122</v>
      </c>
      <c r="E2271" s="7">
        <v>2014</v>
      </c>
      <c r="F2271" s="5" t="s">
        <v>20123</v>
      </c>
      <c r="H2271" s="5" t="s">
        <v>5398</v>
      </c>
      <c r="I2271" s="6" t="s">
        <v>7593</v>
      </c>
      <c r="J2271" s="6" t="s">
        <v>7644</v>
      </c>
      <c r="K2271" s="17">
        <v>6</v>
      </c>
      <c r="L2271" s="17" t="s">
        <v>7730</v>
      </c>
      <c r="M2271" s="9">
        <v>2.5</v>
      </c>
      <c r="N2271" s="9"/>
      <c r="O2271" s="21"/>
      <c r="Q2271" s="29"/>
      <c r="U2271" s="17"/>
      <c r="V2271" s="2"/>
      <c r="Y2271">
        <f t="shared" si="152"/>
        <v>1</v>
      </c>
      <c r="AA2271" t="str">
        <f t="shared" si="153"/>
        <v/>
      </c>
      <c r="AC2271" s="7"/>
      <c r="AD2271" t="s">
        <v>7593</v>
      </c>
      <c r="AE2271">
        <f t="shared" si="151"/>
        <v>0</v>
      </c>
      <c r="AG2271" s="2"/>
      <c r="AI2271" s="7"/>
    </row>
    <row r="2272" spans="1:35" ht="11" customHeight="1" outlineLevel="1" x14ac:dyDescent="0.25">
      <c r="A2272" t="s">
        <v>2690</v>
      </c>
      <c r="C2272" s="2" t="s">
        <v>12455</v>
      </c>
      <c r="D2272" s="2" t="s">
        <v>7646</v>
      </c>
      <c r="E2272" s="7">
        <v>2017</v>
      </c>
      <c r="F2272" s="5" t="s">
        <v>15443</v>
      </c>
      <c r="H2272" s="5" t="s">
        <v>5398</v>
      </c>
      <c r="I2272" s="6" t="s">
        <v>7593</v>
      </c>
      <c r="J2272" s="6" t="s">
        <v>7645</v>
      </c>
      <c r="K2272" s="17">
        <v>5</v>
      </c>
      <c r="L2272" s="17" t="s">
        <v>7730</v>
      </c>
      <c r="M2272" s="9">
        <v>9</v>
      </c>
      <c r="N2272" s="9"/>
      <c r="O2272" s="21"/>
      <c r="Q2272" s="29"/>
      <c r="U2272" s="17"/>
      <c r="V2272" s="2"/>
      <c r="Y2272" t="str">
        <f t="shared" si="152"/>
        <v/>
      </c>
      <c r="AA2272">
        <f t="shared" si="153"/>
        <v>1</v>
      </c>
      <c r="AC2272" s="7"/>
      <c r="AD2272" t="s">
        <v>7593</v>
      </c>
      <c r="AE2272">
        <f t="shared" si="151"/>
        <v>0</v>
      </c>
      <c r="AG2272" s="2"/>
      <c r="AI2272" s="7"/>
    </row>
    <row r="2273" spans="1:49" ht="11" customHeight="1" x14ac:dyDescent="0.25">
      <c r="A2273" t="s">
        <v>13777</v>
      </c>
      <c r="B2273" t="s">
        <v>13699</v>
      </c>
      <c r="C2273" s="2" t="s">
        <v>12976</v>
      </c>
      <c r="E2273" s="7"/>
      <c r="F2273" s="5"/>
      <c r="H2273" s="5"/>
      <c r="I2273" s="6"/>
      <c r="J2273" s="6"/>
      <c r="K2273" s="17"/>
      <c r="L2273" s="17"/>
      <c r="M2273" s="9"/>
      <c r="N2273" s="9">
        <f>SUM(M2274:M2370)</f>
        <v>144.60000000000002</v>
      </c>
      <c r="O2273" s="21">
        <v>3341</v>
      </c>
      <c r="P2273">
        <f>COUNTIF(L2274:L2370,"*")</f>
        <v>97</v>
      </c>
      <c r="Q2273" s="29">
        <f>P2273/O2273</f>
        <v>2.903322358575277E-2</v>
      </c>
      <c r="R2273">
        <f>COUNTIF(L2274:L2370,"Y")+COUNTIF(L2274:L2370,"S")</f>
        <v>53</v>
      </c>
      <c r="U2273" s="17" t="s">
        <v>7730</v>
      </c>
      <c r="V2273" s="2"/>
      <c r="W2273" t="s">
        <v>18560</v>
      </c>
      <c r="Y2273" t="str">
        <f t="shared" si="152"/>
        <v/>
      </c>
      <c r="AA2273" t="str">
        <f t="shared" si="153"/>
        <v/>
      </c>
      <c r="AC2273" s="7"/>
      <c r="AF2273">
        <f>COUNTIF(AE2274:AE16017,"1")</f>
        <v>784</v>
      </c>
      <c r="AG2273" s="2"/>
      <c r="AI2273" s="7"/>
      <c r="AJ2273">
        <f>COUNTIF($K2274:$K2370,"1")-COUNTIFS($K2274:$K2370,"1",$L2274:$L2370,"V")</f>
        <v>9</v>
      </c>
      <c r="AK2273">
        <f>COUNTIFS($K2274:$K2370,"1",$L2274:$L2370,"Y")+COUNTIFS($K2274:$K2370,"1",$L2274:$L2370,"s")</f>
        <v>8</v>
      </c>
      <c r="AL2273">
        <f>COUNTIF($K2274:$K2370,"2")-COUNTIFS($K2274:$K2370,"2",$L2274:$L2370,"V")</f>
        <v>4</v>
      </c>
      <c r="AM2273">
        <f>COUNTIFS($K2274:$K2370,"2",$L2274:$L2370,"Y")+COUNTIFS($K2274:$K2370,"2",$L2274:$L2370,"s")</f>
        <v>2</v>
      </c>
      <c r="AN2273">
        <f>COUNTIF($K2274:$K2370,"3")-COUNTIFS($K2274:$K2370,"3",$L2274:$L2370,"V")</f>
        <v>59</v>
      </c>
      <c r="AO2273">
        <f>COUNTIFS($K2274:$K2370,"3",$L2274:$L2370,"Y")+COUNTIFS($K2274:$K2370,"3",$L2274:$L2370,"s")</f>
        <v>29</v>
      </c>
      <c r="AP2273">
        <f>COUNTIF($K2274:$K2370,"4")-COUNTIFS($K2274:$K2370,"4",$L2274:$L2370,"V")</f>
        <v>0</v>
      </c>
      <c r="AQ2273">
        <f>COUNTIFS($K2274:$K2370,"4",$L2274:$L2370,"Y")+COUNTIFS($K2274:$K2370,"4",$L2274:$L2370,"s")</f>
        <v>0</v>
      </c>
      <c r="AR2273">
        <f>COUNTIF($K2274:$K2370,"5")-COUNTIFS($K2274:$K2370,"5",$L2274:$L2370,"V")</f>
        <v>22</v>
      </c>
      <c r="AS2273">
        <f>COUNTIFS($K2274:$K2370,"5",$L2274:$L2370,"Y")+COUNTIFS($K2274:$K2370,"5",$L2274:$L2370,"s")</f>
        <v>13</v>
      </c>
      <c r="AT2273">
        <f>COUNTIF($K2274:$K2370,"6")-COUNTIFS($K2274:$K2370,"6",$L2274:$L2370,"V")</f>
        <v>0</v>
      </c>
      <c r="AU2273">
        <f>COUNTIFS($K2274:$K2370,"6",$L2274:$L2370,"Y")+COUNTIFS($K2274:$K2370,"6",$L2274:$L2370,"s")</f>
        <v>0</v>
      </c>
      <c r="AV2273">
        <f>COUNTIF($K2274:$K2370,"7")-COUNTIFS($K2274:$K2370,"7",$L2274:$L2370,"V")</f>
        <v>1</v>
      </c>
      <c r="AW2273">
        <f>COUNTIFS($K2274:$K2370,"7",$L2274:$L2370,"Y")+COUNTIFS($K2274:$K2370,"7",$L2274:$L2370,"s")</f>
        <v>1</v>
      </c>
    </row>
    <row r="2274" spans="1:49" ht="11" customHeight="1" outlineLevel="1" x14ac:dyDescent="0.25">
      <c r="A2274" t="s">
        <v>3371</v>
      </c>
      <c r="C2274" s="2" t="s">
        <v>12976</v>
      </c>
      <c r="D2274" s="2" t="s">
        <v>4062</v>
      </c>
      <c r="E2274" s="7">
        <v>1920</v>
      </c>
      <c r="F2274" s="5" t="s">
        <v>6383</v>
      </c>
      <c r="H2274" s="5" t="s">
        <v>6981</v>
      </c>
      <c r="I2274" s="6" t="s">
        <v>4772</v>
      </c>
      <c r="J2274" s="6"/>
      <c r="K2274" s="17">
        <v>3</v>
      </c>
      <c r="L2274" s="17" t="s">
        <v>7732</v>
      </c>
      <c r="M2274" s="9"/>
      <c r="N2274" s="9"/>
      <c r="O2274" s="21"/>
      <c r="Q2274" s="29"/>
      <c r="U2274" s="17"/>
      <c r="V2274" s="2" t="s">
        <v>4062</v>
      </c>
      <c r="Y2274" t="str">
        <f t="shared" si="152"/>
        <v/>
      </c>
      <c r="AA2274" t="str">
        <f t="shared" si="153"/>
        <v/>
      </c>
      <c r="AC2274" s="7"/>
      <c r="AD2274" t="s">
        <v>21034</v>
      </c>
      <c r="AE2274">
        <f t="shared" ref="AE2274:AE2305" si="154">COUNTIF(I2274,"*Fuji*")</f>
        <v>0</v>
      </c>
      <c r="AG2274" s="2"/>
      <c r="AH2274" t="s">
        <v>1117</v>
      </c>
      <c r="AI2274" s="7" t="s">
        <v>4922</v>
      </c>
    </row>
    <row r="2275" spans="1:49" ht="11" customHeight="1" outlineLevel="1" x14ac:dyDescent="0.25">
      <c r="A2275" t="s">
        <v>3371</v>
      </c>
      <c r="C2275" s="2" t="s">
        <v>12976</v>
      </c>
      <c r="D2275" s="2" t="s">
        <v>4062</v>
      </c>
      <c r="E2275" s="7">
        <v>1920</v>
      </c>
      <c r="F2275" s="5" t="s">
        <v>4732</v>
      </c>
      <c r="H2275" s="5" t="s">
        <v>6794</v>
      </c>
      <c r="I2275" s="6" t="s">
        <v>4772</v>
      </c>
      <c r="J2275" s="6"/>
      <c r="K2275" s="17">
        <v>3</v>
      </c>
      <c r="L2275" s="17" t="s">
        <v>7732</v>
      </c>
      <c r="M2275" s="9"/>
      <c r="N2275" s="9"/>
      <c r="O2275" s="21"/>
      <c r="Q2275" s="29"/>
      <c r="U2275" s="17"/>
      <c r="V2275" s="2" t="s">
        <v>4062</v>
      </c>
      <c r="Y2275" t="str">
        <f t="shared" si="152"/>
        <v/>
      </c>
      <c r="AA2275" t="str">
        <f t="shared" si="153"/>
        <v/>
      </c>
      <c r="AC2275" s="7"/>
      <c r="AD2275" t="s">
        <v>21034</v>
      </c>
      <c r="AE2275">
        <f t="shared" si="154"/>
        <v>0</v>
      </c>
      <c r="AG2275" s="2"/>
      <c r="AH2275" t="s">
        <v>1117</v>
      </c>
      <c r="AI2275" s="7" t="s">
        <v>4922</v>
      </c>
    </row>
    <row r="2276" spans="1:49" ht="11" customHeight="1" outlineLevel="1" x14ac:dyDescent="0.25">
      <c r="A2276" t="s">
        <v>3371</v>
      </c>
      <c r="C2276" s="2" t="s">
        <v>12976</v>
      </c>
      <c r="D2276" s="2" t="s">
        <v>4062</v>
      </c>
      <c r="E2276" s="7">
        <v>1921</v>
      </c>
      <c r="F2276" s="5" t="s">
        <v>5139</v>
      </c>
      <c r="H2276" s="5" t="s">
        <v>1286</v>
      </c>
      <c r="I2276" s="6" t="s">
        <v>6084</v>
      </c>
      <c r="J2276" s="6"/>
      <c r="K2276" s="17">
        <v>3</v>
      </c>
      <c r="L2276" s="17" t="s">
        <v>7732</v>
      </c>
      <c r="M2276" s="9"/>
      <c r="N2276" s="9"/>
      <c r="O2276" s="21"/>
      <c r="Q2276" s="29"/>
      <c r="U2276" s="17"/>
      <c r="V2276" s="2" t="s">
        <v>3375</v>
      </c>
      <c r="Y2276" t="str">
        <f t="shared" si="152"/>
        <v/>
      </c>
      <c r="AA2276" t="str">
        <f t="shared" si="153"/>
        <v/>
      </c>
      <c r="AC2276" s="7"/>
      <c r="AD2276" t="s">
        <v>6084</v>
      </c>
      <c r="AE2276">
        <f t="shared" si="154"/>
        <v>0</v>
      </c>
      <c r="AG2276" s="2"/>
      <c r="AH2276" t="s">
        <v>1117</v>
      </c>
      <c r="AI2276" s="7" t="s">
        <v>4922</v>
      </c>
    </row>
    <row r="2277" spans="1:49" ht="11" customHeight="1" outlineLevel="1" x14ac:dyDescent="0.25">
      <c r="A2277" t="s">
        <v>3371</v>
      </c>
      <c r="C2277" s="2" t="s">
        <v>12976</v>
      </c>
      <c r="D2277" s="2" t="s">
        <v>4062</v>
      </c>
      <c r="E2277" s="7">
        <v>1921</v>
      </c>
      <c r="F2277" s="5" t="s">
        <v>5138</v>
      </c>
      <c r="H2277" s="5" t="s">
        <v>1119</v>
      </c>
      <c r="I2277" s="6" t="s">
        <v>6084</v>
      </c>
      <c r="J2277" s="6"/>
      <c r="K2277" s="17">
        <v>3</v>
      </c>
      <c r="L2277" s="17" t="s">
        <v>7730</v>
      </c>
      <c r="M2277" s="9">
        <v>1.5</v>
      </c>
      <c r="N2277" s="9"/>
      <c r="O2277" s="21"/>
      <c r="Q2277" s="29"/>
      <c r="U2277" s="17"/>
      <c r="V2277" s="2" t="s">
        <v>1118</v>
      </c>
      <c r="Y2277" t="str">
        <f t="shared" si="152"/>
        <v/>
      </c>
      <c r="AA2277" t="str">
        <f t="shared" si="153"/>
        <v/>
      </c>
      <c r="AC2277" s="7"/>
      <c r="AD2277" t="s">
        <v>6084</v>
      </c>
      <c r="AE2277">
        <f t="shared" si="154"/>
        <v>0</v>
      </c>
      <c r="AG2277" s="2"/>
      <c r="AH2277" t="s">
        <v>1117</v>
      </c>
      <c r="AI2277" s="7" t="s">
        <v>4922</v>
      </c>
    </row>
    <row r="2278" spans="1:49" ht="11" customHeight="1" outlineLevel="1" x14ac:dyDescent="0.25">
      <c r="A2278" t="s">
        <v>3371</v>
      </c>
      <c r="C2278" s="2" t="s">
        <v>12976</v>
      </c>
      <c r="D2278" s="2" t="s">
        <v>4062</v>
      </c>
      <c r="E2278" s="7">
        <v>1921</v>
      </c>
      <c r="F2278" s="5" t="s">
        <v>5239</v>
      </c>
      <c r="H2278" s="5" t="s">
        <v>1121</v>
      </c>
      <c r="I2278" s="6" t="s">
        <v>6084</v>
      </c>
      <c r="J2278" s="6"/>
      <c r="K2278" s="17">
        <v>3</v>
      </c>
      <c r="L2278" s="17" t="s">
        <v>7730</v>
      </c>
      <c r="M2278" s="9">
        <v>1.5</v>
      </c>
      <c r="N2278" s="9"/>
      <c r="O2278" s="21"/>
      <c r="Q2278" s="29"/>
      <c r="U2278" s="17"/>
      <c r="V2278" s="2" t="s">
        <v>1120</v>
      </c>
      <c r="Y2278" t="str">
        <f t="shared" si="152"/>
        <v/>
      </c>
      <c r="AA2278" t="str">
        <f t="shared" si="153"/>
        <v/>
      </c>
      <c r="AC2278" s="7"/>
      <c r="AD2278" t="s">
        <v>6084</v>
      </c>
      <c r="AE2278">
        <f t="shared" si="154"/>
        <v>0</v>
      </c>
      <c r="AG2278" s="2"/>
      <c r="AH2278" t="s">
        <v>1117</v>
      </c>
      <c r="AI2278" s="7" t="s">
        <v>4922</v>
      </c>
    </row>
    <row r="2279" spans="1:49" ht="11" customHeight="1" outlineLevel="1" x14ac:dyDescent="0.25">
      <c r="A2279" t="s">
        <v>3371</v>
      </c>
      <c r="C2279" s="2" t="s">
        <v>12976</v>
      </c>
      <c r="D2279" s="2" t="s">
        <v>4062</v>
      </c>
      <c r="E2279" s="7">
        <v>1921</v>
      </c>
      <c r="F2279" s="5" t="s">
        <v>2974</v>
      </c>
      <c r="H2279" s="5" t="s">
        <v>1123</v>
      </c>
      <c r="I2279" s="6" t="s">
        <v>6084</v>
      </c>
      <c r="J2279" s="6"/>
      <c r="K2279" s="17">
        <v>3</v>
      </c>
      <c r="L2279" s="17" t="s">
        <v>7730</v>
      </c>
      <c r="M2279" s="9">
        <v>1.5</v>
      </c>
      <c r="N2279" s="9"/>
      <c r="O2279" s="21"/>
      <c r="Q2279" s="29"/>
      <c r="U2279" s="17"/>
      <c r="V2279" s="2" t="s">
        <v>1122</v>
      </c>
      <c r="Y2279" t="str">
        <f t="shared" si="152"/>
        <v/>
      </c>
      <c r="AA2279" t="str">
        <f t="shared" si="153"/>
        <v/>
      </c>
      <c r="AC2279" s="7"/>
      <c r="AD2279" t="s">
        <v>6084</v>
      </c>
      <c r="AE2279">
        <f t="shared" si="154"/>
        <v>0</v>
      </c>
      <c r="AG2279" s="2"/>
      <c r="AH2279" t="s">
        <v>1117</v>
      </c>
      <c r="AI2279" s="7" t="s">
        <v>4922</v>
      </c>
    </row>
    <row r="2280" spans="1:49" ht="11" customHeight="1" outlineLevel="1" x14ac:dyDescent="0.25">
      <c r="A2280" t="s">
        <v>3371</v>
      </c>
      <c r="C2280" s="2" t="s">
        <v>12976</v>
      </c>
      <c r="D2280" s="2" t="s">
        <v>4062</v>
      </c>
      <c r="E2280" s="7">
        <v>1921</v>
      </c>
      <c r="F2280" s="5" t="s">
        <v>1125</v>
      </c>
      <c r="H2280" s="5" t="s">
        <v>1126</v>
      </c>
      <c r="I2280" s="6" t="s">
        <v>6084</v>
      </c>
      <c r="J2280" s="6"/>
      <c r="K2280" s="17">
        <v>3</v>
      </c>
      <c r="L2280" s="17" t="s">
        <v>20075</v>
      </c>
      <c r="M2280" s="9"/>
      <c r="N2280" s="9"/>
      <c r="O2280" s="21"/>
      <c r="Q2280" s="29"/>
      <c r="U2280" s="17"/>
      <c r="V2280" s="2" t="s">
        <v>1124</v>
      </c>
      <c r="X2280" t="s">
        <v>7732</v>
      </c>
      <c r="Y2280" t="str">
        <f t="shared" si="152"/>
        <v/>
      </c>
      <c r="AA2280" t="str">
        <f t="shared" si="153"/>
        <v/>
      </c>
      <c r="AC2280" s="7"/>
      <c r="AD2280" t="s">
        <v>6084</v>
      </c>
      <c r="AE2280">
        <f t="shared" si="154"/>
        <v>0</v>
      </c>
      <c r="AG2280" s="2"/>
      <c r="AH2280" t="s">
        <v>1117</v>
      </c>
      <c r="AI2280" s="7" t="s">
        <v>4523</v>
      </c>
    </row>
    <row r="2281" spans="1:49" ht="11" customHeight="1" outlineLevel="1" x14ac:dyDescent="0.25">
      <c r="A2281" t="s">
        <v>3371</v>
      </c>
      <c r="C2281" s="2" t="s">
        <v>12976</v>
      </c>
      <c r="D2281" s="2" t="s">
        <v>4062</v>
      </c>
      <c r="E2281" s="7">
        <v>1921</v>
      </c>
      <c r="F2281" s="5" t="s">
        <v>5279</v>
      </c>
      <c r="H2281" s="5" t="s">
        <v>6501</v>
      </c>
      <c r="I2281" s="6" t="s">
        <v>6084</v>
      </c>
      <c r="J2281" s="6"/>
      <c r="K2281" s="17">
        <v>3</v>
      </c>
      <c r="L2281" s="17" t="s">
        <v>7730</v>
      </c>
      <c r="M2281" s="9">
        <v>1.5</v>
      </c>
      <c r="N2281" s="9"/>
      <c r="O2281" s="21"/>
      <c r="Q2281" s="29"/>
      <c r="U2281" s="17"/>
      <c r="V2281" s="2" t="s">
        <v>1128</v>
      </c>
      <c r="Y2281" t="str">
        <f t="shared" si="152"/>
        <v/>
      </c>
      <c r="AA2281" t="str">
        <f t="shared" si="153"/>
        <v/>
      </c>
      <c r="AC2281" s="7"/>
      <c r="AD2281" t="s">
        <v>6084</v>
      </c>
      <c r="AE2281">
        <f t="shared" si="154"/>
        <v>0</v>
      </c>
      <c r="AG2281" s="2"/>
      <c r="AH2281" t="s">
        <v>1117</v>
      </c>
      <c r="AI2281" s="7" t="s">
        <v>4922</v>
      </c>
    </row>
    <row r="2282" spans="1:49" ht="11" customHeight="1" outlineLevel="1" x14ac:dyDescent="0.25">
      <c r="A2282" t="s">
        <v>3371</v>
      </c>
      <c r="C2282" s="2" t="s">
        <v>12976</v>
      </c>
      <c r="D2282" s="2" t="s">
        <v>4062</v>
      </c>
      <c r="E2282" s="7">
        <v>1921</v>
      </c>
      <c r="F2282" s="5" t="s">
        <v>3421</v>
      </c>
      <c r="H2282" s="5" t="s">
        <v>1674</v>
      </c>
      <c r="I2282" s="6" t="s">
        <v>6084</v>
      </c>
      <c r="J2282" s="6"/>
      <c r="K2282" s="17">
        <v>3</v>
      </c>
      <c r="L2282" s="17" t="s">
        <v>7732</v>
      </c>
      <c r="M2282" s="9"/>
      <c r="N2282" s="9"/>
      <c r="O2282" s="21"/>
      <c r="Q2282" s="29"/>
      <c r="U2282" s="17"/>
      <c r="V2282" s="2" t="s">
        <v>1129</v>
      </c>
      <c r="Y2282" t="str">
        <f t="shared" si="152"/>
        <v/>
      </c>
      <c r="AA2282" t="str">
        <f t="shared" si="153"/>
        <v/>
      </c>
      <c r="AC2282" s="7"/>
      <c r="AD2282" t="s">
        <v>6084</v>
      </c>
      <c r="AE2282">
        <f t="shared" si="154"/>
        <v>0</v>
      </c>
      <c r="AG2282" s="2"/>
      <c r="AH2282" t="s">
        <v>1117</v>
      </c>
      <c r="AI2282" s="7" t="s">
        <v>4922</v>
      </c>
    </row>
    <row r="2283" spans="1:49" ht="11" customHeight="1" outlineLevel="1" x14ac:dyDescent="0.25">
      <c r="A2283" t="s">
        <v>3371</v>
      </c>
      <c r="C2283" s="2" t="s">
        <v>12976</v>
      </c>
      <c r="D2283" s="2" t="s">
        <v>4062</v>
      </c>
      <c r="E2283" s="7">
        <v>1921</v>
      </c>
      <c r="F2283" s="5" t="s">
        <v>1346</v>
      </c>
      <c r="H2283" s="5" t="s">
        <v>1673</v>
      </c>
      <c r="I2283" s="6" t="s">
        <v>6084</v>
      </c>
      <c r="J2283" s="6"/>
      <c r="K2283" s="17">
        <v>3</v>
      </c>
      <c r="L2283" s="17" t="s">
        <v>7732</v>
      </c>
      <c r="M2283" s="9"/>
      <c r="N2283" s="9"/>
      <c r="O2283" s="21"/>
      <c r="Q2283" s="29"/>
      <c r="U2283" s="17"/>
      <c r="V2283" s="2" t="s">
        <v>3104</v>
      </c>
      <c r="Y2283" t="str">
        <f t="shared" si="152"/>
        <v/>
      </c>
      <c r="AA2283" t="str">
        <f t="shared" si="153"/>
        <v/>
      </c>
      <c r="AC2283" s="7"/>
      <c r="AD2283" t="s">
        <v>6084</v>
      </c>
      <c r="AE2283">
        <f t="shared" si="154"/>
        <v>0</v>
      </c>
      <c r="AG2283" s="2"/>
      <c r="AH2283" t="s">
        <v>1117</v>
      </c>
      <c r="AI2283" s="7" t="s">
        <v>4620</v>
      </c>
    </row>
    <row r="2284" spans="1:49" ht="11" customHeight="1" outlineLevel="1" x14ac:dyDescent="0.25">
      <c r="A2284" t="s">
        <v>3371</v>
      </c>
      <c r="C2284" s="2" t="s">
        <v>12976</v>
      </c>
      <c r="D2284" s="2" t="s">
        <v>4062</v>
      </c>
      <c r="E2284" s="7">
        <v>1923</v>
      </c>
      <c r="F2284" s="5" t="s">
        <v>5139</v>
      </c>
      <c r="H2284" s="5" t="s">
        <v>1286</v>
      </c>
      <c r="I2284" s="6" t="s">
        <v>6085</v>
      </c>
      <c r="J2284" s="6"/>
      <c r="K2284" s="17">
        <v>3</v>
      </c>
      <c r="L2284" s="17" t="s">
        <v>7730</v>
      </c>
      <c r="M2284" s="9">
        <v>3.75</v>
      </c>
      <c r="N2284" s="9"/>
      <c r="O2284" s="21"/>
      <c r="Q2284" s="29"/>
      <c r="U2284" s="17"/>
      <c r="V2284" s="2" t="s">
        <v>3105</v>
      </c>
      <c r="Y2284" t="str">
        <f t="shared" si="152"/>
        <v/>
      </c>
      <c r="AA2284" t="str">
        <f t="shared" si="153"/>
        <v/>
      </c>
      <c r="AC2284" s="7"/>
      <c r="AD2284" t="s">
        <v>6085</v>
      </c>
      <c r="AE2284">
        <f t="shared" si="154"/>
        <v>0</v>
      </c>
      <c r="AG2284" s="2"/>
      <c r="AH2284" t="s">
        <v>1117</v>
      </c>
      <c r="AI2284" s="7" t="s">
        <v>4922</v>
      </c>
    </row>
    <row r="2285" spans="1:49" ht="11" customHeight="1" outlineLevel="1" x14ac:dyDescent="0.25">
      <c r="A2285" t="s">
        <v>3371</v>
      </c>
      <c r="C2285" s="2" t="s">
        <v>12976</v>
      </c>
      <c r="D2285" s="2" t="s">
        <v>4062</v>
      </c>
      <c r="E2285" s="7">
        <v>1923</v>
      </c>
      <c r="F2285" s="5" t="s">
        <v>5138</v>
      </c>
      <c r="H2285" s="5" t="s">
        <v>6501</v>
      </c>
      <c r="I2285" s="6" t="s">
        <v>6085</v>
      </c>
      <c r="J2285" s="6"/>
      <c r="K2285" s="17">
        <v>3</v>
      </c>
      <c r="L2285" s="17" t="s">
        <v>7730</v>
      </c>
      <c r="M2285" s="9">
        <v>0.7</v>
      </c>
      <c r="N2285" s="9"/>
      <c r="O2285" s="21"/>
      <c r="Q2285" s="29"/>
      <c r="U2285" s="17"/>
      <c r="V2285" s="2" t="s">
        <v>3106</v>
      </c>
      <c r="Y2285" t="str">
        <f t="shared" si="152"/>
        <v/>
      </c>
      <c r="AA2285" t="str">
        <f t="shared" si="153"/>
        <v/>
      </c>
      <c r="AC2285" s="7"/>
      <c r="AD2285" t="s">
        <v>6085</v>
      </c>
      <c r="AE2285">
        <f t="shared" si="154"/>
        <v>0</v>
      </c>
      <c r="AG2285" s="2"/>
      <c r="AH2285" t="s">
        <v>1117</v>
      </c>
      <c r="AI2285" s="7" t="s">
        <v>4922</v>
      </c>
    </row>
    <row r="2286" spans="1:49" ht="11" customHeight="1" outlineLevel="1" x14ac:dyDescent="0.25">
      <c r="A2286" t="s">
        <v>3371</v>
      </c>
      <c r="C2286" s="2" t="s">
        <v>12976</v>
      </c>
      <c r="D2286" s="2" t="s">
        <v>4062</v>
      </c>
      <c r="E2286" s="7">
        <v>1923</v>
      </c>
      <c r="F2286" s="5" t="s">
        <v>5239</v>
      </c>
      <c r="H2286" s="5" t="s">
        <v>3968</v>
      </c>
      <c r="I2286" s="6" t="s">
        <v>6085</v>
      </c>
      <c r="J2286" s="6"/>
      <c r="K2286" s="17">
        <v>3</v>
      </c>
      <c r="L2286" s="17" t="s">
        <v>7730</v>
      </c>
      <c r="M2286" s="9">
        <v>3.75</v>
      </c>
      <c r="N2286" s="9"/>
      <c r="O2286" s="21"/>
      <c r="Q2286" s="29"/>
      <c r="U2286" s="17"/>
      <c r="V2286" s="2" t="s">
        <v>3107</v>
      </c>
      <c r="Y2286" t="str">
        <f t="shared" si="152"/>
        <v/>
      </c>
      <c r="AA2286" t="str">
        <f t="shared" si="153"/>
        <v/>
      </c>
      <c r="AC2286" s="7"/>
      <c r="AD2286" t="s">
        <v>6085</v>
      </c>
      <c r="AE2286">
        <f t="shared" si="154"/>
        <v>0</v>
      </c>
      <c r="AG2286" s="2"/>
      <c r="AH2286" t="s">
        <v>1117</v>
      </c>
      <c r="AI2286" s="7" t="s">
        <v>4922</v>
      </c>
    </row>
    <row r="2287" spans="1:49" ht="11" customHeight="1" outlineLevel="1" x14ac:dyDescent="0.25">
      <c r="A2287" t="s">
        <v>3371</v>
      </c>
      <c r="C2287" s="2" t="s">
        <v>12976</v>
      </c>
      <c r="D2287" s="2" t="s">
        <v>4062</v>
      </c>
      <c r="E2287" s="7">
        <v>1923</v>
      </c>
      <c r="F2287" s="5" t="s">
        <v>2974</v>
      </c>
      <c r="H2287" s="5" t="s">
        <v>4522</v>
      </c>
      <c r="I2287" s="6" t="s">
        <v>6085</v>
      </c>
      <c r="J2287" s="6"/>
      <c r="K2287" s="17">
        <v>3</v>
      </c>
      <c r="L2287" s="17" t="s">
        <v>7730</v>
      </c>
      <c r="M2287" s="9">
        <v>3.75</v>
      </c>
      <c r="N2287" s="9"/>
      <c r="O2287" s="21"/>
      <c r="Q2287" s="29"/>
      <c r="U2287" s="17"/>
      <c r="V2287" s="2" t="s">
        <v>6793</v>
      </c>
      <c r="Y2287" t="str">
        <f t="shared" si="152"/>
        <v/>
      </c>
      <c r="AA2287" t="str">
        <f t="shared" si="153"/>
        <v/>
      </c>
      <c r="AC2287" s="7"/>
      <c r="AD2287" t="s">
        <v>6085</v>
      </c>
      <c r="AE2287">
        <f t="shared" si="154"/>
        <v>0</v>
      </c>
      <c r="AG2287" s="2"/>
      <c r="AH2287" t="s">
        <v>1117</v>
      </c>
      <c r="AI2287" s="7" t="s">
        <v>4922</v>
      </c>
    </row>
    <row r="2288" spans="1:49" ht="11" customHeight="1" outlineLevel="1" x14ac:dyDescent="0.25">
      <c r="A2288" t="s">
        <v>3371</v>
      </c>
      <c r="C2288" s="2" t="s">
        <v>12976</v>
      </c>
      <c r="D2288" s="2" t="s">
        <v>4062</v>
      </c>
      <c r="E2288" s="7">
        <v>1923</v>
      </c>
      <c r="F2288" s="5" t="s">
        <v>5279</v>
      </c>
      <c r="H2288" s="5" t="s">
        <v>1674</v>
      </c>
      <c r="I2288" s="6" t="s">
        <v>6085</v>
      </c>
      <c r="J2288" s="6"/>
      <c r="K2288" s="17">
        <v>3</v>
      </c>
      <c r="L2288" s="17" t="s">
        <v>7730</v>
      </c>
      <c r="M2288" s="9">
        <v>0.8</v>
      </c>
      <c r="N2288" s="9"/>
      <c r="O2288" s="21"/>
      <c r="Q2288" s="29"/>
      <c r="U2288" s="17"/>
      <c r="V2288" s="2" t="s">
        <v>6795</v>
      </c>
      <c r="Y2288" t="str">
        <f t="shared" si="152"/>
        <v/>
      </c>
      <c r="AA2288" t="str">
        <f t="shared" si="153"/>
        <v/>
      </c>
      <c r="AC2288" s="7"/>
      <c r="AD2288" t="s">
        <v>6085</v>
      </c>
      <c r="AE2288">
        <f t="shared" si="154"/>
        <v>0</v>
      </c>
      <c r="AG2288" s="2"/>
      <c r="AH2288" t="s">
        <v>1117</v>
      </c>
      <c r="AI2288" s="7" t="s">
        <v>4922</v>
      </c>
    </row>
    <row r="2289" spans="1:35" ht="11" customHeight="1" outlineLevel="1" x14ac:dyDescent="0.25">
      <c r="A2289" t="s">
        <v>3371</v>
      </c>
      <c r="C2289" s="2" t="s">
        <v>12976</v>
      </c>
      <c r="D2289" s="2" t="s">
        <v>4062</v>
      </c>
      <c r="E2289" s="7">
        <v>1923</v>
      </c>
      <c r="F2289" s="5" t="s">
        <v>3421</v>
      </c>
      <c r="H2289" s="5" t="s">
        <v>6501</v>
      </c>
      <c r="I2289" s="6" t="s">
        <v>6085</v>
      </c>
      <c r="J2289" s="6"/>
      <c r="K2289" s="17">
        <v>3</v>
      </c>
      <c r="L2289" s="17" t="s">
        <v>7730</v>
      </c>
      <c r="M2289" s="9">
        <v>3.75</v>
      </c>
      <c r="N2289" s="9"/>
      <c r="O2289" s="21"/>
      <c r="Q2289" s="29"/>
      <c r="U2289" s="17"/>
      <c r="V2289" s="2" t="s">
        <v>3109</v>
      </c>
      <c r="Y2289" t="str">
        <f t="shared" si="152"/>
        <v/>
      </c>
      <c r="AA2289" t="str">
        <f t="shared" si="153"/>
        <v/>
      </c>
      <c r="AC2289" s="7"/>
      <c r="AD2289" t="s">
        <v>6085</v>
      </c>
      <c r="AE2289">
        <f t="shared" si="154"/>
        <v>0</v>
      </c>
      <c r="AG2289" s="2"/>
      <c r="AH2289" t="s">
        <v>1117</v>
      </c>
      <c r="AI2289" s="7" t="s">
        <v>4922</v>
      </c>
    </row>
    <row r="2290" spans="1:35" ht="11" customHeight="1" outlineLevel="1" x14ac:dyDescent="0.25">
      <c r="A2290" t="s">
        <v>3371</v>
      </c>
      <c r="C2290" s="2" t="s">
        <v>12976</v>
      </c>
      <c r="D2290" s="2" t="s">
        <v>4062</v>
      </c>
      <c r="E2290" s="7">
        <v>1923</v>
      </c>
      <c r="F2290" s="5" t="s">
        <v>1346</v>
      </c>
      <c r="H2290" s="5" t="s">
        <v>2291</v>
      </c>
      <c r="I2290" s="6" t="s">
        <v>6085</v>
      </c>
      <c r="J2290" s="6"/>
      <c r="K2290" s="17">
        <v>3</v>
      </c>
      <c r="L2290" s="17" t="s">
        <v>7732</v>
      </c>
      <c r="M2290" s="9"/>
      <c r="N2290" s="9"/>
      <c r="O2290" s="21"/>
      <c r="Q2290" s="29"/>
      <c r="U2290" s="17"/>
      <c r="V2290" s="2" t="s">
        <v>3110</v>
      </c>
      <c r="Y2290" t="str">
        <f t="shared" si="152"/>
        <v/>
      </c>
      <c r="AA2290" t="str">
        <f t="shared" si="153"/>
        <v/>
      </c>
      <c r="AC2290" s="7"/>
      <c r="AD2290" t="s">
        <v>6085</v>
      </c>
      <c r="AE2290">
        <f t="shared" si="154"/>
        <v>0</v>
      </c>
      <c r="AG2290" s="2"/>
      <c r="AH2290" t="s">
        <v>1117</v>
      </c>
      <c r="AI2290" s="7" t="s">
        <v>4922</v>
      </c>
    </row>
    <row r="2291" spans="1:35" ht="11" customHeight="1" outlineLevel="1" x14ac:dyDescent="0.25">
      <c r="A2291" t="s">
        <v>3371</v>
      </c>
      <c r="C2291" s="2" t="s">
        <v>12976</v>
      </c>
      <c r="D2291" s="2" t="s">
        <v>4062</v>
      </c>
      <c r="E2291" s="7">
        <v>1923</v>
      </c>
      <c r="F2291" s="5" t="s">
        <v>6208</v>
      </c>
      <c r="H2291" s="5" t="s">
        <v>1590</v>
      </c>
      <c r="I2291" s="6" t="s">
        <v>3376</v>
      </c>
      <c r="J2291" s="6"/>
      <c r="K2291" s="17">
        <v>3</v>
      </c>
      <c r="L2291" s="17" t="s">
        <v>7732</v>
      </c>
      <c r="M2291" s="9"/>
      <c r="N2291" s="9"/>
      <c r="O2291" s="21"/>
      <c r="Q2291" s="29"/>
      <c r="U2291" s="17"/>
      <c r="V2291" s="2" t="s">
        <v>1048</v>
      </c>
      <c r="Y2291" t="str">
        <f t="shared" si="152"/>
        <v/>
      </c>
      <c r="AA2291" t="str">
        <f t="shared" si="153"/>
        <v/>
      </c>
      <c r="AC2291" s="7"/>
      <c r="AD2291" t="s">
        <v>3376</v>
      </c>
      <c r="AE2291">
        <f t="shared" si="154"/>
        <v>0</v>
      </c>
      <c r="AG2291" s="2"/>
      <c r="AH2291" t="s">
        <v>1117</v>
      </c>
      <c r="AI2291" s="7" t="s">
        <v>4620</v>
      </c>
    </row>
    <row r="2292" spans="1:35" ht="11" customHeight="1" outlineLevel="1" x14ac:dyDescent="0.25">
      <c r="A2292" t="s">
        <v>3371</v>
      </c>
      <c r="C2292" s="2" t="s">
        <v>12976</v>
      </c>
      <c r="D2292" s="2" t="s">
        <v>4062</v>
      </c>
      <c r="E2292" s="7">
        <v>1923</v>
      </c>
      <c r="F2292" s="5" t="s">
        <v>6209</v>
      </c>
      <c r="H2292" s="5" t="s">
        <v>1673</v>
      </c>
      <c r="I2292" s="6" t="s">
        <v>3376</v>
      </c>
      <c r="J2292" s="6"/>
      <c r="K2292" s="17">
        <v>3</v>
      </c>
      <c r="L2292" s="17" t="s">
        <v>7732</v>
      </c>
      <c r="M2292" s="9"/>
      <c r="N2292" s="9"/>
      <c r="O2292" s="21"/>
      <c r="Q2292" s="29"/>
      <c r="U2292" s="17"/>
      <c r="V2292" s="2" t="s">
        <v>6204</v>
      </c>
      <c r="Y2292" t="str">
        <f t="shared" si="152"/>
        <v/>
      </c>
      <c r="AA2292" t="str">
        <f t="shared" si="153"/>
        <v/>
      </c>
      <c r="AC2292" s="7"/>
      <c r="AD2292" t="s">
        <v>3376</v>
      </c>
      <c r="AE2292">
        <f t="shared" si="154"/>
        <v>0</v>
      </c>
      <c r="AG2292" s="2"/>
      <c r="AH2292" t="s">
        <v>1117</v>
      </c>
      <c r="AI2292" s="7" t="s">
        <v>4620</v>
      </c>
    </row>
    <row r="2293" spans="1:35" ht="11" customHeight="1" outlineLevel="1" x14ac:dyDescent="0.25">
      <c r="A2293" t="s">
        <v>3371</v>
      </c>
      <c r="C2293" s="2" t="s">
        <v>12976</v>
      </c>
      <c r="D2293" s="2" t="s">
        <v>4062</v>
      </c>
      <c r="E2293" s="7">
        <v>1923</v>
      </c>
      <c r="F2293" s="5" t="s">
        <v>3044</v>
      </c>
      <c r="H2293" s="5" t="s">
        <v>1590</v>
      </c>
      <c r="I2293" s="6" t="s">
        <v>3376</v>
      </c>
      <c r="J2293" s="6"/>
      <c r="K2293" s="17">
        <v>3</v>
      </c>
      <c r="L2293" s="17" t="s">
        <v>7732</v>
      </c>
      <c r="M2293" s="9"/>
      <c r="N2293" s="9"/>
      <c r="O2293" s="21"/>
      <c r="Q2293" s="29"/>
      <c r="U2293" s="17"/>
      <c r="V2293" s="2" t="s">
        <v>6205</v>
      </c>
      <c r="Y2293" t="str">
        <f t="shared" si="152"/>
        <v/>
      </c>
      <c r="AA2293" t="str">
        <f t="shared" si="153"/>
        <v/>
      </c>
      <c r="AC2293" s="7"/>
      <c r="AD2293" t="s">
        <v>3376</v>
      </c>
      <c r="AE2293">
        <f t="shared" si="154"/>
        <v>0</v>
      </c>
      <c r="AG2293" s="2"/>
      <c r="AH2293" t="s">
        <v>1117</v>
      </c>
      <c r="AI2293" s="7" t="s">
        <v>4922</v>
      </c>
    </row>
    <row r="2294" spans="1:35" ht="11" customHeight="1" outlineLevel="1" x14ac:dyDescent="0.25">
      <c r="A2294" t="s">
        <v>3371</v>
      </c>
      <c r="C2294" s="2" t="s">
        <v>12976</v>
      </c>
      <c r="D2294" s="2" t="s">
        <v>4062</v>
      </c>
      <c r="E2294" s="7">
        <v>1928</v>
      </c>
      <c r="F2294" s="5" t="s">
        <v>2348</v>
      </c>
      <c r="H2294" s="5" t="s">
        <v>6704</v>
      </c>
      <c r="I2294" s="6" t="s">
        <v>6085</v>
      </c>
      <c r="J2294" s="6"/>
      <c r="K2294" s="17">
        <v>3</v>
      </c>
      <c r="L2294" s="17" t="s">
        <v>7730</v>
      </c>
      <c r="M2294" s="9">
        <v>3.75</v>
      </c>
      <c r="N2294" s="9"/>
      <c r="O2294" s="21"/>
      <c r="Q2294" s="29"/>
      <c r="U2294" s="17"/>
      <c r="V2294" s="2" t="s">
        <v>6796</v>
      </c>
      <c r="Y2294" t="str">
        <f t="shared" si="152"/>
        <v/>
      </c>
      <c r="AA2294" t="str">
        <f t="shared" si="153"/>
        <v/>
      </c>
      <c r="AC2294" s="7"/>
      <c r="AD2294" t="s">
        <v>6085</v>
      </c>
      <c r="AE2294">
        <f t="shared" si="154"/>
        <v>0</v>
      </c>
      <c r="AG2294" s="2"/>
      <c r="AH2294" t="s">
        <v>1117</v>
      </c>
      <c r="AI2294" s="7" t="s">
        <v>4922</v>
      </c>
    </row>
    <row r="2295" spans="1:35" ht="11" customHeight="1" outlineLevel="1" x14ac:dyDescent="0.25">
      <c r="A2295" t="s">
        <v>3371</v>
      </c>
      <c r="C2295" s="2" t="s">
        <v>12976</v>
      </c>
      <c r="D2295" s="2" t="s">
        <v>4062</v>
      </c>
      <c r="E2295" s="7">
        <v>1928</v>
      </c>
      <c r="F2295" s="5" t="s">
        <v>1689</v>
      </c>
      <c r="H2295" s="5" t="s">
        <v>682</v>
      </c>
      <c r="I2295" s="6" t="s">
        <v>6085</v>
      </c>
      <c r="J2295" s="6"/>
      <c r="K2295" s="17">
        <v>3</v>
      </c>
      <c r="L2295" s="17" t="s">
        <v>7732</v>
      </c>
      <c r="M2295" s="9"/>
      <c r="N2295" s="9"/>
      <c r="O2295" s="21"/>
      <c r="Q2295" s="29"/>
      <c r="U2295" s="17"/>
      <c r="V2295" s="2" t="s">
        <v>680</v>
      </c>
      <c r="Y2295" t="str">
        <f t="shared" si="152"/>
        <v/>
      </c>
      <c r="AA2295" t="str">
        <f t="shared" si="153"/>
        <v/>
      </c>
      <c r="AC2295" s="7"/>
      <c r="AD2295" t="s">
        <v>6085</v>
      </c>
      <c r="AE2295">
        <f t="shared" si="154"/>
        <v>0</v>
      </c>
      <c r="AG2295" s="2"/>
      <c r="AH2295" t="s">
        <v>1117</v>
      </c>
      <c r="AI2295" s="7" t="s">
        <v>4922</v>
      </c>
    </row>
    <row r="2296" spans="1:35" ht="11" customHeight="1" outlineLevel="1" x14ac:dyDescent="0.25">
      <c r="A2296" t="s">
        <v>3371</v>
      </c>
      <c r="C2296" s="2" t="s">
        <v>12976</v>
      </c>
      <c r="D2296" s="2" t="s">
        <v>4062</v>
      </c>
      <c r="E2296" s="7">
        <v>1928</v>
      </c>
      <c r="F2296" s="5" t="s">
        <v>2974</v>
      </c>
      <c r="H2296" s="5" t="s">
        <v>4522</v>
      </c>
      <c r="I2296" s="6" t="s">
        <v>6083</v>
      </c>
      <c r="J2296" s="6"/>
      <c r="K2296" s="17">
        <v>3</v>
      </c>
      <c r="L2296" s="17" t="s">
        <v>7732</v>
      </c>
      <c r="M2296" s="9"/>
      <c r="N2296" s="9"/>
      <c r="O2296" s="21"/>
      <c r="Q2296" s="29"/>
      <c r="U2296" s="17"/>
      <c r="V2296" s="2" t="s">
        <v>683</v>
      </c>
      <c r="Y2296" t="str">
        <f t="shared" si="152"/>
        <v/>
      </c>
      <c r="AA2296" t="str">
        <f t="shared" si="153"/>
        <v/>
      </c>
      <c r="AC2296" s="7"/>
      <c r="AD2296" t="s">
        <v>6083</v>
      </c>
      <c r="AE2296">
        <f t="shared" si="154"/>
        <v>0</v>
      </c>
      <c r="AG2296" s="2"/>
      <c r="AH2296" t="s">
        <v>1117</v>
      </c>
      <c r="AI2296" s="7" t="s">
        <v>4620</v>
      </c>
    </row>
    <row r="2297" spans="1:35" ht="11" customHeight="1" outlineLevel="1" x14ac:dyDescent="0.25">
      <c r="A2297" t="s">
        <v>3371</v>
      </c>
      <c r="C2297" s="2" t="s">
        <v>12976</v>
      </c>
      <c r="D2297" s="2" t="s">
        <v>4062</v>
      </c>
      <c r="E2297" s="7">
        <v>1928</v>
      </c>
      <c r="F2297" s="5" t="s">
        <v>5279</v>
      </c>
      <c r="H2297" s="5" t="s">
        <v>1674</v>
      </c>
      <c r="I2297" s="6" t="s">
        <v>6083</v>
      </c>
      <c r="J2297" s="6"/>
      <c r="K2297" s="17">
        <v>3</v>
      </c>
      <c r="L2297" s="17" t="s">
        <v>7732</v>
      </c>
      <c r="M2297" s="9"/>
      <c r="N2297" s="9"/>
      <c r="O2297" s="21"/>
      <c r="Q2297" s="29"/>
      <c r="U2297" s="17"/>
      <c r="V2297" s="2" t="s">
        <v>684</v>
      </c>
      <c r="Y2297" t="str">
        <f t="shared" si="152"/>
        <v/>
      </c>
      <c r="AA2297" t="str">
        <f t="shared" si="153"/>
        <v/>
      </c>
      <c r="AC2297" s="7"/>
      <c r="AD2297" t="s">
        <v>6083</v>
      </c>
      <c r="AE2297">
        <f t="shared" si="154"/>
        <v>0</v>
      </c>
      <c r="AG2297" s="2"/>
      <c r="AH2297" t="s">
        <v>1117</v>
      </c>
      <c r="AI2297" s="7" t="s">
        <v>4620</v>
      </c>
    </row>
    <row r="2298" spans="1:35" ht="11" customHeight="1" outlineLevel="1" x14ac:dyDescent="0.25">
      <c r="A2298" t="s">
        <v>3371</v>
      </c>
      <c r="C2298" s="2" t="s">
        <v>12976</v>
      </c>
      <c r="D2298" s="2" t="s">
        <v>4062</v>
      </c>
      <c r="E2298" s="7">
        <v>1929</v>
      </c>
      <c r="F2298" s="5" t="s">
        <v>5139</v>
      </c>
      <c r="H2298" s="5" t="s">
        <v>686</v>
      </c>
      <c r="I2298" s="6" t="s">
        <v>3376</v>
      </c>
      <c r="J2298" s="6"/>
      <c r="K2298" s="17">
        <v>3</v>
      </c>
      <c r="L2298" s="17" t="s">
        <v>7732</v>
      </c>
      <c r="M2298" s="9"/>
      <c r="N2298" s="9"/>
      <c r="O2298" s="21"/>
      <c r="Q2298" s="29"/>
      <c r="U2298" s="17"/>
      <c r="V2298" s="2" t="s">
        <v>685</v>
      </c>
      <c r="Y2298" t="str">
        <f t="shared" si="152"/>
        <v/>
      </c>
      <c r="AA2298" t="str">
        <f t="shared" si="153"/>
        <v/>
      </c>
      <c r="AC2298" s="7"/>
      <c r="AD2298" t="s">
        <v>3376</v>
      </c>
      <c r="AE2298">
        <f t="shared" si="154"/>
        <v>0</v>
      </c>
      <c r="AG2298" s="2"/>
      <c r="AH2298" t="s">
        <v>1117</v>
      </c>
      <c r="AI2298" s="7" t="s">
        <v>4610</v>
      </c>
    </row>
    <row r="2299" spans="1:35" ht="11" customHeight="1" outlineLevel="1" x14ac:dyDescent="0.25">
      <c r="A2299" t="s">
        <v>3371</v>
      </c>
      <c r="C2299" s="2" t="s">
        <v>12976</v>
      </c>
      <c r="D2299" s="2" t="s">
        <v>4062</v>
      </c>
      <c r="E2299" s="7">
        <v>1929</v>
      </c>
      <c r="F2299" s="5" t="s">
        <v>5138</v>
      </c>
      <c r="H2299" s="5" t="s">
        <v>1123</v>
      </c>
      <c r="I2299" s="6" t="s">
        <v>3376</v>
      </c>
      <c r="J2299" s="6"/>
      <c r="K2299" s="17">
        <v>3</v>
      </c>
      <c r="L2299" s="17" t="s">
        <v>7730</v>
      </c>
      <c r="M2299" s="9">
        <v>0.6</v>
      </c>
      <c r="N2299" s="9"/>
      <c r="O2299" s="21"/>
      <c r="Q2299" s="29"/>
      <c r="U2299" s="17"/>
      <c r="V2299" s="2" t="s">
        <v>687</v>
      </c>
      <c r="Y2299" t="str">
        <f t="shared" si="152"/>
        <v/>
      </c>
      <c r="AA2299" t="str">
        <f t="shared" si="153"/>
        <v/>
      </c>
      <c r="AC2299" s="7"/>
      <c r="AD2299" t="s">
        <v>3376</v>
      </c>
      <c r="AE2299">
        <f t="shared" si="154"/>
        <v>0</v>
      </c>
      <c r="AG2299" s="2"/>
      <c r="AH2299" t="s">
        <v>1117</v>
      </c>
      <c r="AI2299" s="7" t="s">
        <v>4610</v>
      </c>
    </row>
    <row r="2300" spans="1:35" ht="11" customHeight="1" outlineLevel="1" x14ac:dyDescent="0.25">
      <c r="A2300" t="s">
        <v>3371</v>
      </c>
      <c r="C2300" s="2" t="s">
        <v>12976</v>
      </c>
      <c r="D2300" s="2" t="s">
        <v>4062</v>
      </c>
      <c r="E2300" s="7">
        <v>1929</v>
      </c>
      <c r="F2300" s="5" t="s">
        <v>5239</v>
      </c>
      <c r="H2300" s="5" t="s">
        <v>1121</v>
      </c>
      <c r="I2300" s="6" t="s">
        <v>3376</v>
      </c>
      <c r="J2300" s="6"/>
      <c r="K2300" s="17">
        <v>3</v>
      </c>
      <c r="L2300" s="17" t="s">
        <v>7732</v>
      </c>
      <c r="M2300" s="9"/>
      <c r="N2300" s="9"/>
      <c r="O2300" s="21"/>
      <c r="Q2300" s="29"/>
      <c r="U2300" s="17"/>
      <c r="V2300" s="2" t="s">
        <v>688</v>
      </c>
      <c r="Y2300" t="str">
        <f t="shared" si="152"/>
        <v/>
      </c>
      <c r="AA2300" t="str">
        <f t="shared" si="153"/>
        <v/>
      </c>
      <c r="AC2300" s="7"/>
      <c r="AD2300" t="s">
        <v>3376</v>
      </c>
      <c r="AE2300">
        <f t="shared" si="154"/>
        <v>0</v>
      </c>
      <c r="AG2300" s="2"/>
      <c r="AH2300" t="s">
        <v>1117</v>
      </c>
      <c r="AI2300" s="7" t="s">
        <v>4610</v>
      </c>
    </row>
    <row r="2301" spans="1:35" ht="11" customHeight="1" outlineLevel="1" x14ac:dyDescent="0.25">
      <c r="A2301" t="s">
        <v>3371</v>
      </c>
      <c r="C2301" s="2" t="s">
        <v>12976</v>
      </c>
      <c r="D2301" s="2" t="s">
        <v>4062</v>
      </c>
      <c r="E2301" s="7">
        <v>1929</v>
      </c>
      <c r="F2301" s="5" t="s">
        <v>2974</v>
      </c>
      <c r="H2301" s="5" t="s">
        <v>3968</v>
      </c>
      <c r="I2301" s="6" t="s">
        <v>3376</v>
      </c>
      <c r="J2301" s="6"/>
      <c r="K2301" s="17">
        <v>3</v>
      </c>
      <c r="L2301" s="17" t="s">
        <v>7730</v>
      </c>
      <c r="M2301" s="9">
        <v>0.6</v>
      </c>
      <c r="N2301" s="9"/>
      <c r="O2301" s="21"/>
      <c r="Q2301" s="29"/>
      <c r="U2301" s="17"/>
      <c r="V2301" s="2" t="s">
        <v>689</v>
      </c>
      <c r="Y2301" t="str">
        <f t="shared" si="152"/>
        <v/>
      </c>
      <c r="AA2301" t="str">
        <f t="shared" si="153"/>
        <v/>
      </c>
      <c r="AC2301" s="7"/>
      <c r="AD2301" t="s">
        <v>3376</v>
      </c>
      <c r="AE2301">
        <f t="shared" si="154"/>
        <v>0</v>
      </c>
      <c r="AG2301" s="2"/>
      <c r="AH2301" t="s">
        <v>1117</v>
      </c>
      <c r="AI2301" s="7" t="s">
        <v>4610</v>
      </c>
    </row>
    <row r="2302" spans="1:35" ht="11" customHeight="1" outlineLevel="1" x14ac:dyDescent="0.25">
      <c r="A2302" t="s">
        <v>3371</v>
      </c>
      <c r="C2302" s="2" t="s">
        <v>12976</v>
      </c>
      <c r="D2302" s="2" t="s">
        <v>4062</v>
      </c>
      <c r="E2302" s="7">
        <v>1929</v>
      </c>
      <c r="F2302" s="5" t="s">
        <v>5279</v>
      </c>
      <c r="H2302" s="5" t="s">
        <v>4519</v>
      </c>
      <c r="I2302" s="6" t="s">
        <v>3376</v>
      </c>
      <c r="J2302" s="6"/>
      <c r="K2302" s="17">
        <v>3</v>
      </c>
      <c r="L2302" s="17" t="s">
        <v>7730</v>
      </c>
      <c r="M2302" s="9">
        <v>0.6</v>
      </c>
      <c r="N2302" s="9"/>
      <c r="O2302" s="21"/>
      <c r="Q2302" s="29"/>
      <c r="U2302" s="17"/>
      <c r="V2302" s="2" t="s">
        <v>690</v>
      </c>
      <c r="Y2302" t="str">
        <f t="shared" si="152"/>
        <v/>
      </c>
      <c r="AA2302" t="str">
        <f t="shared" si="153"/>
        <v/>
      </c>
      <c r="AC2302" s="7"/>
      <c r="AD2302" t="s">
        <v>3376</v>
      </c>
      <c r="AE2302">
        <f t="shared" si="154"/>
        <v>0</v>
      </c>
      <c r="AG2302" s="2"/>
      <c r="AH2302" t="s">
        <v>1117</v>
      </c>
      <c r="AI2302" s="7" t="s">
        <v>4610</v>
      </c>
    </row>
    <row r="2303" spans="1:35" ht="11" customHeight="1" outlineLevel="1" x14ac:dyDescent="0.25">
      <c r="A2303" t="s">
        <v>3371</v>
      </c>
      <c r="C2303" s="2" t="s">
        <v>12976</v>
      </c>
      <c r="D2303" s="2" t="s">
        <v>4062</v>
      </c>
      <c r="E2303" s="7">
        <v>1929</v>
      </c>
      <c r="F2303" s="5" t="s">
        <v>2348</v>
      </c>
      <c r="H2303" s="5" t="s">
        <v>6420</v>
      </c>
      <c r="I2303" s="6" t="s">
        <v>3376</v>
      </c>
      <c r="J2303" s="6"/>
      <c r="K2303" s="17">
        <v>3</v>
      </c>
      <c r="L2303" s="17" t="s">
        <v>7732</v>
      </c>
      <c r="M2303" s="9"/>
      <c r="N2303" s="9"/>
      <c r="O2303" s="21"/>
      <c r="Q2303" s="29"/>
      <c r="U2303" s="17"/>
      <c r="V2303" s="2" t="s">
        <v>6419</v>
      </c>
      <c r="Y2303" t="str">
        <f t="shared" si="152"/>
        <v/>
      </c>
      <c r="AA2303" t="str">
        <f t="shared" si="153"/>
        <v/>
      </c>
      <c r="AC2303" s="7"/>
      <c r="AD2303" t="s">
        <v>3376</v>
      </c>
      <c r="AE2303">
        <f t="shared" si="154"/>
        <v>0</v>
      </c>
      <c r="AG2303" s="2"/>
      <c r="AH2303" t="s">
        <v>1117</v>
      </c>
      <c r="AI2303" s="7" t="s">
        <v>4610</v>
      </c>
    </row>
    <row r="2304" spans="1:35" ht="11" customHeight="1" outlineLevel="1" x14ac:dyDescent="0.25">
      <c r="A2304" t="s">
        <v>3371</v>
      </c>
      <c r="C2304" s="2" t="s">
        <v>12976</v>
      </c>
      <c r="D2304" s="2" t="s">
        <v>4062</v>
      </c>
      <c r="E2304" s="7">
        <v>1929</v>
      </c>
      <c r="F2304" s="5" t="s">
        <v>3421</v>
      </c>
      <c r="H2304" s="5" t="s">
        <v>6422</v>
      </c>
      <c r="I2304" s="6" t="s">
        <v>3376</v>
      </c>
      <c r="J2304" s="6"/>
      <c r="K2304" s="17">
        <v>3</v>
      </c>
      <c r="L2304" s="17" t="s">
        <v>7732</v>
      </c>
      <c r="M2304" s="9"/>
      <c r="N2304" s="9"/>
      <c r="O2304" s="21"/>
      <c r="Q2304" s="29"/>
      <c r="U2304" s="17"/>
      <c r="V2304" s="2" t="s">
        <v>6421</v>
      </c>
      <c r="Y2304" t="str">
        <f t="shared" si="152"/>
        <v/>
      </c>
      <c r="AA2304" t="str">
        <f t="shared" si="153"/>
        <v/>
      </c>
      <c r="AC2304" s="7"/>
      <c r="AD2304" t="s">
        <v>3376</v>
      </c>
      <c r="AE2304">
        <f t="shared" si="154"/>
        <v>0</v>
      </c>
      <c r="AG2304" s="2"/>
      <c r="AH2304" t="s">
        <v>1117</v>
      </c>
      <c r="AI2304" s="7" t="s">
        <v>4922</v>
      </c>
    </row>
    <row r="2305" spans="1:35" ht="11" customHeight="1" outlineLevel="1" x14ac:dyDescent="0.25">
      <c r="A2305" t="s">
        <v>3371</v>
      </c>
      <c r="C2305" s="2" t="s">
        <v>12976</v>
      </c>
      <c r="D2305" s="2" t="s">
        <v>4062</v>
      </c>
      <c r="E2305" s="7">
        <v>1929</v>
      </c>
      <c r="F2305" s="5" t="s">
        <v>1346</v>
      </c>
      <c r="H2305" s="5" t="s">
        <v>6794</v>
      </c>
      <c r="I2305" s="6" t="s">
        <v>3376</v>
      </c>
      <c r="J2305" s="6"/>
      <c r="K2305" s="17">
        <v>3</v>
      </c>
      <c r="L2305" s="17" t="s">
        <v>7732</v>
      </c>
      <c r="M2305" s="9"/>
      <c r="N2305" s="9"/>
      <c r="O2305" s="21"/>
      <c r="Q2305" s="29"/>
      <c r="U2305" s="17"/>
      <c r="V2305" s="2" t="s">
        <v>6423</v>
      </c>
      <c r="Y2305" t="str">
        <f t="shared" si="152"/>
        <v/>
      </c>
      <c r="AA2305" t="str">
        <f t="shared" si="153"/>
        <v/>
      </c>
      <c r="AC2305" s="7"/>
      <c r="AD2305" t="s">
        <v>3376</v>
      </c>
      <c r="AE2305">
        <f t="shared" si="154"/>
        <v>0</v>
      </c>
      <c r="AG2305" s="2"/>
      <c r="AH2305" t="s">
        <v>1117</v>
      </c>
      <c r="AI2305" s="7" t="s">
        <v>4922</v>
      </c>
    </row>
    <row r="2306" spans="1:35" ht="11" customHeight="1" outlineLevel="1" x14ac:dyDescent="0.25">
      <c r="A2306" t="s">
        <v>3371</v>
      </c>
      <c r="C2306" s="2" t="s">
        <v>12976</v>
      </c>
      <c r="D2306" s="2" t="s">
        <v>4062</v>
      </c>
      <c r="E2306" s="7">
        <v>1929</v>
      </c>
      <c r="F2306" s="5" t="s">
        <v>1689</v>
      </c>
      <c r="H2306" s="5" t="s">
        <v>6501</v>
      </c>
      <c r="I2306" s="6" t="s">
        <v>3376</v>
      </c>
      <c r="J2306" s="6"/>
      <c r="K2306" s="17">
        <v>3</v>
      </c>
      <c r="L2306" s="17" t="s">
        <v>7732</v>
      </c>
      <c r="M2306" s="9"/>
      <c r="N2306" s="9"/>
      <c r="O2306" s="21"/>
      <c r="Q2306" s="29"/>
      <c r="U2306" s="17"/>
      <c r="V2306" s="2" t="s">
        <v>6424</v>
      </c>
      <c r="Y2306" t="str">
        <f t="shared" si="152"/>
        <v/>
      </c>
      <c r="AA2306" t="str">
        <f t="shared" si="153"/>
        <v/>
      </c>
      <c r="AC2306" s="7"/>
      <c r="AD2306" t="s">
        <v>3376</v>
      </c>
      <c r="AE2306">
        <f t="shared" ref="AE2306:AE2337" si="155">COUNTIF(I2306,"*Fuji*")</f>
        <v>0</v>
      </c>
      <c r="AG2306" s="2"/>
      <c r="AH2306" t="s">
        <v>1117</v>
      </c>
      <c r="AI2306" s="7" t="s">
        <v>4922</v>
      </c>
    </row>
    <row r="2307" spans="1:35" ht="11" customHeight="1" outlineLevel="1" x14ac:dyDescent="0.25">
      <c r="A2307" t="s">
        <v>3371</v>
      </c>
      <c r="C2307" s="2" t="s">
        <v>12976</v>
      </c>
      <c r="D2307" s="2" t="s">
        <v>4062</v>
      </c>
      <c r="E2307" s="7">
        <v>1929</v>
      </c>
      <c r="F2307" s="5" t="s">
        <v>3045</v>
      </c>
      <c r="H2307" s="5" t="s">
        <v>3968</v>
      </c>
      <c r="I2307" s="6" t="s">
        <v>3376</v>
      </c>
      <c r="J2307" s="6"/>
      <c r="K2307" s="17">
        <v>3</v>
      </c>
      <c r="L2307" s="17" t="s">
        <v>7732</v>
      </c>
      <c r="M2307" s="9"/>
      <c r="N2307" s="9"/>
      <c r="O2307" s="21"/>
      <c r="Q2307" s="29"/>
      <c r="U2307" s="17"/>
      <c r="V2307" s="2" t="s">
        <v>6206</v>
      </c>
      <c r="Y2307" t="str">
        <f t="shared" si="152"/>
        <v/>
      </c>
      <c r="AA2307" t="str">
        <f t="shared" si="153"/>
        <v/>
      </c>
      <c r="AC2307" s="7"/>
      <c r="AD2307" t="s">
        <v>3376</v>
      </c>
      <c r="AE2307">
        <f t="shared" si="155"/>
        <v>0</v>
      </c>
      <c r="AG2307" s="2"/>
      <c r="AH2307" t="s">
        <v>1117</v>
      </c>
      <c r="AI2307" s="7" t="s">
        <v>4922</v>
      </c>
    </row>
    <row r="2308" spans="1:35" ht="11" customHeight="1" outlineLevel="1" x14ac:dyDescent="0.25">
      <c r="A2308" t="s">
        <v>3371</v>
      </c>
      <c r="C2308" s="2" t="s">
        <v>12976</v>
      </c>
      <c r="D2308" s="2" t="s">
        <v>4062</v>
      </c>
      <c r="E2308" s="7">
        <v>1930</v>
      </c>
      <c r="F2308" s="5" t="s">
        <v>22165</v>
      </c>
      <c r="H2308" s="5" t="s">
        <v>6501</v>
      </c>
      <c r="I2308" s="6" t="s">
        <v>3376</v>
      </c>
      <c r="J2308" s="6"/>
      <c r="K2308" s="17">
        <v>3</v>
      </c>
      <c r="L2308" s="17" t="s">
        <v>7732</v>
      </c>
      <c r="M2308" s="9"/>
      <c r="N2308" s="9"/>
      <c r="O2308" s="21"/>
      <c r="Q2308" s="29"/>
      <c r="U2308" s="17"/>
      <c r="V2308" s="2" t="s">
        <v>6425</v>
      </c>
      <c r="Y2308" t="str">
        <f t="shared" si="152"/>
        <v/>
      </c>
      <c r="AA2308" t="str">
        <f t="shared" si="153"/>
        <v/>
      </c>
      <c r="AC2308" s="7"/>
      <c r="AD2308" t="s">
        <v>3376</v>
      </c>
      <c r="AE2308">
        <f t="shared" si="155"/>
        <v>0</v>
      </c>
      <c r="AG2308" s="2"/>
      <c r="AH2308" t="s">
        <v>1117</v>
      </c>
      <c r="AI2308" s="7" t="s">
        <v>4922</v>
      </c>
    </row>
    <row r="2309" spans="1:35" ht="11" customHeight="1" outlineLevel="1" x14ac:dyDescent="0.25">
      <c r="A2309" t="s">
        <v>3371</v>
      </c>
      <c r="C2309" s="2" t="s">
        <v>12976</v>
      </c>
      <c r="D2309" s="2">
        <v>295</v>
      </c>
      <c r="E2309" s="7">
        <v>1932</v>
      </c>
      <c r="F2309" s="5" t="s">
        <v>5139</v>
      </c>
      <c r="H2309" s="5" t="s">
        <v>686</v>
      </c>
      <c r="I2309" s="6" t="s">
        <v>6086</v>
      </c>
      <c r="J2309" s="6" t="s">
        <v>13700</v>
      </c>
      <c r="K2309" s="17">
        <v>3</v>
      </c>
      <c r="L2309" s="17" t="s">
        <v>7732</v>
      </c>
      <c r="M2309" s="9"/>
      <c r="N2309" s="9"/>
      <c r="O2309" s="21"/>
      <c r="Q2309" s="29"/>
      <c r="U2309" s="17"/>
      <c r="V2309" s="2" t="s">
        <v>2162</v>
      </c>
      <c r="Y2309" t="str">
        <f t="shared" si="152"/>
        <v/>
      </c>
      <c r="AA2309" t="str">
        <f t="shared" si="153"/>
        <v/>
      </c>
      <c r="AC2309" s="7"/>
      <c r="AD2309" t="s">
        <v>6086</v>
      </c>
      <c r="AE2309">
        <f t="shared" si="155"/>
        <v>0</v>
      </c>
      <c r="AG2309" s="2"/>
      <c r="AH2309" t="s">
        <v>1117</v>
      </c>
      <c r="AI2309" s="7" t="s">
        <v>4922</v>
      </c>
    </row>
    <row r="2310" spans="1:35" ht="11" customHeight="1" outlineLevel="1" x14ac:dyDescent="0.25">
      <c r="A2310" t="s">
        <v>3371</v>
      </c>
      <c r="C2310" s="2" t="s">
        <v>12976</v>
      </c>
      <c r="D2310" s="2">
        <v>296</v>
      </c>
      <c r="E2310" s="7">
        <v>1932</v>
      </c>
      <c r="F2310" s="5" t="s">
        <v>5138</v>
      </c>
      <c r="H2310" s="5" t="s">
        <v>1123</v>
      </c>
      <c r="I2310" s="6" t="s">
        <v>6086</v>
      </c>
      <c r="J2310" s="6" t="s">
        <v>13700</v>
      </c>
      <c r="K2310" s="17">
        <v>3</v>
      </c>
      <c r="L2310" s="17" t="s">
        <v>7730</v>
      </c>
      <c r="M2310" s="9">
        <v>1</v>
      </c>
      <c r="N2310" s="9"/>
      <c r="O2310" s="21"/>
      <c r="Q2310" s="29"/>
      <c r="U2310" s="17"/>
      <c r="V2310" s="2" t="s">
        <v>3266</v>
      </c>
      <c r="Y2310" t="str">
        <f t="shared" si="152"/>
        <v/>
      </c>
      <c r="AA2310" t="str">
        <f t="shared" si="153"/>
        <v/>
      </c>
      <c r="AC2310" s="7"/>
      <c r="AD2310" t="s">
        <v>6086</v>
      </c>
      <c r="AE2310">
        <f t="shared" si="155"/>
        <v>0</v>
      </c>
      <c r="AG2310" s="2"/>
      <c r="AH2310" t="s">
        <v>1117</v>
      </c>
      <c r="AI2310" s="7" t="s">
        <v>4922</v>
      </c>
    </row>
    <row r="2311" spans="1:35" ht="11" customHeight="1" outlineLevel="1" x14ac:dyDescent="0.25">
      <c r="A2311" t="s">
        <v>3371</v>
      </c>
      <c r="C2311" s="2" t="s">
        <v>12976</v>
      </c>
      <c r="D2311" s="2">
        <v>297</v>
      </c>
      <c r="E2311" s="7">
        <v>1932</v>
      </c>
      <c r="F2311" s="5" t="s">
        <v>5239</v>
      </c>
      <c r="H2311" s="5" t="s">
        <v>1121</v>
      </c>
      <c r="I2311" s="6" t="s">
        <v>6086</v>
      </c>
      <c r="J2311" s="6" t="s">
        <v>13700</v>
      </c>
      <c r="K2311" s="17">
        <v>3</v>
      </c>
      <c r="L2311" s="17" t="s">
        <v>7732</v>
      </c>
      <c r="M2311" s="9"/>
      <c r="N2311" s="9"/>
      <c r="O2311" s="21"/>
      <c r="Q2311" s="29"/>
      <c r="U2311" s="17"/>
      <c r="V2311" s="2" t="s">
        <v>585</v>
      </c>
      <c r="Y2311" t="str">
        <f t="shared" si="152"/>
        <v/>
      </c>
      <c r="AA2311" t="str">
        <f t="shared" si="153"/>
        <v/>
      </c>
      <c r="AC2311" s="7"/>
      <c r="AD2311" t="s">
        <v>6086</v>
      </c>
      <c r="AE2311">
        <f t="shared" si="155"/>
        <v>0</v>
      </c>
      <c r="AG2311" s="2"/>
      <c r="AH2311" t="s">
        <v>1117</v>
      </c>
      <c r="AI2311" s="7" t="s">
        <v>4922</v>
      </c>
    </row>
    <row r="2312" spans="1:35" ht="11" customHeight="1" outlineLevel="1" x14ac:dyDescent="0.25">
      <c r="A2312" t="s">
        <v>3371</v>
      </c>
      <c r="C2312" s="2" t="s">
        <v>12976</v>
      </c>
      <c r="D2312" s="2">
        <v>298</v>
      </c>
      <c r="E2312" s="7">
        <v>1932</v>
      </c>
      <c r="F2312" s="5" t="s">
        <v>2974</v>
      </c>
      <c r="H2312" s="5" t="s">
        <v>3968</v>
      </c>
      <c r="I2312" s="6" t="s">
        <v>6086</v>
      </c>
      <c r="J2312" s="6" t="s">
        <v>13700</v>
      </c>
      <c r="K2312" s="17">
        <v>3</v>
      </c>
      <c r="L2312" s="17" t="s">
        <v>7730</v>
      </c>
      <c r="M2312" s="9">
        <v>0.5</v>
      </c>
      <c r="N2312" s="9"/>
      <c r="O2312" s="21"/>
      <c r="Q2312" s="29"/>
      <c r="U2312" s="17"/>
      <c r="V2312" s="2" t="s">
        <v>6426</v>
      </c>
      <c r="Y2312" t="str">
        <f t="shared" si="152"/>
        <v/>
      </c>
      <c r="AA2312" t="str">
        <f t="shared" si="153"/>
        <v/>
      </c>
      <c r="AC2312" s="7"/>
      <c r="AD2312" t="s">
        <v>6086</v>
      </c>
      <c r="AE2312">
        <f t="shared" si="155"/>
        <v>0</v>
      </c>
      <c r="AG2312" s="2"/>
      <c r="AH2312" t="s">
        <v>1117</v>
      </c>
      <c r="AI2312" s="7" t="s">
        <v>4922</v>
      </c>
    </row>
    <row r="2313" spans="1:35" ht="11" customHeight="1" outlineLevel="1" x14ac:dyDescent="0.25">
      <c r="A2313" t="s">
        <v>3371</v>
      </c>
      <c r="C2313" s="2" t="s">
        <v>12976</v>
      </c>
      <c r="D2313" s="2">
        <v>299</v>
      </c>
      <c r="E2313" s="7">
        <v>1932</v>
      </c>
      <c r="F2313" s="5" t="s">
        <v>5279</v>
      </c>
      <c r="H2313" s="5" t="s">
        <v>4519</v>
      </c>
      <c r="I2313" s="6" t="s">
        <v>6086</v>
      </c>
      <c r="J2313" s="6" t="s">
        <v>13700</v>
      </c>
      <c r="K2313" s="17">
        <v>3</v>
      </c>
      <c r="L2313" s="17" t="s">
        <v>7730</v>
      </c>
      <c r="M2313" s="9">
        <v>0.5</v>
      </c>
      <c r="N2313" s="9"/>
      <c r="O2313" s="21"/>
      <c r="Q2313" s="29"/>
      <c r="U2313" s="17"/>
      <c r="V2313" s="2" t="s">
        <v>6427</v>
      </c>
      <c r="Y2313" t="str">
        <f t="shared" si="152"/>
        <v/>
      </c>
      <c r="AA2313" t="str">
        <f t="shared" si="153"/>
        <v/>
      </c>
      <c r="AC2313" s="7"/>
      <c r="AD2313" t="s">
        <v>6086</v>
      </c>
      <c r="AE2313">
        <f t="shared" si="155"/>
        <v>0</v>
      </c>
      <c r="AG2313" s="2"/>
      <c r="AH2313" t="s">
        <v>1117</v>
      </c>
      <c r="AI2313" s="7" t="s">
        <v>4922</v>
      </c>
    </row>
    <row r="2314" spans="1:35" ht="11" customHeight="1" outlineLevel="1" x14ac:dyDescent="0.25">
      <c r="A2314" t="s">
        <v>3371</v>
      </c>
      <c r="C2314" s="2" t="s">
        <v>12976</v>
      </c>
      <c r="D2314" s="2">
        <v>300</v>
      </c>
      <c r="E2314" s="7">
        <v>1932</v>
      </c>
      <c r="F2314" s="5" t="s">
        <v>2348</v>
      </c>
      <c r="H2314" s="5" t="s">
        <v>6420</v>
      </c>
      <c r="I2314" s="6" t="s">
        <v>6086</v>
      </c>
      <c r="J2314" s="6" t="s">
        <v>13700</v>
      </c>
      <c r="K2314" s="17">
        <v>3</v>
      </c>
      <c r="L2314" s="17" t="s">
        <v>7730</v>
      </c>
      <c r="M2314" s="9">
        <v>1</v>
      </c>
      <c r="N2314" s="9"/>
      <c r="O2314" s="21"/>
      <c r="Q2314" s="29"/>
      <c r="U2314" s="17"/>
      <c r="V2314" s="2" t="s">
        <v>817</v>
      </c>
      <c r="Y2314" t="str">
        <f t="shared" si="152"/>
        <v/>
      </c>
      <c r="AA2314" t="str">
        <f t="shared" si="153"/>
        <v/>
      </c>
      <c r="AC2314" s="7"/>
      <c r="AD2314" t="s">
        <v>6086</v>
      </c>
      <c r="AE2314">
        <f t="shared" si="155"/>
        <v>0</v>
      </c>
      <c r="AG2314" s="2"/>
      <c r="AH2314" t="s">
        <v>1117</v>
      </c>
      <c r="AI2314" s="7" t="s">
        <v>4922</v>
      </c>
    </row>
    <row r="2315" spans="1:35" ht="11" customHeight="1" outlineLevel="1" x14ac:dyDescent="0.25">
      <c r="A2315" t="s">
        <v>3371</v>
      </c>
      <c r="C2315" s="2" t="s">
        <v>12976</v>
      </c>
      <c r="D2315" s="2">
        <v>301</v>
      </c>
      <c r="E2315" s="7">
        <v>1932</v>
      </c>
      <c r="F2315" s="5" t="s">
        <v>3421</v>
      </c>
      <c r="H2315" s="5" t="s">
        <v>6422</v>
      </c>
      <c r="I2315" s="6" t="s">
        <v>6086</v>
      </c>
      <c r="J2315" s="6" t="s">
        <v>13700</v>
      </c>
      <c r="K2315" s="17">
        <v>3</v>
      </c>
      <c r="L2315" s="17" t="s">
        <v>7732</v>
      </c>
      <c r="M2315" s="9"/>
      <c r="N2315" s="9"/>
      <c r="O2315" s="21"/>
      <c r="Q2315" s="29"/>
      <c r="U2315" s="17"/>
      <c r="V2315" s="2" t="s">
        <v>6428</v>
      </c>
      <c r="Y2315" t="str">
        <f t="shared" si="152"/>
        <v/>
      </c>
      <c r="AA2315" t="str">
        <f t="shared" si="153"/>
        <v/>
      </c>
      <c r="AC2315" s="7"/>
      <c r="AD2315" t="s">
        <v>6086</v>
      </c>
      <c r="AE2315">
        <f t="shared" si="155"/>
        <v>0</v>
      </c>
      <c r="AG2315" s="2"/>
      <c r="AH2315" t="s">
        <v>1117</v>
      </c>
      <c r="AI2315" s="7" t="s">
        <v>4922</v>
      </c>
    </row>
    <row r="2316" spans="1:35" ht="11" customHeight="1" outlineLevel="1" x14ac:dyDescent="0.25">
      <c r="A2316" t="s">
        <v>3371</v>
      </c>
      <c r="C2316" s="2" t="s">
        <v>12976</v>
      </c>
      <c r="D2316" s="2">
        <v>302</v>
      </c>
      <c r="E2316" s="7">
        <v>1932</v>
      </c>
      <c r="F2316" s="5" t="s">
        <v>1346</v>
      </c>
      <c r="H2316" s="5" t="s">
        <v>6794</v>
      </c>
      <c r="I2316" s="6" t="s">
        <v>6086</v>
      </c>
      <c r="J2316" s="6" t="s">
        <v>13700</v>
      </c>
      <c r="K2316" s="17">
        <v>3</v>
      </c>
      <c r="L2316" s="17" t="s">
        <v>7730</v>
      </c>
      <c r="M2316" s="9">
        <v>6</v>
      </c>
      <c r="N2316" s="9"/>
      <c r="O2316" s="21"/>
      <c r="Q2316" s="29"/>
      <c r="U2316" s="17"/>
      <c r="V2316" s="2" t="s">
        <v>6429</v>
      </c>
      <c r="Y2316" t="str">
        <f t="shared" si="152"/>
        <v/>
      </c>
      <c r="AA2316" t="str">
        <f t="shared" si="153"/>
        <v/>
      </c>
      <c r="AC2316" s="7"/>
      <c r="AD2316" t="s">
        <v>6086</v>
      </c>
      <c r="AE2316">
        <f t="shared" si="155"/>
        <v>0</v>
      </c>
      <c r="AG2316" s="2"/>
      <c r="AH2316" t="s">
        <v>1117</v>
      </c>
      <c r="AI2316" s="7" t="s">
        <v>4922</v>
      </c>
    </row>
    <row r="2317" spans="1:35" ht="11" customHeight="1" outlineLevel="1" x14ac:dyDescent="0.25">
      <c r="A2317" t="s">
        <v>3371</v>
      </c>
      <c r="C2317" s="2" t="s">
        <v>12976</v>
      </c>
      <c r="D2317" s="2">
        <v>303</v>
      </c>
      <c r="E2317" s="7">
        <v>1932</v>
      </c>
      <c r="F2317" s="5" t="s">
        <v>1689</v>
      </c>
      <c r="H2317" s="5" t="s">
        <v>6501</v>
      </c>
      <c r="I2317" s="6" t="s">
        <v>6086</v>
      </c>
      <c r="J2317" s="6" t="s">
        <v>13700</v>
      </c>
      <c r="K2317" s="17">
        <v>3</v>
      </c>
      <c r="L2317" s="17" t="s">
        <v>7732</v>
      </c>
      <c r="M2317" s="9"/>
      <c r="N2317" s="9"/>
      <c r="O2317" s="21"/>
      <c r="Q2317" s="29"/>
      <c r="U2317" s="17"/>
      <c r="V2317" s="2" t="s">
        <v>6430</v>
      </c>
      <c r="Y2317" t="str">
        <f t="shared" si="152"/>
        <v/>
      </c>
      <c r="AA2317" t="str">
        <f t="shared" si="153"/>
        <v/>
      </c>
      <c r="AC2317" s="7"/>
      <c r="AD2317" t="s">
        <v>6086</v>
      </c>
      <c r="AE2317">
        <f t="shared" si="155"/>
        <v>0</v>
      </c>
      <c r="AG2317" s="2"/>
      <c r="AH2317" t="s">
        <v>1117</v>
      </c>
      <c r="AI2317" s="7" t="s">
        <v>4620</v>
      </c>
    </row>
    <row r="2318" spans="1:35" ht="11" customHeight="1" outlineLevel="1" x14ac:dyDescent="0.25">
      <c r="A2318" t="s">
        <v>3371</v>
      </c>
      <c r="C2318" s="2" t="s">
        <v>12976</v>
      </c>
      <c r="D2318" s="2">
        <v>332</v>
      </c>
      <c r="E2318" s="7">
        <v>1932</v>
      </c>
      <c r="F2318" s="5" t="s">
        <v>6681</v>
      </c>
      <c r="H2318" s="5" t="s">
        <v>3968</v>
      </c>
      <c r="I2318" s="6" t="s">
        <v>3376</v>
      </c>
      <c r="J2318" s="6" t="s">
        <v>13701</v>
      </c>
      <c r="K2318" s="17">
        <v>3</v>
      </c>
      <c r="L2318" s="17" t="s">
        <v>7732</v>
      </c>
      <c r="M2318" s="9"/>
      <c r="N2318" s="9"/>
      <c r="O2318" s="21"/>
      <c r="Q2318" s="29"/>
      <c r="U2318" s="17"/>
      <c r="V2318" s="2" t="s">
        <v>6207</v>
      </c>
      <c r="Y2318" t="str">
        <f t="shared" si="152"/>
        <v/>
      </c>
      <c r="AA2318" t="str">
        <f t="shared" si="153"/>
        <v/>
      </c>
      <c r="AC2318" s="7"/>
      <c r="AD2318" t="s">
        <v>3376</v>
      </c>
      <c r="AE2318">
        <f t="shared" si="155"/>
        <v>0</v>
      </c>
      <c r="AG2318" s="2"/>
      <c r="AH2318" t="s">
        <v>1117</v>
      </c>
      <c r="AI2318" s="7" t="s">
        <v>4922</v>
      </c>
    </row>
    <row r="2319" spans="1:35" ht="11" customHeight="1" outlineLevel="1" x14ac:dyDescent="0.25">
      <c r="A2319" t="s">
        <v>3371</v>
      </c>
      <c r="C2319" s="2" t="s">
        <v>12976</v>
      </c>
      <c r="D2319" s="2">
        <v>653</v>
      </c>
      <c r="E2319" s="7">
        <v>1954</v>
      </c>
      <c r="F2319" s="5" t="s">
        <v>5139</v>
      </c>
      <c r="H2319" s="5" t="s">
        <v>6432</v>
      </c>
      <c r="I2319" s="6" t="s">
        <v>6433</v>
      </c>
      <c r="J2319" s="6" t="s">
        <v>10809</v>
      </c>
      <c r="K2319" s="17">
        <v>1</v>
      </c>
      <c r="L2319" s="17" t="s">
        <v>7730</v>
      </c>
      <c r="M2319" s="9">
        <v>0.35</v>
      </c>
      <c r="N2319" s="9"/>
      <c r="O2319" s="21"/>
      <c r="Q2319" s="29"/>
      <c r="U2319" s="17"/>
      <c r="V2319" s="2" t="s">
        <v>6431</v>
      </c>
      <c r="Y2319" t="str">
        <f t="shared" ref="Y2319:Y2382" si="156">IF(COUNTIF(F2319,"*fdc*"),1,"")</f>
        <v/>
      </c>
      <c r="AA2319" t="str">
        <f t="shared" ref="AA2319:AA2382" si="157">IF(COUNTIF(F2319,"*s/s*"),1,"")</f>
        <v/>
      </c>
      <c r="AC2319" s="7"/>
      <c r="AD2319" t="s">
        <v>6433</v>
      </c>
      <c r="AE2319">
        <f t="shared" si="155"/>
        <v>0</v>
      </c>
      <c r="AG2319" s="2"/>
      <c r="AH2319" t="s">
        <v>6434</v>
      </c>
      <c r="AI2319" s="7" t="s">
        <v>4610</v>
      </c>
    </row>
    <row r="2320" spans="1:35" ht="11" customHeight="1" outlineLevel="1" x14ac:dyDescent="0.25">
      <c r="A2320" t="s">
        <v>3371</v>
      </c>
      <c r="C2320" s="2" t="s">
        <v>12976</v>
      </c>
      <c r="D2320" s="2">
        <v>657</v>
      </c>
      <c r="E2320" s="7">
        <v>1954</v>
      </c>
      <c r="F2320" s="5" t="s">
        <v>2974</v>
      </c>
      <c r="H2320" s="5" t="s">
        <v>2291</v>
      </c>
      <c r="I2320" s="6" t="s">
        <v>6436</v>
      </c>
      <c r="J2320" s="6" t="s">
        <v>10809</v>
      </c>
      <c r="K2320" s="17">
        <v>5</v>
      </c>
      <c r="L2320" s="17" t="s">
        <v>7730</v>
      </c>
      <c r="M2320" s="9">
        <v>0.35</v>
      </c>
      <c r="N2320" s="9"/>
      <c r="O2320" s="21"/>
      <c r="Q2320" s="29"/>
      <c r="U2320" s="17"/>
      <c r="V2320" s="2" t="s">
        <v>6435</v>
      </c>
      <c r="Y2320" t="str">
        <f t="shared" si="156"/>
        <v/>
      </c>
      <c r="AA2320" t="str">
        <f t="shared" si="157"/>
        <v/>
      </c>
      <c r="AC2320" s="7"/>
      <c r="AD2320" t="s">
        <v>6436</v>
      </c>
      <c r="AE2320">
        <f t="shared" si="155"/>
        <v>0</v>
      </c>
      <c r="AG2320" s="2"/>
      <c r="AH2320" t="s">
        <v>6437</v>
      </c>
      <c r="AI2320" s="7" t="s">
        <v>4610</v>
      </c>
    </row>
    <row r="2321" spans="1:35" ht="11" customHeight="1" outlineLevel="1" x14ac:dyDescent="0.25">
      <c r="A2321" t="s">
        <v>3371</v>
      </c>
      <c r="C2321" s="2" t="s">
        <v>12976</v>
      </c>
      <c r="D2321" s="2">
        <v>658</v>
      </c>
      <c r="E2321" s="7">
        <v>1954</v>
      </c>
      <c r="F2321" s="5" t="s">
        <v>5279</v>
      </c>
      <c r="H2321" s="5" t="s">
        <v>6439</v>
      </c>
      <c r="I2321" s="6" t="s">
        <v>6433</v>
      </c>
      <c r="J2321" s="6" t="s">
        <v>10809</v>
      </c>
      <c r="K2321" s="17">
        <v>1</v>
      </c>
      <c r="L2321" s="17" t="s">
        <v>7730</v>
      </c>
      <c r="M2321" s="9">
        <v>0.35</v>
      </c>
      <c r="N2321" s="9"/>
      <c r="O2321" s="21"/>
      <c r="Q2321" s="29"/>
      <c r="U2321" s="17"/>
      <c r="V2321" s="2" t="s">
        <v>6438</v>
      </c>
      <c r="Y2321" t="str">
        <f t="shared" si="156"/>
        <v/>
      </c>
      <c r="AA2321" t="str">
        <f t="shared" si="157"/>
        <v/>
      </c>
      <c r="AC2321" s="7"/>
      <c r="AD2321" t="s">
        <v>6433</v>
      </c>
      <c r="AE2321">
        <f t="shared" si="155"/>
        <v>0</v>
      </c>
      <c r="AG2321" s="2"/>
      <c r="AH2321" t="s">
        <v>6434</v>
      </c>
      <c r="AI2321" s="7" t="s">
        <v>4610</v>
      </c>
    </row>
    <row r="2322" spans="1:35" ht="11" customHeight="1" outlineLevel="1" x14ac:dyDescent="0.25">
      <c r="A2322" t="s">
        <v>3371</v>
      </c>
      <c r="C2322" s="2" t="s">
        <v>12976</v>
      </c>
      <c r="D2322" s="2">
        <v>662</v>
      </c>
      <c r="E2322" s="7">
        <v>1954</v>
      </c>
      <c r="F2322" s="5" t="s">
        <v>1689</v>
      </c>
      <c r="H2322" s="5" t="s">
        <v>1123</v>
      </c>
      <c r="I2322" s="6" t="s">
        <v>6436</v>
      </c>
      <c r="J2322" s="6" t="s">
        <v>10809</v>
      </c>
      <c r="K2322" s="17">
        <v>5</v>
      </c>
      <c r="L2322" s="17" t="s">
        <v>7730</v>
      </c>
      <c r="M2322" s="9">
        <v>1.1000000000000001</v>
      </c>
      <c r="N2322" s="9"/>
      <c r="O2322" s="21"/>
      <c r="Q2322" s="29"/>
      <c r="U2322" s="17"/>
      <c r="V2322" s="2" t="s">
        <v>2525</v>
      </c>
      <c r="Y2322" t="str">
        <f t="shared" si="156"/>
        <v/>
      </c>
      <c r="AA2322" t="str">
        <f t="shared" si="157"/>
        <v/>
      </c>
      <c r="AC2322" s="7"/>
      <c r="AD2322" t="s">
        <v>6436</v>
      </c>
      <c r="AE2322">
        <f t="shared" si="155"/>
        <v>0</v>
      </c>
      <c r="AG2322" s="2"/>
      <c r="AH2322" t="s">
        <v>6437</v>
      </c>
      <c r="AI2322" s="7" t="s">
        <v>4610</v>
      </c>
    </row>
    <row r="2323" spans="1:35" ht="11" customHeight="1" outlineLevel="1" x14ac:dyDescent="0.25">
      <c r="A2323" t="s">
        <v>3371</v>
      </c>
      <c r="C2323" s="2" t="s">
        <v>12976</v>
      </c>
      <c r="D2323" s="2">
        <v>809</v>
      </c>
      <c r="E2323" s="7">
        <v>1958</v>
      </c>
      <c r="F2323" s="5" t="s">
        <v>5138</v>
      </c>
      <c r="H2323" s="5" t="s">
        <v>5038</v>
      </c>
      <c r="I2323" s="6" t="s">
        <v>703</v>
      </c>
      <c r="J2323" s="6" t="s">
        <v>13702</v>
      </c>
      <c r="K2323" s="17">
        <v>3</v>
      </c>
      <c r="L2323" s="17" t="s">
        <v>7730</v>
      </c>
      <c r="M2323" s="9">
        <v>0.6</v>
      </c>
      <c r="N2323" s="9"/>
      <c r="O2323" s="21"/>
      <c r="Q2323" s="29"/>
      <c r="U2323" s="17"/>
      <c r="V2323" s="2">
        <v>680</v>
      </c>
      <c r="Y2323" t="str">
        <f t="shared" si="156"/>
        <v/>
      </c>
      <c r="AA2323" t="str">
        <f t="shared" si="157"/>
        <v/>
      </c>
      <c r="AC2323" s="7"/>
      <c r="AD2323" t="s">
        <v>703</v>
      </c>
      <c r="AE2323">
        <f t="shared" si="155"/>
        <v>0</v>
      </c>
      <c r="AG2323" s="2"/>
      <c r="AH2323" t="s">
        <v>3974</v>
      </c>
      <c r="AI2323" s="7" t="s">
        <v>4610</v>
      </c>
    </row>
    <row r="2324" spans="1:35" ht="11" customHeight="1" outlineLevel="1" x14ac:dyDescent="0.25">
      <c r="A2324" t="s">
        <v>3371</v>
      </c>
      <c r="C2324" s="2" t="s">
        <v>12976</v>
      </c>
      <c r="D2324" s="2">
        <v>810</v>
      </c>
      <c r="E2324" s="7">
        <v>1958</v>
      </c>
      <c r="F2324" s="5" t="s">
        <v>5140</v>
      </c>
      <c r="H2324" s="5" t="s">
        <v>6501</v>
      </c>
      <c r="I2324" s="6" t="s">
        <v>703</v>
      </c>
      <c r="J2324" s="6" t="s">
        <v>13703</v>
      </c>
      <c r="K2324" s="17">
        <v>3</v>
      </c>
      <c r="L2324" s="17" t="s">
        <v>7730</v>
      </c>
      <c r="M2324" s="9">
        <v>1</v>
      </c>
      <c r="N2324" s="9"/>
      <c r="O2324" s="21"/>
      <c r="Q2324" s="29"/>
      <c r="U2324" s="17"/>
      <c r="V2324" s="2" t="s">
        <v>704</v>
      </c>
      <c r="Y2324" t="str">
        <f t="shared" si="156"/>
        <v/>
      </c>
      <c r="AA2324" t="str">
        <f t="shared" si="157"/>
        <v/>
      </c>
      <c r="AC2324" s="7"/>
      <c r="AD2324" t="s">
        <v>703</v>
      </c>
      <c r="AE2324">
        <f t="shared" si="155"/>
        <v>0</v>
      </c>
      <c r="AG2324" s="2"/>
      <c r="AH2324" t="s">
        <v>3974</v>
      </c>
      <c r="AI2324" s="7" t="s">
        <v>4610</v>
      </c>
    </row>
    <row r="2325" spans="1:35" ht="11" customHeight="1" outlineLevel="1" x14ac:dyDescent="0.25">
      <c r="A2325" t="s">
        <v>3371</v>
      </c>
      <c r="C2325" s="2" t="s">
        <v>12976</v>
      </c>
      <c r="D2325" s="2">
        <v>811</v>
      </c>
      <c r="E2325" s="7">
        <v>1958</v>
      </c>
      <c r="F2325" s="5" t="s">
        <v>1099</v>
      </c>
      <c r="H2325" s="5" t="s">
        <v>6704</v>
      </c>
      <c r="I2325" s="6" t="s">
        <v>703</v>
      </c>
      <c r="J2325" s="6" t="s">
        <v>13703</v>
      </c>
      <c r="K2325" s="17">
        <v>3</v>
      </c>
      <c r="L2325" s="17" t="s">
        <v>7730</v>
      </c>
      <c r="M2325" s="9">
        <v>0.6</v>
      </c>
      <c r="N2325" s="9"/>
      <c r="O2325" s="21"/>
      <c r="Q2325" s="29"/>
      <c r="U2325" s="17"/>
      <c r="V2325" s="2" t="s">
        <v>705</v>
      </c>
      <c r="Y2325" t="str">
        <f t="shared" si="156"/>
        <v/>
      </c>
      <c r="AA2325" t="str">
        <f t="shared" si="157"/>
        <v/>
      </c>
      <c r="AC2325" s="7"/>
      <c r="AD2325" t="s">
        <v>703</v>
      </c>
      <c r="AE2325">
        <f t="shared" si="155"/>
        <v>0</v>
      </c>
      <c r="AG2325" s="2"/>
      <c r="AH2325" t="s">
        <v>3974</v>
      </c>
      <c r="AI2325" s="7" t="s">
        <v>4610</v>
      </c>
    </row>
    <row r="2326" spans="1:35" ht="11" customHeight="1" outlineLevel="1" x14ac:dyDescent="0.25">
      <c r="A2326" t="s">
        <v>3371</v>
      </c>
      <c r="C2326" s="2" t="s">
        <v>12976</v>
      </c>
      <c r="D2326" s="2">
        <v>850</v>
      </c>
      <c r="E2326" s="7">
        <v>1959</v>
      </c>
      <c r="F2326" s="5" t="s">
        <v>2974</v>
      </c>
      <c r="H2326" s="5" t="s">
        <v>1658</v>
      </c>
      <c r="I2326" s="6" t="s">
        <v>6087</v>
      </c>
      <c r="J2326" s="6" t="s">
        <v>13704</v>
      </c>
      <c r="K2326" s="17">
        <v>5</v>
      </c>
      <c r="L2326" s="17" t="s">
        <v>7730</v>
      </c>
      <c r="M2326" s="9">
        <v>0.2</v>
      </c>
      <c r="N2326" s="9"/>
      <c r="O2326" s="21"/>
      <c r="Q2326" s="29"/>
      <c r="U2326" s="17"/>
      <c r="V2326" s="2" t="s">
        <v>2526</v>
      </c>
      <c r="Y2326" t="str">
        <f t="shared" si="156"/>
        <v/>
      </c>
      <c r="AA2326" t="str">
        <f t="shared" si="157"/>
        <v/>
      </c>
      <c r="AC2326" s="7"/>
      <c r="AD2326" t="s">
        <v>6087</v>
      </c>
      <c r="AE2326">
        <f t="shared" si="155"/>
        <v>0</v>
      </c>
      <c r="AG2326" s="2"/>
      <c r="AH2326" t="s">
        <v>6437</v>
      </c>
      <c r="AI2326" s="7" t="s">
        <v>4610</v>
      </c>
    </row>
    <row r="2327" spans="1:35" ht="11" customHeight="1" outlineLevel="1" x14ac:dyDescent="0.25">
      <c r="A2327" t="s">
        <v>3371</v>
      </c>
      <c r="C2327" s="2" t="s">
        <v>12976</v>
      </c>
      <c r="D2327" s="2" t="s">
        <v>13705</v>
      </c>
      <c r="E2327" s="7">
        <v>1959</v>
      </c>
      <c r="F2327" s="5" t="s">
        <v>22166</v>
      </c>
      <c r="H2327" s="5" t="s">
        <v>1658</v>
      </c>
      <c r="I2327" s="6" t="s">
        <v>6436</v>
      </c>
      <c r="J2327" s="6" t="s">
        <v>13704</v>
      </c>
      <c r="K2327" s="17">
        <v>5</v>
      </c>
      <c r="L2327" s="17" t="s">
        <v>20075</v>
      </c>
      <c r="M2327" s="9"/>
      <c r="N2327" s="9"/>
      <c r="O2327" s="21"/>
      <c r="Q2327" s="29"/>
      <c r="U2327" s="17"/>
      <c r="V2327" s="2" t="s">
        <v>2527</v>
      </c>
      <c r="Y2327" t="str">
        <f t="shared" si="156"/>
        <v/>
      </c>
      <c r="AA2327" t="str">
        <f t="shared" si="157"/>
        <v/>
      </c>
      <c r="AC2327" s="7"/>
      <c r="AD2327" t="s">
        <v>6436</v>
      </c>
      <c r="AE2327">
        <f t="shared" si="155"/>
        <v>0</v>
      </c>
      <c r="AG2327" s="2"/>
      <c r="AH2327" t="s">
        <v>6437</v>
      </c>
      <c r="AI2327" s="7" t="s">
        <v>4922</v>
      </c>
    </row>
    <row r="2328" spans="1:35" ht="11" customHeight="1" outlineLevel="1" x14ac:dyDescent="0.25">
      <c r="A2328" t="s">
        <v>3371</v>
      </c>
      <c r="C2328" s="2" t="s">
        <v>12976</v>
      </c>
      <c r="D2328" s="2">
        <v>857</v>
      </c>
      <c r="E2328" s="7">
        <v>1959</v>
      </c>
      <c r="F2328" s="5" t="s">
        <v>5279</v>
      </c>
      <c r="H2328" s="5" t="s">
        <v>6439</v>
      </c>
      <c r="I2328" s="6" t="s">
        <v>6433</v>
      </c>
      <c r="J2328" s="6" t="s">
        <v>13704</v>
      </c>
      <c r="K2328" s="17">
        <v>1</v>
      </c>
      <c r="L2328" s="17" t="s">
        <v>7730</v>
      </c>
      <c r="M2328" s="9">
        <v>0.2</v>
      </c>
      <c r="N2328" s="9"/>
      <c r="O2328" s="21"/>
      <c r="Q2328" s="29"/>
      <c r="S2328">
        <v>1</v>
      </c>
      <c r="T2328">
        <v>1</v>
      </c>
      <c r="U2328" s="17"/>
      <c r="V2328" s="2" t="s">
        <v>2528</v>
      </c>
      <c r="Y2328" t="str">
        <f t="shared" si="156"/>
        <v/>
      </c>
      <c r="AA2328" t="str">
        <f t="shared" si="157"/>
        <v/>
      </c>
      <c r="AC2328" s="7"/>
      <c r="AD2328" t="s">
        <v>6433</v>
      </c>
      <c r="AE2328">
        <f t="shared" si="155"/>
        <v>0</v>
      </c>
      <c r="AG2328" s="2"/>
      <c r="AH2328" t="s">
        <v>6434</v>
      </c>
      <c r="AI2328" s="7" t="s">
        <v>4610</v>
      </c>
    </row>
    <row r="2329" spans="1:35" ht="11" customHeight="1" outlineLevel="1" x14ac:dyDescent="0.25">
      <c r="A2329" t="s">
        <v>3371</v>
      </c>
      <c r="C2329" s="2" t="s">
        <v>12976</v>
      </c>
      <c r="D2329" s="2">
        <v>962</v>
      </c>
      <c r="E2329" s="7">
        <v>1961</v>
      </c>
      <c r="F2329" s="5" t="s">
        <v>5138</v>
      </c>
      <c r="H2329" s="5" t="s">
        <v>3372</v>
      </c>
      <c r="I2329" s="6" t="s">
        <v>3373</v>
      </c>
      <c r="J2329" s="6" t="s">
        <v>13706</v>
      </c>
      <c r="K2329" s="17">
        <v>3</v>
      </c>
      <c r="L2329" s="17" t="s">
        <v>7730</v>
      </c>
      <c r="M2329" s="9">
        <v>0.6</v>
      </c>
      <c r="N2329" s="9"/>
      <c r="O2329" s="21"/>
      <c r="Q2329" s="29"/>
      <c r="U2329" s="17"/>
      <c r="V2329" s="2">
        <v>733</v>
      </c>
      <c r="Y2329" t="str">
        <f t="shared" si="156"/>
        <v/>
      </c>
      <c r="AA2329" t="str">
        <f t="shared" si="157"/>
        <v/>
      </c>
      <c r="AC2329" s="7"/>
      <c r="AD2329" t="s">
        <v>3373</v>
      </c>
      <c r="AE2329">
        <f t="shared" si="155"/>
        <v>0</v>
      </c>
      <c r="AG2329" s="2"/>
      <c r="AH2329" t="s">
        <v>3374</v>
      </c>
      <c r="AI2329" s="7" t="s">
        <v>4610</v>
      </c>
    </row>
    <row r="2330" spans="1:35" ht="11" customHeight="1" outlineLevel="1" x14ac:dyDescent="0.25">
      <c r="A2330" t="s">
        <v>3371</v>
      </c>
      <c r="C2330" s="2" t="s">
        <v>12976</v>
      </c>
      <c r="D2330" s="2">
        <v>971</v>
      </c>
      <c r="E2330" s="7">
        <v>1961</v>
      </c>
      <c r="F2330" s="5" t="s">
        <v>2348</v>
      </c>
      <c r="H2330" s="5" t="s">
        <v>5398</v>
      </c>
      <c r="I2330" s="6" t="s">
        <v>3373</v>
      </c>
      <c r="J2330" s="6" t="s">
        <v>13707</v>
      </c>
      <c r="K2330" s="17">
        <v>3</v>
      </c>
      <c r="L2330" s="17" t="s">
        <v>7732</v>
      </c>
      <c r="M2330" s="9"/>
      <c r="N2330" s="9"/>
      <c r="O2330" s="21"/>
      <c r="Q2330" s="29"/>
      <c r="U2330" s="17"/>
      <c r="V2330" s="2" t="s">
        <v>3242</v>
      </c>
      <c r="Y2330" t="str">
        <f t="shared" si="156"/>
        <v/>
      </c>
      <c r="AA2330" t="str">
        <f t="shared" si="157"/>
        <v/>
      </c>
      <c r="AC2330" s="7"/>
      <c r="AD2330" t="s">
        <v>3373</v>
      </c>
      <c r="AE2330">
        <f t="shared" si="155"/>
        <v>0</v>
      </c>
      <c r="AG2330" s="2"/>
      <c r="AH2330" t="s">
        <v>1304</v>
      </c>
      <c r="AI2330" s="7" t="s">
        <v>4610</v>
      </c>
    </row>
    <row r="2331" spans="1:35" ht="11" customHeight="1" outlineLevel="1" x14ac:dyDescent="0.25">
      <c r="A2331" t="s">
        <v>3371</v>
      </c>
      <c r="C2331" s="2" t="s">
        <v>12976</v>
      </c>
      <c r="D2331" s="2" t="s">
        <v>13708</v>
      </c>
      <c r="E2331" s="7">
        <v>1961</v>
      </c>
      <c r="F2331" s="5" t="s">
        <v>1305</v>
      </c>
      <c r="H2331" s="5" t="s">
        <v>5398</v>
      </c>
      <c r="I2331" s="6" t="s">
        <v>3373</v>
      </c>
      <c r="J2331" s="6" t="s">
        <v>13707</v>
      </c>
      <c r="K2331" s="17">
        <v>3</v>
      </c>
      <c r="L2331" s="17" t="s">
        <v>7732</v>
      </c>
      <c r="M2331" s="9"/>
      <c r="N2331" s="9"/>
      <c r="O2331" s="21"/>
      <c r="Q2331" s="29"/>
      <c r="U2331" s="17"/>
      <c r="V2331" s="2" t="s">
        <v>3242</v>
      </c>
      <c r="Y2331" t="str">
        <f t="shared" si="156"/>
        <v/>
      </c>
      <c r="AA2331" t="str">
        <f t="shared" si="157"/>
        <v/>
      </c>
      <c r="AC2331" s="7"/>
      <c r="AD2331" t="s">
        <v>3373</v>
      </c>
      <c r="AE2331">
        <f t="shared" si="155"/>
        <v>0</v>
      </c>
      <c r="AG2331" s="2"/>
      <c r="AH2331" t="s">
        <v>3374</v>
      </c>
      <c r="AI2331" s="7" t="s">
        <v>4610</v>
      </c>
    </row>
    <row r="2332" spans="1:35" ht="11" customHeight="1" outlineLevel="1" x14ac:dyDescent="0.25">
      <c r="A2332" t="s">
        <v>3371</v>
      </c>
      <c r="C2332" s="2" t="s">
        <v>12976</v>
      </c>
      <c r="D2332" s="2">
        <v>1050</v>
      </c>
      <c r="E2332" s="7">
        <v>1966</v>
      </c>
      <c r="F2332" s="5" t="s">
        <v>2974</v>
      </c>
      <c r="H2332" s="5" t="s">
        <v>5398</v>
      </c>
      <c r="I2332" s="6" t="s">
        <v>5620</v>
      </c>
      <c r="J2332" s="6" t="s">
        <v>13713</v>
      </c>
      <c r="K2332" s="17">
        <v>3</v>
      </c>
      <c r="L2332" s="17" t="s">
        <v>7730</v>
      </c>
      <c r="M2332" s="9">
        <v>0.4</v>
      </c>
      <c r="N2332" s="9"/>
      <c r="O2332" s="21"/>
      <c r="Q2332" s="29"/>
      <c r="U2332" s="17"/>
      <c r="V2332" s="2"/>
      <c r="Y2332" t="str">
        <f t="shared" si="156"/>
        <v/>
      </c>
      <c r="AA2332" t="str">
        <f t="shared" si="157"/>
        <v/>
      </c>
      <c r="AC2332" s="7"/>
      <c r="AD2332" t="s">
        <v>5620</v>
      </c>
      <c r="AE2332">
        <f t="shared" si="155"/>
        <v>0</v>
      </c>
      <c r="AG2332" s="2"/>
      <c r="AI2332" s="7"/>
    </row>
    <row r="2333" spans="1:35" ht="11" customHeight="1" outlineLevel="1" x14ac:dyDescent="0.25">
      <c r="A2333" t="s">
        <v>3371</v>
      </c>
      <c r="C2333" s="2" t="s">
        <v>12976</v>
      </c>
      <c r="D2333" s="2">
        <v>1128</v>
      </c>
      <c r="E2333" s="7">
        <v>1969</v>
      </c>
      <c r="F2333" s="8" t="s">
        <v>1099</v>
      </c>
      <c r="H2333" s="5" t="s">
        <v>6501</v>
      </c>
      <c r="I2333" s="6" t="s">
        <v>1631</v>
      </c>
      <c r="J2333" s="6" t="s">
        <v>13709</v>
      </c>
      <c r="K2333" s="17">
        <v>5</v>
      </c>
      <c r="L2333" s="17" t="s">
        <v>7730</v>
      </c>
      <c r="M2333" s="9">
        <v>0.3</v>
      </c>
      <c r="N2333" s="9"/>
      <c r="O2333" s="21"/>
      <c r="Q2333" s="29"/>
      <c r="U2333" s="17"/>
      <c r="V2333" s="2" t="s">
        <v>1849</v>
      </c>
      <c r="Y2333" t="str">
        <f t="shared" si="156"/>
        <v/>
      </c>
      <c r="AA2333" t="str">
        <f t="shared" si="157"/>
        <v/>
      </c>
      <c r="AC2333" s="7"/>
      <c r="AD2333" t="s">
        <v>1631</v>
      </c>
      <c r="AE2333">
        <f t="shared" si="155"/>
        <v>0</v>
      </c>
      <c r="AG2333" s="2"/>
      <c r="AH2333" t="s">
        <v>3974</v>
      </c>
      <c r="AI2333" s="7" t="s">
        <v>4610</v>
      </c>
    </row>
    <row r="2334" spans="1:35" ht="11" customHeight="1" outlineLevel="1" x14ac:dyDescent="0.25">
      <c r="A2334" t="s">
        <v>3371</v>
      </c>
      <c r="C2334" s="2" t="s">
        <v>12976</v>
      </c>
      <c r="D2334" s="2">
        <v>1212</v>
      </c>
      <c r="E2334" s="7">
        <v>1972</v>
      </c>
      <c r="F2334" s="8" t="s">
        <v>22172</v>
      </c>
      <c r="H2334" s="5" t="s">
        <v>5398</v>
      </c>
      <c r="I2334" s="6" t="s">
        <v>12446</v>
      </c>
      <c r="J2334" s="6" t="s">
        <v>13716</v>
      </c>
      <c r="K2334" s="17">
        <v>7</v>
      </c>
      <c r="L2334" s="17" t="s">
        <v>7730</v>
      </c>
      <c r="M2334" s="9">
        <v>0.5</v>
      </c>
      <c r="N2334" s="9"/>
      <c r="O2334" s="21"/>
      <c r="Q2334" s="29"/>
      <c r="U2334" s="17"/>
      <c r="V2334" s="2"/>
      <c r="Y2334" t="str">
        <f t="shared" si="156"/>
        <v/>
      </c>
      <c r="AA2334" t="str">
        <f t="shared" si="157"/>
        <v/>
      </c>
      <c r="AC2334" s="7"/>
      <c r="AD2334" t="s">
        <v>12446</v>
      </c>
      <c r="AE2334">
        <f t="shared" si="155"/>
        <v>0</v>
      </c>
      <c r="AG2334" s="2"/>
      <c r="AI2334" s="7"/>
    </row>
    <row r="2335" spans="1:35" ht="11" customHeight="1" outlineLevel="1" x14ac:dyDescent="0.25">
      <c r="A2335" t="s">
        <v>3371</v>
      </c>
      <c r="C2335" s="2" t="s">
        <v>12976</v>
      </c>
      <c r="D2335" s="2">
        <v>1264</v>
      </c>
      <c r="E2335" s="7">
        <v>1975</v>
      </c>
      <c r="F2335" s="5" t="s">
        <v>1099</v>
      </c>
      <c r="H2335" s="5" t="s">
        <v>5398</v>
      </c>
      <c r="I2335" s="6" t="s">
        <v>3373</v>
      </c>
      <c r="J2335" s="6" t="s">
        <v>13710</v>
      </c>
      <c r="K2335" s="17">
        <v>3</v>
      </c>
      <c r="L2335" s="17" t="s">
        <v>7730</v>
      </c>
      <c r="M2335" s="9">
        <v>1</v>
      </c>
      <c r="N2335" s="9"/>
      <c r="O2335" s="21"/>
      <c r="Q2335" s="29"/>
      <c r="U2335" s="17"/>
      <c r="V2335" s="2">
        <v>837</v>
      </c>
      <c r="Y2335" t="str">
        <f t="shared" si="156"/>
        <v/>
      </c>
      <c r="AA2335" t="str">
        <f t="shared" si="157"/>
        <v/>
      </c>
      <c r="AC2335" s="7"/>
      <c r="AD2335" t="s">
        <v>3373</v>
      </c>
      <c r="AE2335">
        <f t="shared" si="155"/>
        <v>0</v>
      </c>
      <c r="AG2335" s="2"/>
      <c r="AH2335" t="s">
        <v>3374</v>
      </c>
      <c r="AI2335" s="7" t="s">
        <v>4610</v>
      </c>
    </row>
    <row r="2336" spans="1:35" ht="11" customHeight="1" outlineLevel="1" x14ac:dyDescent="0.25">
      <c r="A2336" t="s">
        <v>3371</v>
      </c>
      <c r="C2336" s="2" t="s">
        <v>12976</v>
      </c>
      <c r="D2336" s="2">
        <v>1674</v>
      </c>
      <c r="E2336" s="7">
        <v>1986</v>
      </c>
      <c r="F2336" s="5" t="s">
        <v>2530</v>
      </c>
      <c r="H2336" s="5" t="s">
        <v>5398</v>
      </c>
      <c r="I2336" s="6" t="s">
        <v>2531</v>
      </c>
      <c r="J2336" s="6" t="s">
        <v>13711</v>
      </c>
      <c r="K2336" s="17">
        <v>1</v>
      </c>
      <c r="L2336" s="17" t="s">
        <v>7730</v>
      </c>
      <c r="M2336" s="9">
        <v>4</v>
      </c>
      <c r="N2336" s="9"/>
      <c r="O2336" s="21"/>
      <c r="Q2336" s="29"/>
      <c r="U2336" s="17"/>
      <c r="V2336" s="2" t="s">
        <v>2529</v>
      </c>
      <c r="Y2336" t="str">
        <f t="shared" si="156"/>
        <v/>
      </c>
      <c r="AA2336" t="str">
        <f t="shared" si="157"/>
        <v/>
      </c>
      <c r="AC2336" s="7"/>
      <c r="AD2336" t="s">
        <v>2531</v>
      </c>
      <c r="AE2336">
        <f t="shared" si="155"/>
        <v>0</v>
      </c>
      <c r="AG2336" s="2"/>
      <c r="AH2336" t="s">
        <v>6437</v>
      </c>
      <c r="AI2336" s="7" t="s">
        <v>4610</v>
      </c>
    </row>
    <row r="2337" spans="1:35" ht="11" customHeight="1" outlineLevel="1" x14ac:dyDescent="0.25">
      <c r="A2337" t="s">
        <v>3371</v>
      </c>
      <c r="C2337" s="2" t="s">
        <v>12976</v>
      </c>
      <c r="D2337" s="2">
        <v>1676</v>
      </c>
      <c r="E2337" s="7">
        <v>1987</v>
      </c>
      <c r="F2337" s="8" t="s">
        <v>2590</v>
      </c>
      <c r="H2337" s="5" t="s">
        <v>5398</v>
      </c>
      <c r="I2337" s="6" t="s">
        <v>1632</v>
      </c>
      <c r="J2337" s="6" t="s">
        <v>13712</v>
      </c>
      <c r="K2337" s="17">
        <v>1</v>
      </c>
      <c r="L2337" s="17" t="s">
        <v>7730</v>
      </c>
      <c r="M2337" s="9">
        <v>4.7</v>
      </c>
      <c r="N2337" s="9"/>
      <c r="O2337" s="21"/>
      <c r="Q2337" s="29"/>
      <c r="U2337" s="17"/>
      <c r="V2337" s="2" t="s">
        <v>1850</v>
      </c>
      <c r="Y2337" t="str">
        <f t="shared" si="156"/>
        <v/>
      </c>
      <c r="AA2337" t="str">
        <f t="shared" si="157"/>
        <v/>
      </c>
      <c r="AC2337" s="7"/>
      <c r="AD2337" t="s">
        <v>1632</v>
      </c>
      <c r="AE2337">
        <f t="shared" si="155"/>
        <v>0</v>
      </c>
      <c r="AG2337" s="2"/>
      <c r="AH2337" t="s">
        <v>3974</v>
      </c>
      <c r="AI2337" s="7" t="s">
        <v>4610</v>
      </c>
    </row>
    <row r="2338" spans="1:35" ht="11" customHeight="1" outlineLevel="1" x14ac:dyDescent="0.25">
      <c r="A2338" t="s">
        <v>3371</v>
      </c>
      <c r="C2338" s="2" t="s">
        <v>12976</v>
      </c>
      <c r="D2338" s="2">
        <v>1863</v>
      </c>
      <c r="E2338" s="7">
        <v>1992</v>
      </c>
      <c r="F2338" s="5" t="s">
        <v>13715</v>
      </c>
      <c r="H2338" s="5" t="s">
        <v>5398</v>
      </c>
      <c r="I2338" s="6" t="s">
        <v>1633</v>
      </c>
      <c r="J2338" s="6" t="s">
        <v>13714</v>
      </c>
      <c r="K2338" s="17">
        <v>1</v>
      </c>
      <c r="L2338" s="17" t="s">
        <v>7730</v>
      </c>
      <c r="M2338" s="9">
        <v>3</v>
      </c>
      <c r="N2338" s="9"/>
      <c r="O2338" s="21"/>
      <c r="Q2338" s="29"/>
      <c r="U2338" s="17"/>
      <c r="V2338" s="2">
        <v>1065</v>
      </c>
      <c r="Y2338" t="str">
        <f t="shared" si="156"/>
        <v/>
      </c>
      <c r="AA2338">
        <f t="shared" si="157"/>
        <v>1</v>
      </c>
      <c r="AB2338">
        <v>1</v>
      </c>
      <c r="AC2338" s="7"/>
      <c r="AD2338" t="s">
        <v>1633</v>
      </c>
      <c r="AE2338">
        <f t="shared" ref="AE2338:AE2370" si="158">COUNTIF(I2338,"*Fuji*")</f>
        <v>0</v>
      </c>
      <c r="AG2338" s="2"/>
      <c r="AH2338" t="s">
        <v>3974</v>
      </c>
      <c r="AI2338" s="7" t="s">
        <v>4922</v>
      </c>
    </row>
    <row r="2339" spans="1:35" ht="11" customHeight="1" outlineLevel="1" x14ac:dyDescent="0.25">
      <c r="A2339" t="s">
        <v>3371</v>
      </c>
      <c r="C2339" s="2" t="s">
        <v>12976</v>
      </c>
      <c r="D2339" s="2">
        <v>2164</v>
      </c>
      <c r="E2339" s="7">
        <v>2002</v>
      </c>
      <c r="F2339" s="5" t="s">
        <v>18727</v>
      </c>
      <c r="H2339" s="5" t="s">
        <v>5398</v>
      </c>
      <c r="I2339" s="6" t="s">
        <v>548</v>
      </c>
      <c r="J2339" s="6" t="s">
        <v>13717</v>
      </c>
      <c r="K2339" s="17">
        <v>3</v>
      </c>
      <c r="L2339" s="17" t="s">
        <v>7730</v>
      </c>
      <c r="M2339" s="9">
        <v>6.6</v>
      </c>
      <c r="N2339" s="9"/>
      <c r="O2339" s="21"/>
      <c r="Q2339" s="29"/>
      <c r="U2339" s="17"/>
      <c r="V2339" s="2"/>
      <c r="Y2339" t="str">
        <f t="shared" si="156"/>
        <v/>
      </c>
      <c r="AA2339" t="str">
        <f t="shared" si="157"/>
        <v/>
      </c>
      <c r="AC2339" s="7"/>
      <c r="AD2339" t="s">
        <v>548</v>
      </c>
      <c r="AE2339">
        <f t="shared" si="158"/>
        <v>0</v>
      </c>
      <c r="AG2339" s="2"/>
      <c r="AI2339" s="7"/>
    </row>
    <row r="2340" spans="1:35" ht="11" customHeight="1" outlineLevel="1" x14ac:dyDescent="0.25">
      <c r="A2340" t="s">
        <v>3371</v>
      </c>
      <c r="C2340" s="2" t="s">
        <v>12976</v>
      </c>
      <c r="D2340" s="2" t="s">
        <v>13718</v>
      </c>
      <c r="E2340" s="7">
        <v>2002</v>
      </c>
      <c r="F2340" s="5" t="s">
        <v>6181</v>
      </c>
      <c r="H2340" s="5" t="s">
        <v>5398</v>
      </c>
      <c r="I2340" s="6" t="s">
        <v>548</v>
      </c>
      <c r="J2340" s="6" t="s">
        <v>13717</v>
      </c>
      <c r="K2340" s="17">
        <v>3</v>
      </c>
      <c r="L2340" s="17" t="s">
        <v>7732</v>
      </c>
      <c r="M2340" s="9"/>
      <c r="N2340" s="9"/>
      <c r="O2340" s="21"/>
      <c r="Q2340" s="29"/>
      <c r="U2340" s="17"/>
      <c r="V2340" s="2" t="s">
        <v>6180</v>
      </c>
      <c r="Y2340" t="str">
        <f t="shared" si="156"/>
        <v/>
      </c>
      <c r="AA2340" t="str">
        <f t="shared" si="157"/>
        <v/>
      </c>
      <c r="AC2340" s="7"/>
      <c r="AD2340" t="s">
        <v>548</v>
      </c>
      <c r="AE2340">
        <f t="shared" si="158"/>
        <v>0</v>
      </c>
      <c r="AG2340" s="2"/>
      <c r="AH2340" t="s">
        <v>3354</v>
      </c>
      <c r="AI2340" s="7" t="s">
        <v>4620</v>
      </c>
    </row>
    <row r="2341" spans="1:35" ht="11" customHeight="1" outlineLevel="1" x14ac:dyDescent="0.25">
      <c r="A2341" t="s">
        <v>3371</v>
      </c>
      <c r="C2341" s="2" t="s">
        <v>12976</v>
      </c>
      <c r="D2341" s="2">
        <v>2212</v>
      </c>
      <c r="E2341" s="7">
        <v>2003</v>
      </c>
      <c r="F2341" s="5" t="s">
        <v>13721</v>
      </c>
      <c r="H2341" s="5" t="s">
        <v>5398</v>
      </c>
      <c r="I2341" s="6" t="s">
        <v>1154</v>
      </c>
      <c r="J2341" s="6" t="s">
        <v>13719</v>
      </c>
      <c r="K2341" s="17">
        <v>2</v>
      </c>
      <c r="L2341" s="17" t="s">
        <v>7730</v>
      </c>
      <c r="M2341" s="9">
        <v>5.9</v>
      </c>
      <c r="N2341" s="9"/>
      <c r="O2341" s="21"/>
      <c r="Q2341" s="29"/>
      <c r="U2341" s="17"/>
      <c r="V2341" s="2"/>
      <c r="Y2341" t="str">
        <f t="shared" si="156"/>
        <v/>
      </c>
      <c r="AA2341" t="str">
        <f t="shared" si="157"/>
        <v/>
      </c>
      <c r="AC2341" s="7"/>
      <c r="AD2341" t="s">
        <v>1154</v>
      </c>
      <c r="AE2341">
        <f t="shared" si="158"/>
        <v>0</v>
      </c>
      <c r="AG2341" s="2"/>
      <c r="AI2341" s="7"/>
    </row>
    <row r="2342" spans="1:35" ht="11" customHeight="1" outlineLevel="1" x14ac:dyDescent="0.25">
      <c r="A2342" t="s">
        <v>3371</v>
      </c>
      <c r="C2342" s="2" t="s">
        <v>12976</v>
      </c>
      <c r="D2342" s="2" t="s">
        <v>13720</v>
      </c>
      <c r="E2342" s="7">
        <v>2003</v>
      </c>
      <c r="F2342" s="5" t="s">
        <v>10684</v>
      </c>
      <c r="H2342" s="5" t="s">
        <v>5398</v>
      </c>
      <c r="I2342" s="6" t="s">
        <v>1154</v>
      </c>
      <c r="J2342" s="6" t="s">
        <v>13719</v>
      </c>
      <c r="K2342" s="17">
        <v>2</v>
      </c>
      <c r="L2342" s="17" t="s">
        <v>7732</v>
      </c>
      <c r="M2342" s="9"/>
      <c r="N2342" s="9"/>
      <c r="O2342" s="21"/>
      <c r="Q2342" s="29"/>
      <c r="U2342" s="17"/>
      <c r="V2342" s="2">
        <v>1204</v>
      </c>
      <c r="Y2342" t="str">
        <f t="shared" si="156"/>
        <v/>
      </c>
      <c r="AA2342">
        <f t="shared" si="157"/>
        <v>1</v>
      </c>
      <c r="AC2342" s="7"/>
      <c r="AD2342" t="s">
        <v>1154</v>
      </c>
      <c r="AE2342">
        <f t="shared" si="158"/>
        <v>0</v>
      </c>
      <c r="AG2342" s="2"/>
      <c r="AH2342" t="s">
        <v>3974</v>
      </c>
      <c r="AI2342" s="7" t="s">
        <v>4620</v>
      </c>
    </row>
    <row r="2343" spans="1:35" ht="11" customHeight="1" outlineLevel="1" x14ac:dyDescent="0.25">
      <c r="A2343" t="s">
        <v>3371</v>
      </c>
      <c r="C2343" s="2" t="s">
        <v>12976</v>
      </c>
      <c r="D2343" s="2">
        <v>2272</v>
      </c>
      <c r="E2343" s="7">
        <v>2004</v>
      </c>
      <c r="F2343" s="5" t="s">
        <v>13721</v>
      </c>
      <c r="H2343" s="5" t="s">
        <v>5398</v>
      </c>
      <c r="I2343" s="6" t="s">
        <v>1633</v>
      </c>
      <c r="J2343" s="6" t="s">
        <v>13722</v>
      </c>
      <c r="K2343" s="17">
        <v>5</v>
      </c>
      <c r="L2343" s="17" t="s">
        <v>7730</v>
      </c>
      <c r="M2343" s="9">
        <v>2.8</v>
      </c>
      <c r="N2343" s="9"/>
      <c r="O2343" s="21"/>
      <c r="Q2343" s="29"/>
      <c r="U2343" s="17"/>
      <c r="V2343" s="2"/>
      <c r="Y2343" t="str">
        <f t="shared" si="156"/>
        <v/>
      </c>
      <c r="AA2343" t="str">
        <f t="shared" si="157"/>
        <v/>
      </c>
      <c r="AC2343" s="7"/>
      <c r="AD2343" t="s">
        <v>1633</v>
      </c>
      <c r="AE2343">
        <f t="shared" si="158"/>
        <v>0</v>
      </c>
      <c r="AG2343" s="2"/>
      <c r="AI2343" s="7"/>
    </row>
    <row r="2344" spans="1:35" ht="11" customHeight="1" outlineLevel="1" x14ac:dyDescent="0.25">
      <c r="A2344" t="s">
        <v>3371</v>
      </c>
      <c r="C2344" s="2" t="s">
        <v>12976</v>
      </c>
      <c r="D2344" s="2">
        <v>2273</v>
      </c>
      <c r="E2344" s="7">
        <v>2004</v>
      </c>
      <c r="F2344" s="5" t="s">
        <v>13721</v>
      </c>
      <c r="H2344" s="5" t="s">
        <v>5398</v>
      </c>
      <c r="I2344" s="6" t="s">
        <v>1633</v>
      </c>
      <c r="J2344" s="6" t="s">
        <v>13722</v>
      </c>
      <c r="K2344" s="17">
        <v>5</v>
      </c>
      <c r="L2344" s="17" t="s">
        <v>7730</v>
      </c>
      <c r="M2344" s="9">
        <v>2.8</v>
      </c>
      <c r="N2344" s="9"/>
      <c r="O2344" s="21"/>
      <c r="Q2344" s="29"/>
      <c r="U2344" s="17"/>
      <c r="V2344" s="2"/>
      <c r="Y2344" t="str">
        <f t="shared" si="156"/>
        <v/>
      </c>
      <c r="AA2344" t="str">
        <f t="shared" si="157"/>
        <v/>
      </c>
      <c r="AC2344" s="7"/>
      <c r="AD2344" t="s">
        <v>1633</v>
      </c>
      <c r="AE2344">
        <f t="shared" si="158"/>
        <v>0</v>
      </c>
      <c r="AG2344" s="2"/>
      <c r="AI2344" s="7"/>
    </row>
    <row r="2345" spans="1:35" ht="11" customHeight="1" outlineLevel="1" x14ac:dyDescent="0.25">
      <c r="A2345" t="s">
        <v>3371</v>
      </c>
      <c r="C2345" s="2" t="s">
        <v>12976</v>
      </c>
      <c r="D2345" s="2">
        <v>2274</v>
      </c>
      <c r="E2345" s="7">
        <v>2004</v>
      </c>
      <c r="F2345" s="5" t="s">
        <v>13721</v>
      </c>
      <c r="H2345" s="5" t="s">
        <v>5398</v>
      </c>
      <c r="I2345" s="6" t="s">
        <v>1633</v>
      </c>
      <c r="J2345" s="6" t="s">
        <v>13722</v>
      </c>
      <c r="K2345" s="17">
        <v>5</v>
      </c>
      <c r="L2345" s="17" t="s">
        <v>7730</v>
      </c>
      <c r="M2345" s="9">
        <v>2.8</v>
      </c>
      <c r="N2345" s="9"/>
      <c r="O2345" s="21"/>
      <c r="Q2345" s="29"/>
      <c r="U2345" s="17"/>
      <c r="V2345" s="2"/>
      <c r="Y2345" t="str">
        <f t="shared" si="156"/>
        <v/>
      </c>
      <c r="AA2345" t="str">
        <f t="shared" si="157"/>
        <v/>
      </c>
      <c r="AC2345" s="7"/>
      <c r="AD2345" t="s">
        <v>1633</v>
      </c>
      <c r="AE2345">
        <f t="shared" si="158"/>
        <v>0</v>
      </c>
      <c r="AG2345" s="2"/>
      <c r="AI2345" s="7"/>
    </row>
    <row r="2346" spans="1:35" ht="11" customHeight="1" outlineLevel="1" x14ac:dyDescent="0.25">
      <c r="A2346" t="s">
        <v>3371</v>
      </c>
      <c r="C2346" s="2" t="s">
        <v>12976</v>
      </c>
      <c r="D2346" s="2">
        <v>2275</v>
      </c>
      <c r="E2346" s="7">
        <v>2004</v>
      </c>
      <c r="F2346" s="5" t="s">
        <v>13721</v>
      </c>
      <c r="H2346" s="5" t="s">
        <v>5398</v>
      </c>
      <c r="I2346" s="6" t="s">
        <v>1633</v>
      </c>
      <c r="J2346" s="6" t="s">
        <v>13722</v>
      </c>
      <c r="K2346" s="17">
        <v>2</v>
      </c>
      <c r="L2346" s="17" t="s">
        <v>7730</v>
      </c>
      <c r="M2346" s="9">
        <v>2.8</v>
      </c>
      <c r="N2346" s="9"/>
      <c r="O2346" s="21"/>
      <c r="Q2346" s="29"/>
      <c r="U2346" s="17"/>
      <c r="V2346" s="2"/>
      <c r="Y2346" t="str">
        <f t="shared" si="156"/>
        <v/>
      </c>
      <c r="AA2346" t="str">
        <f t="shared" si="157"/>
        <v/>
      </c>
      <c r="AC2346" s="7"/>
      <c r="AD2346" t="s">
        <v>1633</v>
      </c>
      <c r="AE2346">
        <f t="shared" si="158"/>
        <v>0</v>
      </c>
      <c r="AG2346" s="2"/>
      <c r="AI2346" s="7"/>
    </row>
    <row r="2347" spans="1:35" ht="11" customHeight="1" outlineLevel="1" x14ac:dyDescent="0.25">
      <c r="A2347" t="s">
        <v>3371</v>
      </c>
      <c r="C2347" s="2" t="s">
        <v>12976</v>
      </c>
      <c r="D2347" s="2">
        <v>2276</v>
      </c>
      <c r="E2347" s="7">
        <v>2004</v>
      </c>
      <c r="F2347" s="5" t="s">
        <v>13721</v>
      </c>
      <c r="H2347" s="5" t="s">
        <v>5398</v>
      </c>
      <c r="I2347" s="6" t="s">
        <v>1633</v>
      </c>
      <c r="J2347" s="6" t="s">
        <v>13722</v>
      </c>
      <c r="K2347" s="17">
        <v>5</v>
      </c>
      <c r="L2347" s="17" t="s">
        <v>7730</v>
      </c>
      <c r="M2347" s="9">
        <v>2.8</v>
      </c>
      <c r="N2347" s="9"/>
      <c r="O2347" s="21"/>
      <c r="Q2347" s="29"/>
      <c r="U2347" s="17"/>
      <c r="V2347" s="2"/>
      <c r="Y2347" t="str">
        <f t="shared" si="156"/>
        <v/>
      </c>
      <c r="AA2347" t="str">
        <f t="shared" si="157"/>
        <v/>
      </c>
      <c r="AC2347" s="7"/>
      <c r="AD2347" t="s">
        <v>1633</v>
      </c>
      <c r="AE2347">
        <f t="shared" si="158"/>
        <v>0</v>
      </c>
      <c r="AG2347" s="2"/>
      <c r="AI2347" s="7"/>
    </row>
    <row r="2348" spans="1:35" ht="11" customHeight="1" outlineLevel="1" x14ac:dyDescent="0.25">
      <c r="A2348" t="s">
        <v>3371</v>
      </c>
      <c r="C2348" s="2" t="s">
        <v>12976</v>
      </c>
      <c r="D2348" s="2">
        <v>2277</v>
      </c>
      <c r="E2348" s="7">
        <v>2004</v>
      </c>
      <c r="F2348" s="5" t="s">
        <v>13721</v>
      </c>
      <c r="H2348" s="5" t="s">
        <v>5398</v>
      </c>
      <c r="I2348" s="6" t="s">
        <v>1633</v>
      </c>
      <c r="J2348" s="6" t="s">
        <v>13722</v>
      </c>
      <c r="K2348" s="17">
        <v>5</v>
      </c>
      <c r="L2348" s="17" t="s">
        <v>7730</v>
      </c>
      <c r="M2348" s="9">
        <v>2.8</v>
      </c>
      <c r="N2348" s="9"/>
      <c r="O2348" s="21"/>
      <c r="Q2348" s="29"/>
      <c r="U2348" s="17"/>
      <c r="V2348" s="2"/>
      <c r="Y2348" t="str">
        <f t="shared" si="156"/>
        <v/>
      </c>
      <c r="AA2348" t="str">
        <f t="shared" si="157"/>
        <v/>
      </c>
      <c r="AC2348" s="7"/>
      <c r="AD2348" t="s">
        <v>1633</v>
      </c>
      <c r="AE2348">
        <f t="shared" si="158"/>
        <v>0</v>
      </c>
      <c r="AG2348" s="2"/>
      <c r="AI2348" s="7"/>
    </row>
    <row r="2349" spans="1:35" ht="11" customHeight="1" outlineLevel="1" x14ac:dyDescent="0.25">
      <c r="A2349" t="s">
        <v>3371</v>
      </c>
      <c r="C2349" s="2" t="s">
        <v>12976</v>
      </c>
      <c r="D2349" s="2" t="s">
        <v>13724</v>
      </c>
      <c r="E2349" s="7">
        <v>2004</v>
      </c>
      <c r="F2349" s="5" t="s">
        <v>13723</v>
      </c>
      <c r="H2349" s="5" t="s">
        <v>5398</v>
      </c>
      <c r="I2349" s="6" t="s">
        <v>1633</v>
      </c>
      <c r="J2349" s="39" t="s">
        <v>13722</v>
      </c>
      <c r="K2349" s="17">
        <v>2</v>
      </c>
      <c r="L2349" s="17" t="s">
        <v>7732</v>
      </c>
      <c r="M2349" s="9"/>
      <c r="N2349" s="9"/>
      <c r="O2349" s="21"/>
      <c r="Q2349" s="29"/>
      <c r="U2349" s="17"/>
      <c r="V2349" s="2">
        <v>1220</v>
      </c>
      <c r="Y2349" t="str">
        <f t="shared" si="156"/>
        <v/>
      </c>
      <c r="AA2349">
        <f t="shared" si="157"/>
        <v>1</v>
      </c>
      <c r="AC2349" s="7"/>
      <c r="AD2349" t="s">
        <v>1633</v>
      </c>
      <c r="AE2349">
        <f t="shared" si="158"/>
        <v>0</v>
      </c>
      <c r="AG2349" s="2"/>
      <c r="AH2349" t="s">
        <v>3974</v>
      </c>
      <c r="AI2349" s="7" t="s">
        <v>4620</v>
      </c>
    </row>
    <row r="2350" spans="1:35" ht="11" customHeight="1" outlineLevel="1" x14ac:dyDescent="0.25">
      <c r="A2350" t="s">
        <v>3371</v>
      </c>
      <c r="C2350" s="2" t="s">
        <v>12976</v>
      </c>
      <c r="D2350" s="2">
        <v>2298</v>
      </c>
      <c r="E2350" s="7">
        <v>2004</v>
      </c>
      <c r="F2350" s="5" t="s">
        <v>13732</v>
      </c>
      <c r="H2350" s="5" t="s">
        <v>5398</v>
      </c>
      <c r="I2350" s="6" t="s">
        <v>6433</v>
      </c>
      <c r="J2350" s="6" t="s">
        <v>13729</v>
      </c>
      <c r="K2350" s="17">
        <v>5</v>
      </c>
      <c r="L2350" s="17" t="s">
        <v>7732</v>
      </c>
      <c r="M2350" s="9"/>
      <c r="N2350" s="9"/>
      <c r="O2350" s="21"/>
      <c r="Q2350" s="29"/>
      <c r="U2350" s="17"/>
      <c r="V2350" s="2"/>
      <c r="Y2350" t="str">
        <f t="shared" si="156"/>
        <v/>
      </c>
      <c r="AA2350" t="str">
        <f t="shared" si="157"/>
        <v/>
      </c>
      <c r="AC2350" s="7"/>
      <c r="AD2350" t="s">
        <v>6433</v>
      </c>
      <c r="AE2350">
        <f t="shared" si="158"/>
        <v>0</v>
      </c>
      <c r="AG2350" s="2"/>
      <c r="AI2350" s="7"/>
    </row>
    <row r="2351" spans="1:35" ht="11" customHeight="1" outlineLevel="1" x14ac:dyDescent="0.25">
      <c r="A2351" t="s">
        <v>3371</v>
      </c>
      <c r="C2351" s="2" t="s">
        <v>12976</v>
      </c>
      <c r="D2351" s="2" t="s">
        <v>13730</v>
      </c>
      <c r="E2351" s="7">
        <v>2004</v>
      </c>
      <c r="F2351" s="5" t="s">
        <v>13731</v>
      </c>
      <c r="H2351" s="5" t="s">
        <v>5398</v>
      </c>
      <c r="I2351" s="6" t="s">
        <v>6433</v>
      </c>
      <c r="J2351" s="6" t="s">
        <v>13729</v>
      </c>
      <c r="K2351" s="17">
        <v>5</v>
      </c>
      <c r="L2351" s="17" t="s">
        <v>7732</v>
      </c>
      <c r="M2351" s="9"/>
      <c r="N2351" s="9"/>
      <c r="O2351" s="21"/>
      <c r="Q2351" s="29"/>
      <c r="U2351" s="17"/>
      <c r="V2351" s="2">
        <v>1224</v>
      </c>
      <c r="Y2351" t="str">
        <f t="shared" si="156"/>
        <v/>
      </c>
      <c r="AA2351">
        <f t="shared" si="157"/>
        <v>1</v>
      </c>
      <c r="AC2351" s="7"/>
      <c r="AD2351" t="s">
        <v>6433</v>
      </c>
      <c r="AE2351">
        <f t="shared" si="158"/>
        <v>0</v>
      </c>
      <c r="AG2351" s="2"/>
      <c r="AH2351" t="s">
        <v>6434</v>
      </c>
      <c r="AI2351" s="7" t="s">
        <v>4620</v>
      </c>
    </row>
    <row r="2352" spans="1:35" ht="11" customHeight="1" outlineLevel="1" x14ac:dyDescent="0.25">
      <c r="A2352" t="s">
        <v>3371</v>
      </c>
      <c r="C2352" s="2" t="s">
        <v>12976</v>
      </c>
      <c r="D2352" s="2">
        <v>2284</v>
      </c>
      <c r="E2352" s="7">
        <v>2004</v>
      </c>
      <c r="F2352" s="5" t="s">
        <v>6177</v>
      </c>
      <c r="H2352" s="5"/>
      <c r="I2352" s="6" t="s">
        <v>3376</v>
      </c>
      <c r="J2352" s="6" t="s">
        <v>13725</v>
      </c>
      <c r="K2352" s="17">
        <v>3</v>
      </c>
      <c r="L2352" s="17" t="s">
        <v>7730</v>
      </c>
      <c r="M2352" s="9">
        <v>3.7</v>
      </c>
      <c r="N2352" s="9"/>
      <c r="O2352" s="21"/>
      <c r="Q2352" s="29"/>
      <c r="U2352" s="17"/>
      <c r="V2352" s="2"/>
      <c r="Y2352" t="str">
        <f t="shared" si="156"/>
        <v/>
      </c>
      <c r="AA2352" t="str">
        <f t="shared" si="157"/>
        <v/>
      </c>
      <c r="AC2352" s="7"/>
      <c r="AD2352" t="s">
        <v>3376</v>
      </c>
      <c r="AE2352">
        <f t="shared" si="158"/>
        <v>0</v>
      </c>
      <c r="AG2352" s="2"/>
      <c r="AH2352" t="s">
        <v>6437</v>
      </c>
      <c r="AI2352" s="7" t="s">
        <v>4620</v>
      </c>
    </row>
    <row r="2353" spans="1:35" ht="11" customHeight="1" outlineLevel="1" x14ac:dyDescent="0.25">
      <c r="A2353" t="s">
        <v>3371</v>
      </c>
      <c r="C2353" s="2" t="s">
        <v>12976</v>
      </c>
      <c r="D2353" s="2" t="s">
        <v>13726</v>
      </c>
      <c r="E2353" s="7">
        <v>2004</v>
      </c>
      <c r="F2353" s="5" t="s">
        <v>13728</v>
      </c>
      <c r="H2353" s="5" t="s">
        <v>5398</v>
      </c>
      <c r="I2353" s="6" t="s">
        <v>3376</v>
      </c>
      <c r="J2353" s="6" t="s">
        <v>13725</v>
      </c>
      <c r="K2353" s="17">
        <v>3</v>
      </c>
      <c r="L2353" s="17" t="s">
        <v>7732</v>
      </c>
      <c r="M2353" s="9"/>
      <c r="N2353" s="9"/>
      <c r="O2353" s="21"/>
      <c r="Q2353" s="29"/>
      <c r="U2353" s="17"/>
      <c r="V2353" s="2">
        <v>1225</v>
      </c>
      <c r="Y2353" t="str">
        <f t="shared" si="156"/>
        <v/>
      </c>
      <c r="AA2353">
        <f t="shared" si="157"/>
        <v>1</v>
      </c>
      <c r="AC2353" s="7"/>
      <c r="AD2353" t="s">
        <v>3376</v>
      </c>
      <c r="AE2353">
        <f t="shared" si="158"/>
        <v>0</v>
      </c>
      <c r="AG2353" s="2"/>
      <c r="AH2353" t="s">
        <v>1117</v>
      </c>
      <c r="AI2353" s="7" t="s">
        <v>4620</v>
      </c>
    </row>
    <row r="2354" spans="1:35" ht="11" customHeight="1" outlineLevel="1" x14ac:dyDescent="0.25">
      <c r="A2354" t="s">
        <v>3371</v>
      </c>
      <c r="C2354" s="2" t="s">
        <v>12976</v>
      </c>
      <c r="D2354" s="2">
        <v>2338</v>
      </c>
      <c r="E2354" s="7">
        <v>2004</v>
      </c>
      <c r="F2354" s="5" t="s">
        <v>4926</v>
      </c>
      <c r="H2354" s="5" t="s">
        <v>5398</v>
      </c>
      <c r="I2354" s="6" t="s">
        <v>792</v>
      </c>
      <c r="J2354" s="6" t="s">
        <v>13733</v>
      </c>
      <c r="K2354" s="17">
        <v>5</v>
      </c>
      <c r="L2354" s="17" t="s">
        <v>7730</v>
      </c>
      <c r="M2354" s="9">
        <v>8.4</v>
      </c>
      <c r="N2354" s="9"/>
      <c r="O2354" s="21"/>
      <c r="Q2354" s="29"/>
      <c r="U2354" s="17"/>
      <c r="V2354" s="2">
        <v>1235</v>
      </c>
      <c r="Y2354" t="str">
        <f t="shared" si="156"/>
        <v/>
      </c>
      <c r="AA2354" t="str">
        <f t="shared" si="157"/>
        <v/>
      </c>
      <c r="AC2354" s="7"/>
      <c r="AD2354" t="s">
        <v>792</v>
      </c>
      <c r="AE2354">
        <f t="shared" si="158"/>
        <v>0</v>
      </c>
      <c r="AG2354" s="2"/>
      <c r="AH2354" t="s">
        <v>3974</v>
      </c>
      <c r="AI2354" s="7" t="s">
        <v>4922</v>
      </c>
    </row>
    <row r="2355" spans="1:35" ht="11" customHeight="1" outlineLevel="1" x14ac:dyDescent="0.25">
      <c r="A2355" t="s">
        <v>3371</v>
      </c>
      <c r="C2355" s="2" t="s">
        <v>12976</v>
      </c>
      <c r="D2355" s="2" t="s">
        <v>13734</v>
      </c>
      <c r="E2355" s="7">
        <v>2004</v>
      </c>
      <c r="F2355" s="5" t="s">
        <v>13735</v>
      </c>
      <c r="H2355" s="5" t="s">
        <v>5398</v>
      </c>
      <c r="I2355" s="6" t="s">
        <v>792</v>
      </c>
      <c r="J2355" s="6" t="s">
        <v>13733</v>
      </c>
      <c r="K2355" s="17">
        <v>5</v>
      </c>
      <c r="L2355" s="17" t="s">
        <v>7732</v>
      </c>
      <c r="M2355" s="9"/>
      <c r="N2355" s="9"/>
      <c r="O2355" s="21"/>
      <c r="Q2355" s="29"/>
      <c r="U2355" s="17"/>
      <c r="V2355" s="2"/>
      <c r="Y2355" t="str">
        <f t="shared" si="156"/>
        <v/>
      </c>
      <c r="AA2355">
        <f t="shared" si="157"/>
        <v>1</v>
      </c>
      <c r="AC2355" s="7"/>
      <c r="AD2355" t="s">
        <v>792</v>
      </c>
      <c r="AE2355">
        <f t="shared" si="158"/>
        <v>0</v>
      </c>
      <c r="AG2355" s="2"/>
      <c r="AH2355" t="s">
        <v>3974</v>
      </c>
      <c r="AI2355" s="7" t="s">
        <v>4922</v>
      </c>
    </row>
    <row r="2356" spans="1:35" ht="11" customHeight="1" outlineLevel="1" x14ac:dyDescent="0.25">
      <c r="A2356" t="s">
        <v>3371</v>
      </c>
      <c r="C2356" s="2" t="s">
        <v>12976</v>
      </c>
      <c r="D2356" s="2" t="s">
        <v>13736</v>
      </c>
      <c r="E2356" s="7">
        <v>2005</v>
      </c>
      <c r="F2356" s="5" t="s">
        <v>13737</v>
      </c>
      <c r="H2356" s="5" t="s">
        <v>5398</v>
      </c>
      <c r="I2356" s="6" t="s">
        <v>21068</v>
      </c>
      <c r="J2356" s="6" t="s">
        <v>13738</v>
      </c>
      <c r="K2356" s="17">
        <v>3</v>
      </c>
      <c r="L2356" s="17" t="s">
        <v>7730</v>
      </c>
      <c r="M2356" s="9">
        <v>9.6</v>
      </c>
      <c r="N2356" s="9"/>
      <c r="O2356" s="21"/>
      <c r="Q2356" s="29"/>
      <c r="U2356" s="17"/>
      <c r="V2356" s="2">
        <v>1243</v>
      </c>
      <c r="Y2356" t="str">
        <f t="shared" si="156"/>
        <v/>
      </c>
      <c r="AA2356">
        <f t="shared" si="157"/>
        <v>1</v>
      </c>
      <c r="AB2356">
        <v>1</v>
      </c>
      <c r="AC2356" s="7"/>
      <c r="AD2356" t="s">
        <v>1116</v>
      </c>
      <c r="AE2356">
        <f t="shared" si="158"/>
        <v>0</v>
      </c>
      <c r="AG2356" s="2"/>
      <c r="AH2356" t="s">
        <v>6437</v>
      </c>
      <c r="AI2356" s="7" t="s">
        <v>4922</v>
      </c>
    </row>
    <row r="2357" spans="1:35" ht="11" customHeight="1" outlineLevel="1" x14ac:dyDescent="0.25">
      <c r="A2357" t="s">
        <v>3371</v>
      </c>
      <c r="C2357" s="2" t="s">
        <v>12976</v>
      </c>
      <c r="D2357" s="2" t="s">
        <v>13739</v>
      </c>
      <c r="E2357" s="7">
        <v>2005</v>
      </c>
      <c r="F2357" s="5" t="s">
        <v>13740</v>
      </c>
      <c r="H2357" s="5" t="s">
        <v>5398</v>
      </c>
      <c r="I2357" s="6" t="s">
        <v>2302</v>
      </c>
      <c r="J2357" s="6" t="s">
        <v>13741</v>
      </c>
      <c r="K2357" s="17">
        <v>5</v>
      </c>
      <c r="L2357" s="17" t="s">
        <v>7730</v>
      </c>
      <c r="M2357" s="9">
        <v>10</v>
      </c>
      <c r="N2357" s="9"/>
      <c r="O2357" s="21"/>
      <c r="Q2357" s="29"/>
      <c r="U2357" s="17"/>
      <c r="V2357" s="2">
        <v>1244</v>
      </c>
      <c r="Y2357" t="str">
        <f t="shared" si="156"/>
        <v/>
      </c>
      <c r="AA2357">
        <f t="shared" si="157"/>
        <v>1</v>
      </c>
      <c r="AC2357" s="7"/>
      <c r="AD2357" t="s">
        <v>2302</v>
      </c>
      <c r="AE2357">
        <f t="shared" si="158"/>
        <v>0</v>
      </c>
      <c r="AG2357" s="2"/>
      <c r="AH2357" t="s">
        <v>5029</v>
      </c>
      <c r="AI2357" s="7" t="s">
        <v>4922</v>
      </c>
    </row>
    <row r="2358" spans="1:35" ht="11" customHeight="1" outlineLevel="1" x14ac:dyDescent="0.25">
      <c r="A2358" t="s">
        <v>3371</v>
      </c>
      <c r="C2358" s="2" t="s">
        <v>12976</v>
      </c>
      <c r="D2358" s="2" t="s">
        <v>13743</v>
      </c>
      <c r="E2358" s="7">
        <v>2005</v>
      </c>
      <c r="F2358" s="5" t="s">
        <v>13744</v>
      </c>
      <c r="H2358" s="5" t="s">
        <v>5398</v>
      </c>
      <c r="I2358" s="6" t="s">
        <v>2250</v>
      </c>
      <c r="J2358" s="6" t="s">
        <v>13742</v>
      </c>
      <c r="K2358" s="17">
        <v>5</v>
      </c>
      <c r="L2358" s="17" t="s">
        <v>7732</v>
      </c>
      <c r="M2358" s="9"/>
      <c r="N2358" s="9"/>
      <c r="O2358" s="21"/>
      <c r="Q2358" s="29"/>
      <c r="U2358" s="17"/>
      <c r="V2358" s="2">
        <v>1246</v>
      </c>
      <c r="Y2358" t="str">
        <f t="shared" si="156"/>
        <v/>
      </c>
      <c r="AA2358">
        <f t="shared" si="157"/>
        <v>1</v>
      </c>
      <c r="AC2358" s="7"/>
      <c r="AD2358" t="s">
        <v>2250</v>
      </c>
      <c r="AE2358">
        <f t="shared" si="158"/>
        <v>0</v>
      </c>
      <c r="AG2358" s="2"/>
      <c r="AH2358" t="s">
        <v>3974</v>
      </c>
      <c r="AI2358" s="7" t="s">
        <v>4620</v>
      </c>
    </row>
    <row r="2359" spans="1:35" ht="11" customHeight="1" outlineLevel="1" x14ac:dyDescent="0.25">
      <c r="A2359" t="s">
        <v>3371</v>
      </c>
      <c r="C2359" s="2" t="s">
        <v>12976</v>
      </c>
      <c r="D2359" s="2" t="s">
        <v>13746</v>
      </c>
      <c r="E2359" s="7">
        <v>2006</v>
      </c>
      <c r="F2359" s="5" t="s">
        <v>13728</v>
      </c>
      <c r="H2359" s="5" t="s">
        <v>5398</v>
      </c>
      <c r="I2359" s="6" t="s">
        <v>13747</v>
      </c>
      <c r="J2359" s="6" t="s">
        <v>13745</v>
      </c>
      <c r="K2359" s="17">
        <v>5</v>
      </c>
      <c r="L2359" s="17" t="s">
        <v>7732</v>
      </c>
      <c r="M2359" s="9"/>
      <c r="N2359" s="9"/>
      <c r="O2359" s="21"/>
      <c r="Q2359" s="29"/>
      <c r="U2359" s="17"/>
      <c r="V2359" s="2"/>
      <c r="Y2359" t="str">
        <f t="shared" si="156"/>
        <v/>
      </c>
      <c r="AA2359">
        <f t="shared" si="157"/>
        <v>1</v>
      </c>
      <c r="AC2359" s="7"/>
      <c r="AD2359" t="s">
        <v>13747</v>
      </c>
      <c r="AE2359">
        <f t="shared" si="158"/>
        <v>0</v>
      </c>
      <c r="AG2359" s="2"/>
      <c r="AI2359" s="7"/>
    </row>
    <row r="2360" spans="1:35" ht="11" customHeight="1" outlineLevel="1" x14ac:dyDescent="0.25">
      <c r="A2360" t="s">
        <v>3371</v>
      </c>
      <c r="C2360" s="2" t="s">
        <v>12976</v>
      </c>
      <c r="D2360" s="2" t="s">
        <v>13749</v>
      </c>
      <c r="E2360" s="7">
        <v>2010</v>
      </c>
      <c r="F2360" s="5" t="s">
        <v>13750</v>
      </c>
      <c r="H2360" s="5" t="s">
        <v>5398</v>
      </c>
      <c r="I2360" s="6" t="s">
        <v>13751</v>
      </c>
      <c r="J2360" s="6" t="s">
        <v>13748</v>
      </c>
      <c r="K2360" s="17">
        <v>5</v>
      </c>
      <c r="L2360" s="17" t="s">
        <v>7732</v>
      </c>
      <c r="M2360" s="9"/>
      <c r="N2360" s="9"/>
      <c r="O2360" s="21"/>
      <c r="Q2360" s="29"/>
      <c r="U2360" s="17"/>
      <c r="V2360" s="2"/>
      <c r="Y2360" t="str">
        <f t="shared" si="156"/>
        <v/>
      </c>
      <c r="AA2360">
        <f t="shared" si="157"/>
        <v>1</v>
      </c>
      <c r="AC2360" s="7"/>
      <c r="AD2360" t="s">
        <v>13751</v>
      </c>
      <c r="AE2360">
        <f t="shared" si="158"/>
        <v>0</v>
      </c>
      <c r="AG2360" s="2"/>
      <c r="AI2360" s="7"/>
    </row>
    <row r="2361" spans="1:35" ht="11" customHeight="1" outlineLevel="1" x14ac:dyDescent="0.25">
      <c r="A2361" t="s">
        <v>3371</v>
      </c>
      <c r="C2361" s="2" t="s">
        <v>12976</v>
      </c>
      <c r="D2361" s="2">
        <v>2656</v>
      </c>
      <c r="E2361" s="7">
        <v>2010</v>
      </c>
      <c r="F2361" s="5" t="s">
        <v>13753</v>
      </c>
      <c r="H2361" s="5" t="s">
        <v>5398</v>
      </c>
      <c r="I2361" s="6" t="s">
        <v>21035</v>
      </c>
      <c r="J2361" s="6" t="s">
        <v>13752</v>
      </c>
      <c r="K2361" s="17">
        <v>5</v>
      </c>
      <c r="L2361" s="17" t="s">
        <v>7730</v>
      </c>
      <c r="M2361" s="9">
        <v>2.4</v>
      </c>
      <c r="N2361" s="9"/>
      <c r="O2361" s="21"/>
      <c r="Q2361" s="29"/>
      <c r="U2361" s="17"/>
      <c r="V2361" s="2"/>
      <c r="Y2361" t="str">
        <f t="shared" si="156"/>
        <v/>
      </c>
      <c r="AA2361" t="str">
        <f t="shared" si="157"/>
        <v/>
      </c>
      <c r="AC2361" s="7"/>
      <c r="AD2361" t="s">
        <v>21035</v>
      </c>
      <c r="AE2361">
        <f t="shared" si="158"/>
        <v>0</v>
      </c>
      <c r="AG2361" s="2"/>
      <c r="AI2361" s="7"/>
    </row>
    <row r="2362" spans="1:35" ht="11" customHeight="1" outlineLevel="1" x14ac:dyDescent="0.25">
      <c r="A2362" t="s">
        <v>3371</v>
      </c>
      <c r="C2362" s="2" t="s">
        <v>12976</v>
      </c>
      <c r="D2362" s="2" t="s">
        <v>13754</v>
      </c>
      <c r="E2362" s="7">
        <v>2010</v>
      </c>
      <c r="F2362" s="5" t="s">
        <v>13755</v>
      </c>
      <c r="H2362" s="5" t="s">
        <v>5398</v>
      </c>
      <c r="I2362" s="6" t="s">
        <v>21035</v>
      </c>
      <c r="J2362" s="6" t="s">
        <v>13752</v>
      </c>
      <c r="K2362" s="17">
        <v>5</v>
      </c>
      <c r="L2362" s="17" t="s">
        <v>7732</v>
      </c>
      <c r="M2362" s="9"/>
      <c r="N2362" s="9"/>
      <c r="O2362" s="21"/>
      <c r="Q2362" s="29"/>
      <c r="U2362" s="17"/>
      <c r="V2362" s="2"/>
      <c r="Y2362" t="str">
        <f t="shared" si="156"/>
        <v/>
      </c>
      <c r="AA2362">
        <f t="shared" si="157"/>
        <v>1</v>
      </c>
      <c r="AC2362" s="7"/>
      <c r="AD2362" t="s">
        <v>21035</v>
      </c>
      <c r="AE2362">
        <f t="shared" si="158"/>
        <v>0</v>
      </c>
      <c r="AG2362" s="2"/>
      <c r="AI2362" s="7"/>
    </row>
    <row r="2363" spans="1:35" ht="11" customHeight="1" outlineLevel="1" x14ac:dyDescent="0.25">
      <c r="A2363" t="s">
        <v>3371</v>
      </c>
      <c r="C2363" s="2" t="s">
        <v>12976</v>
      </c>
      <c r="D2363" s="2">
        <v>2766</v>
      </c>
      <c r="E2363" s="7">
        <v>2013</v>
      </c>
      <c r="F2363" s="5" t="s">
        <v>13757</v>
      </c>
      <c r="H2363" s="5" t="s">
        <v>5398</v>
      </c>
      <c r="I2363" s="6" t="s">
        <v>13758</v>
      </c>
      <c r="J2363" s="6" t="s">
        <v>13756</v>
      </c>
      <c r="K2363" s="17">
        <v>5</v>
      </c>
      <c r="L2363" s="17" t="s">
        <v>7730</v>
      </c>
      <c r="M2363" s="9">
        <v>3</v>
      </c>
      <c r="N2363" s="9"/>
      <c r="O2363" s="21"/>
      <c r="Q2363" s="29"/>
      <c r="U2363" s="17"/>
      <c r="V2363" s="2"/>
      <c r="Y2363" t="str">
        <f t="shared" si="156"/>
        <v/>
      </c>
      <c r="AA2363" t="str">
        <f t="shared" si="157"/>
        <v/>
      </c>
      <c r="AC2363" s="7"/>
      <c r="AD2363" t="s">
        <v>13758</v>
      </c>
      <c r="AE2363">
        <f t="shared" si="158"/>
        <v>0</v>
      </c>
      <c r="AG2363" s="2"/>
      <c r="AI2363" s="7"/>
    </row>
    <row r="2364" spans="1:35" ht="11" customHeight="1" outlineLevel="1" x14ac:dyDescent="0.25">
      <c r="A2364" t="s">
        <v>3371</v>
      </c>
      <c r="C2364" s="2" t="s">
        <v>12976</v>
      </c>
      <c r="D2364" s="2">
        <v>2839</v>
      </c>
      <c r="E2364" s="7">
        <v>2016</v>
      </c>
      <c r="F2364" s="5" t="s">
        <v>13760</v>
      </c>
      <c r="H2364" s="5" t="s">
        <v>5398</v>
      </c>
      <c r="I2364" s="6" t="s">
        <v>13761</v>
      </c>
      <c r="J2364" s="6" t="s">
        <v>13759</v>
      </c>
      <c r="K2364" s="17">
        <v>1</v>
      </c>
      <c r="L2364" s="17" t="s">
        <v>7730</v>
      </c>
      <c r="M2364" s="9">
        <v>13</v>
      </c>
      <c r="N2364" s="9"/>
      <c r="O2364" s="21"/>
      <c r="Q2364" s="29"/>
      <c r="S2364">
        <v>1</v>
      </c>
      <c r="T2364">
        <v>1</v>
      </c>
      <c r="U2364" s="17"/>
      <c r="V2364" s="2"/>
      <c r="Y2364" t="str">
        <f t="shared" si="156"/>
        <v/>
      </c>
      <c r="AA2364" t="str">
        <f t="shared" si="157"/>
        <v/>
      </c>
      <c r="AC2364" s="7"/>
      <c r="AD2364" t="s">
        <v>13761</v>
      </c>
      <c r="AE2364">
        <f t="shared" si="158"/>
        <v>0</v>
      </c>
      <c r="AG2364" s="2"/>
      <c r="AI2364" s="7"/>
    </row>
    <row r="2365" spans="1:35" ht="11" customHeight="1" outlineLevel="1" x14ac:dyDescent="0.25">
      <c r="A2365" t="s">
        <v>3371</v>
      </c>
      <c r="C2365" s="2" t="s">
        <v>12976</v>
      </c>
      <c r="D2365" s="2">
        <v>2890</v>
      </c>
      <c r="E2365" s="7">
        <v>2017</v>
      </c>
      <c r="F2365" s="5" t="s">
        <v>2530</v>
      </c>
      <c r="H2365" s="5" t="s">
        <v>5398</v>
      </c>
      <c r="I2365" s="6" t="s">
        <v>21067</v>
      </c>
      <c r="J2365" s="6" t="s">
        <v>13762</v>
      </c>
      <c r="K2365" s="17">
        <v>3</v>
      </c>
      <c r="L2365" s="17" t="s">
        <v>7730</v>
      </c>
      <c r="M2365" s="9">
        <v>1.5</v>
      </c>
      <c r="N2365" s="9"/>
      <c r="O2365" s="21"/>
      <c r="Q2365" s="29"/>
      <c r="U2365" s="17"/>
      <c r="V2365" s="2"/>
      <c r="Y2365" t="str">
        <f t="shared" si="156"/>
        <v/>
      </c>
      <c r="AA2365" t="str">
        <f t="shared" si="157"/>
        <v/>
      </c>
      <c r="AC2365" s="7"/>
      <c r="AD2365" t="s">
        <v>21067</v>
      </c>
      <c r="AE2365">
        <f t="shared" si="158"/>
        <v>0</v>
      </c>
      <c r="AG2365" s="2"/>
      <c r="AI2365" s="7"/>
    </row>
    <row r="2366" spans="1:35" ht="11" customHeight="1" outlineLevel="1" x14ac:dyDescent="0.25">
      <c r="A2366" t="s">
        <v>3371</v>
      </c>
      <c r="C2366" s="2" t="s">
        <v>12976</v>
      </c>
      <c r="D2366" s="2">
        <v>3050</v>
      </c>
      <c r="E2366" s="7">
        <v>2019</v>
      </c>
      <c r="F2366" s="5" t="s">
        <v>4926</v>
      </c>
      <c r="H2366" s="5" t="s">
        <v>5398</v>
      </c>
      <c r="I2366" s="6" t="s">
        <v>6433</v>
      </c>
      <c r="J2366" s="6" t="s">
        <v>13763</v>
      </c>
      <c r="K2366" s="17">
        <v>1</v>
      </c>
      <c r="L2366" s="17" t="s">
        <v>7730</v>
      </c>
      <c r="M2366" s="9">
        <v>7.4</v>
      </c>
      <c r="N2366" s="9"/>
      <c r="O2366" s="21"/>
      <c r="Q2366" s="29"/>
      <c r="U2366" s="17"/>
      <c r="V2366" s="2"/>
      <c r="Y2366" t="str">
        <f t="shared" si="156"/>
        <v/>
      </c>
      <c r="AA2366" t="str">
        <f t="shared" si="157"/>
        <v/>
      </c>
      <c r="AC2366" s="7"/>
      <c r="AD2366" t="s">
        <v>6433</v>
      </c>
      <c r="AE2366">
        <f t="shared" si="158"/>
        <v>0</v>
      </c>
      <c r="AG2366" s="2"/>
      <c r="AI2366" s="7"/>
    </row>
    <row r="2367" spans="1:35" ht="11" customHeight="1" outlineLevel="1" x14ac:dyDescent="0.25">
      <c r="A2367" t="s">
        <v>3371</v>
      </c>
      <c r="C2367" s="2" t="s">
        <v>12976</v>
      </c>
      <c r="D2367" s="2">
        <v>3054</v>
      </c>
      <c r="E2367" s="7">
        <v>2019</v>
      </c>
      <c r="F2367" s="5" t="s">
        <v>4926</v>
      </c>
      <c r="H2367" s="5" t="s">
        <v>5398</v>
      </c>
      <c r="I2367" s="6" t="s">
        <v>21067</v>
      </c>
      <c r="J2367" s="6" t="s">
        <v>13763</v>
      </c>
      <c r="K2367" s="17">
        <v>3</v>
      </c>
      <c r="L2367" s="17" t="s">
        <v>7732</v>
      </c>
      <c r="M2367" s="9"/>
      <c r="N2367" s="9"/>
      <c r="O2367" s="21"/>
      <c r="Q2367" s="29"/>
      <c r="U2367" s="17"/>
      <c r="V2367" s="2"/>
      <c r="Y2367" t="str">
        <f t="shared" si="156"/>
        <v/>
      </c>
      <c r="AA2367" t="str">
        <f t="shared" si="157"/>
        <v/>
      </c>
      <c r="AC2367" s="7"/>
      <c r="AD2367" t="s">
        <v>5620</v>
      </c>
      <c r="AE2367">
        <f t="shared" si="158"/>
        <v>0</v>
      </c>
      <c r="AG2367" s="2"/>
      <c r="AI2367" s="7"/>
    </row>
    <row r="2368" spans="1:35" ht="11" customHeight="1" outlineLevel="1" x14ac:dyDescent="0.25">
      <c r="A2368" t="s">
        <v>3371</v>
      </c>
      <c r="C2368" s="2" t="s">
        <v>12976</v>
      </c>
      <c r="D2368" s="2" t="s">
        <v>13764</v>
      </c>
      <c r="E2368" s="7">
        <v>2019</v>
      </c>
      <c r="F2368" s="5" t="s">
        <v>13765</v>
      </c>
      <c r="H2368" s="5" t="s">
        <v>5398</v>
      </c>
      <c r="I2368" s="6" t="s">
        <v>21036</v>
      </c>
      <c r="J2368" s="6" t="s">
        <v>13763</v>
      </c>
      <c r="K2368" s="17">
        <v>1</v>
      </c>
      <c r="L2368" s="17" t="s">
        <v>7732</v>
      </c>
      <c r="M2368" s="9"/>
      <c r="N2368" s="9"/>
      <c r="O2368" s="21"/>
      <c r="Q2368" s="29"/>
      <c r="U2368" s="17"/>
      <c r="V2368" s="2"/>
      <c r="Y2368" t="str">
        <f t="shared" si="156"/>
        <v/>
      </c>
      <c r="AA2368">
        <f t="shared" si="157"/>
        <v>1</v>
      </c>
      <c r="AC2368" s="7"/>
      <c r="AD2368" t="s">
        <v>21066</v>
      </c>
      <c r="AE2368">
        <f t="shared" si="158"/>
        <v>0</v>
      </c>
      <c r="AG2368" s="2"/>
      <c r="AI2368" s="7"/>
    </row>
    <row r="2369" spans="1:49" ht="11" customHeight="1" outlineLevel="1" x14ac:dyDescent="0.25">
      <c r="A2369" t="s">
        <v>3371</v>
      </c>
      <c r="C2369" s="2" t="s">
        <v>12976</v>
      </c>
      <c r="D2369" s="2" t="s">
        <v>13771</v>
      </c>
      <c r="E2369" s="7">
        <v>2020</v>
      </c>
      <c r="F2369" s="5" t="s">
        <v>13772</v>
      </c>
      <c r="H2369" s="5" t="s">
        <v>5398</v>
      </c>
      <c r="I2369" s="6" t="s">
        <v>21064</v>
      </c>
      <c r="J2369" s="6" t="s">
        <v>13768</v>
      </c>
      <c r="K2369" s="17">
        <v>5</v>
      </c>
      <c r="L2369" s="17" t="s">
        <v>7732</v>
      </c>
      <c r="M2369" s="9"/>
      <c r="N2369" s="9"/>
      <c r="O2369" s="21"/>
      <c r="Q2369" s="29"/>
      <c r="U2369" s="17"/>
      <c r="V2369" s="2"/>
      <c r="Y2369" t="str">
        <f t="shared" si="156"/>
        <v/>
      </c>
      <c r="AA2369">
        <f t="shared" si="157"/>
        <v>1</v>
      </c>
      <c r="AC2369" s="7"/>
      <c r="AD2369" t="s">
        <v>13767</v>
      </c>
      <c r="AE2369">
        <f t="shared" si="158"/>
        <v>0</v>
      </c>
      <c r="AG2369" s="2"/>
      <c r="AI2369" s="7"/>
    </row>
    <row r="2370" spans="1:49" ht="11" customHeight="1" outlineLevel="1" x14ac:dyDescent="0.25">
      <c r="A2370" t="s">
        <v>3371</v>
      </c>
      <c r="C2370" s="2" t="s">
        <v>12976</v>
      </c>
      <c r="D2370" s="2" t="s">
        <v>13773</v>
      </c>
      <c r="E2370" s="7">
        <v>2020</v>
      </c>
      <c r="F2370" s="5" t="s">
        <v>13727</v>
      </c>
      <c r="H2370" s="5" t="s">
        <v>5398</v>
      </c>
      <c r="I2370" s="6" t="s">
        <v>21063</v>
      </c>
      <c r="J2370" s="6" t="s">
        <v>13768</v>
      </c>
      <c r="K2370" s="17">
        <v>5</v>
      </c>
      <c r="L2370" s="17" t="s">
        <v>7732</v>
      </c>
      <c r="M2370" s="9"/>
      <c r="N2370" s="9"/>
      <c r="O2370" s="21"/>
      <c r="Q2370" s="29"/>
      <c r="U2370" s="17"/>
      <c r="V2370" s="2"/>
      <c r="Y2370" t="str">
        <f t="shared" si="156"/>
        <v/>
      </c>
      <c r="AA2370">
        <f t="shared" si="157"/>
        <v>1</v>
      </c>
      <c r="AC2370" s="7"/>
      <c r="AD2370" t="s">
        <v>13767</v>
      </c>
      <c r="AE2370">
        <f t="shared" si="158"/>
        <v>0</v>
      </c>
      <c r="AG2370" s="2"/>
      <c r="AI2370" s="7"/>
    </row>
    <row r="2371" spans="1:49" ht="11" customHeight="1" x14ac:dyDescent="0.25">
      <c r="A2371" t="s">
        <v>9598</v>
      </c>
      <c r="B2371" t="s">
        <v>11999</v>
      </c>
      <c r="C2371" s="2" t="s">
        <v>11983</v>
      </c>
      <c r="E2371" s="7"/>
      <c r="F2371" s="5"/>
      <c r="H2371" s="5"/>
      <c r="I2371" s="6"/>
      <c r="J2371" s="6"/>
      <c r="K2371" s="17"/>
      <c r="L2371" s="17"/>
      <c r="M2371" s="9"/>
      <c r="N2371" s="9">
        <f>SUM(M2372:M2502)</f>
        <v>274.44999999999976</v>
      </c>
      <c r="O2371" s="21">
        <v>3071</v>
      </c>
      <c r="P2371">
        <f>COUNTIF(L2372:L2502,"*")</f>
        <v>131</v>
      </c>
      <c r="Q2371" s="29">
        <f>P2371/O2371</f>
        <v>4.2657114946271571E-2</v>
      </c>
      <c r="R2371">
        <f>COUNTIF(L2372:L2502,"Y")+COUNTIF(L2372:L2502,"S")</f>
        <v>119</v>
      </c>
      <c r="U2371" s="17" t="s">
        <v>7730</v>
      </c>
      <c r="V2371" s="2"/>
      <c r="W2371" t="s">
        <v>18561</v>
      </c>
      <c r="Y2371" t="str">
        <f t="shared" si="156"/>
        <v/>
      </c>
      <c r="AA2371" t="str">
        <f t="shared" si="157"/>
        <v/>
      </c>
      <c r="AC2371" s="7"/>
      <c r="AF2371">
        <f>COUNTIF(AE2372:AE2502,"1")</f>
        <v>4</v>
      </c>
      <c r="AG2371" s="2"/>
      <c r="AI2371" s="7"/>
      <c r="AJ2371">
        <f>COUNTIF($K2372:$K2502,"1")-COUNTIFS($K2372:$K2502,"1",$L2372:$L2502,"V")</f>
        <v>11</v>
      </c>
      <c r="AK2371">
        <f>COUNTIFS($K2372:$K2502,"1",$L2372:$L2502,"Y")+COUNTIFS($K2372:$K2502,"1",$L2372:$L2502,"s")</f>
        <v>11</v>
      </c>
      <c r="AL2371">
        <f>COUNTIF($K2372:$K2502,"2")-COUNTIFS($K2372:$K2502,"2",$L2372:$L2502,"V")</f>
        <v>10</v>
      </c>
      <c r="AM2371">
        <f>COUNTIFS($K2372:$K2502,"2",$L2372:$L2502,"Y")+COUNTIFS($K2372:$K2502,"2",$L2372:$L2502,"s")</f>
        <v>9</v>
      </c>
      <c r="AN2371">
        <f>COUNTIF($K2372:$K2502,"3")-COUNTIFS($K2372:$K2502,"3",$L2372:$L2502,"V")</f>
        <v>4</v>
      </c>
      <c r="AO2371">
        <f>COUNTIFS($K2372:$K2502,"3",$L2372:$L2502,"Y")+COUNTIFS($K2372:$K2502,"3",$L2372:$L2502,"s")</f>
        <v>4</v>
      </c>
      <c r="AP2371">
        <f>COUNTIF($K2372:$K2502,"4")-COUNTIFS($K2372:$K2502,"4",$L2372:$L2502,"V")</f>
        <v>1</v>
      </c>
      <c r="AQ2371">
        <f>COUNTIFS($K2372:$K2502,"4",$L2372:$L2502,"Y")+COUNTIFS($K2372:$K2502,"4",$L2372:$L2502,"s")</f>
        <v>1</v>
      </c>
      <c r="AR2371">
        <f>COUNTIF($K2372:$K2502,"5")-COUNTIFS($K2372:$K2502,"5",$L2372:$L2502,"V")</f>
        <v>27</v>
      </c>
      <c r="AS2371">
        <f>COUNTIFS($K2372:$K2502,"5",$L2372:$L2502,"Y")+COUNTIFS($K2372:$K2502,"5",$L2372:$L2502,"s")</f>
        <v>22</v>
      </c>
      <c r="AT2371">
        <f>COUNTIF($K2372:$K2502,"6")-COUNTIFS($K2372:$K2502,"6",$L2372:$L2502,"V")</f>
        <v>19</v>
      </c>
      <c r="AU2371">
        <f>COUNTIFS($K2372:$K2502,"6",$L2372:$L2502,"Y")+COUNTIFS($K2372:$K2502,"6",$L2372:$L2502,"s")</f>
        <v>14</v>
      </c>
      <c r="AV2371">
        <f>COUNTIF($K2372:$K2502,"7")-COUNTIFS($K2372:$K2502,"7",$L2372:$L2502,"V")</f>
        <v>59</v>
      </c>
      <c r="AW2371">
        <f>COUNTIFS($K2372:$K2502,"7",$L2372:$L2502,"Y")+COUNTIFS($K2372:$K2502,"7",$L2372:$L2502,"s")</f>
        <v>58</v>
      </c>
    </row>
    <row r="2372" spans="1:49" ht="11" customHeight="1" outlineLevel="1" collapsed="1" x14ac:dyDescent="0.25">
      <c r="A2372" t="s">
        <v>1233</v>
      </c>
      <c r="C2372" s="2" t="s">
        <v>11983</v>
      </c>
      <c r="D2372" s="2">
        <v>1</v>
      </c>
      <c r="E2372" s="7">
        <v>1950</v>
      </c>
      <c r="F2372" s="5" t="s">
        <v>5138</v>
      </c>
      <c r="H2372" s="5" t="s">
        <v>1674</v>
      </c>
      <c r="I2372" s="6" t="s">
        <v>3348</v>
      </c>
      <c r="J2372" s="6" t="s">
        <v>6992</v>
      </c>
      <c r="K2372" s="17">
        <v>5</v>
      </c>
      <c r="L2372" s="17" t="s">
        <v>7730</v>
      </c>
      <c r="M2372" s="9">
        <v>0.4</v>
      </c>
      <c r="N2372" s="9"/>
      <c r="O2372" s="21"/>
      <c r="Q2372" s="29"/>
      <c r="U2372" s="17"/>
      <c r="V2372" s="2">
        <v>30</v>
      </c>
      <c r="Y2372" t="str">
        <f t="shared" si="156"/>
        <v/>
      </c>
      <c r="AA2372" t="str">
        <f t="shared" si="157"/>
        <v/>
      </c>
      <c r="AC2372" s="7"/>
      <c r="AD2372" t="s">
        <v>3348</v>
      </c>
      <c r="AE2372">
        <f t="shared" ref="AE2372:AE2403" si="159">COUNTIF(I2372,"*Fuji*")</f>
        <v>0</v>
      </c>
      <c r="AG2372" s="2"/>
      <c r="AH2372" t="s">
        <v>3696</v>
      </c>
      <c r="AI2372" s="7" t="s">
        <v>4610</v>
      </c>
    </row>
    <row r="2373" spans="1:49" ht="11" customHeight="1" outlineLevel="1" x14ac:dyDescent="0.25">
      <c r="A2373" t="s">
        <v>1233</v>
      </c>
      <c r="C2373" s="2" t="s">
        <v>11983</v>
      </c>
      <c r="D2373" s="2">
        <v>2</v>
      </c>
      <c r="E2373" s="7">
        <v>1950</v>
      </c>
      <c r="F2373" s="5" t="s">
        <v>3421</v>
      </c>
      <c r="H2373" s="5" t="s">
        <v>6501</v>
      </c>
      <c r="I2373" s="6" t="s">
        <v>3348</v>
      </c>
      <c r="J2373" s="6" t="s">
        <v>6992</v>
      </c>
      <c r="K2373" s="17">
        <v>5</v>
      </c>
      <c r="L2373" s="17" t="s">
        <v>7730</v>
      </c>
      <c r="M2373" s="9">
        <v>0.4</v>
      </c>
      <c r="N2373" s="9"/>
      <c r="O2373" s="21"/>
      <c r="Q2373" s="29"/>
      <c r="U2373" s="17"/>
      <c r="V2373" s="2">
        <v>31</v>
      </c>
      <c r="Y2373" t="str">
        <f t="shared" si="156"/>
        <v/>
      </c>
      <c r="AA2373" t="str">
        <f t="shared" si="157"/>
        <v/>
      </c>
      <c r="AC2373" s="7"/>
      <c r="AD2373" t="s">
        <v>3348</v>
      </c>
      <c r="AE2373">
        <f t="shared" si="159"/>
        <v>0</v>
      </c>
      <c r="AG2373" s="2"/>
      <c r="AH2373" t="s">
        <v>3696</v>
      </c>
      <c r="AI2373" s="7" t="s">
        <v>4610</v>
      </c>
    </row>
    <row r="2374" spans="1:49" ht="11" customHeight="1" outlineLevel="1" x14ac:dyDescent="0.25">
      <c r="A2374" t="s">
        <v>1233</v>
      </c>
      <c r="C2374" s="2" t="s">
        <v>11983</v>
      </c>
      <c r="D2374" s="2">
        <v>3</v>
      </c>
      <c r="E2374" s="7">
        <v>1950</v>
      </c>
      <c r="F2374" s="5" t="s">
        <v>1654</v>
      </c>
      <c r="H2374" s="5" t="s">
        <v>3347</v>
      </c>
      <c r="I2374" s="6" t="s">
        <v>3348</v>
      </c>
      <c r="J2374" s="6" t="s">
        <v>6992</v>
      </c>
      <c r="K2374" s="17">
        <v>5</v>
      </c>
      <c r="L2374" s="17" t="s">
        <v>7730</v>
      </c>
      <c r="M2374" s="9">
        <v>0.4</v>
      </c>
      <c r="N2374" s="9"/>
      <c r="O2374" s="21"/>
      <c r="Q2374" s="29"/>
      <c r="U2374" s="17"/>
      <c r="V2374" s="2">
        <v>32</v>
      </c>
      <c r="Y2374" t="str">
        <f t="shared" si="156"/>
        <v/>
      </c>
      <c r="AA2374" t="str">
        <f t="shared" si="157"/>
        <v/>
      </c>
      <c r="AC2374" s="7"/>
      <c r="AD2374" t="s">
        <v>3348</v>
      </c>
      <c r="AE2374">
        <f t="shared" si="159"/>
        <v>0</v>
      </c>
      <c r="AG2374" s="2"/>
      <c r="AH2374" t="s">
        <v>3696</v>
      </c>
      <c r="AI2374" s="7" t="s">
        <v>4610</v>
      </c>
    </row>
    <row r="2375" spans="1:49" ht="11" customHeight="1" outlineLevel="1" collapsed="1" x14ac:dyDescent="0.25">
      <c r="A2375" t="s">
        <v>1233</v>
      </c>
      <c r="C2375" s="2" t="s">
        <v>11983</v>
      </c>
      <c r="D2375" s="2">
        <v>21</v>
      </c>
      <c r="E2375" s="7">
        <v>1960</v>
      </c>
      <c r="F2375" s="5" t="s">
        <v>5761</v>
      </c>
      <c r="H2375" s="5" t="s">
        <v>5398</v>
      </c>
      <c r="I2375" s="6" t="s">
        <v>706</v>
      </c>
      <c r="J2375" s="6" t="s">
        <v>9529</v>
      </c>
      <c r="K2375" s="17">
        <v>5</v>
      </c>
      <c r="L2375" s="17" t="s">
        <v>7730</v>
      </c>
      <c r="M2375" s="9">
        <v>0.2</v>
      </c>
      <c r="N2375" s="9"/>
      <c r="O2375" s="21"/>
      <c r="Q2375" s="29"/>
      <c r="U2375" s="17"/>
      <c r="V2375" s="2">
        <v>46</v>
      </c>
      <c r="Y2375" t="str">
        <f t="shared" si="156"/>
        <v/>
      </c>
      <c r="AA2375" t="str">
        <f t="shared" si="157"/>
        <v/>
      </c>
      <c r="AC2375" s="7"/>
      <c r="AD2375" t="s">
        <v>706</v>
      </c>
      <c r="AE2375">
        <f t="shared" si="159"/>
        <v>0</v>
      </c>
      <c r="AG2375" s="2"/>
      <c r="AH2375" t="s">
        <v>3345</v>
      </c>
      <c r="AI2375" s="7" t="s">
        <v>4610</v>
      </c>
    </row>
    <row r="2376" spans="1:49" ht="11" customHeight="1" outlineLevel="1" x14ac:dyDescent="0.25">
      <c r="A2376" t="s">
        <v>1233</v>
      </c>
      <c r="C2376" s="2" t="s">
        <v>11983</v>
      </c>
      <c r="D2376" s="2">
        <v>22</v>
      </c>
      <c r="E2376" s="7">
        <v>1960</v>
      </c>
      <c r="F2376" s="5" t="s">
        <v>3442</v>
      </c>
      <c r="H2376" s="5" t="s">
        <v>3343</v>
      </c>
      <c r="I2376" s="6" t="s">
        <v>3344</v>
      </c>
      <c r="J2376" s="6" t="s">
        <v>9529</v>
      </c>
      <c r="K2376" s="17">
        <v>3</v>
      </c>
      <c r="L2376" s="17" t="s">
        <v>7730</v>
      </c>
      <c r="M2376" s="9">
        <v>0.2</v>
      </c>
      <c r="N2376" s="9"/>
      <c r="O2376" s="21"/>
      <c r="Q2376" s="29"/>
      <c r="T2376">
        <v>1</v>
      </c>
      <c r="U2376" s="17"/>
      <c r="V2376" s="2">
        <v>47</v>
      </c>
      <c r="Y2376" t="str">
        <f t="shared" si="156"/>
        <v/>
      </c>
      <c r="AA2376" t="str">
        <f t="shared" si="157"/>
        <v/>
      </c>
      <c r="AC2376" s="7"/>
      <c r="AD2376" t="s">
        <v>3344</v>
      </c>
      <c r="AE2376">
        <f t="shared" si="159"/>
        <v>0</v>
      </c>
      <c r="AG2376" s="2"/>
      <c r="AH2376" t="s">
        <v>3345</v>
      </c>
      <c r="AI2376" s="7" t="s">
        <v>4610</v>
      </c>
    </row>
    <row r="2377" spans="1:49" ht="11" customHeight="1" outlineLevel="1" x14ac:dyDescent="0.25">
      <c r="A2377" t="s">
        <v>1233</v>
      </c>
      <c r="C2377" s="2" t="s">
        <v>11983</v>
      </c>
      <c r="D2377" s="2">
        <v>56</v>
      </c>
      <c r="E2377" s="7">
        <v>1966</v>
      </c>
      <c r="F2377" s="5" t="s">
        <v>3439</v>
      </c>
      <c r="H2377" s="5" t="s">
        <v>5398</v>
      </c>
      <c r="I2377" s="6" t="s">
        <v>3346</v>
      </c>
      <c r="J2377" s="6" t="s">
        <v>9530</v>
      </c>
      <c r="K2377" s="17">
        <v>2</v>
      </c>
      <c r="L2377" s="17" t="s">
        <v>7730</v>
      </c>
      <c r="M2377" s="9">
        <v>5</v>
      </c>
      <c r="N2377" s="9"/>
      <c r="O2377" s="21"/>
      <c r="Q2377" s="29"/>
      <c r="S2377">
        <v>1</v>
      </c>
      <c r="T2377">
        <v>1</v>
      </c>
      <c r="U2377" s="17"/>
      <c r="V2377" s="2">
        <v>67</v>
      </c>
      <c r="Y2377" t="str">
        <f t="shared" si="156"/>
        <v/>
      </c>
      <c r="AA2377" t="str">
        <f t="shared" si="157"/>
        <v/>
      </c>
      <c r="AC2377" s="7"/>
      <c r="AD2377" t="s">
        <v>3346</v>
      </c>
      <c r="AE2377">
        <f t="shared" si="159"/>
        <v>0</v>
      </c>
      <c r="AG2377" s="2"/>
      <c r="AH2377" t="s">
        <v>3345</v>
      </c>
      <c r="AI2377" s="7" t="s">
        <v>4610</v>
      </c>
    </row>
    <row r="2378" spans="1:49" ht="11" customHeight="1" outlineLevel="1" x14ac:dyDescent="0.25">
      <c r="A2378" t="s">
        <v>1233</v>
      </c>
      <c r="C2378" s="2" t="s">
        <v>11983</v>
      </c>
      <c r="D2378" s="2">
        <v>100</v>
      </c>
      <c r="E2378" s="7">
        <v>1971</v>
      </c>
      <c r="F2378" s="5" t="s">
        <v>3439</v>
      </c>
      <c r="H2378" s="5" t="s">
        <v>5398</v>
      </c>
      <c r="I2378" s="6" t="s">
        <v>2459</v>
      </c>
      <c r="J2378" s="6" t="s">
        <v>9531</v>
      </c>
      <c r="K2378" s="17">
        <v>5</v>
      </c>
      <c r="L2378" s="17" t="s">
        <v>7730</v>
      </c>
      <c r="M2378" s="9">
        <v>2.5</v>
      </c>
      <c r="N2378" s="9"/>
      <c r="O2378" s="21"/>
      <c r="Q2378" s="29"/>
      <c r="U2378" s="17"/>
      <c r="V2378" s="2" t="s">
        <v>6763</v>
      </c>
      <c r="Y2378" t="str">
        <f t="shared" si="156"/>
        <v/>
      </c>
      <c r="AA2378" t="str">
        <f t="shared" si="157"/>
        <v/>
      </c>
      <c r="AC2378" s="7"/>
      <c r="AD2378" t="s">
        <v>2459</v>
      </c>
      <c r="AE2378">
        <f t="shared" si="159"/>
        <v>0</v>
      </c>
      <c r="AG2378" s="2"/>
      <c r="AH2378" t="s">
        <v>4609</v>
      </c>
      <c r="AI2378" s="7" t="s">
        <v>4610</v>
      </c>
    </row>
    <row r="2379" spans="1:49" ht="11" customHeight="1" outlineLevel="1" x14ac:dyDescent="0.25">
      <c r="A2379" t="s">
        <v>1233</v>
      </c>
      <c r="C2379" s="2" t="s">
        <v>11983</v>
      </c>
      <c r="D2379" s="2">
        <v>101</v>
      </c>
      <c r="E2379" s="7">
        <v>1971</v>
      </c>
      <c r="F2379" s="5" t="s">
        <v>5761</v>
      </c>
      <c r="H2379" s="5" t="s">
        <v>5398</v>
      </c>
      <c r="I2379" s="6" t="s">
        <v>5016</v>
      </c>
      <c r="J2379" s="6" t="s">
        <v>9531</v>
      </c>
      <c r="K2379" s="17">
        <v>5</v>
      </c>
      <c r="L2379" s="17" t="s">
        <v>7730</v>
      </c>
      <c r="M2379" s="9">
        <v>2.5</v>
      </c>
      <c r="N2379" s="9"/>
      <c r="O2379" s="21"/>
      <c r="Q2379" s="29"/>
      <c r="U2379" s="17"/>
      <c r="V2379" s="2" t="s">
        <v>2458</v>
      </c>
      <c r="Y2379" t="str">
        <f t="shared" si="156"/>
        <v/>
      </c>
      <c r="AA2379" t="str">
        <f t="shared" si="157"/>
        <v/>
      </c>
      <c r="AC2379" s="7"/>
      <c r="AD2379" t="s">
        <v>5016</v>
      </c>
      <c r="AE2379">
        <f t="shared" si="159"/>
        <v>0</v>
      </c>
      <c r="AG2379" s="2"/>
      <c r="AH2379" t="s">
        <v>4609</v>
      </c>
      <c r="AI2379" s="7" t="s">
        <v>4610</v>
      </c>
    </row>
    <row r="2380" spans="1:49" ht="11" customHeight="1" outlineLevel="1" x14ac:dyDescent="0.25">
      <c r="A2380" t="s">
        <v>1233</v>
      </c>
      <c r="C2380" s="2" t="s">
        <v>11983</v>
      </c>
      <c r="D2380" s="2">
        <v>103</v>
      </c>
      <c r="E2380" s="7">
        <v>1971</v>
      </c>
      <c r="F2380" s="5" t="s">
        <v>5845</v>
      </c>
      <c r="H2380" s="5" t="s">
        <v>5398</v>
      </c>
      <c r="I2380" s="6" t="s">
        <v>404</v>
      </c>
      <c r="J2380" s="6" t="s">
        <v>9531</v>
      </c>
      <c r="K2380" s="17">
        <v>5</v>
      </c>
      <c r="L2380" s="17" t="s">
        <v>7730</v>
      </c>
      <c r="M2380" s="9">
        <v>2.5</v>
      </c>
      <c r="N2380" s="9"/>
      <c r="O2380" s="21"/>
      <c r="Q2380" s="29"/>
      <c r="U2380" s="17"/>
      <c r="V2380" s="2" t="s">
        <v>2076</v>
      </c>
      <c r="Y2380" t="str">
        <f t="shared" si="156"/>
        <v/>
      </c>
      <c r="AA2380" t="str">
        <f t="shared" si="157"/>
        <v/>
      </c>
      <c r="AC2380" s="7"/>
      <c r="AD2380" t="s">
        <v>404</v>
      </c>
      <c r="AE2380">
        <f t="shared" si="159"/>
        <v>0</v>
      </c>
      <c r="AG2380" s="2"/>
      <c r="AH2380" t="s">
        <v>4609</v>
      </c>
      <c r="AI2380" s="7" t="s">
        <v>4922</v>
      </c>
    </row>
    <row r="2381" spans="1:49" ht="11" customHeight="1" outlineLevel="1" x14ac:dyDescent="0.25">
      <c r="A2381" t="s">
        <v>1233</v>
      </c>
      <c r="C2381" s="2" t="s">
        <v>11983</v>
      </c>
      <c r="D2381" s="2">
        <v>104</v>
      </c>
      <c r="E2381" s="7">
        <v>1971</v>
      </c>
      <c r="F2381" s="5" t="s">
        <v>5765</v>
      </c>
      <c r="H2381" s="5" t="s">
        <v>5398</v>
      </c>
      <c r="I2381" s="6" t="s">
        <v>4572</v>
      </c>
      <c r="J2381" s="6" t="s">
        <v>9531</v>
      </c>
      <c r="K2381" s="17">
        <v>6</v>
      </c>
      <c r="L2381" s="17" t="s">
        <v>7730</v>
      </c>
      <c r="M2381" s="9">
        <v>2.5</v>
      </c>
      <c r="N2381" s="9"/>
      <c r="O2381" s="21"/>
      <c r="Q2381" s="29"/>
      <c r="U2381" s="17"/>
      <c r="V2381" s="2" t="s">
        <v>5842</v>
      </c>
      <c r="Y2381" t="str">
        <f t="shared" si="156"/>
        <v/>
      </c>
      <c r="AA2381" t="str">
        <f t="shared" si="157"/>
        <v/>
      </c>
      <c r="AC2381" s="7"/>
      <c r="AD2381" t="s">
        <v>4572</v>
      </c>
      <c r="AE2381">
        <f t="shared" si="159"/>
        <v>0</v>
      </c>
      <c r="AG2381" s="2"/>
      <c r="AH2381" t="s">
        <v>4609</v>
      </c>
      <c r="AI2381" s="7" t="s">
        <v>4922</v>
      </c>
    </row>
    <row r="2382" spans="1:49" ht="11" customHeight="1" outlineLevel="1" x14ac:dyDescent="0.25">
      <c r="A2382" t="s">
        <v>1233</v>
      </c>
      <c r="C2382" s="2" t="s">
        <v>11983</v>
      </c>
      <c r="D2382" s="2">
        <v>124</v>
      </c>
      <c r="E2382" s="7">
        <v>1972</v>
      </c>
      <c r="F2382" s="5" t="s">
        <v>5761</v>
      </c>
      <c r="H2382" s="5" t="s">
        <v>5398</v>
      </c>
      <c r="I2382" s="6" t="s">
        <v>3388</v>
      </c>
      <c r="J2382" s="6" t="s">
        <v>9532</v>
      </c>
      <c r="K2382" s="17">
        <v>4</v>
      </c>
      <c r="L2382" s="17" t="s">
        <v>7730</v>
      </c>
      <c r="M2382" s="9">
        <v>0.3</v>
      </c>
      <c r="N2382" s="9"/>
      <c r="O2382" s="21"/>
      <c r="Q2382" s="29"/>
      <c r="U2382" s="17"/>
      <c r="V2382" s="2" t="s">
        <v>3110</v>
      </c>
      <c r="Y2382" t="str">
        <f t="shared" si="156"/>
        <v/>
      </c>
      <c r="AA2382" t="str">
        <f t="shared" si="157"/>
        <v/>
      </c>
      <c r="AC2382" s="7"/>
      <c r="AD2382" t="s">
        <v>3388</v>
      </c>
      <c r="AE2382">
        <f t="shared" si="159"/>
        <v>0</v>
      </c>
      <c r="AG2382" s="2"/>
      <c r="AH2382" t="s">
        <v>4609</v>
      </c>
      <c r="AI2382" s="7" t="s">
        <v>4610</v>
      </c>
    </row>
    <row r="2383" spans="1:49" ht="11" customHeight="1" outlineLevel="1" x14ac:dyDescent="0.25">
      <c r="A2383" t="s">
        <v>1233</v>
      </c>
      <c r="C2383" s="2" t="s">
        <v>11983</v>
      </c>
      <c r="D2383" s="2">
        <v>127</v>
      </c>
      <c r="E2383" s="7">
        <v>1972</v>
      </c>
      <c r="F2383" s="5" t="s">
        <v>1255</v>
      </c>
      <c r="H2383" s="5" t="s">
        <v>5398</v>
      </c>
      <c r="I2383" s="6" t="s">
        <v>3147</v>
      </c>
      <c r="J2383" s="6" t="s">
        <v>9532</v>
      </c>
      <c r="K2383" s="17">
        <v>5</v>
      </c>
      <c r="L2383" s="17" t="s">
        <v>7732</v>
      </c>
      <c r="M2383" s="9"/>
      <c r="N2383" s="9"/>
      <c r="O2383" s="21"/>
      <c r="Q2383" s="29"/>
      <c r="U2383" s="17"/>
      <c r="V2383" s="2" t="s">
        <v>2045</v>
      </c>
      <c r="Y2383" t="str">
        <f t="shared" ref="Y2383:Y2446" si="160">IF(COUNTIF(F2383,"*fdc*"),1,"")</f>
        <v/>
      </c>
      <c r="AA2383" t="str">
        <f t="shared" ref="AA2383:AA2446" si="161">IF(COUNTIF(F2383,"*s/s*"),1,"")</f>
        <v/>
      </c>
      <c r="AC2383" s="7"/>
      <c r="AD2383" t="s">
        <v>3147</v>
      </c>
      <c r="AE2383">
        <f t="shared" si="159"/>
        <v>0</v>
      </c>
      <c r="AG2383" s="2"/>
      <c r="AH2383" t="s">
        <v>4609</v>
      </c>
      <c r="AI2383" s="7" t="s">
        <v>4922</v>
      </c>
    </row>
    <row r="2384" spans="1:49" ht="11" customHeight="1" outlineLevel="1" x14ac:dyDescent="0.25">
      <c r="A2384" t="s">
        <v>1233</v>
      </c>
      <c r="C2384" s="2" t="s">
        <v>11983</v>
      </c>
      <c r="D2384" s="2">
        <v>128</v>
      </c>
      <c r="E2384" s="7">
        <v>1972</v>
      </c>
      <c r="F2384" s="5" t="s">
        <v>5765</v>
      </c>
      <c r="H2384" s="5" t="s">
        <v>5077</v>
      </c>
      <c r="I2384" s="6" t="s">
        <v>4844</v>
      </c>
      <c r="J2384" s="6" t="s">
        <v>9533</v>
      </c>
      <c r="K2384" s="17">
        <v>6</v>
      </c>
      <c r="L2384" s="17" t="s">
        <v>7730</v>
      </c>
      <c r="M2384" s="9">
        <v>8</v>
      </c>
      <c r="N2384" s="9"/>
      <c r="O2384" s="21"/>
      <c r="Q2384" s="29"/>
      <c r="U2384" s="17"/>
      <c r="V2384" s="2" t="s">
        <v>5764</v>
      </c>
      <c r="Y2384" t="str">
        <f t="shared" si="160"/>
        <v/>
      </c>
      <c r="AA2384" t="str">
        <f t="shared" si="161"/>
        <v/>
      </c>
      <c r="AC2384" s="7"/>
      <c r="AD2384" t="s">
        <v>4844</v>
      </c>
      <c r="AE2384">
        <f t="shared" si="159"/>
        <v>0</v>
      </c>
      <c r="AG2384" s="2"/>
      <c r="AH2384" t="s">
        <v>3696</v>
      </c>
      <c r="AI2384" s="7" t="s">
        <v>4922</v>
      </c>
    </row>
    <row r="2385" spans="1:35" ht="11" customHeight="1" outlineLevel="1" x14ac:dyDescent="0.25">
      <c r="A2385" t="s">
        <v>1233</v>
      </c>
      <c r="C2385" s="2" t="s">
        <v>11983</v>
      </c>
      <c r="D2385" s="2">
        <v>132</v>
      </c>
      <c r="E2385" s="7">
        <v>1973</v>
      </c>
      <c r="F2385" s="5" t="s">
        <v>3437</v>
      </c>
      <c r="H2385" s="5" t="s">
        <v>5398</v>
      </c>
      <c r="I2385" s="6" t="s">
        <v>2028</v>
      </c>
      <c r="J2385" s="6" t="s">
        <v>9536</v>
      </c>
      <c r="K2385" s="17">
        <v>5</v>
      </c>
      <c r="L2385" s="17" t="s">
        <v>7730</v>
      </c>
      <c r="M2385" s="9">
        <v>0.8</v>
      </c>
      <c r="N2385" s="9"/>
      <c r="O2385" s="21"/>
      <c r="Q2385" s="29"/>
      <c r="U2385" s="17"/>
      <c r="V2385" s="2">
        <v>107</v>
      </c>
      <c r="Y2385" t="str">
        <f t="shared" si="160"/>
        <v/>
      </c>
      <c r="AA2385" t="str">
        <f t="shared" si="161"/>
        <v/>
      </c>
      <c r="AC2385" s="7"/>
      <c r="AD2385" t="s">
        <v>2028</v>
      </c>
      <c r="AE2385">
        <f t="shared" si="159"/>
        <v>0</v>
      </c>
      <c r="AG2385" s="2"/>
      <c r="AH2385" t="s">
        <v>4609</v>
      </c>
      <c r="AI2385" s="7" t="s">
        <v>4610</v>
      </c>
    </row>
    <row r="2386" spans="1:35" ht="11" customHeight="1" outlineLevel="1" x14ac:dyDescent="0.25">
      <c r="A2386" t="s">
        <v>1233</v>
      </c>
      <c r="C2386" s="2" t="s">
        <v>11983</v>
      </c>
      <c r="D2386" s="2">
        <v>133</v>
      </c>
      <c r="E2386" s="7">
        <v>1973</v>
      </c>
      <c r="F2386" s="5" t="s">
        <v>5761</v>
      </c>
      <c r="H2386" s="5" t="s">
        <v>5398</v>
      </c>
      <c r="I2386" s="6" t="s">
        <v>2029</v>
      </c>
      <c r="J2386" s="6" t="s">
        <v>9536</v>
      </c>
      <c r="K2386" s="17">
        <v>5</v>
      </c>
      <c r="L2386" s="17" t="s">
        <v>7730</v>
      </c>
      <c r="M2386" s="9">
        <v>4</v>
      </c>
      <c r="N2386" s="9"/>
      <c r="O2386" s="21"/>
      <c r="Q2386" s="29"/>
      <c r="U2386" s="17"/>
      <c r="V2386" s="2">
        <v>108</v>
      </c>
      <c r="Y2386" t="str">
        <f t="shared" si="160"/>
        <v/>
      </c>
      <c r="AA2386" t="str">
        <f t="shared" si="161"/>
        <v/>
      </c>
      <c r="AC2386" s="7"/>
      <c r="AD2386" t="s">
        <v>2029</v>
      </c>
      <c r="AE2386">
        <f t="shared" si="159"/>
        <v>0</v>
      </c>
      <c r="AG2386" s="2"/>
      <c r="AH2386" t="s">
        <v>4609</v>
      </c>
      <c r="AI2386" s="7" t="s">
        <v>4610</v>
      </c>
    </row>
    <row r="2387" spans="1:35" ht="11" customHeight="1" outlineLevel="1" x14ac:dyDescent="0.25">
      <c r="A2387" t="s">
        <v>1233</v>
      </c>
      <c r="C2387" s="2" t="s">
        <v>11983</v>
      </c>
      <c r="D2387" s="2">
        <v>135</v>
      </c>
      <c r="E2387" s="7">
        <v>1973</v>
      </c>
      <c r="F2387" s="5" t="s">
        <v>1015</v>
      </c>
      <c r="H2387" s="5" t="s">
        <v>5398</v>
      </c>
      <c r="I2387" s="6" t="s">
        <v>5832</v>
      </c>
      <c r="J2387" s="6" t="s">
        <v>9536</v>
      </c>
      <c r="K2387" s="17">
        <v>5</v>
      </c>
      <c r="L2387" s="17" t="s">
        <v>7730</v>
      </c>
      <c r="M2387" s="9">
        <v>1.4</v>
      </c>
      <c r="N2387" s="9"/>
      <c r="O2387" s="21"/>
      <c r="Q2387" s="29"/>
      <c r="U2387" s="17"/>
      <c r="V2387" s="2">
        <v>110</v>
      </c>
      <c r="Y2387" t="str">
        <f t="shared" si="160"/>
        <v/>
      </c>
      <c r="AA2387" t="str">
        <f t="shared" si="161"/>
        <v/>
      </c>
      <c r="AC2387" s="7"/>
      <c r="AD2387" t="s">
        <v>5832</v>
      </c>
      <c r="AE2387">
        <f t="shared" si="159"/>
        <v>0</v>
      </c>
      <c r="AG2387" s="2"/>
      <c r="AH2387" t="s">
        <v>4609</v>
      </c>
      <c r="AI2387" s="7" t="s">
        <v>4922</v>
      </c>
    </row>
    <row r="2388" spans="1:35" ht="11" customHeight="1" outlineLevel="1" x14ac:dyDescent="0.25">
      <c r="A2388" t="s">
        <v>1233</v>
      </c>
      <c r="C2388" s="2" t="s">
        <v>11983</v>
      </c>
      <c r="D2388" s="2">
        <v>136</v>
      </c>
      <c r="E2388" s="7">
        <v>1973</v>
      </c>
      <c r="F2388" s="5" t="s">
        <v>5078</v>
      </c>
      <c r="H2388" s="5" t="s">
        <v>5079</v>
      </c>
      <c r="I2388" s="6" t="s">
        <v>2746</v>
      </c>
      <c r="J2388" s="6" t="s">
        <v>9534</v>
      </c>
      <c r="K2388" s="17">
        <v>2</v>
      </c>
      <c r="L2388" s="17" t="s">
        <v>7730</v>
      </c>
      <c r="M2388" s="9">
        <v>9</v>
      </c>
      <c r="N2388" s="9"/>
      <c r="O2388" s="21"/>
      <c r="Q2388" s="29"/>
      <c r="T2388">
        <v>1</v>
      </c>
      <c r="U2388" s="17"/>
      <c r="V2388" s="2" t="s">
        <v>683</v>
      </c>
      <c r="Y2388" t="str">
        <f t="shared" si="160"/>
        <v/>
      </c>
      <c r="AA2388" t="str">
        <f t="shared" si="161"/>
        <v/>
      </c>
      <c r="AC2388" s="7"/>
      <c r="AD2388" t="s">
        <v>2746</v>
      </c>
      <c r="AE2388">
        <f t="shared" si="159"/>
        <v>0</v>
      </c>
      <c r="AG2388" s="2"/>
      <c r="AH2388" t="s">
        <v>3696</v>
      </c>
      <c r="AI2388" s="7" t="s">
        <v>4922</v>
      </c>
    </row>
    <row r="2389" spans="1:35" ht="11" customHeight="1" outlineLevel="1" x14ac:dyDescent="0.25">
      <c r="A2389" t="s">
        <v>1233</v>
      </c>
      <c r="C2389" s="2" t="s">
        <v>11983</v>
      </c>
      <c r="D2389" s="2">
        <v>140</v>
      </c>
      <c r="E2389" s="7">
        <v>1973</v>
      </c>
      <c r="F2389" s="5" t="s">
        <v>1234</v>
      </c>
      <c r="H2389" s="5" t="s">
        <v>5398</v>
      </c>
      <c r="I2389" s="6" t="s">
        <v>1235</v>
      </c>
      <c r="J2389" s="6" t="s">
        <v>9535</v>
      </c>
      <c r="K2389" s="17">
        <v>1</v>
      </c>
      <c r="L2389" s="17" t="s">
        <v>7730</v>
      </c>
      <c r="M2389" s="9">
        <v>0.2</v>
      </c>
      <c r="N2389" s="9"/>
      <c r="O2389" s="21"/>
      <c r="Q2389" s="29"/>
      <c r="U2389" s="17"/>
      <c r="V2389" s="2" t="s">
        <v>684</v>
      </c>
      <c r="Y2389" t="str">
        <f t="shared" si="160"/>
        <v/>
      </c>
      <c r="AA2389" t="str">
        <f t="shared" si="161"/>
        <v/>
      </c>
      <c r="AC2389" s="7"/>
      <c r="AD2389" t="s">
        <v>1235</v>
      </c>
      <c r="AE2389">
        <f t="shared" si="159"/>
        <v>0</v>
      </c>
      <c r="AG2389" s="2"/>
      <c r="AH2389" t="s">
        <v>1236</v>
      </c>
      <c r="AI2389" s="7" t="s">
        <v>4610</v>
      </c>
    </row>
    <row r="2390" spans="1:35" ht="11" customHeight="1" outlineLevel="1" x14ac:dyDescent="0.25">
      <c r="A2390" t="s">
        <v>1233</v>
      </c>
      <c r="C2390" s="2" t="s">
        <v>11983</v>
      </c>
      <c r="D2390" s="2">
        <v>157</v>
      </c>
      <c r="E2390" s="7">
        <v>1974</v>
      </c>
      <c r="F2390" s="5" t="s">
        <v>5761</v>
      </c>
      <c r="H2390" s="5" t="s">
        <v>5398</v>
      </c>
      <c r="I2390" s="6" t="s">
        <v>3148</v>
      </c>
      <c r="J2390" s="6" t="s">
        <v>9537</v>
      </c>
      <c r="K2390" s="17">
        <v>5</v>
      </c>
      <c r="L2390" s="17" t="s">
        <v>7730</v>
      </c>
      <c r="M2390" s="9">
        <v>1.6</v>
      </c>
      <c r="N2390" s="9"/>
      <c r="O2390" s="21"/>
      <c r="Q2390" s="29"/>
      <c r="U2390" s="17"/>
      <c r="V2390" s="2" t="s">
        <v>6423</v>
      </c>
      <c r="Y2390" t="str">
        <f t="shared" si="160"/>
        <v/>
      </c>
      <c r="AA2390" t="str">
        <f t="shared" si="161"/>
        <v/>
      </c>
      <c r="AC2390" s="7"/>
      <c r="AD2390" t="s">
        <v>3148</v>
      </c>
      <c r="AE2390">
        <f t="shared" si="159"/>
        <v>0</v>
      </c>
      <c r="AG2390" s="2"/>
      <c r="AH2390" t="s">
        <v>4609</v>
      </c>
      <c r="AI2390" s="7" t="s">
        <v>4610</v>
      </c>
    </row>
    <row r="2391" spans="1:35" ht="11" customHeight="1" outlineLevel="1" x14ac:dyDescent="0.25">
      <c r="A2391" t="s">
        <v>1233</v>
      </c>
      <c r="C2391" s="2" t="s">
        <v>11983</v>
      </c>
      <c r="D2391" s="2">
        <v>158</v>
      </c>
      <c r="E2391" s="7">
        <v>1974</v>
      </c>
      <c r="F2391" s="5" t="s">
        <v>4787</v>
      </c>
      <c r="H2391" s="5" t="s">
        <v>5398</v>
      </c>
      <c r="I2391" s="6" t="s">
        <v>3149</v>
      </c>
      <c r="J2391" s="6" t="s">
        <v>9537</v>
      </c>
      <c r="K2391" s="17">
        <v>5</v>
      </c>
      <c r="L2391" s="17" t="s">
        <v>7730</v>
      </c>
      <c r="M2391" s="9">
        <v>1.6</v>
      </c>
      <c r="N2391" s="9"/>
      <c r="O2391" s="21"/>
      <c r="Q2391" s="29"/>
      <c r="U2391" s="17"/>
      <c r="V2391" s="2" t="s">
        <v>6424</v>
      </c>
      <c r="Y2391" t="str">
        <f t="shared" si="160"/>
        <v/>
      </c>
      <c r="AA2391" t="str">
        <f t="shared" si="161"/>
        <v/>
      </c>
      <c r="AC2391" s="7"/>
      <c r="AD2391" t="s">
        <v>3149</v>
      </c>
      <c r="AE2391">
        <f t="shared" si="159"/>
        <v>0</v>
      </c>
      <c r="AG2391" s="2"/>
      <c r="AH2391" t="s">
        <v>4609</v>
      </c>
      <c r="AI2391" s="7" t="s">
        <v>4922</v>
      </c>
    </row>
    <row r="2392" spans="1:35" ht="11" customHeight="1" outlineLevel="1" x14ac:dyDescent="0.25">
      <c r="A2392" t="s">
        <v>1233</v>
      </c>
      <c r="C2392" s="2" t="s">
        <v>11983</v>
      </c>
      <c r="D2392" s="2">
        <v>159</v>
      </c>
      <c r="E2392" s="7">
        <v>1974</v>
      </c>
      <c r="F2392" s="5" t="s">
        <v>3536</v>
      </c>
      <c r="H2392" s="5" t="s">
        <v>5398</v>
      </c>
      <c r="I2392" s="6" t="s">
        <v>3150</v>
      </c>
      <c r="J2392" s="6" t="s">
        <v>9537</v>
      </c>
      <c r="K2392" s="17">
        <v>5</v>
      </c>
      <c r="L2392" s="17" t="s">
        <v>7730</v>
      </c>
      <c r="M2392" s="9">
        <v>1.6</v>
      </c>
      <c r="N2392" s="9"/>
      <c r="O2392" s="21"/>
      <c r="Q2392" s="29"/>
      <c r="U2392" s="17"/>
      <c r="V2392" s="2" t="s">
        <v>844</v>
      </c>
      <c r="Y2392" t="str">
        <f t="shared" si="160"/>
        <v/>
      </c>
      <c r="AA2392" t="str">
        <f t="shared" si="161"/>
        <v/>
      </c>
      <c r="AC2392" s="7"/>
      <c r="AD2392" t="s">
        <v>3150</v>
      </c>
      <c r="AE2392">
        <f t="shared" si="159"/>
        <v>0</v>
      </c>
      <c r="AG2392" s="2"/>
      <c r="AH2392" t="s">
        <v>4609</v>
      </c>
      <c r="AI2392" s="7" t="s">
        <v>4922</v>
      </c>
    </row>
    <row r="2393" spans="1:35" ht="11" customHeight="1" outlineLevel="1" x14ac:dyDescent="0.25">
      <c r="A2393" t="s">
        <v>1233</v>
      </c>
      <c r="C2393" s="2" t="s">
        <v>11983</v>
      </c>
      <c r="D2393" s="2">
        <v>160</v>
      </c>
      <c r="E2393" s="7">
        <v>1974</v>
      </c>
      <c r="F2393" s="5" t="s">
        <v>1234</v>
      </c>
      <c r="H2393" s="5" t="s">
        <v>1250</v>
      </c>
      <c r="I2393" s="6" t="s">
        <v>5080</v>
      </c>
      <c r="J2393" s="6" t="s">
        <v>9537</v>
      </c>
      <c r="K2393" s="17">
        <v>6</v>
      </c>
      <c r="L2393" s="17" t="s">
        <v>7732</v>
      </c>
      <c r="M2393" s="9"/>
      <c r="N2393" s="9"/>
      <c r="O2393" s="21"/>
      <c r="Q2393" s="29"/>
      <c r="U2393" s="17"/>
      <c r="V2393" s="2" t="s">
        <v>845</v>
      </c>
      <c r="Y2393" t="str">
        <f t="shared" si="160"/>
        <v/>
      </c>
      <c r="AA2393" t="str">
        <f t="shared" si="161"/>
        <v/>
      </c>
      <c r="AC2393" s="7"/>
      <c r="AD2393" t="s">
        <v>5080</v>
      </c>
      <c r="AE2393">
        <f t="shared" si="159"/>
        <v>0</v>
      </c>
      <c r="AG2393" s="2"/>
      <c r="AH2393" t="s">
        <v>3696</v>
      </c>
      <c r="AI2393" s="7" t="s">
        <v>4610</v>
      </c>
    </row>
    <row r="2394" spans="1:35" ht="11" customHeight="1" outlineLevel="1" x14ac:dyDescent="0.25">
      <c r="A2394" t="s">
        <v>1233</v>
      </c>
      <c r="C2394" s="2" t="s">
        <v>11983</v>
      </c>
      <c r="D2394" s="2">
        <v>163</v>
      </c>
      <c r="E2394" s="7">
        <v>1975</v>
      </c>
      <c r="F2394" s="5" t="s">
        <v>1064</v>
      </c>
      <c r="H2394" s="5" t="s">
        <v>5398</v>
      </c>
      <c r="I2394" s="6" t="s">
        <v>2480</v>
      </c>
      <c r="J2394" s="6" t="s">
        <v>9539</v>
      </c>
      <c r="K2394" s="17">
        <v>6</v>
      </c>
      <c r="L2394" s="17" t="s">
        <v>7730</v>
      </c>
      <c r="M2394" s="9">
        <v>6.4</v>
      </c>
      <c r="N2394" s="9"/>
      <c r="O2394" s="21"/>
      <c r="Q2394" s="29"/>
      <c r="U2394" s="17"/>
      <c r="V2394" s="2" t="s">
        <v>846</v>
      </c>
      <c r="Y2394" t="str">
        <f t="shared" si="160"/>
        <v/>
      </c>
      <c r="AA2394" t="str">
        <f t="shared" si="161"/>
        <v/>
      </c>
      <c r="AC2394" s="7"/>
      <c r="AD2394" t="s">
        <v>2480</v>
      </c>
      <c r="AE2394">
        <f t="shared" si="159"/>
        <v>0</v>
      </c>
      <c r="AG2394" s="2"/>
      <c r="AH2394" t="s">
        <v>3696</v>
      </c>
      <c r="AI2394" s="7" t="s">
        <v>4922</v>
      </c>
    </row>
    <row r="2395" spans="1:35" ht="11" customHeight="1" outlineLevel="1" x14ac:dyDescent="0.25">
      <c r="A2395" t="s">
        <v>1233</v>
      </c>
      <c r="C2395" s="2" t="s">
        <v>11983</v>
      </c>
      <c r="D2395" s="2">
        <v>171</v>
      </c>
      <c r="E2395" s="7">
        <v>1975</v>
      </c>
      <c r="F2395" s="5" t="s">
        <v>1572</v>
      </c>
      <c r="H2395" s="5" t="s">
        <v>1573</v>
      </c>
      <c r="I2395" s="6" t="s">
        <v>1574</v>
      </c>
      <c r="J2395" s="6" t="s">
        <v>9538</v>
      </c>
      <c r="K2395" s="17">
        <v>6</v>
      </c>
      <c r="L2395" s="17" t="s">
        <v>7732</v>
      </c>
      <c r="M2395" s="9"/>
      <c r="N2395" s="9"/>
      <c r="O2395" s="21"/>
      <c r="Q2395" s="29"/>
      <c r="U2395" s="17"/>
      <c r="V2395" s="2" t="s">
        <v>814</v>
      </c>
      <c r="Y2395" t="str">
        <f t="shared" si="160"/>
        <v/>
      </c>
      <c r="AA2395" t="str">
        <f t="shared" si="161"/>
        <v/>
      </c>
      <c r="AC2395" s="7"/>
      <c r="AD2395" t="s">
        <v>1574</v>
      </c>
      <c r="AE2395">
        <f t="shared" si="159"/>
        <v>0</v>
      </c>
      <c r="AG2395" s="2"/>
      <c r="AH2395" t="s">
        <v>3696</v>
      </c>
      <c r="AI2395" s="7" t="s">
        <v>4922</v>
      </c>
    </row>
    <row r="2396" spans="1:35" ht="11" customHeight="1" outlineLevel="1" x14ac:dyDescent="0.25">
      <c r="A2396" t="s">
        <v>1233</v>
      </c>
      <c r="C2396" s="2" t="s">
        <v>11983</v>
      </c>
      <c r="D2396" s="2">
        <v>187</v>
      </c>
      <c r="E2396" s="7">
        <v>1975</v>
      </c>
      <c r="F2396" s="5" t="s">
        <v>5765</v>
      </c>
      <c r="H2396" s="5" t="s">
        <v>5398</v>
      </c>
      <c r="I2396" s="6" t="s">
        <v>18148</v>
      </c>
      <c r="J2396" s="6" t="s">
        <v>9540</v>
      </c>
      <c r="K2396" s="17">
        <v>6</v>
      </c>
      <c r="L2396" s="17" t="s">
        <v>7730</v>
      </c>
      <c r="M2396" s="9">
        <v>2.65</v>
      </c>
      <c r="N2396" s="9"/>
      <c r="O2396" s="21"/>
      <c r="Q2396" s="29"/>
      <c r="U2396" s="17"/>
      <c r="V2396" s="2"/>
      <c r="Y2396" t="str">
        <f t="shared" si="160"/>
        <v/>
      </c>
      <c r="AA2396" t="str">
        <f t="shared" si="161"/>
        <v/>
      </c>
      <c r="AC2396" s="7"/>
      <c r="AD2396" t="s">
        <v>18148</v>
      </c>
      <c r="AE2396">
        <f t="shared" si="159"/>
        <v>0</v>
      </c>
      <c r="AG2396" s="2"/>
      <c r="AH2396" t="s">
        <v>3696</v>
      </c>
      <c r="AI2396" s="7"/>
    </row>
    <row r="2397" spans="1:35" ht="11" customHeight="1" outlineLevel="1" x14ac:dyDescent="0.25">
      <c r="A2397" t="s">
        <v>1233</v>
      </c>
      <c r="C2397" s="2" t="s">
        <v>11983</v>
      </c>
      <c r="D2397" s="2">
        <v>188</v>
      </c>
      <c r="E2397" s="7">
        <v>1975</v>
      </c>
      <c r="F2397" s="5" t="s">
        <v>5765</v>
      </c>
      <c r="H2397" s="5" t="s">
        <v>5398</v>
      </c>
      <c r="I2397" s="6" t="s">
        <v>18148</v>
      </c>
      <c r="J2397" s="6" t="s">
        <v>9540</v>
      </c>
      <c r="K2397" s="17">
        <v>6</v>
      </c>
      <c r="L2397" s="17" t="s">
        <v>7730</v>
      </c>
      <c r="M2397" s="9">
        <v>2.65</v>
      </c>
      <c r="N2397" s="9"/>
      <c r="O2397" s="21"/>
      <c r="Q2397" s="29"/>
      <c r="U2397" s="17"/>
      <c r="V2397" s="2"/>
      <c r="Y2397" t="str">
        <f t="shared" si="160"/>
        <v/>
      </c>
      <c r="AA2397" t="str">
        <f t="shared" si="161"/>
        <v/>
      </c>
      <c r="AC2397" s="7"/>
      <c r="AD2397" t="s">
        <v>18148</v>
      </c>
      <c r="AE2397">
        <f t="shared" si="159"/>
        <v>0</v>
      </c>
      <c r="AG2397" s="2"/>
      <c r="AH2397" t="s">
        <v>3696</v>
      </c>
      <c r="AI2397" s="7"/>
    </row>
    <row r="2398" spans="1:35" ht="11" customHeight="1" outlineLevel="1" x14ac:dyDescent="0.25">
      <c r="A2398" t="s">
        <v>1233</v>
      </c>
      <c r="C2398" s="2" t="s">
        <v>11983</v>
      </c>
      <c r="D2398" s="2">
        <v>211</v>
      </c>
      <c r="E2398" s="7">
        <v>1975</v>
      </c>
      <c r="F2398" s="5" t="s">
        <v>3152</v>
      </c>
      <c r="H2398" s="5" t="s">
        <v>5398</v>
      </c>
      <c r="I2398" s="6" t="s">
        <v>3151</v>
      </c>
      <c r="J2398" s="6" t="s">
        <v>9540</v>
      </c>
      <c r="K2398" s="17">
        <v>5</v>
      </c>
      <c r="L2398" s="17" t="s">
        <v>7732</v>
      </c>
      <c r="M2398" s="9"/>
      <c r="N2398" s="9"/>
      <c r="O2398" s="21"/>
      <c r="Q2398" s="29"/>
      <c r="U2398" s="17"/>
      <c r="V2398" s="2" t="s">
        <v>3704</v>
      </c>
      <c r="Y2398" t="str">
        <f t="shared" si="160"/>
        <v/>
      </c>
      <c r="AA2398" t="str">
        <f t="shared" si="161"/>
        <v/>
      </c>
      <c r="AC2398" s="7"/>
      <c r="AD2398" t="s">
        <v>3151</v>
      </c>
      <c r="AE2398">
        <f t="shared" si="159"/>
        <v>0</v>
      </c>
      <c r="AG2398" s="2"/>
      <c r="AH2398" t="s">
        <v>4609</v>
      </c>
      <c r="AI2398" s="7" t="s">
        <v>4610</v>
      </c>
    </row>
    <row r="2399" spans="1:35" ht="11" customHeight="1" outlineLevel="1" x14ac:dyDescent="0.25">
      <c r="A2399" t="s">
        <v>1233</v>
      </c>
      <c r="C2399" s="2" t="s">
        <v>11983</v>
      </c>
      <c r="D2399" s="2">
        <v>212</v>
      </c>
      <c r="E2399" s="7">
        <v>1975</v>
      </c>
      <c r="F2399" s="5" t="s">
        <v>3153</v>
      </c>
      <c r="H2399" s="5" t="s">
        <v>5398</v>
      </c>
      <c r="I2399" s="6" t="s">
        <v>3154</v>
      </c>
      <c r="J2399" s="6" t="s">
        <v>9540</v>
      </c>
      <c r="K2399" s="17">
        <v>5</v>
      </c>
      <c r="L2399" s="17" t="s">
        <v>7732</v>
      </c>
      <c r="M2399" s="9"/>
      <c r="N2399" s="9"/>
      <c r="O2399" s="21"/>
      <c r="Q2399" s="29"/>
      <c r="U2399" s="17"/>
      <c r="V2399" s="2" t="s">
        <v>6129</v>
      </c>
      <c r="Y2399" t="str">
        <f t="shared" si="160"/>
        <v/>
      </c>
      <c r="AA2399" t="str">
        <f t="shared" si="161"/>
        <v/>
      </c>
      <c r="AC2399" s="7"/>
      <c r="AD2399" t="s">
        <v>3154</v>
      </c>
      <c r="AE2399">
        <f t="shared" si="159"/>
        <v>0</v>
      </c>
      <c r="AG2399" s="2"/>
      <c r="AH2399" t="s">
        <v>4609</v>
      </c>
      <c r="AI2399" s="7" t="s">
        <v>4610</v>
      </c>
    </row>
    <row r="2400" spans="1:35" ht="11" customHeight="1" outlineLevel="1" x14ac:dyDescent="0.25">
      <c r="A2400" t="s">
        <v>1233</v>
      </c>
      <c r="C2400" s="2" t="s">
        <v>11983</v>
      </c>
      <c r="D2400" s="2">
        <v>213</v>
      </c>
      <c r="E2400" s="7">
        <v>1975</v>
      </c>
      <c r="F2400" s="5" t="s">
        <v>3155</v>
      </c>
      <c r="H2400" s="5" t="s">
        <v>5398</v>
      </c>
      <c r="I2400" s="6" t="s">
        <v>2262</v>
      </c>
      <c r="J2400" s="6" t="s">
        <v>9540</v>
      </c>
      <c r="K2400" s="17">
        <v>5</v>
      </c>
      <c r="L2400" s="17" t="s">
        <v>7730</v>
      </c>
      <c r="M2400" s="9">
        <v>4</v>
      </c>
      <c r="N2400" s="9"/>
      <c r="O2400" s="21"/>
      <c r="Q2400" s="29"/>
      <c r="U2400" s="17"/>
      <c r="V2400" s="2" t="s">
        <v>6135</v>
      </c>
      <c r="Y2400" t="str">
        <f t="shared" si="160"/>
        <v/>
      </c>
      <c r="AA2400" t="str">
        <f t="shared" si="161"/>
        <v/>
      </c>
      <c r="AC2400" s="7"/>
      <c r="AD2400" t="s">
        <v>2262</v>
      </c>
      <c r="AE2400">
        <f t="shared" si="159"/>
        <v>0</v>
      </c>
      <c r="AG2400" s="2"/>
      <c r="AH2400" t="s">
        <v>4609</v>
      </c>
      <c r="AI2400" s="7" t="s">
        <v>4610</v>
      </c>
    </row>
    <row r="2401" spans="1:35" ht="11" customHeight="1" outlineLevel="1" x14ac:dyDescent="0.25">
      <c r="A2401" t="s">
        <v>1233</v>
      </c>
      <c r="C2401" s="2" t="s">
        <v>11983</v>
      </c>
      <c r="D2401" s="2">
        <v>218</v>
      </c>
      <c r="E2401" s="7">
        <v>1975</v>
      </c>
      <c r="F2401" s="5" t="s">
        <v>5853</v>
      </c>
      <c r="H2401" s="5" t="s">
        <v>5398</v>
      </c>
      <c r="I2401" s="6" t="s">
        <v>5958</v>
      </c>
      <c r="J2401" s="6" t="s">
        <v>9540</v>
      </c>
      <c r="K2401" s="17">
        <v>5</v>
      </c>
      <c r="L2401" s="17" t="s">
        <v>7732</v>
      </c>
      <c r="M2401" s="9"/>
      <c r="N2401" s="9"/>
      <c r="O2401" s="21"/>
      <c r="Q2401" s="29"/>
      <c r="U2401" s="17"/>
      <c r="V2401" s="2" t="s">
        <v>2161</v>
      </c>
      <c r="Y2401" t="str">
        <f t="shared" si="160"/>
        <v/>
      </c>
      <c r="AA2401" t="str">
        <f t="shared" si="161"/>
        <v/>
      </c>
      <c r="AC2401" s="7"/>
      <c r="AD2401" t="s">
        <v>5958</v>
      </c>
      <c r="AE2401">
        <f t="shared" si="159"/>
        <v>0</v>
      </c>
      <c r="AG2401" s="2"/>
      <c r="AH2401" t="s">
        <v>3696</v>
      </c>
      <c r="AI2401" s="7" t="s">
        <v>4610</v>
      </c>
    </row>
    <row r="2402" spans="1:35" ht="11" customHeight="1" outlineLevel="1" x14ac:dyDescent="0.25">
      <c r="A2402" t="s">
        <v>1233</v>
      </c>
      <c r="C2402" s="2" t="s">
        <v>11983</v>
      </c>
      <c r="D2402" s="2">
        <v>219</v>
      </c>
      <c r="E2402" s="7">
        <v>1975</v>
      </c>
      <c r="F2402" s="5" t="s">
        <v>2263</v>
      </c>
      <c r="H2402" s="5" t="s">
        <v>5398</v>
      </c>
      <c r="I2402" s="6" t="s">
        <v>2264</v>
      </c>
      <c r="J2402" s="6" t="s">
        <v>9540</v>
      </c>
      <c r="K2402" s="17">
        <v>5</v>
      </c>
      <c r="L2402" s="17" t="s">
        <v>7730</v>
      </c>
      <c r="M2402" s="9">
        <v>4</v>
      </c>
      <c r="N2402" s="9"/>
      <c r="O2402" s="21"/>
      <c r="Q2402" s="29"/>
      <c r="U2402" s="17"/>
      <c r="V2402" s="2" t="s">
        <v>3266</v>
      </c>
      <c r="Y2402" t="str">
        <f t="shared" si="160"/>
        <v/>
      </c>
      <c r="AA2402" t="str">
        <f t="shared" si="161"/>
        <v/>
      </c>
      <c r="AC2402" s="7"/>
      <c r="AD2402" t="s">
        <v>2264</v>
      </c>
      <c r="AE2402">
        <f t="shared" si="159"/>
        <v>0</v>
      </c>
      <c r="AG2402" s="2"/>
      <c r="AH2402" t="s">
        <v>4609</v>
      </c>
      <c r="AI2402" s="7" t="s">
        <v>4610</v>
      </c>
    </row>
    <row r="2403" spans="1:35" ht="11" customHeight="1" outlineLevel="1" x14ac:dyDescent="0.25">
      <c r="A2403" t="s">
        <v>1233</v>
      </c>
      <c r="C2403" s="2" t="s">
        <v>11983</v>
      </c>
      <c r="D2403" s="2">
        <v>222</v>
      </c>
      <c r="E2403" s="7">
        <v>1975</v>
      </c>
      <c r="F2403" s="5" t="s">
        <v>4841</v>
      </c>
      <c r="H2403" s="5" t="s">
        <v>5398</v>
      </c>
      <c r="I2403" s="6" t="s">
        <v>1235</v>
      </c>
      <c r="J2403" s="6" t="s">
        <v>9540</v>
      </c>
      <c r="K2403" s="17">
        <v>1</v>
      </c>
      <c r="L2403" s="17" t="s">
        <v>7730</v>
      </c>
      <c r="M2403" s="9">
        <v>4.8</v>
      </c>
      <c r="N2403" s="9"/>
      <c r="O2403" s="21"/>
      <c r="Q2403" s="29"/>
      <c r="U2403" s="17"/>
      <c r="V2403" s="2" t="s">
        <v>6428</v>
      </c>
      <c r="Y2403" t="str">
        <f t="shared" si="160"/>
        <v/>
      </c>
      <c r="AA2403" t="str">
        <f t="shared" si="161"/>
        <v/>
      </c>
      <c r="AC2403" s="7"/>
      <c r="AD2403" t="s">
        <v>1235</v>
      </c>
      <c r="AE2403">
        <f t="shared" si="159"/>
        <v>0</v>
      </c>
      <c r="AG2403" s="2"/>
      <c r="AH2403" t="s">
        <v>1236</v>
      </c>
      <c r="AI2403" s="7" t="s">
        <v>4922</v>
      </c>
    </row>
    <row r="2404" spans="1:35" ht="11" customHeight="1" outlineLevel="1" x14ac:dyDescent="0.25">
      <c r="A2404" t="s">
        <v>1233</v>
      </c>
      <c r="C2404" s="2" t="s">
        <v>11983</v>
      </c>
      <c r="D2404" s="2">
        <v>223</v>
      </c>
      <c r="E2404" s="7">
        <v>1975</v>
      </c>
      <c r="F2404" s="5" t="s">
        <v>4840</v>
      </c>
      <c r="H2404" s="5" t="s">
        <v>1250</v>
      </c>
      <c r="I2404" s="6" t="s">
        <v>5080</v>
      </c>
      <c r="J2404" s="6" t="s">
        <v>9540</v>
      </c>
      <c r="K2404" s="17">
        <v>6</v>
      </c>
      <c r="L2404" s="17" t="s">
        <v>7730</v>
      </c>
      <c r="M2404" s="9">
        <v>4.8</v>
      </c>
      <c r="N2404" s="9"/>
      <c r="O2404" s="21"/>
      <c r="Q2404" s="29"/>
      <c r="U2404" s="17"/>
      <c r="V2404" s="2" t="s">
        <v>6429</v>
      </c>
      <c r="Y2404" t="str">
        <f t="shared" si="160"/>
        <v/>
      </c>
      <c r="AA2404" t="str">
        <f t="shared" si="161"/>
        <v/>
      </c>
      <c r="AC2404" s="7"/>
      <c r="AD2404" t="s">
        <v>5080</v>
      </c>
      <c r="AE2404">
        <f t="shared" ref="AE2404:AE2435" si="162">COUNTIF(I2404,"*Fuji*")</f>
        <v>0</v>
      </c>
      <c r="AG2404" s="2"/>
      <c r="AH2404" t="s">
        <v>3696</v>
      </c>
      <c r="AI2404" s="7" t="s">
        <v>4922</v>
      </c>
    </row>
    <row r="2405" spans="1:35" ht="11" customHeight="1" outlineLevel="1" x14ac:dyDescent="0.25">
      <c r="A2405" t="s">
        <v>1233</v>
      </c>
      <c r="C2405" s="2" t="s">
        <v>11983</v>
      </c>
      <c r="D2405" s="2">
        <v>224</v>
      </c>
      <c r="E2405" s="7">
        <v>1975</v>
      </c>
      <c r="F2405" s="5" t="s">
        <v>4842</v>
      </c>
      <c r="H2405" s="5" t="s">
        <v>5079</v>
      </c>
      <c r="I2405" s="6" t="s">
        <v>2746</v>
      </c>
      <c r="J2405" s="6" t="s">
        <v>9540</v>
      </c>
      <c r="K2405" s="17">
        <v>6</v>
      </c>
      <c r="L2405" s="17" t="s">
        <v>7732</v>
      </c>
      <c r="M2405" s="9"/>
      <c r="N2405" s="9"/>
      <c r="O2405" s="21"/>
      <c r="Q2405" s="29"/>
      <c r="U2405" s="17"/>
      <c r="V2405" s="2" t="s">
        <v>6430</v>
      </c>
      <c r="Y2405" t="str">
        <f t="shared" si="160"/>
        <v/>
      </c>
      <c r="AA2405" t="str">
        <f t="shared" si="161"/>
        <v/>
      </c>
      <c r="AC2405" s="7"/>
      <c r="AD2405" t="s">
        <v>2746</v>
      </c>
      <c r="AE2405">
        <f t="shared" si="162"/>
        <v>0</v>
      </c>
      <c r="AG2405" s="2"/>
      <c r="AH2405" t="s">
        <v>3696</v>
      </c>
      <c r="AI2405" s="7" t="s">
        <v>4922</v>
      </c>
    </row>
    <row r="2406" spans="1:35" ht="11" customHeight="1" outlineLevel="1" x14ac:dyDescent="0.25">
      <c r="A2406" t="s">
        <v>1233</v>
      </c>
      <c r="C2406" s="2" t="s">
        <v>11983</v>
      </c>
      <c r="D2406" s="2">
        <v>225</v>
      </c>
      <c r="E2406" s="7">
        <v>1975</v>
      </c>
      <c r="F2406" s="5" t="s">
        <v>4843</v>
      </c>
      <c r="H2406" s="5" t="s">
        <v>1573</v>
      </c>
      <c r="I2406" s="6" t="s">
        <v>1574</v>
      </c>
      <c r="J2406" s="6" t="s">
        <v>9540</v>
      </c>
      <c r="K2406" s="17">
        <v>6</v>
      </c>
      <c r="L2406" s="17" t="s">
        <v>7730</v>
      </c>
      <c r="M2406" s="9">
        <v>4.8</v>
      </c>
      <c r="N2406" s="9"/>
      <c r="O2406" s="21"/>
      <c r="Q2406" s="29"/>
      <c r="U2406" s="17"/>
      <c r="V2406" s="2" t="s">
        <v>1575</v>
      </c>
      <c r="Y2406" t="str">
        <f t="shared" si="160"/>
        <v/>
      </c>
      <c r="AA2406" t="str">
        <f t="shared" si="161"/>
        <v/>
      </c>
      <c r="AC2406" s="7"/>
      <c r="AD2406" t="s">
        <v>1574</v>
      </c>
      <c r="AE2406">
        <f t="shared" si="162"/>
        <v>0</v>
      </c>
      <c r="AG2406" s="2"/>
      <c r="AH2406" t="s">
        <v>3696</v>
      </c>
      <c r="AI2406" s="7" t="s">
        <v>4922</v>
      </c>
    </row>
    <row r="2407" spans="1:35" ht="11" customHeight="1" outlineLevel="1" x14ac:dyDescent="0.25">
      <c r="A2407" t="s">
        <v>1233</v>
      </c>
      <c r="C2407" s="2" t="s">
        <v>11983</v>
      </c>
      <c r="D2407" s="2">
        <v>228</v>
      </c>
      <c r="E2407" s="7">
        <v>1975</v>
      </c>
      <c r="F2407" s="5" t="s">
        <v>2481</v>
      </c>
      <c r="H2407" s="5" t="s">
        <v>5398</v>
      </c>
      <c r="I2407" s="6" t="s">
        <v>2480</v>
      </c>
      <c r="J2407" s="6" t="s">
        <v>9540</v>
      </c>
      <c r="K2407" s="17">
        <v>6</v>
      </c>
      <c r="L2407" s="17" t="s">
        <v>7730</v>
      </c>
      <c r="M2407" s="9">
        <v>4.8</v>
      </c>
      <c r="N2407" s="9"/>
      <c r="O2407" s="21"/>
      <c r="Q2407" s="29"/>
      <c r="U2407" s="17"/>
      <c r="V2407" s="2" t="s">
        <v>197</v>
      </c>
      <c r="Y2407" t="str">
        <f t="shared" si="160"/>
        <v/>
      </c>
      <c r="AA2407" t="str">
        <f t="shared" si="161"/>
        <v/>
      </c>
      <c r="AC2407" s="7"/>
      <c r="AD2407" t="s">
        <v>2480</v>
      </c>
      <c r="AE2407">
        <f t="shared" si="162"/>
        <v>0</v>
      </c>
      <c r="AG2407" s="2"/>
      <c r="AH2407" t="s">
        <v>3696</v>
      </c>
      <c r="AI2407" s="7" t="s">
        <v>4922</v>
      </c>
    </row>
    <row r="2408" spans="1:35" ht="11" customHeight="1" outlineLevel="1" x14ac:dyDescent="0.25">
      <c r="A2408" t="s">
        <v>1233</v>
      </c>
      <c r="C2408" s="2" t="s">
        <v>11983</v>
      </c>
      <c r="D2408" s="2" t="s">
        <v>13043</v>
      </c>
      <c r="E2408" s="7">
        <v>1977</v>
      </c>
      <c r="F2408" s="5" t="s">
        <v>9542</v>
      </c>
      <c r="H2408" s="5" t="s">
        <v>5398</v>
      </c>
      <c r="I2408" s="6" t="s">
        <v>5399</v>
      </c>
      <c r="J2408" s="6" t="s">
        <v>9541</v>
      </c>
      <c r="K2408" s="17">
        <v>3</v>
      </c>
      <c r="L2408" s="17" t="s">
        <v>7730</v>
      </c>
      <c r="M2408" s="9">
        <v>4.3</v>
      </c>
      <c r="N2408" s="9"/>
      <c r="O2408" s="21"/>
      <c r="Q2408" s="29"/>
      <c r="U2408" s="17"/>
      <c r="V2408" s="2"/>
      <c r="Y2408" t="str">
        <f t="shared" si="160"/>
        <v/>
      </c>
      <c r="AA2408">
        <f t="shared" si="161"/>
        <v>1</v>
      </c>
      <c r="AB2408">
        <v>1</v>
      </c>
      <c r="AC2408" s="7"/>
      <c r="AD2408" t="s">
        <v>5399</v>
      </c>
      <c r="AE2408">
        <f t="shared" si="162"/>
        <v>1</v>
      </c>
      <c r="AG2408" s="2"/>
      <c r="AI2408" s="7"/>
    </row>
    <row r="2409" spans="1:35" ht="11" customHeight="1" outlineLevel="1" x14ac:dyDescent="0.25">
      <c r="A2409" t="s">
        <v>1233</v>
      </c>
      <c r="C2409" s="2" t="s">
        <v>11983</v>
      </c>
      <c r="D2409" s="2">
        <v>582</v>
      </c>
      <c r="E2409" s="7">
        <v>1980</v>
      </c>
      <c r="F2409" s="5" t="s">
        <v>5765</v>
      </c>
      <c r="H2409" s="5" t="s">
        <v>5398</v>
      </c>
      <c r="I2409" s="6" t="s">
        <v>2480</v>
      </c>
      <c r="J2409" s="6" t="s">
        <v>9543</v>
      </c>
      <c r="K2409" s="17">
        <v>6</v>
      </c>
      <c r="L2409" s="17" t="s">
        <v>7730</v>
      </c>
      <c r="M2409" s="9">
        <v>2.8</v>
      </c>
      <c r="N2409" s="9"/>
      <c r="O2409" s="21"/>
      <c r="Q2409" s="29"/>
      <c r="U2409" s="17"/>
      <c r="V2409" s="2" t="s">
        <v>5495</v>
      </c>
      <c r="Y2409" t="str">
        <f t="shared" si="160"/>
        <v/>
      </c>
      <c r="AA2409" t="str">
        <f t="shared" si="161"/>
        <v/>
      </c>
      <c r="AC2409" s="7"/>
      <c r="AD2409" t="s">
        <v>2480</v>
      </c>
      <c r="AE2409">
        <f t="shared" si="162"/>
        <v>0</v>
      </c>
      <c r="AG2409" s="2"/>
      <c r="AH2409" t="s">
        <v>3696</v>
      </c>
      <c r="AI2409" s="7" t="s">
        <v>4610</v>
      </c>
    </row>
    <row r="2410" spans="1:35" ht="11" customHeight="1" outlineLevel="1" x14ac:dyDescent="0.25">
      <c r="A2410" t="s">
        <v>1233</v>
      </c>
      <c r="C2410" s="2" t="s">
        <v>11983</v>
      </c>
      <c r="D2410" s="2" t="s">
        <v>4062</v>
      </c>
      <c r="E2410" s="7">
        <v>1981</v>
      </c>
      <c r="F2410" s="5" t="s">
        <v>572</v>
      </c>
      <c r="H2410" s="5" t="s">
        <v>5398</v>
      </c>
      <c r="I2410" s="6" t="s">
        <v>2480</v>
      </c>
      <c r="J2410" s="6"/>
      <c r="K2410" s="17">
        <v>6</v>
      </c>
      <c r="L2410" s="17" t="s">
        <v>7732</v>
      </c>
      <c r="M2410" s="9"/>
      <c r="N2410" s="9"/>
      <c r="O2410" s="21"/>
      <c r="Q2410" s="29"/>
      <c r="U2410" s="17"/>
      <c r="V2410" s="2" t="s">
        <v>1863</v>
      </c>
      <c r="Y2410" t="str">
        <f t="shared" si="160"/>
        <v/>
      </c>
      <c r="AA2410" t="str">
        <f t="shared" si="161"/>
        <v/>
      </c>
      <c r="AC2410" s="7"/>
      <c r="AD2410" t="s">
        <v>2480</v>
      </c>
      <c r="AE2410">
        <f t="shared" si="162"/>
        <v>0</v>
      </c>
      <c r="AG2410" s="2"/>
      <c r="AH2410" t="s">
        <v>3696</v>
      </c>
      <c r="AI2410" s="7" t="s">
        <v>4610</v>
      </c>
    </row>
    <row r="2411" spans="1:35" ht="11" customHeight="1" outlineLevel="1" x14ac:dyDescent="0.25">
      <c r="A2411" t="s">
        <v>1233</v>
      </c>
      <c r="C2411" s="2" t="s">
        <v>11983</v>
      </c>
      <c r="D2411" s="2">
        <v>672</v>
      </c>
      <c r="E2411" s="7">
        <v>1983</v>
      </c>
      <c r="F2411" s="5" t="s">
        <v>1255</v>
      </c>
      <c r="H2411" s="5" t="s">
        <v>5398</v>
      </c>
      <c r="I2411" s="6" t="s">
        <v>6088</v>
      </c>
      <c r="J2411" s="6" t="s">
        <v>7065</v>
      </c>
      <c r="K2411" s="17">
        <v>2</v>
      </c>
      <c r="L2411" s="17" t="s">
        <v>7732</v>
      </c>
      <c r="M2411" s="9"/>
      <c r="N2411" s="9"/>
      <c r="O2411" s="21"/>
      <c r="Q2411" s="29"/>
      <c r="U2411" s="17"/>
      <c r="V2411" s="2">
        <v>571</v>
      </c>
      <c r="Y2411" t="str">
        <f t="shared" si="160"/>
        <v/>
      </c>
      <c r="AA2411" t="str">
        <f t="shared" si="161"/>
        <v/>
      </c>
      <c r="AC2411" s="7"/>
      <c r="AD2411" t="s">
        <v>6088</v>
      </c>
      <c r="AE2411">
        <f t="shared" si="162"/>
        <v>0</v>
      </c>
      <c r="AG2411" s="2"/>
      <c r="AH2411" t="s">
        <v>3345</v>
      </c>
      <c r="AI2411" s="7" t="s">
        <v>4610</v>
      </c>
    </row>
    <row r="2412" spans="1:35" ht="11" customHeight="1" outlineLevel="1" x14ac:dyDescent="0.25">
      <c r="A2412" t="s">
        <v>1233</v>
      </c>
      <c r="C2412" s="2" t="s">
        <v>11983</v>
      </c>
      <c r="D2412" s="2">
        <v>673</v>
      </c>
      <c r="E2412" s="7">
        <v>1983</v>
      </c>
      <c r="F2412" s="5" t="s">
        <v>5765</v>
      </c>
      <c r="H2412" s="5" t="s">
        <v>5398</v>
      </c>
      <c r="I2412" s="6" t="s">
        <v>4022</v>
      </c>
      <c r="J2412" s="6" t="s">
        <v>7065</v>
      </c>
      <c r="K2412" s="17">
        <v>5</v>
      </c>
      <c r="L2412" s="17" t="s">
        <v>7730</v>
      </c>
      <c r="M2412" s="9">
        <v>1.5</v>
      </c>
      <c r="N2412" s="9"/>
      <c r="O2412" s="21"/>
      <c r="Q2412" s="29"/>
      <c r="U2412" s="17"/>
      <c r="V2412" s="2">
        <v>572</v>
      </c>
      <c r="Y2412" t="str">
        <f t="shared" si="160"/>
        <v/>
      </c>
      <c r="AA2412" t="str">
        <f t="shared" si="161"/>
        <v/>
      </c>
      <c r="AC2412" s="7"/>
      <c r="AD2412" t="s">
        <v>4022</v>
      </c>
      <c r="AE2412">
        <f t="shared" si="162"/>
        <v>0</v>
      </c>
      <c r="AG2412" s="2"/>
      <c r="AH2412" t="s">
        <v>3345</v>
      </c>
      <c r="AI2412" s="7" t="s">
        <v>4610</v>
      </c>
    </row>
    <row r="2413" spans="1:35" ht="11" customHeight="1" outlineLevel="1" x14ac:dyDescent="0.25">
      <c r="A2413" t="s">
        <v>1233</v>
      </c>
      <c r="C2413" s="2" t="s">
        <v>11983</v>
      </c>
      <c r="D2413" s="2">
        <v>674</v>
      </c>
      <c r="E2413" s="7">
        <v>1983</v>
      </c>
      <c r="F2413" s="5" t="s">
        <v>1618</v>
      </c>
      <c r="H2413" s="5" t="s">
        <v>5398</v>
      </c>
      <c r="I2413" s="6" t="s">
        <v>3348</v>
      </c>
      <c r="J2413" s="6" t="s">
        <v>7065</v>
      </c>
      <c r="K2413" s="17">
        <v>5</v>
      </c>
      <c r="L2413" s="17" t="s">
        <v>7730</v>
      </c>
      <c r="M2413" s="9">
        <v>1.5</v>
      </c>
      <c r="N2413" s="9"/>
      <c r="O2413" s="21"/>
      <c r="Q2413" s="29"/>
      <c r="U2413" s="17"/>
      <c r="V2413" s="2">
        <v>573</v>
      </c>
      <c r="Y2413" t="str">
        <f t="shared" si="160"/>
        <v/>
      </c>
      <c r="AA2413" t="str">
        <f t="shared" si="161"/>
        <v/>
      </c>
      <c r="AC2413" s="7"/>
      <c r="AD2413" t="s">
        <v>3348</v>
      </c>
      <c r="AE2413">
        <f t="shared" si="162"/>
        <v>0</v>
      </c>
      <c r="AG2413" s="2"/>
      <c r="AH2413" t="s">
        <v>3345</v>
      </c>
      <c r="AI2413" s="7" t="s">
        <v>4610</v>
      </c>
    </row>
    <row r="2414" spans="1:35" ht="11" customHeight="1" outlineLevel="1" x14ac:dyDescent="0.25">
      <c r="A2414" t="s">
        <v>1233</v>
      </c>
      <c r="C2414" s="2" t="s">
        <v>11983</v>
      </c>
      <c r="D2414" s="2">
        <v>675</v>
      </c>
      <c r="E2414" s="7">
        <v>1983</v>
      </c>
      <c r="F2414" s="5" t="s">
        <v>1619</v>
      </c>
      <c r="H2414" s="5" t="s">
        <v>5398</v>
      </c>
      <c r="I2414" s="6" t="s">
        <v>4023</v>
      </c>
      <c r="J2414" s="6" t="s">
        <v>7065</v>
      </c>
      <c r="K2414" s="17">
        <v>5</v>
      </c>
      <c r="L2414" s="17" t="s">
        <v>7730</v>
      </c>
      <c r="M2414" s="9">
        <v>3.5</v>
      </c>
      <c r="N2414" s="9"/>
      <c r="O2414" s="21"/>
      <c r="Q2414" s="29"/>
      <c r="U2414" s="17"/>
      <c r="V2414" s="2">
        <v>574</v>
      </c>
      <c r="Y2414" t="str">
        <f t="shared" si="160"/>
        <v/>
      </c>
      <c r="AA2414" t="str">
        <f t="shared" si="161"/>
        <v/>
      </c>
      <c r="AC2414" s="7"/>
      <c r="AD2414" t="s">
        <v>4023</v>
      </c>
      <c r="AE2414">
        <f t="shared" si="162"/>
        <v>0</v>
      </c>
      <c r="AG2414" s="2"/>
      <c r="AH2414" t="s">
        <v>3345</v>
      </c>
      <c r="AI2414" s="7" t="s">
        <v>4922</v>
      </c>
    </row>
    <row r="2415" spans="1:35" ht="11" customHeight="1" outlineLevel="1" x14ac:dyDescent="0.25">
      <c r="A2415" t="s">
        <v>1233</v>
      </c>
      <c r="C2415" s="2" t="s">
        <v>11983</v>
      </c>
      <c r="D2415" s="2">
        <v>676</v>
      </c>
      <c r="E2415" s="7">
        <v>1983</v>
      </c>
      <c r="F2415" s="5" t="s">
        <v>2253</v>
      </c>
      <c r="H2415" s="5" t="s">
        <v>5398</v>
      </c>
      <c r="I2415" s="6" t="s">
        <v>3348</v>
      </c>
      <c r="J2415" s="6" t="s">
        <v>7065</v>
      </c>
      <c r="K2415" s="17">
        <v>5</v>
      </c>
      <c r="L2415" s="17" t="s">
        <v>7732</v>
      </c>
      <c r="M2415" s="9"/>
      <c r="N2415" s="9"/>
      <c r="O2415" s="21"/>
      <c r="Q2415" s="29"/>
      <c r="U2415" s="17"/>
      <c r="V2415" s="2">
        <v>575</v>
      </c>
      <c r="Y2415" t="str">
        <f t="shared" si="160"/>
        <v/>
      </c>
      <c r="AA2415" t="str">
        <f t="shared" si="161"/>
        <v/>
      </c>
      <c r="AC2415" s="7"/>
      <c r="AD2415" t="s">
        <v>3348</v>
      </c>
      <c r="AE2415">
        <f t="shared" si="162"/>
        <v>0</v>
      </c>
      <c r="AG2415" s="2"/>
      <c r="AH2415" t="s">
        <v>3345</v>
      </c>
      <c r="AI2415" s="7" t="s">
        <v>4922</v>
      </c>
    </row>
    <row r="2416" spans="1:35" ht="11" customHeight="1" outlineLevel="1" x14ac:dyDescent="0.25">
      <c r="A2416" t="s">
        <v>1233</v>
      </c>
      <c r="C2416" s="2" t="s">
        <v>11983</v>
      </c>
      <c r="D2416" s="2">
        <v>734</v>
      </c>
      <c r="E2416" s="7">
        <v>1985</v>
      </c>
      <c r="F2416" s="5" t="s">
        <v>5696</v>
      </c>
      <c r="H2416" s="5" t="s">
        <v>5398</v>
      </c>
      <c r="I2416" s="6" t="s">
        <v>4572</v>
      </c>
      <c r="J2416" s="6" t="s">
        <v>9544</v>
      </c>
      <c r="K2416" s="17">
        <v>6</v>
      </c>
      <c r="L2416" s="17" t="s">
        <v>7730</v>
      </c>
      <c r="M2416" s="9">
        <v>1.35</v>
      </c>
      <c r="N2416" s="9"/>
      <c r="O2416" s="21"/>
      <c r="Q2416" s="29"/>
      <c r="U2416" s="17"/>
      <c r="V2416" s="2">
        <v>614</v>
      </c>
      <c r="Y2416" t="str">
        <f t="shared" si="160"/>
        <v/>
      </c>
      <c r="AA2416" t="str">
        <f t="shared" si="161"/>
        <v/>
      </c>
      <c r="AC2416" s="7"/>
      <c r="AD2416" t="s">
        <v>4572</v>
      </c>
      <c r="AE2416">
        <f t="shared" si="162"/>
        <v>0</v>
      </c>
      <c r="AG2416" s="2"/>
      <c r="AH2416" t="s">
        <v>3345</v>
      </c>
      <c r="AI2416" s="7" t="s">
        <v>4610</v>
      </c>
    </row>
    <row r="2417" spans="1:35" ht="11" customHeight="1" outlineLevel="1" x14ac:dyDescent="0.25">
      <c r="A2417" t="s">
        <v>1233</v>
      </c>
      <c r="C2417" s="2" t="s">
        <v>11983</v>
      </c>
      <c r="D2417" s="2">
        <v>735</v>
      </c>
      <c r="E2417" s="7">
        <v>1985</v>
      </c>
      <c r="F2417" s="5" t="s">
        <v>3533</v>
      </c>
      <c r="H2417" s="5" t="s">
        <v>5398</v>
      </c>
      <c r="I2417" s="6" t="s">
        <v>4572</v>
      </c>
      <c r="J2417" s="6" t="s">
        <v>9544</v>
      </c>
      <c r="K2417" s="17">
        <v>6</v>
      </c>
      <c r="L2417" s="17" t="s">
        <v>7730</v>
      </c>
      <c r="M2417" s="9">
        <v>1.7</v>
      </c>
      <c r="N2417" s="9"/>
      <c r="O2417" s="21"/>
      <c r="Q2417" s="29"/>
      <c r="U2417" s="17"/>
      <c r="V2417" s="2">
        <v>615</v>
      </c>
      <c r="Y2417" t="str">
        <f t="shared" si="160"/>
        <v/>
      </c>
      <c r="AA2417" t="str">
        <f t="shared" si="161"/>
        <v/>
      </c>
      <c r="AC2417" s="7"/>
      <c r="AD2417" t="s">
        <v>4572</v>
      </c>
      <c r="AE2417">
        <f t="shared" si="162"/>
        <v>0</v>
      </c>
      <c r="AG2417" s="2"/>
      <c r="AH2417" t="s">
        <v>3345</v>
      </c>
      <c r="AI2417" s="7" t="s">
        <v>4610</v>
      </c>
    </row>
    <row r="2418" spans="1:35" ht="11" customHeight="1" outlineLevel="1" x14ac:dyDescent="0.25">
      <c r="A2418" t="s">
        <v>1233</v>
      </c>
      <c r="C2418" s="2" t="s">
        <v>11983</v>
      </c>
      <c r="D2418" s="2">
        <v>736</v>
      </c>
      <c r="E2418" s="7">
        <v>1985</v>
      </c>
      <c r="F2418" s="5" t="s">
        <v>275</v>
      </c>
      <c r="H2418" s="5" t="s">
        <v>5398</v>
      </c>
      <c r="I2418" s="6" t="s">
        <v>4572</v>
      </c>
      <c r="J2418" s="6" t="s">
        <v>9544</v>
      </c>
      <c r="K2418" s="17">
        <v>6</v>
      </c>
      <c r="L2418" s="17" t="s">
        <v>7730</v>
      </c>
      <c r="M2418" s="9">
        <v>1.35</v>
      </c>
      <c r="N2418" s="9"/>
      <c r="O2418" s="21"/>
      <c r="Q2418" s="29"/>
      <c r="U2418" s="17"/>
      <c r="V2418" s="2">
        <v>616</v>
      </c>
      <c r="Y2418" t="str">
        <f t="shared" si="160"/>
        <v/>
      </c>
      <c r="AA2418" t="str">
        <f t="shared" si="161"/>
        <v/>
      </c>
      <c r="AC2418" s="7"/>
      <c r="AD2418" t="s">
        <v>4572</v>
      </c>
      <c r="AE2418">
        <f t="shared" si="162"/>
        <v>0</v>
      </c>
      <c r="AG2418" s="2"/>
      <c r="AH2418" t="s">
        <v>3345</v>
      </c>
      <c r="AI2418" s="7" t="s">
        <v>4610</v>
      </c>
    </row>
    <row r="2419" spans="1:35" ht="11" customHeight="1" outlineLevel="1" collapsed="1" x14ac:dyDescent="0.25">
      <c r="A2419" t="s">
        <v>1233</v>
      </c>
      <c r="C2419" s="2" t="s">
        <v>11983</v>
      </c>
      <c r="D2419" s="2">
        <v>737</v>
      </c>
      <c r="E2419" s="7">
        <v>1985</v>
      </c>
      <c r="F2419" s="5" t="s">
        <v>2252</v>
      </c>
      <c r="H2419" s="5" t="s">
        <v>5398</v>
      </c>
      <c r="I2419" s="6" t="s">
        <v>4572</v>
      </c>
      <c r="J2419" s="6" t="s">
        <v>9544</v>
      </c>
      <c r="K2419" s="17">
        <v>6</v>
      </c>
      <c r="L2419" s="17" t="s">
        <v>7730</v>
      </c>
      <c r="M2419" s="9">
        <v>1.7</v>
      </c>
      <c r="N2419" s="9"/>
      <c r="O2419" s="21"/>
      <c r="Q2419" s="29"/>
      <c r="U2419" s="17"/>
      <c r="V2419" s="2">
        <v>617</v>
      </c>
      <c r="Y2419" t="str">
        <f t="shared" si="160"/>
        <v/>
      </c>
      <c r="AA2419" t="str">
        <f t="shared" si="161"/>
        <v/>
      </c>
      <c r="AC2419" s="7"/>
      <c r="AD2419" t="s">
        <v>4572</v>
      </c>
      <c r="AE2419">
        <f t="shared" si="162"/>
        <v>0</v>
      </c>
      <c r="AG2419" s="2"/>
      <c r="AH2419" t="s">
        <v>3345</v>
      </c>
      <c r="AI2419" s="7" t="s">
        <v>4610</v>
      </c>
    </row>
    <row r="2420" spans="1:35" ht="11" customHeight="1" outlineLevel="1" x14ac:dyDescent="0.25">
      <c r="A2420" t="s">
        <v>1233</v>
      </c>
      <c r="C2420" s="2" t="s">
        <v>11983</v>
      </c>
      <c r="D2420" s="2">
        <v>738</v>
      </c>
      <c r="E2420" s="7">
        <v>1985</v>
      </c>
      <c r="F2420" s="5" t="s">
        <v>2253</v>
      </c>
      <c r="H2420" s="5" t="s">
        <v>5398</v>
      </c>
      <c r="I2420" s="6" t="s">
        <v>4572</v>
      </c>
      <c r="J2420" s="6" t="s">
        <v>9544</v>
      </c>
      <c r="K2420" s="17">
        <v>6</v>
      </c>
      <c r="L2420" s="17" t="s">
        <v>7730</v>
      </c>
      <c r="M2420" s="9">
        <v>1.35</v>
      </c>
      <c r="N2420" s="9"/>
      <c r="O2420" s="21"/>
      <c r="Q2420" s="29"/>
      <c r="U2420" s="17"/>
      <c r="V2420" s="2">
        <v>618</v>
      </c>
      <c r="Y2420" t="str">
        <f t="shared" si="160"/>
        <v/>
      </c>
      <c r="AA2420" t="str">
        <f t="shared" si="161"/>
        <v/>
      </c>
      <c r="AC2420" s="7"/>
      <c r="AD2420" t="s">
        <v>4572</v>
      </c>
      <c r="AE2420">
        <f t="shared" si="162"/>
        <v>0</v>
      </c>
      <c r="AG2420" s="2"/>
      <c r="AH2420" t="s">
        <v>3345</v>
      </c>
      <c r="AI2420" s="7" t="s">
        <v>4922</v>
      </c>
    </row>
    <row r="2421" spans="1:35" ht="11" customHeight="1" outlineLevel="1" x14ac:dyDescent="0.25">
      <c r="A2421" t="s">
        <v>1233</v>
      </c>
      <c r="C2421" s="2" t="s">
        <v>11983</v>
      </c>
      <c r="D2421" s="2" t="s">
        <v>4062</v>
      </c>
      <c r="E2421" s="7">
        <v>1992</v>
      </c>
      <c r="F2421" s="5" t="s">
        <v>4573</v>
      </c>
      <c r="H2421" s="5" t="s">
        <v>5398</v>
      </c>
      <c r="I2421" s="6" t="s">
        <v>4572</v>
      </c>
      <c r="J2421" s="6"/>
      <c r="K2421" s="17">
        <v>6</v>
      </c>
      <c r="L2421" s="17" t="s">
        <v>7732</v>
      </c>
      <c r="M2421" s="9"/>
      <c r="N2421" s="9"/>
      <c r="O2421" s="21"/>
      <c r="Q2421" s="29"/>
      <c r="U2421" s="17"/>
      <c r="V2421" s="2" t="s">
        <v>2251</v>
      </c>
      <c r="Y2421" t="str">
        <f t="shared" si="160"/>
        <v/>
      </c>
      <c r="AA2421" t="str">
        <f t="shared" si="161"/>
        <v/>
      </c>
      <c r="AC2421" s="7"/>
      <c r="AD2421" t="s">
        <v>4572</v>
      </c>
      <c r="AE2421">
        <f t="shared" si="162"/>
        <v>0</v>
      </c>
      <c r="AG2421" s="2"/>
      <c r="AH2421" t="s">
        <v>3345</v>
      </c>
      <c r="AI2421" s="7"/>
    </row>
    <row r="2422" spans="1:35" ht="11" customHeight="1" outlineLevel="1" x14ac:dyDescent="0.25">
      <c r="A2422" t="s">
        <v>1233</v>
      </c>
      <c r="C2422" s="2" t="s">
        <v>11983</v>
      </c>
      <c r="D2422" s="2" t="s">
        <v>9548</v>
      </c>
      <c r="E2422" s="7">
        <v>1998</v>
      </c>
      <c r="F2422" s="5" t="s">
        <v>9546</v>
      </c>
      <c r="H2422" s="5" t="s">
        <v>5398</v>
      </c>
      <c r="I2422" s="6" t="s">
        <v>9547</v>
      </c>
      <c r="J2422" s="6" t="s">
        <v>9545</v>
      </c>
      <c r="K2422" s="17">
        <v>5</v>
      </c>
      <c r="L2422" s="17" t="s">
        <v>7730</v>
      </c>
      <c r="M2422" s="9">
        <v>7.7</v>
      </c>
      <c r="N2422" s="9"/>
      <c r="O2422" s="21"/>
      <c r="Q2422" s="29"/>
      <c r="U2422" s="17"/>
      <c r="V2422" s="2"/>
      <c r="Y2422" t="str">
        <f t="shared" si="160"/>
        <v/>
      </c>
      <c r="AA2422">
        <f t="shared" si="161"/>
        <v>1</v>
      </c>
      <c r="AC2422" s="7"/>
      <c r="AD2422" t="s">
        <v>9547</v>
      </c>
      <c r="AE2422">
        <f t="shared" si="162"/>
        <v>0</v>
      </c>
      <c r="AG2422" s="2"/>
      <c r="AI2422" s="7"/>
    </row>
    <row r="2423" spans="1:35" ht="11" customHeight="1" outlineLevel="1" x14ac:dyDescent="0.25">
      <c r="A2423" t="s">
        <v>1233</v>
      </c>
      <c r="C2423" s="2" t="s">
        <v>11983</v>
      </c>
      <c r="D2423" s="2" t="s">
        <v>9549</v>
      </c>
      <c r="E2423" s="7">
        <v>1998</v>
      </c>
      <c r="F2423" s="5" t="s">
        <v>9550</v>
      </c>
      <c r="H2423" s="5" t="s">
        <v>5398</v>
      </c>
      <c r="I2423" s="6" t="s">
        <v>9547</v>
      </c>
      <c r="J2423" s="6" t="s">
        <v>9545</v>
      </c>
      <c r="K2423" s="17">
        <v>3</v>
      </c>
      <c r="L2423" s="17" t="s">
        <v>7730</v>
      </c>
      <c r="M2423" s="9">
        <v>9.5</v>
      </c>
      <c r="N2423" s="9"/>
      <c r="O2423" s="21"/>
      <c r="Q2423" s="29"/>
      <c r="U2423" s="17"/>
      <c r="V2423" s="2"/>
      <c r="Y2423" t="str">
        <f t="shared" si="160"/>
        <v/>
      </c>
      <c r="AA2423">
        <f t="shared" si="161"/>
        <v>1</v>
      </c>
      <c r="AC2423" s="7"/>
      <c r="AD2423" t="s">
        <v>9547</v>
      </c>
      <c r="AE2423">
        <f t="shared" si="162"/>
        <v>0</v>
      </c>
      <c r="AG2423" s="2"/>
      <c r="AI2423" s="7"/>
    </row>
    <row r="2424" spans="1:35" ht="11" customHeight="1" outlineLevel="1" x14ac:dyDescent="0.25">
      <c r="A2424" t="s">
        <v>1233</v>
      </c>
      <c r="C2424" s="2" t="s">
        <v>11983</v>
      </c>
      <c r="D2424" s="2">
        <v>1354</v>
      </c>
      <c r="E2424" s="7">
        <v>1998</v>
      </c>
      <c r="F2424" s="5" t="s">
        <v>9552</v>
      </c>
      <c r="H2424" s="5" t="s">
        <v>5398</v>
      </c>
      <c r="I2424" s="6" t="s">
        <v>9223</v>
      </c>
      <c r="J2424" s="6" t="s">
        <v>9487</v>
      </c>
      <c r="K2424" s="17">
        <v>7</v>
      </c>
      <c r="L2424" s="18" t="s">
        <v>20076</v>
      </c>
      <c r="M2424" s="9"/>
      <c r="N2424" s="9"/>
      <c r="O2424" s="21"/>
      <c r="Q2424" s="29"/>
      <c r="U2424" s="17"/>
      <c r="V2424" s="2"/>
      <c r="Y2424" t="str">
        <f t="shared" si="160"/>
        <v/>
      </c>
      <c r="AA2424" t="str">
        <f t="shared" si="161"/>
        <v/>
      </c>
      <c r="AC2424" s="7"/>
      <c r="AD2424" t="s">
        <v>9223</v>
      </c>
      <c r="AE2424">
        <f t="shared" si="162"/>
        <v>0</v>
      </c>
      <c r="AG2424" s="2"/>
      <c r="AI2424" s="7"/>
    </row>
    <row r="2425" spans="1:35" ht="11" customHeight="1" outlineLevel="1" x14ac:dyDescent="0.25">
      <c r="A2425" t="s">
        <v>1233</v>
      </c>
      <c r="C2425" s="2" t="s">
        <v>11983</v>
      </c>
      <c r="D2425" s="2">
        <v>1355</v>
      </c>
      <c r="E2425" s="7">
        <v>1998</v>
      </c>
      <c r="F2425" s="5" t="s">
        <v>9552</v>
      </c>
      <c r="H2425" s="5" t="s">
        <v>5398</v>
      </c>
      <c r="I2425" s="6" t="s">
        <v>9223</v>
      </c>
      <c r="J2425" s="6" t="s">
        <v>9487</v>
      </c>
      <c r="K2425" s="17">
        <v>7</v>
      </c>
      <c r="L2425" s="18" t="s">
        <v>20076</v>
      </c>
      <c r="M2425" s="9"/>
      <c r="N2425" s="9"/>
      <c r="O2425" s="21"/>
      <c r="Q2425" s="29"/>
      <c r="U2425" s="17"/>
      <c r="V2425" s="2"/>
      <c r="Y2425" t="str">
        <f t="shared" si="160"/>
        <v/>
      </c>
      <c r="AA2425" t="str">
        <f t="shared" si="161"/>
        <v/>
      </c>
      <c r="AC2425" s="7"/>
      <c r="AD2425" t="s">
        <v>9223</v>
      </c>
      <c r="AE2425">
        <f t="shared" si="162"/>
        <v>0</v>
      </c>
      <c r="AG2425" s="2"/>
      <c r="AI2425" s="7"/>
    </row>
    <row r="2426" spans="1:35" ht="11" customHeight="1" outlineLevel="1" x14ac:dyDescent="0.25">
      <c r="A2426" t="s">
        <v>1233</v>
      </c>
      <c r="C2426" s="2" t="s">
        <v>11983</v>
      </c>
      <c r="D2426" s="2">
        <v>1356</v>
      </c>
      <c r="E2426" s="7">
        <v>1998</v>
      </c>
      <c r="F2426" s="5" t="s">
        <v>9552</v>
      </c>
      <c r="H2426" s="5" t="s">
        <v>5398</v>
      </c>
      <c r="I2426" s="6" t="s">
        <v>9223</v>
      </c>
      <c r="J2426" s="6" t="s">
        <v>9487</v>
      </c>
      <c r="K2426" s="17">
        <v>7</v>
      </c>
      <c r="L2426" s="18" t="s">
        <v>20076</v>
      </c>
      <c r="M2426" s="9"/>
      <c r="N2426" s="9"/>
      <c r="O2426" s="21"/>
      <c r="Q2426" s="29"/>
      <c r="U2426" s="17"/>
      <c r="V2426" s="2"/>
      <c r="Y2426" t="str">
        <f t="shared" si="160"/>
        <v/>
      </c>
      <c r="AA2426" t="str">
        <f t="shared" si="161"/>
        <v/>
      </c>
      <c r="AC2426" s="7"/>
      <c r="AD2426" t="s">
        <v>9223</v>
      </c>
      <c r="AE2426">
        <f t="shared" si="162"/>
        <v>0</v>
      </c>
      <c r="AG2426" s="2"/>
      <c r="AI2426" s="7"/>
    </row>
    <row r="2427" spans="1:35" ht="11" customHeight="1" outlineLevel="1" x14ac:dyDescent="0.25">
      <c r="A2427" t="s">
        <v>1233</v>
      </c>
      <c r="C2427" s="2" t="s">
        <v>11983</v>
      </c>
      <c r="D2427" s="2">
        <v>1357</v>
      </c>
      <c r="E2427" s="7">
        <v>1998</v>
      </c>
      <c r="F2427" s="5" t="s">
        <v>9552</v>
      </c>
      <c r="H2427" s="5" t="s">
        <v>5398</v>
      </c>
      <c r="I2427" s="6" t="s">
        <v>9223</v>
      </c>
      <c r="J2427" s="6" t="s">
        <v>9487</v>
      </c>
      <c r="K2427" s="17">
        <v>7</v>
      </c>
      <c r="L2427" s="18" t="s">
        <v>20076</v>
      </c>
      <c r="M2427" s="9"/>
      <c r="N2427" s="9"/>
      <c r="O2427" s="21"/>
      <c r="Q2427" s="29"/>
      <c r="U2427" s="17"/>
      <c r="V2427" s="2"/>
      <c r="Y2427" t="str">
        <f t="shared" si="160"/>
        <v/>
      </c>
      <c r="AA2427" t="str">
        <f t="shared" si="161"/>
        <v/>
      </c>
      <c r="AC2427" s="7"/>
      <c r="AD2427" t="s">
        <v>9223</v>
      </c>
      <c r="AE2427">
        <f t="shared" si="162"/>
        <v>0</v>
      </c>
      <c r="AG2427" s="2"/>
      <c r="AI2427" s="7"/>
    </row>
    <row r="2428" spans="1:35" ht="11" customHeight="1" outlineLevel="1" x14ac:dyDescent="0.25">
      <c r="A2428" t="s">
        <v>1233</v>
      </c>
      <c r="C2428" s="2" t="s">
        <v>11983</v>
      </c>
      <c r="D2428" s="2">
        <v>1358</v>
      </c>
      <c r="E2428" s="7">
        <v>1998</v>
      </c>
      <c r="F2428" s="5" t="s">
        <v>9552</v>
      </c>
      <c r="H2428" s="5" t="s">
        <v>5398</v>
      </c>
      <c r="I2428" s="6" t="s">
        <v>9223</v>
      </c>
      <c r="J2428" s="6" t="s">
        <v>9487</v>
      </c>
      <c r="K2428" s="17">
        <v>7</v>
      </c>
      <c r="L2428" s="18" t="s">
        <v>20076</v>
      </c>
      <c r="M2428" s="9"/>
      <c r="N2428" s="9"/>
      <c r="O2428" s="21"/>
      <c r="Q2428" s="29"/>
      <c r="U2428" s="17"/>
      <c r="V2428" s="2"/>
      <c r="Y2428" t="str">
        <f t="shared" si="160"/>
        <v/>
      </c>
      <c r="AA2428" t="str">
        <f t="shared" si="161"/>
        <v/>
      </c>
      <c r="AC2428" s="7"/>
      <c r="AD2428" t="s">
        <v>9223</v>
      </c>
      <c r="AE2428">
        <f t="shared" si="162"/>
        <v>0</v>
      </c>
      <c r="AG2428" s="2"/>
      <c r="AI2428" s="7"/>
    </row>
    <row r="2429" spans="1:35" ht="11" customHeight="1" outlineLevel="1" x14ac:dyDescent="0.25">
      <c r="A2429" t="s">
        <v>1233</v>
      </c>
      <c r="C2429" s="2" t="s">
        <v>11983</v>
      </c>
      <c r="D2429" s="2">
        <v>1359</v>
      </c>
      <c r="E2429" s="7">
        <v>1998</v>
      </c>
      <c r="F2429" s="5" t="s">
        <v>9552</v>
      </c>
      <c r="H2429" s="5" t="s">
        <v>5398</v>
      </c>
      <c r="I2429" s="6" t="s">
        <v>9223</v>
      </c>
      <c r="J2429" s="6" t="s">
        <v>9487</v>
      </c>
      <c r="K2429" s="17">
        <v>7</v>
      </c>
      <c r="L2429" s="18" t="s">
        <v>20076</v>
      </c>
      <c r="M2429" s="9"/>
      <c r="N2429" s="9"/>
      <c r="O2429" s="21"/>
      <c r="Q2429" s="29"/>
      <c r="U2429" s="17"/>
      <c r="V2429" s="2"/>
      <c r="Y2429" t="str">
        <f t="shared" si="160"/>
        <v/>
      </c>
      <c r="AA2429" t="str">
        <f t="shared" si="161"/>
        <v/>
      </c>
      <c r="AC2429" s="7"/>
      <c r="AD2429" t="s">
        <v>9223</v>
      </c>
      <c r="AE2429">
        <f t="shared" si="162"/>
        <v>0</v>
      </c>
      <c r="AG2429" s="2"/>
      <c r="AI2429" s="7"/>
    </row>
    <row r="2430" spans="1:35" ht="11" customHeight="1" outlineLevel="1" x14ac:dyDescent="0.25">
      <c r="A2430" t="s">
        <v>1233</v>
      </c>
      <c r="C2430" s="2" t="s">
        <v>11983</v>
      </c>
      <c r="D2430" s="2">
        <v>1360</v>
      </c>
      <c r="E2430" s="7">
        <v>1998</v>
      </c>
      <c r="F2430" s="5" t="s">
        <v>9552</v>
      </c>
      <c r="H2430" s="5" t="s">
        <v>5398</v>
      </c>
      <c r="I2430" s="6" t="s">
        <v>9223</v>
      </c>
      <c r="J2430" s="6" t="s">
        <v>9487</v>
      </c>
      <c r="K2430" s="17">
        <v>7</v>
      </c>
      <c r="L2430" s="18" t="s">
        <v>20076</v>
      </c>
      <c r="M2430" s="9"/>
      <c r="N2430" s="9"/>
      <c r="O2430" s="21"/>
      <c r="Q2430" s="29"/>
      <c r="U2430" s="17"/>
      <c r="V2430" s="2"/>
      <c r="Y2430" t="str">
        <f t="shared" si="160"/>
        <v/>
      </c>
      <c r="AA2430" t="str">
        <f t="shared" si="161"/>
        <v/>
      </c>
      <c r="AC2430" s="7"/>
      <c r="AD2430" t="s">
        <v>9223</v>
      </c>
      <c r="AE2430">
        <f t="shared" si="162"/>
        <v>0</v>
      </c>
      <c r="AG2430" s="2"/>
      <c r="AI2430" s="7"/>
    </row>
    <row r="2431" spans="1:35" ht="11" customHeight="1" outlineLevel="1" x14ac:dyDescent="0.25">
      <c r="A2431" t="s">
        <v>1233</v>
      </c>
      <c r="C2431" s="2" t="s">
        <v>11983</v>
      </c>
      <c r="D2431" s="2">
        <v>1361</v>
      </c>
      <c r="E2431" s="7">
        <v>1998</v>
      </c>
      <c r="F2431" s="5" t="s">
        <v>9552</v>
      </c>
      <c r="H2431" s="5" t="s">
        <v>5398</v>
      </c>
      <c r="I2431" s="6" t="s">
        <v>9223</v>
      </c>
      <c r="J2431" s="6" t="s">
        <v>9487</v>
      </c>
      <c r="K2431" s="17">
        <v>7</v>
      </c>
      <c r="L2431" s="18" t="s">
        <v>20076</v>
      </c>
      <c r="M2431" s="9"/>
      <c r="N2431" s="9"/>
      <c r="O2431" s="21"/>
      <c r="Q2431" s="29"/>
      <c r="U2431" s="17"/>
      <c r="V2431" s="2"/>
      <c r="Y2431" t="str">
        <f t="shared" si="160"/>
        <v/>
      </c>
      <c r="AA2431" t="str">
        <f t="shared" si="161"/>
        <v/>
      </c>
      <c r="AC2431" s="7"/>
      <c r="AD2431" t="s">
        <v>9223</v>
      </c>
      <c r="AE2431">
        <f t="shared" si="162"/>
        <v>0</v>
      </c>
      <c r="AG2431" s="2"/>
      <c r="AI2431" s="7"/>
    </row>
    <row r="2432" spans="1:35" ht="11" customHeight="1" outlineLevel="1" x14ac:dyDescent="0.25">
      <c r="A2432" t="s">
        <v>1233</v>
      </c>
      <c r="C2432" s="2" t="s">
        <v>11983</v>
      </c>
      <c r="D2432" s="2">
        <v>1362</v>
      </c>
      <c r="E2432" s="7">
        <v>1998</v>
      </c>
      <c r="F2432" s="5" t="s">
        <v>9552</v>
      </c>
      <c r="H2432" s="5" t="s">
        <v>5398</v>
      </c>
      <c r="I2432" s="6" t="s">
        <v>9223</v>
      </c>
      <c r="J2432" s="6" t="s">
        <v>9487</v>
      </c>
      <c r="K2432" s="17">
        <v>7</v>
      </c>
      <c r="L2432" s="18" t="s">
        <v>20076</v>
      </c>
      <c r="M2432" s="9"/>
      <c r="N2432" s="9"/>
      <c r="O2432" s="21"/>
      <c r="Q2432" s="29"/>
      <c r="U2432" s="17"/>
      <c r="V2432" s="2"/>
      <c r="Y2432" t="str">
        <f t="shared" si="160"/>
        <v/>
      </c>
      <c r="AA2432" t="str">
        <f t="shared" si="161"/>
        <v/>
      </c>
      <c r="AC2432" s="7"/>
      <c r="AD2432" t="s">
        <v>9223</v>
      </c>
      <c r="AE2432">
        <f t="shared" si="162"/>
        <v>0</v>
      </c>
      <c r="AG2432" s="2"/>
      <c r="AI2432" s="7"/>
    </row>
    <row r="2433" spans="1:35" ht="11" customHeight="1" outlineLevel="1" x14ac:dyDescent="0.25">
      <c r="A2433" t="s">
        <v>1233</v>
      </c>
      <c r="C2433" s="2" t="s">
        <v>11983</v>
      </c>
      <c r="D2433" s="2" t="s">
        <v>9551</v>
      </c>
      <c r="E2433" s="7">
        <v>1998</v>
      </c>
      <c r="F2433" s="5" t="s">
        <v>9553</v>
      </c>
      <c r="H2433" s="5" t="s">
        <v>5398</v>
      </c>
      <c r="I2433" s="6" t="s">
        <v>7554</v>
      </c>
      <c r="J2433" s="6" t="s">
        <v>9487</v>
      </c>
      <c r="K2433" s="17">
        <v>7</v>
      </c>
      <c r="L2433" s="18" t="s">
        <v>7730</v>
      </c>
      <c r="M2433" s="9">
        <v>20</v>
      </c>
      <c r="N2433" s="9"/>
      <c r="O2433" s="21"/>
      <c r="Q2433" s="29"/>
      <c r="U2433" s="17"/>
      <c r="V2433" s="2"/>
      <c r="Y2433" t="str">
        <f t="shared" si="160"/>
        <v/>
      </c>
      <c r="AA2433">
        <f t="shared" si="161"/>
        <v>1</v>
      </c>
      <c r="AC2433" s="7"/>
      <c r="AD2433" t="s">
        <v>7554</v>
      </c>
      <c r="AE2433">
        <f t="shared" si="162"/>
        <v>0</v>
      </c>
      <c r="AG2433" s="2"/>
      <c r="AI2433" s="7"/>
    </row>
    <row r="2434" spans="1:35" ht="11" customHeight="1" outlineLevel="1" x14ac:dyDescent="0.25">
      <c r="A2434" t="s">
        <v>1233</v>
      </c>
      <c r="C2434" s="2" t="s">
        <v>11983</v>
      </c>
      <c r="D2434" s="2" t="s">
        <v>21133</v>
      </c>
      <c r="E2434" s="7">
        <v>1998</v>
      </c>
      <c r="F2434" s="5" t="s">
        <v>21134</v>
      </c>
      <c r="H2434" s="5" t="s">
        <v>5398</v>
      </c>
      <c r="I2434" s="6" t="s">
        <v>7554</v>
      </c>
      <c r="J2434" s="6" t="s">
        <v>9487</v>
      </c>
      <c r="K2434" s="17">
        <v>7</v>
      </c>
      <c r="L2434" s="17" t="s">
        <v>7732</v>
      </c>
      <c r="M2434" s="9"/>
      <c r="N2434" s="9"/>
      <c r="O2434" s="21"/>
      <c r="Q2434" s="29"/>
      <c r="U2434" s="17"/>
      <c r="V2434" s="2"/>
      <c r="Y2434" t="str">
        <f t="shared" si="160"/>
        <v/>
      </c>
      <c r="AA2434">
        <f t="shared" si="161"/>
        <v>1</v>
      </c>
      <c r="AC2434" s="7"/>
      <c r="AD2434" t="s">
        <v>7554</v>
      </c>
      <c r="AE2434">
        <f t="shared" si="162"/>
        <v>0</v>
      </c>
      <c r="AG2434" s="2"/>
      <c r="AI2434" s="7"/>
    </row>
    <row r="2435" spans="1:35" ht="11" customHeight="1" outlineLevel="1" x14ac:dyDescent="0.25">
      <c r="A2435" t="s">
        <v>1233</v>
      </c>
      <c r="C2435" s="2" t="s">
        <v>11983</v>
      </c>
      <c r="D2435" s="2">
        <v>1372</v>
      </c>
      <c r="E2435" s="7">
        <v>1998</v>
      </c>
      <c r="F2435" s="5" t="s">
        <v>9554</v>
      </c>
      <c r="H2435" s="5" t="s">
        <v>5398</v>
      </c>
      <c r="I2435" s="6" t="s">
        <v>7554</v>
      </c>
      <c r="J2435" s="6" t="s">
        <v>9487</v>
      </c>
      <c r="K2435" s="17">
        <v>7</v>
      </c>
      <c r="L2435" s="17" t="s">
        <v>7730</v>
      </c>
      <c r="M2435" s="9">
        <v>3</v>
      </c>
      <c r="N2435" s="9"/>
      <c r="O2435" s="21"/>
      <c r="Q2435" s="29"/>
      <c r="U2435" s="17"/>
      <c r="V2435" s="2"/>
      <c r="Y2435" t="str">
        <f t="shared" si="160"/>
        <v/>
      </c>
      <c r="AA2435">
        <f t="shared" si="161"/>
        <v>1</v>
      </c>
      <c r="AC2435" s="7"/>
      <c r="AD2435" t="s">
        <v>7554</v>
      </c>
      <c r="AE2435">
        <f t="shared" si="162"/>
        <v>0</v>
      </c>
      <c r="AG2435" s="2"/>
      <c r="AI2435" s="7"/>
    </row>
    <row r="2436" spans="1:35" ht="11" customHeight="1" outlineLevel="1" x14ac:dyDescent="0.25">
      <c r="A2436" t="s">
        <v>1233</v>
      </c>
      <c r="C2436" s="2" t="s">
        <v>11983</v>
      </c>
      <c r="D2436" s="2">
        <v>1636</v>
      </c>
      <c r="E2436" s="7">
        <v>1999</v>
      </c>
      <c r="F2436" s="5" t="s">
        <v>9552</v>
      </c>
      <c r="H2436" s="5" t="s">
        <v>5398</v>
      </c>
      <c r="I2436" s="6" t="s">
        <v>1235</v>
      </c>
      <c r="J2436" s="6" t="s">
        <v>9555</v>
      </c>
      <c r="K2436" s="17">
        <v>1</v>
      </c>
      <c r="L2436" s="17" t="s">
        <v>7730</v>
      </c>
      <c r="M2436" s="9">
        <v>6</v>
      </c>
      <c r="N2436" s="9"/>
      <c r="O2436" s="21"/>
      <c r="Q2436" s="29"/>
      <c r="U2436" s="17"/>
      <c r="V2436" s="2"/>
      <c r="Y2436" t="str">
        <f t="shared" si="160"/>
        <v/>
      </c>
      <c r="AA2436" t="str">
        <f t="shared" si="161"/>
        <v/>
      </c>
      <c r="AC2436" s="7"/>
      <c r="AD2436" t="s">
        <v>1235</v>
      </c>
      <c r="AE2436">
        <f t="shared" ref="AE2436:AE2467" si="163">COUNTIF(I2436,"*Fuji*")</f>
        <v>0</v>
      </c>
      <c r="AG2436" s="2"/>
      <c r="AI2436" s="7"/>
    </row>
    <row r="2437" spans="1:35" ht="11" customHeight="1" outlineLevel="1" x14ac:dyDescent="0.25">
      <c r="A2437" t="s">
        <v>1233</v>
      </c>
      <c r="C2437" s="2" t="s">
        <v>11983</v>
      </c>
      <c r="D2437" s="2" t="s">
        <v>9556</v>
      </c>
      <c r="E2437" s="7">
        <v>1999</v>
      </c>
      <c r="F2437" s="5" t="s">
        <v>9557</v>
      </c>
      <c r="H2437" s="5" t="s">
        <v>5398</v>
      </c>
      <c r="I2437" s="6" t="s">
        <v>1235</v>
      </c>
      <c r="J2437" s="6" t="s">
        <v>9555</v>
      </c>
      <c r="K2437" s="17">
        <v>1</v>
      </c>
      <c r="L2437" s="17" t="s">
        <v>7730</v>
      </c>
      <c r="M2437" s="9">
        <v>10</v>
      </c>
      <c r="N2437" s="9"/>
      <c r="O2437" s="21"/>
      <c r="Q2437" s="29"/>
      <c r="S2437">
        <v>1</v>
      </c>
      <c r="T2437">
        <v>1</v>
      </c>
      <c r="U2437" s="17"/>
      <c r="V2437" s="2"/>
      <c r="Y2437" t="str">
        <f t="shared" si="160"/>
        <v/>
      </c>
      <c r="AA2437" t="str">
        <f t="shared" si="161"/>
        <v/>
      </c>
      <c r="AC2437" s="7"/>
      <c r="AD2437" t="s">
        <v>1235</v>
      </c>
      <c r="AE2437">
        <f t="shared" si="163"/>
        <v>0</v>
      </c>
      <c r="AG2437" s="2"/>
      <c r="AI2437" s="7"/>
    </row>
    <row r="2438" spans="1:35" ht="11" customHeight="1" outlineLevel="1" x14ac:dyDescent="0.25">
      <c r="A2438" t="s">
        <v>1233</v>
      </c>
      <c r="C2438" s="2" t="s">
        <v>11983</v>
      </c>
      <c r="D2438" s="2">
        <v>1876</v>
      </c>
      <c r="E2438" s="7">
        <v>2008</v>
      </c>
      <c r="F2438" s="5" t="s">
        <v>9343</v>
      </c>
      <c r="H2438" s="5" t="s">
        <v>5398</v>
      </c>
      <c r="I2438" s="6" t="s">
        <v>5399</v>
      </c>
      <c r="J2438" s="6" t="s">
        <v>9558</v>
      </c>
      <c r="K2438" s="17">
        <v>1</v>
      </c>
      <c r="L2438" s="17" t="s">
        <v>7730</v>
      </c>
      <c r="M2438" s="9">
        <v>10</v>
      </c>
      <c r="N2438" s="9"/>
      <c r="O2438" s="21"/>
      <c r="Q2438" s="29"/>
      <c r="U2438" s="17"/>
      <c r="V2438" s="2"/>
      <c r="Y2438" t="str">
        <f t="shared" si="160"/>
        <v/>
      </c>
      <c r="AA2438">
        <f t="shared" si="161"/>
        <v>1</v>
      </c>
      <c r="AC2438" s="7"/>
      <c r="AD2438" t="s">
        <v>5399</v>
      </c>
      <c r="AE2438">
        <f t="shared" si="163"/>
        <v>1</v>
      </c>
      <c r="AG2438" s="2"/>
      <c r="AI2438" s="7"/>
    </row>
    <row r="2439" spans="1:35" ht="11" customHeight="1" outlineLevel="1" x14ac:dyDescent="0.25">
      <c r="A2439" t="s">
        <v>1233</v>
      </c>
      <c r="C2439" s="2" t="s">
        <v>11983</v>
      </c>
      <c r="D2439" s="2">
        <v>1946</v>
      </c>
      <c r="E2439" s="7">
        <v>2009</v>
      </c>
      <c r="F2439" s="5" t="s">
        <v>9343</v>
      </c>
      <c r="H2439" s="5" t="s">
        <v>5398</v>
      </c>
      <c r="I2439" s="6" t="s">
        <v>9559</v>
      </c>
      <c r="J2439" s="6" t="s">
        <v>9560</v>
      </c>
      <c r="K2439" s="17">
        <v>1</v>
      </c>
      <c r="L2439" s="17" t="s">
        <v>7730</v>
      </c>
      <c r="M2439" s="9">
        <v>10</v>
      </c>
      <c r="N2439" s="9"/>
      <c r="O2439" s="21"/>
      <c r="Q2439" s="29"/>
      <c r="U2439" s="17"/>
      <c r="V2439" s="2"/>
      <c r="Y2439" t="str">
        <f t="shared" si="160"/>
        <v/>
      </c>
      <c r="AA2439">
        <f t="shared" si="161"/>
        <v>1</v>
      </c>
      <c r="AC2439" s="7"/>
      <c r="AD2439" t="s">
        <v>9559</v>
      </c>
      <c r="AE2439">
        <f t="shared" si="163"/>
        <v>0</v>
      </c>
      <c r="AG2439" s="2"/>
      <c r="AI2439" s="7"/>
    </row>
    <row r="2440" spans="1:35" ht="11" customHeight="1" outlineLevel="1" x14ac:dyDescent="0.25">
      <c r="A2440" t="s">
        <v>1233</v>
      </c>
      <c r="C2440" s="2" t="s">
        <v>11983</v>
      </c>
      <c r="D2440" s="2">
        <v>2017</v>
      </c>
      <c r="E2440" s="7">
        <v>2009</v>
      </c>
      <c r="F2440" s="5" t="s">
        <v>3125</v>
      </c>
      <c r="H2440" s="5" t="s">
        <v>5398</v>
      </c>
      <c r="I2440" s="6" t="s">
        <v>9563</v>
      </c>
      <c r="J2440" s="6" t="s">
        <v>9324</v>
      </c>
      <c r="K2440" s="17">
        <v>7</v>
      </c>
      <c r="L2440" s="17" t="s">
        <v>20076</v>
      </c>
      <c r="M2440" s="9"/>
      <c r="N2440" s="9"/>
      <c r="O2440" s="21"/>
      <c r="Q2440" s="29"/>
      <c r="U2440" s="17"/>
      <c r="V2440" s="2"/>
      <c r="Y2440" t="str">
        <f t="shared" si="160"/>
        <v/>
      </c>
      <c r="AA2440" t="str">
        <f t="shared" si="161"/>
        <v/>
      </c>
      <c r="AC2440" s="7"/>
      <c r="AD2440" t="s">
        <v>9563</v>
      </c>
      <c r="AE2440">
        <f t="shared" si="163"/>
        <v>0</v>
      </c>
      <c r="AG2440" s="2"/>
      <c r="AI2440" s="7"/>
    </row>
    <row r="2441" spans="1:35" ht="11" customHeight="1" outlineLevel="1" x14ac:dyDescent="0.25">
      <c r="A2441" t="s">
        <v>1233</v>
      </c>
      <c r="C2441" s="2" t="s">
        <v>11983</v>
      </c>
      <c r="D2441" s="2">
        <v>2018</v>
      </c>
      <c r="E2441" s="7">
        <v>2009</v>
      </c>
      <c r="F2441" s="5" t="s">
        <v>1064</v>
      </c>
      <c r="H2441" s="5" t="s">
        <v>5398</v>
      </c>
      <c r="I2441" s="6" t="s">
        <v>9564</v>
      </c>
      <c r="J2441" s="6" t="s">
        <v>9324</v>
      </c>
      <c r="K2441" s="17">
        <v>7</v>
      </c>
      <c r="L2441" s="17" t="s">
        <v>20076</v>
      </c>
      <c r="M2441" s="9"/>
      <c r="N2441" s="9"/>
      <c r="O2441" s="21"/>
      <c r="Q2441" s="29"/>
      <c r="U2441" s="17"/>
      <c r="V2441" s="2"/>
      <c r="Y2441" t="str">
        <f t="shared" si="160"/>
        <v/>
      </c>
      <c r="AA2441" t="str">
        <f t="shared" si="161"/>
        <v/>
      </c>
      <c r="AC2441" s="7"/>
      <c r="AD2441" t="s">
        <v>9564</v>
      </c>
      <c r="AE2441">
        <f t="shared" si="163"/>
        <v>0</v>
      </c>
      <c r="AG2441" s="2"/>
      <c r="AI2441" s="7"/>
    </row>
    <row r="2442" spans="1:35" ht="11" customHeight="1" outlineLevel="1" x14ac:dyDescent="0.25">
      <c r="A2442" t="s">
        <v>1233</v>
      </c>
      <c r="C2442" s="2" t="s">
        <v>11983</v>
      </c>
      <c r="D2442" s="2">
        <v>2019</v>
      </c>
      <c r="E2442" s="7">
        <v>2009</v>
      </c>
      <c r="F2442" s="5" t="s">
        <v>1065</v>
      </c>
      <c r="H2442" s="5" t="s">
        <v>5398</v>
      </c>
      <c r="I2442" s="6" t="s">
        <v>9565</v>
      </c>
      <c r="J2442" s="6" t="s">
        <v>9324</v>
      </c>
      <c r="K2442" s="17">
        <v>7</v>
      </c>
      <c r="L2442" s="17" t="s">
        <v>20076</v>
      </c>
      <c r="M2442" s="9"/>
      <c r="N2442" s="9"/>
      <c r="O2442" s="21"/>
      <c r="Q2442" s="29"/>
      <c r="U2442" s="17"/>
      <c r="V2442" s="2"/>
      <c r="Y2442" t="str">
        <f t="shared" si="160"/>
        <v/>
      </c>
      <c r="AA2442" t="str">
        <f t="shared" si="161"/>
        <v/>
      </c>
      <c r="AC2442" s="7"/>
      <c r="AD2442" t="s">
        <v>9565</v>
      </c>
      <c r="AE2442">
        <f t="shared" si="163"/>
        <v>0</v>
      </c>
      <c r="AG2442" s="2"/>
      <c r="AI2442" s="7"/>
    </row>
    <row r="2443" spans="1:35" ht="11" customHeight="1" outlineLevel="1" x14ac:dyDescent="0.25">
      <c r="A2443" t="s">
        <v>1233</v>
      </c>
      <c r="C2443" s="2" t="s">
        <v>11983</v>
      </c>
      <c r="D2443" s="2">
        <v>2020</v>
      </c>
      <c r="E2443" s="7">
        <v>2009</v>
      </c>
      <c r="F2443" s="5" t="s">
        <v>9562</v>
      </c>
      <c r="H2443" s="5" t="s">
        <v>5398</v>
      </c>
      <c r="I2443" s="6" t="s">
        <v>9566</v>
      </c>
      <c r="J2443" s="6" t="s">
        <v>9324</v>
      </c>
      <c r="K2443" s="17">
        <v>7</v>
      </c>
      <c r="L2443" s="17" t="s">
        <v>20076</v>
      </c>
      <c r="M2443" s="9"/>
      <c r="N2443" s="9"/>
      <c r="O2443" s="21"/>
      <c r="Q2443" s="29"/>
      <c r="U2443" s="17"/>
      <c r="V2443" s="2"/>
      <c r="Y2443" t="str">
        <f t="shared" si="160"/>
        <v/>
      </c>
      <c r="AA2443" t="str">
        <f t="shared" si="161"/>
        <v/>
      </c>
      <c r="AC2443" s="7"/>
      <c r="AD2443" t="s">
        <v>9566</v>
      </c>
      <c r="AE2443">
        <f t="shared" si="163"/>
        <v>0</v>
      </c>
      <c r="AG2443" s="2"/>
      <c r="AI2443" s="7"/>
    </row>
    <row r="2444" spans="1:35" ht="11" customHeight="1" outlineLevel="1" x14ac:dyDescent="0.25">
      <c r="A2444" t="s">
        <v>1233</v>
      </c>
      <c r="C2444" s="2" t="s">
        <v>11983</v>
      </c>
      <c r="D2444" s="2">
        <v>2021</v>
      </c>
      <c r="E2444" s="7">
        <v>2009</v>
      </c>
      <c r="F2444" s="5" t="s">
        <v>3539</v>
      </c>
      <c r="H2444" s="5" t="s">
        <v>5398</v>
      </c>
      <c r="I2444" s="6" t="s">
        <v>9567</v>
      </c>
      <c r="J2444" s="6" t="s">
        <v>9324</v>
      </c>
      <c r="K2444" s="17">
        <v>7</v>
      </c>
      <c r="L2444" s="17" t="s">
        <v>20076</v>
      </c>
      <c r="M2444" s="9"/>
      <c r="N2444" s="9"/>
      <c r="O2444" s="21"/>
      <c r="Q2444" s="29"/>
      <c r="U2444" s="17"/>
      <c r="V2444" s="2"/>
      <c r="Y2444" t="str">
        <f t="shared" si="160"/>
        <v/>
      </c>
      <c r="AA2444" t="str">
        <f t="shared" si="161"/>
        <v/>
      </c>
      <c r="AC2444" s="7"/>
      <c r="AD2444" t="s">
        <v>9567</v>
      </c>
      <c r="AE2444">
        <f t="shared" si="163"/>
        <v>0</v>
      </c>
      <c r="AG2444" s="2"/>
      <c r="AI2444" s="7"/>
    </row>
    <row r="2445" spans="1:35" ht="11" customHeight="1" outlineLevel="1" x14ac:dyDescent="0.25">
      <c r="A2445" t="s">
        <v>1233</v>
      </c>
      <c r="C2445" s="2" t="s">
        <v>11983</v>
      </c>
      <c r="D2445" s="2">
        <v>2022</v>
      </c>
      <c r="E2445" s="7">
        <v>2009</v>
      </c>
      <c r="F2445" s="5" t="s">
        <v>5605</v>
      </c>
      <c r="H2445" s="5" t="s">
        <v>5398</v>
      </c>
      <c r="I2445" s="6" t="s">
        <v>9568</v>
      </c>
      <c r="J2445" s="6" t="s">
        <v>9324</v>
      </c>
      <c r="K2445" s="17">
        <v>7</v>
      </c>
      <c r="L2445" s="17" t="s">
        <v>20076</v>
      </c>
      <c r="M2445" s="9"/>
      <c r="N2445" s="9"/>
      <c r="O2445" s="21"/>
      <c r="Q2445" s="29"/>
      <c r="U2445" s="17"/>
      <c r="V2445" s="2"/>
      <c r="Y2445" t="str">
        <f t="shared" si="160"/>
        <v/>
      </c>
      <c r="AA2445" t="str">
        <f t="shared" si="161"/>
        <v/>
      </c>
      <c r="AC2445" s="7"/>
      <c r="AD2445" t="s">
        <v>9568</v>
      </c>
      <c r="AE2445">
        <f t="shared" si="163"/>
        <v>0</v>
      </c>
      <c r="AG2445" s="2"/>
      <c r="AI2445" s="7"/>
    </row>
    <row r="2446" spans="1:35" ht="11" customHeight="1" outlineLevel="1" x14ac:dyDescent="0.25">
      <c r="A2446" t="s">
        <v>1233</v>
      </c>
      <c r="C2446" s="2" t="s">
        <v>11983</v>
      </c>
      <c r="D2446" s="2" t="s">
        <v>9561</v>
      </c>
      <c r="E2446" s="7">
        <v>2009</v>
      </c>
      <c r="F2446" s="5" t="s">
        <v>9485</v>
      </c>
      <c r="H2446" s="5" t="s">
        <v>5398</v>
      </c>
      <c r="I2446" s="6" t="s">
        <v>9324</v>
      </c>
      <c r="J2446" s="6" t="s">
        <v>9324</v>
      </c>
      <c r="K2446" s="17">
        <v>7</v>
      </c>
      <c r="L2446" s="17" t="s">
        <v>7730</v>
      </c>
      <c r="M2446" s="9">
        <v>8</v>
      </c>
      <c r="N2446" s="9"/>
      <c r="O2446" s="21"/>
      <c r="Q2446" s="29"/>
      <c r="U2446" s="17"/>
      <c r="V2446" s="2"/>
      <c r="Y2446" t="str">
        <f t="shared" si="160"/>
        <v/>
      </c>
      <c r="AA2446">
        <f t="shared" si="161"/>
        <v>1</v>
      </c>
      <c r="AC2446" s="7"/>
      <c r="AD2446" t="s">
        <v>9324</v>
      </c>
      <c r="AE2446">
        <f t="shared" si="163"/>
        <v>0</v>
      </c>
      <c r="AG2446" s="2"/>
      <c r="AI2446" s="7"/>
    </row>
    <row r="2447" spans="1:35" ht="11" customHeight="1" outlineLevel="1" x14ac:dyDescent="0.25">
      <c r="A2447" t="s">
        <v>1233</v>
      </c>
      <c r="C2447" s="2" t="s">
        <v>11983</v>
      </c>
      <c r="D2447" s="2">
        <v>2023</v>
      </c>
      <c r="E2447" s="7">
        <v>2009</v>
      </c>
      <c r="F2447" s="5" t="s">
        <v>9343</v>
      </c>
      <c r="H2447" s="5" t="s">
        <v>5398</v>
      </c>
      <c r="I2447" s="6" t="s">
        <v>9324</v>
      </c>
      <c r="J2447" s="6" t="s">
        <v>9324</v>
      </c>
      <c r="K2447" s="17">
        <v>7</v>
      </c>
      <c r="L2447" s="17" t="s">
        <v>7730</v>
      </c>
      <c r="M2447" s="9">
        <v>6</v>
      </c>
      <c r="N2447" s="9"/>
      <c r="O2447" s="21"/>
      <c r="Q2447" s="29"/>
      <c r="U2447" s="17"/>
      <c r="V2447" s="2"/>
      <c r="Y2447" t="str">
        <f t="shared" ref="Y2447:Y2510" si="164">IF(COUNTIF(F2447,"*fdc*"),1,"")</f>
        <v/>
      </c>
      <c r="AA2447">
        <f t="shared" ref="AA2447:AA2510" si="165">IF(COUNTIF(F2447,"*s/s*"),1,"")</f>
        <v>1</v>
      </c>
      <c r="AC2447" s="7"/>
      <c r="AD2447" t="s">
        <v>9324</v>
      </c>
      <c r="AE2447">
        <f t="shared" si="163"/>
        <v>0</v>
      </c>
      <c r="AG2447" s="2"/>
      <c r="AI2447" s="7"/>
    </row>
    <row r="2448" spans="1:35" ht="11" customHeight="1" outlineLevel="1" x14ac:dyDescent="0.25">
      <c r="A2448" t="s">
        <v>1233</v>
      </c>
      <c r="C2448" s="2" t="s">
        <v>11983</v>
      </c>
      <c r="D2448" s="2">
        <v>2261</v>
      </c>
      <c r="E2448" s="7">
        <v>2009</v>
      </c>
      <c r="F2448" s="5" t="s">
        <v>4863</v>
      </c>
      <c r="H2448" s="5" t="s">
        <v>5398</v>
      </c>
      <c r="I2448" s="6" t="s">
        <v>5399</v>
      </c>
      <c r="J2448" s="6" t="s">
        <v>9569</v>
      </c>
      <c r="K2448" s="17">
        <v>1</v>
      </c>
      <c r="L2448" s="17" t="s">
        <v>20076</v>
      </c>
      <c r="M2448" s="9"/>
      <c r="N2448" s="9"/>
      <c r="O2448" s="21"/>
      <c r="Q2448" s="29"/>
      <c r="U2448" s="17"/>
      <c r="V2448" s="2"/>
      <c r="Y2448" t="str">
        <f t="shared" si="164"/>
        <v/>
      </c>
      <c r="AA2448" t="str">
        <f t="shared" si="165"/>
        <v/>
      </c>
      <c r="AC2448" s="7"/>
      <c r="AD2448" t="s">
        <v>5399</v>
      </c>
      <c r="AE2448">
        <f t="shared" si="163"/>
        <v>1</v>
      </c>
      <c r="AG2448" s="2"/>
      <c r="AI2448" s="7"/>
    </row>
    <row r="2449" spans="1:35" ht="11" customHeight="1" outlineLevel="1" x14ac:dyDescent="0.25">
      <c r="A2449" t="s">
        <v>1233</v>
      </c>
      <c r="C2449" s="2" t="s">
        <v>11983</v>
      </c>
      <c r="D2449" s="2" t="s">
        <v>9570</v>
      </c>
      <c r="E2449" s="7">
        <v>2009</v>
      </c>
      <c r="F2449" s="5" t="s">
        <v>9571</v>
      </c>
      <c r="H2449" s="5" t="s">
        <v>5398</v>
      </c>
      <c r="I2449" s="6" t="s">
        <v>5399</v>
      </c>
      <c r="J2449" s="6" t="s">
        <v>9569</v>
      </c>
      <c r="K2449" s="17">
        <v>3</v>
      </c>
      <c r="L2449" s="17" t="s">
        <v>7730</v>
      </c>
      <c r="M2449" s="9">
        <v>11</v>
      </c>
      <c r="N2449" s="9"/>
      <c r="O2449" s="21"/>
      <c r="Q2449" s="29"/>
      <c r="U2449" s="17"/>
      <c r="V2449" s="2"/>
      <c r="Y2449" t="str">
        <f t="shared" si="164"/>
        <v/>
      </c>
      <c r="AA2449">
        <f t="shared" si="165"/>
        <v>1</v>
      </c>
      <c r="AC2449" s="7"/>
      <c r="AD2449" t="s">
        <v>5399</v>
      </c>
      <c r="AE2449">
        <f t="shared" si="163"/>
        <v>1</v>
      </c>
      <c r="AG2449" s="2"/>
      <c r="AI2449" s="7"/>
    </row>
    <row r="2450" spans="1:35" ht="11" customHeight="1" outlineLevel="1" x14ac:dyDescent="0.25">
      <c r="A2450" t="s">
        <v>1233</v>
      </c>
      <c r="C2450" s="2" t="s">
        <v>11983</v>
      </c>
      <c r="D2450" s="2">
        <v>2612</v>
      </c>
      <c r="E2450" s="7">
        <v>2009</v>
      </c>
      <c r="F2450" s="5" t="s">
        <v>3539</v>
      </c>
      <c r="H2450" s="5" t="s">
        <v>5398</v>
      </c>
      <c r="I2450" s="6" t="s">
        <v>18160</v>
      </c>
      <c r="J2450" s="6" t="s">
        <v>7554</v>
      </c>
      <c r="K2450" s="17">
        <v>7</v>
      </c>
      <c r="L2450" s="17" t="s">
        <v>20076</v>
      </c>
      <c r="M2450" s="9"/>
      <c r="N2450" s="9"/>
      <c r="O2450" s="21"/>
      <c r="Q2450" s="29"/>
      <c r="U2450" s="17"/>
      <c r="V2450" s="2"/>
      <c r="Y2450" t="str">
        <f t="shared" si="164"/>
        <v/>
      </c>
      <c r="AA2450" t="str">
        <f t="shared" si="165"/>
        <v/>
      </c>
      <c r="AC2450" s="7"/>
      <c r="AD2450" t="s">
        <v>18160</v>
      </c>
      <c r="AE2450">
        <f t="shared" si="163"/>
        <v>0</v>
      </c>
      <c r="AG2450" s="2"/>
      <c r="AI2450" s="7"/>
    </row>
    <row r="2451" spans="1:35" ht="11" customHeight="1" outlineLevel="1" x14ac:dyDescent="0.25">
      <c r="A2451" t="s">
        <v>1233</v>
      </c>
      <c r="C2451" s="2" t="s">
        <v>11983</v>
      </c>
      <c r="D2451" s="2">
        <v>2613</v>
      </c>
      <c r="E2451" s="7">
        <v>2009</v>
      </c>
      <c r="F2451" s="5" t="s">
        <v>3539</v>
      </c>
      <c r="H2451" s="5" t="s">
        <v>5398</v>
      </c>
      <c r="I2451" s="6" t="s">
        <v>18161</v>
      </c>
      <c r="J2451" s="6" t="s">
        <v>7554</v>
      </c>
      <c r="K2451" s="17">
        <v>7</v>
      </c>
      <c r="L2451" s="17" t="s">
        <v>20076</v>
      </c>
      <c r="M2451" s="9"/>
      <c r="N2451" s="9"/>
      <c r="O2451" s="21"/>
      <c r="Q2451" s="29"/>
      <c r="U2451" s="17"/>
      <c r="V2451" s="2"/>
      <c r="Y2451" t="str">
        <f t="shared" si="164"/>
        <v/>
      </c>
      <c r="AA2451" t="str">
        <f t="shared" si="165"/>
        <v/>
      </c>
      <c r="AC2451" s="7"/>
      <c r="AD2451" t="s">
        <v>18161</v>
      </c>
      <c r="AE2451">
        <f t="shared" si="163"/>
        <v>0</v>
      </c>
      <c r="AG2451" s="2"/>
      <c r="AI2451" s="7"/>
    </row>
    <row r="2452" spans="1:35" ht="11" customHeight="1" outlineLevel="1" x14ac:dyDescent="0.25">
      <c r="A2452" t="s">
        <v>1233</v>
      </c>
      <c r="C2452" s="2" t="s">
        <v>11983</v>
      </c>
      <c r="D2452" s="2">
        <v>2614</v>
      </c>
      <c r="E2452" s="7">
        <v>2009</v>
      </c>
      <c r="F2452" s="5" t="s">
        <v>3539</v>
      </c>
      <c r="H2452" s="5" t="s">
        <v>5398</v>
      </c>
      <c r="I2452" s="6" t="s">
        <v>18162</v>
      </c>
      <c r="J2452" s="6" t="s">
        <v>7554</v>
      </c>
      <c r="K2452" s="17">
        <v>7</v>
      </c>
      <c r="L2452" s="17" t="s">
        <v>20076</v>
      </c>
      <c r="M2452" s="9"/>
      <c r="N2452" s="9"/>
      <c r="O2452" s="21"/>
      <c r="Q2452" s="29"/>
      <c r="U2452" s="17"/>
      <c r="V2452" s="2"/>
      <c r="Y2452" t="str">
        <f t="shared" si="164"/>
        <v/>
      </c>
      <c r="AA2452" t="str">
        <f t="shared" si="165"/>
        <v/>
      </c>
      <c r="AC2452" s="7"/>
      <c r="AD2452" t="s">
        <v>18162</v>
      </c>
      <c r="AE2452">
        <f t="shared" si="163"/>
        <v>0</v>
      </c>
      <c r="AG2452" s="2"/>
      <c r="AI2452" s="7"/>
    </row>
    <row r="2453" spans="1:35" ht="11" customHeight="1" outlineLevel="1" x14ac:dyDescent="0.25">
      <c r="A2453" t="s">
        <v>1233</v>
      </c>
      <c r="C2453" s="2" t="s">
        <v>11983</v>
      </c>
      <c r="D2453" s="2">
        <v>2615</v>
      </c>
      <c r="E2453" s="7">
        <v>2009</v>
      </c>
      <c r="F2453" s="5" t="s">
        <v>3539</v>
      </c>
      <c r="H2453" s="5" t="s">
        <v>5398</v>
      </c>
      <c r="I2453" s="6" t="s">
        <v>18163</v>
      </c>
      <c r="J2453" s="6" t="s">
        <v>7554</v>
      </c>
      <c r="K2453" s="17">
        <v>7</v>
      </c>
      <c r="L2453" s="17" t="s">
        <v>20076</v>
      </c>
      <c r="M2453" s="9"/>
      <c r="N2453" s="9"/>
      <c r="O2453" s="21"/>
      <c r="Q2453" s="29"/>
      <c r="U2453" s="17"/>
      <c r="V2453" s="2"/>
      <c r="Y2453" t="str">
        <f t="shared" si="164"/>
        <v/>
      </c>
      <c r="AA2453" t="str">
        <f t="shared" si="165"/>
        <v/>
      </c>
      <c r="AC2453" s="7"/>
      <c r="AD2453" t="s">
        <v>18163</v>
      </c>
      <c r="AE2453">
        <f t="shared" si="163"/>
        <v>0</v>
      </c>
      <c r="AG2453" s="2"/>
      <c r="AI2453" s="7"/>
    </row>
    <row r="2454" spans="1:35" ht="11" customHeight="1" outlineLevel="1" x14ac:dyDescent="0.25">
      <c r="A2454" t="s">
        <v>1233</v>
      </c>
      <c r="C2454" s="2" t="s">
        <v>11983</v>
      </c>
      <c r="D2454" s="2" t="s">
        <v>9572</v>
      </c>
      <c r="E2454" s="7">
        <v>2009</v>
      </c>
      <c r="F2454" s="5" t="s">
        <v>9489</v>
      </c>
      <c r="H2454" s="5" t="s">
        <v>5398</v>
      </c>
      <c r="I2454" s="6" t="s">
        <v>7554</v>
      </c>
      <c r="J2454" s="6" t="s">
        <v>7554</v>
      </c>
      <c r="K2454" s="17">
        <v>7</v>
      </c>
      <c r="L2454" s="17" t="s">
        <v>7730</v>
      </c>
      <c r="M2454" s="9">
        <v>4</v>
      </c>
      <c r="N2454" s="9"/>
      <c r="O2454" s="21"/>
      <c r="Q2454" s="29"/>
      <c r="U2454" s="17"/>
      <c r="V2454" s="2"/>
      <c r="Y2454" t="str">
        <f t="shared" si="164"/>
        <v/>
      </c>
      <c r="AA2454">
        <f t="shared" si="165"/>
        <v>1</v>
      </c>
      <c r="AC2454" s="7"/>
      <c r="AD2454" t="s">
        <v>7554</v>
      </c>
      <c r="AE2454">
        <f t="shared" si="163"/>
        <v>0</v>
      </c>
      <c r="AG2454" s="2"/>
      <c r="AI2454" s="7"/>
    </row>
    <row r="2455" spans="1:35" ht="11" customHeight="1" outlineLevel="1" x14ac:dyDescent="0.25">
      <c r="A2455" t="s">
        <v>1233</v>
      </c>
      <c r="C2455" s="2" t="s">
        <v>11983</v>
      </c>
      <c r="D2455" s="2">
        <v>2616</v>
      </c>
      <c r="E2455" s="7">
        <v>2009</v>
      </c>
      <c r="F2455" s="5" t="s">
        <v>9191</v>
      </c>
      <c r="H2455" s="5" t="s">
        <v>5398</v>
      </c>
      <c r="I2455" s="6" t="s">
        <v>9223</v>
      </c>
      <c r="J2455" s="6" t="s">
        <v>7554</v>
      </c>
      <c r="K2455" s="17">
        <v>7</v>
      </c>
      <c r="L2455" s="17" t="s">
        <v>20076</v>
      </c>
      <c r="M2455" s="9"/>
      <c r="N2455" s="9"/>
      <c r="O2455" s="21"/>
      <c r="Q2455" s="29"/>
      <c r="U2455" s="17"/>
      <c r="V2455" s="2"/>
      <c r="Y2455" t="str">
        <f t="shared" si="164"/>
        <v/>
      </c>
      <c r="AA2455" t="str">
        <f t="shared" si="165"/>
        <v/>
      </c>
      <c r="AC2455" s="7"/>
      <c r="AD2455" t="s">
        <v>9223</v>
      </c>
      <c r="AE2455">
        <f t="shared" si="163"/>
        <v>0</v>
      </c>
      <c r="AG2455" s="2"/>
      <c r="AI2455" s="7"/>
    </row>
    <row r="2456" spans="1:35" ht="11" customHeight="1" outlineLevel="1" x14ac:dyDescent="0.25">
      <c r="A2456" t="s">
        <v>1233</v>
      </c>
      <c r="C2456" s="2" t="s">
        <v>11983</v>
      </c>
      <c r="D2456" s="2" t="s">
        <v>9573</v>
      </c>
      <c r="E2456" s="7">
        <v>2009</v>
      </c>
      <c r="F2456" s="5" t="s">
        <v>9343</v>
      </c>
      <c r="H2456" s="5" t="s">
        <v>5398</v>
      </c>
      <c r="I2456" s="6" t="s">
        <v>7554</v>
      </c>
      <c r="J2456" s="6" t="s">
        <v>7554</v>
      </c>
      <c r="K2456" s="17">
        <v>7</v>
      </c>
      <c r="L2456" s="17" t="s">
        <v>7730</v>
      </c>
      <c r="M2456" s="9">
        <v>5</v>
      </c>
      <c r="N2456" s="9"/>
      <c r="O2456" s="21"/>
      <c r="Q2456" s="29"/>
      <c r="U2456" s="17"/>
      <c r="V2456" s="2"/>
      <c r="Y2456" t="str">
        <f t="shared" si="164"/>
        <v/>
      </c>
      <c r="AA2456">
        <f t="shared" si="165"/>
        <v>1</v>
      </c>
      <c r="AC2456" s="7"/>
      <c r="AD2456" t="s">
        <v>7554</v>
      </c>
      <c r="AE2456">
        <f t="shared" si="163"/>
        <v>0</v>
      </c>
      <c r="AG2456" s="2"/>
      <c r="AI2456" s="7"/>
    </row>
    <row r="2457" spans="1:35" ht="11" customHeight="1" outlineLevel="1" x14ac:dyDescent="0.25">
      <c r="A2457" t="s">
        <v>1233</v>
      </c>
      <c r="C2457" s="2" t="s">
        <v>11983</v>
      </c>
      <c r="D2457" s="2">
        <v>2617</v>
      </c>
      <c r="E2457" s="7">
        <v>2009</v>
      </c>
      <c r="F2457" s="5" t="s">
        <v>3539</v>
      </c>
      <c r="H2457" s="5" t="s">
        <v>5398</v>
      </c>
      <c r="I2457" s="6" t="s">
        <v>1235</v>
      </c>
      <c r="J2457" s="6" t="s">
        <v>9574</v>
      </c>
      <c r="K2457" s="17">
        <v>1</v>
      </c>
      <c r="L2457" s="17" t="s">
        <v>20076</v>
      </c>
      <c r="M2457" s="9"/>
      <c r="N2457" s="9"/>
      <c r="O2457" s="21"/>
      <c r="Q2457" s="29"/>
      <c r="U2457" s="17"/>
      <c r="V2457" s="2"/>
      <c r="Y2457" t="str">
        <f t="shared" si="164"/>
        <v/>
      </c>
      <c r="AA2457" t="str">
        <f t="shared" si="165"/>
        <v/>
      </c>
      <c r="AC2457" s="7"/>
      <c r="AD2457" t="s">
        <v>1235</v>
      </c>
      <c r="AE2457">
        <f t="shared" si="163"/>
        <v>0</v>
      </c>
      <c r="AG2457" s="2"/>
      <c r="AI2457" s="7"/>
    </row>
    <row r="2458" spans="1:35" ht="11" customHeight="1" outlineLevel="1" x14ac:dyDescent="0.25">
      <c r="A2458" t="s">
        <v>1233</v>
      </c>
      <c r="C2458" s="2" t="s">
        <v>11983</v>
      </c>
      <c r="D2458" s="2">
        <v>2618</v>
      </c>
      <c r="E2458" s="7">
        <v>2009</v>
      </c>
      <c r="F2458" s="5" t="s">
        <v>3539</v>
      </c>
      <c r="H2458" s="5" t="s">
        <v>5398</v>
      </c>
      <c r="I2458" s="6" t="s">
        <v>1235</v>
      </c>
      <c r="J2458" s="6" t="s">
        <v>9574</v>
      </c>
      <c r="K2458" s="17">
        <v>2</v>
      </c>
      <c r="L2458" s="17" t="s">
        <v>20076</v>
      </c>
      <c r="M2458" s="9"/>
      <c r="N2458" s="9"/>
      <c r="O2458" s="21"/>
      <c r="Q2458" s="29"/>
      <c r="T2458">
        <v>1</v>
      </c>
      <c r="U2458" s="17"/>
      <c r="V2458" s="2"/>
      <c r="Y2458" t="str">
        <f t="shared" si="164"/>
        <v/>
      </c>
      <c r="AA2458" t="str">
        <f t="shared" si="165"/>
        <v/>
      </c>
      <c r="AC2458" s="7"/>
      <c r="AD2458" t="s">
        <v>1235</v>
      </c>
      <c r="AE2458">
        <f t="shared" si="163"/>
        <v>0</v>
      </c>
      <c r="AG2458" s="2"/>
      <c r="AI2458" s="7"/>
    </row>
    <row r="2459" spans="1:35" ht="11" customHeight="1" outlineLevel="1" x14ac:dyDescent="0.25">
      <c r="A2459" t="s">
        <v>1233</v>
      </c>
      <c r="C2459" s="2" t="s">
        <v>11983</v>
      </c>
      <c r="D2459" s="2">
        <v>2619</v>
      </c>
      <c r="E2459" s="7">
        <v>2009</v>
      </c>
      <c r="F2459" s="5" t="s">
        <v>3539</v>
      </c>
      <c r="H2459" s="5" t="s">
        <v>5398</v>
      </c>
      <c r="I2459" s="6" t="s">
        <v>1235</v>
      </c>
      <c r="J2459" s="6" t="s">
        <v>9574</v>
      </c>
      <c r="K2459" s="17">
        <v>2</v>
      </c>
      <c r="L2459" s="17" t="s">
        <v>20076</v>
      </c>
      <c r="M2459" s="9"/>
      <c r="N2459" s="9"/>
      <c r="O2459" s="21"/>
      <c r="Q2459" s="29"/>
      <c r="U2459" s="17"/>
      <c r="V2459" s="2"/>
      <c r="Y2459" t="str">
        <f t="shared" si="164"/>
        <v/>
      </c>
      <c r="AA2459" t="str">
        <f t="shared" si="165"/>
        <v/>
      </c>
      <c r="AC2459" s="7"/>
      <c r="AD2459" t="s">
        <v>1235</v>
      </c>
      <c r="AE2459">
        <f t="shared" si="163"/>
        <v>0</v>
      </c>
      <c r="AG2459" s="2"/>
      <c r="AI2459" s="7"/>
    </row>
    <row r="2460" spans="1:35" ht="11" customHeight="1" outlineLevel="1" x14ac:dyDescent="0.25">
      <c r="A2460" t="s">
        <v>1233</v>
      </c>
      <c r="C2460" s="2" t="s">
        <v>11983</v>
      </c>
      <c r="D2460" s="2">
        <v>2620</v>
      </c>
      <c r="E2460" s="7">
        <v>2009</v>
      </c>
      <c r="F2460" s="5" t="s">
        <v>3539</v>
      </c>
      <c r="H2460" s="5" t="s">
        <v>5398</v>
      </c>
      <c r="I2460" s="6" t="s">
        <v>1235</v>
      </c>
      <c r="J2460" s="6" t="s">
        <v>9574</v>
      </c>
      <c r="K2460" s="17">
        <v>2</v>
      </c>
      <c r="L2460" s="17" t="s">
        <v>20076</v>
      </c>
      <c r="M2460" s="9"/>
      <c r="N2460" s="9"/>
      <c r="O2460" s="21"/>
      <c r="Q2460" s="29"/>
      <c r="U2460" s="17"/>
      <c r="V2460" s="2"/>
      <c r="Y2460" t="str">
        <f t="shared" si="164"/>
        <v/>
      </c>
      <c r="AA2460" t="str">
        <f t="shared" si="165"/>
        <v/>
      </c>
      <c r="AC2460" s="7"/>
      <c r="AD2460" t="s">
        <v>1235</v>
      </c>
      <c r="AE2460">
        <f t="shared" si="163"/>
        <v>0</v>
      </c>
      <c r="AG2460" s="2"/>
      <c r="AI2460" s="7"/>
    </row>
    <row r="2461" spans="1:35" ht="11" customHeight="1" outlineLevel="1" x14ac:dyDescent="0.25">
      <c r="A2461" t="s">
        <v>1233</v>
      </c>
      <c r="C2461" s="2" t="s">
        <v>11983</v>
      </c>
      <c r="D2461" s="2" t="s">
        <v>9575</v>
      </c>
      <c r="E2461" s="7">
        <v>2009</v>
      </c>
      <c r="F2461" s="5" t="s">
        <v>9489</v>
      </c>
      <c r="H2461" s="5" t="s">
        <v>5398</v>
      </c>
      <c r="I2461" s="6" t="s">
        <v>1235</v>
      </c>
      <c r="J2461" s="6" t="s">
        <v>9574</v>
      </c>
      <c r="K2461" s="17">
        <v>1</v>
      </c>
      <c r="L2461" s="17" t="s">
        <v>7730</v>
      </c>
      <c r="M2461" s="9">
        <v>13</v>
      </c>
      <c r="N2461" s="9"/>
      <c r="O2461" s="21"/>
      <c r="Q2461" s="29"/>
      <c r="U2461" s="17"/>
      <c r="V2461" s="2"/>
      <c r="Y2461" t="str">
        <f t="shared" si="164"/>
        <v/>
      </c>
      <c r="AA2461">
        <f t="shared" si="165"/>
        <v>1</v>
      </c>
      <c r="AC2461" s="7"/>
      <c r="AD2461" t="s">
        <v>1235</v>
      </c>
      <c r="AE2461">
        <f t="shared" si="163"/>
        <v>0</v>
      </c>
      <c r="AG2461" s="2"/>
      <c r="AI2461" s="7"/>
    </row>
    <row r="2462" spans="1:35" ht="11" customHeight="1" outlineLevel="1" x14ac:dyDescent="0.25">
      <c r="A2462" t="s">
        <v>1233</v>
      </c>
      <c r="C2462" s="2" t="s">
        <v>11983</v>
      </c>
      <c r="D2462" s="2">
        <v>2621</v>
      </c>
      <c r="E2462" s="7">
        <v>2009</v>
      </c>
      <c r="F2462" s="5" t="s">
        <v>9191</v>
      </c>
      <c r="H2462" s="5" t="s">
        <v>5398</v>
      </c>
      <c r="I2462" s="6" t="s">
        <v>1235</v>
      </c>
      <c r="J2462" s="6" t="s">
        <v>9574</v>
      </c>
      <c r="K2462" s="17">
        <v>1</v>
      </c>
      <c r="L2462" s="17" t="s">
        <v>20076</v>
      </c>
      <c r="M2462" s="9"/>
      <c r="N2462" s="9"/>
      <c r="O2462" s="21"/>
      <c r="Q2462" s="29"/>
      <c r="U2462" s="17"/>
      <c r="V2462" s="2"/>
      <c r="Y2462" t="str">
        <f t="shared" si="164"/>
        <v/>
      </c>
      <c r="AA2462" t="str">
        <f t="shared" si="165"/>
        <v/>
      </c>
      <c r="AC2462" s="7"/>
      <c r="AD2462" t="s">
        <v>1235</v>
      </c>
      <c r="AE2462">
        <f t="shared" si="163"/>
        <v>0</v>
      </c>
      <c r="AG2462" s="2"/>
      <c r="AI2462" s="7"/>
    </row>
    <row r="2463" spans="1:35" ht="11" customHeight="1" outlineLevel="1" x14ac:dyDescent="0.25">
      <c r="A2463" t="s">
        <v>1233</v>
      </c>
      <c r="C2463" s="2" t="s">
        <v>11983</v>
      </c>
      <c r="D2463" s="2" t="s">
        <v>9576</v>
      </c>
      <c r="E2463" s="7">
        <v>2009</v>
      </c>
      <c r="F2463" s="5" t="s">
        <v>9343</v>
      </c>
      <c r="H2463" s="5" t="s">
        <v>5398</v>
      </c>
      <c r="I2463" s="6" t="s">
        <v>1235</v>
      </c>
      <c r="J2463" s="6" t="s">
        <v>9574</v>
      </c>
      <c r="K2463" s="17">
        <v>1</v>
      </c>
      <c r="L2463" s="17" t="s">
        <v>7730</v>
      </c>
      <c r="M2463" s="9">
        <v>18</v>
      </c>
      <c r="N2463" s="9"/>
      <c r="O2463" s="21"/>
      <c r="Q2463" s="29"/>
      <c r="U2463" s="17"/>
      <c r="V2463" s="2"/>
      <c r="Y2463" t="str">
        <f t="shared" si="164"/>
        <v/>
      </c>
      <c r="AA2463">
        <f t="shared" si="165"/>
        <v>1</v>
      </c>
      <c r="AC2463" s="7"/>
      <c r="AD2463" t="s">
        <v>1235</v>
      </c>
      <c r="AE2463">
        <f t="shared" si="163"/>
        <v>0</v>
      </c>
      <c r="AG2463" s="2"/>
      <c r="AI2463" s="7"/>
    </row>
    <row r="2464" spans="1:35" ht="11" customHeight="1" outlineLevel="1" x14ac:dyDescent="0.25">
      <c r="A2464" t="s">
        <v>1233</v>
      </c>
      <c r="C2464" s="2" t="s">
        <v>11983</v>
      </c>
      <c r="D2464" s="2">
        <v>2902</v>
      </c>
      <c r="E2464" s="7">
        <v>2011</v>
      </c>
      <c r="F2464" s="5" t="s">
        <v>275</v>
      </c>
      <c r="H2464" s="5" t="s">
        <v>5398</v>
      </c>
      <c r="I2464" s="6" t="s">
        <v>1235</v>
      </c>
      <c r="J2464" s="6" t="s">
        <v>7065</v>
      </c>
      <c r="K2464" s="17">
        <v>2</v>
      </c>
      <c r="L2464" s="17" t="s">
        <v>7730</v>
      </c>
      <c r="M2464" s="9">
        <v>0.7</v>
      </c>
      <c r="N2464" s="9"/>
      <c r="O2464" s="21"/>
      <c r="Q2464" s="29"/>
      <c r="U2464" s="17"/>
      <c r="V2464" s="2"/>
      <c r="Y2464" t="str">
        <f t="shared" si="164"/>
        <v/>
      </c>
      <c r="AA2464" t="str">
        <f t="shared" si="165"/>
        <v/>
      </c>
      <c r="AC2464" s="7"/>
      <c r="AD2464" t="s">
        <v>1235</v>
      </c>
      <c r="AE2464">
        <f t="shared" si="163"/>
        <v>0</v>
      </c>
      <c r="AG2464" s="2"/>
      <c r="AI2464" s="7"/>
    </row>
    <row r="2465" spans="1:35" ht="11" customHeight="1" outlineLevel="1" x14ac:dyDescent="0.25">
      <c r="A2465" t="s">
        <v>1233</v>
      </c>
      <c r="C2465" s="2" t="s">
        <v>11983</v>
      </c>
      <c r="D2465" s="2">
        <v>2903</v>
      </c>
      <c r="E2465" s="7">
        <v>2011</v>
      </c>
      <c r="F2465" s="5" t="s">
        <v>5765</v>
      </c>
      <c r="H2465" s="5" t="s">
        <v>5398</v>
      </c>
      <c r="I2465" s="6" t="s">
        <v>9578</v>
      </c>
      <c r="J2465" s="6" t="s">
        <v>7065</v>
      </c>
      <c r="K2465" s="17">
        <v>5</v>
      </c>
      <c r="L2465" s="17" t="s">
        <v>7730</v>
      </c>
      <c r="M2465" s="9">
        <v>0.7</v>
      </c>
      <c r="N2465" s="9"/>
      <c r="O2465" s="21"/>
      <c r="Q2465" s="29"/>
      <c r="U2465" s="17"/>
      <c r="V2465" s="2"/>
      <c r="Y2465" t="str">
        <f t="shared" si="164"/>
        <v/>
      </c>
      <c r="AA2465" t="str">
        <f t="shared" si="165"/>
        <v/>
      </c>
      <c r="AC2465" s="7"/>
      <c r="AD2465" t="s">
        <v>9578</v>
      </c>
      <c r="AE2465">
        <f t="shared" si="163"/>
        <v>0</v>
      </c>
      <c r="AG2465" s="2"/>
      <c r="AI2465" s="7"/>
    </row>
    <row r="2466" spans="1:35" ht="11" customHeight="1" outlineLevel="1" x14ac:dyDescent="0.25">
      <c r="A2466" t="s">
        <v>1233</v>
      </c>
      <c r="C2466" s="2" t="s">
        <v>11983</v>
      </c>
      <c r="D2466" s="2">
        <v>2904</v>
      </c>
      <c r="E2466" s="7">
        <v>2011</v>
      </c>
      <c r="F2466" s="5" t="s">
        <v>2252</v>
      </c>
      <c r="H2466" s="5" t="s">
        <v>5398</v>
      </c>
      <c r="I2466" s="6" t="s">
        <v>9578</v>
      </c>
      <c r="J2466" s="6" t="s">
        <v>7065</v>
      </c>
      <c r="K2466" s="17">
        <v>5</v>
      </c>
      <c r="L2466" s="17" t="s">
        <v>7730</v>
      </c>
      <c r="M2466" s="9">
        <v>0.7</v>
      </c>
      <c r="N2466" s="9"/>
      <c r="O2466" s="21"/>
      <c r="Q2466" s="29"/>
      <c r="U2466" s="17"/>
      <c r="V2466" s="2"/>
      <c r="Y2466" t="str">
        <f t="shared" si="164"/>
        <v/>
      </c>
      <c r="AA2466" t="str">
        <f t="shared" si="165"/>
        <v/>
      </c>
      <c r="AC2466" s="7"/>
      <c r="AD2466" t="s">
        <v>9578</v>
      </c>
      <c r="AE2466">
        <f t="shared" si="163"/>
        <v>0</v>
      </c>
      <c r="AG2466" s="2"/>
      <c r="AI2466" s="7"/>
    </row>
    <row r="2467" spans="1:35" ht="11" customHeight="1" outlineLevel="1" x14ac:dyDescent="0.25">
      <c r="A2467" t="s">
        <v>1233</v>
      </c>
      <c r="C2467" s="2" t="s">
        <v>11983</v>
      </c>
      <c r="D2467" s="2">
        <v>2905</v>
      </c>
      <c r="E2467" s="7">
        <v>2011</v>
      </c>
      <c r="F2467" s="5" t="s">
        <v>2252</v>
      </c>
      <c r="H2467" s="5" t="s">
        <v>5398</v>
      </c>
      <c r="I2467" s="6" t="s">
        <v>1235</v>
      </c>
      <c r="J2467" s="6" t="s">
        <v>7065</v>
      </c>
      <c r="K2467" s="17">
        <v>2</v>
      </c>
      <c r="L2467" s="17" t="s">
        <v>7730</v>
      </c>
      <c r="M2467" s="9">
        <v>0.7</v>
      </c>
      <c r="N2467" s="9"/>
      <c r="O2467" s="21"/>
      <c r="Q2467" s="29"/>
      <c r="U2467" s="17"/>
      <c r="V2467" s="2"/>
      <c r="Y2467" t="str">
        <f t="shared" si="164"/>
        <v/>
      </c>
      <c r="AA2467" t="str">
        <f t="shared" si="165"/>
        <v/>
      </c>
      <c r="AC2467" s="7"/>
      <c r="AD2467" t="s">
        <v>1235</v>
      </c>
      <c r="AE2467">
        <f t="shared" si="163"/>
        <v>0</v>
      </c>
      <c r="AG2467" s="2"/>
      <c r="AI2467" s="7"/>
    </row>
    <row r="2468" spans="1:35" ht="11" customHeight="1" outlineLevel="1" x14ac:dyDescent="0.25">
      <c r="A2468" t="s">
        <v>1233</v>
      </c>
      <c r="C2468" s="2" t="s">
        <v>11983</v>
      </c>
      <c r="D2468" s="2">
        <v>2906</v>
      </c>
      <c r="E2468" s="7">
        <v>2011</v>
      </c>
      <c r="F2468" s="5" t="s">
        <v>1064</v>
      </c>
      <c r="H2468" s="5" t="s">
        <v>5398</v>
      </c>
      <c r="I2468" s="6" t="s">
        <v>9577</v>
      </c>
      <c r="J2468" s="6" t="s">
        <v>7065</v>
      </c>
      <c r="K2468" s="17">
        <v>2</v>
      </c>
      <c r="L2468" s="17" t="s">
        <v>7730</v>
      </c>
      <c r="M2468" s="9">
        <v>0.7</v>
      </c>
      <c r="N2468" s="9"/>
      <c r="O2468" s="21"/>
      <c r="Q2468" s="29"/>
      <c r="U2468" s="17"/>
      <c r="V2468" s="2"/>
      <c r="Y2468" t="str">
        <f t="shared" si="164"/>
        <v/>
      </c>
      <c r="AA2468" t="str">
        <f t="shared" si="165"/>
        <v/>
      </c>
      <c r="AC2468" s="7"/>
      <c r="AD2468" t="s">
        <v>9577</v>
      </c>
      <c r="AE2468">
        <f t="shared" ref="AE2468:AE2502" si="166">COUNTIF(I2468,"*Fuji*")</f>
        <v>0</v>
      </c>
      <c r="AG2468" s="2"/>
      <c r="AI2468" s="7"/>
    </row>
    <row r="2469" spans="1:35" ht="11" customHeight="1" outlineLevel="1" x14ac:dyDescent="0.25">
      <c r="A2469" t="s">
        <v>1233</v>
      </c>
      <c r="C2469" s="2" t="s">
        <v>11983</v>
      </c>
      <c r="D2469" s="2">
        <v>2907</v>
      </c>
      <c r="E2469" s="7">
        <v>2011</v>
      </c>
      <c r="F2469" s="5" t="s">
        <v>3077</v>
      </c>
      <c r="H2469" s="5" t="s">
        <v>5398</v>
      </c>
      <c r="I2469" s="6" t="s">
        <v>9577</v>
      </c>
      <c r="J2469" s="6" t="s">
        <v>7065</v>
      </c>
      <c r="K2469" s="17">
        <v>2</v>
      </c>
      <c r="L2469" s="17" t="s">
        <v>7730</v>
      </c>
      <c r="M2469" s="9">
        <v>0.7</v>
      </c>
      <c r="N2469" s="9"/>
      <c r="O2469" s="21"/>
      <c r="Q2469" s="29"/>
      <c r="U2469" s="17"/>
      <c r="V2469" s="2"/>
      <c r="Y2469" t="str">
        <f t="shared" si="164"/>
        <v/>
      </c>
      <c r="AA2469" t="str">
        <f t="shared" si="165"/>
        <v/>
      </c>
      <c r="AC2469" s="7"/>
      <c r="AD2469" t="s">
        <v>9577</v>
      </c>
      <c r="AE2469">
        <f t="shared" si="166"/>
        <v>0</v>
      </c>
      <c r="AG2469" s="2"/>
      <c r="AI2469" s="7"/>
    </row>
    <row r="2470" spans="1:35" ht="11" customHeight="1" outlineLevel="1" x14ac:dyDescent="0.25">
      <c r="A2470" t="s">
        <v>1233</v>
      </c>
      <c r="C2470" s="2" t="s">
        <v>11983</v>
      </c>
      <c r="D2470" s="2">
        <v>2908</v>
      </c>
      <c r="E2470" s="7">
        <v>2011</v>
      </c>
      <c r="F2470" s="5" t="s">
        <v>9542</v>
      </c>
      <c r="H2470" s="5" t="s">
        <v>5398</v>
      </c>
      <c r="I2470" s="6" t="s">
        <v>9579</v>
      </c>
      <c r="J2470" s="6" t="s">
        <v>7065</v>
      </c>
      <c r="K2470" s="17">
        <v>5</v>
      </c>
      <c r="L2470" s="17" t="s">
        <v>7730</v>
      </c>
      <c r="M2470" s="9">
        <v>10.8</v>
      </c>
      <c r="N2470" s="9"/>
      <c r="O2470" s="21"/>
      <c r="Q2470" s="29"/>
      <c r="U2470" s="17"/>
      <c r="V2470" s="2"/>
      <c r="Y2470" t="str">
        <f t="shared" si="164"/>
        <v/>
      </c>
      <c r="AA2470">
        <f t="shared" si="165"/>
        <v>1</v>
      </c>
      <c r="AC2470" s="7"/>
      <c r="AD2470" t="s">
        <v>9579</v>
      </c>
      <c r="AE2470">
        <f t="shared" si="166"/>
        <v>0</v>
      </c>
      <c r="AG2470" s="2"/>
      <c r="AI2470" s="7"/>
    </row>
    <row r="2471" spans="1:35" ht="11" customHeight="1" outlineLevel="1" x14ac:dyDescent="0.25">
      <c r="A2471" t="s">
        <v>1233</v>
      </c>
      <c r="C2471" s="2" t="s">
        <v>11983</v>
      </c>
      <c r="D2471" s="2">
        <v>2909</v>
      </c>
      <c r="E2471" s="7">
        <v>2011</v>
      </c>
      <c r="F2471" s="5" t="s">
        <v>2253</v>
      </c>
      <c r="H2471" s="5" t="s">
        <v>5398</v>
      </c>
      <c r="I2471" s="6" t="s">
        <v>9223</v>
      </c>
      <c r="J2471" s="6" t="s">
        <v>7554</v>
      </c>
      <c r="K2471" s="17">
        <v>7</v>
      </c>
      <c r="L2471" s="17" t="s">
        <v>20076</v>
      </c>
      <c r="M2471" s="9"/>
      <c r="N2471" s="9"/>
      <c r="O2471" s="21"/>
      <c r="Q2471" s="29"/>
      <c r="U2471" s="17"/>
      <c r="V2471" s="2"/>
      <c r="Y2471" t="str">
        <f t="shared" si="164"/>
        <v/>
      </c>
      <c r="AA2471" t="str">
        <f t="shared" si="165"/>
        <v/>
      </c>
      <c r="AC2471" s="7"/>
      <c r="AD2471" t="s">
        <v>9223</v>
      </c>
      <c r="AE2471">
        <f t="shared" si="166"/>
        <v>0</v>
      </c>
      <c r="AG2471" s="2"/>
      <c r="AI2471" s="7"/>
    </row>
    <row r="2472" spans="1:35" ht="11" customHeight="1" outlineLevel="1" x14ac:dyDescent="0.25">
      <c r="A2472" t="s">
        <v>1233</v>
      </c>
      <c r="C2472" s="2" t="s">
        <v>11983</v>
      </c>
      <c r="D2472" s="2">
        <v>2910</v>
      </c>
      <c r="E2472" s="7">
        <v>2011</v>
      </c>
      <c r="F2472" s="5" t="s">
        <v>2253</v>
      </c>
      <c r="H2472" s="5" t="s">
        <v>5398</v>
      </c>
      <c r="I2472" s="6" t="s">
        <v>9223</v>
      </c>
      <c r="J2472" s="6" t="s">
        <v>7554</v>
      </c>
      <c r="K2472" s="17">
        <v>7</v>
      </c>
      <c r="L2472" s="17" t="s">
        <v>20076</v>
      </c>
      <c r="M2472" s="9"/>
      <c r="N2472" s="9"/>
      <c r="O2472" s="21"/>
      <c r="Q2472" s="29"/>
      <c r="U2472" s="17"/>
      <c r="V2472" s="2"/>
      <c r="Y2472" t="str">
        <f t="shared" si="164"/>
        <v/>
      </c>
      <c r="AA2472" t="str">
        <f t="shared" si="165"/>
        <v/>
      </c>
      <c r="AC2472" s="7"/>
      <c r="AD2472" t="s">
        <v>9223</v>
      </c>
      <c r="AE2472">
        <f t="shared" si="166"/>
        <v>0</v>
      </c>
      <c r="AG2472" s="2"/>
      <c r="AI2472" s="7"/>
    </row>
    <row r="2473" spans="1:35" ht="11" customHeight="1" outlineLevel="1" x14ac:dyDescent="0.25">
      <c r="A2473" t="s">
        <v>1233</v>
      </c>
      <c r="C2473" s="2" t="s">
        <v>11983</v>
      </c>
      <c r="D2473" s="2">
        <v>2911</v>
      </c>
      <c r="E2473" s="7">
        <v>2011</v>
      </c>
      <c r="F2473" s="5" t="s">
        <v>2253</v>
      </c>
      <c r="H2473" s="5" t="s">
        <v>5398</v>
      </c>
      <c r="I2473" s="6" t="s">
        <v>9223</v>
      </c>
      <c r="J2473" s="6" t="s">
        <v>7554</v>
      </c>
      <c r="K2473" s="17">
        <v>7</v>
      </c>
      <c r="L2473" s="17" t="s">
        <v>20076</v>
      </c>
      <c r="M2473" s="9"/>
      <c r="N2473" s="9"/>
      <c r="O2473" s="21"/>
      <c r="Q2473" s="29"/>
      <c r="U2473" s="17"/>
      <c r="V2473" s="2"/>
      <c r="Y2473" t="str">
        <f t="shared" si="164"/>
        <v/>
      </c>
      <c r="AA2473" t="str">
        <f t="shared" si="165"/>
        <v/>
      </c>
      <c r="AC2473" s="7"/>
      <c r="AD2473" t="s">
        <v>9223</v>
      </c>
      <c r="AE2473">
        <f t="shared" si="166"/>
        <v>0</v>
      </c>
      <c r="AG2473" s="2"/>
      <c r="AI2473" s="7"/>
    </row>
    <row r="2474" spans="1:35" ht="11" customHeight="1" outlineLevel="1" x14ac:dyDescent="0.25">
      <c r="A2474" t="s">
        <v>1233</v>
      </c>
      <c r="C2474" s="2" t="s">
        <v>11983</v>
      </c>
      <c r="D2474" s="2">
        <v>2912</v>
      </c>
      <c r="E2474" s="7">
        <v>2011</v>
      </c>
      <c r="F2474" s="5" t="s">
        <v>2253</v>
      </c>
      <c r="H2474" s="5" t="s">
        <v>5398</v>
      </c>
      <c r="I2474" s="6" t="s">
        <v>9223</v>
      </c>
      <c r="J2474" s="6" t="s">
        <v>7554</v>
      </c>
      <c r="K2474" s="17">
        <v>7</v>
      </c>
      <c r="L2474" s="17" t="s">
        <v>20076</v>
      </c>
      <c r="M2474" s="9"/>
      <c r="N2474" s="9"/>
      <c r="O2474" s="21"/>
      <c r="Q2474" s="29"/>
      <c r="U2474" s="17"/>
      <c r="V2474" s="2"/>
      <c r="Y2474" t="str">
        <f t="shared" si="164"/>
        <v/>
      </c>
      <c r="AA2474" t="str">
        <f t="shared" si="165"/>
        <v/>
      </c>
      <c r="AC2474" s="7"/>
      <c r="AD2474" t="s">
        <v>9223</v>
      </c>
      <c r="AE2474">
        <f t="shared" si="166"/>
        <v>0</v>
      </c>
      <c r="AG2474" s="2"/>
      <c r="AI2474" s="7"/>
    </row>
    <row r="2475" spans="1:35" ht="11" customHeight="1" outlineLevel="1" x14ac:dyDescent="0.25">
      <c r="A2475" t="s">
        <v>1233</v>
      </c>
      <c r="C2475" s="2" t="s">
        <v>11983</v>
      </c>
      <c r="D2475" s="2">
        <v>2913</v>
      </c>
      <c r="E2475" s="7">
        <v>2011</v>
      </c>
      <c r="F2475" s="5" t="s">
        <v>2253</v>
      </c>
      <c r="H2475" s="5" t="s">
        <v>5398</v>
      </c>
      <c r="I2475" s="6" t="s">
        <v>9223</v>
      </c>
      <c r="J2475" s="6" t="s">
        <v>7554</v>
      </c>
      <c r="K2475" s="17">
        <v>7</v>
      </c>
      <c r="L2475" s="17" t="s">
        <v>20076</v>
      </c>
      <c r="M2475" s="9"/>
      <c r="N2475" s="9"/>
      <c r="O2475" s="21"/>
      <c r="Q2475" s="29"/>
      <c r="U2475" s="17"/>
      <c r="V2475" s="2"/>
      <c r="Y2475" t="str">
        <f t="shared" si="164"/>
        <v/>
      </c>
      <c r="AA2475" t="str">
        <f t="shared" si="165"/>
        <v/>
      </c>
      <c r="AC2475" s="7"/>
      <c r="AD2475" t="s">
        <v>9223</v>
      </c>
      <c r="AE2475">
        <f t="shared" si="166"/>
        <v>0</v>
      </c>
      <c r="AG2475" s="2"/>
      <c r="AI2475" s="7"/>
    </row>
    <row r="2476" spans="1:35" ht="11" customHeight="1" outlineLevel="1" x14ac:dyDescent="0.25">
      <c r="A2476" t="s">
        <v>1233</v>
      </c>
      <c r="C2476" s="2" t="s">
        <v>11983</v>
      </c>
      <c r="D2476" s="2" t="s">
        <v>9580</v>
      </c>
      <c r="E2476" s="7">
        <v>2011</v>
      </c>
      <c r="F2476" s="5" t="s">
        <v>9582</v>
      </c>
      <c r="H2476" s="5" t="s">
        <v>5398</v>
      </c>
      <c r="I2476" s="6" t="s">
        <v>7554</v>
      </c>
      <c r="J2476" s="6" t="s">
        <v>7554</v>
      </c>
      <c r="K2476" s="17">
        <v>7</v>
      </c>
      <c r="L2476" s="17" t="s">
        <v>7730</v>
      </c>
      <c r="M2476" s="9">
        <v>1.65</v>
      </c>
      <c r="N2476" s="9"/>
      <c r="O2476" s="21"/>
      <c r="Q2476" s="29"/>
      <c r="U2476" s="17"/>
      <c r="V2476" s="2"/>
      <c r="Y2476" t="str">
        <f t="shared" si="164"/>
        <v/>
      </c>
      <c r="AA2476">
        <f t="shared" si="165"/>
        <v>1</v>
      </c>
      <c r="AC2476" s="7"/>
      <c r="AD2476" t="s">
        <v>7554</v>
      </c>
      <c r="AE2476">
        <f t="shared" si="166"/>
        <v>0</v>
      </c>
      <c r="AG2476" s="2"/>
      <c r="AI2476" s="7"/>
    </row>
    <row r="2477" spans="1:35" ht="11" customHeight="1" outlineLevel="1" x14ac:dyDescent="0.25">
      <c r="A2477" t="s">
        <v>1233</v>
      </c>
      <c r="C2477" s="2" t="s">
        <v>11983</v>
      </c>
      <c r="D2477" s="2">
        <v>2914</v>
      </c>
      <c r="E2477" s="7">
        <v>2011</v>
      </c>
      <c r="F2477" s="5" t="s">
        <v>9466</v>
      </c>
      <c r="H2477" s="5" t="s">
        <v>5398</v>
      </c>
      <c r="I2477" s="6" t="s">
        <v>9223</v>
      </c>
      <c r="J2477" s="6" t="s">
        <v>7554</v>
      </c>
      <c r="K2477" s="17">
        <v>7</v>
      </c>
      <c r="L2477" s="17" t="s">
        <v>20076</v>
      </c>
      <c r="M2477" s="9"/>
      <c r="N2477" s="9"/>
      <c r="O2477" s="21"/>
      <c r="Q2477" s="29"/>
      <c r="U2477" s="17"/>
      <c r="V2477" s="2"/>
      <c r="Y2477" t="str">
        <f t="shared" si="164"/>
        <v/>
      </c>
      <c r="AA2477" t="str">
        <f t="shared" si="165"/>
        <v/>
      </c>
      <c r="AC2477" s="7"/>
      <c r="AD2477" t="s">
        <v>9223</v>
      </c>
      <c r="AE2477">
        <f t="shared" si="166"/>
        <v>0</v>
      </c>
      <c r="AG2477" s="2"/>
      <c r="AI2477" s="7"/>
    </row>
    <row r="2478" spans="1:35" ht="11" customHeight="1" outlineLevel="1" x14ac:dyDescent="0.25">
      <c r="A2478" t="s">
        <v>1233</v>
      </c>
      <c r="C2478" s="2" t="s">
        <v>11983</v>
      </c>
      <c r="D2478" s="2" t="s">
        <v>9581</v>
      </c>
      <c r="E2478" s="7">
        <v>2011</v>
      </c>
      <c r="F2478" s="5" t="s">
        <v>9306</v>
      </c>
      <c r="H2478" s="5" t="s">
        <v>5398</v>
      </c>
      <c r="I2478" s="6" t="s">
        <v>7554</v>
      </c>
      <c r="J2478" s="6" t="s">
        <v>7554</v>
      </c>
      <c r="K2478" s="17">
        <v>7</v>
      </c>
      <c r="L2478" s="17" t="s">
        <v>7730</v>
      </c>
      <c r="M2478" s="9">
        <v>1.65</v>
      </c>
      <c r="N2478" s="9"/>
      <c r="O2478" s="21"/>
      <c r="Q2478" s="29"/>
      <c r="U2478" s="17"/>
      <c r="V2478" s="2"/>
      <c r="Y2478" t="str">
        <f t="shared" si="164"/>
        <v/>
      </c>
      <c r="AA2478">
        <f t="shared" si="165"/>
        <v>1</v>
      </c>
      <c r="AC2478" s="7"/>
      <c r="AD2478" t="s">
        <v>7554</v>
      </c>
      <c r="AE2478">
        <f t="shared" si="166"/>
        <v>0</v>
      </c>
      <c r="AG2478" s="2"/>
      <c r="AI2478" s="7"/>
    </row>
    <row r="2479" spans="1:35" ht="11" customHeight="1" outlineLevel="1" x14ac:dyDescent="0.25">
      <c r="A2479" t="s">
        <v>1233</v>
      </c>
      <c r="C2479" s="2" t="s">
        <v>11983</v>
      </c>
      <c r="D2479" s="2">
        <v>2915</v>
      </c>
      <c r="E2479" s="7">
        <v>2011</v>
      </c>
      <c r="F2479" s="5" t="s">
        <v>9562</v>
      </c>
      <c r="H2479" s="5" t="s">
        <v>5398</v>
      </c>
      <c r="I2479" s="6" t="s">
        <v>9223</v>
      </c>
      <c r="J2479" s="6" t="s">
        <v>7554</v>
      </c>
      <c r="K2479" s="17">
        <v>7</v>
      </c>
      <c r="L2479" s="17" t="s">
        <v>20076</v>
      </c>
      <c r="M2479" s="9"/>
      <c r="N2479" s="9"/>
      <c r="O2479" s="21"/>
      <c r="Q2479" s="29"/>
      <c r="U2479" s="17"/>
      <c r="V2479" s="2"/>
      <c r="Y2479" t="str">
        <f t="shared" si="164"/>
        <v/>
      </c>
      <c r="AA2479" t="str">
        <f t="shared" si="165"/>
        <v/>
      </c>
      <c r="AC2479" s="7"/>
      <c r="AD2479" t="s">
        <v>9223</v>
      </c>
      <c r="AE2479">
        <f t="shared" si="166"/>
        <v>0</v>
      </c>
      <c r="AG2479" s="2"/>
      <c r="AI2479" s="7"/>
    </row>
    <row r="2480" spans="1:35" ht="11" customHeight="1" outlineLevel="1" x14ac:dyDescent="0.25">
      <c r="A2480" t="s">
        <v>1233</v>
      </c>
      <c r="C2480" s="2" t="s">
        <v>11983</v>
      </c>
      <c r="D2480" s="2">
        <v>2916</v>
      </c>
      <c r="E2480" s="7">
        <v>2011</v>
      </c>
      <c r="F2480" s="5" t="s">
        <v>9562</v>
      </c>
      <c r="H2480" s="5" t="s">
        <v>5398</v>
      </c>
      <c r="I2480" s="6" t="s">
        <v>9223</v>
      </c>
      <c r="J2480" s="6" t="s">
        <v>7554</v>
      </c>
      <c r="K2480" s="17">
        <v>7</v>
      </c>
      <c r="L2480" s="17" t="s">
        <v>20076</v>
      </c>
      <c r="M2480" s="9"/>
      <c r="N2480" s="9"/>
      <c r="O2480" s="21"/>
      <c r="Q2480" s="29"/>
      <c r="U2480" s="17"/>
      <c r="V2480" s="2"/>
      <c r="Y2480" t="str">
        <f t="shared" si="164"/>
        <v/>
      </c>
      <c r="AA2480" t="str">
        <f t="shared" si="165"/>
        <v/>
      </c>
      <c r="AC2480" s="7"/>
      <c r="AD2480" t="s">
        <v>9223</v>
      </c>
      <c r="AE2480">
        <f t="shared" si="166"/>
        <v>0</v>
      </c>
      <c r="AG2480" s="2"/>
      <c r="AI2480" s="7"/>
    </row>
    <row r="2481" spans="1:35" ht="11" customHeight="1" outlineLevel="1" x14ac:dyDescent="0.25">
      <c r="A2481" t="s">
        <v>1233</v>
      </c>
      <c r="C2481" s="2" t="s">
        <v>11983</v>
      </c>
      <c r="D2481" s="2">
        <v>2917</v>
      </c>
      <c r="E2481" s="7">
        <v>2011</v>
      </c>
      <c r="F2481" s="5" t="s">
        <v>9562</v>
      </c>
      <c r="H2481" s="5" t="s">
        <v>5398</v>
      </c>
      <c r="I2481" s="6" t="s">
        <v>9223</v>
      </c>
      <c r="J2481" s="6" t="s">
        <v>7554</v>
      </c>
      <c r="K2481" s="17">
        <v>7</v>
      </c>
      <c r="L2481" s="17" t="s">
        <v>20076</v>
      </c>
      <c r="M2481" s="9"/>
      <c r="N2481" s="9"/>
      <c r="O2481" s="21"/>
      <c r="Q2481" s="29"/>
      <c r="U2481" s="17"/>
      <c r="V2481" s="2"/>
      <c r="Y2481" t="str">
        <f t="shared" si="164"/>
        <v/>
      </c>
      <c r="AA2481" t="str">
        <f t="shared" si="165"/>
        <v/>
      </c>
      <c r="AC2481" s="7"/>
      <c r="AD2481" t="s">
        <v>9223</v>
      </c>
      <c r="AE2481">
        <f t="shared" si="166"/>
        <v>0</v>
      </c>
      <c r="AG2481" s="2"/>
      <c r="AI2481" s="7"/>
    </row>
    <row r="2482" spans="1:35" ht="11" customHeight="1" outlineLevel="1" x14ac:dyDescent="0.25">
      <c r="A2482" t="s">
        <v>1233</v>
      </c>
      <c r="C2482" s="2" t="s">
        <v>11983</v>
      </c>
      <c r="D2482" s="2">
        <v>2918</v>
      </c>
      <c r="E2482" s="7">
        <v>2011</v>
      </c>
      <c r="F2482" s="5" t="s">
        <v>9562</v>
      </c>
      <c r="H2482" s="5" t="s">
        <v>5398</v>
      </c>
      <c r="I2482" s="6" t="s">
        <v>9223</v>
      </c>
      <c r="J2482" s="6" t="s">
        <v>7554</v>
      </c>
      <c r="K2482" s="17">
        <v>7</v>
      </c>
      <c r="L2482" s="17" t="s">
        <v>20076</v>
      </c>
      <c r="M2482" s="9"/>
      <c r="N2482" s="9"/>
      <c r="O2482" s="21"/>
      <c r="Q2482" s="29"/>
      <c r="U2482" s="17"/>
      <c r="V2482" s="2"/>
      <c r="Y2482" t="str">
        <f t="shared" si="164"/>
        <v/>
      </c>
      <c r="AA2482" t="str">
        <f t="shared" si="165"/>
        <v/>
      </c>
      <c r="AC2482" s="7"/>
      <c r="AD2482" t="s">
        <v>9223</v>
      </c>
      <c r="AE2482">
        <f t="shared" si="166"/>
        <v>0</v>
      </c>
      <c r="AG2482" s="2"/>
      <c r="AI2482" s="7"/>
    </row>
    <row r="2483" spans="1:35" ht="11" customHeight="1" outlineLevel="1" x14ac:dyDescent="0.25">
      <c r="A2483" t="s">
        <v>1233</v>
      </c>
      <c r="C2483" s="2" t="s">
        <v>11983</v>
      </c>
      <c r="D2483" s="2">
        <v>2919</v>
      </c>
      <c r="E2483" s="7">
        <v>2011</v>
      </c>
      <c r="F2483" s="5" t="s">
        <v>9562</v>
      </c>
      <c r="H2483" s="5" t="s">
        <v>5398</v>
      </c>
      <c r="I2483" s="6" t="s">
        <v>9223</v>
      </c>
      <c r="J2483" s="6" t="s">
        <v>7554</v>
      </c>
      <c r="K2483" s="17">
        <v>7</v>
      </c>
      <c r="L2483" s="17" t="s">
        <v>20076</v>
      </c>
      <c r="M2483" s="9"/>
      <c r="N2483" s="9"/>
      <c r="O2483" s="21"/>
      <c r="Q2483" s="29"/>
      <c r="U2483" s="17"/>
      <c r="V2483" s="2"/>
      <c r="Y2483" t="str">
        <f t="shared" si="164"/>
        <v/>
      </c>
      <c r="AA2483" t="str">
        <f t="shared" si="165"/>
        <v/>
      </c>
      <c r="AC2483" s="7"/>
      <c r="AD2483" t="s">
        <v>9223</v>
      </c>
      <c r="AE2483">
        <f t="shared" si="166"/>
        <v>0</v>
      </c>
      <c r="AG2483" s="2"/>
      <c r="AI2483" s="7"/>
    </row>
    <row r="2484" spans="1:35" ht="11" customHeight="1" outlineLevel="1" x14ac:dyDescent="0.25">
      <c r="A2484" t="s">
        <v>1233</v>
      </c>
      <c r="C2484" s="2" t="s">
        <v>11983</v>
      </c>
      <c r="D2484" s="2" t="s">
        <v>9583</v>
      </c>
      <c r="E2484" s="7">
        <v>2011</v>
      </c>
      <c r="F2484" s="5" t="s">
        <v>9584</v>
      </c>
      <c r="H2484" s="5" t="s">
        <v>5398</v>
      </c>
      <c r="I2484" s="6" t="s">
        <v>7554</v>
      </c>
      <c r="J2484" s="6" t="s">
        <v>7554</v>
      </c>
      <c r="K2484" s="17">
        <v>7</v>
      </c>
      <c r="L2484" s="17" t="s">
        <v>7730</v>
      </c>
      <c r="M2484" s="9">
        <v>1.65</v>
      </c>
      <c r="N2484" s="9"/>
      <c r="O2484" s="21"/>
      <c r="Q2484" s="29"/>
      <c r="U2484" s="17"/>
      <c r="V2484" s="2"/>
      <c r="Y2484" t="str">
        <f t="shared" si="164"/>
        <v/>
      </c>
      <c r="AA2484">
        <f t="shared" si="165"/>
        <v>1</v>
      </c>
      <c r="AC2484" s="7"/>
      <c r="AD2484" t="s">
        <v>7554</v>
      </c>
      <c r="AE2484">
        <f t="shared" si="166"/>
        <v>0</v>
      </c>
      <c r="AG2484" s="2"/>
      <c r="AI2484" s="7"/>
    </row>
    <row r="2485" spans="1:35" ht="11" customHeight="1" outlineLevel="1" x14ac:dyDescent="0.25">
      <c r="A2485" t="s">
        <v>1233</v>
      </c>
      <c r="C2485" s="2" t="s">
        <v>11983</v>
      </c>
      <c r="D2485" s="2">
        <v>2920</v>
      </c>
      <c r="E2485" s="7">
        <v>2011</v>
      </c>
      <c r="F2485" s="5" t="s">
        <v>9585</v>
      </c>
      <c r="H2485" s="5" t="s">
        <v>5398</v>
      </c>
      <c r="I2485" s="6" t="s">
        <v>9223</v>
      </c>
      <c r="J2485" s="6" t="s">
        <v>7554</v>
      </c>
      <c r="K2485" s="17">
        <v>7</v>
      </c>
      <c r="L2485" s="17" t="s">
        <v>20076</v>
      </c>
      <c r="M2485" s="9"/>
      <c r="N2485" s="9"/>
      <c r="O2485" s="21"/>
      <c r="Q2485" s="29"/>
      <c r="U2485" s="17"/>
      <c r="V2485" s="2"/>
      <c r="Y2485" t="str">
        <f t="shared" si="164"/>
        <v/>
      </c>
      <c r="AA2485" t="str">
        <f t="shared" si="165"/>
        <v/>
      </c>
      <c r="AC2485" s="7"/>
      <c r="AD2485" t="s">
        <v>9223</v>
      </c>
      <c r="AE2485">
        <f t="shared" si="166"/>
        <v>0</v>
      </c>
      <c r="AG2485" s="2"/>
      <c r="AI2485" s="7"/>
    </row>
    <row r="2486" spans="1:35" ht="11" customHeight="1" outlineLevel="1" x14ac:dyDescent="0.25">
      <c r="A2486" t="s">
        <v>1233</v>
      </c>
      <c r="C2486" s="2" t="s">
        <v>11983</v>
      </c>
      <c r="D2486" s="2" t="s">
        <v>9587</v>
      </c>
      <c r="E2486" s="7">
        <v>2011</v>
      </c>
      <c r="F2486" s="5" t="s">
        <v>9586</v>
      </c>
      <c r="H2486" s="5" t="s">
        <v>5398</v>
      </c>
      <c r="I2486" s="6" t="s">
        <v>7554</v>
      </c>
      <c r="J2486" s="6" t="s">
        <v>7554</v>
      </c>
      <c r="K2486" s="17">
        <v>7</v>
      </c>
      <c r="L2486" s="17" t="s">
        <v>7730</v>
      </c>
      <c r="M2486" s="9">
        <v>1.65</v>
      </c>
      <c r="N2486" s="9"/>
      <c r="O2486" s="21"/>
      <c r="Q2486" s="29"/>
      <c r="U2486" s="17"/>
      <c r="V2486" s="2"/>
      <c r="Y2486" t="str">
        <f t="shared" si="164"/>
        <v/>
      </c>
      <c r="AA2486">
        <f t="shared" si="165"/>
        <v>1</v>
      </c>
      <c r="AC2486" s="7"/>
      <c r="AD2486" t="s">
        <v>7554</v>
      </c>
      <c r="AE2486">
        <f t="shared" si="166"/>
        <v>0</v>
      </c>
      <c r="AG2486" s="2"/>
      <c r="AI2486" s="7"/>
    </row>
    <row r="2487" spans="1:35" ht="11" customHeight="1" outlineLevel="1" x14ac:dyDescent="0.25">
      <c r="A2487" t="s">
        <v>1233</v>
      </c>
      <c r="C2487" s="2" t="s">
        <v>11983</v>
      </c>
      <c r="D2487" s="2">
        <v>2921</v>
      </c>
      <c r="E2487" s="7">
        <v>2011</v>
      </c>
      <c r="F2487" s="5" t="s">
        <v>9477</v>
      </c>
      <c r="H2487" s="5" t="s">
        <v>5398</v>
      </c>
      <c r="I2487" s="6" t="s">
        <v>9223</v>
      </c>
      <c r="J2487" s="6" t="s">
        <v>7554</v>
      </c>
      <c r="K2487" s="17">
        <v>7</v>
      </c>
      <c r="L2487" s="17" t="s">
        <v>20076</v>
      </c>
      <c r="M2487" s="9"/>
      <c r="N2487" s="9"/>
      <c r="O2487" s="21"/>
      <c r="Q2487" s="29"/>
      <c r="U2487" s="17"/>
      <c r="V2487" s="2"/>
      <c r="Y2487" t="str">
        <f t="shared" si="164"/>
        <v/>
      </c>
      <c r="AA2487" t="str">
        <f t="shared" si="165"/>
        <v/>
      </c>
      <c r="AC2487" s="7"/>
      <c r="AD2487" t="s">
        <v>9223</v>
      </c>
      <c r="AE2487">
        <f t="shared" si="166"/>
        <v>0</v>
      </c>
      <c r="AG2487" s="2"/>
      <c r="AI2487" s="7"/>
    </row>
    <row r="2488" spans="1:35" ht="11" customHeight="1" outlineLevel="1" x14ac:dyDescent="0.25">
      <c r="A2488" t="s">
        <v>1233</v>
      </c>
      <c r="C2488" s="2" t="s">
        <v>11983</v>
      </c>
      <c r="D2488" s="2">
        <v>2922</v>
      </c>
      <c r="E2488" s="7">
        <v>2011</v>
      </c>
      <c r="F2488" s="5" t="s">
        <v>9477</v>
      </c>
      <c r="H2488" s="5" t="s">
        <v>5398</v>
      </c>
      <c r="I2488" s="6" t="s">
        <v>9223</v>
      </c>
      <c r="J2488" s="6" t="s">
        <v>7554</v>
      </c>
      <c r="K2488" s="17">
        <v>7</v>
      </c>
      <c r="L2488" s="17" t="s">
        <v>20076</v>
      </c>
      <c r="M2488" s="9"/>
      <c r="N2488" s="9"/>
      <c r="O2488" s="21"/>
      <c r="Q2488" s="29"/>
      <c r="U2488" s="17"/>
      <c r="V2488" s="2"/>
      <c r="Y2488" t="str">
        <f t="shared" si="164"/>
        <v/>
      </c>
      <c r="AA2488" t="str">
        <f t="shared" si="165"/>
        <v/>
      </c>
      <c r="AC2488" s="7"/>
      <c r="AD2488" t="s">
        <v>9223</v>
      </c>
      <c r="AE2488">
        <f t="shared" si="166"/>
        <v>0</v>
      </c>
      <c r="AG2488" s="2"/>
      <c r="AI2488" s="7"/>
    </row>
    <row r="2489" spans="1:35" ht="11" customHeight="1" outlineLevel="1" x14ac:dyDescent="0.25">
      <c r="A2489" t="s">
        <v>1233</v>
      </c>
      <c r="C2489" s="2" t="s">
        <v>11983</v>
      </c>
      <c r="D2489" s="2">
        <v>2923</v>
      </c>
      <c r="E2489" s="7">
        <v>2011</v>
      </c>
      <c r="F2489" s="5" t="s">
        <v>9477</v>
      </c>
      <c r="H2489" s="5" t="s">
        <v>5398</v>
      </c>
      <c r="I2489" s="6" t="s">
        <v>9223</v>
      </c>
      <c r="J2489" s="6" t="s">
        <v>7554</v>
      </c>
      <c r="K2489" s="17">
        <v>7</v>
      </c>
      <c r="L2489" s="17" t="s">
        <v>20076</v>
      </c>
      <c r="M2489" s="9"/>
      <c r="N2489" s="9"/>
      <c r="O2489" s="21"/>
      <c r="Q2489" s="29"/>
      <c r="U2489" s="17"/>
      <c r="V2489" s="2"/>
      <c r="Y2489" t="str">
        <f t="shared" si="164"/>
        <v/>
      </c>
      <c r="AA2489" t="str">
        <f t="shared" si="165"/>
        <v/>
      </c>
      <c r="AC2489" s="7"/>
      <c r="AD2489" t="s">
        <v>9223</v>
      </c>
      <c r="AE2489">
        <f t="shared" si="166"/>
        <v>0</v>
      </c>
      <c r="AG2489" s="2"/>
      <c r="AI2489" s="7"/>
    </row>
    <row r="2490" spans="1:35" ht="11" customHeight="1" outlineLevel="1" x14ac:dyDescent="0.25">
      <c r="A2490" t="s">
        <v>1233</v>
      </c>
      <c r="C2490" s="2" t="s">
        <v>11983</v>
      </c>
      <c r="D2490" s="2">
        <v>2924</v>
      </c>
      <c r="E2490" s="7">
        <v>2011</v>
      </c>
      <c r="F2490" s="5" t="s">
        <v>9477</v>
      </c>
      <c r="H2490" s="5" t="s">
        <v>5398</v>
      </c>
      <c r="I2490" s="6" t="s">
        <v>9223</v>
      </c>
      <c r="J2490" s="6" t="s">
        <v>7554</v>
      </c>
      <c r="K2490" s="17">
        <v>7</v>
      </c>
      <c r="L2490" s="17" t="s">
        <v>20076</v>
      </c>
      <c r="M2490" s="9"/>
      <c r="N2490" s="9"/>
      <c r="O2490" s="21"/>
      <c r="Q2490" s="29"/>
      <c r="U2490" s="17"/>
      <c r="V2490" s="2"/>
      <c r="Y2490" t="str">
        <f t="shared" si="164"/>
        <v/>
      </c>
      <c r="AA2490" t="str">
        <f t="shared" si="165"/>
        <v/>
      </c>
      <c r="AC2490" s="7"/>
      <c r="AD2490" t="s">
        <v>9223</v>
      </c>
      <c r="AE2490">
        <f t="shared" si="166"/>
        <v>0</v>
      </c>
      <c r="AG2490" s="2"/>
      <c r="AI2490" s="7"/>
    </row>
    <row r="2491" spans="1:35" ht="11" customHeight="1" outlineLevel="1" x14ac:dyDescent="0.25">
      <c r="A2491" t="s">
        <v>1233</v>
      </c>
      <c r="C2491" s="2" t="s">
        <v>11983</v>
      </c>
      <c r="D2491" s="2">
        <v>2925</v>
      </c>
      <c r="E2491" s="7">
        <v>2011</v>
      </c>
      <c r="F2491" s="5" t="s">
        <v>9477</v>
      </c>
      <c r="H2491" s="5" t="s">
        <v>5398</v>
      </c>
      <c r="I2491" s="6" t="s">
        <v>9223</v>
      </c>
      <c r="J2491" s="6" t="s">
        <v>7554</v>
      </c>
      <c r="K2491" s="17">
        <v>7</v>
      </c>
      <c r="L2491" s="17" t="s">
        <v>20076</v>
      </c>
      <c r="M2491" s="9"/>
      <c r="N2491" s="9"/>
      <c r="O2491" s="21"/>
      <c r="Q2491" s="29"/>
      <c r="U2491" s="17"/>
      <c r="V2491" s="2"/>
      <c r="Y2491" t="str">
        <f t="shared" si="164"/>
        <v/>
      </c>
      <c r="AA2491" t="str">
        <f t="shared" si="165"/>
        <v/>
      </c>
      <c r="AC2491" s="7"/>
      <c r="AD2491" t="s">
        <v>9223</v>
      </c>
      <c r="AE2491">
        <f t="shared" si="166"/>
        <v>0</v>
      </c>
      <c r="AG2491" s="2"/>
      <c r="AI2491" s="7"/>
    </row>
    <row r="2492" spans="1:35" ht="11" customHeight="1" outlineLevel="1" collapsed="1" x14ac:dyDescent="0.25">
      <c r="A2492" t="s">
        <v>1233</v>
      </c>
      <c r="C2492" s="2" t="s">
        <v>11983</v>
      </c>
      <c r="D2492" s="2" t="s">
        <v>9591</v>
      </c>
      <c r="E2492" s="7">
        <v>2011</v>
      </c>
      <c r="F2492" s="5" t="s">
        <v>9588</v>
      </c>
      <c r="H2492" s="5" t="s">
        <v>5398</v>
      </c>
      <c r="I2492" s="6" t="s">
        <v>7554</v>
      </c>
      <c r="J2492" s="6" t="s">
        <v>7554</v>
      </c>
      <c r="K2492" s="17">
        <v>7</v>
      </c>
      <c r="L2492" s="17" t="s">
        <v>7730</v>
      </c>
      <c r="M2492" s="9">
        <v>1.65</v>
      </c>
      <c r="N2492" s="9"/>
      <c r="O2492" s="21"/>
      <c r="Q2492" s="29"/>
      <c r="U2492" s="17"/>
      <c r="V2492" s="2"/>
      <c r="Y2492" t="str">
        <f t="shared" si="164"/>
        <v/>
      </c>
      <c r="AA2492">
        <f t="shared" si="165"/>
        <v>1</v>
      </c>
      <c r="AC2492" s="7"/>
      <c r="AD2492" t="s">
        <v>7554</v>
      </c>
      <c r="AE2492">
        <f t="shared" si="166"/>
        <v>0</v>
      </c>
      <c r="AG2492" s="2"/>
      <c r="AI2492" s="7"/>
    </row>
    <row r="2493" spans="1:35" ht="11" customHeight="1" outlineLevel="1" x14ac:dyDescent="0.25">
      <c r="A2493" t="s">
        <v>1233</v>
      </c>
      <c r="C2493" s="2" t="s">
        <v>11983</v>
      </c>
      <c r="D2493" s="2">
        <v>2926</v>
      </c>
      <c r="E2493" s="7">
        <v>2011</v>
      </c>
      <c r="F2493" s="5" t="s">
        <v>9589</v>
      </c>
      <c r="H2493" s="5" t="s">
        <v>5398</v>
      </c>
      <c r="I2493" s="6" t="s">
        <v>9223</v>
      </c>
      <c r="J2493" s="6" t="s">
        <v>7554</v>
      </c>
      <c r="K2493" s="17">
        <v>7</v>
      </c>
      <c r="L2493" s="17" t="s">
        <v>20076</v>
      </c>
      <c r="M2493" s="9"/>
      <c r="N2493" s="9"/>
      <c r="O2493" s="21"/>
      <c r="Q2493" s="29"/>
      <c r="U2493" s="17"/>
      <c r="V2493" s="2"/>
      <c r="Y2493" t="str">
        <f t="shared" si="164"/>
        <v/>
      </c>
      <c r="AA2493" t="str">
        <f t="shared" si="165"/>
        <v/>
      </c>
      <c r="AC2493" s="7"/>
      <c r="AD2493" t="s">
        <v>9223</v>
      </c>
      <c r="AE2493">
        <f t="shared" si="166"/>
        <v>0</v>
      </c>
      <c r="AG2493" s="2"/>
      <c r="AI2493" s="7"/>
    </row>
    <row r="2494" spans="1:35" ht="11" customHeight="1" outlineLevel="1" x14ac:dyDescent="0.25">
      <c r="A2494" t="s">
        <v>1233</v>
      </c>
      <c r="C2494" s="2" t="s">
        <v>11983</v>
      </c>
      <c r="D2494" s="2" t="s">
        <v>9592</v>
      </c>
      <c r="E2494" s="7">
        <v>2011</v>
      </c>
      <c r="F2494" s="5" t="s">
        <v>9590</v>
      </c>
      <c r="H2494" s="5" t="s">
        <v>5398</v>
      </c>
      <c r="I2494" s="6" t="s">
        <v>7554</v>
      </c>
      <c r="J2494" s="6" t="s">
        <v>7554</v>
      </c>
      <c r="K2494" s="17">
        <v>7</v>
      </c>
      <c r="L2494" s="17" t="s">
        <v>7730</v>
      </c>
      <c r="M2494" s="9">
        <v>1.65</v>
      </c>
      <c r="N2494" s="9"/>
      <c r="O2494" s="21"/>
      <c r="Q2494" s="29"/>
      <c r="U2494" s="17"/>
      <c r="V2494" s="2"/>
      <c r="Y2494" t="str">
        <f t="shared" si="164"/>
        <v/>
      </c>
      <c r="AA2494">
        <f t="shared" si="165"/>
        <v>1</v>
      </c>
      <c r="AC2494" s="7"/>
      <c r="AD2494" t="s">
        <v>7554</v>
      </c>
      <c r="AE2494">
        <f t="shared" si="166"/>
        <v>0</v>
      </c>
      <c r="AG2494" s="2"/>
      <c r="AI2494" s="7"/>
    </row>
    <row r="2495" spans="1:35" ht="11" customHeight="1" outlineLevel="1" x14ac:dyDescent="0.25">
      <c r="A2495" t="s">
        <v>1233</v>
      </c>
      <c r="C2495" s="2" t="s">
        <v>11983</v>
      </c>
      <c r="D2495" s="2">
        <v>2927</v>
      </c>
      <c r="E2495" s="7">
        <v>2011</v>
      </c>
      <c r="F2495" s="5" t="s">
        <v>3539</v>
      </c>
      <c r="H2495" s="5"/>
      <c r="I2495" s="6" t="s">
        <v>9223</v>
      </c>
      <c r="J2495" s="6" t="s">
        <v>7554</v>
      </c>
      <c r="K2495" s="17">
        <v>7</v>
      </c>
      <c r="L2495" s="17" t="s">
        <v>20076</v>
      </c>
      <c r="M2495" s="9"/>
      <c r="N2495" s="9"/>
      <c r="O2495" s="21"/>
      <c r="Q2495" s="29"/>
      <c r="U2495" s="17"/>
      <c r="V2495" s="2"/>
      <c r="Y2495" t="str">
        <f t="shared" si="164"/>
        <v/>
      </c>
      <c r="AA2495" t="str">
        <f t="shared" si="165"/>
        <v/>
      </c>
      <c r="AC2495" s="7"/>
      <c r="AD2495" t="s">
        <v>9223</v>
      </c>
      <c r="AE2495">
        <f t="shared" si="166"/>
        <v>0</v>
      </c>
      <c r="AG2495" s="2"/>
      <c r="AI2495" s="7"/>
    </row>
    <row r="2496" spans="1:35" ht="11" customHeight="1" outlineLevel="1" x14ac:dyDescent="0.25">
      <c r="A2496" t="s">
        <v>1233</v>
      </c>
      <c r="C2496" s="2" t="s">
        <v>11983</v>
      </c>
      <c r="D2496" s="2">
        <v>2928</v>
      </c>
      <c r="E2496" s="7">
        <v>2011</v>
      </c>
      <c r="F2496" s="5" t="s">
        <v>3539</v>
      </c>
      <c r="H2496" s="5"/>
      <c r="I2496" s="6" t="s">
        <v>9223</v>
      </c>
      <c r="J2496" s="6" t="s">
        <v>7554</v>
      </c>
      <c r="K2496" s="17">
        <v>7</v>
      </c>
      <c r="L2496" s="17" t="s">
        <v>20076</v>
      </c>
      <c r="M2496" s="9"/>
      <c r="N2496" s="9"/>
      <c r="O2496" s="21"/>
      <c r="Q2496" s="29"/>
      <c r="U2496" s="17"/>
      <c r="V2496" s="2"/>
      <c r="Y2496" t="str">
        <f t="shared" si="164"/>
        <v/>
      </c>
      <c r="AA2496" t="str">
        <f t="shared" si="165"/>
        <v/>
      </c>
      <c r="AC2496" s="7"/>
      <c r="AD2496" t="s">
        <v>9223</v>
      </c>
      <c r="AE2496">
        <f t="shared" si="166"/>
        <v>0</v>
      </c>
      <c r="AG2496" s="2"/>
      <c r="AI2496" s="7"/>
    </row>
    <row r="2497" spans="1:49" ht="11" customHeight="1" outlineLevel="1" x14ac:dyDescent="0.25">
      <c r="A2497" t="s">
        <v>1233</v>
      </c>
      <c r="C2497" s="2" t="s">
        <v>11983</v>
      </c>
      <c r="D2497" s="2">
        <v>2929</v>
      </c>
      <c r="E2497" s="7">
        <v>2011</v>
      </c>
      <c r="F2497" s="5" t="s">
        <v>3539</v>
      </c>
      <c r="H2497" s="5"/>
      <c r="I2497" s="6" t="s">
        <v>9223</v>
      </c>
      <c r="J2497" s="6" t="s">
        <v>7554</v>
      </c>
      <c r="K2497" s="17">
        <v>7</v>
      </c>
      <c r="L2497" s="17" t="s">
        <v>20076</v>
      </c>
      <c r="M2497" s="9"/>
      <c r="N2497" s="9"/>
      <c r="O2497" s="21"/>
      <c r="Q2497" s="29"/>
      <c r="U2497" s="17"/>
      <c r="V2497" s="2"/>
      <c r="Y2497" t="str">
        <f t="shared" si="164"/>
        <v/>
      </c>
      <c r="AA2497" t="str">
        <f t="shared" si="165"/>
        <v/>
      </c>
      <c r="AC2497" s="7"/>
      <c r="AD2497" t="s">
        <v>9223</v>
      </c>
      <c r="AE2497">
        <f t="shared" si="166"/>
        <v>0</v>
      </c>
      <c r="AG2497" s="2"/>
      <c r="AI2497" s="7"/>
    </row>
    <row r="2498" spans="1:49" ht="11" customHeight="1" outlineLevel="1" x14ac:dyDescent="0.25">
      <c r="A2498" t="s">
        <v>1233</v>
      </c>
      <c r="C2498" s="2" t="s">
        <v>11983</v>
      </c>
      <c r="D2498" s="2">
        <v>2930</v>
      </c>
      <c r="E2498" s="7">
        <v>2011</v>
      </c>
      <c r="F2498" s="5" t="s">
        <v>3539</v>
      </c>
      <c r="H2498" s="5"/>
      <c r="I2498" s="6" t="s">
        <v>9223</v>
      </c>
      <c r="J2498" s="6" t="s">
        <v>7554</v>
      </c>
      <c r="K2498" s="17">
        <v>7</v>
      </c>
      <c r="L2498" s="17" t="s">
        <v>20076</v>
      </c>
      <c r="M2498" s="9"/>
      <c r="N2498" s="9"/>
      <c r="O2498" s="21"/>
      <c r="Q2498" s="29"/>
      <c r="U2498" s="17"/>
      <c r="V2498" s="2"/>
      <c r="Y2498" t="str">
        <f t="shared" si="164"/>
        <v/>
      </c>
      <c r="AA2498" t="str">
        <f t="shared" si="165"/>
        <v/>
      </c>
      <c r="AC2498" s="7"/>
      <c r="AD2498" t="s">
        <v>9223</v>
      </c>
      <c r="AE2498">
        <f t="shared" si="166"/>
        <v>0</v>
      </c>
      <c r="AG2498" s="2"/>
      <c r="AI2498" s="7"/>
    </row>
    <row r="2499" spans="1:49" ht="11" customHeight="1" outlineLevel="1" x14ac:dyDescent="0.25">
      <c r="A2499" t="s">
        <v>1233</v>
      </c>
      <c r="C2499" s="2" t="s">
        <v>11983</v>
      </c>
      <c r="D2499" s="2">
        <v>2931</v>
      </c>
      <c r="E2499" s="7">
        <v>2011</v>
      </c>
      <c r="F2499" s="5" t="s">
        <v>3539</v>
      </c>
      <c r="H2499" s="5"/>
      <c r="I2499" s="6" t="s">
        <v>9223</v>
      </c>
      <c r="J2499" s="6" t="s">
        <v>7554</v>
      </c>
      <c r="K2499" s="17">
        <v>7</v>
      </c>
      <c r="L2499" s="17" t="s">
        <v>20076</v>
      </c>
      <c r="M2499" s="9"/>
      <c r="N2499" s="9"/>
      <c r="O2499" s="21"/>
      <c r="Q2499" s="29"/>
      <c r="U2499" s="17"/>
      <c r="V2499" s="2"/>
      <c r="Y2499" t="str">
        <f t="shared" si="164"/>
        <v/>
      </c>
      <c r="AA2499" t="str">
        <f t="shared" si="165"/>
        <v/>
      </c>
      <c r="AC2499" s="7"/>
      <c r="AD2499" t="s">
        <v>9223</v>
      </c>
      <c r="AE2499">
        <f t="shared" si="166"/>
        <v>0</v>
      </c>
      <c r="AG2499" s="2"/>
      <c r="AI2499" s="7"/>
    </row>
    <row r="2500" spans="1:49" ht="11" customHeight="1" outlineLevel="1" x14ac:dyDescent="0.25">
      <c r="A2500" t="s">
        <v>1233</v>
      </c>
      <c r="C2500" s="2" t="s">
        <v>11983</v>
      </c>
      <c r="D2500" s="2" t="s">
        <v>9596</v>
      </c>
      <c r="E2500" s="7">
        <v>2011</v>
      </c>
      <c r="F2500" s="5" t="s">
        <v>9593</v>
      </c>
      <c r="H2500" s="5"/>
      <c r="I2500" s="6" t="s">
        <v>7554</v>
      </c>
      <c r="J2500" s="6" t="s">
        <v>7554</v>
      </c>
      <c r="K2500" s="17">
        <v>7</v>
      </c>
      <c r="L2500" s="17" t="s">
        <v>7730</v>
      </c>
      <c r="M2500" s="9">
        <v>1.65</v>
      </c>
      <c r="N2500" s="9"/>
      <c r="O2500" s="21"/>
      <c r="Q2500" s="29"/>
      <c r="U2500" s="17"/>
      <c r="V2500" s="2"/>
      <c r="Y2500" t="str">
        <f t="shared" si="164"/>
        <v/>
      </c>
      <c r="AA2500">
        <f t="shared" si="165"/>
        <v>1</v>
      </c>
      <c r="AC2500" s="7"/>
      <c r="AD2500" t="s">
        <v>7554</v>
      </c>
      <c r="AE2500">
        <f t="shared" si="166"/>
        <v>0</v>
      </c>
      <c r="AG2500" s="2"/>
      <c r="AI2500" s="7"/>
    </row>
    <row r="2501" spans="1:49" ht="11" customHeight="1" outlineLevel="1" x14ac:dyDescent="0.25">
      <c r="A2501" t="s">
        <v>1233</v>
      </c>
      <c r="C2501" s="2" t="s">
        <v>11983</v>
      </c>
      <c r="D2501" s="2">
        <v>2932</v>
      </c>
      <c r="E2501" s="7">
        <v>2011</v>
      </c>
      <c r="F2501" s="5" t="s">
        <v>9594</v>
      </c>
      <c r="H2501" s="5"/>
      <c r="I2501" s="6" t="s">
        <v>9223</v>
      </c>
      <c r="J2501" s="6" t="s">
        <v>7554</v>
      </c>
      <c r="K2501" s="17">
        <v>7</v>
      </c>
      <c r="L2501" s="17" t="s">
        <v>20076</v>
      </c>
      <c r="M2501" s="9"/>
      <c r="N2501" s="9"/>
      <c r="O2501" s="21"/>
      <c r="Q2501" s="29"/>
      <c r="U2501" s="17"/>
      <c r="V2501" s="2"/>
      <c r="Y2501" t="str">
        <f t="shared" si="164"/>
        <v/>
      </c>
      <c r="AA2501" t="str">
        <f t="shared" si="165"/>
        <v/>
      </c>
      <c r="AC2501" s="7"/>
      <c r="AD2501" t="s">
        <v>9223</v>
      </c>
      <c r="AE2501">
        <f t="shared" si="166"/>
        <v>0</v>
      </c>
      <c r="AG2501" s="2"/>
      <c r="AI2501" s="7"/>
    </row>
    <row r="2502" spans="1:49" ht="11" customHeight="1" outlineLevel="1" x14ac:dyDescent="0.25">
      <c r="A2502" t="s">
        <v>1233</v>
      </c>
      <c r="C2502" s="2" t="s">
        <v>11983</v>
      </c>
      <c r="D2502" s="2" t="s">
        <v>9597</v>
      </c>
      <c r="E2502" s="7">
        <v>2011</v>
      </c>
      <c r="F2502" s="5" t="s">
        <v>9595</v>
      </c>
      <c r="H2502" s="5"/>
      <c r="I2502" s="6" t="s">
        <v>7554</v>
      </c>
      <c r="J2502" s="6" t="s">
        <v>7554</v>
      </c>
      <c r="K2502" s="17">
        <v>7</v>
      </c>
      <c r="L2502" s="17" t="s">
        <v>7730</v>
      </c>
      <c r="M2502" s="9">
        <v>1.65</v>
      </c>
      <c r="N2502" s="9"/>
      <c r="O2502" s="21"/>
      <c r="Q2502" s="29"/>
      <c r="U2502" s="17"/>
      <c r="V2502" s="2"/>
      <c r="Y2502" t="str">
        <f t="shared" si="164"/>
        <v/>
      </c>
      <c r="AA2502">
        <f t="shared" si="165"/>
        <v>1</v>
      </c>
      <c r="AC2502" s="7"/>
      <c r="AD2502" t="s">
        <v>7554</v>
      </c>
      <c r="AE2502">
        <f t="shared" si="166"/>
        <v>0</v>
      </c>
      <c r="AG2502" s="2"/>
      <c r="AI2502" s="7"/>
    </row>
    <row r="2503" spans="1:49" ht="11" customHeight="1" x14ac:dyDescent="0.25">
      <c r="A2503" t="s">
        <v>9703</v>
      </c>
      <c r="B2503" t="s">
        <v>12000</v>
      </c>
      <c r="C2503" s="2" t="s">
        <v>11983</v>
      </c>
      <c r="E2503" s="7"/>
      <c r="F2503" s="5"/>
      <c r="H2503" s="5"/>
      <c r="I2503" s="6"/>
      <c r="J2503" s="6"/>
      <c r="K2503" s="17"/>
      <c r="L2503" s="17"/>
      <c r="M2503" s="9"/>
      <c r="N2503" s="9">
        <f>SUM(M2504:M2621)</f>
        <v>171.7</v>
      </c>
      <c r="O2503" s="21">
        <v>2435</v>
      </c>
      <c r="P2503">
        <f>COUNTIF(L2504:L2621,"*")</f>
        <v>118</v>
      </c>
      <c r="Q2503" s="29">
        <f>P2503/O2503</f>
        <v>4.8459958932238194E-2</v>
      </c>
      <c r="R2503">
        <f>COUNTIF(L2504:L2621,"Y")+COUNTIF(L2504:L2621,"S")</f>
        <v>47</v>
      </c>
      <c r="U2503" s="17" t="s">
        <v>7730</v>
      </c>
      <c r="V2503" s="2"/>
      <c r="W2503" t="s">
        <v>18642</v>
      </c>
      <c r="Y2503" t="str">
        <f t="shared" si="164"/>
        <v/>
      </c>
      <c r="AA2503" t="str">
        <f t="shared" si="165"/>
        <v/>
      </c>
      <c r="AC2503" s="7"/>
      <c r="AF2503">
        <f>COUNTIF(AE2504:AE2621,"1")</f>
        <v>0</v>
      </c>
      <c r="AG2503" s="2"/>
      <c r="AI2503" s="7"/>
      <c r="AJ2503">
        <f>COUNTIF($K2504:$K2621,"1")-COUNTIFS($K2504:$K2621,"1",$L2504:$L2621,"V")</f>
        <v>25</v>
      </c>
      <c r="AK2503">
        <f>COUNTIFS($K2504:$K2621,"1",$L2504:$L2621,"Y")+COUNTIFS($K2504:$K2621,"1",$L2504:$L2621,"s")</f>
        <v>17</v>
      </c>
      <c r="AL2503">
        <f>COUNTIF($K2504:$K2621,"2")-COUNTIFS($K2504:$K2621,"2",$L2504:$L2621,"V")</f>
        <v>0</v>
      </c>
      <c r="AM2503">
        <f>COUNTIFS($K2504:$K2621,"2",$L2504:$L2621,"Y")+COUNTIFS($K2504:$K2621,"2",$L2504:$L2621,"s")</f>
        <v>0</v>
      </c>
      <c r="AN2503">
        <f>COUNTIF($K2504:$K2621,"3")-COUNTIFS($K2504:$K2621,"3",$L2504:$L2621,"V")</f>
        <v>2</v>
      </c>
      <c r="AO2503">
        <f>COUNTIFS($K2504:$K2621,"3",$L2504:$L2621,"Y")+COUNTIFS($K2504:$K2621,"3",$L2504:$L2621,"s")</f>
        <v>2</v>
      </c>
      <c r="AP2503">
        <f>COUNTIF($K2504:$K2621,"4")-COUNTIFS($K2504:$K2621,"4",$L2504:$L2621,"V")</f>
        <v>0</v>
      </c>
      <c r="AQ2503">
        <f>COUNTIFS($K2504:$K2621,"4",$L2504:$L2621,"Y")+COUNTIFS($K2504:$K2621,"4",$L2504:$L2621,"s")</f>
        <v>0</v>
      </c>
      <c r="AR2503">
        <f>COUNTIF($K2504:$K2621,"5")-COUNTIFS($K2504:$K2621,"5",$L2504:$L2621,"V")</f>
        <v>3</v>
      </c>
      <c r="AS2503">
        <f>COUNTIFS($K2504:$K2621,"5",$L2504:$L2621,"Y")+COUNTIFS($K2504:$K2621,"5",$L2504:$L2621,"s")</f>
        <v>3</v>
      </c>
      <c r="AT2503">
        <f>COUNTIF($K2504:$K2621,"6")-COUNTIFS($K2504:$K2621,"6",$L2504:$L2621,"V")</f>
        <v>0</v>
      </c>
      <c r="AU2503">
        <f>COUNTIFS($K2504:$K2621,"6",$L2504:$L2621,"Y")+COUNTIFS($K2504:$K2621,"6",$L2504:$L2621,"s")</f>
        <v>0</v>
      </c>
      <c r="AV2503">
        <f>COUNTIF($K2504:$K2621,"7")-COUNTIFS($K2504:$K2621,"7",$L2504:$L2621,"V")</f>
        <v>88</v>
      </c>
      <c r="AW2503">
        <f>COUNTIFS($K2504:$K2621,"7",$L2504:$L2621,"Y")+COUNTIFS($K2504:$K2621,"7",$L2504:$L2621,"s")</f>
        <v>25</v>
      </c>
    </row>
    <row r="2504" spans="1:49" ht="11" customHeight="1" outlineLevel="1" x14ac:dyDescent="0.25">
      <c r="A2504" t="s">
        <v>10676</v>
      </c>
      <c r="C2504" s="2" t="s">
        <v>11983</v>
      </c>
      <c r="D2504" s="2">
        <v>591</v>
      </c>
      <c r="E2504" s="7">
        <v>1979</v>
      </c>
      <c r="F2504" s="5" t="s">
        <v>5964</v>
      </c>
      <c r="H2504" s="5" t="s">
        <v>5398</v>
      </c>
      <c r="I2504" s="6" t="s">
        <v>9607</v>
      </c>
      <c r="J2504" s="6" t="s">
        <v>17980</v>
      </c>
      <c r="K2504" s="17">
        <v>7</v>
      </c>
      <c r="L2504" s="17" t="s">
        <v>7730</v>
      </c>
      <c r="M2504" s="9">
        <v>0.3</v>
      </c>
      <c r="N2504" s="9"/>
      <c r="O2504" s="21"/>
      <c r="Q2504" s="29"/>
      <c r="U2504" s="17"/>
      <c r="V2504" s="2"/>
      <c r="Y2504" t="str">
        <f t="shared" si="164"/>
        <v/>
      </c>
      <c r="AA2504" t="str">
        <f t="shared" si="165"/>
        <v/>
      </c>
      <c r="AC2504" s="7"/>
      <c r="AD2504" t="s">
        <v>9607</v>
      </c>
      <c r="AE2504">
        <f t="shared" ref="AE2504:AE2535" si="167">COUNTIF(I2504,"*Fuji*")</f>
        <v>0</v>
      </c>
      <c r="AG2504" s="2"/>
      <c r="AI2504" s="7"/>
    </row>
    <row r="2505" spans="1:49" ht="11" customHeight="1" outlineLevel="1" x14ac:dyDescent="0.25">
      <c r="A2505" t="s">
        <v>10676</v>
      </c>
      <c r="C2505" s="2" t="s">
        <v>11983</v>
      </c>
      <c r="D2505" s="2" t="s">
        <v>11870</v>
      </c>
      <c r="E2505" s="7">
        <v>1979</v>
      </c>
      <c r="F2505" s="5" t="s">
        <v>10260</v>
      </c>
      <c r="H2505" s="5" t="s">
        <v>5398</v>
      </c>
      <c r="I2505" s="6" t="s">
        <v>9607</v>
      </c>
      <c r="J2505" s="6" t="s">
        <v>17980</v>
      </c>
      <c r="K2505" s="17">
        <v>7</v>
      </c>
      <c r="L2505" s="17" t="s">
        <v>7730</v>
      </c>
      <c r="M2505" s="9">
        <v>3.2</v>
      </c>
      <c r="N2505" s="9"/>
      <c r="O2505" s="21"/>
      <c r="Q2505" s="29"/>
      <c r="U2505" s="17"/>
      <c r="V2505" s="2"/>
      <c r="Y2505" t="str">
        <f t="shared" si="164"/>
        <v/>
      </c>
      <c r="AA2505">
        <f t="shared" si="165"/>
        <v>1</v>
      </c>
      <c r="AC2505" s="7"/>
      <c r="AD2505" t="s">
        <v>9607</v>
      </c>
      <c r="AE2505">
        <f t="shared" si="167"/>
        <v>0</v>
      </c>
      <c r="AG2505" s="2"/>
      <c r="AI2505" s="7"/>
    </row>
    <row r="2506" spans="1:49" ht="11" customHeight="1" outlineLevel="1" x14ac:dyDescent="0.25">
      <c r="A2506" t="s">
        <v>10676</v>
      </c>
      <c r="C2506" s="2" t="s">
        <v>11983</v>
      </c>
      <c r="D2506" s="2">
        <v>802</v>
      </c>
      <c r="E2506" s="7">
        <v>1983</v>
      </c>
      <c r="F2506" s="5" t="s">
        <v>5273</v>
      </c>
      <c r="H2506" s="5" t="s">
        <v>5398</v>
      </c>
      <c r="I2506" s="6" t="s">
        <v>9366</v>
      </c>
      <c r="J2506" s="6" t="s">
        <v>7554</v>
      </c>
      <c r="K2506" s="17">
        <v>7</v>
      </c>
      <c r="L2506" s="17" t="s">
        <v>7730</v>
      </c>
      <c r="M2506" s="9">
        <v>0.2</v>
      </c>
      <c r="N2506" s="9"/>
      <c r="O2506" s="21"/>
      <c r="Q2506" s="29"/>
      <c r="U2506" s="17"/>
      <c r="V2506" s="2"/>
      <c r="Y2506" t="str">
        <f t="shared" si="164"/>
        <v/>
      </c>
      <c r="AA2506" t="str">
        <f t="shared" si="165"/>
        <v/>
      </c>
      <c r="AC2506" s="7"/>
      <c r="AD2506" t="s">
        <v>9366</v>
      </c>
      <c r="AE2506">
        <f t="shared" si="167"/>
        <v>0</v>
      </c>
      <c r="AG2506" s="2"/>
      <c r="AI2506" s="7"/>
    </row>
    <row r="2507" spans="1:49" ht="11" customHeight="1" outlineLevel="1" x14ac:dyDescent="0.25">
      <c r="A2507" t="s">
        <v>10676</v>
      </c>
      <c r="C2507" s="2" t="s">
        <v>11983</v>
      </c>
      <c r="D2507" s="2">
        <v>803</v>
      </c>
      <c r="E2507" s="7">
        <v>1983</v>
      </c>
      <c r="F2507" s="5" t="s">
        <v>6503</v>
      </c>
      <c r="H2507" s="5" t="s">
        <v>5398</v>
      </c>
      <c r="I2507" s="6" t="s">
        <v>8352</v>
      </c>
      <c r="J2507" s="6" t="s">
        <v>7554</v>
      </c>
      <c r="K2507" s="17">
        <v>7</v>
      </c>
      <c r="L2507" s="17" t="s">
        <v>7732</v>
      </c>
      <c r="M2507" s="9"/>
      <c r="N2507" s="9"/>
      <c r="O2507" s="21"/>
      <c r="Q2507" s="29"/>
      <c r="U2507" s="17"/>
      <c r="V2507" s="2"/>
      <c r="Y2507" t="str">
        <f t="shared" si="164"/>
        <v/>
      </c>
      <c r="AA2507" t="str">
        <f t="shared" si="165"/>
        <v/>
      </c>
      <c r="AC2507" s="7"/>
      <c r="AD2507" t="s">
        <v>8352</v>
      </c>
      <c r="AE2507">
        <f t="shared" si="167"/>
        <v>0</v>
      </c>
      <c r="AG2507" s="2"/>
      <c r="AI2507" s="7"/>
    </row>
    <row r="2508" spans="1:49" ht="11" customHeight="1" outlineLevel="1" x14ac:dyDescent="0.25">
      <c r="A2508" t="s">
        <v>10676</v>
      </c>
      <c r="C2508" s="2" t="s">
        <v>11983</v>
      </c>
      <c r="D2508" s="2">
        <v>804</v>
      </c>
      <c r="E2508" s="7">
        <v>1983</v>
      </c>
      <c r="F2508" s="5" t="s">
        <v>9608</v>
      </c>
      <c r="H2508" s="5" t="s">
        <v>5398</v>
      </c>
      <c r="I2508" s="6" t="s">
        <v>9602</v>
      </c>
      <c r="J2508" s="6" t="s">
        <v>7554</v>
      </c>
      <c r="K2508" s="17">
        <v>7</v>
      </c>
      <c r="L2508" s="17" t="s">
        <v>7732</v>
      </c>
      <c r="M2508" s="9"/>
      <c r="N2508" s="9"/>
      <c r="O2508" s="21"/>
      <c r="Q2508" s="29"/>
      <c r="U2508" s="17"/>
      <c r="V2508" s="2"/>
      <c r="Y2508" t="str">
        <f t="shared" si="164"/>
        <v/>
      </c>
      <c r="AA2508" t="str">
        <f t="shared" si="165"/>
        <v/>
      </c>
      <c r="AC2508" s="7"/>
      <c r="AD2508" t="s">
        <v>9602</v>
      </c>
      <c r="AE2508">
        <f t="shared" si="167"/>
        <v>0</v>
      </c>
      <c r="AG2508" s="2"/>
      <c r="AI2508" s="7"/>
    </row>
    <row r="2509" spans="1:49" ht="11" customHeight="1" outlineLevel="1" x14ac:dyDescent="0.25">
      <c r="A2509" t="s">
        <v>10676</v>
      </c>
      <c r="C2509" s="2" t="s">
        <v>11983</v>
      </c>
      <c r="D2509" s="2">
        <v>805</v>
      </c>
      <c r="E2509" s="7">
        <v>1983</v>
      </c>
      <c r="F2509" s="5" t="s">
        <v>9609</v>
      </c>
      <c r="H2509" s="5" t="s">
        <v>5398</v>
      </c>
      <c r="I2509" s="6" t="s">
        <v>9603</v>
      </c>
      <c r="J2509" s="6" t="s">
        <v>7554</v>
      </c>
      <c r="K2509" s="17">
        <v>7</v>
      </c>
      <c r="L2509" s="17" t="s">
        <v>7732</v>
      </c>
      <c r="M2509" s="9"/>
      <c r="N2509" s="9"/>
      <c r="O2509" s="21"/>
      <c r="Q2509" s="29"/>
      <c r="U2509" s="17"/>
      <c r="V2509" s="2"/>
      <c r="Y2509" t="str">
        <f t="shared" si="164"/>
        <v/>
      </c>
      <c r="AA2509" t="str">
        <f t="shared" si="165"/>
        <v/>
      </c>
      <c r="AC2509" s="7"/>
      <c r="AD2509" t="s">
        <v>9603</v>
      </c>
      <c r="AE2509">
        <f t="shared" si="167"/>
        <v>0</v>
      </c>
      <c r="AG2509" s="2"/>
      <c r="AI2509" s="7"/>
    </row>
    <row r="2510" spans="1:49" ht="11" customHeight="1" outlineLevel="1" x14ac:dyDescent="0.25">
      <c r="A2510" t="s">
        <v>10676</v>
      </c>
      <c r="C2510" s="2" t="s">
        <v>11983</v>
      </c>
      <c r="D2510" s="2">
        <v>806</v>
      </c>
      <c r="E2510" s="7">
        <v>1983</v>
      </c>
      <c r="F2510" s="5" t="s">
        <v>9610</v>
      </c>
      <c r="H2510" s="5" t="s">
        <v>5398</v>
      </c>
      <c r="I2510" s="6" t="s">
        <v>9604</v>
      </c>
      <c r="J2510" s="6" t="s">
        <v>7554</v>
      </c>
      <c r="K2510" s="17">
        <v>7</v>
      </c>
      <c r="L2510" s="17" t="s">
        <v>7732</v>
      </c>
      <c r="M2510" s="9"/>
      <c r="N2510" s="9"/>
      <c r="O2510" s="21"/>
      <c r="Q2510" s="29"/>
      <c r="U2510" s="17"/>
      <c r="V2510" s="2"/>
      <c r="Y2510" t="str">
        <f t="shared" si="164"/>
        <v/>
      </c>
      <c r="AA2510" t="str">
        <f t="shared" si="165"/>
        <v/>
      </c>
      <c r="AC2510" s="7"/>
      <c r="AD2510" t="s">
        <v>9604</v>
      </c>
      <c r="AE2510">
        <f t="shared" si="167"/>
        <v>0</v>
      </c>
      <c r="AG2510" s="2"/>
      <c r="AI2510" s="7"/>
    </row>
    <row r="2511" spans="1:49" ht="11" customHeight="1" outlineLevel="1" x14ac:dyDescent="0.25">
      <c r="A2511" t="s">
        <v>10676</v>
      </c>
      <c r="C2511" s="2" t="s">
        <v>11983</v>
      </c>
      <c r="D2511" s="2">
        <v>807</v>
      </c>
      <c r="E2511" s="7">
        <v>1983</v>
      </c>
      <c r="F2511" s="5" t="s">
        <v>9611</v>
      </c>
      <c r="H2511" s="5" t="s">
        <v>5398</v>
      </c>
      <c r="I2511" s="6" t="s">
        <v>9415</v>
      </c>
      <c r="J2511" s="6" t="s">
        <v>7554</v>
      </c>
      <c r="K2511" s="17">
        <v>7</v>
      </c>
      <c r="L2511" s="17" t="s">
        <v>7732</v>
      </c>
      <c r="M2511" s="9"/>
      <c r="N2511" s="9"/>
      <c r="O2511" s="21"/>
      <c r="Q2511" s="29"/>
      <c r="U2511" s="17"/>
      <c r="V2511" s="2"/>
      <c r="Y2511" t="str">
        <f t="shared" ref="Y2511:Y2574" si="168">IF(COUNTIF(F2511,"*fdc*"),1,"")</f>
        <v/>
      </c>
      <c r="AA2511" t="str">
        <f t="shared" ref="AA2511:AA2574" si="169">IF(COUNTIF(F2511,"*s/s*"),1,"")</f>
        <v/>
      </c>
      <c r="AC2511" s="7"/>
      <c r="AD2511" t="s">
        <v>9415</v>
      </c>
      <c r="AE2511">
        <f t="shared" si="167"/>
        <v>0</v>
      </c>
      <c r="AG2511" s="2"/>
      <c r="AI2511" s="7"/>
    </row>
    <row r="2512" spans="1:49" ht="11" customHeight="1" outlineLevel="1" x14ac:dyDescent="0.25">
      <c r="A2512" t="s">
        <v>10676</v>
      </c>
      <c r="C2512" s="2" t="s">
        <v>11983</v>
      </c>
      <c r="D2512" s="2">
        <v>808</v>
      </c>
      <c r="E2512" s="7">
        <v>1983</v>
      </c>
      <c r="F2512" s="5" t="s">
        <v>9612</v>
      </c>
      <c r="H2512" s="5" t="s">
        <v>5398</v>
      </c>
      <c r="I2512" s="6" t="s">
        <v>9605</v>
      </c>
      <c r="J2512" s="6" t="s">
        <v>7554</v>
      </c>
      <c r="K2512" s="17">
        <v>7</v>
      </c>
      <c r="L2512" s="17" t="s">
        <v>7732</v>
      </c>
      <c r="M2512" s="9"/>
      <c r="N2512" s="9"/>
      <c r="O2512" s="21"/>
      <c r="Q2512" s="29"/>
      <c r="U2512" s="17"/>
      <c r="V2512" s="2"/>
      <c r="Y2512" t="str">
        <f t="shared" si="168"/>
        <v/>
      </c>
      <c r="AA2512" t="str">
        <f t="shared" si="169"/>
        <v/>
      </c>
      <c r="AC2512" s="7"/>
      <c r="AD2512" t="s">
        <v>9605</v>
      </c>
      <c r="AE2512">
        <f t="shared" si="167"/>
        <v>0</v>
      </c>
      <c r="AG2512" s="2"/>
      <c r="AI2512" s="7"/>
    </row>
    <row r="2513" spans="1:35" ht="11" customHeight="1" outlineLevel="1" collapsed="1" x14ac:dyDescent="0.25">
      <c r="A2513" t="s">
        <v>10676</v>
      </c>
      <c r="C2513" s="2" t="s">
        <v>11983</v>
      </c>
      <c r="D2513" s="2">
        <v>809</v>
      </c>
      <c r="E2513" s="7">
        <v>1983</v>
      </c>
      <c r="F2513" s="5" t="s">
        <v>9613</v>
      </c>
      <c r="H2513" s="5" t="s">
        <v>5398</v>
      </c>
      <c r="I2513" s="6" t="s">
        <v>9606</v>
      </c>
      <c r="J2513" s="6" t="s">
        <v>7554</v>
      </c>
      <c r="K2513" s="17">
        <v>7</v>
      </c>
      <c r="L2513" s="17" t="s">
        <v>7732</v>
      </c>
      <c r="M2513" s="9"/>
      <c r="N2513" s="9"/>
      <c r="O2513" s="21"/>
      <c r="Q2513" s="29"/>
      <c r="U2513" s="17"/>
      <c r="V2513" s="2"/>
      <c r="Y2513" t="str">
        <f t="shared" si="168"/>
        <v/>
      </c>
      <c r="AA2513" t="str">
        <f t="shared" si="169"/>
        <v/>
      </c>
      <c r="AC2513" s="7"/>
      <c r="AD2513" t="s">
        <v>9606</v>
      </c>
      <c r="AE2513">
        <f t="shared" si="167"/>
        <v>0</v>
      </c>
      <c r="AG2513" s="2"/>
      <c r="AI2513" s="7"/>
    </row>
    <row r="2514" spans="1:35" ht="11" customHeight="1" outlineLevel="1" x14ac:dyDescent="0.25">
      <c r="A2514" t="s">
        <v>10676</v>
      </c>
      <c r="C2514" s="2" t="s">
        <v>11983</v>
      </c>
      <c r="D2514" s="2">
        <v>810</v>
      </c>
      <c r="E2514" s="7">
        <v>1983</v>
      </c>
      <c r="F2514" s="5" t="s">
        <v>9614</v>
      </c>
      <c r="H2514" s="5" t="s">
        <v>5398</v>
      </c>
      <c r="I2514" s="6" t="s">
        <v>9607</v>
      </c>
      <c r="J2514" s="6" t="s">
        <v>7554</v>
      </c>
      <c r="K2514" s="17">
        <v>7</v>
      </c>
      <c r="L2514" s="17" t="s">
        <v>20076</v>
      </c>
      <c r="M2514" s="9"/>
      <c r="N2514" s="9"/>
      <c r="O2514" s="21"/>
      <c r="Q2514" s="29"/>
      <c r="U2514" s="17"/>
      <c r="V2514" s="2"/>
      <c r="Y2514" t="str">
        <f t="shared" si="168"/>
        <v/>
      </c>
      <c r="AA2514" t="str">
        <f t="shared" si="169"/>
        <v/>
      </c>
      <c r="AC2514" s="7"/>
      <c r="AD2514" t="s">
        <v>9607</v>
      </c>
      <c r="AE2514">
        <f t="shared" si="167"/>
        <v>0</v>
      </c>
      <c r="AG2514" s="2"/>
      <c r="AI2514" s="7"/>
    </row>
    <row r="2515" spans="1:35" ht="11" customHeight="1" outlineLevel="1" x14ac:dyDescent="0.25">
      <c r="A2515" t="s">
        <v>10676</v>
      </c>
      <c r="C2515" s="2" t="s">
        <v>11983</v>
      </c>
      <c r="D2515" s="2" t="s">
        <v>9601</v>
      </c>
      <c r="E2515" s="7">
        <v>1983</v>
      </c>
      <c r="F2515" s="5" t="s">
        <v>9614</v>
      </c>
      <c r="H2515" s="5" t="s">
        <v>5398</v>
      </c>
      <c r="I2515" s="6" t="s">
        <v>9607</v>
      </c>
      <c r="J2515" s="6" t="s">
        <v>7554</v>
      </c>
      <c r="K2515" s="17">
        <v>7</v>
      </c>
      <c r="L2515" s="17" t="s">
        <v>7730</v>
      </c>
      <c r="M2515" s="9">
        <v>3.8</v>
      </c>
      <c r="N2515" s="9"/>
      <c r="O2515" s="21"/>
      <c r="Q2515" s="29"/>
      <c r="U2515" s="17"/>
      <c r="V2515" s="2"/>
      <c r="Y2515" t="str">
        <f t="shared" si="168"/>
        <v/>
      </c>
      <c r="AA2515" t="str">
        <f t="shared" si="169"/>
        <v/>
      </c>
      <c r="AC2515" s="7"/>
      <c r="AD2515" t="s">
        <v>9607</v>
      </c>
      <c r="AE2515">
        <f t="shared" si="167"/>
        <v>0</v>
      </c>
      <c r="AG2515" s="2"/>
      <c r="AI2515" s="7"/>
    </row>
    <row r="2516" spans="1:35" ht="11" customHeight="1" outlineLevel="1" x14ac:dyDescent="0.25">
      <c r="A2516" t="s">
        <v>10676</v>
      </c>
      <c r="C2516" s="2" t="s">
        <v>11983</v>
      </c>
      <c r="D2516" s="2">
        <v>1024</v>
      </c>
      <c r="E2516" s="7">
        <v>1990</v>
      </c>
      <c r="F2516" s="5" t="s">
        <v>9616</v>
      </c>
      <c r="H2516" s="5" t="s">
        <v>5398</v>
      </c>
      <c r="I2516" s="6" t="s">
        <v>9366</v>
      </c>
      <c r="J2516" s="6" t="s">
        <v>9615</v>
      </c>
      <c r="K2516" s="17">
        <v>7</v>
      </c>
      <c r="L2516" s="17" t="s">
        <v>7730</v>
      </c>
      <c r="M2516" s="9">
        <v>6.6</v>
      </c>
      <c r="N2516" s="9"/>
      <c r="O2516" s="21"/>
      <c r="Q2516" s="29"/>
      <c r="U2516" s="17"/>
      <c r="V2516" s="2"/>
      <c r="Y2516" t="str">
        <f t="shared" si="168"/>
        <v/>
      </c>
      <c r="AA2516" t="str">
        <f t="shared" si="169"/>
        <v/>
      </c>
      <c r="AC2516" s="7"/>
      <c r="AD2516" t="s">
        <v>9366</v>
      </c>
      <c r="AE2516">
        <f t="shared" si="167"/>
        <v>0</v>
      </c>
      <c r="AG2516" s="2"/>
      <c r="AI2516" s="7"/>
    </row>
    <row r="2517" spans="1:35" ht="11" customHeight="1" outlineLevel="1" x14ac:dyDescent="0.25">
      <c r="A2517" t="s">
        <v>10676</v>
      </c>
      <c r="C2517" s="2" t="s">
        <v>11983</v>
      </c>
      <c r="D2517" s="2">
        <v>1027</v>
      </c>
      <c r="E2517" s="7">
        <v>1990</v>
      </c>
      <c r="F2517" s="5" t="s">
        <v>9618</v>
      </c>
      <c r="H2517" s="5" t="s">
        <v>5398</v>
      </c>
      <c r="I2517" s="6" t="s">
        <v>8352</v>
      </c>
      <c r="J2517" s="6" t="s">
        <v>9615</v>
      </c>
      <c r="K2517" s="17">
        <v>7</v>
      </c>
      <c r="L2517" s="17" t="s">
        <v>7732</v>
      </c>
      <c r="M2517" s="9"/>
      <c r="N2517" s="9"/>
      <c r="O2517" s="21"/>
      <c r="Q2517" s="29"/>
      <c r="U2517" s="17"/>
      <c r="V2517" s="2"/>
      <c r="Y2517" t="str">
        <f t="shared" si="168"/>
        <v/>
      </c>
      <c r="AA2517" t="str">
        <f t="shared" si="169"/>
        <v/>
      </c>
      <c r="AC2517" s="7"/>
      <c r="AD2517" t="s">
        <v>8352</v>
      </c>
      <c r="AE2517">
        <f t="shared" si="167"/>
        <v>0</v>
      </c>
      <c r="AG2517" s="2"/>
      <c r="AI2517" s="7"/>
    </row>
    <row r="2518" spans="1:35" ht="11" customHeight="1" outlineLevel="1" x14ac:dyDescent="0.25">
      <c r="A2518" t="s">
        <v>10676</v>
      </c>
      <c r="C2518" s="2" t="s">
        <v>11983</v>
      </c>
      <c r="D2518" s="2">
        <v>1031</v>
      </c>
      <c r="E2518" s="7">
        <v>1990</v>
      </c>
      <c r="F2518" s="5" t="s">
        <v>9617</v>
      </c>
      <c r="H2518" s="5" t="s">
        <v>5398</v>
      </c>
      <c r="I2518" s="6" t="s">
        <v>9602</v>
      </c>
      <c r="J2518" s="6" t="s">
        <v>9615</v>
      </c>
      <c r="K2518" s="17">
        <v>7</v>
      </c>
      <c r="L2518" s="17" t="s">
        <v>7732</v>
      </c>
      <c r="M2518" s="9"/>
      <c r="N2518" s="9"/>
      <c r="O2518" s="21"/>
      <c r="Q2518" s="29"/>
      <c r="U2518" s="17"/>
      <c r="V2518" s="2"/>
      <c r="Y2518" t="str">
        <f t="shared" si="168"/>
        <v/>
      </c>
      <c r="AA2518" t="str">
        <f t="shared" si="169"/>
        <v/>
      </c>
      <c r="AC2518" s="7"/>
      <c r="AD2518" t="s">
        <v>9602</v>
      </c>
      <c r="AE2518">
        <f t="shared" si="167"/>
        <v>0</v>
      </c>
      <c r="AG2518" s="2"/>
      <c r="AI2518" s="7"/>
    </row>
    <row r="2519" spans="1:35" ht="11" customHeight="1" outlineLevel="1" x14ac:dyDescent="0.25">
      <c r="A2519" t="s">
        <v>10676</v>
      </c>
      <c r="C2519" s="2" t="s">
        <v>11983</v>
      </c>
      <c r="D2519" s="2">
        <v>1039</v>
      </c>
      <c r="E2519" s="7">
        <v>1990</v>
      </c>
      <c r="F2519" s="5" t="s">
        <v>9718</v>
      </c>
      <c r="H2519" s="5" t="s">
        <v>5398</v>
      </c>
      <c r="I2519" s="6" t="s">
        <v>464</v>
      </c>
      <c r="J2519" s="6" t="s">
        <v>9619</v>
      </c>
      <c r="K2519" s="17">
        <v>5</v>
      </c>
      <c r="L2519" s="17" t="s">
        <v>7730</v>
      </c>
      <c r="M2519" s="9">
        <v>1.4</v>
      </c>
      <c r="N2519" s="9"/>
      <c r="O2519" s="21"/>
      <c r="Q2519" s="29"/>
      <c r="U2519" s="17"/>
      <c r="V2519" s="2"/>
      <c r="Y2519" t="str">
        <f t="shared" si="168"/>
        <v/>
      </c>
      <c r="AA2519" t="str">
        <f t="shared" si="169"/>
        <v/>
      </c>
      <c r="AC2519" s="7"/>
      <c r="AD2519" t="s">
        <v>464</v>
      </c>
      <c r="AE2519">
        <f t="shared" si="167"/>
        <v>0</v>
      </c>
      <c r="AG2519" s="2"/>
      <c r="AI2519" s="7"/>
    </row>
    <row r="2520" spans="1:35" ht="11" customHeight="1" outlineLevel="1" x14ac:dyDescent="0.25">
      <c r="A2520" t="s">
        <v>10676</v>
      </c>
      <c r="C2520" s="2" t="s">
        <v>11983</v>
      </c>
      <c r="D2520" s="2">
        <v>1040</v>
      </c>
      <c r="E2520" s="7">
        <v>1990</v>
      </c>
      <c r="F2520" s="5" t="s">
        <v>5746</v>
      </c>
      <c r="H2520" s="5" t="s">
        <v>5398</v>
      </c>
      <c r="I2520" s="6" t="s">
        <v>9620</v>
      </c>
      <c r="J2520" s="6" t="s">
        <v>9619</v>
      </c>
      <c r="K2520" s="17">
        <v>1</v>
      </c>
      <c r="L2520" s="17" t="s">
        <v>7730</v>
      </c>
      <c r="M2520" s="9">
        <v>1.4</v>
      </c>
      <c r="N2520" s="9"/>
      <c r="O2520" s="21"/>
      <c r="Q2520" s="29"/>
      <c r="T2520">
        <v>1</v>
      </c>
      <c r="U2520" s="17"/>
      <c r="V2520" s="2">
        <v>1256</v>
      </c>
      <c r="Y2520" t="str">
        <f t="shared" si="168"/>
        <v/>
      </c>
      <c r="AA2520" t="str">
        <f t="shared" si="169"/>
        <v/>
      </c>
      <c r="AC2520" s="7"/>
      <c r="AD2520" t="s">
        <v>9620</v>
      </c>
      <c r="AE2520">
        <f t="shared" si="167"/>
        <v>0</v>
      </c>
      <c r="AG2520" s="2"/>
      <c r="AI2520" s="7"/>
    </row>
    <row r="2521" spans="1:35" ht="11" customHeight="1" outlineLevel="1" x14ac:dyDescent="0.25">
      <c r="A2521" t="s">
        <v>10676</v>
      </c>
      <c r="C2521" s="2" t="s">
        <v>11983</v>
      </c>
      <c r="D2521" s="2" t="s">
        <v>4062</v>
      </c>
      <c r="E2521" s="7">
        <v>1992</v>
      </c>
      <c r="F2521" s="5" t="s">
        <v>20624</v>
      </c>
      <c r="H2521" s="5" t="s">
        <v>5398</v>
      </c>
      <c r="I2521" s="6" t="s">
        <v>464</v>
      </c>
      <c r="J2521" s="6" t="s">
        <v>9619</v>
      </c>
      <c r="K2521" s="17">
        <v>5</v>
      </c>
      <c r="L2521" s="17" t="s">
        <v>7730</v>
      </c>
      <c r="M2521" s="9">
        <v>1.4</v>
      </c>
      <c r="N2521" s="9"/>
      <c r="O2521" s="21"/>
      <c r="Q2521" s="29"/>
      <c r="U2521" s="17"/>
      <c r="V2521" s="2"/>
      <c r="Y2521" t="str">
        <f t="shared" si="168"/>
        <v/>
      </c>
      <c r="AA2521" t="str">
        <f t="shared" si="169"/>
        <v/>
      </c>
      <c r="AC2521" s="7"/>
      <c r="AD2521" t="s">
        <v>464</v>
      </c>
      <c r="AE2521">
        <f t="shared" si="167"/>
        <v>0</v>
      </c>
      <c r="AG2521" s="2"/>
      <c r="AI2521" s="7"/>
    </row>
    <row r="2522" spans="1:35" ht="11" customHeight="1" outlineLevel="1" x14ac:dyDescent="0.25">
      <c r="A2522" t="s">
        <v>10676</v>
      </c>
      <c r="C2522" s="2" t="s">
        <v>11983</v>
      </c>
      <c r="D2522" s="2" t="s">
        <v>4062</v>
      </c>
      <c r="E2522" s="7">
        <v>1992</v>
      </c>
      <c r="F2522" s="5" t="s">
        <v>20625</v>
      </c>
      <c r="H2522" s="5" t="s">
        <v>5398</v>
      </c>
      <c r="I2522" s="6" t="s">
        <v>9620</v>
      </c>
      <c r="J2522" s="6" t="s">
        <v>9619</v>
      </c>
      <c r="K2522" s="17">
        <v>1</v>
      </c>
      <c r="L2522" s="17" t="s">
        <v>7730</v>
      </c>
      <c r="M2522" s="9">
        <v>1.4</v>
      </c>
      <c r="N2522" s="9"/>
      <c r="O2522" s="21"/>
      <c r="Q2522" s="29"/>
      <c r="U2522" s="17"/>
      <c r="V2522" s="2">
        <v>1256</v>
      </c>
      <c r="Y2522" t="str">
        <f t="shared" si="168"/>
        <v/>
      </c>
      <c r="AA2522" t="str">
        <f t="shared" si="169"/>
        <v/>
      </c>
      <c r="AC2522" s="7"/>
      <c r="AD2522" t="s">
        <v>9620</v>
      </c>
      <c r="AE2522">
        <f t="shared" si="167"/>
        <v>0</v>
      </c>
      <c r="AG2522" s="2"/>
      <c r="AI2522" s="7"/>
    </row>
    <row r="2523" spans="1:35" ht="11" customHeight="1" outlineLevel="1" x14ac:dyDescent="0.25">
      <c r="A2523" t="s">
        <v>10676</v>
      </c>
      <c r="C2523" s="2" t="s">
        <v>11983</v>
      </c>
      <c r="D2523" s="2">
        <v>1130</v>
      </c>
      <c r="E2523" s="7">
        <v>1996</v>
      </c>
      <c r="F2523" s="5" t="s">
        <v>9625</v>
      </c>
      <c r="H2523" s="5" t="s">
        <v>5398</v>
      </c>
      <c r="I2523" s="6" t="s">
        <v>9622</v>
      </c>
      <c r="J2523" s="6" t="s">
        <v>9621</v>
      </c>
      <c r="K2523" s="17">
        <v>7</v>
      </c>
      <c r="L2523" s="17" t="s">
        <v>20076</v>
      </c>
      <c r="M2523" s="9"/>
      <c r="N2523" s="9"/>
      <c r="O2523" s="21"/>
      <c r="Q2523" s="29"/>
      <c r="U2523" s="17"/>
      <c r="V2523" s="2"/>
      <c r="Y2523" t="str">
        <f t="shared" si="168"/>
        <v/>
      </c>
      <c r="AA2523" t="str">
        <f t="shared" si="169"/>
        <v/>
      </c>
      <c r="AC2523" s="7"/>
      <c r="AD2523" t="s">
        <v>9622</v>
      </c>
      <c r="AE2523">
        <f t="shared" si="167"/>
        <v>0</v>
      </c>
      <c r="AG2523" s="2"/>
      <c r="AI2523" s="7"/>
    </row>
    <row r="2524" spans="1:35" ht="11" customHeight="1" outlineLevel="1" x14ac:dyDescent="0.25">
      <c r="A2524" t="s">
        <v>10676</v>
      </c>
      <c r="C2524" s="2" t="s">
        <v>11983</v>
      </c>
      <c r="D2524" s="2">
        <v>1131</v>
      </c>
      <c r="E2524" s="7">
        <v>1996</v>
      </c>
      <c r="F2524" s="5" t="s">
        <v>9625</v>
      </c>
      <c r="H2524" s="5" t="s">
        <v>5398</v>
      </c>
      <c r="I2524" s="6" t="s">
        <v>9366</v>
      </c>
      <c r="J2524" s="6" t="s">
        <v>9621</v>
      </c>
      <c r="K2524" s="17">
        <v>7</v>
      </c>
      <c r="L2524" s="17" t="s">
        <v>20076</v>
      </c>
      <c r="M2524" s="9"/>
      <c r="N2524" s="9"/>
      <c r="O2524" s="21"/>
      <c r="Q2524" s="29"/>
      <c r="U2524" s="17"/>
      <c r="V2524" s="2"/>
      <c r="Y2524" t="str">
        <f t="shared" si="168"/>
        <v/>
      </c>
      <c r="AA2524" t="str">
        <f t="shared" si="169"/>
        <v/>
      </c>
      <c r="AC2524" s="7"/>
      <c r="AD2524" t="s">
        <v>9366</v>
      </c>
      <c r="AE2524">
        <f t="shared" si="167"/>
        <v>0</v>
      </c>
      <c r="AG2524" s="2"/>
      <c r="AI2524" s="7"/>
    </row>
    <row r="2525" spans="1:35" ht="11" customHeight="1" outlineLevel="1" x14ac:dyDescent="0.25">
      <c r="A2525" t="s">
        <v>10676</v>
      </c>
      <c r="C2525" s="2" t="s">
        <v>11983</v>
      </c>
      <c r="D2525" s="2">
        <v>1132</v>
      </c>
      <c r="E2525" s="7">
        <v>1996</v>
      </c>
      <c r="F2525" s="5" t="s">
        <v>9625</v>
      </c>
      <c r="H2525" s="5" t="s">
        <v>5398</v>
      </c>
      <c r="I2525" s="6" t="s">
        <v>9623</v>
      </c>
      <c r="J2525" s="6" t="s">
        <v>9621</v>
      </c>
      <c r="K2525" s="17">
        <v>7</v>
      </c>
      <c r="L2525" s="17" t="s">
        <v>20076</v>
      </c>
      <c r="M2525" s="9"/>
      <c r="N2525" s="9"/>
      <c r="O2525" s="21"/>
      <c r="Q2525" s="29"/>
      <c r="U2525" s="17"/>
      <c r="V2525" s="2"/>
      <c r="Y2525" t="str">
        <f t="shared" si="168"/>
        <v/>
      </c>
      <c r="AA2525" t="str">
        <f t="shared" si="169"/>
        <v/>
      </c>
      <c r="AC2525" s="7"/>
      <c r="AD2525" t="s">
        <v>9623</v>
      </c>
      <c r="AE2525">
        <f t="shared" si="167"/>
        <v>0</v>
      </c>
      <c r="AG2525" s="2"/>
      <c r="AI2525" s="7"/>
    </row>
    <row r="2526" spans="1:35" ht="11" customHeight="1" outlineLevel="1" x14ac:dyDescent="0.25">
      <c r="A2526" t="s">
        <v>10676</v>
      </c>
      <c r="C2526" s="2" t="s">
        <v>11983</v>
      </c>
      <c r="D2526" s="2">
        <v>1133</v>
      </c>
      <c r="E2526" s="7">
        <v>1996</v>
      </c>
      <c r="F2526" s="5" t="s">
        <v>9625</v>
      </c>
      <c r="H2526" s="5" t="s">
        <v>5398</v>
      </c>
      <c r="I2526" s="6" t="s">
        <v>9607</v>
      </c>
      <c r="J2526" s="6" t="s">
        <v>9621</v>
      </c>
      <c r="K2526" s="17">
        <v>7</v>
      </c>
      <c r="L2526" s="17" t="s">
        <v>20076</v>
      </c>
      <c r="M2526" s="9"/>
      <c r="N2526" s="9"/>
      <c r="O2526" s="21"/>
      <c r="Q2526" s="29"/>
      <c r="U2526" s="17"/>
      <c r="V2526" s="2"/>
      <c r="Y2526" t="str">
        <f t="shared" si="168"/>
        <v/>
      </c>
      <c r="AA2526" t="str">
        <f t="shared" si="169"/>
        <v/>
      </c>
      <c r="AC2526" s="7"/>
      <c r="AD2526" t="s">
        <v>9607</v>
      </c>
      <c r="AE2526">
        <f t="shared" si="167"/>
        <v>0</v>
      </c>
      <c r="AG2526" s="2"/>
      <c r="AI2526" s="7"/>
    </row>
    <row r="2527" spans="1:35" ht="11" customHeight="1" outlineLevel="1" x14ac:dyDescent="0.25">
      <c r="A2527" t="s">
        <v>10676</v>
      </c>
      <c r="C2527" s="2" t="s">
        <v>11983</v>
      </c>
      <c r="D2527" s="2" t="s">
        <v>9624</v>
      </c>
      <c r="E2527" s="7">
        <v>1996</v>
      </c>
      <c r="F2527" s="5" t="s">
        <v>9626</v>
      </c>
      <c r="H2527" s="5" t="s">
        <v>5398</v>
      </c>
      <c r="I2527" s="6" t="s">
        <v>7554</v>
      </c>
      <c r="J2527" s="6" t="s">
        <v>9621</v>
      </c>
      <c r="K2527" s="17">
        <v>7</v>
      </c>
      <c r="L2527" s="17" t="s">
        <v>7730</v>
      </c>
      <c r="M2527" s="9">
        <v>4.5</v>
      </c>
      <c r="N2527" s="9"/>
      <c r="O2527" s="21"/>
      <c r="Q2527" s="29"/>
      <c r="U2527" s="17"/>
      <c r="V2527" s="2"/>
      <c r="Y2527" t="str">
        <f t="shared" si="168"/>
        <v/>
      </c>
      <c r="AA2527">
        <f t="shared" si="169"/>
        <v>1</v>
      </c>
      <c r="AC2527" s="7"/>
      <c r="AD2527" t="s">
        <v>7554</v>
      </c>
      <c r="AE2527">
        <f t="shared" si="167"/>
        <v>0</v>
      </c>
      <c r="AG2527" s="2"/>
      <c r="AI2527" s="7"/>
    </row>
    <row r="2528" spans="1:35" ht="11" customHeight="1" outlineLevel="1" x14ac:dyDescent="0.25">
      <c r="A2528" t="s">
        <v>10676</v>
      </c>
      <c r="C2528" s="2" t="s">
        <v>11983</v>
      </c>
      <c r="D2528" s="2">
        <v>1134</v>
      </c>
      <c r="E2528" s="7">
        <v>1996</v>
      </c>
      <c r="F2528" s="5" t="s">
        <v>9629</v>
      </c>
      <c r="H2528" s="5" t="s">
        <v>5398</v>
      </c>
      <c r="I2528" s="6" t="s">
        <v>9223</v>
      </c>
      <c r="J2528" s="6" t="s">
        <v>9621</v>
      </c>
      <c r="K2528" s="17">
        <v>7</v>
      </c>
      <c r="L2528" s="17" t="s">
        <v>20076</v>
      </c>
      <c r="M2528" s="9"/>
      <c r="N2528" s="9"/>
      <c r="O2528" s="21"/>
      <c r="Q2528" s="29"/>
      <c r="U2528" s="17"/>
      <c r="V2528" s="2"/>
      <c r="Y2528" t="str">
        <f t="shared" si="168"/>
        <v/>
      </c>
      <c r="AA2528" t="str">
        <f t="shared" si="169"/>
        <v/>
      </c>
      <c r="AC2528" s="7"/>
      <c r="AD2528" t="s">
        <v>9223</v>
      </c>
      <c r="AE2528">
        <f t="shared" si="167"/>
        <v>0</v>
      </c>
      <c r="AG2528" s="2"/>
      <c r="AI2528" s="7"/>
    </row>
    <row r="2529" spans="1:35" ht="11" customHeight="1" outlineLevel="1" x14ac:dyDescent="0.25">
      <c r="A2529" t="s">
        <v>10676</v>
      </c>
      <c r="C2529" s="2" t="s">
        <v>11983</v>
      </c>
      <c r="D2529" s="2">
        <v>1135</v>
      </c>
      <c r="E2529" s="7">
        <v>1996</v>
      </c>
      <c r="F2529" s="5" t="s">
        <v>9629</v>
      </c>
      <c r="H2529" s="5" t="s">
        <v>5398</v>
      </c>
      <c r="I2529" s="6" t="s">
        <v>9223</v>
      </c>
      <c r="J2529" s="6" t="s">
        <v>9621</v>
      </c>
      <c r="K2529" s="17">
        <v>7</v>
      </c>
      <c r="L2529" s="17" t="s">
        <v>20076</v>
      </c>
      <c r="M2529" s="9"/>
      <c r="N2529" s="9"/>
      <c r="O2529" s="21"/>
      <c r="Q2529" s="29"/>
      <c r="U2529" s="17"/>
      <c r="V2529" s="2"/>
      <c r="Y2529" t="str">
        <f t="shared" si="168"/>
        <v/>
      </c>
      <c r="AA2529" t="str">
        <f t="shared" si="169"/>
        <v/>
      </c>
      <c r="AC2529" s="7"/>
      <c r="AD2529" t="s">
        <v>9223</v>
      </c>
      <c r="AE2529">
        <f t="shared" si="167"/>
        <v>0</v>
      </c>
      <c r="AG2529" s="2"/>
      <c r="AI2529" s="7"/>
    </row>
    <row r="2530" spans="1:35" ht="11" customHeight="1" outlineLevel="1" x14ac:dyDescent="0.25">
      <c r="A2530" t="s">
        <v>10676</v>
      </c>
      <c r="C2530" s="2" t="s">
        <v>11983</v>
      </c>
      <c r="D2530" s="2">
        <v>1136</v>
      </c>
      <c r="E2530" s="7">
        <v>1996</v>
      </c>
      <c r="F2530" s="5" t="s">
        <v>9629</v>
      </c>
      <c r="H2530" s="5" t="s">
        <v>5398</v>
      </c>
      <c r="I2530" s="6" t="s">
        <v>9223</v>
      </c>
      <c r="J2530" s="6" t="s">
        <v>9621</v>
      </c>
      <c r="K2530" s="17">
        <v>7</v>
      </c>
      <c r="L2530" s="17" t="s">
        <v>20076</v>
      </c>
      <c r="M2530" s="9"/>
      <c r="N2530" s="9"/>
      <c r="O2530" s="21"/>
      <c r="Q2530" s="29"/>
      <c r="U2530" s="17"/>
      <c r="V2530" s="2"/>
      <c r="Y2530" t="str">
        <f t="shared" si="168"/>
        <v/>
      </c>
      <c r="AA2530" t="str">
        <f t="shared" si="169"/>
        <v/>
      </c>
      <c r="AC2530" s="7"/>
      <c r="AD2530" t="s">
        <v>9223</v>
      </c>
      <c r="AE2530">
        <f t="shared" si="167"/>
        <v>0</v>
      </c>
      <c r="AG2530" s="2"/>
      <c r="AI2530" s="7"/>
    </row>
    <row r="2531" spans="1:35" ht="11" customHeight="1" outlineLevel="1" x14ac:dyDescent="0.25">
      <c r="A2531" t="s">
        <v>10676</v>
      </c>
      <c r="C2531" s="2" t="s">
        <v>11983</v>
      </c>
      <c r="D2531" s="2">
        <v>1137</v>
      </c>
      <c r="E2531" s="7">
        <v>1996</v>
      </c>
      <c r="F2531" s="5" t="s">
        <v>9629</v>
      </c>
      <c r="H2531" s="5" t="s">
        <v>5398</v>
      </c>
      <c r="I2531" s="6" t="s">
        <v>9223</v>
      </c>
      <c r="J2531" s="6" t="s">
        <v>9621</v>
      </c>
      <c r="K2531" s="17">
        <v>7</v>
      </c>
      <c r="L2531" s="17" t="s">
        <v>20076</v>
      </c>
      <c r="M2531" s="9"/>
      <c r="N2531" s="9"/>
      <c r="O2531" s="21"/>
      <c r="Q2531" s="29"/>
      <c r="U2531" s="17"/>
      <c r="V2531" s="2"/>
      <c r="Y2531" t="str">
        <f t="shared" si="168"/>
        <v/>
      </c>
      <c r="AA2531" t="str">
        <f t="shared" si="169"/>
        <v/>
      </c>
      <c r="AC2531" s="7"/>
      <c r="AD2531" t="s">
        <v>9223</v>
      </c>
      <c r="AE2531">
        <f t="shared" si="167"/>
        <v>0</v>
      </c>
      <c r="AG2531" s="2"/>
      <c r="AI2531" s="7"/>
    </row>
    <row r="2532" spans="1:35" ht="11" customHeight="1" outlineLevel="1" x14ac:dyDescent="0.25">
      <c r="A2532" t="s">
        <v>10676</v>
      </c>
      <c r="C2532" s="2" t="s">
        <v>11983</v>
      </c>
      <c r="D2532" s="2" t="s">
        <v>9628</v>
      </c>
      <c r="E2532" s="7">
        <v>1996</v>
      </c>
      <c r="F2532" s="5" t="s">
        <v>9627</v>
      </c>
      <c r="H2532" s="5" t="s">
        <v>5398</v>
      </c>
      <c r="I2532" s="6" t="s">
        <v>7554</v>
      </c>
      <c r="J2532" s="6" t="s">
        <v>9621</v>
      </c>
      <c r="K2532" s="17">
        <v>7</v>
      </c>
      <c r="L2532" s="17" t="s">
        <v>7730</v>
      </c>
      <c r="M2532" s="9">
        <v>4.5</v>
      </c>
      <c r="N2532" s="9"/>
      <c r="O2532" s="21"/>
      <c r="Q2532" s="29"/>
      <c r="U2532" s="17"/>
      <c r="V2532" s="2"/>
      <c r="Y2532" t="str">
        <f t="shared" si="168"/>
        <v/>
      </c>
      <c r="AA2532">
        <f t="shared" si="169"/>
        <v>1</v>
      </c>
      <c r="AC2532" s="7"/>
      <c r="AD2532" t="s">
        <v>7554</v>
      </c>
      <c r="AE2532">
        <f t="shared" si="167"/>
        <v>0</v>
      </c>
      <c r="AG2532" s="2"/>
      <c r="AI2532" s="7"/>
    </row>
    <row r="2533" spans="1:35" ht="11" customHeight="1" outlineLevel="1" x14ac:dyDescent="0.25">
      <c r="A2533" t="s">
        <v>10676</v>
      </c>
      <c r="C2533" s="2" t="s">
        <v>11983</v>
      </c>
      <c r="D2533" s="2">
        <v>1138</v>
      </c>
      <c r="E2533" s="7">
        <v>1996</v>
      </c>
      <c r="F2533" s="5" t="s">
        <v>9630</v>
      </c>
      <c r="H2533" s="5" t="s">
        <v>5398</v>
      </c>
      <c r="I2533" s="6" t="s">
        <v>9223</v>
      </c>
      <c r="J2533" s="6" t="s">
        <v>9621</v>
      </c>
      <c r="K2533" s="17">
        <v>7</v>
      </c>
      <c r="L2533" s="17" t="s">
        <v>20076</v>
      </c>
      <c r="M2533" s="9"/>
      <c r="N2533" s="9"/>
      <c r="O2533" s="21"/>
      <c r="Q2533" s="29"/>
      <c r="U2533" s="17"/>
      <c r="V2533" s="2"/>
      <c r="Y2533" t="str">
        <f t="shared" si="168"/>
        <v/>
      </c>
      <c r="AA2533" t="str">
        <f t="shared" si="169"/>
        <v/>
      </c>
      <c r="AC2533" s="7"/>
      <c r="AD2533" t="s">
        <v>9223</v>
      </c>
      <c r="AE2533">
        <f t="shared" si="167"/>
        <v>0</v>
      </c>
      <c r="AG2533" s="2"/>
      <c r="AI2533" s="7"/>
    </row>
    <row r="2534" spans="1:35" ht="11" customHeight="1" outlineLevel="1" x14ac:dyDescent="0.25">
      <c r="A2534" t="s">
        <v>10676</v>
      </c>
      <c r="C2534" s="2" t="s">
        <v>11983</v>
      </c>
      <c r="D2534" s="2" t="s">
        <v>9632</v>
      </c>
      <c r="E2534" s="7">
        <v>1996</v>
      </c>
      <c r="F2534" s="5" t="s">
        <v>9631</v>
      </c>
      <c r="H2534" s="5" t="s">
        <v>5398</v>
      </c>
      <c r="I2534" s="6" t="s">
        <v>7554</v>
      </c>
      <c r="J2534" s="6" t="s">
        <v>9621</v>
      </c>
      <c r="K2534" s="17">
        <v>7</v>
      </c>
      <c r="L2534" s="17" t="s">
        <v>7730</v>
      </c>
      <c r="M2534" s="9">
        <v>2</v>
      </c>
      <c r="N2534" s="9"/>
      <c r="O2534" s="21"/>
      <c r="Q2534" s="29"/>
      <c r="U2534" s="17"/>
      <c r="V2534" s="2"/>
      <c r="Y2534" t="str">
        <f t="shared" si="168"/>
        <v/>
      </c>
      <c r="AA2534">
        <f t="shared" si="169"/>
        <v>1</v>
      </c>
      <c r="AC2534" s="7"/>
      <c r="AD2534" t="s">
        <v>7554</v>
      </c>
      <c r="AE2534">
        <f t="shared" si="167"/>
        <v>0</v>
      </c>
      <c r="AG2534" s="2"/>
      <c r="AI2534" s="7"/>
    </row>
    <row r="2535" spans="1:35" ht="11" customHeight="1" outlineLevel="1" x14ac:dyDescent="0.25">
      <c r="A2535" t="s">
        <v>9600</v>
      </c>
      <c r="C2535" s="2" t="s">
        <v>11983</v>
      </c>
      <c r="D2535" s="2">
        <v>1520</v>
      </c>
      <c r="E2535" s="7">
        <v>2000</v>
      </c>
      <c r="F2535" s="5" t="s">
        <v>9633</v>
      </c>
      <c r="H2535" s="5" t="s">
        <v>5398</v>
      </c>
      <c r="I2535" s="6" t="s">
        <v>9223</v>
      </c>
      <c r="J2535" s="6" t="s">
        <v>9615</v>
      </c>
      <c r="K2535" s="17">
        <v>7</v>
      </c>
      <c r="L2535" s="17" t="s">
        <v>7732</v>
      </c>
      <c r="M2535" s="9"/>
      <c r="N2535" s="9"/>
      <c r="O2535" s="21"/>
      <c r="Q2535" s="29"/>
      <c r="U2535" s="17"/>
      <c r="V2535" s="2"/>
      <c r="Y2535" t="str">
        <f t="shared" si="168"/>
        <v/>
      </c>
      <c r="AA2535" t="str">
        <f t="shared" si="169"/>
        <v/>
      </c>
      <c r="AC2535" s="7"/>
      <c r="AD2535" t="s">
        <v>9223</v>
      </c>
      <c r="AE2535">
        <f t="shared" si="167"/>
        <v>0</v>
      </c>
      <c r="AG2535" s="2"/>
      <c r="AI2535" s="7"/>
    </row>
    <row r="2536" spans="1:35" ht="11" customHeight="1" outlineLevel="1" x14ac:dyDescent="0.25">
      <c r="A2536" t="s">
        <v>9600</v>
      </c>
      <c r="C2536" s="2" t="s">
        <v>11983</v>
      </c>
      <c r="D2536" s="2">
        <v>1523</v>
      </c>
      <c r="E2536" s="7">
        <v>2000</v>
      </c>
      <c r="F2536" s="5" t="s">
        <v>9634</v>
      </c>
      <c r="H2536" s="5" t="s">
        <v>5398</v>
      </c>
      <c r="I2536" s="6" t="s">
        <v>9223</v>
      </c>
      <c r="J2536" s="6" t="s">
        <v>9615</v>
      </c>
      <c r="K2536" s="17">
        <v>7</v>
      </c>
      <c r="L2536" s="17" t="s">
        <v>7732</v>
      </c>
      <c r="M2536" s="9"/>
      <c r="N2536" s="9"/>
      <c r="O2536" s="21"/>
      <c r="Q2536" s="29"/>
      <c r="U2536" s="17"/>
      <c r="V2536" s="2"/>
      <c r="Y2536" t="str">
        <f t="shared" si="168"/>
        <v/>
      </c>
      <c r="AA2536" t="str">
        <f t="shared" si="169"/>
        <v/>
      </c>
      <c r="AC2536" s="7"/>
      <c r="AD2536" t="s">
        <v>9223</v>
      </c>
      <c r="AE2536">
        <f t="shared" ref="AE2536:AE2567" si="170">COUNTIF(I2536,"*Fuji*")</f>
        <v>0</v>
      </c>
      <c r="AG2536" s="2"/>
      <c r="AI2536" s="7"/>
    </row>
    <row r="2537" spans="1:35" ht="11" customHeight="1" outlineLevel="1" x14ac:dyDescent="0.25">
      <c r="A2537" t="s">
        <v>9600</v>
      </c>
      <c r="C2537" s="2" t="s">
        <v>11983</v>
      </c>
      <c r="D2537" s="2" t="s">
        <v>21209</v>
      </c>
      <c r="E2537" s="7">
        <v>2001</v>
      </c>
      <c r="F2537" s="5" t="s">
        <v>21210</v>
      </c>
      <c r="H2537" s="5" t="s">
        <v>5398</v>
      </c>
      <c r="I2537" s="6" t="s">
        <v>6213</v>
      </c>
      <c r="J2537" s="6" t="s">
        <v>21212</v>
      </c>
      <c r="K2537" s="17">
        <v>1</v>
      </c>
      <c r="L2537" s="17" t="s">
        <v>7730</v>
      </c>
      <c r="M2537" s="9">
        <v>19</v>
      </c>
      <c r="N2537" s="9"/>
      <c r="O2537" s="21"/>
      <c r="Q2537" s="29"/>
      <c r="U2537" s="17"/>
      <c r="V2537" s="2"/>
      <c r="Y2537" t="str">
        <f t="shared" si="168"/>
        <v/>
      </c>
      <c r="AA2537">
        <f t="shared" si="169"/>
        <v>1</v>
      </c>
      <c r="AC2537" s="7"/>
      <c r="AD2537" t="s">
        <v>21211</v>
      </c>
      <c r="AE2537">
        <f t="shared" si="170"/>
        <v>0</v>
      </c>
      <c r="AG2537" s="2"/>
      <c r="AI2537" s="7"/>
    </row>
    <row r="2538" spans="1:35" ht="11" customHeight="1" outlineLevel="1" x14ac:dyDescent="0.25">
      <c r="A2538" t="s">
        <v>9600</v>
      </c>
      <c r="C2538" s="2" t="s">
        <v>11983</v>
      </c>
      <c r="D2538" s="2">
        <v>1705</v>
      </c>
      <c r="E2538" s="7">
        <v>2002</v>
      </c>
      <c r="F2538" s="5" t="s">
        <v>9636</v>
      </c>
      <c r="H2538" s="5" t="s">
        <v>5398</v>
      </c>
      <c r="I2538" s="6" t="s">
        <v>9445</v>
      </c>
      <c r="J2538" s="6" t="s">
        <v>7554</v>
      </c>
      <c r="K2538" s="17">
        <v>7</v>
      </c>
      <c r="L2538" s="17" t="s">
        <v>7732</v>
      </c>
      <c r="M2538" s="9"/>
      <c r="N2538" s="9"/>
      <c r="O2538" s="21"/>
      <c r="Q2538" s="29"/>
      <c r="U2538" s="17"/>
      <c r="V2538" s="2"/>
      <c r="Y2538" t="str">
        <f t="shared" si="168"/>
        <v/>
      </c>
      <c r="AA2538" t="str">
        <f t="shared" si="169"/>
        <v/>
      </c>
      <c r="AC2538" s="7"/>
      <c r="AD2538" t="s">
        <v>9445</v>
      </c>
      <c r="AE2538">
        <f t="shared" si="170"/>
        <v>0</v>
      </c>
      <c r="AG2538" s="2"/>
      <c r="AI2538" s="7"/>
    </row>
    <row r="2539" spans="1:35" ht="11" customHeight="1" outlineLevel="1" x14ac:dyDescent="0.25">
      <c r="A2539" t="s">
        <v>9600</v>
      </c>
      <c r="C2539" s="2" t="s">
        <v>11983</v>
      </c>
      <c r="D2539" s="2">
        <v>1706</v>
      </c>
      <c r="E2539" s="7">
        <v>2002</v>
      </c>
      <c r="F2539" s="5" t="s">
        <v>9637</v>
      </c>
      <c r="H2539" s="5" t="s">
        <v>5398</v>
      </c>
      <c r="I2539" s="6" t="s">
        <v>9643</v>
      </c>
      <c r="J2539" s="6" t="s">
        <v>7554</v>
      </c>
      <c r="K2539" s="17">
        <v>7</v>
      </c>
      <c r="L2539" s="17" t="s">
        <v>7732</v>
      </c>
      <c r="M2539" s="9"/>
      <c r="N2539" s="9"/>
      <c r="O2539" s="21"/>
      <c r="Q2539" s="29"/>
      <c r="U2539" s="17"/>
      <c r="V2539" s="2"/>
      <c r="Y2539" t="str">
        <f t="shared" si="168"/>
        <v/>
      </c>
      <c r="AA2539" t="str">
        <f t="shared" si="169"/>
        <v/>
      </c>
      <c r="AC2539" s="7"/>
      <c r="AD2539" t="s">
        <v>9643</v>
      </c>
      <c r="AE2539">
        <f t="shared" si="170"/>
        <v>0</v>
      </c>
      <c r="AG2539" s="2"/>
      <c r="AI2539" s="7"/>
    </row>
    <row r="2540" spans="1:35" ht="11" customHeight="1" outlineLevel="1" x14ac:dyDescent="0.25">
      <c r="A2540" t="s">
        <v>9600</v>
      </c>
      <c r="C2540" s="2" t="s">
        <v>11983</v>
      </c>
      <c r="D2540" s="2">
        <v>1707</v>
      </c>
      <c r="E2540" s="7">
        <v>2002</v>
      </c>
      <c r="F2540" s="5" t="s">
        <v>9638</v>
      </c>
      <c r="H2540" s="5" t="s">
        <v>5398</v>
      </c>
      <c r="I2540" s="6" t="s">
        <v>9644</v>
      </c>
      <c r="J2540" s="6" t="s">
        <v>7554</v>
      </c>
      <c r="K2540" s="17">
        <v>7</v>
      </c>
      <c r="L2540" s="17" t="s">
        <v>7732</v>
      </c>
      <c r="M2540" s="9"/>
      <c r="N2540" s="9"/>
      <c r="O2540" s="21"/>
      <c r="Q2540" s="29"/>
      <c r="U2540" s="17"/>
      <c r="V2540" s="2"/>
      <c r="Y2540" t="str">
        <f t="shared" si="168"/>
        <v/>
      </c>
      <c r="AA2540" t="str">
        <f t="shared" si="169"/>
        <v/>
      </c>
      <c r="AC2540" s="7"/>
      <c r="AD2540" t="s">
        <v>9644</v>
      </c>
      <c r="AE2540">
        <f t="shared" si="170"/>
        <v>0</v>
      </c>
      <c r="AG2540" s="2"/>
      <c r="AI2540" s="7"/>
    </row>
    <row r="2541" spans="1:35" ht="11" customHeight="1" outlineLevel="1" x14ac:dyDescent="0.25">
      <c r="A2541" t="s">
        <v>9600</v>
      </c>
      <c r="C2541" s="2" t="s">
        <v>11983</v>
      </c>
      <c r="D2541" s="2">
        <v>1708</v>
      </c>
      <c r="E2541" s="7">
        <v>2002</v>
      </c>
      <c r="F2541" s="5" t="s">
        <v>9639</v>
      </c>
      <c r="H2541" s="5" t="s">
        <v>5398</v>
      </c>
      <c r="I2541" s="6" t="s">
        <v>9645</v>
      </c>
      <c r="J2541" s="6" t="s">
        <v>7554</v>
      </c>
      <c r="K2541" s="17">
        <v>7</v>
      </c>
      <c r="L2541" s="17" t="s">
        <v>7732</v>
      </c>
      <c r="M2541" s="9"/>
      <c r="N2541" s="9"/>
      <c r="O2541" s="21"/>
      <c r="Q2541" s="29"/>
      <c r="U2541" s="17"/>
      <c r="V2541" s="2"/>
      <c r="Y2541" t="str">
        <f t="shared" si="168"/>
        <v/>
      </c>
      <c r="AA2541" t="str">
        <f t="shared" si="169"/>
        <v/>
      </c>
      <c r="AC2541" s="7"/>
      <c r="AD2541" t="s">
        <v>9645</v>
      </c>
      <c r="AE2541">
        <f t="shared" si="170"/>
        <v>0</v>
      </c>
      <c r="AG2541" s="2"/>
      <c r="AI2541" s="7"/>
    </row>
    <row r="2542" spans="1:35" ht="11" customHeight="1" outlineLevel="1" x14ac:dyDescent="0.25">
      <c r="A2542" t="s">
        <v>9600</v>
      </c>
      <c r="C2542" s="2" t="s">
        <v>11983</v>
      </c>
      <c r="D2542" s="2">
        <v>1709</v>
      </c>
      <c r="E2542" s="7">
        <v>2002</v>
      </c>
      <c r="F2542" s="5" t="s">
        <v>9640</v>
      </c>
      <c r="H2542" s="5" t="s">
        <v>5398</v>
      </c>
      <c r="I2542" s="6" t="s">
        <v>8349</v>
      </c>
      <c r="J2542" s="6" t="s">
        <v>7554</v>
      </c>
      <c r="K2542" s="17">
        <v>7</v>
      </c>
      <c r="L2542" s="17" t="s">
        <v>7732</v>
      </c>
      <c r="M2542" s="9"/>
      <c r="N2542" s="9"/>
      <c r="O2542" s="21"/>
      <c r="Q2542" s="29"/>
      <c r="U2542" s="17"/>
      <c r="V2542" s="2"/>
      <c r="Y2542" t="str">
        <f t="shared" si="168"/>
        <v/>
      </c>
      <c r="AA2542" t="str">
        <f t="shared" si="169"/>
        <v/>
      </c>
      <c r="AC2542" s="7"/>
      <c r="AD2542" t="s">
        <v>8349</v>
      </c>
      <c r="AE2542">
        <f t="shared" si="170"/>
        <v>0</v>
      </c>
      <c r="AG2542" s="2"/>
      <c r="AI2542" s="7"/>
    </row>
    <row r="2543" spans="1:35" ht="11" customHeight="1" outlineLevel="1" x14ac:dyDescent="0.25">
      <c r="A2543" t="s">
        <v>9600</v>
      </c>
      <c r="C2543" s="2" t="s">
        <v>11983</v>
      </c>
      <c r="D2543" s="2">
        <v>1710</v>
      </c>
      <c r="E2543" s="7">
        <v>2002</v>
      </c>
      <c r="F2543" s="5" t="s">
        <v>9641</v>
      </c>
      <c r="H2543" s="5" t="s">
        <v>5398</v>
      </c>
      <c r="I2543" s="6" t="s">
        <v>9646</v>
      </c>
      <c r="J2543" s="6" t="s">
        <v>7554</v>
      </c>
      <c r="K2543" s="17">
        <v>7</v>
      </c>
      <c r="L2543" s="17" t="s">
        <v>7732</v>
      </c>
      <c r="M2543" s="9"/>
      <c r="N2543" s="9"/>
      <c r="O2543" s="21"/>
      <c r="Q2543" s="29"/>
      <c r="U2543" s="17"/>
      <c r="V2543" s="2"/>
      <c r="Y2543" t="str">
        <f t="shared" si="168"/>
        <v/>
      </c>
      <c r="AA2543" t="str">
        <f t="shared" si="169"/>
        <v/>
      </c>
      <c r="AC2543" s="7"/>
      <c r="AD2543" t="s">
        <v>9646</v>
      </c>
      <c r="AE2543">
        <f t="shared" si="170"/>
        <v>0</v>
      </c>
      <c r="AG2543" s="2"/>
      <c r="AI2543" s="7"/>
    </row>
    <row r="2544" spans="1:35" ht="11" customHeight="1" outlineLevel="1" x14ac:dyDescent="0.25">
      <c r="A2544" t="s">
        <v>9600</v>
      </c>
      <c r="C2544" s="2" t="s">
        <v>11983</v>
      </c>
      <c r="D2544" s="2">
        <v>1711</v>
      </c>
      <c r="E2544" s="7">
        <v>2002</v>
      </c>
      <c r="F2544" s="5" t="s">
        <v>9464</v>
      </c>
      <c r="H2544" s="5" t="s">
        <v>5398</v>
      </c>
      <c r="I2544" s="6" t="s">
        <v>9647</v>
      </c>
      <c r="J2544" s="6" t="s">
        <v>7554</v>
      </c>
      <c r="K2544" s="17">
        <v>7</v>
      </c>
      <c r="L2544" s="17" t="s">
        <v>7732</v>
      </c>
      <c r="M2544" s="9"/>
      <c r="N2544" s="9"/>
      <c r="O2544" s="21"/>
      <c r="Q2544" s="29"/>
      <c r="U2544" s="17"/>
      <c r="V2544" s="2"/>
      <c r="Y2544" t="str">
        <f t="shared" si="168"/>
        <v/>
      </c>
      <c r="AA2544" t="str">
        <f t="shared" si="169"/>
        <v/>
      </c>
      <c r="AC2544" s="7"/>
      <c r="AD2544" t="s">
        <v>9647</v>
      </c>
      <c r="AE2544">
        <f t="shared" si="170"/>
        <v>0</v>
      </c>
      <c r="AG2544" s="2"/>
      <c r="AI2544" s="7"/>
    </row>
    <row r="2545" spans="1:35" ht="11" customHeight="1" outlineLevel="1" x14ac:dyDescent="0.25">
      <c r="A2545" t="s">
        <v>9600</v>
      </c>
      <c r="C2545" s="2" t="s">
        <v>11983</v>
      </c>
      <c r="D2545" s="2" t="s">
        <v>9635</v>
      </c>
      <c r="E2545" s="7">
        <v>2002</v>
      </c>
      <c r="F2545" s="5" t="s">
        <v>9642</v>
      </c>
      <c r="H2545" s="5" t="s">
        <v>5398</v>
      </c>
      <c r="I2545" s="6" t="s">
        <v>9647</v>
      </c>
      <c r="J2545" s="6" t="s">
        <v>7554</v>
      </c>
      <c r="K2545" s="17">
        <v>7</v>
      </c>
      <c r="L2545" s="17" t="s">
        <v>7732</v>
      </c>
      <c r="M2545" s="9"/>
      <c r="N2545" s="9"/>
      <c r="O2545" s="21"/>
      <c r="Q2545" s="29"/>
      <c r="U2545" s="17"/>
      <c r="V2545" s="2"/>
      <c r="Y2545" t="str">
        <f t="shared" si="168"/>
        <v/>
      </c>
      <c r="AA2545">
        <f t="shared" si="169"/>
        <v>1</v>
      </c>
      <c r="AC2545" s="7"/>
      <c r="AD2545" t="s">
        <v>9647</v>
      </c>
      <c r="AE2545">
        <f t="shared" si="170"/>
        <v>0</v>
      </c>
      <c r="AG2545" s="2"/>
      <c r="AI2545" s="7"/>
    </row>
    <row r="2546" spans="1:35" ht="11" customHeight="1" outlineLevel="1" x14ac:dyDescent="0.25">
      <c r="A2546" t="s">
        <v>9600</v>
      </c>
      <c r="C2546" s="2" t="s">
        <v>11983</v>
      </c>
      <c r="D2546" s="2">
        <v>1721</v>
      </c>
      <c r="E2546" s="7">
        <v>2002</v>
      </c>
      <c r="F2546" s="5" t="s">
        <v>9649</v>
      </c>
      <c r="H2546" s="5" t="s">
        <v>5398</v>
      </c>
      <c r="I2546" s="6" t="s">
        <v>9650</v>
      </c>
      <c r="J2546" s="6" t="s">
        <v>9648</v>
      </c>
      <c r="K2546" s="17">
        <v>7</v>
      </c>
      <c r="L2546" s="17" t="s">
        <v>7732</v>
      </c>
      <c r="M2546" s="9"/>
      <c r="N2546" s="9"/>
      <c r="O2546" s="21"/>
      <c r="Q2546" s="29"/>
      <c r="U2546" s="17"/>
      <c r="V2546" s="2"/>
      <c r="Y2546" t="str">
        <f t="shared" si="168"/>
        <v/>
      </c>
      <c r="AA2546" t="str">
        <f t="shared" si="169"/>
        <v/>
      </c>
      <c r="AC2546" s="7"/>
      <c r="AD2546" t="s">
        <v>9650</v>
      </c>
      <c r="AE2546">
        <f t="shared" si="170"/>
        <v>0</v>
      </c>
      <c r="AG2546" s="2"/>
      <c r="AI2546" s="7"/>
    </row>
    <row r="2547" spans="1:35" ht="11" customHeight="1" outlineLevel="1" x14ac:dyDescent="0.25">
      <c r="A2547" t="s">
        <v>9600</v>
      </c>
      <c r="C2547" s="2" t="s">
        <v>11983</v>
      </c>
      <c r="D2547" s="2">
        <v>1722</v>
      </c>
      <c r="E2547" s="7">
        <v>2002</v>
      </c>
      <c r="F2547" s="5" t="s">
        <v>9649</v>
      </c>
      <c r="H2547" s="5" t="s">
        <v>5398</v>
      </c>
      <c r="I2547" s="6" t="s">
        <v>9650</v>
      </c>
      <c r="J2547" s="6" t="s">
        <v>9648</v>
      </c>
      <c r="K2547" s="17">
        <v>7</v>
      </c>
      <c r="L2547" s="17" t="s">
        <v>7732</v>
      </c>
      <c r="M2547" s="9"/>
      <c r="N2547" s="9"/>
      <c r="O2547" s="21"/>
      <c r="Q2547" s="29"/>
      <c r="U2547" s="17"/>
      <c r="V2547" s="2"/>
      <c r="Y2547" t="str">
        <f t="shared" si="168"/>
        <v/>
      </c>
      <c r="AA2547" t="str">
        <f t="shared" si="169"/>
        <v/>
      </c>
      <c r="AC2547" s="7"/>
      <c r="AD2547" t="s">
        <v>9650</v>
      </c>
      <c r="AE2547">
        <f t="shared" si="170"/>
        <v>0</v>
      </c>
      <c r="AG2547" s="2"/>
      <c r="AI2547" s="7"/>
    </row>
    <row r="2548" spans="1:35" ht="11" customHeight="1" outlineLevel="1" x14ac:dyDescent="0.25">
      <c r="A2548" t="s">
        <v>9600</v>
      </c>
      <c r="C2548" s="2" t="s">
        <v>11983</v>
      </c>
      <c r="D2548" s="2">
        <v>1723</v>
      </c>
      <c r="E2548" s="7">
        <v>2002</v>
      </c>
      <c r="F2548" s="5" t="s">
        <v>9649</v>
      </c>
      <c r="H2548" s="5" t="s">
        <v>5398</v>
      </c>
      <c r="I2548" s="6" t="s">
        <v>9650</v>
      </c>
      <c r="J2548" s="6" t="s">
        <v>9648</v>
      </c>
      <c r="K2548" s="17">
        <v>7</v>
      </c>
      <c r="L2548" s="17" t="s">
        <v>7732</v>
      </c>
      <c r="M2548" s="9"/>
      <c r="N2548" s="9"/>
      <c r="O2548" s="21"/>
      <c r="Q2548" s="29"/>
      <c r="U2548" s="17"/>
      <c r="V2548" s="2"/>
      <c r="Y2548" t="str">
        <f t="shared" si="168"/>
        <v/>
      </c>
      <c r="AA2548" t="str">
        <f t="shared" si="169"/>
        <v/>
      </c>
      <c r="AC2548" s="7"/>
      <c r="AD2548" t="s">
        <v>9650</v>
      </c>
      <c r="AE2548">
        <f t="shared" si="170"/>
        <v>0</v>
      </c>
      <c r="AG2548" s="2"/>
      <c r="AI2548" s="7"/>
    </row>
    <row r="2549" spans="1:35" ht="11" customHeight="1" outlineLevel="1" x14ac:dyDescent="0.25">
      <c r="A2549" t="s">
        <v>9600</v>
      </c>
      <c r="C2549" s="2" t="s">
        <v>11983</v>
      </c>
      <c r="D2549" s="2">
        <v>1724</v>
      </c>
      <c r="E2549" s="7">
        <v>2002</v>
      </c>
      <c r="F2549" s="5" t="s">
        <v>9649</v>
      </c>
      <c r="H2549" s="5" t="s">
        <v>5398</v>
      </c>
      <c r="I2549" s="6" t="s">
        <v>9650</v>
      </c>
      <c r="J2549" s="6" t="s">
        <v>9648</v>
      </c>
      <c r="K2549" s="17">
        <v>7</v>
      </c>
      <c r="L2549" s="17" t="s">
        <v>7732</v>
      </c>
      <c r="M2549" s="9"/>
      <c r="N2549" s="9"/>
      <c r="O2549" s="21"/>
      <c r="Q2549" s="29"/>
      <c r="U2549" s="17"/>
      <c r="V2549" s="2"/>
      <c r="Y2549" t="str">
        <f t="shared" si="168"/>
        <v/>
      </c>
      <c r="AA2549" t="str">
        <f t="shared" si="169"/>
        <v/>
      </c>
      <c r="AC2549" s="7"/>
      <c r="AD2549" t="s">
        <v>9650</v>
      </c>
      <c r="AE2549">
        <f t="shared" si="170"/>
        <v>0</v>
      </c>
      <c r="AG2549" s="2"/>
      <c r="AI2549" s="7"/>
    </row>
    <row r="2550" spans="1:35" ht="11" customHeight="1" outlineLevel="1" x14ac:dyDescent="0.25">
      <c r="A2550" t="s">
        <v>9600</v>
      </c>
      <c r="C2550" s="2" t="s">
        <v>11983</v>
      </c>
      <c r="D2550" s="2">
        <v>1759</v>
      </c>
      <c r="E2550" s="7">
        <v>2003</v>
      </c>
      <c r="F2550" s="5" t="s">
        <v>9651</v>
      </c>
      <c r="H2550" s="5" t="s">
        <v>5398</v>
      </c>
      <c r="I2550" s="6" t="s">
        <v>9496</v>
      </c>
      <c r="J2550" s="6" t="s">
        <v>7554</v>
      </c>
      <c r="K2550" s="17">
        <v>7</v>
      </c>
      <c r="L2550" s="17" t="s">
        <v>7732</v>
      </c>
      <c r="M2550" s="9"/>
      <c r="N2550" s="9"/>
      <c r="O2550" s="21"/>
      <c r="Q2550" s="29"/>
      <c r="U2550" s="17"/>
      <c r="V2550" s="2"/>
      <c r="Y2550" t="str">
        <f t="shared" si="168"/>
        <v/>
      </c>
      <c r="AA2550" t="str">
        <f t="shared" si="169"/>
        <v/>
      </c>
      <c r="AC2550" s="7"/>
      <c r="AD2550" t="s">
        <v>9496</v>
      </c>
      <c r="AE2550">
        <f t="shared" si="170"/>
        <v>0</v>
      </c>
      <c r="AG2550" s="2"/>
      <c r="AI2550" s="7"/>
    </row>
    <row r="2551" spans="1:35" ht="11" customHeight="1" outlineLevel="1" x14ac:dyDescent="0.25">
      <c r="A2551" t="s">
        <v>9600</v>
      </c>
      <c r="C2551" s="2" t="s">
        <v>11983</v>
      </c>
      <c r="D2551" s="2">
        <v>1760</v>
      </c>
      <c r="E2551" s="7">
        <v>2003</v>
      </c>
      <c r="F2551" s="5" t="s">
        <v>9651</v>
      </c>
      <c r="H2551" s="5" t="s">
        <v>5398</v>
      </c>
      <c r="I2551" s="6" t="s">
        <v>9654</v>
      </c>
      <c r="J2551" s="6" t="s">
        <v>7554</v>
      </c>
      <c r="K2551" s="17">
        <v>7</v>
      </c>
      <c r="L2551" s="17" t="s">
        <v>7732</v>
      </c>
      <c r="M2551" s="9"/>
      <c r="N2551" s="9"/>
      <c r="O2551" s="21"/>
      <c r="Q2551" s="29"/>
      <c r="U2551" s="17"/>
      <c r="V2551" s="2"/>
      <c r="Y2551" t="str">
        <f t="shared" si="168"/>
        <v/>
      </c>
      <c r="AA2551" t="str">
        <f t="shared" si="169"/>
        <v/>
      </c>
      <c r="AC2551" s="7"/>
      <c r="AD2551" t="s">
        <v>9654</v>
      </c>
      <c r="AE2551">
        <f t="shared" si="170"/>
        <v>0</v>
      </c>
      <c r="AG2551" s="2"/>
      <c r="AI2551" s="7"/>
    </row>
    <row r="2552" spans="1:35" ht="11" customHeight="1" outlineLevel="1" x14ac:dyDescent="0.25">
      <c r="A2552" t="s">
        <v>9600</v>
      </c>
      <c r="C2552" s="2" t="s">
        <v>11983</v>
      </c>
      <c r="D2552" s="2">
        <v>1761</v>
      </c>
      <c r="E2552" s="7">
        <v>2003</v>
      </c>
      <c r="F2552" s="5" t="s">
        <v>9651</v>
      </c>
      <c r="H2552" s="5" t="s">
        <v>5398</v>
      </c>
      <c r="I2552" s="6" t="s">
        <v>9607</v>
      </c>
      <c r="J2552" s="6" t="s">
        <v>7554</v>
      </c>
      <c r="K2552" s="17">
        <v>7</v>
      </c>
      <c r="L2552" s="17" t="s">
        <v>7732</v>
      </c>
      <c r="M2552" s="9"/>
      <c r="N2552" s="9"/>
      <c r="O2552" s="21"/>
      <c r="Q2552" s="29"/>
      <c r="U2552" s="17"/>
      <c r="V2552" s="2"/>
      <c r="Y2552" t="str">
        <f t="shared" si="168"/>
        <v/>
      </c>
      <c r="AA2552" t="str">
        <f t="shared" si="169"/>
        <v/>
      </c>
      <c r="AC2552" s="7"/>
      <c r="AD2552" t="s">
        <v>9607</v>
      </c>
      <c r="AE2552">
        <f t="shared" si="170"/>
        <v>0</v>
      </c>
      <c r="AG2552" s="2"/>
      <c r="AI2552" s="7"/>
    </row>
    <row r="2553" spans="1:35" ht="11" customHeight="1" outlineLevel="1" x14ac:dyDescent="0.25">
      <c r="A2553" t="s">
        <v>9600</v>
      </c>
      <c r="C2553" s="2" t="s">
        <v>11983</v>
      </c>
      <c r="D2553" s="2" t="s">
        <v>9653</v>
      </c>
      <c r="E2553" s="7">
        <v>2003</v>
      </c>
      <c r="F2553" s="5" t="s">
        <v>9652</v>
      </c>
      <c r="H2553" s="5" t="s">
        <v>5398</v>
      </c>
      <c r="I2553" s="6" t="s">
        <v>7554</v>
      </c>
      <c r="J2553" s="6" t="s">
        <v>7554</v>
      </c>
      <c r="K2553" s="17">
        <v>7</v>
      </c>
      <c r="L2553" s="17" t="s">
        <v>7732</v>
      </c>
      <c r="M2553" s="9"/>
      <c r="N2553" s="9"/>
      <c r="O2553" s="21"/>
      <c r="Q2553" s="29"/>
      <c r="U2553" s="17"/>
      <c r="V2553" s="2"/>
      <c r="Y2553" t="str">
        <f t="shared" si="168"/>
        <v/>
      </c>
      <c r="AA2553">
        <f t="shared" si="169"/>
        <v>1</v>
      </c>
      <c r="AC2553" s="7"/>
      <c r="AD2553" t="s">
        <v>7554</v>
      </c>
      <c r="AE2553">
        <f t="shared" si="170"/>
        <v>0</v>
      </c>
      <c r="AG2553" s="2"/>
      <c r="AI2553" s="7"/>
    </row>
    <row r="2554" spans="1:35" ht="11" customHeight="1" outlineLevel="1" x14ac:dyDescent="0.25">
      <c r="A2554" t="s">
        <v>9600</v>
      </c>
      <c r="C2554" s="2" t="s">
        <v>11983</v>
      </c>
      <c r="D2554" s="2" t="s">
        <v>4062</v>
      </c>
      <c r="E2554" s="7">
        <v>2003</v>
      </c>
      <c r="F2554" s="5" t="s">
        <v>3539</v>
      </c>
      <c r="H2554" s="5" t="s">
        <v>5398</v>
      </c>
      <c r="I2554" s="6" t="s">
        <v>9712</v>
      </c>
      <c r="J2554" s="6" t="s">
        <v>9713</v>
      </c>
      <c r="K2554" s="17">
        <v>1</v>
      </c>
      <c r="L2554" s="17" t="s">
        <v>7732</v>
      </c>
      <c r="M2554" s="9"/>
      <c r="N2554" s="9"/>
      <c r="O2554" s="21"/>
      <c r="Q2554" s="29"/>
      <c r="U2554" s="17"/>
      <c r="V2554" s="2"/>
      <c r="X2554" t="s">
        <v>7732</v>
      </c>
      <c r="Y2554" t="str">
        <f t="shared" si="168"/>
        <v/>
      </c>
      <c r="AA2554" t="str">
        <f t="shared" si="169"/>
        <v/>
      </c>
      <c r="AC2554" s="7"/>
      <c r="AD2554" t="s">
        <v>9712</v>
      </c>
      <c r="AE2554">
        <f t="shared" si="170"/>
        <v>0</v>
      </c>
      <c r="AG2554" s="2"/>
      <c r="AI2554" s="7"/>
    </row>
    <row r="2555" spans="1:35" ht="11" customHeight="1" outlineLevel="1" collapsed="1" x14ac:dyDescent="0.25">
      <c r="A2555" t="s">
        <v>9600</v>
      </c>
      <c r="C2555" s="2" t="s">
        <v>11983</v>
      </c>
      <c r="D2555" s="2" t="s">
        <v>4062</v>
      </c>
      <c r="E2555" s="7">
        <v>2003</v>
      </c>
      <c r="F2555" s="5" t="s">
        <v>9711</v>
      </c>
      <c r="H2555" s="5" t="s">
        <v>5398</v>
      </c>
      <c r="I2555" s="6" t="s">
        <v>9712</v>
      </c>
      <c r="J2555" s="6" t="s">
        <v>9713</v>
      </c>
      <c r="K2555" s="17">
        <v>3</v>
      </c>
      <c r="L2555" s="17" t="s">
        <v>7730</v>
      </c>
      <c r="M2555" s="9">
        <v>4.5</v>
      </c>
      <c r="N2555" s="9"/>
      <c r="O2555" s="21"/>
      <c r="Q2555" s="29"/>
      <c r="U2555" s="17"/>
      <c r="V2555" s="2"/>
      <c r="X2555" t="s">
        <v>7732</v>
      </c>
      <c r="Y2555" t="str">
        <f t="shared" si="168"/>
        <v/>
      </c>
      <c r="AA2555">
        <f t="shared" si="169"/>
        <v>1</v>
      </c>
      <c r="AC2555" s="7"/>
      <c r="AD2555" t="s">
        <v>9712</v>
      </c>
      <c r="AE2555">
        <f t="shared" si="170"/>
        <v>0</v>
      </c>
      <c r="AG2555" s="2"/>
      <c r="AI2555" s="7"/>
    </row>
    <row r="2556" spans="1:35" ht="11" customHeight="1" outlineLevel="1" x14ac:dyDescent="0.25">
      <c r="A2556" t="s">
        <v>9600</v>
      </c>
      <c r="C2556" s="2" t="s">
        <v>11983</v>
      </c>
      <c r="D2556" s="2" t="s">
        <v>4062</v>
      </c>
      <c r="E2556" s="7">
        <v>2006</v>
      </c>
      <c r="F2556" s="5" t="s">
        <v>9305</v>
      </c>
      <c r="H2556" s="5" t="s">
        <v>5398</v>
      </c>
      <c r="I2556" s="6" t="s">
        <v>9710</v>
      </c>
      <c r="J2556" s="6" t="s">
        <v>6866</v>
      </c>
      <c r="K2556" s="17">
        <v>1</v>
      </c>
      <c r="L2556" s="17" t="s">
        <v>7730</v>
      </c>
      <c r="M2556" s="9">
        <v>10.5</v>
      </c>
      <c r="N2556" s="9"/>
      <c r="O2556" s="21"/>
      <c r="Q2556" s="29"/>
      <c r="U2556" s="17"/>
      <c r="V2556" s="2" t="s">
        <v>4062</v>
      </c>
      <c r="X2556" t="s">
        <v>7732</v>
      </c>
      <c r="Y2556" t="str">
        <f t="shared" si="168"/>
        <v/>
      </c>
      <c r="AA2556">
        <f t="shared" si="169"/>
        <v>1</v>
      </c>
      <c r="AC2556" s="7"/>
      <c r="AD2556" t="s">
        <v>9710</v>
      </c>
      <c r="AE2556">
        <f t="shared" si="170"/>
        <v>0</v>
      </c>
      <c r="AG2556" s="2"/>
      <c r="AI2556" s="7"/>
    </row>
    <row r="2557" spans="1:35" ht="11" customHeight="1" outlineLevel="1" x14ac:dyDescent="0.25">
      <c r="A2557" t="s">
        <v>9600</v>
      </c>
      <c r="C2557" s="2" t="s">
        <v>11983</v>
      </c>
      <c r="D2557" s="2" t="s">
        <v>4062</v>
      </c>
      <c r="E2557" s="7">
        <v>2006</v>
      </c>
      <c r="F2557" s="5" t="s">
        <v>9674</v>
      </c>
      <c r="H2557" s="5" t="s">
        <v>5398</v>
      </c>
      <c r="I2557" s="6" t="s">
        <v>21161</v>
      </c>
      <c r="J2557" s="6" t="s">
        <v>6866</v>
      </c>
      <c r="K2557" s="17">
        <v>7</v>
      </c>
      <c r="L2557" s="17" t="s">
        <v>20076</v>
      </c>
      <c r="M2557" s="9"/>
      <c r="N2557" s="9"/>
      <c r="O2557" s="21"/>
      <c r="Q2557" s="29"/>
      <c r="U2557" s="17"/>
      <c r="V2557" s="2" t="s">
        <v>4062</v>
      </c>
      <c r="X2557" t="s">
        <v>7732</v>
      </c>
      <c r="Y2557" t="str">
        <f t="shared" si="168"/>
        <v/>
      </c>
      <c r="AA2557" t="str">
        <f t="shared" si="169"/>
        <v/>
      </c>
      <c r="AC2557" s="7"/>
      <c r="AD2557" t="s">
        <v>21161</v>
      </c>
      <c r="AE2557">
        <f t="shared" si="170"/>
        <v>0</v>
      </c>
      <c r="AG2557" s="2">
        <v>1</v>
      </c>
      <c r="AH2557" t="s">
        <v>3354</v>
      </c>
      <c r="AI2557" s="7"/>
    </row>
    <row r="2558" spans="1:35" ht="11" customHeight="1" outlineLevel="1" x14ac:dyDescent="0.25">
      <c r="A2558" t="s">
        <v>9600</v>
      </c>
      <c r="C2558" s="2" t="s">
        <v>11983</v>
      </c>
      <c r="D2558" s="2" t="s">
        <v>4062</v>
      </c>
      <c r="E2558" s="7">
        <v>2006</v>
      </c>
      <c r="F2558" s="5" t="s">
        <v>9674</v>
      </c>
      <c r="H2558" s="5" t="s">
        <v>5398</v>
      </c>
      <c r="I2558" s="6" t="s">
        <v>21161</v>
      </c>
      <c r="J2558" s="6" t="s">
        <v>6866</v>
      </c>
      <c r="K2558" s="17">
        <v>7</v>
      </c>
      <c r="L2558" s="17" t="s">
        <v>20076</v>
      </c>
      <c r="M2558" s="9"/>
      <c r="N2558" s="9"/>
      <c r="O2558" s="21"/>
      <c r="Q2558" s="29"/>
      <c r="U2558" s="17"/>
      <c r="V2558" s="2" t="s">
        <v>4062</v>
      </c>
      <c r="X2558" t="s">
        <v>7732</v>
      </c>
      <c r="Y2558" t="str">
        <f t="shared" si="168"/>
        <v/>
      </c>
      <c r="AA2558" t="str">
        <f t="shared" si="169"/>
        <v/>
      </c>
      <c r="AC2558" s="7"/>
      <c r="AD2558" t="s">
        <v>21161</v>
      </c>
      <c r="AE2558">
        <f t="shared" si="170"/>
        <v>0</v>
      </c>
      <c r="AG2558" s="2">
        <v>1</v>
      </c>
      <c r="AH2558" t="s">
        <v>3354</v>
      </c>
      <c r="AI2558" s="7"/>
    </row>
    <row r="2559" spans="1:35" ht="11" customHeight="1" outlineLevel="1" x14ac:dyDescent="0.25">
      <c r="A2559" t="s">
        <v>9600</v>
      </c>
      <c r="C2559" s="2" t="s">
        <v>11983</v>
      </c>
      <c r="D2559" s="2" t="s">
        <v>4062</v>
      </c>
      <c r="E2559" s="7">
        <v>2006</v>
      </c>
      <c r="F2559" s="5" t="s">
        <v>9674</v>
      </c>
      <c r="H2559" s="5" t="s">
        <v>5398</v>
      </c>
      <c r="I2559" s="6" t="s">
        <v>21161</v>
      </c>
      <c r="J2559" s="6" t="s">
        <v>6866</v>
      </c>
      <c r="K2559" s="17">
        <v>7</v>
      </c>
      <c r="L2559" s="17" t="s">
        <v>20076</v>
      </c>
      <c r="M2559" s="9"/>
      <c r="N2559" s="9"/>
      <c r="O2559" s="21"/>
      <c r="Q2559" s="29"/>
      <c r="U2559" s="17"/>
      <c r="V2559" s="2" t="s">
        <v>4062</v>
      </c>
      <c r="X2559" t="s">
        <v>7732</v>
      </c>
      <c r="Y2559" t="str">
        <f t="shared" si="168"/>
        <v/>
      </c>
      <c r="AA2559" t="str">
        <f t="shared" si="169"/>
        <v/>
      </c>
      <c r="AC2559" s="7"/>
      <c r="AD2559" t="s">
        <v>21161</v>
      </c>
      <c r="AE2559">
        <f t="shared" si="170"/>
        <v>0</v>
      </c>
      <c r="AG2559" s="2">
        <v>1</v>
      </c>
      <c r="AH2559" t="s">
        <v>3354</v>
      </c>
      <c r="AI2559" s="7"/>
    </row>
    <row r="2560" spans="1:35" ht="11" customHeight="1" outlineLevel="1" x14ac:dyDescent="0.25">
      <c r="A2560" t="s">
        <v>9600</v>
      </c>
      <c r="C2560" s="2" t="s">
        <v>11983</v>
      </c>
      <c r="D2560" s="2" t="s">
        <v>4062</v>
      </c>
      <c r="E2560" s="7">
        <v>2006</v>
      </c>
      <c r="F2560" s="5" t="s">
        <v>9674</v>
      </c>
      <c r="H2560" s="5" t="s">
        <v>5398</v>
      </c>
      <c r="I2560" s="6" t="s">
        <v>21161</v>
      </c>
      <c r="J2560" s="6" t="s">
        <v>6866</v>
      </c>
      <c r="K2560" s="17">
        <v>7</v>
      </c>
      <c r="L2560" s="17" t="s">
        <v>20076</v>
      </c>
      <c r="M2560" s="9"/>
      <c r="N2560" s="9"/>
      <c r="O2560" s="21"/>
      <c r="Q2560" s="29"/>
      <c r="U2560" s="17"/>
      <c r="V2560" s="2" t="s">
        <v>4062</v>
      </c>
      <c r="X2560" t="s">
        <v>7732</v>
      </c>
      <c r="Y2560" t="str">
        <f t="shared" si="168"/>
        <v/>
      </c>
      <c r="AA2560" t="str">
        <f t="shared" si="169"/>
        <v/>
      </c>
      <c r="AC2560" s="7"/>
      <c r="AD2560" t="s">
        <v>21161</v>
      </c>
      <c r="AE2560">
        <f t="shared" si="170"/>
        <v>0</v>
      </c>
      <c r="AG2560" s="2">
        <v>1</v>
      </c>
      <c r="AH2560" t="s">
        <v>3354</v>
      </c>
      <c r="AI2560" s="7"/>
    </row>
    <row r="2561" spans="1:35" ht="11" customHeight="1" outlineLevel="1" x14ac:dyDescent="0.25">
      <c r="A2561" t="s">
        <v>9600</v>
      </c>
      <c r="C2561" s="2" t="s">
        <v>11983</v>
      </c>
      <c r="D2561" s="2" t="s">
        <v>4062</v>
      </c>
      <c r="E2561" s="7">
        <v>2006</v>
      </c>
      <c r="F2561" s="5" t="s">
        <v>9675</v>
      </c>
      <c r="H2561" s="5" t="s">
        <v>5398</v>
      </c>
      <c r="I2561" s="6" t="s">
        <v>21161</v>
      </c>
      <c r="J2561" s="6" t="s">
        <v>6866</v>
      </c>
      <c r="K2561" s="17">
        <v>7</v>
      </c>
      <c r="L2561" s="17" t="s">
        <v>7730</v>
      </c>
      <c r="M2561" s="9">
        <v>7</v>
      </c>
      <c r="N2561" s="9"/>
      <c r="O2561" s="21"/>
      <c r="Q2561" s="29"/>
      <c r="U2561" s="17"/>
      <c r="V2561" s="2" t="s">
        <v>4062</v>
      </c>
      <c r="X2561" t="s">
        <v>7732</v>
      </c>
      <c r="Y2561" t="str">
        <f t="shared" si="168"/>
        <v/>
      </c>
      <c r="AA2561">
        <f t="shared" si="169"/>
        <v>1</v>
      </c>
      <c r="AC2561" s="7"/>
      <c r="AD2561" t="s">
        <v>21161</v>
      </c>
      <c r="AE2561">
        <f t="shared" si="170"/>
        <v>0</v>
      </c>
      <c r="AG2561" s="2">
        <v>1</v>
      </c>
      <c r="AH2561" t="s">
        <v>3354</v>
      </c>
      <c r="AI2561" s="7"/>
    </row>
    <row r="2562" spans="1:35" ht="11" customHeight="1" outlineLevel="1" x14ac:dyDescent="0.25">
      <c r="A2562" t="s">
        <v>9600</v>
      </c>
      <c r="C2562" s="2" t="s">
        <v>11983</v>
      </c>
      <c r="D2562" s="2" t="s">
        <v>4062</v>
      </c>
      <c r="E2562" s="7">
        <v>2006</v>
      </c>
      <c r="F2562" s="5" t="s">
        <v>9674</v>
      </c>
      <c r="H2562" s="5" t="s">
        <v>5398</v>
      </c>
      <c r="I2562" s="6" t="s">
        <v>21161</v>
      </c>
      <c r="J2562" s="6" t="s">
        <v>6866</v>
      </c>
      <c r="K2562" s="17">
        <v>7</v>
      </c>
      <c r="L2562" s="17" t="s">
        <v>20076</v>
      </c>
      <c r="M2562" s="9"/>
      <c r="N2562" s="9"/>
      <c r="O2562" s="21"/>
      <c r="Q2562" s="29"/>
      <c r="U2562" s="17"/>
      <c r="V2562" s="2" t="s">
        <v>4062</v>
      </c>
      <c r="X2562" t="s">
        <v>7732</v>
      </c>
      <c r="Y2562" t="str">
        <f t="shared" si="168"/>
        <v/>
      </c>
      <c r="AA2562" t="str">
        <f t="shared" si="169"/>
        <v/>
      </c>
      <c r="AC2562" s="7"/>
      <c r="AD2562" t="s">
        <v>21161</v>
      </c>
      <c r="AE2562">
        <f t="shared" si="170"/>
        <v>0</v>
      </c>
      <c r="AG2562" s="2">
        <v>1</v>
      </c>
      <c r="AH2562" t="s">
        <v>3354</v>
      </c>
      <c r="AI2562" s="7"/>
    </row>
    <row r="2563" spans="1:35" ht="11" customHeight="1" outlineLevel="1" x14ac:dyDescent="0.25">
      <c r="A2563" t="s">
        <v>9600</v>
      </c>
      <c r="C2563" s="2" t="s">
        <v>11983</v>
      </c>
      <c r="D2563" s="2" t="s">
        <v>4062</v>
      </c>
      <c r="E2563" s="7">
        <v>2006</v>
      </c>
      <c r="F2563" s="5" t="s">
        <v>9708</v>
      </c>
      <c r="H2563" s="5" t="s">
        <v>5398</v>
      </c>
      <c r="I2563" s="6" t="s">
        <v>21161</v>
      </c>
      <c r="J2563" s="6" t="s">
        <v>6866</v>
      </c>
      <c r="K2563" s="17">
        <v>7</v>
      </c>
      <c r="L2563" s="17" t="s">
        <v>7730</v>
      </c>
      <c r="M2563" s="9">
        <v>5</v>
      </c>
      <c r="N2563" s="9"/>
      <c r="O2563" s="21"/>
      <c r="Q2563" s="29"/>
      <c r="U2563" s="17"/>
      <c r="V2563" s="2" t="s">
        <v>4062</v>
      </c>
      <c r="X2563" t="s">
        <v>7732</v>
      </c>
      <c r="Y2563" t="str">
        <f t="shared" si="168"/>
        <v/>
      </c>
      <c r="AA2563">
        <f t="shared" si="169"/>
        <v>1</v>
      </c>
      <c r="AC2563" s="7"/>
      <c r="AD2563" t="s">
        <v>21161</v>
      </c>
      <c r="AE2563">
        <f t="shared" si="170"/>
        <v>0</v>
      </c>
      <c r="AG2563" s="2">
        <v>1</v>
      </c>
      <c r="AH2563" t="s">
        <v>3354</v>
      </c>
      <c r="AI2563" s="7"/>
    </row>
    <row r="2564" spans="1:35" ht="11" customHeight="1" outlineLevel="1" x14ac:dyDescent="0.25">
      <c r="A2564" t="s">
        <v>9600</v>
      </c>
      <c r="C2564" s="2" t="s">
        <v>11983</v>
      </c>
      <c r="D2564" s="2" t="s">
        <v>4062</v>
      </c>
      <c r="E2564" s="7">
        <v>2006</v>
      </c>
      <c r="F2564" s="5" t="s">
        <v>9674</v>
      </c>
      <c r="H2564" s="5" t="s">
        <v>5398</v>
      </c>
      <c r="I2564" s="6" t="s">
        <v>9709</v>
      </c>
      <c r="J2564" s="6" t="s">
        <v>6866</v>
      </c>
      <c r="K2564" s="17">
        <v>1</v>
      </c>
      <c r="L2564" s="17" t="s">
        <v>7730</v>
      </c>
      <c r="M2564" s="9">
        <v>2</v>
      </c>
      <c r="N2564" s="9"/>
      <c r="O2564" s="21"/>
      <c r="Q2564" s="29"/>
      <c r="U2564" s="17"/>
      <c r="V2564" s="2" t="s">
        <v>4062</v>
      </c>
      <c r="X2564" t="s">
        <v>7732</v>
      </c>
      <c r="Y2564" t="str">
        <f t="shared" si="168"/>
        <v/>
      </c>
      <c r="AA2564" t="str">
        <f t="shared" si="169"/>
        <v/>
      </c>
      <c r="AC2564" s="7"/>
      <c r="AD2564" t="s">
        <v>9709</v>
      </c>
      <c r="AE2564">
        <f t="shared" si="170"/>
        <v>0</v>
      </c>
      <c r="AG2564" s="2"/>
      <c r="AH2564" t="s">
        <v>3354</v>
      </c>
      <c r="AI2564" s="7"/>
    </row>
    <row r="2565" spans="1:35" ht="11" customHeight="1" outlineLevel="1" x14ac:dyDescent="0.25">
      <c r="A2565" t="s">
        <v>9600</v>
      </c>
      <c r="C2565" s="2" t="s">
        <v>11983</v>
      </c>
      <c r="D2565" s="2" t="s">
        <v>4062</v>
      </c>
      <c r="E2565" s="7">
        <v>2006</v>
      </c>
      <c r="F2565" s="5" t="s">
        <v>9674</v>
      </c>
      <c r="H2565" s="5" t="s">
        <v>5398</v>
      </c>
      <c r="I2565" s="6" t="s">
        <v>1449</v>
      </c>
      <c r="J2565" s="6" t="s">
        <v>6866</v>
      </c>
      <c r="K2565" s="17">
        <v>1</v>
      </c>
      <c r="L2565" s="17" t="s">
        <v>7730</v>
      </c>
      <c r="M2565" s="9">
        <v>2</v>
      </c>
      <c r="N2565" s="9"/>
      <c r="O2565" s="21"/>
      <c r="Q2565" s="29"/>
      <c r="U2565" s="17"/>
      <c r="V2565" s="2" t="s">
        <v>4062</v>
      </c>
      <c r="X2565" t="s">
        <v>7732</v>
      </c>
      <c r="Y2565" t="str">
        <f t="shared" si="168"/>
        <v/>
      </c>
      <c r="AA2565" t="str">
        <f t="shared" si="169"/>
        <v/>
      </c>
      <c r="AC2565" s="7"/>
      <c r="AD2565" t="s">
        <v>1449</v>
      </c>
      <c r="AE2565">
        <f t="shared" si="170"/>
        <v>0</v>
      </c>
      <c r="AG2565" s="2"/>
      <c r="AI2565" s="7"/>
    </row>
    <row r="2566" spans="1:35" ht="11" customHeight="1" outlineLevel="1" x14ac:dyDescent="0.25">
      <c r="A2566" t="s">
        <v>9600</v>
      </c>
      <c r="C2566" s="2" t="s">
        <v>11983</v>
      </c>
      <c r="D2566" s="2" t="s">
        <v>4062</v>
      </c>
      <c r="E2566" s="7">
        <v>2006</v>
      </c>
      <c r="F2566" s="5" t="s">
        <v>9674</v>
      </c>
      <c r="H2566" s="5" t="s">
        <v>5398</v>
      </c>
      <c r="I2566" s="6" t="s">
        <v>1449</v>
      </c>
      <c r="J2566" s="6" t="s">
        <v>6866</v>
      </c>
      <c r="K2566" s="17">
        <v>1</v>
      </c>
      <c r="L2566" s="17" t="s">
        <v>7730</v>
      </c>
      <c r="M2566" s="9">
        <v>2</v>
      </c>
      <c r="N2566" s="9"/>
      <c r="O2566" s="21"/>
      <c r="Q2566" s="29"/>
      <c r="U2566" s="17"/>
      <c r="V2566" s="2" t="s">
        <v>4062</v>
      </c>
      <c r="X2566" t="s">
        <v>7732</v>
      </c>
      <c r="Y2566" t="str">
        <f t="shared" si="168"/>
        <v/>
      </c>
      <c r="AA2566" t="str">
        <f t="shared" si="169"/>
        <v/>
      </c>
      <c r="AC2566" s="7"/>
      <c r="AD2566" t="s">
        <v>1449</v>
      </c>
      <c r="AE2566">
        <f t="shared" si="170"/>
        <v>0</v>
      </c>
      <c r="AG2566" s="2"/>
      <c r="AI2566" s="7"/>
    </row>
    <row r="2567" spans="1:35" ht="11" customHeight="1" outlineLevel="1" x14ac:dyDescent="0.25">
      <c r="A2567" t="s">
        <v>9600</v>
      </c>
      <c r="C2567" s="2" t="s">
        <v>11983</v>
      </c>
      <c r="D2567" s="2" t="s">
        <v>4062</v>
      </c>
      <c r="E2567" s="7">
        <v>2006</v>
      </c>
      <c r="F2567" s="5" t="s">
        <v>9674</v>
      </c>
      <c r="H2567" s="5" t="s">
        <v>5398</v>
      </c>
      <c r="I2567" s="6" t="s">
        <v>9709</v>
      </c>
      <c r="J2567" s="6" t="s">
        <v>6866</v>
      </c>
      <c r="K2567" s="17">
        <v>5</v>
      </c>
      <c r="L2567" s="17" t="s">
        <v>7730</v>
      </c>
      <c r="M2567" s="9">
        <v>2</v>
      </c>
      <c r="N2567" s="9"/>
      <c r="O2567" s="21"/>
      <c r="Q2567" s="29"/>
      <c r="U2567" s="17"/>
      <c r="V2567" s="2" t="s">
        <v>4062</v>
      </c>
      <c r="Y2567" t="str">
        <f t="shared" si="168"/>
        <v/>
      </c>
      <c r="AA2567" t="str">
        <f t="shared" si="169"/>
        <v/>
      </c>
      <c r="AC2567" s="7"/>
      <c r="AD2567" t="s">
        <v>9709</v>
      </c>
      <c r="AE2567">
        <f t="shared" si="170"/>
        <v>0</v>
      </c>
      <c r="AG2567" s="2"/>
      <c r="AI2567" s="7"/>
    </row>
    <row r="2568" spans="1:35" ht="11" customHeight="1" outlineLevel="1" x14ac:dyDescent="0.25">
      <c r="A2568" t="s">
        <v>9600</v>
      </c>
      <c r="C2568" s="2" t="s">
        <v>11983</v>
      </c>
      <c r="D2568" s="2" t="s">
        <v>4062</v>
      </c>
      <c r="E2568" s="7">
        <v>2006</v>
      </c>
      <c r="F2568" s="5" t="s">
        <v>9708</v>
      </c>
      <c r="H2568" s="5" t="s">
        <v>5398</v>
      </c>
      <c r="I2568" s="6" t="s">
        <v>1449</v>
      </c>
      <c r="J2568" s="6" t="s">
        <v>6866</v>
      </c>
      <c r="K2568" s="17">
        <v>1</v>
      </c>
      <c r="L2568" s="17" t="s">
        <v>7730</v>
      </c>
      <c r="M2568" s="9">
        <v>16</v>
      </c>
      <c r="N2568" s="9"/>
      <c r="O2568" s="21"/>
      <c r="Q2568" s="29"/>
      <c r="U2568" s="17"/>
      <c r="V2568" s="2" t="s">
        <v>4062</v>
      </c>
      <c r="X2568" t="s">
        <v>7732</v>
      </c>
      <c r="Y2568" t="str">
        <f t="shared" si="168"/>
        <v/>
      </c>
      <c r="AA2568">
        <f t="shared" si="169"/>
        <v>1</v>
      </c>
      <c r="AC2568" s="7"/>
      <c r="AD2568" t="s">
        <v>1449</v>
      </c>
      <c r="AE2568">
        <f t="shared" ref="AE2568:AE2599" si="171">COUNTIF(I2568,"*Fuji*")</f>
        <v>0</v>
      </c>
      <c r="AG2568" s="2"/>
      <c r="AH2568" t="s">
        <v>3354</v>
      </c>
      <c r="AI2568" s="7"/>
    </row>
    <row r="2569" spans="1:35" ht="11" customHeight="1" outlineLevel="1" x14ac:dyDescent="0.25">
      <c r="A2569" t="s">
        <v>9600</v>
      </c>
      <c r="C2569" s="2" t="s">
        <v>11983</v>
      </c>
      <c r="D2569" s="2">
        <v>1937</v>
      </c>
      <c r="E2569" s="7">
        <v>2007</v>
      </c>
      <c r="F2569" s="5" t="s">
        <v>9657</v>
      </c>
      <c r="H2569" s="5" t="s">
        <v>5398</v>
      </c>
      <c r="I2569" s="6" t="s">
        <v>9659</v>
      </c>
      <c r="J2569" s="6" t="s">
        <v>9655</v>
      </c>
      <c r="K2569" s="17">
        <v>7</v>
      </c>
      <c r="L2569" s="17" t="s">
        <v>7732</v>
      </c>
      <c r="M2569" s="9"/>
      <c r="N2569" s="9"/>
      <c r="O2569" s="21"/>
      <c r="Q2569" s="29"/>
      <c r="U2569" s="17"/>
      <c r="V2569" s="2"/>
      <c r="Y2569" t="str">
        <f t="shared" si="168"/>
        <v/>
      </c>
      <c r="AA2569" t="str">
        <f t="shared" si="169"/>
        <v/>
      </c>
      <c r="AC2569" s="7"/>
      <c r="AD2569" t="s">
        <v>9659</v>
      </c>
      <c r="AE2569">
        <f t="shared" si="171"/>
        <v>0</v>
      </c>
      <c r="AG2569" s="2"/>
      <c r="AI2569" s="7"/>
    </row>
    <row r="2570" spans="1:35" ht="11" customHeight="1" outlineLevel="1" x14ac:dyDescent="0.25">
      <c r="A2570" t="s">
        <v>9600</v>
      </c>
      <c r="C2570" s="2" t="s">
        <v>11983</v>
      </c>
      <c r="D2570" s="2">
        <v>1938</v>
      </c>
      <c r="E2570" s="7">
        <v>2007</v>
      </c>
      <c r="F2570" s="5" t="s">
        <v>9657</v>
      </c>
      <c r="H2570" s="5" t="s">
        <v>5398</v>
      </c>
      <c r="I2570" s="6" t="s">
        <v>9660</v>
      </c>
      <c r="J2570" s="6" t="s">
        <v>9655</v>
      </c>
      <c r="K2570" s="17">
        <v>7</v>
      </c>
      <c r="L2570" s="17" t="s">
        <v>7732</v>
      </c>
      <c r="M2570" s="9"/>
      <c r="N2570" s="9"/>
      <c r="O2570" s="21"/>
      <c r="Q2570" s="29"/>
      <c r="U2570" s="17"/>
      <c r="V2570" s="2"/>
      <c r="Y2570" t="str">
        <f t="shared" si="168"/>
        <v/>
      </c>
      <c r="AA2570" t="str">
        <f t="shared" si="169"/>
        <v/>
      </c>
      <c r="AC2570" s="7"/>
      <c r="AD2570" t="s">
        <v>9660</v>
      </c>
      <c r="AE2570">
        <f t="shared" si="171"/>
        <v>0</v>
      </c>
      <c r="AG2570" s="2"/>
      <c r="AI2570" s="7"/>
    </row>
    <row r="2571" spans="1:35" ht="11" customHeight="1" outlineLevel="1" x14ac:dyDescent="0.25">
      <c r="A2571" t="s">
        <v>9600</v>
      </c>
      <c r="C2571" s="2" t="s">
        <v>11983</v>
      </c>
      <c r="D2571" s="2">
        <v>1939</v>
      </c>
      <c r="E2571" s="7">
        <v>2007</v>
      </c>
      <c r="F2571" s="5" t="s">
        <v>9657</v>
      </c>
      <c r="H2571" s="5" t="s">
        <v>5398</v>
      </c>
      <c r="I2571" s="6" t="s">
        <v>9366</v>
      </c>
      <c r="J2571" s="6" t="s">
        <v>9655</v>
      </c>
      <c r="K2571" s="17">
        <v>7</v>
      </c>
      <c r="L2571" s="17" t="s">
        <v>7732</v>
      </c>
      <c r="M2571" s="9"/>
      <c r="N2571" s="9"/>
      <c r="O2571" s="21"/>
      <c r="Q2571" s="29"/>
      <c r="U2571" s="17"/>
      <c r="V2571" s="2"/>
      <c r="Y2571" t="str">
        <f t="shared" si="168"/>
        <v/>
      </c>
      <c r="AA2571" t="str">
        <f t="shared" si="169"/>
        <v/>
      </c>
      <c r="AC2571" s="7"/>
      <c r="AD2571" t="s">
        <v>9366</v>
      </c>
      <c r="AE2571">
        <f t="shared" si="171"/>
        <v>0</v>
      </c>
      <c r="AG2571" s="2"/>
      <c r="AI2571" s="7"/>
    </row>
    <row r="2572" spans="1:35" ht="11" customHeight="1" outlineLevel="1" x14ac:dyDescent="0.25">
      <c r="A2572" t="s">
        <v>9600</v>
      </c>
      <c r="C2572" s="2" t="s">
        <v>11983</v>
      </c>
      <c r="D2572" s="2">
        <v>1940</v>
      </c>
      <c r="E2572" s="7">
        <v>2007</v>
      </c>
      <c r="F2572" s="5" t="s">
        <v>9657</v>
      </c>
      <c r="H2572" s="5" t="s">
        <v>5398</v>
      </c>
      <c r="I2572" s="6" t="s">
        <v>9661</v>
      </c>
      <c r="J2572" s="6" t="s">
        <v>9655</v>
      </c>
      <c r="K2572" s="17">
        <v>7</v>
      </c>
      <c r="L2572" s="17" t="s">
        <v>7732</v>
      </c>
      <c r="M2572" s="9"/>
      <c r="N2572" s="9"/>
      <c r="O2572" s="21"/>
      <c r="Q2572" s="29"/>
      <c r="U2572" s="17"/>
      <c r="V2572" s="2"/>
      <c r="Y2572" t="str">
        <f t="shared" si="168"/>
        <v/>
      </c>
      <c r="AA2572" t="str">
        <f t="shared" si="169"/>
        <v/>
      </c>
      <c r="AC2572" s="7"/>
      <c r="AD2572" t="s">
        <v>9661</v>
      </c>
      <c r="AE2572">
        <f t="shared" si="171"/>
        <v>0</v>
      </c>
      <c r="AG2572" s="2"/>
      <c r="AI2572" s="7"/>
    </row>
    <row r="2573" spans="1:35" ht="11" customHeight="1" outlineLevel="1" x14ac:dyDescent="0.25">
      <c r="A2573" t="s">
        <v>9600</v>
      </c>
      <c r="C2573" s="2" t="s">
        <v>11983</v>
      </c>
      <c r="D2573" s="2" t="s">
        <v>9656</v>
      </c>
      <c r="E2573" s="7">
        <v>2007</v>
      </c>
      <c r="F2573" s="5" t="s">
        <v>9658</v>
      </c>
      <c r="H2573" s="5" t="s">
        <v>5398</v>
      </c>
      <c r="I2573" s="6" t="s">
        <v>7554</v>
      </c>
      <c r="J2573" s="6" t="s">
        <v>9655</v>
      </c>
      <c r="K2573" s="17">
        <v>7</v>
      </c>
      <c r="L2573" s="17" t="s">
        <v>7732</v>
      </c>
      <c r="M2573" s="9"/>
      <c r="N2573" s="9"/>
      <c r="O2573" s="21"/>
      <c r="Q2573" s="29"/>
      <c r="U2573" s="17"/>
      <c r="V2573" s="2"/>
      <c r="Y2573" t="str">
        <f t="shared" si="168"/>
        <v/>
      </c>
      <c r="AA2573">
        <f t="shared" si="169"/>
        <v>1</v>
      </c>
      <c r="AC2573" s="7"/>
      <c r="AD2573" t="s">
        <v>7554</v>
      </c>
      <c r="AE2573">
        <f t="shared" si="171"/>
        <v>0</v>
      </c>
      <c r="AG2573" s="2"/>
      <c r="AI2573" s="7"/>
    </row>
    <row r="2574" spans="1:35" ht="11" customHeight="1" outlineLevel="1" x14ac:dyDescent="0.25">
      <c r="A2574" t="s">
        <v>9600</v>
      </c>
      <c r="C2574" s="2" t="s">
        <v>11983</v>
      </c>
      <c r="D2574" s="2">
        <v>2050</v>
      </c>
      <c r="E2574" s="7">
        <v>2011</v>
      </c>
      <c r="F2574" s="5" t="s">
        <v>9663</v>
      </c>
      <c r="H2574" s="5" t="s">
        <v>5398</v>
      </c>
      <c r="I2574" s="6" t="s">
        <v>9665</v>
      </c>
      <c r="J2574" s="6" t="s">
        <v>7554</v>
      </c>
      <c r="K2574" s="17">
        <v>7</v>
      </c>
      <c r="L2574" s="17" t="s">
        <v>7732</v>
      </c>
      <c r="M2574" s="9"/>
      <c r="N2574" s="9"/>
      <c r="O2574" s="21"/>
      <c r="Q2574" s="29"/>
      <c r="U2574" s="17"/>
      <c r="V2574" s="2"/>
      <c r="Y2574" t="str">
        <f t="shared" si="168"/>
        <v/>
      </c>
      <c r="AA2574" t="str">
        <f t="shared" si="169"/>
        <v/>
      </c>
      <c r="AC2574" s="7"/>
      <c r="AD2574" t="s">
        <v>9665</v>
      </c>
      <c r="AE2574">
        <f t="shared" si="171"/>
        <v>0</v>
      </c>
      <c r="AG2574" s="2"/>
      <c r="AI2574" s="7"/>
    </row>
    <row r="2575" spans="1:35" ht="11" customHeight="1" outlineLevel="1" x14ac:dyDescent="0.25">
      <c r="A2575" t="s">
        <v>9600</v>
      </c>
      <c r="C2575" s="2" t="s">
        <v>11983</v>
      </c>
      <c r="D2575" s="2">
        <v>2051</v>
      </c>
      <c r="E2575" s="7">
        <v>2011</v>
      </c>
      <c r="F2575" s="5" t="s">
        <v>9663</v>
      </c>
      <c r="H2575" s="5" t="s">
        <v>5398</v>
      </c>
      <c r="I2575" s="6" t="s">
        <v>9666</v>
      </c>
      <c r="J2575" s="6" t="s">
        <v>7554</v>
      </c>
      <c r="K2575" s="17">
        <v>7</v>
      </c>
      <c r="L2575" s="17" t="s">
        <v>7732</v>
      </c>
      <c r="M2575" s="9"/>
      <c r="N2575" s="9"/>
      <c r="O2575" s="21"/>
      <c r="Q2575" s="29"/>
      <c r="U2575" s="17"/>
      <c r="V2575" s="2"/>
      <c r="Y2575" t="str">
        <f t="shared" ref="Y2575:Y2638" si="172">IF(COUNTIF(F2575,"*fdc*"),1,"")</f>
        <v/>
      </c>
      <c r="AA2575" t="str">
        <f t="shared" ref="AA2575:AA2638" si="173">IF(COUNTIF(F2575,"*s/s*"),1,"")</f>
        <v/>
      </c>
      <c r="AC2575" s="7"/>
      <c r="AD2575" t="s">
        <v>9666</v>
      </c>
      <c r="AE2575">
        <f t="shared" si="171"/>
        <v>0</v>
      </c>
      <c r="AG2575" s="2"/>
      <c r="AI2575" s="7"/>
    </row>
    <row r="2576" spans="1:35" ht="11" customHeight="1" outlineLevel="1" x14ac:dyDescent="0.25">
      <c r="A2576" t="s">
        <v>9600</v>
      </c>
      <c r="C2576" s="2" t="s">
        <v>11983</v>
      </c>
      <c r="D2576" s="2">
        <v>2052</v>
      </c>
      <c r="E2576" s="7">
        <v>2011</v>
      </c>
      <c r="F2576" s="5" t="s">
        <v>9663</v>
      </c>
      <c r="H2576" s="5" t="s">
        <v>5398</v>
      </c>
      <c r="I2576" s="6" t="s">
        <v>9667</v>
      </c>
      <c r="J2576" s="6" t="s">
        <v>7554</v>
      </c>
      <c r="K2576" s="17">
        <v>7</v>
      </c>
      <c r="L2576" s="17" t="s">
        <v>7732</v>
      </c>
      <c r="M2576" s="9"/>
      <c r="N2576" s="9"/>
      <c r="O2576" s="21"/>
      <c r="Q2576" s="29"/>
      <c r="U2576" s="17"/>
      <c r="V2576" s="2"/>
      <c r="Y2576" t="str">
        <f t="shared" si="172"/>
        <v/>
      </c>
      <c r="AA2576" t="str">
        <f t="shared" si="173"/>
        <v/>
      </c>
      <c r="AC2576" s="7"/>
      <c r="AD2576" t="s">
        <v>9667</v>
      </c>
      <c r="AE2576">
        <f t="shared" si="171"/>
        <v>0</v>
      </c>
      <c r="AG2576" s="2"/>
      <c r="AI2576" s="7"/>
    </row>
    <row r="2577" spans="1:35" ht="11" customHeight="1" outlineLevel="1" x14ac:dyDescent="0.25">
      <c r="A2577" t="s">
        <v>9600</v>
      </c>
      <c r="C2577" s="2" t="s">
        <v>11983</v>
      </c>
      <c r="D2577" s="2" t="s">
        <v>9662</v>
      </c>
      <c r="E2577" s="7">
        <v>2011</v>
      </c>
      <c r="F2577" s="5" t="s">
        <v>9664</v>
      </c>
      <c r="H2577" s="5" t="s">
        <v>5398</v>
      </c>
      <c r="I2577" s="6" t="s">
        <v>7554</v>
      </c>
      <c r="J2577" s="6" t="s">
        <v>7554</v>
      </c>
      <c r="K2577" s="17">
        <v>7</v>
      </c>
      <c r="L2577" s="17" t="s">
        <v>7732</v>
      </c>
      <c r="M2577" s="9"/>
      <c r="N2577" s="9"/>
      <c r="O2577" s="21"/>
      <c r="Q2577" s="29"/>
      <c r="U2577" s="17"/>
      <c r="V2577" s="2"/>
      <c r="Y2577" t="str">
        <f t="shared" si="172"/>
        <v/>
      </c>
      <c r="AA2577">
        <f t="shared" si="173"/>
        <v>1</v>
      </c>
      <c r="AC2577" s="7"/>
      <c r="AD2577" t="s">
        <v>7554</v>
      </c>
      <c r="AE2577">
        <f t="shared" si="171"/>
        <v>0</v>
      </c>
      <c r="AG2577" s="2"/>
      <c r="AI2577" s="7"/>
    </row>
    <row r="2578" spans="1:35" ht="11" customHeight="1" outlineLevel="1" x14ac:dyDescent="0.25">
      <c r="A2578" t="s">
        <v>9600</v>
      </c>
      <c r="C2578" s="2" t="s">
        <v>11983</v>
      </c>
      <c r="D2578" s="2">
        <v>2108</v>
      </c>
      <c r="E2578" s="7">
        <v>2012</v>
      </c>
      <c r="F2578" s="5" t="s">
        <v>9347</v>
      </c>
      <c r="H2578" s="5" t="s">
        <v>5398</v>
      </c>
      <c r="I2578" s="6" t="s">
        <v>9223</v>
      </c>
      <c r="J2578" s="6" t="s">
        <v>7554</v>
      </c>
      <c r="K2578" s="17">
        <v>7</v>
      </c>
      <c r="L2578" s="17" t="s">
        <v>7732</v>
      </c>
      <c r="M2578" s="9"/>
      <c r="N2578" s="9"/>
      <c r="O2578" s="21"/>
      <c r="Q2578" s="29"/>
      <c r="U2578" s="17"/>
      <c r="V2578" s="2"/>
      <c r="Y2578" t="str">
        <f t="shared" si="172"/>
        <v/>
      </c>
      <c r="AA2578" t="str">
        <f t="shared" si="173"/>
        <v/>
      </c>
      <c r="AC2578" s="7"/>
      <c r="AD2578" t="s">
        <v>9223</v>
      </c>
      <c r="AE2578">
        <f t="shared" si="171"/>
        <v>0</v>
      </c>
      <c r="AG2578" s="2"/>
      <c r="AI2578" s="7"/>
    </row>
    <row r="2579" spans="1:35" ht="11" customHeight="1" outlineLevel="1" x14ac:dyDescent="0.25">
      <c r="A2579" t="s">
        <v>9600</v>
      </c>
      <c r="C2579" s="2" t="s">
        <v>11983</v>
      </c>
      <c r="D2579" s="2">
        <v>2109</v>
      </c>
      <c r="E2579" s="7">
        <v>2012</v>
      </c>
      <c r="F2579" s="5" t="s">
        <v>9347</v>
      </c>
      <c r="H2579" s="5" t="s">
        <v>5398</v>
      </c>
      <c r="I2579" s="6" t="s">
        <v>9223</v>
      </c>
      <c r="J2579" s="6" t="s">
        <v>7554</v>
      </c>
      <c r="K2579" s="17">
        <v>7</v>
      </c>
      <c r="L2579" s="17" t="s">
        <v>7732</v>
      </c>
      <c r="M2579" s="9"/>
      <c r="N2579" s="9"/>
      <c r="O2579" s="21"/>
      <c r="Q2579" s="29"/>
      <c r="U2579" s="17"/>
      <c r="V2579" s="2"/>
      <c r="Y2579" t="str">
        <f t="shared" si="172"/>
        <v/>
      </c>
      <c r="AA2579" t="str">
        <f t="shared" si="173"/>
        <v/>
      </c>
      <c r="AC2579" s="7"/>
      <c r="AD2579" t="s">
        <v>9223</v>
      </c>
      <c r="AE2579">
        <f t="shared" si="171"/>
        <v>0</v>
      </c>
      <c r="AG2579" s="2"/>
      <c r="AI2579" s="7"/>
    </row>
    <row r="2580" spans="1:35" ht="11" customHeight="1" outlineLevel="1" x14ac:dyDescent="0.25">
      <c r="A2580" t="s">
        <v>9600</v>
      </c>
      <c r="C2580" s="2" t="s">
        <v>11983</v>
      </c>
      <c r="D2580" s="2">
        <v>2110</v>
      </c>
      <c r="E2580" s="7">
        <v>2012</v>
      </c>
      <c r="F2580" s="5" t="s">
        <v>9347</v>
      </c>
      <c r="H2580" s="5" t="s">
        <v>5398</v>
      </c>
      <c r="I2580" s="6" t="s">
        <v>9223</v>
      </c>
      <c r="J2580" s="6" t="s">
        <v>7554</v>
      </c>
      <c r="K2580" s="17">
        <v>7</v>
      </c>
      <c r="L2580" s="17" t="s">
        <v>7732</v>
      </c>
      <c r="M2580" s="9"/>
      <c r="N2580" s="9"/>
      <c r="O2580" s="21"/>
      <c r="Q2580" s="29"/>
      <c r="U2580" s="17"/>
      <c r="V2580" s="2"/>
      <c r="Y2580" t="str">
        <f t="shared" si="172"/>
        <v/>
      </c>
      <c r="AA2580" t="str">
        <f t="shared" si="173"/>
        <v/>
      </c>
      <c r="AC2580" s="7"/>
      <c r="AD2580" t="s">
        <v>9223</v>
      </c>
      <c r="AE2580">
        <f t="shared" si="171"/>
        <v>0</v>
      </c>
      <c r="AG2580" s="2"/>
      <c r="AI2580" s="7"/>
    </row>
    <row r="2581" spans="1:35" ht="11" customHeight="1" outlineLevel="1" x14ac:dyDescent="0.25">
      <c r="A2581" t="s">
        <v>9600</v>
      </c>
      <c r="C2581" s="2" t="s">
        <v>11983</v>
      </c>
      <c r="D2581" s="2">
        <v>2111</v>
      </c>
      <c r="E2581" s="7">
        <v>2012</v>
      </c>
      <c r="F2581" s="5" t="s">
        <v>9347</v>
      </c>
      <c r="H2581" s="5" t="s">
        <v>5398</v>
      </c>
      <c r="I2581" s="6" t="s">
        <v>9223</v>
      </c>
      <c r="J2581" s="6" t="s">
        <v>7554</v>
      </c>
      <c r="K2581" s="17">
        <v>7</v>
      </c>
      <c r="L2581" s="17" t="s">
        <v>7732</v>
      </c>
      <c r="M2581" s="9"/>
      <c r="N2581" s="9"/>
      <c r="O2581" s="21"/>
      <c r="Q2581" s="29"/>
      <c r="U2581" s="17"/>
      <c r="V2581" s="2"/>
      <c r="Y2581" t="str">
        <f t="shared" si="172"/>
        <v/>
      </c>
      <c r="AA2581" t="str">
        <f t="shared" si="173"/>
        <v/>
      </c>
      <c r="AC2581" s="7"/>
      <c r="AD2581" t="s">
        <v>9223</v>
      </c>
      <c r="AE2581">
        <f t="shared" si="171"/>
        <v>0</v>
      </c>
      <c r="AG2581" s="2"/>
      <c r="AI2581" s="7"/>
    </row>
    <row r="2582" spans="1:35" ht="11" customHeight="1" outlineLevel="1" x14ac:dyDescent="0.25">
      <c r="A2582" t="s">
        <v>9600</v>
      </c>
      <c r="C2582" s="2" t="s">
        <v>11983</v>
      </c>
      <c r="D2582" s="2" t="s">
        <v>9668</v>
      </c>
      <c r="E2582" s="7">
        <v>2012</v>
      </c>
      <c r="F2582" s="5" t="s">
        <v>9348</v>
      </c>
      <c r="H2582" s="5" t="s">
        <v>5398</v>
      </c>
      <c r="I2582" s="6" t="s">
        <v>7554</v>
      </c>
      <c r="J2582" s="6" t="s">
        <v>7554</v>
      </c>
      <c r="K2582" s="17">
        <v>7</v>
      </c>
      <c r="L2582" s="17" t="s">
        <v>7732</v>
      </c>
      <c r="M2582" s="9"/>
      <c r="N2582" s="9"/>
      <c r="O2582" s="21"/>
      <c r="Q2582" s="29"/>
      <c r="U2582" s="17"/>
      <c r="V2582" s="2"/>
      <c r="Y2582" t="str">
        <f t="shared" si="172"/>
        <v/>
      </c>
      <c r="AA2582">
        <f t="shared" si="173"/>
        <v>1</v>
      </c>
      <c r="AC2582" s="7"/>
      <c r="AD2582" t="s">
        <v>7554</v>
      </c>
      <c r="AE2582">
        <f t="shared" si="171"/>
        <v>0</v>
      </c>
      <c r="AG2582" s="2"/>
      <c r="AI2582" s="7"/>
    </row>
    <row r="2583" spans="1:35" ht="11" customHeight="1" outlineLevel="1" x14ac:dyDescent="0.25">
      <c r="A2583" t="s">
        <v>9600</v>
      </c>
      <c r="C2583" s="2" t="s">
        <v>11983</v>
      </c>
      <c r="D2583" s="2">
        <v>2112</v>
      </c>
      <c r="E2583" s="7">
        <v>2012</v>
      </c>
      <c r="F2583" s="5" t="s">
        <v>9347</v>
      </c>
      <c r="H2583" s="5" t="s">
        <v>5398</v>
      </c>
      <c r="I2583" s="6" t="s">
        <v>9223</v>
      </c>
      <c r="J2583" s="6" t="s">
        <v>7554</v>
      </c>
      <c r="K2583" s="17">
        <v>7</v>
      </c>
      <c r="L2583" s="17" t="s">
        <v>7732</v>
      </c>
      <c r="M2583" s="9"/>
      <c r="N2583" s="9"/>
      <c r="O2583" s="21"/>
      <c r="Q2583" s="29"/>
      <c r="U2583" s="17"/>
      <c r="V2583" s="2"/>
      <c r="Y2583" t="str">
        <f t="shared" si="172"/>
        <v/>
      </c>
      <c r="AA2583" t="str">
        <f t="shared" si="173"/>
        <v/>
      </c>
      <c r="AC2583" s="7"/>
      <c r="AD2583" t="s">
        <v>9223</v>
      </c>
      <c r="AE2583">
        <f t="shared" si="171"/>
        <v>0</v>
      </c>
      <c r="AG2583" s="2"/>
      <c r="AI2583" s="7"/>
    </row>
    <row r="2584" spans="1:35" ht="11" customHeight="1" outlineLevel="1" collapsed="1" x14ac:dyDescent="0.25">
      <c r="A2584" t="s">
        <v>9600</v>
      </c>
      <c r="C2584" s="2" t="s">
        <v>11983</v>
      </c>
      <c r="D2584" s="2" t="s">
        <v>9669</v>
      </c>
      <c r="E2584" s="7">
        <v>2012</v>
      </c>
      <c r="F2584" s="5" t="s">
        <v>9503</v>
      </c>
      <c r="H2584" s="5" t="s">
        <v>5398</v>
      </c>
      <c r="I2584" s="6" t="s">
        <v>9223</v>
      </c>
      <c r="J2584" s="6" t="s">
        <v>7554</v>
      </c>
      <c r="K2584" s="17">
        <v>7</v>
      </c>
      <c r="L2584" s="17" t="s">
        <v>7732</v>
      </c>
      <c r="M2584" s="9"/>
      <c r="N2584" s="9"/>
      <c r="O2584" s="21"/>
      <c r="Q2584" s="29"/>
      <c r="U2584" s="17"/>
      <c r="V2584" s="2"/>
      <c r="Y2584" t="str">
        <f t="shared" si="172"/>
        <v/>
      </c>
      <c r="AA2584">
        <f t="shared" si="173"/>
        <v>1</v>
      </c>
      <c r="AC2584" s="7"/>
      <c r="AD2584" t="s">
        <v>9223</v>
      </c>
      <c r="AE2584">
        <f t="shared" si="171"/>
        <v>0</v>
      </c>
      <c r="AG2584" s="2"/>
      <c r="AI2584" s="7"/>
    </row>
    <row r="2585" spans="1:35" ht="11" customHeight="1" outlineLevel="1" x14ac:dyDescent="0.25">
      <c r="A2585" t="s">
        <v>9600</v>
      </c>
      <c r="C2585" s="2" t="s">
        <v>11983</v>
      </c>
      <c r="D2585" s="2">
        <v>2113</v>
      </c>
      <c r="E2585" s="7">
        <v>2012</v>
      </c>
      <c r="F2585" s="5" t="s">
        <v>9347</v>
      </c>
      <c r="H2585" s="5" t="s">
        <v>5398</v>
      </c>
      <c r="I2585" s="6" t="s">
        <v>9223</v>
      </c>
      <c r="J2585" s="6" t="s">
        <v>7554</v>
      </c>
      <c r="K2585" s="17">
        <v>7</v>
      </c>
      <c r="L2585" s="17" t="s">
        <v>7732</v>
      </c>
      <c r="M2585" s="9"/>
      <c r="N2585" s="9"/>
      <c r="O2585" s="21"/>
      <c r="Q2585" s="29"/>
      <c r="U2585" s="17"/>
      <c r="V2585" s="2"/>
      <c r="Y2585" t="str">
        <f t="shared" si="172"/>
        <v/>
      </c>
      <c r="AA2585" t="str">
        <f t="shared" si="173"/>
        <v/>
      </c>
      <c r="AC2585" s="7"/>
      <c r="AD2585" t="s">
        <v>9223</v>
      </c>
      <c r="AE2585">
        <f t="shared" si="171"/>
        <v>0</v>
      </c>
      <c r="AG2585" s="2"/>
      <c r="AI2585" s="7"/>
    </row>
    <row r="2586" spans="1:35" ht="11" customHeight="1" outlineLevel="1" x14ac:dyDescent="0.25">
      <c r="A2586" t="s">
        <v>9600</v>
      </c>
      <c r="C2586" s="2" t="s">
        <v>11983</v>
      </c>
      <c r="D2586" s="2" t="s">
        <v>9670</v>
      </c>
      <c r="E2586" s="7">
        <v>2012</v>
      </c>
      <c r="F2586" s="5" t="s">
        <v>9503</v>
      </c>
      <c r="H2586" s="5" t="s">
        <v>5398</v>
      </c>
      <c r="I2586" s="6" t="s">
        <v>7554</v>
      </c>
      <c r="J2586" s="6" t="s">
        <v>7554</v>
      </c>
      <c r="K2586" s="17">
        <v>7</v>
      </c>
      <c r="L2586" s="17" t="s">
        <v>7732</v>
      </c>
      <c r="M2586" s="9"/>
      <c r="N2586" s="9"/>
      <c r="O2586" s="21"/>
      <c r="Q2586" s="29"/>
      <c r="U2586" s="17"/>
      <c r="V2586" s="2"/>
      <c r="Y2586" t="str">
        <f t="shared" si="172"/>
        <v/>
      </c>
      <c r="AA2586">
        <f t="shared" si="173"/>
        <v>1</v>
      </c>
      <c r="AC2586" s="7"/>
      <c r="AD2586" t="s">
        <v>7554</v>
      </c>
      <c r="AE2586">
        <f t="shared" si="171"/>
        <v>0</v>
      </c>
      <c r="AG2586" s="2"/>
      <c r="AI2586" s="7"/>
    </row>
    <row r="2587" spans="1:35" ht="11" customHeight="1" outlineLevel="1" x14ac:dyDescent="0.25">
      <c r="A2587" t="s">
        <v>9600</v>
      </c>
      <c r="C2587" s="2" t="s">
        <v>11983</v>
      </c>
      <c r="D2587" s="2">
        <v>2114</v>
      </c>
      <c r="E2587" s="7">
        <v>2012</v>
      </c>
      <c r="F2587" s="5" t="s">
        <v>9347</v>
      </c>
      <c r="H2587" s="5" t="s">
        <v>5398</v>
      </c>
      <c r="I2587" s="6" t="s">
        <v>9223</v>
      </c>
      <c r="J2587" s="6" t="s">
        <v>7554</v>
      </c>
      <c r="K2587" s="17">
        <v>7</v>
      </c>
      <c r="L2587" s="17" t="s">
        <v>7732</v>
      </c>
      <c r="M2587" s="9"/>
      <c r="N2587" s="9"/>
      <c r="O2587" s="21"/>
      <c r="Q2587" s="29"/>
      <c r="U2587" s="17"/>
      <c r="V2587" s="2"/>
      <c r="Y2587" t="str">
        <f t="shared" si="172"/>
        <v/>
      </c>
      <c r="AA2587" t="str">
        <f t="shared" si="173"/>
        <v/>
      </c>
      <c r="AC2587" s="7"/>
      <c r="AD2587" t="s">
        <v>9223</v>
      </c>
      <c r="AE2587">
        <f t="shared" si="171"/>
        <v>0</v>
      </c>
      <c r="AG2587" s="2"/>
      <c r="AI2587" s="7"/>
    </row>
    <row r="2588" spans="1:35" ht="11" customHeight="1" outlineLevel="1" x14ac:dyDescent="0.25">
      <c r="A2588" t="s">
        <v>9600</v>
      </c>
      <c r="C2588" s="2" t="s">
        <v>11983</v>
      </c>
      <c r="D2588" s="2" t="s">
        <v>9671</v>
      </c>
      <c r="E2588" s="7">
        <v>2012</v>
      </c>
      <c r="F2588" s="5" t="s">
        <v>9503</v>
      </c>
      <c r="H2588" s="5" t="s">
        <v>5398</v>
      </c>
      <c r="I2588" s="6" t="s">
        <v>7554</v>
      </c>
      <c r="J2588" s="6" t="s">
        <v>7554</v>
      </c>
      <c r="K2588" s="17">
        <v>7</v>
      </c>
      <c r="L2588" s="17" t="s">
        <v>7732</v>
      </c>
      <c r="M2588" s="9"/>
      <c r="N2588" s="9"/>
      <c r="O2588" s="21"/>
      <c r="Q2588" s="29"/>
      <c r="U2588" s="17"/>
      <c r="V2588" s="2"/>
      <c r="Y2588" t="str">
        <f t="shared" si="172"/>
        <v/>
      </c>
      <c r="AA2588">
        <f t="shared" si="173"/>
        <v>1</v>
      </c>
      <c r="AC2588" s="7"/>
      <c r="AD2588" t="s">
        <v>7554</v>
      </c>
      <c r="AE2588">
        <f t="shared" si="171"/>
        <v>0</v>
      </c>
      <c r="AG2588" s="2"/>
      <c r="AI2588" s="7"/>
    </row>
    <row r="2589" spans="1:35" ht="11" customHeight="1" outlineLevel="1" x14ac:dyDescent="0.25">
      <c r="A2589" t="s">
        <v>9600</v>
      </c>
      <c r="C2589" s="2" t="s">
        <v>11983</v>
      </c>
      <c r="D2589" s="2">
        <v>2115</v>
      </c>
      <c r="E2589" s="7">
        <v>2012</v>
      </c>
      <c r="F2589" s="5" t="s">
        <v>9347</v>
      </c>
      <c r="H2589" s="5" t="s">
        <v>5398</v>
      </c>
      <c r="I2589" s="6" t="s">
        <v>9223</v>
      </c>
      <c r="J2589" s="6" t="s">
        <v>7554</v>
      </c>
      <c r="K2589" s="17">
        <v>7</v>
      </c>
      <c r="L2589" s="17" t="s">
        <v>7732</v>
      </c>
      <c r="M2589" s="9"/>
      <c r="N2589" s="9"/>
      <c r="O2589" s="21"/>
      <c r="Q2589" s="29"/>
      <c r="U2589" s="17"/>
      <c r="V2589" s="2"/>
      <c r="Y2589" t="str">
        <f t="shared" si="172"/>
        <v/>
      </c>
      <c r="AA2589" t="str">
        <f t="shared" si="173"/>
        <v/>
      </c>
      <c r="AC2589" s="7"/>
      <c r="AD2589" t="s">
        <v>9223</v>
      </c>
      <c r="AE2589">
        <f t="shared" si="171"/>
        <v>0</v>
      </c>
      <c r="AG2589" s="2"/>
      <c r="AI2589" s="7"/>
    </row>
    <row r="2590" spans="1:35" ht="11" customHeight="1" outlineLevel="1" x14ac:dyDescent="0.25">
      <c r="A2590" t="s">
        <v>9600</v>
      </c>
      <c r="C2590" s="2" t="s">
        <v>11983</v>
      </c>
      <c r="D2590" s="2" t="s">
        <v>9672</v>
      </c>
      <c r="E2590" s="7">
        <v>2012</v>
      </c>
      <c r="F2590" s="5" t="s">
        <v>9503</v>
      </c>
      <c r="H2590" s="5" t="s">
        <v>5398</v>
      </c>
      <c r="I2590" s="6" t="s">
        <v>7554</v>
      </c>
      <c r="J2590" s="6" t="s">
        <v>7554</v>
      </c>
      <c r="K2590" s="17">
        <v>7</v>
      </c>
      <c r="L2590" s="17" t="s">
        <v>7732</v>
      </c>
      <c r="M2590" s="9"/>
      <c r="N2590" s="9"/>
      <c r="O2590" s="21"/>
      <c r="Q2590" s="29"/>
      <c r="U2590" s="17"/>
      <c r="V2590" s="2"/>
      <c r="Y2590" t="str">
        <f t="shared" si="172"/>
        <v/>
      </c>
      <c r="AA2590">
        <f t="shared" si="173"/>
        <v>1</v>
      </c>
      <c r="AC2590" s="7"/>
      <c r="AD2590" t="s">
        <v>7554</v>
      </c>
      <c r="AE2590">
        <f t="shared" si="171"/>
        <v>0</v>
      </c>
      <c r="AG2590" s="2"/>
      <c r="AI2590" s="7"/>
    </row>
    <row r="2591" spans="1:35" ht="11" customHeight="1" outlineLevel="1" x14ac:dyDescent="0.25">
      <c r="A2591" t="s">
        <v>9600</v>
      </c>
      <c r="C2591" s="2" t="s">
        <v>11983</v>
      </c>
      <c r="D2591" s="2">
        <v>2118</v>
      </c>
      <c r="E2591" s="7">
        <v>2012</v>
      </c>
      <c r="F2591" s="5" t="s">
        <v>9674</v>
      </c>
      <c r="H2591" s="5" t="s">
        <v>5398</v>
      </c>
      <c r="I2591" s="6" t="s">
        <v>1695</v>
      </c>
      <c r="J2591" s="6" t="s">
        <v>9676</v>
      </c>
      <c r="K2591" s="17">
        <v>1</v>
      </c>
      <c r="L2591" s="17" t="s">
        <v>20076</v>
      </c>
      <c r="M2591" s="9"/>
      <c r="N2591" s="9"/>
      <c r="O2591" s="21"/>
      <c r="Q2591" s="29"/>
      <c r="S2591">
        <v>1</v>
      </c>
      <c r="T2591">
        <v>1</v>
      </c>
      <c r="U2591" s="17"/>
      <c r="V2591" s="2"/>
      <c r="Y2591" t="str">
        <f t="shared" si="172"/>
        <v/>
      </c>
      <c r="AA2591" t="str">
        <f t="shared" si="173"/>
        <v/>
      </c>
      <c r="AC2591" s="7"/>
      <c r="AD2591" t="s">
        <v>1695</v>
      </c>
      <c r="AE2591">
        <f t="shared" si="171"/>
        <v>0</v>
      </c>
      <c r="AG2591" s="2">
        <v>1</v>
      </c>
      <c r="AI2591" s="7"/>
    </row>
    <row r="2592" spans="1:35" ht="11" customHeight="1" outlineLevel="1" x14ac:dyDescent="0.25">
      <c r="A2592" t="s">
        <v>9600</v>
      </c>
      <c r="C2592" s="2" t="s">
        <v>11983</v>
      </c>
      <c r="D2592" s="2" t="s">
        <v>9673</v>
      </c>
      <c r="E2592" s="7">
        <v>2012</v>
      </c>
      <c r="F2592" s="5" t="s">
        <v>9675</v>
      </c>
      <c r="H2592" s="5" t="s">
        <v>5398</v>
      </c>
      <c r="I2592" s="6" t="s">
        <v>1695</v>
      </c>
      <c r="J2592" s="6" t="s">
        <v>9676</v>
      </c>
      <c r="K2592" s="17">
        <v>3</v>
      </c>
      <c r="L2592" s="17" t="s">
        <v>7730</v>
      </c>
      <c r="M2592" s="9">
        <v>29</v>
      </c>
      <c r="N2592" s="9"/>
      <c r="O2592" s="21"/>
      <c r="Q2592" s="29"/>
      <c r="U2592" s="17"/>
      <c r="V2592" s="2"/>
      <c r="Y2592" t="str">
        <f t="shared" si="172"/>
        <v/>
      </c>
      <c r="AA2592">
        <f t="shared" si="173"/>
        <v>1</v>
      </c>
      <c r="AC2592" s="7"/>
      <c r="AD2592" t="s">
        <v>1695</v>
      </c>
      <c r="AE2592">
        <f t="shared" si="171"/>
        <v>0</v>
      </c>
      <c r="AG2592" s="2">
        <v>1</v>
      </c>
      <c r="AI2592" s="7"/>
    </row>
    <row r="2593" spans="1:35" ht="11" customHeight="1" outlineLevel="1" x14ac:dyDescent="0.25">
      <c r="A2593" t="s">
        <v>9600</v>
      </c>
      <c r="C2593" s="2" t="s">
        <v>11983</v>
      </c>
      <c r="D2593" s="2">
        <v>2120</v>
      </c>
      <c r="E2593" s="7">
        <v>2012</v>
      </c>
      <c r="F2593" s="5" t="s">
        <v>9674</v>
      </c>
      <c r="H2593" s="5" t="s">
        <v>5398</v>
      </c>
      <c r="I2593" s="6" t="s">
        <v>1695</v>
      </c>
      <c r="J2593" s="6" t="s">
        <v>9676</v>
      </c>
      <c r="K2593" s="17">
        <v>1</v>
      </c>
      <c r="L2593" s="17" t="s">
        <v>7732</v>
      </c>
      <c r="M2593" s="9"/>
      <c r="N2593" s="9"/>
      <c r="O2593" s="21"/>
      <c r="Q2593" s="29"/>
      <c r="U2593" s="17"/>
      <c r="V2593" s="2"/>
      <c r="Y2593" t="str">
        <f t="shared" si="172"/>
        <v/>
      </c>
      <c r="AA2593" t="str">
        <f t="shared" si="173"/>
        <v/>
      </c>
      <c r="AC2593" s="7"/>
      <c r="AD2593" t="s">
        <v>1695</v>
      </c>
      <c r="AE2593">
        <f t="shared" si="171"/>
        <v>0</v>
      </c>
      <c r="AG2593" s="2">
        <v>1</v>
      </c>
      <c r="AI2593" s="7"/>
    </row>
    <row r="2594" spans="1:35" ht="11" customHeight="1" outlineLevel="1" x14ac:dyDescent="0.25">
      <c r="A2594" t="s">
        <v>9600</v>
      </c>
      <c r="C2594" s="2" t="s">
        <v>11983</v>
      </c>
      <c r="D2594" s="2" t="s">
        <v>9677</v>
      </c>
      <c r="E2594" s="7">
        <v>2012</v>
      </c>
      <c r="F2594" s="5" t="s">
        <v>9675</v>
      </c>
      <c r="H2594" s="5" t="s">
        <v>5398</v>
      </c>
      <c r="I2594" s="6" t="s">
        <v>1695</v>
      </c>
      <c r="J2594" s="6" t="s">
        <v>9676</v>
      </c>
      <c r="K2594" s="17">
        <v>1</v>
      </c>
      <c r="L2594" s="17" t="s">
        <v>7732</v>
      </c>
      <c r="M2594" s="9"/>
      <c r="N2594" s="9"/>
      <c r="O2594" s="21"/>
      <c r="Q2594" s="29"/>
      <c r="U2594" s="17"/>
      <c r="V2594" s="2"/>
      <c r="Y2594" t="str">
        <f t="shared" si="172"/>
        <v/>
      </c>
      <c r="AA2594">
        <f t="shared" si="173"/>
        <v>1</v>
      </c>
      <c r="AC2594" s="7"/>
      <c r="AD2594" t="s">
        <v>1695</v>
      </c>
      <c r="AE2594">
        <f t="shared" si="171"/>
        <v>0</v>
      </c>
      <c r="AG2594" s="2">
        <v>1</v>
      </c>
      <c r="AI2594" s="7"/>
    </row>
    <row r="2595" spans="1:35" ht="11" customHeight="1" outlineLevel="1" x14ac:dyDescent="0.25">
      <c r="A2595" t="s">
        <v>9600</v>
      </c>
      <c r="C2595" s="2" t="s">
        <v>11983</v>
      </c>
      <c r="D2595" s="2">
        <v>2121</v>
      </c>
      <c r="E2595" s="7">
        <v>2012</v>
      </c>
      <c r="F2595" s="5" t="s">
        <v>9674</v>
      </c>
      <c r="H2595" s="5" t="s">
        <v>5398</v>
      </c>
      <c r="I2595" s="6" t="s">
        <v>1695</v>
      </c>
      <c r="J2595" s="6" t="s">
        <v>9676</v>
      </c>
      <c r="K2595" s="17">
        <v>1</v>
      </c>
      <c r="L2595" s="17" t="s">
        <v>7732</v>
      </c>
      <c r="M2595" s="9"/>
      <c r="N2595" s="9"/>
      <c r="O2595" s="21"/>
      <c r="Q2595" s="29"/>
      <c r="U2595" s="17"/>
      <c r="V2595" s="2"/>
      <c r="Y2595" t="str">
        <f t="shared" si="172"/>
        <v/>
      </c>
      <c r="AA2595" t="str">
        <f t="shared" si="173"/>
        <v/>
      </c>
      <c r="AC2595" s="7"/>
      <c r="AD2595" t="s">
        <v>1695</v>
      </c>
      <c r="AE2595">
        <f t="shared" si="171"/>
        <v>0</v>
      </c>
      <c r="AG2595" s="2">
        <v>1</v>
      </c>
      <c r="AI2595" s="7"/>
    </row>
    <row r="2596" spans="1:35" ht="11" customHeight="1" outlineLevel="1" x14ac:dyDescent="0.25">
      <c r="A2596" t="s">
        <v>9600</v>
      </c>
      <c r="C2596" s="2" t="s">
        <v>11983</v>
      </c>
      <c r="D2596" s="2" t="s">
        <v>9678</v>
      </c>
      <c r="E2596" s="7">
        <v>2012</v>
      </c>
      <c r="F2596" s="5" t="s">
        <v>9675</v>
      </c>
      <c r="H2596" s="5" t="s">
        <v>5398</v>
      </c>
      <c r="I2596" s="6" t="s">
        <v>1695</v>
      </c>
      <c r="J2596" s="6" t="s">
        <v>9676</v>
      </c>
      <c r="K2596" s="17">
        <v>1</v>
      </c>
      <c r="L2596" s="17" t="s">
        <v>7732</v>
      </c>
      <c r="M2596" s="9"/>
      <c r="N2596" s="9"/>
      <c r="O2596" s="21"/>
      <c r="Q2596" s="29"/>
      <c r="U2596" s="17"/>
      <c r="V2596" s="2"/>
      <c r="Y2596" t="str">
        <f t="shared" si="172"/>
        <v/>
      </c>
      <c r="AA2596">
        <f t="shared" si="173"/>
        <v>1</v>
      </c>
      <c r="AC2596" s="7"/>
      <c r="AD2596" t="s">
        <v>1695</v>
      </c>
      <c r="AE2596">
        <f t="shared" si="171"/>
        <v>0</v>
      </c>
      <c r="AG2596" s="2">
        <v>1</v>
      </c>
      <c r="AI2596" s="7"/>
    </row>
    <row r="2597" spans="1:35" ht="11" customHeight="1" outlineLevel="1" x14ac:dyDescent="0.25">
      <c r="A2597" t="s">
        <v>9600</v>
      </c>
      <c r="C2597" s="2" t="s">
        <v>11983</v>
      </c>
      <c r="D2597" s="2">
        <v>2289</v>
      </c>
      <c r="E2597" s="7">
        <v>2012</v>
      </c>
      <c r="F2597" s="5" t="s">
        <v>9681</v>
      </c>
      <c r="H2597" s="5" t="s">
        <v>5398</v>
      </c>
      <c r="I2597" s="6" t="s">
        <v>9683</v>
      </c>
      <c r="J2597" s="6" t="s">
        <v>9679</v>
      </c>
      <c r="K2597" s="17">
        <v>7</v>
      </c>
      <c r="L2597" s="17" t="s">
        <v>7732</v>
      </c>
      <c r="M2597" s="9"/>
      <c r="N2597" s="9"/>
      <c r="O2597" s="21"/>
      <c r="Q2597" s="29"/>
      <c r="U2597" s="17"/>
      <c r="V2597" s="2"/>
      <c r="Y2597" t="str">
        <f t="shared" si="172"/>
        <v/>
      </c>
      <c r="AA2597" t="str">
        <f t="shared" si="173"/>
        <v/>
      </c>
      <c r="AC2597" s="7"/>
      <c r="AD2597" t="s">
        <v>9683</v>
      </c>
      <c r="AE2597">
        <f t="shared" si="171"/>
        <v>0</v>
      </c>
      <c r="AG2597" s="2"/>
      <c r="AI2597" s="7"/>
    </row>
    <row r="2598" spans="1:35" ht="11" customHeight="1" outlineLevel="1" x14ac:dyDescent="0.25">
      <c r="A2598" t="s">
        <v>9600</v>
      </c>
      <c r="C2598" s="2" t="s">
        <v>11983</v>
      </c>
      <c r="D2598" s="2">
        <v>2290</v>
      </c>
      <c r="E2598" s="7">
        <v>2012</v>
      </c>
      <c r="F2598" s="5" t="s">
        <v>9681</v>
      </c>
      <c r="H2598" s="5" t="s">
        <v>5398</v>
      </c>
      <c r="I2598" s="6" t="s">
        <v>9684</v>
      </c>
      <c r="J2598" s="6" t="s">
        <v>9679</v>
      </c>
      <c r="K2598" s="17">
        <v>7</v>
      </c>
      <c r="L2598" s="17" t="s">
        <v>7732</v>
      </c>
      <c r="M2598" s="9"/>
      <c r="N2598" s="9"/>
      <c r="O2598" s="21"/>
      <c r="Q2598" s="29"/>
      <c r="U2598" s="17"/>
      <c r="V2598" s="2"/>
      <c r="Y2598" t="str">
        <f t="shared" si="172"/>
        <v/>
      </c>
      <c r="AA2598" t="str">
        <f t="shared" si="173"/>
        <v/>
      </c>
      <c r="AC2598" s="7"/>
      <c r="AD2598" t="s">
        <v>9684</v>
      </c>
      <c r="AE2598">
        <f t="shared" si="171"/>
        <v>0</v>
      </c>
      <c r="AG2598" s="2"/>
      <c r="AI2598" s="7"/>
    </row>
    <row r="2599" spans="1:35" ht="11" customHeight="1" outlineLevel="1" x14ac:dyDescent="0.25">
      <c r="A2599" t="s">
        <v>9600</v>
      </c>
      <c r="C2599" s="2" t="s">
        <v>11983</v>
      </c>
      <c r="D2599" s="2" t="s">
        <v>9680</v>
      </c>
      <c r="E2599" s="7">
        <v>2012</v>
      </c>
      <c r="F2599" s="5" t="s">
        <v>9682</v>
      </c>
      <c r="H2599" s="5" t="s">
        <v>5398</v>
      </c>
      <c r="I2599" s="6" t="s">
        <v>9685</v>
      </c>
      <c r="J2599" s="6" t="s">
        <v>9679</v>
      </c>
      <c r="K2599" s="17">
        <v>7</v>
      </c>
      <c r="L2599" s="17" t="s">
        <v>7732</v>
      </c>
      <c r="M2599" s="9"/>
      <c r="N2599" s="9"/>
      <c r="O2599" s="21"/>
      <c r="Q2599" s="29"/>
      <c r="U2599" s="17"/>
      <c r="V2599" s="2"/>
      <c r="Y2599" t="str">
        <f t="shared" si="172"/>
        <v/>
      </c>
      <c r="AA2599">
        <f t="shared" si="173"/>
        <v>1</v>
      </c>
      <c r="AC2599" s="7"/>
      <c r="AD2599" t="s">
        <v>9685</v>
      </c>
      <c r="AE2599">
        <f t="shared" si="171"/>
        <v>0</v>
      </c>
      <c r="AG2599" s="2"/>
      <c r="AI2599" s="7"/>
    </row>
    <row r="2600" spans="1:35" ht="11" customHeight="1" outlineLevel="1" x14ac:dyDescent="0.25">
      <c r="A2600" t="s">
        <v>9600</v>
      </c>
      <c r="C2600" s="2" t="s">
        <v>11983</v>
      </c>
      <c r="D2600" s="2">
        <v>2291</v>
      </c>
      <c r="E2600" s="7">
        <v>2012</v>
      </c>
      <c r="F2600" s="5" t="s">
        <v>9681</v>
      </c>
      <c r="H2600" s="5" t="s">
        <v>5398</v>
      </c>
      <c r="I2600" s="6" t="s">
        <v>9683</v>
      </c>
      <c r="J2600" s="6" t="s">
        <v>9679</v>
      </c>
      <c r="K2600" s="17">
        <v>7</v>
      </c>
      <c r="L2600" s="17" t="s">
        <v>7732</v>
      </c>
      <c r="M2600" s="9"/>
      <c r="N2600" s="9"/>
      <c r="O2600" s="21"/>
      <c r="Q2600" s="29"/>
      <c r="U2600" s="17"/>
      <c r="V2600" s="2"/>
      <c r="Y2600" t="str">
        <f t="shared" si="172"/>
        <v/>
      </c>
      <c r="AA2600" t="str">
        <f t="shared" si="173"/>
        <v/>
      </c>
      <c r="AC2600" s="7"/>
      <c r="AD2600" t="s">
        <v>9683</v>
      </c>
      <c r="AE2600">
        <f t="shared" ref="AE2600:AE2621" si="174">COUNTIF(I2600,"*Fuji*")</f>
        <v>0</v>
      </c>
      <c r="AG2600" s="2"/>
      <c r="AI2600" s="7"/>
    </row>
    <row r="2601" spans="1:35" ht="11" customHeight="1" outlineLevel="1" x14ac:dyDescent="0.25">
      <c r="A2601" t="s">
        <v>9600</v>
      </c>
      <c r="C2601" s="2" t="s">
        <v>11983</v>
      </c>
      <c r="D2601" s="2">
        <v>2292</v>
      </c>
      <c r="E2601" s="7">
        <v>2012</v>
      </c>
      <c r="F2601" s="5" t="s">
        <v>9681</v>
      </c>
      <c r="H2601" s="5" t="s">
        <v>5398</v>
      </c>
      <c r="I2601" s="6" t="s">
        <v>9684</v>
      </c>
      <c r="J2601" s="6" t="s">
        <v>9679</v>
      </c>
      <c r="K2601" s="17">
        <v>7</v>
      </c>
      <c r="L2601" s="17" t="s">
        <v>7732</v>
      </c>
      <c r="M2601" s="9"/>
      <c r="N2601" s="9"/>
      <c r="O2601" s="21"/>
      <c r="Q2601" s="29"/>
      <c r="U2601" s="17"/>
      <c r="V2601" s="2"/>
      <c r="Y2601" t="str">
        <f t="shared" si="172"/>
        <v/>
      </c>
      <c r="AA2601" t="str">
        <f t="shared" si="173"/>
        <v/>
      </c>
      <c r="AC2601" s="7"/>
      <c r="AD2601" t="s">
        <v>9684</v>
      </c>
      <c r="AE2601">
        <f t="shared" si="174"/>
        <v>0</v>
      </c>
      <c r="AG2601" s="2"/>
      <c r="AI2601" s="7"/>
    </row>
    <row r="2602" spans="1:35" ht="11" customHeight="1" outlineLevel="1" x14ac:dyDescent="0.25">
      <c r="A2602" t="s">
        <v>9600</v>
      </c>
      <c r="C2602" s="2" t="s">
        <v>11983</v>
      </c>
      <c r="D2602" s="2" t="s">
        <v>7796</v>
      </c>
      <c r="E2602" s="7">
        <v>2012</v>
      </c>
      <c r="F2602" s="5" t="s">
        <v>9682</v>
      </c>
      <c r="H2602" s="5" t="s">
        <v>5398</v>
      </c>
      <c r="I2602" s="6" t="s">
        <v>9685</v>
      </c>
      <c r="J2602" s="6" t="s">
        <v>9679</v>
      </c>
      <c r="K2602" s="17">
        <v>7</v>
      </c>
      <c r="L2602" s="17" t="s">
        <v>7732</v>
      </c>
      <c r="M2602" s="9"/>
      <c r="N2602" s="9"/>
      <c r="O2602" s="21"/>
      <c r="Q2602" s="29"/>
      <c r="U2602" s="17"/>
      <c r="V2602" s="2"/>
      <c r="Y2602" t="str">
        <f t="shared" si="172"/>
        <v/>
      </c>
      <c r="AA2602">
        <f t="shared" si="173"/>
        <v>1</v>
      </c>
      <c r="AC2602" s="7"/>
      <c r="AD2602" t="s">
        <v>9685</v>
      </c>
      <c r="AE2602">
        <f t="shared" si="174"/>
        <v>0</v>
      </c>
      <c r="AG2602" s="2"/>
      <c r="AI2602" s="7"/>
    </row>
    <row r="2603" spans="1:35" ht="11" customHeight="1" outlineLevel="1" x14ac:dyDescent="0.25">
      <c r="A2603" t="s">
        <v>9600</v>
      </c>
      <c r="C2603" s="2" t="s">
        <v>11983</v>
      </c>
      <c r="D2603" s="2">
        <v>2293</v>
      </c>
      <c r="E2603" s="7">
        <v>2012</v>
      </c>
      <c r="F2603" s="5" t="s">
        <v>9681</v>
      </c>
      <c r="H2603" s="5"/>
      <c r="I2603" s="6" t="s">
        <v>9683</v>
      </c>
      <c r="J2603" s="6" t="s">
        <v>9679</v>
      </c>
      <c r="K2603" s="17">
        <v>7</v>
      </c>
      <c r="L2603" s="17" t="s">
        <v>7732</v>
      </c>
      <c r="M2603" s="9"/>
      <c r="N2603" s="9"/>
      <c r="O2603" s="21"/>
      <c r="Q2603" s="29"/>
      <c r="U2603" s="17"/>
      <c r="V2603" s="2"/>
      <c r="Y2603" t="str">
        <f t="shared" si="172"/>
        <v/>
      </c>
      <c r="AA2603" t="str">
        <f t="shared" si="173"/>
        <v/>
      </c>
      <c r="AC2603" s="7"/>
      <c r="AD2603" t="s">
        <v>9683</v>
      </c>
      <c r="AE2603">
        <f t="shared" si="174"/>
        <v>0</v>
      </c>
      <c r="AG2603" s="2"/>
      <c r="AI2603" s="7"/>
    </row>
    <row r="2604" spans="1:35" ht="11" customHeight="1" outlineLevel="1" x14ac:dyDescent="0.25">
      <c r="A2604" t="s">
        <v>9600</v>
      </c>
      <c r="C2604" s="2" t="s">
        <v>11983</v>
      </c>
      <c r="D2604" s="2" t="s">
        <v>9686</v>
      </c>
      <c r="E2604" s="7">
        <v>2012</v>
      </c>
      <c r="F2604" s="5" t="s">
        <v>9682</v>
      </c>
      <c r="H2604" s="5"/>
      <c r="I2604" s="6" t="s">
        <v>9683</v>
      </c>
      <c r="J2604" s="6" t="s">
        <v>9679</v>
      </c>
      <c r="K2604" s="17">
        <v>7</v>
      </c>
      <c r="L2604" s="17" t="s">
        <v>7732</v>
      </c>
      <c r="M2604" s="9"/>
      <c r="N2604" s="9"/>
      <c r="O2604" s="21"/>
      <c r="Q2604" s="29"/>
      <c r="U2604" s="17"/>
      <c r="V2604" s="2"/>
      <c r="Y2604" t="str">
        <f t="shared" si="172"/>
        <v/>
      </c>
      <c r="AA2604">
        <f t="shared" si="173"/>
        <v>1</v>
      </c>
      <c r="AC2604" s="7"/>
      <c r="AD2604" t="s">
        <v>9683</v>
      </c>
      <c r="AE2604">
        <f t="shared" si="174"/>
        <v>0</v>
      </c>
      <c r="AG2604" s="2"/>
      <c r="AI2604" s="7"/>
    </row>
    <row r="2605" spans="1:35" ht="11" customHeight="1" outlineLevel="1" x14ac:dyDescent="0.25">
      <c r="A2605" t="s">
        <v>9600</v>
      </c>
      <c r="C2605" s="2" t="s">
        <v>11983</v>
      </c>
      <c r="D2605" s="2">
        <v>2294</v>
      </c>
      <c r="E2605" s="7">
        <v>2012</v>
      </c>
      <c r="F2605" s="5" t="s">
        <v>9681</v>
      </c>
      <c r="H2605" s="5"/>
      <c r="I2605" s="6" t="s">
        <v>9684</v>
      </c>
      <c r="J2605" s="6" t="s">
        <v>9679</v>
      </c>
      <c r="K2605" s="17">
        <v>7</v>
      </c>
      <c r="L2605" s="17" t="s">
        <v>7732</v>
      </c>
      <c r="M2605" s="9"/>
      <c r="N2605" s="9"/>
      <c r="O2605" s="21"/>
      <c r="Q2605" s="29"/>
      <c r="U2605" s="17"/>
      <c r="V2605" s="2"/>
      <c r="Y2605" t="str">
        <f t="shared" si="172"/>
        <v/>
      </c>
      <c r="AA2605" t="str">
        <f t="shared" si="173"/>
        <v/>
      </c>
      <c r="AC2605" s="7"/>
      <c r="AD2605" t="s">
        <v>9684</v>
      </c>
      <c r="AE2605">
        <f t="shared" si="174"/>
        <v>0</v>
      </c>
      <c r="AG2605" s="2"/>
      <c r="AI2605" s="7"/>
    </row>
    <row r="2606" spans="1:35" ht="11" customHeight="1" outlineLevel="1" x14ac:dyDescent="0.25">
      <c r="A2606" t="s">
        <v>9600</v>
      </c>
      <c r="C2606" s="2" t="s">
        <v>11983</v>
      </c>
      <c r="D2606" s="2" t="s">
        <v>9687</v>
      </c>
      <c r="E2606" s="7">
        <v>2012</v>
      </c>
      <c r="F2606" s="5" t="s">
        <v>9682</v>
      </c>
      <c r="H2606" s="5"/>
      <c r="I2606" s="6" t="s">
        <v>9684</v>
      </c>
      <c r="J2606" s="6" t="s">
        <v>9679</v>
      </c>
      <c r="K2606" s="17">
        <v>7</v>
      </c>
      <c r="L2606" s="17" t="s">
        <v>7732</v>
      </c>
      <c r="M2606" s="9"/>
      <c r="N2606" s="9"/>
      <c r="O2606" s="21"/>
      <c r="Q2606" s="29"/>
      <c r="U2606" s="17"/>
      <c r="V2606" s="2"/>
      <c r="Y2606" t="str">
        <f t="shared" si="172"/>
        <v/>
      </c>
      <c r="AA2606">
        <f t="shared" si="173"/>
        <v>1</v>
      </c>
      <c r="AC2606" s="7"/>
      <c r="AD2606" t="s">
        <v>9684</v>
      </c>
      <c r="AE2606">
        <f t="shared" si="174"/>
        <v>0</v>
      </c>
      <c r="AG2606" s="2"/>
      <c r="AI2606" s="7"/>
    </row>
    <row r="2607" spans="1:35" ht="11" customHeight="1" outlineLevel="1" x14ac:dyDescent="0.25">
      <c r="A2607" t="s">
        <v>9600</v>
      </c>
      <c r="C2607" s="2" t="s">
        <v>11983</v>
      </c>
      <c r="D2607" s="2">
        <v>2295</v>
      </c>
      <c r="E2607" s="7">
        <v>2012</v>
      </c>
      <c r="F2607" s="5" t="s">
        <v>9681</v>
      </c>
      <c r="H2607" s="5"/>
      <c r="I2607" s="6" t="s">
        <v>9683</v>
      </c>
      <c r="J2607" s="6" t="s">
        <v>9679</v>
      </c>
      <c r="K2607" s="17">
        <v>7</v>
      </c>
      <c r="L2607" s="17" t="s">
        <v>7732</v>
      </c>
      <c r="M2607" s="9"/>
      <c r="N2607" s="9"/>
      <c r="O2607" s="21"/>
      <c r="Q2607" s="29"/>
      <c r="U2607" s="17"/>
      <c r="V2607" s="2"/>
      <c r="Y2607" t="str">
        <f t="shared" si="172"/>
        <v/>
      </c>
      <c r="AA2607" t="str">
        <f t="shared" si="173"/>
        <v/>
      </c>
      <c r="AC2607" s="7"/>
      <c r="AD2607" t="s">
        <v>9683</v>
      </c>
      <c r="AE2607">
        <f t="shared" si="174"/>
        <v>0</v>
      </c>
      <c r="AG2607" s="2"/>
      <c r="AI2607" s="7"/>
    </row>
    <row r="2608" spans="1:35" ht="11" customHeight="1" outlineLevel="1" x14ac:dyDescent="0.25">
      <c r="A2608" t="s">
        <v>9600</v>
      </c>
      <c r="C2608" s="2" t="s">
        <v>11983</v>
      </c>
      <c r="D2608" s="2" t="s">
        <v>9688</v>
      </c>
      <c r="E2608" s="7">
        <v>2012</v>
      </c>
      <c r="F2608" s="5" t="s">
        <v>9682</v>
      </c>
      <c r="H2608" s="5"/>
      <c r="I2608" s="6" t="s">
        <v>9683</v>
      </c>
      <c r="J2608" s="6" t="s">
        <v>9679</v>
      </c>
      <c r="K2608" s="17">
        <v>7</v>
      </c>
      <c r="L2608" s="17" t="s">
        <v>7732</v>
      </c>
      <c r="M2608" s="9"/>
      <c r="N2608" s="9"/>
      <c r="O2608" s="21"/>
      <c r="Q2608" s="29"/>
      <c r="U2608" s="17"/>
      <c r="V2608" s="2"/>
      <c r="Y2608" t="str">
        <f t="shared" si="172"/>
        <v/>
      </c>
      <c r="AA2608">
        <f t="shared" si="173"/>
        <v>1</v>
      </c>
      <c r="AC2608" s="7"/>
      <c r="AD2608" t="s">
        <v>9683</v>
      </c>
      <c r="AE2608">
        <f t="shared" si="174"/>
        <v>0</v>
      </c>
      <c r="AG2608" s="2"/>
      <c r="AI2608" s="7"/>
    </row>
    <row r="2609" spans="1:49" ht="11" customHeight="1" outlineLevel="1" x14ac:dyDescent="0.25">
      <c r="A2609" t="s">
        <v>9600</v>
      </c>
      <c r="C2609" s="2" t="s">
        <v>11983</v>
      </c>
      <c r="D2609" s="2">
        <v>2296</v>
      </c>
      <c r="E2609" s="7">
        <v>2012</v>
      </c>
      <c r="F2609" s="5" t="s">
        <v>9681</v>
      </c>
      <c r="H2609" s="5"/>
      <c r="I2609" s="6" t="s">
        <v>9684</v>
      </c>
      <c r="J2609" s="6" t="s">
        <v>9679</v>
      </c>
      <c r="K2609" s="17">
        <v>7</v>
      </c>
      <c r="L2609" s="17" t="s">
        <v>7732</v>
      </c>
      <c r="M2609" s="9"/>
      <c r="N2609" s="9"/>
      <c r="O2609" s="21"/>
      <c r="Q2609" s="29"/>
      <c r="U2609" s="17"/>
      <c r="V2609" s="2"/>
      <c r="Y2609" t="str">
        <f t="shared" si="172"/>
        <v/>
      </c>
      <c r="AA2609" t="str">
        <f t="shared" si="173"/>
        <v/>
      </c>
      <c r="AC2609" s="7"/>
      <c r="AD2609" t="s">
        <v>9684</v>
      </c>
      <c r="AE2609">
        <f t="shared" si="174"/>
        <v>0</v>
      </c>
      <c r="AG2609" s="2"/>
      <c r="AI2609" s="7"/>
    </row>
    <row r="2610" spans="1:49" ht="11" customHeight="1" outlineLevel="1" x14ac:dyDescent="0.25">
      <c r="A2610" t="s">
        <v>9600</v>
      </c>
      <c r="C2610" s="2" t="s">
        <v>11983</v>
      </c>
      <c r="D2610" s="2" t="s">
        <v>9689</v>
      </c>
      <c r="E2610" s="7">
        <v>2012</v>
      </c>
      <c r="F2610" s="5" t="s">
        <v>9682</v>
      </c>
      <c r="H2610" s="5"/>
      <c r="I2610" s="6" t="s">
        <v>9684</v>
      </c>
      <c r="J2610" s="6" t="s">
        <v>9679</v>
      </c>
      <c r="K2610" s="17">
        <v>7</v>
      </c>
      <c r="L2610" s="17" t="s">
        <v>7732</v>
      </c>
      <c r="M2610" s="9"/>
      <c r="N2610" s="9"/>
      <c r="O2610" s="21"/>
      <c r="Q2610" s="29"/>
      <c r="U2610" s="17"/>
      <c r="V2610" s="2"/>
      <c r="Y2610" t="str">
        <f t="shared" si="172"/>
        <v/>
      </c>
      <c r="AA2610">
        <f t="shared" si="173"/>
        <v>1</v>
      </c>
      <c r="AC2610" s="7"/>
      <c r="AD2610" t="s">
        <v>9684</v>
      </c>
      <c r="AE2610">
        <f t="shared" si="174"/>
        <v>0</v>
      </c>
      <c r="AG2610" s="2"/>
      <c r="AI2610" s="7"/>
    </row>
    <row r="2611" spans="1:49" ht="11" customHeight="1" outlineLevel="1" x14ac:dyDescent="0.25">
      <c r="A2611" t="s">
        <v>9600</v>
      </c>
      <c r="C2611" s="2" t="s">
        <v>11983</v>
      </c>
      <c r="D2611" s="2">
        <v>2298</v>
      </c>
      <c r="E2611" s="7">
        <v>2013</v>
      </c>
      <c r="F2611" s="5" t="s">
        <v>9318</v>
      </c>
      <c r="H2611" s="5"/>
      <c r="I2611" s="6" t="s">
        <v>9692</v>
      </c>
      <c r="J2611" s="6" t="s">
        <v>9690</v>
      </c>
      <c r="K2611" s="17">
        <v>1</v>
      </c>
      <c r="L2611" s="17" t="s">
        <v>20076</v>
      </c>
      <c r="M2611" s="9"/>
      <c r="N2611" s="9"/>
      <c r="O2611" s="21"/>
      <c r="Q2611" s="29"/>
      <c r="T2611">
        <v>1</v>
      </c>
      <c r="U2611" s="17"/>
      <c r="V2611" s="2"/>
      <c r="Y2611" t="str">
        <f t="shared" si="172"/>
        <v/>
      </c>
      <c r="AA2611" t="str">
        <f t="shared" si="173"/>
        <v/>
      </c>
      <c r="AC2611" s="7"/>
      <c r="AD2611" t="s">
        <v>9692</v>
      </c>
      <c r="AE2611">
        <f t="shared" si="174"/>
        <v>0</v>
      </c>
      <c r="AG2611" s="2"/>
      <c r="AI2611" s="7"/>
    </row>
    <row r="2612" spans="1:49" ht="11" customHeight="1" outlineLevel="1" x14ac:dyDescent="0.25">
      <c r="A2612" t="s">
        <v>9600</v>
      </c>
      <c r="C2612" s="2" t="s">
        <v>11983</v>
      </c>
      <c r="D2612" s="2">
        <v>2299</v>
      </c>
      <c r="E2612" s="7">
        <v>2013</v>
      </c>
      <c r="F2612" s="5" t="s">
        <v>9318</v>
      </c>
      <c r="H2612" s="5"/>
      <c r="I2612" s="6" t="s">
        <v>9693</v>
      </c>
      <c r="J2612" s="6" t="s">
        <v>9690</v>
      </c>
      <c r="K2612" s="17">
        <v>1</v>
      </c>
      <c r="L2612" s="17" t="s">
        <v>20076</v>
      </c>
      <c r="M2612" s="9"/>
      <c r="N2612" s="9"/>
      <c r="O2612" s="21"/>
      <c r="Q2612" s="29"/>
      <c r="U2612" s="17"/>
      <c r="V2612" s="2"/>
      <c r="Y2612" t="str">
        <f t="shared" si="172"/>
        <v/>
      </c>
      <c r="AA2612" t="str">
        <f t="shared" si="173"/>
        <v/>
      </c>
      <c r="AC2612" s="7"/>
      <c r="AD2612" t="s">
        <v>9693</v>
      </c>
      <c r="AE2612">
        <f t="shared" si="174"/>
        <v>0</v>
      </c>
      <c r="AG2612" s="2"/>
      <c r="AI2612" s="7"/>
    </row>
    <row r="2613" spans="1:49" ht="11" customHeight="1" outlineLevel="1" x14ac:dyDescent="0.25">
      <c r="A2613" t="s">
        <v>9600</v>
      </c>
      <c r="C2613" s="2" t="s">
        <v>11983</v>
      </c>
      <c r="D2613" s="2">
        <v>2300</v>
      </c>
      <c r="E2613" s="7">
        <v>2013</v>
      </c>
      <c r="F2613" s="5" t="s">
        <v>9318</v>
      </c>
      <c r="H2613" s="5"/>
      <c r="I2613" s="6" t="s">
        <v>1449</v>
      </c>
      <c r="J2613" s="6" t="s">
        <v>9690</v>
      </c>
      <c r="K2613" s="17">
        <v>1</v>
      </c>
      <c r="L2613" s="17" t="s">
        <v>20076</v>
      </c>
      <c r="M2613" s="9"/>
      <c r="N2613" s="9"/>
      <c r="O2613" s="21"/>
      <c r="Q2613" s="29"/>
      <c r="U2613" s="17"/>
      <c r="V2613" s="2"/>
      <c r="Y2613" t="str">
        <f t="shared" si="172"/>
        <v/>
      </c>
      <c r="AA2613" t="str">
        <f t="shared" si="173"/>
        <v/>
      </c>
      <c r="AC2613" s="7"/>
      <c r="AD2613" t="s">
        <v>1449</v>
      </c>
      <c r="AE2613">
        <f t="shared" si="174"/>
        <v>0</v>
      </c>
      <c r="AG2613" s="2"/>
      <c r="AI2613" s="7"/>
    </row>
    <row r="2614" spans="1:49" ht="11" customHeight="1" outlineLevel="1" x14ac:dyDescent="0.25">
      <c r="A2614" t="s">
        <v>9600</v>
      </c>
      <c r="C2614" s="2" t="s">
        <v>11983</v>
      </c>
      <c r="D2614" s="2">
        <v>2301</v>
      </c>
      <c r="E2614" s="7">
        <v>2013</v>
      </c>
      <c r="F2614" s="5" t="s">
        <v>9318</v>
      </c>
      <c r="H2614" s="5"/>
      <c r="I2614" s="6" t="s">
        <v>9694</v>
      </c>
      <c r="J2614" s="6" t="s">
        <v>9690</v>
      </c>
      <c r="K2614" s="17">
        <v>1</v>
      </c>
      <c r="L2614" s="17" t="s">
        <v>20076</v>
      </c>
      <c r="M2614" s="9"/>
      <c r="N2614" s="9"/>
      <c r="O2614" s="21"/>
      <c r="Q2614" s="29"/>
      <c r="S2614">
        <v>1</v>
      </c>
      <c r="T2614">
        <v>1</v>
      </c>
      <c r="U2614" s="17"/>
      <c r="V2614" s="2"/>
      <c r="Y2614" t="str">
        <f t="shared" si="172"/>
        <v/>
      </c>
      <c r="AA2614" t="str">
        <f t="shared" si="173"/>
        <v/>
      </c>
      <c r="AC2614" s="7"/>
      <c r="AD2614" t="s">
        <v>9694</v>
      </c>
      <c r="AE2614">
        <f t="shared" si="174"/>
        <v>0</v>
      </c>
      <c r="AG2614" s="2"/>
      <c r="AI2614" s="7"/>
    </row>
    <row r="2615" spans="1:49" ht="11" customHeight="1" outlineLevel="1" x14ac:dyDescent="0.25">
      <c r="A2615" t="s">
        <v>9600</v>
      </c>
      <c r="C2615" s="2" t="s">
        <v>11983</v>
      </c>
      <c r="D2615" s="2" t="s">
        <v>9691</v>
      </c>
      <c r="E2615" s="7">
        <v>2013</v>
      </c>
      <c r="F2615" s="5" t="s">
        <v>9319</v>
      </c>
      <c r="H2615" s="5"/>
      <c r="I2615" s="6" t="s">
        <v>9690</v>
      </c>
      <c r="J2615" s="6" t="s">
        <v>9690</v>
      </c>
      <c r="K2615" s="17">
        <v>1</v>
      </c>
      <c r="L2615" s="17" t="s">
        <v>7732</v>
      </c>
      <c r="M2615" s="9"/>
      <c r="N2615" s="9"/>
      <c r="O2615" s="21"/>
      <c r="Q2615" s="29"/>
      <c r="U2615" s="17"/>
      <c r="V2615" s="2"/>
      <c r="Y2615" t="str">
        <f t="shared" si="172"/>
        <v/>
      </c>
      <c r="AA2615">
        <f t="shared" si="173"/>
        <v>1</v>
      </c>
      <c r="AC2615" s="7"/>
      <c r="AD2615" t="s">
        <v>9690</v>
      </c>
      <c r="AE2615">
        <f t="shared" si="174"/>
        <v>0</v>
      </c>
      <c r="AG2615" s="2"/>
      <c r="AI2615" s="7"/>
    </row>
    <row r="2616" spans="1:49" ht="11" customHeight="1" outlineLevel="1" x14ac:dyDescent="0.25">
      <c r="A2616" t="s">
        <v>9600</v>
      </c>
      <c r="C2616" s="2" t="s">
        <v>11983</v>
      </c>
      <c r="D2616" s="2">
        <v>2302</v>
      </c>
      <c r="E2616" s="7">
        <v>2013</v>
      </c>
      <c r="F2616" s="5" t="s">
        <v>9695</v>
      </c>
      <c r="H2616" s="5"/>
      <c r="I2616" s="6" t="s">
        <v>9696</v>
      </c>
      <c r="J2616" s="6" t="s">
        <v>9690</v>
      </c>
      <c r="K2616" s="17">
        <v>1</v>
      </c>
      <c r="L2616" s="17" t="s">
        <v>7730</v>
      </c>
      <c r="M2616" s="9">
        <v>10.5</v>
      </c>
      <c r="N2616" s="9"/>
      <c r="O2616" s="21"/>
      <c r="Q2616" s="29"/>
      <c r="U2616" s="17"/>
      <c r="V2616" s="2"/>
      <c r="Y2616" t="str">
        <f t="shared" si="172"/>
        <v/>
      </c>
      <c r="AA2616">
        <f t="shared" si="173"/>
        <v>1</v>
      </c>
      <c r="AC2616" s="7"/>
      <c r="AD2616" t="s">
        <v>9696</v>
      </c>
      <c r="AE2616">
        <f t="shared" si="174"/>
        <v>0</v>
      </c>
      <c r="AG2616" s="2"/>
      <c r="AI2616" s="7"/>
    </row>
    <row r="2617" spans="1:49" ht="11" customHeight="1" outlineLevel="1" x14ac:dyDescent="0.25">
      <c r="A2617" t="s">
        <v>9600</v>
      </c>
      <c r="C2617" s="2" t="s">
        <v>11983</v>
      </c>
      <c r="D2617" s="2">
        <v>2303</v>
      </c>
      <c r="E2617" s="7">
        <v>2013</v>
      </c>
      <c r="F2617" s="5" t="s">
        <v>9695</v>
      </c>
      <c r="H2617" s="5"/>
      <c r="I2617" s="6" t="s">
        <v>9697</v>
      </c>
      <c r="J2617" s="6" t="s">
        <v>9690</v>
      </c>
      <c r="K2617" s="17">
        <v>1</v>
      </c>
      <c r="L2617" s="17" t="s">
        <v>7730</v>
      </c>
      <c r="M2617" s="9">
        <v>10.5</v>
      </c>
      <c r="N2617" s="9"/>
      <c r="O2617" s="21"/>
      <c r="Q2617" s="29"/>
      <c r="U2617" s="17"/>
      <c r="V2617" s="2"/>
      <c r="Y2617" t="str">
        <f t="shared" si="172"/>
        <v/>
      </c>
      <c r="AA2617">
        <f t="shared" si="173"/>
        <v>1</v>
      </c>
      <c r="AC2617" s="7"/>
      <c r="AD2617" t="s">
        <v>9697</v>
      </c>
      <c r="AE2617">
        <f t="shared" si="174"/>
        <v>0</v>
      </c>
      <c r="AG2617" s="2"/>
      <c r="AI2617" s="7"/>
    </row>
    <row r="2618" spans="1:49" ht="11" customHeight="1" outlineLevel="1" x14ac:dyDescent="0.25">
      <c r="A2618" t="s">
        <v>9600</v>
      </c>
      <c r="C2618" s="2" t="s">
        <v>11983</v>
      </c>
      <c r="D2618" s="2">
        <v>2304</v>
      </c>
      <c r="E2618" s="7">
        <v>2013</v>
      </c>
      <c r="F2618" s="5" t="s">
        <v>9695</v>
      </c>
      <c r="H2618" s="5"/>
      <c r="I2618" s="6" t="s">
        <v>9698</v>
      </c>
      <c r="J2618" s="6" t="s">
        <v>9690</v>
      </c>
      <c r="K2618" s="17">
        <v>1</v>
      </c>
      <c r="L2618" s="17" t="s">
        <v>7730</v>
      </c>
      <c r="M2618" s="9">
        <v>10.5</v>
      </c>
      <c r="N2618" s="9"/>
      <c r="O2618" s="21"/>
      <c r="Q2618" s="29"/>
      <c r="U2618" s="17"/>
      <c r="V2618" s="2"/>
      <c r="Y2618" t="str">
        <f t="shared" si="172"/>
        <v/>
      </c>
      <c r="AA2618">
        <f t="shared" si="173"/>
        <v>1</v>
      </c>
      <c r="AC2618" s="7"/>
      <c r="AD2618" t="s">
        <v>9698</v>
      </c>
      <c r="AE2618">
        <f t="shared" si="174"/>
        <v>0</v>
      </c>
      <c r="AG2618" s="2"/>
      <c r="AI2618" s="7"/>
    </row>
    <row r="2619" spans="1:49" ht="11" customHeight="1" outlineLevel="1" x14ac:dyDescent="0.25">
      <c r="A2619" t="s">
        <v>9600</v>
      </c>
      <c r="C2619" s="2" t="s">
        <v>11983</v>
      </c>
      <c r="D2619" s="2">
        <v>2305</v>
      </c>
      <c r="E2619" s="7">
        <v>2013</v>
      </c>
      <c r="F2619" s="5" t="s">
        <v>9695</v>
      </c>
      <c r="H2619" s="5"/>
      <c r="I2619" s="6" t="s">
        <v>9699</v>
      </c>
      <c r="J2619" s="6" t="s">
        <v>9690</v>
      </c>
      <c r="K2619" s="17">
        <v>1</v>
      </c>
      <c r="L2619" s="17" t="s">
        <v>7730</v>
      </c>
      <c r="M2619" s="9">
        <v>10.5</v>
      </c>
      <c r="N2619" s="9"/>
      <c r="O2619" s="21"/>
      <c r="Q2619" s="29"/>
      <c r="U2619" s="17"/>
      <c r="V2619" s="2"/>
      <c r="Y2619" t="str">
        <f t="shared" si="172"/>
        <v/>
      </c>
      <c r="AA2619">
        <f t="shared" si="173"/>
        <v>1</v>
      </c>
      <c r="AC2619" s="7"/>
      <c r="AD2619" t="s">
        <v>9699</v>
      </c>
      <c r="AE2619">
        <f t="shared" si="174"/>
        <v>0</v>
      </c>
      <c r="AG2619" s="2"/>
      <c r="AI2619" s="7"/>
    </row>
    <row r="2620" spans="1:49" ht="11" customHeight="1" outlineLevel="1" x14ac:dyDescent="0.25">
      <c r="A2620" t="s">
        <v>9600</v>
      </c>
      <c r="C2620" s="2" t="s">
        <v>11983</v>
      </c>
      <c r="D2620" s="2">
        <v>2306</v>
      </c>
      <c r="E2620" s="7">
        <v>2013</v>
      </c>
      <c r="F2620" s="5" t="s">
        <v>9700</v>
      </c>
      <c r="H2620" s="5"/>
      <c r="I2620" s="6" t="s">
        <v>9701</v>
      </c>
      <c r="J2620" s="40" t="s">
        <v>9690</v>
      </c>
      <c r="K2620" s="17">
        <v>1</v>
      </c>
      <c r="L2620" s="17" t="s">
        <v>7732</v>
      </c>
      <c r="M2620" s="9"/>
      <c r="N2620" s="9"/>
      <c r="O2620" s="21"/>
      <c r="Q2620" s="29"/>
      <c r="T2620">
        <v>1</v>
      </c>
      <c r="U2620" s="17"/>
      <c r="V2620" s="2"/>
      <c r="Y2620" t="str">
        <f t="shared" si="172"/>
        <v/>
      </c>
      <c r="AA2620">
        <f t="shared" si="173"/>
        <v>1</v>
      </c>
      <c r="AC2620" s="7"/>
      <c r="AD2620" t="s">
        <v>9701</v>
      </c>
      <c r="AE2620">
        <f t="shared" si="174"/>
        <v>0</v>
      </c>
      <c r="AG2620" s="2"/>
      <c r="AI2620" s="7"/>
    </row>
    <row r="2621" spans="1:49" ht="11" customHeight="1" outlineLevel="1" x14ac:dyDescent="0.25">
      <c r="A2621" t="s">
        <v>9600</v>
      </c>
      <c r="C2621" s="2" t="s">
        <v>11983</v>
      </c>
      <c r="D2621" s="2">
        <v>2307</v>
      </c>
      <c r="E2621" s="7">
        <v>2013</v>
      </c>
      <c r="F2621" s="5" t="s">
        <v>9700</v>
      </c>
      <c r="H2621" s="5"/>
      <c r="I2621" s="6" t="s">
        <v>9702</v>
      </c>
      <c r="J2621" s="40" t="s">
        <v>9690</v>
      </c>
      <c r="K2621" s="17">
        <v>1</v>
      </c>
      <c r="L2621" s="17" t="s">
        <v>7732</v>
      </c>
      <c r="M2621" s="9"/>
      <c r="N2621" s="9"/>
      <c r="O2621" s="21"/>
      <c r="Q2621" s="29"/>
      <c r="S2621">
        <v>1</v>
      </c>
      <c r="T2621">
        <v>1</v>
      </c>
      <c r="U2621" s="17"/>
      <c r="V2621" s="2"/>
      <c r="Y2621" t="str">
        <f t="shared" si="172"/>
        <v/>
      </c>
      <c r="AA2621">
        <f t="shared" si="173"/>
        <v>1</v>
      </c>
      <c r="AC2621" s="7"/>
      <c r="AD2621" t="s">
        <v>9702</v>
      </c>
      <c r="AE2621">
        <f t="shared" si="174"/>
        <v>0</v>
      </c>
      <c r="AG2621" s="2"/>
      <c r="AI2621" s="7"/>
    </row>
    <row r="2622" spans="1:49" ht="11" customHeight="1" x14ac:dyDescent="0.25">
      <c r="A2622" s="4" t="s">
        <v>9714</v>
      </c>
      <c r="B2622" t="s">
        <v>13261</v>
      </c>
      <c r="C2622" s="2" t="s">
        <v>11983</v>
      </c>
      <c r="E2622" s="7"/>
      <c r="F2622" s="5"/>
      <c r="H2622" s="5"/>
      <c r="I2622" s="6"/>
      <c r="J2622" s="6"/>
      <c r="K2622" s="17"/>
      <c r="L2622" s="17"/>
      <c r="M2622" s="9"/>
      <c r="N2622" s="9">
        <f>SUM(M2623:M2632)</f>
        <v>39.200000000000003</v>
      </c>
      <c r="O2622" s="21">
        <v>1819</v>
      </c>
      <c r="P2622">
        <f>COUNTIF(L2623:L2632,"*")</f>
        <v>10</v>
      </c>
      <c r="Q2622" s="29">
        <f>P2622/O2622</f>
        <v>5.4975261132490377E-3</v>
      </c>
      <c r="R2622">
        <f>COUNTIF(L2623:L2632,"Y")+COUNTIF(L2623:L2632,"S")</f>
        <v>10</v>
      </c>
      <c r="U2622" s="17" t="s">
        <v>7730</v>
      </c>
      <c r="V2622" s="2"/>
      <c r="W2622" t="s">
        <v>18641</v>
      </c>
      <c r="Y2622" t="str">
        <f t="shared" si="172"/>
        <v/>
      </c>
      <c r="AA2622" t="str">
        <f t="shared" si="173"/>
        <v/>
      </c>
      <c r="AC2622" s="7"/>
      <c r="AF2622">
        <f>COUNTIF(AE2623:AE2632,"1")</f>
        <v>0</v>
      </c>
      <c r="AG2622" s="2"/>
      <c r="AI2622" s="7"/>
      <c r="AJ2622">
        <f>COUNTIF($K2623:$K2632,"1")-COUNTIFS($K2623:$K2632,"1",$L2623:$L2632,"V")</f>
        <v>0</v>
      </c>
      <c r="AK2622">
        <f>COUNTIFS($K2623:$K2632,"1",$L2623:$L2632,"Y")+COUNTIFS($K2623:$K2632,"1",$L2623:$L2632,"s")</f>
        <v>0</v>
      </c>
      <c r="AL2622">
        <f>COUNTIF($K2623:$K2632,"2")-COUNTIFS($K2623:$K2632,"2",$L2623:$L2632,"V")</f>
        <v>0</v>
      </c>
      <c r="AM2622">
        <f>COUNTIFS($K2623:$K2632,"2",$L2623:$L2632,"Y")+COUNTIFS($K2623:$K2632,"2",$L2623:$L2632,"s")</f>
        <v>0</v>
      </c>
      <c r="AN2622">
        <f>COUNTIF($K2623:$K2632,"3")-COUNTIFS($K2623:$K2632,"3",$L2623:$L2632,"V")</f>
        <v>1</v>
      </c>
      <c r="AO2622">
        <f>COUNTIFS($K2623:$K2632,"3",$L2623:$L2632,"Y")+COUNTIFS($K2623:$K2632,"3",$L2623:$L2632,"s")</f>
        <v>1</v>
      </c>
      <c r="AP2622">
        <f>COUNTIF($K2623:$K2632,"4")-COUNTIFS($K2623:$K2632,"4",$L2623:$L2632,"V")</f>
        <v>1</v>
      </c>
      <c r="AQ2622">
        <f>COUNTIFS($K2623:$K2632,"4",$L2623:$L2632,"Y")+COUNTIFS($K2623:$K2632,"4",$L2623:$L2632,"s")</f>
        <v>1</v>
      </c>
      <c r="AR2622">
        <f>COUNTIF($K2623:$K2632,"5")-COUNTIFS($K2623:$K2632,"5",$L2623:$L2632,"V")</f>
        <v>1</v>
      </c>
      <c r="AS2622">
        <f>COUNTIFS($K2623:$K2632,"5",$L2623:$L2632,"Y")+COUNTIFS($K2623:$K2632,"5",$L2623:$L2632,"s")</f>
        <v>1</v>
      </c>
      <c r="AT2622">
        <f>COUNTIF($K2623:$K2632,"6")-COUNTIFS($K2623:$K2632,"6",$L2623:$L2632,"V")</f>
        <v>0</v>
      </c>
      <c r="AU2622">
        <f>COUNTIFS($K2623:$K2632,"6",$L2623:$L2632,"Y")+COUNTIFS($K2623:$K2632,"6",$L2623:$L2632,"s")</f>
        <v>0</v>
      </c>
      <c r="AV2622">
        <f>COUNTIF($K2623:$K2632,"7")-COUNTIFS($K2623:$K2632,"7",$L2623:$L2632,"V")</f>
        <v>7</v>
      </c>
      <c r="AW2622">
        <f>COUNTIFS($K2623:$K2632,"7",$L2623:$L2632,"Y")+COUNTIFS($K2623:$K2632,"7",$L2623:$L2632,"s")</f>
        <v>7</v>
      </c>
    </row>
    <row r="2623" spans="1:49" ht="11" customHeight="1" outlineLevel="1" x14ac:dyDescent="0.25">
      <c r="A2623" t="s">
        <v>9599</v>
      </c>
      <c r="C2623" s="2" t="s">
        <v>11983</v>
      </c>
      <c r="D2623" s="2">
        <v>231</v>
      </c>
      <c r="E2623" s="7">
        <v>1970</v>
      </c>
      <c r="F2623" s="5" t="s">
        <v>5765</v>
      </c>
      <c r="H2623" s="5" t="s">
        <v>5398</v>
      </c>
      <c r="I2623" s="6" t="s">
        <v>9654</v>
      </c>
      <c r="J2623" s="6" t="s">
        <v>9704</v>
      </c>
      <c r="K2623" s="17">
        <v>7</v>
      </c>
      <c r="L2623" s="17" t="s">
        <v>7730</v>
      </c>
      <c r="M2623" s="9">
        <v>2</v>
      </c>
      <c r="N2623" s="9"/>
      <c r="O2623" s="21"/>
      <c r="Q2623" s="29"/>
      <c r="U2623" s="17"/>
      <c r="V2623" s="2"/>
      <c r="Y2623" t="str">
        <f t="shared" si="172"/>
        <v/>
      </c>
      <c r="AA2623" t="str">
        <f t="shared" si="173"/>
        <v/>
      </c>
      <c r="AC2623" s="7"/>
      <c r="AD2623" t="s">
        <v>9654</v>
      </c>
      <c r="AE2623">
        <f t="shared" ref="AE2623:AE2632" si="175">COUNTIF(I2623,"*Fuji*")</f>
        <v>0</v>
      </c>
      <c r="AG2623" s="2"/>
      <c r="AI2623" s="7"/>
    </row>
    <row r="2624" spans="1:49" ht="11" customHeight="1" outlineLevel="1" x14ac:dyDescent="0.25">
      <c r="A2624" t="s">
        <v>9599</v>
      </c>
      <c r="C2624" s="2" t="s">
        <v>11983</v>
      </c>
      <c r="D2624" s="2">
        <v>232</v>
      </c>
      <c r="E2624" s="7">
        <v>1970</v>
      </c>
      <c r="F2624" s="5" t="s">
        <v>4863</v>
      </c>
      <c r="H2624" s="5" t="s">
        <v>5398</v>
      </c>
      <c r="I2624" s="6" t="s">
        <v>9605</v>
      </c>
      <c r="J2624" s="6" t="s">
        <v>9704</v>
      </c>
      <c r="K2624" s="17">
        <v>7</v>
      </c>
      <c r="L2624" s="17" t="s">
        <v>7730</v>
      </c>
      <c r="M2624" s="9">
        <v>4.2</v>
      </c>
      <c r="N2624" s="9"/>
      <c r="O2624" s="21"/>
      <c r="Q2624" s="29"/>
      <c r="U2624" s="17"/>
      <c r="V2624" s="2"/>
      <c r="Y2624" t="str">
        <f t="shared" si="172"/>
        <v/>
      </c>
      <c r="AA2624" t="str">
        <f t="shared" si="173"/>
        <v/>
      </c>
      <c r="AC2624" s="7"/>
      <c r="AD2624" t="s">
        <v>9605</v>
      </c>
      <c r="AE2624">
        <f t="shared" si="175"/>
        <v>0</v>
      </c>
      <c r="AG2624" s="2"/>
      <c r="AI2624" s="7"/>
    </row>
    <row r="2625" spans="1:49" ht="11" customHeight="1" outlineLevel="1" x14ac:dyDescent="0.25">
      <c r="A2625" t="s">
        <v>9599</v>
      </c>
      <c r="C2625" s="2" t="s">
        <v>11983</v>
      </c>
      <c r="D2625" s="2">
        <v>672</v>
      </c>
      <c r="E2625" s="7">
        <v>1979</v>
      </c>
      <c r="F2625" s="5" t="s">
        <v>4863</v>
      </c>
      <c r="H2625" s="5" t="s">
        <v>5398</v>
      </c>
      <c r="I2625" s="6" t="s">
        <v>1066</v>
      </c>
      <c r="J2625" s="6" t="s">
        <v>9705</v>
      </c>
      <c r="K2625" s="17">
        <v>4</v>
      </c>
      <c r="L2625" s="17" t="s">
        <v>7730</v>
      </c>
      <c r="M2625" s="9">
        <v>2</v>
      </c>
      <c r="N2625" s="9"/>
      <c r="O2625" s="21"/>
      <c r="Q2625" s="29"/>
      <c r="U2625" s="17"/>
      <c r="V2625" s="2">
        <v>490</v>
      </c>
      <c r="Y2625" t="str">
        <f t="shared" si="172"/>
        <v/>
      </c>
      <c r="AA2625" t="str">
        <f t="shared" si="173"/>
        <v/>
      </c>
      <c r="AC2625" s="7"/>
      <c r="AD2625" t="s">
        <v>1066</v>
      </c>
      <c r="AE2625">
        <f t="shared" si="175"/>
        <v>0</v>
      </c>
      <c r="AG2625" s="2"/>
      <c r="AH2625" t="s">
        <v>2361</v>
      </c>
      <c r="AI2625" s="7" t="s">
        <v>4610</v>
      </c>
    </row>
    <row r="2626" spans="1:49" ht="11" customHeight="1" outlineLevel="1" x14ac:dyDescent="0.25">
      <c r="A2626" t="s">
        <v>9599</v>
      </c>
      <c r="C2626" s="2" t="s">
        <v>11983</v>
      </c>
      <c r="D2626" s="2">
        <v>673</v>
      </c>
      <c r="E2626" s="7">
        <v>1979</v>
      </c>
      <c r="F2626" s="5" t="s">
        <v>1064</v>
      </c>
      <c r="H2626" s="5" t="s">
        <v>5398</v>
      </c>
      <c r="I2626" s="6" t="s">
        <v>2292</v>
      </c>
      <c r="J2626" s="6" t="s">
        <v>9705</v>
      </c>
      <c r="K2626" s="17">
        <v>3</v>
      </c>
      <c r="L2626" s="17" t="s">
        <v>7730</v>
      </c>
      <c r="M2626" s="9">
        <v>2</v>
      </c>
      <c r="N2626" s="9"/>
      <c r="O2626" s="21"/>
      <c r="Q2626" s="29"/>
      <c r="U2626" s="17"/>
      <c r="V2626" s="2">
        <v>491</v>
      </c>
      <c r="Y2626" t="str">
        <f t="shared" si="172"/>
        <v/>
      </c>
      <c r="AA2626" t="str">
        <f t="shared" si="173"/>
        <v/>
      </c>
      <c r="AC2626" s="7"/>
      <c r="AD2626" t="s">
        <v>2292</v>
      </c>
      <c r="AE2626">
        <f t="shared" si="175"/>
        <v>0</v>
      </c>
      <c r="AG2626" s="2"/>
      <c r="AH2626" t="s">
        <v>3142</v>
      </c>
      <c r="AI2626" s="7" t="s">
        <v>4610</v>
      </c>
    </row>
    <row r="2627" spans="1:49" ht="11" customHeight="1" outlineLevel="1" x14ac:dyDescent="0.25">
      <c r="A2627" t="s">
        <v>9599</v>
      </c>
      <c r="C2627" s="2" t="s">
        <v>11983</v>
      </c>
      <c r="D2627" s="2">
        <v>674</v>
      </c>
      <c r="E2627" s="7">
        <v>1979</v>
      </c>
      <c r="F2627" s="5" t="s">
        <v>1065</v>
      </c>
      <c r="H2627" s="5" t="s">
        <v>5398</v>
      </c>
      <c r="I2627" s="6" t="s">
        <v>2293</v>
      </c>
      <c r="J2627" s="6" t="s">
        <v>9705</v>
      </c>
      <c r="K2627" s="17">
        <v>5</v>
      </c>
      <c r="L2627" s="17" t="s">
        <v>7730</v>
      </c>
      <c r="M2627" s="9">
        <v>2</v>
      </c>
      <c r="N2627" s="9"/>
      <c r="O2627" s="21"/>
      <c r="Q2627" s="29"/>
      <c r="U2627" s="17"/>
      <c r="V2627" s="2">
        <v>492</v>
      </c>
      <c r="Y2627" t="str">
        <f t="shared" si="172"/>
        <v/>
      </c>
      <c r="AA2627" t="str">
        <f t="shared" si="173"/>
        <v/>
      </c>
      <c r="AC2627" s="7"/>
      <c r="AD2627" t="s">
        <v>2293</v>
      </c>
      <c r="AE2627">
        <f t="shared" si="175"/>
        <v>0</v>
      </c>
      <c r="AG2627" s="2"/>
      <c r="AH2627" t="s">
        <v>1660</v>
      </c>
      <c r="AI2627" s="7" t="s">
        <v>4922</v>
      </c>
    </row>
    <row r="2628" spans="1:49" ht="11" customHeight="1" outlineLevel="1" x14ac:dyDescent="0.25">
      <c r="A2628" t="s">
        <v>9599</v>
      </c>
      <c r="C2628" s="2" t="s">
        <v>11983</v>
      </c>
      <c r="D2628" s="2">
        <v>1661</v>
      </c>
      <c r="E2628" s="7">
        <v>1999</v>
      </c>
      <c r="F2628" s="5" t="s">
        <v>5605</v>
      </c>
      <c r="H2628" s="5" t="s">
        <v>5398</v>
      </c>
      <c r="I2628" s="6" t="s">
        <v>9223</v>
      </c>
      <c r="J2628" s="6" t="s">
        <v>7554</v>
      </c>
      <c r="K2628" s="17">
        <v>7</v>
      </c>
      <c r="L2628" s="17" t="s">
        <v>20076</v>
      </c>
      <c r="M2628" s="9"/>
      <c r="N2628" s="9"/>
      <c r="O2628" s="21"/>
      <c r="Q2628" s="29"/>
      <c r="U2628" s="17"/>
      <c r="V2628" s="2"/>
      <c r="Y2628" t="str">
        <f t="shared" si="172"/>
        <v/>
      </c>
      <c r="AA2628" t="str">
        <f t="shared" si="173"/>
        <v/>
      </c>
      <c r="AC2628" s="7"/>
      <c r="AD2628" t="s">
        <v>9223</v>
      </c>
      <c r="AE2628">
        <f t="shared" si="175"/>
        <v>0</v>
      </c>
      <c r="AG2628" s="2"/>
      <c r="AI2628" s="7"/>
    </row>
    <row r="2629" spans="1:49" ht="11" customHeight="1" outlineLevel="1" x14ac:dyDescent="0.25">
      <c r="A2629" t="s">
        <v>9599</v>
      </c>
      <c r="C2629" s="2" t="s">
        <v>11983</v>
      </c>
      <c r="D2629" s="2">
        <v>1662</v>
      </c>
      <c r="E2629" s="7">
        <v>1999</v>
      </c>
      <c r="F2629" s="5" t="s">
        <v>5605</v>
      </c>
      <c r="H2629" s="5" t="s">
        <v>5398</v>
      </c>
      <c r="I2629" s="6" t="s">
        <v>9223</v>
      </c>
      <c r="J2629" s="6" t="s">
        <v>7554</v>
      </c>
      <c r="K2629" s="17">
        <v>7</v>
      </c>
      <c r="L2629" s="17" t="s">
        <v>20076</v>
      </c>
      <c r="M2629" s="9"/>
      <c r="N2629" s="9"/>
      <c r="O2629" s="21"/>
      <c r="Q2629" s="29"/>
      <c r="U2629" s="17"/>
      <c r="V2629" s="2"/>
      <c r="Y2629" t="str">
        <f t="shared" si="172"/>
        <v/>
      </c>
      <c r="AA2629" t="str">
        <f t="shared" si="173"/>
        <v/>
      </c>
      <c r="AC2629" s="7"/>
      <c r="AD2629" t="s">
        <v>9223</v>
      </c>
      <c r="AE2629">
        <f t="shared" si="175"/>
        <v>0</v>
      </c>
      <c r="AG2629" s="2"/>
      <c r="AI2629" s="7"/>
    </row>
    <row r="2630" spans="1:49" ht="11" customHeight="1" outlineLevel="1" x14ac:dyDescent="0.25">
      <c r="A2630" t="s">
        <v>9599</v>
      </c>
      <c r="C2630" s="2" t="s">
        <v>11983</v>
      </c>
      <c r="D2630" s="2">
        <v>1663</v>
      </c>
      <c r="E2630" s="7">
        <v>1999</v>
      </c>
      <c r="F2630" s="5" t="s">
        <v>5605</v>
      </c>
      <c r="H2630" s="5" t="s">
        <v>5398</v>
      </c>
      <c r="I2630" s="6" t="s">
        <v>9223</v>
      </c>
      <c r="J2630" s="6" t="s">
        <v>7554</v>
      </c>
      <c r="K2630" s="17">
        <v>7</v>
      </c>
      <c r="L2630" s="17" t="s">
        <v>20076</v>
      </c>
      <c r="M2630" s="9"/>
      <c r="N2630" s="9"/>
      <c r="O2630" s="21"/>
      <c r="Q2630" s="29"/>
      <c r="U2630" s="17"/>
      <c r="V2630" s="2"/>
      <c r="Y2630" t="str">
        <f t="shared" si="172"/>
        <v/>
      </c>
      <c r="AA2630" t="str">
        <f t="shared" si="173"/>
        <v/>
      </c>
      <c r="AC2630" s="7"/>
      <c r="AD2630" t="s">
        <v>9223</v>
      </c>
      <c r="AE2630">
        <f t="shared" si="175"/>
        <v>0</v>
      </c>
      <c r="AG2630" s="2"/>
      <c r="AI2630" s="7"/>
    </row>
    <row r="2631" spans="1:49" ht="11" customHeight="1" outlineLevel="1" x14ac:dyDescent="0.25">
      <c r="A2631" t="s">
        <v>9599</v>
      </c>
      <c r="C2631" s="2" t="s">
        <v>11983</v>
      </c>
      <c r="D2631" s="2">
        <v>1664</v>
      </c>
      <c r="E2631" s="7">
        <v>1999</v>
      </c>
      <c r="F2631" s="5" t="s">
        <v>5605</v>
      </c>
      <c r="H2631" s="5" t="s">
        <v>5398</v>
      </c>
      <c r="I2631" s="6" t="s">
        <v>9223</v>
      </c>
      <c r="J2631" s="6" t="s">
        <v>7554</v>
      </c>
      <c r="K2631" s="17">
        <v>7</v>
      </c>
      <c r="L2631" s="17" t="s">
        <v>20076</v>
      </c>
      <c r="M2631" s="9"/>
      <c r="N2631" s="9"/>
      <c r="O2631" s="21"/>
      <c r="Q2631" s="29"/>
      <c r="U2631" s="17"/>
      <c r="V2631" s="2"/>
      <c r="Y2631" t="str">
        <f t="shared" si="172"/>
        <v/>
      </c>
      <c r="AA2631" t="str">
        <f t="shared" si="173"/>
        <v/>
      </c>
      <c r="AC2631" s="7"/>
      <c r="AD2631" t="s">
        <v>9223</v>
      </c>
      <c r="AE2631">
        <f t="shared" si="175"/>
        <v>0</v>
      </c>
      <c r="AG2631" s="2"/>
      <c r="AI2631" s="7"/>
    </row>
    <row r="2632" spans="1:49" ht="11" customHeight="1" outlineLevel="1" x14ac:dyDescent="0.25">
      <c r="A2632" t="s">
        <v>9599</v>
      </c>
      <c r="C2632" s="2" t="s">
        <v>11983</v>
      </c>
      <c r="D2632" s="2" t="s">
        <v>9706</v>
      </c>
      <c r="E2632" s="7">
        <v>1999</v>
      </c>
      <c r="F2632" s="5" t="s">
        <v>9707</v>
      </c>
      <c r="H2632" s="5" t="s">
        <v>5398</v>
      </c>
      <c r="I2632" s="6" t="s">
        <v>7554</v>
      </c>
      <c r="J2632" s="6" t="s">
        <v>7554</v>
      </c>
      <c r="K2632" s="17">
        <v>7</v>
      </c>
      <c r="L2632" s="17" t="s">
        <v>7730</v>
      </c>
      <c r="M2632" s="9">
        <v>27</v>
      </c>
      <c r="N2632" s="9"/>
      <c r="O2632" s="21"/>
      <c r="Q2632" s="29"/>
      <c r="U2632" s="17"/>
      <c r="V2632" s="2"/>
      <c r="Y2632" t="str">
        <f t="shared" si="172"/>
        <v/>
      </c>
      <c r="AA2632">
        <f t="shared" si="173"/>
        <v>1</v>
      </c>
      <c r="AC2632" s="7"/>
      <c r="AD2632" t="s">
        <v>7554</v>
      </c>
      <c r="AE2632">
        <f t="shared" si="175"/>
        <v>0</v>
      </c>
      <c r="AG2632" s="2"/>
      <c r="AI2632" s="7"/>
    </row>
    <row r="2633" spans="1:49" ht="11" customHeight="1" x14ac:dyDescent="0.25">
      <c r="A2633" t="s">
        <v>14918</v>
      </c>
      <c r="B2633" t="s">
        <v>14919</v>
      </c>
      <c r="C2633" s="2" t="s">
        <v>12455</v>
      </c>
      <c r="E2633" s="7"/>
      <c r="F2633" s="5"/>
      <c r="H2633" s="5"/>
      <c r="I2633" s="6"/>
      <c r="J2633" s="6"/>
      <c r="K2633" s="17"/>
      <c r="L2633" s="17"/>
      <c r="M2633" s="9"/>
      <c r="N2633" s="9">
        <f>SUM(M2634:M2740)</f>
        <v>140.60000000000002</v>
      </c>
      <c r="O2633" s="21">
        <v>2346</v>
      </c>
      <c r="P2633">
        <f>COUNTIF(L2634:L2740,"*")</f>
        <v>107</v>
      </c>
      <c r="Q2633" s="29">
        <f>P2633/O2633</f>
        <v>4.5609548167092923E-2</v>
      </c>
      <c r="R2633">
        <f>COUNTIF(L2634:L2740,"Y")+COUNTIF(L2634:L2740,"S")</f>
        <v>54</v>
      </c>
      <c r="U2633" s="17" t="s">
        <v>7730</v>
      </c>
      <c r="V2633" s="2"/>
      <c r="W2633" t="s">
        <v>18562</v>
      </c>
      <c r="Y2633" t="str">
        <f t="shared" si="172"/>
        <v/>
      </c>
      <c r="AA2633" t="str">
        <f t="shared" si="173"/>
        <v/>
      </c>
      <c r="AC2633" s="7"/>
      <c r="AF2633">
        <f>COUNTIF(AE2634:AE2740,"1")</f>
        <v>0</v>
      </c>
      <c r="AG2633" s="2"/>
      <c r="AI2633" s="7"/>
      <c r="AJ2633">
        <f>COUNTIF($K2634:$K2740,"1")-COUNTIFS($K2634:$K2740,"1",$L2634:$L2740,"V")</f>
        <v>5</v>
      </c>
      <c r="AK2633">
        <f>COUNTIFS($K2634:$K2740,"1",$L2634:$L2740,"Y")+COUNTIFS($K2634:$K2740,"1",$L2634:$L2740,"s")</f>
        <v>4</v>
      </c>
      <c r="AL2633">
        <f>COUNTIF($K2634:$K2740,"2")-COUNTIFS($K2634:$K2740,"2",$L2634:$L2740,"V")</f>
        <v>6</v>
      </c>
      <c r="AM2633">
        <f>COUNTIFS($K2634:$K2740,"2",$L2634:$L2740,"Y")+COUNTIFS($K2634:$K2740,"2",$L2634:$L2740,"s")</f>
        <v>6</v>
      </c>
      <c r="AN2633">
        <f>COUNTIF($K2634:$K2740,"3")-COUNTIFS($K2634:$K2740,"3",$L2634:$L2740,"V")</f>
        <v>33</v>
      </c>
      <c r="AO2633">
        <f>COUNTIFS($K2634:$K2740,"3",$L2634:$L2740,"Y")+COUNTIFS($K2634:$K2740,"3",$L2634:$L2740,"s")</f>
        <v>18</v>
      </c>
      <c r="AP2633">
        <f>COUNTIF($K2634:$K2740,"4")-COUNTIFS($K2634:$K2740,"4",$L2634:$L2740,"V")</f>
        <v>1</v>
      </c>
      <c r="AQ2633">
        <f>COUNTIFS($K2634:$K2740,"4",$L2634:$L2740,"Y")+COUNTIFS($K2634:$K2740,"4",$L2634:$L2740,"s")</f>
        <v>0</v>
      </c>
      <c r="AR2633">
        <f>COUNTIF($K2634:$K2740,"5")-COUNTIFS($K2634:$K2740,"5",$L2634:$L2740,"V")</f>
        <v>22</v>
      </c>
      <c r="AS2633">
        <f>COUNTIFS($K2634:$K2740,"5",$L2634:$L2740,"Y")+COUNTIFS($K2634:$K2740,"5",$L2634:$L2740,"s")</f>
        <v>14</v>
      </c>
      <c r="AT2633">
        <f>COUNTIF($K2634:$K2740,"6")-COUNTIFS($K2634:$K2740,"6",$L2634:$L2740,"V")</f>
        <v>39</v>
      </c>
      <c r="AU2633">
        <f>COUNTIFS($K2634:$K2740,"6",$L2634:$L2740,"Y")+COUNTIFS($K2634:$K2740,"6",$L2634:$L2740,"s")</f>
        <v>12</v>
      </c>
      <c r="AV2633">
        <f>COUNTIF($K2634:$K2740,"7")-COUNTIFS($K2634:$K2740,"7",$L2634:$L2740,"V")</f>
        <v>0</v>
      </c>
      <c r="AW2633">
        <f>COUNTIFS($K2634:$K2740,"7",$L2634:$L2740,"Y")+COUNTIFS($K2634:$K2740,"7",$L2634:$L2740,"s")</f>
        <v>0</v>
      </c>
    </row>
    <row r="2634" spans="1:49" ht="11" customHeight="1" outlineLevel="1" x14ac:dyDescent="0.25">
      <c r="A2634" t="s">
        <v>1237</v>
      </c>
      <c r="C2634" s="2" t="s">
        <v>12455</v>
      </c>
      <c r="D2634" s="2">
        <v>17</v>
      </c>
      <c r="E2634" s="7">
        <v>1898</v>
      </c>
      <c r="F2634" s="5" t="s">
        <v>637</v>
      </c>
      <c r="H2634" s="5" t="s">
        <v>2291</v>
      </c>
      <c r="I2634" s="6" t="s">
        <v>14849</v>
      </c>
      <c r="J2634" s="6" t="s">
        <v>14850</v>
      </c>
      <c r="K2634" s="17">
        <v>3</v>
      </c>
      <c r="L2634" s="17" t="s">
        <v>7732</v>
      </c>
      <c r="M2634" s="9"/>
      <c r="N2634" s="9"/>
      <c r="O2634" s="21"/>
      <c r="Q2634" s="29"/>
      <c r="U2634" s="17"/>
      <c r="V2634" s="2"/>
      <c r="Y2634" t="str">
        <f t="shared" si="172"/>
        <v/>
      </c>
      <c r="AA2634" t="str">
        <f t="shared" si="173"/>
        <v/>
      </c>
      <c r="AC2634" s="7"/>
      <c r="AD2634" t="s">
        <v>14849</v>
      </c>
      <c r="AE2634">
        <f t="shared" ref="AE2634:AE2665" si="176">COUNTIF(I2634,"*Fuji*")</f>
        <v>0</v>
      </c>
      <c r="AG2634" s="2"/>
      <c r="AI2634" s="7"/>
    </row>
    <row r="2635" spans="1:49" ht="11" customHeight="1" outlineLevel="1" x14ac:dyDescent="0.25">
      <c r="A2635" t="s">
        <v>1237</v>
      </c>
      <c r="C2635" s="2" t="s">
        <v>12455</v>
      </c>
      <c r="D2635" s="2">
        <v>18</v>
      </c>
      <c r="E2635" s="7">
        <v>1898</v>
      </c>
      <c r="F2635" s="5" t="s">
        <v>1107</v>
      </c>
      <c r="H2635" s="5" t="s">
        <v>13573</v>
      </c>
      <c r="I2635" s="6" t="s">
        <v>14849</v>
      </c>
      <c r="J2635" s="6" t="s">
        <v>14850</v>
      </c>
      <c r="K2635" s="17">
        <v>3</v>
      </c>
      <c r="L2635" s="17" t="s">
        <v>7732</v>
      </c>
      <c r="M2635" s="9"/>
      <c r="N2635" s="9"/>
      <c r="O2635" s="21"/>
      <c r="Q2635" s="29"/>
      <c r="U2635" s="17"/>
      <c r="V2635" s="2"/>
      <c r="Y2635" t="str">
        <f t="shared" si="172"/>
        <v/>
      </c>
      <c r="AA2635" t="str">
        <f t="shared" si="173"/>
        <v/>
      </c>
      <c r="AC2635" s="7"/>
      <c r="AD2635" t="s">
        <v>14849</v>
      </c>
      <c r="AE2635">
        <f t="shared" si="176"/>
        <v>0</v>
      </c>
      <c r="AG2635" s="2"/>
      <c r="AI2635" s="7"/>
    </row>
    <row r="2636" spans="1:49" ht="11" customHeight="1" outlineLevel="1" x14ac:dyDescent="0.25">
      <c r="A2636" t="s">
        <v>1237</v>
      </c>
      <c r="C2636" s="2" t="s">
        <v>12455</v>
      </c>
      <c r="D2636" s="2">
        <v>19</v>
      </c>
      <c r="E2636" s="7">
        <v>1898</v>
      </c>
      <c r="F2636" s="5" t="s">
        <v>4616</v>
      </c>
      <c r="H2636" s="5" t="s">
        <v>3968</v>
      </c>
      <c r="I2636" s="6" t="s">
        <v>14849</v>
      </c>
      <c r="J2636" s="6" t="s">
        <v>14850</v>
      </c>
      <c r="K2636" s="17">
        <v>3</v>
      </c>
      <c r="L2636" s="17" t="s">
        <v>7732</v>
      </c>
      <c r="M2636" s="9"/>
      <c r="N2636" s="9"/>
      <c r="O2636" s="21"/>
      <c r="Q2636" s="29"/>
      <c r="U2636" s="17"/>
      <c r="V2636" s="2"/>
      <c r="Y2636" t="str">
        <f t="shared" si="172"/>
        <v/>
      </c>
      <c r="AA2636" t="str">
        <f t="shared" si="173"/>
        <v/>
      </c>
      <c r="AC2636" s="7"/>
      <c r="AD2636" t="s">
        <v>14849</v>
      </c>
      <c r="AE2636">
        <f t="shared" si="176"/>
        <v>0</v>
      </c>
      <c r="AG2636" s="2"/>
      <c r="AI2636" s="7"/>
    </row>
    <row r="2637" spans="1:49" ht="11" customHeight="1" outlineLevel="1" x14ac:dyDescent="0.25">
      <c r="A2637" t="s">
        <v>1237</v>
      </c>
      <c r="C2637" s="2" t="s">
        <v>12455</v>
      </c>
      <c r="D2637" s="2">
        <v>21</v>
      </c>
      <c r="E2637" s="7">
        <v>1899</v>
      </c>
      <c r="F2637" s="5" t="s">
        <v>1530</v>
      </c>
      <c r="H2637" s="5" t="s">
        <v>1674</v>
      </c>
      <c r="I2637" s="6" t="s">
        <v>14849</v>
      </c>
      <c r="J2637" s="6" t="s">
        <v>14850</v>
      </c>
      <c r="K2637" s="17">
        <v>3</v>
      </c>
      <c r="L2637" s="17" t="s">
        <v>7732</v>
      </c>
      <c r="M2637" s="9"/>
      <c r="N2637" s="9"/>
      <c r="O2637" s="21"/>
      <c r="Q2637" s="29"/>
      <c r="U2637" s="17"/>
      <c r="V2637" s="2"/>
      <c r="Y2637" t="str">
        <f t="shared" si="172"/>
        <v/>
      </c>
      <c r="AA2637" t="str">
        <f t="shared" si="173"/>
        <v/>
      </c>
      <c r="AC2637" s="7"/>
      <c r="AD2637" t="s">
        <v>14849</v>
      </c>
      <c r="AE2637">
        <f t="shared" si="176"/>
        <v>0</v>
      </c>
      <c r="AG2637" s="2"/>
      <c r="AI2637" s="7"/>
    </row>
    <row r="2638" spans="1:49" ht="11" customHeight="1" outlineLevel="1" x14ac:dyDescent="0.25">
      <c r="A2638" t="s">
        <v>1237</v>
      </c>
      <c r="C2638" s="2" t="s">
        <v>12455</v>
      </c>
      <c r="D2638" s="2">
        <v>23</v>
      </c>
      <c r="E2638" s="7">
        <v>1902</v>
      </c>
      <c r="F2638" s="5" t="s">
        <v>1530</v>
      </c>
      <c r="H2638" s="5" t="s">
        <v>10884</v>
      </c>
      <c r="I2638" s="6" t="s">
        <v>14849</v>
      </c>
      <c r="J2638" s="6" t="s">
        <v>14850</v>
      </c>
      <c r="K2638" s="17">
        <v>3</v>
      </c>
      <c r="L2638" s="17" t="s">
        <v>7730</v>
      </c>
      <c r="M2638" s="9">
        <v>8</v>
      </c>
      <c r="N2638" s="9"/>
      <c r="O2638" s="21"/>
      <c r="Q2638" s="29"/>
      <c r="U2638" s="17"/>
      <c r="V2638" s="2"/>
      <c r="Y2638" t="str">
        <f t="shared" si="172"/>
        <v/>
      </c>
      <c r="AA2638" t="str">
        <f t="shared" si="173"/>
        <v/>
      </c>
      <c r="AC2638" s="7"/>
      <c r="AD2638" t="s">
        <v>14849</v>
      </c>
      <c r="AE2638">
        <f t="shared" si="176"/>
        <v>0</v>
      </c>
      <c r="AG2638" s="2"/>
      <c r="AI2638" s="7"/>
    </row>
    <row r="2639" spans="1:49" ht="11" customHeight="1" outlineLevel="1" x14ac:dyDescent="0.25">
      <c r="A2639" t="s">
        <v>1237</v>
      </c>
      <c r="C2639" s="2" t="s">
        <v>12455</v>
      </c>
      <c r="D2639" s="2" t="s">
        <v>10706</v>
      </c>
      <c r="E2639" s="7">
        <v>1902</v>
      </c>
      <c r="F2639" s="5" t="s">
        <v>1530</v>
      </c>
      <c r="H2639" s="5" t="s">
        <v>5628</v>
      </c>
      <c r="I2639" s="6" t="s">
        <v>14849</v>
      </c>
      <c r="J2639" s="6" t="s">
        <v>14850</v>
      </c>
      <c r="K2639" s="17">
        <v>3</v>
      </c>
      <c r="L2639" s="17" t="s">
        <v>20075</v>
      </c>
      <c r="M2639" s="9"/>
      <c r="N2639" s="9"/>
      <c r="O2639" s="21"/>
      <c r="Q2639" s="29"/>
      <c r="U2639" s="17"/>
      <c r="V2639" s="2"/>
      <c r="Y2639" t="str">
        <f t="shared" ref="Y2639:Y2702" si="177">IF(COUNTIF(F2639,"*fdc*"),1,"")</f>
        <v/>
      </c>
      <c r="AA2639" t="str">
        <f t="shared" ref="AA2639:AA2702" si="178">IF(COUNTIF(F2639,"*s/s*"),1,"")</f>
        <v/>
      </c>
      <c r="AC2639" s="7"/>
      <c r="AD2639" t="s">
        <v>14849</v>
      </c>
      <c r="AE2639">
        <f t="shared" si="176"/>
        <v>0</v>
      </c>
      <c r="AG2639" s="2"/>
      <c r="AI2639" s="7"/>
    </row>
    <row r="2640" spans="1:49" ht="11" customHeight="1" outlineLevel="1" x14ac:dyDescent="0.25">
      <c r="A2640" t="s">
        <v>1237</v>
      </c>
      <c r="C2640" s="2" t="s">
        <v>12455</v>
      </c>
      <c r="D2640" s="2">
        <v>31</v>
      </c>
      <c r="E2640" s="7">
        <v>1918</v>
      </c>
      <c r="F2640" s="5" t="s">
        <v>1530</v>
      </c>
      <c r="H2640" s="5" t="s">
        <v>6501</v>
      </c>
      <c r="I2640" s="6" t="s">
        <v>14849</v>
      </c>
      <c r="J2640" s="6" t="s">
        <v>14850</v>
      </c>
      <c r="K2640" s="17">
        <v>3</v>
      </c>
      <c r="L2640" s="17" t="s">
        <v>7732</v>
      </c>
      <c r="M2640" s="9"/>
      <c r="N2640" s="9"/>
      <c r="O2640" s="21"/>
      <c r="Q2640" s="29"/>
      <c r="U2640" s="17"/>
      <c r="V2640" s="2"/>
      <c r="Y2640" t="str">
        <f t="shared" si="177"/>
        <v/>
      </c>
      <c r="AA2640" t="str">
        <f t="shared" si="178"/>
        <v/>
      </c>
      <c r="AC2640" s="7"/>
      <c r="AD2640" t="s">
        <v>14849</v>
      </c>
      <c r="AE2640">
        <f t="shared" si="176"/>
        <v>0</v>
      </c>
      <c r="AG2640" s="2"/>
      <c r="AI2640" s="7"/>
    </row>
    <row r="2641" spans="1:35" ht="11" customHeight="1" outlineLevel="1" x14ac:dyDescent="0.25">
      <c r="A2641" t="s">
        <v>1237</v>
      </c>
      <c r="C2641" s="2" t="s">
        <v>12455</v>
      </c>
      <c r="D2641" s="2">
        <v>32</v>
      </c>
      <c r="E2641" s="7">
        <v>1918</v>
      </c>
      <c r="F2641" s="5" t="s">
        <v>637</v>
      </c>
      <c r="H2641" s="5" t="s">
        <v>2291</v>
      </c>
      <c r="I2641" s="6" t="s">
        <v>14849</v>
      </c>
      <c r="J2641" s="6" t="s">
        <v>14850</v>
      </c>
      <c r="K2641" s="17">
        <v>3</v>
      </c>
      <c r="L2641" s="17" t="s">
        <v>7732</v>
      </c>
      <c r="M2641" s="9"/>
      <c r="N2641" s="9"/>
      <c r="O2641" s="21"/>
      <c r="Q2641" s="29"/>
      <c r="U2641" s="17"/>
      <c r="V2641" s="2"/>
      <c r="Y2641" t="str">
        <f t="shared" si="177"/>
        <v/>
      </c>
      <c r="AA2641" t="str">
        <f t="shared" si="178"/>
        <v/>
      </c>
      <c r="AC2641" s="7"/>
      <c r="AD2641" t="s">
        <v>14849</v>
      </c>
      <c r="AE2641">
        <f t="shared" si="176"/>
        <v>0</v>
      </c>
      <c r="AG2641" s="2"/>
      <c r="AI2641" s="7"/>
    </row>
    <row r="2642" spans="1:35" ht="11" customHeight="1" outlineLevel="1" x14ac:dyDescent="0.25">
      <c r="A2642" t="s">
        <v>1237</v>
      </c>
      <c r="C2642" s="2" t="s">
        <v>12455</v>
      </c>
      <c r="D2642" s="2">
        <v>33</v>
      </c>
      <c r="E2642" s="7">
        <v>1918</v>
      </c>
      <c r="F2642" s="5" t="s">
        <v>1107</v>
      </c>
      <c r="H2642" s="5" t="s">
        <v>3829</v>
      </c>
      <c r="I2642" s="6" t="s">
        <v>14849</v>
      </c>
      <c r="J2642" s="6" t="s">
        <v>14850</v>
      </c>
      <c r="K2642" s="17">
        <v>3</v>
      </c>
      <c r="L2642" s="17" t="s">
        <v>7732</v>
      </c>
      <c r="M2642" s="9"/>
      <c r="N2642" s="9"/>
      <c r="O2642" s="21"/>
      <c r="Q2642" s="29"/>
      <c r="U2642" s="17"/>
      <c r="V2642" s="2"/>
      <c r="Y2642" t="str">
        <f t="shared" si="177"/>
        <v/>
      </c>
      <c r="AA2642" t="str">
        <f t="shared" si="178"/>
        <v/>
      </c>
      <c r="AC2642" s="7"/>
      <c r="AD2642" t="s">
        <v>14849</v>
      </c>
      <c r="AE2642">
        <f t="shared" si="176"/>
        <v>0</v>
      </c>
      <c r="AG2642" s="2"/>
      <c r="AI2642" s="7"/>
    </row>
    <row r="2643" spans="1:35" ht="11" customHeight="1" outlineLevel="1" x14ac:dyDescent="0.25">
      <c r="A2643" t="s">
        <v>1237</v>
      </c>
      <c r="C2643" s="2" t="s">
        <v>12455</v>
      </c>
      <c r="D2643" s="2">
        <v>34</v>
      </c>
      <c r="E2643" s="7">
        <v>1918</v>
      </c>
      <c r="F2643" s="5" t="s">
        <v>4616</v>
      </c>
      <c r="H2643" s="5" t="s">
        <v>3968</v>
      </c>
      <c r="I2643" s="6" t="s">
        <v>14849</v>
      </c>
      <c r="J2643" s="6" t="s">
        <v>14850</v>
      </c>
      <c r="K2643" s="17">
        <v>3</v>
      </c>
      <c r="L2643" s="17" t="s">
        <v>7732</v>
      </c>
      <c r="M2643" s="9"/>
      <c r="N2643" s="9"/>
      <c r="O2643" s="21"/>
      <c r="Q2643" s="29"/>
      <c r="U2643" s="17"/>
      <c r="V2643" s="2"/>
      <c r="Y2643" t="str">
        <f t="shared" si="177"/>
        <v/>
      </c>
      <c r="AA2643" t="str">
        <f t="shared" si="178"/>
        <v/>
      </c>
      <c r="AC2643" s="7"/>
      <c r="AD2643" t="s">
        <v>14849</v>
      </c>
      <c r="AE2643">
        <f t="shared" si="176"/>
        <v>0</v>
      </c>
      <c r="AG2643" s="2"/>
      <c r="AI2643" s="7"/>
    </row>
    <row r="2644" spans="1:35" ht="11" customHeight="1" outlineLevel="1" x14ac:dyDescent="0.25">
      <c r="A2644" t="s">
        <v>1237</v>
      </c>
      <c r="C2644" s="2" t="s">
        <v>12455</v>
      </c>
      <c r="D2644" s="2">
        <v>39</v>
      </c>
      <c r="E2644" s="7">
        <v>1932</v>
      </c>
      <c r="F2644" s="5" t="s">
        <v>3948</v>
      </c>
      <c r="H2644" s="5" t="s">
        <v>2290</v>
      </c>
      <c r="I2644" s="6" t="s">
        <v>1239</v>
      </c>
      <c r="J2644" s="6" t="s">
        <v>14851</v>
      </c>
      <c r="K2644" s="17">
        <v>3</v>
      </c>
      <c r="L2644" s="17" t="s">
        <v>7730</v>
      </c>
      <c r="M2644" s="9">
        <v>6</v>
      </c>
      <c r="N2644" s="9"/>
      <c r="O2644" s="21"/>
      <c r="Q2644" s="29"/>
      <c r="U2644" s="17"/>
      <c r="V2644" s="2">
        <v>88</v>
      </c>
      <c r="Y2644" t="str">
        <f t="shared" si="177"/>
        <v/>
      </c>
      <c r="AA2644" t="str">
        <f t="shared" si="178"/>
        <v/>
      </c>
      <c r="AC2644" s="7"/>
      <c r="AD2644" t="s">
        <v>1239</v>
      </c>
      <c r="AE2644">
        <f t="shared" si="176"/>
        <v>0</v>
      </c>
      <c r="AG2644" s="2"/>
      <c r="AH2644" t="s">
        <v>4619</v>
      </c>
      <c r="AI2644" s="7" t="s">
        <v>4922</v>
      </c>
    </row>
    <row r="2645" spans="1:35" ht="11" customHeight="1" outlineLevel="1" x14ac:dyDescent="0.25">
      <c r="A2645" t="s">
        <v>1237</v>
      </c>
      <c r="C2645" s="2" t="s">
        <v>12455</v>
      </c>
      <c r="D2645" s="2">
        <v>54</v>
      </c>
      <c r="E2645" s="7">
        <v>1933</v>
      </c>
      <c r="F2645" s="5" t="s">
        <v>3951</v>
      </c>
      <c r="H2645" s="5" t="s">
        <v>2661</v>
      </c>
      <c r="I2645" s="6" t="s">
        <v>1239</v>
      </c>
      <c r="J2645" s="6" t="s">
        <v>14852</v>
      </c>
      <c r="K2645" s="17">
        <v>3</v>
      </c>
      <c r="L2645" s="17" t="s">
        <v>7730</v>
      </c>
      <c r="M2645" s="9">
        <v>1.3</v>
      </c>
      <c r="N2645" s="9"/>
      <c r="O2645" s="21"/>
      <c r="Q2645" s="29"/>
      <c r="U2645" s="17"/>
      <c r="V2645" s="2">
        <v>95</v>
      </c>
      <c r="Y2645" t="str">
        <f t="shared" si="177"/>
        <v/>
      </c>
      <c r="AA2645" t="str">
        <f t="shared" si="178"/>
        <v/>
      </c>
      <c r="AC2645" s="7"/>
      <c r="AD2645" t="s">
        <v>1239</v>
      </c>
      <c r="AE2645">
        <f t="shared" si="176"/>
        <v>0</v>
      </c>
      <c r="AG2645" s="2"/>
      <c r="AH2645" t="s">
        <v>4619</v>
      </c>
      <c r="AI2645" s="7" t="s">
        <v>4610</v>
      </c>
    </row>
    <row r="2646" spans="1:35" ht="11" customHeight="1" outlineLevel="1" x14ac:dyDescent="0.25">
      <c r="A2646" t="s">
        <v>1237</v>
      </c>
      <c r="C2646" s="2" t="s">
        <v>12455</v>
      </c>
      <c r="D2646" s="2">
        <v>71</v>
      </c>
      <c r="E2646" s="7">
        <v>1938</v>
      </c>
      <c r="F2646" s="5" t="s">
        <v>2660</v>
      </c>
      <c r="H2646" s="5" t="s">
        <v>8868</v>
      </c>
      <c r="I2646" s="6" t="s">
        <v>1239</v>
      </c>
      <c r="J2646" s="6" t="s">
        <v>6992</v>
      </c>
      <c r="K2646" s="17">
        <v>3</v>
      </c>
      <c r="L2646" s="17" t="s">
        <v>7732</v>
      </c>
      <c r="M2646" s="9"/>
      <c r="N2646" s="9"/>
      <c r="O2646" s="21"/>
      <c r="Q2646" s="29"/>
      <c r="U2646" s="17"/>
      <c r="V2646" s="2"/>
      <c r="Y2646" t="str">
        <f t="shared" si="177"/>
        <v/>
      </c>
      <c r="AA2646" t="str">
        <f t="shared" si="178"/>
        <v/>
      </c>
      <c r="AC2646" s="7"/>
      <c r="AD2646" t="s">
        <v>1239</v>
      </c>
      <c r="AE2646">
        <f t="shared" si="176"/>
        <v>0</v>
      </c>
      <c r="AG2646" s="2"/>
      <c r="AI2646" s="7"/>
    </row>
    <row r="2647" spans="1:35" ht="11" customHeight="1" outlineLevel="1" x14ac:dyDescent="0.25">
      <c r="A2647" t="s">
        <v>1237</v>
      </c>
      <c r="C2647" s="2" t="s">
        <v>12455</v>
      </c>
      <c r="D2647" s="2">
        <v>72</v>
      </c>
      <c r="E2647" s="7">
        <v>1940</v>
      </c>
      <c r="F2647" s="5" t="s">
        <v>1243</v>
      </c>
      <c r="H2647" s="5" t="s">
        <v>1244</v>
      </c>
      <c r="I2647" s="6" t="s">
        <v>1245</v>
      </c>
      <c r="J2647" s="6" t="s">
        <v>14853</v>
      </c>
      <c r="K2647" s="17">
        <v>3</v>
      </c>
      <c r="L2647" s="17" t="s">
        <v>7730</v>
      </c>
      <c r="M2647" s="9">
        <v>0.5</v>
      </c>
      <c r="N2647" s="9"/>
      <c r="O2647" s="21"/>
      <c r="Q2647" s="29"/>
      <c r="U2647" s="17"/>
      <c r="V2647" s="2">
        <v>115</v>
      </c>
      <c r="Y2647" t="str">
        <f t="shared" si="177"/>
        <v/>
      </c>
      <c r="AA2647" t="str">
        <f t="shared" si="178"/>
        <v/>
      </c>
      <c r="AC2647" s="7"/>
      <c r="AD2647" t="s">
        <v>1245</v>
      </c>
      <c r="AE2647">
        <f t="shared" si="176"/>
        <v>0</v>
      </c>
      <c r="AG2647" s="2"/>
      <c r="AH2647" t="s">
        <v>4619</v>
      </c>
      <c r="AI2647" s="7" t="s">
        <v>4610</v>
      </c>
    </row>
    <row r="2648" spans="1:35" ht="11" customHeight="1" outlineLevel="1" x14ac:dyDescent="0.25">
      <c r="A2648" t="s">
        <v>1237</v>
      </c>
      <c r="C2648" s="2" t="s">
        <v>12455</v>
      </c>
      <c r="D2648" s="2">
        <v>77</v>
      </c>
      <c r="E2648" s="7">
        <v>1944</v>
      </c>
      <c r="F2648" s="5" t="s">
        <v>3952</v>
      </c>
      <c r="H2648" s="5" t="s">
        <v>2661</v>
      </c>
      <c r="I2648" s="6" t="s">
        <v>1239</v>
      </c>
      <c r="J2648" s="6" t="s">
        <v>14854</v>
      </c>
      <c r="K2648" s="17">
        <v>3</v>
      </c>
      <c r="L2648" s="17" t="s">
        <v>7730</v>
      </c>
      <c r="M2648" s="9">
        <v>3</v>
      </c>
      <c r="N2648" s="9"/>
      <c r="O2648" s="21"/>
      <c r="Q2648" s="29"/>
      <c r="U2648" s="17"/>
      <c r="V2648" s="2">
        <v>120</v>
      </c>
      <c r="Y2648" t="str">
        <f t="shared" si="177"/>
        <v/>
      </c>
      <c r="AA2648" t="str">
        <f t="shared" si="178"/>
        <v/>
      </c>
      <c r="AC2648" s="7"/>
      <c r="AD2648" t="s">
        <v>1239</v>
      </c>
      <c r="AE2648">
        <f t="shared" si="176"/>
        <v>0</v>
      </c>
      <c r="AG2648" s="2"/>
      <c r="AH2648" t="s">
        <v>4619</v>
      </c>
      <c r="AI2648" s="7" t="s">
        <v>4610</v>
      </c>
    </row>
    <row r="2649" spans="1:35" ht="11" customHeight="1" outlineLevel="1" x14ac:dyDescent="0.25">
      <c r="A2649" t="s">
        <v>1237</v>
      </c>
      <c r="C2649" s="2" t="s">
        <v>12455</v>
      </c>
      <c r="D2649" s="2">
        <v>81</v>
      </c>
      <c r="E2649" s="7">
        <v>1944</v>
      </c>
      <c r="F2649" s="5" t="s">
        <v>2660</v>
      </c>
      <c r="H2649" s="5" t="s">
        <v>8868</v>
      </c>
      <c r="I2649" s="6" t="s">
        <v>1239</v>
      </c>
      <c r="J2649" s="6" t="s">
        <v>14855</v>
      </c>
      <c r="K2649" s="17">
        <v>3</v>
      </c>
      <c r="L2649" s="17" t="s">
        <v>7732</v>
      </c>
      <c r="M2649" s="9"/>
      <c r="N2649" s="9"/>
      <c r="O2649" s="21"/>
      <c r="Q2649" s="29"/>
      <c r="U2649" s="17"/>
      <c r="V2649" s="2"/>
      <c r="Y2649" t="str">
        <f t="shared" si="177"/>
        <v/>
      </c>
      <c r="AA2649" t="str">
        <f t="shared" si="178"/>
        <v/>
      </c>
      <c r="AC2649" s="7"/>
      <c r="AD2649" t="s">
        <v>1239</v>
      </c>
      <c r="AE2649">
        <f t="shared" si="176"/>
        <v>0</v>
      </c>
      <c r="AG2649" s="2"/>
      <c r="AI2649" s="7"/>
    </row>
    <row r="2650" spans="1:35" ht="11" customHeight="1" outlineLevel="1" x14ac:dyDescent="0.25">
      <c r="A2650" t="s">
        <v>1237</v>
      </c>
      <c r="C2650" s="2" t="s">
        <v>12455</v>
      </c>
      <c r="D2650" s="2">
        <v>90</v>
      </c>
      <c r="E2650" s="7">
        <v>1949</v>
      </c>
      <c r="F2650" s="5" t="s">
        <v>1530</v>
      </c>
      <c r="H2650" s="5" t="s">
        <v>1246</v>
      </c>
      <c r="I2650" s="6" t="s">
        <v>1245</v>
      </c>
      <c r="J2650" s="6" t="s">
        <v>6992</v>
      </c>
      <c r="K2650" s="17">
        <v>3</v>
      </c>
      <c r="L2650" s="17" t="s">
        <v>7730</v>
      </c>
      <c r="M2650" s="9">
        <v>0.3</v>
      </c>
      <c r="N2650" s="9"/>
      <c r="O2650" s="21"/>
      <c r="Q2650" s="29"/>
      <c r="U2650" s="17"/>
      <c r="V2650" s="2">
        <v>131</v>
      </c>
      <c r="Y2650" t="str">
        <f t="shared" si="177"/>
        <v/>
      </c>
      <c r="AA2650" t="str">
        <f t="shared" si="178"/>
        <v/>
      </c>
      <c r="AC2650" s="7"/>
      <c r="AD2650" t="s">
        <v>1245</v>
      </c>
      <c r="AE2650">
        <f t="shared" si="176"/>
        <v>0</v>
      </c>
      <c r="AG2650" s="2"/>
      <c r="AH2650" t="s">
        <v>4619</v>
      </c>
      <c r="AI2650" s="7" t="s">
        <v>4610</v>
      </c>
    </row>
    <row r="2651" spans="1:35" ht="11" customHeight="1" outlineLevel="1" x14ac:dyDescent="0.25">
      <c r="A2651" t="s">
        <v>1237</v>
      </c>
      <c r="C2651" s="2" t="s">
        <v>12455</v>
      </c>
      <c r="D2651" s="2">
        <v>91</v>
      </c>
      <c r="E2651" s="7">
        <v>1949</v>
      </c>
      <c r="F2651" s="5" t="s">
        <v>1099</v>
      </c>
      <c r="H2651" s="5" t="s">
        <v>1095</v>
      </c>
      <c r="I2651" s="6" t="s">
        <v>1247</v>
      </c>
      <c r="J2651" s="6" t="s">
        <v>6992</v>
      </c>
      <c r="K2651" s="17">
        <v>6</v>
      </c>
      <c r="L2651" s="17" t="s">
        <v>7730</v>
      </c>
      <c r="M2651" s="9">
        <v>2</v>
      </c>
      <c r="N2651" s="9"/>
      <c r="O2651" s="21"/>
      <c r="Q2651" s="29"/>
      <c r="U2651" s="17"/>
      <c r="V2651" s="2">
        <v>132</v>
      </c>
      <c r="Y2651" t="str">
        <f t="shared" si="177"/>
        <v/>
      </c>
      <c r="AA2651" t="str">
        <f t="shared" si="178"/>
        <v/>
      </c>
      <c r="AC2651" s="7"/>
      <c r="AD2651" t="s">
        <v>1247</v>
      </c>
      <c r="AE2651">
        <f t="shared" si="176"/>
        <v>0</v>
      </c>
      <c r="AG2651" s="2"/>
      <c r="AH2651" t="s">
        <v>4619</v>
      </c>
      <c r="AI2651" s="7" t="s">
        <v>4610</v>
      </c>
    </row>
    <row r="2652" spans="1:35" ht="11" customHeight="1" outlineLevel="1" x14ac:dyDescent="0.25">
      <c r="A2652" t="s">
        <v>1237</v>
      </c>
      <c r="C2652" s="2" t="s">
        <v>12455</v>
      </c>
      <c r="D2652" s="2">
        <v>92</v>
      </c>
      <c r="E2652" s="7">
        <v>1949</v>
      </c>
      <c r="F2652" s="5" t="s">
        <v>637</v>
      </c>
      <c r="H2652" s="5" t="s">
        <v>1248</v>
      </c>
      <c r="I2652" s="6" t="s">
        <v>1249</v>
      </c>
      <c r="J2652" s="6" t="s">
        <v>6992</v>
      </c>
      <c r="K2652" s="17">
        <v>6</v>
      </c>
      <c r="L2652" s="17" t="s">
        <v>7730</v>
      </c>
      <c r="M2652" s="9">
        <v>1</v>
      </c>
      <c r="N2652" s="9"/>
      <c r="O2652" s="21"/>
      <c r="Q2652" s="29"/>
      <c r="U2652" s="17"/>
      <c r="V2652" s="2">
        <v>133</v>
      </c>
      <c r="Y2652" t="str">
        <f t="shared" si="177"/>
        <v/>
      </c>
      <c r="AA2652" t="str">
        <f t="shared" si="178"/>
        <v/>
      </c>
      <c r="AC2652" s="7"/>
      <c r="AD2652" t="s">
        <v>1249</v>
      </c>
      <c r="AE2652">
        <f t="shared" si="176"/>
        <v>0</v>
      </c>
      <c r="AG2652" s="2"/>
      <c r="AH2652" t="s">
        <v>4619</v>
      </c>
      <c r="AI2652" s="7" t="s">
        <v>4610</v>
      </c>
    </row>
    <row r="2653" spans="1:35" ht="11" customHeight="1" outlineLevel="1" x14ac:dyDescent="0.25">
      <c r="A2653" t="s">
        <v>1237</v>
      </c>
      <c r="C2653" s="2" t="s">
        <v>12455</v>
      </c>
      <c r="D2653" s="2">
        <v>93</v>
      </c>
      <c r="E2653" s="7">
        <v>1949</v>
      </c>
      <c r="F2653" s="5" t="s">
        <v>1104</v>
      </c>
      <c r="H2653" s="5" t="s">
        <v>1250</v>
      </c>
      <c r="I2653" s="6" t="s">
        <v>1251</v>
      </c>
      <c r="J2653" s="6" t="s">
        <v>6992</v>
      </c>
      <c r="K2653" s="17">
        <v>6</v>
      </c>
      <c r="L2653" s="17" t="s">
        <v>7732</v>
      </c>
      <c r="M2653" s="9"/>
      <c r="N2653" s="9"/>
      <c r="O2653" s="21"/>
      <c r="Q2653" s="29"/>
      <c r="U2653" s="17"/>
      <c r="V2653" s="2">
        <v>134</v>
      </c>
      <c r="Y2653" t="str">
        <f t="shared" si="177"/>
        <v/>
      </c>
      <c r="AA2653" t="str">
        <f t="shared" si="178"/>
        <v/>
      </c>
      <c r="AC2653" s="7"/>
      <c r="AD2653" t="s">
        <v>1251</v>
      </c>
      <c r="AE2653">
        <f t="shared" si="176"/>
        <v>0</v>
      </c>
      <c r="AG2653" s="2"/>
      <c r="AH2653" t="s">
        <v>4619</v>
      </c>
      <c r="AI2653" s="7" t="s">
        <v>4610</v>
      </c>
    </row>
    <row r="2654" spans="1:35" ht="11" customHeight="1" outlineLevel="1" x14ac:dyDescent="0.25">
      <c r="A2654" t="s">
        <v>1237</v>
      </c>
      <c r="C2654" s="2" t="s">
        <v>12455</v>
      </c>
      <c r="D2654" s="2">
        <v>94</v>
      </c>
      <c r="E2654" s="7">
        <v>1949</v>
      </c>
      <c r="F2654" s="5" t="s">
        <v>631</v>
      </c>
      <c r="H2654" s="5" t="s">
        <v>1096</v>
      </c>
      <c r="I2654" s="6" t="s">
        <v>1245</v>
      </c>
      <c r="J2654" s="6" t="s">
        <v>6992</v>
      </c>
      <c r="K2654" s="17">
        <v>3</v>
      </c>
      <c r="L2654" s="17" t="s">
        <v>7732</v>
      </c>
      <c r="M2654" s="9"/>
      <c r="N2654" s="9"/>
      <c r="O2654" s="21"/>
      <c r="Q2654" s="29"/>
      <c r="U2654" s="17"/>
      <c r="V2654" s="2">
        <v>135</v>
      </c>
      <c r="Y2654" t="str">
        <f t="shared" si="177"/>
        <v/>
      </c>
      <c r="AA2654" t="str">
        <f t="shared" si="178"/>
        <v/>
      </c>
      <c r="AC2654" s="7"/>
      <c r="AD2654" t="s">
        <v>1245</v>
      </c>
      <c r="AE2654">
        <f t="shared" si="176"/>
        <v>0</v>
      </c>
      <c r="AG2654" s="2"/>
      <c r="AH2654" t="s">
        <v>4619</v>
      </c>
      <c r="AI2654" s="7" t="s">
        <v>4922</v>
      </c>
    </row>
    <row r="2655" spans="1:35" ht="11" customHeight="1" outlineLevel="1" x14ac:dyDescent="0.25">
      <c r="A2655" t="s">
        <v>1237</v>
      </c>
      <c r="C2655" s="2" t="s">
        <v>12455</v>
      </c>
      <c r="D2655" s="2">
        <v>97</v>
      </c>
      <c r="E2655" s="7">
        <v>1949</v>
      </c>
      <c r="F2655" s="5" t="s">
        <v>4616</v>
      </c>
      <c r="H2655" s="5" t="s">
        <v>14856</v>
      </c>
      <c r="I2655" s="6" t="s">
        <v>5131</v>
      </c>
      <c r="J2655" s="6" t="s">
        <v>6992</v>
      </c>
      <c r="K2655" s="17">
        <v>6</v>
      </c>
      <c r="L2655" s="17" t="s">
        <v>7732</v>
      </c>
      <c r="M2655" s="9"/>
      <c r="N2655" s="9"/>
      <c r="O2655" s="21"/>
      <c r="Q2655" s="29"/>
      <c r="U2655" s="17"/>
      <c r="V2655" s="2"/>
      <c r="Y2655" t="str">
        <f t="shared" si="177"/>
        <v/>
      </c>
      <c r="AA2655" t="str">
        <f t="shared" si="178"/>
        <v/>
      </c>
      <c r="AC2655" s="7"/>
      <c r="AD2655" t="s">
        <v>5131</v>
      </c>
      <c r="AE2655">
        <f t="shared" si="176"/>
        <v>0</v>
      </c>
      <c r="AG2655" s="2"/>
      <c r="AI2655" s="7"/>
    </row>
    <row r="2656" spans="1:35" ht="11" customHeight="1" outlineLevel="1" x14ac:dyDescent="0.25">
      <c r="A2656" t="s">
        <v>1237</v>
      </c>
      <c r="C2656" s="2" t="s">
        <v>12455</v>
      </c>
      <c r="D2656" s="2">
        <v>104</v>
      </c>
      <c r="E2656" s="7">
        <v>1960</v>
      </c>
      <c r="F2656" s="5" t="s">
        <v>4909</v>
      </c>
      <c r="H2656" s="5" t="s">
        <v>14857</v>
      </c>
      <c r="I2656" s="6" t="s">
        <v>1245</v>
      </c>
      <c r="J2656" s="6" t="s">
        <v>14858</v>
      </c>
      <c r="K2656" s="17">
        <v>3</v>
      </c>
      <c r="L2656" s="17" t="s">
        <v>7732</v>
      </c>
      <c r="M2656" s="9"/>
      <c r="N2656" s="9"/>
      <c r="O2656" s="21"/>
      <c r="Q2656" s="29"/>
      <c r="U2656" s="17"/>
      <c r="V2656" s="2"/>
      <c r="Y2656" t="str">
        <f t="shared" si="177"/>
        <v/>
      </c>
      <c r="AA2656" t="str">
        <f t="shared" si="178"/>
        <v/>
      </c>
      <c r="AC2656" s="7"/>
      <c r="AD2656" t="s">
        <v>1245</v>
      </c>
      <c r="AE2656">
        <f t="shared" si="176"/>
        <v>0</v>
      </c>
      <c r="AG2656" s="2"/>
      <c r="AI2656" s="7"/>
    </row>
    <row r="2657" spans="1:35" ht="11" customHeight="1" outlineLevel="1" x14ac:dyDescent="0.25">
      <c r="A2657" t="s">
        <v>1237</v>
      </c>
      <c r="C2657" s="2" t="s">
        <v>12455</v>
      </c>
      <c r="D2657" s="2">
        <v>113</v>
      </c>
      <c r="E2657" s="7">
        <v>1963</v>
      </c>
      <c r="F2657" s="5" t="s">
        <v>2658</v>
      </c>
      <c r="H2657" s="5" t="s">
        <v>1114</v>
      </c>
      <c r="I2657" s="6" t="s">
        <v>1245</v>
      </c>
      <c r="J2657" s="6" t="s">
        <v>6992</v>
      </c>
      <c r="K2657" s="17">
        <v>3</v>
      </c>
      <c r="L2657" s="17" t="s">
        <v>7732</v>
      </c>
      <c r="M2657" s="9"/>
      <c r="N2657" s="9"/>
      <c r="O2657" s="21"/>
      <c r="Q2657" s="29"/>
      <c r="U2657" s="17"/>
      <c r="V2657" s="2">
        <v>156</v>
      </c>
      <c r="Y2657" t="str">
        <f t="shared" si="177"/>
        <v/>
      </c>
      <c r="AA2657" t="str">
        <f t="shared" si="178"/>
        <v/>
      </c>
      <c r="AC2657" s="7"/>
      <c r="AD2657" t="s">
        <v>1245</v>
      </c>
      <c r="AE2657">
        <f t="shared" si="176"/>
        <v>0</v>
      </c>
      <c r="AG2657" s="2"/>
      <c r="AH2657" t="s">
        <v>4619</v>
      </c>
      <c r="AI2657" s="7" t="s">
        <v>4922</v>
      </c>
    </row>
    <row r="2658" spans="1:35" ht="11" customHeight="1" outlineLevel="1" x14ac:dyDescent="0.25">
      <c r="A2658" t="s">
        <v>1237</v>
      </c>
      <c r="C2658" s="2" t="s">
        <v>12455</v>
      </c>
      <c r="D2658" s="2">
        <v>115</v>
      </c>
      <c r="E2658" s="7">
        <v>1963</v>
      </c>
      <c r="F2658" s="5" t="s">
        <v>4611</v>
      </c>
      <c r="H2658" s="5" t="s">
        <v>1115</v>
      </c>
      <c r="I2658" s="6" t="s">
        <v>1245</v>
      </c>
      <c r="J2658" s="6" t="s">
        <v>6992</v>
      </c>
      <c r="K2658" s="17">
        <v>1</v>
      </c>
      <c r="L2658" s="17" t="s">
        <v>7732</v>
      </c>
      <c r="M2658" s="9"/>
      <c r="N2658" s="9"/>
      <c r="O2658" s="21"/>
      <c r="Q2658" s="29"/>
      <c r="U2658" s="17"/>
      <c r="V2658" s="2">
        <v>158</v>
      </c>
      <c r="Y2658" t="str">
        <f t="shared" si="177"/>
        <v/>
      </c>
      <c r="AA2658" t="str">
        <f t="shared" si="178"/>
        <v/>
      </c>
      <c r="AC2658" s="7"/>
      <c r="AD2658" t="s">
        <v>1245</v>
      </c>
      <c r="AE2658">
        <f t="shared" si="176"/>
        <v>0</v>
      </c>
      <c r="AG2658" s="2"/>
      <c r="AH2658" t="s">
        <v>4619</v>
      </c>
      <c r="AI2658" s="7" t="s">
        <v>4922</v>
      </c>
    </row>
    <row r="2659" spans="1:35" ht="11" customHeight="1" outlineLevel="1" x14ac:dyDescent="0.25">
      <c r="A2659" t="s">
        <v>1237</v>
      </c>
      <c r="C2659" s="2" t="s">
        <v>12455</v>
      </c>
      <c r="D2659" s="2">
        <v>117</v>
      </c>
      <c r="E2659" s="7">
        <v>1965</v>
      </c>
      <c r="F2659" s="5" t="s">
        <v>4880</v>
      </c>
      <c r="H2659" s="5" t="s">
        <v>6308</v>
      </c>
      <c r="I2659" s="6" t="s">
        <v>5131</v>
      </c>
      <c r="J2659" s="6" t="s">
        <v>14859</v>
      </c>
      <c r="K2659" s="17">
        <v>6</v>
      </c>
      <c r="L2659" s="17" t="s">
        <v>7732</v>
      </c>
      <c r="M2659" s="9"/>
      <c r="N2659" s="9"/>
      <c r="O2659" s="21"/>
      <c r="Q2659" s="29"/>
      <c r="U2659" s="17"/>
      <c r="V2659" s="2">
        <v>160</v>
      </c>
      <c r="Y2659" t="str">
        <f t="shared" si="177"/>
        <v/>
      </c>
      <c r="AA2659" t="str">
        <f t="shared" si="178"/>
        <v/>
      </c>
      <c r="AC2659" s="7"/>
      <c r="AD2659" t="s">
        <v>5131</v>
      </c>
      <c r="AE2659">
        <f t="shared" si="176"/>
        <v>0</v>
      </c>
      <c r="AG2659" s="2"/>
      <c r="AH2659" t="s">
        <v>4619</v>
      </c>
      <c r="AI2659" s="7" t="s">
        <v>4610</v>
      </c>
    </row>
    <row r="2660" spans="1:35" ht="11" customHeight="1" outlineLevel="1" x14ac:dyDescent="0.25">
      <c r="A2660" t="s">
        <v>1237</v>
      </c>
      <c r="C2660" s="2" t="s">
        <v>12455</v>
      </c>
      <c r="D2660" s="2">
        <v>121</v>
      </c>
      <c r="E2660" s="7">
        <v>1966</v>
      </c>
      <c r="F2660" s="5" t="s">
        <v>1097</v>
      </c>
      <c r="H2660" s="5" t="s">
        <v>5132</v>
      </c>
      <c r="I2660" s="6" t="s">
        <v>5131</v>
      </c>
      <c r="J2660" s="6" t="s">
        <v>14860</v>
      </c>
      <c r="K2660" s="17">
        <v>6</v>
      </c>
      <c r="L2660" s="17" t="s">
        <v>7730</v>
      </c>
      <c r="M2660" s="9">
        <v>4.5</v>
      </c>
      <c r="N2660" s="9"/>
      <c r="O2660" s="21"/>
      <c r="Q2660" s="29"/>
      <c r="U2660" s="17"/>
      <c r="V2660" s="2">
        <v>164</v>
      </c>
      <c r="Y2660" t="str">
        <f t="shared" si="177"/>
        <v/>
      </c>
      <c r="AA2660" t="str">
        <f t="shared" si="178"/>
        <v/>
      </c>
      <c r="AC2660" s="7"/>
      <c r="AD2660" t="s">
        <v>5131</v>
      </c>
      <c r="AE2660">
        <f t="shared" si="176"/>
        <v>0</v>
      </c>
      <c r="AG2660" s="2"/>
      <c r="AH2660" t="s">
        <v>4619</v>
      </c>
      <c r="AI2660" s="7" t="s">
        <v>4610</v>
      </c>
    </row>
    <row r="2661" spans="1:35" ht="11" customHeight="1" outlineLevel="1" x14ac:dyDescent="0.25">
      <c r="A2661" t="s">
        <v>1237</v>
      </c>
      <c r="C2661" s="2" t="s">
        <v>12455</v>
      </c>
      <c r="D2661" s="2">
        <v>124</v>
      </c>
      <c r="E2661" s="7">
        <v>1966</v>
      </c>
      <c r="F2661" s="5" t="s">
        <v>5133</v>
      </c>
      <c r="H2661" s="5" t="s">
        <v>5134</v>
      </c>
      <c r="I2661" s="6" t="s">
        <v>1245</v>
      </c>
      <c r="J2661" s="6" t="s">
        <v>14860</v>
      </c>
      <c r="K2661" s="17">
        <v>3</v>
      </c>
      <c r="L2661" s="17" t="s">
        <v>7730</v>
      </c>
      <c r="M2661" s="9">
        <v>4.5</v>
      </c>
      <c r="N2661" s="9"/>
      <c r="O2661" s="21"/>
      <c r="Q2661" s="29"/>
      <c r="U2661" s="17"/>
      <c r="V2661" s="2">
        <v>167</v>
      </c>
      <c r="Y2661" t="str">
        <f t="shared" si="177"/>
        <v/>
      </c>
      <c r="AA2661" t="str">
        <f t="shared" si="178"/>
        <v/>
      </c>
      <c r="AC2661" s="7"/>
      <c r="AD2661" t="s">
        <v>1245</v>
      </c>
      <c r="AE2661">
        <f t="shared" si="176"/>
        <v>0</v>
      </c>
      <c r="AG2661" s="2"/>
      <c r="AH2661" t="s">
        <v>4619</v>
      </c>
      <c r="AI2661" s="7" t="s">
        <v>4922</v>
      </c>
    </row>
    <row r="2662" spans="1:35" ht="11" customHeight="1" outlineLevel="1" x14ac:dyDescent="0.25">
      <c r="A2662" t="s">
        <v>1237</v>
      </c>
      <c r="C2662" s="2" t="s">
        <v>12455</v>
      </c>
      <c r="D2662" s="2">
        <v>126</v>
      </c>
      <c r="E2662" s="7">
        <v>1966</v>
      </c>
      <c r="F2662" s="5" t="s">
        <v>5135</v>
      </c>
      <c r="H2662" s="5" t="s">
        <v>1115</v>
      </c>
      <c r="I2662" s="6" t="s">
        <v>1245</v>
      </c>
      <c r="J2662" s="6" t="s">
        <v>14860</v>
      </c>
      <c r="K2662" s="17">
        <v>1</v>
      </c>
      <c r="L2662" s="17" t="s">
        <v>7730</v>
      </c>
      <c r="M2662" s="9">
        <v>4.5</v>
      </c>
      <c r="N2662" s="9"/>
      <c r="O2662" s="21"/>
      <c r="Q2662" s="29"/>
      <c r="U2662" s="17"/>
      <c r="V2662" s="2">
        <v>169</v>
      </c>
      <c r="Y2662" t="str">
        <f t="shared" si="177"/>
        <v/>
      </c>
      <c r="AA2662" t="str">
        <f t="shared" si="178"/>
        <v/>
      </c>
      <c r="AC2662" s="7"/>
      <c r="AD2662" t="s">
        <v>1245</v>
      </c>
      <c r="AE2662">
        <f t="shared" si="176"/>
        <v>0</v>
      </c>
      <c r="AG2662" s="2"/>
      <c r="AH2662" t="s">
        <v>4619</v>
      </c>
      <c r="AI2662" s="7" t="s">
        <v>4922</v>
      </c>
    </row>
    <row r="2663" spans="1:35" ht="11" customHeight="1" outlineLevel="1" x14ac:dyDescent="0.25">
      <c r="A2663" t="s">
        <v>1237</v>
      </c>
      <c r="C2663" s="2" t="s">
        <v>12455</v>
      </c>
      <c r="D2663" s="2">
        <v>133</v>
      </c>
      <c r="E2663" s="7">
        <v>1966</v>
      </c>
      <c r="F2663" s="5" t="s">
        <v>5142</v>
      </c>
      <c r="H2663" s="5" t="s">
        <v>1115</v>
      </c>
      <c r="I2663" s="6" t="s">
        <v>1245</v>
      </c>
      <c r="J2663" s="6" t="s">
        <v>14861</v>
      </c>
      <c r="K2663" s="17">
        <v>1</v>
      </c>
      <c r="L2663" s="17" t="s">
        <v>7730</v>
      </c>
      <c r="M2663" s="9">
        <v>2</v>
      </c>
      <c r="N2663" s="9"/>
      <c r="O2663" s="21"/>
      <c r="Q2663" s="29"/>
      <c r="U2663" s="17"/>
      <c r="V2663" s="2" t="s">
        <v>2106</v>
      </c>
      <c r="Y2663" t="str">
        <f t="shared" si="177"/>
        <v/>
      </c>
      <c r="AA2663" t="str">
        <f t="shared" si="178"/>
        <v/>
      </c>
      <c r="AC2663" s="7"/>
      <c r="AD2663" t="s">
        <v>1245</v>
      </c>
      <c r="AE2663">
        <f t="shared" si="176"/>
        <v>0</v>
      </c>
      <c r="AG2663" s="2"/>
      <c r="AH2663" t="s">
        <v>4619</v>
      </c>
      <c r="AI2663" s="7" t="s">
        <v>4922</v>
      </c>
    </row>
    <row r="2664" spans="1:35" ht="11" customHeight="1" outlineLevel="1" x14ac:dyDescent="0.25">
      <c r="A2664" t="s">
        <v>1237</v>
      </c>
      <c r="C2664" s="2" t="s">
        <v>12455</v>
      </c>
      <c r="D2664" s="2">
        <v>134</v>
      </c>
      <c r="E2664" s="7">
        <v>1966</v>
      </c>
      <c r="F2664" s="5" t="s">
        <v>5143</v>
      </c>
      <c r="H2664" s="5" t="s">
        <v>5134</v>
      </c>
      <c r="I2664" s="6" t="s">
        <v>1245</v>
      </c>
      <c r="J2664" s="6" t="s">
        <v>14861</v>
      </c>
      <c r="K2664" s="17">
        <v>3</v>
      </c>
      <c r="L2664" s="17" t="s">
        <v>7730</v>
      </c>
      <c r="M2664" s="9">
        <v>3.6</v>
      </c>
      <c r="N2664" s="9"/>
      <c r="O2664" s="21"/>
      <c r="Q2664" s="29"/>
      <c r="U2664" s="17"/>
      <c r="V2664" s="2" t="s">
        <v>2107</v>
      </c>
      <c r="Y2664" t="str">
        <f t="shared" si="177"/>
        <v/>
      </c>
      <c r="AA2664" t="str">
        <f t="shared" si="178"/>
        <v/>
      </c>
      <c r="AC2664" s="7"/>
      <c r="AD2664" t="s">
        <v>1245</v>
      </c>
      <c r="AE2664">
        <f t="shared" si="176"/>
        <v>0</v>
      </c>
      <c r="AG2664" s="2"/>
      <c r="AH2664" t="s">
        <v>4619</v>
      </c>
      <c r="AI2664" s="7" t="s">
        <v>4922</v>
      </c>
    </row>
    <row r="2665" spans="1:35" ht="11" customHeight="1" outlineLevel="1" x14ac:dyDescent="0.25">
      <c r="A2665" t="s">
        <v>1237</v>
      </c>
      <c r="C2665" s="2" t="s">
        <v>12455</v>
      </c>
      <c r="D2665" s="2">
        <v>150</v>
      </c>
      <c r="E2665" s="7">
        <v>1967</v>
      </c>
      <c r="F2665" s="5" t="s">
        <v>14863</v>
      </c>
      <c r="H2665" s="5" t="s">
        <v>10575</v>
      </c>
      <c r="I2665" s="6" t="s">
        <v>5131</v>
      </c>
      <c r="J2665" s="6" t="s">
        <v>14862</v>
      </c>
      <c r="K2665" s="17">
        <v>6</v>
      </c>
      <c r="L2665" s="17" t="s">
        <v>7732</v>
      </c>
      <c r="M2665" s="9"/>
      <c r="N2665" s="9"/>
      <c r="O2665" s="21"/>
      <c r="Q2665" s="29"/>
      <c r="U2665" s="17"/>
      <c r="V2665" s="2"/>
      <c r="Y2665" t="str">
        <f t="shared" si="177"/>
        <v/>
      </c>
      <c r="AA2665" t="str">
        <f t="shared" si="178"/>
        <v/>
      </c>
      <c r="AC2665" s="7"/>
      <c r="AD2665" t="s">
        <v>5131</v>
      </c>
      <c r="AE2665">
        <f t="shared" si="176"/>
        <v>0</v>
      </c>
      <c r="AG2665" s="2"/>
      <c r="AI2665" s="7"/>
    </row>
    <row r="2666" spans="1:35" ht="11" customHeight="1" outlineLevel="1" x14ac:dyDescent="0.25">
      <c r="A2666" t="s">
        <v>1237</v>
      </c>
      <c r="C2666" s="2" t="s">
        <v>12455</v>
      </c>
      <c r="D2666" s="2">
        <v>158</v>
      </c>
      <c r="E2666" s="7">
        <v>1967</v>
      </c>
      <c r="F2666" s="5" t="s">
        <v>5136</v>
      </c>
      <c r="H2666" s="5" t="s">
        <v>1115</v>
      </c>
      <c r="I2666" s="6" t="s">
        <v>1245</v>
      </c>
      <c r="J2666" s="6" t="s">
        <v>14862</v>
      </c>
      <c r="K2666" s="17">
        <v>1</v>
      </c>
      <c r="L2666" s="17" t="s">
        <v>7730</v>
      </c>
      <c r="M2666" s="9">
        <v>3</v>
      </c>
      <c r="N2666" s="9"/>
      <c r="O2666" s="21"/>
      <c r="Q2666" s="29"/>
      <c r="U2666" s="17"/>
      <c r="V2666" s="2">
        <v>190</v>
      </c>
      <c r="Y2666" t="str">
        <f t="shared" si="177"/>
        <v/>
      </c>
      <c r="AA2666" t="str">
        <f t="shared" si="178"/>
        <v/>
      </c>
      <c r="AC2666" s="7"/>
      <c r="AD2666" t="s">
        <v>1245</v>
      </c>
      <c r="AE2666">
        <f t="shared" ref="AE2666:AE2697" si="179">COUNTIF(I2666,"*Fuji*")</f>
        <v>0</v>
      </c>
      <c r="AG2666" s="2"/>
      <c r="AH2666" t="s">
        <v>4619</v>
      </c>
      <c r="AI2666" s="7" t="s">
        <v>4922</v>
      </c>
    </row>
    <row r="2667" spans="1:35" ht="11" customHeight="1" outlineLevel="1" x14ac:dyDescent="0.25">
      <c r="A2667" t="s">
        <v>1237</v>
      </c>
      <c r="C2667" s="2" t="s">
        <v>12455</v>
      </c>
      <c r="D2667" s="2">
        <v>165</v>
      </c>
      <c r="E2667" s="7">
        <v>1967</v>
      </c>
      <c r="F2667" s="5" t="s">
        <v>5137</v>
      </c>
      <c r="H2667" s="5" t="s">
        <v>5398</v>
      </c>
      <c r="I2667" s="6" t="s">
        <v>4618</v>
      </c>
      <c r="J2667" s="6" t="s">
        <v>14864</v>
      </c>
      <c r="K2667" s="17">
        <v>5</v>
      </c>
      <c r="L2667" s="17" t="s">
        <v>7730</v>
      </c>
      <c r="M2667" s="9">
        <v>0.6</v>
      </c>
      <c r="N2667" s="9"/>
      <c r="O2667" s="21"/>
      <c r="Q2667" s="29"/>
      <c r="U2667" s="17"/>
      <c r="V2667" s="2">
        <v>197</v>
      </c>
      <c r="Y2667" t="str">
        <f t="shared" si="177"/>
        <v/>
      </c>
      <c r="AA2667" t="str">
        <f t="shared" si="178"/>
        <v/>
      </c>
      <c r="AC2667" s="7"/>
      <c r="AD2667" t="s">
        <v>4618</v>
      </c>
      <c r="AE2667">
        <f t="shared" si="179"/>
        <v>0</v>
      </c>
      <c r="AG2667" s="2"/>
      <c r="AH2667" t="s">
        <v>4619</v>
      </c>
      <c r="AI2667" s="7" t="s">
        <v>4610</v>
      </c>
    </row>
    <row r="2668" spans="1:35" ht="11" customHeight="1" outlineLevel="1" x14ac:dyDescent="0.25">
      <c r="A2668" t="s">
        <v>1237</v>
      </c>
      <c r="C2668" s="2" t="s">
        <v>12455</v>
      </c>
      <c r="D2668" s="2" t="s">
        <v>4082</v>
      </c>
      <c r="E2668" s="7">
        <v>1967</v>
      </c>
      <c r="F2668" s="5" t="s">
        <v>16257</v>
      </c>
      <c r="H2668" s="5" t="s">
        <v>5398</v>
      </c>
      <c r="I2668" s="6" t="s">
        <v>4618</v>
      </c>
      <c r="J2668" s="6" t="s">
        <v>14864</v>
      </c>
      <c r="K2668" s="17">
        <v>5</v>
      </c>
      <c r="L2668" s="17" t="s">
        <v>7730</v>
      </c>
      <c r="M2668" s="9">
        <v>2.5</v>
      </c>
      <c r="N2668" s="9"/>
      <c r="O2668" s="21"/>
      <c r="Q2668" s="29"/>
      <c r="U2668" s="17"/>
      <c r="V2668" s="2"/>
      <c r="Y2668" t="str">
        <f t="shared" si="177"/>
        <v/>
      </c>
      <c r="AA2668">
        <f t="shared" si="178"/>
        <v>1</v>
      </c>
      <c r="AC2668" s="7"/>
      <c r="AD2668" t="s">
        <v>4618</v>
      </c>
      <c r="AE2668">
        <f t="shared" si="179"/>
        <v>0</v>
      </c>
      <c r="AG2668" s="2"/>
      <c r="AI2668" s="7"/>
    </row>
    <row r="2669" spans="1:35" ht="11" customHeight="1" outlineLevel="1" x14ac:dyDescent="0.25">
      <c r="A2669" t="s">
        <v>1237</v>
      </c>
      <c r="C2669" s="2" t="s">
        <v>12455</v>
      </c>
      <c r="D2669" s="2">
        <v>166</v>
      </c>
      <c r="E2669" s="7">
        <v>1967</v>
      </c>
      <c r="F2669" s="5" t="s">
        <v>5138</v>
      </c>
      <c r="H2669" s="5" t="s">
        <v>5398</v>
      </c>
      <c r="I2669" s="6" t="s">
        <v>5131</v>
      </c>
      <c r="J2669" s="6" t="s">
        <v>14864</v>
      </c>
      <c r="K2669" s="17">
        <v>6</v>
      </c>
      <c r="L2669" s="17" t="s">
        <v>7730</v>
      </c>
      <c r="M2669" s="9">
        <v>0.6</v>
      </c>
      <c r="N2669" s="9"/>
      <c r="O2669" s="21"/>
      <c r="Q2669" s="29"/>
      <c r="U2669" s="17"/>
      <c r="V2669" s="2">
        <v>198</v>
      </c>
      <c r="Y2669" t="str">
        <f t="shared" si="177"/>
        <v/>
      </c>
      <c r="AA2669" t="str">
        <f t="shared" si="178"/>
        <v/>
      </c>
      <c r="AC2669" s="7"/>
      <c r="AD2669" t="s">
        <v>5131</v>
      </c>
      <c r="AE2669">
        <f t="shared" si="179"/>
        <v>0</v>
      </c>
      <c r="AG2669" s="2"/>
      <c r="AH2669" t="s">
        <v>4619</v>
      </c>
      <c r="AI2669" s="7" t="s">
        <v>4610</v>
      </c>
    </row>
    <row r="2670" spans="1:35" ht="11" customHeight="1" outlineLevel="1" x14ac:dyDescent="0.25">
      <c r="A2670" t="s">
        <v>1237</v>
      </c>
      <c r="C2670" s="2" t="s">
        <v>12455</v>
      </c>
      <c r="D2670" s="2" t="s">
        <v>14865</v>
      </c>
      <c r="E2670" s="7">
        <v>1967</v>
      </c>
      <c r="F2670" s="5" t="s">
        <v>1685</v>
      </c>
      <c r="H2670" s="5" t="s">
        <v>5398</v>
      </c>
      <c r="I2670" s="6" t="s">
        <v>6198</v>
      </c>
      <c r="J2670" s="6" t="s">
        <v>14864</v>
      </c>
      <c r="K2670" s="17">
        <v>6</v>
      </c>
      <c r="L2670" s="17" t="s">
        <v>7730</v>
      </c>
      <c r="M2670" s="9">
        <v>3.5</v>
      </c>
      <c r="N2670" s="9"/>
      <c r="O2670" s="21"/>
      <c r="Q2670" s="29"/>
      <c r="U2670" s="17"/>
      <c r="V2670" s="2" t="s">
        <v>3692</v>
      </c>
      <c r="Y2670" t="str">
        <f t="shared" si="177"/>
        <v/>
      </c>
      <c r="AA2670" t="str">
        <f t="shared" si="178"/>
        <v/>
      </c>
      <c r="AC2670" s="7"/>
      <c r="AD2670" t="s">
        <v>6198</v>
      </c>
      <c r="AE2670">
        <f t="shared" si="179"/>
        <v>0</v>
      </c>
      <c r="AG2670" s="2"/>
      <c r="AH2670" t="s">
        <v>4619</v>
      </c>
      <c r="AI2670" s="7" t="s">
        <v>4922</v>
      </c>
    </row>
    <row r="2671" spans="1:35" ht="11" customHeight="1" outlineLevel="1" x14ac:dyDescent="0.25">
      <c r="A2671" t="s">
        <v>1237</v>
      </c>
      <c r="C2671" s="2" t="s">
        <v>12455</v>
      </c>
      <c r="D2671" s="2">
        <v>212</v>
      </c>
      <c r="E2671" s="7">
        <v>1968</v>
      </c>
      <c r="F2671" s="5" t="s">
        <v>5068</v>
      </c>
      <c r="H2671" s="5" t="s">
        <v>5398</v>
      </c>
      <c r="I2671" s="6" t="s">
        <v>5069</v>
      </c>
      <c r="J2671" s="6" t="s">
        <v>14866</v>
      </c>
      <c r="K2671" s="17">
        <v>5</v>
      </c>
      <c r="L2671" s="17" t="s">
        <v>7730</v>
      </c>
      <c r="M2671" s="9">
        <v>0.75</v>
      </c>
      <c r="N2671" s="9"/>
      <c r="O2671" s="21"/>
      <c r="Q2671" s="29"/>
      <c r="U2671" s="17"/>
      <c r="V2671" s="2">
        <v>233</v>
      </c>
      <c r="Y2671" t="str">
        <f t="shared" si="177"/>
        <v/>
      </c>
      <c r="AA2671" t="str">
        <f t="shared" si="178"/>
        <v/>
      </c>
      <c r="AC2671" s="7"/>
      <c r="AD2671" t="s">
        <v>5069</v>
      </c>
      <c r="AE2671">
        <f t="shared" si="179"/>
        <v>0</v>
      </c>
      <c r="AG2671" s="2"/>
      <c r="AH2671" t="s">
        <v>3142</v>
      </c>
      <c r="AI2671" s="7" t="s">
        <v>4610</v>
      </c>
    </row>
    <row r="2672" spans="1:35" ht="11" customHeight="1" outlineLevel="1" x14ac:dyDescent="0.25">
      <c r="A2672" t="s">
        <v>1237</v>
      </c>
      <c r="C2672" s="2" t="s">
        <v>12455</v>
      </c>
      <c r="D2672" s="2">
        <v>213</v>
      </c>
      <c r="E2672" s="7">
        <v>1968</v>
      </c>
      <c r="F2672" s="5" t="s">
        <v>6383</v>
      </c>
      <c r="H2672" s="5" t="s">
        <v>5398</v>
      </c>
      <c r="I2672" s="6" t="s">
        <v>5070</v>
      </c>
      <c r="J2672" s="6" t="s">
        <v>14866</v>
      </c>
      <c r="K2672" s="17">
        <v>5</v>
      </c>
      <c r="L2672" s="17" t="s">
        <v>7730</v>
      </c>
      <c r="M2672" s="9">
        <v>0.75</v>
      </c>
      <c r="N2672" s="9"/>
      <c r="O2672" s="21"/>
      <c r="Q2672" s="29"/>
      <c r="U2672" s="17"/>
      <c r="V2672" s="2">
        <v>234</v>
      </c>
      <c r="Y2672" t="str">
        <f t="shared" si="177"/>
        <v/>
      </c>
      <c r="AA2672" t="str">
        <f t="shared" si="178"/>
        <v/>
      </c>
      <c r="AC2672" s="7"/>
      <c r="AD2672" t="s">
        <v>5070</v>
      </c>
      <c r="AE2672">
        <f t="shared" si="179"/>
        <v>0</v>
      </c>
      <c r="AG2672" s="2"/>
      <c r="AH2672" t="s">
        <v>3142</v>
      </c>
      <c r="AI2672" s="7" t="s">
        <v>4610</v>
      </c>
    </row>
    <row r="2673" spans="1:35" ht="11" customHeight="1" outlineLevel="1" x14ac:dyDescent="0.25">
      <c r="A2673" t="s">
        <v>1237</v>
      </c>
      <c r="C2673" s="2" t="s">
        <v>12455</v>
      </c>
      <c r="D2673" s="2">
        <v>214</v>
      </c>
      <c r="E2673" s="7">
        <v>1968</v>
      </c>
      <c r="F2673" s="5" t="s">
        <v>4732</v>
      </c>
      <c r="H2673" s="5" t="s">
        <v>5398</v>
      </c>
      <c r="I2673" s="6" t="s">
        <v>5596</v>
      </c>
      <c r="J2673" s="6" t="s">
        <v>14866</v>
      </c>
      <c r="K2673" s="17">
        <v>5</v>
      </c>
      <c r="L2673" s="17" t="s">
        <v>7730</v>
      </c>
      <c r="M2673" s="9">
        <v>1.3</v>
      </c>
      <c r="N2673" s="9"/>
      <c r="O2673" s="21"/>
      <c r="Q2673" s="29"/>
      <c r="U2673" s="17"/>
      <c r="V2673" s="2"/>
      <c r="Y2673" t="str">
        <f t="shared" si="177"/>
        <v/>
      </c>
      <c r="AA2673" t="str">
        <f t="shared" si="178"/>
        <v/>
      </c>
      <c r="AC2673" s="7"/>
      <c r="AD2673" t="s">
        <v>5596</v>
      </c>
      <c r="AE2673">
        <f t="shared" si="179"/>
        <v>0</v>
      </c>
      <c r="AG2673" s="2"/>
      <c r="AI2673" s="7"/>
    </row>
    <row r="2674" spans="1:35" ht="11" customHeight="1" outlineLevel="1" x14ac:dyDescent="0.25">
      <c r="A2674" t="s">
        <v>1237</v>
      </c>
      <c r="C2674" s="2" t="s">
        <v>12455</v>
      </c>
      <c r="D2674" s="2">
        <v>217</v>
      </c>
      <c r="E2674" s="7">
        <v>1968</v>
      </c>
      <c r="F2674" s="5" t="s">
        <v>5138</v>
      </c>
      <c r="H2674" s="5" t="s">
        <v>5398</v>
      </c>
      <c r="I2674" s="6" t="s">
        <v>5074</v>
      </c>
      <c r="J2674" s="6" t="s">
        <v>14867</v>
      </c>
      <c r="K2674" s="17">
        <v>3</v>
      </c>
      <c r="L2674" s="17" t="s">
        <v>7730</v>
      </c>
      <c r="M2674" s="9">
        <v>0.5</v>
      </c>
      <c r="N2674" s="9"/>
      <c r="O2674" s="21"/>
      <c r="Q2674" s="29"/>
      <c r="U2674" s="17"/>
      <c r="V2674" s="2" t="s">
        <v>2513</v>
      </c>
      <c r="Y2674" t="str">
        <f t="shared" si="177"/>
        <v/>
      </c>
      <c r="AA2674" t="str">
        <f t="shared" si="178"/>
        <v/>
      </c>
      <c r="AC2674" s="7"/>
      <c r="AD2674" t="s">
        <v>5074</v>
      </c>
      <c r="AE2674">
        <f t="shared" si="179"/>
        <v>0</v>
      </c>
      <c r="AG2674" s="2"/>
      <c r="AH2674" t="s">
        <v>4619</v>
      </c>
      <c r="AI2674" s="7" t="s">
        <v>4610</v>
      </c>
    </row>
    <row r="2675" spans="1:35" ht="11" customHeight="1" outlineLevel="1" x14ac:dyDescent="0.25">
      <c r="A2675" t="s">
        <v>1237</v>
      </c>
      <c r="C2675" s="2" t="s">
        <v>12455</v>
      </c>
      <c r="D2675" s="2">
        <v>218</v>
      </c>
      <c r="E2675" s="7">
        <v>1968</v>
      </c>
      <c r="F2675" s="5" t="s">
        <v>5239</v>
      </c>
      <c r="H2675" s="5" t="s">
        <v>5398</v>
      </c>
      <c r="I2675" s="6" t="s">
        <v>5075</v>
      </c>
      <c r="J2675" s="6" t="s">
        <v>14867</v>
      </c>
      <c r="K2675" s="17">
        <v>5</v>
      </c>
      <c r="L2675" s="17" t="s">
        <v>7730</v>
      </c>
      <c r="M2675" s="9">
        <v>0.5</v>
      </c>
      <c r="N2675" s="9"/>
      <c r="O2675" s="21"/>
      <c r="Q2675" s="29"/>
      <c r="U2675" s="17"/>
      <c r="V2675" s="2" t="s">
        <v>4834</v>
      </c>
      <c r="Y2675" t="str">
        <f t="shared" si="177"/>
        <v/>
      </c>
      <c r="AA2675" t="str">
        <f t="shared" si="178"/>
        <v/>
      </c>
      <c r="AC2675" s="7"/>
      <c r="AD2675" t="s">
        <v>5075</v>
      </c>
      <c r="AE2675">
        <f t="shared" si="179"/>
        <v>0</v>
      </c>
      <c r="AG2675" s="2"/>
      <c r="AH2675" t="s">
        <v>1660</v>
      </c>
      <c r="AI2675" s="7" t="s">
        <v>4922</v>
      </c>
    </row>
    <row r="2676" spans="1:35" ht="11" customHeight="1" outlineLevel="1" x14ac:dyDescent="0.25">
      <c r="A2676" t="s">
        <v>1237</v>
      </c>
      <c r="C2676" s="2" t="s">
        <v>12455</v>
      </c>
      <c r="D2676" s="2" t="s">
        <v>21153</v>
      </c>
      <c r="E2676" s="7">
        <v>1968</v>
      </c>
      <c r="F2676" s="5" t="s">
        <v>21152</v>
      </c>
      <c r="H2676" s="5" t="s">
        <v>5398</v>
      </c>
      <c r="I2676" s="6" t="s">
        <v>21154</v>
      </c>
      <c r="J2676" s="6" t="s">
        <v>14867</v>
      </c>
      <c r="K2676" s="17">
        <v>5</v>
      </c>
      <c r="L2676" s="17" t="s">
        <v>7730</v>
      </c>
      <c r="M2676" s="9">
        <v>3</v>
      </c>
      <c r="N2676" s="9"/>
      <c r="O2676" s="21"/>
      <c r="Q2676" s="29"/>
      <c r="U2676" s="17"/>
      <c r="V2676" s="2" t="s">
        <v>6760</v>
      </c>
      <c r="Y2676">
        <f t="shared" si="177"/>
        <v>1</v>
      </c>
      <c r="AA2676" t="str">
        <f t="shared" si="178"/>
        <v/>
      </c>
      <c r="AC2676" s="7"/>
      <c r="AD2676" t="s">
        <v>5076</v>
      </c>
      <c r="AE2676">
        <f t="shared" si="179"/>
        <v>0</v>
      </c>
      <c r="AG2676" s="2"/>
      <c r="AH2676" t="s">
        <v>4619</v>
      </c>
      <c r="AI2676" s="7" t="s">
        <v>4922</v>
      </c>
    </row>
    <row r="2677" spans="1:35" ht="11" customHeight="1" outlineLevel="1" x14ac:dyDescent="0.25">
      <c r="A2677" t="s">
        <v>1237</v>
      </c>
      <c r="C2677" s="2" t="s">
        <v>12455</v>
      </c>
      <c r="D2677" s="2">
        <v>219</v>
      </c>
      <c r="E2677" s="7">
        <v>1968</v>
      </c>
      <c r="F2677" s="5" t="s">
        <v>5140</v>
      </c>
      <c r="H2677" s="5" t="s">
        <v>5398</v>
      </c>
      <c r="I2677" s="6" t="s">
        <v>5076</v>
      </c>
      <c r="J2677" s="6" t="s">
        <v>14867</v>
      </c>
      <c r="K2677" s="17">
        <v>5</v>
      </c>
      <c r="L2677" s="17" t="s">
        <v>7730</v>
      </c>
      <c r="M2677" s="9">
        <v>0.5</v>
      </c>
      <c r="N2677" s="9"/>
      <c r="O2677" s="21"/>
      <c r="Q2677" s="29"/>
      <c r="U2677" s="17"/>
      <c r="V2677" s="2" t="s">
        <v>6760</v>
      </c>
      <c r="Y2677" t="str">
        <f t="shared" si="177"/>
        <v/>
      </c>
      <c r="AA2677" t="str">
        <f t="shared" si="178"/>
        <v/>
      </c>
      <c r="AC2677" s="7"/>
      <c r="AD2677" t="s">
        <v>5076</v>
      </c>
      <c r="AE2677">
        <f t="shared" si="179"/>
        <v>0</v>
      </c>
      <c r="AG2677" s="2"/>
      <c r="AH2677" t="s">
        <v>4619</v>
      </c>
      <c r="AI2677" s="7" t="s">
        <v>4922</v>
      </c>
    </row>
    <row r="2678" spans="1:35" ht="11" customHeight="1" outlineLevel="1" x14ac:dyDescent="0.25">
      <c r="A2678" t="s">
        <v>1237</v>
      </c>
      <c r="C2678" s="2" t="s">
        <v>12455</v>
      </c>
      <c r="D2678" s="2" t="s">
        <v>21156</v>
      </c>
      <c r="E2678" s="7">
        <v>1968</v>
      </c>
      <c r="F2678" s="5" t="s">
        <v>21155</v>
      </c>
      <c r="H2678" s="5" t="s">
        <v>5398</v>
      </c>
      <c r="I2678" s="6" t="s">
        <v>5076</v>
      </c>
      <c r="J2678" s="6" t="s">
        <v>14867</v>
      </c>
      <c r="K2678" s="17">
        <v>5</v>
      </c>
      <c r="L2678" s="17" t="s">
        <v>7730</v>
      </c>
      <c r="M2678" s="9">
        <v>3</v>
      </c>
      <c r="N2678" s="9"/>
      <c r="O2678" s="21"/>
      <c r="Q2678" s="29"/>
      <c r="U2678" s="17"/>
      <c r="V2678" s="2" t="s">
        <v>6760</v>
      </c>
      <c r="Y2678">
        <f t="shared" si="177"/>
        <v>1</v>
      </c>
      <c r="AA2678" t="str">
        <f t="shared" si="178"/>
        <v/>
      </c>
      <c r="AC2678" s="7"/>
      <c r="AD2678" t="s">
        <v>5076</v>
      </c>
      <c r="AE2678">
        <f t="shared" si="179"/>
        <v>0</v>
      </c>
      <c r="AG2678" s="2"/>
      <c r="AH2678" t="s">
        <v>4619</v>
      </c>
      <c r="AI2678" s="7" t="s">
        <v>4922</v>
      </c>
    </row>
    <row r="2679" spans="1:35" ht="11" customHeight="1" outlineLevel="1" x14ac:dyDescent="0.25">
      <c r="A2679" t="s">
        <v>1237</v>
      </c>
      <c r="C2679" s="2" t="s">
        <v>12455</v>
      </c>
      <c r="D2679" s="2">
        <v>236</v>
      </c>
      <c r="E2679" s="7">
        <v>1969</v>
      </c>
      <c r="F2679" s="5" t="s">
        <v>5279</v>
      </c>
      <c r="H2679" s="5" t="s">
        <v>5398</v>
      </c>
      <c r="I2679" s="6" t="s">
        <v>21157</v>
      </c>
      <c r="J2679" s="6" t="s">
        <v>21159</v>
      </c>
      <c r="K2679" s="17">
        <v>3</v>
      </c>
      <c r="L2679" s="17" t="s">
        <v>7730</v>
      </c>
      <c r="M2679" s="9">
        <v>1.6</v>
      </c>
      <c r="N2679" s="9"/>
      <c r="O2679" s="21"/>
      <c r="Q2679" s="29"/>
      <c r="U2679" s="17"/>
      <c r="V2679" s="2">
        <v>264</v>
      </c>
      <c r="Y2679" t="str">
        <f t="shared" si="177"/>
        <v/>
      </c>
      <c r="AA2679" t="str">
        <f t="shared" si="178"/>
        <v/>
      </c>
      <c r="AC2679" s="7"/>
      <c r="AD2679" t="s">
        <v>21158</v>
      </c>
      <c r="AE2679">
        <f t="shared" si="179"/>
        <v>0</v>
      </c>
      <c r="AG2679" s="2"/>
      <c r="AH2679" t="s">
        <v>4619</v>
      </c>
      <c r="AI2679" s="7" t="s">
        <v>4610</v>
      </c>
    </row>
    <row r="2680" spans="1:35" ht="11" customHeight="1" outlineLevel="1" x14ac:dyDescent="0.25">
      <c r="A2680" t="s">
        <v>1237</v>
      </c>
      <c r="C2680" s="2" t="s">
        <v>12455</v>
      </c>
      <c r="D2680" s="2">
        <v>247</v>
      </c>
      <c r="E2680" s="7">
        <v>1969</v>
      </c>
      <c r="F2680" s="5" t="s">
        <v>5139</v>
      </c>
      <c r="H2680" s="5" t="s">
        <v>5398</v>
      </c>
      <c r="I2680" s="6" t="s">
        <v>5131</v>
      </c>
      <c r="J2680" s="6" t="s">
        <v>14868</v>
      </c>
      <c r="K2680" s="17">
        <v>6</v>
      </c>
      <c r="L2680" s="17" t="s">
        <v>7730</v>
      </c>
      <c r="M2680" s="9">
        <v>1</v>
      </c>
      <c r="N2680" s="9"/>
      <c r="O2680" s="21"/>
      <c r="Q2680" s="29"/>
      <c r="U2680" s="17"/>
      <c r="V2680" s="2">
        <v>264</v>
      </c>
      <c r="Y2680" t="str">
        <f t="shared" si="177"/>
        <v/>
      </c>
      <c r="AA2680" t="str">
        <f t="shared" si="178"/>
        <v/>
      </c>
      <c r="AC2680" s="7"/>
      <c r="AD2680" t="s">
        <v>5131</v>
      </c>
      <c r="AE2680">
        <f t="shared" si="179"/>
        <v>0</v>
      </c>
      <c r="AG2680" s="2"/>
      <c r="AH2680" t="s">
        <v>4619</v>
      </c>
      <c r="AI2680" s="7" t="s">
        <v>4610</v>
      </c>
    </row>
    <row r="2681" spans="1:35" ht="11" customHeight="1" outlineLevel="1" x14ac:dyDescent="0.25">
      <c r="A2681" t="s">
        <v>1237</v>
      </c>
      <c r="C2681" s="2" t="s">
        <v>12455</v>
      </c>
      <c r="D2681" s="2">
        <v>248</v>
      </c>
      <c r="E2681" s="7">
        <v>1969</v>
      </c>
      <c r="F2681" s="5" t="s">
        <v>5138</v>
      </c>
      <c r="H2681" s="5" t="s">
        <v>5398</v>
      </c>
      <c r="I2681" s="6" t="s">
        <v>5131</v>
      </c>
      <c r="J2681" s="6" t="s">
        <v>14868</v>
      </c>
      <c r="K2681" s="17">
        <v>6</v>
      </c>
      <c r="L2681" s="17" t="s">
        <v>7730</v>
      </c>
      <c r="M2681" s="9">
        <v>1</v>
      </c>
      <c r="N2681" s="9"/>
      <c r="O2681" s="21"/>
      <c r="Q2681" s="29"/>
      <c r="U2681" s="17"/>
      <c r="V2681" s="2">
        <v>265</v>
      </c>
      <c r="Y2681" t="str">
        <f t="shared" si="177"/>
        <v/>
      </c>
      <c r="AA2681" t="str">
        <f t="shared" si="178"/>
        <v/>
      </c>
      <c r="AC2681" s="7"/>
      <c r="AD2681" t="s">
        <v>5131</v>
      </c>
      <c r="AE2681">
        <f t="shared" si="179"/>
        <v>0</v>
      </c>
      <c r="AG2681" s="2"/>
      <c r="AH2681" t="s">
        <v>4619</v>
      </c>
      <c r="AI2681" s="7" t="s">
        <v>4610</v>
      </c>
    </row>
    <row r="2682" spans="1:35" ht="11" customHeight="1" outlineLevel="1" x14ac:dyDescent="0.25">
      <c r="A2682" t="s">
        <v>1237</v>
      </c>
      <c r="C2682" s="2" t="s">
        <v>12455</v>
      </c>
      <c r="D2682" s="2">
        <v>249</v>
      </c>
      <c r="E2682" s="7">
        <v>1969</v>
      </c>
      <c r="F2682" s="5" t="s">
        <v>5140</v>
      </c>
      <c r="H2682" s="5" t="s">
        <v>5398</v>
      </c>
      <c r="I2682" s="6" t="s">
        <v>5131</v>
      </c>
      <c r="J2682" s="6" t="s">
        <v>14868</v>
      </c>
      <c r="K2682" s="17">
        <v>6</v>
      </c>
      <c r="L2682" s="17" t="s">
        <v>7730</v>
      </c>
      <c r="M2682" s="9">
        <v>1</v>
      </c>
      <c r="N2682" s="9"/>
      <c r="O2682" s="21"/>
      <c r="Q2682" s="29"/>
      <c r="U2682" s="17"/>
      <c r="V2682" s="2">
        <v>266</v>
      </c>
      <c r="Y2682" t="str">
        <f t="shared" si="177"/>
        <v/>
      </c>
      <c r="AA2682" t="str">
        <f t="shared" si="178"/>
        <v/>
      </c>
      <c r="AC2682" s="7"/>
      <c r="AD2682" t="s">
        <v>5131</v>
      </c>
      <c r="AE2682">
        <f t="shared" si="179"/>
        <v>0</v>
      </c>
      <c r="AG2682" s="2"/>
      <c r="AH2682" t="s">
        <v>4619</v>
      </c>
      <c r="AI2682" s="7" t="s">
        <v>4610</v>
      </c>
    </row>
    <row r="2683" spans="1:35" ht="11" customHeight="1" outlineLevel="1" x14ac:dyDescent="0.25">
      <c r="A2683" t="s">
        <v>1237</v>
      </c>
      <c r="C2683" s="2" t="s">
        <v>12455</v>
      </c>
      <c r="D2683" s="2">
        <v>250</v>
      </c>
      <c r="E2683" s="7">
        <v>1969</v>
      </c>
      <c r="F2683" s="5" t="s">
        <v>5279</v>
      </c>
      <c r="H2683" s="5" t="s">
        <v>5398</v>
      </c>
      <c r="I2683" s="6" t="s">
        <v>5131</v>
      </c>
      <c r="J2683" s="6" t="s">
        <v>14868</v>
      </c>
      <c r="K2683" s="17">
        <v>6</v>
      </c>
      <c r="L2683" s="17" t="s">
        <v>7730</v>
      </c>
      <c r="M2683" s="9">
        <v>1</v>
      </c>
      <c r="N2683" s="9"/>
      <c r="O2683" s="21"/>
      <c r="Q2683" s="29"/>
      <c r="U2683" s="17"/>
      <c r="V2683" s="2">
        <v>267</v>
      </c>
      <c r="Y2683" t="str">
        <f t="shared" si="177"/>
        <v/>
      </c>
      <c r="AA2683" t="str">
        <f t="shared" si="178"/>
        <v/>
      </c>
      <c r="AC2683" s="7"/>
      <c r="AD2683" t="s">
        <v>5131</v>
      </c>
      <c r="AE2683">
        <f t="shared" si="179"/>
        <v>0</v>
      </c>
      <c r="AG2683" s="2"/>
      <c r="AH2683" t="s">
        <v>4619</v>
      </c>
      <c r="AI2683" s="7" t="s">
        <v>4922</v>
      </c>
    </row>
    <row r="2684" spans="1:35" ht="11" customHeight="1" outlineLevel="1" x14ac:dyDescent="0.25">
      <c r="A2684" t="s">
        <v>1237</v>
      </c>
      <c r="C2684" s="2" t="s">
        <v>12455</v>
      </c>
      <c r="D2684" s="2">
        <v>461</v>
      </c>
      <c r="E2684" s="7">
        <v>1974</v>
      </c>
      <c r="F2684" s="5" t="s">
        <v>5138</v>
      </c>
      <c r="H2684" s="5" t="s">
        <v>5398</v>
      </c>
      <c r="I2684" s="6" t="s">
        <v>14869</v>
      </c>
      <c r="J2684" s="6" t="s">
        <v>14870</v>
      </c>
      <c r="K2684" s="17">
        <v>3</v>
      </c>
      <c r="L2684" s="17" t="s">
        <v>7730</v>
      </c>
      <c r="M2684" s="9">
        <v>2</v>
      </c>
      <c r="N2684" s="9"/>
      <c r="O2684" s="21"/>
      <c r="Q2684" s="29"/>
      <c r="U2684" s="17"/>
      <c r="V2684" s="2"/>
      <c r="Y2684" t="str">
        <f t="shared" si="177"/>
        <v/>
      </c>
      <c r="AA2684" t="str">
        <f t="shared" si="178"/>
        <v/>
      </c>
      <c r="AC2684" s="7"/>
      <c r="AD2684" t="s">
        <v>14869</v>
      </c>
      <c r="AE2684">
        <f t="shared" si="179"/>
        <v>0</v>
      </c>
      <c r="AG2684" s="2"/>
      <c r="AI2684" s="7"/>
    </row>
    <row r="2685" spans="1:35" ht="11" customHeight="1" outlineLevel="1" x14ac:dyDescent="0.25">
      <c r="A2685" t="s">
        <v>1237</v>
      </c>
      <c r="C2685" s="2" t="s">
        <v>12455</v>
      </c>
      <c r="D2685" s="2">
        <v>464</v>
      </c>
      <c r="E2685" s="7">
        <v>1974</v>
      </c>
      <c r="F2685" s="5" t="s">
        <v>3421</v>
      </c>
      <c r="H2685" s="5" t="s">
        <v>5398</v>
      </c>
      <c r="I2685" s="6" t="s">
        <v>14869</v>
      </c>
      <c r="J2685" s="6" t="s">
        <v>14870</v>
      </c>
      <c r="K2685" s="17">
        <v>3</v>
      </c>
      <c r="L2685" s="17" t="s">
        <v>7730</v>
      </c>
      <c r="M2685" s="9">
        <v>2</v>
      </c>
      <c r="N2685" s="9"/>
      <c r="O2685" s="21"/>
      <c r="Q2685" s="29"/>
      <c r="U2685" s="17"/>
      <c r="V2685" s="2"/>
      <c r="Y2685" t="str">
        <f t="shared" si="177"/>
        <v/>
      </c>
      <c r="AA2685" t="str">
        <f t="shared" si="178"/>
        <v/>
      </c>
      <c r="AC2685" s="7"/>
      <c r="AD2685" t="s">
        <v>14869</v>
      </c>
      <c r="AE2685">
        <f t="shared" si="179"/>
        <v>0</v>
      </c>
      <c r="AG2685" s="2"/>
      <c r="AI2685" s="7"/>
    </row>
    <row r="2686" spans="1:35" ht="11" customHeight="1" outlineLevel="1" x14ac:dyDescent="0.25">
      <c r="A2686" t="s">
        <v>1237</v>
      </c>
      <c r="C2686" s="2" t="s">
        <v>12455</v>
      </c>
      <c r="D2686" s="2" t="s">
        <v>19926</v>
      </c>
      <c r="E2686" s="7">
        <v>1974</v>
      </c>
      <c r="F2686" s="5" t="s">
        <v>10612</v>
      </c>
      <c r="H2686" s="5"/>
      <c r="I2686" s="6" t="s">
        <v>14869</v>
      </c>
      <c r="J2686" s="6" t="s">
        <v>14870</v>
      </c>
      <c r="K2686" s="17">
        <v>3</v>
      </c>
      <c r="L2686" s="17" t="s">
        <v>7730</v>
      </c>
      <c r="M2686" s="9">
        <v>5.5</v>
      </c>
      <c r="N2686" s="9"/>
      <c r="O2686" s="21"/>
      <c r="Q2686" s="29"/>
      <c r="U2686" s="17"/>
      <c r="V2686" s="2"/>
      <c r="Y2686" t="str">
        <f t="shared" si="177"/>
        <v/>
      </c>
      <c r="AA2686">
        <f t="shared" si="178"/>
        <v>1</v>
      </c>
      <c r="AC2686" s="7"/>
      <c r="AD2686" t="s">
        <v>14869</v>
      </c>
      <c r="AE2686">
        <f t="shared" si="179"/>
        <v>0</v>
      </c>
      <c r="AG2686" s="2"/>
      <c r="AI2686" s="7"/>
    </row>
    <row r="2687" spans="1:35" ht="11" customHeight="1" outlineLevel="1" x14ac:dyDescent="0.25">
      <c r="A2687" t="s">
        <v>1237</v>
      </c>
      <c r="C2687" s="2" t="s">
        <v>12455</v>
      </c>
      <c r="D2687" s="2">
        <v>489</v>
      </c>
      <c r="E2687" s="7">
        <v>1975</v>
      </c>
      <c r="F2687" s="5" t="s">
        <v>5279</v>
      </c>
      <c r="H2687" s="5" t="s">
        <v>5398</v>
      </c>
      <c r="I2687" s="6" t="s">
        <v>14871</v>
      </c>
      <c r="J2687" s="6" t="s">
        <v>14872</v>
      </c>
      <c r="K2687" s="17">
        <v>1</v>
      </c>
      <c r="L2687" s="17" t="s">
        <v>7730</v>
      </c>
      <c r="M2687" s="9">
        <v>8</v>
      </c>
      <c r="N2687" s="9"/>
      <c r="O2687" s="21"/>
      <c r="Q2687" s="29"/>
      <c r="S2687">
        <v>1</v>
      </c>
      <c r="T2687">
        <v>1</v>
      </c>
      <c r="U2687" s="17"/>
      <c r="V2687" s="2"/>
      <c r="Y2687" t="str">
        <f t="shared" si="177"/>
        <v/>
      </c>
      <c r="AA2687" t="str">
        <f t="shared" si="178"/>
        <v/>
      </c>
      <c r="AC2687" s="7"/>
      <c r="AD2687" t="s">
        <v>14871</v>
      </c>
      <c r="AE2687">
        <f t="shared" si="179"/>
        <v>0</v>
      </c>
      <c r="AG2687" s="2"/>
      <c r="AI2687" s="7"/>
    </row>
    <row r="2688" spans="1:35" ht="11" customHeight="1" outlineLevel="1" x14ac:dyDescent="0.25">
      <c r="A2688" t="s">
        <v>1237</v>
      </c>
      <c r="C2688" s="2" t="s">
        <v>12455</v>
      </c>
      <c r="D2688" s="2">
        <v>503</v>
      </c>
      <c r="E2688" s="7">
        <v>1975</v>
      </c>
      <c r="F2688" s="5" t="s">
        <v>5139</v>
      </c>
      <c r="H2688" s="5" t="s">
        <v>5398</v>
      </c>
      <c r="I2688" s="6" t="s">
        <v>5131</v>
      </c>
      <c r="J2688" s="6" t="s">
        <v>14873</v>
      </c>
      <c r="K2688" s="17">
        <v>6</v>
      </c>
      <c r="L2688" s="17" t="s">
        <v>7730</v>
      </c>
      <c r="M2688" s="9">
        <v>2.25</v>
      </c>
      <c r="N2688" s="9"/>
      <c r="O2688" s="21"/>
      <c r="Q2688" s="29"/>
      <c r="U2688" s="17"/>
      <c r="V2688" s="2">
        <v>434</v>
      </c>
      <c r="Y2688" t="str">
        <f t="shared" si="177"/>
        <v/>
      </c>
      <c r="AA2688" t="str">
        <f t="shared" si="178"/>
        <v/>
      </c>
      <c r="AC2688" s="7"/>
      <c r="AD2688" t="s">
        <v>5131</v>
      </c>
      <c r="AE2688">
        <f t="shared" si="179"/>
        <v>0</v>
      </c>
      <c r="AG2688" s="2"/>
      <c r="AH2688" t="s">
        <v>4619</v>
      </c>
      <c r="AI2688" s="7" t="s">
        <v>4610</v>
      </c>
    </row>
    <row r="2689" spans="1:35" ht="11" customHeight="1" outlineLevel="1" collapsed="1" x14ac:dyDescent="0.25">
      <c r="A2689" t="s">
        <v>1237</v>
      </c>
      <c r="C2689" s="2" t="s">
        <v>12455</v>
      </c>
      <c r="D2689" s="2">
        <v>505</v>
      </c>
      <c r="E2689" s="7">
        <v>1975</v>
      </c>
      <c r="F2689" s="5" t="s">
        <v>5140</v>
      </c>
      <c r="H2689" s="5" t="s">
        <v>5398</v>
      </c>
      <c r="I2689" s="6" t="s">
        <v>5141</v>
      </c>
      <c r="J2689" s="6" t="s">
        <v>14873</v>
      </c>
      <c r="K2689" s="17">
        <v>3</v>
      </c>
      <c r="L2689" s="17" t="s">
        <v>7730</v>
      </c>
      <c r="M2689" s="9">
        <v>2.25</v>
      </c>
      <c r="N2689" s="9"/>
      <c r="O2689" s="21"/>
      <c r="Q2689" s="29"/>
      <c r="T2689">
        <v>1</v>
      </c>
      <c r="U2689" s="17"/>
      <c r="V2689" s="2">
        <v>436</v>
      </c>
      <c r="Y2689" t="str">
        <f t="shared" si="177"/>
        <v/>
      </c>
      <c r="AA2689" t="str">
        <f t="shared" si="178"/>
        <v/>
      </c>
      <c r="AC2689" s="7"/>
      <c r="AD2689" t="s">
        <v>5141</v>
      </c>
      <c r="AE2689">
        <f t="shared" si="179"/>
        <v>0</v>
      </c>
      <c r="AG2689" s="2"/>
      <c r="AH2689" t="s">
        <v>4619</v>
      </c>
      <c r="AI2689" s="7" t="s">
        <v>4610</v>
      </c>
    </row>
    <row r="2690" spans="1:35" ht="11" customHeight="1" outlineLevel="1" x14ac:dyDescent="0.25">
      <c r="A2690" t="s">
        <v>1237</v>
      </c>
      <c r="C2690" s="2" t="s">
        <v>12455</v>
      </c>
      <c r="D2690" s="2">
        <v>584</v>
      </c>
      <c r="E2690" s="7">
        <v>1978</v>
      </c>
      <c r="F2690" s="5" t="s">
        <v>3421</v>
      </c>
      <c r="H2690" s="5" t="s">
        <v>5398</v>
      </c>
      <c r="I2690" s="6" t="s">
        <v>2272</v>
      </c>
      <c r="J2690" s="6" t="s">
        <v>14874</v>
      </c>
      <c r="K2690" s="17">
        <v>5</v>
      </c>
      <c r="L2690" s="17" t="s">
        <v>7730</v>
      </c>
      <c r="M2690" s="9">
        <v>1</v>
      </c>
      <c r="N2690" s="9"/>
      <c r="O2690" s="21"/>
      <c r="Q2690" s="29"/>
      <c r="U2690" s="17"/>
      <c r="V2690" s="2">
        <v>480</v>
      </c>
      <c r="Y2690" t="str">
        <f t="shared" si="177"/>
        <v/>
      </c>
      <c r="AA2690" t="str">
        <f t="shared" si="178"/>
        <v/>
      </c>
      <c r="AC2690" s="7"/>
      <c r="AD2690" t="s">
        <v>2272</v>
      </c>
      <c r="AE2690">
        <f t="shared" si="179"/>
        <v>0</v>
      </c>
      <c r="AG2690" s="2"/>
      <c r="AH2690" t="s">
        <v>1660</v>
      </c>
      <c r="AI2690" s="7" t="s">
        <v>4610</v>
      </c>
    </row>
    <row r="2691" spans="1:35" ht="11" customHeight="1" outlineLevel="1" x14ac:dyDescent="0.25">
      <c r="A2691" t="s">
        <v>1237</v>
      </c>
      <c r="C2691" s="2" t="s">
        <v>12455</v>
      </c>
      <c r="D2691" s="2">
        <v>585</v>
      </c>
      <c r="E2691" s="7">
        <v>1978</v>
      </c>
      <c r="F2691" s="5" t="s">
        <v>6311</v>
      </c>
      <c r="H2691" s="5" t="s">
        <v>5398</v>
      </c>
      <c r="I2691" s="6" t="s">
        <v>2272</v>
      </c>
      <c r="J2691" s="6" t="s">
        <v>14874</v>
      </c>
      <c r="K2691" s="17">
        <v>3</v>
      </c>
      <c r="L2691" s="17" t="s">
        <v>7730</v>
      </c>
      <c r="M2691" s="9">
        <v>1</v>
      </c>
      <c r="N2691" s="9"/>
      <c r="O2691" s="21"/>
      <c r="Q2691" s="29"/>
      <c r="U2691" s="17"/>
      <c r="V2691" s="2">
        <v>481</v>
      </c>
      <c r="Y2691" t="str">
        <f t="shared" si="177"/>
        <v/>
      </c>
      <c r="AA2691" t="str">
        <f t="shared" si="178"/>
        <v/>
      </c>
      <c r="AC2691" s="7"/>
      <c r="AD2691" t="s">
        <v>2272</v>
      </c>
      <c r="AE2691">
        <f t="shared" si="179"/>
        <v>0</v>
      </c>
      <c r="AG2691" s="2"/>
      <c r="AH2691" t="s">
        <v>1660</v>
      </c>
      <c r="AI2691" s="7" t="s">
        <v>4922</v>
      </c>
    </row>
    <row r="2692" spans="1:35" ht="11" customHeight="1" outlineLevel="1" x14ac:dyDescent="0.25">
      <c r="A2692" t="s">
        <v>1237</v>
      </c>
      <c r="C2692" s="2" t="s">
        <v>12455</v>
      </c>
      <c r="D2692" s="2">
        <v>586</v>
      </c>
      <c r="E2692" s="7">
        <v>1978</v>
      </c>
      <c r="F2692" s="5" t="s">
        <v>6019</v>
      </c>
      <c r="H2692" s="5" t="s">
        <v>5398</v>
      </c>
      <c r="I2692" s="6" t="s">
        <v>2272</v>
      </c>
      <c r="J2692" s="6" t="s">
        <v>14874</v>
      </c>
      <c r="K2692" s="17">
        <v>5</v>
      </c>
      <c r="L2692" s="17" t="s">
        <v>7730</v>
      </c>
      <c r="M2692" s="9">
        <v>1</v>
      </c>
      <c r="N2692" s="9"/>
      <c r="O2692" s="21"/>
      <c r="Q2692" s="29"/>
      <c r="U2692" s="17"/>
      <c r="V2692" s="2">
        <v>482</v>
      </c>
      <c r="Y2692" t="str">
        <f t="shared" si="177"/>
        <v/>
      </c>
      <c r="AA2692" t="str">
        <f t="shared" si="178"/>
        <v/>
      </c>
      <c r="AC2692" s="7"/>
      <c r="AD2692" t="s">
        <v>2272</v>
      </c>
      <c r="AE2692">
        <f t="shared" si="179"/>
        <v>0</v>
      </c>
      <c r="AG2692" s="2"/>
      <c r="AH2692" t="s">
        <v>1660</v>
      </c>
      <c r="AI2692" s="7" t="s">
        <v>4922</v>
      </c>
    </row>
    <row r="2693" spans="1:35" ht="11" customHeight="1" outlineLevel="1" x14ac:dyDescent="0.25">
      <c r="A2693" t="s">
        <v>1237</v>
      </c>
      <c r="C2693" s="2" t="s">
        <v>12455</v>
      </c>
      <c r="D2693" s="2" t="s">
        <v>14875</v>
      </c>
      <c r="E2693" s="7">
        <v>1978</v>
      </c>
      <c r="F2693" s="5" t="s">
        <v>14876</v>
      </c>
      <c r="H2693" s="5" t="s">
        <v>5398</v>
      </c>
      <c r="I2693" s="6" t="s">
        <v>2272</v>
      </c>
      <c r="J2693" s="6" t="s">
        <v>14874</v>
      </c>
      <c r="K2693" s="17">
        <v>3</v>
      </c>
      <c r="L2693" s="17" t="s">
        <v>7730</v>
      </c>
      <c r="M2693" s="9">
        <v>3</v>
      </c>
      <c r="N2693" s="9"/>
      <c r="O2693" s="21"/>
      <c r="Q2693" s="29"/>
      <c r="U2693" s="17"/>
      <c r="V2693" s="2" t="s">
        <v>1152</v>
      </c>
      <c r="Y2693" t="str">
        <f t="shared" si="177"/>
        <v/>
      </c>
      <c r="AA2693">
        <f t="shared" si="178"/>
        <v>1</v>
      </c>
      <c r="AC2693" s="7"/>
      <c r="AD2693" t="s">
        <v>2272</v>
      </c>
      <c r="AE2693">
        <f t="shared" si="179"/>
        <v>0</v>
      </c>
      <c r="AG2693" s="2"/>
      <c r="AH2693" t="s">
        <v>1660</v>
      </c>
      <c r="AI2693" s="7" t="s">
        <v>4922</v>
      </c>
    </row>
    <row r="2694" spans="1:35" ht="11" customHeight="1" outlineLevel="1" x14ac:dyDescent="0.25">
      <c r="A2694" t="s">
        <v>1237</v>
      </c>
      <c r="C2694" s="2" t="s">
        <v>12455</v>
      </c>
      <c r="D2694" s="2">
        <v>614</v>
      </c>
      <c r="E2694" s="7">
        <v>1978</v>
      </c>
      <c r="F2694" s="5" t="s">
        <v>2273</v>
      </c>
      <c r="H2694" s="5" t="s">
        <v>5398</v>
      </c>
      <c r="I2694" s="6" t="s">
        <v>2272</v>
      </c>
      <c r="J2694" s="6" t="s">
        <v>14877</v>
      </c>
      <c r="K2694" s="17">
        <v>5</v>
      </c>
      <c r="L2694" s="17" t="s">
        <v>20076</v>
      </c>
      <c r="M2694" s="9"/>
      <c r="N2694" s="9"/>
      <c r="O2694" s="21"/>
      <c r="Q2694" s="29"/>
      <c r="U2694" s="17"/>
      <c r="V2694" s="2">
        <v>499</v>
      </c>
      <c r="Y2694" t="str">
        <f t="shared" si="177"/>
        <v/>
      </c>
      <c r="AA2694" t="str">
        <f t="shared" si="178"/>
        <v/>
      </c>
      <c r="AC2694" s="7"/>
      <c r="AD2694" t="s">
        <v>2272</v>
      </c>
      <c r="AE2694">
        <f t="shared" si="179"/>
        <v>0</v>
      </c>
      <c r="AG2694" s="2"/>
      <c r="AH2694" t="s">
        <v>1660</v>
      </c>
      <c r="AI2694" s="7" t="s">
        <v>4610</v>
      </c>
    </row>
    <row r="2695" spans="1:35" ht="11" customHeight="1" outlineLevel="1" x14ac:dyDescent="0.25">
      <c r="A2695" t="s">
        <v>1237</v>
      </c>
      <c r="C2695" s="2" t="s">
        <v>12455</v>
      </c>
      <c r="D2695" s="2">
        <v>615</v>
      </c>
      <c r="E2695" s="7">
        <v>1978</v>
      </c>
      <c r="F2695" s="5" t="s">
        <v>2274</v>
      </c>
      <c r="H2695" s="5" t="s">
        <v>5398</v>
      </c>
      <c r="I2695" s="6" t="s">
        <v>2272</v>
      </c>
      <c r="J2695" s="6" t="s">
        <v>14877</v>
      </c>
      <c r="K2695" s="17">
        <v>3</v>
      </c>
      <c r="L2695" s="17" t="s">
        <v>20076</v>
      </c>
      <c r="M2695" s="9"/>
      <c r="N2695" s="9"/>
      <c r="O2695" s="21"/>
      <c r="Q2695" s="29"/>
      <c r="T2695">
        <v>1</v>
      </c>
      <c r="U2695" s="17"/>
      <c r="V2695" s="2">
        <v>500</v>
      </c>
      <c r="Y2695" t="str">
        <f t="shared" si="177"/>
        <v/>
      </c>
      <c r="AA2695" t="str">
        <f t="shared" si="178"/>
        <v/>
      </c>
      <c r="AC2695" s="7"/>
      <c r="AD2695" t="s">
        <v>2272</v>
      </c>
      <c r="AE2695">
        <f t="shared" si="179"/>
        <v>0</v>
      </c>
      <c r="AG2695" s="2"/>
      <c r="AH2695" t="s">
        <v>1660</v>
      </c>
      <c r="AI2695" s="7" t="s">
        <v>4922</v>
      </c>
    </row>
    <row r="2696" spans="1:35" ht="11" customHeight="1" outlineLevel="1" x14ac:dyDescent="0.25">
      <c r="A2696" t="s">
        <v>1237</v>
      </c>
      <c r="C2696" s="2" t="s">
        <v>12455</v>
      </c>
      <c r="D2696" s="2">
        <v>616</v>
      </c>
      <c r="E2696" s="7">
        <v>1978</v>
      </c>
      <c r="F2696" s="5" t="s">
        <v>2275</v>
      </c>
      <c r="H2696" s="5" t="s">
        <v>5398</v>
      </c>
      <c r="I2696" s="6" t="s">
        <v>2272</v>
      </c>
      <c r="J2696" s="6" t="s">
        <v>14877</v>
      </c>
      <c r="K2696" s="17">
        <v>5</v>
      </c>
      <c r="L2696" s="17" t="s">
        <v>20076</v>
      </c>
      <c r="M2696" s="9"/>
      <c r="N2696" s="9"/>
      <c r="O2696" s="21"/>
      <c r="Q2696" s="29"/>
      <c r="U2696" s="17"/>
      <c r="V2696" s="2">
        <v>501</v>
      </c>
      <c r="Y2696" t="str">
        <f t="shared" si="177"/>
        <v/>
      </c>
      <c r="AA2696" t="str">
        <f t="shared" si="178"/>
        <v/>
      </c>
      <c r="AC2696" s="7"/>
      <c r="AD2696" t="s">
        <v>2272</v>
      </c>
      <c r="AE2696">
        <f t="shared" si="179"/>
        <v>0</v>
      </c>
      <c r="AG2696" s="2"/>
      <c r="AH2696" t="s">
        <v>1660</v>
      </c>
      <c r="AI2696" s="7" t="s">
        <v>4922</v>
      </c>
    </row>
    <row r="2697" spans="1:35" ht="11" customHeight="1" outlineLevel="1" x14ac:dyDescent="0.25">
      <c r="A2697" t="s">
        <v>1237</v>
      </c>
      <c r="C2697" s="2" t="s">
        <v>12455</v>
      </c>
      <c r="D2697" s="2" t="s">
        <v>14878</v>
      </c>
      <c r="E2697" s="7">
        <v>1978</v>
      </c>
      <c r="F2697" s="5" t="s">
        <v>14876</v>
      </c>
      <c r="H2697" s="5" t="s">
        <v>5398</v>
      </c>
      <c r="I2697" s="6" t="s">
        <v>2272</v>
      </c>
      <c r="J2697" s="6" t="s">
        <v>14877</v>
      </c>
      <c r="K2697" s="17">
        <v>3</v>
      </c>
      <c r="L2697" s="17" t="s">
        <v>7730</v>
      </c>
      <c r="M2697" s="9">
        <v>11</v>
      </c>
      <c r="N2697" s="9"/>
      <c r="O2697" s="21"/>
      <c r="Q2697" s="29"/>
      <c r="U2697" s="17"/>
      <c r="V2697" s="2" t="s">
        <v>1153</v>
      </c>
      <c r="Y2697" t="str">
        <f t="shared" si="177"/>
        <v/>
      </c>
      <c r="AA2697">
        <f t="shared" si="178"/>
        <v>1</v>
      </c>
      <c r="AC2697" s="7"/>
      <c r="AD2697" t="s">
        <v>2272</v>
      </c>
      <c r="AE2697">
        <f t="shared" si="179"/>
        <v>0</v>
      </c>
      <c r="AG2697" s="2"/>
      <c r="AH2697" t="s">
        <v>1660</v>
      </c>
      <c r="AI2697" s="7" t="s">
        <v>4922</v>
      </c>
    </row>
    <row r="2698" spans="1:35" ht="11" customHeight="1" outlineLevel="1" x14ac:dyDescent="0.25">
      <c r="A2698" t="s">
        <v>1237</v>
      </c>
      <c r="C2698" s="2" t="s">
        <v>12455</v>
      </c>
      <c r="D2698" s="2" t="s">
        <v>20101</v>
      </c>
      <c r="E2698" s="7">
        <v>1983</v>
      </c>
      <c r="F2698" s="5" t="s">
        <v>14879</v>
      </c>
      <c r="H2698" s="5" t="s">
        <v>5398</v>
      </c>
      <c r="I2698" s="6" t="s">
        <v>5131</v>
      </c>
      <c r="J2698" s="6" t="s">
        <v>14880</v>
      </c>
      <c r="K2698" s="17">
        <v>6</v>
      </c>
      <c r="L2698" s="17" t="s">
        <v>7730</v>
      </c>
      <c r="M2698" s="9">
        <v>4.5</v>
      </c>
      <c r="N2698" s="9"/>
      <c r="O2698" s="21"/>
      <c r="Q2698" s="29"/>
      <c r="U2698" s="17"/>
      <c r="V2698" s="2"/>
      <c r="Y2698" t="str">
        <f t="shared" si="177"/>
        <v/>
      </c>
      <c r="AA2698">
        <f t="shared" si="178"/>
        <v>1</v>
      </c>
      <c r="AC2698" s="7"/>
      <c r="AD2698" t="s">
        <v>5131</v>
      </c>
      <c r="AE2698">
        <f t="shared" ref="AE2698:AE2729" si="180">COUNTIF(I2698,"*Fuji*")</f>
        <v>0</v>
      </c>
      <c r="AG2698" s="2"/>
      <c r="AI2698" s="7"/>
    </row>
    <row r="2699" spans="1:35" ht="11" customHeight="1" outlineLevel="1" x14ac:dyDescent="0.25">
      <c r="A2699" t="s">
        <v>1237</v>
      </c>
      <c r="C2699" s="2" t="s">
        <v>12455</v>
      </c>
      <c r="D2699" s="2" t="s">
        <v>14883</v>
      </c>
      <c r="E2699" s="7">
        <v>1983</v>
      </c>
      <c r="F2699" s="5" t="s">
        <v>14882</v>
      </c>
      <c r="H2699" s="5" t="s">
        <v>5398</v>
      </c>
      <c r="I2699" s="6" t="s">
        <v>5131</v>
      </c>
      <c r="J2699" s="6" t="s">
        <v>14881</v>
      </c>
      <c r="K2699" s="17">
        <v>6</v>
      </c>
      <c r="L2699" s="17" t="s">
        <v>7730</v>
      </c>
      <c r="M2699" s="9">
        <v>1.5</v>
      </c>
      <c r="N2699" s="9"/>
      <c r="O2699" s="21"/>
      <c r="Q2699" s="29"/>
      <c r="U2699" s="17"/>
      <c r="V2699" s="2"/>
      <c r="Y2699" t="str">
        <f t="shared" si="177"/>
        <v/>
      </c>
      <c r="AA2699">
        <f t="shared" si="178"/>
        <v>1</v>
      </c>
      <c r="AC2699" s="7"/>
      <c r="AD2699" t="s">
        <v>5131</v>
      </c>
      <c r="AE2699">
        <f t="shared" si="180"/>
        <v>0</v>
      </c>
      <c r="AG2699" s="2"/>
      <c r="AI2699" s="7"/>
    </row>
    <row r="2700" spans="1:35" ht="11" customHeight="1" outlineLevel="1" x14ac:dyDescent="0.25">
      <c r="A2700" t="s">
        <v>1237</v>
      </c>
      <c r="C2700" s="2" t="s">
        <v>12455</v>
      </c>
      <c r="D2700" s="2" t="s">
        <v>14884</v>
      </c>
      <c r="E2700" s="7">
        <v>1985</v>
      </c>
      <c r="F2700" s="5" t="s">
        <v>14885</v>
      </c>
      <c r="H2700" s="5" t="s">
        <v>5398</v>
      </c>
      <c r="I2700" s="6" t="s">
        <v>14887</v>
      </c>
      <c r="J2700" s="6" t="s">
        <v>14886</v>
      </c>
      <c r="K2700" s="17">
        <v>5</v>
      </c>
      <c r="L2700" s="17" t="s">
        <v>7730</v>
      </c>
      <c r="M2700" s="9">
        <v>5</v>
      </c>
      <c r="N2700" s="9"/>
      <c r="O2700" s="21"/>
      <c r="Q2700" s="29"/>
      <c r="U2700" s="17"/>
      <c r="V2700" s="2"/>
      <c r="Y2700" t="str">
        <f t="shared" si="177"/>
        <v/>
      </c>
      <c r="AA2700">
        <f t="shared" si="178"/>
        <v>1</v>
      </c>
      <c r="AC2700" s="7"/>
      <c r="AD2700" t="s">
        <v>14887</v>
      </c>
      <c r="AE2700">
        <f t="shared" si="180"/>
        <v>0</v>
      </c>
      <c r="AG2700" s="2"/>
      <c r="AI2700" s="7"/>
    </row>
    <row r="2701" spans="1:35" ht="11" customHeight="1" outlineLevel="1" x14ac:dyDescent="0.25">
      <c r="A2701" t="s">
        <v>1237</v>
      </c>
      <c r="C2701" s="2" t="s">
        <v>12455</v>
      </c>
      <c r="D2701" s="2" t="s">
        <v>18728</v>
      </c>
      <c r="E2701" s="7">
        <v>1994</v>
      </c>
      <c r="F2701" s="5" t="s">
        <v>18729</v>
      </c>
      <c r="H2701" s="5" t="s">
        <v>5398</v>
      </c>
      <c r="I2701" s="6" t="s">
        <v>6082</v>
      </c>
      <c r="J2701" s="6" t="s">
        <v>14888</v>
      </c>
      <c r="K2701" s="17">
        <v>2</v>
      </c>
      <c r="L2701" s="17" t="s">
        <v>7730</v>
      </c>
      <c r="M2701" s="9">
        <v>3</v>
      </c>
      <c r="N2701" s="9"/>
      <c r="O2701" s="21"/>
      <c r="Q2701" s="29"/>
      <c r="U2701" s="17"/>
      <c r="V2701" s="2"/>
      <c r="Y2701" t="str">
        <f t="shared" si="177"/>
        <v/>
      </c>
      <c r="AA2701">
        <f t="shared" si="178"/>
        <v>1</v>
      </c>
      <c r="AC2701" s="7"/>
      <c r="AD2701" t="s">
        <v>6082</v>
      </c>
      <c r="AE2701">
        <f t="shared" si="180"/>
        <v>0</v>
      </c>
      <c r="AG2701" s="2"/>
      <c r="AH2701" t="s">
        <v>4619</v>
      </c>
      <c r="AI2701" s="7" t="s">
        <v>4922</v>
      </c>
    </row>
    <row r="2702" spans="1:35" ht="11" customHeight="1" outlineLevel="1" x14ac:dyDescent="0.25">
      <c r="A2702" t="s">
        <v>1237</v>
      </c>
      <c r="C2702" s="2" t="s">
        <v>12455</v>
      </c>
      <c r="D2702" s="2">
        <v>1475</v>
      </c>
      <c r="E2702" s="7">
        <v>1994</v>
      </c>
      <c r="F2702" s="5" t="s">
        <v>5072</v>
      </c>
      <c r="H2702" s="5" t="s">
        <v>5398</v>
      </c>
      <c r="I2702" s="6" t="s">
        <v>6082</v>
      </c>
      <c r="J2702" s="6" t="s">
        <v>14888</v>
      </c>
      <c r="K2702" s="17">
        <v>2</v>
      </c>
      <c r="L2702" s="17" t="s">
        <v>7730</v>
      </c>
      <c r="M2702" s="9">
        <v>3</v>
      </c>
      <c r="N2702" s="9"/>
      <c r="O2702" s="21"/>
      <c r="Q2702" s="29"/>
      <c r="U2702" s="17"/>
      <c r="V2702" s="2" t="s">
        <v>5071</v>
      </c>
      <c r="Y2702" t="str">
        <f t="shared" si="177"/>
        <v/>
      </c>
      <c r="AA2702" t="str">
        <f t="shared" si="178"/>
        <v/>
      </c>
      <c r="AC2702" s="7"/>
      <c r="AD2702" t="s">
        <v>6082</v>
      </c>
      <c r="AE2702">
        <f t="shared" si="180"/>
        <v>0</v>
      </c>
      <c r="AG2702" s="2"/>
      <c r="AH2702" t="s">
        <v>4619</v>
      </c>
      <c r="AI2702" s="7" t="s">
        <v>4922</v>
      </c>
    </row>
    <row r="2703" spans="1:35" ht="11" customHeight="1" outlineLevel="1" x14ac:dyDescent="0.25">
      <c r="A2703" t="s">
        <v>1237</v>
      </c>
      <c r="C2703" s="2" t="s">
        <v>12455</v>
      </c>
      <c r="D2703" s="2">
        <v>1514</v>
      </c>
      <c r="E2703" s="7">
        <v>1997</v>
      </c>
      <c r="F2703" s="5" t="s">
        <v>5296</v>
      </c>
      <c r="H2703" s="5" t="s">
        <v>5398</v>
      </c>
      <c r="I2703" s="6" t="s">
        <v>5073</v>
      </c>
      <c r="J2703" s="6" t="s">
        <v>14889</v>
      </c>
      <c r="K2703" s="17">
        <v>2</v>
      </c>
      <c r="L2703" s="17" t="s">
        <v>20076</v>
      </c>
      <c r="M2703" s="9"/>
      <c r="N2703" s="9"/>
      <c r="O2703" s="21"/>
      <c r="Q2703" s="29"/>
      <c r="U2703" s="17"/>
      <c r="V2703" s="2" t="s">
        <v>5710</v>
      </c>
      <c r="Y2703" t="str">
        <f t="shared" ref="Y2703:Y2766" si="181">IF(COUNTIF(F2703,"*fdc*"),1,"")</f>
        <v/>
      </c>
      <c r="AA2703" t="str">
        <f t="shared" ref="AA2703:AA2766" si="182">IF(COUNTIF(F2703,"*s/s*"),1,"")</f>
        <v/>
      </c>
      <c r="AC2703" s="7"/>
      <c r="AD2703" t="s">
        <v>5073</v>
      </c>
      <c r="AE2703">
        <f t="shared" si="180"/>
        <v>0</v>
      </c>
      <c r="AG2703" s="2"/>
      <c r="AH2703" t="s">
        <v>4619</v>
      </c>
      <c r="AI2703" s="7" t="s">
        <v>4922</v>
      </c>
    </row>
    <row r="2704" spans="1:35" ht="11" customHeight="1" outlineLevel="1" x14ac:dyDescent="0.25">
      <c r="A2704" t="s">
        <v>1237</v>
      </c>
      <c r="C2704" s="2" t="s">
        <v>12455</v>
      </c>
      <c r="D2704" s="2" t="s">
        <v>16258</v>
      </c>
      <c r="E2704" s="7">
        <v>1997</v>
      </c>
      <c r="F2704" s="5" t="s">
        <v>16077</v>
      </c>
      <c r="H2704" s="5"/>
      <c r="I2704" s="6" t="s">
        <v>5073</v>
      </c>
      <c r="J2704" s="6" t="s">
        <v>14890</v>
      </c>
      <c r="K2704" s="17">
        <v>2</v>
      </c>
      <c r="L2704" s="17" t="s">
        <v>7730</v>
      </c>
      <c r="M2704" s="9">
        <v>9</v>
      </c>
      <c r="N2704" s="9"/>
      <c r="O2704" s="21"/>
      <c r="Q2704" s="29"/>
      <c r="U2704" s="17"/>
      <c r="V2704" s="2"/>
      <c r="Y2704" t="str">
        <f t="shared" si="181"/>
        <v/>
      </c>
      <c r="AA2704">
        <f t="shared" si="182"/>
        <v>1</v>
      </c>
      <c r="AC2704" s="7"/>
      <c r="AD2704" t="s">
        <v>5073</v>
      </c>
      <c r="AE2704">
        <f t="shared" si="180"/>
        <v>0</v>
      </c>
      <c r="AG2704" s="2"/>
      <c r="AH2704" t="s">
        <v>4619</v>
      </c>
      <c r="AI2704" s="7" t="s">
        <v>4922</v>
      </c>
    </row>
    <row r="2705" spans="1:35" ht="11" customHeight="1" outlineLevel="1" x14ac:dyDescent="0.25">
      <c r="A2705" t="s">
        <v>1237</v>
      </c>
      <c r="C2705" s="2" t="s">
        <v>12455</v>
      </c>
      <c r="D2705" s="2" t="s">
        <v>18730</v>
      </c>
      <c r="E2705" s="7">
        <v>1997</v>
      </c>
      <c r="F2705" s="5" t="s">
        <v>16077</v>
      </c>
      <c r="H2705" s="5" t="s">
        <v>5398</v>
      </c>
      <c r="I2705" s="6" t="s">
        <v>5073</v>
      </c>
      <c r="J2705" s="6" t="s">
        <v>14890</v>
      </c>
      <c r="K2705" s="17">
        <v>2</v>
      </c>
      <c r="L2705" s="17" t="s">
        <v>7730</v>
      </c>
      <c r="M2705" s="9">
        <v>8.3000000000000007</v>
      </c>
      <c r="N2705" s="9"/>
      <c r="O2705" s="21"/>
      <c r="Q2705" s="29"/>
      <c r="U2705" s="17"/>
      <c r="V2705" s="2"/>
      <c r="Y2705" t="str">
        <f t="shared" si="181"/>
        <v/>
      </c>
      <c r="AA2705">
        <f t="shared" si="182"/>
        <v>1</v>
      </c>
      <c r="AC2705" s="7"/>
      <c r="AD2705" t="s">
        <v>5073</v>
      </c>
      <c r="AE2705">
        <f t="shared" si="180"/>
        <v>0</v>
      </c>
      <c r="AG2705" s="2"/>
      <c r="AH2705" t="s">
        <v>4619</v>
      </c>
      <c r="AI2705" s="7" t="s">
        <v>4922</v>
      </c>
    </row>
    <row r="2706" spans="1:35" ht="11" customHeight="1" outlineLevel="1" x14ac:dyDescent="0.25">
      <c r="A2706" t="s">
        <v>1237</v>
      </c>
      <c r="C2706" s="2" t="s">
        <v>12455</v>
      </c>
      <c r="D2706" s="2">
        <v>1520</v>
      </c>
      <c r="E2706" s="7">
        <v>1997</v>
      </c>
      <c r="F2706" s="5" t="s">
        <v>2027</v>
      </c>
      <c r="H2706" s="5" t="s">
        <v>5398</v>
      </c>
      <c r="I2706" s="6" t="s">
        <v>5073</v>
      </c>
      <c r="J2706" s="6" t="s">
        <v>14890</v>
      </c>
      <c r="K2706" s="17">
        <v>2</v>
      </c>
      <c r="L2706" s="17" t="s">
        <v>20076</v>
      </c>
      <c r="M2706" s="9"/>
      <c r="N2706" s="9"/>
      <c r="O2706" s="21"/>
      <c r="Q2706" s="29"/>
      <c r="U2706" s="17"/>
      <c r="V2706" s="2" t="s">
        <v>2026</v>
      </c>
      <c r="Y2706" t="str">
        <f t="shared" si="181"/>
        <v/>
      </c>
      <c r="AA2706" t="str">
        <f t="shared" si="182"/>
        <v/>
      </c>
      <c r="AC2706" s="7"/>
      <c r="AD2706" t="s">
        <v>5073</v>
      </c>
      <c r="AE2706">
        <f t="shared" si="180"/>
        <v>0</v>
      </c>
      <c r="AG2706" s="2"/>
      <c r="AH2706" t="s">
        <v>4619</v>
      </c>
      <c r="AI2706" s="7" t="s">
        <v>4922</v>
      </c>
    </row>
    <row r="2707" spans="1:35" ht="11" customHeight="1" outlineLevel="1" x14ac:dyDescent="0.25">
      <c r="A2707" t="s">
        <v>1237</v>
      </c>
      <c r="C2707" s="2" t="s">
        <v>12455</v>
      </c>
      <c r="D2707" s="2">
        <v>1710</v>
      </c>
      <c r="E2707" s="7">
        <v>2010</v>
      </c>
      <c r="F2707" s="5" t="s">
        <v>5138</v>
      </c>
      <c r="H2707" s="5" t="s">
        <v>5398</v>
      </c>
      <c r="I2707" s="6" t="s">
        <v>14893</v>
      </c>
      <c r="J2707" s="6" t="s">
        <v>8262</v>
      </c>
      <c r="K2707" s="17">
        <v>6</v>
      </c>
      <c r="L2707" s="17" t="s">
        <v>7732</v>
      </c>
      <c r="M2707" s="9"/>
      <c r="N2707" s="9"/>
      <c r="O2707" s="21"/>
      <c r="Q2707" s="29"/>
      <c r="U2707" s="17"/>
      <c r="V2707" s="2"/>
      <c r="Y2707" t="str">
        <f t="shared" si="181"/>
        <v/>
      </c>
      <c r="AA2707" t="str">
        <f t="shared" si="182"/>
        <v/>
      </c>
      <c r="AC2707" s="7"/>
      <c r="AD2707" t="s">
        <v>14893</v>
      </c>
      <c r="AE2707">
        <f t="shared" si="180"/>
        <v>0</v>
      </c>
      <c r="AG2707" s="2"/>
      <c r="AI2707" s="7"/>
    </row>
    <row r="2708" spans="1:35" ht="11" customHeight="1" outlineLevel="1" x14ac:dyDescent="0.25">
      <c r="A2708" t="s">
        <v>1237</v>
      </c>
      <c r="C2708" s="2" t="s">
        <v>12455</v>
      </c>
      <c r="D2708" s="2">
        <v>1711</v>
      </c>
      <c r="E2708" s="7">
        <v>2010</v>
      </c>
      <c r="F2708" s="5" t="s">
        <v>5138</v>
      </c>
      <c r="H2708" s="5" t="s">
        <v>5398</v>
      </c>
      <c r="I2708" s="6" t="s">
        <v>14893</v>
      </c>
      <c r="J2708" s="6" t="s">
        <v>8262</v>
      </c>
      <c r="K2708" s="17">
        <v>6</v>
      </c>
      <c r="L2708" s="17" t="s">
        <v>7732</v>
      </c>
      <c r="M2708" s="9"/>
      <c r="N2708" s="9"/>
      <c r="O2708" s="21"/>
      <c r="Q2708" s="29"/>
      <c r="U2708" s="17"/>
      <c r="V2708" s="2"/>
      <c r="Y2708" t="str">
        <f t="shared" si="181"/>
        <v/>
      </c>
      <c r="AA2708" t="str">
        <f t="shared" si="182"/>
        <v/>
      </c>
      <c r="AC2708" s="7"/>
      <c r="AD2708" t="s">
        <v>14893</v>
      </c>
      <c r="AE2708">
        <f t="shared" si="180"/>
        <v>0</v>
      </c>
      <c r="AG2708" s="2"/>
      <c r="AI2708" s="7"/>
    </row>
    <row r="2709" spans="1:35" ht="11" customHeight="1" outlineLevel="1" x14ac:dyDescent="0.25">
      <c r="A2709" t="s">
        <v>1237</v>
      </c>
      <c r="C2709" s="2" t="s">
        <v>12455</v>
      </c>
      <c r="D2709" s="2">
        <v>1712</v>
      </c>
      <c r="E2709" s="7">
        <v>2010</v>
      </c>
      <c r="F2709" s="5" t="s">
        <v>2974</v>
      </c>
      <c r="H2709" s="5" t="s">
        <v>5398</v>
      </c>
      <c r="I2709" s="6" t="s">
        <v>14893</v>
      </c>
      <c r="J2709" s="6" t="s">
        <v>8262</v>
      </c>
      <c r="K2709" s="17">
        <v>6</v>
      </c>
      <c r="L2709" s="17" t="s">
        <v>7732</v>
      </c>
      <c r="M2709" s="9"/>
      <c r="N2709" s="9"/>
      <c r="O2709" s="21"/>
      <c r="Q2709" s="29"/>
      <c r="U2709" s="17"/>
      <c r="V2709" s="2"/>
      <c r="Y2709" t="str">
        <f t="shared" si="181"/>
        <v/>
      </c>
      <c r="AA2709" t="str">
        <f t="shared" si="182"/>
        <v/>
      </c>
      <c r="AC2709" s="7"/>
      <c r="AD2709" t="s">
        <v>14893</v>
      </c>
      <c r="AE2709">
        <f t="shared" si="180"/>
        <v>0</v>
      </c>
      <c r="AG2709" s="2"/>
      <c r="AI2709" s="7"/>
    </row>
    <row r="2710" spans="1:35" ht="11" customHeight="1" outlineLevel="1" x14ac:dyDescent="0.25">
      <c r="A2710" t="s">
        <v>1237</v>
      </c>
      <c r="C2710" s="2" t="s">
        <v>12455</v>
      </c>
      <c r="D2710" s="2">
        <v>1713</v>
      </c>
      <c r="E2710" s="7">
        <v>2010</v>
      </c>
      <c r="F2710" s="5" t="s">
        <v>2974</v>
      </c>
      <c r="H2710" s="5" t="s">
        <v>5398</v>
      </c>
      <c r="I2710" s="6" t="s">
        <v>14893</v>
      </c>
      <c r="J2710" s="6" t="s">
        <v>8262</v>
      </c>
      <c r="K2710" s="17">
        <v>6</v>
      </c>
      <c r="L2710" s="17" t="s">
        <v>7732</v>
      </c>
      <c r="M2710" s="9"/>
      <c r="N2710" s="9"/>
      <c r="O2710" s="21"/>
      <c r="Q2710" s="29"/>
      <c r="U2710" s="17"/>
      <c r="V2710" s="2"/>
      <c r="Y2710" t="str">
        <f t="shared" si="181"/>
        <v/>
      </c>
      <c r="AA2710" t="str">
        <f t="shared" si="182"/>
        <v/>
      </c>
      <c r="AC2710" s="7"/>
      <c r="AD2710" t="s">
        <v>14893</v>
      </c>
      <c r="AE2710">
        <f t="shared" si="180"/>
        <v>0</v>
      </c>
      <c r="AG2710" s="2"/>
      <c r="AI2710" s="7"/>
    </row>
    <row r="2711" spans="1:35" ht="11" customHeight="1" outlineLevel="1" x14ac:dyDescent="0.25">
      <c r="A2711" t="s">
        <v>1237</v>
      </c>
      <c r="C2711" s="2" t="s">
        <v>12455</v>
      </c>
      <c r="D2711" s="2">
        <v>1714</v>
      </c>
      <c r="E2711" s="7">
        <v>2010</v>
      </c>
      <c r="F2711" s="5" t="s">
        <v>5279</v>
      </c>
      <c r="H2711" s="5" t="s">
        <v>5398</v>
      </c>
      <c r="I2711" s="6" t="s">
        <v>14893</v>
      </c>
      <c r="J2711" s="6" t="s">
        <v>8262</v>
      </c>
      <c r="K2711" s="17">
        <v>6</v>
      </c>
      <c r="L2711" s="17" t="s">
        <v>7732</v>
      </c>
      <c r="M2711" s="9"/>
      <c r="N2711" s="9"/>
      <c r="O2711" s="21"/>
      <c r="Q2711" s="29"/>
      <c r="U2711" s="17"/>
      <c r="V2711" s="2"/>
      <c r="Y2711" t="str">
        <f t="shared" si="181"/>
        <v/>
      </c>
      <c r="AA2711" t="str">
        <f t="shared" si="182"/>
        <v/>
      </c>
      <c r="AC2711" s="7"/>
      <c r="AD2711" t="s">
        <v>14893</v>
      </c>
      <c r="AE2711">
        <f t="shared" si="180"/>
        <v>0</v>
      </c>
      <c r="AG2711" s="2"/>
      <c r="AI2711" s="7"/>
    </row>
    <row r="2712" spans="1:35" ht="11" customHeight="1" outlineLevel="1" x14ac:dyDescent="0.25">
      <c r="A2712" t="s">
        <v>1237</v>
      </c>
      <c r="C2712" s="2" t="s">
        <v>12455</v>
      </c>
      <c r="D2712" s="2">
        <v>1715</v>
      </c>
      <c r="E2712" s="7">
        <v>2010</v>
      </c>
      <c r="F2712" s="5" t="s">
        <v>5279</v>
      </c>
      <c r="H2712" s="5" t="s">
        <v>5398</v>
      </c>
      <c r="I2712" s="6" t="s">
        <v>14893</v>
      </c>
      <c r="J2712" s="6" t="s">
        <v>8262</v>
      </c>
      <c r="K2712" s="17">
        <v>6</v>
      </c>
      <c r="L2712" s="17" t="s">
        <v>7732</v>
      </c>
      <c r="M2712" s="9"/>
      <c r="N2712" s="9"/>
      <c r="O2712" s="21"/>
      <c r="Q2712" s="29"/>
      <c r="U2712" s="17"/>
      <c r="V2712" s="2"/>
      <c r="Y2712" t="str">
        <f t="shared" si="181"/>
        <v/>
      </c>
      <c r="AA2712" t="str">
        <f t="shared" si="182"/>
        <v/>
      </c>
      <c r="AC2712" s="7"/>
      <c r="AD2712" t="s">
        <v>14893</v>
      </c>
      <c r="AE2712">
        <f t="shared" si="180"/>
        <v>0</v>
      </c>
      <c r="AG2712" s="2"/>
      <c r="AI2712" s="7"/>
    </row>
    <row r="2713" spans="1:35" ht="11" customHeight="1" outlineLevel="1" x14ac:dyDescent="0.25">
      <c r="A2713" t="s">
        <v>1237</v>
      </c>
      <c r="C2713" s="2" t="s">
        <v>12455</v>
      </c>
      <c r="D2713" s="2">
        <v>1716</v>
      </c>
      <c r="E2713" s="7">
        <v>2010</v>
      </c>
      <c r="F2713" s="5" t="s">
        <v>3421</v>
      </c>
      <c r="H2713" s="5" t="s">
        <v>5398</v>
      </c>
      <c r="I2713" s="6" t="s">
        <v>14893</v>
      </c>
      <c r="J2713" s="6" t="s">
        <v>8262</v>
      </c>
      <c r="K2713" s="17">
        <v>6</v>
      </c>
      <c r="L2713" s="17" t="s">
        <v>7732</v>
      </c>
      <c r="M2713" s="9"/>
      <c r="N2713" s="9"/>
      <c r="O2713" s="21"/>
      <c r="Q2713" s="29"/>
      <c r="U2713" s="17"/>
      <c r="V2713" s="2"/>
      <c r="Y2713" t="str">
        <f t="shared" si="181"/>
        <v/>
      </c>
      <c r="AA2713" t="str">
        <f t="shared" si="182"/>
        <v/>
      </c>
      <c r="AC2713" s="7"/>
      <c r="AD2713" t="s">
        <v>14893</v>
      </c>
      <c r="AE2713">
        <f t="shared" si="180"/>
        <v>0</v>
      </c>
      <c r="AG2713" s="2"/>
      <c r="AI2713" s="7"/>
    </row>
    <row r="2714" spans="1:35" ht="11" customHeight="1" outlineLevel="1" x14ac:dyDescent="0.25">
      <c r="A2714" t="s">
        <v>1237</v>
      </c>
      <c r="C2714" s="2" t="s">
        <v>12455</v>
      </c>
      <c r="D2714" s="2">
        <v>1717</v>
      </c>
      <c r="E2714" s="7">
        <v>2010</v>
      </c>
      <c r="F2714" s="5" t="s">
        <v>2621</v>
      </c>
      <c r="H2714" s="5" t="s">
        <v>5398</v>
      </c>
      <c r="I2714" s="6" t="s">
        <v>14893</v>
      </c>
      <c r="J2714" s="6" t="s">
        <v>8262</v>
      </c>
      <c r="K2714" s="17">
        <v>6</v>
      </c>
      <c r="L2714" s="17" t="s">
        <v>7732</v>
      </c>
      <c r="M2714" s="9"/>
      <c r="N2714" s="9"/>
      <c r="O2714" s="21"/>
      <c r="Q2714" s="29"/>
      <c r="U2714" s="17"/>
      <c r="V2714" s="2"/>
      <c r="Y2714" t="str">
        <f t="shared" si="181"/>
        <v/>
      </c>
      <c r="AA2714" t="str">
        <f t="shared" si="182"/>
        <v/>
      </c>
      <c r="AC2714" s="7"/>
      <c r="AD2714" t="s">
        <v>14893</v>
      </c>
      <c r="AE2714">
        <f t="shared" si="180"/>
        <v>0</v>
      </c>
      <c r="AG2714" s="2"/>
      <c r="AI2714" s="7"/>
    </row>
    <row r="2715" spans="1:35" ht="11" customHeight="1" outlineLevel="1" x14ac:dyDescent="0.25">
      <c r="A2715" t="s">
        <v>1237</v>
      </c>
      <c r="C2715" s="2" t="s">
        <v>12455</v>
      </c>
      <c r="D2715" s="2">
        <v>1718</v>
      </c>
      <c r="E2715" s="7">
        <v>2010</v>
      </c>
      <c r="F2715" s="5" t="s">
        <v>1621</v>
      </c>
      <c r="H2715" s="5" t="s">
        <v>5398</v>
      </c>
      <c r="I2715" s="6" t="s">
        <v>14893</v>
      </c>
      <c r="J2715" s="6" t="s">
        <v>8262</v>
      </c>
      <c r="K2715" s="17">
        <v>6</v>
      </c>
      <c r="L2715" s="17" t="s">
        <v>7732</v>
      </c>
      <c r="M2715" s="9"/>
      <c r="N2715" s="9"/>
      <c r="O2715" s="21"/>
      <c r="Q2715" s="29"/>
      <c r="U2715" s="17"/>
      <c r="V2715" s="2"/>
      <c r="Y2715" t="str">
        <f t="shared" si="181"/>
        <v/>
      </c>
      <c r="AA2715" t="str">
        <f t="shared" si="182"/>
        <v/>
      </c>
      <c r="AC2715" s="7"/>
      <c r="AD2715" t="s">
        <v>14893</v>
      </c>
      <c r="AE2715">
        <f t="shared" si="180"/>
        <v>0</v>
      </c>
      <c r="AG2715" s="2"/>
      <c r="AI2715" s="7"/>
    </row>
    <row r="2716" spans="1:35" ht="11" customHeight="1" outlineLevel="1" x14ac:dyDescent="0.25">
      <c r="A2716" t="s">
        <v>1237</v>
      </c>
      <c r="C2716" s="2" t="s">
        <v>12455</v>
      </c>
      <c r="D2716" s="2">
        <v>1719</v>
      </c>
      <c r="E2716" s="7">
        <v>2010</v>
      </c>
      <c r="F2716" s="5" t="s">
        <v>1621</v>
      </c>
      <c r="H2716" s="5" t="s">
        <v>5398</v>
      </c>
      <c r="I2716" s="6" t="s">
        <v>14893</v>
      </c>
      <c r="J2716" s="6" t="s">
        <v>8262</v>
      </c>
      <c r="K2716" s="17">
        <v>6</v>
      </c>
      <c r="L2716" s="17" t="s">
        <v>7732</v>
      </c>
      <c r="M2716" s="9"/>
      <c r="N2716" s="9"/>
      <c r="O2716" s="21"/>
      <c r="Q2716" s="29"/>
      <c r="U2716" s="17"/>
      <c r="V2716" s="2"/>
      <c r="Y2716" t="str">
        <f t="shared" si="181"/>
        <v/>
      </c>
      <c r="AA2716" t="str">
        <f t="shared" si="182"/>
        <v/>
      </c>
      <c r="AC2716" s="7"/>
      <c r="AD2716" t="s">
        <v>14893</v>
      </c>
      <c r="AE2716">
        <f t="shared" si="180"/>
        <v>0</v>
      </c>
      <c r="AG2716" s="2"/>
      <c r="AI2716" s="7"/>
    </row>
    <row r="2717" spans="1:35" ht="11" customHeight="1" outlineLevel="1" x14ac:dyDescent="0.25">
      <c r="A2717" t="s">
        <v>1237</v>
      </c>
      <c r="C2717" s="2" t="s">
        <v>12455</v>
      </c>
      <c r="D2717" s="2">
        <v>1720</v>
      </c>
      <c r="E2717" s="7">
        <v>2010</v>
      </c>
      <c r="F2717" s="5" t="s">
        <v>5296</v>
      </c>
      <c r="H2717" s="5" t="s">
        <v>5398</v>
      </c>
      <c r="I2717" s="6" t="s">
        <v>14893</v>
      </c>
      <c r="J2717" s="6" t="s">
        <v>8262</v>
      </c>
      <c r="K2717" s="17">
        <v>6</v>
      </c>
      <c r="L2717" s="17" t="s">
        <v>7732</v>
      </c>
      <c r="M2717" s="9"/>
      <c r="N2717" s="9"/>
      <c r="O2717" s="21"/>
      <c r="Q2717" s="29"/>
      <c r="U2717" s="17"/>
      <c r="V2717" s="2"/>
      <c r="Y2717" t="str">
        <f t="shared" si="181"/>
        <v/>
      </c>
      <c r="AA2717" t="str">
        <f t="shared" si="182"/>
        <v/>
      </c>
      <c r="AC2717" s="7"/>
      <c r="AD2717" t="s">
        <v>14893</v>
      </c>
      <c r="AE2717">
        <f t="shared" si="180"/>
        <v>0</v>
      </c>
      <c r="AG2717" s="2"/>
      <c r="AI2717" s="7"/>
    </row>
    <row r="2718" spans="1:35" ht="11" customHeight="1" outlineLevel="1" x14ac:dyDescent="0.25">
      <c r="A2718" t="s">
        <v>1237</v>
      </c>
      <c r="C2718" s="2" t="s">
        <v>12455</v>
      </c>
      <c r="D2718" s="2">
        <v>1721</v>
      </c>
      <c r="E2718" s="7">
        <v>2010</v>
      </c>
      <c r="F2718" s="5" t="s">
        <v>5296</v>
      </c>
      <c r="H2718" s="5" t="s">
        <v>5398</v>
      </c>
      <c r="I2718" s="6" t="s">
        <v>14893</v>
      </c>
      <c r="J2718" s="6" t="s">
        <v>8262</v>
      </c>
      <c r="K2718" s="17">
        <v>6</v>
      </c>
      <c r="L2718" s="17" t="s">
        <v>7732</v>
      </c>
      <c r="M2718" s="9"/>
      <c r="N2718" s="9"/>
      <c r="O2718" s="21"/>
      <c r="Q2718" s="29"/>
      <c r="U2718" s="17"/>
      <c r="V2718" s="2"/>
      <c r="Y2718" t="str">
        <f t="shared" si="181"/>
        <v/>
      </c>
      <c r="AA2718" t="str">
        <f t="shared" si="182"/>
        <v/>
      </c>
      <c r="AC2718" s="7"/>
      <c r="AD2718" t="s">
        <v>14893</v>
      </c>
      <c r="AE2718">
        <f t="shared" si="180"/>
        <v>0</v>
      </c>
      <c r="AG2718" s="2"/>
      <c r="AI2718" s="7"/>
    </row>
    <row r="2719" spans="1:35" ht="11" customHeight="1" outlineLevel="1" x14ac:dyDescent="0.25">
      <c r="A2719" t="s">
        <v>1237</v>
      </c>
      <c r="C2719" s="2" t="s">
        <v>12455</v>
      </c>
      <c r="D2719" s="2">
        <v>1722</v>
      </c>
      <c r="E2719" s="7">
        <v>2010</v>
      </c>
      <c r="F2719" s="5" t="s">
        <v>5296</v>
      </c>
      <c r="H2719" s="5" t="s">
        <v>5398</v>
      </c>
      <c r="I2719" s="6" t="s">
        <v>14893</v>
      </c>
      <c r="J2719" s="6" t="s">
        <v>8262</v>
      </c>
      <c r="K2719" s="17">
        <v>6</v>
      </c>
      <c r="L2719" s="17" t="s">
        <v>7732</v>
      </c>
      <c r="M2719" s="9"/>
      <c r="N2719" s="9"/>
      <c r="O2719" s="21"/>
      <c r="Q2719" s="29"/>
      <c r="U2719" s="17"/>
      <c r="V2719" s="2"/>
      <c r="Y2719" t="str">
        <f t="shared" si="181"/>
        <v/>
      </c>
      <c r="AA2719" t="str">
        <f t="shared" si="182"/>
        <v/>
      </c>
      <c r="AC2719" s="7"/>
      <c r="AD2719" t="s">
        <v>14893</v>
      </c>
      <c r="AE2719">
        <f t="shared" si="180"/>
        <v>0</v>
      </c>
      <c r="AG2719" s="2"/>
      <c r="AI2719" s="7"/>
    </row>
    <row r="2720" spans="1:35" ht="11" customHeight="1" outlineLevel="1" x14ac:dyDescent="0.25">
      <c r="A2720" t="s">
        <v>1237</v>
      </c>
      <c r="C2720" s="2" t="s">
        <v>12455</v>
      </c>
      <c r="D2720" s="2">
        <v>1723</v>
      </c>
      <c r="E2720" s="7">
        <v>2010</v>
      </c>
      <c r="F2720" s="8" t="s">
        <v>2982</v>
      </c>
      <c r="H2720" s="5" t="s">
        <v>5398</v>
      </c>
      <c r="I2720" s="6" t="s">
        <v>14893</v>
      </c>
      <c r="J2720" s="6" t="s">
        <v>8262</v>
      </c>
      <c r="K2720" s="17">
        <v>6</v>
      </c>
      <c r="L2720" s="17" t="s">
        <v>7732</v>
      </c>
      <c r="M2720" s="9"/>
      <c r="N2720" s="9"/>
      <c r="O2720" s="21"/>
      <c r="Q2720" s="29"/>
      <c r="U2720" s="17"/>
      <c r="V2720" s="2"/>
      <c r="Y2720" t="str">
        <f t="shared" si="181"/>
        <v/>
      </c>
      <c r="AA2720" t="str">
        <f t="shared" si="182"/>
        <v/>
      </c>
      <c r="AC2720" s="7"/>
      <c r="AD2720" t="s">
        <v>14893</v>
      </c>
      <c r="AE2720">
        <f t="shared" si="180"/>
        <v>0</v>
      </c>
      <c r="AG2720" s="2"/>
      <c r="AI2720" s="7"/>
    </row>
    <row r="2721" spans="1:35" ht="11" customHeight="1" outlineLevel="1" x14ac:dyDescent="0.25">
      <c r="A2721" t="s">
        <v>1237</v>
      </c>
      <c r="C2721" s="2" t="s">
        <v>12455</v>
      </c>
      <c r="D2721" s="2">
        <v>1724</v>
      </c>
      <c r="E2721" s="7">
        <v>2010</v>
      </c>
      <c r="F2721" s="8" t="s">
        <v>4647</v>
      </c>
      <c r="H2721" s="5" t="s">
        <v>5398</v>
      </c>
      <c r="I2721" s="6" t="s">
        <v>14893</v>
      </c>
      <c r="J2721" s="6" t="s">
        <v>8262</v>
      </c>
      <c r="K2721" s="17">
        <v>6</v>
      </c>
      <c r="L2721" s="17" t="s">
        <v>7732</v>
      </c>
      <c r="M2721" s="9"/>
      <c r="N2721" s="9"/>
      <c r="O2721" s="21"/>
      <c r="Q2721" s="29"/>
      <c r="U2721" s="17"/>
      <c r="V2721" s="2"/>
      <c r="Y2721" t="str">
        <f t="shared" si="181"/>
        <v/>
      </c>
      <c r="AA2721" t="str">
        <f t="shared" si="182"/>
        <v/>
      </c>
      <c r="AC2721" s="7"/>
      <c r="AD2721" t="s">
        <v>14893</v>
      </c>
      <c r="AE2721">
        <f t="shared" si="180"/>
        <v>0</v>
      </c>
      <c r="AG2721" s="2"/>
      <c r="AI2721" s="7"/>
    </row>
    <row r="2722" spans="1:35" ht="11" customHeight="1" outlineLevel="1" x14ac:dyDescent="0.25">
      <c r="A2722" t="s">
        <v>1237</v>
      </c>
      <c r="C2722" s="2" t="s">
        <v>12455</v>
      </c>
      <c r="D2722" s="2" t="s">
        <v>14891</v>
      </c>
      <c r="E2722" s="7">
        <v>2010</v>
      </c>
      <c r="F2722" s="5" t="s">
        <v>14892</v>
      </c>
      <c r="H2722" s="5" t="s">
        <v>5398</v>
      </c>
      <c r="I2722" s="6" t="s">
        <v>14893</v>
      </c>
      <c r="J2722" s="6" t="s">
        <v>8262</v>
      </c>
      <c r="K2722" s="17">
        <v>6</v>
      </c>
      <c r="L2722" s="17" t="s">
        <v>7732</v>
      </c>
      <c r="M2722" s="9"/>
      <c r="N2722" s="9"/>
      <c r="O2722" s="21"/>
      <c r="Q2722" s="29"/>
      <c r="U2722" s="17"/>
      <c r="V2722" s="2"/>
      <c r="Y2722" t="str">
        <f t="shared" si="181"/>
        <v/>
      </c>
      <c r="AA2722">
        <f t="shared" si="182"/>
        <v>1</v>
      </c>
      <c r="AC2722" s="7"/>
      <c r="AD2722" t="s">
        <v>14893</v>
      </c>
      <c r="AE2722">
        <f t="shared" si="180"/>
        <v>0</v>
      </c>
      <c r="AG2722" s="2"/>
      <c r="AI2722" s="7"/>
    </row>
    <row r="2723" spans="1:35" ht="11" customHeight="1" outlineLevel="1" x14ac:dyDescent="0.25">
      <c r="A2723" t="s">
        <v>1237</v>
      </c>
      <c r="C2723" s="2" t="s">
        <v>12455</v>
      </c>
      <c r="D2723" s="2">
        <v>1850</v>
      </c>
      <c r="E2723" s="7">
        <v>2013</v>
      </c>
      <c r="F2723" s="5" t="s">
        <v>1689</v>
      </c>
      <c r="H2723" s="5" t="s">
        <v>5398</v>
      </c>
      <c r="I2723" s="6" t="s">
        <v>14895</v>
      </c>
      <c r="J2723" s="6" t="s">
        <v>14894</v>
      </c>
      <c r="K2723" s="17">
        <v>6</v>
      </c>
      <c r="L2723" s="17" t="s">
        <v>7732</v>
      </c>
      <c r="M2723" s="9"/>
      <c r="N2723" s="9"/>
      <c r="O2723" s="21"/>
      <c r="Q2723" s="29"/>
      <c r="U2723" s="17"/>
      <c r="V2723" s="2"/>
      <c r="Y2723" t="str">
        <f t="shared" si="181"/>
        <v/>
      </c>
      <c r="AA2723" t="str">
        <f t="shared" si="182"/>
        <v/>
      </c>
      <c r="AC2723" s="7"/>
      <c r="AD2723" t="s">
        <v>14895</v>
      </c>
      <c r="AE2723">
        <f t="shared" si="180"/>
        <v>0</v>
      </c>
      <c r="AG2723" s="2"/>
      <c r="AI2723" s="7"/>
    </row>
    <row r="2724" spans="1:35" ht="11" customHeight="1" outlineLevel="1" x14ac:dyDescent="0.25">
      <c r="A2724" t="s">
        <v>1237</v>
      </c>
      <c r="C2724" s="2" t="s">
        <v>12455</v>
      </c>
      <c r="D2724" s="2">
        <v>1952</v>
      </c>
      <c r="E2724" s="7">
        <v>2014</v>
      </c>
      <c r="F2724" s="5" t="s">
        <v>3421</v>
      </c>
      <c r="H2724" s="5" t="s">
        <v>5398</v>
      </c>
      <c r="I2724" s="6" t="s">
        <v>14897</v>
      </c>
      <c r="J2724" s="6" t="s">
        <v>14896</v>
      </c>
      <c r="K2724" s="17">
        <v>5</v>
      </c>
      <c r="L2724" s="17" t="s">
        <v>7732</v>
      </c>
      <c r="M2724" s="9"/>
      <c r="N2724" s="9"/>
      <c r="O2724" s="21"/>
      <c r="Q2724" s="29"/>
      <c r="U2724" s="17"/>
      <c r="V2724" s="2"/>
      <c r="Y2724" t="str">
        <f t="shared" si="181"/>
        <v/>
      </c>
      <c r="AA2724" t="str">
        <f t="shared" si="182"/>
        <v/>
      </c>
      <c r="AC2724" s="7"/>
      <c r="AD2724" t="s">
        <v>14897</v>
      </c>
      <c r="AE2724">
        <f t="shared" si="180"/>
        <v>0</v>
      </c>
      <c r="AG2724" s="2"/>
      <c r="AI2724" s="7"/>
    </row>
    <row r="2725" spans="1:35" ht="11" customHeight="1" outlineLevel="1" x14ac:dyDescent="0.25">
      <c r="A2725" t="s">
        <v>1237</v>
      </c>
      <c r="C2725" s="2" t="s">
        <v>12455</v>
      </c>
      <c r="D2725" s="2">
        <v>1954</v>
      </c>
      <c r="E2725" s="7">
        <v>2014</v>
      </c>
      <c r="F2725" s="5" t="s">
        <v>3421</v>
      </c>
      <c r="H2725" s="5" t="s">
        <v>5398</v>
      </c>
      <c r="I2725" s="6" t="s">
        <v>5131</v>
      </c>
      <c r="J2725" s="6" t="s">
        <v>14896</v>
      </c>
      <c r="K2725" s="17">
        <v>6</v>
      </c>
      <c r="L2725" s="17" t="s">
        <v>7732</v>
      </c>
      <c r="M2725" s="9"/>
      <c r="N2725" s="9"/>
      <c r="O2725" s="21"/>
      <c r="Q2725" s="29"/>
      <c r="U2725" s="17"/>
      <c r="V2725" s="2"/>
      <c r="Y2725" t="str">
        <f t="shared" si="181"/>
        <v/>
      </c>
      <c r="AA2725" t="str">
        <f t="shared" si="182"/>
        <v/>
      </c>
      <c r="AC2725" s="7"/>
      <c r="AD2725" t="s">
        <v>5131</v>
      </c>
      <c r="AE2725">
        <f t="shared" si="180"/>
        <v>0</v>
      </c>
      <c r="AG2725" s="2"/>
      <c r="AI2725" s="7"/>
    </row>
    <row r="2726" spans="1:35" ht="11" customHeight="1" outlineLevel="1" x14ac:dyDescent="0.25">
      <c r="A2726" t="s">
        <v>1237</v>
      </c>
      <c r="C2726" s="2" t="s">
        <v>12455</v>
      </c>
      <c r="D2726" s="2" t="s">
        <v>14898</v>
      </c>
      <c r="E2726" s="7">
        <v>2014</v>
      </c>
      <c r="F2726" s="5" t="s">
        <v>14899</v>
      </c>
      <c r="H2726" s="5" t="s">
        <v>5398</v>
      </c>
      <c r="I2726" s="6" t="s">
        <v>5131</v>
      </c>
      <c r="J2726" s="6" t="s">
        <v>14896</v>
      </c>
      <c r="K2726" s="17">
        <v>6</v>
      </c>
      <c r="L2726" s="17" t="s">
        <v>7732</v>
      </c>
      <c r="M2726" s="9"/>
      <c r="N2726" s="9"/>
      <c r="O2726" s="21"/>
      <c r="Q2726" s="29"/>
      <c r="U2726" s="17"/>
      <c r="V2726" s="2"/>
      <c r="Y2726" t="str">
        <f t="shared" si="181"/>
        <v/>
      </c>
      <c r="AA2726">
        <f t="shared" si="182"/>
        <v>1</v>
      </c>
      <c r="AC2726" s="7"/>
      <c r="AD2726" t="s">
        <v>5131</v>
      </c>
      <c r="AE2726">
        <f t="shared" si="180"/>
        <v>0</v>
      </c>
      <c r="AG2726" s="2"/>
      <c r="AI2726" s="7"/>
    </row>
    <row r="2727" spans="1:35" ht="11" customHeight="1" outlineLevel="1" x14ac:dyDescent="0.25">
      <c r="A2727" t="s">
        <v>1237</v>
      </c>
      <c r="C2727" s="2" t="s">
        <v>12455</v>
      </c>
      <c r="D2727" s="2">
        <v>2039</v>
      </c>
      <c r="E2727" s="7">
        <v>2015</v>
      </c>
      <c r="F2727" s="8" t="s">
        <v>6311</v>
      </c>
      <c r="H2727" s="5" t="s">
        <v>5398</v>
      </c>
      <c r="I2727" s="6" t="s">
        <v>5073</v>
      </c>
      <c r="J2727" s="6" t="s">
        <v>14900</v>
      </c>
      <c r="K2727" s="17">
        <v>6</v>
      </c>
      <c r="L2727" s="17" t="s">
        <v>7732</v>
      </c>
      <c r="M2727" s="9"/>
      <c r="N2727" s="9"/>
      <c r="O2727" s="21"/>
      <c r="Q2727" s="29"/>
      <c r="U2727" s="17"/>
      <c r="V2727" s="2"/>
      <c r="Y2727" t="str">
        <f t="shared" si="181"/>
        <v/>
      </c>
      <c r="AA2727" t="str">
        <f t="shared" si="182"/>
        <v/>
      </c>
      <c r="AC2727" s="7"/>
      <c r="AD2727" t="s">
        <v>5073</v>
      </c>
      <c r="AE2727">
        <f t="shared" si="180"/>
        <v>0</v>
      </c>
      <c r="AG2727" s="2"/>
      <c r="AI2727" s="7"/>
    </row>
    <row r="2728" spans="1:35" ht="11" customHeight="1" outlineLevel="1" x14ac:dyDescent="0.25">
      <c r="A2728" t="s">
        <v>1237</v>
      </c>
      <c r="C2728" s="2" t="s">
        <v>12455</v>
      </c>
      <c r="D2728" s="2">
        <v>2084</v>
      </c>
      <c r="E2728" s="7">
        <v>2015</v>
      </c>
      <c r="F2728" s="5" t="s">
        <v>3421</v>
      </c>
      <c r="H2728" s="5" t="s">
        <v>5398</v>
      </c>
      <c r="I2728" s="6" t="s">
        <v>5073</v>
      </c>
      <c r="J2728" s="6" t="s">
        <v>14900</v>
      </c>
      <c r="K2728" s="17">
        <v>6</v>
      </c>
      <c r="L2728" s="17" t="s">
        <v>7732</v>
      </c>
      <c r="M2728" s="9"/>
      <c r="N2728" s="9"/>
      <c r="O2728" s="21"/>
      <c r="Q2728" s="29"/>
      <c r="U2728" s="17"/>
      <c r="V2728" s="2"/>
      <c r="Y2728" t="str">
        <f t="shared" si="181"/>
        <v/>
      </c>
      <c r="AA2728" t="str">
        <f t="shared" si="182"/>
        <v/>
      </c>
      <c r="AC2728" s="7"/>
      <c r="AD2728" t="s">
        <v>5073</v>
      </c>
      <c r="AE2728">
        <f t="shared" si="180"/>
        <v>0</v>
      </c>
      <c r="AG2728" s="2"/>
      <c r="AI2728" s="7"/>
    </row>
    <row r="2729" spans="1:35" ht="11" customHeight="1" outlineLevel="1" x14ac:dyDescent="0.25">
      <c r="A2729" t="s">
        <v>1237</v>
      </c>
      <c r="C2729" s="2" t="s">
        <v>12455</v>
      </c>
      <c r="D2729" s="2">
        <v>2089</v>
      </c>
      <c r="E2729" s="7">
        <v>2015</v>
      </c>
      <c r="F2729" s="5" t="s">
        <v>3421</v>
      </c>
      <c r="H2729" s="5" t="s">
        <v>5398</v>
      </c>
      <c r="I2729" s="6" t="s">
        <v>5073</v>
      </c>
      <c r="J2729" s="6" t="s">
        <v>14900</v>
      </c>
      <c r="K2729" s="17">
        <v>6</v>
      </c>
      <c r="L2729" s="17" t="s">
        <v>7732</v>
      </c>
      <c r="M2729" s="9"/>
      <c r="N2729" s="9"/>
      <c r="O2729" s="21"/>
      <c r="Q2729" s="29"/>
      <c r="U2729" s="17"/>
      <c r="V2729" s="2"/>
      <c r="Y2729" t="str">
        <f t="shared" si="181"/>
        <v/>
      </c>
      <c r="AA2729" t="str">
        <f t="shared" si="182"/>
        <v/>
      </c>
      <c r="AC2729" s="7"/>
      <c r="AD2729" t="s">
        <v>5073</v>
      </c>
      <c r="AE2729">
        <f t="shared" si="180"/>
        <v>0</v>
      </c>
      <c r="AG2729" s="2"/>
      <c r="AI2729" s="7"/>
    </row>
    <row r="2730" spans="1:35" ht="11" customHeight="1" outlineLevel="1" x14ac:dyDescent="0.25">
      <c r="A2730" t="s">
        <v>1237</v>
      </c>
      <c r="C2730" s="2" t="s">
        <v>12455</v>
      </c>
      <c r="D2730" s="2" t="s">
        <v>14901</v>
      </c>
      <c r="E2730" s="7">
        <v>2015</v>
      </c>
      <c r="F2730" s="5" t="s">
        <v>14902</v>
      </c>
      <c r="H2730" s="5" t="s">
        <v>5398</v>
      </c>
      <c r="I2730" s="6" t="s">
        <v>5073</v>
      </c>
      <c r="J2730" s="6" t="s">
        <v>14900</v>
      </c>
      <c r="K2730" s="17">
        <v>6</v>
      </c>
      <c r="L2730" s="17" t="s">
        <v>7732</v>
      </c>
      <c r="M2730" s="9"/>
      <c r="N2730" s="9"/>
      <c r="O2730" s="21"/>
      <c r="Q2730" s="29"/>
      <c r="U2730" s="17"/>
      <c r="V2730" s="2"/>
      <c r="Y2730" t="str">
        <f t="shared" si="181"/>
        <v/>
      </c>
      <c r="AA2730">
        <f t="shared" si="182"/>
        <v>1</v>
      </c>
      <c r="AC2730" s="7"/>
      <c r="AD2730" t="s">
        <v>5073</v>
      </c>
      <c r="AE2730">
        <f t="shared" ref="AE2730:AE2740" si="183">COUNTIF(I2730,"*Fuji*")</f>
        <v>0</v>
      </c>
      <c r="AG2730" s="2"/>
      <c r="AI2730" s="7"/>
    </row>
    <row r="2731" spans="1:35" ht="11" customHeight="1" outlineLevel="1" x14ac:dyDescent="0.25">
      <c r="A2731" t="s">
        <v>1237</v>
      </c>
      <c r="C2731" s="2" t="s">
        <v>12455</v>
      </c>
      <c r="D2731" s="2" t="s">
        <v>14903</v>
      </c>
      <c r="E2731" s="7">
        <v>2015</v>
      </c>
      <c r="F2731" s="5" t="s">
        <v>14905</v>
      </c>
      <c r="H2731" s="5" t="s">
        <v>5398</v>
      </c>
      <c r="I2731" s="6" t="s">
        <v>14906</v>
      </c>
      <c r="J2731" s="6" t="s">
        <v>14904</v>
      </c>
      <c r="K2731" s="17">
        <v>5</v>
      </c>
      <c r="L2731" s="17" t="s">
        <v>7732</v>
      </c>
      <c r="M2731" s="9"/>
      <c r="N2731" s="9"/>
      <c r="O2731" s="21"/>
      <c r="Q2731" s="29"/>
      <c r="U2731" s="17"/>
      <c r="V2731" s="2"/>
      <c r="Y2731" t="str">
        <f t="shared" si="181"/>
        <v/>
      </c>
      <c r="AA2731">
        <f t="shared" si="182"/>
        <v>1</v>
      </c>
      <c r="AC2731" s="7"/>
      <c r="AD2731" t="s">
        <v>14906</v>
      </c>
      <c r="AE2731">
        <f t="shared" si="183"/>
        <v>0</v>
      </c>
      <c r="AG2731" s="2"/>
      <c r="AI2731" s="7"/>
    </row>
    <row r="2732" spans="1:35" ht="11" customHeight="1" outlineLevel="1" x14ac:dyDescent="0.25">
      <c r="A2732" t="s">
        <v>1237</v>
      </c>
      <c r="C2732" s="2" t="s">
        <v>12455</v>
      </c>
      <c r="D2732" s="2">
        <v>2152</v>
      </c>
      <c r="E2732" s="7">
        <v>2017</v>
      </c>
      <c r="F2732" s="8" t="s">
        <v>6311</v>
      </c>
      <c r="H2732" s="5" t="s">
        <v>5398</v>
      </c>
      <c r="I2732" s="6" t="s">
        <v>14907</v>
      </c>
      <c r="J2732" s="6" t="s">
        <v>8800</v>
      </c>
      <c r="K2732" s="17">
        <v>5</v>
      </c>
      <c r="L2732" s="17" t="s">
        <v>7732</v>
      </c>
      <c r="M2732" s="9"/>
      <c r="N2732" s="9"/>
      <c r="O2732" s="21"/>
      <c r="Q2732" s="29"/>
      <c r="U2732" s="17"/>
      <c r="V2732" s="2"/>
      <c r="Y2732" t="str">
        <f t="shared" si="181"/>
        <v/>
      </c>
      <c r="AA2732" t="str">
        <f t="shared" si="182"/>
        <v/>
      </c>
      <c r="AC2732" s="7"/>
      <c r="AD2732" t="s">
        <v>14907</v>
      </c>
      <c r="AE2732">
        <f t="shared" si="183"/>
        <v>0</v>
      </c>
      <c r="AG2732" s="2"/>
      <c r="AI2732" s="7"/>
    </row>
    <row r="2733" spans="1:35" ht="11" customHeight="1" outlineLevel="1" x14ac:dyDescent="0.25">
      <c r="A2733" t="s">
        <v>1237</v>
      </c>
      <c r="C2733" s="2" t="s">
        <v>12455</v>
      </c>
      <c r="D2733" s="2" t="s">
        <v>14908</v>
      </c>
      <c r="E2733" s="7">
        <v>2017</v>
      </c>
      <c r="F2733" s="5" t="s">
        <v>14909</v>
      </c>
      <c r="H2733" s="5" t="s">
        <v>5398</v>
      </c>
      <c r="I2733" s="6" t="s">
        <v>14907</v>
      </c>
      <c r="J2733" s="6" t="s">
        <v>8800</v>
      </c>
      <c r="K2733" s="17">
        <v>5</v>
      </c>
      <c r="L2733" s="17" t="s">
        <v>7732</v>
      </c>
      <c r="M2733" s="9"/>
      <c r="N2733" s="9"/>
      <c r="O2733" s="21"/>
      <c r="Q2733" s="29"/>
      <c r="U2733" s="17"/>
      <c r="V2733" s="2"/>
      <c r="Y2733" t="str">
        <f t="shared" si="181"/>
        <v/>
      </c>
      <c r="AA2733">
        <f t="shared" si="182"/>
        <v>1</v>
      </c>
      <c r="AC2733" s="7"/>
      <c r="AD2733" t="s">
        <v>14907</v>
      </c>
      <c r="AE2733">
        <f t="shared" si="183"/>
        <v>0</v>
      </c>
      <c r="AG2733" s="2"/>
      <c r="AI2733" s="7"/>
    </row>
    <row r="2734" spans="1:35" ht="11" customHeight="1" outlineLevel="1" x14ac:dyDescent="0.25">
      <c r="A2734" t="s">
        <v>1237</v>
      </c>
      <c r="C2734" s="2" t="s">
        <v>12455</v>
      </c>
      <c r="D2734" s="2">
        <v>2247</v>
      </c>
      <c r="E2734" s="7">
        <v>2019</v>
      </c>
      <c r="F2734" s="8" t="s">
        <v>6311</v>
      </c>
      <c r="H2734" s="5" t="s">
        <v>5398</v>
      </c>
      <c r="I2734" s="6" t="s">
        <v>14912</v>
      </c>
      <c r="J2734" s="6" t="s">
        <v>14910</v>
      </c>
      <c r="K2734" s="17">
        <v>3</v>
      </c>
      <c r="L2734" s="17" t="s">
        <v>7732</v>
      </c>
      <c r="M2734" s="9"/>
      <c r="N2734" s="9"/>
      <c r="O2734" s="21"/>
      <c r="Q2734" s="29"/>
      <c r="U2734" s="17"/>
      <c r="V2734" s="2"/>
      <c r="Y2734" t="str">
        <f t="shared" si="181"/>
        <v/>
      </c>
      <c r="AA2734" t="str">
        <f t="shared" si="182"/>
        <v/>
      </c>
      <c r="AC2734" s="7"/>
      <c r="AD2734" t="s">
        <v>14912</v>
      </c>
      <c r="AE2734">
        <f t="shared" si="183"/>
        <v>0</v>
      </c>
      <c r="AG2734" s="2"/>
      <c r="AI2734" s="7"/>
    </row>
    <row r="2735" spans="1:35" ht="11" customHeight="1" outlineLevel="1" x14ac:dyDescent="0.25">
      <c r="A2735" t="s">
        <v>1237</v>
      </c>
      <c r="C2735" s="2" t="s">
        <v>12455</v>
      </c>
      <c r="D2735" s="2">
        <v>2248</v>
      </c>
      <c r="E2735" s="7">
        <v>2019</v>
      </c>
      <c r="F2735" s="8" t="s">
        <v>6311</v>
      </c>
      <c r="H2735" s="5" t="s">
        <v>5398</v>
      </c>
      <c r="I2735" s="6" t="s">
        <v>14913</v>
      </c>
      <c r="J2735" s="6" t="s">
        <v>14910</v>
      </c>
      <c r="K2735" s="17">
        <v>5</v>
      </c>
      <c r="L2735" s="17" t="s">
        <v>7732</v>
      </c>
      <c r="M2735" s="9"/>
      <c r="N2735" s="9"/>
      <c r="O2735" s="21"/>
      <c r="Q2735" s="29"/>
      <c r="U2735" s="17"/>
      <c r="V2735" s="2"/>
      <c r="Y2735" t="str">
        <f t="shared" si="181"/>
        <v/>
      </c>
      <c r="AA2735" t="str">
        <f t="shared" si="182"/>
        <v/>
      </c>
      <c r="AC2735" s="7"/>
      <c r="AD2735" t="s">
        <v>14913</v>
      </c>
      <c r="AE2735">
        <f t="shared" si="183"/>
        <v>0</v>
      </c>
      <c r="AG2735" s="2"/>
      <c r="AI2735" s="7"/>
    </row>
    <row r="2736" spans="1:35" ht="11" customHeight="1" outlineLevel="1" x14ac:dyDescent="0.25">
      <c r="A2736" t="s">
        <v>1237</v>
      </c>
      <c r="C2736" s="2" t="s">
        <v>12455</v>
      </c>
      <c r="D2736" s="2">
        <v>2249</v>
      </c>
      <c r="E2736" s="7">
        <v>2019</v>
      </c>
      <c r="F2736" s="8" t="s">
        <v>6311</v>
      </c>
      <c r="H2736" s="5" t="s">
        <v>5398</v>
      </c>
      <c r="I2736" s="6" t="s">
        <v>14914</v>
      </c>
      <c r="J2736" s="6" t="s">
        <v>14910</v>
      </c>
      <c r="K2736" s="17">
        <v>5</v>
      </c>
      <c r="L2736" s="17" t="s">
        <v>7732</v>
      </c>
      <c r="M2736" s="9"/>
      <c r="N2736" s="9"/>
      <c r="O2736" s="21"/>
      <c r="Q2736" s="29"/>
      <c r="U2736" s="17"/>
      <c r="V2736" s="2"/>
      <c r="Y2736" t="str">
        <f t="shared" si="181"/>
        <v/>
      </c>
      <c r="AA2736" t="str">
        <f t="shared" si="182"/>
        <v/>
      </c>
      <c r="AC2736" s="7"/>
      <c r="AD2736" t="s">
        <v>14914</v>
      </c>
      <c r="AE2736">
        <f t="shared" si="183"/>
        <v>0</v>
      </c>
      <c r="AG2736" s="2"/>
      <c r="AI2736" s="7"/>
    </row>
    <row r="2737" spans="1:49" ht="11" customHeight="1" outlineLevel="1" collapsed="1" x14ac:dyDescent="0.25">
      <c r="A2737" t="s">
        <v>1237</v>
      </c>
      <c r="C2737" s="2" t="s">
        <v>12455</v>
      </c>
      <c r="D2737" s="2">
        <v>2250</v>
      </c>
      <c r="E2737" s="7">
        <v>2019</v>
      </c>
      <c r="F2737" s="8" t="s">
        <v>6311</v>
      </c>
      <c r="H2737" s="5" t="s">
        <v>5398</v>
      </c>
      <c r="I2737" s="6" t="s">
        <v>14915</v>
      </c>
      <c r="J2737" s="6" t="s">
        <v>14910</v>
      </c>
      <c r="K2737" s="17">
        <v>5</v>
      </c>
      <c r="L2737" s="17" t="s">
        <v>7732</v>
      </c>
      <c r="M2737" s="9"/>
      <c r="N2737" s="9"/>
      <c r="O2737" s="21"/>
      <c r="Q2737" s="29"/>
      <c r="U2737" s="17"/>
      <c r="V2737" s="2"/>
      <c r="Y2737" t="str">
        <f t="shared" si="181"/>
        <v/>
      </c>
      <c r="AA2737" t="str">
        <f t="shared" si="182"/>
        <v/>
      </c>
      <c r="AC2737" s="7"/>
      <c r="AD2737" t="s">
        <v>14915</v>
      </c>
      <c r="AE2737">
        <f t="shared" si="183"/>
        <v>0</v>
      </c>
      <c r="AG2737" s="2"/>
      <c r="AI2737" s="7"/>
    </row>
    <row r="2738" spans="1:49" ht="11" customHeight="1" outlineLevel="1" x14ac:dyDescent="0.25">
      <c r="A2738" t="s">
        <v>1237</v>
      </c>
      <c r="C2738" s="2" t="s">
        <v>12455</v>
      </c>
      <c r="D2738" s="2">
        <v>2251</v>
      </c>
      <c r="E2738" s="7">
        <v>2019</v>
      </c>
      <c r="F2738" s="8" t="s">
        <v>6311</v>
      </c>
      <c r="H2738" s="5" t="s">
        <v>5398</v>
      </c>
      <c r="I2738" s="6" t="s">
        <v>9078</v>
      </c>
      <c r="J2738" s="6" t="s">
        <v>14910</v>
      </c>
      <c r="K2738" s="17">
        <v>4</v>
      </c>
      <c r="L2738" s="17" t="s">
        <v>7732</v>
      </c>
      <c r="M2738" s="9"/>
      <c r="N2738" s="9"/>
      <c r="O2738" s="21"/>
      <c r="Q2738" s="29"/>
      <c r="U2738" s="17"/>
      <c r="V2738" s="2"/>
      <c r="Y2738" t="str">
        <f t="shared" si="181"/>
        <v/>
      </c>
      <c r="AA2738" t="str">
        <f t="shared" si="182"/>
        <v/>
      </c>
      <c r="AC2738" s="7"/>
      <c r="AD2738" t="s">
        <v>9078</v>
      </c>
      <c r="AE2738">
        <f t="shared" si="183"/>
        <v>0</v>
      </c>
      <c r="AG2738" s="2"/>
      <c r="AI2738" s="7"/>
    </row>
    <row r="2739" spans="1:49" ht="11" customHeight="1" outlineLevel="1" x14ac:dyDescent="0.25">
      <c r="A2739" t="s">
        <v>1237</v>
      </c>
      <c r="C2739" s="2" t="s">
        <v>12455</v>
      </c>
      <c r="D2739" s="2">
        <v>2252</v>
      </c>
      <c r="E2739" s="7">
        <v>2019</v>
      </c>
      <c r="F2739" s="8" t="s">
        <v>6311</v>
      </c>
      <c r="H2739" s="5" t="s">
        <v>5398</v>
      </c>
      <c r="I2739" s="6" t="s">
        <v>14916</v>
      </c>
      <c r="J2739" s="6" t="s">
        <v>14910</v>
      </c>
      <c r="K2739" s="17">
        <v>5</v>
      </c>
      <c r="L2739" s="17" t="s">
        <v>7732</v>
      </c>
      <c r="M2739" s="9"/>
      <c r="N2739" s="9"/>
      <c r="O2739" s="21"/>
      <c r="Q2739" s="29"/>
      <c r="U2739" s="17"/>
      <c r="V2739" s="2"/>
      <c r="Y2739" t="str">
        <f t="shared" si="181"/>
        <v/>
      </c>
      <c r="AA2739" t="str">
        <f t="shared" si="182"/>
        <v/>
      </c>
      <c r="AC2739" s="7"/>
      <c r="AD2739" t="s">
        <v>14916</v>
      </c>
      <c r="AE2739">
        <f t="shared" si="183"/>
        <v>0</v>
      </c>
      <c r="AG2739" s="2"/>
      <c r="AI2739" s="7"/>
    </row>
    <row r="2740" spans="1:49" ht="11" customHeight="1" outlineLevel="1" x14ac:dyDescent="0.25">
      <c r="A2740" t="s">
        <v>1237</v>
      </c>
      <c r="C2740" s="2" t="s">
        <v>12455</v>
      </c>
      <c r="D2740" s="2" t="s">
        <v>14911</v>
      </c>
      <c r="E2740" s="7">
        <v>2019</v>
      </c>
      <c r="F2740" s="5" t="s">
        <v>14909</v>
      </c>
      <c r="H2740" s="5" t="s">
        <v>5398</v>
      </c>
      <c r="I2740" s="6" t="s">
        <v>14917</v>
      </c>
      <c r="J2740" s="6" t="s">
        <v>14910</v>
      </c>
      <c r="K2740" s="17">
        <v>3</v>
      </c>
      <c r="L2740" s="17" t="s">
        <v>7732</v>
      </c>
      <c r="M2740" s="9"/>
      <c r="N2740" s="9"/>
      <c r="O2740" s="21"/>
      <c r="Q2740" s="29"/>
      <c r="U2740" s="17"/>
      <c r="V2740" s="2"/>
      <c r="Y2740" t="str">
        <f t="shared" si="181"/>
        <v/>
      </c>
      <c r="AA2740">
        <f t="shared" si="182"/>
        <v>1</v>
      </c>
      <c r="AC2740" s="7"/>
      <c r="AD2740" t="s">
        <v>14917</v>
      </c>
      <c r="AE2740">
        <f t="shared" si="183"/>
        <v>0</v>
      </c>
      <c r="AG2740" s="2"/>
      <c r="AI2740" s="7"/>
    </row>
    <row r="2741" spans="1:49" ht="11" customHeight="1" x14ac:dyDescent="0.25">
      <c r="A2741" t="s">
        <v>16492</v>
      </c>
      <c r="B2741" t="s">
        <v>2289</v>
      </c>
      <c r="C2741" s="2" t="s">
        <v>12974</v>
      </c>
      <c r="E2741" s="7"/>
      <c r="F2741" s="5"/>
      <c r="H2741" s="5"/>
      <c r="I2741" s="6"/>
      <c r="J2741" s="6"/>
      <c r="K2741" s="17"/>
      <c r="L2741" s="17"/>
      <c r="M2741" s="9"/>
      <c r="N2741" s="9">
        <f>SUM(M2742:M2920)</f>
        <v>129.44999999999999</v>
      </c>
      <c r="O2741" s="21">
        <v>1981</v>
      </c>
      <c r="P2741">
        <f>COUNTIF(L2742:L2920,"*")</f>
        <v>179</v>
      </c>
      <c r="Q2741" s="29">
        <f>P2741/O2741</f>
        <v>9.0358404846037355E-2</v>
      </c>
      <c r="R2741">
        <f>COUNTIF(L2742:L2920,"Y")+COUNTIF(L2742:L2920,"S")</f>
        <v>101</v>
      </c>
      <c r="U2741" s="17" t="s">
        <v>7730</v>
      </c>
      <c r="V2741" s="2"/>
      <c r="W2741" t="s">
        <v>18563</v>
      </c>
      <c r="Y2741" t="str">
        <f t="shared" si="181"/>
        <v/>
      </c>
      <c r="AA2741" t="str">
        <f t="shared" si="182"/>
        <v/>
      </c>
      <c r="AC2741" s="7"/>
      <c r="AF2741">
        <f>COUNTIF(AE2742:AE2920,"1")</f>
        <v>2</v>
      </c>
      <c r="AG2741" s="2"/>
      <c r="AI2741" s="7"/>
      <c r="AJ2741">
        <f>COUNTIF($K2742:$K2920,"1")-COUNTIFS($K2742:$K2920,"1",$L2742:$L2920,"V")</f>
        <v>19</v>
      </c>
      <c r="AK2741">
        <f>COUNTIFS($K2742:$K2920,"1",$L2742:$L2920,"Y")+COUNTIFS($K2742:$K2920,"1",$L2742:$L2920,"s")</f>
        <v>15</v>
      </c>
      <c r="AL2741">
        <f>COUNTIF($K2742:$K2920,"2")-COUNTIFS($K2742:$K2920,"2",$L2742:$L2920,"V")</f>
        <v>1</v>
      </c>
      <c r="AM2741">
        <f>COUNTIFS($K2742:$K2920,"2",$L2742:$L2920,"Y")+COUNTIFS($K2742:$K2920,"2",$L2742:$L2920,"s")</f>
        <v>1</v>
      </c>
      <c r="AN2741">
        <f>COUNTIF($K2742:$K2920,"3")-COUNTIFS($K2742:$K2920,"3",$L2742:$L2920,"V")</f>
        <v>119</v>
      </c>
      <c r="AO2741">
        <f>COUNTIFS($K2742:$K2920,"3",$L2742:$L2920,"Y")+COUNTIFS($K2742:$K2920,"3",$L2742:$L2920,"s")</f>
        <v>72</v>
      </c>
      <c r="AP2741">
        <f>COUNTIF($K2742:$K2920,"4")-COUNTIFS($K2742:$K2920,"4",$L2742:$L2920,"V")</f>
        <v>1</v>
      </c>
      <c r="AQ2741">
        <f>COUNTIFS($K2742:$K2920,"4",$L2742:$L2920,"Y")+COUNTIFS($K2742:$K2920,"4",$L2742:$L2920,"s")</f>
        <v>0</v>
      </c>
      <c r="AR2741">
        <f>COUNTIF($K2742:$K2920,"5")-COUNTIFS($K2742:$K2920,"5",$L2742:$L2920,"V")</f>
        <v>13</v>
      </c>
      <c r="AS2741">
        <f>COUNTIFS($K2742:$K2920,"5",$L2742:$L2920,"Y")+COUNTIFS($K2742:$K2920,"5",$L2742:$L2920,"s")</f>
        <v>3</v>
      </c>
      <c r="AT2741">
        <f>COUNTIF($K2742:$K2920,"6")-COUNTIFS($K2742:$K2920,"6",$L2742:$L2920,"V")</f>
        <v>21</v>
      </c>
      <c r="AU2741">
        <f>COUNTIFS($K2742:$K2920,"6",$L2742:$L2920,"Y")+COUNTIFS($K2742:$K2920,"6",$L2742:$L2920,"s")</f>
        <v>10</v>
      </c>
      <c r="AV2741">
        <f>COUNTIF($K2742:$K2920,"7")-COUNTIFS($K2742:$K2920,"7",$L2742:$L2920,"V")</f>
        <v>0</v>
      </c>
      <c r="AW2741">
        <f>COUNTIFS($K2742:$K2920,"7",$L2742:$L2920,"Y")+COUNTIFS($K2742:$K2920,"7",$L2742:$L2920,"s")</f>
        <v>0</v>
      </c>
    </row>
    <row r="2742" spans="1:49" ht="11" customHeight="1" outlineLevel="1" x14ac:dyDescent="0.25">
      <c r="A2742" t="s">
        <v>5144</v>
      </c>
      <c r="C2742" s="2" t="s">
        <v>12974</v>
      </c>
      <c r="D2742" s="2">
        <v>1</v>
      </c>
      <c r="E2742" s="7">
        <v>1863</v>
      </c>
      <c r="F2742" s="5" t="s">
        <v>5145</v>
      </c>
      <c r="H2742" s="5" t="s">
        <v>1674</v>
      </c>
      <c r="I2742" s="6" t="s">
        <v>5146</v>
      </c>
      <c r="J2742" s="6" t="s">
        <v>16425</v>
      </c>
      <c r="K2742" s="17">
        <v>3</v>
      </c>
      <c r="L2742" s="17" t="s">
        <v>7730</v>
      </c>
      <c r="M2742" s="9">
        <v>0.45</v>
      </c>
      <c r="N2742" s="9"/>
      <c r="O2742" s="21"/>
      <c r="Q2742" s="29"/>
      <c r="U2742" s="17"/>
      <c r="V2742" s="2">
        <v>1</v>
      </c>
      <c r="Y2742" t="str">
        <f t="shared" si="181"/>
        <v/>
      </c>
      <c r="AA2742" t="str">
        <f t="shared" si="182"/>
        <v/>
      </c>
      <c r="AC2742" s="7"/>
      <c r="AD2742" t="s">
        <v>5146</v>
      </c>
      <c r="AE2742">
        <f t="shared" ref="AE2742:AE2773" si="184">COUNTIF(I2742,"*Fuji*")</f>
        <v>0</v>
      </c>
      <c r="AG2742" s="2"/>
      <c r="AH2742" t="s">
        <v>4684</v>
      </c>
      <c r="AI2742" s="7" t="s">
        <v>4922</v>
      </c>
    </row>
    <row r="2743" spans="1:49" ht="11" customHeight="1" outlineLevel="1" x14ac:dyDescent="0.25">
      <c r="A2743" t="s">
        <v>5144</v>
      </c>
      <c r="C2743" s="2" t="s">
        <v>12974</v>
      </c>
      <c r="D2743" s="2" t="s">
        <v>4685</v>
      </c>
      <c r="E2743" s="7">
        <v>1863</v>
      </c>
      <c r="F2743" s="5" t="s">
        <v>5145</v>
      </c>
      <c r="H2743" s="5" t="s">
        <v>6119</v>
      </c>
      <c r="I2743" s="6" t="s">
        <v>5146</v>
      </c>
      <c r="J2743" s="6" t="s">
        <v>16426</v>
      </c>
      <c r="K2743" s="17">
        <v>3</v>
      </c>
      <c r="L2743" s="17" t="s">
        <v>7730</v>
      </c>
      <c r="M2743" s="9">
        <v>0.45</v>
      </c>
      <c r="N2743" s="9"/>
      <c r="O2743" s="21"/>
      <c r="Q2743" s="29"/>
      <c r="U2743" s="17"/>
      <c r="V2743" s="2" t="s">
        <v>4685</v>
      </c>
      <c r="Y2743" t="str">
        <f t="shared" si="181"/>
        <v/>
      </c>
      <c r="AA2743" t="str">
        <f t="shared" si="182"/>
        <v/>
      </c>
      <c r="AC2743" s="7"/>
      <c r="AD2743" t="s">
        <v>5146</v>
      </c>
      <c r="AE2743">
        <f t="shared" si="184"/>
        <v>0</v>
      </c>
      <c r="AG2743" s="2"/>
      <c r="AH2743" t="s">
        <v>4684</v>
      </c>
      <c r="AI2743" s="7" t="s">
        <v>4922</v>
      </c>
    </row>
    <row r="2744" spans="1:49" ht="11" customHeight="1" outlineLevel="1" x14ac:dyDescent="0.25">
      <c r="A2744" t="s">
        <v>5144</v>
      </c>
      <c r="C2744" s="2" t="s">
        <v>12974</v>
      </c>
      <c r="D2744" s="2" t="s">
        <v>3967</v>
      </c>
      <c r="E2744" s="7">
        <v>1863</v>
      </c>
      <c r="F2744" s="5" t="s">
        <v>1125</v>
      </c>
      <c r="H2744" s="5" t="s">
        <v>6119</v>
      </c>
      <c r="I2744" s="6" t="s">
        <v>5146</v>
      </c>
      <c r="J2744" s="6" t="s">
        <v>16427</v>
      </c>
      <c r="K2744" s="17">
        <v>3</v>
      </c>
      <c r="L2744" s="17" t="s">
        <v>20075</v>
      </c>
      <c r="M2744" s="9"/>
      <c r="N2744" s="9"/>
      <c r="O2744" s="21"/>
      <c r="Q2744" s="29"/>
      <c r="U2744" s="17"/>
      <c r="V2744" s="2" t="s">
        <v>3967</v>
      </c>
      <c r="X2744" t="s">
        <v>7732</v>
      </c>
      <c r="Y2744" t="str">
        <f t="shared" si="181"/>
        <v/>
      </c>
      <c r="AA2744" t="str">
        <f t="shared" si="182"/>
        <v/>
      </c>
      <c r="AC2744" s="7"/>
      <c r="AD2744" t="s">
        <v>5146</v>
      </c>
      <c r="AE2744">
        <f t="shared" si="184"/>
        <v>0</v>
      </c>
      <c r="AG2744" s="2"/>
      <c r="AH2744" t="s">
        <v>4684</v>
      </c>
      <c r="AI2744" s="7" t="s">
        <v>5041</v>
      </c>
    </row>
    <row r="2745" spans="1:49" ht="11" customHeight="1" outlineLevel="1" x14ac:dyDescent="0.25">
      <c r="A2745" t="s">
        <v>5144</v>
      </c>
      <c r="C2745" s="2" t="s">
        <v>12974</v>
      </c>
      <c r="D2745" s="2">
        <v>2</v>
      </c>
      <c r="E2745" s="7">
        <v>1863</v>
      </c>
      <c r="F2745" s="5" t="s">
        <v>4686</v>
      </c>
      <c r="H2745" s="5" t="s">
        <v>4687</v>
      </c>
      <c r="I2745" s="6" t="s">
        <v>5146</v>
      </c>
      <c r="J2745" s="6" t="s">
        <v>16428</v>
      </c>
      <c r="K2745" s="17">
        <v>3</v>
      </c>
      <c r="L2745" s="17" t="s">
        <v>7730</v>
      </c>
      <c r="M2745" s="9">
        <v>0.45</v>
      </c>
      <c r="N2745" s="9"/>
      <c r="O2745" s="21"/>
      <c r="Q2745" s="29"/>
      <c r="U2745" s="17"/>
      <c r="V2745" s="2">
        <v>2</v>
      </c>
      <c r="Y2745" t="str">
        <f t="shared" si="181"/>
        <v/>
      </c>
      <c r="AA2745" t="str">
        <f t="shared" si="182"/>
        <v/>
      </c>
      <c r="AC2745" s="7"/>
      <c r="AD2745" t="s">
        <v>5146</v>
      </c>
      <c r="AE2745">
        <f t="shared" si="184"/>
        <v>0</v>
      </c>
      <c r="AG2745" s="2"/>
      <c r="AH2745" t="s">
        <v>4684</v>
      </c>
      <c r="AI2745" s="7" t="s">
        <v>4922</v>
      </c>
    </row>
    <row r="2746" spans="1:49" ht="11" customHeight="1" outlineLevel="1" x14ac:dyDescent="0.25">
      <c r="A2746" t="s">
        <v>5144</v>
      </c>
      <c r="C2746" s="2" t="s">
        <v>12974</v>
      </c>
      <c r="D2746" s="2">
        <v>3</v>
      </c>
      <c r="E2746" s="7">
        <v>1863</v>
      </c>
      <c r="F2746" s="5" t="s">
        <v>4688</v>
      </c>
      <c r="H2746" s="5" t="s">
        <v>6501</v>
      </c>
      <c r="I2746" s="6" t="s">
        <v>5146</v>
      </c>
      <c r="J2746" s="6" t="s">
        <v>16429</v>
      </c>
      <c r="K2746" s="17">
        <v>3</v>
      </c>
      <c r="L2746" s="17" t="s">
        <v>7730</v>
      </c>
      <c r="M2746" s="9">
        <v>5.5</v>
      </c>
      <c r="N2746" s="9"/>
      <c r="O2746" s="21"/>
      <c r="Q2746" s="29"/>
      <c r="U2746" s="17"/>
      <c r="V2746" s="2">
        <v>3</v>
      </c>
      <c r="Y2746" t="str">
        <f t="shared" si="181"/>
        <v/>
      </c>
      <c r="AA2746" t="str">
        <f t="shared" si="182"/>
        <v/>
      </c>
      <c r="AC2746" s="7"/>
      <c r="AD2746" t="s">
        <v>5146</v>
      </c>
      <c r="AE2746">
        <f t="shared" si="184"/>
        <v>0</v>
      </c>
      <c r="AG2746" s="2"/>
      <c r="AH2746" t="s">
        <v>4684</v>
      </c>
      <c r="AI2746" s="7" t="s">
        <v>4620</v>
      </c>
    </row>
    <row r="2747" spans="1:49" ht="11" customHeight="1" outlineLevel="1" collapsed="1" x14ac:dyDescent="0.25">
      <c r="A2747" t="s">
        <v>5144</v>
      </c>
      <c r="C2747" s="2" t="s">
        <v>12974</v>
      </c>
      <c r="D2747" s="2">
        <v>4</v>
      </c>
      <c r="E2747" s="7">
        <v>1863</v>
      </c>
      <c r="F2747" s="5" t="s">
        <v>1099</v>
      </c>
      <c r="H2747" s="5" t="s">
        <v>5037</v>
      </c>
      <c r="I2747" s="6" t="s">
        <v>5146</v>
      </c>
      <c r="J2747" s="6" t="s">
        <v>16430</v>
      </c>
      <c r="K2747" s="17">
        <v>3</v>
      </c>
      <c r="L2747" s="17" t="s">
        <v>7732</v>
      </c>
      <c r="M2747" s="9"/>
      <c r="N2747" s="9"/>
      <c r="O2747" s="21"/>
      <c r="Q2747" s="29"/>
      <c r="U2747" s="17"/>
      <c r="V2747" s="2">
        <v>4</v>
      </c>
      <c r="Y2747" t="str">
        <f t="shared" si="181"/>
        <v/>
      </c>
      <c r="AA2747" t="str">
        <f t="shared" si="182"/>
        <v/>
      </c>
      <c r="AC2747" s="7"/>
      <c r="AD2747" t="s">
        <v>5146</v>
      </c>
      <c r="AE2747">
        <f t="shared" si="184"/>
        <v>0</v>
      </c>
      <c r="AG2747" s="2"/>
      <c r="AH2747" t="s">
        <v>4684</v>
      </c>
      <c r="AI2747" s="7" t="s">
        <v>4620</v>
      </c>
    </row>
    <row r="2748" spans="1:49" ht="11" customHeight="1" outlineLevel="1" x14ac:dyDescent="0.25">
      <c r="A2748" t="s">
        <v>5144</v>
      </c>
      <c r="C2748" s="2" t="s">
        <v>12974</v>
      </c>
      <c r="D2748" s="2">
        <v>5</v>
      </c>
      <c r="E2748" s="7">
        <v>1881</v>
      </c>
      <c r="F2748" s="5" t="s">
        <v>3454</v>
      </c>
      <c r="H2748" s="5" t="s">
        <v>6119</v>
      </c>
      <c r="I2748" s="6" t="s">
        <v>5146</v>
      </c>
      <c r="J2748" s="6" t="s">
        <v>16431</v>
      </c>
      <c r="K2748" s="17">
        <v>3</v>
      </c>
      <c r="L2748" s="17" t="s">
        <v>7730</v>
      </c>
      <c r="M2748" s="9">
        <v>3</v>
      </c>
      <c r="N2748" s="9"/>
      <c r="O2748" s="21"/>
      <c r="Q2748" s="29"/>
      <c r="U2748" s="17"/>
      <c r="V2748" s="2" t="s">
        <v>4690</v>
      </c>
      <c r="Y2748" t="str">
        <f t="shared" si="181"/>
        <v/>
      </c>
      <c r="AA2748" t="str">
        <f t="shared" si="182"/>
        <v/>
      </c>
      <c r="AC2748" s="7"/>
      <c r="AD2748" t="s">
        <v>5146</v>
      </c>
      <c r="AE2748">
        <f t="shared" si="184"/>
        <v>0</v>
      </c>
      <c r="AG2748" s="2"/>
      <c r="AH2748" t="s">
        <v>4684</v>
      </c>
      <c r="AI2748" s="7" t="s">
        <v>4620</v>
      </c>
    </row>
    <row r="2749" spans="1:49" ht="11" customHeight="1" outlineLevel="1" x14ac:dyDescent="0.25">
      <c r="A2749" t="s">
        <v>5144</v>
      </c>
      <c r="C2749" s="2" t="s">
        <v>12974</v>
      </c>
      <c r="D2749" s="2">
        <v>6</v>
      </c>
      <c r="E2749" s="7">
        <v>1881</v>
      </c>
      <c r="F2749" s="5" t="s">
        <v>4524</v>
      </c>
      <c r="H2749" s="5" t="s">
        <v>6119</v>
      </c>
      <c r="I2749" s="6" t="s">
        <v>5146</v>
      </c>
      <c r="J2749" s="6" t="s">
        <v>16431</v>
      </c>
      <c r="K2749" s="17">
        <v>3</v>
      </c>
      <c r="L2749" s="17" t="s">
        <v>7730</v>
      </c>
      <c r="M2749" s="9">
        <v>0.6</v>
      </c>
      <c r="N2749" s="9"/>
      <c r="O2749" s="21"/>
      <c r="Q2749" s="29"/>
      <c r="U2749" s="17"/>
      <c r="V2749" s="2">
        <v>9</v>
      </c>
      <c r="Y2749" t="str">
        <f t="shared" si="181"/>
        <v/>
      </c>
      <c r="AA2749" t="str">
        <f t="shared" si="182"/>
        <v/>
      </c>
      <c r="AC2749" s="7"/>
      <c r="AD2749" t="s">
        <v>5146</v>
      </c>
      <c r="AE2749">
        <f t="shared" si="184"/>
        <v>0</v>
      </c>
      <c r="AG2749" s="2"/>
      <c r="AH2749" t="s">
        <v>4684</v>
      </c>
      <c r="AI2749" s="7" t="s">
        <v>4922</v>
      </c>
    </row>
    <row r="2750" spans="1:49" ht="11" customHeight="1" outlineLevel="1" x14ac:dyDescent="0.25">
      <c r="A2750" t="s">
        <v>5144</v>
      </c>
      <c r="C2750" s="2" t="s">
        <v>12974</v>
      </c>
      <c r="D2750" s="2" t="s">
        <v>6346</v>
      </c>
      <c r="E2750" s="7">
        <v>1881</v>
      </c>
      <c r="F2750" s="5" t="s">
        <v>4525</v>
      </c>
      <c r="H2750" s="5" t="s">
        <v>1674</v>
      </c>
      <c r="I2750" s="6" t="s">
        <v>5146</v>
      </c>
      <c r="J2750" s="6" t="s">
        <v>16431</v>
      </c>
      <c r="K2750" s="17">
        <v>3</v>
      </c>
      <c r="L2750" s="17" t="s">
        <v>7730</v>
      </c>
      <c r="M2750" s="9">
        <v>3.95</v>
      </c>
      <c r="N2750" s="9"/>
      <c r="O2750" s="21"/>
      <c r="Q2750" s="29"/>
      <c r="U2750" s="17"/>
      <c r="V2750" s="2" t="s">
        <v>4691</v>
      </c>
      <c r="X2750" t="s">
        <v>7732</v>
      </c>
      <c r="Y2750" t="str">
        <f t="shared" si="181"/>
        <v/>
      </c>
      <c r="AA2750" t="str">
        <f t="shared" si="182"/>
        <v/>
      </c>
      <c r="AC2750" s="7"/>
      <c r="AD2750" t="s">
        <v>5146</v>
      </c>
      <c r="AE2750">
        <f t="shared" si="184"/>
        <v>0</v>
      </c>
      <c r="AG2750" s="2"/>
      <c r="AH2750" t="s">
        <v>4684</v>
      </c>
      <c r="AI2750" s="7" t="s">
        <v>4922</v>
      </c>
    </row>
    <row r="2751" spans="1:49" ht="11" customHeight="1" outlineLevel="1" x14ac:dyDescent="0.25">
      <c r="A2751" t="s">
        <v>5144</v>
      </c>
      <c r="C2751" s="2" t="s">
        <v>12974</v>
      </c>
      <c r="D2751" s="2">
        <v>7</v>
      </c>
      <c r="E2751" s="7">
        <v>1881</v>
      </c>
      <c r="F2751" s="5" t="s">
        <v>4692</v>
      </c>
      <c r="H2751" s="5" t="s">
        <v>1674</v>
      </c>
      <c r="I2751" s="6" t="s">
        <v>5146</v>
      </c>
      <c r="J2751" s="6" t="s">
        <v>16431</v>
      </c>
      <c r="K2751" s="17">
        <v>3</v>
      </c>
      <c r="L2751" s="17" t="s">
        <v>7730</v>
      </c>
      <c r="M2751" s="9">
        <v>7.9</v>
      </c>
      <c r="N2751" s="9"/>
      <c r="O2751" s="21"/>
      <c r="Q2751" s="29"/>
      <c r="U2751" s="17"/>
      <c r="V2751" s="2">
        <v>12</v>
      </c>
      <c r="Y2751" t="str">
        <f t="shared" si="181"/>
        <v/>
      </c>
      <c r="AA2751" t="str">
        <f t="shared" si="182"/>
        <v/>
      </c>
      <c r="AC2751" s="7"/>
      <c r="AD2751" t="s">
        <v>5146</v>
      </c>
      <c r="AE2751">
        <f t="shared" si="184"/>
        <v>0</v>
      </c>
      <c r="AG2751" s="2"/>
      <c r="AH2751" t="s">
        <v>4684</v>
      </c>
      <c r="AI2751" s="7" t="s">
        <v>4922</v>
      </c>
    </row>
    <row r="2752" spans="1:49" ht="11" customHeight="1" outlineLevel="1" x14ac:dyDescent="0.25">
      <c r="A2752" t="s">
        <v>5144</v>
      </c>
      <c r="C2752" s="2" t="s">
        <v>12974</v>
      </c>
      <c r="D2752" s="2" t="s">
        <v>5966</v>
      </c>
      <c r="E2752" s="7">
        <v>1882</v>
      </c>
      <c r="F2752" s="5" t="s">
        <v>3453</v>
      </c>
      <c r="H2752" s="5" t="s">
        <v>1674</v>
      </c>
      <c r="I2752" s="6" t="s">
        <v>5146</v>
      </c>
      <c r="J2752" s="6" t="s">
        <v>16431</v>
      </c>
      <c r="K2752" s="17">
        <v>3</v>
      </c>
      <c r="L2752" s="17" t="s">
        <v>7730</v>
      </c>
      <c r="M2752" s="9">
        <v>3</v>
      </c>
      <c r="N2752" s="9"/>
      <c r="O2752" s="21"/>
      <c r="Q2752" s="29"/>
      <c r="U2752" s="17"/>
      <c r="V2752" s="2">
        <v>7</v>
      </c>
      <c r="Y2752" t="str">
        <f t="shared" si="181"/>
        <v/>
      </c>
      <c r="AA2752" t="str">
        <f t="shared" si="182"/>
        <v/>
      </c>
      <c r="AC2752" s="7"/>
      <c r="AD2752" t="s">
        <v>5146</v>
      </c>
      <c r="AE2752">
        <f t="shared" si="184"/>
        <v>0</v>
      </c>
      <c r="AG2752" s="2"/>
      <c r="AH2752" t="s">
        <v>4684</v>
      </c>
      <c r="AI2752" s="7" t="s">
        <v>4922</v>
      </c>
    </row>
    <row r="2753" spans="1:35" ht="11" customHeight="1" outlineLevel="1" x14ac:dyDescent="0.25">
      <c r="A2753" t="s">
        <v>5144</v>
      </c>
      <c r="C2753" s="2" t="s">
        <v>12974</v>
      </c>
      <c r="D2753" s="2" t="s">
        <v>11124</v>
      </c>
      <c r="E2753" s="7">
        <v>1882</v>
      </c>
      <c r="F2753" s="5" t="s">
        <v>4689</v>
      </c>
      <c r="H2753" s="5" t="s">
        <v>6119</v>
      </c>
      <c r="I2753" s="6" t="s">
        <v>5146</v>
      </c>
      <c r="J2753" s="6" t="s">
        <v>16431</v>
      </c>
      <c r="K2753" s="17">
        <v>3</v>
      </c>
      <c r="L2753" s="17" t="s">
        <v>20076</v>
      </c>
      <c r="M2753" s="9"/>
      <c r="N2753" s="9"/>
      <c r="O2753" s="21"/>
      <c r="Q2753" s="29"/>
      <c r="U2753" s="17"/>
      <c r="V2753" s="2">
        <v>8</v>
      </c>
      <c r="X2753" t="s">
        <v>7732</v>
      </c>
      <c r="Y2753" t="str">
        <f t="shared" si="181"/>
        <v/>
      </c>
      <c r="AA2753" t="str">
        <f t="shared" si="182"/>
        <v/>
      </c>
      <c r="AC2753" s="7"/>
      <c r="AD2753" t="s">
        <v>5146</v>
      </c>
      <c r="AE2753">
        <f t="shared" si="184"/>
        <v>0</v>
      </c>
      <c r="AG2753" s="2"/>
      <c r="AH2753" t="s">
        <v>4684</v>
      </c>
      <c r="AI2753" s="7" t="s">
        <v>4620</v>
      </c>
    </row>
    <row r="2754" spans="1:35" ht="11" customHeight="1" outlineLevel="1" x14ac:dyDescent="0.25">
      <c r="A2754" t="s">
        <v>5144</v>
      </c>
      <c r="C2754" s="2" t="s">
        <v>12974</v>
      </c>
      <c r="D2754" s="2">
        <v>8</v>
      </c>
      <c r="E2754" s="7">
        <v>1882</v>
      </c>
      <c r="F2754" s="5" t="s">
        <v>4692</v>
      </c>
      <c r="H2754" s="5" t="s">
        <v>1674</v>
      </c>
      <c r="I2754" s="6" t="s">
        <v>5146</v>
      </c>
      <c r="J2754" s="6" t="s">
        <v>16432</v>
      </c>
      <c r="K2754" s="17">
        <v>3</v>
      </c>
      <c r="L2754" s="17" t="s">
        <v>7730</v>
      </c>
      <c r="M2754" s="9">
        <v>5.5</v>
      </c>
      <c r="N2754" s="9"/>
      <c r="O2754" s="21"/>
      <c r="Q2754" s="29"/>
      <c r="U2754" s="17"/>
      <c r="V2754" s="2">
        <v>13</v>
      </c>
      <c r="Y2754" t="str">
        <f t="shared" si="181"/>
        <v/>
      </c>
      <c r="AA2754" t="str">
        <f t="shared" si="182"/>
        <v/>
      </c>
      <c r="AC2754" s="7"/>
      <c r="AD2754" t="s">
        <v>5146</v>
      </c>
      <c r="AE2754">
        <f t="shared" si="184"/>
        <v>0</v>
      </c>
      <c r="AG2754" s="2"/>
      <c r="AH2754" t="s">
        <v>4684</v>
      </c>
      <c r="AI2754" s="7" t="s">
        <v>4620</v>
      </c>
    </row>
    <row r="2755" spans="1:35" ht="11" customHeight="1" outlineLevel="1" x14ac:dyDescent="0.25">
      <c r="A2755" t="s">
        <v>5144</v>
      </c>
      <c r="C2755" s="2" t="s">
        <v>12974</v>
      </c>
      <c r="D2755" s="2">
        <v>9</v>
      </c>
      <c r="E2755" s="7">
        <v>1882</v>
      </c>
      <c r="F2755" s="5" t="s">
        <v>4693</v>
      </c>
      <c r="H2755" s="5" t="s">
        <v>4687</v>
      </c>
      <c r="I2755" s="6" t="s">
        <v>5146</v>
      </c>
      <c r="J2755" s="6" t="s">
        <v>16432</v>
      </c>
      <c r="K2755" s="17">
        <v>3</v>
      </c>
      <c r="L2755" s="17" t="s">
        <v>7730</v>
      </c>
      <c r="M2755" s="9">
        <v>6</v>
      </c>
      <c r="N2755" s="9"/>
      <c r="O2755" s="21"/>
      <c r="Q2755" s="29"/>
      <c r="U2755" s="17"/>
      <c r="V2755" s="2">
        <v>14</v>
      </c>
      <c r="Y2755" t="str">
        <f t="shared" si="181"/>
        <v/>
      </c>
      <c r="AA2755" t="str">
        <f t="shared" si="182"/>
        <v/>
      </c>
      <c r="AC2755" s="7"/>
      <c r="AD2755" t="s">
        <v>5146</v>
      </c>
      <c r="AE2755">
        <f t="shared" si="184"/>
        <v>0</v>
      </c>
      <c r="AG2755" s="2"/>
      <c r="AH2755" t="s">
        <v>4684</v>
      </c>
      <c r="AI2755" s="7" t="s">
        <v>4620</v>
      </c>
    </row>
    <row r="2756" spans="1:35" ht="11" customHeight="1" outlineLevel="1" x14ac:dyDescent="0.25">
      <c r="A2756" t="s">
        <v>5144</v>
      </c>
      <c r="C2756" s="2" t="s">
        <v>12974</v>
      </c>
      <c r="D2756" s="2">
        <v>10</v>
      </c>
      <c r="E2756" s="7">
        <v>1882</v>
      </c>
      <c r="F2756" s="5" t="s">
        <v>6811</v>
      </c>
      <c r="H2756" s="5" t="s">
        <v>6501</v>
      </c>
      <c r="I2756" s="6" t="s">
        <v>5146</v>
      </c>
      <c r="J2756" s="6" t="s">
        <v>16432</v>
      </c>
      <c r="K2756" s="17">
        <v>3</v>
      </c>
      <c r="L2756" s="17" t="s">
        <v>7732</v>
      </c>
      <c r="M2756" s="9"/>
      <c r="N2756" s="9"/>
      <c r="O2756" s="21"/>
      <c r="Q2756" s="29"/>
      <c r="U2756" s="17"/>
      <c r="V2756" s="2">
        <v>15</v>
      </c>
      <c r="Y2756" t="str">
        <f t="shared" si="181"/>
        <v/>
      </c>
      <c r="AA2756" t="str">
        <f t="shared" si="182"/>
        <v/>
      </c>
      <c r="AC2756" s="7"/>
      <c r="AD2756" t="s">
        <v>5146</v>
      </c>
      <c r="AE2756">
        <f t="shared" si="184"/>
        <v>0</v>
      </c>
      <c r="AG2756" s="2"/>
      <c r="AH2756" t="s">
        <v>4684</v>
      </c>
      <c r="AI2756" s="7" t="s">
        <v>4523</v>
      </c>
    </row>
    <row r="2757" spans="1:35" ht="11" customHeight="1" outlineLevel="1" x14ac:dyDescent="0.25">
      <c r="A2757" t="s">
        <v>5144</v>
      </c>
      <c r="C2757" s="2" t="s">
        <v>12974</v>
      </c>
      <c r="D2757" s="2">
        <v>31</v>
      </c>
      <c r="E2757" s="7">
        <v>1892</v>
      </c>
      <c r="F2757" s="5" t="s">
        <v>6383</v>
      </c>
      <c r="H2757" s="5" t="s">
        <v>6812</v>
      </c>
      <c r="I2757" s="6" t="s">
        <v>6813</v>
      </c>
      <c r="J2757" s="6" t="s">
        <v>10701</v>
      </c>
      <c r="K2757" s="17">
        <v>3</v>
      </c>
      <c r="L2757" s="17" t="s">
        <v>7730</v>
      </c>
      <c r="M2757" s="9">
        <v>0.8</v>
      </c>
      <c r="N2757" s="9"/>
      <c r="O2757" s="21"/>
      <c r="Q2757" s="29"/>
      <c r="U2757" s="17"/>
      <c r="V2757" s="2">
        <v>35</v>
      </c>
      <c r="Y2757" t="str">
        <f t="shared" si="181"/>
        <v/>
      </c>
      <c r="AA2757" t="str">
        <f t="shared" si="182"/>
        <v/>
      </c>
      <c r="AC2757" s="7"/>
      <c r="AD2757" t="s">
        <v>6813</v>
      </c>
      <c r="AE2757">
        <f t="shared" si="184"/>
        <v>0</v>
      </c>
      <c r="AG2757" s="2"/>
      <c r="AH2757" t="s">
        <v>4684</v>
      </c>
      <c r="AI2757" s="7" t="s">
        <v>4610</v>
      </c>
    </row>
    <row r="2758" spans="1:35" ht="11" customHeight="1" outlineLevel="1" x14ac:dyDescent="0.25">
      <c r="A2758" t="s">
        <v>5144</v>
      </c>
      <c r="C2758" s="2" t="s">
        <v>12974</v>
      </c>
      <c r="D2758" s="2">
        <v>32</v>
      </c>
      <c r="E2758" s="7">
        <v>1892</v>
      </c>
      <c r="F2758" s="5" t="s">
        <v>4732</v>
      </c>
      <c r="H2758" s="5" t="s">
        <v>3832</v>
      </c>
      <c r="I2758" s="6" t="s">
        <v>6813</v>
      </c>
      <c r="J2758" s="6" t="s">
        <v>10701</v>
      </c>
      <c r="K2758" s="17">
        <v>3</v>
      </c>
      <c r="L2758" s="17" t="s">
        <v>7730</v>
      </c>
      <c r="M2758" s="9">
        <v>0.4</v>
      </c>
      <c r="N2758" s="9"/>
      <c r="O2758" s="21"/>
      <c r="Q2758" s="29"/>
      <c r="U2758" s="17"/>
      <c r="V2758" s="2">
        <v>36</v>
      </c>
      <c r="Y2758" t="str">
        <f t="shared" si="181"/>
        <v/>
      </c>
      <c r="AA2758" t="str">
        <f t="shared" si="182"/>
        <v/>
      </c>
      <c r="AC2758" s="7"/>
      <c r="AD2758" t="s">
        <v>6813</v>
      </c>
      <c r="AE2758">
        <f t="shared" si="184"/>
        <v>0</v>
      </c>
      <c r="AG2758" s="2"/>
      <c r="AH2758" t="s">
        <v>4684</v>
      </c>
      <c r="AI2758" s="7" t="s">
        <v>4610</v>
      </c>
    </row>
    <row r="2759" spans="1:35" ht="11" customHeight="1" outlineLevel="1" x14ac:dyDescent="0.25">
      <c r="A2759" t="s">
        <v>5144</v>
      </c>
      <c r="C2759" s="2" t="s">
        <v>12974</v>
      </c>
      <c r="D2759" s="2">
        <v>33</v>
      </c>
      <c r="E2759" s="7">
        <v>1892</v>
      </c>
      <c r="F2759" s="5" t="s">
        <v>5139</v>
      </c>
      <c r="H2759" s="5" t="s">
        <v>6814</v>
      </c>
      <c r="I2759" s="6" t="s">
        <v>6813</v>
      </c>
      <c r="J2759" s="6" t="s">
        <v>10701</v>
      </c>
      <c r="K2759" s="17">
        <v>3</v>
      </c>
      <c r="L2759" s="17" t="s">
        <v>7730</v>
      </c>
      <c r="M2759" s="9">
        <v>0.4</v>
      </c>
      <c r="N2759" s="9"/>
      <c r="O2759" s="21"/>
      <c r="Q2759" s="29"/>
      <c r="U2759" s="17"/>
      <c r="V2759" s="2">
        <v>37</v>
      </c>
      <c r="Y2759" t="str">
        <f t="shared" si="181"/>
        <v/>
      </c>
      <c r="AA2759" t="str">
        <f t="shared" si="182"/>
        <v/>
      </c>
      <c r="AC2759" s="7"/>
      <c r="AD2759" t="s">
        <v>6813</v>
      </c>
      <c r="AE2759">
        <f t="shared" si="184"/>
        <v>0</v>
      </c>
      <c r="AG2759" s="2"/>
      <c r="AH2759" t="s">
        <v>4684</v>
      </c>
      <c r="AI2759" s="7" t="s">
        <v>4610</v>
      </c>
    </row>
    <row r="2760" spans="1:35" ht="11" customHeight="1" outlineLevel="1" collapsed="1" x14ac:dyDescent="0.25">
      <c r="A2760" t="s">
        <v>5144</v>
      </c>
      <c r="C2760" s="2" t="s">
        <v>12974</v>
      </c>
      <c r="D2760" s="2">
        <v>34</v>
      </c>
      <c r="E2760" s="7">
        <v>1892</v>
      </c>
      <c r="F2760" s="5" t="s">
        <v>5139</v>
      </c>
      <c r="H2760" s="5" t="s">
        <v>3829</v>
      </c>
      <c r="I2760" s="6" t="s">
        <v>6813</v>
      </c>
      <c r="J2760" s="6" t="s">
        <v>10701</v>
      </c>
      <c r="K2760" s="17">
        <v>3</v>
      </c>
      <c r="L2760" s="17" t="s">
        <v>7730</v>
      </c>
      <c r="M2760" s="9">
        <v>0.4</v>
      </c>
      <c r="N2760" s="9"/>
      <c r="O2760" s="21"/>
      <c r="Q2760" s="29"/>
      <c r="U2760" s="17"/>
      <c r="V2760" s="2" t="s">
        <v>1646</v>
      </c>
      <c r="Y2760" t="str">
        <f t="shared" si="181"/>
        <v/>
      </c>
      <c r="AA2760" t="str">
        <f t="shared" si="182"/>
        <v/>
      </c>
      <c r="AC2760" s="7"/>
      <c r="AD2760" t="s">
        <v>6813</v>
      </c>
      <c r="AE2760">
        <f t="shared" si="184"/>
        <v>0</v>
      </c>
      <c r="AG2760" s="2"/>
      <c r="AH2760" t="s">
        <v>4684</v>
      </c>
      <c r="AI2760" s="7" t="s">
        <v>4620</v>
      </c>
    </row>
    <row r="2761" spans="1:35" ht="11" customHeight="1" outlineLevel="1" x14ac:dyDescent="0.25">
      <c r="A2761" t="s">
        <v>5144</v>
      </c>
      <c r="C2761" s="2" t="s">
        <v>12974</v>
      </c>
      <c r="D2761" s="2">
        <v>35</v>
      </c>
      <c r="E2761" s="7">
        <v>1892</v>
      </c>
      <c r="F2761" s="5" t="s">
        <v>5138</v>
      </c>
      <c r="H2761" s="5" t="s">
        <v>6815</v>
      </c>
      <c r="I2761" s="6" t="s">
        <v>6813</v>
      </c>
      <c r="J2761" s="6" t="s">
        <v>10701</v>
      </c>
      <c r="K2761" s="17">
        <v>3</v>
      </c>
      <c r="L2761" s="17" t="s">
        <v>7730</v>
      </c>
      <c r="M2761" s="9">
        <v>0.4</v>
      </c>
      <c r="N2761" s="9"/>
      <c r="O2761" s="21"/>
      <c r="Q2761" s="29"/>
      <c r="U2761" s="17"/>
      <c r="V2761" s="2">
        <v>38</v>
      </c>
      <c r="Y2761" t="str">
        <f t="shared" si="181"/>
        <v/>
      </c>
      <c r="AA2761" t="str">
        <f t="shared" si="182"/>
        <v/>
      </c>
      <c r="AC2761" s="7"/>
      <c r="AD2761" t="s">
        <v>6813</v>
      </c>
      <c r="AE2761">
        <f t="shared" si="184"/>
        <v>0</v>
      </c>
      <c r="AG2761" s="2"/>
      <c r="AH2761" t="s">
        <v>4684</v>
      </c>
      <c r="AI2761" s="7" t="s">
        <v>4610</v>
      </c>
    </row>
    <row r="2762" spans="1:35" ht="11" customHeight="1" outlineLevel="1" x14ac:dyDescent="0.25">
      <c r="A2762" t="s">
        <v>5144</v>
      </c>
      <c r="C2762" s="2" t="s">
        <v>12974</v>
      </c>
      <c r="D2762" s="2" t="s">
        <v>4214</v>
      </c>
      <c r="E2762" s="7">
        <v>1892</v>
      </c>
      <c r="F2762" s="5" t="s">
        <v>1125</v>
      </c>
      <c r="H2762" s="5" t="s">
        <v>6815</v>
      </c>
      <c r="I2762" s="6" t="s">
        <v>6816</v>
      </c>
      <c r="J2762" s="6" t="s">
        <v>10701</v>
      </c>
      <c r="K2762" s="17">
        <v>3</v>
      </c>
      <c r="L2762" s="17" t="s">
        <v>20075</v>
      </c>
      <c r="M2762" s="9"/>
      <c r="N2762" s="9"/>
      <c r="O2762" s="21"/>
      <c r="Q2762" s="29"/>
      <c r="U2762" s="17"/>
      <c r="V2762" s="2" t="s">
        <v>5476</v>
      </c>
      <c r="Y2762" t="str">
        <f t="shared" si="181"/>
        <v/>
      </c>
      <c r="AA2762" t="str">
        <f t="shared" si="182"/>
        <v/>
      </c>
      <c r="AC2762" s="7"/>
      <c r="AD2762" t="s">
        <v>6816</v>
      </c>
      <c r="AE2762">
        <f t="shared" si="184"/>
        <v>0</v>
      </c>
      <c r="AG2762" s="2"/>
      <c r="AH2762" t="s">
        <v>4684</v>
      </c>
      <c r="AI2762" s="7" t="s">
        <v>4620</v>
      </c>
    </row>
    <row r="2763" spans="1:35" ht="11" customHeight="1" outlineLevel="1" x14ac:dyDescent="0.25">
      <c r="A2763" t="s">
        <v>5144</v>
      </c>
      <c r="C2763" s="2" t="s">
        <v>12974</v>
      </c>
      <c r="D2763" s="2">
        <v>36</v>
      </c>
      <c r="E2763" s="7">
        <v>1892</v>
      </c>
      <c r="F2763" s="5" t="s">
        <v>2974</v>
      </c>
      <c r="H2763" s="5" t="s">
        <v>4687</v>
      </c>
      <c r="I2763" s="6" t="s">
        <v>6813</v>
      </c>
      <c r="J2763" s="6" t="s">
        <v>10701</v>
      </c>
      <c r="K2763" s="17">
        <v>3</v>
      </c>
      <c r="L2763" s="17" t="s">
        <v>7730</v>
      </c>
      <c r="M2763" s="9">
        <v>0.4</v>
      </c>
      <c r="N2763" s="9"/>
      <c r="O2763" s="21"/>
      <c r="Q2763" s="29"/>
      <c r="U2763" s="17"/>
      <c r="V2763" s="2">
        <v>39</v>
      </c>
      <c r="Y2763" t="str">
        <f t="shared" si="181"/>
        <v/>
      </c>
      <c r="AA2763" t="str">
        <f t="shared" si="182"/>
        <v/>
      </c>
      <c r="AC2763" s="7"/>
      <c r="AD2763" t="s">
        <v>6813</v>
      </c>
      <c r="AE2763">
        <f t="shared" si="184"/>
        <v>0</v>
      </c>
      <c r="AG2763" s="2"/>
      <c r="AH2763" t="s">
        <v>4684</v>
      </c>
      <c r="AI2763" s="7" t="s">
        <v>4922</v>
      </c>
    </row>
    <row r="2764" spans="1:35" ht="11" customHeight="1" outlineLevel="1" x14ac:dyDescent="0.25">
      <c r="A2764" t="s">
        <v>5144</v>
      </c>
      <c r="C2764" s="2" t="s">
        <v>12974</v>
      </c>
      <c r="D2764" s="2" t="s">
        <v>1642</v>
      </c>
      <c r="E2764" s="7">
        <v>1892</v>
      </c>
      <c r="F2764" s="5" t="s">
        <v>1125</v>
      </c>
      <c r="H2764" s="5" t="s">
        <v>4687</v>
      </c>
      <c r="I2764" s="6" t="s">
        <v>6816</v>
      </c>
      <c r="J2764" s="6" t="s">
        <v>10701</v>
      </c>
      <c r="K2764" s="17">
        <v>3</v>
      </c>
      <c r="L2764" s="17" t="s">
        <v>20075</v>
      </c>
      <c r="M2764" s="9"/>
      <c r="N2764" s="9"/>
      <c r="O2764" s="21"/>
      <c r="Q2764" s="29"/>
      <c r="U2764" s="17"/>
      <c r="V2764" s="2" t="s">
        <v>5477</v>
      </c>
      <c r="Y2764" t="str">
        <f t="shared" si="181"/>
        <v/>
      </c>
      <c r="AA2764" t="str">
        <f t="shared" si="182"/>
        <v/>
      </c>
      <c r="AC2764" s="7"/>
      <c r="AD2764" t="s">
        <v>6816</v>
      </c>
      <c r="AE2764">
        <f t="shared" si="184"/>
        <v>0</v>
      </c>
      <c r="AG2764" s="2"/>
      <c r="AH2764" t="s">
        <v>4684</v>
      </c>
      <c r="AI2764" s="7" t="s">
        <v>4620</v>
      </c>
    </row>
    <row r="2765" spans="1:35" ht="11" customHeight="1" outlineLevel="1" x14ac:dyDescent="0.25">
      <c r="A2765" t="s">
        <v>5144</v>
      </c>
      <c r="C2765" s="2" t="s">
        <v>12974</v>
      </c>
      <c r="D2765" s="2">
        <v>37</v>
      </c>
      <c r="E2765" s="7">
        <v>1892</v>
      </c>
      <c r="F2765" s="5" t="s">
        <v>3421</v>
      </c>
      <c r="H2765" s="5" t="s">
        <v>4519</v>
      </c>
      <c r="I2765" s="6" t="s">
        <v>6813</v>
      </c>
      <c r="J2765" s="6" t="s">
        <v>10701</v>
      </c>
      <c r="K2765" s="17">
        <v>3</v>
      </c>
      <c r="L2765" s="17" t="s">
        <v>7730</v>
      </c>
      <c r="M2765" s="9">
        <v>0.4</v>
      </c>
      <c r="N2765" s="9"/>
      <c r="O2765" s="21"/>
      <c r="Q2765" s="29"/>
      <c r="U2765" s="17"/>
      <c r="V2765" s="2">
        <v>40</v>
      </c>
      <c r="Y2765" t="str">
        <f t="shared" si="181"/>
        <v/>
      </c>
      <c r="AA2765" t="str">
        <f t="shared" si="182"/>
        <v/>
      </c>
      <c r="AC2765" s="7"/>
      <c r="AD2765" t="s">
        <v>6813</v>
      </c>
      <c r="AE2765">
        <f t="shared" si="184"/>
        <v>0</v>
      </c>
      <c r="AG2765" s="2"/>
      <c r="AH2765" t="s">
        <v>4684</v>
      </c>
      <c r="AI2765" s="7" t="s">
        <v>4922</v>
      </c>
    </row>
    <row r="2766" spans="1:35" ht="11" customHeight="1" outlineLevel="1" x14ac:dyDescent="0.25">
      <c r="A2766" t="s">
        <v>5144</v>
      </c>
      <c r="C2766" s="2" t="s">
        <v>12974</v>
      </c>
      <c r="D2766" s="2">
        <v>38</v>
      </c>
      <c r="E2766" s="7">
        <v>1892</v>
      </c>
      <c r="F2766" s="5" t="s">
        <v>1099</v>
      </c>
      <c r="H2766" s="5" t="s">
        <v>1638</v>
      </c>
      <c r="I2766" s="6" t="s">
        <v>6813</v>
      </c>
      <c r="J2766" s="6" t="s">
        <v>10701</v>
      </c>
      <c r="K2766" s="17">
        <v>3</v>
      </c>
      <c r="L2766" s="17" t="s">
        <v>7730</v>
      </c>
      <c r="M2766" s="9">
        <v>0.6</v>
      </c>
      <c r="N2766" s="9"/>
      <c r="O2766" s="21"/>
      <c r="Q2766" s="29"/>
      <c r="U2766" s="17"/>
      <c r="V2766" s="2">
        <v>41</v>
      </c>
      <c r="Y2766" t="str">
        <f t="shared" si="181"/>
        <v/>
      </c>
      <c r="AA2766" t="str">
        <f t="shared" si="182"/>
        <v/>
      </c>
      <c r="AC2766" s="7"/>
      <c r="AD2766" t="s">
        <v>6813</v>
      </c>
      <c r="AE2766">
        <f t="shared" si="184"/>
        <v>0</v>
      </c>
      <c r="AG2766" s="2"/>
      <c r="AH2766" t="s">
        <v>4684</v>
      </c>
      <c r="AI2766" s="7" t="s">
        <v>4922</v>
      </c>
    </row>
    <row r="2767" spans="1:35" ht="11" customHeight="1" outlineLevel="1" x14ac:dyDescent="0.25">
      <c r="A2767" t="s">
        <v>5144</v>
      </c>
      <c r="C2767" s="2" t="s">
        <v>12974</v>
      </c>
      <c r="D2767" s="2">
        <v>39</v>
      </c>
      <c r="E2767" s="7">
        <v>1892</v>
      </c>
      <c r="F2767" s="5" t="s">
        <v>637</v>
      </c>
      <c r="H2767" s="5" t="s">
        <v>1639</v>
      </c>
      <c r="I2767" s="6" t="s">
        <v>6813</v>
      </c>
      <c r="J2767" s="6" t="s">
        <v>10701</v>
      </c>
      <c r="K2767" s="17">
        <v>3</v>
      </c>
      <c r="L2767" s="17" t="s">
        <v>7730</v>
      </c>
      <c r="M2767" s="9">
        <v>0.4</v>
      </c>
      <c r="N2767" s="9"/>
      <c r="O2767" s="21"/>
      <c r="Q2767" s="29"/>
      <c r="U2767" s="17"/>
      <c r="V2767" s="2">
        <v>42</v>
      </c>
      <c r="Y2767" t="str">
        <f t="shared" ref="Y2767:Y2830" si="185">IF(COUNTIF(F2767,"*fdc*"),1,"")</f>
        <v/>
      </c>
      <c r="AA2767" t="str">
        <f t="shared" ref="AA2767:AA2830" si="186">IF(COUNTIF(F2767,"*s/s*"),1,"")</f>
        <v/>
      </c>
      <c r="AC2767" s="7"/>
      <c r="AD2767" t="s">
        <v>6813</v>
      </c>
      <c r="AE2767">
        <f t="shared" si="184"/>
        <v>0</v>
      </c>
      <c r="AG2767" s="2"/>
      <c r="AH2767" t="s">
        <v>4684</v>
      </c>
      <c r="AI2767" s="7" t="s">
        <v>4922</v>
      </c>
    </row>
    <row r="2768" spans="1:35" ht="11" customHeight="1" outlineLevel="1" x14ac:dyDescent="0.25">
      <c r="A2768" t="s">
        <v>5144</v>
      </c>
      <c r="C2768" s="2" t="s">
        <v>12974</v>
      </c>
      <c r="D2768" s="2" t="s">
        <v>5477</v>
      </c>
      <c r="E2768" s="7">
        <v>1892</v>
      </c>
      <c r="F2768" s="5" t="s">
        <v>637</v>
      </c>
      <c r="H2768" s="5" t="s">
        <v>2501</v>
      </c>
      <c r="I2768" s="6" t="s">
        <v>6813</v>
      </c>
      <c r="J2768" s="6" t="s">
        <v>10701</v>
      </c>
      <c r="K2768" s="17">
        <v>3</v>
      </c>
      <c r="L2768" s="17" t="s">
        <v>20075</v>
      </c>
      <c r="M2768" s="9"/>
      <c r="N2768" s="9"/>
      <c r="O2768" s="21"/>
      <c r="Q2768" s="29"/>
      <c r="U2768" s="17"/>
      <c r="V2768" s="2" t="s">
        <v>2500</v>
      </c>
      <c r="Y2768" t="str">
        <f t="shared" si="185"/>
        <v/>
      </c>
      <c r="AA2768" t="str">
        <f t="shared" si="186"/>
        <v/>
      </c>
      <c r="AC2768" s="7"/>
      <c r="AD2768" t="s">
        <v>6813</v>
      </c>
      <c r="AE2768">
        <f t="shared" si="184"/>
        <v>0</v>
      </c>
      <c r="AG2768" s="2"/>
      <c r="AH2768" t="s">
        <v>4684</v>
      </c>
      <c r="AI2768" s="7" t="s">
        <v>4620</v>
      </c>
    </row>
    <row r="2769" spans="1:35" ht="11" customHeight="1" outlineLevel="1" x14ac:dyDescent="0.25">
      <c r="A2769" t="s">
        <v>5144</v>
      </c>
      <c r="C2769" s="2" t="s">
        <v>12974</v>
      </c>
      <c r="D2769" s="2">
        <v>40</v>
      </c>
      <c r="E2769" s="7">
        <v>1892</v>
      </c>
      <c r="F2769" s="5" t="s">
        <v>631</v>
      </c>
      <c r="H2769" s="5" t="s">
        <v>2502</v>
      </c>
      <c r="I2769" s="6" t="s">
        <v>6813</v>
      </c>
      <c r="J2769" s="6" t="s">
        <v>10701</v>
      </c>
      <c r="K2769" s="17">
        <v>3</v>
      </c>
      <c r="L2769" s="17" t="s">
        <v>7732</v>
      </c>
      <c r="M2769" s="9"/>
      <c r="N2769" s="9"/>
      <c r="O2769" s="21"/>
      <c r="Q2769" s="29"/>
      <c r="U2769" s="17"/>
      <c r="V2769" s="2">
        <v>43</v>
      </c>
      <c r="Y2769" t="str">
        <f t="shared" si="185"/>
        <v/>
      </c>
      <c r="AA2769" t="str">
        <f t="shared" si="186"/>
        <v/>
      </c>
      <c r="AC2769" s="7"/>
      <c r="AD2769" t="s">
        <v>6813</v>
      </c>
      <c r="AE2769">
        <f t="shared" si="184"/>
        <v>0</v>
      </c>
      <c r="AG2769" s="2"/>
      <c r="AH2769" t="s">
        <v>4684</v>
      </c>
      <c r="AI2769" s="7" t="s">
        <v>4922</v>
      </c>
    </row>
    <row r="2770" spans="1:35" ht="11" customHeight="1" outlineLevel="1" collapsed="1" x14ac:dyDescent="0.25">
      <c r="A2770" t="s">
        <v>5144</v>
      </c>
      <c r="C2770" s="2" t="s">
        <v>12974</v>
      </c>
      <c r="D2770" s="2">
        <v>41</v>
      </c>
      <c r="E2770" s="7">
        <v>1892</v>
      </c>
      <c r="F2770" s="5" t="s">
        <v>815</v>
      </c>
      <c r="H2770" s="5" t="s">
        <v>2503</v>
      </c>
      <c r="I2770" s="6" t="s">
        <v>6813</v>
      </c>
      <c r="J2770" s="6" t="s">
        <v>10701</v>
      </c>
      <c r="K2770" s="17">
        <v>3</v>
      </c>
      <c r="L2770" s="17" t="s">
        <v>7732</v>
      </c>
      <c r="M2770" s="9"/>
      <c r="N2770" s="9"/>
      <c r="O2770" s="21"/>
      <c r="Q2770" s="29"/>
      <c r="U2770" s="17"/>
      <c r="V2770" s="2">
        <v>44</v>
      </c>
      <c r="Y2770" t="str">
        <f t="shared" si="185"/>
        <v/>
      </c>
      <c r="AA2770" t="str">
        <f t="shared" si="186"/>
        <v/>
      </c>
      <c r="AC2770" s="7"/>
      <c r="AD2770" t="s">
        <v>6813</v>
      </c>
      <c r="AE2770">
        <f t="shared" si="184"/>
        <v>0</v>
      </c>
      <c r="AG2770" s="2"/>
      <c r="AH2770" t="s">
        <v>4684</v>
      </c>
      <c r="AI2770" s="7" t="s">
        <v>4620</v>
      </c>
    </row>
    <row r="2771" spans="1:35" ht="11" customHeight="1" outlineLevel="1" x14ac:dyDescent="0.25">
      <c r="A2771" t="s">
        <v>5144</v>
      </c>
      <c r="C2771" s="2" t="s">
        <v>12974</v>
      </c>
      <c r="D2771" s="2" t="s">
        <v>7957</v>
      </c>
      <c r="E2771" s="7">
        <v>1892</v>
      </c>
      <c r="F2771" s="5" t="s">
        <v>815</v>
      </c>
      <c r="H2771" s="5" t="s">
        <v>2505</v>
      </c>
      <c r="I2771" s="6" t="s">
        <v>6813</v>
      </c>
      <c r="J2771" s="6" t="s">
        <v>10701</v>
      </c>
      <c r="K2771" s="17">
        <v>3</v>
      </c>
      <c r="L2771" s="17" t="s">
        <v>20075</v>
      </c>
      <c r="M2771" s="9"/>
      <c r="N2771" s="9"/>
      <c r="O2771" s="21"/>
      <c r="Q2771" s="29"/>
      <c r="U2771" s="17"/>
      <c r="V2771" s="2" t="s">
        <v>2504</v>
      </c>
      <c r="Y2771" t="str">
        <f t="shared" si="185"/>
        <v/>
      </c>
      <c r="AA2771" t="str">
        <f t="shared" si="186"/>
        <v/>
      </c>
      <c r="AC2771" s="7"/>
      <c r="AD2771" t="s">
        <v>6813</v>
      </c>
      <c r="AE2771">
        <f t="shared" si="184"/>
        <v>0</v>
      </c>
      <c r="AG2771" s="2"/>
      <c r="AH2771" t="s">
        <v>4684</v>
      </c>
      <c r="AI2771" s="7" t="s">
        <v>4922</v>
      </c>
    </row>
    <row r="2772" spans="1:35" ht="11" customHeight="1" outlineLevel="1" x14ac:dyDescent="0.25">
      <c r="A2772" t="s">
        <v>5144</v>
      </c>
      <c r="C2772" s="2" t="s">
        <v>12974</v>
      </c>
      <c r="D2772" s="2" t="s">
        <v>4062</v>
      </c>
      <c r="E2772" s="7">
        <v>1892</v>
      </c>
      <c r="F2772" s="5" t="s">
        <v>6383</v>
      </c>
      <c r="H2772" s="5" t="s">
        <v>6812</v>
      </c>
      <c r="I2772" s="6" t="s">
        <v>6816</v>
      </c>
      <c r="J2772" s="6"/>
      <c r="K2772" s="17">
        <v>3</v>
      </c>
      <c r="L2772" s="17" t="s">
        <v>7732</v>
      </c>
      <c r="M2772" s="9"/>
      <c r="N2772" s="9"/>
      <c r="O2772" s="21"/>
      <c r="Q2772" s="29"/>
      <c r="U2772" s="17"/>
      <c r="V2772" s="2" t="s">
        <v>5364</v>
      </c>
      <c r="Y2772" t="str">
        <f t="shared" si="185"/>
        <v/>
      </c>
      <c r="AA2772" t="str">
        <f t="shared" si="186"/>
        <v/>
      </c>
      <c r="AC2772" s="7"/>
      <c r="AD2772" t="s">
        <v>6816</v>
      </c>
      <c r="AE2772">
        <f t="shared" si="184"/>
        <v>0</v>
      </c>
      <c r="AG2772" s="2"/>
      <c r="AH2772" t="s">
        <v>4684</v>
      </c>
      <c r="AI2772" s="7" t="s">
        <v>4610</v>
      </c>
    </row>
    <row r="2773" spans="1:35" ht="11" customHeight="1" outlineLevel="1" x14ac:dyDescent="0.25">
      <c r="A2773" t="s">
        <v>5144</v>
      </c>
      <c r="C2773" s="2" t="s">
        <v>12974</v>
      </c>
      <c r="D2773" s="2" t="s">
        <v>4062</v>
      </c>
      <c r="E2773" s="7">
        <v>1892</v>
      </c>
      <c r="F2773" s="5" t="s">
        <v>4732</v>
      </c>
      <c r="H2773" s="5" t="s">
        <v>3832</v>
      </c>
      <c r="I2773" s="6" t="s">
        <v>6816</v>
      </c>
      <c r="J2773" s="6"/>
      <c r="K2773" s="17">
        <v>3</v>
      </c>
      <c r="L2773" s="17" t="s">
        <v>7732</v>
      </c>
      <c r="M2773" s="9"/>
      <c r="N2773" s="9"/>
      <c r="O2773" s="21"/>
      <c r="Q2773" s="29"/>
      <c r="U2773" s="17"/>
      <c r="V2773" s="2" t="s">
        <v>5365</v>
      </c>
      <c r="Y2773" t="str">
        <f t="shared" si="185"/>
        <v/>
      </c>
      <c r="AA2773" t="str">
        <f t="shared" si="186"/>
        <v/>
      </c>
      <c r="AC2773" s="7"/>
      <c r="AD2773" t="s">
        <v>6816</v>
      </c>
      <c r="AE2773">
        <f t="shared" si="184"/>
        <v>0</v>
      </c>
      <c r="AG2773" s="2"/>
      <c r="AH2773" t="s">
        <v>4684</v>
      </c>
      <c r="AI2773" s="7" t="s">
        <v>4610</v>
      </c>
    </row>
    <row r="2774" spans="1:35" ht="11" customHeight="1" outlineLevel="1" x14ac:dyDescent="0.25">
      <c r="A2774" t="s">
        <v>5144</v>
      </c>
      <c r="C2774" s="2" t="s">
        <v>12974</v>
      </c>
      <c r="D2774" s="2" t="s">
        <v>4062</v>
      </c>
      <c r="E2774" s="7">
        <v>1892</v>
      </c>
      <c r="F2774" s="5" t="s">
        <v>5139</v>
      </c>
      <c r="H2774" s="5" t="s">
        <v>3829</v>
      </c>
      <c r="I2774" s="6" t="s">
        <v>6816</v>
      </c>
      <c r="J2774" s="6"/>
      <c r="K2774" s="17">
        <v>3</v>
      </c>
      <c r="L2774" s="17" t="s">
        <v>7730</v>
      </c>
      <c r="M2774" s="9">
        <v>0.5</v>
      </c>
      <c r="N2774" s="9"/>
      <c r="O2774" s="21"/>
      <c r="Q2774" s="29"/>
      <c r="U2774" s="17"/>
      <c r="V2774" s="2" t="s">
        <v>5366</v>
      </c>
      <c r="Y2774" t="str">
        <f t="shared" si="185"/>
        <v/>
      </c>
      <c r="AA2774" t="str">
        <f t="shared" si="186"/>
        <v/>
      </c>
      <c r="AC2774" s="7"/>
      <c r="AD2774" t="s">
        <v>6816</v>
      </c>
      <c r="AE2774">
        <f t="shared" ref="AE2774:AE2805" si="187">COUNTIF(I2774,"*Fuji*")</f>
        <v>0</v>
      </c>
      <c r="AG2774" s="2"/>
      <c r="AH2774" t="s">
        <v>4684</v>
      </c>
      <c r="AI2774" s="7" t="s">
        <v>4610</v>
      </c>
    </row>
    <row r="2775" spans="1:35" ht="11" customHeight="1" outlineLevel="1" x14ac:dyDescent="0.25">
      <c r="A2775" t="s">
        <v>5144</v>
      </c>
      <c r="C2775" s="2" t="s">
        <v>12974</v>
      </c>
      <c r="D2775" s="2" t="s">
        <v>4062</v>
      </c>
      <c r="E2775" s="7">
        <v>1892</v>
      </c>
      <c r="F2775" s="5" t="s">
        <v>5138</v>
      </c>
      <c r="H2775" s="5" t="s">
        <v>6815</v>
      </c>
      <c r="I2775" s="6" t="s">
        <v>6816</v>
      </c>
      <c r="J2775" s="6"/>
      <c r="K2775" s="17">
        <v>3</v>
      </c>
      <c r="L2775" s="17" t="s">
        <v>7732</v>
      </c>
      <c r="M2775" s="9"/>
      <c r="N2775" s="9"/>
      <c r="O2775" s="21"/>
      <c r="Q2775" s="29"/>
      <c r="U2775" s="17"/>
      <c r="V2775" s="2" t="s">
        <v>5367</v>
      </c>
      <c r="Y2775" t="str">
        <f t="shared" si="185"/>
        <v/>
      </c>
      <c r="AA2775" t="str">
        <f t="shared" si="186"/>
        <v/>
      </c>
      <c r="AC2775" s="7"/>
      <c r="AD2775" t="s">
        <v>6816</v>
      </c>
      <c r="AE2775">
        <f t="shared" si="187"/>
        <v>0</v>
      </c>
      <c r="AG2775" s="2"/>
      <c r="AH2775" t="s">
        <v>4684</v>
      </c>
      <c r="AI2775" s="7" t="s">
        <v>4922</v>
      </c>
    </row>
    <row r="2776" spans="1:35" ht="11" customHeight="1" outlineLevel="1" x14ac:dyDescent="0.25">
      <c r="A2776" t="s">
        <v>5144</v>
      </c>
      <c r="C2776" s="2" t="s">
        <v>12974</v>
      </c>
      <c r="D2776" s="2" t="s">
        <v>4062</v>
      </c>
      <c r="E2776" s="7">
        <v>1892</v>
      </c>
      <c r="F2776" s="5" t="s">
        <v>2974</v>
      </c>
      <c r="H2776" s="5" t="s">
        <v>4687</v>
      </c>
      <c r="I2776" s="6" t="s">
        <v>6816</v>
      </c>
      <c r="J2776" s="6"/>
      <c r="K2776" s="17">
        <v>3</v>
      </c>
      <c r="L2776" s="17" t="s">
        <v>7732</v>
      </c>
      <c r="M2776" s="9"/>
      <c r="N2776" s="9"/>
      <c r="O2776" s="21"/>
      <c r="Q2776" s="29"/>
      <c r="U2776" s="17"/>
      <c r="V2776" s="2" t="s">
        <v>5368</v>
      </c>
      <c r="Y2776" t="str">
        <f t="shared" si="185"/>
        <v/>
      </c>
      <c r="AA2776" t="str">
        <f t="shared" si="186"/>
        <v/>
      </c>
      <c r="AC2776" s="7"/>
      <c r="AD2776" t="s">
        <v>6816</v>
      </c>
      <c r="AE2776">
        <f t="shared" si="187"/>
        <v>0</v>
      </c>
      <c r="AG2776" s="2"/>
      <c r="AH2776" t="s">
        <v>4684</v>
      </c>
      <c r="AI2776" s="7" t="s">
        <v>4610</v>
      </c>
    </row>
    <row r="2777" spans="1:35" ht="11" customHeight="1" outlineLevel="1" x14ac:dyDescent="0.25">
      <c r="A2777" t="s">
        <v>5144</v>
      </c>
      <c r="C2777" s="2" t="s">
        <v>12974</v>
      </c>
      <c r="D2777" s="2" t="s">
        <v>4062</v>
      </c>
      <c r="E2777" s="7">
        <v>1892</v>
      </c>
      <c r="F2777" s="5" t="s">
        <v>3421</v>
      </c>
      <c r="H2777" s="5" t="s">
        <v>4519</v>
      </c>
      <c r="I2777" s="6" t="s">
        <v>6816</v>
      </c>
      <c r="J2777" s="6"/>
      <c r="K2777" s="17">
        <v>3</v>
      </c>
      <c r="L2777" s="17" t="s">
        <v>7732</v>
      </c>
      <c r="M2777" s="9"/>
      <c r="N2777" s="9"/>
      <c r="O2777" s="21"/>
      <c r="Q2777" s="29"/>
      <c r="U2777" s="17"/>
      <c r="V2777" s="2" t="s">
        <v>5369</v>
      </c>
      <c r="Y2777" t="str">
        <f t="shared" si="185"/>
        <v/>
      </c>
      <c r="AA2777" t="str">
        <f t="shared" si="186"/>
        <v/>
      </c>
      <c r="AC2777" s="7"/>
      <c r="AD2777" t="s">
        <v>6816</v>
      </c>
      <c r="AE2777">
        <f t="shared" si="187"/>
        <v>0</v>
      </c>
      <c r="AG2777" s="2"/>
      <c r="AH2777" t="s">
        <v>4684</v>
      </c>
      <c r="AI2777" s="7" t="s">
        <v>4610</v>
      </c>
    </row>
    <row r="2778" spans="1:35" ht="11" customHeight="1" outlineLevel="1" x14ac:dyDescent="0.25">
      <c r="A2778" t="s">
        <v>5144</v>
      </c>
      <c r="C2778" s="2" t="s">
        <v>12974</v>
      </c>
      <c r="D2778" s="2">
        <v>51</v>
      </c>
      <c r="E2778" s="7">
        <v>1901</v>
      </c>
      <c r="F2778" s="5" t="s">
        <v>2506</v>
      </c>
      <c r="H2778" s="5" t="s">
        <v>2507</v>
      </c>
      <c r="I2778" s="6" t="s">
        <v>6813</v>
      </c>
      <c r="J2778" s="6" t="s">
        <v>16433</v>
      </c>
      <c r="K2778" s="17">
        <v>3</v>
      </c>
      <c r="L2778" s="17" t="s">
        <v>7732</v>
      </c>
      <c r="M2778" s="9"/>
      <c r="N2778" s="9"/>
      <c r="O2778" s="21"/>
      <c r="Q2778" s="29"/>
      <c r="U2778" s="17"/>
      <c r="V2778" s="2">
        <v>54</v>
      </c>
      <c r="Y2778" t="str">
        <f t="shared" si="185"/>
        <v/>
      </c>
      <c r="AA2778" t="str">
        <f t="shared" si="186"/>
        <v/>
      </c>
      <c r="AC2778" s="7"/>
      <c r="AD2778" t="s">
        <v>6813</v>
      </c>
      <c r="AE2778">
        <f t="shared" si="187"/>
        <v>0</v>
      </c>
      <c r="AG2778" s="2"/>
      <c r="AH2778" t="s">
        <v>4684</v>
      </c>
      <c r="AI2778" s="7" t="s">
        <v>4620</v>
      </c>
    </row>
    <row r="2779" spans="1:35" ht="11" customHeight="1" outlineLevel="1" x14ac:dyDescent="0.25">
      <c r="A2779" t="s">
        <v>5144</v>
      </c>
      <c r="C2779" s="2" t="s">
        <v>12974</v>
      </c>
      <c r="D2779" s="2">
        <v>143</v>
      </c>
      <c r="E2779" s="7">
        <v>1926</v>
      </c>
      <c r="F2779" s="5" t="s">
        <v>2974</v>
      </c>
      <c r="H2779" s="5" t="s">
        <v>2290</v>
      </c>
      <c r="I2779" s="6" t="s">
        <v>6813</v>
      </c>
      <c r="J2779" s="6" t="s">
        <v>8881</v>
      </c>
      <c r="K2779" s="17">
        <v>3</v>
      </c>
      <c r="L2779" s="17" t="s">
        <v>7730</v>
      </c>
      <c r="M2779" s="9">
        <v>0.7</v>
      </c>
      <c r="N2779" s="9"/>
      <c r="O2779" s="21"/>
      <c r="Q2779" s="29"/>
      <c r="U2779" s="17"/>
      <c r="V2779" s="2" t="s">
        <v>2986</v>
      </c>
      <c r="Y2779" t="str">
        <f t="shared" si="185"/>
        <v/>
      </c>
      <c r="AA2779" t="str">
        <f t="shared" si="186"/>
        <v/>
      </c>
      <c r="AC2779" s="7"/>
      <c r="AD2779" t="s">
        <v>6813</v>
      </c>
      <c r="AE2779">
        <f t="shared" si="187"/>
        <v>0</v>
      </c>
      <c r="AG2779" s="2"/>
      <c r="AH2779" t="s">
        <v>4684</v>
      </c>
      <c r="AI2779" s="7" t="s">
        <v>4922</v>
      </c>
    </row>
    <row r="2780" spans="1:35" ht="11" customHeight="1" outlineLevel="1" x14ac:dyDescent="0.25">
      <c r="A2780" t="s">
        <v>5144</v>
      </c>
      <c r="C2780" s="2" t="s">
        <v>12974</v>
      </c>
      <c r="D2780" s="2" t="s">
        <v>4062</v>
      </c>
      <c r="E2780" s="7">
        <v>1926</v>
      </c>
      <c r="F2780" s="5" t="s">
        <v>4732</v>
      </c>
      <c r="H2780" s="5" t="s">
        <v>5371</v>
      </c>
      <c r="I2780" s="6" t="s">
        <v>6816</v>
      </c>
      <c r="J2780" s="6"/>
      <c r="K2780" s="17">
        <v>3</v>
      </c>
      <c r="L2780" s="17" t="s">
        <v>7730</v>
      </c>
      <c r="M2780" s="9">
        <v>0.45</v>
      </c>
      <c r="N2780" s="9"/>
      <c r="O2780" s="21"/>
      <c r="Q2780" s="29"/>
      <c r="U2780" s="17"/>
      <c r="V2780" s="2" t="s">
        <v>5370</v>
      </c>
      <c r="Y2780" t="str">
        <f t="shared" si="185"/>
        <v/>
      </c>
      <c r="AA2780" t="str">
        <f t="shared" si="186"/>
        <v/>
      </c>
      <c r="AC2780" s="7"/>
      <c r="AD2780" t="s">
        <v>6816</v>
      </c>
      <c r="AE2780">
        <f t="shared" si="187"/>
        <v>0</v>
      </c>
      <c r="AG2780" s="2"/>
      <c r="AH2780" t="s">
        <v>4684</v>
      </c>
      <c r="AI2780" s="7" t="s">
        <v>4610</v>
      </c>
    </row>
    <row r="2781" spans="1:35" ht="11" customHeight="1" outlineLevel="1" x14ac:dyDescent="0.25">
      <c r="A2781" t="s">
        <v>5144</v>
      </c>
      <c r="C2781" s="2" t="s">
        <v>12974</v>
      </c>
      <c r="D2781" s="2" t="s">
        <v>4062</v>
      </c>
      <c r="E2781" s="7">
        <v>1926</v>
      </c>
      <c r="F2781" s="5" t="s">
        <v>3217</v>
      </c>
      <c r="H2781" s="5" t="s">
        <v>645</v>
      </c>
      <c r="I2781" s="6" t="s">
        <v>6816</v>
      </c>
      <c r="J2781" s="6"/>
      <c r="K2781" s="17">
        <v>3</v>
      </c>
      <c r="L2781" s="17" t="s">
        <v>7730</v>
      </c>
      <c r="M2781" s="9">
        <v>0.5</v>
      </c>
      <c r="N2781" s="9"/>
      <c r="O2781" s="21"/>
      <c r="Q2781" s="29"/>
      <c r="U2781" s="17"/>
      <c r="V2781" s="2" t="s">
        <v>5372</v>
      </c>
      <c r="Y2781" t="str">
        <f t="shared" si="185"/>
        <v/>
      </c>
      <c r="AA2781" t="str">
        <f t="shared" si="186"/>
        <v/>
      </c>
      <c r="AC2781" s="7"/>
      <c r="AD2781" t="s">
        <v>6816</v>
      </c>
      <c r="AE2781">
        <f t="shared" si="187"/>
        <v>0</v>
      </c>
      <c r="AG2781" s="2"/>
      <c r="AH2781" t="s">
        <v>4684</v>
      </c>
      <c r="AI2781" s="7" t="s">
        <v>4610</v>
      </c>
    </row>
    <row r="2782" spans="1:35" ht="11" customHeight="1" outlineLevel="1" x14ac:dyDescent="0.25">
      <c r="A2782" t="s">
        <v>5144</v>
      </c>
      <c r="C2782" s="2" t="s">
        <v>12974</v>
      </c>
      <c r="D2782" s="2" t="s">
        <v>4062</v>
      </c>
      <c r="E2782" s="7">
        <v>1926</v>
      </c>
      <c r="F2782" s="5" t="s">
        <v>183</v>
      </c>
      <c r="H2782" s="5" t="s">
        <v>648</v>
      </c>
      <c r="I2782" s="6" t="s">
        <v>6816</v>
      </c>
      <c r="J2782" s="6"/>
      <c r="K2782" s="17">
        <v>3</v>
      </c>
      <c r="L2782" s="17" t="s">
        <v>7730</v>
      </c>
      <c r="M2782" s="9">
        <v>0.45</v>
      </c>
      <c r="N2782" s="9"/>
      <c r="O2782" s="21"/>
      <c r="Q2782" s="29"/>
      <c r="U2782" s="17"/>
      <c r="V2782" s="2" t="s">
        <v>646</v>
      </c>
      <c r="Y2782" t="str">
        <f t="shared" si="185"/>
        <v/>
      </c>
      <c r="AA2782" t="str">
        <f t="shared" si="186"/>
        <v/>
      </c>
      <c r="AC2782" s="7"/>
      <c r="AD2782" t="s">
        <v>6816</v>
      </c>
      <c r="AE2782">
        <f t="shared" si="187"/>
        <v>0</v>
      </c>
      <c r="AG2782" s="2"/>
      <c r="AH2782" t="s">
        <v>4684</v>
      </c>
      <c r="AI2782" s="7" t="s">
        <v>4610</v>
      </c>
    </row>
    <row r="2783" spans="1:35" ht="11" customHeight="1" outlineLevel="1" x14ac:dyDescent="0.25">
      <c r="A2783" t="s">
        <v>5144</v>
      </c>
      <c r="C2783" s="2" t="s">
        <v>12974</v>
      </c>
      <c r="D2783" s="2" t="s">
        <v>4062</v>
      </c>
      <c r="E2783" s="7">
        <v>1926</v>
      </c>
      <c r="F2783" s="5" t="s">
        <v>5139</v>
      </c>
      <c r="H2783" s="5" t="s">
        <v>1100</v>
      </c>
      <c r="I2783" s="6" t="s">
        <v>6816</v>
      </c>
      <c r="J2783" s="6"/>
      <c r="K2783" s="17">
        <v>3</v>
      </c>
      <c r="L2783" s="17" t="s">
        <v>7730</v>
      </c>
      <c r="M2783" s="9">
        <v>0.45</v>
      </c>
      <c r="N2783" s="9"/>
      <c r="O2783" s="21"/>
      <c r="Q2783" s="29"/>
      <c r="U2783" s="17"/>
      <c r="V2783" s="2" t="s">
        <v>649</v>
      </c>
      <c r="Y2783" t="str">
        <f t="shared" si="185"/>
        <v/>
      </c>
      <c r="AA2783" t="str">
        <f t="shared" si="186"/>
        <v/>
      </c>
      <c r="AC2783" s="7"/>
      <c r="AD2783" t="s">
        <v>6816</v>
      </c>
      <c r="AE2783">
        <f t="shared" si="187"/>
        <v>0</v>
      </c>
      <c r="AG2783" s="2"/>
      <c r="AH2783" t="s">
        <v>4684</v>
      </c>
      <c r="AI2783" s="7" t="s">
        <v>4610</v>
      </c>
    </row>
    <row r="2784" spans="1:35" ht="11" customHeight="1" outlineLevel="1" x14ac:dyDescent="0.25">
      <c r="A2784" t="s">
        <v>5144</v>
      </c>
      <c r="C2784" s="2" t="s">
        <v>12974</v>
      </c>
      <c r="D2784" s="2" t="s">
        <v>4062</v>
      </c>
      <c r="E2784" s="7">
        <v>1926</v>
      </c>
      <c r="F2784" s="5" t="s">
        <v>1629</v>
      </c>
      <c r="H2784" s="5" t="s">
        <v>651</v>
      </c>
      <c r="I2784" s="6" t="s">
        <v>6816</v>
      </c>
      <c r="J2784" s="6"/>
      <c r="K2784" s="17">
        <v>3</v>
      </c>
      <c r="L2784" s="17" t="s">
        <v>7730</v>
      </c>
      <c r="M2784" s="9">
        <v>0.45</v>
      </c>
      <c r="N2784" s="9"/>
      <c r="O2784" s="21"/>
      <c r="Q2784" s="29"/>
      <c r="U2784" s="17"/>
      <c r="V2784" s="2" t="s">
        <v>650</v>
      </c>
      <c r="Y2784" t="str">
        <f t="shared" si="185"/>
        <v/>
      </c>
      <c r="AA2784" t="str">
        <f t="shared" si="186"/>
        <v/>
      </c>
      <c r="AC2784" s="7"/>
      <c r="AD2784" t="s">
        <v>6816</v>
      </c>
      <c r="AE2784">
        <f t="shared" si="187"/>
        <v>0</v>
      </c>
      <c r="AG2784" s="2"/>
      <c r="AH2784" t="s">
        <v>4684</v>
      </c>
      <c r="AI2784" s="7" t="s">
        <v>4610</v>
      </c>
    </row>
    <row r="2785" spans="1:35" ht="11" customHeight="1" outlineLevel="1" x14ac:dyDescent="0.25">
      <c r="A2785" t="s">
        <v>5144</v>
      </c>
      <c r="C2785" s="2" t="s">
        <v>12974</v>
      </c>
      <c r="D2785" s="2" t="s">
        <v>4062</v>
      </c>
      <c r="E2785" s="7">
        <v>1926</v>
      </c>
      <c r="F2785" s="5" t="s">
        <v>5138</v>
      </c>
      <c r="H2785" s="5" t="s">
        <v>653</v>
      </c>
      <c r="I2785" s="6" t="s">
        <v>6816</v>
      </c>
      <c r="J2785" s="6"/>
      <c r="K2785" s="17">
        <v>3</v>
      </c>
      <c r="L2785" s="17" t="s">
        <v>7730</v>
      </c>
      <c r="M2785" s="9">
        <v>0.45</v>
      </c>
      <c r="N2785" s="9"/>
      <c r="O2785" s="21"/>
      <c r="Q2785" s="29"/>
      <c r="U2785" s="17"/>
      <c r="V2785" s="2" t="s">
        <v>652</v>
      </c>
      <c r="Y2785" t="str">
        <f t="shared" si="185"/>
        <v/>
      </c>
      <c r="AA2785" t="str">
        <f t="shared" si="186"/>
        <v/>
      </c>
      <c r="AC2785" s="7"/>
      <c r="AD2785" t="s">
        <v>6816</v>
      </c>
      <c r="AE2785">
        <f t="shared" si="187"/>
        <v>0</v>
      </c>
      <c r="AG2785" s="2"/>
      <c r="AH2785" t="s">
        <v>4684</v>
      </c>
      <c r="AI2785" s="7" t="s">
        <v>4610</v>
      </c>
    </row>
    <row r="2786" spans="1:35" ht="11" customHeight="1" outlineLevel="1" x14ac:dyDescent="0.25">
      <c r="A2786" t="s">
        <v>5144</v>
      </c>
      <c r="C2786" s="2" t="s">
        <v>12974</v>
      </c>
      <c r="D2786" s="2" t="s">
        <v>4062</v>
      </c>
      <c r="E2786" s="7">
        <v>1926</v>
      </c>
      <c r="F2786" s="5" t="s">
        <v>2974</v>
      </c>
      <c r="H2786" s="5" t="s">
        <v>2294</v>
      </c>
      <c r="I2786" s="6" t="s">
        <v>6816</v>
      </c>
      <c r="J2786" s="6"/>
      <c r="K2786" s="17">
        <v>3</v>
      </c>
      <c r="L2786" s="17" t="s">
        <v>7730</v>
      </c>
      <c r="M2786" s="9">
        <v>0.45</v>
      </c>
      <c r="N2786" s="9"/>
      <c r="O2786" s="21"/>
      <c r="Q2786" s="29"/>
      <c r="U2786" s="17"/>
      <c r="V2786" s="2" t="s">
        <v>654</v>
      </c>
      <c r="Y2786" t="str">
        <f t="shared" si="185"/>
        <v/>
      </c>
      <c r="AA2786" t="str">
        <f t="shared" si="186"/>
        <v/>
      </c>
      <c r="AC2786" s="7"/>
      <c r="AD2786" t="s">
        <v>6816</v>
      </c>
      <c r="AE2786">
        <f t="shared" si="187"/>
        <v>0</v>
      </c>
      <c r="AG2786" s="2"/>
      <c r="AH2786" t="s">
        <v>4684</v>
      </c>
      <c r="AI2786" s="7" t="s">
        <v>4610</v>
      </c>
    </row>
    <row r="2787" spans="1:35" ht="11" customHeight="1" outlineLevel="1" x14ac:dyDescent="0.25">
      <c r="A2787" t="s">
        <v>5144</v>
      </c>
      <c r="C2787" s="2" t="s">
        <v>12974</v>
      </c>
      <c r="D2787" s="2" t="s">
        <v>4062</v>
      </c>
      <c r="E2787" s="7">
        <v>1926</v>
      </c>
      <c r="F2787" s="5" t="s">
        <v>5279</v>
      </c>
      <c r="H2787" s="5" t="s">
        <v>2402</v>
      </c>
      <c r="I2787" s="6" t="s">
        <v>6816</v>
      </c>
      <c r="J2787" s="6"/>
      <c r="K2787" s="17">
        <v>3</v>
      </c>
      <c r="L2787" s="17" t="s">
        <v>7730</v>
      </c>
      <c r="M2787" s="9">
        <v>0.45</v>
      </c>
      <c r="N2787" s="9"/>
      <c r="O2787" s="21"/>
      <c r="Q2787" s="29"/>
      <c r="U2787" s="17"/>
      <c r="V2787" s="2" t="s">
        <v>2401</v>
      </c>
      <c r="Y2787" t="str">
        <f t="shared" si="185"/>
        <v/>
      </c>
      <c r="AA2787" t="str">
        <f t="shared" si="186"/>
        <v/>
      </c>
      <c r="AC2787" s="7"/>
      <c r="AD2787" t="s">
        <v>6816</v>
      </c>
      <c r="AE2787">
        <f t="shared" si="187"/>
        <v>0</v>
      </c>
      <c r="AG2787" s="2"/>
      <c r="AH2787" t="s">
        <v>4684</v>
      </c>
      <c r="AI2787" s="7" t="s">
        <v>4610</v>
      </c>
    </row>
    <row r="2788" spans="1:35" ht="11" customHeight="1" outlineLevel="1" x14ac:dyDescent="0.25">
      <c r="A2788" t="s">
        <v>5144</v>
      </c>
      <c r="C2788" s="2" t="s">
        <v>12974</v>
      </c>
      <c r="D2788" s="2" t="s">
        <v>4062</v>
      </c>
      <c r="E2788" s="7">
        <v>1926</v>
      </c>
      <c r="F2788" s="5" t="s">
        <v>5240</v>
      </c>
      <c r="H2788" s="5" t="s">
        <v>4001</v>
      </c>
      <c r="I2788" s="6" t="s">
        <v>6816</v>
      </c>
      <c r="J2788" s="6"/>
      <c r="K2788" s="17">
        <v>3</v>
      </c>
      <c r="L2788" s="17" t="s">
        <v>7730</v>
      </c>
      <c r="M2788" s="9">
        <v>0.45</v>
      </c>
      <c r="N2788" s="9"/>
      <c r="O2788" s="21"/>
      <c r="Q2788" s="29"/>
      <c r="U2788" s="17"/>
      <c r="V2788" s="2" t="s">
        <v>2403</v>
      </c>
      <c r="Y2788" t="str">
        <f t="shared" si="185"/>
        <v/>
      </c>
      <c r="AA2788" t="str">
        <f t="shared" si="186"/>
        <v/>
      </c>
      <c r="AC2788" s="7"/>
      <c r="AD2788" t="s">
        <v>6816</v>
      </c>
      <c r="AE2788">
        <f t="shared" si="187"/>
        <v>0</v>
      </c>
      <c r="AG2788" s="2"/>
      <c r="AH2788" t="s">
        <v>4684</v>
      </c>
      <c r="AI2788" s="7" t="s">
        <v>4610</v>
      </c>
    </row>
    <row r="2789" spans="1:35" ht="11" customHeight="1" outlineLevel="1" x14ac:dyDescent="0.25">
      <c r="A2789" t="s">
        <v>5144</v>
      </c>
      <c r="C2789" s="2" t="s">
        <v>12974</v>
      </c>
      <c r="D2789" s="2" t="s">
        <v>4062</v>
      </c>
      <c r="E2789" s="7">
        <v>1926</v>
      </c>
      <c r="F2789" s="5" t="s">
        <v>4563</v>
      </c>
      <c r="H2789" s="5" t="s">
        <v>4003</v>
      </c>
      <c r="I2789" s="6" t="s">
        <v>6816</v>
      </c>
      <c r="J2789" s="6"/>
      <c r="K2789" s="17">
        <v>3</v>
      </c>
      <c r="L2789" s="17" t="s">
        <v>7730</v>
      </c>
      <c r="M2789" s="9">
        <v>0.45</v>
      </c>
      <c r="N2789" s="9"/>
      <c r="O2789" s="21"/>
      <c r="Q2789" s="29"/>
      <c r="U2789" s="17"/>
      <c r="V2789" s="2" t="s">
        <v>4002</v>
      </c>
      <c r="Y2789" t="str">
        <f t="shared" si="185"/>
        <v/>
      </c>
      <c r="AA2789" t="str">
        <f t="shared" si="186"/>
        <v/>
      </c>
      <c r="AC2789" s="7"/>
      <c r="AD2789" t="s">
        <v>6816</v>
      </c>
      <c r="AE2789">
        <f t="shared" si="187"/>
        <v>0</v>
      </c>
      <c r="AG2789" s="2"/>
      <c r="AH2789" t="s">
        <v>4684</v>
      </c>
      <c r="AI2789" s="7" t="s">
        <v>4610</v>
      </c>
    </row>
    <row r="2790" spans="1:35" ht="11" customHeight="1" outlineLevel="1" x14ac:dyDescent="0.25">
      <c r="A2790" t="s">
        <v>5144</v>
      </c>
      <c r="C2790" s="2" t="s">
        <v>12974</v>
      </c>
      <c r="D2790" s="2">
        <v>155</v>
      </c>
      <c r="E2790" s="7">
        <v>1930</v>
      </c>
      <c r="F2790" s="5" t="s">
        <v>6278</v>
      </c>
      <c r="H2790" s="5" t="s">
        <v>3915</v>
      </c>
      <c r="I2790" s="6" t="s">
        <v>4556</v>
      </c>
      <c r="J2790" s="6" t="s">
        <v>16435</v>
      </c>
      <c r="K2790" s="17">
        <v>3</v>
      </c>
      <c r="L2790" s="17" t="s">
        <v>7730</v>
      </c>
      <c r="M2790" s="9">
        <v>1.2</v>
      </c>
      <c r="N2790" s="9"/>
      <c r="O2790" s="21"/>
      <c r="Q2790" s="29"/>
      <c r="U2790" s="17"/>
      <c r="V2790" s="2" t="s">
        <v>2106</v>
      </c>
      <c r="Y2790" t="str">
        <f t="shared" si="185"/>
        <v/>
      </c>
      <c r="AA2790" t="str">
        <f t="shared" si="186"/>
        <v/>
      </c>
      <c r="AC2790" s="7"/>
      <c r="AD2790" t="s">
        <v>4556</v>
      </c>
      <c r="AE2790">
        <f t="shared" si="187"/>
        <v>0</v>
      </c>
      <c r="AG2790" s="2"/>
      <c r="AH2790" t="s">
        <v>4684</v>
      </c>
      <c r="AI2790" s="7" t="s">
        <v>4610</v>
      </c>
    </row>
    <row r="2791" spans="1:35" ht="11" customHeight="1" outlineLevel="1" x14ac:dyDescent="0.25">
      <c r="A2791" t="s">
        <v>5144</v>
      </c>
      <c r="C2791" s="2" t="s">
        <v>12974</v>
      </c>
      <c r="D2791" s="2">
        <v>156</v>
      </c>
      <c r="E2791" s="7">
        <v>1930</v>
      </c>
      <c r="F2791" s="5" t="s">
        <v>6279</v>
      </c>
      <c r="H2791" s="5" t="s">
        <v>3915</v>
      </c>
      <c r="I2791" s="6" t="s">
        <v>4556</v>
      </c>
      <c r="J2791" s="6" t="s">
        <v>16435</v>
      </c>
      <c r="K2791" s="17">
        <v>3</v>
      </c>
      <c r="L2791" s="17" t="s">
        <v>7732</v>
      </c>
      <c r="M2791" s="9"/>
      <c r="N2791" s="9"/>
      <c r="O2791" s="21"/>
      <c r="Q2791" s="29"/>
      <c r="U2791" s="17"/>
      <c r="V2791" s="2" t="s">
        <v>2107</v>
      </c>
      <c r="Y2791" t="str">
        <f t="shared" si="185"/>
        <v/>
      </c>
      <c r="AA2791" t="str">
        <f t="shared" si="186"/>
        <v/>
      </c>
      <c r="AC2791" s="7"/>
      <c r="AD2791" t="s">
        <v>4556</v>
      </c>
      <c r="AE2791">
        <f t="shared" si="187"/>
        <v>0</v>
      </c>
      <c r="AG2791" s="2"/>
      <c r="AH2791" t="s">
        <v>4684</v>
      </c>
      <c r="AI2791" s="7" t="s">
        <v>4610</v>
      </c>
    </row>
    <row r="2792" spans="1:35" ht="11" customHeight="1" outlineLevel="1" x14ac:dyDescent="0.25">
      <c r="A2792" t="s">
        <v>5144</v>
      </c>
      <c r="C2792" s="2" t="s">
        <v>12974</v>
      </c>
      <c r="D2792" s="2">
        <v>157</v>
      </c>
      <c r="E2792" s="7">
        <v>1930</v>
      </c>
      <c r="F2792" s="5" t="s">
        <v>6280</v>
      </c>
      <c r="H2792" s="5" t="s">
        <v>3915</v>
      </c>
      <c r="I2792" s="6" t="s">
        <v>4556</v>
      </c>
      <c r="J2792" s="6" t="s">
        <v>16435</v>
      </c>
      <c r="K2792" s="17">
        <v>3</v>
      </c>
      <c r="L2792" s="17" t="s">
        <v>7732</v>
      </c>
      <c r="M2792" s="9"/>
      <c r="N2792" s="9"/>
      <c r="O2792" s="21"/>
      <c r="Q2792" s="29"/>
      <c r="U2792" s="17"/>
      <c r="V2792" s="2" t="s">
        <v>418</v>
      </c>
      <c r="Y2792" t="str">
        <f t="shared" si="185"/>
        <v/>
      </c>
      <c r="AA2792" t="str">
        <f t="shared" si="186"/>
        <v/>
      </c>
      <c r="AC2792" s="7"/>
      <c r="AD2792" t="s">
        <v>4556</v>
      </c>
      <c r="AE2792">
        <f t="shared" si="187"/>
        <v>0</v>
      </c>
      <c r="AG2792" s="2"/>
      <c r="AH2792" t="s">
        <v>4684</v>
      </c>
      <c r="AI2792" s="7" t="s">
        <v>4922</v>
      </c>
    </row>
    <row r="2793" spans="1:35" ht="11" customHeight="1" outlineLevel="1" x14ac:dyDescent="0.25">
      <c r="A2793" t="s">
        <v>5144</v>
      </c>
      <c r="C2793" s="2" t="s">
        <v>12974</v>
      </c>
      <c r="D2793" s="2">
        <v>158</v>
      </c>
      <c r="E2793" s="7">
        <v>1930</v>
      </c>
      <c r="F2793" s="5" t="s">
        <v>1480</v>
      </c>
      <c r="H2793" s="5" t="s">
        <v>3915</v>
      </c>
      <c r="I2793" s="6" t="s">
        <v>4556</v>
      </c>
      <c r="J2793" s="6" t="s">
        <v>16435</v>
      </c>
      <c r="K2793" s="17">
        <v>3</v>
      </c>
      <c r="L2793" s="17" t="s">
        <v>7732</v>
      </c>
      <c r="M2793" s="9"/>
      <c r="N2793" s="9"/>
      <c r="O2793" s="21"/>
      <c r="Q2793" s="29"/>
      <c r="U2793" s="17"/>
      <c r="V2793" s="2" t="s">
        <v>6277</v>
      </c>
      <c r="Y2793" t="str">
        <f t="shared" si="185"/>
        <v/>
      </c>
      <c r="AA2793" t="str">
        <f t="shared" si="186"/>
        <v/>
      </c>
      <c r="AC2793" s="7"/>
      <c r="AD2793" t="s">
        <v>4556</v>
      </c>
      <c r="AE2793">
        <f t="shared" si="187"/>
        <v>0</v>
      </c>
      <c r="AG2793" s="2"/>
      <c r="AH2793" t="s">
        <v>4684</v>
      </c>
      <c r="AI2793" s="7" t="s">
        <v>4922</v>
      </c>
    </row>
    <row r="2794" spans="1:35" ht="11" customHeight="1" outlineLevel="1" x14ac:dyDescent="0.25">
      <c r="A2794" t="s">
        <v>5144</v>
      </c>
      <c r="C2794" s="2" t="s">
        <v>12974</v>
      </c>
      <c r="D2794" s="2">
        <v>164</v>
      </c>
      <c r="E2794" s="7">
        <v>1931</v>
      </c>
      <c r="F2794" s="5" t="s">
        <v>2510</v>
      </c>
      <c r="H2794" s="5" t="s">
        <v>816</v>
      </c>
      <c r="I2794" s="6" t="s">
        <v>6813</v>
      </c>
      <c r="J2794" s="6" t="s">
        <v>16434</v>
      </c>
      <c r="K2794" s="17">
        <v>3</v>
      </c>
      <c r="L2794" s="17" t="s">
        <v>7732</v>
      </c>
      <c r="M2794" s="9"/>
      <c r="N2794" s="9"/>
      <c r="O2794" s="21"/>
      <c r="Q2794" s="29"/>
      <c r="U2794" s="17"/>
      <c r="V2794" s="2" t="s">
        <v>7968</v>
      </c>
      <c r="Y2794" t="str">
        <f t="shared" si="185"/>
        <v/>
      </c>
      <c r="AA2794" t="str">
        <f t="shared" si="186"/>
        <v/>
      </c>
      <c r="AC2794" s="7"/>
      <c r="AD2794" t="s">
        <v>6813</v>
      </c>
      <c r="AE2794">
        <f t="shared" si="187"/>
        <v>0</v>
      </c>
      <c r="AG2794" s="2"/>
      <c r="AH2794" t="s">
        <v>4684</v>
      </c>
      <c r="AI2794" s="7" t="s">
        <v>4620</v>
      </c>
    </row>
    <row r="2795" spans="1:35" ht="11" customHeight="1" outlineLevel="1" x14ac:dyDescent="0.25">
      <c r="A2795" t="s">
        <v>5144</v>
      </c>
      <c r="C2795" s="2" t="s">
        <v>12974</v>
      </c>
      <c r="D2795" s="2">
        <v>165</v>
      </c>
      <c r="E2795" s="7">
        <v>1931</v>
      </c>
      <c r="F2795" s="5" t="s">
        <v>2511</v>
      </c>
      <c r="H2795" s="5" t="s">
        <v>2512</v>
      </c>
      <c r="I2795" s="6" t="s">
        <v>6813</v>
      </c>
      <c r="J2795" s="6" t="s">
        <v>16434</v>
      </c>
      <c r="K2795" s="17">
        <v>3</v>
      </c>
      <c r="L2795" s="17" t="s">
        <v>7732</v>
      </c>
      <c r="M2795" s="9"/>
      <c r="N2795" s="9"/>
      <c r="O2795" s="21"/>
      <c r="Q2795" s="29"/>
      <c r="U2795" s="17"/>
      <c r="V2795" s="2" t="s">
        <v>7969</v>
      </c>
      <c r="Y2795" t="str">
        <f t="shared" si="185"/>
        <v/>
      </c>
      <c r="AA2795" t="str">
        <f t="shared" si="186"/>
        <v/>
      </c>
      <c r="AC2795" s="7"/>
      <c r="AD2795" t="s">
        <v>6813</v>
      </c>
      <c r="AE2795">
        <f t="shared" si="187"/>
        <v>0</v>
      </c>
      <c r="AG2795" s="2"/>
      <c r="AH2795" t="s">
        <v>4684</v>
      </c>
      <c r="AI2795" s="7" t="s">
        <v>4620</v>
      </c>
    </row>
    <row r="2796" spans="1:35" ht="11" customHeight="1" outlineLevel="1" x14ac:dyDescent="0.25">
      <c r="A2796" t="s">
        <v>5144</v>
      </c>
      <c r="C2796" s="2" t="s">
        <v>12974</v>
      </c>
      <c r="D2796" s="2">
        <v>166</v>
      </c>
      <c r="E2796" s="7">
        <v>1931</v>
      </c>
      <c r="F2796" s="5" t="s">
        <v>3169</v>
      </c>
      <c r="H2796" s="5" t="s">
        <v>2789</v>
      </c>
      <c r="I2796" s="6" t="s">
        <v>6813</v>
      </c>
      <c r="J2796" s="6" t="s">
        <v>16434</v>
      </c>
      <c r="K2796" s="17">
        <v>3</v>
      </c>
      <c r="L2796" s="17" t="s">
        <v>7732</v>
      </c>
      <c r="M2796" s="9"/>
      <c r="N2796" s="9"/>
      <c r="O2796" s="21"/>
      <c r="Q2796" s="29"/>
      <c r="U2796" s="17"/>
      <c r="V2796" s="2" t="s">
        <v>2513</v>
      </c>
      <c r="Y2796" t="str">
        <f t="shared" si="185"/>
        <v/>
      </c>
      <c r="AA2796" t="str">
        <f t="shared" si="186"/>
        <v/>
      </c>
      <c r="AC2796" s="7"/>
      <c r="AD2796" t="s">
        <v>6813</v>
      </c>
      <c r="AE2796">
        <f t="shared" si="187"/>
        <v>0</v>
      </c>
      <c r="AG2796" s="2"/>
      <c r="AH2796" t="s">
        <v>4684</v>
      </c>
      <c r="AI2796" s="7" t="s">
        <v>4620</v>
      </c>
    </row>
    <row r="2797" spans="1:35" ht="11" customHeight="1" outlineLevel="1" x14ac:dyDescent="0.25">
      <c r="A2797" t="s">
        <v>5144</v>
      </c>
      <c r="C2797" s="2" t="s">
        <v>12974</v>
      </c>
      <c r="D2797" s="2" t="s">
        <v>4062</v>
      </c>
      <c r="E2797" s="7">
        <v>1934</v>
      </c>
      <c r="F2797" s="5" t="s">
        <v>5138</v>
      </c>
      <c r="H2797" s="5" t="s">
        <v>6501</v>
      </c>
      <c r="I2797" s="6" t="s">
        <v>6813</v>
      </c>
      <c r="J2797" s="6" t="s">
        <v>21085</v>
      </c>
      <c r="K2797" s="17">
        <v>1</v>
      </c>
      <c r="L2797" s="17" t="s">
        <v>7730</v>
      </c>
      <c r="M2797" s="9">
        <v>8</v>
      </c>
      <c r="N2797" s="9"/>
      <c r="O2797" s="21"/>
      <c r="Q2797" s="29"/>
      <c r="U2797" s="17"/>
      <c r="V2797" s="2"/>
      <c r="Y2797" t="str">
        <f t="shared" si="185"/>
        <v/>
      </c>
      <c r="AA2797" t="str">
        <f t="shared" si="186"/>
        <v/>
      </c>
      <c r="AC2797" s="7"/>
      <c r="AD2797" t="s">
        <v>6813</v>
      </c>
      <c r="AE2797">
        <f t="shared" si="187"/>
        <v>0</v>
      </c>
      <c r="AG2797" s="2"/>
      <c r="AI2797" s="7"/>
    </row>
    <row r="2798" spans="1:35" ht="11" customHeight="1" outlineLevel="1" x14ac:dyDescent="0.25">
      <c r="A2798" t="s">
        <v>5144</v>
      </c>
      <c r="C2798" s="2" t="s">
        <v>12974</v>
      </c>
      <c r="D2798" s="2">
        <v>189</v>
      </c>
      <c r="E2798" s="7">
        <v>1935</v>
      </c>
      <c r="F2798" s="5" t="s">
        <v>5138</v>
      </c>
      <c r="H2798" s="5" t="s">
        <v>3968</v>
      </c>
      <c r="I2798" s="6" t="s">
        <v>3783</v>
      </c>
      <c r="J2798" s="6" t="s">
        <v>16436</v>
      </c>
      <c r="K2798" s="17">
        <v>1</v>
      </c>
      <c r="L2798" s="17" t="s">
        <v>7730</v>
      </c>
      <c r="M2798" s="9">
        <v>0.6</v>
      </c>
      <c r="N2798" s="9"/>
      <c r="O2798" s="21"/>
      <c r="Q2798" s="29"/>
      <c r="U2798" s="17"/>
      <c r="V2798" s="2"/>
      <c r="Y2798" t="str">
        <f t="shared" si="185"/>
        <v/>
      </c>
      <c r="AA2798" t="str">
        <f t="shared" si="186"/>
        <v/>
      </c>
      <c r="AC2798" s="7"/>
      <c r="AD2798" t="s">
        <v>3783</v>
      </c>
      <c r="AE2798">
        <f t="shared" si="187"/>
        <v>0</v>
      </c>
      <c r="AG2798" s="2"/>
      <c r="AI2798" s="7"/>
    </row>
    <row r="2799" spans="1:35" ht="11" customHeight="1" outlineLevel="1" x14ac:dyDescent="0.25">
      <c r="A2799" t="s">
        <v>5144</v>
      </c>
      <c r="C2799" s="2" t="s">
        <v>12974</v>
      </c>
      <c r="D2799" s="2">
        <v>192</v>
      </c>
      <c r="E2799" s="7">
        <v>1935</v>
      </c>
      <c r="F2799" s="5" t="s">
        <v>3421</v>
      </c>
      <c r="H2799" s="5" t="s">
        <v>5038</v>
      </c>
      <c r="I2799" s="6" t="s">
        <v>3783</v>
      </c>
      <c r="J2799" s="6" t="s">
        <v>16436</v>
      </c>
      <c r="K2799" s="17">
        <v>1</v>
      </c>
      <c r="L2799" s="17" t="s">
        <v>7732</v>
      </c>
      <c r="M2799" s="9"/>
      <c r="N2799" s="9"/>
      <c r="O2799" s="21"/>
      <c r="Q2799" s="29"/>
      <c r="U2799" s="17"/>
      <c r="V2799" s="2"/>
      <c r="Y2799" t="str">
        <f t="shared" si="185"/>
        <v/>
      </c>
      <c r="AA2799" t="str">
        <f t="shared" si="186"/>
        <v/>
      </c>
      <c r="AC2799" s="7"/>
      <c r="AD2799" t="s">
        <v>3783</v>
      </c>
      <c r="AE2799">
        <f t="shared" si="187"/>
        <v>0</v>
      </c>
      <c r="AG2799" s="2"/>
      <c r="AI2799" s="7"/>
    </row>
    <row r="2800" spans="1:35" ht="11" customHeight="1" outlineLevel="1" x14ac:dyDescent="0.25">
      <c r="A2800" t="s">
        <v>5144</v>
      </c>
      <c r="C2800" s="2" t="s">
        <v>12974</v>
      </c>
      <c r="D2800" s="2">
        <v>193</v>
      </c>
      <c r="E2800" s="7">
        <v>1936</v>
      </c>
      <c r="F2800" s="5" t="s">
        <v>183</v>
      </c>
      <c r="H2800" s="5" t="s">
        <v>1559</v>
      </c>
      <c r="I2800" s="6" t="s">
        <v>4801</v>
      </c>
      <c r="J2800" s="6" t="s">
        <v>16437</v>
      </c>
      <c r="K2800" s="17">
        <v>6</v>
      </c>
      <c r="L2800" s="17" t="s">
        <v>7730</v>
      </c>
      <c r="M2800" s="9">
        <v>0.3</v>
      </c>
      <c r="N2800" s="9"/>
      <c r="O2800" s="21"/>
      <c r="Q2800" s="29"/>
      <c r="U2800" s="17"/>
      <c r="V2800" s="2">
        <v>169</v>
      </c>
      <c r="Y2800" t="str">
        <f t="shared" si="185"/>
        <v/>
      </c>
      <c r="AA2800" t="str">
        <f t="shared" si="186"/>
        <v/>
      </c>
      <c r="AC2800" s="7"/>
      <c r="AD2800" t="s">
        <v>4801</v>
      </c>
      <c r="AE2800">
        <f t="shared" si="187"/>
        <v>0</v>
      </c>
      <c r="AG2800" s="2"/>
      <c r="AH2800" t="s">
        <v>6404</v>
      </c>
      <c r="AI2800" s="7" t="s">
        <v>4610</v>
      </c>
    </row>
    <row r="2801" spans="1:35" ht="11" customHeight="1" outlineLevel="1" x14ac:dyDescent="0.25">
      <c r="A2801" t="s">
        <v>5144</v>
      </c>
      <c r="C2801" s="2" t="s">
        <v>12974</v>
      </c>
      <c r="D2801" s="2">
        <v>194</v>
      </c>
      <c r="E2801" s="7">
        <v>1936</v>
      </c>
      <c r="F2801" s="5" t="s">
        <v>5137</v>
      </c>
      <c r="H2801" s="5" t="s">
        <v>6127</v>
      </c>
      <c r="I2801" s="6" t="s">
        <v>4801</v>
      </c>
      <c r="J2801" s="6" t="s">
        <v>16437</v>
      </c>
      <c r="K2801" s="17">
        <v>6</v>
      </c>
      <c r="L2801" s="17" t="s">
        <v>7730</v>
      </c>
      <c r="M2801" s="9">
        <v>0.3</v>
      </c>
      <c r="N2801" s="9"/>
      <c r="O2801" s="21"/>
      <c r="Q2801" s="29"/>
      <c r="U2801" s="17"/>
      <c r="V2801" s="2">
        <v>170</v>
      </c>
      <c r="Y2801" t="str">
        <f t="shared" si="185"/>
        <v/>
      </c>
      <c r="AA2801" t="str">
        <f t="shared" si="186"/>
        <v/>
      </c>
      <c r="AC2801" s="7"/>
      <c r="AD2801" t="s">
        <v>4801</v>
      </c>
      <c r="AE2801">
        <f t="shared" si="187"/>
        <v>0</v>
      </c>
      <c r="AG2801" s="2"/>
      <c r="AH2801" t="s">
        <v>6404</v>
      </c>
      <c r="AI2801" s="7" t="s">
        <v>4610</v>
      </c>
    </row>
    <row r="2802" spans="1:35" ht="11" customHeight="1" outlineLevel="1" x14ac:dyDescent="0.25">
      <c r="A2802" t="s">
        <v>5144</v>
      </c>
      <c r="C2802" s="2" t="s">
        <v>12974</v>
      </c>
      <c r="D2802" s="2">
        <v>195</v>
      </c>
      <c r="E2802" s="7">
        <v>1936</v>
      </c>
      <c r="F2802" s="5" t="s">
        <v>5140</v>
      </c>
      <c r="H2802" s="5" t="s">
        <v>5037</v>
      </c>
      <c r="I2802" s="6" t="s">
        <v>4801</v>
      </c>
      <c r="J2802" s="6" t="s">
        <v>16437</v>
      </c>
      <c r="K2802" s="17">
        <v>6</v>
      </c>
      <c r="L2802" s="17" t="s">
        <v>7730</v>
      </c>
      <c r="M2802" s="9">
        <v>0.6</v>
      </c>
      <c r="N2802" s="9"/>
      <c r="O2802" s="21"/>
      <c r="Q2802" s="29"/>
      <c r="U2802" s="17"/>
      <c r="V2802" s="2">
        <v>171</v>
      </c>
      <c r="Y2802" t="str">
        <f t="shared" si="185"/>
        <v/>
      </c>
      <c r="AA2802" t="str">
        <f t="shared" si="186"/>
        <v/>
      </c>
      <c r="AC2802" s="7"/>
      <c r="AD2802" t="s">
        <v>4801</v>
      </c>
      <c r="AE2802">
        <f t="shared" si="187"/>
        <v>0</v>
      </c>
      <c r="AG2802" s="2"/>
      <c r="AH2802" t="s">
        <v>6404</v>
      </c>
      <c r="AI2802" s="7" t="s">
        <v>4610</v>
      </c>
    </row>
    <row r="2803" spans="1:35" ht="11" customHeight="1" outlineLevel="1" x14ac:dyDescent="0.25">
      <c r="A2803" t="s">
        <v>5144</v>
      </c>
      <c r="C2803" s="2" t="s">
        <v>12974</v>
      </c>
      <c r="D2803" s="2">
        <v>196</v>
      </c>
      <c r="E2803" s="7">
        <v>1936</v>
      </c>
      <c r="F2803" s="5" t="s">
        <v>1640</v>
      </c>
      <c r="H2803" s="5" t="s">
        <v>5216</v>
      </c>
      <c r="I2803" s="6" t="s">
        <v>4801</v>
      </c>
      <c r="J2803" s="6" t="s">
        <v>16437</v>
      </c>
      <c r="K2803" s="17">
        <v>6</v>
      </c>
      <c r="L2803" s="17" t="s">
        <v>7730</v>
      </c>
      <c r="M2803" s="9">
        <v>0.6</v>
      </c>
      <c r="N2803" s="9"/>
      <c r="O2803" s="21"/>
      <c r="Q2803" s="29"/>
      <c r="U2803" s="17"/>
      <c r="V2803" s="2">
        <v>172</v>
      </c>
      <c r="Y2803" t="str">
        <f t="shared" si="185"/>
        <v/>
      </c>
      <c r="AA2803" t="str">
        <f t="shared" si="186"/>
        <v/>
      </c>
      <c r="AC2803" s="7"/>
      <c r="AD2803" t="s">
        <v>4801</v>
      </c>
      <c r="AE2803">
        <f t="shared" si="187"/>
        <v>0</v>
      </c>
      <c r="AG2803" s="2"/>
      <c r="AH2803" t="s">
        <v>6404</v>
      </c>
      <c r="AI2803" s="7" t="s">
        <v>4610</v>
      </c>
    </row>
    <row r="2804" spans="1:35" ht="11" customHeight="1" outlineLevel="1" x14ac:dyDescent="0.25">
      <c r="A2804" t="s">
        <v>5144</v>
      </c>
      <c r="C2804" s="2" t="s">
        <v>12974</v>
      </c>
      <c r="D2804" s="2">
        <v>197</v>
      </c>
      <c r="E2804" s="7">
        <v>1936</v>
      </c>
      <c r="F2804" s="5" t="s">
        <v>2348</v>
      </c>
      <c r="H2804" s="5" t="s">
        <v>2291</v>
      </c>
      <c r="I2804" s="6" t="s">
        <v>4801</v>
      </c>
      <c r="J2804" s="6" t="s">
        <v>16437</v>
      </c>
      <c r="K2804" s="17">
        <v>6</v>
      </c>
      <c r="L2804" s="17" t="s">
        <v>7730</v>
      </c>
      <c r="M2804" s="9">
        <v>0.7</v>
      </c>
      <c r="N2804" s="9"/>
      <c r="O2804" s="21"/>
      <c r="Q2804" s="29"/>
      <c r="U2804" s="17"/>
      <c r="V2804" s="2">
        <v>173</v>
      </c>
      <c r="Y2804" t="str">
        <f t="shared" si="185"/>
        <v/>
      </c>
      <c r="AA2804" t="str">
        <f t="shared" si="186"/>
        <v/>
      </c>
      <c r="AC2804" s="7"/>
      <c r="AD2804" t="s">
        <v>4801</v>
      </c>
      <c r="AE2804">
        <f t="shared" si="187"/>
        <v>0</v>
      </c>
      <c r="AG2804" s="2"/>
      <c r="AH2804" t="s">
        <v>6404</v>
      </c>
      <c r="AI2804" s="7" t="s">
        <v>4610</v>
      </c>
    </row>
    <row r="2805" spans="1:35" ht="11" customHeight="1" outlineLevel="1" x14ac:dyDescent="0.25">
      <c r="A2805" t="s">
        <v>5144</v>
      </c>
      <c r="C2805" s="2" t="s">
        <v>12974</v>
      </c>
      <c r="D2805" s="2">
        <v>198</v>
      </c>
      <c r="E2805" s="7">
        <v>1936</v>
      </c>
      <c r="F2805" s="5" t="s">
        <v>3421</v>
      </c>
      <c r="H2805" s="5" t="s">
        <v>3832</v>
      </c>
      <c r="I2805" s="6" t="s">
        <v>4801</v>
      </c>
      <c r="J2805" s="6" t="s">
        <v>16437</v>
      </c>
      <c r="K2805" s="17">
        <v>6</v>
      </c>
      <c r="L2805" s="17" t="s">
        <v>7732</v>
      </c>
      <c r="M2805" s="9"/>
      <c r="N2805" s="9"/>
      <c r="O2805" s="21"/>
      <c r="Q2805" s="29"/>
      <c r="U2805" s="17"/>
      <c r="V2805" s="2">
        <v>174</v>
      </c>
      <c r="Y2805" t="str">
        <f t="shared" si="185"/>
        <v/>
      </c>
      <c r="AA2805" t="str">
        <f t="shared" si="186"/>
        <v/>
      </c>
      <c r="AC2805" s="7"/>
      <c r="AD2805" t="s">
        <v>4801</v>
      </c>
      <c r="AE2805">
        <f t="shared" si="187"/>
        <v>0</v>
      </c>
      <c r="AG2805" s="2"/>
      <c r="AH2805" t="s">
        <v>6404</v>
      </c>
      <c r="AI2805" s="7" t="s">
        <v>4610</v>
      </c>
    </row>
    <row r="2806" spans="1:35" ht="11" customHeight="1" outlineLevel="1" x14ac:dyDescent="0.25">
      <c r="A2806" t="s">
        <v>5144</v>
      </c>
      <c r="C2806" s="2" t="s">
        <v>12974</v>
      </c>
      <c r="D2806" s="2">
        <v>199</v>
      </c>
      <c r="E2806" s="7">
        <v>1936</v>
      </c>
      <c r="F2806" s="5" t="s">
        <v>5162</v>
      </c>
      <c r="H2806" s="5" t="s">
        <v>6445</v>
      </c>
      <c r="I2806" s="6" t="s">
        <v>4801</v>
      </c>
      <c r="J2806" s="6" t="s">
        <v>16437</v>
      </c>
      <c r="K2806" s="17">
        <v>6</v>
      </c>
      <c r="L2806" s="17" t="s">
        <v>7732</v>
      </c>
      <c r="M2806" s="9"/>
      <c r="N2806" s="9"/>
      <c r="O2806" s="21"/>
      <c r="Q2806" s="29"/>
      <c r="U2806" s="17"/>
      <c r="V2806" s="2">
        <v>175</v>
      </c>
      <c r="Y2806" t="str">
        <f t="shared" si="185"/>
        <v/>
      </c>
      <c r="AA2806" t="str">
        <f t="shared" si="186"/>
        <v/>
      </c>
      <c r="AC2806" s="7"/>
      <c r="AD2806" t="s">
        <v>4801</v>
      </c>
      <c r="AE2806">
        <f t="shared" ref="AE2806:AE2837" si="188">COUNTIF(I2806,"*Fuji*")</f>
        <v>0</v>
      </c>
      <c r="AG2806" s="2"/>
      <c r="AH2806" t="s">
        <v>6404</v>
      </c>
      <c r="AI2806" s="7" t="s">
        <v>4922</v>
      </c>
    </row>
    <row r="2807" spans="1:35" ht="11" customHeight="1" outlineLevel="1" x14ac:dyDescent="0.25">
      <c r="A2807" t="s">
        <v>5144</v>
      </c>
      <c r="C2807" s="2" t="s">
        <v>12974</v>
      </c>
      <c r="D2807" s="2">
        <v>200</v>
      </c>
      <c r="E2807" s="7">
        <v>1936</v>
      </c>
      <c r="F2807" s="5" t="s">
        <v>4800</v>
      </c>
      <c r="H2807" s="5" t="s">
        <v>6501</v>
      </c>
      <c r="I2807" s="6" t="s">
        <v>4801</v>
      </c>
      <c r="J2807" s="6" t="s">
        <v>16437</v>
      </c>
      <c r="K2807" s="17">
        <v>6</v>
      </c>
      <c r="L2807" s="17" t="s">
        <v>7732</v>
      </c>
      <c r="M2807" s="9"/>
      <c r="N2807" s="9"/>
      <c r="O2807" s="21"/>
      <c r="Q2807" s="29"/>
      <c r="U2807" s="17"/>
      <c r="V2807" s="2">
        <v>176</v>
      </c>
      <c r="Y2807" t="str">
        <f t="shared" si="185"/>
        <v/>
      </c>
      <c r="AA2807" t="str">
        <f t="shared" si="186"/>
        <v/>
      </c>
      <c r="AC2807" s="7"/>
      <c r="AD2807" t="s">
        <v>4801</v>
      </c>
      <c r="AE2807">
        <f t="shared" si="188"/>
        <v>0</v>
      </c>
      <c r="AG2807" s="2"/>
      <c r="AH2807" t="s">
        <v>6404</v>
      </c>
      <c r="AI2807" s="7" t="s">
        <v>4620</v>
      </c>
    </row>
    <row r="2808" spans="1:35" ht="11" customHeight="1" outlineLevel="1" x14ac:dyDescent="0.25">
      <c r="A2808" t="s">
        <v>5144</v>
      </c>
      <c r="C2808" s="2" t="s">
        <v>12974</v>
      </c>
      <c r="D2808" s="2">
        <v>201</v>
      </c>
      <c r="E2808" s="7">
        <v>1936</v>
      </c>
      <c r="F2808" s="5" t="s">
        <v>5139</v>
      </c>
      <c r="H2808" s="5" t="s">
        <v>6501</v>
      </c>
      <c r="I2808" s="6" t="s">
        <v>4801</v>
      </c>
      <c r="J2808" s="6" t="s">
        <v>16437</v>
      </c>
      <c r="K2808" s="17">
        <v>6</v>
      </c>
      <c r="L2808" s="17" t="s">
        <v>7730</v>
      </c>
      <c r="M2808" s="9">
        <v>0.6</v>
      </c>
      <c r="N2808" s="9"/>
      <c r="O2808" s="21"/>
      <c r="Q2808" s="29"/>
      <c r="U2808" s="17"/>
      <c r="V2808" s="2">
        <v>177</v>
      </c>
      <c r="Y2808" t="str">
        <f t="shared" si="185"/>
        <v/>
      </c>
      <c r="AA2808" t="str">
        <f t="shared" si="186"/>
        <v/>
      </c>
      <c r="AC2808" s="7"/>
      <c r="AD2808" t="s">
        <v>4801</v>
      </c>
      <c r="AE2808">
        <f t="shared" si="188"/>
        <v>0</v>
      </c>
      <c r="AG2808" s="2"/>
      <c r="AH2808" t="s">
        <v>6404</v>
      </c>
      <c r="AI2808" s="7" t="s">
        <v>4610</v>
      </c>
    </row>
    <row r="2809" spans="1:35" ht="11" customHeight="1" outlineLevel="1" x14ac:dyDescent="0.25">
      <c r="A2809" t="s">
        <v>5144</v>
      </c>
      <c r="C2809" s="2" t="s">
        <v>12974</v>
      </c>
      <c r="D2809" s="2">
        <v>202</v>
      </c>
      <c r="E2809" s="7">
        <v>1936</v>
      </c>
      <c r="F2809" s="5" t="s">
        <v>5138</v>
      </c>
      <c r="H2809" s="5" t="s">
        <v>4006</v>
      </c>
      <c r="I2809" s="6" t="s">
        <v>4801</v>
      </c>
      <c r="J2809" s="6" t="s">
        <v>16437</v>
      </c>
      <c r="K2809" s="17">
        <v>6</v>
      </c>
      <c r="L2809" s="17" t="s">
        <v>7730</v>
      </c>
      <c r="M2809" s="9">
        <v>0.6</v>
      </c>
      <c r="N2809" s="9"/>
      <c r="O2809" s="21"/>
      <c r="Q2809" s="29"/>
      <c r="U2809" s="17"/>
      <c r="V2809" s="2">
        <v>178</v>
      </c>
      <c r="Y2809" t="str">
        <f t="shared" si="185"/>
        <v/>
      </c>
      <c r="AA2809" t="str">
        <f t="shared" si="186"/>
        <v/>
      </c>
      <c r="AC2809" s="7"/>
      <c r="AD2809" t="s">
        <v>4801</v>
      </c>
      <c r="AE2809">
        <f t="shared" si="188"/>
        <v>0</v>
      </c>
      <c r="AG2809" s="2"/>
      <c r="AH2809" t="s">
        <v>6404</v>
      </c>
      <c r="AI2809" s="7" t="s">
        <v>4610</v>
      </c>
    </row>
    <row r="2810" spans="1:35" ht="11" customHeight="1" outlineLevel="1" x14ac:dyDescent="0.25">
      <c r="A2810" t="s">
        <v>5144</v>
      </c>
      <c r="C2810" s="2" t="s">
        <v>12974</v>
      </c>
      <c r="D2810" s="2" t="s">
        <v>4062</v>
      </c>
      <c r="E2810" s="7">
        <v>1936</v>
      </c>
      <c r="F2810" s="5" t="s">
        <v>5139</v>
      </c>
      <c r="H2810" s="5" t="s">
        <v>130</v>
      </c>
      <c r="I2810" s="6" t="s">
        <v>4801</v>
      </c>
      <c r="J2810" s="6"/>
      <c r="K2810" s="17">
        <v>6</v>
      </c>
      <c r="L2810" s="17" t="s">
        <v>7730</v>
      </c>
      <c r="M2810" s="9">
        <v>0.4</v>
      </c>
      <c r="N2810" s="9"/>
      <c r="O2810" s="21"/>
      <c r="Q2810" s="29"/>
      <c r="U2810" s="17"/>
      <c r="V2810" s="2" t="s">
        <v>4004</v>
      </c>
      <c r="Y2810" t="str">
        <f t="shared" si="185"/>
        <v/>
      </c>
      <c r="AA2810" t="str">
        <f t="shared" si="186"/>
        <v/>
      </c>
      <c r="AC2810" s="7"/>
      <c r="AD2810" t="s">
        <v>4801</v>
      </c>
      <c r="AE2810">
        <f t="shared" si="188"/>
        <v>0</v>
      </c>
      <c r="AG2810" s="2"/>
      <c r="AH2810" t="s">
        <v>4684</v>
      </c>
      <c r="AI2810" s="7" t="s">
        <v>4610</v>
      </c>
    </row>
    <row r="2811" spans="1:35" ht="11" customHeight="1" outlineLevel="1" x14ac:dyDescent="0.25">
      <c r="A2811" t="s">
        <v>5144</v>
      </c>
      <c r="C2811" s="2" t="s">
        <v>12974</v>
      </c>
      <c r="D2811" s="2" t="s">
        <v>4062</v>
      </c>
      <c r="E2811" s="7">
        <v>1936</v>
      </c>
      <c r="F2811" s="5" t="s">
        <v>5138</v>
      </c>
      <c r="H2811" s="5" t="s">
        <v>4006</v>
      </c>
      <c r="I2811" s="6" t="s">
        <v>4801</v>
      </c>
      <c r="J2811" s="6"/>
      <c r="K2811" s="17">
        <v>6</v>
      </c>
      <c r="L2811" s="17" t="s">
        <v>7732</v>
      </c>
      <c r="M2811" s="9"/>
      <c r="N2811" s="9"/>
      <c r="O2811" s="21"/>
      <c r="Q2811" s="29"/>
      <c r="U2811" s="17"/>
      <c r="V2811" s="2" t="s">
        <v>4005</v>
      </c>
      <c r="Y2811" t="str">
        <f t="shared" si="185"/>
        <v/>
      </c>
      <c r="AA2811" t="str">
        <f t="shared" si="186"/>
        <v/>
      </c>
      <c r="AC2811" s="7"/>
      <c r="AD2811" t="s">
        <v>4801</v>
      </c>
      <c r="AE2811">
        <f t="shared" si="188"/>
        <v>0</v>
      </c>
      <c r="AG2811" s="2"/>
      <c r="AH2811" t="s">
        <v>4684</v>
      </c>
      <c r="AI2811" s="7" t="s">
        <v>4610</v>
      </c>
    </row>
    <row r="2812" spans="1:35" ht="11" customHeight="1" outlineLevel="1" x14ac:dyDescent="0.25">
      <c r="A2812" t="s">
        <v>5144</v>
      </c>
      <c r="C2812" s="2" t="s">
        <v>12974</v>
      </c>
      <c r="D2812" s="2" t="s">
        <v>4062</v>
      </c>
      <c r="E2812" s="7">
        <v>1937</v>
      </c>
      <c r="F2812" s="5" t="s">
        <v>4732</v>
      </c>
      <c r="H2812" s="5" t="s">
        <v>4008</v>
      </c>
      <c r="I2812" s="6" t="s">
        <v>6816</v>
      </c>
      <c r="J2812" s="6"/>
      <c r="K2812" s="17">
        <v>3</v>
      </c>
      <c r="L2812" s="17" t="s">
        <v>7730</v>
      </c>
      <c r="M2812" s="9">
        <v>0.6</v>
      </c>
      <c r="N2812" s="9"/>
      <c r="O2812" s="21"/>
      <c r="Q2812" s="29"/>
      <c r="U2812" s="17"/>
      <c r="V2812" s="2" t="s">
        <v>4007</v>
      </c>
      <c r="Y2812" t="str">
        <f t="shared" si="185"/>
        <v/>
      </c>
      <c r="AA2812" t="str">
        <f t="shared" si="186"/>
        <v/>
      </c>
      <c r="AC2812" s="7"/>
      <c r="AD2812" t="s">
        <v>6816</v>
      </c>
      <c r="AE2812">
        <f t="shared" si="188"/>
        <v>0</v>
      </c>
      <c r="AG2812" s="2"/>
      <c r="AH2812" t="s">
        <v>4684</v>
      </c>
      <c r="AI2812" s="7" t="s">
        <v>4610</v>
      </c>
    </row>
    <row r="2813" spans="1:35" ht="11" customHeight="1" outlineLevel="1" x14ac:dyDescent="0.25">
      <c r="A2813" t="s">
        <v>5144</v>
      </c>
      <c r="C2813" s="2" t="s">
        <v>12974</v>
      </c>
      <c r="D2813" s="2" t="s">
        <v>4062</v>
      </c>
      <c r="E2813" s="7">
        <v>1937</v>
      </c>
      <c r="F2813" s="5" t="s">
        <v>3217</v>
      </c>
      <c r="H2813" s="5" t="s">
        <v>61</v>
      </c>
      <c r="I2813" s="6" t="s">
        <v>6816</v>
      </c>
      <c r="J2813" s="6"/>
      <c r="K2813" s="17">
        <v>3</v>
      </c>
      <c r="L2813" s="17" t="s">
        <v>7730</v>
      </c>
      <c r="M2813" s="9">
        <v>0.6</v>
      </c>
      <c r="N2813" s="9"/>
      <c r="O2813" s="21"/>
      <c r="Q2813" s="29"/>
      <c r="U2813" s="17"/>
      <c r="V2813" s="2" t="s">
        <v>4009</v>
      </c>
      <c r="Y2813" t="str">
        <f t="shared" si="185"/>
        <v/>
      </c>
      <c r="AA2813" t="str">
        <f t="shared" si="186"/>
        <v/>
      </c>
      <c r="AC2813" s="7"/>
      <c r="AD2813" t="s">
        <v>6816</v>
      </c>
      <c r="AE2813">
        <f t="shared" si="188"/>
        <v>0</v>
      </c>
      <c r="AG2813" s="2"/>
      <c r="AH2813" t="s">
        <v>4684</v>
      </c>
      <c r="AI2813" s="7" t="s">
        <v>4610</v>
      </c>
    </row>
    <row r="2814" spans="1:35" ht="11" customHeight="1" outlineLevel="1" x14ac:dyDescent="0.25">
      <c r="A2814" t="s">
        <v>5144</v>
      </c>
      <c r="C2814" s="2" t="s">
        <v>12974</v>
      </c>
      <c r="D2814" s="2" t="s">
        <v>4062</v>
      </c>
      <c r="E2814" s="7">
        <v>1937</v>
      </c>
      <c r="F2814" s="5" t="s">
        <v>183</v>
      </c>
      <c r="H2814" s="5" t="s">
        <v>63</v>
      </c>
      <c r="I2814" s="6" t="s">
        <v>6816</v>
      </c>
      <c r="J2814" s="6"/>
      <c r="K2814" s="17">
        <v>3</v>
      </c>
      <c r="L2814" s="17" t="s">
        <v>7730</v>
      </c>
      <c r="M2814" s="9">
        <v>0.5</v>
      </c>
      <c r="N2814" s="9"/>
      <c r="O2814" s="21"/>
      <c r="Q2814" s="29"/>
      <c r="U2814" s="17"/>
      <c r="V2814" s="2" t="s">
        <v>62</v>
      </c>
      <c r="Y2814" t="str">
        <f t="shared" si="185"/>
        <v/>
      </c>
      <c r="AA2814" t="str">
        <f t="shared" si="186"/>
        <v/>
      </c>
      <c r="AC2814" s="7"/>
      <c r="AD2814" t="s">
        <v>6816</v>
      </c>
      <c r="AE2814">
        <f t="shared" si="188"/>
        <v>0</v>
      </c>
      <c r="AG2814" s="2"/>
      <c r="AH2814" t="s">
        <v>4684</v>
      </c>
      <c r="AI2814" s="7" t="s">
        <v>4610</v>
      </c>
    </row>
    <row r="2815" spans="1:35" ht="11" customHeight="1" outlineLevel="1" x14ac:dyDescent="0.25">
      <c r="A2815" t="s">
        <v>5144</v>
      </c>
      <c r="C2815" s="2" t="s">
        <v>12974</v>
      </c>
      <c r="D2815" s="2" t="s">
        <v>4062</v>
      </c>
      <c r="E2815" s="7">
        <v>1937</v>
      </c>
      <c r="F2815" s="5" t="s">
        <v>5139</v>
      </c>
      <c r="H2815" s="5" t="s">
        <v>2294</v>
      </c>
      <c r="I2815" s="6" t="s">
        <v>6816</v>
      </c>
      <c r="J2815" s="6"/>
      <c r="K2815" s="17">
        <v>3</v>
      </c>
      <c r="L2815" s="17" t="s">
        <v>7732</v>
      </c>
      <c r="M2815" s="9"/>
      <c r="N2815" s="9"/>
      <c r="O2815" s="21"/>
      <c r="Q2815" s="29"/>
      <c r="U2815" s="17"/>
      <c r="V2815" s="2" t="s">
        <v>64</v>
      </c>
      <c r="Y2815" t="str">
        <f t="shared" si="185"/>
        <v/>
      </c>
      <c r="AA2815" t="str">
        <f t="shared" si="186"/>
        <v/>
      </c>
      <c r="AC2815" s="7"/>
      <c r="AD2815" t="s">
        <v>6816</v>
      </c>
      <c r="AE2815">
        <f t="shared" si="188"/>
        <v>0</v>
      </c>
      <c r="AG2815" s="2"/>
      <c r="AH2815" t="s">
        <v>4684</v>
      </c>
      <c r="AI2815" s="7" t="s">
        <v>4610</v>
      </c>
    </row>
    <row r="2816" spans="1:35" ht="11" customHeight="1" outlineLevel="1" x14ac:dyDescent="0.25">
      <c r="A2816" t="s">
        <v>5144</v>
      </c>
      <c r="C2816" s="2" t="s">
        <v>12974</v>
      </c>
      <c r="D2816" s="2" t="s">
        <v>4062</v>
      </c>
      <c r="E2816" s="7">
        <v>1937</v>
      </c>
      <c r="F2816" s="5" t="s">
        <v>5137</v>
      </c>
      <c r="H2816" s="5" t="s">
        <v>1188</v>
      </c>
      <c r="I2816" s="6" t="s">
        <v>6816</v>
      </c>
      <c r="J2816" s="6"/>
      <c r="K2816" s="17">
        <v>3</v>
      </c>
      <c r="L2816" s="17" t="s">
        <v>7732</v>
      </c>
      <c r="M2816" s="9"/>
      <c r="N2816" s="9"/>
      <c r="O2816" s="21"/>
      <c r="Q2816" s="29"/>
      <c r="U2816" s="17"/>
      <c r="V2816" s="2" t="s">
        <v>65</v>
      </c>
      <c r="Y2816" t="str">
        <f t="shared" si="185"/>
        <v/>
      </c>
      <c r="AA2816" t="str">
        <f t="shared" si="186"/>
        <v/>
      </c>
      <c r="AC2816" s="7"/>
      <c r="AD2816" t="s">
        <v>6816</v>
      </c>
      <c r="AE2816">
        <f t="shared" si="188"/>
        <v>0</v>
      </c>
      <c r="AG2816" s="2"/>
      <c r="AH2816" t="s">
        <v>4684</v>
      </c>
      <c r="AI2816" s="7" t="s">
        <v>4610</v>
      </c>
    </row>
    <row r="2817" spans="1:35" ht="11" customHeight="1" outlineLevel="1" x14ac:dyDescent="0.25">
      <c r="A2817" t="s">
        <v>5144</v>
      </c>
      <c r="C2817" s="2" t="s">
        <v>12974</v>
      </c>
      <c r="D2817" s="2" t="s">
        <v>4062</v>
      </c>
      <c r="E2817" s="7">
        <v>1937</v>
      </c>
      <c r="F2817" s="5" t="s">
        <v>5138</v>
      </c>
      <c r="H2817" s="5" t="s">
        <v>1190</v>
      </c>
      <c r="I2817" s="6" t="s">
        <v>6816</v>
      </c>
      <c r="J2817" s="6"/>
      <c r="K2817" s="17">
        <v>3</v>
      </c>
      <c r="L2817" s="17" t="s">
        <v>7732</v>
      </c>
      <c r="M2817" s="9"/>
      <c r="N2817" s="9"/>
      <c r="O2817" s="21"/>
      <c r="Q2817" s="29"/>
      <c r="U2817" s="17"/>
      <c r="V2817" s="2" t="s">
        <v>1189</v>
      </c>
      <c r="Y2817" t="str">
        <f t="shared" si="185"/>
        <v/>
      </c>
      <c r="AA2817" t="str">
        <f t="shared" si="186"/>
        <v/>
      </c>
      <c r="AC2817" s="7"/>
      <c r="AD2817" t="s">
        <v>6816</v>
      </c>
      <c r="AE2817">
        <f t="shared" si="188"/>
        <v>0</v>
      </c>
      <c r="AG2817" s="2"/>
      <c r="AH2817" t="s">
        <v>4684</v>
      </c>
      <c r="AI2817" s="7" t="s">
        <v>4610</v>
      </c>
    </row>
    <row r="2818" spans="1:35" ht="11" customHeight="1" outlineLevel="1" x14ac:dyDescent="0.25">
      <c r="A2818" t="s">
        <v>5144</v>
      </c>
      <c r="C2818" s="2" t="s">
        <v>12974</v>
      </c>
      <c r="D2818" s="2" t="s">
        <v>4062</v>
      </c>
      <c r="E2818" s="7">
        <v>1937</v>
      </c>
      <c r="F2818" s="5" t="s">
        <v>2974</v>
      </c>
      <c r="H2818" s="5" t="s">
        <v>1192</v>
      </c>
      <c r="I2818" s="6" t="s">
        <v>6816</v>
      </c>
      <c r="J2818" s="6"/>
      <c r="K2818" s="17">
        <v>3</v>
      </c>
      <c r="L2818" s="17" t="s">
        <v>7730</v>
      </c>
      <c r="M2818" s="9">
        <v>0.5</v>
      </c>
      <c r="N2818" s="9"/>
      <c r="O2818" s="21"/>
      <c r="Q2818" s="29"/>
      <c r="U2818" s="17"/>
      <c r="V2818" s="2" t="s">
        <v>1191</v>
      </c>
      <c r="Y2818" t="str">
        <f t="shared" si="185"/>
        <v/>
      </c>
      <c r="AA2818" t="str">
        <f t="shared" si="186"/>
        <v/>
      </c>
      <c r="AC2818" s="7"/>
      <c r="AD2818" t="s">
        <v>6816</v>
      </c>
      <c r="AE2818">
        <f t="shared" si="188"/>
        <v>0</v>
      </c>
      <c r="AG2818" s="2"/>
      <c r="AH2818" t="s">
        <v>4684</v>
      </c>
      <c r="AI2818" s="7" t="s">
        <v>4610</v>
      </c>
    </row>
    <row r="2819" spans="1:35" ht="11" customHeight="1" outlineLevel="1" x14ac:dyDescent="0.25">
      <c r="A2819" t="s">
        <v>5144</v>
      </c>
      <c r="C2819" s="2" t="s">
        <v>12974</v>
      </c>
      <c r="D2819" s="2" t="s">
        <v>4062</v>
      </c>
      <c r="E2819" s="7">
        <v>1937</v>
      </c>
      <c r="F2819" s="5" t="s">
        <v>2348</v>
      </c>
      <c r="H2819" s="5" t="s">
        <v>2402</v>
      </c>
      <c r="I2819" s="6" t="s">
        <v>6816</v>
      </c>
      <c r="J2819" s="6"/>
      <c r="K2819" s="17">
        <v>3</v>
      </c>
      <c r="L2819" s="17" t="s">
        <v>7732</v>
      </c>
      <c r="M2819" s="9"/>
      <c r="N2819" s="9"/>
      <c r="O2819" s="21"/>
      <c r="Q2819" s="29"/>
      <c r="U2819" s="17"/>
      <c r="V2819" s="2" t="s">
        <v>1193</v>
      </c>
      <c r="Y2819" t="str">
        <f t="shared" si="185"/>
        <v/>
      </c>
      <c r="AA2819" t="str">
        <f t="shared" si="186"/>
        <v/>
      </c>
      <c r="AC2819" s="7"/>
      <c r="AD2819" t="s">
        <v>6816</v>
      </c>
      <c r="AE2819">
        <f t="shared" si="188"/>
        <v>0</v>
      </c>
      <c r="AG2819" s="2"/>
      <c r="AH2819" t="s">
        <v>4684</v>
      </c>
      <c r="AI2819" s="7" t="s">
        <v>4610</v>
      </c>
    </row>
    <row r="2820" spans="1:35" ht="11" customHeight="1" outlineLevel="1" x14ac:dyDescent="0.25">
      <c r="A2820" t="s">
        <v>5144</v>
      </c>
      <c r="C2820" s="2" t="s">
        <v>12974</v>
      </c>
      <c r="D2820" s="2" t="s">
        <v>4062</v>
      </c>
      <c r="E2820" s="7">
        <v>1937</v>
      </c>
      <c r="F2820" s="5" t="s">
        <v>5297</v>
      </c>
      <c r="H2820" s="5" t="s">
        <v>1196</v>
      </c>
      <c r="I2820" s="6" t="s">
        <v>6816</v>
      </c>
      <c r="J2820" s="6"/>
      <c r="K2820" s="17">
        <v>3</v>
      </c>
      <c r="L2820" s="17" t="s">
        <v>7732</v>
      </c>
      <c r="M2820" s="9"/>
      <c r="N2820" s="9"/>
      <c r="O2820" s="21"/>
      <c r="Q2820" s="29"/>
      <c r="U2820" s="17"/>
      <c r="V2820" s="2" t="s">
        <v>1194</v>
      </c>
      <c r="Y2820" t="str">
        <f t="shared" si="185"/>
        <v/>
      </c>
      <c r="AA2820" t="str">
        <f t="shared" si="186"/>
        <v/>
      </c>
      <c r="AC2820" s="7"/>
      <c r="AD2820" t="s">
        <v>6816</v>
      </c>
      <c r="AE2820">
        <f t="shared" si="188"/>
        <v>0</v>
      </c>
      <c r="AG2820" s="2"/>
      <c r="AH2820" t="s">
        <v>4684</v>
      </c>
      <c r="AI2820" s="7" t="s">
        <v>4610</v>
      </c>
    </row>
    <row r="2821" spans="1:35" ht="11" customHeight="1" outlineLevel="1" x14ac:dyDescent="0.25">
      <c r="A2821" t="s">
        <v>5144</v>
      </c>
      <c r="C2821" s="2" t="s">
        <v>12974</v>
      </c>
      <c r="D2821" s="2" t="s">
        <v>4062</v>
      </c>
      <c r="E2821" s="7">
        <v>1937</v>
      </c>
      <c r="F2821" s="5" t="s">
        <v>4563</v>
      </c>
      <c r="H2821" s="5" t="s">
        <v>5609</v>
      </c>
      <c r="I2821" s="6" t="s">
        <v>6816</v>
      </c>
      <c r="J2821" s="6"/>
      <c r="K2821" s="17">
        <v>3</v>
      </c>
      <c r="L2821" s="17" t="s">
        <v>7732</v>
      </c>
      <c r="M2821" s="9"/>
      <c r="N2821" s="9"/>
      <c r="O2821" s="21"/>
      <c r="Q2821" s="29"/>
      <c r="U2821" s="17"/>
      <c r="V2821" s="2" t="s">
        <v>5608</v>
      </c>
      <c r="Y2821" t="str">
        <f t="shared" si="185"/>
        <v/>
      </c>
      <c r="AA2821" t="str">
        <f t="shared" si="186"/>
        <v/>
      </c>
      <c r="AC2821" s="7"/>
      <c r="AD2821" t="s">
        <v>6816</v>
      </c>
      <c r="AE2821">
        <f t="shared" si="188"/>
        <v>0</v>
      </c>
      <c r="AG2821" s="2"/>
      <c r="AH2821" t="s">
        <v>4684</v>
      </c>
      <c r="AI2821" s="7" t="s">
        <v>4610</v>
      </c>
    </row>
    <row r="2822" spans="1:35" ht="11" customHeight="1" outlineLevel="1" x14ac:dyDescent="0.25">
      <c r="A2822" t="s">
        <v>5144</v>
      </c>
      <c r="C2822" s="2" t="s">
        <v>12974</v>
      </c>
      <c r="D2822" s="2" t="s">
        <v>4062</v>
      </c>
      <c r="E2822" s="7">
        <v>1937</v>
      </c>
      <c r="F2822" s="5" t="s">
        <v>4567</v>
      </c>
      <c r="H2822" s="5" t="s">
        <v>5611</v>
      </c>
      <c r="I2822" s="6" t="s">
        <v>6816</v>
      </c>
      <c r="J2822" s="6"/>
      <c r="K2822" s="17">
        <v>3</v>
      </c>
      <c r="L2822" s="17" t="s">
        <v>7732</v>
      </c>
      <c r="M2822" s="9"/>
      <c r="N2822" s="9"/>
      <c r="O2822" s="21"/>
      <c r="Q2822" s="29"/>
      <c r="U2822" s="17"/>
      <c r="V2822" s="2" t="s">
        <v>5610</v>
      </c>
      <c r="Y2822" t="str">
        <f t="shared" si="185"/>
        <v/>
      </c>
      <c r="AA2822" t="str">
        <f t="shared" si="186"/>
        <v/>
      </c>
      <c r="AC2822" s="7"/>
      <c r="AD2822" t="s">
        <v>6816</v>
      </c>
      <c r="AE2822">
        <f t="shared" si="188"/>
        <v>0</v>
      </c>
      <c r="AG2822" s="2"/>
      <c r="AH2822" t="s">
        <v>4684</v>
      </c>
      <c r="AI2822" s="7" t="s">
        <v>4610</v>
      </c>
    </row>
    <row r="2823" spans="1:35" ht="11" customHeight="1" outlineLevel="1" x14ac:dyDescent="0.25">
      <c r="A2823" t="s">
        <v>5144</v>
      </c>
      <c r="C2823" s="2" t="s">
        <v>12974</v>
      </c>
      <c r="D2823" s="2" t="s">
        <v>4062</v>
      </c>
      <c r="E2823" s="7">
        <v>1937</v>
      </c>
      <c r="F2823" s="5" t="s">
        <v>3778</v>
      </c>
      <c r="H2823" s="5" t="s">
        <v>2522</v>
      </c>
      <c r="I2823" s="6" t="s">
        <v>6816</v>
      </c>
      <c r="J2823" s="6"/>
      <c r="K2823" s="17">
        <v>3</v>
      </c>
      <c r="L2823" s="17" t="s">
        <v>7732</v>
      </c>
      <c r="M2823" s="9"/>
      <c r="N2823" s="9"/>
      <c r="O2823" s="21"/>
      <c r="Q2823" s="29"/>
      <c r="U2823" s="17"/>
      <c r="V2823" s="2" t="s">
        <v>2521</v>
      </c>
      <c r="Y2823" t="str">
        <f t="shared" si="185"/>
        <v/>
      </c>
      <c r="AA2823" t="str">
        <f t="shared" si="186"/>
        <v/>
      </c>
      <c r="AC2823" s="7"/>
      <c r="AD2823" t="s">
        <v>6816</v>
      </c>
      <c r="AE2823">
        <f t="shared" si="188"/>
        <v>0</v>
      </c>
      <c r="AG2823" s="2"/>
      <c r="AH2823" t="s">
        <v>4684</v>
      </c>
      <c r="AI2823" s="7" t="s">
        <v>4922</v>
      </c>
    </row>
    <row r="2824" spans="1:35" ht="11" customHeight="1" outlineLevel="1" x14ac:dyDescent="0.25">
      <c r="A2824" t="s">
        <v>5144</v>
      </c>
      <c r="C2824" s="2" t="s">
        <v>12974</v>
      </c>
      <c r="D2824" s="2" t="s">
        <v>4062</v>
      </c>
      <c r="E2824" s="7">
        <v>1937</v>
      </c>
      <c r="F2824" s="5" t="s">
        <v>4901</v>
      </c>
      <c r="H2824" s="5" t="s">
        <v>2661</v>
      </c>
      <c r="I2824" s="6" t="s">
        <v>6816</v>
      </c>
      <c r="J2824" s="6"/>
      <c r="K2824" s="17">
        <v>3</v>
      </c>
      <c r="L2824" s="17" t="s">
        <v>7732</v>
      </c>
      <c r="M2824" s="9"/>
      <c r="N2824" s="9"/>
      <c r="O2824" s="21"/>
      <c r="Q2824" s="29"/>
      <c r="U2824" s="17"/>
      <c r="V2824" s="2" t="s">
        <v>2523</v>
      </c>
      <c r="Y2824" t="str">
        <f t="shared" si="185"/>
        <v/>
      </c>
      <c r="AA2824" t="str">
        <f t="shared" si="186"/>
        <v/>
      </c>
      <c r="AC2824" s="7"/>
      <c r="AD2824" t="s">
        <v>6816</v>
      </c>
      <c r="AE2824">
        <f t="shared" si="188"/>
        <v>0</v>
      </c>
      <c r="AG2824" s="2"/>
      <c r="AH2824" t="s">
        <v>4684</v>
      </c>
      <c r="AI2824" s="7" t="s">
        <v>4620</v>
      </c>
    </row>
    <row r="2825" spans="1:35" ht="11" customHeight="1" outlineLevel="1" x14ac:dyDescent="0.25">
      <c r="A2825" t="s">
        <v>5144</v>
      </c>
      <c r="C2825" s="2" t="s">
        <v>12974</v>
      </c>
      <c r="D2825" s="2">
        <v>203</v>
      </c>
      <c r="E2825" s="7">
        <v>1937</v>
      </c>
      <c r="F2825" s="5" t="s">
        <v>6383</v>
      </c>
      <c r="H2825" s="5" t="s">
        <v>5038</v>
      </c>
      <c r="I2825" s="6" t="s">
        <v>3170</v>
      </c>
      <c r="J2825" s="6" t="s">
        <v>16438</v>
      </c>
      <c r="K2825" s="17">
        <v>1</v>
      </c>
      <c r="L2825" s="17" t="s">
        <v>7730</v>
      </c>
      <c r="M2825" s="9">
        <v>0.2</v>
      </c>
      <c r="N2825" s="9"/>
      <c r="O2825" s="21"/>
      <c r="Q2825" s="29"/>
      <c r="U2825" s="17"/>
      <c r="V2825" s="2" t="s">
        <v>1122</v>
      </c>
      <c r="Y2825" t="str">
        <f t="shared" si="185"/>
        <v/>
      </c>
      <c r="AA2825" t="str">
        <f t="shared" si="186"/>
        <v/>
      </c>
      <c r="AC2825" s="7"/>
      <c r="AD2825" t="s">
        <v>3170</v>
      </c>
      <c r="AE2825">
        <f t="shared" si="188"/>
        <v>0</v>
      </c>
      <c r="AG2825" s="2"/>
      <c r="AH2825" t="s">
        <v>4684</v>
      </c>
      <c r="AI2825" s="7" t="s">
        <v>4610</v>
      </c>
    </row>
    <row r="2826" spans="1:35" ht="11" customHeight="1" outlineLevel="1" x14ac:dyDescent="0.25">
      <c r="A2826" t="s">
        <v>5144</v>
      </c>
      <c r="C2826" s="2" t="s">
        <v>12974</v>
      </c>
      <c r="D2826" s="2">
        <v>204</v>
      </c>
      <c r="E2826" s="7">
        <v>1937</v>
      </c>
      <c r="F2826" s="5" t="s">
        <v>4732</v>
      </c>
      <c r="H2826" s="5" t="s">
        <v>1658</v>
      </c>
      <c r="I2826" s="6" t="s">
        <v>3170</v>
      </c>
      <c r="J2826" s="6" t="s">
        <v>16438</v>
      </c>
      <c r="K2826" s="17">
        <v>1</v>
      </c>
      <c r="L2826" s="17" t="s">
        <v>7730</v>
      </c>
      <c r="M2826" s="9">
        <v>0.2</v>
      </c>
      <c r="N2826" s="9"/>
      <c r="O2826" s="21"/>
      <c r="Q2826" s="29"/>
      <c r="U2826" s="17"/>
      <c r="V2826" s="2" t="s">
        <v>1128</v>
      </c>
      <c r="Y2826" t="str">
        <f t="shared" si="185"/>
        <v/>
      </c>
      <c r="AA2826" t="str">
        <f t="shared" si="186"/>
        <v/>
      </c>
      <c r="AC2826" s="7"/>
      <c r="AD2826" t="s">
        <v>3170</v>
      </c>
      <c r="AE2826">
        <f t="shared" si="188"/>
        <v>0</v>
      </c>
      <c r="AG2826" s="2"/>
      <c r="AH2826" t="s">
        <v>4684</v>
      </c>
      <c r="AI2826" s="7" t="s">
        <v>4610</v>
      </c>
    </row>
    <row r="2827" spans="1:35" ht="11" customHeight="1" outlineLevel="1" x14ac:dyDescent="0.25">
      <c r="A2827" t="s">
        <v>5144</v>
      </c>
      <c r="C2827" s="2" t="s">
        <v>12974</v>
      </c>
      <c r="D2827" s="2">
        <v>205</v>
      </c>
      <c r="E2827" s="7">
        <v>1937</v>
      </c>
      <c r="F2827" s="5" t="s">
        <v>3217</v>
      </c>
      <c r="H2827" s="5" t="s">
        <v>3172</v>
      </c>
      <c r="I2827" s="6" t="s">
        <v>3170</v>
      </c>
      <c r="J2827" s="6" t="s">
        <v>16438</v>
      </c>
      <c r="K2827" s="17">
        <v>1</v>
      </c>
      <c r="L2827" s="17" t="s">
        <v>7730</v>
      </c>
      <c r="M2827" s="9">
        <v>0.2</v>
      </c>
      <c r="N2827" s="9"/>
      <c r="O2827" s="21"/>
      <c r="Q2827" s="29"/>
      <c r="S2827">
        <v>1</v>
      </c>
      <c r="T2827">
        <v>1</v>
      </c>
      <c r="U2827" s="17"/>
      <c r="V2827" s="2" t="s">
        <v>1129</v>
      </c>
      <c r="Y2827" t="str">
        <f t="shared" si="185"/>
        <v/>
      </c>
      <c r="AA2827" t="str">
        <f t="shared" si="186"/>
        <v/>
      </c>
      <c r="AC2827" s="7"/>
      <c r="AD2827" t="s">
        <v>3170</v>
      </c>
      <c r="AE2827">
        <f t="shared" si="188"/>
        <v>0</v>
      </c>
      <c r="AG2827" s="2"/>
      <c r="AH2827" t="s">
        <v>4684</v>
      </c>
      <c r="AI2827" s="7" t="s">
        <v>4610</v>
      </c>
    </row>
    <row r="2828" spans="1:35" ht="11" customHeight="1" outlineLevel="1" x14ac:dyDescent="0.25">
      <c r="A2828" t="s">
        <v>5144</v>
      </c>
      <c r="C2828" s="2" t="s">
        <v>12974</v>
      </c>
      <c r="D2828" s="2">
        <v>255</v>
      </c>
      <c r="E2828" s="7">
        <v>1940</v>
      </c>
      <c r="F2828" s="5" t="s">
        <v>3057</v>
      </c>
      <c r="H2828" s="5" t="s">
        <v>3832</v>
      </c>
      <c r="I2828" s="6" t="s">
        <v>4801</v>
      </c>
      <c r="J2828" s="6" t="s">
        <v>16440</v>
      </c>
      <c r="K2828" s="17">
        <v>6</v>
      </c>
      <c r="L2828" s="17" t="s">
        <v>7732</v>
      </c>
      <c r="M2828" s="9"/>
      <c r="N2828" s="9"/>
      <c r="O2828" s="21"/>
      <c r="Q2828" s="29"/>
      <c r="U2828" s="17"/>
      <c r="V2828" s="2" t="s">
        <v>685</v>
      </c>
      <c r="Y2828" t="str">
        <f t="shared" si="185"/>
        <v/>
      </c>
      <c r="AA2828" t="str">
        <f t="shared" si="186"/>
        <v/>
      </c>
      <c r="AC2828" s="7"/>
      <c r="AD2828" t="s">
        <v>4801</v>
      </c>
      <c r="AE2828">
        <f t="shared" si="188"/>
        <v>0</v>
      </c>
      <c r="AG2828" s="2"/>
      <c r="AH2828" t="s">
        <v>6404</v>
      </c>
      <c r="AI2828" s="7" t="s">
        <v>4610</v>
      </c>
    </row>
    <row r="2829" spans="1:35" ht="11" customHeight="1" outlineLevel="1" x14ac:dyDescent="0.25">
      <c r="A2829" t="s">
        <v>5144</v>
      </c>
      <c r="C2829" s="2" t="s">
        <v>12974</v>
      </c>
      <c r="D2829" s="2">
        <v>256</v>
      </c>
      <c r="E2829" s="7">
        <v>1940</v>
      </c>
      <c r="F2829" s="5" t="s">
        <v>3058</v>
      </c>
      <c r="H2829" s="5" t="s">
        <v>3832</v>
      </c>
      <c r="I2829" s="6" t="s">
        <v>4801</v>
      </c>
      <c r="J2829" s="6" t="s">
        <v>16440</v>
      </c>
      <c r="K2829" s="17">
        <v>6</v>
      </c>
      <c r="L2829" s="17" t="s">
        <v>7730</v>
      </c>
      <c r="M2829" s="9">
        <v>0.4</v>
      </c>
      <c r="N2829" s="9"/>
      <c r="O2829" s="21"/>
      <c r="Q2829" s="29"/>
      <c r="U2829" s="17"/>
      <c r="V2829" s="2" t="s">
        <v>687</v>
      </c>
      <c r="Y2829" t="str">
        <f t="shared" si="185"/>
        <v/>
      </c>
      <c r="AA2829" t="str">
        <f t="shared" si="186"/>
        <v/>
      </c>
      <c r="AC2829" s="7"/>
      <c r="AD2829" t="s">
        <v>4801</v>
      </c>
      <c r="AE2829">
        <f t="shared" si="188"/>
        <v>0</v>
      </c>
      <c r="AG2829" s="2"/>
      <c r="AH2829" t="s">
        <v>6404</v>
      </c>
      <c r="AI2829" s="7" t="s">
        <v>4610</v>
      </c>
    </row>
    <row r="2830" spans="1:35" ht="11" customHeight="1" outlineLevel="1" x14ac:dyDescent="0.25">
      <c r="A2830" t="s">
        <v>5144</v>
      </c>
      <c r="C2830" s="2" t="s">
        <v>12974</v>
      </c>
      <c r="D2830" s="2" t="s">
        <v>4062</v>
      </c>
      <c r="E2830" s="7">
        <v>1940</v>
      </c>
      <c r="F2830" s="5" t="s">
        <v>2594</v>
      </c>
      <c r="H2830" s="5" t="s">
        <v>5037</v>
      </c>
      <c r="I2830" s="6" t="s">
        <v>4801</v>
      </c>
      <c r="J2830" s="6"/>
      <c r="K2830" s="17">
        <v>6</v>
      </c>
      <c r="L2830" s="17" t="s">
        <v>7732</v>
      </c>
      <c r="M2830" s="9"/>
      <c r="N2830" s="9"/>
      <c r="O2830" s="21"/>
      <c r="Q2830" s="29"/>
      <c r="U2830" s="17"/>
      <c r="V2830" s="2" t="s">
        <v>4062</v>
      </c>
      <c r="Y2830" t="str">
        <f t="shared" si="185"/>
        <v/>
      </c>
      <c r="AA2830" t="str">
        <f t="shared" si="186"/>
        <v/>
      </c>
      <c r="AC2830" s="7"/>
      <c r="AD2830" t="s">
        <v>4801</v>
      </c>
      <c r="AE2830">
        <f t="shared" si="188"/>
        <v>0</v>
      </c>
      <c r="AG2830" s="2"/>
      <c r="AH2830" t="s">
        <v>6404</v>
      </c>
      <c r="AI2830" s="7" t="s">
        <v>4620</v>
      </c>
    </row>
    <row r="2831" spans="1:35" ht="11" customHeight="1" outlineLevel="1" x14ac:dyDescent="0.25">
      <c r="A2831" t="s">
        <v>5144</v>
      </c>
      <c r="C2831" s="2" t="s">
        <v>12974</v>
      </c>
      <c r="D2831" s="2">
        <v>250</v>
      </c>
      <c r="E2831" s="7">
        <v>1941</v>
      </c>
      <c r="F2831" s="5" t="s">
        <v>5163</v>
      </c>
      <c r="H2831" s="5" t="s">
        <v>5037</v>
      </c>
      <c r="I2831" s="6" t="s">
        <v>4801</v>
      </c>
      <c r="J2831" s="6" t="s">
        <v>16439</v>
      </c>
      <c r="K2831" s="17">
        <v>6</v>
      </c>
      <c r="L2831" s="17" t="s">
        <v>7732</v>
      </c>
      <c r="M2831" s="9"/>
      <c r="N2831" s="9"/>
      <c r="O2831" s="21"/>
      <c r="Q2831" s="29"/>
      <c r="U2831" s="17"/>
      <c r="V2831" s="2">
        <v>196</v>
      </c>
      <c r="Y2831" t="str">
        <f t="shared" ref="Y2831:Y2894" si="189">IF(COUNTIF(F2831,"*fdc*"),1,"")</f>
        <v/>
      </c>
      <c r="AA2831" t="str">
        <f t="shared" ref="AA2831:AA2894" si="190">IF(COUNTIF(F2831,"*s/s*"),1,"")</f>
        <v/>
      </c>
      <c r="AC2831" s="7"/>
      <c r="AD2831" t="s">
        <v>4801</v>
      </c>
      <c r="AE2831">
        <f t="shared" si="188"/>
        <v>0</v>
      </c>
      <c r="AG2831" s="2"/>
      <c r="AH2831" t="s">
        <v>6404</v>
      </c>
      <c r="AI2831" s="7" t="s">
        <v>4610</v>
      </c>
    </row>
    <row r="2832" spans="1:35" ht="11" customHeight="1" outlineLevel="1" x14ac:dyDescent="0.25">
      <c r="A2832" t="s">
        <v>5144</v>
      </c>
      <c r="C2832" s="2" t="s">
        <v>12974</v>
      </c>
      <c r="D2832" s="2">
        <v>251</v>
      </c>
      <c r="E2832" s="7">
        <v>1941</v>
      </c>
      <c r="F2832" s="5" t="s">
        <v>5164</v>
      </c>
      <c r="H2832" s="5" t="s">
        <v>5216</v>
      </c>
      <c r="I2832" s="6" t="s">
        <v>4801</v>
      </c>
      <c r="J2832" s="6" t="s">
        <v>16439</v>
      </c>
      <c r="K2832" s="17">
        <v>6</v>
      </c>
      <c r="L2832" s="17" t="s">
        <v>7732</v>
      </c>
      <c r="M2832" s="9"/>
      <c r="N2832" s="9"/>
      <c r="O2832" s="21"/>
      <c r="Q2832" s="29"/>
      <c r="U2832" s="17"/>
      <c r="V2832" s="2">
        <v>197</v>
      </c>
      <c r="Y2832" t="str">
        <f t="shared" si="189"/>
        <v/>
      </c>
      <c r="AA2832" t="str">
        <f t="shared" si="190"/>
        <v/>
      </c>
      <c r="AC2832" s="7"/>
      <c r="AD2832" t="s">
        <v>4801</v>
      </c>
      <c r="AE2832">
        <f t="shared" si="188"/>
        <v>0</v>
      </c>
      <c r="AG2832" s="2"/>
      <c r="AH2832" t="s">
        <v>6404</v>
      </c>
      <c r="AI2832" s="7" t="s">
        <v>4610</v>
      </c>
    </row>
    <row r="2833" spans="1:35" ht="11" customHeight="1" outlineLevel="1" x14ac:dyDescent="0.25">
      <c r="A2833" t="s">
        <v>5144</v>
      </c>
      <c r="C2833" s="2" t="s">
        <v>12974</v>
      </c>
      <c r="D2833" s="2">
        <v>252</v>
      </c>
      <c r="E2833" s="7">
        <v>1941</v>
      </c>
      <c r="F2833" s="5" t="s">
        <v>6027</v>
      </c>
      <c r="H2833" s="5" t="s">
        <v>2291</v>
      </c>
      <c r="I2833" s="6" t="s">
        <v>4801</v>
      </c>
      <c r="J2833" s="6" t="s">
        <v>16439</v>
      </c>
      <c r="K2833" s="17">
        <v>6</v>
      </c>
      <c r="L2833" s="17" t="s">
        <v>7732</v>
      </c>
      <c r="M2833" s="9"/>
      <c r="N2833" s="9"/>
      <c r="O2833" s="21"/>
      <c r="Q2833" s="29"/>
      <c r="U2833" s="17"/>
      <c r="V2833" s="2">
        <v>198</v>
      </c>
      <c r="Y2833" t="str">
        <f t="shared" si="189"/>
        <v/>
      </c>
      <c r="AA2833" t="str">
        <f t="shared" si="190"/>
        <v/>
      </c>
      <c r="AC2833" s="7"/>
      <c r="AD2833" t="s">
        <v>4801</v>
      </c>
      <c r="AE2833">
        <f t="shared" si="188"/>
        <v>0</v>
      </c>
      <c r="AG2833" s="2"/>
      <c r="AH2833" t="s">
        <v>6404</v>
      </c>
      <c r="AI2833" s="7" t="s">
        <v>4610</v>
      </c>
    </row>
    <row r="2834" spans="1:35" ht="11" customHeight="1" outlineLevel="1" x14ac:dyDescent="0.25">
      <c r="A2834" t="s">
        <v>5144</v>
      </c>
      <c r="C2834" s="2" t="s">
        <v>12974</v>
      </c>
      <c r="D2834" s="2">
        <v>253</v>
      </c>
      <c r="E2834" s="7">
        <v>1941</v>
      </c>
      <c r="F2834" s="5" t="s">
        <v>6028</v>
      </c>
      <c r="H2834" s="5" t="s">
        <v>6445</v>
      </c>
      <c r="I2834" s="6" t="s">
        <v>4801</v>
      </c>
      <c r="J2834" s="6" t="s">
        <v>16439</v>
      </c>
      <c r="K2834" s="17">
        <v>6</v>
      </c>
      <c r="L2834" s="17" t="s">
        <v>7732</v>
      </c>
      <c r="M2834" s="9"/>
      <c r="N2834" s="9"/>
      <c r="O2834" s="21"/>
      <c r="Q2834" s="29"/>
      <c r="U2834" s="17"/>
      <c r="V2834" s="2">
        <v>199</v>
      </c>
      <c r="Y2834" t="str">
        <f t="shared" si="189"/>
        <v/>
      </c>
      <c r="AA2834" t="str">
        <f t="shared" si="190"/>
        <v/>
      </c>
      <c r="AC2834" s="7"/>
      <c r="AD2834" t="s">
        <v>4801</v>
      </c>
      <c r="AE2834">
        <f t="shared" si="188"/>
        <v>0</v>
      </c>
      <c r="AG2834" s="2"/>
      <c r="AH2834" t="s">
        <v>6404</v>
      </c>
      <c r="AI2834" s="7" t="s">
        <v>4610</v>
      </c>
    </row>
    <row r="2835" spans="1:35" ht="11" customHeight="1" outlineLevel="1" x14ac:dyDescent="0.25">
      <c r="A2835" t="s">
        <v>5144</v>
      </c>
      <c r="C2835" s="2" t="s">
        <v>12974</v>
      </c>
      <c r="D2835" s="2">
        <v>254</v>
      </c>
      <c r="E2835" s="7">
        <v>1941</v>
      </c>
      <c r="F2835" s="5" t="s">
        <v>4799</v>
      </c>
      <c r="H2835" s="5" t="s">
        <v>6501</v>
      </c>
      <c r="I2835" s="6" t="s">
        <v>4801</v>
      </c>
      <c r="J2835" s="6" t="s">
        <v>16439</v>
      </c>
      <c r="K2835" s="17">
        <v>6</v>
      </c>
      <c r="L2835" s="17" t="s">
        <v>7732</v>
      </c>
      <c r="M2835" s="9"/>
      <c r="N2835" s="9"/>
      <c r="O2835" s="21"/>
      <c r="Q2835" s="29"/>
      <c r="U2835" s="17"/>
      <c r="V2835" s="2">
        <v>200</v>
      </c>
      <c r="Y2835" t="str">
        <f t="shared" si="189"/>
        <v/>
      </c>
      <c r="AA2835" t="str">
        <f t="shared" si="190"/>
        <v/>
      </c>
      <c r="AC2835" s="7"/>
      <c r="AD2835" t="s">
        <v>4801</v>
      </c>
      <c r="AE2835">
        <f t="shared" si="188"/>
        <v>0</v>
      </c>
      <c r="AG2835" s="2"/>
      <c r="AH2835" t="s">
        <v>6404</v>
      </c>
      <c r="AI2835" s="7" t="s">
        <v>4610</v>
      </c>
    </row>
    <row r="2836" spans="1:35" ht="11" customHeight="1" outlineLevel="1" x14ac:dyDescent="0.25">
      <c r="A2836" t="s">
        <v>5144</v>
      </c>
      <c r="C2836" s="2" t="s">
        <v>12974</v>
      </c>
      <c r="D2836" s="2">
        <v>303</v>
      </c>
      <c r="E2836" s="7">
        <v>1942</v>
      </c>
      <c r="F2836" s="5" t="s">
        <v>5139</v>
      </c>
      <c r="H2836" s="5" t="s">
        <v>4521</v>
      </c>
      <c r="I2836" s="6" t="s">
        <v>6813</v>
      </c>
      <c r="J2836" s="6" t="s">
        <v>16441</v>
      </c>
      <c r="K2836" s="17">
        <v>3</v>
      </c>
      <c r="L2836" s="17" t="s">
        <v>7730</v>
      </c>
      <c r="M2836" s="9">
        <v>0.35</v>
      </c>
      <c r="N2836" s="9"/>
      <c r="O2836" s="21"/>
      <c r="Q2836" s="29"/>
      <c r="U2836" s="17"/>
      <c r="V2836" s="2">
        <v>219</v>
      </c>
      <c r="Y2836" t="str">
        <f t="shared" si="189"/>
        <v/>
      </c>
      <c r="AA2836" t="str">
        <f t="shared" si="190"/>
        <v/>
      </c>
      <c r="AC2836" s="7"/>
      <c r="AD2836" t="s">
        <v>6813</v>
      </c>
      <c r="AE2836">
        <f t="shared" si="188"/>
        <v>0</v>
      </c>
      <c r="AG2836" s="2"/>
      <c r="AH2836" t="s">
        <v>4684</v>
      </c>
      <c r="AI2836" s="7" t="s">
        <v>4610</v>
      </c>
    </row>
    <row r="2837" spans="1:35" ht="11" customHeight="1" outlineLevel="1" x14ac:dyDescent="0.25">
      <c r="A2837" t="s">
        <v>5144</v>
      </c>
      <c r="C2837" s="2" t="s">
        <v>12974</v>
      </c>
      <c r="D2837" s="2">
        <v>304</v>
      </c>
      <c r="E2837" s="7">
        <v>1942</v>
      </c>
      <c r="F2837" s="5" t="s">
        <v>5139</v>
      </c>
      <c r="H2837" s="5" t="s">
        <v>6334</v>
      </c>
      <c r="I2837" s="6" t="s">
        <v>6813</v>
      </c>
      <c r="J2837" s="6" t="s">
        <v>16441</v>
      </c>
      <c r="K2837" s="17">
        <v>3</v>
      </c>
      <c r="L2837" s="17" t="s">
        <v>7730</v>
      </c>
      <c r="M2837" s="9">
        <v>0.35</v>
      </c>
      <c r="N2837" s="9"/>
      <c r="O2837" s="21"/>
      <c r="Q2837" s="29"/>
      <c r="U2837" s="17"/>
      <c r="V2837" s="2">
        <v>220</v>
      </c>
      <c r="Y2837" t="str">
        <f t="shared" si="189"/>
        <v/>
      </c>
      <c r="AA2837" t="str">
        <f t="shared" si="190"/>
        <v/>
      </c>
      <c r="AC2837" s="7"/>
      <c r="AD2837" t="s">
        <v>6813</v>
      </c>
      <c r="AE2837">
        <f t="shared" si="188"/>
        <v>0</v>
      </c>
      <c r="AG2837" s="2"/>
      <c r="AH2837" t="s">
        <v>4684</v>
      </c>
      <c r="AI2837" s="7" t="s">
        <v>4610</v>
      </c>
    </row>
    <row r="2838" spans="1:35" ht="11" customHeight="1" outlineLevel="1" x14ac:dyDescent="0.25">
      <c r="A2838" t="s">
        <v>5144</v>
      </c>
      <c r="C2838" s="2" t="s">
        <v>12974</v>
      </c>
      <c r="D2838" s="2">
        <v>305</v>
      </c>
      <c r="E2838" s="7">
        <v>1942</v>
      </c>
      <c r="F2838" s="5" t="s">
        <v>5139</v>
      </c>
      <c r="H2838" s="5" t="s">
        <v>6704</v>
      </c>
      <c r="I2838" s="6" t="s">
        <v>6813</v>
      </c>
      <c r="J2838" s="6" t="s">
        <v>16441</v>
      </c>
      <c r="K2838" s="17">
        <v>3</v>
      </c>
      <c r="L2838" s="17" t="s">
        <v>7730</v>
      </c>
      <c r="M2838" s="9">
        <v>0.35</v>
      </c>
      <c r="N2838" s="9"/>
      <c r="O2838" s="21"/>
      <c r="Q2838" s="29"/>
      <c r="U2838" s="17"/>
      <c r="V2838" s="2">
        <v>221</v>
      </c>
      <c r="Y2838" t="str">
        <f t="shared" si="189"/>
        <v/>
      </c>
      <c r="AA2838" t="str">
        <f t="shared" si="190"/>
        <v/>
      </c>
      <c r="AC2838" s="7"/>
      <c r="AD2838" t="s">
        <v>6813</v>
      </c>
      <c r="AE2838">
        <f t="shared" ref="AE2838:AE2869" si="191">COUNTIF(I2838,"*Fuji*")</f>
        <v>0</v>
      </c>
      <c r="AG2838" s="2"/>
      <c r="AH2838" t="s">
        <v>4684</v>
      </c>
      <c r="AI2838" s="7" t="s">
        <v>4610</v>
      </c>
    </row>
    <row r="2839" spans="1:35" ht="11" customHeight="1" outlineLevel="1" x14ac:dyDescent="0.25">
      <c r="A2839" t="s">
        <v>5144</v>
      </c>
      <c r="C2839" s="2" t="s">
        <v>12974</v>
      </c>
      <c r="D2839" s="2">
        <v>306</v>
      </c>
      <c r="E2839" s="7">
        <v>1942</v>
      </c>
      <c r="F2839" s="5" t="s">
        <v>5139</v>
      </c>
      <c r="H2839" s="5" t="s">
        <v>1674</v>
      </c>
      <c r="I2839" s="6" t="s">
        <v>6813</v>
      </c>
      <c r="J2839" s="6" t="s">
        <v>16441</v>
      </c>
      <c r="K2839" s="17">
        <v>3</v>
      </c>
      <c r="L2839" s="17" t="s">
        <v>7730</v>
      </c>
      <c r="M2839" s="9">
        <v>0.35</v>
      </c>
      <c r="N2839" s="9"/>
      <c r="O2839" s="21"/>
      <c r="Q2839" s="29"/>
      <c r="U2839" s="17"/>
      <c r="V2839" s="2">
        <v>222</v>
      </c>
      <c r="Y2839" t="str">
        <f t="shared" si="189"/>
        <v/>
      </c>
      <c r="AA2839" t="str">
        <f t="shared" si="190"/>
        <v/>
      </c>
      <c r="AC2839" s="7"/>
      <c r="AD2839" t="s">
        <v>6813</v>
      </c>
      <c r="AE2839">
        <f t="shared" si="191"/>
        <v>0</v>
      </c>
      <c r="AG2839" s="2"/>
      <c r="AH2839" t="s">
        <v>4684</v>
      </c>
      <c r="AI2839" s="7" t="s">
        <v>4610</v>
      </c>
    </row>
    <row r="2840" spans="1:35" ht="11" customHeight="1" outlineLevel="1" x14ac:dyDescent="0.25">
      <c r="A2840" t="s">
        <v>5144</v>
      </c>
      <c r="C2840" s="2" t="s">
        <v>12974</v>
      </c>
      <c r="D2840" s="2">
        <v>307</v>
      </c>
      <c r="E2840" s="7">
        <v>1942</v>
      </c>
      <c r="F2840" s="5" t="s">
        <v>5139</v>
      </c>
      <c r="H2840" s="5" t="s">
        <v>5480</v>
      </c>
      <c r="I2840" s="6" t="s">
        <v>6813</v>
      </c>
      <c r="J2840" s="6" t="s">
        <v>16441</v>
      </c>
      <c r="K2840" s="17">
        <v>3</v>
      </c>
      <c r="L2840" s="17" t="s">
        <v>7730</v>
      </c>
      <c r="M2840" s="9">
        <v>0.35</v>
      </c>
      <c r="N2840" s="9"/>
      <c r="O2840" s="21"/>
      <c r="Q2840" s="29"/>
      <c r="U2840" s="17"/>
      <c r="V2840" s="2">
        <v>223</v>
      </c>
      <c r="Y2840" t="str">
        <f t="shared" si="189"/>
        <v/>
      </c>
      <c r="AA2840" t="str">
        <f t="shared" si="190"/>
        <v/>
      </c>
      <c r="AC2840" s="7"/>
      <c r="AD2840" t="s">
        <v>6813</v>
      </c>
      <c r="AE2840">
        <f t="shared" si="191"/>
        <v>0</v>
      </c>
      <c r="AG2840" s="2"/>
      <c r="AH2840" t="s">
        <v>4684</v>
      </c>
      <c r="AI2840" s="7" t="s">
        <v>4610</v>
      </c>
    </row>
    <row r="2841" spans="1:35" ht="11" customHeight="1" outlineLevel="1" x14ac:dyDescent="0.25">
      <c r="A2841" t="s">
        <v>5144</v>
      </c>
      <c r="C2841" s="2" t="s">
        <v>12974</v>
      </c>
      <c r="D2841" s="2">
        <v>354</v>
      </c>
      <c r="E2841" s="7">
        <v>1944</v>
      </c>
      <c r="F2841" s="5" t="s">
        <v>5138</v>
      </c>
      <c r="H2841" s="5" t="s">
        <v>13593</v>
      </c>
      <c r="I2841" s="6" t="s">
        <v>135</v>
      </c>
      <c r="J2841" s="6" t="s">
        <v>16445</v>
      </c>
      <c r="K2841" s="17">
        <v>3</v>
      </c>
      <c r="L2841" s="17" t="s">
        <v>7732</v>
      </c>
      <c r="M2841" s="9"/>
      <c r="N2841" s="9"/>
      <c r="O2841" s="21"/>
      <c r="Q2841" s="29"/>
      <c r="U2841" s="17"/>
      <c r="V2841" s="2"/>
      <c r="Y2841" t="str">
        <f t="shared" si="189"/>
        <v/>
      </c>
      <c r="AA2841" t="str">
        <f t="shared" si="190"/>
        <v/>
      </c>
      <c r="AC2841" s="7"/>
      <c r="AD2841" t="s">
        <v>135</v>
      </c>
      <c r="AE2841">
        <f t="shared" si="191"/>
        <v>0</v>
      </c>
      <c r="AG2841" s="2"/>
      <c r="AI2841" s="7"/>
    </row>
    <row r="2842" spans="1:35" ht="11" customHeight="1" outlineLevel="1" x14ac:dyDescent="0.25">
      <c r="A2842" t="s">
        <v>5144</v>
      </c>
      <c r="C2842" s="2" t="s">
        <v>12974</v>
      </c>
      <c r="D2842" s="2">
        <v>355</v>
      </c>
      <c r="E2842" s="7">
        <v>1944</v>
      </c>
      <c r="F2842" s="5" t="s">
        <v>5239</v>
      </c>
      <c r="H2842" s="5" t="s">
        <v>3968</v>
      </c>
      <c r="I2842" s="6" t="s">
        <v>135</v>
      </c>
      <c r="J2842" s="6" t="s">
        <v>16445</v>
      </c>
      <c r="K2842" s="17">
        <v>3</v>
      </c>
      <c r="L2842" s="17" t="s">
        <v>7732</v>
      </c>
      <c r="M2842" s="9"/>
      <c r="N2842" s="9"/>
      <c r="O2842" s="21"/>
      <c r="Q2842" s="29"/>
      <c r="U2842" s="17"/>
      <c r="V2842" s="2"/>
      <c r="Y2842" t="str">
        <f t="shared" si="189"/>
        <v/>
      </c>
      <c r="AA2842" t="str">
        <f t="shared" si="190"/>
        <v/>
      </c>
      <c r="AC2842" s="7"/>
      <c r="AD2842" t="s">
        <v>135</v>
      </c>
      <c r="AE2842">
        <f t="shared" si="191"/>
        <v>0</v>
      </c>
      <c r="AG2842" s="2"/>
      <c r="AI2842" s="7"/>
    </row>
    <row r="2843" spans="1:35" ht="11" customHeight="1" outlineLevel="1" x14ac:dyDescent="0.25">
      <c r="A2843" t="s">
        <v>5144</v>
      </c>
      <c r="C2843" s="2" t="s">
        <v>12974</v>
      </c>
      <c r="D2843" s="2">
        <v>356</v>
      </c>
      <c r="E2843" s="7">
        <v>1944</v>
      </c>
      <c r="F2843" s="5" t="s">
        <v>2348</v>
      </c>
      <c r="H2843" s="5" t="s">
        <v>6482</v>
      </c>
      <c r="I2843" s="6" t="s">
        <v>135</v>
      </c>
      <c r="J2843" s="6" t="s">
        <v>16445</v>
      </c>
      <c r="K2843" s="17">
        <v>3</v>
      </c>
      <c r="L2843" s="17" t="s">
        <v>7732</v>
      </c>
      <c r="M2843" s="9"/>
      <c r="N2843" s="9"/>
      <c r="O2843" s="21"/>
      <c r="Q2843" s="29"/>
      <c r="U2843" s="17"/>
      <c r="V2843" s="2"/>
      <c r="Y2843" t="str">
        <f t="shared" si="189"/>
        <v/>
      </c>
      <c r="AA2843" t="str">
        <f t="shared" si="190"/>
        <v/>
      </c>
      <c r="AC2843" s="7"/>
      <c r="AD2843" t="s">
        <v>135</v>
      </c>
      <c r="AE2843">
        <f t="shared" si="191"/>
        <v>0</v>
      </c>
      <c r="AG2843" s="2"/>
      <c r="AI2843" s="7"/>
    </row>
    <row r="2844" spans="1:35" ht="11" customHeight="1" outlineLevel="1" x14ac:dyDescent="0.25">
      <c r="A2844" t="s">
        <v>5144</v>
      </c>
      <c r="C2844" s="2" t="s">
        <v>12974</v>
      </c>
      <c r="D2844" s="2">
        <v>357</v>
      </c>
      <c r="E2844" s="7">
        <v>1944</v>
      </c>
      <c r="F2844" s="5" t="s">
        <v>5240</v>
      </c>
      <c r="H2844" s="5" t="s">
        <v>16443</v>
      </c>
      <c r="I2844" s="6" t="s">
        <v>135</v>
      </c>
      <c r="J2844" s="6" t="s">
        <v>16445</v>
      </c>
      <c r="K2844" s="17">
        <v>3</v>
      </c>
      <c r="L2844" s="17" t="s">
        <v>7732</v>
      </c>
      <c r="M2844" s="9"/>
      <c r="N2844" s="9"/>
      <c r="O2844" s="21"/>
      <c r="Q2844" s="29"/>
      <c r="U2844" s="17"/>
      <c r="V2844" s="2"/>
      <c r="Y2844" t="str">
        <f t="shared" si="189"/>
        <v/>
      </c>
      <c r="AA2844" t="str">
        <f t="shared" si="190"/>
        <v/>
      </c>
      <c r="AC2844" s="7"/>
      <c r="AD2844" t="s">
        <v>135</v>
      </c>
      <c r="AE2844">
        <f t="shared" si="191"/>
        <v>0</v>
      </c>
      <c r="AG2844" s="2"/>
      <c r="AI2844" s="7"/>
    </row>
    <row r="2845" spans="1:35" ht="11" customHeight="1" outlineLevel="1" x14ac:dyDescent="0.25">
      <c r="A2845" t="s">
        <v>5144</v>
      </c>
      <c r="C2845" s="2" t="s">
        <v>12974</v>
      </c>
      <c r="D2845" s="2">
        <v>358</v>
      </c>
      <c r="E2845" s="7">
        <v>1944</v>
      </c>
      <c r="F2845" s="8" t="s">
        <v>1346</v>
      </c>
      <c r="H2845" s="5" t="s">
        <v>5628</v>
      </c>
      <c r="I2845" s="6" t="s">
        <v>135</v>
      </c>
      <c r="J2845" s="6" t="s">
        <v>16445</v>
      </c>
      <c r="K2845" s="17">
        <v>3</v>
      </c>
      <c r="L2845" s="17" t="s">
        <v>7732</v>
      </c>
      <c r="M2845" s="9"/>
      <c r="N2845" s="9"/>
      <c r="O2845" s="21"/>
      <c r="Q2845" s="29"/>
      <c r="U2845" s="17"/>
      <c r="V2845" s="2"/>
      <c r="Y2845" t="str">
        <f t="shared" si="189"/>
        <v/>
      </c>
      <c r="AA2845" t="str">
        <f t="shared" si="190"/>
        <v/>
      </c>
      <c r="AC2845" s="7"/>
      <c r="AD2845" t="s">
        <v>135</v>
      </c>
      <c r="AE2845">
        <f t="shared" si="191"/>
        <v>0</v>
      </c>
      <c r="AG2845" s="2"/>
      <c r="AI2845" s="7"/>
    </row>
    <row r="2846" spans="1:35" ht="11" customHeight="1" outlineLevel="1" x14ac:dyDescent="0.25">
      <c r="A2846" t="s">
        <v>5144</v>
      </c>
      <c r="C2846" s="2" t="s">
        <v>12974</v>
      </c>
      <c r="D2846" s="2">
        <v>359</v>
      </c>
      <c r="E2846" s="7">
        <v>1944</v>
      </c>
      <c r="F2846" s="5" t="s">
        <v>261</v>
      </c>
      <c r="H2846" s="5" t="s">
        <v>8864</v>
      </c>
      <c r="I2846" s="6" t="s">
        <v>135</v>
      </c>
      <c r="J2846" s="6" t="s">
        <v>16445</v>
      </c>
      <c r="K2846" s="17">
        <v>3</v>
      </c>
      <c r="L2846" s="17" t="s">
        <v>7732</v>
      </c>
      <c r="M2846" s="9"/>
      <c r="N2846" s="9"/>
      <c r="O2846" s="21"/>
      <c r="Q2846" s="29"/>
      <c r="U2846" s="17"/>
      <c r="V2846" s="2"/>
      <c r="Y2846" t="str">
        <f t="shared" si="189"/>
        <v/>
      </c>
      <c r="AA2846" t="str">
        <f t="shared" si="190"/>
        <v/>
      </c>
      <c r="AC2846" s="7"/>
      <c r="AD2846" t="s">
        <v>135</v>
      </c>
      <c r="AE2846">
        <f t="shared" si="191"/>
        <v>0</v>
      </c>
      <c r="AG2846" s="2"/>
      <c r="AI2846" s="7"/>
    </row>
    <row r="2847" spans="1:35" ht="11" customHeight="1" outlineLevel="1" x14ac:dyDescent="0.25">
      <c r="A2847" t="s">
        <v>5144</v>
      </c>
      <c r="C2847" s="2" t="s">
        <v>12974</v>
      </c>
      <c r="D2847" s="2">
        <v>360</v>
      </c>
      <c r="E2847" s="7">
        <v>1944</v>
      </c>
      <c r="F2847" s="5" t="s">
        <v>16442</v>
      </c>
      <c r="H2847" s="5" t="s">
        <v>16444</v>
      </c>
      <c r="I2847" s="6" t="s">
        <v>135</v>
      </c>
      <c r="J2847" s="6" t="s">
        <v>16445</v>
      </c>
      <c r="K2847" s="17">
        <v>3</v>
      </c>
      <c r="L2847" s="17" t="s">
        <v>7732</v>
      </c>
      <c r="M2847" s="9"/>
      <c r="N2847" s="9"/>
      <c r="O2847" s="21"/>
      <c r="Q2847" s="29"/>
      <c r="U2847" s="17"/>
      <c r="V2847" s="2"/>
      <c r="Y2847" t="str">
        <f t="shared" si="189"/>
        <v/>
      </c>
      <c r="AA2847" t="str">
        <f t="shared" si="190"/>
        <v/>
      </c>
      <c r="AC2847" s="7"/>
      <c r="AD2847" t="s">
        <v>135</v>
      </c>
      <c r="AE2847">
        <f t="shared" si="191"/>
        <v>0</v>
      </c>
      <c r="AG2847" s="2"/>
      <c r="AI2847" s="7"/>
    </row>
    <row r="2848" spans="1:35" ht="11" customHeight="1" outlineLevel="1" x14ac:dyDescent="0.25">
      <c r="A2848" t="s">
        <v>5144</v>
      </c>
      <c r="C2848" s="2" t="s">
        <v>12974</v>
      </c>
      <c r="D2848" s="2">
        <v>361</v>
      </c>
      <c r="E2848" s="7">
        <v>1944</v>
      </c>
      <c r="F2848" s="5" t="s">
        <v>4800</v>
      </c>
      <c r="H2848" s="5" t="s">
        <v>3829</v>
      </c>
      <c r="I2848" s="6" t="s">
        <v>135</v>
      </c>
      <c r="J2848" s="6" t="s">
        <v>16445</v>
      </c>
      <c r="K2848" s="17">
        <v>3</v>
      </c>
      <c r="L2848" s="17" t="s">
        <v>7732</v>
      </c>
      <c r="M2848" s="9"/>
      <c r="N2848" s="9"/>
      <c r="O2848" s="21"/>
      <c r="Q2848" s="29"/>
      <c r="U2848" s="17"/>
      <c r="V2848" s="2"/>
      <c r="Y2848" t="str">
        <f t="shared" si="189"/>
        <v/>
      </c>
      <c r="AA2848" t="str">
        <f t="shared" si="190"/>
        <v/>
      </c>
      <c r="AC2848" s="7"/>
      <c r="AD2848" t="s">
        <v>135</v>
      </c>
      <c r="AE2848">
        <f t="shared" si="191"/>
        <v>0</v>
      </c>
      <c r="AG2848" s="2"/>
      <c r="AI2848" s="7"/>
    </row>
    <row r="2849" spans="1:35" ht="11" customHeight="1" outlineLevel="1" x14ac:dyDescent="0.25">
      <c r="A2849" t="s">
        <v>5144</v>
      </c>
      <c r="C2849" s="2" t="s">
        <v>12974</v>
      </c>
      <c r="D2849" s="2">
        <v>362</v>
      </c>
      <c r="E2849" s="7">
        <v>1944</v>
      </c>
      <c r="F2849" s="5" t="s">
        <v>2506</v>
      </c>
      <c r="H2849" s="5" t="s">
        <v>5038</v>
      </c>
      <c r="I2849" s="6" t="s">
        <v>135</v>
      </c>
      <c r="J2849" s="6" t="s">
        <v>16445</v>
      </c>
      <c r="K2849" s="17">
        <v>3</v>
      </c>
      <c r="L2849" s="17" t="s">
        <v>7732</v>
      </c>
      <c r="M2849" s="9"/>
      <c r="N2849" s="9"/>
      <c r="O2849" s="21"/>
      <c r="Q2849" s="29"/>
      <c r="U2849" s="17"/>
      <c r="V2849" s="2"/>
      <c r="Y2849" t="str">
        <f t="shared" si="189"/>
        <v/>
      </c>
      <c r="AA2849" t="str">
        <f t="shared" si="190"/>
        <v/>
      </c>
      <c r="AC2849" s="7"/>
      <c r="AD2849" t="s">
        <v>135</v>
      </c>
      <c r="AE2849">
        <f t="shared" si="191"/>
        <v>0</v>
      </c>
      <c r="AG2849" s="2"/>
      <c r="AI2849" s="7"/>
    </row>
    <row r="2850" spans="1:35" ht="11" customHeight="1" outlineLevel="1" x14ac:dyDescent="0.25">
      <c r="A2850" t="s">
        <v>5144</v>
      </c>
      <c r="C2850" s="2" t="s">
        <v>12974</v>
      </c>
      <c r="D2850" s="2">
        <v>363</v>
      </c>
      <c r="E2850" s="7">
        <v>1944</v>
      </c>
      <c r="F2850" s="5" t="s">
        <v>5139</v>
      </c>
      <c r="H2850" s="5" t="s">
        <v>6334</v>
      </c>
      <c r="I2850" s="6" t="s">
        <v>6813</v>
      </c>
      <c r="J2850" s="6" t="s">
        <v>16446</v>
      </c>
      <c r="K2850" s="17">
        <v>3</v>
      </c>
      <c r="L2850" s="17" t="s">
        <v>7730</v>
      </c>
      <c r="M2850" s="9">
        <v>0.35</v>
      </c>
      <c r="N2850" s="9"/>
      <c r="O2850" s="21"/>
      <c r="Q2850" s="29"/>
      <c r="U2850" s="17"/>
      <c r="V2850" s="2">
        <v>238</v>
      </c>
      <c r="Y2850" t="str">
        <f t="shared" si="189"/>
        <v/>
      </c>
      <c r="AA2850" t="str">
        <f t="shared" si="190"/>
        <v/>
      </c>
      <c r="AC2850" s="7"/>
      <c r="AD2850" t="s">
        <v>6813</v>
      </c>
      <c r="AE2850">
        <f t="shared" si="191"/>
        <v>0</v>
      </c>
      <c r="AG2850" s="2"/>
      <c r="AH2850" t="s">
        <v>4684</v>
      </c>
      <c r="AI2850" s="7" t="s">
        <v>4610</v>
      </c>
    </row>
    <row r="2851" spans="1:35" ht="11" customHeight="1" outlineLevel="1" x14ac:dyDescent="0.25">
      <c r="A2851" t="s">
        <v>5144</v>
      </c>
      <c r="C2851" s="2" t="s">
        <v>12974</v>
      </c>
      <c r="D2851" s="2">
        <v>364</v>
      </c>
      <c r="E2851" s="7">
        <v>1944</v>
      </c>
      <c r="F2851" s="5" t="s">
        <v>5139</v>
      </c>
      <c r="H2851" s="5" t="s">
        <v>6704</v>
      </c>
      <c r="I2851" s="6" t="s">
        <v>6813</v>
      </c>
      <c r="J2851" s="6" t="s">
        <v>16446</v>
      </c>
      <c r="K2851" s="17">
        <v>3</v>
      </c>
      <c r="L2851" s="17" t="s">
        <v>7730</v>
      </c>
      <c r="M2851" s="9">
        <v>0.35</v>
      </c>
      <c r="N2851" s="9"/>
      <c r="O2851" s="21"/>
      <c r="Q2851" s="29"/>
      <c r="U2851" s="17"/>
      <c r="V2851" s="2">
        <v>239</v>
      </c>
      <c r="Y2851" t="str">
        <f t="shared" si="189"/>
        <v/>
      </c>
      <c r="AA2851" t="str">
        <f t="shared" si="190"/>
        <v/>
      </c>
      <c r="AC2851" s="7"/>
      <c r="AD2851" t="s">
        <v>6813</v>
      </c>
      <c r="AE2851">
        <f t="shared" si="191"/>
        <v>0</v>
      </c>
      <c r="AG2851" s="2"/>
      <c r="AH2851" t="s">
        <v>4684</v>
      </c>
      <c r="AI2851" s="7" t="s">
        <v>4610</v>
      </c>
    </row>
    <row r="2852" spans="1:35" ht="11" customHeight="1" outlineLevel="1" x14ac:dyDescent="0.25">
      <c r="A2852" t="s">
        <v>5144</v>
      </c>
      <c r="C2852" s="2" t="s">
        <v>12974</v>
      </c>
      <c r="D2852" s="2">
        <v>365</v>
      </c>
      <c r="E2852" s="7">
        <v>1944</v>
      </c>
      <c r="F2852" s="5" t="s">
        <v>5139</v>
      </c>
      <c r="H2852" s="5" t="s">
        <v>1674</v>
      </c>
      <c r="I2852" s="6" t="s">
        <v>6813</v>
      </c>
      <c r="J2852" s="6" t="s">
        <v>16446</v>
      </c>
      <c r="K2852" s="17">
        <v>3</v>
      </c>
      <c r="L2852" s="17" t="s">
        <v>7730</v>
      </c>
      <c r="M2852" s="9">
        <v>0.35</v>
      </c>
      <c r="N2852" s="9"/>
      <c r="O2852" s="21"/>
      <c r="Q2852" s="29"/>
      <c r="U2852" s="17"/>
      <c r="V2852" s="2">
        <v>240</v>
      </c>
      <c r="Y2852" t="str">
        <f t="shared" si="189"/>
        <v/>
      </c>
      <c r="AA2852" t="str">
        <f t="shared" si="190"/>
        <v/>
      </c>
      <c r="AC2852" s="7"/>
      <c r="AD2852" t="s">
        <v>6813</v>
      </c>
      <c r="AE2852">
        <f t="shared" si="191"/>
        <v>0</v>
      </c>
      <c r="AG2852" s="2"/>
      <c r="AH2852" t="s">
        <v>4684</v>
      </c>
      <c r="AI2852" s="7" t="s">
        <v>4610</v>
      </c>
    </row>
    <row r="2853" spans="1:35" ht="11" customHeight="1" outlineLevel="1" x14ac:dyDescent="0.25">
      <c r="A2853" t="s">
        <v>5144</v>
      </c>
      <c r="C2853" s="2" t="s">
        <v>12974</v>
      </c>
      <c r="D2853" s="2">
        <v>366</v>
      </c>
      <c r="E2853" s="7">
        <v>1944</v>
      </c>
      <c r="F2853" s="5" t="s">
        <v>5139</v>
      </c>
      <c r="H2853" s="5" t="s">
        <v>5480</v>
      </c>
      <c r="I2853" s="6" t="s">
        <v>6813</v>
      </c>
      <c r="J2853" s="6" t="s">
        <v>16446</v>
      </c>
      <c r="K2853" s="17">
        <v>3</v>
      </c>
      <c r="L2853" s="17" t="s">
        <v>7730</v>
      </c>
      <c r="M2853" s="9">
        <v>0.35</v>
      </c>
      <c r="N2853" s="9"/>
      <c r="O2853" s="21"/>
      <c r="Q2853" s="29"/>
      <c r="U2853" s="17"/>
      <c r="V2853" s="2">
        <v>241</v>
      </c>
      <c r="Y2853" t="str">
        <f t="shared" si="189"/>
        <v/>
      </c>
      <c r="AA2853" t="str">
        <f t="shared" si="190"/>
        <v/>
      </c>
      <c r="AC2853" s="7"/>
      <c r="AD2853" t="s">
        <v>6813</v>
      </c>
      <c r="AE2853">
        <f t="shared" si="191"/>
        <v>0</v>
      </c>
      <c r="AG2853" s="2"/>
      <c r="AH2853" t="s">
        <v>4684</v>
      </c>
      <c r="AI2853" s="7" t="s">
        <v>4610</v>
      </c>
    </row>
    <row r="2854" spans="1:35" ht="11" customHeight="1" outlineLevel="1" x14ac:dyDescent="0.25">
      <c r="A2854" t="s">
        <v>5144</v>
      </c>
      <c r="C2854" s="2" t="s">
        <v>12974</v>
      </c>
      <c r="D2854" s="2">
        <v>410</v>
      </c>
      <c r="E2854" s="7">
        <v>1947</v>
      </c>
      <c r="F2854" s="5" t="s">
        <v>5139</v>
      </c>
      <c r="H2854" s="5" t="s">
        <v>6501</v>
      </c>
      <c r="I2854" s="6" t="s">
        <v>4801</v>
      </c>
      <c r="J2854" s="6" t="s">
        <v>16447</v>
      </c>
      <c r="K2854" s="17">
        <v>6</v>
      </c>
      <c r="L2854" s="17" t="s">
        <v>7730</v>
      </c>
      <c r="M2854" s="9">
        <v>0.4</v>
      </c>
      <c r="N2854" s="9"/>
      <c r="O2854" s="21"/>
      <c r="Q2854" s="29"/>
      <c r="U2854" s="17"/>
      <c r="V2854" s="2">
        <v>247</v>
      </c>
      <c r="Y2854" t="str">
        <f t="shared" si="189"/>
        <v/>
      </c>
      <c r="AA2854" t="str">
        <f t="shared" si="190"/>
        <v/>
      </c>
      <c r="AC2854" s="7"/>
      <c r="AD2854" t="s">
        <v>4801</v>
      </c>
      <c r="AE2854">
        <f t="shared" si="191"/>
        <v>0</v>
      </c>
      <c r="AG2854" s="2"/>
      <c r="AH2854" t="s">
        <v>6404</v>
      </c>
      <c r="AI2854" s="7" t="s">
        <v>4610</v>
      </c>
    </row>
    <row r="2855" spans="1:35" ht="11" customHeight="1" outlineLevel="1" x14ac:dyDescent="0.25">
      <c r="A2855" t="s">
        <v>5144</v>
      </c>
      <c r="C2855" s="2" t="s">
        <v>12974</v>
      </c>
      <c r="D2855" s="2">
        <v>627</v>
      </c>
      <c r="E2855" s="7">
        <v>1963</v>
      </c>
      <c r="F2855" s="5" t="s">
        <v>5140</v>
      </c>
      <c r="H2855" s="5" t="s">
        <v>4555</v>
      </c>
      <c r="I2855" s="6" t="s">
        <v>4556</v>
      </c>
      <c r="J2855" s="6" t="s">
        <v>16448</v>
      </c>
      <c r="K2855" s="17">
        <v>3</v>
      </c>
      <c r="L2855" s="17" t="s">
        <v>7730</v>
      </c>
      <c r="M2855" s="9">
        <v>0.3</v>
      </c>
      <c r="N2855" s="9"/>
      <c r="O2855" s="21"/>
      <c r="Q2855" s="29"/>
      <c r="U2855" s="17"/>
      <c r="V2855" s="2" t="s">
        <v>3173</v>
      </c>
      <c r="Y2855" t="str">
        <f t="shared" si="189"/>
        <v/>
      </c>
      <c r="AA2855" t="str">
        <f t="shared" si="190"/>
        <v/>
      </c>
      <c r="AC2855" s="7"/>
      <c r="AD2855" t="s">
        <v>4556</v>
      </c>
      <c r="AE2855">
        <f t="shared" si="191"/>
        <v>0</v>
      </c>
      <c r="AG2855" s="2"/>
      <c r="AH2855" t="s">
        <v>4684</v>
      </c>
      <c r="AI2855" s="7" t="s">
        <v>4610</v>
      </c>
    </row>
    <row r="2856" spans="1:35" ht="11" customHeight="1" outlineLevel="1" x14ac:dyDescent="0.25">
      <c r="A2856" t="s">
        <v>5144</v>
      </c>
      <c r="C2856" s="2" t="s">
        <v>12974</v>
      </c>
      <c r="D2856" s="2">
        <v>628</v>
      </c>
      <c r="E2856" s="7">
        <v>1963</v>
      </c>
      <c r="F2856" s="5" t="s">
        <v>1640</v>
      </c>
      <c r="H2856" s="5" t="s">
        <v>4558</v>
      </c>
      <c r="I2856" s="6" t="s">
        <v>4556</v>
      </c>
      <c r="J2856" s="6" t="s">
        <v>16448</v>
      </c>
      <c r="K2856" s="17">
        <v>3</v>
      </c>
      <c r="L2856" s="17" t="s">
        <v>7730</v>
      </c>
      <c r="M2856" s="9">
        <v>0.3</v>
      </c>
      <c r="N2856" s="9"/>
      <c r="O2856" s="21"/>
      <c r="Q2856" s="29"/>
      <c r="U2856" s="17"/>
      <c r="V2856" s="2" t="s">
        <v>4557</v>
      </c>
      <c r="Y2856" t="str">
        <f t="shared" si="189"/>
        <v/>
      </c>
      <c r="AA2856" t="str">
        <f t="shared" si="190"/>
        <v/>
      </c>
      <c r="AC2856" s="7"/>
      <c r="AD2856" t="s">
        <v>4556</v>
      </c>
      <c r="AE2856">
        <f t="shared" si="191"/>
        <v>0</v>
      </c>
      <c r="AG2856" s="2"/>
      <c r="AH2856" t="s">
        <v>4684</v>
      </c>
      <c r="AI2856" s="7" t="s">
        <v>4610</v>
      </c>
    </row>
    <row r="2857" spans="1:35" ht="11" customHeight="1" outlineLevel="1" x14ac:dyDescent="0.25">
      <c r="A2857" t="s">
        <v>5144</v>
      </c>
      <c r="C2857" s="2" t="s">
        <v>12974</v>
      </c>
      <c r="D2857" s="2">
        <v>629</v>
      </c>
      <c r="E2857" s="7">
        <v>1963</v>
      </c>
      <c r="F2857" s="5" t="s">
        <v>5240</v>
      </c>
      <c r="H2857" s="5" t="s">
        <v>2290</v>
      </c>
      <c r="I2857" s="6" t="s">
        <v>4556</v>
      </c>
      <c r="J2857" s="6" t="s">
        <v>16448</v>
      </c>
      <c r="K2857" s="17">
        <v>3</v>
      </c>
      <c r="L2857" s="17" t="s">
        <v>7730</v>
      </c>
      <c r="M2857" s="9">
        <v>0.3</v>
      </c>
      <c r="N2857" s="9"/>
      <c r="O2857" s="21"/>
      <c r="Q2857" s="29"/>
      <c r="U2857" s="17"/>
      <c r="V2857" s="2" t="s">
        <v>4559</v>
      </c>
      <c r="Y2857" t="str">
        <f t="shared" si="189"/>
        <v/>
      </c>
      <c r="AA2857" t="str">
        <f t="shared" si="190"/>
        <v/>
      </c>
      <c r="AC2857" s="7"/>
      <c r="AD2857" t="s">
        <v>4556</v>
      </c>
      <c r="AE2857">
        <f t="shared" si="191"/>
        <v>0</v>
      </c>
      <c r="AG2857" s="2"/>
      <c r="AH2857" t="s">
        <v>4684</v>
      </c>
      <c r="AI2857" s="7" t="s">
        <v>4610</v>
      </c>
    </row>
    <row r="2858" spans="1:35" ht="11" customHeight="1" outlineLevel="1" x14ac:dyDescent="0.25">
      <c r="A2858" t="s">
        <v>5144</v>
      </c>
      <c r="C2858" s="2" t="s">
        <v>12974</v>
      </c>
      <c r="D2858" s="2">
        <v>630</v>
      </c>
      <c r="E2858" s="7">
        <v>1963</v>
      </c>
      <c r="F2858" s="5" t="s">
        <v>5072</v>
      </c>
      <c r="H2858" s="5" t="s">
        <v>3313</v>
      </c>
      <c r="I2858" s="6" t="s">
        <v>4556</v>
      </c>
      <c r="J2858" s="6" t="s">
        <v>16448</v>
      </c>
      <c r="K2858" s="17">
        <v>3</v>
      </c>
      <c r="L2858" s="17" t="s">
        <v>7730</v>
      </c>
      <c r="M2858" s="9">
        <v>0.3</v>
      </c>
      <c r="N2858" s="9"/>
      <c r="O2858" s="21"/>
      <c r="Q2858" s="29"/>
      <c r="U2858" s="17"/>
      <c r="V2858" s="2" t="s">
        <v>4561</v>
      </c>
      <c r="Y2858" t="str">
        <f t="shared" si="189"/>
        <v/>
      </c>
      <c r="AA2858" t="str">
        <f t="shared" si="190"/>
        <v/>
      </c>
      <c r="AC2858" s="7"/>
      <c r="AD2858" t="s">
        <v>4556</v>
      </c>
      <c r="AE2858">
        <f t="shared" si="191"/>
        <v>0</v>
      </c>
      <c r="AG2858" s="2"/>
      <c r="AH2858" t="s">
        <v>4684</v>
      </c>
      <c r="AI2858" s="7" t="s">
        <v>4610</v>
      </c>
    </row>
    <row r="2859" spans="1:35" ht="11" customHeight="1" outlineLevel="1" x14ac:dyDescent="0.25">
      <c r="A2859" t="s">
        <v>5144</v>
      </c>
      <c r="C2859" s="2" t="s">
        <v>12974</v>
      </c>
      <c r="D2859" s="2">
        <v>631</v>
      </c>
      <c r="E2859" s="7">
        <v>1963</v>
      </c>
      <c r="F2859" s="5" t="s">
        <v>4563</v>
      </c>
      <c r="H2859" s="5" t="s">
        <v>5482</v>
      </c>
      <c r="I2859" s="6" t="s">
        <v>4556</v>
      </c>
      <c r="J2859" s="6" t="s">
        <v>16448</v>
      </c>
      <c r="K2859" s="17">
        <v>3</v>
      </c>
      <c r="L2859" s="17" t="s">
        <v>7730</v>
      </c>
      <c r="M2859" s="9">
        <v>0.3</v>
      </c>
      <c r="N2859" s="9"/>
      <c r="O2859" s="21"/>
      <c r="Q2859" s="29"/>
      <c r="U2859" s="17"/>
      <c r="V2859" s="2" t="s">
        <v>4562</v>
      </c>
      <c r="Y2859" t="str">
        <f t="shared" si="189"/>
        <v/>
      </c>
      <c r="AA2859" t="str">
        <f t="shared" si="190"/>
        <v/>
      </c>
      <c r="AC2859" s="7"/>
      <c r="AD2859" t="s">
        <v>4556</v>
      </c>
      <c r="AE2859">
        <f t="shared" si="191"/>
        <v>0</v>
      </c>
      <c r="AG2859" s="2"/>
      <c r="AH2859" t="s">
        <v>4684</v>
      </c>
      <c r="AI2859" s="7" t="s">
        <v>4610</v>
      </c>
    </row>
    <row r="2860" spans="1:35" ht="11" customHeight="1" outlineLevel="1" x14ac:dyDescent="0.25">
      <c r="A2860" t="s">
        <v>5144</v>
      </c>
      <c r="C2860" s="2" t="s">
        <v>12974</v>
      </c>
      <c r="D2860" s="2">
        <v>633</v>
      </c>
      <c r="E2860" s="7">
        <v>1963</v>
      </c>
      <c r="F2860" s="5" t="s">
        <v>5140</v>
      </c>
      <c r="H2860" s="5" t="s">
        <v>4565</v>
      </c>
      <c r="I2860" s="6" t="s">
        <v>5146</v>
      </c>
      <c r="J2860" s="6" t="s">
        <v>16449</v>
      </c>
      <c r="K2860" s="17">
        <v>3</v>
      </c>
      <c r="L2860" s="17" t="s">
        <v>7730</v>
      </c>
      <c r="M2860" s="9">
        <v>0.4</v>
      </c>
      <c r="N2860" s="9"/>
      <c r="O2860" s="21"/>
      <c r="Q2860" s="29"/>
      <c r="U2860" s="17"/>
      <c r="V2860" s="2" t="s">
        <v>4564</v>
      </c>
      <c r="Y2860" t="str">
        <f t="shared" si="189"/>
        <v/>
      </c>
      <c r="AA2860" t="str">
        <f t="shared" si="190"/>
        <v/>
      </c>
      <c r="AC2860" s="7"/>
      <c r="AD2860" t="s">
        <v>5146</v>
      </c>
      <c r="AE2860">
        <f t="shared" si="191"/>
        <v>0</v>
      </c>
      <c r="AG2860" s="2"/>
      <c r="AH2860" t="s">
        <v>4684</v>
      </c>
      <c r="AI2860" s="7" t="s">
        <v>4610</v>
      </c>
    </row>
    <row r="2861" spans="1:35" ht="11" customHeight="1" outlineLevel="1" x14ac:dyDescent="0.25">
      <c r="A2861" t="s">
        <v>5144</v>
      </c>
      <c r="C2861" s="2" t="s">
        <v>12974</v>
      </c>
      <c r="D2861" s="2">
        <v>634</v>
      </c>
      <c r="E2861" s="7">
        <v>1963</v>
      </c>
      <c r="F2861" s="5" t="s">
        <v>4567</v>
      </c>
      <c r="H2861" s="5" t="s">
        <v>534</v>
      </c>
      <c r="I2861" s="6" t="s">
        <v>5146</v>
      </c>
      <c r="J2861" s="6" t="s">
        <v>16449</v>
      </c>
      <c r="K2861" s="17">
        <v>3</v>
      </c>
      <c r="L2861" s="17" t="s">
        <v>7730</v>
      </c>
      <c r="M2861" s="9">
        <v>3</v>
      </c>
      <c r="N2861" s="9"/>
      <c r="O2861" s="21"/>
      <c r="Q2861" s="29"/>
      <c r="U2861" s="17"/>
      <c r="V2861" s="2" t="s">
        <v>4566</v>
      </c>
      <c r="Y2861" t="str">
        <f t="shared" si="189"/>
        <v/>
      </c>
      <c r="AA2861" t="str">
        <f t="shared" si="190"/>
        <v/>
      </c>
      <c r="AC2861" s="7"/>
      <c r="AD2861" t="s">
        <v>5146</v>
      </c>
      <c r="AE2861">
        <f t="shared" si="191"/>
        <v>0</v>
      </c>
      <c r="AG2861" s="2"/>
      <c r="AH2861" t="s">
        <v>4684</v>
      </c>
      <c r="AI2861" s="7" t="s">
        <v>4922</v>
      </c>
    </row>
    <row r="2862" spans="1:35" ht="11" customHeight="1" outlineLevel="1" x14ac:dyDescent="0.25">
      <c r="A2862" t="s">
        <v>5144</v>
      </c>
      <c r="C2862" s="2" t="s">
        <v>12974</v>
      </c>
      <c r="D2862" s="2">
        <v>635</v>
      </c>
      <c r="E2862" s="7">
        <v>1963</v>
      </c>
      <c r="F2862" s="5" t="s">
        <v>536</v>
      </c>
      <c r="H2862" s="5" t="s">
        <v>4272</v>
      </c>
      <c r="I2862" s="6" t="s">
        <v>5146</v>
      </c>
      <c r="J2862" s="6" t="s">
        <v>16449</v>
      </c>
      <c r="K2862" s="17">
        <v>3</v>
      </c>
      <c r="L2862" s="17" t="s">
        <v>7730</v>
      </c>
      <c r="M2862" s="9">
        <v>2</v>
      </c>
      <c r="N2862" s="9"/>
      <c r="O2862" s="21"/>
      <c r="Q2862" s="29"/>
      <c r="U2862" s="17"/>
      <c r="V2862" s="2" t="s">
        <v>535</v>
      </c>
      <c r="Y2862" t="str">
        <f t="shared" si="189"/>
        <v/>
      </c>
      <c r="AA2862" t="str">
        <f t="shared" si="190"/>
        <v/>
      </c>
      <c r="AC2862" s="7"/>
      <c r="AD2862" t="s">
        <v>5146</v>
      </c>
      <c r="AE2862">
        <f t="shared" si="191"/>
        <v>0</v>
      </c>
      <c r="AG2862" s="2"/>
      <c r="AH2862" t="s">
        <v>4684</v>
      </c>
      <c r="AI2862" s="7" t="s">
        <v>4922</v>
      </c>
    </row>
    <row r="2863" spans="1:35" ht="11" customHeight="1" outlineLevel="1" x14ac:dyDescent="0.25">
      <c r="A2863" t="s">
        <v>5144</v>
      </c>
      <c r="C2863" s="2" t="s">
        <v>12974</v>
      </c>
      <c r="D2863" s="2">
        <v>636</v>
      </c>
      <c r="E2863" s="7">
        <v>1963</v>
      </c>
      <c r="F2863" s="5" t="s">
        <v>4901</v>
      </c>
      <c r="H2863" s="5" t="s">
        <v>3776</v>
      </c>
      <c r="I2863" s="6" t="s">
        <v>5146</v>
      </c>
      <c r="J2863" s="6" t="s">
        <v>16449</v>
      </c>
      <c r="K2863" s="17">
        <v>3</v>
      </c>
      <c r="L2863" s="17" t="s">
        <v>7732</v>
      </c>
      <c r="M2863" s="9"/>
      <c r="N2863" s="9"/>
      <c r="O2863" s="21"/>
      <c r="Q2863" s="29"/>
      <c r="U2863" s="17"/>
      <c r="V2863" s="2" t="s">
        <v>4273</v>
      </c>
      <c r="Y2863" t="str">
        <f t="shared" si="189"/>
        <v/>
      </c>
      <c r="AA2863" t="str">
        <f t="shared" si="190"/>
        <v/>
      </c>
      <c r="AC2863" s="7"/>
      <c r="AD2863" t="s">
        <v>5146</v>
      </c>
      <c r="AE2863">
        <f t="shared" si="191"/>
        <v>0</v>
      </c>
      <c r="AG2863" s="2"/>
      <c r="AH2863" t="s">
        <v>4684</v>
      </c>
      <c r="AI2863" s="7" t="s">
        <v>4922</v>
      </c>
    </row>
    <row r="2864" spans="1:35" ht="11" customHeight="1" outlineLevel="1" x14ac:dyDescent="0.25">
      <c r="A2864" t="s">
        <v>5144</v>
      </c>
      <c r="C2864" s="2" t="s">
        <v>12974</v>
      </c>
      <c r="D2864" s="2">
        <v>637</v>
      </c>
      <c r="E2864" s="7">
        <v>1963</v>
      </c>
      <c r="F2864" s="5" t="s">
        <v>3778</v>
      </c>
      <c r="H2864" s="5" t="s">
        <v>5398</v>
      </c>
      <c r="I2864" s="6" t="s">
        <v>5146</v>
      </c>
      <c r="J2864" s="6" t="s">
        <v>16449</v>
      </c>
      <c r="K2864" s="17">
        <v>3</v>
      </c>
      <c r="L2864" s="17" t="s">
        <v>7730</v>
      </c>
      <c r="M2864" s="9">
        <v>5</v>
      </c>
      <c r="N2864" s="9"/>
      <c r="O2864" s="21"/>
      <c r="Q2864" s="29"/>
      <c r="U2864" s="17"/>
      <c r="V2864" s="2" t="s">
        <v>3777</v>
      </c>
      <c r="Y2864" t="str">
        <f t="shared" si="189"/>
        <v/>
      </c>
      <c r="AA2864" t="str">
        <f t="shared" si="190"/>
        <v/>
      </c>
      <c r="AC2864" s="7"/>
      <c r="AD2864" t="s">
        <v>5146</v>
      </c>
      <c r="AE2864">
        <f t="shared" si="191"/>
        <v>0</v>
      </c>
      <c r="AG2864" s="2"/>
      <c r="AH2864" t="s">
        <v>4684</v>
      </c>
      <c r="AI2864" s="7" t="s">
        <v>4922</v>
      </c>
    </row>
    <row r="2865" spans="1:35" ht="11" customHeight="1" outlineLevel="1" x14ac:dyDescent="0.25">
      <c r="A2865" t="s">
        <v>5144</v>
      </c>
      <c r="C2865" s="2" t="s">
        <v>12974</v>
      </c>
      <c r="D2865" s="2">
        <v>688</v>
      </c>
      <c r="E2865" s="7">
        <v>1965</v>
      </c>
      <c r="F2865" s="5" t="s">
        <v>4563</v>
      </c>
      <c r="H2865" s="5" t="s">
        <v>5398</v>
      </c>
      <c r="I2865" s="6" t="s">
        <v>5399</v>
      </c>
      <c r="J2865" s="6" t="s">
        <v>16451</v>
      </c>
      <c r="K2865" s="17">
        <v>3</v>
      </c>
      <c r="L2865" s="17" t="s">
        <v>20076</v>
      </c>
      <c r="M2865" s="9"/>
      <c r="N2865" s="9"/>
      <c r="O2865" s="21"/>
      <c r="Q2865" s="29"/>
      <c r="U2865" s="17"/>
      <c r="V2865" s="2" t="s">
        <v>3779</v>
      </c>
      <c r="Y2865" t="str">
        <f t="shared" si="189"/>
        <v/>
      </c>
      <c r="AA2865" t="str">
        <f t="shared" si="190"/>
        <v/>
      </c>
      <c r="AC2865" s="7"/>
      <c r="AD2865" t="s">
        <v>5399</v>
      </c>
      <c r="AE2865">
        <f t="shared" si="191"/>
        <v>1</v>
      </c>
      <c r="AG2865" s="2"/>
      <c r="AH2865" t="s">
        <v>4921</v>
      </c>
      <c r="AI2865" s="7" t="s">
        <v>4610</v>
      </c>
    </row>
    <row r="2866" spans="1:35" ht="11" customHeight="1" outlineLevel="1" x14ac:dyDescent="0.25">
      <c r="A2866" t="s">
        <v>5144</v>
      </c>
      <c r="C2866" s="2" t="s">
        <v>12974</v>
      </c>
      <c r="D2866" s="2" t="s">
        <v>16450</v>
      </c>
      <c r="E2866" s="7">
        <v>1965</v>
      </c>
      <c r="F2866" s="5" t="s">
        <v>3781</v>
      </c>
      <c r="H2866" s="5" t="s">
        <v>5398</v>
      </c>
      <c r="I2866" s="6" t="s">
        <v>5399</v>
      </c>
      <c r="J2866" s="6" t="s">
        <v>16451</v>
      </c>
      <c r="K2866" s="17">
        <v>3</v>
      </c>
      <c r="L2866" s="17" t="s">
        <v>7730</v>
      </c>
      <c r="M2866" s="9">
        <v>5</v>
      </c>
      <c r="N2866" s="9"/>
      <c r="O2866" s="21"/>
      <c r="Q2866" s="29"/>
      <c r="U2866" s="17"/>
      <c r="V2866" s="2" t="s">
        <v>3780</v>
      </c>
      <c r="Y2866" t="str">
        <f t="shared" si="189"/>
        <v/>
      </c>
      <c r="AA2866" t="str">
        <f t="shared" si="190"/>
        <v/>
      </c>
      <c r="AC2866" s="7"/>
      <c r="AD2866" t="s">
        <v>5399</v>
      </c>
      <c r="AE2866">
        <f t="shared" si="191"/>
        <v>1</v>
      </c>
      <c r="AG2866" s="2"/>
      <c r="AH2866" t="s">
        <v>4921</v>
      </c>
      <c r="AI2866" s="7" t="s">
        <v>4922</v>
      </c>
    </row>
    <row r="2867" spans="1:35" ht="11" customHeight="1" outlineLevel="1" x14ac:dyDescent="0.25">
      <c r="A2867" t="s">
        <v>5144</v>
      </c>
      <c r="C2867" s="2" t="s">
        <v>12974</v>
      </c>
      <c r="D2867" s="2">
        <v>792</v>
      </c>
      <c r="E2867" s="7">
        <v>1970</v>
      </c>
      <c r="F2867" s="5" t="s">
        <v>5140</v>
      </c>
      <c r="H2867" s="5" t="s">
        <v>5398</v>
      </c>
      <c r="I2867" s="6" t="s">
        <v>3783</v>
      </c>
      <c r="J2867" s="6" t="s">
        <v>16452</v>
      </c>
      <c r="K2867" s="17">
        <v>3</v>
      </c>
      <c r="L2867" s="17" t="s">
        <v>7730</v>
      </c>
      <c r="M2867" s="9">
        <v>0.6</v>
      </c>
      <c r="N2867" s="9"/>
      <c r="O2867" s="21"/>
      <c r="Q2867" s="29"/>
      <c r="U2867" s="17"/>
      <c r="V2867" s="2" t="s">
        <v>3782</v>
      </c>
      <c r="Y2867" t="str">
        <f t="shared" si="189"/>
        <v/>
      </c>
      <c r="AA2867" t="str">
        <f t="shared" si="190"/>
        <v/>
      </c>
      <c r="AC2867" s="7"/>
      <c r="AD2867" t="s">
        <v>3783</v>
      </c>
      <c r="AE2867">
        <f t="shared" si="191"/>
        <v>0</v>
      </c>
      <c r="AG2867" s="2"/>
      <c r="AH2867" t="s">
        <v>3784</v>
      </c>
      <c r="AI2867" s="7" t="s">
        <v>4610</v>
      </c>
    </row>
    <row r="2868" spans="1:35" ht="11" customHeight="1" outlineLevel="1" x14ac:dyDescent="0.25">
      <c r="A2868" t="s">
        <v>5144</v>
      </c>
      <c r="C2868" s="2" t="s">
        <v>12974</v>
      </c>
      <c r="D2868" s="2">
        <v>797</v>
      </c>
      <c r="E2868" s="7">
        <v>1971</v>
      </c>
      <c r="F2868" s="5" t="s">
        <v>5139</v>
      </c>
      <c r="H2868" s="5" t="s">
        <v>5398</v>
      </c>
      <c r="I2868" s="6" t="s">
        <v>4556</v>
      </c>
      <c r="J2868" s="6" t="s">
        <v>16453</v>
      </c>
      <c r="K2868" s="17">
        <v>1</v>
      </c>
      <c r="L2868" s="17" t="s">
        <v>7730</v>
      </c>
      <c r="M2868" s="9">
        <v>0.5</v>
      </c>
      <c r="N2868" s="9"/>
      <c r="O2868" s="21"/>
      <c r="Q2868" s="29"/>
      <c r="S2868">
        <v>1</v>
      </c>
      <c r="T2868">
        <v>1</v>
      </c>
      <c r="U2868" s="17"/>
      <c r="V2868" s="2" t="s">
        <v>3785</v>
      </c>
      <c r="Y2868" t="str">
        <f t="shared" si="189"/>
        <v/>
      </c>
      <c r="AA2868" t="str">
        <f t="shared" si="190"/>
        <v/>
      </c>
      <c r="AC2868" s="7"/>
      <c r="AD2868" t="s">
        <v>4556</v>
      </c>
      <c r="AE2868">
        <f t="shared" si="191"/>
        <v>0</v>
      </c>
      <c r="AG2868" s="2"/>
      <c r="AH2868" t="s">
        <v>4684</v>
      </c>
      <c r="AI2868" s="7" t="s">
        <v>4610</v>
      </c>
    </row>
    <row r="2869" spans="1:35" ht="11" customHeight="1" outlineLevel="1" x14ac:dyDescent="0.25">
      <c r="A2869" t="s">
        <v>5144</v>
      </c>
      <c r="C2869" s="2" t="s">
        <v>12974</v>
      </c>
      <c r="D2869" s="2">
        <v>798</v>
      </c>
      <c r="E2869" s="7">
        <v>1971</v>
      </c>
      <c r="F2869" s="5" t="s">
        <v>5138</v>
      </c>
      <c r="H2869" s="5" t="s">
        <v>5398</v>
      </c>
      <c r="I2869" s="6" t="s">
        <v>4556</v>
      </c>
      <c r="J2869" s="6" t="s">
        <v>16453</v>
      </c>
      <c r="K2869" s="17">
        <v>1</v>
      </c>
      <c r="L2869" s="17" t="s">
        <v>7730</v>
      </c>
      <c r="M2869" s="9">
        <v>0.5</v>
      </c>
      <c r="N2869" s="9"/>
      <c r="O2869" s="21"/>
      <c r="Q2869" s="29"/>
      <c r="U2869" s="17"/>
      <c r="V2869" s="2" t="s">
        <v>3786</v>
      </c>
      <c r="Y2869" t="str">
        <f t="shared" si="189"/>
        <v/>
      </c>
      <c r="AA2869" t="str">
        <f t="shared" si="190"/>
        <v/>
      </c>
      <c r="AC2869" s="7"/>
      <c r="AD2869" t="s">
        <v>4556</v>
      </c>
      <c r="AE2869">
        <f t="shared" si="191"/>
        <v>0</v>
      </c>
      <c r="AG2869" s="2"/>
      <c r="AH2869" t="s">
        <v>4684</v>
      </c>
      <c r="AI2869" s="7" t="s">
        <v>4610</v>
      </c>
    </row>
    <row r="2870" spans="1:35" ht="11" customHeight="1" outlineLevel="1" x14ac:dyDescent="0.25">
      <c r="A2870" t="s">
        <v>5144</v>
      </c>
      <c r="C2870" s="2" t="s">
        <v>12974</v>
      </c>
      <c r="D2870" s="2">
        <v>799</v>
      </c>
      <c r="E2870" s="7">
        <v>1971</v>
      </c>
      <c r="F2870" s="5" t="s">
        <v>5239</v>
      </c>
      <c r="H2870" s="5" t="s">
        <v>5398</v>
      </c>
      <c r="I2870" s="6" t="s">
        <v>4556</v>
      </c>
      <c r="J2870" s="6" t="s">
        <v>16453</v>
      </c>
      <c r="K2870" s="17">
        <v>3</v>
      </c>
      <c r="L2870" s="17" t="s">
        <v>7730</v>
      </c>
      <c r="M2870" s="9">
        <v>1</v>
      </c>
      <c r="N2870" s="9"/>
      <c r="O2870" s="21"/>
      <c r="Q2870" s="29"/>
      <c r="U2870" s="17"/>
      <c r="V2870" s="2" t="s">
        <v>3787</v>
      </c>
      <c r="Y2870" t="str">
        <f t="shared" si="189"/>
        <v/>
      </c>
      <c r="AA2870" t="str">
        <f t="shared" si="190"/>
        <v/>
      </c>
      <c r="AC2870" s="7"/>
      <c r="AD2870" t="s">
        <v>4556</v>
      </c>
      <c r="AE2870">
        <f t="shared" ref="AE2870:AE2901" si="192">COUNTIF(I2870,"*Fuji*")</f>
        <v>0</v>
      </c>
      <c r="AG2870" s="2"/>
      <c r="AH2870" t="s">
        <v>4684</v>
      </c>
      <c r="AI2870" s="7" t="s">
        <v>4610</v>
      </c>
    </row>
    <row r="2871" spans="1:35" ht="11" customHeight="1" outlineLevel="1" x14ac:dyDescent="0.25">
      <c r="A2871" t="s">
        <v>5144</v>
      </c>
      <c r="C2871" s="2" t="s">
        <v>12974</v>
      </c>
      <c r="D2871" s="2">
        <v>801</v>
      </c>
      <c r="E2871" s="7">
        <v>1971</v>
      </c>
      <c r="F2871" s="5" t="s">
        <v>1640</v>
      </c>
      <c r="H2871" s="5" t="s">
        <v>5398</v>
      </c>
      <c r="I2871" s="6" t="s">
        <v>4556</v>
      </c>
      <c r="J2871" s="6" t="s">
        <v>16453</v>
      </c>
      <c r="K2871" s="17">
        <v>3</v>
      </c>
      <c r="L2871" s="17" t="s">
        <v>7730</v>
      </c>
      <c r="M2871" s="9">
        <v>0.5</v>
      </c>
      <c r="N2871" s="9"/>
      <c r="O2871" s="21"/>
      <c r="Q2871" s="29"/>
      <c r="U2871" s="17"/>
      <c r="V2871" s="2" t="s">
        <v>3788</v>
      </c>
      <c r="Y2871" t="str">
        <f t="shared" si="189"/>
        <v/>
      </c>
      <c r="AA2871" t="str">
        <f t="shared" si="190"/>
        <v/>
      </c>
      <c r="AC2871" s="7"/>
      <c r="AD2871" t="s">
        <v>4556</v>
      </c>
      <c r="AE2871">
        <f t="shared" si="192"/>
        <v>0</v>
      </c>
      <c r="AG2871" s="2"/>
      <c r="AH2871" t="s">
        <v>4684</v>
      </c>
      <c r="AI2871" s="7" t="s">
        <v>4610</v>
      </c>
    </row>
    <row r="2872" spans="1:35" ht="11" customHeight="1" outlineLevel="1" x14ac:dyDescent="0.25">
      <c r="A2872" t="s">
        <v>5144</v>
      </c>
      <c r="C2872" s="2" t="s">
        <v>12974</v>
      </c>
      <c r="D2872" s="2">
        <v>803</v>
      </c>
      <c r="E2872" s="7">
        <v>1971</v>
      </c>
      <c r="F2872" s="5" t="s">
        <v>3421</v>
      </c>
      <c r="H2872" s="5" t="s">
        <v>5398</v>
      </c>
      <c r="I2872" s="6" t="s">
        <v>4556</v>
      </c>
      <c r="J2872" s="6" t="s">
        <v>16453</v>
      </c>
      <c r="K2872" s="17">
        <v>3</v>
      </c>
      <c r="L2872" s="17" t="s">
        <v>7730</v>
      </c>
      <c r="M2872" s="9">
        <v>0.5</v>
      </c>
      <c r="N2872" s="9"/>
      <c r="O2872" s="21"/>
      <c r="Q2872" s="29"/>
      <c r="U2872" s="17"/>
      <c r="V2872" s="2" t="s">
        <v>3789</v>
      </c>
      <c r="Y2872" t="str">
        <f t="shared" si="189"/>
        <v/>
      </c>
      <c r="AA2872" t="str">
        <f t="shared" si="190"/>
        <v/>
      </c>
      <c r="AC2872" s="7"/>
      <c r="AD2872" t="s">
        <v>4556</v>
      </c>
      <c r="AE2872">
        <f t="shared" si="192"/>
        <v>0</v>
      </c>
      <c r="AG2872" s="2"/>
      <c r="AH2872" t="s">
        <v>4684</v>
      </c>
      <c r="AI2872" s="7" t="s">
        <v>4610</v>
      </c>
    </row>
    <row r="2873" spans="1:35" ht="11" customHeight="1" outlineLevel="1" x14ac:dyDescent="0.25">
      <c r="A2873" t="s">
        <v>5144</v>
      </c>
      <c r="C2873" s="2" t="s">
        <v>12974</v>
      </c>
      <c r="D2873" s="2">
        <v>804</v>
      </c>
      <c r="E2873" s="7">
        <v>1971</v>
      </c>
      <c r="F2873" s="5" t="s">
        <v>4563</v>
      </c>
      <c r="H2873" s="5" t="s">
        <v>5398</v>
      </c>
      <c r="I2873" s="6" t="s">
        <v>4556</v>
      </c>
      <c r="J2873" s="6" t="s">
        <v>16453</v>
      </c>
      <c r="K2873" s="17">
        <v>3</v>
      </c>
      <c r="L2873" s="17" t="s">
        <v>7730</v>
      </c>
      <c r="M2873" s="9">
        <v>1</v>
      </c>
      <c r="N2873" s="9"/>
      <c r="O2873" s="21"/>
      <c r="Q2873" s="29"/>
      <c r="U2873" s="17"/>
      <c r="V2873" s="2" t="s">
        <v>3790</v>
      </c>
      <c r="Y2873" t="str">
        <f t="shared" si="189"/>
        <v/>
      </c>
      <c r="AA2873" t="str">
        <f t="shared" si="190"/>
        <v/>
      </c>
      <c r="AC2873" s="7"/>
      <c r="AD2873" t="s">
        <v>4556</v>
      </c>
      <c r="AE2873">
        <f t="shared" si="192"/>
        <v>0</v>
      </c>
      <c r="AG2873" s="2"/>
      <c r="AH2873" t="s">
        <v>4684</v>
      </c>
      <c r="AI2873" s="7" t="s">
        <v>4610</v>
      </c>
    </row>
    <row r="2874" spans="1:35" ht="11" customHeight="1" outlineLevel="1" x14ac:dyDescent="0.25">
      <c r="A2874" t="s">
        <v>5144</v>
      </c>
      <c r="C2874" s="2" t="s">
        <v>12974</v>
      </c>
      <c r="D2874" s="2">
        <v>811</v>
      </c>
      <c r="E2874" s="7">
        <v>1971</v>
      </c>
      <c r="F2874" s="5" t="s">
        <v>4563</v>
      </c>
      <c r="H2874" s="5" t="s">
        <v>5398</v>
      </c>
      <c r="I2874" s="6" t="s">
        <v>3502</v>
      </c>
      <c r="J2874" s="6" t="s">
        <v>16454</v>
      </c>
      <c r="K2874" s="17">
        <v>3</v>
      </c>
      <c r="L2874" s="17" t="s">
        <v>7730</v>
      </c>
      <c r="M2874" s="9">
        <v>0.9</v>
      </c>
      <c r="N2874" s="9"/>
      <c r="O2874" s="21"/>
      <c r="Q2874" s="29"/>
      <c r="T2874">
        <v>1</v>
      </c>
      <c r="U2874" s="17"/>
      <c r="V2874" s="2" t="s">
        <v>3791</v>
      </c>
      <c r="Y2874" t="str">
        <f t="shared" si="189"/>
        <v/>
      </c>
      <c r="AA2874" t="str">
        <f t="shared" si="190"/>
        <v/>
      </c>
      <c r="AC2874" s="7"/>
      <c r="AD2874" t="s">
        <v>3502</v>
      </c>
      <c r="AE2874">
        <f t="shared" si="192"/>
        <v>0</v>
      </c>
      <c r="AG2874" s="2"/>
      <c r="AH2874" t="s">
        <v>4684</v>
      </c>
      <c r="AI2874" s="7" t="s">
        <v>4610</v>
      </c>
    </row>
    <row r="2875" spans="1:35" ht="11" customHeight="1" outlineLevel="1" x14ac:dyDescent="0.25">
      <c r="A2875" t="s">
        <v>5144</v>
      </c>
      <c r="C2875" s="2" t="s">
        <v>12974</v>
      </c>
      <c r="D2875" s="2">
        <v>812</v>
      </c>
      <c r="E2875" s="7">
        <v>1971</v>
      </c>
      <c r="F2875" s="5" t="s">
        <v>4567</v>
      </c>
      <c r="H2875" s="5" t="s">
        <v>5398</v>
      </c>
      <c r="I2875" s="6" t="s">
        <v>4556</v>
      </c>
      <c r="J2875" s="40" t="s">
        <v>16454</v>
      </c>
      <c r="K2875" s="17">
        <v>3</v>
      </c>
      <c r="L2875" s="17" t="s">
        <v>7732</v>
      </c>
      <c r="M2875" s="9"/>
      <c r="N2875" s="9"/>
      <c r="O2875" s="21"/>
      <c r="Q2875" s="29"/>
      <c r="T2875">
        <v>1</v>
      </c>
      <c r="U2875" s="17"/>
      <c r="V2875" s="2" t="s">
        <v>3792</v>
      </c>
      <c r="Y2875" t="str">
        <f t="shared" si="189"/>
        <v/>
      </c>
      <c r="AA2875" t="str">
        <f t="shared" si="190"/>
        <v/>
      </c>
      <c r="AC2875" s="7"/>
      <c r="AD2875" t="s">
        <v>4556</v>
      </c>
      <c r="AE2875">
        <f t="shared" si="192"/>
        <v>0</v>
      </c>
      <c r="AG2875" s="2"/>
      <c r="AH2875" t="s">
        <v>4684</v>
      </c>
      <c r="AI2875" s="7" t="s">
        <v>4610</v>
      </c>
    </row>
    <row r="2876" spans="1:35" ht="11" customHeight="1" outlineLevel="1" x14ac:dyDescent="0.25">
      <c r="A2876" t="s">
        <v>5144</v>
      </c>
      <c r="C2876" s="2" t="s">
        <v>12974</v>
      </c>
      <c r="D2876" s="2">
        <v>833</v>
      </c>
      <c r="E2876" s="7">
        <v>1972</v>
      </c>
      <c r="F2876" s="5" t="s">
        <v>5139</v>
      </c>
      <c r="H2876" s="5" t="s">
        <v>5398</v>
      </c>
      <c r="I2876" s="6" t="s">
        <v>3783</v>
      </c>
      <c r="J2876" s="6" t="s">
        <v>16455</v>
      </c>
      <c r="K2876" s="17">
        <v>5</v>
      </c>
      <c r="L2876" s="17" t="s">
        <v>7732</v>
      </c>
      <c r="M2876" s="9"/>
      <c r="N2876" s="9"/>
      <c r="O2876" s="21"/>
      <c r="Q2876" s="29"/>
      <c r="U2876" s="17"/>
      <c r="V2876" s="2" t="s">
        <v>3793</v>
      </c>
      <c r="Y2876" t="str">
        <f t="shared" si="189"/>
        <v/>
      </c>
      <c r="AA2876" t="str">
        <f t="shared" si="190"/>
        <v/>
      </c>
      <c r="AC2876" s="7"/>
      <c r="AD2876" t="s">
        <v>3783</v>
      </c>
      <c r="AE2876">
        <f t="shared" si="192"/>
        <v>0</v>
      </c>
      <c r="AG2876" s="2"/>
      <c r="AH2876" t="s">
        <v>3784</v>
      </c>
      <c r="AI2876" s="7" t="s">
        <v>4610</v>
      </c>
    </row>
    <row r="2877" spans="1:35" ht="11" customHeight="1" outlineLevel="1" x14ac:dyDescent="0.25">
      <c r="A2877" t="s">
        <v>5144</v>
      </c>
      <c r="C2877" s="2" t="s">
        <v>12974</v>
      </c>
      <c r="D2877" s="2">
        <v>835</v>
      </c>
      <c r="E2877" s="7">
        <v>1972</v>
      </c>
      <c r="F2877" s="5" t="s">
        <v>2974</v>
      </c>
      <c r="H2877" s="5" t="s">
        <v>5398</v>
      </c>
      <c r="I2877" s="6" t="s">
        <v>3783</v>
      </c>
      <c r="J2877" s="6" t="s">
        <v>16455</v>
      </c>
      <c r="K2877" s="17">
        <v>5</v>
      </c>
      <c r="L2877" s="17" t="s">
        <v>7730</v>
      </c>
      <c r="M2877" s="9">
        <v>0.2</v>
      </c>
      <c r="N2877" s="9"/>
      <c r="O2877" s="21"/>
      <c r="Q2877" s="29"/>
      <c r="U2877" s="17"/>
      <c r="V2877" s="2" t="s">
        <v>3794</v>
      </c>
      <c r="Y2877" t="str">
        <f t="shared" si="189"/>
        <v/>
      </c>
      <c r="AA2877" t="str">
        <f t="shared" si="190"/>
        <v/>
      </c>
      <c r="AC2877" s="7"/>
      <c r="AD2877" t="s">
        <v>3783</v>
      </c>
      <c r="AE2877">
        <f t="shared" si="192"/>
        <v>0</v>
      </c>
      <c r="AG2877" s="2"/>
      <c r="AH2877" t="s">
        <v>3784</v>
      </c>
      <c r="AI2877" s="7" t="s">
        <v>4610</v>
      </c>
    </row>
    <row r="2878" spans="1:35" ht="11" customHeight="1" outlineLevel="1" x14ac:dyDescent="0.25">
      <c r="A2878" t="s">
        <v>5144</v>
      </c>
      <c r="C2878" s="2" t="s">
        <v>12974</v>
      </c>
      <c r="D2878" s="2">
        <v>1024</v>
      </c>
      <c r="E2878" s="7">
        <v>1979</v>
      </c>
      <c r="F2878" s="5" t="s">
        <v>5296</v>
      </c>
      <c r="H2878" s="5" t="s">
        <v>5398</v>
      </c>
      <c r="I2878" s="6" t="s">
        <v>626</v>
      </c>
      <c r="J2878" s="6" t="s">
        <v>16456</v>
      </c>
      <c r="K2878" s="17">
        <v>5</v>
      </c>
      <c r="L2878" s="17" t="s">
        <v>7732</v>
      </c>
      <c r="M2878" s="9"/>
      <c r="N2878" s="9"/>
      <c r="O2878" s="21"/>
      <c r="Q2878" s="29"/>
      <c r="U2878" s="17"/>
      <c r="V2878" s="2" t="s">
        <v>1519</v>
      </c>
      <c r="Y2878" t="str">
        <f t="shared" si="189"/>
        <v/>
      </c>
      <c r="AA2878" t="str">
        <f t="shared" si="190"/>
        <v/>
      </c>
      <c r="AC2878" s="7"/>
      <c r="AD2878" t="s">
        <v>626</v>
      </c>
      <c r="AE2878">
        <f t="shared" si="192"/>
        <v>0</v>
      </c>
      <c r="AG2878" s="2"/>
      <c r="AH2878" t="s">
        <v>6404</v>
      </c>
      <c r="AI2878" s="7" t="s">
        <v>4610</v>
      </c>
    </row>
    <row r="2879" spans="1:35" ht="11" customHeight="1" outlineLevel="1" x14ac:dyDescent="0.25">
      <c r="A2879" t="s">
        <v>5144</v>
      </c>
      <c r="C2879" s="2" t="s">
        <v>12974</v>
      </c>
      <c r="D2879" s="2">
        <v>1025</v>
      </c>
      <c r="E2879" s="7">
        <v>1979</v>
      </c>
      <c r="F2879" s="5" t="s">
        <v>6315</v>
      </c>
      <c r="H2879" s="5" t="s">
        <v>5398</v>
      </c>
      <c r="I2879" s="6" t="s">
        <v>626</v>
      </c>
      <c r="J2879" s="6" t="s">
        <v>16456</v>
      </c>
      <c r="K2879" s="17">
        <v>5</v>
      </c>
      <c r="L2879" s="17" t="s">
        <v>7732</v>
      </c>
      <c r="M2879" s="9"/>
      <c r="N2879" s="9"/>
      <c r="O2879" s="21"/>
      <c r="Q2879" s="29"/>
      <c r="U2879" s="17"/>
      <c r="V2879" s="2" t="s">
        <v>1520</v>
      </c>
      <c r="Y2879" t="str">
        <f t="shared" si="189"/>
        <v/>
      </c>
      <c r="AA2879" t="str">
        <f t="shared" si="190"/>
        <v/>
      </c>
      <c r="AC2879" s="7"/>
      <c r="AD2879" t="s">
        <v>626</v>
      </c>
      <c r="AE2879">
        <f t="shared" si="192"/>
        <v>0</v>
      </c>
      <c r="AG2879" s="2"/>
      <c r="AH2879" t="s">
        <v>6404</v>
      </c>
      <c r="AI2879" s="7" t="s">
        <v>4610</v>
      </c>
    </row>
    <row r="2880" spans="1:35" ht="11" customHeight="1" outlineLevel="1" x14ac:dyDescent="0.25">
      <c r="A2880" t="s">
        <v>5144</v>
      </c>
      <c r="C2880" s="2" t="s">
        <v>12974</v>
      </c>
      <c r="D2880" s="2">
        <v>1026</v>
      </c>
      <c r="E2880" s="7">
        <v>1979</v>
      </c>
      <c r="F2880" s="5" t="s">
        <v>625</v>
      </c>
      <c r="H2880" s="5" t="s">
        <v>5398</v>
      </c>
      <c r="I2880" s="6" t="s">
        <v>626</v>
      </c>
      <c r="J2880" s="6" t="s">
        <v>16456</v>
      </c>
      <c r="K2880" s="17">
        <v>5</v>
      </c>
      <c r="L2880" s="17" t="s">
        <v>7732</v>
      </c>
      <c r="M2880" s="9"/>
      <c r="N2880" s="9"/>
      <c r="O2880" s="21"/>
      <c r="Q2880" s="29"/>
      <c r="U2880" s="17"/>
      <c r="V2880" s="2" t="s">
        <v>1521</v>
      </c>
      <c r="Y2880" t="str">
        <f t="shared" si="189"/>
        <v/>
      </c>
      <c r="AA2880" t="str">
        <f t="shared" si="190"/>
        <v/>
      </c>
      <c r="AC2880" s="7"/>
      <c r="AD2880" t="s">
        <v>626</v>
      </c>
      <c r="AE2880">
        <f t="shared" si="192"/>
        <v>0</v>
      </c>
      <c r="AG2880" s="2"/>
      <c r="AH2880" t="s">
        <v>6404</v>
      </c>
      <c r="AI2880" s="7" t="s">
        <v>4610</v>
      </c>
    </row>
    <row r="2881" spans="1:35" ht="11" customHeight="1" outlineLevel="1" x14ac:dyDescent="0.25">
      <c r="A2881" t="s">
        <v>5144</v>
      </c>
      <c r="C2881" s="2" t="s">
        <v>12974</v>
      </c>
      <c r="D2881" s="2">
        <v>1027</v>
      </c>
      <c r="E2881" s="7">
        <v>1979</v>
      </c>
      <c r="F2881" s="5" t="s">
        <v>4800</v>
      </c>
      <c r="H2881" s="5" t="s">
        <v>5398</v>
      </c>
      <c r="I2881" s="6" t="s">
        <v>626</v>
      </c>
      <c r="J2881" s="6" t="s">
        <v>16456</v>
      </c>
      <c r="K2881" s="17">
        <v>5</v>
      </c>
      <c r="L2881" s="17" t="s">
        <v>7732</v>
      </c>
      <c r="M2881" s="9"/>
      <c r="N2881" s="9"/>
      <c r="O2881" s="21"/>
      <c r="Q2881" s="29"/>
      <c r="U2881" s="17"/>
      <c r="V2881" s="2" t="s">
        <v>6312</v>
      </c>
      <c r="Y2881" t="str">
        <f t="shared" si="189"/>
        <v/>
      </c>
      <c r="AA2881" t="str">
        <f t="shared" si="190"/>
        <v/>
      </c>
      <c r="AC2881" s="7"/>
      <c r="AD2881" t="s">
        <v>626</v>
      </c>
      <c r="AE2881">
        <f t="shared" si="192"/>
        <v>0</v>
      </c>
      <c r="AG2881" s="2"/>
      <c r="AH2881" t="s">
        <v>6404</v>
      </c>
      <c r="AI2881" s="7" t="s">
        <v>4610</v>
      </c>
    </row>
    <row r="2882" spans="1:35" ht="11" customHeight="1" outlineLevel="1" x14ac:dyDescent="0.25">
      <c r="A2882" t="s">
        <v>5144</v>
      </c>
      <c r="C2882" s="2" t="s">
        <v>12974</v>
      </c>
      <c r="D2882" s="2">
        <v>1028</v>
      </c>
      <c r="E2882" s="7">
        <v>1979</v>
      </c>
      <c r="F2882" s="5" t="s">
        <v>2506</v>
      </c>
      <c r="H2882" s="5" t="s">
        <v>5398</v>
      </c>
      <c r="I2882" s="6" t="s">
        <v>626</v>
      </c>
      <c r="J2882" s="6" t="s">
        <v>16456</v>
      </c>
      <c r="K2882" s="17">
        <v>5</v>
      </c>
      <c r="L2882" s="17" t="s">
        <v>7732</v>
      </c>
      <c r="M2882" s="9"/>
      <c r="N2882" s="9"/>
      <c r="O2882" s="21"/>
      <c r="Q2882" s="29"/>
      <c r="U2882" s="17"/>
      <c r="V2882" s="2" t="s">
        <v>6313</v>
      </c>
      <c r="Y2882" t="str">
        <f t="shared" si="189"/>
        <v/>
      </c>
      <c r="AA2882" t="str">
        <f t="shared" si="190"/>
        <v/>
      </c>
      <c r="AC2882" s="7"/>
      <c r="AD2882" t="s">
        <v>626</v>
      </c>
      <c r="AE2882">
        <f t="shared" si="192"/>
        <v>0</v>
      </c>
      <c r="AG2882" s="2"/>
      <c r="AH2882" t="s">
        <v>6404</v>
      </c>
      <c r="AI2882" s="7" t="s">
        <v>4922</v>
      </c>
    </row>
    <row r="2883" spans="1:35" ht="11" customHeight="1" outlineLevel="1" x14ac:dyDescent="0.25">
      <c r="A2883" t="s">
        <v>5144</v>
      </c>
      <c r="C2883" s="2" t="s">
        <v>12974</v>
      </c>
      <c r="D2883" s="2" t="s">
        <v>16457</v>
      </c>
      <c r="E2883" s="7">
        <v>1979</v>
      </c>
      <c r="F2883" s="5" t="s">
        <v>3781</v>
      </c>
      <c r="H2883" s="5" t="s">
        <v>5398</v>
      </c>
      <c r="I2883" s="6" t="s">
        <v>626</v>
      </c>
      <c r="J2883" s="6" t="s">
        <v>16456</v>
      </c>
      <c r="K2883" s="17">
        <v>5</v>
      </c>
      <c r="L2883" s="17" t="s">
        <v>7732</v>
      </c>
      <c r="M2883" s="9"/>
      <c r="N2883" s="9"/>
      <c r="O2883" s="21"/>
      <c r="Q2883" s="29"/>
      <c r="U2883" s="17"/>
      <c r="V2883" s="2" t="s">
        <v>6314</v>
      </c>
      <c r="Y2883" t="str">
        <f t="shared" si="189"/>
        <v/>
      </c>
      <c r="AA2883" t="str">
        <f t="shared" si="190"/>
        <v/>
      </c>
      <c r="AC2883" s="7"/>
      <c r="AD2883" t="s">
        <v>626</v>
      </c>
      <c r="AE2883">
        <f t="shared" si="192"/>
        <v>0</v>
      </c>
      <c r="AG2883" s="2"/>
      <c r="AH2883" t="s">
        <v>6404</v>
      </c>
      <c r="AI2883" s="7" t="s">
        <v>4922</v>
      </c>
    </row>
    <row r="2884" spans="1:35" ht="11" customHeight="1" outlineLevel="1" x14ac:dyDescent="0.25">
      <c r="A2884" t="s">
        <v>5144</v>
      </c>
      <c r="C2884" s="2" t="s">
        <v>12974</v>
      </c>
      <c r="D2884" s="2" t="s">
        <v>4062</v>
      </c>
      <c r="E2884" s="7">
        <v>1979</v>
      </c>
      <c r="F2884" s="5" t="s">
        <v>4563</v>
      </c>
      <c r="H2884" s="5" t="s">
        <v>5398</v>
      </c>
      <c r="I2884" s="6" t="s">
        <v>135</v>
      </c>
      <c r="J2884" s="6"/>
      <c r="K2884" s="17">
        <v>3</v>
      </c>
      <c r="L2884" s="17" t="s">
        <v>7730</v>
      </c>
      <c r="M2884" s="9">
        <v>1</v>
      </c>
      <c r="N2884" s="9"/>
      <c r="O2884" s="21"/>
      <c r="Q2884" s="29"/>
      <c r="U2884" s="17"/>
      <c r="V2884" s="2" t="s">
        <v>3795</v>
      </c>
      <c r="X2884" t="s">
        <v>7732</v>
      </c>
      <c r="Y2884" t="str">
        <f t="shared" si="189"/>
        <v/>
      </c>
      <c r="AA2884" t="str">
        <f t="shared" si="190"/>
        <v/>
      </c>
      <c r="AC2884" s="7"/>
      <c r="AD2884" t="s">
        <v>135</v>
      </c>
      <c r="AE2884">
        <f t="shared" si="192"/>
        <v>0</v>
      </c>
      <c r="AG2884" s="2"/>
      <c r="AH2884" t="s">
        <v>136</v>
      </c>
      <c r="AI2884" s="7" t="s">
        <v>4610</v>
      </c>
    </row>
    <row r="2885" spans="1:35" ht="11" customHeight="1" outlineLevel="1" x14ac:dyDescent="0.25">
      <c r="A2885" t="s">
        <v>5144</v>
      </c>
      <c r="C2885" s="2" t="s">
        <v>12974</v>
      </c>
      <c r="D2885" s="2" t="s">
        <v>4062</v>
      </c>
      <c r="E2885" s="7">
        <v>1979</v>
      </c>
      <c r="F2885" s="5" t="s">
        <v>4800</v>
      </c>
      <c r="H2885" s="5" t="s">
        <v>5398</v>
      </c>
      <c r="I2885" s="6" t="s">
        <v>3783</v>
      </c>
      <c r="J2885" s="6"/>
      <c r="K2885" s="17">
        <v>3</v>
      </c>
      <c r="L2885" s="17" t="s">
        <v>7730</v>
      </c>
      <c r="M2885" s="9">
        <v>1</v>
      </c>
      <c r="N2885" s="9"/>
      <c r="O2885" s="21"/>
      <c r="Q2885" s="29"/>
      <c r="U2885" s="17"/>
      <c r="V2885" s="2" t="s">
        <v>3503</v>
      </c>
      <c r="X2885" t="s">
        <v>7732</v>
      </c>
      <c r="Y2885" t="str">
        <f t="shared" si="189"/>
        <v/>
      </c>
      <c r="AA2885" t="str">
        <f t="shared" si="190"/>
        <v/>
      </c>
      <c r="AC2885" s="7"/>
      <c r="AD2885" t="s">
        <v>3783</v>
      </c>
      <c r="AE2885">
        <f t="shared" si="192"/>
        <v>0</v>
      </c>
      <c r="AG2885" s="2"/>
      <c r="AH2885" t="s">
        <v>3784</v>
      </c>
      <c r="AI2885" s="7" t="s">
        <v>4610</v>
      </c>
    </row>
    <row r="2886" spans="1:35" ht="11" customHeight="1" outlineLevel="1" x14ac:dyDescent="0.25">
      <c r="A2886" t="s">
        <v>5144</v>
      </c>
      <c r="C2886" s="2" t="s">
        <v>12974</v>
      </c>
      <c r="D2886" s="2">
        <v>1045</v>
      </c>
      <c r="E2886" s="7">
        <v>1979</v>
      </c>
      <c r="F2886" s="5" t="s">
        <v>3778</v>
      </c>
      <c r="H2886" s="5" t="s">
        <v>138</v>
      </c>
      <c r="I2886" s="6" t="s">
        <v>15528</v>
      </c>
      <c r="J2886" s="6" t="s">
        <v>16458</v>
      </c>
      <c r="K2886" s="17">
        <v>3</v>
      </c>
      <c r="L2886" s="17" t="s">
        <v>7730</v>
      </c>
      <c r="M2886" s="9">
        <v>3</v>
      </c>
      <c r="N2886" s="9"/>
      <c r="O2886" s="21"/>
      <c r="Q2886" s="29"/>
      <c r="U2886" s="17"/>
      <c r="V2886" s="2" t="s">
        <v>137</v>
      </c>
      <c r="Y2886" t="str">
        <f t="shared" si="189"/>
        <v/>
      </c>
      <c r="AA2886" t="str">
        <f t="shared" si="190"/>
        <v/>
      </c>
      <c r="AC2886" s="7"/>
      <c r="AD2886" t="s">
        <v>15528</v>
      </c>
      <c r="AE2886">
        <f t="shared" si="192"/>
        <v>0</v>
      </c>
      <c r="AG2886" s="2"/>
      <c r="AH2886" t="s">
        <v>4684</v>
      </c>
      <c r="AI2886" s="7" t="s">
        <v>4922</v>
      </c>
    </row>
    <row r="2887" spans="1:35" ht="11" customHeight="1" outlineLevel="1" x14ac:dyDescent="0.25">
      <c r="A2887" t="s">
        <v>5144</v>
      </c>
      <c r="C2887" s="2" t="s">
        <v>12974</v>
      </c>
      <c r="D2887" s="2">
        <v>1074</v>
      </c>
      <c r="E2887" s="7">
        <v>1980</v>
      </c>
      <c r="F2887" s="5" t="s">
        <v>4563</v>
      </c>
      <c r="H2887" s="5" t="s">
        <v>5398</v>
      </c>
      <c r="I2887" s="6" t="s">
        <v>3170</v>
      </c>
      <c r="J2887" s="6" t="s">
        <v>16459</v>
      </c>
      <c r="K2887" s="17">
        <v>2</v>
      </c>
      <c r="L2887" s="17" t="s">
        <v>20076</v>
      </c>
      <c r="M2887" s="9"/>
      <c r="N2887" s="9"/>
      <c r="O2887" s="21"/>
      <c r="Q2887" s="29"/>
      <c r="U2887" s="17"/>
      <c r="V2887" s="2" t="s">
        <v>139</v>
      </c>
      <c r="Y2887" t="str">
        <f t="shared" si="189"/>
        <v/>
      </c>
      <c r="AA2887" t="str">
        <f t="shared" si="190"/>
        <v/>
      </c>
      <c r="AC2887" s="7"/>
      <c r="AD2887" t="s">
        <v>3170</v>
      </c>
      <c r="AE2887">
        <f t="shared" si="192"/>
        <v>0</v>
      </c>
      <c r="AG2887" s="2"/>
      <c r="AH2887" t="s">
        <v>4684</v>
      </c>
      <c r="AI2887" s="7" t="s">
        <v>4610</v>
      </c>
    </row>
    <row r="2888" spans="1:35" ht="11" customHeight="1" outlineLevel="1" x14ac:dyDescent="0.25">
      <c r="A2888" t="s">
        <v>5144</v>
      </c>
      <c r="C2888" s="2" t="s">
        <v>12974</v>
      </c>
      <c r="D2888" s="2" t="s">
        <v>17063</v>
      </c>
      <c r="E2888" s="7">
        <v>1980</v>
      </c>
      <c r="F2888" s="5" t="s">
        <v>17064</v>
      </c>
      <c r="H2888" s="5" t="s">
        <v>5398</v>
      </c>
      <c r="I2888" s="6" t="s">
        <v>4580</v>
      </c>
      <c r="J2888" s="6" t="s">
        <v>16459</v>
      </c>
      <c r="K2888" s="17">
        <v>1</v>
      </c>
      <c r="L2888" s="17" t="s">
        <v>7730</v>
      </c>
      <c r="M2888" s="9">
        <v>4</v>
      </c>
      <c r="N2888" s="9"/>
      <c r="O2888" s="21"/>
      <c r="Q2888" s="29"/>
      <c r="U2888" s="17"/>
      <c r="V2888" s="2"/>
      <c r="X2888" t="s">
        <v>7732</v>
      </c>
      <c r="Y2888">
        <f t="shared" si="189"/>
        <v>1</v>
      </c>
      <c r="AA2888" t="str">
        <f t="shared" si="190"/>
        <v/>
      </c>
      <c r="AC2888" s="7"/>
      <c r="AD2888" t="s">
        <v>4580</v>
      </c>
      <c r="AE2888">
        <f t="shared" si="192"/>
        <v>0</v>
      </c>
      <c r="AG2888" s="2"/>
      <c r="AI2888" s="7"/>
    </row>
    <row r="2889" spans="1:35" ht="11" customHeight="1" outlineLevel="1" x14ac:dyDescent="0.25">
      <c r="A2889" t="s">
        <v>5144</v>
      </c>
      <c r="C2889" s="2" t="s">
        <v>12974</v>
      </c>
      <c r="D2889" s="2">
        <v>1094</v>
      </c>
      <c r="E2889" s="7">
        <v>1980</v>
      </c>
      <c r="F2889" s="5" t="s">
        <v>536</v>
      </c>
      <c r="H2889" s="5" t="s">
        <v>5398</v>
      </c>
      <c r="I2889" s="6" t="s">
        <v>4490</v>
      </c>
      <c r="J2889" s="6" t="s">
        <v>16460</v>
      </c>
      <c r="K2889" s="17">
        <v>4</v>
      </c>
      <c r="L2889" s="17" t="s">
        <v>7732</v>
      </c>
      <c r="M2889" s="9"/>
      <c r="N2889" s="9"/>
      <c r="O2889" s="21"/>
      <c r="Q2889" s="29"/>
      <c r="U2889" s="17"/>
      <c r="V2889" s="2" t="s">
        <v>140</v>
      </c>
      <c r="Y2889" t="str">
        <f t="shared" si="189"/>
        <v/>
      </c>
      <c r="AA2889" t="str">
        <f t="shared" si="190"/>
        <v/>
      </c>
      <c r="AC2889" s="7"/>
      <c r="AD2889" t="s">
        <v>4490</v>
      </c>
      <c r="AE2889">
        <f t="shared" si="192"/>
        <v>0</v>
      </c>
      <c r="AG2889" s="2"/>
      <c r="AH2889" t="s">
        <v>5363</v>
      </c>
      <c r="AI2889" s="7" t="s">
        <v>4610</v>
      </c>
    </row>
    <row r="2890" spans="1:35" ht="11" customHeight="1" outlineLevel="1" x14ac:dyDescent="0.25">
      <c r="A2890" t="s">
        <v>5144</v>
      </c>
      <c r="C2890" s="2" t="s">
        <v>12974</v>
      </c>
      <c r="D2890" s="2">
        <v>1243</v>
      </c>
      <c r="E2890" s="7">
        <v>1984</v>
      </c>
      <c r="F2890" s="5" t="s">
        <v>2509</v>
      </c>
      <c r="H2890" s="5" t="s">
        <v>3830</v>
      </c>
      <c r="I2890" s="6" t="s">
        <v>6813</v>
      </c>
      <c r="J2890" s="6" t="s">
        <v>16461</v>
      </c>
      <c r="K2890" s="17">
        <v>3</v>
      </c>
      <c r="L2890" s="17" t="s">
        <v>7730</v>
      </c>
      <c r="M2890" s="9">
        <v>4</v>
      </c>
      <c r="N2890" s="9"/>
      <c r="O2890" s="21"/>
      <c r="Q2890" s="29"/>
      <c r="U2890" s="17"/>
      <c r="V2890" s="2">
        <v>313</v>
      </c>
      <c r="Y2890" t="str">
        <f t="shared" si="189"/>
        <v/>
      </c>
      <c r="AA2890" t="str">
        <f t="shared" si="190"/>
        <v/>
      </c>
      <c r="AC2890" s="7"/>
      <c r="AD2890" t="s">
        <v>6813</v>
      </c>
      <c r="AE2890">
        <f t="shared" si="192"/>
        <v>0</v>
      </c>
      <c r="AG2890" s="2"/>
      <c r="AH2890" t="s">
        <v>4684</v>
      </c>
      <c r="AI2890" s="7" t="s">
        <v>4922</v>
      </c>
    </row>
    <row r="2891" spans="1:35" ht="11" customHeight="1" outlineLevel="1" x14ac:dyDescent="0.25">
      <c r="A2891" t="s">
        <v>5144</v>
      </c>
      <c r="C2891" s="2" t="s">
        <v>12974</v>
      </c>
      <c r="D2891" s="2">
        <v>1244</v>
      </c>
      <c r="E2891" s="7">
        <v>1984</v>
      </c>
      <c r="F2891" s="5" t="s">
        <v>2509</v>
      </c>
      <c r="H2891" s="5" t="s">
        <v>2508</v>
      </c>
      <c r="I2891" s="6" t="s">
        <v>6813</v>
      </c>
      <c r="J2891" s="40" t="s">
        <v>16461</v>
      </c>
      <c r="K2891" s="17">
        <v>3</v>
      </c>
      <c r="L2891" s="17" t="s">
        <v>7732</v>
      </c>
      <c r="M2891" s="9"/>
      <c r="N2891" s="9"/>
      <c r="O2891" s="21"/>
      <c r="Q2891" s="29"/>
      <c r="S2891">
        <v>1</v>
      </c>
      <c r="T2891">
        <v>1</v>
      </c>
      <c r="U2891" s="17"/>
      <c r="V2891" s="2">
        <v>314</v>
      </c>
      <c r="Y2891" t="str">
        <f t="shared" si="189"/>
        <v/>
      </c>
      <c r="AA2891" t="str">
        <f t="shared" si="190"/>
        <v/>
      </c>
      <c r="AC2891" s="7"/>
      <c r="AD2891" t="s">
        <v>6813</v>
      </c>
      <c r="AE2891">
        <f t="shared" si="192"/>
        <v>0</v>
      </c>
      <c r="AG2891" s="2"/>
      <c r="AH2891" t="s">
        <v>4684</v>
      </c>
      <c r="AI2891" s="7" t="s">
        <v>4922</v>
      </c>
    </row>
    <row r="2892" spans="1:35" ht="11" customHeight="1" outlineLevel="1" x14ac:dyDescent="0.25">
      <c r="A2892" t="s">
        <v>5144</v>
      </c>
      <c r="C2892" s="2" t="s">
        <v>12974</v>
      </c>
      <c r="D2892" s="2">
        <v>1375</v>
      </c>
      <c r="E2892" s="7">
        <v>1990</v>
      </c>
      <c r="F2892" s="5" t="s">
        <v>4778</v>
      </c>
      <c r="H2892" s="5" t="s">
        <v>5398</v>
      </c>
      <c r="I2892" s="6" t="s">
        <v>6813</v>
      </c>
      <c r="J2892" s="6" t="s">
        <v>11085</v>
      </c>
      <c r="K2892" s="17">
        <v>3</v>
      </c>
      <c r="L2892" s="17" t="s">
        <v>7732</v>
      </c>
      <c r="M2892" s="9"/>
      <c r="N2892" s="9"/>
      <c r="O2892" s="21"/>
      <c r="Q2892" s="29"/>
      <c r="U2892" s="17"/>
      <c r="V2892" s="2">
        <v>429</v>
      </c>
      <c r="Y2892" t="str">
        <f t="shared" si="189"/>
        <v/>
      </c>
      <c r="AA2892" t="str">
        <f t="shared" si="190"/>
        <v/>
      </c>
      <c r="AC2892" s="7"/>
      <c r="AD2892" t="s">
        <v>6813</v>
      </c>
      <c r="AE2892">
        <f t="shared" si="192"/>
        <v>0</v>
      </c>
      <c r="AG2892" s="2"/>
      <c r="AH2892" t="s">
        <v>4684</v>
      </c>
      <c r="AI2892" s="7" t="s">
        <v>4922</v>
      </c>
    </row>
    <row r="2893" spans="1:35" ht="11" customHeight="1" outlineLevel="1" x14ac:dyDescent="0.25">
      <c r="A2893" t="s">
        <v>5144</v>
      </c>
      <c r="C2893" s="2" t="s">
        <v>12974</v>
      </c>
      <c r="D2893" s="2">
        <v>1386</v>
      </c>
      <c r="E2893" s="7">
        <v>1991</v>
      </c>
      <c r="F2893" s="5" t="s">
        <v>2506</v>
      </c>
      <c r="H2893" s="5" t="s">
        <v>5398</v>
      </c>
      <c r="I2893" s="6" t="s">
        <v>6089</v>
      </c>
      <c r="J2893" s="6" t="s">
        <v>16462</v>
      </c>
      <c r="K2893" s="17">
        <v>3</v>
      </c>
      <c r="L2893" s="17" t="s">
        <v>7730</v>
      </c>
      <c r="M2893" s="9">
        <v>0.7</v>
      </c>
      <c r="N2893" s="9"/>
      <c r="O2893" s="21"/>
      <c r="Q2893" s="29"/>
      <c r="U2893" s="17"/>
      <c r="V2893" s="2">
        <v>437</v>
      </c>
      <c r="Y2893" t="str">
        <f t="shared" si="189"/>
        <v/>
      </c>
      <c r="AA2893" t="str">
        <f t="shared" si="190"/>
        <v/>
      </c>
      <c r="AC2893" s="7"/>
      <c r="AD2893" t="s">
        <v>6089</v>
      </c>
      <c r="AE2893">
        <f t="shared" si="192"/>
        <v>0</v>
      </c>
      <c r="AG2893" s="2"/>
      <c r="AH2893" t="s">
        <v>4684</v>
      </c>
      <c r="AI2893" s="7" t="s">
        <v>4610</v>
      </c>
    </row>
    <row r="2894" spans="1:35" ht="11" customHeight="1" outlineLevel="1" x14ac:dyDescent="0.25">
      <c r="A2894" t="s">
        <v>5144</v>
      </c>
      <c r="C2894" s="2" t="s">
        <v>12974</v>
      </c>
      <c r="D2894" s="2">
        <v>1409</v>
      </c>
      <c r="E2894" s="7">
        <v>1992</v>
      </c>
      <c r="F2894" s="5" t="s">
        <v>5162</v>
      </c>
      <c r="H2894" s="5" t="s">
        <v>5398</v>
      </c>
      <c r="I2894" s="6" t="s">
        <v>626</v>
      </c>
      <c r="J2894" s="6" t="s">
        <v>16495</v>
      </c>
      <c r="K2894" s="17">
        <v>5</v>
      </c>
      <c r="L2894" s="17" t="s">
        <v>7732</v>
      </c>
      <c r="M2894" s="9"/>
      <c r="N2894" s="9"/>
      <c r="O2894" s="21"/>
      <c r="Q2894" s="29"/>
      <c r="U2894" s="17"/>
      <c r="V2894" s="2"/>
      <c r="Y2894" t="str">
        <f t="shared" si="189"/>
        <v/>
      </c>
      <c r="AA2894" t="str">
        <f t="shared" si="190"/>
        <v/>
      </c>
      <c r="AC2894" s="7"/>
      <c r="AD2894" t="s">
        <v>626</v>
      </c>
      <c r="AE2894">
        <f t="shared" si="192"/>
        <v>0</v>
      </c>
      <c r="AG2894" s="2"/>
      <c r="AI2894" s="7"/>
    </row>
    <row r="2895" spans="1:35" ht="11" customHeight="1" outlineLevel="1" x14ac:dyDescent="0.25">
      <c r="A2895" t="s">
        <v>5144</v>
      </c>
      <c r="C2895" s="2" t="s">
        <v>12974</v>
      </c>
      <c r="D2895" s="2">
        <v>1410</v>
      </c>
      <c r="E2895" s="7">
        <v>1992</v>
      </c>
      <c r="F2895" s="5" t="s">
        <v>16494</v>
      </c>
      <c r="H2895" s="5" t="s">
        <v>5398</v>
      </c>
      <c r="I2895" s="6" t="s">
        <v>626</v>
      </c>
      <c r="J2895" s="6" t="s">
        <v>16495</v>
      </c>
      <c r="K2895" s="17">
        <v>5</v>
      </c>
      <c r="L2895" s="17" t="s">
        <v>7732</v>
      </c>
      <c r="M2895" s="9"/>
      <c r="N2895" s="9"/>
      <c r="O2895" s="21"/>
      <c r="Q2895" s="29"/>
      <c r="U2895" s="17"/>
      <c r="V2895" s="2"/>
      <c r="Y2895" t="str">
        <f t="shared" ref="Y2895:Y2958" si="193">IF(COUNTIF(F2895,"*fdc*"),1,"")</f>
        <v/>
      </c>
      <c r="AA2895" t="str">
        <f t="shared" ref="AA2895:AA2958" si="194">IF(COUNTIF(F2895,"*s/s*"),1,"")</f>
        <v/>
      </c>
      <c r="AC2895" s="7"/>
      <c r="AD2895" t="s">
        <v>626</v>
      </c>
      <c r="AE2895">
        <f t="shared" si="192"/>
        <v>0</v>
      </c>
      <c r="AG2895" s="2"/>
      <c r="AI2895" s="7"/>
    </row>
    <row r="2896" spans="1:35" ht="11" customHeight="1" outlineLevel="1" x14ac:dyDescent="0.25">
      <c r="A2896" t="s">
        <v>5144</v>
      </c>
      <c r="C2896" s="2" t="s">
        <v>12974</v>
      </c>
      <c r="D2896" s="2">
        <v>1549</v>
      </c>
      <c r="E2896" s="7">
        <v>2001</v>
      </c>
      <c r="F2896" s="5" t="s">
        <v>1620</v>
      </c>
      <c r="H2896" s="5" t="s">
        <v>5398</v>
      </c>
      <c r="I2896" s="6" t="s">
        <v>6813</v>
      </c>
      <c r="J2896" s="6" t="s">
        <v>16463</v>
      </c>
      <c r="K2896" s="17">
        <v>3</v>
      </c>
      <c r="L2896" s="17" t="s">
        <v>7732</v>
      </c>
      <c r="M2896" s="9"/>
      <c r="N2896" s="9"/>
      <c r="O2896" s="21"/>
      <c r="Q2896" s="29"/>
      <c r="U2896" s="17"/>
      <c r="V2896" s="2">
        <v>546</v>
      </c>
      <c r="Y2896" t="str">
        <f t="shared" si="193"/>
        <v/>
      </c>
      <c r="AA2896" t="str">
        <f t="shared" si="194"/>
        <v/>
      </c>
      <c r="AC2896" s="7"/>
      <c r="AD2896" t="s">
        <v>6813</v>
      </c>
      <c r="AE2896">
        <f t="shared" si="192"/>
        <v>0</v>
      </c>
      <c r="AG2896" s="2"/>
      <c r="AH2896" t="s">
        <v>4684</v>
      </c>
      <c r="AI2896" s="7" t="s">
        <v>4610</v>
      </c>
    </row>
    <row r="2897" spans="1:35" ht="11" customHeight="1" outlineLevel="1" x14ac:dyDescent="0.25">
      <c r="A2897" t="s">
        <v>5144</v>
      </c>
      <c r="C2897" s="2" t="s">
        <v>12974</v>
      </c>
      <c r="D2897" s="2">
        <v>1550</v>
      </c>
      <c r="E2897" s="7">
        <v>2001</v>
      </c>
      <c r="F2897" s="5" t="s">
        <v>1621</v>
      </c>
      <c r="H2897" s="5" t="s">
        <v>5398</v>
      </c>
      <c r="I2897" s="6" t="s">
        <v>6813</v>
      </c>
      <c r="J2897" s="6" t="s">
        <v>16463</v>
      </c>
      <c r="K2897" s="17">
        <v>3</v>
      </c>
      <c r="L2897" s="17" t="s">
        <v>7730</v>
      </c>
      <c r="M2897" s="9">
        <v>1.5</v>
      </c>
      <c r="N2897" s="9"/>
      <c r="O2897" s="21"/>
      <c r="Q2897" s="29"/>
      <c r="U2897" s="17"/>
      <c r="V2897" s="2">
        <v>547</v>
      </c>
      <c r="Y2897" t="str">
        <f t="shared" si="193"/>
        <v/>
      </c>
      <c r="AA2897" t="str">
        <f t="shared" si="194"/>
        <v/>
      </c>
      <c r="AC2897" s="7"/>
      <c r="AD2897" t="s">
        <v>6813</v>
      </c>
      <c r="AE2897">
        <f t="shared" si="192"/>
        <v>0</v>
      </c>
      <c r="AG2897" s="2"/>
      <c r="AH2897" t="s">
        <v>4684</v>
      </c>
      <c r="AI2897" s="7" t="s">
        <v>4610</v>
      </c>
    </row>
    <row r="2898" spans="1:35" ht="11" customHeight="1" outlineLevel="1" x14ac:dyDescent="0.25">
      <c r="A2898" t="s">
        <v>5144</v>
      </c>
      <c r="C2898" s="2" t="s">
        <v>12974</v>
      </c>
      <c r="D2898" s="2">
        <v>1551</v>
      </c>
      <c r="E2898" s="7">
        <v>2001</v>
      </c>
      <c r="F2898" s="5" t="s">
        <v>1622</v>
      </c>
      <c r="H2898" s="5" t="s">
        <v>5398</v>
      </c>
      <c r="I2898" s="6" t="s">
        <v>6813</v>
      </c>
      <c r="J2898" s="6" t="s">
        <v>16463</v>
      </c>
      <c r="K2898" s="17">
        <v>3</v>
      </c>
      <c r="L2898" s="17" t="s">
        <v>7732</v>
      </c>
      <c r="M2898" s="9"/>
      <c r="N2898" s="9"/>
      <c r="O2898" s="21"/>
      <c r="Q2898" s="29"/>
      <c r="U2898" s="17"/>
      <c r="V2898" s="2">
        <v>548</v>
      </c>
      <c r="Y2898" t="str">
        <f t="shared" si="193"/>
        <v/>
      </c>
      <c r="AA2898" t="str">
        <f t="shared" si="194"/>
        <v/>
      </c>
      <c r="AC2898" s="7"/>
      <c r="AD2898" t="s">
        <v>6813</v>
      </c>
      <c r="AE2898">
        <f t="shared" si="192"/>
        <v>0</v>
      </c>
      <c r="AG2898" s="2"/>
      <c r="AH2898" t="s">
        <v>4684</v>
      </c>
      <c r="AI2898" s="7" t="s">
        <v>4610</v>
      </c>
    </row>
    <row r="2899" spans="1:35" ht="11" customHeight="1" outlineLevel="1" x14ac:dyDescent="0.25">
      <c r="A2899" t="s">
        <v>5144</v>
      </c>
      <c r="C2899" s="2" t="s">
        <v>12974</v>
      </c>
      <c r="D2899" s="2" t="s">
        <v>16465</v>
      </c>
      <c r="E2899" s="7">
        <v>2003</v>
      </c>
      <c r="F2899" s="5" t="s">
        <v>4576</v>
      </c>
      <c r="H2899" s="5" t="s">
        <v>5398</v>
      </c>
      <c r="I2899" s="6" t="s">
        <v>626</v>
      </c>
      <c r="J2899" s="6" t="s">
        <v>16464</v>
      </c>
      <c r="K2899" s="17">
        <v>5</v>
      </c>
      <c r="L2899" s="17" t="s">
        <v>7732</v>
      </c>
      <c r="M2899" s="9"/>
      <c r="N2899" s="9"/>
      <c r="O2899" s="21"/>
      <c r="Q2899" s="29"/>
      <c r="U2899" s="17"/>
      <c r="V2899" s="2">
        <v>566</v>
      </c>
      <c r="Y2899" t="str">
        <f t="shared" si="193"/>
        <v/>
      </c>
      <c r="AA2899" t="str">
        <f t="shared" si="194"/>
        <v/>
      </c>
      <c r="AC2899" s="7"/>
      <c r="AD2899" t="s">
        <v>626</v>
      </c>
      <c r="AE2899">
        <f t="shared" si="192"/>
        <v>0</v>
      </c>
      <c r="AG2899" s="2"/>
      <c r="AH2899" t="s">
        <v>6404</v>
      </c>
      <c r="AI2899" s="7" t="s">
        <v>4610</v>
      </c>
    </row>
    <row r="2900" spans="1:35" ht="11" customHeight="1" outlineLevel="1" x14ac:dyDescent="0.25">
      <c r="A2900" t="s">
        <v>5144</v>
      </c>
      <c r="C2900" s="2" t="s">
        <v>12974</v>
      </c>
      <c r="D2900" s="2">
        <v>1599</v>
      </c>
      <c r="E2900" s="7">
        <v>2004</v>
      </c>
      <c r="F2900" s="5" t="s">
        <v>4577</v>
      </c>
      <c r="H2900" s="5" t="s">
        <v>5398</v>
      </c>
      <c r="I2900" s="6" t="s">
        <v>135</v>
      </c>
      <c r="J2900" s="6" t="s">
        <v>989</v>
      </c>
      <c r="K2900" s="17">
        <v>1</v>
      </c>
      <c r="L2900" s="17" t="s">
        <v>7730</v>
      </c>
      <c r="M2900" s="9">
        <v>1</v>
      </c>
      <c r="N2900" s="9"/>
      <c r="O2900" s="21"/>
      <c r="Q2900" s="29"/>
      <c r="S2900">
        <v>1</v>
      </c>
      <c r="T2900">
        <v>1</v>
      </c>
      <c r="U2900" s="17"/>
      <c r="V2900" s="2">
        <v>577</v>
      </c>
      <c r="Y2900" t="str">
        <f t="shared" si="193"/>
        <v/>
      </c>
      <c r="AA2900" t="str">
        <f t="shared" si="194"/>
        <v/>
      </c>
      <c r="AC2900" s="7"/>
      <c r="AD2900" t="s">
        <v>135</v>
      </c>
      <c r="AE2900">
        <f t="shared" si="192"/>
        <v>0</v>
      </c>
      <c r="AG2900" s="2"/>
      <c r="AH2900" t="s">
        <v>136</v>
      </c>
      <c r="AI2900" s="7" t="s">
        <v>4610</v>
      </c>
    </row>
    <row r="2901" spans="1:35" ht="11" customHeight="1" outlineLevel="1" x14ac:dyDescent="0.25">
      <c r="A2901" t="s">
        <v>5144</v>
      </c>
      <c r="C2901" s="2" t="s">
        <v>12974</v>
      </c>
      <c r="D2901" s="2">
        <v>1600</v>
      </c>
      <c r="E2901" s="7">
        <v>2004</v>
      </c>
      <c r="F2901" s="5" t="s">
        <v>4578</v>
      </c>
      <c r="H2901" s="5" t="s">
        <v>5398</v>
      </c>
      <c r="I2901" s="6" t="s">
        <v>3783</v>
      </c>
      <c r="J2901" s="6" t="s">
        <v>989</v>
      </c>
      <c r="K2901" s="17">
        <v>1</v>
      </c>
      <c r="L2901" s="17" t="s">
        <v>7730</v>
      </c>
      <c r="M2901" s="9">
        <v>1</v>
      </c>
      <c r="N2901" s="9"/>
      <c r="O2901" s="21"/>
      <c r="Q2901" s="29"/>
      <c r="U2901" s="17"/>
      <c r="V2901" s="2">
        <v>578</v>
      </c>
      <c r="Y2901" t="str">
        <f t="shared" si="193"/>
        <v/>
      </c>
      <c r="AA2901" t="str">
        <f t="shared" si="194"/>
        <v/>
      </c>
      <c r="AC2901" s="7"/>
      <c r="AD2901" t="s">
        <v>3783</v>
      </c>
      <c r="AE2901">
        <f t="shared" si="192"/>
        <v>0</v>
      </c>
      <c r="AG2901" s="2"/>
      <c r="AH2901" t="s">
        <v>3784</v>
      </c>
      <c r="AI2901" s="7" t="s">
        <v>4610</v>
      </c>
    </row>
    <row r="2902" spans="1:35" ht="11" customHeight="1" outlineLevel="1" x14ac:dyDescent="0.25">
      <c r="A2902" t="s">
        <v>5144</v>
      </c>
      <c r="C2902" s="2" t="s">
        <v>12974</v>
      </c>
      <c r="D2902" s="2">
        <v>1601</v>
      </c>
      <c r="E2902" s="7">
        <v>2004</v>
      </c>
      <c r="F2902" s="5" t="s">
        <v>4579</v>
      </c>
      <c r="H2902" s="5" t="s">
        <v>5398</v>
      </c>
      <c r="I2902" s="6" t="s">
        <v>4580</v>
      </c>
      <c r="J2902" s="6" t="s">
        <v>989</v>
      </c>
      <c r="K2902" s="17">
        <v>1</v>
      </c>
      <c r="L2902" s="17" t="s">
        <v>7730</v>
      </c>
      <c r="M2902" s="9">
        <v>1</v>
      </c>
      <c r="N2902" s="9"/>
      <c r="O2902" s="21"/>
      <c r="Q2902" s="29"/>
      <c r="U2902" s="17"/>
      <c r="V2902" s="2">
        <v>579</v>
      </c>
      <c r="Y2902" t="str">
        <f t="shared" si="193"/>
        <v/>
      </c>
      <c r="AA2902" t="str">
        <f t="shared" si="194"/>
        <v/>
      </c>
      <c r="AC2902" s="7"/>
      <c r="AD2902" t="s">
        <v>4580</v>
      </c>
      <c r="AE2902">
        <f t="shared" ref="AE2902:AE2920" si="195">COUNTIF(I2902,"*Fuji*")</f>
        <v>0</v>
      </c>
      <c r="AG2902" s="2"/>
      <c r="AH2902" t="s">
        <v>4684</v>
      </c>
      <c r="AI2902" s="7" t="s">
        <v>4610</v>
      </c>
    </row>
    <row r="2903" spans="1:35" ht="11" customHeight="1" outlineLevel="1" x14ac:dyDescent="0.25">
      <c r="A2903" t="s">
        <v>5144</v>
      </c>
      <c r="C2903" s="2" t="s">
        <v>12974</v>
      </c>
      <c r="D2903" s="2" t="s">
        <v>16466</v>
      </c>
      <c r="E2903" s="7">
        <v>2005</v>
      </c>
      <c r="F2903" s="5" t="s">
        <v>4577</v>
      </c>
      <c r="H2903" s="5" t="s">
        <v>4581</v>
      </c>
      <c r="I2903" s="6" t="s">
        <v>135</v>
      </c>
      <c r="J2903" s="6" t="s">
        <v>989</v>
      </c>
      <c r="K2903" s="17">
        <v>1</v>
      </c>
      <c r="L2903" s="17" t="s">
        <v>7730</v>
      </c>
      <c r="M2903" s="9">
        <v>1</v>
      </c>
      <c r="N2903" s="9"/>
      <c r="O2903" s="21"/>
      <c r="Q2903" s="29"/>
      <c r="U2903" s="17"/>
      <c r="V2903" s="2" t="s">
        <v>3156</v>
      </c>
      <c r="X2903" t="s">
        <v>7732</v>
      </c>
      <c r="Y2903" t="str">
        <f t="shared" si="193"/>
        <v/>
      </c>
      <c r="AA2903" t="str">
        <f t="shared" si="194"/>
        <v/>
      </c>
      <c r="AC2903" s="7"/>
      <c r="AD2903" t="s">
        <v>135</v>
      </c>
      <c r="AE2903">
        <f t="shared" si="195"/>
        <v>0</v>
      </c>
      <c r="AG2903" s="2"/>
      <c r="AH2903" t="s">
        <v>136</v>
      </c>
      <c r="AI2903" s="7" t="s">
        <v>4610</v>
      </c>
    </row>
    <row r="2904" spans="1:35" ht="11" customHeight="1" outlineLevel="1" x14ac:dyDescent="0.25">
      <c r="A2904" t="s">
        <v>5144</v>
      </c>
      <c r="C2904" s="2" t="s">
        <v>12974</v>
      </c>
      <c r="D2904" s="2" t="s">
        <v>16467</v>
      </c>
      <c r="E2904" s="7">
        <v>2005</v>
      </c>
      <c r="F2904" s="5" t="s">
        <v>4578</v>
      </c>
      <c r="H2904" s="5" t="s">
        <v>4581</v>
      </c>
      <c r="I2904" s="6" t="s">
        <v>3783</v>
      </c>
      <c r="J2904" s="6" t="s">
        <v>989</v>
      </c>
      <c r="K2904" s="17">
        <v>1</v>
      </c>
      <c r="L2904" s="17" t="s">
        <v>7732</v>
      </c>
      <c r="M2904" s="9"/>
      <c r="N2904" s="9"/>
      <c r="O2904" s="21"/>
      <c r="Q2904" s="29"/>
      <c r="U2904" s="17"/>
      <c r="V2904" s="2" t="s">
        <v>4574</v>
      </c>
      <c r="X2904" t="s">
        <v>7732</v>
      </c>
      <c r="Y2904" t="str">
        <f t="shared" si="193"/>
        <v/>
      </c>
      <c r="AA2904" t="str">
        <f t="shared" si="194"/>
        <v/>
      </c>
      <c r="AC2904" s="7"/>
      <c r="AD2904" t="s">
        <v>3783</v>
      </c>
      <c r="AE2904">
        <f t="shared" si="195"/>
        <v>0</v>
      </c>
      <c r="AG2904" s="2"/>
      <c r="AH2904" t="s">
        <v>3784</v>
      </c>
      <c r="AI2904" s="7" t="s">
        <v>4610</v>
      </c>
    </row>
    <row r="2905" spans="1:35" ht="11" customHeight="1" outlineLevel="1" x14ac:dyDescent="0.25">
      <c r="A2905" t="s">
        <v>5144</v>
      </c>
      <c r="C2905" s="2" t="s">
        <v>12974</v>
      </c>
      <c r="D2905" s="2" t="s">
        <v>16468</v>
      </c>
      <c r="E2905" s="7">
        <v>2005</v>
      </c>
      <c r="F2905" s="5" t="s">
        <v>4579</v>
      </c>
      <c r="H2905" s="5" t="s">
        <v>4581</v>
      </c>
      <c r="I2905" s="6" t="s">
        <v>4580</v>
      </c>
      <c r="J2905" s="6" t="s">
        <v>989</v>
      </c>
      <c r="K2905" s="17">
        <v>1</v>
      </c>
      <c r="L2905" s="17" t="s">
        <v>7732</v>
      </c>
      <c r="M2905" s="9"/>
      <c r="N2905" s="9"/>
      <c r="O2905" s="21"/>
      <c r="Q2905" s="29"/>
      <c r="U2905" s="17"/>
      <c r="V2905" s="2" t="s">
        <v>4575</v>
      </c>
      <c r="X2905" t="s">
        <v>7732</v>
      </c>
      <c r="Y2905" t="str">
        <f t="shared" si="193"/>
        <v/>
      </c>
      <c r="AA2905" t="str">
        <f t="shared" si="194"/>
        <v/>
      </c>
      <c r="AC2905" s="7"/>
      <c r="AD2905" t="s">
        <v>4580</v>
      </c>
      <c r="AE2905">
        <f t="shared" si="195"/>
        <v>0</v>
      </c>
      <c r="AG2905" s="2"/>
      <c r="AH2905" t="s">
        <v>4684</v>
      </c>
      <c r="AI2905" s="7" t="s">
        <v>4610</v>
      </c>
    </row>
    <row r="2906" spans="1:35" ht="11" customHeight="1" outlineLevel="1" x14ac:dyDescent="0.25">
      <c r="A2906" t="s">
        <v>5144</v>
      </c>
      <c r="C2906" s="2" t="s">
        <v>12974</v>
      </c>
      <c r="D2906" s="2">
        <v>1647</v>
      </c>
      <c r="E2906" s="7">
        <v>2006</v>
      </c>
      <c r="F2906" s="5" t="s">
        <v>16469</v>
      </c>
      <c r="H2906" s="5"/>
      <c r="I2906" s="6" t="s">
        <v>6813</v>
      </c>
      <c r="J2906" s="6" t="s">
        <v>16471</v>
      </c>
      <c r="K2906" s="17">
        <v>3</v>
      </c>
      <c r="L2906" s="17" t="s">
        <v>20076</v>
      </c>
      <c r="M2906" s="9"/>
      <c r="N2906" s="9"/>
      <c r="O2906" s="21"/>
      <c r="Q2906" s="29"/>
      <c r="S2906">
        <v>1</v>
      </c>
      <c r="T2906">
        <v>1</v>
      </c>
      <c r="U2906" s="17"/>
      <c r="V2906" s="2"/>
      <c r="Y2906" t="str">
        <f t="shared" si="193"/>
        <v/>
      </c>
      <c r="AA2906" t="str">
        <f t="shared" si="194"/>
        <v/>
      </c>
      <c r="AC2906" s="7"/>
      <c r="AD2906" t="s">
        <v>6813</v>
      </c>
      <c r="AE2906">
        <f t="shared" si="195"/>
        <v>0</v>
      </c>
      <c r="AG2906" s="2"/>
      <c r="AI2906" s="7"/>
    </row>
    <row r="2907" spans="1:35" ht="11" customHeight="1" outlineLevel="1" x14ac:dyDescent="0.25">
      <c r="A2907" t="s">
        <v>5144</v>
      </c>
      <c r="C2907" s="2" t="s">
        <v>12974</v>
      </c>
      <c r="D2907" s="2" t="s">
        <v>4589</v>
      </c>
      <c r="E2907" s="7">
        <v>2006</v>
      </c>
      <c r="F2907" s="5" t="s">
        <v>16470</v>
      </c>
      <c r="H2907" s="5" t="s">
        <v>5398</v>
      </c>
      <c r="I2907" s="6" t="s">
        <v>6813</v>
      </c>
      <c r="J2907" s="6" t="s">
        <v>16471</v>
      </c>
      <c r="K2907" s="17">
        <v>3</v>
      </c>
      <c r="L2907" s="17" t="s">
        <v>7730</v>
      </c>
      <c r="M2907" s="9">
        <v>13.75</v>
      </c>
      <c r="N2907" s="9"/>
      <c r="O2907" s="21"/>
      <c r="Q2907" s="29"/>
      <c r="U2907" s="17"/>
      <c r="V2907" s="2" t="s">
        <v>4059</v>
      </c>
      <c r="X2907" t="s">
        <v>7732</v>
      </c>
      <c r="Y2907" t="str">
        <f t="shared" si="193"/>
        <v/>
      </c>
      <c r="AA2907">
        <f t="shared" si="194"/>
        <v>1</v>
      </c>
      <c r="AC2907" s="7"/>
      <c r="AD2907" t="s">
        <v>6813</v>
      </c>
      <c r="AE2907">
        <f t="shared" si="195"/>
        <v>0</v>
      </c>
      <c r="AG2907" s="2"/>
      <c r="AH2907" t="s">
        <v>4684</v>
      </c>
      <c r="AI2907" s="7"/>
    </row>
    <row r="2908" spans="1:35" ht="11" customHeight="1" outlineLevel="1" x14ac:dyDescent="0.25">
      <c r="A2908" t="s">
        <v>5144</v>
      </c>
      <c r="C2908" s="2" t="s">
        <v>12974</v>
      </c>
      <c r="D2908" s="2">
        <v>1739</v>
      </c>
      <c r="E2908" s="7">
        <v>2009</v>
      </c>
      <c r="F2908" s="5" t="s">
        <v>16475</v>
      </c>
      <c r="H2908" s="5" t="s">
        <v>5398</v>
      </c>
      <c r="I2908" s="6" t="s">
        <v>135</v>
      </c>
      <c r="J2908" s="6" t="s">
        <v>8341</v>
      </c>
      <c r="K2908" s="17">
        <v>1</v>
      </c>
      <c r="L2908" s="17" t="s">
        <v>20076</v>
      </c>
      <c r="M2908" s="9"/>
      <c r="N2908" s="9"/>
      <c r="O2908" s="21"/>
      <c r="Q2908" s="29"/>
      <c r="U2908" s="17"/>
      <c r="V2908" s="2"/>
      <c r="Y2908" t="str">
        <f t="shared" si="193"/>
        <v/>
      </c>
      <c r="AA2908" t="str">
        <f t="shared" si="194"/>
        <v/>
      </c>
      <c r="AC2908" s="7"/>
      <c r="AD2908" t="s">
        <v>135</v>
      </c>
      <c r="AE2908">
        <f t="shared" si="195"/>
        <v>0</v>
      </c>
      <c r="AG2908" s="2"/>
      <c r="AI2908" s="7"/>
    </row>
    <row r="2909" spans="1:35" ht="11" customHeight="1" outlineLevel="1" x14ac:dyDescent="0.25">
      <c r="A2909" t="s">
        <v>5144</v>
      </c>
      <c r="C2909" s="2" t="s">
        <v>12974</v>
      </c>
      <c r="D2909" s="2">
        <v>1742</v>
      </c>
      <c r="E2909" s="7">
        <v>2009</v>
      </c>
      <c r="F2909" s="5" t="s">
        <v>16475</v>
      </c>
      <c r="H2909" s="5" t="s">
        <v>5398</v>
      </c>
      <c r="I2909" s="6" t="s">
        <v>626</v>
      </c>
      <c r="J2909" s="6" t="s">
        <v>8341</v>
      </c>
      <c r="K2909" s="17">
        <v>5</v>
      </c>
      <c r="L2909" s="17" t="s">
        <v>20076</v>
      </c>
      <c r="M2909" s="9"/>
      <c r="N2909" s="9"/>
      <c r="O2909" s="21"/>
      <c r="Q2909" s="29"/>
      <c r="U2909" s="17"/>
      <c r="V2909" s="2"/>
      <c r="Y2909" t="str">
        <f t="shared" si="193"/>
        <v/>
      </c>
      <c r="AA2909" t="str">
        <f t="shared" si="194"/>
        <v/>
      </c>
      <c r="AC2909" s="7"/>
      <c r="AD2909" t="s">
        <v>626</v>
      </c>
      <c r="AE2909">
        <f t="shared" si="195"/>
        <v>0</v>
      </c>
      <c r="AG2909" s="2"/>
      <c r="AI2909" s="7"/>
    </row>
    <row r="2910" spans="1:35" ht="11" customHeight="1" outlineLevel="1" x14ac:dyDescent="0.25">
      <c r="A2910" t="s">
        <v>5144</v>
      </c>
      <c r="C2910" s="2" t="s">
        <v>12974</v>
      </c>
      <c r="D2910" s="2">
        <v>1744</v>
      </c>
      <c r="E2910" s="7">
        <v>2009</v>
      </c>
      <c r="F2910" s="5" t="s">
        <v>16475</v>
      </c>
      <c r="H2910" s="5" t="s">
        <v>5398</v>
      </c>
      <c r="I2910" s="6" t="s">
        <v>4580</v>
      </c>
      <c r="J2910" s="6" t="s">
        <v>8341</v>
      </c>
      <c r="K2910" s="17">
        <v>1</v>
      </c>
      <c r="L2910" s="17" t="s">
        <v>20076</v>
      </c>
      <c r="M2910" s="9"/>
      <c r="N2910" s="9"/>
      <c r="O2910" s="21"/>
      <c r="Q2910" s="29"/>
      <c r="U2910" s="17"/>
      <c r="V2910" s="2"/>
      <c r="Y2910" t="str">
        <f t="shared" si="193"/>
        <v/>
      </c>
      <c r="AA2910" t="str">
        <f t="shared" si="194"/>
        <v/>
      </c>
      <c r="AC2910" s="7"/>
      <c r="AD2910" t="s">
        <v>4580</v>
      </c>
      <c r="AE2910">
        <f t="shared" si="195"/>
        <v>0</v>
      </c>
      <c r="AG2910" s="2"/>
      <c r="AI2910" s="7"/>
    </row>
    <row r="2911" spans="1:35" ht="11" customHeight="1" outlineLevel="1" x14ac:dyDescent="0.25">
      <c r="A2911" t="s">
        <v>5144</v>
      </c>
      <c r="C2911" s="2" t="s">
        <v>12974</v>
      </c>
      <c r="D2911" s="2">
        <v>1745</v>
      </c>
      <c r="E2911" s="7">
        <v>2009</v>
      </c>
      <c r="F2911" s="5" t="s">
        <v>16475</v>
      </c>
      <c r="H2911" s="5" t="s">
        <v>5398</v>
      </c>
      <c r="I2911" s="6" t="s">
        <v>16472</v>
      </c>
      <c r="J2911" s="6" t="s">
        <v>8341</v>
      </c>
      <c r="K2911" s="17">
        <v>5</v>
      </c>
      <c r="L2911" s="17" t="s">
        <v>20076</v>
      </c>
      <c r="M2911" s="9"/>
      <c r="N2911" s="9"/>
      <c r="O2911" s="21"/>
      <c r="Q2911" s="29"/>
      <c r="U2911" s="17"/>
      <c r="V2911" s="2"/>
      <c r="Y2911" t="str">
        <f t="shared" si="193"/>
        <v/>
      </c>
      <c r="AA2911" t="str">
        <f t="shared" si="194"/>
        <v/>
      </c>
      <c r="AC2911" s="7"/>
      <c r="AD2911" t="s">
        <v>16472</v>
      </c>
      <c r="AE2911">
        <f t="shared" si="195"/>
        <v>0</v>
      </c>
      <c r="AG2911" s="2"/>
      <c r="AI2911" s="7"/>
    </row>
    <row r="2912" spans="1:35" ht="11" customHeight="1" outlineLevel="1" x14ac:dyDescent="0.25">
      <c r="A2912" t="s">
        <v>5144</v>
      </c>
      <c r="C2912" s="2" t="s">
        <v>12974</v>
      </c>
      <c r="D2912" s="2" t="s">
        <v>16474</v>
      </c>
      <c r="E2912" s="7">
        <v>2009</v>
      </c>
      <c r="F2912" s="5" t="s">
        <v>16476</v>
      </c>
      <c r="H2912" s="5" t="s">
        <v>5398</v>
      </c>
      <c r="I2912" s="6" t="s">
        <v>16473</v>
      </c>
      <c r="J2912" s="6" t="s">
        <v>8341</v>
      </c>
      <c r="K2912" s="17">
        <v>1</v>
      </c>
      <c r="L2912" s="17" t="s">
        <v>7730</v>
      </c>
      <c r="M2912" s="9">
        <v>6.5</v>
      </c>
      <c r="N2912" s="9"/>
      <c r="O2912" s="21"/>
      <c r="Q2912" s="29"/>
      <c r="U2912" s="17"/>
      <c r="V2912" s="2"/>
      <c r="Y2912" t="str">
        <f t="shared" si="193"/>
        <v/>
      </c>
      <c r="AA2912">
        <f t="shared" si="194"/>
        <v>1</v>
      </c>
      <c r="AC2912" s="7"/>
      <c r="AD2912" t="s">
        <v>16473</v>
      </c>
      <c r="AE2912">
        <f t="shared" si="195"/>
        <v>0</v>
      </c>
      <c r="AG2912" s="2"/>
      <c r="AI2912" s="7"/>
    </row>
    <row r="2913" spans="1:49" ht="11" customHeight="1" outlineLevel="1" x14ac:dyDescent="0.25">
      <c r="A2913" t="s">
        <v>5144</v>
      </c>
      <c r="C2913" s="2" t="s">
        <v>12974</v>
      </c>
      <c r="D2913" s="2">
        <v>1808</v>
      </c>
      <c r="E2913" s="7">
        <v>2013</v>
      </c>
      <c r="F2913" s="5" t="s">
        <v>16479</v>
      </c>
      <c r="H2913" s="5" t="s">
        <v>5398</v>
      </c>
      <c r="I2913" s="6" t="s">
        <v>5146</v>
      </c>
      <c r="J2913" s="6" t="s">
        <v>16477</v>
      </c>
      <c r="K2913" s="17">
        <v>3</v>
      </c>
      <c r="L2913" s="17" t="s">
        <v>7732</v>
      </c>
      <c r="M2913" s="9"/>
      <c r="N2913" s="9"/>
      <c r="O2913" s="21"/>
      <c r="Q2913" s="29"/>
      <c r="U2913" s="17"/>
      <c r="V2913" s="2"/>
      <c r="Y2913" t="str">
        <f t="shared" si="193"/>
        <v/>
      </c>
      <c r="AA2913" t="str">
        <f t="shared" si="194"/>
        <v/>
      </c>
      <c r="AC2913" s="7"/>
      <c r="AD2913" t="s">
        <v>5146</v>
      </c>
      <c r="AE2913">
        <f t="shared" si="195"/>
        <v>0</v>
      </c>
      <c r="AG2913" s="2"/>
      <c r="AI2913" s="7"/>
    </row>
    <row r="2914" spans="1:49" ht="11" customHeight="1" outlineLevel="1" x14ac:dyDescent="0.25">
      <c r="A2914" t="s">
        <v>5144</v>
      </c>
      <c r="C2914" s="2" t="s">
        <v>12974</v>
      </c>
      <c r="D2914" s="2">
        <v>1809</v>
      </c>
      <c r="E2914" s="7">
        <v>2013</v>
      </c>
      <c r="F2914" s="5" t="s">
        <v>16479</v>
      </c>
      <c r="H2914" s="5" t="s">
        <v>5398</v>
      </c>
      <c r="I2914" s="6" t="s">
        <v>5146</v>
      </c>
      <c r="J2914" s="6" t="s">
        <v>16477</v>
      </c>
      <c r="K2914" s="17">
        <v>3</v>
      </c>
      <c r="L2914" s="17" t="s">
        <v>7732</v>
      </c>
      <c r="M2914" s="9"/>
      <c r="N2914" s="9"/>
      <c r="O2914" s="21"/>
      <c r="Q2914" s="29"/>
      <c r="U2914" s="17"/>
      <c r="V2914" s="2"/>
      <c r="Y2914" t="str">
        <f t="shared" si="193"/>
        <v/>
      </c>
      <c r="AA2914" t="str">
        <f t="shared" si="194"/>
        <v/>
      </c>
      <c r="AC2914" s="7"/>
      <c r="AD2914" t="s">
        <v>5146</v>
      </c>
      <c r="AE2914">
        <f t="shared" si="195"/>
        <v>0</v>
      </c>
      <c r="AG2914" s="2"/>
      <c r="AI2914" s="7"/>
    </row>
    <row r="2915" spans="1:49" ht="11" customHeight="1" outlineLevel="1" x14ac:dyDescent="0.25">
      <c r="A2915" t="s">
        <v>5144</v>
      </c>
      <c r="C2915" s="2" t="s">
        <v>12974</v>
      </c>
      <c r="D2915" s="2" t="s">
        <v>16478</v>
      </c>
      <c r="E2915" s="7">
        <v>2013</v>
      </c>
      <c r="F2915" s="5" t="s">
        <v>16480</v>
      </c>
      <c r="H2915" s="5" t="s">
        <v>5398</v>
      </c>
      <c r="I2915" s="6" t="s">
        <v>5146</v>
      </c>
      <c r="J2915" s="6" t="s">
        <v>16477</v>
      </c>
      <c r="K2915" s="17">
        <v>3</v>
      </c>
      <c r="L2915" s="17" t="s">
        <v>7732</v>
      </c>
      <c r="M2915" s="9"/>
      <c r="N2915" s="9"/>
      <c r="O2915" s="21"/>
      <c r="Q2915" s="29"/>
      <c r="U2915" s="17"/>
      <c r="V2915" s="2"/>
      <c r="Y2915" t="str">
        <f t="shared" si="193"/>
        <v/>
      </c>
      <c r="AA2915">
        <f t="shared" si="194"/>
        <v>1</v>
      </c>
      <c r="AC2915" s="7"/>
      <c r="AD2915" t="s">
        <v>5146</v>
      </c>
      <c r="AE2915">
        <f t="shared" si="195"/>
        <v>0</v>
      </c>
      <c r="AG2915" s="2"/>
      <c r="AI2915" s="7"/>
    </row>
    <row r="2916" spans="1:49" ht="11" customHeight="1" outlineLevel="1" x14ac:dyDescent="0.25">
      <c r="A2916" t="s">
        <v>5144</v>
      </c>
      <c r="C2916" s="2" t="s">
        <v>12974</v>
      </c>
      <c r="D2916" s="2">
        <v>1872</v>
      </c>
      <c r="E2916" s="7">
        <v>2017</v>
      </c>
      <c r="F2916" s="5" t="s">
        <v>16483</v>
      </c>
      <c r="H2916" s="5" t="s">
        <v>5398</v>
      </c>
      <c r="I2916" s="6" t="s">
        <v>5146</v>
      </c>
      <c r="J2916" s="6" t="s">
        <v>16481</v>
      </c>
      <c r="K2916" s="17">
        <v>3</v>
      </c>
      <c r="L2916" s="17" t="s">
        <v>7732</v>
      </c>
      <c r="M2916" s="9"/>
      <c r="N2916" s="9"/>
      <c r="O2916" s="21"/>
      <c r="Q2916" s="29"/>
      <c r="U2916" s="17"/>
      <c r="V2916" s="2"/>
      <c r="Y2916" t="str">
        <f t="shared" si="193"/>
        <v/>
      </c>
      <c r="AA2916" t="str">
        <f t="shared" si="194"/>
        <v/>
      </c>
      <c r="AC2916" s="7"/>
      <c r="AD2916" t="s">
        <v>5146</v>
      </c>
      <c r="AE2916">
        <f t="shared" si="195"/>
        <v>0</v>
      </c>
      <c r="AG2916" s="2"/>
      <c r="AI2916" s="7"/>
    </row>
    <row r="2917" spans="1:49" ht="11" customHeight="1" outlineLevel="1" x14ac:dyDescent="0.25">
      <c r="A2917" t="s">
        <v>5144</v>
      </c>
      <c r="C2917" s="2" t="s">
        <v>12974</v>
      </c>
      <c r="D2917" s="2" t="s">
        <v>16482</v>
      </c>
      <c r="E2917" s="7">
        <v>2017</v>
      </c>
      <c r="F2917" s="5" t="s">
        <v>16484</v>
      </c>
      <c r="H2917" s="5" t="s">
        <v>5398</v>
      </c>
      <c r="I2917" s="6" t="s">
        <v>5146</v>
      </c>
      <c r="J2917" s="6" t="s">
        <v>16481</v>
      </c>
      <c r="K2917" s="17">
        <v>3</v>
      </c>
      <c r="L2917" s="17" t="s">
        <v>7732</v>
      </c>
      <c r="M2917" s="9"/>
      <c r="N2917" s="9"/>
      <c r="O2917" s="21"/>
      <c r="Q2917" s="29"/>
      <c r="U2917" s="17"/>
      <c r="V2917" s="2"/>
      <c r="Y2917" t="str">
        <f t="shared" si="193"/>
        <v/>
      </c>
      <c r="AA2917">
        <f t="shared" si="194"/>
        <v>1</v>
      </c>
      <c r="AC2917" s="7"/>
      <c r="AD2917" t="s">
        <v>5146</v>
      </c>
      <c r="AE2917">
        <f t="shared" si="195"/>
        <v>0</v>
      </c>
      <c r="AG2917" s="2"/>
      <c r="AI2917" s="7"/>
    </row>
    <row r="2918" spans="1:49" ht="11" customHeight="1" outlineLevel="1" x14ac:dyDescent="0.25">
      <c r="A2918" t="s">
        <v>5144</v>
      </c>
      <c r="C2918" s="2" t="s">
        <v>12974</v>
      </c>
      <c r="D2918" s="2">
        <v>1905</v>
      </c>
      <c r="E2918" s="7">
        <v>2019</v>
      </c>
      <c r="F2918" s="5" t="s">
        <v>16487</v>
      </c>
      <c r="H2918" s="5" t="s">
        <v>5398</v>
      </c>
      <c r="I2918" s="6" t="s">
        <v>10866</v>
      </c>
      <c r="J2918" s="6" t="s">
        <v>16485</v>
      </c>
      <c r="K2918" s="17">
        <v>3</v>
      </c>
      <c r="L2918" s="17" t="s">
        <v>7732</v>
      </c>
      <c r="M2918" s="9"/>
      <c r="N2918" s="9"/>
      <c r="O2918" s="21"/>
      <c r="Q2918" s="29"/>
      <c r="U2918" s="17"/>
      <c r="V2918" s="2"/>
      <c r="Y2918" t="str">
        <f t="shared" si="193"/>
        <v/>
      </c>
      <c r="AA2918" t="str">
        <f t="shared" si="194"/>
        <v/>
      </c>
      <c r="AC2918" s="7"/>
      <c r="AD2918" t="s">
        <v>10866</v>
      </c>
      <c r="AE2918">
        <f t="shared" si="195"/>
        <v>0</v>
      </c>
      <c r="AG2918" s="2"/>
      <c r="AI2918" s="7"/>
    </row>
    <row r="2919" spans="1:49" ht="11" customHeight="1" outlineLevel="1" x14ac:dyDescent="0.25">
      <c r="A2919" t="s">
        <v>5144</v>
      </c>
      <c r="C2919" s="2" t="s">
        <v>12974</v>
      </c>
      <c r="D2919" s="2" t="s">
        <v>16486</v>
      </c>
      <c r="E2919" s="7">
        <v>2019</v>
      </c>
      <c r="F2919" s="5" t="s">
        <v>16488</v>
      </c>
      <c r="H2919" s="5" t="s">
        <v>5398</v>
      </c>
      <c r="I2919" s="6" t="s">
        <v>10866</v>
      </c>
      <c r="J2919" s="6" t="s">
        <v>16485</v>
      </c>
      <c r="K2919" s="17">
        <v>3</v>
      </c>
      <c r="L2919" s="17" t="s">
        <v>7732</v>
      </c>
      <c r="M2919" s="9"/>
      <c r="N2919" s="9"/>
      <c r="O2919" s="21"/>
      <c r="Q2919" s="29"/>
      <c r="U2919" s="17"/>
      <c r="V2919" s="2"/>
      <c r="Y2919" t="str">
        <f t="shared" si="193"/>
        <v/>
      </c>
      <c r="AA2919">
        <f t="shared" si="194"/>
        <v>1</v>
      </c>
      <c r="AC2919" s="7"/>
      <c r="AD2919" t="s">
        <v>10866</v>
      </c>
      <c r="AE2919">
        <f t="shared" si="195"/>
        <v>0</v>
      </c>
      <c r="AG2919" s="2"/>
      <c r="AI2919" s="7"/>
    </row>
    <row r="2920" spans="1:49" ht="11" customHeight="1" outlineLevel="1" x14ac:dyDescent="0.25">
      <c r="A2920" t="s">
        <v>5144</v>
      </c>
      <c r="C2920" s="2" t="s">
        <v>12974</v>
      </c>
      <c r="D2920" s="2">
        <v>1941</v>
      </c>
      <c r="E2920" s="7">
        <v>2020</v>
      </c>
      <c r="F2920" s="5" t="s">
        <v>16490</v>
      </c>
      <c r="H2920" s="5" t="s">
        <v>5398</v>
      </c>
      <c r="I2920" s="6" t="s">
        <v>16491</v>
      </c>
      <c r="J2920" s="6" t="s">
        <v>16489</v>
      </c>
      <c r="K2920" s="17">
        <v>1</v>
      </c>
      <c r="L2920" s="17" t="s">
        <v>7732</v>
      </c>
      <c r="M2920" s="9"/>
      <c r="N2920" s="9"/>
      <c r="O2920" s="21"/>
      <c r="Q2920" s="29"/>
      <c r="U2920" s="17"/>
      <c r="V2920" s="2"/>
      <c r="Y2920" t="str">
        <f t="shared" si="193"/>
        <v/>
      </c>
      <c r="AA2920" t="str">
        <f t="shared" si="194"/>
        <v/>
      </c>
      <c r="AC2920" s="7"/>
      <c r="AD2920" t="s">
        <v>16491</v>
      </c>
      <c r="AE2920">
        <f t="shared" si="195"/>
        <v>0</v>
      </c>
      <c r="AG2920" s="2"/>
      <c r="AI2920" s="7"/>
    </row>
    <row r="2921" spans="1:49" ht="11" customHeight="1" x14ac:dyDescent="0.25">
      <c r="A2921" t="s">
        <v>12662</v>
      </c>
      <c r="B2921" t="s">
        <v>12660</v>
      </c>
      <c r="C2921" s="2" t="s">
        <v>12521</v>
      </c>
      <c r="E2921" s="7"/>
      <c r="F2921" s="5"/>
      <c r="H2921" s="5"/>
      <c r="I2921" s="6"/>
      <c r="J2921" s="6"/>
      <c r="K2921" s="17"/>
      <c r="L2921" s="17"/>
      <c r="M2921" s="9"/>
      <c r="N2921" s="9">
        <f>SUM(M2922:M2936)</f>
        <v>18.5</v>
      </c>
      <c r="O2921" s="21">
        <v>1501</v>
      </c>
      <c r="P2921">
        <f>COUNTIF(L2922:L2936,"*")</f>
        <v>15</v>
      </c>
      <c r="Q2921" s="29">
        <f>P2921/O2921</f>
        <v>9.9933377748167886E-3</v>
      </c>
      <c r="R2921">
        <f>COUNTIF(L2922:L2936,"Y")+COUNTIF(L2922:L2936,"S")</f>
        <v>12</v>
      </c>
      <c r="U2921" s="17" t="s">
        <v>7730</v>
      </c>
      <c r="V2921" s="2"/>
      <c r="W2921" t="s">
        <v>18564</v>
      </c>
      <c r="Y2921" t="str">
        <f t="shared" si="193"/>
        <v/>
      </c>
      <c r="AA2921" t="str">
        <f t="shared" si="194"/>
        <v/>
      </c>
      <c r="AC2921" s="7"/>
      <c r="AF2921">
        <f>COUNTIF(AE2922:AE2936,"1")</f>
        <v>0</v>
      </c>
      <c r="AG2921" s="2"/>
      <c r="AI2921" s="7"/>
      <c r="AJ2921">
        <f>COUNTIF($K2922:$K2936,"1")-COUNTIFS($K2922:$K2936,"1",$L2922:$L2936,"V")</f>
        <v>0</v>
      </c>
      <c r="AK2921">
        <f>COUNTIFS($K2922:$K2936,"1",$L2922:$L2936,"Y")+COUNTIFS($K2922:$K2936,"1",$L2922:$L2936,"s")</f>
        <v>0</v>
      </c>
      <c r="AL2921">
        <f>COUNTIF($K2922:$K2936,"2")-COUNTIFS($K2922:$K2936,"2",$L2922:$L2936,"V")</f>
        <v>0</v>
      </c>
      <c r="AM2921">
        <f>COUNTIFS($K2922:$K2936,"2",$L2922:$L2936,"Y")+COUNTIFS($K2922:$K2936,"2",$L2922:$L2936,"s")</f>
        <v>0</v>
      </c>
      <c r="AN2921">
        <f>COUNTIF($K2922:$K2936,"3")-COUNTIFS($K2922:$K2936,"3",$L2922:$L2936,"V")</f>
        <v>0</v>
      </c>
      <c r="AO2921">
        <f>COUNTIFS($K2922:$K2936,"3",$L2922:$L2936,"Y")+COUNTIFS($K2922:$K2936,"3",$L2922:$L2936,"s")</f>
        <v>0</v>
      </c>
      <c r="AP2921">
        <f>COUNTIF($K2922:$K2936,"4")-COUNTIFS($K2922:$K2936,"4",$L2922:$L2936,"V")</f>
        <v>0</v>
      </c>
      <c r="AQ2921">
        <f>COUNTIFS($K2922:$K2936,"4",$L2922:$L2936,"Y")+COUNTIFS($K2922:$K2936,"4",$L2922:$L2936,"s")</f>
        <v>0</v>
      </c>
      <c r="AR2921">
        <f>COUNTIF($K2922:$K2936,"5")-COUNTIFS($K2922:$K2936,"5",$L2922:$L2936,"V")</f>
        <v>0</v>
      </c>
      <c r="AS2921">
        <f>COUNTIFS($K2922:$K2936,"5",$L2922:$L2936,"Y")+COUNTIFS($K2922:$K2936,"5",$L2922:$L2936,"s")</f>
        <v>0</v>
      </c>
      <c r="AT2921">
        <f>COUNTIF($K2922:$K2936,"6")-COUNTIFS($K2922:$K2936,"6",$L2922:$L2936,"V")</f>
        <v>0</v>
      </c>
      <c r="AU2921">
        <f>COUNTIFS($K2922:$K2936,"6",$L2922:$L2936,"Y")+COUNTIFS($K2922:$K2936,"6",$L2922:$L2936,"s")</f>
        <v>0</v>
      </c>
      <c r="AV2921">
        <f>COUNTIF($K2922:$K2936,"7")-COUNTIFS($K2922:$K2936,"7",$L2922:$L2936,"V")</f>
        <v>15</v>
      </c>
      <c r="AW2921">
        <f>COUNTIFS($K2922:$K2936,"7",$L2922:$L2936,"Y")+COUNTIFS($K2922:$K2936,"7",$L2922:$L2936,"s")</f>
        <v>12</v>
      </c>
    </row>
    <row r="2922" spans="1:49" ht="11" customHeight="1" outlineLevel="1" x14ac:dyDescent="0.25">
      <c r="A2922" t="s">
        <v>12661</v>
      </c>
      <c r="C2922" s="2" t="s">
        <v>12521</v>
      </c>
      <c r="D2922" s="2">
        <v>956</v>
      </c>
      <c r="E2922" s="7">
        <v>2010</v>
      </c>
      <c r="F2922" s="5" t="s">
        <v>12664</v>
      </c>
      <c r="H2922" s="5" t="s">
        <v>5398</v>
      </c>
      <c r="I2922" s="6" t="s">
        <v>9029</v>
      </c>
      <c r="J2922" s="6" t="s">
        <v>7554</v>
      </c>
      <c r="K2922" s="17">
        <v>7</v>
      </c>
      <c r="L2922" s="17" t="s">
        <v>20076</v>
      </c>
      <c r="M2922" s="9"/>
      <c r="N2922" s="9"/>
      <c r="O2922" s="21"/>
      <c r="Q2922" s="29"/>
      <c r="U2922" s="17"/>
      <c r="V2922" s="2"/>
      <c r="Y2922" t="str">
        <f t="shared" si="193"/>
        <v/>
      </c>
      <c r="AA2922" t="str">
        <f t="shared" si="194"/>
        <v/>
      </c>
      <c r="AC2922" s="7"/>
      <c r="AD2922" t="s">
        <v>9029</v>
      </c>
      <c r="AE2922">
        <f t="shared" ref="AE2922:AE2936" si="196">COUNTIF(I2922,"*Fuji*")</f>
        <v>0</v>
      </c>
      <c r="AG2922" s="2"/>
      <c r="AI2922" s="7"/>
    </row>
    <row r="2923" spans="1:49" ht="11" customHeight="1" outlineLevel="1" x14ac:dyDescent="0.25">
      <c r="A2923" t="s">
        <v>12661</v>
      </c>
      <c r="C2923" s="2" t="s">
        <v>12521</v>
      </c>
      <c r="D2923" s="2" t="s">
        <v>12663</v>
      </c>
      <c r="E2923" s="7">
        <v>2010</v>
      </c>
      <c r="F2923" s="5" t="s">
        <v>12665</v>
      </c>
      <c r="H2923" s="5" t="s">
        <v>5398</v>
      </c>
      <c r="I2923" s="6" t="s">
        <v>9029</v>
      </c>
      <c r="J2923" s="6" t="s">
        <v>7554</v>
      </c>
      <c r="K2923" s="17">
        <v>7</v>
      </c>
      <c r="L2923" s="17" t="s">
        <v>7730</v>
      </c>
      <c r="M2923" s="9">
        <v>9</v>
      </c>
      <c r="N2923" s="9"/>
      <c r="O2923" s="21"/>
      <c r="Q2923" s="29"/>
      <c r="U2923" s="17"/>
      <c r="V2923" s="2"/>
      <c r="Y2923" t="str">
        <f t="shared" si="193"/>
        <v/>
      </c>
      <c r="AA2923">
        <f t="shared" si="194"/>
        <v>1</v>
      </c>
      <c r="AC2923" s="7"/>
      <c r="AD2923" t="s">
        <v>9029</v>
      </c>
      <c r="AE2923">
        <f t="shared" si="196"/>
        <v>0</v>
      </c>
      <c r="AG2923" s="2"/>
      <c r="AI2923" s="7"/>
    </row>
    <row r="2924" spans="1:49" ht="11" customHeight="1" outlineLevel="1" x14ac:dyDescent="0.25">
      <c r="A2924" t="s">
        <v>12661</v>
      </c>
      <c r="C2924" s="2" t="s">
        <v>12521</v>
      </c>
      <c r="D2924" s="2">
        <v>1049</v>
      </c>
      <c r="E2924" s="7">
        <v>2012</v>
      </c>
      <c r="F2924" s="5" t="s">
        <v>12668</v>
      </c>
      <c r="H2924" s="5" t="s">
        <v>5398</v>
      </c>
      <c r="I2924" s="6" t="s">
        <v>11448</v>
      </c>
      <c r="J2924" s="6" t="s">
        <v>12666</v>
      </c>
      <c r="K2924" s="17">
        <v>7</v>
      </c>
      <c r="L2924" s="17" t="s">
        <v>20076</v>
      </c>
      <c r="M2924" s="9"/>
      <c r="N2924" s="9"/>
      <c r="O2924" s="21"/>
      <c r="Q2924" s="29"/>
      <c r="U2924" s="17"/>
      <c r="V2924" s="2"/>
      <c r="Y2924" t="str">
        <f t="shared" si="193"/>
        <v/>
      </c>
      <c r="AA2924" t="str">
        <f t="shared" si="194"/>
        <v/>
      </c>
      <c r="AC2924" s="7"/>
      <c r="AD2924" t="s">
        <v>11448</v>
      </c>
      <c r="AE2924">
        <f t="shared" si="196"/>
        <v>0</v>
      </c>
      <c r="AG2924" s="2"/>
      <c r="AI2924" s="7"/>
    </row>
    <row r="2925" spans="1:49" ht="11" customHeight="1" outlineLevel="1" x14ac:dyDescent="0.25">
      <c r="A2925" t="s">
        <v>12661</v>
      </c>
      <c r="C2925" s="2" t="s">
        <v>12521</v>
      </c>
      <c r="D2925" s="2">
        <v>1050</v>
      </c>
      <c r="E2925" s="7">
        <v>2012</v>
      </c>
      <c r="F2925" s="5" t="s">
        <v>12668</v>
      </c>
      <c r="H2925" s="5" t="s">
        <v>5398</v>
      </c>
      <c r="I2925" s="6" t="s">
        <v>11448</v>
      </c>
      <c r="J2925" s="6" t="s">
        <v>12666</v>
      </c>
      <c r="K2925" s="17">
        <v>7</v>
      </c>
      <c r="L2925" s="17" t="s">
        <v>20076</v>
      </c>
      <c r="M2925" s="9"/>
      <c r="N2925" s="9"/>
      <c r="O2925" s="21"/>
      <c r="Q2925" s="29"/>
      <c r="U2925" s="17"/>
      <c r="V2925" s="2"/>
      <c r="Y2925" t="str">
        <f t="shared" si="193"/>
        <v/>
      </c>
      <c r="AA2925" t="str">
        <f t="shared" si="194"/>
        <v/>
      </c>
      <c r="AC2925" s="7"/>
      <c r="AD2925" t="s">
        <v>11448</v>
      </c>
      <c r="AE2925">
        <f t="shared" si="196"/>
        <v>0</v>
      </c>
      <c r="AG2925" s="2"/>
      <c r="AI2925" s="7"/>
    </row>
    <row r="2926" spans="1:49" ht="11" customHeight="1" outlineLevel="1" x14ac:dyDescent="0.25">
      <c r="A2926" t="s">
        <v>12661</v>
      </c>
      <c r="C2926" s="2" t="s">
        <v>12521</v>
      </c>
      <c r="D2926" s="2" t="s">
        <v>12667</v>
      </c>
      <c r="E2926" s="7">
        <v>2012</v>
      </c>
      <c r="F2926" s="5" t="s">
        <v>12669</v>
      </c>
      <c r="H2926" s="5" t="s">
        <v>5398</v>
      </c>
      <c r="I2926" s="6" t="s">
        <v>11448</v>
      </c>
      <c r="J2926" s="6" t="s">
        <v>12666</v>
      </c>
      <c r="K2926" s="17">
        <v>7</v>
      </c>
      <c r="L2926" s="17" t="s">
        <v>7730</v>
      </c>
      <c r="M2926" s="9">
        <v>3.5</v>
      </c>
      <c r="N2926" s="9"/>
      <c r="O2926" s="21"/>
      <c r="Q2926" s="29"/>
      <c r="U2926" s="17"/>
      <c r="V2926" s="2"/>
      <c r="Y2926" t="str">
        <f t="shared" si="193"/>
        <v/>
      </c>
      <c r="AA2926">
        <f t="shared" si="194"/>
        <v>1</v>
      </c>
      <c r="AC2926" s="7"/>
      <c r="AD2926" t="s">
        <v>11448</v>
      </c>
      <c r="AE2926">
        <f t="shared" si="196"/>
        <v>0</v>
      </c>
      <c r="AG2926" s="2"/>
      <c r="AI2926" s="7"/>
    </row>
    <row r="2927" spans="1:49" ht="11" customHeight="1" outlineLevel="1" x14ac:dyDescent="0.25">
      <c r="A2927" t="s">
        <v>12661</v>
      </c>
      <c r="C2927" s="2" t="s">
        <v>12521</v>
      </c>
      <c r="D2927" s="2">
        <v>1139</v>
      </c>
      <c r="E2927" s="7">
        <v>2014</v>
      </c>
      <c r="F2927" s="5" t="s">
        <v>12668</v>
      </c>
      <c r="H2927" s="5" t="s">
        <v>5398</v>
      </c>
      <c r="I2927" s="6" t="s">
        <v>11448</v>
      </c>
      <c r="J2927" s="6" t="s">
        <v>12670</v>
      </c>
      <c r="K2927" s="17">
        <v>7</v>
      </c>
      <c r="L2927" s="17" t="s">
        <v>20076</v>
      </c>
      <c r="M2927" s="9"/>
      <c r="N2927" s="9"/>
      <c r="O2927" s="21"/>
      <c r="Q2927" s="29"/>
      <c r="U2927" s="17"/>
      <c r="V2927" s="2"/>
      <c r="Y2927" t="str">
        <f t="shared" si="193"/>
        <v/>
      </c>
      <c r="AA2927" t="str">
        <f t="shared" si="194"/>
        <v/>
      </c>
      <c r="AC2927" s="7"/>
      <c r="AD2927" t="s">
        <v>11448</v>
      </c>
      <c r="AE2927">
        <f t="shared" si="196"/>
        <v>0</v>
      </c>
      <c r="AG2927" s="2"/>
      <c r="AI2927" s="7"/>
    </row>
    <row r="2928" spans="1:49" ht="11" customHeight="1" outlineLevel="1" x14ac:dyDescent="0.25">
      <c r="A2928" t="s">
        <v>12661</v>
      </c>
      <c r="C2928" s="2" t="s">
        <v>12521</v>
      </c>
      <c r="D2928" s="2" t="s">
        <v>12671</v>
      </c>
      <c r="E2928" s="7">
        <v>2014</v>
      </c>
      <c r="F2928" s="5" t="s">
        <v>12669</v>
      </c>
      <c r="H2928" s="5" t="s">
        <v>5398</v>
      </c>
      <c r="I2928" s="6" t="s">
        <v>11448</v>
      </c>
      <c r="J2928" s="6" t="s">
        <v>12670</v>
      </c>
      <c r="K2928" s="17">
        <v>7</v>
      </c>
      <c r="L2928" s="17" t="s">
        <v>7730</v>
      </c>
      <c r="M2928" s="9">
        <v>1.5</v>
      </c>
      <c r="N2928" s="9"/>
      <c r="O2928" s="21"/>
      <c r="Q2928" s="29"/>
      <c r="U2928" s="17"/>
      <c r="V2928" s="2"/>
      <c r="Y2928" t="str">
        <f t="shared" si="193"/>
        <v/>
      </c>
      <c r="AA2928">
        <f t="shared" si="194"/>
        <v>1</v>
      </c>
      <c r="AC2928" s="7"/>
      <c r="AD2928" t="s">
        <v>11448</v>
      </c>
      <c r="AE2928">
        <f t="shared" si="196"/>
        <v>0</v>
      </c>
      <c r="AG2928" s="2"/>
      <c r="AI2928" s="7"/>
    </row>
    <row r="2929" spans="1:49" ht="11" customHeight="1" outlineLevel="1" x14ac:dyDescent="0.25">
      <c r="A2929" t="s">
        <v>12661</v>
      </c>
      <c r="C2929" s="2" t="s">
        <v>12521</v>
      </c>
      <c r="D2929" s="2">
        <v>1140</v>
      </c>
      <c r="E2929" s="7">
        <v>2014</v>
      </c>
      <c r="F2929" s="5" t="s">
        <v>12668</v>
      </c>
      <c r="H2929" s="5" t="s">
        <v>5398</v>
      </c>
      <c r="I2929" s="6" t="s">
        <v>11448</v>
      </c>
      <c r="J2929" s="6" t="s">
        <v>12670</v>
      </c>
      <c r="K2929" s="17">
        <v>7</v>
      </c>
      <c r="L2929" s="17" t="s">
        <v>20076</v>
      </c>
      <c r="M2929" s="9"/>
      <c r="N2929" s="9"/>
      <c r="O2929" s="21"/>
      <c r="Q2929" s="29"/>
      <c r="U2929" s="17"/>
      <c r="V2929" s="2"/>
      <c r="Y2929" t="str">
        <f t="shared" si="193"/>
        <v/>
      </c>
      <c r="AA2929" t="str">
        <f t="shared" si="194"/>
        <v/>
      </c>
      <c r="AC2929" s="7"/>
      <c r="AD2929" t="s">
        <v>11448</v>
      </c>
      <c r="AE2929">
        <f t="shared" si="196"/>
        <v>0</v>
      </c>
      <c r="AG2929" s="2"/>
      <c r="AI2929" s="7"/>
    </row>
    <row r="2930" spans="1:49" ht="11" customHeight="1" outlineLevel="1" x14ac:dyDescent="0.25">
      <c r="A2930" t="s">
        <v>12661</v>
      </c>
      <c r="C2930" s="2" t="s">
        <v>12521</v>
      </c>
      <c r="D2930" s="2" t="s">
        <v>12672</v>
      </c>
      <c r="E2930" s="7">
        <v>2014</v>
      </c>
      <c r="F2930" s="5" t="s">
        <v>12669</v>
      </c>
      <c r="H2930" s="5" t="s">
        <v>5398</v>
      </c>
      <c r="I2930" s="6" t="s">
        <v>11448</v>
      </c>
      <c r="J2930" s="6" t="s">
        <v>12670</v>
      </c>
      <c r="K2930" s="17">
        <v>7</v>
      </c>
      <c r="L2930" s="17" t="s">
        <v>7730</v>
      </c>
      <c r="M2930" s="9">
        <v>1.5</v>
      </c>
      <c r="N2930" s="9"/>
      <c r="O2930" s="21"/>
      <c r="Q2930" s="29"/>
      <c r="U2930" s="17"/>
      <c r="V2930" s="2"/>
      <c r="Y2930" t="str">
        <f t="shared" si="193"/>
        <v/>
      </c>
      <c r="AA2930">
        <f t="shared" si="194"/>
        <v>1</v>
      </c>
      <c r="AC2930" s="7"/>
      <c r="AD2930" t="s">
        <v>11448</v>
      </c>
      <c r="AE2930">
        <f t="shared" si="196"/>
        <v>0</v>
      </c>
      <c r="AG2930" s="2"/>
      <c r="AI2930" s="7"/>
    </row>
    <row r="2931" spans="1:49" ht="11" customHeight="1" outlineLevel="1" x14ac:dyDescent="0.25">
      <c r="A2931" t="s">
        <v>12661</v>
      </c>
      <c r="C2931" s="2" t="s">
        <v>12521</v>
      </c>
      <c r="D2931" s="2">
        <v>1235</v>
      </c>
      <c r="E2931" s="7">
        <v>2016</v>
      </c>
      <c r="F2931" s="5" t="s">
        <v>4071</v>
      </c>
      <c r="H2931" s="5" t="s">
        <v>5398</v>
      </c>
      <c r="I2931" s="6" t="s">
        <v>11448</v>
      </c>
      <c r="J2931" s="6" t="s">
        <v>12670</v>
      </c>
      <c r="K2931" s="17">
        <v>7</v>
      </c>
      <c r="L2931" s="17" t="s">
        <v>7732</v>
      </c>
      <c r="M2931" s="9"/>
      <c r="N2931" s="9"/>
      <c r="O2931" s="21"/>
      <c r="Q2931" s="29"/>
      <c r="U2931" s="17"/>
      <c r="V2931" s="2"/>
      <c r="Y2931" t="str">
        <f t="shared" si="193"/>
        <v/>
      </c>
      <c r="AA2931" t="str">
        <f t="shared" si="194"/>
        <v/>
      </c>
      <c r="AC2931" s="7"/>
      <c r="AD2931" t="s">
        <v>11448</v>
      </c>
      <c r="AE2931">
        <f t="shared" si="196"/>
        <v>0</v>
      </c>
      <c r="AG2931" s="2"/>
      <c r="AI2931" s="7"/>
    </row>
    <row r="2932" spans="1:49" ht="11" customHeight="1" outlineLevel="1" x14ac:dyDescent="0.25">
      <c r="A2932" t="s">
        <v>12661</v>
      </c>
      <c r="C2932" s="2" t="s">
        <v>12521</v>
      </c>
      <c r="D2932" s="2">
        <v>1236</v>
      </c>
      <c r="E2932" s="7">
        <v>2016</v>
      </c>
      <c r="F2932" s="5" t="s">
        <v>5313</v>
      </c>
      <c r="H2932" s="5" t="s">
        <v>5398</v>
      </c>
      <c r="I2932" s="6" t="s">
        <v>11448</v>
      </c>
      <c r="J2932" s="6" t="s">
        <v>12670</v>
      </c>
      <c r="K2932" s="17">
        <v>7</v>
      </c>
      <c r="L2932" s="17" t="s">
        <v>7732</v>
      </c>
      <c r="M2932" s="9"/>
      <c r="N2932" s="9"/>
      <c r="O2932" s="21"/>
      <c r="Q2932" s="29"/>
      <c r="U2932" s="17"/>
      <c r="V2932" s="2"/>
      <c r="Y2932" t="str">
        <f t="shared" si="193"/>
        <v/>
      </c>
      <c r="AA2932" t="str">
        <f t="shared" si="194"/>
        <v/>
      </c>
      <c r="AC2932" s="7"/>
      <c r="AD2932" t="s">
        <v>11448</v>
      </c>
      <c r="AE2932">
        <f t="shared" si="196"/>
        <v>0</v>
      </c>
      <c r="AG2932" s="2"/>
      <c r="AI2932" s="7"/>
    </row>
    <row r="2933" spans="1:49" ht="11" customHeight="1" outlineLevel="1" x14ac:dyDescent="0.25">
      <c r="A2933" t="s">
        <v>12661</v>
      </c>
      <c r="C2933" s="2" t="s">
        <v>12521</v>
      </c>
      <c r="D2933" s="2" t="s">
        <v>10591</v>
      </c>
      <c r="E2933" s="7">
        <v>2016</v>
      </c>
      <c r="F2933" s="5" t="s">
        <v>12673</v>
      </c>
      <c r="H2933" s="5" t="s">
        <v>5398</v>
      </c>
      <c r="I2933" s="6" t="s">
        <v>11448</v>
      </c>
      <c r="J2933" s="6" t="s">
        <v>12670</v>
      </c>
      <c r="K2933" s="17">
        <v>7</v>
      </c>
      <c r="L2933" s="17" t="s">
        <v>7732</v>
      </c>
      <c r="M2933" s="9"/>
      <c r="N2933" s="9"/>
      <c r="O2933" s="21"/>
      <c r="Q2933" s="29"/>
      <c r="U2933" s="17"/>
      <c r="V2933" s="2"/>
      <c r="Y2933" t="str">
        <f t="shared" si="193"/>
        <v/>
      </c>
      <c r="AA2933">
        <f t="shared" si="194"/>
        <v>1</v>
      </c>
      <c r="AC2933" s="7"/>
      <c r="AD2933" t="s">
        <v>11448</v>
      </c>
      <c r="AE2933">
        <f t="shared" si="196"/>
        <v>0</v>
      </c>
      <c r="AG2933" s="2"/>
      <c r="AI2933" s="7"/>
    </row>
    <row r="2934" spans="1:49" ht="11" customHeight="1" outlineLevel="1" x14ac:dyDescent="0.25">
      <c r="A2934" t="s">
        <v>12661</v>
      </c>
      <c r="C2934" s="2" t="s">
        <v>12521</v>
      </c>
      <c r="D2934" s="2">
        <v>1327</v>
      </c>
      <c r="E2934" s="7">
        <v>2018</v>
      </c>
      <c r="F2934" s="5" t="s">
        <v>12668</v>
      </c>
      <c r="H2934" s="5" t="s">
        <v>5398</v>
      </c>
      <c r="I2934" s="6" t="s">
        <v>11448</v>
      </c>
      <c r="J2934" s="6" t="s">
        <v>12670</v>
      </c>
      <c r="K2934" s="17">
        <v>7</v>
      </c>
      <c r="L2934" s="17" t="s">
        <v>20076</v>
      </c>
      <c r="M2934" s="9"/>
      <c r="N2934" s="9"/>
      <c r="O2934" s="21"/>
      <c r="Q2934" s="29"/>
      <c r="U2934" s="17"/>
      <c r="V2934" s="2"/>
      <c r="Y2934" t="str">
        <f t="shared" si="193"/>
        <v/>
      </c>
      <c r="AA2934" t="str">
        <f t="shared" si="194"/>
        <v/>
      </c>
      <c r="AC2934" s="7"/>
      <c r="AD2934" t="s">
        <v>11448</v>
      </c>
      <c r="AE2934">
        <f t="shared" si="196"/>
        <v>0</v>
      </c>
      <c r="AG2934" s="2"/>
      <c r="AI2934" s="7"/>
    </row>
    <row r="2935" spans="1:49" ht="11" customHeight="1" outlineLevel="1" x14ac:dyDescent="0.25">
      <c r="A2935" t="s">
        <v>12661</v>
      </c>
      <c r="C2935" s="2" t="s">
        <v>12521</v>
      </c>
      <c r="D2935" s="2">
        <v>1328</v>
      </c>
      <c r="E2935" s="7">
        <v>2018</v>
      </c>
      <c r="F2935" s="5" t="s">
        <v>12668</v>
      </c>
      <c r="H2935" s="5" t="s">
        <v>5398</v>
      </c>
      <c r="I2935" s="6" t="s">
        <v>11448</v>
      </c>
      <c r="J2935" s="6" t="s">
        <v>12670</v>
      </c>
      <c r="K2935" s="17">
        <v>7</v>
      </c>
      <c r="L2935" s="17" t="s">
        <v>20076</v>
      </c>
      <c r="M2935" s="9"/>
      <c r="N2935" s="9"/>
      <c r="O2935" s="21"/>
      <c r="Q2935" s="29"/>
      <c r="U2935" s="17"/>
      <c r="V2935" s="2"/>
      <c r="Y2935" t="str">
        <f t="shared" si="193"/>
        <v/>
      </c>
      <c r="AA2935" t="str">
        <f t="shared" si="194"/>
        <v/>
      </c>
      <c r="AC2935" s="7"/>
      <c r="AD2935" t="s">
        <v>11448</v>
      </c>
      <c r="AE2935">
        <f t="shared" si="196"/>
        <v>0</v>
      </c>
      <c r="AG2935" s="2"/>
      <c r="AI2935" s="7"/>
    </row>
    <row r="2936" spans="1:49" ht="11" customHeight="1" outlineLevel="1" x14ac:dyDescent="0.25">
      <c r="A2936" t="s">
        <v>12661</v>
      </c>
      <c r="C2936" s="2" t="s">
        <v>12521</v>
      </c>
      <c r="D2936" s="2" t="s">
        <v>19970</v>
      </c>
      <c r="E2936" s="7">
        <v>2018</v>
      </c>
      <c r="F2936" s="5" t="s">
        <v>12669</v>
      </c>
      <c r="H2936" s="5" t="s">
        <v>5398</v>
      </c>
      <c r="I2936" s="6" t="s">
        <v>11448</v>
      </c>
      <c r="J2936" s="6" t="s">
        <v>12670</v>
      </c>
      <c r="K2936" s="17">
        <v>7</v>
      </c>
      <c r="L2936" s="17" t="s">
        <v>7730</v>
      </c>
      <c r="M2936" s="9">
        <v>3</v>
      </c>
      <c r="N2936" s="9"/>
      <c r="O2936" s="21"/>
      <c r="Q2936" s="29"/>
      <c r="U2936" s="17"/>
      <c r="V2936" s="2"/>
      <c r="Y2936" t="str">
        <f t="shared" si="193"/>
        <v/>
      </c>
      <c r="AA2936">
        <f t="shared" si="194"/>
        <v>1</v>
      </c>
      <c r="AC2936" s="7"/>
      <c r="AD2936" t="s">
        <v>11448</v>
      </c>
      <c r="AE2936">
        <f t="shared" si="196"/>
        <v>0</v>
      </c>
      <c r="AG2936" s="2"/>
      <c r="AI2936" s="7"/>
    </row>
    <row r="2937" spans="1:49" ht="11" customHeight="1" x14ac:dyDescent="0.25">
      <c r="A2937" s="4" t="s">
        <v>16504</v>
      </c>
      <c r="B2937" t="s">
        <v>3406</v>
      </c>
      <c r="C2937" s="2" t="s">
        <v>12974</v>
      </c>
      <c r="E2937" s="7"/>
      <c r="F2937" s="5"/>
      <c r="H2937" s="5"/>
      <c r="I2937" s="6"/>
      <c r="J2937" s="6"/>
      <c r="K2937" s="17"/>
      <c r="L2937" s="17"/>
      <c r="M2937" s="9"/>
      <c r="N2937" s="9">
        <f>SUM(M2938:M2950)</f>
        <v>40.75</v>
      </c>
      <c r="O2937" s="21">
        <v>6568</v>
      </c>
      <c r="P2937">
        <f>COUNTIF(L2938:L2950,"*")</f>
        <v>13</v>
      </c>
      <c r="Q2937" s="29">
        <f>P2937/O2937</f>
        <v>1.9792935444579779E-3</v>
      </c>
      <c r="R2937">
        <f>COUNTIF(L2938:L2950,"Y")+COUNTIF(L2938:L2950,"S")</f>
        <v>13</v>
      </c>
      <c r="U2937" s="17" t="s">
        <v>7730</v>
      </c>
      <c r="V2937" s="2"/>
      <c r="W2937" t="s">
        <v>18391</v>
      </c>
      <c r="Y2937" t="str">
        <f t="shared" si="193"/>
        <v/>
      </c>
      <c r="AA2937" t="str">
        <f t="shared" si="194"/>
        <v/>
      </c>
      <c r="AC2937" s="7"/>
      <c r="AF2937">
        <f>COUNTIF(AE2938:AE2950,"1")</f>
        <v>1</v>
      </c>
      <c r="AG2937" s="2"/>
      <c r="AI2937" s="7"/>
      <c r="AJ2937">
        <f>COUNTIF($K2938:$K2950,"1")-COUNTIFS($K2938:$K2950,"1",$L2938:$L2950,"V")</f>
        <v>3</v>
      </c>
      <c r="AK2937">
        <f>COUNTIFS($K2938:$K2950,"1",$L2938:$L2950,"Y")+COUNTIFS($K2938:$K2950,"1",$L2938:$L2950,"s")</f>
        <v>3</v>
      </c>
      <c r="AL2937">
        <f>COUNTIF($K2938:$K2950,"2")-COUNTIFS($K2938:$K2950,"2",$L2938:$L2950,"V")</f>
        <v>0</v>
      </c>
      <c r="AM2937">
        <f>COUNTIFS($K2938:$K2950,"2",$L2938:$L2950,"Y")+COUNTIFS($K2938:$K2950,"2",$L2938:$L2950,"s")</f>
        <v>0</v>
      </c>
      <c r="AN2937">
        <f>COUNTIF($K2938:$K2950,"3")-COUNTIFS($K2938:$K2950,"3",$L2938:$L2950,"V")</f>
        <v>0</v>
      </c>
      <c r="AO2937">
        <f>COUNTIFS($K2938:$K2950,"3",$L2938:$L2950,"Y")+COUNTIFS($K2938:$K2950,"3",$L2938:$L2950,"s")</f>
        <v>0</v>
      </c>
      <c r="AP2937">
        <f>COUNTIF($K2938:$K2950,"4")-COUNTIFS($K2938:$K2950,"4",$L2938:$L2950,"V")</f>
        <v>0</v>
      </c>
      <c r="AQ2937">
        <f>COUNTIFS($K2938:$K2950,"4",$L2938:$L2950,"Y")+COUNTIFS($K2938:$K2950,"4",$L2938:$L2950,"s")</f>
        <v>0</v>
      </c>
      <c r="AR2937">
        <f>COUNTIF($K2938:$K2950,"5")-COUNTIFS($K2938:$K2950,"5",$L2938:$L2950,"V")</f>
        <v>0</v>
      </c>
      <c r="AS2937">
        <f>COUNTIFS($K2938:$K2950,"5",$L2938:$L2950,"Y")+COUNTIFS($K2938:$K2950,"5",$L2938:$L2950,"s")</f>
        <v>0</v>
      </c>
      <c r="AT2937">
        <f>COUNTIF($K2938:$K2950,"6")-COUNTIFS($K2938:$K2950,"6",$L2938:$L2950,"V")</f>
        <v>0</v>
      </c>
      <c r="AU2937">
        <f>COUNTIFS($K2938:$K2950,"6",$L2938:$L2950,"Y")+COUNTIFS($K2938:$K2950,"6",$L2938:$L2950,"s")</f>
        <v>0</v>
      </c>
      <c r="AV2937">
        <f>COUNTIF($K2938:$K2950,"7")-COUNTIFS($K2938:$K2950,"7",$L2938:$L2950,"V")</f>
        <v>10</v>
      </c>
      <c r="AW2937">
        <f>COUNTIFS($K2938:$K2950,"7",$L2938:$L2950,"Y")+COUNTIFS($K2938:$K2950,"7",$L2938:$L2950,"s")</f>
        <v>10</v>
      </c>
    </row>
    <row r="2938" spans="1:49" ht="11" customHeight="1" outlineLevel="1" x14ac:dyDescent="0.25">
      <c r="A2938" t="s">
        <v>2524</v>
      </c>
      <c r="C2938" s="2" t="s">
        <v>12974</v>
      </c>
      <c r="D2938" s="2">
        <v>149</v>
      </c>
      <c r="E2938" s="7">
        <v>1937</v>
      </c>
      <c r="F2938" s="5" t="s">
        <v>5138</v>
      </c>
      <c r="H2938" s="5" t="s">
        <v>2156</v>
      </c>
      <c r="I2938" s="6" t="s">
        <v>5102</v>
      </c>
      <c r="J2938" s="6" t="s">
        <v>16496</v>
      </c>
      <c r="K2938" s="17">
        <v>1</v>
      </c>
      <c r="L2938" s="17" t="s">
        <v>7730</v>
      </c>
      <c r="M2938" s="9">
        <v>23.6</v>
      </c>
      <c r="N2938" s="9"/>
      <c r="O2938" s="21"/>
      <c r="Q2938" s="29"/>
      <c r="U2938" s="17"/>
      <c r="V2938" s="2" t="s">
        <v>1120</v>
      </c>
      <c r="Y2938" t="str">
        <f t="shared" si="193"/>
        <v/>
      </c>
      <c r="AA2938" t="str">
        <f t="shared" si="194"/>
        <v/>
      </c>
      <c r="AC2938" s="7"/>
      <c r="AD2938" t="s">
        <v>5102</v>
      </c>
      <c r="AE2938">
        <f t="shared" ref="AE2938:AE2950" si="197">COUNTIF(I2938,"*Fuji*")</f>
        <v>0</v>
      </c>
      <c r="AG2938" s="2"/>
      <c r="AH2938" t="s">
        <v>5103</v>
      </c>
      <c r="AI2938" s="7" t="s">
        <v>4922</v>
      </c>
    </row>
    <row r="2939" spans="1:49" ht="11" customHeight="1" outlineLevel="1" x14ac:dyDescent="0.25">
      <c r="A2939" t="s">
        <v>2524</v>
      </c>
      <c r="C2939" s="2" t="s">
        <v>12974</v>
      </c>
      <c r="D2939" s="2">
        <v>1606</v>
      </c>
      <c r="E2939" s="7">
        <v>1970</v>
      </c>
      <c r="F2939" s="5" t="s">
        <v>3217</v>
      </c>
      <c r="H2939" s="5" t="s">
        <v>5398</v>
      </c>
      <c r="I2939" s="6" t="s">
        <v>17061</v>
      </c>
      <c r="J2939" s="6" t="s">
        <v>17062</v>
      </c>
      <c r="K2939" s="17">
        <v>1</v>
      </c>
      <c r="L2939" s="17" t="s">
        <v>7730</v>
      </c>
      <c r="M2939" s="9">
        <v>1.2</v>
      </c>
      <c r="N2939" s="9"/>
      <c r="O2939" s="21"/>
      <c r="Q2939" s="29"/>
      <c r="U2939" s="17"/>
      <c r="V2939" s="2"/>
      <c r="Y2939" t="str">
        <f t="shared" si="193"/>
        <v/>
      </c>
      <c r="AA2939" t="str">
        <f t="shared" si="194"/>
        <v/>
      </c>
      <c r="AC2939" s="7"/>
      <c r="AD2939" t="s">
        <v>17061</v>
      </c>
      <c r="AE2939">
        <f t="shared" si="197"/>
        <v>0</v>
      </c>
      <c r="AG2939" s="2"/>
      <c r="AI2939" s="7"/>
    </row>
    <row r="2940" spans="1:49" ht="11" customHeight="1" outlineLevel="1" x14ac:dyDescent="0.25">
      <c r="A2940" t="s">
        <v>2524</v>
      </c>
      <c r="C2940" s="2" t="s">
        <v>12974</v>
      </c>
      <c r="D2940" s="2">
        <v>2040</v>
      </c>
      <c r="E2940" s="7">
        <v>1975</v>
      </c>
      <c r="F2940" s="5" t="s">
        <v>3217</v>
      </c>
      <c r="H2940" s="5" t="s">
        <v>5398</v>
      </c>
      <c r="I2940" s="6" t="s">
        <v>9223</v>
      </c>
      <c r="J2940" s="6" t="s">
        <v>16497</v>
      </c>
      <c r="K2940" s="17">
        <v>7</v>
      </c>
      <c r="L2940" s="17" t="s">
        <v>7730</v>
      </c>
      <c r="M2940" s="9">
        <v>0.25</v>
      </c>
      <c r="N2940" s="9"/>
      <c r="O2940" s="21"/>
      <c r="Q2940" s="29"/>
      <c r="U2940" s="17"/>
      <c r="V2940" s="2"/>
      <c r="Y2940" t="str">
        <f t="shared" si="193"/>
        <v/>
      </c>
      <c r="AA2940" t="str">
        <f t="shared" si="194"/>
        <v/>
      </c>
      <c r="AC2940" s="7"/>
      <c r="AD2940" t="s">
        <v>9223</v>
      </c>
      <c r="AE2940">
        <f t="shared" si="197"/>
        <v>0</v>
      </c>
      <c r="AG2940" s="2"/>
      <c r="AI2940" s="7"/>
    </row>
    <row r="2941" spans="1:49" ht="11" customHeight="1" outlineLevel="1" x14ac:dyDescent="0.25">
      <c r="A2941" t="s">
        <v>2524</v>
      </c>
      <c r="C2941" s="2" t="s">
        <v>12974</v>
      </c>
      <c r="D2941" s="2">
        <v>2041</v>
      </c>
      <c r="E2941" s="7">
        <v>1975</v>
      </c>
      <c r="F2941" s="5" t="s">
        <v>4717</v>
      </c>
      <c r="H2941" s="5" t="s">
        <v>5398</v>
      </c>
      <c r="I2941" s="6" t="s">
        <v>9223</v>
      </c>
      <c r="J2941" s="6" t="s">
        <v>16497</v>
      </c>
      <c r="K2941" s="17">
        <v>7</v>
      </c>
      <c r="L2941" s="17" t="s">
        <v>7730</v>
      </c>
      <c r="M2941" s="9">
        <v>0.25</v>
      </c>
      <c r="N2941" s="9"/>
      <c r="O2941" s="21"/>
      <c r="Q2941" s="29"/>
      <c r="U2941" s="17"/>
      <c r="V2941" s="2"/>
      <c r="Y2941" t="str">
        <f t="shared" si="193"/>
        <v/>
      </c>
      <c r="AA2941" t="str">
        <f t="shared" si="194"/>
        <v/>
      </c>
      <c r="AC2941" s="7"/>
      <c r="AD2941" t="s">
        <v>9223</v>
      </c>
      <c r="AE2941">
        <f t="shared" si="197"/>
        <v>0</v>
      </c>
      <c r="AG2941" s="2"/>
      <c r="AI2941" s="7"/>
    </row>
    <row r="2942" spans="1:49" ht="11" customHeight="1" outlineLevel="1" x14ac:dyDescent="0.25">
      <c r="A2942" t="s">
        <v>2524</v>
      </c>
      <c r="C2942" s="2" t="s">
        <v>12974</v>
      </c>
      <c r="D2942" s="2">
        <v>2042</v>
      </c>
      <c r="E2942" s="7">
        <v>1975</v>
      </c>
      <c r="F2942" s="5" t="s">
        <v>5279</v>
      </c>
      <c r="H2942" s="5" t="s">
        <v>5398</v>
      </c>
      <c r="I2942" s="6" t="s">
        <v>9223</v>
      </c>
      <c r="J2942" s="6" t="s">
        <v>16497</v>
      </c>
      <c r="K2942" s="17">
        <v>7</v>
      </c>
      <c r="L2942" s="17" t="s">
        <v>7730</v>
      </c>
      <c r="M2942" s="9">
        <v>0.25</v>
      </c>
      <c r="N2942" s="9"/>
      <c r="O2942" s="21"/>
      <c r="Q2942" s="29"/>
      <c r="U2942" s="17"/>
      <c r="V2942" s="2"/>
      <c r="Y2942" t="str">
        <f t="shared" si="193"/>
        <v/>
      </c>
      <c r="AA2942" t="str">
        <f t="shared" si="194"/>
        <v/>
      </c>
      <c r="AC2942" s="7"/>
      <c r="AD2942" t="s">
        <v>9223</v>
      </c>
      <c r="AE2942">
        <f t="shared" si="197"/>
        <v>0</v>
      </c>
      <c r="AG2942" s="2"/>
      <c r="AI2942" s="7"/>
    </row>
    <row r="2943" spans="1:49" ht="11" customHeight="1" outlineLevel="1" x14ac:dyDescent="0.25">
      <c r="A2943" t="s">
        <v>2524</v>
      </c>
      <c r="C2943" s="2" t="s">
        <v>12974</v>
      </c>
      <c r="D2943" s="2">
        <v>4635</v>
      </c>
      <c r="E2943" s="7">
        <v>2004</v>
      </c>
      <c r="F2943" s="5" t="s">
        <v>5139</v>
      </c>
      <c r="H2943" s="5" t="s">
        <v>5398</v>
      </c>
      <c r="I2943" s="6" t="s">
        <v>16500</v>
      </c>
      <c r="J2943" s="6" t="s">
        <v>7554</v>
      </c>
      <c r="K2943" s="17">
        <v>7</v>
      </c>
      <c r="L2943" s="17" t="s">
        <v>7730</v>
      </c>
      <c r="M2943" s="9">
        <v>1</v>
      </c>
      <c r="N2943" s="9"/>
      <c r="O2943" s="21"/>
      <c r="Q2943" s="29"/>
      <c r="U2943" s="17"/>
      <c r="V2943" s="2"/>
      <c r="Y2943" t="str">
        <f t="shared" si="193"/>
        <v/>
      </c>
      <c r="AA2943" t="str">
        <f t="shared" si="194"/>
        <v/>
      </c>
      <c r="AC2943" s="7"/>
      <c r="AD2943" t="s">
        <v>16500</v>
      </c>
      <c r="AE2943">
        <f t="shared" si="197"/>
        <v>0</v>
      </c>
      <c r="AG2943" s="2"/>
      <c r="AI2943" s="7"/>
    </row>
    <row r="2944" spans="1:49" ht="11" customHeight="1" outlineLevel="1" x14ac:dyDescent="0.25">
      <c r="A2944" t="s">
        <v>2524</v>
      </c>
      <c r="C2944" s="2" t="s">
        <v>12974</v>
      </c>
      <c r="D2944" s="2">
        <v>4636</v>
      </c>
      <c r="E2944" s="7">
        <v>2004</v>
      </c>
      <c r="F2944" s="5" t="s">
        <v>5138</v>
      </c>
      <c r="H2944" s="5" t="s">
        <v>5398</v>
      </c>
      <c r="I2944" s="6" t="s">
        <v>9223</v>
      </c>
      <c r="J2944" s="6" t="s">
        <v>7554</v>
      </c>
      <c r="K2944" s="17">
        <v>7</v>
      </c>
      <c r="L2944" s="17" t="s">
        <v>7730</v>
      </c>
      <c r="M2944" s="9">
        <v>1</v>
      </c>
      <c r="N2944" s="9"/>
      <c r="O2944" s="21"/>
      <c r="Q2944" s="29"/>
      <c r="U2944" s="17"/>
      <c r="V2944" s="2"/>
      <c r="Y2944" t="str">
        <f t="shared" si="193"/>
        <v/>
      </c>
      <c r="AA2944" t="str">
        <f t="shared" si="194"/>
        <v/>
      </c>
      <c r="AC2944" s="7"/>
      <c r="AD2944" t="s">
        <v>9223</v>
      </c>
      <c r="AE2944">
        <f t="shared" si="197"/>
        <v>0</v>
      </c>
      <c r="AG2944" s="2"/>
      <c r="AI2944" s="7"/>
    </row>
    <row r="2945" spans="1:49" ht="11" customHeight="1" outlineLevel="1" x14ac:dyDescent="0.25">
      <c r="A2945" t="s">
        <v>2524</v>
      </c>
      <c r="C2945" s="2" t="s">
        <v>12974</v>
      </c>
      <c r="D2945" s="2">
        <v>4637</v>
      </c>
      <c r="E2945" s="7">
        <v>2004</v>
      </c>
      <c r="F2945" s="5" t="s">
        <v>5239</v>
      </c>
      <c r="H2945" s="5" t="s">
        <v>5398</v>
      </c>
      <c r="I2945" s="6" t="s">
        <v>16501</v>
      </c>
      <c r="J2945" s="6" t="s">
        <v>7554</v>
      </c>
      <c r="K2945" s="17">
        <v>7</v>
      </c>
      <c r="L2945" s="17" t="s">
        <v>7730</v>
      </c>
      <c r="M2945" s="9">
        <v>1</v>
      </c>
      <c r="N2945" s="9"/>
      <c r="O2945" s="21"/>
      <c r="Q2945" s="29"/>
      <c r="U2945" s="17"/>
      <c r="V2945" s="2"/>
      <c r="Y2945" t="str">
        <f t="shared" si="193"/>
        <v/>
      </c>
      <c r="AA2945" t="str">
        <f t="shared" si="194"/>
        <v/>
      </c>
      <c r="AC2945" s="7"/>
      <c r="AD2945" t="s">
        <v>16501</v>
      </c>
      <c r="AE2945">
        <f t="shared" si="197"/>
        <v>0</v>
      </c>
      <c r="AG2945" s="2"/>
      <c r="AI2945" s="7"/>
    </row>
    <row r="2946" spans="1:49" ht="11" customHeight="1" outlineLevel="1" x14ac:dyDescent="0.25">
      <c r="A2946" t="s">
        <v>2524</v>
      </c>
      <c r="C2946" s="2" t="s">
        <v>12974</v>
      </c>
      <c r="D2946" s="2">
        <v>4638</v>
      </c>
      <c r="E2946" s="7">
        <v>2004</v>
      </c>
      <c r="F2946" s="5" t="s">
        <v>1956</v>
      </c>
      <c r="H2946" s="5" t="s">
        <v>5398</v>
      </c>
      <c r="I2946" s="6" t="s">
        <v>9223</v>
      </c>
      <c r="J2946" s="6" t="s">
        <v>7554</v>
      </c>
      <c r="K2946" s="17">
        <v>7</v>
      </c>
      <c r="L2946" s="17" t="s">
        <v>7730</v>
      </c>
      <c r="M2946" s="9">
        <v>1</v>
      </c>
      <c r="N2946" s="9"/>
      <c r="O2946" s="21"/>
      <c r="Q2946" s="29"/>
      <c r="U2946" s="17"/>
      <c r="V2946" s="2"/>
      <c r="Y2946" t="str">
        <f t="shared" si="193"/>
        <v/>
      </c>
      <c r="AA2946" t="str">
        <f t="shared" si="194"/>
        <v/>
      </c>
      <c r="AC2946" s="7"/>
      <c r="AD2946" t="s">
        <v>9223</v>
      </c>
      <c r="AE2946">
        <f t="shared" si="197"/>
        <v>0</v>
      </c>
      <c r="AG2946" s="2"/>
      <c r="AI2946" s="7"/>
    </row>
    <row r="2947" spans="1:49" ht="11" customHeight="1" outlineLevel="1" x14ac:dyDescent="0.25">
      <c r="A2947" t="s">
        <v>2524</v>
      </c>
      <c r="C2947" s="2" t="s">
        <v>12974</v>
      </c>
      <c r="D2947" s="2">
        <v>4639</v>
      </c>
      <c r="E2947" s="7">
        <v>2004</v>
      </c>
      <c r="F2947" s="5" t="s">
        <v>3773</v>
      </c>
      <c r="H2947" s="5" t="s">
        <v>5398</v>
      </c>
      <c r="I2947" s="6" t="s">
        <v>16502</v>
      </c>
      <c r="J2947" s="6" t="s">
        <v>7554</v>
      </c>
      <c r="K2947" s="17">
        <v>7</v>
      </c>
      <c r="L2947" s="17" t="s">
        <v>7730</v>
      </c>
      <c r="M2947" s="9">
        <v>1</v>
      </c>
      <c r="N2947" s="9"/>
      <c r="O2947" s="21"/>
      <c r="Q2947" s="29"/>
      <c r="U2947" s="17"/>
      <c r="V2947" s="2"/>
      <c r="Y2947" t="str">
        <f t="shared" si="193"/>
        <v/>
      </c>
      <c r="AA2947" t="str">
        <f t="shared" si="194"/>
        <v/>
      </c>
      <c r="AC2947" s="7"/>
      <c r="AD2947" t="s">
        <v>16502</v>
      </c>
      <c r="AE2947">
        <f t="shared" si="197"/>
        <v>0</v>
      </c>
      <c r="AG2947" s="2"/>
      <c r="AI2947" s="7"/>
    </row>
    <row r="2948" spans="1:49" ht="11" customHeight="1" outlineLevel="1" x14ac:dyDescent="0.25">
      <c r="A2948" t="s">
        <v>2524</v>
      </c>
      <c r="C2948" s="2" t="s">
        <v>12974</v>
      </c>
      <c r="D2948" s="2">
        <v>4640</v>
      </c>
      <c r="E2948" s="7">
        <v>2004</v>
      </c>
      <c r="F2948" s="5" t="s">
        <v>1099</v>
      </c>
      <c r="H2948" s="5" t="s">
        <v>5398</v>
      </c>
      <c r="I2948" s="6" t="s">
        <v>9223</v>
      </c>
      <c r="J2948" s="6" t="s">
        <v>7554</v>
      </c>
      <c r="K2948" s="17">
        <v>7</v>
      </c>
      <c r="L2948" s="17" t="s">
        <v>20076</v>
      </c>
      <c r="M2948" s="9"/>
      <c r="N2948" s="9"/>
      <c r="O2948" s="21"/>
      <c r="Q2948" s="29"/>
      <c r="U2948" s="17"/>
      <c r="V2948" s="2"/>
      <c r="Y2948" t="str">
        <f t="shared" si="193"/>
        <v/>
      </c>
      <c r="AA2948" t="str">
        <f t="shared" si="194"/>
        <v/>
      </c>
      <c r="AC2948" s="7"/>
      <c r="AD2948" t="s">
        <v>9223</v>
      </c>
      <c r="AE2948">
        <f t="shared" si="197"/>
        <v>0</v>
      </c>
      <c r="AG2948" s="2"/>
      <c r="AI2948" s="7"/>
    </row>
    <row r="2949" spans="1:49" ht="11" customHeight="1" outlineLevel="1" x14ac:dyDescent="0.25">
      <c r="A2949" t="s">
        <v>2524</v>
      </c>
      <c r="C2949" s="2" t="s">
        <v>12974</v>
      </c>
      <c r="D2949" s="2" t="s">
        <v>16498</v>
      </c>
      <c r="E2949" s="7">
        <v>2004</v>
      </c>
      <c r="F2949" s="5" t="s">
        <v>16499</v>
      </c>
      <c r="H2949" s="5" t="s">
        <v>5398</v>
      </c>
      <c r="I2949" s="6" t="s">
        <v>9223</v>
      </c>
      <c r="J2949" s="6" t="s">
        <v>7554</v>
      </c>
      <c r="K2949" s="17">
        <v>7</v>
      </c>
      <c r="L2949" s="17" t="s">
        <v>7730</v>
      </c>
      <c r="M2949" s="9">
        <v>2.8</v>
      </c>
      <c r="N2949" s="9"/>
      <c r="O2949" s="21"/>
      <c r="Q2949" s="29"/>
      <c r="U2949" s="17"/>
      <c r="V2949" s="2"/>
      <c r="Y2949" t="str">
        <f t="shared" si="193"/>
        <v/>
      </c>
      <c r="AA2949">
        <f t="shared" si="194"/>
        <v>1</v>
      </c>
      <c r="AC2949" s="7"/>
      <c r="AD2949" t="s">
        <v>9223</v>
      </c>
      <c r="AE2949">
        <f t="shared" si="197"/>
        <v>0</v>
      </c>
      <c r="AG2949" s="2"/>
      <c r="AI2949" s="7"/>
    </row>
    <row r="2950" spans="1:49" ht="11" customHeight="1" outlineLevel="1" x14ac:dyDescent="0.25">
      <c r="A2950" t="s">
        <v>2524</v>
      </c>
      <c r="C2950" s="2" t="s">
        <v>12974</v>
      </c>
      <c r="D2950" s="2">
        <v>5522</v>
      </c>
      <c r="E2950" s="7">
        <v>2011</v>
      </c>
      <c r="F2950" s="5" t="s">
        <v>16499</v>
      </c>
      <c r="H2950" s="5" t="s">
        <v>5398</v>
      </c>
      <c r="I2950" s="6" t="s">
        <v>4361</v>
      </c>
      <c r="J2950" s="6" t="s">
        <v>16503</v>
      </c>
      <c r="K2950" s="17">
        <v>1</v>
      </c>
      <c r="L2950" s="17" t="s">
        <v>7730</v>
      </c>
      <c r="M2950" s="9">
        <v>7.4</v>
      </c>
      <c r="N2950" s="9"/>
      <c r="O2950" s="21"/>
      <c r="Q2950" s="29"/>
      <c r="U2950" s="17"/>
      <c r="V2950" s="2"/>
      <c r="Y2950" t="str">
        <f t="shared" si="193"/>
        <v/>
      </c>
      <c r="AA2950">
        <f t="shared" si="194"/>
        <v>1</v>
      </c>
      <c r="AB2950">
        <v>1</v>
      </c>
      <c r="AC2950" s="7"/>
      <c r="AD2950" t="s">
        <v>4361</v>
      </c>
      <c r="AE2950">
        <f t="shared" si="197"/>
        <v>1</v>
      </c>
      <c r="AG2950" s="2"/>
      <c r="AI2950" s="7"/>
    </row>
    <row r="2951" spans="1:49" ht="11" customHeight="1" x14ac:dyDescent="0.25">
      <c r="A2951" t="s">
        <v>17666</v>
      </c>
      <c r="B2951" t="s">
        <v>17667</v>
      </c>
      <c r="C2951" s="2" t="s">
        <v>12974</v>
      </c>
      <c r="E2951" s="7"/>
      <c r="F2951" s="5"/>
      <c r="H2951" s="5"/>
      <c r="I2951" s="6"/>
      <c r="J2951" s="6"/>
      <c r="K2951" s="17"/>
      <c r="L2951" s="17"/>
      <c r="M2951" s="9"/>
      <c r="N2951" s="9">
        <f>SUM(M2952:M2969)</f>
        <v>20.45</v>
      </c>
      <c r="O2951" s="21">
        <v>870</v>
      </c>
      <c r="P2951">
        <f>COUNTIF(L2952:L2969,"*")</f>
        <v>18</v>
      </c>
      <c r="Q2951" s="29">
        <f>P2951/O2951</f>
        <v>2.0689655172413793E-2</v>
      </c>
      <c r="R2951">
        <f>COUNTIF(L2952:L2969,"Y")+COUNTIF(L2952:L2969,"S")</f>
        <v>8</v>
      </c>
      <c r="U2951" s="17" t="s">
        <v>7730</v>
      </c>
      <c r="V2951" s="2"/>
      <c r="W2951" t="s">
        <v>18565</v>
      </c>
      <c r="Y2951" t="str">
        <f t="shared" si="193"/>
        <v/>
      </c>
      <c r="AA2951" t="str">
        <f t="shared" si="194"/>
        <v/>
      </c>
      <c r="AC2951" s="7"/>
      <c r="AF2951">
        <f>COUNTIF(AE2952:AE2969,"1")</f>
        <v>0</v>
      </c>
      <c r="AG2951" s="2"/>
      <c r="AI2951" s="7"/>
      <c r="AJ2951">
        <f>COUNTIF($K2952:$K2969,"1")-COUNTIFS($K2952:$K2969,"1",$L2952:$L2969,"V")</f>
        <v>1</v>
      </c>
      <c r="AK2951">
        <f>COUNTIFS($K2952:$K2969,"1",$L2952:$L2969,"Y")+COUNTIFS($K2952:$K2969,"1",$L2952:$L2969,"s")</f>
        <v>1</v>
      </c>
      <c r="AL2951">
        <f>COUNTIF($K2952:$K2969,"2")-COUNTIFS($K2952:$K2969,"2",$L2952:$L2969,"V")</f>
        <v>0</v>
      </c>
      <c r="AM2951">
        <f>COUNTIFS($K2952:$K2969,"2",$L2952:$L2969,"Y")+COUNTIFS($K2952:$K2969,"2",$L2952:$L2969,"s")</f>
        <v>0</v>
      </c>
      <c r="AN2951">
        <f>COUNTIF($K2952:$K2969,"3")-COUNTIFS($K2952:$K2969,"3",$L2952:$L2969,"V")</f>
        <v>9</v>
      </c>
      <c r="AO2951">
        <f>COUNTIFS($K2952:$K2969,"3",$L2952:$L2969,"Y")+COUNTIFS($K2952:$K2969,"3",$L2952:$L2969,"s")</f>
        <v>2</v>
      </c>
      <c r="AP2951">
        <f>COUNTIF($K2952:$K2969,"4")-COUNTIFS($K2952:$K2969,"4",$L2952:$L2969,"V")</f>
        <v>0</v>
      </c>
      <c r="AQ2951">
        <f>COUNTIFS($K2952:$K2969,"4",$L2952:$L2969,"Y")+COUNTIFS($K2952:$K2969,"4",$L2952:$L2969,"s")</f>
        <v>0</v>
      </c>
      <c r="AR2951">
        <f>COUNTIF($K2952:$K2969,"5")-COUNTIFS($K2952:$K2969,"5",$L2952:$L2969,"V")</f>
        <v>3</v>
      </c>
      <c r="AS2951">
        <f>COUNTIFS($K2952:$K2969,"5",$L2952:$L2969,"Y")+COUNTIFS($K2952:$K2969,"5",$L2952:$L2969,"s")</f>
        <v>3</v>
      </c>
      <c r="AT2951">
        <f>COUNTIF($K2952:$K2969,"6")-COUNTIFS($K2952:$K2969,"6",$L2952:$L2969,"V")</f>
        <v>5</v>
      </c>
      <c r="AU2951">
        <f>COUNTIFS($K2952:$K2969,"6",$L2952:$L2969,"Y")+COUNTIFS($K2952:$K2969,"6",$L2952:$L2969,"s")</f>
        <v>2</v>
      </c>
      <c r="AV2951">
        <f>COUNTIF($K2952:$K2969,"7")-COUNTIFS($K2952:$K2969,"7",$L2952:$L2969,"V")</f>
        <v>0</v>
      </c>
      <c r="AW2951">
        <f>COUNTIFS($K2952:$K2969,"7",$L2952:$L2969,"Y")+COUNTIFS($K2952:$K2969,"7",$L2952:$L2969,"s")</f>
        <v>0</v>
      </c>
    </row>
    <row r="2952" spans="1:49" ht="11" customHeight="1" outlineLevel="1" x14ac:dyDescent="0.25">
      <c r="A2952" t="s">
        <v>17665</v>
      </c>
      <c r="C2952" s="2" t="s">
        <v>12974</v>
      </c>
      <c r="D2952" s="2">
        <v>184</v>
      </c>
      <c r="E2952" s="7">
        <v>1942</v>
      </c>
      <c r="F2952" s="5" t="s">
        <v>5239</v>
      </c>
      <c r="H2952" s="5" t="s">
        <v>17643</v>
      </c>
      <c r="I2952" s="6" t="s">
        <v>17648</v>
      </c>
      <c r="J2952" s="6" t="s">
        <v>8881</v>
      </c>
      <c r="K2952" s="17">
        <v>3</v>
      </c>
      <c r="L2952" s="17" t="s">
        <v>7730</v>
      </c>
      <c r="M2952" s="9">
        <v>0.45</v>
      </c>
      <c r="N2952" s="9"/>
      <c r="O2952" s="21"/>
      <c r="Q2952" s="29"/>
      <c r="U2952" s="17"/>
      <c r="V2952" s="2"/>
      <c r="Y2952" t="str">
        <f t="shared" si="193"/>
        <v/>
      </c>
      <c r="AA2952" t="str">
        <f t="shared" si="194"/>
        <v/>
      </c>
      <c r="AC2952" s="7"/>
      <c r="AD2952" t="s">
        <v>17648</v>
      </c>
      <c r="AE2952">
        <f t="shared" ref="AE2952:AE2969" si="198">COUNTIF(I2952,"*Fuji*")</f>
        <v>0</v>
      </c>
      <c r="AG2952" s="2"/>
      <c r="AI2952" s="7"/>
    </row>
    <row r="2953" spans="1:49" ht="11" customHeight="1" outlineLevel="1" x14ac:dyDescent="0.25">
      <c r="A2953" t="s">
        <v>17665</v>
      </c>
      <c r="C2953" s="2" t="s">
        <v>12974</v>
      </c>
      <c r="D2953" s="2">
        <v>185</v>
      </c>
      <c r="E2953" s="7">
        <v>1942</v>
      </c>
      <c r="F2953" s="5" t="s">
        <v>2974</v>
      </c>
      <c r="H2953" s="5" t="s">
        <v>14930</v>
      </c>
      <c r="I2953" s="6" t="s">
        <v>17647</v>
      </c>
      <c r="J2953" s="6" t="s">
        <v>8881</v>
      </c>
      <c r="K2953" s="17">
        <v>6</v>
      </c>
      <c r="L2953" s="17" t="s">
        <v>7730</v>
      </c>
      <c r="M2953" s="9">
        <v>0.45</v>
      </c>
      <c r="N2953" s="9"/>
      <c r="O2953" s="21"/>
      <c r="Q2953" s="29"/>
      <c r="U2953" s="17"/>
      <c r="V2953" s="2"/>
      <c r="Y2953" t="str">
        <f t="shared" si="193"/>
        <v/>
      </c>
      <c r="AA2953" t="str">
        <f t="shared" si="194"/>
        <v/>
      </c>
      <c r="AC2953" s="7"/>
      <c r="AD2953" t="s">
        <v>17647</v>
      </c>
      <c r="AE2953">
        <f t="shared" si="198"/>
        <v>0</v>
      </c>
      <c r="AG2953" s="2"/>
      <c r="AI2953" s="7"/>
    </row>
    <row r="2954" spans="1:49" ht="11" customHeight="1" outlineLevel="1" x14ac:dyDescent="0.25">
      <c r="A2954" t="s">
        <v>17665</v>
      </c>
      <c r="C2954" s="2" t="s">
        <v>12974</v>
      </c>
      <c r="D2954" s="2">
        <v>189</v>
      </c>
      <c r="E2954" s="7">
        <v>1942</v>
      </c>
      <c r="F2954" s="5" t="s">
        <v>2348</v>
      </c>
      <c r="H2954" s="5" t="s">
        <v>17644</v>
      </c>
      <c r="I2954" s="6" t="s">
        <v>17648</v>
      </c>
      <c r="J2954" s="6" t="s">
        <v>8881</v>
      </c>
      <c r="K2954" s="17">
        <v>3</v>
      </c>
      <c r="L2954" s="17" t="s">
        <v>7730</v>
      </c>
      <c r="M2954" s="9">
        <v>0.75</v>
      </c>
      <c r="N2954" s="9"/>
      <c r="O2954" s="21"/>
      <c r="Q2954" s="29"/>
      <c r="U2954" s="17"/>
      <c r="V2954" s="2"/>
      <c r="Y2954" t="str">
        <f t="shared" si="193"/>
        <v/>
      </c>
      <c r="AA2954" t="str">
        <f t="shared" si="194"/>
        <v/>
      </c>
      <c r="AC2954" s="7"/>
      <c r="AD2954" t="s">
        <v>17648</v>
      </c>
      <c r="AE2954">
        <f t="shared" si="198"/>
        <v>0</v>
      </c>
      <c r="AG2954" s="2"/>
      <c r="AI2954" s="7"/>
    </row>
    <row r="2955" spans="1:49" ht="11" customHeight="1" outlineLevel="1" x14ac:dyDescent="0.25">
      <c r="A2955" t="s">
        <v>17665</v>
      </c>
      <c r="C2955" s="2" t="s">
        <v>12974</v>
      </c>
      <c r="D2955" s="2">
        <v>190</v>
      </c>
      <c r="E2955" s="7">
        <v>1942</v>
      </c>
      <c r="F2955" s="5" t="s">
        <v>5240</v>
      </c>
      <c r="H2955" s="5" t="s">
        <v>11820</v>
      </c>
      <c r="I2955" s="6" t="s">
        <v>17647</v>
      </c>
      <c r="J2955" s="6" t="s">
        <v>8881</v>
      </c>
      <c r="K2955" s="17">
        <v>6</v>
      </c>
      <c r="L2955" s="17" t="s">
        <v>7730</v>
      </c>
      <c r="M2955" s="9">
        <v>0.6</v>
      </c>
      <c r="N2955" s="9"/>
      <c r="O2955" s="21"/>
      <c r="Q2955" s="29"/>
      <c r="U2955" s="17"/>
      <c r="V2955" s="2"/>
      <c r="Y2955" t="str">
        <f t="shared" si="193"/>
        <v/>
      </c>
      <c r="AA2955" t="str">
        <f t="shared" si="194"/>
        <v/>
      </c>
      <c r="AC2955" s="7"/>
      <c r="AD2955" t="s">
        <v>17647</v>
      </c>
      <c r="AE2955">
        <f t="shared" si="198"/>
        <v>0</v>
      </c>
      <c r="AG2955" s="2"/>
      <c r="AI2955" s="7"/>
    </row>
    <row r="2956" spans="1:49" ht="11" customHeight="1" outlineLevel="1" x14ac:dyDescent="0.25">
      <c r="A2956" t="s">
        <v>17665</v>
      </c>
      <c r="C2956" s="2" t="s">
        <v>12974</v>
      </c>
      <c r="D2956" s="2">
        <v>194</v>
      </c>
      <c r="E2956" s="7">
        <v>1942</v>
      </c>
      <c r="F2956" s="5" t="s">
        <v>17641</v>
      </c>
      <c r="H2956" s="5" t="s">
        <v>17645</v>
      </c>
      <c r="I2956" s="6" t="s">
        <v>17648</v>
      </c>
      <c r="J2956" s="6" t="s">
        <v>8881</v>
      </c>
      <c r="K2956" s="17">
        <v>3</v>
      </c>
      <c r="L2956" s="17" t="s">
        <v>7732</v>
      </c>
      <c r="M2956" s="9"/>
      <c r="N2956" s="9"/>
      <c r="O2956" s="21"/>
      <c r="Q2956" s="29"/>
      <c r="U2956" s="17"/>
      <c r="V2956" s="2"/>
      <c r="Y2956" t="str">
        <f t="shared" si="193"/>
        <v/>
      </c>
      <c r="AA2956" t="str">
        <f t="shared" si="194"/>
        <v/>
      </c>
      <c r="AC2956" s="7"/>
      <c r="AD2956" t="s">
        <v>17648</v>
      </c>
      <c r="AE2956">
        <f t="shared" si="198"/>
        <v>0</v>
      </c>
      <c r="AG2956" s="2"/>
      <c r="AI2956" s="7"/>
    </row>
    <row r="2957" spans="1:49" ht="11" customHeight="1" outlineLevel="1" x14ac:dyDescent="0.25">
      <c r="A2957" t="s">
        <v>17665</v>
      </c>
      <c r="C2957" s="2" t="s">
        <v>12974</v>
      </c>
      <c r="D2957" s="2">
        <v>195</v>
      </c>
      <c r="E2957" s="7">
        <v>1942</v>
      </c>
      <c r="F2957" s="5" t="s">
        <v>17642</v>
      </c>
      <c r="H2957" s="5" t="s">
        <v>17646</v>
      </c>
      <c r="I2957" s="6" t="s">
        <v>17647</v>
      </c>
      <c r="J2957" s="6" t="s">
        <v>8881</v>
      </c>
      <c r="K2957" s="17">
        <v>6</v>
      </c>
      <c r="L2957" s="17" t="s">
        <v>7732</v>
      </c>
      <c r="M2957" s="9"/>
      <c r="N2957" s="9"/>
      <c r="O2957" s="21"/>
      <c r="Q2957" s="29"/>
      <c r="U2957" s="17"/>
      <c r="V2957" s="2"/>
      <c r="Y2957" t="str">
        <f t="shared" si="193"/>
        <v/>
      </c>
      <c r="AA2957" t="str">
        <f t="shared" si="194"/>
        <v/>
      </c>
      <c r="AC2957" s="7"/>
      <c r="AD2957" t="s">
        <v>17647</v>
      </c>
      <c r="AE2957">
        <f t="shared" si="198"/>
        <v>0</v>
      </c>
      <c r="AG2957" s="2"/>
      <c r="AI2957" s="7"/>
    </row>
    <row r="2958" spans="1:49" ht="11" customHeight="1" outlineLevel="1" x14ac:dyDescent="0.25">
      <c r="A2958" t="s">
        <v>17665</v>
      </c>
      <c r="C2958" s="2" t="s">
        <v>12974</v>
      </c>
      <c r="D2958" s="2">
        <v>199</v>
      </c>
      <c r="E2958" s="7">
        <v>1943</v>
      </c>
      <c r="F2958" s="5" t="s">
        <v>3700</v>
      </c>
      <c r="H2958" s="5" t="s">
        <v>6534</v>
      </c>
      <c r="I2958" s="6" t="s">
        <v>6535</v>
      </c>
      <c r="J2958" s="6" t="s">
        <v>7002</v>
      </c>
      <c r="K2958" s="17">
        <v>5</v>
      </c>
      <c r="L2958" s="17" t="s">
        <v>7730</v>
      </c>
      <c r="M2958" s="9">
        <v>0.5</v>
      </c>
      <c r="N2958" s="9"/>
      <c r="O2958" s="21"/>
      <c r="Q2958" s="29"/>
      <c r="U2958" s="17"/>
      <c r="V2958" s="2">
        <v>165</v>
      </c>
      <c r="Y2958" t="str">
        <f t="shared" si="193"/>
        <v/>
      </c>
      <c r="AA2958" t="str">
        <f t="shared" si="194"/>
        <v/>
      </c>
      <c r="AC2958" s="7"/>
      <c r="AD2958" t="s">
        <v>6535</v>
      </c>
      <c r="AE2958">
        <f t="shared" si="198"/>
        <v>0</v>
      </c>
      <c r="AG2958" s="2"/>
      <c r="AH2958" t="s">
        <v>6536</v>
      </c>
      <c r="AI2958" s="7" t="s">
        <v>4610</v>
      </c>
    </row>
    <row r="2959" spans="1:49" ht="11" customHeight="1" outlineLevel="1" x14ac:dyDescent="0.25">
      <c r="A2959" t="s">
        <v>17665</v>
      </c>
      <c r="C2959" s="2" t="s">
        <v>12974</v>
      </c>
      <c r="D2959" s="2">
        <v>200</v>
      </c>
      <c r="E2959" s="7">
        <v>1943</v>
      </c>
      <c r="F2959" s="5" t="s">
        <v>134</v>
      </c>
      <c r="H2959" s="5" t="s">
        <v>5930</v>
      </c>
      <c r="I2959" s="6" t="s">
        <v>5931</v>
      </c>
      <c r="J2959" s="6" t="s">
        <v>7002</v>
      </c>
      <c r="K2959" s="17">
        <v>5</v>
      </c>
      <c r="L2959" s="17" t="s">
        <v>7730</v>
      </c>
      <c r="M2959" s="9">
        <v>0.2</v>
      </c>
      <c r="N2959" s="9"/>
      <c r="O2959" s="21"/>
      <c r="Q2959" s="29"/>
      <c r="U2959" s="17"/>
      <c r="V2959" s="2">
        <v>166</v>
      </c>
      <c r="Y2959" t="str">
        <f t="shared" ref="Y2959:Y3022" si="199">IF(COUNTIF(F2959,"*fdc*"),1,"")</f>
        <v/>
      </c>
      <c r="AA2959" t="str">
        <f t="shared" ref="AA2959:AA3022" si="200">IF(COUNTIF(F2959,"*s/s*"),1,"")</f>
        <v/>
      </c>
      <c r="AC2959" s="7"/>
      <c r="AD2959" t="s">
        <v>5931</v>
      </c>
      <c r="AE2959">
        <f t="shared" si="198"/>
        <v>0</v>
      </c>
      <c r="AG2959" s="2"/>
      <c r="AH2959" t="s">
        <v>5932</v>
      </c>
      <c r="AI2959" s="7" t="s">
        <v>4610</v>
      </c>
    </row>
    <row r="2960" spans="1:49" ht="11" customHeight="1" outlineLevel="1" x14ac:dyDescent="0.25">
      <c r="A2960" t="s">
        <v>17665</v>
      </c>
      <c r="C2960" s="2" t="s">
        <v>12974</v>
      </c>
      <c r="D2960" s="2">
        <v>201</v>
      </c>
      <c r="E2960" s="7">
        <v>1943</v>
      </c>
      <c r="F2960" s="5" t="s">
        <v>5933</v>
      </c>
      <c r="H2960" s="5" t="s">
        <v>5934</v>
      </c>
      <c r="I2960" s="6" t="s">
        <v>5935</v>
      </c>
      <c r="J2960" s="6" t="s">
        <v>7002</v>
      </c>
      <c r="K2960" s="17">
        <v>5</v>
      </c>
      <c r="L2960" s="17" t="s">
        <v>7730</v>
      </c>
      <c r="M2960" s="9">
        <v>0.5</v>
      </c>
      <c r="N2960" s="9"/>
      <c r="O2960" s="21"/>
      <c r="Q2960" s="29"/>
      <c r="U2960" s="17"/>
      <c r="V2960" s="2">
        <v>167</v>
      </c>
      <c r="Y2960" t="str">
        <f t="shared" si="199"/>
        <v/>
      </c>
      <c r="AA2960" t="str">
        <f t="shared" si="200"/>
        <v/>
      </c>
      <c r="AC2960" s="7"/>
      <c r="AD2960" t="s">
        <v>5935</v>
      </c>
      <c r="AE2960">
        <f t="shared" si="198"/>
        <v>0</v>
      </c>
      <c r="AG2960" s="2"/>
      <c r="AH2960" t="s">
        <v>1388</v>
      </c>
      <c r="AI2960" s="7" t="s">
        <v>4610</v>
      </c>
    </row>
    <row r="2961" spans="1:49" ht="11" customHeight="1" outlineLevel="1" x14ac:dyDescent="0.25">
      <c r="A2961" t="s">
        <v>17665</v>
      </c>
      <c r="C2961" s="2" t="s">
        <v>12974</v>
      </c>
      <c r="D2961" s="2">
        <v>208</v>
      </c>
      <c r="E2961" s="7">
        <v>1943</v>
      </c>
      <c r="F2961" s="5" t="s">
        <v>17649</v>
      </c>
      <c r="H2961" s="5" t="s">
        <v>17645</v>
      </c>
      <c r="I2961" s="6" t="s">
        <v>17648</v>
      </c>
      <c r="J2961" s="6" t="s">
        <v>8881</v>
      </c>
      <c r="K2961" s="17">
        <v>3</v>
      </c>
      <c r="L2961" s="17" t="s">
        <v>7732</v>
      </c>
      <c r="M2961" s="9"/>
      <c r="N2961" s="9"/>
      <c r="O2961" s="21"/>
      <c r="Q2961" s="29"/>
      <c r="U2961" s="17"/>
      <c r="V2961" s="2"/>
      <c r="Y2961" t="str">
        <f t="shared" si="199"/>
        <v/>
      </c>
      <c r="AA2961" t="str">
        <f t="shared" si="200"/>
        <v/>
      </c>
      <c r="AC2961" s="7"/>
      <c r="AD2961" t="s">
        <v>17648</v>
      </c>
      <c r="AE2961">
        <f t="shared" si="198"/>
        <v>0</v>
      </c>
      <c r="AG2961" s="2"/>
      <c r="AI2961" s="7"/>
    </row>
    <row r="2962" spans="1:49" ht="11" customHeight="1" outlineLevel="1" x14ac:dyDescent="0.25">
      <c r="A2962" t="s">
        <v>17665</v>
      </c>
      <c r="C2962" s="2" t="s">
        <v>12974</v>
      </c>
      <c r="D2962" s="2">
        <v>209</v>
      </c>
      <c r="E2962" s="7">
        <v>1943</v>
      </c>
      <c r="F2962" s="5" t="s">
        <v>17650</v>
      </c>
      <c r="H2962" s="5" t="s">
        <v>17646</v>
      </c>
      <c r="I2962" s="6" t="s">
        <v>17647</v>
      </c>
      <c r="J2962" s="6" t="s">
        <v>8881</v>
      </c>
      <c r="K2962" s="17">
        <v>6</v>
      </c>
      <c r="L2962" s="17" t="s">
        <v>7732</v>
      </c>
      <c r="M2962" s="9"/>
      <c r="N2962" s="9"/>
      <c r="O2962" s="21"/>
      <c r="Q2962" s="29"/>
      <c r="U2962" s="17"/>
      <c r="V2962" s="2"/>
      <c r="Y2962" t="str">
        <f t="shared" si="199"/>
        <v/>
      </c>
      <c r="AA2962" t="str">
        <f t="shared" si="200"/>
        <v/>
      </c>
      <c r="AC2962" s="7"/>
      <c r="AD2962" t="s">
        <v>17647</v>
      </c>
      <c r="AE2962">
        <f t="shared" si="198"/>
        <v>0</v>
      </c>
      <c r="AG2962" s="2"/>
      <c r="AI2962" s="7"/>
    </row>
    <row r="2963" spans="1:49" ht="11" customHeight="1" outlineLevel="1" x14ac:dyDescent="0.25">
      <c r="A2963" t="s">
        <v>17665</v>
      </c>
      <c r="C2963" s="2" t="s">
        <v>12974</v>
      </c>
      <c r="D2963" s="2">
        <v>294</v>
      </c>
      <c r="E2963" s="7">
        <v>2010</v>
      </c>
      <c r="F2963" s="5" t="s">
        <v>17651</v>
      </c>
      <c r="H2963" s="5" t="s">
        <v>5398</v>
      </c>
      <c r="I2963" s="6" t="s">
        <v>17647</v>
      </c>
      <c r="J2963" s="6" t="s">
        <v>17652</v>
      </c>
      <c r="K2963" s="17">
        <v>6</v>
      </c>
      <c r="L2963" s="17" t="s">
        <v>7732</v>
      </c>
      <c r="M2963" s="9"/>
      <c r="N2963" s="9"/>
      <c r="O2963" s="21"/>
      <c r="Q2963" s="29"/>
      <c r="U2963" s="17"/>
      <c r="V2963" s="2"/>
      <c r="Y2963" t="str">
        <f t="shared" si="199"/>
        <v/>
      </c>
      <c r="AA2963" t="str">
        <f t="shared" si="200"/>
        <v/>
      </c>
      <c r="AC2963" s="7"/>
      <c r="AD2963" t="s">
        <v>17647</v>
      </c>
      <c r="AE2963">
        <f t="shared" si="198"/>
        <v>0</v>
      </c>
      <c r="AG2963" s="2"/>
      <c r="AI2963" s="7"/>
    </row>
    <row r="2964" spans="1:49" ht="11" customHeight="1" outlineLevel="1" x14ac:dyDescent="0.25">
      <c r="A2964" t="s">
        <v>17665</v>
      </c>
      <c r="C2964" s="2" t="s">
        <v>12974</v>
      </c>
      <c r="D2964" s="2" t="s">
        <v>17653</v>
      </c>
      <c r="E2964" s="7">
        <v>2011</v>
      </c>
      <c r="F2964" s="5" t="s">
        <v>17654</v>
      </c>
      <c r="H2964" s="5" t="s">
        <v>5398</v>
      </c>
      <c r="I2964" s="6" t="s">
        <v>2352</v>
      </c>
      <c r="J2964" s="6" t="s">
        <v>8499</v>
      </c>
      <c r="K2964" s="17">
        <v>1</v>
      </c>
      <c r="L2964" s="17" t="s">
        <v>7730</v>
      </c>
      <c r="M2964" s="9">
        <v>17</v>
      </c>
      <c r="N2964" s="9"/>
      <c r="O2964" s="21"/>
      <c r="Q2964" s="29"/>
      <c r="S2964">
        <v>1</v>
      </c>
      <c r="T2964">
        <v>1</v>
      </c>
      <c r="U2964" s="17"/>
      <c r="V2964" s="2"/>
      <c r="Y2964" t="str">
        <f t="shared" si="199"/>
        <v/>
      </c>
      <c r="AA2964">
        <f t="shared" si="200"/>
        <v>1</v>
      </c>
      <c r="AB2964">
        <v>1</v>
      </c>
      <c r="AC2964" s="7"/>
      <c r="AD2964" t="s">
        <v>2352</v>
      </c>
      <c r="AE2964">
        <f t="shared" si="198"/>
        <v>0</v>
      </c>
      <c r="AG2964" s="2">
        <v>1</v>
      </c>
      <c r="AI2964" s="7"/>
    </row>
    <row r="2965" spans="1:49" ht="11" customHeight="1" outlineLevel="1" x14ac:dyDescent="0.25">
      <c r="A2965" t="s">
        <v>17665</v>
      </c>
      <c r="C2965" s="2" t="s">
        <v>12974</v>
      </c>
      <c r="D2965" s="2" t="s">
        <v>17656</v>
      </c>
      <c r="E2965" s="7">
        <v>2012</v>
      </c>
      <c r="F2965" s="5" t="s">
        <v>10612</v>
      </c>
      <c r="H2965" s="5" t="s">
        <v>5398</v>
      </c>
      <c r="I2965" s="6" t="s">
        <v>17657</v>
      </c>
      <c r="J2965" s="6" t="s">
        <v>17655</v>
      </c>
      <c r="K2965" s="17">
        <v>3</v>
      </c>
      <c r="L2965" s="17" t="s">
        <v>7732</v>
      </c>
      <c r="M2965" s="9"/>
      <c r="N2965" s="9"/>
      <c r="O2965" s="21"/>
      <c r="Q2965" s="29"/>
      <c r="U2965" s="17"/>
      <c r="V2965" s="2"/>
      <c r="Y2965" t="str">
        <f t="shared" si="199"/>
        <v/>
      </c>
      <c r="AA2965">
        <f t="shared" si="200"/>
        <v>1</v>
      </c>
      <c r="AB2965">
        <v>1</v>
      </c>
      <c r="AC2965" s="7"/>
      <c r="AD2965" t="s">
        <v>17657</v>
      </c>
      <c r="AE2965">
        <f t="shared" si="198"/>
        <v>0</v>
      </c>
      <c r="AG2965" s="2"/>
      <c r="AI2965" s="7"/>
    </row>
    <row r="2966" spans="1:49" ht="11" customHeight="1" outlineLevel="1" x14ac:dyDescent="0.25">
      <c r="A2966" t="s">
        <v>17665</v>
      </c>
      <c r="C2966" s="2" t="s">
        <v>12974</v>
      </c>
      <c r="D2966" s="2">
        <v>471</v>
      </c>
      <c r="E2966" s="7">
        <v>2013</v>
      </c>
      <c r="F2966" s="5" t="s">
        <v>16903</v>
      </c>
      <c r="H2966" s="5" t="s">
        <v>5398</v>
      </c>
      <c r="I2966" s="6" t="s">
        <v>17659</v>
      </c>
      <c r="J2966" s="6" t="s">
        <v>17658</v>
      </c>
      <c r="K2966" s="17">
        <v>3</v>
      </c>
      <c r="L2966" s="17" t="s">
        <v>7732</v>
      </c>
      <c r="M2966" s="9"/>
      <c r="N2966" s="9"/>
      <c r="O2966" s="21"/>
      <c r="Q2966" s="29"/>
      <c r="U2966" s="17"/>
      <c r="V2966" s="2"/>
      <c r="Y2966" t="str">
        <f t="shared" si="199"/>
        <v/>
      </c>
      <c r="AA2966" t="str">
        <f t="shared" si="200"/>
        <v/>
      </c>
      <c r="AC2966" s="7"/>
      <c r="AD2966" t="s">
        <v>17659</v>
      </c>
      <c r="AE2966">
        <f t="shared" si="198"/>
        <v>0</v>
      </c>
      <c r="AG2966" s="2"/>
      <c r="AI2966" s="7"/>
    </row>
    <row r="2967" spans="1:49" ht="11" customHeight="1" outlineLevel="1" x14ac:dyDescent="0.25">
      <c r="A2967" t="s">
        <v>17665</v>
      </c>
      <c r="C2967" s="2" t="s">
        <v>12974</v>
      </c>
      <c r="D2967" s="2" t="s">
        <v>18731</v>
      </c>
      <c r="E2967" s="7">
        <v>2013</v>
      </c>
      <c r="F2967" s="5" t="s">
        <v>17661</v>
      </c>
      <c r="H2967" s="5" t="s">
        <v>5398</v>
      </c>
      <c r="I2967" s="6" t="s">
        <v>17662</v>
      </c>
      <c r="J2967" s="6" t="s">
        <v>17660</v>
      </c>
      <c r="K2967" s="17">
        <v>3</v>
      </c>
      <c r="L2967" s="17" t="s">
        <v>7732</v>
      </c>
      <c r="M2967" s="9"/>
      <c r="N2967" s="9"/>
      <c r="O2967" s="21"/>
      <c r="Q2967" s="29"/>
      <c r="U2967" s="17"/>
      <c r="V2967" s="2"/>
      <c r="Y2967" t="str">
        <f t="shared" si="199"/>
        <v/>
      </c>
      <c r="AA2967">
        <f t="shared" si="200"/>
        <v>1</v>
      </c>
      <c r="AB2967">
        <v>1</v>
      </c>
      <c r="AC2967" s="7"/>
      <c r="AD2967" t="s">
        <v>17662</v>
      </c>
      <c r="AE2967">
        <f t="shared" si="198"/>
        <v>0</v>
      </c>
      <c r="AG2967" s="2"/>
      <c r="AI2967" s="7"/>
    </row>
    <row r="2968" spans="1:49" ht="11" customHeight="1" outlineLevel="1" x14ac:dyDescent="0.25">
      <c r="A2968" t="s">
        <v>17665</v>
      </c>
      <c r="C2968" s="2" t="s">
        <v>12974</v>
      </c>
      <c r="D2968" s="2">
        <v>482</v>
      </c>
      <c r="E2968" s="7">
        <v>2013</v>
      </c>
      <c r="F2968" s="5">
        <v>1</v>
      </c>
      <c r="H2968" s="5" t="s">
        <v>5398</v>
      </c>
      <c r="I2968" s="6" t="s">
        <v>17664</v>
      </c>
      <c r="J2968" s="6" t="s">
        <v>7074</v>
      </c>
      <c r="K2968" s="17">
        <v>3</v>
      </c>
      <c r="L2968" s="17" t="s">
        <v>7732</v>
      </c>
      <c r="M2968" s="9"/>
      <c r="N2968" s="9"/>
      <c r="O2968" s="21"/>
      <c r="Q2968" s="29"/>
      <c r="U2968" s="17"/>
      <c r="V2968" s="2"/>
      <c r="Y2968" t="str">
        <f t="shared" si="199"/>
        <v/>
      </c>
      <c r="AA2968" t="str">
        <f t="shared" si="200"/>
        <v/>
      </c>
      <c r="AC2968" s="7"/>
      <c r="AD2968" t="s">
        <v>17664</v>
      </c>
      <c r="AE2968">
        <f t="shared" si="198"/>
        <v>0</v>
      </c>
      <c r="AG2968" s="2"/>
      <c r="AI2968" s="7"/>
    </row>
    <row r="2969" spans="1:49" ht="11" customHeight="1" outlineLevel="1" collapsed="1" x14ac:dyDescent="0.25">
      <c r="A2969" t="s">
        <v>17665</v>
      </c>
      <c r="C2969" s="2" t="s">
        <v>12974</v>
      </c>
      <c r="D2969" s="2" t="s">
        <v>17663</v>
      </c>
      <c r="E2969" s="7">
        <v>2013</v>
      </c>
      <c r="F2969" s="5" t="s">
        <v>21863</v>
      </c>
      <c r="H2969" s="5" t="s">
        <v>5398</v>
      </c>
      <c r="I2969" s="6" t="s">
        <v>17664</v>
      </c>
      <c r="J2969" s="6" t="s">
        <v>7074</v>
      </c>
      <c r="K2969" s="17">
        <v>3</v>
      </c>
      <c r="L2969" s="17" t="s">
        <v>7732</v>
      </c>
      <c r="M2969" s="9"/>
      <c r="N2969" s="9"/>
      <c r="O2969" s="21"/>
      <c r="Q2969" s="29"/>
      <c r="U2969" s="17"/>
      <c r="V2969" s="2"/>
      <c r="Y2969" t="str">
        <f t="shared" si="199"/>
        <v/>
      </c>
      <c r="AA2969">
        <f t="shared" si="200"/>
        <v>1</v>
      </c>
      <c r="AC2969" s="7"/>
      <c r="AD2969" t="s">
        <v>17664</v>
      </c>
      <c r="AE2969">
        <f t="shared" si="198"/>
        <v>0</v>
      </c>
      <c r="AG2969" s="2"/>
      <c r="AI2969" s="7"/>
    </row>
    <row r="2970" spans="1:49" ht="11" customHeight="1" x14ac:dyDescent="0.25">
      <c r="A2970" s="4" t="s">
        <v>21005</v>
      </c>
      <c r="B2970" t="s">
        <v>13260</v>
      </c>
      <c r="C2970" s="2" t="s">
        <v>12521</v>
      </c>
      <c r="E2970" s="7"/>
      <c r="F2970" s="5"/>
      <c r="H2970" s="5"/>
      <c r="I2970" s="6"/>
      <c r="J2970" s="6"/>
      <c r="K2970" s="17"/>
      <c r="L2970" s="17"/>
      <c r="M2970" s="9"/>
      <c r="N2970" s="9">
        <f>SUM(M2971:M2981)</f>
        <v>34.599999999999994</v>
      </c>
      <c r="O2970" s="21">
        <v>1478</v>
      </c>
      <c r="P2970">
        <f>COUNTIF(L2971:L2981,"*")</f>
        <v>11</v>
      </c>
      <c r="Q2970" s="29">
        <f>P2970/O2970</f>
        <v>7.4424898511502033E-3</v>
      </c>
      <c r="R2970">
        <f>COUNTIF(L2971:L2981,"Y")+COUNTIF(L2971:L2981,"S")</f>
        <v>10</v>
      </c>
      <c r="U2970" s="17" t="s">
        <v>7730</v>
      </c>
      <c r="V2970" s="2"/>
      <c r="W2970" t="s">
        <v>18640</v>
      </c>
      <c r="Y2970" t="str">
        <f t="shared" si="199"/>
        <v/>
      </c>
      <c r="AA2970" t="str">
        <f t="shared" si="200"/>
        <v/>
      </c>
      <c r="AC2970" s="7"/>
      <c r="AF2970">
        <f>COUNTIF(AE2971:AE2981,"1")</f>
        <v>1</v>
      </c>
      <c r="AG2970" s="2"/>
      <c r="AI2970" s="7"/>
      <c r="AJ2970">
        <f>COUNTIF($K2971:$K2981,"1")-COUNTIFS($K2971:$K2981,"1",$L2971:$L2981,"V")</f>
        <v>1</v>
      </c>
      <c r="AK2970">
        <f>COUNTIFS($K2971:$K2981,"1",$L2971:$L2981,"Y")+COUNTIFS($K2971:$K2981,"1",$L2971:$L2981,"s")</f>
        <v>1</v>
      </c>
      <c r="AL2970">
        <f>COUNTIF($K2971:$K2981,"2")-COUNTIFS($K2971:$K2981,"2",$L2971:$L2981,"V")</f>
        <v>1</v>
      </c>
      <c r="AM2970">
        <f>COUNTIFS($K2971:$K2981,"2",$L2971:$L2981,"Y")+COUNTIFS($K2971:$K2981,"2",$L2971:$L2981,"s")</f>
        <v>1</v>
      </c>
      <c r="AN2970">
        <f>COUNTIF($K2971:$K2981,"3")-COUNTIFS($K2971:$K2981,"3",$L2971:$L2981,"V")</f>
        <v>0</v>
      </c>
      <c r="AO2970">
        <f>COUNTIFS($K2971:$K2981,"3",$L2971:$L2981,"Y")+COUNTIFS($K2971:$K2981,"3",$L2971:$L2981,"s")</f>
        <v>0</v>
      </c>
      <c r="AP2970">
        <f>COUNTIF($K2971:$K2981,"4")-COUNTIFS($K2971:$K2981,"4",$L2971:$L2981,"V")</f>
        <v>0</v>
      </c>
      <c r="AQ2970">
        <f>COUNTIFS($K2971:$K2981,"4",$L2971:$L2981,"Y")+COUNTIFS($K2971:$K2981,"4",$L2971:$L2981,"s")</f>
        <v>0</v>
      </c>
      <c r="AR2970">
        <f>COUNTIF($K2971:$K2981,"5")-COUNTIFS($K2971:$K2981,"5",$L2971:$L2981,"V")</f>
        <v>3</v>
      </c>
      <c r="AS2970">
        <f>COUNTIFS($K2971:$K2981,"5",$L2971:$L2981,"Y")+COUNTIFS($K2971:$K2981,"5",$L2971:$L2981,"s")</f>
        <v>3</v>
      </c>
      <c r="AT2970">
        <f>COUNTIF($K2971:$K2981,"6")-COUNTIFS($K2971:$K2981,"6",$L2971:$L2981,"V")</f>
        <v>1</v>
      </c>
      <c r="AU2970">
        <f>COUNTIFS($K2971:$K2981,"6",$L2971:$L2981,"Y")+COUNTIFS($K2971:$K2981,"6",$L2971:$L2981,"s")</f>
        <v>1</v>
      </c>
      <c r="AV2970">
        <f>COUNTIF($K2971:$K2981,"7")-COUNTIFS($K2971:$K2981,"7",$L2971:$L2981,"V")</f>
        <v>4</v>
      </c>
      <c r="AW2970">
        <f>COUNTIFS($K2971:$K2981,"7",$L2971:$L2981,"Y")+COUNTIFS($K2971:$K2981,"7",$L2971:$L2981,"s")</f>
        <v>4</v>
      </c>
    </row>
    <row r="2971" spans="1:49" ht="11" customHeight="1" outlineLevel="1" x14ac:dyDescent="0.25">
      <c r="A2971" t="s">
        <v>10688</v>
      </c>
      <c r="C2971" s="2" t="s">
        <v>12521</v>
      </c>
      <c r="D2971" s="2">
        <v>171</v>
      </c>
      <c r="E2971" s="7">
        <v>1955</v>
      </c>
      <c r="F2971" s="5" t="s">
        <v>5104</v>
      </c>
      <c r="H2971" s="5" t="s">
        <v>5105</v>
      </c>
      <c r="I2971" s="6" t="s">
        <v>1228</v>
      </c>
      <c r="J2971" s="6" t="s">
        <v>8963</v>
      </c>
      <c r="K2971" s="17">
        <v>5</v>
      </c>
      <c r="L2971" s="17" t="s">
        <v>7730</v>
      </c>
      <c r="M2971" s="9">
        <v>2</v>
      </c>
      <c r="N2971" s="9"/>
      <c r="O2971" s="21"/>
      <c r="Q2971" s="29"/>
      <c r="U2971" s="17"/>
      <c r="V2971" s="2">
        <v>175</v>
      </c>
      <c r="Y2971" t="str">
        <f t="shared" si="199"/>
        <v/>
      </c>
      <c r="AA2971" t="str">
        <f t="shared" si="200"/>
        <v/>
      </c>
      <c r="AC2971" s="7"/>
      <c r="AD2971" t="s">
        <v>1228</v>
      </c>
      <c r="AE2971">
        <f t="shared" ref="AE2971:AE2981" si="201">COUNTIF(I2971,"*Fuji*")</f>
        <v>0</v>
      </c>
      <c r="AG2971" s="2"/>
      <c r="AH2971" t="s">
        <v>1229</v>
      </c>
      <c r="AI2971" s="7" t="s">
        <v>4610</v>
      </c>
    </row>
    <row r="2972" spans="1:49" ht="11" customHeight="1" outlineLevel="1" x14ac:dyDescent="0.25">
      <c r="A2972" t="s">
        <v>10688</v>
      </c>
      <c r="C2972" s="2" t="s">
        <v>12521</v>
      </c>
      <c r="D2972" s="2">
        <v>186</v>
      </c>
      <c r="E2972" s="7">
        <v>1960</v>
      </c>
      <c r="F2972" s="5" t="s">
        <v>5104</v>
      </c>
      <c r="H2972" s="5" t="s">
        <v>5105</v>
      </c>
      <c r="I2972" s="6" t="s">
        <v>1228</v>
      </c>
      <c r="J2972" s="6" t="s">
        <v>8964</v>
      </c>
      <c r="K2972" s="17">
        <v>5</v>
      </c>
      <c r="L2972" s="17" t="s">
        <v>7730</v>
      </c>
      <c r="M2972" s="9">
        <v>2</v>
      </c>
      <c r="N2972" s="9"/>
      <c r="O2972" s="21"/>
      <c r="Q2972" s="29"/>
      <c r="U2972" s="17"/>
      <c r="V2972" s="2">
        <v>190</v>
      </c>
      <c r="Y2972" t="str">
        <f t="shared" si="199"/>
        <v/>
      </c>
      <c r="AA2972" t="str">
        <f t="shared" si="200"/>
        <v/>
      </c>
      <c r="AC2972" s="7"/>
      <c r="AD2972" t="s">
        <v>1228</v>
      </c>
      <c r="AE2972">
        <f t="shared" si="201"/>
        <v>0</v>
      </c>
      <c r="AG2972" s="2"/>
      <c r="AH2972" t="s">
        <v>1229</v>
      </c>
      <c r="AI2972" s="7" t="s">
        <v>4610</v>
      </c>
    </row>
    <row r="2973" spans="1:49" ht="11" customHeight="1" outlineLevel="1" x14ac:dyDescent="0.25">
      <c r="A2973" t="s">
        <v>10688</v>
      </c>
      <c r="C2973" s="2" t="s">
        <v>12521</v>
      </c>
      <c r="D2973" s="2" t="s">
        <v>8961</v>
      </c>
      <c r="E2973" s="7">
        <v>1960</v>
      </c>
      <c r="F2973" s="5" t="s">
        <v>1231</v>
      </c>
      <c r="H2973" s="5" t="s">
        <v>5105</v>
      </c>
      <c r="I2973" s="6" t="s">
        <v>1228</v>
      </c>
      <c r="J2973" s="6" t="s">
        <v>8964</v>
      </c>
      <c r="K2973" s="17">
        <v>5</v>
      </c>
      <c r="L2973" s="17" t="s">
        <v>20075</v>
      </c>
      <c r="M2973" s="9"/>
      <c r="N2973" s="9"/>
      <c r="O2973" s="21"/>
      <c r="Q2973" s="29"/>
      <c r="U2973" s="17"/>
      <c r="V2973" s="2" t="s">
        <v>1230</v>
      </c>
      <c r="Y2973" t="str">
        <f t="shared" si="199"/>
        <v/>
      </c>
      <c r="AA2973" t="str">
        <f t="shared" si="200"/>
        <v/>
      </c>
      <c r="AC2973" s="7"/>
      <c r="AD2973" t="s">
        <v>1228</v>
      </c>
      <c r="AE2973">
        <f t="shared" si="201"/>
        <v>0</v>
      </c>
      <c r="AG2973" s="2"/>
      <c r="AH2973" t="s">
        <v>1229</v>
      </c>
      <c r="AI2973" s="7" t="s">
        <v>5041</v>
      </c>
    </row>
    <row r="2974" spans="1:49" ht="11" customHeight="1" outlineLevel="1" x14ac:dyDescent="0.25">
      <c r="A2974" t="s">
        <v>10688</v>
      </c>
      <c r="C2974" s="2" t="s">
        <v>12521</v>
      </c>
      <c r="D2974" s="2">
        <v>651</v>
      </c>
      <c r="E2974" s="7">
        <v>1985</v>
      </c>
      <c r="F2974" s="8" t="s">
        <v>6383</v>
      </c>
      <c r="H2974" s="5" t="s">
        <v>5398</v>
      </c>
      <c r="I2974" s="6" t="s">
        <v>6765</v>
      </c>
      <c r="J2974" s="6" t="s">
        <v>7074</v>
      </c>
      <c r="K2974" s="17">
        <v>5</v>
      </c>
      <c r="L2974" s="17" t="s">
        <v>7730</v>
      </c>
      <c r="M2974" s="9">
        <v>7</v>
      </c>
      <c r="N2974" s="9"/>
      <c r="O2974" s="21"/>
      <c r="Q2974" s="29"/>
      <c r="U2974" s="17"/>
      <c r="V2974" s="2">
        <v>653</v>
      </c>
      <c r="Y2974" t="str">
        <f t="shared" si="199"/>
        <v/>
      </c>
      <c r="AA2974" t="str">
        <f t="shared" si="200"/>
        <v/>
      </c>
      <c r="AC2974" s="7"/>
      <c r="AD2974" t="s">
        <v>6765</v>
      </c>
      <c r="AE2974">
        <f t="shared" si="201"/>
        <v>0</v>
      </c>
      <c r="AG2974" s="2"/>
      <c r="AH2974" t="s">
        <v>1229</v>
      </c>
      <c r="AI2974" s="7" t="s">
        <v>4922</v>
      </c>
    </row>
    <row r="2975" spans="1:49" ht="11" customHeight="1" outlineLevel="1" x14ac:dyDescent="0.25">
      <c r="A2975" t="s">
        <v>10688</v>
      </c>
      <c r="C2975" s="2" t="s">
        <v>12521</v>
      </c>
      <c r="D2975" s="2">
        <v>701</v>
      </c>
      <c r="E2975" s="7">
        <v>1987</v>
      </c>
      <c r="F2975" s="5" t="s">
        <v>2974</v>
      </c>
      <c r="H2975" s="5" t="s">
        <v>5398</v>
      </c>
      <c r="I2975" s="6" t="s">
        <v>6766</v>
      </c>
      <c r="J2975" s="6" t="s">
        <v>8962</v>
      </c>
      <c r="K2975" s="17">
        <v>2</v>
      </c>
      <c r="L2975" s="17" t="s">
        <v>7730</v>
      </c>
      <c r="M2975" s="9">
        <v>5.2</v>
      </c>
      <c r="N2975" s="9"/>
      <c r="O2975" s="21"/>
      <c r="Q2975" s="29"/>
      <c r="T2975">
        <v>1</v>
      </c>
      <c r="U2975" s="17"/>
      <c r="V2975" s="2">
        <v>695</v>
      </c>
      <c r="Y2975" t="str">
        <f t="shared" si="199"/>
        <v/>
      </c>
      <c r="AA2975" t="str">
        <f t="shared" si="200"/>
        <v/>
      </c>
      <c r="AC2975" s="7"/>
      <c r="AD2975" t="s">
        <v>6766</v>
      </c>
      <c r="AE2975">
        <f t="shared" si="201"/>
        <v>0</v>
      </c>
      <c r="AG2975" s="2"/>
      <c r="AH2975" t="s">
        <v>1229</v>
      </c>
      <c r="AI2975" s="7" t="s">
        <v>4922</v>
      </c>
    </row>
    <row r="2976" spans="1:49" ht="11" customHeight="1" outlineLevel="1" x14ac:dyDescent="0.25">
      <c r="A2976" t="s">
        <v>10688</v>
      </c>
      <c r="C2976" s="2" t="s">
        <v>12521</v>
      </c>
      <c r="D2976" s="2">
        <v>920</v>
      </c>
      <c r="E2976" s="7">
        <v>1998</v>
      </c>
      <c r="F2976" s="5" t="s">
        <v>5138</v>
      </c>
      <c r="H2976" s="5" t="s">
        <v>5398</v>
      </c>
      <c r="I2976" s="6" t="s">
        <v>10689</v>
      </c>
      <c r="J2976" s="6" t="s">
        <v>7554</v>
      </c>
      <c r="K2976" s="17">
        <v>7</v>
      </c>
      <c r="L2976" s="17" t="s">
        <v>7730</v>
      </c>
      <c r="M2976" s="9">
        <v>1.4</v>
      </c>
      <c r="N2976" s="9"/>
      <c r="O2976" s="21"/>
      <c r="Q2976" s="29"/>
      <c r="U2976" s="17"/>
      <c r="V2976" s="2"/>
      <c r="Y2976" t="str">
        <f t="shared" si="199"/>
        <v/>
      </c>
      <c r="AA2976" t="str">
        <f t="shared" si="200"/>
        <v/>
      </c>
      <c r="AC2976" s="7"/>
      <c r="AD2976" t="s">
        <v>10689</v>
      </c>
      <c r="AE2976">
        <f t="shared" si="201"/>
        <v>0</v>
      </c>
      <c r="AG2976" s="2"/>
      <c r="AI2976" s="7"/>
    </row>
    <row r="2977" spans="1:49" ht="11" customHeight="1" outlineLevel="1" x14ac:dyDescent="0.25">
      <c r="A2977" t="s">
        <v>10688</v>
      </c>
      <c r="C2977" s="2" t="s">
        <v>12521</v>
      </c>
      <c r="D2977" s="2">
        <v>921</v>
      </c>
      <c r="E2977" s="7">
        <v>1998</v>
      </c>
      <c r="F2977" s="5" t="s">
        <v>5239</v>
      </c>
      <c r="H2977" s="5" t="s">
        <v>5398</v>
      </c>
      <c r="I2977" s="6" t="s">
        <v>10690</v>
      </c>
      <c r="J2977" s="6" t="s">
        <v>7554</v>
      </c>
      <c r="K2977" s="17">
        <v>7</v>
      </c>
      <c r="L2977" s="17" t="s">
        <v>7730</v>
      </c>
      <c r="M2977" s="9">
        <v>1.5</v>
      </c>
      <c r="N2977" s="9"/>
      <c r="O2977" s="21"/>
      <c r="Q2977" s="29"/>
      <c r="U2977" s="17"/>
      <c r="V2977" s="2"/>
      <c r="Y2977" t="str">
        <f t="shared" si="199"/>
        <v/>
      </c>
      <c r="AA2977" t="str">
        <f t="shared" si="200"/>
        <v/>
      </c>
      <c r="AC2977" s="7"/>
      <c r="AD2977" t="s">
        <v>10690</v>
      </c>
      <c r="AE2977">
        <f t="shared" si="201"/>
        <v>0</v>
      </c>
      <c r="AG2977" s="2"/>
      <c r="AI2977" s="7"/>
    </row>
    <row r="2978" spans="1:49" ht="11" customHeight="1" outlineLevel="1" x14ac:dyDescent="0.25">
      <c r="A2978" t="s">
        <v>10688</v>
      </c>
      <c r="C2978" s="2" t="s">
        <v>12521</v>
      </c>
      <c r="D2978" s="2">
        <v>922</v>
      </c>
      <c r="E2978" s="7">
        <v>1998</v>
      </c>
      <c r="F2978" s="5" t="s">
        <v>5140</v>
      </c>
      <c r="H2978" s="5" t="s">
        <v>5398</v>
      </c>
      <c r="I2978" s="6" t="s">
        <v>9801</v>
      </c>
      <c r="J2978" s="6" t="s">
        <v>7554</v>
      </c>
      <c r="K2978" s="17">
        <v>7</v>
      </c>
      <c r="L2978" s="17" t="s">
        <v>7730</v>
      </c>
      <c r="M2978" s="9">
        <v>1.5</v>
      </c>
      <c r="N2978" s="9"/>
      <c r="O2978" s="21"/>
      <c r="Q2978" s="29"/>
      <c r="U2978" s="17"/>
      <c r="V2978" s="2"/>
      <c r="Y2978" t="str">
        <f t="shared" si="199"/>
        <v/>
      </c>
      <c r="AA2978" t="str">
        <f t="shared" si="200"/>
        <v/>
      </c>
      <c r="AC2978" s="7"/>
      <c r="AD2978" t="s">
        <v>9801</v>
      </c>
      <c r="AE2978">
        <f t="shared" si="201"/>
        <v>0</v>
      </c>
      <c r="AG2978" s="2"/>
      <c r="AI2978" s="7"/>
    </row>
    <row r="2979" spans="1:49" ht="11" customHeight="1" outlineLevel="1" x14ac:dyDescent="0.25">
      <c r="A2979" t="s">
        <v>10688</v>
      </c>
      <c r="C2979" s="2" t="s">
        <v>12521</v>
      </c>
      <c r="D2979" s="2">
        <v>923</v>
      </c>
      <c r="E2979" s="7">
        <v>1998</v>
      </c>
      <c r="F2979" s="5" t="s">
        <v>5279</v>
      </c>
      <c r="H2979" s="5" t="s">
        <v>5398</v>
      </c>
      <c r="I2979" s="6" t="s">
        <v>10691</v>
      </c>
      <c r="J2979" s="6" t="s">
        <v>7554</v>
      </c>
      <c r="K2979" s="17">
        <v>7</v>
      </c>
      <c r="L2979" s="17" t="s">
        <v>7730</v>
      </c>
      <c r="M2979" s="9">
        <v>2.9</v>
      </c>
      <c r="N2979" s="9"/>
      <c r="O2979" s="21"/>
      <c r="Q2979" s="29"/>
      <c r="U2979" s="17"/>
      <c r="V2979" s="2"/>
      <c r="Y2979" t="str">
        <f t="shared" si="199"/>
        <v/>
      </c>
      <c r="AA2979" t="str">
        <f t="shared" si="200"/>
        <v/>
      </c>
      <c r="AC2979" s="7"/>
      <c r="AD2979" t="s">
        <v>10691</v>
      </c>
      <c r="AE2979">
        <f t="shared" si="201"/>
        <v>0</v>
      </c>
      <c r="AG2979" s="2"/>
      <c r="AI2979" s="7"/>
    </row>
    <row r="2980" spans="1:49" ht="11" customHeight="1" outlineLevel="1" x14ac:dyDescent="0.25">
      <c r="A2980" t="s">
        <v>10688</v>
      </c>
      <c r="C2980" s="2" t="s">
        <v>12521</v>
      </c>
      <c r="D2980" s="2">
        <v>1446</v>
      </c>
      <c r="E2980" s="7">
        <v>2020</v>
      </c>
      <c r="F2980" s="31">
        <v>0.4</v>
      </c>
      <c r="H2980" s="5" t="s">
        <v>5398</v>
      </c>
      <c r="I2980" s="6" t="s">
        <v>5399</v>
      </c>
      <c r="J2980" s="6" t="s">
        <v>8312</v>
      </c>
      <c r="K2980" s="17">
        <v>1</v>
      </c>
      <c r="L2980" s="17" t="s">
        <v>7730</v>
      </c>
      <c r="M2980" s="9">
        <v>6.5</v>
      </c>
      <c r="N2980" s="9"/>
      <c r="O2980" s="21"/>
      <c r="Q2980" s="29"/>
      <c r="S2980">
        <v>1</v>
      </c>
      <c r="T2980">
        <v>1</v>
      </c>
      <c r="U2980" s="17"/>
      <c r="V2980" s="2"/>
      <c r="Y2980" t="str">
        <f t="shared" si="199"/>
        <v/>
      </c>
      <c r="AA2980" t="str">
        <f t="shared" si="200"/>
        <v/>
      </c>
      <c r="AC2980" s="7"/>
      <c r="AD2980" t="s">
        <v>5399</v>
      </c>
      <c r="AE2980">
        <f t="shared" si="201"/>
        <v>1</v>
      </c>
      <c r="AG2980" s="2"/>
      <c r="AI2980" s="7"/>
    </row>
    <row r="2981" spans="1:49" ht="11" customHeight="1" outlineLevel="1" x14ac:dyDescent="0.25">
      <c r="A2981" t="s">
        <v>10688</v>
      </c>
      <c r="C2981" s="2" t="s">
        <v>12521</v>
      </c>
      <c r="D2981" s="2">
        <v>1499</v>
      </c>
      <c r="E2981" s="7">
        <v>2022</v>
      </c>
      <c r="F2981" s="31">
        <v>0.64</v>
      </c>
      <c r="H2981" s="5" t="s">
        <v>5398</v>
      </c>
      <c r="I2981" s="6"/>
      <c r="J2981" s="6" t="s">
        <v>21003</v>
      </c>
      <c r="K2981" s="17">
        <v>6</v>
      </c>
      <c r="L2981" s="17" t="s">
        <v>7730</v>
      </c>
      <c r="M2981" s="9">
        <v>4.5999999999999996</v>
      </c>
      <c r="N2981" s="9"/>
      <c r="O2981" s="21"/>
      <c r="Q2981" s="29"/>
      <c r="U2981" s="17"/>
      <c r="V2981" s="2"/>
      <c r="Y2981" t="str">
        <f t="shared" si="199"/>
        <v/>
      </c>
      <c r="AA2981" t="str">
        <f t="shared" si="200"/>
        <v/>
      </c>
      <c r="AC2981" s="7"/>
      <c r="AD2981" t="s">
        <v>21004</v>
      </c>
      <c r="AE2981">
        <f t="shared" si="201"/>
        <v>0</v>
      </c>
      <c r="AG2981" s="2"/>
      <c r="AI2981" s="7"/>
    </row>
    <row r="2982" spans="1:49" ht="11" customHeight="1" x14ac:dyDescent="0.25">
      <c r="A2982" s="4" t="s">
        <v>10697</v>
      </c>
      <c r="B2982" t="s">
        <v>13260</v>
      </c>
      <c r="C2982" s="2" t="s">
        <v>12521</v>
      </c>
      <c r="E2982" s="7"/>
      <c r="F2982" s="5"/>
      <c r="H2982" s="5"/>
      <c r="I2982" s="6"/>
      <c r="J2982" s="6"/>
      <c r="K2982" s="17"/>
      <c r="L2982" s="17"/>
      <c r="M2982" s="9"/>
      <c r="N2982" s="9">
        <f>SUM(M2983:M2985)</f>
        <v>7</v>
      </c>
      <c r="O2982" s="21">
        <v>879</v>
      </c>
      <c r="P2982">
        <f>COUNTIF(L2983:L2985,"*")</f>
        <v>3</v>
      </c>
      <c r="Q2982" s="29">
        <f>P2982/O2982</f>
        <v>3.4129692832764505E-3</v>
      </c>
      <c r="R2982">
        <f>COUNTIF(L2983:L2985,"Y")+COUNTIF(L2983:L2985,"S")</f>
        <v>3</v>
      </c>
      <c r="U2982" s="17" t="s">
        <v>7730</v>
      </c>
      <c r="V2982" s="2"/>
      <c r="W2982" t="s">
        <v>18639</v>
      </c>
      <c r="Y2982" t="str">
        <f t="shared" si="199"/>
        <v/>
      </c>
      <c r="AA2982" t="str">
        <f t="shared" si="200"/>
        <v/>
      </c>
      <c r="AC2982" s="7"/>
      <c r="AF2982">
        <f>COUNTIF(AE2983:AE2985,"1")</f>
        <v>0</v>
      </c>
      <c r="AG2982" s="2"/>
      <c r="AI2982" s="7"/>
      <c r="AJ2982">
        <f>COUNTIF($K2983:$K2985,"1")-COUNTIFS($K2983:$K2985,"1",$L2983:$L2985,"V")</f>
        <v>0</v>
      </c>
      <c r="AK2982">
        <f>COUNTIFS($K2983:$K2985,"1",$L2983:$L2985,"Y")+COUNTIFS($K2983:$K2985,"1",$L2983:$L2985,"s")</f>
        <v>0</v>
      </c>
      <c r="AL2982">
        <f>COUNTIF($K2983:$K2985,"2")-COUNTIFS($K2983:$K2985,"2",$L2983:$L2985,"V")</f>
        <v>0</v>
      </c>
      <c r="AM2982">
        <f>COUNTIFS($K2983:$K2985,"2",$L2983:$L2985,"Y")+COUNTIFS($K2983:$K2985,"2",$L2983:$L2985,"s")</f>
        <v>0</v>
      </c>
      <c r="AN2982">
        <f>COUNTIF($K2983:$K2985,"3")-COUNTIFS($K2983:$K2985,"3",$L2983:$L2985,"V")</f>
        <v>0</v>
      </c>
      <c r="AO2982">
        <f>COUNTIFS($K2983:$K2985,"3",$L2983:$L2985,"Y")+COUNTIFS($K2983:$K2985,"3",$L2983:$L2985,"s")</f>
        <v>0</v>
      </c>
      <c r="AP2982">
        <f>COUNTIF($K2983:$K2985,"4")-COUNTIFS($K2983:$K2985,"4",$L2983:$L2985,"V")</f>
        <v>0</v>
      </c>
      <c r="AQ2982">
        <f>COUNTIFS($K2983:$K2985,"4",$L2983:$L2985,"Y")+COUNTIFS($K2983:$K2985,"4",$L2983:$L2985,"s")</f>
        <v>0</v>
      </c>
      <c r="AR2982">
        <f>COUNTIF($K2983:$K2985,"5")-COUNTIFS($K2983:$K2985,"5",$L2983:$L2985,"V")</f>
        <v>3</v>
      </c>
      <c r="AS2982">
        <f>COUNTIFS($K2983:$K2985,"5",$L2983:$L2985,"Y")+COUNTIFS($K2983:$K2985,"5",$L2983:$L2985,"s")</f>
        <v>3</v>
      </c>
      <c r="AT2982">
        <f>COUNTIF($K2983:$K2985,"6")-COUNTIFS($K2983:$K2985,"6",$L2983:$L2985,"V")</f>
        <v>0</v>
      </c>
      <c r="AU2982">
        <f>COUNTIFS($K2983:$K2985,"6",$L2983:$L2985,"Y")+COUNTIFS($K2983:$K2985,"6",$L2983:$L2985,"s")</f>
        <v>0</v>
      </c>
      <c r="AV2982">
        <f>COUNTIF($K2983:$K2985,"7")-COUNTIFS($K2983:$K2985,"7",$L2983:$L2985,"V")</f>
        <v>0</v>
      </c>
      <c r="AW2982">
        <f>COUNTIFS($K2983:$K2985,"7",$L2983:$L2985,"Y")+COUNTIFS($K2983:$K2985,"7",$L2983:$L2985,"s")</f>
        <v>0</v>
      </c>
    </row>
    <row r="2983" spans="1:49" ht="11" customHeight="1" outlineLevel="1" x14ac:dyDescent="0.25">
      <c r="A2983" t="s">
        <v>10692</v>
      </c>
      <c r="C2983" s="2" t="s">
        <v>12521</v>
      </c>
      <c r="D2983" s="2">
        <v>430</v>
      </c>
      <c r="E2983" s="7">
        <v>1996</v>
      </c>
      <c r="F2983" s="5" t="s">
        <v>10694</v>
      </c>
      <c r="H2983" s="5" t="s">
        <v>5398</v>
      </c>
      <c r="I2983" s="6" t="s">
        <v>10695</v>
      </c>
      <c r="J2983" s="6" t="s">
        <v>10696</v>
      </c>
      <c r="K2983" s="17">
        <v>5</v>
      </c>
      <c r="L2983" s="17" t="s">
        <v>20076</v>
      </c>
      <c r="M2983" s="9"/>
      <c r="N2983" s="9"/>
      <c r="O2983" s="21"/>
      <c r="Q2983" s="29"/>
      <c r="U2983" s="17"/>
      <c r="V2983" s="2"/>
      <c r="Y2983" t="str">
        <f t="shared" si="199"/>
        <v/>
      </c>
      <c r="AA2983" t="str">
        <f t="shared" si="200"/>
        <v/>
      </c>
      <c r="AC2983" s="7"/>
      <c r="AD2983" t="s">
        <v>10695</v>
      </c>
      <c r="AE2983">
        <f>COUNTIF(I2983,"*Fuji*")</f>
        <v>0</v>
      </c>
      <c r="AG2983" s="2"/>
      <c r="AI2983" s="7"/>
    </row>
    <row r="2984" spans="1:49" ht="11" customHeight="1" outlineLevel="1" x14ac:dyDescent="0.25">
      <c r="A2984" t="s">
        <v>10692</v>
      </c>
      <c r="C2984" s="2" t="s">
        <v>12521</v>
      </c>
      <c r="D2984" s="2">
        <v>431</v>
      </c>
      <c r="E2984" s="7">
        <v>1996</v>
      </c>
      <c r="F2984" s="5" t="s">
        <v>10694</v>
      </c>
      <c r="H2984" s="5" t="s">
        <v>5398</v>
      </c>
      <c r="I2984" s="6" t="s">
        <v>10695</v>
      </c>
      <c r="J2984" s="6" t="s">
        <v>10696</v>
      </c>
      <c r="K2984" s="17">
        <v>5</v>
      </c>
      <c r="L2984" s="17" t="s">
        <v>20076</v>
      </c>
      <c r="M2984" s="9"/>
      <c r="N2984" s="9"/>
      <c r="O2984" s="21"/>
      <c r="Q2984" s="29"/>
      <c r="U2984" s="17"/>
      <c r="V2984" s="2"/>
      <c r="Y2984" t="str">
        <f t="shared" si="199"/>
        <v/>
      </c>
      <c r="AA2984" t="str">
        <f t="shared" si="200"/>
        <v/>
      </c>
      <c r="AC2984" s="7"/>
      <c r="AD2984" t="s">
        <v>10695</v>
      </c>
      <c r="AE2984">
        <f>COUNTIF(I2984,"*Fuji*")</f>
        <v>0</v>
      </c>
      <c r="AG2984" s="2"/>
      <c r="AI2984" s="7"/>
    </row>
    <row r="2985" spans="1:49" ht="11" customHeight="1" outlineLevel="1" x14ac:dyDescent="0.25">
      <c r="A2985" t="s">
        <v>10692</v>
      </c>
      <c r="C2985" s="2" t="s">
        <v>12521</v>
      </c>
      <c r="D2985" s="2" t="s">
        <v>10693</v>
      </c>
      <c r="E2985" s="7">
        <v>1996</v>
      </c>
      <c r="F2985" s="8" t="s">
        <v>21515</v>
      </c>
      <c r="H2985" s="5" t="s">
        <v>5398</v>
      </c>
      <c r="I2985" s="6" t="s">
        <v>10695</v>
      </c>
      <c r="J2985" s="6" t="s">
        <v>10696</v>
      </c>
      <c r="K2985" s="17">
        <v>5</v>
      </c>
      <c r="L2985" s="17" t="s">
        <v>7730</v>
      </c>
      <c r="M2985" s="9">
        <v>7</v>
      </c>
      <c r="N2985" s="9"/>
      <c r="O2985" s="21"/>
      <c r="Q2985" s="29"/>
      <c r="U2985" s="17"/>
      <c r="V2985" s="2"/>
      <c r="Y2985" t="str">
        <f t="shared" si="199"/>
        <v/>
      </c>
      <c r="AA2985">
        <f t="shared" si="200"/>
        <v>1</v>
      </c>
      <c r="AC2985" s="7"/>
      <c r="AD2985" t="s">
        <v>10695</v>
      </c>
      <c r="AE2985">
        <f>COUNTIF(I2985,"*Fuji*")</f>
        <v>0</v>
      </c>
      <c r="AG2985" s="2"/>
      <c r="AI2985" s="7"/>
    </row>
    <row r="2986" spans="1:49" ht="11" customHeight="1" x14ac:dyDescent="0.25">
      <c r="A2986" s="4" t="s">
        <v>12679</v>
      </c>
      <c r="B2986" t="s">
        <v>16320</v>
      </c>
      <c r="C2986" s="2" t="s">
        <v>12521</v>
      </c>
      <c r="E2986" s="7"/>
      <c r="F2986" s="5"/>
      <c r="H2986" s="5"/>
      <c r="I2986" s="6"/>
      <c r="J2986" s="6"/>
      <c r="K2986" s="17"/>
      <c r="L2986" s="17"/>
      <c r="M2986" s="9"/>
      <c r="N2986" s="9">
        <f>SUM(M2987:M2991)</f>
        <v>15.8</v>
      </c>
      <c r="O2986" s="21">
        <v>3303</v>
      </c>
      <c r="P2986">
        <f>COUNTIF(L2987:L2991,"*")</f>
        <v>5</v>
      </c>
      <c r="Q2986" s="29">
        <f>P2986/O2986</f>
        <v>1.5137753557372085E-3</v>
      </c>
      <c r="R2986">
        <f>COUNTIF(L2987:L2991,"Y")+COUNTIF(L2987:L2991,"S")</f>
        <v>5</v>
      </c>
      <c r="U2986" s="18" t="s">
        <v>7732</v>
      </c>
      <c r="V2986" s="2"/>
      <c r="W2986" t="s">
        <v>18566</v>
      </c>
      <c r="Y2986" t="str">
        <f t="shared" si="199"/>
        <v/>
      </c>
      <c r="AA2986" t="str">
        <f t="shared" si="200"/>
        <v/>
      </c>
      <c r="AC2986" s="7"/>
      <c r="AF2986">
        <f>COUNTIF(AE2987:AE2991,"1")</f>
        <v>2</v>
      </c>
      <c r="AG2986" s="2"/>
      <c r="AI2986" s="7"/>
      <c r="AJ2986">
        <f>COUNTIF($K2987:$K2991,"1")-COUNTIFS($K2987:$K2991,"1",$L2987:$L2991,"V")</f>
        <v>2</v>
      </c>
      <c r="AK2986">
        <f>COUNTIFS($K2987:$K2991,"1",$L2987:$L2991,"Y")+COUNTIFS($K2987:$K2991,"1",$L2987:$L2991,"s")</f>
        <v>2</v>
      </c>
      <c r="AL2986">
        <f>COUNTIF($K2987:$K2991,"2")-COUNTIFS($K2987:$K2991,"2",$L2987:$L2991,"V")</f>
        <v>0</v>
      </c>
      <c r="AM2986">
        <f>COUNTIFS($K2987:$K2991,"2",$L2987:$L2991,"Y")+COUNTIFS($K2987:$K2991,"2",$L2987:$L2991,"s")</f>
        <v>0</v>
      </c>
      <c r="AN2986">
        <f>COUNTIF($K2987:$K2991,"3")-COUNTIFS($K2987:$K2991,"3",$L2987:$L2991,"V")</f>
        <v>0</v>
      </c>
      <c r="AO2986">
        <f>COUNTIFS($K2987:$K2991,"3",$L2987:$L2991,"Y")+COUNTIFS($K2987:$K2991,"3",$L2987:$L2991,"s")</f>
        <v>0</v>
      </c>
      <c r="AP2986">
        <f>COUNTIF($K2987:$K2991,"4")-COUNTIFS($K2987:$K2991,"4",$L2987:$L2991,"V")</f>
        <v>2</v>
      </c>
      <c r="AQ2986">
        <f>COUNTIFS($K2987:$K2991,"4",$L2987:$L2991,"Y")+COUNTIFS($K2987:$K2991,"4",$L2987:$L2991,"s")</f>
        <v>2</v>
      </c>
      <c r="AR2986">
        <f>COUNTIF($K2987:$K2991,"5")-COUNTIFS($K2987:$K2991,"5",$L2987:$L2991,"V")</f>
        <v>1</v>
      </c>
      <c r="AS2986">
        <f>COUNTIFS($K2987:$K2991,"5",$L2987:$L2991,"Y")+COUNTIFS($K2987:$K2991,"5",$L2987:$L2991,"s")</f>
        <v>1</v>
      </c>
      <c r="AT2986">
        <f>COUNTIF($K2987:$K2991,"6")-COUNTIFS($K2987:$K2991,"6",$L2987:$L2991,"V")</f>
        <v>0</v>
      </c>
      <c r="AU2986">
        <f>COUNTIFS($K2987:$K2991,"6",$L2987:$L2991,"Y")+COUNTIFS($K2987:$K2991,"6",$L2987:$L2991,"s")</f>
        <v>0</v>
      </c>
      <c r="AV2986">
        <f>COUNTIF($K2987:$K2991,"7")-COUNTIFS($K2987:$K2991,"7",$L2987:$L2991,"V")</f>
        <v>0</v>
      </c>
      <c r="AW2986">
        <f>COUNTIFS($K2987:$K2991,"7",$L2987:$L2991,"Y")+COUNTIFS($K2987:$K2991,"7",$L2987:$L2991,"s")</f>
        <v>0</v>
      </c>
    </row>
    <row r="2987" spans="1:49" ht="11" customHeight="1" outlineLevel="1" x14ac:dyDescent="0.25">
      <c r="A2987" t="s">
        <v>1851</v>
      </c>
      <c r="C2987" s="2" t="s">
        <v>12521</v>
      </c>
      <c r="D2987" s="2">
        <v>337</v>
      </c>
      <c r="E2987" s="7">
        <v>1936</v>
      </c>
      <c r="F2987" s="8" t="s">
        <v>21516</v>
      </c>
      <c r="H2987" s="5" t="s">
        <v>584</v>
      </c>
      <c r="I2987" s="6" t="s">
        <v>2467</v>
      </c>
      <c r="J2987" s="6" t="s">
        <v>7065</v>
      </c>
      <c r="K2987" s="17">
        <v>4</v>
      </c>
      <c r="L2987" s="17" t="s">
        <v>7730</v>
      </c>
      <c r="M2987" s="9">
        <v>0.6</v>
      </c>
      <c r="N2987" s="9"/>
      <c r="O2987" s="21"/>
      <c r="Q2987" s="29"/>
      <c r="S2987">
        <v>1</v>
      </c>
      <c r="T2987">
        <v>1</v>
      </c>
      <c r="U2987" s="17"/>
      <c r="V2987" s="2">
        <v>218</v>
      </c>
      <c r="Y2987" t="str">
        <f t="shared" si="199"/>
        <v/>
      </c>
      <c r="AA2987" t="str">
        <f t="shared" si="200"/>
        <v/>
      </c>
      <c r="AC2987" s="7"/>
      <c r="AD2987" t="s">
        <v>2467</v>
      </c>
      <c r="AE2987">
        <f>COUNTIF(I2987,"*Fuji*")</f>
        <v>0</v>
      </c>
      <c r="AG2987" s="2"/>
      <c r="AH2987" t="s">
        <v>669</v>
      </c>
      <c r="AI2987" s="7" t="s">
        <v>4610</v>
      </c>
    </row>
    <row r="2988" spans="1:49" ht="11" customHeight="1" outlineLevel="1" x14ac:dyDescent="0.25">
      <c r="A2988" t="s">
        <v>1851</v>
      </c>
      <c r="C2988" s="2" t="s">
        <v>12521</v>
      </c>
      <c r="D2988" s="2">
        <v>1807</v>
      </c>
      <c r="E2988" s="7">
        <v>1968</v>
      </c>
      <c r="F2988" s="5" t="s">
        <v>1852</v>
      </c>
      <c r="H2988" s="5" t="s">
        <v>5398</v>
      </c>
      <c r="I2988" s="6" t="s">
        <v>1634</v>
      </c>
      <c r="J2988" s="6" t="s">
        <v>12675</v>
      </c>
      <c r="K2988" s="17">
        <v>5</v>
      </c>
      <c r="L2988" s="17" t="s">
        <v>7730</v>
      </c>
      <c r="M2988" s="9">
        <v>2</v>
      </c>
      <c r="N2988" s="9"/>
      <c r="O2988" s="21"/>
      <c r="Q2988" s="29"/>
      <c r="U2988" s="17"/>
      <c r="V2988" s="2">
        <v>1560</v>
      </c>
      <c r="Y2988" t="str">
        <f t="shared" si="199"/>
        <v/>
      </c>
      <c r="AA2988" t="str">
        <f t="shared" si="200"/>
        <v/>
      </c>
      <c r="AC2988" s="7"/>
      <c r="AD2988" t="s">
        <v>1634</v>
      </c>
      <c r="AE2988">
        <f>COUNTIF(I2988,"*Fuji*")</f>
        <v>0</v>
      </c>
      <c r="AG2988" s="2"/>
      <c r="AH2988" t="s">
        <v>669</v>
      </c>
      <c r="AI2988" s="7" t="s">
        <v>4610</v>
      </c>
    </row>
    <row r="2989" spans="1:49" ht="11" customHeight="1" outlineLevel="1" x14ac:dyDescent="0.25">
      <c r="A2989" t="s">
        <v>1851</v>
      </c>
      <c r="C2989" s="2" t="s">
        <v>12521</v>
      </c>
      <c r="D2989" s="2">
        <v>1930</v>
      </c>
      <c r="E2989" s="7">
        <v>1970</v>
      </c>
      <c r="F2989" s="8" t="s">
        <v>1853</v>
      </c>
      <c r="H2989" s="5" t="s">
        <v>5398</v>
      </c>
      <c r="I2989" s="6" t="s">
        <v>5399</v>
      </c>
      <c r="J2989" s="6" t="s">
        <v>12676</v>
      </c>
      <c r="K2989" s="17">
        <v>1</v>
      </c>
      <c r="L2989" s="17" t="s">
        <v>7730</v>
      </c>
      <c r="M2989" s="9">
        <v>1.2</v>
      </c>
      <c r="N2989" s="9"/>
      <c r="O2989" s="21"/>
      <c r="Q2989" s="29"/>
      <c r="U2989" s="17"/>
      <c r="V2989" s="2">
        <v>1679</v>
      </c>
      <c r="Y2989" t="str">
        <f t="shared" si="199"/>
        <v/>
      </c>
      <c r="AA2989" t="str">
        <f t="shared" si="200"/>
        <v/>
      </c>
      <c r="AC2989" s="7"/>
      <c r="AD2989" t="s">
        <v>5399</v>
      </c>
      <c r="AE2989">
        <f>COUNTIF(I2989,"*Fuji*")</f>
        <v>1</v>
      </c>
      <c r="AG2989" s="2"/>
      <c r="AH2989" t="s">
        <v>4921</v>
      </c>
      <c r="AI2989" s="7" t="s">
        <v>4922</v>
      </c>
    </row>
    <row r="2990" spans="1:49" ht="11" customHeight="1" outlineLevel="1" x14ac:dyDescent="0.25">
      <c r="A2990" t="s">
        <v>1851</v>
      </c>
      <c r="C2990" s="2" t="s">
        <v>12521</v>
      </c>
      <c r="D2990" s="2" t="s">
        <v>13069</v>
      </c>
      <c r="E2990" s="7">
        <v>1970</v>
      </c>
      <c r="F2990" s="8" t="s">
        <v>21517</v>
      </c>
      <c r="H2990" s="5" t="s">
        <v>5398</v>
      </c>
      <c r="I2990" s="6" t="s">
        <v>5399</v>
      </c>
      <c r="J2990" s="6" t="s">
        <v>13070</v>
      </c>
      <c r="K2990" s="17">
        <v>1</v>
      </c>
      <c r="L2990" s="17" t="s">
        <v>7730</v>
      </c>
      <c r="M2990" s="9">
        <v>5</v>
      </c>
      <c r="N2990" s="9"/>
      <c r="O2990" s="21"/>
      <c r="Q2990" s="29"/>
      <c r="U2990" s="17"/>
      <c r="V2990" s="2"/>
      <c r="X2990" t="s">
        <v>7732</v>
      </c>
      <c r="Y2990">
        <f t="shared" si="199"/>
        <v>1</v>
      </c>
      <c r="AA2990" t="str">
        <f t="shared" si="200"/>
        <v/>
      </c>
      <c r="AC2990" s="7"/>
      <c r="AD2990" t="s">
        <v>5399</v>
      </c>
      <c r="AE2990">
        <f>COUNTIF(I2990,"*Fuji*")</f>
        <v>1</v>
      </c>
      <c r="AG2990" s="2"/>
      <c r="AI2990" s="7"/>
    </row>
    <row r="2991" spans="1:49" ht="11" customHeight="1" outlineLevel="1" x14ac:dyDescent="0.25">
      <c r="A2991" t="s">
        <v>16319</v>
      </c>
      <c r="C2991" s="2" t="s">
        <v>12521</v>
      </c>
      <c r="D2991" s="2">
        <v>13</v>
      </c>
      <c r="E2991" s="7">
        <v>1939</v>
      </c>
      <c r="F2991" s="8" t="s">
        <v>21516</v>
      </c>
      <c r="H2991" s="5" t="s">
        <v>16318</v>
      </c>
      <c r="I2991" s="6" t="s">
        <v>2467</v>
      </c>
      <c r="J2991" s="6" t="s">
        <v>10905</v>
      </c>
      <c r="K2991" s="17">
        <v>4</v>
      </c>
      <c r="L2991" s="17" t="s">
        <v>7730</v>
      </c>
      <c r="M2991" s="9">
        <v>7</v>
      </c>
      <c r="N2991" s="9"/>
      <c r="O2991" s="21">
        <v>144</v>
      </c>
      <c r="Q2991" s="29"/>
      <c r="U2991" s="18" t="s">
        <v>7732</v>
      </c>
      <c r="V2991" s="2"/>
      <c r="Y2991" t="str">
        <f t="shared" si="199"/>
        <v/>
      </c>
      <c r="AA2991" t="str">
        <f t="shared" si="200"/>
        <v/>
      </c>
      <c r="AC2991" s="7"/>
      <c r="AD2991" t="s">
        <v>2467</v>
      </c>
      <c r="AE2991">
        <f>COUNTIF(I2991,"*Fuji*")</f>
        <v>0</v>
      </c>
      <c r="AG2991" s="2"/>
      <c r="AI2991" s="7"/>
    </row>
    <row r="2992" spans="1:49" ht="11" customHeight="1" x14ac:dyDescent="0.25">
      <c r="A2992" s="4" t="s">
        <v>12677</v>
      </c>
      <c r="B2992" t="s">
        <v>13259</v>
      </c>
      <c r="C2992" s="2" t="s">
        <v>12521</v>
      </c>
      <c r="E2992" s="7"/>
      <c r="F2992" s="5"/>
      <c r="H2992" s="5"/>
      <c r="I2992" s="6"/>
      <c r="J2992" s="6"/>
      <c r="K2992" s="17"/>
      <c r="L2992" s="17"/>
      <c r="M2992" s="9"/>
      <c r="N2992" s="9">
        <f>SUM(M2993:M2995)</f>
        <v>14.5</v>
      </c>
      <c r="O2992" s="21">
        <v>1117</v>
      </c>
      <c r="P2992">
        <f>COUNTIF(L2993:L2995,"*")</f>
        <v>3</v>
      </c>
      <c r="Q2992" s="29">
        <f>P2992/O2992</f>
        <v>2.6857654431512983E-3</v>
      </c>
      <c r="R2992">
        <f>COUNTIF(L2993:L2995,"Y")+COUNTIF(L2993:L2995,"S")</f>
        <v>3</v>
      </c>
      <c r="U2992" s="17" t="s">
        <v>7730</v>
      </c>
      <c r="V2992" s="2"/>
      <c r="W2992" t="s">
        <v>18638</v>
      </c>
      <c r="Y2992" t="str">
        <f t="shared" si="199"/>
        <v/>
      </c>
      <c r="AA2992" t="str">
        <f t="shared" si="200"/>
        <v/>
      </c>
      <c r="AC2992" s="7"/>
      <c r="AF2992">
        <f>COUNTIF(AE2993:AE2995,"1")</f>
        <v>0</v>
      </c>
      <c r="AG2992" s="2"/>
      <c r="AI2992" s="7"/>
      <c r="AJ2992">
        <f>COUNTIF($K2993:$K2995,"1")-COUNTIFS($K2993:$K2995,"1",$L2993:$L2995,"V")</f>
        <v>0</v>
      </c>
      <c r="AK2992">
        <f>COUNTIFS($K2993:$K2995,"1",$L2993:$L2995,"Y")+COUNTIFS($K2993:$K2995,"1",$L2993:$L2995,"s")</f>
        <v>0</v>
      </c>
      <c r="AL2992">
        <f>COUNTIF($K2993:$K2995,"2")-COUNTIFS($K2993:$K2995,"2",$L2993:$L2995,"V")</f>
        <v>1</v>
      </c>
      <c r="AM2992">
        <f>COUNTIFS($K2993:$K2995,"2",$L2993:$L2995,"Y")+COUNTIFS($K2993:$K2995,"2",$L2993:$L2995,"s")</f>
        <v>1</v>
      </c>
      <c r="AN2992">
        <f>COUNTIF($K2993:$K2995,"3")-COUNTIFS($K2993:$K2995,"3",$L2993:$L2995,"V")</f>
        <v>2</v>
      </c>
      <c r="AO2992">
        <f>COUNTIFS($K2993:$K2995,"3",$L2993:$L2995,"Y")+COUNTIFS($K2993:$K2995,"3",$L2993:$L2995,"s")</f>
        <v>2</v>
      </c>
      <c r="AP2992">
        <f>COUNTIF($K2993:$K2995,"4")-COUNTIFS($K2993:$K2995,"4",$L2993:$L2995,"V")</f>
        <v>0</v>
      </c>
      <c r="AQ2992">
        <f>COUNTIFS($K2993:$K2995,"4",$L2993:$L2995,"Y")+COUNTIFS($K2993:$K2995,"4",$L2993:$L2995,"s")</f>
        <v>0</v>
      </c>
      <c r="AR2992">
        <f>COUNTIF($K2993:$K2995,"5")-COUNTIFS($K2993:$K2995,"5",$L2993:$L2995,"V")</f>
        <v>0</v>
      </c>
      <c r="AS2992">
        <f>COUNTIFS($K2993:$K2995,"5",$L2993:$L2995,"Y")+COUNTIFS($K2993:$K2995,"5",$L2993:$L2995,"s")</f>
        <v>0</v>
      </c>
      <c r="AT2992">
        <f>COUNTIF($K2993:$K2995,"6")-COUNTIFS($K2993:$K2995,"6",$L2993:$L2995,"V")</f>
        <v>0</v>
      </c>
      <c r="AU2992">
        <f>COUNTIFS($K2993:$K2995,"6",$L2993:$L2995,"Y")+COUNTIFS($K2993:$K2995,"6",$L2993:$L2995,"s")</f>
        <v>0</v>
      </c>
      <c r="AV2992">
        <f>COUNTIF($K2993:$K2995,"7")-COUNTIFS($K2993:$K2995,"7",$L2993:$L2995,"V")</f>
        <v>0</v>
      </c>
      <c r="AW2992">
        <f>COUNTIFS($K2993:$K2995,"7",$L2993:$L2995,"Y")+COUNTIFS($K2993:$K2995,"7",$L2993:$L2995,"s")</f>
        <v>0</v>
      </c>
    </row>
    <row r="2993" spans="1:49" ht="11" customHeight="1" outlineLevel="1" x14ac:dyDescent="0.25">
      <c r="A2993" t="s">
        <v>12678</v>
      </c>
      <c r="C2993" s="2" t="s">
        <v>12521</v>
      </c>
      <c r="D2993" s="2">
        <v>78</v>
      </c>
      <c r="E2993" s="7">
        <v>1995</v>
      </c>
      <c r="F2993" s="8" t="s">
        <v>21518</v>
      </c>
      <c r="H2993" s="5" t="s">
        <v>5398</v>
      </c>
      <c r="I2993" s="6" t="s">
        <v>1634</v>
      </c>
      <c r="J2993" s="6" t="s">
        <v>12682</v>
      </c>
      <c r="K2993" s="17">
        <v>2</v>
      </c>
      <c r="L2993" s="17" t="s">
        <v>7730</v>
      </c>
      <c r="M2993" s="9">
        <v>7</v>
      </c>
      <c r="N2993" s="9"/>
      <c r="O2993" s="21"/>
      <c r="Q2993" s="29"/>
      <c r="S2993">
        <v>1</v>
      </c>
      <c r="T2993">
        <v>1</v>
      </c>
      <c r="U2993" s="17"/>
      <c r="V2993" s="2">
        <v>2956</v>
      </c>
      <c r="Y2993" t="str">
        <f t="shared" si="199"/>
        <v/>
      </c>
      <c r="AA2993" t="str">
        <f t="shared" si="200"/>
        <v/>
      </c>
      <c r="AC2993" s="7"/>
      <c r="AD2993" t="s">
        <v>1634</v>
      </c>
      <c r="AE2993">
        <f>COUNTIF(I2993,"*Fuji*")</f>
        <v>0</v>
      </c>
      <c r="AG2993" s="2"/>
      <c r="AH2993" t="s">
        <v>669</v>
      </c>
      <c r="AI2993" s="7" t="s">
        <v>4610</v>
      </c>
    </row>
    <row r="2994" spans="1:49" ht="11" customHeight="1" outlineLevel="1" x14ac:dyDescent="0.25">
      <c r="A2994" t="s">
        <v>12678</v>
      </c>
      <c r="C2994" s="2" t="s">
        <v>12521</v>
      </c>
      <c r="D2994" s="2">
        <v>602</v>
      </c>
      <c r="E2994" s="7">
        <v>2009</v>
      </c>
      <c r="F2994" s="8" t="s">
        <v>21519</v>
      </c>
      <c r="H2994" s="5" t="s">
        <v>5398</v>
      </c>
      <c r="I2994" s="6" t="s">
        <v>12681</v>
      </c>
      <c r="J2994" s="6" t="s">
        <v>12680</v>
      </c>
      <c r="K2994" s="17">
        <v>3</v>
      </c>
      <c r="L2994" s="17" t="s">
        <v>20076</v>
      </c>
      <c r="M2994" s="9"/>
      <c r="N2994" s="9"/>
      <c r="O2994" s="21"/>
      <c r="Q2994" s="29"/>
      <c r="U2994" s="17"/>
      <c r="V2994" s="2"/>
      <c r="Y2994" t="str">
        <f t="shared" si="199"/>
        <v/>
      </c>
      <c r="AA2994" t="str">
        <f t="shared" si="200"/>
        <v/>
      </c>
      <c r="AC2994" s="7"/>
      <c r="AD2994" t="s">
        <v>12681</v>
      </c>
      <c r="AE2994">
        <f>COUNTIF(I2994,"*Fuji*")</f>
        <v>0</v>
      </c>
      <c r="AG2994" s="2"/>
      <c r="AI2994" s="7"/>
    </row>
    <row r="2995" spans="1:49" ht="11" customHeight="1" outlineLevel="1" x14ac:dyDescent="0.25">
      <c r="A2995" t="s">
        <v>12678</v>
      </c>
      <c r="C2995" s="2" t="s">
        <v>12521</v>
      </c>
      <c r="D2995" s="2" t="s">
        <v>16971</v>
      </c>
      <c r="E2995" s="7">
        <v>2009</v>
      </c>
      <c r="F2995" s="8" t="s">
        <v>21520</v>
      </c>
      <c r="H2995" s="5" t="s">
        <v>5398</v>
      </c>
      <c r="I2995" s="6" t="s">
        <v>12681</v>
      </c>
      <c r="J2995" s="6" t="s">
        <v>12680</v>
      </c>
      <c r="K2995" s="17">
        <v>3</v>
      </c>
      <c r="L2995" s="17" t="s">
        <v>7730</v>
      </c>
      <c r="M2995" s="9">
        <v>7.5</v>
      </c>
      <c r="N2995" s="9"/>
      <c r="O2995" s="21"/>
      <c r="Q2995" s="29"/>
      <c r="S2995">
        <v>1</v>
      </c>
      <c r="T2995">
        <v>1</v>
      </c>
      <c r="U2995" s="17"/>
      <c r="V2995" s="2"/>
      <c r="Y2995" t="str">
        <f t="shared" si="199"/>
        <v/>
      </c>
      <c r="AA2995">
        <f t="shared" si="200"/>
        <v>1</v>
      </c>
      <c r="AC2995" s="7"/>
      <c r="AD2995" t="s">
        <v>12681</v>
      </c>
      <c r="AE2995">
        <f>COUNTIF(I2995,"*Fuji*")</f>
        <v>0</v>
      </c>
      <c r="AG2995" s="2"/>
      <c r="AI2995" s="7"/>
    </row>
    <row r="2996" spans="1:49" ht="11" customHeight="1" x14ac:dyDescent="0.25">
      <c r="A2996" s="4" t="s">
        <v>9139</v>
      </c>
      <c r="B2996" t="s">
        <v>11988</v>
      </c>
      <c r="C2996" s="2" t="s">
        <v>11983</v>
      </c>
      <c r="E2996" s="7"/>
      <c r="F2996" s="5"/>
      <c r="H2996" s="5"/>
      <c r="I2996" s="6"/>
      <c r="J2996" s="6"/>
      <c r="K2996" s="17"/>
      <c r="L2996" s="17"/>
      <c r="M2996" s="9"/>
      <c r="N2996" s="9">
        <f>SUM(M2997:M2999)</f>
        <v>4.5999999999999996</v>
      </c>
      <c r="O2996" s="21">
        <v>660</v>
      </c>
      <c r="P2996">
        <f>COUNTIF(L2997:L2999,"*")</f>
        <v>3</v>
      </c>
      <c r="Q2996" s="29">
        <f>P2996/O2996</f>
        <v>4.5454545454545452E-3</v>
      </c>
      <c r="R2996">
        <f>COUNTIF(L2997:L2999,"Y")+COUNTIF(L2997:L2999,"S")</f>
        <v>3</v>
      </c>
      <c r="U2996" s="18" t="s">
        <v>7732</v>
      </c>
      <c r="V2996" s="2"/>
      <c r="W2996" t="s">
        <v>18567</v>
      </c>
      <c r="Y2996" t="str">
        <f t="shared" si="199"/>
        <v/>
      </c>
      <c r="AA2996" t="str">
        <f t="shared" si="200"/>
        <v/>
      </c>
      <c r="AC2996" s="7"/>
      <c r="AF2996">
        <f>COUNTIF(AE2997:AE2999,"1")</f>
        <v>2</v>
      </c>
      <c r="AG2996" s="2"/>
      <c r="AI2996" s="7"/>
      <c r="AJ2996">
        <f>COUNTIF($K2997:$K2999,"1")-COUNTIFS($K2997:$K2999,"1",$L2997:$L2999,"V")</f>
        <v>2</v>
      </c>
      <c r="AK2996">
        <f>COUNTIFS($K2997:$K2999,"1",$L2997:$L2999,"Y")+COUNTIFS($K2997:$K2999,"1",$L2997:$L2999,"s")</f>
        <v>2</v>
      </c>
      <c r="AL2996">
        <f>COUNTIF($K2997:$K2999,"2")-COUNTIFS($K2997:$K2999,"2",$L2997:$L2999,"V")</f>
        <v>0</v>
      </c>
      <c r="AM2996">
        <f>COUNTIFS($K2997:$K2999,"2",$L2997:$L2999,"Y")+COUNTIFS($K2997:$K2999,"2",$L2997:$L2999,"s")</f>
        <v>0</v>
      </c>
      <c r="AN2996">
        <f>COUNTIF($K2997:$K2999,"3")-COUNTIFS($K2997:$K2999,"3",$L2997:$L2999,"V")</f>
        <v>0</v>
      </c>
      <c r="AO2996">
        <f>COUNTIFS($K2997:$K2999,"3",$L2997:$L2999,"Y")+COUNTIFS($K2997:$K2999,"3",$L2997:$L2999,"s")</f>
        <v>0</v>
      </c>
      <c r="AP2996">
        <f>COUNTIF($K2997:$K2999,"4")-COUNTIFS($K2997:$K2999,"4",$L2997:$L2999,"V")</f>
        <v>0</v>
      </c>
      <c r="AQ2996">
        <f>COUNTIFS($K2997:$K2999,"4",$L2997:$L2999,"Y")+COUNTIFS($K2997:$K2999,"4",$L2997:$L2999,"s")</f>
        <v>0</v>
      </c>
      <c r="AR2996">
        <f>COUNTIF($K2997:$K2999,"5")-COUNTIFS($K2997:$K2999,"5",$L2997:$L2999,"V")</f>
        <v>1</v>
      </c>
      <c r="AS2996">
        <f>COUNTIFS($K2997:$K2999,"5",$L2997:$L2999,"Y")+COUNTIFS($K2997:$K2999,"5",$L2997:$L2999,"s")</f>
        <v>1</v>
      </c>
      <c r="AT2996">
        <f>COUNTIF($K2997:$K2999,"6")-COUNTIFS($K2997:$K2999,"6",$L2997:$L2999,"V")</f>
        <v>0</v>
      </c>
      <c r="AU2996">
        <f>COUNTIFS($K2997:$K2999,"6",$L2997:$L2999,"Y")+COUNTIFS($K2997:$K2999,"6",$L2997:$L2999,"s")</f>
        <v>0</v>
      </c>
      <c r="AV2996">
        <f>COUNTIF($K2997:$K2999,"7")-COUNTIFS($K2997:$K2999,"7",$L2997:$L2999,"V")</f>
        <v>0</v>
      </c>
      <c r="AW2996">
        <f>COUNTIFS($K2997:$K2999,"7",$L2997:$L2999,"Y")+COUNTIFS($K2997:$K2999,"7",$L2997:$L2999,"s")</f>
        <v>0</v>
      </c>
    </row>
    <row r="2997" spans="1:49" ht="11" customHeight="1" outlineLevel="1" x14ac:dyDescent="0.25">
      <c r="A2997" t="s">
        <v>1854</v>
      </c>
      <c r="C2997" s="2" t="s">
        <v>11983</v>
      </c>
      <c r="D2997" s="2">
        <v>430</v>
      </c>
      <c r="E2997" s="7">
        <v>1970</v>
      </c>
      <c r="F2997" s="5" t="s">
        <v>1437</v>
      </c>
      <c r="H2997" s="5" t="s">
        <v>5398</v>
      </c>
      <c r="I2997" s="6" t="s">
        <v>5399</v>
      </c>
      <c r="J2997" s="6" t="s">
        <v>9138</v>
      </c>
      <c r="K2997" s="17">
        <v>1</v>
      </c>
      <c r="L2997" s="17" t="s">
        <v>7730</v>
      </c>
      <c r="M2997" s="9">
        <v>0.4</v>
      </c>
      <c r="N2997" s="9"/>
      <c r="O2997" s="21"/>
      <c r="Q2997" s="29"/>
      <c r="U2997" s="17"/>
      <c r="V2997" s="2">
        <v>270</v>
      </c>
      <c r="Y2997" t="str">
        <f t="shared" si="199"/>
        <v/>
      </c>
      <c r="AA2997" t="str">
        <f t="shared" si="200"/>
        <v/>
      </c>
      <c r="AC2997" s="7"/>
      <c r="AD2997" t="s">
        <v>5399</v>
      </c>
      <c r="AE2997">
        <f>COUNTIF(I2997,"*Fuji*")</f>
        <v>1</v>
      </c>
      <c r="AG2997" s="2"/>
      <c r="AH2997" t="s">
        <v>4921</v>
      </c>
      <c r="AI2997" s="7" t="s">
        <v>4610</v>
      </c>
    </row>
    <row r="2998" spans="1:49" ht="11" customHeight="1" outlineLevel="1" x14ac:dyDescent="0.25">
      <c r="A2998" t="s">
        <v>1854</v>
      </c>
      <c r="C2998" s="2" t="s">
        <v>11983</v>
      </c>
      <c r="D2998" s="2">
        <v>432</v>
      </c>
      <c r="E2998" s="7">
        <v>1970</v>
      </c>
      <c r="F2998" s="5" t="s">
        <v>1855</v>
      </c>
      <c r="H2998" s="5" t="s">
        <v>5398</v>
      </c>
      <c r="I2998" s="6" t="s">
        <v>5399</v>
      </c>
      <c r="J2998" s="6" t="s">
        <v>8881</v>
      </c>
      <c r="K2998" s="17">
        <v>1</v>
      </c>
      <c r="L2998" s="17" t="s">
        <v>7730</v>
      </c>
      <c r="M2998" s="9">
        <v>1.2</v>
      </c>
      <c r="N2998" s="9"/>
      <c r="O2998" s="21"/>
      <c r="Q2998" s="29"/>
      <c r="S2998">
        <v>1</v>
      </c>
      <c r="T2998">
        <v>1</v>
      </c>
      <c r="U2998" s="17"/>
      <c r="V2998" s="2" t="s">
        <v>1558</v>
      </c>
      <c r="Y2998" t="str">
        <f t="shared" si="199"/>
        <v/>
      </c>
      <c r="AA2998" t="str">
        <f t="shared" si="200"/>
        <v/>
      </c>
      <c r="AC2998" s="7"/>
      <c r="AD2998" t="s">
        <v>5399</v>
      </c>
      <c r="AE2998">
        <f>COUNTIF(I2998,"*Fuji*")</f>
        <v>1</v>
      </c>
      <c r="AG2998" s="2"/>
      <c r="AH2998" t="s">
        <v>4921</v>
      </c>
      <c r="AI2998" s="7" t="s">
        <v>4610</v>
      </c>
    </row>
    <row r="2999" spans="1:49" ht="11" customHeight="1" outlineLevel="1" x14ac:dyDescent="0.25">
      <c r="A2999" t="s">
        <v>1854</v>
      </c>
      <c r="C2999" s="2" t="s">
        <v>11983</v>
      </c>
      <c r="D2999" s="2">
        <v>482</v>
      </c>
      <c r="E2999" s="7">
        <v>1972</v>
      </c>
      <c r="F2999" s="5" t="s">
        <v>6563</v>
      </c>
      <c r="H2999" s="5" t="s">
        <v>5398</v>
      </c>
      <c r="I2999" s="6" t="s">
        <v>9136</v>
      </c>
      <c r="J2999" s="6" t="s">
        <v>8881</v>
      </c>
      <c r="K2999" s="17">
        <v>5</v>
      </c>
      <c r="L2999" s="17" t="s">
        <v>7730</v>
      </c>
      <c r="M2999" s="9">
        <v>3</v>
      </c>
      <c r="N2999" s="9"/>
      <c r="O2999" s="21"/>
      <c r="Q2999" s="29"/>
      <c r="U2999" s="17"/>
      <c r="V2999" s="2"/>
      <c r="Y2999" t="str">
        <f t="shared" si="199"/>
        <v/>
      </c>
      <c r="AA2999" t="str">
        <f t="shared" si="200"/>
        <v/>
      </c>
      <c r="AC2999" s="7"/>
      <c r="AD2999" t="s">
        <v>9136</v>
      </c>
      <c r="AE2999">
        <f>COUNTIF(I2999,"*Fuji*")</f>
        <v>0</v>
      </c>
      <c r="AG2999" s="2"/>
      <c r="AI2999" s="7"/>
    </row>
    <row r="3000" spans="1:49" ht="11" customHeight="1" x14ac:dyDescent="0.25">
      <c r="A3000" s="4" t="s">
        <v>9117</v>
      </c>
      <c r="B3000" t="s">
        <v>3409</v>
      </c>
      <c r="C3000" s="2" t="s">
        <v>12521</v>
      </c>
      <c r="E3000" s="7"/>
      <c r="F3000" s="5"/>
      <c r="H3000" s="5"/>
      <c r="I3000" s="6"/>
      <c r="J3000" s="6"/>
      <c r="K3000" s="17"/>
      <c r="L3000" s="17"/>
      <c r="M3000" s="9"/>
      <c r="N3000" s="9">
        <f>SUM(M3001:M3002)</f>
        <v>4</v>
      </c>
      <c r="O3000" s="21">
        <v>2063</v>
      </c>
      <c r="P3000">
        <f>COUNTIF(L3001:L3002,"*")</f>
        <v>2</v>
      </c>
      <c r="Q3000" s="29">
        <f>P3000/O3000</f>
        <v>9.6946194861851677E-4</v>
      </c>
      <c r="R3000">
        <f>COUNTIF(L3001:L3002,"Y")+COUNTIF(L3001:L3002,"S")</f>
        <v>2</v>
      </c>
      <c r="U3000" s="17" t="s">
        <v>7730</v>
      </c>
      <c r="V3000" s="2"/>
      <c r="W3000" t="s">
        <v>18568</v>
      </c>
      <c r="Y3000" t="str">
        <f t="shared" si="199"/>
        <v/>
      </c>
      <c r="AA3000" t="str">
        <f t="shared" si="200"/>
        <v/>
      </c>
      <c r="AC3000" s="7"/>
      <c r="AF3000">
        <f>COUNTIF(AE3001:AE3002,"1")</f>
        <v>0</v>
      </c>
      <c r="AG3000" s="2"/>
      <c r="AI3000" s="7"/>
      <c r="AJ3000">
        <f>COUNTIF($K3001:$K3002,"1")-COUNTIFS($K3001:$K3002,"1",$L3001:$L3002,"V")</f>
        <v>2</v>
      </c>
      <c r="AK3000">
        <f>COUNTIFS($K3001:$K3002,"1",$L3001:$L3002,"Y")+COUNTIFS($K3001:$K3002,"1",$L3001:$L3002,"s")</f>
        <v>2</v>
      </c>
      <c r="AL3000">
        <f>COUNTIF($K3001:$K3002,"2")-COUNTIFS($K3001:$K3002,"2",$L3001:$L3002,"V")</f>
        <v>0</v>
      </c>
      <c r="AM3000">
        <f>COUNTIFS($K3001:$K3002,"2",$L3001:$L3002,"Y")+COUNTIFS($K3001:$K3002,"2",$L3001:$L3002,"s")</f>
        <v>0</v>
      </c>
      <c r="AN3000">
        <f>COUNTIF($K3001:$K3002,"3")-COUNTIFS($K3001:$K3002,"3",$L3001:$L3002,"V")</f>
        <v>0</v>
      </c>
      <c r="AO3000">
        <f>COUNTIFS($K3001:$K3002,"3",$L3001:$L3002,"Y")+COUNTIFS($K3001:$K3002,"3",$L3001:$L3002,"s")</f>
        <v>0</v>
      </c>
      <c r="AP3000">
        <f>COUNTIF($K3001:$K3002,"4")-COUNTIFS($K3001:$K3002,"4",$L3001:$L3002,"V")</f>
        <v>0</v>
      </c>
      <c r="AQ3000">
        <f>COUNTIFS($K3001:$K3002,"4",$L3001:$L3002,"Y")+COUNTIFS($K3001:$K3002,"4",$L3001:$L3002,"s")</f>
        <v>0</v>
      </c>
      <c r="AR3000">
        <f>COUNTIF($K3001:$K3002,"5")-COUNTIFS($K3001:$K3002,"5",$L3001:$L3002,"V")</f>
        <v>0</v>
      </c>
      <c r="AS3000">
        <f>COUNTIFS($K3001:$K3002,"5",$L3001:$L3002,"Y")+COUNTIFS($K3001:$K3002,"5",$L3001:$L3002,"s")</f>
        <v>0</v>
      </c>
      <c r="AT3000">
        <f>COUNTIF($K3001:$K3002,"6")-COUNTIFS($K3001:$K3002,"6",$L3001:$L3002,"V")</f>
        <v>0</v>
      </c>
      <c r="AU3000">
        <f>COUNTIFS($K3001:$K3002,"6",$L3001:$L3002,"Y")+COUNTIFS($K3001:$K3002,"6",$L3001:$L3002,"s")</f>
        <v>0</v>
      </c>
      <c r="AV3000">
        <f>COUNTIF($K3001:$K3002,"7")-COUNTIFS($K3001:$K3002,"7",$L3001:$L3002,"V")</f>
        <v>0</v>
      </c>
      <c r="AW3000">
        <f>COUNTIFS($K3001:$K3002,"7",$L3001:$L3002,"Y")+COUNTIFS($K3001:$K3002,"7",$L3001:$L3002,"s")</f>
        <v>0</v>
      </c>
    </row>
    <row r="3001" spans="1:49" ht="11" customHeight="1" outlineLevel="1" x14ac:dyDescent="0.25">
      <c r="A3001" t="s">
        <v>1232</v>
      </c>
      <c r="C3001" s="2" t="s">
        <v>12521</v>
      </c>
      <c r="D3001" s="2">
        <v>550</v>
      </c>
      <c r="E3001" s="7">
        <v>1973</v>
      </c>
      <c r="F3001" s="5" t="s">
        <v>5311</v>
      </c>
      <c r="H3001" s="5" t="s">
        <v>1444</v>
      </c>
      <c r="I3001" s="6" t="s">
        <v>3530</v>
      </c>
      <c r="J3001" s="6" t="s">
        <v>8965</v>
      </c>
      <c r="K3001" s="17">
        <v>1</v>
      </c>
      <c r="L3001" s="17" t="s">
        <v>7730</v>
      </c>
      <c r="M3001" s="9">
        <v>1.5</v>
      </c>
      <c r="N3001" s="9"/>
      <c r="O3001" s="21"/>
      <c r="Q3001" s="29"/>
      <c r="S3001">
        <v>1</v>
      </c>
      <c r="T3001">
        <v>1</v>
      </c>
      <c r="U3001" s="17"/>
      <c r="V3001" s="2" t="s">
        <v>5310</v>
      </c>
      <c r="Y3001" t="str">
        <f t="shared" si="199"/>
        <v/>
      </c>
      <c r="AA3001" t="str">
        <f t="shared" si="200"/>
        <v/>
      </c>
      <c r="AC3001" s="7"/>
      <c r="AD3001" t="s">
        <v>3530</v>
      </c>
      <c r="AE3001">
        <f>COUNTIF(I3001,"*Fuji*")</f>
        <v>0</v>
      </c>
      <c r="AG3001" s="2"/>
      <c r="AH3001" t="s">
        <v>3531</v>
      </c>
      <c r="AI3001" s="7" t="s">
        <v>4610</v>
      </c>
    </row>
    <row r="3002" spans="1:49" ht="11" customHeight="1" outlineLevel="1" x14ac:dyDescent="0.25">
      <c r="A3002" t="s">
        <v>1232</v>
      </c>
      <c r="C3002" s="2" t="s">
        <v>12521</v>
      </c>
      <c r="D3002" s="2" t="s">
        <v>8966</v>
      </c>
      <c r="E3002" s="7">
        <v>1973</v>
      </c>
      <c r="F3002" s="5" t="s">
        <v>8967</v>
      </c>
      <c r="H3002" s="5" t="s">
        <v>1444</v>
      </c>
      <c r="I3002" s="6" t="s">
        <v>3530</v>
      </c>
      <c r="J3002" s="6" t="s">
        <v>8965</v>
      </c>
      <c r="K3002" s="17">
        <v>1</v>
      </c>
      <c r="L3002" s="17" t="s">
        <v>7730</v>
      </c>
      <c r="M3002" s="9">
        <v>2.5</v>
      </c>
      <c r="N3002" s="9"/>
      <c r="O3002" s="21"/>
      <c r="Q3002" s="29"/>
      <c r="U3002" s="17"/>
      <c r="V3002" s="2" t="s">
        <v>5310</v>
      </c>
      <c r="X3002" t="s">
        <v>7732</v>
      </c>
      <c r="Y3002">
        <f t="shared" si="199"/>
        <v>1</v>
      </c>
      <c r="AA3002" t="str">
        <f t="shared" si="200"/>
        <v/>
      </c>
      <c r="AC3002" s="7"/>
      <c r="AD3002" t="s">
        <v>3530</v>
      </c>
      <c r="AE3002">
        <f>COUNTIF(I3002,"*Fuji*")</f>
        <v>0</v>
      </c>
      <c r="AG3002" s="2"/>
      <c r="AH3002" t="s">
        <v>3531</v>
      </c>
      <c r="AI3002" s="7" t="s">
        <v>4610</v>
      </c>
    </row>
    <row r="3003" spans="1:49" ht="11" customHeight="1" x14ac:dyDescent="0.25">
      <c r="A3003" t="s">
        <v>9788</v>
      </c>
      <c r="B3003" t="s">
        <v>12001</v>
      </c>
      <c r="C3003" s="2" t="s">
        <v>11983</v>
      </c>
      <c r="E3003" s="7"/>
      <c r="F3003" s="5"/>
      <c r="H3003" s="5"/>
      <c r="I3003" s="6"/>
      <c r="J3003" s="6"/>
      <c r="K3003" s="17"/>
      <c r="L3003" s="17"/>
      <c r="M3003" s="9"/>
      <c r="N3003" s="9">
        <f>SUM(M3004:M3103)</f>
        <v>201.8</v>
      </c>
      <c r="O3003" s="21">
        <v>3362</v>
      </c>
      <c r="P3003">
        <f>COUNTIF(L3004:L3103,"*")</f>
        <v>100</v>
      </c>
      <c r="Q3003" s="29">
        <f>P3003/O3003</f>
        <v>2.9744199881023201E-2</v>
      </c>
      <c r="R3003">
        <f>COUNTIF(L3004:L3103,"Y")+COUNTIF(L3004:L3103,"S")</f>
        <v>77</v>
      </c>
      <c r="U3003" s="17" t="s">
        <v>7730</v>
      </c>
      <c r="V3003" s="2"/>
      <c r="W3003" t="s">
        <v>18569</v>
      </c>
      <c r="Y3003" t="str">
        <f t="shared" si="199"/>
        <v/>
      </c>
      <c r="AA3003" t="str">
        <f t="shared" si="200"/>
        <v/>
      </c>
      <c r="AC3003" s="7"/>
      <c r="AF3003">
        <f>COUNTIF(AE3004:AE3103,"1")</f>
        <v>6</v>
      </c>
      <c r="AG3003" s="2"/>
      <c r="AI3003" s="7"/>
      <c r="AJ3003">
        <f>COUNTIF($K3004:$K3103,"1")-COUNTIFS($K3004:$K3103,"1",$L3004:$L3103,"V")</f>
        <v>18</v>
      </c>
      <c r="AK3003">
        <f>COUNTIFS($K3004:$K3103,"1",$L3004:$L3103,"Y")+COUNTIFS($K3004:$K3103,"1",$L3004:$L3103,"s")</f>
        <v>16</v>
      </c>
      <c r="AL3003">
        <f>COUNTIF($K3004:$K3103,"2")-COUNTIFS($K3004:$K3103,"2",$L3004:$L3103,"V")</f>
        <v>8</v>
      </c>
      <c r="AM3003">
        <f>COUNTIFS($K3004:$K3103,"2",$L3004:$L3103,"Y")+COUNTIFS($K3004:$K3103,"2",$L3004:$L3103,"s")</f>
        <v>7</v>
      </c>
      <c r="AN3003">
        <f>COUNTIF($K3004:$K3103,"3")-COUNTIFS($K3004:$K3103,"3",$L3004:$L3103,"V")</f>
        <v>2</v>
      </c>
      <c r="AO3003">
        <f>COUNTIFS($K3004:$K3103,"3",$L3004:$L3103,"Y")+COUNTIFS($K3004:$K3103,"3",$L3004:$L3103,"s")</f>
        <v>1</v>
      </c>
      <c r="AP3003">
        <f>COUNTIF($K3004:$K3103,"4")-COUNTIFS($K3004:$K3103,"4",$L3004:$L3103,"V")</f>
        <v>0</v>
      </c>
      <c r="AQ3003">
        <f>COUNTIFS($K3004:$K3103,"4",$L3004:$L3103,"Y")+COUNTIFS($K3004:$K3103,"4",$L3004:$L3103,"s")</f>
        <v>0</v>
      </c>
      <c r="AR3003">
        <f>COUNTIF($K3004:$K3103,"5")-COUNTIFS($K3004:$K3103,"5",$L3004:$L3103,"V")</f>
        <v>2</v>
      </c>
      <c r="AS3003">
        <f>COUNTIFS($K3004:$K3103,"5",$L3004:$L3103,"Y")+COUNTIFS($K3004:$K3103,"5",$L3004:$L3103,"s")</f>
        <v>2</v>
      </c>
      <c r="AT3003">
        <f>COUNTIF($K3004:$K3103,"6")-COUNTIFS($K3004:$K3103,"6",$L3004:$L3103,"V")</f>
        <v>0</v>
      </c>
      <c r="AU3003">
        <f>COUNTIFS($K3004:$K3103,"6",$L3004:$L3103,"Y")+COUNTIFS($K3004:$K3103,"6",$L3004:$L3103,"s")</f>
        <v>0</v>
      </c>
      <c r="AV3003">
        <f>COUNTIF($K3004:$K3103,"7")-COUNTIFS($K3004:$K3103,"7",$L3004:$L3103,"V")</f>
        <v>70</v>
      </c>
      <c r="AW3003">
        <f>COUNTIFS($K3004:$K3103,"7",$L3004:$L3103,"Y")+COUNTIFS($K3004:$K3103,"7",$L3004:$L3103,"s")</f>
        <v>51</v>
      </c>
    </row>
    <row r="3004" spans="1:49" ht="11" customHeight="1" outlineLevel="1" x14ac:dyDescent="0.25">
      <c r="A3004" t="s">
        <v>3532</v>
      </c>
      <c r="C3004" s="2" t="s">
        <v>11983</v>
      </c>
      <c r="D3004" s="2">
        <v>51</v>
      </c>
      <c r="E3004" s="7">
        <v>1978</v>
      </c>
      <c r="F3004" s="5" t="s">
        <v>1255</v>
      </c>
      <c r="H3004" s="5" t="s">
        <v>5398</v>
      </c>
      <c r="I3004" s="6" t="s">
        <v>8232</v>
      </c>
      <c r="J3004" s="6" t="s">
        <v>9720</v>
      </c>
      <c r="K3004" s="17">
        <v>2</v>
      </c>
      <c r="L3004" s="17" t="s">
        <v>7730</v>
      </c>
      <c r="M3004" s="9">
        <v>1</v>
      </c>
      <c r="N3004" s="9"/>
      <c r="O3004" s="21"/>
      <c r="Q3004" s="29"/>
      <c r="U3004" s="17"/>
      <c r="V3004" s="2"/>
      <c r="Y3004" t="str">
        <f t="shared" si="199"/>
        <v/>
      </c>
      <c r="AA3004" t="str">
        <f t="shared" si="200"/>
        <v/>
      </c>
      <c r="AC3004" s="7"/>
      <c r="AD3004" t="s">
        <v>8232</v>
      </c>
      <c r="AE3004">
        <f t="shared" ref="AE3004:AE3035" si="202">COUNTIF(I3004,"*Fuji*")</f>
        <v>0</v>
      </c>
      <c r="AG3004" s="2"/>
      <c r="AI3004" s="7"/>
    </row>
    <row r="3005" spans="1:49" ht="11" customHeight="1" outlineLevel="1" x14ac:dyDescent="0.25">
      <c r="A3005" t="s">
        <v>3532</v>
      </c>
      <c r="C3005" s="2" t="s">
        <v>11983</v>
      </c>
      <c r="D3005" s="2">
        <v>85</v>
      </c>
      <c r="E3005" s="7">
        <v>1979</v>
      </c>
      <c r="F3005" s="5" t="s">
        <v>3533</v>
      </c>
      <c r="H3005" s="5" t="s">
        <v>5398</v>
      </c>
      <c r="I3005" s="6" t="s">
        <v>3534</v>
      </c>
      <c r="J3005" s="6" t="s">
        <v>9721</v>
      </c>
      <c r="K3005" s="17">
        <v>1</v>
      </c>
      <c r="L3005" s="17" t="s">
        <v>7730</v>
      </c>
      <c r="M3005" s="9">
        <v>2</v>
      </c>
      <c r="N3005" s="9"/>
      <c r="O3005" s="21"/>
      <c r="Q3005" s="29"/>
      <c r="U3005" s="17"/>
      <c r="V3005" s="2">
        <v>491</v>
      </c>
      <c r="Y3005" t="str">
        <f t="shared" si="199"/>
        <v/>
      </c>
      <c r="AA3005" t="str">
        <f t="shared" si="200"/>
        <v/>
      </c>
      <c r="AC3005" s="7"/>
      <c r="AD3005" t="s">
        <v>3534</v>
      </c>
      <c r="AE3005">
        <f t="shared" si="202"/>
        <v>0</v>
      </c>
      <c r="AG3005" s="2"/>
      <c r="AH3005" t="s">
        <v>3535</v>
      </c>
      <c r="AI3005" s="7" t="s">
        <v>4610</v>
      </c>
    </row>
    <row r="3006" spans="1:49" ht="11" customHeight="1" outlineLevel="1" x14ac:dyDescent="0.25">
      <c r="A3006" t="s">
        <v>3532</v>
      </c>
      <c r="C3006" s="2" t="s">
        <v>11983</v>
      </c>
      <c r="D3006" s="2">
        <v>86</v>
      </c>
      <c r="E3006" s="7">
        <v>1979</v>
      </c>
      <c r="F3006" s="5" t="s">
        <v>3536</v>
      </c>
      <c r="H3006" s="5" t="s">
        <v>5398</v>
      </c>
      <c r="I3006" s="6" t="s">
        <v>3534</v>
      </c>
      <c r="J3006" s="6" t="s">
        <v>9721</v>
      </c>
      <c r="K3006" s="17">
        <v>1</v>
      </c>
      <c r="L3006" s="17" t="s">
        <v>7730</v>
      </c>
      <c r="M3006" s="9">
        <v>2</v>
      </c>
      <c r="N3006" s="9"/>
      <c r="O3006" s="21"/>
      <c r="Q3006" s="29"/>
      <c r="S3006">
        <v>1</v>
      </c>
      <c r="T3006">
        <v>1</v>
      </c>
      <c r="U3006" s="17"/>
      <c r="V3006" s="2">
        <v>492</v>
      </c>
      <c r="Y3006" t="str">
        <f t="shared" si="199"/>
        <v/>
      </c>
      <c r="AA3006" t="str">
        <f t="shared" si="200"/>
        <v/>
      </c>
      <c r="AC3006" s="7"/>
      <c r="AD3006" t="s">
        <v>3534</v>
      </c>
      <c r="AE3006">
        <f t="shared" si="202"/>
        <v>0</v>
      </c>
      <c r="AG3006" s="2"/>
      <c r="AH3006" t="s">
        <v>3535</v>
      </c>
      <c r="AI3006" s="7" t="s">
        <v>4610</v>
      </c>
    </row>
    <row r="3007" spans="1:49" ht="11" customHeight="1" outlineLevel="1" x14ac:dyDescent="0.25">
      <c r="A3007" t="s">
        <v>3532</v>
      </c>
      <c r="C3007" s="2" t="s">
        <v>11983</v>
      </c>
      <c r="D3007" s="2">
        <v>144</v>
      </c>
      <c r="E3007" s="7">
        <v>1981</v>
      </c>
      <c r="F3007" s="5" t="s">
        <v>1856</v>
      </c>
      <c r="H3007" s="5" t="s">
        <v>5398</v>
      </c>
      <c r="I3007" s="6" t="s">
        <v>5399</v>
      </c>
      <c r="J3007" s="6" t="s">
        <v>9722</v>
      </c>
      <c r="K3007" s="17">
        <v>1</v>
      </c>
      <c r="L3007" s="17" t="s">
        <v>7730</v>
      </c>
      <c r="M3007" s="9">
        <v>5</v>
      </c>
      <c r="N3007" s="9"/>
      <c r="O3007" s="21"/>
      <c r="Q3007" s="29"/>
      <c r="U3007" s="17"/>
      <c r="V3007" s="2">
        <v>527</v>
      </c>
      <c r="Y3007" t="str">
        <f t="shared" si="199"/>
        <v/>
      </c>
      <c r="AA3007" t="str">
        <f t="shared" si="200"/>
        <v/>
      </c>
      <c r="AC3007" s="7"/>
      <c r="AD3007" t="s">
        <v>5399</v>
      </c>
      <c r="AE3007">
        <f t="shared" si="202"/>
        <v>1</v>
      </c>
      <c r="AG3007" s="2"/>
      <c r="AH3007" t="s">
        <v>4921</v>
      </c>
      <c r="AI3007" s="7" t="s">
        <v>4610</v>
      </c>
    </row>
    <row r="3008" spans="1:49" ht="11" customHeight="1" outlineLevel="1" x14ac:dyDescent="0.25">
      <c r="A3008" t="s">
        <v>3532</v>
      </c>
      <c r="C3008" s="2" t="s">
        <v>11983</v>
      </c>
      <c r="D3008" s="2">
        <v>245</v>
      </c>
      <c r="E3008" s="7">
        <v>1984</v>
      </c>
      <c r="F3008" s="5" t="s">
        <v>3437</v>
      </c>
      <c r="H3008" s="5" t="s">
        <v>5398</v>
      </c>
      <c r="I3008" s="6" t="s">
        <v>3845</v>
      </c>
      <c r="J3008" s="6" t="s">
        <v>7065</v>
      </c>
      <c r="K3008" s="17">
        <v>5</v>
      </c>
      <c r="L3008" s="17" t="s">
        <v>7730</v>
      </c>
      <c r="M3008" s="9">
        <v>1.1000000000000001</v>
      </c>
      <c r="N3008" s="9"/>
      <c r="O3008" s="21"/>
      <c r="Q3008" s="29"/>
      <c r="U3008" s="17"/>
      <c r="V3008" s="2">
        <v>575</v>
      </c>
      <c r="Y3008" t="str">
        <f t="shared" si="199"/>
        <v/>
      </c>
      <c r="AA3008" t="str">
        <f t="shared" si="200"/>
        <v/>
      </c>
      <c r="AC3008" s="7"/>
      <c r="AD3008" t="s">
        <v>3845</v>
      </c>
      <c r="AE3008">
        <f t="shared" si="202"/>
        <v>0</v>
      </c>
      <c r="AG3008" s="2"/>
      <c r="AH3008" t="s">
        <v>3538</v>
      </c>
      <c r="AI3008" s="7" t="s">
        <v>4610</v>
      </c>
    </row>
    <row r="3009" spans="1:35" ht="11" customHeight="1" outlineLevel="1" x14ac:dyDescent="0.25">
      <c r="A3009" t="s">
        <v>3532</v>
      </c>
      <c r="C3009" s="2" t="s">
        <v>11983</v>
      </c>
      <c r="D3009" s="2">
        <v>247</v>
      </c>
      <c r="E3009" s="7">
        <v>1984</v>
      </c>
      <c r="F3009" s="5" t="s">
        <v>5750</v>
      </c>
      <c r="H3009" s="5" t="s">
        <v>5398</v>
      </c>
      <c r="I3009" s="6" t="s">
        <v>707</v>
      </c>
      <c r="J3009" s="6" t="s">
        <v>7065</v>
      </c>
      <c r="K3009" s="17">
        <v>2</v>
      </c>
      <c r="L3009" s="17" t="s">
        <v>7730</v>
      </c>
      <c r="M3009" s="9">
        <v>1.1000000000000001</v>
      </c>
      <c r="N3009" s="9"/>
      <c r="O3009" s="21"/>
      <c r="Q3009" s="29"/>
      <c r="U3009" s="17"/>
      <c r="V3009" s="2">
        <v>577</v>
      </c>
      <c r="Y3009" t="str">
        <f t="shared" si="199"/>
        <v/>
      </c>
      <c r="AA3009" t="str">
        <f t="shared" si="200"/>
        <v/>
      </c>
      <c r="AC3009" s="7"/>
      <c r="AD3009" t="s">
        <v>707</v>
      </c>
      <c r="AE3009">
        <f t="shared" si="202"/>
        <v>0</v>
      </c>
      <c r="AG3009" s="2"/>
      <c r="AH3009" t="s">
        <v>3538</v>
      </c>
      <c r="AI3009" s="7" t="s">
        <v>4610</v>
      </c>
    </row>
    <row r="3010" spans="1:35" ht="11" customHeight="1" outlineLevel="1" x14ac:dyDescent="0.25">
      <c r="A3010" t="s">
        <v>3532</v>
      </c>
      <c r="C3010" s="2" t="s">
        <v>11983</v>
      </c>
      <c r="D3010" s="2">
        <v>248</v>
      </c>
      <c r="E3010" s="7">
        <v>1984</v>
      </c>
      <c r="F3010" s="5" t="s">
        <v>4400</v>
      </c>
      <c r="H3010" s="5" t="s">
        <v>5398</v>
      </c>
      <c r="I3010" s="6" t="s">
        <v>1332</v>
      </c>
      <c r="J3010" s="6" t="s">
        <v>7065</v>
      </c>
      <c r="K3010" s="17">
        <v>2</v>
      </c>
      <c r="L3010" s="17" t="s">
        <v>7730</v>
      </c>
      <c r="M3010" s="9">
        <v>1.1000000000000001</v>
      </c>
      <c r="N3010" s="9"/>
      <c r="O3010" s="21"/>
      <c r="Q3010" s="29"/>
      <c r="U3010" s="17"/>
      <c r="V3010" s="2">
        <v>578</v>
      </c>
      <c r="Y3010" t="str">
        <f t="shared" si="199"/>
        <v/>
      </c>
      <c r="AA3010" t="str">
        <f t="shared" si="200"/>
        <v/>
      </c>
      <c r="AC3010" s="7"/>
      <c r="AD3010" t="s">
        <v>1332</v>
      </c>
      <c r="AE3010">
        <f t="shared" si="202"/>
        <v>0</v>
      </c>
      <c r="AG3010" s="2"/>
      <c r="AH3010" t="s">
        <v>3538</v>
      </c>
      <c r="AI3010" s="7" t="s">
        <v>4610</v>
      </c>
    </row>
    <row r="3011" spans="1:35" ht="11" customHeight="1" outlineLevel="1" x14ac:dyDescent="0.25">
      <c r="A3011" t="s">
        <v>3532</v>
      </c>
      <c r="C3011" s="2" t="s">
        <v>11983</v>
      </c>
      <c r="D3011" s="2">
        <v>382</v>
      </c>
      <c r="E3011" s="7">
        <v>1990</v>
      </c>
      <c r="F3011" s="5" t="s">
        <v>9723</v>
      </c>
      <c r="H3011" s="5" t="s">
        <v>5398</v>
      </c>
      <c r="I3011" s="6" t="s">
        <v>707</v>
      </c>
      <c r="J3011" s="6" t="s">
        <v>9724</v>
      </c>
      <c r="K3011" s="17">
        <v>2</v>
      </c>
      <c r="L3011" s="17" t="s">
        <v>7732</v>
      </c>
      <c r="M3011" s="9"/>
      <c r="N3011" s="9"/>
      <c r="O3011" s="21"/>
      <c r="Q3011" s="29"/>
      <c r="U3011" s="17"/>
      <c r="V3011" s="2"/>
      <c r="Y3011" t="str">
        <f t="shared" si="199"/>
        <v/>
      </c>
      <c r="AA3011" t="str">
        <f t="shared" si="200"/>
        <v/>
      </c>
      <c r="AC3011" s="7"/>
      <c r="AD3011" t="s">
        <v>707</v>
      </c>
      <c r="AE3011">
        <f t="shared" si="202"/>
        <v>0</v>
      </c>
      <c r="AG3011" s="2"/>
      <c r="AI3011" s="7"/>
    </row>
    <row r="3012" spans="1:35" ht="11" customHeight="1" outlineLevel="1" x14ac:dyDescent="0.25">
      <c r="A3012" t="s">
        <v>3532</v>
      </c>
      <c r="C3012" s="2" t="s">
        <v>11983</v>
      </c>
      <c r="D3012" s="2">
        <v>399</v>
      </c>
      <c r="E3012" s="7">
        <v>1991</v>
      </c>
      <c r="F3012" s="5" t="s">
        <v>1234</v>
      </c>
      <c r="H3012" s="5" t="s">
        <v>5398</v>
      </c>
      <c r="I3012" s="6" t="s">
        <v>3537</v>
      </c>
      <c r="J3012" s="6" t="s">
        <v>9725</v>
      </c>
      <c r="K3012" s="17">
        <v>3</v>
      </c>
      <c r="L3012" s="17" t="s">
        <v>7732</v>
      </c>
      <c r="M3012" s="9"/>
      <c r="N3012" s="9"/>
      <c r="O3012" s="21"/>
      <c r="Q3012" s="29"/>
      <c r="U3012" s="17"/>
      <c r="V3012" s="2">
        <v>687</v>
      </c>
      <c r="Y3012" t="str">
        <f t="shared" si="199"/>
        <v/>
      </c>
      <c r="AA3012" t="str">
        <f t="shared" si="200"/>
        <v/>
      </c>
      <c r="AC3012" s="7"/>
      <c r="AD3012" t="s">
        <v>3537</v>
      </c>
      <c r="AE3012">
        <f t="shared" si="202"/>
        <v>0</v>
      </c>
      <c r="AG3012" s="2"/>
      <c r="AH3012" t="s">
        <v>3538</v>
      </c>
      <c r="AI3012" s="7" t="s">
        <v>4922</v>
      </c>
    </row>
    <row r="3013" spans="1:35" ht="11" customHeight="1" outlineLevel="1" x14ac:dyDescent="0.25">
      <c r="A3013" t="s">
        <v>3532</v>
      </c>
      <c r="C3013" s="2" t="s">
        <v>11983</v>
      </c>
      <c r="D3013" s="2">
        <v>437</v>
      </c>
      <c r="E3013" s="7">
        <v>1994</v>
      </c>
      <c r="F3013" s="5" t="s">
        <v>9542</v>
      </c>
      <c r="H3013" s="5" t="s">
        <v>5398</v>
      </c>
      <c r="I3013" s="6" t="s">
        <v>5399</v>
      </c>
      <c r="J3013" s="6" t="s">
        <v>9726</v>
      </c>
      <c r="K3013" s="17">
        <v>1</v>
      </c>
      <c r="L3013" s="17" t="s">
        <v>7730</v>
      </c>
      <c r="M3013" s="9">
        <v>18</v>
      </c>
      <c r="N3013" s="9"/>
      <c r="O3013" s="21"/>
      <c r="Q3013" s="29"/>
      <c r="S3013">
        <v>1</v>
      </c>
      <c r="T3013">
        <v>1</v>
      </c>
      <c r="U3013" s="17"/>
      <c r="V3013" s="2">
        <v>723</v>
      </c>
      <c r="Y3013" t="str">
        <f t="shared" si="199"/>
        <v/>
      </c>
      <c r="AA3013">
        <f t="shared" si="200"/>
        <v>1</v>
      </c>
      <c r="AC3013" s="7"/>
      <c r="AD3013" t="s">
        <v>5399</v>
      </c>
      <c r="AE3013">
        <f t="shared" si="202"/>
        <v>1</v>
      </c>
      <c r="AG3013" s="2"/>
      <c r="AH3013" t="s">
        <v>4921</v>
      </c>
      <c r="AI3013" s="7" t="s">
        <v>4620</v>
      </c>
    </row>
    <row r="3014" spans="1:35" ht="11" customHeight="1" outlineLevel="1" x14ac:dyDescent="0.25">
      <c r="A3014" t="s">
        <v>3532</v>
      </c>
      <c r="C3014" s="2" t="s">
        <v>11983</v>
      </c>
      <c r="D3014" s="2" t="s">
        <v>9727</v>
      </c>
      <c r="E3014" s="7">
        <v>2000</v>
      </c>
      <c r="F3014" s="5" t="s">
        <v>9728</v>
      </c>
      <c r="H3014" s="5" t="s">
        <v>5398</v>
      </c>
      <c r="I3014" s="6" t="s">
        <v>8232</v>
      </c>
      <c r="J3014" s="6" t="s">
        <v>9729</v>
      </c>
      <c r="K3014" s="17">
        <v>2</v>
      </c>
      <c r="L3014" s="18" t="s">
        <v>7730</v>
      </c>
      <c r="M3014" s="9">
        <v>11</v>
      </c>
      <c r="N3014" s="9"/>
      <c r="O3014" s="21"/>
      <c r="Q3014" s="29"/>
      <c r="U3014" s="17"/>
      <c r="V3014" s="2"/>
      <c r="Y3014" t="str">
        <f t="shared" si="199"/>
        <v/>
      </c>
      <c r="AA3014">
        <f t="shared" si="200"/>
        <v>1</v>
      </c>
      <c r="AC3014" s="7"/>
      <c r="AD3014" t="s">
        <v>8232</v>
      </c>
      <c r="AE3014">
        <f t="shared" si="202"/>
        <v>0</v>
      </c>
      <c r="AG3014" s="2"/>
      <c r="AI3014" s="7"/>
    </row>
    <row r="3015" spans="1:35" ht="11" customHeight="1" outlineLevel="1" x14ac:dyDescent="0.25">
      <c r="A3015" t="s">
        <v>3532</v>
      </c>
      <c r="C3015" s="2" t="s">
        <v>11983</v>
      </c>
      <c r="D3015" s="3" t="s">
        <v>4062</v>
      </c>
      <c r="E3015" s="7">
        <v>2004</v>
      </c>
      <c r="F3015" s="5" t="s">
        <v>10677</v>
      </c>
      <c r="H3015" s="5" t="s">
        <v>5398</v>
      </c>
      <c r="I3015" s="6" t="s">
        <v>1695</v>
      </c>
      <c r="J3015" s="6" t="s">
        <v>4062</v>
      </c>
      <c r="K3015" s="17">
        <v>1</v>
      </c>
      <c r="L3015" s="17" t="s">
        <v>7730</v>
      </c>
      <c r="M3015" s="9">
        <v>11</v>
      </c>
      <c r="N3015" s="9"/>
      <c r="O3015" s="21"/>
      <c r="Q3015" s="29"/>
      <c r="U3015" s="17"/>
      <c r="V3015" s="2"/>
      <c r="X3015" t="s">
        <v>7732</v>
      </c>
      <c r="Y3015" t="str">
        <f t="shared" si="199"/>
        <v/>
      </c>
      <c r="AA3015">
        <f t="shared" si="200"/>
        <v>1</v>
      </c>
      <c r="AC3015" s="7"/>
      <c r="AD3015" t="s">
        <v>1695</v>
      </c>
      <c r="AE3015">
        <f t="shared" si="202"/>
        <v>0</v>
      </c>
      <c r="AG3015" s="2">
        <v>1</v>
      </c>
      <c r="AI3015" s="7"/>
    </row>
    <row r="3016" spans="1:35" ht="11" customHeight="1" outlineLevel="1" x14ac:dyDescent="0.25">
      <c r="A3016" t="s">
        <v>3532</v>
      </c>
      <c r="C3016" s="2" t="s">
        <v>11983</v>
      </c>
      <c r="D3016" s="2">
        <v>860</v>
      </c>
      <c r="E3016" s="7">
        <v>2016</v>
      </c>
      <c r="F3016" s="5" t="s">
        <v>9731</v>
      </c>
      <c r="H3016" s="5" t="s">
        <v>5398</v>
      </c>
      <c r="I3016" s="6" t="s">
        <v>9223</v>
      </c>
      <c r="J3016" s="6" t="s">
        <v>7554</v>
      </c>
      <c r="K3016" s="17">
        <v>7</v>
      </c>
      <c r="L3016" s="17" t="s">
        <v>20076</v>
      </c>
      <c r="M3016" s="9"/>
      <c r="N3016" s="9"/>
      <c r="O3016" s="21"/>
      <c r="Q3016" s="29"/>
      <c r="U3016" s="17"/>
      <c r="V3016" s="2"/>
      <c r="Y3016" t="str">
        <f t="shared" si="199"/>
        <v/>
      </c>
      <c r="AA3016" t="str">
        <f t="shared" si="200"/>
        <v/>
      </c>
      <c r="AC3016" s="7"/>
      <c r="AD3016" t="s">
        <v>9223</v>
      </c>
      <c r="AE3016">
        <f t="shared" si="202"/>
        <v>0</v>
      </c>
      <c r="AG3016" s="2"/>
      <c r="AI3016" s="7"/>
    </row>
    <row r="3017" spans="1:35" ht="11" customHeight="1" outlineLevel="1" x14ac:dyDescent="0.25">
      <c r="A3017" t="s">
        <v>3532</v>
      </c>
      <c r="C3017" s="2" t="s">
        <v>11983</v>
      </c>
      <c r="D3017" s="2">
        <v>861</v>
      </c>
      <c r="E3017" s="7">
        <v>2016</v>
      </c>
      <c r="F3017" s="5" t="s">
        <v>9731</v>
      </c>
      <c r="H3017" s="5" t="s">
        <v>5398</v>
      </c>
      <c r="I3017" s="6" t="s">
        <v>9223</v>
      </c>
      <c r="J3017" s="6" t="s">
        <v>7554</v>
      </c>
      <c r="K3017" s="17">
        <v>7</v>
      </c>
      <c r="L3017" s="17" t="s">
        <v>20076</v>
      </c>
      <c r="M3017" s="9"/>
      <c r="N3017" s="9"/>
      <c r="O3017" s="21"/>
      <c r="Q3017" s="29"/>
      <c r="U3017" s="17"/>
      <c r="V3017" s="2"/>
      <c r="Y3017" t="str">
        <f t="shared" si="199"/>
        <v/>
      </c>
      <c r="AA3017" t="str">
        <f t="shared" si="200"/>
        <v/>
      </c>
      <c r="AC3017" s="7"/>
      <c r="AD3017" t="s">
        <v>9223</v>
      </c>
      <c r="AE3017">
        <f t="shared" si="202"/>
        <v>0</v>
      </c>
      <c r="AG3017" s="2"/>
      <c r="AI3017" s="7"/>
    </row>
    <row r="3018" spans="1:35" ht="11" customHeight="1" outlineLevel="1" x14ac:dyDescent="0.25">
      <c r="A3018" t="s">
        <v>3532</v>
      </c>
      <c r="C3018" s="2" t="s">
        <v>11983</v>
      </c>
      <c r="D3018" s="2">
        <v>862</v>
      </c>
      <c r="E3018" s="7">
        <v>2016</v>
      </c>
      <c r="F3018" s="5" t="s">
        <v>9731</v>
      </c>
      <c r="H3018" s="5" t="s">
        <v>5398</v>
      </c>
      <c r="I3018" s="6" t="s">
        <v>9223</v>
      </c>
      <c r="J3018" s="6" t="s">
        <v>7554</v>
      </c>
      <c r="K3018" s="17">
        <v>7</v>
      </c>
      <c r="L3018" s="17" t="s">
        <v>20076</v>
      </c>
      <c r="M3018" s="9"/>
      <c r="N3018" s="9"/>
      <c r="O3018" s="21"/>
      <c r="Q3018" s="29"/>
      <c r="U3018" s="17"/>
      <c r="V3018" s="2"/>
      <c r="Y3018" t="str">
        <f t="shared" si="199"/>
        <v/>
      </c>
      <c r="AA3018" t="str">
        <f t="shared" si="200"/>
        <v/>
      </c>
      <c r="AC3018" s="7"/>
      <c r="AD3018" t="s">
        <v>9223</v>
      </c>
      <c r="AE3018">
        <f t="shared" si="202"/>
        <v>0</v>
      </c>
      <c r="AG3018" s="2"/>
      <c r="AI3018" s="7"/>
    </row>
    <row r="3019" spans="1:35" ht="11" customHeight="1" outlineLevel="1" x14ac:dyDescent="0.25">
      <c r="A3019" t="s">
        <v>3532</v>
      </c>
      <c r="C3019" s="2" t="s">
        <v>11983</v>
      </c>
      <c r="D3019" s="2">
        <v>863</v>
      </c>
      <c r="E3019" s="7">
        <v>2016</v>
      </c>
      <c r="F3019" s="5" t="s">
        <v>9731</v>
      </c>
      <c r="H3019" s="5" t="s">
        <v>5398</v>
      </c>
      <c r="I3019" s="6" t="s">
        <v>9223</v>
      </c>
      <c r="J3019" s="6" t="s">
        <v>7554</v>
      </c>
      <c r="K3019" s="17">
        <v>7</v>
      </c>
      <c r="L3019" s="17" t="s">
        <v>20076</v>
      </c>
      <c r="M3019" s="9"/>
      <c r="N3019" s="9"/>
      <c r="O3019" s="21"/>
      <c r="Q3019" s="29"/>
      <c r="U3019" s="17"/>
      <c r="V3019" s="2"/>
      <c r="Y3019" t="str">
        <f t="shared" si="199"/>
        <v/>
      </c>
      <c r="AA3019" t="str">
        <f t="shared" si="200"/>
        <v/>
      </c>
      <c r="AC3019" s="7"/>
      <c r="AD3019" t="s">
        <v>9223</v>
      </c>
      <c r="AE3019">
        <f t="shared" si="202"/>
        <v>0</v>
      </c>
      <c r="AG3019" s="2"/>
      <c r="AI3019" s="7"/>
    </row>
    <row r="3020" spans="1:35" ht="11" customHeight="1" outlineLevel="1" x14ac:dyDescent="0.25">
      <c r="A3020" t="s">
        <v>3532</v>
      </c>
      <c r="C3020" s="2" t="s">
        <v>11983</v>
      </c>
      <c r="D3020" s="2" t="s">
        <v>9730</v>
      </c>
      <c r="E3020" s="7">
        <v>2016</v>
      </c>
      <c r="F3020" s="5" t="s">
        <v>9732</v>
      </c>
      <c r="H3020" s="5" t="s">
        <v>5398</v>
      </c>
      <c r="I3020" s="6" t="s">
        <v>7554</v>
      </c>
      <c r="J3020" s="6" t="s">
        <v>7554</v>
      </c>
      <c r="K3020" s="17">
        <v>7</v>
      </c>
      <c r="L3020" s="17" t="s">
        <v>7730</v>
      </c>
      <c r="M3020" s="9">
        <v>2.5</v>
      </c>
      <c r="N3020" s="9"/>
      <c r="O3020" s="21"/>
      <c r="Q3020" s="29"/>
      <c r="U3020" s="17"/>
      <c r="V3020" s="2"/>
      <c r="Y3020" t="str">
        <f t="shared" si="199"/>
        <v/>
      </c>
      <c r="AA3020">
        <f t="shared" si="200"/>
        <v>1</v>
      </c>
      <c r="AC3020" s="7"/>
      <c r="AD3020" t="s">
        <v>7554</v>
      </c>
      <c r="AE3020">
        <f t="shared" si="202"/>
        <v>0</v>
      </c>
      <c r="AG3020" s="2"/>
      <c r="AI3020" s="7"/>
    </row>
    <row r="3021" spans="1:35" ht="11" customHeight="1" outlineLevel="1" x14ac:dyDescent="0.25">
      <c r="A3021" t="s">
        <v>3532</v>
      </c>
      <c r="C3021" s="2" t="s">
        <v>11983</v>
      </c>
      <c r="D3021" s="2">
        <v>864</v>
      </c>
      <c r="E3021" s="7">
        <v>2016</v>
      </c>
      <c r="F3021" s="5" t="s">
        <v>9734</v>
      </c>
      <c r="H3021" s="5" t="s">
        <v>5398</v>
      </c>
      <c r="I3021" s="6" t="s">
        <v>7698</v>
      </c>
      <c r="J3021" s="6" t="s">
        <v>7554</v>
      </c>
      <c r="K3021" s="17">
        <v>7</v>
      </c>
      <c r="L3021" s="17" t="s">
        <v>20076</v>
      </c>
      <c r="M3021" s="9"/>
      <c r="N3021" s="9"/>
      <c r="O3021" s="21"/>
      <c r="Q3021" s="29"/>
      <c r="U3021" s="17"/>
      <c r="V3021" s="2"/>
      <c r="Y3021" t="str">
        <f t="shared" si="199"/>
        <v/>
      </c>
      <c r="AA3021" t="str">
        <f t="shared" si="200"/>
        <v/>
      </c>
      <c r="AC3021" s="7"/>
      <c r="AD3021" t="s">
        <v>7698</v>
      </c>
      <c r="AE3021">
        <f t="shared" si="202"/>
        <v>0</v>
      </c>
      <c r="AG3021" s="2"/>
      <c r="AI3021" s="7"/>
    </row>
    <row r="3022" spans="1:35" ht="11" customHeight="1" outlineLevel="1" x14ac:dyDescent="0.25">
      <c r="A3022" t="s">
        <v>3532</v>
      </c>
      <c r="C3022" s="2" t="s">
        <v>11983</v>
      </c>
      <c r="D3022" s="2" t="s">
        <v>9733</v>
      </c>
      <c r="E3022" s="7">
        <v>2016</v>
      </c>
      <c r="F3022" s="5" t="s">
        <v>9735</v>
      </c>
      <c r="H3022" s="5" t="s">
        <v>5398</v>
      </c>
      <c r="I3022" s="6" t="s">
        <v>7554</v>
      </c>
      <c r="J3022" s="6" t="s">
        <v>7554</v>
      </c>
      <c r="K3022" s="17">
        <v>7</v>
      </c>
      <c r="L3022" s="17" t="s">
        <v>7730</v>
      </c>
      <c r="M3022" s="9">
        <v>2.5</v>
      </c>
      <c r="N3022" s="9"/>
      <c r="O3022" s="21"/>
      <c r="Q3022" s="29"/>
      <c r="U3022" s="17"/>
      <c r="V3022" s="2"/>
      <c r="Y3022" t="str">
        <f t="shared" si="199"/>
        <v/>
      </c>
      <c r="AA3022">
        <f t="shared" si="200"/>
        <v>1</v>
      </c>
      <c r="AC3022" s="7"/>
      <c r="AD3022" t="s">
        <v>7554</v>
      </c>
      <c r="AE3022">
        <f t="shared" si="202"/>
        <v>0</v>
      </c>
      <c r="AG3022" s="2"/>
      <c r="AI3022" s="7"/>
    </row>
    <row r="3023" spans="1:35" ht="11" customHeight="1" outlineLevel="1" x14ac:dyDescent="0.25">
      <c r="A3023" t="s">
        <v>3532</v>
      </c>
      <c r="C3023" s="2" t="s">
        <v>11983</v>
      </c>
      <c r="D3023" s="2">
        <v>1060</v>
      </c>
      <c r="E3023" s="7">
        <v>2016</v>
      </c>
      <c r="F3023" s="5" t="s">
        <v>1263</v>
      </c>
      <c r="H3023" s="5" t="s">
        <v>5398</v>
      </c>
      <c r="I3023" s="6" t="s">
        <v>9223</v>
      </c>
      <c r="J3023" s="6" t="s">
        <v>7554</v>
      </c>
      <c r="K3023" s="17">
        <v>7</v>
      </c>
      <c r="L3023" s="17" t="s">
        <v>20076</v>
      </c>
      <c r="M3023" s="9"/>
      <c r="N3023" s="9"/>
      <c r="O3023" s="21"/>
      <c r="Q3023" s="29"/>
      <c r="U3023" s="17"/>
      <c r="V3023" s="2"/>
      <c r="Y3023" t="str">
        <f t="shared" ref="Y3023:Y3086" si="203">IF(COUNTIF(F3023,"*fdc*"),1,"")</f>
        <v/>
      </c>
      <c r="AA3023" t="str">
        <f t="shared" ref="AA3023:AA3086" si="204">IF(COUNTIF(F3023,"*s/s*"),1,"")</f>
        <v/>
      </c>
      <c r="AC3023" s="7"/>
      <c r="AD3023" t="s">
        <v>9223</v>
      </c>
      <c r="AE3023">
        <f t="shared" si="202"/>
        <v>0</v>
      </c>
      <c r="AG3023" s="2"/>
      <c r="AI3023" s="7"/>
    </row>
    <row r="3024" spans="1:35" ht="11" customHeight="1" outlineLevel="1" x14ac:dyDescent="0.25">
      <c r="A3024" t="s">
        <v>3532</v>
      </c>
      <c r="C3024" s="2" t="s">
        <v>11983</v>
      </c>
      <c r="D3024" s="2">
        <v>1061</v>
      </c>
      <c r="E3024" s="7">
        <v>2016</v>
      </c>
      <c r="F3024" s="5" t="s">
        <v>1263</v>
      </c>
      <c r="H3024" s="5" t="s">
        <v>5398</v>
      </c>
      <c r="I3024" s="6" t="s">
        <v>9223</v>
      </c>
      <c r="J3024" s="6" t="s">
        <v>7554</v>
      </c>
      <c r="K3024" s="17">
        <v>7</v>
      </c>
      <c r="L3024" s="17" t="s">
        <v>20076</v>
      </c>
      <c r="M3024" s="9"/>
      <c r="N3024" s="9"/>
      <c r="O3024" s="21"/>
      <c r="Q3024" s="29"/>
      <c r="U3024" s="17"/>
      <c r="V3024" s="2"/>
      <c r="Y3024" t="str">
        <f t="shared" si="203"/>
        <v/>
      </c>
      <c r="AA3024" t="str">
        <f t="shared" si="204"/>
        <v/>
      </c>
      <c r="AC3024" s="7"/>
      <c r="AD3024" t="s">
        <v>9223</v>
      </c>
      <c r="AE3024">
        <f t="shared" si="202"/>
        <v>0</v>
      </c>
      <c r="AG3024" s="2"/>
      <c r="AI3024" s="7"/>
    </row>
    <row r="3025" spans="1:35" ht="11" customHeight="1" outlineLevel="1" x14ac:dyDescent="0.25">
      <c r="A3025" t="s">
        <v>3532</v>
      </c>
      <c r="C3025" s="2" t="s">
        <v>11983</v>
      </c>
      <c r="D3025" s="2">
        <v>1062</v>
      </c>
      <c r="E3025" s="7">
        <v>2016</v>
      </c>
      <c r="F3025" s="5" t="s">
        <v>1263</v>
      </c>
      <c r="H3025" s="5" t="s">
        <v>5398</v>
      </c>
      <c r="I3025" s="6" t="s">
        <v>9223</v>
      </c>
      <c r="J3025" s="6" t="s">
        <v>7554</v>
      </c>
      <c r="K3025" s="17">
        <v>7</v>
      </c>
      <c r="L3025" s="17" t="s">
        <v>20076</v>
      </c>
      <c r="M3025" s="9"/>
      <c r="N3025" s="9"/>
      <c r="O3025" s="21"/>
      <c r="Q3025" s="29"/>
      <c r="U3025" s="17"/>
      <c r="V3025" s="2"/>
      <c r="Y3025" t="str">
        <f t="shared" si="203"/>
        <v/>
      </c>
      <c r="AA3025" t="str">
        <f t="shared" si="204"/>
        <v/>
      </c>
      <c r="AC3025" s="7"/>
      <c r="AD3025" t="s">
        <v>9223</v>
      </c>
      <c r="AE3025">
        <f t="shared" si="202"/>
        <v>0</v>
      </c>
      <c r="AG3025" s="2"/>
      <c r="AI3025" s="7"/>
    </row>
    <row r="3026" spans="1:35" ht="11" customHeight="1" outlineLevel="1" x14ac:dyDescent="0.25">
      <c r="A3026" t="s">
        <v>3532</v>
      </c>
      <c r="C3026" s="2" t="s">
        <v>11983</v>
      </c>
      <c r="D3026" s="2">
        <v>1063</v>
      </c>
      <c r="E3026" s="7">
        <v>2016</v>
      </c>
      <c r="F3026" s="5" t="s">
        <v>1263</v>
      </c>
      <c r="H3026" s="5" t="s">
        <v>5398</v>
      </c>
      <c r="I3026" s="6" t="s">
        <v>9223</v>
      </c>
      <c r="J3026" s="6" t="s">
        <v>7554</v>
      </c>
      <c r="K3026" s="17">
        <v>7</v>
      </c>
      <c r="L3026" s="17" t="s">
        <v>20076</v>
      </c>
      <c r="M3026" s="9"/>
      <c r="N3026" s="9"/>
      <c r="O3026" s="21"/>
      <c r="Q3026" s="29"/>
      <c r="U3026" s="17"/>
      <c r="V3026" s="2"/>
      <c r="Y3026" t="str">
        <f t="shared" si="203"/>
        <v/>
      </c>
      <c r="AA3026" t="str">
        <f t="shared" si="204"/>
        <v/>
      </c>
      <c r="AC3026" s="7"/>
      <c r="AD3026" t="s">
        <v>9223</v>
      </c>
      <c r="AE3026">
        <f t="shared" si="202"/>
        <v>0</v>
      </c>
      <c r="AG3026" s="2"/>
      <c r="AI3026" s="7"/>
    </row>
    <row r="3027" spans="1:35" ht="11" customHeight="1" outlineLevel="1" x14ac:dyDescent="0.25">
      <c r="A3027" t="s">
        <v>3532</v>
      </c>
      <c r="C3027" s="2" t="s">
        <v>11983</v>
      </c>
      <c r="D3027" s="2" t="s">
        <v>9738</v>
      </c>
      <c r="E3027" s="7">
        <v>2016</v>
      </c>
      <c r="F3027" s="5" t="s">
        <v>9736</v>
      </c>
      <c r="H3027" s="5" t="s">
        <v>5398</v>
      </c>
      <c r="I3027" s="6" t="s">
        <v>7554</v>
      </c>
      <c r="J3027" s="6" t="s">
        <v>7554</v>
      </c>
      <c r="K3027" s="17">
        <v>7</v>
      </c>
      <c r="L3027" s="17" t="s">
        <v>7730</v>
      </c>
      <c r="M3027" s="9">
        <v>2.5</v>
      </c>
      <c r="N3027" s="9"/>
      <c r="O3027" s="21"/>
      <c r="Q3027" s="29"/>
      <c r="U3027" s="17"/>
      <c r="V3027" s="2"/>
      <c r="Y3027" t="str">
        <f t="shared" si="203"/>
        <v/>
      </c>
      <c r="AA3027">
        <f t="shared" si="204"/>
        <v>1</v>
      </c>
      <c r="AC3027" s="7"/>
      <c r="AD3027" t="s">
        <v>7554</v>
      </c>
      <c r="AE3027">
        <f t="shared" si="202"/>
        <v>0</v>
      </c>
      <c r="AG3027" s="2"/>
      <c r="AI3027" s="7"/>
    </row>
    <row r="3028" spans="1:35" ht="11" customHeight="1" outlineLevel="1" x14ac:dyDescent="0.25">
      <c r="A3028" t="s">
        <v>3532</v>
      </c>
      <c r="C3028" s="2" t="s">
        <v>11983</v>
      </c>
      <c r="D3028" s="2">
        <v>1064</v>
      </c>
      <c r="E3028" s="7">
        <v>2016</v>
      </c>
      <c r="F3028" s="5" t="s">
        <v>9734</v>
      </c>
      <c r="H3028" s="5" t="s">
        <v>5398</v>
      </c>
      <c r="I3028" s="6" t="s">
        <v>9223</v>
      </c>
      <c r="J3028" s="6" t="s">
        <v>7554</v>
      </c>
      <c r="K3028" s="17">
        <v>7</v>
      </c>
      <c r="L3028" s="17" t="s">
        <v>20076</v>
      </c>
      <c r="M3028" s="9"/>
      <c r="N3028" s="9"/>
      <c r="O3028" s="21"/>
      <c r="Q3028" s="29"/>
      <c r="U3028" s="17"/>
      <c r="V3028" s="2"/>
      <c r="Y3028" t="str">
        <f t="shared" si="203"/>
        <v/>
      </c>
      <c r="AA3028" t="str">
        <f t="shared" si="204"/>
        <v/>
      </c>
      <c r="AC3028" s="7"/>
      <c r="AD3028" t="s">
        <v>9223</v>
      </c>
      <c r="AE3028">
        <f t="shared" si="202"/>
        <v>0</v>
      </c>
      <c r="AG3028" s="2"/>
      <c r="AI3028" s="7"/>
    </row>
    <row r="3029" spans="1:35" ht="11" customHeight="1" outlineLevel="1" x14ac:dyDescent="0.25">
      <c r="A3029" t="s">
        <v>3532</v>
      </c>
      <c r="C3029" s="2" t="s">
        <v>11983</v>
      </c>
      <c r="D3029" s="2" t="s">
        <v>9739</v>
      </c>
      <c r="E3029" s="7">
        <v>2016</v>
      </c>
      <c r="F3029" s="5" t="s">
        <v>9735</v>
      </c>
      <c r="H3029" s="5" t="s">
        <v>5398</v>
      </c>
      <c r="I3029" s="6" t="s">
        <v>7554</v>
      </c>
      <c r="J3029" s="6" t="s">
        <v>7554</v>
      </c>
      <c r="K3029" s="17">
        <v>7</v>
      </c>
      <c r="L3029" s="17" t="s">
        <v>7730</v>
      </c>
      <c r="M3029" s="9">
        <v>2.5</v>
      </c>
      <c r="N3029" s="9"/>
      <c r="O3029" s="21"/>
      <c r="Q3029" s="29"/>
      <c r="U3029" s="17"/>
      <c r="V3029" s="2"/>
      <c r="Y3029" t="str">
        <f t="shared" si="203"/>
        <v/>
      </c>
      <c r="AA3029">
        <f t="shared" si="204"/>
        <v>1</v>
      </c>
      <c r="AC3029" s="7"/>
      <c r="AD3029" t="s">
        <v>7554</v>
      </c>
      <c r="AE3029">
        <f t="shared" si="202"/>
        <v>0</v>
      </c>
      <c r="AG3029" s="2"/>
      <c r="AI3029" s="7"/>
    </row>
    <row r="3030" spans="1:35" ht="11" customHeight="1" outlineLevel="1" x14ac:dyDescent="0.25">
      <c r="A3030" t="s">
        <v>3532</v>
      </c>
      <c r="C3030" s="2" t="s">
        <v>11983</v>
      </c>
      <c r="D3030" s="2">
        <v>1204</v>
      </c>
      <c r="E3030" s="7">
        <v>2016</v>
      </c>
      <c r="F3030" s="5" t="s">
        <v>9734</v>
      </c>
      <c r="H3030" s="5" t="s">
        <v>5398</v>
      </c>
      <c r="I3030" s="6" t="s">
        <v>8232</v>
      </c>
      <c r="J3030" s="6" t="s">
        <v>9737</v>
      </c>
      <c r="K3030" s="17">
        <v>5</v>
      </c>
      <c r="L3030" s="17" t="s">
        <v>7730</v>
      </c>
      <c r="M3030" s="9">
        <v>8</v>
      </c>
      <c r="N3030" s="9"/>
      <c r="O3030" s="21"/>
      <c r="Q3030" s="29"/>
      <c r="U3030" s="17"/>
      <c r="V3030" s="2"/>
      <c r="Y3030" t="str">
        <f t="shared" si="203"/>
        <v/>
      </c>
      <c r="AA3030" t="str">
        <f t="shared" si="204"/>
        <v/>
      </c>
      <c r="AC3030" s="7"/>
      <c r="AD3030" t="s">
        <v>8232</v>
      </c>
      <c r="AE3030">
        <f t="shared" si="202"/>
        <v>0</v>
      </c>
      <c r="AG3030" s="2"/>
      <c r="AI3030" s="7"/>
    </row>
    <row r="3031" spans="1:35" ht="11" customHeight="1" outlineLevel="1" x14ac:dyDescent="0.25">
      <c r="A3031" t="s">
        <v>3532</v>
      </c>
      <c r="C3031" s="2" t="s">
        <v>11983</v>
      </c>
      <c r="D3031" s="2">
        <v>1285</v>
      </c>
      <c r="E3031" s="7">
        <v>2017</v>
      </c>
      <c r="F3031" s="5" t="s">
        <v>9731</v>
      </c>
      <c r="H3031" s="5" t="s">
        <v>5398</v>
      </c>
      <c r="I3031" s="6" t="s">
        <v>9223</v>
      </c>
      <c r="J3031" s="6" t="s">
        <v>7554</v>
      </c>
      <c r="K3031" s="17">
        <v>7</v>
      </c>
      <c r="L3031" s="17" t="s">
        <v>20076</v>
      </c>
      <c r="M3031" s="9"/>
      <c r="N3031" s="9"/>
      <c r="O3031" s="21"/>
      <c r="Q3031" s="29"/>
      <c r="U3031" s="17"/>
      <c r="V3031" s="2"/>
      <c r="Y3031" t="str">
        <f t="shared" si="203"/>
        <v/>
      </c>
      <c r="AA3031" t="str">
        <f t="shared" si="204"/>
        <v/>
      </c>
      <c r="AC3031" s="7"/>
      <c r="AD3031" t="s">
        <v>9223</v>
      </c>
      <c r="AE3031">
        <f t="shared" si="202"/>
        <v>0</v>
      </c>
      <c r="AG3031" s="2"/>
      <c r="AI3031" s="7"/>
    </row>
    <row r="3032" spans="1:35" ht="11" customHeight="1" outlineLevel="1" x14ac:dyDescent="0.25">
      <c r="A3032" t="s">
        <v>3532</v>
      </c>
      <c r="C3032" s="2" t="s">
        <v>11983</v>
      </c>
      <c r="D3032" s="2">
        <v>1286</v>
      </c>
      <c r="E3032" s="7">
        <v>2017</v>
      </c>
      <c r="F3032" s="5" t="s">
        <v>9731</v>
      </c>
      <c r="H3032" s="5" t="s">
        <v>5398</v>
      </c>
      <c r="I3032" s="6" t="s">
        <v>9223</v>
      </c>
      <c r="J3032" s="6" t="s">
        <v>7554</v>
      </c>
      <c r="K3032" s="17">
        <v>7</v>
      </c>
      <c r="L3032" s="17" t="s">
        <v>20076</v>
      </c>
      <c r="M3032" s="9"/>
      <c r="N3032" s="9"/>
      <c r="O3032" s="21"/>
      <c r="Q3032" s="29"/>
      <c r="U3032" s="17"/>
      <c r="V3032" s="2"/>
      <c r="Y3032" t="str">
        <f t="shared" si="203"/>
        <v/>
      </c>
      <c r="AA3032" t="str">
        <f t="shared" si="204"/>
        <v/>
      </c>
      <c r="AC3032" s="7"/>
      <c r="AD3032" t="s">
        <v>9223</v>
      </c>
      <c r="AE3032">
        <f t="shared" si="202"/>
        <v>0</v>
      </c>
      <c r="AG3032" s="2"/>
      <c r="AI3032" s="7"/>
    </row>
    <row r="3033" spans="1:35" ht="11" customHeight="1" outlineLevel="1" x14ac:dyDescent="0.25">
      <c r="A3033" t="s">
        <v>3532</v>
      </c>
      <c r="C3033" s="2" t="s">
        <v>11983</v>
      </c>
      <c r="D3033" s="2">
        <v>1287</v>
      </c>
      <c r="E3033" s="7">
        <v>2017</v>
      </c>
      <c r="F3033" s="5" t="s">
        <v>9731</v>
      </c>
      <c r="H3033" s="5" t="s">
        <v>5398</v>
      </c>
      <c r="I3033" s="6" t="s">
        <v>9223</v>
      </c>
      <c r="J3033" s="6" t="s">
        <v>7554</v>
      </c>
      <c r="K3033" s="17">
        <v>7</v>
      </c>
      <c r="L3033" s="17" t="s">
        <v>20076</v>
      </c>
      <c r="M3033" s="9"/>
      <c r="N3033" s="9"/>
      <c r="O3033" s="21"/>
      <c r="Q3033" s="29"/>
      <c r="U3033" s="17"/>
      <c r="V3033" s="2"/>
      <c r="Y3033" t="str">
        <f t="shared" si="203"/>
        <v/>
      </c>
      <c r="AA3033" t="str">
        <f t="shared" si="204"/>
        <v/>
      </c>
      <c r="AC3033" s="7"/>
      <c r="AD3033" t="s">
        <v>9223</v>
      </c>
      <c r="AE3033">
        <f t="shared" si="202"/>
        <v>0</v>
      </c>
      <c r="AG3033" s="2"/>
      <c r="AI3033" s="7"/>
    </row>
    <row r="3034" spans="1:35" ht="11" customHeight="1" outlineLevel="1" x14ac:dyDescent="0.25">
      <c r="A3034" t="s">
        <v>3532</v>
      </c>
      <c r="C3034" s="2" t="s">
        <v>11983</v>
      </c>
      <c r="D3034" s="2">
        <v>1288</v>
      </c>
      <c r="E3034" s="7">
        <v>2017</v>
      </c>
      <c r="F3034" s="5" t="s">
        <v>9731</v>
      </c>
      <c r="H3034" s="5" t="s">
        <v>5398</v>
      </c>
      <c r="I3034" s="6" t="s">
        <v>9223</v>
      </c>
      <c r="J3034" s="6" t="s">
        <v>7554</v>
      </c>
      <c r="K3034" s="17">
        <v>7</v>
      </c>
      <c r="L3034" s="17" t="s">
        <v>20076</v>
      </c>
      <c r="M3034" s="9"/>
      <c r="N3034" s="9"/>
      <c r="O3034" s="21"/>
      <c r="Q3034" s="29"/>
      <c r="U3034" s="17"/>
      <c r="V3034" s="2"/>
      <c r="Y3034" t="str">
        <f t="shared" si="203"/>
        <v/>
      </c>
      <c r="AA3034" t="str">
        <f t="shared" si="204"/>
        <v/>
      </c>
      <c r="AC3034" s="7"/>
      <c r="AD3034" t="s">
        <v>9223</v>
      </c>
      <c r="AE3034">
        <f t="shared" si="202"/>
        <v>0</v>
      </c>
      <c r="AG3034" s="2"/>
      <c r="AI3034" s="7"/>
    </row>
    <row r="3035" spans="1:35" ht="11" customHeight="1" outlineLevel="1" x14ac:dyDescent="0.25">
      <c r="A3035" t="s">
        <v>3532</v>
      </c>
      <c r="C3035" s="2" t="s">
        <v>11983</v>
      </c>
      <c r="D3035" s="2" t="s">
        <v>9740</v>
      </c>
      <c r="E3035" s="7">
        <v>2017</v>
      </c>
      <c r="F3035" s="5" t="s">
        <v>9732</v>
      </c>
      <c r="H3035" s="5" t="s">
        <v>5398</v>
      </c>
      <c r="I3035" s="6" t="s">
        <v>7554</v>
      </c>
      <c r="J3035" s="6" t="s">
        <v>7554</v>
      </c>
      <c r="K3035" s="17">
        <v>7</v>
      </c>
      <c r="L3035" s="17" t="s">
        <v>7730</v>
      </c>
      <c r="M3035" s="9">
        <v>2.5</v>
      </c>
      <c r="N3035" s="9"/>
      <c r="O3035" s="21"/>
      <c r="Q3035" s="29"/>
      <c r="U3035" s="17"/>
      <c r="V3035" s="2"/>
      <c r="Y3035" t="str">
        <f t="shared" si="203"/>
        <v/>
      </c>
      <c r="AA3035">
        <f t="shared" si="204"/>
        <v>1</v>
      </c>
      <c r="AC3035" s="7"/>
      <c r="AD3035" t="s">
        <v>7554</v>
      </c>
      <c r="AE3035">
        <f t="shared" si="202"/>
        <v>0</v>
      </c>
      <c r="AG3035" s="2"/>
      <c r="AI3035" s="7"/>
    </row>
    <row r="3036" spans="1:35" ht="11" customHeight="1" outlineLevel="1" x14ac:dyDescent="0.25">
      <c r="A3036" t="s">
        <v>3532</v>
      </c>
      <c r="C3036" s="2" t="s">
        <v>11983</v>
      </c>
      <c r="D3036" s="2">
        <v>1289</v>
      </c>
      <c r="E3036" s="7">
        <v>2017</v>
      </c>
      <c r="F3036" s="5" t="s">
        <v>9734</v>
      </c>
      <c r="H3036" s="5" t="s">
        <v>5398</v>
      </c>
      <c r="I3036" s="6" t="s">
        <v>9223</v>
      </c>
      <c r="J3036" s="6" t="s">
        <v>7554</v>
      </c>
      <c r="K3036" s="17">
        <v>7</v>
      </c>
      <c r="L3036" s="17" t="s">
        <v>20076</v>
      </c>
      <c r="M3036" s="9"/>
      <c r="N3036" s="9"/>
      <c r="O3036" s="21"/>
      <c r="Q3036" s="29"/>
      <c r="U3036" s="17"/>
      <c r="V3036" s="2"/>
      <c r="Y3036" t="str">
        <f t="shared" si="203"/>
        <v/>
      </c>
      <c r="AA3036" t="str">
        <f t="shared" si="204"/>
        <v/>
      </c>
      <c r="AC3036" s="7"/>
      <c r="AD3036" t="s">
        <v>9223</v>
      </c>
      <c r="AE3036">
        <f t="shared" ref="AE3036:AE3067" si="205">COUNTIF(I3036,"*Fuji*")</f>
        <v>0</v>
      </c>
      <c r="AG3036" s="2"/>
      <c r="AI3036" s="7"/>
    </row>
    <row r="3037" spans="1:35" ht="11" customHeight="1" outlineLevel="1" x14ac:dyDescent="0.25">
      <c r="A3037" t="s">
        <v>3532</v>
      </c>
      <c r="C3037" s="2" t="s">
        <v>11983</v>
      </c>
      <c r="D3037" s="2" t="s">
        <v>9741</v>
      </c>
      <c r="E3037" s="7">
        <v>2017</v>
      </c>
      <c r="F3037" s="5" t="s">
        <v>9735</v>
      </c>
      <c r="H3037" s="5" t="s">
        <v>5398</v>
      </c>
      <c r="I3037" s="6" t="s">
        <v>7554</v>
      </c>
      <c r="J3037" s="6" t="s">
        <v>7554</v>
      </c>
      <c r="K3037" s="17">
        <v>7</v>
      </c>
      <c r="L3037" s="17" t="s">
        <v>7730</v>
      </c>
      <c r="M3037" s="9">
        <v>2.5</v>
      </c>
      <c r="N3037" s="9"/>
      <c r="O3037" s="21"/>
      <c r="Q3037" s="29"/>
      <c r="U3037" s="17"/>
      <c r="V3037" s="2"/>
      <c r="Y3037" t="str">
        <f t="shared" si="203"/>
        <v/>
      </c>
      <c r="AA3037">
        <f t="shared" si="204"/>
        <v>1</v>
      </c>
      <c r="AC3037" s="7"/>
      <c r="AD3037" t="s">
        <v>7554</v>
      </c>
      <c r="AE3037">
        <f t="shared" si="205"/>
        <v>0</v>
      </c>
      <c r="AG3037" s="2"/>
      <c r="AI3037" s="7"/>
    </row>
    <row r="3038" spans="1:35" ht="11" customHeight="1" outlineLevel="1" collapsed="1" x14ac:dyDescent="0.25">
      <c r="A3038" t="s">
        <v>3532</v>
      </c>
      <c r="C3038" s="2" t="s">
        <v>11983</v>
      </c>
      <c r="D3038" s="2">
        <v>1778</v>
      </c>
      <c r="E3038" s="7">
        <v>2017</v>
      </c>
      <c r="F3038" s="5" t="s">
        <v>9742</v>
      </c>
      <c r="H3038" s="5" t="s">
        <v>5398</v>
      </c>
      <c r="I3038" s="6" t="s">
        <v>9746</v>
      </c>
      <c r="J3038" s="6" t="s">
        <v>7554</v>
      </c>
      <c r="K3038" s="17">
        <v>7</v>
      </c>
      <c r="L3038" s="17" t="s">
        <v>20076</v>
      </c>
      <c r="M3038" s="9"/>
      <c r="N3038" s="9"/>
      <c r="O3038" s="21"/>
      <c r="Q3038" s="29"/>
      <c r="U3038" s="17"/>
      <c r="V3038" s="2"/>
      <c r="Y3038" t="str">
        <f t="shared" si="203"/>
        <v/>
      </c>
      <c r="AA3038" t="str">
        <f t="shared" si="204"/>
        <v/>
      </c>
      <c r="AC3038" s="7"/>
      <c r="AD3038" t="s">
        <v>9746</v>
      </c>
      <c r="AE3038">
        <f t="shared" si="205"/>
        <v>0</v>
      </c>
      <c r="AG3038" s="2"/>
      <c r="AI3038" s="7"/>
    </row>
    <row r="3039" spans="1:35" ht="11" customHeight="1" outlineLevel="1" x14ac:dyDescent="0.25">
      <c r="A3039" t="s">
        <v>3532</v>
      </c>
      <c r="C3039" s="2" t="s">
        <v>11983</v>
      </c>
      <c r="D3039" s="2">
        <v>1779</v>
      </c>
      <c r="E3039" s="7">
        <v>2017</v>
      </c>
      <c r="F3039" s="5" t="s">
        <v>9742</v>
      </c>
      <c r="H3039" s="5" t="s">
        <v>5398</v>
      </c>
      <c r="I3039" s="6" t="s">
        <v>9747</v>
      </c>
      <c r="J3039" s="6" t="s">
        <v>7554</v>
      </c>
      <c r="K3039" s="17">
        <v>7</v>
      </c>
      <c r="L3039" s="17" t="s">
        <v>20076</v>
      </c>
      <c r="M3039" s="9"/>
      <c r="N3039" s="9"/>
      <c r="O3039" s="21"/>
      <c r="Q3039" s="29"/>
      <c r="U3039" s="17"/>
      <c r="V3039" s="2"/>
      <c r="Y3039" t="str">
        <f t="shared" si="203"/>
        <v/>
      </c>
      <c r="AA3039" t="str">
        <f t="shared" si="204"/>
        <v/>
      </c>
      <c r="AC3039" s="7"/>
      <c r="AD3039" t="s">
        <v>9747</v>
      </c>
      <c r="AE3039">
        <f t="shared" si="205"/>
        <v>0</v>
      </c>
      <c r="AG3039" s="2"/>
      <c r="AI3039" s="7"/>
    </row>
    <row r="3040" spans="1:35" ht="11" customHeight="1" outlineLevel="1" x14ac:dyDescent="0.25">
      <c r="A3040" t="s">
        <v>3532</v>
      </c>
      <c r="C3040" s="2" t="s">
        <v>11983</v>
      </c>
      <c r="D3040" s="2">
        <v>1780</v>
      </c>
      <c r="E3040" s="7">
        <v>2017</v>
      </c>
      <c r="F3040" s="5" t="s">
        <v>9742</v>
      </c>
      <c r="H3040" s="5" t="s">
        <v>5398</v>
      </c>
      <c r="I3040" s="6" t="s">
        <v>9748</v>
      </c>
      <c r="J3040" s="6" t="s">
        <v>7554</v>
      </c>
      <c r="K3040" s="17">
        <v>7</v>
      </c>
      <c r="L3040" s="17" t="s">
        <v>20076</v>
      </c>
      <c r="M3040" s="9"/>
      <c r="N3040" s="9"/>
      <c r="O3040" s="21"/>
      <c r="Q3040" s="29"/>
      <c r="U3040" s="17"/>
      <c r="V3040" s="2"/>
      <c r="Y3040" t="str">
        <f t="shared" si="203"/>
        <v/>
      </c>
      <c r="AA3040" t="str">
        <f t="shared" si="204"/>
        <v/>
      </c>
      <c r="AC3040" s="7"/>
      <c r="AD3040" t="s">
        <v>9748</v>
      </c>
      <c r="AE3040">
        <f t="shared" si="205"/>
        <v>0</v>
      </c>
      <c r="AG3040" s="2"/>
      <c r="AI3040" s="7"/>
    </row>
    <row r="3041" spans="1:35" ht="11" customHeight="1" outlineLevel="1" x14ac:dyDescent="0.25">
      <c r="A3041" t="s">
        <v>3532</v>
      </c>
      <c r="C3041" s="2" t="s">
        <v>11983</v>
      </c>
      <c r="D3041" s="2">
        <v>1781</v>
      </c>
      <c r="E3041" s="7">
        <v>2017</v>
      </c>
      <c r="F3041" s="5" t="s">
        <v>9742</v>
      </c>
      <c r="H3041" s="5" t="s">
        <v>5398</v>
      </c>
      <c r="I3041" s="6" t="s">
        <v>9749</v>
      </c>
      <c r="J3041" s="6" t="s">
        <v>7554</v>
      </c>
      <c r="K3041" s="17">
        <v>7</v>
      </c>
      <c r="L3041" s="17" t="s">
        <v>20076</v>
      </c>
      <c r="M3041" s="9"/>
      <c r="N3041" s="9"/>
      <c r="O3041" s="21"/>
      <c r="Q3041" s="29"/>
      <c r="U3041" s="17"/>
      <c r="V3041" s="2"/>
      <c r="Y3041" t="str">
        <f t="shared" si="203"/>
        <v/>
      </c>
      <c r="AA3041" t="str">
        <f t="shared" si="204"/>
        <v/>
      </c>
      <c r="AC3041" s="7"/>
      <c r="AD3041" t="s">
        <v>9749</v>
      </c>
      <c r="AE3041">
        <f t="shared" si="205"/>
        <v>0</v>
      </c>
      <c r="AG3041" s="2"/>
      <c r="AI3041" s="7"/>
    </row>
    <row r="3042" spans="1:35" ht="11" customHeight="1" outlineLevel="1" x14ac:dyDescent="0.25">
      <c r="A3042" t="s">
        <v>3532</v>
      </c>
      <c r="C3042" s="2" t="s">
        <v>11983</v>
      </c>
      <c r="D3042" s="2" t="s">
        <v>9744</v>
      </c>
      <c r="E3042" s="7">
        <v>2017</v>
      </c>
      <c r="F3042" s="5" t="s">
        <v>9743</v>
      </c>
      <c r="H3042" s="5" t="s">
        <v>5398</v>
      </c>
      <c r="I3042" s="6" t="s">
        <v>7554</v>
      </c>
      <c r="J3042" s="6" t="s">
        <v>7554</v>
      </c>
      <c r="K3042" s="17">
        <v>7</v>
      </c>
      <c r="L3042" s="17" t="s">
        <v>7730</v>
      </c>
      <c r="M3042" s="9">
        <v>9</v>
      </c>
      <c r="N3042" s="9"/>
      <c r="O3042" s="21"/>
      <c r="Q3042" s="29"/>
      <c r="U3042" s="17"/>
      <c r="V3042" s="2"/>
      <c r="Y3042" t="str">
        <f t="shared" si="203"/>
        <v/>
      </c>
      <c r="AA3042">
        <f t="shared" si="204"/>
        <v>1</v>
      </c>
      <c r="AC3042" s="7"/>
      <c r="AD3042" t="s">
        <v>7554</v>
      </c>
      <c r="AE3042">
        <f t="shared" si="205"/>
        <v>0</v>
      </c>
      <c r="AG3042" s="2"/>
      <c r="AI3042" s="7"/>
    </row>
    <row r="3043" spans="1:35" ht="11" customHeight="1" outlineLevel="1" x14ac:dyDescent="0.25">
      <c r="A3043" t="s">
        <v>3532</v>
      </c>
      <c r="C3043" s="2" t="s">
        <v>11983</v>
      </c>
      <c r="D3043" s="2">
        <v>1782</v>
      </c>
      <c r="E3043" s="7">
        <v>2017</v>
      </c>
      <c r="F3043" s="5" t="s">
        <v>9750</v>
      </c>
      <c r="H3043" s="5" t="s">
        <v>5398</v>
      </c>
      <c r="I3043" s="6" t="s">
        <v>9399</v>
      </c>
      <c r="J3043" s="6" t="s">
        <v>7554</v>
      </c>
      <c r="K3043" s="17">
        <v>7</v>
      </c>
      <c r="L3043" s="17" t="s">
        <v>20076</v>
      </c>
      <c r="M3043" s="9"/>
      <c r="N3043" s="9"/>
      <c r="O3043" s="21"/>
      <c r="Q3043" s="29"/>
      <c r="U3043" s="17"/>
      <c r="V3043" s="2"/>
      <c r="Y3043" t="str">
        <f t="shared" si="203"/>
        <v/>
      </c>
      <c r="AA3043" t="str">
        <f t="shared" si="204"/>
        <v/>
      </c>
      <c r="AC3043" s="7"/>
      <c r="AD3043" t="s">
        <v>9399</v>
      </c>
      <c r="AE3043">
        <f t="shared" si="205"/>
        <v>0</v>
      </c>
      <c r="AG3043" s="2"/>
      <c r="AI3043" s="7"/>
    </row>
    <row r="3044" spans="1:35" ht="11" customHeight="1" outlineLevel="1" x14ac:dyDescent="0.25">
      <c r="A3044" t="s">
        <v>3532</v>
      </c>
      <c r="C3044" s="2" t="s">
        <v>11983</v>
      </c>
      <c r="D3044" s="2" t="s">
        <v>9745</v>
      </c>
      <c r="E3044" s="7">
        <v>2017</v>
      </c>
      <c r="F3044" s="5" t="s">
        <v>9751</v>
      </c>
      <c r="H3044" s="5" t="s">
        <v>5398</v>
      </c>
      <c r="I3044" s="6" t="s">
        <v>7554</v>
      </c>
      <c r="J3044" s="6" t="s">
        <v>7554</v>
      </c>
      <c r="K3044" s="17">
        <v>7</v>
      </c>
      <c r="L3044" s="17" t="s">
        <v>7730</v>
      </c>
      <c r="M3044" s="9">
        <v>2.5</v>
      </c>
      <c r="N3044" s="9"/>
      <c r="O3044" s="21"/>
      <c r="Q3044" s="29"/>
      <c r="U3044" s="17"/>
      <c r="V3044" s="2"/>
      <c r="Y3044" t="str">
        <f t="shared" si="203"/>
        <v/>
      </c>
      <c r="AA3044">
        <f t="shared" si="204"/>
        <v>1</v>
      </c>
      <c r="AC3044" s="7"/>
      <c r="AD3044" t="s">
        <v>7554</v>
      </c>
      <c r="AE3044">
        <f t="shared" si="205"/>
        <v>0</v>
      </c>
      <c r="AG3044" s="2"/>
      <c r="AI3044" s="7"/>
    </row>
    <row r="3045" spans="1:35" ht="11" customHeight="1" outlineLevel="1" x14ac:dyDescent="0.25">
      <c r="A3045" t="s">
        <v>3532</v>
      </c>
      <c r="C3045" s="2" t="s">
        <v>11983</v>
      </c>
      <c r="D3045" s="2" t="s">
        <v>18732</v>
      </c>
      <c r="E3045" s="7">
        <v>2018</v>
      </c>
      <c r="F3045" s="5" t="s">
        <v>9751</v>
      </c>
      <c r="H3045" s="5" t="s">
        <v>5398</v>
      </c>
      <c r="I3045" s="6" t="s">
        <v>9753</v>
      </c>
      <c r="J3045" s="6" t="s">
        <v>9752</v>
      </c>
      <c r="K3045" s="17">
        <v>3</v>
      </c>
      <c r="L3045" s="17" t="s">
        <v>7730</v>
      </c>
      <c r="M3045" s="9">
        <v>9</v>
      </c>
      <c r="N3045" s="9"/>
      <c r="O3045" s="21"/>
      <c r="Q3045" s="29"/>
      <c r="T3045">
        <v>1</v>
      </c>
      <c r="U3045" s="17"/>
      <c r="V3045" s="2"/>
      <c r="Y3045" t="str">
        <f t="shared" si="203"/>
        <v/>
      </c>
      <c r="AA3045">
        <f t="shared" si="204"/>
        <v>1</v>
      </c>
      <c r="AB3045">
        <v>1</v>
      </c>
      <c r="AC3045" s="7"/>
      <c r="AD3045" t="s">
        <v>9753</v>
      </c>
      <c r="AE3045">
        <f t="shared" si="205"/>
        <v>0</v>
      </c>
      <c r="AG3045" s="2"/>
      <c r="AI3045" s="7"/>
    </row>
    <row r="3046" spans="1:35" ht="11" customHeight="1" outlineLevel="1" x14ac:dyDescent="0.25">
      <c r="A3046" t="s">
        <v>3532</v>
      </c>
      <c r="C3046" s="2" t="s">
        <v>11983</v>
      </c>
      <c r="D3046" s="2">
        <v>2125</v>
      </c>
      <c r="E3046" s="7">
        <v>2018</v>
      </c>
      <c r="F3046" s="5" t="s">
        <v>9742</v>
      </c>
      <c r="G3046">
        <v>1</v>
      </c>
      <c r="H3046" s="5" t="s">
        <v>5398</v>
      </c>
      <c r="I3046" s="6" t="s">
        <v>9757</v>
      </c>
      <c r="J3046" s="6" t="s">
        <v>7554</v>
      </c>
      <c r="K3046" s="17">
        <v>7</v>
      </c>
      <c r="L3046" s="17" t="s">
        <v>7732</v>
      </c>
      <c r="M3046" s="9"/>
      <c r="N3046" s="9"/>
      <c r="O3046" s="21"/>
      <c r="Q3046" s="29"/>
      <c r="U3046" s="17"/>
      <c r="V3046" s="2"/>
      <c r="Y3046" t="str">
        <f t="shared" si="203"/>
        <v/>
      </c>
      <c r="AA3046" t="str">
        <f t="shared" si="204"/>
        <v/>
      </c>
      <c r="AC3046" s="7"/>
      <c r="AD3046" t="s">
        <v>9757</v>
      </c>
      <c r="AE3046">
        <f t="shared" si="205"/>
        <v>0</v>
      </c>
      <c r="AG3046" s="2"/>
      <c r="AI3046" s="7"/>
    </row>
    <row r="3047" spans="1:35" ht="11" customHeight="1" outlineLevel="1" x14ac:dyDescent="0.25">
      <c r="A3047" t="s">
        <v>3532</v>
      </c>
      <c r="C3047" s="2" t="s">
        <v>11983</v>
      </c>
      <c r="D3047" s="2">
        <v>2126</v>
      </c>
      <c r="E3047" s="7">
        <v>2018</v>
      </c>
      <c r="F3047" s="5" t="s">
        <v>9742</v>
      </c>
      <c r="G3047">
        <v>1</v>
      </c>
      <c r="H3047" s="5" t="s">
        <v>5398</v>
      </c>
      <c r="I3047" s="6" t="s">
        <v>9758</v>
      </c>
      <c r="J3047" s="6" t="s">
        <v>7554</v>
      </c>
      <c r="K3047" s="17">
        <v>7</v>
      </c>
      <c r="L3047" s="17" t="s">
        <v>7732</v>
      </c>
      <c r="M3047" s="9"/>
      <c r="N3047" s="9"/>
      <c r="O3047" s="21"/>
      <c r="Q3047" s="29"/>
      <c r="U3047" s="17"/>
      <c r="V3047" s="2"/>
      <c r="Y3047" t="str">
        <f t="shared" si="203"/>
        <v/>
      </c>
      <c r="AA3047" t="str">
        <f t="shared" si="204"/>
        <v/>
      </c>
      <c r="AC3047" s="7"/>
      <c r="AD3047" t="s">
        <v>9758</v>
      </c>
      <c r="AE3047">
        <f t="shared" si="205"/>
        <v>0</v>
      </c>
      <c r="AG3047" s="2"/>
      <c r="AI3047" s="7"/>
    </row>
    <row r="3048" spans="1:35" ht="11" customHeight="1" outlineLevel="1" collapsed="1" x14ac:dyDescent="0.25">
      <c r="A3048" t="s">
        <v>3532</v>
      </c>
      <c r="C3048" s="2" t="s">
        <v>11983</v>
      </c>
      <c r="D3048" s="2">
        <v>2127</v>
      </c>
      <c r="E3048" s="7">
        <v>2018</v>
      </c>
      <c r="F3048" s="5" t="s">
        <v>9742</v>
      </c>
      <c r="G3048">
        <v>1</v>
      </c>
      <c r="H3048" s="5" t="s">
        <v>5398</v>
      </c>
      <c r="I3048" s="6" t="s">
        <v>9759</v>
      </c>
      <c r="J3048" s="6" t="s">
        <v>7554</v>
      </c>
      <c r="K3048" s="17">
        <v>7</v>
      </c>
      <c r="L3048" s="17" t="s">
        <v>7732</v>
      </c>
      <c r="M3048" s="9"/>
      <c r="N3048" s="9"/>
      <c r="O3048" s="21"/>
      <c r="Q3048" s="29"/>
      <c r="U3048" s="17"/>
      <c r="V3048" s="2"/>
      <c r="Y3048" t="str">
        <f t="shared" si="203"/>
        <v/>
      </c>
      <c r="AA3048" t="str">
        <f t="shared" si="204"/>
        <v/>
      </c>
      <c r="AC3048" s="7"/>
      <c r="AD3048" t="s">
        <v>9759</v>
      </c>
      <c r="AE3048">
        <f t="shared" si="205"/>
        <v>0</v>
      </c>
      <c r="AG3048" s="2"/>
      <c r="AI3048" s="7"/>
    </row>
    <row r="3049" spans="1:35" ht="11" customHeight="1" outlineLevel="1" x14ac:dyDescent="0.25">
      <c r="A3049" t="s">
        <v>3532</v>
      </c>
      <c r="C3049" s="2" t="s">
        <v>11983</v>
      </c>
      <c r="D3049" s="2">
        <v>2128</v>
      </c>
      <c r="E3049" s="7">
        <v>2018</v>
      </c>
      <c r="F3049" s="5" t="s">
        <v>9742</v>
      </c>
      <c r="G3049">
        <v>1</v>
      </c>
      <c r="H3049" s="5" t="s">
        <v>5398</v>
      </c>
      <c r="I3049" s="6" t="s">
        <v>9417</v>
      </c>
      <c r="J3049" s="6" t="s">
        <v>7554</v>
      </c>
      <c r="K3049" s="17">
        <v>7</v>
      </c>
      <c r="L3049" s="17" t="s">
        <v>7732</v>
      </c>
      <c r="M3049" s="9"/>
      <c r="N3049" s="9"/>
      <c r="O3049" s="21"/>
      <c r="Q3049" s="29"/>
      <c r="U3049" s="17"/>
      <c r="V3049" s="2"/>
      <c r="Y3049" t="str">
        <f t="shared" si="203"/>
        <v/>
      </c>
      <c r="AA3049" t="str">
        <f t="shared" si="204"/>
        <v/>
      </c>
      <c r="AC3049" s="7"/>
      <c r="AD3049" t="s">
        <v>9417</v>
      </c>
      <c r="AE3049">
        <f t="shared" si="205"/>
        <v>0</v>
      </c>
      <c r="AG3049" s="2"/>
      <c r="AI3049" s="7"/>
    </row>
    <row r="3050" spans="1:35" ht="11" customHeight="1" outlineLevel="1" x14ac:dyDescent="0.25">
      <c r="A3050" t="s">
        <v>3532</v>
      </c>
      <c r="C3050" s="2" t="s">
        <v>11983</v>
      </c>
      <c r="D3050" s="2" t="s">
        <v>9754</v>
      </c>
      <c r="E3050" s="7">
        <v>2018</v>
      </c>
      <c r="F3050" s="5" t="s">
        <v>9756</v>
      </c>
      <c r="G3050">
        <v>1</v>
      </c>
      <c r="H3050" s="5" t="s">
        <v>5398</v>
      </c>
      <c r="I3050" s="6" t="s">
        <v>7554</v>
      </c>
      <c r="J3050" s="6" t="s">
        <v>7554</v>
      </c>
      <c r="K3050" s="17">
        <v>7</v>
      </c>
      <c r="L3050" s="17" t="s">
        <v>7732</v>
      </c>
      <c r="M3050" s="9"/>
      <c r="N3050" s="9"/>
      <c r="O3050" s="21"/>
      <c r="Q3050" s="29"/>
      <c r="U3050" s="17"/>
      <c r="V3050" s="2"/>
      <c r="Y3050" t="str">
        <f t="shared" si="203"/>
        <v/>
      </c>
      <c r="AA3050">
        <f t="shared" si="204"/>
        <v>1</v>
      </c>
      <c r="AC3050" s="7"/>
      <c r="AD3050" t="s">
        <v>7554</v>
      </c>
      <c r="AE3050">
        <f t="shared" si="205"/>
        <v>0</v>
      </c>
      <c r="AG3050" s="2"/>
      <c r="AI3050" s="7"/>
    </row>
    <row r="3051" spans="1:35" ht="11" customHeight="1" outlineLevel="1" x14ac:dyDescent="0.25">
      <c r="A3051" t="s">
        <v>3532</v>
      </c>
      <c r="C3051" s="2" t="s">
        <v>11983</v>
      </c>
      <c r="D3051" s="2">
        <v>2129</v>
      </c>
      <c r="E3051" s="7">
        <v>2018</v>
      </c>
      <c r="F3051" s="5" t="s">
        <v>9750</v>
      </c>
      <c r="G3051">
        <v>1</v>
      </c>
      <c r="H3051" s="5" t="s">
        <v>5398</v>
      </c>
      <c r="I3051" s="6" t="s">
        <v>9760</v>
      </c>
      <c r="J3051" s="6" t="s">
        <v>7554</v>
      </c>
      <c r="K3051" s="17">
        <v>7</v>
      </c>
      <c r="L3051" s="17" t="s">
        <v>7732</v>
      </c>
      <c r="M3051" s="9"/>
      <c r="N3051" s="9"/>
      <c r="O3051" s="21"/>
      <c r="Q3051" s="29"/>
      <c r="U3051" s="17"/>
      <c r="V3051" s="2"/>
      <c r="Y3051" t="str">
        <f t="shared" si="203"/>
        <v/>
      </c>
      <c r="AA3051" t="str">
        <f t="shared" si="204"/>
        <v/>
      </c>
      <c r="AC3051" s="7"/>
      <c r="AD3051" t="s">
        <v>9760</v>
      </c>
      <c r="AE3051">
        <f t="shared" si="205"/>
        <v>0</v>
      </c>
      <c r="AG3051" s="2"/>
      <c r="AI3051" s="7"/>
    </row>
    <row r="3052" spans="1:35" ht="11" customHeight="1" outlineLevel="1" x14ac:dyDescent="0.25">
      <c r="A3052" t="s">
        <v>3532</v>
      </c>
      <c r="C3052" s="2" t="s">
        <v>11983</v>
      </c>
      <c r="D3052" s="2" t="s">
        <v>9755</v>
      </c>
      <c r="E3052" s="7">
        <v>2018</v>
      </c>
      <c r="F3052" s="5" t="s">
        <v>9751</v>
      </c>
      <c r="G3052">
        <v>1</v>
      </c>
      <c r="H3052" s="5" t="s">
        <v>5398</v>
      </c>
      <c r="I3052" s="6" t="s">
        <v>7554</v>
      </c>
      <c r="J3052" s="6" t="s">
        <v>7554</v>
      </c>
      <c r="K3052" s="17">
        <v>7</v>
      </c>
      <c r="L3052" s="17" t="s">
        <v>7732</v>
      </c>
      <c r="M3052" s="9"/>
      <c r="N3052" s="9"/>
      <c r="O3052" s="21"/>
      <c r="Q3052" s="29"/>
      <c r="U3052" s="17"/>
      <c r="V3052" s="2"/>
      <c r="Y3052" t="str">
        <f t="shared" si="203"/>
        <v/>
      </c>
      <c r="AA3052">
        <f t="shared" si="204"/>
        <v>1</v>
      </c>
      <c r="AC3052" s="7"/>
      <c r="AD3052" t="s">
        <v>7554</v>
      </c>
      <c r="AE3052">
        <f t="shared" si="205"/>
        <v>0</v>
      </c>
      <c r="AG3052" s="2"/>
      <c r="AI3052" s="7"/>
    </row>
    <row r="3053" spans="1:35" ht="11" customHeight="1" outlineLevel="1" x14ac:dyDescent="0.25">
      <c r="A3053" t="s">
        <v>3532</v>
      </c>
      <c r="C3053" s="2" t="s">
        <v>11983</v>
      </c>
      <c r="D3053" s="2">
        <v>2316</v>
      </c>
      <c r="E3053" s="7">
        <v>2018</v>
      </c>
      <c r="F3053" s="5" t="s">
        <v>9750</v>
      </c>
      <c r="H3053" s="5" t="s">
        <v>5398</v>
      </c>
      <c r="I3053" s="6" t="s">
        <v>5399</v>
      </c>
      <c r="J3053" s="6" t="s">
        <v>9432</v>
      </c>
      <c r="K3053" s="17">
        <v>1</v>
      </c>
      <c r="L3053" s="17" t="s">
        <v>20076</v>
      </c>
      <c r="M3053" s="9"/>
      <c r="N3053" s="9"/>
      <c r="O3053" s="21"/>
      <c r="Q3053" s="29"/>
      <c r="S3053">
        <v>1</v>
      </c>
      <c r="T3053">
        <v>1</v>
      </c>
      <c r="U3053" s="17"/>
      <c r="V3053" s="2"/>
      <c r="Y3053" t="str">
        <f t="shared" si="203"/>
        <v/>
      </c>
      <c r="AA3053" t="str">
        <f t="shared" si="204"/>
        <v/>
      </c>
      <c r="AC3053" s="7"/>
      <c r="AD3053" t="s">
        <v>5399</v>
      </c>
      <c r="AE3053">
        <f t="shared" si="205"/>
        <v>1</v>
      </c>
      <c r="AG3053" s="2"/>
      <c r="AI3053" s="7"/>
    </row>
    <row r="3054" spans="1:35" ht="11" customHeight="1" outlineLevel="1" x14ac:dyDescent="0.25">
      <c r="A3054" t="s">
        <v>3532</v>
      </c>
      <c r="C3054" s="2" t="s">
        <v>11983</v>
      </c>
      <c r="D3054" s="2" t="s">
        <v>9761</v>
      </c>
      <c r="E3054" s="7">
        <v>2018</v>
      </c>
      <c r="F3054" s="5" t="s">
        <v>9751</v>
      </c>
      <c r="H3054" s="5" t="s">
        <v>5398</v>
      </c>
      <c r="I3054" s="6" t="s">
        <v>5399</v>
      </c>
      <c r="J3054" s="6" t="s">
        <v>9432</v>
      </c>
      <c r="K3054" s="17">
        <v>1</v>
      </c>
      <c r="L3054" s="17" t="s">
        <v>7730</v>
      </c>
      <c r="M3054" s="9">
        <v>9</v>
      </c>
      <c r="N3054" s="9"/>
      <c r="O3054" s="21"/>
      <c r="Q3054" s="29"/>
      <c r="U3054" s="17"/>
      <c r="V3054" s="2"/>
      <c r="Y3054" t="str">
        <f t="shared" si="203"/>
        <v/>
      </c>
      <c r="AA3054">
        <f t="shared" si="204"/>
        <v>1</v>
      </c>
      <c r="AC3054" s="7"/>
      <c r="AD3054" t="s">
        <v>5399</v>
      </c>
      <c r="AE3054">
        <f t="shared" si="205"/>
        <v>1</v>
      </c>
      <c r="AG3054" s="2"/>
      <c r="AI3054" s="7"/>
    </row>
    <row r="3055" spans="1:35" ht="11" customHeight="1" outlineLevel="1" x14ac:dyDescent="0.25">
      <c r="A3055" t="s">
        <v>3532</v>
      </c>
      <c r="C3055" s="2" t="s">
        <v>11983</v>
      </c>
      <c r="D3055" s="2">
        <v>2486</v>
      </c>
      <c r="E3055" s="7">
        <v>2018</v>
      </c>
      <c r="F3055" s="5" t="s">
        <v>9742</v>
      </c>
      <c r="H3055" s="5" t="s">
        <v>5398</v>
      </c>
      <c r="I3055" s="6" t="s">
        <v>9764</v>
      </c>
      <c r="J3055" s="6" t="s">
        <v>7554</v>
      </c>
      <c r="K3055" s="17">
        <v>7</v>
      </c>
      <c r="L3055" s="17" t="s">
        <v>20076</v>
      </c>
      <c r="M3055" s="9"/>
      <c r="N3055" s="9"/>
      <c r="O3055" s="21"/>
      <c r="Q3055" s="29"/>
      <c r="U3055" s="17"/>
      <c r="V3055" s="2"/>
      <c r="Y3055" t="str">
        <f t="shared" si="203"/>
        <v/>
      </c>
      <c r="AA3055" t="str">
        <f t="shared" si="204"/>
        <v/>
      </c>
      <c r="AC3055" s="7"/>
      <c r="AD3055" t="s">
        <v>9764</v>
      </c>
      <c r="AE3055">
        <f t="shared" si="205"/>
        <v>0</v>
      </c>
      <c r="AG3055" s="2"/>
      <c r="AI3055" s="7"/>
    </row>
    <row r="3056" spans="1:35" ht="11" customHeight="1" outlineLevel="1" x14ac:dyDescent="0.25">
      <c r="A3056" t="s">
        <v>3532</v>
      </c>
      <c r="C3056" s="2" t="s">
        <v>11983</v>
      </c>
      <c r="D3056" s="2">
        <v>2487</v>
      </c>
      <c r="E3056" s="7">
        <v>2018</v>
      </c>
      <c r="F3056" s="5" t="s">
        <v>9742</v>
      </c>
      <c r="H3056" s="5" t="s">
        <v>5398</v>
      </c>
      <c r="I3056" s="6" t="s">
        <v>9765</v>
      </c>
      <c r="J3056" s="6" t="s">
        <v>7554</v>
      </c>
      <c r="K3056" s="17">
        <v>7</v>
      </c>
      <c r="L3056" s="17" t="s">
        <v>20076</v>
      </c>
      <c r="M3056" s="9"/>
      <c r="N3056" s="9"/>
      <c r="O3056" s="21"/>
      <c r="Q3056" s="29"/>
      <c r="U3056" s="17"/>
      <c r="V3056" s="2"/>
      <c r="Y3056" t="str">
        <f t="shared" si="203"/>
        <v/>
      </c>
      <c r="AA3056" t="str">
        <f t="shared" si="204"/>
        <v/>
      </c>
      <c r="AC3056" s="7"/>
      <c r="AD3056" t="s">
        <v>9765</v>
      </c>
      <c r="AE3056">
        <f t="shared" si="205"/>
        <v>0</v>
      </c>
      <c r="AG3056" s="2"/>
      <c r="AI3056" s="7"/>
    </row>
    <row r="3057" spans="1:35" ht="11" customHeight="1" outlineLevel="1" x14ac:dyDescent="0.25">
      <c r="A3057" t="s">
        <v>3532</v>
      </c>
      <c r="C3057" s="2" t="s">
        <v>11983</v>
      </c>
      <c r="D3057" s="2">
        <v>2488</v>
      </c>
      <c r="E3057" s="7">
        <v>2018</v>
      </c>
      <c r="F3057" s="5" t="s">
        <v>9742</v>
      </c>
      <c r="H3057" s="5" t="s">
        <v>5398</v>
      </c>
      <c r="I3057" s="6" t="s">
        <v>9766</v>
      </c>
      <c r="J3057" s="6" t="s">
        <v>7554</v>
      </c>
      <c r="K3057" s="17">
        <v>7</v>
      </c>
      <c r="L3057" s="17" t="s">
        <v>20076</v>
      </c>
      <c r="M3057" s="9"/>
      <c r="N3057" s="9"/>
      <c r="O3057" s="21"/>
      <c r="Q3057" s="29"/>
      <c r="U3057" s="17"/>
      <c r="V3057" s="2"/>
      <c r="Y3057" t="str">
        <f t="shared" si="203"/>
        <v/>
      </c>
      <c r="AA3057" t="str">
        <f t="shared" si="204"/>
        <v/>
      </c>
      <c r="AC3057" s="7"/>
      <c r="AD3057" t="s">
        <v>9766</v>
      </c>
      <c r="AE3057">
        <f t="shared" si="205"/>
        <v>0</v>
      </c>
      <c r="AG3057" s="2"/>
      <c r="AI3057" s="7"/>
    </row>
    <row r="3058" spans="1:35" ht="11" customHeight="1" outlineLevel="1" x14ac:dyDescent="0.25">
      <c r="A3058" t="s">
        <v>3532</v>
      </c>
      <c r="C3058" s="2" t="s">
        <v>11983</v>
      </c>
      <c r="D3058" s="2">
        <v>2489</v>
      </c>
      <c r="E3058" s="7">
        <v>2018</v>
      </c>
      <c r="F3058" s="5" t="s">
        <v>9742</v>
      </c>
      <c r="H3058" s="5" t="s">
        <v>5398</v>
      </c>
      <c r="I3058" s="6" t="s">
        <v>9415</v>
      </c>
      <c r="J3058" s="6" t="s">
        <v>7554</v>
      </c>
      <c r="K3058" s="17">
        <v>7</v>
      </c>
      <c r="L3058" s="17" t="s">
        <v>20076</v>
      </c>
      <c r="M3058" s="9"/>
      <c r="N3058" s="9"/>
      <c r="O3058" s="21"/>
      <c r="Q3058" s="29"/>
      <c r="U3058" s="17"/>
      <c r="V3058" s="2"/>
      <c r="Y3058" t="str">
        <f t="shared" si="203"/>
        <v/>
      </c>
      <c r="AA3058" t="str">
        <f t="shared" si="204"/>
        <v/>
      </c>
      <c r="AC3058" s="7"/>
      <c r="AD3058" t="s">
        <v>9415</v>
      </c>
      <c r="AE3058">
        <f t="shared" si="205"/>
        <v>0</v>
      </c>
      <c r="AG3058" s="2"/>
      <c r="AI3058" s="7"/>
    </row>
    <row r="3059" spans="1:35" ht="11" customHeight="1" outlineLevel="1" x14ac:dyDescent="0.25">
      <c r="A3059" t="s">
        <v>3532</v>
      </c>
      <c r="C3059" s="2" t="s">
        <v>11983</v>
      </c>
      <c r="D3059" s="2" t="s">
        <v>9762</v>
      </c>
      <c r="E3059" s="7">
        <v>2018</v>
      </c>
      <c r="F3059" s="5" t="s">
        <v>9756</v>
      </c>
      <c r="H3059" s="5" t="s">
        <v>5398</v>
      </c>
      <c r="I3059" s="6" t="s">
        <v>7554</v>
      </c>
      <c r="J3059" s="6" t="s">
        <v>7554</v>
      </c>
      <c r="K3059" s="17">
        <v>7</v>
      </c>
      <c r="L3059" s="17" t="s">
        <v>7730</v>
      </c>
      <c r="M3059" s="9">
        <v>9</v>
      </c>
      <c r="N3059" s="9"/>
      <c r="O3059" s="21"/>
      <c r="Q3059" s="29"/>
      <c r="U3059" s="17"/>
      <c r="V3059" s="2"/>
      <c r="Y3059" t="str">
        <f t="shared" si="203"/>
        <v/>
      </c>
      <c r="AA3059">
        <f t="shared" si="204"/>
        <v>1</v>
      </c>
      <c r="AC3059" s="7"/>
      <c r="AD3059" t="s">
        <v>7554</v>
      </c>
      <c r="AE3059">
        <f t="shared" si="205"/>
        <v>0</v>
      </c>
      <c r="AG3059" s="2"/>
      <c r="AI3059" s="7"/>
    </row>
    <row r="3060" spans="1:35" ht="11" customHeight="1" outlineLevel="1" x14ac:dyDescent="0.25">
      <c r="A3060" t="s">
        <v>3532</v>
      </c>
      <c r="C3060" s="2" t="s">
        <v>11983</v>
      </c>
      <c r="D3060" s="2">
        <v>2490</v>
      </c>
      <c r="E3060" s="7">
        <v>2018</v>
      </c>
      <c r="F3060" s="5" t="s">
        <v>9750</v>
      </c>
      <c r="H3060" s="5" t="s">
        <v>5398</v>
      </c>
      <c r="I3060" s="6" t="s">
        <v>9767</v>
      </c>
      <c r="J3060" s="6" t="s">
        <v>7554</v>
      </c>
      <c r="K3060" s="17">
        <v>7</v>
      </c>
      <c r="L3060" s="17" t="s">
        <v>20076</v>
      </c>
      <c r="M3060" s="9"/>
      <c r="N3060" s="9"/>
      <c r="O3060" s="21"/>
      <c r="Q3060" s="29"/>
      <c r="U3060" s="17"/>
      <c r="V3060" s="2"/>
      <c r="Y3060" t="str">
        <f t="shared" si="203"/>
        <v/>
      </c>
      <c r="AA3060" t="str">
        <f t="shared" si="204"/>
        <v/>
      </c>
      <c r="AC3060" s="7"/>
      <c r="AD3060" t="s">
        <v>9767</v>
      </c>
      <c r="AE3060">
        <f t="shared" si="205"/>
        <v>0</v>
      </c>
      <c r="AG3060" s="2"/>
      <c r="AI3060" s="7"/>
    </row>
    <row r="3061" spans="1:35" ht="11" customHeight="1" outlineLevel="1" x14ac:dyDescent="0.25">
      <c r="A3061" t="s">
        <v>3532</v>
      </c>
      <c r="C3061" s="2" t="s">
        <v>11983</v>
      </c>
      <c r="D3061" s="2" t="s">
        <v>9763</v>
      </c>
      <c r="E3061" s="7">
        <v>2018</v>
      </c>
      <c r="F3061" s="5" t="s">
        <v>9751</v>
      </c>
      <c r="H3061" s="5" t="s">
        <v>5398</v>
      </c>
      <c r="I3061" s="6" t="s">
        <v>7554</v>
      </c>
      <c r="J3061" s="6" t="s">
        <v>7554</v>
      </c>
      <c r="K3061" s="17">
        <v>7</v>
      </c>
      <c r="L3061" s="17" t="s">
        <v>7730</v>
      </c>
      <c r="M3061" s="9">
        <v>9</v>
      </c>
      <c r="N3061" s="9"/>
      <c r="O3061" s="21"/>
      <c r="Q3061" s="29"/>
      <c r="U3061" s="17"/>
      <c r="V3061" s="2"/>
      <c r="Y3061" t="str">
        <f t="shared" si="203"/>
        <v/>
      </c>
      <c r="AA3061">
        <f t="shared" si="204"/>
        <v>1</v>
      </c>
      <c r="AC3061" s="7"/>
      <c r="AD3061" t="s">
        <v>7554</v>
      </c>
      <c r="AE3061">
        <f t="shared" si="205"/>
        <v>0</v>
      </c>
      <c r="AG3061" s="2"/>
      <c r="AI3061" s="7"/>
    </row>
    <row r="3062" spans="1:35" ht="11" customHeight="1" outlineLevel="1" x14ac:dyDescent="0.25">
      <c r="A3062" t="s">
        <v>3532</v>
      </c>
      <c r="C3062" s="2" t="s">
        <v>11983</v>
      </c>
      <c r="D3062" s="2">
        <v>2662</v>
      </c>
      <c r="E3062" s="7">
        <v>2019</v>
      </c>
      <c r="F3062" s="5" t="s">
        <v>1064</v>
      </c>
      <c r="H3062" s="5" t="s">
        <v>5398</v>
      </c>
      <c r="I3062" s="6" t="s">
        <v>9772</v>
      </c>
      <c r="J3062" s="6" t="s">
        <v>7554</v>
      </c>
      <c r="K3062" s="17">
        <v>7</v>
      </c>
      <c r="L3062" s="17" t="s">
        <v>20076</v>
      </c>
      <c r="M3062" s="9"/>
      <c r="N3062" s="9"/>
      <c r="O3062" s="21"/>
      <c r="Q3062" s="29"/>
      <c r="U3062" s="17"/>
      <c r="V3062" s="2"/>
      <c r="Y3062" t="str">
        <f t="shared" si="203"/>
        <v/>
      </c>
      <c r="AA3062" t="str">
        <f t="shared" si="204"/>
        <v/>
      </c>
      <c r="AC3062" s="7"/>
      <c r="AD3062" t="s">
        <v>9772</v>
      </c>
      <c r="AE3062">
        <f t="shared" si="205"/>
        <v>0</v>
      </c>
      <c r="AG3062" s="2"/>
      <c r="AI3062" s="7"/>
    </row>
    <row r="3063" spans="1:35" ht="11" customHeight="1" outlineLevel="1" x14ac:dyDescent="0.25">
      <c r="A3063" t="s">
        <v>3532</v>
      </c>
      <c r="C3063" s="2" t="s">
        <v>11983</v>
      </c>
      <c r="D3063" s="2">
        <v>2663</v>
      </c>
      <c r="E3063" s="7">
        <v>2019</v>
      </c>
      <c r="F3063" s="5" t="s">
        <v>1064</v>
      </c>
      <c r="H3063" s="5" t="s">
        <v>5398</v>
      </c>
      <c r="I3063" s="6" t="s">
        <v>9363</v>
      </c>
      <c r="J3063" s="6" t="s">
        <v>7554</v>
      </c>
      <c r="K3063" s="17">
        <v>7</v>
      </c>
      <c r="L3063" s="17" t="s">
        <v>20076</v>
      </c>
      <c r="M3063" s="9"/>
      <c r="N3063" s="9"/>
      <c r="O3063" s="21"/>
      <c r="Q3063" s="29"/>
      <c r="U3063" s="17"/>
      <c r="V3063" s="2"/>
      <c r="Y3063" t="str">
        <f t="shared" si="203"/>
        <v/>
      </c>
      <c r="AA3063" t="str">
        <f t="shared" si="204"/>
        <v/>
      </c>
      <c r="AC3063" s="7"/>
      <c r="AD3063" t="s">
        <v>9363</v>
      </c>
      <c r="AE3063">
        <f t="shared" si="205"/>
        <v>0</v>
      </c>
      <c r="AG3063" s="2"/>
      <c r="AI3063" s="7"/>
    </row>
    <row r="3064" spans="1:35" ht="11" customHeight="1" outlineLevel="1" x14ac:dyDescent="0.25">
      <c r="A3064" t="s">
        <v>3532</v>
      </c>
      <c r="C3064" s="2" t="s">
        <v>11983</v>
      </c>
      <c r="D3064" s="2">
        <v>2664</v>
      </c>
      <c r="E3064" s="7">
        <v>2019</v>
      </c>
      <c r="F3064" s="5" t="s">
        <v>1064</v>
      </c>
      <c r="H3064" s="5" t="s">
        <v>5398</v>
      </c>
      <c r="I3064" s="6" t="s">
        <v>9444</v>
      </c>
      <c r="J3064" s="6" t="s">
        <v>7554</v>
      </c>
      <c r="K3064" s="17">
        <v>7</v>
      </c>
      <c r="L3064" s="17" t="s">
        <v>20076</v>
      </c>
      <c r="M3064" s="9"/>
      <c r="N3064" s="9"/>
      <c r="O3064" s="21"/>
      <c r="Q3064" s="29"/>
      <c r="U3064" s="17"/>
      <c r="V3064" s="2"/>
      <c r="Y3064" t="str">
        <f t="shared" si="203"/>
        <v/>
      </c>
      <c r="AA3064" t="str">
        <f t="shared" si="204"/>
        <v/>
      </c>
      <c r="AC3064" s="7"/>
      <c r="AD3064" t="s">
        <v>9444</v>
      </c>
      <c r="AE3064">
        <f t="shared" si="205"/>
        <v>0</v>
      </c>
      <c r="AG3064" s="2"/>
      <c r="AI3064" s="7"/>
    </row>
    <row r="3065" spans="1:35" ht="11" customHeight="1" outlineLevel="1" x14ac:dyDescent="0.25">
      <c r="A3065" t="s">
        <v>3532</v>
      </c>
      <c r="C3065" s="2" t="s">
        <v>11983</v>
      </c>
      <c r="D3065" s="2">
        <v>2665</v>
      </c>
      <c r="E3065" s="7">
        <v>2019</v>
      </c>
      <c r="F3065" s="5" t="s">
        <v>1064</v>
      </c>
      <c r="H3065" s="5" t="s">
        <v>5398</v>
      </c>
      <c r="I3065" s="6" t="s">
        <v>9442</v>
      </c>
      <c r="J3065" s="6" t="s">
        <v>7554</v>
      </c>
      <c r="K3065" s="17">
        <v>7</v>
      </c>
      <c r="L3065" s="17" t="s">
        <v>20076</v>
      </c>
      <c r="M3065" s="9"/>
      <c r="N3065" s="9"/>
      <c r="O3065" s="21"/>
      <c r="Q3065" s="29"/>
      <c r="U3065" s="17"/>
      <c r="V3065" s="2"/>
      <c r="Y3065" t="str">
        <f t="shared" si="203"/>
        <v/>
      </c>
      <c r="AA3065" t="str">
        <f t="shared" si="204"/>
        <v/>
      </c>
      <c r="AC3065" s="7"/>
      <c r="AD3065" t="s">
        <v>9442</v>
      </c>
      <c r="AE3065">
        <f t="shared" si="205"/>
        <v>0</v>
      </c>
      <c r="AG3065" s="2"/>
      <c r="AI3065" s="7"/>
    </row>
    <row r="3066" spans="1:35" ht="11" customHeight="1" outlineLevel="1" x14ac:dyDescent="0.25">
      <c r="A3066" t="s">
        <v>3532</v>
      </c>
      <c r="C3066" s="2" t="s">
        <v>11983</v>
      </c>
      <c r="D3066" s="2" t="s">
        <v>9768</v>
      </c>
      <c r="E3066" s="7">
        <v>2019</v>
      </c>
      <c r="F3066" s="5" t="s">
        <v>9770</v>
      </c>
      <c r="H3066" s="5" t="s">
        <v>5398</v>
      </c>
      <c r="I3066" s="6" t="s">
        <v>7554</v>
      </c>
      <c r="J3066" s="6" t="s">
        <v>7554</v>
      </c>
      <c r="K3066" s="17">
        <v>7</v>
      </c>
      <c r="L3066" s="17" t="s">
        <v>7730</v>
      </c>
      <c r="M3066" s="9">
        <v>9</v>
      </c>
      <c r="N3066" s="9"/>
      <c r="O3066" s="21"/>
      <c r="Q3066" s="29"/>
      <c r="U3066" s="17"/>
      <c r="V3066" s="2"/>
      <c r="Y3066" t="str">
        <f t="shared" si="203"/>
        <v/>
      </c>
      <c r="AA3066">
        <f t="shared" si="204"/>
        <v>1</v>
      </c>
      <c r="AC3066" s="7"/>
      <c r="AD3066" t="s">
        <v>7554</v>
      </c>
      <c r="AE3066">
        <f t="shared" si="205"/>
        <v>0</v>
      </c>
      <c r="AG3066" s="2"/>
      <c r="AI3066" s="7"/>
    </row>
    <row r="3067" spans="1:35" ht="11" customHeight="1" outlineLevel="1" x14ac:dyDescent="0.25">
      <c r="A3067" t="s">
        <v>3532</v>
      </c>
      <c r="C3067" s="2" t="s">
        <v>11983</v>
      </c>
      <c r="D3067" s="2">
        <v>2666</v>
      </c>
      <c r="E3067" s="7">
        <v>2019</v>
      </c>
      <c r="F3067" s="5" t="s">
        <v>5605</v>
      </c>
      <c r="H3067" s="5" t="s">
        <v>5398</v>
      </c>
      <c r="I3067" s="6" t="s">
        <v>9435</v>
      </c>
      <c r="J3067" s="6" t="s">
        <v>7554</v>
      </c>
      <c r="K3067" s="17">
        <v>7</v>
      </c>
      <c r="L3067" s="17" t="s">
        <v>20076</v>
      </c>
      <c r="M3067" s="9"/>
      <c r="N3067" s="9"/>
      <c r="O3067" s="21"/>
      <c r="Q3067" s="29"/>
      <c r="U3067" s="17"/>
      <c r="V3067" s="2"/>
      <c r="Y3067" t="str">
        <f t="shared" si="203"/>
        <v/>
      </c>
      <c r="AA3067" t="str">
        <f t="shared" si="204"/>
        <v/>
      </c>
      <c r="AC3067" s="7"/>
      <c r="AD3067" t="s">
        <v>9435</v>
      </c>
      <c r="AE3067">
        <f t="shared" si="205"/>
        <v>0</v>
      </c>
      <c r="AG3067" s="2"/>
      <c r="AI3067" s="7"/>
    </row>
    <row r="3068" spans="1:35" ht="11" customHeight="1" outlineLevel="1" x14ac:dyDescent="0.25">
      <c r="A3068" t="s">
        <v>3532</v>
      </c>
      <c r="C3068" s="2" t="s">
        <v>11983</v>
      </c>
      <c r="D3068" s="2" t="s">
        <v>9769</v>
      </c>
      <c r="E3068" s="7">
        <v>2019</v>
      </c>
      <c r="F3068" s="5" t="s">
        <v>9771</v>
      </c>
      <c r="H3068" s="5" t="s">
        <v>5398</v>
      </c>
      <c r="I3068" s="6" t="s">
        <v>7554</v>
      </c>
      <c r="J3068" s="6" t="s">
        <v>7554</v>
      </c>
      <c r="K3068" s="17">
        <v>7</v>
      </c>
      <c r="L3068" s="17" t="s">
        <v>7730</v>
      </c>
      <c r="M3068" s="9">
        <v>9</v>
      </c>
      <c r="N3068" s="9"/>
      <c r="O3068" s="21"/>
      <c r="Q3068" s="29"/>
      <c r="U3068" s="17"/>
      <c r="V3068" s="2"/>
      <c r="Y3068" t="str">
        <f t="shared" si="203"/>
        <v/>
      </c>
      <c r="AA3068">
        <f t="shared" si="204"/>
        <v>1</v>
      </c>
      <c r="AC3068" s="7"/>
      <c r="AD3068" t="s">
        <v>7554</v>
      </c>
      <c r="AE3068">
        <f t="shared" ref="AE3068:AE3103" si="206">COUNTIF(I3068,"*Fuji*")</f>
        <v>0</v>
      </c>
      <c r="AG3068" s="2"/>
      <c r="AI3068" s="7"/>
    </row>
    <row r="3069" spans="1:35" ht="11" customHeight="1" outlineLevel="1" x14ac:dyDescent="0.25">
      <c r="A3069" t="s">
        <v>3532</v>
      </c>
      <c r="C3069" s="2" t="s">
        <v>11983</v>
      </c>
      <c r="D3069" s="2">
        <v>2852</v>
      </c>
      <c r="E3069" s="7">
        <v>2019</v>
      </c>
      <c r="F3069" s="5" t="s">
        <v>1064</v>
      </c>
      <c r="H3069" s="5" t="s">
        <v>5398</v>
      </c>
      <c r="I3069" s="6" t="s">
        <v>9775</v>
      </c>
      <c r="J3069" s="6" t="s">
        <v>989</v>
      </c>
      <c r="K3069" s="17">
        <v>1</v>
      </c>
      <c r="L3069" s="18" t="s">
        <v>7730</v>
      </c>
      <c r="M3069" s="9">
        <v>2</v>
      </c>
      <c r="N3069" s="9"/>
      <c r="O3069" s="21"/>
      <c r="Q3069" s="29"/>
      <c r="S3069">
        <v>1</v>
      </c>
      <c r="T3069">
        <v>1</v>
      </c>
      <c r="U3069" s="17"/>
      <c r="V3069" s="2"/>
      <c r="Y3069" t="str">
        <f t="shared" si="203"/>
        <v/>
      </c>
      <c r="AA3069" t="str">
        <f t="shared" si="204"/>
        <v/>
      </c>
      <c r="AC3069" s="7"/>
      <c r="AD3069" t="s">
        <v>9775</v>
      </c>
      <c r="AE3069">
        <f t="shared" si="206"/>
        <v>0</v>
      </c>
      <c r="AG3069" s="2"/>
      <c r="AI3069" s="7"/>
    </row>
    <row r="3070" spans="1:35" ht="11" customHeight="1" outlineLevel="1" x14ac:dyDescent="0.25">
      <c r="A3070" t="s">
        <v>3532</v>
      </c>
      <c r="C3070" s="2" t="s">
        <v>11983</v>
      </c>
      <c r="D3070" s="2">
        <v>2853</v>
      </c>
      <c r="E3070" s="7">
        <v>2019</v>
      </c>
      <c r="F3070" s="5" t="s">
        <v>1064</v>
      </c>
      <c r="H3070" s="5" t="s">
        <v>5398</v>
      </c>
      <c r="I3070" s="6" t="s">
        <v>9519</v>
      </c>
      <c r="J3070" s="6" t="s">
        <v>989</v>
      </c>
      <c r="K3070" s="17">
        <v>1</v>
      </c>
      <c r="L3070" s="18" t="s">
        <v>7730</v>
      </c>
      <c r="M3070" s="9">
        <v>2</v>
      </c>
      <c r="N3070" s="9"/>
      <c r="O3070" s="21"/>
      <c r="Q3070" s="29"/>
      <c r="U3070" s="17"/>
      <c r="V3070" s="2"/>
      <c r="Y3070" t="str">
        <f t="shared" si="203"/>
        <v/>
      </c>
      <c r="AA3070" t="str">
        <f t="shared" si="204"/>
        <v/>
      </c>
      <c r="AC3070" s="7"/>
      <c r="AD3070" t="s">
        <v>9519</v>
      </c>
      <c r="AE3070">
        <f t="shared" si="206"/>
        <v>0</v>
      </c>
      <c r="AG3070" s="2"/>
      <c r="AI3070" s="7"/>
    </row>
    <row r="3071" spans="1:35" ht="11" customHeight="1" outlineLevel="1" x14ac:dyDescent="0.25">
      <c r="A3071" t="s">
        <v>3532</v>
      </c>
      <c r="C3071" s="2" t="s">
        <v>11983</v>
      </c>
      <c r="D3071" s="2">
        <v>2854</v>
      </c>
      <c r="E3071" s="7">
        <v>2019</v>
      </c>
      <c r="F3071" s="5" t="s">
        <v>1064</v>
      </c>
      <c r="H3071" s="5" t="s">
        <v>5398</v>
      </c>
      <c r="I3071" s="6" t="s">
        <v>9776</v>
      </c>
      <c r="J3071" s="6" t="s">
        <v>989</v>
      </c>
      <c r="K3071" s="17">
        <v>1</v>
      </c>
      <c r="L3071" s="18" t="s">
        <v>7730</v>
      </c>
      <c r="M3071" s="9">
        <v>2</v>
      </c>
      <c r="N3071" s="9"/>
      <c r="O3071" s="21"/>
      <c r="Q3071" s="29"/>
      <c r="S3071">
        <v>1</v>
      </c>
      <c r="T3071">
        <v>1</v>
      </c>
      <c r="U3071" s="17"/>
      <c r="V3071" s="2"/>
      <c r="Y3071" t="str">
        <f t="shared" si="203"/>
        <v/>
      </c>
      <c r="AA3071" t="str">
        <f t="shared" si="204"/>
        <v/>
      </c>
      <c r="AC3071" s="7"/>
      <c r="AD3071" t="s">
        <v>9776</v>
      </c>
      <c r="AE3071">
        <f t="shared" si="206"/>
        <v>0</v>
      </c>
      <c r="AG3071" s="2"/>
      <c r="AI3071" s="7"/>
    </row>
    <row r="3072" spans="1:35" ht="11" customHeight="1" outlineLevel="1" x14ac:dyDescent="0.25">
      <c r="A3072" t="s">
        <v>3532</v>
      </c>
      <c r="C3072" s="2" t="s">
        <v>11983</v>
      </c>
      <c r="D3072" s="2">
        <v>2855</v>
      </c>
      <c r="E3072" s="7">
        <v>2019</v>
      </c>
      <c r="F3072" s="5" t="s">
        <v>1064</v>
      </c>
      <c r="H3072" s="5" t="s">
        <v>5398</v>
      </c>
      <c r="I3072" s="6" t="s">
        <v>744</v>
      </c>
      <c r="J3072" s="6" t="s">
        <v>989</v>
      </c>
      <c r="K3072" s="17">
        <v>1</v>
      </c>
      <c r="L3072" s="18" t="s">
        <v>7730</v>
      </c>
      <c r="M3072" s="9">
        <v>2</v>
      </c>
      <c r="N3072" s="9"/>
      <c r="O3072" s="21"/>
      <c r="Q3072" s="29"/>
      <c r="U3072" s="17"/>
      <c r="V3072" s="2"/>
      <c r="Y3072" t="str">
        <f t="shared" si="203"/>
        <v/>
      </c>
      <c r="AA3072" t="str">
        <f t="shared" si="204"/>
        <v/>
      </c>
      <c r="AC3072" s="7"/>
      <c r="AD3072" t="s">
        <v>744</v>
      </c>
      <c r="AE3072">
        <f t="shared" si="206"/>
        <v>0</v>
      </c>
      <c r="AG3072" s="2"/>
      <c r="AI3072" s="7"/>
    </row>
    <row r="3073" spans="1:35" ht="11" customHeight="1" outlineLevel="1" x14ac:dyDescent="0.25">
      <c r="A3073" t="s">
        <v>3532</v>
      </c>
      <c r="C3073" s="2" t="s">
        <v>11983</v>
      </c>
      <c r="D3073" s="2" t="s">
        <v>9773</v>
      </c>
      <c r="E3073" s="7">
        <v>2019</v>
      </c>
      <c r="F3073" s="5" t="s">
        <v>9770</v>
      </c>
      <c r="G3073">
        <v>1</v>
      </c>
      <c r="H3073" s="5" t="s">
        <v>5398</v>
      </c>
      <c r="I3073" s="6" t="s">
        <v>9778</v>
      </c>
      <c r="J3073" s="6" t="s">
        <v>989</v>
      </c>
      <c r="K3073" s="17">
        <v>1</v>
      </c>
      <c r="L3073" s="18" t="s">
        <v>7732</v>
      </c>
      <c r="M3073" s="9"/>
      <c r="N3073" s="9"/>
      <c r="O3073" s="21"/>
      <c r="Q3073" s="29"/>
      <c r="U3073" s="17"/>
      <c r="V3073" s="2"/>
      <c r="Y3073" t="str">
        <f t="shared" si="203"/>
        <v/>
      </c>
      <c r="AA3073">
        <f t="shared" si="204"/>
        <v>1</v>
      </c>
      <c r="AC3073" s="7"/>
      <c r="AD3073" t="s">
        <v>9778</v>
      </c>
      <c r="AE3073">
        <f t="shared" si="206"/>
        <v>0</v>
      </c>
      <c r="AG3073" s="2"/>
      <c r="AI3073" s="7"/>
    </row>
    <row r="3074" spans="1:35" ht="11" customHeight="1" outlineLevel="1" x14ac:dyDescent="0.25">
      <c r="A3074" t="s">
        <v>3532</v>
      </c>
      <c r="C3074" s="2" t="s">
        <v>11983</v>
      </c>
      <c r="D3074" s="2">
        <v>2856</v>
      </c>
      <c r="E3074" s="7">
        <v>2019</v>
      </c>
      <c r="F3074" s="5" t="s">
        <v>5605</v>
      </c>
      <c r="H3074" s="5" t="s">
        <v>5398</v>
      </c>
      <c r="I3074" s="6" t="s">
        <v>5417</v>
      </c>
      <c r="J3074" s="6" t="s">
        <v>989</v>
      </c>
      <c r="K3074" s="17">
        <v>1</v>
      </c>
      <c r="L3074" s="17" t="s">
        <v>20076</v>
      </c>
      <c r="M3074" s="9"/>
      <c r="N3074" s="9"/>
      <c r="O3074" s="21"/>
      <c r="Q3074" s="29"/>
      <c r="U3074" s="17"/>
      <c r="V3074" s="2"/>
      <c r="Y3074" t="str">
        <f t="shared" si="203"/>
        <v/>
      </c>
      <c r="AA3074" t="str">
        <f t="shared" si="204"/>
        <v/>
      </c>
      <c r="AC3074" s="7"/>
      <c r="AD3074" t="s">
        <v>5417</v>
      </c>
      <c r="AE3074">
        <f t="shared" si="206"/>
        <v>0</v>
      </c>
      <c r="AG3074" s="2"/>
      <c r="AI3074" s="7"/>
    </row>
    <row r="3075" spans="1:35" ht="11" customHeight="1" outlineLevel="1" x14ac:dyDescent="0.25">
      <c r="A3075" t="s">
        <v>3532</v>
      </c>
      <c r="C3075" s="2" t="s">
        <v>11983</v>
      </c>
      <c r="D3075" s="2" t="s">
        <v>9774</v>
      </c>
      <c r="E3075" s="7">
        <v>2019</v>
      </c>
      <c r="F3075" s="5" t="s">
        <v>9771</v>
      </c>
      <c r="H3075" s="5" t="s">
        <v>5398</v>
      </c>
      <c r="I3075" s="6" t="s">
        <v>9777</v>
      </c>
      <c r="J3075" s="6" t="s">
        <v>989</v>
      </c>
      <c r="K3075" s="17">
        <v>1</v>
      </c>
      <c r="L3075" s="17" t="s">
        <v>7730</v>
      </c>
      <c r="M3075" s="9">
        <v>8</v>
      </c>
      <c r="N3075" s="9"/>
      <c r="O3075" s="21"/>
      <c r="Q3075" s="29"/>
      <c r="S3075">
        <v>1</v>
      </c>
      <c r="T3075">
        <v>1</v>
      </c>
      <c r="U3075" s="17"/>
      <c r="V3075" s="2"/>
      <c r="Y3075" t="str">
        <f t="shared" si="203"/>
        <v/>
      </c>
      <c r="AA3075">
        <f t="shared" si="204"/>
        <v>1</v>
      </c>
      <c r="AC3075" s="7"/>
      <c r="AD3075" t="s">
        <v>9777</v>
      </c>
      <c r="AE3075">
        <f t="shared" si="206"/>
        <v>0</v>
      </c>
      <c r="AG3075" s="2"/>
      <c r="AI3075" s="7"/>
    </row>
    <row r="3076" spans="1:35" ht="11" customHeight="1" outlineLevel="1" x14ac:dyDescent="0.25">
      <c r="A3076" t="s">
        <v>3532</v>
      </c>
      <c r="C3076" s="2" t="s">
        <v>11983</v>
      </c>
      <c r="D3076" s="2">
        <v>2990</v>
      </c>
      <c r="E3076" s="7">
        <v>2019</v>
      </c>
      <c r="F3076" s="5" t="s">
        <v>1064</v>
      </c>
      <c r="G3076">
        <v>1</v>
      </c>
      <c r="H3076" s="5" t="s">
        <v>5398</v>
      </c>
      <c r="I3076" s="6" t="s">
        <v>9365</v>
      </c>
      <c r="J3076" s="6" t="s">
        <v>7554</v>
      </c>
      <c r="K3076" s="17">
        <v>7</v>
      </c>
      <c r="L3076" s="17" t="s">
        <v>7732</v>
      </c>
      <c r="M3076" s="9"/>
      <c r="N3076" s="9"/>
      <c r="O3076" s="21"/>
      <c r="Q3076" s="29"/>
      <c r="U3076" s="17"/>
      <c r="V3076" s="2"/>
      <c r="Y3076" t="str">
        <f t="shared" si="203"/>
        <v/>
      </c>
      <c r="AA3076" t="str">
        <f t="shared" si="204"/>
        <v/>
      </c>
      <c r="AC3076" s="7"/>
      <c r="AD3076" t="s">
        <v>9365</v>
      </c>
      <c r="AE3076">
        <f t="shared" si="206"/>
        <v>0</v>
      </c>
      <c r="AG3076" s="2"/>
      <c r="AI3076" s="7"/>
    </row>
    <row r="3077" spans="1:35" ht="11" customHeight="1" outlineLevel="1" x14ac:dyDescent="0.25">
      <c r="A3077" t="s">
        <v>3532</v>
      </c>
      <c r="C3077" s="2" t="s">
        <v>11983</v>
      </c>
      <c r="D3077" s="2">
        <v>2991</v>
      </c>
      <c r="E3077" s="7">
        <v>2019</v>
      </c>
      <c r="F3077" s="5" t="s">
        <v>1064</v>
      </c>
      <c r="G3077">
        <v>1</v>
      </c>
      <c r="H3077" s="5" t="s">
        <v>5398</v>
      </c>
      <c r="I3077" s="6" t="s">
        <v>8351</v>
      </c>
      <c r="J3077" s="6" t="s">
        <v>7554</v>
      </c>
      <c r="K3077" s="17">
        <v>7</v>
      </c>
      <c r="L3077" s="17" t="s">
        <v>7732</v>
      </c>
      <c r="M3077" s="9"/>
      <c r="N3077" s="9"/>
      <c r="O3077" s="21"/>
      <c r="Q3077" s="29"/>
      <c r="U3077" s="17"/>
      <c r="V3077" s="2"/>
      <c r="Y3077" t="str">
        <f t="shared" si="203"/>
        <v/>
      </c>
      <c r="AA3077" t="str">
        <f t="shared" si="204"/>
        <v/>
      </c>
      <c r="AC3077" s="7"/>
      <c r="AD3077" t="s">
        <v>8351</v>
      </c>
      <c r="AE3077">
        <f t="shared" si="206"/>
        <v>0</v>
      </c>
      <c r="AG3077" s="2"/>
      <c r="AI3077" s="7"/>
    </row>
    <row r="3078" spans="1:35" ht="11" customHeight="1" outlineLevel="1" x14ac:dyDescent="0.25">
      <c r="A3078" t="s">
        <v>3532</v>
      </c>
      <c r="C3078" s="2" t="s">
        <v>11983</v>
      </c>
      <c r="D3078" s="2">
        <v>2992</v>
      </c>
      <c r="E3078" s="7">
        <v>2019</v>
      </c>
      <c r="F3078" s="5" t="s">
        <v>1064</v>
      </c>
      <c r="G3078">
        <v>1</v>
      </c>
      <c r="H3078" s="5" t="s">
        <v>5398</v>
      </c>
      <c r="I3078" s="6" t="s">
        <v>9443</v>
      </c>
      <c r="J3078" s="6" t="s">
        <v>7554</v>
      </c>
      <c r="K3078" s="17">
        <v>7</v>
      </c>
      <c r="L3078" s="17" t="s">
        <v>7732</v>
      </c>
      <c r="M3078" s="9"/>
      <c r="N3078" s="9"/>
      <c r="O3078" s="21"/>
      <c r="Q3078" s="29"/>
      <c r="U3078" s="17"/>
      <c r="V3078" s="2"/>
      <c r="Y3078" t="str">
        <f t="shared" si="203"/>
        <v/>
      </c>
      <c r="AA3078" t="str">
        <f t="shared" si="204"/>
        <v/>
      </c>
      <c r="AC3078" s="7"/>
      <c r="AD3078" t="s">
        <v>9443</v>
      </c>
      <c r="AE3078">
        <f t="shared" si="206"/>
        <v>0</v>
      </c>
      <c r="AG3078" s="2"/>
      <c r="AI3078" s="7"/>
    </row>
    <row r="3079" spans="1:35" ht="11" customHeight="1" outlineLevel="1" x14ac:dyDescent="0.25">
      <c r="A3079" t="s">
        <v>3532</v>
      </c>
      <c r="C3079" s="2" t="s">
        <v>11983</v>
      </c>
      <c r="D3079" s="2">
        <v>2993</v>
      </c>
      <c r="E3079" s="7">
        <v>2019</v>
      </c>
      <c r="F3079" s="5" t="s">
        <v>1064</v>
      </c>
      <c r="G3079">
        <v>1</v>
      </c>
      <c r="H3079" s="5" t="s">
        <v>5398</v>
      </c>
      <c r="I3079" s="6" t="s">
        <v>9779</v>
      </c>
      <c r="J3079" s="6" t="s">
        <v>7554</v>
      </c>
      <c r="K3079" s="17">
        <v>7</v>
      </c>
      <c r="L3079" s="17" t="s">
        <v>7732</v>
      </c>
      <c r="M3079" s="9"/>
      <c r="N3079" s="9"/>
      <c r="O3079" s="21"/>
      <c r="Q3079" s="29"/>
      <c r="U3079" s="17"/>
      <c r="V3079" s="2"/>
      <c r="Y3079" t="str">
        <f t="shared" si="203"/>
        <v/>
      </c>
      <c r="AA3079" t="str">
        <f t="shared" si="204"/>
        <v/>
      </c>
      <c r="AC3079" s="7"/>
      <c r="AD3079" t="s">
        <v>9779</v>
      </c>
      <c r="AE3079">
        <f t="shared" si="206"/>
        <v>0</v>
      </c>
      <c r="AG3079" s="2"/>
      <c r="AI3079" s="7"/>
    </row>
    <row r="3080" spans="1:35" ht="11" customHeight="1" outlineLevel="1" x14ac:dyDescent="0.25">
      <c r="A3080" t="s">
        <v>3532</v>
      </c>
      <c r="C3080" s="2" t="s">
        <v>11983</v>
      </c>
      <c r="D3080" s="2" t="s">
        <v>9780</v>
      </c>
      <c r="E3080" s="7">
        <v>2019</v>
      </c>
      <c r="F3080" s="5" t="s">
        <v>9770</v>
      </c>
      <c r="G3080">
        <v>1</v>
      </c>
      <c r="H3080" s="5" t="s">
        <v>5398</v>
      </c>
      <c r="I3080" s="6" t="s">
        <v>7554</v>
      </c>
      <c r="J3080" s="6" t="s">
        <v>7554</v>
      </c>
      <c r="K3080" s="17">
        <v>7</v>
      </c>
      <c r="L3080" s="17" t="s">
        <v>7732</v>
      </c>
      <c r="M3080" s="9"/>
      <c r="N3080" s="9"/>
      <c r="O3080" s="21"/>
      <c r="Q3080" s="29"/>
      <c r="U3080" s="17"/>
      <c r="V3080" s="2"/>
      <c r="Y3080" t="str">
        <f t="shared" si="203"/>
        <v/>
      </c>
      <c r="AA3080">
        <f t="shared" si="204"/>
        <v>1</v>
      </c>
      <c r="AC3080" s="7"/>
      <c r="AD3080" t="s">
        <v>7554</v>
      </c>
      <c r="AE3080">
        <f t="shared" si="206"/>
        <v>0</v>
      </c>
      <c r="AG3080" s="2"/>
      <c r="AI3080" s="7"/>
    </row>
    <row r="3081" spans="1:35" ht="11" customHeight="1" outlineLevel="1" x14ac:dyDescent="0.25">
      <c r="A3081" t="s">
        <v>3532</v>
      </c>
      <c r="C3081" s="2" t="s">
        <v>11983</v>
      </c>
      <c r="D3081" s="2">
        <v>2994</v>
      </c>
      <c r="E3081" s="7">
        <v>2019</v>
      </c>
      <c r="F3081" s="5" t="s">
        <v>5605</v>
      </c>
      <c r="H3081" s="5" t="s">
        <v>5398</v>
      </c>
      <c r="I3081" s="6" t="s">
        <v>9515</v>
      </c>
      <c r="J3081" s="6" t="s">
        <v>7554</v>
      </c>
      <c r="K3081" s="17">
        <v>7</v>
      </c>
      <c r="L3081" s="17" t="s">
        <v>20076</v>
      </c>
      <c r="M3081" s="9"/>
      <c r="N3081" s="9"/>
      <c r="O3081" s="21"/>
      <c r="Q3081" s="29"/>
      <c r="U3081" s="17"/>
      <c r="V3081" s="2"/>
      <c r="Y3081" t="str">
        <f t="shared" si="203"/>
        <v/>
      </c>
      <c r="AA3081" t="str">
        <f t="shared" si="204"/>
        <v/>
      </c>
      <c r="AC3081" s="7"/>
      <c r="AD3081" t="s">
        <v>9515</v>
      </c>
      <c r="AE3081">
        <f t="shared" si="206"/>
        <v>0</v>
      </c>
      <c r="AG3081" s="2"/>
      <c r="AI3081" s="7"/>
    </row>
    <row r="3082" spans="1:35" ht="11" customHeight="1" outlineLevel="1" x14ac:dyDescent="0.25">
      <c r="A3082" t="s">
        <v>3532</v>
      </c>
      <c r="C3082" s="2" t="s">
        <v>11983</v>
      </c>
      <c r="D3082" s="2" t="s">
        <v>9781</v>
      </c>
      <c r="E3082" s="7">
        <v>2019</v>
      </c>
      <c r="F3082" s="5" t="s">
        <v>9771</v>
      </c>
      <c r="H3082" s="5" t="s">
        <v>5398</v>
      </c>
      <c r="I3082" s="6" t="s">
        <v>7554</v>
      </c>
      <c r="J3082" s="6" t="s">
        <v>7554</v>
      </c>
      <c r="K3082" s="17">
        <v>7</v>
      </c>
      <c r="L3082" s="17" t="s">
        <v>7730</v>
      </c>
      <c r="M3082" s="9">
        <v>9</v>
      </c>
      <c r="N3082" s="9"/>
      <c r="O3082" s="21"/>
      <c r="Q3082" s="29"/>
      <c r="U3082" s="17"/>
      <c r="V3082" s="2"/>
      <c r="Y3082" t="str">
        <f t="shared" si="203"/>
        <v/>
      </c>
      <c r="AA3082">
        <f t="shared" si="204"/>
        <v>1</v>
      </c>
      <c r="AC3082" s="7"/>
      <c r="AD3082" t="s">
        <v>7554</v>
      </c>
      <c r="AE3082">
        <f t="shared" si="206"/>
        <v>0</v>
      </c>
      <c r="AG3082" s="2"/>
      <c r="AI3082" s="7"/>
    </row>
    <row r="3083" spans="1:35" ht="11" customHeight="1" outlineLevel="1" x14ac:dyDescent="0.25">
      <c r="A3083" t="s">
        <v>3532</v>
      </c>
      <c r="C3083" s="2" t="s">
        <v>11983</v>
      </c>
      <c r="D3083" s="2">
        <v>3322</v>
      </c>
      <c r="E3083" s="7">
        <v>2020</v>
      </c>
      <c r="F3083" s="5" t="s">
        <v>1064</v>
      </c>
      <c r="H3083" s="5" t="s">
        <v>5398</v>
      </c>
      <c r="I3083" s="6" t="s">
        <v>7698</v>
      </c>
      <c r="J3083" s="6" t="s">
        <v>7554</v>
      </c>
      <c r="K3083" s="17">
        <v>7</v>
      </c>
      <c r="L3083" s="17" t="s">
        <v>7732</v>
      </c>
      <c r="M3083" s="9"/>
      <c r="N3083" s="9"/>
      <c r="O3083" s="21"/>
      <c r="Q3083" s="29"/>
      <c r="U3083" s="17"/>
      <c r="V3083" s="2"/>
      <c r="Y3083" t="str">
        <f t="shared" si="203"/>
        <v/>
      </c>
      <c r="AA3083" t="str">
        <f t="shared" si="204"/>
        <v/>
      </c>
      <c r="AC3083" s="7"/>
      <c r="AD3083" t="s">
        <v>7698</v>
      </c>
      <c r="AE3083">
        <f t="shared" si="206"/>
        <v>0</v>
      </c>
      <c r="AG3083" s="2"/>
      <c r="AI3083" s="7"/>
    </row>
    <row r="3084" spans="1:35" ht="11" customHeight="1" outlineLevel="1" x14ac:dyDescent="0.25">
      <c r="A3084" t="s">
        <v>3532</v>
      </c>
      <c r="C3084" s="2" t="s">
        <v>11983</v>
      </c>
      <c r="D3084" s="2">
        <v>3323</v>
      </c>
      <c r="E3084" s="7">
        <v>2020</v>
      </c>
      <c r="F3084" s="5" t="s">
        <v>1064</v>
      </c>
      <c r="H3084" s="5" t="s">
        <v>5398</v>
      </c>
      <c r="I3084" s="6" t="s">
        <v>8352</v>
      </c>
      <c r="J3084" s="6" t="s">
        <v>7554</v>
      </c>
      <c r="K3084" s="17">
        <v>7</v>
      </c>
      <c r="L3084" s="17" t="s">
        <v>7732</v>
      </c>
      <c r="M3084" s="9"/>
      <c r="N3084" s="9"/>
      <c r="O3084" s="21"/>
      <c r="Q3084" s="29"/>
      <c r="U3084" s="17"/>
      <c r="V3084" s="2"/>
      <c r="Y3084" t="str">
        <f t="shared" si="203"/>
        <v/>
      </c>
      <c r="AA3084" t="str">
        <f t="shared" si="204"/>
        <v/>
      </c>
      <c r="AC3084" s="7"/>
      <c r="AD3084" t="s">
        <v>8352</v>
      </c>
      <c r="AE3084">
        <f t="shared" si="206"/>
        <v>0</v>
      </c>
      <c r="AG3084" s="2"/>
      <c r="AI3084" s="7"/>
    </row>
    <row r="3085" spans="1:35" ht="11" customHeight="1" outlineLevel="1" x14ac:dyDescent="0.25">
      <c r="A3085" t="s">
        <v>3532</v>
      </c>
      <c r="C3085" s="2" t="s">
        <v>11983</v>
      </c>
      <c r="D3085" s="2">
        <v>3324</v>
      </c>
      <c r="E3085" s="7">
        <v>2020</v>
      </c>
      <c r="F3085" s="5" t="s">
        <v>1064</v>
      </c>
      <c r="H3085" s="5" t="s">
        <v>5398</v>
      </c>
      <c r="I3085" s="6" t="s">
        <v>9782</v>
      </c>
      <c r="J3085" s="6" t="s">
        <v>7554</v>
      </c>
      <c r="K3085" s="17">
        <v>7</v>
      </c>
      <c r="L3085" s="17" t="s">
        <v>7732</v>
      </c>
      <c r="M3085" s="9"/>
      <c r="N3085" s="9"/>
      <c r="O3085" s="21"/>
      <c r="Q3085" s="29"/>
      <c r="U3085" s="17"/>
      <c r="V3085" s="2"/>
      <c r="Y3085" t="str">
        <f t="shared" si="203"/>
        <v/>
      </c>
      <c r="AA3085" t="str">
        <f t="shared" si="204"/>
        <v/>
      </c>
      <c r="AC3085" s="7"/>
      <c r="AD3085" t="s">
        <v>9782</v>
      </c>
      <c r="AE3085">
        <f t="shared" si="206"/>
        <v>0</v>
      </c>
      <c r="AG3085" s="2"/>
      <c r="AI3085" s="7"/>
    </row>
    <row r="3086" spans="1:35" ht="11" customHeight="1" outlineLevel="1" x14ac:dyDescent="0.25">
      <c r="A3086" t="s">
        <v>3532</v>
      </c>
      <c r="C3086" s="2" t="s">
        <v>11983</v>
      </c>
      <c r="D3086" s="2">
        <v>3325</v>
      </c>
      <c r="E3086" s="7">
        <v>2020</v>
      </c>
      <c r="F3086" s="5" t="s">
        <v>1064</v>
      </c>
      <c r="H3086" s="5" t="s">
        <v>5398</v>
      </c>
      <c r="I3086" s="6" t="s">
        <v>9365</v>
      </c>
      <c r="J3086" s="6" t="s">
        <v>7554</v>
      </c>
      <c r="K3086" s="17">
        <v>7</v>
      </c>
      <c r="L3086" s="17" t="s">
        <v>7732</v>
      </c>
      <c r="M3086" s="9"/>
      <c r="N3086" s="9"/>
      <c r="O3086" s="21"/>
      <c r="Q3086" s="29"/>
      <c r="U3086" s="17"/>
      <c r="V3086" s="2"/>
      <c r="Y3086" t="str">
        <f t="shared" si="203"/>
        <v/>
      </c>
      <c r="AA3086" t="str">
        <f t="shared" si="204"/>
        <v/>
      </c>
      <c r="AC3086" s="7"/>
      <c r="AD3086" t="s">
        <v>9365</v>
      </c>
      <c r="AE3086">
        <f t="shared" si="206"/>
        <v>0</v>
      </c>
      <c r="AG3086" s="2"/>
      <c r="AI3086" s="7"/>
    </row>
    <row r="3087" spans="1:35" ht="11" customHeight="1" outlineLevel="1" x14ac:dyDescent="0.25">
      <c r="A3087" t="s">
        <v>3532</v>
      </c>
      <c r="C3087" s="2" t="s">
        <v>11983</v>
      </c>
      <c r="D3087" s="2" t="s">
        <v>9784</v>
      </c>
      <c r="E3087" s="7">
        <v>2020</v>
      </c>
      <c r="F3087" s="5" t="s">
        <v>9770</v>
      </c>
      <c r="H3087" s="5" t="s">
        <v>5398</v>
      </c>
      <c r="I3087" s="6" t="s">
        <v>7554</v>
      </c>
      <c r="J3087" s="6" t="s">
        <v>7554</v>
      </c>
      <c r="K3087" s="17">
        <v>7</v>
      </c>
      <c r="L3087" s="17" t="s">
        <v>7732</v>
      </c>
      <c r="M3087" s="9"/>
      <c r="N3087" s="9"/>
      <c r="O3087" s="21"/>
      <c r="Q3087" s="29"/>
      <c r="U3087" s="17"/>
      <c r="V3087" s="2"/>
      <c r="Y3087" t="str">
        <f t="shared" ref="Y3087:Y3150" si="207">IF(COUNTIF(F3087,"*fdc*"),1,"")</f>
        <v/>
      </c>
      <c r="AA3087">
        <f t="shared" ref="AA3087:AA3150" si="208">IF(COUNTIF(F3087,"*s/s*"),1,"")</f>
        <v>1</v>
      </c>
      <c r="AC3087" s="7"/>
      <c r="AD3087" t="s">
        <v>7554</v>
      </c>
      <c r="AE3087">
        <f t="shared" si="206"/>
        <v>0</v>
      </c>
      <c r="AG3087" s="2"/>
      <c r="AI3087" s="7"/>
    </row>
    <row r="3088" spans="1:35" ht="11" customHeight="1" outlineLevel="1" x14ac:dyDescent="0.25">
      <c r="A3088" t="s">
        <v>3532</v>
      </c>
      <c r="C3088" s="2" t="s">
        <v>11983</v>
      </c>
      <c r="D3088" s="2">
        <v>3326</v>
      </c>
      <c r="E3088" s="7">
        <v>2020</v>
      </c>
      <c r="F3088" s="5" t="s">
        <v>5605</v>
      </c>
      <c r="H3088" s="5" t="s">
        <v>5398</v>
      </c>
      <c r="I3088" s="6" t="s">
        <v>9783</v>
      </c>
      <c r="J3088" s="6" t="s">
        <v>7554</v>
      </c>
      <c r="K3088" s="17">
        <v>7</v>
      </c>
      <c r="L3088" s="17" t="s">
        <v>7732</v>
      </c>
      <c r="M3088" s="9"/>
      <c r="N3088" s="9"/>
      <c r="O3088" s="21"/>
      <c r="Q3088" s="29"/>
      <c r="U3088" s="17"/>
      <c r="V3088" s="2"/>
      <c r="Y3088" t="str">
        <f t="shared" si="207"/>
        <v/>
      </c>
      <c r="AA3088" t="str">
        <f t="shared" si="208"/>
        <v/>
      </c>
      <c r="AC3088" s="7"/>
      <c r="AD3088" t="s">
        <v>9783</v>
      </c>
      <c r="AE3088">
        <f t="shared" si="206"/>
        <v>0</v>
      </c>
      <c r="AG3088" s="2"/>
      <c r="AI3088" s="7"/>
    </row>
    <row r="3089" spans="1:49" ht="11" customHeight="1" outlineLevel="1" x14ac:dyDescent="0.25">
      <c r="A3089" t="s">
        <v>3532</v>
      </c>
      <c r="C3089" s="2" t="s">
        <v>11983</v>
      </c>
      <c r="D3089" s="2" t="s">
        <v>3850</v>
      </c>
      <c r="E3089" s="7">
        <v>2020</v>
      </c>
      <c r="F3089" s="5" t="s">
        <v>9771</v>
      </c>
      <c r="H3089" s="5" t="s">
        <v>5398</v>
      </c>
      <c r="I3089" s="6" t="s">
        <v>7554</v>
      </c>
      <c r="J3089" s="6" t="s">
        <v>7554</v>
      </c>
      <c r="K3089" s="17">
        <v>7</v>
      </c>
      <c r="L3089" s="17" t="s">
        <v>7732</v>
      </c>
      <c r="M3089" s="9"/>
      <c r="N3089" s="9"/>
      <c r="O3089" s="21"/>
      <c r="Q3089" s="29"/>
      <c r="U3089" s="17"/>
      <c r="V3089" s="2"/>
      <c r="Y3089" t="str">
        <f t="shared" si="207"/>
        <v/>
      </c>
      <c r="AA3089">
        <f t="shared" si="208"/>
        <v>1</v>
      </c>
      <c r="AC3089" s="7"/>
      <c r="AD3089" t="s">
        <v>7554</v>
      </c>
      <c r="AE3089">
        <f t="shared" si="206"/>
        <v>0</v>
      </c>
      <c r="AG3089" s="2"/>
      <c r="AI3089" s="7"/>
    </row>
    <row r="3090" spans="1:49" ht="11" customHeight="1" outlineLevel="1" x14ac:dyDescent="0.25">
      <c r="A3090" t="s">
        <v>3532</v>
      </c>
      <c r="C3090" s="2" t="s">
        <v>11983</v>
      </c>
      <c r="D3090" s="2">
        <v>3342</v>
      </c>
      <c r="E3090" s="7">
        <v>2020</v>
      </c>
      <c r="F3090" s="5" t="s">
        <v>1064</v>
      </c>
      <c r="H3090" s="5" t="s">
        <v>5398</v>
      </c>
      <c r="I3090" s="6" t="s">
        <v>2592</v>
      </c>
      <c r="J3090" s="6" t="s">
        <v>989</v>
      </c>
      <c r="K3090" s="17">
        <v>2</v>
      </c>
      <c r="L3090" s="17" t="s">
        <v>7730</v>
      </c>
      <c r="M3090" s="9">
        <v>2</v>
      </c>
      <c r="N3090" s="9"/>
      <c r="O3090" s="21"/>
      <c r="Q3090" s="29"/>
      <c r="U3090" s="17"/>
      <c r="V3090" s="2"/>
      <c r="Y3090" t="str">
        <f t="shared" si="207"/>
        <v/>
      </c>
      <c r="AA3090" t="str">
        <f t="shared" si="208"/>
        <v/>
      </c>
      <c r="AC3090" s="7"/>
      <c r="AD3090" t="s">
        <v>2592</v>
      </c>
      <c r="AE3090">
        <f t="shared" si="206"/>
        <v>0</v>
      </c>
      <c r="AG3090" s="2"/>
      <c r="AI3090" s="7"/>
    </row>
    <row r="3091" spans="1:49" ht="11" customHeight="1" outlineLevel="1" x14ac:dyDescent="0.25">
      <c r="A3091" t="s">
        <v>3532</v>
      </c>
      <c r="C3091" s="2" t="s">
        <v>11983</v>
      </c>
      <c r="D3091" s="2">
        <v>3343</v>
      </c>
      <c r="E3091" s="7">
        <v>2020</v>
      </c>
      <c r="F3091" s="5" t="s">
        <v>1064</v>
      </c>
      <c r="H3091" s="5" t="s">
        <v>5398</v>
      </c>
      <c r="I3091" s="6" t="s">
        <v>2186</v>
      </c>
      <c r="J3091" s="6" t="s">
        <v>989</v>
      </c>
      <c r="K3091" s="17">
        <v>2</v>
      </c>
      <c r="L3091" s="17" t="s">
        <v>7730</v>
      </c>
      <c r="M3091" s="9">
        <v>2</v>
      </c>
      <c r="N3091" s="9"/>
      <c r="O3091" s="21"/>
      <c r="Q3091" s="29"/>
      <c r="U3091" s="17"/>
      <c r="V3091" s="2"/>
      <c r="Y3091" t="str">
        <f t="shared" si="207"/>
        <v/>
      </c>
      <c r="AA3091" t="str">
        <f t="shared" si="208"/>
        <v/>
      </c>
      <c r="AC3091" s="7"/>
      <c r="AD3091" t="s">
        <v>2186</v>
      </c>
      <c r="AE3091">
        <f t="shared" si="206"/>
        <v>0</v>
      </c>
      <c r="AG3091" s="2"/>
      <c r="AI3091" s="7"/>
    </row>
    <row r="3092" spans="1:49" ht="11" customHeight="1" outlineLevel="1" x14ac:dyDescent="0.25">
      <c r="A3092" t="s">
        <v>3532</v>
      </c>
      <c r="C3092" s="2" t="s">
        <v>11983</v>
      </c>
      <c r="D3092" s="2">
        <v>3344</v>
      </c>
      <c r="E3092" s="7">
        <v>2020</v>
      </c>
      <c r="F3092" s="5" t="s">
        <v>1064</v>
      </c>
      <c r="H3092" s="5" t="s">
        <v>5398</v>
      </c>
      <c r="I3092" s="6" t="s">
        <v>744</v>
      </c>
      <c r="J3092" s="6" t="s">
        <v>989</v>
      </c>
      <c r="K3092" s="17">
        <v>2</v>
      </c>
      <c r="L3092" s="17" t="s">
        <v>7730</v>
      </c>
      <c r="M3092" s="9">
        <v>2</v>
      </c>
      <c r="N3092" s="9"/>
      <c r="O3092" s="21"/>
      <c r="Q3092" s="29"/>
      <c r="U3092" s="17"/>
      <c r="V3092" s="2"/>
      <c r="Y3092" t="str">
        <f t="shared" si="207"/>
        <v/>
      </c>
      <c r="AA3092" t="str">
        <f t="shared" si="208"/>
        <v/>
      </c>
      <c r="AC3092" s="7"/>
      <c r="AD3092" t="s">
        <v>744</v>
      </c>
      <c r="AE3092">
        <f t="shared" si="206"/>
        <v>0</v>
      </c>
      <c r="AG3092" s="2"/>
      <c r="AI3092" s="7"/>
    </row>
    <row r="3093" spans="1:49" ht="11" customHeight="1" outlineLevel="1" x14ac:dyDescent="0.25">
      <c r="A3093" t="s">
        <v>3532</v>
      </c>
      <c r="C3093" s="2" t="s">
        <v>11983</v>
      </c>
      <c r="D3093" s="2">
        <v>3345</v>
      </c>
      <c r="E3093" s="7">
        <v>2020</v>
      </c>
      <c r="F3093" s="5" t="s">
        <v>1064</v>
      </c>
      <c r="H3093" s="5" t="s">
        <v>5398</v>
      </c>
      <c r="I3093" s="6" t="s">
        <v>135</v>
      </c>
      <c r="J3093" s="6" t="s">
        <v>989</v>
      </c>
      <c r="K3093" s="17">
        <v>1</v>
      </c>
      <c r="L3093" s="17" t="s">
        <v>7730</v>
      </c>
      <c r="M3093" s="9">
        <v>2</v>
      </c>
      <c r="N3093" s="9"/>
      <c r="O3093" s="21"/>
      <c r="Q3093" s="29"/>
      <c r="U3093" s="17"/>
      <c r="V3093" s="2"/>
      <c r="Y3093" t="str">
        <f t="shared" si="207"/>
        <v/>
      </c>
      <c r="AA3093" t="str">
        <f t="shared" si="208"/>
        <v/>
      </c>
      <c r="AC3093" s="7"/>
      <c r="AD3093" t="s">
        <v>135</v>
      </c>
      <c r="AE3093">
        <f t="shared" si="206"/>
        <v>0</v>
      </c>
      <c r="AG3093" s="2"/>
      <c r="AI3093" s="7"/>
    </row>
    <row r="3094" spans="1:49" ht="11" customHeight="1" outlineLevel="1" x14ac:dyDescent="0.25">
      <c r="A3094" t="s">
        <v>3532</v>
      </c>
      <c r="C3094" s="2" t="s">
        <v>11983</v>
      </c>
      <c r="D3094" s="2" t="s">
        <v>9785</v>
      </c>
      <c r="E3094" s="7">
        <v>2020</v>
      </c>
      <c r="F3094" s="5" t="s">
        <v>9770</v>
      </c>
      <c r="H3094" s="5" t="s">
        <v>5398</v>
      </c>
      <c r="I3094" s="6" t="s">
        <v>9778</v>
      </c>
      <c r="J3094" s="6" t="s">
        <v>989</v>
      </c>
      <c r="K3094" s="17">
        <v>1</v>
      </c>
      <c r="L3094" s="17" t="s">
        <v>7732</v>
      </c>
      <c r="M3094" s="9"/>
      <c r="N3094" s="9"/>
      <c r="O3094" s="21"/>
      <c r="Q3094" s="29"/>
      <c r="U3094" s="17"/>
      <c r="V3094" s="2"/>
      <c r="Y3094" t="str">
        <f t="shared" si="207"/>
        <v/>
      </c>
      <c r="AA3094">
        <f t="shared" si="208"/>
        <v>1</v>
      </c>
      <c r="AC3094" s="7"/>
      <c r="AD3094" t="s">
        <v>9778</v>
      </c>
      <c r="AE3094">
        <f t="shared" si="206"/>
        <v>0</v>
      </c>
      <c r="AG3094" s="2"/>
      <c r="AI3094" s="7"/>
    </row>
    <row r="3095" spans="1:49" ht="11" customHeight="1" outlineLevel="1" x14ac:dyDescent="0.25">
      <c r="A3095" t="s">
        <v>3532</v>
      </c>
      <c r="C3095" s="2" t="s">
        <v>11983</v>
      </c>
      <c r="D3095" s="2">
        <v>3346</v>
      </c>
      <c r="E3095" s="7">
        <v>2020</v>
      </c>
      <c r="F3095" s="5" t="s">
        <v>5605</v>
      </c>
      <c r="H3095" s="5" t="s">
        <v>5398</v>
      </c>
      <c r="I3095" s="6" t="s">
        <v>5399</v>
      </c>
      <c r="J3095" s="6" t="s">
        <v>989</v>
      </c>
      <c r="K3095" s="17">
        <v>1</v>
      </c>
      <c r="L3095" s="17" t="s">
        <v>20076</v>
      </c>
      <c r="M3095" s="9"/>
      <c r="N3095" s="9"/>
      <c r="O3095" s="21"/>
      <c r="Q3095" s="29"/>
      <c r="T3095">
        <v>1</v>
      </c>
      <c r="U3095" s="17"/>
      <c r="V3095" s="2"/>
      <c r="Y3095" t="str">
        <f t="shared" si="207"/>
        <v/>
      </c>
      <c r="AA3095" t="str">
        <f t="shared" si="208"/>
        <v/>
      </c>
      <c r="AC3095" s="7"/>
      <c r="AD3095" t="s">
        <v>5399</v>
      </c>
      <c r="AE3095">
        <f t="shared" si="206"/>
        <v>1</v>
      </c>
      <c r="AG3095" s="2"/>
      <c r="AI3095" s="7"/>
    </row>
    <row r="3096" spans="1:49" ht="11" customHeight="1" outlineLevel="1" x14ac:dyDescent="0.25">
      <c r="A3096" t="s">
        <v>3532</v>
      </c>
      <c r="C3096" s="2" t="s">
        <v>11983</v>
      </c>
      <c r="D3096" s="2">
        <v>3652</v>
      </c>
      <c r="E3096" s="7">
        <v>2020</v>
      </c>
      <c r="F3096" s="5" t="s">
        <v>1064</v>
      </c>
      <c r="H3096" s="5" t="s">
        <v>5398</v>
      </c>
      <c r="I3096" s="6" t="s">
        <v>9442</v>
      </c>
      <c r="J3096" s="6" t="s">
        <v>7554</v>
      </c>
      <c r="K3096" s="17">
        <v>7</v>
      </c>
      <c r="L3096" s="17" t="s">
        <v>20076</v>
      </c>
      <c r="M3096" s="9"/>
      <c r="N3096" s="9"/>
      <c r="O3096" s="21"/>
      <c r="Q3096" s="29"/>
      <c r="U3096" s="17"/>
      <c r="V3096" s="2"/>
      <c r="Y3096" t="str">
        <f t="shared" si="207"/>
        <v/>
      </c>
      <c r="AA3096" t="str">
        <f t="shared" si="208"/>
        <v/>
      </c>
      <c r="AC3096" s="7"/>
      <c r="AD3096" t="s">
        <v>9442</v>
      </c>
      <c r="AE3096">
        <f t="shared" si="206"/>
        <v>0</v>
      </c>
      <c r="AG3096" s="2"/>
      <c r="AI3096" s="7"/>
    </row>
    <row r="3097" spans="1:49" ht="11" customHeight="1" outlineLevel="1" x14ac:dyDescent="0.25">
      <c r="A3097" t="s">
        <v>3532</v>
      </c>
      <c r="C3097" s="2" t="s">
        <v>11983</v>
      </c>
      <c r="D3097" s="2">
        <v>3653</v>
      </c>
      <c r="E3097" s="7">
        <v>2020</v>
      </c>
      <c r="F3097" s="5" t="s">
        <v>1064</v>
      </c>
      <c r="H3097" s="5" t="s">
        <v>5398</v>
      </c>
      <c r="I3097" s="6" t="s">
        <v>21181</v>
      </c>
      <c r="J3097" s="6" t="s">
        <v>7554</v>
      </c>
      <c r="K3097" s="17">
        <v>7</v>
      </c>
      <c r="L3097" s="17" t="s">
        <v>20076</v>
      </c>
      <c r="M3097" s="9"/>
      <c r="N3097" s="9"/>
      <c r="O3097" s="21"/>
      <c r="Q3097" s="29"/>
      <c r="U3097" s="17"/>
      <c r="V3097" s="2"/>
      <c r="Y3097" t="str">
        <f t="shared" si="207"/>
        <v/>
      </c>
      <c r="AA3097" t="str">
        <f t="shared" si="208"/>
        <v/>
      </c>
      <c r="AC3097" s="7"/>
      <c r="AD3097" t="s">
        <v>21181</v>
      </c>
      <c r="AE3097">
        <f t="shared" si="206"/>
        <v>0</v>
      </c>
      <c r="AG3097" s="2"/>
      <c r="AI3097" s="7"/>
    </row>
    <row r="3098" spans="1:49" ht="11" customHeight="1" outlineLevel="1" x14ac:dyDescent="0.25">
      <c r="A3098" t="s">
        <v>3532</v>
      </c>
      <c r="C3098" s="2" t="s">
        <v>11983</v>
      </c>
      <c r="D3098" s="2">
        <v>3654</v>
      </c>
      <c r="E3098" s="7">
        <v>2020</v>
      </c>
      <c r="F3098" s="5" t="s">
        <v>1064</v>
      </c>
      <c r="H3098" s="5" t="s">
        <v>5398</v>
      </c>
      <c r="I3098" s="6" t="s">
        <v>14357</v>
      </c>
      <c r="J3098" s="6" t="s">
        <v>7554</v>
      </c>
      <c r="K3098" s="17">
        <v>7</v>
      </c>
      <c r="L3098" s="17" t="s">
        <v>20076</v>
      </c>
      <c r="M3098" s="9"/>
      <c r="N3098" s="9"/>
      <c r="O3098" s="21"/>
      <c r="Q3098" s="29"/>
      <c r="U3098" s="17"/>
      <c r="V3098" s="2"/>
      <c r="Y3098" t="str">
        <f t="shared" si="207"/>
        <v/>
      </c>
      <c r="AA3098" t="str">
        <f t="shared" si="208"/>
        <v/>
      </c>
      <c r="AC3098" s="7"/>
      <c r="AD3098" t="s">
        <v>14357</v>
      </c>
      <c r="AE3098">
        <f t="shared" si="206"/>
        <v>0</v>
      </c>
      <c r="AG3098" s="2"/>
      <c r="AI3098" s="7"/>
    </row>
    <row r="3099" spans="1:49" ht="11" customHeight="1" outlineLevel="1" x14ac:dyDescent="0.25">
      <c r="A3099" t="s">
        <v>3532</v>
      </c>
      <c r="C3099" s="2" t="s">
        <v>11983</v>
      </c>
      <c r="D3099" s="2">
        <v>3655</v>
      </c>
      <c r="E3099" s="7">
        <v>2020</v>
      </c>
      <c r="F3099" s="5" t="s">
        <v>1064</v>
      </c>
      <c r="H3099" s="5" t="s">
        <v>5398</v>
      </c>
      <c r="I3099" s="6" t="s">
        <v>9370</v>
      </c>
      <c r="J3099" s="6" t="s">
        <v>7554</v>
      </c>
      <c r="K3099" s="17">
        <v>7</v>
      </c>
      <c r="L3099" s="17" t="s">
        <v>20076</v>
      </c>
      <c r="M3099" s="9"/>
      <c r="N3099" s="9"/>
      <c r="O3099" s="21"/>
      <c r="Q3099" s="29"/>
      <c r="U3099" s="17"/>
      <c r="V3099" s="2"/>
      <c r="Y3099" t="str">
        <f t="shared" si="207"/>
        <v/>
      </c>
      <c r="AA3099" t="str">
        <f t="shared" si="208"/>
        <v/>
      </c>
      <c r="AC3099" s="7"/>
      <c r="AD3099" t="s">
        <v>9370</v>
      </c>
      <c r="AE3099">
        <f t="shared" si="206"/>
        <v>0</v>
      </c>
      <c r="AG3099" s="2"/>
      <c r="AI3099" s="7"/>
    </row>
    <row r="3100" spans="1:49" ht="11" customHeight="1" outlineLevel="1" x14ac:dyDescent="0.25">
      <c r="A3100" t="s">
        <v>3532</v>
      </c>
      <c r="C3100" s="2" t="s">
        <v>11983</v>
      </c>
      <c r="D3100" s="2" t="s">
        <v>21179</v>
      </c>
      <c r="E3100" s="7">
        <v>2020</v>
      </c>
      <c r="F3100" s="5" t="s">
        <v>9770</v>
      </c>
      <c r="H3100" s="5" t="s">
        <v>5398</v>
      </c>
      <c r="I3100" s="6" t="s">
        <v>7554</v>
      </c>
      <c r="J3100" s="6" t="s">
        <v>7554</v>
      </c>
      <c r="K3100" s="17">
        <v>7</v>
      </c>
      <c r="L3100" s="17" t="s">
        <v>7730</v>
      </c>
      <c r="M3100" s="9">
        <v>9</v>
      </c>
      <c r="N3100" s="9"/>
      <c r="O3100" s="21"/>
      <c r="Q3100" s="29"/>
      <c r="U3100" s="17"/>
      <c r="V3100" s="2"/>
      <c r="Y3100" t="str">
        <f t="shared" si="207"/>
        <v/>
      </c>
      <c r="AA3100">
        <f t="shared" si="208"/>
        <v>1</v>
      </c>
      <c r="AC3100" s="7"/>
      <c r="AD3100" t="s">
        <v>7554</v>
      </c>
      <c r="AE3100">
        <f t="shared" si="206"/>
        <v>0</v>
      </c>
      <c r="AG3100" s="2"/>
      <c r="AI3100" s="7"/>
    </row>
    <row r="3101" spans="1:49" ht="11" customHeight="1" outlineLevel="1" x14ac:dyDescent="0.25">
      <c r="A3101" t="s">
        <v>3532</v>
      </c>
      <c r="C3101" s="2" t="s">
        <v>11983</v>
      </c>
      <c r="D3101" s="2">
        <v>3656</v>
      </c>
      <c r="E3101" s="7">
        <v>2020</v>
      </c>
      <c r="F3101" s="5" t="s">
        <v>5605</v>
      </c>
      <c r="H3101" s="5" t="s">
        <v>5398</v>
      </c>
      <c r="I3101" s="6" t="s">
        <v>9370</v>
      </c>
      <c r="J3101" s="6" t="s">
        <v>7554</v>
      </c>
      <c r="K3101" s="17">
        <v>7</v>
      </c>
      <c r="L3101" s="17" t="s">
        <v>20076</v>
      </c>
      <c r="M3101" s="9"/>
      <c r="N3101" s="9"/>
      <c r="O3101" s="21"/>
      <c r="Q3101" s="29"/>
      <c r="U3101" s="17"/>
      <c r="V3101" s="2"/>
      <c r="Y3101" t="str">
        <f t="shared" si="207"/>
        <v/>
      </c>
      <c r="AA3101" t="str">
        <f t="shared" si="208"/>
        <v/>
      </c>
      <c r="AC3101" s="7"/>
      <c r="AD3101" t="s">
        <v>9370</v>
      </c>
      <c r="AE3101">
        <f t="shared" si="206"/>
        <v>0</v>
      </c>
      <c r="AG3101" s="2"/>
      <c r="AI3101" s="7"/>
    </row>
    <row r="3102" spans="1:49" ht="11" customHeight="1" outlineLevel="1" x14ac:dyDescent="0.25">
      <c r="A3102" t="s">
        <v>3532</v>
      </c>
      <c r="C3102" s="2" t="s">
        <v>11983</v>
      </c>
      <c r="D3102" s="2" t="s">
        <v>21180</v>
      </c>
      <c r="E3102" s="7">
        <v>2020</v>
      </c>
      <c r="F3102" s="5" t="s">
        <v>9771</v>
      </c>
      <c r="H3102" s="5" t="s">
        <v>5398</v>
      </c>
      <c r="I3102" s="6" t="s">
        <v>7554</v>
      </c>
      <c r="J3102" s="6" t="s">
        <v>7554</v>
      </c>
      <c r="K3102" s="17">
        <v>7</v>
      </c>
      <c r="L3102" s="17" t="s">
        <v>7730</v>
      </c>
      <c r="M3102" s="9">
        <v>9</v>
      </c>
      <c r="N3102" s="9"/>
      <c r="O3102" s="21"/>
      <c r="Q3102" s="29"/>
      <c r="U3102" s="17"/>
      <c r="V3102" s="2"/>
      <c r="Y3102" t="str">
        <f t="shared" si="207"/>
        <v/>
      </c>
      <c r="AA3102">
        <f t="shared" si="208"/>
        <v>1</v>
      </c>
      <c r="AC3102" s="7"/>
      <c r="AD3102" t="s">
        <v>7554</v>
      </c>
      <c r="AE3102">
        <f t="shared" si="206"/>
        <v>0</v>
      </c>
      <c r="AG3102" s="2"/>
      <c r="AI3102" s="7"/>
    </row>
    <row r="3103" spans="1:49" ht="11" customHeight="1" outlineLevel="1" x14ac:dyDescent="0.25">
      <c r="A3103" t="s">
        <v>3532</v>
      </c>
      <c r="C3103" s="2" t="s">
        <v>11983</v>
      </c>
      <c r="D3103" s="2" t="s">
        <v>9786</v>
      </c>
      <c r="E3103" s="7">
        <v>2020</v>
      </c>
      <c r="F3103" s="5" t="s">
        <v>9771</v>
      </c>
      <c r="H3103" s="5" t="s">
        <v>5398</v>
      </c>
      <c r="I3103" s="6" t="s">
        <v>9787</v>
      </c>
      <c r="J3103" s="6" t="s">
        <v>989</v>
      </c>
      <c r="K3103" s="17">
        <v>1</v>
      </c>
      <c r="L3103" s="17" t="s">
        <v>7730</v>
      </c>
      <c r="M3103" s="9">
        <v>9</v>
      </c>
      <c r="N3103" s="9"/>
      <c r="O3103" s="21"/>
      <c r="Q3103" s="29"/>
      <c r="U3103" s="17"/>
      <c r="V3103" s="2"/>
      <c r="Y3103" t="str">
        <f t="shared" si="207"/>
        <v/>
      </c>
      <c r="AA3103">
        <f t="shared" si="208"/>
        <v>1</v>
      </c>
      <c r="AC3103" s="7"/>
      <c r="AD3103" t="s">
        <v>9787</v>
      </c>
      <c r="AE3103">
        <f t="shared" si="206"/>
        <v>1</v>
      </c>
      <c r="AG3103" s="2"/>
      <c r="AI3103" s="7"/>
    </row>
    <row r="3104" spans="1:49" ht="11" customHeight="1" x14ac:dyDescent="0.25">
      <c r="A3104" t="s">
        <v>17224</v>
      </c>
      <c r="B3104" t="s">
        <v>17223</v>
      </c>
      <c r="C3104" s="2" t="s">
        <v>12974</v>
      </c>
      <c r="E3104" s="7"/>
      <c r="F3104" s="5"/>
      <c r="H3104" s="5"/>
      <c r="I3104" s="6"/>
      <c r="J3104" s="6"/>
      <c r="K3104" s="17"/>
      <c r="L3104" s="17"/>
      <c r="M3104" s="9"/>
      <c r="N3104" s="9">
        <f>SUM(M3105:M3240)</f>
        <v>227.30000000000007</v>
      </c>
      <c r="O3104" s="21">
        <v>4260</v>
      </c>
      <c r="P3104">
        <f>COUNTIF(L3105:L3240,"*")</f>
        <v>136</v>
      </c>
      <c r="Q3104" s="29">
        <f>P3104/O3104</f>
        <v>3.1924882629107983E-2</v>
      </c>
      <c r="R3104">
        <f>COUNTIF(L3105:L3240,"Y")+COUNTIF(L3105:L3240,"S")</f>
        <v>87</v>
      </c>
      <c r="U3104" s="17" t="s">
        <v>7730</v>
      </c>
      <c r="V3104" s="2"/>
      <c r="W3104" t="s">
        <v>18570</v>
      </c>
      <c r="Y3104" t="str">
        <f t="shared" si="207"/>
        <v/>
      </c>
      <c r="AA3104" t="str">
        <f t="shared" si="208"/>
        <v/>
      </c>
      <c r="AC3104" s="7"/>
      <c r="AF3104">
        <f>COUNTIF(AE3105:AE3240,"1")</f>
        <v>6</v>
      </c>
      <c r="AG3104" s="2"/>
      <c r="AI3104" s="7"/>
      <c r="AJ3104">
        <f>COUNTIF($K3105:$K3240,"1")-COUNTIFS($K3105:$K3240,"1",$L3105:$L3240,"V")</f>
        <v>2</v>
      </c>
      <c r="AK3104">
        <f>COUNTIFS($K3105:$K3240,"1",$L3105:$L3240,"Y")+COUNTIFS($K3105:$K3240,"1",$L3105:$L3240,"s")</f>
        <v>2</v>
      </c>
      <c r="AL3104">
        <f>COUNTIF($K3105:$K3240,"2")-COUNTIFS($K3105:$K3240,"2",$L3105:$L3240,"V")</f>
        <v>8</v>
      </c>
      <c r="AM3104">
        <f>COUNTIFS($K3105:$K3240,"2",$L3105:$L3240,"Y")+COUNTIFS($K3105:$K3240,"2",$L3105:$L3240,"s")</f>
        <v>6</v>
      </c>
      <c r="AN3104">
        <f>COUNTIF($K3105:$K3240,"3")-COUNTIFS($K3105:$K3240,"3",$L3105:$L3240,"V")</f>
        <v>61</v>
      </c>
      <c r="AO3104">
        <f>COUNTIFS($K3105:$K3240,"3",$L3105:$L3240,"Y")+COUNTIFS($K3105:$K3240,"3",$L3105:$L3240,"s")</f>
        <v>36</v>
      </c>
      <c r="AP3104">
        <f>COUNTIF($K3105:$K3240,"4")-COUNTIFS($K3105:$K3240,"4",$L3105:$L3240,"V")</f>
        <v>2</v>
      </c>
      <c r="AQ3104">
        <f>COUNTIFS($K3105:$K3240,"4",$L3105:$L3240,"Y")+COUNTIFS($K3105:$K3240,"4",$L3105:$L3240,"s")</f>
        <v>2</v>
      </c>
      <c r="AR3104">
        <f>COUNTIF($K3105:$K3240,"5")-COUNTIFS($K3105:$K3240,"5",$L3105:$L3240,"V")</f>
        <v>41</v>
      </c>
      <c r="AS3104">
        <f>COUNTIFS($K3105:$K3240,"5",$L3105:$L3240,"Y")+COUNTIFS($K3105:$K3240,"5",$L3105:$L3240,"s")</f>
        <v>23</v>
      </c>
      <c r="AT3104">
        <f>COUNTIF($K3105:$K3240,"6")-COUNTIFS($K3105:$K3240,"6",$L3105:$L3240,"V")</f>
        <v>21</v>
      </c>
      <c r="AU3104">
        <f>COUNTIFS($K3105:$K3240,"6",$L3105:$L3240,"Y")+COUNTIFS($K3105:$K3240,"6",$L3105:$L3240,"s")</f>
        <v>18</v>
      </c>
      <c r="AV3104">
        <f>COUNTIF($K3105:$K3240,"7")-COUNTIFS($K3105:$K3240,"7",$L3105:$L3240,"V")</f>
        <v>0</v>
      </c>
      <c r="AW3104">
        <f>COUNTIFS($K3105:$K3240,"7",$L3105:$L3240,"Y")+COUNTIFS($K3105:$K3240,"7",$L3105:$L3240,"s")</f>
        <v>0</v>
      </c>
    </row>
    <row r="3105" spans="1:35" ht="11" customHeight="1" outlineLevel="1" x14ac:dyDescent="0.25">
      <c r="A3105" t="s">
        <v>3540</v>
      </c>
      <c r="C3105" s="2" t="s">
        <v>12974</v>
      </c>
      <c r="D3105" s="2">
        <v>24</v>
      </c>
      <c r="E3105" s="7">
        <v>1903</v>
      </c>
      <c r="F3105" s="5" t="s">
        <v>3805</v>
      </c>
      <c r="H3105" s="5" t="s">
        <v>1509</v>
      </c>
      <c r="I3105" s="6" t="s">
        <v>6199</v>
      </c>
      <c r="J3105" s="6" t="s">
        <v>17142</v>
      </c>
      <c r="K3105" s="17">
        <v>3</v>
      </c>
      <c r="L3105" s="17" t="s">
        <v>7730</v>
      </c>
      <c r="M3105" s="9">
        <v>2.5</v>
      </c>
      <c r="N3105" s="9"/>
      <c r="O3105" s="21"/>
      <c r="Q3105" s="29"/>
      <c r="U3105" s="17"/>
      <c r="V3105" s="2">
        <v>25</v>
      </c>
      <c r="Y3105" t="str">
        <f t="shared" si="207"/>
        <v/>
      </c>
      <c r="AA3105" t="str">
        <f t="shared" si="208"/>
        <v/>
      </c>
      <c r="AC3105" s="7"/>
      <c r="AD3105" t="s">
        <v>6199</v>
      </c>
      <c r="AE3105">
        <f t="shared" ref="AE3105:AE3136" si="209">COUNTIF(I3105,"*Fuji*")</f>
        <v>0</v>
      </c>
      <c r="AG3105" s="2"/>
      <c r="AH3105" t="s">
        <v>2363</v>
      </c>
      <c r="AI3105" s="7" t="s">
        <v>4922</v>
      </c>
    </row>
    <row r="3106" spans="1:35" ht="11" customHeight="1" outlineLevel="1" x14ac:dyDescent="0.25">
      <c r="A3106" t="s">
        <v>3540</v>
      </c>
      <c r="C3106" s="2" t="s">
        <v>12974</v>
      </c>
      <c r="D3106" s="2">
        <v>25</v>
      </c>
      <c r="E3106" s="7">
        <v>1903</v>
      </c>
      <c r="F3106" s="5" t="s">
        <v>1099</v>
      </c>
      <c r="H3106" s="5" t="s">
        <v>6202</v>
      </c>
      <c r="I3106" s="6" t="s">
        <v>6199</v>
      </c>
      <c r="J3106" s="6" t="s">
        <v>17142</v>
      </c>
      <c r="K3106" s="17">
        <v>3</v>
      </c>
      <c r="L3106" s="17" t="s">
        <v>7730</v>
      </c>
      <c r="M3106" s="9">
        <v>0.4</v>
      </c>
      <c r="N3106" s="9"/>
      <c r="O3106" s="21"/>
      <c r="Q3106" s="29"/>
      <c r="U3106" s="17"/>
      <c r="V3106" s="2">
        <v>26</v>
      </c>
      <c r="Y3106" t="str">
        <f t="shared" si="207"/>
        <v/>
      </c>
      <c r="AA3106" t="str">
        <f t="shared" si="208"/>
        <v/>
      </c>
      <c r="AC3106" s="7"/>
      <c r="AD3106" t="s">
        <v>6199</v>
      </c>
      <c r="AE3106">
        <f t="shared" si="209"/>
        <v>0</v>
      </c>
      <c r="AG3106" s="2"/>
      <c r="AH3106" t="s">
        <v>2363</v>
      </c>
      <c r="AI3106" s="7" t="s">
        <v>4922</v>
      </c>
    </row>
    <row r="3107" spans="1:35" ht="11" customHeight="1" outlineLevel="1" collapsed="1" x14ac:dyDescent="0.25">
      <c r="A3107" t="s">
        <v>3540</v>
      </c>
      <c r="C3107" s="2" t="s">
        <v>12974</v>
      </c>
      <c r="D3107" s="2">
        <v>26</v>
      </c>
      <c r="E3107" s="7">
        <v>1903</v>
      </c>
      <c r="F3107" s="5" t="s">
        <v>637</v>
      </c>
      <c r="H3107" s="5" t="s">
        <v>6203</v>
      </c>
      <c r="I3107" s="6" t="s">
        <v>6199</v>
      </c>
      <c r="J3107" s="6" t="s">
        <v>17142</v>
      </c>
      <c r="K3107" s="17">
        <v>3</v>
      </c>
      <c r="L3107" s="17" t="s">
        <v>7730</v>
      </c>
      <c r="M3107" s="9">
        <v>0.9</v>
      </c>
      <c r="N3107" s="9"/>
      <c r="O3107" s="21"/>
      <c r="Q3107" s="29"/>
      <c r="U3107" s="17"/>
      <c r="V3107" s="2">
        <v>27</v>
      </c>
      <c r="Y3107" t="str">
        <f t="shared" si="207"/>
        <v/>
      </c>
      <c r="AA3107" t="str">
        <f t="shared" si="208"/>
        <v/>
      </c>
      <c r="AC3107" s="7"/>
      <c r="AD3107" t="s">
        <v>6199</v>
      </c>
      <c r="AE3107">
        <f t="shared" si="209"/>
        <v>0</v>
      </c>
      <c r="AG3107" s="2"/>
      <c r="AH3107" t="s">
        <v>2363</v>
      </c>
      <c r="AI3107" s="7" t="s">
        <v>4922</v>
      </c>
    </row>
    <row r="3108" spans="1:35" ht="11" customHeight="1" outlineLevel="1" x14ac:dyDescent="0.25">
      <c r="A3108" t="s">
        <v>3540</v>
      </c>
      <c r="C3108" s="2" t="s">
        <v>12974</v>
      </c>
      <c r="D3108" s="2">
        <v>27</v>
      </c>
      <c r="E3108" s="7">
        <v>1903</v>
      </c>
      <c r="F3108" s="5" t="s">
        <v>1284</v>
      </c>
      <c r="H3108" s="5" t="s">
        <v>5371</v>
      </c>
      <c r="I3108" s="6" t="s">
        <v>6199</v>
      </c>
      <c r="J3108" s="6" t="s">
        <v>17142</v>
      </c>
      <c r="K3108" s="17">
        <v>3</v>
      </c>
      <c r="L3108" s="17" t="s">
        <v>7730</v>
      </c>
      <c r="M3108" s="9">
        <v>0.9</v>
      </c>
      <c r="N3108" s="9"/>
      <c r="O3108" s="21"/>
      <c r="Q3108" s="29"/>
      <c r="U3108" s="17"/>
      <c r="V3108" s="2">
        <v>28</v>
      </c>
      <c r="Y3108" t="str">
        <f t="shared" si="207"/>
        <v/>
      </c>
      <c r="AA3108" t="str">
        <f t="shared" si="208"/>
        <v/>
      </c>
      <c r="AC3108" s="7"/>
      <c r="AD3108" t="s">
        <v>6199</v>
      </c>
      <c r="AE3108">
        <f t="shared" si="209"/>
        <v>0</v>
      </c>
      <c r="AG3108" s="2"/>
      <c r="AH3108" t="s">
        <v>2363</v>
      </c>
      <c r="AI3108" s="7" t="s">
        <v>4922</v>
      </c>
    </row>
    <row r="3109" spans="1:35" ht="11" customHeight="1" outlineLevel="1" x14ac:dyDescent="0.25">
      <c r="A3109" t="s">
        <v>3540</v>
      </c>
      <c r="C3109" s="2" t="s">
        <v>12974</v>
      </c>
      <c r="D3109" s="2">
        <v>28</v>
      </c>
      <c r="E3109" s="7">
        <v>1903</v>
      </c>
      <c r="F3109" s="5" t="s">
        <v>1104</v>
      </c>
      <c r="H3109" s="5" t="s">
        <v>2298</v>
      </c>
      <c r="I3109" s="6" t="s">
        <v>6199</v>
      </c>
      <c r="J3109" s="6" t="s">
        <v>17142</v>
      </c>
      <c r="K3109" s="17">
        <v>3</v>
      </c>
      <c r="L3109" s="17" t="s">
        <v>7732</v>
      </c>
      <c r="M3109" s="9"/>
      <c r="N3109" s="9"/>
      <c r="O3109" s="21"/>
      <c r="Q3109" s="29"/>
      <c r="U3109" s="17"/>
      <c r="V3109" s="2">
        <v>29</v>
      </c>
      <c r="Y3109" t="str">
        <f t="shared" si="207"/>
        <v/>
      </c>
      <c r="AA3109" t="str">
        <f t="shared" si="208"/>
        <v/>
      </c>
      <c r="AC3109" s="7"/>
      <c r="AD3109" t="s">
        <v>6199</v>
      </c>
      <c r="AE3109">
        <f t="shared" si="209"/>
        <v>0</v>
      </c>
      <c r="AG3109" s="2"/>
      <c r="AH3109" t="s">
        <v>2363</v>
      </c>
      <c r="AI3109" s="7" t="s">
        <v>4922</v>
      </c>
    </row>
    <row r="3110" spans="1:35" ht="11" customHeight="1" outlineLevel="1" x14ac:dyDescent="0.25">
      <c r="A3110" t="s">
        <v>3540</v>
      </c>
      <c r="C3110" s="2" t="s">
        <v>12974</v>
      </c>
      <c r="D3110" s="2">
        <v>29</v>
      </c>
      <c r="E3110" s="7">
        <v>1903</v>
      </c>
      <c r="F3110" s="5" t="s">
        <v>1107</v>
      </c>
      <c r="H3110" s="5" t="s">
        <v>5418</v>
      </c>
      <c r="I3110" s="6" t="s">
        <v>6199</v>
      </c>
      <c r="J3110" s="6" t="s">
        <v>17142</v>
      </c>
      <c r="K3110" s="17">
        <v>3</v>
      </c>
      <c r="L3110" s="17" t="s">
        <v>7732</v>
      </c>
      <c r="M3110" s="9"/>
      <c r="N3110" s="9"/>
      <c r="O3110" s="21"/>
      <c r="Q3110" s="29"/>
      <c r="U3110" s="17"/>
      <c r="V3110" s="2">
        <v>30</v>
      </c>
      <c r="Y3110" t="str">
        <f t="shared" si="207"/>
        <v/>
      </c>
      <c r="AA3110" t="str">
        <f t="shared" si="208"/>
        <v/>
      </c>
      <c r="AC3110" s="7"/>
      <c r="AD3110" t="s">
        <v>6199</v>
      </c>
      <c r="AE3110">
        <f t="shared" si="209"/>
        <v>0</v>
      </c>
      <c r="AG3110" s="2"/>
      <c r="AH3110" t="s">
        <v>2363</v>
      </c>
      <c r="AI3110" s="7" t="s">
        <v>4620</v>
      </c>
    </row>
    <row r="3111" spans="1:35" ht="11" customHeight="1" outlineLevel="1" collapsed="1" x14ac:dyDescent="0.25">
      <c r="A3111" t="s">
        <v>3540</v>
      </c>
      <c r="C3111" s="2" t="s">
        <v>12974</v>
      </c>
      <c r="D3111" s="2">
        <v>30</v>
      </c>
      <c r="E3111" s="7">
        <v>1903</v>
      </c>
      <c r="F3111" s="5" t="s">
        <v>4616</v>
      </c>
      <c r="H3111" s="5" t="s">
        <v>5419</v>
      </c>
      <c r="I3111" s="6" t="s">
        <v>6199</v>
      </c>
      <c r="J3111" s="6" t="s">
        <v>17142</v>
      </c>
      <c r="K3111" s="17">
        <v>3</v>
      </c>
      <c r="L3111" s="17" t="s">
        <v>7732</v>
      </c>
      <c r="M3111" s="9"/>
      <c r="N3111" s="9"/>
      <c r="O3111" s="21"/>
      <c r="Q3111" s="29"/>
      <c r="U3111" s="17"/>
      <c r="V3111" s="2">
        <v>31</v>
      </c>
      <c r="Y3111" t="str">
        <f t="shared" si="207"/>
        <v/>
      </c>
      <c r="AA3111" t="str">
        <f t="shared" si="208"/>
        <v/>
      </c>
      <c r="AC3111" s="7"/>
      <c r="AD3111" t="s">
        <v>6199</v>
      </c>
      <c r="AE3111">
        <f t="shared" si="209"/>
        <v>0</v>
      </c>
      <c r="AG3111" s="2"/>
      <c r="AH3111" t="s">
        <v>2363</v>
      </c>
      <c r="AI3111" s="7" t="s">
        <v>4620</v>
      </c>
    </row>
    <row r="3112" spans="1:35" ht="11" customHeight="1" outlineLevel="1" x14ac:dyDescent="0.25">
      <c r="A3112" t="s">
        <v>3540</v>
      </c>
      <c r="C3112" s="2" t="s">
        <v>12974</v>
      </c>
      <c r="D3112" s="2">
        <v>31</v>
      </c>
      <c r="E3112" s="7">
        <v>1903</v>
      </c>
      <c r="F3112" s="5" t="s">
        <v>2658</v>
      </c>
      <c r="H3112" s="5" t="s">
        <v>5420</v>
      </c>
      <c r="I3112" s="6" t="s">
        <v>6199</v>
      </c>
      <c r="J3112" s="6" t="s">
        <v>17142</v>
      </c>
      <c r="K3112" s="17">
        <v>3</v>
      </c>
      <c r="L3112" s="17" t="s">
        <v>7732</v>
      </c>
      <c r="M3112" s="9"/>
      <c r="N3112" s="9"/>
      <c r="O3112" s="21"/>
      <c r="Q3112" s="29"/>
      <c r="U3112" s="17"/>
      <c r="V3112" s="2">
        <v>32</v>
      </c>
      <c r="Y3112" t="str">
        <f t="shared" si="207"/>
        <v/>
      </c>
      <c r="AA3112" t="str">
        <f t="shared" si="208"/>
        <v/>
      </c>
      <c r="AC3112" s="7"/>
      <c r="AD3112" t="s">
        <v>6199</v>
      </c>
      <c r="AE3112">
        <f t="shared" si="209"/>
        <v>0</v>
      </c>
      <c r="AG3112" s="2"/>
      <c r="AH3112" t="s">
        <v>2363</v>
      </c>
      <c r="AI3112" s="7" t="s">
        <v>4620</v>
      </c>
    </row>
    <row r="3113" spans="1:35" ht="11" customHeight="1" outlineLevel="1" x14ac:dyDescent="0.25">
      <c r="A3113" t="s">
        <v>3540</v>
      </c>
      <c r="C3113" s="2" t="s">
        <v>12974</v>
      </c>
      <c r="D3113" s="2">
        <v>32</v>
      </c>
      <c r="E3113" s="7">
        <v>1903</v>
      </c>
      <c r="F3113" s="5" t="s">
        <v>1285</v>
      </c>
      <c r="H3113" s="5" t="s">
        <v>3796</v>
      </c>
      <c r="I3113" s="6" t="s">
        <v>6199</v>
      </c>
      <c r="J3113" s="6" t="s">
        <v>17142</v>
      </c>
      <c r="K3113" s="17">
        <v>3</v>
      </c>
      <c r="L3113" s="17" t="s">
        <v>7732</v>
      </c>
      <c r="M3113" s="9"/>
      <c r="N3113" s="9"/>
      <c r="O3113" s="21"/>
      <c r="Q3113" s="29"/>
      <c r="U3113" s="17"/>
      <c r="V3113" s="2">
        <v>33</v>
      </c>
      <c r="Y3113" t="str">
        <f t="shared" si="207"/>
        <v/>
      </c>
      <c r="AA3113" t="str">
        <f t="shared" si="208"/>
        <v/>
      </c>
      <c r="AC3113" s="7"/>
      <c r="AD3113" t="s">
        <v>6199</v>
      </c>
      <c r="AE3113">
        <f t="shared" si="209"/>
        <v>0</v>
      </c>
      <c r="AG3113" s="2"/>
      <c r="AH3113" t="s">
        <v>2363</v>
      </c>
      <c r="AI3113" s="7" t="s">
        <v>4620</v>
      </c>
    </row>
    <row r="3114" spans="1:35" ht="11" customHeight="1" outlineLevel="1" x14ac:dyDescent="0.25">
      <c r="A3114" t="s">
        <v>3540</v>
      </c>
      <c r="C3114" s="2" t="s">
        <v>12974</v>
      </c>
      <c r="D3114" s="2">
        <v>34</v>
      </c>
      <c r="E3114" s="7">
        <v>1907</v>
      </c>
      <c r="F3114" s="5" t="s">
        <v>3806</v>
      </c>
      <c r="H3114" s="5" t="s">
        <v>3797</v>
      </c>
      <c r="I3114" s="6" t="s">
        <v>6199</v>
      </c>
      <c r="J3114" s="6" t="s">
        <v>17143</v>
      </c>
      <c r="K3114" s="17">
        <v>3</v>
      </c>
      <c r="L3114" s="17" t="s">
        <v>7730</v>
      </c>
      <c r="M3114" s="9">
        <v>2.5</v>
      </c>
      <c r="N3114" s="9"/>
      <c r="O3114" s="21"/>
      <c r="Q3114" s="29"/>
      <c r="U3114" s="17"/>
      <c r="V3114" s="2">
        <v>35</v>
      </c>
      <c r="Y3114" t="str">
        <f t="shared" si="207"/>
        <v/>
      </c>
      <c r="AA3114" t="str">
        <f t="shared" si="208"/>
        <v/>
      </c>
      <c r="AC3114" s="7"/>
      <c r="AD3114" t="s">
        <v>6199</v>
      </c>
      <c r="AE3114">
        <f t="shared" si="209"/>
        <v>0</v>
      </c>
      <c r="AG3114" s="2"/>
      <c r="AH3114" t="s">
        <v>2363</v>
      </c>
      <c r="AI3114" s="7" t="s">
        <v>4610</v>
      </c>
    </row>
    <row r="3115" spans="1:35" ht="11" customHeight="1" outlineLevel="1" x14ac:dyDescent="0.25">
      <c r="A3115" t="s">
        <v>3540</v>
      </c>
      <c r="C3115" s="2" t="s">
        <v>12974</v>
      </c>
      <c r="D3115" s="2">
        <v>35</v>
      </c>
      <c r="E3115" s="7">
        <v>1907</v>
      </c>
      <c r="F3115" s="5" t="s">
        <v>1099</v>
      </c>
      <c r="H3115" s="5" t="s">
        <v>6202</v>
      </c>
      <c r="I3115" s="6" t="s">
        <v>6199</v>
      </c>
      <c r="J3115" s="6" t="s">
        <v>17143</v>
      </c>
      <c r="K3115" s="17">
        <v>3</v>
      </c>
      <c r="L3115" s="17" t="s">
        <v>7730</v>
      </c>
      <c r="M3115" s="9">
        <v>0.6</v>
      </c>
      <c r="N3115" s="9"/>
      <c r="O3115" s="21"/>
      <c r="Q3115" s="29"/>
      <c r="U3115" s="17"/>
      <c r="V3115" s="2">
        <v>36</v>
      </c>
      <c r="Y3115" t="str">
        <f t="shared" si="207"/>
        <v/>
      </c>
      <c r="AA3115" t="str">
        <f t="shared" si="208"/>
        <v/>
      </c>
      <c r="AC3115" s="7"/>
      <c r="AD3115" t="s">
        <v>6199</v>
      </c>
      <c r="AE3115">
        <f t="shared" si="209"/>
        <v>0</v>
      </c>
      <c r="AG3115" s="2"/>
      <c r="AH3115" t="s">
        <v>2363</v>
      </c>
      <c r="AI3115" s="7" t="s">
        <v>4922</v>
      </c>
    </row>
    <row r="3116" spans="1:35" ht="11" customHeight="1" outlineLevel="1" x14ac:dyDescent="0.25">
      <c r="A3116" t="s">
        <v>3540</v>
      </c>
      <c r="C3116" s="2" t="s">
        <v>12974</v>
      </c>
      <c r="D3116" s="2">
        <v>36</v>
      </c>
      <c r="E3116" s="7">
        <v>1907</v>
      </c>
      <c r="F3116" s="5" t="s">
        <v>637</v>
      </c>
      <c r="H3116" s="5" t="s">
        <v>6203</v>
      </c>
      <c r="I3116" s="6" t="s">
        <v>6199</v>
      </c>
      <c r="J3116" s="6" t="s">
        <v>17143</v>
      </c>
      <c r="K3116" s="17">
        <v>3</v>
      </c>
      <c r="L3116" s="17" t="s">
        <v>7732</v>
      </c>
      <c r="M3116" s="9"/>
      <c r="N3116" s="9"/>
      <c r="O3116" s="21"/>
      <c r="Q3116" s="29"/>
      <c r="U3116" s="17"/>
      <c r="V3116" s="2">
        <v>37</v>
      </c>
      <c r="Y3116" t="str">
        <f t="shared" si="207"/>
        <v/>
      </c>
      <c r="AA3116" t="str">
        <f t="shared" si="208"/>
        <v/>
      </c>
      <c r="AC3116" s="7"/>
      <c r="AD3116" t="s">
        <v>6199</v>
      </c>
      <c r="AE3116">
        <f t="shared" si="209"/>
        <v>0</v>
      </c>
      <c r="AG3116" s="2"/>
      <c r="AH3116" t="s">
        <v>2363</v>
      </c>
      <c r="AI3116" s="7" t="s">
        <v>4922</v>
      </c>
    </row>
    <row r="3117" spans="1:35" ht="11" customHeight="1" outlineLevel="1" x14ac:dyDescent="0.25">
      <c r="A3117" t="s">
        <v>3540</v>
      </c>
      <c r="C3117" s="2" t="s">
        <v>12974</v>
      </c>
      <c r="D3117" s="2">
        <v>37</v>
      </c>
      <c r="E3117" s="7">
        <v>1907</v>
      </c>
      <c r="F3117" s="5" t="s">
        <v>1284</v>
      </c>
      <c r="H3117" s="5" t="s">
        <v>5371</v>
      </c>
      <c r="I3117" s="6" t="s">
        <v>6199</v>
      </c>
      <c r="J3117" s="6" t="s">
        <v>17143</v>
      </c>
      <c r="K3117" s="17">
        <v>3</v>
      </c>
      <c r="L3117" s="17" t="s">
        <v>7732</v>
      </c>
      <c r="M3117" s="9"/>
      <c r="N3117" s="9"/>
      <c r="O3117" s="21"/>
      <c r="Q3117" s="29"/>
      <c r="U3117" s="17"/>
      <c r="V3117" s="2">
        <v>38</v>
      </c>
      <c r="Y3117" t="str">
        <f t="shared" si="207"/>
        <v/>
      </c>
      <c r="AA3117" t="str">
        <f t="shared" si="208"/>
        <v/>
      </c>
      <c r="AC3117" s="7"/>
      <c r="AD3117" t="s">
        <v>6199</v>
      </c>
      <c r="AE3117">
        <f t="shared" si="209"/>
        <v>0</v>
      </c>
      <c r="AG3117" s="2"/>
      <c r="AH3117" t="s">
        <v>2363</v>
      </c>
      <c r="AI3117" s="7" t="s">
        <v>4922</v>
      </c>
    </row>
    <row r="3118" spans="1:35" ht="11" customHeight="1" outlineLevel="1" x14ac:dyDescent="0.25">
      <c r="A3118" t="s">
        <v>3540</v>
      </c>
      <c r="C3118" s="2" t="s">
        <v>12974</v>
      </c>
      <c r="D3118" s="2">
        <v>38</v>
      </c>
      <c r="E3118" s="7">
        <v>1907</v>
      </c>
      <c r="F3118" s="5" t="s">
        <v>1104</v>
      </c>
      <c r="H3118" s="5" t="s">
        <v>2298</v>
      </c>
      <c r="I3118" s="6" t="s">
        <v>6199</v>
      </c>
      <c r="J3118" s="6" t="s">
        <v>17143</v>
      </c>
      <c r="K3118" s="17">
        <v>3</v>
      </c>
      <c r="L3118" s="17" t="s">
        <v>7732</v>
      </c>
      <c r="M3118" s="9"/>
      <c r="N3118" s="9"/>
      <c r="O3118" s="21"/>
      <c r="Q3118" s="29"/>
      <c r="U3118" s="17"/>
      <c r="V3118" s="2">
        <v>39</v>
      </c>
      <c r="Y3118" t="str">
        <f t="shared" si="207"/>
        <v/>
      </c>
      <c r="AA3118" t="str">
        <f t="shared" si="208"/>
        <v/>
      </c>
      <c r="AC3118" s="7"/>
      <c r="AD3118" t="s">
        <v>6199</v>
      </c>
      <c r="AE3118">
        <f t="shared" si="209"/>
        <v>0</v>
      </c>
      <c r="AG3118" s="2"/>
      <c r="AH3118" t="s">
        <v>2363</v>
      </c>
      <c r="AI3118" s="7" t="s">
        <v>4922</v>
      </c>
    </row>
    <row r="3119" spans="1:35" ht="11" customHeight="1" outlineLevel="1" x14ac:dyDescent="0.25">
      <c r="A3119" t="s">
        <v>3540</v>
      </c>
      <c r="C3119" s="2" t="s">
        <v>12974</v>
      </c>
      <c r="D3119" s="2">
        <v>39</v>
      </c>
      <c r="E3119" s="7">
        <v>1907</v>
      </c>
      <c r="F3119" s="5" t="s">
        <v>4616</v>
      </c>
      <c r="H3119" s="5" t="s">
        <v>5419</v>
      </c>
      <c r="I3119" s="6" t="s">
        <v>6199</v>
      </c>
      <c r="J3119" s="6" t="s">
        <v>17143</v>
      </c>
      <c r="K3119" s="17">
        <v>3</v>
      </c>
      <c r="L3119" s="17" t="s">
        <v>7732</v>
      </c>
      <c r="M3119" s="9"/>
      <c r="N3119" s="9"/>
      <c r="O3119" s="21"/>
      <c r="Q3119" s="29"/>
      <c r="U3119" s="17"/>
      <c r="V3119" s="2">
        <v>43</v>
      </c>
      <c r="Y3119" t="str">
        <f t="shared" si="207"/>
        <v/>
      </c>
      <c r="AA3119" t="str">
        <f t="shared" si="208"/>
        <v/>
      </c>
      <c r="AC3119" s="7"/>
      <c r="AD3119" t="s">
        <v>6199</v>
      </c>
      <c r="AE3119">
        <f t="shared" si="209"/>
        <v>0</v>
      </c>
      <c r="AG3119" s="2"/>
      <c r="AH3119" t="s">
        <v>2363</v>
      </c>
      <c r="AI3119" s="7" t="s">
        <v>4620</v>
      </c>
    </row>
    <row r="3120" spans="1:35" ht="11" customHeight="1" outlineLevel="1" x14ac:dyDescent="0.25">
      <c r="A3120" t="s">
        <v>3540</v>
      </c>
      <c r="C3120" s="2" t="s">
        <v>12974</v>
      </c>
      <c r="D3120" s="2">
        <v>40</v>
      </c>
      <c r="E3120" s="7">
        <v>1908</v>
      </c>
      <c r="F3120" s="5" t="s">
        <v>1107</v>
      </c>
      <c r="H3120" s="5" t="s">
        <v>5418</v>
      </c>
      <c r="I3120" s="6" t="s">
        <v>6199</v>
      </c>
      <c r="J3120" s="6" t="s">
        <v>17143</v>
      </c>
      <c r="K3120" s="17">
        <v>3</v>
      </c>
      <c r="L3120" s="17" t="s">
        <v>7732</v>
      </c>
      <c r="M3120" s="9"/>
      <c r="N3120" s="9"/>
      <c r="O3120" s="21"/>
      <c r="Q3120" s="29"/>
      <c r="U3120" s="17"/>
      <c r="V3120" s="2">
        <v>41</v>
      </c>
      <c r="Y3120" t="str">
        <f t="shared" si="207"/>
        <v/>
      </c>
      <c r="AA3120" t="str">
        <f t="shared" si="208"/>
        <v/>
      </c>
      <c r="AC3120" s="7"/>
      <c r="AD3120" t="s">
        <v>6199</v>
      </c>
      <c r="AE3120">
        <f t="shared" si="209"/>
        <v>0</v>
      </c>
      <c r="AG3120" s="2"/>
      <c r="AH3120" t="s">
        <v>2363</v>
      </c>
      <c r="AI3120" s="7" t="s">
        <v>4620</v>
      </c>
    </row>
    <row r="3121" spans="1:35" ht="11" customHeight="1" outlineLevel="1" collapsed="1" x14ac:dyDescent="0.25">
      <c r="A3121" t="s">
        <v>3540</v>
      </c>
      <c r="C3121" s="2" t="s">
        <v>12974</v>
      </c>
      <c r="D3121" s="2">
        <v>41</v>
      </c>
      <c r="E3121" s="7">
        <v>1908</v>
      </c>
      <c r="F3121" s="5" t="s">
        <v>2658</v>
      </c>
      <c r="H3121" s="5" t="s">
        <v>5420</v>
      </c>
      <c r="I3121" s="6" t="s">
        <v>6199</v>
      </c>
      <c r="J3121" s="6" t="s">
        <v>17143</v>
      </c>
      <c r="K3121" s="17">
        <v>3</v>
      </c>
      <c r="L3121" s="17" t="s">
        <v>7732</v>
      </c>
      <c r="M3121" s="9"/>
      <c r="N3121" s="9"/>
      <c r="O3121" s="21"/>
      <c r="Q3121" s="29"/>
      <c r="U3121" s="17"/>
      <c r="V3121" s="2">
        <v>45</v>
      </c>
      <c r="Y3121" t="str">
        <f t="shared" si="207"/>
        <v/>
      </c>
      <c r="AA3121" t="str">
        <f t="shared" si="208"/>
        <v/>
      </c>
      <c r="AC3121" s="7"/>
      <c r="AD3121" t="s">
        <v>6199</v>
      </c>
      <c r="AE3121">
        <f t="shared" si="209"/>
        <v>0</v>
      </c>
      <c r="AG3121" s="2"/>
      <c r="AH3121" t="s">
        <v>2363</v>
      </c>
      <c r="AI3121" s="7" t="s">
        <v>4620</v>
      </c>
    </row>
    <row r="3122" spans="1:35" ht="11" customHeight="1" outlineLevel="1" x14ac:dyDescent="0.25">
      <c r="A3122" t="s">
        <v>3540</v>
      </c>
      <c r="C3122" s="2" t="s">
        <v>12974</v>
      </c>
      <c r="D3122" s="2">
        <v>42</v>
      </c>
      <c r="E3122" s="7">
        <v>1908</v>
      </c>
      <c r="F3122" s="5" t="s">
        <v>6201</v>
      </c>
      <c r="H3122" s="5" t="s">
        <v>3796</v>
      </c>
      <c r="I3122" s="6" t="s">
        <v>6199</v>
      </c>
      <c r="J3122" s="6" t="s">
        <v>17143</v>
      </c>
      <c r="K3122" s="17">
        <v>3</v>
      </c>
      <c r="L3122" s="17" t="s">
        <v>7732</v>
      </c>
      <c r="M3122" s="9"/>
      <c r="N3122" s="9"/>
      <c r="O3122" s="21"/>
      <c r="Q3122" s="29"/>
      <c r="U3122" s="17"/>
      <c r="V3122" s="2">
        <v>47</v>
      </c>
      <c r="Y3122" t="str">
        <f t="shared" si="207"/>
        <v/>
      </c>
      <c r="AA3122" t="str">
        <f t="shared" si="208"/>
        <v/>
      </c>
      <c r="AC3122" s="7"/>
      <c r="AD3122" t="s">
        <v>6199</v>
      </c>
      <c r="AE3122">
        <f t="shared" si="209"/>
        <v>0</v>
      </c>
      <c r="AG3122" s="2"/>
      <c r="AH3122" t="s">
        <v>2363</v>
      </c>
      <c r="AI3122" s="7" t="s">
        <v>4620</v>
      </c>
    </row>
    <row r="3123" spans="1:35" ht="11" customHeight="1" outlineLevel="1" collapsed="1" x14ac:dyDescent="0.25">
      <c r="A3123" t="s">
        <v>3540</v>
      </c>
      <c r="C3123" s="2" t="s">
        <v>12974</v>
      </c>
      <c r="D3123" s="2" t="s">
        <v>2504</v>
      </c>
      <c r="E3123" s="7">
        <v>1908</v>
      </c>
      <c r="F3123" s="5" t="s">
        <v>4117</v>
      </c>
      <c r="H3123" s="5" t="s">
        <v>6501</v>
      </c>
      <c r="I3123" s="6" t="s">
        <v>6199</v>
      </c>
      <c r="J3123" s="6" t="s">
        <v>17144</v>
      </c>
      <c r="K3123" s="17">
        <v>3</v>
      </c>
      <c r="L3123" s="17" t="s">
        <v>7732</v>
      </c>
      <c r="M3123" s="9"/>
      <c r="N3123" s="9"/>
      <c r="O3123" s="21"/>
      <c r="Q3123" s="29"/>
      <c r="U3123" s="17"/>
      <c r="V3123" s="2">
        <v>50</v>
      </c>
      <c r="Y3123" t="str">
        <f t="shared" si="207"/>
        <v/>
      </c>
      <c r="AA3123" t="str">
        <f t="shared" si="208"/>
        <v/>
      </c>
      <c r="AC3123" s="7"/>
      <c r="AD3123" t="s">
        <v>6199</v>
      </c>
      <c r="AE3123">
        <f t="shared" si="209"/>
        <v>0</v>
      </c>
      <c r="AG3123" s="2"/>
      <c r="AH3123" t="s">
        <v>2363</v>
      </c>
      <c r="AI3123" s="7" t="s">
        <v>4922</v>
      </c>
    </row>
    <row r="3124" spans="1:35" ht="11" customHeight="1" outlineLevel="1" x14ac:dyDescent="0.25">
      <c r="A3124" t="s">
        <v>3540</v>
      </c>
      <c r="C3124" s="2" t="s">
        <v>12974</v>
      </c>
      <c r="D3124" s="2" t="s">
        <v>4366</v>
      </c>
      <c r="E3124" s="7">
        <v>1908</v>
      </c>
      <c r="F3124" s="5" t="s">
        <v>1099</v>
      </c>
      <c r="H3124" s="5" t="s">
        <v>4687</v>
      </c>
      <c r="I3124" s="6" t="s">
        <v>6199</v>
      </c>
      <c r="J3124" s="6" t="s">
        <v>17144</v>
      </c>
      <c r="K3124" s="17">
        <v>3</v>
      </c>
      <c r="L3124" s="17" t="s">
        <v>7730</v>
      </c>
      <c r="M3124" s="9">
        <v>1</v>
      </c>
      <c r="N3124" s="9"/>
      <c r="O3124" s="21"/>
      <c r="Q3124" s="29"/>
      <c r="U3124" s="17"/>
      <c r="V3124" s="2">
        <v>51</v>
      </c>
      <c r="Y3124" t="str">
        <f t="shared" si="207"/>
        <v/>
      </c>
      <c r="AA3124" t="str">
        <f t="shared" si="208"/>
        <v/>
      </c>
      <c r="AC3124" s="7"/>
      <c r="AD3124" t="s">
        <v>6199</v>
      </c>
      <c r="AE3124">
        <f t="shared" si="209"/>
        <v>0</v>
      </c>
      <c r="AG3124" s="2"/>
      <c r="AH3124" t="s">
        <v>2363</v>
      </c>
      <c r="AI3124" s="7" t="s">
        <v>4610</v>
      </c>
    </row>
    <row r="3125" spans="1:35" ht="11" customHeight="1" outlineLevel="1" x14ac:dyDescent="0.25">
      <c r="A3125" t="s">
        <v>3540</v>
      </c>
      <c r="C3125" s="2" t="s">
        <v>12974</v>
      </c>
      <c r="D3125" s="2">
        <v>45</v>
      </c>
      <c r="E3125" s="7">
        <v>1908</v>
      </c>
      <c r="F3125" s="5" t="s">
        <v>1099</v>
      </c>
      <c r="H3125" s="5" t="s">
        <v>3968</v>
      </c>
      <c r="I3125" s="6" t="s">
        <v>6199</v>
      </c>
      <c r="J3125" s="6" t="s">
        <v>17144</v>
      </c>
      <c r="K3125" s="17">
        <v>3</v>
      </c>
      <c r="L3125" s="17" t="s">
        <v>20075</v>
      </c>
      <c r="M3125" s="9"/>
      <c r="N3125" s="9"/>
      <c r="O3125" s="21"/>
      <c r="Q3125" s="29"/>
      <c r="U3125" s="17"/>
      <c r="V3125" s="2" t="s">
        <v>6200</v>
      </c>
      <c r="Y3125" t="str">
        <f t="shared" si="207"/>
        <v/>
      </c>
      <c r="AA3125" t="str">
        <f t="shared" si="208"/>
        <v/>
      </c>
      <c r="AC3125" s="7"/>
      <c r="AD3125" t="s">
        <v>6199</v>
      </c>
      <c r="AE3125">
        <f t="shared" si="209"/>
        <v>0</v>
      </c>
      <c r="AG3125" s="2"/>
      <c r="AH3125" t="s">
        <v>2363</v>
      </c>
      <c r="AI3125" s="7" t="s">
        <v>4610</v>
      </c>
    </row>
    <row r="3126" spans="1:35" ht="11" customHeight="1" outlineLevel="1" x14ac:dyDescent="0.25">
      <c r="A3126" t="s">
        <v>3540</v>
      </c>
      <c r="C3126" s="2" t="s">
        <v>12974</v>
      </c>
      <c r="D3126" s="2">
        <v>47</v>
      </c>
      <c r="E3126" s="7">
        <v>1908</v>
      </c>
      <c r="F3126" s="5" t="s">
        <v>1284</v>
      </c>
      <c r="H3126" s="5" t="s">
        <v>2290</v>
      </c>
      <c r="I3126" s="6" t="s">
        <v>6199</v>
      </c>
      <c r="J3126" s="6" t="s">
        <v>17144</v>
      </c>
      <c r="K3126" s="17">
        <v>3</v>
      </c>
      <c r="L3126" s="17" t="s">
        <v>7730</v>
      </c>
      <c r="M3126" s="9">
        <v>2.5</v>
      </c>
      <c r="N3126" s="9"/>
      <c r="O3126" s="21"/>
      <c r="Q3126" s="29"/>
      <c r="U3126" s="17"/>
      <c r="V3126" s="2">
        <v>53</v>
      </c>
      <c r="Y3126" t="str">
        <f t="shared" si="207"/>
        <v/>
      </c>
      <c r="AA3126" t="str">
        <f t="shared" si="208"/>
        <v/>
      </c>
      <c r="AC3126" s="7"/>
      <c r="AD3126" t="s">
        <v>6199</v>
      </c>
      <c r="AE3126">
        <f t="shared" si="209"/>
        <v>0</v>
      </c>
      <c r="AG3126" s="2"/>
      <c r="AH3126" t="s">
        <v>2363</v>
      </c>
      <c r="AI3126" s="7" t="s">
        <v>4922</v>
      </c>
    </row>
    <row r="3127" spans="1:35" ht="11" customHeight="1" outlineLevel="1" x14ac:dyDescent="0.25">
      <c r="A3127" t="s">
        <v>3540</v>
      </c>
      <c r="C3127" s="2" t="s">
        <v>12974</v>
      </c>
      <c r="D3127" s="2">
        <v>48</v>
      </c>
      <c r="E3127" s="7">
        <v>1909</v>
      </c>
      <c r="F3127" s="5" t="s">
        <v>1104</v>
      </c>
      <c r="H3127" s="5" t="s">
        <v>3798</v>
      </c>
      <c r="I3127" s="6" t="s">
        <v>6199</v>
      </c>
      <c r="J3127" s="6" t="s">
        <v>17144</v>
      </c>
      <c r="K3127" s="17">
        <v>3</v>
      </c>
      <c r="L3127" s="17" t="s">
        <v>7730</v>
      </c>
      <c r="M3127" s="9">
        <v>6.2</v>
      </c>
      <c r="N3127" s="9"/>
      <c r="O3127" s="21"/>
      <c r="Q3127" s="29"/>
      <c r="U3127" s="17"/>
      <c r="V3127" s="2">
        <v>40</v>
      </c>
      <c r="Y3127" t="str">
        <f t="shared" si="207"/>
        <v/>
      </c>
      <c r="AA3127" t="str">
        <f t="shared" si="208"/>
        <v/>
      </c>
      <c r="AC3127" s="7"/>
      <c r="AD3127" t="s">
        <v>6199</v>
      </c>
      <c r="AE3127">
        <f t="shared" si="209"/>
        <v>0</v>
      </c>
      <c r="AG3127" s="2"/>
      <c r="AH3127" t="s">
        <v>2363</v>
      </c>
      <c r="AI3127" s="7" t="s">
        <v>4922</v>
      </c>
    </row>
    <row r="3128" spans="1:35" ht="11" customHeight="1" outlineLevel="1" x14ac:dyDescent="0.25">
      <c r="A3128" t="s">
        <v>3540</v>
      </c>
      <c r="C3128" s="2" t="s">
        <v>12974</v>
      </c>
      <c r="D3128" s="2">
        <v>49</v>
      </c>
      <c r="E3128" s="7">
        <v>1909</v>
      </c>
      <c r="F3128" s="5" t="s">
        <v>1107</v>
      </c>
      <c r="H3128" s="5" t="s">
        <v>3799</v>
      </c>
      <c r="I3128" s="6" t="s">
        <v>6199</v>
      </c>
      <c r="J3128" s="6" t="s">
        <v>17144</v>
      </c>
      <c r="K3128" s="17">
        <v>3</v>
      </c>
      <c r="L3128" s="17" t="s">
        <v>7730</v>
      </c>
      <c r="M3128" s="9">
        <v>2.5</v>
      </c>
      <c r="N3128" s="9"/>
      <c r="O3128" s="21"/>
      <c r="Q3128" s="29"/>
      <c r="U3128" s="17"/>
      <c r="V3128" s="2">
        <v>42</v>
      </c>
      <c r="Y3128" t="str">
        <f t="shared" si="207"/>
        <v/>
      </c>
      <c r="AA3128" t="str">
        <f t="shared" si="208"/>
        <v/>
      </c>
      <c r="AC3128" s="7"/>
      <c r="AD3128" t="s">
        <v>6199</v>
      </c>
      <c r="AE3128">
        <f t="shared" si="209"/>
        <v>0</v>
      </c>
      <c r="AG3128" s="2"/>
      <c r="AH3128" t="s">
        <v>2363</v>
      </c>
      <c r="AI3128" s="7" t="s">
        <v>4922</v>
      </c>
    </row>
    <row r="3129" spans="1:35" ht="11" customHeight="1" outlineLevel="1" x14ac:dyDescent="0.25">
      <c r="A3129" t="s">
        <v>3540</v>
      </c>
      <c r="C3129" s="2" t="s">
        <v>12974</v>
      </c>
      <c r="D3129" s="2">
        <v>46</v>
      </c>
      <c r="E3129" s="7">
        <v>1909</v>
      </c>
      <c r="F3129" s="5" t="s">
        <v>637</v>
      </c>
      <c r="H3129" s="5" t="s">
        <v>4522</v>
      </c>
      <c r="I3129" s="6" t="s">
        <v>6199</v>
      </c>
      <c r="J3129" s="6" t="s">
        <v>17144</v>
      </c>
      <c r="K3129" s="17">
        <v>3</v>
      </c>
      <c r="L3129" s="17" t="s">
        <v>7730</v>
      </c>
      <c r="M3129" s="9">
        <v>2.5</v>
      </c>
      <c r="N3129" s="9"/>
      <c r="O3129" s="21"/>
      <c r="Q3129" s="29"/>
      <c r="U3129" s="17"/>
      <c r="V3129" s="2">
        <v>52</v>
      </c>
      <c r="Y3129" t="str">
        <f t="shared" si="207"/>
        <v/>
      </c>
      <c r="AA3129" t="str">
        <f t="shared" si="208"/>
        <v/>
      </c>
      <c r="AC3129" s="7"/>
      <c r="AD3129" t="s">
        <v>6199</v>
      </c>
      <c r="AE3129">
        <f t="shared" si="209"/>
        <v>0</v>
      </c>
      <c r="AG3129" s="2"/>
      <c r="AH3129" t="s">
        <v>2363</v>
      </c>
      <c r="AI3129" s="7" t="s">
        <v>4922</v>
      </c>
    </row>
    <row r="3130" spans="1:35" ht="11" customHeight="1" outlineLevel="1" x14ac:dyDescent="0.25">
      <c r="A3130" t="s">
        <v>3540</v>
      </c>
      <c r="C3130" s="2" t="s">
        <v>12974</v>
      </c>
      <c r="D3130" s="2">
        <v>50</v>
      </c>
      <c r="E3130" s="7">
        <v>1910</v>
      </c>
      <c r="F3130" s="5" t="s">
        <v>4616</v>
      </c>
      <c r="H3130" s="5" t="s">
        <v>3800</v>
      </c>
      <c r="I3130" s="6" t="s">
        <v>6199</v>
      </c>
      <c r="J3130" s="6" t="s">
        <v>17144</v>
      </c>
      <c r="K3130" s="17">
        <v>3</v>
      </c>
      <c r="L3130" s="17" t="s">
        <v>7730</v>
      </c>
      <c r="M3130" s="9">
        <v>2.5</v>
      </c>
      <c r="N3130" s="9"/>
      <c r="O3130" s="21"/>
      <c r="Q3130" s="29"/>
      <c r="U3130" s="17"/>
      <c r="V3130" s="2">
        <v>44</v>
      </c>
      <c r="Y3130" t="str">
        <f t="shared" si="207"/>
        <v/>
      </c>
      <c r="AA3130" t="str">
        <f t="shared" si="208"/>
        <v/>
      </c>
      <c r="AC3130" s="7"/>
      <c r="AD3130" t="s">
        <v>6199</v>
      </c>
      <c r="AE3130">
        <f t="shared" si="209"/>
        <v>0</v>
      </c>
      <c r="AG3130" s="2"/>
      <c r="AH3130" t="s">
        <v>2363</v>
      </c>
      <c r="AI3130" s="7" t="s">
        <v>4922</v>
      </c>
    </row>
    <row r="3131" spans="1:35" ht="11" customHeight="1" outlineLevel="1" x14ac:dyDescent="0.25">
      <c r="A3131" t="s">
        <v>3540</v>
      </c>
      <c r="C3131" s="2" t="s">
        <v>12974</v>
      </c>
      <c r="D3131" s="2">
        <v>54</v>
      </c>
      <c r="E3131" s="7">
        <v>1916</v>
      </c>
      <c r="F3131" s="5" t="s">
        <v>427</v>
      </c>
      <c r="H3131" s="5" t="s">
        <v>6501</v>
      </c>
      <c r="I3131" s="6" t="s">
        <v>6199</v>
      </c>
      <c r="J3131" s="6" t="s">
        <v>17145</v>
      </c>
      <c r="K3131" s="17">
        <v>3</v>
      </c>
      <c r="L3131" s="17" t="s">
        <v>7730</v>
      </c>
      <c r="M3131" s="9">
        <v>0.7</v>
      </c>
      <c r="N3131" s="9"/>
      <c r="O3131" s="21"/>
      <c r="Q3131" s="29"/>
      <c r="U3131" s="17"/>
      <c r="V3131" s="2" t="s">
        <v>445</v>
      </c>
      <c r="Y3131" t="str">
        <f t="shared" si="207"/>
        <v/>
      </c>
      <c r="AA3131" t="str">
        <f t="shared" si="208"/>
        <v/>
      </c>
      <c r="AC3131" s="7"/>
      <c r="AD3131" t="s">
        <v>6199</v>
      </c>
      <c r="AE3131">
        <f t="shared" si="209"/>
        <v>0</v>
      </c>
      <c r="AG3131" s="2"/>
      <c r="AH3131" t="s">
        <v>2363</v>
      </c>
      <c r="AI3131" s="7" t="s">
        <v>4610</v>
      </c>
    </row>
    <row r="3132" spans="1:35" ht="11" customHeight="1" outlineLevel="1" x14ac:dyDescent="0.25">
      <c r="A3132" t="s">
        <v>3540</v>
      </c>
      <c r="C3132" s="2" t="s">
        <v>12974</v>
      </c>
      <c r="D3132" s="2">
        <v>55</v>
      </c>
      <c r="E3132" s="7">
        <v>1918</v>
      </c>
      <c r="F3132" s="5" t="s">
        <v>1530</v>
      </c>
      <c r="H3132" s="5" t="s">
        <v>6501</v>
      </c>
      <c r="I3132" s="6" t="s">
        <v>6199</v>
      </c>
      <c r="J3132" s="6" t="s">
        <v>17146</v>
      </c>
      <c r="K3132" s="17">
        <v>3</v>
      </c>
      <c r="L3132" s="17" t="s">
        <v>7730</v>
      </c>
      <c r="M3132" s="9">
        <v>1.35</v>
      </c>
      <c r="N3132" s="9"/>
      <c r="O3132" s="21"/>
      <c r="Q3132" s="29"/>
      <c r="U3132" s="17"/>
      <c r="V3132" s="2" t="s">
        <v>446</v>
      </c>
      <c r="Y3132" t="str">
        <f t="shared" si="207"/>
        <v/>
      </c>
      <c r="AA3132" t="str">
        <f t="shared" si="208"/>
        <v/>
      </c>
      <c r="AC3132" s="7"/>
      <c r="AD3132" t="s">
        <v>6199</v>
      </c>
      <c r="AE3132">
        <f t="shared" si="209"/>
        <v>0</v>
      </c>
      <c r="AG3132" s="2"/>
      <c r="AH3132" t="s">
        <v>2363</v>
      </c>
      <c r="AI3132" s="7" t="s">
        <v>4922</v>
      </c>
    </row>
    <row r="3133" spans="1:35" ht="11" customHeight="1" outlineLevel="1" x14ac:dyDescent="0.25">
      <c r="A3133" t="s">
        <v>3540</v>
      </c>
      <c r="C3133" s="2" t="s">
        <v>12974</v>
      </c>
      <c r="D3133" s="2">
        <v>56</v>
      </c>
      <c r="E3133" s="7">
        <v>1918</v>
      </c>
      <c r="F3133" s="5" t="s">
        <v>6678</v>
      </c>
      <c r="H3133" s="5" t="s">
        <v>6501</v>
      </c>
      <c r="I3133" s="6" t="s">
        <v>6199</v>
      </c>
      <c r="J3133" s="6" t="s">
        <v>17147</v>
      </c>
      <c r="K3133" s="17">
        <v>3</v>
      </c>
      <c r="L3133" s="17" t="s">
        <v>7730</v>
      </c>
      <c r="M3133" s="9">
        <v>1.35</v>
      </c>
      <c r="N3133" s="9"/>
      <c r="O3133" s="21"/>
      <c r="Q3133" s="29"/>
      <c r="U3133" s="17"/>
      <c r="V3133" s="2" t="s">
        <v>447</v>
      </c>
      <c r="Y3133" t="str">
        <f t="shared" si="207"/>
        <v/>
      </c>
      <c r="AA3133" t="str">
        <f t="shared" si="208"/>
        <v/>
      </c>
      <c r="AC3133" s="7"/>
      <c r="AD3133" t="s">
        <v>6199</v>
      </c>
      <c r="AE3133">
        <f t="shared" si="209"/>
        <v>0</v>
      </c>
      <c r="AG3133" s="2"/>
      <c r="AH3133" t="s">
        <v>2363</v>
      </c>
      <c r="AI3133" s="7" t="s">
        <v>4610</v>
      </c>
    </row>
    <row r="3134" spans="1:35" ht="11" customHeight="1" outlineLevel="1" x14ac:dyDescent="0.25">
      <c r="A3134" t="s">
        <v>3540</v>
      </c>
      <c r="C3134" s="2" t="s">
        <v>12974</v>
      </c>
      <c r="D3134" s="2">
        <v>57</v>
      </c>
      <c r="E3134" s="7">
        <v>1918</v>
      </c>
      <c r="F3134" s="5" t="s">
        <v>6679</v>
      </c>
      <c r="H3134" s="5" t="s">
        <v>6680</v>
      </c>
      <c r="I3134" s="6" t="s">
        <v>6199</v>
      </c>
      <c r="J3134" s="6" t="s">
        <v>17148</v>
      </c>
      <c r="K3134" s="17">
        <v>3</v>
      </c>
      <c r="L3134" s="17" t="s">
        <v>7730</v>
      </c>
      <c r="M3134" s="9">
        <v>1.35</v>
      </c>
      <c r="N3134" s="9"/>
      <c r="O3134" s="21"/>
      <c r="Q3134" s="29"/>
      <c r="U3134" s="17"/>
      <c r="V3134" s="2" t="s">
        <v>448</v>
      </c>
      <c r="Y3134" t="str">
        <f t="shared" si="207"/>
        <v/>
      </c>
      <c r="AA3134" t="str">
        <f t="shared" si="208"/>
        <v/>
      </c>
      <c r="AC3134" s="7"/>
      <c r="AD3134" t="s">
        <v>6199</v>
      </c>
      <c r="AE3134">
        <f t="shared" si="209"/>
        <v>0</v>
      </c>
      <c r="AG3134" s="2"/>
      <c r="AH3134" t="s">
        <v>2363</v>
      </c>
      <c r="AI3134" s="7" t="s">
        <v>4922</v>
      </c>
    </row>
    <row r="3135" spans="1:35" ht="11" customHeight="1" outlineLevel="1" x14ac:dyDescent="0.25">
      <c r="A3135" t="s">
        <v>3540</v>
      </c>
      <c r="C3135" s="2" t="s">
        <v>12974</v>
      </c>
      <c r="D3135" s="2">
        <v>58</v>
      </c>
      <c r="E3135" s="7">
        <v>1919</v>
      </c>
      <c r="F3135" s="5" t="s">
        <v>17151</v>
      </c>
      <c r="H3135" s="5" t="s">
        <v>5037</v>
      </c>
      <c r="I3135" s="6" t="s">
        <v>6199</v>
      </c>
      <c r="J3135" s="6" t="s">
        <v>17149</v>
      </c>
      <c r="K3135" s="17">
        <v>3</v>
      </c>
      <c r="L3135" s="17" t="s">
        <v>7730</v>
      </c>
      <c r="M3135" s="9">
        <v>0.4</v>
      </c>
      <c r="N3135" s="9"/>
      <c r="O3135" s="21"/>
      <c r="Q3135" s="29"/>
      <c r="U3135" s="17"/>
      <c r="V3135" s="2" t="s">
        <v>449</v>
      </c>
      <c r="Y3135" t="str">
        <f t="shared" si="207"/>
        <v/>
      </c>
      <c r="AA3135" t="str">
        <f t="shared" si="208"/>
        <v/>
      </c>
      <c r="AC3135" s="7"/>
      <c r="AD3135" t="s">
        <v>6199</v>
      </c>
      <c r="AE3135">
        <f t="shared" si="209"/>
        <v>0</v>
      </c>
      <c r="AG3135" s="2"/>
      <c r="AH3135" t="s">
        <v>2363</v>
      </c>
      <c r="AI3135" s="7" t="s">
        <v>4610</v>
      </c>
    </row>
    <row r="3136" spans="1:35" ht="11" customHeight="1" outlineLevel="1" x14ac:dyDescent="0.25">
      <c r="A3136" t="s">
        <v>3540</v>
      </c>
      <c r="C3136" s="2" t="s">
        <v>12974</v>
      </c>
      <c r="D3136" s="2">
        <v>51</v>
      </c>
      <c r="E3136" s="7">
        <v>1919</v>
      </c>
      <c r="F3136" s="5" t="s">
        <v>2658</v>
      </c>
      <c r="H3136" s="5" t="s">
        <v>3801</v>
      </c>
      <c r="I3136" s="6" t="s">
        <v>6199</v>
      </c>
      <c r="J3136" s="6" t="s">
        <v>17144</v>
      </c>
      <c r="K3136" s="17">
        <v>3</v>
      </c>
      <c r="L3136" s="17" t="s">
        <v>7732</v>
      </c>
      <c r="M3136" s="9"/>
      <c r="N3136" s="9"/>
      <c r="O3136" s="21"/>
      <c r="Q3136" s="29"/>
      <c r="U3136" s="17"/>
      <c r="V3136" s="2">
        <v>46</v>
      </c>
      <c r="Y3136" t="str">
        <f t="shared" si="207"/>
        <v/>
      </c>
      <c r="AA3136" t="str">
        <f t="shared" si="208"/>
        <v/>
      </c>
      <c r="AC3136" s="7"/>
      <c r="AD3136" t="s">
        <v>6199</v>
      </c>
      <c r="AE3136">
        <f t="shared" si="209"/>
        <v>0</v>
      </c>
      <c r="AG3136" s="2"/>
      <c r="AH3136" t="s">
        <v>2363</v>
      </c>
      <c r="AI3136" s="7" t="s">
        <v>4620</v>
      </c>
    </row>
    <row r="3137" spans="1:35" ht="11" customHeight="1" outlineLevel="1" x14ac:dyDescent="0.25">
      <c r="A3137" t="s">
        <v>3540</v>
      </c>
      <c r="C3137" s="2" t="s">
        <v>12974</v>
      </c>
      <c r="D3137" s="2">
        <v>52</v>
      </c>
      <c r="E3137" s="7">
        <v>1920</v>
      </c>
      <c r="F3137" s="5" t="s">
        <v>6201</v>
      </c>
      <c r="H3137" s="5" t="s">
        <v>3802</v>
      </c>
      <c r="I3137" s="6" t="s">
        <v>6199</v>
      </c>
      <c r="J3137" s="6" t="s">
        <v>17144</v>
      </c>
      <c r="K3137" s="17">
        <v>3</v>
      </c>
      <c r="L3137" s="17" t="s">
        <v>7732</v>
      </c>
      <c r="M3137" s="9"/>
      <c r="N3137" s="9"/>
      <c r="O3137" s="21"/>
      <c r="Q3137" s="29"/>
      <c r="U3137" s="17"/>
      <c r="V3137" s="2">
        <v>48</v>
      </c>
      <c r="Y3137" t="str">
        <f t="shared" si="207"/>
        <v/>
      </c>
      <c r="AA3137" t="str">
        <f t="shared" si="208"/>
        <v/>
      </c>
      <c r="AC3137" s="7"/>
      <c r="AD3137" t="s">
        <v>6199</v>
      </c>
      <c r="AE3137">
        <f t="shared" ref="AE3137:AE3168" si="210">COUNTIF(I3137,"*Fuji*")</f>
        <v>0</v>
      </c>
      <c r="AG3137" s="2"/>
      <c r="AH3137" t="s">
        <v>2363</v>
      </c>
      <c r="AI3137" s="7" t="s">
        <v>4620</v>
      </c>
    </row>
    <row r="3138" spans="1:35" ht="11" customHeight="1" outlineLevel="1" x14ac:dyDescent="0.25">
      <c r="A3138" t="s">
        <v>3540</v>
      </c>
      <c r="C3138" s="2" t="s">
        <v>12974</v>
      </c>
      <c r="D3138" s="2">
        <v>55</v>
      </c>
      <c r="E3138" s="7">
        <v>1920</v>
      </c>
      <c r="F3138" s="5" t="s">
        <v>17150</v>
      </c>
      <c r="H3138" s="5" t="s">
        <v>5037</v>
      </c>
      <c r="I3138" s="6" t="s">
        <v>6199</v>
      </c>
      <c r="J3138" s="6" t="s">
        <v>15637</v>
      </c>
      <c r="K3138" s="17">
        <v>3</v>
      </c>
      <c r="L3138" s="17" t="s">
        <v>7730</v>
      </c>
      <c r="M3138" s="9">
        <v>0.5</v>
      </c>
      <c r="N3138" s="9"/>
      <c r="O3138" s="21"/>
      <c r="Q3138" s="29"/>
      <c r="U3138" s="17"/>
      <c r="V3138" s="2">
        <v>55</v>
      </c>
      <c r="Y3138" t="str">
        <f t="shared" si="207"/>
        <v/>
      </c>
      <c r="AA3138" t="str">
        <f t="shared" si="208"/>
        <v/>
      </c>
      <c r="AC3138" s="7"/>
      <c r="AD3138" t="s">
        <v>6199</v>
      </c>
      <c r="AE3138">
        <f t="shared" si="210"/>
        <v>0</v>
      </c>
      <c r="AG3138" s="2"/>
      <c r="AH3138" t="s">
        <v>2363</v>
      </c>
      <c r="AI3138" s="7" t="s">
        <v>4922</v>
      </c>
    </row>
    <row r="3139" spans="1:35" ht="11" customHeight="1" outlineLevel="1" collapsed="1" x14ac:dyDescent="0.25">
      <c r="A3139" t="s">
        <v>3540</v>
      </c>
      <c r="C3139" s="2" t="s">
        <v>12974</v>
      </c>
      <c r="D3139" s="2">
        <v>44</v>
      </c>
      <c r="E3139" s="7">
        <v>1921</v>
      </c>
      <c r="F3139" s="5" t="s">
        <v>4118</v>
      </c>
      <c r="H3139" s="5" t="s">
        <v>6501</v>
      </c>
      <c r="I3139" s="6" t="s">
        <v>6199</v>
      </c>
      <c r="J3139" s="6" t="s">
        <v>17144</v>
      </c>
      <c r="K3139" s="17">
        <v>3</v>
      </c>
      <c r="L3139" s="17" t="s">
        <v>7730</v>
      </c>
      <c r="M3139" s="9">
        <v>5</v>
      </c>
      <c r="N3139" s="9"/>
      <c r="O3139" s="21"/>
      <c r="Q3139" s="29"/>
      <c r="U3139" s="17"/>
      <c r="V3139" s="2">
        <v>56</v>
      </c>
      <c r="Y3139" t="str">
        <f t="shared" si="207"/>
        <v/>
      </c>
      <c r="AA3139" t="str">
        <f t="shared" si="208"/>
        <v/>
      </c>
      <c r="AC3139" s="7"/>
      <c r="AD3139" t="s">
        <v>6199</v>
      </c>
      <c r="AE3139">
        <f t="shared" si="210"/>
        <v>0</v>
      </c>
      <c r="AG3139" s="2"/>
      <c r="AH3139" t="s">
        <v>2363</v>
      </c>
      <c r="AI3139" s="7" t="s">
        <v>4922</v>
      </c>
    </row>
    <row r="3140" spans="1:35" ht="11" customHeight="1" outlineLevel="1" x14ac:dyDescent="0.25">
      <c r="A3140" t="s">
        <v>3540</v>
      </c>
      <c r="C3140" s="2" t="s">
        <v>12974</v>
      </c>
      <c r="D3140" s="2">
        <v>60</v>
      </c>
      <c r="E3140" s="7">
        <v>1921</v>
      </c>
      <c r="F3140" s="5" t="s">
        <v>1099</v>
      </c>
      <c r="H3140" s="5" t="s">
        <v>1102</v>
      </c>
      <c r="I3140" s="6" t="s">
        <v>6199</v>
      </c>
      <c r="J3140" s="6" t="s">
        <v>17143</v>
      </c>
      <c r="K3140" s="17">
        <v>3</v>
      </c>
      <c r="L3140" s="17" t="s">
        <v>7732</v>
      </c>
      <c r="M3140" s="9"/>
      <c r="N3140" s="9"/>
      <c r="O3140" s="21"/>
      <c r="Q3140" s="29"/>
      <c r="U3140" s="17"/>
      <c r="V3140" s="2"/>
      <c r="Y3140" t="str">
        <f t="shared" si="207"/>
        <v/>
      </c>
      <c r="AA3140" t="str">
        <f t="shared" si="208"/>
        <v/>
      </c>
      <c r="AC3140" s="7"/>
      <c r="AD3140" t="s">
        <v>6199</v>
      </c>
      <c r="AE3140">
        <f t="shared" si="210"/>
        <v>0</v>
      </c>
      <c r="AG3140" s="2"/>
      <c r="AH3140" t="s">
        <v>2363</v>
      </c>
      <c r="AI3140" s="7" t="s">
        <v>4922</v>
      </c>
    </row>
    <row r="3141" spans="1:35" ht="11" customHeight="1" outlineLevel="1" x14ac:dyDescent="0.25">
      <c r="A3141" t="s">
        <v>3540</v>
      </c>
      <c r="C3141" s="2" t="s">
        <v>12974</v>
      </c>
      <c r="D3141" s="2">
        <v>61</v>
      </c>
      <c r="E3141" s="7">
        <v>1921</v>
      </c>
      <c r="F3141" s="5" t="s">
        <v>1099</v>
      </c>
      <c r="H3141" s="5" t="s">
        <v>1102</v>
      </c>
      <c r="I3141" s="6" t="s">
        <v>6199</v>
      </c>
      <c r="J3141" s="6" t="s">
        <v>17143</v>
      </c>
      <c r="K3141" s="17">
        <v>3</v>
      </c>
      <c r="L3141" s="17" t="s">
        <v>7732</v>
      </c>
      <c r="M3141" s="9"/>
      <c r="N3141" s="9"/>
      <c r="O3141" s="21"/>
      <c r="Q3141" s="29"/>
      <c r="U3141" s="17"/>
      <c r="V3141" s="2">
        <v>57</v>
      </c>
      <c r="Y3141" t="str">
        <f t="shared" si="207"/>
        <v/>
      </c>
      <c r="AA3141" t="str">
        <f t="shared" si="208"/>
        <v/>
      </c>
      <c r="AC3141" s="7"/>
      <c r="AD3141" t="s">
        <v>6199</v>
      </c>
      <c r="AE3141">
        <f t="shared" si="210"/>
        <v>0</v>
      </c>
      <c r="AG3141" s="2"/>
      <c r="AH3141" t="s">
        <v>2363</v>
      </c>
      <c r="AI3141" s="7" t="s">
        <v>4922</v>
      </c>
    </row>
    <row r="3142" spans="1:35" ht="11" customHeight="1" outlineLevel="1" x14ac:dyDescent="0.25">
      <c r="A3142" t="s">
        <v>3540</v>
      </c>
      <c r="C3142" s="2" t="s">
        <v>12974</v>
      </c>
      <c r="D3142" s="2">
        <v>62</v>
      </c>
      <c r="E3142" s="7">
        <v>1921</v>
      </c>
      <c r="F3142" s="5" t="s">
        <v>1101</v>
      </c>
      <c r="H3142" s="5" t="s">
        <v>5037</v>
      </c>
      <c r="I3142" s="6" t="s">
        <v>6199</v>
      </c>
      <c r="J3142" s="6" t="s">
        <v>17143</v>
      </c>
      <c r="K3142" s="17">
        <v>3</v>
      </c>
      <c r="L3142" s="17" t="s">
        <v>7732</v>
      </c>
      <c r="M3142" s="9"/>
      <c r="N3142" s="9"/>
      <c r="O3142" s="21"/>
      <c r="Q3142" s="29"/>
      <c r="U3142" s="17"/>
      <c r="V3142" s="2">
        <v>58</v>
      </c>
      <c r="Y3142" t="str">
        <f t="shared" si="207"/>
        <v/>
      </c>
      <c r="AA3142" t="str">
        <f t="shared" si="208"/>
        <v/>
      </c>
      <c r="AC3142" s="7"/>
      <c r="AD3142" t="s">
        <v>6199</v>
      </c>
      <c r="AE3142">
        <f t="shared" si="210"/>
        <v>0</v>
      </c>
      <c r="AG3142" s="2"/>
      <c r="AH3142" t="s">
        <v>2363</v>
      </c>
      <c r="AI3142" s="7" t="s">
        <v>4922</v>
      </c>
    </row>
    <row r="3143" spans="1:35" ht="11" customHeight="1" outlineLevel="1" x14ac:dyDescent="0.25">
      <c r="A3143" t="s">
        <v>3540</v>
      </c>
      <c r="C3143" s="2" t="s">
        <v>12974</v>
      </c>
      <c r="D3143" s="2">
        <v>63</v>
      </c>
      <c r="E3143" s="7">
        <v>1921</v>
      </c>
      <c r="F3143" s="5" t="s">
        <v>637</v>
      </c>
      <c r="H3143" s="5" t="s">
        <v>1590</v>
      </c>
      <c r="I3143" s="6" t="s">
        <v>6199</v>
      </c>
      <c r="J3143" s="6" t="s">
        <v>17143</v>
      </c>
      <c r="K3143" s="17">
        <v>3</v>
      </c>
      <c r="L3143" s="17" t="s">
        <v>7732</v>
      </c>
      <c r="M3143" s="9"/>
      <c r="N3143" s="9"/>
      <c r="O3143" s="21"/>
      <c r="Q3143" s="29"/>
      <c r="U3143" s="17"/>
      <c r="V3143" s="2">
        <v>59</v>
      </c>
      <c r="Y3143" t="str">
        <f t="shared" si="207"/>
        <v/>
      </c>
      <c r="AA3143" t="str">
        <f t="shared" si="208"/>
        <v/>
      </c>
      <c r="AC3143" s="7"/>
      <c r="AD3143" t="s">
        <v>6199</v>
      </c>
      <c r="AE3143">
        <f t="shared" si="210"/>
        <v>0</v>
      </c>
      <c r="AG3143" s="2"/>
      <c r="AH3143" t="s">
        <v>2363</v>
      </c>
      <c r="AI3143" s="7" t="s">
        <v>4922</v>
      </c>
    </row>
    <row r="3144" spans="1:35" ht="11" customHeight="1" outlineLevel="1" x14ac:dyDescent="0.25">
      <c r="A3144" t="s">
        <v>3540</v>
      </c>
      <c r="C3144" s="2" t="s">
        <v>12974</v>
      </c>
      <c r="D3144" s="2">
        <v>64</v>
      </c>
      <c r="E3144" s="7">
        <v>1921</v>
      </c>
      <c r="F3144" s="5" t="s">
        <v>1284</v>
      </c>
      <c r="H3144" s="5" t="s">
        <v>2290</v>
      </c>
      <c r="I3144" s="6" t="s">
        <v>6199</v>
      </c>
      <c r="J3144" s="6" t="s">
        <v>17143</v>
      </c>
      <c r="K3144" s="17">
        <v>3</v>
      </c>
      <c r="L3144" s="17" t="s">
        <v>7730</v>
      </c>
      <c r="M3144" s="9">
        <v>1.5</v>
      </c>
      <c r="N3144" s="9"/>
      <c r="O3144" s="21"/>
      <c r="Q3144" s="29"/>
      <c r="U3144" s="17"/>
      <c r="V3144" s="2">
        <v>60</v>
      </c>
      <c r="Y3144" t="str">
        <f t="shared" si="207"/>
        <v/>
      </c>
      <c r="AA3144" t="str">
        <f t="shared" si="208"/>
        <v/>
      </c>
      <c r="AC3144" s="7"/>
      <c r="AD3144" t="s">
        <v>6199</v>
      </c>
      <c r="AE3144">
        <f t="shared" si="210"/>
        <v>0</v>
      </c>
      <c r="AG3144" s="2"/>
      <c r="AH3144" t="s">
        <v>2363</v>
      </c>
      <c r="AI3144" s="7" t="s">
        <v>4922</v>
      </c>
    </row>
    <row r="3145" spans="1:35" ht="11" customHeight="1" outlineLevel="1" x14ac:dyDescent="0.25">
      <c r="A3145" t="s">
        <v>3540</v>
      </c>
      <c r="C3145" s="2" t="s">
        <v>12974</v>
      </c>
      <c r="D3145" s="2">
        <v>65</v>
      </c>
      <c r="E3145" s="7">
        <v>1921</v>
      </c>
      <c r="F3145" s="5" t="s">
        <v>1107</v>
      </c>
      <c r="H3145" s="5" t="s">
        <v>3803</v>
      </c>
      <c r="I3145" s="6" t="s">
        <v>6199</v>
      </c>
      <c r="J3145" s="6" t="s">
        <v>17143</v>
      </c>
      <c r="K3145" s="17">
        <v>3</v>
      </c>
      <c r="L3145" s="17" t="s">
        <v>7732</v>
      </c>
      <c r="M3145" s="9"/>
      <c r="N3145" s="9"/>
      <c r="O3145" s="21"/>
      <c r="Q3145" s="29"/>
      <c r="U3145" s="17"/>
      <c r="V3145" s="2">
        <v>61</v>
      </c>
      <c r="Y3145" t="str">
        <f t="shared" si="207"/>
        <v/>
      </c>
      <c r="AA3145" t="str">
        <f t="shared" si="208"/>
        <v/>
      </c>
      <c r="AC3145" s="7"/>
      <c r="AD3145" t="s">
        <v>6199</v>
      </c>
      <c r="AE3145">
        <f t="shared" si="210"/>
        <v>0</v>
      </c>
      <c r="AG3145" s="2"/>
      <c r="AH3145" t="s">
        <v>2363</v>
      </c>
      <c r="AI3145" s="7" t="s">
        <v>4922</v>
      </c>
    </row>
    <row r="3146" spans="1:35" ht="11" customHeight="1" outlineLevel="1" x14ac:dyDescent="0.25">
      <c r="A3146" t="s">
        <v>3540</v>
      </c>
      <c r="C3146" s="2" t="s">
        <v>12974</v>
      </c>
      <c r="D3146" s="2">
        <v>66</v>
      </c>
      <c r="E3146" s="7">
        <v>1921</v>
      </c>
      <c r="F3146" s="5" t="s">
        <v>2658</v>
      </c>
      <c r="H3146" s="5" t="s">
        <v>3804</v>
      </c>
      <c r="I3146" s="6" t="s">
        <v>6199</v>
      </c>
      <c r="J3146" s="6" t="s">
        <v>17143</v>
      </c>
      <c r="K3146" s="17">
        <v>3</v>
      </c>
      <c r="L3146" s="17" t="s">
        <v>7732</v>
      </c>
      <c r="M3146" s="9"/>
      <c r="N3146" s="9"/>
      <c r="O3146" s="21"/>
      <c r="Q3146" s="29"/>
      <c r="U3146" s="17"/>
      <c r="V3146" s="2">
        <v>62</v>
      </c>
      <c r="Y3146" t="str">
        <f t="shared" si="207"/>
        <v/>
      </c>
      <c r="AA3146" t="str">
        <f t="shared" si="208"/>
        <v/>
      </c>
      <c r="AC3146" s="7"/>
      <c r="AD3146" t="s">
        <v>6199</v>
      </c>
      <c r="AE3146">
        <f t="shared" si="210"/>
        <v>0</v>
      </c>
      <c r="AG3146" s="2"/>
      <c r="AH3146" t="s">
        <v>2363</v>
      </c>
      <c r="AI3146" s="7" t="s">
        <v>4620</v>
      </c>
    </row>
    <row r="3147" spans="1:35" ht="11" customHeight="1" outlineLevel="1" x14ac:dyDescent="0.25">
      <c r="A3147" t="s">
        <v>3540</v>
      </c>
      <c r="C3147" s="2" t="s">
        <v>12974</v>
      </c>
      <c r="D3147" s="2">
        <v>67</v>
      </c>
      <c r="E3147" s="7">
        <v>1921</v>
      </c>
      <c r="F3147" s="5" t="s">
        <v>1285</v>
      </c>
      <c r="H3147" s="5" t="s">
        <v>3802</v>
      </c>
      <c r="I3147" s="6" t="s">
        <v>6199</v>
      </c>
      <c r="J3147" s="6" t="s">
        <v>17143</v>
      </c>
      <c r="K3147" s="17">
        <v>3</v>
      </c>
      <c r="L3147" s="17" t="s">
        <v>7732</v>
      </c>
      <c r="M3147" s="9"/>
      <c r="N3147" s="9"/>
      <c r="O3147" s="21"/>
      <c r="Q3147" s="29"/>
      <c r="U3147" s="17"/>
      <c r="V3147" s="2">
        <v>63</v>
      </c>
      <c r="Y3147" t="str">
        <f t="shared" si="207"/>
        <v/>
      </c>
      <c r="AA3147" t="str">
        <f t="shared" si="208"/>
        <v/>
      </c>
      <c r="AC3147" s="7"/>
      <c r="AD3147" t="s">
        <v>6199</v>
      </c>
      <c r="AE3147">
        <f t="shared" si="210"/>
        <v>0</v>
      </c>
      <c r="AG3147" s="2"/>
      <c r="AH3147" t="s">
        <v>2363</v>
      </c>
      <c r="AI3147" s="7" t="s">
        <v>4620</v>
      </c>
    </row>
    <row r="3148" spans="1:35" ht="11" customHeight="1" outlineLevel="1" x14ac:dyDescent="0.25">
      <c r="A3148" t="s">
        <v>3540</v>
      </c>
      <c r="C3148" s="2" t="s">
        <v>12974</v>
      </c>
      <c r="D3148" s="2">
        <v>96</v>
      </c>
      <c r="E3148" s="7">
        <v>1938</v>
      </c>
      <c r="F3148" s="5" t="s">
        <v>1530</v>
      </c>
      <c r="H3148" s="5" t="s">
        <v>17153</v>
      </c>
      <c r="I3148" s="6" t="s">
        <v>15773</v>
      </c>
      <c r="J3148" s="6" t="s">
        <v>17152</v>
      </c>
      <c r="K3148" s="17">
        <v>5</v>
      </c>
      <c r="L3148" s="17" t="s">
        <v>7730</v>
      </c>
      <c r="M3148" s="9">
        <v>4.9000000000000004</v>
      </c>
      <c r="N3148" s="9"/>
      <c r="O3148" s="21"/>
      <c r="Q3148" s="29"/>
      <c r="U3148" s="17"/>
      <c r="V3148" s="2"/>
      <c r="Y3148" t="str">
        <f t="shared" si="207"/>
        <v/>
      </c>
      <c r="AA3148" t="str">
        <f t="shared" si="208"/>
        <v/>
      </c>
      <c r="AC3148" s="7"/>
      <c r="AD3148" t="s">
        <v>15773</v>
      </c>
      <c r="AE3148">
        <f t="shared" si="210"/>
        <v>0</v>
      </c>
      <c r="AG3148" s="2"/>
      <c r="AI3148" s="7"/>
    </row>
    <row r="3149" spans="1:35" ht="11" customHeight="1" outlineLevel="1" x14ac:dyDescent="0.25">
      <c r="A3149" t="s">
        <v>3540</v>
      </c>
      <c r="C3149" s="2" t="s">
        <v>12974</v>
      </c>
      <c r="D3149" s="2">
        <v>99</v>
      </c>
      <c r="E3149" s="7">
        <v>1938</v>
      </c>
      <c r="F3149" s="5" t="s">
        <v>637</v>
      </c>
      <c r="H3149" s="5" t="s">
        <v>3541</v>
      </c>
      <c r="I3149" s="6" t="s">
        <v>2859</v>
      </c>
      <c r="J3149" s="6" t="s">
        <v>17152</v>
      </c>
      <c r="K3149" s="17">
        <v>2</v>
      </c>
      <c r="L3149" s="17" t="s">
        <v>7730</v>
      </c>
      <c r="M3149" s="9">
        <v>1</v>
      </c>
      <c r="N3149" s="9"/>
      <c r="O3149" s="21"/>
      <c r="Q3149" s="29"/>
      <c r="U3149" s="17"/>
      <c r="V3149" s="2">
        <v>100</v>
      </c>
      <c r="Y3149" t="str">
        <f t="shared" si="207"/>
        <v/>
      </c>
      <c r="AA3149" t="str">
        <f t="shared" si="208"/>
        <v/>
      </c>
      <c r="AC3149" s="7"/>
      <c r="AD3149" t="s">
        <v>2859</v>
      </c>
      <c r="AE3149">
        <f t="shared" si="210"/>
        <v>0</v>
      </c>
      <c r="AG3149" s="2"/>
      <c r="AH3149" t="s">
        <v>2363</v>
      </c>
      <c r="AI3149" s="7" t="s">
        <v>4610</v>
      </c>
    </row>
    <row r="3150" spans="1:35" ht="11" customHeight="1" outlineLevel="1" collapsed="1" x14ac:dyDescent="0.25">
      <c r="A3150" t="s">
        <v>3540</v>
      </c>
      <c r="C3150" s="2" t="s">
        <v>12974</v>
      </c>
      <c r="D3150" s="2">
        <v>103</v>
      </c>
      <c r="E3150" s="7">
        <v>1938</v>
      </c>
      <c r="F3150" s="5" t="s">
        <v>1107</v>
      </c>
      <c r="H3150" s="5" t="s">
        <v>17154</v>
      </c>
      <c r="I3150" s="6" t="s">
        <v>15773</v>
      </c>
      <c r="J3150" s="6" t="s">
        <v>17152</v>
      </c>
      <c r="K3150" s="17">
        <v>5</v>
      </c>
      <c r="L3150" s="17" t="s">
        <v>7730</v>
      </c>
      <c r="M3150" s="9">
        <v>2</v>
      </c>
      <c r="N3150" s="9"/>
      <c r="O3150" s="21"/>
      <c r="Q3150" s="29"/>
      <c r="U3150" s="17"/>
      <c r="V3150" s="2"/>
      <c r="Y3150" t="str">
        <f t="shared" si="207"/>
        <v/>
      </c>
      <c r="AA3150" t="str">
        <f t="shared" si="208"/>
        <v/>
      </c>
      <c r="AC3150" s="7"/>
      <c r="AD3150" t="s">
        <v>15773</v>
      </c>
      <c r="AE3150">
        <f t="shared" si="210"/>
        <v>0</v>
      </c>
      <c r="AG3150" s="2"/>
      <c r="AI3150" s="7"/>
    </row>
    <row r="3151" spans="1:35" ht="11" customHeight="1" outlineLevel="1" x14ac:dyDescent="0.25">
      <c r="A3151" t="s">
        <v>3540</v>
      </c>
      <c r="C3151" s="2" t="s">
        <v>12974</v>
      </c>
      <c r="D3151" s="2">
        <v>104</v>
      </c>
      <c r="E3151" s="7">
        <v>1938</v>
      </c>
      <c r="F3151" s="5" t="s">
        <v>3877</v>
      </c>
      <c r="H3151" s="5" t="s">
        <v>17155</v>
      </c>
      <c r="I3151" s="6" t="s">
        <v>15773</v>
      </c>
      <c r="J3151" s="6" t="s">
        <v>17152</v>
      </c>
      <c r="K3151" s="17">
        <v>5</v>
      </c>
      <c r="L3151" s="17" t="s">
        <v>7730</v>
      </c>
      <c r="M3151" s="9">
        <v>3</v>
      </c>
      <c r="N3151" s="9"/>
      <c r="O3151" s="21"/>
      <c r="Q3151" s="29"/>
      <c r="U3151" s="17"/>
      <c r="V3151" s="2"/>
      <c r="Y3151" t="str">
        <f t="shared" ref="Y3151:Y3214" si="211">IF(COUNTIF(F3151,"*fdc*"),1,"")</f>
        <v/>
      </c>
      <c r="AA3151" t="str">
        <f t="shared" ref="AA3151:AA3214" si="212">IF(COUNTIF(F3151,"*s/s*"),1,"")</f>
        <v/>
      </c>
      <c r="AC3151" s="7"/>
      <c r="AD3151" t="s">
        <v>15773</v>
      </c>
      <c r="AE3151">
        <f t="shared" si="210"/>
        <v>0</v>
      </c>
      <c r="AG3151" s="2"/>
      <c r="AI3151" s="7"/>
    </row>
    <row r="3152" spans="1:35" ht="11" customHeight="1" outlineLevel="1" x14ac:dyDescent="0.25">
      <c r="A3152" t="s">
        <v>3540</v>
      </c>
      <c r="C3152" s="2" t="s">
        <v>12974</v>
      </c>
      <c r="D3152" s="2">
        <v>105</v>
      </c>
      <c r="E3152" s="7">
        <v>1938</v>
      </c>
      <c r="F3152" s="8" t="s">
        <v>4616</v>
      </c>
      <c r="H3152" s="5" t="s">
        <v>4046</v>
      </c>
      <c r="I3152" s="6" t="s">
        <v>2859</v>
      </c>
      <c r="J3152" s="6" t="s">
        <v>17152</v>
      </c>
      <c r="K3152" s="17">
        <v>2</v>
      </c>
      <c r="L3152" s="17" t="s">
        <v>7730</v>
      </c>
      <c r="M3152" s="9">
        <v>0.4</v>
      </c>
      <c r="N3152" s="9"/>
      <c r="O3152" s="21"/>
      <c r="Q3152" s="29"/>
      <c r="T3152">
        <v>1</v>
      </c>
      <c r="U3152" s="17"/>
      <c r="V3152" s="2">
        <v>106</v>
      </c>
      <c r="Y3152" t="str">
        <f t="shared" si="211"/>
        <v/>
      </c>
      <c r="AA3152" t="str">
        <f t="shared" si="212"/>
        <v/>
      </c>
      <c r="AC3152" s="7"/>
      <c r="AD3152" t="s">
        <v>2859</v>
      </c>
      <c r="AE3152">
        <f t="shared" si="210"/>
        <v>0</v>
      </c>
      <c r="AG3152" s="2"/>
      <c r="AH3152" t="s">
        <v>2363</v>
      </c>
      <c r="AI3152" s="7" t="s">
        <v>4610</v>
      </c>
    </row>
    <row r="3153" spans="1:35" ht="11" customHeight="1" outlineLevel="1" x14ac:dyDescent="0.25">
      <c r="A3153" t="s">
        <v>3540</v>
      </c>
      <c r="C3153" s="2" t="s">
        <v>12974</v>
      </c>
      <c r="D3153" s="2">
        <v>107</v>
      </c>
      <c r="E3153" s="7">
        <v>1938</v>
      </c>
      <c r="F3153" s="5" t="s">
        <v>1285</v>
      </c>
      <c r="H3153" s="5" t="s">
        <v>3402</v>
      </c>
      <c r="I3153" s="6" t="s">
        <v>15773</v>
      </c>
      <c r="J3153" s="6" t="s">
        <v>17152</v>
      </c>
      <c r="K3153" s="17">
        <v>5</v>
      </c>
      <c r="L3153" s="17" t="s">
        <v>7732</v>
      </c>
      <c r="M3153" s="9"/>
      <c r="N3153" s="9"/>
      <c r="O3153" s="21"/>
      <c r="Q3153" s="29"/>
      <c r="U3153" s="17"/>
      <c r="V3153" s="2"/>
      <c r="Y3153" t="str">
        <f t="shared" si="211"/>
        <v/>
      </c>
      <c r="AA3153" t="str">
        <f t="shared" si="212"/>
        <v/>
      </c>
      <c r="AC3153" s="7"/>
      <c r="AD3153" t="s">
        <v>15773</v>
      </c>
      <c r="AE3153">
        <f t="shared" si="210"/>
        <v>0</v>
      </c>
      <c r="AG3153" s="2"/>
      <c r="AI3153" s="7"/>
    </row>
    <row r="3154" spans="1:35" ht="11" customHeight="1" outlineLevel="1" x14ac:dyDescent="0.25">
      <c r="A3154" t="s">
        <v>3540</v>
      </c>
      <c r="C3154" s="2" t="s">
        <v>12974</v>
      </c>
      <c r="D3154" s="2">
        <v>109</v>
      </c>
      <c r="E3154" s="7">
        <v>1938</v>
      </c>
      <c r="F3154" s="8" t="s">
        <v>4367</v>
      </c>
      <c r="H3154" s="5" t="s">
        <v>4047</v>
      </c>
      <c r="I3154" s="6" t="s">
        <v>2859</v>
      </c>
      <c r="J3154" s="6" t="s">
        <v>17152</v>
      </c>
      <c r="K3154" s="17">
        <v>2</v>
      </c>
      <c r="L3154" s="17" t="s">
        <v>7732</v>
      </c>
      <c r="M3154" s="9"/>
      <c r="N3154" s="9"/>
      <c r="O3154" s="21"/>
      <c r="Q3154" s="29"/>
      <c r="U3154" s="17"/>
      <c r="V3154" s="2">
        <v>110</v>
      </c>
      <c r="Y3154" t="str">
        <f t="shared" si="211"/>
        <v/>
      </c>
      <c r="AA3154" t="str">
        <f t="shared" si="212"/>
        <v/>
      </c>
      <c r="AC3154" s="7"/>
      <c r="AD3154" t="s">
        <v>2859</v>
      </c>
      <c r="AE3154">
        <f t="shared" si="210"/>
        <v>0</v>
      </c>
      <c r="AG3154" s="2"/>
      <c r="AH3154" t="s">
        <v>2363</v>
      </c>
      <c r="AI3154" s="7" t="s">
        <v>4620</v>
      </c>
    </row>
    <row r="3155" spans="1:35" ht="11" customHeight="1" outlineLevel="1" x14ac:dyDescent="0.25">
      <c r="A3155" t="s">
        <v>3540</v>
      </c>
      <c r="C3155" s="2" t="s">
        <v>12974</v>
      </c>
      <c r="D3155" s="2">
        <v>124</v>
      </c>
      <c r="E3155" s="7">
        <v>1951</v>
      </c>
      <c r="F3155" s="5" t="s">
        <v>3217</v>
      </c>
      <c r="H3155" s="5" t="s">
        <v>17157</v>
      </c>
      <c r="I3155" s="6" t="s">
        <v>17158</v>
      </c>
      <c r="J3155" s="6" t="s">
        <v>17156</v>
      </c>
      <c r="K3155" s="17">
        <v>5</v>
      </c>
      <c r="L3155" s="17" t="s">
        <v>7730</v>
      </c>
      <c r="M3155" s="9">
        <v>1.5</v>
      </c>
      <c r="N3155" s="9"/>
      <c r="O3155" s="21"/>
      <c r="Q3155" s="29"/>
      <c r="U3155" s="17"/>
      <c r="V3155" s="2"/>
      <c r="Y3155" t="str">
        <f t="shared" si="211"/>
        <v/>
      </c>
      <c r="AA3155" t="str">
        <f t="shared" si="212"/>
        <v/>
      </c>
      <c r="AC3155" s="7"/>
      <c r="AD3155" t="s">
        <v>17158</v>
      </c>
      <c r="AE3155">
        <f t="shared" si="210"/>
        <v>0</v>
      </c>
      <c r="AG3155" s="2"/>
      <c r="AI3155" s="7"/>
    </row>
    <row r="3156" spans="1:35" ht="11" customHeight="1" outlineLevel="1" x14ac:dyDescent="0.25">
      <c r="A3156" t="s">
        <v>3540</v>
      </c>
      <c r="C3156" s="2" t="s">
        <v>12974</v>
      </c>
      <c r="D3156" s="2">
        <v>129</v>
      </c>
      <c r="E3156" s="7">
        <v>1951</v>
      </c>
      <c r="F3156" s="5" t="s">
        <v>1935</v>
      </c>
      <c r="H3156" s="5" t="s">
        <v>3401</v>
      </c>
      <c r="I3156" s="6" t="s">
        <v>15773</v>
      </c>
      <c r="J3156" s="6" t="s">
        <v>17156</v>
      </c>
      <c r="K3156" s="17">
        <v>5</v>
      </c>
      <c r="L3156" s="17" t="s">
        <v>7732</v>
      </c>
      <c r="M3156" s="9"/>
      <c r="N3156" s="9"/>
      <c r="O3156" s="21"/>
      <c r="Q3156" s="29"/>
      <c r="U3156" s="17"/>
      <c r="V3156" s="2"/>
      <c r="Y3156" t="str">
        <f t="shared" si="211"/>
        <v/>
      </c>
      <c r="AA3156" t="str">
        <f t="shared" si="212"/>
        <v/>
      </c>
      <c r="AC3156" s="7"/>
      <c r="AD3156" t="s">
        <v>15773</v>
      </c>
      <c r="AE3156">
        <f t="shared" si="210"/>
        <v>0</v>
      </c>
      <c r="AG3156" s="2"/>
      <c r="AI3156" s="7"/>
    </row>
    <row r="3157" spans="1:35" ht="11" customHeight="1" outlineLevel="1" x14ac:dyDescent="0.25">
      <c r="A3157" t="s">
        <v>3540</v>
      </c>
      <c r="C3157" s="2" t="s">
        <v>12974</v>
      </c>
      <c r="D3157" s="2">
        <v>131</v>
      </c>
      <c r="E3157" s="7">
        <v>1951</v>
      </c>
      <c r="F3157" s="5" t="s">
        <v>2888</v>
      </c>
      <c r="H3157" s="5" t="s">
        <v>63</v>
      </c>
      <c r="I3157" s="6" t="s">
        <v>2859</v>
      </c>
      <c r="J3157" s="6" t="s">
        <v>17156</v>
      </c>
      <c r="K3157" s="17">
        <v>2</v>
      </c>
      <c r="L3157" s="17" t="s">
        <v>7730</v>
      </c>
      <c r="M3157" s="9">
        <v>0.6</v>
      </c>
      <c r="N3157" s="9"/>
      <c r="O3157" s="21"/>
      <c r="Q3157" s="29"/>
      <c r="U3157" s="17"/>
      <c r="V3157" s="2">
        <v>132</v>
      </c>
      <c r="Y3157" t="str">
        <f t="shared" si="211"/>
        <v/>
      </c>
      <c r="AA3157" t="str">
        <f t="shared" si="212"/>
        <v/>
      </c>
      <c r="AC3157" s="7"/>
      <c r="AD3157" t="s">
        <v>2859</v>
      </c>
      <c r="AE3157">
        <f t="shared" si="210"/>
        <v>0</v>
      </c>
      <c r="AG3157" s="2"/>
      <c r="AH3157" t="s">
        <v>2363</v>
      </c>
      <c r="AI3157" s="7" t="s">
        <v>4610</v>
      </c>
    </row>
    <row r="3158" spans="1:35" ht="11" customHeight="1" outlineLevel="1" collapsed="1" x14ac:dyDescent="0.25">
      <c r="A3158" t="s">
        <v>3540</v>
      </c>
      <c r="C3158" s="2" t="s">
        <v>12974</v>
      </c>
      <c r="D3158" s="2">
        <v>132</v>
      </c>
      <c r="E3158" s="7">
        <v>1951</v>
      </c>
      <c r="F3158" s="5" t="s">
        <v>6021</v>
      </c>
      <c r="H3158" s="5" t="s">
        <v>11446</v>
      </c>
      <c r="I3158" s="6" t="s">
        <v>17158</v>
      </c>
      <c r="J3158" s="6" t="s">
        <v>17156</v>
      </c>
      <c r="K3158" s="17">
        <v>5</v>
      </c>
      <c r="L3158" s="17" t="s">
        <v>7732</v>
      </c>
      <c r="M3158" s="9"/>
      <c r="N3158" s="9"/>
      <c r="O3158" s="21"/>
      <c r="Q3158" s="29"/>
      <c r="U3158" s="17"/>
      <c r="V3158" s="2"/>
      <c r="Y3158" t="str">
        <f t="shared" si="211"/>
        <v/>
      </c>
      <c r="AA3158" t="str">
        <f t="shared" si="212"/>
        <v/>
      </c>
      <c r="AC3158" s="7"/>
      <c r="AD3158" t="s">
        <v>17158</v>
      </c>
      <c r="AE3158">
        <f t="shared" si="210"/>
        <v>0</v>
      </c>
      <c r="AG3158" s="2"/>
      <c r="AI3158" s="7"/>
    </row>
    <row r="3159" spans="1:35" ht="11" customHeight="1" outlineLevel="1" x14ac:dyDescent="0.25">
      <c r="A3159" t="s">
        <v>3540</v>
      </c>
      <c r="C3159" s="2" t="s">
        <v>12974</v>
      </c>
      <c r="D3159" s="2">
        <v>134</v>
      </c>
      <c r="E3159" s="7">
        <v>1951</v>
      </c>
      <c r="F3159" s="35">
        <v>1.2</v>
      </c>
      <c r="H3159" s="5" t="s">
        <v>17159</v>
      </c>
      <c r="I3159" s="6" t="s">
        <v>15773</v>
      </c>
      <c r="J3159" s="6" t="s">
        <v>17156</v>
      </c>
      <c r="K3159" s="17">
        <v>5</v>
      </c>
      <c r="L3159" s="17" t="s">
        <v>7732</v>
      </c>
      <c r="M3159" s="9"/>
      <c r="N3159" s="9"/>
      <c r="O3159" s="21"/>
      <c r="Q3159" s="29"/>
      <c r="U3159" s="17"/>
      <c r="V3159" s="2"/>
      <c r="Y3159" t="str">
        <f t="shared" si="211"/>
        <v/>
      </c>
      <c r="AA3159" t="str">
        <f t="shared" si="212"/>
        <v/>
      </c>
      <c r="AC3159" s="7"/>
      <c r="AD3159" t="s">
        <v>15773</v>
      </c>
      <c r="AE3159">
        <f t="shared" si="210"/>
        <v>0</v>
      </c>
      <c r="AG3159" s="2"/>
      <c r="AI3159" s="7"/>
    </row>
    <row r="3160" spans="1:35" ht="11" customHeight="1" outlineLevel="1" x14ac:dyDescent="0.25">
      <c r="A3160" t="s">
        <v>3540</v>
      </c>
      <c r="C3160" s="2" t="s">
        <v>12974</v>
      </c>
      <c r="D3160" s="2">
        <v>136</v>
      </c>
      <c r="E3160" s="7">
        <v>1951</v>
      </c>
      <c r="F3160" s="5" t="s">
        <v>17160</v>
      </c>
      <c r="H3160" s="5" t="s">
        <v>17157</v>
      </c>
      <c r="I3160" s="6" t="s">
        <v>17158</v>
      </c>
      <c r="J3160" s="6" t="s">
        <v>17161</v>
      </c>
      <c r="K3160" s="17">
        <v>5</v>
      </c>
      <c r="L3160" s="17" t="s">
        <v>7730</v>
      </c>
      <c r="M3160" s="9">
        <v>2</v>
      </c>
      <c r="N3160" s="9"/>
      <c r="O3160" s="21"/>
      <c r="Q3160" s="29"/>
      <c r="U3160" s="17"/>
      <c r="V3160" s="2"/>
      <c r="Y3160" t="str">
        <f t="shared" si="211"/>
        <v/>
      </c>
      <c r="AA3160" t="str">
        <f t="shared" si="212"/>
        <v/>
      </c>
      <c r="AC3160" s="7"/>
      <c r="AD3160" t="s">
        <v>17158</v>
      </c>
      <c r="AE3160">
        <f t="shared" si="210"/>
        <v>0</v>
      </c>
      <c r="AG3160" s="2"/>
      <c r="AI3160" s="7"/>
    </row>
    <row r="3161" spans="1:35" ht="11" customHeight="1" outlineLevel="1" x14ac:dyDescent="0.25">
      <c r="A3161" t="s">
        <v>3540</v>
      </c>
      <c r="C3161" s="2" t="s">
        <v>12974</v>
      </c>
      <c r="D3161" s="2">
        <v>144</v>
      </c>
      <c r="E3161" s="7">
        <v>1954</v>
      </c>
      <c r="F3161" s="5" t="s">
        <v>3217</v>
      </c>
      <c r="H3161" s="5" t="s">
        <v>17157</v>
      </c>
      <c r="I3161" s="6" t="s">
        <v>17158</v>
      </c>
      <c r="J3161" s="6" t="s">
        <v>17162</v>
      </c>
      <c r="K3161" s="17">
        <v>5</v>
      </c>
      <c r="L3161" s="17" t="s">
        <v>7730</v>
      </c>
      <c r="M3161" s="9">
        <v>0.9</v>
      </c>
      <c r="N3161" s="9"/>
      <c r="O3161" s="21"/>
      <c r="Q3161" s="29"/>
      <c r="U3161" s="17"/>
      <c r="V3161" s="2"/>
      <c r="Y3161" t="str">
        <f t="shared" si="211"/>
        <v/>
      </c>
      <c r="AA3161" t="str">
        <f t="shared" si="212"/>
        <v/>
      </c>
      <c r="AC3161" s="7"/>
      <c r="AD3161" t="s">
        <v>17158</v>
      </c>
      <c r="AE3161">
        <f t="shared" si="210"/>
        <v>0</v>
      </c>
      <c r="AG3161" s="2"/>
      <c r="AI3161" s="7"/>
    </row>
    <row r="3162" spans="1:35" ht="11" customHeight="1" outlineLevel="1" x14ac:dyDescent="0.25">
      <c r="A3162" t="s">
        <v>3540</v>
      </c>
      <c r="C3162" s="2" t="s">
        <v>12974</v>
      </c>
      <c r="D3162" s="2">
        <v>149</v>
      </c>
      <c r="E3162" s="7">
        <v>1954</v>
      </c>
      <c r="F3162" s="5" t="s">
        <v>1935</v>
      </c>
      <c r="H3162" s="5" t="s">
        <v>3401</v>
      </c>
      <c r="I3162" s="6" t="s">
        <v>15773</v>
      </c>
      <c r="J3162" s="6" t="s">
        <v>17162</v>
      </c>
      <c r="K3162" s="17">
        <v>5</v>
      </c>
      <c r="L3162" s="17" t="s">
        <v>7732</v>
      </c>
      <c r="M3162" s="9"/>
      <c r="N3162" s="9"/>
      <c r="O3162" s="21"/>
      <c r="Q3162" s="29"/>
      <c r="U3162" s="17"/>
      <c r="V3162" s="2"/>
      <c r="Y3162" t="str">
        <f t="shared" si="211"/>
        <v/>
      </c>
      <c r="AA3162" t="str">
        <f t="shared" si="212"/>
        <v/>
      </c>
      <c r="AC3162" s="7"/>
      <c r="AD3162" t="s">
        <v>15773</v>
      </c>
      <c r="AE3162">
        <f t="shared" si="210"/>
        <v>0</v>
      </c>
      <c r="AG3162" s="2"/>
      <c r="AI3162" s="7"/>
    </row>
    <row r="3163" spans="1:35" ht="11" customHeight="1" outlineLevel="1" x14ac:dyDescent="0.25">
      <c r="A3163" t="s">
        <v>3540</v>
      </c>
      <c r="C3163" s="2" t="s">
        <v>12974</v>
      </c>
      <c r="D3163" s="2">
        <v>151</v>
      </c>
      <c r="E3163" s="7">
        <v>1954</v>
      </c>
      <c r="F3163" s="5" t="s">
        <v>2888</v>
      </c>
      <c r="H3163" s="5" t="s">
        <v>63</v>
      </c>
      <c r="I3163" s="6" t="s">
        <v>2859</v>
      </c>
      <c r="J3163" s="6" t="s">
        <v>17162</v>
      </c>
      <c r="K3163" s="17">
        <v>2</v>
      </c>
      <c r="L3163" s="17" t="s">
        <v>7730</v>
      </c>
      <c r="M3163" s="9">
        <v>0.5</v>
      </c>
      <c r="N3163" s="9"/>
      <c r="O3163" s="21"/>
      <c r="Q3163" s="29"/>
      <c r="U3163" s="17"/>
      <c r="V3163" s="2">
        <v>152</v>
      </c>
      <c r="Y3163" t="str">
        <f t="shared" si="211"/>
        <v/>
      </c>
      <c r="AA3163" t="str">
        <f t="shared" si="212"/>
        <v/>
      </c>
      <c r="AC3163" s="7"/>
      <c r="AD3163" t="s">
        <v>2859</v>
      </c>
      <c r="AE3163">
        <f t="shared" si="210"/>
        <v>0</v>
      </c>
      <c r="AG3163" s="2"/>
      <c r="AH3163" t="s">
        <v>2363</v>
      </c>
      <c r="AI3163" s="7" t="s">
        <v>4610</v>
      </c>
    </row>
    <row r="3164" spans="1:35" ht="11" customHeight="1" outlineLevel="1" x14ac:dyDescent="0.25">
      <c r="A3164" t="s">
        <v>3540</v>
      </c>
      <c r="C3164" s="2" t="s">
        <v>12974</v>
      </c>
      <c r="D3164" s="2">
        <v>152</v>
      </c>
      <c r="E3164" s="7">
        <v>1954</v>
      </c>
      <c r="F3164" s="5" t="s">
        <v>6021</v>
      </c>
      <c r="H3164" s="5" t="s">
        <v>11446</v>
      </c>
      <c r="I3164" s="6" t="s">
        <v>17158</v>
      </c>
      <c r="J3164" s="6" t="s">
        <v>17162</v>
      </c>
      <c r="K3164" s="17">
        <v>5</v>
      </c>
      <c r="L3164" s="17" t="s">
        <v>7732</v>
      </c>
      <c r="M3164" s="9"/>
      <c r="N3164" s="9"/>
      <c r="O3164" s="21"/>
      <c r="Q3164" s="29"/>
      <c r="U3164" s="17"/>
      <c r="V3164" s="2"/>
      <c r="Y3164" t="str">
        <f t="shared" si="211"/>
        <v/>
      </c>
      <c r="AA3164" t="str">
        <f t="shared" si="212"/>
        <v/>
      </c>
      <c r="AC3164" s="7"/>
      <c r="AD3164" t="s">
        <v>17158</v>
      </c>
      <c r="AE3164">
        <f t="shared" si="210"/>
        <v>0</v>
      </c>
      <c r="AG3164" s="2"/>
      <c r="AI3164" s="7"/>
    </row>
    <row r="3165" spans="1:35" ht="11" customHeight="1" outlineLevel="1" x14ac:dyDescent="0.25">
      <c r="A3165" t="s">
        <v>3540</v>
      </c>
      <c r="C3165" s="2" t="s">
        <v>12974</v>
      </c>
      <c r="D3165" s="2">
        <v>154</v>
      </c>
      <c r="E3165" s="7">
        <v>1954</v>
      </c>
      <c r="F3165" s="35">
        <v>1.2</v>
      </c>
      <c r="H3165" s="5" t="s">
        <v>17159</v>
      </c>
      <c r="I3165" s="6" t="s">
        <v>15773</v>
      </c>
      <c r="J3165" s="6" t="s">
        <v>17162</v>
      </c>
      <c r="K3165" s="17">
        <v>5</v>
      </c>
      <c r="L3165" s="17" t="s">
        <v>7732</v>
      </c>
      <c r="M3165" s="9"/>
      <c r="N3165" s="9"/>
      <c r="O3165" s="21"/>
      <c r="Q3165" s="29"/>
      <c r="U3165" s="17"/>
      <c r="V3165" s="2"/>
      <c r="Y3165" t="str">
        <f t="shared" si="211"/>
        <v/>
      </c>
      <c r="AA3165" t="str">
        <f t="shared" si="212"/>
        <v/>
      </c>
      <c r="AC3165" s="7"/>
      <c r="AD3165" t="s">
        <v>15773</v>
      </c>
      <c r="AE3165">
        <f t="shared" si="210"/>
        <v>0</v>
      </c>
      <c r="AG3165" s="2"/>
      <c r="AI3165" s="7"/>
    </row>
    <row r="3166" spans="1:35" ht="11" customHeight="1" outlineLevel="1" x14ac:dyDescent="0.25">
      <c r="A3166" t="s">
        <v>3540</v>
      </c>
      <c r="C3166" s="2" t="s">
        <v>12974</v>
      </c>
      <c r="D3166" s="2">
        <v>160</v>
      </c>
      <c r="E3166" s="7">
        <v>1958</v>
      </c>
      <c r="F3166" s="5" t="s">
        <v>3217</v>
      </c>
      <c r="H3166" s="5" t="s">
        <v>6501</v>
      </c>
      <c r="I3166" s="6" t="s">
        <v>17165</v>
      </c>
      <c r="J3166" s="6" t="s">
        <v>17163</v>
      </c>
      <c r="K3166" s="17">
        <v>6</v>
      </c>
      <c r="L3166" s="17" t="s">
        <v>7730</v>
      </c>
      <c r="M3166" s="9">
        <v>0.65</v>
      </c>
      <c r="N3166" s="9"/>
      <c r="O3166" s="21"/>
      <c r="Q3166" s="29"/>
      <c r="U3166" s="17"/>
      <c r="V3166" s="2"/>
      <c r="Y3166" t="str">
        <f t="shared" si="211"/>
        <v/>
      </c>
      <c r="AA3166" t="str">
        <f t="shared" si="212"/>
        <v/>
      </c>
      <c r="AC3166" s="7"/>
      <c r="AD3166" t="s">
        <v>17165</v>
      </c>
      <c r="AE3166">
        <f t="shared" si="210"/>
        <v>0</v>
      </c>
      <c r="AG3166" s="2"/>
      <c r="AI3166" s="7"/>
    </row>
    <row r="3167" spans="1:35" ht="11" customHeight="1" outlineLevel="1" x14ac:dyDescent="0.25">
      <c r="A3167" t="s">
        <v>3540</v>
      </c>
      <c r="C3167" s="2" t="s">
        <v>12974</v>
      </c>
      <c r="D3167" s="2">
        <v>161</v>
      </c>
      <c r="E3167" s="7">
        <v>1958</v>
      </c>
      <c r="F3167" s="5" t="s">
        <v>1629</v>
      </c>
      <c r="H3167" s="5" t="s">
        <v>1674</v>
      </c>
      <c r="I3167" s="6" t="s">
        <v>17165</v>
      </c>
      <c r="J3167" s="6" t="s">
        <v>17163</v>
      </c>
      <c r="K3167" s="17">
        <v>6</v>
      </c>
      <c r="L3167" s="17" t="s">
        <v>7730</v>
      </c>
      <c r="M3167" s="9">
        <v>0.65</v>
      </c>
      <c r="N3167" s="9"/>
      <c r="O3167" s="21"/>
      <c r="Q3167" s="29"/>
      <c r="U3167" s="17"/>
      <c r="V3167" s="2"/>
      <c r="Y3167" t="str">
        <f t="shared" si="211"/>
        <v/>
      </c>
      <c r="AA3167" t="str">
        <f t="shared" si="212"/>
        <v/>
      </c>
      <c r="AC3167" s="7"/>
      <c r="AD3167" t="s">
        <v>17165</v>
      </c>
      <c r="AE3167">
        <f t="shared" si="210"/>
        <v>0</v>
      </c>
      <c r="AG3167" s="2"/>
      <c r="AI3167" s="7"/>
    </row>
    <row r="3168" spans="1:35" ht="11" customHeight="1" outlineLevel="1" x14ac:dyDescent="0.25">
      <c r="A3168" t="s">
        <v>3540</v>
      </c>
      <c r="C3168" s="2" t="s">
        <v>12974</v>
      </c>
      <c r="D3168" s="2">
        <v>162</v>
      </c>
      <c r="E3168" s="7">
        <v>1958</v>
      </c>
      <c r="F3168" s="5" t="s">
        <v>1935</v>
      </c>
      <c r="H3168" s="5" t="s">
        <v>17164</v>
      </c>
      <c r="I3168" s="6" t="s">
        <v>17165</v>
      </c>
      <c r="J3168" s="6" t="s">
        <v>17163</v>
      </c>
      <c r="K3168" s="17">
        <v>6</v>
      </c>
      <c r="L3168" s="17" t="s">
        <v>7730</v>
      </c>
      <c r="M3168" s="9">
        <v>0.65</v>
      </c>
      <c r="N3168" s="9"/>
      <c r="O3168" s="21"/>
      <c r="Q3168" s="29"/>
      <c r="U3168" s="17"/>
      <c r="V3168" s="2"/>
      <c r="Y3168" t="str">
        <f t="shared" si="211"/>
        <v/>
      </c>
      <c r="AA3168" t="str">
        <f t="shared" si="212"/>
        <v/>
      </c>
      <c r="AC3168" s="7"/>
      <c r="AD3168" t="s">
        <v>17165</v>
      </c>
      <c r="AE3168">
        <f t="shared" si="210"/>
        <v>0</v>
      </c>
      <c r="AG3168" s="2"/>
      <c r="AI3168" s="7"/>
    </row>
    <row r="3169" spans="1:35" ht="11" customHeight="1" outlineLevel="1" x14ac:dyDescent="0.25">
      <c r="A3169" t="s">
        <v>3540</v>
      </c>
      <c r="C3169" s="2" t="s">
        <v>12974</v>
      </c>
      <c r="D3169" s="2">
        <v>166</v>
      </c>
      <c r="E3169" s="7">
        <v>1963</v>
      </c>
      <c r="F3169" s="5" t="s">
        <v>183</v>
      </c>
      <c r="H3169" s="5" t="s">
        <v>6666</v>
      </c>
      <c r="I3169" s="6" t="s">
        <v>6667</v>
      </c>
      <c r="J3169" s="6" t="s">
        <v>17166</v>
      </c>
      <c r="K3169" s="17">
        <v>2</v>
      </c>
      <c r="L3169" s="17" t="s">
        <v>7732</v>
      </c>
      <c r="M3169" s="9"/>
      <c r="N3169" s="9"/>
      <c r="O3169" s="21"/>
      <c r="Q3169" s="29"/>
      <c r="U3169" s="17"/>
      <c r="V3169" s="2">
        <v>167</v>
      </c>
      <c r="Y3169" t="str">
        <f t="shared" si="211"/>
        <v/>
      </c>
      <c r="AA3169" t="str">
        <f t="shared" si="212"/>
        <v/>
      </c>
      <c r="AC3169" s="7"/>
      <c r="AD3169" t="s">
        <v>6667</v>
      </c>
      <c r="AE3169">
        <f t="shared" ref="AE3169:AE3200" si="213">COUNTIF(I3169,"*Fuji*")</f>
        <v>0</v>
      </c>
      <c r="AG3169" s="2"/>
      <c r="AH3169" t="s">
        <v>1388</v>
      </c>
      <c r="AI3169" s="7" t="s">
        <v>4610</v>
      </c>
    </row>
    <row r="3170" spans="1:35" ht="11" customHeight="1" outlineLevel="1" x14ac:dyDescent="0.25">
      <c r="A3170" t="s">
        <v>3540</v>
      </c>
      <c r="C3170" s="2" t="s">
        <v>12974</v>
      </c>
      <c r="D3170" s="2">
        <v>172</v>
      </c>
      <c r="E3170" s="7">
        <v>1963</v>
      </c>
      <c r="F3170" s="5" t="s">
        <v>4484</v>
      </c>
      <c r="H3170" s="5" t="s">
        <v>5398</v>
      </c>
      <c r="I3170" s="6" t="s">
        <v>17167</v>
      </c>
      <c r="J3170" s="6" t="s">
        <v>17166</v>
      </c>
      <c r="K3170" s="17">
        <v>5</v>
      </c>
      <c r="L3170" s="17" t="s">
        <v>7730</v>
      </c>
      <c r="M3170" s="9">
        <v>1.3</v>
      </c>
      <c r="N3170" s="9"/>
      <c r="O3170" s="21"/>
      <c r="Q3170" s="29"/>
      <c r="U3170" s="17"/>
      <c r="V3170" s="2"/>
      <c r="Y3170" t="str">
        <f t="shared" si="211"/>
        <v/>
      </c>
      <c r="AA3170" t="str">
        <f t="shared" si="212"/>
        <v/>
      </c>
      <c r="AC3170" s="7"/>
      <c r="AD3170" t="s">
        <v>17167</v>
      </c>
      <c r="AE3170">
        <f t="shared" si="213"/>
        <v>0</v>
      </c>
      <c r="AG3170" s="2"/>
      <c r="AI3170" s="7"/>
    </row>
    <row r="3171" spans="1:35" ht="11" customHeight="1" outlineLevel="1" x14ac:dyDescent="0.25">
      <c r="A3171" t="s">
        <v>3540</v>
      </c>
      <c r="C3171" s="2" t="s">
        <v>12974</v>
      </c>
      <c r="D3171" s="2">
        <v>202</v>
      </c>
      <c r="E3171" s="7">
        <v>1967</v>
      </c>
      <c r="F3171" s="5" t="s">
        <v>5138</v>
      </c>
      <c r="H3171" s="5" t="s">
        <v>5398</v>
      </c>
      <c r="I3171" s="6" t="s">
        <v>13015</v>
      </c>
      <c r="J3171" s="6" t="s">
        <v>17168</v>
      </c>
      <c r="K3171" s="17">
        <v>3</v>
      </c>
      <c r="L3171" s="17" t="s">
        <v>7732</v>
      </c>
      <c r="M3171" s="9"/>
      <c r="N3171" s="9"/>
      <c r="O3171" s="21"/>
      <c r="Q3171" s="29"/>
      <c r="U3171" s="17"/>
      <c r="V3171" s="2"/>
      <c r="Y3171" t="str">
        <f t="shared" si="211"/>
        <v/>
      </c>
      <c r="AA3171" t="str">
        <f t="shared" si="212"/>
        <v/>
      </c>
      <c r="AC3171" s="7"/>
      <c r="AD3171" t="s">
        <v>13015</v>
      </c>
      <c r="AE3171">
        <f t="shared" si="213"/>
        <v>0</v>
      </c>
      <c r="AG3171" s="2"/>
      <c r="AI3171" s="7"/>
    </row>
    <row r="3172" spans="1:35" ht="11" customHeight="1" outlineLevel="1" x14ac:dyDescent="0.25">
      <c r="A3172" t="s">
        <v>3540</v>
      </c>
      <c r="C3172" s="2" t="s">
        <v>12974</v>
      </c>
      <c r="D3172" s="2">
        <v>213</v>
      </c>
      <c r="E3172" s="7">
        <v>1968</v>
      </c>
      <c r="F3172" s="5" t="s">
        <v>21864</v>
      </c>
      <c r="H3172" s="5" t="s">
        <v>5398</v>
      </c>
      <c r="I3172" s="6" t="s">
        <v>6667</v>
      </c>
      <c r="J3172" s="6" t="s">
        <v>17169</v>
      </c>
      <c r="K3172" s="17">
        <v>2</v>
      </c>
      <c r="L3172" s="17" t="s">
        <v>7730</v>
      </c>
      <c r="M3172" s="9">
        <v>0.6</v>
      </c>
      <c r="N3172" s="9"/>
      <c r="O3172" s="21"/>
      <c r="Q3172" s="29"/>
      <c r="U3172" s="17"/>
      <c r="V3172" s="2">
        <v>214</v>
      </c>
      <c r="Y3172" t="str">
        <f t="shared" si="211"/>
        <v/>
      </c>
      <c r="AA3172" t="str">
        <f t="shared" si="212"/>
        <v/>
      </c>
      <c r="AC3172" s="7"/>
      <c r="AD3172" t="s">
        <v>6667</v>
      </c>
      <c r="AE3172">
        <f t="shared" si="213"/>
        <v>0</v>
      </c>
      <c r="AG3172" s="2"/>
      <c r="AH3172" t="s">
        <v>1388</v>
      </c>
      <c r="AI3172" s="7" t="s">
        <v>4610</v>
      </c>
    </row>
    <row r="3173" spans="1:35" ht="11" customHeight="1" outlineLevel="1" x14ac:dyDescent="0.25">
      <c r="A3173" t="s">
        <v>3540</v>
      </c>
      <c r="C3173" s="2" t="s">
        <v>12974</v>
      </c>
      <c r="D3173" s="2">
        <v>219</v>
      </c>
      <c r="E3173" s="7">
        <v>1968</v>
      </c>
      <c r="F3173" s="5" t="s">
        <v>17170</v>
      </c>
      <c r="H3173" s="5" t="s">
        <v>5398</v>
      </c>
      <c r="I3173" s="6" t="s">
        <v>17167</v>
      </c>
      <c r="J3173" s="6" t="s">
        <v>17169</v>
      </c>
      <c r="K3173" s="17">
        <v>5</v>
      </c>
      <c r="L3173" s="17" t="s">
        <v>7732</v>
      </c>
      <c r="M3173" s="9"/>
      <c r="N3173" s="9"/>
      <c r="O3173" s="21"/>
      <c r="Q3173" s="29"/>
      <c r="U3173" s="17"/>
      <c r="V3173" s="2"/>
      <c r="Y3173" t="str">
        <f t="shared" si="211"/>
        <v/>
      </c>
      <c r="AA3173" t="str">
        <f t="shared" si="212"/>
        <v/>
      </c>
      <c r="AC3173" s="7"/>
      <c r="AD3173" t="s">
        <v>17167</v>
      </c>
      <c r="AE3173">
        <f t="shared" si="213"/>
        <v>0</v>
      </c>
      <c r="AG3173" s="2"/>
      <c r="AI3173" s="7"/>
    </row>
    <row r="3174" spans="1:35" ht="11" customHeight="1" outlineLevel="1" x14ac:dyDescent="0.25">
      <c r="A3174" t="s">
        <v>3540</v>
      </c>
      <c r="C3174" s="2" t="s">
        <v>12974</v>
      </c>
      <c r="D3174" s="2">
        <v>230</v>
      </c>
      <c r="E3174" s="7">
        <v>1968</v>
      </c>
      <c r="F3174" s="5" t="s">
        <v>17170</v>
      </c>
      <c r="H3174" s="5" t="s">
        <v>5398</v>
      </c>
      <c r="I3174" s="6" t="s">
        <v>17167</v>
      </c>
      <c r="J3174" s="6" t="s">
        <v>17171</v>
      </c>
      <c r="K3174" s="17">
        <v>5</v>
      </c>
      <c r="L3174" s="17" t="s">
        <v>7732</v>
      </c>
      <c r="M3174" s="9"/>
      <c r="N3174" s="9"/>
      <c r="O3174" s="21"/>
      <c r="Q3174" s="29"/>
      <c r="U3174" s="17"/>
      <c r="V3174" s="2"/>
      <c r="Y3174" t="str">
        <f t="shared" si="211"/>
        <v/>
      </c>
      <c r="AA3174" t="str">
        <f t="shared" si="212"/>
        <v/>
      </c>
      <c r="AC3174" s="7"/>
      <c r="AD3174" t="s">
        <v>17167</v>
      </c>
      <c r="AE3174">
        <f t="shared" si="213"/>
        <v>0</v>
      </c>
      <c r="AG3174" s="2"/>
      <c r="AI3174" s="7"/>
    </row>
    <row r="3175" spans="1:35" ht="11" customHeight="1" outlineLevel="1" x14ac:dyDescent="0.25">
      <c r="A3175" t="s">
        <v>3540</v>
      </c>
      <c r="C3175" s="2" t="s">
        <v>12974</v>
      </c>
      <c r="D3175" s="2">
        <v>257</v>
      </c>
      <c r="E3175" s="7">
        <v>1969</v>
      </c>
      <c r="F3175" s="5" t="s">
        <v>5137</v>
      </c>
      <c r="H3175" s="5" t="s">
        <v>5398</v>
      </c>
      <c r="I3175" s="6" t="s">
        <v>17173</v>
      </c>
      <c r="J3175" s="6" t="s">
        <v>17172</v>
      </c>
      <c r="K3175" s="17">
        <v>6</v>
      </c>
      <c r="L3175" s="17" t="s">
        <v>7732</v>
      </c>
      <c r="M3175" s="9"/>
      <c r="N3175" s="9"/>
      <c r="O3175" s="21"/>
      <c r="Q3175" s="29"/>
      <c r="U3175" s="17"/>
      <c r="V3175" s="2"/>
      <c r="Y3175" t="str">
        <f t="shared" si="211"/>
        <v/>
      </c>
      <c r="AA3175" t="str">
        <f t="shared" si="212"/>
        <v/>
      </c>
      <c r="AC3175" s="7"/>
      <c r="AD3175" t="s">
        <v>17173</v>
      </c>
      <c r="AE3175">
        <f t="shared" si="213"/>
        <v>0</v>
      </c>
      <c r="AG3175" s="2"/>
      <c r="AI3175" s="7"/>
    </row>
    <row r="3176" spans="1:35" ht="11" customHeight="1" outlineLevel="1" x14ac:dyDescent="0.25">
      <c r="A3176" t="s">
        <v>3540</v>
      </c>
      <c r="C3176" s="2" t="s">
        <v>12974</v>
      </c>
      <c r="D3176" s="2">
        <v>258</v>
      </c>
      <c r="E3176" s="7">
        <v>1969</v>
      </c>
      <c r="F3176" s="5" t="s">
        <v>1935</v>
      </c>
      <c r="H3176" s="5" t="s">
        <v>5398</v>
      </c>
      <c r="I3176" s="6" t="s">
        <v>1084</v>
      </c>
      <c r="J3176" s="6" t="s">
        <v>17172</v>
      </c>
      <c r="K3176" s="17">
        <v>6</v>
      </c>
      <c r="L3176" s="17" t="s">
        <v>7732</v>
      </c>
      <c r="M3176" s="9"/>
      <c r="N3176" s="9"/>
      <c r="O3176" s="21"/>
      <c r="Q3176" s="29"/>
      <c r="U3176" s="17"/>
      <c r="V3176" s="2"/>
      <c r="Y3176" t="str">
        <f t="shared" si="211"/>
        <v/>
      </c>
      <c r="AA3176" t="str">
        <f t="shared" si="212"/>
        <v/>
      </c>
      <c r="AC3176" s="7"/>
      <c r="AD3176" t="s">
        <v>1084</v>
      </c>
      <c r="AE3176">
        <f t="shared" si="213"/>
        <v>0</v>
      </c>
      <c r="AG3176" s="2"/>
      <c r="AI3176" s="7"/>
    </row>
    <row r="3177" spans="1:35" ht="11" customHeight="1" outlineLevel="1" x14ac:dyDescent="0.25">
      <c r="A3177" t="s">
        <v>3540</v>
      </c>
      <c r="C3177" s="2" t="s">
        <v>12974</v>
      </c>
      <c r="D3177" s="2">
        <v>282</v>
      </c>
      <c r="E3177" s="7">
        <v>1969</v>
      </c>
      <c r="F3177" s="5" t="s">
        <v>5279</v>
      </c>
      <c r="H3177" s="5" t="s">
        <v>1080</v>
      </c>
      <c r="I3177" s="6" t="s">
        <v>1081</v>
      </c>
      <c r="J3177" s="6" t="s">
        <v>17174</v>
      </c>
      <c r="K3177" s="17">
        <v>4</v>
      </c>
      <c r="L3177" s="17" t="s">
        <v>7730</v>
      </c>
      <c r="M3177" s="9">
        <v>0.7</v>
      </c>
      <c r="N3177" s="9"/>
      <c r="O3177" s="21"/>
      <c r="Q3177" s="29"/>
      <c r="U3177" s="17"/>
      <c r="V3177" s="2">
        <v>280</v>
      </c>
      <c r="Y3177" t="str">
        <f t="shared" si="211"/>
        <v/>
      </c>
      <c r="AA3177" t="str">
        <f t="shared" si="212"/>
        <v/>
      </c>
      <c r="AC3177" s="7"/>
      <c r="AD3177" t="s">
        <v>1081</v>
      </c>
      <c r="AE3177">
        <f t="shared" si="213"/>
        <v>0</v>
      </c>
      <c r="AG3177" s="2"/>
      <c r="AH3177" t="s">
        <v>1388</v>
      </c>
      <c r="AI3177" s="7" t="s">
        <v>4610</v>
      </c>
    </row>
    <row r="3178" spans="1:35" ht="11" customHeight="1" outlineLevel="1" x14ac:dyDescent="0.25">
      <c r="A3178" t="s">
        <v>3540</v>
      </c>
      <c r="C3178" s="2" t="s">
        <v>12974</v>
      </c>
      <c r="D3178" s="2">
        <v>303</v>
      </c>
      <c r="E3178" s="7">
        <v>1970</v>
      </c>
      <c r="F3178" s="5" t="s">
        <v>6311</v>
      </c>
      <c r="H3178" s="5" t="s">
        <v>1083</v>
      </c>
      <c r="I3178" s="6" t="s">
        <v>1084</v>
      </c>
      <c r="J3178" s="6" t="s">
        <v>17168</v>
      </c>
      <c r="K3178" s="17">
        <v>6</v>
      </c>
      <c r="L3178" s="17" t="s">
        <v>20076</v>
      </c>
      <c r="M3178" s="9"/>
      <c r="N3178" s="9"/>
      <c r="O3178" s="21"/>
      <c r="Q3178" s="29"/>
      <c r="U3178" s="17"/>
      <c r="V3178" s="2">
        <v>303</v>
      </c>
      <c r="Y3178" t="str">
        <f t="shared" si="211"/>
        <v/>
      </c>
      <c r="AA3178" t="str">
        <f t="shared" si="212"/>
        <v/>
      </c>
      <c r="AC3178" s="7"/>
      <c r="AD3178" t="s">
        <v>1084</v>
      </c>
      <c r="AE3178">
        <f t="shared" si="213"/>
        <v>0</v>
      </c>
      <c r="AG3178" s="2"/>
      <c r="AH3178" t="s">
        <v>1388</v>
      </c>
      <c r="AI3178" s="7" t="s">
        <v>4610</v>
      </c>
    </row>
    <row r="3179" spans="1:35" ht="11" customHeight="1" outlineLevel="1" x14ac:dyDescent="0.25">
      <c r="A3179" t="s">
        <v>3540</v>
      </c>
      <c r="C3179" s="2" t="s">
        <v>12974</v>
      </c>
      <c r="D3179" s="2" t="s">
        <v>17175</v>
      </c>
      <c r="E3179" s="7">
        <v>1970</v>
      </c>
      <c r="F3179" s="5" t="s">
        <v>21628</v>
      </c>
      <c r="H3179" s="5" t="s">
        <v>5398</v>
      </c>
      <c r="I3179" s="6" t="s">
        <v>1084</v>
      </c>
      <c r="J3179" s="6" t="s">
        <v>17168</v>
      </c>
      <c r="K3179" s="17">
        <v>6</v>
      </c>
      <c r="L3179" s="17" t="s">
        <v>7730</v>
      </c>
      <c r="M3179" s="9">
        <v>2.1</v>
      </c>
      <c r="N3179" s="9"/>
      <c r="O3179" s="21"/>
      <c r="Q3179" s="29"/>
      <c r="U3179" s="17"/>
      <c r="V3179" s="2" t="s">
        <v>1082</v>
      </c>
      <c r="Y3179" t="str">
        <f t="shared" si="211"/>
        <v/>
      </c>
      <c r="AA3179">
        <f t="shared" si="212"/>
        <v>1</v>
      </c>
      <c r="AC3179" s="7"/>
      <c r="AD3179" t="s">
        <v>1084</v>
      </c>
      <c r="AE3179">
        <f t="shared" si="213"/>
        <v>0</v>
      </c>
      <c r="AG3179" s="2"/>
      <c r="AH3179" t="s">
        <v>1388</v>
      </c>
      <c r="AI3179" s="7" t="s">
        <v>4922</v>
      </c>
    </row>
    <row r="3180" spans="1:35" ht="11" customHeight="1" outlineLevel="1" x14ac:dyDescent="0.25">
      <c r="A3180" t="s">
        <v>3540</v>
      </c>
      <c r="C3180" s="2" t="s">
        <v>12974</v>
      </c>
      <c r="D3180" s="2">
        <v>321</v>
      </c>
      <c r="E3180" s="7">
        <v>1971</v>
      </c>
      <c r="F3180" s="5" t="s">
        <v>3421</v>
      </c>
      <c r="H3180" s="5" t="s">
        <v>5398</v>
      </c>
      <c r="I3180" s="6" t="s">
        <v>15936</v>
      </c>
      <c r="J3180" s="6" t="s">
        <v>7074</v>
      </c>
      <c r="K3180" s="17">
        <v>5</v>
      </c>
      <c r="L3180" s="17" t="s">
        <v>7730</v>
      </c>
      <c r="M3180" s="9">
        <v>2</v>
      </c>
      <c r="N3180" s="9"/>
      <c r="O3180" s="21"/>
      <c r="Q3180" s="29"/>
      <c r="U3180" s="17"/>
      <c r="V3180" s="2"/>
      <c r="Y3180" t="str">
        <f t="shared" si="211"/>
        <v/>
      </c>
      <c r="AA3180" t="str">
        <f t="shared" si="212"/>
        <v/>
      </c>
      <c r="AC3180" s="7"/>
      <c r="AD3180" t="s">
        <v>15936</v>
      </c>
      <c r="AE3180">
        <f t="shared" si="213"/>
        <v>0</v>
      </c>
      <c r="AG3180" s="2"/>
      <c r="AI3180" s="7"/>
    </row>
    <row r="3181" spans="1:35" ht="11" customHeight="1" outlineLevel="1" x14ac:dyDescent="0.25">
      <c r="A3181" t="s">
        <v>3540</v>
      </c>
      <c r="C3181" s="2" t="s">
        <v>12974</v>
      </c>
      <c r="D3181" s="2">
        <v>326</v>
      </c>
      <c r="E3181" s="7">
        <v>1971</v>
      </c>
      <c r="F3181" s="5" t="s">
        <v>2974</v>
      </c>
      <c r="H3181" s="5" t="s">
        <v>5398</v>
      </c>
      <c r="I3181" s="6" t="s">
        <v>17177</v>
      </c>
      <c r="J3181" s="6" t="s">
        <v>17176</v>
      </c>
      <c r="K3181" s="17">
        <v>3</v>
      </c>
      <c r="L3181" s="17" t="s">
        <v>7730</v>
      </c>
      <c r="M3181" s="9">
        <v>3.95</v>
      </c>
      <c r="N3181" s="9"/>
      <c r="O3181" s="21"/>
      <c r="Q3181" s="29"/>
      <c r="U3181" s="17"/>
      <c r="V3181" s="2"/>
      <c r="Y3181" t="str">
        <f t="shared" si="211"/>
        <v/>
      </c>
      <c r="AA3181" t="str">
        <f t="shared" si="212"/>
        <v/>
      </c>
      <c r="AC3181" s="7"/>
      <c r="AD3181" t="s">
        <v>17177</v>
      </c>
      <c r="AE3181">
        <f t="shared" si="213"/>
        <v>1</v>
      </c>
      <c r="AG3181" s="2"/>
      <c r="AI3181" s="7"/>
    </row>
    <row r="3182" spans="1:35" ht="11" customHeight="1" outlineLevel="1" x14ac:dyDescent="0.25">
      <c r="A3182" t="s">
        <v>3540</v>
      </c>
      <c r="C3182" s="2" t="s">
        <v>12974</v>
      </c>
      <c r="D3182" s="2">
        <v>327</v>
      </c>
      <c r="E3182" s="7">
        <v>1971</v>
      </c>
      <c r="F3182" s="5" t="s">
        <v>2888</v>
      </c>
      <c r="H3182" s="5" t="s">
        <v>5398</v>
      </c>
      <c r="I3182" s="6" t="s">
        <v>17177</v>
      </c>
      <c r="J3182" s="6" t="s">
        <v>17176</v>
      </c>
      <c r="K3182" s="17">
        <v>3</v>
      </c>
      <c r="L3182" s="17" t="s">
        <v>7730</v>
      </c>
      <c r="M3182" s="9">
        <v>3.95</v>
      </c>
      <c r="N3182" s="9"/>
      <c r="O3182" s="21"/>
      <c r="Q3182" s="29"/>
      <c r="U3182" s="17"/>
      <c r="V3182" s="2"/>
      <c r="Y3182" t="str">
        <f t="shared" si="211"/>
        <v/>
      </c>
      <c r="AA3182" t="str">
        <f t="shared" si="212"/>
        <v/>
      </c>
      <c r="AC3182" s="7"/>
      <c r="AD3182" t="s">
        <v>17177</v>
      </c>
      <c r="AE3182">
        <f t="shared" si="213"/>
        <v>1</v>
      </c>
      <c r="AG3182" s="2"/>
      <c r="AI3182" s="7"/>
    </row>
    <row r="3183" spans="1:35" ht="11" customHeight="1" outlineLevel="1" x14ac:dyDescent="0.25">
      <c r="A3183" t="s">
        <v>3540</v>
      </c>
      <c r="C3183" s="2" t="s">
        <v>12974</v>
      </c>
      <c r="D3183" s="2">
        <v>328</v>
      </c>
      <c r="E3183" s="7">
        <v>1971</v>
      </c>
      <c r="F3183" s="5" t="s">
        <v>5279</v>
      </c>
      <c r="H3183" s="5" t="s">
        <v>5398</v>
      </c>
      <c r="I3183" s="6" t="s">
        <v>17177</v>
      </c>
      <c r="J3183" s="6" t="s">
        <v>17176</v>
      </c>
      <c r="K3183" s="17">
        <v>3</v>
      </c>
      <c r="L3183" s="17" t="s">
        <v>20076</v>
      </c>
      <c r="M3183" s="9"/>
      <c r="N3183" s="9"/>
      <c r="O3183" s="21"/>
      <c r="Q3183" s="29"/>
      <c r="S3183">
        <v>1</v>
      </c>
      <c r="T3183">
        <v>1</v>
      </c>
      <c r="U3183" s="17"/>
      <c r="V3183" s="2"/>
      <c r="Y3183" t="str">
        <f t="shared" si="211"/>
        <v/>
      </c>
      <c r="AA3183" t="str">
        <f t="shared" si="212"/>
        <v/>
      </c>
      <c r="AC3183" s="7"/>
      <c r="AD3183" t="s">
        <v>17177</v>
      </c>
      <c r="AE3183">
        <f t="shared" si="213"/>
        <v>1</v>
      </c>
      <c r="AG3183" s="2"/>
      <c r="AI3183" s="7"/>
    </row>
    <row r="3184" spans="1:35" ht="11" customHeight="1" outlineLevel="1" x14ac:dyDescent="0.25">
      <c r="A3184" t="s">
        <v>3540</v>
      </c>
      <c r="C3184" s="2" t="s">
        <v>12974</v>
      </c>
      <c r="D3184" s="2">
        <v>329</v>
      </c>
      <c r="E3184" s="7">
        <v>1971</v>
      </c>
      <c r="F3184" s="35">
        <v>1</v>
      </c>
      <c r="H3184" s="5" t="s">
        <v>5398</v>
      </c>
      <c r="I3184" s="6" t="s">
        <v>17177</v>
      </c>
      <c r="J3184" s="6" t="s">
        <v>17176</v>
      </c>
      <c r="K3184" s="17">
        <v>3</v>
      </c>
      <c r="L3184" s="17" t="s">
        <v>20076</v>
      </c>
      <c r="M3184" s="9"/>
      <c r="N3184" s="9"/>
      <c r="O3184" s="21"/>
      <c r="Q3184" s="29"/>
      <c r="U3184" s="17"/>
      <c r="V3184" s="2"/>
      <c r="Y3184" t="str">
        <f t="shared" si="211"/>
        <v/>
      </c>
      <c r="AA3184" t="str">
        <f t="shared" si="212"/>
        <v/>
      </c>
      <c r="AC3184" s="7"/>
      <c r="AD3184" t="s">
        <v>17177</v>
      </c>
      <c r="AE3184">
        <f t="shared" si="213"/>
        <v>1</v>
      </c>
      <c r="AG3184" s="2"/>
      <c r="AI3184" s="7"/>
    </row>
    <row r="3185" spans="1:35" ht="11" customHeight="1" outlineLevel="1" x14ac:dyDescent="0.25">
      <c r="A3185" t="s">
        <v>3540</v>
      </c>
      <c r="C3185" s="2" t="s">
        <v>12974</v>
      </c>
      <c r="D3185" s="2">
        <v>330</v>
      </c>
      <c r="E3185" s="7">
        <v>1971</v>
      </c>
      <c r="F3185" s="5" t="s">
        <v>5279</v>
      </c>
      <c r="H3185" s="5" t="s">
        <v>5398</v>
      </c>
      <c r="I3185" s="6" t="s">
        <v>17177</v>
      </c>
      <c r="J3185" s="6" t="s">
        <v>17176</v>
      </c>
      <c r="K3185" s="17">
        <v>3</v>
      </c>
      <c r="L3185" s="17" t="s">
        <v>20076</v>
      </c>
      <c r="M3185" s="9"/>
      <c r="N3185" s="9"/>
      <c r="O3185" s="21"/>
      <c r="Q3185" s="29"/>
      <c r="U3185" s="17"/>
      <c r="V3185" s="2"/>
      <c r="Y3185" t="str">
        <f t="shared" si="211"/>
        <v/>
      </c>
      <c r="AA3185" t="str">
        <f t="shared" si="212"/>
        <v/>
      </c>
      <c r="AC3185" s="7"/>
      <c r="AD3185" t="s">
        <v>17177</v>
      </c>
      <c r="AE3185">
        <f t="shared" si="213"/>
        <v>1</v>
      </c>
      <c r="AG3185" s="2"/>
      <c r="AI3185" s="7"/>
    </row>
    <row r="3186" spans="1:35" ht="11" customHeight="1" outlineLevel="1" x14ac:dyDescent="0.25">
      <c r="A3186" t="s">
        <v>3540</v>
      </c>
      <c r="C3186" s="2" t="s">
        <v>12974</v>
      </c>
      <c r="D3186" s="2" t="s">
        <v>18733</v>
      </c>
      <c r="E3186" s="7">
        <v>1971</v>
      </c>
      <c r="F3186" s="5" t="s">
        <v>17178</v>
      </c>
      <c r="H3186" s="5" t="s">
        <v>5398</v>
      </c>
      <c r="I3186" s="6" t="s">
        <v>17177</v>
      </c>
      <c r="J3186" s="6" t="s">
        <v>17176</v>
      </c>
      <c r="K3186" s="17">
        <v>3</v>
      </c>
      <c r="L3186" s="17" t="s">
        <v>7730</v>
      </c>
      <c r="M3186" s="9">
        <v>3.5</v>
      </c>
      <c r="N3186" s="9"/>
      <c r="O3186" s="21"/>
      <c r="Q3186" s="29"/>
      <c r="U3186" s="17"/>
      <c r="V3186" s="2"/>
      <c r="Y3186" t="str">
        <f t="shared" si="211"/>
        <v/>
      </c>
      <c r="AA3186">
        <f t="shared" si="212"/>
        <v>1</v>
      </c>
      <c r="AC3186" s="7"/>
      <c r="AD3186" t="s">
        <v>17177</v>
      </c>
      <c r="AE3186">
        <f t="shared" si="213"/>
        <v>1</v>
      </c>
      <c r="AG3186" s="2"/>
      <c r="AI3186" s="7"/>
    </row>
    <row r="3187" spans="1:35" ht="11" customHeight="1" outlineLevel="1" x14ac:dyDescent="0.25">
      <c r="A3187" t="s">
        <v>3540</v>
      </c>
      <c r="C3187" s="2" t="s">
        <v>12974</v>
      </c>
      <c r="D3187" s="2">
        <v>349</v>
      </c>
      <c r="E3187" s="7">
        <v>1972</v>
      </c>
      <c r="F3187" s="5" t="s">
        <v>2974</v>
      </c>
      <c r="H3187" s="5" t="s">
        <v>5398</v>
      </c>
      <c r="I3187" s="6" t="s">
        <v>6668</v>
      </c>
      <c r="J3187" s="6" t="s">
        <v>17168</v>
      </c>
      <c r="K3187" s="17">
        <v>3</v>
      </c>
      <c r="L3187" s="17" t="s">
        <v>7730</v>
      </c>
      <c r="M3187" s="9">
        <v>0.65</v>
      </c>
      <c r="N3187" s="9"/>
      <c r="O3187" s="21"/>
      <c r="Q3187" s="29"/>
      <c r="U3187" s="17"/>
      <c r="V3187" s="2">
        <v>346</v>
      </c>
      <c r="Y3187" t="str">
        <f t="shared" si="211"/>
        <v/>
      </c>
      <c r="AA3187" t="str">
        <f t="shared" si="212"/>
        <v/>
      </c>
      <c r="AC3187" s="7"/>
      <c r="AD3187" t="s">
        <v>6668</v>
      </c>
      <c r="AE3187">
        <f t="shared" si="213"/>
        <v>0</v>
      </c>
      <c r="AG3187" s="2"/>
      <c r="AH3187" t="s">
        <v>6669</v>
      </c>
      <c r="AI3187" s="7" t="s">
        <v>4610</v>
      </c>
    </row>
    <row r="3188" spans="1:35" ht="11" customHeight="1" outlineLevel="1" x14ac:dyDescent="0.25">
      <c r="A3188" t="s">
        <v>3540</v>
      </c>
      <c r="C3188" s="2" t="s">
        <v>12974</v>
      </c>
      <c r="D3188" s="2">
        <v>350</v>
      </c>
      <c r="E3188" s="7">
        <v>1972</v>
      </c>
      <c r="F3188" s="5" t="s">
        <v>5279</v>
      </c>
      <c r="H3188" s="5" t="s">
        <v>5398</v>
      </c>
      <c r="I3188" s="6" t="s">
        <v>15773</v>
      </c>
      <c r="J3188" s="6" t="s">
        <v>17168</v>
      </c>
      <c r="K3188" s="17">
        <v>5</v>
      </c>
      <c r="L3188" s="17" t="s">
        <v>7730</v>
      </c>
      <c r="M3188" s="9">
        <v>0.65</v>
      </c>
      <c r="N3188" s="9"/>
      <c r="O3188" s="21"/>
      <c r="Q3188" s="29"/>
      <c r="U3188" s="17"/>
      <c r="V3188" s="2"/>
      <c r="Y3188" t="str">
        <f t="shared" si="211"/>
        <v/>
      </c>
      <c r="AA3188" t="str">
        <f t="shared" si="212"/>
        <v/>
      </c>
      <c r="AC3188" s="7"/>
      <c r="AD3188" t="s">
        <v>15773</v>
      </c>
      <c r="AE3188">
        <f t="shared" si="213"/>
        <v>0</v>
      </c>
      <c r="AG3188" s="2"/>
      <c r="AH3188" t="s">
        <v>6669</v>
      </c>
      <c r="AI3188" s="7" t="s">
        <v>4610</v>
      </c>
    </row>
    <row r="3189" spans="1:35" ht="11" customHeight="1" outlineLevel="1" collapsed="1" x14ac:dyDescent="0.25">
      <c r="A3189" t="s">
        <v>3540</v>
      </c>
      <c r="C3189" s="2" t="s">
        <v>12974</v>
      </c>
      <c r="D3189" s="2" t="s">
        <v>18734</v>
      </c>
      <c r="E3189" s="7">
        <v>1972</v>
      </c>
      <c r="F3189" s="5" t="s">
        <v>753</v>
      </c>
      <c r="H3189" s="5" t="s">
        <v>5398</v>
      </c>
      <c r="I3189" s="6" t="s">
        <v>6668</v>
      </c>
      <c r="J3189" s="6" t="s">
        <v>17168</v>
      </c>
      <c r="K3189" s="17">
        <v>3</v>
      </c>
      <c r="L3189" s="17" t="s">
        <v>7730</v>
      </c>
      <c r="M3189" s="9">
        <v>1.6</v>
      </c>
      <c r="N3189" s="9"/>
      <c r="O3189" s="21"/>
      <c r="Q3189" s="29"/>
      <c r="U3189" s="17"/>
      <c r="V3189" s="2" t="s">
        <v>4956</v>
      </c>
      <c r="Y3189" t="str">
        <f t="shared" si="211"/>
        <v/>
      </c>
      <c r="AA3189">
        <f t="shared" si="212"/>
        <v>1</v>
      </c>
      <c r="AC3189" s="7"/>
      <c r="AD3189" t="s">
        <v>6668</v>
      </c>
      <c r="AE3189">
        <f t="shared" si="213"/>
        <v>0</v>
      </c>
      <c r="AG3189" s="2"/>
      <c r="AH3189" t="s">
        <v>6669</v>
      </c>
      <c r="AI3189" s="7" t="s">
        <v>4610</v>
      </c>
    </row>
    <row r="3190" spans="1:35" ht="11" customHeight="1" outlineLevel="1" x14ac:dyDescent="0.25">
      <c r="A3190" t="s">
        <v>3540</v>
      </c>
      <c r="C3190" s="2" t="s">
        <v>12974</v>
      </c>
      <c r="D3190" s="2">
        <v>394</v>
      </c>
      <c r="E3190" s="7">
        <v>1974</v>
      </c>
      <c r="F3190" s="5" t="s">
        <v>21865</v>
      </c>
      <c r="H3190" s="5" t="s">
        <v>5398</v>
      </c>
      <c r="I3190" s="6" t="s">
        <v>6670</v>
      </c>
      <c r="J3190" s="6" t="s">
        <v>17179</v>
      </c>
      <c r="K3190" s="17">
        <v>6</v>
      </c>
      <c r="L3190" s="17" t="s">
        <v>7730</v>
      </c>
      <c r="M3190" s="9">
        <v>0.4</v>
      </c>
      <c r="N3190" s="9"/>
      <c r="O3190" s="21"/>
      <c r="Q3190" s="29"/>
      <c r="U3190" s="17"/>
      <c r="V3190" s="2">
        <v>389</v>
      </c>
      <c r="Y3190" t="str">
        <f t="shared" si="211"/>
        <v/>
      </c>
      <c r="AA3190" t="str">
        <f t="shared" si="212"/>
        <v/>
      </c>
      <c r="AC3190" s="7"/>
      <c r="AD3190" t="s">
        <v>6670</v>
      </c>
      <c r="AE3190">
        <f t="shared" si="213"/>
        <v>0</v>
      </c>
      <c r="AG3190" s="2"/>
      <c r="AH3190" t="s">
        <v>1388</v>
      </c>
      <c r="AI3190" s="7" t="s">
        <v>4610</v>
      </c>
    </row>
    <row r="3191" spans="1:35" ht="11" customHeight="1" outlineLevel="1" x14ac:dyDescent="0.25">
      <c r="A3191" t="s">
        <v>3540</v>
      </c>
      <c r="C3191" s="2" t="s">
        <v>12974</v>
      </c>
      <c r="D3191" s="2">
        <v>397</v>
      </c>
      <c r="E3191" s="7">
        <v>1974</v>
      </c>
      <c r="F3191" s="5" t="s">
        <v>5138</v>
      </c>
      <c r="H3191" s="5" t="s">
        <v>5398</v>
      </c>
      <c r="I3191" s="6" t="s">
        <v>6670</v>
      </c>
      <c r="J3191" s="6" t="s">
        <v>17179</v>
      </c>
      <c r="K3191" s="17">
        <v>6</v>
      </c>
      <c r="L3191" s="17" t="s">
        <v>7730</v>
      </c>
      <c r="M3191" s="9">
        <v>2.4</v>
      </c>
      <c r="N3191" s="9"/>
      <c r="O3191" s="21"/>
      <c r="Q3191" s="29"/>
      <c r="U3191" s="17"/>
      <c r="V3191" s="2">
        <v>392</v>
      </c>
      <c r="Y3191" t="str">
        <f t="shared" si="211"/>
        <v/>
      </c>
      <c r="AA3191" t="str">
        <f t="shared" si="212"/>
        <v/>
      </c>
      <c r="AC3191" s="7"/>
      <c r="AD3191" t="s">
        <v>6670</v>
      </c>
      <c r="AE3191">
        <f t="shared" si="213"/>
        <v>0</v>
      </c>
      <c r="AG3191" s="2"/>
      <c r="AH3191" t="s">
        <v>1388</v>
      </c>
      <c r="AI3191" s="7" t="s">
        <v>4610</v>
      </c>
    </row>
    <row r="3192" spans="1:35" ht="11" customHeight="1" outlineLevel="1" x14ac:dyDescent="0.25">
      <c r="A3192" t="s">
        <v>3540</v>
      </c>
      <c r="C3192" s="2" t="s">
        <v>12974</v>
      </c>
      <c r="D3192" s="2" t="s">
        <v>17180</v>
      </c>
      <c r="E3192" s="7">
        <v>1974</v>
      </c>
      <c r="F3192" s="5" t="s">
        <v>753</v>
      </c>
      <c r="H3192" s="5" t="s">
        <v>5398</v>
      </c>
      <c r="I3192" s="6" t="s">
        <v>6670</v>
      </c>
      <c r="J3192" s="6" t="s">
        <v>17179</v>
      </c>
      <c r="K3192" s="17">
        <v>6</v>
      </c>
      <c r="L3192" s="17" t="s">
        <v>7730</v>
      </c>
      <c r="M3192" s="9">
        <v>2.7</v>
      </c>
      <c r="N3192" s="9"/>
      <c r="O3192" s="21"/>
      <c r="Q3192" s="29"/>
      <c r="U3192" s="17"/>
      <c r="V3192" s="2" t="s">
        <v>4827</v>
      </c>
      <c r="Y3192" t="str">
        <f t="shared" si="211"/>
        <v/>
      </c>
      <c r="AA3192">
        <f t="shared" si="212"/>
        <v>1</v>
      </c>
      <c r="AC3192" s="7"/>
      <c r="AD3192" t="s">
        <v>6670</v>
      </c>
      <c r="AE3192">
        <f t="shared" si="213"/>
        <v>0</v>
      </c>
      <c r="AG3192" s="2"/>
      <c r="AH3192" t="s">
        <v>1388</v>
      </c>
      <c r="AI3192" s="7" t="s">
        <v>4922</v>
      </c>
    </row>
    <row r="3193" spans="1:35" ht="11" customHeight="1" outlineLevel="1" x14ac:dyDescent="0.25">
      <c r="A3193" t="s">
        <v>3540</v>
      </c>
      <c r="C3193" s="2" t="s">
        <v>12974</v>
      </c>
      <c r="D3193" s="2">
        <v>500</v>
      </c>
      <c r="E3193" s="7">
        <v>1976</v>
      </c>
      <c r="F3193" s="5" t="s">
        <v>5239</v>
      </c>
      <c r="H3193" s="5" t="s">
        <v>5398</v>
      </c>
      <c r="I3193" s="6" t="s">
        <v>17181</v>
      </c>
      <c r="J3193" s="6" t="s">
        <v>17182</v>
      </c>
      <c r="K3193" s="17">
        <v>6</v>
      </c>
      <c r="L3193" s="17" t="s">
        <v>7732</v>
      </c>
      <c r="M3193" s="9"/>
      <c r="N3193" s="9"/>
      <c r="O3193" s="21"/>
      <c r="Q3193" s="29"/>
      <c r="U3193" s="17"/>
      <c r="V3193" s="2"/>
      <c r="Y3193" t="str">
        <f t="shared" si="211"/>
        <v/>
      </c>
      <c r="AA3193" t="str">
        <f t="shared" si="212"/>
        <v/>
      </c>
      <c r="AC3193" s="7"/>
      <c r="AD3193" t="s">
        <v>17181</v>
      </c>
      <c r="AE3193">
        <f t="shared" si="213"/>
        <v>0</v>
      </c>
      <c r="AG3193" s="2"/>
      <c r="AI3193" s="7"/>
    </row>
    <row r="3194" spans="1:35" ht="11" customHeight="1" outlineLevel="1" x14ac:dyDescent="0.25">
      <c r="A3194" t="s">
        <v>3540</v>
      </c>
      <c r="C3194" s="2" t="s">
        <v>12974</v>
      </c>
      <c r="D3194" s="2">
        <v>614</v>
      </c>
      <c r="E3194" s="7">
        <v>1978</v>
      </c>
      <c r="F3194" s="5" t="s">
        <v>5138</v>
      </c>
      <c r="H3194" s="5" t="s">
        <v>5398</v>
      </c>
      <c r="I3194" s="6" t="s">
        <v>6670</v>
      </c>
      <c r="J3194" s="6" t="s">
        <v>11719</v>
      </c>
      <c r="K3194" s="17">
        <v>6</v>
      </c>
      <c r="L3194" s="18" t="s">
        <v>7730</v>
      </c>
      <c r="M3194" s="9">
        <v>1.8</v>
      </c>
      <c r="N3194" s="9"/>
      <c r="O3194" s="21"/>
      <c r="Q3194" s="29"/>
      <c r="U3194" s="17"/>
      <c r="V3194" s="2">
        <v>602</v>
      </c>
      <c r="Y3194" t="str">
        <f t="shared" si="211"/>
        <v/>
      </c>
      <c r="AA3194" t="str">
        <f t="shared" si="212"/>
        <v/>
      </c>
      <c r="AC3194" s="7"/>
      <c r="AD3194" t="s">
        <v>6670</v>
      </c>
      <c r="AE3194">
        <f t="shared" si="213"/>
        <v>0</v>
      </c>
      <c r="AG3194" s="2"/>
      <c r="AH3194" t="s">
        <v>1388</v>
      </c>
      <c r="AI3194" s="7" t="s">
        <v>4610</v>
      </c>
    </row>
    <row r="3195" spans="1:35" ht="11" customHeight="1" outlineLevel="1" x14ac:dyDescent="0.25">
      <c r="A3195" t="s">
        <v>3540</v>
      </c>
      <c r="C3195" s="2" t="s">
        <v>12974</v>
      </c>
      <c r="D3195" s="2">
        <v>615</v>
      </c>
      <c r="E3195" s="7">
        <v>1978</v>
      </c>
      <c r="F3195" s="5" t="s">
        <v>5140</v>
      </c>
      <c r="H3195" s="5" t="s">
        <v>5398</v>
      </c>
      <c r="I3195" s="6" t="s">
        <v>6670</v>
      </c>
      <c r="J3195" s="6" t="s">
        <v>11719</v>
      </c>
      <c r="K3195" s="17">
        <v>6</v>
      </c>
      <c r="L3195" s="18" t="s">
        <v>7730</v>
      </c>
      <c r="M3195" s="9">
        <v>1.8</v>
      </c>
      <c r="N3195" s="9"/>
      <c r="O3195" s="21"/>
      <c r="Q3195" s="29"/>
      <c r="U3195" s="17"/>
      <c r="V3195" s="2">
        <v>603</v>
      </c>
      <c r="Y3195" t="str">
        <f t="shared" si="211"/>
        <v/>
      </c>
      <c r="AA3195" t="str">
        <f t="shared" si="212"/>
        <v/>
      </c>
      <c r="AC3195" s="7"/>
      <c r="AD3195" t="s">
        <v>6670</v>
      </c>
      <c r="AE3195">
        <f t="shared" si="213"/>
        <v>0</v>
      </c>
      <c r="AG3195" s="2"/>
      <c r="AH3195" t="s">
        <v>1388</v>
      </c>
      <c r="AI3195" s="7" t="s">
        <v>4610</v>
      </c>
    </row>
    <row r="3196" spans="1:35" ht="11" customHeight="1" outlineLevel="1" x14ac:dyDescent="0.25">
      <c r="A3196" t="s">
        <v>3540</v>
      </c>
      <c r="C3196" s="2" t="s">
        <v>12974</v>
      </c>
      <c r="D3196" s="2">
        <v>616</v>
      </c>
      <c r="E3196" s="7">
        <v>1978</v>
      </c>
      <c r="F3196" s="5" t="s">
        <v>5240</v>
      </c>
      <c r="H3196" s="5" t="s">
        <v>5398</v>
      </c>
      <c r="I3196" s="6" t="s">
        <v>6670</v>
      </c>
      <c r="J3196" s="6" t="s">
        <v>11719</v>
      </c>
      <c r="K3196" s="17">
        <v>6</v>
      </c>
      <c r="L3196" s="18" t="s">
        <v>7730</v>
      </c>
      <c r="M3196" s="9">
        <v>1.8</v>
      </c>
      <c r="N3196" s="9"/>
      <c r="O3196" s="21"/>
      <c r="Q3196" s="29"/>
      <c r="U3196" s="17"/>
      <c r="V3196" s="2">
        <v>604</v>
      </c>
      <c r="Y3196" t="str">
        <f t="shared" si="211"/>
        <v/>
      </c>
      <c r="AA3196" t="str">
        <f t="shared" si="212"/>
        <v/>
      </c>
      <c r="AC3196" s="7"/>
      <c r="AD3196" t="s">
        <v>6670</v>
      </c>
      <c r="AE3196">
        <f t="shared" si="213"/>
        <v>0</v>
      </c>
      <c r="AG3196" s="2"/>
      <c r="AH3196" t="s">
        <v>1388</v>
      </c>
      <c r="AI3196" s="7" t="s">
        <v>4610</v>
      </c>
    </row>
    <row r="3197" spans="1:35" ht="11" customHeight="1" outlineLevel="1" x14ac:dyDescent="0.25">
      <c r="A3197" t="s">
        <v>3540</v>
      </c>
      <c r="C3197" s="2" t="s">
        <v>12974</v>
      </c>
      <c r="D3197" s="2">
        <v>617</v>
      </c>
      <c r="E3197" s="7">
        <v>1978</v>
      </c>
      <c r="F3197" s="5" t="s">
        <v>3421</v>
      </c>
      <c r="H3197" s="5" t="s">
        <v>5398</v>
      </c>
      <c r="I3197" s="6" t="s">
        <v>6670</v>
      </c>
      <c r="J3197" s="6" t="s">
        <v>11719</v>
      </c>
      <c r="K3197" s="17">
        <v>6</v>
      </c>
      <c r="L3197" s="18" t="s">
        <v>7730</v>
      </c>
      <c r="M3197" s="9">
        <v>1.8</v>
      </c>
      <c r="N3197" s="9"/>
      <c r="O3197" s="21"/>
      <c r="Q3197" s="29"/>
      <c r="U3197" s="17"/>
      <c r="V3197" s="2">
        <v>605</v>
      </c>
      <c r="Y3197" t="str">
        <f t="shared" si="211"/>
        <v/>
      </c>
      <c r="AA3197" t="str">
        <f t="shared" si="212"/>
        <v/>
      </c>
      <c r="AC3197" s="7"/>
      <c r="AD3197" t="s">
        <v>6670</v>
      </c>
      <c r="AE3197">
        <f t="shared" si="213"/>
        <v>0</v>
      </c>
      <c r="AG3197" s="2"/>
      <c r="AH3197" t="s">
        <v>1388</v>
      </c>
      <c r="AI3197" s="7" t="s">
        <v>4610</v>
      </c>
    </row>
    <row r="3198" spans="1:35" ht="11" customHeight="1" outlineLevel="1" x14ac:dyDescent="0.25">
      <c r="A3198" t="s">
        <v>3540</v>
      </c>
      <c r="C3198" s="2" t="s">
        <v>12974</v>
      </c>
      <c r="D3198" s="2">
        <v>619</v>
      </c>
      <c r="E3198" s="7">
        <v>1978</v>
      </c>
      <c r="F3198" s="5" t="s">
        <v>3504</v>
      </c>
      <c r="H3198" s="5" t="s">
        <v>5398</v>
      </c>
      <c r="I3198" s="6" t="s">
        <v>6670</v>
      </c>
      <c r="J3198" s="6" t="s">
        <v>11719</v>
      </c>
      <c r="K3198" s="17">
        <v>6</v>
      </c>
      <c r="L3198" s="17" t="s">
        <v>7730</v>
      </c>
      <c r="M3198" s="9">
        <v>2.4</v>
      </c>
      <c r="N3198" s="9"/>
      <c r="O3198" s="21"/>
      <c r="Q3198" s="29"/>
      <c r="U3198" s="17"/>
      <c r="V3198" s="2">
        <v>607</v>
      </c>
      <c r="Y3198" t="str">
        <f t="shared" si="211"/>
        <v/>
      </c>
      <c r="AA3198" t="str">
        <f t="shared" si="212"/>
        <v/>
      </c>
      <c r="AC3198" s="7"/>
      <c r="AD3198" t="s">
        <v>6670</v>
      </c>
      <c r="AE3198">
        <f t="shared" si="213"/>
        <v>0</v>
      </c>
      <c r="AG3198" s="2"/>
      <c r="AH3198" t="s">
        <v>1388</v>
      </c>
      <c r="AI3198" s="7" t="s">
        <v>4922</v>
      </c>
    </row>
    <row r="3199" spans="1:35" ht="11" customHeight="1" outlineLevel="1" x14ac:dyDescent="0.25">
      <c r="A3199" t="s">
        <v>3540</v>
      </c>
      <c r="C3199" s="2" t="s">
        <v>12974</v>
      </c>
      <c r="D3199" s="2">
        <v>706</v>
      </c>
      <c r="E3199" s="7">
        <v>1981</v>
      </c>
      <c r="F3199" s="5" t="s">
        <v>5279</v>
      </c>
      <c r="H3199" s="5" t="s">
        <v>5398</v>
      </c>
      <c r="I3199" s="6" t="s">
        <v>6671</v>
      </c>
      <c r="J3199" s="6" t="s">
        <v>7074</v>
      </c>
      <c r="K3199" s="17">
        <v>5</v>
      </c>
      <c r="L3199" s="17" t="s">
        <v>7732</v>
      </c>
      <c r="M3199" s="9"/>
      <c r="N3199" s="9"/>
      <c r="O3199" s="21"/>
      <c r="Q3199" s="29"/>
      <c r="U3199" s="17"/>
      <c r="V3199" s="2">
        <v>690</v>
      </c>
      <c r="Y3199" t="str">
        <f t="shared" si="211"/>
        <v/>
      </c>
      <c r="AA3199" t="str">
        <f t="shared" si="212"/>
        <v/>
      </c>
      <c r="AC3199" s="7"/>
      <c r="AD3199" t="s">
        <v>6671</v>
      </c>
      <c r="AE3199">
        <f t="shared" si="213"/>
        <v>0</v>
      </c>
      <c r="AG3199" s="2"/>
      <c r="AH3199" t="s">
        <v>6672</v>
      </c>
      <c r="AI3199" s="7" t="s">
        <v>4610</v>
      </c>
    </row>
    <row r="3200" spans="1:35" ht="11" customHeight="1" outlineLevel="1" x14ac:dyDescent="0.25">
      <c r="A3200" t="s">
        <v>3540</v>
      </c>
      <c r="C3200" s="2" t="s">
        <v>12974</v>
      </c>
      <c r="D3200" s="2">
        <v>777</v>
      </c>
      <c r="E3200" s="7">
        <v>1982</v>
      </c>
      <c r="F3200" s="5" t="s">
        <v>5138</v>
      </c>
      <c r="H3200" s="5" t="s">
        <v>5398</v>
      </c>
      <c r="I3200" s="6" t="s">
        <v>17184</v>
      </c>
      <c r="J3200" s="6" t="s">
        <v>17183</v>
      </c>
      <c r="K3200" s="17">
        <v>5</v>
      </c>
      <c r="L3200" s="17" t="s">
        <v>7730</v>
      </c>
      <c r="M3200" s="9">
        <v>1.8</v>
      </c>
      <c r="N3200" s="9"/>
      <c r="O3200" s="21"/>
      <c r="Q3200" s="29"/>
      <c r="U3200" s="17"/>
      <c r="V3200" s="2"/>
      <c r="Y3200" t="str">
        <f t="shared" si="211"/>
        <v/>
      </c>
      <c r="AA3200" t="str">
        <f t="shared" si="212"/>
        <v/>
      </c>
      <c r="AC3200" s="7"/>
      <c r="AD3200" t="s">
        <v>17184</v>
      </c>
      <c r="AE3200">
        <f t="shared" si="213"/>
        <v>0</v>
      </c>
      <c r="AG3200" s="2"/>
      <c r="AI3200" s="7"/>
    </row>
    <row r="3201" spans="1:35" ht="11" customHeight="1" outlineLevel="1" x14ac:dyDescent="0.25">
      <c r="A3201" t="s">
        <v>3540</v>
      </c>
      <c r="C3201" s="2" t="s">
        <v>12974</v>
      </c>
      <c r="D3201" s="2">
        <v>779</v>
      </c>
      <c r="E3201" s="7">
        <v>1982</v>
      </c>
      <c r="F3201" s="35">
        <v>1</v>
      </c>
      <c r="H3201" s="5" t="s">
        <v>5398</v>
      </c>
      <c r="I3201" s="6" t="s">
        <v>20168</v>
      </c>
      <c r="J3201" s="6" t="s">
        <v>17183</v>
      </c>
      <c r="K3201" s="17">
        <v>5</v>
      </c>
      <c r="L3201" s="17" t="s">
        <v>7730</v>
      </c>
      <c r="M3201" s="9">
        <v>1.8</v>
      </c>
      <c r="N3201" s="9"/>
      <c r="O3201" s="21"/>
      <c r="Q3201" s="29"/>
      <c r="U3201" s="17"/>
      <c r="V3201" s="2"/>
      <c r="Y3201" t="str">
        <f t="shared" si="211"/>
        <v/>
      </c>
      <c r="AA3201" t="str">
        <f t="shared" si="212"/>
        <v/>
      </c>
      <c r="AC3201" s="7"/>
      <c r="AD3201" t="s">
        <v>20168</v>
      </c>
      <c r="AE3201">
        <f t="shared" ref="AE3201:AE3232" si="214">COUNTIF(I3201,"*Fuji*")</f>
        <v>0</v>
      </c>
      <c r="AG3201" s="2"/>
      <c r="AI3201" s="7"/>
    </row>
    <row r="3202" spans="1:35" ht="11" customHeight="1" outlineLevel="1" x14ac:dyDescent="0.25">
      <c r="A3202" t="s">
        <v>3540</v>
      </c>
      <c r="C3202" s="2" t="s">
        <v>12974</v>
      </c>
      <c r="D3202" s="2" t="s">
        <v>18735</v>
      </c>
      <c r="E3202" s="7">
        <v>1982</v>
      </c>
      <c r="F3202" s="5" t="s">
        <v>13090</v>
      </c>
      <c r="H3202" s="5" t="s">
        <v>5398</v>
      </c>
      <c r="I3202" s="6" t="s">
        <v>17185</v>
      </c>
      <c r="J3202" s="6" t="s">
        <v>13117</v>
      </c>
      <c r="K3202" s="17">
        <v>3</v>
      </c>
      <c r="L3202" s="17" t="s">
        <v>7732</v>
      </c>
      <c r="M3202" s="9"/>
      <c r="N3202" s="9"/>
      <c r="O3202" s="21"/>
      <c r="Q3202" s="29"/>
      <c r="U3202" s="17"/>
      <c r="V3202" s="2"/>
      <c r="Y3202" t="str">
        <f t="shared" si="211"/>
        <v/>
      </c>
      <c r="AA3202">
        <f t="shared" si="212"/>
        <v>1</v>
      </c>
      <c r="AB3202">
        <v>1</v>
      </c>
      <c r="AC3202" s="7"/>
      <c r="AD3202" t="s">
        <v>17185</v>
      </c>
      <c r="AE3202">
        <f t="shared" si="214"/>
        <v>0</v>
      </c>
      <c r="AG3202" s="2"/>
      <c r="AI3202" s="7"/>
    </row>
    <row r="3203" spans="1:35" ht="11" customHeight="1" outlineLevel="1" x14ac:dyDescent="0.25">
      <c r="A3203" t="s">
        <v>3540</v>
      </c>
      <c r="C3203" s="2" t="s">
        <v>12974</v>
      </c>
      <c r="D3203" s="2">
        <v>863</v>
      </c>
      <c r="E3203" s="7">
        <v>1984</v>
      </c>
      <c r="F3203" s="5" t="s">
        <v>5296</v>
      </c>
      <c r="H3203" s="5" t="s">
        <v>5398</v>
      </c>
      <c r="I3203" s="6" t="s">
        <v>17187</v>
      </c>
      <c r="J3203" s="6" t="s">
        <v>17186</v>
      </c>
      <c r="K3203" s="17">
        <v>5</v>
      </c>
      <c r="L3203" s="17" t="s">
        <v>7732</v>
      </c>
      <c r="M3203" s="9"/>
      <c r="N3203" s="9"/>
      <c r="O3203" s="21"/>
      <c r="Q3203" s="29"/>
      <c r="U3203" s="17"/>
      <c r="V3203" s="2"/>
      <c r="Y3203" t="str">
        <f t="shared" si="211"/>
        <v/>
      </c>
      <c r="AA3203" t="str">
        <f t="shared" si="212"/>
        <v/>
      </c>
      <c r="AC3203" s="7"/>
      <c r="AD3203" t="s">
        <v>17187</v>
      </c>
      <c r="AE3203">
        <f t="shared" si="214"/>
        <v>0</v>
      </c>
      <c r="AG3203" s="2"/>
      <c r="AI3203" s="7"/>
    </row>
    <row r="3204" spans="1:35" ht="11" customHeight="1" outlineLevel="1" x14ac:dyDescent="0.25">
      <c r="A3204" t="s">
        <v>3540</v>
      </c>
      <c r="C3204" s="2" t="s">
        <v>12974</v>
      </c>
      <c r="D3204" s="2">
        <v>895</v>
      </c>
      <c r="E3204" s="7">
        <v>1984</v>
      </c>
      <c r="F3204" s="5" t="s">
        <v>1346</v>
      </c>
      <c r="H3204" s="5" t="s">
        <v>5398</v>
      </c>
      <c r="I3204" s="6" t="s">
        <v>17189</v>
      </c>
      <c r="J3204" s="6" t="s">
        <v>17188</v>
      </c>
      <c r="K3204" s="17">
        <v>5</v>
      </c>
      <c r="L3204" s="17" t="s">
        <v>7730</v>
      </c>
      <c r="M3204" s="9">
        <v>5.5</v>
      </c>
      <c r="N3204" s="9"/>
      <c r="O3204" s="21"/>
      <c r="Q3204" s="29"/>
      <c r="U3204" s="17"/>
      <c r="V3204" s="2"/>
      <c r="Y3204" t="str">
        <f t="shared" si="211"/>
        <v/>
      </c>
      <c r="AA3204" t="str">
        <f t="shared" si="212"/>
        <v/>
      </c>
      <c r="AC3204" s="7"/>
      <c r="AD3204" t="s">
        <v>17189</v>
      </c>
      <c r="AE3204">
        <f t="shared" si="214"/>
        <v>0</v>
      </c>
      <c r="AG3204" s="2"/>
      <c r="AI3204" s="7"/>
    </row>
    <row r="3205" spans="1:35" ht="11" customHeight="1" outlineLevel="1" x14ac:dyDescent="0.25">
      <c r="A3205" t="s">
        <v>3540</v>
      </c>
      <c r="C3205" s="2" t="s">
        <v>12974</v>
      </c>
      <c r="D3205" s="2" t="s">
        <v>18736</v>
      </c>
      <c r="E3205" s="7">
        <v>1984</v>
      </c>
      <c r="F3205" s="5" t="s">
        <v>13090</v>
      </c>
      <c r="H3205" s="5" t="s">
        <v>5398</v>
      </c>
      <c r="I3205" s="6" t="s">
        <v>17189</v>
      </c>
      <c r="J3205" s="6" t="s">
        <v>17188</v>
      </c>
      <c r="K3205" s="17">
        <v>3</v>
      </c>
      <c r="L3205" s="17" t="s">
        <v>7730</v>
      </c>
      <c r="M3205" s="9">
        <v>4</v>
      </c>
      <c r="N3205" s="9"/>
      <c r="O3205" s="21"/>
      <c r="Q3205" s="29"/>
      <c r="U3205" s="17"/>
      <c r="V3205" s="2"/>
      <c r="Y3205" t="str">
        <f t="shared" si="211"/>
        <v/>
      </c>
      <c r="AA3205">
        <f t="shared" si="212"/>
        <v>1</v>
      </c>
      <c r="AB3205">
        <v>1</v>
      </c>
      <c r="AC3205" s="7"/>
      <c r="AD3205" t="s">
        <v>17189</v>
      </c>
      <c r="AE3205">
        <f t="shared" si="214"/>
        <v>0</v>
      </c>
      <c r="AG3205" s="2"/>
      <c r="AI3205" s="7"/>
    </row>
    <row r="3206" spans="1:35" ht="11" customHeight="1" outlineLevel="1" x14ac:dyDescent="0.25">
      <c r="A3206" t="s">
        <v>3540</v>
      </c>
      <c r="C3206" s="2" t="s">
        <v>12974</v>
      </c>
      <c r="D3206" s="2">
        <v>909</v>
      </c>
      <c r="E3206" s="7">
        <v>1985</v>
      </c>
      <c r="F3206" s="5" t="s">
        <v>13090</v>
      </c>
      <c r="H3206" s="5" t="s">
        <v>5398</v>
      </c>
      <c r="I3206" s="6" t="s">
        <v>17190</v>
      </c>
      <c r="J3206" s="6" t="s">
        <v>14440</v>
      </c>
      <c r="K3206" s="17">
        <v>5</v>
      </c>
      <c r="L3206" s="17" t="s">
        <v>7730</v>
      </c>
      <c r="M3206" s="9">
        <v>4</v>
      </c>
      <c r="N3206" s="9"/>
      <c r="O3206" s="21"/>
      <c r="Q3206" s="29"/>
      <c r="U3206" s="17"/>
      <c r="V3206" s="2"/>
      <c r="Y3206" t="str">
        <f t="shared" si="211"/>
        <v/>
      </c>
      <c r="AA3206">
        <f t="shared" si="212"/>
        <v>1</v>
      </c>
      <c r="AC3206" s="7"/>
      <c r="AD3206" t="s">
        <v>17190</v>
      </c>
      <c r="AE3206">
        <f t="shared" si="214"/>
        <v>0</v>
      </c>
      <c r="AG3206" s="2"/>
      <c r="AI3206" s="7"/>
    </row>
    <row r="3207" spans="1:35" ht="11" customHeight="1" outlineLevel="1" x14ac:dyDescent="0.25">
      <c r="A3207" t="s">
        <v>3540</v>
      </c>
      <c r="C3207" s="2" t="s">
        <v>12974</v>
      </c>
      <c r="D3207" s="2">
        <v>936</v>
      </c>
      <c r="E3207" s="7">
        <v>1985</v>
      </c>
      <c r="F3207" s="35">
        <v>4</v>
      </c>
      <c r="H3207" s="5" t="s">
        <v>5398</v>
      </c>
      <c r="I3207" s="6" t="s">
        <v>15159</v>
      </c>
      <c r="J3207" s="6" t="s">
        <v>13091</v>
      </c>
      <c r="K3207" s="17">
        <v>5</v>
      </c>
      <c r="L3207" s="17" t="s">
        <v>7732</v>
      </c>
      <c r="M3207" s="9"/>
      <c r="N3207" s="9"/>
      <c r="O3207" s="21"/>
      <c r="Q3207" s="29"/>
      <c r="U3207" s="17"/>
      <c r="V3207" s="2"/>
      <c r="Y3207" t="str">
        <f t="shared" si="211"/>
        <v/>
      </c>
      <c r="AA3207" t="str">
        <f t="shared" si="212"/>
        <v/>
      </c>
      <c r="AC3207" s="7"/>
      <c r="AD3207" t="s">
        <v>15159</v>
      </c>
      <c r="AE3207">
        <f t="shared" si="214"/>
        <v>0</v>
      </c>
      <c r="AG3207" s="2"/>
      <c r="AI3207" s="7"/>
    </row>
    <row r="3208" spans="1:35" ht="11" customHeight="1" outlineLevel="1" x14ac:dyDescent="0.25">
      <c r="A3208" t="s">
        <v>3540</v>
      </c>
      <c r="C3208" s="2" t="s">
        <v>12974</v>
      </c>
      <c r="D3208" s="2">
        <v>937</v>
      </c>
      <c r="E3208" s="7">
        <v>1985</v>
      </c>
      <c r="F3208" s="5" t="s">
        <v>13090</v>
      </c>
      <c r="H3208" s="5" t="s">
        <v>5398</v>
      </c>
      <c r="I3208" s="6" t="s">
        <v>17191</v>
      </c>
      <c r="J3208" s="6" t="s">
        <v>13091</v>
      </c>
      <c r="K3208" s="17">
        <v>6</v>
      </c>
      <c r="L3208" s="17" t="s">
        <v>7730</v>
      </c>
      <c r="M3208" s="9">
        <v>4</v>
      </c>
      <c r="N3208" s="9"/>
      <c r="O3208" s="21"/>
      <c r="Q3208" s="29"/>
      <c r="U3208" s="17"/>
      <c r="V3208" s="2"/>
      <c r="Y3208" t="str">
        <f t="shared" si="211"/>
        <v/>
      </c>
      <c r="AA3208">
        <f t="shared" si="212"/>
        <v>1</v>
      </c>
      <c r="AC3208" s="7"/>
      <c r="AD3208" t="s">
        <v>17191</v>
      </c>
      <c r="AE3208">
        <f t="shared" si="214"/>
        <v>0</v>
      </c>
      <c r="AG3208" s="2"/>
      <c r="AI3208" s="7"/>
    </row>
    <row r="3209" spans="1:35" ht="11" customHeight="1" outlineLevel="1" x14ac:dyDescent="0.25">
      <c r="A3209" t="s">
        <v>3540</v>
      </c>
      <c r="C3209" s="2" t="s">
        <v>12974</v>
      </c>
      <c r="D3209" s="2">
        <v>968</v>
      </c>
      <c r="E3209" s="7">
        <v>1986</v>
      </c>
      <c r="F3209" s="5" t="s">
        <v>13090</v>
      </c>
      <c r="H3209" s="5" t="s">
        <v>5398</v>
      </c>
      <c r="I3209" s="6" t="s">
        <v>17192</v>
      </c>
      <c r="J3209" s="6" t="s">
        <v>7601</v>
      </c>
      <c r="K3209" s="17">
        <v>5</v>
      </c>
      <c r="L3209" s="17" t="s">
        <v>7730</v>
      </c>
      <c r="M3209" s="9">
        <v>4</v>
      </c>
      <c r="N3209" s="9"/>
      <c r="O3209" s="21"/>
      <c r="Q3209" s="29"/>
      <c r="U3209" s="17"/>
      <c r="V3209" s="2"/>
      <c r="Y3209" t="str">
        <f t="shared" si="211"/>
        <v/>
      </c>
      <c r="AA3209">
        <f t="shared" si="212"/>
        <v>1</v>
      </c>
      <c r="AC3209" s="7"/>
      <c r="AD3209" t="s">
        <v>17192</v>
      </c>
      <c r="AE3209">
        <f t="shared" si="214"/>
        <v>0</v>
      </c>
      <c r="AG3209" s="2"/>
      <c r="AI3209" s="7"/>
    </row>
    <row r="3210" spans="1:35" ht="11" customHeight="1" outlineLevel="1" x14ac:dyDescent="0.25">
      <c r="A3210" t="s">
        <v>3540</v>
      </c>
      <c r="C3210" s="2" t="s">
        <v>12974</v>
      </c>
      <c r="D3210" s="2">
        <v>1007</v>
      </c>
      <c r="E3210" s="7">
        <v>1986</v>
      </c>
      <c r="F3210" s="5" t="s">
        <v>17193</v>
      </c>
      <c r="H3210" s="5" t="s">
        <v>5398</v>
      </c>
      <c r="I3210" s="6" t="s">
        <v>17192</v>
      </c>
      <c r="J3210" s="6" t="s">
        <v>7601</v>
      </c>
      <c r="K3210" s="17">
        <v>5</v>
      </c>
      <c r="L3210" s="17" t="s">
        <v>7732</v>
      </c>
      <c r="M3210" s="9"/>
      <c r="N3210" s="9"/>
      <c r="O3210" s="21"/>
      <c r="Q3210" s="29"/>
      <c r="U3210" s="17"/>
      <c r="V3210" s="2"/>
      <c r="Y3210" t="str">
        <f t="shared" si="211"/>
        <v/>
      </c>
      <c r="AA3210">
        <f t="shared" si="212"/>
        <v>1</v>
      </c>
      <c r="AC3210" s="7"/>
      <c r="AD3210" t="s">
        <v>17192</v>
      </c>
      <c r="AE3210">
        <f t="shared" si="214"/>
        <v>0</v>
      </c>
      <c r="AG3210" s="2"/>
      <c r="AI3210" s="7"/>
    </row>
    <row r="3211" spans="1:35" ht="11" customHeight="1" outlineLevel="1" x14ac:dyDescent="0.25">
      <c r="A3211" t="s">
        <v>3540</v>
      </c>
      <c r="C3211" s="2" t="s">
        <v>12974</v>
      </c>
      <c r="D3211" s="2">
        <v>1055</v>
      </c>
      <c r="E3211" s="7">
        <v>1987</v>
      </c>
      <c r="F3211" s="5" t="s">
        <v>13090</v>
      </c>
      <c r="H3211" s="5" t="s">
        <v>5398</v>
      </c>
      <c r="I3211" s="6" t="s">
        <v>17194</v>
      </c>
      <c r="J3211" s="6" t="s">
        <v>10844</v>
      </c>
      <c r="K3211" s="17">
        <v>6</v>
      </c>
      <c r="L3211" s="18" t="s">
        <v>7730</v>
      </c>
      <c r="M3211" s="9">
        <v>3.5</v>
      </c>
      <c r="N3211" s="9"/>
      <c r="O3211" s="21"/>
      <c r="Q3211" s="29"/>
      <c r="U3211" s="17"/>
      <c r="V3211" s="2"/>
      <c r="Y3211" t="str">
        <f t="shared" si="211"/>
        <v/>
      </c>
      <c r="AA3211">
        <f t="shared" si="212"/>
        <v>1</v>
      </c>
      <c r="AC3211" s="7"/>
      <c r="AD3211" t="s">
        <v>17194</v>
      </c>
      <c r="AE3211">
        <f t="shared" si="214"/>
        <v>0</v>
      </c>
      <c r="AG3211" s="2"/>
      <c r="AI3211" s="7"/>
    </row>
    <row r="3212" spans="1:35" ht="11" customHeight="1" outlineLevel="1" x14ac:dyDescent="0.25">
      <c r="A3212" t="s">
        <v>3540</v>
      </c>
      <c r="C3212" s="2" t="s">
        <v>12974</v>
      </c>
      <c r="D3212" s="2">
        <v>1092</v>
      </c>
      <c r="E3212" s="7">
        <v>1988</v>
      </c>
      <c r="F3212" s="5" t="s">
        <v>5140</v>
      </c>
      <c r="H3212" s="5" t="s">
        <v>5398</v>
      </c>
      <c r="I3212" s="6" t="s">
        <v>6673</v>
      </c>
      <c r="J3212" s="6" t="s">
        <v>17195</v>
      </c>
      <c r="K3212" s="17">
        <v>5</v>
      </c>
      <c r="L3212" s="17" t="s">
        <v>7730</v>
      </c>
      <c r="M3212" s="9">
        <v>0.5</v>
      </c>
      <c r="N3212" s="9"/>
      <c r="O3212" s="21"/>
      <c r="Q3212" s="29"/>
      <c r="U3212" s="17"/>
      <c r="V3212" s="2">
        <v>1075</v>
      </c>
      <c r="Y3212" t="str">
        <f t="shared" si="211"/>
        <v/>
      </c>
      <c r="AA3212" t="str">
        <f t="shared" si="212"/>
        <v/>
      </c>
      <c r="AC3212" s="7"/>
      <c r="AD3212" t="s">
        <v>6673</v>
      </c>
      <c r="AE3212">
        <f t="shared" si="214"/>
        <v>0</v>
      </c>
      <c r="AG3212" s="2"/>
      <c r="AH3212" t="s">
        <v>1388</v>
      </c>
      <c r="AI3212" s="7" t="s">
        <v>4610</v>
      </c>
    </row>
    <row r="3213" spans="1:35" ht="11" customHeight="1" outlineLevel="1" x14ac:dyDescent="0.25">
      <c r="A3213" t="s">
        <v>3540</v>
      </c>
      <c r="C3213" s="2" t="s">
        <v>12974</v>
      </c>
      <c r="D3213" s="2">
        <v>1095</v>
      </c>
      <c r="E3213" s="7">
        <v>1988</v>
      </c>
      <c r="F3213" s="5" t="s">
        <v>5296</v>
      </c>
      <c r="H3213" s="5" t="s">
        <v>5398</v>
      </c>
      <c r="I3213" s="6" t="s">
        <v>2859</v>
      </c>
      <c r="J3213" s="6" t="s">
        <v>17195</v>
      </c>
      <c r="K3213" s="17">
        <v>2</v>
      </c>
      <c r="L3213" s="17" t="s">
        <v>7730</v>
      </c>
      <c r="M3213" s="9">
        <v>0.5</v>
      </c>
      <c r="N3213" s="9"/>
      <c r="O3213" s="21"/>
      <c r="Q3213" s="29"/>
      <c r="U3213" s="17"/>
      <c r="V3213" s="2">
        <v>1078</v>
      </c>
      <c r="Y3213" t="str">
        <f t="shared" si="211"/>
        <v/>
      </c>
      <c r="AA3213" t="str">
        <f t="shared" si="212"/>
        <v/>
      </c>
      <c r="AC3213" s="7"/>
      <c r="AD3213" t="s">
        <v>2859</v>
      </c>
      <c r="AE3213">
        <f t="shared" si="214"/>
        <v>0</v>
      </c>
      <c r="AG3213" s="2"/>
      <c r="AH3213" t="s">
        <v>2363</v>
      </c>
      <c r="AI3213" s="7" t="s">
        <v>4610</v>
      </c>
    </row>
    <row r="3214" spans="1:35" ht="11" customHeight="1" outlineLevel="1" x14ac:dyDescent="0.25">
      <c r="A3214" t="s">
        <v>3540</v>
      </c>
      <c r="C3214" s="2" t="s">
        <v>12974</v>
      </c>
      <c r="D3214" s="2">
        <v>1097</v>
      </c>
      <c r="E3214" s="7">
        <v>1988</v>
      </c>
      <c r="F3214" s="5" t="s">
        <v>13090</v>
      </c>
      <c r="H3214" s="5" t="s">
        <v>5398</v>
      </c>
      <c r="I3214" s="6" t="s">
        <v>17196</v>
      </c>
      <c r="J3214" s="6" t="s">
        <v>17195</v>
      </c>
      <c r="K3214" s="17">
        <v>5</v>
      </c>
      <c r="L3214" s="17" t="s">
        <v>7730</v>
      </c>
      <c r="M3214" s="9">
        <v>2</v>
      </c>
      <c r="N3214" s="9"/>
      <c r="O3214" s="21"/>
      <c r="Q3214" s="29"/>
      <c r="U3214" s="17"/>
      <c r="V3214" s="2"/>
      <c r="Y3214" t="str">
        <f t="shared" si="211"/>
        <v/>
      </c>
      <c r="AA3214">
        <f t="shared" si="212"/>
        <v>1</v>
      </c>
      <c r="AC3214" s="7"/>
      <c r="AD3214" t="s">
        <v>17196</v>
      </c>
      <c r="AE3214">
        <f t="shared" si="214"/>
        <v>0</v>
      </c>
      <c r="AG3214" s="2"/>
      <c r="AI3214" s="7"/>
    </row>
    <row r="3215" spans="1:35" ht="11" customHeight="1" outlineLevel="1" x14ac:dyDescent="0.25">
      <c r="A3215" t="s">
        <v>3540</v>
      </c>
      <c r="C3215" s="2" t="s">
        <v>12974</v>
      </c>
      <c r="D3215" s="2">
        <v>1100</v>
      </c>
      <c r="E3215" s="7">
        <v>1988</v>
      </c>
      <c r="F3215" s="5" t="s">
        <v>17193</v>
      </c>
      <c r="H3215" s="5" t="s">
        <v>5398</v>
      </c>
      <c r="I3215" s="6" t="s">
        <v>16034</v>
      </c>
      <c r="J3215" s="6" t="s">
        <v>17197</v>
      </c>
      <c r="K3215" s="17">
        <v>5</v>
      </c>
      <c r="L3215" s="17" t="s">
        <v>7732</v>
      </c>
      <c r="M3215" s="9"/>
      <c r="N3215" s="9"/>
      <c r="O3215" s="21"/>
      <c r="Q3215" s="29"/>
      <c r="U3215" s="17"/>
      <c r="V3215" s="2"/>
      <c r="Y3215" t="str">
        <f t="shared" ref="Y3215:Y3278" si="215">IF(COUNTIF(F3215,"*fdc*"),1,"")</f>
        <v/>
      </c>
      <c r="AA3215">
        <f t="shared" ref="AA3215:AA3278" si="216">IF(COUNTIF(F3215,"*s/s*"),1,"")</f>
        <v>1</v>
      </c>
      <c r="AC3215" s="7"/>
      <c r="AD3215" t="s">
        <v>16034</v>
      </c>
      <c r="AE3215">
        <f t="shared" si="214"/>
        <v>0</v>
      </c>
      <c r="AG3215" s="2"/>
      <c r="AI3215" s="7"/>
    </row>
    <row r="3216" spans="1:35" ht="11" customHeight="1" outlineLevel="1" x14ac:dyDescent="0.25">
      <c r="A3216" t="s">
        <v>3540</v>
      </c>
      <c r="C3216" s="2" t="s">
        <v>12974</v>
      </c>
      <c r="D3216" s="2">
        <v>1101</v>
      </c>
      <c r="E3216" s="7">
        <v>1988</v>
      </c>
      <c r="F3216" s="5" t="s">
        <v>13090</v>
      </c>
      <c r="H3216" s="5" t="s">
        <v>5398</v>
      </c>
      <c r="I3216" s="6" t="s">
        <v>17194</v>
      </c>
      <c r="J3216" s="6" t="s">
        <v>17197</v>
      </c>
      <c r="K3216" s="17">
        <v>6</v>
      </c>
      <c r="L3216" s="18" t="s">
        <v>7730</v>
      </c>
      <c r="M3216" s="9">
        <v>2.4</v>
      </c>
      <c r="N3216" s="9"/>
      <c r="O3216" s="21"/>
      <c r="Q3216" s="29"/>
      <c r="U3216" s="17"/>
      <c r="V3216" s="2"/>
      <c r="Y3216" t="str">
        <f t="shared" si="215"/>
        <v/>
      </c>
      <c r="AA3216">
        <f t="shared" si="216"/>
        <v>1</v>
      </c>
      <c r="AC3216" s="7"/>
      <c r="AD3216" t="s">
        <v>17194</v>
      </c>
      <c r="AE3216">
        <f t="shared" si="214"/>
        <v>0</v>
      </c>
      <c r="AG3216" s="2"/>
      <c r="AI3216" s="7"/>
    </row>
    <row r="3217" spans="1:35" ht="11" customHeight="1" outlineLevel="1" x14ac:dyDescent="0.25">
      <c r="A3217" t="s">
        <v>3540</v>
      </c>
      <c r="C3217" s="2" t="s">
        <v>12974</v>
      </c>
      <c r="D3217" s="2">
        <v>1187</v>
      </c>
      <c r="E3217" s="7">
        <v>1988</v>
      </c>
      <c r="F3217" s="5" t="s">
        <v>13090</v>
      </c>
      <c r="H3217" s="5" t="s">
        <v>5398</v>
      </c>
      <c r="I3217" s="6" t="s">
        <v>17199</v>
      </c>
      <c r="J3217" s="6" t="s">
        <v>17198</v>
      </c>
      <c r="K3217" s="17">
        <v>5</v>
      </c>
      <c r="L3217" s="17" t="s">
        <v>7730</v>
      </c>
      <c r="M3217" s="9">
        <v>4</v>
      </c>
      <c r="N3217" s="9"/>
      <c r="O3217" s="21"/>
      <c r="Q3217" s="29"/>
      <c r="U3217" s="17"/>
      <c r="V3217" s="2"/>
      <c r="Y3217" t="str">
        <f t="shared" si="215"/>
        <v/>
      </c>
      <c r="AA3217">
        <f t="shared" si="216"/>
        <v>1</v>
      </c>
      <c r="AC3217" s="7"/>
      <c r="AD3217" t="s">
        <v>17199</v>
      </c>
      <c r="AE3217">
        <f t="shared" si="214"/>
        <v>0</v>
      </c>
      <c r="AG3217" s="2"/>
      <c r="AI3217" s="7"/>
    </row>
    <row r="3218" spans="1:35" ht="11" customHeight="1" outlineLevel="1" x14ac:dyDescent="0.25">
      <c r="A3218" t="s">
        <v>3540</v>
      </c>
      <c r="C3218" s="2" t="s">
        <v>12974</v>
      </c>
      <c r="D3218" s="2">
        <v>1188</v>
      </c>
      <c r="E3218" s="7">
        <v>1988</v>
      </c>
      <c r="F3218" s="5" t="s">
        <v>13090</v>
      </c>
      <c r="H3218" s="5" t="s">
        <v>5398</v>
      </c>
      <c r="I3218" s="6" t="s">
        <v>17200</v>
      </c>
      <c r="J3218" s="6" t="s">
        <v>17198</v>
      </c>
      <c r="K3218" s="17">
        <v>5</v>
      </c>
      <c r="L3218" s="17" t="s">
        <v>7730</v>
      </c>
      <c r="M3218" s="9">
        <v>4</v>
      </c>
      <c r="N3218" s="9"/>
      <c r="O3218" s="21"/>
      <c r="Q3218" s="29"/>
      <c r="U3218" s="17"/>
      <c r="V3218" s="2"/>
      <c r="Y3218" t="str">
        <f t="shared" si="215"/>
        <v/>
      </c>
      <c r="AA3218">
        <f t="shared" si="216"/>
        <v>1</v>
      </c>
      <c r="AC3218" s="7"/>
      <c r="AD3218" t="s">
        <v>17200</v>
      </c>
      <c r="AE3218">
        <f t="shared" si="214"/>
        <v>0</v>
      </c>
      <c r="AG3218" s="2"/>
      <c r="AI3218" s="7"/>
    </row>
    <row r="3219" spans="1:35" ht="11" customHeight="1" outlineLevel="1" x14ac:dyDescent="0.25">
      <c r="A3219" t="s">
        <v>3540</v>
      </c>
      <c r="C3219" s="2" t="s">
        <v>12974</v>
      </c>
      <c r="D3219" s="2">
        <v>1204</v>
      </c>
      <c r="E3219" s="7">
        <v>1989</v>
      </c>
      <c r="F3219" s="5" t="s">
        <v>5138</v>
      </c>
      <c r="H3219" s="5" t="s">
        <v>5398</v>
      </c>
      <c r="I3219" s="6" t="s">
        <v>1084</v>
      </c>
      <c r="J3219" s="6" t="s">
        <v>17201</v>
      </c>
      <c r="K3219" s="17">
        <v>6</v>
      </c>
      <c r="L3219" s="17" t="s">
        <v>7730</v>
      </c>
      <c r="M3219" s="9">
        <v>2.5</v>
      </c>
      <c r="N3219" s="9"/>
      <c r="O3219" s="21"/>
      <c r="Q3219" s="29"/>
      <c r="U3219" s="17"/>
      <c r="V3219" s="2"/>
      <c r="Y3219" t="str">
        <f t="shared" si="215"/>
        <v/>
      </c>
      <c r="AA3219" t="str">
        <f t="shared" si="216"/>
        <v/>
      </c>
      <c r="AC3219" s="7"/>
      <c r="AD3219" t="s">
        <v>1084</v>
      </c>
      <c r="AE3219">
        <f t="shared" si="214"/>
        <v>0</v>
      </c>
      <c r="AG3219" s="2"/>
      <c r="AI3219" s="7"/>
    </row>
    <row r="3220" spans="1:35" ht="11" customHeight="1" outlineLevel="1" x14ac:dyDescent="0.25">
      <c r="A3220" t="s">
        <v>3540</v>
      </c>
      <c r="C3220" s="2" t="s">
        <v>12974</v>
      </c>
      <c r="D3220" s="2" t="s">
        <v>18737</v>
      </c>
      <c r="E3220" s="7">
        <v>1990</v>
      </c>
      <c r="F3220" s="5" t="s">
        <v>13090</v>
      </c>
      <c r="H3220" s="5" t="s">
        <v>5398</v>
      </c>
      <c r="I3220" s="6" t="s">
        <v>17203</v>
      </c>
      <c r="J3220" s="6" t="s">
        <v>17202</v>
      </c>
      <c r="K3220" s="17">
        <v>3</v>
      </c>
      <c r="L3220" s="17" t="s">
        <v>7730</v>
      </c>
      <c r="M3220" s="9">
        <v>6.3</v>
      </c>
      <c r="N3220" s="9"/>
      <c r="O3220" s="21"/>
      <c r="Q3220" s="29"/>
      <c r="U3220" s="17"/>
      <c r="V3220" s="2"/>
      <c r="Y3220" t="str">
        <f t="shared" si="215"/>
        <v/>
      </c>
      <c r="AA3220">
        <f t="shared" si="216"/>
        <v>1</v>
      </c>
      <c r="AB3220">
        <v>1</v>
      </c>
      <c r="AC3220" s="7"/>
      <c r="AD3220" t="s">
        <v>17203</v>
      </c>
      <c r="AE3220">
        <f t="shared" si="214"/>
        <v>0</v>
      </c>
      <c r="AG3220" s="2"/>
      <c r="AI3220" s="7"/>
    </row>
    <row r="3221" spans="1:35" ht="11" customHeight="1" outlineLevel="1" x14ac:dyDescent="0.25">
      <c r="A3221" t="s">
        <v>3540</v>
      </c>
      <c r="C3221" s="2" t="s">
        <v>12974</v>
      </c>
      <c r="D3221" s="2">
        <v>1332</v>
      </c>
      <c r="E3221" s="7">
        <v>1990</v>
      </c>
      <c r="F3221" s="5" t="s">
        <v>13090</v>
      </c>
      <c r="H3221" s="5" t="s">
        <v>5398</v>
      </c>
      <c r="I3221" s="6" t="s">
        <v>17203</v>
      </c>
      <c r="J3221" s="6" t="s">
        <v>17202</v>
      </c>
      <c r="K3221" s="17">
        <v>3</v>
      </c>
      <c r="L3221" s="17" t="s">
        <v>7730</v>
      </c>
      <c r="M3221" s="9">
        <v>4</v>
      </c>
      <c r="N3221" s="9"/>
      <c r="O3221" s="21"/>
      <c r="Q3221" s="29"/>
      <c r="U3221" s="17"/>
      <c r="V3221" s="2"/>
      <c r="Y3221" t="str">
        <f t="shared" si="215"/>
        <v/>
      </c>
      <c r="AA3221">
        <f t="shared" si="216"/>
        <v>1</v>
      </c>
      <c r="AB3221">
        <v>1</v>
      </c>
      <c r="AC3221" s="7"/>
      <c r="AD3221" t="s">
        <v>17203</v>
      </c>
      <c r="AE3221">
        <f t="shared" si="214"/>
        <v>0</v>
      </c>
      <c r="AG3221" s="2"/>
      <c r="AI3221" s="7"/>
    </row>
    <row r="3222" spans="1:35" ht="11" customHeight="1" outlineLevel="1" x14ac:dyDescent="0.25">
      <c r="A3222" t="s">
        <v>3540</v>
      </c>
      <c r="C3222" s="2" t="s">
        <v>12974</v>
      </c>
      <c r="D3222" s="2" t="s">
        <v>18738</v>
      </c>
      <c r="E3222" s="7">
        <v>1990</v>
      </c>
      <c r="F3222" s="5" t="s">
        <v>13095</v>
      </c>
      <c r="H3222" s="5" t="s">
        <v>5398</v>
      </c>
      <c r="I3222" s="6" t="s">
        <v>14849</v>
      </c>
      <c r="J3222" s="6" t="s">
        <v>8490</v>
      </c>
      <c r="K3222" s="17">
        <v>3</v>
      </c>
      <c r="L3222" s="17" t="s">
        <v>7730</v>
      </c>
      <c r="M3222" s="9">
        <v>4</v>
      </c>
      <c r="N3222" s="9"/>
      <c r="O3222" s="21"/>
      <c r="Q3222" s="29"/>
      <c r="U3222" s="17"/>
      <c r="V3222" s="2"/>
      <c r="Y3222" t="str">
        <f t="shared" si="215"/>
        <v/>
      </c>
      <c r="AA3222">
        <f t="shared" si="216"/>
        <v>1</v>
      </c>
      <c r="AB3222">
        <v>1</v>
      </c>
      <c r="AC3222" s="7"/>
      <c r="AD3222" t="s">
        <v>14849</v>
      </c>
      <c r="AE3222">
        <f t="shared" si="214"/>
        <v>0</v>
      </c>
      <c r="AG3222" s="2"/>
      <c r="AI3222" s="7"/>
    </row>
    <row r="3223" spans="1:35" ht="11" customHeight="1" outlineLevel="1" x14ac:dyDescent="0.25">
      <c r="A3223" t="s">
        <v>3540</v>
      </c>
      <c r="C3223" s="2" t="s">
        <v>12974</v>
      </c>
      <c r="D3223" s="2">
        <v>1383</v>
      </c>
      <c r="E3223" s="7">
        <v>1991</v>
      </c>
      <c r="F3223" s="35">
        <v>1</v>
      </c>
      <c r="H3223" s="5" t="s">
        <v>5398</v>
      </c>
      <c r="I3223" s="6" t="s">
        <v>17205</v>
      </c>
      <c r="J3223" s="6" t="s">
        <v>17204</v>
      </c>
      <c r="K3223" s="17">
        <v>5</v>
      </c>
      <c r="L3223" s="17" t="s">
        <v>7732</v>
      </c>
      <c r="M3223" s="9"/>
      <c r="N3223" s="9"/>
      <c r="O3223" s="21"/>
      <c r="Q3223" s="29"/>
      <c r="U3223" s="17"/>
      <c r="V3223" s="2"/>
      <c r="Y3223" t="str">
        <f t="shared" si="215"/>
        <v/>
      </c>
      <c r="AA3223" t="str">
        <f t="shared" si="216"/>
        <v/>
      </c>
      <c r="AC3223" s="7"/>
      <c r="AD3223" t="s">
        <v>17205</v>
      </c>
      <c r="AE3223">
        <f t="shared" si="214"/>
        <v>0</v>
      </c>
      <c r="AG3223" s="2"/>
      <c r="AI3223" s="7"/>
    </row>
    <row r="3224" spans="1:35" ht="11" customHeight="1" outlineLevel="1" x14ac:dyDescent="0.25">
      <c r="A3224" t="s">
        <v>3540</v>
      </c>
      <c r="C3224" s="2" t="s">
        <v>12974</v>
      </c>
      <c r="D3224" s="2">
        <v>1481</v>
      </c>
      <c r="E3224" s="7">
        <v>1991</v>
      </c>
      <c r="F3224" s="5" t="s">
        <v>5239</v>
      </c>
      <c r="H3224" s="5" t="s">
        <v>5398</v>
      </c>
      <c r="I3224" s="6" t="s">
        <v>14897</v>
      </c>
      <c r="J3224" s="6" t="s">
        <v>17206</v>
      </c>
      <c r="K3224" s="17">
        <v>5</v>
      </c>
      <c r="L3224" s="17" t="s">
        <v>7732</v>
      </c>
      <c r="M3224" s="9"/>
      <c r="N3224" s="9"/>
      <c r="O3224" s="21"/>
      <c r="Q3224" s="29"/>
      <c r="U3224" s="17"/>
      <c r="V3224" s="2"/>
      <c r="Y3224" t="str">
        <f t="shared" si="215"/>
        <v/>
      </c>
      <c r="AA3224" t="str">
        <f t="shared" si="216"/>
        <v/>
      </c>
      <c r="AC3224" s="7"/>
      <c r="AD3224" t="s">
        <v>14897</v>
      </c>
      <c r="AE3224">
        <f t="shared" si="214"/>
        <v>0</v>
      </c>
      <c r="AG3224" s="2"/>
      <c r="AI3224" s="7"/>
    </row>
    <row r="3225" spans="1:35" ht="11" customHeight="1" outlineLevel="1" x14ac:dyDescent="0.25">
      <c r="A3225" t="s">
        <v>3540</v>
      </c>
      <c r="C3225" s="2" t="s">
        <v>12974</v>
      </c>
      <c r="D3225" s="2">
        <v>1676</v>
      </c>
      <c r="E3225" s="7">
        <v>1993</v>
      </c>
      <c r="F3225" s="5" t="s">
        <v>13095</v>
      </c>
      <c r="H3225" s="5" t="s">
        <v>5398</v>
      </c>
      <c r="I3225" s="6" t="s">
        <v>17207</v>
      </c>
      <c r="J3225" s="6" t="s">
        <v>8490</v>
      </c>
      <c r="K3225" s="17">
        <v>5</v>
      </c>
      <c r="L3225" s="17" t="s">
        <v>7732</v>
      </c>
      <c r="M3225" s="9"/>
      <c r="N3225" s="9"/>
      <c r="O3225" s="21"/>
      <c r="Q3225" s="29"/>
      <c r="U3225" s="17"/>
      <c r="V3225" s="2"/>
      <c r="Y3225" t="str">
        <f t="shared" si="215"/>
        <v/>
      </c>
      <c r="AA3225">
        <f t="shared" si="216"/>
        <v>1</v>
      </c>
      <c r="AC3225" s="7"/>
      <c r="AD3225" t="s">
        <v>17207</v>
      </c>
      <c r="AE3225">
        <f t="shared" si="214"/>
        <v>0</v>
      </c>
      <c r="AG3225" s="2"/>
      <c r="AI3225" s="7"/>
    </row>
    <row r="3226" spans="1:35" ht="11" customHeight="1" outlineLevel="1" x14ac:dyDescent="0.25">
      <c r="A3226" t="s">
        <v>3540</v>
      </c>
      <c r="C3226" s="2" t="s">
        <v>12974</v>
      </c>
      <c r="D3226" s="2">
        <v>1827</v>
      </c>
      <c r="E3226" s="7">
        <v>1994</v>
      </c>
      <c r="F3226" s="5" t="s">
        <v>13095</v>
      </c>
      <c r="H3226" s="5" t="s">
        <v>5398</v>
      </c>
      <c r="I3226" s="6" t="s">
        <v>17209</v>
      </c>
      <c r="J3226" s="6" t="s">
        <v>17208</v>
      </c>
      <c r="K3226" s="17">
        <v>5</v>
      </c>
      <c r="L3226" s="17" t="s">
        <v>7730</v>
      </c>
      <c r="M3226" s="9">
        <v>4</v>
      </c>
      <c r="N3226" s="9"/>
      <c r="O3226" s="21"/>
      <c r="Q3226" s="29"/>
      <c r="U3226" s="17"/>
      <c r="V3226" s="2"/>
      <c r="Y3226" t="str">
        <f t="shared" si="215"/>
        <v/>
      </c>
      <c r="AA3226">
        <f t="shared" si="216"/>
        <v>1</v>
      </c>
      <c r="AC3226" s="7"/>
      <c r="AD3226" t="s">
        <v>17209</v>
      </c>
      <c r="AE3226">
        <f t="shared" si="214"/>
        <v>0</v>
      </c>
      <c r="AG3226" s="2"/>
      <c r="AI3226" s="7"/>
    </row>
    <row r="3227" spans="1:35" ht="11" customHeight="1" outlineLevel="1" x14ac:dyDescent="0.25">
      <c r="A3227" t="s">
        <v>3540</v>
      </c>
      <c r="C3227" s="2" t="s">
        <v>12974</v>
      </c>
      <c r="D3227" s="2">
        <v>1828</v>
      </c>
      <c r="E3227" s="7">
        <v>1994</v>
      </c>
      <c r="F3227" s="5" t="s">
        <v>13095</v>
      </c>
      <c r="H3227" s="5" t="s">
        <v>5398</v>
      </c>
      <c r="I3227" s="6" t="s">
        <v>17209</v>
      </c>
      <c r="J3227" s="6" t="s">
        <v>17208</v>
      </c>
      <c r="K3227" s="17">
        <v>5</v>
      </c>
      <c r="L3227" s="17" t="s">
        <v>7730</v>
      </c>
      <c r="M3227" s="9">
        <v>4</v>
      </c>
      <c r="N3227" s="9"/>
      <c r="O3227" s="21"/>
      <c r="Q3227" s="29"/>
      <c r="U3227" s="17"/>
      <c r="V3227" s="2"/>
      <c r="Y3227" t="str">
        <f t="shared" si="215"/>
        <v/>
      </c>
      <c r="AA3227">
        <f t="shared" si="216"/>
        <v>1</v>
      </c>
      <c r="AC3227" s="7"/>
      <c r="AD3227" t="s">
        <v>17209</v>
      </c>
      <c r="AE3227">
        <f t="shared" si="214"/>
        <v>0</v>
      </c>
      <c r="AG3227" s="2"/>
      <c r="AI3227" s="7"/>
    </row>
    <row r="3228" spans="1:35" ht="11" customHeight="1" outlineLevel="1" x14ac:dyDescent="0.25">
      <c r="A3228" t="s">
        <v>3540</v>
      </c>
      <c r="C3228" s="2" t="s">
        <v>12974</v>
      </c>
      <c r="D3228" s="2">
        <v>2282</v>
      </c>
      <c r="E3228" s="7">
        <v>1997</v>
      </c>
      <c r="F3228" s="5" t="s">
        <v>6311</v>
      </c>
      <c r="H3228" s="5" t="s">
        <v>5398</v>
      </c>
      <c r="I3228" s="6" t="s">
        <v>6674</v>
      </c>
      <c r="J3228" s="6" t="s">
        <v>11805</v>
      </c>
      <c r="K3228" s="17">
        <v>5</v>
      </c>
      <c r="L3228" s="18" t="s">
        <v>20076</v>
      </c>
      <c r="M3228" s="9"/>
      <c r="N3228" s="9"/>
      <c r="O3228" s="21"/>
      <c r="Q3228" s="29"/>
      <c r="U3228" s="17"/>
      <c r="V3228" s="2">
        <v>1924</v>
      </c>
      <c r="Y3228" t="str">
        <f t="shared" si="215"/>
        <v/>
      </c>
      <c r="AA3228" t="str">
        <f t="shared" si="216"/>
        <v/>
      </c>
      <c r="AC3228" s="7"/>
      <c r="AD3228" t="s">
        <v>6674</v>
      </c>
      <c r="AE3228">
        <f t="shared" si="214"/>
        <v>0</v>
      </c>
      <c r="AG3228" s="2"/>
      <c r="AH3228" t="s">
        <v>6675</v>
      </c>
      <c r="AI3228" s="7" t="s">
        <v>4922</v>
      </c>
    </row>
    <row r="3229" spans="1:35" ht="11" customHeight="1" outlineLevel="1" x14ac:dyDescent="0.25">
      <c r="A3229" t="s">
        <v>3540</v>
      </c>
      <c r="C3229" s="2" t="s">
        <v>12974</v>
      </c>
      <c r="D3229" s="2" t="s">
        <v>17210</v>
      </c>
      <c r="E3229" s="7">
        <v>1997</v>
      </c>
      <c r="F3229" s="5" t="s">
        <v>17211</v>
      </c>
      <c r="H3229" s="5" t="s">
        <v>5398</v>
      </c>
      <c r="I3229" s="6" t="s">
        <v>14215</v>
      </c>
      <c r="J3229" s="6" t="s">
        <v>11805</v>
      </c>
      <c r="K3229" s="17">
        <v>3</v>
      </c>
      <c r="L3229" s="18" t="s">
        <v>7730</v>
      </c>
      <c r="M3229" s="9">
        <v>7.3</v>
      </c>
      <c r="N3229" s="9"/>
      <c r="O3229" s="21"/>
      <c r="Q3229" s="29"/>
      <c r="U3229" s="17"/>
      <c r="V3229" s="2"/>
      <c r="Y3229" t="str">
        <f t="shared" si="215"/>
        <v/>
      </c>
      <c r="AA3229">
        <f t="shared" si="216"/>
        <v>1</v>
      </c>
      <c r="AC3229" s="7"/>
      <c r="AD3229" t="s">
        <v>14215</v>
      </c>
      <c r="AE3229">
        <f t="shared" si="214"/>
        <v>0</v>
      </c>
      <c r="AG3229" s="2"/>
      <c r="AI3229" s="7"/>
    </row>
    <row r="3230" spans="1:35" ht="11" customHeight="1" outlineLevel="1" x14ac:dyDescent="0.25">
      <c r="A3230" t="s">
        <v>3540</v>
      </c>
      <c r="C3230" s="2" t="s">
        <v>12974</v>
      </c>
      <c r="D3230" s="2" t="s">
        <v>7799</v>
      </c>
      <c r="E3230" s="7">
        <v>1997</v>
      </c>
      <c r="F3230" s="5" t="s">
        <v>14909</v>
      </c>
      <c r="H3230" s="5" t="s">
        <v>5398</v>
      </c>
      <c r="I3230" s="6" t="s">
        <v>14897</v>
      </c>
      <c r="J3230" s="6" t="s">
        <v>17212</v>
      </c>
      <c r="K3230" s="17">
        <v>3</v>
      </c>
      <c r="L3230" s="17" t="s">
        <v>7730</v>
      </c>
      <c r="M3230" s="9">
        <v>4.8</v>
      </c>
      <c r="N3230" s="9"/>
      <c r="O3230" s="21"/>
      <c r="Q3230" s="29"/>
      <c r="U3230" s="17"/>
      <c r="V3230" s="2"/>
      <c r="Y3230" t="str">
        <f t="shared" si="215"/>
        <v/>
      </c>
      <c r="AA3230">
        <f t="shared" si="216"/>
        <v>1</v>
      </c>
      <c r="AC3230" s="7"/>
      <c r="AD3230" t="s">
        <v>14897</v>
      </c>
      <c r="AE3230">
        <f t="shared" si="214"/>
        <v>0</v>
      </c>
      <c r="AG3230" s="2"/>
      <c r="AI3230" s="7"/>
    </row>
    <row r="3231" spans="1:35" ht="11" customHeight="1" outlineLevel="1" x14ac:dyDescent="0.25">
      <c r="A3231" t="s">
        <v>3540</v>
      </c>
      <c r="C3231" s="2" t="s">
        <v>12974</v>
      </c>
      <c r="D3231" s="2">
        <v>2328</v>
      </c>
      <c r="E3231" s="7">
        <v>1997</v>
      </c>
      <c r="F3231" s="35">
        <v>1</v>
      </c>
      <c r="H3231" s="5" t="s">
        <v>5398</v>
      </c>
      <c r="I3231" s="6" t="s">
        <v>14897</v>
      </c>
      <c r="J3231" s="6" t="s">
        <v>17212</v>
      </c>
      <c r="K3231" s="17">
        <v>3</v>
      </c>
      <c r="L3231" s="17" t="s">
        <v>20076</v>
      </c>
      <c r="M3231" s="9"/>
      <c r="N3231" s="9"/>
      <c r="O3231" s="21"/>
      <c r="Q3231" s="29"/>
      <c r="U3231" s="17"/>
      <c r="V3231" s="2"/>
      <c r="Y3231" t="str">
        <f t="shared" si="215"/>
        <v/>
      </c>
      <c r="AA3231" t="str">
        <f t="shared" si="216"/>
        <v/>
      </c>
      <c r="AC3231" s="7"/>
      <c r="AD3231" t="s">
        <v>14897</v>
      </c>
      <c r="AE3231">
        <f t="shared" si="214"/>
        <v>0</v>
      </c>
      <c r="AG3231" s="2"/>
      <c r="AI3231" s="7"/>
    </row>
    <row r="3232" spans="1:35" ht="11" customHeight="1" outlineLevel="1" x14ac:dyDescent="0.25">
      <c r="A3232" t="s">
        <v>3540</v>
      </c>
      <c r="C3232" s="2" t="s">
        <v>12974</v>
      </c>
      <c r="D3232" s="2">
        <v>2333</v>
      </c>
      <c r="E3232" s="7">
        <v>1997</v>
      </c>
      <c r="F3232" s="5" t="s">
        <v>13090</v>
      </c>
      <c r="H3232" s="5" t="s">
        <v>5398</v>
      </c>
      <c r="I3232" s="6" t="s">
        <v>14897</v>
      </c>
      <c r="J3232" s="6" t="s">
        <v>17212</v>
      </c>
      <c r="K3232" s="17">
        <v>5</v>
      </c>
      <c r="L3232" s="17" t="s">
        <v>7732</v>
      </c>
      <c r="M3232" s="9"/>
      <c r="N3232" s="9"/>
      <c r="O3232" s="21"/>
      <c r="Q3232" s="29"/>
      <c r="U3232" s="17"/>
      <c r="V3232" s="2"/>
      <c r="Y3232" t="str">
        <f t="shared" si="215"/>
        <v/>
      </c>
      <c r="AA3232">
        <f t="shared" si="216"/>
        <v>1</v>
      </c>
      <c r="AC3232" s="7"/>
      <c r="AD3232" t="s">
        <v>14897</v>
      </c>
      <c r="AE3232">
        <f t="shared" si="214"/>
        <v>0</v>
      </c>
      <c r="AG3232" s="2"/>
      <c r="AI3232" s="7"/>
    </row>
    <row r="3233" spans="1:49" ht="11" customHeight="1" outlineLevel="1" x14ac:dyDescent="0.25">
      <c r="A3233" t="s">
        <v>3540</v>
      </c>
      <c r="C3233" s="2" t="s">
        <v>12974</v>
      </c>
      <c r="D3233" s="2">
        <v>2562</v>
      </c>
      <c r="E3233" s="7">
        <v>1998</v>
      </c>
      <c r="F3233" s="5" t="s">
        <v>13095</v>
      </c>
      <c r="H3233" s="5" t="s">
        <v>5398</v>
      </c>
      <c r="I3233" s="6" t="s">
        <v>17189</v>
      </c>
      <c r="J3233" s="6" t="s">
        <v>17213</v>
      </c>
      <c r="K3233" s="17">
        <v>5</v>
      </c>
      <c r="L3233" s="17" t="s">
        <v>7730</v>
      </c>
      <c r="M3233" s="9">
        <v>6.3</v>
      </c>
      <c r="N3233" s="9"/>
      <c r="O3233" s="21"/>
      <c r="Q3233" s="29"/>
      <c r="U3233" s="17"/>
      <c r="V3233" s="2"/>
      <c r="Y3233" t="str">
        <f t="shared" si="215"/>
        <v/>
      </c>
      <c r="AA3233">
        <f t="shared" si="216"/>
        <v>1</v>
      </c>
      <c r="AC3233" s="7"/>
      <c r="AD3233" t="s">
        <v>17189</v>
      </c>
      <c r="AE3233">
        <f t="shared" ref="AE3233:AE3240" si="217">COUNTIF(I3233,"*Fuji*")</f>
        <v>0</v>
      </c>
      <c r="AG3233" s="2"/>
      <c r="AI3233" s="7"/>
    </row>
    <row r="3234" spans="1:49" ht="11" customHeight="1" outlineLevel="1" x14ac:dyDescent="0.25">
      <c r="A3234" t="s">
        <v>3540</v>
      </c>
      <c r="C3234" s="2" t="s">
        <v>12974</v>
      </c>
      <c r="D3234" s="2">
        <v>2667</v>
      </c>
      <c r="E3234" s="7">
        <v>1999</v>
      </c>
      <c r="F3234" s="5" t="s">
        <v>6311</v>
      </c>
      <c r="H3234" s="5" t="s">
        <v>5398</v>
      </c>
      <c r="I3234" s="6" t="s">
        <v>6042</v>
      </c>
      <c r="J3234" s="6" t="s">
        <v>8499</v>
      </c>
      <c r="K3234" s="17">
        <v>1</v>
      </c>
      <c r="L3234" s="17" t="s">
        <v>7730</v>
      </c>
      <c r="M3234" s="9">
        <v>10</v>
      </c>
      <c r="N3234" s="9"/>
      <c r="O3234" s="21"/>
      <c r="Q3234" s="29"/>
      <c r="S3234">
        <v>1</v>
      </c>
      <c r="T3234">
        <v>1</v>
      </c>
      <c r="U3234" s="17"/>
      <c r="V3234" s="2"/>
      <c r="Y3234" t="str">
        <f t="shared" si="215"/>
        <v/>
      </c>
      <c r="AA3234" t="str">
        <f t="shared" si="216"/>
        <v/>
      </c>
      <c r="AC3234" s="7"/>
      <c r="AD3234" t="s">
        <v>6042</v>
      </c>
      <c r="AE3234">
        <f t="shared" si="217"/>
        <v>0</v>
      </c>
      <c r="AG3234" s="2">
        <v>1</v>
      </c>
      <c r="AH3234" t="s">
        <v>3354</v>
      </c>
      <c r="AI3234" s="7" t="s">
        <v>4922</v>
      </c>
    </row>
    <row r="3235" spans="1:49" ht="11" customHeight="1" outlineLevel="1" x14ac:dyDescent="0.25">
      <c r="A3235" t="s">
        <v>3540</v>
      </c>
      <c r="C3235" s="2" t="s">
        <v>12974</v>
      </c>
      <c r="D3235" s="2" t="s">
        <v>17215</v>
      </c>
      <c r="E3235" s="7">
        <v>1999</v>
      </c>
      <c r="F3235" s="5" t="s">
        <v>17214</v>
      </c>
      <c r="H3235" s="5" t="s">
        <v>5398</v>
      </c>
      <c r="I3235" s="6" t="s">
        <v>6042</v>
      </c>
      <c r="J3235" s="6" t="s">
        <v>8499</v>
      </c>
      <c r="K3235" s="17">
        <v>1</v>
      </c>
      <c r="L3235" s="17" t="s">
        <v>7730</v>
      </c>
      <c r="M3235" s="9">
        <v>10</v>
      </c>
      <c r="N3235" s="9"/>
      <c r="O3235" s="21"/>
      <c r="Q3235" s="29"/>
      <c r="U3235" s="17"/>
      <c r="V3235" s="2">
        <v>2137</v>
      </c>
      <c r="Y3235" t="str">
        <f t="shared" si="215"/>
        <v/>
      </c>
      <c r="AA3235">
        <f t="shared" si="216"/>
        <v>1</v>
      </c>
      <c r="AC3235" s="7"/>
      <c r="AD3235" t="s">
        <v>6042</v>
      </c>
      <c r="AE3235">
        <f t="shared" si="217"/>
        <v>0</v>
      </c>
      <c r="AG3235" s="2">
        <v>1</v>
      </c>
      <c r="AH3235" t="s">
        <v>3354</v>
      </c>
      <c r="AI3235" s="7" t="s">
        <v>4922</v>
      </c>
    </row>
    <row r="3236" spans="1:49" ht="11" customHeight="1" outlineLevel="1" x14ac:dyDescent="0.25">
      <c r="A3236" t="s">
        <v>3540</v>
      </c>
      <c r="C3236" s="2" t="s">
        <v>12974</v>
      </c>
      <c r="D3236" s="2">
        <v>3292</v>
      </c>
      <c r="E3236" s="7">
        <v>2002</v>
      </c>
      <c r="F3236" s="35">
        <v>2</v>
      </c>
      <c r="H3236" s="5" t="s">
        <v>5398</v>
      </c>
      <c r="I3236" s="6" t="s">
        <v>6213</v>
      </c>
      <c r="J3236" s="6" t="s">
        <v>7137</v>
      </c>
      <c r="K3236" s="17">
        <v>3</v>
      </c>
      <c r="L3236" s="17" t="s">
        <v>7732</v>
      </c>
      <c r="M3236" s="9"/>
      <c r="N3236" s="9"/>
      <c r="O3236" s="21"/>
      <c r="Q3236" s="29"/>
      <c r="U3236" s="17"/>
      <c r="V3236" s="2"/>
      <c r="Y3236" t="str">
        <f t="shared" si="215"/>
        <v/>
      </c>
      <c r="AA3236" t="str">
        <f t="shared" si="216"/>
        <v/>
      </c>
      <c r="AC3236" s="7"/>
      <c r="AD3236" t="s">
        <v>6213</v>
      </c>
      <c r="AE3236">
        <f t="shared" si="217"/>
        <v>0</v>
      </c>
      <c r="AG3236" s="2"/>
      <c r="AH3236" t="s">
        <v>6214</v>
      </c>
      <c r="AI3236" s="7" t="s">
        <v>4922</v>
      </c>
    </row>
    <row r="3237" spans="1:49" ht="11" customHeight="1" outlineLevel="1" x14ac:dyDescent="0.25">
      <c r="A3237" t="s">
        <v>3540</v>
      </c>
      <c r="C3237" s="2" t="s">
        <v>12974</v>
      </c>
      <c r="D3237" s="2" t="s">
        <v>17216</v>
      </c>
      <c r="E3237" s="7">
        <v>2002</v>
      </c>
      <c r="F3237" s="5" t="s">
        <v>13119</v>
      </c>
      <c r="H3237" s="5" t="s">
        <v>5398</v>
      </c>
      <c r="I3237" s="6" t="s">
        <v>6213</v>
      </c>
      <c r="J3237" s="6" t="s">
        <v>7137</v>
      </c>
      <c r="K3237" s="17">
        <v>3</v>
      </c>
      <c r="L3237" s="18" t="s">
        <v>7730</v>
      </c>
      <c r="M3237" s="9">
        <v>6.3</v>
      </c>
      <c r="N3237" s="9"/>
      <c r="O3237" s="21"/>
      <c r="Q3237" s="29"/>
      <c r="U3237" s="17"/>
      <c r="V3237" s="2">
        <v>2367</v>
      </c>
      <c r="Y3237" t="str">
        <f t="shared" si="215"/>
        <v/>
      </c>
      <c r="AA3237">
        <f t="shared" si="216"/>
        <v>1</v>
      </c>
      <c r="AC3237" s="7"/>
      <c r="AD3237" t="s">
        <v>6213</v>
      </c>
      <c r="AE3237">
        <f t="shared" si="217"/>
        <v>0</v>
      </c>
      <c r="AG3237" s="2"/>
      <c r="AH3237" t="s">
        <v>6214</v>
      </c>
      <c r="AI3237" s="7" t="s">
        <v>4922</v>
      </c>
    </row>
    <row r="3238" spans="1:49" ht="11" customHeight="1" outlineLevel="1" x14ac:dyDescent="0.25">
      <c r="A3238" t="s">
        <v>3540</v>
      </c>
      <c r="C3238" s="2" t="s">
        <v>12974</v>
      </c>
      <c r="D3238" s="2" t="s">
        <v>18739</v>
      </c>
      <c r="E3238" s="7">
        <v>2003</v>
      </c>
      <c r="F3238" s="5" t="s">
        <v>13095</v>
      </c>
      <c r="H3238" s="5" t="s">
        <v>5398</v>
      </c>
      <c r="I3238" s="6" t="s">
        <v>12892</v>
      </c>
      <c r="J3238" s="6" t="s">
        <v>17217</v>
      </c>
      <c r="K3238" s="17">
        <v>4</v>
      </c>
      <c r="L3238" s="17" t="s">
        <v>7730</v>
      </c>
      <c r="M3238" s="9">
        <v>7.8</v>
      </c>
      <c r="N3238" s="9"/>
      <c r="O3238" s="21"/>
      <c r="Q3238" s="29"/>
      <c r="U3238" s="17"/>
      <c r="V3238" s="2"/>
      <c r="Y3238" t="str">
        <f t="shared" si="215"/>
        <v/>
      </c>
      <c r="AA3238">
        <f t="shared" si="216"/>
        <v>1</v>
      </c>
      <c r="AB3238">
        <v>1</v>
      </c>
      <c r="AC3238" s="7"/>
      <c r="AD3238" t="s">
        <v>12892</v>
      </c>
      <c r="AE3238">
        <f t="shared" si="217"/>
        <v>0</v>
      </c>
      <c r="AG3238" s="2"/>
      <c r="AI3238" s="7"/>
    </row>
    <row r="3239" spans="1:49" ht="11" customHeight="1" outlineLevel="1" x14ac:dyDescent="0.25">
      <c r="A3239" t="s">
        <v>3540</v>
      </c>
      <c r="C3239" s="2" t="s">
        <v>12974</v>
      </c>
      <c r="D3239" s="2">
        <v>3795</v>
      </c>
      <c r="E3239" s="7">
        <v>2007</v>
      </c>
      <c r="F3239" s="5" t="s">
        <v>13090</v>
      </c>
      <c r="H3239" s="5" t="s">
        <v>5398</v>
      </c>
      <c r="I3239" s="6" t="s">
        <v>17181</v>
      </c>
      <c r="J3239" s="6" t="s">
        <v>17218</v>
      </c>
      <c r="K3239" s="17">
        <v>6</v>
      </c>
      <c r="L3239" s="17" t="s">
        <v>7730</v>
      </c>
      <c r="M3239" s="9">
        <v>4</v>
      </c>
      <c r="N3239" s="9"/>
      <c r="O3239" s="21"/>
      <c r="Q3239" s="29"/>
      <c r="U3239" s="17"/>
      <c r="V3239" s="2"/>
      <c r="Y3239" t="str">
        <f t="shared" si="215"/>
        <v/>
      </c>
      <c r="AA3239">
        <f t="shared" si="216"/>
        <v>1</v>
      </c>
      <c r="AC3239" s="7"/>
      <c r="AD3239" t="s">
        <v>17181</v>
      </c>
      <c r="AE3239">
        <f t="shared" si="217"/>
        <v>0</v>
      </c>
      <c r="AG3239" s="2"/>
      <c r="AI3239" s="7"/>
    </row>
    <row r="3240" spans="1:49" ht="11" customHeight="1" outlineLevel="1" x14ac:dyDescent="0.25">
      <c r="A3240" t="s">
        <v>3540</v>
      </c>
      <c r="C3240" s="2" t="s">
        <v>12974</v>
      </c>
      <c r="D3240" s="2" t="s">
        <v>17219</v>
      </c>
      <c r="E3240" s="7">
        <v>2015</v>
      </c>
      <c r="F3240" s="5" t="s">
        <v>17220</v>
      </c>
      <c r="H3240" s="5" t="s">
        <v>5398</v>
      </c>
      <c r="I3240" s="6" t="s">
        <v>17222</v>
      </c>
      <c r="J3240" s="6" t="s">
        <v>17221</v>
      </c>
      <c r="K3240" s="17">
        <v>5</v>
      </c>
      <c r="L3240" s="17" t="s">
        <v>7730</v>
      </c>
      <c r="M3240" s="9">
        <v>12</v>
      </c>
      <c r="N3240" s="9"/>
      <c r="O3240" s="21"/>
      <c r="Q3240" s="29"/>
      <c r="U3240" s="17"/>
      <c r="V3240" s="2"/>
      <c r="Y3240" t="str">
        <f t="shared" si="215"/>
        <v/>
      </c>
      <c r="AA3240">
        <f t="shared" si="216"/>
        <v>1</v>
      </c>
      <c r="AC3240" s="7"/>
      <c r="AD3240" t="s">
        <v>17222</v>
      </c>
      <c r="AE3240">
        <f t="shared" si="217"/>
        <v>0</v>
      </c>
      <c r="AG3240" s="2"/>
      <c r="AI3240" s="7"/>
    </row>
    <row r="3241" spans="1:49" ht="11" customHeight="1" x14ac:dyDescent="0.25">
      <c r="A3241" t="s">
        <v>13945</v>
      </c>
      <c r="B3241" t="s">
        <v>13946</v>
      </c>
      <c r="C3241" s="2" t="s">
        <v>12976</v>
      </c>
      <c r="E3241" s="7"/>
      <c r="F3241" s="5"/>
      <c r="H3241" s="5"/>
      <c r="I3241" s="6"/>
      <c r="J3241" s="6"/>
      <c r="K3241" s="17"/>
      <c r="L3241" s="17"/>
      <c r="M3241" s="9"/>
      <c r="N3241" s="9">
        <f>SUM(M3242:M3545)</f>
        <v>164.95000000000002</v>
      </c>
      <c r="O3241" s="21">
        <v>4203</v>
      </c>
      <c r="P3241">
        <f>COUNTIF(L3242:L3545,"*")</f>
        <v>304</v>
      </c>
      <c r="Q3241" s="29">
        <f>P3241/O3241</f>
        <v>7.2329288603378533E-2</v>
      </c>
      <c r="R3241">
        <f>COUNTIF(L3242:L3545,"Y")+COUNTIF(L3242:L3545,"S")</f>
        <v>137</v>
      </c>
      <c r="U3241" s="17" t="s">
        <v>7730</v>
      </c>
      <c r="V3241" s="2"/>
      <c r="W3241" t="s">
        <v>18604</v>
      </c>
      <c r="Y3241" t="str">
        <f t="shared" si="215"/>
        <v/>
      </c>
      <c r="AA3241" t="str">
        <f t="shared" si="216"/>
        <v/>
      </c>
      <c r="AC3241" s="7"/>
      <c r="AF3241">
        <f>COUNTIF(AE3242:AE3545,"1")</f>
        <v>2</v>
      </c>
      <c r="AG3241" s="2"/>
      <c r="AI3241" s="7"/>
      <c r="AJ3241">
        <f>COUNTIF($K3242:$K3545,"1")-COUNTIFS($K3242:$K3545,"1",$L3242:$L3545,"V")</f>
        <v>62</v>
      </c>
      <c r="AK3241">
        <f>COUNTIFS($K3242:$K3545,"1",$L3242:$L3545,"Y")+COUNTIFS($K3242:$K3545,"1",$L3242:$L3545,"s")</f>
        <v>35</v>
      </c>
      <c r="AL3241">
        <f>COUNTIF($K3242:$K3545,"2")-COUNTIFS($K3242:$K3545,"2",$L3242:$L3545,"V")</f>
        <v>0</v>
      </c>
      <c r="AM3241">
        <f>COUNTIFS($K3242:$K3545,"2",$L3242:$L3545,"Y")+COUNTIFS($K3242:$K3545,"2",$L3242:$L3545,"s")</f>
        <v>0</v>
      </c>
      <c r="AN3241">
        <f>COUNTIF($K3242:$K3545,"3")-COUNTIFS($K3242:$K3545,"3",$L3242:$L3545,"V")</f>
        <v>162</v>
      </c>
      <c r="AO3241">
        <f>COUNTIFS($K3242:$K3545,"3",$L3242:$L3545,"Y")+COUNTIFS($K3242:$K3545,"3",$L3242:$L3545,"s")</f>
        <v>78</v>
      </c>
      <c r="AP3241">
        <f>COUNTIF($K3242:$K3545,"4")-COUNTIFS($K3242:$K3545,"4",$L3242:$L3545,"V")</f>
        <v>0</v>
      </c>
      <c r="AQ3241">
        <f>COUNTIFS($K3242:$K3545,"4",$L3242:$L3545,"Y")+COUNTIFS($K3242:$K3545,"4",$L3242:$L3545,"s")</f>
        <v>0</v>
      </c>
      <c r="AR3241">
        <f>COUNTIF($K3242:$K3545,"5")-COUNTIFS($K3242:$K3545,"5",$L3242:$L3545,"V")</f>
        <v>45</v>
      </c>
      <c r="AS3241">
        <f>COUNTIFS($K3242:$K3545,"5",$L3242:$L3545,"Y")+COUNTIFS($K3242:$K3545,"5",$L3242:$L3545,"s")</f>
        <v>15</v>
      </c>
      <c r="AT3241">
        <f>COUNTIF($K3242:$K3545,"6")-COUNTIFS($K3242:$K3545,"6",$L3242:$L3545,"V")</f>
        <v>23</v>
      </c>
      <c r="AU3241">
        <f>COUNTIFS($K3242:$K3545,"6",$L3242:$L3545,"Y")+COUNTIFS($K3242:$K3545,"6",$L3242:$L3545,"s")</f>
        <v>4</v>
      </c>
      <c r="AV3241">
        <f>COUNTIF($K3242:$K3545,"7")-COUNTIFS($K3242:$K3545,"7",$L3242:$L3545,"V")</f>
        <v>5</v>
      </c>
      <c r="AW3241">
        <f>COUNTIFS($K3242:$K3545,"7",$L3242:$L3545,"Y")+COUNTIFS($K3242:$K3545,"7",$L3242:$L3545,"s")</f>
        <v>5</v>
      </c>
    </row>
    <row r="3242" spans="1:49" ht="11" customHeight="1" outlineLevel="1" x14ac:dyDescent="0.25">
      <c r="A3242" t="s">
        <v>6676</v>
      </c>
      <c r="C3242" s="2" t="s">
        <v>12976</v>
      </c>
      <c r="D3242" s="2">
        <v>175</v>
      </c>
      <c r="E3242" s="7">
        <v>1908</v>
      </c>
      <c r="F3242" s="5" t="s">
        <v>6677</v>
      </c>
      <c r="H3242" s="5" t="s">
        <v>5038</v>
      </c>
      <c r="I3242" s="6" t="s">
        <v>428</v>
      </c>
      <c r="J3242" s="6" t="s">
        <v>13786</v>
      </c>
      <c r="K3242" s="17">
        <v>3</v>
      </c>
      <c r="L3242" s="17" t="s">
        <v>7730</v>
      </c>
      <c r="M3242" s="9">
        <v>0.2</v>
      </c>
      <c r="N3242" s="9"/>
      <c r="O3242" s="21"/>
      <c r="Q3242" s="29"/>
      <c r="U3242" s="17"/>
      <c r="V3242" s="2">
        <v>180</v>
      </c>
      <c r="Y3242" t="str">
        <f t="shared" si="215"/>
        <v/>
      </c>
      <c r="AA3242" t="str">
        <f t="shared" si="216"/>
        <v/>
      </c>
      <c r="AC3242" s="7"/>
      <c r="AD3242" t="s">
        <v>428</v>
      </c>
      <c r="AE3242">
        <f t="shared" ref="AE3242:AE3305" si="218">COUNTIF(I3242,"*Fuji*")</f>
        <v>0</v>
      </c>
      <c r="AG3242" s="2"/>
      <c r="AH3242" t="s">
        <v>429</v>
      </c>
      <c r="AI3242" s="7" t="s">
        <v>4922</v>
      </c>
    </row>
    <row r="3243" spans="1:49" ht="11" customHeight="1" outlineLevel="1" x14ac:dyDescent="0.25">
      <c r="A3243" t="s">
        <v>6676</v>
      </c>
      <c r="C3243" s="2" t="s">
        <v>12976</v>
      </c>
      <c r="D3243" s="2" t="s">
        <v>4062</v>
      </c>
      <c r="E3243" s="7">
        <v>1928</v>
      </c>
      <c r="F3243" s="5" t="s">
        <v>5676</v>
      </c>
      <c r="H3243" s="5" t="s">
        <v>130</v>
      </c>
      <c r="I3243" s="6" t="s">
        <v>3376</v>
      </c>
      <c r="J3243" s="6"/>
      <c r="K3243" s="17">
        <v>3</v>
      </c>
      <c r="L3243" s="17" t="s">
        <v>7732</v>
      </c>
      <c r="M3243" s="9"/>
      <c r="N3243" s="9"/>
      <c r="O3243" s="21"/>
      <c r="Q3243" s="29"/>
      <c r="U3243" s="17"/>
      <c r="V3243" s="2" t="s">
        <v>2986</v>
      </c>
      <c r="Y3243" t="str">
        <f t="shared" si="215"/>
        <v/>
      </c>
      <c r="AA3243" t="str">
        <f t="shared" si="216"/>
        <v/>
      </c>
      <c r="AC3243" s="7"/>
      <c r="AD3243" t="s">
        <v>3376</v>
      </c>
      <c r="AE3243">
        <f t="shared" si="218"/>
        <v>0</v>
      </c>
      <c r="AG3243" s="2"/>
      <c r="AH3243" t="s">
        <v>1117</v>
      </c>
      <c r="AI3243" s="7" t="s">
        <v>4620</v>
      </c>
    </row>
    <row r="3244" spans="1:49" ht="11" customHeight="1" outlineLevel="1" x14ac:dyDescent="0.25">
      <c r="A3244" t="s">
        <v>6676</v>
      </c>
      <c r="C3244" s="2" t="s">
        <v>12976</v>
      </c>
      <c r="D3244" s="2" t="s">
        <v>4062</v>
      </c>
      <c r="E3244" s="7">
        <v>1928</v>
      </c>
      <c r="F3244" s="5" t="s">
        <v>895</v>
      </c>
      <c r="H3244" s="5" t="s">
        <v>896</v>
      </c>
      <c r="I3244" s="6" t="s">
        <v>3376</v>
      </c>
      <c r="J3244" s="6"/>
      <c r="K3244" s="17">
        <v>3</v>
      </c>
      <c r="L3244" s="17" t="s">
        <v>7732</v>
      </c>
      <c r="M3244" s="9"/>
      <c r="N3244" s="9"/>
      <c r="O3244" s="21"/>
      <c r="Q3244" s="29"/>
      <c r="U3244" s="17"/>
      <c r="V3244" s="2" t="s">
        <v>2651</v>
      </c>
      <c r="Y3244" t="str">
        <f t="shared" si="215"/>
        <v/>
      </c>
      <c r="AA3244" t="str">
        <f t="shared" si="216"/>
        <v/>
      </c>
      <c r="AC3244" s="7"/>
      <c r="AD3244" t="s">
        <v>3376</v>
      </c>
      <c r="AE3244">
        <f t="shared" si="218"/>
        <v>0</v>
      </c>
      <c r="AG3244" s="2"/>
      <c r="AH3244" t="s">
        <v>1117</v>
      </c>
      <c r="AI3244" s="7" t="s">
        <v>4523</v>
      </c>
    </row>
    <row r="3245" spans="1:49" ht="11" customHeight="1" outlineLevel="1" x14ac:dyDescent="0.25">
      <c r="A3245" t="s">
        <v>6676</v>
      </c>
      <c r="C3245" s="2" t="s">
        <v>12976</v>
      </c>
      <c r="D3245" s="2" t="s">
        <v>4062</v>
      </c>
      <c r="E3245" s="7">
        <v>1928</v>
      </c>
      <c r="F3245" s="5" t="s">
        <v>897</v>
      </c>
      <c r="H3245" s="5" t="s">
        <v>4522</v>
      </c>
      <c r="I3245" s="6" t="s">
        <v>3376</v>
      </c>
      <c r="J3245" s="6"/>
      <c r="K3245" s="17">
        <v>3</v>
      </c>
      <c r="L3245" s="17" t="s">
        <v>7732</v>
      </c>
      <c r="M3245" s="9"/>
      <c r="N3245" s="9"/>
      <c r="O3245" s="21"/>
      <c r="Q3245" s="29"/>
      <c r="U3245" s="17"/>
      <c r="V3245" s="2" t="s">
        <v>2103</v>
      </c>
      <c r="Y3245" t="str">
        <f t="shared" si="215"/>
        <v/>
      </c>
      <c r="AA3245" t="str">
        <f t="shared" si="216"/>
        <v/>
      </c>
      <c r="AC3245" s="7"/>
      <c r="AD3245" t="s">
        <v>3376</v>
      </c>
      <c r="AE3245">
        <f t="shared" si="218"/>
        <v>0</v>
      </c>
      <c r="AG3245" s="2"/>
      <c r="AH3245" t="s">
        <v>1117</v>
      </c>
      <c r="AI3245" s="7" t="s">
        <v>4620</v>
      </c>
    </row>
    <row r="3246" spans="1:49" ht="11" customHeight="1" outlineLevel="1" collapsed="1" x14ac:dyDescent="0.25">
      <c r="A3246" t="s">
        <v>6676</v>
      </c>
      <c r="C3246" s="2" t="s">
        <v>12976</v>
      </c>
      <c r="D3246" s="2" t="s">
        <v>4062</v>
      </c>
      <c r="E3246" s="7">
        <v>1928</v>
      </c>
      <c r="F3246" s="5" t="s">
        <v>898</v>
      </c>
      <c r="H3246" s="5" t="s">
        <v>2156</v>
      </c>
      <c r="I3246" s="6" t="s">
        <v>3376</v>
      </c>
      <c r="J3246" s="6"/>
      <c r="K3246" s="17">
        <v>3</v>
      </c>
      <c r="L3246" s="17" t="s">
        <v>7732</v>
      </c>
      <c r="M3246" s="9"/>
      <c r="N3246" s="9"/>
      <c r="O3246" s="21"/>
      <c r="Q3246" s="29"/>
      <c r="U3246" s="17"/>
      <c r="V3246" s="2" t="s">
        <v>5280</v>
      </c>
      <c r="Y3246" t="str">
        <f t="shared" si="215"/>
        <v/>
      </c>
      <c r="AA3246" t="str">
        <f t="shared" si="216"/>
        <v/>
      </c>
      <c r="AC3246" s="7"/>
      <c r="AD3246" t="s">
        <v>3376</v>
      </c>
      <c r="AE3246">
        <f t="shared" si="218"/>
        <v>0</v>
      </c>
      <c r="AG3246" s="2"/>
      <c r="AH3246" t="s">
        <v>1117</v>
      </c>
      <c r="AI3246" s="7" t="s">
        <v>4620</v>
      </c>
    </row>
    <row r="3247" spans="1:49" ht="11" customHeight="1" outlineLevel="1" x14ac:dyDescent="0.25">
      <c r="A3247" t="s">
        <v>6676</v>
      </c>
      <c r="C3247" s="2" t="s">
        <v>12976</v>
      </c>
      <c r="D3247" s="2" t="s">
        <v>4062</v>
      </c>
      <c r="E3247" s="7">
        <v>1928</v>
      </c>
      <c r="F3247" s="5" t="s">
        <v>899</v>
      </c>
      <c r="H3247" s="5" t="s">
        <v>2291</v>
      </c>
      <c r="I3247" s="6" t="s">
        <v>3376</v>
      </c>
      <c r="J3247" s="6"/>
      <c r="K3247" s="17">
        <v>3</v>
      </c>
      <c r="L3247" s="17" t="s">
        <v>7732</v>
      </c>
      <c r="M3247" s="9"/>
      <c r="N3247" s="9"/>
      <c r="O3247" s="21"/>
      <c r="Q3247" s="29"/>
      <c r="U3247" s="17"/>
      <c r="V3247" s="2" t="s">
        <v>2104</v>
      </c>
      <c r="Y3247" t="str">
        <f t="shared" si="215"/>
        <v/>
      </c>
      <c r="AA3247" t="str">
        <f t="shared" si="216"/>
        <v/>
      </c>
      <c r="AC3247" s="7"/>
      <c r="AD3247" t="s">
        <v>3376</v>
      </c>
      <c r="AE3247">
        <f t="shared" si="218"/>
        <v>0</v>
      </c>
      <c r="AG3247" s="2"/>
      <c r="AH3247" t="s">
        <v>1117</v>
      </c>
      <c r="AI3247" s="7" t="s">
        <v>4620</v>
      </c>
    </row>
    <row r="3248" spans="1:49" ht="11" customHeight="1" outlineLevel="1" collapsed="1" x14ac:dyDescent="0.25">
      <c r="A3248" t="s">
        <v>6676</v>
      </c>
      <c r="C3248" s="2" t="s">
        <v>12976</v>
      </c>
      <c r="D3248" s="2" t="s">
        <v>4062</v>
      </c>
      <c r="E3248" s="7">
        <v>1928</v>
      </c>
      <c r="F3248" s="5" t="s">
        <v>6663</v>
      </c>
      <c r="H3248" s="5" t="s">
        <v>1590</v>
      </c>
      <c r="I3248" s="6" t="s">
        <v>6665</v>
      </c>
      <c r="J3248" s="6"/>
      <c r="K3248" s="17">
        <v>3</v>
      </c>
      <c r="L3248" s="17" t="s">
        <v>7732</v>
      </c>
      <c r="M3248" s="9"/>
      <c r="N3248" s="9"/>
      <c r="O3248" s="21"/>
      <c r="Q3248" s="29"/>
      <c r="U3248" s="17"/>
      <c r="V3248" s="2" t="s">
        <v>6205</v>
      </c>
      <c r="Y3248" t="str">
        <f t="shared" si="215"/>
        <v/>
      </c>
      <c r="AA3248" t="str">
        <f t="shared" si="216"/>
        <v/>
      </c>
      <c r="AC3248" s="7"/>
      <c r="AD3248" t="s">
        <v>6665</v>
      </c>
      <c r="AE3248">
        <f t="shared" si="218"/>
        <v>0</v>
      </c>
      <c r="AG3248" s="2"/>
      <c r="AH3248" t="s">
        <v>1117</v>
      </c>
      <c r="AI3248" s="7" t="s">
        <v>4523</v>
      </c>
    </row>
    <row r="3249" spans="1:35" ht="11" customHeight="1" outlineLevel="1" x14ac:dyDescent="0.25">
      <c r="A3249" t="s">
        <v>6676</v>
      </c>
      <c r="C3249" s="2" t="s">
        <v>12976</v>
      </c>
      <c r="D3249" s="2" t="s">
        <v>4062</v>
      </c>
      <c r="E3249" s="7">
        <v>1929</v>
      </c>
      <c r="F3249" s="5" t="s">
        <v>5675</v>
      </c>
      <c r="H3249" s="5" t="s">
        <v>130</v>
      </c>
      <c r="I3249" s="6" t="s">
        <v>3376</v>
      </c>
      <c r="J3249" s="6"/>
      <c r="K3249" s="17">
        <v>3</v>
      </c>
      <c r="L3249" s="17" t="s">
        <v>20075</v>
      </c>
      <c r="M3249" s="9"/>
      <c r="N3249" s="9"/>
      <c r="O3249" s="21"/>
      <c r="Q3249" s="29"/>
      <c r="U3249" s="17"/>
      <c r="V3249" s="2" t="s">
        <v>4388</v>
      </c>
      <c r="Y3249" t="str">
        <f t="shared" si="215"/>
        <v/>
      </c>
      <c r="AA3249" t="str">
        <f t="shared" si="216"/>
        <v/>
      </c>
      <c r="AC3249" s="7"/>
      <c r="AD3249" t="s">
        <v>3376</v>
      </c>
      <c r="AE3249">
        <f t="shared" si="218"/>
        <v>0</v>
      </c>
      <c r="AG3249" s="2"/>
      <c r="AH3249" t="s">
        <v>1117</v>
      </c>
      <c r="AI3249" s="7" t="s">
        <v>4523</v>
      </c>
    </row>
    <row r="3250" spans="1:35" ht="11" customHeight="1" outlineLevel="1" x14ac:dyDescent="0.25">
      <c r="A3250" t="s">
        <v>6676</v>
      </c>
      <c r="C3250" s="2" t="s">
        <v>12976</v>
      </c>
      <c r="D3250" s="2" t="s">
        <v>4062</v>
      </c>
      <c r="E3250" s="7">
        <v>1929</v>
      </c>
      <c r="F3250" s="5" t="s">
        <v>895</v>
      </c>
      <c r="H3250" s="5" t="s">
        <v>3968</v>
      </c>
      <c r="I3250" s="6" t="s">
        <v>3376</v>
      </c>
      <c r="J3250" s="6"/>
      <c r="K3250" s="17">
        <v>3</v>
      </c>
      <c r="L3250" s="17" t="s">
        <v>20075</v>
      </c>
      <c r="M3250" s="9"/>
      <c r="N3250" s="9"/>
      <c r="O3250" s="21"/>
      <c r="Q3250" s="29"/>
      <c r="U3250" s="17"/>
      <c r="V3250" s="2" t="s">
        <v>4390</v>
      </c>
      <c r="Y3250" t="str">
        <f t="shared" si="215"/>
        <v/>
      </c>
      <c r="AA3250" t="str">
        <f t="shared" si="216"/>
        <v/>
      </c>
      <c r="AC3250" s="7"/>
      <c r="AD3250" t="s">
        <v>3376</v>
      </c>
      <c r="AE3250">
        <f t="shared" si="218"/>
        <v>0</v>
      </c>
      <c r="AG3250" s="2"/>
      <c r="AH3250" t="s">
        <v>1117</v>
      </c>
      <c r="AI3250" s="7" t="s">
        <v>4523</v>
      </c>
    </row>
    <row r="3251" spans="1:35" ht="11" customHeight="1" outlineLevel="1" collapsed="1" x14ac:dyDescent="0.25">
      <c r="A3251" t="s">
        <v>6676</v>
      </c>
      <c r="C3251" s="2" t="s">
        <v>12976</v>
      </c>
      <c r="D3251" s="2" t="s">
        <v>4062</v>
      </c>
      <c r="E3251" s="7">
        <v>1929</v>
      </c>
      <c r="F3251" s="5" t="s">
        <v>897</v>
      </c>
      <c r="H3251" s="5" t="s">
        <v>1590</v>
      </c>
      <c r="I3251" s="6" t="s">
        <v>3376</v>
      </c>
      <c r="J3251" s="6"/>
      <c r="K3251" s="17">
        <v>3</v>
      </c>
      <c r="L3251" s="17" t="s">
        <v>20075</v>
      </c>
      <c r="M3251" s="9"/>
      <c r="N3251" s="9"/>
      <c r="O3251" s="21"/>
      <c r="Q3251" s="29"/>
      <c r="U3251" s="17"/>
      <c r="V3251" s="2" t="s">
        <v>2652</v>
      </c>
      <c r="Y3251" t="str">
        <f t="shared" si="215"/>
        <v/>
      </c>
      <c r="AA3251" t="str">
        <f t="shared" si="216"/>
        <v/>
      </c>
      <c r="AC3251" s="7"/>
      <c r="AD3251" t="s">
        <v>3376</v>
      </c>
      <c r="AE3251">
        <f t="shared" si="218"/>
        <v>0</v>
      </c>
      <c r="AG3251" s="2"/>
      <c r="AH3251" t="s">
        <v>1117</v>
      </c>
      <c r="AI3251" s="7" t="s">
        <v>4523</v>
      </c>
    </row>
    <row r="3252" spans="1:35" ht="11" customHeight="1" outlineLevel="1" x14ac:dyDescent="0.25">
      <c r="A3252" t="s">
        <v>6676</v>
      </c>
      <c r="C3252" s="2" t="s">
        <v>12976</v>
      </c>
      <c r="D3252" s="2" t="s">
        <v>4062</v>
      </c>
      <c r="E3252" s="7">
        <v>1929</v>
      </c>
      <c r="F3252" s="5" t="s">
        <v>5677</v>
      </c>
      <c r="H3252" s="5" t="s">
        <v>130</v>
      </c>
      <c r="I3252" s="6" t="s">
        <v>3376</v>
      </c>
      <c r="J3252" s="6"/>
      <c r="K3252" s="17">
        <v>3</v>
      </c>
      <c r="L3252" s="17" t="s">
        <v>7732</v>
      </c>
      <c r="M3252" s="9"/>
      <c r="N3252" s="9"/>
      <c r="O3252" s="21"/>
      <c r="Q3252" s="29"/>
      <c r="U3252" s="17"/>
      <c r="V3252" s="2" t="s">
        <v>2105</v>
      </c>
      <c r="Y3252" t="str">
        <f t="shared" si="215"/>
        <v/>
      </c>
      <c r="AA3252" t="str">
        <f t="shared" si="216"/>
        <v/>
      </c>
      <c r="AC3252" s="7"/>
      <c r="AD3252" t="s">
        <v>3376</v>
      </c>
      <c r="AE3252">
        <f t="shared" si="218"/>
        <v>0</v>
      </c>
      <c r="AG3252" s="2"/>
      <c r="AH3252" t="s">
        <v>1117</v>
      </c>
      <c r="AI3252" s="7" t="s">
        <v>4523</v>
      </c>
    </row>
    <row r="3253" spans="1:35" ht="11" customHeight="1" outlineLevel="1" x14ac:dyDescent="0.25">
      <c r="A3253" t="s">
        <v>6676</v>
      </c>
      <c r="C3253" s="2" t="s">
        <v>12976</v>
      </c>
      <c r="D3253" s="2" t="s">
        <v>4062</v>
      </c>
      <c r="E3253" s="7">
        <v>1929</v>
      </c>
      <c r="F3253" s="5" t="s">
        <v>1583</v>
      </c>
      <c r="H3253" s="5" t="s">
        <v>5997</v>
      </c>
      <c r="I3253" s="6" t="s">
        <v>428</v>
      </c>
      <c r="J3253" s="6"/>
      <c r="K3253" s="17">
        <v>3</v>
      </c>
      <c r="L3253" s="17" t="s">
        <v>7732</v>
      </c>
      <c r="M3253" s="9"/>
      <c r="N3253" s="9"/>
      <c r="O3253" s="21"/>
      <c r="Q3253" s="29"/>
      <c r="U3253" s="17"/>
      <c r="V3253" s="2" t="s">
        <v>6120</v>
      </c>
      <c r="Y3253" t="str">
        <f t="shared" si="215"/>
        <v/>
      </c>
      <c r="AA3253" t="str">
        <f t="shared" si="216"/>
        <v/>
      </c>
      <c r="AC3253" s="7"/>
      <c r="AD3253" t="s">
        <v>428</v>
      </c>
      <c r="AE3253">
        <f t="shared" si="218"/>
        <v>0</v>
      </c>
      <c r="AG3253" s="2"/>
      <c r="AH3253" t="s">
        <v>429</v>
      </c>
      <c r="AI3253" s="7" t="s">
        <v>4620</v>
      </c>
    </row>
    <row r="3254" spans="1:35" ht="11" customHeight="1" outlineLevel="1" x14ac:dyDescent="0.25">
      <c r="A3254" t="s">
        <v>6676</v>
      </c>
      <c r="C3254" s="2" t="s">
        <v>12976</v>
      </c>
      <c r="D3254" s="2" t="s">
        <v>4062</v>
      </c>
      <c r="E3254" s="7">
        <v>1929</v>
      </c>
      <c r="F3254" s="5" t="s">
        <v>6121</v>
      </c>
      <c r="H3254" s="5" t="s">
        <v>6122</v>
      </c>
      <c r="I3254" s="6" t="s">
        <v>428</v>
      </c>
      <c r="J3254" s="6"/>
      <c r="K3254" s="17">
        <v>3</v>
      </c>
      <c r="L3254" s="17" t="s">
        <v>7732</v>
      </c>
      <c r="M3254" s="9"/>
      <c r="N3254" s="9"/>
      <c r="O3254" s="21"/>
      <c r="Q3254" s="29"/>
      <c r="U3254" s="17"/>
      <c r="V3254" s="2" t="s">
        <v>7970</v>
      </c>
      <c r="Y3254" t="str">
        <f t="shared" si="215"/>
        <v/>
      </c>
      <c r="AA3254" t="str">
        <f t="shared" si="216"/>
        <v/>
      </c>
      <c r="AC3254" s="7"/>
      <c r="AD3254" t="s">
        <v>428</v>
      </c>
      <c r="AE3254">
        <f t="shared" si="218"/>
        <v>0</v>
      </c>
      <c r="AG3254" s="2"/>
      <c r="AH3254" t="s">
        <v>429</v>
      </c>
      <c r="AI3254" s="7" t="s">
        <v>4620</v>
      </c>
    </row>
    <row r="3255" spans="1:35" ht="11" customHeight="1" outlineLevel="1" collapsed="1" x14ac:dyDescent="0.25">
      <c r="A3255" t="s">
        <v>6676</v>
      </c>
      <c r="C3255" s="2" t="s">
        <v>12976</v>
      </c>
      <c r="D3255" s="2" t="s">
        <v>4062</v>
      </c>
      <c r="E3255" s="7">
        <v>1929</v>
      </c>
      <c r="F3255" s="5" t="s">
        <v>6123</v>
      </c>
      <c r="H3255" s="5" t="s">
        <v>1644</v>
      </c>
      <c r="I3255" s="6" t="s">
        <v>428</v>
      </c>
      <c r="J3255" s="6"/>
      <c r="K3255" s="17">
        <v>3</v>
      </c>
      <c r="L3255" s="17" t="s">
        <v>7732</v>
      </c>
      <c r="M3255" s="9"/>
      <c r="N3255" s="9"/>
      <c r="O3255" s="21"/>
      <c r="Q3255" s="29"/>
      <c r="U3255" s="17"/>
      <c r="V3255" s="2" t="s">
        <v>673</v>
      </c>
      <c r="Y3255" t="str">
        <f t="shared" si="215"/>
        <v/>
      </c>
      <c r="AA3255" t="str">
        <f t="shared" si="216"/>
        <v/>
      </c>
      <c r="AC3255" s="7"/>
      <c r="AD3255" t="s">
        <v>428</v>
      </c>
      <c r="AE3255">
        <f t="shared" si="218"/>
        <v>0</v>
      </c>
      <c r="AG3255" s="2"/>
      <c r="AH3255" t="s">
        <v>429</v>
      </c>
      <c r="AI3255" s="7" t="s">
        <v>4620</v>
      </c>
    </row>
    <row r="3256" spans="1:35" ht="11" customHeight="1" outlineLevel="1" x14ac:dyDescent="0.25">
      <c r="A3256" t="s">
        <v>6676</v>
      </c>
      <c r="C3256" s="2" t="s">
        <v>12976</v>
      </c>
      <c r="D3256" s="2" t="s">
        <v>4062</v>
      </c>
      <c r="E3256" s="7">
        <v>1929</v>
      </c>
      <c r="F3256" s="5" t="s">
        <v>6124</v>
      </c>
      <c r="H3256" s="5" t="s">
        <v>682</v>
      </c>
      <c r="I3256" s="6" t="s">
        <v>428</v>
      </c>
      <c r="J3256" s="6"/>
      <c r="K3256" s="17">
        <v>3</v>
      </c>
      <c r="L3256" s="17" t="s">
        <v>7732</v>
      </c>
      <c r="M3256" s="9"/>
      <c r="N3256" s="9"/>
      <c r="O3256" s="21"/>
      <c r="Q3256" s="29"/>
      <c r="U3256" s="17"/>
      <c r="V3256" s="2" t="s">
        <v>3375</v>
      </c>
      <c r="Y3256" t="str">
        <f t="shared" si="215"/>
        <v/>
      </c>
      <c r="AA3256" t="str">
        <f t="shared" si="216"/>
        <v/>
      </c>
      <c r="AC3256" s="7"/>
      <c r="AD3256" t="s">
        <v>428</v>
      </c>
      <c r="AE3256">
        <f t="shared" si="218"/>
        <v>0</v>
      </c>
      <c r="AG3256" s="2"/>
      <c r="AH3256" t="s">
        <v>429</v>
      </c>
      <c r="AI3256" s="7" t="s">
        <v>4620</v>
      </c>
    </row>
    <row r="3257" spans="1:35" ht="11" customHeight="1" outlineLevel="1" x14ac:dyDescent="0.25">
      <c r="A3257" t="s">
        <v>6676</v>
      </c>
      <c r="C3257" s="2" t="s">
        <v>12976</v>
      </c>
      <c r="D3257" s="2" t="s">
        <v>4062</v>
      </c>
      <c r="E3257" s="7">
        <v>1929</v>
      </c>
      <c r="F3257" s="5" t="s">
        <v>6664</v>
      </c>
      <c r="H3257" s="5" t="s">
        <v>1590</v>
      </c>
      <c r="I3257" s="6" t="s">
        <v>6665</v>
      </c>
      <c r="J3257" s="6"/>
      <c r="K3257" s="17">
        <v>3</v>
      </c>
      <c r="L3257" s="17" t="s">
        <v>7732</v>
      </c>
      <c r="M3257" s="9"/>
      <c r="N3257" s="9"/>
      <c r="O3257" s="21"/>
      <c r="Q3257" s="29"/>
      <c r="U3257" s="17"/>
      <c r="V3257" s="2" t="s">
        <v>6662</v>
      </c>
      <c r="Y3257" t="str">
        <f t="shared" si="215"/>
        <v/>
      </c>
      <c r="AA3257" t="str">
        <f t="shared" si="216"/>
        <v/>
      </c>
      <c r="AC3257" s="7"/>
      <c r="AD3257" t="s">
        <v>6665</v>
      </c>
      <c r="AE3257">
        <f t="shared" si="218"/>
        <v>0</v>
      </c>
      <c r="AG3257" s="2"/>
      <c r="AH3257" t="s">
        <v>1117</v>
      </c>
      <c r="AI3257" s="7" t="s">
        <v>4523</v>
      </c>
    </row>
    <row r="3258" spans="1:35" ht="11" customHeight="1" outlineLevel="1" x14ac:dyDescent="0.25">
      <c r="A3258" t="s">
        <v>6676</v>
      </c>
      <c r="C3258" s="2" t="s">
        <v>12976</v>
      </c>
      <c r="D3258" s="2">
        <v>299</v>
      </c>
      <c r="E3258" s="7">
        <v>1930</v>
      </c>
      <c r="F3258" s="5" t="s">
        <v>6383</v>
      </c>
      <c r="H3258" s="5" t="s">
        <v>430</v>
      </c>
      <c r="I3258" s="6" t="s">
        <v>428</v>
      </c>
      <c r="J3258" s="6" t="s">
        <v>13787</v>
      </c>
      <c r="K3258" s="17">
        <v>3</v>
      </c>
      <c r="L3258" s="17" t="s">
        <v>7730</v>
      </c>
      <c r="M3258" s="9">
        <v>0.2</v>
      </c>
      <c r="N3258" s="9"/>
      <c r="O3258" s="21"/>
      <c r="Q3258" s="29"/>
      <c r="T3258">
        <v>1</v>
      </c>
      <c r="U3258" s="17"/>
      <c r="V3258" s="2">
        <v>304</v>
      </c>
      <c r="Y3258" t="str">
        <f t="shared" si="215"/>
        <v/>
      </c>
      <c r="AA3258" t="str">
        <f t="shared" si="216"/>
        <v/>
      </c>
      <c r="AC3258" s="7"/>
      <c r="AD3258" t="s">
        <v>428</v>
      </c>
      <c r="AE3258">
        <f t="shared" si="218"/>
        <v>0</v>
      </c>
      <c r="AG3258" s="2"/>
      <c r="AH3258" t="s">
        <v>429</v>
      </c>
      <c r="AI3258" s="7" t="s">
        <v>4610</v>
      </c>
    </row>
    <row r="3259" spans="1:35" ht="11" customHeight="1" outlineLevel="1" collapsed="1" x14ac:dyDescent="0.25">
      <c r="A3259" t="s">
        <v>6676</v>
      </c>
      <c r="C3259" s="2" t="s">
        <v>12976</v>
      </c>
      <c r="D3259" s="2">
        <v>316</v>
      </c>
      <c r="E3259" s="7">
        <v>1934</v>
      </c>
      <c r="F3259" s="5" t="s">
        <v>5139</v>
      </c>
      <c r="H3259" s="5" t="s">
        <v>3829</v>
      </c>
      <c r="I3259" s="6" t="s">
        <v>428</v>
      </c>
      <c r="J3259" s="6" t="s">
        <v>13788</v>
      </c>
      <c r="K3259" s="17">
        <v>3</v>
      </c>
      <c r="L3259" s="17" t="s">
        <v>7730</v>
      </c>
      <c r="M3259" s="9">
        <v>0.2</v>
      </c>
      <c r="N3259" s="9"/>
      <c r="O3259" s="21"/>
      <c r="Q3259" s="29"/>
      <c r="U3259" s="17"/>
      <c r="V3259" s="2">
        <v>321</v>
      </c>
      <c r="Y3259" t="str">
        <f t="shared" si="215"/>
        <v/>
      </c>
      <c r="AA3259" t="str">
        <f t="shared" si="216"/>
        <v/>
      </c>
      <c r="AC3259" s="7"/>
      <c r="AD3259" t="s">
        <v>428</v>
      </c>
      <c r="AE3259">
        <f t="shared" si="218"/>
        <v>0</v>
      </c>
      <c r="AG3259" s="2"/>
      <c r="AH3259" t="s">
        <v>429</v>
      </c>
      <c r="AI3259" s="7" t="s">
        <v>4610</v>
      </c>
    </row>
    <row r="3260" spans="1:35" ht="11" customHeight="1" outlineLevel="1" x14ac:dyDescent="0.25">
      <c r="A3260" t="s">
        <v>6676</v>
      </c>
      <c r="C3260" s="2" t="s">
        <v>12976</v>
      </c>
      <c r="D3260" s="2">
        <v>317</v>
      </c>
      <c r="E3260" s="7">
        <v>1934</v>
      </c>
      <c r="F3260" s="5" t="s">
        <v>5139</v>
      </c>
      <c r="H3260" s="5" t="s">
        <v>2156</v>
      </c>
      <c r="I3260" s="6" t="s">
        <v>428</v>
      </c>
      <c r="J3260" s="6" t="s">
        <v>13788</v>
      </c>
      <c r="K3260" s="17">
        <v>3</v>
      </c>
      <c r="L3260" s="17" t="s">
        <v>7730</v>
      </c>
      <c r="M3260" s="9">
        <v>0.2</v>
      </c>
      <c r="N3260" s="9"/>
      <c r="O3260" s="21"/>
      <c r="Q3260" s="29"/>
      <c r="U3260" s="17"/>
      <c r="V3260" s="2">
        <v>322</v>
      </c>
      <c r="Y3260" t="str">
        <f t="shared" si="215"/>
        <v/>
      </c>
      <c r="AA3260" t="str">
        <f t="shared" si="216"/>
        <v/>
      </c>
      <c r="AC3260" s="7"/>
      <c r="AD3260" t="s">
        <v>428</v>
      </c>
      <c r="AE3260">
        <f t="shared" si="218"/>
        <v>0</v>
      </c>
      <c r="AG3260" s="2"/>
      <c r="AH3260" t="s">
        <v>429</v>
      </c>
      <c r="AI3260" s="7" t="s">
        <v>4610</v>
      </c>
    </row>
    <row r="3261" spans="1:35" ht="11" customHeight="1" outlineLevel="1" x14ac:dyDescent="0.25">
      <c r="A3261" t="s">
        <v>6676</v>
      </c>
      <c r="C3261" s="2" t="s">
        <v>12976</v>
      </c>
      <c r="D3261" s="2">
        <v>318</v>
      </c>
      <c r="E3261" s="7">
        <v>1934</v>
      </c>
      <c r="F3261" s="5" t="s">
        <v>5139</v>
      </c>
      <c r="H3261" s="5" t="s">
        <v>431</v>
      </c>
      <c r="I3261" s="6" t="s">
        <v>428</v>
      </c>
      <c r="J3261" s="6" t="s">
        <v>13788</v>
      </c>
      <c r="K3261" s="17">
        <v>3</v>
      </c>
      <c r="L3261" s="17" t="s">
        <v>7730</v>
      </c>
      <c r="M3261" s="9">
        <v>0.25</v>
      </c>
      <c r="N3261" s="9"/>
      <c r="O3261" s="21"/>
      <c r="Q3261" s="29"/>
      <c r="U3261" s="17"/>
      <c r="V3261" s="2">
        <v>323</v>
      </c>
      <c r="Y3261" t="str">
        <f t="shared" si="215"/>
        <v/>
      </c>
      <c r="AA3261" t="str">
        <f t="shared" si="216"/>
        <v/>
      </c>
      <c r="AC3261" s="7"/>
      <c r="AD3261" t="s">
        <v>428</v>
      </c>
      <c r="AE3261">
        <f t="shared" si="218"/>
        <v>0</v>
      </c>
      <c r="AG3261" s="2"/>
      <c r="AH3261" t="s">
        <v>429</v>
      </c>
      <c r="AI3261" s="7" t="s">
        <v>4610</v>
      </c>
    </row>
    <row r="3262" spans="1:35" ht="11" customHeight="1" outlineLevel="1" x14ac:dyDescent="0.25">
      <c r="A3262" t="s">
        <v>6676</v>
      </c>
      <c r="C3262" s="2" t="s">
        <v>12976</v>
      </c>
      <c r="D3262" s="2">
        <v>319</v>
      </c>
      <c r="E3262" s="7">
        <v>1934</v>
      </c>
      <c r="F3262" s="5" t="s">
        <v>5138</v>
      </c>
      <c r="H3262" s="5" t="s">
        <v>4459</v>
      </c>
      <c r="I3262" s="6" t="s">
        <v>428</v>
      </c>
      <c r="J3262" s="6" t="s">
        <v>13788</v>
      </c>
      <c r="K3262" s="17">
        <v>3</v>
      </c>
      <c r="L3262" s="17" t="s">
        <v>7730</v>
      </c>
      <c r="M3262" s="9">
        <v>0.4</v>
      </c>
      <c r="N3262" s="9"/>
      <c r="O3262" s="21"/>
      <c r="Q3262" s="29"/>
      <c r="U3262" s="17"/>
      <c r="V3262" s="2">
        <v>324</v>
      </c>
      <c r="Y3262" t="str">
        <f t="shared" si="215"/>
        <v/>
      </c>
      <c r="AA3262" t="str">
        <f t="shared" si="216"/>
        <v/>
      </c>
      <c r="AC3262" s="7"/>
      <c r="AD3262" t="s">
        <v>428</v>
      </c>
      <c r="AE3262">
        <f t="shared" si="218"/>
        <v>0</v>
      </c>
      <c r="AG3262" s="2"/>
      <c r="AH3262" t="s">
        <v>429</v>
      </c>
      <c r="AI3262" s="7" t="s">
        <v>4610</v>
      </c>
    </row>
    <row r="3263" spans="1:35" ht="11" customHeight="1" outlineLevel="1" x14ac:dyDescent="0.25">
      <c r="A3263" t="s">
        <v>6676</v>
      </c>
      <c r="C3263" s="2" t="s">
        <v>12976</v>
      </c>
      <c r="D3263" s="2">
        <v>320</v>
      </c>
      <c r="E3263" s="7">
        <v>1934</v>
      </c>
      <c r="F3263" s="5" t="s">
        <v>5138</v>
      </c>
      <c r="H3263" s="5" t="s">
        <v>3830</v>
      </c>
      <c r="I3263" s="6" t="s">
        <v>428</v>
      </c>
      <c r="J3263" s="6" t="s">
        <v>13788</v>
      </c>
      <c r="K3263" s="17">
        <v>3</v>
      </c>
      <c r="L3263" s="17" t="s">
        <v>7730</v>
      </c>
      <c r="M3263" s="9">
        <v>0.25</v>
      </c>
      <c r="N3263" s="9"/>
      <c r="O3263" s="21"/>
      <c r="Q3263" s="29"/>
      <c r="U3263" s="17"/>
      <c r="V3263" s="2">
        <v>325</v>
      </c>
      <c r="Y3263" t="str">
        <f t="shared" si="215"/>
        <v/>
      </c>
      <c r="AA3263" t="str">
        <f t="shared" si="216"/>
        <v/>
      </c>
      <c r="AC3263" s="7"/>
      <c r="AD3263" t="s">
        <v>428</v>
      </c>
      <c r="AE3263">
        <f t="shared" si="218"/>
        <v>0</v>
      </c>
      <c r="AG3263" s="2"/>
      <c r="AH3263" t="s">
        <v>429</v>
      </c>
      <c r="AI3263" s="7" t="s">
        <v>4610</v>
      </c>
    </row>
    <row r="3264" spans="1:35" ht="11" customHeight="1" outlineLevel="1" x14ac:dyDescent="0.25">
      <c r="A3264" t="s">
        <v>6676</v>
      </c>
      <c r="C3264" s="2" t="s">
        <v>12976</v>
      </c>
      <c r="D3264" s="2">
        <v>321</v>
      </c>
      <c r="E3264" s="7">
        <v>1934</v>
      </c>
      <c r="F3264" s="5" t="s">
        <v>5138</v>
      </c>
      <c r="H3264" s="5" t="s">
        <v>1658</v>
      </c>
      <c r="I3264" s="6" t="s">
        <v>428</v>
      </c>
      <c r="J3264" s="6" t="s">
        <v>13788</v>
      </c>
      <c r="K3264" s="17">
        <v>3</v>
      </c>
      <c r="L3264" s="17" t="s">
        <v>7730</v>
      </c>
      <c r="M3264" s="9">
        <v>0.2</v>
      </c>
      <c r="N3264" s="9"/>
      <c r="O3264" s="21"/>
      <c r="Q3264" s="29"/>
      <c r="U3264" s="17"/>
      <c r="V3264" s="2">
        <v>326</v>
      </c>
      <c r="Y3264" t="str">
        <f t="shared" si="215"/>
        <v/>
      </c>
      <c r="AA3264" t="str">
        <f t="shared" si="216"/>
        <v/>
      </c>
      <c r="AC3264" s="7"/>
      <c r="AD3264" t="s">
        <v>428</v>
      </c>
      <c r="AE3264">
        <f t="shared" si="218"/>
        <v>0</v>
      </c>
      <c r="AG3264" s="2"/>
      <c r="AH3264" t="s">
        <v>429</v>
      </c>
      <c r="AI3264" s="7" t="s">
        <v>4610</v>
      </c>
    </row>
    <row r="3265" spans="1:35" ht="11" customHeight="1" outlineLevel="1" x14ac:dyDescent="0.25">
      <c r="A3265" t="s">
        <v>6676</v>
      </c>
      <c r="C3265" s="2" t="s">
        <v>12976</v>
      </c>
      <c r="D3265" s="2">
        <v>322</v>
      </c>
      <c r="E3265" s="7">
        <v>1934</v>
      </c>
      <c r="F3265" s="5" t="s">
        <v>5138</v>
      </c>
      <c r="H3265" s="5" t="s">
        <v>5037</v>
      </c>
      <c r="I3265" s="6" t="s">
        <v>428</v>
      </c>
      <c r="J3265" s="6" t="s">
        <v>13788</v>
      </c>
      <c r="K3265" s="17">
        <v>3</v>
      </c>
      <c r="L3265" s="17" t="s">
        <v>7730</v>
      </c>
      <c r="M3265" s="9">
        <v>0.2</v>
      </c>
      <c r="N3265" s="9"/>
      <c r="O3265" s="21"/>
      <c r="Q3265" s="29"/>
      <c r="U3265" s="17"/>
      <c r="V3265" s="2">
        <v>327</v>
      </c>
      <c r="Y3265" t="str">
        <f t="shared" si="215"/>
        <v/>
      </c>
      <c r="AA3265" t="str">
        <f t="shared" si="216"/>
        <v/>
      </c>
      <c r="AC3265" s="7"/>
      <c r="AD3265" t="s">
        <v>428</v>
      </c>
      <c r="AE3265">
        <f t="shared" si="218"/>
        <v>0</v>
      </c>
      <c r="AG3265" s="2"/>
      <c r="AH3265" t="s">
        <v>429</v>
      </c>
      <c r="AI3265" s="7" t="s">
        <v>4610</v>
      </c>
    </row>
    <row r="3266" spans="1:35" ht="11" customHeight="1" outlineLevel="1" x14ac:dyDescent="0.25">
      <c r="A3266" t="s">
        <v>6676</v>
      </c>
      <c r="C3266" s="2" t="s">
        <v>12976</v>
      </c>
      <c r="D3266" s="2">
        <v>323</v>
      </c>
      <c r="E3266" s="7">
        <v>1934</v>
      </c>
      <c r="F3266" s="5" t="s">
        <v>5138</v>
      </c>
      <c r="H3266" s="5" t="s">
        <v>682</v>
      </c>
      <c r="I3266" s="6" t="s">
        <v>428</v>
      </c>
      <c r="J3266" s="6" t="s">
        <v>13788</v>
      </c>
      <c r="K3266" s="17">
        <v>3</v>
      </c>
      <c r="L3266" s="17" t="s">
        <v>7730</v>
      </c>
      <c r="M3266" s="9">
        <v>0.2</v>
      </c>
      <c r="N3266" s="9"/>
      <c r="O3266" s="21"/>
      <c r="Q3266" s="29"/>
      <c r="U3266" s="17"/>
      <c r="V3266" s="2">
        <v>328</v>
      </c>
      <c r="Y3266" t="str">
        <f t="shared" si="215"/>
        <v/>
      </c>
      <c r="AA3266" t="str">
        <f t="shared" si="216"/>
        <v/>
      </c>
      <c r="AC3266" s="7"/>
      <c r="AD3266" t="s">
        <v>428</v>
      </c>
      <c r="AE3266">
        <f t="shared" si="218"/>
        <v>0</v>
      </c>
      <c r="AG3266" s="2"/>
      <c r="AH3266" t="s">
        <v>429</v>
      </c>
      <c r="AI3266" s="7" t="s">
        <v>4610</v>
      </c>
    </row>
    <row r="3267" spans="1:35" ht="11" customHeight="1" outlineLevel="1" x14ac:dyDescent="0.25">
      <c r="A3267" t="s">
        <v>6676</v>
      </c>
      <c r="C3267" s="2" t="s">
        <v>12976</v>
      </c>
      <c r="D3267" s="2">
        <v>325</v>
      </c>
      <c r="E3267" s="7">
        <v>1934</v>
      </c>
      <c r="F3267" s="5" t="s">
        <v>6677</v>
      </c>
      <c r="H3267" s="5" t="s">
        <v>4006</v>
      </c>
      <c r="I3267" s="6" t="s">
        <v>428</v>
      </c>
      <c r="J3267" s="6" t="s">
        <v>13788</v>
      </c>
      <c r="K3267" s="17">
        <v>3</v>
      </c>
      <c r="L3267" s="17" t="s">
        <v>7730</v>
      </c>
      <c r="M3267" s="9">
        <v>0.2</v>
      </c>
      <c r="N3267" s="9"/>
      <c r="O3267" s="21"/>
      <c r="Q3267" s="29"/>
      <c r="U3267" s="17"/>
      <c r="V3267" s="2">
        <v>330</v>
      </c>
      <c r="Y3267" t="str">
        <f t="shared" si="215"/>
        <v/>
      </c>
      <c r="AA3267" t="str">
        <f t="shared" si="216"/>
        <v/>
      </c>
      <c r="AC3267" s="7"/>
      <c r="AD3267" t="s">
        <v>428</v>
      </c>
      <c r="AE3267">
        <f t="shared" si="218"/>
        <v>0</v>
      </c>
      <c r="AG3267" s="2"/>
      <c r="AH3267" t="s">
        <v>429</v>
      </c>
      <c r="AI3267" s="7" t="s">
        <v>4922</v>
      </c>
    </row>
    <row r="3268" spans="1:35" ht="11" customHeight="1" outlineLevel="1" x14ac:dyDescent="0.25">
      <c r="A3268" t="s">
        <v>6676</v>
      </c>
      <c r="C3268" s="2" t="s">
        <v>12976</v>
      </c>
      <c r="D3268" s="2">
        <v>324</v>
      </c>
      <c r="E3268" s="7">
        <v>1935</v>
      </c>
      <c r="F3268" s="5" t="s">
        <v>5138</v>
      </c>
      <c r="H3268" s="5" t="s">
        <v>4460</v>
      </c>
      <c r="I3268" s="6" t="s">
        <v>428</v>
      </c>
      <c r="J3268" s="6" t="s">
        <v>13788</v>
      </c>
      <c r="K3268" s="17">
        <v>3</v>
      </c>
      <c r="L3268" s="17" t="s">
        <v>7730</v>
      </c>
      <c r="M3268" s="9">
        <v>0.25</v>
      </c>
      <c r="N3268" s="9"/>
      <c r="O3268" s="21"/>
      <c r="Q3268" s="29"/>
      <c r="U3268" s="17"/>
      <c r="V3268" s="2">
        <v>329</v>
      </c>
      <c r="Y3268" t="str">
        <f t="shared" si="215"/>
        <v/>
      </c>
      <c r="AA3268" t="str">
        <f t="shared" si="216"/>
        <v/>
      </c>
      <c r="AC3268" s="7"/>
      <c r="AD3268" t="s">
        <v>428</v>
      </c>
      <c r="AE3268">
        <f t="shared" si="218"/>
        <v>0</v>
      </c>
      <c r="AG3268" s="2"/>
      <c r="AH3268" t="s">
        <v>429</v>
      </c>
      <c r="AI3268" s="7" t="s">
        <v>4610</v>
      </c>
    </row>
    <row r="3269" spans="1:35" ht="11" customHeight="1" outlineLevel="1" x14ac:dyDescent="0.25">
      <c r="A3269" t="s">
        <v>6676</v>
      </c>
      <c r="C3269" s="2" t="s">
        <v>12976</v>
      </c>
      <c r="D3269" s="2">
        <v>348</v>
      </c>
      <c r="E3269" s="7">
        <v>1936</v>
      </c>
      <c r="F3269" s="5" t="s">
        <v>4732</v>
      </c>
      <c r="H3269" s="5" t="s">
        <v>4461</v>
      </c>
      <c r="I3269" s="6" t="s">
        <v>4462</v>
      </c>
      <c r="J3269" s="6" t="s">
        <v>13789</v>
      </c>
      <c r="K3269" s="17">
        <v>6</v>
      </c>
      <c r="L3269" s="17" t="s">
        <v>7730</v>
      </c>
      <c r="M3269" s="9">
        <v>0.2</v>
      </c>
      <c r="N3269" s="9"/>
      <c r="O3269" s="21"/>
      <c r="Q3269" s="29"/>
      <c r="U3269" s="17"/>
      <c r="V3269" s="2">
        <v>340</v>
      </c>
      <c r="Y3269" t="str">
        <f t="shared" si="215"/>
        <v/>
      </c>
      <c r="AA3269" t="str">
        <f t="shared" si="216"/>
        <v/>
      </c>
      <c r="AC3269" s="7"/>
      <c r="AD3269" t="s">
        <v>4462</v>
      </c>
      <c r="AE3269">
        <f t="shared" si="218"/>
        <v>0</v>
      </c>
      <c r="AG3269" s="2"/>
      <c r="AH3269" t="s">
        <v>6675</v>
      </c>
      <c r="AI3269" s="7" t="s">
        <v>4610</v>
      </c>
    </row>
    <row r="3270" spans="1:35" ht="11" customHeight="1" outlineLevel="1" x14ac:dyDescent="0.25">
      <c r="A3270" t="s">
        <v>6676</v>
      </c>
      <c r="C3270" s="2" t="s">
        <v>12976</v>
      </c>
      <c r="D3270" s="2">
        <v>351</v>
      </c>
      <c r="E3270" s="7">
        <v>1936</v>
      </c>
      <c r="F3270" s="5" t="s">
        <v>2974</v>
      </c>
      <c r="H3270" s="5" t="s">
        <v>13396</v>
      </c>
      <c r="I3270" s="6" t="s">
        <v>13790</v>
      </c>
      <c r="J3270" s="6" t="s">
        <v>13789</v>
      </c>
      <c r="K3270" s="17">
        <v>5</v>
      </c>
      <c r="L3270" s="17" t="s">
        <v>7732</v>
      </c>
      <c r="M3270" s="9"/>
      <c r="N3270" s="9"/>
      <c r="O3270" s="21"/>
      <c r="Q3270" s="29"/>
      <c r="U3270" s="17"/>
      <c r="V3270" s="2"/>
      <c r="Y3270" t="str">
        <f t="shared" si="215"/>
        <v/>
      </c>
      <c r="AA3270" t="str">
        <f t="shared" si="216"/>
        <v/>
      </c>
      <c r="AC3270" s="7"/>
      <c r="AD3270" t="s">
        <v>13790</v>
      </c>
      <c r="AE3270">
        <f t="shared" si="218"/>
        <v>0</v>
      </c>
      <c r="AG3270" s="2"/>
      <c r="AI3270" s="7"/>
    </row>
    <row r="3271" spans="1:35" ht="11" customHeight="1" outlineLevel="1" x14ac:dyDescent="0.25">
      <c r="A3271" t="s">
        <v>6676</v>
      </c>
      <c r="C3271" s="2" t="s">
        <v>12976</v>
      </c>
      <c r="D3271" s="2">
        <v>353</v>
      </c>
      <c r="E3271" s="7">
        <v>1936</v>
      </c>
      <c r="F3271" s="5" t="s">
        <v>5996</v>
      </c>
      <c r="H3271" s="5" t="s">
        <v>1674</v>
      </c>
      <c r="I3271" s="6" t="s">
        <v>13790</v>
      </c>
      <c r="J3271" s="6" t="s">
        <v>13789</v>
      </c>
      <c r="K3271" s="17">
        <v>5</v>
      </c>
      <c r="L3271" s="17" t="s">
        <v>7732</v>
      </c>
      <c r="M3271" s="9"/>
      <c r="N3271" s="9"/>
      <c r="O3271" s="21"/>
      <c r="Q3271" s="29"/>
      <c r="U3271" s="17"/>
      <c r="V3271" s="2"/>
      <c r="Y3271" t="str">
        <f t="shared" si="215"/>
        <v/>
      </c>
      <c r="AA3271" t="str">
        <f t="shared" si="216"/>
        <v/>
      </c>
      <c r="AC3271" s="7"/>
      <c r="AD3271" t="s">
        <v>13790</v>
      </c>
      <c r="AE3271">
        <f t="shared" si="218"/>
        <v>0</v>
      </c>
      <c r="AG3271" s="2"/>
      <c r="AI3271" s="7"/>
    </row>
    <row r="3272" spans="1:35" ht="11" customHeight="1" outlineLevel="1" x14ac:dyDescent="0.25">
      <c r="A3272" t="s">
        <v>6676</v>
      </c>
      <c r="C3272" s="2" t="s">
        <v>12976</v>
      </c>
      <c r="D3272" s="2">
        <v>386</v>
      </c>
      <c r="E3272" s="7">
        <v>1937</v>
      </c>
      <c r="F3272" s="5" t="s">
        <v>5138</v>
      </c>
      <c r="H3272" s="5" t="s">
        <v>1578</v>
      </c>
      <c r="I3272" s="6" t="s">
        <v>1579</v>
      </c>
      <c r="J3272" s="6" t="s">
        <v>13791</v>
      </c>
      <c r="K3272" s="17">
        <v>3</v>
      </c>
      <c r="L3272" s="17" t="s">
        <v>7730</v>
      </c>
      <c r="M3272" s="9">
        <v>0.2</v>
      </c>
      <c r="N3272" s="9"/>
      <c r="O3272" s="21"/>
      <c r="Q3272" s="29"/>
      <c r="U3272" s="17"/>
      <c r="V3272" s="2" t="s">
        <v>1048</v>
      </c>
      <c r="Y3272" t="str">
        <f t="shared" si="215"/>
        <v/>
      </c>
      <c r="AA3272" t="str">
        <f t="shared" si="216"/>
        <v/>
      </c>
      <c r="AC3272" s="7"/>
      <c r="AD3272" t="s">
        <v>1579</v>
      </c>
      <c r="AE3272">
        <f t="shared" si="218"/>
        <v>0</v>
      </c>
      <c r="AG3272" s="2"/>
      <c r="AH3272" t="s">
        <v>429</v>
      </c>
      <c r="AI3272" s="7" t="s">
        <v>4610</v>
      </c>
    </row>
    <row r="3273" spans="1:35" ht="11" customHeight="1" outlineLevel="1" x14ac:dyDescent="0.25">
      <c r="A3273" t="s">
        <v>6676</v>
      </c>
      <c r="C3273" s="2" t="s">
        <v>12976</v>
      </c>
      <c r="D3273" s="2">
        <v>387</v>
      </c>
      <c r="E3273" s="7">
        <v>1937</v>
      </c>
      <c r="F3273" s="5" t="s">
        <v>2974</v>
      </c>
      <c r="H3273" s="5" t="s">
        <v>5995</v>
      </c>
      <c r="I3273" s="6" t="s">
        <v>1579</v>
      </c>
      <c r="J3273" s="6" t="s">
        <v>13791</v>
      </c>
      <c r="K3273" s="17">
        <v>3</v>
      </c>
      <c r="L3273" s="17" t="s">
        <v>7730</v>
      </c>
      <c r="M3273" s="9">
        <v>0.2</v>
      </c>
      <c r="N3273" s="9"/>
      <c r="O3273" s="21"/>
      <c r="Q3273" s="29"/>
      <c r="U3273" s="17"/>
      <c r="V3273" s="2" t="s">
        <v>6204</v>
      </c>
      <c r="Y3273" t="str">
        <f t="shared" si="215"/>
        <v/>
      </c>
      <c r="AA3273" t="str">
        <f t="shared" si="216"/>
        <v/>
      </c>
      <c r="AC3273" s="7"/>
      <c r="AD3273" t="s">
        <v>1579</v>
      </c>
      <c r="AE3273">
        <f t="shared" si="218"/>
        <v>0</v>
      </c>
      <c r="AG3273" s="2"/>
      <c r="AH3273" t="s">
        <v>429</v>
      </c>
      <c r="AI3273" s="7" t="s">
        <v>4610</v>
      </c>
    </row>
    <row r="3274" spans="1:35" ht="11" customHeight="1" outlineLevel="1" x14ac:dyDescent="0.25">
      <c r="A3274" t="s">
        <v>6676</v>
      </c>
      <c r="C3274" s="2" t="s">
        <v>12976</v>
      </c>
      <c r="D3274" s="2">
        <v>388</v>
      </c>
      <c r="E3274" s="7">
        <v>1937</v>
      </c>
      <c r="F3274" s="5" t="s">
        <v>2348</v>
      </c>
      <c r="H3274" s="5" t="s">
        <v>6125</v>
      </c>
      <c r="I3274" s="6" t="s">
        <v>1579</v>
      </c>
      <c r="J3274" s="6" t="s">
        <v>13791</v>
      </c>
      <c r="K3274" s="17">
        <v>3</v>
      </c>
      <c r="L3274" s="17" t="s">
        <v>7730</v>
      </c>
      <c r="M3274" s="9">
        <v>0.2</v>
      </c>
      <c r="N3274" s="9"/>
      <c r="O3274" s="21"/>
      <c r="Q3274" s="29"/>
      <c r="U3274" s="17"/>
      <c r="V3274" s="2" t="s">
        <v>683</v>
      </c>
      <c r="Y3274" t="str">
        <f t="shared" si="215"/>
        <v/>
      </c>
      <c r="AA3274" t="str">
        <f t="shared" si="216"/>
        <v/>
      </c>
      <c r="AC3274" s="7"/>
      <c r="AD3274" t="s">
        <v>1579</v>
      </c>
      <c r="AE3274">
        <f t="shared" si="218"/>
        <v>0</v>
      </c>
      <c r="AG3274" s="2"/>
      <c r="AH3274" t="s">
        <v>429</v>
      </c>
      <c r="AI3274" s="7" t="s">
        <v>4610</v>
      </c>
    </row>
    <row r="3275" spans="1:35" ht="11" customHeight="1" outlineLevel="1" x14ac:dyDescent="0.25">
      <c r="A3275" t="s">
        <v>6676</v>
      </c>
      <c r="C3275" s="2" t="s">
        <v>12976</v>
      </c>
      <c r="D3275" s="2">
        <v>389</v>
      </c>
      <c r="E3275" s="7">
        <v>1937</v>
      </c>
      <c r="F3275" s="5" t="s">
        <v>2621</v>
      </c>
      <c r="H3275" s="5" t="s">
        <v>6126</v>
      </c>
      <c r="I3275" s="6" t="s">
        <v>1579</v>
      </c>
      <c r="J3275" s="6" t="s">
        <v>13791</v>
      </c>
      <c r="K3275" s="17">
        <v>3</v>
      </c>
      <c r="L3275" s="17" t="s">
        <v>7730</v>
      </c>
      <c r="M3275" s="9">
        <v>0.2</v>
      </c>
      <c r="N3275" s="9"/>
      <c r="O3275" s="21"/>
      <c r="Q3275" s="29"/>
      <c r="U3275" s="17"/>
      <c r="V3275" s="2" t="s">
        <v>684</v>
      </c>
      <c r="Y3275" t="str">
        <f t="shared" si="215"/>
        <v/>
      </c>
      <c r="AA3275" t="str">
        <f t="shared" si="216"/>
        <v/>
      </c>
      <c r="AC3275" s="7"/>
      <c r="AD3275" t="s">
        <v>1579</v>
      </c>
      <c r="AE3275">
        <f t="shared" si="218"/>
        <v>0</v>
      </c>
      <c r="AG3275" s="2"/>
      <c r="AH3275" t="s">
        <v>429</v>
      </c>
      <c r="AI3275" s="7" t="s">
        <v>4610</v>
      </c>
    </row>
    <row r="3276" spans="1:35" ht="11" customHeight="1" outlineLevel="1" x14ac:dyDescent="0.25">
      <c r="A3276" t="s">
        <v>6676</v>
      </c>
      <c r="C3276" s="2" t="s">
        <v>12976</v>
      </c>
      <c r="D3276" s="2">
        <v>390</v>
      </c>
      <c r="E3276" s="7">
        <v>1937</v>
      </c>
      <c r="F3276" s="5" t="s">
        <v>6677</v>
      </c>
      <c r="H3276" s="5" t="s">
        <v>4460</v>
      </c>
      <c r="I3276" s="6" t="s">
        <v>1579</v>
      </c>
      <c r="J3276" s="6" t="s">
        <v>13791</v>
      </c>
      <c r="K3276" s="17">
        <v>3</v>
      </c>
      <c r="L3276" s="17" t="s">
        <v>7732</v>
      </c>
      <c r="M3276" s="9"/>
      <c r="N3276" s="9"/>
      <c r="O3276" s="21"/>
      <c r="Q3276" s="29"/>
      <c r="U3276" s="17"/>
      <c r="V3276" s="2" t="s">
        <v>685</v>
      </c>
      <c r="Y3276" t="str">
        <f t="shared" si="215"/>
        <v/>
      </c>
      <c r="AA3276" t="str">
        <f t="shared" si="216"/>
        <v/>
      </c>
      <c r="AC3276" s="7"/>
      <c r="AD3276" t="s">
        <v>1579</v>
      </c>
      <c r="AE3276">
        <f t="shared" si="218"/>
        <v>0</v>
      </c>
      <c r="AG3276" s="2"/>
      <c r="AH3276" t="s">
        <v>429</v>
      </c>
      <c r="AI3276" s="7" t="s">
        <v>4610</v>
      </c>
    </row>
    <row r="3277" spans="1:35" ht="11" customHeight="1" outlineLevel="1" x14ac:dyDescent="0.25">
      <c r="A3277" t="s">
        <v>6676</v>
      </c>
      <c r="C3277" s="2" t="s">
        <v>12976</v>
      </c>
      <c r="D3277" s="2">
        <v>391</v>
      </c>
      <c r="E3277" s="7">
        <v>1937</v>
      </c>
      <c r="F3277" s="5" t="s">
        <v>5996</v>
      </c>
      <c r="H3277" s="5" t="s">
        <v>6127</v>
      </c>
      <c r="I3277" s="6" t="s">
        <v>1579</v>
      </c>
      <c r="J3277" s="6" t="s">
        <v>13791</v>
      </c>
      <c r="K3277" s="17">
        <v>3</v>
      </c>
      <c r="L3277" s="17" t="s">
        <v>7730</v>
      </c>
      <c r="M3277" s="9">
        <v>0.4</v>
      </c>
      <c r="N3277" s="9"/>
      <c r="O3277" s="21"/>
      <c r="Q3277" s="29"/>
      <c r="U3277" s="17"/>
      <c r="V3277" s="2" t="s">
        <v>687</v>
      </c>
      <c r="Y3277" t="str">
        <f t="shared" si="215"/>
        <v/>
      </c>
      <c r="AA3277" t="str">
        <f t="shared" si="216"/>
        <v/>
      </c>
      <c r="AC3277" s="7"/>
      <c r="AD3277" t="s">
        <v>1579</v>
      </c>
      <c r="AE3277">
        <f t="shared" si="218"/>
        <v>0</v>
      </c>
      <c r="AG3277" s="2"/>
      <c r="AH3277" t="s">
        <v>429</v>
      </c>
      <c r="AI3277" s="7" t="s">
        <v>4922</v>
      </c>
    </row>
    <row r="3278" spans="1:35" ht="11" customHeight="1" outlineLevel="1" x14ac:dyDescent="0.25">
      <c r="A3278" t="s">
        <v>6676</v>
      </c>
      <c r="C3278" s="2" t="s">
        <v>12976</v>
      </c>
      <c r="D3278" s="2" t="s">
        <v>4062</v>
      </c>
      <c r="E3278" s="7">
        <v>1937</v>
      </c>
      <c r="F3278" s="5" t="s">
        <v>22167</v>
      </c>
      <c r="H3278" s="5" t="s">
        <v>1578</v>
      </c>
      <c r="I3278" s="6" t="s">
        <v>1579</v>
      </c>
      <c r="J3278" s="6"/>
      <c r="K3278" s="17">
        <v>3</v>
      </c>
      <c r="L3278" s="17" t="s">
        <v>7730</v>
      </c>
      <c r="M3278" s="9">
        <v>0.7</v>
      </c>
      <c r="N3278" s="9"/>
      <c r="O3278" s="21"/>
      <c r="Q3278" s="29"/>
      <c r="U3278" s="17"/>
      <c r="V3278" s="2" t="s">
        <v>3717</v>
      </c>
      <c r="Y3278" t="str">
        <f t="shared" si="215"/>
        <v/>
      </c>
      <c r="AA3278" t="str">
        <f t="shared" si="216"/>
        <v/>
      </c>
      <c r="AC3278" s="7"/>
      <c r="AD3278" t="s">
        <v>1579</v>
      </c>
      <c r="AE3278">
        <f t="shared" si="218"/>
        <v>0</v>
      </c>
      <c r="AG3278" s="2"/>
      <c r="AH3278" t="s">
        <v>429</v>
      </c>
      <c r="AI3278" s="7" t="s">
        <v>4610</v>
      </c>
    </row>
    <row r="3279" spans="1:35" ht="11" customHeight="1" outlineLevel="1" x14ac:dyDescent="0.25">
      <c r="A3279" t="s">
        <v>6676</v>
      </c>
      <c r="C3279" s="2" t="s">
        <v>12976</v>
      </c>
      <c r="D3279" s="2" t="s">
        <v>4062</v>
      </c>
      <c r="E3279" s="7">
        <v>1937</v>
      </c>
      <c r="F3279" s="5" t="s">
        <v>22168</v>
      </c>
      <c r="H3279" s="5" t="s">
        <v>5995</v>
      </c>
      <c r="I3279" s="6" t="s">
        <v>1579</v>
      </c>
      <c r="J3279" s="6"/>
      <c r="K3279" s="17">
        <v>3</v>
      </c>
      <c r="L3279" s="17" t="s">
        <v>7730</v>
      </c>
      <c r="M3279" s="9">
        <v>0.7</v>
      </c>
      <c r="N3279" s="9"/>
      <c r="O3279" s="21"/>
      <c r="Q3279" s="29"/>
      <c r="U3279" s="17"/>
      <c r="V3279" s="2" t="s">
        <v>3718</v>
      </c>
      <c r="Y3279" t="str">
        <f t="shared" ref="Y3279:Y3342" si="219">IF(COUNTIF(F3279,"*fdc*"),1,"")</f>
        <v/>
      </c>
      <c r="AA3279" t="str">
        <f t="shared" ref="AA3279:AA3342" si="220">IF(COUNTIF(F3279,"*s/s*"),1,"")</f>
        <v/>
      </c>
      <c r="AC3279" s="7"/>
      <c r="AD3279" t="s">
        <v>1579</v>
      </c>
      <c r="AE3279">
        <f t="shared" si="218"/>
        <v>0</v>
      </c>
      <c r="AG3279" s="2"/>
      <c r="AH3279" t="s">
        <v>429</v>
      </c>
      <c r="AI3279" s="7" t="s">
        <v>4610</v>
      </c>
    </row>
    <row r="3280" spans="1:35" ht="11" customHeight="1" outlineLevel="1" x14ac:dyDescent="0.25">
      <c r="A3280" t="s">
        <v>6676</v>
      </c>
      <c r="C3280" s="2" t="s">
        <v>12976</v>
      </c>
      <c r="D3280" s="2" t="s">
        <v>4062</v>
      </c>
      <c r="E3280" s="7">
        <v>1937</v>
      </c>
      <c r="F3280" s="5" t="s">
        <v>22169</v>
      </c>
      <c r="H3280" s="5" t="s">
        <v>6126</v>
      </c>
      <c r="I3280" s="6" t="s">
        <v>1579</v>
      </c>
      <c r="J3280" s="6"/>
      <c r="K3280" s="17">
        <v>3</v>
      </c>
      <c r="L3280" s="17" t="s">
        <v>7730</v>
      </c>
      <c r="M3280" s="9">
        <v>0.7</v>
      </c>
      <c r="N3280" s="9"/>
      <c r="O3280" s="21"/>
      <c r="Q3280" s="29"/>
      <c r="U3280" s="17"/>
      <c r="V3280" s="2" t="s">
        <v>6378</v>
      </c>
      <c r="Y3280" t="str">
        <f t="shared" si="219"/>
        <v/>
      </c>
      <c r="AA3280" t="str">
        <f t="shared" si="220"/>
        <v/>
      </c>
      <c r="AC3280" s="7"/>
      <c r="AD3280" t="s">
        <v>1579</v>
      </c>
      <c r="AE3280">
        <f t="shared" si="218"/>
        <v>0</v>
      </c>
      <c r="AG3280" s="2"/>
      <c r="AH3280" t="s">
        <v>429</v>
      </c>
      <c r="AI3280" s="7" t="s">
        <v>4610</v>
      </c>
    </row>
    <row r="3281" spans="1:35" ht="11" customHeight="1" outlineLevel="1" x14ac:dyDescent="0.25">
      <c r="A3281" t="s">
        <v>6676</v>
      </c>
      <c r="C3281" s="2" t="s">
        <v>12976</v>
      </c>
      <c r="D3281" s="2" t="s">
        <v>4062</v>
      </c>
      <c r="E3281" s="7">
        <v>1937</v>
      </c>
      <c r="F3281" s="5" t="s">
        <v>13810</v>
      </c>
      <c r="H3281" s="5" t="s">
        <v>4460</v>
      </c>
      <c r="I3281" s="6" t="s">
        <v>1579</v>
      </c>
      <c r="J3281" s="6"/>
      <c r="K3281" s="17">
        <v>3</v>
      </c>
      <c r="L3281" s="17" t="s">
        <v>7730</v>
      </c>
      <c r="M3281" s="9">
        <v>0.7</v>
      </c>
      <c r="N3281" s="9"/>
      <c r="O3281" s="21"/>
      <c r="Q3281" s="29"/>
      <c r="U3281" s="17"/>
      <c r="V3281" s="2" t="s">
        <v>6379</v>
      </c>
      <c r="Y3281" t="str">
        <f t="shared" si="219"/>
        <v/>
      </c>
      <c r="AA3281" t="str">
        <f t="shared" si="220"/>
        <v/>
      </c>
      <c r="AC3281" s="7"/>
      <c r="AD3281" t="s">
        <v>1579</v>
      </c>
      <c r="AE3281">
        <f t="shared" si="218"/>
        <v>0</v>
      </c>
      <c r="AG3281" s="2"/>
      <c r="AH3281" t="s">
        <v>429</v>
      </c>
      <c r="AI3281" s="7" t="s">
        <v>4610</v>
      </c>
    </row>
    <row r="3282" spans="1:35" ht="11" customHeight="1" outlineLevel="1" x14ac:dyDescent="0.25">
      <c r="A3282" t="s">
        <v>6676</v>
      </c>
      <c r="C3282" s="2" t="s">
        <v>12976</v>
      </c>
      <c r="D3282" s="2" t="s">
        <v>4062</v>
      </c>
      <c r="E3282" s="7">
        <v>1937</v>
      </c>
      <c r="F3282" s="5" t="s">
        <v>13811</v>
      </c>
      <c r="H3282" s="5" t="s">
        <v>3172</v>
      </c>
      <c r="I3282" s="6" t="s">
        <v>1579</v>
      </c>
      <c r="J3282" s="6"/>
      <c r="K3282" s="17">
        <v>3</v>
      </c>
      <c r="L3282" s="17" t="s">
        <v>7730</v>
      </c>
      <c r="M3282" s="9">
        <v>0.7</v>
      </c>
      <c r="N3282" s="9"/>
      <c r="O3282" s="21"/>
      <c r="Q3282" s="29"/>
      <c r="U3282" s="17"/>
      <c r="V3282" s="2" t="s">
        <v>6380</v>
      </c>
      <c r="Y3282" t="str">
        <f t="shared" si="219"/>
        <v/>
      </c>
      <c r="AA3282" t="str">
        <f t="shared" si="220"/>
        <v/>
      </c>
      <c r="AC3282" s="7"/>
      <c r="AD3282" t="s">
        <v>1579</v>
      </c>
      <c r="AE3282">
        <f t="shared" si="218"/>
        <v>0</v>
      </c>
      <c r="AG3282" s="2"/>
      <c r="AH3282" t="s">
        <v>429</v>
      </c>
      <c r="AI3282" s="7" t="s">
        <v>4610</v>
      </c>
    </row>
    <row r="3283" spans="1:35" ht="11" customHeight="1" outlineLevel="1" x14ac:dyDescent="0.25">
      <c r="A3283" t="s">
        <v>6676</v>
      </c>
      <c r="C3283" s="2" t="s">
        <v>12976</v>
      </c>
      <c r="D3283" s="2">
        <v>392</v>
      </c>
      <c r="E3283" s="7">
        <v>1938</v>
      </c>
      <c r="F3283" s="5" t="s">
        <v>4732</v>
      </c>
      <c r="H3283" s="5" t="s">
        <v>2156</v>
      </c>
      <c r="I3283" s="6" t="s">
        <v>428</v>
      </c>
      <c r="J3283" s="6" t="s">
        <v>13792</v>
      </c>
      <c r="K3283" s="17">
        <v>3</v>
      </c>
      <c r="L3283" s="17" t="s">
        <v>7730</v>
      </c>
      <c r="M3283" s="9">
        <v>0.3</v>
      </c>
      <c r="N3283" s="9"/>
      <c r="O3283" s="21"/>
      <c r="Q3283" s="29"/>
      <c r="U3283" s="17"/>
      <c r="V3283" s="2">
        <v>366</v>
      </c>
      <c r="Y3283" t="str">
        <f t="shared" si="219"/>
        <v/>
      </c>
      <c r="AA3283" t="str">
        <f t="shared" si="220"/>
        <v/>
      </c>
      <c r="AC3283" s="7"/>
      <c r="AD3283" t="s">
        <v>428</v>
      </c>
      <c r="AE3283">
        <f t="shared" si="218"/>
        <v>0</v>
      </c>
      <c r="AG3283" s="2"/>
      <c r="AH3283" t="s">
        <v>429</v>
      </c>
      <c r="AI3283" s="7" t="s">
        <v>4610</v>
      </c>
    </row>
    <row r="3284" spans="1:35" ht="11" customHeight="1" outlineLevel="1" x14ac:dyDescent="0.25">
      <c r="A3284" t="s">
        <v>6676</v>
      </c>
      <c r="C3284" s="2" t="s">
        <v>12976</v>
      </c>
      <c r="D3284" s="2">
        <v>393</v>
      </c>
      <c r="E3284" s="7">
        <v>1938</v>
      </c>
      <c r="F3284" s="5" t="s">
        <v>5139</v>
      </c>
      <c r="H3284" s="5" t="s">
        <v>3829</v>
      </c>
      <c r="I3284" s="6" t="s">
        <v>428</v>
      </c>
      <c r="J3284" s="6" t="s">
        <v>13792</v>
      </c>
      <c r="K3284" s="17">
        <v>3</v>
      </c>
      <c r="L3284" s="17" t="s">
        <v>7730</v>
      </c>
      <c r="M3284" s="9">
        <v>0.2</v>
      </c>
      <c r="N3284" s="9"/>
      <c r="O3284" s="21"/>
      <c r="Q3284" s="29"/>
      <c r="U3284" s="17"/>
      <c r="V3284" s="2">
        <v>367</v>
      </c>
      <c r="Y3284" t="str">
        <f t="shared" si="219"/>
        <v/>
      </c>
      <c r="AA3284" t="str">
        <f t="shared" si="220"/>
        <v/>
      </c>
      <c r="AC3284" s="7"/>
      <c r="AD3284" t="s">
        <v>428</v>
      </c>
      <c r="AE3284">
        <f t="shared" si="218"/>
        <v>0</v>
      </c>
      <c r="AG3284" s="2"/>
      <c r="AH3284" t="s">
        <v>429</v>
      </c>
      <c r="AI3284" s="7" t="s">
        <v>4610</v>
      </c>
    </row>
    <row r="3285" spans="1:35" ht="11" customHeight="1" outlineLevel="1" x14ac:dyDescent="0.25">
      <c r="A3285" t="s">
        <v>6676</v>
      </c>
      <c r="C3285" s="2" t="s">
        <v>12976</v>
      </c>
      <c r="D3285" s="2">
        <v>394</v>
      </c>
      <c r="E3285" s="7">
        <v>1938</v>
      </c>
      <c r="F3285" s="5" t="s">
        <v>5138</v>
      </c>
      <c r="H3285" s="5" t="s">
        <v>5038</v>
      </c>
      <c r="I3285" s="6" t="s">
        <v>428</v>
      </c>
      <c r="J3285" s="6" t="s">
        <v>13792</v>
      </c>
      <c r="K3285" s="17">
        <v>3</v>
      </c>
      <c r="L3285" s="17" t="s">
        <v>7730</v>
      </c>
      <c r="M3285" s="9">
        <v>0.8</v>
      </c>
      <c r="N3285" s="9"/>
      <c r="O3285" s="21"/>
      <c r="Q3285" s="29"/>
      <c r="U3285" s="17"/>
      <c r="V3285" s="2">
        <v>368</v>
      </c>
      <c r="Y3285" t="str">
        <f t="shared" si="219"/>
        <v/>
      </c>
      <c r="AA3285" t="str">
        <f t="shared" si="220"/>
        <v/>
      </c>
      <c r="AC3285" s="7"/>
      <c r="AD3285" t="s">
        <v>428</v>
      </c>
      <c r="AE3285">
        <f t="shared" si="218"/>
        <v>0</v>
      </c>
      <c r="AG3285" s="2"/>
      <c r="AH3285" t="s">
        <v>429</v>
      </c>
      <c r="AI3285" s="7" t="s">
        <v>4610</v>
      </c>
    </row>
    <row r="3286" spans="1:35" ht="11" customHeight="1" outlineLevel="1" x14ac:dyDescent="0.25">
      <c r="A3286" t="s">
        <v>6676</v>
      </c>
      <c r="C3286" s="2" t="s">
        <v>12976</v>
      </c>
      <c r="D3286" s="2">
        <v>395</v>
      </c>
      <c r="E3286" s="7">
        <v>1938</v>
      </c>
      <c r="F3286" s="5" t="s">
        <v>2974</v>
      </c>
      <c r="H3286" s="5" t="s">
        <v>1658</v>
      </c>
      <c r="I3286" s="6" t="s">
        <v>428</v>
      </c>
      <c r="J3286" s="6" t="s">
        <v>13792</v>
      </c>
      <c r="K3286" s="17">
        <v>3</v>
      </c>
      <c r="L3286" s="17" t="s">
        <v>7730</v>
      </c>
      <c r="M3286" s="9">
        <v>0.2</v>
      </c>
      <c r="N3286" s="9"/>
      <c r="O3286" s="21"/>
      <c r="Q3286" s="29"/>
      <c r="U3286" s="17"/>
      <c r="V3286" s="2">
        <v>369</v>
      </c>
      <c r="Y3286" t="str">
        <f t="shared" si="219"/>
        <v/>
      </c>
      <c r="AA3286" t="str">
        <f t="shared" si="220"/>
        <v/>
      </c>
      <c r="AC3286" s="7"/>
      <c r="AD3286" t="s">
        <v>428</v>
      </c>
      <c r="AE3286">
        <f t="shared" si="218"/>
        <v>0</v>
      </c>
      <c r="AG3286" s="2"/>
      <c r="AH3286" t="s">
        <v>429</v>
      </c>
      <c r="AI3286" s="7" t="s">
        <v>4610</v>
      </c>
    </row>
    <row r="3287" spans="1:35" ht="11" customHeight="1" outlineLevel="1" x14ac:dyDescent="0.25">
      <c r="A3287" t="s">
        <v>6676</v>
      </c>
      <c r="C3287" s="2" t="s">
        <v>12976</v>
      </c>
      <c r="D3287" s="2">
        <v>396</v>
      </c>
      <c r="E3287" s="7">
        <v>1938</v>
      </c>
      <c r="F3287" s="5" t="s">
        <v>3421</v>
      </c>
      <c r="H3287" s="5" t="s">
        <v>5038</v>
      </c>
      <c r="I3287" s="6" t="s">
        <v>428</v>
      </c>
      <c r="J3287" s="6" t="s">
        <v>13792</v>
      </c>
      <c r="K3287" s="17">
        <v>3</v>
      </c>
      <c r="L3287" s="17" t="s">
        <v>7730</v>
      </c>
      <c r="M3287" s="9">
        <v>0.5</v>
      </c>
      <c r="N3287" s="9"/>
      <c r="O3287" s="21"/>
      <c r="Q3287" s="29"/>
      <c r="U3287" s="17"/>
      <c r="V3287" s="2">
        <v>370</v>
      </c>
      <c r="Y3287" t="str">
        <f t="shared" si="219"/>
        <v/>
      </c>
      <c r="AA3287" t="str">
        <f t="shared" si="220"/>
        <v/>
      </c>
      <c r="AC3287" s="7"/>
      <c r="AD3287" t="s">
        <v>428</v>
      </c>
      <c r="AE3287">
        <f t="shared" si="218"/>
        <v>0</v>
      </c>
      <c r="AG3287" s="2"/>
      <c r="AH3287" t="s">
        <v>429</v>
      </c>
      <c r="AI3287" s="7" t="s">
        <v>4610</v>
      </c>
    </row>
    <row r="3288" spans="1:35" ht="11" customHeight="1" outlineLevel="1" x14ac:dyDescent="0.25">
      <c r="A3288" t="s">
        <v>6676</v>
      </c>
      <c r="C3288" s="2" t="s">
        <v>12976</v>
      </c>
      <c r="D3288" s="2">
        <v>397</v>
      </c>
      <c r="E3288" s="7">
        <v>1938</v>
      </c>
      <c r="F3288" s="5" t="s">
        <v>6677</v>
      </c>
      <c r="H3288" s="5" t="s">
        <v>5995</v>
      </c>
      <c r="I3288" s="6" t="s">
        <v>428</v>
      </c>
      <c r="J3288" s="6" t="s">
        <v>13792</v>
      </c>
      <c r="K3288" s="17">
        <v>3</v>
      </c>
      <c r="L3288" s="17" t="s">
        <v>7730</v>
      </c>
      <c r="M3288" s="9">
        <v>0.2</v>
      </c>
      <c r="N3288" s="9"/>
      <c r="O3288" s="21"/>
      <c r="Q3288" s="29"/>
      <c r="U3288" s="17"/>
      <c r="V3288" s="2">
        <v>371</v>
      </c>
      <c r="Y3288" t="str">
        <f t="shared" si="219"/>
        <v/>
      </c>
      <c r="AA3288" t="str">
        <f t="shared" si="220"/>
        <v/>
      </c>
      <c r="AC3288" s="7"/>
      <c r="AD3288" t="s">
        <v>428</v>
      </c>
      <c r="AE3288">
        <f t="shared" si="218"/>
        <v>0</v>
      </c>
      <c r="AG3288" s="2"/>
      <c r="AH3288" t="s">
        <v>429</v>
      </c>
      <c r="AI3288" s="7" t="s">
        <v>4610</v>
      </c>
    </row>
    <row r="3289" spans="1:35" ht="11" customHeight="1" outlineLevel="1" x14ac:dyDescent="0.25">
      <c r="A3289" t="s">
        <v>6676</v>
      </c>
      <c r="C3289" s="2" t="s">
        <v>12976</v>
      </c>
      <c r="D3289" s="2">
        <v>398</v>
      </c>
      <c r="E3289" s="7">
        <v>1938</v>
      </c>
      <c r="F3289" s="5" t="s">
        <v>5996</v>
      </c>
      <c r="H3289" s="5" t="s">
        <v>431</v>
      </c>
      <c r="I3289" s="6" t="s">
        <v>428</v>
      </c>
      <c r="J3289" s="6" t="s">
        <v>13792</v>
      </c>
      <c r="K3289" s="17">
        <v>3</v>
      </c>
      <c r="L3289" s="17" t="s">
        <v>7730</v>
      </c>
      <c r="M3289" s="9">
        <v>0.5</v>
      </c>
      <c r="N3289" s="9"/>
      <c r="O3289" s="21"/>
      <c r="Q3289" s="29"/>
      <c r="U3289" s="17"/>
      <c r="V3289" s="2">
        <v>372</v>
      </c>
      <c r="Y3289" t="str">
        <f t="shared" si="219"/>
        <v/>
      </c>
      <c r="AA3289" t="str">
        <f t="shared" si="220"/>
        <v/>
      </c>
      <c r="AC3289" s="7"/>
      <c r="AD3289" t="s">
        <v>428</v>
      </c>
      <c r="AE3289">
        <f t="shared" si="218"/>
        <v>0</v>
      </c>
      <c r="AG3289" s="2"/>
      <c r="AH3289" t="s">
        <v>429</v>
      </c>
      <c r="AI3289" s="7" t="s">
        <v>4922</v>
      </c>
    </row>
    <row r="3290" spans="1:35" ht="11" customHeight="1" outlineLevel="1" x14ac:dyDescent="0.25">
      <c r="A3290" t="s">
        <v>6676</v>
      </c>
      <c r="C3290" s="2" t="s">
        <v>12976</v>
      </c>
      <c r="D3290" s="2">
        <v>421</v>
      </c>
      <c r="E3290" s="7">
        <v>1939</v>
      </c>
      <c r="F3290" s="5" t="s">
        <v>6677</v>
      </c>
      <c r="H3290" s="5" t="s">
        <v>5481</v>
      </c>
      <c r="I3290" s="6" t="s">
        <v>428</v>
      </c>
      <c r="J3290" s="6" t="s">
        <v>13793</v>
      </c>
      <c r="K3290" s="17">
        <v>3</v>
      </c>
      <c r="L3290" s="17" t="s">
        <v>7730</v>
      </c>
      <c r="M3290" s="9">
        <v>0.5</v>
      </c>
      <c r="N3290" s="9"/>
      <c r="O3290" s="21"/>
      <c r="Q3290" s="29"/>
      <c r="U3290" s="17"/>
      <c r="V3290" s="2" t="s">
        <v>6128</v>
      </c>
      <c r="Y3290" t="str">
        <f t="shared" si="219"/>
        <v/>
      </c>
      <c r="AA3290" t="str">
        <f t="shared" si="220"/>
        <v/>
      </c>
      <c r="AC3290" s="7"/>
      <c r="AD3290" t="s">
        <v>428</v>
      </c>
      <c r="AE3290">
        <f t="shared" si="218"/>
        <v>0</v>
      </c>
      <c r="AG3290" s="2"/>
      <c r="AH3290" t="s">
        <v>429</v>
      </c>
      <c r="AI3290" s="7" t="s">
        <v>4610</v>
      </c>
    </row>
    <row r="3291" spans="1:35" ht="11" customHeight="1" outlineLevel="1" x14ac:dyDescent="0.25">
      <c r="A3291" t="s">
        <v>6676</v>
      </c>
      <c r="C3291" s="2" t="s">
        <v>12976</v>
      </c>
      <c r="D3291" s="2">
        <v>422</v>
      </c>
      <c r="E3291" s="7">
        <v>1939</v>
      </c>
      <c r="F3291" s="5" t="s">
        <v>5996</v>
      </c>
      <c r="H3291" s="5" t="s">
        <v>1577</v>
      </c>
      <c r="I3291" s="6" t="s">
        <v>428</v>
      </c>
      <c r="J3291" s="6" t="s">
        <v>13793</v>
      </c>
      <c r="K3291" s="17">
        <v>3</v>
      </c>
      <c r="L3291" s="17" t="s">
        <v>7730</v>
      </c>
      <c r="M3291" s="9">
        <v>0.4</v>
      </c>
      <c r="N3291" s="9"/>
      <c r="O3291" s="21"/>
      <c r="Q3291" s="29"/>
      <c r="U3291" s="17"/>
      <c r="V3291" s="2" t="s">
        <v>6129</v>
      </c>
      <c r="Y3291" t="str">
        <f t="shared" si="219"/>
        <v/>
      </c>
      <c r="AA3291" t="str">
        <f t="shared" si="220"/>
        <v/>
      </c>
      <c r="AC3291" s="7"/>
      <c r="AD3291" t="s">
        <v>428</v>
      </c>
      <c r="AE3291">
        <f t="shared" si="218"/>
        <v>0</v>
      </c>
      <c r="AG3291" s="2"/>
      <c r="AH3291" t="s">
        <v>429</v>
      </c>
      <c r="AI3291" s="7" t="s">
        <v>4610</v>
      </c>
    </row>
    <row r="3292" spans="1:35" ht="11" customHeight="1" outlineLevel="1" x14ac:dyDescent="0.25">
      <c r="A3292" t="s">
        <v>6676</v>
      </c>
      <c r="C3292" s="2" t="s">
        <v>12976</v>
      </c>
      <c r="D3292" s="2">
        <v>423</v>
      </c>
      <c r="E3292" s="7">
        <v>1939</v>
      </c>
      <c r="F3292" s="5" t="s">
        <v>1583</v>
      </c>
      <c r="H3292" s="5" t="s">
        <v>4461</v>
      </c>
      <c r="I3292" s="6" t="s">
        <v>428</v>
      </c>
      <c r="J3292" s="6" t="s">
        <v>13793</v>
      </c>
      <c r="K3292" s="17">
        <v>3</v>
      </c>
      <c r="L3292" s="17" t="s">
        <v>7730</v>
      </c>
      <c r="M3292" s="9">
        <v>0.4</v>
      </c>
      <c r="N3292" s="9"/>
      <c r="O3292" s="21"/>
      <c r="Q3292" s="29"/>
      <c r="U3292" s="17"/>
      <c r="V3292" s="2" t="s">
        <v>6130</v>
      </c>
      <c r="Y3292" t="str">
        <f t="shared" si="219"/>
        <v/>
      </c>
      <c r="AA3292" t="str">
        <f t="shared" si="220"/>
        <v/>
      </c>
      <c r="AC3292" s="7"/>
      <c r="AD3292" t="s">
        <v>428</v>
      </c>
      <c r="AE3292">
        <f t="shared" si="218"/>
        <v>0</v>
      </c>
      <c r="AG3292" s="2"/>
      <c r="AH3292" t="s">
        <v>429</v>
      </c>
      <c r="AI3292" s="7" t="s">
        <v>4610</v>
      </c>
    </row>
    <row r="3293" spans="1:35" ht="11" customHeight="1" outlineLevel="1" x14ac:dyDescent="0.25">
      <c r="A3293" t="s">
        <v>6676</v>
      </c>
      <c r="C3293" s="2" t="s">
        <v>12976</v>
      </c>
      <c r="D3293" s="2">
        <v>430</v>
      </c>
      <c r="E3293" s="7">
        <v>1939</v>
      </c>
      <c r="F3293" s="5" t="s">
        <v>4732</v>
      </c>
      <c r="H3293" s="5" t="s">
        <v>4461</v>
      </c>
      <c r="I3293" s="6" t="s">
        <v>428</v>
      </c>
      <c r="J3293" s="6" t="s">
        <v>13794</v>
      </c>
      <c r="K3293" s="17">
        <v>1</v>
      </c>
      <c r="L3293" s="17" t="s">
        <v>7730</v>
      </c>
      <c r="M3293" s="9">
        <v>0.3</v>
      </c>
      <c r="N3293" s="9"/>
      <c r="O3293" s="21"/>
      <c r="Q3293" s="29"/>
      <c r="U3293" s="17"/>
      <c r="V3293" s="2" t="s">
        <v>6131</v>
      </c>
      <c r="Y3293" t="str">
        <f t="shared" si="219"/>
        <v/>
      </c>
      <c r="AA3293" t="str">
        <f t="shared" si="220"/>
        <v/>
      </c>
      <c r="AC3293" s="7"/>
      <c r="AD3293" t="s">
        <v>428</v>
      </c>
      <c r="AE3293">
        <f t="shared" si="218"/>
        <v>0</v>
      </c>
      <c r="AG3293" s="2"/>
      <c r="AH3293" t="s">
        <v>429</v>
      </c>
      <c r="AI3293" s="7" t="s">
        <v>4610</v>
      </c>
    </row>
    <row r="3294" spans="1:35" ht="11" customHeight="1" outlineLevel="1" x14ac:dyDescent="0.25">
      <c r="A3294" t="s">
        <v>6676</v>
      </c>
      <c r="C3294" s="2" t="s">
        <v>12976</v>
      </c>
      <c r="D3294" s="2">
        <v>431</v>
      </c>
      <c r="E3294" s="7">
        <v>1939</v>
      </c>
      <c r="F3294" s="5" t="s">
        <v>5139</v>
      </c>
      <c r="H3294" s="5" t="s">
        <v>6133</v>
      </c>
      <c r="I3294" s="6" t="s">
        <v>428</v>
      </c>
      <c r="J3294" s="6" t="s">
        <v>13794</v>
      </c>
      <c r="K3294" s="17">
        <v>1</v>
      </c>
      <c r="L3294" s="17" t="s">
        <v>7730</v>
      </c>
      <c r="M3294" s="9">
        <v>0.4</v>
      </c>
      <c r="N3294" s="9"/>
      <c r="O3294" s="21"/>
      <c r="Q3294" s="29"/>
      <c r="U3294" s="17"/>
      <c r="V3294" s="2" t="s">
        <v>6132</v>
      </c>
      <c r="Y3294" t="str">
        <f t="shared" si="219"/>
        <v/>
      </c>
      <c r="AA3294" t="str">
        <f t="shared" si="220"/>
        <v/>
      </c>
      <c r="AC3294" s="7"/>
      <c r="AD3294" t="s">
        <v>428</v>
      </c>
      <c r="AE3294">
        <f t="shared" si="218"/>
        <v>0</v>
      </c>
      <c r="AG3294" s="2"/>
      <c r="AH3294" t="s">
        <v>429</v>
      </c>
      <c r="AI3294" s="7" t="s">
        <v>4610</v>
      </c>
    </row>
    <row r="3295" spans="1:35" ht="11" customHeight="1" outlineLevel="1" x14ac:dyDescent="0.25">
      <c r="A3295" t="s">
        <v>6676</v>
      </c>
      <c r="C3295" s="2" t="s">
        <v>12976</v>
      </c>
      <c r="D3295" s="2">
        <v>432</v>
      </c>
      <c r="E3295" s="7">
        <v>1939</v>
      </c>
      <c r="F3295" s="5" t="s">
        <v>5138</v>
      </c>
      <c r="H3295" s="5" t="s">
        <v>6134</v>
      </c>
      <c r="I3295" s="6" t="s">
        <v>428</v>
      </c>
      <c r="J3295" s="6" t="s">
        <v>13794</v>
      </c>
      <c r="K3295" s="17">
        <v>1</v>
      </c>
      <c r="L3295" s="17" t="s">
        <v>7730</v>
      </c>
      <c r="M3295" s="9">
        <v>0.15</v>
      </c>
      <c r="N3295" s="9"/>
      <c r="O3295" s="21"/>
      <c r="Q3295" s="29"/>
      <c r="U3295" s="17"/>
      <c r="V3295" s="2" t="s">
        <v>7971</v>
      </c>
      <c r="Y3295" t="str">
        <f t="shared" si="219"/>
        <v/>
      </c>
      <c r="AA3295" t="str">
        <f t="shared" si="220"/>
        <v/>
      </c>
      <c r="AC3295" s="7"/>
      <c r="AD3295" t="s">
        <v>428</v>
      </c>
      <c r="AE3295">
        <f t="shared" si="218"/>
        <v>0</v>
      </c>
      <c r="AG3295" s="2"/>
      <c r="AH3295" t="s">
        <v>429</v>
      </c>
      <c r="AI3295" s="7" t="s">
        <v>4610</v>
      </c>
    </row>
    <row r="3296" spans="1:35" ht="11" customHeight="1" outlineLevel="1" x14ac:dyDescent="0.25">
      <c r="A3296" t="s">
        <v>6676</v>
      </c>
      <c r="C3296" s="2" t="s">
        <v>12976</v>
      </c>
      <c r="D3296" s="2">
        <v>433</v>
      </c>
      <c r="E3296" s="7">
        <v>1939</v>
      </c>
      <c r="F3296" s="5" t="s">
        <v>3421</v>
      </c>
      <c r="H3296" s="5" t="s">
        <v>1577</v>
      </c>
      <c r="I3296" s="6" t="s">
        <v>428</v>
      </c>
      <c r="J3296" s="6" t="s">
        <v>13794</v>
      </c>
      <c r="K3296" s="17">
        <v>1</v>
      </c>
      <c r="L3296" s="17" t="s">
        <v>7730</v>
      </c>
      <c r="M3296" s="9">
        <v>0.15</v>
      </c>
      <c r="N3296" s="9"/>
      <c r="O3296" s="21"/>
      <c r="Q3296" s="29"/>
      <c r="U3296" s="17"/>
      <c r="V3296" s="2" t="s">
        <v>6135</v>
      </c>
      <c r="Y3296" t="str">
        <f t="shared" si="219"/>
        <v/>
      </c>
      <c r="AA3296" t="str">
        <f t="shared" si="220"/>
        <v/>
      </c>
      <c r="AC3296" s="7"/>
      <c r="AD3296" t="s">
        <v>428</v>
      </c>
      <c r="AE3296">
        <f t="shared" si="218"/>
        <v>0</v>
      </c>
      <c r="AG3296" s="2"/>
      <c r="AH3296" t="s">
        <v>429</v>
      </c>
      <c r="AI3296" s="7" t="s">
        <v>4610</v>
      </c>
    </row>
    <row r="3297" spans="1:35" ht="11" customHeight="1" outlineLevel="1" x14ac:dyDescent="0.25">
      <c r="A3297" t="s">
        <v>6676</v>
      </c>
      <c r="C3297" s="2" t="s">
        <v>12976</v>
      </c>
      <c r="D3297" s="2">
        <v>434</v>
      </c>
      <c r="E3297" s="7">
        <v>1939</v>
      </c>
      <c r="F3297" s="5" t="s">
        <v>6677</v>
      </c>
      <c r="H3297" s="5" t="s">
        <v>3971</v>
      </c>
      <c r="I3297" s="6" t="s">
        <v>428</v>
      </c>
      <c r="J3297" s="6" t="s">
        <v>13794</v>
      </c>
      <c r="K3297" s="17">
        <v>1</v>
      </c>
      <c r="L3297" s="17" t="s">
        <v>7730</v>
      </c>
      <c r="M3297" s="9">
        <v>0.5</v>
      </c>
      <c r="N3297" s="9"/>
      <c r="O3297" s="21"/>
      <c r="Q3297" s="29"/>
      <c r="U3297" s="17"/>
      <c r="V3297" s="2" t="s">
        <v>7972</v>
      </c>
      <c r="Y3297" t="str">
        <f t="shared" si="219"/>
        <v/>
      </c>
      <c r="AA3297" t="str">
        <f t="shared" si="220"/>
        <v/>
      </c>
      <c r="AC3297" s="7"/>
      <c r="AD3297" t="s">
        <v>428</v>
      </c>
      <c r="AE3297">
        <f t="shared" si="218"/>
        <v>0</v>
      </c>
      <c r="AG3297" s="2"/>
      <c r="AH3297" t="s">
        <v>429</v>
      </c>
      <c r="AI3297" s="7" t="s">
        <v>4610</v>
      </c>
    </row>
    <row r="3298" spans="1:35" ht="11" customHeight="1" outlineLevel="1" x14ac:dyDescent="0.25">
      <c r="A3298" t="s">
        <v>6676</v>
      </c>
      <c r="C3298" s="2" t="s">
        <v>12976</v>
      </c>
      <c r="D3298" s="2">
        <v>435</v>
      </c>
      <c r="E3298" s="7">
        <v>1939</v>
      </c>
      <c r="F3298" s="5" t="s">
        <v>5996</v>
      </c>
      <c r="H3298" s="5" t="s">
        <v>5481</v>
      </c>
      <c r="I3298" s="6" t="s">
        <v>428</v>
      </c>
      <c r="J3298" s="6" t="s">
        <v>13794</v>
      </c>
      <c r="K3298" s="17">
        <v>1</v>
      </c>
      <c r="L3298" s="17" t="s">
        <v>7730</v>
      </c>
      <c r="M3298" s="9">
        <v>0.25</v>
      </c>
      <c r="N3298" s="9"/>
      <c r="O3298" s="21"/>
      <c r="Q3298" s="29"/>
      <c r="U3298" s="17"/>
      <c r="V3298" s="2" t="s">
        <v>2751</v>
      </c>
      <c r="Y3298" t="str">
        <f t="shared" si="219"/>
        <v/>
      </c>
      <c r="AA3298" t="str">
        <f t="shared" si="220"/>
        <v/>
      </c>
      <c r="AC3298" s="7"/>
      <c r="AD3298" t="s">
        <v>428</v>
      </c>
      <c r="AE3298">
        <f t="shared" si="218"/>
        <v>0</v>
      </c>
      <c r="AG3298" s="2"/>
      <c r="AH3298" t="s">
        <v>429</v>
      </c>
      <c r="AI3298" s="7" t="s">
        <v>4610</v>
      </c>
    </row>
    <row r="3299" spans="1:35" ht="11" customHeight="1" outlineLevel="1" x14ac:dyDescent="0.25">
      <c r="A3299" t="s">
        <v>6676</v>
      </c>
      <c r="C3299" s="2" t="s">
        <v>12976</v>
      </c>
      <c r="D3299" s="2">
        <v>436</v>
      </c>
      <c r="E3299" s="7">
        <v>1939</v>
      </c>
      <c r="F3299" s="5" t="s">
        <v>1583</v>
      </c>
      <c r="H3299" s="5" t="s">
        <v>591</v>
      </c>
      <c r="I3299" s="6" t="s">
        <v>428</v>
      </c>
      <c r="J3299" s="6" t="s">
        <v>13794</v>
      </c>
      <c r="K3299" s="17">
        <v>1</v>
      </c>
      <c r="L3299" s="17" t="s">
        <v>7730</v>
      </c>
      <c r="M3299" s="9">
        <v>0.25</v>
      </c>
      <c r="N3299" s="9"/>
      <c r="O3299" s="21"/>
      <c r="Q3299" s="29"/>
      <c r="S3299">
        <v>1</v>
      </c>
      <c r="T3299">
        <v>1</v>
      </c>
      <c r="U3299" s="17"/>
      <c r="V3299" s="2" t="s">
        <v>6136</v>
      </c>
      <c r="Y3299" t="str">
        <f t="shared" si="219"/>
        <v/>
      </c>
      <c r="AA3299" t="str">
        <f t="shared" si="220"/>
        <v/>
      </c>
      <c r="AC3299" s="7"/>
      <c r="AD3299" t="s">
        <v>428</v>
      </c>
      <c r="AE3299">
        <f t="shared" si="218"/>
        <v>0</v>
      </c>
      <c r="AG3299" s="2"/>
      <c r="AH3299" t="s">
        <v>429</v>
      </c>
      <c r="AI3299" s="7" t="s">
        <v>4610</v>
      </c>
    </row>
    <row r="3300" spans="1:35" ht="11" customHeight="1" outlineLevel="1" x14ac:dyDescent="0.25">
      <c r="A3300" t="s">
        <v>6676</v>
      </c>
      <c r="C3300" s="2" t="s">
        <v>12976</v>
      </c>
      <c r="D3300" s="2">
        <v>443</v>
      </c>
      <c r="E3300" s="7">
        <v>1939</v>
      </c>
      <c r="F3300" s="5" t="s">
        <v>4732</v>
      </c>
      <c r="H3300" s="5" t="s">
        <v>6439</v>
      </c>
      <c r="I3300" s="6" t="s">
        <v>428</v>
      </c>
      <c r="J3300" s="6" t="s">
        <v>13795</v>
      </c>
      <c r="K3300" s="17">
        <v>1</v>
      </c>
      <c r="L3300" s="17" t="s">
        <v>7730</v>
      </c>
      <c r="M3300" s="9">
        <v>0.15</v>
      </c>
      <c r="N3300" s="9"/>
      <c r="O3300" s="21"/>
      <c r="Q3300" s="29"/>
      <c r="U3300" s="17"/>
      <c r="V3300" s="2" t="s">
        <v>6425</v>
      </c>
      <c r="Y3300" t="str">
        <f t="shared" si="219"/>
        <v/>
      </c>
      <c r="AA3300" t="str">
        <f t="shared" si="220"/>
        <v/>
      </c>
      <c r="AC3300" s="7"/>
      <c r="AD3300" t="s">
        <v>428</v>
      </c>
      <c r="AE3300">
        <f t="shared" si="218"/>
        <v>0</v>
      </c>
      <c r="AG3300" s="2"/>
      <c r="AH3300" t="s">
        <v>429</v>
      </c>
      <c r="AI3300" s="7" t="s">
        <v>4610</v>
      </c>
    </row>
    <row r="3301" spans="1:35" ht="11" customHeight="1" outlineLevel="1" x14ac:dyDescent="0.25">
      <c r="A3301" t="s">
        <v>6676</v>
      </c>
      <c r="C3301" s="2" t="s">
        <v>12976</v>
      </c>
      <c r="D3301" s="2">
        <v>444</v>
      </c>
      <c r="E3301" s="7">
        <v>1939</v>
      </c>
      <c r="F3301" s="5" t="s">
        <v>5139</v>
      </c>
      <c r="H3301" s="5" t="s">
        <v>6138</v>
      </c>
      <c r="I3301" s="6" t="s">
        <v>428</v>
      </c>
      <c r="J3301" s="6" t="s">
        <v>13795</v>
      </c>
      <c r="K3301" s="17">
        <v>1</v>
      </c>
      <c r="L3301" s="17" t="s">
        <v>7730</v>
      </c>
      <c r="M3301" s="9">
        <v>0.15</v>
      </c>
      <c r="N3301" s="9"/>
      <c r="O3301" s="21"/>
      <c r="Q3301" s="29"/>
      <c r="U3301" s="17"/>
      <c r="V3301" s="2" t="s">
        <v>6137</v>
      </c>
      <c r="Y3301" t="str">
        <f t="shared" si="219"/>
        <v/>
      </c>
      <c r="AA3301" t="str">
        <f t="shared" si="220"/>
        <v/>
      </c>
      <c r="AC3301" s="7"/>
      <c r="AD3301" t="s">
        <v>428</v>
      </c>
      <c r="AE3301">
        <f t="shared" si="218"/>
        <v>0</v>
      </c>
      <c r="AG3301" s="2"/>
      <c r="AH3301" t="s">
        <v>429</v>
      </c>
      <c r="AI3301" s="7" t="s">
        <v>4610</v>
      </c>
    </row>
    <row r="3302" spans="1:35" ht="11" customHeight="1" outlineLevel="1" collapsed="1" x14ac:dyDescent="0.25">
      <c r="A3302" t="s">
        <v>6676</v>
      </c>
      <c r="C3302" s="2" t="s">
        <v>12976</v>
      </c>
      <c r="D3302" s="2">
        <v>445</v>
      </c>
      <c r="E3302" s="7">
        <v>1939</v>
      </c>
      <c r="F3302" s="5" t="s">
        <v>5138</v>
      </c>
      <c r="H3302" s="5" t="s">
        <v>6134</v>
      </c>
      <c r="I3302" s="6" t="s">
        <v>428</v>
      </c>
      <c r="J3302" s="6" t="s">
        <v>13795</v>
      </c>
      <c r="K3302" s="17">
        <v>1</v>
      </c>
      <c r="L3302" s="17" t="s">
        <v>7730</v>
      </c>
      <c r="M3302" s="9">
        <v>0.4</v>
      </c>
      <c r="N3302" s="9"/>
      <c r="O3302" s="21"/>
      <c r="Q3302" s="29"/>
      <c r="U3302" s="17"/>
      <c r="V3302" s="2" t="s">
        <v>2161</v>
      </c>
      <c r="Y3302" t="str">
        <f t="shared" si="219"/>
        <v/>
      </c>
      <c r="AA3302" t="str">
        <f t="shared" si="220"/>
        <v/>
      </c>
      <c r="AC3302" s="7"/>
      <c r="AD3302" t="s">
        <v>428</v>
      </c>
      <c r="AE3302">
        <f t="shared" si="218"/>
        <v>0</v>
      </c>
      <c r="AG3302" s="2"/>
      <c r="AH3302" t="s">
        <v>429</v>
      </c>
      <c r="AI3302" s="7" t="s">
        <v>4610</v>
      </c>
    </row>
    <row r="3303" spans="1:35" ht="11" customHeight="1" outlineLevel="1" x14ac:dyDescent="0.25">
      <c r="A3303" t="s">
        <v>6676</v>
      </c>
      <c r="C3303" s="2" t="s">
        <v>12976</v>
      </c>
      <c r="D3303" s="2">
        <v>446</v>
      </c>
      <c r="E3303" s="7">
        <v>1939</v>
      </c>
      <c r="F3303" s="5" t="s">
        <v>3421</v>
      </c>
      <c r="H3303" s="5" t="s">
        <v>1119</v>
      </c>
      <c r="I3303" s="6" t="s">
        <v>428</v>
      </c>
      <c r="J3303" s="6" t="s">
        <v>13795</v>
      </c>
      <c r="K3303" s="17">
        <v>1</v>
      </c>
      <c r="L3303" s="17" t="s">
        <v>7730</v>
      </c>
      <c r="M3303" s="9">
        <v>0.4</v>
      </c>
      <c r="N3303" s="9"/>
      <c r="O3303" s="21"/>
      <c r="Q3303" s="29"/>
      <c r="U3303" s="17"/>
      <c r="V3303" s="2" t="s">
        <v>2162</v>
      </c>
      <c r="Y3303" t="str">
        <f t="shared" si="219"/>
        <v/>
      </c>
      <c r="AA3303" t="str">
        <f t="shared" si="220"/>
        <v/>
      </c>
      <c r="AC3303" s="7"/>
      <c r="AD3303" t="s">
        <v>428</v>
      </c>
      <c r="AE3303">
        <f t="shared" si="218"/>
        <v>0</v>
      </c>
      <c r="AG3303" s="2"/>
      <c r="AH3303" t="s">
        <v>429</v>
      </c>
      <c r="AI3303" s="7" t="s">
        <v>4610</v>
      </c>
    </row>
    <row r="3304" spans="1:35" ht="11" customHeight="1" outlineLevel="1" x14ac:dyDescent="0.25">
      <c r="A3304" t="s">
        <v>6676</v>
      </c>
      <c r="C3304" s="2" t="s">
        <v>12976</v>
      </c>
      <c r="D3304" s="2">
        <v>447</v>
      </c>
      <c r="E3304" s="7">
        <v>1939</v>
      </c>
      <c r="F3304" s="5" t="s">
        <v>6677</v>
      </c>
      <c r="H3304" s="5" t="s">
        <v>6139</v>
      </c>
      <c r="I3304" s="6" t="s">
        <v>428</v>
      </c>
      <c r="J3304" s="6" t="s">
        <v>13795</v>
      </c>
      <c r="K3304" s="17">
        <v>1</v>
      </c>
      <c r="L3304" s="17" t="s">
        <v>7730</v>
      </c>
      <c r="M3304" s="9">
        <v>0.2</v>
      </c>
      <c r="N3304" s="9"/>
      <c r="O3304" s="21"/>
      <c r="Q3304" s="29"/>
      <c r="U3304" s="17"/>
      <c r="V3304" s="2" t="s">
        <v>3266</v>
      </c>
      <c r="Y3304" t="str">
        <f t="shared" si="219"/>
        <v/>
      </c>
      <c r="AA3304" t="str">
        <f t="shared" si="220"/>
        <v/>
      </c>
      <c r="AC3304" s="7"/>
      <c r="AD3304" t="s">
        <v>428</v>
      </c>
      <c r="AE3304">
        <f t="shared" si="218"/>
        <v>0</v>
      </c>
      <c r="AG3304" s="2"/>
      <c r="AH3304" t="s">
        <v>429</v>
      </c>
      <c r="AI3304" s="7" t="s">
        <v>4610</v>
      </c>
    </row>
    <row r="3305" spans="1:35" ht="11" customHeight="1" outlineLevel="1" x14ac:dyDescent="0.25">
      <c r="A3305" t="s">
        <v>6676</v>
      </c>
      <c r="C3305" s="2" t="s">
        <v>12976</v>
      </c>
      <c r="D3305" s="2">
        <v>448</v>
      </c>
      <c r="E3305" s="7">
        <v>1939</v>
      </c>
      <c r="F3305" s="5" t="s">
        <v>5996</v>
      </c>
      <c r="H3305" s="5" t="s">
        <v>4368</v>
      </c>
      <c r="I3305" s="6" t="s">
        <v>428</v>
      </c>
      <c r="J3305" s="6" t="s">
        <v>13795</v>
      </c>
      <c r="K3305" s="17">
        <v>1</v>
      </c>
      <c r="L3305" s="17" t="s">
        <v>7730</v>
      </c>
      <c r="M3305" s="9">
        <v>0.2</v>
      </c>
      <c r="N3305" s="9"/>
      <c r="O3305" s="21"/>
      <c r="Q3305" s="29"/>
      <c r="U3305" s="17"/>
      <c r="V3305" s="2" t="s">
        <v>585</v>
      </c>
      <c r="Y3305" t="str">
        <f t="shared" si="219"/>
        <v/>
      </c>
      <c r="AA3305" t="str">
        <f t="shared" si="220"/>
        <v/>
      </c>
      <c r="AC3305" s="7"/>
      <c r="AD3305" t="s">
        <v>428</v>
      </c>
      <c r="AE3305">
        <f t="shared" si="218"/>
        <v>0</v>
      </c>
      <c r="AG3305" s="2"/>
      <c r="AH3305" t="s">
        <v>429</v>
      </c>
      <c r="AI3305" s="7" t="s">
        <v>4610</v>
      </c>
    </row>
    <row r="3306" spans="1:35" ht="11" customHeight="1" outlineLevel="1" x14ac:dyDescent="0.25">
      <c r="A3306" t="s">
        <v>6676</v>
      </c>
      <c r="C3306" s="2" t="s">
        <v>12976</v>
      </c>
      <c r="D3306" s="2">
        <v>449</v>
      </c>
      <c r="E3306" s="7">
        <v>1939</v>
      </c>
      <c r="F3306" s="5" t="s">
        <v>1583</v>
      </c>
      <c r="H3306" s="5" t="s">
        <v>6140</v>
      </c>
      <c r="I3306" s="6" t="s">
        <v>428</v>
      </c>
      <c r="J3306" s="6" t="s">
        <v>13795</v>
      </c>
      <c r="K3306" s="17">
        <v>1</v>
      </c>
      <c r="L3306" s="17" t="s">
        <v>7730</v>
      </c>
      <c r="M3306" s="9">
        <v>0.2</v>
      </c>
      <c r="N3306" s="9"/>
      <c r="O3306" s="21"/>
      <c r="Q3306" s="29"/>
      <c r="U3306" s="17"/>
      <c r="V3306" s="2" t="s">
        <v>6426</v>
      </c>
      <c r="Y3306" t="str">
        <f t="shared" si="219"/>
        <v/>
      </c>
      <c r="AA3306" t="str">
        <f t="shared" si="220"/>
        <v/>
      </c>
      <c r="AC3306" s="7"/>
      <c r="AD3306" t="s">
        <v>428</v>
      </c>
      <c r="AE3306">
        <f t="shared" ref="AE3306:AE3369" si="221">COUNTIF(I3306,"*Fuji*")</f>
        <v>0</v>
      </c>
      <c r="AG3306" s="2"/>
      <c r="AH3306" t="s">
        <v>429</v>
      </c>
      <c r="AI3306" s="7" t="s">
        <v>4610</v>
      </c>
    </row>
    <row r="3307" spans="1:35" ht="11" customHeight="1" outlineLevel="1" x14ac:dyDescent="0.25">
      <c r="A3307" t="s">
        <v>6676</v>
      </c>
      <c r="C3307" s="2" t="s">
        <v>12976</v>
      </c>
      <c r="D3307" s="2" t="s">
        <v>13814</v>
      </c>
      <c r="E3307" s="7">
        <v>1940</v>
      </c>
      <c r="F3307" s="5" t="s">
        <v>13812</v>
      </c>
      <c r="H3307" s="5" t="s">
        <v>591</v>
      </c>
      <c r="I3307" s="6" t="s">
        <v>428</v>
      </c>
      <c r="J3307" s="6" t="s">
        <v>13794</v>
      </c>
      <c r="K3307" s="17">
        <v>1</v>
      </c>
      <c r="L3307" s="17" t="s">
        <v>20075</v>
      </c>
      <c r="M3307" s="9"/>
      <c r="N3307" s="9"/>
      <c r="O3307" s="21"/>
      <c r="Q3307" s="29"/>
      <c r="U3307" s="17"/>
      <c r="V3307" s="2" t="s">
        <v>6381</v>
      </c>
      <c r="X3307" t="s">
        <v>7732</v>
      </c>
      <c r="Y3307" t="str">
        <f t="shared" si="219"/>
        <v/>
      </c>
      <c r="AA3307" t="str">
        <f t="shared" si="220"/>
        <v/>
      </c>
      <c r="AC3307" s="7"/>
      <c r="AD3307" t="s">
        <v>428</v>
      </c>
      <c r="AE3307">
        <f t="shared" si="221"/>
        <v>0</v>
      </c>
      <c r="AG3307" s="2"/>
      <c r="AH3307" t="s">
        <v>429</v>
      </c>
      <c r="AI3307" s="7" t="s">
        <v>4610</v>
      </c>
    </row>
    <row r="3308" spans="1:35" ht="11" customHeight="1" outlineLevel="1" x14ac:dyDescent="0.25">
      <c r="A3308" t="s">
        <v>6676</v>
      </c>
      <c r="C3308" s="2" t="s">
        <v>12976</v>
      </c>
      <c r="D3308" s="2" t="s">
        <v>4062</v>
      </c>
      <c r="E3308" s="7">
        <v>1940</v>
      </c>
      <c r="F3308" s="5" t="s">
        <v>918</v>
      </c>
      <c r="H3308" s="5" t="s">
        <v>5398</v>
      </c>
      <c r="I3308" s="6" t="s">
        <v>3498</v>
      </c>
      <c r="J3308" s="6"/>
      <c r="K3308" s="17">
        <v>3</v>
      </c>
      <c r="L3308" s="17" t="s">
        <v>7730</v>
      </c>
      <c r="M3308" s="9">
        <v>1</v>
      </c>
      <c r="N3308" s="9"/>
      <c r="O3308" s="21"/>
      <c r="Q3308" s="29"/>
      <c r="U3308" s="17"/>
      <c r="V3308" s="2" t="s">
        <v>4182</v>
      </c>
      <c r="Y3308" t="str">
        <f t="shared" si="219"/>
        <v/>
      </c>
      <c r="AA3308" t="str">
        <f t="shared" si="220"/>
        <v/>
      </c>
      <c r="AC3308" s="7"/>
      <c r="AD3308" t="s">
        <v>3498</v>
      </c>
      <c r="AE3308">
        <f t="shared" si="221"/>
        <v>0</v>
      </c>
      <c r="AG3308" s="2"/>
      <c r="AH3308" t="s">
        <v>429</v>
      </c>
      <c r="AI3308" s="7" t="s">
        <v>4610</v>
      </c>
    </row>
    <row r="3309" spans="1:35" ht="11" customHeight="1" outlineLevel="1" x14ac:dyDescent="0.25">
      <c r="A3309" t="s">
        <v>6676</v>
      </c>
      <c r="C3309" s="2" t="s">
        <v>12976</v>
      </c>
      <c r="D3309" s="2" t="s">
        <v>4062</v>
      </c>
      <c r="E3309" s="7">
        <v>1940</v>
      </c>
      <c r="F3309" s="5" t="s">
        <v>3499</v>
      </c>
      <c r="H3309" s="5" t="s">
        <v>5398</v>
      </c>
      <c r="I3309" s="6" t="s">
        <v>3498</v>
      </c>
      <c r="J3309" s="6"/>
      <c r="K3309" s="17">
        <v>3</v>
      </c>
      <c r="L3309" s="17" t="s">
        <v>20075</v>
      </c>
      <c r="M3309" s="9"/>
      <c r="N3309" s="9"/>
      <c r="O3309" s="21"/>
      <c r="Q3309" s="29"/>
      <c r="U3309" s="17"/>
      <c r="V3309" s="2" t="s">
        <v>3496</v>
      </c>
      <c r="X3309" t="s">
        <v>7732</v>
      </c>
      <c r="Y3309" t="str">
        <f t="shared" si="219"/>
        <v/>
      </c>
      <c r="AA3309" t="str">
        <f t="shared" si="220"/>
        <v/>
      </c>
      <c r="AC3309" s="7"/>
      <c r="AD3309" t="s">
        <v>3498</v>
      </c>
      <c r="AE3309">
        <f t="shared" si="221"/>
        <v>0</v>
      </c>
      <c r="AG3309" s="2"/>
      <c r="AH3309" t="s">
        <v>429</v>
      </c>
      <c r="AI3309" s="7"/>
    </row>
    <row r="3310" spans="1:35" ht="11" customHeight="1" outlineLevel="1" x14ac:dyDescent="0.25">
      <c r="A3310" t="s">
        <v>6676</v>
      </c>
      <c r="C3310" s="2" t="s">
        <v>12976</v>
      </c>
      <c r="D3310" s="2">
        <v>482</v>
      </c>
      <c r="E3310" s="7">
        <v>1942</v>
      </c>
      <c r="F3310" s="5" t="s">
        <v>5279</v>
      </c>
      <c r="H3310" s="5" t="s">
        <v>1123</v>
      </c>
      <c r="I3310" s="6" t="s">
        <v>428</v>
      </c>
      <c r="J3310" s="6" t="s">
        <v>13796</v>
      </c>
      <c r="K3310" s="17">
        <v>1</v>
      </c>
      <c r="L3310" s="17" t="s">
        <v>7730</v>
      </c>
      <c r="M3310" s="9">
        <v>0.2</v>
      </c>
      <c r="N3310" s="9"/>
      <c r="O3310" s="21"/>
      <c r="Q3310" s="29"/>
      <c r="U3310" s="17"/>
      <c r="V3310" s="2">
        <v>407</v>
      </c>
      <c r="Y3310" t="str">
        <f t="shared" si="219"/>
        <v/>
      </c>
      <c r="AA3310" t="str">
        <f t="shared" si="220"/>
        <v/>
      </c>
      <c r="AC3310" s="7"/>
      <c r="AD3310" t="s">
        <v>428</v>
      </c>
      <c r="AE3310">
        <f t="shared" si="221"/>
        <v>0</v>
      </c>
      <c r="AG3310" s="2"/>
      <c r="AH3310" t="s">
        <v>429</v>
      </c>
      <c r="AI3310" s="7" t="s">
        <v>4610</v>
      </c>
    </row>
    <row r="3311" spans="1:35" ht="11" customHeight="1" outlineLevel="1" x14ac:dyDescent="0.25">
      <c r="A3311" t="s">
        <v>6676</v>
      </c>
      <c r="C3311" s="2" t="s">
        <v>12976</v>
      </c>
      <c r="D3311" s="2" t="s">
        <v>4062</v>
      </c>
      <c r="E3311" s="7">
        <v>1942</v>
      </c>
      <c r="F3311" s="5" t="s">
        <v>918</v>
      </c>
      <c r="H3311" s="5" t="s">
        <v>5398</v>
      </c>
      <c r="I3311" s="6" t="s">
        <v>3501</v>
      </c>
      <c r="J3311" s="6"/>
      <c r="K3311" s="17">
        <v>3</v>
      </c>
      <c r="L3311" s="17" t="s">
        <v>7730</v>
      </c>
      <c r="M3311" s="9">
        <v>0.5</v>
      </c>
      <c r="N3311" s="9"/>
      <c r="O3311" s="21"/>
      <c r="Q3311" s="29"/>
      <c r="U3311" s="17"/>
      <c r="V3311" s="2" t="s">
        <v>4183</v>
      </c>
      <c r="Y3311" t="str">
        <f t="shared" si="219"/>
        <v/>
      </c>
      <c r="AA3311" t="str">
        <f t="shared" si="220"/>
        <v/>
      </c>
      <c r="AC3311" s="7"/>
      <c r="AD3311" t="s">
        <v>3501</v>
      </c>
      <c r="AE3311">
        <f t="shared" si="221"/>
        <v>0</v>
      </c>
      <c r="AG3311" s="2"/>
      <c r="AH3311" t="s">
        <v>429</v>
      </c>
      <c r="AI3311" s="7" t="s">
        <v>4610</v>
      </c>
    </row>
    <row r="3312" spans="1:35" ht="11" customHeight="1" outlineLevel="1" x14ac:dyDescent="0.25">
      <c r="A3312" t="s">
        <v>6676</v>
      </c>
      <c r="C3312" s="2" t="s">
        <v>12976</v>
      </c>
      <c r="D3312" s="2" t="s">
        <v>4062</v>
      </c>
      <c r="E3312" s="7">
        <v>1942</v>
      </c>
      <c r="F3312" s="5" t="s">
        <v>3500</v>
      </c>
      <c r="H3312" s="5" t="s">
        <v>5398</v>
      </c>
      <c r="I3312" s="6" t="s">
        <v>3501</v>
      </c>
      <c r="J3312" s="6"/>
      <c r="K3312" s="17">
        <v>3</v>
      </c>
      <c r="L3312" s="17" t="s">
        <v>20075</v>
      </c>
      <c r="M3312" s="9"/>
      <c r="N3312" s="9"/>
      <c r="O3312" s="21"/>
      <c r="Q3312" s="29"/>
      <c r="U3312" s="17"/>
      <c r="V3312" s="2" t="s">
        <v>3497</v>
      </c>
      <c r="X3312" t="s">
        <v>7732</v>
      </c>
      <c r="Y3312" t="str">
        <f t="shared" si="219"/>
        <v/>
      </c>
      <c r="AA3312" t="str">
        <f t="shared" si="220"/>
        <v/>
      </c>
      <c r="AC3312" s="7"/>
      <c r="AD3312" t="s">
        <v>3501</v>
      </c>
      <c r="AE3312">
        <f t="shared" si="221"/>
        <v>0</v>
      </c>
      <c r="AG3312" s="2"/>
      <c r="AH3312" t="s">
        <v>429</v>
      </c>
      <c r="AI3312" s="7" t="s">
        <v>4922</v>
      </c>
    </row>
    <row r="3313" spans="1:35" ht="11" customHeight="1" outlineLevel="1" x14ac:dyDescent="0.25">
      <c r="A3313" t="s">
        <v>6676</v>
      </c>
      <c r="C3313" s="2" t="s">
        <v>12976</v>
      </c>
      <c r="D3313" s="2">
        <v>488</v>
      </c>
      <c r="E3313" s="7">
        <v>1943</v>
      </c>
      <c r="F3313" s="5" t="s">
        <v>3421</v>
      </c>
      <c r="H3313" s="5" t="s">
        <v>5398</v>
      </c>
      <c r="I3313" s="6" t="s">
        <v>4184</v>
      </c>
      <c r="J3313" s="6" t="s">
        <v>13797</v>
      </c>
      <c r="K3313" s="17">
        <v>3</v>
      </c>
      <c r="L3313" s="17" t="s">
        <v>7730</v>
      </c>
      <c r="M3313" s="9">
        <v>1.65</v>
      </c>
      <c r="N3313" s="9"/>
      <c r="O3313" s="21"/>
      <c r="Q3313" s="29"/>
      <c r="U3313" s="17"/>
      <c r="V3313" s="2">
        <v>413</v>
      </c>
      <c r="Y3313" t="str">
        <f t="shared" si="219"/>
        <v/>
      </c>
      <c r="AA3313" t="str">
        <f t="shared" si="220"/>
        <v/>
      </c>
      <c r="AC3313" s="7"/>
      <c r="AD3313" t="s">
        <v>4184</v>
      </c>
      <c r="AE3313">
        <f t="shared" si="221"/>
        <v>0</v>
      </c>
      <c r="AG3313" s="2"/>
      <c r="AH3313" t="s">
        <v>429</v>
      </c>
      <c r="AI3313" s="7" t="s">
        <v>4610</v>
      </c>
    </row>
    <row r="3314" spans="1:35" ht="11" customHeight="1" outlineLevel="1" x14ac:dyDescent="0.25">
      <c r="A3314" t="s">
        <v>6676</v>
      </c>
      <c r="C3314" s="2" t="s">
        <v>12976</v>
      </c>
      <c r="D3314" s="2">
        <v>489</v>
      </c>
      <c r="E3314" s="7">
        <v>1943</v>
      </c>
      <c r="F3314" s="5" t="s">
        <v>6677</v>
      </c>
      <c r="H3314" s="5" t="s">
        <v>5398</v>
      </c>
      <c r="I3314" s="6" t="s">
        <v>4185</v>
      </c>
      <c r="J3314" s="6" t="s">
        <v>13797</v>
      </c>
      <c r="K3314" s="17">
        <v>3</v>
      </c>
      <c r="L3314" s="17" t="s">
        <v>7730</v>
      </c>
      <c r="M3314" s="9">
        <v>1.65</v>
      </c>
      <c r="N3314" s="9"/>
      <c r="O3314" s="21"/>
      <c r="Q3314" s="29"/>
      <c r="U3314" s="17"/>
      <c r="V3314" s="2">
        <v>414</v>
      </c>
      <c r="Y3314" t="str">
        <f t="shared" si="219"/>
        <v/>
      </c>
      <c r="AA3314" t="str">
        <f t="shared" si="220"/>
        <v/>
      </c>
      <c r="AC3314" s="7"/>
      <c r="AD3314" t="s">
        <v>4185</v>
      </c>
      <c r="AE3314">
        <f t="shared" si="221"/>
        <v>0</v>
      </c>
      <c r="AG3314" s="2"/>
      <c r="AH3314" t="s">
        <v>429</v>
      </c>
      <c r="AI3314" s="7" t="s">
        <v>4610</v>
      </c>
    </row>
    <row r="3315" spans="1:35" ht="11" customHeight="1" outlineLevel="1" x14ac:dyDescent="0.25">
      <c r="A3315" t="s">
        <v>6676</v>
      </c>
      <c r="C3315" s="2" t="s">
        <v>12976</v>
      </c>
      <c r="D3315" s="2">
        <v>490</v>
      </c>
      <c r="E3315" s="7">
        <v>1943</v>
      </c>
      <c r="F3315" s="5" t="s">
        <v>5996</v>
      </c>
      <c r="H3315" s="5" t="s">
        <v>5398</v>
      </c>
      <c r="I3315" s="6" t="s">
        <v>4186</v>
      </c>
      <c r="J3315" s="6" t="s">
        <v>13797</v>
      </c>
      <c r="K3315" s="17">
        <v>3</v>
      </c>
      <c r="L3315" s="17" t="s">
        <v>7730</v>
      </c>
      <c r="M3315" s="9">
        <v>1.4</v>
      </c>
      <c r="N3315" s="9"/>
      <c r="O3315" s="21"/>
      <c r="Q3315" s="29"/>
      <c r="U3315" s="17"/>
      <c r="V3315" s="2">
        <v>415</v>
      </c>
      <c r="Y3315" t="str">
        <f t="shared" si="219"/>
        <v/>
      </c>
      <c r="AA3315" t="str">
        <f t="shared" si="220"/>
        <v/>
      </c>
      <c r="AC3315" s="7"/>
      <c r="AD3315" t="s">
        <v>4186</v>
      </c>
      <c r="AE3315">
        <f t="shared" si="221"/>
        <v>0</v>
      </c>
      <c r="AG3315" s="2"/>
      <c r="AH3315" t="s">
        <v>429</v>
      </c>
      <c r="AI3315" s="7" t="s">
        <v>4922</v>
      </c>
    </row>
    <row r="3316" spans="1:35" ht="11" customHeight="1" outlineLevel="1" x14ac:dyDescent="0.25">
      <c r="A3316" t="s">
        <v>6676</v>
      </c>
      <c r="C3316" s="2" t="s">
        <v>12976</v>
      </c>
      <c r="D3316" s="2">
        <v>483</v>
      </c>
      <c r="E3316" s="7">
        <v>1943</v>
      </c>
      <c r="F3316" s="5" t="s">
        <v>5279</v>
      </c>
      <c r="H3316" s="5" t="s">
        <v>5997</v>
      </c>
      <c r="I3316" s="6" t="s">
        <v>428</v>
      </c>
      <c r="J3316" s="6" t="s">
        <v>13796</v>
      </c>
      <c r="K3316" s="17">
        <v>1</v>
      </c>
      <c r="L3316" s="17" t="s">
        <v>7730</v>
      </c>
      <c r="M3316" s="9">
        <v>0.2</v>
      </c>
      <c r="N3316" s="9"/>
      <c r="O3316" s="21"/>
      <c r="Q3316" s="29"/>
      <c r="U3316" s="17"/>
      <c r="V3316" s="2" t="s">
        <v>7978</v>
      </c>
      <c r="Y3316" t="str">
        <f t="shared" si="219"/>
        <v/>
      </c>
      <c r="AA3316" t="str">
        <f t="shared" si="220"/>
        <v/>
      </c>
      <c r="AC3316" s="7"/>
      <c r="AD3316" t="s">
        <v>428</v>
      </c>
      <c r="AE3316">
        <f t="shared" si="221"/>
        <v>0</v>
      </c>
      <c r="AG3316" s="2"/>
      <c r="AH3316" t="s">
        <v>429</v>
      </c>
      <c r="AI3316" s="7" t="s">
        <v>4610</v>
      </c>
    </row>
    <row r="3317" spans="1:35" ht="11" customHeight="1" outlineLevel="1" x14ac:dyDescent="0.25">
      <c r="A3317" t="s">
        <v>6676</v>
      </c>
      <c r="C3317" s="2" t="s">
        <v>12976</v>
      </c>
      <c r="D3317" s="2" t="s">
        <v>13813</v>
      </c>
      <c r="E3317" s="7">
        <v>1944</v>
      </c>
      <c r="F3317" s="5" t="s">
        <v>5138</v>
      </c>
      <c r="H3317" s="5" t="s">
        <v>6814</v>
      </c>
      <c r="I3317" s="6" t="s">
        <v>428</v>
      </c>
      <c r="J3317" s="6" t="s">
        <v>13788</v>
      </c>
      <c r="K3317" s="17">
        <v>3</v>
      </c>
      <c r="L3317" s="17" t="s">
        <v>7730</v>
      </c>
      <c r="M3317" s="9">
        <v>0.2</v>
      </c>
      <c r="N3317" s="9"/>
      <c r="O3317" s="21"/>
      <c r="Q3317" s="29"/>
      <c r="U3317" s="17"/>
      <c r="V3317" s="2" t="s">
        <v>7979</v>
      </c>
      <c r="Y3317" t="str">
        <f t="shared" si="219"/>
        <v/>
      </c>
      <c r="AA3317" t="str">
        <f t="shared" si="220"/>
        <v/>
      </c>
      <c r="AC3317" s="7"/>
      <c r="AD3317" t="s">
        <v>428</v>
      </c>
      <c r="AE3317">
        <f t="shared" si="221"/>
        <v>0</v>
      </c>
      <c r="AG3317" s="2"/>
      <c r="AH3317" t="s">
        <v>429</v>
      </c>
      <c r="AI3317" s="7" t="s">
        <v>4610</v>
      </c>
    </row>
    <row r="3318" spans="1:35" ht="11" customHeight="1" outlineLevel="1" x14ac:dyDescent="0.25">
      <c r="A3318" t="s">
        <v>6676</v>
      </c>
      <c r="C3318" s="2" t="s">
        <v>12976</v>
      </c>
      <c r="D3318" s="2">
        <v>551</v>
      </c>
      <c r="E3318" s="7">
        <v>1944</v>
      </c>
      <c r="F3318" s="5" t="s">
        <v>3058</v>
      </c>
      <c r="H3318" s="5" t="s">
        <v>1577</v>
      </c>
      <c r="I3318" s="6" t="s">
        <v>428</v>
      </c>
      <c r="J3318" s="6" t="s">
        <v>13798</v>
      </c>
      <c r="K3318" s="17">
        <v>1</v>
      </c>
      <c r="L3318" s="17" t="s">
        <v>7730</v>
      </c>
      <c r="M3318" s="9">
        <v>0.4</v>
      </c>
      <c r="N3318" s="9"/>
      <c r="O3318" s="21"/>
      <c r="Q3318" s="29"/>
      <c r="U3318" s="17"/>
      <c r="V3318" s="2">
        <v>434</v>
      </c>
      <c r="Y3318" t="str">
        <f t="shared" si="219"/>
        <v/>
      </c>
      <c r="AA3318" t="str">
        <f t="shared" si="220"/>
        <v/>
      </c>
      <c r="AC3318" s="7"/>
      <c r="AD3318" t="s">
        <v>428</v>
      </c>
      <c r="AE3318">
        <f t="shared" si="221"/>
        <v>0</v>
      </c>
      <c r="AG3318" s="2"/>
      <c r="AH3318" t="s">
        <v>429</v>
      </c>
      <c r="AI3318" s="7" t="s">
        <v>4610</v>
      </c>
    </row>
    <row r="3319" spans="1:35" ht="11" customHeight="1" outlineLevel="1" x14ac:dyDescent="0.25">
      <c r="A3319" t="s">
        <v>6676</v>
      </c>
      <c r="C3319" s="2" t="s">
        <v>12976</v>
      </c>
      <c r="D3319" s="2">
        <v>552</v>
      </c>
      <c r="E3319" s="7">
        <v>1944</v>
      </c>
      <c r="F3319" s="5" t="s">
        <v>3058</v>
      </c>
      <c r="H3319" s="5" t="s">
        <v>1119</v>
      </c>
      <c r="I3319" s="6" t="s">
        <v>428</v>
      </c>
      <c r="J3319" s="6" t="s">
        <v>13798</v>
      </c>
      <c r="K3319" s="17">
        <v>1</v>
      </c>
      <c r="L3319" s="17" t="s">
        <v>7730</v>
      </c>
      <c r="M3319" s="9">
        <v>0.4</v>
      </c>
      <c r="N3319" s="9"/>
      <c r="O3319" s="21"/>
      <c r="Q3319" s="29"/>
      <c r="U3319" s="17"/>
      <c r="V3319" s="2">
        <v>435</v>
      </c>
      <c r="Y3319" t="str">
        <f t="shared" si="219"/>
        <v/>
      </c>
      <c r="AA3319" t="str">
        <f t="shared" si="220"/>
        <v/>
      </c>
      <c r="AC3319" s="7"/>
      <c r="AD3319" t="s">
        <v>428</v>
      </c>
      <c r="AE3319">
        <f t="shared" si="221"/>
        <v>0</v>
      </c>
      <c r="AG3319" s="2"/>
      <c r="AH3319" t="s">
        <v>429</v>
      </c>
      <c r="AI3319" s="7" t="s">
        <v>4610</v>
      </c>
    </row>
    <row r="3320" spans="1:35" ht="11" customHeight="1" outlineLevel="1" x14ac:dyDescent="0.25">
      <c r="A3320" t="s">
        <v>6676</v>
      </c>
      <c r="C3320" s="2" t="s">
        <v>12976</v>
      </c>
      <c r="D3320" s="2">
        <v>484</v>
      </c>
      <c r="E3320" s="7">
        <v>1944</v>
      </c>
      <c r="F3320" s="5" t="s">
        <v>5279</v>
      </c>
      <c r="H3320" s="5" t="s">
        <v>5480</v>
      </c>
      <c r="I3320" s="6" t="s">
        <v>428</v>
      </c>
      <c r="J3320" s="6" t="s">
        <v>13796</v>
      </c>
      <c r="K3320" s="17">
        <v>1</v>
      </c>
      <c r="L3320" s="17" t="s">
        <v>7730</v>
      </c>
      <c r="M3320" s="9">
        <v>0.2</v>
      </c>
      <c r="N3320" s="9"/>
      <c r="O3320" s="21"/>
      <c r="Q3320" s="29"/>
      <c r="U3320" s="17"/>
      <c r="V3320" s="2" t="s">
        <v>7980</v>
      </c>
      <c r="Y3320" t="str">
        <f t="shared" si="219"/>
        <v/>
      </c>
      <c r="AA3320" t="str">
        <f t="shared" si="220"/>
        <v/>
      </c>
      <c r="AC3320" s="7"/>
      <c r="AD3320" t="s">
        <v>428</v>
      </c>
      <c r="AE3320">
        <f t="shared" si="221"/>
        <v>0</v>
      </c>
      <c r="AG3320" s="2"/>
      <c r="AH3320" t="s">
        <v>429</v>
      </c>
      <c r="AI3320" s="7" t="s">
        <v>4610</v>
      </c>
    </row>
    <row r="3321" spans="1:35" ht="11" customHeight="1" outlineLevel="1" x14ac:dyDescent="0.25">
      <c r="A3321" t="s">
        <v>6676</v>
      </c>
      <c r="C3321" s="2" t="s">
        <v>12976</v>
      </c>
      <c r="D3321" s="2">
        <v>558</v>
      </c>
      <c r="E3321" s="7">
        <v>1945</v>
      </c>
      <c r="F3321" s="5" t="s">
        <v>5139</v>
      </c>
      <c r="H3321" s="5" t="s">
        <v>432</v>
      </c>
      <c r="I3321" s="6" t="s">
        <v>428</v>
      </c>
      <c r="J3321" s="6" t="s">
        <v>13788</v>
      </c>
      <c r="K3321" s="17">
        <v>3</v>
      </c>
      <c r="L3321" s="17" t="s">
        <v>7730</v>
      </c>
      <c r="M3321" s="9">
        <v>1.5</v>
      </c>
      <c r="N3321" s="9"/>
      <c r="O3321" s="21"/>
      <c r="Q3321" s="29"/>
      <c r="U3321" s="17"/>
      <c r="V3321" s="2" t="s">
        <v>7981</v>
      </c>
      <c r="Y3321" t="str">
        <f t="shared" si="219"/>
        <v/>
      </c>
      <c r="AA3321" t="str">
        <f t="shared" si="220"/>
        <v/>
      </c>
      <c r="AC3321" s="7"/>
      <c r="AD3321" t="s">
        <v>428</v>
      </c>
      <c r="AE3321">
        <f t="shared" si="221"/>
        <v>0</v>
      </c>
      <c r="AG3321" s="2"/>
      <c r="AH3321" t="s">
        <v>429</v>
      </c>
      <c r="AI3321" s="7" t="s">
        <v>4610</v>
      </c>
    </row>
    <row r="3322" spans="1:35" ht="11" customHeight="1" outlineLevel="1" x14ac:dyDescent="0.25">
      <c r="A3322" t="s">
        <v>6676</v>
      </c>
      <c r="C3322" s="2" t="s">
        <v>12976</v>
      </c>
      <c r="D3322" s="2">
        <v>571</v>
      </c>
      <c r="E3322" s="7">
        <v>1945</v>
      </c>
      <c r="F3322" s="5" t="s">
        <v>3421</v>
      </c>
      <c r="H3322" s="5" t="s">
        <v>5398</v>
      </c>
      <c r="I3322" s="6" t="s">
        <v>1280</v>
      </c>
      <c r="J3322" s="6" t="s">
        <v>13799</v>
      </c>
      <c r="K3322" s="17">
        <v>3</v>
      </c>
      <c r="L3322" s="17" t="s">
        <v>20075</v>
      </c>
      <c r="M3322" s="9"/>
      <c r="N3322" s="9"/>
      <c r="O3322" s="21"/>
      <c r="Q3322" s="29"/>
      <c r="U3322" s="17"/>
      <c r="V3322" s="2">
        <v>444</v>
      </c>
      <c r="Y3322" t="str">
        <f t="shared" si="219"/>
        <v/>
      </c>
      <c r="AA3322" t="str">
        <f t="shared" si="220"/>
        <v/>
      </c>
      <c r="AC3322" s="7"/>
      <c r="AD3322" t="s">
        <v>1280</v>
      </c>
      <c r="AE3322">
        <f t="shared" si="221"/>
        <v>0</v>
      </c>
      <c r="AG3322" s="2"/>
      <c r="AH3322" t="s">
        <v>429</v>
      </c>
      <c r="AI3322" s="7" t="s">
        <v>4610</v>
      </c>
    </row>
    <row r="3323" spans="1:35" ht="11" customHeight="1" outlineLevel="1" x14ac:dyDescent="0.25">
      <c r="A3323" t="s">
        <v>6676</v>
      </c>
      <c r="C3323" s="2" t="s">
        <v>12976</v>
      </c>
      <c r="D3323" s="2" t="s">
        <v>13800</v>
      </c>
      <c r="E3323" s="7">
        <v>1945</v>
      </c>
      <c r="F3323" s="5" t="s">
        <v>3421</v>
      </c>
      <c r="H3323" s="5" t="s">
        <v>5398</v>
      </c>
      <c r="I3323" s="6" t="s">
        <v>3493</v>
      </c>
      <c r="J3323" s="6" t="s">
        <v>13799</v>
      </c>
      <c r="K3323" s="17">
        <v>3</v>
      </c>
      <c r="L3323" s="17" t="s">
        <v>7730</v>
      </c>
      <c r="M3323" s="9">
        <v>1.5</v>
      </c>
      <c r="N3323" s="9"/>
      <c r="O3323" s="21"/>
      <c r="Q3323" s="29"/>
      <c r="U3323" s="17"/>
      <c r="V3323" s="2" t="s">
        <v>4181</v>
      </c>
      <c r="X3323" t="s">
        <v>7732</v>
      </c>
      <c r="Y3323" t="str">
        <f t="shared" si="219"/>
        <v/>
      </c>
      <c r="AA3323" t="str">
        <f t="shared" si="220"/>
        <v/>
      </c>
      <c r="AC3323" s="7"/>
      <c r="AD3323" t="s">
        <v>3493</v>
      </c>
      <c r="AE3323">
        <f t="shared" si="221"/>
        <v>0</v>
      </c>
      <c r="AG3323" s="2"/>
      <c r="AH3323" t="s">
        <v>429</v>
      </c>
      <c r="AI3323" s="7"/>
    </row>
    <row r="3324" spans="1:35" ht="11" customHeight="1" outlineLevel="1" x14ac:dyDescent="0.25">
      <c r="A3324" t="s">
        <v>6676</v>
      </c>
      <c r="C3324" s="2" t="s">
        <v>12976</v>
      </c>
      <c r="D3324" s="2">
        <v>572</v>
      </c>
      <c r="E3324" s="7">
        <v>1945</v>
      </c>
      <c r="F3324" s="5" t="s">
        <v>6677</v>
      </c>
      <c r="H3324" s="5" t="s">
        <v>5398</v>
      </c>
      <c r="I3324" s="6" t="s">
        <v>3494</v>
      </c>
      <c r="J3324" s="6" t="s">
        <v>13799</v>
      </c>
      <c r="K3324" s="17">
        <v>3</v>
      </c>
      <c r="L3324" s="17" t="s">
        <v>7730</v>
      </c>
      <c r="M3324" s="9">
        <v>0.2</v>
      </c>
      <c r="N3324" s="9"/>
      <c r="O3324" s="21"/>
      <c r="Q3324" s="29"/>
      <c r="U3324" s="17"/>
      <c r="V3324" s="2">
        <v>445</v>
      </c>
      <c r="Y3324" t="str">
        <f t="shared" si="219"/>
        <v/>
      </c>
      <c r="AA3324" t="str">
        <f t="shared" si="220"/>
        <v/>
      </c>
      <c r="AC3324" s="7"/>
      <c r="AD3324" t="s">
        <v>3494</v>
      </c>
      <c r="AE3324">
        <f t="shared" si="221"/>
        <v>0</v>
      </c>
      <c r="AG3324" s="2"/>
      <c r="AH3324" t="s">
        <v>429</v>
      </c>
      <c r="AI3324" s="7" t="s">
        <v>4610</v>
      </c>
    </row>
    <row r="3325" spans="1:35" ht="11" customHeight="1" outlineLevel="1" x14ac:dyDescent="0.25">
      <c r="A3325" t="s">
        <v>6676</v>
      </c>
      <c r="C3325" s="2" t="s">
        <v>12976</v>
      </c>
      <c r="D3325" s="2">
        <v>573</v>
      </c>
      <c r="E3325" s="7">
        <v>1945</v>
      </c>
      <c r="F3325" s="5" t="s">
        <v>5996</v>
      </c>
      <c r="H3325" s="5" t="s">
        <v>5398</v>
      </c>
      <c r="I3325" s="6" t="s">
        <v>3495</v>
      </c>
      <c r="J3325" s="6" t="s">
        <v>13799</v>
      </c>
      <c r="K3325" s="17">
        <v>3</v>
      </c>
      <c r="L3325" s="17" t="s">
        <v>7732</v>
      </c>
      <c r="M3325" s="9"/>
      <c r="N3325" s="9"/>
      <c r="O3325" s="21"/>
      <c r="Q3325" s="29"/>
      <c r="U3325" s="17"/>
      <c r="V3325" s="2">
        <v>446</v>
      </c>
      <c r="Y3325" t="str">
        <f t="shared" si="219"/>
        <v/>
      </c>
      <c r="AA3325" t="str">
        <f t="shared" si="220"/>
        <v/>
      </c>
      <c r="AC3325" s="7"/>
      <c r="AD3325" t="s">
        <v>3495</v>
      </c>
      <c r="AE3325">
        <f t="shared" si="221"/>
        <v>0</v>
      </c>
      <c r="AG3325" s="2"/>
      <c r="AH3325" t="s">
        <v>429</v>
      </c>
      <c r="AI3325" s="7" t="s">
        <v>4610</v>
      </c>
    </row>
    <row r="3326" spans="1:35" ht="11" customHeight="1" outlineLevel="1" x14ac:dyDescent="0.25">
      <c r="A3326" t="s">
        <v>6676</v>
      </c>
      <c r="C3326" s="2" t="s">
        <v>12976</v>
      </c>
      <c r="D3326" s="3" t="s">
        <v>21488</v>
      </c>
      <c r="E3326" s="7">
        <v>1946</v>
      </c>
      <c r="F3326" s="5" t="s">
        <v>22170</v>
      </c>
      <c r="H3326" s="5" t="s">
        <v>1578</v>
      </c>
      <c r="I3326" s="6" t="s">
        <v>1579</v>
      </c>
      <c r="J3326" s="6"/>
      <c r="K3326" s="17">
        <v>3</v>
      </c>
      <c r="L3326" s="17" t="s">
        <v>7730</v>
      </c>
      <c r="M3326" s="9">
        <v>0.4</v>
      </c>
      <c r="N3326" s="9"/>
      <c r="O3326" s="21"/>
      <c r="Q3326" s="29"/>
      <c r="U3326" s="17"/>
      <c r="V3326" s="2">
        <v>463</v>
      </c>
      <c r="Y3326" t="str">
        <f t="shared" si="219"/>
        <v/>
      </c>
      <c r="AA3326" t="str">
        <f t="shared" si="220"/>
        <v/>
      </c>
      <c r="AC3326" s="7"/>
      <c r="AD3326" t="s">
        <v>1579</v>
      </c>
      <c r="AE3326">
        <f t="shared" si="221"/>
        <v>0</v>
      </c>
      <c r="AG3326" s="2"/>
      <c r="AH3326" t="s">
        <v>429</v>
      </c>
      <c r="AI3326" s="7" t="s">
        <v>4610</v>
      </c>
    </row>
    <row r="3327" spans="1:35" ht="11" customHeight="1" outlineLevel="1" x14ac:dyDescent="0.25">
      <c r="A3327" t="s">
        <v>6676</v>
      </c>
      <c r="C3327" s="2" t="s">
        <v>12976</v>
      </c>
      <c r="D3327" s="3" t="s">
        <v>21489</v>
      </c>
      <c r="E3327" s="7">
        <v>1946</v>
      </c>
      <c r="F3327" s="5" t="s">
        <v>22171</v>
      </c>
      <c r="H3327" s="5" t="s">
        <v>5995</v>
      </c>
      <c r="I3327" s="6" t="s">
        <v>1579</v>
      </c>
      <c r="J3327" s="6"/>
      <c r="K3327" s="17">
        <v>3</v>
      </c>
      <c r="L3327" s="17" t="s">
        <v>7730</v>
      </c>
      <c r="M3327" s="9">
        <v>0.4</v>
      </c>
      <c r="N3327" s="9"/>
      <c r="O3327" s="21"/>
      <c r="Q3327" s="29"/>
      <c r="U3327" s="17"/>
      <c r="V3327" s="2">
        <v>464</v>
      </c>
      <c r="Y3327" t="str">
        <f t="shared" si="219"/>
        <v/>
      </c>
      <c r="AA3327" t="str">
        <f t="shared" si="220"/>
        <v/>
      </c>
      <c r="AC3327" s="7"/>
      <c r="AD3327" t="s">
        <v>1579</v>
      </c>
      <c r="AE3327">
        <f t="shared" si="221"/>
        <v>0</v>
      </c>
      <c r="AG3327" s="2"/>
      <c r="AH3327" t="s">
        <v>429</v>
      </c>
      <c r="AI3327" s="7" t="s">
        <v>4610</v>
      </c>
    </row>
    <row r="3328" spans="1:35" ht="11" customHeight="1" outlineLevel="1" x14ac:dyDescent="0.25">
      <c r="A3328" t="s">
        <v>6676</v>
      </c>
      <c r="C3328" s="2" t="s">
        <v>12976</v>
      </c>
      <c r="D3328" s="2">
        <v>485</v>
      </c>
      <c r="E3328" s="7">
        <v>1947</v>
      </c>
      <c r="F3328" s="5" t="s">
        <v>5279</v>
      </c>
      <c r="H3328" s="5" t="s">
        <v>130</v>
      </c>
      <c r="I3328" s="6" t="s">
        <v>428</v>
      </c>
      <c r="J3328" s="6" t="s">
        <v>13796</v>
      </c>
      <c r="K3328" s="17">
        <v>1</v>
      </c>
      <c r="L3328" s="17" t="s">
        <v>7730</v>
      </c>
      <c r="M3328" s="9">
        <v>0.3</v>
      </c>
      <c r="N3328" s="9"/>
      <c r="O3328" s="21"/>
      <c r="Q3328" s="29"/>
      <c r="U3328" s="17"/>
      <c r="V3328" s="2" t="s">
        <v>8030</v>
      </c>
      <c r="Y3328" t="str">
        <f t="shared" si="219"/>
        <v/>
      </c>
      <c r="AA3328" t="str">
        <f t="shared" si="220"/>
        <v/>
      </c>
      <c r="AC3328" s="7"/>
      <c r="AD3328" t="s">
        <v>428</v>
      </c>
      <c r="AE3328">
        <f t="shared" si="221"/>
        <v>0</v>
      </c>
      <c r="AG3328" s="2"/>
      <c r="AH3328" t="s">
        <v>429</v>
      </c>
      <c r="AI3328" s="7" t="s">
        <v>4610</v>
      </c>
    </row>
    <row r="3329" spans="1:35" ht="11" customHeight="1" outlineLevel="1" x14ac:dyDescent="0.25">
      <c r="A3329" t="s">
        <v>6676</v>
      </c>
      <c r="C3329" s="2" t="s">
        <v>12976</v>
      </c>
      <c r="D3329" s="2">
        <v>643</v>
      </c>
      <c r="E3329" s="7">
        <v>1947</v>
      </c>
      <c r="F3329" s="5" t="s">
        <v>4861</v>
      </c>
      <c r="H3329" s="5" t="s">
        <v>4006</v>
      </c>
      <c r="I3329" s="6" t="s">
        <v>428</v>
      </c>
      <c r="J3329" s="6" t="s">
        <v>13801</v>
      </c>
      <c r="K3329" s="17">
        <v>3</v>
      </c>
      <c r="L3329" s="17" t="s">
        <v>7730</v>
      </c>
      <c r="M3329" s="9">
        <v>2</v>
      </c>
      <c r="N3329" s="9"/>
      <c r="O3329" s="21"/>
      <c r="Q3329" s="29"/>
      <c r="U3329" s="17"/>
      <c r="V3329" s="2" t="s">
        <v>2007</v>
      </c>
      <c r="Y3329" t="str">
        <f t="shared" si="219"/>
        <v/>
      </c>
      <c r="AA3329" t="str">
        <f t="shared" si="220"/>
        <v/>
      </c>
      <c r="AC3329" s="7"/>
      <c r="AD3329" t="s">
        <v>428</v>
      </c>
      <c r="AE3329">
        <f t="shared" si="221"/>
        <v>0</v>
      </c>
      <c r="AG3329" s="2"/>
      <c r="AH3329" t="s">
        <v>429</v>
      </c>
      <c r="AI3329" s="7" t="s">
        <v>4610</v>
      </c>
    </row>
    <row r="3330" spans="1:35" ht="11" customHeight="1" outlineLevel="1" x14ac:dyDescent="0.25">
      <c r="A3330" t="s">
        <v>6676</v>
      </c>
      <c r="C3330" s="2" t="s">
        <v>12976</v>
      </c>
      <c r="D3330" s="2">
        <v>644</v>
      </c>
      <c r="E3330" s="7">
        <v>1947</v>
      </c>
      <c r="F3330" s="5" t="s">
        <v>2843</v>
      </c>
      <c r="H3330" s="5" t="s">
        <v>3973</v>
      </c>
      <c r="I3330" s="6" t="s">
        <v>428</v>
      </c>
      <c r="J3330" s="6" t="s">
        <v>13801</v>
      </c>
      <c r="K3330" s="17">
        <v>3</v>
      </c>
      <c r="L3330" s="17" t="s">
        <v>7730</v>
      </c>
      <c r="M3330" s="9">
        <v>0.6</v>
      </c>
      <c r="N3330" s="9"/>
      <c r="O3330" s="21"/>
      <c r="Q3330" s="29"/>
      <c r="U3330" s="17"/>
      <c r="V3330" s="2" t="s">
        <v>2008</v>
      </c>
      <c r="Y3330" t="str">
        <f t="shared" si="219"/>
        <v/>
      </c>
      <c r="AA3330" t="str">
        <f t="shared" si="220"/>
        <v/>
      </c>
      <c r="AC3330" s="7"/>
      <c r="AD3330" t="s">
        <v>428</v>
      </c>
      <c r="AE3330">
        <f t="shared" si="221"/>
        <v>0</v>
      </c>
      <c r="AG3330" s="2"/>
      <c r="AH3330" t="s">
        <v>429</v>
      </c>
      <c r="AI3330" s="7" t="s">
        <v>4610</v>
      </c>
    </row>
    <row r="3331" spans="1:35" ht="11" customHeight="1" outlineLevel="1" x14ac:dyDescent="0.25">
      <c r="A3331" t="s">
        <v>6676</v>
      </c>
      <c r="C3331" s="2" t="s">
        <v>12976</v>
      </c>
      <c r="D3331" s="2">
        <v>645</v>
      </c>
      <c r="E3331" s="7">
        <v>1947</v>
      </c>
      <c r="F3331" s="5" t="s">
        <v>5996</v>
      </c>
      <c r="H3331" s="5" t="s">
        <v>682</v>
      </c>
      <c r="I3331" s="6" t="s">
        <v>428</v>
      </c>
      <c r="J3331" s="6" t="s">
        <v>13801</v>
      </c>
      <c r="K3331" s="17">
        <v>3</v>
      </c>
      <c r="L3331" s="17" t="s">
        <v>7730</v>
      </c>
      <c r="M3331" s="9">
        <v>0.4</v>
      </c>
      <c r="N3331" s="9"/>
      <c r="O3331" s="21"/>
      <c r="Q3331" s="29"/>
      <c r="U3331" s="17"/>
      <c r="V3331" s="2" t="s">
        <v>3834</v>
      </c>
      <c r="Y3331" t="str">
        <f t="shared" si="219"/>
        <v/>
      </c>
      <c r="AA3331" t="str">
        <f t="shared" si="220"/>
        <v/>
      </c>
      <c r="AC3331" s="7"/>
      <c r="AD3331" t="s">
        <v>428</v>
      </c>
      <c r="AE3331">
        <f t="shared" si="221"/>
        <v>0</v>
      </c>
      <c r="AG3331" s="2"/>
      <c r="AH3331" t="s">
        <v>429</v>
      </c>
      <c r="AI3331" s="7" t="s">
        <v>4610</v>
      </c>
    </row>
    <row r="3332" spans="1:35" ht="11" customHeight="1" outlineLevel="1" x14ac:dyDescent="0.25">
      <c r="A3332" t="s">
        <v>6676</v>
      </c>
      <c r="C3332" s="2" t="s">
        <v>12976</v>
      </c>
      <c r="D3332" s="2">
        <v>668</v>
      </c>
      <c r="E3332" s="7">
        <v>1948</v>
      </c>
      <c r="F3332" s="5" t="s">
        <v>13802</v>
      </c>
      <c r="H3332" s="5" t="s">
        <v>1674</v>
      </c>
      <c r="I3332" s="6" t="s">
        <v>428</v>
      </c>
      <c r="J3332" s="6" t="s">
        <v>13803</v>
      </c>
      <c r="K3332" s="17">
        <v>3</v>
      </c>
      <c r="L3332" s="17" t="s">
        <v>7730</v>
      </c>
      <c r="M3332" s="9">
        <v>1.5</v>
      </c>
      <c r="N3332" s="9"/>
      <c r="O3332" s="21"/>
      <c r="Q3332" s="29"/>
      <c r="U3332" s="17"/>
      <c r="V3332" s="2"/>
      <c r="Y3332" t="str">
        <f t="shared" si="219"/>
        <v/>
      </c>
      <c r="AA3332" t="str">
        <f t="shared" si="220"/>
        <v/>
      </c>
      <c r="AC3332" s="7"/>
      <c r="AD3332" t="s">
        <v>428</v>
      </c>
      <c r="AE3332">
        <f t="shared" si="221"/>
        <v>0</v>
      </c>
      <c r="AG3332" s="2"/>
      <c r="AI3332" s="7"/>
    </row>
    <row r="3333" spans="1:35" ht="11" customHeight="1" outlineLevel="1" x14ac:dyDescent="0.25">
      <c r="A3333" t="s">
        <v>6676</v>
      </c>
      <c r="C3333" s="2" t="s">
        <v>12976</v>
      </c>
      <c r="D3333" s="2">
        <v>669</v>
      </c>
      <c r="E3333" s="7">
        <v>1948</v>
      </c>
      <c r="F3333" s="5" t="s">
        <v>5279</v>
      </c>
      <c r="H3333" s="5" t="s">
        <v>5480</v>
      </c>
      <c r="I3333" s="6" t="s">
        <v>428</v>
      </c>
      <c r="J3333" s="6" t="s">
        <v>13804</v>
      </c>
      <c r="K3333" s="17">
        <v>3</v>
      </c>
      <c r="L3333" s="17" t="s">
        <v>7730</v>
      </c>
      <c r="M3333" s="9">
        <v>0.4</v>
      </c>
      <c r="N3333" s="9"/>
      <c r="O3333" s="21"/>
      <c r="Q3333" s="29"/>
      <c r="U3333" s="17"/>
      <c r="V3333" s="2">
        <v>497</v>
      </c>
      <c r="Y3333" t="str">
        <f t="shared" si="219"/>
        <v/>
      </c>
      <c r="AA3333" t="str">
        <f t="shared" si="220"/>
        <v/>
      </c>
      <c r="AC3333" s="7"/>
      <c r="AD3333" t="s">
        <v>428</v>
      </c>
      <c r="AE3333">
        <f t="shared" si="221"/>
        <v>0</v>
      </c>
      <c r="AG3333" s="2"/>
      <c r="AH3333" t="s">
        <v>429</v>
      </c>
      <c r="AI3333" s="7" t="s">
        <v>4610</v>
      </c>
    </row>
    <row r="3334" spans="1:35" ht="11" customHeight="1" outlineLevel="1" x14ac:dyDescent="0.25">
      <c r="A3334" t="s">
        <v>6676</v>
      </c>
      <c r="C3334" s="2" t="s">
        <v>12976</v>
      </c>
      <c r="D3334" s="2">
        <v>670</v>
      </c>
      <c r="E3334" s="7">
        <v>1948</v>
      </c>
      <c r="F3334" s="5" t="s">
        <v>2348</v>
      </c>
      <c r="H3334" s="5" t="s">
        <v>584</v>
      </c>
      <c r="I3334" s="6" t="s">
        <v>428</v>
      </c>
      <c r="J3334" s="6" t="s">
        <v>13804</v>
      </c>
      <c r="K3334" s="17">
        <v>3</v>
      </c>
      <c r="L3334" s="17" t="s">
        <v>7730</v>
      </c>
      <c r="M3334" s="9">
        <v>0.9</v>
      </c>
      <c r="N3334" s="9"/>
      <c r="O3334" s="21"/>
      <c r="Q3334" s="29"/>
      <c r="U3334" s="17"/>
      <c r="V3334" s="2">
        <v>498</v>
      </c>
      <c r="Y3334" t="str">
        <f t="shared" si="219"/>
        <v/>
      </c>
      <c r="AA3334" t="str">
        <f t="shared" si="220"/>
        <v/>
      </c>
      <c r="AC3334" s="7"/>
      <c r="AD3334" t="s">
        <v>428</v>
      </c>
      <c r="AE3334">
        <f t="shared" si="221"/>
        <v>0</v>
      </c>
      <c r="AG3334" s="2"/>
      <c r="AH3334" t="s">
        <v>429</v>
      </c>
      <c r="AI3334" s="7" t="s">
        <v>4610</v>
      </c>
    </row>
    <row r="3335" spans="1:35" ht="11" customHeight="1" outlineLevel="1" x14ac:dyDescent="0.25">
      <c r="A3335" t="s">
        <v>6676</v>
      </c>
      <c r="C3335" s="2" t="s">
        <v>12976</v>
      </c>
      <c r="D3335" s="2">
        <v>671</v>
      </c>
      <c r="E3335" s="7">
        <v>1948</v>
      </c>
      <c r="F3335" s="5" t="s">
        <v>1346</v>
      </c>
      <c r="H3335" s="5" t="s">
        <v>1580</v>
      </c>
      <c r="I3335" s="6" t="s">
        <v>428</v>
      </c>
      <c r="J3335" s="6" t="s">
        <v>13804</v>
      </c>
      <c r="K3335" s="17">
        <v>3</v>
      </c>
      <c r="L3335" s="17" t="s">
        <v>7730</v>
      </c>
      <c r="M3335" s="9">
        <v>0.9</v>
      </c>
      <c r="N3335" s="9"/>
      <c r="O3335" s="21"/>
      <c r="Q3335" s="29"/>
      <c r="U3335" s="17"/>
      <c r="V3335" s="2">
        <v>499</v>
      </c>
      <c r="Y3335" t="str">
        <f t="shared" si="219"/>
        <v/>
      </c>
      <c r="AA3335" t="str">
        <f t="shared" si="220"/>
        <v/>
      </c>
      <c r="AC3335" s="7"/>
      <c r="AD3335" t="s">
        <v>428</v>
      </c>
      <c r="AE3335">
        <f t="shared" si="221"/>
        <v>0</v>
      </c>
      <c r="AG3335" s="2"/>
      <c r="AH3335" t="s">
        <v>429</v>
      </c>
      <c r="AI3335" s="7" t="s">
        <v>4610</v>
      </c>
    </row>
    <row r="3336" spans="1:35" ht="11" customHeight="1" outlineLevel="1" x14ac:dyDescent="0.25">
      <c r="A3336" t="s">
        <v>6676</v>
      </c>
      <c r="C3336" s="2" t="s">
        <v>12976</v>
      </c>
      <c r="D3336" s="2">
        <v>672</v>
      </c>
      <c r="E3336" s="7">
        <v>1948</v>
      </c>
      <c r="F3336" s="5" t="s">
        <v>6677</v>
      </c>
      <c r="H3336" s="5" t="s">
        <v>1581</v>
      </c>
      <c r="I3336" s="6" t="s">
        <v>428</v>
      </c>
      <c r="J3336" s="6" t="s">
        <v>13804</v>
      </c>
      <c r="K3336" s="17">
        <v>3</v>
      </c>
      <c r="L3336" s="17" t="s">
        <v>7730</v>
      </c>
      <c r="M3336" s="9">
        <v>0.5</v>
      </c>
      <c r="N3336" s="9"/>
      <c r="O3336" s="21"/>
      <c r="Q3336" s="29"/>
      <c r="U3336" s="17"/>
      <c r="V3336" s="2">
        <v>500</v>
      </c>
      <c r="Y3336" t="str">
        <f t="shared" si="219"/>
        <v/>
      </c>
      <c r="AA3336" t="str">
        <f t="shared" si="220"/>
        <v/>
      </c>
      <c r="AC3336" s="7"/>
      <c r="AD3336" t="s">
        <v>428</v>
      </c>
      <c r="AE3336">
        <f t="shared" si="221"/>
        <v>0</v>
      </c>
      <c r="AG3336" s="2"/>
      <c r="AH3336" t="s">
        <v>429</v>
      </c>
      <c r="AI3336" s="7" t="s">
        <v>4610</v>
      </c>
    </row>
    <row r="3337" spans="1:35" ht="11" customHeight="1" outlineLevel="1" x14ac:dyDescent="0.25">
      <c r="A3337" t="s">
        <v>6676</v>
      </c>
      <c r="C3337" s="2" t="s">
        <v>12976</v>
      </c>
      <c r="D3337" s="2">
        <v>673</v>
      </c>
      <c r="E3337" s="7">
        <v>1948</v>
      </c>
      <c r="F3337" s="5" t="s">
        <v>1582</v>
      </c>
      <c r="H3337" s="5" t="s">
        <v>1658</v>
      </c>
      <c r="I3337" s="6" t="s">
        <v>428</v>
      </c>
      <c r="J3337" s="6" t="s">
        <v>13804</v>
      </c>
      <c r="K3337" s="17">
        <v>3</v>
      </c>
      <c r="L3337" s="17" t="s">
        <v>7730</v>
      </c>
      <c r="M3337" s="9">
        <v>0.9</v>
      </c>
      <c r="N3337" s="9"/>
      <c r="O3337" s="21"/>
      <c r="Q3337" s="29"/>
      <c r="U3337" s="17"/>
      <c r="V3337" s="2">
        <v>501</v>
      </c>
      <c r="Y3337" t="str">
        <f t="shared" si="219"/>
        <v/>
      </c>
      <c r="AA3337" t="str">
        <f t="shared" si="220"/>
        <v/>
      </c>
      <c r="AC3337" s="7"/>
      <c r="AD3337" t="s">
        <v>428</v>
      </c>
      <c r="AE3337">
        <f t="shared" si="221"/>
        <v>0</v>
      </c>
      <c r="AG3337" s="2"/>
      <c r="AH3337" t="s">
        <v>429</v>
      </c>
      <c r="AI3337" s="7" t="s">
        <v>4610</v>
      </c>
    </row>
    <row r="3338" spans="1:35" ht="11" customHeight="1" outlineLevel="1" x14ac:dyDescent="0.25">
      <c r="A3338" t="s">
        <v>6676</v>
      </c>
      <c r="C3338" s="2" t="s">
        <v>12976</v>
      </c>
      <c r="D3338" s="2">
        <v>674</v>
      </c>
      <c r="E3338" s="7">
        <v>1948</v>
      </c>
      <c r="F3338" s="5" t="s">
        <v>1583</v>
      </c>
      <c r="H3338" s="5" t="s">
        <v>4460</v>
      </c>
      <c r="I3338" s="6" t="s">
        <v>428</v>
      </c>
      <c r="J3338" s="6" t="s">
        <v>13804</v>
      </c>
      <c r="K3338" s="17">
        <v>3</v>
      </c>
      <c r="L3338" s="17" t="s">
        <v>7730</v>
      </c>
      <c r="M3338" s="9">
        <v>0.9</v>
      </c>
      <c r="N3338" s="9"/>
      <c r="O3338" s="21"/>
      <c r="Q3338" s="29"/>
      <c r="U3338" s="17"/>
      <c r="V3338" s="2">
        <v>502</v>
      </c>
      <c r="Y3338" t="str">
        <f t="shared" si="219"/>
        <v/>
      </c>
      <c r="AA3338" t="str">
        <f t="shared" si="220"/>
        <v/>
      </c>
      <c r="AC3338" s="7"/>
      <c r="AD3338" t="s">
        <v>428</v>
      </c>
      <c r="AE3338">
        <f t="shared" si="221"/>
        <v>0</v>
      </c>
      <c r="AG3338" s="2"/>
      <c r="AH3338" t="s">
        <v>429</v>
      </c>
      <c r="AI3338" s="7" t="s">
        <v>4610</v>
      </c>
    </row>
    <row r="3339" spans="1:35" ht="11" customHeight="1" outlineLevel="1" x14ac:dyDescent="0.25">
      <c r="A3339" t="s">
        <v>6676</v>
      </c>
      <c r="C3339" s="2" t="s">
        <v>12976</v>
      </c>
      <c r="D3339" s="2">
        <v>675</v>
      </c>
      <c r="E3339" s="7">
        <v>1948</v>
      </c>
      <c r="F3339" s="5" t="s">
        <v>1346</v>
      </c>
      <c r="H3339" s="5" t="s">
        <v>5437</v>
      </c>
      <c r="I3339" s="6" t="s">
        <v>428</v>
      </c>
      <c r="J3339" s="6" t="s">
        <v>13805</v>
      </c>
      <c r="K3339" s="17">
        <v>3</v>
      </c>
      <c r="L3339" s="17" t="s">
        <v>7732</v>
      </c>
      <c r="M3339" s="9"/>
      <c r="N3339" s="9"/>
      <c r="O3339" s="21"/>
      <c r="Q3339" s="29"/>
      <c r="U3339" s="17"/>
      <c r="V3339" s="2"/>
      <c r="Y3339" t="str">
        <f t="shared" si="219"/>
        <v/>
      </c>
      <c r="AA3339" t="str">
        <f t="shared" si="220"/>
        <v/>
      </c>
      <c r="AC3339" s="7"/>
      <c r="AD3339" t="s">
        <v>428</v>
      </c>
      <c r="AE3339">
        <f t="shared" si="221"/>
        <v>0</v>
      </c>
      <c r="AG3339" s="2"/>
      <c r="AH3339" t="s">
        <v>429</v>
      </c>
      <c r="AI3339" s="7" t="s">
        <v>4610</v>
      </c>
    </row>
    <row r="3340" spans="1:35" ht="11" customHeight="1" outlineLevel="1" collapsed="1" x14ac:dyDescent="0.25">
      <c r="A3340" t="s">
        <v>6676</v>
      </c>
      <c r="C3340" s="2" t="s">
        <v>12976</v>
      </c>
      <c r="D3340" s="2">
        <v>676</v>
      </c>
      <c r="E3340" s="7">
        <v>1948</v>
      </c>
      <c r="F3340" s="5" t="s">
        <v>6677</v>
      </c>
      <c r="H3340" s="5" t="s">
        <v>6501</v>
      </c>
      <c r="I3340" s="6" t="s">
        <v>428</v>
      </c>
      <c r="J3340" s="6" t="s">
        <v>13805</v>
      </c>
      <c r="K3340" s="17">
        <v>3</v>
      </c>
      <c r="L3340" s="17" t="s">
        <v>7732</v>
      </c>
      <c r="M3340" s="9"/>
      <c r="N3340" s="9"/>
      <c r="O3340" s="21"/>
      <c r="Q3340" s="29"/>
      <c r="U3340" s="17"/>
      <c r="V3340" s="2"/>
      <c r="Y3340" t="str">
        <f t="shared" si="219"/>
        <v/>
      </c>
      <c r="AA3340" t="str">
        <f t="shared" si="220"/>
        <v/>
      </c>
      <c r="AC3340" s="7"/>
      <c r="AD3340" t="s">
        <v>428</v>
      </c>
      <c r="AE3340">
        <f t="shared" si="221"/>
        <v>0</v>
      </c>
      <c r="AG3340" s="2"/>
      <c r="AH3340" t="s">
        <v>429</v>
      </c>
      <c r="AI3340" s="7" t="s">
        <v>4610</v>
      </c>
    </row>
    <row r="3341" spans="1:35" ht="11" customHeight="1" outlineLevel="1" x14ac:dyDescent="0.25">
      <c r="A3341" t="s">
        <v>6676</v>
      </c>
      <c r="C3341" s="2" t="s">
        <v>12976</v>
      </c>
      <c r="D3341" s="2">
        <v>677</v>
      </c>
      <c r="E3341" s="7">
        <v>1948</v>
      </c>
      <c r="F3341" s="5" t="s">
        <v>4861</v>
      </c>
      <c r="H3341" s="5" t="s">
        <v>3966</v>
      </c>
      <c r="I3341" s="6" t="s">
        <v>428</v>
      </c>
      <c r="J3341" s="6" t="s">
        <v>13805</v>
      </c>
      <c r="K3341" s="17">
        <v>3</v>
      </c>
      <c r="L3341" s="17" t="s">
        <v>7732</v>
      </c>
      <c r="M3341" s="9"/>
      <c r="N3341" s="9"/>
      <c r="O3341" s="21"/>
      <c r="Q3341" s="29"/>
      <c r="U3341" s="17"/>
      <c r="V3341" s="2"/>
      <c r="Y3341" t="str">
        <f t="shared" si="219"/>
        <v/>
      </c>
      <c r="AA3341" t="str">
        <f t="shared" si="220"/>
        <v/>
      </c>
      <c r="AC3341" s="7"/>
      <c r="AD3341" t="s">
        <v>428</v>
      </c>
      <c r="AE3341">
        <f t="shared" si="221"/>
        <v>0</v>
      </c>
      <c r="AG3341" s="2"/>
      <c r="AH3341" t="s">
        <v>429</v>
      </c>
      <c r="AI3341" s="7" t="s">
        <v>4610</v>
      </c>
    </row>
    <row r="3342" spans="1:35" ht="11" customHeight="1" outlineLevel="1" x14ac:dyDescent="0.25">
      <c r="A3342" t="s">
        <v>6676</v>
      </c>
      <c r="C3342" s="2" t="s">
        <v>12976</v>
      </c>
      <c r="D3342" s="2">
        <v>678</v>
      </c>
      <c r="E3342" s="7">
        <v>1948</v>
      </c>
      <c r="F3342" s="5" t="s">
        <v>2843</v>
      </c>
      <c r="H3342" s="5" t="s">
        <v>3829</v>
      </c>
      <c r="I3342" s="6" t="s">
        <v>428</v>
      </c>
      <c r="J3342" s="6" t="s">
        <v>13805</v>
      </c>
      <c r="K3342" s="17">
        <v>3</v>
      </c>
      <c r="L3342" s="17" t="s">
        <v>7732</v>
      </c>
      <c r="M3342" s="9"/>
      <c r="N3342" s="9"/>
      <c r="O3342" s="21"/>
      <c r="Q3342" s="29"/>
      <c r="U3342" s="17"/>
      <c r="V3342" s="2"/>
      <c r="Y3342" t="str">
        <f t="shared" si="219"/>
        <v/>
      </c>
      <c r="AA3342" t="str">
        <f t="shared" si="220"/>
        <v/>
      </c>
      <c r="AC3342" s="7"/>
      <c r="AD3342" t="s">
        <v>428</v>
      </c>
      <c r="AE3342">
        <f t="shared" si="221"/>
        <v>0</v>
      </c>
      <c r="AG3342" s="2"/>
      <c r="AH3342" t="s">
        <v>429</v>
      </c>
      <c r="AI3342" s="7" t="s">
        <v>4610</v>
      </c>
    </row>
    <row r="3343" spans="1:35" ht="11" customHeight="1" outlineLevel="1" x14ac:dyDescent="0.25">
      <c r="A3343" t="s">
        <v>6676</v>
      </c>
      <c r="C3343" s="2" t="s">
        <v>12976</v>
      </c>
      <c r="D3343" s="2">
        <v>679</v>
      </c>
      <c r="E3343" s="7">
        <v>1948</v>
      </c>
      <c r="F3343" s="5" t="s">
        <v>5996</v>
      </c>
      <c r="H3343" s="5" t="s">
        <v>2291</v>
      </c>
      <c r="I3343" s="6" t="s">
        <v>428</v>
      </c>
      <c r="J3343" s="6" t="s">
        <v>13805</v>
      </c>
      <c r="K3343" s="17">
        <v>3</v>
      </c>
      <c r="L3343" s="17" t="s">
        <v>7732</v>
      </c>
      <c r="M3343" s="9"/>
      <c r="N3343" s="9"/>
      <c r="O3343" s="21"/>
      <c r="Q3343" s="29"/>
      <c r="U3343" s="17"/>
      <c r="V3343" s="2"/>
      <c r="Y3343" t="str">
        <f t="shared" ref="Y3343:Y3406" si="222">IF(COUNTIF(F3343,"*fdc*"),1,"")</f>
        <v/>
      </c>
      <c r="AA3343" t="str">
        <f t="shared" ref="AA3343:AA3406" si="223">IF(COUNTIF(F3343,"*s/s*"),1,"")</f>
        <v/>
      </c>
      <c r="AC3343" s="7"/>
      <c r="AD3343" t="s">
        <v>428</v>
      </c>
      <c r="AE3343">
        <f t="shared" si="221"/>
        <v>0</v>
      </c>
      <c r="AG3343" s="2"/>
      <c r="AH3343" t="s">
        <v>429</v>
      </c>
      <c r="AI3343" s="7" t="s">
        <v>4610</v>
      </c>
    </row>
    <row r="3344" spans="1:35" ht="11" customHeight="1" outlineLevel="1" x14ac:dyDescent="0.25">
      <c r="A3344" t="s">
        <v>6676</v>
      </c>
      <c r="C3344" s="2" t="s">
        <v>12976</v>
      </c>
      <c r="D3344" s="2">
        <v>680</v>
      </c>
      <c r="E3344" s="7">
        <v>1948</v>
      </c>
      <c r="F3344" s="5" t="s">
        <v>1583</v>
      </c>
      <c r="H3344" s="5" t="s">
        <v>1674</v>
      </c>
      <c r="I3344" s="6" t="s">
        <v>428</v>
      </c>
      <c r="J3344" s="6" t="s">
        <v>13805</v>
      </c>
      <c r="K3344" s="17">
        <v>3</v>
      </c>
      <c r="L3344" s="17" t="s">
        <v>7732</v>
      </c>
      <c r="M3344" s="9"/>
      <c r="N3344" s="9"/>
      <c r="O3344" s="21"/>
      <c r="Q3344" s="29"/>
      <c r="U3344" s="17"/>
      <c r="V3344" s="2"/>
      <c r="Y3344" t="str">
        <f t="shared" si="222"/>
        <v/>
      </c>
      <c r="AA3344" t="str">
        <f t="shared" si="223"/>
        <v/>
      </c>
      <c r="AC3344" s="7"/>
      <c r="AD3344" t="s">
        <v>428</v>
      </c>
      <c r="AE3344">
        <f t="shared" si="221"/>
        <v>0</v>
      </c>
      <c r="AG3344" s="2"/>
      <c r="AH3344" t="s">
        <v>429</v>
      </c>
      <c r="AI3344" s="7" t="s">
        <v>4610</v>
      </c>
    </row>
    <row r="3345" spans="1:35" ht="11" customHeight="1" outlineLevel="1" x14ac:dyDescent="0.25">
      <c r="A3345" t="s">
        <v>6676</v>
      </c>
      <c r="C3345" s="2" t="s">
        <v>12976</v>
      </c>
      <c r="D3345" s="2">
        <v>687</v>
      </c>
      <c r="E3345" s="7">
        <v>1948</v>
      </c>
      <c r="F3345" s="5" t="s">
        <v>3421</v>
      </c>
      <c r="H3345" s="5" t="s">
        <v>3829</v>
      </c>
      <c r="I3345" s="6" t="s">
        <v>8489</v>
      </c>
      <c r="J3345" s="6" t="s">
        <v>13806</v>
      </c>
      <c r="K3345" s="17">
        <v>3</v>
      </c>
      <c r="L3345" s="17" t="s">
        <v>7732</v>
      </c>
      <c r="M3345" s="9"/>
      <c r="N3345" s="9"/>
      <c r="O3345" s="21"/>
      <c r="Q3345" s="29"/>
      <c r="U3345" s="17"/>
      <c r="V3345" s="2"/>
      <c r="Y3345" t="str">
        <f t="shared" si="222"/>
        <v/>
      </c>
      <c r="AA3345" t="str">
        <f t="shared" si="223"/>
        <v/>
      </c>
      <c r="AC3345" s="7"/>
      <c r="AD3345" t="s">
        <v>8489</v>
      </c>
      <c r="AE3345">
        <f t="shared" si="221"/>
        <v>0</v>
      </c>
      <c r="AG3345" s="2"/>
      <c r="AH3345" t="s">
        <v>429</v>
      </c>
      <c r="AI3345" s="7" t="s">
        <v>4610</v>
      </c>
    </row>
    <row r="3346" spans="1:35" ht="11" customHeight="1" outlineLevel="1" x14ac:dyDescent="0.25">
      <c r="A3346" t="s">
        <v>6676</v>
      </c>
      <c r="C3346" s="2" t="s">
        <v>12976</v>
      </c>
      <c r="D3346" s="2">
        <v>688</v>
      </c>
      <c r="E3346" s="7">
        <v>1948</v>
      </c>
      <c r="F3346" s="5" t="s">
        <v>2621</v>
      </c>
      <c r="H3346" s="5" t="s">
        <v>1674</v>
      </c>
      <c r="I3346" s="6" t="s">
        <v>8489</v>
      </c>
      <c r="J3346" s="6" t="s">
        <v>13806</v>
      </c>
      <c r="K3346" s="17">
        <v>3</v>
      </c>
      <c r="L3346" s="17" t="s">
        <v>7732</v>
      </c>
      <c r="M3346" s="9"/>
      <c r="N3346" s="9"/>
      <c r="O3346" s="21"/>
      <c r="Q3346" s="29"/>
      <c r="U3346" s="17"/>
      <c r="V3346" s="2"/>
      <c r="Y3346" t="str">
        <f t="shared" si="222"/>
        <v/>
      </c>
      <c r="AA3346" t="str">
        <f t="shared" si="223"/>
        <v/>
      </c>
      <c r="AC3346" s="7"/>
      <c r="AD3346" t="s">
        <v>8489</v>
      </c>
      <c r="AE3346">
        <f t="shared" si="221"/>
        <v>0</v>
      </c>
      <c r="AG3346" s="2"/>
      <c r="AH3346" t="s">
        <v>429</v>
      </c>
      <c r="AI3346" s="7" t="s">
        <v>4610</v>
      </c>
    </row>
    <row r="3347" spans="1:35" ht="11" customHeight="1" outlineLevel="1" x14ac:dyDescent="0.25">
      <c r="A3347" t="s">
        <v>6676</v>
      </c>
      <c r="C3347" s="2" t="s">
        <v>12976</v>
      </c>
      <c r="D3347" s="2">
        <v>689</v>
      </c>
      <c r="E3347" s="7">
        <v>1948</v>
      </c>
      <c r="F3347" s="5" t="s">
        <v>1582</v>
      </c>
      <c r="H3347" s="5" t="s">
        <v>6501</v>
      </c>
      <c r="I3347" s="6" t="s">
        <v>8489</v>
      </c>
      <c r="J3347" s="6" t="s">
        <v>13806</v>
      </c>
      <c r="K3347" s="17">
        <v>3</v>
      </c>
      <c r="L3347" s="17" t="s">
        <v>7732</v>
      </c>
      <c r="M3347" s="9"/>
      <c r="N3347" s="9"/>
      <c r="O3347" s="21"/>
      <c r="Q3347" s="29"/>
      <c r="U3347" s="17"/>
      <c r="V3347" s="2"/>
      <c r="Y3347" t="str">
        <f t="shared" si="222"/>
        <v/>
      </c>
      <c r="AA3347" t="str">
        <f t="shared" si="223"/>
        <v/>
      </c>
      <c r="AC3347" s="7"/>
      <c r="AD3347" t="s">
        <v>8489</v>
      </c>
      <c r="AE3347">
        <f t="shared" si="221"/>
        <v>0</v>
      </c>
      <c r="AG3347" s="2"/>
      <c r="AH3347" t="s">
        <v>429</v>
      </c>
      <c r="AI3347" s="7" t="s">
        <v>4610</v>
      </c>
    </row>
    <row r="3348" spans="1:35" ht="11" customHeight="1" outlineLevel="1" x14ac:dyDescent="0.25">
      <c r="A3348" t="s">
        <v>6676</v>
      </c>
      <c r="C3348" s="2" t="s">
        <v>12976</v>
      </c>
      <c r="D3348" s="2">
        <v>690</v>
      </c>
      <c r="E3348" s="7">
        <v>1948</v>
      </c>
      <c r="F3348" s="5" t="s">
        <v>1583</v>
      </c>
      <c r="H3348" s="5" t="s">
        <v>3831</v>
      </c>
      <c r="I3348" s="6" t="s">
        <v>8489</v>
      </c>
      <c r="J3348" s="6" t="s">
        <v>13806</v>
      </c>
      <c r="K3348" s="17">
        <v>3</v>
      </c>
      <c r="L3348" s="17" t="s">
        <v>7732</v>
      </c>
      <c r="M3348" s="9"/>
      <c r="N3348" s="9"/>
      <c r="O3348" s="21"/>
      <c r="Q3348" s="29"/>
      <c r="U3348" s="17"/>
      <c r="V3348" s="2"/>
      <c r="Y3348" t="str">
        <f t="shared" si="222"/>
        <v/>
      </c>
      <c r="AA3348" t="str">
        <f t="shared" si="223"/>
        <v/>
      </c>
      <c r="AC3348" s="7"/>
      <c r="AD3348" t="s">
        <v>8489</v>
      </c>
      <c r="AE3348">
        <f t="shared" si="221"/>
        <v>0</v>
      </c>
      <c r="AG3348" s="2"/>
      <c r="AH3348" t="s">
        <v>429</v>
      </c>
      <c r="AI3348" s="7" t="s">
        <v>4610</v>
      </c>
    </row>
    <row r="3349" spans="1:35" ht="11" customHeight="1" outlineLevel="1" x14ac:dyDescent="0.25">
      <c r="A3349" t="s">
        <v>6676</v>
      </c>
      <c r="C3349" s="2" t="s">
        <v>12976</v>
      </c>
      <c r="D3349" s="2">
        <v>691</v>
      </c>
      <c r="E3349" s="7">
        <v>1948</v>
      </c>
      <c r="F3349" s="5" t="s">
        <v>6121</v>
      </c>
      <c r="H3349" s="5" t="s">
        <v>2291</v>
      </c>
      <c r="I3349" s="6" t="s">
        <v>8489</v>
      </c>
      <c r="J3349" s="6" t="s">
        <v>13806</v>
      </c>
      <c r="K3349" s="17">
        <v>3</v>
      </c>
      <c r="L3349" s="17" t="s">
        <v>7732</v>
      </c>
      <c r="M3349" s="9"/>
      <c r="N3349" s="9"/>
      <c r="O3349" s="21"/>
      <c r="Q3349" s="29"/>
      <c r="U3349" s="17"/>
      <c r="V3349" s="2"/>
      <c r="Y3349" t="str">
        <f t="shared" si="222"/>
        <v/>
      </c>
      <c r="AA3349" t="str">
        <f t="shared" si="223"/>
        <v/>
      </c>
      <c r="AC3349" s="7"/>
      <c r="AD3349" t="s">
        <v>8489</v>
      </c>
      <c r="AE3349">
        <f t="shared" si="221"/>
        <v>0</v>
      </c>
      <c r="AG3349" s="2"/>
      <c r="AH3349" t="s">
        <v>429</v>
      </c>
      <c r="AI3349" s="7" t="s">
        <v>4610</v>
      </c>
    </row>
    <row r="3350" spans="1:35" ht="11" customHeight="1" outlineLevel="1" x14ac:dyDescent="0.25">
      <c r="A3350" t="s">
        <v>6676</v>
      </c>
      <c r="C3350" s="2" t="s">
        <v>12976</v>
      </c>
      <c r="D3350" s="2">
        <v>703</v>
      </c>
      <c r="E3350" s="7">
        <v>1948</v>
      </c>
      <c r="F3350" s="5" t="s">
        <v>5138</v>
      </c>
      <c r="H3350" s="5" t="s">
        <v>13807</v>
      </c>
      <c r="I3350" s="6" t="s">
        <v>428</v>
      </c>
      <c r="J3350" s="6" t="s">
        <v>13808</v>
      </c>
      <c r="K3350" s="17">
        <v>3</v>
      </c>
      <c r="L3350" s="17" t="s">
        <v>7732</v>
      </c>
      <c r="M3350" s="9"/>
      <c r="N3350" s="9"/>
      <c r="O3350" s="21"/>
      <c r="Q3350" s="29"/>
      <c r="U3350" s="17"/>
      <c r="V3350" s="2"/>
      <c r="Y3350" t="str">
        <f t="shared" si="222"/>
        <v/>
      </c>
      <c r="AA3350" t="str">
        <f t="shared" si="223"/>
        <v/>
      </c>
      <c r="AC3350" s="7"/>
      <c r="AD3350" t="s">
        <v>428</v>
      </c>
      <c r="AE3350">
        <f t="shared" si="221"/>
        <v>0</v>
      </c>
      <c r="AG3350" s="2"/>
      <c r="AI3350" s="7"/>
    </row>
    <row r="3351" spans="1:35" ht="11" customHeight="1" outlineLevel="1" x14ac:dyDescent="0.25">
      <c r="A3351" t="s">
        <v>6676</v>
      </c>
      <c r="C3351" s="2" t="s">
        <v>12976</v>
      </c>
      <c r="D3351" s="2">
        <v>705</v>
      </c>
      <c r="E3351" s="7">
        <v>1948</v>
      </c>
      <c r="F3351" s="5" t="s">
        <v>2348</v>
      </c>
      <c r="H3351" s="5" t="s">
        <v>1720</v>
      </c>
      <c r="I3351" s="6" t="s">
        <v>428</v>
      </c>
      <c r="J3351" s="6" t="s">
        <v>13808</v>
      </c>
      <c r="K3351" s="17">
        <v>3</v>
      </c>
      <c r="L3351" s="17" t="s">
        <v>7730</v>
      </c>
      <c r="M3351" s="9">
        <v>0.3</v>
      </c>
      <c r="N3351" s="9"/>
      <c r="O3351" s="21"/>
      <c r="Q3351" s="29"/>
      <c r="U3351" s="17"/>
      <c r="V3351" s="2">
        <v>517</v>
      </c>
      <c r="Y3351" t="str">
        <f t="shared" si="222"/>
        <v/>
      </c>
      <c r="AA3351" t="str">
        <f t="shared" si="223"/>
        <v/>
      </c>
      <c r="AC3351" s="7"/>
      <c r="AD3351" t="s">
        <v>428</v>
      </c>
      <c r="AE3351">
        <f t="shared" si="221"/>
        <v>0</v>
      </c>
      <c r="AG3351" s="2"/>
      <c r="AH3351" t="s">
        <v>429</v>
      </c>
      <c r="AI3351" s="7" t="s">
        <v>4610</v>
      </c>
    </row>
    <row r="3352" spans="1:35" ht="11" customHeight="1" outlineLevel="1" x14ac:dyDescent="0.25">
      <c r="A3352" t="s">
        <v>6676</v>
      </c>
      <c r="C3352" s="2" t="s">
        <v>12976</v>
      </c>
      <c r="D3352" s="2">
        <v>728</v>
      </c>
      <c r="E3352" s="7">
        <v>1949</v>
      </c>
      <c r="F3352" s="5" t="s">
        <v>5138</v>
      </c>
      <c r="H3352" s="5" t="s">
        <v>3324</v>
      </c>
      <c r="I3352" s="6" t="s">
        <v>3325</v>
      </c>
      <c r="J3352" s="6" t="s">
        <v>13809</v>
      </c>
      <c r="K3352" s="17">
        <v>1</v>
      </c>
      <c r="L3352" s="17" t="s">
        <v>7730</v>
      </c>
      <c r="M3352" s="9">
        <v>0.3</v>
      </c>
      <c r="N3352" s="9"/>
      <c r="O3352" s="21"/>
      <c r="Q3352" s="29"/>
      <c r="U3352" s="17"/>
      <c r="V3352" s="2">
        <v>528</v>
      </c>
      <c r="Y3352" t="str">
        <f t="shared" si="222"/>
        <v/>
      </c>
      <c r="AA3352" t="str">
        <f t="shared" si="223"/>
        <v/>
      </c>
      <c r="AC3352" s="7"/>
      <c r="AD3352" t="s">
        <v>3325</v>
      </c>
      <c r="AE3352">
        <f t="shared" si="221"/>
        <v>0</v>
      </c>
      <c r="AG3352" s="2"/>
      <c r="AH3352" t="s">
        <v>3326</v>
      </c>
      <c r="AI3352" s="7" t="s">
        <v>4610</v>
      </c>
    </row>
    <row r="3353" spans="1:35" ht="11" customHeight="1" outlineLevel="1" x14ac:dyDescent="0.25">
      <c r="A3353" t="s">
        <v>6676</v>
      </c>
      <c r="C3353" s="2" t="s">
        <v>12976</v>
      </c>
      <c r="D3353" s="2">
        <v>741</v>
      </c>
      <c r="E3353" s="7">
        <v>1950</v>
      </c>
      <c r="F3353" s="5" t="s">
        <v>13815</v>
      </c>
      <c r="H3353" s="5" t="s">
        <v>13816</v>
      </c>
      <c r="I3353" s="6" t="s">
        <v>428</v>
      </c>
      <c r="J3353" s="6" t="s">
        <v>13817</v>
      </c>
      <c r="K3353" s="17">
        <v>3</v>
      </c>
      <c r="L3353" s="17" t="s">
        <v>7730</v>
      </c>
      <c r="M3353" s="9">
        <v>1</v>
      </c>
      <c r="N3353" s="9"/>
      <c r="O3353" s="21"/>
      <c r="Q3353" s="29"/>
      <c r="U3353" s="17"/>
      <c r="V3353" s="2"/>
      <c r="Y3353" t="str">
        <f t="shared" si="222"/>
        <v/>
      </c>
      <c r="AA3353" t="str">
        <f t="shared" si="223"/>
        <v/>
      </c>
      <c r="AC3353" s="7"/>
      <c r="AD3353" t="s">
        <v>428</v>
      </c>
      <c r="AE3353">
        <f t="shared" si="221"/>
        <v>0</v>
      </c>
      <c r="AG3353" s="2"/>
      <c r="AI3353" s="7"/>
    </row>
    <row r="3354" spans="1:35" ht="11" customHeight="1" outlineLevel="1" x14ac:dyDescent="0.25">
      <c r="A3354" t="s">
        <v>6676</v>
      </c>
      <c r="C3354" s="2" t="s">
        <v>12976</v>
      </c>
      <c r="D3354" s="2">
        <v>743</v>
      </c>
      <c r="E3354" s="7">
        <v>1950</v>
      </c>
      <c r="F3354" s="5" t="s">
        <v>13818</v>
      </c>
      <c r="H3354" s="5" t="s">
        <v>13820</v>
      </c>
      <c r="I3354" s="6" t="s">
        <v>428</v>
      </c>
      <c r="J3354" s="6" t="s">
        <v>13821</v>
      </c>
      <c r="K3354" s="17">
        <v>3</v>
      </c>
      <c r="L3354" s="17" t="s">
        <v>7732</v>
      </c>
      <c r="M3354" s="9"/>
      <c r="N3354" s="9"/>
      <c r="O3354" s="21"/>
      <c r="Q3354" s="29"/>
      <c r="U3354" s="17"/>
      <c r="V3354" s="2"/>
      <c r="Y3354" t="str">
        <f t="shared" si="222"/>
        <v/>
      </c>
      <c r="AA3354" t="str">
        <f t="shared" si="223"/>
        <v/>
      </c>
      <c r="AC3354" s="7"/>
      <c r="AD3354" t="s">
        <v>428</v>
      </c>
      <c r="AE3354">
        <f t="shared" si="221"/>
        <v>0</v>
      </c>
      <c r="AG3354" s="2"/>
      <c r="AI3354" s="7"/>
    </row>
    <row r="3355" spans="1:35" ht="11" customHeight="1" outlineLevel="1" x14ac:dyDescent="0.25">
      <c r="A3355" t="s">
        <v>6676</v>
      </c>
      <c r="C3355" s="2" t="s">
        <v>12976</v>
      </c>
      <c r="D3355" s="2">
        <v>744</v>
      </c>
      <c r="E3355" s="7">
        <v>1950</v>
      </c>
      <c r="F3355" s="5" t="s">
        <v>13819</v>
      </c>
      <c r="H3355" s="5" t="s">
        <v>13820</v>
      </c>
      <c r="I3355" s="6" t="s">
        <v>428</v>
      </c>
      <c r="J3355" s="6" t="s">
        <v>13821</v>
      </c>
      <c r="K3355" s="17">
        <v>3</v>
      </c>
      <c r="L3355" s="17" t="s">
        <v>7732</v>
      </c>
      <c r="M3355" s="9"/>
      <c r="N3355" s="9"/>
      <c r="O3355" s="21"/>
      <c r="Q3355" s="29"/>
      <c r="U3355" s="17"/>
      <c r="V3355" s="2"/>
      <c r="Y3355" t="str">
        <f t="shared" si="222"/>
        <v/>
      </c>
      <c r="AA3355" t="str">
        <f t="shared" si="223"/>
        <v/>
      </c>
      <c r="AC3355" s="7"/>
      <c r="AD3355" t="s">
        <v>428</v>
      </c>
      <c r="AE3355">
        <f t="shared" si="221"/>
        <v>0</v>
      </c>
      <c r="AG3355" s="2"/>
      <c r="AI3355" s="7"/>
    </row>
    <row r="3356" spans="1:35" ht="11" customHeight="1" outlineLevel="1" x14ac:dyDescent="0.25">
      <c r="A3356" t="s">
        <v>6676</v>
      </c>
      <c r="C3356" s="2" t="s">
        <v>12976</v>
      </c>
      <c r="D3356" s="2">
        <v>798</v>
      </c>
      <c r="E3356" s="7">
        <v>1952</v>
      </c>
      <c r="F3356" s="5" t="s">
        <v>1857</v>
      </c>
      <c r="H3356" s="5" t="s">
        <v>2156</v>
      </c>
      <c r="I3356" s="6" t="s">
        <v>428</v>
      </c>
      <c r="J3356" s="6" t="s">
        <v>13822</v>
      </c>
      <c r="K3356" s="17">
        <v>3</v>
      </c>
      <c r="L3356" s="17" t="s">
        <v>7730</v>
      </c>
      <c r="M3356" s="9">
        <v>0.8</v>
      </c>
      <c r="N3356" s="9"/>
      <c r="O3356" s="21"/>
      <c r="Q3356" s="29"/>
      <c r="U3356" s="17"/>
      <c r="V3356" s="2" t="s">
        <v>3201</v>
      </c>
      <c r="Y3356" t="str">
        <f t="shared" si="222"/>
        <v/>
      </c>
      <c r="AA3356" t="str">
        <f t="shared" si="223"/>
        <v/>
      </c>
      <c r="AC3356" s="7"/>
      <c r="AD3356" t="s">
        <v>428</v>
      </c>
      <c r="AE3356">
        <f t="shared" si="221"/>
        <v>0</v>
      </c>
      <c r="AG3356" s="2"/>
      <c r="AH3356" t="s">
        <v>429</v>
      </c>
      <c r="AI3356" s="7" t="s">
        <v>4610</v>
      </c>
    </row>
    <row r="3357" spans="1:35" ht="11" customHeight="1" outlineLevel="1" x14ac:dyDescent="0.25">
      <c r="A3357" t="s">
        <v>6676</v>
      </c>
      <c r="C3357" s="2" t="s">
        <v>12976</v>
      </c>
      <c r="D3357" s="2">
        <v>815</v>
      </c>
      <c r="E3357" s="7">
        <v>1953</v>
      </c>
      <c r="F3357" s="5" t="s">
        <v>5138</v>
      </c>
      <c r="H3357" s="5" t="s">
        <v>3327</v>
      </c>
      <c r="I3357" s="6" t="s">
        <v>3325</v>
      </c>
      <c r="J3357" s="6" t="s">
        <v>7074</v>
      </c>
      <c r="K3357" s="17">
        <v>3</v>
      </c>
      <c r="L3357" s="17" t="s">
        <v>7730</v>
      </c>
      <c r="M3357" s="9">
        <v>0.2</v>
      </c>
      <c r="N3357" s="9"/>
      <c r="O3357" s="21"/>
      <c r="Q3357" s="29"/>
      <c r="U3357" s="17"/>
      <c r="V3357" s="2">
        <v>577</v>
      </c>
      <c r="Y3357" t="str">
        <f t="shared" si="222"/>
        <v/>
      </c>
      <c r="AA3357" t="str">
        <f t="shared" si="223"/>
        <v/>
      </c>
      <c r="AC3357" s="7"/>
      <c r="AD3357" t="s">
        <v>3325</v>
      </c>
      <c r="AE3357">
        <f t="shared" si="221"/>
        <v>0</v>
      </c>
      <c r="AG3357" s="2"/>
      <c r="AH3357" t="s">
        <v>3326</v>
      </c>
      <c r="AI3357" s="7" t="s">
        <v>4610</v>
      </c>
    </row>
    <row r="3358" spans="1:35" ht="11" customHeight="1" outlineLevel="1" x14ac:dyDescent="0.25">
      <c r="A3358" t="s">
        <v>6676</v>
      </c>
      <c r="C3358" s="2" t="s">
        <v>12976</v>
      </c>
      <c r="D3358" s="2">
        <v>819</v>
      </c>
      <c r="E3358" s="7">
        <v>1953</v>
      </c>
      <c r="F3358" s="5" t="s">
        <v>3421</v>
      </c>
      <c r="H3358" s="5" t="s">
        <v>4674</v>
      </c>
      <c r="I3358" s="6" t="s">
        <v>4675</v>
      </c>
      <c r="J3358" s="6" t="s">
        <v>7074</v>
      </c>
      <c r="K3358" s="17">
        <v>3</v>
      </c>
      <c r="L3358" s="17" t="s">
        <v>7730</v>
      </c>
      <c r="M3358" s="9">
        <v>0.2</v>
      </c>
      <c r="N3358" s="9"/>
      <c r="O3358" s="21"/>
      <c r="Q3358" s="29"/>
      <c r="U3358" s="17"/>
      <c r="V3358" s="2">
        <v>581</v>
      </c>
      <c r="Y3358" t="str">
        <f t="shared" si="222"/>
        <v/>
      </c>
      <c r="AA3358" t="str">
        <f t="shared" si="223"/>
        <v/>
      </c>
      <c r="AC3358" s="7"/>
      <c r="AD3358" t="s">
        <v>4675</v>
      </c>
      <c r="AE3358">
        <f t="shared" si="221"/>
        <v>0</v>
      </c>
      <c r="AG3358" s="2"/>
      <c r="AH3358" t="s">
        <v>4676</v>
      </c>
      <c r="AI3358" s="7" t="s">
        <v>4610</v>
      </c>
    </row>
    <row r="3359" spans="1:35" ht="11" customHeight="1" outlineLevel="1" x14ac:dyDescent="0.25">
      <c r="A3359" t="s">
        <v>6676</v>
      </c>
      <c r="C3359" s="2" t="s">
        <v>12976</v>
      </c>
      <c r="D3359" s="2">
        <v>846</v>
      </c>
      <c r="E3359" s="7">
        <v>1954</v>
      </c>
      <c r="F3359" s="5" t="s">
        <v>1346</v>
      </c>
      <c r="H3359" s="5" t="s">
        <v>5037</v>
      </c>
      <c r="I3359" s="6" t="s">
        <v>4099</v>
      </c>
      <c r="J3359" s="6" t="s">
        <v>13823</v>
      </c>
      <c r="K3359" s="17">
        <v>5</v>
      </c>
      <c r="L3359" s="17" t="s">
        <v>7730</v>
      </c>
      <c r="M3359" s="9">
        <v>0.2</v>
      </c>
      <c r="N3359" s="9"/>
      <c r="O3359" s="21"/>
      <c r="Q3359" s="29"/>
      <c r="U3359" s="17"/>
      <c r="V3359" s="2" t="s">
        <v>2844</v>
      </c>
      <c r="Y3359" t="str">
        <f t="shared" si="222"/>
        <v/>
      </c>
      <c r="AA3359" t="str">
        <f t="shared" si="223"/>
        <v/>
      </c>
      <c r="AC3359" s="7"/>
      <c r="AD3359" t="s">
        <v>4099</v>
      </c>
      <c r="AE3359">
        <f t="shared" si="221"/>
        <v>0</v>
      </c>
      <c r="AG3359" s="2"/>
      <c r="AH3359" t="s">
        <v>429</v>
      </c>
      <c r="AI3359" s="7" t="s">
        <v>4610</v>
      </c>
    </row>
    <row r="3360" spans="1:35" ht="11" customHeight="1" outlineLevel="1" x14ac:dyDescent="0.25">
      <c r="A3360" t="s">
        <v>6676</v>
      </c>
      <c r="C3360" s="2" t="s">
        <v>12976</v>
      </c>
      <c r="D3360" s="2">
        <v>847</v>
      </c>
      <c r="E3360" s="7">
        <v>1954</v>
      </c>
      <c r="F3360" s="5" t="s">
        <v>2621</v>
      </c>
      <c r="H3360" s="5" t="s">
        <v>5171</v>
      </c>
      <c r="I3360" s="6" t="s">
        <v>4099</v>
      </c>
      <c r="J3360" s="6" t="s">
        <v>13823</v>
      </c>
      <c r="K3360" s="17">
        <v>5</v>
      </c>
      <c r="L3360" s="17" t="s">
        <v>7730</v>
      </c>
      <c r="M3360" s="9">
        <v>0.15</v>
      </c>
      <c r="N3360" s="9"/>
      <c r="O3360" s="21"/>
      <c r="Q3360" s="29"/>
      <c r="U3360" s="17"/>
      <c r="V3360" s="2" t="s">
        <v>2845</v>
      </c>
      <c r="Y3360" t="str">
        <f t="shared" si="222"/>
        <v/>
      </c>
      <c r="AA3360" t="str">
        <f t="shared" si="223"/>
        <v/>
      </c>
      <c r="AC3360" s="7"/>
      <c r="AD3360" t="s">
        <v>4099</v>
      </c>
      <c r="AE3360">
        <f t="shared" si="221"/>
        <v>0</v>
      </c>
      <c r="AG3360" s="2"/>
      <c r="AH3360" t="s">
        <v>429</v>
      </c>
      <c r="AI3360" s="7" t="s">
        <v>4610</v>
      </c>
    </row>
    <row r="3361" spans="1:35" ht="11" customHeight="1" outlineLevel="1" x14ac:dyDescent="0.25">
      <c r="A3361" t="s">
        <v>6676</v>
      </c>
      <c r="C3361" s="2" t="s">
        <v>12976</v>
      </c>
      <c r="D3361" s="2">
        <v>848</v>
      </c>
      <c r="E3361" s="7">
        <v>1954</v>
      </c>
      <c r="F3361" s="5" t="s">
        <v>5296</v>
      </c>
      <c r="H3361" s="5" t="s">
        <v>5557</v>
      </c>
      <c r="I3361" s="6" t="s">
        <v>4099</v>
      </c>
      <c r="J3361" s="6" t="s">
        <v>13823</v>
      </c>
      <c r="K3361" s="17">
        <v>5</v>
      </c>
      <c r="L3361" s="17" t="s">
        <v>7730</v>
      </c>
      <c r="M3361" s="9">
        <v>0.5</v>
      </c>
      <c r="N3361" s="9"/>
      <c r="O3361" s="21"/>
      <c r="Q3361" s="29"/>
      <c r="U3361" s="17"/>
      <c r="V3361" s="2" t="s">
        <v>2846</v>
      </c>
      <c r="Y3361" t="str">
        <f t="shared" si="222"/>
        <v/>
      </c>
      <c r="AA3361" t="str">
        <f t="shared" si="223"/>
        <v/>
      </c>
      <c r="AC3361" s="7"/>
      <c r="AD3361" t="s">
        <v>4099</v>
      </c>
      <c r="AE3361">
        <f t="shared" si="221"/>
        <v>0</v>
      </c>
      <c r="AG3361" s="2"/>
      <c r="AH3361" t="s">
        <v>429</v>
      </c>
      <c r="AI3361" s="7" t="s">
        <v>4610</v>
      </c>
    </row>
    <row r="3362" spans="1:35" ht="11" customHeight="1" outlineLevel="1" x14ac:dyDescent="0.25">
      <c r="A3362" t="s">
        <v>6676</v>
      </c>
      <c r="C3362" s="2" t="s">
        <v>12976</v>
      </c>
      <c r="D3362" s="2">
        <v>849</v>
      </c>
      <c r="E3362" s="7">
        <v>1954</v>
      </c>
      <c r="F3362" s="5" t="s">
        <v>6677</v>
      </c>
      <c r="H3362" s="5" t="s">
        <v>2850</v>
      </c>
      <c r="I3362" s="6" t="s">
        <v>4099</v>
      </c>
      <c r="J3362" s="6" t="s">
        <v>13823</v>
      </c>
      <c r="K3362" s="17">
        <v>5</v>
      </c>
      <c r="L3362" s="17" t="s">
        <v>7730</v>
      </c>
      <c r="M3362" s="9">
        <v>0.15</v>
      </c>
      <c r="N3362" s="9"/>
      <c r="O3362" s="21"/>
      <c r="Q3362" s="29"/>
      <c r="U3362" s="17"/>
      <c r="V3362" s="2" t="s">
        <v>2847</v>
      </c>
      <c r="Y3362" t="str">
        <f t="shared" si="222"/>
        <v/>
      </c>
      <c r="AA3362" t="str">
        <f t="shared" si="223"/>
        <v/>
      </c>
      <c r="AC3362" s="7"/>
      <c r="AD3362" t="s">
        <v>4099</v>
      </c>
      <c r="AE3362">
        <f t="shared" si="221"/>
        <v>0</v>
      </c>
      <c r="AG3362" s="2"/>
      <c r="AH3362" t="s">
        <v>429</v>
      </c>
      <c r="AI3362" s="7" t="s">
        <v>4610</v>
      </c>
    </row>
    <row r="3363" spans="1:35" ht="11" customHeight="1" outlineLevel="1" x14ac:dyDescent="0.25">
      <c r="A3363" t="s">
        <v>6676</v>
      </c>
      <c r="C3363" s="2" t="s">
        <v>12976</v>
      </c>
      <c r="D3363" s="2">
        <v>850</v>
      </c>
      <c r="E3363" s="7">
        <v>1954</v>
      </c>
      <c r="F3363" s="5" t="s">
        <v>5996</v>
      </c>
      <c r="H3363" s="5" t="s">
        <v>2156</v>
      </c>
      <c r="I3363" s="6" t="s">
        <v>4099</v>
      </c>
      <c r="J3363" s="6" t="s">
        <v>13823</v>
      </c>
      <c r="K3363" s="17">
        <v>5</v>
      </c>
      <c r="L3363" s="17" t="s">
        <v>7730</v>
      </c>
      <c r="M3363" s="9">
        <v>0.5</v>
      </c>
      <c r="N3363" s="9"/>
      <c r="O3363" s="21"/>
      <c r="Q3363" s="29"/>
      <c r="U3363" s="17"/>
      <c r="V3363" s="2" t="s">
        <v>2848</v>
      </c>
      <c r="Y3363" t="str">
        <f t="shared" si="222"/>
        <v/>
      </c>
      <c r="AA3363" t="str">
        <f t="shared" si="223"/>
        <v/>
      </c>
      <c r="AC3363" s="7"/>
      <c r="AD3363" t="s">
        <v>4099</v>
      </c>
      <c r="AE3363">
        <f t="shared" si="221"/>
        <v>0</v>
      </c>
      <c r="AG3363" s="2"/>
      <c r="AH3363" t="s">
        <v>429</v>
      </c>
      <c r="AI3363" s="7" t="s">
        <v>4610</v>
      </c>
    </row>
    <row r="3364" spans="1:35" ht="11" customHeight="1" outlineLevel="1" x14ac:dyDescent="0.25">
      <c r="A3364" t="s">
        <v>6676</v>
      </c>
      <c r="C3364" s="2" t="s">
        <v>12976</v>
      </c>
      <c r="D3364" s="2">
        <v>851</v>
      </c>
      <c r="E3364" s="7">
        <v>1954</v>
      </c>
      <c r="F3364" s="5" t="s">
        <v>1582</v>
      </c>
      <c r="H3364" s="5" t="s">
        <v>5481</v>
      </c>
      <c r="I3364" s="6" t="s">
        <v>4099</v>
      </c>
      <c r="J3364" s="6" t="s">
        <v>13823</v>
      </c>
      <c r="K3364" s="17">
        <v>5</v>
      </c>
      <c r="L3364" s="17" t="s">
        <v>7730</v>
      </c>
      <c r="M3364" s="9">
        <v>0.2</v>
      </c>
      <c r="N3364" s="9"/>
      <c r="O3364" s="21"/>
      <c r="Q3364" s="29"/>
      <c r="U3364" s="17"/>
      <c r="V3364" s="2" t="s">
        <v>2849</v>
      </c>
      <c r="Y3364" t="str">
        <f t="shared" si="222"/>
        <v/>
      </c>
      <c r="AA3364" t="str">
        <f t="shared" si="223"/>
        <v/>
      </c>
      <c r="AC3364" s="7"/>
      <c r="AD3364" t="s">
        <v>4099</v>
      </c>
      <c r="AE3364">
        <f t="shared" si="221"/>
        <v>0</v>
      </c>
      <c r="AG3364" s="2"/>
      <c r="AH3364" t="s">
        <v>429</v>
      </c>
      <c r="AI3364" s="7" t="s">
        <v>4610</v>
      </c>
    </row>
    <row r="3365" spans="1:35" ht="11" customHeight="1" outlineLevel="1" x14ac:dyDescent="0.25">
      <c r="A3365" t="s">
        <v>6676</v>
      </c>
      <c r="C3365" s="2" t="s">
        <v>12976</v>
      </c>
      <c r="D3365" s="2">
        <v>868</v>
      </c>
      <c r="E3365" s="7">
        <v>1955</v>
      </c>
      <c r="F3365" s="5" t="s">
        <v>1346</v>
      </c>
      <c r="H3365" s="5" t="s">
        <v>3971</v>
      </c>
      <c r="I3365" s="6" t="s">
        <v>428</v>
      </c>
      <c r="J3365" s="6" t="s">
        <v>13824</v>
      </c>
      <c r="K3365" s="17">
        <v>3</v>
      </c>
      <c r="L3365" s="17" t="s">
        <v>7732</v>
      </c>
      <c r="M3365" s="9"/>
      <c r="N3365" s="9"/>
      <c r="O3365" s="21"/>
      <c r="Q3365" s="29"/>
      <c r="U3365" s="17"/>
      <c r="V3365" s="2" t="s">
        <v>6141</v>
      </c>
      <c r="Y3365" t="str">
        <f t="shared" si="222"/>
        <v/>
      </c>
      <c r="AA3365" t="str">
        <f t="shared" si="223"/>
        <v/>
      </c>
      <c r="AC3365" s="7"/>
      <c r="AD3365" t="s">
        <v>428</v>
      </c>
      <c r="AE3365">
        <f t="shared" si="221"/>
        <v>0</v>
      </c>
      <c r="AG3365" s="2"/>
      <c r="AH3365" t="s">
        <v>429</v>
      </c>
      <c r="AI3365" s="7" t="s">
        <v>4610</v>
      </c>
    </row>
    <row r="3366" spans="1:35" ht="11" customHeight="1" outlineLevel="1" x14ac:dyDescent="0.25">
      <c r="A3366" t="s">
        <v>6676</v>
      </c>
      <c r="C3366" s="2" t="s">
        <v>12976</v>
      </c>
      <c r="D3366" s="2">
        <v>869</v>
      </c>
      <c r="E3366" s="7">
        <v>1955</v>
      </c>
      <c r="F3366" s="5" t="s">
        <v>5296</v>
      </c>
      <c r="H3366" s="5" t="s">
        <v>4095</v>
      </c>
      <c r="I3366" s="6" t="s">
        <v>428</v>
      </c>
      <c r="J3366" s="6" t="s">
        <v>13825</v>
      </c>
      <c r="K3366" s="17">
        <v>3</v>
      </c>
      <c r="L3366" s="17" t="s">
        <v>7732</v>
      </c>
      <c r="M3366" s="9"/>
      <c r="N3366" s="9"/>
      <c r="O3366" s="21"/>
      <c r="Q3366" s="29"/>
      <c r="U3366" s="17"/>
      <c r="V3366" s="2" t="s">
        <v>4094</v>
      </c>
      <c r="Y3366" t="str">
        <f t="shared" si="222"/>
        <v/>
      </c>
      <c r="AA3366" t="str">
        <f t="shared" si="223"/>
        <v/>
      </c>
      <c r="AC3366" s="7"/>
      <c r="AD3366" t="s">
        <v>428</v>
      </c>
      <c r="AE3366">
        <f t="shared" si="221"/>
        <v>0</v>
      </c>
      <c r="AG3366" s="2"/>
      <c r="AH3366" t="s">
        <v>429</v>
      </c>
      <c r="AI3366" s="7" t="s">
        <v>4610</v>
      </c>
    </row>
    <row r="3367" spans="1:35" ht="11" customHeight="1" outlineLevel="1" x14ac:dyDescent="0.25">
      <c r="A3367" t="s">
        <v>6676</v>
      </c>
      <c r="C3367" s="2" t="s">
        <v>12976</v>
      </c>
      <c r="D3367" s="2">
        <v>870</v>
      </c>
      <c r="E3367" s="7">
        <v>1955</v>
      </c>
      <c r="F3367" s="5" t="s">
        <v>6677</v>
      </c>
      <c r="H3367" s="5" t="s">
        <v>4097</v>
      </c>
      <c r="I3367" s="6" t="s">
        <v>428</v>
      </c>
      <c r="J3367" s="6" t="s">
        <v>13826</v>
      </c>
      <c r="K3367" s="17">
        <v>3</v>
      </c>
      <c r="L3367" s="17" t="s">
        <v>7730</v>
      </c>
      <c r="M3367" s="9">
        <v>0.7</v>
      </c>
      <c r="N3367" s="9"/>
      <c r="O3367" s="21"/>
      <c r="Q3367" s="29"/>
      <c r="U3367" s="17"/>
      <c r="V3367" s="2" t="s">
        <v>4096</v>
      </c>
      <c r="Y3367" t="str">
        <f t="shared" si="222"/>
        <v/>
      </c>
      <c r="AA3367" t="str">
        <f t="shared" si="223"/>
        <v/>
      </c>
      <c r="AC3367" s="7"/>
      <c r="AD3367" t="s">
        <v>428</v>
      </c>
      <c r="AE3367">
        <f t="shared" si="221"/>
        <v>0</v>
      </c>
      <c r="AG3367" s="2"/>
      <c r="AH3367" t="s">
        <v>429</v>
      </c>
      <c r="AI3367" s="7" t="s">
        <v>4610</v>
      </c>
    </row>
    <row r="3368" spans="1:35" ht="11" customHeight="1" outlineLevel="1" x14ac:dyDescent="0.25">
      <c r="A3368" t="s">
        <v>6676</v>
      </c>
      <c r="C3368" s="2" t="s">
        <v>12976</v>
      </c>
      <c r="D3368" s="2">
        <v>890</v>
      </c>
      <c r="E3368" s="7">
        <v>1955</v>
      </c>
      <c r="F3368" s="5" t="s">
        <v>6677</v>
      </c>
      <c r="H3368" s="5" t="s">
        <v>5038</v>
      </c>
      <c r="I3368" s="6" t="s">
        <v>4099</v>
      </c>
      <c r="J3368" s="6" t="s">
        <v>6992</v>
      </c>
      <c r="K3368" s="17">
        <v>5</v>
      </c>
      <c r="L3368" s="17" t="s">
        <v>7730</v>
      </c>
      <c r="M3368" s="9">
        <v>1.5</v>
      </c>
      <c r="N3368" s="9"/>
      <c r="O3368" s="21"/>
      <c r="Q3368" s="29"/>
      <c r="U3368" s="17"/>
      <c r="V3368" s="2"/>
      <c r="Y3368" t="str">
        <f t="shared" si="222"/>
        <v/>
      </c>
      <c r="AA3368" t="str">
        <f t="shared" si="223"/>
        <v/>
      </c>
      <c r="AC3368" s="7"/>
      <c r="AD3368" t="s">
        <v>4099</v>
      </c>
      <c r="AE3368">
        <f t="shared" si="221"/>
        <v>0</v>
      </c>
      <c r="AG3368" s="2"/>
      <c r="AI3368" s="7"/>
    </row>
    <row r="3369" spans="1:35" ht="11" customHeight="1" outlineLevel="1" x14ac:dyDescent="0.25">
      <c r="A3369" t="s">
        <v>6676</v>
      </c>
      <c r="C3369" s="2" t="s">
        <v>12976</v>
      </c>
      <c r="D3369" s="2">
        <v>894</v>
      </c>
      <c r="E3369" s="7">
        <v>1955</v>
      </c>
      <c r="F3369" s="5" t="s">
        <v>6677</v>
      </c>
      <c r="H3369" s="5" t="s">
        <v>2290</v>
      </c>
      <c r="I3369" s="6" t="s">
        <v>4099</v>
      </c>
      <c r="J3369" s="6" t="s">
        <v>10809</v>
      </c>
      <c r="K3369" s="17">
        <v>5</v>
      </c>
      <c r="L3369" s="17" t="s">
        <v>7730</v>
      </c>
      <c r="M3369" s="9">
        <v>0.2</v>
      </c>
      <c r="N3369" s="9"/>
      <c r="O3369" s="21"/>
      <c r="Q3369" s="29"/>
      <c r="U3369" s="17"/>
      <c r="V3369" s="2" t="s">
        <v>4098</v>
      </c>
      <c r="Y3369" t="str">
        <f t="shared" si="222"/>
        <v/>
      </c>
      <c r="AA3369" t="str">
        <f t="shared" si="223"/>
        <v/>
      </c>
      <c r="AC3369" s="7"/>
      <c r="AD3369" t="s">
        <v>4099</v>
      </c>
      <c r="AE3369">
        <f t="shared" si="221"/>
        <v>0</v>
      </c>
      <c r="AG3369" s="2"/>
      <c r="AH3369" t="s">
        <v>429</v>
      </c>
      <c r="AI3369" s="7" t="s">
        <v>4610</v>
      </c>
    </row>
    <row r="3370" spans="1:35" ht="11" customHeight="1" outlineLevel="1" x14ac:dyDescent="0.25">
      <c r="A3370" t="s">
        <v>6676</v>
      </c>
      <c r="C3370" s="2" t="s">
        <v>12976</v>
      </c>
      <c r="D3370" s="2">
        <v>898</v>
      </c>
      <c r="E3370" s="7">
        <v>1956</v>
      </c>
      <c r="F3370" s="5" t="s">
        <v>4101</v>
      </c>
      <c r="H3370" s="5" t="s">
        <v>1121</v>
      </c>
      <c r="I3370" s="6" t="s">
        <v>4102</v>
      </c>
      <c r="J3370" s="6" t="s">
        <v>10809</v>
      </c>
      <c r="K3370" s="17">
        <v>1</v>
      </c>
      <c r="L3370" s="17" t="s">
        <v>7730</v>
      </c>
      <c r="M3370" s="9">
        <v>0.2</v>
      </c>
      <c r="N3370" s="9"/>
      <c r="O3370" s="21"/>
      <c r="Q3370" s="29"/>
      <c r="U3370" s="17"/>
      <c r="V3370" s="2" t="s">
        <v>4100</v>
      </c>
      <c r="Y3370" t="str">
        <f t="shared" si="222"/>
        <v/>
      </c>
      <c r="AA3370" t="str">
        <f t="shared" si="223"/>
        <v/>
      </c>
      <c r="AC3370" s="7"/>
      <c r="AD3370" t="s">
        <v>4102</v>
      </c>
      <c r="AE3370">
        <f t="shared" ref="AE3370:AE3433" si="224">COUNTIF(I3370,"*Fuji*")</f>
        <v>0</v>
      </c>
      <c r="AG3370" s="2"/>
      <c r="AH3370" t="s">
        <v>4103</v>
      </c>
      <c r="AI3370" s="7" t="s">
        <v>4610</v>
      </c>
    </row>
    <row r="3371" spans="1:35" ht="11" customHeight="1" outlineLevel="1" x14ac:dyDescent="0.25">
      <c r="A3371" t="s">
        <v>6676</v>
      </c>
      <c r="C3371" s="2" t="s">
        <v>12976</v>
      </c>
      <c r="D3371" s="2">
        <v>899</v>
      </c>
      <c r="E3371" s="7">
        <v>1956</v>
      </c>
      <c r="F3371" s="5" t="s">
        <v>4105</v>
      </c>
      <c r="H3371" s="5" t="s">
        <v>5481</v>
      </c>
      <c r="I3371" s="6" t="s">
        <v>4106</v>
      </c>
      <c r="J3371" s="6" t="s">
        <v>10809</v>
      </c>
      <c r="K3371" s="17">
        <v>3</v>
      </c>
      <c r="L3371" s="17" t="s">
        <v>7730</v>
      </c>
      <c r="M3371" s="9">
        <v>0.5</v>
      </c>
      <c r="N3371" s="9"/>
      <c r="O3371" s="21"/>
      <c r="Q3371" s="29"/>
      <c r="U3371" s="17"/>
      <c r="V3371" s="2" t="s">
        <v>4104</v>
      </c>
      <c r="Y3371" t="str">
        <f t="shared" si="222"/>
        <v/>
      </c>
      <c r="AA3371" t="str">
        <f t="shared" si="223"/>
        <v/>
      </c>
      <c r="AC3371" s="7"/>
      <c r="AD3371" t="s">
        <v>4106</v>
      </c>
      <c r="AE3371">
        <f t="shared" si="224"/>
        <v>0</v>
      </c>
      <c r="AG3371" s="2"/>
      <c r="AH3371" t="s">
        <v>4107</v>
      </c>
      <c r="AI3371" s="7" t="s">
        <v>4610</v>
      </c>
    </row>
    <row r="3372" spans="1:35" ht="11" customHeight="1" outlineLevel="1" x14ac:dyDescent="0.25">
      <c r="A3372" t="s">
        <v>6676</v>
      </c>
      <c r="C3372" s="2" t="s">
        <v>12976</v>
      </c>
      <c r="D3372" s="2">
        <v>901</v>
      </c>
      <c r="E3372" s="7">
        <v>1956</v>
      </c>
      <c r="F3372" s="5" t="s">
        <v>3002</v>
      </c>
      <c r="H3372" s="5" t="s">
        <v>5480</v>
      </c>
      <c r="I3372" s="6" t="s">
        <v>428</v>
      </c>
      <c r="J3372" s="6" t="s">
        <v>10809</v>
      </c>
      <c r="K3372" s="17">
        <v>3</v>
      </c>
      <c r="L3372" s="17" t="s">
        <v>7730</v>
      </c>
      <c r="M3372" s="9">
        <v>0.5</v>
      </c>
      <c r="N3372" s="9"/>
      <c r="O3372" s="21"/>
      <c r="Q3372" s="29"/>
      <c r="U3372" s="17"/>
      <c r="V3372" s="2" t="s">
        <v>3001</v>
      </c>
      <c r="Y3372" t="str">
        <f t="shared" si="222"/>
        <v/>
      </c>
      <c r="AA3372" t="str">
        <f t="shared" si="223"/>
        <v/>
      </c>
      <c r="AC3372" s="7"/>
      <c r="AD3372" t="s">
        <v>428</v>
      </c>
      <c r="AE3372">
        <f t="shared" si="224"/>
        <v>0</v>
      </c>
      <c r="AG3372" s="2"/>
      <c r="AH3372" t="s">
        <v>429</v>
      </c>
      <c r="AI3372" s="7" t="s">
        <v>4610</v>
      </c>
    </row>
    <row r="3373" spans="1:35" ht="11" customHeight="1" outlineLevel="1" x14ac:dyDescent="0.25">
      <c r="A3373" t="s">
        <v>6676</v>
      </c>
      <c r="C3373" s="2" t="s">
        <v>12976</v>
      </c>
      <c r="D3373" s="2" t="s">
        <v>4062</v>
      </c>
      <c r="E3373" s="7">
        <v>1957</v>
      </c>
      <c r="F3373" s="5" t="s">
        <v>6677</v>
      </c>
      <c r="H3373" s="5" t="s">
        <v>5037</v>
      </c>
      <c r="I3373" s="6" t="s">
        <v>4099</v>
      </c>
      <c r="J3373" s="6"/>
      <c r="K3373" s="17">
        <v>3</v>
      </c>
      <c r="L3373" s="17" t="s">
        <v>7730</v>
      </c>
      <c r="M3373" s="9">
        <v>0.2</v>
      </c>
      <c r="N3373" s="9"/>
      <c r="O3373" s="21"/>
      <c r="Q3373" s="29"/>
      <c r="U3373" s="17"/>
      <c r="V3373" s="2" t="s">
        <v>4108</v>
      </c>
      <c r="Y3373" t="str">
        <f t="shared" si="222"/>
        <v/>
      </c>
      <c r="AA3373" t="str">
        <f t="shared" si="223"/>
        <v/>
      </c>
      <c r="AC3373" s="7"/>
      <c r="AD3373" t="s">
        <v>4099</v>
      </c>
      <c r="AE3373">
        <f t="shared" si="224"/>
        <v>0</v>
      </c>
      <c r="AG3373" s="2"/>
      <c r="AH3373" t="s">
        <v>429</v>
      </c>
      <c r="AI3373" s="7" t="s">
        <v>4610</v>
      </c>
    </row>
    <row r="3374" spans="1:35" ht="11" customHeight="1" outlineLevel="1" x14ac:dyDescent="0.25">
      <c r="A3374" t="s">
        <v>6676</v>
      </c>
      <c r="C3374" s="2" t="s">
        <v>12976</v>
      </c>
      <c r="D3374" s="2">
        <v>952</v>
      </c>
      <c r="E3374" s="7">
        <v>1957</v>
      </c>
      <c r="F3374" s="5" t="s">
        <v>3716</v>
      </c>
      <c r="H3374" s="5" t="s">
        <v>5398</v>
      </c>
      <c r="I3374" s="6" t="s">
        <v>6143</v>
      </c>
      <c r="J3374" s="6" t="s">
        <v>13827</v>
      </c>
      <c r="K3374" s="17">
        <v>3</v>
      </c>
      <c r="L3374" s="17" t="s">
        <v>7730</v>
      </c>
      <c r="M3374" s="9">
        <v>0.3</v>
      </c>
      <c r="N3374" s="9"/>
      <c r="O3374" s="21"/>
      <c r="Q3374" s="29"/>
      <c r="U3374" s="17"/>
      <c r="V3374" s="2" t="s">
        <v>6116</v>
      </c>
      <c r="Y3374" t="str">
        <f t="shared" si="222"/>
        <v/>
      </c>
      <c r="AA3374" t="str">
        <f t="shared" si="223"/>
        <v/>
      </c>
      <c r="AC3374" s="7"/>
      <c r="AD3374" t="s">
        <v>6143</v>
      </c>
      <c r="AE3374">
        <f t="shared" si="224"/>
        <v>0</v>
      </c>
      <c r="AG3374" s="2"/>
      <c r="AH3374" t="s">
        <v>429</v>
      </c>
      <c r="AI3374" s="7" t="s">
        <v>4610</v>
      </c>
    </row>
    <row r="3375" spans="1:35" ht="11" customHeight="1" outlineLevel="1" x14ac:dyDescent="0.25">
      <c r="A3375" t="s">
        <v>6676</v>
      </c>
      <c r="C3375" s="2" t="s">
        <v>12976</v>
      </c>
      <c r="D3375" s="2" t="s">
        <v>4062</v>
      </c>
      <c r="E3375" s="7">
        <v>1957</v>
      </c>
      <c r="F3375" s="5" t="s">
        <v>6677</v>
      </c>
      <c r="H3375" s="5" t="s">
        <v>5558</v>
      </c>
      <c r="I3375" s="6" t="s">
        <v>3446</v>
      </c>
      <c r="J3375" s="6"/>
      <c r="K3375" s="17">
        <v>3</v>
      </c>
      <c r="L3375" s="17" t="s">
        <v>7732</v>
      </c>
      <c r="M3375" s="9"/>
      <c r="N3375" s="9"/>
      <c r="O3375" s="21"/>
      <c r="Q3375" s="29"/>
      <c r="U3375" s="17"/>
      <c r="V3375" s="2" t="s">
        <v>3445</v>
      </c>
      <c r="Y3375" t="str">
        <f t="shared" si="222"/>
        <v/>
      </c>
      <c r="AA3375" t="str">
        <f t="shared" si="223"/>
        <v/>
      </c>
      <c r="AC3375" s="7"/>
      <c r="AD3375" t="s">
        <v>3446</v>
      </c>
      <c r="AE3375">
        <f t="shared" si="224"/>
        <v>0</v>
      </c>
      <c r="AG3375" s="2"/>
      <c r="AH3375" t="s">
        <v>6675</v>
      </c>
      <c r="AI3375" s="7" t="s">
        <v>4610</v>
      </c>
    </row>
    <row r="3376" spans="1:35" ht="11" customHeight="1" outlineLevel="1" x14ac:dyDescent="0.25">
      <c r="A3376" t="s">
        <v>6676</v>
      </c>
      <c r="C3376" s="2" t="s">
        <v>12976</v>
      </c>
      <c r="D3376" s="2" t="s">
        <v>4062</v>
      </c>
      <c r="E3376" s="7">
        <v>1957</v>
      </c>
      <c r="F3376" s="5" t="s">
        <v>1677</v>
      </c>
      <c r="H3376" s="5" t="s">
        <v>1577</v>
      </c>
      <c r="I3376" s="6" t="s">
        <v>4462</v>
      </c>
      <c r="J3376" s="6"/>
      <c r="K3376" s="17">
        <v>6</v>
      </c>
      <c r="L3376" s="17" t="s">
        <v>7732</v>
      </c>
      <c r="M3376" s="9"/>
      <c r="N3376" s="9"/>
      <c r="O3376" s="21"/>
      <c r="Q3376" s="29"/>
      <c r="U3376" s="17"/>
      <c r="V3376" s="2" t="s">
        <v>5678</v>
      </c>
      <c r="Y3376" t="str">
        <f t="shared" si="222"/>
        <v/>
      </c>
      <c r="AA3376" t="str">
        <f t="shared" si="223"/>
        <v/>
      </c>
      <c r="AC3376" s="7"/>
      <c r="AD3376" t="s">
        <v>4462</v>
      </c>
      <c r="AE3376">
        <f t="shared" si="224"/>
        <v>0</v>
      </c>
      <c r="AG3376" s="2"/>
      <c r="AH3376" t="s">
        <v>6675</v>
      </c>
      <c r="AI3376" s="7" t="s">
        <v>4610</v>
      </c>
    </row>
    <row r="3377" spans="1:35" ht="11" customHeight="1" outlineLevel="1" x14ac:dyDescent="0.25">
      <c r="A3377" t="s">
        <v>6676</v>
      </c>
      <c r="C3377" s="2" t="s">
        <v>12976</v>
      </c>
      <c r="D3377" s="2" t="s">
        <v>4062</v>
      </c>
      <c r="E3377" s="7">
        <v>1958</v>
      </c>
      <c r="F3377" s="5" t="s">
        <v>6677</v>
      </c>
      <c r="H3377" s="5" t="s">
        <v>5038</v>
      </c>
      <c r="I3377" s="6" t="s">
        <v>4099</v>
      </c>
      <c r="J3377" s="6"/>
      <c r="K3377" s="17">
        <v>3</v>
      </c>
      <c r="L3377" s="17" t="s">
        <v>7730</v>
      </c>
      <c r="M3377" s="9">
        <v>0.5</v>
      </c>
      <c r="N3377" s="9"/>
      <c r="O3377" s="21"/>
      <c r="Q3377" s="29"/>
      <c r="U3377" s="17"/>
      <c r="V3377" s="2">
        <v>629</v>
      </c>
      <c r="Y3377" t="str">
        <f t="shared" si="222"/>
        <v/>
      </c>
      <c r="AA3377" t="str">
        <f t="shared" si="223"/>
        <v/>
      </c>
      <c r="AC3377" s="7"/>
      <c r="AD3377" t="s">
        <v>4099</v>
      </c>
      <c r="AE3377">
        <f t="shared" si="224"/>
        <v>0</v>
      </c>
      <c r="AG3377" s="2"/>
      <c r="AH3377" t="s">
        <v>429</v>
      </c>
      <c r="AI3377" s="7" t="s">
        <v>4610</v>
      </c>
    </row>
    <row r="3378" spans="1:35" ht="11" customHeight="1" outlineLevel="1" x14ac:dyDescent="0.25">
      <c r="A3378" t="s">
        <v>6676</v>
      </c>
      <c r="C3378" s="2" t="s">
        <v>12976</v>
      </c>
      <c r="D3378" s="2">
        <v>987</v>
      </c>
      <c r="E3378" s="7">
        <v>1958</v>
      </c>
      <c r="F3378" s="5" t="s">
        <v>3421</v>
      </c>
      <c r="H3378" s="5" t="s">
        <v>5398</v>
      </c>
      <c r="I3378" s="6" t="s">
        <v>6144</v>
      </c>
      <c r="J3378" s="6" t="s">
        <v>13828</v>
      </c>
      <c r="K3378" s="17">
        <v>3</v>
      </c>
      <c r="L3378" s="17" t="s">
        <v>7730</v>
      </c>
      <c r="M3378" s="9">
        <v>0.2</v>
      </c>
      <c r="N3378" s="9"/>
      <c r="O3378" s="21"/>
      <c r="Q3378" s="29"/>
      <c r="U3378" s="17"/>
      <c r="V3378" s="2" t="s">
        <v>6117</v>
      </c>
      <c r="Y3378" t="str">
        <f t="shared" si="222"/>
        <v/>
      </c>
      <c r="AA3378" t="str">
        <f t="shared" si="223"/>
        <v/>
      </c>
      <c r="AC3378" s="7"/>
      <c r="AD3378" t="s">
        <v>6144</v>
      </c>
      <c r="AE3378">
        <f t="shared" si="224"/>
        <v>0</v>
      </c>
      <c r="AG3378" s="2"/>
      <c r="AH3378" t="s">
        <v>429</v>
      </c>
      <c r="AI3378" s="7" t="s">
        <v>4610</v>
      </c>
    </row>
    <row r="3379" spans="1:35" ht="11" customHeight="1" outlineLevel="1" x14ac:dyDescent="0.25">
      <c r="A3379" t="s">
        <v>6676</v>
      </c>
      <c r="C3379" s="2" t="s">
        <v>12976</v>
      </c>
      <c r="D3379" s="2">
        <v>988</v>
      </c>
      <c r="E3379" s="7">
        <v>1958</v>
      </c>
      <c r="F3379" s="5" t="s">
        <v>14149</v>
      </c>
      <c r="H3379" s="5" t="s">
        <v>5398</v>
      </c>
      <c r="I3379" s="6" t="s">
        <v>14150</v>
      </c>
      <c r="J3379" s="6" t="s">
        <v>13828</v>
      </c>
      <c r="K3379" s="17">
        <v>5</v>
      </c>
      <c r="L3379" s="17" t="s">
        <v>7730</v>
      </c>
      <c r="M3379" s="9">
        <v>0.3</v>
      </c>
      <c r="N3379" s="9"/>
      <c r="O3379" s="21"/>
      <c r="Q3379" s="29"/>
      <c r="U3379" s="17"/>
      <c r="V3379" s="2"/>
      <c r="Y3379" t="str">
        <f t="shared" si="222"/>
        <v/>
      </c>
      <c r="AA3379" t="str">
        <f t="shared" si="223"/>
        <v/>
      </c>
      <c r="AC3379" s="7"/>
      <c r="AD3379" t="s">
        <v>14150</v>
      </c>
      <c r="AE3379">
        <f t="shared" si="224"/>
        <v>0</v>
      </c>
      <c r="AG3379" s="2"/>
      <c r="AI3379" s="7"/>
    </row>
    <row r="3380" spans="1:35" ht="11" customHeight="1" outlineLevel="1" x14ac:dyDescent="0.25">
      <c r="A3380" t="s">
        <v>6676</v>
      </c>
      <c r="C3380" s="2" t="s">
        <v>12976</v>
      </c>
      <c r="D3380" s="2">
        <v>989</v>
      </c>
      <c r="E3380" s="7">
        <v>1958</v>
      </c>
      <c r="F3380" s="5" t="s">
        <v>1689</v>
      </c>
      <c r="H3380" s="5" t="s">
        <v>5398</v>
      </c>
      <c r="I3380" s="6" t="s">
        <v>6745</v>
      </c>
      <c r="J3380" s="6" t="s">
        <v>13828</v>
      </c>
      <c r="K3380" s="17">
        <v>5</v>
      </c>
      <c r="L3380" s="17" t="s">
        <v>7730</v>
      </c>
      <c r="M3380" s="9">
        <v>1.5</v>
      </c>
      <c r="N3380" s="9"/>
      <c r="O3380" s="21"/>
      <c r="Q3380" s="29"/>
      <c r="U3380" s="17"/>
      <c r="V3380" s="2" t="s">
        <v>4852</v>
      </c>
      <c r="Y3380" t="str">
        <f t="shared" si="222"/>
        <v/>
      </c>
      <c r="AA3380" t="str">
        <f t="shared" si="223"/>
        <v/>
      </c>
      <c r="AC3380" s="7"/>
      <c r="AD3380" t="s">
        <v>6745</v>
      </c>
      <c r="AE3380">
        <f t="shared" si="224"/>
        <v>0</v>
      </c>
      <c r="AG3380" s="2"/>
      <c r="AH3380" t="s">
        <v>429</v>
      </c>
      <c r="AI3380" s="7" t="s">
        <v>4610</v>
      </c>
    </row>
    <row r="3381" spans="1:35" ht="11" customHeight="1" outlineLevel="1" x14ac:dyDescent="0.25">
      <c r="A3381" t="s">
        <v>6676</v>
      </c>
      <c r="C3381" s="2" t="s">
        <v>12976</v>
      </c>
      <c r="D3381" s="2">
        <v>1015</v>
      </c>
      <c r="E3381" s="7">
        <v>1959</v>
      </c>
      <c r="F3381" s="5" t="s">
        <v>2348</v>
      </c>
      <c r="H3381" s="5" t="s">
        <v>5398</v>
      </c>
      <c r="I3381" s="6" t="s">
        <v>1365</v>
      </c>
      <c r="J3381" s="6" t="s">
        <v>13829</v>
      </c>
      <c r="K3381" s="17">
        <v>3</v>
      </c>
      <c r="L3381" s="17" t="s">
        <v>7730</v>
      </c>
      <c r="M3381" s="9">
        <v>0.2</v>
      </c>
      <c r="N3381" s="9"/>
      <c r="O3381" s="21"/>
      <c r="Q3381" s="29"/>
      <c r="U3381" s="17"/>
      <c r="V3381" s="2" t="s">
        <v>4853</v>
      </c>
      <c r="Y3381" t="str">
        <f t="shared" si="222"/>
        <v/>
      </c>
      <c r="AA3381" t="str">
        <f t="shared" si="223"/>
        <v/>
      </c>
      <c r="AC3381" s="7"/>
      <c r="AD3381" t="s">
        <v>1365</v>
      </c>
      <c r="AE3381">
        <f t="shared" si="224"/>
        <v>0</v>
      </c>
      <c r="AG3381" s="2"/>
      <c r="AH3381" t="s">
        <v>3326</v>
      </c>
      <c r="AI3381" s="7" t="s">
        <v>4610</v>
      </c>
    </row>
    <row r="3382" spans="1:35" ht="11" customHeight="1" outlineLevel="1" x14ac:dyDescent="0.25">
      <c r="A3382" t="s">
        <v>6676</v>
      </c>
      <c r="C3382" s="2" t="s">
        <v>12976</v>
      </c>
      <c r="D3382" s="2">
        <v>1018</v>
      </c>
      <c r="E3382" s="7">
        <v>1959</v>
      </c>
      <c r="F3382" s="5" t="s">
        <v>4862</v>
      </c>
      <c r="H3382" s="5" t="s">
        <v>5398</v>
      </c>
      <c r="I3382" s="6" t="s">
        <v>2313</v>
      </c>
      <c r="J3382" s="6" t="s">
        <v>13829</v>
      </c>
      <c r="K3382" s="17">
        <v>3</v>
      </c>
      <c r="L3382" s="17" t="s">
        <v>7730</v>
      </c>
      <c r="M3382" s="9">
        <v>0.8</v>
      </c>
      <c r="N3382" s="9"/>
      <c r="O3382" s="21"/>
      <c r="Q3382" s="29"/>
      <c r="U3382" s="17"/>
      <c r="V3382" s="2" t="s">
        <v>4856</v>
      </c>
      <c r="Y3382" t="str">
        <f t="shared" si="222"/>
        <v/>
      </c>
      <c r="AA3382" t="str">
        <f t="shared" si="223"/>
        <v/>
      </c>
      <c r="AC3382" s="7"/>
      <c r="AD3382" t="s">
        <v>2313</v>
      </c>
      <c r="AE3382">
        <f t="shared" si="224"/>
        <v>0</v>
      </c>
      <c r="AG3382" s="2"/>
      <c r="AH3382" t="s">
        <v>1457</v>
      </c>
      <c r="AI3382" s="7" t="s">
        <v>4610</v>
      </c>
    </row>
    <row r="3383" spans="1:35" ht="11" customHeight="1" outlineLevel="1" x14ac:dyDescent="0.25">
      <c r="A3383" t="s">
        <v>6676</v>
      </c>
      <c r="C3383" s="2" t="s">
        <v>12976</v>
      </c>
      <c r="D3383" s="2">
        <v>1016</v>
      </c>
      <c r="E3383" s="7">
        <v>1960</v>
      </c>
      <c r="F3383" s="5" t="s">
        <v>6677</v>
      </c>
      <c r="H3383" s="5" t="s">
        <v>5398</v>
      </c>
      <c r="I3383" s="6" t="s">
        <v>1366</v>
      </c>
      <c r="J3383" s="6" t="s">
        <v>13829</v>
      </c>
      <c r="K3383" s="17">
        <v>3</v>
      </c>
      <c r="L3383" s="17" t="s">
        <v>7730</v>
      </c>
      <c r="M3383" s="9">
        <v>0.2</v>
      </c>
      <c r="N3383" s="9"/>
      <c r="O3383" s="21"/>
      <c r="Q3383" s="29"/>
      <c r="U3383" s="17"/>
      <c r="V3383" s="2" t="s">
        <v>4854</v>
      </c>
      <c r="Y3383" t="str">
        <f t="shared" si="222"/>
        <v/>
      </c>
      <c r="AA3383" t="str">
        <f t="shared" si="223"/>
        <v/>
      </c>
      <c r="AC3383" s="7"/>
      <c r="AD3383" t="s">
        <v>1366</v>
      </c>
      <c r="AE3383">
        <f t="shared" si="224"/>
        <v>0</v>
      </c>
      <c r="AG3383" s="2"/>
      <c r="AH3383" t="s">
        <v>429</v>
      </c>
      <c r="AI3383" s="7" t="s">
        <v>4610</v>
      </c>
    </row>
    <row r="3384" spans="1:35" ht="11" customHeight="1" outlineLevel="1" x14ac:dyDescent="0.25">
      <c r="A3384" t="s">
        <v>6676</v>
      </c>
      <c r="C3384" s="2" t="s">
        <v>12976</v>
      </c>
      <c r="D3384" s="2">
        <v>1017</v>
      </c>
      <c r="E3384" s="7">
        <v>1960</v>
      </c>
      <c r="F3384" s="5" t="s">
        <v>4861</v>
      </c>
      <c r="H3384" s="5" t="s">
        <v>5398</v>
      </c>
      <c r="I3384" s="6" t="s">
        <v>1454</v>
      </c>
      <c r="J3384" s="6" t="s">
        <v>13829</v>
      </c>
      <c r="K3384" s="17">
        <v>3</v>
      </c>
      <c r="L3384" s="17" t="s">
        <v>7730</v>
      </c>
      <c r="M3384" s="9">
        <v>0.2</v>
      </c>
      <c r="N3384" s="9"/>
      <c r="O3384" s="21"/>
      <c r="Q3384" s="29"/>
      <c r="U3384" s="17"/>
      <c r="V3384" s="2" t="s">
        <v>4855</v>
      </c>
      <c r="Y3384" t="str">
        <f t="shared" si="222"/>
        <v/>
      </c>
      <c r="AA3384" t="str">
        <f t="shared" si="223"/>
        <v/>
      </c>
      <c r="AC3384" s="7"/>
      <c r="AD3384" t="s">
        <v>1454</v>
      </c>
      <c r="AE3384">
        <f t="shared" si="224"/>
        <v>0</v>
      </c>
      <c r="AG3384" s="2"/>
      <c r="AH3384" t="s">
        <v>3326</v>
      </c>
      <c r="AI3384" s="7" t="s">
        <v>4610</v>
      </c>
    </row>
    <row r="3385" spans="1:35" ht="11" customHeight="1" outlineLevel="1" x14ac:dyDescent="0.25">
      <c r="A3385" t="s">
        <v>6676</v>
      </c>
      <c r="C3385" s="2" t="s">
        <v>12976</v>
      </c>
      <c r="D3385" s="2">
        <v>1038</v>
      </c>
      <c r="E3385" s="7">
        <v>1960</v>
      </c>
      <c r="F3385" s="5" t="s">
        <v>2621</v>
      </c>
      <c r="H3385" s="5" t="s">
        <v>5398</v>
      </c>
      <c r="I3385" s="6" t="s">
        <v>6358</v>
      </c>
      <c r="J3385" s="6" t="s">
        <v>13830</v>
      </c>
      <c r="K3385" s="17">
        <v>3</v>
      </c>
      <c r="L3385" s="17" t="s">
        <v>7730</v>
      </c>
      <c r="M3385" s="9">
        <v>0.2</v>
      </c>
      <c r="N3385" s="9"/>
      <c r="O3385" s="21"/>
      <c r="Q3385" s="29"/>
      <c r="U3385" s="17"/>
      <c r="V3385" s="2" t="s">
        <v>4564</v>
      </c>
      <c r="Y3385" t="str">
        <f t="shared" si="222"/>
        <v/>
      </c>
      <c r="AA3385" t="str">
        <f t="shared" si="223"/>
        <v/>
      </c>
      <c r="AC3385" s="7"/>
      <c r="AD3385" t="s">
        <v>6358</v>
      </c>
      <c r="AE3385">
        <f t="shared" si="224"/>
        <v>0</v>
      </c>
      <c r="AG3385" s="2"/>
      <c r="AH3385" t="s">
        <v>4103</v>
      </c>
      <c r="AI3385" s="7" t="s">
        <v>4610</v>
      </c>
    </row>
    <row r="3386" spans="1:35" ht="11" customHeight="1" outlineLevel="1" x14ac:dyDescent="0.25">
      <c r="A3386" t="s">
        <v>6676</v>
      </c>
      <c r="C3386" s="2" t="s">
        <v>12976</v>
      </c>
      <c r="D3386" s="2">
        <v>1040</v>
      </c>
      <c r="E3386" s="7">
        <v>1960</v>
      </c>
      <c r="F3386" s="5" t="s">
        <v>4861</v>
      </c>
      <c r="H3386" s="5" t="s">
        <v>5398</v>
      </c>
      <c r="I3386" s="6" t="s">
        <v>1456</v>
      </c>
      <c r="J3386" s="6" t="s">
        <v>13830</v>
      </c>
      <c r="K3386" s="17">
        <v>3</v>
      </c>
      <c r="L3386" s="17" t="s">
        <v>7730</v>
      </c>
      <c r="M3386" s="9">
        <v>0.2</v>
      </c>
      <c r="N3386" s="9"/>
      <c r="O3386" s="21"/>
      <c r="Q3386" s="29"/>
      <c r="U3386" s="17"/>
      <c r="V3386" s="2" t="s">
        <v>535</v>
      </c>
      <c r="Y3386" t="str">
        <f t="shared" si="222"/>
        <v/>
      </c>
      <c r="AA3386" t="str">
        <f t="shared" si="223"/>
        <v/>
      </c>
      <c r="AC3386" s="7"/>
      <c r="AD3386" t="s">
        <v>1456</v>
      </c>
      <c r="AE3386">
        <f t="shared" si="224"/>
        <v>0</v>
      </c>
      <c r="AG3386" s="2"/>
      <c r="AH3386" t="s">
        <v>4103</v>
      </c>
      <c r="AI3386" s="7" t="s">
        <v>4610</v>
      </c>
    </row>
    <row r="3387" spans="1:35" ht="11" customHeight="1" outlineLevel="1" x14ac:dyDescent="0.25">
      <c r="A3387" t="s">
        <v>6676</v>
      </c>
      <c r="C3387" s="2" t="s">
        <v>12976</v>
      </c>
      <c r="D3387" s="2">
        <v>1080</v>
      </c>
      <c r="E3387" s="7">
        <v>1961</v>
      </c>
      <c r="F3387" s="5" t="s">
        <v>2358</v>
      </c>
      <c r="H3387" s="5" t="s">
        <v>1577</v>
      </c>
      <c r="I3387" s="6" t="s">
        <v>2356</v>
      </c>
      <c r="J3387" s="6" t="s">
        <v>13831</v>
      </c>
      <c r="K3387" s="17">
        <v>6</v>
      </c>
      <c r="L3387" s="17" t="s">
        <v>7730</v>
      </c>
      <c r="M3387" s="9">
        <v>0.6</v>
      </c>
      <c r="N3387" s="9"/>
      <c r="O3387" s="21"/>
      <c r="Q3387" s="29"/>
      <c r="U3387" s="17"/>
      <c r="V3387" s="2" t="s">
        <v>2357</v>
      </c>
      <c r="Y3387" t="str">
        <f t="shared" si="222"/>
        <v/>
      </c>
      <c r="AA3387" t="str">
        <f t="shared" si="223"/>
        <v/>
      </c>
      <c r="AC3387" s="7"/>
      <c r="AD3387" t="s">
        <v>2356</v>
      </c>
      <c r="AE3387">
        <f t="shared" si="224"/>
        <v>0</v>
      </c>
      <c r="AG3387" s="2"/>
      <c r="AH3387" t="s">
        <v>6675</v>
      </c>
      <c r="AI3387" s="7" t="s">
        <v>4610</v>
      </c>
    </row>
    <row r="3388" spans="1:35" ht="11" customHeight="1" outlineLevel="1" x14ac:dyDescent="0.25">
      <c r="A3388" t="s">
        <v>6676</v>
      </c>
      <c r="C3388" s="2" t="s">
        <v>12976</v>
      </c>
      <c r="D3388" s="2" t="s">
        <v>13832</v>
      </c>
      <c r="E3388" s="7">
        <v>1961</v>
      </c>
      <c r="F3388" s="5" t="s">
        <v>3623</v>
      </c>
      <c r="H3388" s="5" t="s">
        <v>1577</v>
      </c>
      <c r="I3388" s="6" t="s">
        <v>2356</v>
      </c>
      <c r="J3388" s="6" t="s">
        <v>13831</v>
      </c>
      <c r="K3388" s="17">
        <v>6</v>
      </c>
      <c r="L3388" s="17" t="s">
        <v>7730</v>
      </c>
      <c r="M3388" s="9">
        <v>1.4</v>
      </c>
      <c r="N3388" s="9"/>
      <c r="O3388" s="21"/>
      <c r="Q3388" s="29"/>
      <c r="U3388" s="17"/>
      <c r="V3388" s="2" t="s">
        <v>3624</v>
      </c>
      <c r="Y3388" t="str">
        <f t="shared" si="222"/>
        <v/>
      </c>
      <c r="AA3388" t="str">
        <f t="shared" si="223"/>
        <v/>
      </c>
      <c r="AC3388" s="7"/>
      <c r="AD3388" t="s">
        <v>2356</v>
      </c>
      <c r="AE3388">
        <f t="shared" si="224"/>
        <v>0</v>
      </c>
      <c r="AG3388" s="2"/>
      <c r="AH3388" t="s">
        <v>6675</v>
      </c>
      <c r="AI3388" s="7" t="s">
        <v>4922</v>
      </c>
    </row>
    <row r="3389" spans="1:35" ht="11" customHeight="1" outlineLevel="1" x14ac:dyDescent="0.25">
      <c r="A3389" t="s">
        <v>6676</v>
      </c>
      <c r="C3389" s="2" t="s">
        <v>12976</v>
      </c>
      <c r="D3389" s="2">
        <v>1089</v>
      </c>
      <c r="E3389" s="7">
        <v>1962</v>
      </c>
      <c r="F3389" s="5" t="s">
        <v>3421</v>
      </c>
      <c r="H3389" s="5" t="s">
        <v>5398</v>
      </c>
      <c r="I3389" s="6" t="s">
        <v>6744</v>
      </c>
      <c r="J3389" s="6" t="s">
        <v>13833</v>
      </c>
      <c r="K3389" s="17">
        <v>5</v>
      </c>
      <c r="L3389" s="17" t="s">
        <v>7730</v>
      </c>
      <c r="M3389" s="9">
        <v>0.2</v>
      </c>
      <c r="N3389" s="9"/>
      <c r="O3389" s="21"/>
      <c r="Q3389" s="29"/>
      <c r="U3389" s="17"/>
      <c r="V3389" s="2" t="s">
        <v>4857</v>
      </c>
      <c r="Y3389" t="str">
        <f t="shared" si="222"/>
        <v/>
      </c>
      <c r="AA3389" t="str">
        <f t="shared" si="223"/>
        <v/>
      </c>
      <c r="AC3389" s="7"/>
      <c r="AD3389" t="s">
        <v>6744</v>
      </c>
      <c r="AE3389">
        <f t="shared" si="224"/>
        <v>0</v>
      </c>
      <c r="AG3389" s="2"/>
      <c r="AH3389" t="s">
        <v>4107</v>
      </c>
      <c r="AI3389" s="7" t="s">
        <v>4610</v>
      </c>
    </row>
    <row r="3390" spans="1:35" ht="11" customHeight="1" outlineLevel="1" x14ac:dyDescent="0.25">
      <c r="A3390" t="s">
        <v>6676</v>
      </c>
      <c r="C3390" s="2" t="s">
        <v>12976</v>
      </c>
      <c r="D3390" s="2">
        <v>1090</v>
      </c>
      <c r="E3390" s="7">
        <v>1962</v>
      </c>
      <c r="F3390" s="5" t="s">
        <v>6677</v>
      </c>
      <c r="H3390" s="5" t="s">
        <v>5398</v>
      </c>
      <c r="I3390" s="6" t="s">
        <v>6743</v>
      </c>
      <c r="J3390" s="6" t="s">
        <v>13833</v>
      </c>
      <c r="K3390" s="17">
        <v>3</v>
      </c>
      <c r="L3390" s="17" t="s">
        <v>7730</v>
      </c>
      <c r="M3390" s="9">
        <v>0.2</v>
      </c>
      <c r="N3390" s="9"/>
      <c r="O3390" s="21"/>
      <c r="Q3390" s="29"/>
      <c r="U3390" s="17"/>
      <c r="V3390" s="2" t="s">
        <v>6697</v>
      </c>
      <c r="Y3390" t="str">
        <f t="shared" si="222"/>
        <v/>
      </c>
      <c r="AA3390" t="str">
        <f t="shared" si="223"/>
        <v/>
      </c>
      <c r="AC3390" s="7"/>
      <c r="AD3390" t="s">
        <v>6743</v>
      </c>
      <c r="AE3390">
        <f t="shared" si="224"/>
        <v>0</v>
      </c>
      <c r="AG3390" s="2"/>
      <c r="AH3390" t="s">
        <v>4107</v>
      </c>
      <c r="AI3390" s="7" t="s">
        <v>4610</v>
      </c>
    </row>
    <row r="3391" spans="1:35" ht="11" customHeight="1" outlineLevel="1" x14ac:dyDescent="0.25">
      <c r="A3391" t="s">
        <v>6676</v>
      </c>
      <c r="C3391" s="2" t="s">
        <v>12976</v>
      </c>
      <c r="D3391" s="2">
        <v>1091</v>
      </c>
      <c r="E3391" s="7">
        <v>1962</v>
      </c>
      <c r="F3391" s="5" t="s">
        <v>4861</v>
      </c>
      <c r="H3391" s="5" t="s">
        <v>5398</v>
      </c>
      <c r="I3391" s="6" t="s">
        <v>6742</v>
      </c>
      <c r="J3391" s="6" t="s">
        <v>13833</v>
      </c>
      <c r="K3391" s="17">
        <v>3</v>
      </c>
      <c r="L3391" s="17" t="s">
        <v>7732</v>
      </c>
      <c r="M3391" s="9"/>
      <c r="N3391" s="9"/>
      <c r="O3391" s="21"/>
      <c r="Q3391" s="29"/>
      <c r="U3391" s="17"/>
      <c r="V3391" s="2" t="s">
        <v>4858</v>
      </c>
      <c r="Y3391" t="str">
        <f t="shared" si="222"/>
        <v/>
      </c>
      <c r="AA3391" t="str">
        <f t="shared" si="223"/>
        <v/>
      </c>
      <c r="AC3391" s="7"/>
      <c r="AD3391" t="s">
        <v>6742</v>
      </c>
      <c r="AE3391">
        <f t="shared" si="224"/>
        <v>0</v>
      </c>
      <c r="AG3391" s="2"/>
      <c r="AH3391" t="s">
        <v>4107</v>
      </c>
      <c r="AI3391" s="7" t="s">
        <v>4610</v>
      </c>
    </row>
    <row r="3392" spans="1:35" ht="11" customHeight="1" outlineLevel="1" x14ac:dyDescent="0.25">
      <c r="A3392" t="s">
        <v>6676</v>
      </c>
      <c r="C3392" s="2" t="s">
        <v>12976</v>
      </c>
      <c r="D3392" s="2">
        <v>1092</v>
      </c>
      <c r="E3392" s="7">
        <v>1962</v>
      </c>
      <c r="F3392" s="5" t="s">
        <v>5996</v>
      </c>
      <c r="H3392" s="5" t="s">
        <v>5398</v>
      </c>
      <c r="I3392" s="6" t="s">
        <v>861</v>
      </c>
      <c r="J3392" s="6" t="s">
        <v>13833</v>
      </c>
      <c r="K3392" s="17">
        <v>3</v>
      </c>
      <c r="L3392" s="17" t="s">
        <v>7730</v>
      </c>
      <c r="M3392" s="9">
        <v>0.2</v>
      </c>
      <c r="N3392" s="9"/>
      <c r="O3392" s="21"/>
      <c r="Q3392" s="29"/>
      <c r="U3392" s="17"/>
      <c r="V3392" s="2" t="s">
        <v>4859</v>
      </c>
      <c r="Y3392" t="str">
        <f t="shared" si="222"/>
        <v/>
      </c>
      <c r="AA3392" t="str">
        <f t="shared" si="223"/>
        <v/>
      </c>
      <c r="AC3392" s="7"/>
      <c r="AD3392" t="s">
        <v>861</v>
      </c>
      <c r="AE3392">
        <f t="shared" si="224"/>
        <v>0</v>
      </c>
      <c r="AG3392" s="2"/>
      <c r="AH3392" t="s">
        <v>4107</v>
      </c>
      <c r="AI3392" s="7" t="s">
        <v>4610</v>
      </c>
    </row>
    <row r="3393" spans="1:35" ht="11" customHeight="1" outlineLevel="1" x14ac:dyDescent="0.25">
      <c r="A3393" t="s">
        <v>6676</v>
      </c>
      <c r="C3393" s="2" t="s">
        <v>12976</v>
      </c>
      <c r="D3393" s="2">
        <v>1093</v>
      </c>
      <c r="E3393" s="7">
        <v>1963</v>
      </c>
      <c r="F3393" s="5" t="s">
        <v>5279</v>
      </c>
      <c r="H3393" s="5" t="s">
        <v>5398</v>
      </c>
      <c r="I3393" s="6" t="s">
        <v>428</v>
      </c>
      <c r="J3393" s="6" t="s">
        <v>13834</v>
      </c>
      <c r="K3393" s="17">
        <v>1</v>
      </c>
      <c r="L3393" s="17" t="s">
        <v>7730</v>
      </c>
      <c r="M3393" s="9">
        <v>0.75</v>
      </c>
      <c r="N3393" s="9"/>
      <c r="O3393" s="21"/>
      <c r="Q3393" s="29"/>
      <c r="U3393" s="17"/>
      <c r="V3393" s="2" t="s">
        <v>1252</v>
      </c>
      <c r="Y3393" t="str">
        <f t="shared" si="222"/>
        <v/>
      </c>
      <c r="AA3393" t="str">
        <f t="shared" si="223"/>
        <v/>
      </c>
      <c r="AC3393" s="7"/>
      <c r="AD3393" t="s">
        <v>428</v>
      </c>
      <c r="AE3393">
        <f t="shared" si="224"/>
        <v>0</v>
      </c>
      <c r="AG3393" s="2"/>
      <c r="AH3393" t="s">
        <v>429</v>
      </c>
      <c r="AI3393" s="7" t="s">
        <v>4610</v>
      </c>
    </row>
    <row r="3394" spans="1:35" ht="11" customHeight="1" outlineLevel="1" x14ac:dyDescent="0.25">
      <c r="A3394" t="s">
        <v>6676</v>
      </c>
      <c r="C3394" s="2" t="s">
        <v>12976</v>
      </c>
      <c r="D3394" s="2">
        <v>1094</v>
      </c>
      <c r="E3394" s="7">
        <v>1963</v>
      </c>
      <c r="F3394" s="5" t="s">
        <v>1582</v>
      </c>
      <c r="H3394" s="5" t="s">
        <v>5398</v>
      </c>
      <c r="I3394" s="6" t="s">
        <v>428</v>
      </c>
      <c r="J3394" s="6" t="s">
        <v>13834</v>
      </c>
      <c r="K3394" s="17">
        <v>1</v>
      </c>
      <c r="L3394" s="17" t="s">
        <v>7730</v>
      </c>
      <c r="M3394" s="9">
        <v>0.75</v>
      </c>
      <c r="N3394" s="9"/>
      <c r="O3394" s="21"/>
      <c r="Q3394" s="29"/>
      <c r="U3394" s="17"/>
      <c r="V3394" s="2" t="s">
        <v>862</v>
      </c>
      <c r="Y3394" t="str">
        <f t="shared" si="222"/>
        <v/>
      </c>
      <c r="AA3394" t="str">
        <f t="shared" si="223"/>
        <v/>
      </c>
      <c r="AC3394" s="7"/>
      <c r="AD3394" t="s">
        <v>428</v>
      </c>
      <c r="AE3394">
        <f t="shared" si="224"/>
        <v>0</v>
      </c>
      <c r="AG3394" s="2"/>
      <c r="AH3394" t="s">
        <v>429</v>
      </c>
      <c r="AI3394" s="7" t="s">
        <v>4610</v>
      </c>
    </row>
    <row r="3395" spans="1:35" ht="11" customHeight="1" outlineLevel="1" x14ac:dyDescent="0.25">
      <c r="A3395" t="s">
        <v>6676</v>
      </c>
      <c r="C3395" s="2" t="s">
        <v>12976</v>
      </c>
      <c r="D3395" s="2">
        <v>1095</v>
      </c>
      <c r="E3395" s="7">
        <v>1963</v>
      </c>
      <c r="F3395" s="5" t="s">
        <v>3716</v>
      </c>
      <c r="H3395" s="5" t="s">
        <v>5398</v>
      </c>
      <c r="I3395" s="6" t="s">
        <v>428</v>
      </c>
      <c r="J3395" s="6" t="s">
        <v>13834</v>
      </c>
      <c r="K3395" s="17">
        <v>1</v>
      </c>
      <c r="L3395" s="17" t="s">
        <v>7730</v>
      </c>
      <c r="M3395" s="9">
        <v>1</v>
      </c>
      <c r="N3395" s="9"/>
      <c r="O3395" s="21"/>
      <c r="Q3395" s="29"/>
      <c r="S3395">
        <v>1</v>
      </c>
      <c r="T3395">
        <v>1</v>
      </c>
      <c r="U3395" s="17"/>
      <c r="V3395" s="2" t="s">
        <v>863</v>
      </c>
      <c r="Y3395" t="str">
        <f t="shared" si="222"/>
        <v/>
      </c>
      <c r="AA3395" t="str">
        <f t="shared" si="223"/>
        <v/>
      </c>
      <c r="AC3395" s="7"/>
      <c r="AD3395" t="s">
        <v>428</v>
      </c>
      <c r="AE3395">
        <f t="shared" si="224"/>
        <v>0</v>
      </c>
      <c r="AG3395" s="2"/>
      <c r="AH3395" t="s">
        <v>429</v>
      </c>
      <c r="AI3395" s="7" t="s">
        <v>4610</v>
      </c>
    </row>
    <row r="3396" spans="1:35" ht="11" customHeight="1" outlineLevel="1" x14ac:dyDescent="0.25">
      <c r="A3396" t="s">
        <v>6676</v>
      </c>
      <c r="C3396" s="2" t="s">
        <v>12976</v>
      </c>
      <c r="D3396" s="2">
        <v>1149</v>
      </c>
      <c r="E3396" s="7">
        <v>1964</v>
      </c>
      <c r="F3396" s="5" t="s">
        <v>3421</v>
      </c>
      <c r="H3396" s="5" t="s">
        <v>5398</v>
      </c>
      <c r="I3396" s="6" t="s">
        <v>428</v>
      </c>
      <c r="J3396" s="6" t="s">
        <v>13835</v>
      </c>
      <c r="K3396" s="17">
        <v>3</v>
      </c>
      <c r="L3396" s="17" t="s">
        <v>7730</v>
      </c>
      <c r="M3396" s="9">
        <v>2.5</v>
      </c>
      <c r="N3396" s="9"/>
      <c r="O3396" s="21"/>
      <c r="Q3396" s="29"/>
      <c r="U3396" s="17"/>
      <c r="V3396" s="2"/>
      <c r="Y3396" t="str">
        <f t="shared" si="222"/>
        <v/>
      </c>
      <c r="AA3396" t="str">
        <f t="shared" si="223"/>
        <v/>
      </c>
      <c r="AC3396" s="7"/>
      <c r="AD3396" t="s">
        <v>428</v>
      </c>
      <c r="AE3396">
        <f t="shared" si="224"/>
        <v>0</v>
      </c>
      <c r="AG3396" s="2"/>
      <c r="AI3396" s="7"/>
    </row>
    <row r="3397" spans="1:35" ht="11" customHeight="1" outlineLevel="1" x14ac:dyDescent="0.25">
      <c r="A3397" t="s">
        <v>6676</v>
      </c>
      <c r="C3397" s="2" t="s">
        <v>12976</v>
      </c>
      <c r="D3397" s="2">
        <v>1356</v>
      </c>
      <c r="E3397" s="7">
        <v>1967</v>
      </c>
      <c r="F3397" s="5" t="s">
        <v>5350</v>
      </c>
      <c r="H3397" s="5" t="s">
        <v>5481</v>
      </c>
      <c r="I3397" s="6" t="s">
        <v>4106</v>
      </c>
      <c r="J3397" s="6" t="s">
        <v>13836</v>
      </c>
      <c r="K3397" s="17">
        <v>5</v>
      </c>
      <c r="L3397" s="17" t="s">
        <v>7732</v>
      </c>
      <c r="M3397" s="9"/>
      <c r="N3397" s="9"/>
      <c r="O3397" s="21"/>
      <c r="Q3397" s="29"/>
      <c r="U3397" s="17"/>
      <c r="V3397" s="2" t="s">
        <v>7982</v>
      </c>
      <c r="Y3397" t="str">
        <f t="shared" si="222"/>
        <v/>
      </c>
      <c r="AA3397" t="str">
        <f t="shared" si="223"/>
        <v/>
      </c>
      <c r="AC3397" s="7"/>
      <c r="AD3397" t="s">
        <v>4106</v>
      </c>
      <c r="AE3397">
        <f t="shared" si="224"/>
        <v>0</v>
      </c>
      <c r="AG3397" s="2"/>
      <c r="AH3397" t="s">
        <v>4107</v>
      </c>
      <c r="AI3397" s="7" t="s">
        <v>4610</v>
      </c>
    </row>
    <row r="3398" spans="1:35" ht="11" customHeight="1" outlineLevel="1" x14ac:dyDescent="0.25">
      <c r="A3398" t="s">
        <v>6676</v>
      </c>
      <c r="C3398" s="2" t="s">
        <v>12976</v>
      </c>
      <c r="D3398" s="2">
        <v>1556</v>
      </c>
      <c r="E3398" s="7">
        <v>1972</v>
      </c>
      <c r="F3398" s="5" t="s">
        <v>1582</v>
      </c>
      <c r="H3398" s="5" t="s">
        <v>5398</v>
      </c>
      <c r="I3398" s="6" t="s">
        <v>1455</v>
      </c>
      <c r="J3398" s="6" t="s">
        <v>13837</v>
      </c>
      <c r="K3398" s="17">
        <v>3</v>
      </c>
      <c r="L3398" s="17" t="s">
        <v>7730</v>
      </c>
      <c r="M3398" s="9">
        <v>0.2</v>
      </c>
      <c r="N3398" s="9"/>
      <c r="O3398" s="21"/>
      <c r="Q3398" s="29"/>
      <c r="U3398" s="17"/>
      <c r="V3398" s="2"/>
      <c r="Y3398" t="str">
        <f t="shared" si="222"/>
        <v/>
      </c>
      <c r="AA3398" t="str">
        <f t="shared" si="223"/>
        <v/>
      </c>
      <c r="AC3398" s="7"/>
      <c r="AD3398" t="s">
        <v>1455</v>
      </c>
      <c r="AE3398">
        <f t="shared" si="224"/>
        <v>0</v>
      </c>
      <c r="AG3398" s="2"/>
      <c r="AI3398" s="7"/>
    </row>
    <row r="3399" spans="1:35" ht="11" customHeight="1" outlineLevel="1" x14ac:dyDescent="0.25">
      <c r="A3399" t="s">
        <v>6676</v>
      </c>
      <c r="C3399" s="2" t="s">
        <v>12976</v>
      </c>
      <c r="D3399" s="2">
        <v>1580</v>
      </c>
      <c r="E3399" s="7">
        <v>1972</v>
      </c>
      <c r="F3399" s="5" t="s">
        <v>5722</v>
      </c>
      <c r="H3399" s="5" t="s">
        <v>5398</v>
      </c>
      <c r="I3399" s="6" t="s">
        <v>1455</v>
      </c>
      <c r="J3399" s="6" t="s">
        <v>13838</v>
      </c>
      <c r="K3399" s="17">
        <v>3</v>
      </c>
      <c r="L3399" s="17" t="s">
        <v>7730</v>
      </c>
      <c r="M3399" s="9">
        <v>0.8</v>
      </c>
      <c r="N3399" s="9"/>
      <c r="O3399" s="21"/>
      <c r="Q3399" s="29"/>
      <c r="U3399" s="17"/>
      <c r="V3399" s="2" t="s">
        <v>4860</v>
      </c>
      <c r="Y3399" t="str">
        <f t="shared" si="222"/>
        <v/>
      </c>
      <c r="AA3399" t="str">
        <f t="shared" si="223"/>
        <v/>
      </c>
      <c r="AC3399" s="7"/>
      <c r="AD3399" t="s">
        <v>1455</v>
      </c>
      <c r="AE3399">
        <f t="shared" si="224"/>
        <v>0</v>
      </c>
      <c r="AG3399" s="2"/>
      <c r="AH3399" t="s">
        <v>429</v>
      </c>
      <c r="AI3399" s="7" t="s">
        <v>4610</v>
      </c>
    </row>
    <row r="3400" spans="1:35" ht="11" customHeight="1" outlineLevel="1" x14ac:dyDescent="0.25">
      <c r="A3400" t="s">
        <v>6676</v>
      </c>
      <c r="C3400" s="2" t="s">
        <v>12976</v>
      </c>
      <c r="D3400" s="2">
        <v>1780</v>
      </c>
      <c r="E3400" s="7">
        <v>1977</v>
      </c>
      <c r="F3400" s="5" t="s">
        <v>4955</v>
      </c>
      <c r="H3400" s="5" t="s">
        <v>5398</v>
      </c>
      <c r="I3400" s="6" t="s">
        <v>2356</v>
      </c>
      <c r="J3400" s="6" t="s">
        <v>13839</v>
      </c>
      <c r="K3400" s="17">
        <v>6</v>
      </c>
      <c r="L3400" s="17" t="s">
        <v>7732</v>
      </c>
      <c r="M3400" s="9"/>
      <c r="N3400" s="9"/>
      <c r="O3400" s="21"/>
      <c r="Q3400" s="29"/>
      <c r="U3400" s="17"/>
      <c r="V3400" s="2">
        <v>965</v>
      </c>
      <c r="Y3400" t="str">
        <f t="shared" si="222"/>
        <v/>
      </c>
      <c r="AA3400" t="str">
        <f t="shared" si="223"/>
        <v/>
      </c>
      <c r="AC3400" s="7"/>
      <c r="AD3400" t="s">
        <v>2356</v>
      </c>
      <c r="AE3400">
        <f t="shared" si="224"/>
        <v>0</v>
      </c>
      <c r="AG3400" s="2"/>
      <c r="AH3400" t="s">
        <v>6675</v>
      </c>
      <c r="AI3400" s="7" t="s">
        <v>4610</v>
      </c>
    </row>
    <row r="3401" spans="1:35" ht="11" customHeight="1" outlineLevel="1" x14ac:dyDescent="0.25">
      <c r="A3401" t="s">
        <v>6676</v>
      </c>
      <c r="C3401" s="2" t="s">
        <v>12976</v>
      </c>
      <c r="D3401" s="2">
        <v>1833</v>
      </c>
      <c r="E3401" s="7">
        <v>1979</v>
      </c>
      <c r="F3401" s="5" t="s">
        <v>13841</v>
      </c>
      <c r="H3401" s="5" t="s">
        <v>5398</v>
      </c>
      <c r="I3401" s="6" t="s">
        <v>13842</v>
      </c>
      <c r="J3401" s="6" t="s">
        <v>13840</v>
      </c>
      <c r="K3401" s="17">
        <v>5</v>
      </c>
      <c r="L3401" s="17" t="s">
        <v>7730</v>
      </c>
      <c r="M3401" s="9">
        <v>2</v>
      </c>
      <c r="N3401" s="9"/>
      <c r="O3401" s="21"/>
      <c r="Q3401" s="29"/>
      <c r="U3401" s="17"/>
      <c r="V3401" s="2"/>
      <c r="Y3401" t="str">
        <f t="shared" si="222"/>
        <v/>
      </c>
      <c r="AA3401" t="str">
        <f t="shared" si="223"/>
        <v/>
      </c>
      <c r="AC3401" s="7"/>
      <c r="AD3401" t="s">
        <v>13842</v>
      </c>
      <c r="AE3401">
        <f t="shared" si="224"/>
        <v>0</v>
      </c>
      <c r="AG3401" s="2"/>
      <c r="AI3401" s="7"/>
    </row>
    <row r="3402" spans="1:35" ht="11" customHeight="1" outlineLevel="1" x14ac:dyDescent="0.25">
      <c r="A3402" t="s">
        <v>6676</v>
      </c>
      <c r="C3402" s="2" t="s">
        <v>12976</v>
      </c>
      <c r="D3402" s="2">
        <v>1834</v>
      </c>
      <c r="E3402" s="7">
        <v>1979</v>
      </c>
      <c r="F3402" s="5" t="s">
        <v>13843</v>
      </c>
      <c r="H3402" s="5" t="s">
        <v>5398</v>
      </c>
      <c r="I3402" s="6" t="s">
        <v>13842</v>
      </c>
      <c r="J3402" s="6" t="s">
        <v>13840</v>
      </c>
      <c r="K3402" s="17">
        <v>5</v>
      </c>
      <c r="L3402" s="17" t="s">
        <v>7730</v>
      </c>
      <c r="M3402" s="9">
        <v>7</v>
      </c>
      <c r="N3402" s="9"/>
      <c r="O3402" s="21"/>
      <c r="Q3402" s="29"/>
      <c r="U3402" s="17"/>
      <c r="V3402" s="2"/>
      <c r="Y3402" t="str">
        <f t="shared" si="222"/>
        <v/>
      </c>
      <c r="AA3402">
        <f t="shared" si="223"/>
        <v>1</v>
      </c>
      <c r="AC3402" s="7"/>
      <c r="AD3402" t="s">
        <v>13842</v>
      </c>
      <c r="AE3402">
        <f t="shared" si="224"/>
        <v>0</v>
      </c>
      <c r="AG3402" s="2"/>
      <c r="AI3402" s="7"/>
    </row>
    <row r="3403" spans="1:35" ht="11" customHeight="1" outlineLevel="1" x14ac:dyDescent="0.25">
      <c r="A3403" t="s">
        <v>6676</v>
      </c>
      <c r="C3403" s="2" t="s">
        <v>12976</v>
      </c>
      <c r="D3403" s="2">
        <v>1839</v>
      </c>
      <c r="E3403" s="7">
        <v>1979</v>
      </c>
      <c r="F3403" s="5" t="s">
        <v>4913</v>
      </c>
      <c r="H3403" s="5" t="s">
        <v>5398</v>
      </c>
      <c r="I3403" s="6" t="s">
        <v>2356</v>
      </c>
      <c r="J3403" s="6" t="s">
        <v>13844</v>
      </c>
      <c r="K3403" s="17">
        <v>6</v>
      </c>
      <c r="L3403" s="17" t="s">
        <v>7730</v>
      </c>
      <c r="M3403" s="9">
        <v>2.5</v>
      </c>
      <c r="N3403" s="9"/>
      <c r="O3403" s="21"/>
      <c r="Q3403" s="29"/>
      <c r="U3403" s="17"/>
      <c r="V3403" s="2"/>
      <c r="Y3403" t="str">
        <f t="shared" si="222"/>
        <v/>
      </c>
      <c r="AA3403" t="str">
        <f t="shared" si="223"/>
        <v/>
      </c>
      <c r="AC3403" s="7"/>
      <c r="AD3403" t="s">
        <v>2356</v>
      </c>
      <c r="AE3403">
        <f t="shared" si="224"/>
        <v>0</v>
      </c>
      <c r="AG3403" s="2"/>
      <c r="AI3403" s="7"/>
    </row>
    <row r="3404" spans="1:35" ht="11" customHeight="1" outlineLevel="1" x14ac:dyDescent="0.25">
      <c r="A3404" t="s">
        <v>6676</v>
      </c>
      <c r="C3404" s="2" t="s">
        <v>12976</v>
      </c>
      <c r="D3404" s="2">
        <v>1941</v>
      </c>
      <c r="E3404" s="7">
        <v>1981</v>
      </c>
      <c r="F3404" s="5" t="s">
        <v>4699</v>
      </c>
      <c r="H3404" s="5" t="s">
        <v>5398</v>
      </c>
      <c r="I3404" s="6" t="s">
        <v>14152</v>
      </c>
      <c r="J3404" s="6" t="s">
        <v>13840</v>
      </c>
      <c r="K3404" s="17">
        <v>5</v>
      </c>
      <c r="L3404" s="17" t="s">
        <v>7730</v>
      </c>
      <c r="M3404" s="9">
        <v>0.2</v>
      </c>
      <c r="N3404" s="9"/>
      <c r="O3404" s="21"/>
      <c r="Q3404" s="29"/>
      <c r="U3404" s="17"/>
      <c r="V3404" s="2"/>
      <c r="Y3404" t="str">
        <f t="shared" si="222"/>
        <v/>
      </c>
      <c r="AA3404" t="str">
        <f t="shared" si="223"/>
        <v/>
      </c>
      <c r="AC3404" s="7"/>
      <c r="AD3404" t="s">
        <v>14152</v>
      </c>
      <c r="AE3404">
        <f t="shared" si="224"/>
        <v>0</v>
      </c>
      <c r="AG3404" s="2"/>
      <c r="AI3404" s="7"/>
    </row>
    <row r="3405" spans="1:35" ht="11" customHeight="1" outlineLevel="1" x14ac:dyDescent="0.25">
      <c r="A3405" t="s">
        <v>6676</v>
      </c>
      <c r="C3405" s="2" t="s">
        <v>12976</v>
      </c>
      <c r="D3405" s="2">
        <v>2081</v>
      </c>
      <c r="E3405" s="7">
        <v>1986</v>
      </c>
      <c r="F3405" s="5" t="s">
        <v>5650</v>
      </c>
      <c r="H3405" s="5" t="s">
        <v>5398</v>
      </c>
      <c r="I3405" s="6" t="s">
        <v>2356</v>
      </c>
      <c r="J3405" s="6" t="s">
        <v>13845</v>
      </c>
      <c r="K3405" s="17">
        <v>6</v>
      </c>
      <c r="L3405" s="17" t="s">
        <v>7732</v>
      </c>
      <c r="M3405" s="9"/>
      <c r="N3405" s="9"/>
      <c r="O3405" s="21"/>
      <c r="Q3405" s="29"/>
      <c r="U3405" s="17"/>
      <c r="V3405" s="2">
        <v>1121</v>
      </c>
      <c r="Y3405" t="str">
        <f t="shared" si="222"/>
        <v/>
      </c>
      <c r="AA3405" t="str">
        <f t="shared" si="223"/>
        <v/>
      </c>
      <c r="AC3405" s="7"/>
      <c r="AD3405" t="s">
        <v>2356</v>
      </c>
      <c r="AE3405">
        <f t="shared" si="224"/>
        <v>0</v>
      </c>
      <c r="AG3405" s="2"/>
      <c r="AH3405" t="s">
        <v>6675</v>
      </c>
      <c r="AI3405" s="7" t="s">
        <v>4922</v>
      </c>
    </row>
    <row r="3406" spans="1:35" ht="11" customHeight="1" outlineLevel="1" x14ac:dyDescent="0.25">
      <c r="A3406" t="s">
        <v>6676</v>
      </c>
      <c r="C3406" s="2" t="s">
        <v>12976</v>
      </c>
      <c r="D3406" s="2" t="s">
        <v>13846</v>
      </c>
      <c r="E3406" s="7">
        <v>1986</v>
      </c>
      <c r="F3406" s="5" t="s">
        <v>2355</v>
      </c>
      <c r="H3406" s="5" t="s">
        <v>5398</v>
      </c>
      <c r="I3406" s="6" t="s">
        <v>2356</v>
      </c>
      <c r="J3406" s="6" t="s">
        <v>13845</v>
      </c>
      <c r="K3406" s="17">
        <v>6</v>
      </c>
      <c r="L3406" s="17" t="s">
        <v>7732</v>
      </c>
      <c r="M3406" s="9"/>
      <c r="N3406" s="9"/>
      <c r="O3406" s="21"/>
      <c r="Q3406" s="29"/>
      <c r="U3406" s="17"/>
      <c r="V3406" s="2" t="s">
        <v>2354</v>
      </c>
      <c r="Y3406" t="str">
        <f t="shared" si="222"/>
        <v/>
      </c>
      <c r="AA3406" t="str">
        <f t="shared" si="223"/>
        <v/>
      </c>
      <c r="AC3406" s="7"/>
      <c r="AD3406" t="s">
        <v>2356</v>
      </c>
      <c r="AE3406">
        <f t="shared" si="224"/>
        <v>0</v>
      </c>
      <c r="AG3406" s="2"/>
      <c r="AH3406" t="s">
        <v>6675</v>
      </c>
      <c r="AI3406" s="7" t="s">
        <v>4922</v>
      </c>
    </row>
    <row r="3407" spans="1:35" ht="11" customHeight="1" outlineLevel="1" x14ac:dyDescent="0.25">
      <c r="A3407" t="s">
        <v>6676</v>
      </c>
      <c r="C3407" s="2" t="s">
        <v>12976</v>
      </c>
      <c r="D3407" s="2">
        <v>2364</v>
      </c>
      <c r="E3407" s="7">
        <v>1995</v>
      </c>
      <c r="F3407" s="5" t="s">
        <v>4677</v>
      </c>
      <c r="H3407" s="5" t="s">
        <v>5398</v>
      </c>
      <c r="I3407" s="6" t="s">
        <v>5351</v>
      </c>
      <c r="J3407" s="6" t="s">
        <v>13847</v>
      </c>
      <c r="K3407" s="17">
        <v>1</v>
      </c>
      <c r="L3407" s="17" t="s">
        <v>7730</v>
      </c>
      <c r="M3407" s="9">
        <v>7</v>
      </c>
      <c r="N3407" s="9"/>
      <c r="O3407" s="21"/>
      <c r="Q3407" s="29"/>
      <c r="T3407">
        <v>1</v>
      </c>
      <c r="U3407" s="17"/>
      <c r="V3407" s="2">
        <v>1373</v>
      </c>
      <c r="Y3407" t="str">
        <f t="shared" ref="Y3407:Y3470" si="225">IF(COUNTIF(F3407,"*fdc*"),1,"")</f>
        <v/>
      </c>
      <c r="AA3407" t="str">
        <f t="shared" ref="AA3407:AA3470" si="226">IF(COUNTIF(F3407,"*s/s*"),1,"")</f>
        <v/>
      </c>
      <c r="AC3407" s="7"/>
      <c r="AD3407" t="s">
        <v>5351</v>
      </c>
      <c r="AE3407">
        <f t="shared" si="224"/>
        <v>0</v>
      </c>
      <c r="AG3407" s="2"/>
      <c r="AH3407" t="s">
        <v>3354</v>
      </c>
      <c r="AI3407" s="7" t="s">
        <v>4610</v>
      </c>
    </row>
    <row r="3408" spans="1:35" ht="11" customHeight="1" outlineLevel="1" x14ac:dyDescent="0.25">
      <c r="A3408" t="s">
        <v>6676</v>
      </c>
      <c r="C3408" s="2" t="s">
        <v>12976</v>
      </c>
      <c r="D3408" s="2">
        <v>2370</v>
      </c>
      <c r="E3408" s="7">
        <v>1995</v>
      </c>
      <c r="F3408" s="5" t="s">
        <v>4677</v>
      </c>
      <c r="H3408" s="5" t="s">
        <v>5398</v>
      </c>
      <c r="I3408" s="6" t="s">
        <v>13849</v>
      </c>
      <c r="J3408" s="6" t="s">
        <v>13848</v>
      </c>
      <c r="K3408" s="17">
        <v>1</v>
      </c>
      <c r="L3408" s="17" t="s">
        <v>7732</v>
      </c>
      <c r="M3408" s="9"/>
      <c r="N3408" s="9"/>
      <c r="O3408" s="21"/>
      <c r="Q3408" s="29"/>
      <c r="U3408" s="17"/>
      <c r="V3408" s="2">
        <v>1384</v>
      </c>
      <c r="Y3408" t="str">
        <f t="shared" si="225"/>
        <v/>
      </c>
      <c r="AA3408" t="str">
        <f t="shared" si="226"/>
        <v/>
      </c>
      <c r="AC3408" s="7"/>
      <c r="AD3408" t="s">
        <v>13849</v>
      </c>
      <c r="AE3408">
        <f t="shared" si="224"/>
        <v>0</v>
      </c>
      <c r="AG3408" s="2"/>
      <c r="AI3408" s="7"/>
    </row>
    <row r="3409" spans="1:35" ht="11" customHeight="1" outlineLevel="1" x14ac:dyDescent="0.25">
      <c r="A3409" t="s">
        <v>6676</v>
      </c>
      <c r="C3409" s="2" t="s">
        <v>12976</v>
      </c>
      <c r="D3409" s="2">
        <v>2429</v>
      </c>
      <c r="E3409" s="7">
        <v>1997</v>
      </c>
      <c r="F3409" s="5" t="s">
        <v>13850</v>
      </c>
      <c r="H3409" s="5" t="s">
        <v>5398</v>
      </c>
      <c r="I3409" s="6" t="s">
        <v>1455</v>
      </c>
      <c r="J3409" s="6" t="s">
        <v>13851</v>
      </c>
      <c r="K3409" s="17">
        <v>3</v>
      </c>
      <c r="L3409" s="17" t="s">
        <v>7732</v>
      </c>
      <c r="M3409" s="9"/>
      <c r="N3409" s="9"/>
      <c r="O3409" s="21"/>
      <c r="Q3409" s="29"/>
      <c r="U3409" s="17"/>
      <c r="V3409" s="2"/>
      <c r="Y3409" t="str">
        <f t="shared" si="225"/>
        <v/>
      </c>
      <c r="AA3409" t="str">
        <f t="shared" si="226"/>
        <v/>
      </c>
      <c r="AC3409" s="7"/>
      <c r="AD3409" t="s">
        <v>1455</v>
      </c>
      <c r="AE3409">
        <f t="shared" si="224"/>
        <v>0</v>
      </c>
      <c r="AG3409" s="2"/>
      <c r="AI3409" s="7"/>
    </row>
    <row r="3410" spans="1:35" ht="11" customHeight="1" outlineLevel="1" x14ac:dyDescent="0.25">
      <c r="A3410" t="s">
        <v>6676</v>
      </c>
      <c r="C3410" s="2" t="s">
        <v>12976</v>
      </c>
      <c r="D3410" s="2">
        <v>2435</v>
      </c>
      <c r="E3410" s="7">
        <v>1997</v>
      </c>
      <c r="F3410" s="5" t="s">
        <v>13852</v>
      </c>
      <c r="H3410" s="5" t="s">
        <v>5398</v>
      </c>
      <c r="I3410" s="6" t="s">
        <v>9223</v>
      </c>
      <c r="J3410" s="6" t="s">
        <v>13855</v>
      </c>
      <c r="K3410" s="17">
        <v>7</v>
      </c>
      <c r="L3410" s="17" t="s">
        <v>7730</v>
      </c>
      <c r="M3410" s="9">
        <v>1.8</v>
      </c>
      <c r="N3410" s="9"/>
      <c r="O3410" s="21"/>
      <c r="Q3410" s="29"/>
      <c r="U3410" s="17"/>
      <c r="V3410" s="2"/>
      <c r="Y3410" t="str">
        <f t="shared" si="225"/>
        <v/>
      </c>
      <c r="AA3410" t="str">
        <f t="shared" si="226"/>
        <v/>
      </c>
      <c r="AC3410" s="7"/>
      <c r="AD3410" t="s">
        <v>9223</v>
      </c>
      <c r="AE3410">
        <f t="shared" si="224"/>
        <v>0</v>
      </c>
      <c r="AG3410" s="2"/>
      <c r="AI3410" s="7"/>
    </row>
    <row r="3411" spans="1:35" ht="11" customHeight="1" outlineLevel="1" x14ac:dyDescent="0.25">
      <c r="A3411" t="s">
        <v>6676</v>
      </c>
      <c r="C3411" s="2" t="s">
        <v>12976</v>
      </c>
      <c r="D3411" s="2">
        <v>2436</v>
      </c>
      <c r="E3411" s="7">
        <v>1997</v>
      </c>
      <c r="F3411" s="5" t="s">
        <v>13853</v>
      </c>
      <c r="H3411" s="5" t="s">
        <v>5398</v>
      </c>
      <c r="I3411" s="6" t="s">
        <v>9223</v>
      </c>
      <c r="J3411" s="6" t="s">
        <v>13855</v>
      </c>
      <c r="K3411" s="17">
        <v>7</v>
      </c>
      <c r="L3411" s="17" t="s">
        <v>7730</v>
      </c>
      <c r="M3411" s="9">
        <v>1.8</v>
      </c>
      <c r="N3411" s="9"/>
      <c r="O3411" s="21"/>
      <c r="Q3411" s="29"/>
      <c r="U3411" s="17"/>
      <c r="V3411" s="2"/>
      <c r="Y3411" t="str">
        <f t="shared" si="225"/>
        <v/>
      </c>
      <c r="AA3411" t="str">
        <f t="shared" si="226"/>
        <v/>
      </c>
      <c r="AC3411" s="7"/>
      <c r="AD3411" t="s">
        <v>9223</v>
      </c>
      <c r="AE3411">
        <f t="shared" si="224"/>
        <v>0</v>
      </c>
      <c r="AG3411" s="2"/>
      <c r="AI3411" s="7"/>
    </row>
    <row r="3412" spans="1:35" ht="11" customHeight="1" outlineLevel="1" x14ac:dyDescent="0.25">
      <c r="A3412" t="s">
        <v>6676</v>
      </c>
      <c r="C3412" s="2" t="s">
        <v>12976</v>
      </c>
      <c r="D3412" s="2">
        <v>2437</v>
      </c>
      <c r="E3412" s="7">
        <v>1997</v>
      </c>
      <c r="F3412" s="5" t="s">
        <v>13854</v>
      </c>
      <c r="H3412" s="5" t="s">
        <v>5398</v>
      </c>
      <c r="I3412" s="6" t="s">
        <v>9223</v>
      </c>
      <c r="J3412" s="6" t="s">
        <v>13855</v>
      </c>
      <c r="K3412" s="17">
        <v>7</v>
      </c>
      <c r="L3412" s="17" t="s">
        <v>7730</v>
      </c>
      <c r="M3412" s="9">
        <v>1.8</v>
      </c>
      <c r="N3412" s="9"/>
      <c r="O3412" s="21"/>
      <c r="Q3412" s="29"/>
      <c r="U3412" s="17"/>
      <c r="V3412" s="2"/>
      <c r="Y3412" t="str">
        <f t="shared" si="225"/>
        <v/>
      </c>
      <c r="AA3412" t="str">
        <f t="shared" si="226"/>
        <v/>
      </c>
      <c r="AC3412" s="7"/>
      <c r="AD3412" t="s">
        <v>9223</v>
      </c>
      <c r="AE3412">
        <f t="shared" si="224"/>
        <v>0</v>
      </c>
      <c r="AG3412" s="2"/>
      <c r="AI3412" s="7"/>
    </row>
    <row r="3413" spans="1:35" ht="11" customHeight="1" outlineLevel="1" x14ac:dyDescent="0.25">
      <c r="A3413" t="s">
        <v>6676</v>
      </c>
      <c r="C3413" s="2" t="s">
        <v>12976</v>
      </c>
      <c r="D3413" s="2">
        <v>2438</v>
      </c>
      <c r="E3413" s="7">
        <v>1997</v>
      </c>
      <c r="F3413" s="5" t="s">
        <v>4602</v>
      </c>
      <c r="H3413" s="5" t="s">
        <v>5398</v>
      </c>
      <c r="I3413" s="6" t="s">
        <v>9223</v>
      </c>
      <c r="J3413" s="6" t="s">
        <v>13855</v>
      </c>
      <c r="K3413" s="17">
        <v>7</v>
      </c>
      <c r="L3413" s="17" t="s">
        <v>7730</v>
      </c>
      <c r="M3413" s="9">
        <v>1.8</v>
      </c>
      <c r="N3413" s="9"/>
      <c r="O3413" s="21"/>
      <c r="Q3413" s="29"/>
      <c r="U3413" s="17"/>
      <c r="V3413" s="2"/>
      <c r="Y3413" t="str">
        <f t="shared" si="225"/>
        <v/>
      </c>
      <c r="AA3413" t="str">
        <f t="shared" si="226"/>
        <v/>
      </c>
      <c r="AC3413" s="7"/>
      <c r="AD3413" t="s">
        <v>9223</v>
      </c>
      <c r="AE3413">
        <f t="shared" si="224"/>
        <v>0</v>
      </c>
      <c r="AG3413" s="2"/>
      <c r="AI3413" s="7"/>
    </row>
    <row r="3414" spans="1:35" ht="11" customHeight="1" outlineLevel="1" x14ac:dyDescent="0.25">
      <c r="A3414" t="s">
        <v>6676</v>
      </c>
      <c r="C3414" s="2" t="s">
        <v>12976</v>
      </c>
      <c r="D3414" s="2">
        <v>2439</v>
      </c>
      <c r="E3414" s="7">
        <v>1997</v>
      </c>
      <c r="F3414" s="5" t="s">
        <v>13850</v>
      </c>
      <c r="H3414" s="5" t="s">
        <v>5398</v>
      </c>
      <c r="I3414" s="6" t="s">
        <v>9223</v>
      </c>
      <c r="J3414" s="6" t="s">
        <v>13855</v>
      </c>
      <c r="K3414" s="17">
        <v>7</v>
      </c>
      <c r="L3414" s="17" t="s">
        <v>7730</v>
      </c>
      <c r="M3414" s="9">
        <v>1.8</v>
      </c>
      <c r="N3414" s="9"/>
      <c r="O3414" s="21"/>
      <c r="Q3414" s="29"/>
      <c r="U3414" s="17"/>
      <c r="V3414" s="2"/>
      <c r="Y3414" t="str">
        <f t="shared" si="225"/>
        <v/>
      </c>
      <c r="AA3414" t="str">
        <f t="shared" si="226"/>
        <v/>
      </c>
      <c r="AC3414" s="7"/>
      <c r="AD3414" t="s">
        <v>9223</v>
      </c>
      <c r="AE3414">
        <f t="shared" si="224"/>
        <v>0</v>
      </c>
      <c r="AG3414" s="2"/>
      <c r="AI3414" s="7"/>
    </row>
    <row r="3415" spans="1:35" ht="11" customHeight="1" outlineLevel="1" x14ac:dyDescent="0.25">
      <c r="A3415" t="s">
        <v>6676</v>
      </c>
      <c r="C3415" s="2" t="s">
        <v>12976</v>
      </c>
      <c r="D3415" s="2">
        <v>2460</v>
      </c>
      <c r="E3415" s="7">
        <v>1998</v>
      </c>
      <c r="F3415" s="5" t="s">
        <v>4602</v>
      </c>
      <c r="H3415" s="5" t="s">
        <v>5398</v>
      </c>
      <c r="I3415" s="6" t="s">
        <v>6090</v>
      </c>
      <c r="J3415" s="6" t="s">
        <v>7074</v>
      </c>
      <c r="K3415" s="17">
        <v>5</v>
      </c>
      <c r="L3415" s="17" t="s">
        <v>7732</v>
      </c>
      <c r="M3415" s="9"/>
      <c r="N3415" s="9"/>
      <c r="O3415" s="21"/>
      <c r="Q3415" s="29"/>
      <c r="U3415" s="17"/>
      <c r="V3415" s="2">
        <v>1466</v>
      </c>
      <c r="Y3415" t="str">
        <f t="shared" si="225"/>
        <v/>
      </c>
      <c r="AA3415" t="str">
        <f t="shared" si="226"/>
        <v/>
      </c>
      <c r="AC3415" s="7"/>
      <c r="AD3415" t="s">
        <v>6090</v>
      </c>
      <c r="AE3415">
        <f t="shared" si="224"/>
        <v>0</v>
      </c>
      <c r="AG3415" s="2"/>
      <c r="AH3415" t="s">
        <v>3326</v>
      </c>
      <c r="AI3415" s="7" t="s">
        <v>4922</v>
      </c>
    </row>
    <row r="3416" spans="1:35" ht="11" customHeight="1" outlineLevel="1" x14ac:dyDescent="0.25">
      <c r="A3416" t="s">
        <v>6676</v>
      </c>
      <c r="C3416" s="2" t="s">
        <v>12976</v>
      </c>
      <c r="D3416" s="2">
        <v>2515</v>
      </c>
      <c r="E3416" s="7">
        <v>1999</v>
      </c>
      <c r="F3416" s="5" t="s">
        <v>5046</v>
      </c>
      <c r="H3416" s="5" t="s">
        <v>5398</v>
      </c>
      <c r="I3416" s="6" t="s">
        <v>5047</v>
      </c>
      <c r="J3416" s="6" t="s">
        <v>13856</v>
      </c>
      <c r="K3416" s="17">
        <v>5</v>
      </c>
      <c r="L3416" s="17" t="s">
        <v>7732</v>
      </c>
      <c r="M3416" s="9"/>
      <c r="N3416" s="9"/>
      <c r="O3416" s="21"/>
      <c r="Q3416" s="29"/>
      <c r="U3416" s="17"/>
      <c r="V3416" s="2">
        <v>1500</v>
      </c>
      <c r="Y3416" t="str">
        <f t="shared" si="225"/>
        <v/>
      </c>
      <c r="AA3416" t="str">
        <f t="shared" si="226"/>
        <v/>
      </c>
      <c r="AC3416" s="7"/>
      <c r="AD3416" t="s">
        <v>5047</v>
      </c>
      <c r="AE3416">
        <f t="shared" si="224"/>
        <v>0</v>
      </c>
      <c r="AG3416" s="2"/>
      <c r="AH3416" t="s">
        <v>6675</v>
      </c>
      <c r="AI3416" s="7" t="s">
        <v>4922</v>
      </c>
    </row>
    <row r="3417" spans="1:35" ht="11" customHeight="1" outlineLevel="1" x14ac:dyDescent="0.25">
      <c r="A3417" t="s">
        <v>6676</v>
      </c>
      <c r="C3417" s="2" t="s">
        <v>12976</v>
      </c>
      <c r="D3417" s="2">
        <v>2540</v>
      </c>
      <c r="E3417" s="7">
        <v>2000</v>
      </c>
      <c r="F3417" s="8" t="s">
        <v>1689</v>
      </c>
      <c r="H3417" s="5" t="s">
        <v>5398</v>
      </c>
      <c r="I3417" s="6" t="s">
        <v>428</v>
      </c>
      <c r="J3417" s="6" t="s">
        <v>13857</v>
      </c>
      <c r="K3417" s="17">
        <v>1</v>
      </c>
      <c r="L3417" s="17" t="s">
        <v>7732</v>
      </c>
      <c r="M3417" s="9"/>
      <c r="N3417" s="9"/>
      <c r="O3417" s="21"/>
      <c r="Q3417" s="29"/>
      <c r="U3417" s="17"/>
      <c r="V3417" s="2">
        <v>1513</v>
      </c>
      <c r="Y3417" t="str">
        <f t="shared" si="225"/>
        <v/>
      </c>
      <c r="AA3417" t="str">
        <f t="shared" si="226"/>
        <v/>
      </c>
      <c r="AC3417" s="7"/>
      <c r="AD3417" t="s">
        <v>428</v>
      </c>
      <c r="AE3417">
        <f t="shared" si="224"/>
        <v>0</v>
      </c>
      <c r="AG3417" s="2"/>
      <c r="AH3417" t="s">
        <v>429</v>
      </c>
      <c r="AI3417" s="7" t="s">
        <v>4922</v>
      </c>
    </row>
    <row r="3418" spans="1:35" ht="11" customHeight="1" outlineLevel="1" x14ac:dyDescent="0.25">
      <c r="A3418" t="s">
        <v>6676</v>
      </c>
      <c r="C3418" s="2" t="s">
        <v>12976</v>
      </c>
      <c r="D3418" s="2">
        <v>2577</v>
      </c>
      <c r="E3418" s="7">
        <v>2000</v>
      </c>
      <c r="F3418" s="5" t="s">
        <v>6005</v>
      </c>
      <c r="H3418" s="5" t="s">
        <v>5398</v>
      </c>
      <c r="I3418" s="6" t="s">
        <v>4106</v>
      </c>
      <c r="J3418" s="6" t="s">
        <v>13858</v>
      </c>
      <c r="K3418" s="17">
        <v>1</v>
      </c>
      <c r="L3418" s="17" t="s">
        <v>7732</v>
      </c>
      <c r="M3418" s="9"/>
      <c r="N3418" s="9"/>
      <c r="O3418" s="21"/>
      <c r="Q3418" s="29"/>
      <c r="U3418" s="17"/>
      <c r="V3418" s="2">
        <v>1542</v>
      </c>
      <c r="Y3418" t="str">
        <f t="shared" si="225"/>
        <v/>
      </c>
      <c r="AA3418" t="str">
        <f t="shared" si="226"/>
        <v/>
      </c>
      <c r="AC3418" s="7"/>
      <c r="AD3418" t="s">
        <v>4106</v>
      </c>
      <c r="AE3418">
        <f t="shared" si="224"/>
        <v>0</v>
      </c>
      <c r="AG3418" s="2"/>
      <c r="AH3418" t="s">
        <v>4107</v>
      </c>
      <c r="AI3418" s="7" t="s">
        <v>4610</v>
      </c>
    </row>
    <row r="3419" spans="1:35" ht="11" customHeight="1" outlineLevel="1" x14ac:dyDescent="0.25">
      <c r="A3419" t="s">
        <v>6676</v>
      </c>
      <c r="C3419" s="2" t="s">
        <v>12976</v>
      </c>
      <c r="D3419" s="2">
        <v>2608</v>
      </c>
      <c r="E3419" s="7">
        <v>2001</v>
      </c>
      <c r="F3419" s="5" t="s">
        <v>6311</v>
      </c>
      <c r="H3419" s="5" t="s">
        <v>5398</v>
      </c>
      <c r="I3419" s="6" t="s">
        <v>1546</v>
      </c>
      <c r="J3419" s="6" t="s">
        <v>13860</v>
      </c>
      <c r="K3419" s="17">
        <v>5</v>
      </c>
      <c r="L3419" s="17" t="s">
        <v>7732</v>
      </c>
      <c r="M3419" s="9"/>
      <c r="N3419" s="9"/>
      <c r="O3419" s="21"/>
      <c r="Q3419" s="29"/>
      <c r="U3419" s="17"/>
      <c r="V3419" s="2">
        <v>1570</v>
      </c>
      <c r="Y3419" t="str">
        <f t="shared" si="225"/>
        <v/>
      </c>
      <c r="AA3419" t="str">
        <f t="shared" si="226"/>
        <v/>
      </c>
      <c r="AC3419" s="7"/>
      <c r="AD3419" t="s">
        <v>1546</v>
      </c>
      <c r="AE3419">
        <f t="shared" si="224"/>
        <v>0</v>
      </c>
      <c r="AG3419" s="2"/>
      <c r="AH3419" t="s">
        <v>6675</v>
      </c>
      <c r="AI3419" s="7" t="s">
        <v>4922</v>
      </c>
    </row>
    <row r="3420" spans="1:35" ht="11" customHeight="1" outlineLevel="1" x14ac:dyDescent="0.25">
      <c r="A3420" t="s">
        <v>6676</v>
      </c>
      <c r="C3420" s="2" t="s">
        <v>12976</v>
      </c>
      <c r="D3420" s="2">
        <v>2598</v>
      </c>
      <c r="E3420" s="7">
        <v>2001</v>
      </c>
      <c r="F3420" s="5" t="s">
        <v>4591</v>
      </c>
      <c r="H3420" s="5" t="s">
        <v>5398</v>
      </c>
      <c r="I3420" s="6" t="s">
        <v>13867</v>
      </c>
      <c r="J3420" s="6" t="s">
        <v>13859</v>
      </c>
      <c r="K3420" s="17">
        <v>1</v>
      </c>
      <c r="L3420" s="17" t="s">
        <v>7732</v>
      </c>
      <c r="M3420" s="9"/>
      <c r="N3420" s="9"/>
      <c r="O3420" s="21"/>
      <c r="Q3420" s="29"/>
      <c r="U3420" s="17"/>
      <c r="V3420" s="2" t="s">
        <v>7983</v>
      </c>
      <c r="Y3420" t="str">
        <f t="shared" si="225"/>
        <v/>
      </c>
      <c r="AA3420" t="str">
        <f t="shared" si="226"/>
        <v/>
      </c>
      <c r="AC3420" s="7"/>
      <c r="AD3420" t="s">
        <v>13867</v>
      </c>
      <c r="AE3420">
        <f t="shared" si="224"/>
        <v>0</v>
      </c>
      <c r="AG3420" s="2"/>
      <c r="AH3420" t="s">
        <v>429</v>
      </c>
      <c r="AI3420" s="7" t="s">
        <v>4610</v>
      </c>
    </row>
    <row r="3421" spans="1:35" ht="11" customHeight="1" outlineLevel="1" x14ac:dyDescent="0.25">
      <c r="A3421" t="s">
        <v>6676</v>
      </c>
      <c r="C3421" s="2" t="s">
        <v>12976</v>
      </c>
      <c r="D3421" s="2">
        <v>2601</v>
      </c>
      <c r="E3421" s="7">
        <v>2001</v>
      </c>
      <c r="F3421" s="5" t="s">
        <v>4592</v>
      </c>
      <c r="H3421" s="5" t="s">
        <v>5398</v>
      </c>
      <c r="I3421" s="6" t="s">
        <v>5047</v>
      </c>
      <c r="J3421" s="6" t="s">
        <v>13859</v>
      </c>
      <c r="K3421" s="17">
        <v>5</v>
      </c>
      <c r="L3421" s="17" t="s">
        <v>7732</v>
      </c>
      <c r="M3421" s="9"/>
      <c r="N3421" s="9"/>
      <c r="O3421" s="21"/>
      <c r="Q3421" s="29"/>
      <c r="U3421" s="17"/>
      <c r="V3421" s="2" t="s">
        <v>7984</v>
      </c>
      <c r="Y3421" t="str">
        <f t="shared" si="225"/>
        <v/>
      </c>
      <c r="AA3421" t="str">
        <f t="shared" si="226"/>
        <v/>
      </c>
      <c r="AC3421" s="7"/>
      <c r="AD3421" t="s">
        <v>5047</v>
      </c>
      <c r="AE3421">
        <f t="shared" si="224"/>
        <v>0</v>
      </c>
      <c r="AG3421" s="2"/>
      <c r="AH3421" t="s">
        <v>6675</v>
      </c>
      <c r="AI3421" s="7" t="s">
        <v>4610</v>
      </c>
    </row>
    <row r="3422" spans="1:35" ht="11" customHeight="1" outlineLevel="1" x14ac:dyDescent="0.25">
      <c r="A3422" t="s">
        <v>6676</v>
      </c>
      <c r="C3422" s="2" t="s">
        <v>12976</v>
      </c>
      <c r="D3422" s="2">
        <v>2603</v>
      </c>
      <c r="E3422" s="7">
        <v>2001</v>
      </c>
      <c r="F3422" s="5" t="s">
        <v>4591</v>
      </c>
      <c r="H3422" s="5" t="s">
        <v>5398</v>
      </c>
      <c r="I3422" s="6" t="s">
        <v>1546</v>
      </c>
      <c r="J3422" s="6" t="s">
        <v>13860</v>
      </c>
      <c r="K3422" s="17">
        <v>5</v>
      </c>
      <c r="L3422" s="17" t="s">
        <v>7732</v>
      </c>
      <c r="M3422" s="9"/>
      <c r="N3422" s="9"/>
      <c r="O3422" s="21"/>
      <c r="Q3422" s="29"/>
      <c r="U3422" s="17"/>
      <c r="V3422" s="2" t="s">
        <v>6147</v>
      </c>
      <c r="Y3422" t="str">
        <f t="shared" si="225"/>
        <v/>
      </c>
      <c r="AA3422" t="str">
        <f t="shared" si="226"/>
        <v/>
      </c>
      <c r="AC3422" s="7"/>
      <c r="AD3422" t="s">
        <v>1546</v>
      </c>
      <c r="AE3422">
        <f t="shared" si="224"/>
        <v>0</v>
      </c>
      <c r="AG3422" s="2"/>
      <c r="AH3422" t="s">
        <v>6675</v>
      </c>
      <c r="AI3422" s="7" t="s">
        <v>4610</v>
      </c>
    </row>
    <row r="3423" spans="1:35" ht="11" customHeight="1" outlineLevel="1" x14ac:dyDescent="0.25">
      <c r="A3423" t="s">
        <v>6676</v>
      </c>
      <c r="C3423" s="2" t="s">
        <v>12976</v>
      </c>
      <c r="D3423" s="2" t="s">
        <v>13861</v>
      </c>
      <c r="E3423" s="7">
        <v>2001</v>
      </c>
      <c r="F3423" s="5" t="s">
        <v>4594</v>
      </c>
      <c r="H3423" s="5" t="s">
        <v>5398</v>
      </c>
      <c r="I3423" s="6" t="s">
        <v>4593</v>
      </c>
      <c r="J3423" s="6" t="s">
        <v>13860</v>
      </c>
      <c r="K3423" s="17">
        <v>5</v>
      </c>
      <c r="L3423" s="17" t="s">
        <v>7732</v>
      </c>
      <c r="M3423" s="9"/>
      <c r="N3423" s="9"/>
      <c r="O3423" s="21"/>
      <c r="Q3423" s="29"/>
      <c r="U3423" s="17"/>
      <c r="V3423" s="2" t="s">
        <v>4582</v>
      </c>
      <c r="Y3423" t="str">
        <f t="shared" si="225"/>
        <v/>
      </c>
      <c r="AA3423" t="str">
        <f t="shared" si="226"/>
        <v/>
      </c>
      <c r="AC3423" s="7"/>
      <c r="AD3423" t="s">
        <v>4593</v>
      </c>
      <c r="AE3423">
        <f t="shared" si="224"/>
        <v>0</v>
      </c>
      <c r="AG3423" s="2"/>
      <c r="AH3423" t="s">
        <v>6675</v>
      </c>
      <c r="AI3423" s="7" t="s">
        <v>4610</v>
      </c>
    </row>
    <row r="3424" spans="1:35" ht="11" customHeight="1" outlineLevel="1" x14ac:dyDescent="0.25">
      <c r="A3424" t="s">
        <v>6676</v>
      </c>
      <c r="C3424" s="2" t="s">
        <v>12976</v>
      </c>
      <c r="D3424" s="2">
        <v>2604</v>
      </c>
      <c r="E3424" s="7">
        <v>2001</v>
      </c>
      <c r="F3424" s="5" t="s">
        <v>4591</v>
      </c>
      <c r="H3424" s="5" t="s">
        <v>5398</v>
      </c>
      <c r="I3424" s="6" t="s">
        <v>1547</v>
      </c>
      <c r="J3424" s="6" t="s">
        <v>13860</v>
      </c>
      <c r="K3424" s="17">
        <v>5</v>
      </c>
      <c r="L3424" s="17" t="s">
        <v>7732</v>
      </c>
      <c r="M3424" s="9"/>
      <c r="N3424" s="9"/>
      <c r="O3424" s="21"/>
      <c r="Q3424" s="29"/>
      <c r="U3424" s="17"/>
      <c r="V3424" s="2" t="s">
        <v>6148</v>
      </c>
      <c r="Y3424" t="str">
        <f t="shared" si="225"/>
        <v/>
      </c>
      <c r="AA3424" t="str">
        <f t="shared" si="226"/>
        <v/>
      </c>
      <c r="AC3424" s="7"/>
      <c r="AD3424" t="s">
        <v>1547</v>
      </c>
      <c r="AE3424">
        <f t="shared" si="224"/>
        <v>0</v>
      </c>
      <c r="AG3424" s="2"/>
      <c r="AH3424" t="s">
        <v>6675</v>
      </c>
      <c r="AI3424" s="7" t="s">
        <v>4610</v>
      </c>
    </row>
    <row r="3425" spans="1:35" ht="11" customHeight="1" outlineLevel="1" x14ac:dyDescent="0.25">
      <c r="A3425" t="s">
        <v>6676</v>
      </c>
      <c r="C3425" s="2" t="s">
        <v>12976</v>
      </c>
      <c r="D3425" s="2">
        <v>2605</v>
      </c>
      <c r="E3425" s="7">
        <v>2001</v>
      </c>
      <c r="F3425" s="5" t="s">
        <v>4591</v>
      </c>
      <c r="H3425" s="5" t="s">
        <v>5398</v>
      </c>
      <c r="I3425" s="6" t="s">
        <v>1548</v>
      </c>
      <c r="J3425" s="6" t="s">
        <v>13860</v>
      </c>
      <c r="K3425" s="17">
        <v>5</v>
      </c>
      <c r="L3425" s="17" t="s">
        <v>7732</v>
      </c>
      <c r="M3425" s="9"/>
      <c r="N3425" s="9"/>
      <c r="O3425" s="21"/>
      <c r="Q3425" s="29"/>
      <c r="U3425" s="17"/>
      <c r="V3425" s="2" t="s">
        <v>1543</v>
      </c>
      <c r="Y3425" t="str">
        <f t="shared" si="225"/>
        <v/>
      </c>
      <c r="AA3425" t="str">
        <f t="shared" si="226"/>
        <v/>
      </c>
      <c r="AC3425" s="7"/>
      <c r="AD3425" t="s">
        <v>1548</v>
      </c>
      <c r="AE3425">
        <f t="shared" si="224"/>
        <v>0</v>
      </c>
      <c r="AG3425" s="2"/>
      <c r="AH3425" t="s">
        <v>6675</v>
      </c>
      <c r="AI3425" s="7" t="s">
        <v>4610</v>
      </c>
    </row>
    <row r="3426" spans="1:35" ht="11" customHeight="1" outlineLevel="1" x14ac:dyDescent="0.25">
      <c r="A3426" t="s">
        <v>6676</v>
      </c>
      <c r="C3426" s="2" t="s">
        <v>12976</v>
      </c>
      <c r="D3426" s="2">
        <v>2606</v>
      </c>
      <c r="E3426" s="7">
        <v>2001</v>
      </c>
      <c r="F3426" s="5" t="s">
        <v>4591</v>
      </c>
      <c r="H3426" s="5" t="s">
        <v>5398</v>
      </c>
      <c r="I3426" s="6" t="s">
        <v>1546</v>
      </c>
      <c r="J3426" s="6" t="s">
        <v>13860</v>
      </c>
      <c r="K3426" s="17">
        <v>5</v>
      </c>
      <c r="L3426" s="17" t="s">
        <v>7732</v>
      </c>
      <c r="M3426" s="9"/>
      <c r="N3426" s="9"/>
      <c r="O3426" s="21"/>
      <c r="Q3426" s="29"/>
      <c r="U3426" s="17"/>
      <c r="V3426" s="2" t="s">
        <v>1544</v>
      </c>
      <c r="Y3426" t="str">
        <f t="shared" si="225"/>
        <v/>
      </c>
      <c r="AA3426" t="str">
        <f t="shared" si="226"/>
        <v/>
      </c>
      <c r="AC3426" s="7"/>
      <c r="AD3426" t="s">
        <v>1546</v>
      </c>
      <c r="AE3426">
        <f t="shared" si="224"/>
        <v>0</v>
      </c>
      <c r="AG3426" s="2"/>
      <c r="AH3426" t="s">
        <v>6675</v>
      </c>
      <c r="AI3426" s="7" t="s">
        <v>4610</v>
      </c>
    </row>
    <row r="3427" spans="1:35" ht="11" customHeight="1" outlineLevel="1" x14ac:dyDescent="0.25">
      <c r="A3427" t="s">
        <v>6676</v>
      </c>
      <c r="C3427" s="2" t="s">
        <v>12976</v>
      </c>
      <c r="D3427" s="2">
        <v>2607</v>
      </c>
      <c r="E3427" s="7">
        <v>2001</v>
      </c>
      <c r="F3427" s="5" t="s">
        <v>4591</v>
      </c>
      <c r="H3427" s="5" t="s">
        <v>5398</v>
      </c>
      <c r="I3427" s="6" t="s">
        <v>1548</v>
      </c>
      <c r="J3427" s="6" t="s">
        <v>13860</v>
      </c>
      <c r="K3427" s="17">
        <v>5</v>
      </c>
      <c r="L3427" s="17" t="s">
        <v>7732</v>
      </c>
      <c r="M3427" s="9"/>
      <c r="N3427" s="9"/>
      <c r="O3427" s="21"/>
      <c r="Q3427" s="29"/>
      <c r="U3427" s="17"/>
      <c r="V3427" s="2" t="s">
        <v>1545</v>
      </c>
      <c r="Y3427" t="str">
        <f t="shared" si="225"/>
        <v/>
      </c>
      <c r="AA3427" t="str">
        <f t="shared" si="226"/>
        <v/>
      </c>
      <c r="AC3427" s="7"/>
      <c r="AD3427" t="s">
        <v>1548</v>
      </c>
      <c r="AE3427">
        <f t="shared" si="224"/>
        <v>0</v>
      </c>
      <c r="AG3427" s="2"/>
      <c r="AH3427" t="s">
        <v>6675</v>
      </c>
      <c r="AI3427" s="7" t="s">
        <v>4610</v>
      </c>
    </row>
    <row r="3428" spans="1:35" ht="11" customHeight="1" outlineLevel="1" x14ac:dyDescent="0.25">
      <c r="A3428" t="s">
        <v>6676</v>
      </c>
      <c r="C3428" s="2" t="s">
        <v>12976</v>
      </c>
      <c r="D3428" s="2">
        <v>2644</v>
      </c>
      <c r="E3428" s="7">
        <v>2001</v>
      </c>
      <c r="F3428" s="5" t="s">
        <v>4595</v>
      </c>
      <c r="H3428" s="5" t="s">
        <v>5398</v>
      </c>
      <c r="I3428" s="6" t="s">
        <v>4106</v>
      </c>
      <c r="J3428" s="6" t="s">
        <v>13866</v>
      </c>
      <c r="K3428" s="17">
        <v>1</v>
      </c>
      <c r="L3428" s="17" t="s">
        <v>7732</v>
      </c>
      <c r="M3428" s="9"/>
      <c r="N3428" s="9"/>
      <c r="O3428" s="21"/>
      <c r="Q3428" s="29"/>
      <c r="U3428" s="17"/>
      <c r="V3428" s="2" t="s">
        <v>4583</v>
      </c>
      <c r="Y3428" t="str">
        <f t="shared" si="225"/>
        <v/>
      </c>
      <c r="AA3428" t="str">
        <f t="shared" si="226"/>
        <v/>
      </c>
      <c r="AC3428" s="7"/>
      <c r="AD3428" t="s">
        <v>4106</v>
      </c>
      <c r="AE3428">
        <f t="shared" si="224"/>
        <v>0</v>
      </c>
      <c r="AG3428" s="2"/>
      <c r="AH3428" t="s">
        <v>4107</v>
      </c>
      <c r="AI3428" s="7" t="s">
        <v>4610</v>
      </c>
    </row>
    <row r="3429" spans="1:35" ht="11" customHeight="1" outlineLevel="1" x14ac:dyDescent="0.25">
      <c r="A3429" t="s">
        <v>6676</v>
      </c>
      <c r="C3429" s="2" t="s">
        <v>12976</v>
      </c>
      <c r="D3429" s="2">
        <v>2639</v>
      </c>
      <c r="E3429" s="7">
        <v>2001</v>
      </c>
      <c r="F3429" s="5" t="s">
        <v>4595</v>
      </c>
      <c r="H3429" s="5" t="s">
        <v>5398</v>
      </c>
      <c r="I3429" s="6" t="s">
        <v>428</v>
      </c>
      <c r="J3429" s="6" t="s">
        <v>13862</v>
      </c>
      <c r="K3429" s="17">
        <v>3</v>
      </c>
      <c r="L3429" s="17" t="s">
        <v>7732</v>
      </c>
      <c r="M3429" s="9"/>
      <c r="N3429" s="9"/>
      <c r="O3429" s="21"/>
      <c r="Q3429" s="29"/>
      <c r="U3429" s="17"/>
      <c r="V3429" s="2"/>
      <c r="Y3429" t="str">
        <f t="shared" si="225"/>
        <v/>
      </c>
      <c r="AA3429" t="str">
        <f t="shared" si="226"/>
        <v/>
      </c>
      <c r="AC3429" s="7"/>
      <c r="AD3429" t="s">
        <v>428</v>
      </c>
      <c r="AE3429">
        <f t="shared" si="224"/>
        <v>0</v>
      </c>
      <c r="AG3429" s="2"/>
      <c r="AH3429" t="s">
        <v>13865</v>
      </c>
      <c r="AI3429" s="7" t="s">
        <v>4610</v>
      </c>
    </row>
    <row r="3430" spans="1:35" ht="11" customHeight="1" outlineLevel="1" x14ac:dyDescent="0.25">
      <c r="A3430" t="s">
        <v>6676</v>
      </c>
      <c r="C3430" s="2" t="s">
        <v>12976</v>
      </c>
      <c r="D3430" s="2">
        <v>2641</v>
      </c>
      <c r="E3430" s="7">
        <v>2001</v>
      </c>
      <c r="F3430" s="5" t="s">
        <v>13863</v>
      </c>
      <c r="H3430" s="5" t="s">
        <v>5398</v>
      </c>
      <c r="I3430" s="6" t="s">
        <v>428</v>
      </c>
      <c r="J3430" s="6" t="s">
        <v>13864</v>
      </c>
      <c r="K3430" s="17">
        <v>5</v>
      </c>
      <c r="L3430" s="17" t="s">
        <v>7732</v>
      </c>
      <c r="M3430" s="9"/>
      <c r="N3430" s="9"/>
      <c r="O3430" s="21"/>
      <c r="Q3430" s="29"/>
      <c r="U3430" s="17"/>
      <c r="V3430" s="2"/>
      <c r="Y3430" t="str">
        <f t="shared" si="225"/>
        <v/>
      </c>
      <c r="AA3430">
        <f t="shared" si="226"/>
        <v>1</v>
      </c>
      <c r="AC3430" s="7"/>
      <c r="AD3430" t="s">
        <v>428</v>
      </c>
      <c r="AE3430">
        <f t="shared" si="224"/>
        <v>0</v>
      </c>
      <c r="AG3430" s="2"/>
      <c r="AI3430" s="7"/>
    </row>
    <row r="3431" spans="1:35" ht="11" customHeight="1" outlineLevel="1" x14ac:dyDescent="0.25">
      <c r="A3431" t="s">
        <v>6676</v>
      </c>
      <c r="C3431" s="2" t="s">
        <v>12976</v>
      </c>
      <c r="D3431" s="2">
        <v>2717</v>
      </c>
      <c r="E3431" s="7">
        <v>2002</v>
      </c>
      <c r="F3431" s="5" t="s">
        <v>5296</v>
      </c>
      <c r="H3431" s="5" t="s">
        <v>5398</v>
      </c>
      <c r="I3431" s="6" t="s">
        <v>1579</v>
      </c>
      <c r="J3431" s="6" t="s">
        <v>13868</v>
      </c>
      <c r="K3431" s="17">
        <v>1</v>
      </c>
      <c r="L3431" s="17" t="s">
        <v>7732</v>
      </c>
      <c r="M3431" s="9"/>
      <c r="N3431" s="9"/>
      <c r="O3431" s="21"/>
      <c r="Q3431" s="29"/>
      <c r="U3431" s="17"/>
      <c r="V3431" s="2" t="s">
        <v>4584</v>
      </c>
      <c r="Y3431" t="str">
        <f t="shared" si="225"/>
        <v/>
      </c>
      <c r="AA3431" t="str">
        <f t="shared" si="226"/>
        <v/>
      </c>
      <c r="AC3431" s="7"/>
      <c r="AD3431" t="s">
        <v>1579</v>
      </c>
      <c r="AE3431">
        <f t="shared" si="224"/>
        <v>0</v>
      </c>
      <c r="AG3431" s="2"/>
      <c r="AH3431" t="s">
        <v>429</v>
      </c>
      <c r="AI3431" s="7" t="s">
        <v>4610</v>
      </c>
    </row>
    <row r="3432" spans="1:35" ht="11" customHeight="1" outlineLevel="1" collapsed="1" x14ac:dyDescent="0.25">
      <c r="A3432" t="s">
        <v>6676</v>
      </c>
      <c r="C3432" s="2" t="s">
        <v>12976</v>
      </c>
      <c r="D3432" s="2">
        <v>2718</v>
      </c>
      <c r="E3432" s="7">
        <v>2002</v>
      </c>
      <c r="F3432" s="5" t="s">
        <v>5296</v>
      </c>
      <c r="H3432" s="5" t="s">
        <v>5398</v>
      </c>
      <c r="I3432" s="6" t="s">
        <v>428</v>
      </c>
      <c r="J3432" s="6" t="s">
        <v>13868</v>
      </c>
      <c r="K3432" s="17">
        <v>1</v>
      </c>
      <c r="L3432" s="17" t="s">
        <v>7732</v>
      </c>
      <c r="M3432" s="9"/>
      <c r="N3432" s="9"/>
      <c r="O3432" s="21"/>
      <c r="Q3432" s="29"/>
      <c r="U3432" s="17"/>
      <c r="V3432" s="2" t="s">
        <v>4585</v>
      </c>
      <c r="Y3432" t="str">
        <f t="shared" si="225"/>
        <v/>
      </c>
      <c r="AA3432" t="str">
        <f t="shared" si="226"/>
        <v/>
      </c>
      <c r="AC3432" s="7"/>
      <c r="AD3432" t="s">
        <v>428</v>
      </c>
      <c r="AE3432">
        <f t="shared" si="224"/>
        <v>0</v>
      </c>
      <c r="AG3432" s="2"/>
      <c r="AH3432" t="s">
        <v>429</v>
      </c>
      <c r="AI3432" s="7" t="s">
        <v>4610</v>
      </c>
    </row>
    <row r="3433" spans="1:35" ht="11" customHeight="1" outlineLevel="1" x14ac:dyDescent="0.25">
      <c r="A3433" t="s">
        <v>6676</v>
      </c>
      <c r="C3433" s="2" t="s">
        <v>12976</v>
      </c>
      <c r="D3433" s="2">
        <v>2719</v>
      </c>
      <c r="E3433" s="7">
        <v>2002</v>
      </c>
      <c r="F3433" s="5" t="s">
        <v>5296</v>
      </c>
      <c r="H3433" s="5" t="s">
        <v>5398</v>
      </c>
      <c r="I3433" s="6" t="s">
        <v>4596</v>
      </c>
      <c r="J3433" s="6" t="s">
        <v>13868</v>
      </c>
      <c r="K3433" s="17">
        <v>1</v>
      </c>
      <c r="L3433" s="17" t="s">
        <v>7732</v>
      </c>
      <c r="M3433" s="9"/>
      <c r="N3433" s="9"/>
      <c r="O3433" s="21"/>
      <c r="Q3433" s="29"/>
      <c r="U3433" s="17"/>
      <c r="V3433" s="2" t="s">
        <v>4586</v>
      </c>
      <c r="Y3433" t="str">
        <f t="shared" si="225"/>
        <v/>
      </c>
      <c r="AA3433" t="str">
        <f t="shared" si="226"/>
        <v/>
      </c>
      <c r="AC3433" s="7"/>
      <c r="AD3433" t="s">
        <v>4596</v>
      </c>
      <c r="AE3433">
        <f t="shared" si="224"/>
        <v>0</v>
      </c>
      <c r="AG3433" s="2"/>
      <c r="AH3433" t="s">
        <v>429</v>
      </c>
      <c r="AI3433" s="7" t="s">
        <v>4610</v>
      </c>
    </row>
    <row r="3434" spans="1:35" ht="11" customHeight="1" outlineLevel="1" collapsed="1" x14ac:dyDescent="0.25">
      <c r="A3434" t="s">
        <v>6676</v>
      </c>
      <c r="C3434" s="2" t="s">
        <v>12976</v>
      </c>
      <c r="D3434" s="2">
        <v>2720</v>
      </c>
      <c r="E3434" s="7">
        <v>2002</v>
      </c>
      <c r="F3434" s="5" t="s">
        <v>5296</v>
      </c>
      <c r="H3434" s="5" t="s">
        <v>5398</v>
      </c>
      <c r="I3434" s="6" t="s">
        <v>1579</v>
      </c>
      <c r="J3434" s="6" t="s">
        <v>13868</v>
      </c>
      <c r="K3434" s="17">
        <v>3</v>
      </c>
      <c r="L3434" s="17" t="s">
        <v>7732</v>
      </c>
      <c r="M3434" s="9"/>
      <c r="N3434" s="9"/>
      <c r="O3434" s="21"/>
      <c r="Q3434" s="29"/>
      <c r="U3434" s="17"/>
      <c r="V3434" s="2" t="s">
        <v>4587</v>
      </c>
      <c r="Y3434" t="str">
        <f t="shared" si="225"/>
        <v/>
      </c>
      <c r="AA3434" t="str">
        <f t="shared" si="226"/>
        <v/>
      </c>
      <c r="AC3434" s="7"/>
      <c r="AD3434" t="s">
        <v>1579</v>
      </c>
      <c r="AE3434">
        <f t="shared" ref="AE3434:AE3497" si="227">COUNTIF(I3434,"*Fuji*")</f>
        <v>0</v>
      </c>
      <c r="AG3434" s="2"/>
      <c r="AH3434" t="s">
        <v>429</v>
      </c>
      <c r="AI3434" s="7" t="s">
        <v>4610</v>
      </c>
    </row>
    <row r="3435" spans="1:35" ht="11" customHeight="1" outlineLevel="1" x14ac:dyDescent="0.25">
      <c r="A3435" t="s">
        <v>6676</v>
      </c>
      <c r="C3435" s="2" t="s">
        <v>12976</v>
      </c>
      <c r="D3435" s="2">
        <v>2721</v>
      </c>
      <c r="E3435" s="7">
        <v>2002</v>
      </c>
      <c r="F3435" s="5" t="s">
        <v>5296</v>
      </c>
      <c r="H3435" s="5" t="s">
        <v>5398</v>
      </c>
      <c r="I3435" s="6" t="s">
        <v>4597</v>
      </c>
      <c r="J3435" s="6" t="s">
        <v>13868</v>
      </c>
      <c r="K3435" s="17">
        <v>5</v>
      </c>
      <c r="L3435" s="17" t="s">
        <v>7732</v>
      </c>
      <c r="M3435" s="9"/>
      <c r="N3435" s="9"/>
      <c r="O3435" s="21"/>
      <c r="Q3435" s="29"/>
      <c r="U3435" s="17"/>
      <c r="V3435" s="2" t="s">
        <v>4588</v>
      </c>
      <c r="Y3435" t="str">
        <f t="shared" si="225"/>
        <v/>
      </c>
      <c r="AA3435" t="str">
        <f t="shared" si="226"/>
        <v/>
      </c>
      <c r="AC3435" s="7"/>
      <c r="AD3435" t="s">
        <v>4597</v>
      </c>
      <c r="AE3435">
        <f t="shared" si="227"/>
        <v>0</v>
      </c>
      <c r="AG3435" s="2"/>
      <c r="AH3435" t="s">
        <v>429</v>
      </c>
      <c r="AI3435" s="7" t="s">
        <v>4610</v>
      </c>
    </row>
    <row r="3436" spans="1:35" ht="11" customHeight="1" outlineLevel="1" x14ac:dyDescent="0.25">
      <c r="A3436" t="s">
        <v>6676</v>
      </c>
      <c r="C3436" s="2" t="s">
        <v>12976</v>
      </c>
      <c r="D3436" s="2">
        <v>2749</v>
      </c>
      <c r="E3436" s="7">
        <v>2002</v>
      </c>
      <c r="F3436" s="5" t="s">
        <v>4649</v>
      </c>
      <c r="H3436" s="5" t="s">
        <v>5398</v>
      </c>
      <c r="I3436" s="6" t="s">
        <v>13869</v>
      </c>
      <c r="J3436" s="6" t="s">
        <v>13870</v>
      </c>
      <c r="K3436" s="17">
        <v>1</v>
      </c>
      <c r="L3436" s="17" t="s">
        <v>7730</v>
      </c>
      <c r="M3436" s="9">
        <v>19</v>
      </c>
      <c r="N3436" s="9"/>
      <c r="O3436" s="21"/>
      <c r="Q3436" s="29"/>
      <c r="T3436">
        <v>1</v>
      </c>
      <c r="U3436" s="17"/>
      <c r="V3436" s="2"/>
      <c r="Y3436" t="str">
        <f t="shared" si="225"/>
        <v/>
      </c>
      <c r="AA3436" t="str">
        <f t="shared" si="226"/>
        <v/>
      </c>
      <c r="AC3436" s="7"/>
      <c r="AD3436" t="s">
        <v>13869</v>
      </c>
      <c r="AE3436">
        <f t="shared" si="227"/>
        <v>0</v>
      </c>
      <c r="AG3436" s="2"/>
      <c r="AI3436" s="7"/>
    </row>
    <row r="3437" spans="1:35" ht="11" customHeight="1" outlineLevel="1" x14ac:dyDescent="0.25">
      <c r="A3437" t="s">
        <v>6676</v>
      </c>
      <c r="C3437" s="2" t="s">
        <v>12976</v>
      </c>
      <c r="D3437" s="2">
        <v>2769</v>
      </c>
      <c r="E3437" s="7">
        <v>2002</v>
      </c>
      <c r="F3437" s="5" t="s">
        <v>5296</v>
      </c>
      <c r="H3437" s="5" t="s">
        <v>5398</v>
      </c>
      <c r="I3437" s="6" t="s">
        <v>4598</v>
      </c>
      <c r="J3437" s="6" t="s">
        <v>13871</v>
      </c>
      <c r="K3437" s="17">
        <v>3</v>
      </c>
      <c r="L3437" s="17" t="s">
        <v>7732</v>
      </c>
      <c r="M3437" s="9"/>
      <c r="N3437" s="9"/>
      <c r="O3437" s="21"/>
      <c r="Q3437" s="29"/>
      <c r="U3437" s="17"/>
      <c r="V3437" s="2" t="s">
        <v>4589</v>
      </c>
      <c r="Y3437" t="str">
        <f t="shared" si="225"/>
        <v/>
      </c>
      <c r="AA3437" t="str">
        <f t="shared" si="226"/>
        <v/>
      </c>
      <c r="AC3437" s="7"/>
      <c r="AD3437" t="s">
        <v>4598</v>
      </c>
      <c r="AE3437">
        <f t="shared" si="227"/>
        <v>0</v>
      </c>
      <c r="AG3437" s="2"/>
      <c r="AH3437" t="s">
        <v>429</v>
      </c>
      <c r="AI3437" s="7" t="s">
        <v>4610</v>
      </c>
    </row>
    <row r="3438" spans="1:35" ht="11" customHeight="1" outlineLevel="1" x14ac:dyDescent="0.25">
      <c r="A3438" t="s">
        <v>6676</v>
      </c>
      <c r="C3438" s="2" t="s">
        <v>12976</v>
      </c>
      <c r="D3438" s="2">
        <v>2820</v>
      </c>
      <c r="E3438" s="7">
        <v>2003</v>
      </c>
      <c r="F3438" s="5" t="s">
        <v>5140</v>
      </c>
      <c r="H3438" s="5" t="s">
        <v>5398</v>
      </c>
      <c r="I3438" s="6" t="s">
        <v>4598</v>
      </c>
      <c r="J3438" s="6" t="s">
        <v>7074</v>
      </c>
      <c r="K3438" s="17">
        <v>1</v>
      </c>
      <c r="L3438" s="17" t="s">
        <v>7732</v>
      </c>
      <c r="M3438" s="9"/>
      <c r="N3438" s="9"/>
      <c r="O3438" s="21"/>
      <c r="Q3438" s="29"/>
      <c r="U3438" s="17"/>
      <c r="V3438" s="2" t="s">
        <v>4601</v>
      </c>
      <c r="Y3438" t="str">
        <f t="shared" si="225"/>
        <v/>
      </c>
      <c r="AA3438" t="str">
        <f t="shared" si="226"/>
        <v/>
      </c>
      <c r="AC3438" s="7"/>
      <c r="AD3438" t="s">
        <v>4598</v>
      </c>
      <c r="AE3438">
        <f t="shared" si="227"/>
        <v>0</v>
      </c>
      <c r="AG3438" s="2"/>
      <c r="AH3438" t="s">
        <v>429</v>
      </c>
      <c r="AI3438" s="7" t="s">
        <v>4610</v>
      </c>
    </row>
    <row r="3439" spans="1:35" ht="11" customHeight="1" outlineLevel="1" x14ac:dyDescent="0.25">
      <c r="A3439" t="s">
        <v>6676</v>
      </c>
      <c r="C3439" s="2" t="s">
        <v>12976</v>
      </c>
      <c r="D3439" s="2">
        <v>2853</v>
      </c>
      <c r="E3439" s="7">
        <v>2003</v>
      </c>
      <c r="F3439" s="5" t="s">
        <v>4599</v>
      </c>
      <c r="H3439" s="5" t="s">
        <v>5398</v>
      </c>
      <c r="I3439" s="6" t="s">
        <v>4593</v>
      </c>
      <c r="J3439" s="6" t="s">
        <v>13872</v>
      </c>
      <c r="K3439" s="17">
        <v>5</v>
      </c>
      <c r="L3439" s="17" t="s">
        <v>7732</v>
      </c>
      <c r="M3439" s="9"/>
      <c r="N3439" s="9"/>
      <c r="O3439" s="21"/>
      <c r="Q3439" s="29"/>
      <c r="U3439" s="17"/>
      <c r="V3439" s="2">
        <v>1696</v>
      </c>
      <c r="Y3439" t="str">
        <f t="shared" si="225"/>
        <v/>
      </c>
      <c r="AA3439" t="str">
        <f t="shared" si="226"/>
        <v/>
      </c>
      <c r="AC3439" s="7"/>
      <c r="AD3439" t="s">
        <v>4593</v>
      </c>
      <c r="AE3439">
        <f t="shared" si="227"/>
        <v>0</v>
      </c>
      <c r="AG3439" s="2"/>
      <c r="AH3439" t="s">
        <v>6675</v>
      </c>
      <c r="AI3439" s="7" t="s">
        <v>4922</v>
      </c>
    </row>
    <row r="3440" spans="1:35" ht="11" customHeight="1" outlineLevel="1" x14ac:dyDescent="0.25">
      <c r="A3440" t="s">
        <v>6676</v>
      </c>
      <c r="C3440" s="2" t="s">
        <v>12976</v>
      </c>
      <c r="D3440" s="2">
        <v>2901</v>
      </c>
      <c r="E3440" s="7">
        <v>2005</v>
      </c>
      <c r="F3440" s="5" t="s">
        <v>3426</v>
      </c>
      <c r="H3440" s="5" t="s">
        <v>5398</v>
      </c>
      <c r="I3440" s="6" t="s">
        <v>400</v>
      </c>
      <c r="J3440" s="6" t="s">
        <v>13845</v>
      </c>
      <c r="K3440" s="17">
        <v>5</v>
      </c>
      <c r="L3440" s="17" t="s">
        <v>7730</v>
      </c>
      <c r="M3440" s="9">
        <v>3</v>
      </c>
      <c r="N3440" s="9"/>
      <c r="O3440" s="21"/>
      <c r="Q3440" s="29"/>
      <c r="U3440" s="17"/>
      <c r="V3440" s="2">
        <v>1722</v>
      </c>
      <c r="Y3440" t="str">
        <f t="shared" si="225"/>
        <v/>
      </c>
      <c r="AA3440" t="str">
        <f t="shared" si="226"/>
        <v/>
      </c>
      <c r="AC3440" s="7"/>
      <c r="AD3440" t="s">
        <v>400</v>
      </c>
      <c r="AE3440">
        <f t="shared" si="227"/>
        <v>0</v>
      </c>
      <c r="AG3440" s="2"/>
      <c r="AH3440" t="s">
        <v>6675</v>
      </c>
      <c r="AI3440" s="7" t="s">
        <v>4922</v>
      </c>
    </row>
    <row r="3441" spans="1:35" ht="11" customHeight="1" outlineLevel="1" x14ac:dyDescent="0.25">
      <c r="A3441" t="s">
        <v>6676</v>
      </c>
      <c r="C3441" s="2" t="s">
        <v>12976</v>
      </c>
      <c r="D3441" s="2">
        <v>2907</v>
      </c>
      <c r="E3441" s="7">
        <v>2005</v>
      </c>
      <c r="F3441" s="5" t="s">
        <v>13873</v>
      </c>
      <c r="H3441" s="5" t="s">
        <v>5398</v>
      </c>
      <c r="I3441" s="6" t="s">
        <v>5620</v>
      </c>
      <c r="J3441" s="6" t="s">
        <v>13874</v>
      </c>
      <c r="K3441" s="17">
        <v>3</v>
      </c>
      <c r="L3441" s="17" t="s">
        <v>7732</v>
      </c>
      <c r="M3441" s="9"/>
      <c r="N3441" s="9"/>
      <c r="O3441" s="21"/>
      <c r="Q3441" s="29"/>
      <c r="U3441" s="17"/>
      <c r="V3441" s="2"/>
      <c r="Y3441" t="str">
        <f t="shared" si="225"/>
        <v/>
      </c>
      <c r="AA3441" t="str">
        <f t="shared" si="226"/>
        <v/>
      </c>
      <c r="AC3441" s="7"/>
      <c r="AD3441" t="s">
        <v>5620</v>
      </c>
      <c r="AE3441">
        <f t="shared" si="227"/>
        <v>0</v>
      </c>
      <c r="AG3441" s="2"/>
      <c r="AI3441" s="7"/>
    </row>
    <row r="3442" spans="1:35" ht="11" customHeight="1" outlineLevel="1" x14ac:dyDescent="0.25">
      <c r="A3442" t="s">
        <v>6676</v>
      </c>
      <c r="C3442" s="2" t="s">
        <v>12976</v>
      </c>
      <c r="D3442" s="2">
        <v>2915</v>
      </c>
      <c r="E3442" s="7">
        <v>2005</v>
      </c>
      <c r="F3442" s="5" t="s">
        <v>2348</v>
      </c>
      <c r="H3442" s="5" t="s">
        <v>5398</v>
      </c>
      <c r="I3442" s="6" t="s">
        <v>3424</v>
      </c>
      <c r="J3442" s="6" t="s">
        <v>10560</v>
      </c>
      <c r="K3442" s="17">
        <v>5</v>
      </c>
      <c r="L3442" s="17" t="s">
        <v>7732</v>
      </c>
      <c r="M3442" s="9"/>
      <c r="N3442" s="9"/>
      <c r="O3442" s="21"/>
      <c r="Q3442" s="29"/>
      <c r="U3442" s="17"/>
      <c r="V3442" s="2">
        <v>1732</v>
      </c>
      <c r="Y3442" t="str">
        <f t="shared" si="225"/>
        <v/>
      </c>
      <c r="AA3442" t="str">
        <f t="shared" si="226"/>
        <v/>
      </c>
      <c r="AC3442" s="7"/>
      <c r="AD3442" t="s">
        <v>3424</v>
      </c>
      <c r="AE3442">
        <f t="shared" si="227"/>
        <v>0</v>
      </c>
      <c r="AG3442" s="2"/>
      <c r="AH3442" t="s">
        <v>429</v>
      </c>
      <c r="AI3442" s="7" t="s">
        <v>4922</v>
      </c>
    </row>
    <row r="3443" spans="1:35" ht="11" customHeight="1" outlineLevel="1" x14ac:dyDescent="0.25">
      <c r="A3443" t="s">
        <v>6676</v>
      </c>
      <c r="C3443" s="2" t="s">
        <v>12976</v>
      </c>
      <c r="D3443" s="2">
        <v>2916</v>
      </c>
      <c r="E3443" s="7">
        <v>2005</v>
      </c>
      <c r="F3443" s="5" t="s">
        <v>5296</v>
      </c>
      <c r="H3443" s="5" t="s">
        <v>5398</v>
      </c>
      <c r="I3443" s="6" t="s">
        <v>3425</v>
      </c>
      <c r="J3443" s="6" t="s">
        <v>10560</v>
      </c>
      <c r="K3443" s="17">
        <v>5</v>
      </c>
      <c r="L3443" s="17" t="s">
        <v>7732</v>
      </c>
      <c r="M3443" s="9"/>
      <c r="N3443" s="9"/>
      <c r="O3443" s="21"/>
      <c r="Q3443" s="29"/>
      <c r="U3443" s="17"/>
      <c r="V3443" s="2">
        <v>1733</v>
      </c>
      <c r="Y3443" t="str">
        <f t="shared" si="225"/>
        <v/>
      </c>
      <c r="AA3443" t="str">
        <f t="shared" si="226"/>
        <v/>
      </c>
      <c r="AC3443" s="7"/>
      <c r="AD3443" t="s">
        <v>3425</v>
      </c>
      <c r="AE3443">
        <f t="shared" si="227"/>
        <v>0</v>
      </c>
      <c r="AG3443" s="2"/>
      <c r="AH3443" t="s">
        <v>429</v>
      </c>
      <c r="AI3443" s="7" t="s">
        <v>4922</v>
      </c>
    </row>
    <row r="3444" spans="1:35" ht="11" customHeight="1" outlineLevel="1" x14ac:dyDescent="0.25">
      <c r="A3444" t="s">
        <v>6676</v>
      </c>
      <c r="C3444" s="2" t="s">
        <v>12976</v>
      </c>
      <c r="D3444" s="2">
        <v>2917</v>
      </c>
      <c r="E3444" s="7">
        <v>2005</v>
      </c>
      <c r="F3444" s="8" t="s">
        <v>6019</v>
      </c>
      <c r="H3444" s="5" t="s">
        <v>5398</v>
      </c>
      <c r="I3444" s="6" t="s">
        <v>3424</v>
      </c>
      <c r="J3444" s="6" t="s">
        <v>10560</v>
      </c>
      <c r="K3444" s="17">
        <v>3</v>
      </c>
      <c r="L3444" s="17" t="s">
        <v>7732</v>
      </c>
      <c r="M3444" s="9"/>
      <c r="N3444" s="9"/>
      <c r="O3444" s="21"/>
      <c r="Q3444" s="29"/>
      <c r="U3444" s="17"/>
      <c r="V3444" s="2"/>
      <c r="Y3444" t="str">
        <f t="shared" si="225"/>
        <v/>
      </c>
      <c r="AA3444" t="str">
        <f t="shared" si="226"/>
        <v/>
      </c>
      <c r="AC3444" s="7"/>
      <c r="AD3444" t="s">
        <v>3424</v>
      </c>
      <c r="AE3444">
        <f t="shared" si="227"/>
        <v>0</v>
      </c>
      <c r="AG3444" s="2"/>
      <c r="AI3444" s="7"/>
    </row>
    <row r="3445" spans="1:35" ht="11" customHeight="1" outlineLevel="1" x14ac:dyDescent="0.25">
      <c r="A3445" t="s">
        <v>6676</v>
      </c>
      <c r="C3445" s="2" t="s">
        <v>12976</v>
      </c>
      <c r="D3445" s="2">
        <v>2918</v>
      </c>
      <c r="E3445" s="7">
        <v>2005</v>
      </c>
      <c r="F3445" s="5" t="s">
        <v>2348</v>
      </c>
      <c r="H3445" s="5" t="s">
        <v>5398</v>
      </c>
      <c r="I3445" s="6" t="s">
        <v>428</v>
      </c>
      <c r="J3445" s="6" t="s">
        <v>13875</v>
      </c>
      <c r="K3445" s="17">
        <v>1</v>
      </c>
      <c r="L3445" s="17" t="s">
        <v>7732</v>
      </c>
      <c r="M3445" s="9"/>
      <c r="N3445" s="9"/>
      <c r="O3445" s="21"/>
      <c r="Q3445" s="29"/>
      <c r="U3445" s="17"/>
      <c r="V3445" s="2">
        <v>1739</v>
      </c>
      <c r="Y3445" t="str">
        <f t="shared" si="225"/>
        <v/>
      </c>
      <c r="AA3445" t="str">
        <f t="shared" si="226"/>
        <v/>
      </c>
      <c r="AC3445" s="7"/>
      <c r="AD3445" t="s">
        <v>428</v>
      </c>
      <c r="AE3445">
        <f t="shared" si="227"/>
        <v>0</v>
      </c>
      <c r="AG3445" s="2"/>
      <c r="AH3445" t="s">
        <v>429</v>
      </c>
      <c r="AI3445" s="7" t="s">
        <v>4610</v>
      </c>
    </row>
    <row r="3446" spans="1:35" ht="11" customHeight="1" outlineLevel="1" x14ac:dyDescent="0.25">
      <c r="A3446" t="s">
        <v>6676</v>
      </c>
      <c r="C3446" s="2" t="s">
        <v>12976</v>
      </c>
      <c r="D3446" s="2">
        <v>2932</v>
      </c>
      <c r="E3446" s="7">
        <v>2005</v>
      </c>
      <c r="F3446" s="5" t="s">
        <v>2348</v>
      </c>
      <c r="H3446" s="5" t="s">
        <v>5398</v>
      </c>
      <c r="I3446" s="6" t="s">
        <v>5620</v>
      </c>
      <c r="J3446" s="6" t="s">
        <v>13876</v>
      </c>
      <c r="K3446" s="17">
        <v>3</v>
      </c>
      <c r="L3446" s="17" t="s">
        <v>7732</v>
      </c>
      <c r="M3446" s="9"/>
      <c r="N3446" s="9"/>
      <c r="O3446" s="21"/>
      <c r="Q3446" s="29"/>
      <c r="U3446" s="17"/>
      <c r="V3446" s="2"/>
      <c r="Y3446" t="str">
        <f t="shared" si="225"/>
        <v/>
      </c>
      <c r="AA3446" t="str">
        <f t="shared" si="226"/>
        <v/>
      </c>
      <c r="AC3446" s="7"/>
      <c r="AD3446" t="s">
        <v>5620</v>
      </c>
      <c r="AE3446">
        <f t="shared" si="227"/>
        <v>0</v>
      </c>
      <c r="AG3446" s="2"/>
      <c r="AH3446" t="s">
        <v>429</v>
      </c>
      <c r="AI3446" s="7" t="s">
        <v>4610</v>
      </c>
    </row>
    <row r="3447" spans="1:35" ht="11" customHeight="1" outlineLevel="1" x14ac:dyDescent="0.25">
      <c r="A3447" t="s">
        <v>6676</v>
      </c>
      <c r="C3447" s="2" t="s">
        <v>12976</v>
      </c>
      <c r="D3447" s="2">
        <v>2935</v>
      </c>
      <c r="E3447" s="7">
        <v>2005</v>
      </c>
      <c r="F3447" s="5">
        <v>1.25</v>
      </c>
      <c r="H3447" s="5" t="s">
        <v>5398</v>
      </c>
      <c r="I3447" s="6" t="s">
        <v>13877</v>
      </c>
      <c r="J3447" s="6" t="s">
        <v>13878</v>
      </c>
      <c r="K3447" s="17">
        <v>3</v>
      </c>
      <c r="L3447" s="17" t="s">
        <v>7730</v>
      </c>
      <c r="M3447" s="9">
        <v>11</v>
      </c>
      <c r="N3447" s="9"/>
      <c r="O3447" s="21"/>
      <c r="Q3447" s="29"/>
      <c r="T3447">
        <v>1</v>
      </c>
      <c r="U3447" s="17"/>
      <c r="V3447" s="2"/>
      <c r="Y3447" t="str">
        <f t="shared" si="225"/>
        <v/>
      </c>
      <c r="AA3447" t="str">
        <f t="shared" si="226"/>
        <v/>
      </c>
      <c r="AC3447" s="7"/>
      <c r="AD3447" t="s">
        <v>13877</v>
      </c>
      <c r="AE3447">
        <f t="shared" si="227"/>
        <v>0</v>
      </c>
      <c r="AG3447" s="2"/>
      <c r="AI3447" s="7"/>
    </row>
    <row r="3448" spans="1:35" ht="11" customHeight="1" outlineLevel="1" x14ac:dyDescent="0.25">
      <c r="A3448" t="s">
        <v>6676</v>
      </c>
      <c r="C3448" s="2" t="s">
        <v>12976</v>
      </c>
      <c r="D3448" s="2">
        <v>2949</v>
      </c>
      <c r="E3448" s="7">
        <v>2005</v>
      </c>
      <c r="F3448" s="5" t="s">
        <v>2348</v>
      </c>
      <c r="H3448" s="5" t="s">
        <v>5398</v>
      </c>
      <c r="I3448" s="6" t="s">
        <v>4600</v>
      </c>
      <c r="J3448" s="6" t="s">
        <v>13879</v>
      </c>
      <c r="K3448" s="17">
        <v>3</v>
      </c>
      <c r="L3448" s="17" t="s">
        <v>7732</v>
      </c>
      <c r="M3448" s="9"/>
      <c r="N3448" s="9"/>
      <c r="O3448" s="21"/>
      <c r="Q3448" s="29"/>
      <c r="U3448" s="17"/>
      <c r="V3448" s="2" t="s">
        <v>4590</v>
      </c>
      <c r="Y3448" t="str">
        <f t="shared" si="225"/>
        <v/>
      </c>
      <c r="AA3448" t="str">
        <f t="shared" si="226"/>
        <v/>
      </c>
      <c r="AC3448" s="7"/>
      <c r="AD3448" t="s">
        <v>4600</v>
      </c>
      <c r="AE3448">
        <f t="shared" si="227"/>
        <v>0</v>
      </c>
      <c r="AG3448" s="2"/>
      <c r="AH3448" t="s">
        <v>429</v>
      </c>
      <c r="AI3448" s="7" t="s">
        <v>4610</v>
      </c>
    </row>
    <row r="3449" spans="1:35" ht="11" customHeight="1" outlineLevel="1" x14ac:dyDescent="0.25">
      <c r="A3449" t="s">
        <v>6676</v>
      </c>
      <c r="C3449" s="2" t="s">
        <v>12976</v>
      </c>
      <c r="D3449" s="2">
        <v>3006</v>
      </c>
      <c r="E3449" s="7">
        <v>2006</v>
      </c>
      <c r="F3449" s="5" t="s">
        <v>13882</v>
      </c>
      <c r="H3449" s="5" t="s">
        <v>5398</v>
      </c>
      <c r="I3449" s="6" t="s">
        <v>13880</v>
      </c>
      <c r="J3449" s="6" t="s">
        <v>13881</v>
      </c>
      <c r="K3449" s="17">
        <v>3</v>
      </c>
      <c r="L3449" s="17" t="s">
        <v>7732</v>
      </c>
      <c r="M3449" s="9"/>
      <c r="N3449" s="9"/>
      <c r="O3449" s="21"/>
      <c r="Q3449" s="29"/>
      <c r="U3449" s="17"/>
      <c r="V3449" s="2"/>
      <c r="Y3449" t="str">
        <f t="shared" si="225"/>
        <v/>
      </c>
      <c r="AA3449">
        <f t="shared" si="226"/>
        <v>1</v>
      </c>
      <c r="AC3449" s="7"/>
      <c r="AD3449" t="s">
        <v>13880</v>
      </c>
      <c r="AE3449">
        <f t="shared" si="227"/>
        <v>0</v>
      </c>
      <c r="AG3449" s="2"/>
      <c r="AI3449" s="7"/>
    </row>
    <row r="3450" spans="1:35" ht="11" customHeight="1" outlineLevel="1" x14ac:dyDescent="0.25">
      <c r="A3450" t="s">
        <v>6676</v>
      </c>
      <c r="C3450" s="2" t="s">
        <v>12976</v>
      </c>
      <c r="D3450" s="2">
        <v>3072</v>
      </c>
      <c r="E3450" s="7">
        <v>2006</v>
      </c>
      <c r="F3450" s="8" t="s">
        <v>20488</v>
      </c>
      <c r="H3450" s="5" t="s">
        <v>5398</v>
      </c>
      <c r="I3450" s="6" t="s">
        <v>13880</v>
      </c>
      <c r="J3450" s="6" t="s">
        <v>13883</v>
      </c>
      <c r="K3450" s="17">
        <v>1</v>
      </c>
      <c r="L3450" s="17" t="s">
        <v>7732</v>
      </c>
      <c r="M3450" s="9"/>
      <c r="N3450" s="9"/>
      <c r="O3450" s="21"/>
      <c r="Q3450" s="29"/>
      <c r="U3450" s="17"/>
      <c r="V3450" s="2"/>
      <c r="Y3450" t="str">
        <f t="shared" si="225"/>
        <v/>
      </c>
      <c r="AA3450" t="str">
        <f t="shared" si="226"/>
        <v/>
      </c>
      <c r="AC3450" s="7"/>
      <c r="AD3450" t="s">
        <v>13880</v>
      </c>
      <c r="AE3450">
        <f t="shared" si="227"/>
        <v>0</v>
      </c>
      <c r="AG3450" s="2"/>
      <c r="AI3450" s="7"/>
    </row>
    <row r="3451" spans="1:35" ht="11" customHeight="1" outlineLevel="1" x14ac:dyDescent="0.25">
      <c r="A3451" t="s">
        <v>6676</v>
      </c>
      <c r="C3451" s="2" t="s">
        <v>12976</v>
      </c>
      <c r="D3451" s="2">
        <v>3073</v>
      </c>
      <c r="E3451" s="7">
        <v>2006</v>
      </c>
      <c r="F3451" s="8" t="s">
        <v>22173</v>
      </c>
      <c r="H3451" s="5" t="s">
        <v>5398</v>
      </c>
      <c r="I3451" s="6" t="s">
        <v>13880</v>
      </c>
      <c r="J3451" s="6" t="s">
        <v>13883</v>
      </c>
      <c r="K3451" s="17">
        <v>3</v>
      </c>
      <c r="L3451" s="17" t="s">
        <v>7732</v>
      </c>
      <c r="M3451" s="9"/>
      <c r="N3451" s="9"/>
      <c r="O3451" s="21"/>
      <c r="Q3451" s="29"/>
      <c r="U3451" s="17"/>
      <c r="V3451" s="2"/>
      <c r="Y3451" t="str">
        <f t="shared" si="225"/>
        <v/>
      </c>
      <c r="AA3451" t="str">
        <f t="shared" si="226"/>
        <v/>
      </c>
      <c r="AC3451" s="7"/>
      <c r="AD3451" t="s">
        <v>13880</v>
      </c>
      <c r="AE3451">
        <f t="shared" si="227"/>
        <v>0</v>
      </c>
      <c r="AG3451" s="2"/>
      <c r="AI3451" s="7"/>
    </row>
    <row r="3452" spans="1:35" ht="11" customHeight="1" outlineLevel="1" x14ac:dyDescent="0.25">
      <c r="A3452" t="s">
        <v>6676</v>
      </c>
      <c r="C3452" s="2" t="s">
        <v>12976</v>
      </c>
      <c r="D3452" s="2">
        <v>3076</v>
      </c>
      <c r="E3452" s="7">
        <v>2006</v>
      </c>
      <c r="F3452" s="5" t="s">
        <v>6311</v>
      </c>
      <c r="H3452" s="5" t="s">
        <v>5398</v>
      </c>
      <c r="I3452" s="6" t="s">
        <v>4106</v>
      </c>
      <c r="J3452" s="6" t="s">
        <v>13884</v>
      </c>
      <c r="K3452" s="17">
        <v>1</v>
      </c>
      <c r="L3452" s="17" t="s">
        <v>7730</v>
      </c>
      <c r="M3452" s="9">
        <v>5.2</v>
      </c>
      <c r="N3452" s="9"/>
      <c r="O3452" s="21"/>
      <c r="Q3452" s="29"/>
      <c r="S3452">
        <v>1</v>
      </c>
      <c r="T3452">
        <v>1</v>
      </c>
      <c r="U3452" s="17"/>
      <c r="V3452" s="2" t="s">
        <v>4059</v>
      </c>
      <c r="Y3452" t="str">
        <f t="shared" si="225"/>
        <v/>
      </c>
      <c r="AA3452" t="str">
        <f t="shared" si="226"/>
        <v/>
      </c>
      <c r="AC3452" s="7"/>
      <c r="AD3452" t="s">
        <v>4106</v>
      </c>
      <c r="AE3452">
        <f t="shared" si="227"/>
        <v>0</v>
      </c>
      <c r="AG3452" s="2"/>
      <c r="AH3452" t="s">
        <v>4107</v>
      </c>
      <c r="AI3452" s="7"/>
    </row>
    <row r="3453" spans="1:35" ht="11" customHeight="1" outlineLevel="1" x14ac:dyDescent="0.25">
      <c r="A3453" t="s">
        <v>6676</v>
      </c>
      <c r="C3453" s="2" t="s">
        <v>12976</v>
      </c>
      <c r="D3453" s="2">
        <v>3077</v>
      </c>
      <c r="E3453" s="7">
        <v>2006</v>
      </c>
      <c r="F3453" s="5" t="s">
        <v>6311</v>
      </c>
      <c r="H3453" s="5" t="s">
        <v>5398</v>
      </c>
      <c r="I3453" s="6" t="s">
        <v>4106</v>
      </c>
      <c r="J3453" s="6" t="s">
        <v>13884</v>
      </c>
      <c r="K3453" s="17">
        <v>1</v>
      </c>
      <c r="L3453" s="17" t="s">
        <v>7730</v>
      </c>
      <c r="M3453" s="9">
        <v>5.2</v>
      </c>
      <c r="N3453" s="9"/>
      <c r="O3453" s="21"/>
      <c r="Q3453" s="29"/>
      <c r="S3453">
        <v>1</v>
      </c>
      <c r="T3453">
        <v>1</v>
      </c>
      <c r="U3453" s="17"/>
      <c r="V3453" s="2" t="s">
        <v>4060</v>
      </c>
      <c r="Y3453" t="str">
        <f t="shared" si="225"/>
        <v/>
      </c>
      <c r="AA3453" t="str">
        <f t="shared" si="226"/>
        <v/>
      </c>
      <c r="AC3453" s="7"/>
      <c r="AD3453" t="s">
        <v>4106</v>
      </c>
      <c r="AE3453">
        <f t="shared" si="227"/>
        <v>0</v>
      </c>
      <c r="AG3453" s="2"/>
      <c r="AH3453" t="s">
        <v>4107</v>
      </c>
      <c r="AI3453" s="7"/>
    </row>
    <row r="3454" spans="1:35" ht="11" customHeight="1" outlineLevel="1" x14ac:dyDescent="0.25">
      <c r="A3454" t="s">
        <v>6676</v>
      </c>
      <c r="C3454" s="2" t="s">
        <v>12976</v>
      </c>
      <c r="D3454" s="2" t="s">
        <v>13885</v>
      </c>
      <c r="E3454" s="7">
        <v>2006</v>
      </c>
      <c r="F3454" s="5" t="s">
        <v>13887</v>
      </c>
      <c r="H3454" s="5" t="s">
        <v>5398</v>
      </c>
      <c r="I3454" s="6" t="s">
        <v>4106</v>
      </c>
      <c r="J3454" s="6" t="s">
        <v>13884</v>
      </c>
      <c r="K3454" s="17">
        <v>1</v>
      </c>
      <c r="L3454" s="17" t="s">
        <v>7732</v>
      </c>
      <c r="M3454" s="9"/>
      <c r="N3454" s="9"/>
      <c r="O3454" s="21"/>
      <c r="Q3454" s="29"/>
      <c r="U3454" s="17"/>
      <c r="V3454" s="2" t="s">
        <v>4064</v>
      </c>
      <c r="X3454" t="s">
        <v>7732</v>
      </c>
      <c r="Y3454" t="str">
        <f t="shared" si="225"/>
        <v/>
      </c>
      <c r="AA3454" t="str">
        <f t="shared" si="226"/>
        <v/>
      </c>
      <c r="AC3454" s="7"/>
      <c r="AD3454" t="s">
        <v>4106</v>
      </c>
      <c r="AE3454">
        <f t="shared" si="227"/>
        <v>0</v>
      </c>
      <c r="AG3454" s="2"/>
      <c r="AH3454" t="s">
        <v>4107</v>
      </c>
      <c r="AI3454" s="7"/>
    </row>
    <row r="3455" spans="1:35" ht="11" customHeight="1" outlineLevel="1" x14ac:dyDescent="0.25">
      <c r="A3455" t="s">
        <v>6676</v>
      </c>
      <c r="C3455" s="2" t="s">
        <v>12976</v>
      </c>
      <c r="D3455" s="2" t="s">
        <v>13885</v>
      </c>
      <c r="E3455" s="7">
        <v>2006</v>
      </c>
      <c r="F3455" s="5" t="s">
        <v>13886</v>
      </c>
      <c r="H3455" s="5" t="s">
        <v>5398</v>
      </c>
      <c r="I3455" s="6" t="s">
        <v>4106</v>
      </c>
      <c r="J3455" s="6" t="s">
        <v>13884</v>
      </c>
      <c r="K3455" s="17">
        <v>1</v>
      </c>
      <c r="L3455" s="17" t="s">
        <v>7732</v>
      </c>
      <c r="M3455" s="9"/>
      <c r="N3455" s="9"/>
      <c r="O3455" s="21"/>
      <c r="Q3455" s="29"/>
      <c r="U3455" s="17"/>
      <c r="V3455" s="2" t="s">
        <v>4065</v>
      </c>
      <c r="X3455" t="s">
        <v>7732</v>
      </c>
      <c r="Y3455" t="str">
        <f t="shared" si="225"/>
        <v/>
      </c>
      <c r="AA3455">
        <f t="shared" si="226"/>
        <v>1</v>
      </c>
      <c r="AC3455" s="7"/>
      <c r="AD3455" t="s">
        <v>4106</v>
      </c>
      <c r="AE3455">
        <f t="shared" si="227"/>
        <v>0</v>
      </c>
      <c r="AG3455" s="2"/>
      <c r="AH3455" t="s">
        <v>4107</v>
      </c>
      <c r="AI3455" s="7"/>
    </row>
    <row r="3456" spans="1:35" ht="11" customHeight="1" outlineLevel="1" x14ac:dyDescent="0.25">
      <c r="A3456" t="s">
        <v>6676</v>
      </c>
      <c r="C3456" s="2" t="s">
        <v>12976</v>
      </c>
      <c r="D3456" s="2" t="s">
        <v>13890</v>
      </c>
      <c r="E3456" s="7">
        <v>2006</v>
      </c>
      <c r="F3456" s="5" t="s">
        <v>13889</v>
      </c>
      <c r="H3456" s="5" t="s">
        <v>5398</v>
      </c>
      <c r="I3456" s="6" t="s">
        <v>4593</v>
      </c>
      <c r="J3456" s="6" t="s">
        <v>13888</v>
      </c>
      <c r="K3456" s="17">
        <v>5</v>
      </c>
      <c r="L3456" s="17" t="s">
        <v>7732</v>
      </c>
      <c r="M3456" s="9"/>
      <c r="N3456" s="9"/>
      <c r="O3456" s="21"/>
      <c r="Q3456" s="29"/>
      <c r="U3456" s="17"/>
      <c r="V3456" s="2" t="s">
        <v>6660</v>
      </c>
      <c r="Y3456" t="str">
        <f t="shared" si="225"/>
        <v/>
      </c>
      <c r="AA3456" t="str">
        <f t="shared" si="226"/>
        <v/>
      </c>
      <c r="AC3456" s="7"/>
      <c r="AD3456" t="s">
        <v>4593</v>
      </c>
      <c r="AE3456">
        <f t="shared" si="227"/>
        <v>0</v>
      </c>
      <c r="AG3456" s="2"/>
      <c r="AH3456" t="s">
        <v>6675</v>
      </c>
      <c r="AI3456" s="7"/>
    </row>
    <row r="3457" spans="1:35" ht="11" customHeight="1" outlineLevel="1" x14ac:dyDescent="0.25">
      <c r="A3457" t="s">
        <v>6676</v>
      </c>
      <c r="C3457" s="2" t="s">
        <v>12976</v>
      </c>
      <c r="D3457" s="2">
        <v>3096</v>
      </c>
      <c r="E3457" s="7">
        <v>2006</v>
      </c>
      <c r="F3457" s="8" t="s">
        <v>4647</v>
      </c>
      <c r="H3457" s="5" t="s">
        <v>5398</v>
      </c>
      <c r="I3457" s="6" t="s">
        <v>2356</v>
      </c>
      <c r="J3457" s="6" t="s">
        <v>13888</v>
      </c>
      <c r="K3457" s="17">
        <v>6</v>
      </c>
      <c r="L3457" s="17" t="s">
        <v>7732</v>
      </c>
      <c r="M3457" s="9"/>
      <c r="N3457" s="9"/>
      <c r="O3457" s="21"/>
      <c r="Q3457" s="29"/>
      <c r="U3457" s="17"/>
      <c r="V3457" s="2" t="s">
        <v>6239</v>
      </c>
      <c r="Y3457" t="str">
        <f t="shared" si="225"/>
        <v/>
      </c>
      <c r="AA3457" t="str">
        <f t="shared" si="226"/>
        <v/>
      </c>
      <c r="AC3457" s="7"/>
      <c r="AD3457" t="s">
        <v>2356</v>
      </c>
      <c r="AE3457">
        <f t="shared" si="227"/>
        <v>0</v>
      </c>
      <c r="AG3457" s="2"/>
      <c r="AH3457" t="s">
        <v>6675</v>
      </c>
      <c r="AI3457" s="7"/>
    </row>
    <row r="3458" spans="1:35" ht="11" customHeight="1" outlineLevel="1" x14ac:dyDescent="0.25">
      <c r="A3458" t="s">
        <v>6676</v>
      </c>
      <c r="C3458" s="2" t="s">
        <v>12976</v>
      </c>
      <c r="D3458" s="2">
        <v>3139</v>
      </c>
      <c r="E3458" s="7">
        <v>2006</v>
      </c>
      <c r="F3458" s="8" t="s">
        <v>22174</v>
      </c>
      <c r="H3458" s="5" t="s">
        <v>5398</v>
      </c>
      <c r="I3458" s="6" t="s">
        <v>2356</v>
      </c>
      <c r="J3458" s="6" t="s">
        <v>13891</v>
      </c>
      <c r="K3458" s="17">
        <v>6</v>
      </c>
      <c r="L3458" s="17" t="s">
        <v>7732</v>
      </c>
      <c r="M3458" s="9"/>
      <c r="N3458" s="9"/>
      <c r="O3458" s="21"/>
      <c r="Q3458" s="29"/>
      <c r="U3458" s="17"/>
      <c r="V3458" s="2"/>
      <c r="Y3458" t="str">
        <f t="shared" si="225"/>
        <v/>
      </c>
      <c r="AA3458" t="str">
        <f t="shared" si="226"/>
        <v/>
      </c>
      <c r="AC3458" s="7"/>
      <c r="AD3458" t="s">
        <v>2356</v>
      </c>
      <c r="AE3458">
        <f t="shared" si="227"/>
        <v>0</v>
      </c>
      <c r="AG3458" s="2"/>
      <c r="AI3458" s="7"/>
    </row>
    <row r="3459" spans="1:35" ht="11" customHeight="1" outlineLevel="1" collapsed="1" x14ac:dyDescent="0.25">
      <c r="A3459" t="s">
        <v>6676</v>
      </c>
      <c r="C3459" s="2" t="s">
        <v>12976</v>
      </c>
      <c r="D3459" s="2">
        <v>3140</v>
      </c>
      <c r="E3459" s="7">
        <v>2006</v>
      </c>
      <c r="F3459" s="8" t="s">
        <v>22174</v>
      </c>
      <c r="H3459" s="5" t="s">
        <v>5398</v>
      </c>
      <c r="I3459" s="6" t="s">
        <v>2356</v>
      </c>
      <c r="J3459" s="6" t="s">
        <v>13891</v>
      </c>
      <c r="K3459" s="17">
        <v>6</v>
      </c>
      <c r="L3459" s="17" t="s">
        <v>7732</v>
      </c>
      <c r="M3459" s="9"/>
      <c r="N3459" s="9"/>
      <c r="O3459" s="21"/>
      <c r="Q3459" s="29"/>
      <c r="U3459" s="17"/>
      <c r="V3459" s="2"/>
      <c r="Y3459" t="str">
        <f t="shared" si="225"/>
        <v/>
      </c>
      <c r="AA3459" t="str">
        <f t="shared" si="226"/>
        <v/>
      </c>
      <c r="AC3459" s="7"/>
      <c r="AD3459" t="s">
        <v>2356</v>
      </c>
      <c r="AE3459">
        <f t="shared" si="227"/>
        <v>0</v>
      </c>
      <c r="AG3459" s="2"/>
      <c r="AI3459" s="7"/>
    </row>
    <row r="3460" spans="1:35" ht="11" customHeight="1" outlineLevel="1" x14ac:dyDescent="0.25">
      <c r="A3460" t="s">
        <v>6676</v>
      </c>
      <c r="C3460" s="2" t="s">
        <v>12976</v>
      </c>
      <c r="D3460" s="2">
        <v>3141</v>
      </c>
      <c r="E3460" s="7">
        <v>2006</v>
      </c>
      <c r="F3460" s="5" t="s">
        <v>6311</v>
      </c>
      <c r="H3460" s="5" t="s">
        <v>5398</v>
      </c>
      <c r="I3460" s="6" t="s">
        <v>2356</v>
      </c>
      <c r="J3460" s="6" t="s">
        <v>13891</v>
      </c>
      <c r="K3460" s="17">
        <v>6</v>
      </c>
      <c r="L3460" s="17" t="s">
        <v>7732</v>
      </c>
      <c r="M3460" s="9"/>
      <c r="N3460" s="9"/>
      <c r="O3460" s="21"/>
      <c r="Q3460" s="29"/>
      <c r="U3460" s="17"/>
      <c r="V3460" s="2"/>
      <c r="Y3460" t="str">
        <f t="shared" si="225"/>
        <v/>
      </c>
      <c r="AA3460" t="str">
        <f t="shared" si="226"/>
        <v/>
      </c>
      <c r="AC3460" s="7"/>
      <c r="AD3460" t="s">
        <v>2356</v>
      </c>
      <c r="AE3460">
        <f t="shared" si="227"/>
        <v>0</v>
      </c>
      <c r="AG3460" s="2"/>
      <c r="AI3460" s="7"/>
    </row>
    <row r="3461" spans="1:35" ht="11" customHeight="1" outlineLevel="1" x14ac:dyDescent="0.25">
      <c r="A3461" t="s">
        <v>6676</v>
      </c>
      <c r="C3461" s="2" t="s">
        <v>12976</v>
      </c>
      <c r="D3461" s="2">
        <v>3178</v>
      </c>
      <c r="E3461" s="7">
        <v>2007</v>
      </c>
      <c r="F3461" s="8" t="s">
        <v>22174</v>
      </c>
      <c r="H3461" s="5" t="s">
        <v>5398</v>
      </c>
      <c r="I3461" s="6" t="s">
        <v>2356</v>
      </c>
      <c r="J3461" s="6" t="s">
        <v>13888</v>
      </c>
      <c r="K3461" s="17">
        <v>6</v>
      </c>
      <c r="L3461" s="17" t="s">
        <v>7732</v>
      </c>
      <c r="M3461" s="9"/>
      <c r="N3461" s="9"/>
      <c r="O3461" s="21"/>
      <c r="Q3461" s="29"/>
      <c r="U3461" s="17"/>
      <c r="V3461" s="2"/>
      <c r="Y3461" t="str">
        <f t="shared" si="225"/>
        <v/>
      </c>
      <c r="AA3461" t="str">
        <f t="shared" si="226"/>
        <v/>
      </c>
      <c r="AC3461" s="7"/>
      <c r="AD3461" t="s">
        <v>2356</v>
      </c>
      <c r="AE3461">
        <f t="shared" si="227"/>
        <v>0</v>
      </c>
      <c r="AG3461" s="2"/>
      <c r="AI3461" s="7"/>
    </row>
    <row r="3462" spans="1:35" ht="11" customHeight="1" outlineLevel="1" x14ac:dyDescent="0.25">
      <c r="A3462" t="s">
        <v>6676</v>
      </c>
      <c r="C3462" s="2" t="s">
        <v>12976</v>
      </c>
      <c r="D3462" s="2">
        <v>3179</v>
      </c>
      <c r="E3462" s="7">
        <v>2007</v>
      </c>
      <c r="F3462" s="8" t="s">
        <v>22082</v>
      </c>
      <c r="H3462" s="5" t="s">
        <v>5398</v>
      </c>
      <c r="I3462" s="6" t="s">
        <v>2356</v>
      </c>
      <c r="J3462" s="6" t="s">
        <v>13888</v>
      </c>
      <c r="K3462" s="17">
        <v>6</v>
      </c>
      <c r="L3462" s="17" t="s">
        <v>7732</v>
      </c>
      <c r="M3462" s="9"/>
      <c r="N3462" s="9"/>
      <c r="O3462" s="21"/>
      <c r="Q3462" s="29"/>
      <c r="U3462" s="17"/>
      <c r="V3462" s="2"/>
      <c r="Y3462" t="str">
        <f t="shared" si="225"/>
        <v/>
      </c>
      <c r="AA3462" t="str">
        <f t="shared" si="226"/>
        <v/>
      </c>
      <c r="AC3462" s="7"/>
      <c r="AD3462" t="s">
        <v>2356</v>
      </c>
      <c r="AE3462">
        <f t="shared" si="227"/>
        <v>0</v>
      </c>
      <c r="AG3462" s="2"/>
      <c r="AI3462" s="7"/>
    </row>
    <row r="3463" spans="1:35" ht="11" customHeight="1" outlineLevel="1" x14ac:dyDescent="0.25">
      <c r="A3463" t="s">
        <v>6676</v>
      </c>
      <c r="C3463" s="2" t="s">
        <v>12976</v>
      </c>
      <c r="D3463" s="2">
        <v>3180</v>
      </c>
      <c r="E3463" s="7">
        <v>2007</v>
      </c>
      <c r="F3463" s="5" t="s">
        <v>6311</v>
      </c>
      <c r="H3463" s="5" t="s">
        <v>5398</v>
      </c>
      <c r="I3463" s="6" t="s">
        <v>2356</v>
      </c>
      <c r="J3463" s="6" t="s">
        <v>13888</v>
      </c>
      <c r="K3463" s="17">
        <v>6</v>
      </c>
      <c r="L3463" s="17" t="s">
        <v>7732</v>
      </c>
      <c r="M3463" s="9"/>
      <c r="N3463" s="9"/>
      <c r="O3463" s="21"/>
      <c r="Q3463" s="29"/>
      <c r="U3463" s="17"/>
      <c r="V3463" s="2"/>
      <c r="Y3463" t="str">
        <f t="shared" si="225"/>
        <v/>
      </c>
      <c r="AA3463" t="str">
        <f t="shared" si="226"/>
        <v/>
      </c>
      <c r="AC3463" s="7"/>
      <c r="AD3463" t="s">
        <v>2356</v>
      </c>
      <c r="AE3463">
        <f t="shared" si="227"/>
        <v>0</v>
      </c>
      <c r="AG3463" s="2"/>
      <c r="AI3463" s="7"/>
    </row>
    <row r="3464" spans="1:35" ht="11" customHeight="1" outlineLevel="1" x14ac:dyDescent="0.25">
      <c r="A3464" t="s">
        <v>6676</v>
      </c>
      <c r="C3464" s="2" t="s">
        <v>12976</v>
      </c>
      <c r="D3464" s="2">
        <v>3181</v>
      </c>
      <c r="E3464" s="7">
        <v>2007</v>
      </c>
      <c r="F3464" s="8" t="s">
        <v>4647</v>
      </c>
      <c r="H3464" s="5" t="s">
        <v>5398</v>
      </c>
      <c r="I3464" s="6" t="s">
        <v>2356</v>
      </c>
      <c r="J3464" s="6" t="s">
        <v>13888</v>
      </c>
      <c r="K3464" s="17">
        <v>6</v>
      </c>
      <c r="L3464" s="17" t="s">
        <v>7732</v>
      </c>
      <c r="M3464" s="9"/>
      <c r="N3464" s="9"/>
      <c r="O3464" s="21"/>
      <c r="Q3464" s="29"/>
      <c r="U3464" s="17"/>
      <c r="V3464" s="2"/>
      <c r="Y3464" t="str">
        <f t="shared" si="225"/>
        <v/>
      </c>
      <c r="AA3464" t="str">
        <f t="shared" si="226"/>
        <v/>
      </c>
      <c r="AC3464" s="7"/>
      <c r="AD3464" t="s">
        <v>2356</v>
      </c>
      <c r="AE3464">
        <f t="shared" si="227"/>
        <v>0</v>
      </c>
      <c r="AG3464" s="2"/>
      <c r="AI3464" s="7"/>
    </row>
    <row r="3465" spans="1:35" ht="11" customHeight="1" outlineLevel="1" x14ac:dyDescent="0.25">
      <c r="A3465" t="s">
        <v>6676</v>
      </c>
      <c r="C3465" s="2" t="s">
        <v>12976</v>
      </c>
      <c r="D3465" s="2">
        <v>3193</v>
      </c>
      <c r="E3465" s="7">
        <v>2007</v>
      </c>
      <c r="F3465" s="8" t="s">
        <v>22174</v>
      </c>
      <c r="H3465" s="5" t="s">
        <v>5398</v>
      </c>
      <c r="I3465" s="6" t="s">
        <v>2356</v>
      </c>
      <c r="J3465" s="6" t="s">
        <v>13888</v>
      </c>
      <c r="K3465" s="17">
        <v>6</v>
      </c>
      <c r="L3465" s="17" t="s">
        <v>7732</v>
      </c>
      <c r="M3465" s="9"/>
      <c r="N3465" s="9"/>
      <c r="O3465" s="21"/>
      <c r="Q3465" s="29"/>
      <c r="U3465" s="17"/>
      <c r="V3465" s="2"/>
      <c r="Y3465" t="str">
        <f t="shared" si="225"/>
        <v/>
      </c>
      <c r="AA3465" t="str">
        <f t="shared" si="226"/>
        <v/>
      </c>
      <c r="AC3465" s="7"/>
      <c r="AD3465" t="s">
        <v>2356</v>
      </c>
      <c r="AE3465">
        <f t="shared" si="227"/>
        <v>0</v>
      </c>
      <c r="AG3465" s="2"/>
      <c r="AI3465" s="7"/>
    </row>
    <row r="3466" spans="1:35" ht="11" customHeight="1" outlineLevel="1" x14ac:dyDescent="0.25">
      <c r="A3466" t="s">
        <v>6676</v>
      </c>
      <c r="C3466" s="2" t="s">
        <v>12976</v>
      </c>
      <c r="D3466" s="2">
        <v>3194</v>
      </c>
      <c r="E3466" s="7">
        <v>2007</v>
      </c>
      <c r="F3466" s="8" t="s">
        <v>22082</v>
      </c>
      <c r="H3466" s="5" t="s">
        <v>5398</v>
      </c>
      <c r="I3466" s="6" t="s">
        <v>2356</v>
      </c>
      <c r="J3466" s="6" t="s">
        <v>13888</v>
      </c>
      <c r="K3466" s="17">
        <v>6</v>
      </c>
      <c r="L3466" s="17" t="s">
        <v>7732</v>
      </c>
      <c r="M3466" s="9"/>
      <c r="N3466" s="9"/>
      <c r="O3466" s="21"/>
      <c r="Q3466" s="29"/>
      <c r="U3466" s="17"/>
      <c r="V3466" s="2"/>
      <c r="Y3466" t="str">
        <f t="shared" si="225"/>
        <v/>
      </c>
      <c r="AA3466" t="str">
        <f t="shared" si="226"/>
        <v/>
      </c>
      <c r="AC3466" s="7"/>
      <c r="AD3466" t="s">
        <v>2356</v>
      </c>
      <c r="AE3466">
        <f t="shared" si="227"/>
        <v>0</v>
      </c>
      <c r="AG3466" s="2"/>
      <c r="AI3466" s="7"/>
    </row>
    <row r="3467" spans="1:35" ht="11" customHeight="1" outlineLevel="1" x14ac:dyDescent="0.25">
      <c r="A3467" t="s">
        <v>6676</v>
      </c>
      <c r="C3467" s="2" t="s">
        <v>12976</v>
      </c>
      <c r="D3467" s="2">
        <v>3195</v>
      </c>
      <c r="E3467" s="7">
        <v>2007</v>
      </c>
      <c r="F3467" s="5" t="s">
        <v>6311</v>
      </c>
      <c r="H3467" s="5" t="s">
        <v>5398</v>
      </c>
      <c r="I3467" s="6" t="s">
        <v>2356</v>
      </c>
      <c r="J3467" s="6" t="s">
        <v>13888</v>
      </c>
      <c r="K3467" s="17">
        <v>6</v>
      </c>
      <c r="L3467" s="17" t="s">
        <v>7732</v>
      </c>
      <c r="M3467" s="9"/>
      <c r="N3467" s="9"/>
      <c r="O3467" s="21"/>
      <c r="Q3467" s="29"/>
      <c r="U3467" s="17"/>
      <c r="V3467" s="2"/>
      <c r="Y3467" t="str">
        <f t="shared" si="225"/>
        <v/>
      </c>
      <c r="AA3467" t="str">
        <f t="shared" si="226"/>
        <v/>
      </c>
      <c r="AC3467" s="7"/>
      <c r="AD3467" t="s">
        <v>2356</v>
      </c>
      <c r="AE3467">
        <f t="shared" si="227"/>
        <v>0</v>
      </c>
      <c r="AG3467" s="2"/>
      <c r="AI3467" s="7"/>
    </row>
    <row r="3468" spans="1:35" ht="11" customHeight="1" outlineLevel="1" x14ac:dyDescent="0.25">
      <c r="A3468" t="s">
        <v>6676</v>
      </c>
      <c r="C3468" s="2" t="s">
        <v>12976</v>
      </c>
      <c r="D3468" s="2">
        <v>3196</v>
      </c>
      <c r="E3468" s="7">
        <v>2007</v>
      </c>
      <c r="F3468" s="8" t="s">
        <v>4647</v>
      </c>
      <c r="H3468" s="5" t="s">
        <v>5398</v>
      </c>
      <c r="I3468" s="6" t="s">
        <v>2356</v>
      </c>
      <c r="J3468" s="6" t="s">
        <v>13888</v>
      </c>
      <c r="K3468" s="17">
        <v>6</v>
      </c>
      <c r="L3468" s="17" t="s">
        <v>7732</v>
      </c>
      <c r="M3468" s="9"/>
      <c r="N3468" s="9"/>
      <c r="O3468" s="21"/>
      <c r="Q3468" s="29"/>
      <c r="U3468" s="17"/>
      <c r="V3468" s="2"/>
      <c r="Y3468" t="str">
        <f t="shared" si="225"/>
        <v/>
      </c>
      <c r="AA3468" t="str">
        <f t="shared" si="226"/>
        <v/>
      </c>
      <c r="AC3468" s="7"/>
      <c r="AD3468" t="s">
        <v>2356</v>
      </c>
      <c r="AE3468">
        <f t="shared" si="227"/>
        <v>0</v>
      </c>
      <c r="AG3468" s="2"/>
      <c r="AI3468" s="7"/>
    </row>
    <row r="3469" spans="1:35" ht="11" customHeight="1" outlineLevel="1" x14ac:dyDescent="0.25">
      <c r="A3469" t="s">
        <v>6676</v>
      </c>
      <c r="C3469" s="2" t="s">
        <v>12976</v>
      </c>
      <c r="D3469" s="2">
        <v>3199</v>
      </c>
      <c r="E3469" s="7">
        <v>2008</v>
      </c>
      <c r="F3469" s="8" t="s">
        <v>22175</v>
      </c>
      <c r="H3469" s="5" t="s">
        <v>5398</v>
      </c>
      <c r="I3469" s="6" t="s">
        <v>4106</v>
      </c>
      <c r="J3469" s="6" t="s">
        <v>13892</v>
      </c>
      <c r="K3469" s="17">
        <v>3</v>
      </c>
      <c r="L3469" s="17" t="s">
        <v>7732</v>
      </c>
      <c r="M3469" s="9"/>
      <c r="N3469" s="9"/>
      <c r="O3469" s="21"/>
      <c r="Q3469" s="29"/>
      <c r="U3469" s="17"/>
      <c r="V3469" s="2"/>
      <c r="Y3469" t="str">
        <f t="shared" si="225"/>
        <v/>
      </c>
      <c r="AA3469" t="str">
        <f t="shared" si="226"/>
        <v/>
      </c>
      <c r="AC3469" s="7"/>
      <c r="AD3469" t="s">
        <v>4106</v>
      </c>
      <c r="AE3469">
        <f t="shared" si="227"/>
        <v>0</v>
      </c>
      <c r="AG3469" s="2"/>
      <c r="AI3469" s="7"/>
    </row>
    <row r="3470" spans="1:35" ht="11" customHeight="1" outlineLevel="1" x14ac:dyDescent="0.25">
      <c r="A3470" t="s">
        <v>6676</v>
      </c>
      <c r="C3470" s="2" t="s">
        <v>12976</v>
      </c>
      <c r="D3470" s="2">
        <v>3216</v>
      </c>
      <c r="E3470" s="7">
        <v>2008</v>
      </c>
      <c r="F3470" s="8" t="s">
        <v>20488</v>
      </c>
      <c r="H3470" s="5" t="s">
        <v>5398</v>
      </c>
      <c r="I3470" s="6" t="s">
        <v>1455</v>
      </c>
      <c r="J3470" s="6" t="s">
        <v>13893</v>
      </c>
      <c r="K3470" s="17">
        <v>3</v>
      </c>
      <c r="L3470" s="17" t="s">
        <v>7732</v>
      </c>
      <c r="M3470" s="9"/>
      <c r="N3470" s="9"/>
      <c r="O3470" s="21"/>
      <c r="Q3470" s="29"/>
      <c r="U3470" s="17"/>
      <c r="V3470" s="2"/>
      <c r="Y3470" t="str">
        <f t="shared" si="225"/>
        <v/>
      </c>
      <c r="AA3470" t="str">
        <f t="shared" si="226"/>
        <v/>
      </c>
      <c r="AC3470" s="7"/>
      <c r="AD3470" t="s">
        <v>1455</v>
      </c>
      <c r="AE3470">
        <f t="shared" si="227"/>
        <v>0</v>
      </c>
      <c r="AG3470" s="2"/>
      <c r="AI3470" s="7"/>
    </row>
    <row r="3471" spans="1:35" ht="11" customHeight="1" outlineLevel="1" x14ac:dyDescent="0.25">
      <c r="A3471" t="s">
        <v>6676</v>
      </c>
      <c r="C3471" s="2" t="s">
        <v>12976</v>
      </c>
      <c r="D3471" s="2">
        <v>3218</v>
      </c>
      <c r="E3471" s="7">
        <v>2008</v>
      </c>
      <c r="F3471" s="8" t="s">
        <v>22176</v>
      </c>
      <c r="H3471" s="5" t="s">
        <v>5398</v>
      </c>
      <c r="I3471" s="6" t="s">
        <v>1455</v>
      </c>
      <c r="J3471" s="6" t="s">
        <v>13894</v>
      </c>
      <c r="K3471" s="17">
        <v>3</v>
      </c>
      <c r="L3471" s="17" t="s">
        <v>7732</v>
      </c>
      <c r="M3471" s="9"/>
      <c r="N3471" s="9"/>
      <c r="O3471" s="21"/>
      <c r="Q3471" s="29"/>
      <c r="U3471" s="17"/>
      <c r="V3471" s="2"/>
      <c r="Y3471" t="str">
        <f t="shared" ref="Y3471:Y3534" si="228">IF(COUNTIF(F3471,"*fdc*"),1,"")</f>
        <v/>
      </c>
      <c r="AA3471" t="str">
        <f t="shared" ref="AA3471:AA3534" si="229">IF(COUNTIF(F3471,"*s/s*"),1,"")</f>
        <v/>
      </c>
      <c r="AC3471" s="7"/>
      <c r="AD3471" t="s">
        <v>1455</v>
      </c>
      <c r="AE3471">
        <f t="shared" si="227"/>
        <v>0</v>
      </c>
      <c r="AG3471" s="2"/>
      <c r="AI3471" s="7"/>
    </row>
    <row r="3472" spans="1:35" ht="11" customHeight="1" outlineLevel="1" x14ac:dyDescent="0.25">
      <c r="A3472" t="s">
        <v>6676</v>
      </c>
      <c r="C3472" s="2" t="s">
        <v>12976</v>
      </c>
      <c r="D3472" s="2">
        <v>3220</v>
      </c>
      <c r="E3472" s="7">
        <v>2008</v>
      </c>
      <c r="F3472" s="8" t="s">
        <v>22177</v>
      </c>
      <c r="H3472" s="5" t="s">
        <v>5398</v>
      </c>
      <c r="I3472" s="6" t="s">
        <v>4102</v>
      </c>
      <c r="J3472" s="6" t="s">
        <v>13895</v>
      </c>
      <c r="K3472" s="17">
        <v>1</v>
      </c>
      <c r="L3472" s="17" t="s">
        <v>20076</v>
      </c>
      <c r="M3472" s="9"/>
      <c r="N3472" s="9"/>
      <c r="O3472" s="21"/>
      <c r="Q3472" s="29"/>
      <c r="U3472" s="17"/>
      <c r="V3472" s="2"/>
      <c r="Y3472" t="str">
        <f t="shared" si="228"/>
        <v/>
      </c>
      <c r="AA3472" t="str">
        <f t="shared" si="229"/>
        <v/>
      </c>
      <c r="AC3472" s="7"/>
      <c r="AD3472" t="s">
        <v>4102</v>
      </c>
      <c r="AE3472">
        <f t="shared" si="227"/>
        <v>0</v>
      </c>
      <c r="AG3472" s="2"/>
      <c r="AI3472" s="7"/>
    </row>
    <row r="3473" spans="1:35" ht="11" customHeight="1" outlineLevel="1" x14ac:dyDescent="0.25">
      <c r="A3473" t="s">
        <v>6676</v>
      </c>
      <c r="C3473" s="2" t="s">
        <v>12976</v>
      </c>
      <c r="D3473" s="2">
        <v>3221</v>
      </c>
      <c r="E3473" s="7">
        <v>2008</v>
      </c>
      <c r="F3473" s="8" t="s">
        <v>22177</v>
      </c>
      <c r="H3473" s="5" t="s">
        <v>5398</v>
      </c>
      <c r="I3473" s="6" t="s">
        <v>5399</v>
      </c>
      <c r="J3473" s="6" t="s">
        <v>13895</v>
      </c>
      <c r="K3473" s="17">
        <v>1</v>
      </c>
      <c r="L3473" s="17" t="s">
        <v>20076</v>
      </c>
      <c r="M3473" s="9"/>
      <c r="N3473" s="9"/>
      <c r="O3473" s="21"/>
      <c r="Q3473" s="29"/>
      <c r="S3473">
        <v>1</v>
      </c>
      <c r="T3473">
        <v>1</v>
      </c>
      <c r="U3473" s="17"/>
      <c r="V3473" s="2"/>
      <c r="Y3473" t="str">
        <f t="shared" si="228"/>
        <v/>
      </c>
      <c r="AA3473" t="str">
        <f t="shared" si="229"/>
        <v/>
      </c>
      <c r="AC3473" s="7"/>
      <c r="AD3473" t="s">
        <v>5399</v>
      </c>
      <c r="AE3473">
        <f t="shared" si="227"/>
        <v>1</v>
      </c>
      <c r="AG3473" s="2"/>
      <c r="AI3473" s="7"/>
    </row>
    <row r="3474" spans="1:35" ht="11" customHeight="1" outlineLevel="1" x14ac:dyDescent="0.25">
      <c r="A3474" t="s">
        <v>6676</v>
      </c>
      <c r="C3474" s="2" t="s">
        <v>12976</v>
      </c>
      <c r="D3474" s="2" t="s">
        <v>18829</v>
      </c>
      <c r="E3474" s="7">
        <v>2008</v>
      </c>
      <c r="F3474" s="5" t="s">
        <v>18831</v>
      </c>
      <c r="H3474" s="5" t="s">
        <v>5398</v>
      </c>
      <c r="I3474" s="6" t="s">
        <v>18830</v>
      </c>
      <c r="J3474" s="6" t="s">
        <v>13895</v>
      </c>
      <c r="K3474" s="17">
        <v>1</v>
      </c>
      <c r="L3474" s="17" t="s">
        <v>7730</v>
      </c>
      <c r="M3474" s="9">
        <v>2.6</v>
      </c>
      <c r="N3474" s="9"/>
      <c r="O3474" s="21"/>
      <c r="Q3474" s="29"/>
      <c r="U3474" s="17"/>
      <c r="V3474" s="2"/>
      <c r="Y3474" t="str">
        <f t="shared" si="228"/>
        <v/>
      </c>
      <c r="AA3474" t="str">
        <f t="shared" si="229"/>
        <v/>
      </c>
      <c r="AC3474" s="7"/>
      <c r="AD3474" t="s">
        <v>18830</v>
      </c>
      <c r="AE3474">
        <f t="shared" si="227"/>
        <v>1</v>
      </c>
      <c r="AG3474" s="2"/>
      <c r="AI3474" s="7"/>
    </row>
    <row r="3475" spans="1:35" ht="11" customHeight="1" outlineLevel="1" x14ac:dyDescent="0.25">
      <c r="A3475" t="s">
        <v>6676</v>
      </c>
      <c r="C3475" s="2" t="s">
        <v>12976</v>
      </c>
      <c r="D3475" s="2">
        <v>3244</v>
      </c>
      <c r="E3475" s="7">
        <v>2009</v>
      </c>
      <c r="F3475" s="8" t="s">
        <v>6019</v>
      </c>
      <c r="H3475" s="5" t="s">
        <v>5398</v>
      </c>
      <c r="I3475" s="6" t="s">
        <v>428</v>
      </c>
      <c r="J3475" s="6" t="s">
        <v>7074</v>
      </c>
      <c r="K3475" s="17">
        <v>3</v>
      </c>
      <c r="L3475" s="17" t="s">
        <v>7732</v>
      </c>
      <c r="M3475" s="9"/>
      <c r="N3475" s="9"/>
      <c r="O3475" s="21"/>
      <c r="Q3475" s="29"/>
      <c r="U3475" s="17"/>
      <c r="V3475" s="2"/>
      <c r="Y3475" t="str">
        <f t="shared" si="228"/>
        <v/>
      </c>
      <c r="AA3475" t="str">
        <f t="shared" si="229"/>
        <v/>
      </c>
      <c r="AC3475" s="7"/>
      <c r="AD3475" t="s">
        <v>428</v>
      </c>
      <c r="AE3475">
        <f t="shared" si="227"/>
        <v>0</v>
      </c>
      <c r="AG3475" s="2"/>
      <c r="AI3475" s="7"/>
    </row>
    <row r="3476" spans="1:35" ht="11" customHeight="1" outlineLevel="1" x14ac:dyDescent="0.25">
      <c r="A3476" t="s">
        <v>6676</v>
      </c>
      <c r="C3476" s="2" t="s">
        <v>12976</v>
      </c>
      <c r="D3476" s="2">
        <v>3264</v>
      </c>
      <c r="E3476" s="7">
        <v>2009</v>
      </c>
      <c r="F3476" s="8" t="s">
        <v>20485</v>
      </c>
      <c r="H3476" s="5" t="s">
        <v>5398</v>
      </c>
      <c r="I3476" s="6" t="s">
        <v>4102</v>
      </c>
      <c r="J3476" s="6" t="s">
        <v>13896</v>
      </c>
      <c r="K3476" s="17">
        <v>1</v>
      </c>
      <c r="L3476" s="17" t="s">
        <v>7732</v>
      </c>
      <c r="M3476" s="9"/>
      <c r="N3476" s="9"/>
      <c r="O3476" s="21"/>
      <c r="Q3476" s="29"/>
      <c r="U3476" s="17"/>
      <c r="V3476" s="2"/>
      <c r="Y3476" t="str">
        <f t="shared" si="228"/>
        <v/>
      </c>
      <c r="AA3476" t="str">
        <f t="shared" si="229"/>
        <v/>
      </c>
      <c r="AC3476" s="7"/>
      <c r="AD3476" t="s">
        <v>4102</v>
      </c>
      <c r="AE3476">
        <f t="shared" si="227"/>
        <v>0</v>
      </c>
      <c r="AG3476" s="2"/>
      <c r="AI3476" s="7"/>
    </row>
    <row r="3477" spans="1:35" ht="11" customHeight="1" outlineLevel="1" x14ac:dyDescent="0.25">
      <c r="A3477" t="s">
        <v>6676</v>
      </c>
      <c r="C3477" s="2" t="s">
        <v>12976</v>
      </c>
      <c r="D3477" s="2" t="s">
        <v>18742</v>
      </c>
      <c r="E3477" s="7">
        <v>2009</v>
      </c>
      <c r="F3477" s="5" t="s">
        <v>18743</v>
      </c>
      <c r="H3477" s="5" t="s">
        <v>5398</v>
      </c>
      <c r="I3477" s="6" t="s">
        <v>428</v>
      </c>
      <c r="J3477" s="6" t="s">
        <v>13896</v>
      </c>
      <c r="K3477" s="17">
        <v>5</v>
      </c>
      <c r="L3477" s="17" t="s">
        <v>7732</v>
      </c>
      <c r="M3477" s="9"/>
      <c r="N3477" s="9"/>
      <c r="O3477" s="21"/>
      <c r="Q3477" s="29"/>
      <c r="U3477" s="17"/>
      <c r="V3477" s="2"/>
      <c r="Y3477" t="str">
        <f t="shared" si="228"/>
        <v/>
      </c>
      <c r="AA3477">
        <f t="shared" si="229"/>
        <v>1</v>
      </c>
      <c r="AC3477" s="7"/>
      <c r="AD3477" t="s">
        <v>428</v>
      </c>
      <c r="AE3477">
        <f t="shared" si="227"/>
        <v>0</v>
      </c>
      <c r="AG3477" s="2"/>
      <c r="AI3477" s="7"/>
    </row>
    <row r="3478" spans="1:35" ht="11" customHeight="1" outlineLevel="1" x14ac:dyDescent="0.25">
      <c r="A3478" t="s">
        <v>6676</v>
      </c>
      <c r="C3478" s="2" t="s">
        <v>12976</v>
      </c>
      <c r="D3478" s="2">
        <v>3281</v>
      </c>
      <c r="E3478" s="7">
        <v>2009</v>
      </c>
      <c r="F3478" s="8" t="s">
        <v>22178</v>
      </c>
      <c r="H3478" s="5" t="s">
        <v>5398</v>
      </c>
      <c r="I3478" s="6" t="s">
        <v>428</v>
      </c>
      <c r="J3478" s="6" t="s">
        <v>13896</v>
      </c>
      <c r="K3478" s="17">
        <v>3</v>
      </c>
      <c r="L3478" s="17" t="s">
        <v>7732</v>
      </c>
      <c r="M3478" s="9"/>
      <c r="N3478" s="9"/>
      <c r="O3478" s="21"/>
      <c r="Q3478" s="29"/>
      <c r="U3478" s="17"/>
      <c r="V3478" s="2"/>
      <c r="Y3478" t="str">
        <f t="shared" si="228"/>
        <v/>
      </c>
      <c r="AA3478" t="str">
        <f t="shared" si="229"/>
        <v/>
      </c>
      <c r="AC3478" s="7"/>
      <c r="AD3478" t="s">
        <v>428</v>
      </c>
      <c r="AE3478">
        <f t="shared" si="227"/>
        <v>0</v>
      </c>
      <c r="AG3478" s="2"/>
      <c r="AI3478" s="7"/>
    </row>
    <row r="3479" spans="1:35" ht="11" customHeight="1" outlineLevel="1" x14ac:dyDescent="0.25">
      <c r="A3479" t="s">
        <v>6676</v>
      </c>
      <c r="C3479" s="2" t="s">
        <v>12976</v>
      </c>
      <c r="D3479" s="2">
        <v>3287</v>
      </c>
      <c r="E3479" s="7">
        <v>2009</v>
      </c>
      <c r="F3479" s="8" t="s">
        <v>20488</v>
      </c>
      <c r="H3479" s="5" t="s">
        <v>5398</v>
      </c>
      <c r="I3479" s="6" t="s">
        <v>1455</v>
      </c>
      <c r="J3479" s="6" t="s">
        <v>13897</v>
      </c>
      <c r="K3479" s="17">
        <v>3</v>
      </c>
      <c r="L3479" s="17" t="s">
        <v>7732</v>
      </c>
      <c r="M3479" s="9"/>
      <c r="N3479" s="9"/>
      <c r="O3479" s="21"/>
      <c r="Q3479" s="29"/>
      <c r="U3479" s="17"/>
      <c r="V3479" s="2"/>
      <c r="Y3479" t="str">
        <f t="shared" si="228"/>
        <v/>
      </c>
      <c r="AA3479" t="str">
        <f t="shared" si="229"/>
        <v/>
      </c>
      <c r="AC3479" s="7"/>
      <c r="AD3479" t="s">
        <v>1455</v>
      </c>
      <c r="AE3479">
        <f t="shared" si="227"/>
        <v>0</v>
      </c>
      <c r="AG3479" s="2"/>
      <c r="AI3479" s="7"/>
    </row>
    <row r="3480" spans="1:35" ht="11" customHeight="1" outlineLevel="1" x14ac:dyDescent="0.25">
      <c r="A3480" t="s">
        <v>6676</v>
      </c>
      <c r="C3480" s="2" t="s">
        <v>12976</v>
      </c>
      <c r="D3480" s="2">
        <v>3288</v>
      </c>
      <c r="E3480" s="7">
        <v>2009</v>
      </c>
      <c r="F3480" s="8" t="s">
        <v>20488</v>
      </c>
      <c r="H3480" s="5" t="s">
        <v>5398</v>
      </c>
      <c r="I3480" s="6" t="s">
        <v>1455</v>
      </c>
      <c r="J3480" s="6" t="s">
        <v>13897</v>
      </c>
      <c r="K3480" s="17">
        <v>3</v>
      </c>
      <c r="L3480" s="17" t="s">
        <v>7732</v>
      </c>
      <c r="M3480" s="9"/>
      <c r="N3480" s="9"/>
      <c r="O3480" s="21"/>
      <c r="Q3480" s="29"/>
      <c r="U3480" s="17"/>
      <c r="V3480" s="2"/>
      <c r="Y3480" t="str">
        <f t="shared" si="228"/>
        <v/>
      </c>
      <c r="AA3480" t="str">
        <f t="shared" si="229"/>
        <v/>
      </c>
      <c r="AC3480" s="7"/>
      <c r="AD3480" t="s">
        <v>1455</v>
      </c>
      <c r="AE3480">
        <f t="shared" si="227"/>
        <v>0</v>
      </c>
      <c r="AG3480" s="2"/>
      <c r="AI3480" s="7"/>
    </row>
    <row r="3481" spans="1:35" ht="11" customHeight="1" outlineLevel="1" x14ac:dyDescent="0.25">
      <c r="A3481" t="s">
        <v>6676</v>
      </c>
      <c r="C3481" s="2" t="s">
        <v>12976</v>
      </c>
      <c r="D3481" s="2">
        <v>3302</v>
      </c>
      <c r="E3481" s="7">
        <v>2009</v>
      </c>
      <c r="F3481" s="5" t="s">
        <v>13090</v>
      </c>
      <c r="H3481" s="5" t="s">
        <v>5398</v>
      </c>
      <c r="I3481" s="6" t="s">
        <v>13899</v>
      </c>
      <c r="J3481" s="6" t="s">
        <v>13898</v>
      </c>
      <c r="K3481" s="17">
        <v>1</v>
      </c>
      <c r="L3481" s="17" t="s">
        <v>7732</v>
      </c>
      <c r="M3481" s="9"/>
      <c r="N3481" s="9"/>
      <c r="O3481" s="21"/>
      <c r="Q3481" s="29"/>
      <c r="U3481" s="17"/>
      <c r="V3481" s="2"/>
      <c r="Y3481" t="str">
        <f t="shared" si="228"/>
        <v/>
      </c>
      <c r="AA3481">
        <f t="shared" si="229"/>
        <v>1</v>
      </c>
      <c r="AC3481" s="7"/>
      <c r="AD3481" t="s">
        <v>13899</v>
      </c>
      <c r="AE3481">
        <f t="shared" si="227"/>
        <v>0</v>
      </c>
      <c r="AG3481" s="2"/>
      <c r="AI3481" s="7"/>
    </row>
    <row r="3482" spans="1:35" ht="11" customHeight="1" outlineLevel="1" x14ac:dyDescent="0.25">
      <c r="A3482" t="s">
        <v>6676</v>
      </c>
      <c r="C3482" s="2" t="s">
        <v>12976</v>
      </c>
      <c r="D3482" s="2">
        <v>3322</v>
      </c>
      <c r="E3482" s="7">
        <v>2010</v>
      </c>
      <c r="F3482" s="8" t="s">
        <v>1776</v>
      </c>
      <c r="H3482" s="5" t="s">
        <v>5398</v>
      </c>
      <c r="I3482" s="6" t="s">
        <v>4102</v>
      </c>
      <c r="J3482" s="6" t="s">
        <v>13900</v>
      </c>
      <c r="K3482" s="17">
        <v>1</v>
      </c>
      <c r="L3482" s="17" t="s">
        <v>7732</v>
      </c>
      <c r="M3482" s="9"/>
      <c r="N3482" s="9"/>
      <c r="O3482" s="21"/>
      <c r="Q3482" s="29"/>
      <c r="U3482" s="17"/>
      <c r="V3482" s="2"/>
      <c r="Y3482" t="str">
        <f t="shared" si="228"/>
        <v/>
      </c>
      <c r="AA3482" t="str">
        <f t="shared" si="229"/>
        <v/>
      </c>
      <c r="AC3482" s="7"/>
      <c r="AD3482" t="s">
        <v>4102</v>
      </c>
      <c r="AE3482">
        <f t="shared" si="227"/>
        <v>0</v>
      </c>
      <c r="AG3482" s="2"/>
      <c r="AI3482" s="7"/>
    </row>
    <row r="3483" spans="1:35" ht="11" customHeight="1" outlineLevel="1" x14ac:dyDescent="0.25">
      <c r="A3483" t="s">
        <v>6676</v>
      </c>
      <c r="C3483" s="2" t="s">
        <v>12976</v>
      </c>
      <c r="D3483" s="2">
        <v>3346</v>
      </c>
      <c r="E3483" s="7">
        <v>2010</v>
      </c>
      <c r="F3483" s="8" t="s">
        <v>20488</v>
      </c>
      <c r="H3483" s="5" t="s">
        <v>5398</v>
      </c>
      <c r="I3483" s="6" t="s">
        <v>4106</v>
      </c>
      <c r="J3483" s="6" t="s">
        <v>13901</v>
      </c>
      <c r="K3483" s="17">
        <v>1</v>
      </c>
      <c r="L3483" s="17" t="s">
        <v>7732</v>
      </c>
      <c r="M3483" s="9"/>
      <c r="N3483" s="9"/>
      <c r="O3483" s="21"/>
      <c r="Q3483" s="29"/>
      <c r="U3483" s="17"/>
      <c r="V3483" s="2"/>
      <c r="Y3483" t="str">
        <f t="shared" si="228"/>
        <v/>
      </c>
      <c r="AA3483" t="str">
        <f t="shared" si="229"/>
        <v/>
      </c>
      <c r="AC3483" s="7"/>
      <c r="AD3483" t="s">
        <v>4106</v>
      </c>
      <c r="AE3483">
        <f t="shared" si="227"/>
        <v>0</v>
      </c>
      <c r="AG3483" s="2"/>
      <c r="AI3483" s="7"/>
    </row>
    <row r="3484" spans="1:35" ht="11" customHeight="1" outlineLevel="1" x14ac:dyDescent="0.25">
      <c r="A3484" t="s">
        <v>6676</v>
      </c>
      <c r="C3484" s="2" t="s">
        <v>12976</v>
      </c>
      <c r="D3484" s="2" t="s">
        <v>13902</v>
      </c>
      <c r="E3484" s="7">
        <v>2010</v>
      </c>
      <c r="F3484" s="5" t="s">
        <v>13903</v>
      </c>
      <c r="H3484" s="5" t="s">
        <v>5398</v>
      </c>
      <c r="I3484" s="6" t="s">
        <v>4106</v>
      </c>
      <c r="J3484" s="6" t="s">
        <v>13901</v>
      </c>
      <c r="K3484" s="17">
        <v>1</v>
      </c>
      <c r="L3484" s="17" t="s">
        <v>7732</v>
      </c>
      <c r="M3484" s="9"/>
      <c r="N3484" s="9"/>
      <c r="O3484" s="21"/>
      <c r="Q3484" s="29"/>
      <c r="U3484" s="17"/>
      <c r="V3484" s="2"/>
      <c r="X3484" t="s">
        <v>7732</v>
      </c>
      <c r="Y3484" t="str">
        <f t="shared" si="228"/>
        <v/>
      </c>
      <c r="AA3484" t="str">
        <f t="shared" si="229"/>
        <v/>
      </c>
      <c r="AC3484" s="7"/>
      <c r="AD3484" t="s">
        <v>4106</v>
      </c>
      <c r="AE3484">
        <f t="shared" si="227"/>
        <v>0</v>
      </c>
      <c r="AG3484" s="2"/>
      <c r="AI3484" s="7"/>
    </row>
    <row r="3485" spans="1:35" ht="11" customHeight="1" outlineLevel="1" x14ac:dyDescent="0.25">
      <c r="A3485" t="s">
        <v>6676</v>
      </c>
      <c r="C3485" s="2" t="s">
        <v>12976</v>
      </c>
      <c r="D3485" s="2">
        <v>3361</v>
      </c>
      <c r="E3485" s="7">
        <v>2010</v>
      </c>
      <c r="F3485" s="5" t="s">
        <v>6311</v>
      </c>
      <c r="H3485" s="5" t="s">
        <v>5398</v>
      </c>
      <c r="I3485" s="6" t="s">
        <v>1455</v>
      </c>
      <c r="J3485" s="6" t="s">
        <v>13904</v>
      </c>
      <c r="K3485" s="17">
        <v>3</v>
      </c>
      <c r="L3485" s="17" t="s">
        <v>7732</v>
      </c>
      <c r="M3485" s="9"/>
      <c r="N3485" s="9"/>
      <c r="O3485" s="21"/>
      <c r="Q3485" s="29"/>
      <c r="U3485" s="17"/>
      <c r="V3485" s="2"/>
      <c r="Y3485" t="str">
        <f t="shared" si="228"/>
        <v/>
      </c>
      <c r="AA3485" t="str">
        <f t="shared" si="229"/>
        <v/>
      </c>
      <c r="AC3485" s="7"/>
      <c r="AD3485" t="s">
        <v>1455</v>
      </c>
      <c r="AE3485">
        <f t="shared" si="227"/>
        <v>0</v>
      </c>
      <c r="AG3485" s="2"/>
      <c r="AI3485" s="7"/>
    </row>
    <row r="3486" spans="1:35" ht="11" customHeight="1" outlineLevel="1" x14ac:dyDescent="0.25">
      <c r="A3486" t="s">
        <v>6676</v>
      </c>
      <c r="C3486" s="2" t="s">
        <v>12976</v>
      </c>
      <c r="D3486" s="2">
        <v>3362</v>
      </c>
      <c r="E3486" s="7">
        <v>2010</v>
      </c>
      <c r="F3486" s="5" t="s">
        <v>6311</v>
      </c>
      <c r="H3486" s="5" t="s">
        <v>5398</v>
      </c>
      <c r="I3486" s="6" t="s">
        <v>1455</v>
      </c>
      <c r="J3486" s="6" t="s">
        <v>13904</v>
      </c>
      <c r="K3486" s="17">
        <v>3</v>
      </c>
      <c r="L3486" s="17" t="s">
        <v>7732</v>
      </c>
      <c r="M3486" s="9"/>
      <c r="N3486" s="9"/>
      <c r="O3486" s="21"/>
      <c r="Q3486" s="29"/>
      <c r="U3486" s="17"/>
      <c r="V3486" s="2"/>
      <c r="Y3486" t="str">
        <f t="shared" si="228"/>
        <v/>
      </c>
      <c r="AA3486" t="str">
        <f t="shared" si="229"/>
        <v/>
      </c>
      <c r="AC3486" s="7"/>
      <c r="AD3486" t="s">
        <v>1455</v>
      </c>
      <c r="AE3486">
        <f t="shared" si="227"/>
        <v>0</v>
      </c>
      <c r="AG3486" s="2"/>
      <c r="AI3486" s="7"/>
    </row>
    <row r="3487" spans="1:35" ht="11" customHeight="1" outlineLevel="1" x14ac:dyDescent="0.25">
      <c r="A3487" t="s">
        <v>6676</v>
      </c>
      <c r="C3487" s="2" t="s">
        <v>12976</v>
      </c>
      <c r="D3487" s="2">
        <v>3369</v>
      </c>
      <c r="E3487" s="7">
        <v>2011</v>
      </c>
      <c r="F3487" s="8" t="s">
        <v>5413</v>
      </c>
      <c r="H3487" s="5" t="s">
        <v>5398</v>
      </c>
      <c r="I3487" s="6" t="s">
        <v>4099</v>
      </c>
      <c r="J3487" s="6" t="s">
        <v>13905</v>
      </c>
      <c r="K3487" s="17">
        <v>5</v>
      </c>
      <c r="L3487" s="17" t="s">
        <v>7732</v>
      </c>
      <c r="M3487" s="9"/>
      <c r="N3487" s="9"/>
      <c r="O3487" s="21"/>
      <c r="Q3487" s="29"/>
      <c r="U3487" s="17"/>
      <c r="V3487" s="2"/>
      <c r="Y3487" t="str">
        <f t="shared" si="228"/>
        <v/>
      </c>
      <c r="AA3487" t="str">
        <f t="shared" si="229"/>
        <v/>
      </c>
      <c r="AC3487" s="7"/>
      <c r="AD3487" t="s">
        <v>4099</v>
      </c>
      <c r="AE3487">
        <f t="shared" si="227"/>
        <v>0</v>
      </c>
      <c r="AG3487" s="2"/>
      <c r="AI3487" s="7"/>
    </row>
    <row r="3488" spans="1:35" ht="11" customHeight="1" outlineLevel="1" x14ac:dyDescent="0.25">
      <c r="A3488" t="s">
        <v>6676</v>
      </c>
      <c r="C3488" s="2" t="s">
        <v>12976</v>
      </c>
      <c r="D3488" s="2">
        <v>3370</v>
      </c>
      <c r="E3488" s="7">
        <v>2011</v>
      </c>
      <c r="F3488" s="8" t="s">
        <v>69</v>
      </c>
      <c r="H3488" s="5" t="s">
        <v>5398</v>
      </c>
      <c r="I3488" s="6" t="s">
        <v>2356</v>
      </c>
      <c r="J3488" s="6" t="s">
        <v>13905</v>
      </c>
      <c r="K3488" s="17">
        <v>6</v>
      </c>
      <c r="L3488" s="17" t="s">
        <v>7732</v>
      </c>
      <c r="M3488" s="9"/>
      <c r="N3488" s="9"/>
      <c r="O3488" s="21"/>
      <c r="Q3488" s="29"/>
      <c r="U3488" s="17"/>
      <c r="V3488" s="2"/>
      <c r="Y3488" t="str">
        <f t="shared" si="228"/>
        <v/>
      </c>
      <c r="AA3488" t="str">
        <f t="shared" si="229"/>
        <v/>
      </c>
      <c r="AC3488" s="7"/>
      <c r="AD3488" t="s">
        <v>2356</v>
      </c>
      <c r="AE3488">
        <f t="shared" si="227"/>
        <v>0</v>
      </c>
      <c r="AG3488" s="2"/>
      <c r="AI3488" s="7"/>
    </row>
    <row r="3489" spans="1:35" ht="11" customHeight="1" outlineLevel="1" x14ac:dyDescent="0.25">
      <c r="A3489" t="s">
        <v>6676</v>
      </c>
      <c r="C3489" s="2" t="s">
        <v>12976</v>
      </c>
      <c r="D3489" s="2" t="s">
        <v>13907</v>
      </c>
      <c r="E3489" s="7">
        <v>2011</v>
      </c>
      <c r="F3489" s="5" t="s">
        <v>13908</v>
      </c>
      <c r="H3489" s="5" t="s">
        <v>5398</v>
      </c>
      <c r="I3489" s="6" t="s">
        <v>2356</v>
      </c>
      <c r="J3489" s="6" t="s">
        <v>13906</v>
      </c>
      <c r="K3489" s="17">
        <v>6</v>
      </c>
      <c r="L3489" s="17" t="s">
        <v>7732</v>
      </c>
      <c r="M3489" s="9"/>
      <c r="N3489" s="9"/>
      <c r="O3489" s="21"/>
      <c r="Q3489" s="29"/>
      <c r="U3489" s="17"/>
      <c r="V3489" s="2"/>
      <c r="Y3489" t="str">
        <f t="shared" si="228"/>
        <v/>
      </c>
      <c r="AA3489">
        <f t="shared" si="229"/>
        <v>1</v>
      </c>
      <c r="AC3489" s="7"/>
      <c r="AD3489" t="s">
        <v>2356</v>
      </c>
      <c r="AE3489">
        <f t="shared" si="227"/>
        <v>0</v>
      </c>
      <c r="AG3489" s="2"/>
      <c r="AI3489" s="7"/>
    </row>
    <row r="3490" spans="1:35" ht="11" customHeight="1" outlineLevel="1" x14ac:dyDescent="0.25">
      <c r="A3490" t="s">
        <v>6676</v>
      </c>
      <c r="C3490" s="2" t="s">
        <v>12976</v>
      </c>
      <c r="D3490" s="2" t="s">
        <v>13909</v>
      </c>
      <c r="E3490" s="7">
        <v>2011</v>
      </c>
      <c r="F3490" s="5" t="s">
        <v>13908</v>
      </c>
      <c r="H3490" s="5" t="s">
        <v>5398</v>
      </c>
      <c r="I3490" s="6" t="s">
        <v>2356</v>
      </c>
      <c r="J3490" s="6" t="s">
        <v>13906</v>
      </c>
      <c r="K3490" s="17">
        <v>6</v>
      </c>
      <c r="L3490" s="17" t="s">
        <v>7732</v>
      </c>
      <c r="M3490" s="9"/>
      <c r="N3490" s="9"/>
      <c r="O3490" s="21"/>
      <c r="Q3490" s="29"/>
      <c r="U3490" s="17"/>
      <c r="V3490" s="2"/>
      <c r="Y3490" t="str">
        <f t="shared" si="228"/>
        <v/>
      </c>
      <c r="AA3490">
        <f t="shared" si="229"/>
        <v>1</v>
      </c>
      <c r="AC3490" s="7"/>
      <c r="AD3490" t="s">
        <v>2356</v>
      </c>
      <c r="AE3490">
        <f t="shared" si="227"/>
        <v>0</v>
      </c>
      <c r="AG3490" s="2"/>
      <c r="AI3490" s="7"/>
    </row>
    <row r="3491" spans="1:35" ht="11" customHeight="1" outlineLevel="1" x14ac:dyDescent="0.25">
      <c r="A3491" t="s">
        <v>6676</v>
      </c>
      <c r="C3491" s="2" t="s">
        <v>12976</v>
      </c>
      <c r="D3491" s="2">
        <v>3454</v>
      </c>
      <c r="E3491" s="7">
        <v>2011</v>
      </c>
      <c r="F3491" s="8" t="s">
        <v>5413</v>
      </c>
      <c r="H3491" s="5" t="s">
        <v>5398</v>
      </c>
      <c r="I3491" s="6" t="s">
        <v>5620</v>
      </c>
      <c r="J3491" s="6" t="s">
        <v>13910</v>
      </c>
      <c r="K3491" s="17">
        <v>1</v>
      </c>
      <c r="L3491" s="17" t="s">
        <v>7732</v>
      </c>
      <c r="M3491" s="9"/>
      <c r="N3491" s="9"/>
      <c r="O3491" s="21"/>
      <c r="Q3491" s="29"/>
      <c r="U3491" s="17"/>
      <c r="V3491" s="2"/>
      <c r="Y3491" t="str">
        <f t="shared" si="228"/>
        <v/>
      </c>
      <c r="AA3491" t="str">
        <f t="shared" si="229"/>
        <v/>
      </c>
      <c r="AC3491" s="7"/>
      <c r="AD3491" t="s">
        <v>5620</v>
      </c>
      <c r="AE3491">
        <f t="shared" si="227"/>
        <v>0</v>
      </c>
      <c r="AG3491" s="2"/>
      <c r="AI3491" s="7"/>
    </row>
    <row r="3492" spans="1:35" ht="11" customHeight="1" outlineLevel="1" x14ac:dyDescent="0.25">
      <c r="A3492" t="s">
        <v>6676</v>
      </c>
      <c r="C3492" s="2" t="s">
        <v>12976</v>
      </c>
      <c r="D3492" s="2">
        <v>3455</v>
      </c>
      <c r="E3492" s="7">
        <v>2011</v>
      </c>
      <c r="F3492" s="8" t="s">
        <v>5413</v>
      </c>
      <c r="H3492" s="5" t="s">
        <v>5398</v>
      </c>
      <c r="I3492" s="6" t="s">
        <v>5620</v>
      </c>
      <c r="J3492" s="6" t="s">
        <v>13910</v>
      </c>
      <c r="K3492" s="17">
        <v>3</v>
      </c>
      <c r="L3492" s="17" t="s">
        <v>7732</v>
      </c>
      <c r="M3492" s="9"/>
      <c r="N3492" s="9"/>
      <c r="O3492" s="21"/>
      <c r="Q3492" s="29"/>
      <c r="U3492" s="17"/>
      <c r="V3492" s="2"/>
      <c r="Y3492" t="str">
        <f t="shared" si="228"/>
        <v/>
      </c>
      <c r="AA3492" t="str">
        <f t="shared" si="229"/>
        <v/>
      </c>
      <c r="AC3492" s="7"/>
      <c r="AD3492" t="s">
        <v>5620</v>
      </c>
      <c r="AE3492">
        <f t="shared" si="227"/>
        <v>0</v>
      </c>
      <c r="AG3492" s="2"/>
      <c r="AI3492" s="7"/>
    </row>
    <row r="3493" spans="1:35" ht="11" customHeight="1" outlineLevel="1" x14ac:dyDescent="0.25">
      <c r="A3493" t="s">
        <v>6676</v>
      </c>
      <c r="C3493" s="2" t="s">
        <v>12976</v>
      </c>
      <c r="D3493" s="2">
        <v>3456</v>
      </c>
      <c r="E3493" s="7">
        <v>2011</v>
      </c>
      <c r="F3493" s="8" t="s">
        <v>5413</v>
      </c>
      <c r="H3493" s="5" t="s">
        <v>5398</v>
      </c>
      <c r="I3493" s="6" t="s">
        <v>5620</v>
      </c>
      <c r="J3493" s="6" t="s">
        <v>13910</v>
      </c>
      <c r="K3493" s="17">
        <v>5</v>
      </c>
      <c r="L3493" s="17" t="s">
        <v>7732</v>
      </c>
      <c r="M3493" s="9"/>
      <c r="N3493" s="9"/>
      <c r="O3493" s="21"/>
      <c r="Q3493" s="29"/>
      <c r="U3493" s="17"/>
      <c r="V3493" s="2"/>
      <c r="Y3493" t="str">
        <f t="shared" si="228"/>
        <v/>
      </c>
      <c r="AA3493" t="str">
        <f t="shared" si="229"/>
        <v/>
      </c>
      <c r="AC3493" s="7"/>
      <c r="AD3493" t="s">
        <v>5620</v>
      </c>
      <c r="AE3493">
        <f t="shared" si="227"/>
        <v>0</v>
      </c>
      <c r="AG3493" s="2"/>
      <c r="AI3493" s="7"/>
    </row>
    <row r="3494" spans="1:35" ht="11" customHeight="1" outlineLevel="1" x14ac:dyDescent="0.25">
      <c r="A3494" t="s">
        <v>6676</v>
      </c>
      <c r="C3494" s="2" t="s">
        <v>12976</v>
      </c>
      <c r="D3494" s="2" t="s">
        <v>13911</v>
      </c>
      <c r="E3494" s="7">
        <v>2012</v>
      </c>
      <c r="F3494" s="5" t="s">
        <v>13908</v>
      </c>
      <c r="H3494" s="5" t="s">
        <v>5398</v>
      </c>
      <c r="I3494" s="6" t="s">
        <v>13912</v>
      </c>
      <c r="J3494" s="6" t="s">
        <v>13906</v>
      </c>
      <c r="K3494" s="17">
        <v>5</v>
      </c>
      <c r="L3494" s="17" t="s">
        <v>7732</v>
      </c>
      <c r="M3494" s="9"/>
      <c r="N3494" s="9"/>
      <c r="O3494" s="21"/>
      <c r="Q3494" s="29"/>
      <c r="U3494" s="17"/>
      <c r="V3494" s="2"/>
      <c r="Y3494" t="str">
        <f t="shared" si="228"/>
        <v/>
      </c>
      <c r="AA3494">
        <f t="shared" si="229"/>
        <v>1</v>
      </c>
      <c r="AC3494" s="7"/>
      <c r="AD3494" t="s">
        <v>13912</v>
      </c>
      <c r="AE3494">
        <f t="shared" si="227"/>
        <v>0</v>
      </c>
      <c r="AG3494" s="2"/>
      <c r="AI3494" s="7"/>
    </row>
    <row r="3495" spans="1:35" ht="11" customHeight="1" outlineLevel="1" x14ac:dyDescent="0.25">
      <c r="A3495" t="s">
        <v>6676</v>
      </c>
      <c r="C3495" s="2" t="s">
        <v>12976</v>
      </c>
      <c r="D3495" s="2">
        <v>3543</v>
      </c>
      <c r="E3495" s="7">
        <v>2012</v>
      </c>
      <c r="F3495" s="5" t="s">
        <v>6019</v>
      </c>
      <c r="H3495" s="5" t="s">
        <v>5398</v>
      </c>
      <c r="I3495" s="6" t="s">
        <v>5620</v>
      </c>
      <c r="J3495" s="6" t="s">
        <v>13913</v>
      </c>
      <c r="K3495" s="17">
        <v>1</v>
      </c>
      <c r="L3495" s="17" t="s">
        <v>7730</v>
      </c>
      <c r="M3495" s="9">
        <v>6.3</v>
      </c>
      <c r="N3495" s="9"/>
      <c r="O3495" s="21"/>
      <c r="Q3495" s="29"/>
      <c r="S3495">
        <v>1</v>
      </c>
      <c r="T3495">
        <v>1</v>
      </c>
      <c r="U3495" s="17"/>
      <c r="V3495" s="2"/>
      <c r="Y3495" t="str">
        <f t="shared" si="228"/>
        <v/>
      </c>
      <c r="AA3495" t="str">
        <f t="shared" si="229"/>
        <v/>
      </c>
      <c r="AC3495" s="7"/>
      <c r="AD3495" t="s">
        <v>5620</v>
      </c>
      <c r="AE3495">
        <f t="shared" si="227"/>
        <v>0</v>
      </c>
      <c r="AG3495" s="2"/>
      <c r="AI3495" s="7"/>
    </row>
    <row r="3496" spans="1:35" ht="11" customHeight="1" outlineLevel="1" x14ac:dyDescent="0.25">
      <c r="A3496" t="s">
        <v>6676</v>
      </c>
      <c r="C3496" s="2" t="s">
        <v>12976</v>
      </c>
      <c r="D3496" s="2">
        <v>3567</v>
      </c>
      <c r="E3496" s="7">
        <v>2012</v>
      </c>
      <c r="F3496" s="8" t="s">
        <v>20485</v>
      </c>
      <c r="H3496" s="5" t="s">
        <v>5398</v>
      </c>
      <c r="I3496" s="6" t="s">
        <v>428</v>
      </c>
      <c r="J3496" s="6" t="s">
        <v>8514</v>
      </c>
      <c r="K3496" s="17">
        <v>1</v>
      </c>
      <c r="L3496" s="17" t="s">
        <v>7732</v>
      </c>
      <c r="M3496" s="9"/>
      <c r="N3496" s="9"/>
      <c r="O3496" s="21"/>
      <c r="Q3496" s="29"/>
      <c r="U3496" s="17"/>
      <c r="V3496" s="2"/>
      <c r="Y3496" t="str">
        <f t="shared" si="228"/>
        <v/>
      </c>
      <c r="AA3496" t="str">
        <f t="shared" si="229"/>
        <v/>
      </c>
      <c r="AC3496" s="7"/>
      <c r="AD3496" t="s">
        <v>428</v>
      </c>
      <c r="AE3496">
        <f t="shared" si="227"/>
        <v>0</v>
      </c>
      <c r="AG3496" s="2"/>
      <c r="AI3496" s="7"/>
    </row>
    <row r="3497" spans="1:35" ht="11" customHeight="1" outlineLevel="1" x14ac:dyDescent="0.25">
      <c r="A3497" t="s">
        <v>6676</v>
      </c>
      <c r="C3497" s="2" t="s">
        <v>12976</v>
      </c>
      <c r="D3497" s="2" t="s">
        <v>13914</v>
      </c>
      <c r="E3497" s="7">
        <v>2012</v>
      </c>
      <c r="F3497" s="5" t="s">
        <v>13908</v>
      </c>
      <c r="H3497" s="5" t="s">
        <v>5398</v>
      </c>
      <c r="I3497" s="6" t="s">
        <v>428</v>
      </c>
      <c r="J3497" s="6" t="s">
        <v>8514</v>
      </c>
      <c r="K3497" s="17">
        <v>3</v>
      </c>
      <c r="L3497" s="17" t="s">
        <v>7732</v>
      </c>
      <c r="M3497" s="9"/>
      <c r="N3497" s="9"/>
      <c r="O3497" s="21"/>
      <c r="Q3497" s="29"/>
      <c r="U3497" s="17"/>
      <c r="V3497" s="2"/>
      <c r="Y3497" t="str">
        <f t="shared" si="228"/>
        <v/>
      </c>
      <c r="AA3497">
        <f t="shared" si="229"/>
        <v>1</v>
      </c>
      <c r="AC3497" s="7"/>
      <c r="AD3497" t="s">
        <v>428</v>
      </c>
      <c r="AE3497">
        <f t="shared" si="227"/>
        <v>0</v>
      </c>
      <c r="AG3497" s="2"/>
      <c r="AI3497" s="7"/>
    </row>
    <row r="3498" spans="1:35" ht="11" customHeight="1" outlineLevel="1" x14ac:dyDescent="0.25">
      <c r="A3498" t="s">
        <v>6676</v>
      </c>
      <c r="C3498" s="2" t="s">
        <v>12976</v>
      </c>
      <c r="D3498" s="2" t="s">
        <v>13915</v>
      </c>
      <c r="E3498" s="7">
        <v>2013</v>
      </c>
      <c r="F3498" s="5" t="s">
        <v>13908</v>
      </c>
      <c r="H3498" s="5" t="s">
        <v>5398</v>
      </c>
      <c r="I3498" s="6" t="s">
        <v>13912</v>
      </c>
      <c r="J3498" s="6" t="s">
        <v>6674</v>
      </c>
      <c r="K3498" s="17">
        <v>5</v>
      </c>
      <c r="L3498" s="17" t="s">
        <v>7732</v>
      </c>
      <c r="M3498" s="9"/>
      <c r="N3498" s="9"/>
      <c r="O3498" s="21"/>
      <c r="Q3498" s="29"/>
      <c r="U3498" s="17"/>
      <c r="V3498" s="2"/>
      <c r="Y3498" t="str">
        <f t="shared" si="228"/>
        <v/>
      </c>
      <c r="AA3498">
        <f t="shared" si="229"/>
        <v>1</v>
      </c>
      <c r="AC3498" s="7"/>
      <c r="AD3498" t="s">
        <v>13912</v>
      </c>
      <c r="AE3498">
        <f t="shared" ref="AE3498:AE3545" si="230">COUNTIF(I3498,"*Fuji*")</f>
        <v>0</v>
      </c>
      <c r="AG3498" s="2"/>
      <c r="AI3498" s="7"/>
    </row>
    <row r="3499" spans="1:35" ht="11" customHeight="1" outlineLevel="1" x14ac:dyDescent="0.25">
      <c r="A3499" t="s">
        <v>6676</v>
      </c>
      <c r="C3499" s="2" t="s">
        <v>12976</v>
      </c>
      <c r="D3499" s="2">
        <v>3608</v>
      </c>
      <c r="E3499" s="7">
        <v>2013</v>
      </c>
      <c r="F3499" s="5" t="s">
        <v>6311</v>
      </c>
      <c r="H3499" s="5" t="s">
        <v>5398</v>
      </c>
      <c r="I3499" s="6" t="s">
        <v>9470</v>
      </c>
      <c r="J3499" s="6" t="s">
        <v>6674</v>
      </c>
      <c r="K3499" s="17">
        <v>1</v>
      </c>
      <c r="L3499" s="17" t="s">
        <v>7732</v>
      </c>
      <c r="M3499" s="9"/>
      <c r="N3499" s="9"/>
      <c r="O3499" s="21"/>
      <c r="Q3499" s="29"/>
      <c r="U3499" s="17"/>
      <c r="V3499" s="2"/>
      <c r="Y3499" t="str">
        <f t="shared" si="228"/>
        <v/>
      </c>
      <c r="AA3499" t="str">
        <f t="shared" si="229"/>
        <v/>
      </c>
      <c r="AC3499" s="7"/>
      <c r="AD3499" t="s">
        <v>9470</v>
      </c>
      <c r="AE3499">
        <f t="shared" si="230"/>
        <v>0</v>
      </c>
      <c r="AG3499" s="2"/>
      <c r="AI3499" s="7"/>
    </row>
    <row r="3500" spans="1:35" ht="11" customHeight="1" outlineLevel="1" x14ac:dyDescent="0.25">
      <c r="A3500" t="s">
        <v>6676</v>
      </c>
      <c r="C3500" s="2" t="s">
        <v>12976</v>
      </c>
      <c r="D3500" s="2" t="s">
        <v>13916</v>
      </c>
      <c r="E3500" s="7">
        <v>2013</v>
      </c>
      <c r="F3500" s="5" t="s">
        <v>13908</v>
      </c>
      <c r="H3500" s="5" t="s">
        <v>5398</v>
      </c>
      <c r="I3500" s="6" t="s">
        <v>13917</v>
      </c>
      <c r="J3500" s="6" t="s">
        <v>6674</v>
      </c>
      <c r="K3500" s="17">
        <v>3</v>
      </c>
      <c r="L3500" s="17" t="s">
        <v>7732</v>
      </c>
      <c r="M3500" s="9"/>
      <c r="N3500" s="9"/>
      <c r="O3500" s="21"/>
      <c r="Q3500" s="29"/>
      <c r="U3500" s="17"/>
      <c r="V3500" s="2"/>
      <c r="Y3500" t="str">
        <f t="shared" si="228"/>
        <v/>
      </c>
      <c r="AA3500">
        <f t="shared" si="229"/>
        <v>1</v>
      </c>
      <c r="AC3500" s="7"/>
      <c r="AD3500" t="s">
        <v>13917</v>
      </c>
      <c r="AE3500">
        <f t="shared" si="230"/>
        <v>0</v>
      </c>
      <c r="AG3500" s="2"/>
      <c r="AI3500" s="7"/>
    </row>
    <row r="3501" spans="1:35" ht="11" customHeight="1" outlineLevel="1" x14ac:dyDescent="0.25">
      <c r="A3501" t="s">
        <v>6676</v>
      </c>
      <c r="C3501" s="2" t="s">
        <v>12976</v>
      </c>
      <c r="D3501" s="2">
        <v>3624</v>
      </c>
      <c r="E3501" s="7">
        <v>2013</v>
      </c>
      <c r="F3501" s="8" t="s">
        <v>69</v>
      </c>
      <c r="H3501" s="5" t="s">
        <v>5398</v>
      </c>
      <c r="I3501" s="6" t="s">
        <v>13919</v>
      </c>
      <c r="J3501" s="6" t="s">
        <v>13918</v>
      </c>
      <c r="K3501" s="17">
        <v>5</v>
      </c>
      <c r="L3501" s="17" t="s">
        <v>7732</v>
      </c>
      <c r="M3501" s="9"/>
      <c r="N3501" s="9"/>
      <c r="O3501" s="21"/>
      <c r="Q3501" s="29"/>
      <c r="U3501" s="17"/>
      <c r="V3501" s="2"/>
      <c r="Y3501" t="str">
        <f t="shared" si="228"/>
        <v/>
      </c>
      <c r="AA3501" t="str">
        <f t="shared" si="229"/>
        <v/>
      </c>
      <c r="AC3501" s="7"/>
      <c r="AD3501" t="s">
        <v>13919</v>
      </c>
      <c r="AE3501">
        <f t="shared" si="230"/>
        <v>0</v>
      </c>
      <c r="AG3501" s="2"/>
      <c r="AI3501" s="7"/>
    </row>
    <row r="3502" spans="1:35" ht="11" customHeight="1" outlineLevel="1" x14ac:dyDescent="0.25">
      <c r="A3502" t="s">
        <v>6676</v>
      </c>
      <c r="C3502" s="2" t="s">
        <v>12976</v>
      </c>
      <c r="D3502" s="2">
        <v>3627</v>
      </c>
      <c r="E3502" s="7">
        <v>2013</v>
      </c>
      <c r="F3502" s="8" t="s">
        <v>20488</v>
      </c>
      <c r="H3502" s="5" t="s">
        <v>5398</v>
      </c>
      <c r="I3502" s="6" t="s">
        <v>428</v>
      </c>
      <c r="J3502" s="6" t="s">
        <v>13920</v>
      </c>
      <c r="K3502" s="17">
        <v>1</v>
      </c>
      <c r="L3502" s="17" t="s">
        <v>7732</v>
      </c>
      <c r="M3502" s="9"/>
      <c r="N3502" s="9"/>
      <c r="O3502" s="21"/>
      <c r="Q3502" s="29"/>
      <c r="U3502" s="17"/>
      <c r="V3502" s="2"/>
      <c r="Y3502" t="str">
        <f t="shared" si="228"/>
        <v/>
      </c>
      <c r="AA3502" t="str">
        <f t="shared" si="229"/>
        <v/>
      </c>
      <c r="AC3502" s="7"/>
      <c r="AD3502" t="s">
        <v>428</v>
      </c>
      <c r="AE3502">
        <f t="shared" si="230"/>
        <v>0</v>
      </c>
      <c r="AG3502" s="2"/>
      <c r="AI3502" s="7"/>
    </row>
    <row r="3503" spans="1:35" ht="11" customHeight="1" outlineLevel="1" x14ac:dyDescent="0.25">
      <c r="A3503" t="s">
        <v>6676</v>
      </c>
      <c r="C3503" s="2" t="s">
        <v>12976</v>
      </c>
      <c r="D3503" s="2">
        <v>3628</v>
      </c>
      <c r="E3503" s="7">
        <v>2013</v>
      </c>
      <c r="F3503" s="8" t="s">
        <v>20488</v>
      </c>
      <c r="H3503" s="5" t="s">
        <v>5398</v>
      </c>
      <c r="I3503" s="6" t="s">
        <v>4102</v>
      </c>
      <c r="J3503" s="6" t="s">
        <v>13920</v>
      </c>
      <c r="K3503" s="17">
        <v>1</v>
      </c>
      <c r="L3503" s="17" t="s">
        <v>7732</v>
      </c>
      <c r="M3503" s="9"/>
      <c r="N3503" s="9"/>
      <c r="O3503" s="21"/>
      <c r="Q3503" s="29"/>
      <c r="U3503" s="17"/>
      <c r="V3503" s="2"/>
      <c r="Y3503" t="str">
        <f t="shared" si="228"/>
        <v/>
      </c>
      <c r="AA3503" t="str">
        <f t="shared" si="229"/>
        <v/>
      </c>
      <c r="AC3503" s="7"/>
      <c r="AD3503" t="s">
        <v>4102</v>
      </c>
      <c r="AE3503">
        <f t="shared" si="230"/>
        <v>0</v>
      </c>
      <c r="AG3503" s="2"/>
      <c r="AI3503" s="7"/>
    </row>
    <row r="3504" spans="1:35" ht="11" customHeight="1" outlineLevel="1" x14ac:dyDescent="0.25">
      <c r="A3504" t="s">
        <v>6676</v>
      </c>
      <c r="C3504" s="2" t="s">
        <v>12976</v>
      </c>
      <c r="D3504" s="2">
        <v>3629</v>
      </c>
      <c r="E3504" s="7">
        <v>2013</v>
      </c>
      <c r="F3504" s="8" t="s">
        <v>20488</v>
      </c>
      <c r="H3504" s="5" t="s">
        <v>5398</v>
      </c>
      <c r="I3504" s="6" t="s">
        <v>4106</v>
      </c>
      <c r="J3504" s="6" t="s">
        <v>13920</v>
      </c>
      <c r="K3504" s="17">
        <v>1</v>
      </c>
      <c r="L3504" s="17" t="s">
        <v>7732</v>
      </c>
      <c r="M3504" s="9"/>
      <c r="N3504" s="9"/>
      <c r="O3504" s="21"/>
      <c r="Q3504" s="29"/>
      <c r="U3504" s="17"/>
      <c r="V3504" s="2"/>
      <c r="Y3504" t="str">
        <f t="shared" si="228"/>
        <v/>
      </c>
      <c r="AA3504" t="str">
        <f t="shared" si="229"/>
        <v/>
      </c>
      <c r="AC3504" s="7"/>
      <c r="AD3504" t="s">
        <v>4106</v>
      </c>
      <c r="AE3504">
        <f t="shared" si="230"/>
        <v>0</v>
      </c>
      <c r="AG3504" s="2"/>
      <c r="AI3504" s="7"/>
    </row>
    <row r="3505" spans="1:35" ht="11" customHeight="1" outlineLevel="1" x14ac:dyDescent="0.25">
      <c r="A3505" t="s">
        <v>6676</v>
      </c>
      <c r="C3505" s="2" t="s">
        <v>12976</v>
      </c>
      <c r="D3505" s="2">
        <v>3695</v>
      </c>
      <c r="E3505" s="7">
        <v>2014</v>
      </c>
      <c r="F3505" s="5" t="s">
        <v>6311</v>
      </c>
      <c r="H3505" s="5" t="s">
        <v>5398</v>
      </c>
      <c r="I3505" s="6" t="s">
        <v>9470</v>
      </c>
      <c r="J3505" s="6" t="s">
        <v>14151</v>
      </c>
      <c r="K3505" s="17">
        <v>3</v>
      </c>
      <c r="L3505" s="17" t="s">
        <v>7730</v>
      </c>
      <c r="M3505" s="9">
        <v>3</v>
      </c>
      <c r="N3505" s="9"/>
      <c r="O3505" s="21"/>
      <c r="Q3505" s="29"/>
      <c r="U3505" s="17"/>
      <c r="V3505" s="2"/>
      <c r="Y3505" t="str">
        <f t="shared" si="228"/>
        <v/>
      </c>
      <c r="AA3505" t="str">
        <f t="shared" si="229"/>
        <v/>
      </c>
      <c r="AC3505" s="7"/>
      <c r="AD3505" t="s">
        <v>9470</v>
      </c>
      <c r="AE3505">
        <f t="shared" si="230"/>
        <v>0</v>
      </c>
      <c r="AG3505" s="2"/>
      <c r="AI3505" s="7"/>
    </row>
    <row r="3506" spans="1:35" ht="11" customHeight="1" outlineLevel="1" x14ac:dyDescent="0.25">
      <c r="A3506" t="s">
        <v>6676</v>
      </c>
      <c r="C3506" s="2" t="s">
        <v>12976</v>
      </c>
      <c r="D3506" s="2">
        <v>3716</v>
      </c>
      <c r="E3506" s="7">
        <v>2014</v>
      </c>
      <c r="F3506" s="8" t="s">
        <v>5852</v>
      </c>
      <c r="H3506" s="5" t="s">
        <v>5398</v>
      </c>
      <c r="I3506" s="6" t="s">
        <v>1455</v>
      </c>
      <c r="J3506" s="6" t="s">
        <v>13921</v>
      </c>
      <c r="K3506" s="17">
        <v>3</v>
      </c>
      <c r="L3506" s="17" t="s">
        <v>7732</v>
      </c>
      <c r="M3506" s="9"/>
      <c r="N3506" s="9"/>
      <c r="O3506" s="21"/>
      <c r="Q3506" s="29"/>
      <c r="U3506" s="17"/>
      <c r="V3506" s="2"/>
      <c r="Y3506" t="str">
        <f t="shared" si="228"/>
        <v/>
      </c>
      <c r="AA3506" t="str">
        <f t="shared" si="229"/>
        <v/>
      </c>
      <c r="AC3506" s="7"/>
      <c r="AD3506" t="s">
        <v>1455</v>
      </c>
      <c r="AE3506">
        <f t="shared" si="230"/>
        <v>0</v>
      </c>
      <c r="AG3506" s="2"/>
      <c r="AI3506" s="7"/>
    </row>
    <row r="3507" spans="1:35" ht="11" customHeight="1" outlineLevel="1" x14ac:dyDescent="0.25">
      <c r="A3507" t="s">
        <v>6676</v>
      </c>
      <c r="C3507" s="2" t="s">
        <v>12976</v>
      </c>
      <c r="D3507" s="2">
        <v>3772</v>
      </c>
      <c r="E3507" s="7">
        <v>2015</v>
      </c>
      <c r="F3507" s="8" t="s">
        <v>22178</v>
      </c>
      <c r="H3507" s="5" t="s">
        <v>5398</v>
      </c>
      <c r="I3507" s="6" t="s">
        <v>10678</v>
      </c>
      <c r="J3507" s="6" t="s">
        <v>13922</v>
      </c>
      <c r="K3507" s="17">
        <v>3</v>
      </c>
      <c r="L3507" s="17" t="s">
        <v>7732</v>
      </c>
      <c r="M3507" s="9"/>
      <c r="N3507" s="9"/>
      <c r="O3507" s="21"/>
      <c r="Q3507" s="29"/>
      <c r="U3507" s="17"/>
      <c r="V3507" s="2"/>
      <c r="Y3507" t="str">
        <f t="shared" si="228"/>
        <v/>
      </c>
      <c r="AA3507" t="str">
        <f t="shared" si="229"/>
        <v/>
      </c>
      <c r="AC3507" s="7"/>
      <c r="AD3507" t="s">
        <v>10678</v>
      </c>
      <c r="AE3507">
        <f t="shared" si="230"/>
        <v>0</v>
      </c>
      <c r="AG3507" s="2"/>
      <c r="AI3507" s="7"/>
    </row>
    <row r="3508" spans="1:35" ht="11" customHeight="1" outlineLevel="1" x14ac:dyDescent="0.25">
      <c r="A3508" t="s">
        <v>6676</v>
      </c>
      <c r="C3508" s="2" t="s">
        <v>12976</v>
      </c>
      <c r="D3508" s="2">
        <v>3776</v>
      </c>
      <c r="E3508" s="7">
        <v>2015</v>
      </c>
      <c r="F3508" s="8" t="s">
        <v>22178</v>
      </c>
      <c r="H3508" s="5" t="s">
        <v>5398</v>
      </c>
      <c r="I3508" s="6" t="s">
        <v>10678</v>
      </c>
      <c r="J3508" s="6" t="s">
        <v>13922</v>
      </c>
      <c r="K3508" s="17">
        <v>3</v>
      </c>
      <c r="L3508" s="17" t="s">
        <v>7732</v>
      </c>
      <c r="M3508" s="9"/>
      <c r="N3508" s="9"/>
      <c r="O3508" s="21"/>
      <c r="Q3508" s="29"/>
      <c r="U3508" s="17"/>
      <c r="V3508" s="2"/>
      <c r="Y3508" t="str">
        <f t="shared" si="228"/>
        <v/>
      </c>
      <c r="AA3508" t="str">
        <f t="shared" si="229"/>
        <v/>
      </c>
      <c r="AC3508" s="7"/>
      <c r="AD3508" t="s">
        <v>10678</v>
      </c>
      <c r="AE3508">
        <f t="shared" si="230"/>
        <v>0</v>
      </c>
      <c r="AG3508" s="2"/>
      <c r="AI3508" s="7"/>
    </row>
    <row r="3509" spans="1:35" ht="11" customHeight="1" outlineLevel="1" x14ac:dyDescent="0.25">
      <c r="A3509" t="s">
        <v>6676</v>
      </c>
      <c r="C3509" s="2" t="s">
        <v>12976</v>
      </c>
      <c r="D3509" s="2">
        <v>3777</v>
      </c>
      <c r="E3509" s="7">
        <v>2015</v>
      </c>
      <c r="F3509" s="8" t="s">
        <v>22178</v>
      </c>
      <c r="H3509" s="5" t="s">
        <v>5398</v>
      </c>
      <c r="I3509" s="6" t="s">
        <v>10678</v>
      </c>
      <c r="J3509" s="6" t="s">
        <v>13922</v>
      </c>
      <c r="K3509" s="17">
        <v>3</v>
      </c>
      <c r="L3509" s="17" t="s">
        <v>7732</v>
      </c>
      <c r="M3509" s="9"/>
      <c r="N3509" s="9"/>
      <c r="O3509" s="21"/>
      <c r="Q3509" s="29"/>
      <c r="U3509" s="17"/>
      <c r="V3509" s="2"/>
      <c r="Y3509" t="str">
        <f t="shared" si="228"/>
        <v/>
      </c>
      <c r="AA3509" t="str">
        <f t="shared" si="229"/>
        <v/>
      </c>
      <c r="AC3509" s="7"/>
      <c r="AD3509" t="s">
        <v>10678</v>
      </c>
      <c r="AE3509">
        <f t="shared" si="230"/>
        <v>0</v>
      </c>
      <c r="AG3509" s="2"/>
      <c r="AI3509" s="7"/>
    </row>
    <row r="3510" spans="1:35" ht="11" customHeight="1" outlineLevel="1" x14ac:dyDescent="0.25">
      <c r="A3510" t="s">
        <v>6676</v>
      </c>
      <c r="C3510" s="2" t="s">
        <v>12976</v>
      </c>
      <c r="D3510" s="2">
        <v>3780</v>
      </c>
      <c r="E3510" s="7">
        <v>2015</v>
      </c>
      <c r="F3510" s="8" t="s">
        <v>22178</v>
      </c>
      <c r="H3510" s="5" t="s">
        <v>5398</v>
      </c>
      <c r="I3510" s="6" t="s">
        <v>10678</v>
      </c>
      <c r="J3510" s="6" t="s">
        <v>13922</v>
      </c>
      <c r="K3510" s="17">
        <v>3</v>
      </c>
      <c r="L3510" s="17" t="s">
        <v>7732</v>
      </c>
      <c r="M3510" s="9"/>
      <c r="N3510" s="9"/>
      <c r="O3510" s="21"/>
      <c r="Q3510" s="29"/>
      <c r="U3510" s="17"/>
      <c r="V3510" s="2"/>
      <c r="Y3510" t="str">
        <f t="shared" si="228"/>
        <v/>
      </c>
      <c r="AA3510" t="str">
        <f t="shared" si="229"/>
        <v/>
      </c>
      <c r="AC3510" s="7"/>
      <c r="AD3510" t="s">
        <v>10678</v>
      </c>
      <c r="AE3510">
        <f t="shared" si="230"/>
        <v>0</v>
      </c>
      <c r="AG3510" s="2"/>
      <c r="AI3510" s="7"/>
    </row>
    <row r="3511" spans="1:35" ht="11" customHeight="1" outlineLevel="1" collapsed="1" x14ac:dyDescent="0.25">
      <c r="A3511" t="s">
        <v>6676</v>
      </c>
      <c r="C3511" s="2" t="s">
        <v>12976</v>
      </c>
      <c r="D3511" s="2" t="s">
        <v>13923</v>
      </c>
      <c r="E3511" s="7">
        <v>2015</v>
      </c>
      <c r="F3511" s="5" t="s">
        <v>18744</v>
      </c>
      <c r="H3511" s="5" t="s">
        <v>5398</v>
      </c>
      <c r="I3511" s="6" t="s">
        <v>10678</v>
      </c>
      <c r="J3511" s="6" t="s">
        <v>13922</v>
      </c>
      <c r="K3511" s="17">
        <v>3</v>
      </c>
      <c r="L3511" s="17" t="s">
        <v>7732</v>
      </c>
      <c r="M3511" s="9"/>
      <c r="N3511" s="9"/>
      <c r="O3511" s="21"/>
      <c r="Q3511" s="29"/>
      <c r="U3511" s="17"/>
      <c r="V3511" s="2"/>
      <c r="Y3511" t="str">
        <f t="shared" si="228"/>
        <v/>
      </c>
      <c r="AA3511">
        <f t="shared" si="229"/>
        <v>1</v>
      </c>
      <c r="AC3511" s="7"/>
      <c r="AD3511" t="s">
        <v>10678</v>
      </c>
      <c r="AE3511">
        <f t="shared" si="230"/>
        <v>0</v>
      </c>
      <c r="AG3511" s="2"/>
      <c r="AI3511" s="7"/>
    </row>
    <row r="3512" spans="1:35" ht="11" customHeight="1" outlineLevel="1" x14ac:dyDescent="0.25">
      <c r="A3512" t="s">
        <v>6676</v>
      </c>
      <c r="C3512" s="2" t="s">
        <v>12976</v>
      </c>
      <c r="D3512" s="2">
        <v>3823</v>
      </c>
      <c r="E3512" s="7">
        <v>2015</v>
      </c>
      <c r="F3512" s="8" t="s">
        <v>1776</v>
      </c>
      <c r="H3512" s="5" t="s">
        <v>5398</v>
      </c>
      <c r="I3512" s="6" t="s">
        <v>428</v>
      </c>
      <c r="J3512" s="6" t="s">
        <v>13924</v>
      </c>
      <c r="K3512" s="17">
        <v>3</v>
      </c>
      <c r="L3512" s="17" t="s">
        <v>7732</v>
      </c>
      <c r="M3512" s="9"/>
      <c r="N3512" s="9"/>
      <c r="O3512" s="21"/>
      <c r="Q3512" s="29"/>
      <c r="U3512" s="17"/>
      <c r="V3512" s="2"/>
      <c r="Y3512" t="str">
        <f t="shared" si="228"/>
        <v/>
      </c>
      <c r="AA3512" t="str">
        <f t="shared" si="229"/>
        <v/>
      </c>
      <c r="AC3512" s="7"/>
      <c r="AD3512" t="s">
        <v>428</v>
      </c>
      <c r="AE3512">
        <f t="shared" si="230"/>
        <v>0</v>
      </c>
      <c r="AG3512" s="2"/>
      <c r="AI3512" s="7"/>
    </row>
    <row r="3513" spans="1:35" ht="11" customHeight="1" outlineLevel="1" x14ac:dyDescent="0.25">
      <c r="A3513" t="s">
        <v>6676</v>
      </c>
      <c r="C3513" s="2" t="s">
        <v>12976</v>
      </c>
      <c r="D3513" s="2">
        <v>3830</v>
      </c>
      <c r="E3513" s="7">
        <v>2015</v>
      </c>
      <c r="F3513" s="5" t="s">
        <v>6311</v>
      </c>
      <c r="H3513" s="5" t="s">
        <v>5398</v>
      </c>
      <c r="I3513" s="6" t="s">
        <v>5047</v>
      </c>
      <c r="J3513" s="6" t="s">
        <v>13924</v>
      </c>
      <c r="K3513" s="17">
        <v>5</v>
      </c>
      <c r="L3513" s="17" t="s">
        <v>7732</v>
      </c>
      <c r="M3513" s="9"/>
      <c r="N3513" s="9"/>
      <c r="O3513" s="21"/>
      <c r="Q3513" s="29"/>
      <c r="U3513" s="17"/>
      <c r="V3513" s="2"/>
      <c r="Y3513" t="str">
        <f t="shared" si="228"/>
        <v/>
      </c>
      <c r="AA3513" t="str">
        <f t="shared" si="229"/>
        <v/>
      </c>
      <c r="AC3513" s="7"/>
      <c r="AD3513" t="s">
        <v>5047</v>
      </c>
      <c r="AE3513">
        <f t="shared" si="230"/>
        <v>0</v>
      </c>
      <c r="AG3513" s="2"/>
      <c r="AI3513" s="7"/>
    </row>
    <row r="3514" spans="1:35" ht="11" customHeight="1" outlineLevel="1" x14ac:dyDescent="0.25">
      <c r="A3514" t="s">
        <v>6676</v>
      </c>
      <c r="C3514" s="2" t="s">
        <v>12976</v>
      </c>
      <c r="D3514" s="2">
        <v>3861</v>
      </c>
      <c r="E3514" s="7">
        <v>2016</v>
      </c>
      <c r="F3514" s="5" t="s">
        <v>6019</v>
      </c>
      <c r="H3514" s="5" t="s">
        <v>5398</v>
      </c>
      <c r="I3514" s="6" t="s">
        <v>989</v>
      </c>
      <c r="J3514" s="6" t="s">
        <v>13925</v>
      </c>
      <c r="K3514" s="17">
        <v>3</v>
      </c>
      <c r="L3514" s="17" t="s">
        <v>7732</v>
      </c>
      <c r="M3514" s="9"/>
      <c r="N3514" s="9"/>
      <c r="O3514" s="21"/>
      <c r="Q3514" s="29"/>
      <c r="U3514" s="17"/>
      <c r="V3514" s="2"/>
      <c r="Y3514" t="str">
        <f t="shared" si="228"/>
        <v/>
      </c>
      <c r="AA3514" t="str">
        <f t="shared" si="229"/>
        <v/>
      </c>
      <c r="AC3514" s="7"/>
      <c r="AD3514" t="s">
        <v>989</v>
      </c>
      <c r="AE3514">
        <f t="shared" si="230"/>
        <v>0</v>
      </c>
      <c r="AG3514" s="2"/>
      <c r="AI3514" s="7"/>
    </row>
    <row r="3515" spans="1:35" ht="11" customHeight="1" outlineLevel="1" x14ac:dyDescent="0.25">
      <c r="A3515" t="s">
        <v>6676</v>
      </c>
      <c r="C3515" s="2" t="s">
        <v>12976</v>
      </c>
      <c r="D3515" s="2" t="s">
        <v>18740</v>
      </c>
      <c r="E3515" s="7">
        <v>2016</v>
      </c>
      <c r="F3515" s="5" t="s">
        <v>18741</v>
      </c>
      <c r="H3515" s="5" t="s">
        <v>5398</v>
      </c>
      <c r="I3515" s="6" t="s">
        <v>428</v>
      </c>
      <c r="J3515" s="6" t="s">
        <v>13926</v>
      </c>
      <c r="K3515" s="17">
        <v>1</v>
      </c>
      <c r="L3515" s="17" t="s">
        <v>7732</v>
      </c>
      <c r="M3515" s="9"/>
      <c r="N3515" s="9"/>
      <c r="O3515" s="21"/>
      <c r="Q3515" s="29"/>
      <c r="U3515" s="17"/>
      <c r="V3515" s="2"/>
      <c r="Y3515" t="str">
        <f t="shared" si="228"/>
        <v/>
      </c>
      <c r="AA3515" t="str">
        <f t="shared" si="229"/>
        <v/>
      </c>
      <c r="AC3515" s="7"/>
      <c r="AD3515" t="s">
        <v>428</v>
      </c>
      <c r="AE3515">
        <f t="shared" si="230"/>
        <v>0</v>
      </c>
      <c r="AG3515" s="2"/>
      <c r="AI3515" s="7"/>
    </row>
    <row r="3516" spans="1:35" ht="11" customHeight="1" outlineLevel="1" collapsed="1" x14ac:dyDescent="0.25">
      <c r="A3516" t="s">
        <v>6676</v>
      </c>
      <c r="C3516" s="2" t="s">
        <v>12976</v>
      </c>
      <c r="D3516" s="2">
        <v>3870</v>
      </c>
      <c r="E3516" s="7">
        <v>2016</v>
      </c>
      <c r="F3516" s="8" t="s">
        <v>20492</v>
      </c>
      <c r="H3516" s="5" t="s">
        <v>5398</v>
      </c>
      <c r="I3516" s="6" t="s">
        <v>428</v>
      </c>
      <c r="J3516" s="6" t="s">
        <v>13926</v>
      </c>
      <c r="K3516" s="17">
        <v>1</v>
      </c>
      <c r="L3516" s="17" t="s">
        <v>7730</v>
      </c>
      <c r="M3516" s="9">
        <v>2</v>
      </c>
      <c r="N3516" s="9"/>
      <c r="O3516" s="21"/>
      <c r="Q3516" s="29"/>
      <c r="U3516" s="17"/>
      <c r="V3516" s="2"/>
      <c r="Y3516" t="str">
        <f t="shared" si="228"/>
        <v/>
      </c>
      <c r="AA3516" t="str">
        <f t="shared" si="229"/>
        <v/>
      </c>
      <c r="AC3516" s="7"/>
      <c r="AD3516" t="s">
        <v>428</v>
      </c>
      <c r="AE3516">
        <f t="shared" si="230"/>
        <v>0</v>
      </c>
      <c r="AG3516" s="2"/>
      <c r="AI3516" s="7"/>
    </row>
    <row r="3517" spans="1:35" ht="11" customHeight="1" outlineLevel="1" x14ac:dyDescent="0.25">
      <c r="A3517" t="s">
        <v>6676</v>
      </c>
      <c r="C3517" s="2" t="s">
        <v>12976</v>
      </c>
      <c r="D3517" s="2">
        <v>3873</v>
      </c>
      <c r="E3517" s="7">
        <v>2016</v>
      </c>
      <c r="F3517" s="5" t="s">
        <v>6019</v>
      </c>
      <c r="H3517" s="5" t="s">
        <v>5398</v>
      </c>
      <c r="I3517" s="6" t="s">
        <v>5620</v>
      </c>
      <c r="J3517" s="6" t="s">
        <v>7078</v>
      </c>
      <c r="K3517" s="17">
        <v>1</v>
      </c>
      <c r="L3517" s="17" t="s">
        <v>7730</v>
      </c>
      <c r="M3517" s="9">
        <v>22</v>
      </c>
      <c r="N3517" s="9"/>
      <c r="O3517" s="21"/>
      <c r="Q3517" s="29"/>
      <c r="S3517">
        <v>1</v>
      </c>
      <c r="T3517">
        <v>1</v>
      </c>
      <c r="U3517" s="17"/>
      <c r="V3517" s="2"/>
      <c r="Y3517" t="str">
        <f t="shared" si="228"/>
        <v/>
      </c>
      <c r="AA3517" t="str">
        <f t="shared" si="229"/>
        <v/>
      </c>
      <c r="AC3517" s="7"/>
      <c r="AD3517" t="s">
        <v>5620</v>
      </c>
      <c r="AE3517">
        <f t="shared" si="230"/>
        <v>0</v>
      </c>
      <c r="AG3517" s="2"/>
      <c r="AI3517" s="7"/>
    </row>
    <row r="3518" spans="1:35" ht="11" customHeight="1" outlineLevel="1" x14ac:dyDescent="0.25">
      <c r="A3518" t="s">
        <v>6676</v>
      </c>
      <c r="C3518" s="2" t="s">
        <v>12976</v>
      </c>
      <c r="D3518" s="2">
        <v>3888</v>
      </c>
      <c r="E3518" s="7">
        <v>2017</v>
      </c>
      <c r="F3518" s="5" t="s">
        <v>6311</v>
      </c>
      <c r="H3518" s="5" t="s">
        <v>5398</v>
      </c>
      <c r="I3518" s="6" t="s">
        <v>428</v>
      </c>
      <c r="J3518" s="6" t="s">
        <v>13927</v>
      </c>
      <c r="K3518" s="17">
        <v>3</v>
      </c>
      <c r="L3518" s="17" t="s">
        <v>7732</v>
      </c>
      <c r="M3518" s="9"/>
      <c r="N3518" s="9"/>
      <c r="O3518" s="21"/>
      <c r="Q3518" s="29"/>
      <c r="U3518" s="17"/>
      <c r="V3518" s="2"/>
      <c r="Y3518" t="str">
        <f t="shared" si="228"/>
        <v/>
      </c>
      <c r="AA3518" t="str">
        <f t="shared" si="229"/>
        <v/>
      </c>
      <c r="AC3518" s="7"/>
      <c r="AD3518" t="s">
        <v>428</v>
      </c>
      <c r="AE3518">
        <f t="shared" si="230"/>
        <v>0</v>
      </c>
      <c r="AG3518" s="2"/>
      <c r="AI3518" s="7"/>
    </row>
    <row r="3519" spans="1:35" ht="11" customHeight="1" outlineLevel="1" x14ac:dyDescent="0.25">
      <c r="A3519" t="s">
        <v>6676</v>
      </c>
      <c r="C3519" s="2" t="s">
        <v>12976</v>
      </c>
      <c r="D3519" s="2" t="s">
        <v>13929</v>
      </c>
      <c r="E3519" s="7">
        <v>2017</v>
      </c>
      <c r="F3519" s="5" t="s">
        <v>13908</v>
      </c>
      <c r="H3519" s="5" t="s">
        <v>5398</v>
      </c>
      <c r="I3519" s="6" t="s">
        <v>13912</v>
      </c>
      <c r="J3519" s="6" t="s">
        <v>13928</v>
      </c>
      <c r="K3519" s="17">
        <v>5</v>
      </c>
      <c r="L3519" s="17" t="s">
        <v>7732</v>
      </c>
      <c r="M3519" s="9"/>
      <c r="N3519" s="9"/>
      <c r="O3519" s="21"/>
      <c r="Q3519" s="29"/>
      <c r="U3519" s="17"/>
      <c r="V3519" s="2"/>
      <c r="Y3519" t="str">
        <f t="shared" si="228"/>
        <v/>
      </c>
      <c r="AA3519">
        <f t="shared" si="229"/>
        <v>1</v>
      </c>
      <c r="AC3519" s="7"/>
      <c r="AD3519" t="s">
        <v>13912</v>
      </c>
      <c r="AE3519">
        <f t="shared" si="230"/>
        <v>0</v>
      </c>
      <c r="AG3519" s="2"/>
      <c r="AI3519" s="7"/>
    </row>
    <row r="3520" spans="1:35" ht="11" customHeight="1" outlineLevel="1" x14ac:dyDescent="0.25">
      <c r="A3520" t="s">
        <v>6676</v>
      </c>
      <c r="C3520" s="2" t="s">
        <v>12976</v>
      </c>
      <c r="D3520" s="2">
        <v>3924</v>
      </c>
      <c r="E3520" s="7">
        <v>2017</v>
      </c>
      <c r="F3520" s="8" t="s">
        <v>69</v>
      </c>
      <c r="H3520" s="5" t="s">
        <v>5398</v>
      </c>
      <c r="I3520" s="6" t="s">
        <v>428</v>
      </c>
      <c r="J3520" s="6" t="s">
        <v>13697</v>
      </c>
      <c r="K3520" s="17">
        <v>1</v>
      </c>
      <c r="L3520" s="17" t="s">
        <v>7732</v>
      </c>
      <c r="M3520" s="9"/>
      <c r="N3520" s="9"/>
      <c r="O3520" s="21"/>
      <c r="Q3520" s="29"/>
      <c r="U3520" s="17"/>
      <c r="V3520" s="2"/>
      <c r="Y3520" t="str">
        <f t="shared" si="228"/>
        <v/>
      </c>
      <c r="AA3520" t="str">
        <f t="shared" si="229"/>
        <v/>
      </c>
      <c r="AC3520" s="7"/>
      <c r="AD3520" t="s">
        <v>428</v>
      </c>
      <c r="AE3520">
        <f t="shared" si="230"/>
        <v>0</v>
      </c>
      <c r="AG3520" s="2"/>
      <c r="AI3520" s="7"/>
    </row>
    <row r="3521" spans="1:35" ht="11" customHeight="1" outlineLevel="1" collapsed="1" x14ac:dyDescent="0.25">
      <c r="A3521" t="s">
        <v>6676</v>
      </c>
      <c r="C3521" s="2" t="s">
        <v>12976</v>
      </c>
      <c r="D3521" s="2">
        <v>3966</v>
      </c>
      <c r="E3521" s="7">
        <v>2018</v>
      </c>
      <c r="F3521" s="5" t="s">
        <v>6019</v>
      </c>
      <c r="H3521" s="5" t="s">
        <v>5398</v>
      </c>
      <c r="I3521" s="6" t="s">
        <v>13931</v>
      </c>
      <c r="J3521" s="6" t="s">
        <v>13930</v>
      </c>
      <c r="K3521" s="17">
        <v>3</v>
      </c>
      <c r="L3521" s="17" t="s">
        <v>7732</v>
      </c>
      <c r="M3521" s="9"/>
      <c r="N3521" s="9"/>
      <c r="O3521" s="21"/>
      <c r="Q3521" s="29"/>
      <c r="U3521" s="17"/>
      <c r="V3521" s="2"/>
      <c r="Y3521" t="str">
        <f t="shared" si="228"/>
        <v/>
      </c>
      <c r="AA3521" t="str">
        <f t="shared" si="229"/>
        <v/>
      </c>
      <c r="AC3521" s="7"/>
      <c r="AD3521" t="s">
        <v>13931</v>
      </c>
      <c r="AE3521">
        <f t="shared" si="230"/>
        <v>0</v>
      </c>
      <c r="AG3521" s="2"/>
      <c r="AI3521" s="7"/>
    </row>
    <row r="3522" spans="1:35" ht="11" customHeight="1" outlineLevel="1" x14ac:dyDescent="0.25">
      <c r="A3522" t="s">
        <v>6676</v>
      </c>
      <c r="C3522" s="2" t="s">
        <v>12976</v>
      </c>
      <c r="D3522" s="2">
        <v>3967</v>
      </c>
      <c r="E3522" s="7">
        <v>2018</v>
      </c>
      <c r="F3522" s="5" t="s">
        <v>6019</v>
      </c>
      <c r="H3522" s="5" t="s">
        <v>5398</v>
      </c>
      <c r="I3522" s="6" t="s">
        <v>4099</v>
      </c>
      <c r="J3522" s="6" t="s">
        <v>13930</v>
      </c>
      <c r="K3522" s="17">
        <v>3</v>
      </c>
      <c r="L3522" s="17" t="s">
        <v>7732</v>
      </c>
      <c r="M3522" s="9"/>
      <c r="N3522" s="9"/>
      <c r="O3522" s="21"/>
      <c r="Q3522" s="29"/>
      <c r="U3522" s="17"/>
      <c r="V3522" s="2"/>
      <c r="Y3522" t="str">
        <f t="shared" si="228"/>
        <v/>
      </c>
      <c r="AA3522" t="str">
        <f t="shared" si="229"/>
        <v/>
      </c>
      <c r="AC3522" s="7"/>
      <c r="AD3522" t="s">
        <v>4099</v>
      </c>
      <c r="AE3522">
        <f t="shared" si="230"/>
        <v>0</v>
      </c>
      <c r="AG3522" s="2"/>
      <c r="AI3522" s="7"/>
    </row>
    <row r="3523" spans="1:35" ht="11" customHeight="1" outlineLevel="1" x14ac:dyDescent="0.25">
      <c r="A3523" t="s">
        <v>6676</v>
      </c>
      <c r="C3523" s="2" t="s">
        <v>12976</v>
      </c>
      <c r="D3523" s="2">
        <v>3968</v>
      </c>
      <c r="E3523" s="7">
        <v>2018</v>
      </c>
      <c r="F3523" s="5" t="s">
        <v>6019</v>
      </c>
      <c r="H3523" s="5" t="s">
        <v>5398</v>
      </c>
      <c r="I3523" s="6" t="s">
        <v>13932</v>
      </c>
      <c r="J3523" s="6" t="s">
        <v>13930</v>
      </c>
      <c r="K3523" s="17">
        <v>3</v>
      </c>
      <c r="L3523" s="17" t="s">
        <v>7732</v>
      </c>
      <c r="M3523" s="9"/>
      <c r="N3523" s="9"/>
      <c r="O3523" s="21"/>
      <c r="Q3523" s="29"/>
      <c r="U3523" s="17"/>
      <c r="V3523" s="2"/>
      <c r="Y3523" t="str">
        <f t="shared" si="228"/>
        <v/>
      </c>
      <c r="AA3523" t="str">
        <f t="shared" si="229"/>
        <v/>
      </c>
      <c r="AC3523" s="7"/>
      <c r="AD3523" t="s">
        <v>13932</v>
      </c>
      <c r="AE3523">
        <f t="shared" si="230"/>
        <v>0</v>
      </c>
      <c r="AG3523" s="2"/>
      <c r="AI3523" s="7"/>
    </row>
    <row r="3524" spans="1:35" ht="11" customHeight="1" outlineLevel="1" x14ac:dyDescent="0.25">
      <c r="A3524" t="s">
        <v>6676</v>
      </c>
      <c r="C3524" s="2" t="s">
        <v>12976</v>
      </c>
      <c r="D3524" s="2" t="s">
        <v>18745</v>
      </c>
      <c r="E3524" s="7">
        <v>2018</v>
      </c>
      <c r="F3524" s="5" t="s">
        <v>17553</v>
      </c>
      <c r="H3524" s="5" t="s">
        <v>5398</v>
      </c>
      <c r="I3524" s="6" t="s">
        <v>13934</v>
      </c>
      <c r="J3524" s="6" t="s">
        <v>13933</v>
      </c>
      <c r="K3524" s="17">
        <v>3</v>
      </c>
      <c r="L3524" s="17" t="s">
        <v>7732</v>
      </c>
      <c r="M3524" s="9"/>
      <c r="N3524" s="9"/>
      <c r="O3524" s="21"/>
      <c r="Q3524" s="29"/>
      <c r="U3524" s="17"/>
      <c r="V3524" s="2"/>
      <c r="Y3524" t="str">
        <f t="shared" si="228"/>
        <v/>
      </c>
      <c r="AA3524">
        <f t="shared" si="229"/>
        <v>1</v>
      </c>
      <c r="AC3524" s="7"/>
      <c r="AD3524" t="s">
        <v>13934</v>
      </c>
      <c r="AE3524">
        <f t="shared" si="230"/>
        <v>0</v>
      </c>
      <c r="AG3524" s="2"/>
      <c r="AI3524" s="7"/>
    </row>
    <row r="3525" spans="1:35" ht="11" customHeight="1" outlineLevel="1" x14ac:dyDescent="0.25">
      <c r="A3525" t="s">
        <v>6676</v>
      </c>
      <c r="C3525" s="2" t="s">
        <v>12976</v>
      </c>
      <c r="D3525" s="2">
        <v>3970</v>
      </c>
      <c r="E3525" s="7">
        <v>2018</v>
      </c>
      <c r="F3525" s="5" t="s">
        <v>6019</v>
      </c>
      <c r="H3525" s="5" t="s">
        <v>5398</v>
      </c>
      <c r="I3525" s="6" t="s">
        <v>13934</v>
      </c>
      <c r="J3525" s="6" t="s">
        <v>13933</v>
      </c>
      <c r="K3525" s="17">
        <v>3</v>
      </c>
      <c r="L3525" s="17" t="s">
        <v>7732</v>
      </c>
      <c r="M3525" s="9"/>
      <c r="N3525" s="9"/>
      <c r="O3525" s="21"/>
      <c r="Q3525" s="29"/>
      <c r="U3525" s="17"/>
      <c r="V3525" s="2"/>
      <c r="Y3525" t="str">
        <f t="shared" si="228"/>
        <v/>
      </c>
      <c r="AA3525" t="str">
        <f t="shared" si="229"/>
        <v/>
      </c>
      <c r="AC3525" s="7"/>
      <c r="AD3525" t="s">
        <v>13934</v>
      </c>
      <c r="AE3525">
        <f t="shared" si="230"/>
        <v>0</v>
      </c>
      <c r="AG3525" s="2"/>
      <c r="AI3525" s="7"/>
    </row>
    <row r="3526" spans="1:35" ht="11" customHeight="1" outlineLevel="1" x14ac:dyDescent="0.25">
      <c r="A3526" t="s">
        <v>6676</v>
      </c>
      <c r="C3526" s="2" t="s">
        <v>12976</v>
      </c>
      <c r="D3526" s="2">
        <v>3971</v>
      </c>
      <c r="E3526" s="7">
        <v>2018</v>
      </c>
      <c r="F3526" s="5" t="s">
        <v>6019</v>
      </c>
      <c r="H3526" s="5" t="s">
        <v>5398</v>
      </c>
      <c r="I3526" s="6" t="s">
        <v>4596</v>
      </c>
      <c r="J3526" s="6" t="s">
        <v>13933</v>
      </c>
      <c r="K3526" s="17">
        <v>1</v>
      </c>
      <c r="L3526" s="17" t="s">
        <v>7732</v>
      </c>
      <c r="M3526" s="9"/>
      <c r="N3526" s="9"/>
      <c r="O3526" s="21"/>
      <c r="Q3526" s="29"/>
      <c r="U3526" s="17"/>
      <c r="V3526" s="2"/>
      <c r="Y3526" t="str">
        <f t="shared" si="228"/>
        <v/>
      </c>
      <c r="AA3526" t="str">
        <f t="shared" si="229"/>
        <v/>
      </c>
      <c r="AC3526" s="7"/>
      <c r="AD3526" t="s">
        <v>4596</v>
      </c>
      <c r="AE3526">
        <f t="shared" si="230"/>
        <v>0</v>
      </c>
      <c r="AG3526" s="2"/>
      <c r="AI3526" s="7"/>
    </row>
    <row r="3527" spans="1:35" ht="11" customHeight="1" outlineLevel="1" x14ac:dyDescent="0.25">
      <c r="A3527" t="s">
        <v>6676</v>
      </c>
      <c r="C3527" s="2" t="s">
        <v>12976</v>
      </c>
      <c r="D3527" s="2">
        <v>3972</v>
      </c>
      <c r="E3527" s="7">
        <v>2018</v>
      </c>
      <c r="F3527" s="5" t="s">
        <v>6019</v>
      </c>
      <c r="H3527" s="5" t="s">
        <v>5398</v>
      </c>
      <c r="I3527" s="6" t="s">
        <v>13934</v>
      </c>
      <c r="J3527" s="6" t="s">
        <v>13933</v>
      </c>
      <c r="K3527" s="17">
        <v>3</v>
      </c>
      <c r="L3527" s="17" t="s">
        <v>7732</v>
      </c>
      <c r="M3527" s="9"/>
      <c r="N3527" s="9"/>
      <c r="O3527" s="21"/>
      <c r="Q3527" s="29"/>
      <c r="U3527" s="17"/>
      <c r="V3527" s="2"/>
      <c r="Y3527" t="str">
        <f t="shared" si="228"/>
        <v/>
      </c>
      <c r="AA3527" t="str">
        <f t="shared" si="229"/>
        <v/>
      </c>
      <c r="AC3527" s="7"/>
      <c r="AD3527" t="s">
        <v>13934</v>
      </c>
      <c r="AE3527">
        <f t="shared" si="230"/>
        <v>0</v>
      </c>
      <c r="AG3527" s="2"/>
      <c r="AI3527" s="7"/>
    </row>
    <row r="3528" spans="1:35" ht="11" customHeight="1" outlineLevel="1" x14ac:dyDescent="0.25">
      <c r="A3528" t="s">
        <v>6676</v>
      </c>
      <c r="C3528" s="2" t="s">
        <v>12976</v>
      </c>
      <c r="D3528" s="2">
        <v>3973</v>
      </c>
      <c r="E3528" s="7">
        <v>2018</v>
      </c>
      <c r="F3528" s="5" t="s">
        <v>6019</v>
      </c>
      <c r="H3528" s="5" t="s">
        <v>5398</v>
      </c>
      <c r="I3528" s="6" t="s">
        <v>13934</v>
      </c>
      <c r="J3528" s="6" t="s">
        <v>13933</v>
      </c>
      <c r="K3528" s="17">
        <v>3</v>
      </c>
      <c r="L3528" s="17" t="s">
        <v>7732</v>
      </c>
      <c r="M3528" s="9"/>
      <c r="N3528" s="9"/>
      <c r="O3528" s="21"/>
      <c r="Q3528" s="29"/>
      <c r="U3528" s="17"/>
      <c r="V3528" s="2"/>
      <c r="Y3528" t="str">
        <f t="shared" si="228"/>
        <v/>
      </c>
      <c r="AA3528" t="str">
        <f t="shared" si="229"/>
        <v/>
      </c>
      <c r="AC3528" s="7"/>
      <c r="AD3528" t="s">
        <v>13934</v>
      </c>
      <c r="AE3528">
        <f t="shared" si="230"/>
        <v>0</v>
      </c>
      <c r="AG3528" s="2"/>
      <c r="AI3528" s="7"/>
    </row>
    <row r="3529" spans="1:35" ht="11" customHeight="1" outlineLevel="1" x14ac:dyDescent="0.25">
      <c r="A3529" t="s">
        <v>6676</v>
      </c>
      <c r="C3529" s="2" t="s">
        <v>12976</v>
      </c>
      <c r="D3529" s="2" t="s">
        <v>13935</v>
      </c>
      <c r="E3529" s="7">
        <v>2018</v>
      </c>
      <c r="F3529" s="5" t="s">
        <v>13908</v>
      </c>
      <c r="H3529" s="5" t="s">
        <v>5398</v>
      </c>
      <c r="I3529" s="6" t="s">
        <v>13934</v>
      </c>
      <c r="J3529" s="6" t="s">
        <v>13933</v>
      </c>
      <c r="K3529" s="17">
        <v>3</v>
      </c>
      <c r="L3529" s="17" t="s">
        <v>7732</v>
      </c>
      <c r="M3529" s="9"/>
      <c r="N3529" s="9"/>
      <c r="O3529" s="21"/>
      <c r="Q3529" s="29"/>
      <c r="U3529" s="17"/>
      <c r="V3529" s="2"/>
      <c r="Y3529" t="str">
        <f t="shared" si="228"/>
        <v/>
      </c>
      <c r="AA3529">
        <f t="shared" si="229"/>
        <v>1</v>
      </c>
      <c r="AC3529" s="7"/>
      <c r="AD3529" t="s">
        <v>13934</v>
      </c>
      <c r="AE3529">
        <f t="shared" si="230"/>
        <v>0</v>
      </c>
      <c r="AG3529" s="2"/>
      <c r="AI3529" s="7"/>
    </row>
    <row r="3530" spans="1:35" ht="11" customHeight="1" outlineLevel="1" x14ac:dyDescent="0.25">
      <c r="A3530" t="s">
        <v>6676</v>
      </c>
      <c r="C3530" s="2" t="s">
        <v>12976</v>
      </c>
      <c r="D3530" s="2">
        <v>3974</v>
      </c>
      <c r="E3530" s="7">
        <v>2018</v>
      </c>
      <c r="F3530" s="8" t="s">
        <v>20488</v>
      </c>
      <c r="H3530" s="5" t="s">
        <v>5398</v>
      </c>
      <c r="I3530" s="6" t="s">
        <v>13934</v>
      </c>
      <c r="J3530" s="6" t="s">
        <v>13933</v>
      </c>
      <c r="K3530" s="17">
        <v>3</v>
      </c>
      <c r="L3530" s="17" t="s">
        <v>7732</v>
      </c>
      <c r="M3530" s="9"/>
      <c r="N3530" s="9"/>
      <c r="O3530" s="21"/>
      <c r="Q3530" s="29"/>
      <c r="U3530" s="17"/>
      <c r="V3530" s="2"/>
      <c r="Y3530" t="str">
        <f t="shared" si="228"/>
        <v/>
      </c>
      <c r="AA3530" t="str">
        <f t="shared" si="229"/>
        <v/>
      </c>
      <c r="AC3530" s="7"/>
      <c r="AD3530" t="s">
        <v>13934</v>
      </c>
      <c r="AE3530">
        <f t="shared" si="230"/>
        <v>0</v>
      </c>
      <c r="AG3530" s="2"/>
      <c r="AI3530" s="7"/>
    </row>
    <row r="3531" spans="1:35" ht="11" customHeight="1" outlineLevel="1" x14ac:dyDescent="0.25">
      <c r="A3531" t="s">
        <v>6676</v>
      </c>
      <c r="C3531" s="2" t="s">
        <v>12976</v>
      </c>
      <c r="D3531" s="2">
        <v>3975</v>
      </c>
      <c r="E3531" s="7">
        <v>2018</v>
      </c>
      <c r="F3531" s="8" t="s">
        <v>20488</v>
      </c>
      <c r="H3531" s="5" t="s">
        <v>5398</v>
      </c>
      <c r="I3531" s="6" t="s">
        <v>13934</v>
      </c>
      <c r="J3531" s="6" t="s">
        <v>13933</v>
      </c>
      <c r="K3531" s="17">
        <v>3</v>
      </c>
      <c r="L3531" s="17" t="s">
        <v>7732</v>
      </c>
      <c r="M3531" s="9"/>
      <c r="N3531" s="9"/>
      <c r="O3531" s="21"/>
      <c r="Q3531" s="29"/>
      <c r="U3531" s="17"/>
      <c r="V3531" s="2"/>
      <c r="Y3531" t="str">
        <f t="shared" si="228"/>
        <v/>
      </c>
      <c r="AA3531" t="str">
        <f t="shared" si="229"/>
        <v/>
      </c>
      <c r="AC3531" s="7"/>
      <c r="AD3531" t="s">
        <v>13934</v>
      </c>
      <c r="AE3531">
        <f t="shared" si="230"/>
        <v>0</v>
      </c>
      <c r="AG3531" s="2"/>
      <c r="AI3531" s="7"/>
    </row>
    <row r="3532" spans="1:35" ht="11" customHeight="1" outlineLevel="1" collapsed="1" x14ac:dyDescent="0.25">
      <c r="A3532" t="s">
        <v>6676</v>
      </c>
      <c r="C3532" s="2" t="s">
        <v>12976</v>
      </c>
      <c r="D3532" s="2">
        <v>3976</v>
      </c>
      <c r="E3532" s="7">
        <v>2018</v>
      </c>
      <c r="F3532" s="8" t="s">
        <v>20488</v>
      </c>
      <c r="H3532" s="5" t="s">
        <v>5398</v>
      </c>
      <c r="I3532" s="6" t="s">
        <v>13934</v>
      </c>
      <c r="J3532" s="6" t="s">
        <v>13933</v>
      </c>
      <c r="K3532" s="17">
        <v>3</v>
      </c>
      <c r="L3532" s="17" t="s">
        <v>7732</v>
      </c>
      <c r="M3532" s="9"/>
      <c r="N3532" s="9"/>
      <c r="O3532" s="21"/>
      <c r="Q3532" s="29"/>
      <c r="U3532" s="17"/>
      <c r="V3532" s="2"/>
      <c r="Y3532" t="str">
        <f t="shared" si="228"/>
        <v/>
      </c>
      <c r="AA3532" t="str">
        <f t="shared" si="229"/>
        <v/>
      </c>
      <c r="AC3532" s="7"/>
      <c r="AD3532" t="s">
        <v>13934</v>
      </c>
      <c r="AE3532">
        <f t="shared" si="230"/>
        <v>0</v>
      </c>
      <c r="AG3532" s="2"/>
      <c r="AI3532" s="7"/>
    </row>
    <row r="3533" spans="1:35" ht="11" customHeight="1" outlineLevel="1" x14ac:dyDescent="0.25">
      <c r="A3533" t="s">
        <v>6676</v>
      </c>
      <c r="C3533" s="2" t="s">
        <v>12976</v>
      </c>
      <c r="D3533" s="2">
        <v>3977</v>
      </c>
      <c r="E3533" s="7">
        <v>2018</v>
      </c>
      <c r="F3533" s="8" t="s">
        <v>20488</v>
      </c>
      <c r="H3533" s="5" t="s">
        <v>5398</v>
      </c>
      <c r="I3533" s="6" t="s">
        <v>13934</v>
      </c>
      <c r="J3533" s="6" t="s">
        <v>13933</v>
      </c>
      <c r="K3533" s="17">
        <v>3</v>
      </c>
      <c r="L3533" s="17" t="s">
        <v>7732</v>
      </c>
      <c r="M3533" s="9"/>
      <c r="N3533" s="9"/>
      <c r="O3533" s="21"/>
      <c r="Q3533" s="29"/>
      <c r="U3533" s="17"/>
      <c r="V3533" s="2"/>
      <c r="Y3533" t="str">
        <f t="shared" si="228"/>
        <v/>
      </c>
      <c r="AA3533" t="str">
        <f t="shared" si="229"/>
        <v/>
      </c>
      <c r="AC3533" s="7"/>
      <c r="AD3533" t="s">
        <v>13934</v>
      </c>
      <c r="AE3533">
        <f t="shared" si="230"/>
        <v>0</v>
      </c>
      <c r="AG3533" s="2"/>
      <c r="AI3533" s="7"/>
    </row>
    <row r="3534" spans="1:35" ht="11" customHeight="1" outlineLevel="1" x14ac:dyDescent="0.25">
      <c r="A3534" t="s">
        <v>6676</v>
      </c>
      <c r="C3534" s="2" t="s">
        <v>12976</v>
      </c>
      <c r="D3534" s="2">
        <v>3978</v>
      </c>
      <c r="E3534" s="7">
        <v>2018</v>
      </c>
      <c r="F3534" s="8" t="s">
        <v>20488</v>
      </c>
      <c r="H3534" s="5" t="s">
        <v>5398</v>
      </c>
      <c r="I3534" s="6" t="s">
        <v>13934</v>
      </c>
      <c r="J3534" s="6" t="s">
        <v>13933</v>
      </c>
      <c r="K3534" s="17">
        <v>3</v>
      </c>
      <c r="L3534" s="17" t="s">
        <v>7732</v>
      </c>
      <c r="M3534" s="9"/>
      <c r="N3534" s="9"/>
      <c r="O3534" s="21"/>
      <c r="Q3534" s="29"/>
      <c r="U3534" s="17"/>
      <c r="V3534" s="2"/>
      <c r="Y3534" t="str">
        <f t="shared" si="228"/>
        <v/>
      </c>
      <c r="AA3534" t="str">
        <f t="shared" si="229"/>
        <v/>
      </c>
      <c r="AC3534" s="7"/>
      <c r="AD3534" t="s">
        <v>13934</v>
      </c>
      <c r="AE3534">
        <f t="shared" si="230"/>
        <v>0</v>
      </c>
      <c r="AG3534" s="2"/>
      <c r="AI3534" s="7"/>
    </row>
    <row r="3535" spans="1:35" ht="11" customHeight="1" outlineLevel="1" x14ac:dyDescent="0.25">
      <c r="A3535" t="s">
        <v>6676</v>
      </c>
      <c r="C3535" s="2" t="s">
        <v>12976</v>
      </c>
      <c r="D3535" s="2">
        <v>3979</v>
      </c>
      <c r="E3535" s="7">
        <v>2018</v>
      </c>
      <c r="F3535" s="8" t="s">
        <v>20488</v>
      </c>
      <c r="H3535" s="5" t="s">
        <v>5398</v>
      </c>
      <c r="I3535" s="6" t="s">
        <v>13934</v>
      </c>
      <c r="J3535" s="6" t="s">
        <v>13933</v>
      </c>
      <c r="K3535" s="17">
        <v>3</v>
      </c>
      <c r="L3535" s="17" t="s">
        <v>7732</v>
      </c>
      <c r="M3535" s="9"/>
      <c r="N3535" s="9"/>
      <c r="O3535" s="21"/>
      <c r="Q3535" s="29"/>
      <c r="U3535" s="17"/>
      <c r="V3535" s="2"/>
      <c r="Y3535" t="str">
        <f t="shared" ref="Y3535:Y3598" si="231">IF(COUNTIF(F3535,"*fdc*"),1,"")</f>
        <v/>
      </c>
      <c r="AA3535" t="str">
        <f t="shared" ref="AA3535:AA3598" si="232">IF(COUNTIF(F3535,"*s/s*"),1,"")</f>
        <v/>
      </c>
      <c r="AC3535" s="7"/>
      <c r="AD3535" t="s">
        <v>13934</v>
      </c>
      <c r="AE3535">
        <f t="shared" si="230"/>
        <v>0</v>
      </c>
      <c r="AG3535" s="2"/>
      <c r="AI3535" s="7"/>
    </row>
    <row r="3536" spans="1:35" ht="11" customHeight="1" outlineLevel="1" x14ac:dyDescent="0.25">
      <c r="A3536" t="s">
        <v>6676</v>
      </c>
      <c r="C3536" s="2" t="s">
        <v>12976</v>
      </c>
      <c r="D3536" s="2">
        <v>3980</v>
      </c>
      <c r="E3536" s="7">
        <v>2018</v>
      </c>
      <c r="F3536" s="8" t="s">
        <v>20488</v>
      </c>
      <c r="H3536" s="5" t="s">
        <v>5398</v>
      </c>
      <c r="I3536" s="6" t="s">
        <v>13934</v>
      </c>
      <c r="J3536" s="6" t="s">
        <v>13933</v>
      </c>
      <c r="K3536" s="17">
        <v>3</v>
      </c>
      <c r="L3536" s="17" t="s">
        <v>7732</v>
      </c>
      <c r="M3536" s="9"/>
      <c r="N3536" s="9"/>
      <c r="O3536" s="21"/>
      <c r="Q3536" s="29"/>
      <c r="U3536" s="17"/>
      <c r="V3536" s="2"/>
      <c r="Y3536" t="str">
        <f t="shared" si="231"/>
        <v/>
      </c>
      <c r="AA3536" t="str">
        <f t="shared" si="232"/>
        <v/>
      </c>
      <c r="AC3536" s="7"/>
      <c r="AD3536" t="s">
        <v>13934</v>
      </c>
      <c r="AE3536">
        <f t="shared" si="230"/>
        <v>0</v>
      </c>
      <c r="AG3536" s="2"/>
      <c r="AI3536" s="7"/>
    </row>
    <row r="3537" spans="1:49" ht="11" customHeight="1" outlineLevel="1" x14ac:dyDescent="0.25">
      <c r="A3537" t="s">
        <v>6676</v>
      </c>
      <c r="C3537" s="2" t="s">
        <v>12976</v>
      </c>
      <c r="D3537" s="2">
        <v>3981</v>
      </c>
      <c r="E3537" s="7">
        <v>2018</v>
      </c>
      <c r="F3537" s="8" t="s">
        <v>20488</v>
      </c>
      <c r="H3537" s="5" t="s">
        <v>5398</v>
      </c>
      <c r="I3537" s="6" t="s">
        <v>13934</v>
      </c>
      <c r="J3537" s="6" t="s">
        <v>13933</v>
      </c>
      <c r="K3537" s="17">
        <v>3</v>
      </c>
      <c r="L3537" s="17" t="s">
        <v>7732</v>
      </c>
      <c r="M3537" s="9"/>
      <c r="N3537" s="9"/>
      <c r="O3537" s="21"/>
      <c r="Q3537" s="29"/>
      <c r="U3537" s="17"/>
      <c r="V3537" s="2"/>
      <c r="Y3537" t="str">
        <f t="shared" si="231"/>
        <v/>
      </c>
      <c r="AA3537" t="str">
        <f t="shared" si="232"/>
        <v/>
      </c>
      <c r="AC3537" s="7"/>
      <c r="AD3537" t="s">
        <v>13934</v>
      </c>
      <c r="AE3537">
        <f t="shared" si="230"/>
        <v>0</v>
      </c>
      <c r="AG3537" s="2"/>
      <c r="AI3537" s="7"/>
    </row>
    <row r="3538" spans="1:49" ht="11" customHeight="1" outlineLevel="1" x14ac:dyDescent="0.25">
      <c r="A3538" t="s">
        <v>6676</v>
      </c>
      <c r="C3538" s="2" t="s">
        <v>12976</v>
      </c>
      <c r="D3538" s="2">
        <v>4001</v>
      </c>
      <c r="E3538" s="7">
        <v>2018</v>
      </c>
      <c r="F3538" s="8" t="s">
        <v>69</v>
      </c>
      <c r="H3538" s="5" t="s">
        <v>5398</v>
      </c>
      <c r="I3538" s="6" t="s">
        <v>13932</v>
      </c>
      <c r="J3538" s="6" t="s">
        <v>13936</v>
      </c>
      <c r="K3538" s="17">
        <v>5</v>
      </c>
      <c r="L3538" s="17" t="s">
        <v>7732</v>
      </c>
      <c r="M3538" s="9"/>
      <c r="N3538" s="9"/>
      <c r="O3538" s="21"/>
      <c r="Q3538" s="29"/>
      <c r="U3538" s="17"/>
      <c r="V3538" s="2"/>
      <c r="Y3538" t="str">
        <f t="shared" si="231"/>
        <v/>
      </c>
      <c r="AA3538" t="str">
        <f t="shared" si="232"/>
        <v/>
      </c>
      <c r="AC3538" s="7"/>
      <c r="AD3538" t="s">
        <v>13932</v>
      </c>
      <c r="AE3538">
        <f t="shared" si="230"/>
        <v>0</v>
      </c>
      <c r="AG3538" s="2"/>
      <c r="AI3538" s="7"/>
    </row>
    <row r="3539" spans="1:49" ht="11" customHeight="1" outlineLevel="1" x14ac:dyDescent="0.25">
      <c r="A3539" t="s">
        <v>6676</v>
      </c>
      <c r="C3539" s="2" t="s">
        <v>12976</v>
      </c>
      <c r="D3539" s="2" t="s">
        <v>13937</v>
      </c>
      <c r="E3539" s="7">
        <v>2018</v>
      </c>
      <c r="F3539" s="5" t="s">
        <v>13908</v>
      </c>
      <c r="H3539" s="5" t="s">
        <v>5398</v>
      </c>
      <c r="I3539" s="6" t="s">
        <v>13932</v>
      </c>
      <c r="J3539" s="6" t="s">
        <v>13936</v>
      </c>
      <c r="K3539" s="17">
        <v>5</v>
      </c>
      <c r="L3539" s="17" t="s">
        <v>7732</v>
      </c>
      <c r="M3539" s="9"/>
      <c r="N3539" s="9"/>
      <c r="O3539" s="21"/>
      <c r="Q3539" s="29"/>
      <c r="U3539" s="17"/>
      <c r="V3539" s="2"/>
      <c r="Y3539" t="str">
        <f t="shared" si="231"/>
        <v/>
      </c>
      <c r="AA3539">
        <f t="shared" si="232"/>
        <v>1</v>
      </c>
      <c r="AC3539" s="7"/>
      <c r="AD3539" t="s">
        <v>13932</v>
      </c>
      <c r="AE3539">
        <f t="shared" si="230"/>
        <v>0</v>
      </c>
      <c r="AG3539" s="2"/>
      <c r="AI3539" s="7"/>
    </row>
    <row r="3540" spans="1:49" ht="11" customHeight="1" outlineLevel="1" x14ac:dyDescent="0.25">
      <c r="A3540" t="s">
        <v>6676</v>
      </c>
      <c r="C3540" s="2" t="s">
        <v>12976</v>
      </c>
      <c r="D3540" s="2">
        <v>4098</v>
      </c>
      <c r="E3540" s="7">
        <v>2019</v>
      </c>
      <c r="F3540" s="8" t="s">
        <v>20485</v>
      </c>
      <c r="H3540" s="5" t="s">
        <v>5398</v>
      </c>
      <c r="I3540" s="6" t="s">
        <v>5620</v>
      </c>
      <c r="J3540" s="6" t="s">
        <v>13938</v>
      </c>
      <c r="K3540" s="17">
        <v>3</v>
      </c>
      <c r="L3540" s="17" t="s">
        <v>7732</v>
      </c>
      <c r="M3540" s="9"/>
      <c r="N3540" s="9"/>
      <c r="O3540" s="21"/>
      <c r="Q3540" s="29"/>
      <c r="U3540" s="17"/>
      <c r="V3540" s="2"/>
      <c r="Y3540" t="str">
        <f t="shared" si="231"/>
        <v/>
      </c>
      <c r="AA3540" t="str">
        <f t="shared" si="232"/>
        <v/>
      </c>
      <c r="AC3540" s="7"/>
      <c r="AD3540" t="s">
        <v>5620</v>
      </c>
      <c r="AE3540">
        <f t="shared" si="230"/>
        <v>0</v>
      </c>
      <c r="AG3540" s="2"/>
      <c r="AI3540" s="7"/>
    </row>
    <row r="3541" spans="1:49" ht="11" customHeight="1" outlineLevel="1" x14ac:dyDescent="0.25">
      <c r="A3541" t="s">
        <v>6676</v>
      </c>
      <c r="C3541" s="2" t="s">
        <v>12976</v>
      </c>
      <c r="D3541" s="2" t="s">
        <v>18747</v>
      </c>
      <c r="E3541" s="7">
        <v>2019</v>
      </c>
      <c r="F3541" s="5" t="s">
        <v>18746</v>
      </c>
      <c r="H3541" s="5" t="s">
        <v>5398</v>
      </c>
      <c r="I3541" s="6" t="s">
        <v>4102</v>
      </c>
      <c r="J3541" s="6" t="s">
        <v>13939</v>
      </c>
      <c r="K3541" s="17">
        <v>3</v>
      </c>
      <c r="L3541" s="17" t="s">
        <v>7732</v>
      </c>
      <c r="M3541" s="9"/>
      <c r="N3541" s="9"/>
      <c r="O3541" s="21"/>
      <c r="Q3541" s="29"/>
      <c r="U3541" s="17"/>
      <c r="V3541" s="2"/>
      <c r="Y3541" t="str">
        <f t="shared" si="231"/>
        <v/>
      </c>
      <c r="AA3541" t="str">
        <f t="shared" si="232"/>
        <v/>
      </c>
      <c r="AC3541" s="7"/>
      <c r="AD3541" t="s">
        <v>4102</v>
      </c>
      <c r="AE3541">
        <f t="shared" si="230"/>
        <v>0</v>
      </c>
      <c r="AG3541" s="2"/>
      <c r="AI3541" s="7"/>
    </row>
    <row r="3542" spans="1:49" ht="11" customHeight="1" outlineLevel="1" x14ac:dyDescent="0.25">
      <c r="A3542" t="s">
        <v>6676</v>
      </c>
      <c r="C3542" s="2" t="s">
        <v>12976</v>
      </c>
      <c r="D3542" s="2">
        <v>4115</v>
      </c>
      <c r="E3542" s="7">
        <v>2019</v>
      </c>
      <c r="F3542" s="8" t="s">
        <v>69</v>
      </c>
      <c r="H3542" s="5" t="s">
        <v>5398</v>
      </c>
      <c r="I3542" s="6" t="s">
        <v>4102</v>
      </c>
      <c r="J3542" s="6" t="s">
        <v>13939</v>
      </c>
      <c r="K3542" s="17">
        <v>3</v>
      </c>
      <c r="L3542" s="17" t="s">
        <v>7732</v>
      </c>
      <c r="M3542" s="9"/>
      <c r="N3542" s="9"/>
      <c r="O3542" s="21"/>
      <c r="Q3542" s="29"/>
      <c r="U3542" s="17"/>
      <c r="V3542" s="2"/>
      <c r="Y3542" t="str">
        <f t="shared" si="231"/>
        <v/>
      </c>
      <c r="AA3542" t="str">
        <f t="shared" si="232"/>
        <v/>
      </c>
      <c r="AC3542" s="7"/>
      <c r="AD3542" t="s">
        <v>4102</v>
      </c>
      <c r="AE3542">
        <f t="shared" si="230"/>
        <v>0</v>
      </c>
      <c r="AG3542" s="2"/>
      <c r="AI3542" s="7"/>
    </row>
    <row r="3543" spans="1:49" ht="11" customHeight="1" outlineLevel="1" x14ac:dyDescent="0.25">
      <c r="A3543" t="s">
        <v>6676</v>
      </c>
      <c r="C3543" s="2" t="s">
        <v>12976</v>
      </c>
      <c r="D3543" s="2" t="s">
        <v>13940</v>
      </c>
      <c r="E3543" s="7">
        <v>2019</v>
      </c>
      <c r="F3543" s="5" t="s">
        <v>13908</v>
      </c>
      <c r="H3543" s="5" t="s">
        <v>5398</v>
      </c>
      <c r="I3543" s="6" t="s">
        <v>428</v>
      </c>
      <c r="J3543" s="6" t="s">
        <v>13939</v>
      </c>
      <c r="K3543" s="17">
        <v>3</v>
      </c>
      <c r="L3543" s="17" t="s">
        <v>7732</v>
      </c>
      <c r="M3543" s="9"/>
      <c r="N3543" s="9"/>
      <c r="O3543" s="21"/>
      <c r="Q3543" s="29"/>
      <c r="U3543" s="17"/>
      <c r="V3543" s="2"/>
      <c r="Y3543" t="str">
        <f t="shared" si="231"/>
        <v/>
      </c>
      <c r="AA3543">
        <f t="shared" si="232"/>
        <v>1</v>
      </c>
      <c r="AB3543">
        <v>1</v>
      </c>
      <c r="AC3543" s="7"/>
      <c r="AD3543" t="s">
        <v>428</v>
      </c>
      <c r="AE3543">
        <f t="shared" si="230"/>
        <v>0</v>
      </c>
      <c r="AG3543" s="2"/>
      <c r="AI3543" s="7"/>
    </row>
    <row r="3544" spans="1:49" ht="11" customHeight="1" outlineLevel="1" x14ac:dyDescent="0.25">
      <c r="A3544" t="s">
        <v>6676</v>
      </c>
      <c r="C3544" s="2" t="s">
        <v>12976</v>
      </c>
      <c r="D3544" s="2" t="s">
        <v>13941</v>
      </c>
      <c r="E3544" s="7">
        <v>2019</v>
      </c>
      <c r="F3544" s="5" t="s">
        <v>13908</v>
      </c>
      <c r="H3544" s="5" t="s">
        <v>5398</v>
      </c>
      <c r="I3544" s="6" t="s">
        <v>5047</v>
      </c>
      <c r="J3544" s="6" t="s">
        <v>13939</v>
      </c>
      <c r="K3544" s="17">
        <v>5</v>
      </c>
      <c r="L3544" s="17" t="s">
        <v>7732</v>
      </c>
      <c r="M3544" s="9"/>
      <c r="N3544" s="9"/>
      <c r="O3544" s="21"/>
      <c r="Q3544" s="29"/>
      <c r="U3544" s="17"/>
      <c r="V3544" s="2"/>
      <c r="Y3544" t="str">
        <f t="shared" si="231"/>
        <v/>
      </c>
      <c r="AA3544">
        <f t="shared" si="232"/>
        <v>1</v>
      </c>
      <c r="AC3544" s="7"/>
      <c r="AD3544" t="s">
        <v>5047</v>
      </c>
      <c r="AE3544">
        <f t="shared" si="230"/>
        <v>0</v>
      </c>
      <c r="AG3544" s="2"/>
      <c r="AI3544" s="7"/>
    </row>
    <row r="3545" spans="1:49" ht="11" customHeight="1" outlineLevel="1" x14ac:dyDescent="0.25">
      <c r="A3545" t="s">
        <v>6676</v>
      </c>
      <c r="C3545" s="2" t="s">
        <v>12976</v>
      </c>
      <c r="D3545" s="2" t="s">
        <v>13944</v>
      </c>
      <c r="E3545" s="7">
        <v>2020</v>
      </c>
      <c r="F3545" s="5" t="s">
        <v>13908</v>
      </c>
      <c r="H3545" s="5" t="s">
        <v>5398</v>
      </c>
      <c r="I3545" s="6" t="s">
        <v>13942</v>
      </c>
      <c r="J3545" s="6" t="s">
        <v>13943</v>
      </c>
      <c r="K3545" s="17">
        <v>3</v>
      </c>
      <c r="L3545" s="17" t="s">
        <v>7732</v>
      </c>
      <c r="M3545" s="9"/>
      <c r="N3545" s="9"/>
      <c r="O3545" s="21"/>
      <c r="Q3545" s="29"/>
      <c r="U3545" s="17"/>
      <c r="V3545" s="2"/>
      <c r="Y3545" t="str">
        <f t="shared" si="231"/>
        <v/>
      </c>
      <c r="AA3545">
        <f t="shared" si="232"/>
        <v>1</v>
      </c>
      <c r="AC3545" s="7"/>
      <c r="AD3545" t="s">
        <v>13942</v>
      </c>
      <c r="AE3545">
        <f t="shared" si="230"/>
        <v>0</v>
      </c>
      <c r="AG3545" s="2"/>
      <c r="AI3545" s="7"/>
    </row>
    <row r="3546" spans="1:49" ht="11" customHeight="1" x14ac:dyDescent="0.25">
      <c r="A3546" s="4" t="s">
        <v>13778</v>
      </c>
      <c r="B3546" t="s">
        <v>13946</v>
      </c>
      <c r="C3546" s="2" t="s">
        <v>12976</v>
      </c>
      <c r="E3546" s="7"/>
      <c r="F3546" s="5"/>
      <c r="H3546" s="5"/>
      <c r="I3546" s="6"/>
      <c r="J3546" s="6"/>
      <c r="K3546" s="17"/>
      <c r="L3546" s="17"/>
      <c r="M3546" s="9"/>
      <c r="N3546" s="9">
        <f>SUM(M3547:M3550)</f>
        <v>11.5</v>
      </c>
      <c r="O3546" s="21">
        <v>7</v>
      </c>
      <c r="P3546">
        <f>COUNTIF(L3547:L3550,"*")</f>
        <v>4</v>
      </c>
      <c r="Q3546" s="29">
        <f>P3546/O3546</f>
        <v>0.5714285714285714</v>
      </c>
      <c r="R3546">
        <f>COUNTIF(L3547:L3550,"Y")+COUNTIF(L3547:L3550,"S")</f>
        <v>4</v>
      </c>
      <c r="U3546" s="18" t="s">
        <v>7732</v>
      </c>
      <c r="V3546" s="2"/>
      <c r="W3546" t="s">
        <v>18637</v>
      </c>
      <c r="Y3546" t="str">
        <f t="shared" si="231"/>
        <v/>
      </c>
      <c r="AA3546" t="str">
        <f t="shared" si="232"/>
        <v/>
      </c>
      <c r="AC3546" s="7"/>
      <c r="AF3546">
        <f>COUNTIF(AE3547:AE3550,"1")</f>
        <v>0</v>
      </c>
      <c r="AG3546" s="2"/>
      <c r="AI3546" s="7"/>
      <c r="AJ3546">
        <f>COUNTIF($K3547:$K3550,"1")-COUNTIFS($K3547:$K3550,"1",$L3547:$L3550,"V")</f>
        <v>0</v>
      </c>
      <c r="AK3546">
        <f>COUNTIFS($K3547:$K3550,"1",$L3547:$L3550,"Y")+COUNTIFS($K3547:$K3550,"1",$L3547:$L3550,"s")</f>
        <v>0</v>
      </c>
      <c r="AL3546">
        <f>COUNTIF($K3547:$K3550,"2")-COUNTIFS($K3547:$K3550,"2",$L3547:$L3550,"V")</f>
        <v>0</v>
      </c>
      <c r="AM3546">
        <f>COUNTIFS($K3547:$K3550,"2",$L3547:$L3550,"Y")+COUNTIFS($K3547:$K3550,"2",$L3547:$L3550,"s")</f>
        <v>0</v>
      </c>
      <c r="AN3546">
        <f>COUNTIF($K3547:$K3550,"3")-COUNTIFS($K3547:$K3550,"3",$L3547:$L3550,"V")</f>
        <v>0</v>
      </c>
      <c r="AO3546">
        <f>COUNTIFS($K3547:$K3550,"3",$L3547:$L3550,"Y")+COUNTIFS($K3547:$K3550,"3",$L3547:$L3550,"s")</f>
        <v>0</v>
      </c>
      <c r="AP3546">
        <f>COUNTIF($K3547:$K3550,"4")-COUNTIFS($K3547:$K3550,"4",$L3547:$L3550,"V")</f>
        <v>0</v>
      </c>
      <c r="AQ3546">
        <f>COUNTIFS($K3547:$K3550,"4",$L3547:$L3550,"Y")+COUNTIFS($K3547:$K3550,"4",$L3547:$L3550,"s")</f>
        <v>0</v>
      </c>
      <c r="AR3546">
        <f>COUNTIF($K3547:$K3550,"5")-COUNTIFS($K3547:$K3550,"5",$L3547:$L3550,"V")</f>
        <v>2</v>
      </c>
      <c r="AS3546">
        <f>COUNTIFS($K3547:$K3550,"5",$L3547:$L3550,"Y")+COUNTIFS($K3547:$K3550,"5",$L3547:$L3550,"s")</f>
        <v>2</v>
      </c>
      <c r="AT3546">
        <f>COUNTIF($K3547:$K3550,"6")-COUNTIFS($K3547:$K3550,"6",$L3547:$L3550,"V")</f>
        <v>2</v>
      </c>
      <c r="AU3546">
        <f>COUNTIFS($K3547:$K3550,"6",$L3547:$L3550,"Y")+COUNTIFS($K3547:$K3550,"6",$L3547:$L3550,"s")</f>
        <v>2</v>
      </c>
      <c r="AV3546">
        <f>COUNTIF($K3547:$K3550,"7")-COUNTIFS($K3547:$K3550,"7",$L3547:$L3550,"V")</f>
        <v>0</v>
      </c>
      <c r="AW3546">
        <f>COUNTIFS($K3547:$K3550,"7",$L3547:$L3550,"Y")+COUNTIFS($K3547:$K3550,"7",$L3547:$L3550,"s")</f>
        <v>0</v>
      </c>
    </row>
    <row r="3547" spans="1:49" ht="11" customHeight="1" outlineLevel="1" x14ac:dyDescent="0.25">
      <c r="A3547" t="s">
        <v>13785</v>
      </c>
      <c r="C3547" s="2" t="s">
        <v>12976</v>
      </c>
      <c r="D3547" s="2">
        <v>2</v>
      </c>
      <c r="E3547" s="7">
        <v>1957</v>
      </c>
      <c r="F3547" s="5" t="s">
        <v>13779</v>
      </c>
      <c r="H3547" s="5" t="s">
        <v>3829</v>
      </c>
      <c r="I3547" s="6" t="s">
        <v>13781</v>
      </c>
      <c r="J3547" s="6" t="s">
        <v>7002</v>
      </c>
      <c r="K3547" s="17">
        <v>6</v>
      </c>
      <c r="L3547" s="17" t="s">
        <v>7730</v>
      </c>
      <c r="M3547" s="9">
        <v>1.3</v>
      </c>
      <c r="N3547" s="9"/>
      <c r="O3547" s="21"/>
      <c r="Q3547" s="29"/>
      <c r="U3547" s="17"/>
      <c r="V3547" s="2"/>
      <c r="Y3547" t="str">
        <f t="shared" si="231"/>
        <v/>
      </c>
      <c r="AA3547" t="str">
        <f t="shared" si="232"/>
        <v/>
      </c>
      <c r="AC3547" s="7"/>
      <c r="AD3547" t="s">
        <v>13781</v>
      </c>
      <c r="AE3547">
        <f>COUNTIF(I3547,"*Fuji*")</f>
        <v>0</v>
      </c>
      <c r="AG3547" s="2"/>
      <c r="AI3547" s="7"/>
    </row>
    <row r="3548" spans="1:49" ht="11" customHeight="1" outlineLevel="1" x14ac:dyDescent="0.25">
      <c r="A3548" t="s">
        <v>13785</v>
      </c>
      <c r="C3548" s="2" t="s">
        <v>12976</v>
      </c>
      <c r="D3548" s="2">
        <v>3</v>
      </c>
      <c r="E3548" s="7">
        <v>1957</v>
      </c>
      <c r="F3548" s="5" t="s">
        <v>13780</v>
      </c>
      <c r="H3548" s="5" t="s">
        <v>5571</v>
      </c>
      <c r="I3548" s="6" t="s">
        <v>13782</v>
      </c>
      <c r="J3548" s="6" t="s">
        <v>7002</v>
      </c>
      <c r="K3548" s="17">
        <v>5</v>
      </c>
      <c r="L3548" s="17" t="s">
        <v>7730</v>
      </c>
      <c r="M3548" s="9">
        <v>6.3</v>
      </c>
      <c r="N3548" s="9"/>
      <c r="O3548" s="21"/>
      <c r="Q3548" s="29"/>
      <c r="U3548" s="17"/>
      <c r="V3548" s="2"/>
      <c r="Y3548" t="str">
        <f t="shared" si="231"/>
        <v/>
      </c>
      <c r="AA3548" t="str">
        <f t="shared" si="232"/>
        <v/>
      </c>
      <c r="AC3548" s="7"/>
      <c r="AD3548" t="s">
        <v>13782</v>
      </c>
      <c r="AE3548">
        <f>COUNTIF(I3548,"*Fuji*")</f>
        <v>0</v>
      </c>
      <c r="AG3548" s="2"/>
      <c r="AI3548" s="7"/>
    </row>
    <row r="3549" spans="1:49" ht="11" customHeight="1" outlineLevel="1" x14ac:dyDescent="0.25">
      <c r="A3549" t="s">
        <v>13785</v>
      </c>
      <c r="C3549" s="2" t="s">
        <v>12976</v>
      </c>
      <c r="D3549" s="2">
        <v>4</v>
      </c>
      <c r="E3549" s="7">
        <v>1957</v>
      </c>
      <c r="F3549" s="5" t="s">
        <v>13780</v>
      </c>
      <c r="H3549" s="5" t="s">
        <v>1674</v>
      </c>
      <c r="I3549" s="6" t="s">
        <v>13784</v>
      </c>
      <c r="J3549" s="6" t="s">
        <v>13783</v>
      </c>
      <c r="K3549" s="17">
        <v>5</v>
      </c>
      <c r="L3549" s="17" t="s">
        <v>7730</v>
      </c>
      <c r="M3549" s="9">
        <v>1.3</v>
      </c>
      <c r="N3549" s="9"/>
      <c r="O3549" s="21"/>
      <c r="Q3549" s="29"/>
      <c r="U3549" s="17"/>
      <c r="V3549" s="2"/>
      <c r="Y3549" t="str">
        <f t="shared" si="231"/>
        <v/>
      </c>
      <c r="AA3549" t="str">
        <f t="shared" si="232"/>
        <v/>
      </c>
      <c r="AC3549" s="7"/>
      <c r="AD3549" t="s">
        <v>13784</v>
      </c>
      <c r="AE3549">
        <f>COUNTIF(I3549,"*Fuji*")</f>
        <v>0</v>
      </c>
      <c r="AG3549" s="2"/>
      <c r="AI3549" s="7"/>
    </row>
    <row r="3550" spans="1:49" ht="11" customHeight="1" outlineLevel="1" x14ac:dyDescent="0.25">
      <c r="A3550" t="s">
        <v>13785</v>
      </c>
      <c r="C3550" s="2" t="s">
        <v>12976</v>
      </c>
      <c r="D3550" s="2">
        <v>5</v>
      </c>
      <c r="E3550" s="7">
        <v>1957</v>
      </c>
      <c r="F3550" s="5" t="s">
        <v>2358</v>
      </c>
      <c r="H3550" s="5" t="s">
        <v>6704</v>
      </c>
      <c r="I3550" s="6" t="s">
        <v>13781</v>
      </c>
      <c r="J3550" s="6" t="s">
        <v>13783</v>
      </c>
      <c r="K3550" s="17">
        <v>6</v>
      </c>
      <c r="L3550" s="17" t="s">
        <v>7730</v>
      </c>
      <c r="M3550" s="9">
        <v>2.6</v>
      </c>
      <c r="N3550" s="9"/>
      <c r="O3550" s="21"/>
      <c r="Q3550" s="29"/>
      <c r="U3550" s="17"/>
      <c r="V3550" s="2"/>
      <c r="Y3550" t="str">
        <f t="shared" si="231"/>
        <v/>
      </c>
      <c r="AA3550" t="str">
        <f t="shared" si="232"/>
        <v/>
      </c>
      <c r="AC3550" s="7"/>
      <c r="AD3550" t="s">
        <v>13781</v>
      </c>
      <c r="AE3550">
        <f>COUNTIF(I3550,"*Fuji*")</f>
        <v>0</v>
      </c>
      <c r="AG3550" s="2"/>
      <c r="AI3550" s="7"/>
    </row>
    <row r="3551" spans="1:49" ht="11" customHeight="1" x14ac:dyDescent="0.25">
      <c r="A3551" t="s">
        <v>9118</v>
      </c>
      <c r="B3551" t="s">
        <v>13258</v>
      </c>
      <c r="C3551" s="2" t="s">
        <v>12974</v>
      </c>
      <c r="E3551" s="7"/>
      <c r="F3551" s="5"/>
      <c r="H3551" s="5"/>
      <c r="I3551" s="6"/>
      <c r="J3551" s="6"/>
      <c r="K3551" s="17"/>
      <c r="L3551" s="17"/>
      <c r="M3551" s="9"/>
      <c r="N3551" s="9">
        <f>SUM(M3552:M3879)</f>
        <v>192.6</v>
      </c>
      <c r="O3551" s="21">
        <v>2837</v>
      </c>
      <c r="P3551">
        <f>COUNTIF(L3552:L3879,"*")</f>
        <v>328</v>
      </c>
      <c r="Q3551" s="29">
        <f>P3551/O3551</f>
        <v>0.11561508635882975</v>
      </c>
      <c r="R3551">
        <f>COUNTIF(L3552:L3879,"Y")+COUNTIF(L3552:L3879,"S")</f>
        <v>145</v>
      </c>
      <c r="U3551" s="17" t="s">
        <v>7730</v>
      </c>
      <c r="V3551" s="2"/>
      <c r="W3551" t="s">
        <v>18636</v>
      </c>
      <c r="Y3551" t="str">
        <f t="shared" si="231"/>
        <v/>
      </c>
      <c r="AA3551" t="str">
        <f t="shared" si="232"/>
        <v/>
      </c>
      <c r="AC3551" s="7"/>
      <c r="AF3551">
        <f>COUNTIF(AE3552:AE3879,"1")</f>
        <v>0</v>
      </c>
      <c r="AG3551" s="2"/>
      <c r="AI3551" s="7"/>
      <c r="AJ3551">
        <f>COUNTIF($K3552:$K3879,"1")-COUNTIFS($K3552:$K3879,"1",$L3552:$L3879,"V")</f>
        <v>105</v>
      </c>
      <c r="AK3551">
        <f>COUNTIFS($K3552:$K3879,"1",$L3552:$L3879,"Y")+COUNTIFS($K3552:$K3879,"1",$L3552:$L3879,"s")</f>
        <v>55</v>
      </c>
      <c r="AL3551">
        <f>COUNTIF($K3552:$K3879,"2")-COUNTIFS($K3552:$K3879,"2",$L3552:$L3879,"V")</f>
        <v>2</v>
      </c>
      <c r="AM3551">
        <f>COUNTIFS($K3552:$K3879,"2",$L3552:$L3879,"Y")+COUNTIFS($K3552:$K3879,"2",$L3552:$L3879,"s")</f>
        <v>1</v>
      </c>
      <c r="AN3551">
        <f>COUNTIF($K3552:$K3879,"3")-COUNTIFS($K3552:$K3879,"3",$L3552:$L3879,"V")</f>
        <v>184</v>
      </c>
      <c r="AO3551">
        <f>COUNTIFS($K3552:$K3879,"3",$L3552:$L3879,"Y")+COUNTIFS($K3552:$K3879,"3",$L3552:$L3879,"s")</f>
        <v>85</v>
      </c>
      <c r="AP3551">
        <f>COUNTIF($K3552:$K3879,"4")-COUNTIFS($K3552:$K3879,"4",$L3552:$L3879,"V")</f>
        <v>2</v>
      </c>
      <c r="AQ3551">
        <f>COUNTIFS($K3552:$K3879,"4",$L3552:$L3879,"Y")+COUNTIFS($K3552:$K3879,"4",$L3552:$L3879,"s")</f>
        <v>2</v>
      </c>
      <c r="AR3551">
        <f>COUNTIF($K3552:$K3879,"5")-COUNTIFS($K3552:$K3879,"5",$L3552:$L3879,"V")</f>
        <v>8</v>
      </c>
      <c r="AS3551">
        <f>COUNTIFS($K3552:$K3879,"5",$L3552:$L3879,"Y")+COUNTIFS($K3552:$K3879,"5",$L3552:$L3879,"s")</f>
        <v>2</v>
      </c>
      <c r="AT3551">
        <f>COUNTIF($K3552:$K3879,"6")-COUNTIFS($K3552:$K3879,"6",$L3552:$L3879,"V")</f>
        <v>0</v>
      </c>
      <c r="AU3551">
        <f>COUNTIFS($K3552:$K3879,"6",$L3552:$L3879,"Y")+COUNTIFS($K3552:$K3879,"6",$L3552:$L3879,"s")</f>
        <v>0</v>
      </c>
      <c r="AV3551">
        <f>COUNTIF($K3552:$K3879,"7")-COUNTIFS($K3552:$K3879,"7",$L3552:$L3879,"V")</f>
        <v>0</v>
      </c>
      <c r="AW3551">
        <f>COUNTIFS($K3552:$K3879,"7",$L3552:$L3879,"Y")+COUNTIFS($K3552:$K3879,"7",$L3552:$L3879,"s")</f>
        <v>0</v>
      </c>
    </row>
    <row r="3552" spans="1:49" ht="11" customHeight="1" outlineLevel="1" x14ac:dyDescent="0.25">
      <c r="A3552" t="s">
        <v>2083</v>
      </c>
      <c r="C3552" s="2" t="s">
        <v>12974</v>
      </c>
      <c r="D3552" s="2">
        <v>1</v>
      </c>
      <c r="E3552" s="7">
        <v>1867</v>
      </c>
      <c r="F3552" s="5" t="s">
        <v>2084</v>
      </c>
      <c r="H3552" s="5" t="s">
        <v>2156</v>
      </c>
      <c r="I3552" s="6" t="s">
        <v>2085</v>
      </c>
      <c r="J3552" s="6" t="s">
        <v>10698</v>
      </c>
      <c r="K3552" s="17">
        <v>1</v>
      </c>
      <c r="L3552" s="17" t="s">
        <v>7730</v>
      </c>
      <c r="M3552" s="9">
        <v>1.25</v>
      </c>
      <c r="N3552" s="9"/>
      <c r="O3552" s="21"/>
      <c r="Q3552" s="29"/>
      <c r="S3552">
        <v>1</v>
      </c>
      <c r="T3552">
        <v>1</v>
      </c>
      <c r="U3552" s="17"/>
      <c r="V3552" s="2">
        <v>1</v>
      </c>
      <c r="Y3552" t="str">
        <f t="shared" si="231"/>
        <v/>
      </c>
      <c r="AA3552" t="str">
        <f t="shared" si="232"/>
        <v/>
      </c>
      <c r="AC3552" s="7"/>
      <c r="AD3552" t="s">
        <v>2085</v>
      </c>
      <c r="AE3552">
        <f t="shared" ref="AE3552:AE3615" si="233">COUNTIF(I3552,"*Fuji*")</f>
        <v>0</v>
      </c>
      <c r="AG3552" s="2"/>
      <c r="AH3552" t="s">
        <v>4711</v>
      </c>
      <c r="AI3552" s="7" t="s">
        <v>4922</v>
      </c>
    </row>
    <row r="3553" spans="1:35" ht="11" customHeight="1" outlineLevel="1" x14ac:dyDescent="0.25">
      <c r="A3553" t="s">
        <v>2083</v>
      </c>
      <c r="C3553" s="2" t="s">
        <v>12974</v>
      </c>
      <c r="D3553" s="2">
        <v>2</v>
      </c>
      <c r="E3553" s="7">
        <v>1867</v>
      </c>
      <c r="F3553" s="5" t="s">
        <v>6640</v>
      </c>
      <c r="H3553" s="5" t="s">
        <v>4712</v>
      </c>
      <c r="I3553" s="6" t="s">
        <v>2085</v>
      </c>
      <c r="J3553" s="6" t="s">
        <v>10698</v>
      </c>
      <c r="K3553" s="17">
        <v>1</v>
      </c>
      <c r="L3553" s="17" t="s">
        <v>7730</v>
      </c>
      <c r="M3553" s="9">
        <v>1.25</v>
      </c>
      <c r="N3553" s="9"/>
      <c r="O3553" s="21"/>
      <c r="Q3553" s="29"/>
      <c r="U3553" s="17"/>
      <c r="V3553" s="2">
        <v>2</v>
      </c>
      <c r="Y3553" t="str">
        <f t="shared" si="231"/>
        <v/>
      </c>
      <c r="AA3553" t="str">
        <f t="shared" si="232"/>
        <v/>
      </c>
      <c r="AC3553" s="7"/>
      <c r="AD3553" t="s">
        <v>2085</v>
      </c>
      <c r="AE3553">
        <f t="shared" si="233"/>
        <v>0</v>
      </c>
      <c r="AG3553" s="2"/>
      <c r="AH3553" t="s">
        <v>4711</v>
      </c>
      <c r="AI3553" s="7" t="s">
        <v>4922</v>
      </c>
    </row>
    <row r="3554" spans="1:35" ht="11" customHeight="1" outlineLevel="1" x14ac:dyDescent="0.25">
      <c r="A3554" t="s">
        <v>2083</v>
      </c>
      <c r="C3554" s="2" t="s">
        <v>12974</v>
      </c>
      <c r="D3554" s="2">
        <v>3</v>
      </c>
      <c r="E3554" s="7">
        <v>1867</v>
      </c>
      <c r="F3554" s="5" t="s">
        <v>4686</v>
      </c>
      <c r="H3554" s="5" t="s">
        <v>130</v>
      </c>
      <c r="I3554" s="6" t="s">
        <v>2085</v>
      </c>
      <c r="J3554" s="6" t="s">
        <v>10698</v>
      </c>
      <c r="K3554" s="17">
        <v>1</v>
      </c>
      <c r="L3554" s="17" t="s">
        <v>7730</v>
      </c>
      <c r="M3554" s="9">
        <v>1</v>
      </c>
      <c r="N3554" s="9"/>
      <c r="O3554" s="21"/>
      <c r="Q3554" s="29"/>
      <c r="U3554" s="17"/>
      <c r="V3554" s="2">
        <v>3</v>
      </c>
      <c r="Y3554" t="str">
        <f t="shared" si="231"/>
        <v/>
      </c>
      <c r="AA3554" t="str">
        <f t="shared" si="232"/>
        <v/>
      </c>
      <c r="AC3554" s="7"/>
      <c r="AD3554" t="s">
        <v>2085</v>
      </c>
      <c r="AE3554">
        <f t="shared" si="233"/>
        <v>0</v>
      </c>
      <c r="AG3554" s="2"/>
      <c r="AH3554" t="s">
        <v>4711</v>
      </c>
      <c r="AI3554" s="7" t="s">
        <v>4922</v>
      </c>
    </row>
    <row r="3555" spans="1:35" ht="11" customHeight="1" outlineLevel="1" x14ac:dyDescent="0.25">
      <c r="A3555" t="s">
        <v>2083</v>
      </c>
      <c r="C3555" s="2" t="s">
        <v>12974</v>
      </c>
      <c r="D3555" s="2">
        <v>4</v>
      </c>
      <c r="E3555" s="7">
        <v>1867</v>
      </c>
      <c r="F3555" s="5" t="s">
        <v>4688</v>
      </c>
      <c r="H3555" s="5" t="s">
        <v>4713</v>
      </c>
      <c r="I3555" s="6" t="s">
        <v>2085</v>
      </c>
      <c r="J3555" s="6" t="s">
        <v>10698</v>
      </c>
      <c r="K3555" s="17">
        <v>1</v>
      </c>
      <c r="L3555" s="17" t="s">
        <v>7730</v>
      </c>
      <c r="M3555" s="9">
        <v>2.8</v>
      </c>
      <c r="N3555" s="9"/>
      <c r="O3555" s="21"/>
      <c r="Q3555" s="29"/>
      <c r="U3555" s="17"/>
      <c r="V3555" s="2">
        <v>4</v>
      </c>
      <c r="Y3555" t="str">
        <f t="shared" si="231"/>
        <v/>
      </c>
      <c r="AA3555" t="str">
        <f t="shared" si="232"/>
        <v/>
      </c>
      <c r="AC3555" s="7"/>
      <c r="AD3555" t="s">
        <v>2085</v>
      </c>
      <c r="AE3555">
        <f t="shared" si="233"/>
        <v>0</v>
      </c>
      <c r="AG3555" s="2"/>
      <c r="AH3555" t="s">
        <v>4711</v>
      </c>
      <c r="AI3555" s="7" t="s">
        <v>4922</v>
      </c>
    </row>
    <row r="3556" spans="1:35" ht="11" customHeight="1" outlineLevel="1" x14ac:dyDescent="0.25">
      <c r="A3556" t="s">
        <v>2083</v>
      </c>
      <c r="C3556" s="2" t="s">
        <v>12974</v>
      </c>
      <c r="D3556" s="2">
        <v>5</v>
      </c>
      <c r="E3556" s="7">
        <v>1874</v>
      </c>
      <c r="F3556" s="5" t="s">
        <v>2084</v>
      </c>
      <c r="H3556" s="5" t="s">
        <v>2156</v>
      </c>
      <c r="I3556" s="6" t="s">
        <v>2085</v>
      </c>
      <c r="J3556" s="6" t="s">
        <v>10699</v>
      </c>
      <c r="K3556" s="17">
        <v>1</v>
      </c>
      <c r="L3556" s="17" t="s">
        <v>7730</v>
      </c>
      <c r="M3556" s="9">
        <v>0.2</v>
      </c>
      <c r="N3556" s="9"/>
      <c r="O3556" s="21"/>
      <c r="Q3556" s="29"/>
      <c r="U3556" s="17"/>
      <c r="V3556" s="2">
        <v>5</v>
      </c>
      <c r="Y3556" t="str">
        <f t="shared" si="231"/>
        <v/>
      </c>
      <c r="AA3556" t="str">
        <f t="shared" si="232"/>
        <v/>
      </c>
      <c r="AC3556" s="7"/>
      <c r="AD3556" t="s">
        <v>2085</v>
      </c>
      <c r="AE3556">
        <f t="shared" si="233"/>
        <v>0</v>
      </c>
      <c r="AG3556" s="2"/>
      <c r="AH3556" t="s">
        <v>4711</v>
      </c>
      <c r="AI3556" s="7" t="s">
        <v>4922</v>
      </c>
    </row>
    <row r="3557" spans="1:35" ht="11" customHeight="1" outlineLevel="1" x14ac:dyDescent="0.25">
      <c r="A3557" t="s">
        <v>2083</v>
      </c>
      <c r="C3557" s="2" t="s">
        <v>12974</v>
      </c>
      <c r="D3557" s="2">
        <v>6</v>
      </c>
      <c r="E3557" s="7">
        <v>1874</v>
      </c>
      <c r="F3557" s="5" t="s">
        <v>6640</v>
      </c>
      <c r="H3557" s="5" t="s">
        <v>4712</v>
      </c>
      <c r="I3557" s="6" t="s">
        <v>2085</v>
      </c>
      <c r="J3557" s="6" t="s">
        <v>10699</v>
      </c>
      <c r="K3557" s="17">
        <v>1</v>
      </c>
      <c r="L3557" s="17" t="s">
        <v>7732</v>
      </c>
      <c r="M3557" s="9"/>
      <c r="N3557" s="9"/>
      <c r="O3557" s="21"/>
      <c r="Q3557" s="29"/>
      <c r="U3557" s="17"/>
      <c r="V3557" s="2">
        <v>6</v>
      </c>
      <c r="Y3557" t="str">
        <f t="shared" si="231"/>
        <v/>
      </c>
      <c r="AA3557" t="str">
        <f t="shared" si="232"/>
        <v/>
      </c>
      <c r="AC3557" s="7"/>
      <c r="AD3557" t="s">
        <v>2085</v>
      </c>
      <c r="AE3557">
        <f t="shared" si="233"/>
        <v>0</v>
      </c>
      <c r="AG3557" s="2"/>
      <c r="AH3557" t="s">
        <v>4711</v>
      </c>
      <c r="AI3557" s="7" t="s">
        <v>4922</v>
      </c>
    </row>
    <row r="3558" spans="1:35" ht="11" customHeight="1" outlineLevel="1" x14ac:dyDescent="0.25">
      <c r="A3558" t="s">
        <v>2083</v>
      </c>
      <c r="C3558" s="2" t="s">
        <v>12974</v>
      </c>
      <c r="D3558" s="2">
        <v>7</v>
      </c>
      <c r="E3558" s="7">
        <v>1874</v>
      </c>
      <c r="F3558" s="5" t="s">
        <v>4686</v>
      </c>
      <c r="H3558" s="5" t="s">
        <v>130</v>
      </c>
      <c r="I3558" s="6" t="s">
        <v>2085</v>
      </c>
      <c r="J3558" s="6" t="s">
        <v>10699</v>
      </c>
      <c r="K3558" s="17">
        <v>1</v>
      </c>
      <c r="L3558" s="17" t="s">
        <v>7732</v>
      </c>
      <c r="M3558" s="9"/>
      <c r="N3558" s="9"/>
      <c r="O3558" s="21"/>
      <c r="Q3558" s="29"/>
      <c r="U3558" s="17"/>
      <c r="V3558" s="2">
        <v>7</v>
      </c>
      <c r="Y3558" t="str">
        <f t="shared" si="231"/>
        <v/>
      </c>
      <c r="AA3558" t="str">
        <f t="shared" si="232"/>
        <v/>
      </c>
      <c r="AC3558" s="7"/>
      <c r="AD3558" t="s">
        <v>2085</v>
      </c>
      <c r="AE3558">
        <f t="shared" si="233"/>
        <v>0</v>
      </c>
      <c r="AG3558" s="2"/>
      <c r="AH3558" t="s">
        <v>4711</v>
      </c>
      <c r="AI3558" s="7" t="s">
        <v>4922</v>
      </c>
    </row>
    <row r="3559" spans="1:35" ht="11" customHeight="1" outlineLevel="1" x14ac:dyDescent="0.25">
      <c r="A3559" t="s">
        <v>2083</v>
      </c>
      <c r="C3559" s="2" t="s">
        <v>12974</v>
      </c>
      <c r="D3559" s="2">
        <v>8</v>
      </c>
      <c r="E3559" s="7">
        <v>1874</v>
      </c>
      <c r="F3559" s="5" t="s">
        <v>4688</v>
      </c>
      <c r="H3559" s="5" t="s">
        <v>4713</v>
      </c>
      <c r="I3559" s="6" t="s">
        <v>2085</v>
      </c>
      <c r="J3559" s="6" t="s">
        <v>10699</v>
      </c>
      <c r="K3559" s="17">
        <v>1</v>
      </c>
      <c r="L3559" s="17" t="s">
        <v>7732</v>
      </c>
      <c r="M3559" s="9"/>
      <c r="N3559" s="9"/>
      <c r="O3559" s="21"/>
      <c r="Q3559" s="29"/>
      <c r="U3559" s="17"/>
      <c r="V3559" s="2">
        <v>8</v>
      </c>
      <c r="Y3559" t="str">
        <f t="shared" si="231"/>
        <v/>
      </c>
      <c r="AA3559" t="str">
        <f t="shared" si="232"/>
        <v/>
      </c>
      <c r="AC3559" s="7"/>
      <c r="AD3559" t="s">
        <v>2085</v>
      </c>
      <c r="AE3559">
        <f t="shared" si="233"/>
        <v>0</v>
      </c>
      <c r="AG3559" s="2"/>
      <c r="AH3559" t="s">
        <v>4711</v>
      </c>
      <c r="AI3559" s="7" t="s">
        <v>4620</v>
      </c>
    </row>
    <row r="3560" spans="1:35" ht="11" customHeight="1" outlineLevel="1" x14ac:dyDescent="0.25">
      <c r="A3560" t="s">
        <v>2083</v>
      </c>
      <c r="C3560" s="2" t="s">
        <v>12974</v>
      </c>
      <c r="D3560" s="2">
        <v>13</v>
      </c>
      <c r="E3560" s="7">
        <v>1874</v>
      </c>
      <c r="F3560" s="5" t="s">
        <v>2084</v>
      </c>
      <c r="H3560" s="5" t="s">
        <v>2156</v>
      </c>
      <c r="I3560" s="6" t="s">
        <v>2085</v>
      </c>
      <c r="J3560" s="6" t="s">
        <v>10700</v>
      </c>
      <c r="K3560" s="17">
        <v>1</v>
      </c>
      <c r="L3560" s="17" t="s">
        <v>7732</v>
      </c>
      <c r="M3560" s="9"/>
      <c r="N3560" s="9"/>
      <c r="O3560" s="21"/>
      <c r="Q3560" s="29"/>
      <c r="U3560" s="17"/>
      <c r="V3560" s="2">
        <v>9</v>
      </c>
      <c r="Y3560" t="str">
        <f t="shared" si="231"/>
        <v/>
      </c>
      <c r="AA3560" t="str">
        <f t="shared" si="232"/>
        <v/>
      </c>
      <c r="AC3560" s="7"/>
      <c r="AD3560" t="s">
        <v>2085</v>
      </c>
      <c r="AE3560">
        <f t="shared" si="233"/>
        <v>0</v>
      </c>
      <c r="AG3560" s="2"/>
      <c r="AH3560" t="s">
        <v>4711</v>
      </c>
      <c r="AI3560" s="7" t="s">
        <v>4922</v>
      </c>
    </row>
    <row r="3561" spans="1:35" ht="11" customHeight="1" outlineLevel="1" x14ac:dyDescent="0.25">
      <c r="A3561" t="s">
        <v>2083</v>
      </c>
      <c r="C3561" s="2" t="s">
        <v>12974</v>
      </c>
      <c r="D3561" s="2">
        <v>14</v>
      </c>
      <c r="E3561" s="7">
        <v>1874</v>
      </c>
      <c r="F3561" s="5" t="s">
        <v>6640</v>
      </c>
      <c r="H3561" s="5" t="s">
        <v>4712</v>
      </c>
      <c r="I3561" s="6" t="s">
        <v>2085</v>
      </c>
      <c r="J3561" s="6" t="s">
        <v>10700</v>
      </c>
      <c r="K3561" s="17">
        <v>1</v>
      </c>
      <c r="L3561" s="17" t="s">
        <v>7732</v>
      </c>
      <c r="M3561" s="9"/>
      <c r="N3561" s="9"/>
      <c r="O3561" s="21"/>
      <c r="Q3561" s="29"/>
      <c r="U3561" s="17"/>
      <c r="V3561" s="2">
        <v>10</v>
      </c>
      <c r="Y3561" t="str">
        <f t="shared" si="231"/>
        <v/>
      </c>
      <c r="AA3561" t="str">
        <f t="shared" si="232"/>
        <v/>
      </c>
      <c r="AC3561" s="7"/>
      <c r="AD3561" t="s">
        <v>2085</v>
      </c>
      <c r="AE3561">
        <f t="shared" si="233"/>
        <v>0</v>
      </c>
      <c r="AG3561" s="2"/>
      <c r="AH3561" t="s">
        <v>4711</v>
      </c>
      <c r="AI3561" s="7" t="s">
        <v>4922</v>
      </c>
    </row>
    <row r="3562" spans="1:35" ht="11" customHeight="1" outlineLevel="1" x14ac:dyDescent="0.25">
      <c r="A3562" t="s">
        <v>2083</v>
      </c>
      <c r="C3562" s="2" t="s">
        <v>12974</v>
      </c>
      <c r="D3562" s="2">
        <v>15</v>
      </c>
      <c r="E3562" s="7">
        <v>1874</v>
      </c>
      <c r="F3562" s="5" t="s">
        <v>4686</v>
      </c>
      <c r="H3562" s="5" t="s">
        <v>130</v>
      </c>
      <c r="I3562" s="6" t="s">
        <v>2085</v>
      </c>
      <c r="J3562" s="6" t="s">
        <v>10700</v>
      </c>
      <c r="K3562" s="17">
        <v>1</v>
      </c>
      <c r="L3562" s="17" t="s">
        <v>7732</v>
      </c>
      <c r="M3562" s="9"/>
      <c r="N3562" s="9"/>
      <c r="O3562" s="21"/>
      <c r="Q3562" s="29"/>
      <c r="U3562" s="17"/>
      <c r="V3562" s="2">
        <v>11</v>
      </c>
      <c r="Y3562" t="str">
        <f t="shared" si="231"/>
        <v/>
      </c>
      <c r="AA3562" t="str">
        <f t="shared" si="232"/>
        <v/>
      </c>
      <c r="AC3562" s="7"/>
      <c r="AD3562" t="s">
        <v>2085</v>
      </c>
      <c r="AE3562">
        <f t="shared" si="233"/>
        <v>0</v>
      </c>
      <c r="AG3562" s="2"/>
      <c r="AH3562" t="s">
        <v>4711</v>
      </c>
      <c r="AI3562" s="7" t="s">
        <v>4922</v>
      </c>
    </row>
    <row r="3563" spans="1:35" ht="11" customHeight="1" outlineLevel="1" x14ac:dyDescent="0.25">
      <c r="A3563" t="s">
        <v>2083</v>
      </c>
      <c r="C3563" s="2" t="s">
        <v>12974</v>
      </c>
      <c r="D3563" s="2">
        <v>16</v>
      </c>
      <c r="E3563" s="7">
        <v>1874</v>
      </c>
      <c r="F3563" s="5" t="s">
        <v>4688</v>
      </c>
      <c r="H3563" s="5" t="s">
        <v>4713</v>
      </c>
      <c r="I3563" s="6" t="s">
        <v>2085</v>
      </c>
      <c r="J3563" s="6" t="s">
        <v>10700</v>
      </c>
      <c r="K3563" s="17">
        <v>1</v>
      </c>
      <c r="L3563" s="17" t="s">
        <v>7732</v>
      </c>
      <c r="M3563" s="9"/>
      <c r="N3563" s="9"/>
      <c r="O3563" s="21"/>
      <c r="Q3563" s="29"/>
      <c r="U3563" s="17"/>
      <c r="V3563" s="2">
        <v>12</v>
      </c>
      <c r="Y3563" t="str">
        <f t="shared" si="231"/>
        <v/>
      </c>
      <c r="AA3563" t="str">
        <f t="shared" si="232"/>
        <v/>
      </c>
      <c r="AC3563" s="7"/>
      <c r="AD3563" t="s">
        <v>2085</v>
      </c>
      <c r="AE3563">
        <f t="shared" si="233"/>
        <v>0</v>
      </c>
      <c r="AG3563" s="2"/>
      <c r="AH3563" t="s">
        <v>4711</v>
      </c>
      <c r="AI3563" s="7" t="s">
        <v>4922</v>
      </c>
    </row>
    <row r="3564" spans="1:35" ht="11" customHeight="1" outlineLevel="1" x14ac:dyDescent="0.25">
      <c r="A3564" t="s">
        <v>2083</v>
      </c>
      <c r="C3564" s="2" t="s">
        <v>12974</v>
      </c>
      <c r="D3564" s="2">
        <v>17</v>
      </c>
      <c r="E3564" s="7">
        <v>1879</v>
      </c>
      <c r="F3564" s="5" t="s">
        <v>6383</v>
      </c>
      <c r="H3564" s="5" t="s">
        <v>130</v>
      </c>
      <c r="I3564" s="6" t="s">
        <v>4714</v>
      </c>
      <c r="J3564" s="6" t="s">
        <v>10701</v>
      </c>
      <c r="K3564" s="17">
        <v>1</v>
      </c>
      <c r="L3564" s="17" t="s">
        <v>7732</v>
      </c>
      <c r="M3564" s="9"/>
      <c r="N3564" s="9"/>
      <c r="O3564" s="21"/>
      <c r="Q3564" s="29"/>
      <c r="U3564" s="17"/>
      <c r="V3564" s="2">
        <v>13</v>
      </c>
      <c r="Y3564" t="str">
        <f t="shared" si="231"/>
        <v/>
      </c>
      <c r="AA3564" t="str">
        <f t="shared" si="232"/>
        <v/>
      </c>
      <c r="AC3564" s="7"/>
      <c r="AD3564" t="s">
        <v>4714</v>
      </c>
      <c r="AE3564">
        <f t="shared" si="233"/>
        <v>0</v>
      </c>
      <c r="AG3564" s="2"/>
      <c r="AH3564" t="s">
        <v>5103</v>
      </c>
      <c r="AI3564" s="7" t="s">
        <v>4610</v>
      </c>
    </row>
    <row r="3565" spans="1:35" ht="11" customHeight="1" outlineLevel="1" x14ac:dyDescent="0.25">
      <c r="A3565" t="s">
        <v>2083</v>
      </c>
      <c r="C3565" s="2" t="s">
        <v>12974</v>
      </c>
      <c r="D3565" s="2" t="s">
        <v>10702</v>
      </c>
      <c r="E3565" s="7">
        <v>1879</v>
      </c>
      <c r="F3565" s="5" t="s">
        <v>21866</v>
      </c>
      <c r="H3565" s="5" t="s">
        <v>130</v>
      </c>
      <c r="I3565" s="6" t="s">
        <v>4714</v>
      </c>
      <c r="J3565" s="6" t="s">
        <v>10701</v>
      </c>
      <c r="K3565" s="17">
        <v>1</v>
      </c>
      <c r="L3565" s="17" t="s">
        <v>20075</v>
      </c>
      <c r="M3565" s="9"/>
      <c r="N3565" s="9"/>
      <c r="O3565" s="21"/>
      <c r="Q3565" s="29"/>
      <c r="U3565" s="17"/>
      <c r="V3565" s="2" t="s">
        <v>4715</v>
      </c>
      <c r="Y3565" t="str">
        <f t="shared" si="231"/>
        <v/>
      </c>
      <c r="AA3565" t="str">
        <f t="shared" si="232"/>
        <v/>
      </c>
      <c r="AC3565" s="7"/>
      <c r="AD3565" t="s">
        <v>4714</v>
      </c>
      <c r="AE3565">
        <f t="shared" si="233"/>
        <v>0</v>
      </c>
      <c r="AG3565" s="2"/>
      <c r="AH3565" t="s">
        <v>5103</v>
      </c>
      <c r="AI3565" s="7" t="s">
        <v>4922</v>
      </c>
    </row>
    <row r="3566" spans="1:35" ht="11" customHeight="1" outlineLevel="1" x14ac:dyDescent="0.25">
      <c r="A3566" t="s">
        <v>2083</v>
      </c>
      <c r="C3566" s="2" t="s">
        <v>12974</v>
      </c>
      <c r="D3566" s="2" t="s">
        <v>10703</v>
      </c>
      <c r="E3566" s="7">
        <v>1879</v>
      </c>
      <c r="F3566" s="5" t="s">
        <v>21866</v>
      </c>
      <c r="H3566" s="5" t="s">
        <v>130</v>
      </c>
      <c r="I3566" s="6" t="s">
        <v>4714</v>
      </c>
      <c r="J3566" s="6" t="s">
        <v>10701</v>
      </c>
      <c r="K3566" s="17">
        <v>1</v>
      </c>
      <c r="L3566" s="17" t="s">
        <v>20075</v>
      </c>
      <c r="M3566" s="9"/>
      <c r="N3566" s="9"/>
      <c r="O3566" s="21"/>
      <c r="Q3566" s="29"/>
      <c r="U3566" s="17"/>
      <c r="V3566" s="2" t="s">
        <v>4716</v>
      </c>
      <c r="Y3566" t="str">
        <f t="shared" si="231"/>
        <v/>
      </c>
      <c r="AA3566" t="str">
        <f t="shared" si="232"/>
        <v/>
      </c>
      <c r="AC3566" s="7"/>
      <c r="AD3566" t="s">
        <v>4714</v>
      </c>
      <c r="AE3566">
        <f t="shared" si="233"/>
        <v>0</v>
      </c>
      <c r="AG3566" s="2"/>
      <c r="AH3566" t="s">
        <v>5103</v>
      </c>
      <c r="AI3566" s="7" t="s">
        <v>4922</v>
      </c>
    </row>
    <row r="3567" spans="1:35" ht="11" customHeight="1" outlineLevel="1" x14ac:dyDescent="0.25">
      <c r="A3567" t="s">
        <v>2083</v>
      </c>
      <c r="C3567" s="2" t="s">
        <v>12974</v>
      </c>
      <c r="D3567" s="2" t="s">
        <v>10704</v>
      </c>
      <c r="E3567" s="7">
        <v>1879</v>
      </c>
      <c r="F3567" s="5" t="s">
        <v>21866</v>
      </c>
      <c r="H3567" s="5" t="s">
        <v>130</v>
      </c>
      <c r="I3567" s="6" t="s">
        <v>4714</v>
      </c>
      <c r="J3567" s="6" t="s">
        <v>10701</v>
      </c>
      <c r="K3567" s="17">
        <v>1</v>
      </c>
      <c r="L3567" s="17" t="s">
        <v>20075</v>
      </c>
      <c r="M3567" s="9"/>
      <c r="N3567" s="9"/>
      <c r="O3567" s="21"/>
      <c r="Q3567" s="29"/>
      <c r="U3567" s="17"/>
      <c r="V3567" s="2" t="s">
        <v>4717</v>
      </c>
      <c r="Y3567" t="str">
        <f t="shared" si="231"/>
        <v/>
      </c>
      <c r="AA3567" t="str">
        <f t="shared" si="232"/>
        <v/>
      </c>
      <c r="AC3567" s="7"/>
      <c r="AD3567" t="s">
        <v>4714</v>
      </c>
      <c r="AE3567">
        <f t="shared" si="233"/>
        <v>0</v>
      </c>
      <c r="AG3567" s="2"/>
      <c r="AH3567" t="s">
        <v>5103</v>
      </c>
      <c r="AI3567" s="7" t="s">
        <v>4922</v>
      </c>
    </row>
    <row r="3568" spans="1:35" ht="11" customHeight="1" outlineLevel="1" x14ac:dyDescent="0.25">
      <c r="A3568" t="s">
        <v>2083</v>
      </c>
      <c r="C3568" s="2" t="s">
        <v>12974</v>
      </c>
      <c r="D3568" s="2">
        <v>18</v>
      </c>
      <c r="E3568" s="7">
        <v>1879</v>
      </c>
      <c r="F3568" s="5" t="s">
        <v>4732</v>
      </c>
      <c r="H3568" s="5" t="s">
        <v>133</v>
      </c>
      <c r="I3568" s="6" t="s">
        <v>4714</v>
      </c>
      <c r="J3568" s="6" t="s">
        <v>10701</v>
      </c>
      <c r="K3568" s="17">
        <v>1</v>
      </c>
      <c r="L3568" s="17" t="s">
        <v>7732</v>
      </c>
      <c r="M3568" s="9"/>
      <c r="N3568" s="9"/>
      <c r="O3568" s="21"/>
      <c r="Q3568" s="29"/>
      <c r="U3568" s="17"/>
      <c r="V3568" s="2">
        <v>14</v>
      </c>
      <c r="Y3568" t="str">
        <f t="shared" si="231"/>
        <v/>
      </c>
      <c r="AA3568" t="str">
        <f t="shared" si="232"/>
        <v/>
      </c>
      <c r="AC3568" s="7"/>
      <c r="AD3568" t="s">
        <v>4714</v>
      </c>
      <c r="AE3568">
        <f t="shared" si="233"/>
        <v>0</v>
      </c>
      <c r="AG3568" s="2"/>
      <c r="AH3568" t="s">
        <v>5103</v>
      </c>
      <c r="AI3568" s="7" t="s">
        <v>4922</v>
      </c>
    </row>
    <row r="3569" spans="1:35" ht="11" customHeight="1" outlineLevel="1" x14ac:dyDescent="0.25">
      <c r="A3569" t="s">
        <v>2083</v>
      </c>
      <c r="C3569" s="2" t="s">
        <v>12974</v>
      </c>
      <c r="D3569" s="2" t="s">
        <v>2415</v>
      </c>
      <c r="E3569" s="7">
        <v>1879</v>
      </c>
      <c r="F3569" s="5" t="s">
        <v>21867</v>
      </c>
      <c r="H3569" s="5" t="s">
        <v>133</v>
      </c>
      <c r="I3569" s="6" t="s">
        <v>4714</v>
      </c>
      <c r="J3569" s="6" t="s">
        <v>10701</v>
      </c>
      <c r="K3569" s="17">
        <v>1</v>
      </c>
      <c r="L3569" s="17" t="s">
        <v>20075</v>
      </c>
      <c r="M3569" s="9"/>
      <c r="N3569" s="9"/>
      <c r="O3569" s="21"/>
      <c r="Q3569" s="29"/>
      <c r="U3569" s="17"/>
      <c r="V3569" s="2" t="s">
        <v>4718</v>
      </c>
      <c r="X3569" t="s">
        <v>7732</v>
      </c>
      <c r="Y3569" t="str">
        <f t="shared" si="231"/>
        <v/>
      </c>
      <c r="AA3569" t="str">
        <f t="shared" si="232"/>
        <v/>
      </c>
      <c r="AC3569" s="7"/>
      <c r="AD3569" t="s">
        <v>4714</v>
      </c>
      <c r="AE3569">
        <f t="shared" si="233"/>
        <v>0</v>
      </c>
      <c r="AG3569" s="2"/>
      <c r="AH3569" t="s">
        <v>5103</v>
      </c>
      <c r="AI3569" s="7" t="s">
        <v>4922</v>
      </c>
    </row>
    <row r="3570" spans="1:35" ht="11" customHeight="1" outlineLevel="1" x14ac:dyDescent="0.25">
      <c r="A3570" t="s">
        <v>2083</v>
      </c>
      <c r="C3570" s="2" t="s">
        <v>12974</v>
      </c>
      <c r="D3570" s="2">
        <v>19</v>
      </c>
      <c r="E3570" s="7">
        <v>1879</v>
      </c>
      <c r="F3570" s="5" t="s">
        <v>5139</v>
      </c>
      <c r="H3570" s="5" t="s">
        <v>1674</v>
      </c>
      <c r="I3570" s="6" t="s">
        <v>4714</v>
      </c>
      <c r="J3570" s="6" t="s">
        <v>10701</v>
      </c>
      <c r="K3570" s="17">
        <v>1</v>
      </c>
      <c r="L3570" s="17" t="s">
        <v>7732</v>
      </c>
      <c r="M3570" s="9"/>
      <c r="N3570" s="9"/>
      <c r="O3570" s="21"/>
      <c r="Q3570" s="29"/>
      <c r="U3570" s="17"/>
      <c r="V3570" s="2">
        <v>15</v>
      </c>
      <c r="Y3570" t="str">
        <f t="shared" si="231"/>
        <v/>
      </c>
      <c r="AA3570" t="str">
        <f t="shared" si="232"/>
        <v/>
      </c>
      <c r="AC3570" s="7"/>
      <c r="AD3570" t="s">
        <v>4714</v>
      </c>
      <c r="AE3570">
        <f t="shared" si="233"/>
        <v>0</v>
      </c>
      <c r="AG3570" s="2"/>
      <c r="AH3570" t="s">
        <v>5103</v>
      </c>
      <c r="AI3570" s="7" t="s">
        <v>4922</v>
      </c>
    </row>
    <row r="3571" spans="1:35" ht="11" customHeight="1" outlineLevel="1" x14ac:dyDescent="0.25">
      <c r="A3571" t="s">
        <v>2083</v>
      </c>
      <c r="C3571" s="2" t="s">
        <v>12974</v>
      </c>
      <c r="D3571" s="2" t="s">
        <v>6351</v>
      </c>
      <c r="E3571" s="7">
        <v>1879</v>
      </c>
      <c r="F3571" s="5" t="s">
        <v>5139</v>
      </c>
      <c r="H3571" s="5" t="s">
        <v>2290</v>
      </c>
      <c r="I3571" s="6" t="s">
        <v>4714</v>
      </c>
      <c r="J3571" s="6" t="s">
        <v>10701</v>
      </c>
      <c r="K3571" s="17">
        <v>1</v>
      </c>
      <c r="L3571" s="17" t="s">
        <v>20075</v>
      </c>
      <c r="M3571" s="9"/>
      <c r="N3571" s="9"/>
      <c r="O3571" s="21"/>
      <c r="Q3571" s="29"/>
      <c r="U3571" s="17"/>
      <c r="V3571" s="2" t="s">
        <v>4079</v>
      </c>
      <c r="X3571" t="s">
        <v>7732</v>
      </c>
      <c r="Y3571" t="str">
        <f t="shared" si="231"/>
        <v/>
      </c>
      <c r="AA3571" t="str">
        <f t="shared" si="232"/>
        <v/>
      </c>
      <c r="AC3571" s="7"/>
      <c r="AD3571" t="s">
        <v>4714</v>
      </c>
      <c r="AE3571">
        <f t="shared" si="233"/>
        <v>0</v>
      </c>
      <c r="AG3571" s="2"/>
      <c r="AH3571" t="s">
        <v>5103</v>
      </c>
      <c r="AI3571" s="7" t="s">
        <v>4922</v>
      </c>
    </row>
    <row r="3572" spans="1:35" ht="11" customHeight="1" outlineLevel="1" x14ac:dyDescent="0.25">
      <c r="A3572" t="s">
        <v>2083</v>
      </c>
      <c r="C3572" s="2" t="s">
        <v>12974</v>
      </c>
      <c r="D3572" s="2">
        <v>20</v>
      </c>
      <c r="E3572" s="7">
        <v>1879</v>
      </c>
      <c r="F3572" s="5" t="s">
        <v>5138</v>
      </c>
      <c r="H3572" s="5" t="s">
        <v>5038</v>
      </c>
      <c r="I3572" s="6" t="s">
        <v>4714</v>
      </c>
      <c r="J3572" s="6" t="s">
        <v>10701</v>
      </c>
      <c r="K3572" s="17">
        <v>1</v>
      </c>
      <c r="L3572" s="17" t="s">
        <v>7732</v>
      </c>
      <c r="M3572" s="9"/>
      <c r="N3572" s="9"/>
      <c r="O3572" s="21"/>
      <c r="Q3572" s="29"/>
      <c r="U3572" s="17"/>
      <c r="V3572" s="2">
        <v>16</v>
      </c>
      <c r="Y3572" t="str">
        <f t="shared" si="231"/>
        <v/>
      </c>
      <c r="AA3572" t="str">
        <f t="shared" si="232"/>
        <v/>
      </c>
      <c r="AC3572" s="7"/>
      <c r="AD3572" t="s">
        <v>4714</v>
      </c>
      <c r="AE3572">
        <f t="shared" si="233"/>
        <v>0</v>
      </c>
      <c r="AG3572" s="2"/>
      <c r="AH3572" t="s">
        <v>5103</v>
      </c>
      <c r="AI3572" s="7" t="s">
        <v>4620</v>
      </c>
    </row>
    <row r="3573" spans="1:35" ht="11" customHeight="1" outlineLevel="1" x14ac:dyDescent="0.25">
      <c r="A3573" t="s">
        <v>2083</v>
      </c>
      <c r="C3573" s="2" t="s">
        <v>12974</v>
      </c>
      <c r="D3573" s="2">
        <v>21</v>
      </c>
      <c r="E3573" s="7">
        <v>1879</v>
      </c>
      <c r="F3573" s="5" t="s">
        <v>2974</v>
      </c>
      <c r="H3573" s="5" t="s">
        <v>3829</v>
      </c>
      <c r="I3573" s="6" t="s">
        <v>4714</v>
      </c>
      <c r="J3573" s="6" t="s">
        <v>10701</v>
      </c>
      <c r="K3573" s="17">
        <v>1</v>
      </c>
      <c r="L3573" s="17" t="s">
        <v>7732</v>
      </c>
      <c r="M3573" s="9"/>
      <c r="N3573" s="9"/>
      <c r="O3573" s="21"/>
      <c r="Q3573" s="29"/>
      <c r="U3573" s="17"/>
      <c r="V3573" s="2">
        <v>17</v>
      </c>
      <c r="Y3573" t="str">
        <f t="shared" si="231"/>
        <v/>
      </c>
      <c r="AA3573" t="str">
        <f t="shared" si="232"/>
        <v/>
      </c>
      <c r="AC3573" s="7"/>
      <c r="AD3573" t="s">
        <v>4714</v>
      </c>
      <c r="AE3573">
        <f t="shared" si="233"/>
        <v>0</v>
      </c>
      <c r="AG3573" s="2"/>
      <c r="AH3573" t="s">
        <v>5103</v>
      </c>
      <c r="AI3573" s="7" t="s">
        <v>4620</v>
      </c>
    </row>
    <row r="3574" spans="1:35" ht="11" customHeight="1" outlineLevel="1" x14ac:dyDescent="0.25">
      <c r="A3574" t="s">
        <v>2083</v>
      </c>
      <c r="C3574" s="2" t="s">
        <v>12974</v>
      </c>
      <c r="D3574" s="2">
        <v>23</v>
      </c>
      <c r="E3574" s="7">
        <v>1887</v>
      </c>
      <c r="F3574" s="5" t="s">
        <v>5138</v>
      </c>
      <c r="H3574" s="5" t="s">
        <v>5037</v>
      </c>
      <c r="I3574" s="6" t="s">
        <v>4714</v>
      </c>
      <c r="J3574" s="6" t="s">
        <v>10705</v>
      </c>
      <c r="K3574" s="17">
        <v>1</v>
      </c>
      <c r="L3574" s="17" t="s">
        <v>7732</v>
      </c>
      <c r="M3574" s="9"/>
      <c r="N3574" s="9"/>
      <c r="O3574" s="21"/>
      <c r="Q3574" s="29"/>
      <c r="U3574" s="17"/>
      <c r="V3574" s="2">
        <v>19</v>
      </c>
      <c r="Y3574" t="str">
        <f t="shared" si="231"/>
        <v/>
      </c>
      <c r="AA3574" t="str">
        <f t="shared" si="232"/>
        <v/>
      </c>
      <c r="AC3574" s="7"/>
      <c r="AD3574" t="s">
        <v>4714</v>
      </c>
      <c r="AE3574">
        <f t="shared" si="233"/>
        <v>0</v>
      </c>
      <c r="AG3574" s="2"/>
      <c r="AH3574" t="s">
        <v>5103</v>
      </c>
      <c r="AI3574" s="7" t="s">
        <v>4610</v>
      </c>
    </row>
    <row r="3575" spans="1:35" ht="11" customHeight="1" outlineLevel="1" collapsed="1" x14ac:dyDescent="0.25">
      <c r="A3575" t="s">
        <v>2083</v>
      </c>
      <c r="C3575" s="2" t="s">
        <v>12974</v>
      </c>
      <c r="D3575" s="3" t="s">
        <v>21490</v>
      </c>
      <c r="E3575" s="7">
        <v>1889</v>
      </c>
      <c r="F3575" s="5" t="s">
        <v>21868</v>
      </c>
      <c r="H3575" s="5" t="s">
        <v>5037</v>
      </c>
      <c r="I3575" s="6" t="s">
        <v>4714</v>
      </c>
      <c r="J3575" s="6"/>
      <c r="K3575" s="17">
        <v>1</v>
      </c>
      <c r="L3575" s="17" t="s">
        <v>20075</v>
      </c>
      <c r="M3575" s="9"/>
      <c r="N3575" s="9"/>
      <c r="O3575" s="21"/>
      <c r="Q3575" s="29"/>
      <c r="U3575" s="17"/>
      <c r="V3575" s="2">
        <v>28</v>
      </c>
      <c r="Y3575" t="str">
        <f t="shared" si="231"/>
        <v/>
      </c>
      <c r="AA3575" t="str">
        <f t="shared" si="232"/>
        <v/>
      </c>
      <c r="AC3575" s="7"/>
      <c r="AD3575" t="s">
        <v>4714</v>
      </c>
      <c r="AE3575">
        <f t="shared" si="233"/>
        <v>0</v>
      </c>
      <c r="AG3575" s="2"/>
      <c r="AH3575" t="s">
        <v>5103</v>
      </c>
      <c r="AI3575" s="7" t="s">
        <v>4922</v>
      </c>
    </row>
    <row r="3576" spans="1:35" ht="11" customHeight="1" outlineLevel="1" x14ac:dyDescent="0.25">
      <c r="A3576" t="s">
        <v>2083</v>
      </c>
      <c r="C3576" s="2" t="s">
        <v>12974</v>
      </c>
      <c r="D3576" s="3" t="s">
        <v>21491</v>
      </c>
      <c r="E3576" s="7">
        <v>1889</v>
      </c>
      <c r="F3576" s="5" t="s">
        <v>21869</v>
      </c>
      <c r="H3576" s="5" t="s">
        <v>5037</v>
      </c>
      <c r="I3576" s="6" t="s">
        <v>4714</v>
      </c>
      <c r="J3576" s="6"/>
      <c r="K3576" s="17">
        <v>1</v>
      </c>
      <c r="L3576" s="17" t="s">
        <v>20075</v>
      </c>
      <c r="M3576" s="9"/>
      <c r="N3576" s="9"/>
      <c r="O3576" s="21"/>
      <c r="Q3576" s="29"/>
      <c r="U3576" s="17"/>
      <c r="V3576" s="2">
        <v>32</v>
      </c>
      <c r="Y3576" t="str">
        <f t="shared" si="231"/>
        <v/>
      </c>
      <c r="AA3576" t="str">
        <f t="shared" si="232"/>
        <v/>
      </c>
      <c r="AC3576" s="7"/>
      <c r="AD3576" t="s">
        <v>4714</v>
      </c>
      <c r="AE3576">
        <f t="shared" si="233"/>
        <v>0</v>
      </c>
      <c r="AG3576" s="2"/>
      <c r="AH3576" t="s">
        <v>5103</v>
      </c>
      <c r="AI3576" s="7" t="s">
        <v>4922</v>
      </c>
    </row>
    <row r="3577" spans="1:35" ht="11" customHeight="1" outlineLevel="1" collapsed="1" x14ac:dyDescent="0.25">
      <c r="A3577" t="s">
        <v>2083</v>
      </c>
      <c r="C3577" s="2" t="s">
        <v>12974</v>
      </c>
      <c r="D3577" s="2" t="s">
        <v>4062</v>
      </c>
      <c r="E3577" s="7">
        <v>1889</v>
      </c>
      <c r="F3577" s="5" t="s">
        <v>6383</v>
      </c>
      <c r="H3577" s="5" t="s">
        <v>130</v>
      </c>
      <c r="I3577" s="6" t="s">
        <v>4714</v>
      </c>
      <c r="J3577" s="6"/>
      <c r="K3577" s="17">
        <v>1</v>
      </c>
      <c r="L3577" s="17" t="s">
        <v>7732</v>
      </c>
      <c r="M3577" s="9"/>
      <c r="N3577" s="9"/>
      <c r="O3577" s="21"/>
      <c r="Q3577" s="29"/>
      <c r="U3577" s="17"/>
      <c r="V3577" s="2" t="s">
        <v>2194</v>
      </c>
      <c r="X3577" t="s">
        <v>7732</v>
      </c>
      <c r="Y3577" t="str">
        <f t="shared" si="231"/>
        <v/>
      </c>
      <c r="AA3577" t="str">
        <f t="shared" si="232"/>
        <v/>
      </c>
      <c r="AC3577" s="7"/>
      <c r="AD3577" t="s">
        <v>4714</v>
      </c>
      <c r="AE3577">
        <f t="shared" si="233"/>
        <v>0</v>
      </c>
      <c r="AG3577" s="2"/>
      <c r="AH3577" t="s">
        <v>5103</v>
      </c>
      <c r="AI3577" s="7" t="s">
        <v>4620</v>
      </c>
    </row>
    <row r="3578" spans="1:35" ht="11" customHeight="1" outlineLevel="1" x14ac:dyDescent="0.25">
      <c r="A3578" t="s">
        <v>2083</v>
      </c>
      <c r="C3578" s="2" t="s">
        <v>12974</v>
      </c>
      <c r="D3578" s="2" t="s">
        <v>4062</v>
      </c>
      <c r="E3578" s="7">
        <v>1889</v>
      </c>
      <c r="F3578" s="5" t="s">
        <v>2974</v>
      </c>
      <c r="H3578" s="5" t="s">
        <v>3829</v>
      </c>
      <c r="I3578" s="6" t="s">
        <v>4714</v>
      </c>
      <c r="J3578" s="6"/>
      <c r="K3578" s="17">
        <v>1</v>
      </c>
      <c r="L3578" s="17" t="s">
        <v>7732</v>
      </c>
      <c r="M3578" s="9"/>
      <c r="N3578" s="9"/>
      <c r="O3578" s="21"/>
      <c r="Q3578" s="29"/>
      <c r="U3578" s="17"/>
      <c r="V3578" s="2" t="s">
        <v>7985</v>
      </c>
      <c r="X3578" t="s">
        <v>7732</v>
      </c>
      <c r="Y3578" t="str">
        <f t="shared" si="231"/>
        <v/>
      </c>
      <c r="AA3578" t="str">
        <f t="shared" si="232"/>
        <v/>
      </c>
      <c r="AC3578" s="7"/>
      <c r="AD3578" t="s">
        <v>4714</v>
      </c>
      <c r="AE3578">
        <f t="shared" si="233"/>
        <v>0</v>
      </c>
      <c r="AG3578" s="2"/>
      <c r="AH3578" t="s">
        <v>5103</v>
      </c>
      <c r="AI3578" s="7" t="s">
        <v>4620</v>
      </c>
    </row>
    <row r="3579" spans="1:35" ht="11" customHeight="1" outlineLevel="1" x14ac:dyDescent="0.25">
      <c r="A3579" t="s">
        <v>2083</v>
      </c>
      <c r="C3579" s="2" t="s">
        <v>12974</v>
      </c>
      <c r="D3579" s="2" t="s">
        <v>4062</v>
      </c>
      <c r="E3579" s="7">
        <v>1889</v>
      </c>
      <c r="F3579" s="5" t="s">
        <v>21870</v>
      </c>
      <c r="H3579" s="5" t="s">
        <v>130</v>
      </c>
      <c r="I3579" s="6" t="s">
        <v>4714</v>
      </c>
      <c r="J3579" s="6"/>
      <c r="K3579" s="17">
        <v>1</v>
      </c>
      <c r="L3579" s="17" t="s">
        <v>20075</v>
      </c>
      <c r="M3579" s="9"/>
      <c r="N3579" s="9"/>
      <c r="O3579" s="21"/>
      <c r="Q3579" s="29"/>
      <c r="U3579" s="17"/>
      <c r="V3579" s="2" t="s">
        <v>7986</v>
      </c>
      <c r="X3579" t="s">
        <v>7732</v>
      </c>
      <c r="Y3579" t="str">
        <f t="shared" si="231"/>
        <v/>
      </c>
      <c r="AA3579" t="str">
        <f t="shared" si="232"/>
        <v/>
      </c>
      <c r="AC3579" s="7"/>
      <c r="AD3579" t="s">
        <v>4714</v>
      </c>
      <c r="AE3579">
        <f t="shared" si="233"/>
        <v>0</v>
      </c>
      <c r="AG3579" s="2"/>
      <c r="AH3579" t="s">
        <v>5103</v>
      </c>
      <c r="AI3579" s="7" t="s">
        <v>4620</v>
      </c>
    </row>
    <row r="3580" spans="1:35" ht="11" customHeight="1" outlineLevel="1" x14ac:dyDescent="0.25">
      <c r="A3580" t="s">
        <v>2083</v>
      </c>
      <c r="C3580" s="2" t="s">
        <v>12974</v>
      </c>
      <c r="D3580" s="2" t="s">
        <v>4062</v>
      </c>
      <c r="E3580" s="7">
        <v>1889</v>
      </c>
      <c r="F3580" s="5" t="s">
        <v>21871</v>
      </c>
      <c r="H3580" s="5" t="s">
        <v>133</v>
      </c>
      <c r="I3580" s="6" t="s">
        <v>4714</v>
      </c>
      <c r="J3580" s="6"/>
      <c r="K3580" s="17">
        <v>1</v>
      </c>
      <c r="L3580" s="17" t="s">
        <v>20075</v>
      </c>
      <c r="M3580" s="9"/>
      <c r="N3580" s="9"/>
      <c r="O3580" s="21"/>
      <c r="Q3580" s="29"/>
      <c r="U3580" s="17"/>
      <c r="V3580" s="2" t="s">
        <v>4719</v>
      </c>
      <c r="X3580" t="s">
        <v>7732</v>
      </c>
      <c r="Y3580" t="str">
        <f t="shared" si="231"/>
        <v/>
      </c>
      <c r="AA3580" t="str">
        <f t="shared" si="232"/>
        <v/>
      </c>
      <c r="AC3580" s="7"/>
      <c r="AD3580" t="s">
        <v>4714</v>
      </c>
      <c r="AE3580">
        <f t="shared" si="233"/>
        <v>0</v>
      </c>
      <c r="AG3580" s="2"/>
      <c r="AH3580" t="s">
        <v>5103</v>
      </c>
      <c r="AI3580" s="7" t="s">
        <v>4620</v>
      </c>
    </row>
    <row r="3581" spans="1:35" ht="11" customHeight="1" outlineLevel="1" x14ac:dyDescent="0.25">
      <c r="A3581" t="s">
        <v>2083</v>
      </c>
      <c r="C3581" s="2" t="s">
        <v>12974</v>
      </c>
      <c r="D3581" s="2" t="s">
        <v>4062</v>
      </c>
      <c r="E3581" s="7">
        <v>1889</v>
      </c>
      <c r="F3581" s="5" t="s">
        <v>21872</v>
      </c>
      <c r="H3581" s="5" t="s">
        <v>3829</v>
      </c>
      <c r="I3581" s="6" t="s">
        <v>4714</v>
      </c>
      <c r="J3581" s="6"/>
      <c r="K3581" s="17">
        <v>1</v>
      </c>
      <c r="L3581" s="17" t="s">
        <v>20075</v>
      </c>
      <c r="M3581" s="9"/>
      <c r="N3581" s="9"/>
      <c r="O3581" s="21"/>
      <c r="Q3581" s="29"/>
      <c r="U3581" s="17"/>
      <c r="V3581" s="2" t="s">
        <v>7624</v>
      </c>
      <c r="X3581" t="s">
        <v>7732</v>
      </c>
      <c r="Y3581" t="str">
        <f t="shared" si="231"/>
        <v/>
      </c>
      <c r="AA3581" t="str">
        <f t="shared" si="232"/>
        <v/>
      </c>
      <c r="AC3581" s="7"/>
      <c r="AD3581" t="s">
        <v>4714</v>
      </c>
      <c r="AE3581">
        <f t="shared" si="233"/>
        <v>0</v>
      </c>
      <c r="AG3581" s="2"/>
      <c r="AH3581" t="s">
        <v>5103</v>
      </c>
      <c r="AI3581" s="7" t="s">
        <v>4620</v>
      </c>
    </row>
    <row r="3582" spans="1:35" ht="11" customHeight="1" outlineLevel="1" collapsed="1" x14ac:dyDescent="0.25">
      <c r="A3582" t="s">
        <v>2083</v>
      </c>
      <c r="C3582" s="2" t="s">
        <v>12974</v>
      </c>
      <c r="D3582" s="2">
        <v>44</v>
      </c>
      <c r="E3582" s="7">
        <v>1891</v>
      </c>
      <c r="F3582" s="5" t="s">
        <v>6383</v>
      </c>
      <c r="H3582" s="5" t="s">
        <v>1673</v>
      </c>
      <c r="I3582" s="6" t="s">
        <v>4714</v>
      </c>
      <c r="J3582" s="6" t="s">
        <v>10708</v>
      </c>
      <c r="K3582" s="17">
        <v>1</v>
      </c>
      <c r="L3582" s="17" t="s">
        <v>7730</v>
      </c>
      <c r="M3582" s="9">
        <v>0.15</v>
      </c>
      <c r="N3582" s="9"/>
      <c r="O3582" s="21"/>
      <c r="Q3582" s="29"/>
      <c r="U3582" s="17"/>
      <c r="V3582" s="2">
        <v>47</v>
      </c>
      <c r="Y3582" t="str">
        <f t="shared" si="231"/>
        <v/>
      </c>
      <c r="AA3582" t="str">
        <f t="shared" si="232"/>
        <v/>
      </c>
      <c r="AC3582" s="7"/>
      <c r="AD3582" t="s">
        <v>4714</v>
      </c>
      <c r="AE3582">
        <f t="shared" si="233"/>
        <v>0</v>
      </c>
      <c r="AG3582" s="2"/>
      <c r="AH3582" t="s">
        <v>5103</v>
      </c>
      <c r="AI3582" s="7" t="s">
        <v>4610</v>
      </c>
    </row>
    <row r="3583" spans="1:35" ht="11" customHeight="1" outlineLevel="1" x14ac:dyDescent="0.25">
      <c r="A3583" t="s">
        <v>2083</v>
      </c>
      <c r="C3583" s="2" t="s">
        <v>12974</v>
      </c>
      <c r="D3583" s="2">
        <v>45</v>
      </c>
      <c r="E3583" s="7">
        <v>1891</v>
      </c>
      <c r="F3583" s="5" t="s">
        <v>4732</v>
      </c>
      <c r="H3583" s="5" t="s">
        <v>6445</v>
      </c>
      <c r="I3583" s="6" t="s">
        <v>4714</v>
      </c>
      <c r="J3583" s="6" t="s">
        <v>10708</v>
      </c>
      <c r="K3583" s="17">
        <v>1</v>
      </c>
      <c r="L3583" s="17" t="s">
        <v>7730</v>
      </c>
      <c r="M3583" s="9">
        <v>0.15</v>
      </c>
      <c r="N3583" s="9"/>
      <c r="O3583" s="21"/>
      <c r="Q3583" s="29"/>
      <c r="U3583" s="17"/>
      <c r="V3583" s="2">
        <v>48</v>
      </c>
      <c r="Y3583" t="str">
        <f t="shared" si="231"/>
        <v/>
      </c>
      <c r="AA3583" t="str">
        <f t="shared" si="232"/>
        <v/>
      </c>
      <c r="AC3583" s="7"/>
      <c r="AD3583" t="s">
        <v>4714</v>
      </c>
      <c r="AE3583">
        <f t="shared" si="233"/>
        <v>0</v>
      </c>
      <c r="AG3583" s="2"/>
      <c r="AH3583" t="s">
        <v>5103</v>
      </c>
      <c r="AI3583" s="7" t="s">
        <v>4610</v>
      </c>
    </row>
    <row r="3584" spans="1:35" ht="11" customHeight="1" outlineLevel="1" x14ac:dyDescent="0.25">
      <c r="A3584" t="s">
        <v>2083</v>
      </c>
      <c r="C3584" s="2" t="s">
        <v>12974</v>
      </c>
      <c r="D3584" s="2">
        <v>46</v>
      </c>
      <c r="E3584" s="7">
        <v>1891</v>
      </c>
      <c r="F3584" s="5" t="s">
        <v>3217</v>
      </c>
      <c r="H3584" s="5" t="s">
        <v>3829</v>
      </c>
      <c r="I3584" s="6" t="s">
        <v>4714</v>
      </c>
      <c r="J3584" s="6" t="s">
        <v>10708</v>
      </c>
      <c r="K3584" s="17">
        <v>1</v>
      </c>
      <c r="L3584" s="17" t="s">
        <v>7730</v>
      </c>
      <c r="M3584" s="9">
        <v>0.15</v>
      </c>
      <c r="N3584" s="9"/>
      <c r="O3584" s="21"/>
      <c r="Q3584" s="29"/>
      <c r="T3584">
        <v>1</v>
      </c>
      <c r="U3584" s="17"/>
      <c r="V3584" s="2">
        <v>49</v>
      </c>
      <c r="Y3584" t="str">
        <f t="shared" si="231"/>
        <v/>
      </c>
      <c r="AA3584" t="str">
        <f t="shared" si="232"/>
        <v/>
      </c>
      <c r="AC3584" s="7"/>
      <c r="AD3584" t="s">
        <v>4714</v>
      </c>
      <c r="AE3584">
        <f t="shared" si="233"/>
        <v>0</v>
      </c>
      <c r="AG3584" s="2"/>
      <c r="AH3584" t="s">
        <v>5103</v>
      </c>
      <c r="AI3584" s="7" t="s">
        <v>4610</v>
      </c>
    </row>
    <row r="3585" spans="1:35" ht="11" customHeight="1" outlineLevel="1" x14ac:dyDescent="0.25">
      <c r="A3585" t="s">
        <v>2083</v>
      </c>
      <c r="C3585" s="2" t="s">
        <v>12974</v>
      </c>
      <c r="D3585" s="2">
        <v>47</v>
      </c>
      <c r="E3585" s="7">
        <v>1891</v>
      </c>
      <c r="F3585" s="5" t="s">
        <v>5139</v>
      </c>
      <c r="H3585" s="5" t="s">
        <v>1312</v>
      </c>
      <c r="I3585" s="6" t="s">
        <v>4714</v>
      </c>
      <c r="J3585" s="6" t="s">
        <v>10708</v>
      </c>
      <c r="K3585" s="17">
        <v>1</v>
      </c>
      <c r="L3585" s="17" t="s">
        <v>7730</v>
      </c>
      <c r="M3585" s="9">
        <v>0.15</v>
      </c>
      <c r="N3585" s="9"/>
      <c r="O3585" s="21"/>
      <c r="Q3585" s="29"/>
      <c r="U3585" s="17"/>
      <c r="V3585" s="2">
        <v>50</v>
      </c>
      <c r="Y3585" t="str">
        <f t="shared" si="231"/>
        <v/>
      </c>
      <c r="AA3585" t="str">
        <f t="shared" si="232"/>
        <v/>
      </c>
      <c r="AC3585" s="7"/>
      <c r="AD3585" t="s">
        <v>4714</v>
      </c>
      <c r="AE3585">
        <f t="shared" si="233"/>
        <v>0</v>
      </c>
      <c r="AG3585" s="2"/>
      <c r="AH3585" t="s">
        <v>5103</v>
      </c>
      <c r="AI3585" s="7" t="s">
        <v>4610</v>
      </c>
    </row>
    <row r="3586" spans="1:35" ht="11" customHeight="1" outlineLevel="1" x14ac:dyDescent="0.25">
      <c r="A3586" t="s">
        <v>2083</v>
      </c>
      <c r="C3586" s="2" t="s">
        <v>12974</v>
      </c>
      <c r="D3586" s="2">
        <v>48</v>
      </c>
      <c r="E3586" s="7">
        <v>1891</v>
      </c>
      <c r="F3586" s="5" t="s">
        <v>5138</v>
      </c>
      <c r="H3586" s="5" t="s">
        <v>2156</v>
      </c>
      <c r="I3586" s="6" t="s">
        <v>4714</v>
      </c>
      <c r="J3586" s="6" t="s">
        <v>10708</v>
      </c>
      <c r="K3586" s="17">
        <v>1</v>
      </c>
      <c r="L3586" s="17" t="s">
        <v>7730</v>
      </c>
      <c r="M3586" s="9">
        <v>0.15</v>
      </c>
      <c r="N3586" s="9"/>
      <c r="O3586" s="21"/>
      <c r="Q3586" s="29"/>
      <c r="U3586" s="17"/>
      <c r="V3586" s="2">
        <v>51</v>
      </c>
      <c r="Y3586" t="str">
        <f t="shared" si="231"/>
        <v/>
      </c>
      <c r="AA3586" t="str">
        <f t="shared" si="232"/>
        <v/>
      </c>
      <c r="AC3586" s="7"/>
      <c r="AD3586" t="s">
        <v>4714</v>
      </c>
      <c r="AE3586">
        <f t="shared" si="233"/>
        <v>0</v>
      </c>
      <c r="AG3586" s="2"/>
      <c r="AH3586" t="s">
        <v>5103</v>
      </c>
      <c r="AI3586" s="7" t="s">
        <v>4610</v>
      </c>
    </row>
    <row r="3587" spans="1:35" ht="11" customHeight="1" outlineLevel="1" x14ac:dyDescent="0.25">
      <c r="A3587" t="s">
        <v>2083</v>
      </c>
      <c r="C3587" s="2" t="s">
        <v>12974</v>
      </c>
      <c r="D3587" s="2">
        <v>49</v>
      </c>
      <c r="E3587" s="7">
        <v>1891</v>
      </c>
      <c r="F3587" s="5" t="s">
        <v>17981</v>
      </c>
      <c r="H3587" s="5" t="s">
        <v>3829</v>
      </c>
      <c r="I3587" s="6" t="s">
        <v>4714</v>
      </c>
      <c r="J3587" s="6" t="s">
        <v>10708</v>
      </c>
      <c r="K3587" s="17">
        <v>1</v>
      </c>
      <c r="L3587" s="17" t="s">
        <v>7730</v>
      </c>
      <c r="M3587" s="9">
        <v>0.15</v>
      </c>
      <c r="N3587" s="9"/>
      <c r="O3587" s="21"/>
      <c r="Q3587" s="29"/>
      <c r="U3587" s="17"/>
      <c r="V3587" s="2">
        <v>52</v>
      </c>
      <c r="Y3587" t="str">
        <f t="shared" si="231"/>
        <v/>
      </c>
      <c r="AA3587" t="str">
        <f t="shared" si="232"/>
        <v/>
      </c>
      <c r="AC3587" s="7"/>
      <c r="AD3587" t="s">
        <v>4714</v>
      </c>
      <c r="AE3587">
        <f t="shared" si="233"/>
        <v>0</v>
      </c>
      <c r="AG3587" s="2"/>
      <c r="AH3587" t="s">
        <v>5103</v>
      </c>
      <c r="AI3587" s="7" t="s">
        <v>4610</v>
      </c>
    </row>
    <row r="3588" spans="1:35" ht="11" customHeight="1" outlineLevel="1" x14ac:dyDescent="0.25">
      <c r="A3588" t="s">
        <v>2083</v>
      </c>
      <c r="C3588" s="2" t="s">
        <v>12974</v>
      </c>
      <c r="D3588" s="2">
        <v>50</v>
      </c>
      <c r="E3588" s="7">
        <v>1891</v>
      </c>
      <c r="F3588" s="5" t="s">
        <v>2974</v>
      </c>
      <c r="H3588" s="5" t="s">
        <v>130</v>
      </c>
      <c r="I3588" s="6" t="s">
        <v>4714</v>
      </c>
      <c r="J3588" s="6" t="s">
        <v>10708</v>
      </c>
      <c r="K3588" s="17">
        <v>1</v>
      </c>
      <c r="L3588" s="17" t="s">
        <v>7730</v>
      </c>
      <c r="M3588" s="9">
        <v>0.15</v>
      </c>
      <c r="N3588" s="9"/>
      <c r="O3588" s="21"/>
      <c r="Q3588" s="29"/>
      <c r="U3588" s="17"/>
      <c r="V3588" s="2">
        <v>53</v>
      </c>
      <c r="Y3588" t="str">
        <f t="shared" si="231"/>
        <v/>
      </c>
      <c r="AA3588" t="str">
        <f t="shared" si="232"/>
        <v/>
      </c>
      <c r="AC3588" s="7"/>
      <c r="AD3588" t="s">
        <v>4714</v>
      </c>
      <c r="AE3588">
        <f t="shared" si="233"/>
        <v>0</v>
      </c>
      <c r="AG3588" s="2"/>
      <c r="AH3588" t="s">
        <v>5103</v>
      </c>
      <c r="AI3588" s="7" t="s">
        <v>4610</v>
      </c>
    </row>
    <row r="3589" spans="1:35" ht="11" customHeight="1" outlineLevel="1" x14ac:dyDescent="0.25">
      <c r="A3589" t="s">
        <v>2083</v>
      </c>
      <c r="C3589" s="2" t="s">
        <v>12974</v>
      </c>
      <c r="D3589" s="2">
        <v>51</v>
      </c>
      <c r="E3589" s="7">
        <v>1891</v>
      </c>
      <c r="F3589" s="5" t="s">
        <v>5140</v>
      </c>
      <c r="H3589" s="5" t="s">
        <v>5481</v>
      </c>
      <c r="I3589" s="6" t="s">
        <v>4714</v>
      </c>
      <c r="J3589" s="6" t="s">
        <v>10708</v>
      </c>
      <c r="K3589" s="17">
        <v>1</v>
      </c>
      <c r="L3589" s="17" t="s">
        <v>7730</v>
      </c>
      <c r="M3589" s="9">
        <v>0.15</v>
      </c>
      <c r="N3589" s="9"/>
      <c r="O3589" s="21"/>
      <c r="Q3589" s="29"/>
      <c r="U3589" s="17"/>
      <c r="V3589" s="2">
        <v>54</v>
      </c>
      <c r="Y3589" t="str">
        <f t="shared" si="231"/>
        <v/>
      </c>
      <c r="AA3589" t="str">
        <f t="shared" si="232"/>
        <v/>
      </c>
      <c r="AC3589" s="7"/>
      <c r="AD3589" t="s">
        <v>4714</v>
      </c>
      <c r="AE3589">
        <f t="shared" si="233"/>
        <v>0</v>
      </c>
      <c r="AG3589" s="2"/>
      <c r="AH3589" t="s">
        <v>5103</v>
      </c>
      <c r="AI3589" s="7" t="s">
        <v>4610</v>
      </c>
    </row>
    <row r="3590" spans="1:35" ht="11" customHeight="1" outlineLevel="1" x14ac:dyDescent="0.25">
      <c r="A3590" t="s">
        <v>2083</v>
      </c>
      <c r="C3590" s="2" t="s">
        <v>12974</v>
      </c>
      <c r="D3590" s="2">
        <v>52</v>
      </c>
      <c r="E3590" s="7">
        <v>1891</v>
      </c>
      <c r="F3590" s="5" t="s">
        <v>3421</v>
      </c>
      <c r="H3590" s="5" t="s">
        <v>5482</v>
      </c>
      <c r="I3590" s="6" t="s">
        <v>4714</v>
      </c>
      <c r="J3590" s="6" t="s">
        <v>10708</v>
      </c>
      <c r="K3590" s="17">
        <v>1</v>
      </c>
      <c r="L3590" s="17" t="s">
        <v>7730</v>
      </c>
      <c r="M3590" s="9">
        <v>0.15</v>
      </c>
      <c r="N3590" s="9"/>
      <c r="O3590" s="21"/>
      <c r="Q3590" s="29"/>
      <c r="U3590" s="17"/>
      <c r="V3590" s="2">
        <v>55</v>
      </c>
      <c r="Y3590" t="str">
        <f t="shared" si="231"/>
        <v/>
      </c>
      <c r="AA3590" t="str">
        <f t="shared" si="232"/>
        <v/>
      </c>
      <c r="AC3590" s="7"/>
      <c r="AD3590" t="s">
        <v>4714</v>
      </c>
      <c r="AE3590">
        <f t="shared" si="233"/>
        <v>0</v>
      </c>
      <c r="AG3590" s="2"/>
      <c r="AH3590" t="s">
        <v>5103</v>
      </c>
      <c r="AI3590" s="7" t="s">
        <v>4610</v>
      </c>
    </row>
    <row r="3591" spans="1:35" ht="11" customHeight="1" outlineLevel="1" x14ac:dyDescent="0.25">
      <c r="A3591" t="s">
        <v>2083</v>
      </c>
      <c r="C3591" s="2" t="s">
        <v>12974</v>
      </c>
      <c r="D3591" s="2">
        <v>53</v>
      </c>
      <c r="E3591" s="7">
        <v>1891</v>
      </c>
      <c r="F3591" s="5" t="s">
        <v>1099</v>
      </c>
      <c r="H3591" s="5" t="s">
        <v>431</v>
      </c>
      <c r="I3591" s="6" t="s">
        <v>4714</v>
      </c>
      <c r="J3591" s="6" t="s">
        <v>10708</v>
      </c>
      <c r="K3591" s="17">
        <v>1</v>
      </c>
      <c r="L3591" s="17" t="s">
        <v>7730</v>
      </c>
      <c r="M3591" s="9">
        <v>0.15</v>
      </c>
      <c r="N3591" s="9"/>
      <c r="O3591" s="21"/>
      <c r="Q3591" s="29"/>
      <c r="U3591" s="17"/>
      <c r="V3591" s="2">
        <v>56</v>
      </c>
      <c r="Y3591" t="str">
        <f t="shared" si="231"/>
        <v/>
      </c>
      <c r="AA3591" t="str">
        <f t="shared" si="232"/>
        <v/>
      </c>
      <c r="AC3591" s="7"/>
      <c r="AD3591" t="s">
        <v>4714</v>
      </c>
      <c r="AE3591">
        <f t="shared" si="233"/>
        <v>0</v>
      </c>
      <c r="AG3591" s="2"/>
      <c r="AH3591" t="s">
        <v>5103</v>
      </c>
      <c r="AI3591" s="7" t="s">
        <v>4922</v>
      </c>
    </row>
    <row r="3592" spans="1:35" ht="11" customHeight="1" outlineLevel="1" x14ac:dyDescent="0.25">
      <c r="A3592" t="s">
        <v>2083</v>
      </c>
      <c r="C3592" s="2" t="s">
        <v>12974</v>
      </c>
      <c r="D3592" s="2">
        <v>54</v>
      </c>
      <c r="E3592" s="7">
        <v>1891</v>
      </c>
      <c r="F3592" s="5" t="s">
        <v>21873</v>
      </c>
      <c r="H3592" s="5" t="s">
        <v>6445</v>
      </c>
      <c r="I3592" s="6" t="s">
        <v>4714</v>
      </c>
      <c r="J3592" s="6" t="s">
        <v>10709</v>
      </c>
      <c r="K3592" s="17">
        <v>1</v>
      </c>
      <c r="L3592" s="17" t="s">
        <v>7730</v>
      </c>
      <c r="M3592" s="9">
        <v>4.0999999999999996</v>
      </c>
      <c r="N3592" s="9"/>
      <c r="O3592" s="21"/>
      <c r="Q3592" s="29"/>
      <c r="U3592" s="17"/>
      <c r="V3592" s="2">
        <v>57</v>
      </c>
      <c r="Y3592" t="str">
        <f t="shared" si="231"/>
        <v/>
      </c>
      <c r="AA3592" t="str">
        <f t="shared" si="232"/>
        <v/>
      </c>
      <c r="AC3592" s="7"/>
      <c r="AD3592" t="s">
        <v>4714</v>
      </c>
      <c r="AE3592">
        <f t="shared" si="233"/>
        <v>0</v>
      </c>
      <c r="AG3592" s="2"/>
      <c r="AH3592" t="s">
        <v>5103</v>
      </c>
      <c r="AI3592" s="7" t="s">
        <v>4922</v>
      </c>
    </row>
    <row r="3593" spans="1:35" ht="11" customHeight="1" outlineLevel="1" x14ac:dyDescent="0.25">
      <c r="A3593" t="s">
        <v>2083</v>
      </c>
      <c r="C3593" s="2" t="s">
        <v>12974</v>
      </c>
      <c r="D3593" s="2" t="s">
        <v>6217</v>
      </c>
      <c r="E3593" s="7">
        <v>1891</v>
      </c>
      <c r="F3593" s="5" t="s">
        <v>6498</v>
      </c>
      <c r="H3593" s="5" t="s">
        <v>6445</v>
      </c>
      <c r="I3593" s="6" t="s">
        <v>4714</v>
      </c>
      <c r="J3593" s="6" t="s">
        <v>10709</v>
      </c>
      <c r="K3593" s="17">
        <v>1</v>
      </c>
      <c r="L3593" s="17" t="s">
        <v>20075</v>
      </c>
      <c r="M3593" s="9"/>
      <c r="N3593" s="9"/>
      <c r="O3593" s="21"/>
      <c r="Q3593" s="29"/>
      <c r="U3593" s="17"/>
      <c r="V3593" s="2" t="s">
        <v>6865</v>
      </c>
      <c r="X3593" t="s">
        <v>7732</v>
      </c>
      <c r="Y3593" t="str">
        <f t="shared" si="231"/>
        <v/>
      </c>
      <c r="AA3593" t="str">
        <f t="shared" si="232"/>
        <v/>
      </c>
      <c r="AC3593" s="7"/>
      <c r="AD3593" t="s">
        <v>4714</v>
      </c>
      <c r="AE3593">
        <f t="shared" si="233"/>
        <v>0</v>
      </c>
      <c r="AG3593" s="2"/>
      <c r="AH3593" t="s">
        <v>5103</v>
      </c>
      <c r="AI3593" s="7" t="s">
        <v>4922</v>
      </c>
    </row>
    <row r="3594" spans="1:35" ht="11" customHeight="1" outlineLevel="1" x14ac:dyDescent="0.25">
      <c r="A3594" t="s">
        <v>2083</v>
      </c>
      <c r="C3594" s="2" t="s">
        <v>12974</v>
      </c>
      <c r="D3594" s="2">
        <v>55</v>
      </c>
      <c r="E3594" s="7">
        <v>1891</v>
      </c>
      <c r="F3594" s="8" t="s">
        <v>6383</v>
      </c>
      <c r="H3594" s="5" t="s">
        <v>6445</v>
      </c>
      <c r="I3594" s="6" t="s">
        <v>4714</v>
      </c>
      <c r="J3594" s="6" t="s">
        <v>10709</v>
      </c>
      <c r="K3594" s="17">
        <v>1</v>
      </c>
      <c r="L3594" s="17" t="s">
        <v>7732</v>
      </c>
      <c r="M3594" s="9"/>
      <c r="N3594" s="9"/>
      <c r="O3594" s="21"/>
      <c r="Q3594" s="29"/>
      <c r="U3594" s="17"/>
      <c r="V3594" s="2">
        <v>58</v>
      </c>
      <c r="Y3594" t="str">
        <f t="shared" si="231"/>
        <v/>
      </c>
      <c r="AA3594" t="str">
        <f t="shared" si="232"/>
        <v/>
      </c>
      <c r="AC3594" s="7"/>
      <c r="AD3594" t="s">
        <v>4714</v>
      </c>
      <c r="AE3594">
        <f t="shared" si="233"/>
        <v>0</v>
      </c>
      <c r="AG3594" s="2"/>
      <c r="AH3594" t="s">
        <v>5103</v>
      </c>
      <c r="AI3594" s="7" t="s">
        <v>4922</v>
      </c>
    </row>
    <row r="3595" spans="1:35" ht="11" customHeight="1" outlineLevel="1" x14ac:dyDescent="0.25">
      <c r="A3595" t="s">
        <v>2083</v>
      </c>
      <c r="C3595" s="2" t="s">
        <v>12974</v>
      </c>
      <c r="D3595" s="2">
        <v>56</v>
      </c>
      <c r="E3595" s="7">
        <v>1891</v>
      </c>
      <c r="F3595" s="5" t="s">
        <v>21874</v>
      </c>
      <c r="H3595" s="5" t="s">
        <v>3829</v>
      </c>
      <c r="I3595" s="6" t="s">
        <v>4714</v>
      </c>
      <c r="J3595" s="6" t="s">
        <v>10709</v>
      </c>
      <c r="K3595" s="17">
        <v>1</v>
      </c>
      <c r="L3595" s="17" t="s">
        <v>7732</v>
      </c>
      <c r="M3595" s="9"/>
      <c r="N3595" s="9"/>
      <c r="O3595" s="21"/>
      <c r="Q3595" s="29"/>
      <c r="U3595" s="17"/>
      <c r="V3595" s="2">
        <v>59</v>
      </c>
      <c r="Y3595" t="str">
        <f t="shared" si="231"/>
        <v/>
      </c>
      <c r="AA3595" t="str">
        <f t="shared" si="232"/>
        <v/>
      </c>
      <c r="AC3595" s="7"/>
      <c r="AD3595" t="s">
        <v>4714</v>
      </c>
      <c r="AE3595">
        <f t="shared" si="233"/>
        <v>0</v>
      </c>
      <c r="AG3595" s="2"/>
      <c r="AH3595" t="s">
        <v>5103</v>
      </c>
      <c r="AI3595" s="7" t="s">
        <v>4922</v>
      </c>
    </row>
    <row r="3596" spans="1:35" ht="11" customHeight="1" outlineLevel="1" x14ac:dyDescent="0.25">
      <c r="A3596" t="s">
        <v>2083</v>
      </c>
      <c r="C3596" s="2" t="s">
        <v>12974</v>
      </c>
      <c r="D3596" s="2" t="s">
        <v>4062</v>
      </c>
      <c r="E3596" s="7">
        <v>1891</v>
      </c>
      <c r="F3596" s="5" t="s">
        <v>2974</v>
      </c>
      <c r="H3596" s="5" t="s">
        <v>3968</v>
      </c>
      <c r="I3596" s="6" t="s">
        <v>4714</v>
      </c>
      <c r="J3596" s="6"/>
      <c r="K3596" s="17">
        <v>1</v>
      </c>
      <c r="L3596" s="17" t="s">
        <v>7730</v>
      </c>
      <c r="M3596" s="9">
        <v>0.6</v>
      </c>
      <c r="N3596" s="9"/>
      <c r="O3596" s="21"/>
      <c r="Q3596" s="29"/>
      <c r="U3596" s="17"/>
      <c r="V3596" s="2" t="s">
        <v>4062</v>
      </c>
      <c r="X3596" t="s">
        <v>7732</v>
      </c>
      <c r="Y3596" t="str">
        <f t="shared" si="231"/>
        <v/>
      </c>
      <c r="AA3596" t="str">
        <f t="shared" si="232"/>
        <v/>
      </c>
      <c r="AC3596" s="7"/>
      <c r="AD3596" t="s">
        <v>4714</v>
      </c>
      <c r="AE3596">
        <f t="shared" si="233"/>
        <v>0</v>
      </c>
      <c r="AG3596" s="2"/>
      <c r="AH3596" t="s">
        <v>5103</v>
      </c>
      <c r="AI3596" s="7"/>
    </row>
    <row r="3597" spans="1:35" ht="11" customHeight="1" outlineLevel="1" x14ac:dyDescent="0.25">
      <c r="A3597" t="s">
        <v>2083</v>
      </c>
      <c r="C3597" s="2" t="s">
        <v>12974</v>
      </c>
      <c r="D3597" s="2" t="s">
        <v>4062</v>
      </c>
      <c r="E3597" s="7">
        <v>1891</v>
      </c>
      <c r="F3597" s="5" t="s">
        <v>5504</v>
      </c>
      <c r="H3597" s="5" t="s">
        <v>2291</v>
      </c>
      <c r="I3597" s="6" t="s">
        <v>4714</v>
      </c>
      <c r="J3597" s="6"/>
      <c r="K3597" s="17">
        <v>1</v>
      </c>
      <c r="L3597" s="17" t="s">
        <v>7730</v>
      </c>
      <c r="M3597" s="9">
        <v>0.6</v>
      </c>
      <c r="N3597" s="9"/>
      <c r="O3597" s="21"/>
      <c r="Q3597" s="29"/>
      <c r="U3597" s="17"/>
      <c r="V3597" s="2" t="s">
        <v>4062</v>
      </c>
      <c r="X3597" t="s">
        <v>7732</v>
      </c>
      <c r="Y3597" t="str">
        <f t="shared" si="231"/>
        <v/>
      </c>
      <c r="AA3597" t="str">
        <f t="shared" si="232"/>
        <v/>
      </c>
      <c r="AC3597" s="7"/>
      <c r="AD3597" t="s">
        <v>4714</v>
      </c>
      <c r="AE3597">
        <f t="shared" si="233"/>
        <v>0</v>
      </c>
      <c r="AG3597" s="2"/>
      <c r="AH3597" t="s">
        <v>5103</v>
      </c>
      <c r="AI3597" s="7"/>
    </row>
    <row r="3598" spans="1:35" ht="11" customHeight="1" outlineLevel="1" x14ac:dyDescent="0.25">
      <c r="A3598" t="s">
        <v>2083</v>
      </c>
      <c r="C3598" s="2" t="s">
        <v>12974</v>
      </c>
      <c r="D3598" s="2">
        <v>84</v>
      </c>
      <c r="E3598" s="7">
        <v>1894</v>
      </c>
      <c r="F3598" s="5" t="s">
        <v>6383</v>
      </c>
      <c r="H3598" s="5" t="s">
        <v>2291</v>
      </c>
      <c r="I3598" s="6" t="s">
        <v>4714</v>
      </c>
      <c r="J3598" s="6" t="s">
        <v>10680</v>
      </c>
      <c r="K3598" s="17">
        <v>3</v>
      </c>
      <c r="L3598" s="17" t="s">
        <v>7730</v>
      </c>
      <c r="M3598" s="9">
        <v>1.3</v>
      </c>
      <c r="N3598" s="9"/>
      <c r="O3598" s="21"/>
      <c r="Q3598" s="29"/>
      <c r="U3598" s="17"/>
      <c r="V3598" s="2"/>
      <c r="Y3598" t="str">
        <f t="shared" si="231"/>
        <v/>
      </c>
      <c r="AA3598" t="str">
        <f t="shared" si="232"/>
        <v/>
      </c>
      <c r="AC3598" s="7"/>
      <c r="AD3598" t="s">
        <v>4714</v>
      </c>
      <c r="AE3598">
        <f t="shared" si="233"/>
        <v>0</v>
      </c>
      <c r="AG3598" s="2"/>
      <c r="AH3598" t="s">
        <v>5103</v>
      </c>
      <c r="AI3598" s="7"/>
    </row>
    <row r="3599" spans="1:35" ht="11" customHeight="1" outlineLevel="1" x14ac:dyDescent="0.25">
      <c r="A3599" t="s">
        <v>2083</v>
      </c>
      <c r="C3599" s="2" t="s">
        <v>12974</v>
      </c>
      <c r="D3599" s="2">
        <v>85</v>
      </c>
      <c r="E3599" s="7">
        <v>1894</v>
      </c>
      <c r="F3599" s="5" t="s">
        <v>4732</v>
      </c>
      <c r="H3599" s="5" t="s">
        <v>1674</v>
      </c>
      <c r="I3599" s="6" t="s">
        <v>4714</v>
      </c>
      <c r="J3599" s="6" t="s">
        <v>10680</v>
      </c>
      <c r="K3599" s="17">
        <v>3</v>
      </c>
      <c r="L3599" s="17" t="s">
        <v>7730</v>
      </c>
      <c r="M3599" s="9">
        <v>1.3</v>
      </c>
      <c r="N3599" s="9"/>
      <c r="O3599" s="21"/>
      <c r="Q3599" s="29"/>
      <c r="U3599" s="17"/>
      <c r="V3599" s="2">
        <v>92</v>
      </c>
      <c r="Y3599" t="str">
        <f t="shared" ref="Y3599:Y3662" si="234">IF(COUNTIF(F3599,"*fdc*"),1,"")</f>
        <v/>
      </c>
      <c r="AA3599" t="str">
        <f t="shared" ref="AA3599:AA3662" si="235">IF(COUNTIF(F3599,"*s/s*"),1,"")</f>
        <v/>
      </c>
      <c r="AC3599" s="7"/>
      <c r="AD3599" t="s">
        <v>4714</v>
      </c>
      <c r="AE3599">
        <f t="shared" si="233"/>
        <v>0</v>
      </c>
      <c r="AG3599" s="2"/>
      <c r="AH3599" t="s">
        <v>5103</v>
      </c>
      <c r="AI3599" s="7"/>
    </row>
    <row r="3600" spans="1:35" ht="11" customHeight="1" outlineLevel="1" x14ac:dyDescent="0.25">
      <c r="A3600" t="s">
        <v>2083</v>
      </c>
      <c r="C3600" s="2" t="s">
        <v>12974</v>
      </c>
      <c r="D3600" s="2">
        <v>85</v>
      </c>
      <c r="E3600" s="7">
        <v>1894</v>
      </c>
      <c r="F3600" s="5" t="s">
        <v>10681</v>
      </c>
      <c r="H3600" s="5" t="s">
        <v>1674</v>
      </c>
      <c r="I3600" s="6" t="s">
        <v>4714</v>
      </c>
      <c r="J3600" s="6" t="s">
        <v>10680</v>
      </c>
      <c r="K3600" s="17">
        <v>3</v>
      </c>
      <c r="L3600" s="17" t="s">
        <v>7730</v>
      </c>
      <c r="M3600" s="9">
        <v>3</v>
      </c>
      <c r="N3600" s="9"/>
      <c r="O3600" s="21"/>
      <c r="Q3600" s="29"/>
      <c r="U3600" s="17"/>
      <c r="V3600" s="2">
        <v>92</v>
      </c>
      <c r="X3600" t="s">
        <v>7732</v>
      </c>
      <c r="Y3600" t="str">
        <f t="shared" si="234"/>
        <v/>
      </c>
      <c r="AA3600" t="str">
        <f t="shared" si="235"/>
        <v/>
      </c>
      <c r="AC3600" s="7"/>
      <c r="AD3600" t="s">
        <v>4714</v>
      </c>
      <c r="AE3600">
        <f t="shared" si="233"/>
        <v>0</v>
      </c>
      <c r="AG3600" s="2"/>
      <c r="AH3600" t="s">
        <v>5103</v>
      </c>
      <c r="AI3600" s="7"/>
    </row>
    <row r="3601" spans="1:35" ht="11" customHeight="1" outlineLevel="1" x14ac:dyDescent="0.25">
      <c r="A3601" t="s">
        <v>2083</v>
      </c>
      <c r="C3601" s="2" t="s">
        <v>12974</v>
      </c>
      <c r="D3601" s="2">
        <v>86</v>
      </c>
      <c r="E3601" s="7">
        <v>1894</v>
      </c>
      <c r="F3601" s="5" t="s">
        <v>3217</v>
      </c>
      <c r="H3601" s="5" t="s">
        <v>746</v>
      </c>
      <c r="I3601" s="6" t="s">
        <v>4714</v>
      </c>
      <c r="J3601" s="6" t="s">
        <v>10680</v>
      </c>
      <c r="K3601" s="17">
        <v>3</v>
      </c>
      <c r="L3601" s="17" t="s">
        <v>7730</v>
      </c>
      <c r="M3601" s="9">
        <v>1.3</v>
      </c>
      <c r="N3601" s="9"/>
      <c r="O3601" s="21"/>
      <c r="Q3601" s="29"/>
      <c r="U3601" s="17"/>
      <c r="V3601" s="2"/>
      <c r="Y3601" t="str">
        <f t="shared" si="234"/>
        <v/>
      </c>
      <c r="AA3601" t="str">
        <f t="shared" si="235"/>
        <v/>
      </c>
      <c r="AC3601" s="7"/>
      <c r="AD3601" t="s">
        <v>4714</v>
      </c>
      <c r="AE3601">
        <f t="shared" si="233"/>
        <v>0</v>
      </c>
      <c r="AG3601" s="2"/>
      <c r="AH3601" t="s">
        <v>5103</v>
      </c>
      <c r="AI3601" s="7"/>
    </row>
    <row r="3602" spans="1:35" ht="11" customHeight="1" outlineLevel="1" x14ac:dyDescent="0.25">
      <c r="A3602" t="s">
        <v>2083</v>
      </c>
      <c r="C3602" s="2" t="s">
        <v>12974</v>
      </c>
      <c r="D3602" s="2">
        <v>87</v>
      </c>
      <c r="E3602" s="7">
        <v>1894</v>
      </c>
      <c r="F3602" s="5" t="s">
        <v>5139</v>
      </c>
      <c r="H3602" s="5" t="s">
        <v>3964</v>
      </c>
      <c r="I3602" s="6" t="s">
        <v>4714</v>
      </c>
      <c r="J3602" s="6" t="s">
        <v>10680</v>
      </c>
      <c r="K3602" s="17">
        <v>3</v>
      </c>
      <c r="L3602" s="17" t="s">
        <v>7730</v>
      </c>
      <c r="M3602" s="9">
        <v>1.3</v>
      </c>
      <c r="N3602" s="9"/>
      <c r="O3602" s="21"/>
      <c r="Q3602" s="29"/>
      <c r="U3602" s="17"/>
      <c r="V3602" s="2"/>
      <c r="Y3602" t="str">
        <f t="shared" si="234"/>
        <v/>
      </c>
      <c r="AA3602" t="str">
        <f t="shared" si="235"/>
        <v/>
      </c>
      <c r="AC3602" s="7"/>
      <c r="AD3602" t="s">
        <v>4714</v>
      </c>
      <c r="AE3602">
        <f t="shared" si="233"/>
        <v>0</v>
      </c>
      <c r="AG3602" s="2"/>
      <c r="AH3602" t="s">
        <v>5103</v>
      </c>
      <c r="AI3602" s="7"/>
    </row>
    <row r="3603" spans="1:35" ht="11" customHeight="1" outlineLevel="1" x14ac:dyDescent="0.25">
      <c r="A3603" t="s">
        <v>2083</v>
      </c>
      <c r="C3603" s="2" t="s">
        <v>12974</v>
      </c>
      <c r="D3603" s="2">
        <v>88</v>
      </c>
      <c r="E3603" s="7">
        <v>1894</v>
      </c>
      <c r="F3603" s="5" t="s">
        <v>5138</v>
      </c>
      <c r="H3603" s="5" t="s">
        <v>6704</v>
      </c>
      <c r="I3603" s="6" t="s">
        <v>4714</v>
      </c>
      <c r="J3603" s="6" t="s">
        <v>10680</v>
      </c>
      <c r="K3603" s="17">
        <v>3</v>
      </c>
      <c r="L3603" s="17" t="s">
        <v>7730</v>
      </c>
      <c r="M3603" s="9">
        <v>1.3</v>
      </c>
      <c r="N3603" s="9"/>
      <c r="O3603" s="21"/>
      <c r="Q3603" s="29"/>
      <c r="U3603" s="17"/>
      <c r="V3603" s="2"/>
      <c r="Y3603" t="str">
        <f t="shared" si="234"/>
        <v/>
      </c>
      <c r="AA3603" t="str">
        <f t="shared" si="235"/>
        <v/>
      </c>
      <c r="AC3603" s="7"/>
      <c r="AD3603" t="s">
        <v>4714</v>
      </c>
      <c r="AE3603">
        <f t="shared" si="233"/>
        <v>0</v>
      </c>
      <c r="AG3603" s="2"/>
      <c r="AH3603" t="s">
        <v>5103</v>
      </c>
      <c r="AI3603" s="7"/>
    </row>
    <row r="3604" spans="1:35" ht="11" customHeight="1" outlineLevel="1" x14ac:dyDescent="0.25">
      <c r="A3604" t="s">
        <v>2083</v>
      </c>
      <c r="C3604" s="2" t="s">
        <v>12974</v>
      </c>
      <c r="D3604" s="2">
        <v>89</v>
      </c>
      <c r="E3604" s="7">
        <v>1894</v>
      </c>
      <c r="F3604" s="5" t="s">
        <v>17981</v>
      </c>
      <c r="H3604" s="5" t="s">
        <v>3831</v>
      </c>
      <c r="I3604" s="6" t="s">
        <v>4714</v>
      </c>
      <c r="J3604" s="6" t="s">
        <v>10680</v>
      </c>
      <c r="K3604" s="17">
        <v>3</v>
      </c>
      <c r="L3604" s="17" t="s">
        <v>7730</v>
      </c>
      <c r="M3604" s="9">
        <v>1.3</v>
      </c>
      <c r="N3604" s="9"/>
      <c r="O3604" s="21"/>
      <c r="Q3604" s="29"/>
      <c r="U3604" s="17"/>
      <c r="V3604" s="2"/>
      <c r="Y3604" t="str">
        <f t="shared" si="234"/>
        <v/>
      </c>
      <c r="AA3604" t="str">
        <f t="shared" si="235"/>
        <v/>
      </c>
      <c r="AC3604" s="7"/>
      <c r="AD3604" t="s">
        <v>4714</v>
      </c>
      <c r="AE3604">
        <f t="shared" si="233"/>
        <v>0</v>
      </c>
      <c r="AG3604" s="2"/>
      <c r="AH3604" t="s">
        <v>5103</v>
      </c>
      <c r="AI3604" s="7"/>
    </row>
    <row r="3605" spans="1:35" ht="11" customHeight="1" outlineLevel="1" x14ac:dyDescent="0.25">
      <c r="A3605" t="s">
        <v>2083</v>
      </c>
      <c r="C3605" s="2" t="s">
        <v>12974</v>
      </c>
      <c r="D3605" s="2">
        <v>90</v>
      </c>
      <c r="E3605" s="7">
        <v>1894</v>
      </c>
      <c r="F3605" s="5" t="s">
        <v>2974</v>
      </c>
      <c r="H3605" s="5" t="s">
        <v>4026</v>
      </c>
      <c r="I3605" s="6" t="s">
        <v>4714</v>
      </c>
      <c r="J3605" s="6" t="s">
        <v>10680</v>
      </c>
      <c r="K3605" s="17">
        <v>3</v>
      </c>
      <c r="L3605" s="17" t="s">
        <v>7730</v>
      </c>
      <c r="M3605" s="9">
        <v>1.3</v>
      </c>
      <c r="N3605" s="9"/>
      <c r="O3605" s="21"/>
      <c r="Q3605" s="29"/>
      <c r="U3605" s="17"/>
      <c r="V3605" s="2"/>
      <c r="Y3605" t="str">
        <f t="shared" si="234"/>
        <v/>
      </c>
      <c r="AA3605" t="str">
        <f t="shared" si="235"/>
        <v/>
      </c>
      <c r="AC3605" s="7"/>
      <c r="AD3605" t="s">
        <v>4714</v>
      </c>
      <c r="AE3605">
        <f t="shared" si="233"/>
        <v>0</v>
      </c>
      <c r="AG3605" s="2"/>
      <c r="AH3605" t="s">
        <v>5103</v>
      </c>
      <c r="AI3605" s="7"/>
    </row>
    <row r="3606" spans="1:35" ht="11" customHeight="1" outlineLevel="1" x14ac:dyDescent="0.25">
      <c r="A3606" t="s">
        <v>2083</v>
      </c>
      <c r="C3606" s="2" t="s">
        <v>12974</v>
      </c>
      <c r="D3606" s="2">
        <v>91</v>
      </c>
      <c r="E3606" s="7">
        <v>1894</v>
      </c>
      <c r="F3606" s="5" t="s">
        <v>5140</v>
      </c>
      <c r="H3606" s="5" t="s">
        <v>18152</v>
      </c>
      <c r="I3606" s="6" t="s">
        <v>4714</v>
      </c>
      <c r="J3606" s="6" t="s">
        <v>10680</v>
      </c>
      <c r="K3606" s="17">
        <v>3</v>
      </c>
      <c r="L3606" s="17" t="s">
        <v>7730</v>
      </c>
      <c r="M3606" s="9">
        <v>1.3</v>
      </c>
      <c r="N3606" s="9"/>
      <c r="O3606" s="21"/>
      <c r="Q3606" s="29"/>
      <c r="U3606" s="17"/>
      <c r="V3606" s="2"/>
      <c r="Y3606" t="str">
        <f t="shared" si="234"/>
        <v/>
      </c>
      <c r="AA3606" t="str">
        <f t="shared" si="235"/>
        <v/>
      </c>
      <c r="AC3606" s="7"/>
      <c r="AD3606" t="s">
        <v>4714</v>
      </c>
      <c r="AE3606">
        <f t="shared" si="233"/>
        <v>0</v>
      </c>
      <c r="AG3606" s="2"/>
      <c r="AH3606" t="s">
        <v>5103</v>
      </c>
      <c r="AI3606" s="7"/>
    </row>
    <row r="3607" spans="1:35" ht="11" customHeight="1" outlineLevel="1" x14ac:dyDescent="0.25">
      <c r="A3607" t="s">
        <v>2083</v>
      </c>
      <c r="C3607" s="2" t="s">
        <v>12974</v>
      </c>
      <c r="D3607" s="2">
        <v>92</v>
      </c>
      <c r="E3607" s="7">
        <v>1894</v>
      </c>
      <c r="F3607" s="5" t="s">
        <v>3421</v>
      </c>
      <c r="H3607" s="5" t="s">
        <v>5038</v>
      </c>
      <c r="I3607" s="6" t="s">
        <v>4714</v>
      </c>
      <c r="J3607" s="6" t="s">
        <v>10680</v>
      </c>
      <c r="K3607" s="17">
        <v>3</v>
      </c>
      <c r="L3607" s="17" t="s">
        <v>7730</v>
      </c>
      <c r="M3607" s="9">
        <v>1.3</v>
      </c>
      <c r="N3607" s="9"/>
      <c r="O3607" s="21"/>
      <c r="Q3607" s="29"/>
      <c r="U3607" s="17"/>
      <c r="V3607" s="2"/>
      <c r="Y3607" t="str">
        <f t="shared" si="234"/>
        <v/>
      </c>
      <c r="AA3607" t="str">
        <f t="shared" si="235"/>
        <v/>
      </c>
      <c r="AC3607" s="7"/>
      <c r="AD3607" t="s">
        <v>4714</v>
      </c>
      <c r="AE3607">
        <f t="shared" si="233"/>
        <v>0</v>
      </c>
      <c r="AG3607" s="2"/>
      <c r="AH3607" t="s">
        <v>5103</v>
      </c>
      <c r="AI3607" s="7"/>
    </row>
    <row r="3608" spans="1:35" ht="11" customHeight="1" outlineLevel="1" x14ac:dyDescent="0.25">
      <c r="A3608" t="s">
        <v>2083</v>
      </c>
      <c r="C3608" s="2" t="s">
        <v>12974</v>
      </c>
      <c r="D3608" s="2">
        <v>93</v>
      </c>
      <c r="E3608" s="7">
        <v>1894</v>
      </c>
      <c r="F3608" s="5" t="s">
        <v>1099</v>
      </c>
      <c r="H3608" s="5" t="s">
        <v>4026</v>
      </c>
      <c r="I3608" s="6" t="s">
        <v>4714</v>
      </c>
      <c r="J3608" s="6" t="s">
        <v>10680</v>
      </c>
      <c r="K3608" s="17">
        <v>3</v>
      </c>
      <c r="L3608" s="17" t="s">
        <v>7730</v>
      </c>
      <c r="M3608" s="9">
        <v>1.3</v>
      </c>
      <c r="N3608" s="9"/>
      <c r="O3608" s="21"/>
      <c r="Q3608" s="29"/>
      <c r="U3608" s="17"/>
      <c r="V3608" s="2"/>
      <c r="Y3608" t="str">
        <f t="shared" si="234"/>
        <v/>
      </c>
      <c r="AA3608" t="str">
        <f t="shared" si="235"/>
        <v/>
      </c>
      <c r="AC3608" s="7"/>
      <c r="AD3608" t="s">
        <v>4714</v>
      </c>
      <c r="AE3608">
        <f t="shared" si="233"/>
        <v>0</v>
      </c>
      <c r="AG3608" s="2"/>
      <c r="AH3608" t="s">
        <v>5103</v>
      </c>
      <c r="AI3608" s="7"/>
    </row>
    <row r="3609" spans="1:35" ht="11" customHeight="1" outlineLevel="1" x14ac:dyDescent="0.25">
      <c r="A3609" t="s">
        <v>2083</v>
      </c>
      <c r="C3609" s="2" t="s">
        <v>12974</v>
      </c>
      <c r="D3609" s="2">
        <v>97</v>
      </c>
      <c r="E3609" s="7">
        <v>1894</v>
      </c>
      <c r="F3609" s="5" t="s">
        <v>18151</v>
      </c>
      <c r="H3609" s="5" t="s">
        <v>3831</v>
      </c>
      <c r="I3609" s="6" t="s">
        <v>4714</v>
      </c>
      <c r="J3609" s="6" t="s">
        <v>18150</v>
      </c>
      <c r="K3609" s="17">
        <v>3</v>
      </c>
      <c r="L3609" s="17" t="s">
        <v>7732</v>
      </c>
      <c r="M3609" s="9"/>
      <c r="N3609" s="9"/>
      <c r="O3609" s="21"/>
      <c r="Q3609" s="29"/>
      <c r="U3609" s="17"/>
      <c r="V3609" s="2"/>
      <c r="Y3609" t="str">
        <f t="shared" si="234"/>
        <v/>
      </c>
      <c r="AA3609" t="str">
        <f t="shared" si="235"/>
        <v/>
      </c>
      <c r="AC3609" s="7"/>
      <c r="AD3609" t="s">
        <v>4714</v>
      </c>
      <c r="AE3609">
        <f t="shared" si="233"/>
        <v>0</v>
      </c>
      <c r="AG3609" s="2"/>
      <c r="AH3609" t="s">
        <v>5103</v>
      </c>
      <c r="AI3609" s="7"/>
    </row>
    <row r="3610" spans="1:35" ht="11" customHeight="1" outlineLevel="1" x14ac:dyDescent="0.25">
      <c r="A3610" t="s">
        <v>2083</v>
      </c>
      <c r="C3610" s="2" t="s">
        <v>12974</v>
      </c>
      <c r="D3610" s="2">
        <v>98</v>
      </c>
      <c r="E3610" s="7">
        <v>1895</v>
      </c>
      <c r="F3610" s="5" t="s">
        <v>6383</v>
      </c>
      <c r="H3610" s="5" t="s">
        <v>1916</v>
      </c>
      <c r="I3610" s="6" t="s">
        <v>4714</v>
      </c>
      <c r="J3610" s="6" t="s">
        <v>10711</v>
      </c>
      <c r="K3610" s="17">
        <v>3</v>
      </c>
      <c r="L3610" s="17" t="s">
        <v>7730</v>
      </c>
      <c r="M3610" s="9">
        <v>0.3</v>
      </c>
      <c r="N3610" s="9"/>
      <c r="O3610" s="21"/>
      <c r="Q3610" s="29"/>
      <c r="U3610" s="17"/>
      <c r="V3610" s="2">
        <v>105</v>
      </c>
      <c r="Y3610" t="str">
        <f t="shared" si="234"/>
        <v/>
      </c>
      <c r="AA3610" t="str">
        <f t="shared" si="235"/>
        <v/>
      </c>
      <c r="AC3610" s="7"/>
      <c r="AD3610" t="s">
        <v>4714</v>
      </c>
      <c r="AE3610">
        <f t="shared" si="233"/>
        <v>0</v>
      </c>
      <c r="AG3610" s="2"/>
      <c r="AH3610" t="s">
        <v>5103</v>
      </c>
      <c r="AI3610" s="7" t="s">
        <v>4610</v>
      </c>
    </row>
    <row r="3611" spans="1:35" ht="11" customHeight="1" outlineLevel="1" x14ac:dyDescent="0.25">
      <c r="A3611" t="s">
        <v>2083</v>
      </c>
      <c r="C3611" s="2" t="s">
        <v>12974</v>
      </c>
      <c r="D3611" s="2">
        <v>99</v>
      </c>
      <c r="E3611" s="7">
        <v>1895</v>
      </c>
      <c r="F3611" s="5" t="s">
        <v>4732</v>
      </c>
      <c r="H3611" s="5" t="s">
        <v>1917</v>
      </c>
      <c r="I3611" s="6" t="s">
        <v>4714</v>
      </c>
      <c r="J3611" s="6" t="s">
        <v>10711</v>
      </c>
      <c r="K3611" s="17">
        <v>3</v>
      </c>
      <c r="L3611" s="17" t="s">
        <v>7730</v>
      </c>
      <c r="M3611" s="9">
        <v>0.67</v>
      </c>
      <c r="N3611" s="9"/>
      <c r="O3611" s="21"/>
      <c r="Q3611" s="29"/>
      <c r="U3611" s="17"/>
      <c r="V3611" s="2">
        <v>106</v>
      </c>
      <c r="Y3611" t="str">
        <f t="shared" si="234"/>
        <v/>
      </c>
      <c r="AA3611" t="str">
        <f t="shared" si="235"/>
        <v/>
      </c>
      <c r="AC3611" s="7"/>
      <c r="AD3611" t="s">
        <v>4714</v>
      </c>
      <c r="AE3611">
        <f t="shared" si="233"/>
        <v>0</v>
      </c>
      <c r="AG3611" s="2"/>
      <c r="AH3611" t="s">
        <v>5103</v>
      </c>
      <c r="AI3611" s="7" t="s">
        <v>4610</v>
      </c>
    </row>
    <row r="3612" spans="1:35" ht="11" customHeight="1" outlineLevel="1" x14ac:dyDescent="0.25">
      <c r="A3612" t="s">
        <v>2083</v>
      </c>
      <c r="C3612" s="2" t="s">
        <v>12974</v>
      </c>
      <c r="D3612" s="2" t="s">
        <v>8623</v>
      </c>
      <c r="E3612" s="7">
        <v>1895</v>
      </c>
      <c r="F3612" s="5" t="s">
        <v>4732</v>
      </c>
      <c r="H3612" s="5" t="s">
        <v>1918</v>
      </c>
      <c r="I3612" s="6" t="s">
        <v>4714</v>
      </c>
      <c r="J3612" s="6" t="s">
        <v>10711</v>
      </c>
      <c r="K3612" s="17">
        <v>3</v>
      </c>
      <c r="L3612" s="17" t="s">
        <v>7730</v>
      </c>
      <c r="M3612" s="9">
        <v>0.3</v>
      </c>
      <c r="N3612" s="9"/>
      <c r="O3612" s="21"/>
      <c r="Q3612" s="29"/>
      <c r="U3612" s="17"/>
      <c r="V3612" s="2" t="s">
        <v>2886</v>
      </c>
      <c r="Y3612" t="str">
        <f t="shared" si="234"/>
        <v/>
      </c>
      <c r="AA3612" t="str">
        <f t="shared" si="235"/>
        <v/>
      </c>
      <c r="AC3612" s="7"/>
      <c r="AD3612" t="s">
        <v>4714</v>
      </c>
      <c r="AE3612">
        <f t="shared" si="233"/>
        <v>0</v>
      </c>
      <c r="AG3612" s="2"/>
      <c r="AH3612" t="s">
        <v>5103</v>
      </c>
      <c r="AI3612" s="7" t="s">
        <v>4610</v>
      </c>
    </row>
    <row r="3613" spans="1:35" ht="11" customHeight="1" outlineLevel="1" x14ac:dyDescent="0.25">
      <c r="A3613" t="s">
        <v>2083</v>
      </c>
      <c r="C3613" s="2" t="s">
        <v>12974</v>
      </c>
      <c r="D3613" s="2">
        <v>100</v>
      </c>
      <c r="E3613" s="7">
        <v>1895</v>
      </c>
      <c r="F3613" s="5" t="s">
        <v>3217</v>
      </c>
      <c r="H3613" s="5" t="s">
        <v>1919</v>
      </c>
      <c r="I3613" s="6" t="s">
        <v>4714</v>
      </c>
      <c r="J3613" s="6" t="s">
        <v>10711</v>
      </c>
      <c r="K3613" s="17">
        <v>3</v>
      </c>
      <c r="L3613" s="17" t="s">
        <v>7730</v>
      </c>
      <c r="M3613" s="9">
        <v>0.67</v>
      </c>
      <c r="N3613" s="9"/>
      <c r="O3613" s="21"/>
      <c r="Q3613" s="29"/>
      <c r="U3613" s="17"/>
      <c r="V3613" s="2">
        <v>107</v>
      </c>
      <c r="Y3613" t="str">
        <f t="shared" si="234"/>
        <v/>
      </c>
      <c r="AA3613" t="str">
        <f t="shared" si="235"/>
        <v/>
      </c>
      <c r="AC3613" s="7"/>
      <c r="AD3613" t="s">
        <v>4714</v>
      </c>
      <c r="AE3613">
        <f t="shared" si="233"/>
        <v>0</v>
      </c>
      <c r="AG3613" s="2"/>
      <c r="AH3613" t="s">
        <v>5103</v>
      </c>
      <c r="AI3613" s="7" t="s">
        <v>4610</v>
      </c>
    </row>
    <row r="3614" spans="1:35" ht="11" customHeight="1" outlineLevel="1" x14ac:dyDescent="0.25">
      <c r="A3614" t="s">
        <v>2083</v>
      </c>
      <c r="C3614" s="2" t="s">
        <v>12974</v>
      </c>
      <c r="D3614" s="2">
        <v>101</v>
      </c>
      <c r="E3614" s="7">
        <v>1895</v>
      </c>
      <c r="F3614" s="5" t="s">
        <v>5139</v>
      </c>
      <c r="H3614" s="5" t="s">
        <v>1920</v>
      </c>
      <c r="I3614" s="6" t="s">
        <v>4714</v>
      </c>
      <c r="J3614" s="6" t="s">
        <v>10711</v>
      </c>
      <c r="K3614" s="17">
        <v>3</v>
      </c>
      <c r="L3614" s="17" t="s">
        <v>7730</v>
      </c>
      <c r="M3614" s="9">
        <v>0.3</v>
      </c>
      <c r="N3614" s="9"/>
      <c r="O3614" s="21"/>
      <c r="Q3614" s="29"/>
      <c r="U3614" s="17"/>
      <c r="V3614" s="2">
        <v>108</v>
      </c>
      <c r="Y3614" t="str">
        <f t="shared" si="234"/>
        <v/>
      </c>
      <c r="AA3614" t="str">
        <f t="shared" si="235"/>
        <v/>
      </c>
      <c r="AC3614" s="7"/>
      <c r="AD3614" t="s">
        <v>4714</v>
      </c>
      <c r="AE3614">
        <f t="shared" si="233"/>
        <v>0</v>
      </c>
      <c r="AG3614" s="2"/>
      <c r="AH3614" t="s">
        <v>5103</v>
      </c>
      <c r="AI3614" s="7" t="s">
        <v>4610</v>
      </c>
    </row>
    <row r="3615" spans="1:35" ht="11" customHeight="1" outlineLevel="1" collapsed="1" x14ac:dyDescent="0.25">
      <c r="A3615" t="s">
        <v>2083</v>
      </c>
      <c r="C3615" s="2" t="s">
        <v>12974</v>
      </c>
      <c r="D3615" s="2">
        <v>102</v>
      </c>
      <c r="E3615" s="7">
        <v>1895</v>
      </c>
      <c r="F3615" s="5" t="s">
        <v>5138</v>
      </c>
      <c r="H3615" s="5" t="s">
        <v>1921</v>
      </c>
      <c r="I3615" s="6" t="s">
        <v>4714</v>
      </c>
      <c r="J3615" s="6" t="s">
        <v>10711</v>
      </c>
      <c r="K3615" s="17">
        <v>3</v>
      </c>
      <c r="L3615" s="17" t="s">
        <v>7730</v>
      </c>
      <c r="M3615" s="9">
        <v>0.67</v>
      </c>
      <c r="N3615" s="9"/>
      <c r="O3615" s="21"/>
      <c r="Q3615" s="29"/>
      <c r="U3615" s="17"/>
      <c r="V3615" s="2">
        <v>109</v>
      </c>
      <c r="Y3615" t="str">
        <f t="shared" si="234"/>
        <v/>
      </c>
      <c r="AA3615" t="str">
        <f t="shared" si="235"/>
        <v/>
      </c>
      <c r="AC3615" s="7"/>
      <c r="AD3615" t="s">
        <v>4714</v>
      </c>
      <c r="AE3615">
        <f t="shared" si="233"/>
        <v>0</v>
      </c>
      <c r="AG3615" s="2"/>
      <c r="AH3615" t="s">
        <v>5103</v>
      </c>
      <c r="AI3615" s="7" t="s">
        <v>4610</v>
      </c>
    </row>
    <row r="3616" spans="1:35" ht="11" customHeight="1" outlineLevel="1" x14ac:dyDescent="0.25">
      <c r="A3616" t="s">
        <v>2083</v>
      </c>
      <c r="C3616" s="2" t="s">
        <v>12974</v>
      </c>
      <c r="D3616" s="2">
        <v>103</v>
      </c>
      <c r="E3616" s="7">
        <v>1895</v>
      </c>
      <c r="F3616" s="5" t="s">
        <v>1935</v>
      </c>
      <c r="H3616" s="5" t="s">
        <v>1922</v>
      </c>
      <c r="I3616" s="6" t="s">
        <v>4714</v>
      </c>
      <c r="J3616" s="6" t="s">
        <v>10711</v>
      </c>
      <c r="K3616" s="17">
        <v>3</v>
      </c>
      <c r="L3616" s="17" t="s">
        <v>7730</v>
      </c>
      <c r="M3616" s="9">
        <v>0.67</v>
      </c>
      <c r="N3616" s="9"/>
      <c r="O3616" s="21"/>
      <c r="Q3616" s="29"/>
      <c r="U3616" s="17"/>
      <c r="V3616" s="2">
        <v>110</v>
      </c>
      <c r="Y3616" t="str">
        <f t="shared" si="234"/>
        <v/>
      </c>
      <c r="AA3616" t="str">
        <f t="shared" si="235"/>
        <v/>
      </c>
      <c r="AC3616" s="7"/>
      <c r="AD3616" t="s">
        <v>4714</v>
      </c>
      <c r="AE3616">
        <f t="shared" ref="AE3616:AE3679" si="236">COUNTIF(I3616,"*Fuji*")</f>
        <v>0</v>
      </c>
      <c r="AG3616" s="2"/>
      <c r="AH3616" t="s">
        <v>5103</v>
      </c>
      <c r="AI3616" s="7" t="s">
        <v>4610</v>
      </c>
    </row>
    <row r="3617" spans="1:35" ht="11" customHeight="1" outlineLevel="1" x14ac:dyDescent="0.25">
      <c r="A3617" t="s">
        <v>2083</v>
      </c>
      <c r="C3617" s="2" t="s">
        <v>12974</v>
      </c>
      <c r="D3617" s="2">
        <v>104</v>
      </c>
      <c r="E3617" s="7">
        <v>1895</v>
      </c>
      <c r="F3617" s="5" t="s">
        <v>5239</v>
      </c>
      <c r="H3617" s="5" t="s">
        <v>1923</v>
      </c>
      <c r="I3617" s="6" t="s">
        <v>4714</v>
      </c>
      <c r="J3617" s="6" t="s">
        <v>10711</v>
      </c>
      <c r="K3617" s="17">
        <v>3</v>
      </c>
      <c r="L3617" s="17" t="s">
        <v>7730</v>
      </c>
      <c r="M3617" s="9">
        <v>0.67</v>
      </c>
      <c r="N3617" s="9"/>
      <c r="O3617" s="21"/>
      <c r="Q3617" s="29"/>
      <c r="U3617" s="17"/>
      <c r="V3617" s="2">
        <v>111</v>
      </c>
      <c r="Y3617" t="str">
        <f t="shared" si="234"/>
        <v/>
      </c>
      <c r="AA3617" t="str">
        <f t="shared" si="235"/>
        <v/>
      </c>
      <c r="AC3617" s="7"/>
      <c r="AD3617" t="s">
        <v>4714</v>
      </c>
      <c r="AE3617">
        <f t="shared" si="236"/>
        <v>0</v>
      </c>
      <c r="AG3617" s="2"/>
      <c r="AH3617" t="s">
        <v>5103</v>
      </c>
      <c r="AI3617" s="7" t="s">
        <v>4610</v>
      </c>
    </row>
    <row r="3618" spans="1:35" ht="11" customHeight="1" outlineLevel="1" x14ac:dyDescent="0.25">
      <c r="A3618" t="s">
        <v>2083</v>
      </c>
      <c r="C3618" s="2" t="s">
        <v>12974</v>
      </c>
      <c r="D3618" s="2">
        <v>105</v>
      </c>
      <c r="E3618" s="7">
        <v>1895</v>
      </c>
      <c r="F3618" s="5" t="s">
        <v>2974</v>
      </c>
      <c r="H3618" s="5" t="s">
        <v>1924</v>
      </c>
      <c r="I3618" s="6" t="s">
        <v>4714</v>
      </c>
      <c r="J3618" s="6" t="s">
        <v>10711</v>
      </c>
      <c r="K3618" s="17">
        <v>3</v>
      </c>
      <c r="L3618" s="17" t="s">
        <v>7730</v>
      </c>
      <c r="M3618" s="9">
        <v>0.67</v>
      </c>
      <c r="N3618" s="9"/>
      <c r="O3618" s="21"/>
      <c r="Q3618" s="29"/>
      <c r="U3618" s="17"/>
      <c r="V3618" s="2">
        <v>112</v>
      </c>
      <c r="Y3618" t="str">
        <f t="shared" si="234"/>
        <v/>
      </c>
      <c r="AA3618" t="str">
        <f t="shared" si="235"/>
        <v/>
      </c>
      <c r="AC3618" s="7"/>
      <c r="AD3618" t="s">
        <v>4714</v>
      </c>
      <c r="AE3618">
        <f t="shared" si="236"/>
        <v>0</v>
      </c>
      <c r="AG3618" s="2"/>
      <c r="AH3618" t="s">
        <v>5103</v>
      </c>
      <c r="AI3618" s="7" t="s">
        <v>4610</v>
      </c>
    </row>
    <row r="3619" spans="1:35" ht="11" customHeight="1" outlineLevel="1" x14ac:dyDescent="0.25">
      <c r="A3619" t="s">
        <v>2083</v>
      </c>
      <c r="C3619" s="2" t="s">
        <v>12974</v>
      </c>
      <c r="D3619" s="2" t="s">
        <v>10710</v>
      </c>
      <c r="E3619" s="7">
        <v>1895</v>
      </c>
      <c r="F3619" s="5" t="s">
        <v>2887</v>
      </c>
      <c r="H3619" s="5" t="s">
        <v>1924</v>
      </c>
      <c r="I3619" s="6" t="s">
        <v>4714</v>
      </c>
      <c r="J3619" s="6" t="s">
        <v>10711</v>
      </c>
      <c r="K3619" s="17">
        <v>3</v>
      </c>
      <c r="L3619" s="17" t="s">
        <v>20075</v>
      </c>
      <c r="M3619" s="9"/>
      <c r="N3619" s="9"/>
      <c r="O3619" s="21"/>
      <c r="Q3619" s="29"/>
      <c r="U3619" s="17"/>
      <c r="V3619" s="2" t="s">
        <v>1510</v>
      </c>
      <c r="Y3619" t="str">
        <f t="shared" si="234"/>
        <v/>
      </c>
      <c r="AA3619" t="str">
        <f t="shared" si="235"/>
        <v/>
      </c>
      <c r="AC3619" s="7"/>
      <c r="AD3619" t="s">
        <v>4714</v>
      </c>
      <c r="AE3619">
        <f t="shared" si="236"/>
        <v>0</v>
      </c>
      <c r="AG3619" s="2"/>
      <c r="AH3619" t="s">
        <v>5103</v>
      </c>
      <c r="AI3619" s="7" t="s">
        <v>4922</v>
      </c>
    </row>
    <row r="3620" spans="1:35" ht="11" customHeight="1" outlineLevel="1" x14ac:dyDescent="0.25">
      <c r="A3620" t="s">
        <v>2083</v>
      </c>
      <c r="C3620" s="2" t="s">
        <v>12974</v>
      </c>
      <c r="D3620" s="2">
        <v>106</v>
      </c>
      <c r="E3620" s="7">
        <v>1895</v>
      </c>
      <c r="F3620" s="5" t="s">
        <v>2888</v>
      </c>
      <c r="H3620" s="5" t="s">
        <v>1925</v>
      </c>
      <c r="I3620" s="6" t="s">
        <v>4714</v>
      </c>
      <c r="J3620" s="6" t="s">
        <v>10711</v>
      </c>
      <c r="K3620" s="17">
        <v>3</v>
      </c>
      <c r="L3620" s="17" t="s">
        <v>7730</v>
      </c>
      <c r="M3620" s="9">
        <v>0.67</v>
      </c>
      <c r="N3620" s="9"/>
      <c r="O3620" s="21"/>
      <c r="Q3620" s="29"/>
      <c r="U3620" s="17"/>
      <c r="V3620" s="2">
        <v>113</v>
      </c>
      <c r="Y3620" t="str">
        <f t="shared" si="234"/>
        <v/>
      </c>
      <c r="AA3620" t="str">
        <f t="shared" si="235"/>
        <v/>
      </c>
      <c r="AC3620" s="7"/>
      <c r="AD3620" t="s">
        <v>4714</v>
      </c>
      <c r="AE3620">
        <f t="shared" si="236"/>
        <v>0</v>
      </c>
      <c r="AG3620" s="2"/>
      <c r="AH3620" t="s">
        <v>5103</v>
      </c>
      <c r="AI3620" s="7" t="s">
        <v>4610</v>
      </c>
    </row>
    <row r="3621" spans="1:35" ht="11" customHeight="1" outlineLevel="1" x14ac:dyDescent="0.25">
      <c r="A3621" t="s">
        <v>2083</v>
      </c>
      <c r="C3621" s="2" t="s">
        <v>12974</v>
      </c>
      <c r="D3621" s="2">
        <v>107</v>
      </c>
      <c r="E3621" s="7">
        <v>1895</v>
      </c>
      <c r="F3621" s="5" t="s">
        <v>5279</v>
      </c>
      <c r="H3621" s="5" t="s">
        <v>5800</v>
      </c>
      <c r="I3621" s="6" t="s">
        <v>4714</v>
      </c>
      <c r="J3621" s="6" t="s">
        <v>10711</v>
      </c>
      <c r="K3621" s="17">
        <v>3</v>
      </c>
      <c r="L3621" s="17" t="s">
        <v>7730</v>
      </c>
      <c r="M3621" s="9">
        <v>0.67</v>
      </c>
      <c r="N3621" s="9"/>
      <c r="O3621" s="21"/>
      <c r="Q3621" s="29"/>
      <c r="U3621" s="17"/>
      <c r="V3621" s="2">
        <v>114</v>
      </c>
      <c r="Y3621" t="str">
        <f t="shared" si="234"/>
        <v/>
      </c>
      <c r="AA3621" t="str">
        <f t="shared" si="235"/>
        <v/>
      </c>
      <c r="AC3621" s="7"/>
      <c r="AD3621" t="s">
        <v>4714</v>
      </c>
      <c r="AE3621">
        <f t="shared" si="236"/>
        <v>0</v>
      </c>
      <c r="AG3621" s="2"/>
      <c r="AH3621" t="s">
        <v>5103</v>
      </c>
      <c r="AI3621" s="7" t="s">
        <v>4610</v>
      </c>
    </row>
    <row r="3622" spans="1:35" ht="11" customHeight="1" outlineLevel="1" x14ac:dyDescent="0.25">
      <c r="A3622" t="s">
        <v>2083</v>
      </c>
      <c r="C3622" s="2" t="s">
        <v>12974</v>
      </c>
      <c r="D3622" s="2">
        <v>108</v>
      </c>
      <c r="E3622" s="7">
        <v>1895</v>
      </c>
      <c r="F3622" s="5" t="s">
        <v>3421</v>
      </c>
      <c r="H3622" s="5" t="s">
        <v>5801</v>
      </c>
      <c r="I3622" s="6" t="s">
        <v>4714</v>
      </c>
      <c r="J3622" s="6" t="s">
        <v>10711</v>
      </c>
      <c r="K3622" s="17">
        <v>3</v>
      </c>
      <c r="L3622" s="17" t="s">
        <v>7730</v>
      </c>
      <c r="M3622" s="9">
        <v>0.67</v>
      </c>
      <c r="N3622" s="9"/>
      <c r="O3622" s="21"/>
      <c r="Q3622" s="29"/>
      <c r="U3622" s="17"/>
      <c r="V3622" s="2">
        <v>115</v>
      </c>
      <c r="Y3622" t="str">
        <f t="shared" si="234"/>
        <v/>
      </c>
      <c r="AA3622" t="str">
        <f t="shared" si="235"/>
        <v/>
      </c>
      <c r="AC3622" s="7"/>
      <c r="AD3622" t="s">
        <v>4714</v>
      </c>
      <c r="AE3622">
        <f t="shared" si="236"/>
        <v>0</v>
      </c>
      <c r="AG3622" s="2"/>
      <c r="AH3622" t="s">
        <v>5103</v>
      </c>
      <c r="AI3622" s="7" t="s">
        <v>4610</v>
      </c>
    </row>
    <row r="3623" spans="1:35" ht="11" customHeight="1" outlineLevel="1" x14ac:dyDescent="0.25">
      <c r="A3623" t="s">
        <v>2083</v>
      </c>
      <c r="C3623" s="2" t="s">
        <v>12974</v>
      </c>
      <c r="D3623" s="2">
        <v>109</v>
      </c>
      <c r="E3623" s="7">
        <v>1895</v>
      </c>
      <c r="F3623" s="5" t="s">
        <v>1099</v>
      </c>
      <c r="H3623" s="5" t="s">
        <v>5030</v>
      </c>
      <c r="I3623" s="6" t="s">
        <v>4714</v>
      </c>
      <c r="J3623" s="6" t="s">
        <v>10711</v>
      </c>
      <c r="K3623" s="17">
        <v>3</v>
      </c>
      <c r="L3623" s="17" t="s">
        <v>7730</v>
      </c>
      <c r="M3623" s="9">
        <v>0.67</v>
      </c>
      <c r="N3623" s="9"/>
      <c r="O3623" s="21"/>
      <c r="Q3623" s="29"/>
      <c r="U3623" s="17"/>
      <c r="V3623" s="2">
        <v>116</v>
      </c>
      <c r="Y3623" t="str">
        <f t="shared" si="234"/>
        <v/>
      </c>
      <c r="AA3623" t="str">
        <f t="shared" si="235"/>
        <v/>
      </c>
      <c r="AC3623" s="7"/>
      <c r="AD3623" t="s">
        <v>4714</v>
      </c>
      <c r="AE3623">
        <f t="shared" si="236"/>
        <v>0</v>
      </c>
      <c r="AG3623" s="2"/>
      <c r="AH3623" t="s">
        <v>5103</v>
      </c>
      <c r="AI3623" s="7" t="s">
        <v>4610</v>
      </c>
    </row>
    <row r="3624" spans="1:35" ht="11" customHeight="1" outlineLevel="1" x14ac:dyDescent="0.25">
      <c r="A3624" t="s">
        <v>2083</v>
      </c>
      <c r="C3624" s="2" t="s">
        <v>12974</v>
      </c>
      <c r="D3624" s="2">
        <v>110</v>
      </c>
      <c r="E3624" s="7">
        <v>1895</v>
      </c>
      <c r="F3624" s="5" t="s">
        <v>6383</v>
      </c>
      <c r="H3624" s="5" t="s">
        <v>2487</v>
      </c>
      <c r="I3624" s="6" t="s">
        <v>4714</v>
      </c>
      <c r="J3624" s="6" t="s">
        <v>10712</v>
      </c>
      <c r="K3624" s="17">
        <v>3</v>
      </c>
      <c r="L3624" s="17" t="s">
        <v>7732</v>
      </c>
      <c r="M3624" s="9"/>
      <c r="N3624" s="9"/>
      <c r="O3624" s="21"/>
      <c r="Q3624" s="29"/>
      <c r="U3624" s="17"/>
      <c r="V3624" s="2">
        <v>117</v>
      </c>
      <c r="Y3624" t="str">
        <f t="shared" si="234"/>
        <v/>
      </c>
      <c r="AA3624" t="str">
        <f t="shared" si="235"/>
        <v/>
      </c>
      <c r="AC3624" s="7"/>
      <c r="AD3624" t="s">
        <v>4714</v>
      </c>
      <c r="AE3624">
        <f t="shared" si="236"/>
        <v>0</v>
      </c>
      <c r="AG3624" s="2"/>
      <c r="AH3624" t="s">
        <v>5103</v>
      </c>
      <c r="AI3624" s="7" t="s">
        <v>4610</v>
      </c>
    </row>
    <row r="3625" spans="1:35" ht="11" customHeight="1" outlineLevel="1" x14ac:dyDescent="0.25">
      <c r="A3625" t="s">
        <v>2083</v>
      </c>
      <c r="C3625" s="2" t="s">
        <v>12974</v>
      </c>
      <c r="D3625" s="2">
        <v>111</v>
      </c>
      <c r="E3625" s="7">
        <v>1895</v>
      </c>
      <c r="F3625" s="5" t="s">
        <v>4732</v>
      </c>
      <c r="H3625" s="5" t="s">
        <v>2488</v>
      </c>
      <c r="I3625" s="6" t="s">
        <v>4714</v>
      </c>
      <c r="J3625" s="6" t="s">
        <v>10712</v>
      </c>
      <c r="K3625" s="17">
        <v>3</v>
      </c>
      <c r="L3625" s="17" t="s">
        <v>7730</v>
      </c>
      <c r="M3625" s="9">
        <v>0.3</v>
      </c>
      <c r="N3625" s="9"/>
      <c r="O3625" s="21"/>
      <c r="Q3625" s="29"/>
      <c r="U3625" s="17"/>
      <c r="V3625" s="2">
        <v>118</v>
      </c>
      <c r="Y3625" t="str">
        <f t="shared" si="234"/>
        <v/>
      </c>
      <c r="AA3625" t="str">
        <f t="shared" si="235"/>
        <v/>
      </c>
      <c r="AC3625" s="7"/>
      <c r="AD3625" t="s">
        <v>4714</v>
      </c>
      <c r="AE3625">
        <f t="shared" si="236"/>
        <v>0</v>
      </c>
      <c r="AG3625" s="2"/>
      <c r="AH3625" t="s">
        <v>5103</v>
      </c>
      <c r="AI3625" s="7" t="s">
        <v>4610</v>
      </c>
    </row>
    <row r="3626" spans="1:35" ht="11" customHeight="1" outlineLevel="1" collapsed="1" x14ac:dyDescent="0.25">
      <c r="A3626" t="s">
        <v>2083</v>
      </c>
      <c r="C3626" s="2" t="s">
        <v>12974</v>
      </c>
      <c r="D3626" s="2">
        <v>112</v>
      </c>
      <c r="E3626" s="7">
        <v>1895</v>
      </c>
      <c r="F3626" s="5" t="s">
        <v>3217</v>
      </c>
      <c r="H3626" s="5" t="s">
        <v>2291</v>
      </c>
      <c r="I3626" s="6" t="s">
        <v>4714</v>
      </c>
      <c r="J3626" s="6" t="s">
        <v>10712</v>
      </c>
      <c r="K3626" s="17">
        <v>3</v>
      </c>
      <c r="L3626" s="17" t="s">
        <v>7730</v>
      </c>
      <c r="M3626" s="9">
        <v>0.3</v>
      </c>
      <c r="N3626" s="9"/>
      <c r="O3626" s="21"/>
      <c r="Q3626" s="29"/>
      <c r="U3626" s="17"/>
      <c r="V3626" s="2">
        <v>119</v>
      </c>
      <c r="Y3626" t="str">
        <f t="shared" si="234"/>
        <v/>
      </c>
      <c r="AA3626" t="str">
        <f t="shared" si="235"/>
        <v/>
      </c>
      <c r="AC3626" s="7"/>
      <c r="AD3626" t="s">
        <v>4714</v>
      </c>
      <c r="AE3626">
        <f t="shared" si="236"/>
        <v>0</v>
      </c>
      <c r="AG3626" s="2"/>
      <c r="AH3626" t="s">
        <v>5103</v>
      </c>
      <c r="AI3626" s="7" t="s">
        <v>4610</v>
      </c>
    </row>
    <row r="3627" spans="1:35" ht="11" customHeight="1" outlineLevel="1" x14ac:dyDescent="0.25">
      <c r="A3627" t="s">
        <v>2083</v>
      </c>
      <c r="C3627" s="2" t="s">
        <v>12974</v>
      </c>
      <c r="D3627" s="2">
        <v>113</v>
      </c>
      <c r="E3627" s="7">
        <v>1895</v>
      </c>
      <c r="F3627" s="5" t="s">
        <v>5139</v>
      </c>
      <c r="H3627" s="5" t="s">
        <v>2156</v>
      </c>
      <c r="I3627" s="6" t="s">
        <v>4714</v>
      </c>
      <c r="J3627" s="6" t="s">
        <v>10712</v>
      </c>
      <c r="K3627" s="17">
        <v>3</v>
      </c>
      <c r="L3627" s="17" t="s">
        <v>7730</v>
      </c>
      <c r="M3627" s="9">
        <v>0.3</v>
      </c>
      <c r="N3627" s="9"/>
      <c r="O3627" s="21"/>
      <c r="Q3627" s="29"/>
      <c r="U3627" s="17"/>
      <c r="V3627" s="2">
        <v>120</v>
      </c>
      <c r="Y3627" t="str">
        <f t="shared" si="234"/>
        <v/>
      </c>
      <c r="AA3627" t="str">
        <f t="shared" si="235"/>
        <v/>
      </c>
      <c r="AC3627" s="7"/>
      <c r="AD3627" t="s">
        <v>4714</v>
      </c>
      <c r="AE3627">
        <f t="shared" si="236"/>
        <v>0</v>
      </c>
      <c r="AG3627" s="2"/>
      <c r="AH3627" t="s">
        <v>5103</v>
      </c>
      <c r="AI3627" s="7" t="s">
        <v>4610</v>
      </c>
    </row>
    <row r="3628" spans="1:35" ht="11" customHeight="1" outlineLevel="1" x14ac:dyDescent="0.25">
      <c r="A3628" t="s">
        <v>2083</v>
      </c>
      <c r="C3628" s="2" t="s">
        <v>12974</v>
      </c>
      <c r="D3628" s="2">
        <v>114</v>
      </c>
      <c r="E3628" s="7">
        <v>1895</v>
      </c>
      <c r="F3628" s="5" t="s">
        <v>5138</v>
      </c>
      <c r="H3628" s="5" t="s">
        <v>5037</v>
      </c>
      <c r="I3628" s="6" t="s">
        <v>4714</v>
      </c>
      <c r="J3628" s="6" t="s">
        <v>10712</v>
      </c>
      <c r="K3628" s="17">
        <v>3</v>
      </c>
      <c r="L3628" s="17" t="s">
        <v>7732</v>
      </c>
      <c r="M3628" s="9"/>
      <c r="N3628" s="9"/>
      <c r="O3628" s="21"/>
      <c r="Q3628" s="29"/>
      <c r="U3628" s="17"/>
      <c r="V3628" s="2">
        <v>121</v>
      </c>
      <c r="Y3628" t="str">
        <f t="shared" si="234"/>
        <v/>
      </c>
      <c r="AA3628" t="str">
        <f t="shared" si="235"/>
        <v/>
      </c>
      <c r="AC3628" s="7"/>
      <c r="AD3628" t="s">
        <v>4714</v>
      </c>
      <c r="AE3628">
        <f t="shared" si="236"/>
        <v>0</v>
      </c>
      <c r="AG3628" s="2"/>
      <c r="AH3628" t="s">
        <v>5103</v>
      </c>
      <c r="AI3628" s="7" t="s">
        <v>4610</v>
      </c>
    </row>
    <row r="3629" spans="1:35" ht="11" customHeight="1" outlineLevel="1" x14ac:dyDescent="0.25">
      <c r="A3629" t="s">
        <v>2083</v>
      </c>
      <c r="C3629" s="2" t="s">
        <v>12974</v>
      </c>
      <c r="D3629" s="2">
        <v>115</v>
      </c>
      <c r="E3629" s="7">
        <v>1895</v>
      </c>
      <c r="F3629" s="5" t="s">
        <v>1935</v>
      </c>
      <c r="H3629" s="5" t="s">
        <v>1507</v>
      </c>
      <c r="I3629" s="6" t="s">
        <v>4714</v>
      </c>
      <c r="J3629" s="6" t="s">
        <v>10712</v>
      </c>
      <c r="K3629" s="17">
        <v>3</v>
      </c>
      <c r="L3629" s="17" t="s">
        <v>7732</v>
      </c>
      <c r="M3629" s="9"/>
      <c r="N3629" s="9"/>
      <c r="O3629" s="21"/>
      <c r="Q3629" s="29"/>
      <c r="U3629" s="17"/>
      <c r="V3629" s="2">
        <v>122</v>
      </c>
      <c r="Y3629" t="str">
        <f t="shared" si="234"/>
        <v/>
      </c>
      <c r="AA3629" t="str">
        <f t="shared" si="235"/>
        <v/>
      </c>
      <c r="AC3629" s="7"/>
      <c r="AD3629" t="s">
        <v>4714</v>
      </c>
      <c r="AE3629">
        <f t="shared" si="236"/>
        <v>0</v>
      </c>
      <c r="AG3629" s="2"/>
      <c r="AH3629" t="s">
        <v>5103</v>
      </c>
      <c r="AI3629" s="7" t="s">
        <v>4610</v>
      </c>
    </row>
    <row r="3630" spans="1:35" ht="11" customHeight="1" outlineLevel="1" x14ac:dyDescent="0.25">
      <c r="A3630" t="s">
        <v>2083</v>
      </c>
      <c r="C3630" s="2" t="s">
        <v>12974</v>
      </c>
      <c r="D3630" s="2">
        <v>116</v>
      </c>
      <c r="E3630" s="7">
        <v>1895</v>
      </c>
      <c r="F3630" s="5" t="s">
        <v>5239</v>
      </c>
      <c r="H3630" s="5" t="s">
        <v>1673</v>
      </c>
      <c r="I3630" s="6" t="s">
        <v>4714</v>
      </c>
      <c r="J3630" s="6" t="s">
        <v>10712</v>
      </c>
      <c r="K3630" s="17">
        <v>3</v>
      </c>
      <c r="L3630" s="17" t="s">
        <v>7732</v>
      </c>
      <c r="M3630" s="9"/>
      <c r="N3630" s="9"/>
      <c r="O3630" s="21"/>
      <c r="Q3630" s="29"/>
      <c r="U3630" s="17"/>
      <c r="V3630" s="2">
        <v>123</v>
      </c>
      <c r="Y3630" t="str">
        <f t="shared" si="234"/>
        <v/>
      </c>
      <c r="AA3630" t="str">
        <f t="shared" si="235"/>
        <v/>
      </c>
      <c r="AC3630" s="7"/>
      <c r="AD3630" t="s">
        <v>4714</v>
      </c>
      <c r="AE3630">
        <f t="shared" si="236"/>
        <v>0</v>
      </c>
      <c r="AG3630" s="2"/>
      <c r="AH3630" t="s">
        <v>5103</v>
      </c>
      <c r="AI3630" s="7" t="s">
        <v>4610</v>
      </c>
    </row>
    <row r="3631" spans="1:35" ht="11" customHeight="1" outlineLevel="1" x14ac:dyDescent="0.25">
      <c r="A3631" t="s">
        <v>2083</v>
      </c>
      <c r="C3631" s="2" t="s">
        <v>12974</v>
      </c>
      <c r="D3631" s="2">
        <v>117</v>
      </c>
      <c r="E3631" s="7">
        <v>1895</v>
      </c>
      <c r="F3631" s="5" t="s">
        <v>2974</v>
      </c>
      <c r="H3631" s="5" t="s">
        <v>1121</v>
      </c>
      <c r="I3631" s="6" t="s">
        <v>4714</v>
      </c>
      <c r="J3631" s="6" t="s">
        <v>10712</v>
      </c>
      <c r="K3631" s="17">
        <v>3</v>
      </c>
      <c r="L3631" s="17" t="s">
        <v>7732</v>
      </c>
      <c r="M3631" s="9"/>
      <c r="N3631" s="9"/>
      <c r="O3631" s="21"/>
      <c r="Q3631" s="29"/>
      <c r="U3631" s="17"/>
      <c r="V3631" s="2">
        <v>124</v>
      </c>
      <c r="Y3631" t="str">
        <f t="shared" si="234"/>
        <v/>
      </c>
      <c r="AA3631" t="str">
        <f t="shared" si="235"/>
        <v/>
      </c>
      <c r="AC3631" s="7"/>
      <c r="AD3631" t="s">
        <v>4714</v>
      </c>
      <c r="AE3631">
        <f t="shared" si="236"/>
        <v>0</v>
      </c>
      <c r="AG3631" s="2"/>
      <c r="AH3631" t="s">
        <v>5103</v>
      </c>
      <c r="AI3631" s="7" t="s">
        <v>4610</v>
      </c>
    </row>
    <row r="3632" spans="1:35" ht="11" customHeight="1" outlineLevel="1" x14ac:dyDescent="0.25">
      <c r="A3632" t="s">
        <v>2083</v>
      </c>
      <c r="C3632" s="2" t="s">
        <v>12974</v>
      </c>
      <c r="D3632" s="2">
        <v>118</v>
      </c>
      <c r="E3632" s="7">
        <v>1895</v>
      </c>
      <c r="F3632" s="5" t="s">
        <v>2888</v>
      </c>
      <c r="H3632" s="5" t="s">
        <v>3829</v>
      </c>
      <c r="I3632" s="6" t="s">
        <v>4714</v>
      </c>
      <c r="J3632" s="6" t="s">
        <v>10712</v>
      </c>
      <c r="K3632" s="17">
        <v>3</v>
      </c>
      <c r="L3632" s="17" t="s">
        <v>7730</v>
      </c>
      <c r="M3632" s="9">
        <v>1</v>
      </c>
      <c r="N3632" s="9"/>
      <c r="O3632" s="21"/>
      <c r="Q3632" s="29"/>
      <c r="U3632" s="17"/>
      <c r="V3632" s="2">
        <v>125</v>
      </c>
      <c r="Y3632" t="str">
        <f t="shared" si="234"/>
        <v/>
      </c>
      <c r="AA3632" t="str">
        <f t="shared" si="235"/>
        <v/>
      </c>
      <c r="AC3632" s="7"/>
      <c r="AD3632" t="s">
        <v>4714</v>
      </c>
      <c r="AE3632">
        <f t="shared" si="236"/>
        <v>0</v>
      </c>
      <c r="AG3632" s="2"/>
      <c r="AH3632" t="s">
        <v>5103</v>
      </c>
      <c r="AI3632" s="7" t="s">
        <v>4610</v>
      </c>
    </row>
    <row r="3633" spans="1:35" ht="11" customHeight="1" outlineLevel="1" x14ac:dyDescent="0.25">
      <c r="A3633" t="s">
        <v>2083</v>
      </c>
      <c r="C3633" s="2" t="s">
        <v>12974</v>
      </c>
      <c r="D3633" s="2">
        <v>119</v>
      </c>
      <c r="E3633" s="7">
        <v>1895</v>
      </c>
      <c r="F3633" s="5" t="s">
        <v>5279</v>
      </c>
      <c r="H3633" s="5" t="s">
        <v>4458</v>
      </c>
      <c r="I3633" s="6" t="s">
        <v>4714</v>
      </c>
      <c r="J3633" s="6" t="s">
        <v>10712</v>
      </c>
      <c r="K3633" s="17">
        <v>3</v>
      </c>
      <c r="L3633" s="17" t="s">
        <v>7732</v>
      </c>
      <c r="M3633" s="9"/>
      <c r="N3633" s="9"/>
      <c r="O3633" s="21"/>
      <c r="Q3633" s="29"/>
      <c r="U3633" s="17"/>
      <c r="V3633" s="2">
        <v>126</v>
      </c>
      <c r="Y3633" t="str">
        <f t="shared" si="234"/>
        <v/>
      </c>
      <c r="AA3633" t="str">
        <f t="shared" si="235"/>
        <v/>
      </c>
      <c r="AC3633" s="7"/>
      <c r="AD3633" t="s">
        <v>4714</v>
      </c>
      <c r="AE3633">
        <f t="shared" si="236"/>
        <v>0</v>
      </c>
      <c r="AG3633" s="2"/>
      <c r="AH3633" t="s">
        <v>5103</v>
      </c>
      <c r="AI3633" s="7" t="s">
        <v>4610</v>
      </c>
    </row>
    <row r="3634" spans="1:35" ht="11" customHeight="1" outlineLevel="1" collapsed="1" x14ac:dyDescent="0.25">
      <c r="A3634" t="s">
        <v>2083</v>
      </c>
      <c r="C3634" s="2" t="s">
        <v>12974</v>
      </c>
      <c r="D3634" s="2">
        <v>120</v>
      </c>
      <c r="E3634" s="7">
        <v>1895</v>
      </c>
      <c r="F3634" s="5" t="s">
        <v>3421</v>
      </c>
      <c r="H3634" s="5" t="s">
        <v>1312</v>
      </c>
      <c r="I3634" s="6" t="s">
        <v>4714</v>
      </c>
      <c r="J3634" s="6" t="s">
        <v>10712</v>
      </c>
      <c r="K3634" s="17">
        <v>3</v>
      </c>
      <c r="L3634" s="17" t="s">
        <v>7732</v>
      </c>
      <c r="M3634" s="9"/>
      <c r="N3634" s="9"/>
      <c r="O3634" s="21"/>
      <c r="Q3634" s="29"/>
      <c r="U3634" s="17"/>
      <c r="V3634" s="2">
        <v>127</v>
      </c>
      <c r="Y3634" t="str">
        <f t="shared" si="234"/>
        <v/>
      </c>
      <c r="AA3634" t="str">
        <f t="shared" si="235"/>
        <v/>
      </c>
      <c r="AC3634" s="7"/>
      <c r="AD3634" t="s">
        <v>4714</v>
      </c>
      <c r="AE3634">
        <f t="shared" si="236"/>
        <v>0</v>
      </c>
      <c r="AG3634" s="2"/>
      <c r="AH3634" t="s">
        <v>5103</v>
      </c>
      <c r="AI3634" s="7" t="s">
        <v>4922</v>
      </c>
    </row>
    <row r="3635" spans="1:35" ht="11" customHeight="1" outlineLevel="1" x14ac:dyDescent="0.25">
      <c r="A3635" t="s">
        <v>2083</v>
      </c>
      <c r="C3635" s="2" t="s">
        <v>12974</v>
      </c>
      <c r="D3635" s="2">
        <v>121</v>
      </c>
      <c r="E3635" s="7">
        <v>1895</v>
      </c>
      <c r="F3635" s="5" t="s">
        <v>1099</v>
      </c>
      <c r="H3635" s="5" t="s">
        <v>2789</v>
      </c>
      <c r="I3635" s="6" t="s">
        <v>4714</v>
      </c>
      <c r="J3635" s="6" t="s">
        <v>10712</v>
      </c>
      <c r="K3635" s="17">
        <v>3</v>
      </c>
      <c r="L3635" s="17" t="s">
        <v>7730</v>
      </c>
      <c r="M3635" s="9">
        <v>0.4</v>
      </c>
      <c r="N3635" s="9"/>
      <c r="O3635" s="21"/>
      <c r="Q3635" s="29"/>
      <c r="U3635" s="17"/>
      <c r="V3635" s="2">
        <v>128</v>
      </c>
      <c r="Y3635" t="str">
        <f t="shared" si="234"/>
        <v/>
      </c>
      <c r="AA3635" t="str">
        <f t="shared" si="235"/>
        <v/>
      </c>
      <c r="AC3635" s="7"/>
      <c r="AD3635" t="s">
        <v>4714</v>
      </c>
      <c r="AE3635">
        <f t="shared" si="236"/>
        <v>0</v>
      </c>
      <c r="AG3635" s="2"/>
      <c r="AH3635" t="s">
        <v>5103</v>
      </c>
      <c r="AI3635" s="7" t="s">
        <v>4922</v>
      </c>
    </row>
    <row r="3636" spans="1:35" ht="11" customHeight="1" outlineLevel="1" x14ac:dyDescent="0.25">
      <c r="A3636" t="s">
        <v>2083</v>
      </c>
      <c r="C3636" s="2" t="s">
        <v>12974</v>
      </c>
      <c r="D3636" s="2">
        <v>122</v>
      </c>
      <c r="E3636" s="7">
        <v>1895</v>
      </c>
      <c r="F3636" s="5" t="s">
        <v>21875</v>
      </c>
      <c r="H3636" s="5" t="s">
        <v>1507</v>
      </c>
      <c r="I3636" s="6" t="s">
        <v>4714</v>
      </c>
      <c r="J3636" s="6" t="s">
        <v>10713</v>
      </c>
      <c r="K3636" s="17">
        <v>3</v>
      </c>
      <c r="L3636" s="17" t="s">
        <v>7732</v>
      </c>
      <c r="M3636" s="9"/>
      <c r="N3636" s="9"/>
      <c r="O3636" s="21"/>
      <c r="Q3636" s="29"/>
      <c r="U3636" s="17"/>
      <c r="V3636" s="2">
        <v>129</v>
      </c>
      <c r="Y3636" t="str">
        <f t="shared" si="234"/>
        <v/>
      </c>
      <c r="AA3636" t="str">
        <f t="shared" si="235"/>
        <v/>
      </c>
      <c r="AC3636" s="7"/>
      <c r="AD3636" t="s">
        <v>4714</v>
      </c>
      <c r="AE3636">
        <f t="shared" si="236"/>
        <v>0</v>
      </c>
      <c r="AG3636" s="2"/>
      <c r="AH3636" t="s">
        <v>5103</v>
      </c>
      <c r="AI3636" s="7" t="s">
        <v>4922</v>
      </c>
    </row>
    <row r="3637" spans="1:35" ht="11" customHeight="1" outlineLevel="1" x14ac:dyDescent="0.25">
      <c r="A3637" t="s">
        <v>2083</v>
      </c>
      <c r="C3637" s="2" t="s">
        <v>12974</v>
      </c>
      <c r="D3637" s="2">
        <v>123</v>
      </c>
      <c r="E3637" s="7">
        <v>1895</v>
      </c>
      <c r="F3637" s="5" t="s">
        <v>21876</v>
      </c>
      <c r="H3637" s="5" t="s">
        <v>3829</v>
      </c>
      <c r="I3637" s="6" t="s">
        <v>4714</v>
      </c>
      <c r="J3637" s="6" t="s">
        <v>10713</v>
      </c>
      <c r="K3637" s="17">
        <v>3</v>
      </c>
      <c r="L3637" s="17" t="s">
        <v>7730</v>
      </c>
      <c r="M3637" s="9">
        <v>1.7</v>
      </c>
      <c r="N3637" s="9"/>
      <c r="O3637" s="21"/>
      <c r="Q3637" s="29"/>
      <c r="U3637" s="17"/>
      <c r="V3637" s="2">
        <v>130</v>
      </c>
      <c r="Y3637" t="str">
        <f t="shared" si="234"/>
        <v/>
      </c>
      <c r="AA3637" t="str">
        <f t="shared" si="235"/>
        <v/>
      </c>
      <c r="AC3637" s="7"/>
      <c r="AD3637" t="s">
        <v>4714</v>
      </c>
      <c r="AE3637">
        <f t="shared" si="236"/>
        <v>0</v>
      </c>
      <c r="AG3637" s="2"/>
      <c r="AH3637" t="s">
        <v>5103</v>
      </c>
      <c r="AI3637" s="7" t="s">
        <v>4922</v>
      </c>
    </row>
    <row r="3638" spans="1:35" ht="11" customHeight="1" outlineLevel="1" x14ac:dyDescent="0.25">
      <c r="A3638" t="s">
        <v>2083</v>
      </c>
      <c r="C3638" s="2" t="s">
        <v>12974</v>
      </c>
      <c r="D3638" s="2">
        <v>124</v>
      </c>
      <c r="E3638" s="7">
        <v>1895</v>
      </c>
      <c r="F3638" s="5" t="s">
        <v>21877</v>
      </c>
      <c r="H3638" s="5" t="s">
        <v>4458</v>
      </c>
      <c r="I3638" s="6" t="s">
        <v>4714</v>
      </c>
      <c r="J3638" s="6" t="s">
        <v>10713</v>
      </c>
      <c r="K3638" s="17">
        <v>3</v>
      </c>
      <c r="L3638" s="17" t="s">
        <v>7730</v>
      </c>
      <c r="M3638" s="9">
        <v>1.7</v>
      </c>
      <c r="N3638" s="9"/>
      <c r="O3638" s="21"/>
      <c r="Q3638" s="29"/>
      <c r="U3638" s="17"/>
      <c r="V3638" s="2">
        <v>131</v>
      </c>
      <c r="Y3638" t="str">
        <f t="shared" si="234"/>
        <v/>
      </c>
      <c r="AA3638" t="str">
        <f t="shared" si="235"/>
        <v/>
      </c>
      <c r="AC3638" s="7"/>
      <c r="AD3638" t="s">
        <v>4714</v>
      </c>
      <c r="AE3638">
        <f t="shared" si="236"/>
        <v>0</v>
      </c>
      <c r="AG3638" s="2"/>
      <c r="AH3638" t="s">
        <v>5103</v>
      </c>
      <c r="AI3638" s="7" t="s">
        <v>4922</v>
      </c>
    </row>
    <row r="3639" spans="1:35" ht="11" customHeight="1" outlineLevel="1" x14ac:dyDescent="0.25">
      <c r="A3639" t="s">
        <v>2083</v>
      </c>
      <c r="C3639" s="2" t="s">
        <v>12974</v>
      </c>
      <c r="D3639" s="2">
        <v>125</v>
      </c>
      <c r="E3639" s="7">
        <v>1895</v>
      </c>
      <c r="F3639" s="5" t="s">
        <v>6972</v>
      </c>
      <c r="H3639" s="5" t="s">
        <v>1121</v>
      </c>
      <c r="I3639" s="6" t="s">
        <v>4714</v>
      </c>
      <c r="J3639" s="6" t="s">
        <v>10713</v>
      </c>
      <c r="K3639" s="17">
        <v>3</v>
      </c>
      <c r="L3639" s="17" t="s">
        <v>7730</v>
      </c>
      <c r="M3639" s="9">
        <v>2.1</v>
      </c>
      <c r="N3639" s="9"/>
      <c r="O3639" s="21"/>
      <c r="Q3639" s="29"/>
      <c r="U3639" s="17"/>
      <c r="V3639" s="2">
        <v>132</v>
      </c>
      <c r="Y3639" t="str">
        <f t="shared" si="234"/>
        <v/>
      </c>
      <c r="AA3639" t="str">
        <f t="shared" si="235"/>
        <v/>
      </c>
      <c r="AC3639" s="7"/>
      <c r="AD3639" t="s">
        <v>4714</v>
      </c>
      <c r="AE3639">
        <f t="shared" si="236"/>
        <v>0</v>
      </c>
      <c r="AG3639" s="2"/>
      <c r="AH3639" t="s">
        <v>5103</v>
      </c>
      <c r="AI3639" s="7" t="s">
        <v>4922</v>
      </c>
    </row>
    <row r="3640" spans="1:35" ht="11" customHeight="1" outlineLevel="1" x14ac:dyDescent="0.25">
      <c r="A3640" t="s">
        <v>2083</v>
      </c>
      <c r="C3640" s="2" t="s">
        <v>12974</v>
      </c>
      <c r="D3640" s="2">
        <v>126</v>
      </c>
      <c r="E3640" s="7">
        <v>1895</v>
      </c>
      <c r="F3640" s="5" t="s">
        <v>21878</v>
      </c>
      <c r="H3640" s="5" t="s">
        <v>4458</v>
      </c>
      <c r="I3640" s="6" t="s">
        <v>4714</v>
      </c>
      <c r="J3640" s="6" t="s">
        <v>10713</v>
      </c>
      <c r="K3640" s="17">
        <v>3</v>
      </c>
      <c r="L3640" s="17" t="s">
        <v>7732</v>
      </c>
      <c r="M3640" s="9"/>
      <c r="N3640" s="9"/>
      <c r="O3640" s="21"/>
      <c r="Q3640" s="29"/>
      <c r="U3640" s="17"/>
      <c r="V3640" s="2">
        <v>133</v>
      </c>
      <c r="Y3640" t="str">
        <f t="shared" si="234"/>
        <v/>
      </c>
      <c r="AA3640" t="str">
        <f t="shared" si="235"/>
        <v/>
      </c>
      <c r="AC3640" s="7"/>
      <c r="AD3640" t="s">
        <v>4714</v>
      </c>
      <c r="AE3640">
        <f t="shared" si="236"/>
        <v>0</v>
      </c>
      <c r="AG3640" s="2"/>
      <c r="AH3640" t="s">
        <v>5103</v>
      </c>
      <c r="AI3640" s="7" t="s">
        <v>4922</v>
      </c>
    </row>
    <row r="3641" spans="1:35" ht="11" customHeight="1" outlineLevel="1" x14ac:dyDescent="0.25">
      <c r="A3641" t="s">
        <v>2083</v>
      </c>
      <c r="C3641" s="2" t="s">
        <v>12974</v>
      </c>
      <c r="D3641" s="2" t="s">
        <v>10741</v>
      </c>
      <c r="E3641" s="7">
        <v>1895</v>
      </c>
      <c r="F3641" s="5" t="s">
        <v>1231</v>
      </c>
      <c r="H3641" s="5" t="s">
        <v>4458</v>
      </c>
      <c r="I3641" s="6" t="s">
        <v>4714</v>
      </c>
      <c r="J3641" s="6" t="s">
        <v>10713</v>
      </c>
      <c r="K3641" s="17">
        <v>3</v>
      </c>
      <c r="L3641" s="17" t="s">
        <v>20075</v>
      </c>
      <c r="M3641" s="9"/>
      <c r="N3641" s="9"/>
      <c r="O3641" s="21"/>
      <c r="Q3641" s="29"/>
      <c r="U3641" s="17"/>
      <c r="V3641" s="2" t="s">
        <v>193</v>
      </c>
      <c r="Y3641" t="str">
        <f t="shared" si="234"/>
        <v/>
      </c>
      <c r="AA3641" t="str">
        <f t="shared" si="235"/>
        <v/>
      </c>
      <c r="AC3641" s="7"/>
      <c r="AD3641" t="s">
        <v>4714</v>
      </c>
      <c r="AE3641">
        <f t="shared" si="236"/>
        <v>0</v>
      </c>
      <c r="AG3641" s="2"/>
      <c r="AH3641" t="s">
        <v>5103</v>
      </c>
      <c r="AI3641" s="7" t="s">
        <v>4922</v>
      </c>
    </row>
    <row r="3642" spans="1:35" ht="11" customHeight="1" outlineLevel="1" x14ac:dyDescent="0.25">
      <c r="A3642" t="s">
        <v>2083</v>
      </c>
      <c r="C3642" s="2" t="s">
        <v>12974</v>
      </c>
      <c r="D3642" s="2">
        <v>127</v>
      </c>
      <c r="E3642" s="7">
        <v>1896</v>
      </c>
      <c r="F3642" s="5" t="s">
        <v>6383</v>
      </c>
      <c r="H3642" s="5" t="s">
        <v>1674</v>
      </c>
      <c r="I3642" s="6" t="s">
        <v>4714</v>
      </c>
      <c r="J3642" s="6" t="s">
        <v>10762</v>
      </c>
      <c r="K3642" s="17">
        <v>3</v>
      </c>
      <c r="L3642" s="17" t="s">
        <v>7730</v>
      </c>
      <c r="M3642" s="9">
        <v>0.2</v>
      </c>
      <c r="N3642" s="9"/>
      <c r="O3642" s="21"/>
      <c r="Q3642" s="29"/>
      <c r="U3642" s="17"/>
      <c r="V3642" s="2"/>
      <c r="Y3642" t="str">
        <f t="shared" si="234"/>
        <v/>
      </c>
      <c r="AA3642" t="str">
        <f t="shared" si="235"/>
        <v/>
      </c>
      <c r="AC3642" s="7"/>
      <c r="AD3642" t="s">
        <v>4714</v>
      </c>
      <c r="AE3642">
        <f t="shared" si="236"/>
        <v>0</v>
      </c>
      <c r="AG3642" s="2"/>
      <c r="AI3642" s="7"/>
    </row>
    <row r="3643" spans="1:35" ht="11" customHeight="1" outlineLevel="1" x14ac:dyDescent="0.25">
      <c r="A3643" t="s">
        <v>2083</v>
      </c>
      <c r="C3643" s="2" t="s">
        <v>12974</v>
      </c>
      <c r="D3643" s="2">
        <v>128</v>
      </c>
      <c r="E3643" s="7">
        <v>1896</v>
      </c>
      <c r="F3643" s="5" t="s">
        <v>4732</v>
      </c>
      <c r="H3643" s="5" t="s">
        <v>636</v>
      </c>
      <c r="I3643" s="6" t="s">
        <v>4714</v>
      </c>
      <c r="J3643" s="6" t="s">
        <v>10762</v>
      </c>
      <c r="K3643" s="17">
        <v>3</v>
      </c>
      <c r="L3643" s="17" t="s">
        <v>7730</v>
      </c>
      <c r="M3643" s="9">
        <v>0.2</v>
      </c>
      <c r="N3643" s="9"/>
      <c r="O3643" s="21"/>
      <c r="Q3643" s="29"/>
      <c r="U3643" s="17"/>
      <c r="V3643" s="2"/>
      <c r="Y3643" t="str">
        <f t="shared" si="234"/>
        <v/>
      </c>
      <c r="AA3643" t="str">
        <f t="shared" si="235"/>
        <v/>
      </c>
      <c r="AC3643" s="7"/>
      <c r="AD3643" t="s">
        <v>4714</v>
      </c>
      <c r="AE3643">
        <f t="shared" si="236"/>
        <v>0</v>
      </c>
      <c r="AG3643" s="2"/>
      <c r="AI3643" s="7"/>
    </row>
    <row r="3644" spans="1:35" ht="11" customHeight="1" outlineLevel="1" x14ac:dyDescent="0.25">
      <c r="A3644" t="s">
        <v>2083</v>
      </c>
      <c r="C3644" s="2" t="s">
        <v>12974</v>
      </c>
      <c r="D3644" s="2">
        <v>129</v>
      </c>
      <c r="E3644" s="7">
        <v>1896</v>
      </c>
      <c r="F3644" s="5" t="s">
        <v>3217</v>
      </c>
      <c r="H3644" s="5" t="s">
        <v>6501</v>
      </c>
      <c r="I3644" s="6" t="s">
        <v>4714</v>
      </c>
      <c r="J3644" s="6" t="s">
        <v>10762</v>
      </c>
      <c r="K3644" s="17">
        <v>3</v>
      </c>
      <c r="L3644" s="17" t="s">
        <v>7730</v>
      </c>
      <c r="M3644" s="9">
        <v>0.2</v>
      </c>
      <c r="N3644" s="9"/>
      <c r="O3644" s="21"/>
      <c r="Q3644" s="29"/>
      <c r="U3644" s="17"/>
      <c r="V3644" s="2"/>
      <c r="Y3644" t="str">
        <f t="shared" si="234"/>
        <v/>
      </c>
      <c r="AA3644" t="str">
        <f t="shared" si="235"/>
        <v/>
      </c>
      <c r="AC3644" s="7"/>
      <c r="AD3644" t="s">
        <v>4714</v>
      </c>
      <c r="AE3644">
        <f t="shared" si="236"/>
        <v>0</v>
      </c>
      <c r="AG3644" s="2"/>
      <c r="AI3644" s="7"/>
    </row>
    <row r="3645" spans="1:35" ht="11" customHeight="1" outlineLevel="1" x14ac:dyDescent="0.25">
      <c r="A3645" t="s">
        <v>2083</v>
      </c>
      <c r="C3645" s="2" t="s">
        <v>12974</v>
      </c>
      <c r="D3645" s="2">
        <v>130</v>
      </c>
      <c r="E3645" s="7">
        <v>1896</v>
      </c>
      <c r="F3645" s="5" t="s">
        <v>5139</v>
      </c>
      <c r="H3645" s="5" t="s">
        <v>2487</v>
      </c>
      <c r="I3645" s="6" t="s">
        <v>4714</v>
      </c>
      <c r="J3645" s="6" t="s">
        <v>10762</v>
      </c>
      <c r="K3645" s="17">
        <v>3</v>
      </c>
      <c r="L3645" s="17" t="s">
        <v>7730</v>
      </c>
      <c r="M3645" s="9">
        <v>0.6</v>
      </c>
      <c r="N3645" s="9"/>
      <c r="O3645" s="21"/>
      <c r="Q3645" s="29"/>
      <c r="U3645" s="17"/>
      <c r="V3645" s="2"/>
      <c r="Y3645" t="str">
        <f t="shared" si="234"/>
        <v/>
      </c>
      <c r="AA3645" t="str">
        <f t="shared" si="235"/>
        <v/>
      </c>
      <c r="AC3645" s="7"/>
      <c r="AD3645" t="s">
        <v>4714</v>
      </c>
      <c r="AE3645">
        <f t="shared" si="236"/>
        <v>0</v>
      </c>
      <c r="AG3645" s="2"/>
      <c r="AI3645" s="7"/>
    </row>
    <row r="3646" spans="1:35" ht="11" customHeight="1" outlineLevel="1" x14ac:dyDescent="0.25">
      <c r="A3646" t="s">
        <v>2083</v>
      </c>
      <c r="C3646" s="2" t="s">
        <v>12974</v>
      </c>
      <c r="D3646" s="2">
        <v>131</v>
      </c>
      <c r="E3646" s="7">
        <v>1896</v>
      </c>
      <c r="F3646" s="5" t="s">
        <v>5138</v>
      </c>
      <c r="H3646" s="5" t="s">
        <v>3832</v>
      </c>
      <c r="I3646" s="6" t="s">
        <v>4714</v>
      </c>
      <c r="J3646" s="6" t="s">
        <v>10762</v>
      </c>
      <c r="K3646" s="17">
        <v>3</v>
      </c>
      <c r="L3646" s="17" t="s">
        <v>7730</v>
      </c>
      <c r="M3646" s="9">
        <v>0.6</v>
      </c>
      <c r="N3646" s="9"/>
      <c r="O3646" s="21"/>
      <c r="Q3646" s="29"/>
      <c r="U3646" s="17"/>
      <c r="V3646" s="2"/>
      <c r="Y3646" t="str">
        <f t="shared" si="234"/>
        <v/>
      </c>
      <c r="AA3646" t="str">
        <f t="shared" si="235"/>
        <v/>
      </c>
      <c r="AC3646" s="7"/>
      <c r="AD3646" t="s">
        <v>4714</v>
      </c>
      <c r="AE3646">
        <f t="shared" si="236"/>
        <v>0</v>
      </c>
      <c r="AG3646" s="2"/>
      <c r="AI3646" s="7"/>
    </row>
    <row r="3647" spans="1:35" ht="11" customHeight="1" outlineLevel="1" x14ac:dyDescent="0.25">
      <c r="A3647" t="s">
        <v>2083</v>
      </c>
      <c r="C3647" s="2" t="s">
        <v>12974</v>
      </c>
      <c r="D3647" s="2">
        <v>132</v>
      </c>
      <c r="E3647" s="7">
        <v>1896</v>
      </c>
      <c r="F3647" s="5" t="s">
        <v>1935</v>
      </c>
      <c r="H3647" s="5" t="s">
        <v>4026</v>
      </c>
      <c r="I3647" s="6" t="s">
        <v>4714</v>
      </c>
      <c r="J3647" s="6" t="s">
        <v>10762</v>
      </c>
      <c r="K3647" s="17">
        <v>3</v>
      </c>
      <c r="L3647" s="17" t="s">
        <v>7730</v>
      </c>
      <c r="M3647" s="9">
        <v>0.5</v>
      </c>
      <c r="N3647" s="9"/>
      <c r="O3647" s="21"/>
      <c r="Q3647" s="29"/>
      <c r="U3647" s="17"/>
      <c r="V3647" s="2"/>
      <c r="Y3647" t="str">
        <f t="shared" si="234"/>
        <v/>
      </c>
      <c r="AA3647" t="str">
        <f t="shared" si="235"/>
        <v/>
      </c>
      <c r="AC3647" s="7"/>
      <c r="AD3647" t="s">
        <v>4714</v>
      </c>
      <c r="AE3647">
        <f t="shared" si="236"/>
        <v>0</v>
      </c>
      <c r="AG3647" s="2"/>
      <c r="AI3647" s="7"/>
    </row>
    <row r="3648" spans="1:35" ht="11" customHeight="1" outlineLevel="1" x14ac:dyDescent="0.25">
      <c r="A3648" t="s">
        <v>2083</v>
      </c>
      <c r="C3648" s="2" t="s">
        <v>12974</v>
      </c>
      <c r="D3648" s="2">
        <v>133</v>
      </c>
      <c r="E3648" s="7">
        <v>1896</v>
      </c>
      <c r="F3648" s="5" t="s">
        <v>5239</v>
      </c>
      <c r="H3648" s="5" t="s">
        <v>1580</v>
      </c>
      <c r="I3648" s="6" t="s">
        <v>4714</v>
      </c>
      <c r="J3648" s="6" t="s">
        <v>10762</v>
      </c>
      <c r="K3648" s="17">
        <v>3</v>
      </c>
      <c r="L3648" s="17" t="s">
        <v>7730</v>
      </c>
      <c r="M3648" s="9">
        <v>0.2</v>
      </c>
      <c r="N3648" s="9"/>
      <c r="O3648" s="21"/>
      <c r="Q3648" s="29"/>
      <c r="U3648" s="17"/>
      <c r="V3648" s="2"/>
      <c r="Y3648" t="str">
        <f t="shared" si="234"/>
        <v/>
      </c>
      <c r="AA3648" t="str">
        <f t="shared" si="235"/>
        <v/>
      </c>
      <c r="AC3648" s="7"/>
      <c r="AD3648" t="s">
        <v>4714</v>
      </c>
      <c r="AE3648">
        <f t="shared" si="236"/>
        <v>0</v>
      </c>
      <c r="AG3648" s="2"/>
      <c r="AI3648" s="7"/>
    </row>
    <row r="3649" spans="1:35" ht="11" customHeight="1" outlineLevel="1" x14ac:dyDescent="0.25">
      <c r="A3649" t="s">
        <v>2083</v>
      </c>
      <c r="C3649" s="2" t="s">
        <v>12974</v>
      </c>
      <c r="D3649" s="2">
        <v>134</v>
      </c>
      <c r="E3649" s="7">
        <v>1896</v>
      </c>
      <c r="F3649" s="5" t="s">
        <v>2974</v>
      </c>
      <c r="H3649" s="5" t="s">
        <v>7651</v>
      </c>
      <c r="I3649" s="6" t="s">
        <v>4714</v>
      </c>
      <c r="J3649" s="6" t="s">
        <v>10762</v>
      </c>
      <c r="K3649" s="17">
        <v>3</v>
      </c>
      <c r="L3649" s="17" t="s">
        <v>7730</v>
      </c>
      <c r="M3649" s="9">
        <v>0.5</v>
      </c>
      <c r="N3649" s="9"/>
      <c r="O3649" s="21"/>
      <c r="Q3649" s="29"/>
      <c r="U3649" s="17"/>
      <c r="V3649" s="2"/>
      <c r="X3649" t="s">
        <v>7732</v>
      </c>
      <c r="Y3649" t="str">
        <f t="shared" si="234"/>
        <v/>
      </c>
      <c r="AA3649" t="str">
        <f t="shared" si="235"/>
        <v/>
      </c>
      <c r="AC3649" s="7"/>
      <c r="AD3649" t="s">
        <v>4714</v>
      </c>
      <c r="AE3649">
        <f t="shared" si="236"/>
        <v>0</v>
      </c>
      <c r="AG3649" s="2"/>
      <c r="AI3649" s="7"/>
    </row>
    <row r="3650" spans="1:35" ht="11" customHeight="1" outlineLevel="1" x14ac:dyDescent="0.25">
      <c r="A3650" t="s">
        <v>2083</v>
      </c>
      <c r="C3650" s="2" t="s">
        <v>12974</v>
      </c>
      <c r="D3650" s="2">
        <v>135</v>
      </c>
      <c r="E3650" s="7">
        <v>1896</v>
      </c>
      <c r="F3650" s="5" t="s">
        <v>2888</v>
      </c>
      <c r="H3650" s="5" t="s">
        <v>1673</v>
      </c>
      <c r="I3650" s="6" t="s">
        <v>4714</v>
      </c>
      <c r="J3650" s="6" t="s">
        <v>10762</v>
      </c>
      <c r="K3650" s="17">
        <v>3</v>
      </c>
      <c r="L3650" s="17" t="s">
        <v>7732</v>
      </c>
      <c r="M3650" s="9"/>
      <c r="N3650" s="9"/>
      <c r="O3650" s="21"/>
      <c r="Q3650" s="29"/>
      <c r="U3650" s="17"/>
      <c r="V3650" s="2"/>
      <c r="Y3650" t="str">
        <f t="shared" si="234"/>
        <v/>
      </c>
      <c r="AA3650" t="str">
        <f t="shared" si="235"/>
        <v/>
      </c>
      <c r="AC3650" s="7"/>
      <c r="AD3650" t="s">
        <v>4714</v>
      </c>
      <c r="AE3650">
        <f t="shared" si="236"/>
        <v>0</v>
      </c>
      <c r="AG3650" s="2"/>
      <c r="AI3650" s="7"/>
    </row>
    <row r="3651" spans="1:35" ht="11" customHeight="1" outlineLevel="1" x14ac:dyDescent="0.25">
      <c r="A3651" t="s">
        <v>2083</v>
      </c>
      <c r="C3651" s="2" t="s">
        <v>12974</v>
      </c>
      <c r="D3651" s="2">
        <v>136</v>
      </c>
      <c r="E3651" s="7">
        <v>1896</v>
      </c>
      <c r="F3651" s="5" t="s">
        <v>5279</v>
      </c>
      <c r="H3651" s="5" t="s">
        <v>5037</v>
      </c>
      <c r="I3651" s="6" t="s">
        <v>4714</v>
      </c>
      <c r="J3651" s="6" t="s">
        <v>10762</v>
      </c>
      <c r="K3651" s="17">
        <v>3</v>
      </c>
      <c r="L3651" s="17" t="s">
        <v>7730</v>
      </c>
      <c r="M3651" s="9">
        <v>0.7</v>
      </c>
      <c r="N3651" s="9"/>
      <c r="O3651" s="21"/>
      <c r="Q3651" s="29"/>
      <c r="U3651" s="17"/>
      <c r="V3651" s="2"/>
      <c r="Y3651" t="str">
        <f t="shared" si="234"/>
        <v/>
      </c>
      <c r="AA3651" t="str">
        <f t="shared" si="235"/>
        <v/>
      </c>
      <c r="AC3651" s="7"/>
      <c r="AD3651" t="s">
        <v>4714</v>
      </c>
      <c r="AE3651">
        <f t="shared" si="236"/>
        <v>0</v>
      </c>
      <c r="AG3651" s="2"/>
      <c r="AI3651" s="7"/>
    </row>
    <row r="3652" spans="1:35" ht="11" customHeight="1" outlineLevel="1" x14ac:dyDescent="0.25">
      <c r="A3652" t="s">
        <v>2083</v>
      </c>
      <c r="C3652" s="2" t="s">
        <v>12974</v>
      </c>
      <c r="D3652" s="2">
        <v>137</v>
      </c>
      <c r="E3652" s="7">
        <v>1896</v>
      </c>
      <c r="F3652" s="5" t="s">
        <v>3421</v>
      </c>
      <c r="H3652" s="5" t="s">
        <v>636</v>
      </c>
      <c r="I3652" s="6" t="s">
        <v>4714</v>
      </c>
      <c r="J3652" s="6" t="s">
        <v>10762</v>
      </c>
      <c r="K3652" s="17">
        <v>3</v>
      </c>
      <c r="L3652" s="17" t="s">
        <v>7730</v>
      </c>
      <c r="M3652" s="9">
        <v>0.7</v>
      </c>
      <c r="N3652" s="9"/>
      <c r="O3652" s="21"/>
      <c r="Q3652" s="29"/>
      <c r="U3652" s="17"/>
      <c r="V3652" s="2"/>
      <c r="Y3652" t="str">
        <f t="shared" si="234"/>
        <v/>
      </c>
      <c r="AA3652" t="str">
        <f t="shared" si="235"/>
        <v/>
      </c>
      <c r="AC3652" s="7"/>
      <c r="AD3652" t="s">
        <v>4714</v>
      </c>
      <c r="AE3652">
        <f t="shared" si="236"/>
        <v>0</v>
      </c>
      <c r="AG3652" s="2"/>
      <c r="AI3652" s="7"/>
    </row>
    <row r="3653" spans="1:35" ht="11" customHeight="1" outlineLevel="1" x14ac:dyDescent="0.25">
      <c r="A3653" t="s">
        <v>2083</v>
      </c>
      <c r="C3653" s="2" t="s">
        <v>12974</v>
      </c>
      <c r="D3653" s="2">
        <v>138</v>
      </c>
      <c r="E3653" s="7">
        <v>1896</v>
      </c>
      <c r="F3653" s="5" t="s">
        <v>1099</v>
      </c>
      <c r="H3653" s="5" t="s">
        <v>10763</v>
      </c>
      <c r="I3653" s="6" t="s">
        <v>4714</v>
      </c>
      <c r="J3653" s="6" t="s">
        <v>10762</v>
      </c>
      <c r="K3653" s="17">
        <v>3</v>
      </c>
      <c r="L3653" s="17" t="s">
        <v>7730</v>
      </c>
      <c r="M3653" s="9">
        <v>0.9</v>
      </c>
      <c r="N3653" s="9"/>
      <c r="O3653" s="21"/>
      <c r="Q3653" s="29"/>
      <c r="U3653" s="17"/>
      <c r="V3653" s="2"/>
      <c r="Y3653" t="str">
        <f t="shared" si="234"/>
        <v/>
      </c>
      <c r="AA3653" t="str">
        <f t="shared" si="235"/>
        <v/>
      </c>
      <c r="AC3653" s="7"/>
      <c r="AD3653" t="s">
        <v>4714</v>
      </c>
      <c r="AE3653">
        <f t="shared" si="236"/>
        <v>0</v>
      </c>
      <c r="AG3653" s="2"/>
      <c r="AI3653" s="7"/>
    </row>
    <row r="3654" spans="1:35" ht="11" customHeight="1" outlineLevel="1" x14ac:dyDescent="0.25">
      <c r="A3654" t="s">
        <v>2083</v>
      </c>
      <c r="C3654" s="2" t="s">
        <v>12974</v>
      </c>
      <c r="D3654" s="2">
        <v>139</v>
      </c>
      <c r="E3654" s="7">
        <v>1896</v>
      </c>
      <c r="F3654" s="5" t="s">
        <v>21879</v>
      </c>
      <c r="H3654" s="5" t="s">
        <v>591</v>
      </c>
      <c r="I3654" s="6" t="s">
        <v>4714</v>
      </c>
      <c r="J3654" s="6" t="s">
        <v>10742</v>
      </c>
      <c r="K3654" s="17">
        <v>3</v>
      </c>
      <c r="L3654" s="17" t="s">
        <v>7730</v>
      </c>
      <c r="M3654" s="9">
        <v>0.3</v>
      </c>
      <c r="N3654" s="9"/>
      <c r="O3654" s="21"/>
      <c r="Q3654" s="29"/>
      <c r="U3654" s="17"/>
      <c r="V3654" s="2">
        <v>146</v>
      </c>
      <c r="Y3654" t="str">
        <f t="shared" si="234"/>
        <v/>
      </c>
      <c r="AA3654" t="str">
        <f t="shared" si="235"/>
        <v/>
      </c>
      <c r="AC3654" s="7"/>
      <c r="AD3654" t="s">
        <v>4714</v>
      </c>
      <c r="AE3654">
        <f t="shared" si="236"/>
        <v>0</v>
      </c>
      <c r="AG3654" s="2"/>
      <c r="AH3654" t="s">
        <v>5103</v>
      </c>
      <c r="AI3654" s="7" t="s">
        <v>4610</v>
      </c>
    </row>
    <row r="3655" spans="1:35" ht="11" customHeight="1" outlineLevel="1" x14ac:dyDescent="0.25">
      <c r="A3655" t="s">
        <v>2083</v>
      </c>
      <c r="C3655" s="2" t="s">
        <v>12974</v>
      </c>
      <c r="D3655" s="2">
        <v>142</v>
      </c>
      <c r="E3655" s="7">
        <v>1896</v>
      </c>
      <c r="F3655" s="5" t="s">
        <v>5139</v>
      </c>
      <c r="H3655" s="5" t="s">
        <v>4458</v>
      </c>
      <c r="I3655" s="6" t="s">
        <v>2085</v>
      </c>
      <c r="J3655" s="6" t="s">
        <v>10742</v>
      </c>
      <c r="K3655" s="17">
        <v>1</v>
      </c>
      <c r="L3655" s="17" t="s">
        <v>7730</v>
      </c>
      <c r="M3655" s="9">
        <v>0.8</v>
      </c>
      <c r="N3655" s="9"/>
      <c r="O3655" s="21"/>
      <c r="Q3655" s="29"/>
      <c r="U3655" s="17"/>
      <c r="V3655" s="2">
        <v>149</v>
      </c>
      <c r="Y3655" t="str">
        <f t="shared" si="234"/>
        <v/>
      </c>
      <c r="AA3655" t="str">
        <f t="shared" si="235"/>
        <v/>
      </c>
      <c r="AC3655" s="7"/>
      <c r="AD3655" t="s">
        <v>2085</v>
      </c>
      <c r="AE3655">
        <f t="shared" si="236"/>
        <v>0</v>
      </c>
      <c r="AG3655" s="2"/>
      <c r="AH3655" t="s">
        <v>4711</v>
      </c>
      <c r="AI3655" s="7" t="s">
        <v>4610</v>
      </c>
    </row>
    <row r="3656" spans="1:35" ht="11" customHeight="1" outlineLevel="1" collapsed="1" x14ac:dyDescent="0.25">
      <c r="A3656" t="s">
        <v>2083</v>
      </c>
      <c r="C3656" s="2" t="s">
        <v>12974</v>
      </c>
      <c r="D3656" s="2">
        <v>146</v>
      </c>
      <c r="E3656" s="7">
        <v>1896</v>
      </c>
      <c r="F3656" s="5" t="s">
        <v>2974</v>
      </c>
      <c r="H3656" s="5" t="s">
        <v>4006</v>
      </c>
      <c r="I3656" s="6" t="s">
        <v>6389</v>
      </c>
      <c r="J3656" s="6" t="s">
        <v>10742</v>
      </c>
      <c r="K3656" s="17">
        <v>3</v>
      </c>
      <c r="L3656" s="17" t="s">
        <v>7730</v>
      </c>
      <c r="M3656" s="9">
        <v>1.5</v>
      </c>
      <c r="N3656" s="9"/>
      <c r="O3656" s="21"/>
      <c r="Q3656" s="29"/>
      <c r="U3656" s="17"/>
      <c r="V3656" s="2">
        <v>153</v>
      </c>
      <c r="Y3656" t="str">
        <f t="shared" si="234"/>
        <v/>
      </c>
      <c r="AA3656" t="str">
        <f t="shared" si="235"/>
        <v/>
      </c>
      <c r="AC3656" s="7"/>
      <c r="AD3656" t="s">
        <v>6389</v>
      </c>
      <c r="AE3656">
        <f t="shared" si="236"/>
        <v>0</v>
      </c>
      <c r="AG3656" s="2"/>
      <c r="AH3656" t="s">
        <v>6390</v>
      </c>
      <c r="AI3656" s="7" t="s">
        <v>4610</v>
      </c>
    </row>
    <row r="3657" spans="1:35" ht="11" customHeight="1" outlineLevel="1" x14ac:dyDescent="0.25">
      <c r="A3657" t="s">
        <v>2083</v>
      </c>
      <c r="C3657" s="2" t="s">
        <v>12974</v>
      </c>
      <c r="D3657" s="2">
        <v>148</v>
      </c>
      <c r="E3657" s="7">
        <v>1896</v>
      </c>
      <c r="F3657" s="5" t="s">
        <v>5279</v>
      </c>
      <c r="H3657" s="5" t="s">
        <v>1121</v>
      </c>
      <c r="I3657" s="6" t="s">
        <v>4714</v>
      </c>
      <c r="J3657" s="6" t="s">
        <v>10742</v>
      </c>
      <c r="K3657" s="17">
        <v>3</v>
      </c>
      <c r="L3657" s="17" t="s">
        <v>7730</v>
      </c>
      <c r="M3657" s="9">
        <v>1.5</v>
      </c>
      <c r="N3657" s="9"/>
      <c r="O3657" s="21"/>
      <c r="Q3657" s="29"/>
      <c r="U3657" s="17"/>
      <c r="V3657" s="2">
        <v>155</v>
      </c>
      <c r="Y3657" t="str">
        <f t="shared" si="234"/>
        <v/>
      </c>
      <c r="AA3657" t="str">
        <f t="shared" si="235"/>
        <v/>
      </c>
      <c r="AC3657" s="7"/>
      <c r="AD3657" t="s">
        <v>4714</v>
      </c>
      <c r="AE3657">
        <f t="shared" si="236"/>
        <v>0</v>
      </c>
      <c r="AG3657" s="2"/>
      <c r="AH3657" t="s">
        <v>5103</v>
      </c>
      <c r="AI3657" s="7" t="s">
        <v>4610</v>
      </c>
    </row>
    <row r="3658" spans="1:35" ht="11" customHeight="1" outlineLevel="1" x14ac:dyDescent="0.25">
      <c r="A3658" t="s">
        <v>2083</v>
      </c>
      <c r="C3658" s="2" t="s">
        <v>12974</v>
      </c>
      <c r="D3658" s="2">
        <v>149</v>
      </c>
      <c r="E3658" s="7">
        <v>1896</v>
      </c>
      <c r="F3658" s="5" t="s">
        <v>3421</v>
      </c>
      <c r="H3658" s="5" t="s">
        <v>5037</v>
      </c>
      <c r="I3658" s="6" t="s">
        <v>4714</v>
      </c>
      <c r="J3658" s="6" t="s">
        <v>10742</v>
      </c>
      <c r="K3658" s="17">
        <v>3</v>
      </c>
      <c r="L3658" s="17" t="s">
        <v>7730</v>
      </c>
      <c r="M3658" s="9">
        <v>1.5</v>
      </c>
      <c r="N3658" s="9"/>
      <c r="O3658" s="21"/>
      <c r="Q3658" s="29"/>
      <c r="U3658" s="17"/>
      <c r="V3658" s="2">
        <v>156</v>
      </c>
      <c r="Y3658" t="str">
        <f t="shared" si="234"/>
        <v/>
      </c>
      <c r="AA3658" t="str">
        <f t="shared" si="235"/>
        <v/>
      </c>
      <c r="AC3658" s="7"/>
      <c r="AD3658" t="s">
        <v>4714</v>
      </c>
      <c r="AE3658">
        <f t="shared" si="236"/>
        <v>0</v>
      </c>
      <c r="AG3658" s="2"/>
      <c r="AH3658" t="s">
        <v>5103</v>
      </c>
      <c r="AI3658" s="7" t="s">
        <v>4610</v>
      </c>
    </row>
    <row r="3659" spans="1:35" ht="11" customHeight="1" outlineLevel="1" x14ac:dyDescent="0.25">
      <c r="A3659" t="s">
        <v>2083</v>
      </c>
      <c r="C3659" s="2" t="s">
        <v>12974</v>
      </c>
      <c r="D3659" s="2" t="s">
        <v>10739</v>
      </c>
      <c r="E3659" s="7">
        <v>1896</v>
      </c>
      <c r="F3659" s="5" t="s">
        <v>21880</v>
      </c>
      <c r="H3659" s="5" t="s">
        <v>591</v>
      </c>
      <c r="I3659" s="6" t="s">
        <v>4714</v>
      </c>
      <c r="J3659" s="6" t="s">
        <v>10743</v>
      </c>
      <c r="K3659" s="17">
        <v>3</v>
      </c>
      <c r="L3659" s="17" t="s">
        <v>7730</v>
      </c>
      <c r="M3659" s="9">
        <v>0.4</v>
      </c>
      <c r="N3659" s="9"/>
      <c r="O3659" s="21"/>
      <c r="Q3659" s="29"/>
      <c r="U3659" s="17"/>
      <c r="V3659" s="2" t="s">
        <v>6391</v>
      </c>
      <c r="Y3659" t="str">
        <f t="shared" si="234"/>
        <v/>
      </c>
      <c r="AA3659" t="str">
        <f t="shared" si="235"/>
        <v/>
      </c>
      <c r="AC3659" s="7"/>
      <c r="AD3659" t="s">
        <v>4714</v>
      </c>
      <c r="AE3659">
        <f t="shared" si="236"/>
        <v>0</v>
      </c>
      <c r="AG3659" s="2"/>
      <c r="AH3659" t="s">
        <v>5103</v>
      </c>
      <c r="AI3659" s="7" t="s">
        <v>4610</v>
      </c>
    </row>
    <row r="3660" spans="1:35" ht="11" customHeight="1" outlineLevel="1" x14ac:dyDescent="0.25">
      <c r="A3660" t="s">
        <v>2083</v>
      </c>
      <c r="C3660" s="2" t="s">
        <v>12974</v>
      </c>
      <c r="D3660" s="2" t="s">
        <v>10740</v>
      </c>
      <c r="E3660" s="7">
        <v>1896</v>
      </c>
      <c r="F3660" s="5" t="s">
        <v>5139</v>
      </c>
      <c r="H3660" s="5" t="s">
        <v>4458</v>
      </c>
      <c r="I3660" s="6" t="s">
        <v>2085</v>
      </c>
      <c r="J3660" s="6" t="s">
        <v>10743</v>
      </c>
      <c r="K3660" s="17">
        <v>1</v>
      </c>
      <c r="L3660" s="17" t="s">
        <v>7730</v>
      </c>
      <c r="M3660" s="9">
        <v>0.4</v>
      </c>
      <c r="N3660" s="9"/>
      <c r="O3660" s="21"/>
      <c r="Q3660" s="29"/>
      <c r="U3660" s="17"/>
      <c r="V3660" s="2" t="s">
        <v>6392</v>
      </c>
      <c r="Y3660" t="str">
        <f t="shared" si="234"/>
        <v/>
      </c>
      <c r="AA3660" t="str">
        <f t="shared" si="235"/>
        <v/>
      </c>
      <c r="AC3660" s="7"/>
      <c r="AD3660" t="s">
        <v>2085</v>
      </c>
      <c r="AE3660">
        <f t="shared" si="236"/>
        <v>0</v>
      </c>
      <c r="AG3660" s="2"/>
      <c r="AH3660" t="s">
        <v>4711</v>
      </c>
      <c r="AI3660" s="7" t="s">
        <v>4610</v>
      </c>
    </row>
    <row r="3661" spans="1:35" ht="11" customHeight="1" outlineLevel="1" x14ac:dyDescent="0.25">
      <c r="A3661" t="s">
        <v>2083</v>
      </c>
      <c r="C3661" s="2" t="s">
        <v>12974</v>
      </c>
      <c r="D3661" s="2" t="s">
        <v>31</v>
      </c>
      <c r="E3661" s="7">
        <v>1896</v>
      </c>
      <c r="F3661" s="5" t="s">
        <v>2974</v>
      </c>
      <c r="H3661" s="5" t="s">
        <v>4006</v>
      </c>
      <c r="I3661" s="6" t="s">
        <v>6389</v>
      </c>
      <c r="J3661" s="6" t="s">
        <v>10743</v>
      </c>
      <c r="K3661" s="17">
        <v>3</v>
      </c>
      <c r="L3661" s="17" t="s">
        <v>7730</v>
      </c>
      <c r="M3661" s="9">
        <v>0.4</v>
      </c>
      <c r="N3661" s="9"/>
      <c r="O3661" s="21"/>
      <c r="Q3661" s="29"/>
      <c r="U3661" s="17"/>
      <c r="V3661" s="2" t="s">
        <v>6393</v>
      </c>
      <c r="Y3661" t="str">
        <f t="shared" si="234"/>
        <v/>
      </c>
      <c r="AA3661" t="str">
        <f t="shared" si="235"/>
        <v/>
      </c>
      <c r="AC3661" s="7"/>
      <c r="AD3661" t="s">
        <v>6389</v>
      </c>
      <c r="AE3661">
        <f t="shared" si="236"/>
        <v>0</v>
      </c>
      <c r="AG3661" s="2"/>
      <c r="AH3661" t="s">
        <v>6390</v>
      </c>
      <c r="AI3661" s="7" t="s">
        <v>4610</v>
      </c>
    </row>
    <row r="3662" spans="1:35" ht="11" customHeight="1" outlineLevel="1" x14ac:dyDescent="0.25">
      <c r="A3662" t="s">
        <v>2083</v>
      </c>
      <c r="C3662" s="2" t="s">
        <v>12974</v>
      </c>
      <c r="D3662" s="2" t="s">
        <v>39</v>
      </c>
      <c r="E3662" s="7">
        <v>1896</v>
      </c>
      <c r="F3662" s="5" t="s">
        <v>5279</v>
      </c>
      <c r="H3662" s="5" t="s">
        <v>1121</v>
      </c>
      <c r="I3662" s="6" t="s">
        <v>4714</v>
      </c>
      <c r="J3662" s="6" t="s">
        <v>10743</v>
      </c>
      <c r="K3662" s="17">
        <v>3</v>
      </c>
      <c r="L3662" s="17" t="s">
        <v>7730</v>
      </c>
      <c r="M3662" s="9">
        <v>0.4</v>
      </c>
      <c r="N3662" s="9"/>
      <c r="O3662" s="21"/>
      <c r="Q3662" s="29"/>
      <c r="U3662" s="17"/>
      <c r="V3662" s="2" t="s">
        <v>6394</v>
      </c>
      <c r="Y3662" t="str">
        <f t="shared" si="234"/>
        <v/>
      </c>
      <c r="AA3662" t="str">
        <f t="shared" si="235"/>
        <v/>
      </c>
      <c r="AC3662" s="7"/>
      <c r="AD3662" t="s">
        <v>4714</v>
      </c>
      <c r="AE3662">
        <f t="shared" si="236"/>
        <v>0</v>
      </c>
      <c r="AG3662" s="2"/>
      <c r="AH3662" t="s">
        <v>5103</v>
      </c>
      <c r="AI3662" s="7" t="s">
        <v>4610</v>
      </c>
    </row>
    <row r="3663" spans="1:35" ht="11" customHeight="1" outlineLevel="1" x14ac:dyDescent="0.25">
      <c r="A3663" t="s">
        <v>2083</v>
      </c>
      <c r="C3663" s="2" t="s">
        <v>12974</v>
      </c>
      <c r="D3663" s="2" t="s">
        <v>5359</v>
      </c>
      <c r="E3663" s="7">
        <v>1896</v>
      </c>
      <c r="F3663" s="5" t="s">
        <v>3421</v>
      </c>
      <c r="H3663" s="5" t="s">
        <v>5037</v>
      </c>
      <c r="I3663" s="6" t="s">
        <v>4714</v>
      </c>
      <c r="J3663" s="6" t="s">
        <v>10743</v>
      </c>
      <c r="K3663" s="17">
        <v>3</v>
      </c>
      <c r="L3663" s="17" t="s">
        <v>7730</v>
      </c>
      <c r="M3663" s="9">
        <v>0.4</v>
      </c>
      <c r="N3663" s="9"/>
      <c r="O3663" s="21"/>
      <c r="Q3663" s="29"/>
      <c r="U3663" s="17"/>
      <c r="V3663" s="2" t="s">
        <v>6395</v>
      </c>
      <c r="Y3663" t="str">
        <f t="shared" ref="Y3663:Y3726" si="237">IF(COUNTIF(F3663,"*fdc*"),1,"")</f>
        <v/>
      </c>
      <c r="AA3663" t="str">
        <f t="shared" ref="AA3663:AA3726" si="238">IF(COUNTIF(F3663,"*s/s*"),1,"")</f>
        <v/>
      </c>
      <c r="AC3663" s="7"/>
      <c r="AD3663" t="s">
        <v>4714</v>
      </c>
      <c r="AE3663">
        <f t="shared" si="236"/>
        <v>0</v>
      </c>
      <c r="AG3663" s="2"/>
      <c r="AH3663" t="s">
        <v>5103</v>
      </c>
      <c r="AI3663" s="7" t="s">
        <v>4610</v>
      </c>
    </row>
    <row r="3664" spans="1:35" ht="11" customHeight="1" outlineLevel="1" x14ac:dyDescent="0.25">
      <c r="A3664" t="s">
        <v>2083</v>
      </c>
      <c r="C3664" s="2" t="s">
        <v>12974</v>
      </c>
      <c r="D3664" s="2" t="s">
        <v>10747</v>
      </c>
      <c r="E3664" s="7">
        <v>1896</v>
      </c>
      <c r="F3664" s="5" t="s">
        <v>6383</v>
      </c>
      <c r="H3664" s="5" t="s">
        <v>591</v>
      </c>
      <c r="I3664" s="6" t="s">
        <v>4714</v>
      </c>
      <c r="J3664" s="6" t="s">
        <v>10746</v>
      </c>
      <c r="K3664" s="17">
        <v>3</v>
      </c>
      <c r="L3664" s="17" t="s">
        <v>7732</v>
      </c>
      <c r="M3664" s="9"/>
      <c r="N3664" s="9"/>
      <c r="O3664" s="21"/>
      <c r="Q3664" s="29"/>
      <c r="U3664" s="17"/>
      <c r="V3664" s="2" t="s">
        <v>974</v>
      </c>
      <c r="Y3664" t="str">
        <f t="shared" si="237"/>
        <v/>
      </c>
      <c r="AA3664" t="str">
        <f t="shared" si="238"/>
        <v/>
      </c>
      <c r="AC3664" s="7"/>
      <c r="AD3664" t="s">
        <v>4714</v>
      </c>
      <c r="AE3664">
        <f t="shared" si="236"/>
        <v>0</v>
      </c>
      <c r="AG3664" s="2"/>
      <c r="AH3664" t="s">
        <v>5103</v>
      </c>
      <c r="AI3664" s="7" t="s">
        <v>4610</v>
      </c>
    </row>
    <row r="3665" spans="1:35" ht="11" customHeight="1" outlineLevel="1" x14ac:dyDescent="0.25">
      <c r="A3665" t="s">
        <v>2083</v>
      </c>
      <c r="C3665" s="2" t="s">
        <v>12974</v>
      </c>
      <c r="D3665" s="2" t="s">
        <v>10748</v>
      </c>
      <c r="E3665" s="7">
        <v>1896</v>
      </c>
      <c r="F3665" s="5" t="s">
        <v>5139</v>
      </c>
      <c r="H3665" s="5" t="s">
        <v>4458</v>
      </c>
      <c r="I3665" s="6" t="s">
        <v>2085</v>
      </c>
      <c r="J3665" s="6" t="s">
        <v>10746</v>
      </c>
      <c r="K3665" s="17">
        <v>1</v>
      </c>
      <c r="L3665" s="17" t="s">
        <v>7732</v>
      </c>
      <c r="M3665" s="9"/>
      <c r="N3665" s="9"/>
      <c r="O3665" s="21"/>
      <c r="Q3665" s="29"/>
      <c r="U3665" s="17"/>
      <c r="V3665" s="2" t="s">
        <v>975</v>
      </c>
      <c r="Y3665" t="str">
        <f t="shared" si="237"/>
        <v/>
      </c>
      <c r="AA3665" t="str">
        <f t="shared" si="238"/>
        <v/>
      </c>
      <c r="AC3665" s="7"/>
      <c r="AD3665" t="s">
        <v>2085</v>
      </c>
      <c r="AE3665">
        <f t="shared" si="236"/>
        <v>0</v>
      </c>
      <c r="AG3665" s="2"/>
      <c r="AH3665" t="s">
        <v>4711</v>
      </c>
      <c r="AI3665" s="7" t="s">
        <v>4610</v>
      </c>
    </row>
    <row r="3666" spans="1:35" ht="11" customHeight="1" outlineLevel="1" x14ac:dyDescent="0.25">
      <c r="A3666" t="s">
        <v>2083</v>
      </c>
      <c r="C3666" s="2" t="s">
        <v>12974</v>
      </c>
      <c r="D3666" s="2" t="s">
        <v>33</v>
      </c>
      <c r="E3666" s="7">
        <v>1896</v>
      </c>
      <c r="F3666" s="5" t="s">
        <v>2974</v>
      </c>
      <c r="H3666" s="5" t="s">
        <v>977</v>
      </c>
      <c r="I3666" s="6" t="s">
        <v>6389</v>
      </c>
      <c r="J3666" s="6" t="s">
        <v>10746</v>
      </c>
      <c r="K3666" s="17">
        <v>3</v>
      </c>
      <c r="L3666" s="17" t="s">
        <v>7732</v>
      </c>
      <c r="M3666" s="9"/>
      <c r="N3666" s="9"/>
      <c r="O3666" s="21"/>
      <c r="Q3666" s="29"/>
      <c r="U3666" s="17"/>
      <c r="V3666" s="2" t="s">
        <v>976</v>
      </c>
      <c r="Y3666" t="str">
        <f t="shared" si="237"/>
        <v/>
      </c>
      <c r="AA3666" t="str">
        <f t="shared" si="238"/>
        <v/>
      </c>
      <c r="AC3666" s="7"/>
      <c r="AD3666" t="s">
        <v>6389</v>
      </c>
      <c r="AE3666">
        <f t="shared" si="236"/>
        <v>0</v>
      </c>
      <c r="AG3666" s="2"/>
      <c r="AH3666" t="s">
        <v>6390</v>
      </c>
      <c r="AI3666" s="7" t="s">
        <v>4610</v>
      </c>
    </row>
    <row r="3667" spans="1:35" ht="11" customHeight="1" outlineLevel="1" x14ac:dyDescent="0.25">
      <c r="A3667" t="s">
        <v>2083</v>
      </c>
      <c r="C3667" s="2" t="s">
        <v>12974</v>
      </c>
      <c r="D3667" s="2" t="s">
        <v>40</v>
      </c>
      <c r="E3667" s="7">
        <v>1896</v>
      </c>
      <c r="F3667" s="5" t="s">
        <v>5279</v>
      </c>
      <c r="H3667" s="5" t="s">
        <v>1121</v>
      </c>
      <c r="I3667" s="6" t="s">
        <v>4714</v>
      </c>
      <c r="J3667" s="6" t="s">
        <v>10746</v>
      </c>
      <c r="K3667" s="17">
        <v>3</v>
      </c>
      <c r="L3667" s="17" t="s">
        <v>7732</v>
      </c>
      <c r="M3667" s="9"/>
      <c r="N3667" s="9"/>
      <c r="O3667" s="21"/>
      <c r="Q3667" s="29"/>
      <c r="U3667" s="17"/>
      <c r="V3667" s="2" t="s">
        <v>7973</v>
      </c>
      <c r="Y3667" t="str">
        <f t="shared" si="237"/>
        <v/>
      </c>
      <c r="AA3667" t="str">
        <f t="shared" si="238"/>
        <v/>
      </c>
      <c r="AC3667" s="7"/>
      <c r="AD3667" t="s">
        <v>4714</v>
      </c>
      <c r="AE3667">
        <f t="shared" si="236"/>
        <v>0</v>
      </c>
      <c r="AG3667" s="2"/>
      <c r="AH3667" t="s">
        <v>5103</v>
      </c>
      <c r="AI3667" s="7" t="s">
        <v>4610</v>
      </c>
    </row>
    <row r="3668" spans="1:35" ht="11" customHeight="1" outlineLevel="1" x14ac:dyDescent="0.25">
      <c r="A3668" t="s">
        <v>2083</v>
      </c>
      <c r="C3668" s="2" t="s">
        <v>12974</v>
      </c>
      <c r="D3668" s="2" t="s">
        <v>5360</v>
      </c>
      <c r="E3668" s="7">
        <v>1896</v>
      </c>
      <c r="F3668" s="5" t="s">
        <v>3421</v>
      </c>
      <c r="H3668" s="5" t="s">
        <v>5037</v>
      </c>
      <c r="I3668" s="6" t="s">
        <v>4714</v>
      </c>
      <c r="J3668" s="6" t="s">
        <v>10746</v>
      </c>
      <c r="K3668" s="17">
        <v>3</v>
      </c>
      <c r="L3668" s="17" t="s">
        <v>7732</v>
      </c>
      <c r="M3668" s="9"/>
      <c r="N3668" s="9"/>
      <c r="O3668" s="21"/>
      <c r="Q3668" s="29"/>
      <c r="U3668" s="17"/>
      <c r="V3668" s="2" t="s">
        <v>7974</v>
      </c>
      <c r="Y3668" t="str">
        <f t="shared" si="237"/>
        <v/>
      </c>
      <c r="AA3668" t="str">
        <f t="shared" si="238"/>
        <v/>
      </c>
      <c r="AC3668" s="7"/>
      <c r="AD3668" t="s">
        <v>4714</v>
      </c>
      <c r="AE3668">
        <f t="shared" si="236"/>
        <v>0</v>
      </c>
      <c r="AG3668" s="2"/>
      <c r="AH3668" t="s">
        <v>5103</v>
      </c>
      <c r="AI3668" s="7" t="s">
        <v>4610</v>
      </c>
    </row>
    <row r="3669" spans="1:35" ht="11" customHeight="1" outlineLevel="1" x14ac:dyDescent="0.25">
      <c r="A3669" t="s">
        <v>2083</v>
      </c>
      <c r="C3669" s="2" t="s">
        <v>12974</v>
      </c>
      <c r="D3669" s="2" t="s">
        <v>10749</v>
      </c>
      <c r="E3669" s="7">
        <v>1896</v>
      </c>
      <c r="F3669" s="5" t="s">
        <v>6383</v>
      </c>
      <c r="H3669" s="5" t="s">
        <v>591</v>
      </c>
      <c r="I3669" s="6" t="s">
        <v>4714</v>
      </c>
      <c r="J3669" s="6" t="s">
        <v>10746</v>
      </c>
      <c r="K3669" s="17">
        <v>3</v>
      </c>
      <c r="L3669" s="17" t="s">
        <v>7732</v>
      </c>
      <c r="M3669" s="9"/>
      <c r="N3669" s="9"/>
      <c r="O3669" s="21"/>
      <c r="Q3669" s="29"/>
      <c r="U3669" s="17"/>
      <c r="V3669" s="2" t="s">
        <v>826</v>
      </c>
      <c r="Y3669" t="str">
        <f t="shared" si="237"/>
        <v/>
      </c>
      <c r="AA3669" t="str">
        <f t="shared" si="238"/>
        <v/>
      </c>
      <c r="AC3669" s="7"/>
      <c r="AD3669" t="s">
        <v>4714</v>
      </c>
      <c r="AE3669">
        <f t="shared" si="236"/>
        <v>0</v>
      </c>
      <c r="AG3669" s="2"/>
      <c r="AH3669" t="s">
        <v>5103</v>
      </c>
      <c r="AI3669" s="7" t="s">
        <v>4610</v>
      </c>
    </row>
    <row r="3670" spans="1:35" ht="11" customHeight="1" outlineLevel="1" x14ac:dyDescent="0.25">
      <c r="A3670" t="s">
        <v>2083</v>
      </c>
      <c r="C3670" s="2" t="s">
        <v>12974</v>
      </c>
      <c r="D3670" s="2" t="s">
        <v>10750</v>
      </c>
      <c r="E3670" s="7">
        <v>1896</v>
      </c>
      <c r="F3670" s="5" t="s">
        <v>5139</v>
      </c>
      <c r="H3670" s="5" t="s">
        <v>4458</v>
      </c>
      <c r="I3670" s="6" t="s">
        <v>2085</v>
      </c>
      <c r="J3670" s="6" t="s">
        <v>10746</v>
      </c>
      <c r="K3670" s="17">
        <v>1</v>
      </c>
      <c r="L3670" s="17" t="s">
        <v>7732</v>
      </c>
      <c r="M3670" s="9"/>
      <c r="N3670" s="9"/>
      <c r="O3670" s="21"/>
      <c r="Q3670" s="29"/>
      <c r="U3670" s="17"/>
      <c r="V3670" s="2" t="s">
        <v>827</v>
      </c>
      <c r="X3670" t="s">
        <v>7732</v>
      </c>
      <c r="Y3670" t="str">
        <f t="shared" si="237"/>
        <v/>
      </c>
      <c r="AA3670" t="str">
        <f t="shared" si="238"/>
        <v/>
      </c>
      <c r="AC3670" s="7"/>
      <c r="AD3670" t="s">
        <v>2085</v>
      </c>
      <c r="AE3670">
        <f t="shared" si="236"/>
        <v>0</v>
      </c>
      <c r="AG3670" s="2"/>
      <c r="AH3670" t="s">
        <v>4711</v>
      </c>
      <c r="AI3670" s="7" t="s">
        <v>4610</v>
      </c>
    </row>
    <row r="3671" spans="1:35" ht="11" customHeight="1" outlineLevel="1" x14ac:dyDescent="0.25">
      <c r="A3671" t="s">
        <v>2083</v>
      </c>
      <c r="C3671" s="2" t="s">
        <v>12974</v>
      </c>
      <c r="D3671" s="2" t="s">
        <v>35</v>
      </c>
      <c r="E3671" s="7">
        <v>1896</v>
      </c>
      <c r="F3671" s="5" t="s">
        <v>2974</v>
      </c>
      <c r="H3671" s="5" t="s">
        <v>2817</v>
      </c>
      <c r="I3671" s="6" t="s">
        <v>6389</v>
      </c>
      <c r="J3671" s="6" t="s">
        <v>10746</v>
      </c>
      <c r="K3671" s="17">
        <v>3</v>
      </c>
      <c r="L3671" s="17" t="s">
        <v>7732</v>
      </c>
      <c r="M3671" s="9"/>
      <c r="N3671" s="9"/>
      <c r="O3671" s="21"/>
      <c r="Q3671" s="29"/>
      <c r="U3671" s="17"/>
      <c r="V3671" s="2" t="s">
        <v>5365</v>
      </c>
      <c r="Y3671" t="str">
        <f t="shared" si="237"/>
        <v/>
      </c>
      <c r="AA3671" t="str">
        <f t="shared" si="238"/>
        <v/>
      </c>
      <c r="AC3671" s="7"/>
      <c r="AD3671" t="s">
        <v>6389</v>
      </c>
      <c r="AE3671">
        <f t="shared" si="236"/>
        <v>0</v>
      </c>
      <c r="AG3671" s="2"/>
      <c r="AH3671" t="s">
        <v>6390</v>
      </c>
      <c r="AI3671" s="7" t="s">
        <v>4610</v>
      </c>
    </row>
    <row r="3672" spans="1:35" ht="11" customHeight="1" outlineLevel="1" x14ac:dyDescent="0.25">
      <c r="A3672" t="s">
        <v>2083</v>
      </c>
      <c r="C3672" s="2" t="s">
        <v>12974</v>
      </c>
      <c r="D3672" s="2" t="s">
        <v>10751</v>
      </c>
      <c r="E3672" s="7">
        <v>1896</v>
      </c>
      <c r="F3672" s="5" t="s">
        <v>5279</v>
      </c>
      <c r="H3672" s="5" t="s">
        <v>1121</v>
      </c>
      <c r="I3672" s="6" t="s">
        <v>4714</v>
      </c>
      <c r="J3672" s="6" t="s">
        <v>10746</v>
      </c>
      <c r="K3672" s="17">
        <v>3</v>
      </c>
      <c r="L3672" s="17" t="s">
        <v>7730</v>
      </c>
      <c r="M3672" s="9">
        <v>0.7</v>
      </c>
      <c r="N3672" s="9"/>
      <c r="O3672" s="21"/>
      <c r="Q3672" s="29"/>
      <c r="U3672" s="17"/>
      <c r="V3672" s="2" t="s">
        <v>5367</v>
      </c>
      <c r="Y3672" t="str">
        <f t="shared" si="237"/>
        <v/>
      </c>
      <c r="AA3672" t="str">
        <f t="shared" si="238"/>
        <v/>
      </c>
      <c r="AC3672" s="7"/>
      <c r="AD3672" t="s">
        <v>4714</v>
      </c>
      <c r="AE3672">
        <f t="shared" si="236"/>
        <v>0</v>
      </c>
      <c r="AG3672" s="2"/>
      <c r="AH3672" t="s">
        <v>5103</v>
      </c>
      <c r="AI3672" s="7" t="s">
        <v>4610</v>
      </c>
    </row>
    <row r="3673" spans="1:35" ht="11" customHeight="1" outlineLevel="1" collapsed="1" x14ac:dyDescent="0.25">
      <c r="A3673" t="s">
        <v>2083</v>
      </c>
      <c r="C3673" s="2" t="s">
        <v>12974</v>
      </c>
      <c r="D3673" s="2" t="s">
        <v>5361</v>
      </c>
      <c r="E3673" s="7">
        <v>1896</v>
      </c>
      <c r="F3673" s="5" t="s">
        <v>3421</v>
      </c>
      <c r="H3673" s="5" t="s">
        <v>5037</v>
      </c>
      <c r="I3673" s="6" t="s">
        <v>4714</v>
      </c>
      <c r="J3673" s="6" t="s">
        <v>10746</v>
      </c>
      <c r="K3673" s="17">
        <v>3</v>
      </c>
      <c r="L3673" s="17" t="s">
        <v>7732</v>
      </c>
      <c r="M3673" s="9"/>
      <c r="N3673" s="9"/>
      <c r="O3673" s="21"/>
      <c r="Q3673" s="29"/>
      <c r="U3673" s="17"/>
      <c r="V3673" s="2" t="s">
        <v>5368</v>
      </c>
      <c r="Y3673" t="str">
        <f t="shared" si="237"/>
        <v/>
      </c>
      <c r="AA3673" t="str">
        <f t="shared" si="238"/>
        <v/>
      </c>
      <c r="AC3673" s="7"/>
      <c r="AD3673" t="s">
        <v>4714</v>
      </c>
      <c r="AE3673">
        <f t="shared" si="236"/>
        <v>0</v>
      </c>
      <c r="AG3673" s="2"/>
      <c r="AH3673" t="s">
        <v>5103</v>
      </c>
      <c r="AI3673" s="7" t="s">
        <v>4610</v>
      </c>
    </row>
    <row r="3674" spans="1:35" ht="11" customHeight="1" outlineLevel="1" x14ac:dyDescent="0.25">
      <c r="A3674" t="s">
        <v>2083</v>
      </c>
      <c r="C3674" s="2" t="s">
        <v>12974</v>
      </c>
      <c r="D3674" s="2" t="s">
        <v>10752</v>
      </c>
      <c r="E3674" s="7">
        <v>1896</v>
      </c>
      <c r="F3674" s="5" t="s">
        <v>6383</v>
      </c>
      <c r="H3674" s="5" t="s">
        <v>591</v>
      </c>
      <c r="I3674" s="6" t="s">
        <v>4714</v>
      </c>
      <c r="J3674" s="6" t="s">
        <v>10746</v>
      </c>
      <c r="K3674" s="17">
        <v>3</v>
      </c>
      <c r="L3674" s="17" t="s">
        <v>7732</v>
      </c>
      <c r="M3674" s="9"/>
      <c r="N3674" s="9"/>
      <c r="O3674" s="21"/>
      <c r="Q3674" s="29"/>
      <c r="U3674" s="17"/>
      <c r="V3674" s="2" t="s">
        <v>828</v>
      </c>
      <c r="Y3674" t="str">
        <f t="shared" si="237"/>
        <v/>
      </c>
      <c r="AA3674" t="str">
        <f t="shared" si="238"/>
        <v/>
      </c>
      <c r="AC3674" s="7"/>
      <c r="AD3674" t="s">
        <v>4714</v>
      </c>
      <c r="AE3674">
        <f t="shared" si="236"/>
        <v>0</v>
      </c>
      <c r="AG3674" s="2"/>
      <c r="AH3674" t="s">
        <v>5103</v>
      </c>
      <c r="AI3674" s="7" t="s">
        <v>4922</v>
      </c>
    </row>
    <row r="3675" spans="1:35" ht="11" customHeight="1" outlineLevel="1" x14ac:dyDescent="0.25">
      <c r="A3675" t="s">
        <v>2083</v>
      </c>
      <c r="C3675" s="2" t="s">
        <v>12974</v>
      </c>
      <c r="D3675" s="2" t="s">
        <v>10753</v>
      </c>
      <c r="E3675" s="7">
        <v>1896</v>
      </c>
      <c r="F3675" s="5" t="s">
        <v>5139</v>
      </c>
      <c r="H3675" s="5" t="s">
        <v>4458</v>
      </c>
      <c r="I3675" s="6" t="s">
        <v>2085</v>
      </c>
      <c r="J3675" s="6" t="s">
        <v>10746</v>
      </c>
      <c r="K3675" s="17">
        <v>1</v>
      </c>
      <c r="L3675" s="17" t="s">
        <v>7732</v>
      </c>
      <c r="M3675" s="9"/>
      <c r="N3675" s="9"/>
      <c r="O3675" s="21"/>
      <c r="Q3675" s="29"/>
      <c r="U3675" s="17"/>
      <c r="V3675" s="2" t="s">
        <v>5522</v>
      </c>
      <c r="Y3675" t="str">
        <f t="shared" si="237"/>
        <v/>
      </c>
      <c r="AA3675" t="str">
        <f t="shared" si="238"/>
        <v/>
      </c>
      <c r="AC3675" s="7"/>
      <c r="AD3675" t="s">
        <v>2085</v>
      </c>
      <c r="AE3675">
        <f t="shared" si="236"/>
        <v>0</v>
      </c>
      <c r="AG3675" s="2"/>
      <c r="AH3675" t="s">
        <v>4711</v>
      </c>
      <c r="AI3675" s="7" t="s">
        <v>4922</v>
      </c>
    </row>
    <row r="3676" spans="1:35" ht="11" customHeight="1" outlineLevel="1" x14ac:dyDescent="0.25">
      <c r="A3676" t="s">
        <v>2083</v>
      </c>
      <c r="C3676" s="2" t="s">
        <v>12974</v>
      </c>
      <c r="D3676" s="2" t="s">
        <v>10754</v>
      </c>
      <c r="E3676" s="7">
        <v>1896</v>
      </c>
      <c r="F3676" s="5" t="s">
        <v>2974</v>
      </c>
      <c r="H3676" s="5" t="s">
        <v>2817</v>
      </c>
      <c r="I3676" s="6" t="s">
        <v>6389</v>
      </c>
      <c r="J3676" s="6" t="s">
        <v>10746</v>
      </c>
      <c r="K3676" s="17">
        <v>3</v>
      </c>
      <c r="L3676" s="17" t="s">
        <v>7732</v>
      </c>
      <c r="M3676" s="9"/>
      <c r="N3676" s="9"/>
      <c r="O3676" s="21"/>
      <c r="Q3676" s="29"/>
      <c r="U3676" s="17"/>
      <c r="V3676" s="2" t="s">
        <v>5526</v>
      </c>
      <c r="Y3676" t="str">
        <f t="shared" si="237"/>
        <v/>
      </c>
      <c r="AA3676" t="str">
        <f t="shared" si="238"/>
        <v/>
      </c>
      <c r="AC3676" s="7"/>
      <c r="AD3676" t="s">
        <v>6389</v>
      </c>
      <c r="AE3676">
        <f t="shared" si="236"/>
        <v>0</v>
      </c>
      <c r="AG3676" s="2"/>
      <c r="AH3676" t="s">
        <v>6390</v>
      </c>
      <c r="AI3676" s="7" t="s">
        <v>4620</v>
      </c>
    </row>
    <row r="3677" spans="1:35" ht="11" customHeight="1" outlineLevel="1" x14ac:dyDescent="0.25">
      <c r="A3677" t="s">
        <v>2083</v>
      </c>
      <c r="C3677" s="2" t="s">
        <v>12974</v>
      </c>
      <c r="D3677" s="2" t="s">
        <v>10755</v>
      </c>
      <c r="E3677" s="7">
        <v>1896</v>
      </c>
      <c r="F3677" s="5" t="s">
        <v>5279</v>
      </c>
      <c r="H3677" s="5" t="s">
        <v>1121</v>
      </c>
      <c r="I3677" s="6" t="s">
        <v>4714</v>
      </c>
      <c r="J3677" s="6" t="s">
        <v>10746</v>
      </c>
      <c r="K3677" s="17">
        <v>3</v>
      </c>
      <c r="L3677" s="17" t="s">
        <v>7732</v>
      </c>
      <c r="M3677" s="9"/>
      <c r="N3677" s="9"/>
      <c r="O3677" s="21"/>
      <c r="Q3677" s="29"/>
      <c r="U3677" s="17"/>
      <c r="V3677" s="2" t="s">
        <v>5527</v>
      </c>
      <c r="Y3677" t="str">
        <f t="shared" si="237"/>
        <v/>
      </c>
      <c r="AA3677" t="str">
        <f t="shared" si="238"/>
        <v/>
      </c>
      <c r="AC3677" s="7"/>
      <c r="AD3677" t="s">
        <v>4714</v>
      </c>
      <c r="AE3677">
        <f t="shared" si="236"/>
        <v>0</v>
      </c>
      <c r="AG3677" s="2"/>
      <c r="AH3677" t="s">
        <v>5103</v>
      </c>
      <c r="AI3677" s="7" t="s">
        <v>4620</v>
      </c>
    </row>
    <row r="3678" spans="1:35" ht="11" customHeight="1" outlineLevel="1" x14ac:dyDescent="0.25">
      <c r="A3678" t="s">
        <v>2083</v>
      </c>
      <c r="C3678" s="2" t="s">
        <v>12974</v>
      </c>
      <c r="D3678" s="2" t="s">
        <v>10756</v>
      </c>
      <c r="E3678" s="7">
        <v>1896</v>
      </c>
      <c r="F3678" s="5" t="s">
        <v>3421</v>
      </c>
      <c r="H3678" s="5" t="s">
        <v>5037</v>
      </c>
      <c r="I3678" s="6" t="s">
        <v>4714</v>
      </c>
      <c r="J3678" s="6" t="s">
        <v>10746</v>
      </c>
      <c r="K3678" s="17">
        <v>3</v>
      </c>
      <c r="L3678" s="17" t="s">
        <v>7732</v>
      </c>
      <c r="M3678" s="9"/>
      <c r="N3678" s="9"/>
      <c r="O3678" s="21"/>
      <c r="Q3678" s="29"/>
      <c r="U3678" s="17"/>
      <c r="V3678" s="2" t="s">
        <v>5528</v>
      </c>
      <c r="Y3678" t="str">
        <f t="shared" si="237"/>
        <v/>
      </c>
      <c r="AA3678" t="str">
        <f t="shared" si="238"/>
        <v/>
      </c>
      <c r="AC3678" s="7"/>
      <c r="AD3678" t="s">
        <v>4714</v>
      </c>
      <c r="AE3678">
        <f t="shared" si="236"/>
        <v>0</v>
      </c>
      <c r="AG3678" s="2"/>
      <c r="AH3678" t="s">
        <v>5103</v>
      </c>
      <c r="AI3678" s="7" t="s">
        <v>4620</v>
      </c>
    </row>
    <row r="3679" spans="1:35" ht="11" customHeight="1" outlineLevel="1" collapsed="1" x14ac:dyDescent="0.25">
      <c r="A3679" t="s">
        <v>2083</v>
      </c>
      <c r="C3679" s="2" t="s">
        <v>12974</v>
      </c>
      <c r="D3679" s="2" t="s">
        <v>10757</v>
      </c>
      <c r="E3679" s="7">
        <v>1896</v>
      </c>
      <c r="F3679" s="5" t="s">
        <v>6383</v>
      </c>
      <c r="H3679" s="5" t="s">
        <v>591</v>
      </c>
      <c r="I3679" s="6" t="s">
        <v>4714</v>
      </c>
      <c r="J3679" s="6" t="s">
        <v>10746</v>
      </c>
      <c r="K3679" s="17">
        <v>3</v>
      </c>
      <c r="L3679" s="17" t="s">
        <v>7732</v>
      </c>
      <c r="M3679" s="9"/>
      <c r="N3679" s="9"/>
      <c r="O3679" s="21"/>
      <c r="Q3679" s="29"/>
      <c r="U3679" s="17"/>
      <c r="V3679" s="2" t="s">
        <v>5530</v>
      </c>
      <c r="Y3679" t="str">
        <f t="shared" si="237"/>
        <v/>
      </c>
      <c r="AA3679" t="str">
        <f t="shared" si="238"/>
        <v/>
      </c>
      <c r="AC3679" s="7"/>
      <c r="AD3679" t="s">
        <v>4714</v>
      </c>
      <c r="AE3679">
        <f t="shared" si="236"/>
        <v>0</v>
      </c>
      <c r="AG3679" s="2"/>
      <c r="AH3679" t="s">
        <v>5103</v>
      </c>
      <c r="AI3679" s="7" t="s">
        <v>4922</v>
      </c>
    </row>
    <row r="3680" spans="1:35" ht="11" customHeight="1" outlineLevel="1" x14ac:dyDescent="0.25">
      <c r="A3680" t="s">
        <v>2083</v>
      </c>
      <c r="C3680" s="2" t="s">
        <v>12974</v>
      </c>
      <c r="D3680" s="2" t="s">
        <v>10758</v>
      </c>
      <c r="E3680" s="7">
        <v>1896</v>
      </c>
      <c r="F3680" s="5" t="s">
        <v>5139</v>
      </c>
      <c r="H3680" s="5" t="s">
        <v>4458</v>
      </c>
      <c r="I3680" s="6" t="s">
        <v>2085</v>
      </c>
      <c r="J3680" s="6" t="s">
        <v>10746</v>
      </c>
      <c r="K3680" s="17">
        <v>1</v>
      </c>
      <c r="L3680" s="17" t="s">
        <v>7732</v>
      </c>
      <c r="M3680" s="9"/>
      <c r="N3680" s="9"/>
      <c r="O3680" s="21"/>
      <c r="Q3680" s="29"/>
      <c r="U3680" s="17"/>
      <c r="V3680" s="2" t="s">
        <v>3731</v>
      </c>
      <c r="Y3680" t="str">
        <f t="shared" si="237"/>
        <v/>
      </c>
      <c r="AA3680" t="str">
        <f t="shared" si="238"/>
        <v/>
      </c>
      <c r="AC3680" s="7"/>
      <c r="AD3680" t="s">
        <v>2085</v>
      </c>
      <c r="AE3680">
        <f t="shared" ref="AE3680:AE3743" si="239">COUNTIF(I3680,"*Fuji*")</f>
        <v>0</v>
      </c>
      <c r="AG3680" s="2"/>
      <c r="AH3680" t="s">
        <v>4711</v>
      </c>
      <c r="AI3680" s="7" t="s">
        <v>4922</v>
      </c>
    </row>
    <row r="3681" spans="1:35" ht="11" customHeight="1" outlineLevel="1" x14ac:dyDescent="0.25">
      <c r="A3681" t="s">
        <v>2083</v>
      </c>
      <c r="C3681" s="2" t="s">
        <v>12974</v>
      </c>
      <c r="D3681" s="2" t="s">
        <v>10759</v>
      </c>
      <c r="E3681" s="7">
        <v>1896</v>
      </c>
      <c r="F3681" s="5" t="s">
        <v>2974</v>
      </c>
      <c r="H3681" s="5" t="s">
        <v>2817</v>
      </c>
      <c r="I3681" s="6" t="s">
        <v>6389</v>
      </c>
      <c r="J3681" s="6" t="s">
        <v>10746</v>
      </c>
      <c r="K3681" s="17">
        <v>3</v>
      </c>
      <c r="L3681" s="17" t="s">
        <v>7732</v>
      </c>
      <c r="M3681" s="9"/>
      <c r="N3681" s="9"/>
      <c r="O3681" s="21"/>
      <c r="Q3681" s="29"/>
      <c r="U3681" s="17"/>
      <c r="V3681" s="2" t="s">
        <v>3735</v>
      </c>
      <c r="Y3681" t="str">
        <f t="shared" si="237"/>
        <v/>
      </c>
      <c r="AA3681" t="str">
        <f t="shared" si="238"/>
        <v/>
      </c>
      <c r="AC3681" s="7"/>
      <c r="AD3681" t="s">
        <v>6389</v>
      </c>
      <c r="AE3681">
        <f t="shared" si="239"/>
        <v>0</v>
      </c>
      <c r="AG3681" s="2"/>
      <c r="AH3681" t="s">
        <v>6390</v>
      </c>
      <c r="AI3681" s="7" t="s">
        <v>4620</v>
      </c>
    </row>
    <row r="3682" spans="1:35" ht="11" customHeight="1" outlineLevel="1" x14ac:dyDescent="0.25">
      <c r="A3682" t="s">
        <v>2083</v>
      </c>
      <c r="C3682" s="2" t="s">
        <v>12974</v>
      </c>
      <c r="D3682" s="2" t="s">
        <v>10760</v>
      </c>
      <c r="E3682" s="7">
        <v>1896</v>
      </c>
      <c r="F3682" s="5" t="s">
        <v>5279</v>
      </c>
      <c r="H3682" s="5" t="s">
        <v>1121</v>
      </c>
      <c r="I3682" s="6" t="s">
        <v>4714</v>
      </c>
      <c r="J3682" s="6" t="s">
        <v>10746</v>
      </c>
      <c r="K3682" s="17">
        <v>3</v>
      </c>
      <c r="L3682" s="17" t="s">
        <v>7732</v>
      </c>
      <c r="M3682" s="9"/>
      <c r="N3682" s="9"/>
      <c r="O3682" s="21"/>
      <c r="Q3682" s="29"/>
      <c r="U3682" s="17"/>
      <c r="V3682" s="2" t="s">
        <v>5370</v>
      </c>
      <c r="Y3682" t="str">
        <f t="shared" si="237"/>
        <v/>
      </c>
      <c r="AA3682" t="str">
        <f t="shared" si="238"/>
        <v/>
      </c>
      <c r="AC3682" s="7"/>
      <c r="AD3682" t="s">
        <v>4714</v>
      </c>
      <c r="AE3682">
        <f t="shared" si="239"/>
        <v>0</v>
      </c>
      <c r="AG3682" s="2"/>
      <c r="AH3682" t="s">
        <v>5103</v>
      </c>
      <c r="AI3682" s="7" t="s">
        <v>4620</v>
      </c>
    </row>
    <row r="3683" spans="1:35" ht="11" customHeight="1" outlineLevel="1" x14ac:dyDescent="0.25">
      <c r="A3683" t="s">
        <v>2083</v>
      </c>
      <c r="C3683" s="2" t="s">
        <v>12974</v>
      </c>
      <c r="D3683" s="2" t="s">
        <v>10761</v>
      </c>
      <c r="E3683" s="7">
        <v>1896</v>
      </c>
      <c r="F3683" s="5" t="s">
        <v>3421</v>
      </c>
      <c r="H3683" s="5" t="s">
        <v>5037</v>
      </c>
      <c r="I3683" s="6" t="s">
        <v>4714</v>
      </c>
      <c r="J3683" s="6" t="s">
        <v>10746</v>
      </c>
      <c r="K3683" s="17">
        <v>3</v>
      </c>
      <c r="L3683" s="17" t="s">
        <v>7732</v>
      </c>
      <c r="M3683" s="9"/>
      <c r="N3683" s="9"/>
      <c r="O3683" s="21"/>
      <c r="Q3683" s="29"/>
      <c r="U3683" s="17"/>
      <c r="V3683" s="2" t="s">
        <v>5372</v>
      </c>
      <c r="Y3683" t="str">
        <f t="shared" si="237"/>
        <v/>
      </c>
      <c r="AA3683" t="str">
        <f t="shared" si="238"/>
        <v/>
      </c>
      <c r="AC3683" s="7"/>
      <c r="AD3683" t="s">
        <v>4714</v>
      </c>
      <c r="AE3683">
        <f t="shared" si="239"/>
        <v>0</v>
      </c>
      <c r="AG3683" s="2"/>
      <c r="AH3683" t="s">
        <v>5103</v>
      </c>
      <c r="AI3683" s="7" t="s">
        <v>4620</v>
      </c>
    </row>
    <row r="3684" spans="1:35" ht="11" customHeight="1" outlineLevel="1" x14ac:dyDescent="0.25">
      <c r="A3684" t="s">
        <v>2083</v>
      </c>
      <c r="C3684" s="2" t="s">
        <v>12974</v>
      </c>
      <c r="D3684" s="2">
        <v>152</v>
      </c>
      <c r="E3684" s="7">
        <v>1897</v>
      </c>
      <c r="F3684" s="5" t="s">
        <v>21879</v>
      </c>
      <c r="H3684" s="5" t="s">
        <v>4687</v>
      </c>
      <c r="I3684" s="6" t="s">
        <v>4714</v>
      </c>
      <c r="J3684" s="6" t="s">
        <v>10744</v>
      </c>
      <c r="K3684" s="17">
        <v>3</v>
      </c>
      <c r="L3684" s="17" t="s">
        <v>7730</v>
      </c>
      <c r="M3684" s="9">
        <v>0.2</v>
      </c>
      <c r="N3684" s="9"/>
      <c r="O3684" s="21"/>
      <c r="Q3684" s="29"/>
      <c r="U3684" s="17"/>
      <c r="V3684" s="2">
        <v>159</v>
      </c>
      <c r="Y3684" t="str">
        <f t="shared" si="237"/>
        <v/>
      </c>
      <c r="AA3684" t="str">
        <f t="shared" si="238"/>
        <v/>
      </c>
      <c r="AC3684" s="7"/>
      <c r="AD3684" t="s">
        <v>4714</v>
      </c>
      <c r="AE3684">
        <f t="shared" si="239"/>
        <v>0</v>
      </c>
      <c r="AG3684" s="2"/>
      <c r="AH3684" t="s">
        <v>5103</v>
      </c>
      <c r="AI3684" s="7" t="s">
        <v>4610</v>
      </c>
    </row>
    <row r="3685" spans="1:35" ht="11" customHeight="1" outlineLevel="1" x14ac:dyDescent="0.25">
      <c r="A3685" t="s">
        <v>2083</v>
      </c>
      <c r="C3685" s="2" t="s">
        <v>12974</v>
      </c>
      <c r="D3685" s="2">
        <v>155</v>
      </c>
      <c r="E3685" s="7">
        <v>1897</v>
      </c>
      <c r="F3685" s="5" t="s">
        <v>5139</v>
      </c>
      <c r="H3685" s="5" t="s">
        <v>5037</v>
      </c>
      <c r="I3685" s="6" t="s">
        <v>2085</v>
      </c>
      <c r="J3685" s="6" t="s">
        <v>10744</v>
      </c>
      <c r="K3685" s="17">
        <v>1</v>
      </c>
      <c r="L3685" s="17" t="s">
        <v>7732</v>
      </c>
      <c r="M3685" s="9"/>
      <c r="N3685" s="9"/>
      <c r="O3685" s="21"/>
      <c r="Q3685" s="29"/>
      <c r="U3685" s="17"/>
      <c r="V3685" s="2">
        <v>162</v>
      </c>
      <c r="Y3685" t="str">
        <f t="shared" si="237"/>
        <v/>
      </c>
      <c r="AA3685" t="str">
        <f t="shared" si="238"/>
        <v/>
      </c>
      <c r="AC3685" s="7"/>
      <c r="AD3685" t="s">
        <v>2085</v>
      </c>
      <c r="AE3685">
        <f t="shared" si="239"/>
        <v>0</v>
      </c>
      <c r="AG3685" s="2"/>
      <c r="AH3685" t="s">
        <v>4711</v>
      </c>
      <c r="AI3685" s="7" t="s">
        <v>4610</v>
      </c>
    </row>
    <row r="3686" spans="1:35" ht="11" customHeight="1" outlineLevel="1" x14ac:dyDescent="0.25">
      <c r="A3686" t="s">
        <v>2083</v>
      </c>
      <c r="C3686" s="2" t="s">
        <v>12974</v>
      </c>
      <c r="D3686" s="2">
        <v>159</v>
      </c>
      <c r="E3686" s="7">
        <v>1897</v>
      </c>
      <c r="F3686" s="5" t="s">
        <v>2974</v>
      </c>
      <c r="H3686" s="5" t="s">
        <v>2858</v>
      </c>
      <c r="I3686" s="6" t="s">
        <v>6389</v>
      </c>
      <c r="J3686" s="6" t="s">
        <v>10744</v>
      </c>
      <c r="K3686" s="17">
        <v>3</v>
      </c>
      <c r="L3686" s="17" t="s">
        <v>7730</v>
      </c>
      <c r="M3686" s="9">
        <v>2</v>
      </c>
      <c r="N3686" s="9"/>
      <c r="O3686" s="21"/>
      <c r="Q3686" s="29"/>
      <c r="U3686" s="17"/>
      <c r="V3686" s="2">
        <v>166</v>
      </c>
      <c r="Y3686" t="str">
        <f t="shared" si="237"/>
        <v/>
      </c>
      <c r="AA3686" t="str">
        <f t="shared" si="238"/>
        <v/>
      </c>
      <c r="AC3686" s="7"/>
      <c r="AD3686" t="s">
        <v>6389</v>
      </c>
      <c r="AE3686">
        <f t="shared" si="239"/>
        <v>0</v>
      </c>
      <c r="AG3686" s="2"/>
      <c r="AH3686" t="s">
        <v>6390</v>
      </c>
      <c r="AI3686" s="7" t="s">
        <v>4610</v>
      </c>
    </row>
    <row r="3687" spans="1:35" ht="11" customHeight="1" outlineLevel="1" x14ac:dyDescent="0.25">
      <c r="A3687" t="s">
        <v>2083</v>
      </c>
      <c r="C3687" s="2" t="s">
        <v>12974</v>
      </c>
      <c r="D3687" s="2">
        <v>161</v>
      </c>
      <c r="E3687" s="7">
        <v>1897</v>
      </c>
      <c r="F3687" s="5" t="s">
        <v>5279</v>
      </c>
      <c r="H3687" s="5" t="s">
        <v>133</v>
      </c>
      <c r="I3687" s="6" t="s">
        <v>4714</v>
      </c>
      <c r="J3687" s="6" t="s">
        <v>10744</v>
      </c>
      <c r="K3687" s="17">
        <v>3</v>
      </c>
      <c r="L3687" s="17" t="s">
        <v>7732</v>
      </c>
      <c r="M3687" s="9"/>
      <c r="N3687" s="9"/>
      <c r="O3687" s="21"/>
      <c r="Q3687" s="29"/>
      <c r="U3687" s="17"/>
      <c r="V3687" s="2">
        <v>168</v>
      </c>
      <c r="Y3687" t="str">
        <f t="shared" si="237"/>
        <v/>
      </c>
      <c r="AA3687" t="str">
        <f t="shared" si="238"/>
        <v/>
      </c>
      <c r="AC3687" s="7"/>
      <c r="AD3687" t="s">
        <v>4714</v>
      </c>
      <c r="AE3687">
        <f t="shared" si="239"/>
        <v>0</v>
      </c>
      <c r="AG3687" s="2"/>
      <c r="AH3687" t="s">
        <v>5103</v>
      </c>
      <c r="AI3687" s="7" t="s">
        <v>4610</v>
      </c>
    </row>
    <row r="3688" spans="1:35" ht="11" customHeight="1" outlineLevel="1" x14ac:dyDescent="0.25">
      <c r="A3688" t="s">
        <v>2083</v>
      </c>
      <c r="C3688" s="2" t="s">
        <v>12974</v>
      </c>
      <c r="D3688" s="2">
        <v>162</v>
      </c>
      <c r="E3688" s="7">
        <v>1897</v>
      </c>
      <c r="F3688" s="5" t="s">
        <v>3421</v>
      </c>
      <c r="H3688" s="5" t="s">
        <v>3829</v>
      </c>
      <c r="I3688" s="6" t="s">
        <v>4714</v>
      </c>
      <c r="J3688" s="6" t="s">
        <v>10744</v>
      </c>
      <c r="K3688" s="17">
        <v>3</v>
      </c>
      <c r="L3688" s="17" t="s">
        <v>7732</v>
      </c>
      <c r="M3688" s="9"/>
      <c r="N3688" s="9"/>
      <c r="O3688" s="21"/>
      <c r="Q3688" s="29"/>
      <c r="U3688" s="17"/>
      <c r="V3688" s="2">
        <v>169</v>
      </c>
      <c r="Y3688" t="str">
        <f t="shared" si="237"/>
        <v/>
      </c>
      <c r="AA3688" t="str">
        <f t="shared" si="238"/>
        <v/>
      </c>
      <c r="AC3688" s="7"/>
      <c r="AD3688" t="s">
        <v>4714</v>
      </c>
      <c r="AE3688">
        <f t="shared" si="239"/>
        <v>0</v>
      </c>
      <c r="AG3688" s="2"/>
      <c r="AH3688" t="s">
        <v>5103</v>
      </c>
      <c r="AI3688" s="7" t="s">
        <v>4610</v>
      </c>
    </row>
    <row r="3689" spans="1:35" ht="11" customHeight="1" outlineLevel="1" x14ac:dyDescent="0.25">
      <c r="A3689" t="s">
        <v>2083</v>
      </c>
      <c r="C3689" s="2" t="s">
        <v>12974</v>
      </c>
      <c r="D3689" s="2" t="s">
        <v>10716</v>
      </c>
      <c r="E3689" s="7">
        <v>1897</v>
      </c>
      <c r="F3689" s="5" t="s">
        <v>21880</v>
      </c>
      <c r="H3689" s="5" t="s">
        <v>4687</v>
      </c>
      <c r="I3689" s="6" t="s">
        <v>4714</v>
      </c>
      <c r="J3689" s="6" t="s">
        <v>10745</v>
      </c>
      <c r="K3689" s="17">
        <v>3</v>
      </c>
      <c r="L3689" s="17" t="s">
        <v>7730</v>
      </c>
      <c r="M3689" s="9">
        <v>0.3</v>
      </c>
      <c r="N3689" s="9"/>
      <c r="O3689" s="21"/>
      <c r="Q3689" s="29"/>
      <c r="U3689" s="17"/>
      <c r="V3689" s="2" t="s">
        <v>6396</v>
      </c>
      <c r="Y3689" t="str">
        <f t="shared" si="237"/>
        <v/>
      </c>
      <c r="AA3689" t="str">
        <f t="shared" si="238"/>
        <v/>
      </c>
      <c r="AC3689" s="7"/>
      <c r="AD3689" t="s">
        <v>4714</v>
      </c>
      <c r="AE3689">
        <f t="shared" si="239"/>
        <v>0</v>
      </c>
      <c r="AG3689" s="2"/>
      <c r="AH3689" t="s">
        <v>5103</v>
      </c>
      <c r="AI3689" s="7" t="s">
        <v>4610</v>
      </c>
    </row>
    <row r="3690" spans="1:35" ht="11" customHeight="1" outlineLevel="1" x14ac:dyDescent="0.25">
      <c r="A3690" t="s">
        <v>2083</v>
      </c>
      <c r="C3690" s="2" t="s">
        <v>12974</v>
      </c>
      <c r="D3690" s="2" t="s">
        <v>10717</v>
      </c>
      <c r="E3690" s="7">
        <v>1897</v>
      </c>
      <c r="F3690" s="5" t="s">
        <v>5139</v>
      </c>
      <c r="H3690" s="5" t="s">
        <v>5037</v>
      </c>
      <c r="I3690" s="6" t="s">
        <v>2085</v>
      </c>
      <c r="J3690" s="6" t="s">
        <v>10745</v>
      </c>
      <c r="K3690" s="17">
        <v>1</v>
      </c>
      <c r="L3690" s="17" t="s">
        <v>7730</v>
      </c>
      <c r="M3690" s="9">
        <v>0.3</v>
      </c>
      <c r="N3690" s="9"/>
      <c r="O3690" s="21"/>
      <c r="Q3690" s="29"/>
      <c r="U3690" s="17"/>
      <c r="V3690" s="2" t="s">
        <v>6397</v>
      </c>
      <c r="Y3690" t="str">
        <f t="shared" si="237"/>
        <v/>
      </c>
      <c r="AA3690" t="str">
        <f t="shared" si="238"/>
        <v/>
      </c>
      <c r="AC3690" s="7"/>
      <c r="AD3690" t="s">
        <v>2085</v>
      </c>
      <c r="AE3690">
        <f t="shared" si="239"/>
        <v>0</v>
      </c>
      <c r="AG3690" s="2"/>
      <c r="AH3690" t="s">
        <v>4711</v>
      </c>
      <c r="AI3690" s="7" t="s">
        <v>4610</v>
      </c>
    </row>
    <row r="3691" spans="1:35" ht="11" customHeight="1" outlineLevel="1" x14ac:dyDescent="0.25">
      <c r="A3691" t="s">
        <v>2083</v>
      </c>
      <c r="C3691" s="2" t="s">
        <v>12974</v>
      </c>
      <c r="D3691" s="2" t="s">
        <v>3515</v>
      </c>
      <c r="E3691" s="7">
        <v>1897</v>
      </c>
      <c r="F3691" s="5" t="s">
        <v>2974</v>
      </c>
      <c r="H3691" s="5" t="s">
        <v>2858</v>
      </c>
      <c r="I3691" s="6" t="s">
        <v>6389</v>
      </c>
      <c r="J3691" s="6" t="s">
        <v>10745</v>
      </c>
      <c r="K3691" s="17">
        <v>3</v>
      </c>
      <c r="L3691" s="17" t="s">
        <v>7732</v>
      </c>
      <c r="M3691" s="9"/>
      <c r="N3691" s="9"/>
      <c r="O3691" s="21"/>
      <c r="Q3691" s="29"/>
      <c r="U3691" s="17"/>
      <c r="V3691" s="2" t="s">
        <v>6398</v>
      </c>
      <c r="Y3691" t="str">
        <f t="shared" si="237"/>
        <v/>
      </c>
      <c r="AA3691" t="str">
        <f t="shared" si="238"/>
        <v/>
      </c>
      <c r="AC3691" s="7"/>
      <c r="AD3691" t="s">
        <v>6389</v>
      </c>
      <c r="AE3691">
        <f t="shared" si="239"/>
        <v>0</v>
      </c>
      <c r="AG3691" s="2"/>
      <c r="AH3691" t="s">
        <v>6390</v>
      </c>
      <c r="AI3691" s="7" t="s">
        <v>4610</v>
      </c>
    </row>
    <row r="3692" spans="1:35" ht="11" customHeight="1" outlineLevel="1" x14ac:dyDescent="0.25">
      <c r="A3692" t="s">
        <v>2083</v>
      </c>
      <c r="C3692" s="2" t="s">
        <v>12974</v>
      </c>
      <c r="D3692" s="2" t="s">
        <v>3519</v>
      </c>
      <c r="E3692" s="7">
        <v>1897</v>
      </c>
      <c r="F3692" s="5" t="s">
        <v>5279</v>
      </c>
      <c r="H3692" s="5" t="s">
        <v>133</v>
      </c>
      <c r="I3692" s="6" t="s">
        <v>4714</v>
      </c>
      <c r="J3692" s="6" t="s">
        <v>10745</v>
      </c>
      <c r="K3692" s="17">
        <v>3</v>
      </c>
      <c r="L3692" s="17" t="s">
        <v>7730</v>
      </c>
      <c r="M3692" s="9">
        <v>2.4</v>
      </c>
      <c r="N3692" s="9"/>
      <c r="O3692" s="21"/>
      <c r="Q3692" s="29"/>
      <c r="U3692" s="17"/>
      <c r="V3692" s="2" t="s">
        <v>6399</v>
      </c>
      <c r="Y3692" t="str">
        <f t="shared" si="237"/>
        <v/>
      </c>
      <c r="AA3692" t="str">
        <f t="shared" si="238"/>
        <v/>
      </c>
      <c r="AC3692" s="7"/>
      <c r="AD3692" t="s">
        <v>4714</v>
      </c>
      <c r="AE3692">
        <f t="shared" si="239"/>
        <v>0</v>
      </c>
      <c r="AG3692" s="2"/>
      <c r="AH3692" t="s">
        <v>5103</v>
      </c>
      <c r="AI3692" s="7" t="s">
        <v>4922</v>
      </c>
    </row>
    <row r="3693" spans="1:35" ht="11" customHeight="1" outlineLevel="1" x14ac:dyDescent="0.25">
      <c r="A3693" t="s">
        <v>2083</v>
      </c>
      <c r="C3693" s="2" t="s">
        <v>12974</v>
      </c>
      <c r="D3693" s="2" t="s">
        <v>3521</v>
      </c>
      <c r="E3693" s="7">
        <v>1897</v>
      </c>
      <c r="F3693" s="5" t="s">
        <v>3421</v>
      </c>
      <c r="H3693" s="5" t="s">
        <v>3829</v>
      </c>
      <c r="I3693" s="6" t="s">
        <v>4714</v>
      </c>
      <c r="J3693" s="6" t="s">
        <v>10745</v>
      </c>
      <c r="K3693" s="17">
        <v>3</v>
      </c>
      <c r="L3693" s="17" t="s">
        <v>7730</v>
      </c>
      <c r="M3693" s="9">
        <v>0.3</v>
      </c>
      <c r="N3693" s="9"/>
      <c r="O3693" s="21"/>
      <c r="Q3693" s="29"/>
      <c r="U3693" s="17"/>
      <c r="V3693" s="2" t="s">
        <v>6400</v>
      </c>
      <c r="Y3693" t="str">
        <f t="shared" si="237"/>
        <v/>
      </c>
      <c r="AA3693" t="str">
        <f t="shared" si="238"/>
        <v/>
      </c>
      <c r="AC3693" s="7"/>
      <c r="AD3693" t="s">
        <v>4714</v>
      </c>
      <c r="AE3693">
        <f t="shared" si="239"/>
        <v>0</v>
      </c>
      <c r="AG3693" s="2"/>
      <c r="AH3693" t="s">
        <v>5103</v>
      </c>
      <c r="AI3693" s="7" t="s">
        <v>4610</v>
      </c>
    </row>
    <row r="3694" spans="1:35" ht="11" customHeight="1" outlineLevel="1" x14ac:dyDescent="0.25">
      <c r="A3694" t="s">
        <v>2083</v>
      </c>
      <c r="C3694" s="2" t="s">
        <v>12974</v>
      </c>
      <c r="D3694" s="2">
        <v>167</v>
      </c>
      <c r="E3694" s="7">
        <v>1897</v>
      </c>
      <c r="F3694" s="5" t="s">
        <v>6383</v>
      </c>
      <c r="H3694" s="5" t="s">
        <v>5398</v>
      </c>
      <c r="I3694" s="6" t="s">
        <v>6403</v>
      </c>
      <c r="J3694" s="6" t="s">
        <v>10701</v>
      </c>
      <c r="K3694" s="17">
        <v>3</v>
      </c>
      <c r="L3694" s="17" t="s">
        <v>7730</v>
      </c>
      <c r="M3694" s="9">
        <v>0.6</v>
      </c>
      <c r="N3694" s="9"/>
      <c r="O3694" s="21"/>
      <c r="Q3694" s="29"/>
      <c r="U3694" s="17"/>
      <c r="V3694" s="2">
        <v>175</v>
      </c>
      <c r="Y3694" t="str">
        <f t="shared" si="237"/>
        <v/>
      </c>
      <c r="AA3694" t="str">
        <f t="shared" si="238"/>
        <v/>
      </c>
      <c r="AC3694" s="7"/>
      <c r="AD3694" t="s">
        <v>6403</v>
      </c>
      <c r="AE3694">
        <f t="shared" si="239"/>
        <v>0</v>
      </c>
      <c r="AG3694" s="2"/>
      <c r="AH3694" t="s">
        <v>6404</v>
      </c>
      <c r="AI3694" s="7" t="s">
        <v>4922</v>
      </c>
    </row>
    <row r="3695" spans="1:35" ht="11" customHeight="1" outlineLevel="1" x14ac:dyDescent="0.25">
      <c r="A3695" t="s">
        <v>2083</v>
      </c>
      <c r="C3695" s="2" t="s">
        <v>12974</v>
      </c>
      <c r="D3695" s="2">
        <v>168</v>
      </c>
      <c r="E3695" s="7">
        <v>1897</v>
      </c>
      <c r="F3695" s="5" t="s">
        <v>5139</v>
      </c>
      <c r="H3695" s="5" t="s">
        <v>5398</v>
      </c>
      <c r="I3695" s="6" t="s">
        <v>6403</v>
      </c>
      <c r="J3695" s="6" t="s">
        <v>10701</v>
      </c>
      <c r="K3695" s="17">
        <v>3</v>
      </c>
      <c r="L3695" s="17" t="s">
        <v>7730</v>
      </c>
      <c r="M3695" s="9">
        <v>0.5</v>
      </c>
      <c r="N3695" s="9"/>
      <c r="O3695" s="21"/>
      <c r="Q3695" s="29"/>
      <c r="U3695" s="17"/>
      <c r="V3695" s="2">
        <v>176</v>
      </c>
      <c r="Y3695" t="str">
        <f t="shared" si="237"/>
        <v/>
      </c>
      <c r="AA3695" t="str">
        <f t="shared" si="238"/>
        <v/>
      </c>
      <c r="AC3695" s="7"/>
      <c r="AD3695" t="s">
        <v>6403</v>
      </c>
      <c r="AE3695">
        <f t="shared" si="239"/>
        <v>0</v>
      </c>
      <c r="AG3695" s="2"/>
      <c r="AH3695" t="s">
        <v>6404</v>
      </c>
      <c r="AI3695" s="7" t="s">
        <v>4922</v>
      </c>
    </row>
    <row r="3696" spans="1:35" ht="11" customHeight="1" outlineLevel="1" x14ac:dyDescent="0.25">
      <c r="A3696" t="s">
        <v>2083</v>
      </c>
      <c r="C3696" s="2" t="s">
        <v>12974</v>
      </c>
      <c r="D3696" s="2" t="s">
        <v>10714</v>
      </c>
      <c r="E3696" s="7">
        <v>1897</v>
      </c>
      <c r="F3696" s="5" t="s">
        <v>21881</v>
      </c>
      <c r="H3696" s="5" t="s">
        <v>5398</v>
      </c>
      <c r="I3696" s="6" t="s">
        <v>6403</v>
      </c>
      <c r="J3696" s="6" t="s">
        <v>10701</v>
      </c>
      <c r="K3696" s="17">
        <v>3</v>
      </c>
      <c r="L3696" s="17" t="s">
        <v>7730</v>
      </c>
      <c r="M3696" s="9">
        <v>0.35</v>
      </c>
      <c r="N3696" s="9"/>
      <c r="O3696" s="21"/>
      <c r="Q3696" s="29"/>
      <c r="U3696" s="17"/>
      <c r="V3696" s="2" t="s">
        <v>649</v>
      </c>
      <c r="Y3696" t="str">
        <f t="shared" si="237"/>
        <v/>
      </c>
      <c r="AA3696" t="str">
        <f t="shared" si="238"/>
        <v/>
      </c>
      <c r="AC3696" s="7"/>
      <c r="AD3696" t="s">
        <v>6403</v>
      </c>
      <c r="AE3696">
        <f t="shared" si="239"/>
        <v>0</v>
      </c>
      <c r="AG3696" s="2"/>
      <c r="AH3696" t="s">
        <v>6404</v>
      </c>
      <c r="AI3696" s="7" t="s">
        <v>4610</v>
      </c>
    </row>
    <row r="3697" spans="1:35" ht="11" customHeight="1" outlineLevel="1" x14ac:dyDescent="0.25">
      <c r="A3697" t="s">
        <v>2083</v>
      </c>
      <c r="C3697" s="2" t="s">
        <v>12974</v>
      </c>
      <c r="D3697" s="2" t="s">
        <v>10715</v>
      </c>
      <c r="E3697" s="7">
        <v>1897</v>
      </c>
      <c r="F3697" s="5" t="s">
        <v>21882</v>
      </c>
      <c r="H3697" s="5" t="s">
        <v>5398</v>
      </c>
      <c r="I3697" s="6" t="s">
        <v>6403</v>
      </c>
      <c r="J3697" s="6" t="s">
        <v>10701</v>
      </c>
      <c r="K3697" s="17">
        <v>3</v>
      </c>
      <c r="L3697" s="17" t="s">
        <v>7730</v>
      </c>
      <c r="M3697" s="9">
        <v>0.35</v>
      </c>
      <c r="N3697" s="9"/>
      <c r="O3697" s="21"/>
      <c r="Q3697" s="29"/>
      <c r="U3697" s="17"/>
      <c r="V3697" s="2" t="s">
        <v>650</v>
      </c>
      <c r="Y3697" t="str">
        <f t="shared" si="237"/>
        <v/>
      </c>
      <c r="AA3697" t="str">
        <f t="shared" si="238"/>
        <v/>
      </c>
      <c r="AC3697" s="7"/>
      <c r="AD3697" t="s">
        <v>6403</v>
      </c>
      <c r="AE3697">
        <f t="shared" si="239"/>
        <v>0</v>
      </c>
      <c r="AG3697" s="2"/>
      <c r="AH3697" t="s">
        <v>6404</v>
      </c>
      <c r="AI3697" s="7" t="s">
        <v>4610</v>
      </c>
    </row>
    <row r="3698" spans="1:35" ht="11" customHeight="1" outlineLevel="1" x14ac:dyDescent="0.25">
      <c r="A3698" t="s">
        <v>2083</v>
      </c>
      <c r="C3698" s="2" t="s">
        <v>12974</v>
      </c>
      <c r="D3698" s="2" t="s">
        <v>10720</v>
      </c>
      <c r="E3698" s="7">
        <v>1897</v>
      </c>
      <c r="F3698" s="5" t="s">
        <v>6383</v>
      </c>
      <c r="H3698" s="5" t="s">
        <v>4687</v>
      </c>
      <c r="I3698" s="6" t="s">
        <v>4714</v>
      </c>
      <c r="J3698" s="6" t="s">
        <v>10719</v>
      </c>
      <c r="K3698" s="17">
        <v>3</v>
      </c>
      <c r="L3698" s="17" t="s">
        <v>7732</v>
      </c>
      <c r="M3698" s="9"/>
      <c r="N3698" s="9"/>
      <c r="O3698" s="21"/>
      <c r="Q3698" s="29"/>
      <c r="U3698" s="17"/>
      <c r="V3698" s="2" t="s">
        <v>4002</v>
      </c>
      <c r="Y3698" t="str">
        <f t="shared" si="237"/>
        <v/>
      </c>
      <c r="AA3698" t="str">
        <f t="shared" si="238"/>
        <v/>
      </c>
      <c r="AC3698" s="7"/>
      <c r="AD3698" t="s">
        <v>4714</v>
      </c>
      <c r="AE3698">
        <f t="shared" si="239"/>
        <v>0</v>
      </c>
      <c r="AG3698" s="2"/>
      <c r="AH3698" t="s">
        <v>5103</v>
      </c>
      <c r="AI3698" s="7" t="s">
        <v>4610</v>
      </c>
    </row>
    <row r="3699" spans="1:35" ht="11" customHeight="1" outlineLevel="1" x14ac:dyDescent="0.25">
      <c r="A3699" t="s">
        <v>2083</v>
      </c>
      <c r="C3699" s="2" t="s">
        <v>12974</v>
      </c>
      <c r="D3699" s="2" t="s">
        <v>10721</v>
      </c>
      <c r="E3699" s="7">
        <v>1897</v>
      </c>
      <c r="F3699" s="5" t="s">
        <v>5139</v>
      </c>
      <c r="H3699" s="5" t="s">
        <v>5037</v>
      </c>
      <c r="I3699" s="6" t="s">
        <v>2085</v>
      </c>
      <c r="J3699" s="6" t="s">
        <v>10719</v>
      </c>
      <c r="K3699" s="17">
        <v>1</v>
      </c>
      <c r="L3699" s="17" t="s">
        <v>7732</v>
      </c>
      <c r="M3699" s="9"/>
      <c r="N3699" s="9"/>
      <c r="O3699" s="21"/>
      <c r="Q3699" s="29"/>
      <c r="U3699" s="17"/>
      <c r="V3699" s="2" t="s">
        <v>4007</v>
      </c>
      <c r="Y3699" t="str">
        <f t="shared" si="237"/>
        <v/>
      </c>
      <c r="AA3699" t="str">
        <f t="shared" si="238"/>
        <v/>
      </c>
      <c r="AC3699" s="7"/>
      <c r="AD3699" t="s">
        <v>2085</v>
      </c>
      <c r="AE3699">
        <f t="shared" si="239"/>
        <v>0</v>
      </c>
      <c r="AG3699" s="2"/>
      <c r="AH3699" t="s">
        <v>4711</v>
      </c>
      <c r="AI3699" s="7" t="s">
        <v>4610</v>
      </c>
    </row>
    <row r="3700" spans="1:35" ht="11" customHeight="1" outlineLevel="1" x14ac:dyDescent="0.25">
      <c r="A3700" t="s">
        <v>2083</v>
      </c>
      <c r="C3700" s="2" t="s">
        <v>12974</v>
      </c>
      <c r="D3700" s="2" t="s">
        <v>10722</v>
      </c>
      <c r="E3700" s="7">
        <v>1897</v>
      </c>
      <c r="F3700" s="5" t="s">
        <v>2974</v>
      </c>
      <c r="H3700" s="5" t="s">
        <v>2858</v>
      </c>
      <c r="I3700" s="6" t="s">
        <v>6389</v>
      </c>
      <c r="J3700" s="6" t="s">
        <v>10719</v>
      </c>
      <c r="K3700" s="17">
        <v>3</v>
      </c>
      <c r="L3700" s="17" t="s">
        <v>7732</v>
      </c>
      <c r="M3700" s="9"/>
      <c r="N3700" s="9"/>
      <c r="O3700" s="21"/>
      <c r="Q3700" s="29"/>
      <c r="U3700" s="17"/>
      <c r="V3700" s="2" t="s">
        <v>65</v>
      </c>
      <c r="Y3700" t="str">
        <f t="shared" si="237"/>
        <v/>
      </c>
      <c r="AA3700" t="str">
        <f t="shared" si="238"/>
        <v/>
      </c>
      <c r="AC3700" s="7"/>
      <c r="AD3700" t="s">
        <v>6389</v>
      </c>
      <c r="AE3700">
        <f t="shared" si="239"/>
        <v>0</v>
      </c>
      <c r="AG3700" s="2"/>
      <c r="AH3700" t="s">
        <v>6390</v>
      </c>
      <c r="AI3700" s="7" t="s">
        <v>4610</v>
      </c>
    </row>
    <row r="3701" spans="1:35" ht="11" customHeight="1" outlineLevel="1" x14ac:dyDescent="0.25">
      <c r="A3701" t="s">
        <v>2083</v>
      </c>
      <c r="C3701" s="2" t="s">
        <v>12974</v>
      </c>
      <c r="D3701" s="2" t="s">
        <v>10723</v>
      </c>
      <c r="E3701" s="7">
        <v>1897</v>
      </c>
      <c r="F3701" s="5" t="s">
        <v>5279</v>
      </c>
      <c r="H3701" s="5" t="s">
        <v>133</v>
      </c>
      <c r="I3701" s="6" t="s">
        <v>4714</v>
      </c>
      <c r="J3701" s="6" t="s">
        <v>10719</v>
      </c>
      <c r="K3701" s="17">
        <v>3</v>
      </c>
      <c r="L3701" s="17" t="s">
        <v>7732</v>
      </c>
      <c r="M3701" s="9"/>
      <c r="N3701" s="9"/>
      <c r="O3701" s="21"/>
      <c r="Q3701" s="29"/>
      <c r="U3701" s="17"/>
      <c r="V3701" s="2" t="s">
        <v>1191</v>
      </c>
      <c r="Y3701" t="str">
        <f t="shared" si="237"/>
        <v/>
      </c>
      <c r="AA3701" t="str">
        <f t="shared" si="238"/>
        <v/>
      </c>
      <c r="AC3701" s="7"/>
      <c r="AD3701" t="s">
        <v>4714</v>
      </c>
      <c r="AE3701">
        <f t="shared" si="239"/>
        <v>0</v>
      </c>
      <c r="AG3701" s="2"/>
      <c r="AH3701" t="s">
        <v>5103</v>
      </c>
      <c r="AI3701" s="7" t="s">
        <v>4610</v>
      </c>
    </row>
    <row r="3702" spans="1:35" ht="11" customHeight="1" outlineLevel="1" x14ac:dyDescent="0.25">
      <c r="A3702" t="s">
        <v>2083</v>
      </c>
      <c r="C3702" s="2" t="s">
        <v>12974</v>
      </c>
      <c r="D3702" s="2" t="s">
        <v>3522</v>
      </c>
      <c r="E3702" s="7">
        <v>1897</v>
      </c>
      <c r="F3702" s="5" t="s">
        <v>3421</v>
      </c>
      <c r="H3702" s="5" t="s">
        <v>1644</v>
      </c>
      <c r="I3702" s="6" t="s">
        <v>4714</v>
      </c>
      <c r="J3702" s="6" t="s">
        <v>10719</v>
      </c>
      <c r="K3702" s="17">
        <v>3</v>
      </c>
      <c r="L3702" s="17" t="s">
        <v>7732</v>
      </c>
      <c r="M3702" s="9"/>
      <c r="N3702" s="9"/>
      <c r="O3702" s="21"/>
      <c r="Q3702" s="29"/>
      <c r="U3702" s="17"/>
      <c r="V3702" s="2" t="s">
        <v>1193</v>
      </c>
      <c r="Y3702" t="str">
        <f t="shared" si="237"/>
        <v/>
      </c>
      <c r="AA3702" t="str">
        <f t="shared" si="238"/>
        <v/>
      </c>
      <c r="AC3702" s="7"/>
      <c r="AD3702" t="s">
        <v>4714</v>
      </c>
      <c r="AE3702">
        <f t="shared" si="239"/>
        <v>0</v>
      </c>
      <c r="AG3702" s="2"/>
      <c r="AH3702" t="s">
        <v>5103</v>
      </c>
      <c r="AI3702" s="7" t="s">
        <v>4922</v>
      </c>
    </row>
    <row r="3703" spans="1:35" ht="11" customHeight="1" outlineLevel="1" x14ac:dyDescent="0.25">
      <c r="A3703" t="s">
        <v>2083</v>
      </c>
      <c r="C3703" s="2" t="s">
        <v>12974</v>
      </c>
      <c r="D3703" s="2" t="s">
        <v>10724</v>
      </c>
      <c r="E3703" s="7">
        <v>1897</v>
      </c>
      <c r="F3703" s="5" t="s">
        <v>6383</v>
      </c>
      <c r="H3703" s="5" t="s">
        <v>4687</v>
      </c>
      <c r="I3703" s="6" t="s">
        <v>4714</v>
      </c>
      <c r="J3703" s="6" t="s">
        <v>10719</v>
      </c>
      <c r="K3703" s="17">
        <v>3</v>
      </c>
      <c r="L3703" s="17" t="s">
        <v>7732</v>
      </c>
      <c r="M3703" s="9"/>
      <c r="N3703" s="9"/>
      <c r="O3703" s="21"/>
      <c r="Q3703" s="29"/>
      <c r="U3703" s="17"/>
      <c r="V3703" s="2" t="s">
        <v>5608</v>
      </c>
      <c r="Y3703" t="str">
        <f t="shared" si="237"/>
        <v/>
      </c>
      <c r="AA3703" t="str">
        <f t="shared" si="238"/>
        <v/>
      </c>
      <c r="AC3703" s="7"/>
      <c r="AD3703" t="s">
        <v>4714</v>
      </c>
      <c r="AE3703">
        <f t="shared" si="239"/>
        <v>0</v>
      </c>
      <c r="AG3703" s="2"/>
      <c r="AH3703" t="s">
        <v>5103</v>
      </c>
      <c r="AI3703" s="7" t="s">
        <v>4610</v>
      </c>
    </row>
    <row r="3704" spans="1:35" ht="11" customHeight="1" outlineLevel="1" x14ac:dyDescent="0.25">
      <c r="A3704" t="s">
        <v>2083</v>
      </c>
      <c r="C3704" s="2" t="s">
        <v>12974</v>
      </c>
      <c r="D3704" s="2" t="s">
        <v>10725</v>
      </c>
      <c r="E3704" s="7">
        <v>1897</v>
      </c>
      <c r="F3704" s="5" t="s">
        <v>5139</v>
      </c>
      <c r="H3704" s="5" t="s">
        <v>5037</v>
      </c>
      <c r="I3704" s="6" t="s">
        <v>2085</v>
      </c>
      <c r="J3704" s="6" t="s">
        <v>10719</v>
      </c>
      <c r="K3704" s="17">
        <v>1</v>
      </c>
      <c r="L3704" s="17" t="s">
        <v>7732</v>
      </c>
      <c r="M3704" s="9"/>
      <c r="N3704" s="9"/>
      <c r="O3704" s="21"/>
      <c r="Q3704" s="29"/>
      <c r="U3704" s="17"/>
      <c r="V3704" s="2" t="s">
        <v>2523</v>
      </c>
      <c r="Y3704" t="str">
        <f t="shared" si="237"/>
        <v/>
      </c>
      <c r="AA3704" t="str">
        <f t="shared" si="238"/>
        <v/>
      </c>
      <c r="AC3704" s="7"/>
      <c r="AD3704" t="s">
        <v>2085</v>
      </c>
      <c r="AE3704">
        <f t="shared" si="239"/>
        <v>0</v>
      </c>
      <c r="AG3704" s="2"/>
      <c r="AH3704" t="s">
        <v>4711</v>
      </c>
      <c r="AI3704" s="7" t="s">
        <v>4610</v>
      </c>
    </row>
    <row r="3705" spans="1:35" ht="11" customHeight="1" outlineLevel="1" x14ac:dyDescent="0.25">
      <c r="A3705" t="s">
        <v>2083</v>
      </c>
      <c r="C3705" s="2" t="s">
        <v>12974</v>
      </c>
      <c r="D3705" s="2" t="s">
        <v>10726</v>
      </c>
      <c r="E3705" s="7">
        <v>1897</v>
      </c>
      <c r="F3705" s="5" t="s">
        <v>2974</v>
      </c>
      <c r="H3705" s="5" t="s">
        <v>2858</v>
      </c>
      <c r="I3705" s="6" t="s">
        <v>6389</v>
      </c>
      <c r="J3705" s="6" t="s">
        <v>10719</v>
      </c>
      <c r="K3705" s="17">
        <v>3</v>
      </c>
      <c r="L3705" s="17" t="s">
        <v>7732</v>
      </c>
      <c r="M3705" s="9"/>
      <c r="N3705" s="9"/>
      <c r="O3705" s="21"/>
      <c r="Q3705" s="29"/>
      <c r="U3705" s="17"/>
      <c r="V3705" s="2" t="s">
        <v>829</v>
      </c>
      <c r="Y3705" t="str">
        <f t="shared" si="237"/>
        <v/>
      </c>
      <c r="AA3705" t="str">
        <f t="shared" si="238"/>
        <v/>
      </c>
      <c r="AC3705" s="7"/>
      <c r="AD3705" t="s">
        <v>6389</v>
      </c>
      <c r="AE3705">
        <f t="shared" si="239"/>
        <v>0</v>
      </c>
      <c r="AG3705" s="2"/>
      <c r="AH3705" t="s">
        <v>6390</v>
      </c>
      <c r="AI3705" s="7" t="s">
        <v>4610</v>
      </c>
    </row>
    <row r="3706" spans="1:35" ht="11" customHeight="1" outlineLevel="1" x14ac:dyDescent="0.25">
      <c r="A3706" t="s">
        <v>2083</v>
      </c>
      <c r="C3706" s="2" t="s">
        <v>12974</v>
      </c>
      <c r="D3706" s="2" t="s">
        <v>10727</v>
      </c>
      <c r="E3706" s="7">
        <v>1897</v>
      </c>
      <c r="F3706" s="5" t="s">
        <v>5279</v>
      </c>
      <c r="H3706" s="5" t="s">
        <v>133</v>
      </c>
      <c r="I3706" s="6" t="s">
        <v>4714</v>
      </c>
      <c r="J3706" s="6" t="s">
        <v>10719</v>
      </c>
      <c r="K3706" s="17">
        <v>3</v>
      </c>
      <c r="L3706" s="17" t="s">
        <v>7732</v>
      </c>
      <c r="M3706" s="9"/>
      <c r="N3706" s="9"/>
      <c r="O3706" s="21"/>
      <c r="Q3706" s="29"/>
      <c r="U3706" s="17"/>
      <c r="V3706" s="2" t="s">
        <v>830</v>
      </c>
      <c r="Y3706" t="str">
        <f t="shared" si="237"/>
        <v/>
      </c>
      <c r="AA3706" t="str">
        <f t="shared" si="238"/>
        <v/>
      </c>
      <c r="AC3706" s="7"/>
      <c r="AD3706" t="s">
        <v>4714</v>
      </c>
      <c r="AE3706">
        <f t="shared" si="239"/>
        <v>0</v>
      </c>
      <c r="AG3706" s="2"/>
      <c r="AH3706" t="s">
        <v>5103</v>
      </c>
      <c r="AI3706" s="7" t="s">
        <v>4610</v>
      </c>
    </row>
    <row r="3707" spans="1:35" ht="11" customHeight="1" outlineLevel="1" x14ac:dyDescent="0.25">
      <c r="A3707" t="s">
        <v>2083</v>
      </c>
      <c r="C3707" s="2" t="s">
        <v>12974</v>
      </c>
      <c r="D3707" s="2" t="s">
        <v>10728</v>
      </c>
      <c r="E3707" s="7">
        <v>1897</v>
      </c>
      <c r="F3707" s="5" t="s">
        <v>3421</v>
      </c>
      <c r="H3707" s="5" t="s">
        <v>1644</v>
      </c>
      <c r="I3707" s="6" t="s">
        <v>4714</v>
      </c>
      <c r="J3707" s="6" t="s">
        <v>10719</v>
      </c>
      <c r="K3707" s="17">
        <v>3</v>
      </c>
      <c r="L3707" s="17" t="s">
        <v>7732</v>
      </c>
      <c r="M3707" s="9"/>
      <c r="N3707" s="9"/>
      <c r="O3707" s="21"/>
      <c r="Q3707" s="29"/>
      <c r="U3707" s="17"/>
      <c r="V3707" s="2" t="s">
        <v>831</v>
      </c>
      <c r="Y3707" t="str">
        <f t="shared" si="237"/>
        <v/>
      </c>
      <c r="AA3707" t="str">
        <f t="shared" si="238"/>
        <v/>
      </c>
      <c r="AC3707" s="7"/>
      <c r="AD3707" t="s">
        <v>4714</v>
      </c>
      <c r="AE3707">
        <f t="shared" si="239"/>
        <v>0</v>
      </c>
      <c r="AG3707" s="2"/>
      <c r="AH3707" t="s">
        <v>5103</v>
      </c>
      <c r="AI3707" s="7" t="s">
        <v>4610</v>
      </c>
    </row>
    <row r="3708" spans="1:35" ht="11" customHeight="1" outlineLevel="1" x14ac:dyDescent="0.25">
      <c r="A3708" t="s">
        <v>2083</v>
      </c>
      <c r="C3708" s="2" t="s">
        <v>12974</v>
      </c>
      <c r="D3708" s="2" t="s">
        <v>10729</v>
      </c>
      <c r="E3708" s="7">
        <v>1897</v>
      </c>
      <c r="F3708" s="5" t="s">
        <v>6383</v>
      </c>
      <c r="H3708" s="5" t="s">
        <v>4687</v>
      </c>
      <c r="I3708" s="6" t="s">
        <v>4714</v>
      </c>
      <c r="J3708" s="6" t="s">
        <v>10719</v>
      </c>
      <c r="K3708" s="17">
        <v>3</v>
      </c>
      <c r="L3708" s="17" t="s">
        <v>7732</v>
      </c>
      <c r="M3708" s="9"/>
      <c r="N3708" s="9"/>
      <c r="O3708" s="21"/>
      <c r="Q3708" s="29"/>
      <c r="U3708" s="17"/>
      <c r="V3708" s="2" t="s">
        <v>832</v>
      </c>
      <c r="Y3708" t="str">
        <f t="shared" si="237"/>
        <v/>
      </c>
      <c r="AA3708" t="str">
        <f t="shared" si="238"/>
        <v/>
      </c>
      <c r="AC3708" s="7"/>
      <c r="AD3708" t="s">
        <v>4714</v>
      </c>
      <c r="AE3708">
        <f t="shared" si="239"/>
        <v>0</v>
      </c>
      <c r="AG3708" s="2"/>
      <c r="AH3708" t="s">
        <v>5103</v>
      </c>
      <c r="AI3708" s="7" t="s">
        <v>4922</v>
      </c>
    </row>
    <row r="3709" spans="1:35" ht="11" customHeight="1" outlineLevel="1" x14ac:dyDescent="0.25">
      <c r="A3709" t="s">
        <v>2083</v>
      </c>
      <c r="C3709" s="2" t="s">
        <v>12974</v>
      </c>
      <c r="D3709" s="2" t="s">
        <v>10730</v>
      </c>
      <c r="E3709" s="7">
        <v>1897</v>
      </c>
      <c r="F3709" s="5" t="s">
        <v>5139</v>
      </c>
      <c r="H3709" s="5" t="s">
        <v>5037</v>
      </c>
      <c r="I3709" s="6" t="s">
        <v>2085</v>
      </c>
      <c r="J3709" s="6" t="s">
        <v>10719</v>
      </c>
      <c r="K3709" s="17">
        <v>1</v>
      </c>
      <c r="L3709" s="17" t="s">
        <v>7732</v>
      </c>
      <c r="M3709" s="9"/>
      <c r="N3709" s="9"/>
      <c r="O3709" s="21"/>
      <c r="Q3709" s="29"/>
      <c r="U3709" s="17"/>
      <c r="V3709" s="2" t="s">
        <v>833</v>
      </c>
      <c r="X3709" t="s">
        <v>7732</v>
      </c>
      <c r="Y3709" t="str">
        <f t="shared" si="237"/>
        <v/>
      </c>
      <c r="AA3709" t="str">
        <f t="shared" si="238"/>
        <v/>
      </c>
      <c r="AC3709" s="7"/>
      <c r="AD3709" t="s">
        <v>2085</v>
      </c>
      <c r="AE3709">
        <f t="shared" si="239"/>
        <v>0</v>
      </c>
      <c r="AG3709" s="2"/>
      <c r="AH3709" t="s">
        <v>4711</v>
      </c>
      <c r="AI3709" s="7" t="s">
        <v>4922</v>
      </c>
    </row>
    <row r="3710" spans="1:35" ht="11" customHeight="1" outlineLevel="1" x14ac:dyDescent="0.25">
      <c r="A3710" t="s">
        <v>2083</v>
      </c>
      <c r="C3710" s="2" t="s">
        <v>12974</v>
      </c>
      <c r="D3710" s="2" t="s">
        <v>10731</v>
      </c>
      <c r="E3710" s="7">
        <v>1897</v>
      </c>
      <c r="F3710" s="5" t="s">
        <v>2974</v>
      </c>
      <c r="H3710" s="5" t="s">
        <v>2858</v>
      </c>
      <c r="I3710" s="6" t="s">
        <v>6389</v>
      </c>
      <c r="J3710" s="6" t="s">
        <v>10719</v>
      </c>
      <c r="K3710" s="17">
        <v>3</v>
      </c>
      <c r="L3710" s="17" t="s">
        <v>7732</v>
      </c>
      <c r="M3710" s="9"/>
      <c r="N3710" s="9"/>
      <c r="O3710" s="21"/>
      <c r="Q3710" s="29"/>
      <c r="U3710" s="17"/>
      <c r="V3710" s="2" t="s">
        <v>834</v>
      </c>
      <c r="Y3710" t="str">
        <f t="shared" si="237"/>
        <v/>
      </c>
      <c r="AA3710" t="str">
        <f t="shared" si="238"/>
        <v/>
      </c>
      <c r="AC3710" s="7"/>
      <c r="AD3710" t="s">
        <v>6389</v>
      </c>
      <c r="AE3710">
        <f t="shared" si="239"/>
        <v>0</v>
      </c>
      <c r="AG3710" s="2"/>
      <c r="AH3710" t="s">
        <v>6390</v>
      </c>
      <c r="AI3710" s="7" t="s">
        <v>4620</v>
      </c>
    </row>
    <row r="3711" spans="1:35" ht="11" customHeight="1" outlineLevel="1" x14ac:dyDescent="0.25">
      <c r="A3711" t="s">
        <v>2083</v>
      </c>
      <c r="C3711" s="2" t="s">
        <v>12974</v>
      </c>
      <c r="D3711" s="2" t="s">
        <v>10732</v>
      </c>
      <c r="E3711" s="7">
        <v>1897</v>
      </c>
      <c r="F3711" s="5" t="s">
        <v>5279</v>
      </c>
      <c r="H3711" s="5" t="s">
        <v>133</v>
      </c>
      <c r="I3711" s="6" t="s">
        <v>4714</v>
      </c>
      <c r="J3711" s="6" t="s">
        <v>10719</v>
      </c>
      <c r="K3711" s="17">
        <v>3</v>
      </c>
      <c r="L3711" s="17" t="s">
        <v>7732</v>
      </c>
      <c r="M3711" s="9"/>
      <c r="N3711" s="9"/>
      <c r="O3711" s="21"/>
      <c r="Q3711" s="29"/>
      <c r="U3711" s="17"/>
      <c r="V3711" s="2" t="s">
        <v>835</v>
      </c>
      <c r="Y3711" t="str">
        <f t="shared" si="237"/>
        <v/>
      </c>
      <c r="AA3711" t="str">
        <f t="shared" si="238"/>
        <v/>
      </c>
      <c r="AC3711" s="7"/>
      <c r="AD3711" t="s">
        <v>4714</v>
      </c>
      <c r="AE3711">
        <f t="shared" si="239"/>
        <v>0</v>
      </c>
      <c r="AG3711" s="2"/>
      <c r="AH3711" t="s">
        <v>5103</v>
      </c>
      <c r="AI3711" s="7"/>
    </row>
    <row r="3712" spans="1:35" ht="11" customHeight="1" outlineLevel="1" x14ac:dyDescent="0.25">
      <c r="A3712" t="s">
        <v>2083</v>
      </c>
      <c r="C3712" s="2" t="s">
        <v>12974</v>
      </c>
      <c r="D3712" s="2" t="s">
        <v>10733</v>
      </c>
      <c r="E3712" s="7">
        <v>1897</v>
      </c>
      <c r="F3712" s="5" t="s">
        <v>3421</v>
      </c>
      <c r="H3712" s="5" t="s">
        <v>1644</v>
      </c>
      <c r="I3712" s="6" t="s">
        <v>4714</v>
      </c>
      <c r="J3712" s="6" t="s">
        <v>10719</v>
      </c>
      <c r="K3712" s="17">
        <v>3</v>
      </c>
      <c r="L3712" s="17" t="s">
        <v>7732</v>
      </c>
      <c r="M3712" s="9"/>
      <c r="N3712" s="9"/>
      <c r="O3712" s="21"/>
      <c r="Q3712" s="29"/>
      <c r="U3712" s="17"/>
      <c r="V3712" s="2" t="s">
        <v>836</v>
      </c>
      <c r="Y3712" t="str">
        <f t="shared" si="237"/>
        <v/>
      </c>
      <c r="AA3712" t="str">
        <f t="shared" si="238"/>
        <v/>
      </c>
      <c r="AC3712" s="7"/>
      <c r="AD3712" t="s">
        <v>4714</v>
      </c>
      <c r="AE3712">
        <f t="shared" si="239"/>
        <v>0</v>
      </c>
      <c r="AG3712" s="2"/>
      <c r="AH3712" t="s">
        <v>5103</v>
      </c>
      <c r="AI3712" s="7"/>
    </row>
    <row r="3713" spans="1:35" ht="11" customHeight="1" outlineLevel="1" x14ac:dyDescent="0.25">
      <c r="A3713" t="s">
        <v>2083</v>
      </c>
      <c r="C3713" s="2" t="s">
        <v>12974</v>
      </c>
      <c r="D3713" s="2" t="s">
        <v>10734</v>
      </c>
      <c r="E3713" s="7">
        <v>1897</v>
      </c>
      <c r="F3713" s="5" t="s">
        <v>6383</v>
      </c>
      <c r="H3713" s="5" t="s">
        <v>4687</v>
      </c>
      <c r="I3713" s="6" t="s">
        <v>4714</v>
      </c>
      <c r="J3713" s="6" t="s">
        <v>10719</v>
      </c>
      <c r="K3713" s="17">
        <v>3</v>
      </c>
      <c r="L3713" s="17" t="s">
        <v>7732</v>
      </c>
      <c r="M3713" s="9"/>
      <c r="N3713" s="9"/>
      <c r="O3713" s="21"/>
      <c r="Q3713" s="29"/>
      <c r="U3713" s="17"/>
      <c r="V3713" s="2" t="s">
        <v>837</v>
      </c>
      <c r="Y3713" t="str">
        <f t="shared" si="237"/>
        <v/>
      </c>
      <c r="AA3713" t="str">
        <f t="shared" si="238"/>
        <v/>
      </c>
      <c r="AC3713" s="7"/>
      <c r="AD3713" t="s">
        <v>4714</v>
      </c>
      <c r="AE3713">
        <f t="shared" si="239"/>
        <v>0</v>
      </c>
      <c r="AG3713" s="2"/>
      <c r="AH3713" t="s">
        <v>5103</v>
      </c>
      <c r="AI3713" s="7" t="s">
        <v>4922</v>
      </c>
    </row>
    <row r="3714" spans="1:35" ht="11" customHeight="1" outlineLevel="1" x14ac:dyDescent="0.25">
      <c r="A3714" t="s">
        <v>2083</v>
      </c>
      <c r="C3714" s="2" t="s">
        <v>12974</v>
      </c>
      <c r="D3714" s="2" t="s">
        <v>10735</v>
      </c>
      <c r="E3714" s="7">
        <v>1897</v>
      </c>
      <c r="F3714" s="5" t="s">
        <v>5139</v>
      </c>
      <c r="H3714" s="5" t="s">
        <v>5037</v>
      </c>
      <c r="I3714" s="6" t="s">
        <v>2085</v>
      </c>
      <c r="J3714" s="6" t="s">
        <v>10719</v>
      </c>
      <c r="K3714" s="17">
        <v>1</v>
      </c>
      <c r="L3714" s="17" t="s">
        <v>7732</v>
      </c>
      <c r="M3714" s="9"/>
      <c r="N3714" s="9"/>
      <c r="O3714" s="21"/>
      <c r="Q3714" s="29"/>
      <c r="U3714" s="17"/>
      <c r="V3714" s="2" t="s">
        <v>3737</v>
      </c>
      <c r="X3714" t="s">
        <v>7732</v>
      </c>
      <c r="Y3714" t="str">
        <f t="shared" si="237"/>
        <v/>
      </c>
      <c r="AA3714" t="str">
        <f t="shared" si="238"/>
        <v/>
      </c>
      <c r="AC3714" s="7"/>
      <c r="AD3714" t="s">
        <v>2085</v>
      </c>
      <c r="AE3714">
        <f t="shared" si="239"/>
        <v>0</v>
      </c>
      <c r="AG3714" s="2"/>
      <c r="AH3714" t="s">
        <v>4711</v>
      </c>
      <c r="AI3714" s="7" t="s">
        <v>4922</v>
      </c>
    </row>
    <row r="3715" spans="1:35" ht="11" customHeight="1" outlineLevel="1" x14ac:dyDescent="0.25">
      <c r="A3715" t="s">
        <v>2083</v>
      </c>
      <c r="C3715" s="2" t="s">
        <v>12974</v>
      </c>
      <c r="D3715" s="2" t="s">
        <v>10736</v>
      </c>
      <c r="E3715" s="7">
        <v>1897</v>
      </c>
      <c r="F3715" s="5" t="s">
        <v>2974</v>
      </c>
      <c r="H3715" s="5" t="s">
        <v>2858</v>
      </c>
      <c r="I3715" s="6" t="s">
        <v>6389</v>
      </c>
      <c r="J3715" s="6" t="s">
        <v>10719</v>
      </c>
      <c r="K3715" s="17">
        <v>3</v>
      </c>
      <c r="L3715" s="17" t="s">
        <v>7732</v>
      </c>
      <c r="M3715" s="9"/>
      <c r="N3715" s="9"/>
      <c r="O3715" s="21"/>
      <c r="Q3715" s="29"/>
      <c r="U3715" s="17"/>
      <c r="V3715" s="2" t="s">
        <v>3741</v>
      </c>
      <c r="Y3715" t="str">
        <f t="shared" si="237"/>
        <v/>
      </c>
      <c r="AA3715" t="str">
        <f t="shared" si="238"/>
        <v/>
      </c>
      <c r="AC3715" s="7"/>
      <c r="AD3715" t="s">
        <v>6389</v>
      </c>
      <c r="AE3715">
        <f t="shared" si="239"/>
        <v>0</v>
      </c>
      <c r="AG3715" s="2"/>
      <c r="AH3715" t="s">
        <v>6390</v>
      </c>
      <c r="AI3715" s="7"/>
    </row>
    <row r="3716" spans="1:35" ht="11" customHeight="1" outlineLevel="1" x14ac:dyDescent="0.25">
      <c r="A3716" t="s">
        <v>2083</v>
      </c>
      <c r="C3716" s="2" t="s">
        <v>12974</v>
      </c>
      <c r="D3716" s="2" t="s">
        <v>10737</v>
      </c>
      <c r="E3716" s="7">
        <v>1897</v>
      </c>
      <c r="F3716" s="5" t="s">
        <v>5279</v>
      </c>
      <c r="H3716" s="5" t="s">
        <v>133</v>
      </c>
      <c r="I3716" s="6" t="s">
        <v>4714</v>
      </c>
      <c r="J3716" s="6" t="s">
        <v>10719</v>
      </c>
      <c r="K3716" s="17">
        <v>3</v>
      </c>
      <c r="L3716" s="17" t="s">
        <v>7732</v>
      </c>
      <c r="M3716" s="9"/>
      <c r="N3716" s="9"/>
      <c r="O3716" s="21"/>
      <c r="Q3716" s="29"/>
      <c r="U3716" s="17"/>
      <c r="V3716" s="2" t="s">
        <v>3743</v>
      </c>
      <c r="Y3716" t="str">
        <f t="shared" si="237"/>
        <v/>
      </c>
      <c r="AA3716" t="str">
        <f t="shared" si="238"/>
        <v/>
      </c>
      <c r="AC3716" s="7"/>
      <c r="AD3716" t="s">
        <v>4714</v>
      </c>
      <c r="AE3716">
        <f t="shared" si="239"/>
        <v>0</v>
      </c>
      <c r="AG3716" s="2"/>
      <c r="AH3716" t="s">
        <v>5103</v>
      </c>
      <c r="AI3716" s="7" t="s">
        <v>4620</v>
      </c>
    </row>
    <row r="3717" spans="1:35" ht="11" customHeight="1" outlineLevel="1" x14ac:dyDescent="0.25">
      <c r="A3717" t="s">
        <v>2083</v>
      </c>
      <c r="C3717" s="2" t="s">
        <v>12974</v>
      </c>
      <c r="D3717" s="2" t="s">
        <v>10738</v>
      </c>
      <c r="E3717" s="7">
        <v>1897</v>
      </c>
      <c r="F3717" s="5" t="s">
        <v>3421</v>
      </c>
      <c r="H3717" s="5" t="s">
        <v>1644</v>
      </c>
      <c r="I3717" s="6" t="s">
        <v>4714</v>
      </c>
      <c r="J3717" s="6" t="s">
        <v>10719</v>
      </c>
      <c r="K3717" s="17">
        <v>3</v>
      </c>
      <c r="L3717" s="17" t="s">
        <v>7732</v>
      </c>
      <c r="M3717" s="9"/>
      <c r="N3717" s="9"/>
      <c r="O3717" s="21"/>
      <c r="Q3717" s="29"/>
      <c r="U3717" s="17"/>
      <c r="V3717" s="2" t="s">
        <v>6595</v>
      </c>
      <c r="Y3717" t="str">
        <f t="shared" si="237"/>
        <v/>
      </c>
      <c r="AA3717" t="str">
        <f t="shared" si="238"/>
        <v/>
      </c>
      <c r="AC3717" s="7"/>
      <c r="AD3717" t="s">
        <v>4714</v>
      </c>
      <c r="AE3717">
        <f t="shared" si="239"/>
        <v>0</v>
      </c>
      <c r="AG3717" s="2"/>
      <c r="AH3717" t="s">
        <v>5103</v>
      </c>
      <c r="AI3717" s="7"/>
    </row>
    <row r="3718" spans="1:35" ht="11" customHeight="1" outlineLevel="1" x14ac:dyDescent="0.25">
      <c r="A3718" t="s">
        <v>2083</v>
      </c>
      <c r="C3718" s="2" t="s">
        <v>12974</v>
      </c>
      <c r="D3718" s="2" t="s">
        <v>10765</v>
      </c>
      <c r="E3718" s="7">
        <v>1900</v>
      </c>
      <c r="F3718" s="5" t="s">
        <v>6383</v>
      </c>
      <c r="H3718" s="5" t="s">
        <v>5398</v>
      </c>
      <c r="I3718" s="6" t="s">
        <v>6403</v>
      </c>
      <c r="J3718" s="6" t="s">
        <v>10764</v>
      </c>
      <c r="K3718" s="17">
        <v>3</v>
      </c>
      <c r="L3718" s="17" t="s">
        <v>7732</v>
      </c>
      <c r="M3718" s="9"/>
      <c r="N3718" s="9"/>
      <c r="O3718" s="21"/>
      <c r="Q3718" s="29"/>
      <c r="U3718" s="17"/>
      <c r="V3718" s="2" t="s">
        <v>652</v>
      </c>
      <c r="Y3718" t="str">
        <f t="shared" si="237"/>
        <v/>
      </c>
      <c r="AA3718" t="str">
        <f t="shared" si="238"/>
        <v/>
      </c>
      <c r="AC3718" s="7"/>
      <c r="AD3718" t="s">
        <v>6403</v>
      </c>
      <c r="AE3718">
        <f t="shared" si="239"/>
        <v>0</v>
      </c>
      <c r="AG3718" s="2"/>
      <c r="AH3718" t="s">
        <v>6404</v>
      </c>
      <c r="AI3718" s="7" t="s">
        <v>4620</v>
      </c>
    </row>
    <row r="3719" spans="1:35" ht="11" customHeight="1" outlineLevel="1" x14ac:dyDescent="0.25">
      <c r="A3719" t="s">
        <v>2083</v>
      </c>
      <c r="C3719" s="2" t="s">
        <v>12974</v>
      </c>
      <c r="D3719" s="2" t="s">
        <v>10766</v>
      </c>
      <c r="E3719" s="7">
        <v>1900</v>
      </c>
      <c r="F3719" s="5" t="s">
        <v>5139</v>
      </c>
      <c r="H3719" s="5" t="s">
        <v>5398</v>
      </c>
      <c r="I3719" s="6" t="s">
        <v>6403</v>
      </c>
      <c r="J3719" s="6" t="s">
        <v>10764</v>
      </c>
      <c r="K3719" s="17">
        <v>3</v>
      </c>
      <c r="L3719" s="17" t="s">
        <v>7732</v>
      </c>
      <c r="M3719" s="9"/>
      <c r="N3719" s="9"/>
      <c r="O3719" s="21"/>
      <c r="Q3719" s="29"/>
      <c r="U3719" s="17"/>
      <c r="V3719" s="2" t="s">
        <v>654</v>
      </c>
      <c r="Y3719" t="str">
        <f t="shared" si="237"/>
        <v/>
      </c>
      <c r="AA3719" t="str">
        <f t="shared" si="238"/>
        <v/>
      </c>
      <c r="AC3719" s="7"/>
      <c r="AD3719" t="s">
        <v>6403</v>
      </c>
      <c r="AE3719">
        <f t="shared" si="239"/>
        <v>0</v>
      </c>
      <c r="AG3719" s="2"/>
      <c r="AH3719" t="s">
        <v>6404</v>
      </c>
      <c r="AI3719" s="7" t="s">
        <v>4620</v>
      </c>
    </row>
    <row r="3720" spans="1:35" ht="11" customHeight="1" outlineLevel="1" x14ac:dyDescent="0.25">
      <c r="A3720" t="s">
        <v>2083</v>
      </c>
      <c r="C3720" s="2" t="s">
        <v>12974</v>
      </c>
      <c r="D3720" s="2">
        <v>170</v>
      </c>
      <c r="E3720" s="7">
        <v>1897</v>
      </c>
      <c r="F3720" s="5" t="s">
        <v>21883</v>
      </c>
      <c r="H3720" s="5" t="s">
        <v>133</v>
      </c>
      <c r="I3720" s="6" t="s">
        <v>4714</v>
      </c>
      <c r="J3720" s="6" t="s">
        <v>10718</v>
      </c>
      <c r="K3720" s="17">
        <v>3</v>
      </c>
      <c r="L3720" s="17" t="s">
        <v>7732</v>
      </c>
      <c r="M3720" s="9"/>
      <c r="N3720" s="9"/>
      <c r="O3720" s="21"/>
      <c r="Q3720" s="29"/>
      <c r="U3720" s="17"/>
      <c r="V3720" s="2">
        <v>172</v>
      </c>
      <c r="Y3720" t="str">
        <f t="shared" si="237"/>
        <v/>
      </c>
      <c r="AA3720" t="str">
        <f t="shared" si="238"/>
        <v/>
      </c>
      <c r="AC3720" s="7"/>
      <c r="AD3720" t="s">
        <v>4714</v>
      </c>
      <c r="AE3720">
        <f t="shared" si="239"/>
        <v>0</v>
      </c>
      <c r="AG3720" s="2"/>
      <c r="AH3720" t="s">
        <v>5103</v>
      </c>
      <c r="AI3720" s="7" t="s">
        <v>4922</v>
      </c>
    </row>
    <row r="3721" spans="1:35" ht="11" customHeight="1" outlineLevel="1" x14ac:dyDescent="0.25">
      <c r="A3721" t="s">
        <v>2083</v>
      </c>
      <c r="C3721" s="2" t="s">
        <v>12974</v>
      </c>
      <c r="D3721" s="2">
        <v>171</v>
      </c>
      <c r="E3721" s="7">
        <v>1897</v>
      </c>
      <c r="F3721" s="5" t="s">
        <v>21884</v>
      </c>
      <c r="H3721" s="5" t="s">
        <v>3829</v>
      </c>
      <c r="I3721" s="6" t="s">
        <v>4714</v>
      </c>
      <c r="J3721" s="6" t="s">
        <v>10718</v>
      </c>
      <c r="K3721" s="17">
        <v>3</v>
      </c>
      <c r="L3721" s="17" t="s">
        <v>7732</v>
      </c>
      <c r="M3721" s="9"/>
      <c r="N3721" s="9"/>
      <c r="O3721" s="21"/>
      <c r="Q3721" s="29"/>
      <c r="U3721" s="17"/>
      <c r="V3721" s="2">
        <v>173</v>
      </c>
      <c r="Y3721" t="str">
        <f t="shared" si="237"/>
        <v/>
      </c>
      <c r="AA3721" t="str">
        <f t="shared" si="238"/>
        <v/>
      </c>
      <c r="AC3721" s="7"/>
      <c r="AD3721" t="s">
        <v>4714</v>
      </c>
      <c r="AE3721">
        <f t="shared" si="239"/>
        <v>0</v>
      </c>
      <c r="AG3721" s="2"/>
      <c r="AH3721" t="s">
        <v>5103</v>
      </c>
      <c r="AI3721" s="7" t="s">
        <v>4922</v>
      </c>
    </row>
    <row r="3722" spans="1:35" ht="11" customHeight="1" outlineLevel="1" x14ac:dyDescent="0.25">
      <c r="A3722" t="s">
        <v>2083</v>
      </c>
      <c r="C3722" s="2" t="s">
        <v>12974</v>
      </c>
      <c r="D3722" s="2" t="s">
        <v>6396</v>
      </c>
      <c r="E3722" s="7">
        <v>1897</v>
      </c>
      <c r="F3722" s="5" t="s">
        <v>21883</v>
      </c>
      <c r="H3722" s="5" t="s">
        <v>133</v>
      </c>
      <c r="I3722" s="6" t="s">
        <v>4714</v>
      </c>
      <c r="J3722" s="6" t="s">
        <v>10718</v>
      </c>
      <c r="K3722" s="17">
        <v>3</v>
      </c>
      <c r="L3722" s="17" t="s">
        <v>7732</v>
      </c>
      <c r="M3722" s="9"/>
      <c r="N3722" s="9"/>
      <c r="O3722" s="21"/>
      <c r="Q3722" s="29"/>
      <c r="U3722" s="17"/>
      <c r="V3722" s="2" t="s">
        <v>6401</v>
      </c>
      <c r="Y3722" t="str">
        <f t="shared" si="237"/>
        <v/>
      </c>
      <c r="AA3722" t="str">
        <f t="shared" si="238"/>
        <v/>
      </c>
      <c r="AC3722" s="7"/>
      <c r="AD3722" t="s">
        <v>4714</v>
      </c>
      <c r="AE3722">
        <f t="shared" si="239"/>
        <v>0</v>
      </c>
      <c r="AG3722" s="2"/>
      <c r="AH3722" t="s">
        <v>5103</v>
      </c>
      <c r="AI3722" s="7" t="s">
        <v>4922</v>
      </c>
    </row>
    <row r="3723" spans="1:35" ht="11" customHeight="1" outlineLevel="1" collapsed="1" x14ac:dyDescent="0.25">
      <c r="A3723" t="s">
        <v>2083</v>
      </c>
      <c r="C3723" s="2" t="s">
        <v>12974</v>
      </c>
      <c r="D3723" s="2" t="s">
        <v>2642</v>
      </c>
      <c r="E3723" s="7">
        <v>1897</v>
      </c>
      <c r="F3723" s="5" t="s">
        <v>21884</v>
      </c>
      <c r="H3723" s="5" t="s">
        <v>3829</v>
      </c>
      <c r="I3723" s="6" t="s">
        <v>4714</v>
      </c>
      <c r="J3723" s="6" t="s">
        <v>10718</v>
      </c>
      <c r="K3723" s="17">
        <v>3</v>
      </c>
      <c r="L3723" s="17" t="s">
        <v>7732</v>
      </c>
      <c r="M3723" s="9"/>
      <c r="N3723" s="9"/>
      <c r="O3723" s="21"/>
      <c r="Q3723" s="29"/>
      <c r="U3723" s="17"/>
      <c r="V3723" s="2" t="s">
        <v>6402</v>
      </c>
      <c r="Y3723" t="str">
        <f t="shared" si="237"/>
        <v/>
      </c>
      <c r="AA3723" t="str">
        <f t="shared" si="238"/>
        <v/>
      </c>
      <c r="AC3723" s="7"/>
      <c r="AD3723" t="s">
        <v>4714</v>
      </c>
      <c r="AE3723">
        <f t="shared" si="239"/>
        <v>0</v>
      </c>
      <c r="AG3723" s="2"/>
      <c r="AH3723" t="s">
        <v>5103</v>
      </c>
      <c r="AI3723" s="7" t="s">
        <v>4922</v>
      </c>
    </row>
    <row r="3724" spans="1:35" ht="11" customHeight="1" outlineLevel="1" x14ac:dyDescent="0.25">
      <c r="A3724" t="s">
        <v>2083</v>
      </c>
      <c r="C3724" s="2" t="s">
        <v>12974</v>
      </c>
      <c r="D3724" s="2">
        <v>383</v>
      </c>
      <c r="E3724" s="7">
        <v>1912</v>
      </c>
      <c r="F3724" s="5" t="s">
        <v>261</v>
      </c>
      <c r="H3724" s="5" t="s">
        <v>4682</v>
      </c>
      <c r="I3724" s="6" t="s">
        <v>4714</v>
      </c>
      <c r="J3724" s="6" t="s">
        <v>10767</v>
      </c>
      <c r="K3724" s="17">
        <v>3</v>
      </c>
      <c r="L3724" s="17" t="s">
        <v>7730</v>
      </c>
      <c r="M3724" s="9">
        <v>1</v>
      </c>
      <c r="N3724" s="9"/>
      <c r="O3724" s="21"/>
      <c r="Q3724" s="29"/>
      <c r="U3724" s="17"/>
      <c r="V3724" s="2">
        <v>411</v>
      </c>
      <c r="Y3724" t="str">
        <f t="shared" si="237"/>
        <v/>
      </c>
      <c r="AA3724" t="str">
        <f t="shared" si="238"/>
        <v/>
      </c>
      <c r="AC3724" s="7"/>
      <c r="AD3724" t="s">
        <v>4714</v>
      </c>
      <c r="AE3724">
        <f t="shared" si="239"/>
        <v>0</v>
      </c>
      <c r="AG3724" s="2"/>
      <c r="AH3724" t="s">
        <v>5103</v>
      </c>
      <c r="AI3724" s="7" t="s">
        <v>4922</v>
      </c>
    </row>
    <row r="3725" spans="1:35" ht="11" customHeight="1" outlineLevel="1" x14ac:dyDescent="0.25">
      <c r="A3725" t="s">
        <v>2083</v>
      </c>
      <c r="C3725" s="2" t="s">
        <v>12974</v>
      </c>
      <c r="D3725" s="2" t="s">
        <v>4062</v>
      </c>
      <c r="E3725" s="7">
        <v>1914</v>
      </c>
      <c r="F3725" s="5" t="s">
        <v>4732</v>
      </c>
      <c r="H3725" s="5" t="s">
        <v>3313</v>
      </c>
      <c r="I3725" s="6" t="s">
        <v>6403</v>
      </c>
      <c r="J3725" s="6"/>
      <c r="K3725" s="17">
        <v>3</v>
      </c>
      <c r="L3725" s="17" t="s">
        <v>7730</v>
      </c>
      <c r="M3725" s="9">
        <v>0.25</v>
      </c>
      <c r="N3725" s="9"/>
      <c r="O3725" s="21"/>
      <c r="Q3725" s="29"/>
      <c r="U3725" s="17"/>
      <c r="V3725" s="2" t="s">
        <v>838</v>
      </c>
      <c r="Y3725" t="str">
        <f t="shared" si="237"/>
        <v/>
      </c>
      <c r="AA3725" t="str">
        <f t="shared" si="238"/>
        <v/>
      </c>
      <c r="AC3725" s="7"/>
      <c r="AD3725" t="s">
        <v>6403</v>
      </c>
      <c r="AE3725">
        <f t="shared" si="239"/>
        <v>0</v>
      </c>
      <c r="AG3725" s="2"/>
      <c r="AH3725" t="s">
        <v>6404</v>
      </c>
      <c r="AI3725" s="7" t="s">
        <v>4610</v>
      </c>
    </row>
    <row r="3726" spans="1:35" ht="11" customHeight="1" outlineLevel="1" x14ac:dyDescent="0.25">
      <c r="A3726" t="s">
        <v>2083</v>
      </c>
      <c r="C3726" s="2" t="s">
        <v>12974</v>
      </c>
      <c r="D3726" s="2" t="s">
        <v>4062</v>
      </c>
      <c r="E3726" s="7">
        <v>1914</v>
      </c>
      <c r="F3726" s="5" t="s">
        <v>3217</v>
      </c>
      <c r="H3726" s="5" t="s">
        <v>5037</v>
      </c>
      <c r="I3726" s="6" t="s">
        <v>6403</v>
      </c>
      <c r="J3726" s="6"/>
      <c r="K3726" s="17">
        <v>3</v>
      </c>
      <c r="L3726" s="17" t="s">
        <v>7730</v>
      </c>
      <c r="M3726" s="9">
        <v>0.25</v>
      </c>
      <c r="N3726" s="9"/>
      <c r="O3726" s="21"/>
      <c r="Q3726" s="29"/>
      <c r="U3726" s="17"/>
      <c r="V3726" s="2" t="s">
        <v>839</v>
      </c>
      <c r="Y3726" t="str">
        <f t="shared" si="237"/>
        <v/>
      </c>
      <c r="AA3726" t="str">
        <f t="shared" si="238"/>
        <v/>
      </c>
      <c r="AC3726" s="7"/>
      <c r="AD3726" t="s">
        <v>6403</v>
      </c>
      <c r="AE3726">
        <f t="shared" si="239"/>
        <v>0</v>
      </c>
      <c r="AG3726" s="2"/>
      <c r="AH3726" t="s">
        <v>6404</v>
      </c>
      <c r="AI3726" s="7" t="s">
        <v>4610</v>
      </c>
    </row>
    <row r="3727" spans="1:35" ht="11" customHeight="1" outlineLevel="1" x14ac:dyDescent="0.25">
      <c r="A3727" t="s">
        <v>2083</v>
      </c>
      <c r="C3727" s="2" t="s">
        <v>12974</v>
      </c>
      <c r="D3727" s="2">
        <v>438</v>
      </c>
      <c r="E3727" s="7">
        <v>1921</v>
      </c>
      <c r="F3727" s="8" t="s">
        <v>21895</v>
      </c>
      <c r="H3727" s="5" t="s">
        <v>6485</v>
      </c>
      <c r="I3727" s="6" t="s">
        <v>4714</v>
      </c>
      <c r="J3727" s="6" t="s">
        <v>10768</v>
      </c>
      <c r="K3727" s="17">
        <v>3</v>
      </c>
      <c r="L3727" s="17" t="s">
        <v>7730</v>
      </c>
      <c r="M3727" s="9">
        <v>0.35</v>
      </c>
      <c r="N3727" s="9"/>
      <c r="O3727" s="21"/>
      <c r="Q3727" s="29"/>
      <c r="U3727" s="17"/>
      <c r="V3727" s="2">
        <v>468</v>
      </c>
      <c r="Y3727" t="str">
        <f t="shared" ref="Y3727:Y3790" si="240">IF(COUNTIF(F3727,"*fdc*"),1,"")</f>
        <v/>
      </c>
      <c r="AA3727" t="str">
        <f t="shared" ref="AA3727:AA3790" si="241">IF(COUNTIF(F3727,"*s/s*"),1,"")</f>
        <v/>
      </c>
      <c r="AC3727" s="7"/>
      <c r="AD3727" t="s">
        <v>4714</v>
      </c>
      <c r="AE3727">
        <f t="shared" si="239"/>
        <v>0</v>
      </c>
      <c r="AG3727" s="2"/>
      <c r="AH3727" t="s">
        <v>5103</v>
      </c>
      <c r="AI3727" s="7" t="s">
        <v>4610</v>
      </c>
    </row>
    <row r="3728" spans="1:35" ht="11" customHeight="1" outlineLevel="1" x14ac:dyDescent="0.25">
      <c r="A3728" t="s">
        <v>2083</v>
      </c>
      <c r="C3728" s="2" t="s">
        <v>12974</v>
      </c>
      <c r="D3728" s="2" t="s">
        <v>2773</v>
      </c>
      <c r="E3728" s="7">
        <v>1921</v>
      </c>
      <c r="F3728" s="5" t="s">
        <v>2908</v>
      </c>
      <c r="H3728" s="5"/>
      <c r="I3728" s="6" t="s">
        <v>4714</v>
      </c>
      <c r="J3728" s="6" t="s">
        <v>10769</v>
      </c>
      <c r="K3728" s="17">
        <v>3</v>
      </c>
      <c r="L3728" s="17" t="s">
        <v>20075</v>
      </c>
      <c r="M3728" s="9"/>
      <c r="N3728" s="9"/>
      <c r="O3728" s="21"/>
      <c r="Q3728" s="29"/>
      <c r="U3728" s="17"/>
      <c r="V3728" s="2" t="s">
        <v>1842</v>
      </c>
      <c r="Y3728" t="str">
        <f t="shared" si="240"/>
        <v/>
      </c>
      <c r="AA3728" t="str">
        <f t="shared" si="241"/>
        <v/>
      </c>
      <c r="AC3728" s="7"/>
      <c r="AD3728" t="s">
        <v>4714</v>
      </c>
      <c r="AE3728">
        <f t="shared" si="239"/>
        <v>0</v>
      </c>
      <c r="AG3728" s="2"/>
      <c r="AH3728" t="s">
        <v>5103</v>
      </c>
      <c r="AI3728" s="7" t="s">
        <v>4610</v>
      </c>
    </row>
    <row r="3729" spans="1:35" ht="11" customHeight="1" outlineLevel="1" x14ac:dyDescent="0.25">
      <c r="A3729" t="s">
        <v>2083</v>
      </c>
      <c r="C3729" s="2" t="s">
        <v>12974</v>
      </c>
      <c r="D3729" s="2">
        <v>439</v>
      </c>
      <c r="E3729" s="7">
        <v>1921</v>
      </c>
      <c r="F3729" s="5" t="s">
        <v>2909</v>
      </c>
      <c r="H3729" s="5" t="s">
        <v>3832</v>
      </c>
      <c r="I3729" s="6" t="s">
        <v>4714</v>
      </c>
      <c r="J3729" s="6" t="s">
        <v>10770</v>
      </c>
      <c r="K3729" s="17">
        <v>3</v>
      </c>
      <c r="L3729" s="17" t="s">
        <v>7730</v>
      </c>
      <c r="M3729" s="9">
        <v>0.3</v>
      </c>
      <c r="N3729" s="9"/>
      <c r="O3729" s="21"/>
      <c r="Q3729" s="29"/>
      <c r="U3729" s="17"/>
      <c r="V3729" s="2">
        <v>469</v>
      </c>
      <c r="Y3729" t="str">
        <f t="shared" si="240"/>
        <v/>
      </c>
      <c r="AA3729" t="str">
        <f t="shared" si="241"/>
        <v/>
      </c>
      <c r="AC3729" s="7"/>
      <c r="AD3729" t="s">
        <v>4714</v>
      </c>
      <c r="AE3729">
        <f t="shared" si="239"/>
        <v>0</v>
      </c>
      <c r="AG3729" s="2"/>
      <c r="AH3729" t="s">
        <v>5103</v>
      </c>
      <c r="AI3729" s="7" t="s">
        <v>4610</v>
      </c>
    </row>
    <row r="3730" spans="1:35" ht="11" customHeight="1" outlineLevel="1" x14ac:dyDescent="0.25">
      <c r="A3730" t="s">
        <v>2083</v>
      </c>
      <c r="C3730" s="2" t="s">
        <v>12974</v>
      </c>
      <c r="D3730" s="2" t="s">
        <v>10774</v>
      </c>
      <c r="E3730" s="7">
        <v>1921</v>
      </c>
      <c r="F3730" s="5" t="s">
        <v>2910</v>
      </c>
      <c r="H3730" s="5"/>
      <c r="I3730" s="6" t="s">
        <v>4714</v>
      </c>
      <c r="J3730" s="6" t="s">
        <v>10771</v>
      </c>
      <c r="K3730" s="17">
        <v>3</v>
      </c>
      <c r="L3730" s="17" t="s">
        <v>20075</v>
      </c>
      <c r="M3730" s="9"/>
      <c r="N3730" s="9"/>
      <c r="O3730" s="21"/>
      <c r="Q3730" s="29"/>
      <c r="U3730" s="17"/>
      <c r="V3730" s="2" t="s">
        <v>1843</v>
      </c>
      <c r="Y3730" t="str">
        <f t="shared" si="240"/>
        <v/>
      </c>
      <c r="AA3730" t="str">
        <f t="shared" si="241"/>
        <v/>
      </c>
      <c r="AC3730" s="7"/>
      <c r="AD3730" t="s">
        <v>4714</v>
      </c>
      <c r="AE3730">
        <f t="shared" si="239"/>
        <v>0</v>
      </c>
      <c r="AG3730" s="2"/>
      <c r="AH3730" t="s">
        <v>5103</v>
      </c>
      <c r="AI3730" s="7"/>
    </row>
    <row r="3731" spans="1:35" ht="11" customHeight="1" outlineLevel="1" x14ac:dyDescent="0.25">
      <c r="A3731" t="s">
        <v>2083</v>
      </c>
      <c r="C3731" s="2" t="s">
        <v>12974</v>
      </c>
      <c r="D3731" s="2" t="s">
        <v>10775</v>
      </c>
      <c r="E3731" s="7">
        <v>1921</v>
      </c>
      <c r="F3731" s="5" t="s">
        <v>2911</v>
      </c>
      <c r="H3731" s="5"/>
      <c r="I3731" s="6" t="s">
        <v>4714</v>
      </c>
      <c r="J3731" s="6" t="s">
        <v>10772</v>
      </c>
      <c r="K3731" s="17">
        <v>3</v>
      </c>
      <c r="L3731" s="17" t="s">
        <v>20075</v>
      </c>
      <c r="M3731" s="9"/>
      <c r="N3731" s="9"/>
      <c r="O3731" s="21"/>
      <c r="Q3731" s="29"/>
      <c r="U3731" s="17"/>
      <c r="V3731" s="2" t="s">
        <v>3384</v>
      </c>
      <c r="Y3731" t="str">
        <f t="shared" si="240"/>
        <v/>
      </c>
      <c r="AA3731" t="str">
        <f t="shared" si="241"/>
        <v/>
      </c>
      <c r="AC3731" s="7"/>
      <c r="AD3731" t="s">
        <v>4714</v>
      </c>
      <c r="AE3731">
        <f t="shared" si="239"/>
        <v>0</v>
      </c>
      <c r="AG3731" s="2"/>
      <c r="AH3731" t="s">
        <v>5103</v>
      </c>
      <c r="AI3731" s="7"/>
    </row>
    <row r="3732" spans="1:35" ht="11" customHeight="1" outlineLevel="1" collapsed="1" x14ac:dyDescent="0.25">
      <c r="A3732" t="s">
        <v>2083</v>
      </c>
      <c r="C3732" s="2" t="s">
        <v>12974</v>
      </c>
      <c r="D3732" s="2">
        <v>440</v>
      </c>
      <c r="E3732" s="7">
        <v>1921</v>
      </c>
      <c r="F3732" s="5" t="s">
        <v>2912</v>
      </c>
      <c r="H3732" s="5" t="s">
        <v>1674</v>
      </c>
      <c r="I3732" s="6" t="s">
        <v>4714</v>
      </c>
      <c r="J3732" s="6" t="s">
        <v>10773</v>
      </c>
      <c r="K3732" s="17">
        <v>3</v>
      </c>
      <c r="L3732" s="17" t="s">
        <v>7730</v>
      </c>
      <c r="M3732" s="9">
        <v>0.45</v>
      </c>
      <c r="N3732" s="9"/>
      <c r="O3732" s="21"/>
      <c r="Q3732" s="29"/>
      <c r="U3732" s="17"/>
      <c r="V3732" s="2">
        <v>470</v>
      </c>
      <c r="Y3732" t="str">
        <f t="shared" si="240"/>
        <v/>
      </c>
      <c r="AA3732" t="str">
        <f t="shared" si="241"/>
        <v/>
      </c>
      <c r="AC3732" s="7"/>
      <c r="AD3732" t="s">
        <v>4714</v>
      </c>
      <c r="AE3732">
        <f t="shared" si="239"/>
        <v>0</v>
      </c>
      <c r="AG3732" s="2"/>
      <c r="AH3732" t="s">
        <v>5103</v>
      </c>
      <c r="AI3732" s="7" t="s">
        <v>4610</v>
      </c>
    </row>
    <row r="3733" spans="1:35" ht="11" customHeight="1" outlineLevel="1" x14ac:dyDescent="0.25">
      <c r="A3733" t="s">
        <v>2083</v>
      </c>
      <c r="C3733" s="2" t="s">
        <v>12974</v>
      </c>
      <c r="D3733" s="2" t="s">
        <v>10776</v>
      </c>
      <c r="E3733" s="7">
        <v>1921</v>
      </c>
      <c r="F3733" s="5" t="s">
        <v>2913</v>
      </c>
      <c r="H3733" s="5"/>
      <c r="I3733" s="6" t="s">
        <v>4714</v>
      </c>
      <c r="J3733" s="6" t="s">
        <v>10780</v>
      </c>
      <c r="K3733" s="17">
        <v>3</v>
      </c>
      <c r="L3733" s="17" t="s">
        <v>20075</v>
      </c>
      <c r="M3733" s="9"/>
      <c r="N3733" s="9"/>
      <c r="O3733" s="21"/>
      <c r="Q3733" s="29"/>
      <c r="U3733" s="17"/>
      <c r="V3733" s="2" t="s">
        <v>1792</v>
      </c>
      <c r="Y3733" t="str">
        <f t="shared" si="240"/>
        <v/>
      </c>
      <c r="AA3733" t="str">
        <f t="shared" si="241"/>
        <v/>
      </c>
      <c r="AC3733" s="7"/>
      <c r="AD3733" t="s">
        <v>4714</v>
      </c>
      <c r="AE3733">
        <f t="shared" si="239"/>
        <v>0</v>
      </c>
      <c r="AG3733" s="2"/>
      <c r="AH3733" t="s">
        <v>5103</v>
      </c>
      <c r="AI3733" s="7"/>
    </row>
    <row r="3734" spans="1:35" ht="11" customHeight="1" outlineLevel="1" x14ac:dyDescent="0.25">
      <c r="A3734" t="s">
        <v>2083</v>
      </c>
      <c r="C3734" s="2" t="s">
        <v>12974</v>
      </c>
      <c r="D3734" s="2">
        <v>441</v>
      </c>
      <c r="E3734" s="7">
        <v>1921</v>
      </c>
      <c r="F3734" s="5" t="s">
        <v>2914</v>
      </c>
      <c r="H3734" s="5" t="s">
        <v>6501</v>
      </c>
      <c r="I3734" s="6" t="s">
        <v>4714</v>
      </c>
      <c r="J3734" s="6" t="s">
        <v>10781</v>
      </c>
      <c r="K3734" s="17">
        <v>3</v>
      </c>
      <c r="L3734" s="17" t="s">
        <v>7730</v>
      </c>
      <c r="M3734" s="9">
        <v>0.35</v>
      </c>
      <c r="N3734" s="9"/>
      <c r="O3734" s="21"/>
      <c r="Q3734" s="29"/>
      <c r="U3734" s="17"/>
      <c r="V3734" s="2">
        <v>471</v>
      </c>
      <c r="Y3734" t="str">
        <f t="shared" si="240"/>
        <v/>
      </c>
      <c r="AA3734" t="str">
        <f t="shared" si="241"/>
        <v/>
      </c>
      <c r="AC3734" s="7"/>
      <c r="AD3734" t="s">
        <v>4714</v>
      </c>
      <c r="AE3734">
        <f t="shared" si="239"/>
        <v>0</v>
      </c>
      <c r="AG3734" s="2"/>
      <c r="AH3734" t="s">
        <v>5103</v>
      </c>
      <c r="AI3734" s="7" t="s">
        <v>4610</v>
      </c>
    </row>
    <row r="3735" spans="1:35" ht="11" customHeight="1" outlineLevel="1" x14ac:dyDescent="0.25">
      <c r="A3735" t="s">
        <v>2083</v>
      </c>
      <c r="C3735" s="2" t="s">
        <v>12974</v>
      </c>
      <c r="D3735" s="2" t="s">
        <v>10777</v>
      </c>
      <c r="E3735" s="7">
        <v>1921</v>
      </c>
      <c r="F3735" s="5" t="s">
        <v>6775</v>
      </c>
      <c r="H3735" s="5"/>
      <c r="I3735" s="6" t="s">
        <v>4714</v>
      </c>
      <c r="J3735" s="6" t="s">
        <v>10782</v>
      </c>
      <c r="K3735" s="17">
        <v>3</v>
      </c>
      <c r="L3735" s="17" t="s">
        <v>20075</v>
      </c>
      <c r="M3735" s="9"/>
      <c r="N3735" s="9"/>
      <c r="O3735" s="21"/>
      <c r="Q3735" s="29"/>
      <c r="U3735" s="17"/>
      <c r="V3735" s="2" t="s">
        <v>1793</v>
      </c>
      <c r="Y3735" t="str">
        <f t="shared" si="240"/>
        <v/>
      </c>
      <c r="AA3735" t="str">
        <f t="shared" si="241"/>
        <v/>
      </c>
      <c r="AC3735" s="7"/>
      <c r="AD3735" t="s">
        <v>4714</v>
      </c>
      <c r="AE3735">
        <f t="shared" si="239"/>
        <v>0</v>
      </c>
      <c r="AG3735" s="2"/>
      <c r="AH3735" t="s">
        <v>5103</v>
      </c>
      <c r="AI3735" s="7"/>
    </row>
    <row r="3736" spans="1:35" ht="11" customHeight="1" outlineLevel="1" x14ac:dyDescent="0.25">
      <c r="A3736" t="s">
        <v>2083</v>
      </c>
      <c r="C3736" s="2" t="s">
        <v>12974</v>
      </c>
      <c r="D3736" s="2">
        <v>442</v>
      </c>
      <c r="E3736" s="7">
        <v>1921</v>
      </c>
      <c r="F3736" s="5" t="s">
        <v>6776</v>
      </c>
      <c r="H3736" s="5" t="s">
        <v>2487</v>
      </c>
      <c r="I3736" s="6" t="s">
        <v>4714</v>
      </c>
      <c r="J3736" s="6" t="s">
        <v>10783</v>
      </c>
      <c r="K3736" s="17">
        <v>3</v>
      </c>
      <c r="L3736" s="17" t="s">
        <v>7730</v>
      </c>
      <c r="M3736" s="9">
        <v>0.45</v>
      </c>
      <c r="N3736" s="9"/>
      <c r="O3736" s="21"/>
      <c r="Q3736" s="29"/>
      <c r="U3736" s="17"/>
      <c r="V3736" s="2">
        <v>472</v>
      </c>
      <c r="Y3736" t="str">
        <f t="shared" si="240"/>
        <v/>
      </c>
      <c r="AA3736" t="str">
        <f t="shared" si="241"/>
        <v/>
      </c>
      <c r="AC3736" s="7"/>
      <c r="AD3736" t="s">
        <v>4714</v>
      </c>
      <c r="AE3736">
        <f t="shared" si="239"/>
        <v>0</v>
      </c>
      <c r="AG3736" s="2"/>
      <c r="AH3736" t="s">
        <v>5103</v>
      </c>
      <c r="AI3736" s="7" t="s">
        <v>4610</v>
      </c>
    </row>
    <row r="3737" spans="1:35" ht="11" customHeight="1" outlineLevel="1" x14ac:dyDescent="0.25">
      <c r="A3737" t="s">
        <v>2083</v>
      </c>
      <c r="C3737" s="2" t="s">
        <v>12974</v>
      </c>
      <c r="D3737" s="2" t="s">
        <v>10778</v>
      </c>
      <c r="E3737" s="7">
        <v>1921</v>
      </c>
      <c r="F3737" s="5" t="s">
        <v>6777</v>
      </c>
      <c r="H3737" s="5"/>
      <c r="I3737" s="6" t="s">
        <v>4714</v>
      </c>
      <c r="J3737" s="6" t="s">
        <v>10784</v>
      </c>
      <c r="K3737" s="17">
        <v>3</v>
      </c>
      <c r="L3737" s="17" t="s">
        <v>20075</v>
      </c>
      <c r="M3737" s="9"/>
      <c r="N3737" s="9"/>
      <c r="O3737" s="21"/>
      <c r="Q3737" s="29"/>
      <c r="U3737" s="17"/>
      <c r="V3737" s="2" t="s">
        <v>1794</v>
      </c>
      <c r="Y3737" t="str">
        <f t="shared" si="240"/>
        <v/>
      </c>
      <c r="AA3737" t="str">
        <f t="shared" si="241"/>
        <v/>
      </c>
      <c r="AC3737" s="7"/>
      <c r="AD3737" t="s">
        <v>4714</v>
      </c>
      <c r="AE3737">
        <f t="shared" si="239"/>
        <v>0</v>
      </c>
      <c r="AG3737" s="2"/>
      <c r="AH3737" t="s">
        <v>5103</v>
      </c>
      <c r="AI3737" s="7"/>
    </row>
    <row r="3738" spans="1:35" ht="11" customHeight="1" outlineLevel="1" x14ac:dyDescent="0.25">
      <c r="A3738" t="s">
        <v>2083</v>
      </c>
      <c r="C3738" s="2" t="s">
        <v>12974</v>
      </c>
      <c r="D3738" s="2">
        <v>443</v>
      </c>
      <c r="E3738" s="7">
        <v>1921</v>
      </c>
      <c r="F3738" s="5" t="s">
        <v>6778</v>
      </c>
      <c r="H3738" s="5" t="s">
        <v>2789</v>
      </c>
      <c r="I3738" s="6" t="s">
        <v>4714</v>
      </c>
      <c r="J3738" s="6" t="s">
        <v>10785</v>
      </c>
      <c r="K3738" s="17">
        <v>3</v>
      </c>
      <c r="L3738" s="17" t="s">
        <v>7732</v>
      </c>
      <c r="M3738" s="9"/>
      <c r="N3738" s="9"/>
      <c r="O3738" s="21"/>
      <c r="Q3738" s="29"/>
      <c r="U3738" s="17"/>
      <c r="V3738" s="2">
        <v>473</v>
      </c>
      <c r="Y3738" t="str">
        <f t="shared" si="240"/>
        <v/>
      </c>
      <c r="AA3738" t="str">
        <f t="shared" si="241"/>
        <v/>
      </c>
      <c r="AC3738" s="7"/>
      <c r="AD3738" t="s">
        <v>4714</v>
      </c>
      <c r="AE3738">
        <f t="shared" si="239"/>
        <v>0</v>
      </c>
      <c r="AG3738" s="2"/>
      <c r="AH3738" t="s">
        <v>5103</v>
      </c>
      <c r="AI3738" s="7" t="s">
        <v>4610</v>
      </c>
    </row>
    <row r="3739" spans="1:35" ht="11" customHeight="1" outlineLevel="1" x14ac:dyDescent="0.25">
      <c r="A3739" t="s">
        <v>2083</v>
      </c>
      <c r="C3739" s="2" t="s">
        <v>12974</v>
      </c>
      <c r="D3739" s="2" t="s">
        <v>10779</v>
      </c>
      <c r="E3739" s="7">
        <v>1921</v>
      </c>
      <c r="F3739" s="5" t="s">
        <v>6779</v>
      </c>
      <c r="H3739" s="5"/>
      <c r="I3739" s="6" t="s">
        <v>4714</v>
      </c>
      <c r="J3739" s="6" t="s">
        <v>10786</v>
      </c>
      <c r="K3739" s="17">
        <v>3</v>
      </c>
      <c r="L3739" s="17" t="s">
        <v>20075</v>
      </c>
      <c r="M3739" s="9"/>
      <c r="N3739" s="9"/>
      <c r="O3739" s="21"/>
      <c r="Q3739" s="29"/>
      <c r="U3739" s="17"/>
      <c r="V3739" s="2" t="s">
        <v>2125</v>
      </c>
      <c r="Y3739" t="str">
        <f t="shared" si="240"/>
        <v/>
      </c>
      <c r="AA3739" t="str">
        <f t="shared" si="241"/>
        <v/>
      </c>
      <c r="AC3739" s="7"/>
      <c r="AD3739" t="s">
        <v>4714</v>
      </c>
      <c r="AE3739">
        <f t="shared" si="239"/>
        <v>0</v>
      </c>
      <c r="AG3739" s="2"/>
      <c r="AH3739" t="s">
        <v>5103</v>
      </c>
      <c r="AI3739" s="7"/>
    </row>
    <row r="3740" spans="1:35" ht="11" customHeight="1" outlineLevel="1" x14ac:dyDescent="0.25">
      <c r="A3740" t="s">
        <v>2083</v>
      </c>
      <c r="C3740" s="2" t="s">
        <v>12974</v>
      </c>
      <c r="D3740" s="2">
        <v>446</v>
      </c>
      <c r="E3740" s="7">
        <v>1921</v>
      </c>
      <c r="F3740" s="5" t="s">
        <v>5139</v>
      </c>
      <c r="H3740" s="5" t="s">
        <v>5037</v>
      </c>
      <c r="I3740" s="6" t="s">
        <v>6403</v>
      </c>
      <c r="J3740" s="6" t="s">
        <v>10787</v>
      </c>
      <c r="K3740" s="17">
        <v>3</v>
      </c>
      <c r="L3740" s="17" t="s">
        <v>7730</v>
      </c>
      <c r="M3740" s="9">
        <v>0.3</v>
      </c>
      <c r="N3740" s="9"/>
      <c r="O3740" s="21"/>
      <c r="Q3740" s="29"/>
      <c r="U3740" s="17"/>
      <c r="V3740" s="2">
        <v>476</v>
      </c>
      <c r="Y3740" t="str">
        <f t="shared" si="240"/>
        <v/>
      </c>
      <c r="AA3740" t="str">
        <f t="shared" si="241"/>
        <v/>
      </c>
      <c r="AC3740" s="7"/>
      <c r="AD3740" t="s">
        <v>6403</v>
      </c>
      <c r="AE3740">
        <f t="shared" si="239"/>
        <v>0</v>
      </c>
      <c r="AG3740" s="2"/>
      <c r="AH3740" t="s">
        <v>6404</v>
      </c>
      <c r="AI3740" s="7" t="s">
        <v>4610</v>
      </c>
    </row>
    <row r="3741" spans="1:35" ht="11" customHeight="1" outlineLevel="1" collapsed="1" x14ac:dyDescent="0.25">
      <c r="A3741" t="s">
        <v>2083</v>
      </c>
      <c r="C3741" s="2" t="s">
        <v>12974</v>
      </c>
      <c r="D3741" s="2">
        <v>448</v>
      </c>
      <c r="E3741" s="7">
        <v>1921</v>
      </c>
      <c r="F3741" s="5" t="s">
        <v>5138</v>
      </c>
      <c r="H3741" s="5" t="s">
        <v>4458</v>
      </c>
      <c r="I3741" s="6" t="s">
        <v>6403</v>
      </c>
      <c r="J3741" s="6" t="s">
        <v>10787</v>
      </c>
      <c r="K3741" s="17">
        <v>3</v>
      </c>
      <c r="L3741" s="17" t="s">
        <v>7730</v>
      </c>
      <c r="M3741" s="9">
        <v>0.3</v>
      </c>
      <c r="N3741" s="9"/>
      <c r="O3741" s="21"/>
      <c r="Q3741" s="29"/>
      <c r="U3741" s="17"/>
      <c r="V3741" s="2">
        <v>478</v>
      </c>
      <c r="Y3741" t="str">
        <f t="shared" si="240"/>
        <v/>
      </c>
      <c r="AA3741" t="str">
        <f t="shared" si="241"/>
        <v/>
      </c>
      <c r="AC3741" s="7"/>
      <c r="AD3741" t="s">
        <v>6403</v>
      </c>
      <c r="AE3741">
        <f t="shared" si="239"/>
        <v>0</v>
      </c>
      <c r="AG3741" s="2"/>
      <c r="AH3741" t="s">
        <v>6404</v>
      </c>
      <c r="AI3741" s="7" t="s">
        <v>4610</v>
      </c>
    </row>
    <row r="3742" spans="1:35" ht="11" customHeight="1" outlineLevel="1" x14ac:dyDescent="0.25">
      <c r="A3742" t="s">
        <v>2083</v>
      </c>
      <c r="C3742" s="2" t="s">
        <v>12974</v>
      </c>
      <c r="D3742" s="2" t="s">
        <v>10790</v>
      </c>
      <c r="E3742" s="7">
        <v>1921</v>
      </c>
      <c r="F3742" s="5" t="s">
        <v>21885</v>
      </c>
      <c r="H3742" s="5" t="s">
        <v>5037</v>
      </c>
      <c r="I3742" s="6" t="s">
        <v>6403</v>
      </c>
      <c r="J3742" s="6" t="s">
        <v>10787</v>
      </c>
      <c r="K3742" s="17">
        <v>3</v>
      </c>
      <c r="L3742" s="17" t="s">
        <v>20075</v>
      </c>
      <c r="M3742" s="9"/>
      <c r="N3742" s="9"/>
      <c r="O3742" s="21"/>
      <c r="Q3742" s="29"/>
      <c r="U3742" s="17"/>
      <c r="V3742" s="2" t="s">
        <v>6405</v>
      </c>
      <c r="Y3742" t="str">
        <f t="shared" si="240"/>
        <v/>
      </c>
      <c r="AA3742" t="str">
        <f t="shared" si="241"/>
        <v/>
      </c>
      <c r="AC3742" s="7"/>
      <c r="AD3742" t="s">
        <v>6403</v>
      </c>
      <c r="AE3742">
        <f t="shared" si="239"/>
        <v>0</v>
      </c>
      <c r="AG3742" s="2"/>
      <c r="AH3742" t="s">
        <v>6404</v>
      </c>
      <c r="AI3742" s="7" t="s">
        <v>4922</v>
      </c>
    </row>
    <row r="3743" spans="1:35" ht="11" customHeight="1" outlineLevel="1" x14ac:dyDescent="0.25">
      <c r="A3743" t="s">
        <v>2083</v>
      </c>
      <c r="C3743" s="2" t="s">
        <v>12974</v>
      </c>
      <c r="D3743" s="2" t="s">
        <v>10791</v>
      </c>
      <c r="E3743" s="7">
        <v>1921</v>
      </c>
      <c r="F3743" s="5" t="s">
        <v>5139</v>
      </c>
      <c r="H3743" s="5" t="s">
        <v>5037</v>
      </c>
      <c r="I3743" s="6" t="s">
        <v>6403</v>
      </c>
      <c r="J3743" s="6" t="s">
        <v>10787</v>
      </c>
      <c r="K3743" s="17">
        <v>3</v>
      </c>
      <c r="L3743" s="17" t="s">
        <v>20075</v>
      </c>
      <c r="M3743" s="9"/>
      <c r="N3743" s="9"/>
      <c r="O3743" s="21"/>
      <c r="Q3743" s="29"/>
      <c r="U3743" s="17"/>
      <c r="V3743" s="2" t="s">
        <v>840</v>
      </c>
      <c r="Y3743" t="str">
        <f t="shared" si="240"/>
        <v/>
      </c>
      <c r="AA3743" t="str">
        <f t="shared" si="241"/>
        <v/>
      </c>
      <c r="AC3743" s="7"/>
      <c r="AD3743" t="s">
        <v>6403</v>
      </c>
      <c r="AE3743">
        <f t="shared" si="239"/>
        <v>0</v>
      </c>
      <c r="AG3743" s="2"/>
      <c r="AH3743" t="s">
        <v>6404</v>
      </c>
      <c r="AI3743" s="7" t="s">
        <v>4610</v>
      </c>
    </row>
    <row r="3744" spans="1:35" ht="11" customHeight="1" outlineLevel="1" x14ac:dyDescent="0.25">
      <c r="A3744" t="s">
        <v>2083</v>
      </c>
      <c r="C3744" s="2" t="s">
        <v>12974</v>
      </c>
      <c r="D3744" s="2" t="s">
        <v>10789</v>
      </c>
      <c r="E3744" s="7">
        <v>1921</v>
      </c>
      <c r="F3744" s="5" t="s">
        <v>5138</v>
      </c>
      <c r="H3744" s="5" t="s">
        <v>4458</v>
      </c>
      <c r="I3744" s="6" t="s">
        <v>6403</v>
      </c>
      <c r="J3744" s="6" t="s">
        <v>10787</v>
      </c>
      <c r="K3744" s="17">
        <v>3</v>
      </c>
      <c r="L3744" s="17" t="s">
        <v>20075</v>
      </c>
      <c r="M3744" s="9"/>
      <c r="N3744" s="9"/>
      <c r="O3744" s="21"/>
      <c r="Q3744" s="29"/>
      <c r="U3744" s="17"/>
      <c r="V3744" s="2" t="s">
        <v>841</v>
      </c>
      <c r="Y3744" t="str">
        <f t="shared" si="240"/>
        <v/>
      </c>
      <c r="AA3744" t="str">
        <f t="shared" si="241"/>
        <v/>
      </c>
      <c r="AC3744" s="7"/>
      <c r="AD3744" t="s">
        <v>6403</v>
      </c>
      <c r="AE3744">
        <f t="shared" ref="AE3744:AE3807" si="242">COUNTIF(I3744,"*Fuji*")</f>
        <v>0</v>
      </c>
      <c r="AG3744" s="2"/>
      <c r="AH3744" t="s">
        <v>6404</v>
      </c>
      <c r="AI3744" s="7" t="s">
        <v>4610</v>
      </c>
    </row>
    <row r="3745" spans="1:35" ht="11" customHeight="1" outlineLevel="1" x14ac:dyDescent="0.25">
      <c r="A3745" t="s">
        <v>2083</v>
      </c>
      <c r="C3745" s="2" t="s">
        <v>12974</v>
      </c>
      <c r="D3745" s="2">
        <v>462</v>
      </c>
      <c r="E3745" s="7">
        <v>1924</v>
      </c>
      <c r="F3745" s="5" t="s">
        <v>3714</v>
      </c>
      <c r="H3745" s="5" t="s">
        <v>5037</v>
      </c>
      <c r="I3745" s="6" t="s">
        <v>6403</v>
      </c>
      <c r="J3745" s="6" t="s">
        <v>10788</v>
      </c>
      <c r="K3745" s="17">
        <v>3</v>
      </c>
      <c r="L3745" s="17" t="s">
        <v>7732</v>
      </c>
      <c r="M3745" s="9"/>
      <c r="N3745" s="9"/>
      <c r="O3745" s="21"/>
      <c r="Q3745" s="29"/>
      <c r="U3745" s="17"/>
      <c r="V3745" s="2">
        <v>493</v>
      </c>
      <c r="Y3745" t="str">
        <f t="shared" si="240"/>
        <v/>
      </c>
      <c r="AA3745" t="str">
        <f t="shared" si="241"/>
        <v/>
      </c>
      <c r="AC3745" s="7"/>
      <c r="AD3745" t="s">
        <v>6403</v>
      </c>
      <c r="AE3745">
        <f t="shared" si="242"/>
        <v>0</v>
      </c>
      <c r="AG3745" s="2"/>
      <c r="AH3745" t="s">
        <v>6404</v>
      </c>
      <c r="AI3745" s="7" t="s">
        <v>4610</v>
      </c>
    </row>
    <row r="3746" spans="1:35" ht="11" customHeight="1" outlineLevel="1" x14ac:dyDescent="0.25">
      <c r="A3746" t="s">
        <v>2083</v>
      </c>
      <c r="C3746" s="2" t="s">
        <v>12974</v>
      </c>
      <c r="D3746" s="2">
        <v>463</v>
      </c>
      <c r="E3746" s="7">
        <v>1924</v>
      </c>
      <c r="F3746" s="5" t="s">
        <v>21886</v>
      </c>
      <c r="H3746" s="5" t="s">
        <v>4458</v>
      </c>
      <c r="I3746" s="6" t="s">
        <v>6403</v>
      </c>
      <c r="J3746" s="6" t="s">
        <v>10788</v>
      </c>
      <c r="K3746" s="17">
        <v>3</v>
      </c>
      <c r="L3746" s="17" t="s">
        <v>7732</v>
      </c>
      <c r="M3746" s="9"/>
      <c r="N3746" s="9"/>
      <c r="O3746" s="21"/>
      <c r="Q3746" s="29"/>
      <c r="U3746" s="17"/>
      <c r="V3746" s="2">
        <v>492</v>
      </c>
      <c r="Y3746" t="str">
        <f t="shared" si="240"/>
        <v/>
      </c>
      <c r="AA3746" t="str">
        <f t="shared" si="241"/>
        <v/>
      </c>
      <c r="AC3746" s="7"/>
      <c r="AD3746" t="s">
        <v>6403</v>
      </c>
      <c r="AE3746">
        <f t="shared" si="242"/>
        <v>0</v>
      </c>
      <c r="AG3746" s="2"/>
      <c r="AH3746" t="s">
        <v>6404</v>
      </c>
      <c r="AI3746" s="7" t="s">
        <v>4610</v>
      </c>
    </row>
    <row r="3747" spans="1:35" ht="11" customHeight="1" outlineLevel="1" x14ac:dyDescent="0.25">
      <c r="A3747" t="s">
        <v>2083</v>
      </c>
      <c r="C3747" s="2" t="s">
        <v>12974</v>
      </c>
      <c r="D3747" s="2" t="s">
        <v>10792</v>
      </c>
      <c r="E3747" s="7">
        <v>1924</v>
      </c>
      <c r="F3747" s="5" t="s">
        <v>5926</v>
      </c>
      <c r="H3747" s="5" t="s">
        <v>5037</v>
      </c>
      <c r="I3747" s="6" t="s">
        <v>6403</v>
      </c>
      <c r="J3747" s="6" t="s">
        <v>10788</v>
      </c>
      <c r="K3747" s="17">
        <v>3</v>
      </c>
      <c r="L3747" s="17" t="s">
        <v>20075</v>
      </c>
      <c r="M3747" s="9"/>
      <c r="N3747" s="9"/>
      <c r="O3747" s="21"/>
      <c r="Q3747" s="29"/>
      <c r="U3747" s="17"/>
      <c r="V3747" s="2" t="s">
        <v>6406</v>
      </c>
      <c r="Y3747" t="str">
        <f t="shared" si="240"/>
        <v/>
      </c>
      <c r="AA3747" t="str">
        <f t="shared" si="241"/>
        <v/>
      </c>
      <c r="AC3747" s="7"/>
      <c r="AD3747" t="s">
        <v>6403</v>
      </c>
      <c r="AE3747">
        <f t="shared" si="242"/>
        <v>0</v>
      </c>
      <c r="AG3747" s="2"/>
      <c r="AH3747" t="s">
        <v>6404</v>
      </c>
      <c r="AI3747" s="7" t="s">
        <v>4610</v>
      </c>
    </row>
    <row r="3748" spans="1:35" ht="11" customHeight="1" outlineLevel="1" x14ac:dyDescent="0.25">
      <c r="A3748" t="s">
        <v>2083</v>
      </c>
      <c r="C3748" s="2" t="s">
        <v>12974</v>
      </c>
      <c r="D3748" s="2">
        <v>467</v>
      </c>
      <c r="E3748" s="7">
        <v>1924</v>
      </c>
      <c r="F3748" s="5" t="s">
        <v>3712</v>
      </c>
      <c r="H3748" s="5" t="s">
        <v>5037</v>
      </c>
      <c r="I3748" s="6" t="s">
        <v>6403</v>
      </c>
      <c r="J3748" s="6" t="s">
        <v>10787</v>
      </c>
      <c r="K3748" s="17">
        <v>3</v>
      </c>
      <c r="L3748" s="17" t="s">
        <v>7732</v>
      </c>
      <c r="M3748" s="9"/>
      <c r="N3748" s="9"/>
      <c r="O3748" s="21"/>
      <c r="Q3748" s="29"/>
      <c r="U3748" s="17"/>
      <c r="V3748" s="2">
        <v>491</v>
      </c>
      <c r="Y3748" t="str">
        <f t="shared" si="240"/>
        <v/>
      </c>
      <c r="AA3748" t="str">
        <f t="shared" si="241"/>
        <v/>
      </c>
      <c r="AC3748" s="7"/>
      <c r="AD3748" t="s">
        <v>6403</v>
      </c>
      <c r="AE3748">
        <f t="shared" si="242"/>
        <v>0</v>
      </c>
      <c r="AG3748" s="2"/>
      <c r="AH3748" t="s">
        <v>6404</v>
      </c>
      <c r="AI3748" s="7" t="s">
        <v>4610</v>
      </c>
    </row>
    <row r="3749" spans="1:35" ht="11" customHeight="1" outlineLevel="1" x14ac:dyDescent="0.25">
      <c r="A3749" t="s">
        <v>2083</v>
      </c>
      <c r="C3749" s="2" t="s">
        <v>12974</v>
      </c>
      <c r="D3749" s="2">
        <v>479</v>
      </c>
      <c r="E3749" s="7">
        <v>1925</v>
      </c>
      <c r="F3749" s="5" t="s">
        <v>6383</v>
      </c>
      <c r="H3749" s="5" t="s">
        <v>1674</v>
      </c>
      <c r="I3749" s="6" t="s">
        <v>2085</v>
      </c>
      <c r="J3749" s="6" t="s">
        <v>10793</v>
      </c>
      <c r="K3749" s="17">
        <v>1</v>
      </c>
      <c r="L3749" s="17" t="s">
        <v>7732</v>
      </c>
      <c r="M3749" s="9"/>
      <c r="N3749" s="9"/>
      <c r="O3749" s="21"/>
      <c r="Q3749" s="29"/>
      <c r="U3749" s="17"/>
      <c r="V3749" s="2">
        <v>507</v>
      </c>
      <c r="Y3749" t="str">
        <f t="shared" si="240"/>
        <v/>
      </c>
      <c r="AA3749" t="str">
        <f t="shared" si="241"/>
        <v/>
      </c>
      <c r="AC3749" s="7"/>
      <c r="AD3749" t="s">
        <v>2085</v>
      </c>
      <c r="AE3749">
        <f t="shared" si="242"/>
        <v>0</v>
      </c>
      <c r="AG3749" s="2"/>
      <c r="AH3749" t="s">
        <v>4711</v>
      </c>
      <c r="AI3749" s="7" t="s">
        <v>4610</v>
      </c>
    </row>
    <row r="3750" spans="1:35" ht="11" customHeight="1" outlineLevel="1" x14ac:dyDescent="0.25">
      <c r="A3750" t="s">
        <v>2083</v>
      </c>
      <c r="C3750" s="2" t="s">
        <v>12974</v>
      </c>
      <c r="D3750" s="2">
        <v>480</v>
      </c>
      <c r="E3750" s="7">
        <v>1925</v>
      </c>
      <c r="F3750" s="5" t="s">
        <v>4732</v>
      </c>
      <c r="H3750" s="5" t="s">
        <v>1121</v>
      </c>
      <c r="I3750" s="6" t="s">
        <v>2085</v>
      </c>
      <c r="J3750" s="6" t="s">
        <v>10793</v>
      </c>
      <c r="K3750" s="17">
        <v>1</v>
      </c>
      <c r="L3750" s="17" t="s">
        <v>7732</v>
      </c>
      <c r="M3750" s="9"/>
      <c r="N3750" s="9"/>
      <c r="O3750" s="21"/>
      <c r="Q3750" s="29"/>
      <c r="U3750" s="17"/>
      <c r="V3750" s="2">
        <v>508</v>
      </c>
      <c r="Y3750" t="str">
        <f t="shared" si="240"/>
        <v/>
      </c>
      <c r="AA3750" t="str">
        <f t="shared" si="241"/>
        <v/>
      </c>
      <c r="AC3750" s="7"/>
      <c r="AD3750" t="s">
        <v>2085</v>
      </c>
      <c r="AE3750">
        <f t="shared" si="242"/>
        <v>0</v>
      </c>
      <c r="AG3750" s="2"/>
      <c r="AH3750" t="s">
        <v>4711</v>
      </c>
      <c r="AI3750" s="7" t="s">
        <v>4610</v>
      </c>
    </row>
    <row r="3751" spans="1:35" ht="11" customHeight="1" outlineLevel="1" x14ac:dyDescent="0.25">
      <c r="A3751" t="s">
        <v>2083</v>
      </c>
      <c r="C3751" s="2" t="s">
        <v>12974</v>
      </c>
      <c r="D3751" s="2">
        <v>481</v>
      </c>
      <c r="E3751" s="7">
        <v>1925</v>
      </c>
      <c r="F3751" s="5" t="s">
        <v>3217</v>
      </c>
      <c r="H3751" s="5" t="s">
        <v>5928</v>
      </c>
      <c r="I3751" s="6" t="s">
        <v>2085</v>
      </c>
      <c r="J3751" s="6" t="s">
        <v>10793</v>
      </c>
      <c r="K3751" s="17">
        <v>1</v>
      </c>
      <c r="L3751" s="17" t="s">
        <v>7732</v>
      </c>
      <c r="M3751" s="9"/>
      <c r="N3751" s="9"/>
      <c r="O3751" s="21"/>
      <c r="Q3751" s="29"/>
      <c r="U3751" s="17"/>
      <c r="V3751" s="2">
        <v>509</v>
      </c>
      <c r="Y3751" t="str">
        <f t="shared" si="240"/>
        <v/>
      </c>
      <c r="AA3751" t="str">
        <f t="shared" si="241"/>
        <v/>
      </c>
      <c r="AC3751" s="7"/>
      <c r="AD3751" t="s">
        <v>2085</v>
      </c>
      <c r="AE3751">
        <f t="shared" si="242"/>
        <v>0</v>
      </c>
      <c r="AG3751" s="2"/>
      <c r="AH3751" t="s">
        <v>4711</v>
      </c>
      <c r="AI3751" s="7" t="s">
        <v>4610</v>
      </c>
    </row>
    <row r="3752" spans="1:35" ht="11" customHeight="1" outlineLevel="1" x14ac:dyDescent="0.25">
      <c r="A3752" t="s">
        <v>2083</v>
      </c>
      <c r="C3752" s="2" t="s">
        <v>12974</v>
      </c>
      <c r="D3752" s="2">
        <v>482</v>
      </c>
      <c r="E3752" s="7">
        <v>1926</v>
      </c>
      <c r="F3752" s="5" t="s">
        <v>4563</v>
      </c>
      <c r="H3752" s="5" t="s">
        <v>5927</v>
      </c>
      <c r="I3752" s="6" t="s">
        <v>6403</v>
      </c>
      <c r="J3752" s="6" t="s">
        <v>10701</v>
      </c>
      <c r="K3752" s="17">
        <v>3</v>
      </c>
      <c r="L3752" s="17" t="s">
        <v>7732</v>
      </c>
      <c r="M3752" s="9"/>
      <c r="N3752" s="9"/>
      <c r="O3752" s="21"/>
      <c r="Q3752" s="29"/>
      <c r="U3752" s="17"/>
      <c r="V3752" s="2">
        <v>504</v>
      </c>
      <c r="Y3752" t="str">
        <f t="shared" si="240"/>
        <v/>
      </c>
      <c r="AA3752" t="str">
        <f t="shared" si="241"/>
        <v/>
      </c>
      <c r="AC3752" s="7"/>
      <c r="AD3752" t="s">
        <v>6403</v>
      </c>
      <c r="AE3752">
        <f t="shared" si="242"/>
        <v>0</v>
      </c>
      <c r="AG3752" s="2"/>
      <c r="AH3752" t="s">
        <v>6404</v>
      </c>
      <c r="AI3752" s="7" t="s">
        <v>4922</v>
      </c>
    </row>
    <row r="3753" spans="1:35" ht="11" customHeight="1" outlineLevel="1" x14ac:dyDescent="0.25">
      <c r="A3753" t="s">
        <v>2083</v>
      </c>
      <c r="C3753" s="2" t="s">
        <v>12974</v>
      </c>
      <c r="D3753" s="2">
        <v>493</v>
      </c>
      <c r="E3753" s="7">
        <v>1929</v>
      </c>
      <c r="F3753" s="5" t="s">
        <v>21887</v>
      </c>
      <c r="H3753" s="5" t="s">
        <v>5927</v>
      </c>
      <c r="I3753" s="6" t="s">
        <v>6403</v>
      </c>
      <c r="J3753" s="6" t="s">
        <v>10794</v>
      </c>
      <c r="K3753" s="17">
        <v>3</v>
      </c>
      <c r="L3753" s="17" t="s">
        <v>7732</v>
      </c>
      <c r="M3753" s="9"/>
      <c r="N3753" s="9"/>
      <c r="O3753" s="21"/>
      <c r="Q3753" s="29"/>
      <c r="U3753" s="17"/>
      <c r="V3753" s="2" t="s">
        <v>2105</v>
      </c>
      <c r="Y3753" t="str">
        <f t="shared" si="240"/>
        <v/>
      </c>
      <c r="AA3753" t="str">
        <f t="shared" si="241"/>
        <v/>
      </c>
      <c r="AC3753" s="7"/>
      <c r="AD3753" t="s">
        <v>6403</v>
      </c>
      <c r="AE3753">
        <f t="shared" si="242"/>
        <v>0</v>
      </c>
      <c r="AG3753" s="2"/>
      <c r="AH3753" t="s">
        <v>6404</v>
      </c>
      <c r="AI3753" s="7" t="s">
        <v>4922</v>
      </c>
    </row>
    <row r="3754" spans="1:35" ht="11" customHeight="1" outlineLevel="1" x14ac:dyDescent="0.25">
      <c r="A3754" t="s">
        <v>2083</v>
      </c>
      <c r="C3754" s="2" t="s">
        <v>12974</v>
      </c>
      <c r="D3754" s="2" t="s">
        <v>6406</v>
      </c>
      <c r="E3754" s="7">
        <v>1930</v>
      </c>
      <c r="F3754" s="5" t="s">
        <v>21887</v>
      </c>
      <c r="H3754" s="5" t="s">
        <v>5927</v>
      </c>
      <c r="I3754" s="6" t="s">
        <v>6403</v>
      </c>
      <c r="J3754" s="6" t="s">
        <v>10796</v>
      </c>
      <c r="K3754" s="17">
        <v>3</v>
      </c>
      <c r="L3754" s="17" t="s">
        <v>20075</v>
      </c>
      <c r="M3754" s="9"/>
      <c r="N3754" s="9"/>
      <c r="O3754" s="21"/>
      <c r="Q3754" s="29"/>
      <c r="U3754" s="17"/>
      <c r="V3754" s="2" t="s">
        <v>6277</v>
      </c>
      <c r="Y3754" t="str">
        <f t="shared" si="240"/>
        <v/>
      </c>
      <c r="AA3754" t="str">
        <f t="shared" si="241"/>
        <v/>
      </c>
      <c r="AC3754" s="7"/>
      <c r="AD3754" t="s">
        <v>6403</v>
      </c>
      <c r="AE3754">
        <f t="shared" si="242"/>
        <v>0</v>
      </c>
      <c r="AG3754" s="2"/>
      <c r="AH3754" t="s">
        <v>6404</v>
      </c>
      <c r="AI3754" s="7" t="s">
        <v>4610</v>
      </c>
    </row>
    <row r="3755" spans="1:35" ht="11" customHeight="1" outlineLevel="1" collapsed="1" x14ac:dyDescent="0.25">
      <c r="A3755" t="s">
        <v>2083</v>
      </c>
      <c r="C3755" s="2" t="s">
        <v>12974</v>
      </c>
      <c r="D3755" s="2">
        <v>494</v>
      </c>
      <c r="E3755" s="7">
        <v>1930</v>
      </c>
      <c r="F3755" s="5" t="s">
        <v>5239</v>
      </c>
      <c r="H3755" s="5" t="s">
        <v>1556</v>
      </c>
      <c r="I3755" s="6" t="s">
        <v>10797</v>
      </c>
      <c r="J3755" s="6" t="s">
        <v>10795</v>
      </c>
      <c r="K3755" s="17">
        <v>1</v>
      </c>
      <c r="L3755" s="17" t="s">
        <v>7730</v>
      </c>
      <c r="M3755" s="9">
        <v>2.5</v>
      </c>
      <c r="N3755" s="9"/>
      <c r="O3755" s="21"/>
      <c r="Q3755" s="29"/>
      <c r="U3755" s="17"/>
      <c r="V3755" s="2" t="s">
        <v>7968</v>
      </c>
      <c r="Y3755" t="str">
        <f t="shared" si="240"/>
        <v/>
      </c>
      <c r="AA3755" t="str">
        <f t="shared" si="241"/>
        <v/>
      </c>
      <c r="AC3755" s="7"/>
      <c r="AD3755" t="s">
        <v>10797</v>
      </c>
      <c r="AE3755">
        <f t="shared" si="242"/>
        <v>0</v>
      </c>
      <c r="AG3755" s="2"/>
      <c r="AH3755" t="s">
        <v>5103</v>
      </c>
      <c r="AI3755" s="7" t="s">
        <v>4610</v>
      </c>
    </row>
    <row r="3756" spans="1:35" ht="11" customHeight="1" outlineLevel="1" x14ac:dyDescent="0.25">
      <c r="A3756" t="s">
        <v>2083</v>
      </c>
      <c r="C3756" s="2" t="s">
        <v>12974</v>
      </c>
      <c r="D3756" s="2">
        <v>495</v>
      </c>
      <c r="E3756" s="7">
        <v>1930</v>
      </c>
      <c r="F3756" s="5" t="s">
        <v>2974</v>
      </c>
      <c r="H3756" s="5" t="s">
        <v>591</v>
      </c>
      <c r="I3756" s="6" t="s">
        <v>10797</v>
      </c>
      <c r="J3756" s="6" t="s">
        <v>10795</v>
      </c>
      <c r="K3756" s="17">
        <v>1</v>
      </c>
      <c r="L3756" s="17" t="s">
        <v>7730</v>
      </c>
      <c r="M3756" s="9">
        <v>2.5</v>
      </c>
      <c r="N3756" s="9"/>
      <c r="O3756" s="21"/>
      <c r="Q3756" s="29"/>
      <c r="T3756">
        <v>1</v>
      </c>
      <c r="U3756" s="17"/>
      <c r="V3756" s="2" t="s">
        <v>7969</v>
      </c>
      <c r="Y3756" t="str">
        <f t="shared" si="240"/>
        <v/>
      </c>
      <c r="AA3756" t="str">
        <f t="shared" si="241"/>
        <v/>
      </c>
      <c r="AC3756" s="7"/>
      <c r="AD3756" t="s">
        <v>10797</v>
      </c>
      <c r="AE3756">
        <f t="shared" si="242"/>
        <v>0</v>
      </c>
      <c r="AG3756" s="2"/>
      <c r="AH3756" t="s">
        <v>5103</v>
      </c>
      <c r="AI3756" s="7" t="s">
        <v>4610</v>
      </c>
    </row>
    <row r="3757" spans="1:35" ht="11" customHeight="1" outlineLevel="1" x14ac:dyDescent="0.25">
      <c r="A3757" t="s">
        <v>2083</v>
      </c>
      <c r="C3757" s="2" t="s">
        <v>12974</v>
      </c>
      <c r="D3757" s="2">
        <v>496</v>
      </c>
      <c r="E3757" s="7">
        <v>1930</v>
      </c>
      <c r="F3757" s="5" t="s">
        <v>5140</v>
      </c>
      <c r="H3757" s="5" t="s">
        <v>5216</v>
      </c>
      <c r="I3757" s="6" t="s">
        <v>10797</v>
      </c>
      <c r="J3757" s="6" t="s">
        <v>10795</v>
      </c>
      <c r="K3757" s="17">
        <v>1</v>
      </c>
      <c r="L3757" s="17" t="s">
        <v>7730</v>
      </c>
      <c r="M3757" s="9">
        <v>0.2</v>
      </c>
      <c r="N3757" s="9"/>
      <c r="O3757" s="21"/>
      <c r="Q3757" s="29"/>
      <c r="U3757" s="17"/>
      <c r="V3757" s="2" t="s">
        <v>2513</v>
      </c>
      <c r="Y3757" t="str">
        <f t="shared" si="240"/>
        <v/>
      </c>
      <c r="AA3757" t="str">
        <f t="shared" si="241"/>
        <v/>
      </c>
      <c r="AC3757" s="7"/>
      <c r="AD3757" t="s">
        <v>10797</v>
      </c>
      <c r="AE3757">
        <f t="shared" si="242"/>
        <v>0</v>
      </c>
      <c r="AG3757" s="2"/>
      <c r="AH3757" t="s">
        <v>5103</v>
      </c>
      <c r="AI3757" s="7" t="s">
        <v>4610</v>
      </c>
    </row>
    <row r="3758" spans="1:35" ht="11" customHeight="1" outlineLevel="1" x14ac:dyDescent="0.25">
      <c r="A3758" t="s">
        <v>2083</v>
      </c>
      <c r="C3758" s="2" t="s">
        <v>12974</v>
      </c>
      <c r="D3758" s="2">
        <v>497</v>
      </c>
      <c r="E3758" s="7">
        <v>1930</v>
      </c>
      <c r="F3758" s="5" t="s">
        <v>2348</v>
      </c>
      <c r="H3758" s="5" t="s">
        <v>2290</v>
      </c>
      <c r="I3758" s="6" t="s">
        <v>10797</v>
      </c>
      <c r="J3758" s="6" t="s">
        <v>10795</v>
      </c>
      <c r="K3758" s="17">
        <v>1</v>
      </c>
      <c r="L3758" s="17" t="s">
        <v>7730</v>
      </c>
      <c r="M3758" s="9">
        <v>0.3</v>
      </c>
      <c r="N3758" s="9"/>
      <c r="O3758" s="21"/>
      <c r="Q3758" s="29"/>
      <c r="U3758" s="17"/>
      <c r="V3758" s="2" t="s">
        <v>4834</v>
      </c>
      <c r="Y3758" t="str">
        <f t="shared" si="240"/>
        <v/>
      </c>
      <c r="AA3758" t="str">
        <f t="shared" si="241"/>
        <v/>
      </c>
      <c r="AC3758" s="7"/>
      <c r="AD3758" t="s">
        <v>10797</v>
      </c>
      <c r="AE3758">
        <f t="shared" si="242"/>
        <v>0</v>
      </c>
      <c r="AG3758" s="2"/>
      <c r="AH3758" t="s">
        <v>5103</v>
      </c>
      <c r="AI3758" s="7" t="s">
        <v>4610</v>
      </c>
    </row>
    <row r="3759" spans="1:35" ht="11" customHeight="1" outlineLevel="1" x14ac:dyDescent="0.25">
      <c r="A3759" t="s">
        <v>2083</v>
      </c>
      <c r="C3759" s="2" t="s">
        <v>12974</v>
      </c>
      <c r="D3759" s="2">
        <v>506</v>
      </c>
      <c r="E3759" s="7">
        <v>1931</v>
      </c>
      <c r="F3759" s="5" t="s">
        <v>1557</v>
      </c>
      <c r="H3759" s="5" t="s">
        <v>5927</v>
      </c>
      <c r="I3759" s="6" t="s">
        <v>6403</v>
      </c>
      <c r="J3759" s="6" t="s">
        <v>10798</v>
      </c>
      <c r="K3759" s="17">
        <v>3</v>
      </c>
      <c r="L3759" s="17" t="s">
        <v>7730</v>
      </c>
      <c r="M3759" s="9">
        <v>2.2999999999999998</v>
      </c>
      <c r="N3759" s="9"/>
      <c r="O3759" s="21"/>
      <c r="Q3759" s="29"/>
      <c r="U3759" s="17"/>
      <c r="V3759" s="2" t="s">
        <v>5603</v>
      </c>
      <c r="Y3759" t="str">
        <f t="shared" si="240"/>
        <v/>
      </c>
      <c r="AA3759" t="str">
        <f t="shared" si="241"/>
        <v/>
      </c>
      <c r="AC3759" s="7"/>
      <c r="AD3759" t="s">
        <v>6403</v>
      </c>
      <c r="AE3759">
        <f t="shared" si="242"/>
        <v>0</v>
      </c>
      <c r="AG3759" s="2"/>
      <c r="AH3759" t="s">
        <v>6404</v>
      </c>
      <c r="AI3759" s="7" t="s">
        <v>4922</v>
      </c>
    </row>
    <row r="3760" spans="1:35" ht="11" customHeight="1" outlineLevel="1" x14ac:dyDescent="0.25">
      <c r="A3760" t="s">
        <v>2083</v>
      </c>
      <c r="C3760" s="2" t="s">
        <v>12974</v>
      </c>
      <c r="D3760" s="2" t="s">
        <v>10799</v>
      </c>
      <c r="E3760" s="7">
        <v>1932</v>
      </c>
      <c r="F3760" s="5" t="s">
        <v>5929</v>
      </c>
      <c r="H3760" s="5" t="s">
        <v>5927</v>
      </c>
      <c r="I3760" s="6" t="s">
        <v>6403</v>
      </c>
      <c r="J3760" s="6" t="s">
        <v>10798</v>
      </c>
      <c r="K3760" s="17">
        <v>3</v>
      </c>
      <c r="L3760" s="17" t="s">
        <v>20075</v>
      </c>
      <c r="M3760" s="9"/>
      <c r="N3760" s="9"/>
      <c r="O3760" s="21"/>
      <c r="Q3760" s="29"/>
      <c r="U3760" s="17"/>
      <c r="V3760" s="2">
        <v>529</v>
      </c>
      <c r="Y3760" t="str">
        <f t="shared" si="240"/>
        <v/>
      </c>
      <c r="AA3760" t="str">
        <f t="shared" si="241"/>
        <v/>
      </c>
      <c r="AC3760" s="7"/>
      <c r="AD3760" t="s">
        <v>6403</v>
      </c>
      <c r="AE3760">
        <f t="shared" si="242"/>
        <v>0</v>
      </c>
      <c r="AG3760" s="2"/>
      <c r="AH3760" t="s">
        <v>6404</v>
      </c>
      <c r="AI3760" s="7" t="s">
        <v>4922</v>
      </c>
    </row>
    <row r="3761" spans="1:35" ht="11" customHeight="1" outlineLevel="1" x14ac:dyDescent="0.25">
      <c r="A3761" t="s">
        <v>2083</v>
      </c>
      <c r="C3761" s="2" t="s">
        <v>12974</v>
      </c>
      <c r="D3761" s="2">
        <v>533</v>
      </c>
      <c r="E3761" s="7">
        <v>1934</v>
      </c>
      <c r="F3761" s="5" t="s">
        <v>10800</v>
      </c>
      <c r="H3761" s="5" t="s">
        <v>10801</v>
      </c>
      <c r="I3761" s="6" t="s">
        <v>6403</v>
      </c>
      <c r="J3761" s="6" t="s">
        <v>10802</v>
      </c>
      <c r="K3761" s="17">
        <v>3</v>
      </c>
      <c r="L3761" s="17" t="s">
        <v>7732</v>
      </c>
      <c r="M3761" s="9"/>
      <c r="N3761" s="9"/>
      <c r="O3761" s="21"/>
      <c r="Q3761" s="29"/>
      <c r="U3761" s="17"/>
      <c r="V3761" s="2"/>
      <c r="Y3761" t="str">
        <f t="shared" si="240"/>
        <v/>
      </c>
      <c r="AA3761" t="str">
        <f t="shared" si="241"/>
        <v/>
      </c>
      <c r="AC3761" s="7"/>
      <c r="AD3761" t="s">
        <v>6403</v>
      </c>
      <c r="AE3761">
        <f t="shared" si="242"/>
        <v>0</v>
      </c>
      <c r="AG3761" s="2"/>
      <c r="AI3761" s="7"/>
    </row>
    <row r="3762" spans="1:35" ht="11" customHeight="1" outlineLevel="1" x14ac:dyDescent="0.25">
      <c r="A3762" t="s">
        <v>2083</v>
      </c>
      <c r="C3762" s="2" t="s">
        <v>12974</v>
      </c>
      <c r="D3762" s="2">
        <v>569</v>
      </c>
      <c r="E3762" s="7">
        <v>1935</v>
      </c>
      <c r="F3762" s="5" t="s">
        <v>6383</v>
      </c>
      <c r="H3762" s="5" t="s">
        <v>3128</v>
      </c>
      <c r="I3762" s="6" t="s">
        <v>6584</v>
      </c>
      <c r="J3762" s="6" t="s">
        <v>6992</v>
      </c>
      <c r="K3762" s="17">
        <v>1</v>
      </c>
      <c r="L3762" s="17" t="s">
        <v>7730</v>
      </c>
      <c r="M3762" s="9">
        <v>0.2</v>
      </c>
      <c r="N3762" s="9"/>
      <c r="O3762" s="21"/>
      <c r="Q3762" s="29"/>
      <c r="U3762" s="17"/>
      <c r="V3762" s="2">
        <v>559</v>
      </c>
      <c r="Y3762" t="str">
        <f t="shared" si="240"/>
        <v/>
      </c>
      <c r="AA3762" t="str">
        <f t="shared" si="241"/>
        <v/>
      </c>
      <c r="AC3762" s="7"/>
      <c r="AD3762" t="s">
        <v>6584</v>
      </c>
      <c r="AE3762">
        <f t="shared" si="242"/>
        <v>0</v>
      </c>
      <c r="AG3762" s="2"/>
      <c r="AH3762" t="s">
        <v>6585</v>
      </c>
      <c r="AI3762" s="7" t="s">
        <v>4610</v>
      </c>
    </row>
    <row r="3763" spans="1:35" ht="11" customHeight="1" outlineLevel="1" x14ac:dyDescent="0.25">
      <c r="A3763" t="s">
        <v>2083</v>
      </c>
      <c r="C3763" s="2" t="s">
        <v>12974</v>
      </c>
      <c r="D3763" s="2">
        <v>622</v>
      </c>
      <c r="E3763" s="7">
        <v>1939</v>
      </c>
      <c r="F3763" s="5" t="s">
        <v>21887</v>
      </c>
      <c r="H3763" s="5" t="s">
        <v>5927</v>
      </c>
      <c r="I3763" s="6" t="s">
        <v>6403</v>
      </c>
      <c r="J3763" s="6" t="s">
        <v>10803</v>
      </c>
      <c r="K3763" s="17">
        <v>3</v>
      </c>
      <c r="L3763" s="17" t="s">
        <v>7732</v>
      </c>
      <c r="M3763" s="9"/>
      <c r="N3763" s="9"/>
      <c r="O3763" s="21"/>
      <c r="Q3763" s="29"/>
      <c r="U3763" s="17"/>
      <c r="V3763" s="2">
        <v>585</v>
      </c>
      <c r="Y3763" t="str">
        <f t="shared" si="240"/>
        <v/>
      </c>
      <c r="AA3763" t="str">
        <f t="shared" si="241"/>
        <v/>
      </c>
      <c r="AC3763" s="7"/>
      <c r="AD3763" t="s">
        <v>6403</v>
      </c>
      <c r="AE3763">
        <f t="shared" si="242"/>
        <v>0</v>
      </c>
      <c r="AG3763" s="2"/>
      <c r="AH3763" t="s">
        <v>6404</v>
      </c>
      <c r="AI3763" s="7" t="s">
        <v>4922</v>
      </c>
    </row>
    <row r="3764" spans="1:35" ht="11" customHeight="1" outlineLevel="1" x14ac:dyDescent="0.25">
      <c r="A3764" t="s">
        <v>2083</v>
      </c>
      <c r="C3764" s="2" t="s">
        <v>12974</v>
      </c>
      <c r="D3764" s="2">
        <v>623</v>
      </c>
      <c r="E3764" s="7">
        <v>1940</v>
      </c>
      <c r="F3764" s="5" t="s">
        <v>5137</v>
      </c>
      <c r="H3764" s="5" t="s">
        <v>6586</v>
      </c>
      <c r="I3764" s="6" t="s">
        <v>10805</v>
      </c>
      <c r="J3764" s="6" t="s">
        <v>10804</v>
      </c>
      <c r="K3764" s="17">
        <v>3</v>
      </c>
      <c r="L3764" s="17" t="s">
        <v>7730</v>
      </c>
      <c r="M3764" s="9">
        <v>0.8</v>
      </c>
      <c r="N3764" s="9"/>
      <c r="O3764" s="21"/>
      <c r="Q3764" s="29"/>
      <c r="U3764" s="17"/>
      <c r="V3764" s="2">
        <v>586</v>
      </c>
      <c r="Y3764" t="str">
        <f t="shared" si="240"/>
        <v/>
      </c>
      <c r="AA3764" t="str">
        <f t="shared" si="241"/>
        <v/>
      </c>
      <c r="AC3764" s="7"/>
      <c r="AD3764" t="s">
        <v>10805</v>
      </c>
      <c r="AE3764">
        <f t="shared" si="242"/>
        <v>0</v>
      </c>
      <c r="AG3764" s="2"/>
      <c r="AH3764" t="s">
        <v>6404</v>
      </c>
      <c r="AI3764" s="7" t="s">
        <v>4922</v>
      </c>
    </row>
    <row r="3765" spans="1:35" ht="11" customHeight="1" outlineLevel="1" x14ac:dyDescent="0.25">
      <c r="A3765" t="s">
        <v>2083</v>
      </c>
      <c r="C3765" s="2" t="s">
        <v>12974</v>
      </c>
      <c r="D3765" s="2">
        <v>624</v>
      </c>
      <c r="E3765" s="7">
        <v>1940</v>
      </c>
      <c r="F3765" s="5" t="s">
        <v>5279</v>
      </c>
      <c r="H3765" s="5" t="s">
        <v>3705</v>
      </c>
      <c r="I3765" s="6" t="s">
        <v>10805</v>
      </c>
      <c r="J3765" s="6" t="s">
        <v>10804</v>
      </c>
      <c r="K3765" s="17">
        <v>3</v>
      </c>
      <c r="L3765" s="17" t="s">
        <v>7730</v>
      </c>
      <c r="M3765" s="9">
        <v>0.8</v>
      </c>
      <c r="N3765" s="9"/>
      <c r="O3765" s="21"/>
      <c r="Q3765" s="29"/>
      <c r="U3765" s="17"/>
      <c r="V3765" s="2" t="s">
        <v>3704</v>
      </c>
      <c r="Y3765" t="str">
        <f t="shared" si="240"/>
        <v/>
      </c>
      <c r="AA3765" t="str">
        <f t="shared" si="241"/>
        <v/>
      </c>
      <c r="AC3765" s="7"/>
      <c r="AD3765" t="s">
        <v>10805</v>
      </c>
      <c r="AE3765">
        <f t="shared" si="242"/>
        <v>0</v>
      </c>
      <c r="AG3765" s="2"/>
      <c r="AH3765" t="s">
        <v>6404</v>
      </c>
      <c r="AI3765" s="7" t="s">
        <v>4922</v>
      </c>
    </row>
    <row r="3766" spans="1:35" ht="11" customHeight="1" outlineLevel="1" x14ac:dyDescent="0.25">
      <c r="A3766" t="s">
        <v>2083</v>
      </c>
      <c r="C3766" s="2" t="s">
        <v>12974</v>
      </c>
      <c r="D3766" s="2">
        <v>625</v>
      </c>
      <c r="E3766" s="7">
        <v>1940</v>
      </c>
      <c r="F3766" s="5" t="s">
        <v>1689</v>
      </c>
      <c r="H3766" s="5" t="s">
        <v>3706</v>
      </c>
      <c r="I3766" s="6" t="s">
        <v>10805</v>
      </c>
      <c r="J3766" s="6" t="s">
        <v>10804</v>
      </c>
      <c r="K3766" s="17">
        <v>3</v>
      </c>
      <c r="L3766" s="17" t="s">
        <v>7732</v>
      </c>
      <c r="M3766" s="9"/>
      <c r="N3766" s="9"/>
      <c r="O3766" s="21"/>
      <c r="Q3766" s="29"/>
      <c r="U3766" s="17"/>
      <c r="V3766" s="2" t="s">
        <v>6128</v>
      </c>
      <c r="Y3766" t="str">
        <f t="shared" si="240"/>
        <v/>
      </c>
      <c r="AA3766" t="str">
        <f t="shared" si="241"/>
        <v/>
      </c>
      <c r="AC3766" s="7"/>
      <c r="AD3766" t="s">
        <v>10805</v>
      </c>
      <c r="AE3766">
        <f t="shared" si="242"/>
        <v>0</v>
      </c>
      <c r="AG3766" s="2"/>
      <c r="AH3766" t="s">
        <v>6404</v>
      </c>
      <c r="AI3766" s="7" t="s">
        <v>4922</v>
      </c>
    </row>
    <row r="3767" spans="1:35" ht="11" customHeight="1" outlineLevel="1" x14ac:dyDescent="0.25">
      <c r="A3767" t="s">
        <v>2083</v>
      </c>
      <c r="C3767" s="2" t="s">
        <v>12974</v>
      </c>
      <c r="D3767" s="2">
        <v>669</v>
      </c>
      <c r="E3767" s="7">
        <v>1947</v>
      </c>
      <c r="F3767" s="5" t="s">
        <v>6383</v>
      </c>
      <c r="H3767" s="5" t="s">
        <v>1674</v>
      </c>
      <c r="I3767" s="6" t="s">
        <v>6389</v>
      </c>
      <c r="J3767" s="6" t="s">
        <v>10806</v>
      </c>
      <c r="K3767" s="17">
        <v>5</v>
      </c>
      <c r="L3767" s="17" t="s">
        <v>7732</v>
      </c>
      <c r="M3767" s="9"/>
      <c r="N3767" s="9"/>
      <c r="O3767" s="21"/>
      <c r="Q3767" s="29"/>
      <c r="U3767" s="17"/>
      <c r="V3767" s="2">
        <v>593</v>
      </c>
      <c r="Y3767" t="str">
        <f t="shared" si="240"/>
        <v/>
      </c>
      <c r="AA3767" t="str">
        <f t="shared" si="241"/>
        <v/>
      </c>
      <c r="AC3767" s="7"/>
      <c r="AD3767" t="s">
        <v>6389</v>
      </c>
      <c r="AE3767">
        <f t="shared" si="242"/>
        <v>0</v>
      </c>
      <c r="AG3767" s="2"/>
      <c r="AH3767" t="s">
        <v>6390</v>
      </c>
      <c r="AI3767" s="7" t="s">
        <v>4610</v>
      </c>
    </row>
    <row r="3768" spans="1:35" ht="11" customHeight="1" outlineLevel="1" x14ac:dyDescent="0.25">
      <c r="A3768" t="s">
        <v>2083</v>
      </c>
      <c r="C3768" s="2" t="s">
        <v>12974</v>
      </c>
      <c r="D3768" s="2">
        <v>710</v>
      </c>
      <c r="E3768" s="7">
        <v>1949</v>
      </c>
      <c r="F3768" s="5" t="s">
        <v>5139</v>
      </c>
      <c r="H3768" s="5" t="s">
        <v>1559</v>
      </c>
      <c r="I3768" s="6" t="s">
        <v>6403</v>
      </c>
      <c r="J3768" s="6" t="s">
        <v>10807</v>
      </c>
      <c r="K3768" s="17">
        <v>3</v>
      </c>
      <c r="L3768" s="17" t="s">
        <v>7732</v>
      </c>
      <c r="M3768" s="9"/>
      <c r="N3768" s="9"/>
      <c r="O3768" s="21"/>
      <c r="Q3768" s="29"/>
      <c r="U3768" s="17"/>
      <c r="V3768" s="2" t="s">
        <v>1558</v>
      </c>
      <c r="Y3768" t="str">
        <f t="shared" si="240"/>
        <v/>
      </c>
      <c r="AA3768" t="str">
        <f t="shared" si="241"/>
        <v/>
      </c>
      <c r="AC3768" s="7"/>
      <c r="AD3768" t="s">
        <v>6403</v>
      </c>
      <c r="AE3768">
        <f t="shared" si="242"/>
        <v>0</v>
      </c>
      <c r="AG3768" s="2"/>
      <c r="AH3768" t="s">
        <v>6404</v>
      </c>
      <c r="AI3768" s="7" t="s">
        <v>4610</v>
      </c>
    </row>
    <row r="3769" spans="1:35" ht="11" customHeight="1" outlineLevel="1" x14ac:dyDescent="0.25">
      <c r="A3769" t="s">
        <v>2083</v>
      </c>
      <c r="C3769" s="2" t="s">
        <v>12974</v>
      </c>
      <c r="D3769" s="2">
        <v>711</v>
      </c>
      <c r="E3769" s="7">
        <v>1949</v>
      </c>
      <c r="F3769" s="5" t="s">
        <v>5138</v>
      </c>
      <c r="H3769" s="5" t="s">
        <v>3830</v>
      </c>
      <c r="I3769" s="6" t="s">
        <v>6403</v>
      </c>
      <c r="J3769" s="6" t="s">
        <v>10807</v>
      </c>
      <c r="K3769" s="17">
        <v>3</v>
      </c>
      <c r="L3769" s="17" t="s">
        <v>7730</v>
      </c>
      <c r="M3769" s="9">
        <v>0.3</v>
      </c>
      <c r="N3769" s="9"/>
      <c r="O3769" s="21"/>
      <c r="Q3769" s="29"/>
      <c r="U3769" s="17"/>
      <c r="V3769" s="2" t="s">
        <v>1560</v>
      </c>
      <c r="Y3769" t="str">
        <f t="shared" si="240"/>
        <v/>
      </c>
      <c r="AA3769" t="str">
        <f t="shared" si="241"/>
        <v/>
      </c>
      <c r="AC3769" s="7"/>
      <c r="AD3769" t="s">
        <v>6403</v>
      </c>
      <c r="AE3769">
        <f t="shared" si="242"/>
        <v>0</v>
      </c>
      <c r="AG3769" s="2"/>
      <c r="AH3769" t="s">
        <v>6404</v>
      </c>
      <c r="AI3769" s="7" t="s">
        <v>4610</v>
      </c>
    </row>
    <row r="3770" spans="1:35" ht="11" customHeight="1" outlineLevel="1" x14ac:dyDescent="0.25">
      <c r="A3770" t="s">
        <v>2083</v>
      </c>
      <c r="C3770" s="2" t="s">
        <v>12974</v>
      </c>
      <c r="D3770" s="2" t="s">
        <v>10808</v>
      </c>
      <c r="E3770" s="7">
        <v>1949</v>
      </c>
      <c r="F3770" s="5" t="s">
        <v>21888</v>
      </c>
      <c r="H3770" s="5" t="s">
        <v>3830</v>
      </c>
      <c r="I3770" s="6" t="s">
        <v>6403</v>
      </c>
      <c r="J3770" s="6" t="s">
        <v>10807</v>
      </c>
      <c r="K3770" s="17">
        <v>3</v>
      </c>
      <c r="L3770" s="17" t="s">
        <v>20075</v>
      </c>
      <c r="M3770" s="9"/>
      <c r="N3770" s="9"/>
      <c r="O3770" s="21"/>
      <c r="Q3770" s="29"/>
      <c r="U3770" s="17"/>
      <c r="V3770" s="2" t="s">
        <v>1561</v>
      </c>
      <c r="Y3770" t="str">
        <f t="shared" si="240"/>
        <v/>
      </c>
      <c r="AA3770" t="str">
        <f t="shared" si="241"/>
        <v/>
      </c>
      <c r="AC3770" s="7"/>
      <c r="AD3770" t="s">
        <v>6403</v>
      </c>
      <c r="AE3770">
        <f t="shared" si="242"/>
        <v>0</v>
      </c>
      <c r="AG3770" s="2"/>
      <c r="AH3770" t="s">
        <v>6404</v>
      </c>
      <c r="AI3770" s="7" t="s">
        <v>4922</v>
      </c>
    </row>
    <row r="3771" spans="1:35" ht="11" customHeight="1" outlineLevel="1" collapsed="1" x14ac:dyDescent="0.25">
      <c r="A3771" t="s">
        <v>2083</v>
      </c>
      <c r="C3771" s="2" t="s">
        <v>12974</v>
      </c>
      <c r="D3771" s="2">
        <v>712</v>
      </c>
      <c r="E3771" s="7">
        <v>1949</v>
      </c>
      <c r="F3771" s="5" t="s">
        <v>5239</v>
      </c>
      <c r="H3771" s="5" t="s">
        <v>1644</v>
      </c>
      <c r="I3771" s="6" t="s">
        <v>6403</v>
      </c>
      <c r="J3771" s="6" t="s">
        <v>10807</v>
      </c>
      <c r="K3771" s="17">
        <v>3</v>
      </c>
      <c r="L3771" s="17" t="s">
        <v>7732</v>
      </c>
      <c r="M3771" s="9"/>
      <c r="N3771" s="9"/>
      <c r="O3771" s="21"/>
      <c r="Q3771" s="29"/>
      <c r="U3771" s="17"/>
      <c r="V3771" s="2" t="s">
        <v>5253</v>
      </c>
      <c r="Y3771" t="str">
        <f t="shared" si="240"/>
        <v/>
      </c>
      <c r="AA3771" t="str">
        <f t="shared" si="241"/>
        <v/>
      </c>
      <c r="AC3771" s="7"/>
      <c r="AD3771" t="s">
        <v>6403</v>
      </c>
      <c r="AE3771">
        <f t="shared" si="242"/>
        <v>0</v>
      </c>
      <c r="AG3771" s="2"/>
      <c r="AH3771" t="s">
        <v>6404</v>
      </c>
      <c r="AI3771" s="7" t="s">
        <v>4610</v>
      </c>
    </row>
    <row r="3772" spans="1:35" ht="11" customHeight="1" outlineLevel="1" x14ac:dyDescent="0.25">
      <c r="A3772" t="s">
        <v>2083</v>
      </c>
      <c r="C3772" s="2" t="s">
        <v>12974</v>
      </c>
      <c r="D3772" s="2">
        <v>713</v>
      </c>
      <c r="E3772" s="7">
        <v>1949</v>
      </c>
      <c r="F3772" s="5" t="s">
        <v>4563</v>
      </c>
      <c r="H3772" s="5" t="s">
        <v>133</v>
      </c>
      <c r="I3772" s="6" t="s">
        <v>6403</v>
      </c>
      <c r="J3772" s="6" t="s">
        <v>10807</v>
      </c>
      <c r="K3772" s="17">
        <v>3</v>
      </c>
      <c r="L3772" s="17" t="s">
        <v>7732</v>
      </c>
      <c r="M3772" s="9"/>
      <c r="N3772" s="9"/>
      <c r="O3772" s="21"/>
      <c r="Q3772" s="29"/>
      <c r="U3772" s="17"/>
      <c r="V3772" s="2" t="s">
        <v>5254</v>
      </c>
      <c r="Y3772" t="str">
        <f t="shared" si="240"/>
        <v/>
      </c>
      <c r="AA3772" t="str">
        <f t="shared" si="241"/>
        <v/>
      </c>
      <c r="AC3772" s="7"/>
      <c r="AD3772" t="s">
        <v>6403</v>
      </c>
      <c r="AE3772">
        <f t="shared" si="242"/>
        <v>0</v>
      </c>
      <c r="AG3772" s="2"/>
      <c r="AH3772" t="s">
        <v>6404</v>
      </c>
      <c r="AI3772" s="7" t="s">
        <v>4610</v>
      </c>
    </row>
    <row r="3773" spans="1:35" ht="11" customHeight="1" outlineLevel="1" x14ac:dyDescent="0.25">
      <c r="A3773" t="s">
        <v>2083</v>
      </c>
      <c r="C3773" s="2" t="s">
        <v>12974</v>
      </c>
      <c r="D3773" s="2">
        <v>714</v>
      </c>
      <c r="E3773" s="7">
        <v>1949</v>
      </c>
      <c r="F3773" s="5" t="s">
        <v>3778</v>
      </c>
      <c r="H3773" s="5" t="s">
        <v>4368</v>
      </c>
      <c r="I3773" s="6" t="s">
        <v>6403</v>
      </c>
      <c r="J3773" s="6" t="s">
        <v>10807</v>
      </c>
      <c r="K3773" s="17">
        <v>3</v>
      </c>
      <c r="L3773" s="17" t="s">
        <v>7732</v>
      </c>
      <c r="M3773" s="9"/>
      <c r="N3773" s="9"/>
      <c r="O3773" s="21"/>
      <c r="Q3773" s="29"/>
      <c r="U3773" s="17"/>
      <c r="V3773" s="2" t="s">
        <v>5255</v>
      </c>
      <c r="Y3773" t="str">
        <f t="shared" si="240"/>
        <v/>
      </c>
      <c r="AA3773" t="str">
        <f t="shared" si="241"/>
        <v/>
      </c>
      <c r="AC3773" s="7"/>
      <c r="AD3773" t="s">
        <v>6403</v>
      </c>
      <c r="AE3773">
        <f t="shared" si="242"/>
        <v>0</v>
      </c>
      <c r="AG3773" s="2"/>
      <c r="AH3773" t="s">
        <v>6404</v>
      </c>
      <c r="AI3773" s="7" t="s">
        <v>4922</v>
      </c>
    </row>
    <row r="3774" spans="1:35" ht="11" customHeight="1" outlineLevel="1" x14ac:dyDescent="0.25">
      <c r="A3774" t="s">
        <v>2083</v>
      </c>
      <c r="C3774" s="2" t="s">
        <v>12974</v>
      </c>
      <c r="D3774" s="2">
        <v>781</v>
      </c>
      <c r="E3774" s="7">
        <v>1954</v>
      </c>
      <c r="F3774" s="5" t="s">
        <v>3217</v>
      </c>
      <c r="H3774" s="5" t="s">
        <v>3869</v>
      </c>
      <c r="I3774" s="6" t="s">
        <v>6584</v>
      </c>
      <c r="J3774" s="6" t="s">
        <v>6992</v>
      </c>
      <c r="K3774" s="17">
        <v>1</v>
      </c>
      <c r="L3774" s="17" t="s">
        <v>7732</v>
      </c>
      <c r="M3774" s="9"/>
      <c r="N3774" s="9"/>
      <c r="O3774" s="21"/>
      <c r="Q3774" s="29"/>
      <c r="U3774" s="17"/>
      <c r="V3774" s="2">
        <v>659</v>
      </c>
      <c r="Y3774" t="str">
        <f t="shared" si="240"/>
        <v/>
      </c>
      <c r="AA3774" t="str">
        <f t="shared" si="241"/>
        <v/>
      </c>
      <c r="AC3774" s="7"/>
      <c r="AD3774" t="s">
        <v>6584</v>
      </c>
      <c r="AE3774">
        <f t="shared" si="242"/>
        <v>0</v>
      </c>
      <c r="AG3774" s="2"/>
      <c r="AH3774" t="s">
        <v>6585</v>
      </c>
      <c r="AI3774" s="7" t="s">
        <v>4610</v>
      </c>
    </row>
    <row r="3775" spans="1:35" ht="11" customHeight="1" outlineLevel="1" x14ac:dyDescent="0.25">
      <c r="A3775" t="s">
        <v>2083</v>
      </c>
      <c r="C3775" s="2" t="s">
        <v>12974</v>
      </c>
      <c r="D3775" s="2">
        <v>786</v>
      </c>
      <c r="E3775" s="7">
        <v>1954</v>
      </c>
      <c r="F3775" s="5" t="s">
        <v>95</v>
      </c>
      <c r="H3775" s="5" t="s">
        <v>6587</v>
      </c>
      <c r="I3775" s="6" t="s">
        <v>6584</v>
      </c>
      <c r="J3775" s="6" t="s">
        <v>6992</v>
      </c>
      <c r="K3775" s="17">
        <v>5</v>
      </c>
      <c r="L3775" s="17" t="s">
        <v>7732</v>
      </c>
      <c r="M3775" s="9"/>
      <c r="N3775" s="9"/>
      <c r="O3775" s="21"/>
      <c r="Q3775" s="29"/>
      <c r="U3775" s="17"/>
      <c r="V3775" s="2">
        <v>665</v>
      </c>
      <c r="Y3775" t="str">
        <f t="shared" si="240"/>
        <v/>
      </c>
      <c r="AA3775" t="str">
        <f t="shared" si="241"/>
        <v/>
      </c>
      <c r="AC3775" s="7"/>
      <c r="AD3775" t="s">
        <v>6584</v>
      </c>
      <c r="AE3775">
        <f t="shared" si="242"/>
        <v>0</v>
      </c>
      <c r="AG3775" s="2"/>
      <c r="AH3775" t="s">
        <v>6585</v>
      </c>
      <c r="AI3775" s="7" t="s">
        <v>4610</v>
      </c>
    </row>
    <row r="3776" spans="1:35" ht="11" customHeight="1" outlineLevel="1" x14ac:dyDescent="0.25">
      <c r="A3776" t="s">
        <v>2083</v>
      </c>
      <c r="C3776" s="2" t="s">
        <v>12974</v>
      </c>
      <c r="D3776" s="2">
        <v>788</v>
      </c>
      <c r="E3776" s="7">
        <v>1954</v>
      </c>
      <c r="F3776" s="5" t="s">
        <v>5138</v>
      </c>
      <c r="H3776" s="5" t="s">
        <v>1312</v>
      </c>
      <c r="I3776" s="6" t="s">
        <v>6389</v>
      </c>
      <c r="J3776" s="6" t="s">
        <v>6992</v>
      </c>
      <c r="K3776" s="17">
        <v>5</v>
      </c>
      <c r="L3776" s="17" t="s">
        <v>7732</v>
      </c>
      <c r="M3776" s="9"/>
      <c r="N3776" s="9"/>
      <c r="O3776" s="21"/>
      <c r="Q3776" s="29"/>
      <c r="U3776" s="17"/>
      <c r="V3776" s="2">
        <v>666</v>
      </c>
      <c r="Y3776" t="str">
        <f t="shared" si="240"/>
        <v/>
      </c>
      <c r="AA3776" t="str">
        <f t="shared" si="241"/>
        <v/>
      </c>
      <c r="AC3776" s="7"/>
      <c r="AD3776" t="s">
        <v>6389</v>
      </c>
      <c r="AE3776">
        <f t="shared" si="242"/>
        <v>0</v>
      </c>
      <c r="AG3776" s="2"/>
      <c r="AH3776" t="s">
        <v>6390</v>
      </c>
      <c r="AI3776" s="7" t="s">
        <v>4610</v>
      </c>
    </row>
    <row r="3777" spans="1:35" ht="11" customHeight="1" outlineLevel="1" x14ac:dyDescent="0.25">
      <c r="A3777" t="s">
        <v>2083</v>
      </c>
      <c r="C3777" s="2" t="s">
        <v>12974</v>
      </c>
      <c r="D3777" s="2" t="s">
        <v>4062</v>
      </c>
      <c r="E3777" s="7">
        <v>1954</v>
      </c>
      <c r="F3777" s="5" t="s">
        <v>5239</v>
      </c>
      <c r="H3777" s="5" t="s">
        <v>5257</v>
      </c>
      <c r="I3777" s="6" t="s">
        <v>6389</v>
      </c>
      <c r="J3777" s="6" t="s">
        <v>10809</v>
      </c>
      <c r="K3777" s="17">
        <v>3</v>
      </c>
      <c r="L3777" s="17" t="s">
        <v>7730</v>
      </c>
      <c r="M3777" s="9">
        <v>0.2</v>
      </c>
      <c r="N3777" s="9"/>
      <c r="O3777" s="21"/>
      <c r="Q3777" s="29"/>
      <c r="U3777" s="17"/>
      <c r="V3777" s="2" t="s">
        <v>5256</v>
      </c>
      <c r="Y3777" t="str">
        <f t="shared" si="240"/>
        <v/>
      </c>
      <c r="AA3777" t="str">
        <f t="shared" si="241"/>
        <v/>
      </c>
      <c r="AC3777" s="7"/>
      <c r="AD3777" t="s">
        <v>6389</v>
      </c>
      <c r="AE3777">
        <f t="shared" si="242"/>
        <v>0</v>
      </c>
      <c r="AG3777" s="2"/>
      <c r="AH3777" t="s">
        <v>6390</v>
      </c>
      <c r="AI3777" s="7" t="s">
        <v>4610</v>
      </c>
    </row>
    <row r="3778" spans="1:35" ht="11" customHeight="1" outlineLevel="1" x14ac:dyDescent="0.25">
      <c r="A3778" t="s">
        <v>2083</v>
      </c>
      <c r="C3778" s="2" t="s">
        <v>12974</v>
      </c>
      <c r="D3778" s="2">
        <v>790</v>
      </c>
      <c r="E3778" s="7">
        <v>1954</v>
      </c>
      <c r="F3778" s="5" t="s">
        <v>2974</v>
      </c>
      <c r="H3778" s="5" t="s">
        <v>18153</v>
      </c>
      <c r="I3778" s="6"/>
      <c r="J3778" s="6" t="s">
        <v>10809</v>
      </c>
      <c r="K3778" s="17">
        <v>3</v>
      </c>
      <c r="L3778" s="17" t="s">
        <v>7732</v>
      </c>
      <c r="M3778" s="9"/>
      <c r="N3778" s="9"/>
      <c r="O3778" s="21"/>
      <c r="Q3778" s="29"/>
      <c r="U3778" s="17"/>
      <c r="V3778" s="2"/>
      <c r="Y3778" t="str">
        <f t="shared" si="240"/>
        <v/>
      </c>
      <c r="AA3778" t="str">
        <f t="shared" si="241"/>
        <v/>
      </c>
      <c r="AC3778" s="7"/>
      <c r="AE3778">
        <f t="shared" si="242"/>
        <v>0</v>
      </c>
      <c r="AG3778" s="2"/>
      <c r="AI3778" s="7"/>
    </row>
    <row r="3779" spans="1:35" ht="11" customHeight="1" outlineLevel="1" x14ac:dyDescent="0.25">
      <c r="A3779" t="s">
        <v>2083</v>
      </c>
      <c r="C3779" s="2" t="s">
        <v>12974</v>
      </c>
      <c r="D3779" s="2">
        <v>808</v>
      </c>
      <c r="E3779" s="7">
        <v>1954</v>
      </c>
      <c r="F3779" s="5" t="s">
        <v>4563</v>
      </c>
      <c r="H3779" s="5" t="s">
        <v>76</v>
      </c>
      <c r="I3779" s="6" t="s">
        <v>6584</v>
      </c>
      <c r="J3779" s="6" t="s">
        <v>10809</v>
      </c>
      <c r="K3779" s="17">
        <v>3</v>
      </c>
      <c r="L3779" s="17" t="s">
        <v>7732</v>
      </c>
      <c r="M3779" s="9"/>
      <c r="N3779" s="9"/>
      <c r="O3779" s="21"/>
      <c r="Q3779" s="29"/>
      <c r="U3779" s="17"/>
      <c r="V3779" s="2" t="s">
        <v>2004</v>
      </c>
      <c r="Y3779" t="str">
        <f t="shared" si="240"/>
        <v/>
      </c>
      <c r="AA3779" t="str">
        <f t="shared" si="241"/>
        <v/>
      </c>
      <c r="AC3779" s="7"/>
      <c r="AD3779" t="s">
        <v>6584</v>
      </c>
      <c r="AE3779">
        <f t="shared" si="242"/>
        <v>0</v>
      </c>
      <c r="AG3779" s="2"/>
      <c r="AH3779" t="s">
        <v>6585</v>
      </c>
      <c r="AI3779" s="7" t="s">
        <v>4922</v>
      </c>
    </row>
    <row r="3780" spans="1:35" ht="11" customHeight="1" outlineLevel="1" x14ac:dyDescent="0.25">
      <c r="A3780" t="s">
        <v>2083</v>
      </c>
      <c r="C3780" s="2" t="s">
        <v>12974</v>
      </c>
      <c r="D3780" s="2">
        <v>834</v>
      </c>
      <c r="E3780" s="7">
        <v>1957</v>
      </c>
      <c r="F3780" s="5" t="s">
        <v>6383</v>
      </c>
      <c r="H3780" s="5" t="s">
        <v>1102</v>
      </c>
      <c r="I3780" s="6" t="s">
        <v>4714</v>
      </c>
      <c r="J3780" s="6" t="s">
        <v>10810</v>
      </c>
      <c r="K3780" s="17">
        <v>1</v>
      </c>
      <c r="L3780" s="17" t="s">
        <v>7730</v>
      </c>
      <c r="M3780" s="9">
        <v>0.3</v>
      </c>
      <c r="N3780" s="9"/>
      <c r="O3780" s="21"/>
      <c r="Q3780" s="29"/>
      <c r="U3780" s="17"/>
      <c r="V3780" s="2">
        <v>685</v>
      </c>
      <c r="Y3780" t="str">
        <f t="shared" si="240"/>
        <v/>
      </c>
      <c r="AA3780" t="str">
        <f t="shared" si="241"/>
        <v/>
      </c>
      <c r="AC3780" s="7"/>
      <c r="AD3780" t="s">
        <v>4714</v>
      </c>
      <c r="AE3780">
        <f t="shared" si="242"/>
        <v>0</v>
      </c>
      <c r="AG3780" s="2"/>
      <c r="AH3780" t="s">
        <v>5103</v>
      </c>
      <c r="AI3780" s="7" t="s">
        <v>4610</v>
      </c>
    </row>
    <row r="3781" spans="1:35" ht="11" customHeight="1" outlineLevel="1" collapsed="1" x14ac:dyDescent="0.25">
      <c r="A3781" t="s">
        <v>2083</v>
      </c>
      <c r="C3781" s="2" t="s">
        <v>12974</v>
      </c>
      <c r="D3781" s="2">
        <v>835</v>
      </c>
      <c r="E3781" s="7">
        <v>1957</v>
      </c>
      <c r="F3781" s="5" t="s">
        <v>4732</v>
      </c>
      <c r="H3781" s="5" t="s">
        <v>130</v>
      </c>
      <c r="I3781" s="6" t="s">
        <v>4714</v>
      </c>
      <c r="J3781" s="6" t="s">
        <v>10810</v>
      </c>
      <c r="K3781" s="17">
        <v>1</v>
      </c>
      <c r="L3781" s="17" t="s">
        <v>7730</v>
      </c>
      <c r="M3781" s="9">
        <v>0.3</v>
      </c>
      <c r="N3781" s="9"/>
      <c r="O3781" s="21"/>
      <c r="Q3781" s="29"/>
      <c r="U3781" s="17"/>
      <c r="V3781" s="2">
        <v>686</v>
      </c>
      <c r="Y3781" t="str">
        <f t="shared" si="240"/>
        <v/>
      </c>
      <c r="AA3781" t="str">
        <f t="shared" si="241"/>
        <v/>
      </c>
      <c r="AC3781" s="7"/>
      <c r="AD3781" t="s">
        <v>4714</v>
      </c>
      <c r="AE3781">
        <f t="shared" si="242"/>
        <v>0</v>
      </c>
      <c r="AG3781" s="2"/>
      <c r="AH3781" t="s">
        <v>5103</v>
      </c>
      <c r="AI3781" s="7" t="s">
        <v>4610</v>
      </c>
    </row>
    <row r="3782" spans="1:35" ht="11" customHeight="1" outlineLevel="1" x14ac:dyDescent="0.25">
      <c r="A3782" t="s">
        <v>2083</v>
      </c>
      <c r="C3782" s="2" t="s">
        <v>12974</v>
      </c>
      <c r="D3782" s="2">
        <v>836</v>
      </c>
      <c r="E3782" s="7">
        <v>1957</v>
      </c>
      <c r="F3782" s="5" t="s">
        <v>3217</v>
      </c>
      <c r="H3782" s="5" t="s">
        <v>1644</v>
      </c>
      <c r="I3782" s="6" t="s">
        <v>4714</v>
      </c>
      <c r="J3782" s="6" t="s">
        <v>10810</v>
      </c>
      <c r="K3782" s="17">
        <v>1</v>
      </c>
      <c r="L3782" s="17" t="s">
        <v>7732</v>
      </c>
      <c r="M3782" s="9"/>
      <c r="N3782" s="9"/>
      <c r="O3782" s="21"/>
      <c r="Q3782" s="29"/>
      <c r="U3782" s="17"/>
      <c r="V3782" s="2">
        <v>687</v>
      </c>
      <c r="Y3782" t="str">
        <f t="shared" si="240"/>
        <v/>
      </c>
      <c r="AA3782" t="str">
        <f t="shared" si="241"/>
        <v/>
      </c>
      <c r="AC3782" s="7"/>
      <c r="AD3782" t="s">
        <v>4714</v>
      </c>
      <c r="AE3782">
        <f t="shared" si="242"/>
        <v>0</v>
      </c>
      <c r="AG3782" s="2"/>
      <c r="AH3782" t="s">
        <v>5103</v>
      </c>
      <c r="AI3782" s="7" t="s">
        <v>4610</v>
      </c>
    </row>
    <row r="3783" spans="1:35" ht="11" customHeight="1" outlineLevel="1" x14ac:dyDescent="0.25">
      <c r="A3783" t="s">
        <v>2083</v>
      </c>
      <c r="C3783" s="2" t="s">
        <v>12974</v>
      </c>
      <c r="D3783" s="2">
        <v>837</v>
      </c>
      <c r="E3783" s="7">
        <v>1957</v>
      </c>
      <c r="F3783" s="5" t="s">
        <v>95</v>
      </c>
      <c r="H3783" s="5" t="s">
        <v>6588</v>
      </c>
      <c r="I3783" s="6" t="s">
        <v>4714</v>
      </c>
      <c r="J3783" s="6" t="s">
        <v>10810</v>
      </c>
      <c r="K3783" s="17">
        <v>1</v>
      </c>
      <c r="L3783" s="17" t="s">
        <v>7732</v>
      </c>
      <c r="M3783" s="9"/>
      <c r="N3783" s="9"/>
      <c r="O3783" s="21"/>
      <c r="Q3783" s="29"/>
      <c r="U3783" s="17"/>
      <c r="V3783" s="2">
        <v>688</v>
      </c>
      <c r="Y3783" t="str">
        <f t="shared" si="240"/>
        <v/>
      </c>
      <c r="AA3783" t="str">
        <f t="shared" si="241"/>
        <v/>
      </c>
      <c r="AC3783" s="7"/>
      <c r="AD3783" t="s">
        <v>4714</v>
      </c>
      <c r="AE3783">
        <f t="shared" si="242"/>
        <v>0</v>
      </c>
      <c r="AG3783" s="2"/>
      <c r="AH3783" t="s">
        <v>5103</v>
      </c>
      <c r="AI3783" s="7" t="s">
        <v>4610</v>
      </c>
    </row>
    <row r="3784" spans="1:35" ht="11" customHeight="1" outlineLevel="1" x14ac:dyDescent="0.25">
      <c r="A3784" t="s">
        <v>2083</v>
      </c>
      <c r="C3784" s="2" t="s">
        <v>12974</v>
      </c>
      <c r="D3784" s="2">
        <v>838</v>
      </c>
      <c r="E3784" s="7">
        <v>1957</v>
      </c>
      <c r="F3784" s="5" t="s">
        <v>5138</v>
      </c>
      <c r="H3784" s="5" t="s">
        <v>2290</v>
      </c>
      <c r="I3784" s="6" t="s">
        <v>4714</v>
      </c>
      <c r="J3784" s="6" t="s">
        <v>10810</v>
      </c>
      <c r="K3784" s="17">
        <v>1</v>
      </c>
      <c r="L3784" s="17" t="s">
        <v>7730</v>
      </c>
      <c r="M3784" s="9">
        <v>0.3</v>
      </c>
      <c r="N3784" s="9"/>
      <c r="O3784" s="21"/>
      <c r="Q3784" s="29"/>
      <c r="T3784">
        <v>1</v>
      </c>
      <c r="U3784" s="17"/>
      <c r="V3784" s="2">
        <v>689</v>
      </c>
      <c r="Y3784" t="str">
        <f t="shared" si="240"/>
        <v/>
      </c>
      <c r="AA3784" t="str">
        <f t="shared" si="241"/>
        <v/>
      </c>
      <c r="AC3784" s="7"/>
      <c r="AD3784" t="s">
        <v>4714</v>
      </c>
      <c r="AE3784">
        <f t="shared" si="242"/>
        <v>0</v>
      </c>
      <c r="AG3784" s="2"/>
      <c r="AH3784" t="s">
        <v>5103</v>
      </c>
      <c r="AI3784" s="7" t="s">
        <v>4610</v>
      </c>
    </row>
    <row r="3785" spans="1:35" ht="11" customHeight="1" outlineLevel="1" x14ac:dyDescent="0.25">
      <c r="A3785" t="s">
        <v>2083</v>
      </c>
      <c r="C3785" s="2" t="s">
        <v>12974</v>
      </c>
      <c r="D3785" s="2">
        <v>839</v>
      </c>
      <c r="E3785" s="7">
        <v>1957</v>
      </c>
      <c r="F3785" s="5" t="s">
        <v>3421</v>
      </c>
      <c r="H3785" s="5" t="s">
        <v>6589</v>
      </c>
      <c r="I3785" s="6" t="s">
        <v>4714</v>
      </c>
      <c r="J3785" s="6" t="s">
        <v>10810</v>
      </c>
      <c r="K3785" s="17">
        <v>1</v>
      </c>
      <c r="L3785" s="17" t="s">
        <v>7732</v>
      </c>
      <c r="M3785" s="9"/>
      <c r="N3785" s="9"/>
      <c r="O3785" s="21"/>
      <c r="Q3785" s="29"/>
      <c r="U3785" s="17"/>
      <c r="V3785" s="2">
        <v>690</v>
      </c>
      <c r="Y3785" t="str">
        <f t="shared" si="240"/>
        <v/>
      </c>
      <c r="AA3785" t="str">
        <f t="shared" si="241"/>
        <v/>
      </c>
      <c r="AC3785" s="7"/>
      <c r="AD3785" t="s">
        <v>4714</v>
      </c>
      <c r="AE3785">
        <f t="shared" si="242"/>
        <v>0</v>
      </c>
      <c r="AG3785" s="2"/>
      <c r="AH3785" t="s">
        <v>5103</v>
      </c>
      <c r="AI3785" s="7" t="s">
        <v>4610</v>
      </c>
    </row>
    <row r="3786" spans="1:35" ht="11" customHeight="1" outlineLevel="1" x14ac:dyDescent="0.25">
      <c r="A3786" t="s">
        <v>2083</v>
      </c>
      <c r="C3786" s="2" t="s">
        <v>12974</v>
      </c>
      <c r="D3786" s="2">
        <v>840</v>
      </c>
      <c r="E3786" s="7">
        <v>1957</v>
      </c>
      <c r="F3786" s="5" t="s">
        <v>4563</v>
      </c>
      <c r="H3786" s="5" t="s">
        <v>6337</v>
      </c>
      <c r="I3786" s="6" t="s">
        <v>4714</v>
      </c>
      <c r="J3786" s="6" t="s">
        <v>10810</v>
      </c>
      <c r="K3786" s="17">
        <v>1</v>
      </c>
      <c r="L3786" s="17" t="s">
        <v>7732</v>
      </c>
      <c r="M3786" s="9"/>
      <c r="N3786" s="9"/>
      <c r="O3786" s="21"/>
      <c r="Q3786" s="29"/>
      <c r="U3786" s="17"/>
      <c r="V3786" s="2">
        <v>691</v>
      </c>
      <c r="Y3786" t="str">
        <f t="shared" si="240"/>
        <v/>
      </c>
      <c r="AA3786" t="str">
        <f t="shared" si="241"/>
        <v/>
      </c>
      <c r="AC3786" s="7"/>
      <c r="AD3786" t="s">
        <v>4714</v>
      </c>
      <c r="AE3786">
        <f t="shared" si="242"/>
        <v>0</v>
      </c>
      <c r="AG3786" s="2"/>
      <c r="AH3786" t="s">
        <v>5103</v>
      </c>
      <c r="AI3786" s="7" t="s">
        <v>4610</v>
      </c>
    </row>
    <row r="3787" spans="1:35" ht="11" customHeight="1" outlineLevel="1" x14ac:dyDescent="0.25">
      <c r="A3787" t="s">
        <v>2083</v>
      </c>
      <c r="C3787" s="2" t="s">
        <v>12974</v>
      </c>
      <c r="D3787" s="2">
        <v>841</v>
      </c>
      <c r="E3787" s="7">
        <v>1957</v>
      </c>
      <c r="F3787" s="5" t="s">
        <v>5138</v>
      </c>
      <c r="H3787" s="5" t="s">
        <v>5259</v>
      </c>
      <c r="I3787" s="6" t="s">
        <v>4714</v>
      </c>
      <c r="J3787" s="6" t="s">
        <v>10811</v>
      </c>
      <c r="K3787" s="17">
        <v>1</v>
      </c>
      <c r="L3787" s="17" t="s">
        <v>7732</v>
      </c>
      <c r="M3787" s="9"/>
      <c r="N3787" s="9"/>
      <c r="O3787" s="21"/>
      <c r="Q3787" s="29"/>
      <c r="U3787" s="17"/>
      <c r="V3787" s="2" t="s">
        <v>5258</v>
      </c>
      <c r="Y3787" t="str">
        <f t="shared" si="240"/>
        <v/>
      </c>
      <c r="AA3787" t="str">
        <f t="shared" si="241"/>
        <v/>
      </c>
      <c r="AC3787" s="7"/>
      <c r="AD3787" t="s">
        <v>4714</v>
      </c>
      <c r="AE3787">
        <f t="shared" si="242"/>
        <v>0</v>
      </c>
      <c r="AG3787" s="2"/>
      <c r="AH3787" t="s">
        <v>5103</v>
      </c>
      <c r="AI3787" s="7" t="s">
        <v>4610</v>
      </c>
    </row>
    <row r="3788" spans="1:35" ht="11" customHeight="1" outlineLevel="1" x14ac:dyDescent="0.25">
      <c r="A3788" t="s">
        <v>2083</v>
      </c>
      <c r="C3788" s="2" t="s">
        <v>12974</v>
      </c>
      <c r="D3788" s="2">
        <v>842</v>
      </c>
      <c r="E3788" s="7">
        <v>1957</v>
      </c>
      <c r="F3788" s="5" t="s">
        <v>2974</v>
      </c>
      <c r="H3788" s="5" t="s">
        <v>6337</v>
      </c>
      <c r="I3788" s="6" t="s">
        <v>4714</v>
      </c>
      <c r="J3788" s="6" t="s">
        <v>10811</v>
      </c>
      <c r="K3788" s="17">
        <v>1</v>
      </c>
      <c r="L3788" s="17" t="s">
        <v>7730</v>
      </c>
      <c r="M3788" s="9">
        <v>0.3</v>
      </c>
      <c r="N3788" s="9"/>
      <c r="O3788" s="21"/>
      <c r="Q3788" s="29"/>
      <c r="U3788" s="17"/>
      <c r="V3788" s="2" t="s">
        <v>5260</v>
      </c>
      <c r="Y3788" t="str">
        <f t="shared" si="240"/>
        <v/>
      </c>
      <c r="AA3788" t="str">
        <f t="shared" si="241"/>
        <v/>
      </c>
      <c r="AC3788" s="7"/>
      <c r="AD3788" t="s">
        <v>4714</v>
      </c>
      <c r="AE3788">
        <f t="shared" si="242"/>
        <v>0</v>
      </c>
      <c r="AG3788" s="2"/>
      <c r="AH3788" t="s">
        <v>5103</v>
      </c>
      <c r="AI3788" s="7" t="s">
        <v>4610</v>
      </c>
    </row>
    <row r="3789" spans="1:35" ht="11" customHeight="1" outlineLevel="1" x14ac:dyDescent="0.25">
      <c r="A3789" t="s">
        <v>2083</v>
      </c>
      <c r="C3789" s="2" t="s">
        <v>12974</v>
      </c>
      <c r="D3789" s="2">
        <v>843</v>
      </c>
      <c r="E3789" s="7">
        <v>1957</v>
      </c>
      <c r="F3789" s="5" t="s">
        <v>3421</v>
      </c>
      <c r="H3789" s="5" t="s">
        <v>6030</v>
      </c>
      <c r="I3789" s="6" t="s">
        <v>4714</v>
      </c>
      <c r="J3789" s="6" t="s">
        <v>10811</v>
      </c>
      <c r="K3789" s="17">
        <v>1</v>
      </c>
      <c r="L3789" s="17" t="s">
        <v>7732</v>
      </c>
      <c r="M3789" s="9"/>
      <c r="N3789" s="9"/>
      <c r="O3789" s="21"/>
      <c r="Q3789" s="29"/>
      <c r="U3789" s="17"/>
      <c r="V3789" s="2" t="s">
        <v>6029</v>
      </c>
      <c r="Y3789" t="str">
        <f t="shared" si="240"/>
        <v/>
      </c>
      <c r="AA3789" t="str">
        <f t="shared" si="241"/>
        <v/>
      </c>
      <c r="AC3789" s="7"/>
      <c r="AD3789" t="s">
        <v>4714</v>
      </c>
      <c r="AE3789">
        <f t="shared" si="242"/>
        <v>0</v>
      </c>
      <c r="AG3789" s="2"/>
      <c r="AH3789" t="s">
        <v>5103</v>
      </c>
      <c r="AI3789" s="7" t="s">
        <v>4610</v>
      </c>
    </row>
    <row r="3790" spans="1:35" ht="11" customHeight="1" outlineLevel="1" x14ac:dyDescent="0.25">
      <c r="A3790" t="s">
        <v>2083</v>
      </c>
      <c r="C3790" s="2" t="s">
        <v>12974</v>
      </c>
      <c r="D3790" s="2">
        <v>844</v>
      </c>
      <c r="E3790" s="7">
        <v>1957</v>
      </c>
      <c r="F3790" s="5" t="s">
        <v>4563</v>
      </c>
      <c r="H3790" s="5" t="s">
        <v>6815</v>
      </c>
      <c r="I3790" s="6" t="s">
        <v>4714</v>
      </c>
      <c r="J3790" s="6" t="s">
        <v>10811</v>
      </c>
      <c r="K3790" s="17">
        <v>1</v>
      </c>
      <c r="L3790" s="17" t="s">
        <v>7732</v>
      </c>
      <c r="M3790" s="9"/>
      <c r="N3790" s="9"/>
      <c r="O3790" s="21"/>
      <c r="Q3790" s="29"/>
      <c r="U3790" s="17"/>
      <c r="V3790" s="2" t="s">
        <v>6031</v>
      </c>
      <c r="Y3790" t="str">
        <f t="shared" si="240"/>
        <v/>
      </c>
      <c r="AA3790" t="str">
        <f t="shared" si="241"/>
        <v/>
      </c>
      <c r="AC3790" s="7"/>
      <c r="AD3790" t="s">
        <v>4714</v>
      </c>
      <c r="AE3790">
        <f t="shared" si="242"/>
        <v>0</v>
      </c>
      <c r="AG3790" s="2"/>
      <c r="AH3790" t="s">
        <v>5103</v>
      </c>
      <c r="AI3790" s="7" t="s">
        <v>4610</v>
      </c>
    </row>
    <row r="3791" spans="1:35" ht="11" customHeight="1" outlineLevel="1" x14ac:dyDescent="0.25">
      <c r="A3791" t="s">
        <v>2083</v>
      </c>
      <c r="C3791" s="2" t="s">
        <v>12974</v>
      </c>
      <c r="D3791" s="2">
        <v>845</v>
      </c>
      <c r="E3791" s="7">
        <v>1957</v>
      </c>
      <c r="F3791" s="5" t="s">
        <v>4567</v>
      </c>
      <c r="H3791" s="5" t="s">
        <v>6713</v>
      </c>
      <c r="I3791" s="6" t="s">
        <v>4714</v>
      </c>
      <c r="J3791" s="6" t="s">
        <v>10811</v>
      </c>
      <c r="K3791" s="17">
        <v>1</v>
      </c>
      <c r="L3791" s="17" t="s">
        <v>7730</v>
      </c>
      <c r="M3791" s="9">
        <v>2.1</v>
      </c>
      <c r="N3791" s="9"/>
      <c r="O3791" s="21"/>
      <c r="Q3791" s="29"/>
      <c r="U3791" s="17"/>
      <c r="V3791" s="2" t="s">
        <v>6032</v>
      </c>
      <c r="Y3791" t="str">
        <f t="shared" ref="Y3791:Y3854" si="243">IF(COUNTIF(F3791,"*fdc*"),1,"")</f>
        <v/>
      </c>
      <c r="AA3791" t="str">
        <f t="shared" ref="AA3791:AA3854" si="244">IF(COUNTIF(F3791,"*s/s*"),1,"")</f>
        <v/>
      </c>
      <c r="AC3791" s="7"/>
      <c r="AD3791" t="s">
        <v>4714</v>
      </c>
      <c r="AE3791">
        <f t="shared" si="242"/>
        <v>0</v>
      </c>
      <c r="AG3791" s="2"/>
      <c r="AH3791" t="s">
        <v>5103</v>
      </c>
      <c r="AI3791" s="7" t="s">
        <v>4922</v>
      </c>
    </row>
    <row r="3792" spans="1:35" ht="11" customHeight="1" outlineLevel="1" x14ac:dyDescent="0.25">
      <c r="A3792" t="s">
        <v>2083</v>
      </c>
      <c r="C3792" s="2" t="s">
        <v>12974</v>
      </c>
      <c r="D3792" s="2">
        <v>847</v>
      </c>
      <c r="E3792" s="7">
        <v>1957</v>
      </c>
      <c r="F3792" s="5" t="s">
        <v>21889</v>
      </c>
      <c r="H3792" s="5" t="s">
        <v>6588</v>
      </c>
      <c r="I3792" s="6" t="s">
        <v>4714</v>
      </c>
      <c r="J3792" s="6" t="s">
        <v>10812</v>
      </c>
      <c r="K3792" s="17">
        <v>1</v>
      </c>
      <c r="L3792" s="17" t="s">
        <v>7732</v>
      </c>
      <c r="M3792" s="9"/>
      <c r="N3792" s="9"/>
      <c r="O3792" s="21"/>
      <c r="Q3792" s="29"/>
      <c r="U3792" s="17"/>
      <c r="V3792" s="2">
        <v>696</v>
      </c>
      <c r="Y3792" t="str">
        <f t="shared" si="243"/>
        <v/>
      </c>
      <c r="AA3792" t="str">
        <f t="shared" si="244"/>
        <v/>
      </c>
      <c r="AC3792" s="7"/>
      <c r="AD3792" t="s">
        <v>4714</v>
      </c>
      <c r="AE3792">
        <f t="shared" si="242"/>
        <v>0</v>
      </c>
      <c r="AG3792" s="2"/>
      <c r="AH3792" t="s">
        <v>5103</v>
      </c>
      <c r="AI3792" s="7" t="s">
        <v>4610</v>
      </c>
    </row>
    <row r="3793" spans="1:35" ht="11" customHeight="1" outlineLevel="1" x14ac:dyDescent="0.25">
      <c r="A3793" t="s">
        <v>2083</v>
      </c>
      <c r="C3793" s="2" t="s">
        <v>12974</v>
      </c>
      <c r="D3793" s="2">
        <v>849</v>
      </c>
      <c r="E3793" s="7">
        <v>1957</v>
      </c>
      <c r="F3793" s="5" t="s">
        <v>21889</v>
      </c>
      <c r="H3793" s="5" t="s">
        <v>6588</v>
      </c>
      <c r="I3793" s="6" t="s">
        <v>4714</v>
      </c>
      <c r="J3793" s="6" t="s">
        <v>10812</v>
      </c>
      <c r="K3793" s="17">
        <v>1</v>
      </c>
      <c r="L3793" s="17" t="s">
        <v>7732</v>
      </c>
      <c r="M3793" s="9"/>
      <c r="N3793" s="9"/>
      <c r="O3793" s="21"/>
      <c r="Q3793" s="29"/>
      <c r="U3793" s="17"/>
      <c r="V3793" s="2"/>
      <c r="Y3793" t="str">
        <f t="shared" si="243"/>
        <v/>
      </c>
      <c r="AA3793" t="str">
        <f t="shared" si="244"/>
        <v/>
      </c>
      <c r="AC3793" s="7"/>
      <c r="AD3793" t="s">
        <v>4714</v>
      </c>
      <c r="AE3793">
        <f t="shared" si="242"/>
        <v>0</v>
      </c>
      <c r="AG3793" s="2"/>
      <c r="AI3793" s="7"/>
    </row>
    <row r="3794" spans="1:35" ht="11" customHeight="1" outlineLevel="1" x14ac:dyDescent="0.25">
      <c r="A3794" t="s">
        <v>2083</v>
      </c>
      <c r="C3794" s="2" t="s">
        <v>12974</v>
      </c>
      <c r="D3794" s="2">
        <v>850</v>
      </c>
      <c r="E3794" s="7">
        <v>1958</v>
      </c>
      <c r="F3794" s="5" t="s">
        <v>21890</v>
      </c>
      <c r="H3794" s="5" t="s">
        <v>6588</v>
      </c>
      <c r="I3794" s="6" t="s">
        <v>4714</v>
      </c>
      <c r="J3794" s="6" t="s">
        <v>10813</v>
      </c>
      <c r="K3794" s="17">
        <v>1</v>
      </c>
      <c r="L3794" s="17" t="s">
        <v>7732</v>
      </c>
      <c r="M3794" s="9"/>
      <c r="N3794" s="9"/>
      <c r="O3794" s="21"/>
      <c r="Q3794" s="29"/>
      <c r="U3794" s="17"/>
      <c r="V3794" s="2">
        <v>695</v>
      </c>
      <c r="Y3794" t="str">
        <f t="shared" si="243"/>
        <v/>
      </c>
      <c r="AA3794" t="str">
        <f t="shared" si="244"/>
        <v/>
      </c>
      <c r="AC3794" s="7"/>
      <c r="AD3794" t="s">
        <v>4714</v>
      </c>
      <c r="AE3794">
        <f t="shared" si="242"/>
        <v>0</v>
      </c>
      <c r="AG3794" s="2"/>
      <c r="AH3794" t="s">
        <v>5103</v>
      </c>
      <c r="AI3794" s="7" t="s">
        <v>4610</v>
      </c>
    </row>
    <row r="3795" spans="1:35" ht="11" customHeight="1" outlineLevel="1" x14ac:dyDescent="0.25">
      <c r="A3795" t="s">
        <v>2083</v>
      </c>
      <c r="C3795" s="2" t="s">
        <v>12974</v>
      </c>
      <c r="D3795" s="2">
        <v>863</v>
      </c>
      <c r="E3795" s="7">
        <v>1960</v>
      </c>
      <c r="F3795" s="5" t="s">
        <v>4732</v>
      </c>
      <c r="H3795" s="5" t="s">
        <v>130</v>
      </c>
      <c r="I3795" s="6" t="s">
        <v>4714</v>
      </c>
      <c r="J3795" s="6" t="s">
        <v>10814</v>
      </c>
      <c r="K3795" s="17">
        <v>1</v>
      </c>
      <c r="L3795" s="17" t="s">
        <v>7730</v>
      </c>
      <c r="M3795" s="9">
        <v>0.8</v>
      </c>
      <c r="N3795" s="9"/>
      <c r="O3795" s="21"/>
      <c r="Q3795" s="29"/>
      <c r="U3795" s="17"/>
      <c r="V3795" s="2">
        <v>706</v>
      </c>
      <c r="Y3795" t="str">
        <f t="shared" si="243"/>
        <v/>
      </c>
      <c r="AA3795" t="str">
        <f t="shared" si="244"/>
        <v/>
      </c>
      <c r="AC3795" s="7"/>
      <c r="AD3795" t="s">
        <v>4714</v>
      </c>
      <c r="AE3795">
        <f t="shared" si="242"/>
        <v>0</v>
      </c>
      <c r="AG3795" s="2"/>
      <c r="AH3795" t="s">
        <v>5103</v>
      </c>
      <c r="AI3795" s="7" t="s">
        <v>4610</v>
      </c>
    </row>
    <row r="3796" spans="1:35" ht="11" customHeight="1" outlineLevel="1" x14ac:dyDescent="0.25">
      <c r="A3796" t="s">
        <v>2083</v>
      </c>
      <c r="C3796" s="2" t="s">
        <v>12974</v>
      </c>
      <c r="D3796" s="2">
        <v>871</v>
      </c>
      <c r="E3796" s="7">
        <v>1960</v>
      </c>
      <c r="F3796" s="5" t="s">
        <v>21873</v>
      </c>
      <c r="H3796" s="5" t="s">
        <v>130</v>
      </c>
      <c r="I3796" s="6" t="s">
        <v>4714</v>
      </c>
      <c r="J3796" s="6" t="s">
        <v>10815</v>
      </c>
      <c r="K3796" s="17">
        <v>1</v>
      </c>
      <c r="L3796" s="17" t="s">
        <v>7732</v>
      </c>
      <c r="M3796" s="9"/>
      <c r="N3796" s="9"/>
      <c r="O3796" s="21"/>
      <c r="Q3796" s="29"/>
      <c r="U3796" s="17"/>
      <c r="V3796" s="2">
        <v>713</v>
      </c>
      <c r="Y3796" t="str">
        <f t="shared" si="243"/>
        <v/>
      </c>
      <c r="AA3796" t="str">
        <f t="shared" si="244"/>
        <v/>
      </c>
      <c r="AC3796" s="7"/>
      <c r="AD3796" t="s">
        <v>4714</v>
      </c>
      <c r="AE3796">
        <f t="shared" si="242"/>
        <v>0</v>
      </c>
      <c r="AG3796" s="2"/>
      <c r="AH3796" t="s">
        <v>5103</v>
      </c>
      <c r="AI3796" s="7" t="s">
        <v>4610</v>
      </c>
    </row>
    <row r="3797" spans="1:35" ht="11" customHeight="1" outlineLevel="1" collapsed="1" x14ac:dyDescent="0.25">
      <c r="A3797" t="s">
        <v>2083</v>
      </c>
      <c r="C3797" s="2" t="s">
        <v>12974</v>
      </c>
      <c r="D3797" s="2">
        <v>901</v>
      </c>
      <c r="E3797" s="7">
        <v>1962</v>
      </c>
      <c r="F3797" s="5" t="s">
        <v>4563</v>
      </c>
      <c r="H3797" s="5" t="s">
        <v>6337</v>
      </c>
      <c r="I3797" s="6" t="s">
        <v>4714</v>
      </c>
      <c r="J3797" s="6" t="s">
        <v>10816</v>
      </c>
      <c r="K3797" s="17">
        <v>1</v>
      </c>
      <c r="L3797" s="17" t="s">
        <v>7732</v>
      </c>
      <c r="M3797" s="9"/>
      <c r="N3797" s="9"/>
      <c r="O3797" s="21"/>
      <c r="Q3797" s="29"/>
      <c r="U3797" s="17"/>
      <c r="V3797" s="2" t="s">
        <v>6714</v>
      </c>
      <c r="Y3797" t="str">
        <f t="shared" si="243"/>
        <v/>
      </c>
      <c r="AA3797" t="str">
        <f t="shared" si="244"/>
        <v/>
      </c>
      <c r="AC3797" s="7"/>
      <c r="AD3797" t="s">
        <v>4714</v>
      </c>
      <c r="AE3797">
        <f t="shared" si="242"/>
        <v>0</v>
      </c>
      <c r="AG3797" s="2"/>
      <c r="AH3797" t="s">
        <v>5103</v>
      </c>
      <c r="AI3797" s="7" t="s">
        <v>4610</v>
      </c>
    </row>
    <row r="3798" spans="1:35" ht="11" customHeight="1" outlineLevel="1" x14ac:dyDescent="0.25">
      <c r="A3798" t="s">
        <v>2083</v>
      </c>
      <c r="C3798" s="2" t="s">
        <v>12974</v>
      </c>
      <c r="D3798" s="2">
        <v>902</v>
      </c>
      <c r="E3798" s="7">
        <v>1962</v>
      </c>
      <c r="F3798" s="5" t="s">
        <v>4567</v>
      </c>
      <c r="H3798" s="5" t="s">
        <v>6713</v>
      </c>
      <c r="I3798" s="6" t="s">
        <v>4714</v>
      </c>
      <c r="J3798" s="6" t="s">
        <v>10816</v>
      </c>
      <c r="K3798" s="17">
        <v>1</v>
      </c>
      <c r="L3798" s="17" t="s">
        <v>7730</v>
      </c>
      <c r="M3798" s="9">
        <v>1.8</v>
      </c>
      <c r="N3798" s="9"/>
      <c r="O3798" s="21"/>
      <c r="Q3798" s="29"/>
      <c r="U3798" s="17"/>
      <c r="V3798" s="2" t="s">
        <v>6715</v>
      </c>
      <c r="Y3798" t="str">
        <f t="shared" si="243"/>
        <v/>
      </c>
      <c r="AA3798" t="str">
        <f t="shared" si="244"/>
        <v/>
      </c>
      <c r="AC3798" s="7"/>
      <c r="AD3798" t="s">
        <v>4714</v>
      </c>
      <c r="AE3798">
        <f t="shared" si="242"/>
        <v>0</v>
      </c>
      <c r="AG3798" s="2"/>
      <c r="AH3798" t="s">
        <v>5103</v>
      </c>
      <c r="AI3798" s="7" t="s">
        <v>4922</v>
      </c>
    </row>
    <row r="3799" spans="1:35" ht="11" customHeight="1" outlineLevel="1" x14ac:dyDescent="0.25">
      <c r="A3799" t="s">
        <v>2083</v>
      </c>
      <c r="C3799" s="2" t="s">
        <v>12974</v>
      </c>
      <c r="D3799" s="2">
        <v>904</v>
      </c>
      <c r="E3799" s="7">
        <v>1963</v>
      </c>
      <c r="F3799" s="5" t="s">
        <v>21891</v>
      </c>
      <c r="H3799" s="5" t="s">
        <v>6815</v>
      </c>
      <c r="I3799" s="6" t="s">
        <v>4714</v>
      </c>
      <c r="J3799" s="6" t="s">
        <v>10817</v>
      </c>
      <c r="K3799" s="17">
        <v>1</v>
      </c>
      <c r="L3799" s="17" t="s">
        <v>7732</v>
      </c>
      <c r="M3799" s="9"/>
      <c r="N3799" s="9"/>
      <c r="O3799" s="21"/>
      <c r="Q3799" s="29"/>
      <c r="U3799" s="17"/>
      <c r="V3799" s="2" t="s">
        <v>2905</v>
      </c>
      <c r="Y3799" t="str">
        <f t="shared" si="243"/>
        <v/>
      </c>
      <c r="AA3799" t="str">
        <f t="shared" si="244"/>
        <v/>
      </c>
      <c r="AC3799" s="7"/>
      <c r="AD3799" t="s">
        <v>4714</v>
      </c>
      <c r="AE3799">
        <f t="shared" si="242"/>
        <v>0</v>
      </c>
      <c r="AG3799" s="2"/>
      <c r="AH3799" t="s">
        <v>5103</v>
      </c>
      <c r="AI3799" s="7" t="s">
        <v>4922</v>
      </c>
    </row>
    <row r="3800" spans="1:35" ht="11" customHeight="1" outlineLevel="1" x14ac:dyDescent="0.25">
      <c r="A3800" t="s">
        <v>2083</v>
      </c>
      <c r="C3800" s="2" t="s">
        <v>12974</v>
      </c>
      <c r="D3800" s="2">
        <v>905</v>
      </c>
      <c r="E3800" s="7">
        <v>1963</v>
      </c>
      <c r="F3800" s="5" t="s">
        <v>21891</v>
      </c>
      <c r="H3800" s="5" t="s">
        <v>6337</v>
      </c>
      <c r="I3800" s="6" t="s">
        <v>4714</v>
      </c>
      <c r="J3800" s="6" t="s">
        <v>10818</v>
      </c>
      <c r="K3800" s="17">
        <v>1</v>
      </c>
      <c r="L3800" s="17" t="s">
        <v>7732</v>
      </c>
      <c r="M3800" s="9"/>
      <c r="N3800" s="9"/>
      <c r="O3800" s="21"/>
      <c r="Q3800" s="29"/>
      <c r="U3800" s="17"/>
      <c r="V3800" s="2" t="s">
        <v>6716</v>
      </c>
      <c r="Y3800" t="str">
        <f t="shared" si="243"/>
        <v/>
      </c>
      <c r="AA3800" t="str">
        <f t="shared" si="244"/>
        <v/>
      </c>
      <c r="AC3800" s="7"/>
      <c r="AD3800" t="s">
        <v>4714</v>
      </c>
      <c r="AE3800">
        <f t="shared" si="242"/>
        <v>0</v>
      </c>
      <c r="AG3800" s="2"/>
      <c r="AH3800" t="s">
        <v>5103</v>
      </c>
      <c r="AI3800" s="7" t="s">
        <v>4610</v>
      </c>
    </row>
    <row r="3801" spans="1:35" ht="11" customHeight="1" outlineLevel="1" x14ac:dyDescent="0.25">
      <c r="A3801" t="s">
        <v>2083</v>
      </c>
      <c r="C3801" s="2" t="s">
        <v>12974</v>
      </c>
      <c r="D3801" s="2">
        <v>906</v>
      </c>
      <c r="E3801" s="7">
        <v>1963</v>
      </c>
      <c r="F3801" s="5" t="s">
        <v>21892</v>
      </c>
      <c r="H3801" s="5" t="s">
        <v>6713</v>
      </c>
      <c r="I3801" s="6" t="s">
        <v>4714</v>
      </c>
      <c r="J3801" s="6" t="s">
        <v>10818</v>
      </c>
      <c r="K3801" s="17">
        <v>1</v>
      </c>
      <c r="L3801" s="17" t="s">
        <v>7732</v>
      </c>
      <c r="M3801" s="9"/>
      <c r="N3801" s="9"/>
      <c r="O3801" s="21"/>
      <c r="Q3801" s="29"/>
      <c r="U3801" s="17"/>
      <c r="V3801" s="2" t="s">
        <v>2906</v>
      </c>
      <c r="X3801" t="s">
        <v>7732</v>
      </c>
      <c r="Y3801" t="str">
        <f t="shared" si="243"/>
        <v/>
      </c>
      <c r="AA3801" t="str">
        <f t="shared" si="244"/>
        <v/>
      </c>
      <c r="AC3801" s="7"/>
      <c r="AD3801" t="s">
        <v>4714</v>
      </c>
      <c r="AE3801">
        <f t="shared" si="242"/>
        <v>0</v>
      </c>
      <c r="AG3801" s="2"/>
      <c r="AH3801" t="s">
        <v>5103</v>
      </c>
      <c r="AI3801" s="7" t="s">
        <v>4922</v>
      </c>
    </row>
    <row r="3802" spans="1:35" ht="11" customHeight="1" outlineLevel="1" x14ac:dyDescent="0.25">
      <c r="A3802" t="s">
        <v>2083</v>
      </c>
      <c r="C3802" s="2" t="s">
        <v>12974</v>
      </c>
      <c r="D3802" s="2">
        <v>1006</v>
      </c>
      <c r="E3802" s="7">
        <v>1967</v>
      </c>
      <c r="F3802" s="5" t="s">
        <v>2621</v>
      </c>
      <c r="H3802" s="5" t="s">
        <v>6590</v>
      </c>
      <c r="I3802" s="6" t="s">
        <v>2085</v>
      </c>
      <c r="J3802" s="6" t="s">
        <v>10819</v>
      </c>
      <c r="K3802" s="17">
        <v>1</v>
      </c>
      <c r="L3802" s="17" t="s">
        <v>7730</v>
      </c>
      <c r="M3802" s="9">
        <v>0.2</v>
      </c>
      <c r="N3802" s="9"/>
      <c r="O3802" s="21"/>
      <c r="Q3802" s="29"/>
      <c r="U3802" s="17"/>
      <c r="V3802" s="2">
        <v>777</v>
      </c>
      <c r="Y3802" t="str">
        <f t="shared" si="243"/>
        <v/>
      </c>
      <c r="AA3802" t="str">
        <f t="shared" si="244"/>
        <v/>
      </c>
      <c r="AC3802" s="7"/>
      <c r="AD3802" t="s">
        <v>2085</v>
      </c>
      <c r="AE3802">
        <f t="shared" si="242"/>
        <v>0</v>
      </c>
      <c r="AG3802" s="2"/>
      <c r="AH3802" t="s">
        <v>4711</v>
      </c>
      <c r="AI3802" s="7" t="s">
        <v>4922</v>
      </c>
    </row>
    <row r="3803" spans="1:35" ht="11" customHeight="1" outlineLevel="1" x14ac:dyDescent="0.25">
      <c r="A3803" t="s">
        <v>2083</v>
      </c>
      <c r="C3803" s="2" t="s">
        <v>12974</v>
      </c>
      <c r="D3803" s="2">
        <v>1007</v>
      </c>
      <c r="E3803" s="7">
        <v>1967</v>
      </c>
      <c r="F3803" s="5" t="s">
        <v>3421</v>
      </c>
      <c r="H3803" s="5" t="s">
        <v>4964</v>
      </c>
      <c r="I3803" s="6" t="s">
        <v>2085</v>
      </c>
      <c r="J3803" s="6" t="s">
        <v>10820</v>
      </c>
      <c r="K3803" s="17">
        <v>1</v>
      </c>
      <c r="L3803" s="17" t="s">
        <v>7730</v>
      </c>
      <c r="M3803" s="9">
        <v>0.2</v>
      </c>
      <c r="N3803" s="9"/>
      <c r="O3803" s="21"/>
      <c r="Q3803" s="29"/>
      <c r="U3803" s="17"/>
      <c r="V3803" s="2" t="s">
        <v>5206</v>
      </c>
      <c r="Y3803" t="str">
        <f t="shared" si="243"/>
        <v/>
      </c>
      <c r="AA3803" t="str">
        <f t="shared" si="244"/>
        <v/>
      </c>
      <c r="AC3803" s="7"/>
      <c r="AD3803" t="s">
        <v>2085</v>
      </c>
      <c r="AE3803">
        <f t="shared" si="242"/>
        <v>0</v>
      </c>
      <c r="AG3803" s="2"/>
      <c r="AH3803" t="s">
        <v>4711</v>
      </c>
      <c r="AI3803" s="7" t="s">
        <v>4610</v>
      </c>
    </row>
    <row r="3804" spans="1:35" ht="11" customHeight="1" outlineLevel="1" x14ac:dyDescent="0.25">
      <c r="A3804" t="s">
        <v>2083</v>
      </c>
      <c r="C3804" s="2" t="s">
        <v>12974</v>
      </c>
      <c r="D3804" s="2" t="s">
        <v>10821</v>
      </c>
      <c r="E3804" s="7">
        <v>1967</v>
      </c>
      <c r="F3804" s="5" t="s">
        <v>21893</v>
      </c>
      <c r="H3804" s="5" t="s">
        <v>5398</v>
      </c>
      <c r="I3804" s="6" t="s">
        <v>2085</v>
      </c>
      <c r="J3804" s="6" t="s">
        <v>10819</v>
      </c>
      <c r="K3804" s="17">
        <v>1</v>
      </c>
      <c r="L3804" s="17" t="s">
        <v>7730</v>
      </c>
      <c r="M3804" s="9">
        <v>6.3</v>
      </c>
      <c r="N3804" s="9"/>
      <c r="O3804" s="21"/>
      <c r="Q3804" s="29"/>
      <c r="U3804" s="17"/>
      <c r="V3804" s="2" t="s">
        <v>10682</v>
      </c>
      <c r="X3804" t="s">
        <v>7732</v>
      </c>
      <c r="Y3804">
        <f t="shared" si="243"/>
        <v>1</v>
      </c>
      <c r="AA3804" t="str">
        <f t="shared" si="244"/>
        <v/>
      </c>
      <c r="AC3804" s="7"/>
      <c r="AD3804" t="s">
        <v>2085</v>
      </c>
      <c r="AE3804">
        <f t="shared" si="242"/>
        <v>0</v>
      </c>
      <c r="AG3804" s="2"/>
      <c r="AH3804" t="s">
        <v>4711</v>
      </c>
      <c r="AI3804" s="7" t="s">
        <v>4610</v>
      </c>
    </row>
    <row r="3805" spans="1:35" ht="11" customHeight="1" outlineLevel="1" x14ac:dyDescent="0.25">
      <c r="A3805" t="s">
        <v>2083</v>
      </c>
      <c r="C3805" s="2" t="s">
        <v>12974</v>
      </c>
      <c r="D3805" s="2">
        <v>1026</v>
      </c>
      <c r="E3805" s="7">
        <v>1968</v>
      </c>
      <c r="F3805" s="5" t="s">
        <v>5138</v>
      </c>
      <c r="H3805" s="5" t="s">
        <v>5398</v>
      </c>
      <c r="I3805" s="6" t="s">
        <v>2153</v>
      </c>
      <c r="J3805" s="6" t="s">
        <v>10822</v>
      </c>
      <c r="K3805" s="17">
        <v>3</v>
      </c>
      <c r="L3805" s="17" t="s">
        <v>7730</v>
      </c>
      <c r="M3805" s="9">
        <v>0.2</v>
      </c>
      <c r="N3805" s="9"/>
      <c r="O3805" s="21"/>
      <c r="Q3805" s="29"/>
      <c r="U3805" s="17"/>
      <c r="V3805" s="2" t="s">
        <v>3023</v>
      </c>
      <c r="Y3805" t="str">
        <f t="shared" si="243"/>
        <v/>
      </c>
      <c r="AA3805" t="str">
        <f t="shared" si="244"/>
        <v/>
      </c>
      <c r="AC3805" s="7"/>
      <c r="AD3805" t="s">
        <v>2153</v>
      </c>
      <c r="AE3805">
        <f t="shared" si="242"/>
        <v>0</v>
      </c>
      <c r="AG3805" s="2"/>
      <c r="AH3805" t="s">
        <v>6404</v>
      </c>
      <c r="AI3805" s="7" t="s">
        <v>4610</v>
      </c>
    </row>
    <row r="3806" spans="1:35" ht="11" customHeight="1" outlineLevel="1" x14ac:dyDescent="0.25">
      <c r="A3806" t="s">
        <v>2083</v>
      </c>
      <c r="C3806" s="2" t="s">
        <v>12974</v>
      </c>
      <c r="D3806" s="2">
        <v>1059</v>
      </c>
      <c r="E3806" s="7">
        <v>1969</v>
      </c>
      <c r="F3806" s="5" t="s">
        <v>1689</v>
      </c>
      <c r="H3806" s="5" t="s">
        <v>5398</v>
      </c>
      <c r="I3806" s="6" t="s">
        <v>10823</v>
      </c>
      <c r="J3806" s="6" t="s">
        <v>7074</v>
      </c>
      <c r="K3806" s="17">
        <v>3</v>
      </c>
      <c r="L3806" s="17" t="s">
        <v>7732</v>
      </c>
      <c r="M3806" s="9"/>
      <c r="N3806" s="9"/>
      <c r="O3806" s="21"/>
      <c r="Q3806" s="29"/>
      <c r="U3806" s="17"/>
      <c r="V3806" s="2"/>
      <c r="Y3806" t="str">
        <f t="shared" si="243"/>
        <v/>
      </c>
      <c r="AA3806" t="str">
        <f t="shared" si="244"/>
        <v/>
      </c>
      <c r="AC3806" s="7"/>
      <c r="AD3806" t="s">
        <v>10823</v>
      </c>
      <c r="AE3806">
        <f t="shared" si="242"/>
        <v>0</v>
      </c>
      <c r="AG3806" s="2"/>
      <c r="AI3806" s="7"/>
    </row>
    <row r="3807" spans="1:35" ht="11" customHeight="1" outlineLevel="1" x14ac:dyDescent="0.25">
      <c r="A3807" t="s">
        <v>2083</v>
      </c>
      <c r="C3807" s="2" t="s">
        <v>12974</v>
      </c>
      <c r="D3807" s="2">
        <v>1060</v>
      </c>
      <c r="E3807" s="7">
        <v>1969</v>
      </c>
      <c r="F3807" s="5" t="s">
        <v>2974</v>
      </c>
      <c r="H3807" s="5" t="s">
        <v>5398</v>
      </c>
      <c r="I3807" s="6" t="s">
        <v>2154</v>
      </c>
      <c r="J3807" s="6" t="s">
        <v>9235</v>
      </c>
      <c r="K3807" s="17">
        <v>3</v>
      </c>
      <c r="L3807" s="17" t="s">
        <v>7732</v>
      </c>
      <c r="M3807" s="9"/>
      <c r="N3807" s="9"/>
      <c r="O3807" s="21"/>
      <c r="Q3807" s="29"/>
      <c r="U3807" s="17"/>
      <c r="V3807" s="2" t="s">
        <v>2844</v>
      </c>
      <c r="Y3807" t="str">
        <f t="shared" si="243"/>
        <v/>
      </c>
      <c r="AA3807" t="str">
        <f t="shared" si="244"/>
        <v/>
      </c>
      <c r="AC3807" s="7"/>
      <c r="AD3807" t="s">
        <v>2154</v>
      </c>
      <c r="AE3807">
        <f t="shared" si="242"/>
        <v>0</v>
      </c>
      <c r="AG3807" s="2"/>
      <c r="AH3807" t="s">
        <v>6404</v>
      </c>
      <c r="AI3807" s="7" t="s">
        <v>4610</v>
      </c>
    </row>
    <row r="3808" spans="1:35" ht="11" customHeight="1" outlineLevel="1" x14ac:dyDescent="0.25">
      <c r="A3808" t="s">
        <v>2083</v>
      </c>
      <c r="C3808" s="2" t="s">
        <v>12974</v>
      </c>
      <c r="D3808" s="2">
        <v>1152</v>
      </c>
      <c r="E3808" s="7">
        <v>1973</v>
      </c>
      <c r="F3808" s="5" t="s">
        <v>21894</v>
      </c>
      <c r="H3808" s="5" t="s">
        <v>6590</v>
      </c>
      <c r="I3808" s="6" t="s">
        <v>2085</v>
      </c>
      <c r="J3808" s="6" t="s">
        <v>10824</v>
      </c>
      <c r="K3808" s="17">
        <v>1</v>
      </c>
      <c r="L3808" s="17" t="s">
        <v>7732</v>
      </c>
      <c r="M3808" s="9"/>
      <c r="N3808" s="9"/>
      <c r="O3808" s="21"/>
      <c r="Q3808" s="29"/>
      <c r="U3808" s="17"/>
      <c r="V3808" s="2">
        <v>841</v>
      </c>
      <c r="Y3808" t="str">
        <f t="shared" si="243"/>
        <v/>
      </c>
      <c r="AA3808" t="str">
        <f t="shared" si="244"/>
        <v/>
      </c>
      <c r="AC3808" s="7"/>
      <c r="AD3808" t="s">
        <v>2085</v>
      </c>
      <c r="AE3808">
        <f t="shared" ref="AE3808:AE3871" si="245">COUNTIF(I3808,"*Fuji*")</f>
        <v>0</v>
      </c>
      <c r="AG3808" s="2"/>
      <c r="AH3808" t="s">
        <v>4711</v>
      </c>
      <c r="AI3808" s="7" t="s">
        <v>4610</v>
      </c>
    </row>
    <row r="3809" spans="1:35" ht="11" customHeight="1" outlineLevel="1" x14ac:dyDescent="0.25">
      <c r="A3809" t="s">
        <v>2083</v>
      </c>
      <c r="C3809" s="2" t="s">
        <v>12974</v>
      </c>
      <c r="D3809" s="2">
        <v>1153</v>
      </c>
      <c r="E3809" s="7">
        <v>1973</v>
      </c>
      <c r="F3809" s="5" t="s">
        <v>1539</v>
      </c>
      <c r="H3809" s="5" t="s">
        <v>5398</v>
      </c>
      <c r="I3809" s="6" t="s">
        <v>2085</v>
      </c>
      <c r="J3809" s="6" t="s">
        <v>10824</v>
      </c>
      <c r="K3809" s="17">
        <v>1</v>
      </c>
      <c r="L3809" s="17" t="s">
        <v>7732</v>
      </c>
      <c r="M3809" s="9"/>
      <c r="N3809" s="9"/>
      <c r="O3809" s="21"/>
      <c r="Q3809" s="29"/>
      <c r="U3809" s="17"/>
      <c r="V3809" s="2" t="s">
        <v>972</v>
      </c>
      <c r="Y3809" t="str">
        <f t="shared" si="243"/>
        <v/>
      </c>
      <c r="AA3809" t="str">
        <f t="shared" si="244"/>
        <v/>
      </c>
      <c r="AC3809" s="7"/>
      <c r="AD3809" t="s">
        <v>2085</v>
      </c>
      <c r="AE3809">
        <f t="shared" si="245"/>
        <v>0</v>
      </c>
      <c r="AG3809" s="2"/>
      <c r="AH3809" t="s">
        <v>4711</v>
      </c>
      <c r="AI3809" s="7" t="s">
        <v>4610</v>
      </c>
    </row>
    <row r="3810" spans="1:35" ht="11" customHeight="1" outlineLevel="1" x14ac:dyDescent="0.25">
      <c r="A3810" t="s">
        <v>2083</v>
      </c>
      <c r="C3810" s="2" t="s">
        <v>12974</v>
      </c>
      <c r="D3810" s="2">
        <v>1184</v>
      </c>
      <c r="E3810" s="7">
        <v>1974</v>
      </c>
      <c r="F3810" s="5" t="s">
        <v>2229</v>
      </c>
      <c r="H3810" s="5" t="s">
        <v>5398</v>
      </c>
      <c r="I3810" s="6" t="s">
        <v>2085</v>
      </c>
      <c r="J3810" s="6" t="s">
        <v>10825</v>
      </c>
      <c r="K3810" s="17">
        <v>1</v>
      </c>
      <c r="L3810" s="17" t="s">
        <v>7730</v>
      </c>
      <c r="M3810" s="9">
        <v>0.3</v>
      </c>
      <c r="N3810" s="9"/>
      <c r="O3810" s="21"/>
      <c r="Q3810" s="29"/>
      <c r="U3810" s="17"/>
      <c r="V3810" s="2" t="s">
        <v>973</v>
      </c>
      <c r="Y3810" t="str">
        <f t="shared" si="243"/>
        <v/>
      </c>
      <c r="AA3810" t="str">
        <f t="shared" si="244"/>
        <v/>
      </c>
      <c r="AC3810" s="7"/>
      <c r="AD3810" t="s">
        <v>2085</v>
      </c>
      <c r="AE3810">
        <f t="shared" si="245"/>
        <v>0</v>
      </c>
      <c r="AG3810" s="2"/>
      <c r="AH3810" t="s">
        <v>4711</v>
      </c>
      <c r="AI3810" s="7" t="s">
        <v>4610</v>
      </c>
    </row>
    <row r="3811" spans="1:35" ht="11" customHeight="1" outlineLevel="1" x14ac:dyDescent="0.25">
      <c r="A3811" t="s">
        <v>2083</v>
      </c>
      <c r="C3811" s="2" t="s">
        <v>12974</v>
      </c>
      <c r="D3811" s="2">
        <v>1224</v>
      </c>
      <c r="E3811" s="7">
        <v>1975</v>
      </c>
      <c r="F3811" s="5" t="s">
        <v>5239</v>
      </c>
      <c r="H3811" s="5" t="s">
        <v>5398</v>
      </c>
      <c r="I3811" s="6" t="s">
        <v>2085</v>
      </c>
      <c r="J3811" s="6" t="s">
        <v>20026</v>
      </c>
      <c r="K3811" s="17">
        <v>3</v>
      </c>
      <c r="L3811" s="17" t="s">
        <v>7730</v>
      </c>
      <c r="M3811" s="9">
        <v>0.3</v>
      </c>
      <c r="N3811" s="9"/>
      <c r="O3811" s="21"/>
      <c r="Q3811" s="29"/>
      <c r="U3811" s="17"/>
      <c r="V3811" s="2" t="s">
        <v>973</v>
      </c>
      <c r="Y3811" t="str">
        <f t="shared" si="243"/>
        <v/>
      </c>
      <c r="AA3811" t="str">
        <f t="shared" si="244"/>
        <v/>
      </c>
      <c r="AC3811" s="7"/>
      <c r="AD3811" t="s">
        <v>2085</v>
      </c>
      <c r="AE3811">
        <f t="shared" si="245"/>
        <v>0</v>
      </c>
      <c r="AG3811" s="2"/>
      <c r="AH3811" t="s">
        <v>4711</v>
      </c>
      <c r="AI3811" s="7" t="s">
        <v>4610</v>
      </c>
    </row>
    <row r="3812" spans="1:35" ht="11" customHeight="1" outlineLevel="1" x14ac:dyDescent="0.25">
      <c r="A3812" t="s">
        <v>2083</v>
      </c>
      <c r="C3812" s="2" t="s">
        <v>12974</v>
      </c>
      <c r="D3812" s="2">
        <v>1276</v>
      </c>
      <c r="E3812" s="7">
        <v>1977</v>
      </c>
      <c r="F3812" s="5" t="s">
        <v>5140</v>
      </c>
      <c r="H3812" s="5" t="s">
        <v>5398</v>
      </c>
      <c r="I3812" s="6" t="s">
        <v>6584</v>
      </c>
      <c r="J3812" s="6" t="s">
        <v>10829</v>
      </c>
      <c r="K3812" s="17">
        <v>3</v>
      </c>
      <c r="L3812" s="17" t="s">
        <v>7732</v>
      </c>
      <c r="M3812" s="9"/>
      <c r="N3812" s="9"/>
      <c r="O3812" s="21"/>
      <c r="Q3812" s="29"/>
      <c r="U3812" s="17"/>
      <c r="V3812" s="2" t="s">
        <v>862</v>
      </c>
      <c r="Y3812" t="str">
        <f t="shared" si="243"/>
        <v/>
      </c>
      <c r="AA3812" t="str">
        <f t="shared" si="244"/>
        <v/>
      </c>
      <c r="AC3812" s="7"/>
      <c r="AD3812" t="s">
        <v>6584</v>
      </c>
      <c r="AE3812">
        <f t="shared" si="245"/>
        <v>0</v>
      </c>
      <c r="AG3812" s="2"/>
      <c r="AH3812" t="s">
        <v>6585</v>
      </c>
      <c r="AI3812" s="7" t="s">
        <v>4610</v>
      </c>
    </row>
    <row r="3813" spans="1:35" ht="11" customHeight="1" outlineLevel="1" x14ac:dyDescent="0.25">
      <c r="A3813" t="s">
        <v>2083</v>
      </c>
      <c r="C3813" s="2" t="s">
        <v>12974</v>
      </c>
      <c r="D3813" s="2">
        <v>1282</v>
      </c>
      <c r="E3813" s="7">
        <v>1977</v>
      </c>
      <c r="F3813" s="5" t="s">
        <v>5138</v>
      </c>
      <c r="H3813" s="5" t="s">
        <v>5398</v>
      </c>
      <c r="I3813" s="6" t="s">
        <v>2085</v>
      </c>
      <c r="J3813" s="6" t="s">
        <v>10826</v>
      </c>
      <c r="K3813" s="17">
        <v>1</v>
      </c>
      <c r="L3813" s="17" t="s">
        <v>7732</v>
      </c>
      <c r="M3813" s="9"/>
      <c r="N3813" s="9"/>
      <c r="O3813" s="21"/>
      <c r="Q3813" s="29"/>
      <c r="U3813" s="17"/>
      <c r="V3813" s="2"/>
      <c r="Y3813" t="str">
        <f t="shared" si="243"/>
        <v/>
      </c>
      <c r="AA3813" t="str">
        <f t="shared" si="244"/>
        <v/>
      </c>
      <c r="AC3813" s="7"/>
      <c r="AD3813" t="s">
        <v>2085</v>
      </c>
      <c r="AE3813">
        <f t="shared" si="245"/>
        <v>0</v>
      </c>
      <c r="AG3813" s="2"/>
      <c r="AI3813" s="7"/>
    </row>
    <row r="3814" spans="1:35" ht="11" customHeight="1" outlineLevel="1" x14ac:dyDescent="0.25">
      <c r="A3814" t="s">
        <v>2083</v>
      </c>
      <c r="C3814" s="2" t="s">
        <v>12974</v>
      </c>
      <c r="D3814" s="2">
        <v>1283</v>
      </c>
      <c r="E3814" s="7">
        <v>1977</v>
      </c>
      <c r="F3814" s="5" t="s">
        <v>5239</v>
      </c>
      <c r="H3814" s="5" t="s">
        <v>5398</v>
      </c>
      <c r="I3814" s="6" t="s">
        <v>2085</v>
      </c>
      <c r="J3814" s="6" t="s">
        <v>10826</v>
      </c>
      <c r="K3814" s="17">
        <v>1</v>
      </c>
      <c r="L3814" s="17" t="s">
        <v>7732</v>
      </c>
      <c r="M3814" s="9"/>
      <c r="N3814" s="9"/>
      <c r="O3814" s="21"/>
      <c r="Q3814" s="29"/>
      <c r="U3814" s="17"/>
      <c r="V3814" s="2"/>
      <c r="Y3814" t="str">
        <f t="shared" si="243"/>
        <v/>
      </c>
      <c r="AA3814" t="str">
        <f t="shared" si="244"/>
        <v/>
      </c>
      <c r="AC3814" s="7"/>
      <c r="AD3814" t="s">
        <v>2085</v>
      </c>
      <c r="AE3814">
        <f t="shared" si="245"/>
        <v>0</v>
      </c>
      <c r="AG3814" s="2"/>
      <c r="AI3814" s="7"/>
    </row>
    <row r="3815" spans="1:35" ht="11" customHeight="1" outlineLevel="1" x14ac:dyDescent="0.25">
      <c r="A3815" t="s">
        <v>2083</v>
      </c>
      <c r="C3815" s="2" t="s">
        <v>12974</v>
      </c>
      <c r="D3815" s="2">
        <v>1286</v>
      </c>
      <c r="E3815" s="7">
        <v>1977</v>
      </c>
      <c r="F3815" s="5" t="s">
        <v>3421</v>
      </c>
      <c r="H3815" s="5" t="s">
        <v>5398</v>
      </c>
      <c r="I3815" s="6" t="s">
        <v>2085</v>
      </c>
      <c r="J3815" s="6" t="s">
        <v>10827</v>
      </c>
      <c r="K3815" s="17">
        <v>1</v>
      </c>
      <c r="L3815" s="17" t="s">
        <v>7732</v>
      </c>
      <c r="M3815" s="9"/>
      <c r="N3815" s="9"/>
      <c r="O3815" s="21"/>
      <c r="Q3815" s="29"/>
      <c r="U3815" s="17"/>
      <c r="V3815" s="2"/>
      <c r="Y3815" t="str">
        <f t="shared" si="243"/>
        <v/>
      </c>
      <c r="AA3815" t="str">
        <f t="shared" si="244"/>
        <v/>
      </c>
      <c r="AC3815" s="7"/>
      <c r="AD3815" t="s">
        <v>2085</v>
      </c>
      <c r="AE3815">
        <f t="shared" si="245"/>
        <v>0</v>
      </c>
      <c r="AG3815" s="2"/>
      <c r="AI3815" s="7"/>
    </row>
    <row r="3816" spans="1:35" ht="11" customHeight="1" outlineLevel="1" x14ac:dyDescent="0.25">
      <c r="A3816" t="s">
        <v>2083</v>
      </c>
      <c r="C3816" s="2" t="s">
        <v>12974</v>
      </c>
      <c r="D3816" s="2">
        <v>1327</v>
      </c>
      <c r="E3816" s="7">
        <v>1978</v>
      </c>
      <c r="F3816" s="5" t="s">
        <v>5138</v>
      </c>
      <c r="H3816" s="5" t="s">
        <v>5398</v>
      </c>
      <c r="I3816" s="6" t="s">
        <v>2152</v>
      </c>
      <c r="J3816" s="6" t="s">
        <v>10828</v>
      </c>
      <c r="K3816" s="17">
        <v>3</v>
      </c>
      <c r="L3816" s="17" t="s">
        <v>7732</v>
      </c>
      <c r="M3816" s="9"/>
      <c r="N3816" s="9"/>
      <c r="O3816" s="21"/>
      <c r="Q3816" s="29"/>
      <c r="U3816" s="17"/>
      <c r="V3816" s="2">
        <v>897</v>
      </c>
      <c r="Y3816" t="str">
        <f t="shared" si="243"/>
        <v/>
      </c>
      <c r="AA3816" t="str">
        <f t="shared" si="244"/>
        <v/>
      </c>
      <c r="AC3816" s="7"/>
      <c r="AD3816" t="s">
        <v>2152</v>
      </c>
      <c r="AE3816">
        <f t="shared" si="245"/>
        <v>0</v>
      </c>
      <c r="AG3816" s="2"/>
      <c r="AH3816" t="s">
        <v>6585</v>
      </c>
      <c r="AI3816" s="7" t="s">
        <v>4610</v>
      </c>
    </row>
    <row r="3817" spans="1:35" ht="11" customHeight="1" outlineLevel="1" x14ac:dyDescent="0.25">
      <c r="A3817" t="s">
        <v>2083</v>
      </c>
      <c r="C3817" s="2" t="s">
        <v>12974</v>
      </c>
      <c r="D3817" s="2">
        <v>1328</v>
      </c>
      <c r="E3817" s="7">
        <v>1978</v>
      </c>
      <c r="F3817" s="5" t="s">
        <v>3773</v>
      </c>
      <c r="H3817" s="5" t="s">
        <v>5398</v>
      </c>
      <c r="I3817" s="6" t="s">
        <v>6584</v>
      </c>
      <c r="J3817" s="6" t="s">
        <v>10830</v>
      </c>
      <c r="K3817" s="17">
        <v>3</v>
      </c>
      <c r="L3817" s="17" t="s">
        <v>7732</v>
      </c>
      <c r="M3817" s="9"/>
      <c r="N3817" s="9"/>
      <c r="O3817" s="21"/>
      <c r="Q3817" s="29"/>
      <c r="U3817" s="17"/>
      <c r="V3817" s="2" t="s">
        <v>2155</v>
      </c>
      <c r="Y3817" t="str">
        <f t="shared" si="243"/>
        <v/>
      </c>
      <c r="AA3817" t="str">
        <f t="shared" si="244"/>
        <v/>
      </c>
      <c r="AC3817" s="7"/>
      <c r="AD3817" t="s">
        <v>6584</v>
      </c>
      <c r="AE3817">
        <f t="shared" si="245"/>
        <v>0</v>
      </c>
      <c r="AG3817" s="2"/>
      <c r="AH3817" t="s">
        <v>6585</v>
      </c>
      <c r="AI3817" s="7" t="s">
        <v>4610</v>
      </c>
    </row>
    <row r="3818" spans="1:35" ht="11" customHeight="1" outlineLevel="1" x14ac:dyDescent="0.25">
      <c r="A3818" t="s">
        <v>2083</v>
      </c>
      <c r="C3818" s="2" t="s">
        <v>12974</v>
      </c>
      <c r="D3818" s="2">
        <v>1362</v>
      </c>
      <c r="E3818" s="7">
        <v>1979</v>
      </c>
      <c r="F3818" s="5" t="s">
        <v>5138</v>
      </c>
      <c r="H3818" s="5" t="s">
        <v>5398</v>
      </c>
      <c r="I3818" s="6" t="s">
        <v>10832</v>
      </c>
      <c r="J3818" s="6" t="s">
        <v>10831</v>
      </c>
      <c r="K3818" s="17">
        <v>3</v>
      </c>
      <c r="L3818" s="17" t="s">
        <v>7730</v>
      </c>
      <c r="M3818" s="9">
        <v>6.75</v>
      </c>
      <c r="N3818" s="9"/>
      <c r="O3818" s="21"/>
      <c r="Q3818" s="29"/>
      <c r="T3818">
        <v>1</v>
      </c>
      <c r="U3818" s="17"/>
      <c r="V3818" s="2">
        <v>911</v>
      </c>
      <c r="Y3818" t="str">
        <f t="shared" si="243"/>
        <v/>
      </c>
      <c r="AA3818" t="str">
        <f t="shared" si="244"/>
        <v/>
      </c>
      <c r="AC3818" s="7"/>
      <c r="AD3818" t="s">
        <v>10832</v>
      </c>
      <c r="AE3818">
        <f t="shared" si="245"/>
        <v>0</v>
      </c>
      <c r="AG3818" s="2"/>
      <c r="AH3818" t="s">
        <v>3354</v>
      </c>
      <c r="AI3818" s="7" t="s">
        <v>4610</v>
      </c>
    </row>
    <row r="3819" spans="1:35" ht="11" customHeight="1" outlineLevel="1" x14ac:dyDescent="0.25">
      <c r="A3819" t="s">
        <v>2083</v>
      </c>
      <c r="C3819" s="2" t="s">
        <v>12974</v>
      </c>
      <c r="D3819" s="2">
        <v>1364</v>
      </c>
      <c r="E3819" s="7">
        <v>1979</v>
      </c>
      <c r="F3819" s="5" t="s">
        <v>5279</v>
      </c>
      <c r="H3819" s="5" t="s">
        <v>5398</v>
      </c>
      <c r="I3819" s="6" t="s">
        <v>10833</v>
      </c>
      <c r="J3819" s="6" t="s">
        <v>10831</v>
      </c>
      <c r="K3819" s="17">
        <v>3</v>
      </c>
      <c r="L3819" s="17" t="s">
        <v>7730</v>
      </c>
      <c r="M3819" s="9">
        <v>6.75</v>
      </c>
      <c r="N3819" s="9"/>
      <c r="O3819" s="21"/>
      <c r="Q3819" s="29"/>
      <c r="U3819" s="17"/>
      <c r="V3819" s="2">
        <v>913</v>
      </c>
      <c r="Y3819" t="str">
        <f t="shared" si="243"/>
        <v/>
      </c>
      <c r="AA3819" t="str">
        <f t="shared" si="244"/>
        <v/>
      </c>
      <c r="AC3819" s="7"/>
      <c r="AD3819" t="s">
        <v>10833</v>
      </c>
      <c r="AE3819">
        <f t="shared" si="245"/>
        <v>0</v>
      </c>
      <c r="AG3819" s="2"/>
      <c r="AH3819" t="s">
        <v>3354</v>
      </c>
      <c r="AI3819" s="7" t="s">
        <v>4610</v>
      </c>
    </row>
    <row r="3820" spans="1:35" ht="11" customHeight="1" outlineLevel="1" x14ac:dyDescent="0.25">
      <c r="A3820" t="s">
        <v>2083</v>
      </c>
      <c r="C3820" s="2" t="s">
        <v>12974</v>
      </c>
      <c r="D3820" s="2">
        <v>1369</v>
      </c>
      <c r="E3820" s="7">
        <v>1979</v>
      </c>
      <c r="F3820" s="5" t="s">
        <v>2348</v>
      </c>
      <c r="H3820" s="5" t="s">
        <v>5398</v>
      </c>
      <c r="I3820" s="6" t="s">
        <v>9470</v>
      </c>
      <c r="J3820" s="6" t="s">
        <v>10679</v>
      </c>
      <c r="K3820" s="17">
        <v>3</v>
      </c>
      <c r="L3820" s="17" t="s">
        <v>7730</v>
      </c>
      <c r="M3820" s="9">
        <v>0.4</v>
      </c>
      <c r="N3820" s="9"/>
      <c r="O3820" s="21"/>
      <c r="Q3820" s="29"/>
      <c r="U3820" s="17"/>
      <c r="V3820" s="2"/>
      <c r="Y3820" t="str">
        <f t="shared" si="243"/>
        <v/>
      </c>
      <c r="AA3820" t="str">
        <f t="shared" si="244"/>
        <v/>
      </c>
      <c r="AC3820" s="7"/>
      <c r="AD3820" t="s">
        <v>9470</v>
      </c>
      <c r="AE3820">
        <f t="shared" si="245"/>
        <v>0</v>
      </c>
      <c r="AG3820" s="2"/>
      <c r="AI3820" s="7"/>
    </row>
    <row r="3821" spans="1:35" ht="11" customHeight="1" outlineLevel="1" x14ac:dyDescent="0.25">
      <c r="A3821" t="s">
        <v>2083</v>
      </c>
      <c r="C3821" s="2" t="s">
        <v>12974</v>
      </c>
      <c r="D3821" s="2">
        <v>1483</v>
      </c>
      <c r="E3821" s="7">
        <v>1982</v>
      </c>
      <c r="F3821" s="5" t="s">
        <v>5239</v>
      </c>
      <c r="H3821" s="5" t="s">
        <v>5398</v>
      </c>
      <c r="I3821" s="6" t="s">
        <v>10835</v>
      </c>
      <c r="J3821" s="6" t="s">
        <v>10834</v>
      </c>
      <c r="K3821" s="17">
        <v>3</v>
      </c>
      <c r="L3821" s="17" t="s">
        <v>7732</v>
      </c>
      <c r="M3821" s="9"/>
      <c r="N3821" s="9"/>
      <c r="O3821" s="21"/>
      <c r="Q3821" s="29"/>
      <c r="U3821" s="17"/>
      <c r="V3821" s="2"/>
      <c r="Y3821" t="str">
        <f t="shared" si="243"/>
        <v/>
      </c>
      <c r="AA3821" t="str">
        <f t="shared" si="244"/>
        <v/>
      </c>
      <c r="AC3821" s="7"/>
      <c r="AD3821" t="s">
        <v>10835</v>
      </c>
      <c r="AE3821">
        <f t="shared" si="245"/>
        <v>0</v>
      </c>
      <c r="AG3821" s="2"/>
      <c r="AI3821" s="7"/>
    </row>
    <row r="3822" spans="1:35" ht="11" customHeight="1" outlineLevel="1" x14ac:dyDescent="0.25">
      <c r="A3822" t="s">
        <v>2083</v>
      </c>
      <c r="C3822" s="2" t="s">
        <v>12974</v>
      </c>
      <c r="D3822" s="2" t="s">
        <v>10837</v>
      </c>
      <c r="E3822" s="7">
        <v>1982</v>
      </c>
      <c r="F3822" s="5" t="s">
        <v>10836</v>
      </c>
      <c r="H3822" s="5" t="s">
        <v>5398</v>
      </c>
      <c r="I3822" s="6" t="s">
        <v>10835</v>
      </c>
      <c r="J3822" s="6" t="s">
        <v>10834</v>
      </c>
      <c r="K3822" s="17">
        <v>3</v>
      </c>
      <c r="L3822" s="17" t="s">
        <v>7732</v>
      </c>
      <c r="M3822" s="9"/>
      <c r="N3822" s="9"/>
      <c r="O3822" s="21"/>
      <c r="Q3822" s="29"/>
      <c r="U3822" s="17"/>
      <c r="V3822" s="2"/>
      <c r="Y3822" t="str">
        <f t="shared" si="243"/>
        <v/>
      </c>
      <c r="AA3822">
        <f t="shared" si="244"/>
        <v>1</v>
      </c>
      <c r="AC3822" s="7"/>
      <c r="AD3822" t="s">
        <v>10835</v>
      </c>
      <c r="AE3822">
        <f t="shared" si="245"/>
        <v>0</v>
      </c>
      <c r="AG3822" s="2"/>
      <c r="AI3822" s="7"/>
    </row>
    <row r="3823" spans="1:35" ht="11" customHeight="1" outlineLevel="1" x14ac:dyDescent="0.25">
      <c r="A3823" t="s">
        <v>2083</v>
      </c>
      <c r="C3823" s="2" t="s">
        <v>12974</v>
      </c>
      <c r="D3823" s="2">
        <v>1508</v>
      </c>
      <c r="E3823" s="7">
        <v>1982</v>
      </c>
      <c r="F3823" s="5" t="s">
        <v>5140</v>
      </c>
      <c r="H3823" s="5" t="s">
        <v>5398</v>
      </c>
      <c r="I3823" s="6" t="s">
        <v>10839</v>
      </c>
      <c r="J3823" s="6" t="s">
        <v>10838</v>
      </c>
      <c r="K3823" s="17">
        <v>3</v>
      </c>
      <c r="L3823" s="17" t="s">
        <v>7732</v>
      </c>
      <c r="M3823" s="9"/>
      <c r="N3823" s="9"/>
      <c r="O3823" s="21"/>
      <c r="Q3823" s="29"/>
      <c r="U3823" s="17"/>
      <c r="V3823" s="2"/>
      <c r="Y3823" t="str">
        <f t="shared" si="243"/>
        <v/>
      </c>
      <c r="AA3823" t="str">
        <f t="shared" si="244"/>
        <v/>
      </c>
      <c r="AC3823" s="7"/>
      <c r="AD3823" t="s">
        <v>10839</v>
      </c>
      <c r="AE3823">
        <f t="shared" si="245"/>
        <v>0</v>
      </c>
      <c r="AG3823" s="2"/>
      <c r="AI3823" s="7"/>
    </row>
    <row r="3824" spans="1:35" ht="11" customHeight="1" outlineLevel="1" x14ac:dyDescent="0.25">
      <c r="A3824" t="s">
        <v>2083</v>
      </c>
      <c r="C3824" s="2" t="s">
        <v>12974</v>
      </c>
      <c r="D3824" s="2" t="s">
        <v>10841</v>
      </c>
      <c r="E3824" s="7">
        <v>1982</v>
      </c>
      <c r="F3824" s="5" t="s">
        <v>10840</v>
      </c>
      <c r="H3824" s="5" t="s">
        <v>5398</v>
      </c>
      <c r="I3824" s="6" t="s">
        <v>10839</v>
      </c>
      <c r="J3824" s="6" t="s">
        <v>10838</v>
      </c>
      <c r="K3824" s="17">
        <v>3</v>
      </c>
      <c r="L3824" s="17" t="s">
        <v>7732</v>
      </c>
      <c r="M3824" s="9"/>
      <c r="N3824" s="9"/>
      <c r="O3824" s="21"/>
      <c r="Q3824" s="29"/>
      <c r="U3824" s="17"/>
      <c r="V3824" s="2"/>
      <c r="Y3824" t="str">
        <f t="shared" si="243"/>
        <v/>
      </c>
      <c r="AA3824">
        <f t="shared" si="244"/>
        <v>1</v>
      </c>
      <c r="AC3824" s="7"/>
      <c r="AD3824" t="s">
        <v>10839</v>
      </c>
      <c r="AE3824">
        <f t="shared" si="245"/>
        <v>0</v>
      </c>
      <c r="AG3824" s="2"/>
      <c r="AI3824" s="7"/>
    </row>
    <row r="3825" spans="1:35" ht="11" customHeight="1" outlineLevel="1" x14ac:dyDescent="0.25">
      <c r="A3825" t="s">
        <v>2083</v>
      </c>
      <c r="C3825" s="2" t="s">
        <v>12974</v>
      </c>
      <c r="D3825" s="2">
        <v>1564</v>
      </c>
      <c r="E3825" s="7">
        <v>1984</v>
      </c>
      <c r="F3825" s="5" t="s">
        <v>5138</v>
      </c>
      <c r="H3825" s="5" t="s">
        <v>5398</v>
      </c>
      <c r="I3825" s="6" t="s">
        <v>10678</v>
      </c>
      <c r="J3825" s="6" t="s">
        <v>10842</v>
      </c>
      <c r="K3825" s="17">
        <v>2</v>
      </c>
      <c r="L3825" s="17" t="s">
        <v>7730</v>
      </c>
      <c r="M3825" s="9">
        <v>1.3</v>
      </c>
      <c r="N3825" s="9"/>
      <c r="O3825" s="21"/>
      <c r="Q3825" s="29"/>
      <c r="T3825">
        <v>1</v>
      </c>
      <c r="U3825" s="17"/>
      <c r="V3825" s="2"/>
      <c r="Y3825" t="str">
        <f t="shared" si="243"/>
        <v/>
      </c>
      <c r="AA3825" t="str">
        <f t="shared" si="244"/>
        <v/>
      </c>
      <c r="AC3825" s="7"/>
      <c r="AD3825" t="s">
        <v>10678</v>
      </c>
      <c r="AE3825">
        <f t="shared" si="245"/>
        <v>0</v>
      </c>
      <c r="AG3825" s="2"/>
      <c r="AI3825" s="7"/>
    </row>
    <row r="3826" spans="1:35" ht="11" customHeight="1" outlineLevel="1" x14ac:dyDescent="0.25">
      <c r="A3826" t="s">
        <v>2083</v>
      </c>
      <c r="C3826" s="2" t="s">
        <v>12974</v>
      </c>
      <c r="D3826" s="2">
        <v>1648</v>
      </c>
      <c r="E3826" s="7">
        <v>1985</v>
      </c>
      <c r="F3826" s="5" t="s">
        <v>261</v>
      </c>
      <c r="H3826" s="5" t="s">
        <v>5398</v>
      </c>
      <c r="I3826" s="6" t="s">
        <v>6403</v>
      </c>
      <c r="J3826" s="6" t="s">
        <v>10843</v>
      </c>
      <c r="K3826" s="17">
        <v>3</v>
      </c>
      <c r="L3826" s="17" t="s">
        <v>7732</v>
      </c>
      <c r="M3826" s="9"/>
      <c r="N3826" s="9"/>
      <c r="O3826" s="21"/>
      <c r="Q3826" s="29"/>
      <c r="U3826" s="17"/>
      <c r="V3826" s="2"/>
      <c r="Y3826" t="str">
        <f t="shared" si="243"/>
        <v/>
      </c>
      <c r="AA3826" t="str">
        <f t="shared" si="244"/>
        <v/>
      </c>
      <c r="AC3826" s="7"/>
      <c r="AD3826" t="s">
        <v>6403</v>
      </c>
      <c r="AE3826">
        <f t="shared" si="245"/>
        <v>0</v>
      </c>
      <c r="AG3826" s="2"/>
      <c r="AI3826" s="7"/>
    </row>
    <row r="3827" spans="1:35" ht="11" customHeight="1" outlineLevel="1" x14ac:dyDescent="0.25">
      <c r="A3827" t="s">
        <v>2083</v>
      </c>
      <c r="C3827" s="2" t="s">
        <v>12974</v>
      </c>
      <c r="D3827" s="2" t="s">
        <v>10845</v>
      </c>
      <c r="E3827" s="7">
        <v>1987</v>
      </c>
      <c r="F3827" s="5" t="s">
        <v>10846</v>
      </c>
      <c r="H3827" s="5" t="s">
        <v>5398</v>
      </c>
      <c r="I3827" s="6" t="s">
        <v>10847</v>
      </c>
      <c r="J3827" s="6" t="s">
        <v>10844</v>
      </c>
      <c r="K3827" s="17">
        <v>2</v>
      </c>
      <c r="L3827" s="17" t="s">
        <v>7732</v>
      </c>
      <c r="M3827" s="9"/>
      <c r="N3827" s="9"/>
      <c r="O3827" s="21"/>
      <c r="Q3827" s="29"/>
      <c r="U3827" s="17"/>
      <c r="V3827" s="2"/>
      <c r="Y3827" t="str">
        <f t="shared" si="243"/>
        <v/>
      </c>
      <c r="AA3827">
        <f t="shared" si="244"/>
        <v>1</v>
      </c>
      <c r="AC3827" s="7"/>
      <c r="AD3827" t="s">
        <v>10847</v>
      </c>
      <c r="AE3827">
        <f t="shared" si="245"/>
        <v>0</v>
      </c>
      <c r="AG3827" s="2"/>
      <c r="AI3827" s="7"/>
    </row>
    <row r="3828" spans="1:35" ht="11" customHeight="1" outlineLevel="1" x14ac:dyDescent="0.25">
      <c r="A3828" t="s">
        <v>2083</v>
      </c>
      <c r="C3828" s="2" t="s">
        <v>12974</v>
      </c>
      <c r="D3828" s="2">
        <v>1781</v>
      </c>
      <c r="E3828" s="7">
        <v>1988</v>
      </c>
      <c r="F3828" s="5" t="s">
        <v>2974</v>
      </c>
      <c r="H3828" s="5" t="s">
        <v>5398</v>
      </c>
      <c r="I3828" s="6" t="s">
        <v>796</v>
      </c>
      <c r="J3828" s="6" t="s">
        <v>10848</v>
      </c>
      <c r="K3828" s="17">
        <v>3</v>
      </c>
      <c r="L3828" s="17" t="s">
        <v>7732</v>
      </c>
      <c r="M3828" s="9"/>
      <c r="N3828" s="9"/>
      <c r="O3828" s="21"/>
      <c r="Q3828" s="29"/>
      <c r="U3828" s="17"/>
      <c r="V3828" s="2">
        <v>1179</v>
      </c>
      <c r="Y3828" t="str">
        <f t="shared" si="243"/>
        <v/>
      </c>
      <c r="AA3828" t="str">
        <f t="shared" si="244"/>
        <v/>
      </c>
      <c r="AC3828" s="7"/>
      <c r="AD3828" t="s">
        <v>796</v>
      </c>
      <c r="AE3828">
        <f t="shared" si="245"/>
        <v>0</v>
      </c>
      <c r="AG3828" s="2"/>
      <c r="AH3828" t="s">
        <v>5103</v>
      </c>
      <c r="AI3828" s="7" t="s">
        <v>4610</v>
      </c>
    </row>
    <row r="3829" spans="1:35" ht="11" customHeight="1" outlineLevel="1" x14ac:dyDescent="0.25">
      <c r="A3829" t="s">
        <v>2083</v>
      </c>
      <c r="C3829" s="2" t="s">
        <v>12974</v>
      </c>
      <c r="D3829" s="2">
        <v>1813</v>
      </c>
      <c r="E3829" s="7">
        <v>1989</v>
      </c>
      <c r="F3829" s="5" t="s">
        <v>5140</v>
      </c>
      <c r="H3829" s="5" t="s">
        <v>5398</v>
      </c>
      <c r="I3829" s="6" t="s">
        <v>2085</v>
      </c>
      <c r="J3829" s="6" t="s">
        <v>10849</v>
      </c>
      <c r="K3829" s="17">
        <v>1</v>
      </c>
      <c r="L3829" s="17" t="s">
        <v>7730</v>
      </c>
      <c r="M3829" s="9">
        <v>5</v>
      </c>
      <c r="N3829" s="9"/>
      <c r="O3829" s="21"/>
      <c r="Q3829" s="29"/>
      <c r="U3829" s="17"/>
      <c r="V3829" s="2">
        <v>1197</v>
      </c>
      <c r="Y3829" t="str">
        <f t="shared" si="243"/>
        <v/>
      </c>
      <c r="AA3829" t="str">
        <f t="shared" si="244"/>
        <v/>
      </c>
      <c r="AC3829" s="7"/>
      <c r="AD3829" t="s">
        <v>2085</v>
      </c>
      <c r="AE3829">
        <f t="shared" si="245"/>
        <v>0</v>
      </c>
      <c r="AG3829" s="2"/>
      <c r="AH3829" t="s">
        <v>4711</v>
      </c>
      <c r="AI3829" s="7" t="s">
        <v>4610</v>
      </c>
    </row>
    <row r="3830" spans="1:35" ht="11" customHeight="1" outlineLevel="1" x14ac:dyDescent="0.25">
      <c r="A3830" t="s">
        <v>2083</v>
      </c>
      <c r="C3830" s="2" t="s">
        <v>12974</v>
      </c>
      <c r="D3830" s="2">
        <v>1835</v>
      </c>
      <c r="E3830" s="7">
        <v>1989</v>
      </c>
      <c r="F3830" s="5" t="s">
        <v>2621</v>
      </c>
      <c r="H3830" s="5" t="s">
        <v>5398</v>
      </c>
      <c r="I3830" s="6" t="s">
        <v>6403</v>
      </c>
      <c r="J3830" s="6" t="s">
        <v>10850</v>
      </c>
      <c r="K3830" s="17">
        <v>3</v>
      </c>
      <c r="L3830" s="17" t="s">
        <v>7732</v>
      </c>
      <c r="M3830" s="9"/>
      <c r="N3830" s="9"/>
      <c r="O3830" s="21"/>
      <c r="Q3830" s="29"/>
      <c r="U3830" s="17"/>
      <c r="V3830" s="2"/>
      <c r="Y3830" t="str">
        <f t="shared" si="243"/>
        <v/>
      </c>
      <c r="AA3830" t="str">
        <f t="shared" si="244"/>
        <v/>
      </c>
      <c r="AC3830" s="7"/>
      <c r="AD3830" t="s">
        <v>6403</v>
      </c>
      <c r="AE3830">
        <f t="shared" si="245"/>
        <v>0</v>
      </c>
      <c r="AG3830" s="2"/>
      <c r="AI3830" s="7"/>
    </row>
    <row r="3831" spans="1:35" ht="11" customHeight="1" outlineLevel="1" x14ac:dyDescent="0.25">
      <c r="A3831" t="s">
        <v>2083</v>
      </c>
      <c r="C3831" s="2" t="s">
        <v>12974</v>
      </c>
      <c r="D3831" s="2">
        <v>1859</v>
      </c>
      <c r="E3831" s="7">
        <v>1990</v>
      </c>
      <c r="F3831" s="5" t="s">
        <v>5162</v>
      </c>
      <c r="H3831" s="5" t="s">
        <v>5398</v>
      </c>
      <c r="I3831" s="6" t="s">
        <v>2085</v>
      </c>
      <c r="J3831" s="6" t="s">
        <v>10855</v>
      </c>
      <c r="K3831" s="17">
        <v>1</v>
      </c>
      <c r="L3831" s="17" t="s">
        <v>20076</v>
      </c>
      <c r="M3831" s="9"/>
      <c r="N3831" s="9"/>
      <c r="O3831" s="21"/>
      <c r="Q3831" s="29"/>
      <c r="S3831">
        <v>1</v>
      </c>
      <c r="T3831">
        <v>1</v>
      </c>
      <c r="U3831" s="17"/>
      <c r="V3831" s="2">
        <v>1230</v>
      </c>
      <c r="Y3831" t="str">
        <f t="shared" si="243"/>
        <v/>
      </c>
      <c r="AA3831" t="str">
        <f t="shared" si="244"/>
        <v/>
      </c>
      <c r="AC3831" s="7"/>
      <c r="AD3831" t="s">
        <v>2085</v>
      </c>
      <c r="AE3831">
        <f t="shared" si="245"/>
        <v>0</v>
      </c>
      <c r="AG3831" s="2"/>
      <c r="AH3831" t="s">
        <v>4711</v>
      </c>
      <c r="AI3831" s="7" t="s">
        <v>4610</v>
      </c>
    </row>
    <row r="3832" spans="1:35" ht="11" customHeight="1" outlineLevel="1" x14ac:dyDescent="0.25">
      <c r="A3832" t="s">
        <v>2083</v>
      </c>
      <c r="C3832" s="2" t="s">
        <v>12974</v>
      </c>
      <c r="D3832" s="2" t="s">
        <v>10851</v>
      </c>
      <c r="E3832" s="7">
        <v>1990</v>
      </c>
      <c r="F3832" s="5" t="s">
        <v>10852</v>
      </c>
      <c r="H3832" s="5" t="s">
        <v>5398</v>
      </c>
      <c r="I3832" s="6" t="s">
        <v>10853</v>
      </c>
      <c r="J3832" s="6" t="s">
        <v>10855</v>
      </c>
      <c r="K3832" s="17">
        <v>1</v>
      </c>
      <c r="L3832" s="17" t="s">
        <v>7730</v>
      </c>
      <c r="M3832" s="9">
        <v>8.3000000000000007</v>
      </c>
      <c r="N3832" s="9"/>
      <c r="O3832" s="21"/>
      <c r="Q3832" s="29"/>
      <c r="U3832" s="17"/>
      <c r="V3832" s="2"/>
      <c r="Y3832" t="str">
        <f t="shared" si="243"/>
        <v/>
      </c>
      <c r="AA3832">
        <f t="shared" si="244"/>
        <v>1</v>
      </c>
      <c r="AC3832" s="7"/>
      <c r="AD3832" t="s">
        <v>10853</v>
      </c>
      <c r="AE3832">
        <f t="shared" si="245"/>
        <v>0</v>
      </c>
      <c r="AG3832" s="2"/>
      <c r="AH3832" t="s">
        <v>4711</v>
      </c>
      <c r="AI3832" s="7" t="s">
        <v>4610</v>
      </c>
    </row>
    <row r="3833" spans="1:35" ht="11" customHeight="1" outlineLevel="1" x14ac:dyDescent="0.25">
      <c r="A3833" t="s">
        <v>2083</v>
      </c>
      <c r="C3833" s="2" t="s">
        <v>12974</v>
      </c>
      <c r="D3833" s="2">
        <v>1868</v>
      </c>
      <c r="E3833" s="7">
        <v>1990</v>
      </c>
      <c r="F3833" s="5" t="s">
        <v>5297</v>
      </c>
      <c r="H3833" s="5" t="s">
        <v>5398</v>
      </c>
      <c r="I3833" s="6" t="s">
        <v>6403</v>
      </c>
      <c r="J3833" s="6" t="s">
        <v>10854</v>
      </c>
      <c r="K3833" s="17">
        <v>3</v>
      </c>
      <c r="L3833" s="17" t="s">
        <v>7732</v>
      </c>
      <c r="M3833" s="9"/>
      <c r="N3833" s="9"/>
      <c r="O3833" s="21"/>
      <c r="Q3833" s="29"/>
      <c r="U3833" s="17"/>
      <c r="V3833" s="2"/>
      <c r="Y3833" t="str">
        <f t="shared" si="243"/>
        <v/>
      </c>
      <c r="AA3833" t="str">
        <f t="shared" si="244"/>
        <v/>
      </c>
      <c r="AC3833" s="7"/>
      <c r="AD3833" t="s">
        <v>6403</v>
      </c>
      <c r="AE3833">
        <f t="shared" si="245"/>
        <v>0</v>
      </c>
      <c r="AG3833" s="2"/>
      <c r="AI3833" s="7"/>
    </row>
    <row r="3834" spans="1:35" ht="11" customHeight="1" outlineLevel="1" x14ac:dyDescent="0.25">
      <c r="A3834" t="s">
        <v>2083</v>
      </c>
      <c r="C3834" s="2" t="s">
        <v>12974</v>
      </c>
      <c r="D3834" s="2">
        <v>1886</v>
      </c>
      <c r="E3834" s="7">
        <v>1990</v>
      </c>
      <c r="F3834" s="5" t="s">
        <v>5140</v>
      </c>
      <c r="H3834" s="5" t="s">
        <v>5398</v>
      </c>
      <c r="I3834" s="6" t="s">
        <v>797</v>
      </c>
      <c r="J3834" s="6" t="s">
        <v>10856</v>
      </c>
      <c r="K3834" s="17">
        <v>1</v>
      </c>
      <c r="L3834" s="17" t="s">
        <v>7730</v>
      </c>
      <c r="M3834" s="9">
        <v>1</v>
      </c>
      <c r="N3834" s="9"/>
      <c r="O3834" s="21"/>
      <c r="Q3834" s="29"/>
      <c r="U3834" s="17"/>
      <c r="V3834" s="2">
        <v>1251</v>
      </c>
      <c r="Y3834" t="str">
        <f t="shared" si="243"/>
        <v/>
      </c>
      <c r="AA3834" t="str">
        <f t="shared" si="244"/>
        <v/>
      </c>
      <c r="AC3834" s="7"/>
      <c r="AD3834" t="s">
        <v>797</v>
      </c>
      <c r="AE3834">
        <f t="shared" si="245"/>
        <v>0</v>
      </c>
      <c r="AG3834" s="2"/>
      <c r="AH3834" t="s">
        <v>1553</v>
      </c>
      <c r="AI3834" s="7" t="s">
        <v>4610</v>
      </c>
    </row>
    <row r="3835" spans="1:35" ht="11" customHeight="1" outlineLevel="1" x14ac:dyDescent="0.25">
      <c r="A3835" t="s">
        <v>2083</v>
      </c>
      <c r="C3835" s="2" t="s">
        <v>12974</v>
      </c>
      <c r="D3835" s="2">
        <v>1887</v>
      </c>
      <c r="E3835" s="7">
        <v>1990</v>
      </c>
      <c r="F3835" s="5" t="s">
        <v>2621</v>
      </c>
      <c r="H3835" s="5" t="s">
        <v>5398</v>
      </c>
      <c r="I3835" s="6" t="s">
        <v>2622</v>
      </c>
      <c r="J3835" s="6" t="s">
        <v>10856</v>
      </c>
      <c r="K3835" s="17">
        <v>3</v>
      </c>
      <c r="L3835" s="17" t="s">
        <v>7730</v>
      </c>
      <c r="M3835" s="9">
        <v>1</v>
      </c>
      <c r="N3835" s="9"/>
      <c r="O3835" s="21"/>
      <c r="Q3835" s="29"/>
      <c r="U3835" s="17"/>
      <c r="V3835" s="2">
        <v>1252</v>
      </c>
      <c r="Y3835" t="str">
        <f t="shared" si="243"/>
        <v/>
      </c>
      <c r="AA3835" t="str">
        <f t="shared" si="244"/>
        <v/>
      </c>
      <c r="AC3835" s="7"/>
      <c r="AD3835" t="s">
        <v>2622</v>
      </c>
      <c r="AE3835">
        <f t="shared" si="245"/>
        <v>0</v>
      </c>
      <c r="AG3835" s="2"/>
      <c r="AH3835" t="s">
        <v>2623</v>
      </c>
      <c r="AI3835" s="7" t="s">
        <v>4610</v>
      </c>
    </row>
    <row r="3836" spans="1:35" ht="11" customHeight="1" outlineLevel="1" x14ac:dyDescent="0.25">
      <c r="A3836" t="s">
        <v>2083</v>
      </c>
      <c r="C3836" s="2" t="s">
        <v>12974</v>
      </c>
      <c r="D3836" s="2">
        <v>2053</v>
      </c>
      <c r="E3836" s="7">
        <v>1995</v>
      </c>
      <c r="F3836" s="5" t="s">
        <v>3778</v>
      </c>
      <c r="H3836" s="5" t="s">
        <v>5398</v>
      </c>
      <c r="I3836" s="6" t="s">
        <v>1554</v>
      </c>
      <c r="J3836" s="6" t="s">
        <v>10857</v>
      </c>
      <c r="K3836" s="17">
        <v>3</v>
      </c>
      <c r="L3836" s="17" t="s">
        <v>7732</v>
      </c>
      <c r="M3836" s="9"/>
      <c r="N3836" s="9"/>
      <c r="O3836" s="21"/>
      <c r="Q3836" s="29"/>
      <c r="U3836" s="17"/>
      <c r="V3836" s="2">
        <v>1407</v>
      </c>
      <c r="Y3836" t="str">
        <f t="shared" si="243"/>
        <v/>
      </c>
      <c r="AA3836" t="str">
        <f t="shared" si="244"/>
        <v/>
      </c>
      <c r="AC3836" s="7"/>
      <c r="AD3836" t="s">
        <v>1554</v>
      </c>
      <c r="AE3836">
        <f t="shared" si="245"/>
        <v>0</v>
      </c>
      <c r="AG3836" s="2"/>
      <c r="AH3836" t="s">
        <v>1555</v>
      </c>
      <c r="AI3836" s="7" t="s">
        <v>4922</v>
      </c>
    </row>
    <row r="3837" spans="1:35" ht="11" customHeight="1" outlineLevel="1" x14ac:dyDescent="0.25">
      <c r="A3837" t="s">
        <v>2083</v>
      </c>
      <c r="C3837" s="2" t="s">
        <v>12974</v>
      </c>
      <c r="D3837" s="2">
        <v>2054</v>
      </c>
      <c r="E3837" s="7">
        <v>1995</v>
      </c>
      <c r="F3837" s="5" t="s">
        <v>1689</v>
      </c>
      <c r="H3837" s="5" t="s">
        <v>5398</v>
      </c>
      <c r="I3837" s="6" t="s">
        <v>6403</v>
      </c>
      <c r="J3837" s="6" t="s">
        <v>10858</v>
      </c>
      <c r="K3837" s="17">
        <v>3</v>
      </c>
      <c r="L3837" s="17" t="s">
        <v>7732</v>
      </c>
      <c r="M3837" s="9"/>
      <c r="N3837" s="9"/>
      <c r="O3837" s="21"/>
      <c r="Q3837" s="29"/>
      <c r="U3837" s="17"/>
      <c r="V3837" s="2"/>
      <c r="Y3837" t="str">
        <f t="shared" si="243"/>
        <v/>
      </c>
      <c r="AA3837" t="str">
        <f t="shared" si="244"/>
        <v/>
      </c>
      <c r="AC3837" s="7"/>
      <c r="AD3837" t="s">
        <v>6403</v>
      </c>
      <c r="AE3837">
        <f t="shared" si="245"/>
        <v>0</v>
      </c>
      <c r="AG3837" s="2"/>
      <c r="AI3837" s="7"/>
    </row>
    <row r="3838" spans="1:35" ht="11" customHeight="1" outlineLevel="1" x14ac:dyDescent="0.25">
      <c r="A3838" t="s">
        <v>2083</v>
      </c>
      <c r="C3838" s="2" t="s">
        <v>12974</v>
      </c>
      <c r="D3838" s="2">
        <v>2212</v>
      </c>
      <c r="E3838" s="7">
        <v>1999</v>
      </c>
      <c r="F3838" s="5" t="s">
        <v>9009</v>
      </c>
      <c r="H3838" s="5" t="s">
        <v>5398</v>
      </c>
      <c r="I3838" s="6" t="s">
        <v>10859</v>
      </c>
      <c r="J3838" s="6" t="s">
        <v>10860</v>
      </c>
      <c r="K3838" s="17">
        <v>1</v>
      </c>
      <c r="L3838" s="17" t="s">
        <v>7730</v>
      </c>
      <c r="M3838" s="9">
        <v>12</v>
      </c>
      <c r="N3838" s="9"/>
      <c r="O3838" s="21"/>
      <c r="Q3838" s="29"/>
      <c r="S3838">
        <v>1</v>
      </c>
      <c r="T3838">
        <v>1</v>
      </c>
      <c r="U3838" s="17"/>
      <c r="V3838" s="2">
        <v>1509</v>
      </c>
      <c r="Y3838" t="str">
        <f t="shared" si="243"/>
        <v/>
      </c>
      <c r="AA3838">
        <f t="shared" si="244"/>
        <v>1</v>
      </c>
      <c r="AC3838" s="7"/>
      <c r="AD3838" t="s">
        <v>10859</v>
      </c>
      <c r="AE3838">
        <f t="shared" si="245"/>
        <v>0</v>
      </c>
      <c r="AG3838" s="2"/>
      <c r="AI3838" s="7"/>
    </row>
    <row r="3839" spans="1:35" ht="11" customHeight="1" outlineLevel="1" x14ac:dyDescent="0.25">
      <c r="A3839" t="s">
        <v>2083</v>
      </c>
      <c r="C3839" s="2" t="s">
        <v>12974</v>
      </c>
      <c r="D3839" s="2">
        <v>2224</v>
      </c>
      <c r="E3839" s="7">
        <v>1999</v>
      </c>
      <c r="F3839" s="5" t="s">
        <v>261</v>
      </c>
      <c r="H3839" s="5" t="s">
        <v>5398</v>
      </c>
      <c r="I3839" s="6" t="s">
        <v>5108</v>
      </c>
      <c r="J3839" s="6" t="s">
        <v>10861</v>
      </c>
      <c r="K3839" s="17">
        <v>4</v>
      </c>
      <c r="L3839" s="17" t="s">
        <v>7730</v>
      </c>
      <c r="M3839" s="9">
        <v>4.05</v>
      </c>
      <c r="N3839" s="9"/>
      <c r="O3839" s="21"/>
      <c r="Q3839" s="29"/>
      <c r="U3839" s="17"/>
      <c r="V3839" s="2">
        <v>1513</v>
      </c>
      <c r="Y3839" t="str">
        <f t="shared" si="243"/>
        <v/>
      </c>
      <c r="AA3839" t="str">
        <f t="shared" si="244"/>
        <v/>
      </c>
      <c r="AC3839" s="7"/>
      <c r="AD3839" t="s">
        <v>5108</v>
      </c>
      <c r="AE3839">
        <f t="shared" si="245"/>
        <v>0</v>
      </c>
      <c r="AG3839" s="2"/>
      <c r="AH3839" t="s">
        <v>3662</v>
      </c>
      <c r="AI3839" s="7" t="s">
        <v>4610</v>
      </c>
    </row>
    <row r="3840" spans="1:35" ht="11" customHeight="1" outlineLevel="1" x14ac:dyDescent="0.25">
      <c r="A3840" t="s">
        <v>2083</v>
      </c>
      <c r="C3840" s="2" t="s">
        <v>12974</v>
      </c>
      <c r="D3840" s="2">
        <v>2225</v>
      </c>
      <c r="E3840" s="7">
        <v>1999</v>
      </c>
      <c r="F3840" s="5" t="s">
        <v>5107</v>
      </c>
      <c r="H3840" s="5" t="s">
        <v>5398</v>
      </c>
      <c r="I3840" s="6" t="s">
        <v>5109</v>
      </c>
      <c r="J3840" s="6" t="s">
        <v>10861</v>
      </c>
      <c r="K3840" s="17">
        <v>4</v>
      </c>
      <c r="L3840" s="17" t="s">
        <v>7730</v>
      </c>
      <c r="M3840" s="9">
        <v>4.05</v>
      </c>
      <c r="N3840" s="9"/>
      <c r="O3840" s="21"/>
      <c r="Q3840" s="29"/>
      <c r="U3840" s="17"/>
      <c r="V3840" s="2">
        <v>1514</v>
      </c>
      <c r="Y3840" t="str">
        <f t="shared" si="243"/>
        <v/>
      </c>
      <c r="AA3840" t="str">
        <f t="shared" si="244"/>
        <v/>
      </c>
      <c r="AC3840" s="7"/>
      <c r="AD3840" t="s">
        <v>5109</v>
      </c>
      <c r="AE3840">
        <f t="shared" si="245"/>
        <v>0</v>
      </c>
      <c r="AG3840" s="2"/>
      <c r="AH3840" t="s">
        <v>3662</v>
      </c>
      <c r="AI3840" s="7" t="s">
        <v>4610</v>
      </c>
    </row>
    <row r="3841" spans="1:35" ht="11" customHeight="1" outlineLevel="1" x14ac:dyDescent="0.25">
      <c r="A3841" t="s">
        <v>2083</v>
      </c>
      <c r="C3841" s="2" t="s">
        <v>12974</v>
      </c>
      <c r="D3841" s="2">
        <v>2362</v>
      </c>
      <c r="E3841" s="7">
        <v>2002</v>
      </c>
      <c r="F3841" s="5" t="s">
        <v>10862</v>
      </c>
      <c r="H3841" s="5" t="s">
        <v>5398</v>
      </c>
      <c r="I3841" s="6" t="s">
        <v>6403</v>
      </c>
      <c r="J3841" s="6" t="s">
        <v>10863</v>
      </c>
      <c r="K3841" s="17">
        <v>3</v>
      </c>
      <c r="L3841" s="17" t="s">
        <v>7732</v>
      </c>
      <c r="M3841" s="9"/>
      <c r="N3841" s="9"/>
      <c r="O3841" s="21"/>
      <c r="Q3841" s="29"/>
      <c r="U3841" s="17"/>
      <c r="V3841" s="2"/>
      <c r="Y3841" t="str">
        <f t="shared" si="243"/>
        <v/>
      </c>
      <c r="AA3841" t="str">
        <f t="shared" si="244"/>
        <v/>
      </c>
      <c r="AC3841" s="7"/>
      <c r="AD3841" t="s">
        <v>6403</v>
      </c>
      <c r="AE3841">
        <f t="shared" si="245"/>
        <v>0</v>
      </c>
      <c r="AG3841" s="2"/>
      <c r="AI3841" s="7"/>
    </row>
    <row r="3842" spans="1:35" ht="11" customHeight="1" outlineLevel="1" x14ac:dyDescent="0.25">
      <c r="A3842" t="s">
        <v>2083</v>
      </c>
      <c r="C3842" s="2" t="s">
        <v>12974</v>
      </c>
      <c r="D3842" s="2">
        <v>2369</v>
      </c>
      <c r="E3842" s="7">
        <v>2002</v>
      </c>
      <c r="F3842" s="5" t="s">
        <v>10864</v>
      </c>
      <c r="H3842" s="5" t="s">
        <v>5398</v>
      </c>
      <c r="I3842" s="6" t="s">
        <v>5110</v>
      </c>
      <c r="J3842" s="6" t="s">
        <v>7074</v>
      </c>
      <c r="K3842" s="17">
        <v>5</v>
      </c>
      <c r="L3842" s="17" t="s">
        <v>7732</v>
      </c>
      <c r="M3842" s="9"/>
      <c r="N3842" s="9"/>
      <c r="O3842" s="21"/>
      <c r="Q3842" s="29"/>
      <c r="U3842" s="17"/>
      <c r="V3842" s="2">
        <v>1569</v>
      </c>
      <c r="Y3842" t="str">
        <f t="shared" si="243"/>
        <v/>
      </c>
      <c r="AA3842" t="str">
        <f t="shared" si="244"/>
        <v/>
      </c>
      <c r="AC3842" s="7"/>
      <c r="AD3842" t="s">
        <v>5110</v>
      </c>
      <c r="AE3842">
        <f t="shared" si="245"/>
        <v>0</v>
      </c>
      <c r="AG3842" s="2"/>
      <c r="AH3842" t="s">
        <v>5103</v>
      </c>
      <c r="AI3842" s="7" t="s">
        <v>4610</v>
      </c>
    </row>
    <row r="3843" spans="1:35" ht="11" customHeight="1" outlineLevel="1" x14ac:dyDescent="0.25">
      <c r="A3843" t="s">
        <v>2083</v>
      </c>
      <c r="C3843" s="2" t="s">
        <v>12974</v>
      </c>
      <c r="D3843" s="2">
        <v>2445</v>
      </c>
      <c r="E3843" s="7">
        <v>2005</v>
      </c>
      <c r="F3843" s="5" t="s">
        <v>2506</v>
      </c>
      <c r="H3843" s="5" t="s">
        <v>5398</v>
      </c>
      <c r="I3843" s="6" t="s">
        <v>4985</v>
      </c>
      <c r="J3843" s="6" t="s">
        <v>9006</v>
      </c>
      <c r="K3843" s="17">
        <v>3</v>
      </c>
      <c r="L3843" s="17" t="s">
        <v>7730</v>
      </c>
      <c r="M3843" s="9">
        <v>5</v>
      </c>
      <c r="N3843" s="9"/>
      <c r="O3843" s="21"/>
      <c r="Q3843" s="29"/>
      <c r="U3843" s="17"/>
      <c r="V3843" s="2">
        <v>1619</v>
      </c>
      <c r="Y3843" t="str">
        <f t="shared" si="243"/>
        <v/>
      </c>
      <c r="AA3843" t="str">
        <f t="shared" si="244"/>
        <v/>
      </c>
      <c r="AC3843" s="7"/>
      <c r="AD3843" t="s">
        <v>4985</v>
      </c>
      <c r="AE3843">
        <f t="shared" si="245"/>
        <v>0</v>
      </c>
      <c r="AG3843" s="2"/>
      <c r="AH3843" t="s">
        <v>3662</v>
      </c>
      <c r="AI3843" s="7" t="s">
        <v>4922</v>
      </c>
    </row>
    <row r="3844" spans="1:35" ht="11" customHeight="1" outlineLevel="1" x14ac:dyDescent="0.25">
      <c r="A3844" t="s">
        <v>2083</v>
      </c>
      <c r="C3844" s="2" t="s">
        <v>12974</v>
      </c>
      <c r="D3844" s="2">
        <v>2446</v>
      </c>
      <c r="E3844" s="7">
        <v>2005</v>
      </c>
      <c r="F3844" s="5" t="s">
        <v>5107</v>
      </c>
      <c r="H3844" s="5" t="s">
        <v>5398</v>
      </c>
      <c r="I3844" s="6" t="s">
        <v>5111</v>
      </c>
      <c r="J3844" s="6" t="s">
        <v>9007</v>
      </c>
      <c r="K3844" s="17">
        <v>5</v>
      </c>
      <c r="L3844" s="17" t="s">
        <v>20076</v>
      </c>
      <c r="M3844" s="9"/>
      <c r="N3844" s="9"/>
      <c r="O3844" s="21"/>
      <c r="Q3844" s="29"/>
      <c r="U3844" s="17"/>
      <c r="V3844" s="2">
        <v>1620</v>
      </c>
      <c r="Y3844" t="str">
        <f t="shared" si="243"/>
        <v/>
      </c>
      <c r="AA3844" t="str">
        <f t="shared" si="244"/>
        <v/>
      </c>
      <c r="AC3844" s="7"/>
      <c r="AD3844" t="s">
        <v>5111</v>
      </c>
      <c r="AE3844">
        <f t="shared" si="245"/>
        <v>0</v>
      </c>
      <c r="AG3844" s="2"/>
      <c r="AH3844" t="s">
        <v>3662</v>
      </c>
      <c r="AI3844" s="7" t="s">
        <v>4610</v>
      </c>
    </row>
    <row r="3845" spans="1:35" ht="11" customHeight="1" outlineLevel="1" x14ac:dyDescent="0.25">
      <c r="A3845" t="s">
        <v>2083</v>
      </c>
      <c r="C3845" s="2" t="s">
        <v>12974</v>
      </c>
      <c r="D3845" s="2" t="s">
        <v>9008</v>
      </c>
      <c r="E3845" s="7">
        <v>2005</v>
      </c>
      <c r="F3845" s="5" t="s">
        <v>9009</v>
      </c>
      <c r="H3845" s="5" t="s">
        <v>5398</v>
      </c>
      <c r="I3845" s="6" t="s">
        <v>5111</v>
      </c>
      <c r="J3845" s="6" t="s">
        <v>9007</v>
      </c>
      <c r="K3845" s="17">
        <v>5</v>
      </c>
      <c r="L3845" s="17" t="s">
        <v>7730</v>
      </c>
      <c r="M3845" s="9">
        <v>5</v>
      </c>
      <c r="N3845" s="9"/>
      <c r="O3845" s="21"/>
      <c r="Q3845" s="29"/>
      <c r="U3845" s="17"/>
      <c r="V3845" s="2"/>
      <c r="Y3845" t="str">
        <f t="shared" si="243"/>
        <v/>
      </c>
      <c r="AA3845">
        <f t="shared" si="244"/>
        <v>1</v>
      </c>
      <c r="AC3845" s="7"/>
      <c r="AD3845" t="s">
        <v>5111</v>
      </c>
      <c r="AE3845">
        <f t="shared" si="245"/>
        <v>0</v>
      </c>
      <c r="AG3845" s="2"/>
      <c r="AH3845" t="s">
        <v>3662</v>
      </c>
      <c r="AI3845" s="7"/>
    </row>
    <row r="3846" spans="1:35" ht="11" customHeight="1" outlineLevel="1" x14ac:dyDescent="0.25">
      <c r="A3846" t="s">
        <v>2083</v>
      </c>
      <c r="C3846" s="2" t="s">
        <v>12974</v>
      </c>
      <c r="D3846" s="2">
        <v>2522</v>
      </c>
      <c r="E3846" s="7">
        <v>2006</v>
      </c>
      <c r="F3846" s="5" t="s">
        <v>9003</v>
      </c>
      <c r="H3846" s="5" t="s">
        <v>5398</v>
      </c>
      <c r="I3846" s="6" t="s">
        <v>10865</v>
      </c>
      <c r="J3846" s="6" t="s">
        <v>9004</v>
      </c>
      <c r="K3846" s="17">
        <v>1</v>
      </c>
      <c r="L3846" s="17" t="s">
        <v>7730</v>
      </c>
      <c r="M3846" s="9">
        <v>1</v>
      </c>
      <c r="N3846" s="9"/>
      <c r="O3846" s="21"/>
      <c r="Q3846" s="29"/>
      <c r="S3846">
        <v>1</v>
      </c>
      <c r="T3846">
        <v>1</v>
      </c>
      <c r="U3846" s="17"/>
      <c r="V3846" s="2"/>
      <c r="Y3846" t="str">
        <f t="shared" si="243"/>
        <v/>
      </c>
      <c r="AA3846" t="str">
        <f t="shared" si="244"/>
        <v/>
      </c>
      <c r="AC3846" s="7"/>
      <c r="AD3846" t="s">
        <v>10865</v>
      </c>
      <c r="AE3846">
        <f t="shared" si="245"/>
        <v>0</v>
      </c>
      <c r="AG3846" s="2"/>
      <c r="AI3846" s="7"/>
    </row>
    <row r="3847" spans="1:35" ht="11" customHeight="1" outlineLevel="1" x14ac:dyDescent="0.25">
      <c r="A3847" t="s">
        <v>2083</v>
      </c>
      <c r="C3847" s="2" t="s">
        <v>12974</v>
      </c>
      <c r="D3847" s="2">
        <v>2523</v>
      </c>
      <c r="E3847" s="7">
        <v>2006</v>
      </c>
      <c r="F3847" s="5" t="s">
        <v>9005</v>
      </c>
      <c r="H3847" s="5" t="s">
        <v>5398</v>
      </c>
      <c r="I3847" s="6" t="s">
        <v>10866</v>
      </c>
      <c r="J3847" s="6" t="s">
        <v>9004</v>
      </c>
      <c r="K3847" s="17">
        <v>3</v>
      </c>
      <c r="L3847" s="17" t="s">
        <v>7730</v>
      </c>
      <c r="M3847" s="9">
        <v>1</v>
      </c>
      <c r="N3847" s="9"/>
      <c r="O3847" s="21"/>
      <c r="Q3847" s="29"/>
      <c r="U3847" s="17"/>
      <c r="V3847" s="2"/>
      <c r="Y3847" t="str">
        <f t="shared" si="243"/>
        <v/>
      </c>
      <c r="AA3847" t="str">
        <f t="shared" si="244"/>
        <v/>
      </c>
      <c r="AC3847" s="7"/>
      <c r="AD3847" t="s">
        <v>10866</v>
      </c>
      <c r="AE3847">
        <f t="shared" si="245"/>
        <v>0</v>
      </c>
      <c r="AG3847" s="2"/>
      <c r="AI3847" s="7"/>
    </row>
    <row r="3848" spans="1:35" ht="11" customHeight="1" outlineLevel="1" collapsed="1" x14ac:dyDescent="0.25">
      <c r="A3848" t="s">
        <v>2083</v>
      </c>
      <c r="C3848" s="2" t="s">
        <v>12974</v>
      </c>
      <c r="D3848" s="2">
        <v>2624</v>
      </c>
      <c r="E3848" s="7">
        <v>2009</v>
      </c>
      <c r="F3848" s="5" t="s">
        <v>5138</v>
      </c>
      <c r="H3848" s="5" t="s">
        <v>5398</v>
      </c>
      <c r="I3848" s="6" t="s">
        <v>6403</v>
      </c>
      <c r="J3848" s="6" t="s">
        <v>8996</v>
      </c>
      <c r="K3848" s="17">
        <v>3</v>
      </c>
      <c r="L3848" s="17" t="s">
        <v>7732</v>
      </c>
      <c r="M3848" s="9"/>
      <c r="N3848" s="9"/>
      <c r="O3848" s="21"/>
      <c r="Q3848" s="29"/>
      <c r="U3848" s="17"/>
      <c r="V3848" s="2"/>
      <c r="Y3848" t="str">
        <f t="shared" si="243"/>
        <v/>
      </c>
      <c r="AA3848" t="str">
        <f t="shared" si="244"/>
        <v/>
      </c>
      <c r="AC3848" s="7"/>
      <c r="AD3848" t="s">
        <v>6403</v>
      </c>
      <c r="AE3848">
        <f t="shared" si="245"/>
        <v>0</v>
      </c>
      <c r="AG3848" s="2"/>
      <c r="AI3848" s="7"/>
    </row>
    <row r="3849" spans="1:35" ht="11" customHeight="1" outlineLevel="1" x14ac:dyDescent="0.25">
      <c r="A3849" t="s">
        <v>2083</v>
      </c>
      <c r="C3849" s="2" t="s">
        <v>12974</v>
      </c>
      <c r="D3849" s="2">
        <v>2629</v>
      </c>
      <c r="E3849" s="7">
        <v>2009</v>
      </c>
      <c r="F3849" s="5" t="s">
        <v>5138</v>
      </c>
      <c r="H3849" s="5" t="s">
        <v>5398</v>
      </c>
      <c r="I3849" s="6" t="s">
        <v>10867</v>
      </c>
      <c r="J3849" s="6" t="s">
        <v>8997</v>
      </c>
      <c r="K3849" s="17">
        <v>3</v>
      </c>
      <c r="L3849" s="17" t="s">
        <v>7732</v>
      </c>
      <c r="M3849" s="9"/>
      <c r="N3849" s="9"/>
      <c r="O3849" s="21"/>
      <c r="Q3849" s="29"/>
      <c r="U3849" s="17"/>
      <c r="V3849" s="2"/>
      <c r="Y3849" t="str">
        <f t="shared" si="243"/>
        <v/>
      </c>
      <c r="AA3849" t="str">
        <f t="shared" si="244"/>
        <v/>
      </c>
      <c r="AC3849" s="7"/>
      <c r="AD3849" t="s">
        <v>10867</v>
      </c>
      <c r="AE3849">
        <f t="shared" si="245"/>
        <v>0</v>
      </c>
      <c r="AG3849" s="2"/>
      <c r="AI3849" s="7"/>
    </row>
    <row r="3850" spans="1:35" ht="11" customHeight="1" outlineLevel="1" x14ac:dyDescent="0.25">
      <c r="A3850" t="s">
        <v>2083</v>
      </c>
      <c r="C3850" s="2" t="s">
        <v>12974</v>
      </c>
      <c r="D3850" s="2">
        <v>2630</v>
      </c>
      <c r="E3850" s="7">
        <v>2009</v>
      </c>
      <c r="F3850" s="5" t="s">
        <v>5138</v>
      </c>
      <c r="H3850" s="5" t="s">
        <v>5398</v>
      </c>
      <c r="I3850" s="6" t="s">
        <v>6403</v>
      </c>
      <c r="J3850" s="6" t="s">
        <v>8997</v>
      </c>
      <c r="K3850" s="17">
        <v>3</v>
      </c>
      <c r="L3850" s="17" t="s">
        <v>7732</v>
      </c>
      <c r="M3850" s="9"/>
      <c r="N3850" s="9"/>
      <c r="O3850" s="21"/>
      <c r="Q3850" s="29"/>
      <c r="U3850" s="17"/>
      <c r="V3850" s="2"/>
      <c r="Y3850" t="str">
        <f t="shared" si="243"/>
        <v/>
      </c>
      <c r="AA3850" t="str">
        <f t="shared" si="244"/>
        <v/>
      </c>
      <c r="AC3850" s="7"/>
      <c r="AD3850" t="s">
        <v>6403</v>
      </c>
      <c r="AE3850">
        <f t="shared" si="245"/>
        <v>0</v>
      </c>
      <c r="AG3850" s="2"/>
      <c r="AI3850" s="7"/>
    </row>
    <row r="3851" spans="1:35" ht="11" customHeight="1" outlineLevel="1" x14ac:dyDescent="0.25">
      <c r="A3851" t="s">
        <v>2083</v>
      </c>
      <c r="C3851" s="2" t="s">
        <v>12974</v>
      </c>
      <c r="D3851" s="2" t="s">
        <v>8998</v>
      </c>
      <c r="E3851" s="7">
        <v>2009</v>
      </c>
      <c r="F3851" s="5" t="s">
        <v>21624</v>
      </c>
      <c r="H3851" s="5" t="s">
        <v>5398</v>
      </c>
      <c r="I3851" s="6" t="s">
        <v>10868</v>
      </c>
      <c r="J3851" s="6" t="s">
        <v>8997</v>
      </c>
      <c r="K3851" s="17">
        <v>3</v>
      </c>
      <c r="L3851" s="17" t="s">
        <v>7732</v>
      </c>
      <c r="M3851" s="9"/>
      <c r="N3851" s="9"/>
      <c r="O3851" s="21"/>
      <c r="Q3851" s="29"/>
      <c r="U3851" s="17"/>
      <c r="V3851" s="2"/>
      <c r="Y3851" t="str">
        <f t="shared" si="243"/>
        <v/>
      </c>
      <c r="AA3851">
        <f t="shared" si="244"/>
        <v>1</v>
      </c>
      <c r="AC3851" s="7"/>
      <c r="AD3851" t="s">
        <v>10868</v>
      </c>
      <c r="AE3851">
        <f t="shared" si="245"/>
        <v>0</v>
      </c>
      <c r="AG3851" s="2"/>
      <c r="AI3851" s="7"/>
    </row>
    <row r="3852" spans="1:35" ht="11" customHeight="1" outlineLevel="1" x14ac:dyDescent="0.25">
      <c r="A3852" t="s">
        <v>2083</v>
      </c>
      <c r="C3852" s="2" t="s">
        <v>12974</v>
      </c>
      <c r="D3852" s="2">
        <v>2636</v>
      </c>
      <c r="E3852" s="7">
        <v>2009</v>
      </c>
      <c r="F3852" s="5" t="s">
        <v>5138</v>
      </c>
      <c r="H3852" s="5" t="s">
        <v>5398</v>
      </c>
      <c r="I3852" s="6" t="s">
        <v>10867</v>
      </c>
      <c r="J3852" s="6" t="s">
        <v>8999</v>
      </c>
      <c r="K3852" s="17">
        <v>3</v>
      </c>
      <c r="L3852" s="17" t="s">
        <v>7732</v>
      </c>
      <c r="M3852" s="9"/>
      <c r="N3852" s="9"/>
      <c r="O3852" s="21"/>
      <c r="Q3852" s="29"/>
      <c r="U3852" s="17"/>
      <c r="V3852" s="2"/>
      <c r="Y3852" t="str">
        <f t="shared" si="243"/>
        <v/>
      </c>
      <c r="AA3852" t="str">
        <f t="shared" si="244"/>
        <v/>
      </c>
      <c r="AC3852" s="7"/>
      <c r="AD3852" t="s">
        <v>10867</v>
      </c>
      <c r="AE3852">
        <f t="shared" si="245"/>
        <v>0</v>
      </c>
      <c r="AG3852" s="2"/>
      <c r="AI3852" s="7"/>
    </row>
    <row r="3853" spans="1:35" ht="11" customHeight="1" outlineLevel="1" x14ac:dyDescent="0.25">
      <c r="A3853" t="s">
        <v>2083</v>
      </c>
      <c r="C3853" s="2" t="s">
        <v>12974</v>
      </c>
      <c r="D3853" s="2">
        <v>2637</v>
      </c>
      <c r="E3853" s="7">
        <v>2009</v>
      </c>
      <c r="F3853" s="5" t="s">
        <v>5138</v>
      </c>
      <c r="H3853" s="5" t="s">
        <v>5398</v>
      </c>
      <c r="I3853" s="6" t="s">
        <v>10867</v>
      </c>
      <c r="J3853" s="6" t="s">
        <v>8999</v>
      </c>
      <c r="K3853" s="17">
        <v>3</v>
      </c>
      <c r="L3853" s="17" t="s">
        <v>7732</v>
      </c>
      <c r="M3853" s="9"/>
      <c r="N3853" s="9"/>
      <c r="O3853" s="21"/>
      <c r="Q3853" s="29"/>
      <c r="U3853" s="17"/>
      <c r="V3853" s="2"/>
      <c r="Y3853" t="str">
        <f t="shared" si="243"/>
        <v/>
      </c>
      <c r="AA3853" t="str">
        <f t="shared" si="244"/>
        <v/>
      </c>
      <c r="AC3853" s="7"/>
      <c r="AD3853" t="s">
        <v>10867</v>
      </c>
      <c r="AE3853">
        <f t="shared" si="245"/>
        <v>0</v>
      </c>
      <c r="AG3853" s="2"/>
      <c r="AI3853" s="7"/>
    </row>
    <row r="3854" spans="1:35" ht="11" customHeight="1" outlineLevel="1" x14ac:dyDescent="0.25">
      <c r="A3854" t="s">
        <v>2083</v>
      </c>
      <c r="C3854" s="2" t="s">
        <v>12974</v>
      </c>
      <c r="D3854" s="2">
        <v>2640</v>
      </c>
      <c r="E3854" s="7">
        <v>2009</v>
      </c>
      <c r="F3854" s="5" t="s">
        <v>5138</v>
      </c>
      <c r="H3854" s="5" t="s">
        <v>5398</v>
      </c>
      <c r="I3854" s="6" t="s">
        <v>10867</v>
      </c>
      <c r="J3854" s="6" t="s">
        <v>8999</v>
      </c>
      <c r="K3854" s="17">
        <v>3</v>
      </c>
      <c r="L3854" s="17" t="s">
        <v>7732</v>
      </c>
      <c r="M3854" s="9"/>
      <c r="N3854" s="9"/>
      <c r="O3854" s="21"/>
      <c r="Q3854" s="29"/>
      <c r="U3854" s="17"/>
      <c r="V3854" s="2"/>
      <c r="Y3854" t="str">
        <f t="shared" si="243"/>
        <v/>
      </c>
      <c r="AA3854" t="str">
        <f t="shared" si="244"/>
        <v/>
      </c>
      <c r="AC3854" s="7"/>
      <c r="AD3854" t="s">
        <v>10867</v>
      </c>
      <c r="AE3854">
        <f t="shared" si="245"/>
        <v>0</v>
      </c>
      <c r="AG3854" s="2"/>
      <c r="AI3854" s="7"/>
    </row>
    <row r="3855" spans="1:35" ht="11" customHeight="1" outlineLevel="1" x14ac:dyDescent="0.25">
      <c r="A3855" t="s">
        <v>2083</v>
      </c>
      <c r="C3855" s="2" t="s">
        <v>12974</v>
      </c>
      <c r="D3855" s="2" t="s">
        <v>9000</v>
      </c>
      <c r="E3855" s="7">
        <v>2009</v>
      </c>
      <c r="F3855" s="5" t="s">
        <v>21624</v>
      </c>
      <c r="H3855" s="5" t="s">
        <v>5398</v>
      </c>
      <c r="I3855" s="6" t="s">
        <v>10868</v>
      </c>
      <c r="J3855" s="6" t="s">
        <v>8999</v>
      </c>
      <c r="K3855" s="17">
        <v>3</v>
      </c>
      <c r="L3855" s="17" t="s">
        <v>7732</v>
      </c>
      <c r="M3855" s="9"/>
      <c r="N3855" s="9"/>
      <c r="O3855" s="21"/>
      <c r="Q3855" s="29"/>
      <c r="U3855" s="17"/>
      <c r="V3855" s="2"/>
      <c r="Y3855" t="str">
        <f t="shared" ref="Y3855:Y3918" si="246">IF(COUNTIF(F3855,"*fdc*"),1,"")</f>
        <v/>
      </c>
      <c r="AA3855">
        <f t="shared" ref="AA3855:AA3918" si="247">IF(COUNTIF(F3855,"*s/s*"),1,"")</f>
        <v>1</v>
      </c>
      <c r="AC3855" s="7"/>
      <c r="AD3855" t="s">
        <v>10868</v>
      </c>
      <c r="AE3855">
        <f t="shared" si="245"/>
        <v>0</v>
      </c>
      <c r="AG3855" s="2"/>
      <c r="AI3855" s="7"/>
    </row>
    <row r="3856" spans="1:35" ht="11" customHeight="1" outlineLevel="1" x14ac:dyDescent="0.25">
      <c r="A3856" t="s">
        <v>2083</v>
      </c>
      <c r="C3856" s="2" t="s">
        <v>12974</v>
      </c>
      <c r="D3856" s="2">
        <v>2646</v>
      </c>
      <c r="E3856" s="7">
        <v>2009</v>
      </c>
      <c r="F3856" s="5" t="s">
        <v>5139</v>
      </c>
      <c r="H3856" s="5" t="s">
        <v>5398</v>
      </c>
      <c r="I3856" s="6" t="s">
        <v>5620</v>
      </c>
      <c r="J3856" s="6" t="s">
        <v>7074</v>
      </c>
      <c r="K3856" s="17">
        <v>3</v>
      </c>
      <c r="L3856" s="17" t="s">
        <v>7732</v>
      </c>
      <c r="M3856" s="9"/>
      <c r="N3856" s="9"/>
      <c r="O3856" s="21"/>
      <c r="Q3856" s="29"/>
      <c r="U3856" s="17"/>
      <c r="V3856" s="2"/>
      <c r="Y3856" t="str">
        <f t="shared" si="246"/>
        <v/>
      </c>
      <c r="AA3856" t="str">
        <f t="shared" si="247"/>
        <v/>
      </c>
      <c r="AC3856" s="7"/>
      <c r="AD3856" t="s">
        <v>5620</v>
      </c>
      <c r="AE3856">
        <f t="shared" si="245"/>
        <v>0</v>
      </c>
      <c r="AG3856" s="2"/>
      <c r="AI3856" s="7"/>
    </row>
    <row r="3857" spans="1:35" ht="11" customHeight="1" outlineLevel="1" x14ac:dyDescent="0.25">
      <c r="A3857" t="s">
        <v>2083</v>
      </c>
      <c r="C3857" s="2" t="s">
        <v>12974</v>
      </c>
      <c r="D3857" s="2">
        <v>2648</v>
      </c>
      <c r="E3857" s="7">
        <v>2009</v>
      </c>
      <c r="F3857" s="5" t="s">
        <v>5139</v>
      </c>
      <c r="H3857" s="5" t="s">
        <v>5398</v>
      </c>
      <c r="I3857" s="6" t="s">
        <v>5620</v>
      </c>
      <c r="J3857" s="6" t="s">
        <v>7074</v>
      </c>
      <c r="K3857" s="17">
        <v>5</v>
      </c>
      <c r="L3857" s="17" t="s">
        <v>7732</v>
      </c>
      <c r="M3857" s="9"/>
      <c r="N3857" s="9"/>
      <c r="O3857" s="21"/>
      <c r="Q3857" s="29"/>
      <c r="U3857" s="17"/>
      <c r="V3857" s="2"/>
      <c r="Y3857" t="str">
        <f t="shared" si="246"/>
        <v/>
      </c>
      <c r="AA3857" t="str">
        <f t="shared" si="247"/>
        <v/>
      </c>
      <c r="AC3857" s="7"/>
      <c r="AD3857" t="s">
        <v>5620</v>
      </c>
      <c r="AE3857">
        <f t="shared" si="245"/>
        <v>0</v>
      </c>
      <c r="AG3857" s="2"/>
      <c r="AI3857" s="7"/>
    </row>
    <row r="3858" spans="1:35" ht="11" customHeight="1" outlineLevel="1" x14ac:dyDescent="0.25">
      <c r="A3858" t="s">
        <v>2083</v>
      </c>
      <c r="C3858" s="2" t="s">
        <v>12974</v>
      </c>
      <c r="D3858" s="2">
        <v>2649</v>
      </c>
      <c r="E3858" s="7">
        <v>2009</v>
      </c>
      <c r="F3858" s="5" t="s">
        <v>5139</v>
      </c>
      <c r="H3858" s="5" t="s">
        <v>5398</v>
      </c>
      <c r="I3858" s="6" t="s">
        <v>5620</v>
      </c>
      <c r="J3858" s="6" t="s">
        <v>7074</v>
      </c>
      <c r="K3858" s="17">
        <v>3</v>
      </c>
      <c r="L3858" s="17" t="s">
        <v>7732</v>
      </c>
      <c r="M3858" s="9"/>
      <c r="N3858" s="9"/>
      <c r="O3858" s="21"/>
      <c r="Q3858" s="29"/>
      <c r="U3858" s="17"/>
      <c r="V3858" s="2"/>
      <c r="Y3858" t="str">
        <f t="shared" si="246"/>
        <v/>
      </c>
      <c r="AA3858" t="str">
        <f t="shared" si="247"/>
        <v/>
      </c>
      <c r="AC3858" s="7"/>
      <c r="AD3858" t="s">
        <v>5620</v>
      </c>
      <c r="AE3858">
        <f t="shared" si="245"/>
        <v>0</v>
      </c>
      <c r="AG3858" s="2"/>
      <c r="AI3858" s="7"/>
    </row>
    <row r="3859" spans="1:35" ht="11" customHeight="1" outlineLevel="1" x14ac:dyDescent="0.25">
      <c r="A3859" t="s">
        <v>2083</v>
      </c>
      <c r="C3859" s="2" t="s">
        <v>12974</v>
      </c>
      <c r="D3859" s="2" t="s">
        <v>9001</v>
      </c>
      <c r="E3859" s="7">
        <v>2009</v>
      </c>
      <c r="F3859" s="5" t="s">
        <v>21624</v>
      </c>
      <c r="H3859" s="5" t="s">
        <v>5398</v>
      </c>
      <c r="I3859" s="6" t="s">
        <v>5620</v>
      </c>
      <c r="J3859" s="6" t="s">
        <v>7074</v>
      </c>
      <c r="K3859" s="17">
        <v>3</v>
      </c>
      <c r="L3859" s="17" t="s">
        <v>7732</v>
      </c>
      <c r="M3859" s="9"/>
      <c r="N3859" s="9"/>
      <c r="O3859" s="21"/>
      <c r="Q3859" s="29"/>
      <c r="U3859" s="17"/>
      <c r="V3859" s="2"/>
      <c r="Y3859" t="str">
        <f t="shared" si="246"/>
        <v/>
      </c>
      <c r="AA3859">
        <f t="shared" si="247"/>
        <v>1</v>
      </c>
      <c r="AC3859" s="7"/>
      <c r="AD3859" t="s">
        <v>5620</v>
      </c>
      <c r="AE3859">
        <f t="shared" si="245"/>
        <v>0</v>
      </c>
      <c r="AG3859" s="2"/>
      <c r="AI3859" s="7"/>
    </row>
    <row r="3860" spans="1:35" ht="11" customHeight="1" outlineLevel="1" x14ac:dyDescent="0.25">
      <c r="A3860" t="s">
        <v>2083</v>
      </c>
      <c r="C3860" s="2" t="s">
        <v>12974</v>
      </c>
      <c r="D3860" s="2">
        <v>2654</v>
      </c>
      <c r="E3860" s="7">
        <v>2009</v>
      </c>
      <c r="F3860" s="8" t="s">
        <v>6311</v>
      </c>
      <c r="H3860" s="5" t="s">
        <v>5398</v>
      </c>
      <c r="I3860" s="6" t="s">
        <v>10869</v>
      </c>
      <c r="J3860" s="6" t="s">
        <v>9002</v>
      </c>
      <c r="K3860" s="17">
        <v>3</v>
      </c>
      <c r="L3860" s="17" t="s">
        <v>7732</v>
      </c>
      <c r="M3860" s="9"/>
      <c r="N3860" s="9"/>
      <c r="O3860" s="21"/>
      <c r="Q3860" s="29"/>
      <c r="U3860" s="17"/>
      <c r="V3860" s="2"/>
      <c r="Y3860" t="str">
        <f t="shared" si="246"/>
        <v/>
      </c>
      <c r="AA3860" t="str">
        <f t="shared" si="247"/>
        <v/>
      </c>
      <c r="AC3860" s="7"/>
      <c r="AD3860" t="s">
        <v>10869</v>
      </c>
      <c r="AE3860">
        <f t="shared" si="245"/>
        <v>0</v>
      </c>
      <c r="AG3860" s="2"/>
      <c r="AI3860" s="7"/>
    </row>
    <row r="3861" spans="1:35" ht="11" customHeight="1" outlineLevel="1" x14ac:dyDescent="0.25">
      <c r="A3861" t="s">
        <v>2083</v>
      </c>
      <c r="C3861" s="2" t="s">
        <v>12974</v>
      </c>
      <c r="D3861" s="2">
        <v>2655</v>
      </c>
      <c r="E3861" s="7">
        <v>2009</v>
      </c>
      <c r="F3861" s="8" t="s">
        <v>6311</v>
      </c>
      <c r="H3861" s="5" t="s">
        <v>5398</v>
      </c>
      <c r="I3861" s="6" t="s">
        <v>10869</v>
      </c>
      <c r="J3861" s="6" t="s">
        <v>9002</v>
      </c>
      <c r="K3861" s="17">
        <v>5</v>
      </c>
      <c r="L3861" s="17" t="s">
        <v>7732</v>
      </c>
      <c r="M3861" s="9"/>
      <c r="N3861" s="9"/>
      <c r="O3861" s="21"/>
      <c r="Q3861" s="29"/>
      <c r="U3861" s="17"/>
      <c r="V3861" s="2"/>
      <c r="Y3861" t="str">
        <f t="shared" si="246"/>
        <v/>
      </c>
      <c r="AA3861" t="str">
        <f t="shared" si="247"/>
        <v/>
      </c>
      <c r="AC3861" s="7"/>
      <c r="AD3861" t="s">
        <v>10869</v>
      </c>
      <c r="AE3861">
        <f t="shared" si="245"/>
        <v>0</v>
      </c>
      <c r="AG3861" s="2"/>
      <c r="AI3861" s="7"/>
    </row>
    <row r="3862" spans="1:35" ht="11" customHeight="1" outlineLevel="1" x14ac:dyDescent="0.25">
      <c r="A3862" t="s">
        <v>2083</v>
      </c>
      <c r="C3862" s="2" t="s">
        <v>12974</v>
      </c>
      <c r="D3862" s="2">
        <v>2666</v>
      </c>
      <c r="E3862" s="7">
        <v>2010</v>
      </c>
      <c r="F3862" s="8" t="s">
        <v>6311</v>
      </c>
      <c r="H3862" s="5" t="s">
        <v>5398</v>
      </c>
      <c r="I3862" s="6" t="s">
        <v>6403</v>
      </c>
      <c r="J3862" s="6" t="s">
        <v>8993</v>
      </c>
      <c r="K3862" s="17">
        <v>3</v>
      </c>
      <c r="L3862" s="17" t="s">
        <v>7732</v>
      </c>
      <c r="M3862" s="9"/>
      <c r="N3862" s="9"/>
      <c r="O3862" s="21"/>
      <c r="Q3862" s="29"/>
      <c r="T3862">
        <v>1</v>
      </c>
      <c r="U3862" s="17"/>
      <c r="V3862" s="2"/>
      <c r="Y3862" t="str">
        <f t="shared" si="246"/>
        <v/>
      </c>
      <c r="AA3862" t="str">
        <f t="shared" si="247"/>
        <v/>
      </c>
      <c r="AC3862" s="7"/>
      <c r="AD3862" t="s">
        <v>6403</v>
      </c>
      <c r="AE3862">
        <f t="shared" si="245"/>
        <v>0</v>
      </c>
      <c r="AG3862" s="2"/>
      <c r="AI3862" s="7"/>
    </row>
    <row r="3863" spans="1:35" ht="11" customHeight="1" outlineLevel="1" x14ac:dyDescent="0.25">
      <c r="A3863" t="s">
        <v>2083</v>
      </c>
      <c r="C3863" s="2" t="s">
        <v>12974</v>
      </c>
      <c r="D3863" s="2">
        <v>2670</v>
      </c>
      <c r="E3863" s="7">
        <v>2010</v>
      </c>
      <c r="F3863" s="5" t="s">
        <v>3421</v>
      </c>
      <c r="H3863" s="5" t="s">
        <v>5398</v>
      </c>
      <c r="I3863" s="6" t="s">
        <v>8994</v>
      </c>
      <c r="J3863" s="6" t="s">
        <v>8995</v>
      </c>
      <c r="K3863" s="17">
        <v>3</v>
      </c>
      <c r="L3863" s="17" t="s">
        <v>20076</v>
      </c>
      <c r="M3863" s="9"/>
      <c r="N3863" s="9"/>
      <c r="O3863" s="21"/>
      <c r="Q3863" s="29"/>
      <c r="U3863" s="17"/>
      <c r="V3863" s="2"/>
      <c r="Y3863" t="str">
        <f t="shared" si="246"/>
        <v/>
      </c>
      <c r="AA3863" t="str">
        <f t="shared" si="247"/>
        <v/>
      </c>
      <c r="AC3863" s="7"/>
      <c r="AD3863" t="s">
        <v>8994</v>
      </c>
      <c r="AE3863">
        <f t="shared" si="245"/>
        <v>0</v>
      </c>
      <c r="AG3863" s="2"/>
      <c r="AI3863" s="7"/>
    </row>
    <row r="3864" spans="1:35" ht="11" customHeight="1" outlineLevel="1" x14ac:dyDescent="0.25">
      <c r="A3864" t="s">
        <v>2083</v>
      </c>
      <c r="C3864" s="2" t="s">
        <v>12974</v>
      </c>
      <c r="D3864" s="2" t="s">
        <v>19262</v>
      </c>
      <c r="E3864" s="7">
        <v>2010</v>
      </c>
      <c r="F3864" s="5" t="s">
        <v>3421</v>
      </c>
      <c r="H3864" s="5" t="s">
        <v>5398</v>
      </c>
      <c r="I3864" s="6" t="s">
        <v>8994</v>
      </c>
      <c r="J3864" s="6" t="s">
        <v>8995</v>
      </c>
      <c r="K3864" s="17">
        <v>1</v>
      </c>
      <c r="L3864" s="17" t="s">
        <v>7730</v>
      </c>
      <c r="M3864" s="9">
        <v>12.5</v>
      </c>
      <c r="N3864" s="9"/>
      <c r="O3864" s="21"/>
      <c r="Q3864" s="29"/>
      <c r="U3864" s="17"/>
      <c r="V3864" s="2"/>
      <c r="Y3864" t="str">
        <f t="shared" si="246"/>
        <v/>
      </c>
      <c r="AA3864" t="str">
        <f t="shared" si="247"/>
        <v/>
      </c>
      <c r="AC3864" s="7"/>
      <c r="AD3864" t="s">
        <v>8994</v>
      </c>
      <c r="AE3864">
        <f t="shared" si="245"/>
        <v>0</v>
      </c>
      <c r="AG3864" s="2"/>
      <c r="AI3864" s="7"/>
    </row>
    <row r="3865" spans="1:35" ht="11" customHeight="1" outlineLevel="1" x14ac:dyDescent="0.25">
      <c r="A3865" t="s">
        <v>2083</v>
      </c>
      <c r="C3865" s="2" t="s">
        <v>12974</v>
      </c>
      <c r="D3865" s="2">
        <v>2714</v>
      </c>
      <c r="E3865" s="7">
        <v>2015</v>
      </c>
      <c r="F3865" s="8" t="s">
        <v>21896</v>
      </c>
      <c r="H3865" s="5" t="s">
        <v>5398</v>
      </c>
      <c r="I3865" s="6" t="s">
        <v>2085</v>
      </c>
      <c r="J3865" s="6" t="s">
        <v>8991</v>
      </c>
      <c r="K3865" s="17">
        <v>3</v>
      </c>
      <c r="L3865" s="17" t="s">
        <v>7732</v>
      </c>
      <c r="M3865" s="9"/>
      <c r="N3865" s="9"/>
      <c r="O3865" s="21"/>
      <c r="Q3865" s="29"/>
      <c r="U3865" s="17"/>
      <c r="V3865" s="2"/>
      <c r="Y3865" t="str">
        <f t="shared" si="246"/>
        <v/>
      </c>
      <c r="AA3865" t="str">
        <f t="shared" si="247"/>
        <v/>
      </c>
      <c r="AC3865" s="7"/>
      <c r="AD3865" t="s">
        <v>2085</v>
      </c>
      <c r="AE3865">
        <f t="shared" si="245"/>
        <v>0</v>
      </c>
      <c r="AG3865" s="2"/>
      <c r="AI3865" s="7"/>
    </row>
    <row r="3866" spans="1:35" ht="11" customHeight="1" outlineLevel="1" x14ac:dyDescent="0.25">
      <c r="A3866" t="s">
        <v>2083</v>
      </c>
      <c r="C3866" s="2" t="s">
        <v>12974</v>
      </c>
      <c r="D3866" s="2">
        <v>2733</v>
      </c>
      <c r="E3866" s="7">
        <v>2015</v>
      </c>
      <c r="F3866" s="5" t="s">
        <v>2974</v>
      </c>
      <c r="H3866" s="5" t="s">
        <v>5398</v>
      </c>
      <c r="I3866" s="6" t="s">
        <v>2085</v>
      </c>
      <c r="J3866" s="6" t="s">
        <v>8992</v>
      </c>
      <c r="K3866" s="17">
        <v>1</v>
      </c>
      <c r="L3866" s="17" t="s">
        <v>7730</v>
      </c>
      <c r="M3866" s="9">
        <v>2</v>
      </c>
      <c r="N3866" s="9"/>
      <c r="O3866" s="21"/>
      <c r="Q3866" s="29"/>
      <c r="T3866">
        <v>1</v>
      </c>
      <c r="U3866" s="17"/>
      <c r="V3866" s="2"/>
      <c r="Y3866" t="str">
        <f t="shared" si="246"/>
        <v/>
      </c>
      <c r="AA3866" t="str">
        <f t="shared" si="247"/>
        <v/>
      </c>
      <c r="AC3866" s="7"/>
      <c r="AD3866" t="s">
        <v>2085</v>
      </c>
      <c r="AE3866">
        <f t="shared" si="245"/>
        <v>0</v>
      </c>
      <c r="AG3866" s="2"/>
      <c r="AI3866" s="7"/>
    </row>
    <row r="3867" spans="1:35" ht="11" customHeight="1" outlineLevel="1" x14ac:dyDescent="0.25">
      <c r="A3867" t="s">
        <v>2083</v>
      </c>
      <c r="C3867" s="2" t="s">
        <v>12974</v>
      </c>
      <c r="D3867" s="2">
        <v>2741</v>
      </c>
      <c r="E3867" s="7">
        <v>2016</v>
      </c>
      <c r="F3867" s="5" t="s">
        <v>2974</v>
      </c>
      <c r="H3867" s="5" t="s">
        <v>5398</v>
      </c>
      <c r="I3867" s="6" t="s">
        <v>10866</v>
      </c>
      <c r="J3867" s="6" t="s">
        <v>8990</v>
      </c>
      <c r="K3867" s="17">
        <v>1</v>
      </c>
      <c r="L3867" s="17" t="s">
        <v>7730</v>
      </c>
      <c r="M3867" s="9">
        <v>7.6</v>
      </c>
      <c r="N3867" s="9"/>
      <c r="O3867" s="21"/>
      <c r="Q3867" s="29"/>
      <c r="T3867">
        <v>1</v>
      </c>
      <c r="U3867" s="17"/>
      <c r="V3867" s="2"/>
      <c r="Y3867" t="str">
        <f t="shared" si="246"/>
        <v/>
      </c>
      <c r="AA3867" t="str">
        <f t="shared" si="247"/>
        <v/>
      </c>
      <c r="AC3867" s="7"/>
      <c r="AD3867" t="s">
        <v>10866</v>
      </c>
      <c r="AE3867">
        <f t="shared" si="245"/>
        <v>0</v>
      </c>
      <c r="AG3867" s="2"/>
      <c r="AI3867" s="7"/>
    </row>
    <row r="3868" spans="1:35" ht="11" customHeight="1" outlineLevel="1" x14ac:dyDescent="0.25">
      <c r="A3868" t="s">
        <v>2083</v>
      </c>
      <c r="C3868" s="2" t="s">
        <v>12974</v>
      </c>
      <c r="D3868" s="2">
        <v>2748</v>
      </c>
      <c r="E3868" s="7">
        <v>2017</v>
      </c>
      <c r="F3868" s="5" t="s">
        <v>5139</v>
      </c>
      <c r="H3868" s="5" t="s">
        <v>1674</v>
      </c>
      <c r="I3868" s="6" t="s">
        <v>2085</v>
      </c>
      <c r="J3868" s="6" t="s">
        <v>8989</v>
      </c>
      <c r="K3868" s="17">
        <v>1</v>
      </c>
      <c r="L3868" s="17" t="s">
        <v>7730</v>
      </c>
      <c r="M3868" s="9">
        <v>2.0499999999999998</v>
      </c>
      <c r="N3868" s="9"/>
      <c r="O3868" s="21"/>
      <c r="Q3868" s="29"/>
      <c r="U3868" s="17"/>
      <c r="V3868" s="2"/>
      <c r="Y3868" t="str">
        <f t="shared" si="246"/>
        <v/>
      </c>
      <c r="AA3868" t="str">
        <f t="shared" si="247"/>
        <v/>
      </c>
      <c r="AC3868" s="7"/>
      <c r="AD3868" t="s">
        <v>2085</v>
      </c>
      <c r="AE3868">
        <f t="shared" si="245"/>
        <v>0</v>
      </c>
      <c r="AG3868" s="2"/>
      <c r="AI3868" s="7"/>
    </row>
    <row r="3869" spans="1:35" ht="11" customHeight="1" outlineLevel="1" x14ac:dyDescent="0.25">
      <c r="A3869" t="s">
        <v>2083</v>
      </c>
      <c r="C3869" s="2" t="s">
        <v>12974</v>
      </c>
      <c r="D3869" s="2">
        <v>2749</v>
      </c>
      <c r="E3869" s="7">
        <v>2017</v>
      </c>
      <c r="F3869" s="5" t="s">
        <v>2974</v>
      </c>
      <c r="H3869" s="5" t="s">
        <v>3831</v>
      </c>
      <c r="I3869" s="6" t="s">
        <v>2085</v>
      </c>
      <c r="J3869" s="6" t="s">
        <v>8989</v>
      </c>
      <c r="K3869" s="17">
        <v>1</v>
      </c>
      <c r="L3869" s="17" t="s">
        <v>7730</v>
      </c>
      <c r="M3869" s="9">
        <v>2.0499999999999998</v>
      </c>
      <c r="N3869" s="9"/>
      <c r="O3869" s="21"/>
      <c r="Q3869" s="29"/>
      <c r="U3869" s="17"/>
      <c r="V3869" s="2"/>
      <c r="Y3869" t="str">
        <f t="shared" si="246"/>
        <v/>
      </c>
      <c r="AA3869" t="str">
        <f t="shared" si="247"/>
        <v/>
      </c>
      <c r="AC3869" s="7"/>
      <c r="AD3869" t="s">
        <v>2085</v>
      </c>
      <c r="AE3869">
        <f t="shared" si="245"/>
        <v>0</v>
      </c>
      <c r="AG3869" s="2"/>
      <c r="AI3869" s="7"/>
    </row>
    <row r="3870" spans="1:35" ht="11" customHeight="1" outlineLevel="1" x14ac:dyDescent="0.25">
      <c r="A3870" t="s">
        <v>2083</v>
      </c>
      <c r="C3870" s="2" t="s">
        <v>12974</v>
      </c>
      <c r="D3870" s="2">
        <v>2750</v>
      </c>
      <c r="E3870" s="7">
        <v>2017</v>
      </c>
      <c r="F3870" s="5" t="s">
        <v>3773</v>
      </c>
      <c r="H3870" s="5" t="s">
        <v>6501</v>
      </c>
      <c r="I3870" s="6" t="s">
        <v>2085</v>
      </c>
      <c r="J3870" s="6" t="s">
        <v>8989</v>
      </c>
      <c r="K3870" s="17">
        <v>1</v>
      </c>
      <c r="L3870" s="17" t="s">
        <v>7730</v>
      </c>
      <c r="M3870" s="9">
        <v>2.0499999999999998</v>
      </c>
      <c r="N3870" s="9"/>
      <c r="O3870" s="21"/>
      <c r="Q3870" s="29"/>
      <c r="U3870" s="17"/>
      <c r="V3870" s="2"/>
      <c r="Y3870" t="str">
        <f t="shared" si="246"/>
        <v/>
      </c>
      <c r="AA3870" t="str">
        <f t="shared" si="247"/>
        <v/>
      </c>
      <c r="AC3870" s="7"/>
      <c r="AD3870" t="s">
        <v>2085</v>
      </c>
      <c r="AE3870">
        <f t="shared" si="245"/>
        <v>0</v>
      </c>
      <c r="AG3870" s="2"/>
      <c r="AI3870" s="7"/>
    </row>
    <row r="3871" spans="1:35" ht="11" customHeight="1" outlineLevel="1" x14ac:dyDescent="0.25">
      <c r="A3871" t="s">
        <v>2083</v>
      </c>
      <c r="C3871" s="2" t="s">
        <v>12974</v>
      </c>
      <c r="D3871" s="2">
        <v>2751</v>
      </c>
      <c r="E3871" s="7">
        <v>2017</v>
      </c>
      <c r="F3871" s="8" t="s">
        <v>6311</v>
      </c>
      <c r="H3871" s="5" t="s">
        <v>2291</v>
      </c>
      <c r="I3871" s="6" t="s">
        <v>2085</v>
      </c>
      <c r="J3871" s="6" t="s">
        <v>8989</v>
      </c>
      <c r="K3871" s="17">
        <v>1</v>
      </c>
      <c r="L3871" s="17" t="s">
        <v>7730</v>
      </c>
      <c r="M3871" s="9">
        <v>2.0499999999999998</v>
      </c>
      <c r="N3871" s="9"/>
      <c r="O3871" s="21"/>
      <c r="Q3871" s="29"/>
      <c r="U3871" s="17"/>
      <c r="V3871" s="2"/>
      <c r="Y3871" t="str">
        <f t="shared" si="246"/>
        <v/>
      </c>
      <c r="AA3871" t="str">
        <f t="shared" si="247"/>
        <v/>
      </c>
      <c r="AC3871" s="7"/>
      <c r="AD3871" t="s">
        <v>2085</v>
      </c>
      <c r="AE3871">
        <f t="shared" si="245"/>
        <v>0</v>
      </c>
      <c r="AG3871" s="2"/>
      <c r="AI3871" s="7"/>
    </row>
    <row r="3872" spans="1:35" ht="11" customHeight="1" outlineLevel="1" x14ac:dyDescent="0.25">
      <c r="A3872" t="s">
        <v>2083</v>
      </c>
      <c r="C3872" s="2" t="s">
        <v>12974</v>
      </c>
      <c r="D3872" s="2">
        <v>2776</v>
      </c>
      <c r="E3872" s="7">
        <v>2018</v>
      </c>
      <c r="F3872" s="8" t="s">
        <v>5852</v>
      </c>
      <c r="H3872" s="5" t="s">
        <v>5398</v>
      </c>
      <c r="I3872" s="6" t="s">
        <v>5620</v>
      </c>
      <c r="J3872" s="6" t="s">
        <v>8986</v>
      </c>
      <c r="K3872" s="17">
        <v>3</v>
      </c>
      <c r="L3872" s="17" t="s">
        <v>7732</v>
      </c>
      <c r="M3872" s="9"/>
      <c r="N3872" s="9"/>
      <c r="O3872" s="21"/>
      <c r="Q3872" s="29"/>
      <c r="U3872" s="17"/>
      <c r="V3872" s="2"/>
      <c r="Y3872" t="str">
        <f t="shared" si="246"/>
        <v/>
      </c>
      <c r="AA3872" t="str">
        <f t="shared" si="247"/>
        <v/>
      </c>
      <c r="AC3872" s="7"/>
      <c r="AD3872" t="s">
        <v>5620</v>
      </c>
      <c r="AE3872">
        <f t="shared" ref="AE3872:AE3879" si="248">COUNTIF(I3872,"*Fuji*")</f>
        <v>0</v>
      </c>
      <c r="AG3872" s="2"/>
      <c r="AI3872" s="7"/>
    </row>
    <row r="3873" spans="1:49" ht="11" customHeight="1" outlineLevel="1" x14ac:dyDescent="0.25">
      <c r="A3873" t="s">
        <v>2083</v>
      </c>
      <c r="C3873" s="2" t="s">
        <v>12974</v>
      </c>
      <c r="D3873" s="2">
        <v>2796</v>
      </c>
      <c r="E3873" s="7">
        <v>2018</v>
      </c>
      <c r="F3873" s="5" t="s">
        <v>3773</v>
      </c>
      <c r="H3873" s="5" t="s">
        <v>5398</v>
      </c>
      <c r="I3873" s="6" t="s">
        <v>8987</v>
      </c>
      <c r="J3873" s="6" t="s">
        <v>8988</v>
      </c>
      <c r="K3873" s="17">
        <v>3</v>
      </c>
      <c r="L3873" s="17" t="s">
        <v>7732</v>
      </c>
      <c r="M3873" s="9"/>
      <c r="N3873" s="9"/>
      <c r="O3873" s="21"/>
      <c r="Q3873" s="29"/>
      <c r="U3873" s="17"/>
      <c r="V3873" s="2"/>
      <c r="Y3873" t="str">
        <f t="shared" si="246"/>
        <v/>
      </c>
      <c r="AA3873" t="str">
        <f t="shared" si="247"/>
        <v/>
      </c>
      <c r="AC3873" s="7"/>
      <c r="AD3873" t="s">
        <v>8987</v>
      </c>
      <c r="AE3873">
        <f t="shared" si="248"/>
        <v>0</v>
      </c>
      <c r="AG3873" s="2"/>
      <c r="AI3873" s="7"/>
    </row>
    <row r="3874" spans="1:49" ht="11" customHeight="1" outlineLevel="1" x14ac:dyDescent="0.25">
      <c r="A3874" t="s">
        <v>2083</v>
      </c>
      <c r="C3874" s="2" t="s">
        <v>12974</v>
      </c>
      <c r="D3874" s="2">
        <v>2799</v>
      </c>
      <c r="E3874" s="7">
        <v>2018</v>
      </c>
      <c r="F3874" s="5" t="s">
        <v>3773</v>
      </c>
      <c r="H3874" s="5" t="s">
        <v>5398</v>
      </c>
      <c r="I3874" s="6" t="s">
        <v>8987</v>
      </c>
      <c r="J3874" s="6" t="s">
        <v>8988</v>
      </c>
      <c r="K3874" s="17">
        <v>3</v>
      </c>
      <c r="L3874" s="17" t="s">
        <v>7732</v>
      </c>
      <c r="M3874" s="9"/>
      <c r="N3874" s="9"/>
      <c r="O3874" s="21"/>
      <c r="Q3874" s="29"/>
      <c r="U3874" s="17"/>
      <c r="V3874" s="2"/>
      <c r="Y3874" t="str">
        <f t="shared" si="246"/>
        <v/>
      </c>
      <c r="AA3874" t="str">
        <f t="shared" si="247"/>
        <v/>
      </c>
      <c r="AC3874" s="7"/>
      <c r="AD3874" t="s">
        <v>8987</v>
      </c>
      <c r="AE3874">
        <f t="shared" si="248"/>
        <v>0</v>
      </c>
      <c r="AG3874" s="2"/>
      <c r="AI3874" s="7"/>
    </row>
    <row r="3875" spans="1:49" ht="11" customHeight="1" outlineLevel="1" x14ac:dyDescent="0.25">
      <c r="A3875" t="s">
        <v>2083</v>
      </c>
      <c r="C3875" s="2" t="s">
        <v>12974</v>
      </c>
      <c r="D3875" s="2">
        <v>2821</v>
      </c>
      <c r="E3875" s="7">
        <v>2019</v>
      </c>
      <c r="F3875" s="5" t="s">
        <v>20491</v>
      </c>
      <c r="H3875" s="5" t="s">
        <v>5398</v>
      </c>
      <c r="I3875" s="6" t="s">
        <v>6584</v>
      </c>
      <c r="J3875" s="6" t="s">
        <v>20487</v>
      </c>
      <c r="K3875" s="17">
        <v>1</v>
      </c>
      <c r="L3875" s="17" t="s">
        <v>7730</v>
      </c>
      <c r="M3875" s="9">
        <v>1.1000000000000001</v>
      </c>
      <c r="N3875" s="9"/>
      <c r="O3875" s="21"/>
      <c r="Q3875" s="29"/>
      <c r="U3875" s="17"/>
      <c r="V3875" s="2"/>
      <c r="Y3875" t="str">
        <f t="shared" si="246"/>
        <v/>
      </c>
      <c r="AA3875" t="str">
        <f t="shared" si="247"/>
        <v/>
      </c>
      <c r="AC3875" s="7"/>
      <c r="AD3875" t="s">
        <v>6584</v>
      </c>
      <c r="AE3875">
        <f t="shared" si="248"/>
        <v>0</v>
      </c>
      <c r="AG3875" s="2"/>
      <c r="AI3875" s="7"/>
    </row>
    <row r="3876" spans="1:49" ht="11" customHeight="1" outlineLevel="1" x14ac:dyDescent="0.25">
      <c r="A3876" t="s">
        <v>2083</v>
      </c>
      <c r="C3876" s="2" t="s">
        <v>12974</v>
      </c>
      <c r="D3876" s="2">
        <v>2822</v>
      </c>
      <c r="E3876" s="7">
        <v>2019</v>
      </c>
      <c r="F3876" s="5" t="s">
        <v>20492</v>
      </c>
      <c r="H3876" s="5" t="s">
        <v>5398</v>
      </c>
      <c r="I3876" s="6" t="s">
        <v>2085</v>
      </c>
      <c r="J3876" s="6" t="s">
        <v>20487</v>
      </c>
      <c r="K3876" s="17">
        <v>1</v>
      </c>
      <c r="L3876" s="17" t="s">
        <v>7730</v>
      </c>
      <c r="M3876" s="9">
        <v>1.1000000000000001</v>
      </c>
      <c r="N3876" s="9"/>
      <c r="O3876" s="21"/>
      <c r="Q3876" s="29"/>
      <c r="U3876" s="17"/>
      <c r="V3876" s="2"/>
      <c r="Y3876" t="str">
        <f t="shared" si="246"/>
        <v/>
      </c>
      <c r="AA3876" t="str">
        <f t="shared" si="247"/>
        <v/>
      </c>
      <c r="AC3876" s="7"/>
      <c r="AD3876" t="s">
        <v>2085</v>
      </c>
      <c r="AE3876">
        <f t="shared" si="248"/>
        <v>0</v>
      </c>
      <c r="AG3876" s="2"/>
      <c r="AI3876" s="7"/>
    </row>
    <row r="3877" spans="1:49" ht="11" customHeight="1" outlineLevel="1" x14ac:dyDescent="0.25">
      <c r="A3877" t="s">
        <v>2083</v>
      </c>
      <c r="C3877" s="2" t="s">
        <v>12974</v>
      </c>
      <c r="D3877" s="2">
        <v>2823</v>
      </c>
      <c r="E3877" s="7">
        <v>2019</v>
      </c>
      <c r="F3877" s="5" t="s">
        <v>20490</v>
      </c>
      <c r="H3877" s="5" t="s">
        <v>5398</v>
      </c>
      <c r="I3877" s="6" t="s">
        <v>4714</v>
      </c>
      <c r="J3877" s="6" t="s">
        <v>20487</v>
      </c>
      <c r="K3877" s="17">
        <v>1</v>
      </c>
      <c r="L3877" s="17" t="s">
        <v>7730</v>
      </c>
      <c r="M3877" s="9">
        <v>1.1000000000000001</v>
      </c>
      <c r="N3877" s="9"/>
      <c r="O3877" s="21"/>
      <c r="Q3877" s="29"/>
      <c r="U3877" s="17"/>
      <c r="V3877" s="2"/>
      <c r="Y3877" t="str">
        <f t="shared" si="246"/>
        <v/>
      </c>
      <c r="AA3877" t="str">
        <f t="shared" si="247"/>
        <v/>
      </c>
      <c r="AC3877" s="7"/>
      <c r="AD3877" t="s">
        <v>4714</v>
      </c>
      <c r="AE3877">
        <f t="shared" si="248"/>
        <v>0</v>
      </c>
      <c r="AG3877" s="2"/>
      <c r="AI3877" s="7"/>
    </row>
    <row r="3878" spans="1:49" ht="11" customHeight="1" outlineLevel="1" x14ac:dyDescent="0.25">
      <c r="A3878" t="s">
        <v>2083</v>
      </c>
      <c r="C3878" s="2" t="s">
        <v>12974</v>
      </c>
      <c r="D3878" s="2">
        <v>2824</v>
      </c>
      <c r="E3878" s="7">
        <v>2019</v>
      </c>
      <c r="F3878" s="5" t="s">
        <v>20488</v>
      </c>
      <c r="H3878" s="5" t="s">
        <v>5398</v>
      </c>
      <c r="I3878" s="6" t="s">
        <v>20489</v>
      </c>
      <c r="J3878" s="6" t="s">
        <v>20487</v>
      </c>
      <c r="K3878" s="17">
        <v>1</v>
      </c>
      <c r="L3878" s="17" t="s">
        <v>7730</v>
      </c>
      <c r="M3878" s="9">
        <v>1.1000000000000001</v>
      </c>
      <c r="N3878" s="9"/>
      <c r="O3878" s="21"/>
      <c r="Q3878" s="29"/>
      <c r="U3878" s="17"/>
      <c r="V3878" s="2"/>
      <c r="Y3878" t="str">
        <f t="shared" si="246"/>
        <v/>
      </c>
      <c r="AA3878" t="str">
        <f t="shared" si="247"/>
        <v/>
      </c>
      <c r="AC3878" s="7"/>
      <c r="AD3878" t="s">
        <v>20489</v>
      </c>
      <c r="AE3878">
        <f t="shared" si="248"/>
        <v>0</v>
      </c>
      <c r="AG3878" s="2"/>
      <c r="AI3878" s="7"/>
    </row>
    <row r="3879" spans="1:49" ht="11" customHeight="1" outlineLevel="1" x14ac:dyDescent="0.25">
      <c r="A3879" t="s">
        <v>2083</v>
      </c>
      <c r="C3879" s="2" t="s">
        <v>12974</v>
      </c>
      <c r="D3879" s="2">
        <v>2825</v>
      </c>
      <c r="E3879" s="7">
        <v>2019</v>
      </c>
      <c r="F3879" s="5" t="s">
        <v>20485</v>
      </c>
      <c r="H3879" s="5" t="s">
        <v>5398</v>
      </c>
      <c r="I3879" s="6" t="s">
        <v>20486</v>
      </c>
      <c r="J3879" s="6" t="s">
        <v>20487</v>
      </c>
      <c r="K3879" s="17">
        <v>1</v>
      </c>
      <c r="L3879" s="17" t="s">
        <v>7730</v>
      </c>
      <c r="M3879" s="9">
        <v>2.2000000000000002</v>
      </c>
      <c r="N3879" s="9"/>
      <c r="O3879" s="21"/>
      <c r="Q3879" s="29"/>
      <c r="U3879" s="17"/>
      <c r="V3879" s="2"/>
      <c r="Y3879" t="str">
        <f t="shared" si="246"/>
        <v/>
      </c>
      <c r="AA3879" t="str">
        <f t="shared" si="247"/>
        <v/>
      </c>
      <c r="AC3879" s="7"/>
      <c r="AD3879" t="s">
        <v>20486</v>
      </c>
      <c r="AE3879">
        <f t="shared" si="248"/>
        <v>0</v>
      </c>
      <c r="AG3879" s="2"/>
      <c r="AI3879" s="7"/>
    </row>
    <row r="3880" spans="1:49" ht="11" customHeight="1" x14ac:dyDescent="0.25">
      <c r="A3880" s="4" t="s">
        <v>9803</v>
      </c>
      <c r="B3880" t="s">
        <v>12004</v>
      </c>
      <c r="C3880" s="2" t="s">
        <v>11983</v>
      </c>
      <c r="E3880" s="7"/>
      <c r="F3880" s="5"/>
      <c r="H3880" s="5"/>
      <c r="I3880" s="6"/>
      <c r="J3880" s="6"/>
      <c r="K3880" s="17"/>
      <c r="L3880" s="17"/>
      <c r="M3880" s="9"/>
      <c r="N3880" s="9">
        <f>SUM(M3881:M3895)</f>
        <v>34.299999999999997</v>
      </c>
      <c r="O3880" s="21">
        <v>2419</v>
      </c>
      <c r="P3880">
        <f>COUNTIF(L3881:L3895,"*")</f>
        <v>15</v>
      </c>
      <c r="Q3880" s="29">
        <f>P3880/O3880</f>
        <v>6.2009094667217855E-3</v>
      </c>
      <c r="R3880">
        <f>COUNTIF(L3881:L3895,"Y")+COUNTIF(L3881:L3895,"S")</f>
        <v>15</v>
      </c>
      <c r="U3880" s="17" t="s">
        <v>7730</v>
      </c>
      <c r="V3880" s="2"/>
      <c r="W3880" t="s">
        <v>18635</v>
      </c>
      <c r="Y3880" t="str">
        <f t="shared" si="246"/>
        <v/>
      </c>
      <c r="AA3880" t="str">
        <f t="shared" si="247"/>
        <v/>
      </c>
      <c r="AC3880" s="7"/>
      <c r="AF3880">
        <f>COUNTIF(AE3881:AE3895,"1")</f>
        <v>3</v>
      </c>
      <c r="AG3880" s="2"/>
      <c r="AI3880" s="7"/>
      <c r="AJ3880">
        <f>COUNTIF($K3881:$K3895,"1")-COUNTIFS($K3881:$K3895,"1",$L3881:$L3895,"V")</f>
        <v>2</v>
      </c>
      <c r="AK3880">
        <f>COUNTIFS($K3881:$K3895,"1",$L3881:$L3895,"Y")+COUNTIFS($K3881:$K3895,"1",$L3881:$L3895,"s")</f>
        <v>2</v>
      </c>
      <c r="AL3880">
        <f>COUNTIF($K3881:$K3895,"2")-COUNTIFS($K3881:$K3895,"2",$L3881:$L3895,"V")</f>
        <v>0</v>
      </c>
      <c r="AM3880">
        <f>COUNTIFS($K3881:$K3895,"2",$L3881:$L3895,"Y")+COUNTIFS($K3881:$K3895,"2",$L3881:$L3895,"s")</f>
        <v>0</v>
      </c>
      <c r="AN3880">
        <f>COUNTIF($K3881:$K3895,"3")-COUNTIFS($K3881:$K3895,"3",$L3881:$L3895,"V")</f>
        <v>5</v>
      </c>
      <c r="AO3880">
        <f>COUNTIFS($K3881:$K3895,"3",$L3881:$L3895,"Y")+COUNTIFS($K3881:$K3895,"3",$L3881:$L3895,"s")</f>
        <v>5</v>
      </c>
      <c r="AP3880">
        <f>COUNTIF($K3881:$K3895,"4")-COUNTIFS($K3881:$K3895,"4",$L3881:$L3895,"V")</f>
        <v>0</v>
      </c>
      <c r="AQ3880">
        <f>COUNTIFS($K3881:$K3895,"4",$L3881:$L3895,"Y")+COUNTIFS($K3881:$K3895,"4",$L3881:$L3895,"s")</f>
        <v>0</v>
      </c>
      <c r="AR3880">
        <f>COUNTIF($K3881:$K3895,"5")-COUNTIFS($K3881:$K3895,"5",$L3881:$L3895,"V")</f>
        <v>0</v>
      </c>
      <c r="AS3880">
        <f>COUNTIFS($K3881:$K3895,"5",$L3881:$L3895,"Y")+COUNTIFS($K3881:$K3895,"5",$L3881:$L3895,"s")</f>
        <v>0</v>
      </c>
      <c r="AT3880">
        <f>COUNTIF($K3881:$K3895,"6")-COUNTIFS($K3881:$K3895,"6",$L3881:$L3895,"V")</f>
        <v>0</v>
      </c>
      <c r="AU3880">
        <f>COUNTIFS($K3881:$K3895,"6",$L3881:$L3895,"Y")+COUNTIFS($K3881:$K3895,"6",$L3881:$L3895,"s")</f>
        <v>0</v>
      </c>
      <c r="AV3880">
        <f>COUNTIF($K3881:$K3895,"7")-COUNTIFS($K3881:$K3895,"7",$L3881:$L3895,"V")</f>
        <v>8</v>
      </c>
      <c r="AW3880">
        <f>COUNTIFS($K3881:$K3895,"7",$L3881:$L3895,"Y")+COUNTIFS($K3881:$K3895,"7",$L3881:$L3895,"s")</f>
        <v>8</v>
      </c>
    </row>
    <row r="3881" spans="1:49" ht="11" customHeight="1" outlineLevel="1" x14ac:dyDescent="0.25">
      <c r="A3881" t="s">
        <v>5262</v>
      </c>
      <c r="C3881" s="2" t="s">
        <v>11983</v>
      </c>
      <c r="D3881" s="2">
        <v>29</v>
      </c>
      <c r="E3881" s="7">
        <v>1972</v>
      </c>
      <c r="F3881" s="5" t="s">
        <v>1099</v>
      </c>
      <c r="H3881" s="5" t="s">
        <v>5398</v>
      </c>
      <c r="I3881" s="6" t="s">
        <v>9136</v>
      </c>
      <c r="J3881" s="6" t="s">
        <v>7248</v>
      </c>
      <c r="K3881" s="17">
        <v>3</v>
      </c>
      <c r="L3881" s="17" t="s">
        <v>7730</v>
      </c>
      <c r="M3881" s="9">
        <v>0.5</v>
      </c>
      <c r="N3881" s="9"/>
      <c r="O3881" s="21"/>
      <c r="Q3881" s="29"/>
      <c r="T3881">
        <v>1</v>
      </c>
      <c r="U3881" s="17"/>
      <c r="V3881" s="2" t="s">
        <v>4062</v>
      </c>
      <c r="Y3881" t="str">
        <f t="shared" si="246"/>
        <v/>
      </c>
      <c r="AA3881" t="str">
        <f t="shared" si="247"/>
        <v/>
      </c>
      <c r="AC3881" s="7"/>
      <c r="AD3881" t="s">
        <v>9136</v>
      </c>
      <c r="AE3881">
        <f t="shared" ref="AE3881:AE3895" si="249">COUNTIF(I3881,"*Fuji*")</f>
        <v>0</v>
      </c>
      <c r="AG3881" s="2"/>
      <c r="AH3881" t="s">
        <v>4921</v>
      </c>
      <c r="AI3881" s="7" t="s">
        <v>4610</v>
      </c>
    </row>
    <row r="3882" spans="1:49" ht="11" customHeight="1" outlineLevel="1" x14ac:dyDescent="0.25">
      <c r="A3882" t="s">
        <v>5262</v>
      </c>
      <c r="C3882" s="2" t="s">
        <v>11983</v>
      </c>
      <c r="D3882" s="2">
        <v>32</v>
      </c>
      <c r="E3882" s="7">
        <v>1972</v>
      </c>
      <c r="F3882" s="5" t="s">
        <v>631</v>
      </c>
      <c r="H3882" s="5" t="s">
        <v>5398</v>
      </c>
      <c r="I3882" s="6" t="s">
        <v>9136</v>
      </c>
      <c r="J3882" s="6" t="s">
        <v>7248</v>
      </c>
      <c r="K3882" s="17">
        <v>3</v>
      </c>
      <c r="L3882" s="17" t="s">
        <v>7730</v>
      </c>
      <c r="M3882" s="9">
        <v>0.5</v>
      </c>
      <c r="N3882" s="9"/>
      <c r="O3882" s="21"/>
      <c r="Q3882" s="29"/>
      <c r="T3882">
        <v>1</v>
      </c>
      <c r="U3882" s="17"/>
      <c r="V3882" s="2" t="s">
        <v>4062</v>
      </c>
      <c r="Y3882" t="str">
        <f t="shared" si="246"/>
        <v/>
      </c>
      <c r="AA3882" t="str">
        <f t="shared" si="247"/>
        <v/>
      </c>
      <c r="AC3882" s="7"/>
      <c r="AD3882" t="s">
        <v>9136</v>
      </c>
      <c r="AE3882">
        <f t="shared" si="249"/>
        <v>0</v>
      </c>
      <c r="AG3882" s="2"/>
      <c r="AH3882" t="s">
        <v>4921</v>
      </c>
      <c r="AI3882" s="7" t="s">
        <v>4610</v>
      </c>
    </row>
    <row r="3883" spans="1:49" ht="11" customHeight="1" outlineLevel="1" x14ac:dyDescent="0.25">
      <c r="A3883" t="s">
        <v>5262</v>
      </c>
      <c r="C3883" s="2" t="s">
        <v>11983</v>
      </c>
      <c r="D3883" s="2">
        <v>33</v>
      </c>
      <c r="E3883" s="7">
        <v>1972</v>
      </c>
      <c r="F3883" s="5" t="s">
        <v>1109</v>
      </c>
      <c r="H3883" s="5" t="s">
        <v>5398</v>
      </c>
      <c r="I3883" s="6" t="s">
        <v>9136</v>
      </c>
      <c r="J3883" s="6" t="s">
        <v>7248</v>
      </c>
      <c r="K3883" s="17">
        <v>3</v>
      </c>
      <c r="L3883" s="17" t="s">
        <v>7730</v>
      </c>
      <c r="M3883" s="9">
        <v>0.5</v>
      </c>
      <c r="N3883" s="9"/>
      <c r="O3883" s="21"/>
      <c r="Q3883" s="29"/>
      <c r="T3883">
        <v>1</v>
      </c>
      <c r="U3883" s="17"/>
      <c r="V3883" s="2" t="s">
        <v>4062</v>
      </c>
      <c r="Y3883" t="str">
        <f t="shared" si="246"/>
        <v/>
      </c>
      <c r="AA3883" t="str">
        <f t="shared" si="247"/>
        <v/>
      </c>
      <c r="AC3883" s="7"/>
      <c r="AD3883" t="s">
        <v>9136</v>
      </c>
      <c r="AE3883">
        <f t="shared" si="249"/>
        <v>0</v>
      </c>
      <c r="AG3883" s="2"/>
      <c r="AH3883" t="s">
        <v>4921</v>
      </c>
      <c r="AI3883" s="7" t="s">
        <v>4610</v>
      </c>
    </row>
    <row r="3884" spans="1:49" ht="11" customHeight="1" outlineLevel="1" x14ac:dyDescent="0.25">
      <c r="A3884" t="s">
        <v>5262</v>
      </c>
      <c r="C3884" s="2" t="s">
        <v>11983</v>
      </c>
      <c r="D3884" s="2">
        <v>35</v>
      </c>
      <c r="E3884" s="7">
        <v>1972</v>
      </c>
      <c r="F3884" s="5" t="s">
        <v>2530</v>
      </c>
      <c r="H3884" s="5" t="s">
        <v>5398</v>
      </c>
      <c r="I3884" s="6" t="s">
        <v>9136</v>
      </c>
      <c r="J3884" s="6" t="s">
        <v>7248</v>
      </c>
      <c r="K3884" s="17">
        <v>3</v>
      </c>
      <c r="L3884" s="17" t="s">
        <v>7730</v>
      </c>
      <c r="M3884" s="9">
        <v>0.5</v>
      </c>
      <c r="N3884" s="9"/>
      <c r="O3884" s="21"/>
      <c r="Q3884" s="29"/>
      <c r="T3884">
        <v>1</v>
      </c>
      <c r="U3884" s="17"/>
      <c r="V3884" s="2" t="s">
        <v>4062</v>
      </c>
      <c r="Y3884" t="str">
        <f t="shared" si="246"/>
        <v/>
      </c>
      <c r="AA3884" t="str">
        <f t="shared" si="247"/>
        <v/>
      </c>
      <c r="AC3884" s="7"/>
      <c r="AD3884" t="s">
        <v>9136</v>
      </c>
      <c r="AE3884">
        <f t="shared" si="249"/>
        <v>0</v>
      </c>
      <c r="AG3884" s="2"/>
      <c r="AH3884" t="s">
        <v>4921</v>
      </c>
      <c r="AI3884" s="7" t="s">
        <v>4610</v>
      </c>
    </row>
    <row r="3885" spans="1:49" ht="11" customHeight="1" outlineLevel="1" x14ac:dyDescent="0.25">
      <c r="A3885" t="s">
        <v>5262</v>
      </c>
      <c r="C3885" s="2" t="s">
        <v>11983</v>
      </c>
      <c r="D3885" s="2">
        <v>778</v>
      </c>
      <c r="E3885" s="7">
        <v>1975</v>
      </c>
      <c r="F3885" s="5" t="s">
        <v>5276</v>
      </c>
      <c r="H3885" s="5" t="s">
        <v>5398</v>
      </c>
      <c r="I3885" s="6" t="s">
        <v>5399</v>
      </c>
      <c r="J3885" s="6" t="s">
        <v>9789</v>
      </c>
      <c r="K3885" s="17">
        <v>3</v>
      </c>
      <c r="L3885" s="17" t="s">
        <v>7730</v>
      </c>
      <c r="M3885" s="9">
        <v>1.5</v>
      </c>
      <c r="N3885" s="9"/>
      <c r="O3885" s="21"/>
      <c r="Q3885" s="29"/>
      <c r="T3885">
        <v>1</v>
      </c>
      <c r="U3885" s="17"/>
      <c r="V3885" s="2" t="s">
        <v>4062</v>
      </c>
      <c r="Y3885" t="str">
        <f t="shared" si="246"/>
        <v/>
      </c>
      <c r="AA3885" t="str">
        <f t="shared" si="247"/>
        <v/>
      </c>
      <c r="AC3885" s="7"/>
      <c r="AD3885" t="s">
        <v>5399</v>
      </c>
      <c r="AE3885">
        <f t="shared" si="249"/>
        <v>1</v>
      </c>
      <c r="AG3885" s="2"/>
      <c r="AH3885" t="s">
        <v>4921</v>
      </c>
      <c r="AI3885" s="7" t="s">
        <v>4610</v>
      </c>
    </row>
    <row r="3886" spans="1:49" ht="11" customHeight="1" outlineLevel="1" x14ac:dyDescent="0.25">
      <c r="A3886" t="s">
        <v>5262</v>
      </c>
      <c r="C3886" s="2" t="s">
        <v>11983</v>
      </c>
      <c r="D3886" s="2">
        <v>1583</v>
      </c>
      <c r="E3886" s="7">
        <v>1978</v>
      </c>
      <c r="F3886" s="5" t="s">
        <v>9791</v>
      </c>
      <c r="H3886" s="5" t="s">
        <v>5398</v>
      </c>
      <c r="I3886" s="6" t="s">
        <v>5399</v>
      </c>
      <c r="J3886" s="6" t="s">
        <v>9722</v>
      </c>
      <c r="K3886" s="17">
        <v>1</v>
      </c>
      <c r="L3886" s="17" t="s">
        <v>20076</v>
      </c>
      <c r="M3886" s="9"/>
      <c r="N3886" s="9"/>
      <c r="O3886" s="21"/>
      <c r="Q3886" s="29"/>
      <c r="U3886" s="17"/>
      <c r="V3886" s="2"/>
      <c r="Y3886" t="str">
        <f t="shared" si="246"/>
        <v/>
      </c>
      <c r="AA3886" t="str">
        <f t="shared" si="247"/>
        <v/>
      </c>
      <c r="AC3886" s="7"/>
      <c r="AD3886" t="s">
        <v>5399</v>
      </c>
      <c r="AE3886">
        <f t="shared" si="249"/>
        <v>1</v>
      </c>
      <c r="AG3886" s="2"/>
      <c r="AI3886" s="7"/>
    </row>
    <row r="3887" spans="1:49" ht="11" customHeight="1" outlineLevel="1" x14ac:dyDescent="0.25">
      <c r="A3887" t="s">
        <v>5262</v>
      </c>
      <c r="C3887" s="2" t="s">
        <v>11983</v>
      </c>
      <c r="D3887" s="2" t="s">
        <v>9790</v>
      </c>
      <c r="E3887" s="7">
        <v>1978</v>
      </c>
      <c r="F3887" s="5" t="s">
        <v>9289</v>
      </c>
      <c r="H3887" s="5" t="s">
        <v>5398</v>
      </c>
      <c r="I3887" s="6" t="s">
        <v>5399</v>
      </c>
      <c r="J3887" s="6" t="s">
        <v>9722</v>
      </c>
      <c r="K3887" s="17">
        <v>1</v>
      </c>
      <c r="L3887" s="17" t="s">
        <v>7730</v>
      </c>
      <c r="M3887" s="9">
        <v>6.8</v>
      </c>
      <c r="N3887" s="9"/>
      <c r="O3887" s="21"/>
      <c r="Q3887" s="29"/>
      <c r="U3887" s="17"/>
      <c r="V3887" s="2"/>
      <c r="Y3887" t="str">
        <f t="shared" si="246"/>
        <v/>
      </c>
      <c r="AA3887">
        <f t="shared" si="247"/>
        <v>1</v>
      </c>
      <c r="AC3887" s="7"/>
      <c r="AD3887" t="s">
        <v>5399</v>
      </c>
      <c r="AE3887">
        <f t="shared" si="249"/>
        <v>1</v>
      </c>
      <c r="AG3887" s="2"/>
      <c r="AI3887" s="7"/>
    </row>
    <row r="3888" spans="1:49" ht="11" customHeight="1" outlineLevel="1" x14ac:dyDescent="0.25">
      <c r="A3888" t="s">
        <v>5262</v>
      </c>
      <c r="C3888" s="2" t="s">
        <v>11983</v>
      </c>
      <c r="D3888" s="2">
        <v>2002</v>
      </c>
      <c r="E3888" s="7">
        <v>1994</v>
      </c>
      <c r="F3888" s="5" t="s">
        <v>9792</v>
      </c>
      <c r="H3888" s="5" t="s">
        <v>5398</v>
      </c>
      <c r="I3888" s="6" t="s">
        <v>9654</v>
      </c>
      <c r="J3888" s="6" t="s">
        <v>7554</v>
      </c>
      <c r="K3888" s="17">
        <v>7</v>
      </c>
      <c r="L3888" s="17" t="s">
        <v>7730</v>
      </c>
      <c r="M3888" s="9">
        <v>2</v>
      </c>
      <c r="N3888" s="9"/>
      <c r="O3888" s="21"/>
      <c r="Q3888" s="29"/>
      <c r="U3888" s="17"/>
      <c r="V3888" s="2"/>
      <c r="Y3888" t="str">
        <f t="shared" si="246"/>
        <v/>
      </c>
      <c r="AA3888" t="str">
        <f t="shared" si="247"/>
        <v/>
      </c>
      <c r="AC3888" s="7"/>
      <c r="AD3888" t="s">
        <v>9654</v>
      </c>
      <c r="AE3888">
        <f t="shared" si="249"/>
        <v>0</v>
      </c>
      <c r="AG3888" s="2"/>
      <c r="AI3888" s="7"/>
    </row>
    <row r="3889" spans="1:49" ht="11" customHeight="1" outlineLevel="1" x14ac:dyDescent="0.25">
      <c r="A3889" t="s">
        <v>5262</v>
      </c>
      <c r="C3889" s="2" t="s">
        <v>11983</v>
      </c>
      <c r="D3889" s="2">
        <v>2003</v>
      </c>
      <c r="E3889" s="7">
        <v>1994</v>
      </c>
      <c r="F3889" s="5" t="s">
        <v>9793</v>
      </c>
      <c r="H3889" s="5" t="s">
        <v>5398</v>
      </c>
      <c r="I3889" s="6" t="s">
        <v>9796</v>
      </c>
      <c r="J3889" s="6" t="s">
        <v>7554</v>
      </c>
      <c r="K3889" s="17">
        <v>7</v>
      </c>
      <c r="L3889" s="17" t="s">
        <v>7730</v>
      </c>
      <c r="M3889" s="9">
        <v>2</v>
      </c>
      <c r="N3889" s="9"/>
      <c r="O3889" s="21"/>
      <c r="Q3889" s="29"/>
      <c r="U3889" s="17"/>
      <c r="V3889" s="2"/>
      <c r="Y3889" t="str">
        <f t="shared" si="246"/>
        <v/>
      </c>
      <c r="AA3889" t="str">
        <f t="shared" si="247"/>
        <v/>
      </c>
      <c r="AC3889" s="7"/>
      <c r="AD3889" t="s">
        <v>9796</v>
      </c>
      <c r="AE3889">
        <f t="shared" si="249"/>
        <v>0</v>
      </c>
      <c r="AG3889" s="2"/>
      <c r="AI3889" s="7"/>
    </row>
    <row r="3890" spans="1:49" ht="11" customHeight="1" outlineLevel="1" x14ac:dyDescent="0.25">
      <c r="A3890" t="s">
        <v>5262</v>
      </c>
      <c r="C3890" s="2" t="s">
        <v>11983</v>
      </c>
      <c r="D3890" s="2">
        <v>2004</v>
      </c>
      <c r="E3890" s="7">
        <v>1994</v>
      </c>
      <c r="F3890" s="5" t="s">
        <v>9794</v>
      </c>
      <c r="H3890" s="5" t="s">
        <v>5398</v>
      </c>
      <c r="I3890" s="6" t="s">
        <v>7698</v>
      </c>
      <c r="J3890" s="6" t="s">
        <v>7554</v>
      </c>
      <c r="K3890" s="17">
        <v>7</v>
      </c>
      <c r="L3890" s="17" t="s">
        <v>7730</v>
      </c>
      <c r="M3890" s="9">
        <v>2</v>
      </c>
      <c r="N3890" s="9"/>
      <c r="O3890" s="21"/>
      <c r="Q3890" s="29"/>
      <c r="U3890" s="17"/>
      <c r="V3890" s="2"/>
      <c r="Y3890" t="str">
        <f t="shared" si="246"/>
        <v/>
      </c>
      <c r="AA3890" t="str">
        <f t="shared" si="247"/>
        <v/>
      </c>
      <c r="AC3890" s="7"/>
      <c r="AD3890" t="s">
        <v>7698</v>
      </c>
      <c r="AE3890">
        <f t="shared" si="249"/>
        <v>0</v>
      </c>
      <c r="AG3890" s="2"/>
      <c r="AI3890" s="7"/>
    </row>
    <row r="3891" spans="1:49" ht="11" customHeight="1" outlineLevel="1" x14ac:dyDescent="0.25">
      <c r="A3891" t="s">
        <v>5262</v>
      </c>
      <c r="C3891" s="2" t="s">
        <v>11983</v>
      </c>
      <c r="D3891" s="2">
        <v>2005</v>
      </c>
      <c r="E3891" s="7">
        <v>1994</v>
      </c>
      <c r="F3891" s="5" t="s">
        <v>9795</v>
      </c>
      <c r="H3891" s="5" t="s">
        <v>5398</v>
      </c>
      <c r="I3891" s="6" t="s">
        <v>9797</v>
      </c>
      <c r="J3891" s="6" t="s">
        <v>7554</v>
      </c>
      <c r="K3891" s="17">
        <v>7</v>
      </c>
      <c r="L3891" s="17" t="s">
        <v>7730</v>
      </c>
      <c r="M3891" s="9">
        <v>2</v>
      </c>
      <c r="N3891" s="9"/>
      <c r="O3891" s="21"/>
      <c r="Q3891" s="29"/>
      <c r="U3891" s="17"/>
      <c r="V3891" s="2"/>
      <c r="Y3891" t="str">
        <f t="shared" si="246"/>
        <v/>
      </c>
      <c r="AA3891" t="str">
        <f t="shared" si="247"/>
        <v/>
      </c>
      <c r="AC3891" s="7"/>
      <c r="AD3891" t="s">
        <v>9797</v>
      </c>
      <c r="AE3891">
        <f t="shared" si="249"/>
        <v>0</v>
      </c>
      <c r="AG3891" s="2"/>
      <c r="AI3891" s="7"/>
    </row>
    <row r="3892" spans="1:49" ht="11" customHeight="1" outlineLevel="1" x14ac:dyDescent="0.25">
      <c r="A3892" t="s">
        <v>5262</v>
      </c>
      <c r="C3892" s="2" t="s">
        <v>11983</v>
      </c>
      <c r="D3892" s="2">
        <v>2164</v>
      </c>
      <c r="E3892" s="7">
        <v>2003</v>
      </c>
      <c r="F3892" s="5" t="s">
        <v>9793</v>
      </c>
      <c r="H3892" s="5" t="s">
        <v>5398</v>
      </c>
      <c r="I3892" s="6" t="s">
        <v>9800</v>
      </c>
      <c r="J3892" s="6" t="s">
        <v>7554</v>
      </c>
      <c r="K3892" s="17">
        <v>7</v>
      </c>
      <c r="L3892" s="17" t="s">
        <v>7730</v>
      </c>
      <c r="M3892" s="9">
        <v>4</v>
      </c>
      <c r="N3892" s="9"/>
      <c r="O3892" s="21"/>
      <c r="Q3892" s="29"/>
      <c r="U3892" s="17"/>
      <c r="V3892" s="2"/>
      <c r="Y3892" t="str">
        <f t="shared" si="246"/>
        <v/>
      </c>
      <c r="AA3892" t="str">
        <f t="shared" si="247"/>
        <v/>
      </c>
      <c r="AC3892" s="7"/>
      <c r="AD3892" t="s">
        <v>9800</v>
      </c>
      <c r="AE3892">
        <f t="shared" si="249"/>
        <v>0</v>
      </c>
      <c r="AG3892" s="2"/>
      <c r="AI3892" s="7"/>
    </row>
    <row r="3893" spans="1:49" ht="11" customHeight="1" outlineLevel="1" x14ac:dyDescent="0.25">
      <c r="A3893" t="s">
        <v>5262</v>
      </c>
      <c r="C3893" s="2" t="s">
        <v>11983</v>
      </c>
      <c r="D3893" s="2">
        <v>2165</v>
      </c>
      <c r="E3893" s="7">
        <v>2003</v>
      </c>
      <c r="F3893" s="5" t="s">
        <v>9799</v>
      </c>
      <c r="H3893" s="5" t="s">
        <v>5398</v>
      </c>
      <c r="I3893" s="6" t="s">
        <v>9801</v>
      </c>
      <c r="J3893" s="6" t="s">
        <v>7554</v>
      </c>
      <c r="K3893" s="17">
        <v>7</v>
      </c>
      <c r="L3893" s="17" t="s">
        <v>7730</v>
      </c>
      <c r="M3893" s="9">
        <v>4</v>
      </c>
      <c r="N3893" s="9"/>
      <c r="O3893" s="21"/>
      <c r="Q3893" s="29"/>
      <c r="U3893" s="17"/>
      <c r="V3893" s="2"/>
      <c r="Y3893" t="str">
        <f t="shared" si="246"/>
        <v/>
      </c>
      <c r="AA3893" t="str">
        <f t="shared" si="247"/>
        <v/>
      </c>
      <c r="AC3893" s="7"/>
      <c r="AD3893" t="s">
        <v>9801</v>
      </c>
      <c r="AE3893">
        <f t="shared" si="249"/>
        <v>0</v>
      </c>
      <c r="AG3893" s="2"/>
      <c r="AI3893" s="7"/>
    </row>
    <row r="3894" spans="1:49" ht="11" customHeight="1" outlineLevel="1" x14ac:dyDescent="0.25">
      <c r="A3894" t="s">
        <v>5262</v>
      </c>
      <c r="C3894" s="2" t="s">
        <v>11983</v>
      </c>
      <c r="D3894" s="2">
        <v>2166</v>
      </c>
      <c r="E3894" s="7">
        <v>2003</v>
      </c>
      <c r="F3894" s="5" t="s">
        <v>9798</v>
      </c>
      <c r="H3894" s="5" t="s">
        <v>5398</v>
      </c>
      <c r="I3894" s="6" t="s">
        <v>8352</v>
      </c>
      <c r="J3894" s="6" t="s">
        <v>7554</v>
      </c>
      <c r="K3894" s="17">
        <v>7</v>
      </c>
      <c r="L3894" s="17" t="s">
        <v>7730</v>
      </c>
      <c r="M3894" s="9">
        <v>4</v>
      </c>
      <c r="N3894" s="9"/>
      <c r="O3894" s="21"/>
      <c r="Q3894" s="29"/>
      <c r="U3894" s="17"/>
      <c r="V3894" s="2"/>
      <c r="Y3894" t="str">
        <f t="shared" si="246"/>
        <v/>
      </c>
      <c r="AA3894" t="str">
        <f t="shared" si="247"/>
        <v/>
      </c>
      <c r="AC3894" s="7"/>
      <c r="AD3894" t="s">
        <v>8352</v>
      </c>
      <c r="AE3894">
        <f t="shared" si="249"/>
        <v>0</v>
      </c>
      <c r="AG3894" s="2"/>
      <c r="AI3894" s="7"/>
    </row>
    <row r="3895" spans="1:49" ht="11" customHeight="1" outlineLevel="1" x14ac:dyDescent="0.25">
      <c r="A3895" t="s">
        <v>5262</v>
      </c>
      <c r="C3895" s="2" t="s">
        <v>11983</v>
      </c>
      <c r="D3895" s="2">
        <v>2167</v>
      </c>
      <c r="E3895" s="7">
        <v>2003</v>
      </c>
      <c r="F3895" s="5" t="s">
        <v>9794</v>
      </c>
      <c r="H3895" s="5" t="s">
        <v>5398</v>
      </c>
      <c r="I3895" s="6" t="s">
        <v>9802</v>
      </c>
      <c r="J3895" s="6" t="s">
        <v>7554</v>
      </c>
      <c r="K3895" s="17">
        <v>7</v>
      </c>
      <c r="L3895" s="17" t="s">
        <v>7730</v>
      </c>
      <c r="M3895" s="9">
        <v>4</v>
      </c>
      <c r="N3895" s="9"/>
      <c r="O3895" s="21"/>
      <c r="Q3895" s="29"/>
      <c r="U3895" s="17"/>
      <c r="V3895" s="2"/>
      <c r="Y3895" t="str">
        <f t="shared" si="246"/>
        <v/>
      </c>
      <c r="AA3895" t="str">
        <f t="shared" si="247"/>
        <v/>
      </c>
      <c r="AC3895" s="7"/>
      <c r="AD3895" t="s">
        <v>9802</v>
      </c>
      <c r="AE3895">
        <f t="shared" si="249"/>
        <v>0</v>
      </c>
      <c r="AG3895" s="2"/>
      <c r="AI3895" s="7"/>
    </row>
    <row r="3896" spans="1:49" ht="11" customHeight="1" x14ac:dyDescent="0.25">
      <c r="A3896" t="s">
        <v>9834</v>
      </c>
      <c r="B3896" t="s">
        <v>12005</v>
      </c>
      <c r="C3896" s="2" t="s">
        <v>11983</v>
      </c>
      <c r="E3896" s="7"/>
      <c r="F3896" s="5"/>
      <c r="H3896" s="5"/>
      <c r="I3896" s="6"/>
      <c r="J3896" s="6"/>
      <c r="K3896" s="17"/>
      <c r="L3896" s="17"/>
      <c r="M3896" s="9"/>
      <c r="N3896" s="9">
        <f>SUM(M3897:M3931)</f>
        <v>77.550000000000026</v>
      </c>
      <c r="O3896" s="21">
        <v>2092</v>
      </c>
      <c r="P3896">
        <f>COUNTIF(L3897:L3931,"*")</f>
        <v>35</v>
      </c>
      <c r="Q3896" s="29">
        <f>P3896/O3896</f>
        <v>1.6730401529636712E-2</v>
      </c>
      <c r="R3896">
        <f>COUNTIF(L3897:L3931,"Y")+COUNTIF(L3897:L3931,"S")</f>
        <v>34</v>
      </c>
      <c r="U3896" s="17" t="s">
        <v>7730</v>
      </c>
      <c r="V3896" s="2"/>
      <c r="W3896" t="s">
        <v>18571</v>
      </c>
      <c r="Y3896" t="str">
        <f t="shared" si="246"/>
        <v/>
      </c>
      <c r="AA3896" t="str">
        <f t="shared" si="247"/>
        <v/>
      </c>
      <c r="AC3896" s="7"/>
      <c r="AF3896">
        <f>COUNTIF(AE3897:AE3931,"1")</f>
        <v>0</v>
      </c>
      <c r="AG3896" s="2"/>
      <c r="AI3896" s="7"/>
      <c r="AJ3896">
        <f>COUNTIF($K3897:$K3931,"1")-COUNTIFS($K3897:$K3931,"1",$L3897:$L3931,"V")</f>
        <v>11</v>
      </c>
      <c r="AK3896">
        <f>COUNTIFS($K3897:$K3931,"1",$L3897:$L3931,"Y")+COUNTIFS($K3897:$K3931,"1",$L3897:$L3931,"s")</f>
        <v>10</v>
      </c>
      <c r="AL3896">
        <f>COUNTIF($K3897:$K3931,"2")-COUNTIFS($K3897:$K3931,"2",$L3897:$L3931,"V")</f>
        <v>4</v>
      </c>
      <c r="AM3896">
        <f>COUNTIFS($K3897:$K3931,"2",$L3897:$L3931,"Y")+COUNTIFS($K3897:$K3931,"2",$L3897:$L3931,"s")</f>
        <v>4</v>
      </c>
      <c r="AN3896">
        <f>COUNTIF($K3897:$K3931,"3")-COUNTIFS($K3897:$K3931,"3",$L3897:$L3931,"V")</f>
        <v>5</v>
      </c>
      <c r="AO3896">
        <f>COUNTIFS($K3897:$K3931,"3",$L3897:$L3931,"Y")+COUNTIFS($K3897:$K3931,"3",$L3897:$L3931,"s")</f>
        <v>5</v>
      </c>
      <c r="AP3896">
        <f>COUNTIF($K3897:$K3931,"4")-COUNTIFS($K3897:$K3931,"4",$L3897:$L3931,"V")</f>
        <v>0</v>
      </c>
      <c r="AQ3896">
        <f>COUNTIFS($K3897:$K3931,"4",$L3897:$L3931,"Y")+COUNTIFS($K3897:$K3931,"4",$L3897:$L3931,"s")</f>
        <v>0</v>
      </c>
      <c r="AR3896">
        <f>COUNTIF($K3897:$K3931,"5")-COUNTIFS($K3897:$K3931,"5",$L3897:$L3931,"V")</f>
        <v>7</v>
      </c>
      <c r="AS3896">
        <f>COUNTIFS($K3897:$K3931,"5",$L3897:$L3931,"Y")+COUNTIFS($K3897:$K3931,"5",$L3897:$L3931,"s")</f>
        <v>7</v>
      </c>
      <c r="AT3896">
        <f>COUNTIF($K3897:$K3931,"6")-COUNTIFS($K3897:$K3931,"6",$L3897:$L3931,"V")</f>
        <v>0</v>
      </c>
      <c r="AU3896">
        <f>COUNTIFS($K3897:$K3931,"6",$L3897:$L3931,"Y")+COUNTIFS($K3897:$K3931,"6",$L3897:$L3931,"s")</f>
        <v>0</v>
      </c>
      <c r="AV3896">
        <f>COUNTIF($K3897:$K3931,"7")-COUNTIFS($K3897:$K3931,"7",$L3897:$L3931,"V")</f>
        <v>8</v>
      </c>
      <c r="AW3896">
        <f>COUNTIFS($K3897:$K3931,"7",$L3897:$L3931,"Y")+COUNTIFS($K3897:$K3931,"7",$L3897:$L3931,"s")</f>
        <v>8</v>
      </c>
    </row>
    <row r="3897" spans="1:49" ht="11" customHeight="1" outlineLevel="1" x14ac:dyDescent="0.25">
      <c r="A3897" t="s">
        <v>5947</v>
      </c>
      <c r="C3897" s="2" t="s">
        <v>11983</v>
      </c>
      <c r="D3897" s="2">
        <v>299</v>
      </c>
      <c r="E3897" s="7">
        <v>1947</v>
      </c>
      <c r="F3897" s="5" t="s">
        <v>5279</v>
      </c>
      <c r="H3897" s="5" t="s">
        <v>3829</v>
      </c>
      <c r="I3897" s="6" t="s">
        <v>9823</v>
      </c>
      <c r="J3897" s="6" t="s">
        <v>9824</v>
      </c>
      <c r="K3897" s="17">
        <v>1</v>
      </c>
      <c r="L3897" s="17" t="s">
        <v>7732</v>
      </c>
      <c r="M3897" s="9"/>
      <c r="N3897" s="9"/>
      <c r="O3897" s="21"/>
      <c r="Q3897" s="29"/>
      <c r="U3897" s="17"/>
      <c r="V3897" s="2"/>
      <c r="Y3897" t="str">
        <f t="shared" si="246"/>
        <v/>
      </c>
      <c r="AA3897" t="str">
        <f t="shared" si="247"/>
        <v/>
      </c>
      <c r="AC3897" s="7"/>
      <c r="AD3897" t="s">
        <v>9823</v>
      </c>
      <c r="AE3897">
        <f t="shared" ref="AE3897:AE3931" si="250">COUNTIF(I3897,"*Fuji*")</f>
        <v>0</v>
      </c>
      <c r="AG3897" s="2"/>
      <c r="AI3897" s="7"/>
    </row>
    <row r="3898" spans="1:49" ht="11" customHeight="1" outlineLevel="1" x14ac:dyDescent="0.25">
      <c r="A3898" t="s">
        <v>5947</v>
      </c>
      <c r="C3898" s="2" t="s">
        <v>11983</v>
      </c>
      <c r="D3898" s="2">
        <v>311</v>
      </c>
      <c r="E3898" s="7">
        <v>1947</v>
      </c>
      <c r="F3898" s="5" t="s">
        <v>5137</v>
      </c>
      <c r="H3898" s="5" t="s">
        <v>6139</v>
      </c>
      <c r="I3898" s="6" t="s">
        <v>3003</v>
      </c>
      <c r="J3898" s="6" t="s">
        <v>9825</v>
      </c>
      <c r="K3898" s="17">
        <v>5</v>
      </c>
      <c r="L3898" s="17" t="s">
        <v>7730</v>
      </c>
      <c r="M3898" s="9">
        <v>1</v>
      </c>
      <c r="N3898" s="9"/>
      <c r="O3898" s="21"/>
      <c r="Q3898" s="29"/>
      <c r="U3898" s="17"/>
      <c r="V3898" s="2">
        <v>289</v>
      </c>
      <c r="Y3898" t="str">
        <f t="shared" si="246"/>
        <v/>
      </c>
      <c r="AA3898" t="str">
        <f t="shared" si="247"/>
        <v/>
      </c>
      <c r="AC3898" s="7"/>
      <c r="AD3898" t="s">
        <v>3003</v>
      </c>
      <c r="AE3898">
        <f t="shared" si="250"/>
        <v>0</v>
      </c>
      <c r="AG3898" s="2"/>
      <c r="AH3898" t="s">
        <v>3538</v>
      </c>
      <c r="AI3898" s="7" t="s">
        <v>4610</v>
      </c>
    </row>
    <row r="3899" spans="1:49" ht="11" customHeight="1" outlineLevel="1" x14ac:dyDescent="0.25">
      <c r="A3899" t="s">
        <v>5947</v>
      </c>
      <c r="C3899" s="2" t="s">
        <v>11983</v>
      </c>
      <c r="D3899" s="2">
        <v>315</v>
      </c>
      <c r="E3899" s="7">
        <v>1947</v>
      </c>
      <c r="F3899" s="5" t="s">
        <v>2621</v>
      </c>
      <c r="H3899" s="5" t="s">
        <v>584</v>
      </c>
      <c r="I3899" s="6" t="s">
        <v>3003</v>
      </c>
      <c r="J3899" s="6" t="s">
        <v>9825</v>
      </c>
      <c r="K3899" s="17">
        <v>5</v>
      </c>
      <c r="L3899" s="17" t="s">
        <v>7730</v>
      </c>
      <c r="M3899" s="9">
        <v>1.1000000000000001</v>
      </c>
      <c r="N3899" s="9"/>
      <c r="O3899" s="21"/>
      <c r="Q3899" s="29"/>
      <c r="U3899" s="17"/>
      <c r="V3899" s="2">
        <v>293</v>
      </c>
      <c r="Y3899" t="str">
        <f t="shared" si="246"/>
        <v/>
      </c>
      <c r="AA3899" t="str">
        <f t="shared" si="247"/>
        <v/>
      </c>
      <c r="AC3899" s="7"/>
      <c r="AD3899" t="s">
        <v>3003</v>
      </c>
      <c r="AE3899">
        <f t="shared" si="250"/>
        <v>0</v>
      </c>
      <c r="AG3899" s="2"/>
      <c r="AH3899" t="s">
        <v>3538</v>
      </c>
      <c r="AI3899" s="7" t="s">
        <v>4610</v>
      </c>
    </row>
    <row r="3900" spans="1:49" ht="11" customHeight="1" outlineLevel="1" x14ac:dyDescent="0.25">
      <c r="A3900" t="s">
        <v>5947</v>
      </c>
      <c r="C3900" s="2" t="s">
        <v>11983</v>
      </c>
      <c r="D3900" s="2">
        <v>318</v>
      </c>
      <c r="E3900" s="7">
        <v>1947</v>
      </c>
      <c r="F3900" s="5" t="s">
        <v>1776</v>
      </c>
      <c r="H3900" s="5" t="s">
        <v>2487</v>
      </c>
      <c r="I3900" s="6" t="s">
        <v>3004</v>
      </c>
      <c r="J3900" s="6" t="s">
        <v>9825</v>
      </c>
      <c r="K3900" s="17">
        <v>3</v>
      </c>
      <c r="L3900" s="17" t="s">
        <v>7730</v>
      </c>
      <c r="M3900" s="9">
        <v>8.5</v>
      </c>
      <c r="N3900" s="9"/>
      <c r="O3900" s="21"/>
      <c r="Q3900" s="29"/>
      <c r="U3900" s="17"/>
      <c r="V3900" s="2">
        <v>296</v>
      </c>
      <c r="Y3900" t="str">
        <f t="shared" si="246"/>
        <v/>
      </c>
      <c r="AA3900" t="str">
        <f t="shared" si="247"/>
        <v/>
      </c>
      <c r="AC3900" s="7"/>
      <c r="AD3900" t="s">
        <v>3004</v>
      </c>
      <c r="AE3900">
        <f t="shared" si="250"/>
        <v>0</v>
      </c>
      <c r="AG3900" s="2"/>
      <c r="AH3900" t="s">
        <v>3538</v>
      </c>
      <c r="AI3900" s="7" t="s">
        <v>4922</v>
      </c>
    </row>
    <row r="3901" spans="1:49" ht="11" customHeight="1" outlineLevel="1" x14ac:dyDescent="0.25">
      <c r="A3901" t="s">
        <v>5947</v>
      </c>
      <c r="C3901" s="2" t="s">
        <v>11983</v>
      </c>
      <c r="D3901" s="2">
        <v>320</v>
      </c>
      <c r="E3901" s="7">
        <v>1947</v>
      </c>
      <c r="F3901" s="8" t="s">
        <v>5138</v>
      </c>
      <c r="H3901" s="5" t="s">
        <v>768</v>
      </c>
      <c r="I3901" s="6" t="s">
        <v>674</v>
      </c>
      <c r="J3901" s="6" t="s">
        <v>9826</v>
      </c>
      <c r="K3901" s="17">
        <v>1</v>
      </c>
      <c r="L3901" s="17" t="s">
        <v>7730</v>
      </c>
      <c r="M3901" s="9">
        <v>2.5</v>
      </c>
      <c r="N3901" s="9"/>
      <c r="O3901" s="21"/>
      <c r="Q3901" s="29"/>
      <c r="U3901" s="17"/>
      <c r="V3901" s="2" t="s">
        <v>673</v>
      </c>
      <c r="Y3901" t="str">
        <f t="shared" si="246"/>
        <v/>
      </c>
      <c r="AA3901" t="str">
        <f t="shared" si="247"/>
        <v/>
      </c>
      <c r="AC3901" s="7"/>
      <c r="AD3901" t="s">
        <v>674</v>
      </c>
      <c r="AE3901">
        <f t="shared" si="250"/>
        <v>0</v>
      </c>
      <c r="AG3901" s="2"/>
      <c r="AH3901" t="s">
        <v>3538</v>
      </c>
      <c r="AI3901" s="7" t="s">
        <v>4610</v>
      </c>
    </row>
    <row r="3902" spans="1:49" ht="11" customHeight="1" outlineLevel="1" x14ac:dyDescent="0.25">
      <c r="A3902" t="s">
        <v>5947</v>
      </c>
      <c r="C3902" s="2" t="s">
        <v>11983</v>
      </c>
      <c r="D3902" s="2" t="s">
        <v>4062</v>
      </c>
      <c r="E3902" s="7">
        <v>1947</v>
      </c>
      <c r="F3902" s="8" t="s">
        <v>5140</v>
      </c>
      <c r="H3902" s="5" t="s">
        <v>675</v>
      </c>
      <c r="I3902" s="6" t="s">
        <v>674</v>
      </c>
      <c r="J3902" s="6" t="s">
        <v>9826</v>
      </c>
      <c r="K3902" s="17">
        <v>1</v>
      </c>
      <c r="L3902" s="17" t="s">
        <v>7730</v>
      </c>
      <c r="M3902" s="9">
        <v>4</v>
      </c>
      <c r="N3902" s="9"/>
      <c r="O3902" s="21"/>
      <c r="Q3902" s="29"/>
      <c r="U3902" s="17"/>
      <c r="V3902" s="2" t="s">
        <v>3375</v>
      </c>
      <c r="Y3902" t="str">
        <f t="shared" si="246"/>
        <v/>
      </c>
      <c r="AA3902" t="str">
        <f t="shared" si="247"/>
        <v/>
      </c>
      <c r="AC3902" s="7"/>
      <c r="AD3902" t="s">
        <v>674</v>
      </c>
      <c r="AE3902">
        <f t="shared" si="250"/>
        <v>0</v>
      </c>
      <c r="AG3902" s="2"/>
      <c r="AH3902" t="s">
        <v>3538</v>
      </c>
      <c r="AI3902" s="7" t="s">
        <v>4610</v>
      </c>
    </row>
    <row r="3903" spans="1:49" ht="11" customHeight="1" outlineLevel="1" x14ac:dyDescent="0.25">
      <c r="A3903" t="s">
        <v>5947</v>
      </c>
      <c r="C3903" s="2" t="s">
        <v>11983</v>
      </c>
      <c r="D3903" s="2">
        <v>324</v>
      </c>
      <c r="E3903" s="7">
        <v>1947</v>
      </c>
      <c r="F3903" s="5" t="s">
        <v>69</v>
      </c>
      <c r="H3903" s="5" t="s">
        <v>584</v>
      </c>
      <c r="I3903" s="6" t="s">
        <v>3003</v>
      </c>
      <c r="J3903" s="6" t="s">
        <v>9826</v>
      </c>
      <c r="K3903" s="17">
        <v>5</v>
      </c>
      <c r="L3903" s="17" t="s">
        <v>7730</v>
      </c>
      <c r="M3903" s="9">
        <v>3.85</v>
      </c>
      <c r="N3903" s="9"/>
      <c r="O3903" s="21"/>
      <c r="Q3903" s="29"/>
      <c r="U3903" s="17"/>
      <c r="V3903" s="2" t="s">
        <v>3104</v>
      </c>
      <c r="Y3903" t="str">
        <f t="shared" si="246"/>
        <v/>
      </c>
      <c r="AA3903" t="str">
        <f t="shared" si="247"/>
        <v/>
      </c>
      <c r="AC3903" s="7"/>
      <c r="AD3903" t="s">
        <v>3003</v>
      </c>
      <c r="AE3903">
        <f t="shared" si="250"/>
        <v>0</v>
      </c>
      <c r="AG3903" s="2"/>
      <c r="AH3903" t="s">
        <v>3538</v>
      </c>
      <c r="AI3903" s="7" t="s">
        <v>4922</v>
      </c>
    </row>
    <row r="3904" spans="1:49" ht="11" customHeight="1" outlineLevel="1" x14ac:dyDescent="0.25">
      <c r="A3904" t="s">
        <v>5947</v>
      </c>
      <c r="C3904" s="2" t="s">
        <v>11983</v>
      </c>
      <c r="D3904" s="2">
        <v>325</v>
      </c>
      <c r="E3904" s="7">
        <v>1947</v>
      </c>
      <c r="F3904" s="5" t="s">
        <v>1776</v>
      </c>
      <c r="H3904" s="5" t="s">
        <v>1577</v>
      </c>
      <c r="I3904" s="6" t="s">
        <v>22402</v>
      </c>
      <c r="J3904" s="6" t="s">
        <v>9826</v>
      </c>
      <c r="K3904" s="17">
        <v>2</v>
      </c>
      <c r="L3904" s="17" t="s">
        <v>7730</v>
      </c>
      <c r="M3904" s="9">
        <v>3.85</v>
      </c>
      <c r="N3904" s="9"/>
      <c r="O3904" s="21"/>
      <c r="Q3904" s="29"/>
      <c r="U3904" s="17"/>
      <c r="V3904" s="2" t="s">
        <v>2458</v>
      </c>
      <c r="Y3904" t="str">
        <f t="shared" si="246"/>
        <v/>
      </c>
      <c r="AA3904" t="str">
        <f t="shared" si="247"/>
        <v/>
      </c>
      <c r="AC3904" s="7"/>
      <c r="AD3904" t="s">
        <v>3004</v>
      </c>
      <c r="AE3904">
        <f t="shared" si="250"/>
        <v>0</v>
      </c>
      <c r="AG3904" s="2"/>
      <c r="AH3904" t="s">
        <v>3538</v>
      </c>
      <c r="AI3904" s="7" t="s">
        <v>4922</v>
      </c>
    </row>
    <row r="3905" spans="1:35" ht="11" customHeight="1" outlineLevel="1" x14ac:dyDescent="0.25">
      <c r="A3905" t="s">
        <v>5947</v>
      </c>
      <c r="C3905" s="2" t="s">
        <v>11983</v>
      </c>
      <c r="D3905" s="2">
        <v>326</v>
      </c>
      <c r="E3905" s="7">
        <v>1947</v>
      </c>
      <c r="F3905" s="5" t="s">
        <v>5852</v>
      </c>
      <c r="H3905" s="5" t="s">
        <v>1577</v>
      </c>
      <c r="I3905" s="6" t="s">
        <v>3004</v>
      </c>
      <c r="J3905" s="6" t="s">
        <v>9826</v>
      </c>
      <c r="K3905" s="17">
        <v>3</v>
      </c>
      <c r="L3905" s="17" t="s">
        <v>7730</v>
      </c>
      <c r="M3905" s="9">
        <v>3.85</v>
      </c>
      <c r="N3905" s="9"/>
      <c r="O3905" s="21"/>
      <c r="Q3905" s="29"/>
      <c r="U3905" s="17"/>
      <c r="V3905" s="2" t="s">
        <v>2458</v>
      </c>
      <c r="Y3905" t="str">
        <f t="shared" si="246"/>
        <v/>
      </c>
      <c r="AA3905" t="str">
        <f t="shared" si="247"/>
        <v/>
      </c>
      <c r="AC3905" s="7"/>
      <c r="AD3905" t="s">
        <v>3004</v>
      </c>
      <c r="AE3905">
        <f t="shared" si="250"/>
        <v>0</v>
      </c>
      <c r="AG3905" s="2"/>
      <c r="AH3905" t="s">
        <v>3538</v>
      </c>
      <c r="AI3905" s="7" t="s">
        <v>4922</v>
      </c>
    </row>
    <row r="3906" spans="1:35" ht="11" customHeight="1" outlineLevel="1" x14ac:dyDescent="0.25">
      <c r="A3906" t="s">
        <v>5947</v>
      </c>
      <c r="C3906" s="2" t="s">
        <v>11983</v>
      </c>
      <c r="D3906" s="2">
        <v>357</v>
      </c>
      <c r="E3906" s="7">
        <v>1951</v>
      </c>
      <c r="F3906" s="5" t="s">
        <v>1346</v>
      </c>
      <c r="H3906" s="5" t="s">
        <v>3831</v>
      </c>
      <c r="I3906" s="6" t="s">
        <v>3003</v>
      </c>
      <c r="J3906" s="39" t="s">
        <v>21482</v>
      </c>
      <c r="K3906" s="17">
        <v>5</v>
      </c>
      <c r="L3906" s="17" t="s">
        <v>7730</v>
      </c>
      <c r="M3906" s="9">
        <v>1.8</v>
      </c>
      <c r="N3906" s="9"/>
      <c r="O3906" s="21"/>
      <c r="Q3906" s="29"/>
      <c r="U3906" s="17"/>
      <c r="V3906" s="2" t="s">
        <v>714</v>
      </c>
      <c r="Y3906" t="str">
        <f t="shared" si="246"/>
        <v/>
      </c>
      <c r="AA3906" t="str">
        <f t="shared" si="247"/>
        <v/>
      </c>
      <c r="AC3906" s="7"/>
      <c r="AD3906" t="s">
        <v>3003</v>
      </c>
      <c r="AE3906">
        <f t="shared" si="250"/>
        <v>0</v>
      </c>
      <c r="AG3906" s="2"/>
      <c r="AH3906" t="s">
        <v>3538</v>
      </c>
      <c r="AI3906" s="7" t="s">
        <v>4610</v>
      </c>
    </row>
    <row r="3907" spans="1:35" ht="11" customHeight="1" outlineLevel="1" x14ac:dyDescent="0.25">
      <c r="A3907" t="s">
        <v>5947</v>
      </c>
      <c r="C3907" s="2" t="s">
        <v>11983</v>
      </c>
      <c r="D3907" s="2">
        <v>376</v>
      </c>
      <c r="E3907" s="7">
        <v>1952</v>
      </c>
      <c r="F3907" s="5" t="s">
        <v>5140</v>
      </c>
      <c r="H3907" s="5" t="s">
        <v>675</v>
      </c>
      <c r="I3907" s="6" t="s">
        <v>674</v>
      </c>
      <c r="J3907" s="6" t="s">
        <v>9827</v>
      </c>
      <c r="K3907" s="17">
        <v>1</v>
      </c>
      <c r="L3907" s="17" t="s">
        <v>7730</v>
      </c>
      <c r="M3907" s="9">
        <v>1</v>
      </c>
      <c r="N3907" s="9"/>
      <c r="O3907" s="21"/>
      <c r="Q3907" s="29"/>
      <c r="U3907" s="17"/>
      <c r="V3907" s="2" t="s">
        <v>3977</v>
      </c>
      <c r="Y3907" t="str">
        <f t="shared" si="246"/>
        <v/>
      </c>
      <c r="AA3907" t="str">
        <f t="shared" si="247"/>
        <v/>
      </c>
      <c r="AC3907" s="7"/>
      <c r="AD3907" t="s">
        <v>674</v>
      </c>
      <c r="AE3907">
        <f t="shared" si="250"/>
        <v>0</v>
      </c>
      <c r="AG3907" s="2"/>
      <c r="AH3907" t="s">
        <v>3538</v>
      </c>
      <c r="AI3907" s="7" t="s">
        <v>4610</v>
      </c>
    </row>
    <row r="3908" spans="1:35" ht="11" customHeight="1" outlineLevel="1" x14ac:dyDescent="0.25">
      <c r="A3908" t="s">
        <v>5947</v>
      </c>
      <c r="C3908" s="2" t="s">
        <v>11983</v>
      </c>
      <c r="D3908" s="2">
        <v>449</v>
      </c>
      <c r="E3908" s="7">
        <v>1959</v>
      </c>
      <c r="F3908" s="5" t="s">
        <v>5138</v>
      </c>
      <c r="H3908" s="5" t="s">
        <v>768</v>
      </c>
      <c r="I3908" s="6" t="s">
        <v>674</v>
      </c>
      <c r="J3908" s="6" t="s">
        <v>9828</v>
      </c>
      <c r="K3908" s="17">
        <v>1</v>
      </c>
      <c r="L3908" s="17" t="s">
        <v>7730</v>
      </c>
      <c r="M3908" s="9">
        <v>5</v>
      </c>
      <c r="N3908" s="9"/>
      <c r="O3908" s="21"/>
      <c r="Q3908" s="29"/>
      <c r="U3908" s="17"/>
      <c r="V3908" s="2"/>
      <c r="Y3908" t="str">
        <f t="shared" si="246"/>
        <v/>
      </c>
      <c r="AA3908" t="str">
        <f t="shared" si="247"/>
        <v/>
      </c>
      <c r="AC3908" s="7"/>
      <c r="AD3908" t="s">
        <v>674</v>
      </c>
      <c r="AE3908">
        <f t="shared" si="250"/>
        <v>0</v>
      </c>
      <c r="AG3908" s="2"/>
      <c r="AI3908" s="7"/>
    </row>
    <row r="3909" spans="1:35" ht="11" customHeight="1" outlineLevel="1" x14ac:dyDescent="0.25">
      <c r="A3909" t="s">
        <v>5947</v>
      </c>
      <c r="C3909" s="2" t="s">
        <v>11983</v>
      </c>
      <c r="D3909" s="2">
        <v>450</v>
      </c>
      <c r="E3909" s="7">
        <v>1959</v>
      </c>
      <c r="F3909" s="5" t="s">
        <v>5140</v>
      </c>
      <c r="H3909" s="5" t="s">
        <v>675</v>
      </c>
      <c r="I3909" s="6" t="s">
        <v>674</v>
      </c>
      <c r="J3909" s="6" t="s">
        <v>9828</v>
      </c>
      <c r="K3909" s="17">
        <v>1</v>
      </c>
      <c r="L3909" s="17" t="s">
        <v>7730</v>
      </c>
      <c r="M3909" s="9">
        <v>1.7</v>
      </c>
      <c r="N3909" s="9"/>
      <c r="O3909" s="21"/>
      <c r="Q3909" s="29"/>
      <c r="U3909" s="17"/>
      <c r="V3909" s="2"/>
      <c r="Y3909" t="str">
        <f t="shared" si="246"/>
        <v/>
      </c>
      <c r="AA3909" t="str">
        <f t="shared" si="247"/>
        <v/>
      </c>
      <c r="AC3909" s="7"/>
      <c r="AD3909" t="s">
        <v>674</v>
      </c>
      <c r="AE3909">
        <f t="shared" si="250"/>
        <v>0</v>
      </c>
      <c r="AG3909" s="2"/>
      <c r="AI3909" s="7"/>
    </row>
    <row r="3910" spans="1:35" ht="11" customHeight="1" outlineLevel="1" x14ac:dyDescent="0.25">
      <c r="A3910" t="s">
        <v>5947</v>
      </c>
      <c r="C3910" s="2" t="s">
        <v>11983</v>
      </c>
      <c r="D3910" s="2">
        <v>765</v>
      </c>
      <c r="E3910" s="7">
        <v>1972</v>
      </c>
      <c r="F3910" s="5" t="s">
        <v>5138</v>
      </c>
      <c r="H3910" s="5" t="s">
        <v>5398</v>
      </c>
      <c r="I3910" s="6" t="s">
        <v>3005</v>
      </c>
      <c r="J3910" s="6" t="s">
        <v>9829</v>
      </c>
      <c r="K3910" s="17">
        <v>3</v>
      </c>
      <c r="L3910" s="17" t="s">
        <v>7730</v>
      </c>
      <c r="M3910" s="9">
        <v>2</v>
      </c>
      <c r="N3910" s="9"/>
      <c r="O3910" s="21"/>
      <c r="Q3910" s="29"/>
      <c r="U3910" s="17"/>
      <c r="V3910" s="2">
        <v>613</v>
      </c>
      <c r="Y3910" t="str">
        <f t="shared" si="246"/>
        <v/>
      </c>
      <c r="AA3910" t="str">
        <f t="shared" si="247"/>
        <v/>
      </c>
      <c r="AC3910" s="7"/>
      <c r="AD3910" t="s">
        <v>3005</v>
      </c>
      <c r="AE3910">
        <f t="shared" si="250"/>
        <v>0</v>
      </c>
      <c r="AG3910" s="2"/>
      <c r="AH3910" t="s">
        <v>3538</v>
      </c>
      <c r="AI3910" s="7" t="s">
        <v>4610</v>
      </c>
    </row>
    <row r="3911" spans="1:35" ht="11" customHeight="1" outlineLevel="1" x14ac:dyDescent="0.25">
      <c r="A3911" t="s">
        <v>5947</v>
      </c>
      <c r="C3911" s="2" t="s">
        <v>11983</v>
      </c>
      <c r="D3911" s="2">
        <v>766</v>
      </c>
      <c r="E3911" s="7">
        <v>1972</v>
      </c>
      <c r="F3911" s="5" t="s">
        <v>2974</v>
      </c>
      <c r="H3911" s="5" t="s">
        <v>5398</v>
      </c>
      <c r="I3911" s="6" t="s">
        <v>3006</v>
      </c>
      <c r="J3911" s="6" t="s">
        <v>9829</v>
      </c>
      <c r="K3911" s="17">
        <v>3</v>
      </c>
      <c r="L3911" s="17" t="s">
        <v>7730</v>
      </c>
      <c r="M3911" s="9">
        <v>2</v>
      </c>
      <c r="N3911" s="9"/>
      <c r="O3911" s="21"/>
      <c r="Q3911" s="29"/>
      <c r="U3911" s="17"/>
      <c r="V3911" s="2">
        <v>614</v>
      </c>
      <c r="Y3911" t="str">
        <f t="shared" si="246"/>
        <v/>
      </c>
      <c r="AA3911" t="str">
        <f t="shared" si="247"/>
        <v/>
      </c>
      <c r="AC3911" s="7"/>
      <c r="AD3911" t="s">
        <v>3006</v>
      </c>
      <c r="AE3911">
        <f t="shared" si="250"/>
        <v>0</v>
      </c>
      <c r="AG3911" s="2"/>
      <c r="AH3911" t="s">
        <v>3538</v>
      </c>
      <c r="AI3911" s="7" t="s">
        <v>4610</v>
      </c>
    </row>
    <row r="3912" spans="1:35" ht="11" customHeight="1" outlineLevel="1" x14ac:dyDescent="0.25">
      <c r="A3912" t="s">
        <v>5947</v>
      </c>
      <c r="C3912" s="2" t="s">
        <v>11983</v>
      </c>
      <c r="D3912" s="2">
        <v>767</v>
      </c>
      <c r="E3912" s="7">
        <v>1972</v>
      </c>
      <c r="F3912" s="5" t="s">
        <v>5279</v>
      </c>
      <c r="H3912" s="5" t="s">
        <v>5398</v>
      </c>
      <c r="I3912" s="6" t="s">
        <v>3003</v>
      </c>
      <c r="J3912" s="6" t="s">
        <v>9829</v>
      </c>
      <c r="K3912" s="17">
        <v>5</v>
      </c>
      <c r="L3912" s="17" t="s">
        <v>7730</v>
      </c>
      <c r="M3912" s="9">
        <v>2</v>
      </c>
      <c r="N3912" s="9"/>
      <c r="O3912" s="21"/>
      <c r="Q3912" s="29"/>
      <c r="U3912" s="17"/>
      <c r="V3912" s="2">
        <v>615</v>
      </c>
      <c r="Y3912" t="str">
        <f t="shared" si="246"/>
        <v/>
      </c>
      <c r="AA3912" t="str">
        <f t="shared" si="247"/>
        <v/>
      </c>
      <c r="AC3912" s="7"/>
      <c r="AD3912" t="s">
        <v>3003</v>
      </c>
      <c r="AE3912">
        <f t="shared" si="250"/>
        <v>0</v>
      </c>
      <c r="AG3912" s="2"/>
      <c r="AH3912" t="s">
        <v>3538</v>
      </c>
      <c r="AI3912" s="7" t="s">
        <v>4610</v>
      </c>
    </row>
    <row r="3913" spans="1:35" ht="11" customHeight="1" outlineLevel="1" x14ac:dyDescent="0.25">
      <c r="A3913" t="s">
        <v>5947</v>
      </c>
      <c r="C3913" s="2" t="s">
        <v>11983</v>
      </c>
      <c r="D3913" s="2">
        <v>1458</v>
      </c>
      <c r="E3913" s="7">
        <v>1991</v>
      </c>
      <c r="F3913" s="8" t="s">
        <v>5139</v>
      </c>
      <c r="H3913" s="5" t="s">
        <v>5398</v>
      </c>
      <c r="I3913" s="6" t="s">
        <v>25</v>
      </c>
      <c r="J3913" s="6" t="s">
        <v>9831</v>
      </c>
      <c r="K3913" s="17">
        <v>1</v>
      </c>
      <c r="L3913" s="17" t="s">
        <v>7730</v>
      </c>
      <c r="M3913" s="9">
        <v>3</v>
      </c>
      <c r="N3913" s="9"/>
      <c r="O3913" s="21"/>
      <c r="Q3913" s="29"/>
      <c r="U3913" s="17"/>
      <c r="V3913" s="2">
        <v>1310</v>
      </c>
      <c r="Y3913" t="str">
        <f t="shared" si="246"/>
        <v/>
      </c>
      <c r="AA3913" t="str">
        <f t="shared" si="247"/>
        <v/>
      </c>
      <c r="AC3913" s="7"/>
      <c r="AD3913" t="s">
        <v>25</v>
      </c>
      <c r="AE3913">
        <f t="shared" si="250"/>
        <v>0</v>
      </c>
      <c r="AG3913" s="2"/>
      <c r="AH3913" t="s">
        <v>3538</v>
      </c>
      <c r="AI3913" s="7" t="s">
        <v>4610</v>
      </c>
    </row>
    <row r="3914" spans="1:35" ht="11" customHeight="1" outlineLevel="1" x14ac:dyDescent="0.25">
      <c r="A3914" t="s">
        <v>5947</v>
      </c>
      <c r="C3914" s="2" t="s">
        <v>11983</v>
      </c>
      <c r="D3914" s="2">
        <v>1517</v>
      </c>
      <c r="E3914" s="7">
        <v>1993</v>
      </c>
      <c r="F3914" s="5" t="s">
        <v>5239</v>
      </c>
      <c r="H3914" s="5" t="s">
        <v>5398</v>
      </c>
      <c r="I3914" s="6" t="s">
        <v>3007</v>
      </c>
      <c r="J3914" s="6" t="s">
        <v>9830</v>
      </c>
      <c r="K3914" s="17">
        <v>5</v>
      </c>
      <c r="L3914" s="17" t="s">
        <v>7730</v>
      </c>
      <c r="M3914" s="9">
        <v>1.5</v>
      </c>
      <c r="N3914" s="9"/>
      <c r="O3914" s="21"/>
      <c r="Q3914" s="29"/>
      <c r="U3914" s="17"/>
      <c r="V3914" s="2">
        <v>1369</v>
      </c>
      <c r="Y3914" t="str">
        <f t="shared" si="246"/>
        <v/>
      </c>
      <c r="AA3914" t="str">
        <f t="shared" si="247"/>
        <v/>
      </c>
      <c r="AC3914" s="7"/>
      <c r="AD3914" t="s">
        <v>3007</v>
      </c>
      <c r="AE3914">
        <f t="shared" si="250"/>
        <v>0</v>
      </c>
      <c r="AG3914" s="2"/>
      <c r="AH3914" t="s">
        <v>3538</v>
      </c>
      <c r="AI3914" s="7" t="s">
        <v>4610</v>
      </c>
    </row>
    <row r="3915" spans="1:35" ht="11" customHeight="1" outlineLevel="1" x14ac:dyDescent="0.25">
      <c r="A3915" t="s">
        <v>5947</v>
      </c>
      <c r="C3915" s="2" t="s">
        <v>11983</v>
      </c>
      <c r="D3915" s="2">
        <v>1518</v>
      </c>
      <c r="E3915" s="7">
        <v>1993</v>
      </c>
      <c r="F3915" s="5" t="s">
        <v>1640</v>
      </c>
      <c r="H3915" s="5" t="s">
        <v>5398</v>
      </c>
      <c r="I3915" s="6" t="s">
        <v>674</v>
      </c>
      <c r="J3915" s="6" t="s">
        <v>9830</v>
      </c>
      <c r="K3915" s="17">
        <v>1</v>
      </c>
      <c r="L3915" s="17" t="s">
        <v>7730</v>
      </c>
      <c r="M3915" s="9">
        <v>1.5</v>
      </c>
      <c r="N3915" s="9"/>
      <c r="O3915" s="21"/>
      <c r="Q3915" s="29"/>
      <c r="S3915">
        <v>1</v>
      </c>
      <c r="T3915">
        <v>1</v>
      </c>
      <c r="U3915" s="17"/>
      <c r="V3915" s="2">
        <v>1370</v>
      </c>
      <c r="Y3915" t="str">
        <f t="shared" si="246"/>
        <v/>
      </c>
      <c r="AA3915" t="str">
        <f t="shared" si="247"/>
        <v/>
      </c>
      <c r="AC3915" s="7"/>
      <c r="AD3915" t="s">
        <v>674</v>
      </c>
      <c r="AE3915">
        <f t="shared" si="250"/>
        <v>0</v>
      </c>
      <c r="AG3915" s="2"/>
      <c r="AH3915" t="s">
        <v>3538</v>
      </c>
      <c r="AI3915" s="7" t="s">
        <v>4610</v>
      </c>
    </row>
    <row r="3916" spans="1:35" ht="11" customHeight="1" outlineLevel="1" x14ac:dyDescent="0.25">
      <c r="A3916" t="s">
        <v>5947</v>
      </c>
      <c r="C3916" s="2" t="s">
        <v>11983</v>
      </c>
      <c r="D3916" s="2">
        <v>1519</v>
      </c>
      <c r="E3916" s="7">
        <v>1993</v>
      </c>
      <c r="F3916" s="5" t="s">
        <v>3421</v>
      </c>
      <c r="H3916" s="5" t="s">
        <v>5398</v>
      </c>
      <c r="I3916" s="6" t="s">
        <v>3008</v>
      </c>
      <c r="J3916" s="6" t="s">
        <v>9830</v>
      </c>
      <c r="K3916" s="17">
        <v>3</v>
      </c>
      <c r="L3916" s="17" t="s">
        <v>7730</v>
      </c>
      <c r="M3916" s="9">
        <v>1.5</v>
      </c>
      <c r="N3916" s="9"/>
      <c r="O3916" s="21"/>
      <c r="Q3916" s="29"/>
      <c r="U3916" s="17"/>
      <c r="V3916" s="2">
        <v>1371</v>
      </c>
      <c r="Y3916" t="str">
        <f t="shared" si="246"/>
        <v/>
      </c>
      <c r="AA3916" t="str">
        <f t="shared" si="247"/>
        <v/>
      </c>
      <c r="AC3916" s="7"/>
      <c r="AD3916" t="s">
        <v>3008</v>
      </c>
      <c r="AE3916">
        <f t="shared" si="250"/>
        <v>0</v>
      </c>
      <c r="AG3916" s="2"/>
      <c r="AH3916" t="s">
        <v>3538</v>
      </c>
      <c r="AI3916" s="7" t="s">
        <v>4610</v>
      </c>
    </row>
    <row r="3917" spans="1:35" ht="11" customHeight="1" outlineLevel="1" x14ac:dyDescent="0.25">
      <c r="A3917" t="s">
        <v>5947</v>
      </c>
      <c r="C3917" s="2" t="s">
        <v>11983</v>
      </c>
      <c r="D3917" s="2">
        <v>1520</v>
      </c>
      <c r="E3917" s="7">
        <v>1993</v>
      </c>
      <c r="F3917" s="5" t="s">
        <v>3967</v>
      </c>
      <c r="H3917" s="5" t="s">
        <v>5398</v>
      </c>
      <c r="I3917" s="6" t="s">
        <v>3003</v>
      </c>
      <c r="J3917" s="6" t="s">
        <v>9830</v>
      </c>
      <c r="K3917" s="17">
        <v>5</v>
      </c>
      <c r="L3917" s="17" t="s">
        <v>7730</v>
      </c>
      <c r="M3917" s="9">
        <v>1.5</v>
      </c>
      <c r="N3917" s="9"/>
      <c r="O3917" s="21"/>
      <c r="Q3917" s="29"/>
      <c r="U3917" s="17"/>
      <c r="V3917" s="2">
        <v>1372</v>
      </c>
      <c r="Y3917" t="str">
        <f t="shared" si="246"/>
        <v/>
      </c>
      <c r="AA3917" t="str">
        <f t="shared" si="247"/>
        <v/>
      </c>
      <c r="AC3917" s="7"/>
      <c r="AD3917" t="s">
        <v>3003</v>
      </c>
      <c r="AE3917">
        <f t="shared" si="250"/>
        <v>0</v>
      </c>
      <c r="AG3917" s="2"/>
      <c r="AH3917" t="s">
        <v>3538</v>
      </c>
      <c r="AI3917" s="7" t="s">
        <v>4610</v>
      </c>
    </row>
    <row r="3918" spans="1:35" ht="11" customHeight="1" outlineLevel="1" x14ac:dyDescent="0.25">
      <c r="A3918" t="s">
        <v>5947</v>
      </c>
      <c r="C3918" s="2" t="s">
        <v>11983</v>
      </c>
      <c r="D3918" s="2">
        <v>1849</v>
      </c>
      <c r="E3918" s="7">
        <v>2003</v>
      </c>
      <c r="F3918" s="5" t="s">
        <v>5240</v>
      </c>
      <c r="H3918" s="5" t="s">
        <v>5398</v>
      </c>
      <c r="I3918" s="6" t="s">
        <v>7554</v>
      </c>
      <c r="J3918" s="6" t="s">
        <v>20497</v>
      </c>
      <c r="K3918" s="17">
        <v>7</v>
      </c>
      <c r="L3918" s="17" t="s">
        <v>7730</v>
      </c>
      <c r="M3918" s="9">
        <v>2.2000000000000002</v>
      </c>
      <c r="N3918" s="9"/>
      <c r="O3918" s="21"/>
      <c r="Q3918" s="29"/>
      <c r="U3918" s="17"/>
      <c r="V3918" s="2"/>
      <c r="Y3918" t="str">
        <f t="shared" si="246"/>
        <v/>
      </c>
      <c r="AA3918" t="str">
        <f t="shared" si="247"/>
        <v/>
      </c>
      <c r="AC3918" s="7"/>
      <c r="AD3918" t="s">
        <v>9434</v>
      </c>
      <c r="AE3918">
        <f t="shared" si="250"/>
        <v>0</v>
      </c>
      <c r="AG3918" s="2"/>
      <c r="AI3918" s="7"/>
    </row>
    <row r="3919" spans="1:35" ht="11" customHeight="1" outlineLevel="1" x14ac:dyDescent="0.25">
      <c r="A3919" t="s">
        <v>5947</v>
      </c>
      <c r="C3919" s="2" t="s">
        <v>11983</v>
      </c>
      <c r="D3919" s="2">
        <v>1850</v>
      </c>
      <c r="E3919" s="7">
        <v>2003</v>
      </c>
      <c r="F3919" s="5" t="s">
        <v>1346</v>
      </c>
      <c r="H3919" s="5" t="s">
        <v>5398</v>
      </c>
      <c r="I3919" s="6" t="s">
        <v>7554</v>
      </c>
      <c r="J3919" s="6" t="s">
        <v>20497</v>
      </c>
      <c r="K3919" s="17">
        <v>7</v>
      </c>
      <c r="L3919" s="17" t="s">
        <v>7730</v>
      </c>
      <c r="M3919" s="9">
        <v>2.2000000000000002</v>
      </c>
      <c r="N3919" s="9"/>
      <c r="O3919" s="21"/>
      <c r="Q3919" s="29"/>
      <c r="U3919" s="17"/>
      <c r="V3919" s="2"/>
      <c r="Y3919" t="str">
        <f t="shared" ref="Y3919:Y3982" si="251">IF(COUNTIF(F3919,"*fdc*"),1,"")</f>
        <v/>
      </c>
      <c r="AA3919" t="str">
        <f t="shared" ref="AA3919:AA3982" si="252">IF(COUNTIF(F3919,"*s/s*"),1,"")</f>
        <v/>
      </c>
      <c r="AC3919" s="7"/>
      <c r="AD3919" t="s">
        <v>9434</v>
      </c>
      <c r="AE3919">
        <f t="shared" si="250"/>
        <v>0</v>
      </c>
      <c r="AG3919" s="2"/>
      <c r="AI3919" s="7"/>
    </row>
    <row r="3920" spans="1:35" ht="11" customHeight="1" outlineLevel="1" x14ac:dyDescent="0.25">
      <c r="A3920" t="s">
        <v>5947</v>
      </c>
      <c r="C3920" s="2" t="s">
        <v>11983</v>
      </c>
      <c r="D3920" s="2">
        <v>1851</v>
      </c>
      <c r="E3920" s="7">
        <v>2003</v>
      </c>
      <c r="F3920" s="5" t="s">
        <v>5295</v>
      </c>
      <c r="H3920" s="5" t="s">
        <v>5398</v>
      </c>
      <c r="I3920" s="6" t="s">
        <v>7554</v>
      </c>
      <c r="J3920" s="6" t="s">
        <v>20497</v>
      </c>
      <c r="K3920" s="17">
        <v>7</v>
      </c>
      <c r="L3920" s="17" t="s">
        <v>7730</v>
      </c>
      <c r="M3920" s="9">
        <v>2.2000000000000002</v>
      </c>
      <c r="N3920" s="9"/>
      <c r="O3920" s="21"/>
      <c r="Q3920" s="29"/>
      <c r="U3920" s="17"/>
      <c r="V3920" s="2"/>
      <c r="Y3920" t="str">
        <f t="shared" si="251"/>
        <v/>
      </c>
      <c r="AA3920" t="str">
        <f t="shared" si="252"/>
        <v/>
      </c>
      <c r="AC3920" s="7"/>
      <c r="AD3920" t="s">
        <v>9434</v>
      </c>
      <c r="AE3920">
        <f t="shared" si="250"/>
        <v>0</v>
      </c>
      <c r="AG3920" s="2"/>
      <c r="AI3920" s="7"/>
    </row>
    <row r="3921" spans="1:49" ht="11" customHeight="1" outlineLevel="1" x14ac:dyDescent="0.25">
      <c r="A3921" t="s">
        <v>5947</v>
      </c>
      <c r="C3921" s="2" t="s">
        <v>11983</v>
      </c>
      <c r="D3921" s="2">
        <v>1852</v>
      </c>
      <c r="E3921" s="7">
        <v>2003</v>
      </c>
      <c r="F3921" s="8" t="s">
        <v>3969</v>
      </c>
      <c r="H3921" s="5" t="s">
        <v>5398</v>
      </c>
      <c r="I3921" s="6" t="s">
        <v>7554</v>
      </c>
      <c r="J3921" s="6" t="s">
        <v>20497</v>
      </c>
      <c r="K3921" s="17">
        <v>7</v>
      </c>
      <c r="L3921" s="17" t="s">
        <v>7730</v>
      </c>
      <c r="M3921" s="9">
        <v>2.2000000000000002</v>
      </c>
      <c r="N3921" s="9"/>
      <c r="O3921" s="21"/>
      <c r="Q3921" s="29"/>
      <c r="U3921" s="17"/>
      <c r="V3921" s="2"/>
      <c r="Y3921" t="str">
        <f t="shared" si="251"/>
        <v/>
      </c>
      <c r="AA3921" t="str">
        <f t="shared" si="252"/>
        <v/>
      </c>
      <c r="AC3921" s="7"/>
      <c r="AD3921" t="s">
        <v>9434</v>
      </c>
      <c r="AE3921">
        <f t="shared" si="250"/>
        <v>0</v>
      </c>
      <c r="AG3921" s="2"/>
      <c r="AI3921" s="7"/>
    </row>
    <row r="3922" spans="1:49" ht="11" customHeight="1" outlineLevel="1" x14ac:dyDescent="0.25">
      <c r="A3922" t="s">
        <v>5947</v>
      </c>
      <c r="C3922" s="2" t="s">
        <v>11983</v>
      </c>
      <c r="D3922" s="2">
        <v>1917</v>
      </c>
      <c r="E3922" s="7">
        <v>2007</v>
      </c>
      <c r="F3922" s="5" t="s">
        <v>2348</v>
      </c>
      <c r="H3922" s="5" t="s">
        <v>5398</v>
      </c>
      <c r="I3922" s="6" t="s">
        <v>7554</v>
      </c>
      <c r="J3922" s="6" t="s">
        <v>7554</v>
      </c>
      <c r="K3922" s="17">
        <v>7</v>
      </c>
      <c r="L3922" s="17" t="s">
        <v>7730</v>
      </c>
      <c r="M3922" s="9">
        <v>1.65</v>
      </c>
      <c r="N3922" s="9"/>
      <c r="O3922" s="21"/>
      <c r="Q3922" s="29"/>
      <c r="U3922" s="17"/>
      <c r="V3922" s="2"/>
      <c r="Y3922" t="str">
        <f t="shared" si="251"/>
        <v/>
      </c>
      <c r="AA3922" t="str">
        <f t="shared" si="252"/>
        <v/>
      </c>
      <c r="AC3922" s="7"/>
      <c r="AD3922" t="s">
        <v>9801</v>
      </c>
      <c r="AE3922">
        <f t="shared" si="250"/>
        <v>0</v>
      </c>
      <c r="AG3922" s="2"/>
      <c r="AI3922" s="7"/>
    </row>
    <row r="3923" spans="1:49" ht="11" customHeight="1" outlineLevel="1" x14ac:dyDescent="0.25">
      <c r="A3923" t="s">
        <v>5947</v>
      </c>
      <c r="C3923" s="2" t="s">
        <v>11983</v>
      </c>
      <c r="D3923" s="2">
        <v>1918</v>
      </c>
      <c r="E3923" s="7">
        <v>2007</v>
      </c>
      <c r="F3923" s="5" t="s">
        <v>1346</v>
      </c>
      <c r="H3923" s="5" t="s">
        <v>5398</v>
      </c>
      <c r="I3923" s="6" t="s">
        <v>7554</v>
      </c>
      <c r="J3923" s="6" t="s">
        <v>7554</v>
      </c>
      <c r="K3923" s="17">
        <v>7</v>
      </c>
      <c r="L3923" s="17" t="s">
        <v>7730</v>
      </c>
      <c r="M3923" s="9">
        <v>1.65</v>
      </c>
      <c r="N3923" s="9"/>
      <c r="O3923" s="21"/>
      <c r="Q3923" s="29"/>
      <c r="U3923" s="17"/>
      <c r="V3923" s="2"/>
      <c r="Y3923" t="str">
        <f t="shared" si="251"/>
        <v/>
      </c>
      <c r="AA3923" t="str">
        <f t="shared" si="252"/>
        <v/>
      </c>
      <c r="AC3923" s="7"/>
      <c r="AD3923" t="s">
        <v>8352</v>
      </c>
      <c r="AE3923">
        <f t="shared" si="250"/>
        <v>0</v>
      </c>
      <c r="AG3923" s="2"/>
      <c r="AI3923" s="7"/>
    </row>
    <row r="3924" spans="1:49" ht="11" customHeight="1" outlineLevel="1" x14ac:dyDescent="0.25">
      <c r="A3924" t="s">
        <v>5947</v>
      </c>
      <c r="C3924" s="2" t="s">
        <v>11983</v>
      </c>
      <c r="D3924" s="2">
        <v>1919</v>
      </c>
      <c r="E3924" s="7">
        <v>2007</v>
      </c>
      <c r="F3924" s="8" t="s">
        <v>3967</v>
      </c>
      <c r="H3924" s="5" t="s">
        <v>5398</v>
      </c>
      <c r="I3924" s="6" t="s">
        <v>7554</v>
      </c>
      <c r="J3924" s="6" t="s">
        <v>7554</v>
      </c>
      <c r="K3924" s="17">
        <v>7</v>
      </c>
      <c r="L3924" s="17" t="s">
        <v>7730</v>
      </c>
      <c r="M3924" s="9">
        <v>1.65</v>
      </c>
      <c r="N3924" s="9"/>
      <c r="O3924" s="21"/>
      <c r="Q3924" s="29"/>
      <c r="U3924" s="17"/>
      <c r="V3924" s="2"/>
      <c r="Y3924" t="str">
        <f t="shared" si="251"/>
        <v/>
      </c>
      <c r="AA3924" t="str">
        <f t="shared" si="252"/>
        <v/>
      </c>
      <c r="AC3924" s="7"/>
      <c r="AD3924" t="s">
        <v>20498</v>
      </c>
      <c r="AE3924">
        <f t="shared" si="250"/>
        <v>0</v>
      </c>
      <c r="AG3924" s="2"/>
      <c r="AI3924" s="7"/>
    </row>
    <row r="3925" spans="1:49" ht="11" customHeight="1" outlineLevel="1" x14ac:dyDescent="0.25">
      <c r="A3925" t="s">
        <v>5947</v>
      </c>
      <c r="C3925" s="2" t="s">
        <v>11983</v>
      </c>
      <c r="D3925" s="2">
        <v>1920</v>
      </c>
      <c r="E3925" s="7">
        <v>2007</v>
      </c>
      <c r="F3925" s="8" t="s">
        <v>3969</v>
      </c>
      <c r="H3925" s="5" t="s">
        <v>5398</v>
      </c>
      <c r="I3925" s="6" t="s">
        <v>7554</v>
      </c>
      <c r="J3925" s="6" t="s">
        <v>7554</v>
      </c>
      <c r="K3925" s="17">
        <v>7</v>
      </c>
      <c r="L3925" s="17" t="s">
        <v>7730</v>
      </c>
      <c r="M3925" s="9">
        <v>1.65</v>
      </c>
      <c r="N3925" s="9"/>
      <c r="O3925" s="21"/>
      <c r="Q3925" s="29"/>
      <c r="U3925" s="17"/>
      <c r="V3925" s="2"/>
      <c r="Y3925" t="str">
        <f t="shared" si="251"/>
        <v/>
      </c>
      <c r="AA3925" t="str">
        <f t="shared" si="252"/>
        <v/>
      </c>
      <c r="AC3925" s="7"/>
      <c r="AD3925" t="s">
        <v>20499</v>
      </c>
      <c r="AE3925">
        <f t="shared" si="250"/>
        <v>0</v>
      </c>
      <c r="AG3925" s="2"/>
      <c r="AI3925" s="7"/>
    </row>
    <row r="3926" spans="1:49" ht="11" customHeight="1" outlineLevel="1" x14ac:dyDescent="0.25">
      <c r="A3926" t="s">
        <v>5947</v>
      </c>
      <c r="C3926" s="2" t="s">
        <v>11983</v>
      </c>
      <c r="D3926" s="2">
        <v>2001</v>
      </c>
      <c r="E3926" s="7">
        <v>2014</v>
      </c>
      <c r="F3926" s="5" t="s">
        <v>5140</v>
      </c>
      <c r="H3926" s="5" t="s">
        <v>5398</v>
      </c>
      <c r="I3926" s="6" t="s">
        <v>9833</v>
      </c>
      <c r="J3926" s="6" t="s">
        <v>9832</v>
      </c>
      <c r="K3926" s="17">
        <v>2</v>
      </c>
      <c r="L3926" s="17" t="s">
        <v>7730</v>
      </c>
      <c r="M3926" s="9">
        <v>1.5</v>
      </c>
      <c r="N3926" s="9"/>
      <c r="O3926" s="21"/>
      <c r="Q3926" s="29"/>
      <c r="U3926" s="17"/>
      <c r="V3926" s="2"/>
      <c r="Y3926" t="str">
        <f t="shared" si="251"/>
        <v/>
      </c>
      <c r="AA3926" t="str">
        <f t="shared" si="252"/>
        <v/>
      </c>
      <c r="AC3926" s="7"/>
      <c r="AD3926" t="s">
        <v>9833</v>
      </c>
      <c r="AE3926">
        <f t="shared" si="250"/>
        <v>0</v>
      </c>
      <c r="AG3926" s="2"/>
      <c r="AI3926" s="7"/>
    </row>
    <row r="3927" spans="1:49" ht="11" customHeight="1" outlineLevel="1" x14ac:dyDescent="0.25">
      <c r="A3927" t="s">
        <v>5947</v>
      </c>
      <c r="C3927" s="2" t="s">
        <v>11983</v>
      </c>
      <c r="D3927" s="2">
        <v>2002</v>
      </c>
      <c r="E3927" s="7">
        <v>2014</v>
      </c>
      <c r="F3927" s="5" t="s">
        <v>5279</v>
      </c>
      <c r="H3927" s="5" t="s">
        <v>5398</v>
      </c>
      <c r="I3927" s="6" t="s">
        <v>9833</v>
      </c>
      <c r="J3927" s="6" t="s">
        <v>9832</v>
      </c>
      <c r="K3927" s="17">
        <v>2</v>
      </c>
      <c r="L3927" s="17" t="s">
        <v>7730</v>
      </c>
      <c r="M3927" s="9">
        <v>1.5</v>
      </c>
      <c r="N3927" s="9"/>
      <c r="O3927" s="21"/>
      <c r="Q3927" s="29"/>
      <c r="U3927" s="17"/>
      <c r="V3927" s="2"/>
      <c r="Y3927" t="str">
        <f t="shared" si="251"/>
        <v/>
      </c>
      <c r="AA3927" t="str">
        <f t="shared" si="252"/>
        <v/>
      </c>
      <c r="AC3927" s="7"/>
      <c r="AD3927" t="s">
        <v>9833</v>
      </c>
      <c r="AE3927">
        <f t="shared" si="250"/>
        <v>0</v>
      </c>
      <c r="AG3927" s="2"/>
      <c r="AI3927" s="7"/>
    </row>
    <row r="3928" spans="1:49" ht="11" customHeight="1" outlineLevel="1" x14ac:dyDescent="0.25">
      <c r="A3928" t="s">
        <v>5947</v>
      </c>
      <c r="C3928" s="2" t="s">
        <v>11983</v>
      </c>
      <c r="D3928" s="2">
        <v>2003</v>
      </c>
      <c r="E3928" s="7">
        <v>2014</v>
      </c>
      <c r="F3928" s="5" t="s">
        <v>1640</v>
      </c>
      <c r="H3928" s="5" t="s">
        <v>5398</v>
      </c>
      <c r="I3928" s="6" t="s">
        <v>9833</v>
      </c>
      <c r="J3928" s="6" t="s">
        <v>9832</v>
      </c>
      <c r="K3928" s="17">
        <v>2</v>
      </c>
      <c r="L3928" s="17" t="s">
        <v>7730</v>
      </c>
      <c r="M3928" s="9">
        <v>1.5</v>
      </c>
      <c r="N3928" s="9"/>
      <c r="O3928" s="21"/>
      <c r="Q3928" s="29"/>
      <c r="U3928" s="17"/>
      <c r="V3928" s="2"/>
      <c r="Y3928" t="str">
        <f t="shared" si="251"/>
        <v/>
      </c>
      <c r="AA3928" t="str">
        <f t="shared" si="252"/>
        <v/>
      </c>
      <c r="AC3928" s="7"/>
      <c r="AD3928" t="s">
        <v>9833</v>
      </c>
      <c r="AE3928">
        <f t="shared" si="250"/>
        <v>0</v>
      </c>
      <c r="AG3928" s="2"/>
      <c r="AI3928" s="7"/>
    </row>
    <row r="3929" spans="1:49" ht="11" customHeight="1" outlineLevel="1" x14ac:dyDescent="0.25">
      <c r="A3929" t="s">
        <v>5947</v>
      </c>
      <c r="C3929" s="2" t="s">
        <v>11983</v>
      </c>
      <c r="D3929" s="2">
        <v>2004</v>
      </c>
      <c r="E3929" s="7">
        <v>2014</v>
      </c>
      <c r="F3929" s="5" t="s">
        <v>5240</v>
      </c>
      <c r="H3929" s="5" t="s">
        <v>5398</v>
      </c>
      <c r="I3929" s="6" t="s">
        <v>9441</v>
      </c>
      <c r="J3929" s="6" t="s">
        <v>9832</v>
      </c>
      <c r="K3929" s="17">
        <v>1</v>
      </c>
      <c r="L3929" s="17" t="s">
        <v>7730</v>
      </c>
      <c r="M3929" s="9">
        <v>1.5</v>
      </c>
      <c r="N3929" s="9"/>
      <c r="O3929" s="21"/>
      <c r="Q3929" s="29"/>
      <c r="U3929" s="17"/>
      <c r="V3929" s="2"/>
      <c r="Y3929" t="str">
        <f t="shared" si="251"/>
        <v/>
      </c>
      <c r="AA3929" t="str">
        <f t="shared" si="252"/>
        <v/>
      </c>
      <c r="AC3929" s="7"/>
      <c r="AD3929" t="s">
        <v>9441</v>
      </c>
      <c r="AE3929">
        <f t="shared" si="250"/>
        <v>0</v>
      </c>
      <c r="AG3929" s="2"/>
      <c r="AI3929" s="7"/>
    </row>
    <row r="3930" spans="1:49" ht="11" customHeight="1" outlineLevel="1" x14ac:dyDescent="0.25">
      <c r="A3930" t="s">
        <v>5947</v>
      </c>
      <c r="C3930" s="2" t="s">
        <v>11983</v>
      </c>
      <c r="D3930" s="2">
        <v>2005</v>
      </c>
      <c r="E3930" s="7">
        <v>2014</v>
      </c>
      <c r="F3930" s="5" t="s">
        <v>1956</v>
      </c>
      <c r="H3930" s="5" t="s">
        <v>5398</v>
      </c>
      <c r="I3930" s="6" t="s">
        <v>9441</v>
      </c>
      <c r="J3930" s="6" t="s">
        <v>9832</v>
      </c>
      <c r="K3930" s="17">
        <v>1</v>
      </c>
      <c r="L3930" s="17" t="s">
        <v>7730</v>
      </c>
      <c r="M3930" s="9">
        <v>1.5</v>
      </c>
      <c r="N3930" s="9"/>
      <c r="O3930" s="21"/>
      <c r="Q3930" s="29"/>
      <c r="S3930">
        <v>1</v>
      </c>
      <c r="T3930">
        <v>1</v>
      </c>
      <c r="U3930" s="17"/>
      <c r="V3930" s="2"/>
      <c r="Y3930" t="str">
        <f t="shared" si="251"/>
        <v/>
      </c>
      <c r="AA3930" t="str">
        <f t="shared" si="252"/>
        <v/>
      </c>
      <c r="AC3930" s="7"/>
      <c r="AD3930" t="s">
        <v>9441</v>
      </c>
      <c r="AE3930">
        <f t="shared" si="250"/>
        <v>0</v>
      </c>
      <c r="AG3930" s="2"/>
      <c r="AI3930" s="7"/>
    </row>
    <row r="3931" spans="1:49" ht="11" customHeight="1" outlineLevel="1" x14ac:dyDescent="0.25">
      <c r="A3931" t="s">
        <v>5947</v>
      </c>
      <c r="C3931" s="2" t="s">
        <v>11983</v>
      </c>
      <c r="D3931" s="2">
        <v>2006</v>
      </c>
      <c r="E3931" s="7">
        <v>2014</v>
      </c>
      <c r="F3931" s="5" t="s">
        <v>3264</v>
      </c>
      <c r="H3931" s="5" t="s">
        <v>5398</v>
      </c>
      <c r="I3931" s="6" t="s">
        <v>9441</v>
      </c>
      <c r="J3931" s="6" t="s">
        <v>9832</v>
      </c>
      <c r="K3931" s="17">
        <v>1</v>
      </c>
      <c r="L3931" s="17" t="s">
        <v>7730</v>
      </c>
      <c r="M3931" s="9">
        <v>1.5</v>
      </c>
      <c r="N3931" s="9"/>
      <c r="O3931" s="21"/>
      <c r="Q3931" s="29"/>
      <c r="U3931" s="17"/>
      <c r="V3931" s="2"/>
      <c r="Y3931" t="str">
        <f t="shared" si="251"/>
        <v/>
      </c>
      <c r="AA3931" t="str">
        <f t="shared" si="252"/>
        <v/>
      </c>
      <c r="AC3931" s="7"/>
      <c r="AD3931" t="s">
        <v>9441</v>
      </c>
      <c r="AE3931">
        <f t="shared" si="250"/>
        <v>0</v>
      </c>
      <c r="AG3931" s="2"/>
      <c r="AI3931" s="7"/>
    </row>
    <row r="3932" spans="1:49" ht="11" customHeight="1" x14ac:dyDescent="0.25">
      <c r="A3932" s="4" t="s">
        <v>13947</v>
      </c>
      <c r="B3932" t="s">
        <v>13948</v>
      </c>
      <c r="C3932" s="2" t="s">
        <v>12976</v>
      </c>
      <c r="E3932" s="7"/>
      <c r="F3932" s="5"/>
      <c r="H3932" s="5"/>
      <c r="I3932" s="6"/>
      <c r="J3932" s="6"/>
      <c r="K3932" s="17"/>
      <c r="L3932" s="17"/>
      <c r="M3932" s="9"/>
      <c r="N3932" s="9">
        <f>SUM(M3933:M3948)</f>
        <v>10.3</v>
      </c>
      <c r="O3932" s="21">
        <v>1499</v>
      </c>
      <c r="P3932">
        <f>COUNTIF(L3933:L3948,"*")</f>
        <v>16</v>
      </c>
      <c r="Q3932" s="29">
        <f>P3932/O3932</f>
        <v>1.067378252168112E-2</v>
      </c>
      <c r="R3932">
        <f>COUNTIF(L3933:L3948,"Y")+COUNTIF(L3933:L3948,"S")</f>
        <v>15</v>
      </c>
      <c r="U3932" s="17" t="s">
        <v>7730</v>
      </c>
      <c r="V3932" s="2"/>
      <c r="W3932" t="s">
        <v>18572</v>
      </c>
      <c r="Y3932" t="str">
        <f t="shared" si="251"/>
        <v/>
      </c>
      <c r="AA3932" t="str">
        <f t="shared" si="252"/>
        <v/>
      </c>
      <c r="AC3932" s="7"/>
      <c r="AF3932">
        <f>COUNTIF(AE3948:AE3948,"1")</f>
        <v>0</v>
      </c>
      <c r="AG3932" s="2"/>
      <c r="AI3932" s="7"/>
      <c r="AJ3932">
        <f>COUNTIF($K3933:$K3948,"1")-COUNTIFS($K3933:$K3948,"1",$L3933:$L3948,"V")</f>
        <v>0</v>
      </c>
      <c r="AK3932">
        <f>COUNTIFS($K3933:$K3948,"1",$L3933:$L3948,"Y")+COUNTIFS($K3933:$K3948,"1",$L3933:$L3948,"s")</f>
        <v>0</v>
      </c>
      <c r="AL3932">
        <f>COUNTIF($K3933:$K3948,"2")-COUNTIFS($K3933:$K3948,"2",$L3933:$L3948,"V")</f>
        <v>0</v>
      </c>
      <c r="AM3932">
        <f>COUNTIFS($K3933:$K3948,"2",$L3933:$L3948,"Y")+COUNTIFS($K3933:$K3948,"2",$L3933:$L3948,"s")</f>
        <v>0</v>
      </c>
      <c r="AN3932">
        <f>COUNTIF($K3933:$K3948,"3")-COUNTIFS($K3933:$K3948,"3",$L3933:$L3948,"V")</f>
        <v>0</v>
      </c>
      <c r="AO3932">
        <f>COUNTIFS($K3933:$K3948,"3",$L3933:$L3948,"Y")+COUNTIFS($K3933:$K3948,"3",$L3933:$L3948,"s")</f>
        <v>0</v>
      </c>
      <c r="AP3932">
        <f>COUNTIF($K3933:$K3948,"4")-COUNTIFS($K3933:$K3948,"4",$L3933:$L3948,"V")</f>
        <v>0</v>
      </c>
      <c r="AQ3932">
        <f>COUNTIFS($K3933:$K3948,"4",$L3933:$L3948,"Y")+COUNTIFS($K3933:$K3948,"4",$L3933:$L3948,"s")</f>
        <v>0</v>
      </c>
      <c r="AR3932">
        <f>COUNTIF($K3933:$K3948,"5")-COUNTIFS($K3933:$K3948,"5",$L3933:$L3948,"V")</f>
        <v>15</v>
      </c>
      <c r="AS3932">
        <f>COUNTIFS($K3933:$K3948,"5",$L3933:$L3948,"Y")+COUNTIFS($K3933:$K3948,"5",$L3933:$L3948,"s")</f>
        <v>14</v>
      </c>
      <c r="AT3932">
        <f>COUNTIF($K3933:$K3948,"6")-COUNTIFS($K3933:$K3948,"6",$L3933:$L3948,"V")</f>
        <v>1</v>
      </c>
      <c r="AU3932">
        <f>COUNTIFS($K3933:$K3948,"6",$L3933:$L3948,"Y")+COUNTIFS($K3933:$K3948,"6",$L3933:$L3948,"s")</f>
        <v>1</v>
      </c>
      <c r="AV3932">
        <f>COUNTIF($K3933:$K3948,"7")-COUNTIFS($K3933:$K3948,"7",$L3933:$L3948,"V")</f>
        <v>0</v>
      </c>
      <c r="AW3932">
        <f>COUNTIFS($K3933:$K3948,"7",$L3933:$L3948,"Y")+COUNTIFS($K3933:$K3948,"7",$L3933:$L3948,"s")</f>
        <v>0</v>
      </c>
    </row>
    <row r="3933" spans="1:49" ht="11" customHeight="1" outlineLevel="1" x14ac:dyDescent="0.25">
      <c r="A3933" t="s">
        <v>5948</v>
      </c>
      <c r="C3933" s="2" t="s">
        <v>12976</v>
      </c>
      <c r="D3933" s="2">
        <v>92</v>
      </c>
      <c r="E3933" s="7">
        <v>1938</v>
      </c>
      <c r="F3933" s="8" t="s">
        <v>4367</v>
      </c>
      <c r="H3933" s="5" t="s">
        <v>5949</v>
      </c>
      <c r="I3933" s="6" t="s">
        <v>5950</v>
      </c>
      <c r="J3933" s="6" t="s">
        <v>10471</v>
      </c>
      <c r="K3933" s="17">
        <v>5</v>
      </c>
      <c r="L3933" s="17" t="s">
        <v>122</v>
      </c>
      <c r="M3933" s="9"/>
      <c r="N3933" s="9"/>
      <c r="O3933" s="21"/>
      <c r="Q3933" s="29"/>
      <c r="U3933" s="17"/>
      <c r="V3933" s="2">
        <v>95</v>
      </c>
      <c r="Y3933" t="str">
        <f t="shared" si="251"/>
        <v/>
      </c>
      <c r="AA3933" t="str">
        <f t="shared" si="252"/>
        <v/>
      </c>
      <c r="AC3933" s="7"/>
      <c r="AD3933" t="s">
        <v>5950</v>
      </c>
      <c r="AE3933">
        <f t="shared" ref="AE3933:AE3948" si="253">COUNTIF(I3933,"*Fuji*")</f>
        <v>0</v>
      </c>
      <c r="AG3933" s="2"/>
      <c r="AH3933" t="s">
        <v>2160</v>
      </c>
      <c r="AI3933" s="7" t="s">
        <v>4620</v>
      </c>
    </row>
    <row r="3934" spans="1:49" ht="11" customHeight="1" outlineLevel="1" x14ac:dyDescent="0.25">
      <c r="A3934" t="s">
        <v>5948</v>
      </c>
      <c r="C3934" s="2" t="s">
        <v>12976</v>
      </c>
      <c r="D3934" s="2">
        <v>252</v>
      </c>
      <c r="E3934" s="7">
        <v>1977</v>
      </c>
      <c r="F3934" s="5" t="s">
        <v>1104</v>
      </c>
      <c r="H3934" s="5" t="s">
        <v>5398</v>
      </c>
      <c r="I3934" s="6" t="s">
        <v>20586</v>
      </c>
      <c r="J3934" s="6" t="s">
        <v>9252</v>
      </c>
      <c r="K3934" s="17">
        <v>6</v>
      </c>
      <c r="L3934" s="17" t="s">
        <v>7730</v>
      </c>
      <c r="M3934" s="9">
        <v>1.3</v>
      </c>
      <c r="N3934" s="9"/>
      <c r="O3934" s="21"/>
      <c r="Q3934" s="29"/>
      <c r="U3934" s="17"/>
      <c r="V3934" s="2"/>
      <c r="Y3934" t="str">
        <f t="shared" si="251"/>
        <v/>
      </c>
      <c r="AA3934" t="str">
        <f t="shared" si="252"/>
        <v/>
      </c>
      <c r="AC3934" s="7"/>
      <c r="AD3934" t="s">
        <v>20586</v>
      </c>
      <c r="AE3934">
        <f t="shared" si="253"/>
        <v>0</v>
      </c>
      <c r="AG3934" s="2"/>
      <c r="AH3934" t="s">
        <v>2160</v>
      </c>
      <c r="AI3934" s="7" t="s">
        <v>4620</v>
      </c>
    </row>
    <row r="3935" spans="1:49" ht="11" customHeight="1" outlineLevel="1" x14ac:dyDescent="0.25">
      <c r="A3935" t="s">
        <v>5948</v>
      </c>
      <c r="C3935" s="2" t="s">
        <v>12976</v>
      </c>
      <c r="D3935" s="2">
        <v>312</v>
      </c>
      <c r="E3935" s="7">
        <v>1980</v>
      </c>
      <c r="F3935" s="5" t="s">
        <v>1104</v>
      </c>
      <c r="H3935" s="5" t="s">
        <v>5398</v>
      </c>
      <c r="I3935" s="6" t="s">
        <v>20593</v>
      </c>
      <c r="J3935" s="6" t="s">
        <v>20594</v>
      </c>
      <c r="K3935" s="17">
        <v>5</v>
      </c>
      <c r="L3935" s="17" t="s">
        <v>7730</v>
      </c>
      <c r="M3935" s="9">
        <v>0.6</v>
      </c>
      <c r="N3935" s="9"/>
      <c r="O3935" s="21"/>
      <c r="Q3935" s="29"/>
      <c r="U3935" s="17"/>
      <c r="V3935" s="2"/>
      <c r="Y3935" t="str">
        <f t="shared" si="251"/>
        <v/>
      </c>
      <c r="AA3935" t="str">
        <f t="shared" si="252"/>
        <v/>
      </c>
      <c r="AC3935" s="7"/>
      <c r="AD3935" t="s">
        <v>20593</v>
      </c>
      <c r="AE3935">
        <f t="shared" si="253"/>
        <v>0</v>
      </c>
      <c r="AG3935" s="2"/>
      <c r="AH3935" t="s">
        <v>2160</v>
      </c>
      <c r="AI3935" s="7" t="s">
        <v>4620</v>
      </c>
    </row>
    <row r="3936" spans="1:49" ht="11" customHeight="1" outlineLevel="1" x14ac:dyDescent="0.25">
      <c r="A3936" t="s">
        <v>5948</v>
      </c>
      <c r="C3936" s="2" t="s">
        <v>12976</v>
      </c>
      <c r="D3936" s="2">
        <v>313</v>
      </c>
      <c r="E3936" s="7">
        <v>1980</v>
      </c>
      <c r="F3936" s="5" t="s">
        <v>5008</v>
      </c>
      <c r="H3936" s="5" t="s">
        <v>5398</v>
      </c>
      <c r="I3936" s="6" t="s">
        <v>20595</v>
      </c>
      <c r="J3936" s="6" t="s">
        <v>20594</v>
      </c>
      <c r="K3936" s="17">
        <v>5</v>
      </c>
      <c r="L3936" s="17" t="s">
        <v>7730</v>
      </c>
      <c r="M3936" s="9">
        <v>0.6</v>
      </c>
      <c r="N3936" s="9"/>
      <c r="O3936" s="21"/>
      <c r="Q3936" s="29"/>
      <c r="U3936" s="17"/>
      <c r="V3936" s="2"/>
      <c r="Y3936" t="str">
        <f t="shared" si="251"/>
        <v/>
      </c>
      <c r="AA3936" t="str">
        <f t="shared" si="252"/>
        <v/>
      </c>
      <c r="AC3936" s="7"/>
      <c r="AD3936" t="s">
        <v>20595</v>
      </c>
      <c r="AE3936">
        <f t="shared" si="253"/>
        <v>0</v>
      </c>
      <c r="AG3936" s="2"/>
      <c r="AH3936" t="s">
        <v>2160</v>
      </c>
      <c r="AI3936" s="7" t="s">
        <v>4620</v>
      </c>
    </row>
    <row r="3937" spans="1:49" ht="11" customHeight="1" outlineLevel="1" x14ac:dyDescent="0.25">
      <c r="A3937" t="s">
        <v>5948</v>
      </c>
      <c r="C3937" s="2" t="s">
        <v>12976</v>
      </c>
      <c r="D3937" s="2">
        <v>314</v>
      </c>
      <c r="E3937" s="7">
        <v>1980</v>
      </c>
      <c r="F3937" s="5" t="s">
        <v>4236</v>
      </c>
      <c r="H3937" s="5" t="s">
        <v>5398</v>
      </c>
      <c r="I3937" s="6" t="s">
        <v>20596</v>
      </c>
      <c r="J3937" s="6" t="s">
        <v>20594</v>
      </c>
      <c r="K3937" s="17">
        <v>5</v>
      </c>
      <c r="L3937" s="17" t="s">
        <v>7730</v>
      </c>
      <c r="M3937" s="9">
        <v>0.6</v>
      </c>
      <c r="N3937" s="9"/>
      <c r="O3937" s="21"/>
      <c r="Q3937" s="29"/>
      <c r="U3937" s="17"/>
      <c r="V3937" s="2"/>
      <c r="Y3937" t="str">
        <f t="shared" si="251"/>
        <v/>
      </c>
      <c r="AA3937" t="str">
        <f t="shared" si="252"/>
        <v/>
      </c>
      <c r="AC3937" s="7"/>
      <c r="AD3937" t="s">
        <v>20596</v>
      </c>
      <c r="AE3937">
        <f t="shared" si="253"/>
        <v>0</v>
      </c>
      <c r="AG3937" s="2"/>
      <c r="AH3937" t="s">
        <v>2160</v>
      </c>
      <c r="AI3937" s="7" t="s">
        <v>4620</v>
      </c>
    </row>
    <row r="3938" spans="1:49" ht="11" customHeight="1" outlineLevel="1" x14ac:dyDescent="0.25">
      <c r="A3938" t="s">
        <v>5948</v>
      </c>
      <c r="C3938" s="2" t="s">
        <v>12976</v>
      </c>
      <c r="D3938" s="2">
        <v>320</v>
      </c>
      <c r="E3938" s="7">
        <v>1981</v>
      </c>
      <c r="F3938" s="5" t="s">
        <v>1104</v>
      </c>
      <c r="H3938" s="5" t="s">
        <v>5398</v>
      </c>
      <c r="I3938" s="6" t="s">
        <v>907</v>
      </c>
      <c r="J3938" s="6" t="s">
        <v>20589</v>
      </c>
      <c r="K3938" s="17">
        <v>5</v>
      </c>
      <c r="L3938" s="17" t="s">
        <v>7730</v>
      </c>
      <c r="M3938" s="9">
        <v>0.2</v>
      </c>
      <c r="N3938" s="9"/>
      <c r="O3938" s="21"/>
      <c r="Q3938" s="29"/>
      <c r="U3938" s="17"/>
      <c r="V3938" s="2"/>
      <c r="Y3938" t="str">
        <f t="shared" si="251"/>
        <v/>
      </c>
      <c r="AA3938" t="str">
        <f t="shared" si="252"/>
        <v/>
      </c>
      <c r="AC3938" s="7"/>
      <c r="AD3938" t="s">
        <v>907</v>
      </c>
      <c r="AE3938">
        <f t="shared" si="253"/>
        <v>0</v>
      </c>
      <c r="AG3938" s="2"/>
      <c r="AH3938" t="s">
        <v>2160</v>
      </c>
      <c r="AI3938" s="7" t="s">
        <v>4620</v>
      </c>
    </row>
    <row r="3939" spans="1:49" ht="11" customHeight="1" outlineLevel="1" x14ac:dyDescent="0.25">
      <c r="A3939" t="s">
        <v>5948</v>
      </c>
      <c r="C3939" s="2" t="s">
        <v>12976</v>
      </c>
      <c r="D3939" s="2">
        <v>321</v>
      </c>
      <c r="E3939" s="7">
        <v>1981</v>
      </c>
      <c r="F3939" s="5" t="s">
        <v>815</v>
      </c>
      <c r="H3939" s="5" t="s">
        <v>5398</v>
      </c>
      <c r="I3939" s="6" t="s">
        <v>907</v>
      </c>
      <c r="J3939" s="6" t="s">
        <v>20589</v>
      </c>
      <c r="K3939" s="17">
        <v>5</v>
      </c>
      <c r="L3939" s="17" t="s">
        <v>7730</v>
      </c>
      <c r="M3939" s="9">
        <v>0.2</v>
      </c>
      <c r="N3939" s="9"/>
      <c r="O3939" s="21"/>
      <c r="Q3939" s="29"/>
      <c r="U3939" s="17"/>
      <c r="V3939" s="2"/>
      <c r="Y3939" t="str">
        <f t="shared" si="251"/>
        <v/>
      </c>
      <c r="AA3939" t="str">
        <f t="shared" si="252"/>
        <v/>
      </c>
      <c r="AC3939" s="7"/>
      <c r="AD3939" t="s">
        <v>907</v>
      </c>
      <c r="AE3939">
        <f t="shared" si="253"/>
        <v>0</v>
      </c>
      <c r="AG3939" s="2"/>
      <c r="AH3939" t="s">
        <v>2160</v>
      </c>
      <c r="AI3939" s="7" t="s">
        <v>4620</v>
      </c>
    </row>
    <row r="3940" spans="1:49" ht="11" customHeight="1" outlineLevel="1" x14ac:dyDescent="0.25">
      <c r="A3940" t="s">
        <v>5948</v>
      </c>
      <c r="C3940" s="2" t="s">
        <v>12976</v>
      </c>
      <c r="D3940" s="2">
        <v>322</v>
      </c>
      <c r="E3940" s="7">
        <v>1981</v>
      </c>
      <c r="F3940" s="5" t="s">
        <v>5619</v>
      </c>
      <c r="H3940" s="5" t="s">
        <v>5398</v>
      </c>
      <c r="I3940" s="6" t="s">
        <v>907</v>
      </c>
      <c r="J3940" s="6" t="s">
        <v>20589</v>
      </c>
      <c r="K3940" s="17">
        <v>5</v>
      </c>
      <c r="L3940" s="17" t="s">
        <v>7730</v>
      </c>
      <c r="M3940" s="9">
        <v>0.2</v>
      </c>
      <c r="N3940" s="9"/>
      <c r="O3940" s="21"/>
      <c r="Q3940" s="29"/>
      <c r="U3940" s="17"/>
      <c r="V3940" s="2"/>
      <c r="Y3940" t="str">
        <f t="shared" si="251"/>
        <v/>
      </c>
      <c r="AA3940" t="str">
        <f t="shared" si="252"/>
        <v/>
      </c>
      <c r="AC3940" s="7"/>
      <c r="AD3940" t="s">
        <v>907</v>
      </c>
      <c r="AE3940">
        <f t="shared" si="253"/>
        <v>0</v>
      </c>
      <c r="AG3940" s="2"/>
      <c r="AH3940" t="s">
        <v>2160</v>
      </c>
      <c r="AI3940" s="7" t="s">
        <v>4620</v>
      </c>
    </row>
    <row r="3941" spans="1:49" ht="11" customHeight="1" outlineLevel="1" x14ac:dyDescent="0.25">
      <c r="A3941" t="s">
        <v>5948</v>
      </c>
      <c r="C3941" s="2" t="s">
        <v>12976</v>
      </c>
      <c r="D3941" s="2">
        <v>323</v>
      </c>
      <c r="E3941" s="7">
        <v>1981</v>
      </c>
      <c r="F3941" s="5" t="s">
        <v>6709</v>
      </c>
      <c r="H3941" s="5" t="s">
        <v>5398</v>
      </c>
      <c r="I3941" s="6" t="s">
        <v>907</v>
      </c>
      <c r="J3941" s="6" t="s">
        <v>20589</v>
      </c>
      <c r="K3941" s="17">
        <v>5</v>
      </c>
      <c r="L3941" s="17" t="s">
        <v>7730</v>
      </c>
      <c r="M3941" s="9">
        <v>0.2</v>
      </c>
      <c r="N3941" s="9"/>
      <c r="O3941" s="21"/>
      <c r="Q3941" s="29"/>
      <c r="U3941" s="17"/>
      <c r="V3941" s="2"/>
      <c r="Y3941" t="str">
        <f t="shared" si="251"/>
        <v/>
      </c>
      <c r="AA3941" t="str">
        <f t="shared" si="252"/>
        <v/>
      </c>
      <c r="AC3941" s="7"/>
      <c r="AD3941" t="s">
        <v>907</v>
      </c>
      <c r="AE3941">
        <f t="shared" si="253"/>
        <v>0</v>
      </c>
      <c r="AG3941" s="2"/>
      <c r="AH3941" t="s">
        <v>2160</v>
      </c>
      <c r="AI3941" s="7" t="s">
        <v>4620</v>
      </c>
    </row>
    <row r="3942" spans="1:49" ht="11" customHeight="1" outlineLevel="1" x14ac:dyDescent="0.25">
      <c r="A3942" t="s">
        <v>5948</v>
      </c>
      <c r="C3942" s="2" t="s">
        <v>12976</v>
      </c>
      <c r="D3942" s="2">
        <v>324</v>
      </c>
      <c r="E3942" s="7">
        <v>1981</v>
      </c>
      <c r="F3942" s="5" t="s">
        <v>4236</v>
      </c>
      <c r="H3942" s="5" t="s">
        <v>5398</v>
      </c>
      <c r="I3942" s="6" t="s">
        <v>907</v>
      </c>
      <c r="J3942" s="6" t="s">
        <v>20589</v>
      </c>
      <c r="K3942" s="17">
        <v>5</v>
      </c>
      <c r="L3942" s="17" t="s">
        <v>7730</v>
      </c>
      <c r="M3942" s="9">
        <v>0.2</v>
      </c>
      <c r="N3942" s="9"/>
      <c r="O3942" s="21"/>
      <c r="Q3942" s="29"/>
      <c r="U3942" s="17"/>
      <c r="V3942" s="2"/>
      <c r="Y3942" t="str">
        <f t="shared" si="251"/>
        <v/>
      </c>
      <c r="AA3942" t="str">
        <f t="shared" si="252"/>
        <v/>
      </c>
      <c r="AC3942" s="7"/>
      <c r="AD3942" t="s">
        <v>907</v>
      </c>
      <c r="AE3942">
        <f t="shared" si="253"/>
        <v>0</v>
      </c>
      <c r="AG3942" s="2"/>
      <c r="AH3942" t="s">
        <v>2160</v>
      </c>
      <c r="AI3942" s="7" t="s">
        <v>4620</v>
      </c>
    </row>
    <row r="3943" spans="1:49" ht="11" customHeight="1" outlineLevel="1" x14ac:dyDescent="0.25">
      <c r="A3943" t="s">
        <v>5948</v>
      </c>
      <c r="C3943" s="2" t="s">
        <v>12976</v>
      </c>
      <c r="D3943" s="2">
        <v>325</v>
      </c>
      <c r="E3943" s="7">
        <v>1981</v>
      </c>
      <c r="F3943" s="5" t="s">
        <v>3508</v>
      </c>
      <c r="H3943" s="5" t="s">
        <v>5398</v>
      </c>
      <c r="I3943" s="6" t="s">
        <v>907</v>
      </c>
      <c r="J3943" s="6" t="s">
        <v>20589</v>
      </c>
      <c r="K3943" s="17">
        <v>5</v>
      </c>
      <c r="L3943" s="17" t="s">
        <v>7730</v>
      </c>
      <c r="M3943" s="9">
        <v>0.2</v>
      </c>
      <c r="N3943" s="9"/>
      <c r="O3943" s="21"/>
      <c r="Q3943" s="29"/>
      <c r="U3943" s="17"/>
      <c r="V3943" s="2"/>
      <c r="Y3943" t="str">
        <f t="shared" si="251"/>
        <v/>
      </c>
      <c r="AA3943" t="str">
        <f t="shared" si="252"/>
        <v/>
      </c>
      <c r="AC3943" s="7"/>
      <c r="AD3943" t="s">
        <v>907</v>
      </c>
      <c r="AE3943">
        <f t="shared" si="253"/>
        <v>0</v>
      </c>
      <c r="AG3943" s="2"/>
      <c r="AH3943" t="s">
        <v>2160</v>
      </c>
      <c r="AI3943" s="7" t="s">
        <v>4620</v>
      </c>
    </row>
    <row r="3944" spans="1:49" ht="11" customHeight="1" outlineLevel="1" x14ac:dyDescent="0.25">
      <c r="A3944" t="s">
        <v>5948</v>
      </c>
      <c r="C3944" s="2" t="s">
        <v>12976</v>
      </c>
      <c r="D3944" s="2">
        <v>348</v>
      </c>
      <c r="E3944" s="7">
        <v>1982</v>
      </c>
      <c r="F3944" s="5" t="s">
        <v>4236</v>
      </c>
      <c r="H3944" s="5" t="s">
        <v>5398</v>
      </c>
      <c r="I3944" s="6" t="s">
        <v>20591</v>
      </c>
      <c r="J3944" s="6" t="s">
        <v>20590</v>
      </c>
      <c r="K3944" s="17">
        <v>5</v>
      </c>
      <c r="L3944" s="17" t="s">
        <v>7730</v>
      </c>
      <c r="M3944" s="9">
        <v>0.75</v>
      </c>
      <c r="N3944" s="9"/>
      <c r="O3944" s="21"/>
      <c r="Q3944" s="29"/>
      <c r="U3944" s="17"/>
      <c r="V3944" s="2"/>
      <c r="Y3944" t="str">
        <f t="shared" si="251"/>
        <v/>
      </c>
      <c r="AA3944" t="str">
        <f t="shared" si="252"/>
        <v/>
      </c>
      <c r="AC3944" s="7"/>
      <c r="AD3944" t="s">
        <v>20591</v>
      </c>
      <c r="AE3944">
        <f t="shared" si="253"/>
        <v>0</v>
      </c>
      <c r="AG3944" s="2"/>
      <c r="AH3944" t="s">
        <v>2160</v>
      </c>
      <c r="AI3944" s="7" t="s">
        <v>4620</v>
      </c>
    </row>
    <row r="3945" spans="1:49" ht="11" customHeight="1" outlineLevel="1" x14ac:dyDescent="0.25">
      <c r="A3945" t="s">
        <v>5948</v>
      </c>
      <c r="C3945" s="2" t="s">
        <v>12976</v>
      </c>
      <c r="D3945" s="2">
        <v>349</v>
      </c>
      <c r="E3945" s="7">
        <v>1982</v>
      </c>
      <c r="F3945" s="5" t="s">
        <v>12991</v>
      </c>
      <c r="H3945" s="5" t="s">
        <v>5398</v>
      </c>
      <c r="I3945" s="6" t="s">
        <v>20592</v>
      </c>
      <c r="J3945" s="6" t="s">
        <v>20590</v>
      </c>
      <c r="K3945" s="17">
        <v>5</v>
      </c>
      <c r="L3945" s="17" t="s">
        <v>7730</v>
      </c>
      <c r="M3945" s="9">
        <v>0.75</v>
      </c>
      <c r="N3945" s="9"/>
      <c r="O3945" s="21"/>
      <c r="Q3945" s="29"/>
      <c r="U3945" s="17"/>
      <c r="V3945" s="2"/>
      <c r="Y3945" t="str">
        <f t="shared" si="251"/>
        <v/>
      </c>
      <c r="AA3945" t="str">
        <f t="shared" si="252"/>
        <v/>
      </c>
      <c r="AC3945" s="7"/>
      <c r="AD3945" t="s">
        <v>20592</v>
      </c>
      <c r="AE3945">
        <f t="shared" si="253"/>
        <v>0</v>
      </c>
      <c r="AG3945" s="2"/>
      <c r="AH3945" t="s">
        <v>2160</v>
      </c>
      <c r="AI3945" s="7" t="s">
        <v>4620</v>
      </c>
    </row>
    <row r="3946" spans="1:49" ht="11" customHeight="1" outlineLevel="1" x14ac:dyDescent="0.25">
      <c r="A3946" t="s">
        <v>5948</v>
      </c>
      <c r="C3946" s="2" t="s">
        <v>12976</v>
      </c>
      <c r="D3946" s="2">
        <v>389</v>
      </c>
      <c r="E3946" s="7">
        <v>1983</v>
      </c>
      <c r="F3946" s="5" t="s">
        <v>631</v>
      </c>
      <c r="H3946" s="5" t="s">
        <v>5398</v>
      </c>
      <c r="I3946" s="6" t="s">
        <v>907</v>
      </c>
      <c r="J3946" s="6" t="s">
        <v>8251</v>
      </c>
      <c r="K3946" s="17">
        <v>5</v>
      </c>
      <c r="L3946" s="17" t="s">
        <v>7730</v>
      </c>
      <c r="M3946" s="9">
        <v>1.4</v>
      </c>
      <c r="N3946" s="9"/>
      <c r="O3946" s="21"/>
      <c r="Q3946" s="29"/>
      <c r="U3946" s="17"/>
      <c r="V3946" s="2"/>
      <c r="Y3946" t="str">
        <f t="shared" si="251"/>
        <v/>
      </c>
      <c r="AA3946" t="str">
        <f t="shared" si="252"/>
        <v/>
      </c>
      <c r="AC3946" s="7"/>
      <c r="AD3946" t="s">
        <v>907</v>
      </c>
      <c r="AE3946">
        <f t="shared" si="253"/>
        <v>0</v>
      </c>
      <c r="AG3946" s="2"/>
      <c r="AH3946" t="s">
        <v>2160</v>
      </c>
      <c r="AI3946" s="7" t="s">
        <v>4620</v>
      </c>
    </row>
    <row r="3947" spans="1:49" ht="11" customHeight="1" outlineLevel="1" x14ac:dyDescent="0.25">
      <c r="A3947" t="s">
        <v>5948</v>
      </c>
      <c r="C3947" s="2" t="s">
        <v>12976</v>
      </c>
      <c r="D3947" s="2">
        <v>395</v>
      </c>
      <c r="E3947" s="7">
        <v>1983</v>
      </c>
      <c r="F3947" s="5" t="s">
        <v>5494</v>
      </c>
      <c r="H3947" s="5" t="s">
        <v>5398</v>
      </c>
      <c r="I3947" s="6" t="s">
        <v>20587</v>
      </c>
      <c r="J3947" s="6" t="s">
        <v>20588</v>
      </c>
      <c r="K3947" s="17">
        <v>5</v>
      </c>
      <c r="L3947" s="17" t="s">
        <v>7730</v>
      </c>
      <c r="M3947" s="9">
        <v>1.4</v>
      </c>
      <c r="N3947" s="9"/>
      <c r="O3947" s="21"/>
      <c r="Q3947" s="29"/>
      <c r="U3947" s="17"/>
      <c r="V3947" s="2"/>
      <c r="Y3947" t="str">
        <f t="shared" si="251"/>
        <v/>
      </c>
      <c r="AA3947" t="str">
        <f t="shared" si="252"/>
        <v/>
      </c>
      <c r="AC3947" s="7"/>
      <c r="AD3947" t="s">
        <v>20587</v>
      </c>
      <c r="AE3947">
        <f t="shared" si="253"/>
        <v>0</v>
      </c>
      <c r="AG3947" s="2"/>
      <c r="AH3947" t="s">
        <v>2160</v>
      </c>
      <c r="AI3947" s="7" t="s">
        <v>4620</v>
      </c>
    </row>
    <row r="3948" spans="1:49" ht="11" customHeight="1" outlineLevel="1" x14ac:dyDescent="0.25">
      <c r="A3948" t="s">
        <v>5948</v>
      </c>
      <c r="C3948" s="2" t="s">
        <v>12976</v>
      </c>
      <c r="D3948" s="2">
        <v>395</v>
      </c>
      <c r="E3948" s="7">
        <v>1983</v>
      </c>
      <c r="F3948" s="5" t="s">
        <v>10260</v>
      </c>
      <c r="H3948" s="5" t="s">
        <v>5398</v>
      </c>
      <c r="I3948" s="6" t="s">
        <v>20587</v>
      </c>
      <c r="J3948" s="6" t="s">
        <v>20588</v>
      </c>
      <c r="K3948" s="17">
        <v>5</v>
      </c>
      <c r="L3948" s="17" t="s">
        <v>7730</v>
      </c>
      <c r="M3948" s="9">
        <v>1.7</v>
      </c>
      <c r="N3948" s="9"/>
      <c r="O3948" s="21"/>
      <c r="Q3948" s="29"/>
      <c r="U3948" s="17"/>
      <c r="V3948" s="2"/>
      <c r="Y3948" t="str">
        <f t="shared" si="251"/>
        <v/>
      </c>
      <c r="AA3948">
        <f t="shared" si="252"/>
        <v>1</v>
      </c>
      <c r="AC3948" s="7"/>
      <c r="AD3948" t="s">
        <v>20587</v>
      </c>
      <c r="AE3948">
        <f t="shared" si="253"/>
        <v>0</v>
      </c>
      <c r="AG3948" s="2"/>
      <c r="AH3948" t="s">
        <v>2160</v>
      </c>
      <c r="AI3948" s="7" t="s">
        <v>4620</v>
      </c>
    </row>
    <row r="3949" spans="1:49" ht="11" customHeight="1" x14ac:dyDescent="0.25">
      <c r="A3949" s="4" t="s">
        <v>13962</v>
      </c>
      <c r="B3949" t="s">
        <v>13948</v>
      </c>
      <c r="C3949" s="2" t="s">
        <v>12976</v>
      </c>
      <c r="E3949" s="7"/>
      <c r="F3949" s="5"/>
      <c r="H3949" s="5"/>
      <c r="I3949" s="6"/>
      <c r="J3949" s="6"/>
      <c r="K3949" s="17"/>
      <c r="L3949" s="17"/>
      <c r="M3949" s="9"/>
      <c r="N3949" s="9">
        <f>SUM(M3950:M3960)</f>
        <v>20.5</v>
      </c>
      <c r="O3949" s="21">
        <v>127</v>
      </c>
      <c r="P3949">
        <f>COUNTIF(L3950:L3960,"*")</f>
        <v>11</v>
      </c>
      <c r="Q3949" s="29">
        <f>P3949/O3949</f>
        <v>8.6614173228346455E-2</v>
      </c>
      <c r="R3949">
        <f>COUNTIF(L3950:L3960,"Y")+COUNTIF(L3950:L3960,"S")</f>
        <v>11</v>
      </c>
      <c r="U3949" s="18" t="s">
        <v>7732</v>
      </c>
      <c r="V3949" s="2"/>
      <c r="W3949" t="s">
        <v>18632</v>
      </c>
      <c r="Y3949" t="str">
        <f t="shared" si="251"/>
        <v/>
      </c>
      <c r="AA3949" t="str">
        <f t="shared" si="252"/>
        <v/>
      </c>
      <c r="AC3949" s="7"/>
      <c r="AF3949">
        <f>COUNTIF(AE3950:AE3960,"1")</f>
        <v>0</v>
      </c>
      <c r="AG3949" s="2"/>
      <c r="AI3949" s="7"/>
      <c r="AJ3949">
        <f>COUNTIF($K3950:$K3960,"1")-COUNTIFS($K3950:$K3960,"1",$L3950:$L3960,"V")</f>
        <v>4</v>
      </c>
      <c r="AK3949">
        <f>COUNTIFS($K3950:$K3960,"1",$L3950:$L3960,"Y")+COUNTIFS($K3950:$K3960,"1",$L3950:$L3960,"s")</f>
        <v>4</v>
      </c>
      <c r="AL3949">
        <f>COUNTIF($K3950:$K3960,"2")-COUNTIFS($K3950:$K3960,"2",$L3950:$L3960,"V")</f>
        <v>0</v>
      </c>
      <c r="AM3949">
        <f>COUNTIFS($K3950:$K3960,"2",$L3950:$L3960,"Y")+COUNTIFS($K3950:$K3960,"2",$L3950:$L3960,"s")</f>
        <v>0</v>
      </c>
      <c r="AN3949">
        <f>COUNTIF($K3950:$K3960,"3")-COUNTIFS($K3950:$K3960,"3",$L3950:$L3960,"V")</f>
        <v>4</v>
      </c>
      <c r="AO3949">
        <f>COUNTIFS($K3950:$K3960,"3",$L3950:$L3960,"Y")+COUNTIFS($K3950:$K3960,"3",$L3950:$L3960,"s")</f>
        <v>4</v>
      </c>
      <c r="AP3949">
        <f>COUNTIF($K3950:$K3960,"4")-COUNTIFS($K3950:$K3960,"4",$L3950:$L3960,"V")</f>
        <v>0</v>
      </c>
      <c r="AQ3949">
        <f>COUNTIFS($K3950:$K3960,"4",$L3950:$L3960,"Y")+COUNTIFS($K3950:$K3960,"4",$L3950:$L3960,"s")</f>
        <v>0</v>
      </c>
      <c r="AR3949">
        <f>COUNTIF($K3950:$K3960,"5")-COUNTIFS($K3950:$K3960,"5",$L3950:$L3960,"V")</f>
        <v>2</v>
      </c>
      <c r="AS3949">
        <f>COUNTIFS($K3950:$K3960,"5",$L3950:$L3960,"Y")+COUNTIFS($K3950:$K3960,"5",$L3950:$L3960,"s")</f>
        <v>2</v>
      </c>
      <c r="AT3949">
        <f>COUNTIF($K3950:$K3960,"6")-COUNTIFS($K3950:$K3960,"6",$L3950:$L3960,"V")</f>
        <v>1</v>
      </c>
      <c r="AU3949">
        <f>COUNTIFS($K3950:$K3960,"6",$L3950:$L3960,"Y")+COUNTIFS($K3950:$K3960,"6",$L3950:$L3960,"s")</f>
        <v>1</v>
      </c>
      <c r="AV3949">
        <f>COUNTIF($K3950:$K3960,"7")-COUNTIFS($K3950:$K3960,"7",$L3950:$L3960,"V")</f>
        <v>0</v>
      </c>
      <c r="AW3949">
        <f>COUNTIFS($K3950:$K3960,"7",$L3950:$L3960,"Y")+COUNTIFS($K3950:$K3960,"7",$L3950:$L3960,"s")</f>
        <v>0</v>
      </c>
    </row>
    <row r="3950" spans="1:49" ht="11" customHeight="1" outlineLevel="1" x14ac:dyDescent="0.25">
      <c r="A3950" t="s">
        <v>5951</v>
      </c>
      <c r="C3950" s="2" t="s">
        <v>12976</v>
      </c>
      <c r="D3950" s="2">
        <v>38</v>
      </c>
      <c r="E3950" s="7">
        <v>1980</v>
      </c>
      <c r="F3950" s="5" t="s">
        <v>1099</v>
      </c>
      <c r="H3950" s="5" t="s">
        <v>5398</v>
      </c>
      <c r="I3950" s="6" t="s">
        <v>5953</v>
      </c>
      <c r="J3950" s="6" t="s">
        <v>13963</v>
      </c>
      <c r="K3950" s="17">
        <v>6</v>
      </c>
      <c r="L3950" s="17" t="s">
        <v>7730</v>
      </c>
      <c r="M3950" s="9">
        <v>1</v>
      </c>
      <c r="N3950" s="9"/>
      <c r="O3950" s="21"/>
      <c r="Q3950" s="29"/>
      <c r="U3950" s="17"/>
      <c r="V3950" s="2" t="s">
        <v>5952</v>
      </c>
      <c r="Y3950" t="str">
        <f t="shared" si="251"/>
        <v/>
      </c>
      <c r="AA3950" t="str">
        <f t="shared" si="252"/>
        <v/>
      </c>
      <c r="AC3950" s="7"/>
      <c r="AD3950" t="s">
        <v>5953</v>
      </c>
      <c r="AE3950">
        <f t="shared" ref="AE3950:AE3960" si="254">COUNTIF(I3950,"*Fuji*")</f>
        <v>0</v>
      </c>
      <c r="AG3950" s="2"/>
      <c r="AH3950" t="s">
        <v>3757</v>
      </c>
      <c r="AI3950" s="7" t="s">
        <v>4610</v>
      </c>
    </row>
    <row r="3951" spans="1:49" ht="11" customHeight="1" outlineLevel="1" x14ac:dyDescent="0.25">
      <c r="A3951" t="s">
        <v>5951</v>
      </c>
      <c r="C3951" s="2" t="s">
        <v>12976</v>
      </c>
      <c r="D3951" s="2">
        <v>48</v>
      </c>
      <c r="E3951" s="7">
        <v>1980</v>
      </c>
      <c r="F3951" s="5" t="s">
        <v>2308</v>
      </c>
      <c r="H3951" s="5" t="s">
        <v>5398</v>
      </c>
      <c r="I3951" s="6" t="s">
        <v>2309</v>
      </c>
      <c r="J3951" s="6" t="s">
        <v>13963</v>
      </c>
      <c r="K3951" s="17">
        <v>3</v>
      </c>
      <c r="L3951" s="17" t="s">
        <v>7730</v>
      </c>
      <c r="M3951" s="9">
        <v>3.5</v>
      </c>
      <c r="N3951" s="9"/>
      <c r="O3951" s="21"/>
      <c r="Q3951" s="29"/>
      <c r="U3951" s="17"/>
      <c r="V3951" s="2" t="s">
        <v>2307</v>
      </c>
      <c r="Y3951" t="str">
        <f t="shared" si="251"/>
        <v/>
      </c>
      <c r="AA3951" t="str">
        <f t="shared" si="252"/>
        <v/>
      </c>
      <c r="AC3951" s="7"/>
      <c r="AD3951" t="s">
        <v>2309</v>
      </c>
      <c r="AE3951">
        <f t="shared" si="254"/>
        <v>0</v>
      </c>
      <c r="AG3951" s="2"/>
      <c r="AH3951" t="s">
        <v>2310</v>
      </c>
      <c r="AI3951" s="7" t="s">
        <v>4610</v>
      </c>
    </row>
    <row r="3952" spans="1:49" ht="11" customHeight="1" outlineLevel="1" x14ac:dyDescent="0.25">
      <c r="A3952" t="s">
        <v>5951</v>
      </c>
      <c r="C3952" s="2" t="s">
        <v>12976</v>
      </c>
      <c r="D3952" s="2">
        <v>49</v>
      </c>
      <c r="E3952" s="7">
        <v>1980</v>
      </c>
      <c r="F3952" s="5" t="s">
        <v>4236</v>
      </c>
      <c r="H3952" s="5" t="s">
        <v>5398</v>
      </c>
      <c r="I3952" s="6" t="s">
        <v>2312</v>
      </c>
      <c r="J3952" s="6" t="s">
        <v>13963</v>
      </c>
      <c r="K3952" s="17">
        <v>5</v>
      </c>
      <c r="L3952" s="17" t="s">
        <v>7730</v>
      </c>
      <c r="M3952" s="9">
        <v>2</v>
      </c>
      <c r="N3952" s="9"/>
      <c r="O3952" s="21"/>
      <c r="Q3952" s="29"/>
      <c r="U3952" s="17"/>
      <c r="V3952" s="2" t="s">
        <v>2311</v>
      </c>
      <c r="Y3952" t="str">
        <f t="shared" si="251"/>
        <v/>
      </c>
      <c r="AA3952" t="str">
        <f t="shared" si="252"/>
        <v/>
      </c>
      <c r="AC3952" s="7"/>
      <c r="AD3952" t="s">
        <v>2312</v>
      </c>
      <c r="AE3952">
        <f t="shared" si="254"/>
        <v>0</v>
      </c>
      <c r="AG3952" s="2"/>
      <c r="AH3952" t="s">
        <v>3757</v>
      </c>
      <c r="AI3952" s="7" t="s">
        <v>4610</v>
      </c>
    </row>
    <row r="3953" spans="1:49" ht="11" customHeight="1" outlineLevel="1" x14ac:dyDescent="0.25">
      <c r="A3953" t="s">
        <v>5951</v>
      </c>
      <c r="C3953" s="2" t="s">
        <v>12976</v>
      </c>
      <c r="D3953" s="2">
        <v>77</v>
      </c>
      <c r="E3953" s="7">
        <v>1983</v>
      </c>
      <c r="F3953" s="5" t="s">
        <v>631</v>
      </c>
      <c r="H3953" s="5" t="s">
        <v>5398</v>
      </c>
      <c r="I3953" s="6" t="s">
        <v>6078</v>
      </c>
      <c r="J3953" s="6" t="s">
        <v>13964</v>
      </c>
      <c r="K3953" s="17">
        <v>1</v>
      </c>
      <c r="L3953" s="17" t="s">
        <v>7730</v>
      </c>
      <c r="M3953" s="9">
        <v>0.5</v>
      </c>
      <c r="N3953" s="9"/>
      <c r="O3953" s="21"/>
      <c r="Q3953" s="29"/>
      <c r="U3953" s="17"/>
      <c r="V3953" s="2" t="s">
        <v>6075</v>
      </c>
      <c r="Y3953" t="str">
        <f t="shared" si="251"/>
        <v/>
      </c>
      <c r="AA3953" t="str">
        <f t="shared" si="252"/>
        <v/>
      </c>
      <c r="AC3953" s="7"/>
      <c r="AD3953" t="s">
        <v>6078</v>
      </c>
      <c r="AE3953">
        <f t="shared" si="254"/>
        <v>0</v>
      </c>
      <c r="AG3953" s="2"/>
      <c r="AH3953" t="s">
        <v>3757</v>
      </c>
      <c r="AI3953" s="7" t="s">
        <v>4610</v>
      </c>
    </row>
    <row r="3954" spans="1:49" ht="11" customHeight="1" outlineLevel="1" x14ac:dyDescent="0.25">
      <c r="A3954" t="s">
        <v>5951</v>
      </c>
      <c r="C3954" s="2" t="s">
        <v>12976</v>
      </c>
      <c r="D3954" s="2">
        <v>78</v>
      </c>
      <c r="E3954" s="7">
        <v>1983</v>
      </c>
      <c r="F3954" s="5" t="s">
        <v>5619</v>
      </c>
      <c r="H3954" s="5" t="s">
        <v>5398</v>
      </c>
      <c r="I3954" s="6" t="s">
        <v>6079</v>
      </c>
      <c r="J3954" s="6" t="s">
        <v>13964</v>
      </c>
      <c r="K3954" s="17">
        <v>3</v>
      </c>
      <c r="L3954" s="17" t="s">
        <v>7730</v>
      </c>
      <c r="M3954" s="9">
        <v>1</v>
      </c>
      <c r="N3954" s="9"/>
      <c r="O3954" s="21"/>
      <c r="Q3954" s="29"/>
      <c r="U3954" s="17"/>
      <c r="V3954" s="2" t="s">
        <v>6076</v>
      </c>
      <c r="Y3954" t="str">
        <f t="shared" si="251"/>
        <v/>
      </c>
      <c r="AA3954" t="str">
        <f t="shared" si="252"/>
        <v/>
      </c>
      <c r="AC3954" s="7"/>
      <c r="AD3954" t="s">
        <v>6079</v>
      </c>
      <c r="AE3954">
        <f t="shared" si="254"/>
        <v>0</v>
      </c>
      <c r="AG3954" s="2"/>
      <c r="AH3954" t="s">
        <v>3757</v>
      </c>
      <c r="AI3954" s="7" t="s">
        <v>4610</v>
      </c>
    </row>
    <row r="3955" spans="1:49" ht="11" customHeight="1" outlineLevel="1" x14ac:dyDescent="0.25">
      <c r="A3955" t="s">
        <v>5951</v>
      </c>
      <c r="C3955" s="2" t="s">
        <v>12976</v>
      </c>
      <c r="D3955" s="2">
        <v>80</v>
      </c>
      <c r="E3955" s="7">
        <v>1983</v>
      </c>
      <c r="F3955" s="5" t="s">
        <v>2530</v>
      </c>
      <c r="H3955" s="5" t="s">
        <v>5398</v>
      </c>
      <c r="I3955" s="6" t="s">
        <v>6080</v>
      </c>
      <c r="J3955" s="6" t="s">
        <v>13964</v>
      </c>
      <c r="K3955" s="17">
        <v>3</v>
      </c>
      <c r="L3955" s="17" t="s">
        <v>7730</v>
      </c>
      <c r="M3955" s="9">
        <v>3.6</v>
      </c>
      <c r="N3955" s="9"/>
      <c r="O3955" s="21"/>
      <c r="Q3955" s="29"/>
      <c r="U3955" s="17"/>
      <c r="V3955" s="2" t="s">
        <v>6077</v>
      </c>
      <c r="Y3955" t="str">
        <f t="shared" si="251"/>
        <v/>
      </c>
      <c r="AA3955" t="str">
        <f t="shared" si="252"/>
        <v/>
      </c>
      <c r="AC3955" s="7"/>
      <c r="AD3955" t="s">
        <v>6080</v>
      </c>
      <c r="AE3955">
        <f t="shared" si="254"/>
        <v>0</v>
      </c>
      <c r="AG3955" s="2"/>
      <c r="AH3955" t="s">
        <v>3757</v>
      </c>
      <c r="AI3955" s="7" t="s">
        <v>4922</v>
      </c>
    </row>
    <row r="3956" spans="1:49" ht="11" customHeight="1" outlineLevel="1" x14ac:dyDescent="0.25">
      <c r="A3956" t="s">
        <v>5951</v>
      </c>
      <c r="C3956" s="2" t="s">
        <v>12976</v>
      </c>
      <c r="D3956" s="2">
        <v>85</v>
      </c>
      <c r="E3956" s="7">
        <v>1984</v>
      </c>
      <c r="F3956" s="5" t="s">
        <v>1107</v>
      </c>
      <c r="H3956" s="5" t="s">
        <v>5398</v>
      </c>
      <c r="I3956" s="6" t="s">
        <v>5491</v>
      </c>
      <c r="J3956" s="6" t="s">
        <v>989</v>
      </c>
      <c r="K3956" s="17">
        <v>1</v>
      </c>
      <c r="L3956" s="17" t="s">
        <v>7730</v>
      </c>
      <c r="M3956" s="9">
        <v>0.6</v>
      </c>
      <c r="N3956" s="9"/>
      <c r="O3956" s="21"/>
      <c r="Q3956" s="29"/>
      <c r="U3956" s="17"/>
      <c r="V3956" s="2" t="s">
        <v>5490</v>
      </c>
      <c r="Y3956" t="str">
        <f t="shared" si="251"/>
        <v/>
      </c>
      <c r="AA3956" t="str">
        <f t="shared" si="252"/>
        <v/>
      </c>
      <c r="AC3956" s="7"/>
      <c r="AD3956" t="s">
        <v>5491</v>
      </c>
      <c r="AE3956">
        <f t="shared" si="254"/>
        <v>0</v>
      </c>
      <c r="AG3956" s="2"/>
      <c r="AH3956" t="s">
        <v>5492</v>
      </c>
      <c r="AI3956" s="7" t="s">
        <v>4610</v>
      </c>
    </row>
    <row r="3957" spans="1:49" ht="11" customHeight="1" outlineLevel="1" x14ac:dyDescent="0.25">
      <c r="A3957" t="s">
        <v>5951</v>
      </c>
      <c r="C3957" s="2" t="s">
        <v>12976</v>
      </c>
      <c r="D3957" s="2">
        <v>86</v>
      </c>
      <c r="E3957" s="7">
        <v>1984</v>
      </c>
      <c r="F3957" s="5" t="s">
        <v>5494</v>
      </c>
      <c r="H3957" s="5" t="s">
        <v>5398</v>
      </c>
      <c r="I3957" s="6" t="s">
        <v>4136</v>
      </c>
      <c r="J3957" s="6" t="s">
        <v>989</v>
      </c>
      <c r="K3957" s="17">
        <v>3</v>
      </c>
      <c r="L3957" s="17" t="s">
        <v>7730</v>
      </c>
      <c r="M3957" s="9">
        <v>0.6</v>
      </c>
      <c r="N3957" s="9"/>
      <c r="O3957" s="21"/>
      <c r="Q3957" s="29"/>
      <c r="U3957" s="17"/>
      <c r="V3957" s="2" t="s">
        <v>5493</v>
      </c>
      <c r="Y3957" t="str">
        <f t="shared" si="251"/>
        <v/>
      </c>
      <c r="AA3957" t="str">
        <f t="shared" si="252"/>
        <v/>
      </c>
      <c r="AC3957" s="7"/>
      <c r="AD3957" t="s">
        <v>4136</v>
      </c>
      <c r="AE3957">
        <f t="shared" si="254"/>
        <v>0</v>
      </c>
      <c r="AG3957" s="2"/>
      <c r="AH3957" t="s">
        <v>3757</v>
      </c>
      <c r="AI3957" s="7" t="s">
        <v>4922</v>
      </c>
    </row>
    <row r="3958" spans="1:49" ht="11" customHeight="1" outlineLevel="1" x14ac:dyDescent="0.25">
      <c r="A3958" t="s">
        <v>5951</v>
      </c>
      <c r="C3958" s="2" t="s">
        <v>12976</v>
      </c>
      <c r="D3958" s="2">
        <v>87</v>
      </c>
      <c r="E3958" s="7">
        <v>1984</v>
      </c>
      <c r="F3958" s="5" t="s">
        <v>4137</v>
      </c>
      <c r="H3958" s="5" t="s">
        <v>5398</v>
      </c>
      <c r="I3958" s="6" t="s">
        <v>4138</v>
      </c>
      <c r="J3958" s="6" t="s">
        <v>989</v>
      </c>
      <c r="K3958" s="17">
        <v>5</v>
      </c>
      <c r="L3958" s="17" t="s">
        <v>7730</v>
      </c>
      <c r="M3958" s="9">
        <v>0.6</v>
      </c>
      <c r="N3958" s="9"/>
      <c r="O3958" s="21"/>
      <c r="Q3958" s="29"/>
      <c r="U3958" s="17"/>
      <c r="V3958" s="2" t="s">
        <v>7987</v>
      </c>
      <c r="Y3958" t="str">
        <f t="shared" si="251"/>
        <v/>
      </c>
      <c r="AA3958" t="str">
        <f t="shared" si="252"/>
        <v/>
      </c>
      <c r="AC3958" s="7"/>
      <c r="AD3958" t="s">
        <v>4138</v>
      </c>
      <c r="AE3958">
        <f t="shared" si="254"/>
        <v>0</v>
      </c>
      <c r="AG3958" s="2"/>
      <c r="AH3958" t="s">
        <v>3757</v>
      </c>
      <c r="AI3958" s="7" t="s">
        <v>4922</v>
      </c>
    </row>
    <row r="3959" spans="1:49" ht="11" customHeight="1" outlineLevel="1" x14ac:dyDescent="0.25">
      <c r="A3959" t="s">
        <v>5951</v>
      </c>
      <c r="C3959" s="2" t="s">
        <v>12976</v>
      </c>
      <c r="D3959" s="2">
        <v>88</v>
      </c>
      <c r="E3959" s="7">
        <v>1984</v>
      </c>
      <c r="F3959" s="5" t="s">
        <v>4140</v>
      </c>
      <c r="H3959" s="5" t="s">
        <v>5398</v>
      </c>
      <c r="I3959" s="6" t="s">
        <v>5052</v>
      </c>
      <c r="J3959" s="6" t="s">
        <v>989</v>
      </c>
      <c r="K3959" s="17">
        <v>1</v>
      </c>
      <c r="L3959" s="17" t="s">
        <v>7730</v>
      </c>
      <c r="M3959" s="9">
        <v>0.6</v>
      </c>
      <c r="N3959" s="9"/>
      <c r="O3959" s="21"/>
      <c r="Q3959" s="29"/>
      <c r="U3959" s="17"/>
      <c r="V3959" s="2" t="s">
        <v>4139</v>
      </c>
      <c r="Y3959" t="str">
        <f t="shared" si="251"/>
        <v/>
      </c>
      <c r="AA3959" t="str">
        <f t="shared" si="252"/>
        <v/>
      </c>
      <c r="AC3959" s="7"/>
      <c r="AD3959" t="s">
        <v>5052</v>
      </c>
      <c r="AE3959">
        <f t="shared" si="254"/>
        <v>0</v>
      </c>
      <c r="AG3959" s="2"/>
      <c r="AH3959" t="s">
        <v>5053</v>
      </c>
      <c r="AI3959" s="7" t="s">
        <v>4922</v>
      </c>
    </row>
    <row r="3960" spans="1:49" ht="11" customHeight="1" outlineLevel="1" x14ac:dyDescent="0.25">
      <c r="A3960" t="s">
        <v>5951</v>
      </c>
      <c r="C3960" s="2" t="s">
        <v>12976</v>
      </c>
      <c r="D3960" s="2" t="s">
        <v>14153</v>
      </c>
      <c r="E3960" s="7">
        <v>1984</v>
      </c>
      <c r="F3960" s="5" t="s">
        <v>7028</v>
      </c>
      <c r="H3960" s="5" t="s">
        <v>5398</v>
      </c>
      <c r="I3960" s="6" t="s">
        <v>10148</v>
      </c>
      <c r="J3960" s="6" t="s">
        <v>989</v>
      </c>
      <c r="K3960" s="17">
        <v>1</v>
      </c>
      <c r="L3960" s="17" t="s">
        <v>7730</v>
      </c>
      <c r="M3960" s="9">
        <v>6.5</v>
      </c>
      <c r="N3960" s="9"/>
      <c r="O3960" s="21"/>
      <c r="Q3960" s="29"/>
      <c r="U3960" s="17"/>
      <c r="V3960" s="2"/>
      <c r="X3960" t="s">
        <v>7732</v>
      </c>
      <c r="Y3960">
        <f t="shared" si="251"/>
        <v>1</v>
      </c>
      <c r="AA3960" t="str">
        <f t="shared" si="252"/>
        <v/>
      </c>
      <c r="AC3960" s="7"/>
      <c r="AD3960" t="s">
        <v>10148</v>
      </c>
      <c r="AE3960">
        <f t="shared" si="254"/>
        <v>0</v>
      </c>
      <c r="AG3960" s="2"/>
      <c r="AI3960" s="7"/>
    </row>
    <row r="3961" spans="1:49" ht="11" customHeight="1" x14ac:dyDescent="0.25">
      <c r="A3961" t="s">
        <v>12871</v>
      </c>
      <c r="B3961" t="s">
        <v>12872</v>
      </c>
      <c r="C3961" s="2" t="s">
        <v>12521</v>
      </c>
      <c r="E3961" s="7"/>
      <c r="F3961" s="5"/>
      <c r="H3961" s="5"/>
      <c r="I3961" s="6"/>
      <c r="J3961" s="6"/>
      <c r="K3961" s="17"/>
      <c r="L3961" s="17"/>
      <c r="M3961" s="9"/>
      <c r="N3961" s="9">
        <f>SUM(M3962:M4179)</f>
        <v>310.90000000000003</v>
      </c>
      <c r="O3961" s="21">
        <v>976</v>
      </c>
      <c r="P3961">
        <f>COUNTIF(L3962:L4179,"*")</f>
        <v>218</v>
      </c>
      <c r="Q3961" s="29">
        <f>P3961/O3961</f>
        <v>0.22336065573770492</v>
      </c>
      <c r="R3961">
        <f>COUNTIF(L3962:L4179,"Y")+COUNTIF(L3962:L4179,"S")</f>
        <v>185</v>
      </c>
      <c r="U3961" s="17" t="s">
        <v>7730</v>
      </c>
      <c r="V3961" s="2"/>
      <c r="W3961" t="s">
        <v>18392</v>
      </c>
      <c r="Y3961" t="str">
        <f t="shared" si="251"/>
        <v/>
      </c>
      <c r="AA3961" t="str">
        <f t="shared" si="252"/>
        <v/>
      </c>
      <c r="AC3961" s="7"/>
      <c r="AF3961">
        <f>COUNTIF(AE3962:AE4179,"1")</f>
        <v>0</v>
      </c>
      <c r="AG3961" s="2"/>
      <c r="AI3961" s="7"/>
      <c r="AJ3961">
        <f>COUNTIF($K3962:$K4179,"1")-COUNTIFS($K3962:$K4179,"1",$L3962:$L4179,"V")</f>
        <v>9</v>
      </c>
      <c r="AK3961">
        <f>COUNTIFS($K3962:$K4179,"1",$L3962:$L4179,"Y")+COUNTIFS($K3962:$K4179,"1",$L3962:$L4179,"s")</f>
        <v>9</v>
      </c>
      <c r="AL3961">
        <f>COUNTIF($K3962:$K4179,"2")-COUNTIFS($K3962:$K4179,"2",$L3962:$L4179,"V")</f>
        <v>3</v>
      </c>
      <c r="AM3961">
        <f>COUNTIFS($K3962:$K4179,"2",$L3962:$L4179,"Y")+COUNTIFS($K3962:$K4179,"2",$L3962:$L4179,"s")</f>
        <v>3</v>
      </c>
      <c r="AN3961">
        <f>COUNTIF($K3962:$K4179,"3")-COUNTIFS($K3962:$K4179,"3",$L3962:$L4179,"V")</f>
        <v>15</v>
      </c>
      <c r="AO3961">
        <f>COUNTIFS($K3962:$K4179,"3",$L3962:$L4179,"Y")+COUNTIFS($K3962:$K4179,"3",$L3962:$L4179,"s")</f>
        <v>14</v>
      </c>
      <c r="AP3961">
        <f>COUNTIF($K3962:$K4179,"4")-COUNTIFS($K3962:$K4179,"4",$L3962:$L4179,"V")</f>
        <v>5</v>
      </c>
      <c r="AQ3961">
        <f>COUNTIFS($K3962:$K4179,"4",$L3962:$L4179,"Y")+COUNTIFS($K3962:$K4179,"4",$L3962:$L4179,"s")</f>
        <v>5</v>
      </c>
      <c r="AR3961">
        <f>COUNTIF($K3962:$K4179,"5")-COUNTIFS($K3962:$K4179,"5",$L3962:$L4179,"V")</f>
        <v>160</v>
      </c>
      <c r="AS3961">
        <f>COUNTIFS($K3962:$K4179,"5",$L3962:$L4179,"Y")+COUNTIFS($K3962:$K4179,"5",$L3962:$L4179,"s")</f>
        <v>129</v>
      </c>
      <c r="AT3961">
        <f>COUNTIF($K3962:$K4179,"6")-COUNTIFS($K3962:$K4179,"6",$L3962:$L4179,"V")</f>
        <v>24</v>
      </c>
      <c r="AU3961">
        <f>COUNTIFS($K3962:$K4179,"6",$L3962:$L4179,"Y")+COUNTIFS($K3962:$K4179,"6",$L3962:$L4179,"s")</f>
        <v>23</v>
      </c>
      <c r="AV3961">
        <f>COUNTIF($K3962:$K4179,"7")-COUNTIFS($K3962:$K4179,"7",$L3962:$L4179,"V")</f>
        <v>2</v>
      </c>
      <c r="AW3961">
        <f>COUNTIFS($K3962:$K4179,"7",$L3962:$L4179,"Y")+COUNTIFS($K3962:$K4179,"7",$L3962:$L4179,"s")</f>
        <v>2</v>
      </c>
    </row>
    <row r="3962" spans="1:49" ht="11" customHeight="1" outlineLevel="1" x14ac:dyDescent="0.25">
      <c r="A3962" t="s">
        <v>5054</v>
      </c>
      <c r="C3962" s="2" t="s">
        <v>12521</v>
      </c>
      <c r="D3962" s="2">
        <v>1</v>
      </c>
      <c r="E3962" s="7">
        <v>1975</v>
      </c>
      <c r="F3962" s="5" t="s">
        <v>4603</v>
      </c>
      <c r="H3962" s="5" t="s">
        <v>5796</v>
      </c>
      <c r="I3962" s="6" t="s">
        <v>5840</v>
      </c>
      <c r="J3962" s="6" t="s">
        <v>12689</v>
      </c>
      <c r="K3962" s="17">
        <v>6</v>
      </c>
      <c r="L3962" s="17" t="s">
        <v>7730</v>
      </c>
      <c r="M3962" s="9">
        <v>0.2</v>
      </c>
      <c r="N3962" s="9"/>
      <c r="O3962" s="21"/>
      <c r="Q3962" s="29"/>
      <c r="U3962" s="17"/>
      <c r="V3962" s="2">
        <v>7</v>
      </c>
      <c r="Y3962" t="str">
        <f t="shared" si="251"/>
        <v/>
      </c>
      <c r="AA3962" t="str">
        <f t="shared" si="252"/>
        <v/>
      </c>
      <c r="AC3962" s="7"/>
      <c r="AD3962" t="s">
        <v>5840</v>
      </c>
      <c r="AE3962">
        <f t="shared" ref="AE3962:AE4025" si="255">COUNTIF(I3962,"*Fuji*")</f>
        <v>0</v>
      </c>
      <c r="AG3962" s="2"/>
      <c r="AH3962" t="s">
        <v>3340</v>
      </c>
      <c r="AI3962" s="7" t="s">
        <v>4610</v>
      </c>
    </row>
    <row r="3963" spans="1:49" ht="11" customHeight="1" outlineLevel="1" x14ac:dyDescent="0.25">
      <c r="A3963" t="s">
        <v>5054</v>
      </c>
      <c r="C3963" s="2" t="s">
        <v>12521</v>
      </c>
      <c r="D3963" s="2">
        <v>3</v>
      </c>
      <c r="E3963" s="7">
        <v>1975</v>
      </c>
      <c r="F3963" s="5" t="s">
        <v>4070</v>
      </c>
      <c r="H3963" s="5" t="s">
        <v>4604</v>
      </c>
      <c r="I3963" s="6" t="s">
        <v>5840</v>
      </c>
      <c r="J3963" s="6" t="s">
        <v>12689</v>
      </c>
      <c r="K3963" s="17">
        <v>6</v>
      </c>
      <c r="L3963" s="17" t="s">
        <v>7730</v>
      </c>
      <c r="M3963" s="9">
        <v>0.2</v>
      </c>
      <c r="N3963" s="9"/>
      <c r="O3963" s="21"/>
      <c r="Q3963" s="29"/>
      <c r="U3963" s="17"/>
      <c r="V3963" s="2">
        <v>9</v>
      </c>
      <c r="Y3963" t="str">
        <f t="shared" si="251"/>
        <v/>
      </c>
      <c r="AA3963" t="str">
        <f t="shared" si="252"/>
        <v/>
      </c>
      <c r="AC3963" s="7"/>
      <c r="AD3963" t="s">
        <v>5840</v>
      </c>
      <c r="AE3963">
        <f t="shared" si="255"/>
        <v>0</v>
      </c>
      <c r="AG3963" s="2"/>
      <c r="AH3963" t="s">
        <v>3340</v>
      </c>
      <c r="AI3963" s="7" t="s">
        <v>4610</v>
      </c>
    </row>
    <row r="3964" spans="1:49" ht="11" customHeight="1" outlineLevel="1" x14ac:dyDescent="0.25">
      <c r="A3964" t="s">
        <v>5054</v>
      </c>
      <c r="C3964" s="2" t="s">
        <v>12521</v>
      </c>
      <c r="D3964" s="2">
        <v>5</v>
      </c>
      <c r="E3964" s="7">
        <v>1975</v>
      </c>
      <c r="F3964" s="5" t="s">
        <v>4605</v>
      </c>
      <c r="H3964" s="5" t="s">
        <v>4606</v>
      </c>
      <c r="I3964" s="6" t="s">
        <v>1476</v>
      </c>
      <c r="J3964" s="6" t="s">
        <v>12689</v>
      </c>
      <c r="K3964" s="17">
        <v>5</v>
      </c>
      <c r="L3964" s="17" t="s">
        <v>7730</v>
      </c>
      <c r="M3964" s="9">
        <v>0.2</v>
      </c>
      <c r="N3964" s="9"/>
      <c r="O3964" s="21"/>
      <c r="Q3964" s="29"/>
      <c r="U3964" s="17"/>
      <c r="V3964" s="2">
        <v>11</v>
      </c>
      <c r="Y3964" t="str">
        <f t="shared" si="251"/>
        <v/>
      </c>
      <c r="AA3964" t="str">
        <f t="shared" si="252"/>
        <v/>
      </c>
      <c r="AC3964" s="7"/>
      <c r="AD3964" t="s">
        <v>1476</v>
      </c>
      <c r="AE3964">
        <f t="shared" si="255"/>
        <v>0</v>
      </c>
      <c r="AG3964" s="2"/>
      <c r="AH3964" t="s">
        <v>3340</v>
      </c>
      <c r="AI3964" s="7" t="s">
        <v>4610</v>
      </c>
    </row>
    <row r="3965" spans="1:49" ht="11" customHeight="1" outlineLevel="1" x14ac:dyDescent="0.25">
      <c r="A3965" t="s">
        <v>5054</v>
      </c>
      <c r="C3965" s="2" t="s">
        <v>12521</v>
      </c>
      <c r="D3965" s="2">
        <v>7</v>
      </c>
      <c r="E3965" s="7">
        <v>1975</v>
      </c>
      <c r="F3965" s="5" t="s">
        <v>1477</v>
      </c>
      <c r="H3965" s="5" t="s">
        <v>3964</v>
      </c>
      <c r="I3965" s="6" t="s">
        <v>5840</v>
      </c>
      <c r="J3965" s="6" t="s">
        <v>12689</v>
      </c>
      <c r="K3965" s="17">
        <v>6</v>
      </c>
      <c r="L3965" s="17" t="s">
        <v>7730</v>
      </c>
      <c r="M3965" s="9">
        <v>0.2</v>
      </c>
      <c r="N3965" s="9"/>
      <c r="O3965" s="21"/>
      <c r="Q3965" s="29"/>
      <c r="U3965" s="17"/>
      <c r="V3965" s="2">
        <v>13</v>
      </c>
      <c r="Y3965" t="str">
        <f t="shared" si="251"/>
        <v/>
      </c>
      <c r="AA3965" t="str">
        <f t="shared" si="252"/>
        <v/>
      </c>
      <c r="AC3965" s="7"/>
      <c r="AD3965" t="s">
        <v>5840</v>
      </c>
      <c r="AE3965">
        <f t="shared" si="255"/>
        <v>0</v>
      </c>
      <c r="AG3965" s="2"/>
      <c r="AH3965" t="s">
        <v>3340</v>
      </c>
      <c r="AI3965" s="7" t="s">
        <v>4610</v>
      </c>
    </row>
    <row r="3966" spans="1:49" ht="11" customHeight="1" outlineLevel="1" x14ac:dyDescent="0.25">
      <c r="A3966" t="s">
        <v>5054</v>
      </c>
      <c r="C3966" s="2" t="s">
        <v>12521</v>
      </c>
      <c r="D3966" s="2">
        <v>9</v>
      </c>
      <c r="E3966" s="7">
        <v>1975</v>
      </c>
      <c r="F3966" s="5" t="s">
        <v>1478</v>
      </c>
      <c r="H3966" s="5" t="s">
        <v>4606</v>
      </c>
      <c r="I3966" s="6" t="s">
        <v>1476</v>
      </c>
      <c r="J3966" s="6" t="s">
        <v>12689</v>
      </c>
      <c r="K3966" s="17">
        <v>5</v>
      </c>
      <c r="L3966" s="17" t="s">
        <v>7730</v>
      </c>
      <c r="M3966" s="9">
        <v>0.2</v>
      </c>
      <c r="N3966" s="9"/>
      <c r="O3966" s="21"/>
      <c r="Q3966" s="29"/>
      <c r="U3966" s="17"/>
      <c r="V3966" s="2">
        <v>15</v>
      </c>
      <c r="Y3966" t="str">
        <f t="shared" si="251"/>
        <v/>
      </c>
      <c r="AA3966" t="str">
        <f t="shared" si="252"/>
        <v/>
      </c>
      <c r="AC3966" s="7"/>
      <c r="AD3966" t="s">
        <v>1476</v>
      </c>
      <c r="AE3966">
        <f t="shared" si="255"/>
        <v>0</v>
      </c>
      <c r="AG3966" s="2"/>
      <c r="AH3966" t="s">
        <v>3340</v>
      </c>
      <c r="AI3966" s="7" t="s">
        <v>4610</v>
      </c>
    </row>
    <row r="3967" spans="1:49" ht="11" customHeight="1" outlineLevel="1" x14ac:dyDescent="0.25">
      <c r="A3967" t="s">
        <v>5054</v>
      </c>
      <c r="C3967" s="2" t="s">
        <v>12521</v>
      </c>
      <c r="D3967" s="2">
        <v>10</v>
      </c>
      <c r="E3967" s="7">
        <v>1975</v>
      </c>
      <c r="F3967" s="5" t="s">
        <v>1479</v>
      </c>
      <c r="H3967" s="5" t="s">
        <v>5398</v>
      </c>
      <c r="I3967" s="6" t="s">
        <v>1476</v>
      </c>
      <c r="J3967" s="6" t="s">
        <v>12690</v>
      </c>
      <c r="K3967" s="17">
        <v>5</v>
      </c>
      <c r="L3967" s="17" t="s">
        <v>7730</v>
      </c>
      <c r="M3967" s="9">
        <v>0.5</v>
      </c>
      <c r="N3967" s="9"/>
      <c r="O3967" s="21"/>
      <c r="Q3967" s="29"/>
      <c r="U3967" s="17"/>
      <c r="V3967" s="2">
        <v>16</v>
      </c>
      <c r="Y3967" t="str">
        <f t="shared" si="251"/>
        <v/>
      </c>
      <c r="AA3967" t="str">
        <f t="shared" si="252"/>
        <v/>
      </c>
      <c r="AC3967" s="7"/>
      <c r="AD3967" t="s">
        <v>1476</v>
      </c>
      <c r="AE3967">
        <f t="shared" si="255"/>
        <v>0</v>
      </c>
      <c r="AG3967" s="2"/>
      <c r="AH3967" t="s">
        <v>3340</v>
      </c>
      <c r="AI3967" s="7" t="s">
        <v>4610</v>
      </c>
    </row>
    <row r="3968" spans="1:49" ht="11" customHeight="1" outlineLevel="1" x14ac:dyDescent="0.25">
      <c r="A3968" t="s">
        <v>5054</v>
      </c>
      <c r="C3968" s="2" t="s">
        <v>12521</v>
      </c>
      <c r="D3968" s="2">
        <v>11</v>
      </c>
      <c r="E3968" s="7">
        <v>1975</v>
      </c>
      <c r="F3968" s="5" t="s">
        <v>2438</v>
      </c>
      <c r="H3968" s="5" t="s">
        <v>5398</v>
      </c>
      <c r="I3968" s="6" t="s">
        <v>1476</v>
      </c>
      <c r="J3968" s="6" t="s">
        <v>12690</v>
      </c>
      <c r="K3968" s="17">
        <v>5</v>
      </c>
      <c r="L3968" s="17" t="s">
        <v>7730</v>
      </c>
      <c r="M3968" s="9">
        <v>0.5</v>
      </c>
      <c r="N3968" s="9"/>
      <c r="O3968" s="21"/>
      <c r="Q3968" s="29"/>
      <c r="U3968" s="17"/>
      <c r="V3968" s="2">
        <v>17</v>
      </c>
      <c r="Y3968" t="str">
        <f t="shared" si="251"/>
        <v/>
      </c>
      <c r="AA3968" t="str">
        <f t="shared" si="252"/>
        <v/>
      </c>
      <c r="AC3968" s="7"/>
      <c r="AD3968" t="s">
        <v>1476</v>
      </c>
      <c r="AE3968">
        <f t="shared" si="255"/>
        <v>0</v>
      </c>
      <c r="AG3968" s="2"/>
      <c r="AH3968" t="s">
        <v>3340</v>
      </c>
      <c r="AI3968" s="7" t="s">
        <v>4610</v>
      </c>
    </row>
    <row r="3969" spans="1:35" ht="11" customHeight="1" outlineLevel="1" x14ac:dyDescent="0.25">
      <c r="A3969" t="s">
        <v>5054</v>
      </c>
      <c r="C3969" s="2" t="s">
        <v>12521</v>
      </c>
      <c r="D3969" s="2">
        <v>12</v>
      </c>
      <c r="E3969" s="7">
        <v>1975</v>
      </c>
      <c r="F3969" s="5" t="s">
        <v>2439</v>
      </c>
      <c r="H3969" s="5" t="s">
        <v>5398</v>
      </c>
      <c r="I3969" s="6" t="s">
        <v>2440</v>
      </c>
      <c r="J3969" s="6" t="s">
        <v>12690</v>
      </c>
      <c r="K3969" s="17">
        <v>1</v>
      </c>
      <c r="L3969" s="17" t="s">
        <v>7730</v>
      </c>
      <c r="M3969" s="9">
        <v>1.5</v>
      </c>
      <c r="N3969" s="9"/>
      <c r="O3969" s="21"/>
      <c r="Q3969" s="29"/>
      <c r="U3969" s="17"/>
      <c r="V3969" s="2">
        <v>18</v>
      </c>
      <c r="Y3969" t="str">
        <f t="shared" si="251"/>
        <v/>
      </c>
      <c r="AA3969" t="str">
        <f t="shared" si="252"/>
        <v/>
      </c>
      <c r="AC3969" s="7"/>
      <c r="AD3969" t="s">
        <v>2440</v>
      </c>
      <c r="AE3969">
        <f t="shared" si="255"/>
        <v>0</v>
      </c>
      <c r="AG3969" s="2"/>
      <c r="AH3969" t="s">
        <v>3340</v>
      </c>
      <c r="AI3969" s="7" t="s">
        <v>4610</v>
      </c>
    </row>
    <row r="3970" spans="1:35" ht="11" customHeight="1" outlineLevel="1" x14ac:dyDescent="0.25">
      <c r="A3970" t="s">
        <v>5054</v>
      </c>
      <c r="C3970" s="2" t="s">
        <v>12521</v>
      </c>
      <c r="D3970" s="2">
        <v>13</v>
      </c>
      <c r="E3970" s="7">
        <v>1975</v>
      </c>
      <c r="F3970" s="5" t="s">
        <v>2441</v>
      </c>
      <c r="H3970" s="5" t="s">
        <v>5398</v>
      </c>
      <c r="I3970" s="6" t="s">
        <v>2442</v>
      </c>
      <c r="J3970" s="6" t="s">
        <v>12690</v>
      </c>
      <c r="K3970" s="17">
        <v>5</v>
      </c>
      <c r="L3970" s="17" t="s">
        <v>7730</v>
      </c>
      <c r="M3970" s="9">
        <v>0.5</v>
      </c>
      <c r="N3970" s="9"/>
      <c r="O3970" s="21"/>
      <c r="Q3970" s="29"/>
      <c r="U3970" s="17"/>
      <c r="V3970" s="2">
        <v>19</v>
      </c>
      <c r="Y3970" t="str">
        <f t="shared" si="251"/>
        <v/>
      </c>
      <c r="AA3970" t="str">
        <f t="shared" si="252"/>
        <v/>
      </c>
      <c r="AC3970" s="7"/>
      <c r="AD3970" t="s">
        <v>2442</v>
      </c>
      <c r="AE3970">
        <f t="shared" si="255"/>
        <v>0</v>
      </c>
      <c r="AG3970" s="2"/>
      <c r="AH3970" t="s">
        <v>3340</v>
      </c>
      <c r="AI3970" s="7" t="s">
        <v>4610</v>
      </c>
    </row>
    <row r="3971" spans="1:35" ht="11" customHeight="1" outlineLevel="1" x14ac:dyDescent="0.25">
      <c r="A3971" t="s">
        <v>5054</v>
      </c>
      <c r="C3971" s="2" t="s">
        <v>12521</v>
      </c>
      <c r="D3971" s="2">
        <v>14</v>
      </c>
      <c r="E3971" s="7">
        <v>1975</v>
      </c>
      <c r="F3971" s="5" t="s">
        <v>2443</v>
      </c>
      <c r="H3971" s="5" t="s">
        <v>5398</v>
      </c>
      <c r="I3971" s="6" t="s">
        <v>1481</v>
      </c>
      <c r="J3971" s="6" t="s">
        <v>12690</v>
      </c>
      <c r="K3971" s="17">
        <v>5</v>
      </c>
      <c r="L3971" s="17" t="s">
        <v>7730</v>
      </c>
      <c r="M3971" s="9">
        <v>0.5</v>
      </c>
      <c r="N3971" s="9"/>
      <c r="O3971" s="21"/>
      <c r="Q3971" s="29"/>
      <c r="U3971" s="17"/>
      <c r="V3971" s="2">
        <v>20</v>
      </c>
      <c r="Y3971" t="str">
        <f t="shared" si="251"/>
        <v/>
      </c>
      <c r="AA3971" t="str">
        <f t="shared" si="252"/>
        <v/>
      </c>
      <c r="AC3971" s="7"/>
      <c r="AD3971" t="s">
        <v>1481</v>
      </c>
      <c r="AE3971">
        <f t="shared" si="255"/>
        <v>0</v>
      </c>
      <c r="AG3971" s="2"/>
      <c r="AH3971" t="s">
        <v>3340</v>
      </c>
      <c r="AI3971" s="7" t="s">
        <v>4610</v>
      </c>
    </row>
    <row r="3972" spans="1:35" ht="11" customHeight="1" outlineLevel="1" x14ac:dyDescent="0.25">
      <c r="A3972" t="s">
        <v>5054</v>
      </c>
      <c r="C3972" s="2" t="s">
        <v>12521</v>
      </c>
      <c r="D3972" s="2">
        <v>18</v>
      </c>
      <c r="E3972" s="7">
        <v>1977</v>
      </c>
      <c r="F3972" s="5" t="s">
        <v>1482</v>
      </c>
      <c r="H3972" s="5" t="s">
        <v>3401</v>
      </c>
      <c r="I3972" s="6" t="s">
        <v>5840</v>
      </c>
      <c r="J3972" s="6" t="s">
        <v>12691</v>
      </c>
      <c r="K3972" s="17">
        <v>6</v>
      </c>
      <c r="L3972" s="17" t="s">
        <v>7730</v>
      </c>
      <c r="M3972" s="9">
        <v>0.45</v>
      </c>
      <c r="N3972" s="9"/>
      <c r="O3972" s="21"/>
      <c r="Q3972" s="29"/>
      <c r="U3972" s="17"/>
      <c r="V3972" s="2">
        <v>24</v>
      </c>
      <c r="Y3972" t="str">
        <f t="shared" si="251"/>
        <v/>
      </c>
      <c r="AA3972" t="str">
        <f t="shared" si="252"/>
        <v/>
      </c>
      <c r="AC3972" s="7"/>
      <c r="AD3972" t="s">
        <v>5840</v>
      </c>
      <c r="AE3972">
        <f t="shared" si="255"/>
        <v>0</v>
      </c>
      <c r="AG3972" s="2"/>
      <c r="AH3972" t="s">
        <v>3340</v>
      </c>
      <c r="AI3972" s="7" t="s">
        <v>4922</v>
      </c>
    </row>
    <row r="3973" spans="1:35" ht="11" customHeight="1" outlineLevel="1" x14ac:dyDescent="0.25">
      <c r="A3973" t="s">
        <v>5054</v>
      </c>
      <c r="C3973" s="2" t="s">
        <v>12521</v>
      </c>
      <c r="D3973" s="2">
        <v>19</v>
      </c>
      <c r="E3973" s="7">
        <v>1977</v>
      </c>
      <c r="F3973" s="5" t="s">
        <v>5635</v>
      </c>
      <c r="H3973" s="5" t="s">
        <v>5637</v>
      </c>
      <c r="I3973" s="6" t="s">
        <v>5840</v>
      </c>
      <c r="J3973" s="6" t="s">
        <v>12691</v>
      </c>
      <c r="K3973" s="17">
        <v>6</v>
      </c>
      <c r="L3973" s="17" t="s">
        <v>7730</v>
      </c>
      <c r="M3973" s="9">
        <v>0.45</v>
      </c>
      <c r="N3973" s="9"/>
      <c r="O3973" s="21"/>
      <c r="Q3973" s="29"/>
      <c r="U3973" s="17"/>
      <c r="V3973" s="2">
        <v>25</v>
      </c>
      <c r="Y3973" t="str">
        <f t="shared" si="251"/>
        <v/>
      </c>
      <c r="AA3973" t="str">
        <f t="shared" si="252"/>
        <v/>
      </c>
      <c r="AC3973" s="7"/>
      <c r="AD3973" t="s">
        <v>5840</v>
      </c>
      <c r="AE3973">
        <f t="shared" si="255"/>
        <v>0</v>
      </c>
      <c r="AG3973" s="2"/>
      <c r="AH3973" t="s">
        <v>3340</v>
      </c>
      <c r="AI3973" s="7" t="s">
        <v>4922</v>
      </c>
    </row>
    <row r="3974" spans="1:35" ht="11" customHeight="1" outlineLevel="1" x14ac:dyDescent="0.25">
      <c r="A3974" t="s">
        <v>5054</v>
      </c>
      <c r="C3974" s="2" t="s">
        <v>12521</v>
      </c>
      <c r="D3974" s="2">
        <v>20</v>
      </c>
      <c r="E3974" s="7">
        <v>1977</v>
      </c>
      <c r="F3974" s="5" t="s">
        <v>5636</v>
      </c>
      <c r="H3974" s="5" t="s">
        <v>2661</v>
      </c>
      <c r="I3974" s="6" t="s">
        <v>5840</v>
      </c>
      <c r="J3974" s="6" t="s">
        <v>12691</v>
      </c>
      <c r="K3974" s="17">
        <v>6</v>
      </c>
      <c r="L3974" s="17" t="s">
        <v>7730</v>
      </c>
      <c r="M3974" s="9">
        <v>0.45</v>
      </c>
      <c r="N3974" s="9"/>
      <c r="O3974" s="21"/>
      <c r="Q3974" s="29"/>
      <c r="U3974" s="17"/>
      <c r="V3974" s="2">
        <v>26</v>
      </c>
      <c r="Y3974" t="str">
        <f t="shared" si="251"/>
        <v/>
      </c>
      <c r="AA3974" t="str">
        <f t="shared" si="252"/>
        <v/>
      </c>
      <c r="AC3974" s="7"/>
      <c r="AD3974" t="s">
        <v>5840</v>
      </c>
      <c r="AE3974">
        <f t="shared" si="255"/>
        <v>0</v>
      </c>
      <c r="AG3974" s="2"/>
      <c r="AH3974" t="s">
        <v>3340</v>
      </c>
      <c r="AI3974" s="7" t="s">
        <v>4610</v>
      </c>
    </row>
    <row r="3975" spans="1:35" ht="11" customHeight="1" outlineLevel="1" x14ac:dyDescent="0.25">
      <c r="A3975" t="s">
        <v>5054</v>
      </c>
      <c r="C3975" s="2" t="s">
        <v>12521</v>
      </c>
      <c r="D3975" s="2">
        <v>21</v>
      </c>
      <c r="E3975" s="7">
        <v>1977</v>
      </c>
      <c r="F3975" s="5" t="s">
        <v>3249</v>
      </c>
      <c r="H3975" s="5" t="s">
        <v>6499</v>
      </c>
      <c r="I3975" s="6" t="s">
        <v>5840</v>
      </c>
      <c r="J3975" s="6" t="s">
        <v>12691</v>
      </c>
      <c r="K3975" s="17">
        <v>6</v>
      </c>
      <c r="L3975" s="17" t="s">
        <v>7730</v>
      </c>
      <c r="M3975" s="9">
        <v>0.45</v>
      </c>
      <c r="N3975" s="9"/>
      <c r="O3975" s="21"/>
      <c r="Q3975" s="29"/>
      <c r="U3975" s="17"/>
      <c r="V3975" s="2">
        <v>27</v>
      </c>
      <c r="Y3975" t="str">
        <f t="shared" si="251"/>
        <v/>
      </c>
      <c r="AA3975" t="str">
        <f t="shared" si="252"/>
        <v/>
      </c>
      <c r="AC3975" s="7"/>
      <c r="AD3975" t="s">
        <v>5840</v>
      </c>
      <c r="AE3975">
        <f t="shared" si="255"/>
        <v>0</v>
      </c>
      <c r="AG3975" s="2"/>
      <c r="AH3975" t="s">
        <v>3340</v>
      </c>
      <c r="AI3975" s="7" t="s">
        <v>4610</v>
      </c>
    </row>
    <row r="3976" spans="1:35" ht="11" customHeight="1" outlineLevel="1" x14ac:dyDescent="0.25">
      <c r="A3976" t="s">
        <v>5054</v>
      </c>
      <c r="C3976" s="2" t="s">
        <v>12521</v>
      </c>
      <c r="D3976" s="2">
        <v>25</v>
      </c>
      <c r="E3976" s="7">
        <v>1978</v>
      </c>
      <c r="F3976" s="5" t="s">
        <v>1482</v>
      </c>
      <c r="H3976" s="5" t="s">
        <v>5398</v>
      </c>
      <c r="I3976" s="6" t="s">
        <v>1483</v>
      </c>
      <c r="J3976" s="6" t="s">
        <v>12694</v>
      </c>
      <c r="K3976" s="17">
        <v>2</v>
      </c>
      <c r="L3976" s="17" t="s">
        <v>7730</v>
      </c>
      <c r="M3976" s="9">
        <v>0.5</v>
      </c>
      <c r="N3976" s="9"/>
      <c r="O3976" s="21"/>
      <c r="Q3976" s="29"/>
      <c r="U3976" s="17"/>
      <c r="V3976" s="2">
        <v>31</v>
      </c>
      <c r="Y3976" t="str">
        <f t="shared" si="251"/>
        <v/>
      </c>
      <c r="AA3976" t="str">
        <f t="shared" si="252"/>
        <v/>
      </c>
      <c r="AC3976" s="7"/>
      <c r="AD3976" t="s">
        <v>1483</v>
      </c>
      <c r="AE3976">
        <f t="shared" si="255"/>
        <v>0</v>
      </c>
      <c r="AG3976" s="2"/>
      <c r="AH3976" t="s">
        <v>3340</v>
      </c>
      <c r="AI3976" s="7" t="s">
        <v>4610</v>
      </c>
    </row>
    <row r="3977" spans="1:35" ht="11" customHeight="1" outlineLevel="1" x14ac:dyDescent="0.25">
      <c r="A3977" t="s">
        <v>5054</v>
      </c>
      <c r="C3977" s="2" t="s">
        <v>12521</v>
      </c>
      <c r="D3977" s="2">
        <v>26</v>
      </c>
      <c r="E3977" s="7">
        <v>1978</v>
      </c>
      <c r="F3977" s="5" t="s">
        <v>12692</v>
      </c>
      <c r="H3977" s="5" t="s">
        <v>5398</v>
      </c>
      <c r="I3977" s="6" t="s">
        <v>12693</v>
      </c>
      <c r="J3977" s="6" t="s">
        <v>12694</v>
      </c>
      <c r="K3977" s="17">
        <v>5</v>
      </c>
      <c r="L3977" s="17" t="s">
        <v>7730</v>
      </c>
      <c r="M3977" s="9">
        <v>0.2</v>
      </c>
      <c r="N3977" s="9"/>
      <c r="O3977" s="21"/>
      <c r="Q3977" s="29"/>
      <c r="U3977" s="17"/>
      <c r="V3977" s="2">
        <v>32</v>
      </c>
      <c r="Y3977" t="str">
        <f t="shared" si="251"/>
        <v/>
      </c>
      <c r="AA3977" t="str">
        <f t="shared" si="252"/>
        <v/>
      </c>
      <c r="AC3977" s="7"/>
      <c r="AD3977" t="s">
        <v>12693</v>
      </c>
      <c r="AE3977">
        <f t="shared" si="255"/>
        <v>0</v>
      </c>
      <c r="AG3977" s="2"/>
      <c r="AI3977" s="7"/>
    </row>
    <row r="3978" spans="1:35" ht="11" customHeight="1" outlineLevel="1" x14ac:dyDescent="0.25">
      <c r="A3978" t="s">
        <v>5054</v>
      </c>
      <c r="C3978" s="2" t="s">
        <v>12521</v>
      </c>
      <c r="D3978" s="2">
        <v>27</v>
      </c>
      <c r="E3978" s="7">
        <v>1978</v>
      </c>
      <c r="F3978" s="5" t="s">
        <v>2093</v>
      </c>
      <c r="H3978" s="5" t="s">
        <v>5398</v>
      </c>
      <c r="I3978" s="6" t="s">
        <v>2094</v>
      </c>
      <c r="J3978" s="6" t="s">
        <v>12694</v>
      </c>
      <c r="K3978" s="17">
        <v>5</v>
      </c>
      <c r="L3978" s="17" t="s">
        <v>7730</v>
      </c>
      <c r="M3978" s="9">
        <v>0.2</v>
      </c>
      <c r="N3978" s="9"/>
      <c r="O3978" s="21"/>
      <c r="Q3978" s="29"/>
      <c r="U3978" s="17"/>
      <c r="V3978" s="2">
        <v>33</v>
      </c>
      <c r="Y3978" t="str">
        <f t="shared" si="251"/>
        <v/>
      </c>
      <c r="AA3978" t="str">
        <f t="shared" si="252"/>
        <v/>
      </c>
      <c r="AC3978" s="7"/>
      <c r="AD3978" t="s">
        <v>2094</v>
      </c>
      <c r="AE3978">
        <f t="shared" si="255"/>
        <v>0</v>
      </c>
      <c r="AG3978" s="2"/>
      <c r="AH3978" t="s">
        <v>3340</v>
      </c>
      <c r="AI3978" s="7" t="s">
        <v>4610</v>
      </c>
    </row>
    <row r="3979" spans="1:35" ht="11" customHeight="1" outlineLevel="1" x14ac:dyDescent="0.25">
      <c r="A3979" t="s">
        <v>5054</v>
      </c>
      <c r="C3979" s="2" t="s">
        <v>12521</v>
      </c>
      <c r="D3979" s="2">
        <v>28</v>
      </c>
      <c r="E3979" s="7">
        <v>1978</v>
      </c>
      <c r="F3979" s="5" t="s">
        <v>1484</v>
      </c>
      <c r="H3979" s="5" t="s">
        <v>5398</v>
      </c>
      <c r="I3979" s="6" t="s">
        <v>1485</v>
      </c>
      <c r="J3979" s="6" t="s">
        <v>12694</v>
      </c>
      <c r="K3979" s="17">
        <v>5</v>
      </c>
      <c r="L3979" s="17" t="s">
        <v>7730</v>
      </c>
      <c r="M3979" s="9">
        <v>0.2</v>
      </c>
      <c r="N3979" s="9"/>
      <c r="O3979" s="21"/>
      <c r="Q3979" s="29"/>
      <c r="U3979" s="17"/>
      <c r="V3979" s="2">
        <v>34</v>
      </c>
      <c r="Y3979" t="str">
        <f t="shared" si="251"/>
        <v/>
      </c>
      <c r="AA3979" t="str">
        <f t="shared" si="252"/>
        <v/>
      </c>
      <c r="AC3979" s="7"/>
      <c r="AD3979" t="s">
        <v>1485</v>
      </c>
      <c r="AE3979">
        <f t="shared" si="255"/>
        <v>0</v>
      </c>
      <c r="AG3979" s="2"/>
      <c r="AH3979" t="s">
        <v>3340</v>
      </c>
      <c r="AI3979" s="7" t="s">
        <v>4610</v>
      </c>
    </row>
    <row r="3980" spans="1:35" ht="11" customHeight="1" outlineLevel="1" x14ac:dyDescent="0.25">
      <c r="A3980" t="s">
        <v>5054</v>
      </c>
      <c r="C3980" s="2" t="s">
        <v>12521</v>
      </c>
      <c r="D3980" s="2">
        <v>29</v>
      </c>
      <c r="E3980" s="7">
        <v>1978</v>
      </c>
      <c r="F3980" s="5" t="s">
        <v>1486</v>
      </c>
      <c r="H3980" s="5" t="s">
        <v>5398</v>
      </c>
      <c r="I3980" s="6" t="s">
        <v>3244</v>
      </c>
      <c r="J3980" s="6" t="s">
        <v>12694</v>
      </c>
      <c r="K3980" s="17">
        <v>6</v>
      </c>
      <c r="L3980" s="17" t="s">
        <v>7730</v>
      </c>
      <c r="M3980" s="9">
        <v>0.2</v>
      </c>
      <c r="N3980" s="9"/>
      <c r="O3980" s="21"/>
      <c r="Q3980" s="29"/>
      <c r="U3980" s="17"/>
      <c r="V3980" s="2">
        <v>35</v>
      </c>
      <c r="Y3980" t="str">
        <f t="shared" si="251"/>
        <v/>
      </c>
      <c r="AA3980" t="str">
        <f t="shared" si="252"/>
        <v/>
      </c>
      <c r="AC3980" s="7"/>
      <c r="AD3980" t="s">
        <v>3244</v>
      </c>
      <c r="AE3980">
        <f t="shared" si="255"/>
        <v>0</v>
      </c>
      <c r="AG3980" s="2"/>
      <c r="AH3980" t="s">
        <v>3340</v>
      </c>
      <c r="AI3980" s="7" t="s">
        <v>4610</v>
      </c>
    </row>
    <row r="3981" spans="1:35" ht="11" customHeight="1" outlineLevel="1" x14ac:dyDescent="0.25">
      <c r="A3981" t="s">
        <v>5054</v>
      </c>
      <c r="C3981" s="2" t="s">
        <v>12521</v>
      </c>
      <c r="D3981" s="2">
        <v>64</v>
      </c>
      <c r="E3981" s="7">
        <v>1978</v>
      </c>
      <c r="F3981" s="5" t="s">
        <v>20018</v>
      </c>
      <c r="H3981" s="5" t="s">
        <v>5398</v>
      </c>
      <c r="I3981" s="6" t="s">
        <v>7593</v>
      </c>
      <c r="J3981" s="6" t="s">
        <v>20019</v>
      </c>
      <c r="K3981" s="17">
        <v>6</v>
      </c>
      <c r="L3981" s="17" t="s">
        <v>7730</v>
      </c>
      <c r="M3981" s="9">
        <v>2</v>
      </c>
      <c r="N3981" s="9"/>
      <c r="O3981" s="21"/>
      <c r="Q3981" s="29"/>
      <c r="U3981" s="17"/>
      <c r="V3981" s="2"/>
      <c r="Y3981" t="str">
        <f t="shared" si="251"/>
        <v/>
      </c>
      <c r="AA3981" t="str">
        <f t="shared" si="252"/>
        <v/>
      </c>
      <c r="AC3981" s="7"/>
      <c r="AD3981" t="s">
        <v>7593</v>
      </c>
      <c r="AE3981">
        <f t="shared" si="255"/>
        <v>0</v>
      </c>
      <c r="AG3981" s="2"/>
      <c r="AI3981" s="7"/>
    </row>
    <row r="3982" spans="1:35" ht="11" customHeight="1" outlineLevel="1" x14ac:dyDescent="0.25">
      <c r="A3982" t="s">
        <v>5054</v>
      </c>
      <c r="C3982" s="2" t="s">
        <v>12521</v>
      </c>
      <c r="D3982" s="2">
        <v>66</v>
      </c>
      <c r="E3982" s="7">
        <v>1982</v>
      </c>
      <c r="F3982" s="5" t="s">
        <v>1486</v>
      </c>
      <c r="H3982" s="5" t="s">
        <v>5398</v>
      </c>
      <c r="I3982" s="6" t="s">
        <v>20017</v>
      </c>
      <c r="J3982" s="6" t="s">
        <v>20017</v>
      </c>
      <c r="K3982" s="17">
        <v>5</v>
      </c>
      <c r="L3982" s="17" t="s">
        <v>7730</v>
      </c>
      <c r="M3982" s="9">
        <v>1.5</v>
      </c>
      <c r="N3982" s="9"/>
      <c r="O3982" s="21"/>
      <c r="Q3982" s="29"/>
      <c r="U3982" s="17"/>
      <c r="V3982" s="2"/>
      <c r="Y3982" t="str">
        <f t="shared" si="251"/>
        <v/>
      </c>
      <c r="AA3982" t="str">
        <f t="shared" si="252"/>
        <v/>
      </c>
      <c r="AC3982" s="7"/>
      <c r="AD3982" t="s">
        <v>20017</v>
      </c>
      <c r="AE3982">
        <f t="shared" si="255"/>
        <v>0</v>
      </c>
      <c r="AG3982" s="2"/>
      <c r="AI3982" s="7"/>
    </row>
    <row r="3983" spans="1:35" ht="11" customHeight="1" outlineLevel="1" x14ac:dyDescent="0.25">
      <c r="A3983" t="s">
        <v>5054</v>
      </c>
      <c r="C3983" s="2" t="s">
        <v>12521</v>
      </c>
      <c r="D3983" s="2">
        <v>67</v>
      </c>
      <c r="E3983" s="7">
        <v>1982</v>
      </c>
      <c r="F3983" s="5" t="s">
        <v>20016</v>
      </c>
      <c r="H3983" s="5" t="s">
        <v>5398</v>
      </c>
      <c r="I3983" s="6" t="s">
        <v>20017</v>
      </c>
      <c r="J3983" s="6" t="s">
        <v>20017</v>
      </c>
      <c r="K3983" s="17">
        <v>5</v>
      </c>
      <c r="L3983" s="17" t="s">
        <v>7730</v>
      </c>
      <c r="M3983" s="9">
        <v>1.5</v>
      </c>
      <c r="N3983" s="9"/>
      <c r="O3983" s="21"/>
      <c r="Q3983" s="29"/>
      <c r="U3983" s="17"/>
      <c r="V3983" s="2"/>
      <c r="Y3983" t="str">
        <f t="shared" ref="Y3983:Y4046" si="256">IF(COUNTIF(F3983,"*fdc*"),1,"")</f>
        <v/>
      </c>
      <c r="AA3983" t="str">
        <f t="shared" ref="AA3983:AA4046" si="257">IF(COUNTIF(F3983,"*s/s*"),1,"")</f>
        <v/>
      </c>
      <c r="AC3983" s="7"/>
      <c r="AD3983" t="s">
        <v>20017</v>
      </c>
      <c r="AE3983">
        <f t="shared" si="255"/>
        <v>0</v>
      </c>
      <c r="AG3983" s="2"/>
      <c r="AI3983" s="7"/>
    </row>
    <row r="3984" spans="1:35" ht="11" customHeight="1" outlineLevel="1" x14ac:dyDescent="0.25">
      <c r="A3984" t="s">
        <v>5054</v>
      </c>
      <c r="C3984" s="2" t="s">
        <v>12521</v>
      </c>
      <c r="D3984" s="2">
        <v>68</v>
      </c>
      <c r="E3984" s="7">
        <v>1982</v>
      </c>
      <c r="F3984" s="5" t="s">
        <v>1479</v>
      </c>
      <c r="H3984" s="5" t="s">
        <v>5398</v>
      </c>
      <c r="I3984" s="6" t="s">
        <v>20017</v>
      </c>
      <c r="J3984" s="6" t="s">
        <v>20017</v>
      </c>
      <c r="K3984" s="17">
        <v>5</v>
      </c>
      <c r="L3984" s="17" t="s">
        <v>7730</v>
      </c>
      <c r="M3984" s="9">
        <v>1.5</v>
      </c>
      <c r="N3984" s="9"/>
      <c r="O3984" s="21"/>
      <c r="Q3984" s="29"/>
      <c r="U3984" s="17"/>
      <c r="V3984" s="2"/>
      <c r="Y3984" t="str">
        <f t="shared" si="256"/>
        <v/>
      </c>
      <c r="AA3984" t="str">
        <f t="shared" si="257"/>
        <v/>
      </c>
      <c r="AC3984" s="7"/>
      <c r="AD3984" t="s">
        <v>20017</v>
      </c>
      <c r="AE3984">
        <f t="shared" si="255"/>
        <v>0</v>
      </c>
      <c r="AG3984" s="2"/>
      <c r="AI3984" s="7"/>
    </row>
    <row r="3985" spans="1:35" ht="11" customHeight="1" outlineLevel="1" x14ac:dyDescent="0.25">
      <c r="A3985" t="s">
        <v>5054</v>
      </c>
      <c r="C3985" s="2" t="s">
        <v>12521</v>
      </c>
      <c r="D3985" s="2">
        <v>106</v>
      </c>
      <c r="E3985" s="7">
        <v>1985</v>
      </c>
      <c r="F3985" s="5" t="s">
        <v>1479</v>
      </c>
      <c r="H3985" s="5" t="s">
        <v>5398</v>
      </c>
      <c r="I3985" s="6" t="s">
        <v>5907</v>
      </c>
      <c r="J3985" s="6" t="s">
        <v>12695</v>
      </c>
      <c r="K3985" s="17">
        <v>5</v>
      </c>
      <c r="L3985" s="17" t="s">
        <v>7730</v>
      </c>
      <c r="M3985" s="9">
        <v>0.25</v>
      </c>
      <c r="N3985" s="9"/>
      <c r="O3985" s="21"/>
      <c r="Q3985" s="29"/>
      <c r="U3985" s="17"/>
      <c r="V3985" s="2">
        <v>121</v>
      </c>
      <c r="Y3985" t="str">
        <f t="shared" si="256"/>
        <v/>
      </c>
      <c r="AA3985" t="str">
        <f t="shared" si="257"/>
        <v/>
      </c>
      <c r="AC3985" s="7"/>
      <c r="AD3985" t="s">
        <v>5907</v>
      </c>
      <c r="AE3985">
        <f t="shared" si="255"/>
        <v>0</v>
      </c>
      <c r="AG3985" s="2"/>
      <c r="AH3985" t="s">
        <v>3340</v>
      </c>
      <c r="AI3985" s="7" t="s">
        <v>4610</v>
      </c>
    </row>
    <row r="3986" spans="1:35" ht="11" customHeight="1" outlineLevel="1" x14ac:dyDescent="0.25">
      <c r="A3986" t="s">
        <v>5054</v>
      </c>
      <c r="C3986" s="2" t="s">
        <v>12521</v>
      </c>
      <c r="D3986" s="2">
        <v>107</v>
      </c>
      <c r="E3986" s="7">
        <v>1985</v>
      </c>
      <c r="F3986" s="5" t="s">
        <v>5904</v>
      </c>
      <c r="H3986" s="5" t="s">
        <v>5398</v>
      </c>
      <c r="I3986" s="6" t="s">
        <v>5908</v>
      </c>
      <c r="J3986" s="6" t="s">
        <v>12695</v>
      </c>
      <c r="K3986" s="17">
        <v>5</v>
      </c>
      <c r="L3986" s="17" t="s">
        <v>7730</v>
      </c>
      <c r="M3986" s="9">
        <v>0.25</v>
      </c>
      <c r="N3986" s="9"/>
      <c r="O3986" s="21"/>
      <c r="Q3986" s="29"/>
      <c r="U3986" s="17"/>
      <c r="V3986" s="2">
        <v>122</v>
      </c>
      <c r="Y3986" t="str">
        <f t="shared" si="256"/>
        <v/>
      </c>
      <c r="AA3986" t="str">
        <f t="shared" si="257"/>
        <v/>
      </c>
      <c r="AC3986" s="7"/>
      <c r="AD3986" t="s">
        <v>5908</v>
      </c>
      <c r="AE3986">
        <f t="shared" si="255"/>
        <v>0</v>
      </c>
      <c r="AG3986" s="2"/>
      <c r="AH3986" t="s">
        <v>3340</v>
      </c>
      <c r="AI3986" s="7" t="s">
        <v>4610</v>
      </c>
    </row>
    <row r="3987" spans="1:35" ht="11" customHeight="1" outlineLevel="1" x14ac:dyDescent="0.25">
      <c r="A3987" t="s">
        <v>5054</v>
      </c>
      <c r="C3987" s="2" t="s">
        <v>12521</v>
      </c>
      <c r="D3987" s="2">
        <v>108</v>
      </c>
      <c r="E3987" s="7">
        <v>1985</v>
      </c>
      <c r="F3987" s="5" t="s">
        <v>5905</v>
      </c>
      <c r="H3987" s="5" t="s">
        <v>5398</v>
      </c>
      <c r="I3987" s="6" t="s">
        <v>5909</v>
      </c>
      <c r="J3987" s="6" t="s">
        <v>12695</v>
      </c>
      <c r="K3987" s="17">
        <v>5</v>
      </c>
      <c r="L3987" s="17" t="s">
        <v>7730</v>
      </c>
      <c r="M3987" s="9">
        <v>0.25</v>
      </c>
      <c r="N3987" s="9"/>
      <c r="O3987" s="21"/>
      <c r="Q3987" s="29"/>
      <c r="U3987" s="17"/>
      <c r="V3987" s="2">
        <v>123</v>
      </c>
      <c r="Y3987" t="str">
        <f t="shared" si="256"/>
        <v/>
      </c>
      <c r="AA3987" t="str">
        <f t="shared" si="257"/>
        <v/>
      </c>
      <c r="AC3987" s="7"/>
      <c r="AD3987" t="s">
        <v>5909</v>
      </c>
      <c r="AE3987">
        <f t="shared" si="255"/>
        <v>0</v>
      </c>
      <c r="AG3987" s="2"/>
      <c r="AH3987" t="s">
        <v>3340</v>
      </c>
      <c r="AI3987" s="7" t="s">
        <v>4922</v>
      </c>
    </row>
    <row r="3988" spans="1:35" ht="11" customHeight="1" outlineLevel="1" x14ac:dyDescent="0.25">
      <c r="A3988" t="s">
        <v>5054</v>
      </c>
      <c r="C3988" s="2" t="s">
        <v>12521</v>
      </c>
      <c r="D3988" s="2">
        <v>109</v>
      </c>
      <c r="E3988" s="7">
        <v>1985</v>
      </c>
      <c r="F3988" s="5" t="s">
        <v>5906</v>
      </c>
      <c r="H3988" s="5" t="s">
        <v>5398</v>
      </c>
      <c r="I3988" s="6" t="s">
        <v>5910</v>
      </c>
      <c r="J3988" s="6" t="s">
        <v>12695</v>
      </c>
      <c r="K3988" s="17">
        <v>5</v>
      </c>
      <c r="L3988" s="17" t="s">
        <v>7730</v>
      </c>
      <c r="M3988" s="9">
        <v>0.25</v>
      </c>
      <c r="N3988" s="9"/>
      <c r="O3988" s="21"/>
      <c r="Q3988" s="29"/>
      <c r="U3988" s="17"/>
      <c r="V3988" s="2">
        <v>124</v>
      </c>
      <c r="Y3988" t="str">
        <f t="shared" si="256"/>
        <v/>
      </c>
      <c r="AA3988" t="str">
        <f t="shared" si="257"/>
        <v/>
      </c>
      <c r="AC3988" s="7"/>
      <c r="AD3988" t="s">
        <v>5910</v>
      </c>
      <c r="AE3988">
        <f t="shared" si="255"/>
        <v>0</v>
      </c>
      <c r="AG3988" s="2"/>
      <c r="AH3988" t="s">
        <v>3340</v>
      </c>
      <c r="AI3988" s="7" t="s">
        <v>4922</v>
      </c>
    </row>
    <row r="3989" spans="1:35" ht="11" customHeight="1" outlineLevel="1" x14ac:dyDescent="0.25">
      <c r="A3989" t="s">
        <v>5054</v>
      </c>
      <c r="C3989" s="2" t="s">
        <v>12521</v>
      </c>
      <c r="D3989" s="2">
        <v>114</v>
      </c>
      <c r="E3989" s="7">
        <v>1985</v>
      </c>
      <c r="F3989" s="5" t="s">
        <v>5905</v>
      </c>
      <c r="H3989" s="5" t="s">
        <v>5398</v>
      </c>
      <c r="I3989" s="6" t="s">
        <v>12697</v>
      </c>
      <c r="J3989" s="6" t="s">
        <v>12696</v>
      </c>
      <c r="K3989" s="17">
        <v>5</v>
      </c>
      <c r="L3989" s="17" t="s">
        <v>7730</v>
      </c>
      <c r="M3989" s="9">
        <v>1</v>
      </c>
      <c r="N3989" s="9"/>
      <c r="O3989" s="21"/>
      <c r="Q3989" s="29"/>
      <c r="U3989" s="17"/>
      <c r="V3989" s="2"/>
      <c r="Y3989" t="str">
        <f t="shared" si="256"/>
        <v/>
      </c>
      <c r="AA3989" t="str">
        <f t="shared" si="257"/>
        <v/>
      </c>
      <c r="AC3989" s="7"/>
      <c r="AD3989" t="s">
        <v>12697</v>
      </c>
      <c r="AE3989">
        <f t="shared" si="255"/>
        <v>0</v>
      </c>
      <c r="AG3989" s="2"/>
      <c r="AI3989" s="7"/>
    </row>
    <row r="3990" spans="1:35" ht="11" customHeight="1" outlineLevel="1" x14ac:dyDescent="0.25">
      <c r="A3990" t="s">
        <v>5054</v>
      </c>
      <c r="C3990" s="2" t="s">
        <v>12521</v>
      </c>
      <c r="D3990" s="2">
        <v>116</v>
      </c>
      <c r="E3990" s="7">
        <v>1985</v>
      </c>
      <c r="F3990" s="5" t="s">
        <v>3245</v>
      </c>
      <c r="H3990" s="5" t="s">
        <v>5398</v>
      </c>
      <c r="I3990" s="6" t="s">
        <v>12698</v>
      </c>
      <c r="J3990" s="6" t="s">
        <v>8785</v>
      </c>
      <c r="K3990" s="17">
        <v>5</v>
      </c>
      <c r="L3990" s="17" t="s">
        <v>7730</v>
      </c>
      <c r="M3990" s="9">
        <v>0.5</v>
      </c>
      <c r="N3990" s="9"/>
      <c r="O3990" s="21"/>
      <c r="Q3990" s="29"/>
      <c r="U3990" s="17"/>
      <c r="V3990" s="2"/>
      <c r="Y3990" t="str">
        <f t="shared" si="256"/>
        <v/>
      </c>
      <c r="AA3990" t="str">
        <f t="shared" si="257"/>
        <v/>
      </c>
      <c r="AC3990" s="7"/>
      <c r="AD3990" t="s">
        <v>12698</v>
      </c>
      <c r="AE3990">
        <f t="shared" si="255"/>
        <v>0</v>
      </c>
      <c r="AG3990" s="2"/>
      <c r="AI3990" s="7"/>
    </row>
    <row r="3991" spans="1:35" ht="11" customHeight="1" outlineLevel="1" x14ac:dyDescent="0.25">
      <c r="A3991" t="s">
        <v>5054</v>
      </c>
      <c r="C3991" s="2" t="s">
        <v>12521</v>
      </c>
      <c r="D3991" s="2">
        <v>117</v>
      </c>
      <c r="E3991" s="7">
        <v>1985</v>
      </c>
      <c r="F3991" s="5" t="s">
        <v>2439</v>
      </c>
      <c r="H3991" s="5" t="s">
        <v>5398</v>
      </c>
      <c r="I3991" s="6" t="s">
        <v>12698</v>
      </c>
      <c r="J3991" s="6" t="s">
        <v>8785</v>
      </c>
      <c r="K3991" s="17">
        <v>6</v>
      </c>
      <c r="L3991" s="17" t="s">
        <v>7730</v>
      </c>
      <c r="M3991" s="9">
        <v>0.5</v>
      </c>
      <c r="N3991" s="9"/>
      <c r="O3991" s="21"/>
      <c r="Q3991" s="29"/>
      <c r="U3991" s="17"/>
      <c r="V3991" s="2"/>
      <c r="Y3991" t="str">
        <f t="shared" si="256"/>
        <v/>
      </c>
      <c r="AA3991" t="str">
        <f t="shared" si="257"/>
        <v/>
      </c>
      <c r="AC3991" s="7"/>
      <c r="AD3991" t="s">
        <v>12698</v>
      </c>
      <c r="AE3991">
        <f t="shared" si="255"/>
        <v>0</v>
      </c>
      <c r="AG3991" s="2"/>
      <c r="AI3991" s="7"/>
    </row>
    <row r="3992" spans="1:35" ht="11" customHeight="1" outlineLevel="1" x14ac:dyDescent="0.25">
      <c r="A3992" t="s">
        <v>5054</v>
      </c>
      <c r="C3992" s="2" t="s">
        <v>12521</v>
      </c>
      <c r="D3992" s="2">
        <v>118</v>
      </c>
      <c r="E3992" s="7">
        <v>1985</v>
      </c>
      <c r="F3992" s="5" t="s">
        <v>2092</v>
      </c>
      <c r="H3992" s="5" t="s">
        <v>5398</v>
      </c>
      <c r="I3992" s="6" t="s">
        <v>5840</v>
      </c>
      <c r="J3992" s="6" t="s">
        <v>8785</v>
      </c>
      <c r="K3992" s="17">
        <v>6</v>
      </c>
      <c r="L3992" s="17" t="s">
        <v>7730</v>
      </c>
      <c r="M3992" s="9">
        <v>0.5</v>
      </c>
      <c r="N3992" s="9"/>
      <c r="O3992" s="21"/>
      <c r="Q3992" s="29"/>
      <c r="U3992" s="17"/>
      <c r="V3992" s="2">
        <v>133</v>
      </c>
      <c r="Y3992" t="str">
        <f t="shared" si="256"/>
        <v/>
      </c>
      <c r="AA3992" t="str">
        <f t="shared" si="257"/>
        <v/>
      </c>
      <c r="AC3992" s="7"/>
      <c r="AD3992" t="s">
        <v>5840</v>
      </c>
      <c r="AE3992">
        <f t="shared" si="255"/>
        <v>0</v>
      </c>
      <c r="AG3992" s="2"/>
      <c r="AH3992" t="s">
        <v>3340</v>
      </c>
      <c r="AI3992" s="7" t="s">
        <v>4922</v>
      </c>
    </row>
    <row r="3993" spans="1:35" ht="11" customHeight="1" outlineLevel="1" x14ac:dyDescent="0.25">
      <c r="A3993" t="s">
        <v>5054</v>
      </c>
      <c r="C3993" s="2" t="s">
        <v>12521</v>
      </c>
      <c r="D3993" s="2">
        <v>120</v>
      </c>
      <c r="E3993" s="7">
        <v>1985</v>
      </c>
      <c r="F3993" s="5" t="s">
        <v>2438</v>
      </c>
      <c r="H3993" s="5" t="s">
        <v>5398</v>
      </c>
      <c r="I3993" s="6" t="s">
        <v>12699</v>
      </c>
      <c r="J3993" s="6" t="s">
        <v>8830</v>
      </c>
      <c r="K3993" s="17">
        <v>5</v>
      </c>
      <c r="L3993" s="17" t="s">
        <v>7730</v>
      </c>
      <c r="M3993" s="9">
        <v>1</v>
      </c>
      <c r="N3993" s="9"/>
      <c r="O3993" s="21"/>
      <c r="Q3993" s="29"/>
      <c r="U3993" s="17"/>
      <c r="V3993" s="2"/>
      <c r="Y3993" t="str">
        <f t="shared" si="256"/>
        <v/>
      </c>
      <c r="AA3993" t="str">
        <f t="shared" si="257"/>
        <v/>
      </c>
      <c r="AC3993" s="7"/>
      <c r="AD3993" t="s">
        <v>12699</v>
      </c>
      <c r="AE3993">
        <f t="shared" si="255"/>
        <v>0</v>
      </c>
      <c r="AG3993" s="2"/>
      <c r="AI3993" s="7"/>
    </row>
    <row r="3994" spans="1:35" ht="11" customHeight="1" outlineLevel="1" x14ac:dyDescent="0.25">
      <c r="A3994" t="s">
        <v>5054</v>
      </c>
      <c r="C3994" s="2" t="s">
        <v>12521</v>
      </c>
      <c r="D3994" s="2">
        <v>121</v>
      </c>
      <c r="E3994" s="7">
        <v>1985</v>
      </c>
      <c r="F3994" s="5" t="s">
        <v>2438</v>
      </c>
      <c r="H3994" s="5" t="s">
        <v>5398</v>
      </c>
      <c r="I3994" s="6" t="s">
        <v>12699</v>
      </c>
      <c r="J3994" s="6" t="s">
        <v>8830</v>
      </c>
      <c r="K3994" s="17">
        <v>5</v>
      </c>
      <c r="L3994" s="17" t="s">
        <v>7730</v>
      </c>
      <c r="M3994" s="9">
        <v>1</v>
      </c>
      <c r="N3994" s="9"/>
      <c r="O3994" s="21"/>
      <c r="Q3994" s="29"/>
      <c r="U3994" s="17"/>
      <c r="V3994" s="2"/>
      <c r="Y3994" t="str">
        <f t="shared" si="256"/>
        <v/>
      </c>
      <c r="AA3994" t="str">
        <f t="shared" si="257"/>
        <v/>
      </c>
      <c r="AC3994" s="7"/>
      <c r="AD3994" t="s">
        <v>12699</v>
      </c>
      <c r="AE3994">
        <f t="shared" si="255"/>
        <v>0</v>
      </c>
      <c r="AG3994" s="2"/>
      <c r="AI3994" s="7"/>
    </row>
    <row r="3995" spans="1:35" ht="11" customHeight="1" outlineLevel="1" x14ac:dyDescent="0.25">
      <c r="A3995" t="s">
        <v>5054</v>
      </c>
      <c r="C3995" s="2" t="s">
        <v>12521</v>
      </c>
      <c r="D3995" s="2">
        <v>122</v>
      </c>
      <c r="E3995" s="7">
        <v>1985</v>
      </c>
      <c r="F3995" s="5" t="s">
        <v>2438</v>
      </c>
      <c r="H3995" s="5" t="s">
        <v>5398</v>
      </c>
      <c r="I3995" s="6" t="s">
        <v>12699</v>
      </c>
      <c r="J3995" s="6" t="s">
        <v>8830</v>
      </c>
      <c r="K3995" s="17">
        <v>5</v>
      </c>
      <c r="L3995" s="17" t="s">
        <v>7730</v>
      </c>
      <c r="M3995" s="9">
        <v>1</v>
      </c>
      <c r="N3995" s="9"/>
      <c r="O3995" s="21"/>
      <c r="Q3995" s="29"/>
      <c r="U3995" s="17"/>
      <c r="V3995" s="2"/>
      <c r="Y3995" t="str">
        <f t="shared" si="256"/>
        <v/>
      </c>
      <c r="AA3995" t="str">
        <f t="shared" si="257"/>
        <v/>
      </c>
      <c r="AC3995" s="7"/>
      <c r="AD3995" t="s">
        <v>12699</v>
      </c>
      <c r="AE3995">
        <f t="shared" si="255"/>
        <v>0</v>
      </c>
      <c r="AG3995" s="2"/>
      <c r="AI3995" s="7"/>
    </row>
    <row r="3996" spans="1:35" ht="11" customHeight="1" outlineLevel="1" x14ac:dyDescent="0.25">
      <c r="A3996" t="s">
        <v>5054</v>
      </c>
      <c r="C3996" s="2" t="s">
        <v>12521</v>
      </c>
      <c r="D3996" s="2">
        <v>123</v>
      </c>
      <c r="E3996" s="7">
        <v>1985</v>
      </c>
      <c r="F3996" s="5" t="s">
        <v>2438</v>
      </c>
      <c r="H3996" s="5" t="s">
        <v>5398</v>
      </c>
      <c r="I3996" s="6" t="s">
        <v>12699</v>
      </c>
      <c r="J3996" s="6" t="s">
        <v>8830</v>
      </c>
      <c r="K3996" s="17">
        <v>5</v>
      </c>
      <c r="L3996" s="17" t="s">
        <v>7730</v>
      </c>
      <c r="M3996" s="9">
        <v>1</v>
      </c>
      <c r="N3996" s="9"/>
      <c r="O3996" s="21"/>
      <c r="Q3996" s="29"/>
      <c r="U3996" s="17"/>
      <c r="V3996" s="2"/>
      <c r="Y3996" t="str">
        <f t="shared" si="256"/>
        <v/>
      </c>
      <c r="AA3996" t="str">
        <f t="shared" si="257"/>
        <v/>
      </c>
      <c r="AC3996" s="7"/>
      <c r="AD3996" t="s">
        <v>12699</v>
      </c>
      <c r="AE3996">
        <f t="shared" si="255"/>
        <v>0</v>
      </c>
      <c r="AG3996" s="2"/>
      <c r="AI3996" s="7"/>
    </row>
    <row r="3997" spans="1:35" ht="11" customHeight="1" outlineLevel="1" x14ac:dyDescent="0.25">
      <c r="A3997" t="s">
        <v>5054</v>
      </c>
      <c r="C3997" s="2" t="s">
        <v>12521</v>
      </c>
      <c r="D3997" s="2" t="s">
        <v>12700</v>
      </c>
      <c r="E3997" s="7">
        <v>1986</v>
      </c>
      <c r="F3997" s="5" t="s">
        <v>12701</v>
      </c>
      <c r="H3997" s="5" t="s">
        <v>5398</v>
      </c>
      <c r="I3997" s="6" t="s">
        <v>12702</v>
      </c>
      <c r="J3997" s="6" t="s">
        <v>12703</v>
      </c>
      <c r="K3997" s="17">
        <v>5</v>
      </c>
      <c r="L3997" s="17" t="s">
        <v>7730</v>
      </c>
      <c r="M3997" s="9">
        <v>2.8</v>
      </c>
      <c r="N3997" s="9"/>
      <c r="O3997" s="21"/>
      <c r="Q3997" s="29"/>
      <c r="U3997" s="17"/>
      <c r="V3997" s="2"/>
      <c r="Y3997" t="str">
        <f t="shared" si="256"/>
        <v/>
      </c>
      <c r="AA3997">
        <f t="shared" si="257"/>
        <v>1</v>
      </c>
      <c r="AC3997" s="7"/>
      <c r="AD3997" t="s">
        <v>12702</v>
      </c>
      <c r="AE3997">
        <f t="shared" si="255"/>
        <v>0</v>
      </c>
      <c r="AG3997" s="2"/>
      <c r="AI3997" s="7"/>
    </row>
    <row r="3998" spans="1:35" ht="11" customHeight="1" outlineLevel="1" x14ac:dyDescent="0.25">
      <c r="A3998" t="s">
        <v>5054</v>
      </c>
      <c r="C3998" s="2" t="s">
        <v>12521</v>
      </c>
      <c r="D3998" s="2">
        <v>148</v>
      </c>
      <c r="E3998" s="7">
        <v>1987</v>
      </c>
      <c r="F3998" s="5" t="s">
        <v>5991</v>
      </c>
      <c r="H3998" s="5" t="s">
        <v>5398</v>
      </c>
      <c r="I3998" s="6" t="s">
        <v>5993</v>
      </c>
      <c r="J3998" s="6" t="s">
        <v>12706</v>
      </c>
      <c r="K3998" s="17">
        <v>6</v>
      </c>
      <c r="L3998" s="17" t="s">
        <v>7730</v>
      </c>
      <c r="M3998" s="9">
        <v>0.3</v>
      </c>
      <c r="N3998" s="9"/>
      <c r="O3998" s="21"/>
      <c r="Q3998" s="29"/>
      <c r="U3998" s="17"/>
      <c r="V3998" s="2">
        <v>161</v>
      </c>
      <c r="Y3998" t="str">
        <f t="shared" si="256"/>
        <v/>
      </c>
      <c r="AA3998" t="str">
        <f t="shared" si="257"/>
        <v/>
      </c>
      <c r="AC3998" s="7"/>
      <c r="AD3998" t="s">
        <v>5993</v>
      </c>
      <c r="AE3998">
        <f t="shared" si="255"/>
        <v>0</v>
      </c>
      <c r="AG3998" s="2"/>
      <c r="AH3998" t="s">
        <v>3340</v>
      </c>
      <c r="AI3998" s="7" t="s">
        <v>4610</v>
      </c>
    </row>
    <row r="3999" spans="1:35" ht="11" customHeight="1" outlineLevel="1" x14ac:dyDescent="0.25">
      <c r="A3999" t="s">
        <v>5054</v>
      </c>
      <c r="C3999" s="2" t="s">
        <v>12521</v>
      </c>
      <c r="D3999" s="2">
        <v>149</v>
      </c>
      <c r="E3999" s="7">
        <v>1987</v>
      </c>
      <c r="F3999" s="5" t="s">
        <v>2438</v>
      </c>
      <c r="H3999" s="5" t="s">
        <v>5398</v>
      </c>
      <c r="I3999" s="6" t="s">
        <v>12704</v>
      </c>
      <c r="J3999" s="6" t="s">
        <v>12706</v>
      </c>
      <c r="K3999" s="17">
        <v>5</v>
      </c>
      <c r="L3999" s="17" t="s">
        <v>7730</v>
      </c>
      <c r="M3999" s="9">
        <v>0.3</v>
      </c>
      <c r="N3999" s="9"/>
      <c r="O3999" s="21"/>
      <c r="Q3999" s="29"/>
      <c r="U3999" s="17"/>
      <c r="V3999" s="2"/>
      <c r="Y3999" t="str">
        <f t="shared" si="256"/>
        <v/>
      </c>
      <c r="AA3999" t="str">
        <f t="shared" si="257"/>
        <v/>
      </c>
      <c r="AC3999" s="7"/>
      <c r="AD3999" t="s">
        <v>12704</v>
      </c>
      <c r="AE3999">
        <f t="shared" si="255"/>
        <v>0</v>
      </c>
      <c r="AG3999" s="2"/>
      <c r="AI3999" s="7"/>
    </row>
    <row r="4000" spans="1:35" ht="11" customHeight="1" outlineLevel="1" collapsed="1" x14ac:dyDescent="0.25">
      <c r="A4000" t="s">
        <v>5054</v>
      </c>
      <c r="C4000" s="2" t="s">
        <v>12521</v>
      </c>
      <c r="D4000" s="2">
        <v>150</v>
      </c>
      <c r="E4000" s="7">
        <v>1987</v>
      </c>
      <c r="F4000" s="5" t="s">
        <v>5992</v>
      </c>
      <c r="H4000" s="5" t="s">
        <v>5398</v>
      </c>
      <c r="I4000" s="6" t="s">
        <v>5994</v>
      </c>
      <c r="J4000" s="6" t="s">
        <v>12706</v>
      </c>
      <c r="K4000" s="17">
        <v>5</v>
      </c>
      <c r="L4000" s="17" t="s">
        <v>7730</v>
      </c>
      <c r="M4000" s="9">
        <v>0.3</v>
      </c>
      <c r="N4000" s="9"/>
      <c r="O4000" s="21"/>
      <c r="Q4000" s="29"/>
      <c r="U4000" s="17"/>
      <c r="V4000" s="2">
        <v>163</v>
      </c>
      <c r="Y4000" t="str">
        <f t="shared" si="256"/>
        <v/>
      </c>
      <c r="AA4000" t="str">
        <f t="shared" si="257"/>
        <v/>
      </c>
      <c r="AC4000" s="7"/>
      <c r="AD4000" t="s">
        <v>5994</v>
      </c>
      <c r="AE4000">
        <f t="shared" si="255"/>
        <v>0</v>
      </c>
      <c r="AG4000" s="2"/>
      <c r="AH4000" t="s">
        <v>3340</v>
      </c>
      <c r="AI4000" s="7" t="s">
        <v>4922</v>
      </c>
    </row>
    <row r="4001" spans="1:35" ht="11" customHeight="1" outlineLevel="1" x14ac:dyDescent="0.25">
      <c r="A4001" t="s">
        <v>5054</v>
      </c>
      <c r="C4001" s="2" t="s">
        <v>12521</v>
      </c>
      <c r="D4001" s="2">
        <v>151</v>
      </c>
      <c r="E4001" s="7">
        <v>1987</v>
      </c>
      <c r="F4001" s="5" t="s">
        <v>2092</v>
      </c>
      <c r="H4001" s="5" t="s">
        <v>5398</v>
      </c>
      <c r="I4001" s="6" t="s">
        <v>12705</v>
      </c>
      <c r="J4001" s="6" t="s">
        <v>12706</v>
      </c>
      <c r="K4001" s="17">
        <v>5</v>
      </c>
      <c r="L4001" s="17" t="s">
        <v>7730</v>
      </c>
      <c r="M4001" s="9">
        <v>0.3</v>
      </c>
      <c r="N4001" s="9"/>
      <c r="O4001" s="21"/>
      <c r="Q4001" s="29"/>
      <c r="U4001" s="17"/>
      <c r="V4001" s="2"/>
      <c r="Y4001" t="str">
        <f t="shared" si="256"/>
        <v/>
      </c>
      <c r="AA4001" t="str">
        <f t="shared" si="257"/>
        <v/>
      </c>
      <c r="AC4001" s="7"/>
      <c r="AD4001" t="s">
        <v>12705</v>
      </c>
      <c r="AE4001">
        <f t="shared" si="255"/>
        <v>0</v>
      </c>
      <c r="AG4001" s="2"/>
      <c r="AI4001" s="7"/>
    </row>
    <row r="4002" spans="1:35" ht="11" customHeight="1" outlineLevel="1" x14ac:dyDescent="0.25">
      <c r="A4002" t="s">
        <v>5054</v>
      </c>
      <c r="C4002" s="2" t="s">
        <v>12521</v>
      </c>
      <c r="D4002" s="2">
        <v>152</v>
      </c>
      <c r="E4002" s="7">
        <v>1987</v>
      </c>
      <c r="F4002" s="5" t="s">
        <v>5905</v>
      </c>
      <c r="H4002" s="5" t="s">
        <v>5398</v>
      </c>
      <c r="I4002" s="6" t="s">
        <v>1931</v>
      </c>
      <c r="J4002" s="6" t="s">
        <v>12706</v>
      </c>
      <c r="K4002" s="17">
        <v>4</v>
      </c>
      <c r="L4002" s="17" t="s">
        <v>7730</v>
      </c>
      <c r="M4002" s="9">
        <v>0.3</v>
      </c>
      <c r="N4002" s="9"/>
      <c r="O4002" s="21"/>
      <c r="Q4002" s="29"/>
      <c r="U4002" s="17"/>
      <c r="V4002" s="2">
        <v>165</v>
      </c>
      <c r="Y4002" t="str">
        <f t="shared" si="256"/>
        <v/>
      </c>
      <c r="AA4002" t="str">
        <f t="shared" si="257"/>
        <v/>
      </c>
      <c r="AC4002" s="7"/>
      <c r="AD4002" t="s">
        <v>1931</v>
      </c>
      <c r="AE4002">
        <f t="shared" si="255"/>
        <v>0</v>
      </c>
      <c r="AG4002" s="2"/>
      <c r="AH4002" t="s">
        <v>3340</v>
      </c>
      <c r="AI4002" s="7" t="s">
        <v>4922</v>
      </c>
    </row>
    <row r="4003" spans="1:35" ht="11" customHeight="1" outlineLevel="1" x14ac:dyDescent="0.25">
      <c r="A4003" t="s">
        <v>5054</v>
      </c>
      <c r="C4003" s="2" t="s">
        <v>12521</v>
      </c>
      <c r="D4003" s="2">
        <v>153</v>
      </c>
      <c r="E4003" s="7">
        <v>1987</v>
      </c>
      <c r="F4003" s="5" t="s">
        <v>12707</v>
      </c>
      <c r="H4003" s="5" t="s">
        <v>5398</v>
      </c>
      <c r="I4003" s="6" t="s">
        <v>12702</v>
      </c>
      <c r="J4003" s="6" t="s">
        <v>12703</v>
      </c>
      <c r="K4003" s="17">
        <v>5</v>
      </c>
      <c r="L4003" s="17" t="s">
        <v>7730</v>
      </c>
      <c r="M4003" s="9">
        <v>0.7</v>
      </c>
      <c r="N4003" s="9"/>
      <c r="O4003" s="21"/>
      <c r="Q4003" s="29"/>
      <c r="U4003" s="17"/>
      <c r="V4003" s="2"/>
      <c r="Y4003" t="str">
        <f t="shared" si="256"/>
        <v/>
      </c>
      <c r="AA4003">
        <f t="shared" si="257"/>
        <v>1</v>
      </c>
      <c r="AC4003" s="7"/>
      <c r="AD4003" t="s">
        <v>12702</v>
      </c>
      <c r="AE4003">
        <f t="shared" si="255"/>
        <v>0</v>
      </c>
      <c r="AG4003" s="2"/>
      <c r="AI4003" s="7"/>
    </row>
    <row r="4004" spans="1:35" ht="11" customHeight="1" outlineLevel="1" x14ac:dyDescent="0.25">
      <c r="A4004" t="s">
        <v>5054</v>
      </c>
      <c r="C4004" s="2" t="s">
        <v>12521</v>
      </c>
      <c r="D4004" s="2">
        <v>176</v>
      </c>
      <c r="E4004" s="7">
        <v>1989</v>
      </c>
      <c r="F4004" s="5" t="s">
        <v>2439</v>
      </c>
      <c r="H4004" s="5" t="s">
        <v>5398</v>
      </c>
      <c r="I4004" s="6" t="s">
        <v>12709</v>
      </c>
      <c r="J4004" s="6" t="s">
        <v>12708</v>
      </c>
      <c r="K4004" s="17">
        <v>5</v>
      </c>
      <c r="L4004" s="17" t="s">
        <v>7730</v>
      </c>
      <c r="M4004" s="9">
        <v>0.6</v>
      </c>
      <c r="N4004" s="9"/>
      <c r="O4004" s="21"/>
      <c r="Q4004" s="29"/>
      <c r="U4004" s="17"/>
      <c r="V4004" s="2"/>
      <c r="Y4004" t="str">
        <f t="shared" si="256"/>
        <v/>
      </c>
      <c r="AA4004" t="str">
        <f t="shared" si="257"/>
        <v/>
      </c>
      <c r="AC4004" s="7"/>
      <c r="AD4004" t="s">
        <v>12709</v>
      </c>
      <c r="AE4004">
        <f t="shared" si="255"/>
        <v>0</v>
      </c>
      <c r="AG4004" s="2"/>
      <c r="AI4004" s="7"/>
    </row>
    <row r="4005" spans="1:35" ht="11" customHeight="1" outlineLevel="1" x14ac:dyDescent="0.25">
      <c r="A4005" t="s">
        <v>5054</v>
      </c>
      <c r="C4005" s="2" t="s">
        <v>12521</v>
      </c>
      <c r="D4005" s="2">
        <v>177</v>
      </c>
      <c r="E4005" s="7">
        <v>1989</v>
      </c>
      <c r="F4005" s="5" t="s">
        <v>3249</v>
      </c>
      <c r="H4005" s="5" t="s">
        <v>5398</v>
      </c>
      <c r="I4005" s="6" t="s">
        <v>12709</v>
      </c>
      <c r="J4005" s="6" t="s">
        <v>12708</v>
      </c>
      <c r="K4005" s="17">
        <v>5</v>
      </c>
      <c r="L4005" s="17" t="s">
        <v>7730</v>
      </c>
      <c r="M4005" s="9">
        <v>2.4</v>
      </c>
      <c r="N4005" s="9"/>
      <c r="O4005" s="21"/>
      <c r="Q4005" s="29"/>
      <c r="U4005" s="17"/>
      <c r="V4005" s="2"/>
      <c r="Y4005" t="str">
        <f t="shared" si="256"/>
        <v/>
      </c>
      <c r="AA4005" t="str">
        <f t="shared" si="257"/>
        <v/>
      </c>
      <c r="AC4005" s="7"/>
      <c r="AD4005" t="s">
        <v>12709</v>
      </c>
      <c r="AE4005">
        <f t="shared" si="255"/>
        <v>0</v>
      </c>
      <c r="AG4005" s="2"/>
      <c r="AI4005" s="7"/>
    </row>
    <row r="4006" spans="1:35" ht="11" customHeight="1" outlineLevel="1" x14ac:dyDescent="0.25">
      <c r="A4006" t="s">
        <v>5054</v>
      </c>
      <c r="C4006" s="2" t="s">
        <v>12521</v>
      </c>
      <c r="D4006" s="2">
        <v>184</v>
      </c>
      <c r="E4006" s="7">
        <v>1989</v>
      </c>
      <c r="F4006" s="5" t="s">
        <v>3245</v>
      </c>
      <c r="H4006" s="5" t="s">
        <v>5398</v>
      </c>
      <c r="I4006" s="6" t="s">
        <v>3246</v>
      </c>
      <c r="J4006" s="6" t="s">
        <v>12710</v>
      </c>
      <c r="K4006" s="17">
        <v>5</v>
      </c>
      <c r="L4006" s="17" t="s">
        <v>7730</v>
      </c>
      <c r="M4006" s="9">
        <v>1.25</v>
      </c>
      <c r="N4006" s="9"/>
      <c r="O4006" s="21"/>
      <c r="Q4006" s="29"/>
      <c r="U4006" s="17"/>
      <c r="V4006" s="2">
        <v>197</v>
      </c>
      <c r="Y4006" t="str">
        <f t="shared" si="256"/>
        <v/>
      </c>
      <c r="AA4006" t="str">
        <f t="shared" si="257"/>
        <v/>
      </c>
      <c r="AC4006" s="7"/>
      <c r="AD4006" t="s">
        <v>3246</v>
      </c>
      <c r="AE4006">
        <f t="shared" si="255"/>
        <v>0</v>
      </c>
      <c r="AG4006" s="2"/>
      <c r="AH4006" t="s">
        <v>3340</v>
      </c>
      <c r="AI4006" s="7" t="s">
        <v>4922</v>
      </c>
    </row>
    <row r="4007" spans="1:35" ht="11" customHeight="1" outlineLevel="1" x14ac:dyDescent="0.25">
      <c r="A4007" t="s">
        <v>5054</v>
      </c>
      <c r="C4007" s="2" t="s">
        <v>12521</v>
      </c>
      <c r="D4007" s="2">
        <v>185</v>
      </c>
      <c r="E4007" s="7">
        <v>1989</v>
      </c>
      <c r="F4007" s="5" t="s">
        <v>2439</v>
      </c>
      <c r="H4007" s="5" t="s">
        <v>5398</v>
      </c>
      <c r="I4007" s="6" t="s">
        <v>3247</v>
      </c>
      <c r="J4007" s="6" t="s">
        <v>12710</v>
      </c>
      <c r="K4007" s="17">
        <v>5</v>
      </c>
      <c r="L4007" s="17" t="s">
        <v>7730</v>
      </c>
      <c r="M4007" s="9">
        <v>1.25</v>
      </c>
      <c r="N4007" s="9"/>
      <c r="O4007" s="21"/>
      <c r="Q4007" s="29"/>
      <c r="U4007" s="17"/>
      <c r="V4007" s="2">
        <v>198</v>
      </c>
      <c r="Y4007" t="str">
        <f t="shared" si="256"/>
        <v/>
      </c>
      <c r="AA4007" t="str">
        <f t="shared" si="257"/>
        <v/>
      </c>
      <c r="AC4007" s="7"/>
      <c r="AD4007" t="s">
        <v>3247</v>
      </c>
      <c r="AE4007">
        <f t="shared" si="255"/>
        <v>0</v>
      </c>
      <c r="AG4007" s="2"/>
      <c r="AH4007" t="s">
        <v>3340</v>
      </c>
      <c r="AI4007" s="7" t="s">
        <v>4922</v>
      </c>
    </row>
    <row r="4008" spans="1:35" ht="11" customHeight="1" outlineLevel="1" x14ac:dyDescent="0.25">
      <c r="A4008" t="s">
        <v>5054</v>
      </c>
      <c r="C4008" s="2" t="s">
        <v>12521</v>
      </c>
      <c r="D4008" s="2">
        <v>186</v>
      </c>
      <c r="E4008" s="7">
        <v>1989</v>
      </c>
      <c r="F4008" s="5" t="s">
        <v>2443</v>
      </c>
      <c r="H4008" s="5" t="s">
        <v>5398</v>
      </c>
      <c r="I4008" s="6" t="s">
        <v>3248</v>
      </c>
      <c r="J4008" s="6" t="s">
        <v>12710</v>
      </c>
      <c r="K4008" s="17">
        <v>5</v>
      </c>
      <c r="L4008" s="17" t="s">
        <v>7730</v>
      </c>
      <c r="M4008" s="9">
        <v>1.25</v>
      </c>
      <c r="N4008" s="9"/>
      <c r="O4008" s="21"/>
      <c r="Q4008" s="29"/>
      <c r="U4008" s="17"/>
      <c r="V4008" s="2">
        <v>199</v>
      </c>
      <c r="Y4008" t="str">
        <f t="shared" si="256"/>
        <v/>
      </c>
      <c r="AA4008" t="str">
        <f t="shared" si="257"/>
        <v/>
      </c>
      <c r="AC4008" s="7"/>
      <c r="AD4008" t="s">
        <v>3248</v>
      </c>
      <c r="AE4008">
        <f t="shared" si="255"/>
        <v>0</v>
      </c>
      <c r="AG4008" s="2"/>
      <c r="AH4008" t="s">
        <v>3340</v>
      </c>
      <c r="AI4008" s="7" t="s">
        <v>4922</v>
      </c>
    </row>
    <row r="4009" spans="1:35" ht="11" customHeight="1" outlineLevel="1" x14ac:dyDescent="0.25">
      <c r="A4009" t="s">
        <v>5054</v>
      </c>
      <c r="C4009" s="2" t="s">
        <v>12521</v>
      </c>
      <c r="D4009" s="2">
        <v>187</v>
      </c>
      <c r="E4009" s="7">
        <v>1989</v>
      </c>
      <c r="F4009" s="5" t="s">
        <v>3249</v>
      </c>
      <c r="H4009" s="5" t="s">
        <v>5398</v>
      </c>
      <c r="I4009" s="6" t="s">
        <v>3250</v>
      </c>
      <c r="J4009" s="6" t="s">
        <v>12710</v>
      </c>
      <c r="K4009" s="17">
        <v>5</v>
      </c>
      <c r="L4009" s="17" t="s">
        <v>7730</v>
      </c>
      <c r="M4009" s="9">
        <v>1.25</v>
      </c>
      <c r="N4009" s="9"/>
      <c r="O4009" s="21"/>
      <c r="Q4009" s="29"/>
      <c r="U4009" s="17"/>
      <c r="V4009" s="2">
        <v>200</v>
      </c>
      <c r="Y4009" t="str">
        <f t="shared" si="256"/>
        <v/>
      </c>
      <c r="AA4009" t="str">
        <f t="shared" si="257"/>
        <v/>
      </c>
      <c r="AC4009" s="7"/>
      <c r="AD4009" t="s">
        <v>3250</v>
      </c>
      <c r="AE4009">
        <f t="shared" si="255"/>
        <v>0</v>
      </c>
      <c r="AG4009" s="2"/>
      <c r="AH4009" t="s">
        <v>3340</v>
      </c>
      <c r="AI4009" s="7" t="s">
        <v>4922</v>
      </c>
    </row>
    <row r="4010" spans="1:35" ht="11" customHeight="1" outlineLevel="1" x14ac:dyDescent="0.25">
      <c r="A4010" t="s">
        <v>5054</v>
      </c>
      <c r="C4010" s="2" t="s">
        <v>12521</v>
      </c>
      <c r="D4010" s="2">
        <v>192</v>
      </c>
      <c r="E4010" s="7">
        <v>1990</v>
      </c>
      <c r="F4010" s="5" t="s">
        <v>3251</v>
      </c>
      <c r="H4010" s="5" t="s">
        <v>5398</v>
      </c>
      <c r="I4010" s="6" t="s">
        <v>3252</v>
      </c>
      <c r="J4010" s="6" t="s">
        <v>12711</v>
      </c>
      <c r="K4010" s="17">
        <v>1</v>
      </c>
      <c r="L4010" s="17" t="s">
        <v>7730</v>
      </c>
      <c r="M4010" s="9">
        <v>2.5</v>
      </c>
      <c r="N4010" s="9"/>
      <c r="O4010" s="21"/>
      <c r="Q4010" s="29"/>
      <c r="U4010" s="17"/>
      <c r="V4010" s="2">
        <v>205</v>
      </c>
      <c r="Y4010" t="str">
        <f t="shared" si="256"/>
        <v/>
      </c>
      <c r="AA4010" t="str">
        <f t="shared" si="257"/>
        <v/>
      </c>
      <c r="AC4010" s="7"/>
      <c r="AD4010" t="s">
        <v>3252</v>
      </c>
      <c r="AE4010">
        <f t="shared" si="255"/>
        <v>0</v>
      </c>
      <c r="AG4010" s="2"/>
      <c r="AH4010" t="s">
        <v>3340</v>
      </c>
      <c r="AI4010" s="7" t="s">
        <v>4922</v>
      </c>
    </row>
    <row r="4011" spans="1:35" ht="11" customHeight="1" outlineLevel="1" x14ac:dyDescent="0.25">
      <c r="A4011" t="s">
        <v>5054</v>
      </c>
      <c r="C4011" s="2" t="s">
        <v>12521</v>
      </c>
      <c r="D4011" s="2">
        <v>193</v>
      </c>
      <c r="E4011" s="7">
        <v>1990</v>
      </c>
      <c r="F4011" s="5" t="s">
        <v>1765</v>
      </c>
      <c r="H4011" s="5" t="s">
        <v>5398</v>
      </c>
      <c r="I4011" s="6" t="s">
        <v>3253</v>
      </c>
      <c r="J4011" s="6" t="s">
        <v>12711</v>
      </c>
      <c r="K4011" s="17">
        <v>3</v>
      </c>
      <c r="L4011" s="17" t="s">
        <v>7730</v>
      </c>
      <c r="M4011" s="9">
        <v>2.5</v>
      </c>
      <c r="N4011" s="9"/>
      <c r="O4011" s="21"/>
      <c r="Q4011" s="29"/>
      <c r="U4011" s="17"/>
      <c r="V4011" s="2">
        <v>206</v>
      </c>
      <c r="Y4011" t="str">
        <f t="shared" si="256"/>
        <v/>
      </c>
      <c r="AA4011" t="str">
        <f t="shared" si="257"/>
        <v/>
      </c>
      <c r="AC4011" s="7"/>
      <c r="AD4011" t="s">
        <v>3253</v>
      </c>
      <c r="AE4011">
        <f t="shared" si="255"/>
        <v>0</v>
      </c>
      <c r="AG4011" s="2"/>
      <c r="AH4011" t="s">
        <v>3340</v>
      </c>
      <c r="AI4011" s="7" t="s">
        <v>4922</v>
      </c>
    </row>
    <row r="4012" spans="1:35" ht="11" customHeight="1" outlineLevel="1" x14ac:dyDescent="0.25">
      <c r="A4012" t="s">
        <v>5054</v>
      </c>
      <c r="C4012" s="2" t="s">
        <v>12521</v>
      </c>
      <c r="D4012" s="2">
        <v>201</v>
      </c>
      <c r="E4012" s="7">
        <v>1990</v>
      </c>
      <c r="F4012" s="5" t="s">
        <v>4070</v>
      </c>
      <c r="H4012" s="5" t="s">
        <v>5398</v>
      </c>
      <c r="I4012" s="6" t="s">
        <v>5318</v>
      </c>
      <c r="J4012" s="6" t="s">
        <v>12712</v>
      </c>
      <c r="K4012" s="17">
        <v>5</v>
      </c>
      <c r="L4012" s="17" t="s">
        <v>7730</v>
      </c>
      <c r="M4012" s="9">
        <v>1.9</v>
      </c>
      <c r="N4012" s="9"/>
      <c r="O4012" s="21"/>
      <c r="Q4012" s="29"/>
      <c r="U4012" s="17"/>
      <c r="V4012" s="2">
        <v>212</v>
      </c>
      <c r="Y4012" t="str">
        <f t="shared" si="256"/>
        <v/>
      </c>
      <c r="AA4012" t="str">
        <f t="shared" si="257"/>
        <v/>
      </c>
      <c r="AC4012" s="7"/>
      <c r="AD4012" t="s">
        <v>5318</v>
      </c>
      <c r="AE4012">
        <f t="shared" si="255"/>
        <v>0</v>
      </c>
      <c r="AG4012" s="2"/>
      <c r="AH4012" t="s">
        <v>3340</v>
      </c>
      <c r="AI4012" s="7" t="s">
        <v>4610</v>
      </c>
    </row>
    <row r="4013" spans="1:35" ht="11" customHeight="1" outlineLevel="1" x14ac:dyDescent="0.25">
      <c r="A4013" t="s">
        <v>5054</v>
      </c>
      <c r="C4013" s="2" t="s">
        <v>12521</v>
      </c>
      <c r="D4013" s="2">
        <v>202</v>
      </c>
      <c r="E4013" s="7">
        <v>1990</v>
      </c>
      <c r="F4013" s="5" t="s">
        <v>2439</v>
      </c>
      <c r="H4013" s="5" t="s">
        <v>5398</v>
      </c>
      <c r="I4013" s="6" t="s">
        <v>3254</v>
      </c>
      <c r="J4013" s="6" t="s">
        <v>12712</v>
      </c>
      <c r="K4013" s="17">
        <v>5</v>
      </c>
      <c r="L4013" s="17" t="s">
        <v>7730</v>
      </c>
      <c r="M4013" s="9">
        <v>0.6</v>
      </c>
      <c r="N4013" s="9"/>
      <c r="O4013" s="21"/>
      <c r="Q4013" s="29"/>
      <c r="U4013" s="17"/>
      <c r="V4013" s="2">
        <v>213</v>
      </c>
      <c r="Y4013" t="str">
        <f t="shared" si="256"/>
        <v/>
      </c>
      <c r="AA4013" t="str">
        <f t="shared" si="257"/>
        <v/>
      </c>
      <c r="AC4013" s="7"/>
      <c r="AD4013" t="s">
        <v>3254</v>
      </c>
      <c r="AE4013">
        <f t="shared" si="255"/>
        <v>0</v>
      </c>
      <c r="AG4013" s="2"/>
      <c r="AH4013" t="s">
        <v>3340</v>
      </c>
      <c r="AI4013" s="7" t="s">
        <v>4922</v>
      </c>
    </row>
    <row r="4014" spans="1:35" ht="11" customHeight="1" outlineLevel="1" x14ac:dyDescent="0.25">
      <c r="A4014" t="s">
        <v>5054</v>
      </c>
      <c r="C4014" s="2" t="s">
        <v>12521</v>
      </c>
      <c r="D4014" s="2">
        <v>204</v>
      </c>
      <c r="E4014" s="7">
        <v>1990</v>
      </c>
      <c r="F4014" s="5" t="s">
        <v>3255</v>
      </c>
      <c r="H4014" s="5" t="s">
        <v>5398</v>
      </c>
      <c r="I4014" s="6" t="s">
        <v>3254</v>
      </c>
      <c r="J4014" s="6" t="s">
        <v>12712</v>
      </c>
      <c r="K4014" s="17">
        <v>5</v>
      </c>
      <c r="L4014" s="17" t="s">
        <v>7730</v>
      </c>
      <c r="M4014" s="9">
        <v>2.2000000000000002</v>
      </c>
      <c r="N4014" s="9"/>
      <c r="O4014" s="21"/>
      <c r="Q4014" s="29"/>
      <c r="U4014" s="17"/>
      <c r="V4014" s="2">
        <v>215</v>
      </c>
      <c r="Y4014" t="str">
        <f t="shared" si="256"/>
        <v/>
      </c>
      <c r="AA4014" t="str">
        <f t="shared" si="257"/>
        <v/>
      </c>
      <c r="AC4014" s="7"/>
      <c r="AD4014" t="s">
        <v>3254</v>
      </c>
      <c r="AE4014">
        <f t="shared" si="255"/>
        <v>0</v>
      </c>
      <c r="AG4014" s="2"/>
      <c r="AH4014" t="s">
        <v>3340</v>
      </c>
      <c r="AI4014" s="7" t="s">
        <v>4922</v>
      </c>
    </row>
    <row r="4015" spans="1:35" ht="11" customHeight="1" outlineLevel="1" x14ac:dyDescent="0.25">
      <c r="A4015" t="s">
        <v>5054</v>
      </c>
      <c r="C4015" s="2" t="s">
        <v>12521</v>
      </c>
      <c r="D4015" s="2">
        <v>213</v>
      </c>
      <c r="E4015" s="7">
        <v>1991</v>
      </c>
      <c r="F4015" s="5" t="s">
        <v>3256</v>
      </c>
      <c r="H4015" s="5" t="s">
        <v>5398</v>
      </c>
      <c r="I4015" s="6" t="s">
        <v>3257</v>
      </c>
      <c r="J4015" s="6" t="s">
        <v>8930</v>
      </c>
      <c r="K4015" s="17">
        <v>5</v>
      </c>
      <c r="L4015" s="17" t="s">
        <v>7730</v>
      </c>
      <c r="M4015" s="9">
        <v>1.5</v>
      </c>
      <c r="N4015" s="9"/>
      <c r="O4015" s="21"/>
      <c r="Q4015" s="29"/>
      <c r="U4015" s="17"/>
      <c r="V4015" s="2">
        <v>226</v>
      </c>
      <c r="Y4015" t="str">
        <f t="shared" si="256"/>
        <v/>
      </c>
      <c r="AA4015" t="str">
        <f t="shared" si="257"/>
        <v/>
      </c>
      <c r="AC4015" s="7"/>
      <c r="AD4015" t="s">
        <v>3257</v>
      </c>
      <c r="AE4015">
        <f t="shared" si="255"/>
        <v>0</v>
      </c>
      <c r="AG4015" s="2"/>
      <c r="AH4015" t="s">
        <v>3340</v>
      </c>
      <c r="AI4015" s="7" t="s">
        <v>4922</v>
      </c>
    </row>
    <row r="4016" spans="1:35" ht="11" customHeight="1" outlineLevel="1" x14ac:dyDescent="0.25">
      <c r="A4016" t="s">
        <v>5054</v>
      </c>
      <c r="C4016" s="2" t="s">
        <v>12521</v>
      </c>
      <c r="D4016" s="2">
        <v>214</v>
      </c>
      <c r="E4016" s="7">
        <v>1991</v>
      </c>
      <c r="F4016" s="5" t="s">
        <v>3258</v>
      </c>
      <c r="H4016" s="5" t="s">
        <v>5398</v>
      </c>
      <c r="I4016" s="6" t="s">
        <v>3259</v>
      </c>
      <c r="J4016" s="6" t="s">
        <v>8930</v>
      </c>
      <c r="K4016" s="17">
        <v>5</v>
      </c>
      <c r="L4016" s="17" t="s">
        <v>7730</v>
      </c>
      <c r="M4016" s="9">
        <v>1.5</v>
      </c>
      <c r="N4016" s="9"/>
      <c r="O4016" s="21"/>
      <c r="Q4016" s="29"/>
      <c r="U4016" s="17"/>
      <c r="V4016" s="2">
        <v>227</v>
      </c>
      <c r="Y4016" t="str">
        <f t="shared" si="256"/>
        <v/>
      </c>
      <c r="AA4016" t="str">
        <f t="shared" si="257"/>
        <v/>
      </c>
      <c r="AC4016" s="7"/>
      <c r="AD4016" t="s">
        <v>3259</v>
      </c>
      <c r="AE4016">
        <f t="shared" si="255"/>
        <v>0</v>
      </c>
      <c r="AG4016" s="2"/>
      <c r="AH4016" t="s">
        <v>3340</v>
      </c>
      <c r="AI4016" s="7" t="s">
        <v>4922</v>
      </c>
    </row>
    <row r="4017" spans="1:35" ht="11" customHeight="1" outlineLevel="1" x14ac:dyDescent="0.25">
      <c r="A4017" t="s">
        <v>5054</v>
      </c>
      <c r="C4017" s="2" t="s">
        <v>12521</v>
      </c>
      <c r="D4017" s="2">
        <v>215</v>
      </c>
      <c r="E4017" s="7">
        <v>1991</v>
      </c>
      <c r="F4017" s="5" t="s">
        <v>12713</v>
      </c>
      <c r="H4017" s="5" t="s">
        <v>5398</v>
      </c>
      <c r="I4017" s="6" t="s">
        <v>12714</v>
      </c>
      <c r="J4017" s="6" t="s">
        <v>12716</v>
      </c>
      <c r="K4017" s="17">
        <v>5</v>
      </c>
      <c r="L4017" s="17" t="s">
        <v>7730</v>
      </c>
      <c r="M4017" s="9">
        <v>0.6</v>
      </c>
      <c r="N4017" s="9"/>
      <c r="O4017" s="21"/>
      <c r="Q4017" s="29"/>
      <c r="U4017" s="17"/>
      <c r="V4017" s="2"/>
      <c r="Y4017" t="str">
        <f t="shared" si="256"/>
        <v/>
      </c>
      <c r="AA4017" t="str">
        <f t="shared" si="257"/>
        <v/>
      </c>
      <c r="AC4017" s="7"/>
      <c r="AD4017" t="s">
        <v>12714</v>
      </c>
      <c r="AE4017">
        <f t="shared" si="255"/>
        <v>0</v>
      </c>
      <c r="AG4017" s="2"/>
      <c r="AI4017" s="7"/>
    </row>
    <row r="4018" spans="1:35" ht="11" customHeight="1" outlineLevel="1" x14ac:dyDescent="0.25">
      <c r="A4018" t="s">
        <v>5054</v>
      </c>
      <c r="C4018" s="2" t="s">
        <v>12521</v>
      </c>
      <c r="D4018" s="2">
        <v>216</v>
      </c>
      <c r="E4018" s="7">
        <v>1991</v>
      </c>
      <c r="F4018" s="5" t="s">
        <v>12713</v>
      </c>
      <c r="H4018" s="5" t="s">
        <v>5398</v>
      </c>
      <c r="I4018" s="6" t="s">
        <v>12715</v>
      </c>
      <c r="J4018" s="6" t="s">
        <v>12716</v>
      </c>
      <c r="K4018" s="17">
        <v>5</v>
      </c>
      <c r="L4018" s="17" t="s">
        <v>7730</v>
      </c>
      <c r="M4018" s="9">
        <v>2</v>
      </c>
      <c r="N4018" s="9"/>
      <c r="O4018" s="21"/>
      <c r="Q4018" s="29"/>
      <c r="U4018" s="17"/>
      <c r="V4018" s="2"/>
      <c r="Y4018" t="str">
        <f t="shared" si="256"/>
        <v/>
      </c>
      <c r="AA4018" t="str">
        <f t="shared" si="257"/>
        <v/>
      </c>
      <c r="AC4018" s="7"/>
      <c r="AD4018" t="s">
        <v>12715</v>
      </c>
      <c r="AE4018">
        <f t="shared" si="255"/>
        <v>0</v>
      </c>
      <c r="AG4018" s="2"/>
      <c r="AI4018" s="7"/>
    </row>
    <row r="4019" spans="1:35" ht="11" customHeight="1" outlineLevel="1" collapsed="1" x14ac:dyDescent="0.25">
      <c r="A4019" t="s">
        <v>5054</v>
      </c>
      <c r="C4019" s="2" t="s">
        <v>12521</v>
      </c>
      <c r="D4019" s="2">
        <v>222</v>
      </c>
      <c r="E4019" s="7">
        <v>1992</v>
      </c>
      <c r="F4019" s="5" t="s">
        <v>3256</v>
      </c>
      <c r="H4019" s="5" t="s">
        <v>5398</v>
      </c>
      <c r="I4019" s="6" t="s">
        <v>12718</v>
      </c>
      <c r="J4019" s="6" t="s">
        <v>12717</v>
      </c>
      <c r="K4019" s="17">
        <v>5</v>
      </c>
      <c r="L4019" s="17" t="s">
        <v>7730</v>
      </c>
      <c r="M4019" s="9">
        <v>4.8</v>
      </c>
      <c r="N4019" s="9"/>
      <c r="O4019" s="21"/>
      <c r="Q4019" s="29"/>
      <c r="U4019" s="17"/>
      <c r="V4019" s="2"/>
      <c r="Y4019" t="str">
        <f t="shared" si="256"/>
        <v/>
      </c>
      <c r="AA4019" t="str">
        <f t="shared" si="257"/>
        <v/>
      </c>
      <c r="AC4019" s="7"/>
      <c r="AD4019" t="s">
        <v>12718</v>
      </c>
      <c r="AE4019">
        <f t="shared" si="255"/>
        <v>0</v>
      </c>
      <c r="AG4019" s="2"/>
      <c r="AI4019" s="7"/>
    </row>
    <row r="4020" spans="1:35" ht="11" customHeight="1" outlineLevel="1" x14ac:dyDescent="0.25">
      <c r="A4020" t="s">
        <v>5054</v>
      </c>
      <c r="C4020" s="2" t="s">
        <v>12521</v>
      </c>
      <c r="D4020" s="2">
        <v>224</v>
      </c>
      <c r="E4020" s="7">
        <v>1992</v>
      </c>
      <c r="F4020" s="5" t="s">
        <v>5906</v>
      </c>
      <c r="H4020" s="5" t="s">
        <v>5398</v>
      </c>
      <c r="I4020" s="6" t="s">
        <v>12718</v>
      </c>
      <c r="J4020" s="6" t="s">
        <v>12717</v>
      </c>
      <c r="K4020" s="17">
        <v>5</v>
      </c>
      <c r="L4020" s="17" t="s">
        <v>7730</v>
      </c>
      <c r="M4020" s="9">
        <v>6.3</v>
      </c>
      <c r="N4020" s="9"/>
      <c r="O4020" s="21"/>
      <c r="Q4020" s="29"/>
      <c r="U4020" s="17"/>
      <c r="V4020" s="2"/>
      <c r="Y4020" t="str">
        <f t="shared" si="256"/>
        <v/>
      </c>
      <c r="AA4020" t="str">
        <f t="shared" si="257"/>
        <v/>
      </c>
      <c r="AC4020" s="7"/>
      <c r="AD4020" t="s">
        <v>12718</v>
      </c>
      <c r="AE4020">
        <f t="shared" si="255"/>
        <v>0</v>
      </c>
      <c r="AG4020" s="2"/>
      <c r="AI4020" s="7"/>
    </row>
    <row r="4021" spans="1:35" ht="11" customHeight="1" outlineLevel="1" x14ac:dyDescent="0.25">
      <c r="A4021" t="s">
        <v>5054</v>
      </c>
      <c r="C4021" s="2" t="s">
        <v>12521</v>
      </c>
      <c r="D4021" s="2">
        <v>227</v>
      </c>
      <c r="E4021" s="7">
        <v>1992</v>
      </c>
      <c r="F4021" s="5" t="s">
        <v>3256</v>
      </c>
      <c r="H4021" s="5" t="s">
        <v>5398</v>
      </c>
      <c r="I4021" s="6" t="s">
        <v>9223</v>
      </c>
      <c r="J4021" s="6" t="s">
        <v>11008</v>
      </c>
      <c r="K4021" s="17">
        <v>7</v>
      </c>
      <c r="L4021" s="17" t="s">
        <v>7730</v>
      </c>
      <c r="M4021" s="9">
        <v>1.35</v>
      </c>
      <c r="N4021" s="9"/>
      <c r="O4021" s="21"/>
      <c r="Q4021" s="29"/>
      <c r="U4021" s="17"/>
      <c r="V4021" s="2"/>
      <c r="Y4021" t="str">
        <f t="shared" si="256"/>
        <v/>
      </c>
      <c r="AA4021" t="str">
        <f t="shared" si="257"/>
        <v/>
      </c>
      <c r="AC4021" s="7"/>
      <c r="AD4021" t="s">
        <v>9223</v>
      </c>
      <c r="AE4021">
        <f t="shared" si="255"/>
        <v>0</v>
      </c>
      <c r="AG4021" s="2"/>
      <c r="AI4021" s="7"/>
    </row>
    <row r="4022" spans="1:35" ht="11" customHeight="1" outlineLevel="1" x14ac:dyDescent="0.25">
      <c r="A4022" t="s">
        <v>5054</v>
      </c>
      <c r="C4022" s="2" t="s">
        <v>12521</v>
      </c>
      <c r="D4022" s="2">
        <v>228</v>
      </c>
      <c r="E4022" s="7">
        <v>1992</v>
      </c>
      <c r="F4022" s="5" t="s">
        <v>3258</v>
      </c>
      <c r="H4022" s="5" t="s">
        <v>5398</v>
      </c>
      <c r="I4022" s="6" t="s">
        <v>9223</v>
      </c>
      <c r="J4022" s="6" t="s">
        <v>11008</v>
      </c>
      <c r="K4022" s="17">
        <v>7</v>
      </c>
      <c r="L4022" s="17" t="s">
        <v>7730</v>
      </c>
      <c r="M4022" s="9">
        <v>1.35</v>
      </c>
      <c r="N4022" s="9"/>
      <c r="O4022" s="21"/>
      <c r="Q4022" s="29"/>
      <c r="U4022" s="17"/>
      <c r="V4022" s="2"/>
      <c r="Y4022" t="str">
        <f t="shared" si="256"/>
        <v/>
      </c>
      <c r="AA4022" t="str">
        <f t="shared" si="257"/>
        <v/>
      </c>
      <c r="AC4022" s="7"/>
      <c r="AD4022" t="s">
        <v>9223</v>
      </c>
      <c r="AE4022">
        <f t="shared" si="255"/>
        <v>0</v>
      </c>
      <c r="AG4022" s="2"/>
      <c r="AI4022" s="7"/>
    </row>
    <row r="4023" spans="1:35" ht="11" customHeight="1" outlineLevel="1" x14ac:dyDescent="0.25">
      <c r="A4023" t="s">
        <v>5054</v>
      </c>
      <c r="C4023" s="2" t="s">
        <v>12521</v>
      </c>
      <c r="D4023" s="2">
        <v>232</v>
      </c>
      <c r="E4023" s="7">
        <v>1992</v>
      </c>
      <c r="F4023" s="5" t="s">
        <v>12713</v>
      </c>
      <c r="H4023" s="5" t="s">
        <v>5398</v>
      </c>
      <c r="I4023" s="6" t="s">
        <v>12719</v>
      </c>
      <c r="J4023" s="6" t="s">
        <v>12720</v>
      </c>
      <c r="K4023" s="17">
        <v>3</v>
      </c>
      <c r="L4023" s="17" t="s">
        <v>7730</v>
      </c>
      <c r="M4023" s="9">
        <v>0.8</v>
      </c>
      <c r="N4023" s="9"/>
      <c r="O4023" s="21"/>
      <c r="Q4023" s="29"/>
      <c r="U4023" s="17"/>
      <c r="V4023" s="2"/>
      <c r="Y4023" t="str">
        <f t="shared" si="256"/>
        <v/>
      </c>
      <c r="AA4023" t="str">
        <f t="shared" si="257"/>
        <v/>
      </c>
      <c r="AC4023" s="7"/>
      <c r="AD4023" t="s">
        <v>12719</v>
      </c>
      <c r="AE4023">
        <f t="shared" si="255"/>
        <v>0</v>
      </c>
      <c r="AG4023" s="2"/>
      <c r="AI4023" s="7"/>
    </row>
    <row r="4024" spans="1:35" ht="11" customHeight="1" outlineLevel="1" x14ac:dyDescent="0.25">
      <c r="A4024" t="s">
        <v>5054</v>
      </c>
      <c r="C4024" s="2" t="s">
        <v>12521</v>
      </c>
      <c r="D4024" s="2">
        <v>240</v>
      </c>
      <c r="E4024" s="7">
        <v>1993</v>
      </c>
      <c r="F4024" s="5" t="s">
        <v>3349</v>
      </c>
      <c r="H4024" s="5" t="s">
        <v>5398</v>
      </c>
      <c r="I4024" s="6" t="s">
        <v>3260</v>
      </c>
      <c r="J4024" s="6" t="s">
        <v>8930</v>
      </c>
      <c r="K4024" s="17">
        <v>5</v>
      </c>
      <c r="L4024" s="17" t="s">
        <v>7730</v>
      </c>
      <c r="M4024" s="9">
        <v>0.9</v>
      </c>
      <c r="N4024" s="9"/>
      <c r="O4024" s="21"/>
      <c r="Q4024" s="29"/>
      <c r="U4024" s="17"/>
      <c r="V4024" s="2">
        <v>250</v>
      </c>
      <c r="Y4024" t="str">
        <f t="shared" si="256"/>
        <v/>
      </c>
      <c r="AA4024" t="str">
        <f t="shared" si="257"/>
        <v/>
      </c>
      <c r="AC4024" s="7"/>
      <c r="AD4024" t="s">
        <v>3260</v>
      </c>
      <c r="AE4024">
        <f t="shared" si="255"/>
        <v>0</v>
      </c>
      <c r="AG4024" s="2"/>
      <c r="AH4024" t="s">
        <v>3340</v>
      </c>
      <c r="AI4024" s="7" t="s">
        <v>4922</v>
      </c>
    </row>
    <row r="4025" spans="1:35" ht="11" customHeight="1" outlineLevel="1" x14ac:dyDescent="0.25">
      <c r="A4025" t="s">
        <v>5054</v>
      </c>
      <c r="C4025" s="2" t="s">
        <v>12521</v>
      </c>
      <c r="D4025" s="2">
        <v>241</v>
      </c>
      <c r="E4025" s="7">
        <v>1993</v>
      </c>
      <c r="F4025" s="5" t="s">
        <v>3349</v>
      </c>
      <c r="H4025" s="5" t="s">
        <v>5398</v>
      </c>
      <c r="I4025" s="6" t="s">
        <v>4256</v>
      </c>
      <c r="J4025" s="6" t="s">
        <v>8930</v>
      </c>
      <c r="K4025" s="17">
        <v>3</v>
      </c>
      <c r="L4025" s="17" t="s">
        <v>7730</v>
      </c>
      <c r="M4025" s="9">
        <v>0.9</v>
      </c>
      <c r="N4025" s="9"/>
      <c r="O4025" s="21"/>
      <c r="Q4025" s="29"/>
      <c r="U4025" s="17"/>
      <c r="V4025" s="2">
        <v>251</v>
      </c>
      <c r="Y4025" t="str">
        <f t="shared" si="256"/>
        <v/>
      </c>
      <c r="AA4025" t="str">
        <f t="shared" si="257"/>
        <v/>
      </c>
      <c r="AC4025" s="7"/>
      <c r="AD4025" t="s">
        <v>4256</v>
      </c>
      <c r="AE4025">
        <f t="shared" si="255"/>
        <v>0</v>
      </c>
      <c r="AG4025" s="2"/>
      <c r="AH4025" t="s">
        <v>3340</v>
      </c>
      <c r="AI4025" s="7" t="s">
        <v>4922</v>
      </c>
    </row>
    <row r="4026" spans="1:35" ht="11" customHeight="1" outlineLevel="1" x14ac:dyDescent="0.25">
      <c r="A4026" t="s">
        <v>5054</v>
      </c>
      <c r="C4026" s="2" t="s">
        <v>12521</v>
      </c>
      <c r="D4026" s="2">
        <v>252</v>
      </c>
      <c r="E4026" s="7">
        <v>1994</v>
      </c>
      <c r="F4026" s="5" t="s">
        <v>3349</v>
      </c>
      <c r="H4026" s="5" t="s">
        <v>5398</v>
      </c>
      <c r="I4026" s="6" t="s">
        <v>12721</v>
      </c>
      <c r="J4026" s="6" t="s">
        <v>8590</v>
      </c>
      <c r="K4026" s="17">
        <v>4</v>
      </c>
      <c r="L4026" s="17" t="s">
        <v>7730</v>
      </c>
      <c r="M4026" s="9">
        <v>1.75</v>
      </c>
      <c r="N4026" s="9"/>
      <c r="O4026" s="21"/>
      <c r="Q4026" s="29"/>
      <c r="U4026" s="17"/>
      <c r="V4026" s="2"/>
      <c r="Y4026" t="str">
        <f t="shared" si="256"/>
        <v/>
      </c>
      <c r="AA4026" t="str">
        <f t="shared" si="257"/>
        <v/>
      </c>
      <c r="AC4026" s="7"/>
      <c r="AD4026" t="s">
        <v>12721</v>
      </c>
      <c r="AE4026">
        <f t="shared" ref="AE4026:AE4089" si="258">COUNTIF(I4026,"*Fuji*")</f>
        <v>0</v>
      </c>
      <c r="AG4026" s="2"/>
      <c r="AH4026" t="s">
        <v>3354</v>
      </c>
      <c r="AI4026" s="7" t="s">
        <v>4922</v>
      </c>
    </row>
    <row r="4027" spans="1:35" ht="11" customHeight="1" outlineLevel="1" x14ac:dyDescent="0.25">
      <c r="A4027" t="s">
        <v>5054</v>
      </c>
      <c r="C4027" s="2" t="s">
        <v>12521</v>
      </c>
      <c r="D4027" s="2">
        <v>253</v>
      </c>
      <c r="E4027" s="7">
        <v>1994</v>
      </c>
      <c r="F4027" s="5" t="s">
        <v>5055</v>
      </c>
      <c r="H4027" s="5" t="s">
        <v>5398</v>
      </c>
      <c r="I4027" s="6" t="s">
        <v>5433</v>
      </c>
      <c r="J4027" s="6" t="s">
        <v>8590</v>
      </c>
      <c r="K4027" s="17">
        <v>1</v>
      </c>
      <c r="L4027" s="17" t="s">
        <v>7730</v>
      </c>
      <c r="M4027" s="9">
        <v>1.75</v>
      </c>
      <c r="N4027" s="9"/>
      <c r="O4027" s="21"/>
      <c r="Q4027" s="29"/>
      <c r="S4027">
        <v>1</v>
      </c>
      <c r="T4027">
        <v>1</v>
      </c>
      <c r="U4027" s="17"/>
      <c r="V4027" s="2">
        <v>265</v>
      </c>
      <c r="Y4027" t="str">
        <f t="shared" si="256"/>
        <v/>
      </c>
      <c r="AA4027" t="str">
        <f t="shared" si="257"/>
        <v/>
      </c>
      <c r="AC4027" s="7"/>
      <c r="AD4027" t="s">
        <v>5433</v>
      </c>
      <c r="AE4027">
        <f t="shared" si="258"/>
        <v>0</v>
      </c>
      <c r="AG4027" s="2"/>
      <c r="AH4027" t="s">
        <v>3354</v>
      </c>
      <c r="AI4027" s="7" t="s">
        <v>4922</v>
      </c>
    </row>
    <row r="4028" spans="1:35" ht="11" customHeight="1" outlineLevel="1" x14ac:dyDescent="0.25">
      <c r="A4028" t="s">
        <v>5054</v>
      </c>
      <c r="C4028" s="2" t="s">
        <v>12521</v>
      </c>
      <c r="D4028" s="2" t="s">
        <v>12722</v>
      </c>
      <c r="E4028" s="7">
        <v>1994</v>
      </c>
      <c r="F4028" s="5" t="s">
        <v>12723</v>
      </c>
      <c r="H4028" s="5" t="s">
        <v>5398</v>
      </c>
      <c r="I4028" s="6" t="s">
        <v>5433</v>
      </c>
      <c r="J4028" s="6" t="s">
        <v>8590</v>
      </c>
      <c r="K4028" s="17">
        <v>1</v>
      </c>
      <c r="L4028" s="17" t="s">
        <v>7730</v>
      </c>
      <c r="M4028" s="9">
        <v>2.8</v>
      </c>
      <c r="N4028" s="9"/>
      <c r="O4028" s="21"/>
      <c r="Q4028" s="29"/>
      <c r="U4028" s="17"/>
      <c r="V4028" s="2" t="s">
        <v>5434</v>
      </c>
      <c r="Y4028" t="str">
        <f t="shared" si="256"/>
        <v/>
      </c>
      <c r="AA4028">
        <f t="shared" si="257"/>
        <v>1</v>
      </c>
      <c r="AC4028" s="7"/>
      <c r="AD4028" t="s">
        <v>5433</v>
      </c>
      <c r="AE4028">
        <f t="shared" si="258"/>
        <v>0</v>
      </c>
      <c r="AG4028" s="2"/>
      <c r="AH4028" t="s">
        <v>3354</v>
      </c>
      <c r="AI4028" s="7" t="s">
        <v>4922</v>
      </c>
    </row>
    <row r="4029" spans="1:35" ht="11" customHeight="1" outlineLevel="1" x14ac:dyDescent="0.25">
      <c r="A4029" t="s">
        <v>5054</v>
      </c>
      <c r="C4029" s="2" t="s">
        <v>12521</v>
      </c>
      <c r="D4029" s="2">
        <v>268</v>
      </c>
      <c r="E4029" s="7">
        <v>1995</v>
      </c>
      <c r="F4029" s="5" t="s">
        <v>3349</v>
      </c>
      <c r="H4029" s="5" t="s">
        <v>5398</v>
      </c>
      <c r="I4029" s="6" t="s">
        <v>4257</v>
      </c>
      <c r="J4029" s="6" t="s">
        <v>8930</v>
      </c>
      <c r="K4029" s="17">
        <v>5</v>
      </c>
      <c r="L4029" s="17" t="s">
        <v>7730</v>
      </c>
      <c r="M4029" s="9">
        <v>1</v>
      </c>
      <c r="N4029" s="9"/>
      <c r="O4029" s="21"/>
      <c r="Q4029" s="29"/>
      <c r="U4029" s="17"/>
      <c r="V4029" s="2">
        <v>280</v>
      </c>
      <c r="Y4029" t="str">
        <f t="shared" si="256"/>
        <v/>
      </c>
      <c r="AA4029" t="str">
        <f t="shared" si="257"/>
        <v/>
      </c>
      <c r="AC4029" s="7"/>
      <c r="AD4029" t="s">
        <v>4257</v>
      </c>
      <c r="AE4029">
        <f t="shared" si="258"/>
        <v>0</v>
      </c>
      <c r="AG4029" s="2"/>
      <c r="AH4029" t="s">
        <v>3340</v>
      </c>
      <c r="AI4029" s="7" t="s">
        <v>4922</v>
      </c>
    </row>
    <row r="4030" spans="1:35" ht="11" customHeight="1" outlineLevel="1" x14ac:dyDescent="0.25">
      <c r="A4030" t="s">
        <v>5054</v>
      </c>
      <c r="C4030" s="2" t="s">
        <v>12521</v>
      </c>
      <c r="D4030" s="2">
        <v>269</v>
      </c>
      <c r="E4030" s="7">
        <v>1995</v>
      </c>
      <c r="F4030" s="5" t="s">
        <v>3349</v>
      </c>
      <c r="H4030" s="5" t="s">
        <v>5398</v>
      </c>
      <c r="I4030" s="6" t="s">
        <v>5149</v>
      </c>
      <c r="J4030" s="6" t="s">
        <v>8930</v>
      </c>
      <c r="K4030" s="17">
        <v>5</v>
      </c>
      <c r="L4030" s="17" t="s">
        <v>7730</v>
      </c>
      <c r="M4030" s="9">
        <v>1</v>
      </c>
      <c r="N4030" s="9"/>
      <c r="O4030" s="21"/>
      <c r="Q4030" s="29"/>
      <c r="U4030" s="17"/>
      <c r="V4030" s="2">
        <v>281</v>
      </c>
      <c r="Y4030" t="str">
        <f t="shared" si="256"/>
        <v/>
      </c>
      <c r="AA4030" t="str">
        <f t="shared" si="257"/>
        <v/>
      </c>
      <c r="AC4030" s="7"/>
      <c r="AD4030" t="s">
        <v>5149</v>
      </c>
      <c r="AE4030">
        <f t="shared" si="258"/>
        <v>0</v>
      </c>
      <c r="AG4030" s="2"/>
      <c r="AH4030" t="s">
        <v>3340</v>
      </c>
      <c r="AI4030" s="7" t="s">
        <v>4922</v>
      </c>
    </row>
    <row r="4031" spans="1:35" ht="11" customHeight="1" outlineLevel="1" x14ac:dyDescent="0.25">
      <c r="A4031" t="s">
        <v>5054</v>
      </c>
      <c r="C4031" s="2" t="s">
        <v>12521</v>
      </c>
      <c r="D4031" s="2">
        <v>271</v>
      </c>
      <c r="E4031" s="7">
        <v>1995</v>
      </c>
      <c r="F4031" s="5" t="s">
        <v>12724</v>
      </c>
      <c r="H4031" s="5" t="s">
        <v>5398</v>
      </c>
      <c r="I4031" s="6" t="s">
        <v>1054</v>
      </c>
      <c r="J4031" s="6" t="s">
        <v>12725</v>
      </c>
      <c r="K4031" s="17">
        <v>5</v>
      </c>
      <c r="L4031" s="17" t="s">
        <v>7730</v>
      </c>
      <c r="M4031" s="9">
        <v>2.4</v>
      </c>
      <c r="N4031" s="9"/>
      <c r="O4031" s="21"/>
      <c r="Q4031" s="29"/>
      <c r="U4031" s="17"/>
      <c r="V4031" s="2"/>
      <c r="Y4031" t="str">
        <f t="shared" si="256"/>
        <v/>
      </c>
      <c r="AA4031" t="str">
        <f t="shared" si="257"/>
        <v/>
      </c>
      <c r="AC4031" s="7"/>
      <c r="AD4031" t="s">
        <v>1054</v>
      </c>
      <c r="AE4031">
        <f t="shared" si="258"/>
        <v>0</v>
      </c>
      <c r="AG4031" s="2"/>
      <c r="AI4031" s="7"/>
    </row>
    <row r="4032" spans="1:35" ht="11" customHeight="1" outlineLevel="1" x14ac:dyDescent="0.25">
      <c r="A4032" t="s">
        <v>5054</v>
      </c>
      <c r="C4032" s="2" t="s">
        <v>12521</v>
      </c>
      <c r="D4032" s="2">
        <v>280</v>
      </c>
      <c r="E4032" s="7">
        <v>1995</v>
      </c>
      <c r="F4032" s="5" t="s">
        <v>12727</v>
      </c>
      <c r="H4032" s="5" t="s">
        <v>5398</v>
      </c>
      <c r="I4032" s="6" t="s">
        <v>12728</v>
      </c>
      <c r="J4032" s="6" t="s">
        <v>12726</v>
      </c>
      <c r="K4032" s="17">
        <v>6</v>
      </c>
      <c r="L4032" s="17" t="s">
        <v>7730</v>
      </c>
      <c r="M4032" s="9">
        <v>1.9</v>
      </c>
      <c r="N4032" s="9"/>
      <c r="O4032" s="21"/>
      <c r="Q4032" s="29"/>
      <c r="U4032" s="17"/>
      <c r="V4032" s="2"/>
      <c r="Y4032" t="str">
        <f t="shared" si="256"/>
        <v/>
      </c>
      <c r="AA4032" t="str">
        <f t="shared" si="257"/>
        <v/>
      </c>
      <c r="AC4032" s="7"/>
      <c r="AD4032" t="s">
        <v>12728</v>
      </c>
      <c r="AE4032">
        <f t="shared" si="258"/>
        <v>0</v>
      </c>
      <c r="AG4032" s="2"/>
      <c r="AI4032" s="7"/>
    </row>
    <row r="4033" spans="1:35" ht="11" customHeight="1" outlineLevel="1" x14ac:dyDescent="0.25">
      <c r="A4033" t="s">
        <v>5054</v>
      </c>
      <c r="C4033" s="2" t="s">
        <v>12521</v>
      </c>
      <c r="D4033" s="2">
        <v>283</v>
      </c>
      <c r="E4033" s="7">
        <v>1996</v>
      </c>
      <c r="F4033" s="5" t="s">
        <v>5150</v>
      </c>
      <c r="H4033" s="5" t="s">
        <v>5398</v>
      </c>
      <c r="I4033" s="6" t="s">
        <v>4194</v>
      </c>
      <c r="J4033" s="6" t="s">
        <v>12729</v>
      </c>
      <c r="K4033" s="17">
        <v>5</v>
      </c>
      <c r="L4033" s="17" t="s">
        <v>7730</v>
      </c>
      <c r="M4033" s="9">
        <v>4</v>
      </c>
      <c r="N4033" s="9"/>
      <c r="O4033" s="21"/>
      <c r="Q4033" s="29"/>
      <c r="U4033" s="17"/>
      <c r="V4033" s="2">
        <v>295</v>
      </c>
      <c r="Y4033" t="str">
        <f t="shared" si="256"/>
        <v/>
      </c>
      <c r="AA4033" t="str">
        <f t="shared" si="257"/>
        <v/>
      </c>
      <c r="AC4033" s="7"/>
      <c r="AD4033" t="s">
        <v>4194</v>
      </c>
      <c r="AE4033">
        <f t="shared" si="258"/>
        <v>0</v>
      </c>
      <c r="AG4033" s="2"/>
      <c r="AH4033" t="s">
        <v>3340</v>
      </c>
      <c r="AI4033" s="7" t="s">
        <v>4922</v>
      </c>
    </row>
    <row r="4034" spans="1:35" ht="11" customHeight="1" outlineLevel="1" x14ac:dyDescent="0.25">
      <c r="A4034" t="s">
        <v>5054</v>
      </c>
      <c r="C4034" s="2" t="s">
        <v>12521</v>
      </c>
      <c r="D4034" s="2">
        <v>295</v>
      </c>
      <c r="E4034" s="7">
        <v>1996</v>
      </c>
      <c r="F4034" s="5" t="s">
        <v>5964</v>
      </c>
      <c r="H4034" s="5" t="s">
        <v>3226</v>
      </c>
      <c r="I4034" s="6" t="s">
        <v>3227</v>
      </c>
      <c r="J4034" s="6" t="s">
        <v>12730</v>
      </c>
      <c r="K4034" s="17">
        <v>6</v>
      </c>
      <c r="L4034" s="17" t="s">
        <v>7730</v>
      </c>
      <c r="M4034" s="9">
        <v>2.85</v>
      </c>
      <c r="N4034" s="9"/>
      <c r="O4034" s="21"/>
      <c r="Q4034" s="29"/>
      <c r="U4034" s="17"/>
      <c r="V4034" s="2">
        <v>305</v>
      </c>
      <c r="Y4034" t="str">
        <f t="shared" si="256"/>
        <v/>
      </c>
      <c r="AA4034" t="str">
        <f t="shared" si="257"/>
        <v/>
      </c>
      <c r="AC4034" s="7"/>
      <c r="AD4034" t="s">
        <v>3227</v>
      </c>
      <c r="AE4034">
        <f t="shared" si="258"/>
        <v>0</v>
      </c>
      <c r="AG4034" s="2"/>
      <c r="AH4034" t="s">
        <v>3340</v>
      </c>
      <c r="AI4034" s="7" t="s">
        <v>4922</v>
      </c>
    </row>
    <row r="4035" spans="1:35" ht="11" customHeight="1" outlineLevel="1" x14ac:dyDescent="0.25">
      <c r="A4035" t="s">
        <v>5054</v>
      </c>
      <c r="C4035" s="2" t="s">
        <v>12521</v>
      </c>
      <c r="D4035" s="2">
        <v>296</v>
      </c>
      <c r="E4035" s="7">
        <v>1996</v>
      </c>
      <c r="F4035" s="5" t="s">
        <v>1762</v>
      </c>
      <c r="H4035" s="5" t="s">
        <v>3228</v>
      </c>
      <c r="I4035" s="6" t="s">
        <v>3227</v>
      </c>
      <c r="J4035" s="6" t="s">
        <v>12730</v>
      </c>
      <c r="K4035" s="17">
        <v>6</v>
      </c>
      <c r="L4035" s="17" t="s">
        <v>7730</v>
      </c>
      <c r="M4035" s="9">
        <v>2.85</v>
      </c>
      <c r="N4035" s="9"/>
      <c r="O4035" s="21"/>
      <c r="Q4035" s="29"/>
      <c r="U4035" s="17"/>
      <c r="V4035" s="2">
        <v>306</v>
      </c>
      <c r="Y4035" t="str">
        <f t="shared" si="256"/>
        <v/>
      </c>
      <c r="AA4035" t="str">
        <f t="shared" si="257"/>
        <v/>
      </c>
      <c r="AC4035" s="7"/>
      <c r="AD4035" t="s">
        <v>3227</v>
      </c>
      <c r="AE4035">
        <f t="shared" si="258"/>
        <v>0</v>
      </c>
      <c r="AG4035" s="2"/>
      <c r="AH4035" t="s">
        <v>3340</v>
      </c>
      <c r="AI4035" s="7" t="s">
        <v>4922</v>
      </c>
    </row>
    <row r="4036" spans="1:35" ht="11" customHeight="1" outlineLevel="1" x14ac:dyDescent="0.25">
      <c r="A4036" t="s">
        <v>5054</v>
      </c>
      <c r="C4036" s="2" t="s">
        <v>12521</v>
      </c>
      <c r="D4036" s="2">
        <v>302</v>
      </c>
      <c r="E4036" s="7">
        <v>1997</v>
      </c>
      <c r="F4036" s="5" t="s">
        <v>12732</v>
      </c>
      <c r="H4036" s="5" t="s">
        <v>5398</v>
      </c>
      <c r="I4036" s="6" t="s">
        <v>5679</v>
      </c>
      <c r="J4036" s="6" t="s">
        <v>12731</v>
      </c>
      <c r="K4036" s="17">
        <v>5</v>
      </c>
      <c r="L4036" s="17" t="s">
        <v>7730</v>
      </c>
      <c r="M4036" s="9">
        <v>3.2</v>
      </c>
      <c r="N4036" s="9"/>
      <c r="O4036" s="21"/>
      <c r="Q4036" s="29"/>
      <c r="U4036" s="17"/>
      <c r="V4036" s="2">
        <v>312</v>
      </c>
      <c r="Y4036" t="str">
        <f t="shared" si="256"/>
        <v/>
      </c>
      <c r="AA4036">
        <f t="shared" si="257"/>
        <v>1</v>
      </c>
      <c r="AC4036" s="7"/>
      <c r="AD4036" t="s">
        <v>5679</v>
      </c>
      <c r="AE4036">
        <f t="shared" si="258"/>
        <v>0</v>
      </c>
      <c r="AG4036" s="2"/>
      <c r="AH4036" t="s">
        <v>3340</v>
      </c>
      <c r="AI4036" s="7" t="s">
        <v>4922</v>
      </c>
    </row>
    <row r="4037" spans="1:35" ht="11" customHeight="1" outlineLevel="1" x14ac:dyDescent="0.25">
      <c r="A4037" t="s">
        <v>5054</v>
      </c>
      <c r="C4037" s="2" t="s">
        <v>12521</v>
      </c>
      <c r="D4037" s="2">
        <v>312</v>
      </c>
      <c r="E4037" s="7">
        <v>1997</v>
      </c>
      <c r="F4037" s="5" t="s">
        <v>1932</v>
      </c>
      <c r="H4037" s="5" t="s">
        <v>5398</v>
      </c>
      <c r="I4037" s="6" t="s">
        <v>3227</v>
      </c>
      <c r="J4037" s="6" t="s">
        <v>12733</v>
      </c>
      <c r="K4037" s="17">
        <v>6</v>
      </c>
      <c r="L4037" s="17" t="s">
        <v>7730</v>
      </c>
      <c r="M4037" s="9">
        <v>2.85</v>
      </c>
      <c r="N4037" s="9"/>
      <c r="O4037" s="21"/>
      <c r="Q4037" s="29"/>
      <c r="U4037" s="17"/>
      <c r="V4037" s="2">
        <v>319</v>
      </c>
      <c r="Y4037" t="str">
        <f t="shared" si="256"/>
        <v/>
      </c>
      <c r="AA4037" t="str">
        <f t="shared" si="257"/>
        <v/>
      </c>
      <c r="AC4037" s="7"/>
      <c r="AD4037" t="s">
        <v>3227</v>
      </c>
      <c r="AE4037">
        <f t="shared" si="258"/>
        <v>0</v>
      </c>
      <c r="AG4037" s="2"/>
      <c r="AH4037" t="s">
        <v>3340</v>
      </c>
      <c r="AI4037" s="7" t="s">
        <v>4922</v>
      </c>
    </row>
    <row r="4038" spans="1:35" ht="11" customHeight="1" outlineLevel="1" x14ac:dyDescent="0.25">
      <c r="A4038" t="s">
        <v>5054</v>
      </c>
      <c r="C4038" s="2" t="s">
        <v>12521</v>
      </c>
      <c r="D4038" s="2">
        <v>313</v>
      </c>
      <c r="E4038" s="7">
        <v>1997</v>
      </c>
      <c r="F4038" s="5" t="s">
        <v>1933</v>
      </c>
      <c r="H4038" s="5" t="s">
        <v>5398</v>
      </c>
      <c r="I4038" s="6" t="s">
        <v>3227</v>
      </c>
      <c r="J4038" s="6" t="s">
        <v>12733</v>
      </c>
      <c r="K4038" s="17">
        <v>6</v>
      </c>
      <c r="L4038" s="17" t="s">
        <v>7730</v>
      </c>
      <c r="M4038" s="9">
        <v>2.85</v>
      </c>
      <c r="N4038" s="9"/>
      <c r="O4038" s="21"/>
      <c r="Q4038" s="29"/>
      <c r="U4038" s="17"/>
      <c r="V4038" s="2">
        <v>320</v>
      </c>
      <c r="Y4038" t="str">
        <f t="shared" si="256"/>
        <v/>
      </c>
      <c r="AA4038" t="str">
        <f t="shared" si="257"/>
        <v/>
      </c>
      <c r="AC4038" s="7"/>
      <c r="AD4038" t="s">
        <v>3227</v>
      </c>
      <c r="AE4038">
        <f t="shared" si="258"/>
        <v>0</v>
      </c>
      <c r="AG4038" s="2"/>
      <c r="AH4038" t="s">
        <v>3340</v>
      </c>
      <c r="AI4038" s="7" t="s">
        <v>4922</v>
      </c>
    </row>
    <row r="4039" spans="1:35" ht="11" customHeight="1" outlineLevel="1" x14ac:dyDescent="0.25">
      <c r="A4039" t="s">
        <v>5054</v>
      </c>
      <c r="C4039" s="2" t="s">
        <v>12521</v>
      </c>
      <c r="D4039" s="2">
        <v>333</v>
      </c>
      <c r="E4039" s="7">
        <v>1998</v>
      </c>
      <c r="F4039" s="5" t="s">
        <v>20014</v>
      </c>
      <c r="H4039" s="5" t="s">
        <v>5398</v>
      </c>
      <c r="I4039" s="6" t="s">
        <v>20015</v>
      </c>
      <c r="J4039" s="6" t="s">
        <v>20015</v>
      </c>
      <c r="K4039" s="17">
        <v>5</v>
      </c>
      <c r="L4039" s="17" t="s">
        <v>7730</v>
      </c>
      <c r="M4039" s="9">
        <v>4</v>
      </c>
      <c r="N4039" s="9"/>
      <c r="O4039" s="21"/>
      <c r="Q4039" s="29"/>
      <c r="U4039" s="17"/>
      <c r="V4039" s="2"/>
      <c r="Y4039" t="str">
        <f t="shared" si="256"/>
        <v/>
      </c>
      <c r="AA4039" t="str">
        <f t="shared" si="257"/>
        <v/>
      </c>
      <c r="AC4039" s="7"/>
      <c r="AD4039" t="s">
        <v>20015</v>
      </c>
      <c r="AE4039">
        <f t="shared" si="258"/>
        <v>0</v>
      </c>
      <c r="AG4039" s="2"/>
      <c r="AI4039" s="7"/>
    </row>
    <row r="4040" spans="1:35" ht="11" customHeight="1" outlineLevel="1" x14ac:dyDescent="0.25">
      <c r="A4040" t="s">
        <v>5054</v>
      </c>
      <c r="C4040" s="2" t="s">
        <v>12521</v>
      </c>
      <c r="D4040" s="2">
        <v>339</v>
      </c>
      <c r="E4040" s="7">
        <v>1998</v>
      </c>
      <c r="F4040" s="5" t="s">
        <v>5709</v>
      </c>
      <c r="H4040" s="5" t="s">
        <v>5398</v>
      </c>
      <c r="I4040" s="6" t="s">
        <v>3227</v>
      </c>
      <c r="J4040" s="6" t="s">
        <v>12734</v>
      </c>
      <c r="K4040" s="17">
        <v>6</v>
      </c>
      <c r="L4040" s="17" t="s">
        <v>7730</v>
      </c>
      <c r="M4040" s="9">
        <v>2.85</v>
      </c>
      <c r="N4040" s="9"/>
      <c r="O4040" s="21"/>
      <c r="Q4040" s="29"/>
      <c r="U4040" s="17"/>
      <c r="V4040" s="2">
        <v>343</v>
      </c>
      <c r="Y4040" t="str">
        <f t="shared" si="256"/>
        <v/>
      </c>
      <c r="AA4040" t="str">
        <f t="shared" si="257"/>
        <v/>
      </c>
      <c r="AC4040" s="7"/>
      <c r="AD4040" t="s">
        <v>3227</v>
      </c>
      <c r="AE4040">
        <f t="shared" si="258"/>
        <v>0</v>
      </c>
      <c r="AG4040" s="2"/>
      <c r="AH4040" t="s">
        <v>3340</v>
      </c>
      <c r="AI4040" s="7" t="s">
        <v>4922</v>
      </c>
    </row>
    <row r="4041" spans="1:35" ht="11" customHeight="1" outlineLevel="1" x14ac:dyDescent="0.25">
      <c r="A4041" t="s">
        <v>5054</v>
      </c>
      <c r="C4041" s="2" t="s">
        <v>12521</v>
      </c>
      <c r="D4041" s="2">
        <v>346</v>
      </c>
      <c r="E4041" s="7">
        <v>1999</v>
      </c>
      <c r="F4041" s="5" t="s">
        <v>12735</v>
      </c>
      <c r="H4041" s="5" t="s">
        <v>5398</v>
      </c>
      <c r="I4041" s="6" t="s">
        <v>8925</v>
      </c>
      <c r="J4041" s="6" t="s">
        <v>8948</v>
      </c>
      <c r="K4041" s="17">
        <v>5</v>
      </c>
      <c r="L4041" s="17" t="s">
        <v>7730</v>
      </c>
      <c r="M4041" s="9">
        <v>1.5</v>
      </c>
      <c r="N4041" s="9"/>
      <c r="O4041" s="21"/>
      <c r="Q4041" s="29"/>
      <c r="U4041" s="17"/>
      <c r="V4041" s="2"/>
      <c r="Y4041" t="str">
        <f t="shared" si="256"/>
        <v/>
      </c>
      <c r="AA4041" t="str">
        <f t="shared" si="257"/>
        <v/>
      </c>
      <c r="AC4041" s="7"/>
      <c r="AD4041" t="s">
        <v>8925</v>
      </c>
      <c r="AE4041">
        <f t="shared" si="258"/>
        <v>0</v>
      </c>
      <c r="AG4041" s="2"/>
      <c r="AI4041" s="7"/>
    </row>
    <row r="4042" spans="1:35" ht="11" customHeight="1" outlineLevel="1" x14ac:dyDescent="0.25">
      <c r="A4042" t="s">
        <v>5054</v>
      </c>
      <c r="C4042" s="2" t="s">
        <v>12521</v>
      </c>
      <c r="D4042" s="2">
        <v>347</v>
      </c>
      <c r="E4042" s="7">
        <v>1999</v>
      </c>
      <c r="F4042" s="5" t="s">
        <v>12736</v>
      </c>
      <c r="H4042" s="5" t="s">
        <v>5398</v>
      </c>
      <c r="I4042" s="6" t="s">
        <v>8925</v>
      </c>
      <c r="J4042" s="6" t="s">
        <v>8948</v>
      </c>
      <c r="K4042" s="17">
        <v>5</v>
      </c>
      <c r="L4042" s="17" t="s">
        <v>7730</v>
      </c>
      <c r="M4042" s="9">
        <v>1.5</v>
      </c>
      <c r="N4042" s="9"/>
      <c r="O4042" s="21"/>
      <c r="Q4042" s="29"/>
      <c r="U4042" s="17"/>
      <c r="V4042" s="2"/>
      <c r="Y4042" t="str">
        <f t="shared" si="256"/>
        <v/>
      </c>
      <c r="AA4042" t="str">
        <f t="shared" si="257"/>
        <v/>
      </c>
      <c r="AC4042" s="7"/>
      <c r="AD4042" t="s">
        <v>8925</v>
      </c>
      <c r="AE4042">
        <f t="shared" si="258"/>
        <v>0</v>
      </c>
      <c r="AG4042" s="2"/>
      <c r="AI4042" s="7"/>
    </row>
    <row r="4043" spans="1:35" ht="11" customHeight="1" outlineLevel="1" x14ac:dyDescent="0.25">
      <c r="A4043" t="s">
        <v>5054</v>
      </c>
      <c r="C4043" s="2" t="s">
        <v>12521</v>
      </c>
      <c r="D4043" s="2">
        <v>348</v>
      </c>
      <c r="E4043" s="7">
        <v>1999</v>
      </c>
      <c r="F4043" s="5" t="s">
        <v>4070</v>
      </c>
      <c r="H4043" s="5" t="s">
        <v>5398</v>
      </c>
      <c r="I4043" s="6" t="s">
        <v>4073</v>
      </c>
      <c r="J4043" s="6" t="s">
        <v>12737</v>
      </c>
      <c r="K4043" s="17">
        <v>3</v>
      </c>
      <c r="L4043" s="17" t="s">
        <v>7730</v>
      </c>
      <c r="M4043" s="9">
        <v>1.5</v>
      </c>
      <c r="N4043" s="9"/>
      <c r="O4043" s="21"/>
      <c r="Q4043" s="29"/>
      <c r="U4043" s="17"/>
      <c r="V4043" s="2">
        <v>356</v>
      </c>
      <c r="Y4043" t="str">
        <f t="shared" si="256"/>
        <v/>
      </c>
      <c r="AA4043" t="str">
        <f t="shared" si="257"/>
        <v/>
      </c>
      <c r="AC4043" s="7"/>
      <c r="AD4043" t="s">
        <v>4073</v>
      </c>
      <c r="AE4043">
        <f t="shared" si="258"/>
        <v>0</v>
      </c>
      <c r="AG4043" s="2"/>
      <c r="AH4043" t="s">
        <v>3340</v>
      </c>
      <c r="AI4043" s="7" t="s">
        <v>4610</v>
      </c>
    </row>
    <row r="4044" spans="1:35" ht="11" customHeight="1" outlineLevel="1" x14ac:dyDescent="0.25">
      <c r="A4044" t="s">
        <v>5054</v>
      </c>
      <c r="C4044" s="2" t="s">
        <v>12521</v>
      </c>
      <c r="D4044" s="2">
        <v>349</v>
      </c>
      <c r="E4044" s="7">
        <v>1999</v>
      </c>
      <c r="F4044" s="5" t="s">
        <v>6855</v>
      </c>
      <c r="H4044" s="5" t="s">
        <v>5398</v>
      </c>
      <c r="I4044" s="6" t="s">
        <v>1524</v>
      </c>
      <c r="J4044" s="6" t="s">
        <v>12737</v>
      </c>
      <c r="K4044" s="17">
        <v>5</v>
      </c>
      <c r="L4044" s="17" t="s">
        <v>7730</v>
      </c>
      <c r="M4044" s="9">
        <v>1.5</v>
      </c>
      <c r="N4044" s="9"/>
      <c r="O4044" s="21"/>
      <c r="Q4044" s="29"/>
      <c r="U4044" s="17"/>
      <c r="V4044" s="2">
        <v>357</v>
      </c>
      <c r="Y4044" t="str">
        <f t="shared" si="256"/>
        <v/>
      </c>
      <c r="AA4044" t="str">
        <f t="shared" si="257"/>
        <v/>
      </c>
      <c r="AC4044" s="7"/>
      <c r="AD4044" t="s">
        <v>1524</v>
      </c>
      <c r="AE4044">
        <f t="shared" si="258"/>
        <v>0</v>
      </c>
      <c r="AG4044" s="2"/>
      <c r="AH4044" t="s">
        <v>3340</v>
      </c>
      <c r="AI4044" s="7" t="s">
        <v>4610</v>
      </c>
    </row>
    <row r="4045" spans="1:35" ht="11" customHeight="1" outlineLevel="1" x14ac:dyDescent="0.25">
      <c r="A4045" t="s">
        <v>5054</v>
      </c>
      <c r="C4045" s="2" t="s">
        <v>12521</v>
      </c>
      <c r="D4045" s="2">
        <v>350</v>
      </c>
      <c r="E4045" s="7">
        <v>1999</v>
      </c>
      <c r="F4045" s="5" t="s">
        <v>3349</v>
      </c>
      <c r="H4045" s="5" t="s">
        <v>5398</v>
      </c>
      <c r="I4045" s="6" t="s">
        <v>1525</v>
      </c>
      <c r="J4045" s="6" t="s">
        <v>12737</v>
      </c>
      <c r="K4045" s="17">
        <v>5</v>
      </c>
      <c r="L4045" s="17" t="s">
        <v>7730</v>
      </c>
      <c r="M4045" s="9">
        <v>1.5</v>
      </c>
      <c r="N4045" s="9"/>
      <c r="O4045" s="21"/>
      <c r="Q4045" s="29"/>
      <c r="U4045" s="17"/>
      <c r="V4045" s="2">
        <v>358</v>
      </c>
      <c r="Y4045" t="str">
        <f t="shared" si="256"/>
        <v/>
      </c>
      <c r="AA4045" t="str">
        <f t="shared" si="257"/>
        <v/>
      </c>
      <c r="AC4045" s="7"/>
      <c r="AD4045" t="s">
        <v>1525</v>
      </c>
      <c r="AE4045">
        <f t="shared" si="258"/>
        <v>0</v>
      </c>
      <c r="AG4045" s="2"/>
      <c r="AH4045" t="s">
        <v>3340</v>
      </c>
      <c r="AI4045" s="7" t="s">
        <v>4922</v>
      </c>
    </row>
    <row r="4046" spans="1:35" ht="11" customHeight="1" outlineLevel="1" x14ac:dyDescent="0.25">
      <c r="A4046" t="s">
        <v>5054</v>
      </c>
      <c r="C4046" s="2" t="s">
        <v>12521</v>
      </c>
      <c r="D4046" s="2">
        <v>351</v>
      </c>
      <c r="E4046" s="7">
        <v>1999</v>
      </c>
      <c r="F4046" s="5" t="s">
        <v>4071</v>
      </c>
      <c r="H4046" s="5" t="s">
        <v>5398</v>
      </c>
      <c r="I4046" s="6" t="s">
        <v>5319</v>
      </c>
      <c r="J4046" s="6" t="s">
        <v>12737</v>
      </c>
      <c r="K4046" s="17">
        <v>3</v>
      </c>
      <c r="L4046" s="17" t="s">
        <v>7730</v>
      </c>
      <c r="M4046" s="9">
        <v>1.5</v>
      </c>
      <c r="N4046" s="9"/>
      <c r="O4046" s="21"/>
      <c r="Q4046" s="29"/>
      <c r="U4046" s="17"/>
      <c r="V4046" s="2">
        <v>359</v>
      </c>
      <c r="Y4046" t="str">
        <f t="shared" si="256"/>
        <v/>
      </c>
      <c r="AA4046" t="str">
        <f t="shared" si="257"/>
        <v/>
      </c>
      <c r="AC4046" s="7"/>
      <c r="AD4046" t="s">
        <v>5319</v>
      </c>
      <c r="AE4046">
        <f t="shared" si="258"/>
        <v>0</v>
      </c>
      <c r="AG4046" s="2"/>
      <c r="AH4046" t="s">
        <v>3340</v>
      </c>
      <c r="AI4046" s="7" t="s">
        <v>4922</v>
      </c>
    </row>
    <row r="4047" spans="1:35" ht="11" customHeight="1" outlineLevel="1" x14ac:dyDescent="0.25">
      <c r="A4047" t="s">
        <v>5054</v>
      </c>
      <c r="C4047" s="2" t="s">
        <v>12521</v>
      </c>
      <c r="D4047" s="2">
        <v>352</v>
      </c>
      <c r="E4047" s="7">
        <v>1999</v>
      </c>
      <c r="F4047" s="5" t="s">
        <v>1765</v>
      </c>
      <c r="H4047" s="5" t="s">
        <v>5398</v>
      </c>
      <c r="I4047" s="6" t="s">
        <v>1526</v>
      </c>
      <c r="J4047" s="6" t="s">
        <v>12737</v>
      </c>
      <c r="K4047" s="17">
        <v>3</v>
      </c>
      <c r="L4047" s="17" t="s">
        <v>7730</v>
      </c>
      <c r="M4047" s="9">
        <v>1.5</v>
      </c>
      <c r="N4047" s="9"/>
      <c r="O4047" s="21"/>
      <c r="Q4047" s="29"/>
      <c r="U4047" s="17"/>
      <c r="V4047" s="2">
        <v>360</v>
      </c>
      <c r="Y4047" t="str">
        <f t="shared" ref="Y4047:Y4110" si="259">IF(COUNTIF(F4047,"*fdc*"),1,"")</f>
        <v/>
      </c>
      <c r="AA4047" t="str">
        <f t="shared" ref="AA4047:AA4110" si="260">IF(COUNTIF(F4047,"*s/s*"),1,"")</f>
        <v/>
      </c>
      <c r="AC4047" s="7"/>
      <c r="AD4047" t="s">
        <v>1526</v>
      </c>
      <c r="AE4047">
        <f t="shared" si="258"/>
        <v>0</v>
      </c>
      <c r="AG4047" s="2"/>
      <c r="AH4047" t="s">
        <v>3340</v>
      </c>
      <c r="AI4047" s="7" t="s">
        <v>4922</v>
      </c>
    </row>
    <row r="4048" spans="1:35" ht="11" customHeight="1" outlineLevel="1" x14ac:dyDescent="0.25">
      <c r="A4048" t="s">
        <v>5054</v>
      </c>
      <c r="C4048" s="2" t="s">
        <v>12521</v>
      </c>
      <c r="D4048" s="2">
        <v>353</v>
      </c>
      <c r="E4048" s="7">
        <v>1999</v>
      </c>
      <c r="F4048" s="5" t="s">
        <v>4072</v>
      </c>
      <c r="H4048" s="5" t="s">
        <v>5398</v>
      </c>
      <c r="I4048" s="6" t="s">
        <v>1527</v>
      </c>
      <c r="J4048" s="6" t="s">
        <v>12737</v>
      </c>
      <c r="K4048" s="17">
        <v>5</v>
      </c>
      <c r="L4048" s="17" t="s">
        <v>7730</v>
      </c>
      <c r="M4048" s="9">
        <v>1.5</v>
      </c>
      <c r="N4048" s="9"/>
      <c r="O4048" s="21"/>
      <c r="Q4048" s="29"/>
      <c r="U4048" s="17"/>
      <c r="V4048" s="2">
        <v>361</v>
      </c>
      <c r="Y4048" t="str">
        <f t="shared" si="259"/>
        <v/>
      </c>
      <c r="AA4048" t="str">
        <f t="shared" si="260"/>
        <v/>
      </c>
      <c r="AC4048" s="7"/>
      <c r="AD4048" t="s">
        <v>1527</v>
      </c>
      <c r="AE4048">
        <f t="shared" si="258"/>
        <v>0</v>
      </c>
      <c r="AG4048" s="2"/>
      <c r="AH4048" t="s">
        <v>3340</v>
      </c>
      <c r="AI4048" s="7" t="s">
        <v>4922</v>
      </c>
    </row>
    <row r="4049" spans="1:35" ht="11" customHeight="1" outlineLevel="1" x14ac:dyDescent="0.25">
      <c r="A4049" t="s">
        <v>5054</v>
      </c>
      <c r="C4049" s="2" t="s">
        <v>12521</v>
      </c>
      <c r="D4049" s="2">
        <v>371</v>
      </c>
      <c r="E4049" s="7">
        <v>2000</v>
      </c>
      <c r="F4049" s="5" t="s">
        <v>3351</v>
      </c>
      <c r="H4049" s="5" t="s">
        <v>5398</v>
      </c>
      <c r="I4049" s="6" t="s">
        <v>3227</v>
      </c>
      <c r="J4049" s="6" t="s">
        <v>12734</v>
      </c>
      <c r="K4049" s="17">
        <v>6</v>
      </c>
      <c r="L4049" s="17" t="s">
        <v>7730</v>
      </c>
      <c r="M4049" s="9">
        <v>2.85</v>
      </c>
      <c r="N4049" s="9"/>
      <c r="O4049" s="21"/>
      <c r="Q4049" s="29"/>
      <c r="U4049" s="17"/>
      <c r="V4049" s="2">
        <v>377</v>
      </c>
      <c r="Y4049" t="str">
        <f t="shared" si="259"/>
        <v/>
      </c>
      <c r="AA4049" t="str">
        <f t="shared" si="260"/>
        <v/>
      </c>
      <c r="AC4049" s="7"/>
      <c r="AD4049" t="s">
        <v>3227</v>
      </c>
      <c r="AE4049">
        <f t="shared" si="258"/>
        <v>0</v>
      </c>
      <c r="AG4049" s="2"/>
      <c r="AH4049" t="s">
        <v>3340</v>
      </c>
      <c r="AI4049" s="7" t="s">
        <v>4922</v>
      </c>
    </row>
    <row r="4050" spans="1:35" ht="11" customHeight="1" outlineLevel="1" x14ac:dyDescent="0.25">
      <c r="A4050" t="s">
        <v>5054</v>
      </c>
      <c r="C4050" s="2" t="s">
        <v>12521</v>
      </c>
      <c r="D4050" s="2">
        <v>372</v>
      </c>
      <c r="E4050" s="7">
        <v>2000</v>
      </c>
      <c r="F4050" s="5" t="s">
        <v>3229</v>
      </c>
      <c r="H4050" s="5" t="s">
        <v>5398</v>
      </c>
      <c r="I4050" s="6" t="s">
        <v>3227</v>
      </c>
      <c r="J4050" s="6" t="s">
        <v>12734</v>
      </c>
      <c r="K4050" s="17">
        <v>6</v>
      </c>
      <c r="L4050" s="17" t="s">
        <v>7730</v>
      </c>
      <c r="M4050" s="9">
        <v>2.85</v>
      </c>
      <c r="N4050" s="9"/>
      <c r="O4050" s="21"/>
      <c r="Q4050" s="29"/>
      <c r="U4050" s="17"/>
      <c r="V4050" s="2">
        <v>378</v>
      </c>
      <c r="Y4050" t="str">
        <f t="shared" si="259"/>
        <v/>
      </c>
      <c r="AA4050" t="str">
        <f t="shared" si="260"/>
        <v/>
      </c>
      <c r="AC4050" s="7"/>
      <c r="AD4050" t="s">
        <v>3227</v>
      </c>
      <c r="AE4050">
        <f t="shared" si="258"/>
        <v>0</v>
      </c>
      <c r="AG4050" s="2"/>
      <c r="AH4050" t="s">
        <v>3340</v>
      </c>
      <c r="AI4050" s="7" t="s">
        <v>4922</v>
      </c>
    </row>
    <row r="4051" spans="1:35" ht="11" customHeight="1" outlineLevel="1" x14ac:dyDescent="0.25">
      <c r="A4051" t="s">
        <v>5054</v>
      </c>
      <c r="C4051" s="2" t="s">
        <v>12521</v>
      </c>
      <c r="D4051" s="2">
        <v>373</v>
      </c>
      <c r="E4051" s="7">
        <v>2000</v>
      </c>
      <c r="F4051" s="5" t="s">
        <v>5273</v>
      </c>
      <c r="H4051" s="5" t="s">
        <v>5398</v>
      </c>
      <c r="I4051" s="6" t="s">
        <v>5315</v>
      </c>
      <c r="J4051" s="6" t="s">
        <v>7685</v>
      </c>
      <c r="K4051" s="17">
        <v>5</v>
      </c>
      <c r="L4051" s="17" t="s">
        <v>7730</v>
      </c>
      <c r="M4051" s="9">
        <v>1.25</v>
      </c>
      <c r="N4051" s="9"/>
      <c r="O4051" s="21"/>
      <c r="Q4051" s="29"/>
      <c r="U4051" s="17"/>
      <c r="V4051" s="2">
        <v>383</v>
      </c>
      <c r="Y4051" t="str">
        <f t="shared" si="259"/>
        <v/>
      </c>
      <c r="AA4051" t="str">
        <f t="shared" si="260"/>
        <v/>
      </c>
      <c r="AC4051" s="7"/>
      <c r="AD4051" t="s">
        <v>5315</v>
      </c>
      <c r="AE4051">
        <f t="shared" si="258"/>
        <v>0</v>
      </c>
      <c r="AG4051" s="2"/>
      <c r="AH4051" t="s">
        <v>3340</v>
      </c>
      <c r="AI4051" s="7" t="s">
        <v>4610</v>
      </c>
    </row>
    <row r="4052" spans="1:35" ht="11" customHeight="1" outlineLevel="1" x14ac:dyDescent="0.25">
      <c r="A4052" t="s">
        <v>5054</v>
      </c>
      <c r="C4052" s="2" t="s">
        <v>12521</v>
      </c>
      <c r="D4052" s="2">
        <v>374</v>
      </c>
      <c r="E4052" s="7">
        <v>2000</v>
      </c>
      <c r="F4052" s="5" t="s">
        <v>5313</v>
      </c>
      <c r="H4052" s="5" t="s">
        <v>5398</v>
      </c>
      <c r="I4052" s="6" t="s">
        <v>5316</v>
      </c>
      <c r="J4052" s="6" t="s">
        <v>7685</v>
      </c>
      <c r="K4052" s="17">
        <v>5</v>
      </c>
      <c r="L4052" s="17" t="s">
        <v>7730</v>
      </c>
      <c r="M4052" s="9">
        <v>1.25</v>
      </c>
      <c r="N4052" s="9"/>
      <c r="O4052" s="21"/>
      <c r="Q4052" s="29"/>
      <c r="U4052" s="17"/>
      <c r="V4052" s="2">
        <v>384</v>
      </c>
      <c r="Y4052" t="str">
        <f t="shared" si="259"/>
        <v/>
      </c>
      <c r="AA4052" t="str">
        <f t="shared" si="260"/>
        <v/>
      </c>
      <c r="AC4052" s="7"/>
      <c r="AD4052" t="s">
        <v>5316</v>
      </c>
      <c r="AE4052">
        <f t="shared" si="258"/>
        <v>0</v>
      </c>
      <c r="AG4052" s="2"/>
      <c r="AH4052" t="s">
        <v>3340</v>
      </c>
      <c r="AI4052" s="7" t="s">
        <v>4922</v>
      </c>
    </row>
    <row r="4053" spans="1:35" ht="11" customHeight="1" outlineLevel="1" x14ac:dyDescent="0.25">
      <c r="A4053" t="s">
        <v>5054</v>
      </c>
      <c r="C4053" s="2" t="s">
        <v>12521</v>
      </c>
      <c r="D4053" s="2">
        <v>375</v>
      </c>
      <c r="E4053" s="7">
        <v>2000</v>
      </c>
      <c r="F4053" s="5" t="s">
        <v>5314</v>
      </c>
      <c r="H4053" s="5" t="s">
        <v>5398</v>
      </c>
      <c r="I4053" s="6" t="s">
        <v>5317</v>
      </c>
      <c r="J4053" s="6" t="s">
        <v>7685</v>
      </c>
      <c r="K4053" s="17">
        <v>5</v>
      </c>
      <c r="L4053" s="17" t="s">
        <v>7730</v>
      </c>
      <c r="M4053" s="9">
        <v>1.25</v>
      </c>
      <c r="N4053" s="9"/>
      <c r="O4053" s="21"/>
      <c r="Q4053" s="29"/>
      <c r="U4053" s="17"/>
      <c r="V4053" s="2">
        <v>385</v>
      </c>
      <c r="Y4053" t="str">
        <f t="shared" si="259"/>
        <v/>
      </c>
      <c r="AA4053" t="str">
        <f t="shared" si="260"/>
        <v/>
      </c>
      <c r="AC4053" s="7"/>
      <c r="AD4053" t="s">
        <v>5317</v>
      </c>
      <c r="AE4053">
        <f t="shared" si="258"/>
        <v>0</v>
      </c>
      <c r="AG4053" s="2"/>
      <c r="AH4053" t="s">
        <v>3340</v>
      </c>
      <c r="AI4053" s="7" t="s">
        <v>4922</v>
      </c>
    </row>
    <row r="4054" spans="1:35" ht="11" customHeight="1" outlineLevel="1" collapsed="1" x14ac:dyDescent="0.25">
      <c r="A4054" t="s">
        <v>5054</v>
      </c>
      <c r="C4054" s="2" t="s">
        <v>12521</v>
      </c>
      <c r="D4054" s="2">
        <v>376</v>
      </c>
      <c r="E4054" s="7">
        <v>2000</v>
      </c>
      <c r="F4054" s="5" t="s">
        <v>5964</v>
      </c>
      <c r="H4054" s="5" t="s">
        <v>5398</v>
      </c>
      <c r="I4054" s="6" t="s">
        <v>5318</v>
      </c>
      <c r="J4054" s="6" t="s">
        <v>7685</v>
      </c>
      <c r="K4054" s="17">
        <v>5</v>
      </c>
      <c r="L4054" s="17" t="s">
        <v>7730</v>
      </c>
      <c r="M4054" s="9">
        <v>1.25</v>
      </c>
      <c r="N4054" s="9"/>
      <c r="O4054" s="21"/>
      <c r="Q4054" s="29"/>
      <c r="U4054" s="17"/>
      <c r="V4054" s="2">
        <v>386</v>
      </c>
      <c r="Y4054" t="str">
        <f t="shared" si="259"/>
        <v/>
      </c>
      <c r="AA4054" t="str">
        <f t="shared" si="260"/>
        <v/>
      </c>
      <c r="AC4054" s="7"/>
      <c r="AD4054" t="s">
        <v>5318</v>
      </c>
      <c r="AE4054">
        <f t="shared" si="258"/>
        <v>0</v>
      </c>
      <c r="AG4054" s="2"/>
      <c r="AH4054" t="s">
        <v>3340</v>
      </c>
      <c r="AI4054" s="7" t="s">
        <v>4922</v>
      </c>
    </row>
    <row r="4055" spans="1:35" ht="11" customHeight="1" outlineLevel="1" x14ac:dyDescent="0.25">
      <c r="A4055" t="s">
        <v>5054</v>
      </c>
      <c r="C4055" s="2" t="s">
        <v>12521</v>
      </c>
      <c r="D4055" s="2">
        <v>394</v>
      </c>
      <c r="E4055" s="7">
        <v>2001</v>
      </c>
      <c r="F4055" s="5" t="s">
        <v>12735</v>
      </c>
      <c r="H4055" s="5" t="s">
        <v>5398</v>
      </c>
      <c r="I4055" s="6" t="s">
        <v>12739</v>
      </c>
      <c r="J4055" s="6" t="s">
        <v>12738</v>
      </c>
      <c r="K4055" s="17">
        <v>5</v>
      </c>
      <c r="L4055" s="17" t="s">
        <v>7730</v>
      </c>
      <c r="M4055" s="9">
        <v>2.7</v>
      </c>
      <c r="N4055" s="9"/>
      <c r="O4055" s="21"/>
      <c r="Q4055" s="29"/>
      <c r="U4055" s="17"/>
      <c r="V4055" s="2"/>
      <c r="Y4055" t="str">
        <f t="shared" si="259"/>
        <v/>
      </c>
      <c r="AA4055" t="str">
        <f t="shared" si="260"/>
        <v/>
      </c>
      <c r="AC4055" s="7"/>
      <c r="AD4055" t="s">
        <v>12739</v>
      </c>
      <c r="AE4055">
        <f t="shared" si="258"/>
        <v>0</v>
      </c>
      <c r="AG4055" s="2"/>
      <c r="AI4055" s="7"/>
    </row>
    <row r="4056" spans="1:35" ht="11" customHeight="1" outlineLevel="1" x14ac:dyDescent="0.25">
      <c r="A4056" t="s">
        <v>5054</v>
      </c>
      <c r="C4056" s="2" t="s">
        <v>12521</v>
      </c>
      <c r="D4056" s="2">
        <v>395</v>
      </c>
      <c r="E4056" s="7">
        <v>2001</v>
      </c>
      <c r="F4056" s="5" t="s">
        <v>12736</v>
      </c>
      <c r="H4056" s="5" t="s">
        <v>5398</v>
      </c>
      <c r="I4056" s="6" t="s">
        <v>12739</v>
      </c>
      <c r="J4056" s="6" t="s">
        <v>12738</v>
      </c>
      <c r="K4056" s="17">
        <v>5</v>
      </c>
      <c r="L4056" s="17" t="s">
        <v>7730</v>
      </c>
      <c r="M4056" s="9">
        <v>2.7</v>
      </c>
      <c r="N4056" s="9"/>
      <c r="O4056" s="21"/>
      <c r="Q4056" s="29"/>
      <c r="U4056" s="17"/>
      <c r="V4056" s="2"/>
      <c r="Y4056" t="str">
        <f t="shared" si="259"/>
        <v/>
      </c>
      <c r="AA4056" t="str">
        <f t="shared" si="260"/>
        <v/>
      </c>
      <c r="AC4056" s="7"/>
      <c r="AD4056" t="s">
        <v>12739</v>
      </c>
      <c r="AE4056">
        <f t="shared" si="258"/>
        <v>0</v>
      </c>
      <c r="AG4056" s="2"/>
      <c r="AI4056" s="7"/>
    </row>
    <row r="4057" spans="1:35" ht="11" customHeight="1" outlineLevel="1" collapsed="1" x14ac:dyDescent="0.25">
      <c r="A4057" t="s">
        <v>5054</v>
      </c>
      <c r="C4057" s="2" t="s">
        <v>12521</v>
      </c>
      <c r="D4057" s="2">
        <v>406</v>
      </c>
      <c r="E4057" s="7">
        <v>2002</v>
      </c>
      <c r="F4057" s="5" t="s">
        <v>12741</v>
      </c>
      <c r="H4057" s="5" t="s">
        <v>5398</v>
      </c>
      <c r="I4057" s="6" t="s">
        <v>3227</v>
      </c>
      <c r="J4057" s="6" t="s">
        <v>12743</v>
      </c>
      <c r="K4057" s="17">
        <v>6</v>
      </c>
      <c r="L4057" s="17" t="s">
        <v>20076</v>
      </c>
      <c r="M4057" s="9"/>
      <c r="N4057" s="9"/>
      <c r="O4057" s="21"/>
      <c r="Q4057" s="29"/>
      <c r="U4057" s="17"/>
      <c r="V4057" s="2"/>
      <c r="Y4057" t="str">
        <f t="shared" si="259"/>
        <v/>
      </c>
      <c r="AA4057" t="str">
        <f t="shared" si="260"/>
        <v/>
      </c>
      <c r="AC4057" s="7"/>
      <c r="AD4057" t="s">
        <v>3227</v>
      </c>
      <c r="AE4057">
        <f t="shared" si="258"/>
        <v>0</v>
      </c>
      <c r="AG4057" s="2"/>
      <c r="AI4057" s="7"/>
    </row>
    <row r="4058" spans="1:35" ht="11" customHeight="1" outlineLevel="1" x14ac:dyDescent="0.25">
      <c r="A4058" t="s">
        <v>5054</v>
      </c>
      <c r="C4058" s="2" t="s">
        <v>12521</v>
      </c>
      <c r="D4058" s="2" t="s">
        <v>12740</v>
      </c>
      <c r="E4058" s="7">
        <v>2002</v>
      </c>
      <c r="F4058" s="5" t="s">
        <v>12742</v>
      </c>
      <c r="H4058" s="5" t="s">
        <v>5398</v>
      </c>
      <c r="I4058" s="6" t="s">
        <v>3227</v>
      </c>
      <c r="J4058" s="6" t="s">
        <v>12743</v>
      </c>
      <c r="K4058" s="17">
        <v>6</v>
      </c>
      <c r="L4058" s="17" t="s">
        <v>7730</v>
      </c>
      <c r="M4058" s="9">
        <v>8</v>
      </c>
      <c r="N4058" s="9"/>
      <c r="O4058" s="21"/>
      <c r="Q4058" s="29"/>
      <c r="U4058" s="17"/>
      <c r="V4058" s="2"/>
      <c r="Y4058" t="str">
        <f t="shared" si="259"/>
        <v/>
      </c>
      <c r="AA4058">
        <f t="shared" si="260"/>
        <v>1</v>
      </c>
      <c r="AC4058" s="7"/>
      <c r="AD4058" t="s">
        <v>3227</v>
      </c>
      <c r="AE4058">
        <f t="shared" si="258"/>
        <v>0</v>
      </c>
      <c r="AG4058" s="2"/>
      <c r="AI4058" s="7"/>
    </row>
    <row r="4059" spans="1:35" ht="11" customHeight="1" outlineLevel="1" x14ac:dyDescent="0.25">
      <c r="A4059" t="s">
        <v>5054</v>
      </c>
      <c r="C4059" s="2" t="s">
        <v>12521</v>
      </c>
      <c r="D4059" s="2">
        <v>452</v>
      </c>
      <c r="E4059" s="7">
        <v>2003</v>
      </c>
      <c r="F4059" s="5" t="s">
        <v>8705</v>
      </c>
      <c r="H4059" s="5" t="s">
        <v>5398</v>
      </c>
      <c r="I4059" s="6" t="s">
        <v>12746</v>
      </c>
      <c r="J4059" s="6" t="s">
        <v>12747</v>
      </c>
      <c r="K4059" s="17">
        <v>3</v>
      </c>
      <c r="L4059" s="17" t="s">
        <v>7730</v>
      </c>
      <c r="M4059" s="9">
        <v>2.2999999999999998</v>
      </c>
      <c r="N4059" s="9"/>
      <c r="O4059" s="21"/>
      <c r="Q4059" s="29"/>
      <c r="U4059" s="17"/>
      <c r="V4059" s="2"/>
      <c r="Y4059" t="str">
        <f t="shared" si="259"/>
        <v/>
      </c>
      <c r="AA4059" t="str">
        <f t="shared" si="260"/>
        <v/>
      </c>
      <c r="AC4059" s="7"/>
      <c r="AD4059" t="s">
        <v>12746</v>
      </c>
      <c r="AE4059">
        <f t="shared" si="258"/>
        <v>0</v>
      </c>
      <c r="AG4059" s="2"/>
      <c r="AI4059" s="7"/>
    </row>
    <row r="4060" spans="1:35" ht="11" customHeight="1" outlineLevel="1" x14ac:dyDescent="0.25">
      <c r="A4060" t="s">
        <v>5054</v>
      </c>
      <c r="C4060" s="2" t="s">
        <v>12521</v>
      </c>
      <c r="D4060" s="2">
        <v>453</v>
      </c>
      <c r="E4060" s="7">
        <v>2003</v>
      </c>
      <c r="F4060" s="5" t="s">
        <v>8705</v>
      </c>
      <c r="H4060" s="5" t="s">
        <v>5398</v>
      </c>
      <c r="I4060" s="6" t="s">
        <v>12746</v>
      </c>
      <c r="J4060" s="6" t="s">
        <v>12747</v>
      </c>
      <c r="K4060" s="17">
        <v>3</v>
      </c>
      <c r="L4060" s="17" t="s">
        <v>7730</v>
      </c>
      <c r="M4060" s="9">
        <v>2.2999999999999998</v>
      </c>
      <c r="N4060" s="9"/>
      <c r="O4060" s="21"/>
      <c r="Q4060" s="29"/>
      <c r="U4060" s="17"/>
      <c r="V4060" s="2"/>
      <c r="Y4060" t="str">
        <f t="shared" si="259"/>
        <v/>
      </c>
      <c r="AA4060" t="str">
        <f t="shared" si="260"/>
        <v/>
      </c>
      <c r="AC4060" s="7"/>
      <c r="AD4060" t="s">
        <v>12746</v>
      </c>
      <c r="AE4060">
        <f t="shared" si="258"/>
        <v>0</v>
      </c>
      <c r="AG4060" s="2"/>
      <c r="AI4060" s="7"/>
    </row>
    <row r="4061" spans="1:35" ht="11" customHeight="1" outlineLevel="1" collapsed="1" x14ac:dyDescent="0.25">
      <c r="A4061" t="s">
        <v>5054</v>
      </c>
      <c r="C4061" s="2" t="s">
        <v>12521</v>
      </c>
      <c r="D4061" s="2">
        <v>454</v>
      </c>
      <c r="E4061" s="7">
        <v>2003</v>
      </c>
      <c r="F4061" s="5" t="s">
        <v>8705</v>
      </c>
      <c r="H4061" s="5" t="s">
        <v>5398</v>
      </c>
      <c r="I4061" s="6" t="s">
        <v>12746</v>
      </c>
      <c r="J4061" s="6" t="s">
        <v>12747</v>
      </c>
      <c r="K4061" s="17">
        <v>5</v>
      </c>
      <c r="L4061" s="17" t="s">
        <v>7730</v>
      </c>
      <c r="M4061" s="9">
        <v>2.2999999999999998</v>
      </c>
      <c r="N4061" s="9"/>
      <c r="O4061" s="21"/>
      <c r="Q4061" s="29"/>
      <c r="U4061" s="17"/>
      <c r="V4061" s="2"/>
      <c r="Y4061" t="str">
        <f t="shared" si="259"/>
        <v/>
      </c>
      <c r="AA4061" t="str">
        <f t="shared" si="260"/>
        <v/>
      </c>
      <c r="AC4061" s="7"/>
      <c r="AD4061" t="s">
        <v>12746</v>
      </c>
      <c r="AE4061">
        <f t="shared" si="258"/>
        <v>0</v>
      </c>
      <c r="AG4061" s="2"/>
      <c r="AI4061" s="7"/>
    </row>
    <row r="4062" spans="1:35" ht="11" customHeight="1" outlineLevel="1" x14ac:dyDescent="0.25">
      <c r="A4062" t="s">
        <v>5054</v>
      </c>
      <c r="C4062" s="2" t="s">
        <v>12521</v>
      </c>
      <c r="D4062" s="2">
        <v>455</v>
      </c>
      <c r="E4062" s="7">
        <v>2003</v>
      </c>
      <c r="F4062" s="5" t="s">
        <v>8705</v>
      </c>
      <c r="H4062" s="5" t="s">
        <v>5398</v>
      </c>
      <c r="I4062" s="6" t="s">
        <v>12746</v>
      </c>
      <c r="J4062" s="6" t="s">
        <v>12747</v>
      </c>
      <c r="K4062" s="17">
        <v>5</v>
      </c>
      <c r="L4062" s="17" t="s">
        <v>7730</v>
      </c>
      <c r="M4062" s="9">
        <v>2.2999999999999998</v>
      </c>
      <c r="N4062" s="9"/>
      <c r="O4062" s="21"/>
      <c r="Q4062" s="29"/>
      <c r="U4062" s="17"/>
      <c r="V4062" s="2"/>
      <c r="Y4062" t="str">
        <f t="shared" si="259"/>
        <v/>
      </c>
      <c r="AA4062" t="str">
        <f t="shared" si="260"/>
        <v/>
      </c>
      <c r="AC4062" s="7"/>
      <c r="AD4062" t="s">
        <v>12746</v>
      </c>
      <c r="AE4062">
        <f t="shared" si="258"/>
        <v>0</v>
      </c>
      <c r="AG4062" s="2"/>
      <c r="AI4062" s="7"/>
    </row>
    <row r="4063" spans="1:35" ht="11" customHeight="1" outlineLevel="1" x14ac:dyDescent="0.25">
      <c r="A4063" t="s">
        <v>5054</v>
      </c>
      <c r="C4063" s="2" t="s">
        <v>12521</v>
      </c>
      <c r="D4063" s="2">
        <v>456</v>
      </c>
      <c r="E4063" s="7">
        <v>2003</v>
      </c>
      <c r="F4063" s="5" t="s">
        <v>8705</v>
      </c>
      <c r="H4063" s="5" t="s">
        <v>5398</v>
      </c>
      <c r="I4063" s="6" t="s">
        <v>12746</v>
      </c>
      <c r="J4063" s="6" t="s">
        <v>12747</v>
      </c>
      <c r="K4063" s="17">
        <v>5</v>
      </c>
      <c r="L4063" s="17" t="s">
        <v>7730</v>
      </c>
      <c r="M4063" s="9">
        <v>2.2999999999999998</v>
      </c>
      <c r="N4063" s="9"/>
      <c r="O4063" s="21"/>
      <c r="Q4063" s="29"/>
      <c r="U4063" s="17"/>
      <c r="V4063" s="2"/>
      <c r="Y4063" t="str">
        <f t="shared" si="259"/>
        <v/>
      </c>
      <c r="AA4063" t="str">
        <f t="shared" si="260"/>
        <v/>
      </c>
      <c r="AC4063" s="7"/>
      <c r="AD4063" t="s">
        <v>12746</v>
      </c>
      <c r="AE4063">
        <f t="shared" si="258"/>
        <v>0</v>
      </c>
      <c r="AG4063" s="2"/>
      <c r="AI4063" s="7"/>
    </row>
    <row r="4064" spans="1:35" ht="11" customHeight="1" outlineLevel="1" x14ac:dyDescent="0.25">
      <c r="A4064" t="s">
        <v>5054</v>
      </c>
      <c r="C4064" s="2" t="s">
        <v>12521</v>
      </c>
      <c r="D4064" s="2">
        <v>457</v>
      </c>
      <c r="E4064" s="7">
        <v>2003</v>
      </c>
      <c r="F4064" s="5" t="s">
        <v>8705</v>
      </c>
      <c r="H4064" s="5" t="s">
        <v>5398</v>
      </c>
      <c r="I4064" s="6" t="s">
        <v>12746</v>
      </c>
      <c r="J4064" s="6" t="s">
        <v>12747</v>
      </c>
      <c r="K4064" s="17">
        <v>5</v>
      </c>
      <c r="L4064" s="17" t="s">
        <v>20076</v>
      </c>
      <c r="M4064" s="9"/>
      <c r="N4064" s="9"/>
      <c r="O4064" s="21"/>
      <c r="Q4064" s="29"/>
      <c r="U4064" s="17"/>
      <c r="V4064" s="2"/>
      <c r="Y4064" t="str">
        <f t="shared" si="259"/>
        <v/>
      </c>
      <c r="AA4064" t="str">
        <f t="shared" si="260"/>
        <v/>
      </c>
      <c r="AC4064" s="7"/>
      <c r="AD4064" t="s">
        <v>12746</v>
      </c>
      <c r="AE4064">
        <f t="shared" si="258"/>
        <v>0</v>
      </c>
      <c r="AG4064" s="2"/>
      <c r="AI4064" s="7"/>
    </row>
    <row r="4065" spans="1:35" ht="11" customHeight="1" outlineLevel="1" x14ac:dyDescent="0.25">
      <c r="A4065" t="s">
        <v>5054</v>
      </c>
      <c r="C4065" s="2" t="s">
        <v>12521</v>
      </c>
      <c r="D4065" s="2">
        <v>458</v>
      </c>
      <c r="E4065" s="7">
        <v>2003</v>
      </c>
      <c r="F4065" s="5" t="s">
        <v>8705</v>
      </c>
      <c r="H4065" s="5" t="s">
        <v>5398</v>
      </c>
      <c r="I4065" s="6" t="s">
        <v>12746</v>
      </c>
      <c r="J4065" s="6" t="s">
        <v>12747</v>
      </c>
      <c r="K4065" s="17">
        <v>5</v>
      </c>
      <c r="L4065" s="17" t="s">
        <v>7730</v>
      </c>
      <c r="M4065" s="9">
        <v>2.2999999999999998</v>
      </c>
      <c r="N4065" s="9"/>
      <c r="O4065" s="21"/>
      <c r="Q4065" s="29"/>
      <c r="U4065" s="17"/>
      <c r="V4065" s="2"/>
      <c r="Y4065" t="str">
        <f t="shared" si="259"/>
        <v/>
      </c>
      <c r="AA4065" t="str">
        <f t="shared" si="260"/>
        <v/>
      </c>
      <c r="AC4065" s="7"/>
      <c r="AD4065" t="s">
        <v>12746</v>
      </c>
      <c r="AE4065">
        <f t="shared" si="258"/>
        <v>0</v>
      </c>
      <c r="AG4065" s="2"/>
      <c r="AI4065" s="7"/>
    </row>
    <row r="4066" spans="1:35" ht="11" customHeight="1" outlineLevel="1" collapsed="1" x14ac:dyDescent="0.25">
      <c r="A4066" t="s">
        <v>5054</v>
      </c>
      <c r="C4066" s="2" t="s">
        <v>12521</v>
      </c>
      <c r="D4066" s="2">
        <v>459</v>
      </c>
      <c r="E4066" s="7">
        <v>2003</v>
      </c>
      <c r="F4066" s="5" t="s">
        <v>8705</v>
      </c>
      <c r="H4066" s="5" t="s">
        <v>5398</v>
      </c>
      <c r="I4066" s="6" t="s">
        <v>12746</v>
      </c>
      <c r="J4066" s="6" t="s">
        <v>12747</v>
      </c>
      <c r="K4066" s="17">
        <v>5</v>
      </c>
      <c r="L4066" s="17" t="s">
        <v>7730</v>
      </c>
      <c r="M4066" s="9">
        <v>2.2999999999999998</v>
      </c>
      <c r="N4066" s="9"/>
      <c r="O4066" s="21"/>
      <c r="Q4066" s="29"/>
      <c r="U4066" s="17"/>
      <c r="V4066" s="2"/>
      <c r="Y4066" t="str">
        <f t="shared" si="259"/>
        <v/>
      </c>
      <c r="AA4066" t="str">
        <f t="shared" si="260"/>
        <v/>
      </c>
      <c r="AC4066" s="7"/>
      <c r="AD4066" t="s">
        <v>12746</v>
      </c>
      <c r="AE4066">
        <f t="shared" si="258"/>
        <v>0</v>
      </c>
      <c r="AG4066" s="2"/>
      <c r="AI4066" s="7"/>
    </row>
    <row r="4067" spans="1:35" ht="11" customHeight="1" outlineLevel="1" x14ac:dyDescent="0.25">
      <c r="A4067" t="s">
        <v>5054</v>
      </c>
      <c r="C4067" s="2" t="s">
        <v>12521</v>
      </c>
      <c r="D4067" s="2" t="s">
        <v>12745</v>
      </c>
      <c r="E4067" s="7">
        <v>2003</v>
      </c>
      <c r="F4067" s="5" t="s">
        <v>12748</v>
      </c>
      <c r="H4067" s="5" t="s">
        <v>5398</v>
      </c>
      <c r="I4067" s="6" t="s">
        <v>6040</v>
      </c>
      <c r="J4067" s="6" t="s">
        <v>12747</v>
      </c>
      <c r="K4067" s="17">
        <v>5</v>
      </c>
      <c r="L4067" s="17" t="s">
        <v>7730</v>
      </c>
      <c r="M4067" s="9">
        <v>6.6</v>
      </c>
      <c r="N4067" s="9"/>
      <c r="O4067" s="21"/>
      <c r="Q4067" s="29"/>
      <c r="U4067" s="17"/>
      <c r="V4067" s="2" t="s">
        <v>3230</v>
      </c>
      <c r="Y4067" t="str">
        <f t="shared" si="259"/>
        <v/>
      </c>
      <c r="AA4067">
        <f t="shared" si="260"/>
        <v>1</v>
      </c>
      <c r="AC4067" s="7"/>
      <c r="AD4067" t="s">
        <v>6040</v>
      </c>
      <c r="AE4067">
        <f t="shared" si="258"/>
        <v>0</v>
      </c>
      <c r="AG4067" s="2"/>
      <c r="AH4067" t="s">
        <v>3340</v>
      </c>
      <c r="AI4067" s="7" t="s">
        <v>4620</v>
      </c>
    </row>
    <row r="4068" spans="1:35" ht="11" customHeight="1" outlineLevel="1" x14ac:dyDescent="0.25">
      <c r="A4068" t="s">
        <v>5054</v>
      </c>
      <c r="C4068" s="2" t="s">
        <v>12521</v>
      </c>
      <c r="D4068" s="2">
        <v>460</v>
      </c>
      <c r="E4068" s="7">
        <v>2003</v>
      </c>
      <c r="F4068" s="5" t="s">
        <v>2043</v>
      </c>
      <c r="H4068" s="5" t="s">
        <v>5398</v>
      </c>
      <c r="I4068" s="6" t="s">
        <v>3231</v>
      </c>
      <c r="J4068" s="6" t="s">
        <v>12744</v>
      </c>
      <c r="K4068" s="17">
        <v>5</v>
      </c>
      <c r="L4068" s="17" t="s">
        <v>7730</v>
      </c>
      <c r="M4068" s="9">
        <v>1.9</v>
      </c>
      <c r="N4068" s="9"/>
      <c r="O4068" s="21"/>
      <c r="Q4068" s="29"/>
      <c r="U4068" s="17"/>
      <c r="V4068" s="2">
        <v>433</v>
      </c>
      <c r="Y4068" t="str">
        <f t="shared" si="259"/>
        <v/>
      </c>
      <c r="AA4068" t="str">
        <f t="shared" si="260"/>
        <v/>
      </c>
      <c r="AC4068" s="7"/>
      <c r="AD4068" t="s">
        <v>3231</v>
      </c>
      <c r="AE4068">
        <f t="shared" si="258"/>
        <v>0</v>
      </c>
      <c r="AG4068" s="2"/>
      <c r="AH4068" t="s">
        <v>3340</v>
      </c>
      <c r="AI4068" s="7" t="s">
        <v>4922</v>
      </c>
    </row>
    <row r="4069" spans="1:35" ht="11" customHeight="1" outlineLevel="1" x14ac:dyDescent="0.25">
      <c r="A4069" t="s">
        <v>5054</v>
      </c>
      <c r="C4069" s="2" t="s">
        <v>12521</v>
      </c>
      <c r="D4069" s="2">
        <v>461</v>
      </c>
      <c r="E4069" s="7">
        <v>2003</v>
      </c>
      <c r="F4069" s="5" t="s">
        <v>8705</v>
      </c>
      <c r="H4069" s="5" t="s">
        <v>5398</v>
      </c>
      <c r="I4069" s="6" t="s">
        <v>6039</v>
      </c>
      <c r="J4069" s="6" t="s">
        <v>12744</v>
      </c>
      <c r="K4069" s="17">
        <v>5</v>
      </c>
      <c r="L4069" s="17" t="s">
        <v>7730</v>
      </c>
      <c r="M4069" s="9">
        <v>1.9</v>
      </c>
      <c r="N4069" s="9"/>
      <c r="O4069" s="21"/>
      <c r="Q4069" s="29"/>
      <c r="U4069" s="17"/>
      <c r="V4069" s="2">
        <v>434</v>
      </c>
      <c r="Y4069" t="str">
        <f t="shared" si="259"/>
        <v/>
      </c>
      <c r="AA4069" t="str">
        <f t="shared" si="260"/>
        <v/>
      </c>
      <c r="AC4069" s="7"/>
      <c r="AD4069" t="s">
        <v>6039</v>
      </c>
      <c r="AE4069">
        <f t="shared" si="258"/>
        <v>0</v>
      </c>
      <c r="AG4069" s="2"/>
      <c r="AH4069" t="s">
        <v>3340</v>
      </c>
      <c r="AI4069" s="7" t="s">
        <v>4922</v>
      </c>
    </row>
    <row r="4070" spans="1:35" ht="11" customHeight="1" outlineLevel="1" x14ac:dyDescent="0.25">
      <c r="A4070" t="s">
        <v>5054</v>
      </c>
      <c r="C4070" s="2" t="s">
        <v>12521</v>
      </c>
      <c r="D4070" s="2">
        <v>465</v>
      </c>
      <c r="E4070" s="7">
        <v>2004</v>
      </c>
      <c r="F4070" s="5" t="s">
        <v>12750</v>
      </c>
      <c r="H4070" s="5" t="s">
        <v>5398</v>
      </c>
      <c r="I4070" s="6" t="s">
        <v>12752</v>
      </c>
      <c r="J4070" s="6" t="s">
        <v>12749</v>
      </c>
      <c r="K4070" s="17">
        <v>5</v>
      </c>
      <c r="L4070" s="17" t="s">
        <v>7730</v>
      </c>
      <c r="M4070" s="9">
        <v>1.5</v>
      </c>
      <c r="N4070" s="9"/>
      <c r="O4070" s="21"/>
      <c r="Q4070" s="29"/>
      <c r="U4070" s="17"/>
      <c r="V4070" s="2"/>
      <c r="Y4070" t="str">
        <f t="shared" si="259"/>
        <v/>
      </c>
      <c r="AA4070" t="str">
        <f t="shared" si="260"/>
        <v/>
      </c>
      <c r="AC4070" s="7"/>
      <c r="AD4070" t="s">
        <v>12752</v>
      </c>
      <c r="AE4070">
        <f t="shared" si="258"/>
        <v>0</v>
      </c>
      <c r="AG4070" s="2"/>
      <c r="AI4070" s="7"/>
    </row>
    <row r="4071" spans="1:35" ht="11" customHeight="1" outlineLevel="1" x14ac:dyDescent="0.25">
      <c r="A4071" t="s">
        <v>5054</v>
      </c>
      <c r="C4071" s="2" t="s">
        <v>12521</v>
      </c>
      <c r="D4071" s="2">
        <v>466</v>
      </c>
      <c r="E4071" s="7">
        <v>2004</v>
      </c>
      <c r="F4071" s="5" t="s">
        <v>12751</v>
      </c>
      <c r="H4071" s="5" t="s">
        <v>5398</v>
      </c>
      <c r="I4071" s="6" t="s">
        <v>12752</v>
      </c>
      <c r="J4071" s="6" t="s">
        <v>12749</v>
      </c>
      <c r="K4071" s="17">
        <v>5</v>
      </c>
      <c r="L4071" s="17" t="s">
        <v>7730</v>
      </c>
      <c r="M4071" s="9">
        <v>1.5</v>
      </c>
      <c r="N4071" s="9"/>
      <c r="O4071" s="21"/>
      <c r="Q4071" s="29"/>
      <c r="U4071" s="17"/>
      <c r="V4071" s="2"/>
      <c r="Y4071" t="str">
        <f t="shared" si="259"/>
        <v/>
      </c>
      <c r="AA4071" t="str">
        <f t="shared" si="260"/>
        <v/>
      </c>
      <c r="AC4071" s="7"/>
      <c r="AD4071" t="s">
        <v>12752</v>
      </c>
      <c r="AE4071">
        <f t="shared" si="258"/>
        <v>0</v>
      </c>
      <c r="AG4071" s="2"/>
      <c r="AI4071" s="7"/>
    </row>
    <row r="4072" spans="1:35" ht="11" customHeight="1" outlineLevel="1" x14ac:dyDescent="0.25">
      <c r="A4072" t="s">
        <v>5054</v>
      </c>
      <c r="C4072" s="2" t="s">
        <v>12521</v>
      </c>
      <c r="D4072" s="2">
        <v>467</v>
      </c>
      <c r="E4072" s="7">
        <v>2004</v>
      </c>
      <c r="F4072" s="5" t="s">
        <v>8705</v>
      </c>
      <c r="H4072" s="5" t="s">
        <v>5398</v>
      </c>
      <c r="I4072" s="6" t="s">
        <v>12753</v>
      </c>
      <c r="J4072" s="6" t="s">
        <v>12754</v>
      </c>
      <c r="K4072" s="17">
        <v>5</v>
      </c>
      <c r="L4072" s="17" t="s">
        <v>20076</v>
      </c>
      <c r="M4072" s="9"/>
      <c r="N4072" s="9"/>
      <c r="O4072" s="21"/>
      <c r="Q4072" s="29"/>
      <c r="U4072" s="17"/>
      <c r="V4072" s="2"/>
      <c r="Y4072" t="str">
        <f t="shared" si="259"/>
        <v/>
      </c>
      <c r="AA4072" t="str">
        <f t="shared" si="260"/>
        <v/>
      </c>
      <c r="AC4072" s="7"/>
      <c r="AD4072" t="s">
        <v>12753</v>
      </c>
      <c r="AE4072">
        <f t="shared" si="258"/>
        <v>0</v>
      </c>
      <c r="AG4072" s="2"/>
      <c r="AI4072" s="7"/>
    </row>
    <row r="4073" spans="1:35" ht="11" customHeight="1" outlineLevel="1" x14ac:dyDescent="0.25">
      <c r="A4073" t="s">
        <v>5054</v>
      </c>
      <c r="C4073" s="2" t="s">
        <v>12521</v>
      </c>
      <c r="D4073" s="2">
        <v>468</v>
      </c>
      <c r="E4073" s="7">
        <v>2004</v>
      </c>
      <c r="F4073" s="5" t="s">
        <v>8705</v>
      </c>
      <c r="H4073" s="5" t="s">
        <v>5398</v>
      </c>
      <c r="I4073" s="6" t="s">
        <v>12753</v>
      </c>
      <c r="J4073" s="6" t="s">
        <v>12754</v>
      </c>
      <c r="K4073" s="17">
        <v>5</v>
      </c>
      <c r="L4073" s="17" t="s">
        <v>20076</v>
      </c>
      <c r="M4073" s="9"/>
      <c r="N4073" s="9"/>
      <c r="O4073" s="21"/>
      <c r="Q4073" s="29"/>
      <c r="U4073" s="17"/>
      <c r="V4073" s="2"/>
      <c r="Y4073" t="str">
        <f t="shared" si="259"/>
        <v/>
      </c>
      <c r="AA4073" t="str">
        <f t="shared" si="260"/>
        <v/>
      </c>
      <c r="AC4073" s="7"/>
      <c r="AD4073" t="s">
        <v>12753</v>
      </c>
      <c r="AE4073">
        <f t="shared" si="258"/>
        <v>0</v>
      </c>
      <c r="AG4073" s="2"/>
      <c r="AI4073" s="7"/>
    </row>
    <row r="4074" spans="1:35" ht="11" customHeight="1" outlineLevel="1" x14ac:dyDescent="0.25">
      <c r="A4074" t="s">
        <v>5054</v>
      </c>
      <c r="C4074" s="2" t="s">
        <v>12521</v>
      </c>
      <c r="D4074" s="2">
        <v>469</v>
      </c>
      <c r="E4074" s="7">
        <v>2004</v>
      </c>
      <c r="F4074" s="5" t="s">
        <v>8705</v>
      </c>
      <c r="H4074" s="5" t="s">
        <v>5398</v>
      </c>
      <c r="I4074" s="6" t="s">
        <v>12753</v>
      </c>
      <c r="J4074" s="6" t="s">
        <v>12754</v>
      </c>
      <c r="K4074" s="17">
        <v>5</v>
      </c>
      <c r="L4074" s="17" t="s">
        <v>20076</v>
      </c>
      <c r="M4074" s="9"/>
      <c r="N4074" s="9"/>
      <c r="O4074" s="21"/>
      <c r="Q4074" s="29"/>
      <c r="U4074" s="17"/>
      <c r="V4074" s="2"/>
      <c r="Y4074" t="str">
        <f t="shared" si="259"/>
        <v/>
      </c>
      <c r="AA4074" t="str">
        <f t="shared" si="260"/>
        <v/>
      </c>
      <c r="AC4074" s="7"/>
      <c r="AD4074" t="s">
        <v>12753</v>
      </c>
      <c r="AE4074">
        <f t="shared" si="258"/>
        <v>0</v>
      </c>
      <c r="AG4074" s="2"/>
      <c r="AI4074" s="7"/>
    </row>
    <row r="4075" spans="1:35" ht="11" customHeight="1" outlineLevel="1" x14ac:dyDescent="0.25">
      <c r="A4075" t="s">
        <v>5054</v>
      </c>
      <c r="C4075" s="2" t="s">
        <v>12521</v>
      </c>
      <c r="D4075" s="2">
        <v>470</v>
      </c>
      <c r="E4075" s="7">
        <v>2004</v>
      </c>
      <c r="F4075" s="5" t="s">
        <v>8705</v>
      </c>
      <c r="H4075" s="5" t="s">
        <v>5398</v>
      </c>
      <c r="I4075" s="6" t="s">
        <v>12753</v>
      </c>
      <c r="J4075" s="6" t="s">
        <v>12754</v>
      </c>
      <c r="K4075" s="17">
        <v>5</v>
      </c>
      <c r="L4075" s="17" t="s">
        <v>20076</v>
      </c>
      <c r="M4075" s="9"/>
      <c r="N4075" s="9"/>
      <c r="O4075" s="21"/>
      <c r="Q4075" s="29"/>
      <c r="U4075" s="17"/>
      <c r="V4075" s="2"/>
      <c r="Y4075" t="str">
        <f t="shared" si="259"/>
        <v/>
      </c>
      <c r="AA4075" t="str">
        <f t="shared" si="260"/>
        <v/>
      </c>
      <c r="AC4075" s="7"/>
      <c r="AD4075" t="s">
        <v>12753</v>
      </c>
      <c r="AE4075">
        <f t="shared" si="258"/>
        <v>0</v>
      </c>
      <c r="AG4075" s="2"/>
      <c r="AI4075" s="7"/>
    </row>
    <row r="4076" spans="1:35" ht="11" customHeight="1" outlineLevel="1" x14ac:dyDescent="0.25">
      <c r="A4076" t="s">
        <v>5054</v>
      </c>
      <c r="C4076" s="2" t="s">
        <v>12521</v>
      </c>
      <c r="D4076" s="2">
        <v>471</v>
      </c>
      <c r="E4076" s="7">
        <v>2004</v>
      </c>
      <c r="F4076" s="5" t="s">
        <v>8705</v>
      </c>
      <c r="H4076" s="5" t="s">
        <v>5398</v>
      </c>
      <c r="I4076" s="6" t="s">
        <v>12753</v>
      </c>
      <c r="J4076" s="6" t="s">
        <v>12754</v>
      </c>
      <c r="K4076" s="17">
        <v>5</v>
      </c>
      <c r="L4076" s="17" t="s">
        <v>20076</v>
      </c>
      <c r="M4076" s="9"/>
      <c r="N4076" s="9"/>
      <c r="O4076" s="21"/>
      <c r="Q4076" s="29"/>
      <c r="U4076" s="17"/>
      <c r="V4076" s="2"/>
      <c r="Y4076" t="str">
        <f t="shared" si="259"/>
        <v/>
      </c>
      <c r="AA4076" t="str">
        <f t="shared" si="260"/>
        <v/>
      </c>
      <c r="AC4076" s="7"/>
      <c r="AD4076" t="s">
        <v>12753</v>
      </c>
      <c r="AE4076">
        <f t="shared" si="258"/>
        <v>0</v>
      </c>
      <c r="AG4076" s="2"/>
      <c r="AI4076" s="7"/>
    </row>
    <row r="4077" spans="1:35" ht="11" customHeight="1" outlineLevel="1" x14ac:dyDescent="0.25">
      <c r="A4077" t="s">
        <v>5054</v>
      </c>
      <c r="C4077" s="2" t="s">
        <v>12521</v>
      </c>
      <c r="D4077" s="2">
        <v>472</v>
      </c>
      <c r="E4077" s="7">
        <v>2004</v>
      </c>
      <c r="F4077" s="5" t="s">
        <v>8705</v>
      </c>
      <c r="H4077" s="5" t="s">
        <v>5398</v>
      </c>
      <c r="I4077" s="6" t="s">
        <v>12753</v>
      </c>
      <c r="J4077" s="6" t="s">
        <v>12754</v>
      </c>
      <c r="K4077" s="17">
        <v>5</v>
      </c>
      <c r="L4077" s="17" t="s">
        <v>20076</v>
      </c>
      <c r="M4077" s="9"/>
      <c r="N4077" s="9"/>
      <c r="O4077" s="21"/>
      <c r="Q4077" s="29"/>
      <c r="U4077" s="17"/>
      <c r="V4077" s="2"/>
      <c r="Y4077" t="str">
        <f t="shared" si="259"/>
        <v/>
      </c>
      <c r="AA4077" t="str">
        <f t="shared" si="260"/>
        <v/>
      </c>
      <c r="AC4077" s="7"/>
      <c r="AD4077" t="s">
        <v>12753</v>
      </c>
      <c r="AE4077">
        <f t="shared" si="258"/>
        <v>0</v>
      </c>
      <c r="AG4077" s="2"/>
      <c r="AI4077" s="7"/>
    </row>
    <row r="4078" spans="1:35" ht="11" customHeight="1" outlineLevel="1" x14ac:dyDescent="0.25">
      <c r="A4078" t="s">
        <v>5054</v>
      </c>
      <c r="C4078" s="2" t="s">
        <v>12521</v>
      </c>
      <c r="D4078" s="2">
        <v>473</v>
      </c>
      <c r="E4078" s="7">
        <v>2004</v>
      </c>
      <c r="F4078" s="5" t="s">
        <v>8705</v>
      </c>
      <c r="H4078" s="5" t="s">
        <v>5398</v>
      </c>
      <c r="I4078" s="6" t="s">
        <v>12753</v>
      </c>
      <c r="J4078" s="6" t="s">
        <v>12754</v>
      </c>
      <c r="K4078" s="17">
        <v>4</v>
      </c>
      <c r="L4078" s="17" t="s">
        <v>20076</v>
      </c>
      <c r="M4078" s="9"/>
      <c r="N4078" s="9"/>
      <c r="O4078" s="21"/>
      <c r="Q4078" s="29"/>
      <c r="U4078" s="17"/>
      <c r="V4078" s="2"/>
      <c r="Y4078" t="str">
        <f t="shared" si="259"/>
        <v/>
      </c>
      <c r="AA4078" t="str">
        <f t="shared" si="260"/>
        <v/>
      </c>
      <c r="AC4078" s="7"/>
      <c r="AD4078" t="s">
        <v>12753</v>
      </c>
      <c r="AE4078">
        <f t="shared" si="258"/>
        <v>0</v>
      </c>
      <c r="AG4078" s="2"/>
      <c r="AI4078" s="7"/>
    </row>
    <row r="4079" spans="1:35" ht="11" customHeight="1" outlineLevel="1" x14ac:dyDescent="0.25">
      <c r="A4079" t="s">
        <v>5054</v>
      </c>
      <c r="C4079" s="2" t="s">
        <v>12521</v>
      </c>
      <c r="D4079" s="2">
        <v>474</v>
      </c>
      <c r="E4079" s="7">
        <v>2004</v>
      </c>
      <c r="F4079" s="5" t="s">
        <v>8705</v>
      </c>
      <c r="H4079" s="5" t="s">
        <v>5398</v>
      </c>
      <c r="I4079" s="6" t="s">
        <v>12753</v>
      </c>
      <c r="J4079" s="6" t="s">
        <v>12754</v>
      </c>
      <c r="K4079" s="17">
        <v>5</v>
      </c>
      <c r="L4079" s="17" t="s">
        <v>20076</v>
      </c>
      <c r="M4079" s="9"/>
      <c r="N4079" s="9"/>
      <c r="O4079" s="21"/>
      <c r="Q4079" s="29"/>
      <c r="U4079" s="17"/>
      <c r="V4079" s="2"/>
      <c r="Y4079" t="str">
        <f t="shared" si="259"/>
        <v/>
      </c>
      <c r="AA4079" t="str">
        <f t="shared" si="260"/>
        <v/>
      </c>
      <c r="AC4079" s="7"/>
      <c r="AD4079" t="s">
        <v>12753</v>
      </c>
      <c r="AE4079">
        <f t="shared" si="258"/>
        <v>0</v>
      </c>
      <c r="AG4079" s="2"/>
      <c r="AI4079" s="7"/>
    </row>
    <row r="4080" spans="1:35" ht="11" customHeight="1" outlineLevel="1" x14ac:dyDescent="0.25">
      <c r="A4080" t="s">
        <v>5054</v>
      </c>
      <c r="C4080" s="2" t="s">
        <v>12521</v>
      </c>
      <c r="D4080" s="2">
        <v>475</v>
      </c>
      <c r="E4080" s="7">
        <v>2004</v>
      </c>
      <c r="F4080" s="5" t="s">
        <v>8705</v>
      </c>
      <c r="H4080" s="5" t="s">
        <v>5398</v>
      </c>
      <c r="I4080" s="6" t="s">
        <v>12753</v>
      </c>
      <c r="J4080" s="6" t="s">
        <v>12754</v>
      </c>
      <c r="K4080" s="17">
        <v>5</v>
      </c>
      <c r="L4080" s="17" t="s">
        <v>20076</v>
      </c>
      <c r="M4080" s="9"/>
      <c r="N4080" s="9"/>
      <c r="O4080" s="21"/>
      <c r="Q4080" s="29"/>
      <c r="U4080" s="17"/>
      <c r="V4080" s="2"/>
      <c r="Y4080" t="str">
        <f t="shared" si="259"/>
        <v/>
      </c>
      <c r="AA4080" t="str">
        <f t="shared" si="260"/>
        <v/>
      </c>
      <c r="AC4080" s="7"/>
      <c r="AD4080" t="s">
        <v>12753</v>
      </c>
      <c r="AE4080">
        <f t="shared" si="258"/>
        <v>0</v>
      </c>
      <c r="AG4080" s="2"/>
      <c r="AI4080" s="7"/>
    </row>
    <row r="4081" spans="1:35" ht="11" customHeight="1" outlineLevel="1" x14ac:dyDescent="0.25">
      <c r="A4081" t="s">
        <v>5054</v>
      </c>
      <c r="C4081" s="2" t="s">
        <v>12521</v>
      </c>
      <c r="D4081" s="2">
        <v>476</v>
      </c>
      <c r="E4081" s="7">
        <v>2004</v>
      </c>
      <c r="F4081" s="5" t="s">
        <v>8705</v>
      </c>
      <c r="H4081" s="5" t="s">
        <v>5398</v>
      </c>
      <c r="I4081" s="6" t="s">
        <v>12753</v>
      </c>
      <c r="J4081" s="6" t="s">
        <v>12754</v>
      </c>
      <c r="K4081" s="17">
        <v>5</v>
      </c>
      <c r="L4081" s="17" t="s">
        <v>20076</v>
      </c>
      <c r="M4081" s="9"/>
      <c r="N4081" s="9"/>
      <c r="O4081" s="21"/>
      <c r="Q4081" s="29"/>
      <c r="U4081" s="17"/>
      <c r="V4081" s="2"/>
      <c r="Y4081" t="str">
        <f t="shared" si="259"/>
        <v/>
      </c>
      <c r="AA4081" t="str">
        <f t="shared" si="260"/>
        <v/>
      </c>
      <c r="AC4081" s="7"/>
      <c r="AD4081" t="s">
        <v>12753</v>
      </c>
      <c r="AE4081">
        <f t="shared" si="258"/>
        <v>0</v>
      </c>
      <c r="AG4081" s="2"/>
      <c r="AI4081" s="7"/>
    </row>
    <row r="4082" spans="1:35" ht="11" customHeight="1" outlineLevel="1" x14ac:dyDescent="0.25">
      <c r="A4082" t="s">
        <v>5054</v>
      </c>
      <c r="C4082" s="2" t="s">
        <v>12521</v>
      </c>
      <c r="D4082" s="2" t="s">
        <v>12755</v>
      </c>
      <c r="E4082" s="7">
        <v>2004</v>
      </c>
      <c r="F4082" s="5" t="s">
        <v>12758</v>
      </c>
      <c r="H4082" s="5" t="s">
        <v>5398</v>
      </c>
      <c r="I4082" s="6" t="s">
        <v>12753</v>
      </c>
      <c r="J4082" s="6" t="s">
        <v>12754</v>
      </c>
      <c r="K4082" s="17">
        <v>4</v>
      </c>
      <c r="L4082" s="17" t="s">
        <v>7730</v>
      </c>
      <c r="M4082" s="9">
        <v>9.6</v>
      </c>
      <c r="N4082" s="9"/>
      <c r="O4082" s="21"/>
      <c r="Q4082" s="29"/>
      <c r="U4082" s="17"/>
      <c r="V4082" s="2">
        <v>441</v>
      </c>
      <c r="Y4082" t="str">
        <f t="shared" si="259"/>
        <v/>
      </c>
      <c r="AA4082">
        <f t="shared" si="260"/>
        <v>1</v>
      </c>
      <c r="AC4082" s="7"/>
      <c r="AD4082" t="s">
        <v>12753</v>
      </c>
      <c r="AE4082">
        <f t="shared" si="258"/>
        <v>0</v>
      </c>
      <c r="AG4082" s="2"/>
      <c r="AH4082" t="s">
        <v>3340</v>
      </c>
      <c r="AI4082" s="7" t="s">
        <v>4620</v>
      </c>
    </row>
    <row r="4083" spans="1:35" ht="11" customHeight="1" outlineLevel="1" x14ac:dyDescent="0.25">
      <c r="A4083" t="s">
        <v>5054</v>
      </c>
      <c r="C4083" s="2" t="s">
        <v>12521</v>
      </c>
      <c r="D4083" s="2">
        <v>479</v>
      </c>
      <c r="E4083" s="7">
        <v>2004</v>
      </c>
      <c r="F4083" s="5" t="s">
        <v>12741</v>
      </c>
      <c r="H4083" s="5" t="s">
        <v>5398</v>
      </c>
      <c r="I4083" s="6" t="s">
        <v>12759</v>
      </c>
      <c r="J4083" s="6" t="s">
        <v>12760</v>
      </c>
      <c r="K4083" s="17">
        <v>5</v>
      </c>
      <c r="L4083" s="17" t="s">
        <v>7730</v>
      </c>
      <c r="M4083" s="9">
        <v>1.7</v>
      </c>
      <c r="N4083" s="9"/>
      <c r="O4083" s="21"/>
      <c r="Q4083" s="29"/>
      <c r="U4083" s="17"/>
      <c r="V4083" s="2"/>
      <c r="Y4083" t="str">
        <f t="shared" si="259"/>
        <v/>
      </c>
      <c r="AA4083" t="str">
        <f t="shared" si="260"/>
        <v/>
      </c>
      <c r="AC4083" s="7"/>
      <c r="AD4083" t="s">
        <v>12759</v>
      </c>
      <c r="AE4083">
        <f t="shared" si="258"/>
        <v>0</v>
      </c>
      <c r="AG4083" s="2"/>
      <c r="AI4083" s="7"/>
    </row>
    <row r="4084" spans="1:35" ht="11" customHeight="1" outlineLevel="1" x14ac:dyDescent="0.25">
      <c r="A4084" t="s">
        <v>5054</v>
      </c>
      <c r="C4084" s="2" t="s">
        <v>12521</v>
      </c>
      <c r="D4084" s="2">
        <v>480</v>
      </c>
      <c r="E4084" s="7">
        <v>2004</v>
      </c>
      <c r="F4084" s="5" t="s">
        <v>12741</v>
      </c>
      <c r="H4084" s="5" t="s">
        <v>5398</v>
      </c>
      <c r="I4084" s="6" t="s">
        <v>12759</v>
      </c>
      <c r="J4084" s="6" t="s">
        <v>12760</v>
      </c>
      <c r="K4084" s="17">
        <v>5</v>
      </c>
      <c r="L4084" s="17" t="s">
        <v>20076</v>
      </c>
      <c r="M4084" s="9"/>
      <c r="N4084" s="9"/>
      <c r="O4084" s="21"/>
      <c r="Q4084" s="29"/>
      <c r="U4084" s="17"/>
      <c r="V4084" s="2"/>
      <c r="Y4084" t="str">
        <f t="shared" si="259"/>
        <v/>
      </c>
      <c r="AA4084" t="str">
        <f t="shared" si="260"/>
        <v/>
      </c>
      <c r="AC4084" s="7"/>
      <c r="AD4084" t="s">
        <v>12759</v>
      </c>
      <c r="AE4084">
        <f t="shared" si="258"/>
        <v>0</v>
      </c>
      <c r="AG4084" s="2"/>
      <c r="AI4084" s="7"/>
    </row>
    <row r="4085" spans="1:35" ht="11" customHeight="1" outlineLevel="1" x14ac:dyDescent="0.25">
      <c r="A4085" t="s">
        <v>5054</v>
      </c>
      <c r="C4085" s="2" t="s">
        <v>12521</v>
      </c>
      <c r="D4085" s="2">
        <v>481</v>
      </c>
      <c r="E4085" s="7">
        <v>2004</v>
      </c>
      <c r="F4085" s="5" t="s">
        <v>12741</v>
      </c>
      <c r="H4085" s="5" t="s">
        <v>5398</v>
      </c>
      <c r="I4085" s="6" t="s">
        <v>12759</v>
      </c>
      <c r="J4085" s="6" t="s">
        <v>12760</v>
      </c>
      <c r="K4085" s="17">
        <v>5</v>
      </c>
      <c r="L4085" s="17" t="s">
        <v>20076</v>
      </c>
      <c r="M4085" s="9"/>
      <c r="N4085" s="9"/>
      <c r="O4085" s="21"/>
      <c r="Q4085" s="29"/>
      <c r="U4085" s="17"/>
      <c r="V4085" s="2"/>
      <c r="Y4085" t="str">
        <f t="shared" si="259"/>
        <v/>
      </c>
      <c r="AA4085" t="str">
        <f t="shared" si="260"/>
        <v/>
      </c>
      <c r="AC4085" s="7"/>
      <c r="AD4085" t="s">
        <v>12759</v>
      </c>
      <c r="AE4085">
        <f t="shared" si="258"/>
        <v>0</v>
      </c>
      <c r="AG4085" s="2"/>
      <c r="AI4085" s="7"/>
    </row>
    <row r="4086" spans="1:35" ht="11" customHeight="1" outlineLevel="1" x14ac:dyDescent="0.25">
      <c r="A4086" t="s">
        <v>5054</v>
      </c>
      <c r="C4086" s="2" t="s">
        <v>12521</v>
      </c>
      <c r="D4086" s="2">
        <v>482</v>
      </c>
      <c r="E4086" s="7">
        <v>2004</v>
      </c>
      <c r="F4086" s="5" t="s">
        <v>12741</v>
      </c>
      <c r="H4086" s="5" t="s">
        <v>5398</v>
      </c>
      <c r="I4086" s="6" t="s">
        <v>12759</v>
      </c>
      <c r="J4086" s="6" t="s">
        <v>12760</v>
      </c>
      <c r="K4086" s="17">
        <v>5</v>
      </c>
      <c r="L4086" s="17" t="s">
        <v>20076</v>
      </c>
      <c r="M4086" s="9"/>
      <c r="N4086" s="9"/>
      <c r="O4086" s="21"/>
      <c r="Q4086" s="29"/>
      <c r="U4086" s="17"/>
      <c r="V4086" s="2"/>
      <c r="Y4086" t="str">
        <f t="shared" si="259"/>
        <v/>
      </c>
      <c r="AA4086" t="str">
        <f t="shared" si="260"/>
        <v/>
      </c>
      <c r="AC4086" s="7"/>
      <c r="AD4086" t="s">
        <v>12759</v>
      </c>
      <c r="AE4086">
        <f t="shared" si="258"/>
        <v>0</v>
      </c>
      <c r="AG4086" s="2"/>
      <c r="AI4086" s="7"/>
    </row>
    <row r="4087" spans="1:35" ht="11" customHeight="1" outlineLevel="1" x14ac:dyDescent="0.25">
      <c r="A4087" t="s">
        <v>5054</v>
      </c>
      <c r="C4087" s="2" t="s">
        <v>12521</v>
      </c>
      <c r="D4087" s="2">
        <v>483</v>
      </c>
      <c r="E4087" s="7">
        <v>2004</v>
      </c>
      <c r="F4087" s="5" t="s">
        <v>12741</v>
      </c>
      <c r="H4087" s="5" t="s">
        <v>5398</v>
      </c>
      <c r="I4087" s="6" t="s">
        <v>12759</v>
      </c>
      <c r="J4087" s="6" t="s">
        <v>12760</v>
      </c>
      <c r="K4087" s="17">
        <v>5</v>
      </c>
      <c r="L4087" s="17" t="s">
        <v>20076</v>
      </c>
      <c r="M4087" s="9"/>
      <c r="N4087" s="9"/>
      <c r="O4087" s="21"/>
      <c r="Q4087" s="29"/>
      <c r="U4087" s="17"/>
      <c r="V4087" s="2"/>
      <c r="Y4087" t="str">
        <f t="shared" si="259"/>
        <v/>
      </c>
      <c r="AA4087" t="str">
        <f t="shared" si="260"/>
        <v/>
      </c>
      <c r="AC4087" s="7"/>
      <c r="AD4087" t="s">
        <v>12759</v>
      </c>
      <c r="AE4087">
        <f t="shared" si="258"/>
        <v>0</v>
      </c>
      <c r="AG4087" s="2"/>
      <c r="AI4087" s="7"/>
    </row>
    <row r="4088" spans="1:35" ht="11" customHeight="1" outlineLevel="1" x14ac:dyDescent="0.25">
      <c r="A4088" t="s">
        <v>5054</v>
      </c>
      <c r="C4088" s="2" t="s">
        <v>12521</v>
      </c>
      <c r="D4088" s="2">
        <v>484</v>
      </c>
      <c r="E4088" s="7">
        <v>2004</v>
      </c>
      <c r="F4088" s="5" t="s">
        <v>12741</v>
      </c>
      <c r="H4088" s="5" t="s">
        <v>5398</v>
      </c>
      <c r="I4088" s="6" t="s">
        <v>12759</v>
      </c>
      <c r="J4088" s="6" t="s">
        <v>12760</v>
      </c>
      <c r="K4088" s="17">
        <v>5</v>
      </c>
      <c r="L4088" s="17" t="s">
        <v>7730</v>
      </c>
      <c r="M4088" s="9">
        <v>1.7</v>
      </c>
      <c r="N4088" s="9"/>
      <c r="O4088" s="21"/>
      <c r="Q4088" s="29"/>
      <c r="U4088" s="17"/>
      <c r="V4088" s="2"/>
      <c r="Y4088" t="str">
        <f t="shared" si="259"/>
        <v/>
      </c>
      <c r="AA4088" t="str">
        <f t="shared" si="260"/>
        <v/>
      </c>
      <c r="AC4088" s="7"/>
      <c r="AD4088" t="s">
        <v>12759</v>
      </c>
      <c r="AE4088">
        <f t="shared" si="258"/>
        <v>0</v>
      </c>
      <c r="AG4088" s="2"/>
      <c r="AI4088" s="7"/>
    </row>
    <row r="4089" spans="1:35" ht="11" customHeight="1" outlineLevel="1" x14ac:dyDescent="0.25">
      <c r="A4089" t="s">
        <v>5054</v>
      </c>
      <c r="C4089" s="2" t="s">
        <v>12521</v>
      </c>
      <c r="D4089" s="2">
        <v>485</v>
      </c>
      <c r="E4089" s="7">
        <v>2004</v>
      </c>
      <c r="F4089" s="5" t="s">
        <v>12741</v>
      </c>
      <c r="H4089" s="5" t="s">
        <v>5398</v>
      </c>
      <c r="I4089" s="6" t="s">
        <v>12759</v>
      </c>
      <c r="J4089" s="6" t="s">
        <v>12760</v>
      </c>
      <c r="K4089" s="17">
        <v>5</v>
      </c>
      <c r="L4089" s="17" t="s">
        <v>20076</v>
      </c>
      <c r="M4089" s="9"/>
      <c r="N4089" s="9"/>
      <c r="O4089" s="21"/>
      <c r="Q4089" s="29"/>
      <c r="U4089" s="17"/>
      <c r="V4089" s="2"/>
      <c r="Y4089" t="str">
        <f t="shared" si="259"/>
        <v/>
      </c>
      <c r="AA4089" t="str">
        <f t="shared" si="260"/>
        <v/>
      </c>
      <c r="AC4089" s="7"/>
      <c r="AD4089" t="s">
        <v>12759</v>
      </c>
      <c r="AE4089">
        <f t="shared" si="258"/>
        <v>0</v>
      </c>
      <c r="AG4089" s="2"/>
      <c r="AI4089" s="7"/>
    </row>
    <row r="4090" spans="1:35" ht="11" customHeight="1" outlineLevel="1" x14ac:dyDescent="0.25">
      <c r="A4090" t="s">
        <v>5054</v>
      </c>
      <c r="C4090" s="2" t="s">
        <v>12521</v>
      </c>
      <c r="D4090" s="2">
        <v>486</v>
      </c>
      <c r="E4090" s="7">
        <v>2004</v>
      </c>
      <c r="F4090" s="5" t="s">
        <v>12741</v>
      </c>
      <c r="H4090" s="5" t="s">
        <v>5398</v>
      </c>
      <c r="I4090" s="6" t="s">
        <v>12759</v>
      </c>
      <c r="J4090" s="6" t="s">
        <v>12760</v>
      </c>
      <c r="K4090" s="17">
        <v>5</v>
      </c>
      <c r="L4090" s="17" t="s">
        <v>7730</v>
      </c>
      <c r="M4090" s="9">
        <v>1.7</v>
      </c>
      <c r="N4090" s="9"/>
      <c r="O4090" s="21"/>
      <c r="Q4090" s="29"/>
      <c r="U4090" s="17"/>
      <c r="V4090" s="2"/>
      <c r="Y4090" t="str">
        <f t="shared" si="259"/>
        <v/>
      </c>
      <c r="AA4090" t="str">
        <f t="shared" si="260"/>
        <v/>
      </c>
      <c r="AC4090" s="7"/>
      <c r="AD4090" t="s">
        <v>12759</v>
      </c>
      <c r="AE4090">
        <f t="shared" ref="AE4090:AE4153" si="261">COUNTIF(I4090,"*Fuji*")</f>
        <v>0</v>
      </c>
      <c r="AG4090" s="2"/>
      <c r="AI4090" s="7"/>
    </row>
    <row r="4091" spans="1:35" ht="11" customHeight="1" outlineLevel="1" x14ac:dyDescent="0.25">
      <c r="A4091" t="s">
        <v>5054</v>
      </c>
      <c r="C4091" s="2" t="s">
        <v>12521</v>
      </c>
      <c r="D4091" s="2" t="s">
        <v>12756</v>
      </c>
      <c r="E4091" s="7">
        <v>2004</v>
      </c>
      <c r="F4091" s="5" t="s">
        <v>12757</v>
      </c>
      <c r="H4091" s="5" t="s">
        <v>5398</v>
      </c>
      <c r="I4091" s="6" t="s">
        <v>12759</v>
      </c>
      <c r="J4091" s="6" t="s">
        <v>12760</v>
      </c>
      <c r="K4091" s="17">
        <v>5</v>
      </c>
      <c r="L4091" s="17" t="s">
        <v>7730</v>
      </c>
      <c r="M4091" s="9">
        <v>8.3000000000000007</v>
      </c>
      <c r="N4091" s="9"/>
      <c r="O4091" s="21"/>
      <c r="Q4091" s="29"/>
      <c r="U4091" s="17"/>
      <c r="V4091" s="2">
        <v>442</v>
      </c>
      <c r="Y4091" t="str">
        <f t="shared" si="259"/>
        <v/>
      </c>
      <c r="AA4091">
        <f t="shared" si="260"/>
        <v>1</v>
      </c>
      <c r="AC4091" s="7"/>
      <c r="AD4091" t="s">
        <v>12759</v>
      </c>
      <c r="AE4091">
        <f t="shared" si="261"/>
        <v>0</v>
      </c>
      <c r="AG4091" s="2"/>
      <c r="AH4091" t="s">
        <v>3340</v>
      </c>
      <c r="AI4091" s="7" t="s">
        <v>4620</v>
      </c>
    </row>
    <row r="4092" spans="1:35" ht="11.5" customHeight="1" outlineLevel="1" x14ac:dyDescent="0.25">
      <c r="A4092" t="s">
        <v>5054</v>
      </c>
      <c r="C4092" s="2" t="s">
        <v>12521</v>
      </c>
      <c r="D4092" s="2">
        <v>489</v>
      </c>
      <c r="E4092" s="7">
        <v>2004</v>
      </c>
      <c r="F4092" s="5" t="s">
        <v>5313</v>
      </c>
      <c r="H4092" s="5" t="s">
        <v>5398</v>
      </c>
      <c r="I4092" s="6" t="s">
        <v>2631</v>
      </c>
      <c r="J4092" s="6" t="s">
        <v>8954</v>
      </c>
      <c r="K4092" s="17">
        <v>5</v>
      </c>
      <c r="L4092" s="17" t="s">
        <v>7730</v>
      </c>
      <c r="M4092" s="9">
        <v>2.15</v>
      </c>
      <c r="N4092" s="9"/>
      <c r="O4092" s="21"/>
      <c r="Q4092" s="29"/>
      <c r="U4092" s="17"/>
      <c r="V4092" s="2">
        <v>447</v>
      </c>
      <c r="Y4092" t="str">
        <f t="shared" si="259"/>
        <v/>
      </c>
      <c r="AA4092" t="str">
        <f t="shared" si="260"/>
        <v/>
      </c>
      <c r="AC4092" s="7"/>
      <c r="AD4092" t="s">
        <v>2631</v>
      </c>
      <c r="AE4092">
        <f t="shared" si="261"/>
        <v>0</v>
      </c>
      <c r="AG4092" s="2"/>
      <c r="AH4092" t="s">
        <v>3340</v>
      </c>
      <c r="AI4092" s="7" t="s">
        <v>4922</v>
      </c>
    </row>
    <row r="4093" spans="1:35" ht="11" customHeight="1" outlineLevel="1" x14ac:dyDescent="0.25">
      <c r="A4093" t="s">
        <v>5054</v>
      </c>
      <c r="C4093" s="2" t="s">
        <v>12521</v>
      </c>
      <c r="D4093" s="2">
        <v>490</v>
      </c>
      <c r="E4093" s="7">
        <v>2004</v>
      </c>
      <c r="F4093" s="8" t="s">
        <v>12736</v>
      </c>
      <c r="H4093" s="5" t="s">
        <v>5398</v>
      </c>
      <c r="I4093" s="6" t="s">
        <v>5091</v>
      </c>
      <c r="J4093" s="6" t="s">
        <v>8954</v>
      </c>
      <c r="K4093" s="17">
        <v>5</v>
      </c>
      <c r="L4093" s="17" t="s">
        <v>7730</v>
      </c>
      <c r="M4093" s="9">
        <v>2.15</v>
      </c>
      <c r="N4093" s="9"/>
      <c r="O4093" s="21"/>
      <c r="Q4093" s="29"/>
      <c r="U4093" s="17"/>
      <c r="V4093" s="2">
        <v>448</v>
      </c>
      <c r="Y4093" t="str">
        <f t="shared" si="259"/>
        <v/>
      </c>
      <c r="AA4093" t="str">
        <f t="shared" si="260"/>
        <v/>
      </c>
      <c r="AC4093" s="7"/>
      <c r="AD4093" t="s">
        <v>5091</v>
      </c>
      <c r="AE4093">
        <f t="shared" si="261"/>
        <v>0</v>
      </c>
      <c r="AG4093" s="2"/>
      <c r="AH4093" t="s">
        <v>3340</v>
      </c>
      <c r="AI4093" s="7" t="s">
        <v>4922</v>
      </c>
    </row>
    <row r="4094" spans="1:35" ht="11" customHeight="1" outlineLevel="1" x14ac:dyDescent="0.25">
      <c r="A4094" t="s">
        <v>5054</v>
      </c>
      <c r="C4094" s="2" t="s">
        <v>12521</v>
      </c>
      <c r="D4094" s="2">
        <v>505</v>
      </c>
      <c r="E4094" s="7">
        <v>2005</v>
      </c>
      <c r="F4094" s="5" t="s">
        <v>12750</v>
      </c>
      <c r="H4094" s="5" t="s">
        <v>5398</v>
      </c>
      <c r="I4094" s="6" t="s">
        <v>12764</v>
      </c>
      <c r="J4094" s="6" t="s">
        <v>12763</v>
      </c>
      <c r="K4094" s="17">
        <v>5</v>
      </c>
      <c r="L4094" s="17" t="s">
        <v>20076</v>
      </c>
      <c r="M4094" s="9"/>
      <c r="N4094" s="9"/>
      <c r="O4094" s="21"/>
      <c r="Q4094" s="29"/>
      <c r="U4094" s="17"/>
      <c r="V4094" s="2"/>
      <c r="Y4094" t="str">
        <f t="shared" si="259"/>
        <v/>
      </c>
      <c r="AA4094" t="str">
        <f t="shared" si="260"/>
        <v/>
      </c>
      <c r="AC4094" s="7"/>
      <c r="AD4094" t="s">
        <v>12764</v>
      </c>
      <c r="AE4094">
        <f t="shared" si="261"/>
        <v>0</v>
      </c>
      <c r="AG4094" s="2"/>
      <c r="AI4094" s="7"/>
    </row>
    <row r="4095" spans="1:35" ht="11" customHeight="1" outlineLevel="1" x14ac:dyDescent="0.25">
      <c r="A4095" t="s">
        <v>5054</v>
      </c>
      <c r="C4095" s="2" t="s">
        <v>12521</v>
      </c>
      <c r="D4095" s="2">
        <v>506</v>
      </c>
      <c r="E4095" s="7">
        <v>2005</v>
      </c>
      <c r="F4095" s="5" t="s">
        <v>12750</v>
      </c>
      <c r="H4095" s="5" t="s">
        <v>5398</v>
      </c>
      <c r="I4095" s="6" t="s">
        <v>12764</v>
      </c>
      <c r="J4095" s="6" t="s">
        <v>12763</v>
      </c>
      <c r="K4095" s="17">
        <v>5</v>
      </c>
      <c r="L4095" s="17" t="s">
        <v>20076</v>
      </c>
      <c r="M4095" s="9"/>
      <c r="N4095" s="9"/>
      <c r="O4095" s="21"/>
      <c r="Q4095" s="29"/>
      <c r="U4095" s="17"/>
      <c r="V4095" s="2"/>
      <c r="Y4095" t="str">
        <f t="shared" si="259"/>
        <v/>
      </c>
      <c r="AA4095" t="str">
        <f t="shared" si="260"/>
        <v/>
      </c>
      <c r="AC4095" s="7"/>
      <c r="AD4095" t="s">
        <v>12764</v>
      </c>
      <c r="AE4095">
        <f t="shared" si="261"/>
        <v>0</v>
      </c>
      <c r="AG4095" s="2"/>
      <c r="AI4095" s="7"/>
    </row>
    <row r="4096" spans="1:35" ht="11" customHeight="1" outlineLevel="1" x14ac:dyDescent="0.25">
      <c r="A4096" t="s">
        <v>5054</v>
      </c>
      <c r="C4096" s="2" t="s">
        <v>12521</v>
      </c>
      <c r="D4096" s="2">
        <v>507</v>
      </c>
      <c r="E4096" s="7">
        <v>2005</v>
      </c>
      <c r="F4096" s="5" t="s">
        <v>12750</v>
      </c>
      <c r="H4096" s="5" t="s">
        <v>5398</v>
      </c>
      <c r="I4096" s="6" t="s">
        <v>12764</v>
      </c>
      <c r="J4096" s="6" t="s">
        <v>12763</v>
      </c>
      <c r="K4096" s="17">
        <v>5</v>
      </c>
      <c r="L4096" s="17" t="s">
        <v>20076</v>
      </c>
      <c r="M4096" s="9"/>
      <c r="N4096" s="9"/>
      <c r="O4096" s="21"/>
      <c r="Q4096" s="29"/>
      <c r="U4096" s="17"/>
      <c r="V4096" s="2"/>
      <c r="Y4096" t="str">
        <f t="shared" si="259"/>
        <v/>
      </c>
      <c r="AA4096" t="str">
        <f t="shared" si="260"/>
        <v/>
      </c>
      <c r="AC4096" s="7"/>
      <c r="AD4096" t="s">
        <v>12764</v>
      </c>
      <c r="AE4096">
        <f t="shared" si="261"/>
        <v>0</v>
      </c>
      <c r="AG4096" s="2"/>
      <c r="AI4096" s="7"/>
    </row>
    <row r="4097" spans="1:35" ht="11" customHeight="1" outlineLevel="1" x14ac:dyDescent="0.25">
      <c r="A4097" t="s">
        <v>5054</v>
      </c>
      <c r="C4097" s="2" t="s">
        <v>12521</v>
      </c>
      <c r="D4097" s="2">
        <v>508</v>
      </c>
      <c r="E4097" s="7">
        <v>2005</v>
      </c>
      <c r="F4097" s="5" t="s">
        <v>12750</v>
      </c>
      <c r="H4097" s="5" t="s">
        <v>5398</v>
      </c>
      <c r="I4097" s="6" t="s">
        <v>12764</v>
      </c>
      <c r="J4097" s="6" t="s">
        <v>12763</v>
      </c>
      <c r="K4097" s="17">
        <v>5</v>
      </c>
      <c r="L4097" s="17" t="s">
        <v>20076</v>
      </c>
      <c r="M4097" s="9"/>
      <c r="N4097" s="9"/>
      <c r="O4097" s="21"/>
      <c r="Q4097" s="29"/>
      <c r="U4097" s="17"/>
      <c r="V4097" s="2"/>
      <c r="Y4097" t="str">
        <f t="shared" si="259"/>
        <v/>
      </c>
      <c r="AA4097" t="str">
        <f t="shared" si="260"/>
        <v/>
      </c>
      <c r="AC4097" s="7"/>
      <c r="AD4097" t="s">
        <v>12764</v>
      </c>
      <c r="AE4097">
        <f t="shared" si="261"/>
        <v>0</v>
      </c>
      <c r="AG4097" s="2"/>
      <c r="AI4097" s="7"/>
    </row>
    <row r="4098" spans="1:35" ht="11" customHeight="1" outlineLevel="1" x14ac:dyDescent="0.25">
      <c r="A4098" t="s">
        <v>5054</v>
      </c>
      <c r="C4098" s="2" t="s">
        <v>12521</v>
      </c>
      <c r="D4098" s="2">
        <v>509</v>
      </c>
      <c r="E4098" s="7">
        <v>2005</v>
      </c>
      <c r="F4098" s="5" t="s">
        <v>12750</v>
      </c>
      <c r="H4098" s="5" t="s">
        <v>5398</v>
      </c>
      <c r="I4098" s="6" t="s">
        <v>12764</v>
      </c>
      <c r="J4098" s="6" t="s">
        <v>12763</v>
      </c>
      <c r="K4098" s="17">
        <v>5</v>
      </c>
      <c r="L4098" s="17" t="s">
        <v>20076</v>
      </c>
      <c r="M4098" s="9"/>
      <c r="N4098" s="9"/>
      <c r="O4098" s="21"/>
      <c r="Q4098" s="29"/>
      <c r="U4098" s="17"/>
      <c r="V4098" s="2"/>
      <c r="Y4098" t="str">
        <f t="shared" si="259"/>
        <v/>
      </c>
      <c r="AA4098" t="str">
        <f t="shared" si="260"/>
        <v/>
      </c>
      <c r="AC4098" s="7"/>
      <c r="AD4098" t="s">
        <v>12764</v>
      </c>
      <c r="AE4098">
        <f t="shared" si="261"/>
        <v>0</v>
      </c>
      <c r="AG4098" s="2"/>
      <c r="AI4098" s="7"/>
    </row>
    <row r="4099" spans="1:35" ht="11" customHeight="1" outlineLevel="1" x14ac:dyDescent="0.25">
      <c r="A4099" t="s">
        <v>5054</v>
      </c>
      <c r="C4099" s="2" t="s">
        <v>12521</v>
      </c>
      <c r="D4099" s="2">
        <v>510</v>
      </c>
      <c r="E4099" s="7">
        <v>2005</v>
      </c>
      <c r="F4099" s="5" t="s">
        <v>12750</v>
      </c>
      <c r="H4099" s="5" t="s">
        <v>5398</v>
      </c>
      <c r="I4099" s="6" t="s">
        <v>12764</v>
      </c>
      <c r="J4099" s="6" t="s">
        <v>12763</v>
      </c>
      <c r="K4099" s="17">
        <v>5</v>
      </c>
      <c r="L4099" s="17" t="s">
        <v>20076</v>
      </c>
      <c r="M4099" s="9"/>
      <c r="N4099" s="9"/>
      <c r="O4099" s="21"/>
      <c r="Q4099" s="29"/>
      <c r="U4099" s="17"/>
      <c r="V4099" s="2"/>
      <c r="Y4099" t="str">
        <f t="shared" si="259"/>
        <v/>
      </c>
      <c r="AA4099" t="str">
        <f t="shared" si="260"/>
        <v/>
      </c>
      <c r="AC4099" s="7"/>
      <c r="AD4099" t="s">
        <v>12764</v>
      </c>
      <c r="AE4099">
        <f t="shared" si="261"/>
        <v>0</v>
      </c>
      <c r="AG4099" s="2"/>
      <c r="AI4099" s="7"/>
    </row>
    <row r="4100" spans="1:35" ht="11" customHeight="1" outlineLevel="1" x14ac:dyDescent="0.25">
      <c r="A4100" t="s">
        <v>5054</v>
      </c>
      <c r="C4100" s="2" t="s">
        <v>12521</v>
      </c>
      <c r="D4100" s="2">
        <v>511</v>
      </c>
      <c r="E4100" s="7">
        <v>2005</v>
      </c>
      <c r="F4100" s="5" t="s">
        <v>12750</v>
      </c>
      <c r="H4100" s="5" t="s">
        <v>5398</v>
      </c>
      <c r="I4100" s="6" t="s">
        <v>12764</v>
      </c>
      <c r="J4100" s="6" t="s">
        <v>12763</v>
      </c>
      <c r="K4100" s="17">
        <v>5</v>
      </c>
      <c r="L4100" s="17" t="s">
        <v>20076</v>
      </c>
      <c r="M4100" s="9"/>
      <c r="N4100" s="9"/>
      <c r="O4100" s="21"/>
      <c r="Q4100" s="29"/>
      <c r="U4100" s="17"/>
      <c r="V4100" s="2"/>
      <c r="Y4100" t="str">
        <f t="shared" si="259"/>
        <v/>
      </c>
      <c r="AA4100" t="str">
        <f t="shared" si="260"/>
        <v/>
      </c>
      <c r="AC4100" s="7"/>
      <c r="AD4100" t="s">
        <v>12764</v>
      </c>
      <c r="AE4100">
        <f t="shared" si="261"/>
        <v>0</v>
      </c>
      <c r="AG4100" s="2"/>
      <c r="AI4100" s="7"/>
    </row>
    <row r="4101" spans="1:35" ht="11" customHeight="1" outlineLevel="1" x14ac:dyDescent="0.25">
      <c r="A4101" t="s">
        <v>5054</v>
      </c>
      <c r="C4101" s="2" t="s">
        <v>12521</v>
      </c>
      <c r="D4101" s="2">
        <v>512</v>
      </c>
      <c r="E4101" s="7">
        <v>2005</v>
      </c>
      <c r="F4101" s="5" t="s">
        <v>12750</v>
      </c>
      <c r="H4101" s="5" t="s">
        <v>5398</v>
      </c>
      <c r="I4101" s="6" t="s">
        <v>12764</v>
      </c>
      <c r="J4101" s="6" t="s">
        <v>12763</v>
      </c>
      <c r="K4101" s="17">
        <v>5</v>
      </c>
      <c r="L4101" s="17" t="s">
        <v>20076</v>
      </c>
      <c r="M4101" s="9"/>
      <c r="N4101" s="9"/>
      <c r="O4101" s="21"/>
      <c r="Q4101" s="29"/>
      <c r="U4101" s="17"/>
      <c r="V4101" s="2"/>
      <c r="Y4101" t="str">
        <f t="shared" si="259"/>
        <v/>
      </c>
      <c r="AA4101" t="str">
        <f t="shared" si="260"/>
        <v/>
      </c>
      <c r="AC4101" s="7"/>
      <c r="AD4101" t="s">
        <v>12764</v>
      </c>
      <c r="AE4101">
        <f t="shared" si="261"/>
        <v>0</v>
      </c>
      <c r="AG4101" s="2"/>
      <c r="AI4101" s="7"/>
    </row>
    <row r="4102" spans="1:35" ht="11" customHeight="1" outlineLevel="1" x14ac:dyDescent="0.25">
      <c r="A4102" t="s">
        <v>5054</v>
      </c>
      <c r="C4102" s="2" t="s">
        <v>12521</v>
      </c>
      <c r="D4102" s="2">
        <v>513</v>
      </c>
      <c r="E4102" s="7">
        <v>2005</v>
      </c>
      <c r="F4102" s="5" t="s">
        <v>12750</v>
      </c>
      <c r="H4102" s="5" t="s">
        <v>5398</v>
      </c>
      <c r="I4102" s="6" t="s">
        <v>12764</v>
      </c>
      <c r="J4102" s="6" t="s">
        <v>12763</v>
      </c>
      <c r="K4102" s="17">
        <v>5</v>
      </c>
      <c r="L4102" s="17" t="s">
        <v>20076</v>
      </c>
      <c r="M4102" s="9"/>
      <c r="N4102" s="9"/>
      <c r="O4102" s="21"/>
      <c r="Q4102" s="29"/>
      <c r="U4102" s="17"/>
      <c r="V4102" s="2"/>
      <c r="Y4102" t="str">
        <f t="shared" si="259"/>
        <v/>
      </c>
      <c r="AA4102" t="str">
        <f t="shared" si="260"/>
        <v/>
      </c>
      <c r="AC4102" s="7"/>
      <c r="AD4102" t="s">
        <v>12764</v>
      </c>
      <c r="AE4102">
        <f t="shared" si="261"/>
        <v>0</v>
      </c>
      <c r="AG4102" s="2"/>
      <c r="AI4102" s="7"/>
    </row>
    <row r="4103" spans="1:35" ht="11" customHeight="1" outlineLevel="1" x14ac:dyDescent="0.25">
      <c r="A4103" t="s">
        <v>5054</v>
      </c>
      <c r="C4103" s="2" t="s">
        <v>12521</v>
      </c>
      <c r="D4103" s="2">
        <v>514</v>
      </c>
      <c r="E4103" s="7">
        <v>2005</v>
      </c>
      <c r="F4103" s="5" t="s">
        <v>12750</v>
      </c>
      <c r="H4103" s="5" t="s">
        <v>5398</v>
      </c>
      <c r="I4103" s="6" t="s">
        <v>12764</v>
      </c>
      <c r="J4103" s="6" t="s">
        <v>12763</v>
      </c>
      <c r="K4103" s="17">
        <v>5</v>
      </c>
      <c r="L4103" s="17" t="s">
        <v>20076</v>
      </c>
      <c r="M4103" s="9"/>
      <c r="N4103" s="9"/>
      <c r="O4103" s="21"/>
      <c r="Q4103" s="29"/>
      <c r="U4103" s="17"/>
      <c r="V4103" s="2"/>
      <c r="Y4103" t="str">
        <f t="shared" si="259"/>
        <v/>
      </c>
      <c r="AA4103" t="str">
        <f t="shared" si="260"/>
        <v/>
      </c>
      <c r="AC4103" s="7"/>
      <c r="AD4103" t="s">
        <v>12764</v>
      </c>
      <c r="AE4103">
        <f t="shared" si="261"/>
        <v>0</v>
      </c>
      <c r="AG4103" s="2"/>
      <c r="AI4103" s="7"/>
    </row>
    <row r="4104" spans="1:35" ht="11" customHeight="1" outlineLevel="1" x14ac:dyDescent="0.25">
      <c r="A4104" t="s">
        <v>5054</v>
      </c>
      <c r="C4104" s="2" t="s">
        <v>12521</v>
      </c>
      <c r="D4104" s="2" t="s">
        <v>12761</v>
      </c>
      <c r="E4104" s="7">
        <v>2005</v>
      </c>
      <c r="F4104" s="5" t="s">
        <v>12762</v>
      </c>
      <c r="H4104" s="5" t="s">
        <v>5398</v>
      </c>
      <c r="I4104" s="6" t="s">
        <v>12764</v>
      </c>
      <c r="J4104" s="6" t="s">
        <v>12763</v>
      </c>
      <c r="K4104" s="17">
        <v>5</v>
      </c>
      <c r="L4104" s="17" t="s">
        <v>7730</v>
      </c>
      <c r="M4104" s="9">
        <v>11.6</v>
      </c>
      <c r="N4104" s="9"/>
      <c r="O4104" s="21"/>
      <c r="Q4104" s="29"/>
      <c r="U4104" s="17"/>
      <c r="V4104" s="2">
        <v>453</v>
      </c>
      <c r="Y4104" t="str">
        <f t="shared" si="259"/>
        <v/>
      </c>
      <c r="AA4104">
        <f t="shared" si="260"/>
        <v>1</v>
      </c>
      <c r="AC4104" s="7"/>
      <c r="AD4104" t="s">
        <v>12764</v>
      </c>
      <c r="AE4104">
        <f t="shared" si="261"/>
        <v>0</v>
      </c>
      <c r="AG4104" s="2"/>
      <c r="AH4104" t="s">
        <v>3340</v>
      </c>
      <c r="AI4104" s="7" t="s">
        <v>4620</v>
      </c>
    </row>
    <row r="4105" spans="1:35" ht="11" customHeight="1" outlineLevel="1" x14ac:dyDescent="0.25">
      <c r="A4105" t="s">
        <v>5054</v>
      </c>
      <c r="C4105" s="2" t="s">
        <v>12521</v>
      </c>
      <c r="D4105" s="2">
        <v>528</v>
      </c>
      <c r="E4105" s="7">
        <v>2005</v>
      </c>
      <c r="F4105" s="5" t="s">
        <v>12766</v>
      </c>
      <c r="H4105" s="5" t="s">
        <v>5398</v>
      </c>
      <c r="I4105" s="6" t="s">
        <v>12769</v>
      </c>
      <c r="J4105" s="6" t="s">
        <v>12765</v>
      </c>
      <c r="K4105" s="17">
        <v>5</v>
      </c>
      <c r="L4105" s="17" t="s">
        <v>20076</v>
      </c>
      <c r="M4105" s="9"/>
      <c r="N4105" s="9"/>
      <c r="O4105" s="21"/>
      <c r="Q4105" s="29"/>
      <c r="U4105" s="17"/>
      <c r="V4105" s="2"/>
      <c r="Y4105" t="str">
        <f t="shared" si="259"/>
        <v/>
      </c>
      <c r="AA4105" t="str">
        <f t="shared" si="260"/>
        <v/>
      </c>
      <c r="AC4105" s="7"/>
      <c r="AD4105" t="s">
        <v>12769</v>
      </c>
      <c r="AE4105">
        <f t="shared" si="261"/>
        <v>0</v>
      </c>
      <c r="AG4105" s="2"/>
      <c r="AI4105" s="7"/>
    </row>
    <row r="4106" spans="1:35" ht="11" customHeight="1" outlineLevel="1" x14ac:dyDescent="0.25">
      <c r="A4106" t="s">
        <v>5054</v>
      </c>
      <c r="C4106" s="2" t="s">
        <v>12521</v>
      </c>
      <c r="D4106" s="2">
        <v>529</v>
      </c>
      <c r="E4106" s="7">
        <v>2005</v>
      </c>
      <c r="F4106" s="5" t="s">
        <v>12766</v>
      </c>
      <c r="H4106" s="5" t="s">
        <v>5398</v>
      </c>
      <c r="I4106" s="6" t="s">
        <v>12769</v>
      </c>
      <c r="J4106" s="6" t="s">
        <v>12765</v>
      </c>
      <c r="K4106" s="17">
        <v>5</v>
      </c>
      <c r="L4106" s="17" t="s">
        <v>20076</v>
      </c>
      <c r="M4106" s="9"/>
      <c r="N4106" s="9"/>
      <c r="O4106" s="21"/>
      <c r="Q4106" s="29"/>
      <c r="U4106" s="17"/>
      <c r="V4106" s="2"/>
      <c r="Y4106" t="str">
        <f t="shared" si="259"/>
        <v/>
      </c>
      <c r="AA4106" t="str">
        <f t="shared" si="260"/>
        <v/>
      </c>
      <c r="AC4106" s="7"/>
      <c r="AD4106" t="s">
        <v>12769</v>
      </c>
      <c r="AE4106">
        <f t="shared" si="261"/>
        <v>0</v>
      </c>
      <c r="AG4106" s="2"/>
      <c r="AI4106" s="7"/>
    </row>
    <row r="4107" spans="1:35" ht="11" customHeight="1" outlineLevel="1" x14ac:dyDescent="0.25">
      <c r="A4107" t="s">
        <v>5054</v>
      </c>
      <c r="C4107" s="2" t="s">
        <v>12521</v>
      </c>
      <c r="D4107" s="2">
        <v>530</v>
      </c>
      <c r="E4107" s="7">
        <v>2005</v>
      </c>
      <c r="F4107" s="5" t="s">
        <v>12766</v>
      </c>
      <c r="H4107" s="5" t="s">
        <v>5398</v>
      </c>
      <c r="I4107" s="6" t="s">
        <v>12769</v>
      </c>
      <c r="J4107" s="6" t="s">
        <v>12765</v>
      </c>
      <c r="K4107" s="17">
        <v>5</v>
      </c>
      <c r="L4107" s="17" t="s">
        <v>20076</v>
      </c>
      <c r="M4107" s="9"/>
      <c r="N4107" s="9"/>
      <c r="O4107" s="21"/>
      <c r="Q4107" s="29"/>
      <c r="U4107" s="17"/>
      <c r="V4107" s="2"/>
      <c r="Y4107" t="str">
        <f t="shared" si="259"/>
        <v/>
      </c>
      <c r="AA4107" t="str">
        <f t="shared" si="260"/>
        <v/>
      </c>
      <c r="AC4107" s="7"/>
      <c r="AD4107" t="s">
        <v>12769</v>
      </c>
      <c r="AE4107">
        <f t="shared" si="261"/>
        <v>0</v>
      </c>
      <c r="AG4107" s="2"/>
      <c r="AI4107" s="7"/>
    </row>
    <row r="4108" spans="1:35" ht="11" customHeight="1" outlineLevel="1" x14ac:dyDescent="0.25">
      <c r="A4108" t="s">
        <v>5054</v>
      </c>
      <c r="C4108" s="2" t="s">
        <v>12521</v>
      </c>
      <c r="D4108" s="2">
        <v>531</v>
      </c>
      <c r="E4108" s="7">
        <v>2005</v>
      </c>
      <c r="F4108" s="5" t="s">
        <v>12766</v>
      </c>
      <c r="H4108" s="5" t="s">
        <v>5398</v>
      </c>
      <c r="I4108" s="6" t="s">
        <v>12769</v>
      </c>
      <c r="J4108" s="6" t="s">
        <v>12765</v>
      </c>
      <c r="K4108" s="17">
        <v>5</v>
      </c>
      <c r="L4108" s="17" t="s">
        <v>20076</v>
      </c>
      <c r="M4108" s="9"/>
      <c r="N4108" s="9"/>
      <c r="O4108" s="21"/>
      <c r="Q4108" s="29"/>
      <c r="U4108" s="17"/>
      <c r="V4108" s="2"/>
      <c r="Y4108" t="str">
        <f t="shared" si="259"/>
        <v/>
      </c>
      <c r="AA4108" t="str">
        <f t="shared" si="260"/>
        <v/>
      </c>
      <c r="AC4108" s="7"/>
      <c r="AD4108" t="s">
        <v>12769</v>
      </c>
      <c r="AE4108">
        <f t="shared" si="261"/>
        <v>0</v>
      </c>
      <c r="AG4108" s="2"/>
      <c r="AI4108" s="7"/>
    </row>
    <row r="4109" spans="1:35" ht="11" customHeight="1" outlineLevel="1" x14ac:dyDescent="0.25">
      <c r="A4109" t="s">
        <v>5054</v>
      </c>
      <c r="C4109" s="2" t="s">
        <v>12521</v>
      </c>
      <c r="D4109" s="2">
        <v>532</v>
      </c>
      <c r="E4109" s="7">
        <v>2005</v>
      </c>
      <c r="F4109" s="5" t="s">
        <v>12766</v>
      </c>
      <c r="H4109" s="5" t="s">
        <v>5398</v>
      </c>
      <c r="I4109" s="6" t="s">
        <v>12769</v>
      </c>
      <c r="J4109" s="6" t="s">
        <v>12765</v>
      </c>
      <c r="K4109" s="17">
        <v>5</v>
      </c>
      <c r="L4109" s="17" t="s">
        <v>20076</v>
      </c>
      <c r="M4109" s="9"/>
      <c r="N4109" s="9"/>
      <c r="O4109" s="21"/>
      <c r="Q4109" s="29"/>
      <c r="U4109" s="17"/>
      <c r="V4109" s="2"/>
      <c r="Y4109" t="str">
        <f t="shared" si="259"/>
        <v/>
      </c>
      <c r="AA4109" t="str">
        <f t="shared" si="260"/>
        <v/>
      </c>
      <c r="AC4109" s="7"/>
      <c r="AD4109" t="s">
        <v>12769</v>
      </c>
      <c r="AE4109">
        <f t="shared" si="261"/>
        <v>0</v>
      </c>
      <c r="AG4109" s="2"/>
      <c r="AI4109" s="7"/>
    </row>
    <row r="4110" spans="1:35" ht="11" customHeight="1" outlineLevel="1" x14ac:dyDescent="0.25">
      <c r="A4110" t="s">
        <v>5054</v>
      </c>
      <c r="C4110" s="2" t="s">
        <v>12521</v>
      </c>
      <c r="D4110" s="2">
        <v>533</v>
      </c>
      <c r="E4110" s="7">
        <v>2005</v>
      </c>
      <c r="F4110" s="5" t="s">
        <v>12766</v>
      </c>
      <c r="H4110" s="5" t="s">
        <v>5398</v>
      </c>
      <c r="I4110" s="6" t="s">
        <v>12769</v>
      </c>
      <c r="J4110" s="6" t="s">
        <v>12765</v>
      </c>
      <c r="K4110" s="17">
        <v>5</v>
      </c>
      <c r="L4110" s="17" t="s">
        <v>20076</v>
      </c>
      <c r="M4110" s="9"/>
      <c r="N4110" s="9"/>
      <c r="O4110" s="21"/>
      <c r="Q4110" s="29"/>
      <c r="U4110" s="17"/>
      <c r="V4110" s="2"/>
      <c r="Y4110" t="str">
        <f t="shared" si="259"/>
        <v/>
      </c>
      <c r="AA4110" t="str">
        <f t="shared" si="260"/>
        <v/>
      </c>
      <c r="AC4110" s="7"/>
      <c r="AD4110" t="s">
        <v>12769</v>
      </c>
      <c r="AE4110">
        <f t="shared" si="261"/>
        <v>0</v>
      </c>
      <c r="AG4110" s="2"/>
      <c r="AI4110" s="7"/>
    </row>
    <row r="4111" spans="1:35" ht="11" customHeight="1" outlineLevel="1" x14ac:dyDescent="0.25">
      <c r="A4111" t="s">
        <v>5054</v>
      </c>
      <c r="C4111" s="2" t="s">
        <v>12521</v>
      </c>
      <c r="D4111" s="2">
        <v>534</v>
      </c>
      <c r="E4111" s="7">
        <v>2005</v>
      </c>
      <c r="F4111" s="5" t="s">
        <v>12766</v>
      </c>
      <c r="H4111" s="5" t="s">
        <v>5398</v>
      </c>
      <c r="I4111" s="6" t="s">
        <v>12769</v>
      </c>
      <c r="J4111" s="6" t="s">
        <v>12765</v>
      </c>
      <c r="K4111" s="17">
        <v>5</v>
      </c>
      <c r="L4111" s="17" t="s">
        <v>20076</v>
      </c>
      <c r="M4111" s="9"/>
      <c r="N4111" s="9"/>
      <c r="O4111" s="21"/>
      <c r="Q4111" s="29"/>
      <c r="U4111" s="17"/>
      <c r="V4111" s="2"/>
      <c r="Y4111" t="str">
        <f t="shared" ref="Y4111:Y4174" si="262">IF(COUNTIF(F4111,"*fdc*"),1,"")</f>
        <v/>
      </c>
      <c r="AA4111" t="str">
        <f t="shared" ref="AA4111:AA4174" si="263">IF(COUNTIF(F4111,"*s/s*"),1,"")</f>
        <v/>
      </c>
      <c r="AC4111" s="7"/>
      <c r="AD4111" t="s">
        <v>12769</v>
      </c>
      <c r="AE4111">
        <f t="shared" si="261"/>
        <v>0</v>
      </c>
      <c r="AG4111" s="2"/>
      <c r="AI4111" s="7"/>
    </row>
    <row r="4112" spans="1:35" ht="11" customHeight="1" outlineLevel="1" x14ac:dyDescent="0.25">
      <c r="A4112" t="s">
        <v>5054</v>
      </c>
      <c r="C4112" s="2" t="s">
        <v>12521</v>
      </c>
      <c r="D4112" s="2">
        <v>535</v>
      </c>
      <c r="E4112" s="7">
        <v>2005</v>
      </c>
      <c r="F4112" s="5" t="s">
        <v>12766</v>
      </c>
      <c r="H4112" s="5" t="s">
        <v>5398</v>
      </c>
      <c r="I4112" s="6" t="s">
        <v>12769</v>
      </c>
      <c r="J4112" s="6" t="s">
        <v>12765</v>
      </c>
      <c r="K4112" s="17">
        <v>5</v>
      </c>
      <c r="L4112" s="17" t="s">
        <v>20076</v>
      </c>
      <c r="M4112" s="9"/>
      <c r="N4112" s="9"/>
      <c r="O4112" s="21"/>
      <c r="Q4112" s="29"/>
      <c r="U4112" s="17"/>
      <c r="V4112" s="2"/>
      <c r="Y4112" t="str">
        <f t="shared" si="262"/>
        <v/>
      </c>
      <c r="AA4112" t="str">
        <f t="shared" si="263"/>
        <v/>
      </c>
      <c r="AC4112" s="7"/>
      <c r="AD4112" t="s">
        <v>12769</v>
      </c>
      <c r="AE4112">
        <f t="shared" si="261"/>
        <v>0</v>
      </c>
      <c r="AG4112" s="2"/>
      <c r="AI4112" s="7"/>
    </row>
    <row r="4113" spans="1:35" ht="11" customHeight="1" outlineLevel="1" x14ac:dyDescent="0.25">
      <c r="A4113" t="s">
        <v>5054</v>
      </c>
      <c r="C4113" s="2" t="s">
        <v>12521</v>
      </c>
      <c r="D4113" s="2">
        <v>536</v>
      </c>
      <c r="E4113" s="7">
        <v>2005</v>
      </c>
      <c r="F4113" s="5" t="s">
        <v>12766</v>
      </c>
      <c r="H4113" s="5" t="s">
        <v>5398</v>
      </c>
      <c r="I4113" s="6" t="s">
        <v>12769</v>
      </c>
      <c r="J4113" s="6" t="s">
        <v>12765</v>
      </c>
      <c r="K4113" s="17">
        <v>5</v>
      </c>
      <c r="L4113" s="17" t="s">
        <v>20076</v>
      </c>
      <c r="M4113" s="9"/>
      <c r="N4113" s="9"/>
      <c r="O4113" s="21"/>
      <c r="Q4113" s="29"/>
      <c r="U4113" s="17"/>
      <c r="V4113" s="2"/>
      <c r="Y4113" t="str">
        <f t="shared" si="262"/>
        <v/>
      </c>
      <c r="AA4113" t="str">
        <f t="shared" si="263"/>
        <v/>
      </c>
      <c r="AC4113" s="7"/>
      <c r="AD4113" t="s">
        <v>12769</v>
      </c>
      <c r="AE4113">
        <f t="shared" si="261"/>
        <v>0</v>
      </c>
      <c r="AG4113" s="2"/>
      <c r="AI4113" s="7"/>
    </row>
    <row r="4114" spans="1:35" ht="11" customHeight="1" outlineLevel="1" x14ac:dyDescent="0.25">
      <c r="A4114" t="s">
        <v>5054</v>
      </c>
      <c r="C4114" s="2" t="s">
        <v>12521</v>
      </c>
      <c r="D4114" s="2" t="s">
        <v>12768</v>
      </c>
      <c r="E4114" s="7">
        <v>2005</v>
      </c>
      <c r="F4114" s="5" t="s">
        <v>12767</v>
      </c>
      <c r="H4114" s="5" t="s">
        <v>5398</v>
      </c>
      <c r="I4114" s="6" t="s">
        <v>5092</v>
      </c>
      <c r="J4114" s="6" t="s">
        <v>12765</v>
      </c>
      <c r="K4114" s="17">
        <v>5</v>
      </c>
      <c r="L4114" s="17" t="s">
        <v>7730</v>
      </c>
      <c r="M4114" s="9">
        <v>8.3000000000000007</v>
      </c>
      <c r="N4114" s="9"/>
      <c r="O4114" s="21"/>
      <c r="Q4114" s="29"/>
      <c r="U4114" s="17"/>
      <c r="V4114" s="2">
        <v>462</v>
      </c>
      <c r="Y4114" t="str">
        <f t="shared" si="262"/>
        <v/>
      </c>
      <c r="AA4114">
        <f t="shared" si="263"/>
        <v>1</v>
      </c>
      <c r="AC4114" s="7"/>
      <c r="AD4114" t="s">
        <v>5092</v>
      </c>
      <c r="AE4114">
        <f t="shared" si="261"/>
        <v>0</v>
      </c>
      <c r="AG4114" s="2"/>
      <c r="AH4114" t="s">
        <v>3340</v>
      </c>
      <c r="AI4114" s="7" t="s">
        <v>4620</v>
      </c>
    </row>
    <row r="4115" spans="1:35" ht="11" customHeight="1" outlineLevel="1" x14ac:dyDescent="0.25">
      <c r="A4115" t="s">
        <v>5054</v>
      </c>
      <c r="C4115" s="2" t="s">
        <v>12521</v>
      </c>
      <c r="D4115" s="2">
        <v>539</v>
      </c>
      <c r="E4115" s="7">
        <v>2006</v>
      </c>
      <c r="F4115" s="5" t="s">
        <v>12724</v>
      </c>
      <c r="H4115" s="5" t="s">
        <v>5398</v>
      </c>
      <c r="I4115" s="6" t="s">
        <v>12772</v>
      </c>
      <c r="J4115" s="6" t="s">
        <v>9099</v>
      </c>
      <c r="K4115" s="17">
        <v>5</v>
      </c>
      <c r="L4115" s="17" t="s">
        <v>7730</v>
      </c>
      <c r="M4115" s="9">
        <v>1.75</v>
      </c>
      <c r="N4115" s="9"/>
      <c r="O4115" s="21"/>
      <c r="Q4115" s="29"/>
      <c r="U4115" s="17"/>
      <c r="V4115" s="2"/>
      <c r="Y4115" t="str">
        <f t="shared" si="262"/>
        <v/>
      </c>
      <c r="AA4115" t="str">
        <f t="shared" si="263"/>
        <v/>
      </c>
      <c r="AC4115" s="7"/>
      <c r="AD4115" t="s">
        <v>12772</v>
      </c>
      <c r="AE4115">
        <f t="shared" si="261"/>
        <v>0</v>
      </c>
      <c r="AG4115" s="2"/>
      <c r="AI4115" s="7"/>
    </row>
    <row r="4116" spans="1:35" ht="11" customHeight="1" outlineLevel="1" x14ac:dyDescent="0.25">
      <c r="A4116" t="s">
        <v>5054</v>
      </c>
      <c r="C4116" s="2" t="s">
        <v>12521</v>
      </c>
      <c r="D4116" s="2">
        <v>540</v>
      </c>
      <c r="E4116" s="7">
        <v>2006</v>
      </c>
      <c r="F4116" s="5" t="s">
        <v>12770</v>
      </c>
      <c r="H4116" s="5" t="s">
        <v>5398</v>
      </c>
      <c r="I4116" s="6" t="s">
        <v>12773</v>
      </c>
      <c r="J4116" s="6" t="s">
        <v>9099</v>
      </c>
      <c r="K4116" s="17">
        <v>5</v>
      </c>
      <c r="L4116" s="17" t="s">
        <v>7730</v>
      </c>
      <c r="M4116" s="9">
        <v>1.75</v>
      </c>
      <c r="N4116" s="9"/>
      <c r="O4116" s="21"/>
      <c r="Q4116" s="29"/>
      <c r="U4116" s="17"/>
      <c r="V4116" s="2"/>
      <c r="Y4116" t="str">
        <f t="shared" si="262"/>
        <v/>
      </c>
      <c r="AA4116" t="str">
        <f t="shared" si="263"/>
        <v/>
      </c>
      <c r="AC4116" s="7"/>
      <c r="AD4116" t="s">
        <v>12773</v>
      </c>
      <c r="AE4116">
        <f t="shared" si="261"/>
        <v>0</v>
      </c>
      <c r="AG4116" s="2"/>
      <c r="AI4116" s="7"/>
    </row>
    <row r="4117" spans="1:35" ht="11" customHeight="1" outlineLevel="1" x14ac:dyDescent="0.25">
      <c r="A4117" t="s">
        <v>5054</v>
      </c>
      <c r="C4117" s="2" t="s">
        <v>12521</v>
      </c>
      <c r="D4117" s="2">
        <v>541</v>
      </c>
      <c r="E4117" s="7">
        <v>2006</v>
      </c>
      <c r="F4117" s="5" t="s">
        <v>12771</v>
      </c>
      <c r="H4117" s="5" t="s">
        <v>5398</v>
      </c>
      <c r="I4117" s="6" t="s">
        <v>12774</v>
      </c>
      <c r="J4117" s="6" t="s">
        <v>9099</v>
      </c>
      <c r="K4117" s="17">
        <v>3</v>
      </c>
      <c r="L4117" s="17" t="s">
        <v>7730</v>
      </c>
      <c r="M4117" s="9">
        <v>1.75</v>
      </c>
      <c r="N4117" s="9"/>
      <c r="O4117" s="21"/>
      <c r="Q4117" s="29"/>
      <c r="U4117" s="17"/>
      <c r="V4117" s="2"/>
      <c r="Y4117" t="str">
        <f t="shared" si="262"/>
        <v/>
      </c>
      <c r="AA4117" t="str">
        <f t="shared" si="263"/>
        <v/>
      </c>
      <c r="AC4117" s="7"/>
      <c r="AD4117" t="s">
        <v>12774</v>
      </c>
      <c r="AE4117">
        <f t="shared" si="261"/>
        <v>0</v>
      </c>
      <c r="AG4117" s="2"/>
      <c r="AI4117" s="7"/>
    </row>
    <row r="4118" spans="1:35" ht="11" customHeight="1" outlineLevel="1" x14ac:dyDescent="0.25">
      <c r="A4118" t="s">
        <v>5054</v>
      </c>
      <c r="C4118" s="2" t="s">
        <v>12521</v>
      </c>
      <c r="D4118" s="2" t="s">
        <v>12776</v>
      </c>
      <c r="E4118" s="7">
        <v>2006</v>
      </c>
      <c r="F4118" s="5" t="s">
        <v>12767</v>
      </c>
      <c r="H4118" s="5" t="s">
        <v>5398</v>
      </c>
      <c r="I4118" s="6" t="s">
        <v>12777</v>
      </c>
      <c r="J4118" s="6" t="s">
        <v>12775</v>
      </c>
      <c r="K4118" s="17">
        <v>5</v>
      </c>
      <c r="L4118" s="17" t="s">
        <v>7730</v>
      </c>
      <c r="M4118" s="9">
        <v>10</v>
      </c>
      <c r="N4118" s="9"/>
      <c r="O4118" s="21"/>
      <c r="Q4118" s="29"/>
      <c r="U4118" s="17"/>
      <c r="V4118" s="2"/>
      <c r="Y4118" t="str">
        <f t="shared" si="262"/>
        <v/>
      </c>
      <c r="AA4118">
        <f t="shared" si="263"/>
        <v>1</v>
      </c>
      <c r="AC4118" s="7"/>
      <c r="AD4118" t="s">
        <v>12777</v>
      </c>
      <c r="AE4118">
        <f t="shared" si="261"/>
        <v>0</v>
      </c>
      <c r="AG4118" s="2"/>
      <c r="AI4118" s="7"/>
    </row>
    <row r="4119" spans="1:35" ht="11" customHeight="1" outlineLevel="1" x14ac:dyDescent="0.25">
      <c r="A4119" t="s">
        <v>5054</v>
      </c>
      <c r="C4119" s="2" t="s">
        <v>12521</v>
      </c>
      <c r="D4119" s="2">
        <v>578</v>
      </c>
      <c r="E4119" s="7">
        <v>2007</v>
      </c>
      <c r="F4119" s="5" t="s">
        <v>12750</v>
      </c>
      <c r="H4119" s="5" t="s">
        <v>5398</v>
      </c>
      <c r="I4119" s="6" t="s">
        <v>12778</v>
      </c>
      <c r="J4119" s="6" t="s">
        <v>8985</v>
      </c>
      <c r="K4119" s="17">
        <v>5</v>
      </c>
      <c r="L4119" s="17" t="s">
        <v>7730</v>
      </c>
      <c r="M4119" s="9">
        <v>2.25</v>
      </c>
      <c r="N4119" s="9"/>
      <c r="O4119" s="21"/>
      <c r="Q4119" s="29"/>
      <c r="U4119" s="17"/>
      <c r="V4119" s="2"/>
      <c r="Y4119" t="str">
        <f t="shared" si="262"/>
        <v/>
      </c>
      <c r="AA4119" t="str">
        <f t="shared" si="263"/>
        <v/>
      </c>
      <c r="AC4119" s="7"/>
      <c r="AD4119" t="s">
        <v>12778</v>
      </c>
      <c r="AE4119">
        <f t="shared" si="261"/>
        <v>0</v>
      </c>
      <c r="AG4119" s="2"/>
      <c r="AI4119" s="7"/>
    </row>
    <row r="4120" spans="1:35" ht="11" customHeight="1" outlineLevel="1" x14ac:dyDescent="0.25">
      <c r="A4120" t="s">
        <v>5054</v>
      </c>
      <c r="C4120" s="2" t="s">
        <v>12521</v>
      </c>
      <c r="D4120" s="2">
        <v>579</v>
      </c>
      <c r="E4120" s="7">
        <v>2007</v>
      </c>
      <c r="F4120" s="5" t="s">
        <v>12766</v>
      </c>
      <c r="H4120" s="5" t="s">
        <v>5398</v>
      </c>
      <c r="I4120" s="6" t="s">
        <v>7685</v>
      </c>
      <c r="J4120" s="6" t="s">
        <v>8985</v>
      </c>
      <c r="K4120" s="17">
        <v>3</v>
      </c>
      <c r="L4120" s="17" t="s">
        <v>7730</v>
      </c>
      <c r="M4120" s="9">
        <v>2.25</v>
      </c>
      <c r="N4120" s="9"/>
      <c r="O4120" s="21"/>
      <c r="Q4120" s="29"/>
      <c r="U4120" s="17"/>
      <c r="V4120" s="2"/>
      <c r="Y4120" t="str">
        <f t="shared" si="262"/>
        <v/>
      </c>
      <c r="AA4120" t="str">
        <f t="shared" si="263"/>
        <v/>
      </c>
      <c r="AC4120" s="7"/>
      <c r="AD4120" t="s">
        <v>7685</v>
      </c>
      <c r="AE4120">
        <f t="shared" si="261"/>
        <v>0</v>
      </c>
      <c r="AG4120" s="2"/>
      <c r="AI4120" s="7"/>
    </row>
    <row r="4121" spans="1:35" ht="11" customHeight="1" outlineLevel="1" x14ac:dyDescent="0.25">
      <c r="A4121" t="s">
        <v>5054</v>
      </c>
      <c r="C4121" s="2" t="s">
        <v>12521</v>
      </c>
      <c r="D4121" s="2" t="s">
        <v>12780</v>
      </c>
      <c r="E4121" s="7">
        <v>2007</v>
      </c>
      <c r="F4121" s="5" t="s">
        <v>12781</v>
      </c>
      <c r="H4121" s="5" t="s">
        <v>5398</v>
      </c>
      <c r="I4121" s="6" t="s">
        <v>12782</v>
      </c>
      <c r="J4121" s="6" t="s">
        <v>12779</v>
      </c>
      <c r="K4121" s="17">
        <v>5</v>
      </c>
      <c r="L4121" s="17" t="s">
        <v>7730</v>
      </c>
      <c r="M4121" s="9">
        <v>3.8</v>
      </c>
      <c r="N4121" s="9"/>
      <c r="O4121" s="21"/>
      <c r="Q4121" s="29"/>
      <c r="U4121" s="17"/>
      <c r="V4121" s="2"/>
      <c r="Y4121" t="str">
        <f t="shared" si="262"/>
        <v/>
      </c>
      <c r="AA4121">
        <f t="shared" si="263"/>
        <v>1</v>
      </c>
      <c r="AC4121" s="7"/>
      <c r="AD4121" t="s">
        <v>12782</v>
      </c>
      <c r="AE4121">
        <f t="shared" si="261"/>
        <v>0</v>
      </c>
      <c r="AG4121" s="2"/>
      <c r="AI4121" s="7"/>
    </row>
    <row r="4122" spans="1:35" ht="11" customHeight="1" outlineLevel="1" x14ac:dyDescent="0.25">
      <c r="A4122" t="s">
        <v>5054</v>
      </c>
      <c r="C4122" s="2" t="s">
        <v>12521</v>
      </c>
      <c r="D4122" s="2">
        <v>607</v>
      </c>
      <c r="E4122" s="7">
        <v>2007</v>
      </c>
      <c r="F4122" s="5" t="s">
        <v>12766</v>
      </c>
      <c r="H4122" s="5" t="s">
        <v>5398</v>
      </c>
      <c r="I4122" s="6" t="s">
        <v>12784</v>
      </c>
      <c r="J4122" s="6" t="s">
        <v>12783</v>
      </c>
      <c r="K4122" s="17">
        <v>3</v>
      </c>
      <c r="L4122" s="17" t="s">
        <v>7730</v>
      </c>
      <c r="M4122" s="9">
        <v>2.8</v>
      </c>
      <c r="N4122" s="9"/>
      <c r="O4122" s="21"/>
      <c r="Q4122" s="29"/>
      <c r="U4122" s="17"/>
      <c r="V4122" s="2"/>
      <c r="Y4122" t="str">
        <f t="shared" si="262"/>
        <v/>
      </c>
      <c r="AA4122" t="str">
        <f t="shared" si="263"/>
        <v/>
      </c>
      <c r="AC4122" s="7"/>
      <c r="AD4122" t="s">
        <v>12784</v>
      </c>
      <c r="AE4122">
        <f t="shared" si="261"/>
        <v>0</v>
      </c>
      <c r="AG4122" s="2"/>
      <c r="AI4122" s="7"/>
    </row>
    <row r="4123" spans="1:35" ht="11" customHeight="1" outlineLevel="1" x14ac:dyDescent="0.25">
      <c r="A4123" t="s">
        <v>5054</v>
      </c>
      <c r="C4123" s="2" t="s">
        <v>12521</v>
      </c>
      <c r="D4123" s="2" t="s">
        <v>12787</v>
      </c>
      <c r="E4123" s="7">
        <v>2007</v>
      </c>
      <c r="F4123" s="5" t="s">
        <v>12788</v>
      </c>
      <c r="H4123" s="5" t="s">
        <v>5398</v>
      </c>
      <c r="I4123" s="6" t="s">
        <v>12786</v>
      </c>
      <c r="J4123" s="6" t="s">
        <v>12785</v>
      </c>
      <c r="K4123" s="17">
        <v>4</v>
      </c>
      <c r="L4123" s="17" t="s">
        <v>7730</v>
      </c>
      <c r="M4123" s="9">
        <v>9</v>
      </c>
      <c r="N4123" s="9"/>
      <c r="O4123" s="21"/>
      <c r="Q4123" s="29"/>
      <c r="U4123" s="17"/>
      <c r="V4123" s="2"/>
      <c r="Y4123" t="str">
        <f t="shared" si="262"/>
        <v/>
      </c>
      <c r="AA4123">
        <f t="shared" si="263"/>
        <v>1</v>
      </c>
      <c r="AC4123" s="7"/>
      <c r="AD4123" t="s">
        <v>12786</v>
      </c>
      <c r="AE4123">
        <f t="shared" si="261"/>
        <v>0</v>
      </c>
      <c r="AG4123" s="2"/>
      <c r="AI4123" s="7"/>
    </row>
    <row r="4124" spans="1:35" ht="11" customHeight="1" outlineLevel="1" x14ac:dyDescent="0.25">
      <c r="A4124" t="s">
        <v>5054</v>
      </c>
      <c r="C4124" s="2" t="s">
        <v>12521</v>
      </c>
      <c r="D4124" s="2">
        <v>628</v>
      </c>
      <c r="E4124" s="7">
        <v>2008</v>
      </c>
      <c r="F4124" s="5" t="s">
        <v>12766</v>
      </c>
      <c r="H4124" s="5" t="s">
        <v>5398</v>
      </c>
      <c r="I4124" s="6" t="s">
        <v>12792</v>
      </c>
      <c r="J4124" s="6" t="s">
        <v>12789</v>
      </c>
      <c r="K4124" s="17">
        <v>5</v>
      </c>
      <c r="L4124" s="17" t="s">
        <v>20076</v>
      </c>
      <c r="M4124" s="9"/>
      <c r="N4124" s="9"/>
      <c r="O4124" s="21"/>
      <c r="Q4124" s="29"/>
      <c r="U4124" s="17"/>
      <c r="V4124" s="2"/>
      <c r="Y4124" t="str">
        <f t="shared" si="262"/>
        <v/>
      </c>
      <c r="AA4124" t="str">
        <f t="shared" si="263"/>
        <v/>
      </c>
      <c r="AC4124" s="7"/>
      <c r="AD4124" t="s">
        <v>12792</v>
      </c>
      <c r="AE4124">
        <f t="shared" si="261"/>
        <v>0</v>
      </c>
      <c r="AG4124" s="2"/>
      <c r="AI4124" s="7"/>
    </row>
    <row r="4125" spans="1:35" ht="11" customHeight="1" outlineLevel="1" x14ac:dyDescent="0.25">
      <c r="A4125" t="s">
        <v>5054</v>
      </c>
      <c r="C4125" s="2" t="s">
        <v>12521</v>
      </c>
      <c r="D4125" s="2">
        <v>629</v>
      </c>
      <c r="E4125" s="7">
        <v>2008</v>
      </c>
      <c r="F4125" s="5" t="s">
        <v>12766</v>
      </c>
      <c r="H4125" s="5" t="s">
        <v>5398</v>
      </c>
      <c r="I4125" s="6" t="s">
        <v>12792</v>
      </c>
      <c r="J4125" s="6" t="s">
        <v>12789</v>
      </c>
      <c r="K4125" s="17">
        <v>5</v>
      </c>
      <c r="L4125" s="17" t="s">
        <v>20076</v>
      </c>
      <c r="M4125" s="9"/>
      <c r="N4125" s="9"/>
      <c r="O4125" s="21"/>
      <c r="Q4125" s="29"/>
      <c r="U4125" s="17"/>
      <c r="V4125" s="2"/>
      <c r="Y4125" t="str">
        <f t="shared" si="262"/>
        <v/>
      </c>
      <c r="AA4125" t="str">
        <f t="shared" si="263"/>
        <v/>
      </c>
      <c r="AC4125" s="7"/>
      <c r="AD4125" t="s">
        <v>12792</v>
      </c>
      <c r="AE4125">
        <f t="shared" si="261"/>
        <v>0</v>
      </c>
      <c r="AG4125" s="2"/>
      <c r="AI4125" s="7"/>
    </row>
    <row r="4126" spans="1:35" ht="11" customHeight="1" outlineLevel="1" x14ac:dyDescent="0.25">
      <c r="A4126" t="s">
        <v>5054</v>
      </c>
      <c r="C4126" s="2" t="s">
        <v>12521</v>
      </c>
      <c r="D4126" s="2" t="s">
        <v>12790</v>
      </c>
      <c r="E4126" s="7">
        <v>2008</v>
      </c>
      <c r="F4126" s="5" t="s">
        <v>12791</v>
      </c>
      <c r="H4126" s="5" t="s">
        <v>5398</v>
      </c>
      <c r="I4126" s="6" t="s">
        <v>12792</v>
      </c>
      <c r="J4126" s="6" t="s">
        <v>12789</v>
      </c>
      <c r="K4126" s="17">
        <v>5</v>
      </c>
      <c r="L4126" s="17" t="s">
        <v>7730</v>
      </c>
      <c r="M4126" s="9">
        <v>4.5</v>
      </c>
      <c r="N4126" s="9"/>
      <c r="O4126" s="21"/>
      <c r="Q4126" s="29"/>
      <c r="U4126" s="17"/>
      <c r="V4126" s="2"/>
      <c r="Y4126" t="str">
        <f t="shared" si="262"/>
        <v/>
      </c>
      <c r="AA4126">
        <f t="shared" si="263"/>
        <v>1</v>
      </c>
      <c r="AC4126" s="7"/>
      <c r="AD4126" t="s">
        <v>12792</v>
      </c>
      <c r="AE4126">
        <f t="shared" si="261"/>
        <v>0</v>
      </c>
      <c r="AG4126" s="2"/>
      <c r="AI4126" s="7"/>
    </row>
    <row r="4127" spans="1:35" ht="11" customHeight="1" outlineLevel="1" x14ac:dyDescent="0.25">
      <c r="A4127" t="s">
        <v>5054</v>
      </c>
      <c r="C4127" s="2" t="s">
        <v>12521</v>
      </c>
      <c r="D4127" s="2">
        <v>661</v>
      </c>
      <c r="E4127" s="7">
        <v>2009</v>
      </c>
      <c r="F4127" s="5" t="s">
        <v>12793</v>
      </c>
      <c r="H4127" s="5" t="s">
        <v>5398</v>
      </c>
      <c r="I4127" s="6" t="s">
        <v>12794</v>
      </c>
      <c r="J4127" s="6" t="s">
        <v>8842</v>
      </c>
      <c r="K4127" s="17">
        <v>2</v>
      </c>
      <c r="L4127" s="17" t="s">
        <v>7730</v>
      </c>
      <c r="M4127" s="9">
        <v>3.4</v>
      </c>
      <c r="N4127" s="9"/>
      <c r="O4127" s="21"/>
      <c r="Q4127" s="29"/>
      <c r="U4127" s="17"/>
      <c r="V4127" s="2"/>
      <c r="Y4127" t="str">
        <f t="shared" si="262"/>
        <v/>
      </c>
      <c r="AA4127" t="str">
        <f t="shared" si="263"/>
        <v/>
      </c>
      <c r="AC4127" s="7"/>
      <c r="AD4127" t="s">
        <v>12794</v>
      </c>
      <c r="AE4127">
        <f t="shared" si="261"/>
        <v>0</v>
      </c>
      <c r="AG4127" s="2"/>
      <c r="AI4127" s="7"/>
    </row>
    <row r="4128" spans="1:35" ht="11" customHeight="1" outlineLevel="1" x14ac:dyDescent="0.25">
      <c r="A4128" t="s">
        <v>5054</v>
      </c>
      <c r="C4128" s="2" t="s">
        <v>12521</v>
      </c>
      <c r="D4128" s="2">
        <v>662</v>
      </c>
      <c r="E4128" s="7">
        <v>2009</v>
      </c>
      <c r="F4128" s="5" t="s">
        <v>12770</v>
      </c>
      <c r="H4128" s="5" t="s">
        <v>5398</v>
      </c>
      <c r="I4128" s="6" t="s">
        <v>12794</v>
      </c>
      <c r="J4128" s="6" t="s">
        <v>8842</v>
      </c>
      <c r="K4128" s="17">
        <v>2</v>
      </c>
      <c r="L4128" s="17" t="s">
        <v>7730</v>
      </c>
      <c r="M4128" s="9">
        <v>4.2</v>
      </c>
      <c r="N4128" s="9"/>
      <c r="O4128" s="21"/>
      <c r="Q4128" s="29"/>
      <c r="U4128" s="17"/>
      <c r="V4128" s="2"/>
      <c r="Y4128" t="str">
        <f t="shared" si="262"/>
        <v/>
      </c>
      <c r="AA4128" t="str">
        <f t="shared" si="263"/>
        <v/>
      </c>
      <c r="AC4128" s="7"/>
      <c r="AD4128" t="s">
        <v>12794</v>
      </c>
      <c r="AE4128">
        <f t="shared" si="261"/>
        <v>0</v>
      </c>
      <c r="AG4128" s="2"/>
      <c r="AI4128" s="7"/>
    </row>
    <row r="4129" spans="1:35" ht="11" customHeight="1" outlineLevel="1" x14ac:dyDescent="0.25">
      <c r="A4129" t="s">
        <v>5054</v>
      </c>
      <c r="C4129" s="2" t="s">
        <v>12521</v>
      </c>
      <c r="D4129" s="2">
        <v>666</v>
      </c>
      <c r="E4129" s="7">
        <v>2009</v>
      </c>
      <c r="F4129" s="5" t="s">
        <v>12793</v>
      </c>
      <c r="H4129" s="5" t="s">
        <v>5398</v>
      </c>
      <c r="I4129" s="6" t="s">
        <v>12798</v>
      </c>
      <c r="J4129" s="6" t="s">
        <v>12795</v>
      </c>
      <c r="K4129" s="17">
        <v>1</v>
      </c>
      <c r="L4129" s="17" t="s">
        <v>20076</v>
      </c>
      <c r="M4129" s="9"/>
      <c r="N4129" s="9"/>
      <c r="O4129" s="21"/>
      <c r="Q4129" s="29"/>
      <c r="U4129" s="17"/>
      <c r="V4129" s="2"/>
      <c r="Y4129" t="str">
        <f t="shared" si="262"/>
        <v/>
      </c>
      <c r="AA4129" t="str">
        <f t="shared" si="263"/>
        <v/>
      </c>
      <c r="AC4129" s="7"/>
      <c r="AD4129" t="s">
        <v>12798</v>
      </c>
      <c r="AE4129">
        <f t="shared" si="261"/>
        <v>0</v>
      </c>
      <c r="AG4129" s="2"/>
      <c r="AI4129" s="7"/>
    </row>
    <row r="4130" spans="1:35" ht="11" customHeight="1" outlineLevel="1" x14ac:dyDescent="0.25">
      <c r="A4130" t="s">
        <v>5054</v>
      </c>
      <c r="C4130" s="2" t="s">
        <v>12521</v>
      </c>
      <c r="D4130" s="2">
        <v>667</v>
      </c>
      <c r="E4130" s="7">
        <v>2009</v>
      </c>
      <c r="F4130" s="5" t="s">
        <v>12793</v>
      </c>
      <c r="H4130" s="5" t="s">
        <v>5398</v>
      </c>
      <c r="I4130" s="6" t="s">
        <v>12798</v>
      </c>
      <c r="J4130" s="6" t="s">
        <v>12795</v>
      </c>
      <c r="K4130" s="17">
        <v>1</v>
      </c>
      <c r="L4130" s="17" t="s">
        <v>20076</v>
      </c>
      <c r="M4130" s="9"/>
      <c r="N4130" s="9"/>
      <c r="O4130" s="21"/>
      <c r="Q4130" s="29"/>
      <c r="U4130" s="17"/>
      <c r="V4130" s="2"/>
      <c r="Y4130" t="str">
        <f t="shared" si="262"/>
        <v/>
      </c>
      <c r="AA4130" t="str">
        <f t="shared" si="263"/>
        <v/>
      </c>
      <c r="AC4130" s="7"/>
      <c r="AD4130" t="s">
        <v>12798</v>
      </c>
      <c r="AE4130">
        <f t="shared" si="261"/>
        <v>0</v>
      </c>
      <c r="AG4130" s="2"/>
      <c r="AI4130" s="7"/>
    </row>
    <row r="4131" spans="1:35" ht="11" customHeight="1" outlineLevel="1" x14ac:dyDescent="0.25">
      <c r="A4131" t="s">
        <v>5054</v>
      </c>
      <c r="C4131" s="2" t="s">
        <v>12521</v>
      </c>
      <c r="D4131" s="2">
        <v>668</v>
      </c>
      <c r="E4131" s="7">
        <v>2009</v>
      </c>
      <c r="F4131" s="5" t="s">
        <v>12793</v>
      </c>
      <c r="H4131" s="5" t="s">
        <v>5398</v>
      </c>
      <c r="I4131" s="6" t="s">
        <v>12798</v>
      </c>
      <c r="J4131" s="6" t="s">
        <v>12795</v>
      </c>
      <c r="K4131" s="17">
        <v>1</v>
      </c>
      <c r="L4131" s="17" t="s">
        <v>20076</v>
      </c>
      <c r="M4131" s="9"/>
      <c r="N4131" s="9"/>
      <c r="O4131" s="21"/>
      <c r="Q4131" s="29"/>
      <c r="U4131" s="17"/>
      <c r="V4131" s="2"/>
      <c r="Y4131" t="str">
        <f t="shared" si="262"/>
        <v/>
      </c>
      <c r="AA4131" t="str">
        <f t="shared" si="263"/>
        <v/>
      </c>
      <c r="AC4131" s="7"/>
      <c r="AD4131" t="s">
        <v>12798</v>
      </c>
      <c r="AE4131">
        <f t="shared" si="261"/>
        <v>0</v>
      </c>
      <c r="AG4131" s="2"/>
      <c r="AI4131" s="7"/>
    </row>
    <row r="4132" spans="1:35" ht="11" customHeight="1" outlineLevel="1" x14ac:dyDescent="0.25">
      <c r="A4132" t="s">
        <v>5054</v>
      </c>
      <c r="C4132" s="2" t="s">
        <v>12521</v>
      </c>
      <c r="D4132" s="2">
        <v>669</v>
      </c>
      <c r="E4132" s="7">
        <v>2009</v>
      </c>
      <c r="F4132" s="5" t="s">
        <v>12793</v>
      </c>
      <c r="H4132" s="5" t="s">
        <v>5398</v>
      </c>
      <c r="I4132" s="6" t="s">
        <v>12798</v>
      </c>
      <c r="J4132" s="6" t="s">
        <v>12795</v>
      </c>
      <c r="K4132" s="17">
        <v>1</v>
      </c>
      <c r="L4132" s="17" t="s">
        <v>20076</v>
      </c>
      <c r="M4132" s="9"/>
      <c r="N4132" s="9"/>
      <c r="O4132" s="21"/>
      <c r="Q4132" s="29"/>
      <c r="U4132" s="17"/>
      <c r="V4132" s="2"/>
      <c r="Y4132" t="str">
        <f t="shared" si="262"/>
        <v/>
      </c>
      <c r="AA4132" t="str">
        <f t="shared" si="263"/>
        <v/>
      </c>
      <c r="AC4132" s="7"/>
      <c r="AD4132" t="s">
        <v>12798</v>
      </c>
      <c r="AE4132">
        <f t="shared" si="261"/>
        <v>0</v>
      </c>
      <c r="AG4132" s="2"/>
      <c r="AI4132" s="7"/>
    </row>
    <row r="4133" spans="1:35" ht="11" customHeight="1" outlineLevel="1" x14ac:dyDescent="0.25">
      <c r="A4133" t="s">
        <v>5054</v>
      </c>
      <c r="C4133" s="2" t="s">
        <v>12521</v>
      </c>
      <c r="D4133" s="2">
        <v>670</v>
      </c>
      <c r="E4133" s="7">
        <v>2009</v>
      </c>
      <c r="F4133" s="5" t="s">
        <v>12793</v>
      </c>
      <c r="H4133" s="5" t="s">
        <v>5398</v>
      </c>
      <c r="I4133" s="6" t="s">
        <v>12798</v>
      </c>
      <c r="J4133" s="6" t="s">
        <v>12795</v>
      </c>
      <c r="K4133" s="17">
        <v>6</v>
      </c>
      <c r="L4133" s="17" t="s">
        <v>20076</v>
      </c>
      <c r="M4133" s="9"/>
      <c r="N4133" s="9"/>
      <c r="O4133" s="21"/>
      <c r="Q4133" s="29"/>
      <c r="U4133" s="17"/>
      <c r="V4133" s="2"/>
      <c r="Y4133" t="str">
        <f t="shared" si="262"/>
        <v/>
      </c>
      <c r="AA4133" t="str">
        <f t="shared" si="263"/>
        <v/>
      </c>
      <c r="AC4133" s="7"/>
      <c r="AD4133" t="s">
        <v>12798</v>
      </c>
      <c r="AE4133">
        <f t="shared" si="261"/>
        <v>0</v>
      </c>
      <c r="AG4133" s="2"/>
      <c r="AI4133" s="7"/>
    </row>
    <row r="4134" spans="1:35" ht="11" customHeight="1" outlineLevel="1" x14ac:dyDescent="0.25">
      <c r="A4134" t="s">
        <v>5054</v>
      </c>
      <c r="C4134" s="2" t="s">
        <v>12521</v>
      </c>
      <c r="D4134" s="2">
        <v>671</v>
      </c>
      <c r="E4134" s="7">
        <v>2009</v>
      </c>
      <c r="F4134" s="5" t="s">
        <v>12793</v>
      </c>
      <c r="H4134" s="5" t="s">
        <v>5398</v>
      </c>
      <c r="I4134" s="6" t="s">
        <v>12798</v>
      </c>
      <c r="J4134" s="6" t="s">
        <v>12795</v>
      </c>
      <c r="K4134" s="17">
        <v>5</v>
      </c>
      <c r="L4134" s="17" t="s">
        <v>20076</v>
      </c>
      <c r="M4134" s="9"/>
      <c r="N4134" s="9"/>
      <c r="O4134" s="21"/>
      <c r="Q4134" s="29"/>
      <c r="U4134" s="17"/>
      <c r="V4134" s="2"/>
      <c r="Y4134" t="str">
        <f t="shared" si="262"/>
        <v/>
      </c>
      <c r="AA4134" t="str">
        <f t="shared" si="263"/>
        <v/>
      </c>
      <c r="AC4134" s="7"/>
      <c r="AD4134" t="s">
        <v>12798</v>
      </c>
      <c r="AE4134">
        <f t="shared" si="261"/>
        <v>0</v>
      </c>
      <c r="AG4134" s="2"/>
      <c r="AI4134" s="7"/>
    </row>
    <row r="4135" spans="1:35" ht="11" customHeight="1" outlineLevel="1" x14ac:dyDescent="0.25">
      <c r="A4135" t="s">
        <v>5054</v>
      </c>
      <c r="C4135" s="2" t="s">
        <v>12521</v>
      </c>
      <c r="D4135" s="2" t="s">
        <v>12796</v>
      </c>
      <c r="E4135" s="7">
        <v>2009</v>
      </c>
      <c r="F4135" s="5" t="s">
        <v>12797</v>
      </c>
      <c r="H4135" s="5" t="s">
        <v>5398</v>
      </c>
      <c r="I4135" s="6" t="s">
        <v>12798</v>
      </c>
      <c r="J4135" s="6" t="s">
        <v>12795</v>
      </c>
      <c r="K4135" s="17">
        <v>1</v>
      </c>
      <c r="L4135" s="17" t="s">
        <v>7730</v>
      </c>
      <c r="M4135" s="9">
        <v>11.2</v>
      </c>
      <c r="N4135" s="9"/>
      <c r="O4135" s="21"/>
      <c r="Q4135" s="29"/>
      <c r="U4135" s="17"/>
      <c r="V4135" s="2"/>
      <c r="Y4135" t="str">
        <f t="shared" si="262"/>
        <v/>
      </c>
      <c r="AA4135">
        <f t="shared" si="263"/>
        <v>1</v>
      </c>
      <c r="AC4135" s="7"/>
      <c r="AD4135" t="s">
        <v>12798</v>
      </c>
      <c r="AE4135">
        <f t="shared" si="261"/>
        <v>0</v>
      </c>
      <c r="AG4135" s="2"/>
      <c r="AI4135" s="7"/>
    </row>
    <row r="4136" spans="1:35" ht="11" customHeight="1" outlineLevel="1" x14ac:dyDescent="0.25">
      <c r="A4136" t="s">
        <v>5054</v>
      </c>
      <c r="C4136" s="2" t="s">
        <v>12521</v>
      </c>
      <c r="D4136" s="2">
        <v>672</v>
      </c>
      <c r="E4136" s="7">
        <v>2009</v>
      </c>
      <c r="F4136" s="5" t="s">
        <v>12793</v>
      </c>
      <c r="H4136" s="5" t="s">
        <v>5398</v>
      </c>
      <c r="I4136" s="6" t="s">
        <v>12800</v>
      </c>
      <c r="J4136" s="6" t="s">
        <v>12799</v>
      </c>
      <c r="K4136" s="17">
        <v>5</v>
      </c>
      <c r="L4136" s="17" t="s">
        <v>7730</v>
      </c>
      <c r="M4136" s="9">
        <v>3</v>
      </c>
      <c r="N4136" s="9"/>
      <c r="O4136" s="21"/>
      <c r="Q4136" s="29"/>
      <c r="U4136" s="17"/>
      <c r="V4136" s="2"/>
      <c r="Y4136" t="str">
        <f t="shared" si="262"/>
        <v/>
      </c>
      <c r="AA4136" t="str">
        <f t="shared" si="263"/>
        <v/>
      </c>
      <c r="AC4136" s="7"/>
      <c r="AD4136" t="s">
        <v>12800</v>
      </c>
      <c r="AE4136">
        <f t="shared" si="261"/>
        <v>0</v>
      </c>
      <c r="AG4136" s="2"/>
      <c r="AI4136" s="7"/>
    </row>
    <row r="4137" spans="1:35" ht="11" customHeight="1" outlineLevel="1" x14ac:dyDescent="0.25">
      <c r="A4137" t="s">
        <v>5054</v>
      </c>
      <c r="C4137" s="2" t="s">
        <v>12521</v>
      </c>
      <c r="D4137" s="2">
        <v>688</v>
      </c>
      <c r="E4137" s="7">
        <v>2010</v>
      </c>
      <c r="F4137" s="5" t="s">
        <v>12801</v>
      </c>
      <c r="H4137" s="5" t="s">
        <v>5398</v>
      </c>
      <c r="I4137" s="6" t="s">
        <v>12803</v>
      </c>
      <c r="J4137" s="6" t="s">
        <v>8174</v>
      </c>
      <c r="K4137" s="17">
        <v>5</v>
      </c>
      <c r="L4137" s="17" t="s">
        <v>7730</v>
      </c>
      <c r="M4137" s="9">
        <v>3.4</v>
      </c>
      <c r="N4137" s="9"/>
      <c r="O4137" s="21"/>
      <c r="Q4137" s="29"/>
      <c r="U4137" s="17"/>
      <c r="V4137" s="2"/>
      <c r="Y4137" t="str">
        <f t="shared" si="262"/>
        <v/>
      </c>
      <c r="AA4137" t="str">
        <f t="shared" si="263"/>
        <v/>
      </c>
      <c r="AC4137" s="7"/>
      <c r="AD4137" t="s">
        <v>12803</v>
      </c>
      <c r="AE4137">
        <f t="shared" si="261"/>
        <v>0</v>
      </c>
      <c r="AG4137" s="2"/>
      <c r="AI4137" s="7"/>
    </row>
    <row r="4138" spans="1:35" ht="11" customHeight="1" outlineLevel="1" x14ac:dyDescent="0.25">
      <c r="A4138" t="s">
        <v>5054</v>
      </c>
      <c r="C4138" s="2" t="s">
        <v>12521</v>
      </c>
      <c r="D4138" s="2">
        <v>689</v>
      </c>
      <c r="E4138" s="7">
        <v>2010</v>
      </c>
      <c r="F4138" s="5" t="s">
        <v>12802</v>
      </c>
      <c r="H4138" s="5" t="s">
        <v>5398</v>
      </c>
      <c r="I4138" s="6" t="s">
        <v>12803</v>
      </c>
      <c r="J4138" s="6" t="s">
        <v>8174</v>
      </c>
      <c r="K4138" s="17">
        <v>5</v>
      </c>
      <c r="L4138" s="17" t="s">
        <v>7730</v>
      </c>
      <c r="M4138" s="9">
        <v>3.4</v>
      </c>
      <c r="N4138" s="9"/>
      <c r="O4138" s="21"/>
      <c r="Q4138" s="29"/>
      <c r="U4138" s="17"/>
      <c r="V4138" s="2"/>
      <c r="Y4138" t="str">
        <f t="shared" si="262"/>
        <v/>
      </c>
      <c r="AA4138" t="str">
        <f t="shared" si="263"/>
        <v/>
      </c>
      <c r="AC4138" s="7"/>
      <c r="AD4138" t="s">
        <v>12803</v>
      </c>
      <c r="AE4138">
        <f t="shared" si="261"/>
        <v>0</v>
      </c>
      <c r="AG4138" s="2"/>
      <c r="AI4138" s="7"/>
    </row>
    <row r="4139" spans="1:35" ht="11" customHeight="1" outlineLevel="1" x14ac:dyDescent="0.25">
      <c r="A4139" t="s">
        <v>5054</v>
      </c>
      <c r="C4139" s="2" t="s">
        <v>12521</v>
      </c>
      <c r="D4139" s="2">
        <v>712</v>
      </c>
      <c r="E4139" s="7">
        <v>2011</v>
      </c>
      <c r="F4139" s="5" t="s">
        <v>8863</v>
      </c>
      <c r="H4139" s="5" t="s">
        <v>5398</v>
      </c>
      <c r="I4139" s="6" t="s">
        <v>12803</v>
      </c>
      <c r="J4139" s="6" t="s">
        <v>12804</v>
      </c>
      <c r="K4139" s="17">
        <v>5</v>
      </c>
      <c r="L4139" s="17" t="s">
        <v>7732</v>
      </c>
      <c r="M4139" s="9"/>
      <c r="N4139" s="9"/>
      <c r="O4139" s="21"/>
      <c r="Q4139" s="29"/>
      <c r="U4139" s="17"/>
      <c r="V4139" s="2"/>
      <c r="Y4139" t="str">
        <f t="shared" si="262"/>
        <v/>
      </c>
      <c r="AA4139" t="str">
        <f t="shared" si="263"/>
        <v/>
      </c>
      <c r="AC4139" s="7"/>
      <c r="AD4139" t="s">
        <v>12803</v>
      </c>
      <c r="AE4139">
        <f t="shared" si="261"/>
        <v>0</v>
      </c>
      <c r="AG4139" s="2"/>
      <c r="AI4139" s="7"/>
    </row>
    <row r="4140" spans="1:35" ht="11" customHeight="1" outlineLevel="1" x14ac:dyDescent="0.25">
      <c r="A4140" t="s">
        <v>5054</v>
      </c>
      <c r="C4140" s="2" t="s">
        <v>12521</v>
      </c>
      <c r="D4140" s="2">
        <v>713</v>
      </c>
      <c r="E4140" s="7">
        <v>2011</v>
      </c>
      <c r="F4140" s="5" t="s">
        <v>12802</v>
      </c>
      <c r="H4140" s="5" t="s">
        <v>5398</v>
      </c>
      <c r="I4140" s="6" t="s">
        <v>12803</v>
      </c>
      <c r="J4140" s="6" t="s">
        <v>12804</v>
      </c>
      <c r="K4140" s="17">
        <v>5</v>
      </c>
      <c r="L4140" s="17" t="s">
        <v>7732</v>
      </c>
      <c r="M4140" s="9"/>
      <c r="N4140" s="9"/>
      <c r="O4140" s="21"/>
      <c r="Q4140" s="29"/>
      <c r="U4140" s="17"/>
      <c r="V4140" s="2"/>
      <c r="Y4140" t="str">
        <f t="shared" si="262"/>
        <v/>
      </c>
      <c r="AA4140" t="str">
        <f t="shared" si="263"/>
        <v/>
      </c>
      <c r="AC4140" s="7"/>
      <c r="AD4140" t="s">
        <v>12803</v>
      </c>
      <c r="AE4140">
        <f t="shared" si="261"/>
        <v>0</v>
      </c>
      <c r="AG4140" s="2"/>
      <c r="AI4140" s="7"/>
    </row>
    <row r="4141" spans="1:35" ht="11" customHeight="1" outlineLevel="1" x14ac:dyDescent="0.25">
      <c r="A4141" t="s">
        <v>5054</v>
      </c>
      <c r="C4141" s="2" t="s">
        <v>12521</v>
      </c>
      <c r="D4141" s="2">
        <v>718</v>
      </c>
      <c r="E4141" s="7">
        <v>2011</v>
      </c>
      <c r="F4141" s="5" t="s">
        <v>12806</v>
      </c>
      <c r="H4141" s="5" t="s">
        <v>5398</v>
      </c>
      <c r="I4141" s="6" t="s">
        <v>12807</v>
      </c>
      <c r="J4141" s="6" t="s">
        <v>12805</v>
      </c>
      <c r="K4141" s="17">
        <v>5</v>
      </c>
      <c r="L4141" s="17" t="s">
        <v>7730</v>
      </c>
      <c r="M4141" s="9">
        <v>3</v>
      </c>
      <c r="N4141" s="9"/>
      <c r="O4141" s="21"/>
      <c r="Q4141" s="29"/>
      <c r="U4141" s="17"/>
      <c r="V4141" s="2"/>
      <c r="Y4141" t="str">
        <f t="shared" si="262"/>
        <v/>
      </c>
      <c r="AA4141" t="str">
        <f t="shared" si="263"/>
        <v/>
      </c>
      <c r="AC4141" s="7"/>
      <c r="AD4141" t="s">
        <v>12807</v>
      </c>
      <c r="AE4141">
        <f t="shared" si="261"/>
        <v>0</v>
      </c>
      <c r="AG4141" s="2"/>
      <c r="AI4141" s="7"/>
    </row>
    <row r="4142" spans="1:35" ht="11" customHeight="1" outlineLevel="1" x14ac:dyDescent="0.25">
      <c r="A4142" t="s">
        <v>5054</v>
      </c>
      <c r="C4142" s="2" t="s">
        <v>12521</v>
      </c>
      <c r="D4142" s="2">
        <v>719</v>
      </c>
      <c r="E4142" s="7">
        <v>2011</v>
      </c>
      <c r="F4142" s="5" t="s">
        <v>12810</v>
      </c>
      <c r="H4142" s="5" t="s">
        <v>5398</v>
      </c>
      <c r="I4142" s="6" t="s">
        <v>12811</v>
      </c>
      <c r="J4142" s="6" t="s">
        <v>12808</v>
      </c>
      <c r="K4142" s="17">
        <v>5</v>
      </c>
      <c r="L4142" s="17" t="s">
        <v>20076</v>
      </c>
      <c r="M4142" s="9"/>
      <c r="N4142" s="9"/>
      <c r="O4142" s="21"/>
      <c r="Q4142" s="29"/>
      <c r="U4142" s="17"/>
      <c r="V4142" s="2"/>
      <c r="Y4142" t="str">
        <f t="shared" si="262"/>
        <v/>
      </c>
      <c r="AA4142" t="str">
        <f t="shared" si="263"/>
        <v/>
      </c>
      <c r="AC4142" s="7"/>
      <c r="AD4142" t="s">
        <v>12811</v>
      </c>
      <c r="AE4142">
        <f t="shared" si="261"/>
        <v>0</v>
      </c>
      <c r="AG4142" s="2"/>
      <c r="AI4142" s="7"/>
    </row>
    <row r="4143" spans="1:35" ht="11" customHeight="1" outlineLevel="1" x14ac:dyDescent="0.25">
      <c r="A4143" t="s">
        <v>5054</v>
      </c>
      <c r="C4143" s="2" t="s">
        <v>12521</v>
      </c>
      <c r="D4143" s="2">
        <v>720</v>
      </c>
      <c r="E4143" s="7">
        <v>2011</v>
      </c>
      <c r="F4143" s="5" t="s">
        <v>12810</v>
      </c>
      <c r="H4143" s="5" t="s">
        <v>5398</v>
      </c>
      <c r="I4143" s="6" t="s">
        <v>12811</v>
      </c>
      <c r="J4143" s="6" t="s">
        <v>12808</v>
      </c>
      <c r="K4143" s="17">
        <v>5</v>
      </c>
      <c r="L4143" s="17" t="s">
        <v>20076</v>
      </c>
      <c r="M4143" s="9"/>
      <c r="N4143" s="9"/>
      <c r="O4143" s="21"/>
      <c r="Q4143" s="29"/>
      <c r="U4143" s="17"/>
      <c r="V4143" s="2"/>
      <c r="Y4143" t="str">
        <f t="shared" si="262"/>
        <v/>
      </c>
      <c r="AA4143" t="str">
        <f t="shared" si="263"/>
        <v/>
      </c>
      <c r="AC4143" s="7"/>
      <c r="AD4143" t="s">
        <v>12811</v>
      </c>
      <c r="AE4143">
        <f t="shared" si="261"/>
        <v>0</v>
      </c>
      <c r="AG4143" s="2"/>
      <c r="AI4143" s="7"/>
    </row>
    <row r="4144" spans="1:35" ht="11" customHeight="1" outlineLevel="1" x14ac:dyDescent="0.25">
      <c r="A4144" t="s">
        <v>5054</v>
      </c>
      <c r="C4144" s="2" t="s">
        <v>12521</v>
      </c>
      <c r="D4144" s="2">
        <v>721</v>
      </c>
      <c r="E4144" s="7">
        <v>2011</v>
      </c>
      <c r="F4144" s="5" t="s">
        <v>12810</v>
      </c>
      <c r="H4144" s="5" t="s">
        <v>5398</v>
      </c>
      <c r="I4144" s="6" t="s">
        <v>12811</v>
      </c>
      <c r="J4144" s="6" t="s">
        <v>12808</v>
      </c>
      <c r="K4144" s="17">
        <v>5</v>
      </c>
      <c r="L4144" s="17" t="s">
        <v>20076</v>
      </c>
      <c r="M4144" s="9"/>
      <c r="N4144" s="9"/>
      <c r="O4144" s="21"/>
      <c r="Q4144" s="29"/>
      <c r="U4144" s="17"/>
      <c r="V4144" s="2"/>
      <c r="Y4144" t="str">
        <f t="shared" si="262"/>
        <v/>
      </c>
      <c r="AA4144" t="str">
        <f t="shared" si="263"/>
        <v/>
      </c>
      <c r="AC4144" s="7"/>
      <c r="AD4144" t="s">
        <v>12811</v>
      </c>
      <c r="AE4144">
        <f t="shared" si="261"/>
        <v>0</v>
      </c>
      <c r="AG4144" s="2"/>
      <c r="AI4144" s="7"/>
    </row>
    <row r="4145" spans="1:35" ht="11" customHeight="1" outlineLevel="1" x14ac:dyDescent="0.25">
      <c r="A4145" t="s">
        <v>5054</v>
      </c>
      <c r="C4145" s="2" t="s">
        <v>12521</v>
      </c>
      <c r="D4145" s="2" t="s">
        <v>12809</v>
      </c>
      <c r="E4145" s="7">
        <v>2011</v>
      </c>
      <c r="F4145" s="5" t="s">
        <v>12812</v>
      </c>
      <c r="H4145" s="5" t="s">
        <v>5398</v>
      </c>
      <c r="I4145" s="6" t="s">
        <v>12811</v>
      </c>
      <c r="J4145" s="6" t="s">
        <v>12808</v>
      </c>
      <c r="K4145" s="17">
        <v>5</v>
      </c>
      <c r="L4145" s="17" t="s">
        <v>7730</v>
      </c>
      <c r="M4145" s="9">
        <v>8.3000000000000007</v>
      </c>
      <c r="N4145" s="9"/>
      <c r="O4145" s="21"/>
      <c r="Q4145" s="29"/>
      <c r="U4145" s="17"/>
      <c r="V4145" s="2"/>
      <c r="Y4145" t="str">
        <f t="shared" si="262"/>
        <v/>
      </c>
      <c r="AA4145">
        <f t="shared" si="263"/>
        <v>1</v>
      </c>
      <c r="AC4145" s="7"/>
      <c r="AD4145" t="s">
        <v>12811</v>
      </c>
      <c r="AE4145">
        <f t="shared" si="261"/>
        <v>0</v>
      </c>
      <c r="AG4145" s="2"/>
      <c r="AI4145" s="7"/>
    </row>
    <row r="4146" spans="1:35" ht="11" customHeight="1" outlineLevel="1" x14ac:dyDescent="0.25">
      <c r="A4146" t="s">
        <v>5054</v>
      </c>
      <c r="C4146" s="2" t="s">
        <v>12521</v>
      </c>
      <c r="D4146" s="2">
        <v>726</v>
      </c>
      <c r="E4146" s="7">
        <v>2012</v>
      </c>
      <c r="F4146" s="5" t="s">
        <v>12813</v>
      </c>
      <c r="H4146" s="5" t="s">
        <v>5398</v>
      </c>
      <c r="I4146" s="6" t="s">
        <v>12814</v>
      </c>
      <c r="J4146" s="6" t="s">
        <v>12815</v>
      </c>
      <c r="K4146" s="17">
        <v>5</v>
      </c>
      <c r="L4146" s="17" t="s">
        <v>7732</v>
      </c>
      <c r="M4146" s="9"/>
      <c r="N4146" s="9"/>
      <c r="O4146" s="21"/>
      <c r="Q4146" s="29"/>
      <c r="U4146" s="17"/>
      <c r="V4146" s="2"/>
      <c r="Y4146" t="str">
        <f t="shared" si="262"/>
        <v/>
      </c>
      <c r="AA4146" t="str">
        <f t="shared" si="263"/>
        <v/>
      </c>
      <c r="AC4146" s="7"/>
      <c r="AD4146" t="s">
        <v>12814</v>
      </c>
      <c r="AE4146">
        <f t="shared" si="261"/>
        <v>0</v>
      </c>
      <c r="AG4146" s="2"/>
      <c r="AI4146" s="7"/>
    </row>
    <row r="4147" spans="1:35" ht="11" customHeight="1" outlineLevel="1" x14ac:dyDescent="0.25">
      <c r="A4147" t="s">
        <v>5054</v>
      </c>
      <c r="C4147" s="2" t="s">
        <v>12521</v>
      </c>
      <c r="D4147" s="2">
        <v>737</v>
      </c>
      <c r="E4147" s="7">
        <v>2012</v>
      </c>
      <c r="F4147" s="5" t="s">
        <v>12741</v>
      </c>
      <c r="H4147" s="5" t="s">
        <v>5398</v>
      </c>
      <c r="I4147" s="6" t="s">
        <v>12817</v>
      </c>
      <c r="J4147" s="6" t="s">
        <v>12816</v>
      </c>
      <c r="K4147" s="17">
        <v>5</v>
      </c>
      <c r="L4147" s="17" t="s">
        <v>7732</v>
      </c>
      <c r="M4147" s="9"/>
      <c r="N4147" s="9"/>
      <c r="O4147" s="21"/>
      <c r="Q4147" s="29"/>
      <c r="U4147" s="17"/>
      <c r="V4147" s="2"/>
      <c r="Y4147" t="str">
        <f t="shared" si="262"/>
        <v/>
      </c>
      <c r="AA4147" t="str">
        <f t="shared" si="263"/>
        <v/>
      </c>
      <c r="AC4147" s="7"/>
      <c r="AD4147" t="s">
        <v>12817</v>
      </c>
      <c r="AE4147">
        <f t="shared" si="261"/>
        <v>0</v>
      </c>
      <c r="AG4147" s="2"/>
      <c r="AI4147" s="7"/>
    </row>
    <row r="4148" spans="1:35" ht="11" customHeight="1" outlineLevel="1" x14ac:dyDescent="0.25">
      <c r="A4148" t="s">
        <v>5054</v>
      </c>
      <c r="C4148" s="2" t="s">
        <v>12521</v>
      </c>
      <c r="D4148" s="2">
        <v>738</v>
      </c>
      <c r="E4148" s="7">
        <v>2012</v>
      </c>
      <c r="F4148" s="5" t="s">
        <v>12806</v>
      </c>
      <c r="H4148" s="5" t="s">
        <v>5398</v>
      </c>
      <c r="I4148" s="6" t="s">
        <v>12817</v>
      </c>
      <c r="J4148" s="6" t="s">
        <v>12816</v>
      </c>
      <c r="K4148" s="17">
        <v>5</v>
      </c>
      <c r="L4148" s="17" t="s">
        <v>7732</v>
      </c>
      <c r="M4148" s="9"/>
      <c r="N4148" s="9"/>
      <c r="O4148" s="21"/>
      <c r="Q4148" s="29"/>
      <c r="U4148" s="17"/>
      <c r="V4148" s="2"/>
      <c r="Y4148" t="str">
        <f t="shared" si="262"/>
        <v/>
      </c>
      <c r="AA4148" t="str">
        <f t="shared" si="263"/>
        <v/>
      </c>
      <c r="AC4148" s="7"/>
      <c r="AD4148" t="s">
        <v>12817</v>
      </c>
      <c r="AE4148">
        <f t="shared" si="261"/>
        <v>0</v>
      </c>
      <c r="AG4148" s="2"/>
      <c r="AI4148" s="7"/>
    </row>
    <row r="4149" spans="1:35" ht="11" customHeight="1" outlineLevel="1" x14ac:dyDescent="0.25">
      <c r="A4149" t="s">
        <v>5054</v>
      </c>
      <c r="C4149" s="2" t="s">
        <v>12521</v>
      </c>
      <c r="D4149" s="2">
        <v>788</v>
      </c>
      <c r="E4149" s="7">
        <v>2014</v>
      </c>
      <c r="F4149" s="5" t="s">
        <v>12819</v>
      </c>
      <c r="H4149" s="5" t="s">
        <v>5398</v>
      </c>
      <c r="I4149" s="6" t="s">
        <v>12822</v>
      </c>
      <c r="J4149" s="6" t="s">
        <v>12818</v>
      </c>
      <c r="K4149" s="17">
        <v>5</v>
      </c>
      <c r="L4149" s="17" t="s">
        <v>7732</v>
      </c>
      <c r="M4149" s="9"/>
      <c r="N4149" s="9"/>
      <c r="O4149" s="21"/>
      <c r="Q4149" s="29"/>
      <c r="U4149" s="17"/>
      <c r="V4149" s="2"/>
      <c r="Y4149" t="str">
        <f t="shared" si="262"/>
        <v/>
      </c>
      <c r="AA4149" t="str">
        <f t="shared" si="263"/>
        <v/>
      </c>
      <c r="AC4149" s="7"/>
      <c r="AD4149" t="s">
        <v>12822</v>
      </c>
      <c r="AE4149">
        <f t="shared" si="261"/>
        <v>0</v>
      </c>
      <c r="AG4149" s="2"/>
      <c r="AI4149" s="7"/>
    </row>
    <row r="4150" spans="1:35" ht="11" customHeight="1" outlineLevel="1" x14ac:dyDescent="0.25">
      <c r="A4150" t="s">
        <v>5054</v>
      </c>
      <c r="C4150" s="2" t="s">
        <v>12521</v>
      </c>
      <c r="D4150" s="2">
        <v>789</v>
      </c>
      <c r="E4150" s="7">
        <v>2014</v>
      </c>
      <c r="F4150" s="5" t="s">
        <v>12820</v>
      </c>
      <c r="H4150" s="5" t="s">
        <v>5398</v>
      </c>
      <c r="I4150" s="6" t="s">
        <v>12822</v>
      </c>
      <c r="J4150" s="6" t="s">
        <v>12818</v>
      </c>
      <c r="K4150" s="17">
        <v>5</v>
      </c>
      <c r="L4150" s="17" t="s">
        <v>7732</v>
      </c>
      <c r="M4150" s="9"/>
      <c r="N4150" s="9"/>
      <c r="O4150" s="21"/>
      <c r="Q4150" s="29"/>
      <c r="U4150" s="17"/>
      <c r="V4150" s="2"/>
      <c r="Y4150" t="str">
        <f t="shared" si="262"/>
        <v/>
      </c>
      <c r="AA4150" t="str">
        <f t="shared" si="263"/>
        <v/>
      </c>
      <c r="AC4150" s="7"/>
      <c r="AD4150" t="s">
        <v>12822</v>
      </c>
      <c r="AE4150">
        <f t="shared" si="261"/>
        <v>0</v>
      </c>
      <c r="AG4150" s="2"/>
      <c r="AI4150" s="7"/>
    </row>
    <row r="4151" spans="1:35" ht="11" customHeight="1" outlineLevel="1" x14ac:dyDescent="0.25">
      <c r="A4151" t="s">
        <v>5054</v>
      </c>
      <c r="C4151" s="2" t="s">
        <v>12521</v>
      </c>
      <c r="D4151" s="2">
        <v>790</v>
      </c>
      <c r="E4151" s="7">
        <v>2014</v>
      </c>
      <c r="F4151" s="5" t="s">
        <v>12821</v>
      </c>
      <c r="H4151" s="5" t="s">
        <v>5398</v>
      </c>
      <c r="I4151" s="6" t="s">
        <v>12822</v>
      </c>
      <c r="J4151" s="6" t="s">
        <v>12818</v>
      </c>
      <c r="K4151" s="17">
        <v>5</v>
      </c>
      <c r="L4151" s="17" t="s">
        <v>7732</v>
      </c>
      <c r="M4151" s="9"/>
      <c r="N4151" s="9"/>
      <c r="O4151" s="21"/>
      <c r="Q4151" s="29"/>
      <c r="U4151" s="17"/>
      <c r="V4151" s="2"/>
      <c r="Y4151" t="str">
        <f t="shared" si="262"/>
        <v/>
      </c>
      <c r="AA4151" t="str">
        <f t="shared" si="263"/>
        <v/>
      </c>
      <c r="AC4151" s="7"/>
      <c r="AD4151" t="s">
        <v>12822</v>
      </c>
      <c r="AE4151">
        <f t="shared" si="261"/>
        <v>0</v>
      </c>
      <c r="AG4151" s="2"/>
      <c r="AI4151" s="7"/>
    </row>
    <row r="4152" spans="1:35" ht="11" customHeight="1" outlineLevel="1" x14ac:dyDescent="0.25">
      <c r="A4152" t="s">
        <v>5054</v>
      </c>
      <c r="C4152" s="2" t="s">
        <v>12521</v>
      </c>
      <c r="D4152" s="2">
        <v>804</v>
      </c>
      <c r="E4152" s="7">
        <v>2015</v>
      </c>
      <c r="F4152" s="5" t="s">
        <v>12829</v>
      </c>
      <c r="H4152" s="5" t="s">
        <v>5398</v>
      </c>
      <c r="I4152" s="6" t="s">
        <v>12830</v>
      </c>
      <c r="J4152" s="6" t="s">
        <v>12823</v>
      </c>
      <c r="K4152" s="17">
        <v>5</v>
      </c>
      <c r="L4152" s="17" t="s">
        <v>7732</v>
      </c>
      <c r="M4152" s="9"/>
      <c r="N4152" s="9"/>
      <c r="O4152" s="21"/>
      <c r="Q4152" s="29"/>
      <c r="U4152" s="17"/>
      <c r="V4152" s="2"/>
      <c r="Y4152" t="str">
        <f t="shared" si="262"/>
        <v/>
      </c>
      <c r="AA4152" t="str">
        <f t="shared" si="263"/>
        <v/>
      </c>
      <c r="AC4152" s="7"/>
      <c r="AD4152" t="s">
        <v>12830</v>
      </c>
      <c r="AE4152">
        <f t="shared" si="261"/>
        <v>0</v>
      </c>
      <c r="AG4152" s="2"/>
      <c r="AI4152" s="7"/>
    </row>
    <row r="4153" spans="1:35" ht="11" customHeight="1" outlineLevel="1" x14ac:dyDescent="0.25">
      <c r="A4153" t="s">
        <v>5054</v>
      </c>
      <c r="C4153" s="2" t="s">
        <v>12521</v>
      </c>
      <c r="D4153" s="2">
        <v>805</v>
      </c>
      <c r="E4153" s="7">
        <v>2015</v>
      </c>
      <c r="F4153" s="5" t="s">
        <v>12829</v>
      </c>
      <c r="H4153" s="5" t="s">
        <v>5398</v>
      </c>
      <c r="I4153" s="6" t="s">
        <v>12830</v>
      </c>
      <c r="J4153" s="6" t="s">
        <v>12824</v>
      </c>
      <c r="K4153" s="17">
        <v>5</v>
      </c>
      <c r="L4153" s="17" t="s">
        <v>7732</v>
      </c>
      <c r="M4153" s="9"/>
      <c r="N4153" s="9"/>
      <c r="O4153" s="21"/>
      <c r="Q4153" s="29"/>
      <c r="U4153" s="17"/>
      <c r="V4153" s="2"/>
      <c r="Y4153" t="str">
        <f t="shared" si="262"/>
        <v/>
      </c>
      <c r="AA4153" t="str">
        <f t="shared" si="263"/>
        <v/>
      </c>
      <c r="AC4153" s="7"/>
      <c r="AD4153" t="s">
        <v>12830</v>
      </c>
      <c r="AE4153">
        <f t="shared" si="261"/>
        <v>0</v>
      </c>
      <c r="AG4153" s="2"/>
      <c r="AI4153" s="7"/>
    </row>
    <row r="4154" spans="1:35" ht="11" customHeight="1" outlineLevel="1" x14ac:dyDescent="0.25">
      <c r="A4154" t="s">
        <v>5054</v>
      </c>
      <c r="C4154" s="2" t="s">
        <v>12521</v>
      </c>
      <c r="D4154" s="2">
        <v>806</v>
      </c>
      <c r="E4154" s="7">
        <v>2015</v>
      </c>
      <c r="F4154" s="5" t="s">
        <v>12829</v>
      </c>
      <c r="H4154" s="5" t="s">
        <v>5398</v>
      </c>
      <c r="I4154" s="6" t="s">
        <v>12830</v>
      </c>
      <c r="J4154" s="6" t="s">
        <v>12825</v>
      </c>
      <c r="K4154" s="17">
        <v>5</v>
      </c>
      <c r="L4154" s="17" t="s">
        <v>7732</v>
      </c>
      <c r="M4154" s="9"/>
      <c r="N4154" s="9"/>
      <c r="O4154" s="21"/>
      <c r="Q4154" s="29"/>
      <c r="U4154" s="17"/>
      <c r="V4154" s="2"/>
      <c r="Y4154" t="str">
        <f t="shared" si="262"/>
        <v/>
      </c>
      <c r="AA4154" t="str">
        <f t="shared" si="263"/>
        <v/>
      </c>
      <c r="AC4154" s="7"/>
      <c r="AD4154" t="s">
        <v>12830</v>
      </c>
      <c r="AE4154">
        <f t="shared" ref="AE4154:AE4179" si="264">COUNTIF(I4154,"*Fuji*")</f>
        <v>0</v>
      </c>
      <c r="AG4154" s="2"/>
      <c r="AI4154" s="7"/>
    </row>
    <row r="4155" spans="1:35" ht="11" customHeight="1" outlineLevel="1" x14ac:dyDescent="0.25">
      <c r="A4155" t="s">
        <v>5054</v>
      </c>
      <c r="C4155" s="2" t="s">
        <v>12521</v>
      </c>
      <c r="D4155" s="2">
        <v>807</v>
      </c>
      <c r="E4155" s="7">
        <v>2015</v>
      </c>
      <c r="F4155" s="5" t="s">
        <v>12829</v>
      </c>
      <c r="H4155" s="5" t="s">
        <v>5398</v>
      </c>
      <c r="I4155" s="6" t="s">
        <v>12830</v>
      </c>
      <c r="J4155" s="6" t="s">
        <v>12826</v>
      </c>
      <c r="K4155" s="17">
        <v>5</v>
      </c>
      <c r="L4155" s="17" t="s">
        <v>7732</v>
      </c>
      <c r="M4155" s="9"/>
      <c r="N4155" s="9"/>
      <c r="O4155" s="21"/>
      <c r="Q4155" s="29"/>
      <c r="U4155" s="17"/>
      <c r="V4155" s="2"/>
      <c r="Y4155" t="str">
        <f t="shared" si="262"/>
        <v/>
      </c>
      <c r="AA4155" t="str">
        <f t="shared" si="263"/>
        <v/>
      </c>
      <c r="AC4155" s="7"/>
      <c r="AD4155" t="s">
        <v>12830</v>
      </c>
      <c r="AE4155">
        <f t="shared" si="264"/>
        <v>0</v>
      </c>
      <c r="AG4155" s="2"/>
      <c r="AI4155" s="7"/>
    </row>
    <row r="4156" spans="1:35" ht="11" customHeight="1" outlineLevel="1" x14ac:dyDescent="0.25">
      <c r="A4156" t="s">
        <v>5054</v>
      </c>
      <c r="C4156" s="2" t="s">
        <v>12521</v>
      </c>
      <c r="D4156" s="2" t="s">
        <v>12828</v>
      </c>
      <c r="E4156" s="7">
        <v>2015</v>
      </c>
      <c r="F4156" s="5" t="s">
        <v>12829</v>
      </c>
      <c r="H4156" s="5" t="s">
        <v>5398</v>
      </c>
      <c r="I4156" s="6" t="s">
        <v>12830</v>
      </c>
      <c r="J4156" s="6" t="s">
        <v>12827</v>
      </c>
      <c r="K4156" s="17">
        <v>5</v>
      </c>
      <c r="L4156" s="17" t="s">
        <v>7732</v>
      </c>
      <c r="M4156" s="9"/>
      <c r="N4156" s="9"/>
      <c r="O4156" s="21"/>
      <c r="Q4156" s="29"/>
      <c r="U4156" s="17"/>
      <c r="V4156" s="2"/>
      <c r="Y4156" t="str">
        <f t="shared" si="262"/>
        <v/>
      </c>
      <c r="AA4156" t="str">
        <f t="shared" si="263"/>
        <v/>
      </c>
      <c r="AC4156" s="7"/>
      <c r="AD4156" t="s">
        <v>12830</v>
      </c>
      <c r="AE4156">
        <f t="shared" si="264"/>
        <v>0</v>
      </c>
      <c r="AG4156" s="2"/>
      <c r="AI4156" s="7"/>
    </row>
    <row r="4157" spans="1:35" ht="11" customHeight="1" outlineLevel="1" x14ac:dyDescent="0.25">
      <c r="A4157" t="s">
        <v>5054</v>
      </c>
      <c r="C4157" s="2" t="s">
        <v>12521</v>
      </c>
      <c r="D4157" s="2">
        <v>808</v>
      </c>
      <c r="E4157" s="7">
        <v>2015</v>
      </c>
      <c r="F4157" s="5" t="s">
        <v>12832</v>
      </c>
      <c r="H4157" s="5" t="s">
        <v>5398</v>
      </c>
      <c r="I4157" s="6" t="s">
        <v>12836</v>
      </c>
      <c r="J4157" s="6" t="s">
        <v>12835</v>
      </c>
      <c r="K4157" s="17">
        <v>3</v>
      </c>
      <c r="L4157" s="17" t="s">
        <v>20076</v>
      </c>
      <c r="M4157" s="9"/>
      <c r="N4157" s="9"/>
      <c r="O4157" s="21"/>
      <c r="Q4157" s="29"/>
      <c r="U4157" s="17"/>
      <c r="V4157" s="2"/>
      <c r="Y4157" t="str">
        <f t="shared" si="262"/>
        <v/>
      </c>
      <c r="AA4157" t="str">
        <f t="shared" si="263"/>
        <v/>
      </c>
      <c r="AC4157" s="7"/>
      <c r="AD4157" t="s">
        <v>12836</v>
      </c>
      <c r="AE4157">
        <f t="shared" si="264"/>
        <v>0</v>
      </c>
      <c r="AG4157" s="2"/>
      <c r="AI4157" s="7"/>
    </row>
    <row r="4158" spans="1:35" ht="11" customHeight="1" outlineLevel="1" collapsed="1" x14ac:dyDescent="0.25">
      <c r="A4158" t="s">
        <v>5054</v>
      </c>
      <c r="C4158" s="2" t="s">
        <v>12521</v>
      </c>
      <c r="D4158" s="2">
        <v>809</v>
      </c>
      <c r="E4158" s="7">
        <v>2015</v>
      </c>
      <c r="F4158" s="5" t="s">
        <v>12833</v>
      </c>
      <c r="H4158" s="5" t="s">
        <v>5398</v>
      </c>
      <c r="I4158" s="6" t="s">
        <v>12836</v>
      </c>
      <c r="J4158" s="6" t="s">
        <v>12835</v>
      </c>
      <c r="K4158" s="17">
        <v>3</v>
      </c>
      <c r="L4158" s="17" t="s">
        <v>20076</v>
      </c>
      <c r="M4158" s="9"/>
      <c r="N4158" s="9"/>
      <c r="O4158" s="21"/>
      <c r="Q4158" s="29"/>
      <c r="T4158">
        <v>1</v>
      </c>
      <c r="U4158" s="17"/>
      <c r="V4158" s="2"/>
      <c r="Y4158" t="str">
        <f t="shared" si="262"/>
        <v/>
      </c>
      <c r="AA4158" t="str">
        <f t="shared" si="263"/>
        <v/>
      </c>
      <c r="AC4158" s="7"/>
      <c r="AD4158" t="s">
        <v>12836</v>
      </c>
      <c r="AE4158">
        <f t="shared" si="264"/>
        <v>0</v>
      </c>
      <c r="AG4158" s="2"/>
      <c r="AI4158" s="7"/>
    </row>
    <row r="4159" spans="1:35" ht="11" customHeight="1" outlineLevel="1" x14ac:dyDescent="0.25">
      <c r="A4159" t="s">
        <v>5054</v>
      </c>
      <c r="C4159" s="2" t="s">
        <v>12521</v>
      </c>
      <c r="D4159" s="2" t="s">
        <v>12831</v>
      </c>
      <c r="E4159" s="7">
        <v>2015</v>
      </c>
      <c r="F4159" s="5" t="s">
        <v>12834</v>
      </c>
      <c r="H4159" s="5" t="s">
        <v>5398</v>
      </c>
      <c r="I4159" s="6" t="s">
        <v>12836</v>
      </c>
      <c r="J4159" s="6" t="s">
        <v>12835</v>
      </c>
      <c r="K4159" s="17">
        <v>3</v>
      </c>
      <c r="L4159" s="17" t="s">
        <v>7730</v>
      </c>
      <c r="M4159" s="9">
        <v>14</v>
      </c>
      <c r="N4159" s="9"/>
      <c r="O4159" s="21"/>
      <c r="Q4159" s="29"/>
      <c r="U4159" s="17"/>
      <c r="V4159" s="2"/>
      <c r="Y4159" t="str">
        <f t="shared" si="262"/>
        <v/>
      </c>
      <c r="AA4159">
        <f t="shared" si="263"/>
        <v>1</v>
      </c>
      <c r="AC4159" s="7"/>
      <c r="AD4159" t="s">
        <v>12836</v>
      </c>
      <c r="AE4159">
        <f t="shared" si="264"/>
        <v>0</v>
      </c>
      <c r="AG4159" s="2"/>
      <c r="AI4159" s="7"/>
    </row>
    <row r="4160" spans="1:35" ht="11" customHeight="1" outlineLevel="1" x14ac:dyDescent="0.25">
      <c r="A4160" t="s">
        <v>5054</v>
      </c>
      <c r="C4160" s="2" t="s">
        <v>12521</v>
      </c>
      <c r="D4160" s="2" t="s">
        <v>12837</v>
      </c>
      <c r="E4160" s="7">
        <v>2015</v>
      </c>
      <c r="F4160" s="5" t="s">
        <v>12838</v>
      </c>
      <c r="H4160" s="5" t="s">
        <v>5398</v>
      </c>
      <c r="I4160" s="6" t="s">
        <v>12839</v>
      </c>
      <c r="J4160" s="6" t="s">
        <v>12840</v>
      </c>
      <c r="K4160" s="17">
        <v>5</v>
      </c>
      <c r="L4160" s="17" t="s">
        <v>7732</v>
      </c>
      <c r="M4160" s="9"/>
      <c r="N4160" s="9"/>
      <c r="O4160" s="21"/>
      <c r="Q4160" s="29"/>
      <c r="U4160" s="17"/>
      <c r="V4160" s="2"/>
      <c r="Y4160" t="str">
        <f t="shared" si="262"/>
        <v/>
      </c>
      <c r="AA4160">
        <f t="shared" si="263"/>
        <v>1</v>
      </c>
      <c r="AC4160" s="7"/>
      <c r="AD4160" t="s">
        <v>12839</v>
      </c>
      <c r="AE4160">
        <f t="shared" si="264"/>
        <v>0</v>
      </c>
      <c r="AG4160" s="2"/>
      <c r="AI4160" s="7"/>
    </row>
    <row r="4161" spans="1:35" ht="11" customHeight="1" outlineLevel="1" x14ac:dyDescent="0.25">
      <c r="A4161" t="s">
        <v>5054</v>
      </c>
      <c r="C4161" s="2" t="s">
        <v>12521</v>
      </c>
      <c r="D4161" s="2">
        <v>824</v>
      </c>
      <c r="E4161" s="7">
        <v>2016</v>
      </c>
      <c r="F4161" s="5" t="s">
        <v>12842</v>
      </c>
      <c r="H4161" s="5" t="s">
        <v>5398</v>
      </c>
      <c r="I4161" s="6" t="s">
        <v>12843</v>
      </c>
      <c r="J4161" s="6" t="s">
        <v>12841</v>
      </c>
      <c r="K4161" s="17">
        <v>5</v>
      </c>
      <c r="L4161" s="17" t="s">
        <v>7732</v>
      </c>
      <c r="M4161" s="9"/>
      <c r="N4161" s="9"/>
      <c r="O4161" s="21"/>
      <c r="Q4161" s="29"/>
      <c r="U4161" s="17"/>
      <c r="V4161" s="2"/>
      <c r="Y4161" t="str">
        <f t="shared" si="262"/>
        <v/>
      </c>
      <c r="AA4161" t="str">
        <f t="shared" si="263"/>
        <v/>
      </c>
      <c r="AC4161" s="7"/>
      <c r="AD4161" t="s">
        <v>12843</v>
      </c>
      <c r="AE4161">
        <f t="shared" si="264"/>
        <v>0</v>
      </c>
      <c r="AG4161" s="2"/>
      <c r="AI4161" s="7"/>
    </row>
    <row r="4162" spans="1:35" ht="11" customHeight="1" outlineLevel="1" x14ac:dyDescent="0.25">
      <c r="A4162" t="s">
        <v>5054</v>
      </c>
      <c r="C4162" s="2" t="s">
        <v>12521</v>
      </c>
      <c r="D4162" s="2">
        <v>825</v>
      </c>
      <c r="E4162" s="7">
        <v>2016</v>
      </c>
      <c r="F4162" s="5" t="s">
        <v>12833</v>
      </c>
      <c r="H4162" s="5" t="s">
        <v>5398</v>
      </c>
      <c r="I4162" s="6" t="s">
        <v>12843</v>
      </c>
      <c r="J4162" s="6" t="s">
        <v>12841</v>
      </c>
      <c r="K4162" s="17">
        <v>5</v>
      </c>
      <c r="L4162" s="17" t="s">
        <v>7732</v>
      </c>
      <c r="M4162" s="9"/>
      <c r="N4162" s="9"/>
      <c r="O4162" s="21"/>
      <c r="Q4162" s="29"/>
      <c r="U4162" s="17"/>
      <c r="V4162" s="2"/>
      <c r="Y4162" t="str">
        <f t="shared" si="262"/>
        <v/>
      </c>
      <c r="AA4162" t="str">
        <f t="shared" si="263"/>
        <v/>
      </c>
      <c r="AC4162" s="7"/>
      <c r="AD4162" t="s">
        <v>12843</v>
      </c>
      <c r="AE4162">
        <f t="shared" si="264"/>
        <v>0</v>
      </c>
      <c r="AG4162" s="2"/>
      <c r="AI4162" s="7"/>
    </row>
    <row r="4163" spans="1:35" ht="11" customHeight="1" outlineLevel="1" x14ac:dyDescent="0.25">
      <c r="A4163" t="s">
        <v>5054</v>
      </c>
      <c r="C4163" s="2" t="s">
        <v>12521</v>
      </c>
      <c r="D4163" s="2">
        <v>863</v>
      </c>
      <c r="E4163" s="7">
        <v>2017</v>
      </c>
      <c r="F4163" s="5" t="s">
        <v>12845</v>
      </c>
      <c r="H4163" s="5" t="s">
        <v>5398</v>
      </c>
      <c r="I4163" s="6" t="s">
        <v>12846</v>
      </c>
      <c r="J4163" s="6" t="s">
        <v>12844</v>
      </c>
      <c r="K4163" s="17">
        <v>5</v>
      </c>
      <c r="L4163" s="17" t="s">
        <v>7732</v>
      </c>
      <c r="M4163" s="9"/>
      <c r="N4163" s="9"/>
      <c r="O4163" s="21"/>
      <c r="Q4163" s="29"/>
      <c r="U4163" s="17"/>
      <c r="V4163" s="2"/>
      <c r="Y4163" t="str">
        <f t="shared" si="262"/>
        <v/>
      </c>
      <c r="AA4163" t="str">
        <f t="shared" si="263"/>
        <v/>
      </c>
      <c r="AC4163" s="7"/>
      <c r="AD4163" t="s">
        <v>12846</v>
      </c>
      <c r="AE4163">
        <f t="shared" si="264"/>
        <v>0</v>
      </c>
      <c r="AG4163" s="2"/>
      <c r="AI4163" s="7"/>
    </row>
    <row r="4164" spans="1:35" ht="11" customHeight="1" outlineLevel="1" x14ac:dyDescent="0.25">
      <c r="A4164" t="s">
        <v>5054</v>
      </c>
      <c r="C4164" s="2" t="s">
        <v>12521</v>
      </c>
      <c r="D4164" s="2">
        <v>864</v>
      </c>
      <c r="E4164" s="7">
        <v>2017</v>
      </c>
      <c r="F4164" s="5" t="s">
        <v>12832</v>
      </c>
      <c r="H4164" s="5" t="s">
        <v>5398</v>
      </c>
      <c r="I4164" s="6" t="s">
        <v>12848</v>
      </c>
      <c r="J4164" s="6" t="s">
        <v>12847</v>
      </c>
      <c r="K4164" s="17">
        <v>5</v>
      </c>
      <c r="L4164" s="17" t="s">
        <v>7732</v>
      </c>
      <c r="M4164" s="9"/>
      <c r="N4164" s="9"/>
      <c r="O4164" s="21"/>
      <c r="Q4164" s="29"/>
      <c r="U4164" s="17"/>
      <c r="V4164" s="2"/>
      <c r="Y4164" t="str">
        <f t="shared" si="262"/>
        <v/>
      </c>
      <c r="AA4164" t="str">
        <f t="shared" si="263"/>
        <v/>
      </c>
      <c r="AC4164" s="7"/>
      <c r="AD4164" t="s">
        <v>12848</v>
      </c>
      <c r="AE4164">
        <f t="shared" si="264"/>
        <v>0</v>
      </c>
      <c r="AG4164" s="2"/>
      <c r="AI4164" s="7"/>
    </row>
    <row r="4165" spans="1:35" ht="11" customHeight="1" outlineLevel="1" x14ac:dyDescent="0.25">
      <c r="A4165" t="s">
        <v>5054</v>
      </c>
      <c r="C4165" s="2" t="s">
        <v>12521</v>
      </c>
      <c r="D4165" s="2">
        <v>865</v>
      </c>
      <c r="E4165" s="7">
        <v>2017</v>
      </c>
      <c r="F4165" s="5" t="s">
        <v>12833</v>
      </c>
      <c r="H4165" s="5" t="s">
        <v>5398</v>
      </c>
      <c r="I4165" s="6" t="s">
        <v>12848</v>
      </c>
      <c r="J4165" s="6" t="s">
        <v>12847</v>
      </c>
      <c r="K4165" s="17">
        <v>5</v>
      </c>
      <c r="L4165" s="17" t="s">
        <v>7732</v>
      </c>
      <c r="M4165" s="9"/>
      <c r="N4165" s="9"/>
      <c r="O4165" s="21"/>
      <c r="Q4165" s="29"/>
      <c r="U4165" s="17"/>
      <c r="V4165" s="2"/>
      <c r="Y4165" t="str">
        <f t="shared" si="262"/>
        <v/>
      </c>
      <c r="AA4165" t="str">
        <f t="shared" si="263"/>
        <v/>
      </c>
      <c r="AC4165" s="7"/>
      <c r="AD4165" t="s">
        <v>12848</v>
      </c>
      <c r="AE4165">
        <f t="shared" si="264"/>
        <v>0</v>
      </c>
      <c r="AG4165" s="2"/>
      <c r="AI4165" s="7"/>
    </row>
    <row r="4166" spans="1:35" ht="11" customHeight="1" outlineLevel="1" x14ac:dyDescent="0.25">
      <c r="A4166" t="s">
        <v>5054</v>
      </c>
      <c r="C4166" s="2" t="s">
        <v>12521</v>
      </c>
      <c r="D4166" s="2" t="s">
        <v>12850</v>
      </c>
      <c r="E4166" s="7">
        <v>2017</v>
      </c>
      <c r="F4166" s="5" t="s">
        <v>12851</v>
      </c>
      <c r="H4166" s="5" t="s">
        <v>5398</v>
      </c>
      <c r="I4166" s="6" t="s">
        <v>12852</v>
      </c>
      <c r="J4166" s="6" t="s">
        <v>12849</v>
      </c>
      <c r="K4166" s="17">
        <v>5</v>
      </c>
      <c r="L4166" s="17" t="s">
        <v>7732</v>
      </c>
      <c r="M4166" s="9"/>
      <c r="N4166" s="9"/>
      <c r="O4166" s="21"/>
      <c r="Q4166" s="29"/>
      <c r="U4166" s="17"/>
      <c r="V4166" s="2"/>
      <c r="Y4166" t="str">
        <f t="shared" si="262"/>
        <v/>
      </c>
      <c r="AA4166">
        <f t="shared" si="263"/>
        <v>1</v>
      </c>
      <c r="AC4166" s="7"/>
      <c r="AD4166" t="s">
        <v>12852</v>
      </c>
      <c r="AE4166">
        <f t="shared" si="264"/>
        <v>0</v>
      </c>
      <c r="AG4166" s="2"/>
      <c r="AI4166" s="7"/>
    </row>
    <row r="4167" spans="1:35" ht="11" customHeight="1" outlineLevel="1" x14ac:dyDescent="0.25">
      <c r="A4167" t="s">
        <v>5054</v>
      </c>
      <c r="C4167" s="2" t="s">
        <v>12521</v>
      </c>
      <c r="D4167" s="2">
        <v>888</v>
      </c>
      <c r="E4167" s="7">
        <v>2018</v>
      </c>
      <c r="F4167" s="5" t="s">
        <v>12793</v>
      </c>
      <c r="H4167" s="5" t="s">
        <v>5398</v>
      </c>
      <c r="I4167" s="6" t="s">
        <v>12848</v>
      </c>
      <c r="J4167" s="6" t="s">
        <v>12853</v>
      </c>
      <c r="K4167" s="17">
        <v>5</v>
      </c>
      <c r="L4167" s="17" t="s">
        <v>7732</v>
      </c>
      <c r="M4167" s="9"/>
      <c r="N4167" s="9"/>
      <c r="O4167" s="21"/>
      <c r="Q4167" s="29"/>
      <c r="U4167" s="17"/>
      <c r="V4167" s="2"/>
      <c r="Y4167" t="str">
        <f t="shared" si="262"/>
        <v/>
      </c>
      <c r="AA4167" t="str">
        <f t="shared" si="263"/>
        <v/>
      </c>
      <c r="AC4167" s="7"/>
      <c r="AD4167" t="s">
        <v>12848</v>
      </c>
      <c r="AE4167">
        <f t="shared" si="264"/>
        <v>0</v>
      </c>
      <c r="AG4167" s="2"/>
      <c r="AI4167" s="7"/>
    </row>
    <row r="4168" spans="1:35" ht="11" customHeight="1" outlineLevel="1" x14ac:dyDescent="0.25">
      <c r="A4168" t="s">
        <v>5054</v>
      </c>
      <c r="C4168" s="2" t="s">
        <v>12521</v>
      </c>
      <c r="D4168" s="2">
        <v>889</v>
      </c>
      <c r="E4168" s="7">
        <v>2018</v>
      </c>
      <c r="F4168" s="5" t="s">
        <v>12771</v>
      </c>
      <c r="H4168" s="5" t="s">
        <v>5398</v>
      </c>
      <c r="I4168" s="6" t="s">
        <v>12848</v>
      </c>
      <c r="J4168" s="6" t="s">
        <v>12853</v>
      </c>
      <c r="K4168" s="17">
        <v>5</v>
      </c>
      <c r="L4168" s="17" t="s">
        <v>7732</v>
      </c>
      <c r="M4168" s="9"/>
      <c r="N4168" s="9"/>
      <c r="O4168" s="21"/>
      <c r="Q4168" s="29"/>
      <c r="U4168" s="17"/>
      <c r="V4168" s="2"/>
      <c r="Y4168" t="str">
        <f t="shared" si="262"/>
        <v/>
      </c>
      <c r="AA4168" t="str">
        <f t="shared" si="263"/>
        <v/>
      </c>
      <c r="AC4168" s="7"/>
      <c r="AD4168" t="s">
        <v>12848</v>
      </c>
      <c r="AE4168">
        <f t="shared" si="264"/>
        <v>0</v>
      </c>
      <c r="AG4168" s="2"/>
      <c r="AI4168" s="7"/>
    </row>
    <row r="4169" spans="1:35" ht="11" customHeight="1" outlineLevel="1" x14ac:dyDescent="0.25">
      <c r="A4169" t="s">
        <v>5054</v>
      </c>
      <c r="C4169" s="2" t="s">
        <v>12521</v>
      </c>
      <c r="D4169" s="2">
        <v>894</v>
      </c>
      <c r="E4169" s="7">
        <v>2018</v>
      </c>
      <c r="F4169" s="5" t="s">
        <v>12793</v>
      </c>
      <c r="H4169" s="5" t="s">
        <v>5398</v>
      </c>
      <c r="I4169" s="6" t="s">
        <v>12855</v>
      </c>
      <c r="J4169" s="6" t="s">
        <v>12854</v>
      </c>
      <c r="K4169" s="17">
        <v>5</v>
      </c>
      <c r="L4169" s="17" t="s">
        <v>7732</v>
      </c>
      <c r="M4169" s="9"/>
      <c r="N4169" s="9"/>
      <c r="O4169" s="21"/>
      <c r="Q4169" s="29"/>
      <c r="U4169" s="17"/>
      <c r="V4169" s="2"/>
      <c r="Y4169" t="str">
        <f t="shared" si="262"/>
        <v/>
      </c>
      <c r="AA4169" t="str">
        <f t="shared" si="263"/>
        <v/>
      </c>
      <c r="AC4169" s="7"/>
      <c r="AD4169" t="s">
        <v>12855</v>
      </c>
      <c r="AE4169">
        <f t="shared" si="264"/>
        <v>0</v>
      </c>
      <c r="AG4169" s="2"/>
      <c r="AI4169" s="7"/>
    </row>
    <row r="4170" spans="1:35" ht="11" customHeight="1" outlineLevel="1" x14ac:dyDescent="0.25">
      <c r="A4170" t="s">
        <v>5054</v>
      </c>
      <c r="C4170" s="2" t="s">
        <v>12521</v>
      </c>
      <c r="D4170" s="2">
        <v>896</v>
      </c>
      <c r="E4170" s="7">
        <v>2018</v>
      </c>
      <c r="F4170" s="5" t="s">
        <v>12857</v>
      </c>
      <c r="H4170" s="5" t="s">
        <v>5398</v>
      </c>
      <c r="I4170" s="6" t="s">
        <v>12859</v>
      </c>
      <c r="J4170" s="6" t="s">
        <v>12856</v>
      </c>
      <c r="K4170" s="17">
        <v>5</v>
      </c>
      <c r="L4170" s="17" t="s">
        <v>7732</v>
      </c>
      <c r="M4170" s="9"/>
      <c r="N4170" s="9"/>
      <c r="O4170" s="21"/>
      <c r="Q4170" s="29"/>
      <c r="U4170" s="17"/>
      <c r="V4170" s="2"/>
      <c r="Y4170" t="str">
        <f t="shared" si="262"/>
        <v/>
      </c>
      <c r="AA4170" t="str">
        <f t="shared" si="263"/>
        <v/>
      </c>
      <c r="AC4170" s="7"/>
      <c r="AD4170" t="s">
        <v>12859</v>
      </c>
      <c r="AE4170">
        <f t="shared" si="264"/>
        <v>0</v>
      </c>
      <c r="AG4170" s="2"/>
      <c r="AI4170" s="7"/>
    </row>
    <row r="4171" spans="1:35" ht="11" customHeight="1" outlineLevel="1" x14ac:dyDescent="0.25">
      <c r="A4171" t="s">
        <v>5054</v>
      </c>
      <c r="C4171" s="2" t="s">
        <v>12521</v>
      </c>
      <c r="D4171" s="2">
        <v>897</v>
      </c>
      <c r="E4171" s="7">
        <v>2018</v>
      </c>
      <c r="F4171" s="5" t="s">
        <v>12858</v>
      </c>
      <c r="H4171" s="5" t="s">
        <v>5398</v>
      </c>
      <c r="I4171" s="6" t="s">
        <v>12859</v>
      </c>
      <c r="J4171" s="6" t="s">
        <v>12856</v>
      </c>
      <c r="K4171" s="17">
        <v>5</v>
      </c>
      <c r="L4171" s="17" t="s">
        <v>7732</v>
      </c>
      <c r="M4171" s="9"/>
      <c r="N4171" s="9"/>
      <c r="O4171" s="21"/>
      <c r="Q4171" s="29"/>
      <c r="U4171" s="17"/>
      <c r="V4171" s="2"/>
      <c r="Y4171" t="str">
        <f t="shared" si="262"/>
        <v/>
      </c>
      <c r="AA4171" t="str">
        <f t="shared" si="263"/>
        <v/>
      </c>
      <c r="AC4171" s="7"/>
      <c r="AD4171" t="s">
        <v>12859</v>
      </c>
      <c r="AE4171">
        <f t="shared" si="264"/>
        <v>0</v>
      </c>
      <c r="AG4171" s="2"/>
      <c r="AI4171" s="7"/>
    </row>
    <row r="4172" spans="1:35" ht="11" customHeight="1" outlineLevel="1" x14ac:dyDescent="0.25">
      <c r="A4172" t="s">
        <v>5054</v>
      </c>
      <c r="C4172" s="2" t="s">
        <v>12521</v>
      </c>
      <c r="D4172" s="2">
        <v>915</v>
      </c>
      <c r="E4172" s="7">
        <v>2019</v>
      </c>
      <c r="F4172" s="5" t="s">
        <v>12833</v>
      </c>
      <c r="H4172" s="5" t="s">
        <v>5398</v>
      </c>
      <c r="I4172" s="6" t="s">
        <v>12848</v>
      </c>
      <c r="J4172" s="6" t="s">
        <v>12853</v>
      </c>
      <c r="K4172" s="17">
        <v>5</v>
      </c>
      <c r="L4172" s="17" t="s">
        <v>7732</v>
      </c>
      <c r="M4172" s="9"/>
      <c r="N4172" s="9"/>
      <c r="O4172" s="21"/>
      <c r="Q4172" s="29"/>
      <c r="U4172" s="17"/>
      <c r="V4172" s="2"/>
      <c r="Y4172" t="str">
        <f t="shared" si="262"/>
        <v/>
      </c>
      <c r="AA4172" t="str">
        <f t="shared" si="263"/>
        <v/>
      </c>
      <c r="AC4172" s="7"/>
      <c r="AD4172" t="s">
        <v>12848</v>
      </c>
      <c r="AE4172">
        <f t="shared" si="264"/>
        <v>0</v>
      </c>
      <c r="AG4172" s="2"/>
      <c r="AI4172" s="7"/>
    </row>
    <row r="4173" spans="1:35" ht="11" customHeight="1" outlineLevel="1" x14ac:dyDescent="0.25">
      <c r="A4173" t="s">
        <v>5054</v>
      </c>
      <c r="C4173" s="2" t="s">
        <v>12521</v>
      </c>
      <c r="D4173" s="2">
        <v>916</v>
      </c>
      <c r="E4173" s="7">
        <v>2019</v>
      </c>
      <c r="F4173" s="5" t="s">
        <v>12833</v>
      </c>
      <c r="H4173" s="5" t="s">
        <v>5398</v>
      </c>
      <c r="I4173" s="6" t="s">
        <v>12848</v>
      </c>
      <c r="J4173" s="6" t="s">
        <v>12853</v>
      </c>
      <c r="K4173" s="17">
        <v>5</v>
      </c>
      <c r="L4173" s="17" t="s">
        <v>7732</v>
      </c>
      <c r="M4173" s="9"/>
      <c r="N4173" s="9"/>
      <c r="O4173" s="21"/>
      <c r="Q4173" s="29"/>
      <c r="U4173" s="17"/>
      <c r="V4173" s="2"/>
      <c r="Y4173" t="str">
        <f t="shared" si="262"/>
        <v/>
      </c>
      <c r="AA4173" t="str">
        <f t="shared" si="263"/>
        <v/>
      </c>
      <c r="AC4173" s="7"/>
      <c r="AD4173" t="s">
        <v>12848</v>
      </c>
      <c r="AE4173">
        <f t="shared" si="264"/>
        <v>0</v>
      </c>
      <c r="AG4173" s="2"/>
      <c r="AI4173" s="7"/>
    </row>
    <row r="4174" spans="1:35" ht="11" customHeight="1" outlineLevel="1" x14ac:dyDescent="0.25">
      <c r="A4174" t="s">
        <v>5054</v>
      </c>
      <c r="C4174" s="2" t="s">
        <v>12521</v>
      </c>
      <c r="D4174" s="2" t="s">
        <v>12861</v>
      </c>
      <c r="E4174" s="7">
        <v>2019</v>
      </c>
      <c r="F4174" s="5" t="s">
        <v>12862</v>
      </c>
      <c r="H4174" s="5" t="s">
        <v>5398</v>
      </c>
      <c r="I4174" s="6" t="s">
        <v>12863</v>
      </c>
      <c r="J4174" s="6" t="s">
        <v>12860</v>
      </c>
      <c r="K4174" s="17">
        <v>6</v>
      </c>
      <c r="L4174" s="17" t="s">
        <v>7732</v>
      </c>
      <c r="M4174" s="9"/>
      <c r="N4174" s="9"/>
      <c r="O4174" s="21"/>
      <c r="Q4174" s="29"/>
      <c r="U4174" s="17"/>
      <c r="V4174" s="2"/>
      <c r="Y4174" t="str">
        <f t="shared" si="262"/>
        <v/>
      </c>
      <c r="AA4174">
        <f t="shared" si="263"/>
        <v>1</v>
      </c>
      <c r="AC4174" s="7"/>
      <c r="AD4174" t="s">
        <v>12863</v>
      </c>
      <c r="AE4174">
        <f t="shared" si="264"/>
        <v>0</v>
      </c>
      <c r="AG4174" s="2"/>
      <c r="AI4174" s="7"/>
    </row>
    <row r="4175" spans="1:35" ht="11" customHeight="1" outlineLevel="1" x14ac:dyDescent="0.25">
      <c r="A4175" t="s">
        <v>5054</v>
      </c>
      <c r="C4175" s="2" t="s">
        <v>12521</v>
      </c>
      <c r="D4175" s="2">
        <v>925</v>
      </c>
      <c r="E4175" s="7">
        <v>2019</v>
      </c>
      <c r="F4175" s="5" t="s">
        <v>12832</v>
      </c>
      <c r="H4175" s="5" t="s">
        <v>5398</v>
      </c>
      <c r="I4175" s="6" t="s">
        <v>12865</v>
      </c>
      <c r="J4175" s="6" t="s">
        <v>12864</v>
      </c>
      <c r="K4175" s="17">
        <v>5</v>
      </c>
      <c r="L4175" s="17" t="s">
        <v>7732</v>
      </c>
      <c r="M4175" s="9"/>
      <c r="N4175" s="9"/>
      <c r="O4175" s="21"/>
      <c r="Q4175" s="29"/>
      <c r="U4175" s="17"/>
      <c r="V4175" s="2"/>
      <c r="Y4175" t="str">
        <f t="shared" ref="Y4175:Y4238" si="265">IF(COUNTIF(F4175,"*fdc*"),1,"")</f>
        <v/>
      </c>
      <c r="AA4175" t="str">
        <f t="shared" ref="AA4175:AA4238" si="266">IF(COUNTIF(F4175,"*s/s*"),1,"")</f>
        <v/>
      </c>
      <c r="AC4175" s="7"/>
      <c r="AD4175" t="s">
        <v>12865</v>
      </c>
      <c r="AE4175">
        <f t="shared" si="264"/>
        <v>0</v>
      </c>
      <c r="AG4175" s="2"/>
      <c r="AI4175" s="7"/>
    </row>
    <row r="4176" spans="1:35" ht="11" customHeight="1" outlineLevel="1" x14ac:dyDescent="0.25">
      <c r="A4176" t="s">
        <v>5054</v>
      </c>
      <c r="C4176" s="2" t="s">
        <v>12521</v>
      </c>
      <c r="D4176" s="2">
        <v>945</v>
      </c>
      <c r="E4176" s="7">
        <v>2020</v>
      </c>
      <c r="F4176" s="5" t="s">
        <v>12832</v>
      </c>
      <c r="H4176" s="5" t="s">
        <v>5398</v>
      </c>
      <c r="I4176" s="6" t="s">
        <v>12866</v>
      </c>
      <c r="J4176" s="6" t="s">
        <v>8825</v>
      </c>
      <c r="K4176" s="17">
        <v>5</v>
      </c>
      <c r="L4176" s="17" t="s">
        <v>7732</v>
      </c>
      <c r="M4176" s="9"/>
      <c r="N4176" s="9"/>
      <c r="O4176" s="21"/>
      <c r="Q4176" s="29"/>
      <c r="U4176" s="17"/>
      <c r="V4176" s="2"/>
      <c r="Y4176" t="str">
        <f t="shared" si="265"/>
        <v/>
      </c>
      <c r="AA4176" t="str">
        <f t="shared" si="266"/>
        <v/>
      </c>
      <c r="AC4176" s="7"/>
      <c r="AD4176" t="s">
        <v>12866</v>
      </c>
      <c r="AE4176">
        <f t="shared" si="264"/>
        <v>0</v>
      </c>
      <c r="AG4176" s="2"/>
      <c r="AI4176" s="7"/>
    </row>
    <row r="4177" spans="1:49" ht="11" customHeight="1" outlineLevel="1" x14ac:dyDescent="0.25">
      <c r="A4177" t="s">
        <v>5054</v>
      </c>
      <c r="C4177" s="2" t="s">
        <v>12521</v>
      </c>
      <c r="D4177" s="2">
        <v>946</v>
      </c>
      <c r="E4177" s="7">
        <v>2020</v>
      </c>
      <c r="F4177" s="5" t="s">
        <v>12771</v>
      </c>
      <c r="H4177" s="5" t="s">
        <v>5398</v>
      </c>
      <c r="I4177" s="6" t="s">
        <v>12866</v>
      </c>
      <c r="J4177" s="6" t="s">
        <v>8825</v>
      </c>
      <c r="K4177" s="17">
        <v>5</v>
      </c>
      <c r="L4177" s="17" t="s">
        <v>7732</v>
      </c>
      <c r="M4177" s="9"/>
      <c r="N4177" s="9"/>
      <c r="O4177" s="21"/>
      <c r="Q4177" s="29"/>
      <c r="U4177" s="17"/>
      <c r="V4177" s="2"/>
      <c r="Y4177" t="str">
        <f t="shared" si="265"/>
        <v/>
      </c>
      <c r="AA4177" t="str">
        <f t="shared" si="266"/>
        <v/>
      </c>
      <c r="AC4177" s="7"/>
      <c r="AD4177" t="s">
        <v>12866</v>
      </c>
      <c r="AE4177">
        <f t="shared" si="264"/>
        <v>0</v>
      </c>
      <c r="AG4177" s="2"/>
      <c r="AI4177" s="7"/>
    </row>
    <row r="4178" spans="1:49" ht="11" customHeight="1" outlineLevel="1" x14ac:dyDescent="0.25">
      <c r="A4178" t="s">
        <v>5054</v>
      </c>
      <c r="C4178" s="2" t="s">
        <v>12521</v>
      </c>
      <c r="D4178" s="2">
        <v>962</v>
      </c>
      <c r="E4178" s="7">
        <v>2021</v>
      </c>
      <c r="F4178" s="5" t="s">
        <v>12832</v>
      </c>
      <c r="H4178" s="5" t="s">
        <v>5398</v>
      </c>
      <c r="I4178" s="6" t="s">
        <v>12869</v>
      </c>
      <c r="J4178" s="6" t="s">
        <v>12867</v>
      </c>
      <c r="K4178" s="17">
        <v>3</v>
      </c>
      <c r="L4178" s="17" t="s">
        <v>7732</v>
      </c>
      <c r="M4178" s="9"/>
      <c r="N4178" s="9"/>
      <c r="O4178" s="21"/>
      <c r="Q4178" s="29"/>
      <c r="U4178" s="17"/>
      <c r="V4178" s="2"/>
      <c r="Y4178" t="str">
        <f t="shared" si="265"/>
        <v/>
      </c>
      <c r="AA4178" t="str">
        <f t="shared" si="266"/>
        <v/>
      </c>
      <c r="AC4178" s="7"/>
      <c r="AD4178" t="s">
        <v>12869</v>
      </c>
      <c r="AE4178">
        <f t="shared" si="264"/>
        <v>0</v>
      </c>
      <c r="AG4178" s="2"/>
      <c r="AI4178" s="7"/>
    </row>
    <row r="4179" spans="1:49" ht="11" customHeight="1" outlineLevel="1" x14ac:dyDescent="0.25">
      <c r="A4179" t="s">
        <v>5054</v>
      </c>
      <c r="C4179" s="2" t="s">
        <v>12521</v>
      </c>
      <c r="D4179" s="2">
        <v>963</v>
      </c>
      <c r="E4179" s="7">
        <v>2021</v>
      </c>
      <c r="F4179" s="5" t="s">
        <v>12868</v>
      </c>
      <c r="H4179" s="5" t="s">
        <v>5398</v>
      </c>
      <c r="I4179" s="6" t="s">
        <v>12870</v>
      </c>
      <c r="J4179" s="6" t="s">
        <v>12867</v>
      </c>
      <c r="K4179" s="17">
        <v>5</v>
      </c>
      <c r="L4179" s="17" t="s">
        <v>7732</v>
      </c>
      <c r="M4179" s="9"/>
      <c r="N4179" s="9"/>
      <c r="O4179" s="21"/>
      <c r="Q4179" s="29"/>
      <c r="U4179" s="17"/>
      <c r="V4179" s="2"/>
      <c r="Y4179" t="str">
        <f t="shared" si="265"/>
        <v/>
      </c>
      <c r="AA4179" t="str">
        <f t="shared" si="266"/>
        <v/>
      </c>
      <c r="AC4179" s="7"/>
      <c r="AD4179" t="s">
        <v>12870</v>
      </c>
      <c r="AE4179">
        <f t="shared" si="264"/>
        <v>0</v>
      </c>
      <c r="AG4179" s="2"/>
      <c r="AI4179" s="7"/>
    </row>
    <row r="4180" spans="1:49" ht="11" customHeight="1" x14ac:dyDescent="0.25">
      <c r="A4180" s="4" t="s">
        <v>9805</v>
      </c>
      <c r="B4180" t="s">
        <v>12004</v>
      </c>
      <c r="C4180" s="2" t="s">
        <v>11983</v>
      </c>
      <c r="E4180" s="7"/>
      <c r="F4180" s="5"/>
      <c r="H4180" s="5"/>
      <c r="I4180" s="6"/>
      <c r="J4180" s="6"/>
      <c r="K4180" s="17"/>
      <c r="L4180" s="17"/>
      <c r="M4180" s="9"/>
      <c r="N4180" s="9">
        <f>SUM(M4181:M4183)</f>
        <v>2.0999999999999996</v>
      </c>
      <c r="O4180" s="21">
        <v>282</v>
      </c>
      <c r="P4180">
        <f>COUNTIF(L4181:L4183,"*")</f>
        <v>3</v>
      </c>
      <c r="Q4180" s="29">
        <f>P4180/O4180</f>
        <v>1.0638297872340425E-2</v>
      </c>
      <c r="R4180">
        <f>COUNTIF(L4181:L4183,"Y")+COUNTIF(L4181:L4183,"S")</f>
        <v>3</v>
      </c>
      <c r="U4180" s="18" t="s">
        <v>7732</v>
      </c>
      <c r="V4180" s="2"/>
      <c r="W4180" t="s">
        <v>18633</v>
      </c>
      <c r="Y4180" t="str">
        <f t="shared" si="265"/>
        <v/>
      </c>
      <c r="AA4180" t="str">
        <f t="shared" si="266"/>
        <v/>
      </c>
      <c r="AC4180" s="7"/>
      <c r="AF4180">
        <f>COUNTIF(AE4181:AE4183,"1")</f>
        <v>0</v>
      </c>
      <c r="AG4180" s="2"/>
      <c r="AI4180" s="7"/>
      <c r="AJ4180">
        <f>COUNTIF($K4181:$K4183,"1")-COUNTIFS($K4181:$K4183,"1",$L4181:$L4183,"V")</f>
        <v>2</v>
      </c>
      <c r="AK4180">
        <f>COUNTIFS($K4181:$K4183,"1",$L4181:$L4183,"Y")+COUNTIFS($K4181:$K4183,"1",$L4181:$L4183,"s")</f>
        <v>2</v>
      </c>
      <c r="AL4180">
        <f>COUNTIF($K4181:$K4183,"2")-COUNTIFS($K4181:$K4183,"2",$L4181:$L4183,"V")</f>
        <v>0</v>
      </c>
      <c r="AM4180">
        <f>COUNTIFS($K4181:$K4183,"2",$L4181:$L4183,"Y")+COUNTIFS($K4181:$K4183,"2",$L4181:$L4183,"s")</f>
        <v>0</v>
      </c>
      <c r="AN4180">
        <f>COUNTIF($K4181:$K4183,"3")-COUNTIFS($K4181:$K4183,"3",$L4181:$L4183,"V")</f>
        <v>0</v>
      </c>
      <c r="AO4180">
        <f>COUNTIFS($K4181:$K4183,"3",$L4181:$L4183,"Y")+COUNTIFS($K4181:$K4183,"3",$L4181:$L4183,"s")</f>
        <v>0</v>
      </c>
      <c r="AP4180">
        <f>COUNTIF($K4181:$K4183,"4")-COUNTIFS($K4181:$K4183,"4",$L4181:$L4183,"V")</f>
        <v>0</v>
      </c>
      <c r="AQ4180">
        <f>COUNTIFS($K4181:$K4183,"4",$L4181:$L4183,"Y")+COUNTIFS($K4181:$K4183,"4",$L4181:$L4183,"s")</f>
        <v>0</v>
      </c>
      <c r="AR4180">
        <f>COUNTIF($K4181:$K4183,"5")-COUNTIFS($K4181:$K4183,"5",$L4181:$L4183,"V")</f>
        <v>0</v>
      </c>
      <c r="AS4180">
        <f>COUNTIFS($K4181:$K4183,"5",$L4181:$L4183,"Y")+COUNTIFS($K4181:$K4183,"5",$L4181:$L4183,"s")</f>
        <v>0</v>
      </c>
      <c r="AT4180">
        <f>COUNTIF($K4181:$K4183,"6")-COUNTIFS($K4181:$K4183,"6",$L4181:$L4183,"V")</f>
        <v>1</v>
      </c>
      <c r="AU4180">
        <f>COUNTIFS($K4181:$K4183,"6",$L4181:$L4183,"Y")+COUNTIFS($K4181:$K4183,"6",$L4181:$L4183,"s")</f>
        <v>1</v>
      </c>
      <c r="AV4180">
        <f>COUNTIF($K4181:$K4183,"7")-COUNTIFS($K4181:$K4183,"7",$L4181:$L4183,"V")</f>
        <v>0</v>
      </c>
      <c r="AW4180">
        <f>COUNTIFS($K4181:$K4183,"7",$L4181:$L4183,"Y")+COUNTIFS($K4181:$K4183,"7",$L4181:$L4183,"s")</f>
        <v>0</v>
      </c>
    </row>
    <row r="4181" spans="1:49" ht="11" customHeight="1" outlineLevel="1" x14ac:dyDescent="0.25">
      <c r="A4181" t="s">
        <v>5436</v>
      </c>
      <c r="C4181" s="2" t="s">
        <v>11983</v>
      </c>
      <c r="D4181" s="2">
        <v>214</v>
      </c>
      <c r="E4181" s="7">
        <v>1961</v>
      </c>
      <c r="F4181" s="8" t="s">
        <v>5140</v>
      </c>
      <c r="H4181" s="5" t="s">
        <v>765</v>
      </c>
      <c r="I4181" s="6" t="s">
        <v>766</v>
      </c>
      <c r="J4181" s="6" t="s">
        <v>9804</v>
      </c>
      <c r="K4181" s="17">
        <v>6</v>
      </c>
      <c r="L4181" s="17" t="s">
        <v>7730</v>
      </c>
      <c r="M4181" s="9">
        <v>0.7</v>
      </c>
      <c r="N4181" s="9"/>
      <c r="O4181" s="21"/>
      <c r="Q4181" s="29"/>
      <c r="U4181" s="17"/>
      <c r="V4181" s="2">
        <v>192</v>
      </c>
      <c r="Y4181" t="str">
        <f t="shared" si="265"/>
        <v/>
      </c>
      <c r="AA4181" t="str">
        <f t="shared" si="266"/>
        <v/>
      </c>
      <c r="AC4181" s="7"/>
      <c r="AD4181" t="s">
        <v>766</v>
      </c>
      <c r="AE4181">
        <f>COUNTIF(I4181,"*Fuji*")</f>
        <v>0</v>
      </c>
      <c r="AG4181" s="2"/>
      <c r="AH4181" t="s">
        <v>767</v>
      </c>
      <c r="AI4181" s="7" t="s">
        <v>4610</v>
      </c>
    </row>
    <row r="4182" spans="1:49" ht="11" customHeight="1" outlineLevel="1" x14ac:dyDescent="0.25">
      <c r="A4182" t="s">
        <v>5436</v>
      </c>
      <c r="C4182" s="2" t="s">
        <v>11983</v>
      </c>
      <c r="D4182" s="2">
        <v>215</v>
      </c>
      <c r="E4182" s="7">
        <v>1961</v>
      </c>
      <c r="F4182" s="5" t="s">
        <v>3421</v>
      </c>
      <c r="H4182" s="5" t="s">
        <v>2185</v>
      </c>
      <c r="I4182" s="6" t="s">
        <v>3418</v>
      </c>
      <c r="J4182" s="6" t="s">
        <v>9804</v>
      </c>
      <c r="K4182" s="17">
        <v>1</v>
      </c>
      <c r="L4182" s="17" t="s">
        <v>7730</v>
      </c>
      <c r="M4182" s="9">
        <v>0.7</v>
      </c>
      <c r="N4182" s="9"/>
      <c r="O4182" s="21"/>
      <c r="Q4182" s="29"/>
      <c r="T4182">
        <v>1</v>
      </c>
      <c r="U4182" s="17"/>
      <c r="V4182" s="2">
        <v>193</v>
      </c>
      <c r="Y4182" t="str">
        <f t="shared" si="265"/>
        <v/>
      </c>
      <c r="AA4182" t="str">
        <f t="shared" si="266"/>
        <v/>
      </c>
      <c r="AC4182" s="7"/>
      <c r="AD4182" t="s">
        <v>3418</v>
      </c>
      <c r="AE4182">
        <f>COUNTIF(I4182,"*Fuji*")</f>
        <v>0</v>
      </c>
      <c r="AG4182" s="2"/>
      <c r="AH4182" t="s">
        <v>767</v>
      </c>
      <c r="AI4182" s="7" t="s">
        <v>4610</v>
      </c>
    </row>
    <row r="4183" spans="1:49" ht="11" customHeight="1" outlineLevel="1" x14ac:dyDescent="0.25">
      <c r="A4183" t="s">
        <v>5436</v>
      </c>
      <c r="C4183" s="2" t="s">
        <v>11983</v>
      </c>
      <c r="D4183" s="2">
        <v>217</v>
      </c>
      <c r="E4183" s="7">
        <v>1961</v>
      </c>
      <c r="F4183" s="5" t="s">
        <v>1099</v>
      </c>
      <c r="H4183" s="5" t="s">
        <v>5480</v>
      </c>
      <c r="I4183" s="6" t="s">
        <v>2517</v>
      </c>
      <c r="J4183" s="6" t="s">
        <v>9804</v>
      </c>
      <c r="K4183" s="17">
        <v>1</v>
      </c>
      <c r="L4183" s="17" t="s">
        <v>7730</v>
      </c>
      <c r="M4183" s="9">
        <v>0.7</v>
      </c>
      <c r="N4183" s="9"/>
      <c r="O4183" s="21"/>
      <c r="Q4183" s="29"/>
      <c r="U4183" s="17"/>
      <c r="V4183" s="2">
        <v>195</v>
      </c>
      <c r="Y4183" t="str">
        <f t="shared" si="265"/>
        <v/>
      </c>
      <c r="AA4183" t="str">
        <f t="shared" si="266"/>
        <v/>
      </c>
      <c r="AC4183" s="7"/>
      <c r="AD4183" t="s">
        <v>2517</v>
      </c>
      <c r="AE4183">
        <f>COUNTIF(I4183,"*Fuji*")</f>
        <v>0</v>
      </c>
      <c r="AG4183" s="2"/>
      <c r="AH4183" t="s">
        <v>767</v>
      </c>
      <c r="AI4183" s="7" t="s">
        <v>4610</v>
      </c>
    </row>
    <row r="4184" spans="1:49" ht="11" customHeight="1" x14ac:dyDescent="0.25">
      <c r="A4184" t="s">
        <v>14977</v>
      </c>
      <c r="B4184" t="s">
        <v>14913</v>
      </c>
      <c r="C4184" s="2" t="s">
        <v>12455</v>
      </c>
      <c r="E4184" s="7"/>
      <c r="F4184" s="5"/>
      <c r="H4184" s="5"/>
      <c r="I4184" s="6"/>
      <c r="J4184" s="6"/>
      <c r="K4184" s="17"/>
      <c r="L4184" s="17"/>
      <c r="M4184" s="9"/>
      <c r="N4184" s="9">
        <f>SUM(M4185:M4251)</f>
        <v>91.35</v>
      </c>
      <c r="O4184" s="21">
        <v>1566</v>
      </c>
      <c r="P4184">
        <f>COUNTIF(L4185:L4251,"*")</f>
        <v>67</v>
      </c>
      <c r="Q4184" s="29">
        <f>P4184/O4184</f>
        <v>4.2784163473818644E-2</v>
      </c>
      <c r="R4184">
        <f>COUNTIF(L4185:L4251,"Y")+COUNTIF(L4185:L4251,"S")</f>
        <v>44</v>
      </c>
      <c r="U4184" s="17" t="s">
        <v>7730</v>
      </c>
      <c r="V4184" s="2"/>
      <c r="W4184" t="s">
        <v>18393</v>
      </c>
      <c r="Y4184" t="str">
        <f t="shared" si="265"/>
        <v/>
      </c>
      <c r="AA4184" t="str">
        <f t="shared" si="266"/>
        <v/>
      </c>
      <c r="AC4184" s="7"/>
      <c r="AF4184">
        <f>COUNTIF(AE4185:AE4251,"1")</f>
        <v>0</v>
      </c>
      <c r="AG4184" s="2"/>
      <c r="AI4184" s="7"/>
      <c r="AJ4184">
        <f>COUNTIF($K4185:$K4251,"1")-COUNTIFS($K4185:$K4251,"1",$L4185:$L4251,"V")</f>
        <v>0</v>
      </c>
      <c r="AK4184">
        <f>COUNTIFS($K4185:$K4251,"1",$L4185:$L4251,"Y")+COUNTIFS($K4185:$K4251,"1",$L4185:$L4251,"s")</f>
        <v>0</v>
      </c>
      <c r="AL4184">
        <f>COUNTIF($K4185:$K4251,"2")-COUNTIFS($K4185:$K4251,"2",$L4185:$L4251,"V")</f>
        <v>0</v>
      </c>
      <c r="AM4184">
        <f>COUNTIFS($K4185:$K4251,"2",$L4185:$L4251,"Y")+COUNTIFS($K4185:$K4251,"2",$L4185:$L4251,"s")</f>
        <v>0</v>
      </c>
      <c r="AN4184">
        <f>COUNTIF($K4185:$K4251,"3")-COUNTIFS($K4185:$K4251,"3",$L4185:$L4251,"V")</f>
        <v>7</v>
      </c>
      <c r="AO4184">
        <f>COUNTIFS($K4185:$K4251,"3",$L4185:$L4251,"Y")+COUNTIFS($K4185:$K4251,"3",$L4185:$L4251,"s")</f>
        <v>6</v>
      </c>
      <c r="AP4184">
        <f>COUNTIF($K4185:$K4251,"4")-COUNTIFS($K4185:$K4251,"4",$L4185:$L4251,"V")</f>
        <v>0</v>
      </c>
      <c r="AQ4184">
        <f>COUNTIFS($K4185:$K4251,"4",$L4185:$L4251,"Y")+COUNTIFS($K4185:$K4251,"4",$L4185:$L4251,"s")</f>
        <v>0</v>
      </c>
      <c r="AR4184">
        <f>COUNTIF($K4185:$K4251,"5")-COUNTIFS($K4185:$K4251,"5",$L4185:$L4251,"V")</f>
        <v>28</v>
      </c>
      <c r="AS4184">
        <f>COUNTIFS($K4185:$K4251,"5",$L4185:$L4251,"Y")+COUNTIFS($K4185:$K4251,"5",$L4185:$L4251,"s")</f>
        <v>15</v>
      </c>
      <c r="AT4184">
        <f>COUNTIF($K4185:$K4251,"6")-COUNTIFS($K4185:$K4251,"6",$L4185:$L4251,"V")</f>
        <v>28</v>
      </c>
      <c r="AU4184">
        <f>COUNTIFS($K4185:$K4251,"6",$L4185:$L4251,"Y")+COUNTIFS($K4185:$K4251,"6",$L4185:$L4251,"s")</f>
        <v>23</v>
      </c>
      <c r="AV4184">
        <f>COUNTIF($K4185:$K4251,"7")-COUNTIFS($K4185:$K4251,"7",$L4185:$L4251,"V")</f>
        <v>0</v>
      </c>
      <c r="AW4184">
        <f>COUNTIFS($K4185:$K4251,"7",$L4185:$L4251,"Y")+COUNTIFS($K4185:$K4251,"7",$L4185:$L4251,"s")</f>
        <v>0</v>
      </c>
    </row>
    <row r="4185" spans="1:49" ht="11" customHeight="1" outlineLevel="1" x14ac:dyDescent="0.25">
      <c r="A4185" t="s">
        <v>769</v>
      </c>
      <c r="C4185" s="2" t="s">
        <v>12455</v>
      </c>
      <c r="D4185" s="3">
        <v>107</v>
      </c>
      <c r="E4185" s="7">
        <v>1938</v>
      </c>
      <c r="F4185" s="8" t="s">
        <v>1530</v>
      </c>
      <c r="H4185" s="8" t="s">
        <v>6501</v>
      </c>
      <c r="I4185" s="6" t="s">
        <v>14920</v>
      </c>
      <c r="J4185" s="6" t="s">
        <v>14921</v>
      </c>
      <c r="K4185" s="17">
        <v>5</v>
      </c>
      <c r="L4185" s="18" t="s">
        <v>7730</v>
      </c>
      <c r="M4185" s="9">
        <v>1.6</v>
      </c>
      <c r="N4185" s="9"/>
      <c r="O4185" s="21"/>
      <c r="Q4185" s="29"/>
      <c r="U4185" s="17"/>
      <c r="V4185" s="2"/>
      <c r="Y4185" t="str">
        <f t="shared" si="265"/>
        <v/>
      </c>
      <c r="AA4185" t="str">
        <f t="shared" si="266"/>
        <v/>
      </c>
      <c r="AC4185" s="7"/>
      <c r="AD4185" t="s">
        <v>14920</v>
      </c>
      <c r="AE4185">
        <f t="shared" ref="AE4185:AE4216" si="267">COUNTIF(I4185,"*Fuji*")</f>
        <v>0</v>
      </c>
      <c r="AG4185" s="2"/>
      <c r="AI4185" s="7"/>
    </row>
    <row r="4186" spans="1:49" ht="11" customHeight="1" outlineLevel="1" x14ac:dyDescent="0.25">
      <c r="A4186" t="s">
        <v>769</v>
      </c>
      <c r="C4186" s="2" t="s">
        <v>12455</v>
      </c>
      <c r="D4186" s="3" t="s">
        <v>21234</v>
      </c>
      <c r="E4186" s="7">
        <v>1938</v>
      </c>
      <c r="F4186" s="8" t="s">
        <v>1530</v>
      </c>
      <c r="H4186" s="8" t="s">
        <v>6501</v>
      </c>
      <c r="I4186" s="6" t="s">
        <v>14920</v>
      </c>
      <c r="J4186" s="6" t="s">
        <v>14921</v>
      </c>
      <c r="K4186" s="17">
        <v>5</v>
      </c>
      <c r="L4186" s="17" t="s">
        <v>7730</v>
      </c>
      <c r="M4186" s="9">
        <v>0.6</v>
      </c>
      <c r="N4186" s="9"/>
      <c r="O4186" s="21"/>
      <c r="Q4186" s="29"/>
      <c r="U4186" s="17"/>
      <c r="V4186" s="2"/>
      <c r="Y4186" t="str">
        <f t="shared" si="265"/>
        <v/>
      </c>
      <c r="AA4186" t="str">
        <f t="shared" si="266"/>
        <v/>
      </c>
      <c r="AC4186" s="7"/>
      <c r="AD4186" t="s">
        <v>14920</v>
      </c>
      <c r="AE4186">
        <f t="shared" si="267"/>
        <v>0</v>
      </c>
      <c r="AG4186" s="2"/>
      <c r="AI4186" s="7"/>
    </row>
    <row r="4187" spans="1:49" ht="11" customHeight="1" outlineLevel="1" x14ac:dyDescent="0.25">
      <c r="A4187" t="s">
        <v>769</v>
      </c>
      <c r="C4187" s="2" t="s">
        <v>12455</v>
      </c>
      <c r="D4187" s="3" t="s">
        <v>21235</v>
      </c>
      <c r="E4187" s="7">
        <v>1938</v>
      </c>
      <c r="F4187" s="8" t="s">
        <v>1530</v>
      </c>
      <c r="H4187" s="8" t="s">
        <v>6501</v>
      </c>
      <c r="I4187" s="6" t="s">
        <v>14920</v>
      </c>
      <c r="J4187" s="6" t="s">
        <v>14921</v>
      </c>
      <c r="K4187" s="17">
        <v>5</v>
      </c>
      <c r="L4187" s="18" t="s">
        <v>7732</v>
      </c>
      <c r="M4187" s="9"/>
      <c r="N4187" s="9"/>
      <c r="O4187" s="21"/>
      <c r="Q4187" s="29"/>
      <c r="U4187" s="17"/>
      <c r="V4187" s="2"/>
      <c r="Y4187" t="str">
        <f t="shared" si="265"/>
        <v/>
      </c>
      <c r="AA4187" t="str">
        <f t="shared" si="266"/>
        <v/>
      </c>
      <c r="AC4187" s="7"/>
      <c r="AD4187" t="s">
        <v>14920</v>
      </c>
      <c r="AE4187">
        <f t="shared" si="267"/>
        <v>0</v>
      </c>
      <c r="AG4187" s="2"/>
      <c r="AI4187" s="7"/>
    </row>
    <row r="4188" spans="1:49" ht="11" customHeight="1" outlineLevel="1" x14ac:dyDescent="0.25">
      <c r="A4188" t="s">
        <v>769</v>
      </c>
      <c r="C4188" s="2" t="s">
        <v>12455</v>
      </c>
      <c r="D4188" s="2">
        <v>109</v>
      </c>
      <c r="E4188" s="7">
        <v>1938</v>
      </c>
      <c r="F4188" s="5" t="s">
        <v>1101</v>
      </c>
      <c r="H4188" s="5" t="s">
        <v>3968</v>
      </c>
      <c r="I4188" s="6" t="s">
        <v>14920</v>
      </c>
      <c r="J4188" s="6" t="s">
        <v>14921</v>
      </c>
      <c r="K4188" s="17">
        <v>5</v>
      </c>
      <c r="L4188" s="17" t="s">
        <v>7730</v>
      </c>
      <c r="M4188" s="9">
        <v>1</v>
      </c>
      <c r="N4188" s="9"/>
      <c r="O4188" s="21"/>
      <c r="Q4188" s="29"/>
      <c r="U4188" s="17"/>
      <c r="V4188" s="2"/>
      <c r="Y4188" t="str">
        <f t="shared" si="265"/>
        <v/>
      </c>
      <c r="AA4188" t="str">
        <f t="shared" si="266"/>
        <v/>
      </c>
      <c r="AC4188" s="7"/>
      <c r="AD4188" t="s">
        <v>14920</v>
      </c>
      <c r="AE4188">
        <f t="shared" si="267"/>
        <v>0</v>
      </c>
      <c r="AG4188" s="2"/>
      <c r="AI4188" s="7"/>
    </row>
    <row r="4189" spans="1:49" ht="11" customHeight="1" outlineLevel="1" collapsed="1" x14ac:dyDescent="0.25">
      <c r="A4189" t="s">
        <v>769</v>
      </c>
      <c r="C4189" s="2" t="s">
        <v>12455</v>
      </c>
      <c r="D4189" s="2">
        <v>110</v>
      </c>
      <c r="E4189" s="7">
        <v>1938</v>
      </c>
      <c r="F4189" s="5" t="s">
        <v>1101</v>
      </c>
      <c r="H4189" s="5" t="s">
        <v>3968</v>
      </c>
      <c r="I4189" s="6" t="s">
        <v>14920</v>
      </c>
      <c r="J4189" s="6" t="s">
        <v>14922</v>
      </c>
      <c r="K4189" s="17">
        <v>5</v>
      </c>
      <c r="L4189" s="17" t="s">
        <v>20075</v>
      </c>
      <c r="M4189" s="9"/>
      <c r="N4189" s="9"/>
      <c r="O4189" s="21"/>
      <c r="Q4189" s="29"/>
      <c r="U4189" s="17"/>
      <c r="V4189" s="2"/>
      <c r="Y4189" t="str">
        <f t="shared" si="265"/>
        <v/>
      </c>
      <c r="AA4189" t="str">
        <f t="shared" si="266"/>
        <v/>
      </c>
      <c r="AC4189" s="7"/>
      <c r="AD4189" t="s">
        <v>14920</v>
      </c>
      <c r="AE4189">
        <f t="shared" si="267"/>
        <v>0</v>
      </c>
      <c r="AG4189" s="2"/>
      <c r="AI4189" s="7"/>
    </row>
    <row r="4190" spans="1:49" ht="11" customHeight="1" outlineLevel="1" x14ac:dyDescent="0.25">
      <c r="A4190" t="s">
        <v>769</v>
      </c>
      <c r="C4190" s="2" t="s">
        <v>12455</v>
      </c>
      <c r="D4190" s="2">
        <v>113</v>
      </c>
      <c r="E4190" s="7">
        <v>1938</v>
      </c>
      <c r="F4190" s="5" t="s">
        <v>5235</v>
      </c>
      <c r="H4190" s="5" t="s">
        <v>770</v>
      </c>
      <c r="I4190" s="6" t="s">
        <v>771</v>
      </c>
      <c r="J4190" s="6" t="s">
        <v>14923</v>
      </c>
      <c r="K4190" s="17">
        <v>6</v>
      </c>
      <c r="L4190" s="17" t="s">
        <v>7730</v>
      </c>
      <c r="M4190" s="9">
        <v>1</v>
      </c>
      <c r="N4190" s="9"/>
      <c r="O4190" s="21"/>
      <c r="Q4190" s="29"/>
      <c r="U4190" s="17"/>
      <c r="V4190" s="2">
        <v>120</v>
      </c>
      <c r="Y4190" t="str">
        <f t="shared" si="265"/>
        <v/>
      </c>
      <c r="AA4190" t="str">
        <f t="shared" si="266"/>
        <v/>
      </c>
      <c r="AC4190" s="7"/>
      <c r="AD4190" t="s">
        <v>771</v>
      </c>
      <c r="AE4190">
        <f t="shared" si="267"/>
        <v>0</v>
      </c>
      <c r="AG4190" s="2"/>
      <c r="AH4190" t="s">
        <v>772</v>
      </c>
      <c r="AI4190" s="7" t="s">
        <v>4922</v>
      </c>
    </row>
    <row r="4191" spans="1:49" ht="11" customHeight="1" outlineLevel="1" x14ac:dyDescent="0.25">
      <c r="A4191" t="s">
        <v>769</v>
      </c>
      <c r="C4191" s="2" t="s">
        <v>12455</v>
      </c>
      <c r="D4191" s="2">
        <v>120</v>
      </c>
      <c r="E4191" s="7">
        <v>1938</v>
      </c>
      <c r="F4191" s="5" t="s">
        <v>1107</v>
      </c>
      <c r="H4191" s="5" t="s">
        <v>5038</v>
      </c>
      <c r="I4191" s="6" t="s">
        <v>771</v>
      </c>
      <c r="J4191" s="6" t="s">
        <v>14925</v>
      </c>
      <c r="K4191" s="17">
        <v>6</v>
      </c>
      <c r="L4191" s="17" t="s">
        <v>7730</v>
      </c>
      <c r="M4191" s="9">
        <v>2.5</v>
      </c>
      <c r="N4191" s="9"/>
      <c r="O4191" s="21"/>
      <c r="Q4191" s="29"/>
      <c r="U4191" s="17"/>
      <c r="V4191" s="2">
        <v>125</v>
      </c>
      <c r="Y4191" t="str">
        <f t="shared" si="265"/>
        <v/>
      </c>
      <c r="AA4191" t="str">
        <f t="shared" si="266"/>
        <v/>
      </c>
      <c r="AC4191" s="7"/>
      <c r="AD4191" t="s">
        <v>771</v>
      </c>
      <c r="AE4191">
        <f t="shared" si="267"/>
        <v>0</v>
      </c>
      <c r="AG4191" s="2"/>
      <c r="AH4191" t="s">
        <v>772</v>
      </c>
      <c r="AI4191" s="7" t="s">
        <v>4620</v>
      </c>
    </row>
    <row r="4192" spans="1:49" ht="11" customHeight="1" outlineLevel="1" x14ac:dyDescent="0.25">
      <c r="A4192" t="s">
        <v>769</v>
      </c>
      <c r="C4192" s="2" t="s">
        <v>12455</v>
      </c>
      <c r="D4192" s="2">
        <v>125</v>
      </c>
      <c r="E4192" s="7">
        <v>1938</v>
      </c>
      <c r="F4192" s="5" t="s">
        <v>1739</v>
      </c>
      <c r="H4192" s="5" t="s">
        <v>1740</v>
      </c>
      <c r="I4192" s="6" t="s">
        <v>1741</v>
      </c>
      <c r="J4192" s="6" t="s">
        <v>14925</v>
      </c>
      <c r="K4192" s="17">
        <v>3</v>
      </c>
      <c r="L4192" s="17" t="s">
        <v>7730</v>
      </c>
      <c r="M4192" s="9">
        <v>0.8</v>
      </c>
      <c r="N4192" s="9"/>
      <c r="O4192" s="21"/>
      <c r="Q4192" s="29"/>
      <c r="T4192">
        <v>1</v>
      </c>
      <c r="U4192" s="17"/>
      <c r="V4192" s="2">
        <v>129</v>
      </c>
      <c r="Y4192" t="str">
        <f t="shared" si="265"/>
        <v/>
      </c>
      <c r="AA4192" t="str">
        <f t="shared" si="266"/>
        <v/>
      </c>
      <c r="AC4192" s="7"/>
      <c r="AD4192" t="s">
        <v>1741</v>
      </c>
      <c r="AE4192">
        <f t="shared" si="267"/>
        <v>0</v>
      </c>
      <c r="AG4192" s="2"/>
      <c r="AH4192" t="s">
        <v>772</v>
      </c>
      <c r="AI4192" s="7" t="s">
        <v>4610</v>
      </c>
    </row>
    <row r="4193" spans="1:35" ht="11" customHeight="1" outlineLevel="1" x14ac:dyDescent="0.25">
      <c r="A4193" t="s">
        <v>769</v>
      </c>
      <c r="C4193" s="2" t="s">
        <v>12455</v>
      </c>
      <c r="D4193" s="2">
        <v>114</v>
      </c>
      <c r="E4193" s="7">
        <v>1940</v>
      </c>
      <c r="F4193" s="5" t="s">
        <v>3953</v>
      </c>
      <c r="H4193" s="5" t="s">
        <v>770</v>
      </c>
      <c r="I4193" s="6" t="s">
        <v>771</v>
      </c>
      <c r="J4193" s="6" t="s">
        <v>14924</v>
      </c>
      <c r="K4193" s="17">
        <v>6</v>
      </c>
      <c r="L4193" s="17" t="s">
        <v>7732</v>
      </c>
      <c r="M4193" s="9"/>
      <c r="N4193" s="9"/>
      <c r="O4193" s="21"/>
      <c r="Q4193" s="29"/>
      <c r="U4193" s="17"/>
      <c r="V4193" s="2">
        <v>133</v>
      </c>
      <c r="Y4193" t="str">
        <f t="shared" si="265"/>
        <v/>
      </c>
      <c r="AA4193" t="str">
        <f t="shared" si="266"/>
        <v/>
      </c>
      <c r="AC4193" s="7"/>
      <c r="AD4193" t="s">
        <v>771</v>
      </c>
      <c r="AE4193">
        <f t="shared" si="267"/>
        <v>0</v>
      </c>
      <c r="AG4193" s="2"/>
      <c r="AH4193" t="s">
        <v>772</v>
      </c>
      <c r="AI4193" s="7" t="s">
        <v>4922</v>
      </c>
    </row>
    <row r="4194" spans="1:35" ht="11" customHeight="1" outlineLevel="1" x14ac:dyDescent="0.25">
      <c r="A4194" t="s">
        <v>769</v>
      </c>
      <c r="C4194" s="2" t="s">
        <v>12455</v>
      </c>
      <c r="D4194" s="2">
        <v>116</v>
      </c>
      <c r="E4194" s="7">
        <v>1940</v>
      </c>
      <c r="F4194" s="5" t="s">
        <v>3954</v>
      </c>
      <c r="H4194" s="5" t="s">
        <v>770</v>
      </c>
      <c r="I4194" s="6" t="s">
        <v>771</v>
      </c>
      <c r="J4194" s="6" t="s">
        <v>14925</v>
      </c>
      <c r="K4194" s="17">
        <v>6</v>
      </c>
      <c r="L4194" s="17" t="s">
        <v>7732</v>
      </c>
      <c r="M4194" s="9"/>
      <c r="N4194" s="9"/>
      <c r="O4194" s="21"/>
      <c r="Q4194" s="29"/>
      <c r="U4194" s="17"/>
      <c r="V4194" s="2">
        <v>134</v>
      </c>
      <c r="Y4194" t="str">
        <f t="shared" si="265"/>
        <v/>
      </c>
      <c r="AA4194" t="str">
        <f t="shared" si="266"/>
        <v/>
      </c>
      <c r="AC4194" s="7"/>
      <c r="AD4194" t="s">
        <v>771</v>
      </c>
      <c r="AE4194">
        <f t="shared" si="267"/>
        <v>0</v>
      </c>
      <c r="AG4194" s="2"/>
      <c r="AH4194" t="s">
        <v>772</v>
      </c>
      <c r="AI4194" s="7" t="s">
        <v>4610</v>
      </c>
    </row>
    <row r="4195" spans="1:35" ht="11" customHeight="1" outlineLevel="1" x14ac:dyDescent="0.25">
      <c r="A4195" t="s">
        <v>769</v>
      </c>
      <c r="C4195" s="2" t="s">
        <v>12455</v>
      </c>
      <c r="D4195" s="2" t="s">
        <v>14926</v>
      </c>
      <c r="E4195" s="7">
        <v>1940</v>
      </c>
      <c r="F4195" s="5" t="s">
        <v>3956</v>
      </c>
      <c r="H4195" s="5" t="s">
        <v>5038</v>
      </c>
      <c r="I4195" s="6" t="s">
        <v>771</v>
      </c>
      <c r="J4195" s="6" t="s">
        <v>14925</v>
      </c>
      <c r="K4195" s="17">
        <v>6</v>
      </c>
      <c r="L4195" s="17" t="s">
        <v>20075</v>
      </c>
      <c r="M4195" s="9"/>
      <c r="N4195" s="9"/>
      <c r="O4195" s="21"/>
      <c r="Q4195" s="29"/>
      <c r="U4195" s="17"/>
      <c r="V4195" s="2">
        <v>135</v>
      </c>
      <c r="Y4195" t="str">
        <f t="shared" si="265"/>
        <v/>
      </c>
      <c r="AA4195" t="str">
        <f t="shared" si="266"/>
        <v/>
      </c>
      <c r="AC4195" s="7"/>
      <c r="AD4195" t="s">
        <v>771</v>
      </c>
      <c r="AE4195">
        <f t="shared" si="267"/>
        <v>0</v>
      </c>
      <c r="AG4195" s="2"/>
      <c r="AH4195" t="s">
        <v>772</v>
      </c>
      <c r="AI4195" s="7" t="s">
        <v>4922</v>
      </c>
    </row>
    <row r="4196" spans="1:35" ht="11" customHeight="1" outlineLevel="1" x14ac:dyDescent="0.25">
      <c r="A4196" t="s">
        <v>769</v>
      </c>
      <c r="C4196" s="2" t="s">
        <v>12455</v>
      </c>
      <c r="D4196" s="2">
        <v>130</v>
      </c>
      <c r="E4196" s="7">
        <v>1941</v>
      </c>
      <c r="F4196" s="5" t="s">
        <v>1628</v>
      </c>
      <c r="H4196" s="5" t="s">
        <v>770</v>
      </c>
      <c r="I4196" s="6" t="s">
        <v>771</v>
      </c>
      <c r="J4196" s="6" t="s">
        <v>14928</v>
      </c>
      <c r="K4196" s="17">
        <v>6</v>
      </c>
      <c r="L4196" s="17" t="s">
        <v>7732</v>
      </c>
      <c r="M4196" s="9"/>
      <c r="N4196" s="9"/>
      <c r="O4196" s="21"/>
      <c r="Q4196" s="29"/>
      <c r="U4196" s="17"/>
      <c r="V4196" s="2">
        <v>136</v>
      </c>
      <c r="Y4196" t="str">
        <f t="shared" si="265"/>
        <v/>
      </c>
      <c r="AA4196" t="str">
        <f t="shared" si="266"/>
        <v/>
      </c>
      <c r="AC4196" s="7"/>
      <c r="AD4196" t="s">
        <v>771</v>
      </c>
      <c r="AE4196">
        <f t="shared" si="267"/>
        <v>0</v>
      </c>
      <c r="AG4196" s="2"/>
      <c r="AH4196" t="s">
        <v>772</v>
      </c>
      <c r="AI4196" s="7" t="s">
        <v>4610</v>
      </c>
    </row>
    <row r="4197" spans="1:35" ht="11" customHeight="1" outlineLevel="1" x14ac:dyDescent="0.25">
      <c r="A4197" t="s">
        <v>769</v>
      </c>
      <c r="C4197" s="2" t="s">
        <v>12455</v>
      </c>
      <c r="D4197" s="2" t="s">
        <v>6468</v>
      </c>
      <c r="E4197" s="7">
        <v>1944</v>
      </c>
      <c r="F4197" s="5" t="s">
        <v>5236</v>
      </c>
      <c r="H4197" s="5" t="s">
        <v>770</v>
      </c>
      <c r="I4197" s="6" t="s">
        <v>771</v>
      </c>
      <c r="J4197" s="6" t="s">
        <v>14925</v>
      </c>
      <c r="K4197" s="17">
        <v>6</v>
      </c>
      <c r="L4197" s="17" t="s">
        <v>7730</v>
      </c>
      <c r="M4197" s="9">
        <v>1.3</v>
      </c>
      <c r="N4197" s="9"/>
      <c r="O4197" s="21"/>
      <c r="Q4197" s="29"/>
      <c r="U4197" s="17"/>
      <c r="V4197" s="2" t="s">
        <v>775</v>
      </c>
      <c r="Y4197" t="str">
        <f t="shared" si="265"/>
        <v/>
      </c>
      <c r="AA4197" t="str">
        <f t="shared" si="266"/>
        <v/>
      </c>
      <c r="AC4197" s="7"/>
      <c r="AD4197" t="s">
        <v>771</v>
      </c>
      <c r="AE4197">
        <f t="shared" si="267"/>
        <v>0</v>
      </c>
      <c r="AG4197" s="2"/>
      <c r="AH4197" t="s">
        <v>772</v>
      </c>
      <c r="AI4197" s="7" t="s">
        <v>4610</v>
      </c>
    </row>
    <row r="4198" spans="1:35" ht="11" customHeight="1" outlineLevel="1" x14ac:dyDescent="0.25">
      <c r="A4198" t="s">
        <v>769</v>
      </c>
      <c r="C4198" s="2" t="s">
        <v>12455</v>
      </c>
      <c r="D4198" s="2" t="s">
        <v>14927</v>
      </c>
      <c r="E4198" s="7">
        <v>1947</v>
      </c>
      <c r="F4198" s="5" t="s">
        <v>4743</v>
      </c>
      <c r="H4198" s="5" t="s">
        <v>5038</v>
      </c>
      <c r="I4198" s="6" t="s">
        <v>771</v>
      </c>
      <c r="J4198" s="6" t="s">
        <v>14925</v>
      </c>
      <c r="K4198" s="17">
        <v>6</v>
      </c>
      <c r="L4198" s="17" t="s">
        <v>20075</v>
      </c>
      <c r="M4198" s="9"/>
      <c r="N4198" s="9"/>
      <c r="O4198" s="21"/>
      <c r="Q4198" s="29"/>
      <c r="U4198" s="17"/>
      <c r="V4198" s="2" t="s">
        <v>776</v>
      </c>
      <c r="Y4198" t="str">
        <f t="shared" si="265"/>
        <v/>
      </c>
      <c r="AA4198" t="str">
        <f t="shared" si="266"/>
        <v/>
      </c>
      <c r="AC4198" s="7"/>
      <c r="AD4198" t="s">
        <v>771</v>
      </c>
      <c r="AE4198">
        <f t="shared" si="267"/>
        <v>0</v>
      </c>
      <c r="AG4198" s="2"/>
      <c r="AH4198" t="s">
        <v>772</v>
      </c>
      <c r="AI4198" s="7" t="s">
        <v>4610</v>
      </c>
    </row>
    <row r="4199" spans="1:35" ht="11" customHeight="1" outlineLevel="1" x14ac:dyDescent="0.25">
      <c r="A4199" t="s">
        <v>769</v>
      </c>
      <c r="C4199" s="2" t="s">
        <v>12455</v>
      </c>
      <c r="D4199" s="2">
        <v>116</v>
      </c>
      <c r="E4199" s="7">
        <v>1948</v>
      </c>
      <c r="F4199" s="5" t="s">
        <v>3955</v>
      </c>
      <c r="H4199" s="5" t="s">
        <v>770</v>
      </c>
      <c r="I4199" s="6" t="s">
        <v>771</v>
      </c>
      <c r="J4199" s="6" t="s">
        <v>14925</v>
      </c>
      <c r="K4199" s="17">
        <v>6</v>
      </c>
      <c r="L4199" s="17" t="s">
        <v>20075</v>
      </c>
      <c r="M4199" s="9"/>
      <c r="N4199" s="9"/>
      <c r="O4199" s="21"/>
      <c r="Q4199" s="29"/>
      <c r="U4199" s="17"/>
      <c r="V4199" s="2" t="s">
        <v>774</v>
      </c>
      <c r="Y4199" t="str">
        <f t="shared" si="265"/>
        <v/>
      </c>
      <c r="AA4199" t="str">
        <f t="shared" si="266"/>
        <v/>
      </c>
      <c r="AC4199" s="7"/>
      <c r="AD4199" t="s">
        <v>771</v>
      </c>
      <c r="AE4199">
        <f t="shared" si="267"/>
        <v>0</v>
      </c>
      <c r="AG4199" s="2"/>
      <c r="AH4199" t="s">
        <v>772</v>
      </c>
      <c r="AI4199" s="7" t="s">
        <v>4610</v>
      </c>
    </row>
    <row r="4200" spans="1:35" ht="11" customHeight="1" outlineLevel="1" x14ac:dyDescent="0.25">
      <c r="A4200" t="s">
        <v>769</v>
      </c>
      <c r="C4200" s="2" t="s">
        <v>12455</v>
      </c>
      <c r="D4200" s="3">
        <v>143</v>
      </c>
      <c r="E4200" s="7">
        <v>1954</v>
      </c>
      <c r="F4200" s="8" t="s">
        <v>1530</v>
      </c>
      <c r="H4200" s="8" t="s">
        <v>6501</v>
      </c>
      <c r="I4200" s="6" t="s">
        <v>14920</v>
      </c>
      <c r="J4200" s="6" t="s">
        <v>17904</v>
      </c>
      <c r="K4200" s="17">
        <v>5</v>
      </c>
      <c r="L4200" s="17" t="s">
        <v>7730</v>
      </c>
      <c r="M4200" s="9">
        <v>0.35</v>
      </c>
      <c r="N4200" s="9"/>
      <c r="O4200" s="21"/>
      <c r="Q4200" s="29"/>
      <c r="U4200" s="17"/>
      <c r="V4200" s="2"/>
      <c r="Y4200" t="str">
        <f t="shared" si="265"/>
        <v/>
      </c>
      <c r="AA4200" t="str">
        <f t="shared" si="266"/>
        <v/>
      </c>
      <c r="AC4200" s="7"/>
      <c r="AD4200" t="s">
        <v>14920</v>
      </c>
      <c r="AE4200">
        <f t="shared" si="267"/>
        <v>0</v>
      </c>
      <c r="AG4200" s="2"/>
      <c r="AI4200" s="7"/>
    </row>
    <row r="4201" spans="1:35" ht="11" customHeight="1" outlineLevel="1" x14ac:dyDescent="0.25">
      <c r="A4201" t="s">
        <v>769</v>
      </c>
      <c r="C4201" s="2" t="s">
        <v>12455</v>
      </c>
      <c r="D4201" s="2">
        <v>149</v>
      </c>
      <c r="E4201" s="7">
        <v>1956</v>
      </c>
      <c r="F4201" s="5" t="s">
        <v>1107</v>
      </c>
      <c r="H4201" s="5" t="s">
        <v>5038</v>
      </c>
      <c r="I4201" s="6" t="s">
        <v>771</v>
      </c>
      <c r="J4201" s="6" t="s">
        <v>14929</v>
      </c>
      <c r="K4201" s="17">
        <v>6</v>
      </c>
      <c r="L4201" s="17" t="s">
        <v>7730</v>
      </c>
      <c r="M4201" s="9">
        <v>1</v>
      </c>
      <c r="N4201" s="9"/>
      <c r="O4201" s="21"/>
      <c r="Q4201" s="29"/>
      <c r="U4201" s="17"/>
      <c r="V4201" s="2"/>
      <c r="Y4201" t="str">
        <f t="shared" si="265"/>
        <v/>
      </c>
      <c r="AA4201" t="str">
        <f t="shared" si="266"/>
        <v/>
      </c>
      <c r="AC4201" s="7"/>
      <c r="AD4201" t="s">
        <v>771</v>
      </c>
      <c r="AE4201">
        <f t="shared" si="267"/>
        <v>0</v>
      </c>
      <c r="AG4201" s="2"/>
      <c r="AI4201" s="7"/>
    </row>
    <row r="4202" spans="1:35" ht="11" customHeight="1" outlineLevel="1" x14ac:dyDescent="0.25">
      <c r="A4202" t="s">
        <v>769</v>
      </c>
      <c r="C4202" s="2" t="s">
        <v>12455</v>
      </c>
      <c r="D4202" s="2">
        <v>154</v>
      </c>
      <c r="E4202" s="7">
        <v>1956</v>
      </c>
      <c r="F4202" s="5" t="s">
        <v>5979</v>
      </c>
      <c r="H4202" s="5" t="s">
        <v>14930</v>
      </c>
      <c r="I4202" s="6" t="s">
        <v>14931</v>
      </c>
      <c r="J4202" s="6" t="s">
        <v>14929</v>
      </c>
      <c r="K4202" s="17">
        <v>3</v>
      </c>
      <c r="L4202" s="17" t="s">
        <v>7730</v>
      </c>
      <c r="M4202" s="9">
        <v>0.4</v>
      </c>
      <c r="N4202" s="9"/>
      <c r="O4202" s="21"/>
      <c r="Q4202" s="29"/>
      <c r="U4202" s="17"/>
      <c r="V4202" s="2"/>
      <c r="Y4202" t="str">
        <f t="shared" si="265"/>
        <v/>
      </c>
      <c r="AA4202" t="str">
        <f t="shared" si="266"/>
        <v/>
      </c>
      <c r="AC4202" s="7"/>
      <c r="AD4202" t="s">
        <v>14931</v>
      </c>
      <c r="AE4202">
        <f t="shared" si="267"/>
        <v>0</v>
      </c>
      <c r="AG4202" s="2"/>
      <c r="AI4202" s="7"/>
    </row>
    <row r="4203" spans="1:35" ht="11" customHeight="1" outlineLevel="1" x14ac:dyDescent="0.25">
      <c r="A4203" t="s">
        <v>769</v>
      </c>
      <c r="C4203" s="2" t="s">
        <v>12455</v>
      </c>
      <c r="D4203" s="2">
        <v>158</v>
      </c>
      <c r="E4203" s="7">
        <v>1954</v>
      </c>
      <c r="F4203" s="5" t="s">
        <v>14932</v>
      </c>
      <c r="H4203" s="5" t="s">
        <v>14933</v>
      </c>
      <c r="I4203" s="6" t="s">
        <v>14931</v>
      </c>
      <c r="J4203" s="6" t="s">
        <v>14934</v>
      </c>
      <c r="K4203" s="17">
        <v>3</v>
      </c>
      <c r="L4203" s="17" t="s">
        <v>7730</v>
      </c>
      <c r="M4203" s="9">
        <v>2.2000000000000002</v>
      </c>
      <c r="N4203" s="9"/>
      <c r="O4203" s="21"/>
      <c r="Q4203" s="29"/>
      <c r="U4203" s="17"/>
      <c r="V4203" s="2"/>
      <c r="Y4203" t="str">
        <f t="shared" si="265"/>
        <v/>
      </c>
      <c r="AA4203" t="str">
        <f t="shared" si="266"/>
        <v/>
      </c>
      <c r="AC4203" s="7"/>
      <c r="AD4203" t="s">
        <v>14931</v>
      </c>
      <c r="AE4203">
        <f t="shared" si="267"/>
        <v>0</v>
      </c>
      <c r="AG4203" s="2"/>
      <c r="AI4203" s="7"/>
    </row>
    <row r="4204" spans="1:35" ht="11" customHeight="1" outlineLevel="1" x14ac:dyDescent="0.25">
      <c r="A4204" t="s">
        <v>769</v>
      </c>
      <c r="C4204" s="2" t="s">
        <v>12455</v>
      </c>
      <c r="D4204" s="2">
        <v>168</v>
      </c>
      <c r="E4204" s="7">
        <v>1959</v>
      </c>
      <c r="F4204" s="5" t="s">
        <v>4616</v>
      </c>
      <c r="H4204" s="5" t="s">
        <v>1674</v>
      </c>
      <c r="I4204" s="6" t="s">
        <v>771</v>
      </c>
      <c r="J4204" s="6" t="s">
        <v>7831</v>
      </c>
      <c r="K4204" s="17">
        <v>6</v>
      </c>
      <c r="L4204" s="17" t="s">
        <v>7730</v>
      </c>
      <c r="M4204" s="9">
        <v>1</v>
      </c>
      <c r="N4204" s="9"/>
      <c r="O4204" s="21"/>
      <c r="Q4204" s="29"/>
      <c r="U4204" s="17"/>
      <c r="V4204" s="2"/>
      <c r="Y4204" t="str">
        <f t="shared" si="265"/>
        <v/>
      </c>
      <c r="AA4204" t="str">
        <f t="shared" si="266"/>
        <v/>
      </c>
      <c r="AC4204" s="7"/>
      <c r="AD4204" t="s">
        <v>771</v>
      </c>
      <c r="AE4204">
        <f t="shared" si="267"/>
        <v>0</v>
      </c>
      <c r="AG4204" s="2"/>
      <c r="AI4204" s="7"/>
    </row>
    <row r="4205" spans="1:35" ht="11" customHeight="1" outlineLevel="1" x14ac:dyDescent="0.25">
      <c r="A4205" t="s">
        <v>769</v>
      </c>
      <c r="C4205" s="2" t="s">
        <v>12455</v>
      </c>
      <c r="D4205" s="2">
        <v>179</v>
      </c>
      <c r="E4205" s="7">
        <v>1962</v>
      </c>
      <c r="F4205" s="5" t="s">
        <v>4616</v>
      </c>
      <c r="H4205" s="5" t="s">
        <v>1674</v>
      </c>
      <c r="I4205" s="6" t="s">
        <v>771</v>
      </c>
      <c r="J4205" s="6" t="s">
        <v>14935</v>
      </c>
      <c r="K4205" s="17">
        <v>6</v>
      </c>
      <c r="L4205" s="17" t="s">
        <v>7730</v>
      </c>
      <c r="M4205" s="9">
        <v>3.3</v>
      </c>
      <c r="N4205" s="9"/>
      <c r="O4205" s="21"/>
      <c r="Q4205" s="29"/>
      <c r="U4205" s="17"/>
      <c r="V4205" s="2"/>
      <c r="Y4205" t="str">
        <f t="shared" si="265"/>
        <v/>
      </c>
      <c r="AA4205" t="str">
        <f t="shared" si="266"/>
        <v/>
      </c>
      <c r="AC4205" s="7"/>
      <c r="AD4205" t="s">
        <v>771</v>
      </c>
      <c r="AE4205">
        <f t="shared" si="267"/>
        <v>0</v>
      </c>
      <c r="AG4205" s="2"/>
      <c r="AI4205" s="7"/>
    </row>
    <row r="4206" spans="1:35" ht="11" customHeight="1" outlineLevel="1" x14ac:dyDescent="0.25">
      <c r="A4206" t="s">
        <v>769</v>
      </c>
      <c r="C4206" s="2" t="s">
        <v>12455</v>
      </c>
      <c r="D4206" s="2">
        <v>188</v>
      </c>
      <c r="E4206" s="7">
        <v>1963</v>
      </c>
      <c r="F4206" s="5" t="s">
        <v>14937</v>
      </c>
      <c r="H4206" s="5" t="s">
        <v>1674</v>
      </c>
      <c r="I4206" s="6" t="s">
        <v>771</v>
      </c>
      <c r="J4206" s="6" t="s">
        <v>14936</v>
      </c>
      <c r="K4206" s="17">
        <v>6</v>
      </c>
      <c r="L4206" s="17" t="s">
        <v>7730</v>
      </c>
      <c r="M4206" s="9">
        <v>0.7</v>
      </c>
      <c r="N4206" s="9"/>
      <c r="O4206" s="21"/>
      <c r="Q4206" s="29"/>
      <c r="U4206" s="17"/>
      <c r="V4206" s="2"/>
      <c r="Y4206" t="str">
        <f t="shared" si="265"/>
        <v/>
      </c>
      <c r="AA4206" t="str">
        <f t="shared" si="266"/>
        <v/>
      </c>
      <c r="AC4206" s="7"/>
      <c r="AD4206" t="s">
        <v>771</v>
      </c>
      <c r="AE4206">
        <f t="shared" si="267"/>
        <v>0</v>
      </c>
      <c r="AG4206" s="2"/>
      <c r="AI4206" s="7"/>
    </row>
    <row r="4207" spans="1:35" ht="11" customHeight="1" outlineLevel="1" x14ac:dyDescent="0.25">
      <c r="A4207" t="s">
        <v>769</v>
      </c>
      <c r="C4207" s="2" t="s">
        <v>12455</v>
      </c>
      <c r="D4207" s="2">
        <v>201</v>
      </c>
      <c r="E4207" s="7">
        <v>1964</v>
      </c>
      <c r="F4207" s="5" t="s">
        <v>4616</v>
      </c>
      <c r="H4207" s="5" t="s">
        <v>14938</v>
      </c>
      <c r="I4207" s="6" t="s">
        <v>771</v>
      </c>
      <c r="J4207" s="6" t="s">
        <v>14939</v>
      </c>
      <c r="K4207" s="17">
        <v>6</v>
      </c>
      <c r="L4207" s="17" t="s">
        <v>7730</v>
      </c>
      <c r="M4207" s="9">
        <v>1.7</v>
      </c>
      <c r="N4207" s="9"/>
      <c r="O4207" s="21"/>
      <c r="Q4207" s="29"/>
      <c r="U4207" s="17"/>
      <c r="V4207" s="2"/>
      <c r="Y4207" t="str">
        <f t="shared" si="265"/>
        <v/>
      </c>
      <c r="AA4207" t="str">
        <f t="shared" si="266"/>
        <v/>
      </c>
      <c r="AC4207" s="7"/>
      <c r="AD4207" t="s">
        <v>771</v>
      </c>
      <c r="AE4207">
        <f t="shared" si="267"/>
        <v>0</v>
      </c>
      <c r="AG4207" s="2"/>
      <c r="AI4207" s="7"/>
    </row>
    <row r="4208" spans="1:35" ht="11" customHeight="1" outlineLevel="1" x14ac:dyDescent="0.25">
      <c r="A4208" t="s">
        <v>769</v>
      </c>
      <c r="C4208" s="2" t="s">
        <v>12455</v>
      </c>
      <c r="D4208" s="2">
        <v>212</v>
      </c>
      <c r="E4208" s="7">
        <v>1966</v>
      </c>
      <c r="F4208" s="5" t="s">
        <v>1104</v>
      </c>
      <c r="H4208" s="5" t="s">
        <v>5398</v>
      </c>
      <c r="I4208" s="6" t="s">
        <v>14940</v>
      </c>
      <c r="J4208" s="6" t="s">
        <v>14941</v>
      </c>
      <c r="K4208" s="17">
        <v>5</v>
      </c>
      <c r="L4208" s="17" t="s">
        <v>7730</v>
      </c>
      <c r="M4208" s="9">
        <v>1.5</v>
      </c>
      <c r="N4208" s="9"/>
      <c r="O4208" s="21"/>
      <c r="Q4208" s="29"/>
      <c r="U4208" s="17"/>
      <c r="V4208" s="2"/>
      <c r="Y4208" t="str">
        <f t="shared" si="265"/>
        <v/>
      </c>
      <c r="AA4208" t="str">
        <f t="shared" si="266"/>
        <v/>
      </c>
      <c r="AC4208" s="7"/>
      <c r="AD4208" t="s">
        <v>14940</v>
      </c>
      <c r="AE4208">
        <f t="shared" si="267"/>
        <v>0</v>
      </c>
      <c r="AG4208" s="2"/>
      <c r="AI4208" s="7"/>
    </row>
    <row r="4209" spans="1:35" ht="11" customHeight="1" outlineLevel="1" x14ac:dyDescent="0.25">
      <c r="A4209" t="s">
        <v>769</v>
      </c>
      <c r="C4209" s="2" t="s">
        <v>12455</v>
      </c>
      <c r="D4209" s="2">
        <v>213</v>
      </c>
      <c r="E4209" s="7">
        <v>1966</v>
      </c>
      <c r="F4209" s="8" t="s">
        <v>815</v>
      </c>
      <c r="H4209" s="5" t="s">
        <v>5398</v>
      </c>
      <c r="I4209" s="6" t="s">
        <v>20816</v>
      </c>
      <c r="J4209" s="6" t="s">
        <v>14941</v>
      </c>
      <c r="K4209" s="17">
        <v>6</v>
      </c>
      <c r="L4209" s="17" t="s">
        <v>7730</v>
      </c>
      <c r="M4209" s="9">
        <v>1.5</v>
      </c>
      <c r="N4209" s="9"/>
      <c r="O4209" s="21"/>
      <c r="Q4209" s="29"/>
      <c r="U4209" s="17"/>
      <c r="V4209" s="2"/>
      <c r="Y4209" t="str">
        <f t="shared" si="265"/>
        <v/>
      </c>
      <c r="AA4209" t="str">
        <f t="shared" si="266"/>
        <v/>
      </c>
      <c r="AC4209" s="7"/>
      <c r="AD4209" t="s">
        <v>20816</v>
      </c>
      <c r="AE4209">
        <f t="shared" si="267"/>
        <v>0</v>
      </c>
      <c r="AG4209" s="2"/>
      <c r="AI4209" s="7"/>
    </row>
    <row r="4210" spans="1:35" ht="11" customHeight="1" outlineLevel="1" x14ac:dyDescent="0.25">
      <c r="A4210" t="s">
        <v>769</v>
      </c>
      <c r="C4210" s="2" t="s">
        <v>12455</v>
      </c>
      <c r="D4210" s="2">
        <v>223</v>
      </c>
      <c r="E4210" s="7">
        <v>1967</v>
      </c>
      <c r="F4210" s="5" t="s">
        <v>2658</v>
      </c>
      <c r="H4210" s="5" t="s">
        <v>5398</v>
      </c>
      <c r="I4210" s="6" t="s">
        <v>2627</v>
      </c>
      <c r="J4210" s="6" t="s">
        <v>7229</v>
      </c>
      <c r="K4210" s="17">
        <v>3</v>
      </c>
      <c r="L4210" s="17" t="s">
        <v>7730</v>
      </c>
      <c r="M4210" s="9">
        <v>2.8</v>
      </c>
      <c r="N4210" s="9"/>
      <c r="O4210" s="21"/>
      <c r="Q4210" s="29"/>
      <c r="U4210" s="17"/>
      <c r="V4210" s="2">
        <v>232</v>
      </c>
      <c r="Y4210" t="str">
        <f t="shared" si="265"/>
        <v/>
      </c>
      <c r="AA4210" t="str">
        <f t="shared" si="266"/>
        <v/>
      </c>
      <c r="AC4210" s="7"/>
      <c r="AD4210" t="s">
        <v>2627</v>
      </c>
      <c r="AE4210">
        <f t="shared" si="267"/>
        <v>0</v>
      </c>
      <c r="AG4210" s="2"/>
      <c r="AH4210" t="s">
        <v>772</v>
      </c>
      <c r="AI4210" s="7" t="s">
        <v>4610</v>
      </c>
    </row>
    <row r="4211" spans="1:35" ht="11" customHeight="1" outlineLevel="1" x14ac:dyDescent="0.25">
      <c r="A4211" t="s">
        <v>769</v>
      </c>
      <c r="C4211" s="2" t="s">
        <v>12455</v>
      </c>
      <c r="D4211" s="2">
        <v>225</v>
      </c>
      <c r="E4211" s="7">
        <v>1967</v>
      </c>
      <c r="F4211" s="5" t="s">
        <v>4616</v>
      </c>
      <c r="H4211" s="5" t="s">
        <v>5398</v>
      </c>
      <c r="I4211" s="6" t="s">
        <v>771</v>
      </c>
      <c r="J4211" s="6" t="s">
        <v>14942</v>
      </c>
      <c r="K4211" s="17">
        <v>6</v>
      </c>
      <c r="L4211" s="17" t="s">
        <v>7730</v>
      </c>
      <c r="M4211" s="9">
        <v>2.2000000000000002</v>
      </c>
      <c r="N4211" s="9"/>
      <c r="O4211" s="21"/>
      <c r="Q4211" s="29"/>
      <c r="U4211" s="17"/>
      <c r="V4211" s="2">
        <v>234</v>
      </c>
      <c r="Y4211" t="str">
        <f t="shared" si="265"/>
        <v/>
      </c>
      <c r="AA4211" t="str">
        <f t="shared" si="266"/>
        <v/>
      </c>
      <c r="AC4211" s="7"/>
      <c r="AD4211" t="s">
        <v>771</v>
      </c>
      <c r="AE4211">
        <f t="shared" si="267"/>
        <v>0</v>
      </c>
      <c r="AG4211" s="2"/>
      <c r="AH4211" t="s">
        <v>772</v>
      </c>
      <c r="AI4211" s="7" t="s">
        <v>4610</v>
      </c>
    </row>
    <row r="4212" spans="1:35" ht="11" customHeight="1" outlineLevel="1" x14ac:dyDescent="0.25">
      <c r="A4212" t="s">
        <v>769</v>
      </c>
      <c r="C4212" s="2" t="s">
        <v>12455</v>
      </c>
      <c r="D4212" s="2">
        <v>248</v>
      </c>
      <c r="E4212" s="7">
        <v>1968</v>
      </c>
      <c r="F4212" s="5" t="s">
        <v>1104</v>
      </c>
      <c r="H4212" s="5" t="s">
        <v>5398</v>
      </c>
      <c r="I4212" s="6" t="s">
        <v>771</v>
      </c>
      <c r="J4212" s="6" t="s">
        <v>14943</v>
      </c>
      <c r="K4212" s="17">
        <v>6</v>
      </c>
      <c r="L4212" s="17" t="s">
        <v>7730</v>
      </c>
      <c r="M4212" s="9">
        <v>0.8</v>
      </c>
      <c r="N4212" s="9"/>
      <c r="O4212" s="21"/>
      <c r="Q4212" s="29"/>
      <c r="U4212" s="17"/>
      <c r="V4212" s="2">
        <v>257</v>
      </c>
      <c r="Y4212" t="str">
        <f t="shared" si="265"/>
        <v/>
      </c>
      <c r="AA4212" t="str">
        <f t="shared" si="266"/>
        <v/>
      </c>
      <c r="AC4212" s="7"/>
      <c r="AD4212" t="s">
        <v>771</v>
      </c>
      <c r="AE4212">
        <f t="shared" si="267"/>
        <v>0</v>
      </c>
      <c r="AG4212" s="2"/>
      <c r="AH4212" t="s">
        <v>772</v>
      </c>
      <c r="AI4212" s="7" t="s">
        <v>4610</v>
      </c>
    </row>
    <row r="4213" spans="1:35" ht="11" customHeight="1" outlineLevel="1" x14ac:dyDescent="0.25">
      <c r="A4213" t="s">
        <v>769</v>
      </c>
      <c r="C4213" s="2" t="s">
        <v>12455</v>
      </c>
      <c r="D4213" s="2">
        <v>268</v>
      </c>
      <c r="E4213" s="7">
        <v>1969</v>
      </c>
      <c r="F4213" s="5" t="s">
        <v>3217</v>
      </c>
      <c r="H4213" s="5" t="s">
        <v>5398</v>
      </c>
      <c r="I4213" s="6" t="s">
        <v>14944</v>
      </c>
      <c r="J4213" s="6" t="s">
        <v>14945</v>
      </c>
      <c r="K4213" s="17">
        <v>6</v>
      </c>
      <c r="L4213" s="17" t="s">
        <v>7730</v>
      </c>
      <c r="M4213" s="9">
        <v>4.0999999999999996</v>
      </c>
      <c r="N4213" s="9"/>
      <c r="O4213" s="21"/>
      <c r="Q4213" s="29"/>
      <c r="U4213" s="17"/>
      <c r="V4213" s="2"/>
      <c r="Y4213" t="str">
        <f t="shared" si="265"/>
        <v/>
      </c>
      <c r="AA4213" t="str">
        <f t="shared" si="266"/>
        <v/>
      </c>
      <c r="AC4213" s="7"/>
      <c r="AD4213" t="s">
        <v>14944</v>
      </c>
      <c r="AE4213">
        <f t="shared" si="267"/>
        <v>0</v>
      </c>
      <c r="AG4213" s="2"/>
      <c r="AI4213" s="7"/>
    </row>
    <row r="4214" spans="1:35" ht="11" customHeight="1" outlineLevel="1" x14ac:dyDescent="0.25">
      <c r="A4214" t="s">
        <v>769</v>
      </c>
      <c r="C4214" s="2" t="s">
        <v>12455</v>
      </c>
      <c r="D4214" s="2">
        <v>274</v>
      </c>
      <c r="E4214" s="7">
        <v>1969</v>
      </c>
      <c r="F4214" s="5" t="s">
        <v>4732</v>
      </c>
      <c r="H4214" s="5" t="s">
        <v>5398</v>
      </c>
      <c r="I4214" s="6" t="s">
        <v>771</v>
      </c>
      <c r="J4214" s="6" t="s">
        <v>14946</v>
      </c>
      <c r="K4214" s="17">
        <v>6</v>
      </c>
      <c r="L4214" s="17" t="s">
        <v>7730</v>
      </c>
      <c r="M4214" s="9">
        <v>0.8</v>
      </c>
      <c r="N4214" s="9"/>
      <c r="O4214" s="21"/>
      <c r="Q4214" s="29"/>
      <c r="U4214" s="17"/>
      <c r="V4214" s="2"/>
      <c r="Y4214" t="str">
        <f t="shared" si="265"/>
        <v/>
      </c>
      <c r="AA4214" t="str">
        <f t="shared" si="266"/>
        <v/>
      </c>
      <c r="AC4214" s="7"/>
      <c r="AD4214" t="s">
        <v>771</v>
      </c>
      <c r="AE4214">
        <f t="shared" si="267"/>
        <v>0</v>
      </c>
      <c r="AG4214" s="2"/>
      <c r="AI4214" s="7"/>
    </row>
    <row r="4215" spans="1:35" ht="11" customHeight="1" outlineLevel="1" x14ac:dyDescent="0.25">
      <c r="A4215" t="s">
        <v>769</v>
      </c>
      <c r="C4215" s="2" t="s">
        <v>12455</v>
      </c>
      <c r="D4215" s="2">
        <v>381</v>
      </c>
      <c r="E4215" s="7">
        <v>1977</v>
      </c>
      <c r="F4215" s="5" t="s">
        <v>798</v>
      </c>
      <c r="H4215" s="5" t="s">
        <v>5398</v>
      </c>
      <c r="I4215" s="6" t="s">
        <v>771</v>
      </c>
      <c r="J4215" s="6" t="s">
        <v>14947</v>
      </c>
      <c r="K4215" s="17">
        <v>6</v>
      </c>
      <c r="L4215" s="17" t="s">
        <v>7730</v>
      </c>
      <c r="M4215" s="9">
        <v>1.5</v>
      </c>
      <c r="N4215" s="9"/>
      <c r="O4215" s="21"/>
      <c r="Q4215" s="29"/>
      <c r="U4215" s="17"/>
      <c r="V4215" s="2">
        <v>375</v>
      </c>
      <c r="Y4215" t="str">
        <f t="shared" si="265"/>
        <v/>
      </c>
      <c r="AA4215" t="str">
        <f t="shared" si="266"/>
        <v/>
      </c>
      <c r="AC4215" s="7"/>
      <c r="AD4215" t="s">
        <v>771</v>
      </c>
      <c r="AE4215">
        <f t="shared" si="267"/>
        <v>0</v>
      </c>
      <c r="AG4215" s="2"/>
      <c r="AH4215" t="s">
        <v>772</v>
      </c>
      <c r="AI4215" s="7" t="s">
        <v>4922</v>
      </c>
    </row>
    <row r="4216" spans="1:35" ht="11" customHeight="1" outlineLevel="1" x14ac:dyDescent="0.25">
      <c r="A4216" t="s">
        <v>769</v>
      </c>
      <c r="C4216" s="2" t="s">
        <v>12455</v>
      </c>
      <c r="D4216" s="2">
        <v>389</v>
      </c>
      <c r="E4216" s="7">
        <v>1977</v>
      </c>
      <c r="F4216" s="5" t="s">
        <v>5140</v>
      </c>
      <c r="H4216" s="5" t="s">
        <v>5398</v>
      </c>
      <c r="I4216" s="6" t="s">
        <v>14949</v>
      </c>
      <c r="J4216" s="6" t="s">
        <v>14948</v>
      </c>
      <c r="K4216" s="17">
        <v>3</v>
      </c>
      <c r="L4216" s="17" t="s">
        <v>7730</v>
      </c>
      <c r="M4216" s="9">
        <v>1</v>
      </c>
      <c r="N4216" s="9"/>
      <c r="O4216" s="21"/>
      <c r="Q4216" s="29"/>
      <c r="T4216">
        <v>1</v>
      </c>
      <c r="U4216" s="17"/>
      <c r="V4216" s="2"/>
      <c r="Y4216" t="str">
        <f t="shared" si="265"/>
        <v/>
      </c>
      <c r="AA4216" t="str">
        <f t="shared" si="266"/>
        <v/>
      </c>
      <c r="AC4216" s="7"/>
      <c r="AD4216" t="s">
        <v>14949</v>
      </c>
      <c r="AE4216">
        <f t="shared" si="267"/>
        <v>0</v>
      </c>
      <c r="AG4216" s="2"/>
      <c r="AI4216" s="7"/>
    </row>
    <row r="4217" spans="1:35" ht="11" customHeight="1" outlineLevel="1" x14ac:dyDescent="0.25">
      <c r="A4217" t="s">
        <v>769</v>
      </c>
      <c r="C4217" s="2" t="s">
        <v>12455</v>
      </c>
      <c r="D4217" s="2">
        <v>390</v>
      </c>
      <c r="E4217" s="7">
        <v>1977</v>
      </c>
      <c r="F4217" s="5" t="s">
        <v>2348</v>
      </c>
      <c r="H4217" s="5" t="s">
        <v>5398</v>
      </c>
      <c r="I4217" s="6" t="s">
        <v>14949</v>
      </c>
      <c r="J4217" s="6" t="s">
        <v>14948</v>
      </c>
      <c r="K4217" s="17">
        <v>3</v>
      </c>
      <c r="L4217" s="17" t="s">
        <v>7730</v>
      </c>
      <c r="M4217" s="9">
        <v>1</v>
      </c>
      <c r="N4217" s="9"/>
      <c r="O4217" s="21"/>
      <c r="Q4217" s="29"/>
      <c r="U4217" s="17"/>
      <c r="V4217" s="2"/>
      <c r="Y4217" t="str">
        <f t="shared" si="265"/>
        <v/>
      </c>
      <c r="AA4217" t="str">
        <f t="shared" si="266"/>
        <v/>
      </c>
      <c r="AC4217" s="7"/>
      <c r="AD4217" t="s">
        <v>14949</v>
      </c>
      <c r="AE4217">
        <f t="shared" ref="AE4217:AE4251" si="268">COUNTIF(I4217,"*Fuji*")</f>
        <v>0</v>
      </c>
      <c r="AG4217" s="2"/>
      <c r="AI4217" s="7"/>
    </row>
    <row r="4218" spans="1:35" ht="11" customHeight="1" outlineLevel="1" x14ac:dyDescent="0.25">
      <c r="A4218" t="s">
        <v>769</v>
      </c>
      <c r="C4218" s="2" t="s">
        <v>12455</v>
      </c>
      <c r="D4218" s="2">
        <v>435</v>
      </c>
      <c r="E4218" s="7">
        <v>1979</v>
      </c>
      <c r="F4218" s="5" t="s">
        <v>2804</v>
      </c>
      <c r="H4218" s="5" t="s">
        <v>5398</v>
      </c>
      <c r="I4218" s="6" t="s">
        <v>771</v>
      </c>
      <c r="J4218" s="6" t="s">
        <v>14950</v>
      </c>
      <c r="K4218" s="17">
        <v>6</v>
      </c>
      <c r="L4218" s="17" t="s">
        <v>7730</v>
      </c>
      <c r="M4218" s="9">
        <v>0.4</v>
      </c>
      <c r="N4218" s="9"/>
      <c r="O4218" s="21"/>
      <c r="Q4218" s="29"/>
      <c r="U4218" s="17"/>
      <c r="V4218" s="2" t="s">
        <v>2800</v>
      </c>
      <c r="Y4218" t="str">
        <f t="shared" si="265"/>
        <v/>
      </c>
      <c r="AA4218" t="str">
        <f t="shared" si="266"/>
        <v/>
      </c>
      <c r="AC4218" s="7"/>
      <c r="AD4218" t="s">
        <v>771</v>
      </c>
      <c r="AE4218">
        <f t="shared" si="268"/>
        <v>0</v>
      </c>
      <c r="AG4218" s="2"/>
      <c r="AH4218" t="s">
        <v>772</v>
      </c>
      <c r="AI4218" s="7" t="s">
        <v>4610</v>
      </c>
    </row>
    <row r="4219" spans="1:35" ht="11" customHeight="1" outlineLevel="1" x14ac:dyDescent="0.25">
      <c r="A4219" t="s">
        <v>769</v>
      </c>
      <c r="C4219" s="2" t="s">
        <v>12455</v>
      </c>
      <c r="D4219" s="2">
        <v>436</v>
      </c>
      <c r="E4219" s="7">
        <v>1979</v>
      </c>
      <c r="F4219" s="5" t="s">
        <v>2805</v>
      </c>
      <c r="H4219" s="5" t="s">
        <v>5398</v>
      </c>
      <c r="I4219" s="6" t="s">
        <v>771</v>
      </c>
      <c r="J4219" s="6" t="s">
        <v>14950</v>
      </c>
      <c r="K4219" s="17">
        <v>6</v>
      </c>
      <c r="L4219" s="17" t="s">
        <v>7730</v>
      </c>
      <c r="M4219" s="9">
        <v>0.4</v>
      </c>
      <c r="N4219" s="9"/>
      <c r="O4219" s="21"/>
      <c r="Q4219" s="29"/>
      <c r="U4219" s="17"/>
      <c r="V4219" s="2" t="s">
        <v>2801</v>
      </c>
      <c r="Y4219" t="str">
        <f t="shared" si="265"/>
        <v/>
      </c>
      <c r="AA4219" t="str">
        <f t="shared" si="266"/>
        <v/>
      </c>
      <c r="AC4219" s="7"/>
      <c r="AD4219" t="s">
        <v>771</v>
      </c>
      <c r="AE4219">
        <f t="shared" si="268"/>
        <v>0</v>
      </c>
      <c r="AG4219" s="2"/>
      <c r="AH4219" t="s">
        <v>772</v>
      </c>
      <c r="AI4219" s="7" t="s">
        <v>4610</v>
      </c>
    </row>
    <row r="4220" spans="1:35" ht="11" customHeight="1" outlineLevel="1" x14ac:dyDescent="0.25">
      <c r="A4220" t="s">
        <v>769</v>
      </c>
      <c r="C4220" s="2" t="s">
        <v>12455</v>
      </c>
      <c r="D4220" s="2">
        <v>437</v>
      </c>
      <c r="E4220" s="7">
        <v>1979</v>
      </c>
      <c r="F4220" s="5" t="s">
        <v>2806</v>
      </c>
      <c r="H4220" s="5" t="s">
        <v>5398</v>
      </c>
      <c r="I4220" s="6" t="s">
        <v>771</v>
      </c>
      <c r="J4220" s="6" t="s">
        <v>14950</v>
      </c>
      <c r="K4220" s="17">
        <v>6</v>
      </c>
      <c r="L4220" s="17" t="s">
        <v>7730</v>
      </c>
      <c r="M4220" s="9">
        <v>0.4</v>
      </c>
      <c r="N4220" s="9"/>
      <c r="O4220" s="21"/>
      <c r="Q4220" s="29"/>
      <c r="U4220" s="17"/>
      <c r="V4220" s="2" t="s">
        <v>2802</v>
      </c>
      <c r="Y4220" t="str">
        <f t="shared" si="265"/>
        <v/>
      </c>
      <c r="AA4220" t="str">
        <f t="shared" si="266"/>
        <v/>
      </c>
      <c r="AC4220" s="7"/>
      <c r="AD4220" t="s">
        <v>771</v>
      </c>
      <c r="AE4220">
        <f t="shared" si="268"/>
        <v>0</v>
      </c>
      <c r="AG4220" s="2"/>
      <c r="AH4220" t="s">
        <v>772</v>
      </c>
      <c r="AI4220" s="7" t="s">
        <v>4610</v>
      </c>
    </row>
    <row r="4221" spans="1:35" ht="11" customHeight="1" outlineLevel="1" x14ac:dyDescent="0.25">
      <c r="A4221" t="s">
        <v>769</v>
      </c>
      <c r="C4221" s="2" t="s">
        <v>12455</v>
      </c>
      <c r="D4221" s="2">
        <v>438</v>
      </c>
      <c r="E4221" s="7">
        <v>1979</v>
      </c>
      <c r="F4221" s="5" t="s">
        <v>2807</v>
      </c>
      <c r="H4221" s="5" t="s">
        <v>5398</v>
      </c>
      <c r="I4221" s="6" t="s">
        <v>771</v>
      </c>
      <c r="J4221" s="6" t="s">
        <v>14950</v>
      </c>
      <c r="K4221" s="17">
        <v>6</v>
      </c>
      <c r="L4221" s="17" t="s">
        <v>7730</v>
      </c>
      <c r="M4221" s="9">
        <v>0.4</v>
      </c>
      <c r="N4221" s="9"/>
      <c r="O4221" s="21"/>
      <c r="Q4221" s="29"/>
      <c r="U4221" s="17"/>
      <c r="V4221" s="2" t="s">
        <v>2803</v>
      </c>
      <c r="Y4221" t="str">
        <f t="shared" si="265"/>
        <v/>
      </c>
      <c r="AA4221" t="str">
        <f t="shared" si="266"/>
        <v/>
      </c>
      <c r="AC4221" s="7"/>
      <c r="AD4221" t="s">
        <v>771</v>
      </c>
      <c r="AE4221">
        <f t="shared" si="268"/>
        <v>0</v>
      </c>
      <c r="AG4221" s="2"/>
      <c r="AH4221" t="s">
        <v>772</v>
      </c>
      <c r="AI4221" s="7" t="s">
        <v>4610</v>
      </c>
    </row>
    <row r="4222" spans="1:35" ht="11" customHeight="1" outlineLevel="1" x14ac:dyDescent="0.25">
      <c r="A4222" t="s">
        <v>769</v>
      </c>
      <c r="C4222" s="2" t="s">
        <v>12455</v>
      </c>
      <c r="D4222" s="2">
        <v>443</v>
      </c>
      <c r="E4222" s="7">
        <v>1980</v>
      </c>
      <c r="F4222" s="5" t="s">
        <v>1629</v>
      </c>
      <c r="H4222" s="5" t="s">
        <v>5398</v>
      </c>
      <c r="I4222" s="6" t="s">
        <v>1630</v>
      </c>
      <c r="J4222" s="6" t="s">
        <v>7074</v>
      </c>
      <c r="K4222" s="17">
        <v>5</v>
      </c>
      <c r="L4222" s="17" t="s">
        <v>7730</v>
      </c>
      <c r="M4222" s="9">
        <v>1.7</v>
      </c>
      <c r="N4222" s="9"/>
      <c r="O4222" s="21"/>
      <c r="Q4222" s="29"/>
      <c r="U4222" s="17"/>
      <c r="V4222" s="2">
        <v>430</v>
      </c>
      <c r="Y4222" t="str">
        <f t="shared" si="265"/>
        <v/>
      </c>
      <c r="AA4222" t="str">
        <f t="shared" si="266"/>
        <v/>
      </c>
      <c r="AC4222" s="7"/>
      <c r="AD4222" t="s">
        <v>1630</v>
      </c>
      <c r="AE4222">
        <f t="shared" si="268"/>
        <v>0</v>
      </c>
      <c r="AG4222" s="2"/>
      <c r="AH4222" t="s">
        <v>772</v>
      </c>
      <c r="AI4222" s="7" t="s">
        <v>4610</v>
      </c>
    </row>
    <row r="4223" spans="1:35" ht="11" customHeight="1" outlineLevel="1" x14ac:dyDescent="0.25">
      <c r="A4223" t="s">
        <v>769</v>
      </c>
      <c r="C4223" s="2" t="s">
        <v>12455</v>
      </c>
      <c r="D4223" s="2">
        <v>522</v>
      </c>
      <c r="E4223" s="7">
        <v>1984</v>
      </c>
      <c r="F4223" s="5" t="s">
        <v>3174</v>
      </c>
      <c r="H4223" s="5" t="s">
        <v>5398</v>
      </c>
      <c r="I4223" s="6" t="s">
        <v>771</v>
      </c>
      <c r="J4223" s="6" t="s">
        <v>14951</v>
      </c>
      <c r="K4223" s="17">
        <v>6</v>
      </c>
      <c r="L4223" s="17" t="s">
        <v>7730</v>
      </c>
      <c r="M4223" s="9">
        <v>1.5</v>
      </c>
      <c r="N4223" s="9"/>
      <c r="O4223" s="21"/>
      <c r="Q4223" s="29"/>
      <c r="U4223" s="17"/>
      <c r="V4223" s="2">
        <v>513</v>
      </c>
      <c r="Y4223" t="str">
        <f t="shared" si="265"/>
        <v/>
      </c>
      <c r="AA4223" t="str">
        <f t="shared" si="266"/>
        <v/>
      </c>
      <c r="AC4223" s="7"/>
      <c r="AD4223" t="s">
        <v>771</v>
      </c>
      <c r="AE4223">
        <f t="shared" si="268"/>
        <v>0</v>
      </c>
      <c r="AG4223" s="2"/>
      <c r="AH4223" t="s">
        <v>772</v>
      </c>
      <c r="AI4223" s="7" t="s">
        <v>4610</v>
      </c>
    </row>
    <row r="4224" spans="1:35" ht="11" customHeight="1" outlineLevel="1" x14ac:dyDescent="0.25">
      <c r="A4224" t="s">
        <v>769</v>
      </c>
      <c r="C4224" s="2" t="s">
        <v>12455</v>
      </c>
      <c r="D4224" s="2">
        <v>541</v>
      </c>
      <c r="E4224" s="7">
        <v>1985</v>
      </c>
      <c r="F4224" s="5" t="s">
        <v>5140</v>
      </c>
      <c r="H4224" s="5" t="s">
        <v>5398</v>
      </c>
      <c r="I4224" s="6" t="s">
        <v>14952</v>
      </c>
      <c r="J4224" s="6" t="s">
        <v>14955</v>
      </c>
      <c r="K4224" s="17">
        <v>5</v>
      </c>
      <c r="L4224" s="17" t="s">
        <v>7730</v>
      </c>
      <c r="M4224" s="9">
        <v>1.3</v>
      </c>
      <c r="N4224" s="9"/>
      <c r="O4224" s="21"/>
      <c r="Q4224" s="29"/>
      <c r="U4224" s="17"/>
      <c r="V4224" s="2"/>
      <c r="Y4224" t="str">
        <f t="shared" si="265"/>
        <v/>
      </c>
      <c r="AA4224" t="str">
        <f t="shared" si="266"/>
        <v/>
      </c>
      <c r="AC4224" s="7"/>
      <c r="AD4224" t="s">
        <v>14952</v>
      </c>
      <c r="AE4224">
        <f t="shared" si="268"/>
        <v>0</v>
      </c>
      <c r="AG4224" s="2"/>
      <c r="AI4224" s="7"/>
    </row>
    <row r="4225" spans="1:35" ht="11" customHeight="1" outlineLevel="1" x14ac:dyDescent="0.25">
      <c r="A4225" t="s">
        <v>769</v>
      </c>
      <c r="C4225" s="2" t="s">
        <v>12455</v>
      </c>
      <c r="D4225" s="2">
        <v>542</v>
      </c>
      <c r="E4225" s="7">
        <v>1985</v>
      </c>
      <c r="F4225" s="5" t="s">
        <v>3421</v>
      </c>
      <c r="H4225" s="5" t="s">
        <v>5398</v>
      </c>
      <c r="I4225" s="6" t="s">
        <v>14953</v>
      </c>
      <c r="J4225" s="6" t="s">
        <v>14955</v>
      </c>
      <c r="K4225" s="17">
        <v>5</v>
      </c>
      <c r="L4225" s="17" t="s">
        <v>7730</v>
      </c>
      <c r="M4225" s="9">
        <v>1.3</v>
      </c>
      <c r="N4225" s="9"/>
      <c r="O4225" s="21"/>
      <c r="Q4225" s="29"/>
      <c r="U4225" s="17"/>
      <c r="V4225" s="2"/>
      <c r="Y4225" t="str">
        <f t="shared" si="265"/>
        <v/>
      </c>
      <c r="AA4225" t="str">
        <f t="shared" si="266"/>
        <v/>
      </c>
      <c r="AC4225" s="7"/>
      <c r="AD4225" t="s">
        <v>14953</v>
      </c>
      <c r="AE4225">
        <f t="shared" si="268"/>
        <v>0</v>
      </c>
      <c r="AG4225" s="2"/>
      <c r="AI4225" s="7"/>
    </row>
    <row r="4226" spans="1:35" ht="11" customHeight="1" outlineLevel="1" x14ac:dyDescent="0.25">
      <c r="A4226" t="s">
        <v>769</v>
      </c>
      <c r="C4226" s="2" t="s">
        <v>12455</v>
      </c>
      <c r="D4226" s="2">
        <v>543</v>
      </c>
      <c r="E4226" s="7">
        <v>1985</v>
      </c>
      <c r="F4226" s="5" t="s">
        <v>6311</v>
      </c>
      <c r="H4226" s="5" t="s">
        <v>5398</v>
      </c>
      <c r="I4226" s="6" t="s">
        <v>14954</v>
      </c>
      <c r="J4226" s="6" t="s">
        <v>14955</v>
      </c>
      <c r="K4226" s="17">
        <v>5</v>
      </c>
      <c r="L4226" s="17" t="s">
        <v>7730</v>
      </c>
      <c r="M4226" s="9">
        <v>1.3</v>
      </c>
      <c r="N4226" s="9"/>
      <c r="O4226" s="21"/>
      <c r="Q4226" s="29"/>
      <c r="U4226" s="17"/>
      <c r="V4226" s="2"/>
      <c r="Y4226" t="str">
        <f t="shared" si="265"/>
        <v/>
      </c>
      <c r="AA4226" t="str">
        <f t="shared" si="266"/>
        <v/>
      </c>
      <c r="AC4226" s="7"/>
      <c r="AD4226" t="s">
        <v>14954</v>
      </c>
      <c r="AE4226">
        <f t="shared" si="268"/>
        <v>0</v>
      </c>
      <c r="AG4226" s="2"/>
      <c r="AI4226" s="7"/>
    </row>
    <row r="4227" spans="1:35" ht="11" customHeight="1" outlineLevel="1" x14ac:dyDescent="0.25">
      <c r="A4227" t="s">
        <v>769</v>
      </c>
      <c r="C4227" s="2" t="s">
        <v>12455</v>
      </c>
      <c r="D4227" s="2">
        <v>620</v>
      </c>
      <c r="E4227" s="7">
        <v>1989</v>
      </c>
      <c r="F4227" s="5" t="s">
        <v>6311</v>
      </c>
      <c r="H4227" s="5" t="s">
        <v>5398</v>
      </c>
      <c r="I4227" s="6" t="s">
        <v>4113</v>
      </c>
      <c r="J4227" s="6" t="s">
        <v>14956</v>
      </c>
      <c r="K4227" s="17">
        <v>6</v>
      </c>
      <c r="L4227" s="17" t="s">
        <v>7732</v>
      </c>
      <c r="M4227" s="9"/>
      <c r="N4227" s="9"/>
      <c r="O4227" s="21"/>
      <c r="Q4227" s="29"/>
      <c r="U4227" s="17"/>
      <c r="V4227" s="2">
        <v>606</v>
      </c>
      <c r="Y4227" t="str">
        <f t="shared" si="265"/>
        <v/>
      </c>
      <c r="AA4227" t="str">
        <f t="shared" si="266"/>
        <v/>
      </c>
      <c r="AC4227" s="7"/>
      <c r="AD4227" t="s">
        <v>4113</v>
      </c>
      <c r="AE4227">
        <f t="shared" si="268"/>
        <v>0</v>
      </c>
      <c r="AG4227" s="2"/>
      <c r="AH4227" t="s">
        <v>772</v>
      </c>
      <c r="AI4227" s="7" t="s">
        <v>4922</v>
      </c>
    </row>
    <row r="4228" spans="1:35" ht="11" customHeight="1" outlineLevel="1" x14ac:dyDescent="0.25">
      <c r="A4228" t="s">
        <v>769</v>
      </c>
      <c r="C4228" s="2" t="s">
        <v>12455</v>
      </c>
      <c r="D4228" s="2">
        <v>652</v>
      </c>
      <c r="E4228" s="7">
        <v>1991</v>
      </c>
      <c r="F4228" s="5" t="s">
        <v>3421</v>
      </c>
      <c r="H4228" s="5" t="s">
        <v>5398</v>
      </c>
      <c r="I4228" s="6" t="s">
        <v>725</v>
      </c>
      <c r="J4228" s="6" t="s">
        <v>10506</v>
      </c>
      <c r="K4228" s="17">
        <v>5</v>
      </c>
      <c r="L4228" s="17" t="s">
        <v>7730</v>
      </c>
      <c r="M4228" s="9">
        <v>3</v>
      </c>
      <c r="N4228" s="9"/>
      <c r="O4228" s="21"/>
      <c r="Q4228" s="29"/>
      <c r="U4228" s="17"/>
      <c r="V4228" s="2">
        <v>638</v>
      </c>
      <c r="Y4228" t="str">
        <f t="shared" si="265"/>
        <v/>
      </c>
      <c r="AA4228" t="str">
        <f t="shared" si="266"/>
        <v/>
      </c>
      <c r="AC4228" s="7"/>
      <c r="AD4228" t="s">
        <v>725</v>
      </c>
      <c r="AE4228">
        <f t="shared" si="268"/>
        <v>0</v>
      </c>
      <c r="AG4228" s="2"/>
      <c r="AH4228" t="s">
        <v>772</v>
      </c>
      <c r="AI4228" s="7" t="s">
        <v>4922</v>
      </c>
    </row>
    <row r="4229" spans="1:35" ht="11" customHeight="1" outlineLevel="1" x14ac:dyDescent="0.25">
      <c r="A4229" t="s">
        <v>769</v>
      </c>
      <c r="C4229" s="2" t="s">
        <v>12455</v>
      </c>
      <c r="D4229" s="2">
        <v>653</v>
      </c>
      <c r="E4229" s="7">
        <v>1991</v>
      </c>
      <c r="F4229" s="5" t="s">
        <v>1956</v>
      </c>
      <c r="H4229" s="5" t="s">
        <v>5398</v>
      </c>
      <c r="I4229" s="6" t="s">
        <v>726</v>
      </c>
      <c r="J4229" s="6" t="s">
        <v>10506</v>
      </c>
      <c r="K4229" s="17">
        <v>5</v>
      </c>
      <c r="L4229" s="17" t="s">
        <v>7730</v>
      </c>
      <c r="M4229" s="9">
        <v>3</v>
      </c>
      <c r="N4229" s="9"/>
      <c r="O4229" s="21"/>
      <c r="Q4229" s="29"/>
      <c r="U4229" s="17"/>
      <c r="V4229" s="2">
        <v>639</v>
      </c>
      <c r="Y4229" t="str">
        <f t="shared" si="265"/>
        <v/>
      </c>
      <c r="AA4229" t="str">
        <f t="shared" si="266"/>
        <v/>
      </c>
      <c r="AC4229" s="7"/>
      <c r="AD4229" t="s">
        <v>726</v>
      </c>
      <c r="AE4229">
        <f t="shared" si="268"/>
        <v>0</v>
      </c>
      <c r="AG4229" s="2"/>
      <c r="AH4229" t="s">
        <v>772</v>
      </c>
      <c r="AI4229" s="7" t="s">
        <v>4922</v>
      </c>
    </row>
    <row r="4230" spans="1:35" ht="11" customHeight="1" outlineLevel="1" x14ac:dyDescent="0.25">
      <c r="A4230" t="s">
        <v>769</v>
      </c>
      <c r="C4230" s="2" t="s">
        <v>12455</v>
      </c>
      <c r="D4230" s="2">
        <v>656</v>
      </c>
      <c r="E4230" s="7">
        <v>1991</v>
      </c>
      <c r="F4230" s="5" t="s">
        <v>2621</v>
      </c>
      <c r="H4230" s="5" t="s">
        <v>5398</v>
      </c>
      <c r="I4230" s="6" t="s">
        <v>5093</v>
      </c>
      <c r="J4230" s="6" t="s">
        <v>14957</v>
      </c>
      <c r="K4230" s="17">
        <v>6</v>
      </c>
      <c r="L4230" s="17" t="s">
        <v>7730</v>
      </c>
      <c r="M4230" s="9">
        <v>3.5</v>
      </c>
      <c r="N4230" s="9"/>
      <c r="O4230" s="21"/>
      <c r="Q4230" s="29"/>
      <c r="U4230" s="17"/>
      <c r="V4230" s="2">
        <v>642</v>
      </c>
      <c r="Y4230" t="str">
        <f t="shared" si="265"/>
        <v/>
      </c>
      <c r="AA4230" t="str">
        <f t="shared" si="266"/>
        <v/>
      </c>
      <c r="AC4230" s="7"/>
      <c r="AD4230" t="s">
        <v>5093</v>
      </c>
      <c r="AE4230">
        <f t="shared" si="268"/>
        <v>0</v>
      </c>
      <c r="AG4230" s="2"/>
      <c r="AH4230" t="s">
        <v>772</v>
      </c>
      <c r="AI4230" s="7" t="s">
        <v>4922</v>
      </c>
    </row>
    <row r="4231" spans="1:35" ht="11" customHeight="1" outlineLevel="1" x14ac:dyDescent="0.25">
      <c r="A4231" t="s">
        <v>769</v>
      </c>
      <c r="C4231" s="2" t="s">
        <v>12455</v>
      </c>
      <c r="D4231" s="2">
        <v>658</v>
      </c>
      <c r="E4231" s="7">
        <v>1991</v>
      </c>
      <c r="F4231" s="5" t="s">
        <v>6311</v>
      </c>
      <c r="H4231" s="5" t="s">
        <v>5398</v>
      </c>
      <c r="I4231" s="6" t="s">
        <v>5094</v>
      </c>
      <c r="J4231" s="6" t="s">
        <v>14957</v>
      </c>
      <c r="K4231" s="17">
        <v>5</v>
      </c>
      <c r="L4231" s="17" t="s">
        <v>7730</v>
      </c>
      <c r="M4231" s="9">
        <v>3.5</v>
      </c>
      <c r="N4231" s="9"/>
      <c r="O4231" s="21"/>
      <c r="Q4231" s="29"/>
      <c r="U4231" s="17"/>
      <c r="V4231" s="2">
        <v>644</v>
      </c>
      <c r="Y4231" t="str">
        <f t="shared" si="265"/>
        <v/>
      </c>
      <c r="AA4231" t="str">
        <f t="shared" si="266"/>
        <v/>
      </c>
      <c r="AC4231" s="7"/>
      <c r="AD4231" t="s">
        <v>5094</v>
      </c>
      <c r="AE4231">
        <f t="shared" si="268"/>
        <v>0</v>
      </c>
      <c r="AG4231" s="2"/>
      <c r="AH4231" t="s">
        <v>772</v>
      </c>
      <c r="AI4231" s="7" t="s">
        <v>4922</v>
      </c>
    </row>
    <row r="4232" spans="1:35" ht="11" customHeight="1" outlineLevel="1" x14ac:dyDescent="0.25">
      <c r="A4232" t="s">
        <v>769</v>
      </c>
      <c r="C4232" s="2" t="s">
        <v>12455</v>
      </c>
      <c r="D4232" s="2">
        <v>668</v>
      </c>
      <c r="E4232" s="7">
        <v>1991</v>
      </c>
      <c r="F4232" s="5" t="s">
        <v>3773</v>
      </c>
      <c r="H4232" s="5" t="s">
        <v>5398</v>
      </c>
      <c r="I4232" s="6" t="s">
        <v>11929</v>
      </c>
      <c r="J4232" s="6" t="s">
        <v>14958</v>
      </c>
      <c r="K4232" s="17">
        <v>3</v>
      </c>
      <c r="L4232" s="17" t="s">
        <v>7732</v>
      </c>
      <c r="M4232" s="9"/>
      <c r="N4232" s="9"/>
      <c r="O4232" s="21"/>
      <c r="Q4232" s="29"/>
      <c r="U4232" s="17"/>
      <c r="V4232" s="2"/>
      <c r="Y4232" t="str">
        <f t="shared" si="265"/>
        <v/>
      </c>
      <c r="AA4232" t="str">
        <f t="shared" si="266"/>
        <v/>
      </c>
      <c r="AC4232" s="7"/>
      <c r="AD4232" t="s">
        <v>11929</v>
      </c>
      <c r="AE4232">
        <f t="shared" si="268"/>
        <v>0</v>
      </c>
      <c r="AG4232" s="2"/>
      <c r="AI4232" s="7"/>
    </row>
    <row r="4233" spans="1:35" ht="11" customHeight="1" outlineLevel="1" x14ac:dyDescent="0.25">
      <c r="A4233" t="s">
        <v>769</v>
      </c>
      <c r="C4233" s="2" t="s">
        <v>12455</v>
      </c>
      <c r="D4233" s="2">
        <v>671</v>
      </c>
      <c r="E4233" s="7">
        <v>1992</v>
      </c>
      <c r="F4233" s="5" t="s">
        <v>14959</v>
      </c>
      <c r="H4233" s="5" t="s">
        <v>5398</v>
      </c>
      <c r="I4233" s="6" t="s">
        <v>11705</v>
      </c>
      <c r="J4233" s="6" t="s">
        <v>14960</v>
      </c>
      <c r="K4233" s="17">
        <v>5</v>
      </c>
      <c r="L4233" s="17" t="s">
        <v>7732</v>
      </c>
      <c r="M4233" s="9"/>
      <c r="N4233" s="9"/>
      <c r="O4233" s="21"/>
      <c r="Q4233" s="29"/>
      <c r="U4233" s="17"/>
      <c r="V4233" s="2"/>
      <c r="Y4233" t="str">
        <f t="shared" si="265"/>
        <v/>
      </c>
      <c r="AA4233" t="str">
        <f t="shared" si="266"/>
        <v/>
      </c>
      <c r="AC4233" s="7"/>
      <c r="AD4233" t="s">
        <v>11705</v>
      </c>
      <c r="AE4233">
        <f t="shared" si="268"/>
        <v>0</v>
      </c>
      <c r="AG4233" s="2"/>
      <c r="AI4233" s="7"/>
    </row>
    <row r="4234" spans="1:35" ht="11" customHeight="1" outlineLevel="1" x14ac:dyDescent="0.25">
      <c r="A4234" t="s">
        <v>769</v>
      </c>
      <c r="C4234" s="2" t="s">
        <v>12455</v>
      </c>
      <c r="D4234" s="2">
        <v>673</v>
      </c>
      <c r="E4234" s="7">
        <v>1992</v>
      </c>
      <c r="F4234" s="5" t="s">
        <v>8252</v>
      </c>
      <c r="H4234" s="5" t="s">
        <v>5398</v>
      </c>
      <c r="I4234" s="6" t="s">
        <v>11705</v>
      </c>
      <c r="J4234" s="6" t="s">
        <v>14960</v>
      </c>
      <c r="K4234" s="17">
        <v>5</v>
      </c>
      <c r="L4234" s="17" t="s">
        <v>7732</v>
      </c>
      <c r="M4234" s="9"/>
      <c r="N4234" s="9"/>
      <c r="O4234" s="21"/>
      <c r="Q4234" s="29"/>
      <c r="U4234" s="17"/>
      <c r="V4234" s="2"/>
      <c r="Y4234" t="str">
        <f t="shared" si="265"/>
        <v/>
      </c>
      <c r="AA4234" t="str">
        <f t="shared" si="266"/>
        <v/>
      </c>
      <c r="AC4234" s="7"/>
      <c r="AD4234" t="s">
        <v>11705</v>
      </c>
      <c r="AE4234">
        <f t="shared" si="268"/>
        <v>0</v>
      </c>
      <c r="AG4234" s="2"/>
      <c r="AI4234" s="7"/>
    </row>
    <row r="4235" spans="1:35" ht="11" customHeight="1" outlineLevel="1" x14ac:dyDescent="0.25">
      <c r="A4235" t="s">
        <v>769</v>
      </c>
      <c r="C4235" s="2" t="s">
        <v>12455</v>
      </c>
      <c r="D4235" s="2">
        <v>674</v>
      </c>
      <c r="E4235" s="7">
        <v>1992</v>
      </c>
      <c r="F4235" s="8" t="s">
        <v>22042</v>
      </c>
      <c r="H4235" s="5" t="s">
        <v>5398</v>
      </c>
      <c r="I4235" s="6" t="s">
        <v>11705</v>
      </c>
      <c r="J4235" s="6" t="s">
        <v>14960</v>
      </c>
      <c r="K4235" s="17">
        <v>5</v>
      </c>
      <c r="L4235" s="17" t="s">
        <v>7732</v>
      </c>
      <c r="M4235" s="9"/>
      <c r="N4235" s="9"/>
      <c r="O4235" s="21"/>
      <c r="Q4235" s="29"/>
      <c r="U4235" s="17"/>
      <c r="V4235" s="2"/>
      <c r="Y4235" t="str">
        <f t="shared" si="265"/>
        <v/>
      </c>
      <c r="AA4235" t="str">
        <f t="shared" si="266"/>
        <v/>
      </c>
      <c r="AC4235" s="7"/>
      <c r="AD4235" t="s">
        <v>11705</v>
      </c>
      <c r="AE4235">
        <f t="shared" si="268"/>
        <v>0</v>
      </c>
      <c r="AG4235" s="2"/>
      <c r="AI4235" s="7"/>
    </row>
    <row r="4236" spans="1:35" ht="11" customHeight="1" outlineLevel="1" x14ac:dyDescent="0.25">
      <c r="A4236" t="s">
        <v>769</v>
      </c>
      <c r="C4236" s="2" t="s">
        <v>12455</v>
      </c>
      <c r="D4236" s="2">
        <v>684</v>
      </c>
      <c r="E4236" s="7">
        <v>1992</v>
      </c>
      <c r="F4236" s="5" t="s">
        <v>14961</v>
      </c>
      <c r="H4236" s="5" t="s">
        <v>5398</v>
      </c>
      <c r="I4236" s="6" t="s">
        <v>771</v>
      </c>
      <c r="J4236" s="6" t="s">
        <v>14962</v>
      </c>
      <c r="K4236" s="17">
        <v>6</v>
      </c>
      <c r="L4236" s="17" t="s">
        <v>7730</v>
      </c>
      <c r="M4236" s="9">
        <v>4.5</v>
      </c>
      <c r="N4236" s="9"/>
      <c r="O4236" s="21"/>
      <c r="Q4236" s="29"/>
      <c r="U4236" s="17"/>
      <c r="V4236" s="2"/>
      <c r="Y4236" t="str">
        <f t="shared" si="265"/>
        <v/>
      </c>
      <c r="AA4236" t="str">
        <f t="shared" si="266"/>
        <v/>
      </c>
      <c r="AC4236" s="7"/>
      <c r="AD4236" t="s">
        <v>771</v>
      </c>
      <c r="AE4236">
        <f t="shared" si="268"/>
        <v>0</v>
      </c>
      <c r="AG4236" s="2"/>
      <c r="AI4236" s="7"/>
    </row>
    <row r="4237" spans="1:35" ht="11" customHeight="1" outlineLevel="1" x14ac:dyDescent="0.25">
      <c r="A4237" t="s">
        <v>769</v>
      </c>
      <c r="C4237" s="2" t="s">
        <v>12455</v>
      </c>
      <c r="D4237" s="2">
        <v>699</v>
      </c>
      <c r="E4237" s="7">
        <v>1993</v>
      </c>
      <c r="F4237" s="5" t="s">
        <v>5835</v>
      </c>
      <c r="H4237" s="5" t="s">
        <v>5398</v>
      </c>
      <c r="I4237" s="6" t="s">
        <v>771</v>
      </c>
      <c r="J4237" s="6" t="s">
        <v>18149</v>
      </c>
      <c r="K4237" s="17">
        <v>6</v>
      </c>
      <c r="L4237" s="17" t="s">
        <v>7730</v>
      </c>
      <c r="M4237" s="9">
        <v>6</v>
      </c>
      <c r="N4237" s="9"/>
      <c r="O4237" s="21"/>
      <c r="Q4237" s="29"/>
      <c r="U4237" s="17"/>
      <c r="V4237" s="2">
        <v>685</v>
      </c>
      <c r="Y4237" t="str">
        <f t="shared" si="265"/>
        <v/>
      </c>
      <c r="AA4237" t="str">
        <f t="shared" si="266"/>
        <v/>
      </c>
      <c r="AC4237" s="7"/>
      <c r="AD4237" t="s">
        <v>771</v>
      </c>
      <c r="AE4237">
        <f t="shared" si="268"/>
        <v>0</v>
      </c>
      <c r="AG4237" s="2"/>
      <c r="AH4237" t="s">
        <v>772</v>
      </c>
      <c r="AI4237" s="7" t="s">
        <v>4922</v>
      </c>
    </row>
    <row r="4238" spans="1:35" ht="11" customHeight="1" outlineLevel="1" x14ac:dyDescent="0.25">
      <c r="A4238" t="s">
        <v>769</v>
      </c>
      <c r="C4238" s="2" t="s">
        <v>12455</v>
      </c>
      <c r="D4238" s="2">
        <v>741</v>
      </c>
      <c r="E4238" s="7">
        <v>1995</v>
      </c>
      <c r="F4238" s="5" t="s">
        <v>14964</v>
      </c>
      <c r="H4238" s="5" t="s">
        <v>5398</v>
      </c>
      <c r="I4238" s="6" t="s">
        <v>14931</v>
      </c>
      <c r="J4238" s="6" t="s">
        <v>14966</v>
      </c>
      <c r="K4238" s="17">
        <v>5</v>
      </c>
      <c r="L4238" s="17" t="s">
        <v>7732</v>
      </c>
      <c r="M4238" s="9"/>
      <c r="N4238" s="9"/>
      <c r="O4238" s="21"/>
      <c r="Q4238" s="29"/>
      <c r="U4238" s="17"/>
      <c r="V4238" s="2"/>
      <c r="Y4238" t="str">
        <f t="shared" si="265"/>
        <v/>
      </c>
      <c r="AA4238" t="str">
        <f t="shared" si="266"/>
        <v/>
      </c>
      <c r="AC4238" s="7"/>
      <c r="AD4238" t="s">
        <v>14931</v>
      </c>
      <c r="AE4238">
        <f t="shared" si="268"/>
        <v>0</v>
      </c>
      <c r="AG4238" s="2"/>
      <c r="AI4238" s="7"/>
    </row>
    <row r="4239" spans="1:35" ht="11" customHeight="1" outlineLevel="1" x14ac:dyDescent="0.25">
      <c r="A4239" t="s">
        <v>769</v>
      </c>
      <c r="C4239" s="2" t="s">
        <v>12455</v>
      </c>
      <c r="D4239" s="2">
        <v>742</v>
      </c>
      <c r="E4239" s="7">
        <v>1995</v>
      </c>
      <c r="F4239" s="5" t="s">
        <v>14964</v>
      </c>
      <c r="H4239" s="5" t="s">
        <v>5398</v>
      </c>
      <c r="I4239" s="6" t="s">
        <v>14931</v>
      </c>
      <c r="J4239" s="6" t="s">
        <v>14966</v>
      </c>
      <c r="K4239" s="17">
        <v>5</v>
      </c>
      <c r="L4239" s="17" t="s">
        <v>7732</v>
      </c>
      <c r="M4239" s="9"/>
      <c r="N4239" s="9"/>
      <c r="O4239" s="21"/>
      <c r="Q4239" s="29"/>
      <c r="U4239" s="17"/>
      <c r="V4239" s="2"/>
      <c r="Y4239" t="str">
        <f t="shared" ref="Y4239:Y4303" si="269">IF(COUNTIF(F4239,"*fdc*"),1,"")</f>
        <v/>
      </c>
      <c r="AA4239" t="str">
        <f t="shared" ref="AA4239:AA4303" si="270">IF(COUNTIF(F4239,"*s/s*"),1,"")</f>
        <v/>
      </c>
      <c r="AC4239" s="7"/>
      <c r="AD4239" t="s">
        <v>14931</v>
      </c>
      <c r="AE4239">
        <f t="shared" si="268"/>
        <v>0</v>
      </c>
      <c r="AG4239" s="2"/>
      <c r="AI4239" s="7"/>
    </row>
    <row r="4240" spans="1:35" ht="11" customHeight="1" outlineLevel="1" x14ac:dyDescent="0.25">
      <c r="A4240" t="s">
        <v>769</v>
      </c>
      <c r="C4240" s="2" t="s">
        <v>12455</v>
      </c>
      <c r="D4240" s="2">
        <v>743</v>
      </c>
      <c r="E4240" s="7">
        <v>1995</v>
      </c>
      <c r="F4240" s="5" t="s">
        <v>14964</v>
      </c>
      <c r="H4240" s="5" t="s">
        <v>5398</v>
      </c>
      <c r="I4240" s="6" t="s">
        <v>14931</v>
      </c>
      <c r="J4240" s="6" t="s">
        <v>14966</v>
      </c>
      <c r="K4240" s="17">
        <v>5</v>
      </c>
      <c r="L4240" s="17" t="s">
        <v>7732</v>
      </c>
      <c r="M4240" s="9"/>
      <c r="N4240" s="9"/>
      <c r="O4240" s="21"/>
      <c r="Q4240" s="29"/>
      <c r="U4240" s="17"/>
      <c r="V4240" s="2"/>
      <c r="Y4240" t="str">
        <f t="shared" si="269"/>
        <v/>
      </c>
      <c r="AA4240" t="str">
        <f t="shared" si="270"/>
        <v/>
      </c>
      <c r="AC4240" s="7"/>
      <c r="AD4240" t="s">
        <v>14931</v>
      </c>
      <c r="AE4240">
        <f t="shared" si="268"/>
        <v>0</v>
      </c>
      <c r="AG4240" s="2"/>
      <c r="AI4240" s="7"/>
    </row>
    <row r="4241" spans="1:49" ht="11" customHeight="1" outlineLevel="1" x14ac:dyDescent="0.25">
      <c r="A4241" t="s">
        <v>769</v>
      </c>
      <c r="C4241" s="2" t="s">
        <v>12455</v>
      </c>
      <c r="D4241" s="2">
        <v>744</v>
      </c>
      <c r="E4241" s="7">
        <v>1995</v>
      </c>
      <c r="F4241" s="5" t="s">
        <v>14964</v>
      </c>
      <c r="H4241" s="5" t="s">
        <v>5398</v>
      </c>
      <c r="I4241" s="6" t="s">
        <v>14931</v>
      </c>
      <c r="J4241" s="6" t="s">
        <v>14966</v>
      </c>
      <c r="K4241" s="17">
        <v>5</v>
      </c>
      <c r="L4241" s="17" t="s">
        <v>7732</v>
      </c>
      <c r="M4241" s="9"/>
      <c r="N4241" s="9"/>
      <c r="O4241" s="21"/>
      <c r="Q4241" s="29"/>
      <c r="U4241" s="17"/>
      <c r="V4241" s="2"/>
      <c r="Y4241" t="str">
        <f t="shared" si="269"/>
        <v/>
      </c>
      <c r="AA4241" t="str">
        <f t="shared" si="270"/>
        <v/>
      </c>
      <c r="AC4241" s="7"/>
      <c r="AD4241" t="s">
        <v>14931</v>
      </c>
      <c r="AE4241">
        <f t="shared" si="268"/>
        <v>0</v>
      </c>
      <c r="AG4241" s="2"/>
      <c r="AI4241" s="7"/>
    </row>
    <row r="4242" spans="1:49" ht="11" customHeight="1" outlineLevel="1" x14ac:dyDescent="0.25">
      <c r="A4242" t="s">
        <v>769</v>
      </c>
      <c r="C4242" s="2" t="s">
        <v>12455</v>
      </c>
      <c r="D4242" s="2" t="s">
        <v>14963</v>
      </c>
      <c r="E4242" s="7">
        <v>1995</v>
      </c>
      <c r="F4242" s="5" t="s">
        <v>14965</v>
      </c>
      <c r="H4242" s="5" t="s">
        <v>5398</v>
      </c>
      <c r="I4242" s="6" t="s">
        <v>14931</v>
      </c>
      <c r="J4242" s="6" t="s">
        <v>14966</v>
      </c>
      <c r="K4242" s="17">
        <v>5</v>
      </c>
      <c r="L4242" s="17" t="s">
        <v>7732</v>
      </c>
      <c r="M4242" s="9"/>
      <c r="N4242" s="9"/>
      <c r="O4242" s="21"/>
      <c r="Q4242" s="29"/>
      <c r="U4242" s="17"/>
      <c r="V4242" s="2"/>
      <c r="Y4242" t="str">
        <f t="shared" si="269"/>
        <v/>
      </c>
      <c r="AA4242">
        <f t="shared" si="270"/>
        <v>1</v>
      </c>
      <c r="AC4242" s="7"/>
      <c r="AD4242" t="s">
        <v>14931</v>
      </c>
      <c r="AE4242">
        <f t="shared" si="268"/>
        <v>0</v>
      </c>
      <c r="AG4242" s="2"/>
      <c r="AI4242" s="7"/>
    </row>
    <row r="4243" spans="1:49" ht="11" customHeight="1" outlineLevel="1" x14ac:dyDescent="0.25">
      <c r="A4243" t="s">
        <v>769</v>
      </c>
      <c r="C4243" s="2" t="s">
        <v>12455</v>
      </c>
      <c r="D4243" s="2">
        <v>763</v>
      </c>
      <c r="E4243" s="7">
        <v>1995</v>
      </c>
      <c r="F4243" s="8" t="s">
        <v>6019</v>
      </c>
      <c r="H4243" s="5" t="s">
        <v>5398</v>
      </c>
      <c r="I4243" s="6" t="s">
        <v>14967</v>
      </c>
      <c r="J4243" s="6" t="s">
        <v>11523</v>
      </c>
      <c r="K4243" s="17">
        <v>5</v>
      </c>
      <c r="L4243" s="17" t="s">
        <v>7732</v>
      </c>
      <c r="M4243" s="9"/>
      <c r="N4243" s="9"/>
      <c r="O4243" s="21"/>
      <c r="Q4243" s="29"/>
      <c r="U4243" s="17"/>
      <c r="V4243" s="2"/>
      <c r="Y4243" t="str">
        <f t="shared" si="269"/>
        <v/>
      </c>
      <c r="AA4243" t="str">
        <f t="shared" si="270"/>
        <v/>
      </c>
      <c r="AC4243" s="7"/>
      <c r="AD4243" t="s">
        <v>14967</v>
      </c>
      <c r="AE4243">
        <f t="shared" si="268"/>
        <v>0</v>
      </c>
      <c r="AG4243" s="2"/>
      <c r="AI4243" s="7"/>
    </row>
    <row r="4244" spans="1:49" ht="11" customHeight="1" outlineLevel="1" x14ac:dyDescent="0.25">
      <c r="A4244" t="s">
        <v>769</v>
      </c>
      <c r="C4244" s="2" t="s">
        <v>12455</v>
      </c>
      <c r="D4244" s="2">
        <v>777</v>
      </c>
      <c r="E4244" s="7">
        <v>1996</v>
      </c>
      <c r="F4244" s="5" t="s">
        <v>14968</v>
      </c>
      <c r="H4244" s="5" t="s">
        <v>5398</v>
      </c>
      <c r="I4244" s="6" t="s">
        <v>14969</v>
      </c>
      <c r="J4244" s="6" t="s">
        <v>14970</v>
      </c>
      <c r="K4244" s="17">
        <v>5</v>
      </c>
      <c r="L4244" s="17" t="s">
        <v>7732</v>
      </c>
      <c r="M4244" s="9"/>
      <c r="N4244" s="9"/>
      <c r="O4244" s="21"/>
      <c r="Q4244" s="29"/>
      <c r="U4244" s="17"/>
      <c r="V4244" s="2"/>
      <c r="Y4244" t="str">
        <f t="shared" si="269"/>
        <v/>
      </c>
      <c r="AA4244" t="str">
        <f t="shared" si="270"/>
        <v/>
      </c>
      <c r="AC4244" s="7"/>
      <c r="AD4244" t="s">
        <v>14969</v>
      </c>
      <c r="AE4244">
        <f t="shared" si="268"/>
        <v>0</v>
      </c>
      <c r="AG4244" s="2"/>
      <c r="AI4244" s="7"/>
    </row>
    <row r="4245" spans="1:49" ht="11" customHeight="1" outlineLevel="1" x14ac:dyDescent="0.25">
      <c r="A4245" t="s">
        <v>769</v>
      </c>
      <c r="C4245" s="2" t="s">
        <v>12455</v>
      </c>
      <c r="D4245" s="2">
        <v>788</v>
      </c>
      <c r="E4245" s="7">
        <v>1996</v>
      </c>
      <c r="F4245" s="5" t="s">
        <v>5279</v>
      </c>
      <c r="H4245" s="5" t="s">
        <v>5398</v>
      </c>
      <c r="I4245" s="6" t="s">
        <v>20116</v>
      </c>
      <c r="J4245" s="6" t="s">
        <v>20115</v>
      </c>
      <c r="K4245" s="17">
        <v>5</v>
      </c>
      <c r="L4245" s="17" t="s">
        <v>7730</v>
      </c>
      <c r="M4245" s="9">
        <v>2</v>
      </c>
      <c r="N4245" s="9"/>
      <c r="O4245" s="21"/>
      <c r="Q4245" s="29"/>
      <c r="U4245" s="17"/>
      <c r="V4245" s="2"/>
      <c r="Y4245" t="str">
        <f t="shared" si="269"/>
        <v/>
      </c>
      <c r="AA4245" t="str">
        <f t="shared" si="270"/>
        <v/>
      </c>
      <c r="AC4245" s="7"/>
      <c r="AD4245" t="s">
        <v>20116</v>
      </c>
      <c r="AE4245">
        <f t="shared" si="268"/>
        <v>0</v>
      </c>
      <c r="AG4245" s="2"/>
      <c r="AI4245" s="7"/>
    </row>
    <row r="4246" spans="1:49" ht="11" customHeight="1" outlineLevel="1" x14ac:dyDescent="0.25">
      <c r="A4246" t="s">
        <v>769</v>
      </c>
      <c r="C4246" s="2" t="s">
        <v>12455</v>
      </c>
      <c r="D4246" s="2">
        <v>872</v>
      </c>
      <c r="E4246" s="7">
        <v>1998</v>
      </c>
      <c r="F4246" s="5" t="s">
        <v>14968</v>
      </c>
      <c r="H4246" s="5" t="s">
        <v>5398</v>
      </c>
      <c r="I4246" s="6" t="s">
        <v>11924</v>
      </c>
      <c r="J4246" s="6" t="s">
        <v>14971</v>
      </c>
      <c r="K4246" s="17">
        <v>5</v>
      </c>
      <c r="L4246" s="17" t="s">
        <v>7730</v>
      </c>
      <c r="M4246" s="9">
        <v>9</v>
      </c>
      <c r="N4246" s="9"/>
      <c r="O4246" s="21"/>
      <c r="Q4246" s="29"/>
      <c r="U4246" s="17"/>
      <c r="V4246" s="2"/>
      <c r="Y4246" t="str">
        <f t="shared" si="269"/>
        <v/>
      </c>
      <c r="AA4246" t="str">
        <f t="shared" si="270"/>
        <v/>
      </c>
      <c r="AC4246" s="7"/>
      <c r="AD4246" t="s">
        <v>11924</v>
      </c>
      <c r="AE4246">
        <f t="shared" si="268"/>
        <v>0</v>
      </c>
      <c r="AG4246" s="2"/>
      <c r="AI4246" s="7"/>
    </row>
    <row r="4247" spans="1:49" ht="11" customHeight="1" outlineLevel="1" x14ac:dyDescent="0.25">
      <c r="A4247" t="s">
        <v>769</v>
      </c>
      <c r="C4247" s="2" t="s">
        <v>12455</v>
      </c>
      <c r="D4247" s="2" t="s">
        <v>4764</v>
      </c>
      <c r="E4247" s="7">
        <v>1998</v>
      </c>
      <c r="F4247" s="5" t="s">
        <v>14968</v>
      </c>
      <c r="H4247" s="5" t="s">
        <v>5398</v>
      </c>
      <c r="I4247" s="6" t="s">
        <v>11924</v>
      </c>
      <c r="J4247" s="6" t="s">
        <v>14971</v>
      </c>
      <c r="K4247" s="17">
        <v>5</v>
      </c>
      <c r="L4247" s="17" t="s">
        <v>7730</v>
      </c>
      <c r="M4247" s="9">
        <v>8.5</v>
      </c>
      <c r="N4247" s="9"/>
      <c r="O4247" s="21"/>
      <c r="Q4247" s="29"/>
      <c r="U4247" s="17"/>
      <c r="V4247" s="2"/>
      <c r="Y4247" t="str">
        <f t="shared" si="269"/>
        <v/>
      </c>
      <c r="AA4247" t="str">
        <f t="shared" si="270"/>
        <v/>
      </c>
      <c r="AC4247" s="7"/>
      <c r="AD4247" t="s">
        <v>11924</v>
      </c>
      <c r="AE4247">
        <f t="shared" si="268"/>
        <v>0</v>
      </c>
      <c r="AG4247" s="2"/>
      <c r="AI4247" s="7"/>
    </row>
    <row r="4248" spans="1:49" ht="11" customHeight="1" outlineLevel="1" x14ac:dyDescent="0.25">
      <c r="A4248" t="s">
        <v>769</v>
      </c>
      <c r="C4248" s="2" t="s">
        <v>12455</v>
      </c>
      <c r="D4248" s="2">
        <v>883</v>
      </c>
      <c r="E4248" s="7">
        <v>1998</v>
      </c>
      <c r="F4248" s="8" t="s">
        <v>22056</v>
      </c>
      <c r="H4248" s="5" t="s">
        <v>5398</v>
      </c>
      <c r="I4248" s="6" t="s">
        <v>771</v>
      </c>
      <c r="J4248" s="6" t="s">
        <v>14972</v>
      </c>
      <c r="K4248" s="17">
        <v>6</v>
      </c>
      <c r="L4248" s="17" t="s">
        <v>7730</v>
      </c>
      <c r="M4248" s="9">
        <v>3</v>
      </c>
      <c r="N4248" s="9"/>
      <c r="O4248" s="21"/>
      <c r="Q4248" s="29"/>
      <c r="U4248" s="17"/>
      <c r="V4248" s="2">
        <v>834</v>
      </c>
      <c r="Y4248" t="str">
        <f t="shared" si="269"/>
        <v/>
      </c>
      <c r="AA4248" t="str">
        <f t="shared" si="270"/>
        <v/>
      </c>
      <c r="AC4248" s="7"/>
      <c r="AD4248" t="s">
        <v>771</v>
      </c>
      <c r="AE4248">
        <f t="shared" si="268"/>
        <v>0</v>
      </c>
      <c r="AG4248" s="2"/>
      <c r="AH4248" t="s">
        <v>772</v>
      </c>
      <c r="AI4248" s="7" t="s">
        <v>4922</v>
      </c>
    </row>
    <row r="4249" spans="1:49" ht="11" customHeight="1" outlineLevel="1" x14ac:dyDescent="0.25">
      <c r="A4249" t="s">
        <v>769</v>
      </c>
      <c r="C4249" s="2" t="s">
        <v>12455</v>
      </c>
      <c r="D4249" s="2">
        <v>926</v>
      </c>
      <c r="E4249" s="7">
        <v>2000</v>
      </c>
      <c r="F4249" s="5" t="s">
        <v>1776</v>
      </c>
      <c r="H4249" s="5" t="s">
        <v>5398</v>
      </c>
      <c r="I4249" s="6" t="s">
        <v>771</v>
      </c>
      <c r="J4249" s="6" t="s">
        <v>8554</v>
      </c>
      <c r="K4249" s="17">
        <v>6</v>
      </c>
      <c r="L4249" s="17" t="s">
        <v>7732</v>
      </c>
      <c r="M4249" s="9"/>
      <c r="N4249" s="9"/>
      <c r="O4249" s="21"/>
      <c r="Q4249" s="29"/>
      <c r="U4249" s="17"/>
      <c r="V4249" s="2">
        <v>874</v>
      </c>
      <c r="Y4249" t="str">
        <f t="shared" si="269"/>
        <v/>
      </c>
      <c r="AA4249" t="str">
        <f t="shared" si="270"/>
        <v/>
      </c>
      <c r="AC4249" s="7"/>
      <c r="AD4249" t="s">
        <v>771</v>
      </c>
      <c r="AE4249">
        <f t="shared" si="268"/>
        <v>0</v>
      </c>
      <c r="AG4249" s="2"/>
      <c r="AH4249" t="s">
        <v>772</v>
      </c>
      <c r="AI4249" s="7" t="s">
        <v>4922</v>
      </c>
    </row>
    <row r="4250" spans="1:49" ht="11" customHeight="1" outlineLevel="1" x14ac:dyDescent="0.25">
      <c r="A4250" t="s">
        <v>769</v>
      </c>
      <c r="C4250" s="2" t="s">
        <v>12455</v>
      </c>
      <c r="D4250" s="2" t="s">
        <v>14973</v>
      </c>
      <c r="E4250" s="7">
        <v>2001</v>
      </c>
      <c r="F4250" s="5" t="s">
        <v>14974</v>
      </c>
      <c r="H4250" s="5" t="s">
        <v>5398</v>
      </c>
      <c r="I4250" s="6" t="s">
        <v>11929</v>
      </c>
      <c r="J4250" s="6" t="s">
        <v>14975</v>
      </c>
      <c r="K4250" s="17">
        <v>5</v>
      </c>
      <c r="L4250" s="17" t="s">
        <v>7732</v>
      </c>
      <c r="M4250" s="9"/>
      <c r="N4250" s="9"/>
      <c r="O4250" s="21"/>
      <c r="Q4250" s="29"/>
      <c r="U4250" s="17"/>
      <c r="V4250" s="2"/>
      <c r="Y4250" t="str">
        <f t="shared" si="269"/>
        <v/>
      </c>
      <c r="AA4250" t="str">
        <f t="shared" si="270"/>
        <v/>
      </c>
      <c r="AC4250" s="7"/>
      <c r="AD4250" t="s">
        <v>11929</v>
      </c>
      <c r="AE4250">
        <f t="shared" si="268"/>
        <v>0</v>
      </c>
      <c r="AG4250" s="2"/>
      <c r="AI4250" s="7"/>
    </row>
    <row r="4251" spans="1:49" ht="11" customHeight="1" outlineLevel="1" x14ac:dyDescent="0.25">
      <c r="A4251" t="s">
        <v>769</v>
      </c>
      <c r="C4251" s="2" t="s">
        <v>12455</v>
      </c>
      <c r="D4251" s="2">
        <v>1290</v>
      </c>
      <c r="E4251" s="7">
        <v>2008</v>
      </c>
      <c r="F4251" s="5" t="s">
        <v>2974</v>
      </c>
      <c r="H4251" s="5" t="s">
        <v>5398</v>
      </c>
      <c r="I4251" s="6" t="s">
        <v>11929</v>
      </c>
      <c r="J4251" s="6" t="s">
        <v>14976</v>
      </c>
      <c r="K4251" s="17">
        <v>5</v>
      </c>
      <c r="L4251" s="17" t="s">
        <v>7732</v>
      </c>
      <c r="M4251" s="9"/>
      <c r="N4251" s="9"/>
      <c r="O4251" s="21"/>
      <c r="Q4251" s="29"/>
      <c r="U4251" s="17"/>
      <c r="V4251" s="2"/>
      <c r="Y4251" t="str">
        <f t="shared" si="269"/>
        <v/>
      </c>
      <c r="AA4251" t="str">
        <f t="shared" si="270"/>
        <v/>
      </c>
      <c r="AC4251" s="7"/>
      <c r="AD4251" t="s">
        <v>11929</v>
      </c>
      <c r="AE4251">
        <f t="shared" si="268"/>
        <v>0</v>
      </c>
      <c r="AG4251" s="2"/>
      <c r="AI4251" s="7"/>
    </row>
    <row r="4252" spans="1:49" ht="11" customHeight="1" x14ac:dyDescent="0.25">
      <c r="A4252" t="s">
        <v>12926</v>
      </c>
      <c r="B4252" t="s">
        <v>4020</v>
      </c>
      <c r="C4252" s="2" t="s">
        <v>12521</v>
      </c>
      <c r="E4252" s="7"/>
      <c r="F4252" s="5"/>
      <c r="H4252" s="5"/>
      <c r="I4252" s="6"/>
      <c r="J4252" s="6"/>
      <c r="K4252" s="17"/>
      <c r="L4252" s="17"/>
      <c r="M4252" s="9"/>
      <c r="N4252" s="9">
        <f>SUM(M4253:M4359)</f>
        <v>124.10000000000002</v>
      </c>
      <c r="O4252" s="21">
        <v>7600</v>
      </c>
      <c r="P4252">
        <f>COUNTIF(L4253:L4359,"*")</f>
        <v>107</v>
      </c>
      <c r="Q4252" s="29">
        <f>P4252/O4252</f>
        <v>1.4078947368421052E-2</v>
      </c>
      <c r="R4252">
        <f>COUNTIF(L4253:L4359,"Y")+COUNTIF(L4253:L4359,"S")</f>
        <v>66</v>
      </c>
      <c r="U4252" s="17" t="s">
        <v>7730</v>
      </c>
      <c r="V4252" s="2"/>
      <c r="W4252" t="s">
        <v>18573</v>
      </c>
      <c r="Y4252" t="str">
        <f t="shared" si="269"/>
        <v/>
      </c>
      <c r="AA4252" t="str">
        <f t="shared" si="270"/>
        <v/>
      </c>
      <c r="AC4252" s="7"/>
      <c r="AF4252">
        <f>COUNTIF(AE4253:AE4359,"1")</f>
        <v>3</v>
      </c>
      <c r="AG4252" s="2"/>
      <c r="AI4252" s="7"/>
      <c r="AJ4252">
        <f>COUNTIF($K4253:$K4359,"1")-COUNTIFS($K4253:$K4359,"1",$L4253:$L4359,"V")</f>
        <v>24</v>
      </c>
      <c r="AK4252">
        <f>COUNTIFS($K4253:$K4359,"1",$L4253:$L4359,"Y")+COUNTIFS($K4253:$K4359,"1",$L4253:$L4359,"s")</f>
        <v>21</v>
      </c>
      <c r="AL4252">
        <f>COUNTIF($K4253:$K4359,"2")-COUNTIFS($K4253:$K4359,"2",$L4253:$L4359,"V")</f>
        <v>2</v>
      </c>
      <c r="AM4252">
        <f>COUNTIFS($K4253:$K4359,"2",$L4253:$L4359,"Y")+COUNTIFS($K4253:$K4359,"2",$L4253:$L4359,"s")</f>
        <v>2</v>
      </c>
      <c r="AN4252">
        <f>COUNTIF($K4253:$K4359,"3")-COUNTIFS($K4253:$K4359,"3",$L4253:$L4359,"V")</f>
        <v>18</v>
      </c>
      <c r="AO4252">
        <f>COUNTIFS($K4253:$K4359,"3",$L4253:$L4359,"Y")+COUNTIFS($K4253:$K4359,"3",$L4253:$L4359,"s")</f>
        <v>13</v>
      </c>
      <c r="AP4252">
        <f>COUNTIF($K4253:$K4359,"4")-COUNTIFS($K4253:$K4359,"4",$L4253:$L4359,"V")</f>
        <v>5</v>
      </c>
      <c r="AQ4252">
        <f>COUNTIFS($K4253:$K4359,"4",$L4253:$L4359,"Y")+COUNTIFS($K4253:$K4359,"4",$L4253:$L4359,"s")</f>
        <v>5</v>
      </c>
      <c r="AR4252">
        <f>COUNTIF($K4253:$K4359,"5")-COUNTIFS($K4253:$K4359,"5",$L4253:$L4359,"V")</f>
        <v>34</v>
      </c>
      <c r="AS4252">
        <f>COUNTIFS($K4253:$K4359,"5",$L4253:$L4359,"Y")+COUNTIFS($K4253:$K4359,"5",$L4253:$L4359,"s")</f>
        <v>3</v>
      </c>
      <c r="AT4252">
        <f>COUNTIF($K4253:$K4359,"6")-COUNTIFS($K4253:$K4359,"6",$L4253:$L4359,"V")</f>
        <v>2</v>
      </c>
      <c r="AU4252">
        <f>COUNTIFS($K4253:$K4359,"6",$L4253:$L4359,"Y")+COUNTIFS($K4253:$K4359,"6",$L4253:$L4359,"s")</f>
        <v>1</v>
      </c>
      <c r="AV4252">
        <f>COUNTIF($K4253:$K4359,"7")-COUNTIFS($K4253:$K4359,"7",$L4253:$L4359,"V")</f>
        <v>22</v>
      </c>
      <c r="AW4252">
        <f>COUNTIFS($K4253:$K4359,"7",$L4253:$L4359,"Y")+COUNTIFS($K4253:$K4359,"7",$L4253:$L4359,"s")</f>
        <v>21</v>
      </c>
    </row>
    <row r="4253" spans="1:49" ht="11" customHeight="1" outlineLevel="1" x14ac:dyDescent="0.25">
      <c r="A4253" t="s">
        <v>2628</v>
      </c>
      <c r="C4253" s="2" t="s">
        <v>12521</v>
      </c>
      <c r="D4253" s="2">
        <v>277</v>
      </c>
      <c r="E4253" s="7">
        <v>1933</v>
      </c>
      <c r="F4253" s="5" t="s">
        <v>3265</v>
      </c>
      <c r="H4253" s="5" t="s">
        <v>133</v>
      </c>
      <c r="I4253" s="6" t="s">
        <v>2629</v>
      </c>
      <c r="J4253" s="6" t="s">
        <v>12876</v>
      </c>
      <c r="K4253" s="17">
        <v>4</v>
      </c>
      <c r="L4253" s="17" t="s">
        <v>7730</v>
      </c>
      <c r="M4253" s="9">
        <v>0.5</v>
      </c>
      <c r="N4253" s="9"/>
      <c r="O4253" s="21"/>
      <c r="Q4253" s="29"/>
      <c r="U4253" s="17"/>
      <c r="V4253" s="2">
        <v>290</v>
      </c>
      <c r="Y4253" t="str">
        <f t="shared" si="269"/>
        <v/>
      </c>
      <c r="AA4253" t="str">
        <f t="shared" si="270"/>
        <v/>
      </c>
      <c r="AC4253" s="7"/>
      <c r="AD4253" t="s">
        <v>2629</v>
      </c>
      <c r="AE4253">
        <f t="shared" ref="AE4253:AE4285" si="271">COUNTIF(I4253,"*Fuji*")</f>
        <v>0</v>
      </c>
      <c r="AG4253" s="2"/>
      <c r="AH4253" t="s">
        <v>1014</v>
      </c>
      <c r="AI4253" s="7" t="s">
        <v>4922</v>
      </c>
    </row>
    <row r="4254" spans="1:49" ht="11" customHeight="1" outlineLevel="1" x14ac:dyDescent="0.25">
      <c r="A4254" t="s">
        <v>2628</v>
      </c>
      <c r="C4254" s="2" t="s">
        <v>12521</v>
      </c>
      <c r="D4254" s="2">
        <v>431</v>
      </c>
      <c r="E4254" s="7">
        <v>1939</v>
      </c>
      <c r="F4254" s="5" t="s">
        <v>3429</v>
      </c>
      <c r="H4254" s="5" t="s">
        <v>466</v>
      </c>
      <c r="I4254" s="6" t="s">
        <v>467</v>
      </c>
      <c r="J4254" s="6" t="s">
        <v>12877</v>
      </c>
      <c r="K4254" s="17">
        <v>3</v>
      </c>
      <c r="L4254" s="17" t="s">
        <v>7730</v>
      </c>
      <c r="M4254" s="9">
        <v>6</v>
      </c>
      <c r="N4254" s="9"/>
      <c r="O4254" s="21"/>
      <c r="Q4254" s="29"/>
      <c r="T4254">
        <v>1</v>
      </c>
      <c r="U4254" s="17"/>
      <c r="V4254" s="2">
        <v>370</v>
      </c>
      <c r="Y4254" t="str">
        <f t="shared" si="269"/>
        <v/>
      </c>
      <c r="AA4254" t="str">
        <f t="shared" si="270"/>
        <v/>
      </c>
      <c r="AC4254" s="7"/>
      <c r="AD4254" t="s">
        <v>467</v>
      </c>
      <c r="AE4254">
        <f t="shared" si="271"/>
        <v>0</v>
      </c>
      <c r="AG4254" s="2"/>
      <c r="AH4254" t="s">
        <v>1014</v>
      </c>
      <c r="AI4254" s="7" t="s">
        <v>4922</v>
      </c>
    </row>
    <row r="4255" spans="1:49" ht="11" customHeight="1" outlineLevel="1" x14ac:dyDescent="0.25">
      <c r="A4255" t="s">
        <v>2628</v>
      </c>
      <c r="C4255" s="2" t="s">
        <v>12521</v>
      </c>
      <c r="D4255" s="2">
        <v>853</v>
      </c>
      <c r="E4255" s="7">
        <v>1949</v>
      </c>
      <c r="F4255" s="5" t="s">
        <v>1015</v>
      </c>
      <c r="H4255" s="5" t="s">
        <v>5796</v>
      </c>
      <c r="I4255" s="6" t="s">
        <v>1016</v>
      </c>
      <c r="J4255" s="6" t="s">
        <v>7149</v>
      </c>
      <c r="K4255" s="17">
        <v>3</v>
      </c>
      <c r="L4255" s="17" t="s">
        <v>7730</v>
      </c>
      <c r="M4255" s="9">
        <v>1</v>
      </c>
      <c r="N4255" s="9"/>
      <c r="O4255" s="21"/>
      <c r="Q4255" s="29"/>
      <c r="U4255" s="17"/>
      <c r="V4255" s="2">
        <v>632</v>
      </c>
      <c r="Y4255" t="str">
        <f t="shared" si="269"/>
        <v/>
      </c>
      <c r="AA4255" t="str">
        <f t="shared" si="270"/>
        <v/>
      </c>
      <c r="AC4255" s="7"/>
      <c r="AD4255" t="s">
        <v>1016</v>
      </c>
      <c r="AE4255">
        <f t="shared" si="271"/>
        <v>0</v>
      </c>
      <c r="AG4255" s="2"/>
      <c r="AH4255" t="s">
        <v>1014</v>
      </c>
      <c r="AI4255" s="7" t="s">
        <v>4922</v>
      </c>
    </row>
    <row r="4256" spans="1:49" ht="11" customHeight="1" outlineLevel="1" x14ac:dyDescent="0.25">
      <c r="A4256" t="s">
        <v>2628</v>
      </c>
      <c r="C4256" s="2" t="s">
        <v>12521</v>
      </c>
      <c r="D4256" s="2">
        <v>1062</v>
      </c>
      <c r="E4256" s="7">
        <v>1955</v>
      </c>
      <c r="F4256" s="5" t="s">
        <v>5761</v>
      </c>
      <c r="H4256" s="5" t="s">
        <v>3000</v>
      </c>
      <c r="I4256" s="6" t="s">
        <v>101</v>
      </c>
      <c r="J4256" s="6" t="s">
        <v>7065</v>
      </c>
      <c r="K4256" s="17">
        <v>1</v>
      </c>
      <c r="L4256" s="17" t="s">
        <v>7730</v>
      </c>
      <c r="M4256" s="9">
        <v>2</v>
      </c>
      <c r="N4256" s="9"/>
      <c r="O4256" s="21"/>
      <c r="Q4256" s="29"/>
      <c r="U4256" s="17"/>
      <c r="V4256" s="2">
        <v>780</v>
      </c>
      <c r="Y4256" t="str">
        <f t="shared" si="269"/>
        <v/>
      </c>
      <c r="AA4256" t="str">
        <f t="shared" si="270"/>
        <v/>
      </c>
      <c r="AC4256" s="7"/>
      <c r="AD4256" t="s">
        <v>101</v>
      </c>
      <c r="AE4256">
        <f t="shared" si="271"/>
        <v>0</v>
      </c>
      <c r="AG4256" s="2"/>
      <c r="AH4256" t="s">
        <v>102</v>
      </c>
      <c r="AI4256" s="7" t="s">
        <v>4922</v>
      </c>
    </row>
    <row r="4257" spans="1:35" ht="11" customHeight="1" outlineLevel="1" x14ac:dyDescent="0.25">
      <c r="A4257" t="s">
        <v>2628</v>
      </c>
      <c r="C4257" s="2" t="s">
        <v>12521</v>
      </c>
      <c r="D4257" s="2">
        <v>1153</v>
      </c>
      <c r="E4257" s="7">
        <v>1957</v>
      </c>
      <c r="F4257" s="5" t="s">
        <v>1206</v>
      </c>
      <c r="H4257" s="5" t="s">
        <v>945</v>
      </c>
      <c r="I4257" s="6" t="s">
        <v>946</v>
      </c>
      <c r="J4257" s="6" t="s">
        <v>7065</v>
      </c>
      <c r="K4257" s="17">
        <v>5</v>
      </c>
      <c r="L4257" s="17" t="s">
        <v>7730</v>
      </c>
      <c r="M4257" s="9">
        <v>1</v>
      </c>
      <c r="N4257" s="9"/>
      <c r="O4257" s="21"/>
      <c r="Q4257" s="29"/>
      <c r="U4257" s="17"/>
      <c r="V4257" s="2">
        <v>850</v>
      </c>
      <c r="Y4257" t="str">
        <f t="shared" si="269"/>
        <v/>
      </c>
      <c r="AA4257" t="str">
        <f t="shared" si="270"/>
        <v/>
      </c>
      <c r="AC4257" s="7"/>
      <c r="AD4257" t="s">
        <v>946</v>
      </c>
      <c r="AE4257">
        <f t="shared" si="271"/>
        <v>0</v>
      </c>
      <c r="AG4257" s="2"/>
      <c r="AH4257" t="s">
        <v>5785</v>
      </c>
      <c r="AI4257" s="7" t="s">
        <v>4610</v>
      </c>
    </row>
    <row r="4258" spans="1:35" ht="11" customHeight="1" outlineLevel="1" x14ac:dyDescent="0.25">
      <c r="A4258" t="s">
        <v>2628</v>
      </c>
      <c r="C4258" s="2" t="s">
        <v>12521</v>
      </c>
      <c r="D4258" s="2">
        <v>1226</v>
      </c>
      <c r="E4258" s="7">
        <v>1959</v>
      </c>
      <c r="F4258" s="5" t="s">
        <v>5765</v>
      </c>
      <c r="H4258" s="5" t="s">
        <v>947</v>
      </c>
      <c r="I4258" s="6" t="s">
        <v>946</v>
      </c>
      <c r="J4258" s="6" t="s">
        <v>8618</v>
      </c>
      <c r="K4258" s="17">
        <v>5</v>
      </c>
      <c r="L4258" s="17" t="s">
        <v>7730</v>
      </c>
      <c r="M4258" s="9">
        <v>1.1000000000000001</v>
      </c>
      <c r="N4258" s="9"/>
      <c r="O4258" s="21"/>
      <c r="Q4258" s="29"/>
      <c r="U4258" s="17"/>
      <c r="V4258" s="2">
        <v>909</v>
      </c>
      <c r="Y4258" t="str">
        <f t="shared" si="269"/>
        <v/>
      </c>
      <c r="AA4258" t="str">
        <f t="shared" si="270"/>
        <v/>
      </c>
      <c r="AC4258" s="7"/>
      <c r="AD4258" t="s">
        <v>946</v>
      </c>
      <c r="AE4258">
        <f t="shared" si="271"/>
        <v>0</v>
      </c>
      <c r="AG4258" s="2"/>
      <c r="AH4258" t="s">
        <v>5785</v>
      </c>
      <c r="AI4258" s="7" t="s">
        <v>4620</v>
      </c>
    </row>
    <row r="4259" spans="1:35" ht="11" customHeight="1" outlineLevel="1" x14ac:dyDescent="0.25">
      <c r="A4259" t="s">
        <v>2628</v>
      </c>
      <c r="C4259" s="2" t="s">
        <v>12521</v>
      </c>
      <c r="D4259" s="2">
        <v>1282</v>
      </c>
      <c r="E4259" s="7">
        <v>1960</v>
      </c>
      <c r="F4259" s="5" t="s">
        <v>1654</v>
      </c>
      <c r="H4259" s="5" t="s">
        <v>468</v>
      </c>
      <c r="I4259" s="6" t="s">
        <v>469</v>
      </c>
      <c r="J4259" s="6" t="s">
        <v>12878</v>
      </c>
      <c r="K4259" s="17">
        <v>1</v>
      </c>
      <c r="L4259" s="17" t="s">
        <v>7730</v>
      </c>
      <c r="M4259" s="9">
        <v>0.5</v>
      </c>
      <c r="N4259" s="9"/>
      <c r="O4259" s="21"/>
      <c r="Q4259" s="29"/>
      <c r="U4259" s="17"/>
      <c r="V4259" s="2">
        <v>949</v>
      </c>
      <c r="Y4259" t="str">
        <f t="shared" si="269"/>
        <v/>
      </c>
      <c r="AA4259" t="str">
        <f t="shared" si="270"/>
        <v/>
      </c>
      <c r="AC4259" s="7"/>
      <c r="AD4259" t="s">
        <v>469</v>
      </c>
      <c r="AE4259">
        <f t="shared" si="271"/>
        <v>0</v>
      </c>
      <c r="AG4259" s="2"/>
      <c r="AH4259" t="s">
        <v>3696</v>
      </c>
      <c r="AI4259" s="7" t="s">
        <v>4610</v>
      </c>
    </row>
    <row r="4260" spans="1:35" ht="11" customHeight="1" outlineLevel="1" x14ac:dyDescent="0.25">
      <c r="A4260" t="s">
        <v>2628</v>
      </c>
      <c r="C4260" s="2" t="s">
        <v>12521</v>
      </c>
      <c r="D4260" s="2">
        <v>1353</v>
      </c>
      <c r="E4260" s="7">
        <v>1961</v>
      </c>
      <c r="F4260" s="5" t="s">
        <v>5043</v>
      </c>
      <c r="H4260" s="5" t="s">
        <v>103</v>
      </c>
      <c r="I4260" s="6" t="s">
        <v>104</v>
      </c>
      <c r="J4260" s="6" t="s">
        <v>12879</v>
      </c>
      <c r="K4260" s="17">
        <v>3</v>
      </c>
      <c r="L4260" s="17" t="s">
        <v>7730</v>
      </c>
      <c r="M4260" s="9">
        <v>0.3</v>
      </c>
      <c r="N4260" s="9"/>
      <c r="O4260" s="21"/>
      <c r="Q4260" s="29"/>
      <c r="U4260" s="17"/>
      <c r="V4260" s="2">
        <v>1002</v>
      </c>
      <c r="Y4260" t="str">
        <f t="shared" ref="Y4260" si="272">IF(COUNTIF(F4260,"*fdc*"),1,"")</f>
        <v/>
      </c>
      <c r="AA4260" t="str">
        <f t="shared" ref="AA4260" si="273">IF(COUNTIF(F4260,"*s/s*"),1,"")</f>
        <v/>
      </c>
      <c r="AC4260" s="7"/>
      <c r="AD4260" t="s">
        <v>104</v>
      </c>
      <c r="AE4260">
        <f t="shared" ref="AE4260" si="274">COUNTIF(I4260,"*Fuji*")</f>
        <v>0</v>
      </c>
      <c r="AG4260" s="2"/>
      <c r="AH4260" t="s">
        <v>1014</v>
      </c>
      <c r="AI4260" s="7" t="s">
        <v>4610</v>
      </c>
    </row>
    <row r="4261" spans="1:35" ht="11" customHeight="1" outlineLevel="1" x14ac:dyDescent="0.25">
      <c r="A4261" t="s">
        <v>2628</v>
      </c>
      <c r="C4261" s="2" t="s">
        <v>12521</v>
      </c>
      <c r="D4261" s="2">
        <v>1466</v>
      </c>
      <c r="E4261" s="7">
        <v>1964</v>
      </c>
      <c r="F4261" s="5" t="s">
        <v>5657</v>
      </c>
      <c r="H4261" s="5" t="s">
        <v>5398</v>
      </c>
      <c r="I4261" s="39" t="s">
        <v>22558</v>
      </c>
      <c r="J4261" s="6" t="s">
        <v>22557</v>
      </c>
      <c r="K4261" s="17">
        <v>3</v>
      </c>
      <c r="L4261" s="18" t="s">
        <v>7732</v>
      </c>
      <c r="M4261" s="9"/>
      <c r="N4261" s="9"/>
      <c r="O4261" s="21"/>
      <c r="Q4261" s="29"/>
      <c r="U4261" s="17"/>
      <c r="V4261" s="2">
        <v>1002</v>
      </c>
      <c r="Y4261" t="str">
        <f t="shared" si="269"/>
        <v/>
      </c>
      <c r="AA4261" t="str">
        <f t="shared" si="270"/>
        <v/>
      </c>
      <c r="AC4261" s="7"/>
      <c r="AD4261" t="s">
        <v>104</v>
      </c>
      <c r="AE4261">
        <f t="shared" si="271"/>
        <v>0</v>
      </c>
      <c r="AG4261" s="2"/>
      <c r="AH4261" t="s">
        <v>1014</v>
      </c>
      <c r="AI4261" s="7" t="s">
        <v>4610</v>
      </c>
    </row>
    <row r="4262" spans="1:35" ht="11" customHeight="1" outlineLevel="1" collapsed="1" x14ac:dyDescent="0.25">
      <c r="A4262" t="s">
        <v>2628</v>
      </c>
      <c r="C4262" s="2" t="s">
        <v>12521</v>
      </c>
      <c r="D4262" s="2">
        <v>1675</v>
      </c>
      <c r="E4262" s="7">
        <v>1969</v>
      </c>
      <c r="F4262" s="8" t="s">
        <v>21521</v>
      </c>
      <c r="H4262" s="5" t="s">
        <v>5398</v>
      </c>
      <c r="I4262" s="6" t="s">
        <v>9607</v>
      </c>
      <c r="J4262" s="6" t="s">
        <v>20452</v>
      </c>
      <c r="K4262" s="17">
        <v>7</v>
      </c>
      <c r="L4262" s="17" t="s">
        <v>7730</v>
      </c>
      <c r="M4262" s="9">
        <v>1</v>
      </c>
      <c r="N4262" s="9"/>
      <c r="O4262" s="21"/>
      <c r="Q4262" s="29"/>
      <c r="U4262" s="17"/>
      <c r="V4262" s="2">
        <v>1002</v>
      </c>
      <c r="Y4262" t="str">
        <f t="shared" si="269"/>
        <v/>
      </c>
      <c r="AA4262" t="str">
        <f t="shared" si="270"/>
        <v/>
      </c>
      <c r="AC4262" s="7"/>
      <c r="AD4262" t="s">
        <v>9607</v>
      </c>
      <c r="AE4262">
        <f t="shared" si="271"/>
        <v>0</v>
      </c>
      <c r="AG4262" s="2"/>
      <c r="AH4262" t="s">
        <v>1014</v>
      </c>
      <c r="AI4262" s="7" t="s">
        <v>4610</v>
      </c>
    </row>
    <row r="4263" spans="1:35" ht="11" customHeight="1" outlineLevel="1" x14ac:dyDescent="0.25">
      <c r="A4263" t="s">
        <v>2628</v>
      </c>
      <c r="C4263" s="2" t="s">
        <v>12521</v>
      </c>
      <c r="D4263" s="2">
        <v>1708</v>
      </c>
      <c r="E4263" s="7">
        <v>1970</v>
      </c>
      <c r="F4263" s="5" t="s">
        <v>12880</v>
      </c>
      <c r="H4263" s="5" t="s">
        <v>5398</v>
      </c>
      <c r="I4263" s="6" t="s">
        <v>12881</v>
      </c>
      <c r="J4263" s="6" t="s">
        <v>8080</v>
      </c>
      <c r="K4263" s="17">
        <v>3</v>
      </c>
      <c r="L4263" s="17" t="s">
        <v>7730</v>
      </c>
      <c r="M4263" s="9">
        <v>0.5</v>
      </c>
      <c r="N4263" s="9"/>
      <c r="O4263" s="21"/>
      <c r="Q4263" s="29"/>
      <c r="U4263" s="17"/>
      <c r="V4263" s="2"/>
      <c r="Y4263" t="str">
        <f t="shared" si="269"/>
        <v/>
      </c>
      <c r="AA4263" t="str">
        <f t="shared" si="270"/>
        <v/>
      </c>
      <c r="AC4263" s="7"/>
      <c r="AD4263" t="s">
        <v>12881</v>
      </c>
      <c r="AE4263">
        <f t="shared" si="271"/>
        <v>0</v>
      </c>
      <c r="AG4263" s="2"/>
      <c r="AI4263" s="7"/>
    </row>
    <row r="4264" spans="1:35" ht="11" customHeight="1" outlineLevel="1" x14ac:dyDescent="0.25">
      <c r="A4264" t="s">
        <v>2628</v>
      </c>
      <c r="C4264" s="2" t="s">
        <v>12521</v>
      </c>
      <c r="D4264" s="2" t="s">
        <v>17071</v>
      </c>
      <c r="E4264" s="7">
        <v>1970</v>
      </c>
      <c r="F4264" s="8" t="s">
        <v>21524</v>
      </c>
      <c r="H4264" s="5" t="s">
        <v>5398</v>
      </c>
      <c r="I4264" s="6" t="s">
        <v>12881</v>
      </c>
      <c r="J4264" s="6" t="s">
        <v>8080</v>
      </c>
      <c r="K4264" s="17">
        <v>3</v>
      </c>
      <c r="L4264" s="17" t="s">
        <v>7730</v>
      </c>
      <c r="M4264" s="9">
        <v>2.2000000000000002</v>
      </c>
      <c r="N4264" s="9"/>
      <c r="O4264" s="21"/>
      <c r="Q4264" s="29"/>
      <c r="U4264" s="17"/>
      <c r="V4264" s="2"/>
      <c r="Y4264">
        <f t="shared" si="269"/>
        <v>1</v>
      </c>
      <c r="AA4264" t="str">
        <f t="shared" si="270"/>
        <v/>
      </c>
      <c r="AC4264" s="7"/>
      <c r="AD4264" t="s">
        <v>12881</v>
      </c>
      <c r="AE4264">
        <f t="shared" si="271"/>
        <v>0</v>
      </c>
      <c r="AG4264" s="2"/>
      <c r="AI4264" s="7"/>
    </row>
    <row r="4265" spans="1:35" ht="11" customHeight="1" outlineLevel="1" x14ac:dyDescent="0.25">
      <c r="A4265" t="s">
        <v>2628</v>
      </c>
      <c r="C4265" s="2" t="s">
        <v>12521</v>
      </c>
      <c r="D4265" s="2">
        <v>1710</v>
      </c>
      <c r="E4265" s="7">
        <v>1970</v>
      </c>
      <c r="F4265" s="5" t="s">
        <v>1654</v>
      </c>
      <c r="H4265" s="5" t="s">
        <v>5398</v>
      </c>
      <c r="I4265" s="6" t="s">
        <v>4159</v>
      </c>
      <c r="J4265" s="6" t="s">
        <v>8080</v>
      </c>
      <c r="K4265" s="17">
        <v>5</v>
      </c>
      <c r="L4265" s="17" t="s">
        <v>7730</v>
      </c>
      <c r="M4265" s="9">
        <v>0.4</v>
      </c>
      <c r="N4265" s="9"/>
      <c r="O4265" s="21"/>
      <c r="Q4265" s="29"/>
      <c r="U4265" s="17"/>
      <c r="V4265" s="2">
        <v>1280</v>
      </c>
      <c r="Y4265" t="str">
        <f t="shared" si="269"/>
        <v/>
      </c>
      <c r="AA4265" t="str">
        <f t="shared" si="270"/>
        <v/>
      </c>
      <c r="AC4265" s="7"/>
      <c r="AD4265" t="s">
        <v>4159</v>
      </c>
      <c r="AE4265">
        <f t="shared" si="271"/>
        <v>0</v>
      </c>
      <c r="AG4265" s="2"/>
      <c r="AH4265" t="s">
        <v>1388</v>
      </c>
      <c r="AI4265" s="7" t="s">
        <v>4610</v>
      </c>
    </row>
    <row r="4266" spans="1:35" ht="11" customHeight="1" outlineLevel="1" x14ac:dyDescent="0.25">
      <c r="A4266" t="s">
        <v>2628</v>
      </c>
      <c r="C4266" s="2" t="s">
        <v>12521</v>
      </c>
      <c r="D4266" s="2">
        <v>1926</v>
      </c>
      <c r="E4266" s="7">
        <v>1975</v>
      </c>
      <c r="F4266" s="5" t="s">
        <v>1179</v>
      </c>
      <c r="H4266" s="5" t="s">
        <v>5398</v>
      </c>
      <c r="I4266" s="6" t="s">
        <v>106</v>
      </c>
      <c r="J4266" s="6" t="s">
        <v>13081</v>
      </c>
      <c r="K4266" s="17">
        <v>7</v>
      </c>
      <c r="L4266" s="17" t="s">
        <v>7730</v>
      </c>
      <c r="M4266" s="9">
        <v>0.3</v>
      </c>
      <c r="N4266" s="9"/>
      <c r="O4266" s="21"/>
      <c r="Q4266" s="29"/>
      <c r="U4266" s="17"/>
      <c r="V4266" s="2"/>
      <c r="Y4266" t="str">
        <f t="shared" si="269"/>
        <v/>
      </c>
      <c r="AA4266" t="str">
        <f t="shared" si="270"/>
        <v/>
      </c>
      <c r="AC4266" s="7"/>
      <c r="AD4266" t="s">
        <v>106</v>
      </c>
      <c r="AE4266">
        <f t="shared" si="271"/>
        <v>0</v>
      </c>
      <c r="AG4266" s="2"/>
      <c r="AI4266" s="7"/>
    </row>
    <row r="4267" spans="1:35" ht="11" customHeight="1" outlineLevel="1" x14ac:dyDescent="0.25">
      <c r="A4267" t="s">
        <v>2628</v>
      </c>
      <c r="C4267" s="2" t="s">
        <v>12521</v>
      </c>
      <c r="D4267" s="2">
        <v>1926</v>
      </c>
      <c r="E4267" s="7">
        <v>1975</v>
      </c>
      <c r="F4267" s="8" t="s">
        <v>21523</v>
      </c>
      <c r="H4267" s="5" t="s">
        <v>5398</v>
      </c>
      <c r="I4267" s="6" t="s">
        <v>106</v>
      </c>
      <c r="J4267" s="6" t="s">
        <v>13081</v>
      </c>
      <c r="K4267" s="17">
        <v>7</v>
      </c>
      <c r="L4267" s="17" t="s">
        <v>7730</v>
      </c>
      <c r="M4267" s="9">
        <v>3.9</v>
      </c>
      <c r="N4267" s="9"/>
      <c r="O4267" s="21"/>
      <c r="Q4267" s="29"/>
      <c r="U4267" s="17"/>
      <c r="V4267" s="2"/>
      <c r="Y4267" t="str">
        <f t="shared" si="269"/>
        <v/>
      </c>
      <c r="AA4267" t="str">
        <f t="shared" si="270"/>
        <v/>
      </c>
      <c r="AC4267" s="7"/>
      <c r="AD4267" t="s">
        <v>106</v>
      </c>
      <c r="AE4267">
        <f t="shared" si="271"/>
        <v>0</v>
      </c>
      <c r="AG4267" s="2"/>
      <c r="AI4267" s="7"/>
    </row>
    <row r="4268" spans="1:35" ht="11" customHeight="1" outlineLevel="1" x14ac:dyDescent="0.25">
      <c r="A4268" t="s">
        <v>2628</v>
      </c>
      <c r="C4268" s="2" t="s">
        <v>12521</v>
      </c>
      <c r="D4268" s="2">
        <v>1926</v>
      </c>
      <c r="E4268" s="7">
        <v>1975</v>
      </c>
      <c r="F4268" s="8" t="s">
        <v>21522</v>
      </c>
      <c r="H4268" s="5" t="s">
        <v>5398</v>
      </c>
      <c r="I4268" s="6" t="s">
        <v>106</v>
      </c>
      <c r="J4268" s="6" t="s">
        <v>13081</v>
      </c>
      <c r="K4268" s="17">
        <v>7</v>
      </c>
      <c r="L4268" s="17" t="s">
        <v>7730</v>
      </c>
      <c r="M4268" s="9">
        <v>3.9</v>
      </c>
      <c r="N4268" s="9"/>
      <c r="O4268" s="21"/>
      <c r="Q4268" s="29"/>
      <c r="U4268" s="17"/>
      <c r="V4268" s="2"/>
      <c r="Y4268">
        <f t="shared" si="269"/>
        <v>1</v>
      </c>
      <c r="AA4268" t="str">
        <f t="shared" si="270"/>
        <v/>
      </c>
      <c r="AC4268" s="7"/>
      <c r="AD4268" t="s">
        <v>106</v>
      </c>
      <c r="AE4268">
        <f t="shared" si="271"/>
        <v>0</v>
      </c>
      <c r="AG4268" s="2"/>
      <c r="AI4268" s="7"/>
    </row>
    <row r="4269" spans="1:35" ht="11" customHeight="1" outlineLevel="1" x14ac:dyDescent="0.25">
      <c r="A4269" t="s">
        <v>2628</v>
      </c>
      <c r="C4269" s="2" t="s">
        <v>12521</v>
      </c>
      <c r="D4269" s="2">
        <v>2205</v>
      </c>
      <c r="E4269" s="7">
        <v>1980</v>
      </c>
      <c r="F4269" s="5" t="s">
        <v>6490</v>
      </c>
      <c r="H4269" s="5" t="s">
        <v>5398</v>
      </c>
      <c r="I4269" s="6"/>
      <c r="J4269" s="6" t="s">
        <v>20504</v>
      </c>
      <c r="K4269" s="17">
        <v>2</v>
      </c>
      <c r="L4269" s="17" t="s">
        <v>7730</v>
      </c>
      <c r="M4269" s="9">
        <v>2.4</v>
      </c>
      <c r="N4269" s="9"/>
      <c r="O4269" s="21"/>
      <c r="Q4269" s="29"/>
      <c r="U4269" s="17"/>
      <c r="V4269" s="2"/>
      <c r="Y4269" t="str">
        <f t="shared" si="269"/>
        <v/>
      </c>
      <c r="AA4269" t="str">
        <f t="shared" si="270"/>
        <v/>
      </c>
      <c r="AC4269" s="7"/>
      <c r="AE4269">
        <f t="shared" si="271"/>
        <v>0</v>
      </c>
      <c r="AG4269" s="2"/>
      <c r="AI4269" s="7"/>
    </row>
    <row r="4270" spans="1:35" ht="11" customHeight="1" outlineLevel="1" x14ac:dyDescent="0.25">
      <c r="A4270" t="s">
        <v>2628</v>
      </c>
      <c r="C4270" s="2" t="s">
        <v>12521</v>
      </c>
      <c r="D4270" s="2">
        <v>2554</v>
      </c>
      <c r="E4270" s="7">
        <v>1986</v>
      </c>
      <c r="F4270" s="5" t="s">
        <v>5694</v>
      </c>
      <c r="H4270" s="5" t="s">
        <v>5398</v>
      </c>
      <c r="I4270" s="6" t="s">
        <v>13078</v>
      </c>
      <c r="J4270" s="6" t="s">
        <v>7554</v>
      </c>
      <c r="K4270" s="17">
        <v>7</v>
      </c>
      <c r="L4270" s="17" t="s">
        <v>7730</v>
      </c>
      <c r="M4270" s="9">
        <v>1</v>
      </c>
      <c r="N4270" s="9"/>
      <c r="O4270" s="21"/>
      <c r="Q4270" s="29"/>
      <c r="U4270" s="17"/>
      <c r="V4270" s="2"/>
      <c r="Y4270" t="str">
        <f t="shared" si="269"/>
        <v/>
      </c>
      <c r="AA4270" t="str">
        <f t="shared" si="270"/>
        <v/>
      </c>
      <c r="AC4270" s="7"/>
      <c r="AD4270" t="s">
        <v>13078</v>
      </c>
      <c r="AE4270">
        <f t="shared" si="271"/>
        <v>0</v>
      </c>
      <c r="AG4270" s="2"/>
      <c r="AI4270" s="7"/>
    </row>
    <row r="4271" spans="1:35" ht="11" customHeight="1" outlineLevel="1" x14ac:dyDescent="0.25">
      <c r="A4271" t="s">
        <v>2628</v>
      </c>
      <c r="C4271" s="2" t="s">
        <v>12521</v>
      </c>
      <c r="D4271" s="2">
        <v>2555</v>
      </c>
      <c r="E4271" s="7">
        <v>1986</v>
      </c>
      <c r="F4271" s="5" t="s">
        <v>107</v>
      </c>
      <c r="H4271" s="5" t="s">
        <v>5398</v>
      </c>
      <c r="I4271" s="6" t="s">
        <v>8352</v>
      </c>
      <c r="J4271" s="6" t="s">
        <v>7554</v>
      </c>
      <c r="K4271" s="17">
        <v>7</v>
      </c>
      <c r="L4271" s="17" t="s">
        <v>7730</v>
      </c>
      <c r="M4271" s="9">
        <v>1</v>
      </c>
      <c r="N4271" s="9"/>
      <c r="O4271" s="21"/>
      <c r="Q4271" s="29"/>
      <c r="U4271" s="17"/>
      <c r="V4271" s="2"/>
      <c r="Y4271" t="str">
        <f t="shared" si="269"/>
        <v/>
      </c>
      <c r="AA4271" t="str">
        <f t="shared" si="270"/>
        <v/>
      </c>
      <c r="AC4271" s="7"/>
      <c r="AD4271" t="s">
        <v>8352</v>
      </c>
      <c r="AE4271">
        <f t="shared" si="271"/>
        <v>0</v>
      </c>
      <c r="AG4271" s="2"/>
      <c r="AI4271" s="7"/>
    </row>
    <row r="4272" spans="1:35" ht="11" customHeight="1" outlineLevel="1" x14ac:dyDescent="0.25">
      <c r="A4272" t="s">
        <v>2628</v>
      </c>
      <c r="C4272" s="2" t="s">
        <v>12521</v>
      </c>
      <c r="D4272" s="2">
        <v>2556</v>
      </c>
      <c r="E4272" s="7">
        <v>1986</v>
      </c>
      <c r="F4272" s="5" t="s">
        <v>1205</v>
      </c>
      <c r="H4272" s="5" t="s">
        <v>5398</v>
      </c>
      <c r="I4272" s="6" t="s">
        <v>9370</v>
      </c>
      <c r="J4272" s="6" t="s">
        <v>7554</v>
      </c>
      <c r="K4272" s="17">
        <v>7</v>
      </c>
      <c r="L4272" s="17" t="s">
        <v>7730</v>
      </c>
      <c r="M4272" s="9">
        <v>1</v>
      </c>
      <c r="N4272" s="9"/>
      <c r="O4272" s="21"/>
      <c r="Q4272" s="29"/>
      <c r="U4272" s="17"/>
      <c r="V4272" s="2"/>
      <c r="Y4272" t="str">
        <f t="shared" si="269"/>
        <v/>
      </c>
      <c r="AA4272" t="str">
        <f t="shared" si="270"/>
        <v/>
      </c>
      <c r="AC4272" s="7"/>
      <c r="AD4272" t="s">
        <v>9370</v>
      </c>
      <c r="AE4272">
        <f t="shared" si="271"/>
        <v>0</v>
      </c>
      <c r="AG4272" s="2"/>
      <c r="AI4272" s="7"/>
    </row>
    <row r="4273" spans="1:35" ht="11" customHeight="1" outlineLevel="1" x14ac:dyDescent="0.25">
      <c r="A4273" t="s">
        <v>2628</v>
      </c>
      <c r="C4273" s="2" t="s">
        <v>12521</v>
      </c>
      <c r="D4273" s="2">
        <v>2557</v>
      </c>
      <c r="E4273" s="7">
        <v>1986</v>
      </c>
      <c r="F4273" s="5" t="s">
        <v>5696</v>
      </c>
      <c r="H4273" s="5" t="s">
        <v>5398</v>
      </c>
      <c r="I4273" s="6" t="s">
        <v>7698</v>
      </c>
      <c r="J4273" s="6" t="s">
        <v>7554</v>
      </c>
      <c r="K4273" s="17">
        <v>7</v>
      </c>
      <c r="L4273" s="17" t="s">
        <v>7730</v>
      </c>
      <c r="M4273" s="9">
        <v>0.4</v>
      </c>
      <c r="N4273" s="9"/>
      <c r="O4273" s="21"/>
      <c r="Q4273" s="29"/>
      <c r="U4273" s="17"/>
      <c r="V4273" s="2"/>
      <c r="Y4273" t="str">
        <f t="shared" si="269"/>
        <v/>
      </c>
      <c r="AA4273" t="str">
        <f t="shared" si="270"/>
        <v/>
      </c>
      <c r="AC4273" s="7"/>
      <c r="AD4273" t="s">
        <v>7698</v>
      </c>
      <c r="AE4273">
        <f t="shared" si="271"/>
        <v>0</v>
      </c>
      <c r="AG4273" s="2"/>
      <c r="AI4273" s="7"/>
    </row>
    <row r="4274" spans="1:35" ht="11" customHeight="1" outlineLevel="1" x14ac:dyDescent="0.25">
      <c r="A4274" t="s">
        <v>2628</v>
      </c>
      <c r="C4274" s="2" t="s">
        <v>12521</v>
      </c>
      <c r="D4274" s="2">
        <v>1753</v>
      </c>
      <c r="E4274" s="7">
        <v>1986</v>
      </c>
      <c r="F4274" s="5" t="s">
        <v>7028</v>
      </c>
      <c r="H4274" s="5" t="s">
        <v>5398</v>
      </c>
      <c r="I4274" s="6" t="s">
        <v>21198</v>
      </c>
      <c r="J4274" s="6" t="s">
        <v>21199</v>
      </c>
      <c r="K4274" s="17">
        <v>7</v>
      </c>
      <c r="L4274" s="17" t="s">
        <v>7730</v>
      </c>
      <c r="M4274" s="9">
        <v>2.1</v>
      </c>
      <c r="N4274" s="9"/>
      <c r="O4274" s="21"/>
      <c r="Q4274" s="29"/>
      <c r="U4274" s="17"/>
      <c r="V4274" s="2"/>
      <c r="Y4274">
        <f t="shared" si="269"/>
        <v>1</v>
      </c>
      <c r="AA4274" t="str">
        <f t="shared" si="270"/>
        <v/>
      </c>
      <c r="AC4274" s="7"/>
      <c r="AD4274" t="s">
        <v>21198</v>
      </c>
      <c r="AE4274">
        <f t="shared" si="271"/>
        <v>0</v>
      </c>
      <c r="AG4274" s="2"/>
      <c r="AI4274" s="7"/>
    </row>
    <row r="4275" spans="1:35" ht="11" customHeight="1" outlineLevel="1" x14ac:dyDescent="0.25">
      <c r="A4275" t="s">
        <v>2628</v>
      </c>
      <c r="C4275" s="2" t="s">
        <v>12521</v>
      </c>
      <c r="D4275" s="2">
        <v>2899</v>
      </c>
      <c r="E4275" s="7">
        <v>1992</v>
      </c>
      <c r="F4275" s="5" t="s">
        <v>470</v>
      </c>
      <c r="H4275" s="5" t="s">
        <v>5398</v>
      </c>
      <c r="I4275" s="6" t="s">
        <v>471</v>
      </c>
      <c r="J4275" s="6" t="s">
        <v>12882</v>
      </c>
      <c r="K4275" s="17">
        <v>2</v>
      </c>
      <c r="L4275" s="17" t="s">
        <v>7730</v>
      </c>
      <c r="M4275" s="9">
        <v>1.5</v>
      </c>
      <c r="N4275" s="9"/>
      <c r="O4275" s="21"/>
      <c r="Q4275" s="29"/>
      <c r="S4275">
        <v>1</v>
      </c>
      <c r="T4275">
        <v>1</v>
      </c>
      <c r="U4275" s="17"/>
      <c r="V4275" s="2">
        <v>2291</v>
      </c>
      <c r="Y4275" t="str">
        <f t="shared" si="269"/>
        <v/>
      </c>
      <c r="AA4275" t="str">
        <f t="shared" si="270"/>
        <v/>
      </c>
      <c r="AC4275" s="7"/>
      <c r="AD4275" t="s">
        <v>471</v>
      </c>
      <c r="AE4275">
        <f t="shared" si="271"/>
        <v>0</v>
      </c>
      <c r="AG4275" s="2"/>
      <c r="AH4275" t="s">
        <v>2024</v>
      </c>
      <c r="AI4275" s="7" t="s">
        <v>4610</v>
      </c>
    </row>
    <row r="4276" spans="1:35" ht="11" customHeight="1" outlineLevel="1" x14ac:dyDescent="0.25">
      <c r="A4276" t="s">
        <v>2628</v>
      </c>
      <c r="C4276" s="2" t="s">
        <v>12521</v>
      </c>
      <c r="D4276" s="2">
        <v>3092</v>
      </c>
      <c r="E4276" s="7">
        <v>1995</v>
      </c>
      <c r="F4276" s="5" t="s">
        <v>105</v>
      </c>
      <c r="H4276" s="5" t="s">
        <v>3831</v>
      </c>
      <c r="I4276" s="6" t="s">
        <v>106</v>
      </c>
      <c r="J4276" s="6" t="s">
        <v>7065</v>
      </c>
      <c r="K4276" s="17">
        <v>1</v>
      </c>
      <c r="L4276" s="17" t="s">
        <v>7730</v>
      </c>
      <c r="M4276" s="9">
        <v>4</v>
      </c>
      <c r="N4276" s="9"/>
      <c r="O4276" s="21"/>
      <c r="Q4276" s="29"/>
      <c r="U4276" s="17"/>
      <c r="V4276" s="2">
        <v>2482</v>
      </c>
      <c r="Y4276" t="str">
        <f t="shared" si="269"/>
        <v/>
      </c>
      <c r="AA4276" t="str">
        <f t="shared" si="270"/>
        <v/>
      </c>
      <c r="AC4276" s="7"/>
      <c r="AD4276" t="s">
        <v>106</v>
      </c>
      <c r="AE4276">
        <f t="shared" si="271"/>
        <v>0</v>
      </c>
      <c r="AG4276" s="2"/>
      <c r="AH4276" t="s">
        <v>1014</v>
      </c>
      <c r="AI4276" s="7" t="s">
        <v>4922</v>
      </c>
    </row>
    <row r="4277" spans="1:35" ht="11" customHeight="1" outlineLevel="1" x14ac:dyDescent="0.25">
      <c r="A4277" t="s">
        <v>2628</v>
      </c>
      <c r="C4277" s="2" t="s">
        <v>12521</v>
      </c>
      <c r="D4277" s="2" t="s">
        <v>13079</v>
      </c>
      <c r="E4277" s="7">
        <v>1995</v>
      </c>
      <c r="F4277" s="8" t="s">
        <v>21525</v>
      </c>
      <c r="H4277" s="5" t="s">
        <v>3831</v>
      </c>
      <c r="I4277" s="6" t="s">
        <v>106</v>
      </c>
      <c r="J4277" s="6" t="s">
        <v>7065</v>
      </c>
      <c r="K4277" s="17">
        <v>1</v>
      </c>
      <c r="L4277" s="17" t="s">
        <v>7730</v>
      </c>
      <c r="M4277" s="9">
        <v>3.9</v>
      </c>
      <c r="N4277" s="9"/>
      <c r="O4277" s="21"/>
      <c r="Q4277" s="29"/>
      <c r="U4277" s="17"/>
      <c r="V4277" s="2"/>
      <c r="X4277" t="s">
        <v>7732</v>
      </c>
      <c r="Y4277">
        <f t="shared" si="269"/>
        <v>1</v>
      </c>
      <c r="AA4277" t="str">
        <f t="shared" si="270"/>
        <v/>
      </c>
      <c r="AC4277" s="7"/>
      <c r="AD4277" t="s">
        <v>106</v>
      </c>
      <c r="AE4277">
        <f t="shared" si="271"/>
        <v>0</v>
      </c>
      <c r="AG4277" s="2"/>
      <c r="AI4277" s="7"/>
    </row>
    <row r="4278" spans="1:35" ht="11" customHeight="1" outlineLevel="1" x14ac:dyDescent="0.25">
      <c r="A4278" t="s">
        <v>2628</v>
      </c>
      <c r="C4278" s="2" t="s">
        <v>12521</v>
      </c>
      <c r="D4278" s="2" t="s">
        <v>13080</v>
      </c>
      <c r="E4278" s="7">
        <v>1995</v>
      </c>
      <c r="F4278" s="8" t="s">
        <v>21526</v>
      </c>
      <c r="H4278" s="5" t="s">
        <v>3831</v>
      </c>
      <c r="I4278" s="6" t="s">
        <v>106</v>
      </c>
      <c r="J4278" s="6" t="s">
        <v>7065</v>
      </c>
      <c r="K4278" s="17">
        <v>1</v>
      </c>
      <c r="L4278" s="17" t="s">
        <v>7730</v>
      </c>
      <c r="M4278" s="9">
        <v>3.9</v>
      </c>
      <c r="N4278" s="9"/>
      <c r="O4278" s="21"/>
      <c r="Q4278" s="29"/>
      <c r="U4278" s="17"/>
      <c r="V4278" s="2"/>
      <c r="X4278" t="s">
        <v>7732</v>
      </c>
      <c r="Y4278" t="str">
        <f t="shared" si="269"/>
        <v/>
      </c>
      <c r="AA4278" t="str">
        <f t="shared" si="270"/>
        <v/>
      </c>
      <c r="AC4278" s="7"/>
      <c r="AD4278" t="s">
        <v>106</v>
      </c>
      <c r="AE4278">
        <f t="shared" si="271"/>
        <v>0</v>
      </c>
      <c r="AG4278" s="2"/>
      <c r="AI4278" s="7"/>
    </row>
    <row r="4279" spans="1:35" ht="11" customHeight="1" outlineLevel="1" x14ac:dyDescent="0.25">
      <c r="A4279" t="s">
        <v>2628</v>
      </c>
      <c r="C4279" s="2" t="s">
        <v>12521</v>
      </c>
      <c r="D4279" s="2">
        <v>3148</v>
      </c>
      <c r="E4279" s="7">
        <v>1996</v>
      </c>
      <c r="F4279" s="5" t="s">
        <v>107</v>
      </c>
      <c r="H4279" s="5" t="s">
        <v>108</v>
      </c>
      <c r="I4279" s="6" t="s">
        <v>106</v>
      </c>
      <c r="J4279" s="6" t="s">
        <v>12883</v>
      </c>
      <c r="K4279" s="17">
        <v>3</v>
      </c>
      <c r="L4279" s="17" t="s">
        <v>7730</v>
      </c>
      <c r="M4279" s="9">
        <v>1.5</v>
      </c>
      <c r="N4279" s="9"/>
      <c r="O4279" s="21"/>
      <c r="Q4279" s="29"/>
      <c r="U4279" s="17"/>
      <c r="V4279" s="2">
        <v>2525</v>
      </c>
      <c r="Y4279" t="str">
        <f t="shared" si="269"/>
        <v/>
      </c>
      <c r="AA4279" t="str">
        <f t="shared" si="270"/>
        <v/>
      </c>
      <c r="AC4279" s="7"/>
      <c r="AD4279" t="s">
        <v>106</v>
      </c>
      <c r="AE4279">
        <f t="shared" si="271"/>
        <v>0</v>
      </c>
      <c r="AG4279" s="2"/>
      <c r="AH4279" t="s">
        <v>1014</v>
      </c>
      <c r="AI4279" s="7" t="s">
        <v>4922</v>
      </c>
    </row>
    <row r="4280" spans="1:35" ht="11" customHeight="1" outlineLevel="1" x14ac:dyDescent="0.25">
      <c r="A4280" t="s">
        <v>2628</v>
      </c>
      <c r="C4280" s="2" t="s">
        <v>12521</v>
      </c>
      <c r="D4280" s="2">
        <v>3194</v>
      </c>
      <c r="E4280" s="7">
        <v>1997</v>
      </c>
      <c r="F4280" s="5" t="s">
        <v>107</v>
      </c>
      <c r="H4280" s="5" t="s">
        <v>5398</v>
      </c>
      <c r="I4280" s="6" t="s">
        <v>946</v>
      </c>
      <c r="J4280" s="6" t="s">
        <v>12884</v>
      </c>
      <c r="K4280" s="17">
        <v>1</v>
      </c>
      <c r="L4280" s="17" t="s">
        <v>7730</v>
      </c>
      <c r="M4280" s="9">
        <v>1.1000000000000001</v>
      </c>
      <c r="N4280" s="9"/>
      <c r="O4280" s="21"/>
      <c r="Q4280" s="29"/>
      <c r="S4280">
        <v>1</v>
      </c>
      <c r="T4280">
        <v>1</v>
      </c>
      <c r="U4280" s="17"/>
      <c r="V4280" s="2">
        <v>2570</v>
      </c>
      <c r="Y4280" t="str">
        <f t="shared" si="269"/>
        <v/>
      </c>
      <c r="AA4280" t="str">
        <f t="shared" si="270"/>
        <v/>
      </c>
      <c r="AC4280" s="7"/>
      <c r="AD4280" t="s">
        <v>946</v>
      </c>
      <c r="AE4280">
        <f t="shared" si="271"/>
        <v>0</v>
      </c>
      <c r="AG4280" s="2"/>
      <c r="AH4280" t="s">
        <v>5785</v>
      </c>
      <c r="AI4280" s="7" t="s">
        <v>4922</v>
      </c>
    </row>
    <row r="4281" spans="1:35" ht="11" customHeight="1" outlineLevel="1" x14ac:dyDescent="0.25">
      <c r="A4281" t="s">
        <v>2628</v>
      </c>
      <c r="C4281" s="2" t="s">
        <v>12521</v>
      </c>
      <c r="D4281" s="2" t="s">
        <v>17264</v>
      </c>
      <c r="E4281" s="7">
        <v>1997</v>
      </c>
      <c r="F4281" s="5" t="s">
        <v>17265</v>
      </c>
      <c r="H4281" s="5" t="s">
        <v>5398</v>
      </c>
      <c r="I4281" s="6" t="s">
        <v>946</v>
      </c>
      <c r="J4281" s="6" t="s">
        <v>12884</v>
      </c>
      <c r="K4281" s="17">
        <v>1</v>
      </c>
      <c r="L4281" s="17" t="s">
        <v>7730</v>
      </c>
      <c r="M4281" s="9">
        <v>4.8</v>
      </c>
      <c r="N4281" s="9"/>
      <c r="O4281" s="21"/>
      <c r="Q4281" s="29"/>
      <c r="U4281" s="17"/>
      <c r="V4281" s="2"/>
      <c r="X4281" t="s">
        <v>7732</v>
      </c>
      <c r="Y4281">
        <f t="shared" si="269"/>
        <v>1</v>
      </c>
      <c r="AA4281" t="str">
        <f t="shared" si="270"/>
        <v/>
      </c>
      <c r="AC4281" s="7"/>
      <c r="AD4281" t="s">
        <v>946</v>
      </c>
      <c r="AE4281">
        <f t="shared" si="271"/>
        <v>0</v>
      </c>
      <c r="AG4281" s="2"/>
      <c r="AI4281" s="7"/>
    </row>
    <row r="4282" spans="1:35" ht="11" customHeight="1" outlineLevel="1" x14ac:dyDescent="0.25">
      <c r="A4282" t="s">
        <v>2628</v>
      </c>
      <c r="C4282" s="2" t="s">
        <v>12521</v>
      </c>
      <c r="D4282" s="2" t="s">
        <v>17266</v>
      </c>
      <c r="E4282" s="7">
        <v>1997</v>
      </c>
      <c r="F4282" s="5" t="s">
        <v>17267</v>
      </c>
      <c r="H4282" s="5" t="s">
        <v>5398</v>
      </c>
      <c r="I4282" s="6" t="s">
        <v>946</v>
      </c>
      <c r="J4282" s="6" t="s">
        <v>12884</v>
      </c>
      <c r="K4282" s="17">
        <v>1</v>
      </c>
      <c r="L4282" s="17" t="s">
        <v>7730</v>
      </c>
      <c r="M4282" s="9">
        <v>3</v>
      </c>
      <c r="N4282" s="9"/>
      <c r="O4282" s="21"/>
      <c r="Q4282" s="29"/>
      <c r="U4282" s="17"/>
      <c r="V4282" s="2"/>
      <c r="X4282" t="s">
        <v>7732</v>
      </c>
      <c r="Y4282">
        <f t="shared" si="269"/>
        <v>1</v>
      </c>
      <c r="AA4282" t="str">
        <f t="shared" si="270"/>
        <v/>
      </c>
      <c r="AC4282" s="7"/>
      <c r="AD4282" t="s">
        <v>946</v>
      </c>
      <c r="AE4282">
        <f t="shared" si="271"/>
        <v>0</v>
      </c>
      <c r="AG4282" s="2"/>
      <c r="AI4282" s="7"/>
    </row>
    <row r="4283" spans="1:35" ht="11" customHeight="1" outlineLevel="1" x14ac:dyDescent="0.25">
      <c r="A4283" t="s">
        <v>2628</v>
      </c>
      <c r="C4283" s="2" t="s">
        <v>12521</v>
      </c>
      <c r="D4283" s="2">
        <v>3366</v>
      </c>
      <c r="E4283" s="7">
        <v>1999</v>
      </c>
      <c r="F4283" s="5" t="s">
        <v>107</v>
      </c>
      <c r="H4283" s="5" t="s">
        <v>5398</v>
      </c>
      <c r="I4283" s="6" t="s">
        <v>101</v>
      </c>
      <c r="J4283" s="6" t="s">
        <v>12885</v>
      </c>
      <c r="K4283" s="17">
        <v>1</v>
      </c>
      <c r="L4283" s="17" t="s">
        <v>20076</v>
      </c>
      <c r="M4283" s="9"/>
      <c r="N4283" s="9"/>
      <c r="O4283" s="21"/>
      <c r="Q4283" s="29"/>
      <c r="U4283" s="17"/>
      <c r="V4283" s="2">
        <v>2724</v>
      </c>
      <c r="Y4283" t="str">
        <f t="shared" si="269"/>
        <v/>
      </c>
      <c r="AA4283" t="str">
        <f t="shared" si="270"/>
        <v/>
      </c>
      <c r="AC4283" s="7"/>
      <c r="AD4283" t="s">
        <v>101</v>
      </c>
      <c r="AE4283">
        <f t="shared" si="271"/>
        <v>0</v>
      </c>
      <c r="AG4283" s="2"/>
      <c r="AH4283" t="s">
        <v>102</v>
      </c>
      <c r="AI4283" s="7" t="s">
        <v>4922</v>
      </c>
    </row>
    <row r="4284" spans="1:35" ht="11" customHeight="1" outlineLevel="1" x14ac:dyDescent="0.25">
      <c r="A4284" t="s">
        <v>2628</v>
      </c>
      <c r="C4284" s="2" t="s">
        <v>12521</v>
      </c>
      <c r="D4284" s="2" t="s">
        <v>17073</v>
      </c>
      <c r="E4284" s="7">
        <v>1999</v>
      </c>
      <c r="F4284" s="8" t="s">
        <v>17267</v>
      </c>
      <c r="H4284" s="5" t="s">
        <v>5398</v>
      </c>
      <c r="I4284" s="6" t="s">
        <v>101</v>
      </c>
      <c r="J4284" s="6" t="s">
        <v>12885</v>
      </c>
      <c r="K4284" s="17">
        <v>1</v>
      </c>
      <c r="L4284" s="17" t="s">
        <v>7730</v>
      </c>
      <c r="M4284" s="9">
        <v>3.9</v>
      </c>
      <c r="N4284" s="9"/>
      <c r="O4284" s="21"/>
      <c r="Q4284" s="29"/>
      <c r="U4284" s="17"/>
      <c r="V4284" s="2" t="s">
        <v>17072</v>
      </c>
      <c r="X4284" t="s">
        <v>7732</v>
      </c>
      <c r="Y4284">
        <f t="shared" si="269"/>
        <v>1</v>
      </c>
      <c r="AA4284" t="str">
        <f t="shared" si="270"/>
        <v/>
      </c>
      <c r="AC4284" s="7"/>
      <c r="AD4284" t="s">
        <v>101</v>
      </c>
      <c r="AE4284">
        <f t="shared" si="271"/>
        <v>0</v>
      </c>
      <c r="AG4284" s="2"/>
      <c r="AI4284" s="7"/>
    </row>
    <row r="4285" spans="1:35" ht="11" customHeight="1" outlineLevel="1" x14ac:dyDescent="0.25">
      <c r="A4285" t="s">
        <v>2628</v>
      </c>
      <c r="C4285" s="2" t="s">
        <v>12521</v>
      </c>
      <c r="D4285" s="2">
        <v>3463</v>
      </c>
      <c r="E4285" s="7">
        <v>2000</v>
      </c>
      <c r="F4285" s="5" t="s">
        <v>1448</v>
      </c>
      <c r="H4285" s="5" t="s">
        <v>5398</v>
      </c>
      <c r="I4285" s="6" t="s">
        <v>1449</v>
      </c>
      <c r="J4285" s="6" t="s">
        <v>12886</v>
      </c>
      <c r="K4285" s="17">
        <v>4</v>
      </c>
      <c r="L4285" s="17" t="s">
        <v>7730</v>
      </c>
      <c r="M4285" s="9">
        <v>1.5</v>
      </c>
      <c r="N4285" s="9"/>
      <c r="O4285" s="21"/>
      <c r="Q4285" s="29"/>
      <c r="U4285" s="17"/>
      <c r="V4285" s="2" t="s">
        <v>1446</v>
      </c>
      <c r="Y4285" t="str">
        <f t="shared" si="269"/>
        <v/>
      </c>
      <c r="AA4285" t="str">
        <f t="shared" si="270"/>
        <v/>
      </c>
      <c r="AC4285" s="7"/>
      <c r="AD4285" t="s">
        <v>1449</v>
      </c>
      <c r="AE4285">
        <f t="shared" si="271"/>
        <v>0</v>
      </c>
      <c r="AG4285" s="2"/>
      <c r="AH4285" t="s">
        <v>3354</v>
      </c>
      <c r="AI4285" s="7" t="s">
        <v>4922</v>
      </c>
    </row>
    <row r="4286" spans="1:35" ht="11" customHeight="1" outlineLevel="1" x14ac:dyDescent="0.25">
      <c r="A4286" t="s">
        <v>2628</v>
      </c>
      <c r="C4286" s="2" t="s">
        <v>12521</v>
      </c>
      <c r="D4286" s="2" t="s">
        <v>13072</v>
      </c>
      <c r="E4286" s="7">
        <v>2000</v>
      </c>
      <c r="F4286" s="8" t="s">
        <v>21527</v>
      </c>
      <c r="H4286" s="5" t="s">
        <v>13073</v>
      </c>
      <c r="I4286" s="6" t="s">
        <v>1449</v>
      </c>
      <c r="J4286" s="6" t="s">
        <v>12886</v>
      </c>
      <c r="K4286" s="17">
        <v>4</v>
      </c>
      <c r="L4286" s="17" t="s">
        <v>7730</v>
      </c>
      <c r="M4286" s="9">
        <v>3.8</v>
      </c>
      <c r="N4286" s="9"/>
      <c r="O4286" s="21"/>
      <c r="Q4286" s="29"/>
      <c r="U4286" s="17"/>
      <c r="V4286" s="2"/>
      <c r="Y4286">
        <f t="shared" si="269"/>
        <v>1</v>
      </c>
      <c r="AA4286" t="str">
        <f t="shared" si="270"/>
        <v/>
      </c>
      <c r="AC4286" s="7"/>
      <c r="AD4286" t="s">
        <v>1449</v>
      </c>
      <c r="AE4286">
        <f t="shared" ref="AE4286:AE4317" si="275">COUNTIF(I4286,"*Fuji*")</f>
        <v>0</v>
      </c>
      <c r="AG4286" s="2"/>
      <c r="AI4286" s="7"/>
    </row>
    <row r="4287" spans="1:35" ht="11" customHeight="1" outlineLevel="1" x14ac:dyDescent="0.25">
      <c r="A4287" t="s">
        <v>2628</v>
      </c>
      <c r="C4287" s="2" t="s">
        <v>12521</v>
      </c>
      <c r="D4287" s="2" t="s">
        <v>4062</v>
      </c>
      <c r="E4287" s="7">
        <v>2001</v>
      </c>
      <c r="F4287" s="5" t="s">
        <v>13071</v>
      </c>
      <c r="H4287" s="5" t="s">
        <v>5398</v>
      </c>
      <c r="I4287" s="6" t="s">
        <v>9692</v>
      </c>
      <c r="J4287" s="6" t="s">
        <v>7582</v>
      </c>
      <c r="K4287" s="17">
        <v>4</v>
      </c>
      <c r="L4287" s="17" t="s">
        <v>7730</v>
      </c>
      <c r="M4287" s="9">
        <v>3</v>
      </c>
      <c r="N4287" s="9"/>
      <c r="O4287" s="21"/>
      <c r="Q4287" s="29"/>
      <c r="U4287" s="17"/>
      <c r="V4287" s="2"/>
      <c r="Y4287" t="str">
        <f t="shared" si="269"/>
        <v/>
      </c>
      <c r="Z4287">
        <v>1</v>
      </c>
      <c r="AA4287" t="str">
        <f t="shared" si="270"/>
        <v/>
      </c>
      <c r="AC4287" s="7"/>
      <c r="AD4287" t="s">
        <v>9692</v>
      </c>
      <c r="AE4287">
        <f t="shared" si="275"/>
        <v>0</v>
      </c>
      <c r="AG4287" s="2"/>
      <c r="AI4287" s="7"/>
    </row>
    <row r="4288" spans="1:35" ht="11" customHeight="1" outlineLevel="1" x14ac:dyDescent="0.25">
      <c r="A4288" t="s">
        <v>2628</v>
      </c>
      <c r="C4288" s="2" t="s">
        <v>12521</v>
      </c>
      <c r="D4288" s="2">
        <v>3779</v>
      </c>
      <c r="E4288" s="7">
        <v>2004</v>
      </c>
      <c r="F4288" s="31">
        <v>0.5</v>
      </c>
      <c r="H4288" s="5" t="s">
        <v>5398</v>
      </c>
      <c r="I4288" s="6" t="s">
        <v>1447</v>
      </c>
      <c r="J4288" s="6" t="s">
        <v>12887</v>
      </c>
      <c r="K4288" s="17">
        <v>3</v>
      </c>
      <c r="L4288" s="17" t="s">
        <v>7730</v>
      </c>
      <c r="M4288" s="9">
        <v>0.5</v>
      </c>
      <c r="N4288" s="9"/>
      <c r="O4288" s="21"/>
      <c r="Q4288" s="29"/>
      <c r="U4288" s="17"/>
      <c r="V4288" s="2">
        <v>3008</v>
      </c>
      <c r="Y4288" t="str">
        <f t="shared" si="269"/>
        <v/>
      </c>
      <c r="AA4288" t="str">
        <f t="shared" si="270"/>
        <v/>
      </c>
      <c r="AC4288" s="7"/>
      <c r="AD4288" t="s">
        <v>1447</v>
      </c>
      <c r="AE4288">
        <f t="shared" si="275"/>
        <v>0</v>
      </c>
      <c r="AG4288" s="2"/>
      <c r="AH4288" t="s">
        <v>2024</v>
      </c>
      <c r="AI4288" s="7" t="s">
        <v>4610</v>
      </c>
    </row>
    <row r="4289" spans="1:35" ht="11" customHeight="1" outlineLevel="1" x14ac:dyDescent="0.25">
      <c r="A4289" t="s">
        <v>2628</v>
      </c>
      <c r="C4289" s="2" t="s">
        <v>12521</v>
      </c>
      <c r="D4289" s="2">
        <v>3875</v>
      </c>
      <c r="E4289" s="7">
        <v>2005</v>
      </c>
      <c r="F4289" s="31">
        <v>0.55000000000000004</v>
      </c>
      <c r="H4289" s="5" t="s">
        <v>5558</v>
      </c>
      <c r="I4289" s="6" t="s">
        <v>492</v>
      </c>
      <c r="J4289" s="6" t="s">
        <v>21492</v>
      </c>
      <c r="K4289" s="17">
        <v>1</v>
      </c>
      <c r="L4289" s="17" t="s">
        <v>7730</v>
      </c>
      <c r="M4289" s="9">
        <v>0.4</v>
      </c>
      <c r="N4289" s="9"/>
      <c r="O4289" s="21"/>
      <c r="Q4289" s="29"/>
      <c r="U4289" s="17"/>
      <c r="V4289" s="2">
        <v>3071</v>
      </c>
      <c r="Y4289" t="str">
        <f t="shared" si="269"/>
        <v/>
      </c>
      <c r="AA4289" t="str">
        <f t="shared" si="270"/>
        <v/>
      </c>
      <c r="AC4289" s="7"/>
      <c r="AD4289" t="s">
        <v>492</v>
      </c>
      <c r="AE4289">
        <f t="shared" si="275"/>
        <v>0</v>
      </c>
      <c r="AG4289" s="2"/>
      <c r="AH4289" t="s">
        <v>3354</v>
      </c>
      <c r="AI4289" s="7" t="s">
        <v>4922</v>
      </c>
    </row>
    <row r="4290" spans="1:35" ht="11" customHeight="1" outlineLevel="1" x14ac:dyDescent="0.25">
      <c r="A4290" t="s">
        <v>2628</v>
      </c>
      <c r="C4290" s="2" t="s">
        <v>12521</v>
      </c>
      <c r="D4290" s="2">
        <v>3911</v>
      </c>
      <c r="E4290" s="7">
        <v>2005</v>
      </c>
      <c r="F4290" s="31">
        <v>0.53</v>
      </c>
      <c r="H4290" s="5" t="s">
        <v>5398</v>
      </c>
      <c r="I4290" s="6" t="s">
        <v>6767</v>
      </c>
      <c r="J4290" s="6" t="s">
        <v>12888</v>
      </c>
      <c r="K4290" s="17">
        <v>1</v>
      </c>
      <c r="L4290" s="17" t="s">
        <v>7730</v>
      </c>
      <c r="M4290" s="9">
        <v>0.8</v>
      </c>
      <c r="N4290" s="9"/>
      <c r="O4290" s="21"/>
      <c r="Q4290" s="29"/>
      <c r="U4290" s="17"/>
      <c r="V4290" s="2">
        <v>3122</v>
      </c>
      <c r="Y4290" t="str">
        <f t="shared" si="269"/>
        <v/>
      </c>
      <c r="AA4290" t="str">
        <f t="shared" si="270"/>
        <v/>
      </c>
      <c r="AC4290" s="7"/>
      <c r="AD4290" t="s">
        <v>6767</v>
      </c>
      <c r="AE4290">
        <f t="shared" si="275"/>
        <v>0</v>
      </c>
      <c r="AG4290" s="2"/>
      <c r="AH4290" t="s">
        <v>3354</v>
      </c>
      <c r="AI4290" s="7" t="s">
        <v>4610</v>
      </c>
    </row>
    <row r="4291" spans="1:35" ht="11" customHeight="1" outlineLevel="1" x14ac:dyDescent="0.25">
      <c r="A4291" t="s">
        <v>2628</v>
      </c>
      <c r="C4291" s="2" t="s">
        <v>12521</v>
      </c>
      <c r="D4291" s="2" t="s">
        <v>12889</v>
      </c>
      <c r="E4291" s="7">
        <v>2005</v>
      </c>
      <c r="F4291" s="8" t="s">
        <v>21530</v>
      </c>
      <c r="H4291" s="5" t="s">
        <v>5398</v>
      </c>
      <c r="I4291" s="6" t="s">
        <v>6767</v>
      </c>
      <c r="J4291" s="6" t="s">
        <v>12888</v>
      </c>
      <c r="K4291" s="17">
        <v>1</v>
      </c>
      <c r="L4291" s="17" t="s">
        <v>7730</v>
      </c>
      <c r="M4291" s="9">
        <v>12</v>
      </c>
      <c r="N4291" s="9"/>
      <c r="O4291" s="21"/>
      <c r="Q4291" s="29"/>
      <c r="U4291" s="17"/>
      <c r="V4291" s="2" t="s">
        <v>6458</v>
      </c>
      <c r="Y4291" t="str">
        <f t="shared" si="269"/>
        <v/>
      </c>
      <c r="AA4291">
        <f t="shared" si="270"/>
        <v>1</v>
      </c>
      <c r="AC4291" s="7"/>
      <c r="AD4291" t="s">
        <v>6767</v>
      </c>
      <c r="AE4291">
        <f t="shared" si="275"/>
        <v>0</v>
      </c>
      <c r="AG4291" s="2"/>
      <c r="AH4291" t="s">
        <v>3354</v>
      </c>
      <c r="AI4291" s="7" t="s">
        <v>4922</v>
      </c>
    </row>
    <row r="4292" spans="1:35" ht="11" customHeight="1" outlineLevel="1" x14ac:dyDescent="0.25">
      <c r="A4292" t="s">
        <v>2628</v>
      </c>
      <c r="C4292" s="2" t="s">
        <v>12521</v>
      </c>
      <c r="D4292" s="2">
        <v>3915</v>
      </c>
      <c r="E4292" s="7">
        <v>2005</v>
      </c>
      <c r="F4292" s="31">
        <v>0.53</v>
      </c>
      <c r="H4292" s="5" t="s">
        <v>5398</v>
      </c>
      <c r="I4292" s="6" t="s">
        <v>12891</v>
      </c>
      <c r="J4292" s="6" t="s">
        <v>12890</v>
      </c>
      <c r="K4292" s="17">
        <v>1</v>
      </c>
      <c r="L4292" s="17" t="s">
        <v>7730</v>
      </c>
      <c r="M4292" s="9">
        <v>1.2</v>
      </c>
      <c r="N4292" s="9"/>
      <c r="O4292" s="21"/>
      <c r="Q4292" s="29"/>
      <c r="U4292" s="17"/>
      <c r="V4292" s="2"/>
      <c r="Y4292" t="str">
        <f t="shared" si="269"/>
        <v/>
      </c>
      <c r="AA4292" t="str">
        <f t="shared" si="270"/>
        <v/>
      </c>
      <c r="AC4292" s="7"/>
      <c r="AD4292" t="s">
        <v>12891</v>
      </c>
      <c r="AE4292">
        <f t="shared" si="275"/>
        <v>0</v>
      </c>
      <c r="AG4292" s="2"/>
      <c r="AI4292" s="7"/>
    </row>
    <row r="4293" spans="1:35" ht="11" customHeight="1" outlineLevel="1" x14ac:dyDescent="0.25">
      <c r="A4293" t="s">
        <v>2628</v>
      </c>
      <c r="C4293" s="2" t="s">
        <v>12521</v>
      </c>
      <c r="D4293" s="2">
        <v>4091</v>
      </c>
      <c r="E4293" s="7">
        <v>2006</v>
      </c>
      <c r="F4293" s="31">
        <v>0.54</v>
      </c>
      <c r="H4293" s="5" t="s">
        <v>5398</v>
      </c>
      <c r="I4293" s="6" t="s">
        <v>106</v>
      </c>
      <c r="J4293" s="6" t="s">
        <v>12927</v>
      </c>
      <c r="K4293" s="17">
        <v>1</v>
      </c>
      <c r="L4293" s="17" t="s">
        <v>7730</v>
      </c>
      <c r="M4293" s="9">
        <v>1.5</v>
      </c>
      <c r="N4293" s="9"/>
      <c r="O4293" s="21"/>
      <c r="Q4293" s="29"/>
      <c r="S4293">
        <v>1</v>
      </c>
      <c r="T4293">
        <v>1</v>
      </c>
      <c r="U4293" s="17"/>
      <c r="V4293" s="2" t="s">
        <v>4195</v>
      </c>
      <c r="Y4293" t="str">
        <f t="shared" si="269"/>
        <v/>
      </c>
      <c r="AA4293" t="str">
        <f t="shared" si="270"/>
        <v/>
      </c>
      <c r="AC4293" s="7"/>
      <c r="AD4293" t="s">
        <v>106</v>
      </c>
      <c r="AE4293">
        <f t="shared" si="275"/>
        <v>0</v>
      </c>
      <c r="AG4293" s="2"/>
      <c r="AH4293" t="s">
        <v>1014</v>
      </c>
      <c r="AI4293" s="7"/>
    </row>
    <row r="4294" spans="1:35" ht="11" customHeight="1" outlineLevel="1" x14ac:dyDescent="0.3">
      <c r="A4294" t="s">
        <v>2628</v>
      </c>
      <c r="C4294" s="2" t="s">
        <v>12521</v>
      </c>
      <c r="D4294" s="2" t="s">
        <v>12928</v>
      </c>
      <c r="E4294" s="7">
        <v>2006</v>
      </c>
      <c r="F4294" s="5" t="s">
        <v>12929</v>
      </c>
      <c r="H4294" s="5" t="s">
        <v>5398</v>
      </c>
      <c r="I4294" s="6" t="s">
        <v>106</v>
      </c>
      <c r="J4294" s="6" t="s">
        <v>12927</v>
      </c>
      <c r="K4294" s="17">
        <v>3</v>
      </c>
      <c r="L4294" s="17" t="s">
        <v>20076</v>
      </c>
      <c r="M4294" s="9"/>
      <c r="N4294" s="9"/>
      <c r="O4294" s="21"/>
      <c r="Q4294" s="29"/>
      <c r="U4294" s="17"/>
      <c r="V4294" s="2"/>
      <c r="Y4294" t="str">
        <f t="shared" si="269"/>
        <v/>
      </c>
      <c r="AA4294">
        <f t="shared" si="270"/>
        <v>1</v>
      </c>
      <c r="AC4294" s="7"/>
      <c r="AD4294" t="s">
        <v>106</v>
      </c>
      <c r="AE4294">
        <f t="shared" si="275"/>
        <v>0</v>
      </c>
      <c r="AG4294" s="2"/>
      <c r="AI4294" s="7"/>
    </row>
    <row r="4295" spans="1:35" ht="11" customHeight="1" outlineLevel="1" x14ac:dyDescent="0.25">
      <c r="A4295" t="s">
        <v>2628</v>
      </c>
      <c r="C4295" s="2" t="s">
        <v>12521</v>
      </c>
      <c r="D4295" s="2" t="s">
        <v>12928</v>
      </c>
      <c r="E4295" s="7">
        <v>2006</v>
      </c>
      <c r="F4295" s="5" t="s">
        <v>7028</v>
      </c>
      <c r="H4295" s="5" t="s">
        <v>5398</v>
      </c>
      <c r="I4295" s="6" t="s">
        <v>106</v>
      </c>
      <c r="J4295" s="6" t="s">
        <v>12927</v>
      </c>
      <c r="K4295" s="17">
        <v>1</v>
      </c>
      <c r="L4295" s="17" t="s">
        <v>7730</v>
      </c>
      <c r="M4295" s="9">
        <v>3.9</v>
      </c>
      <c r="N4295" s="9"/>
      <c r="O4295" s="21"/>
      <c r="Q4295" s="29"/>
      <c r="U4295" s="17"/>
      <c r="V4295" s="2"/>
      <c r="X4295" t="s">
        <v>7732</v>
      </c>
      <c r="Y4295">
        <f t="shared" si="269"/>
        <v>1</v>
      </c>
      <c r="AA4295" t="str">
        <f t="shared" si="270"/>
        <v/>
      </c>
      <c r="AC4295" s="7"/>
      <c r="AD4295" t="s">
        <v>106</v>
      </c>
      <c r="AE4295">
        <f t="shared" si="275"/>
        <v>0</v>
      </c>
      <c r="AG4295" s="2"/>
      <c r="AI4295" s="7"/>
    </row>
    <row r="4296" spans="1:35" ht="11" customHeight="1" outlineLevel="1" x14ac:dyDescent="0.25">
      <c r="A4296" t="s">
        <v>2628</v>
      </c>
      <c r="C4296" s="2" t="s">
        <v>12521</v>
      </c>
      <c r="D4296" s="2" t="s">
        <v>12928</v>
      </c>
      <c r="E4296" s="7">
        <v>2006</v>
      </c>
      <c r="F4296" s="5" t="s">
        <v>13071</v>
      </c>
      <c r="H4296" s="5" t="s">
        <v>5398</v>
      </c>
      <c r="I4296" s="6" t="s">
        <v>106</v>
      </c>
      <c r="J4296" s="6" t="s">
        <v>12927</v>
      </c>
      <c r="K4296" s="17">
        <v>1</v>
      </c>
      <c r="L4296" s="17" t="s">
        <v>7730</v>
      </c>
      <c r="M4296" s="9">
        <v>3.9</v>
      </c>
      <c r="N4296" s="9"/>
      <c r="O4296" s="21"/>
      <c r="Q4296" s="29"/>
      <c r="U4296" s="17"/>
      <c r="V4296" s="2"/>
      <c r="X4296" t="s">
        <v>7732</v>
      </c>
      <c r="Y4296" t="str">
        <f t="shared" si="269"/>
        <v/>
      </c>
      <c r="AA4296" t="str">
        <f t="shared" si="270"/>
        <v/>
      </c>
      <c r="AC4296" s="7"/>
      <c r="AD4296" t="s">
        <v>106</v>
      </c>
      <c r="AE4296">
        <f t="shared" si="275"/>
        <v>0</v>
      </c>
      <c r="AG4296" s="2"/>
      <c r="AI4296" s="7"/>
    </row>
    <row r="4297" spans="1:35" ht="11" customHeight="1" outlineLevel="1" x14ac:dyDescent="0.25">
      <c r="A4297" t="s">
        <v>2628</v>
      </c>
      <c r="C4297" s="2" t="s">
        <v>12521</v>
      </c>
      <c r="D4297" s="2">
        <v>4184</v>
      </c>
      <c r="E4297" s="7">
        <v>2007</v>
      </c>
      <c r="F4297" s="5" t="s">
        <v>13074</v>
      </c>
      <c r="H4297" s="5" t="s">
        <v>5398</v>
      </c>
      <c r="I4297" s="6" t="s">
        <v>101</v>
      </c>
      <c r="J4297" s="6" t="s">
        <v>17070</v>
      </c>
      <c r="K4297" s="17">
        <v>3</v>
      </c>
      <c r="L4297" s="17" t="s">
        <v>7730</v>
      </c>
      <c r="M4297" s="9">
        <v>3.9</v>
      </c>
      <c r="N4297" s="9"/>
      <c r="O4297" s="21"/>
      <c r="Q4297" s="29"/>
      <c r="U4297" s="17"/>
      <c r="V4297" s="2"/>
      <c r="Y4297" t="str">
        <f t="shared" si="269"/>
        <v/>
      </c>
      <c r="AA4297" t="str">
        <f t="shared" si="270"/>
        <v/>
      </c>
      <c r="AC4297" s="7"/>
      <c r="AD4297" t="s">
        <v>101</v>
      </c>
      <c r="AE4297">
        <f t="shared" si="275"/>
        <v>0</v>
      </c>
      <c r="AG4297" s="2"/>
      <c r="AI4297" s="7"/>
    </row>
    <row r="4298" spans="1:35" ht="11" customHeight="1" outlineLevel="1" x14ac:dyDescent="0.25">
      <c r="A4298" t="s">
        <v>2628</v>
      </c>
      <c r="C4298" s="2" t="s">
        <v>12521</v>
      </c>
      <c r="D4298" s="2">
        <v>4467</v>
      </c>
      <c r="E4298" s="7">
        <v>2008</v>
      </c>
      <c r="F4298" s="31">
        <v>0.85</v>
      </c>
      <c r="H4298" s="5" t="s">
        <v>5398</v>
      </c>
      <c r="I4298" s="6" t="s">
        <v>12892</v>
      </c>
      <c r="J4298" s="6" t="s">
        <v>12893</v>
      </c>
      <c r="K4298" s="17">
        <v>4</v>
      </c>
      <c r="L4298" s="17" t="s">
        <v>7730</v>
      </c>
      <c r="M4298" s="9">
        <v>2.9</v>
      </c>
      <c r="N4298" s="9"/>
      <c r="O4298" s="21"/>
      <c r="Q4298" s="29"/>
      <c r="U4298" s="17"/>
      <c r="V4298" s="2"/>
      <c r="Y4298" t="str">
        <f t="shared" si="269"/>
        <v/>
      </c>
      <c r="AA4298" t="str">
        <f t="shared" si="270"/>
        <v/>
      </c>
      <c r="AC4298" s="7"/>
      <c r="AD4298" t="s">
        <v>12892</v>
      </c>
      <c r="AE4298">
        <f t="shared" si="275"/>
        <v>0</v>
      </c>
      <c r="AG4298" s="2"/>
      <c r="AI4298" s="7"/>
    </row>
    <row r="4299" spans="1:35" ht="11" customHeight="1" outlineLevel="1" x14ac:dyDescent="0.25">
      <c r="A4299" t="s">
        <v>2628</v>
      </c>
      <c r="C4299" s="2" t="s">
        <v>12521</v>
      </c>
      <c r="D4299" s="2">
        <v>4374</v>
      </c>
      <c r="E4299" s="7">
        <v>2009</v>
      </c>
      <c r="F4299" s="8" t="s">
        <v>22192</v>
      </c>
      <c r="H4299" s="5" t="s">
        <v>5398</v>
      </c>
      <c r="I4299" s="39" t="s">
        <v>101</v>
      </c>
      <c r="J4299" s="39" t="s">
        <v>22191</v>
      </c>
      <c r="K4299" s="17">
        <v>3</v>
      </c>
      <c r="L4299" s="17" t="s">
        <v>7730</v>
      </c>
      <c r="M4299" s="9">
        <v>1</v>
      </c>
      <c r="N4299" s="9"/>
      <c r="O4299" s="21"/>
      <c r="Q4299" s="29"/>
      <c r="U4299" s="17"/>
      <c r="V4299" s="2"/>
      <c r="Y4299">
        <f t="shared" si="269"/>
        <v>1</v>
      </c>
      <c r="Z4299">
        <v>1</v>
      </c>
      <c r="AA4299" t="str">
        <f t="shared" si="270"/>
        <v/>
      </c>
      <c r="AC4299" s="7"/>
      <c r="AD4299" s="1" t="s">
        <v>101</v>
      </c>
      <c r="AE4299">
        <f t="shared" si="275"/>
        <v>0</v>
      </c>
      <c r="AG4299" s="2"/>
      <c r="AI4299" s="7"/>
    </row>
    <row r="4300" spans="1:35" ht="11" customHeight="1" outlineLevel="1" x14ac:dyDescent="0.25">
      <c r="A4300" t="s">
        <v>2628</v>
      </c>
      <c r="C4300" s="2" t="s">
        <v>12521</v>
      </c>
      <c r="D4300" s="2">
        <v>4523</v>
      </c>
      <c r="E4300" s="7">
        <v>2009</v>
      </c>
      <c r="F4300" s="5" t="s">
        <v>21503</v>
      </c>
      <c r="H4300" s="5" t="s">
        <v>5398</v>
      </c>
      <c r="I4300" s="6" t="s">
        <v>106</v>
      </c>
      <c r="J4300" s="6" t="s">
        <v>12894</v>
      </c>
      <c r="K4300" s="17">
        <v>3</v>
      </c>
      <c r="L4300" s="17" t="s">
        <v>7730</v>
      </c>
      <c r="M4300" s="9">
        <v>0.5</v>
      </c>
      <c r="N4300" s="9"/>
      <c r="O4300" s="21"/>
      <c r="Q4300" s="29"/>
      <c r="U4300" s="17"/>
      <c r="V4300" s="2"/>
      <c r="Y4300" t="str">
        <f t="shared" si="269"/>
        <v/>
      </c>
      <c r="AA4300" t="str">
        <f t="shared" si="270"/>
        <v/>
      </c>
      <c r="AC4300" s="7"/>
      <c r="AD4300" t="s">
        <v>106</v>
      </c>
      <c r="AE4300">
        <f t="shared" si="275"/>
        <v>0</v>
      </c>
      <c r="AG4300" s="2"/>
      <c r="AI4300" s="7"/>
    </row>
    <row r="4301" spans="1:35" ht="11" customHeight="1" outlineLevel="1" collapsed="1" x14ac:dyDescent="0.25">
      <c r="A4301" t="s">
        <v>2628</v>
      </c>
      <c r="C4301" s="2" t="s">
        <v>12521</v>
      </c>
      <c r="D4301" s="2" t="s">
        <v>4062</v>
      </c>
      <c r="E4301" s="7">
        <v>2010</v>
      </c>
      <c r="F4301" s="5" t="s">
        <v>13074</v>
      </c>
      <c r="H4301" s="5" t="s">
        <v>5398</v>
      </c>
      <c r="I4301" s="6" t="s">
        <v>13075</v>
      </c>
      <c r="J4301" s="6" t="s">
        <v>7582</v>
      </c>
      <c r="K4301" s="17">
        <v>1</v>
      </c>
      <c r="L4301" s="17" t="s">
        <v>7730</v>
      </c>
      <c r="M4301" s="9">
        <v>3.8</v>
      </c>
      <c r="N4301" s="9"/>
      <c r="O4301" s="21"/>
      <c r="Q4301" s="29"/>
      <c r="U4301" s="17"/>
      <c r="V4301" s="2"/>
      <c r="X4301" t="s">
        <v>7732</v>
      </c>
      <c r="Y4301" t="str">
        <f t="shared" si="269"/>
        <v/>
      </c>
      <c r="Z4301">
        <v>1</v>
      </c>
      <c r="AA4301" t="str">
        <f t="shared" si="270"/>
        <v/>
      </c>
      <c r="AC4301" s="7"/>
      <c r="AD4301" t="s">
        <v>13075</v>
      </c>
      <c r="AE4301">
        <f t="shared" si="275"/>
        <v>0</v>
      </c>
      <c r="AG4301" s="2"/>
      <c r="AI4301" s="7"/>
    </row>
    <row r="4302" spans="1:35" ht="11" customHeight="1" outlineLevel="1" x14ac:dyDescent="0.25">
      <c r="A4302" t="s">
        <v>2628</v>
      </c>
      <c r="C4302" s="2" t="s">
        <v>12521</v>
      </c>
      <c r="D4302" s="2">
        <v>5036</v>
      </c>
      <c r="E4302" s="7">
        <v>2011</v>
      </c>
      <c r="F4302" s="31">
        <v>1</v>
      </c>
      <c r="H4302" s="5" t="s">
        <v>5398</v>
      </c>
      <c r="I4302" s="6" t="s">
        <v>296</v>
      </c>
      <c r="J4302" s="6" t="s">
        <v>12895</v>
      </c>
      <c r="K4302" s="17">
        <v>6</v>
      </c>
      <c r="L4302" s="17" t="s">
        <v>7730</v>
      </c>
      <c r="M4302" s="9">
        <v>4.2</v>
      </c>
      <c r="N4302" s="9"/>
      <c r="O4302" s="21"/>
      <c r="Q4302" s="29"/>
      <c r="U4302" s="17"/>
      <c r="V4302" s="2"/>
      <c r="Y4302" t="str">
        <f t="shared" si="269"/>
        <v/>
      </c>
      <c r="AA4302" t="str">
        <f t="shared" si="270"/>
        <v/>
      </c>
      <c r="AC4302" s="7"/>
      <c r="AD4302" t="s">
        <v>296</v>
      </c>
      <c r="AE4302">
        <f t="shared" si="275"/>
        <v>0</v>
      </c>
      <c r="AG4302" s="2"/>
      <c r="AI4302" s="7"/>
    </row>
    <row r="4303" spans="1:35" ht="11" customHeight="1" outlineLevel="1" x14ac:dyDescent="0.25">
      <c r="A4303" t="s">
        <v>2628</v>
      </c>
      <c r="C4303" s="2" t="s">
        <v>12521</v>
      </c>
      <c r="D4303" s="2">
        <v>5234</v>
      </c>
      <c r="E4303" s="7">
        <v>2012</v>
      </c>
      <c r="F4303" s="5" t="s">
        <v>21503</v>
      </c>
      <c r="H4303" s="5" t="s">
        <v>5398</v>
      </c>
      <c r="I4303" s="6" t="s">
        <v>6457</v>
      </c>
      <c r="J4303" s="6" t="s">
        <v>13076</v>
      </c>
      <c r="K4303" s="17">
        <v>1</v>
      </c>
      <c r="L4303" s="17" t="s">
        <v>7730</v>
      </c>
      <c r="M4303" s="9">
        <v>0.5</v>
      </c>
      <c r="N4303" s="9"/>
      <c r="O4303" s="21"/>
      <c r="Q4303" s="29"/>
      <c r="U4303" s="17"/>
      <c r="V4303" s="2" t="s">
        <v>13077</v>
      </c>
      <c r="Y4303" t="str">
        <f t="shared" si="269"/>
        <v/>
      </c>
      <c r="AA4303" t="str">
        <f t="shared" si="270"/>
        <v/>
      </c>
      <c r="AC4303" s="7"/>
      <c r="AD4303" t="s">
        <v>6457</v>
      </c>
      <c r="AE4303">
        <f t="shared" si="275"/>
        <v>0</v>
      </c>
      <c r="AG4303" s="2"/>
      <c r="AI4303" s="7"/>
    </row>
    <row r="4304" spans="1:35" ht="11" customHeight="1" outlineLevel="1" x14ac:dyDescent="0.25">
      <c r="A4304" t="s">
        <v>2628</v>
      </c>
      <c r="C4304" s="2" t="s">
        <v>12521</v>
      </c>
      <c r="D4304" s="2">
        <v>5403</v>
      </c>
      <c r="E4304" s="7">
        <v>2013</v>
      </c>
      <c r="F4304" s="5" t="s">
        <v>21503</v>
      </c>
      <c r="H4304" s="5" t="s">
        <v>5398</v>
      </c>
      <c r="I4304" s="6" t="s">
        <v>12898</v>
      </c>
      <c r="J4304" s="6" t="s">
        <v>12896</v>
      </c>
      <c r="K4304" s="17">
        <v>5</v>
      </c>
      <c r="L4304" s="17" t="s">
        <v>7732</v>
      </c>
      <c r="M4304" s="9"/>
      <c r="N4304" s="9"/>
      <c r="O4304" s="21"/>
      <c r="Q4304" s="29"/>
      <c r="U4304" s="17"/>
      <c r="V4304" s="2"/>
      <c r="Y4304" t="str">
        <f t="shared" ref="Y4304:Y4367" si="276">IF(COUNTIF(F4304,"*fdc*"),1,"")</f>
        <v/>
      </c>
      <c r="AA4304" t="str">
        <f t="shared" ref="AA4304:AA4367" si="277">IF(COUNTIF(F4304,"*s/s*"),1,"")</f>
        <v/>
      </c>
      <c r="AC4304" s="7"/>
      <c r="AD4304" t="s">
        <v>12898</v>
      </c>
      <c r="AE4304">
        <f t="shared" si="275"/>
        <v>0</v>
      </c>
      <c r="AG4304" s="2"/>
      <c r="AI4304" s="7"/>
    </row>
    <row r="4305" spans="1:35" ht="11" customHeight="1" outlineLevel="1" x14ac:dyDescent="0.25">
      <c r="A4305" t="s">
        <v>2628</v>
      </c>
      <c r="C4305" s="2" t="s">
        <v>12521</v>
      </c>
      <c r="D4305" s="2">
        <v>5404</v>
      </c>
      <c r="E4305" s="7">
        <v>2013</v>
      </c>
      <c r="F4305" s="5" t="s">
        <v>21503</v>
      </c>
      <c r="H4305" s="5" t="s">
        <v>5398</v>
      </c>
      <c r="I4305" s="6" t="s">
        <v>12898</v>
      </c>
      <c r="J4305" s="6" t="s">
        <v>12896</v>
      </c>
      <c r="K4305" s="17">
        <v>5</v>
      </c>
      <c r="L4305" s="17" t="s">
        <v>7732</v>
      </c>
      <c r="M4305" s="9"/>
      <c r="N4305" s="9"/>
      <c r="O4305" s="21"/>
      <c r="Q4305" s="29"/>
      <c r="U4305" s="17"/>
      <c r="V4305" s="2"/>
      <c r="Y4305" t="str">
        <f t="shared" si="276"/>
        <v/>
      </c>
      <c r="AA4305" t="str">
        <f t="shared" si="277"/>
        <v/>
      </c>
      <c r="AC4305" s="7"/>
      <c r="AD4305" t="s">
        <v>12898</v>
      </c>
      <c r="AE4305">
        <f t="shared" si="275"/>
        <v>0</v>
      </c>
      <c r="AG4305" s="2"/>
      <c r="AI4305" s="7"/>
    </row>
    <row r="4306" spans="1:35" ht="11" customHeight="1" outlineLevel="1" x14ac:dyDescent="0.25">
      <c r="A4306" t="s">
        <v>2628</v>
      </c>
      <c r="C4306" s="2" t="s">
        <v>12521</v>
      </c>
      <c r="D4306" s="2">
        <v>5405</v>
      </c>
      <c r="E4306" s="7">
        <v>2013</v>
      </c>
      <c r="F4306" s="5" t="s">
        <v>21503</v>
      </c>
      <c r="H4306" s="5" t="s">
        <v>5398</v>
      </c>
      <c r="I4306" s="6" t="s">
        <v>12898</v>
      </c>
      <c r="J4306" s="6" t="s">
        <v>12896</v>
      </c>
      <c r="K4306" s="17">
        <v>3</v>
      </c>
      <c r="L4306" s="17" t="s">
        <v>7732</v>
      </c>
      <c r="M4306" s="9"/>
      <c r="N4306" s="9"/>
      <c r="O4306" s="21"/>
      <c r="Q4306" s="29"/>
      <c r="U4306" s="17"/>
      <c r="V4306" s="2"/>
      <c r="Y4306" t="str">
        <f t="shared" si="276"/>
        <v/>
      </c>
      <c r="AA4306" t="str">
        <f t="shared" si="277"/>
        <v/>
      </c>
      <c r="AC4306" s="7"/>
      <c r="AD4306" t="s">
        <v>12898</v>
      </c>
      <c r="AE4306">
        <f t="shared" si="275"/>
        <v>0</v>
      </c>
      <c r="AG4306" s="2"/>
      <c r="AI4306" s="7"/>
    </row>
    <row r="4307" spans="1:35" ht="11" customHeight="1" outlineLevel="1" x14ac:dyDescent="0.25">
      <c r="A4307" t="s">
        <v>2628</v>
      </c>
      <c r="C4307" s="2" t="s">
        <v>12521</v>
      </c>
      <c r="D4307" s="2">
        <v>5406</v>
      </c>
      <c r="E4307" s="7">
        <v>2013</v>
      </c>
      <c r="F4307" s="5" t="s">
        <v>21503</v>
      </c>
      <c r="H4307" s="5" t="s">
        <v>5398</v>
      </c>
      <c r="I4307" s="6" t="s">
        <v>12898</v>
      </c>
      <c r="J4307" s="6" t="s">
        <v>12896</v>
      </c>
      <c r="K4307" s="17">
        <v>5</v>
      </c>
      <c r="L4307" s="17" t="s">
        <v>7732</v>
      </c>
      <c r="M4307" s="9"/>
      <c r="N4307" s="9"/>
      <c r="O4307" s="21"/>
      <c r="Q4307" s="29"/>
      <c r="U4307" s="17"/>
      <c r="V4307" s="2"/>
      <c r="Y4307" t="str">
        <f t="shared" si="276"/>
        <v/>
      </c>
      <c r="AA4307" t="str">
        <f t="shared" si="277"/>
        <v/>
      </c>
      <c r="AC4307" s="7"/>
      <c r="AD4307" t="s">
        <v>12898</v>
      </c>
      <c r="AE4307">
        <f t="shared" si="275"/>
        <v>0</v>
      </c>
      <c r="AG4307" s="2"/>
      <c r="AI4307" s="7"/>
    </row>
    <row r="4308" spans="1:35" ht="11" customHeight="1" outlineLevel="1" x14ac:dyDescent="0.25">
      <c r="A4308" t="s">
        <v>2628</v>
      </c>
      <c r="C4308" s="2" t="s">
        <v>12521</v>
      </c>
      <c r="D4308" s="2">
        <v>5407</v>
      </c>
      <c r="E4308" s="7">
        <v>2013</v>
      </c>
      <c r="F4308" s="5" t="s">
        <v>21503</v>
      </c>
      <c r="H4308" s="5" t="s">
        <v>5398</v>
      </c>
      <c r="I4308" s="6" t="s">
        <v>12898</v>
      </c>
      <c r="J4308" s="6" t="s">
        <v>12896</v>
      </c>
      <c r="K4308" s="17">
        <v>5</v>
      </c>
      <c r="L4308" s="17" t="s">
        <v>7732</v>
      </c>
      <c r="M4308" s="9"/>
      <c r="N4308" s="9"/>
      <c r="O4308" s="21"/>
      <c r="Q4308" s="29"/>
      <c r="U4308" s="17"/>
      <c r="V4308" s="2"/>
      <c r="Y4308" t="str">
        <f t="shared" si="276"/>
        <v/>
      </c>
      <c r="AA4308" t="str">
        <f t="shared" si="277"/>
        <v/>
      </c>
      <c r="AC4308" s="7"/>
      <c r="AD4308" t="s">
        <v>12898</v>
      </c>
      <c r="AE4308">
        <f t="shared" si="275"/>
        <v>0</v>
      </c>
      <c r="AG4308" s="2"/>
      <c r="AI4308" s="7"/>
    </row>
    <row r="4309" spans="1:35" ht="11" customHeight="1" outlineLevel="1" x14ac:dyDescent="0.25">
      <c r="A4309" t="s">
        <v>2628</v>
      </c>
      <c r="C4309" s="2" t="s">
        <v>12521</v>
      </c>
      <c r="D4309" s="2">
        <v>5408</v>
      </c>
      <c r="E4309" s="7">
        <v>2013</v>
      </c>
      <c r="F4309" s="5" t="s">
        <v>21503</v>
      </c>
      <c r="H4309" s="5" t="s">
        <v>5398</v>
      </c>
      <c r="I4309" s="6" t="s">
        <v>12898</v>
      </c>
      <c r="J4309" s="6" t="s">
        <v>12896</v>
      </c>
      <c r="K4309" s="17">
        <v>5</v>
      </c>
      <c r="L4309" s="17" t="s">
        <v>7732</v>
      </c>
      <c r="M4309" s="9"/>
      <c r="N4309" s="9"/>
      <c r="O4309" s="21"/>
      <c r="Q4309" s="29"/>
      <c r="U4309" s="17"/>
      <c r="V4309" s="2"/>
      <c r="Y4309" t="str">
        <f t="shared" si="276"/>
        <v/>
      </c>
      <c r="AA4309" t="str">
        <f t="shared" si="277"/>
        <v/>
      </c>
      <c r="AC4309" s="7"/>
      <c r="AD4309" t="s">
        <v>12898</v>
      </c>
      <c r="AE4309">
        <f t="shared" si="275"/>
        <v>0</v>
      </c>
      <c r="AG4309" s="2"/>
      <c r="AI4309" s="7"/>
    </row>
    <row r="4310" spans="1:35" ht="11" customHeight="1" outlineLevel="1" x14ac:dyDescent="0.25">
      <c r="A4310" t="s">
        <v>2628</v>
      </c>
      <c r="C4310" s="2" t="s">
        <v>12521</v>
      </c>
      <c r="D4310" s="2" t="s">
        <v>12897</v>
      </c>
      <c r="E4310" s="7">
        <v>2013</v>
      </c>
      <c r="F4310" s="8" t="s">
        <v>21529</v>
      </c>
      <c r="H4310" s="5" t="s">
        <v>5398</v>
      </c>
      <c r="I4310" s="6" t="s">
        <v>12898</v>
      </c>
      <c r="J4310" s="6" t="s">
        <v>12896</v>
      </c>
      <c r="K4310" s="17">
        <v>5</v>
      </c>
      <c r="L4310" s="17" t="s">
        <v>7732</v>
      </c>
      <c r="M4310" s="9"/>
      <c r="N4310" s="9"/>
      <c r="O4310" s="21"/>
      <c r="Q4310" s="29"/>
      <c r="U4310" s="17"/>
      <c r="V4310" s="2"/>
      <c r="Y4310" t="str">
        <f t="shared" si="276"/>
        <v/>
      </c>
      <c r="AA4310">
        <f t="shared" si="277"/>
        <v>1</v>
      </c>
      <c r="AC4310" s="7"/>
      <c r="AD4310" t="s">
        <v>12898</v>
      </c>
      <c r="AE4310">
        <f t="shared" si="275"/>
        <v>0</v>
      </c>
      <c r="AG4310" s="2"/>
      <c r="AI4310" s="7"/>
    </row>
    <row r="4311" spans="1:35" ht="11" customHeight="1" outlineLevel="1" x14ac:dyDescent="0.25">
      <c r="A4311" t="s">
        <v>2628</v>
      </c>
      <c r="C4311" s="2" t="s">
        <v>12521</v>
      </c>
      <c r="D4311" s="2">
        <v>5409</v>
      </c>
      <c r="E4311" s="7">
        <v>2013</v>
      </c>
      <c r="F4311" s="5" t="s">
        <v>21503</v>
      </c>
      <c r="H4311" s="5" t="s">
        <v>5398</v>
      </c>
      <c r="I4311" s="6" t="s">
        <v>12901</v>
      </c>
      <c r="J4311" s="6" t="s">
        <v>12899</v>
      </c>
      <c r="K4311" s="17">
        <v>5</v>
      </c>
      <c r="L4311" s="17" t="s">
        <v>7732</v>
      </c>
      <c r="M4311" s="9"/>
      <c r="N4311" s="9"/>
      <c r="O4311" s="21"/>
      <c r="Q4311" s="29"/>
      <c r="U4311" s="17"/>
      <c r="V4311" s="2"/>
      <c r="Y4311" t="str">
        <f t="shared" si="276"/>
        <v/>
      </c>
      <c r="AA4311" t="str">
        <f t="shared" si="277"/>
        <v/>
      </c>
      <c r="AC4311" s="7"/>
      <c r="AD4311" t="s">
        <v>12901</v>
      </c>
      <c r="AE4311">
        <f t="shared" si="275"/>
        <v>0</v>
      </c>
      <c r="AG4311" s="2"/>
      <c r="AI4311" s="7"/>
    </row>
    <row r="4312" spans="1:35" ht="11" customHeight="1" outlineLevel="1" x14ac:dyDescent="0.25">
      <c r="A4312" t="s">
        <v>2628</v>
      </c>
      <c r="C4312" s="2" t="s">
        <v>12521</v>
      </c>
      <c r="D4312" s="2">
        <v>5410</v>
      </c>
      <c r="E4312" s="7">
        <v>2013</v>
      </c>
      <c r="F4312" s="5" t="s">
        <v>21503</v>
      </c>
      <c r="H4312" s="5" t="s">
        <v>5398</v>
      </c>
      <c r="I4312" s="6" t="s">
        <v>12901</v>
      </c>
      <c r="J4312" s="6" t="s">
        <v>12899</v>
      </c>
      <c r="K4312" s="17">
        <v>5</v>
      </c>
      <c r="L4312" s="17" t="s">
        <v>7732</v>
      </c>
      <c r="M4312" s="9"/>
      <c r="N4312" s="9"/>
      <c r="O4312" s="21"/>
      <c r="Q4312" s="29"/>
      <c r="U4312" s="17"/>
      <c r="V4312" s="2"/>
      <c r="Y4312" t="str">
        <f t="shared" si="276"/>
        <v/>
      </c>
      <c r="AA4312" t="str">
        <f t="shared" si="277"/>
        <v/>
      </c>
      <c r="AC4312" s="7"/>
      <c r="AD4312" t="s">
        <v>12901</v>
      </c>
      <c r="AE4312">
        <f t="shared" si="275"/>
        <v>0</v>
      </c>
      <c r="AG4312" s="2"/>
      <c r="AI4312" s="7"/>
    </row>
    <row r="4313" spans="1:35" ht="11" customHeight="1" outlineLevel="1" x14ac:dyDescent="0.25">
      <c r="A4313" t="s">
        <v>2628</v>
      </c>
      <c r="C4313" s="2" t="s">
        <v>12521</v>
      </c>
      <c r="D4313" s="2">
        <v>5411</v>
      </c>
      <c r="E4313" s="7">
        <v>2013</v>
      </c>
      <c r="F4313" s="5" t="s">
        <v>21503</v>
      </c>
      <c r="H4313" s="5" t="s">
        <v>5398</v>
      </c>
      <c r="I4313" s="6" t="s">
        <v>12901</v>
      </c>
      <c r="J4313" s="6" t="s">
        <v>12899</v>
      </c>
      <c r="K4313" s="17">
        <v>5</v>
      </c>
      <c r="L4313" s="17" t="s">
        <v>7732</v>
      </c>
      <c r="M4313" s="9"/>
      <c r="N4313" s="9"/>
      <c r="O4313" s="21"/>
      <c r="Q4313" s="29"/>
      <c r="U4313" s="17"/>
      <c r="V4313" s="2"/>
      <c r="Y4313" t="str">
        <f t="shared" si="276"/>
        <v/>
      </c>
      <c r="AA4313" t="str">
        <f t="shared" si="277"/>
        <v/>
      </c>
      <c r="AC4313" s="7"/>
      <c r="AD4313" t="s">
        <v>12901</v>
      </c>
      <c r="AE4313">
        <f t="shared" si="275"/>
        <v>0</v>
      </c>
      <c r="AG4313" s="2"/>
      <c r="AI4313" s="7"/>
    </row>
    <row r="4314" spans="1:35" ht="11" customHeight="1" outlineLevel="1" x14ac:dyDescent="0.25">
      <c r="A4314" t="s">
        <v>2628</v>
      </c>
      <c r="C4314" s="2" t="s">
        <v>12521</v>
      </c>
      <c r="D4314" s="2">
        <v>5412</v>
      </c>
      <c r="E4314" s="7">
        <v>2013</v>
      </c>
      <c r="F4314" s="5" t="s">
        <v>21503</v>
      </c>
      <c r="H4314" s="5" t="s">
        <v>5398</v>
      </c>
      <c r="I4314" s="6" t="s">
        <v>12901</v>
      </c>
      <c r="J4314" s="6" t="s">
        <v>12899</v>
      </c>
      <c r="K4314" s="17">
        <v>5</v>
      </c>
      <c r="L4314" s="17" t="s">
        <v>7732</v>
      </c>
      <c r="M4314" s="9"/>
      <c r="N4314" s="9"/>
      <c r="O4314" s="21"/>
      <c r="Q4314" s="29"/>
      <c r="U4314" s="17"/>
      <c r="V4314" s="2"/>
      <c r="Y4314" t="str">
        <f t="shared" si="276"/>
        <v/>
      </c>
      <c r="AA4314" t="str">
        <f t="shared" si="277"/>
        <v/>
      </c>
      <c r="AC4314" s="7"/>
      <c r="AD4314" t="s">
        <v>12901</v>
      </c>
      <c r="AE4314">
        <f t="shared" si="275"/>
        <v>0</v>
      </c>
      <c r="AG4314" s="2"/>
      <c r="AI4314" s="7"/>
    </row>
    <row r="4315" spans="1:35" ht="11" customHeight="1" outlineLevel="1" x14ac:dyDescent="0.25">
      <c r="A4315" t="s">
        <v>2628</v>
      </c>
      <c r="C4315" s="2" t="s">
        <v>12521</v>
      </c>
      <c r="D4315" s="2">
        <v>5413</v>
      </c>
      <c r="E4315" s="7">
        <v>2013</v>
      </c>
      <c r="F4315" s="5" t="s">
        <v>21503</v>
      </c>
      <c r="H4315" s="5" t="s">
        <v>5398</v>
      </c>
      <c r="I4315" s="6" t="s">
        <v>12901</v>
      </c>
      <c r="J4315" s="6" t="s">
        <v>12899</v>
      </c>
      <c r="K4315" s="17">
        <v>5</v>
      </c>
      <c r="L4315" s="17" t="s">
        <v>7732</v>
      </c>
      <c r="M4315" s="9"/>
      <c r="N4315" s="9"/>
      <c r="O4315" s="21"/>
      <c r="Q4315" s="29"/>
      <c r="U4315" s="17"/>
      <c r="V4315" s="2"/>
      <c r="Y4315" t="str">
        <f t="shared" si="276"/>
        <v/>
      </c>
      <c r="AA4315" t="str">
        <f t="shared" si="277"/>
        <v/>
      </c>
      <c r="AC4315" s="7"/>
      <c r="AD4315" t="s">
        <v>12901</v>
      </c>
      <c r="AE4315">
        <f t="shared" si="275"/>
        <v>0</v>
      </c>
      <c r="AG4315" s="2"/>
      <c r="AI4315" s="7"/>
    </row>
    <row r="4316" spans="1:35" ht="11" customHeight="1" outlineLevel="1" x14ac:dyDescent="0.25">
      <c r="A4316" t="s">
        <v>2628</v>
      </c>
      <c r="C4316" s="2" t="s">
        <v>12521</v>
      </c>
      <c r="D4316" s="2">
        <v>5414</v>
      </c>
      <c r="E4316" s="7">
        <v>2013</v>
      </c>
      <c r="F4316" s="5" t="s">
        <v>21503</v>
      </c>
      <c r="H4316" s="5" t="s">
        <v>5398</v>
      </c>
      <c r="I4316" s="6" t="s">
        <v>12901</v>
      </c>
      <c r="J4316" s="6" t="s">
        <v>12899</v>
      </c>
      <c r="K4316" s="17">
        <v>5</v>
      </c>
      <c r="L4316" s="17" t="s">
        <v>7732</v>
      </c>
      <c r="M4316" s="9"/>
      <c r="N4316" s="9"/>
      <c r="O4316" s="21"/>
      <c r="Q4316" s="29"/>
      <c r="U4316" s="17"/>
      <c r="V4316" s="2"/>
      <c r="Y4316" t="str">
        <f t="shared" si="276"/>
        <v/>
      </c>
      <c r="AA4316" t="str">
        <f t="shared" si="277"/>
        <v/>
      </c>
      <c r="AC4316" s="7"/>
      <c r="AD4316" t="s">
        <v>12901</v>
      </c>
      <c r="AE4316">
        <f t="shared" si="275"/>
        <v>0</v>
      </c>
      <c r="AG4316" s="2"/>
      <c r="AI4316" s="7"/>
    </row>
    <row r="4317" spans="1:35" ht="11" customHeight="1" outlineLevel="1" x14ac:dyDescent="0.25">
      <c r="A4317" t="s">
        <v>2628</v>
      </c>
      <c r="C4317" s="2" t="s">
        <v>12521</v>
      </c>
      <c r="D4317" s="2" t="s">
        <v>12900</v>
      </c>
      <c r="E4317" s="7">
        <v>2013</v>
      </c>
      <c r="F4317" s="8" t="s">
        <v>21529</v>
      </c>
      <c r="H4317" s="5" t="s">
        <v>5398</v>
      </c>
      <c r="I4317" s="6" t="s">
        <v>12901</v>
      </c>
      <c r="J4317" s="6" t="s">
        <v>12899</v>
      </c>
      <c r="K4317" s="17">
        <v>5</v>
      </c>
      <c r="L4317" s="17" t="s">
        <v>7732</v>
      </c>
      <c r="M4317" s="9"/>
      <c r="N4317" s="9"/>
      <c r="O4317" s="21"/>
      <c r="Q4317" s="29"/>
      <c r="U4317" s="17"/>
      <c r="V4317" s="2"/>
      <c r="Y4317" t="str">
        <f t="shared" si="276"/>
        <v/>
      </c>
      <c r="AA4317">
        <f t="shared" si="277"/>
        <v>1</v>
      </c>
      <c r="AC4317" s="7"/>
      <c r="AD4317" t="s">
        <v>12901</v>
      </c>
      <c r="AE4317">
        <f t="shared" si="275"/>
        <v>0</v>
      </c>
      <c r="AG4317" s="2"/>
      <c r="AI4317" s="7"/>
    </row>
    <row r="4318" spans="1:35" ht="11" customHeight="1" outlineLevel="1" x14ac:dyDescent="0.25">
      <c r="A4318" t="s">
        <v>2628</v>
      </c>
      <c r="C4318" s="2" t="s">
        <v>12521</v>
      </c>
      <c r="D4318" s="2">
        <v>5415</v>
      </c>
      <c r="E4318" s="7">
        <v>2013</v>
      </c>
      <c r="F4318" s="5" t="s">
        <v>21503</v>
      </c>
      <c r="H4318" s="5" t="s">
        <v>5398</v>
      </c>
      <c r="I4318" s="6" t="s">
        <v>12903</v>
      </c>
      <c r="J4318" s="6" t="s">
        <v>12902</v>
      </c>
      <c r="K4318" s="17">
        <v>5</v>
      </c>
      <c r="L4318" s="17" t="s">
        <v>7732</v>
      </c>
      <c r="M4318" s="9"/>
      <c r="N4318" s="9"/>
      <c r="O4318" s="21"/>
      <c r="Q4318" s="29"/>
      <c r="U4318" s="17"/>
      <c r="V4318" s="2"/>
      <c r="Y4318" t="str">
        <f t="shared" si="276"/>
        <v/>
      </c>
      <c r="AA4318" t="str">
        <f t="shared" si="277"/>
        <v/>
      </c>
      <c r="AC4318" s="7"/>
      <c r="AD4318" t="s">
        <v>12903</v>
      </c>
      <c r="AE4318">
        <f t="shared" ref="AE4318:AE4349" si="278">COUNTIF(I4318,"*Fuji*")</f>
        <v>0</v>
      </c>
      <c r="AG4318" s="2"/>
      <c r="AI4318" s="7"/>
    </row>
    <row r="4319" spans="1:35" ht="11" customHeight="1" outlineLevel="1" x14ac:dyDescent="0.25">
      <c r="A4319" t="s">
        <v>2628</v>
      </c>
      <c r="C4319" s="2" t="s">
        <v>12521</v>
      </c>
      <c r="D4319" s="2">
        <v>5416</v>
      </c>
      <c r="E4319" s="7">
        <v>2013</v>
      </c>
      <c r="F4319" s="5" t="s">
        <v>21503</v>
      </c>
      <c r="H4319" s="5" t="s">
        <v>5398</v>
      </c>
      <c r="I4319" s="6" t="s">
        <v>12903</v>
      </c>
      <c r="J4319" s="6" t="s">
        <v>12902</v>
      </c>
      <c r="K4319" s="17">
        <v>5</v>
      </c>
      <c r="L4319" s="17" t="s">
        <v>7732</v>
      </c>
      <c r="M4319" s="9"/>
      <c r="N4319" s="9"/>
      <c r="O4319" s="21"/>
      <c r="Q4319" s="29"/>
      <c r="U4319" s="17"/>
      <c r="V4319" s="2"/>
      <c r="Y4319" t="str">
        <f t="shared" si="276"/>
        <v/>
      </c>
      <c r="AA4319" t="str">
        <f t="shared" si="277"/>
        <v/>
      </c>
      <c r="AC4319" s="7"/>
      <c r="AD4319" t="s">
        <v>12903</v>
      </c>
      <c r="AE4319">
        <f t="shared" si="278"/>
        <v>0</v>
      </c>
      <c r="AG4319" s="2"/>
      <c r="AI4319" s="7"/>
    </row>
    <row r="4320" spans="1:35" ht="11" customHeight="1" outlineLevel="1" x14ac:dyDescent="0.25">
      <c r="A4320" t="s">
        <v>2628</v>
      </c>
      <c r="C4320" s="2" t="s">
        <v>12521</v>
      </c>
      <c r="D4320" s="2">
        <v>5417</v>
      </c>
      <c r="E4320" s="7">
        <v>2013</v>
      </c>
      <c r="F4320" s="5" t="s">
        <v>21503</v>
      </c>
      <c r="H4320" s="5" t="s">
        <v>5398</v>
      </c>
      <c r="I4320" s="6" t="s">
        <v>12903</v>
      </c>
      <c r="J4320" s="6" t="s">
        <v>12902</v>
      </c>
      <c r="K4320" s="17">
        <v>1</v>
      </c>
      <c r="L4320" s="17" t="s">
        <v>7732</v>
      </c>
      <c r="M4320" s="9"/>
      <c r="N4320" s="9"/>
      <c r="O4320" s="21"/>
      <c r="Q4320" s="29"/>
      <c r="U4320" s="17"/>
      <c r="V4320" s="2"/>
      <c r="Y4320" t="str">
        <f t="shared" si="276"/>
        <v/>
      </c>
      <c r="AA4320" t="str">
        <f t="shared" si="277"/>
        <v/>
      </c>
      <c r="AC4320" s="7"/>
      <c r="AD4320" t="s">
        <v>12903</v>
      </c>
      <c r="AE4320">
        <f t="shared" si="278"/>
        <v>0</v>
      </c>
      <c r="AG4320" s="2"/>
      <c r="AI4320" s="7"/>
    </row>
    <row r="4321" spans="1:35" ht="11" customHeight="1" outlineLevel="1" x14ac:dyDescent="0.25">
      <c r="A4321" t="s">
        <v>2628</v>
      </c>
      <c r="C4321" s="2" t="s">
        <v>12521</v>
      </c>
      <c r="D4321" s="2">
        <v>5418</v>
      </c>
      <c r="E4321" s="7">
        <v>2013</v>
      </c>
      <c r="F4321" s="5" t="s">
        <v>21503</v>
      </c>
      <c r="H4321" s="5" t="s">
        <v>5398</v>
      </c>
      <c r="I4321" s="6" t="s">
        <v>12903</v>
      </c>
      <c r="J4321" s="6" t="s">
        <v>12902</v>
      </c>
      <c r="K4321" s="17">
        <v>5</v>
      </c>
      <c r="L4321" s="17" t="s">
        <v>7732</v>
      </c>
      <c r="M4321" s="9"/>
      <c r="N4321" s="9"/>
      <c r="O4321" s="21"/>
      <c r="Q4321" s="29"/>
      <c r="U4321" s="17"/>
      <c r="V4321" s="2"/>
      <c r="Y4321" t="str">
        <f t="shared" si="276"/>
        <v/>
      </c>
      <c r="AA4321" t="str">
        <f t="shared" si="277"/>
        <v/>
      </c>
      <c r="AC4321" s="7"/>
      <c r="AD4321" t="s">
        <v>12903</v>
      </c>
      <c r="AE4321">
        <f t="shared" si="278"/>
        <v>0</v>
      </c>
      <c r="AG4321" s="2"/>
      <c r="AI4321" s="7"/>
    </row>
    <row r="4322" spans="1:35" ht="11" customHeight="1" outlineLevel="1" x14ac:dyDescent="0.25">
      <c r="A4322" t="s">
        <v>2628</v>
      </c>
      <c r="C4322" s="2" t="s">
        <v>12521</v>
      </c>
      <c r="D4322" s="2">
        <v>5419</v>
      </c>
      <c r="E4322" s="7">
        <v>2013</v>
      </c>
      <c r="F4322" s="8" t="s">
        <v>21503</v>
      </c>
      <c r="H4322" s="5" t="s">
        <v>5398</v>
      </c>
      <c r="I4322" s="6" t="s">
        <v>12903</v>
      </c>
      <c r="J4322" s="6" t="s">
        <v>12902</v>
      </c>
      <c r="K4322" s="17">
        <v>5</v>
      </c>
      <c r="L4322" s="17" t="s">
        <v>7732</v>
      </c>
      <c r="M4322" s="9"/>
      <c r="N4322" s="9"/>
      <c r="O4322" s="21"/>
      <c r="Q4322" s="29"/>
      <c r="U4322" s="17"/>
      <c r="V4322" s="2"/>
      <c r="Y4322" t="str">
        <f t="shared" si="276"/>
        <v/>
      </c>
      <c r="AA4322" t="str">
        <f t="shared" si="277"/>
        <v/>
      </c>
      <c r="AC4322" s="7"/>
      <c r="AD4322" t="s">
        <v>12903</v>
      </c>
      <c r="AE4322">
        <f t="shared" si="278"/>
        <v>0</v>
      </c>
      <c r="AG4322" s="2"/>
      <c r="AI4322" s="7"/>
    </row>
    <row r="4323" spans="1:35" ht="11" customHeight="1" outlineLevel="1" x14ac:dyDescent="0.25">
      <c r="A4323" t="s">
        <v>2628</v>
      </c>
      <c r="C4323" s="2" t="s">
        <v>12521</v>
      </c>
      <c r="D4323" s="2">
        <v>5420</v>
      </c>
      <c r="E4323" s="7">
        <v>2013</v>
      </c>
      <c r="F4323" s="5" t="s">
        <v>21503</v>
      </c>
      <c r="H4323" s="5" t="s">
        <v>5398</v>
      </c>
      <c r="I4323" s="6" t="s">
        <v>12903</v>
      </c>
      <c r="J4323" s="6" t="s">
        <v>12902</v>
      </c>
      <c r="K4323" s="17">
        <v>5</v>
      </c>
      <c r="L4323" s="17" t="s">
        <v>7732</v>
      </c>
      <c r="M4323" s="9"/>
      <c r="N4323" s="9"/>
      <c r="O4323" s="21"/>
      <c r="Q4323" s="29"/>
      <c r="U4323" s="17"/>
      <c r="V4323" s="2"/>
      <c r="Y4323" t="str">
        <f t="shared" si="276"/>
        <v/>
      </c>
      <c r="AA4323" t="str">
        <f t="shared" si="277"/>
        <v/>
      </c>
      <c r="AC4323" s="7"/>
      <c r="AD4323" t="s">
        <v>12903</v>
      </c>
      <c r="AE4323">
        <f t="shared" si="278"/>
        <v>0</v>
      </c>
      <c r="AG4323" s="2"/>
      <c r="AI4323" s="7"/>
    </row>
    <row r="4324" spans="1:35" ht="11" customHeight="1" outlineLevel="1" x14ac:dyDescent="0.25">
      <c r="A4324" t="s">
        <v>2628</v>
      </c>
      <c r="C4324" s="2" t="s">
        <v>12521</v>
      </c>
      <c r="D4324" s="2" t="s">
        <v>12904</v>
      </c>
      <c r="E4324" s="7">
        <v>2013</v>
      </c>
      <c r="F4324" s="8" t="s">
        <v>21529</v>
      </c>
      <c r="H4324" s="5" t="s">
        <v>5398</v>
      </c>
      <c r="I4324" s="6" t="s">
        <v>12903</v>
      </c>
      <c r="J4324" s="6" t="s">
        <v>12902</v>
      </c>
      <c r="K4324" s="17">
        <v>5</v>
      </c>
      <c r="L4324" s="17" t="s">
        <v>7732</v>
      </c>
      <c r="M4324" s="9"/>
      <c r="N4324" s="9"/>
      <c r="O4324" s="21"/>
      <c r="Q4324" s="29"/>
      <c r="U4324" s="17"/>
      <c r="V4324" s="2"/>
      <c r="Y4324" t="str">
        <f t="shared" si="276"/>
        <v/>
      </c>
      <c r="AA4324">
        <f t="shared" si="277"/>
        <v>1</v>
      </c>
      <c r="AC4324" s="7"/>
      <c r="AD4324" t="s">
        <v>12903</v>
      </c>
      <c r="AE4324">
        <f t="shared" si="278"/>
        <v>0</v>
      </c>
      <c r="AG4324" s="2"/>
      <c r="AI4324" s="7"/>
    </row>
    <row r="4325" spans="1:35" ht="11" customHeight="1" outlineLevel="1" x14ac:dyDescent="0.25">
      <c r="A4325" t="s">
        <v>2628</v>
      </c>
      <c r="C4325" s="2" t="s">
        <v>12521</v>
      </c>
      <c r="D4325" s="2">
        <v>5421</v>
      </c>
      <c r="E4325" s="7">
        <v>2013</v>
      </c>
      <c r="F4325" s="5" t="s">
        <v>21503</v>
      </c>
      <c r="H4325" s="5" t="s">
        <v>5398</v>
      </c>
      <c r="I4325" s="6" t="s">
        <v>12907</v>
      </c>
      <c r="J4325" s="6" t="s">
        <v>12905</v>
      </c>
      <c r="K4325" s="17">
        <v>5</v>
      </c>
      <c r="L4325" s="17" t="s">
        <v>7732</v>
      </c>
      <c r="M4325" s="9"/>
      <c r="N4325" s="9"/>
      <c r="O4325" s="21"/>
      <c r="Q4325" s="29"/>
      <c r="U4325" s="17"/>
      <c r="V4325" s="2"/>
      <c r="Y4325" t="str">
        <f t="shared" si="276"/>
        <v/>
      </c>
      <c r="AA4325" t="str">
        <f t="shared" si="277"/>
        <v/>
      </c>
      <c r="AC4325" s="7"/>
      <c r="AD4325" t="s">
        <v>12907</v>
      </c>
      <c r="AE4325">
        <f t="shared" si="278"/>
        <v>0</v>
      </c>
      <c r="AG4325" s="2"/>
      <c r="AI4325" s="7"/>
    </row>
    <row r="4326" spans="1:35" ht="11" customHeight="1" outlineLevel="1" x14ac:dyDescent="0.25">
      <c r="A4326" t="s">
        <v>2628</v>
      </c>
      <c r="C4326" s="2" t="s">
        <v>12521</v>
      </c>
      <c r="D4326" s="2">
        <v>5422</v>
      </c>
      <c r="E4326" s="7">
        <v>2013</v>
      </c>
      <c r="F4326" s="5" t="s">
        <v>21503</v>
      </c>
      <c r="H4326" s="5" t="s">
        <v>5398</v>
      </c>
      <c r="I4326" s="6" t="s">
        <v>12907</v>
      </c>
      <c r="J4326" s="6" t="s">
        <v>12905</v>
      </c>
      <c r="K4326" s="17">
        <v>5</v>
      </c>
      <c r="L4326" s="17" t="s">
        <v>7732</v>
      </c>
      <c r="M4326" s="9"/>
      <c r="N4326" s="9"/>
      <c r="O4326" s="21"/>
      <c r="Q4326" s="29"/>
      <c r="U4326" s="17"/>
      <c r="V4326" s="2"/>
      <c r="Y4326" t="str">
        <f t="shared" si="276"/>
        <v/>
      </c>
      <c r="AA4326" t="str">
        <f t="shared" si="277"/>
        <v/>
      </c>
      <c r="AC4326" s="7"/>
      <c r="AD4326" t="s">
        <v>12907</v>
      </c>
      <c r="AE4326">
        <f t="shared" si="278"/>
        <v>0</v>
      </c>
      <c r="AG4326" s="2"/>
      <c r="AI4326" s="7"/>
    </row>
    <row r="4327" spans="1:35" ht="11" customHeight="1" outlineLevel="1" x14ac:dyDescent="0.25">
      <c r="A4327" t="s">
        <v>2628</v>
      </c>
      <c r="C4327" s="2" t="s">
        <v>12521</v>
      </c>
      <c r="D4327" s="2">
        <v>5423</v>
      </c>
      <c r="E4327" s="7">
        <v>2013</v>
      </c>
      <c r="F4327" s="5" t="s">
        <v>21503</v>
      </c>
      <c r="H4327" s="5" t="s">
        <v>5398</v>
      </c>
      <c r="I4327" s="6" t="s">
        <v>12907</v>
      </c>
      <c r="J4327" s="6" t="s">
        <v>12905</v>
      </c>
      <c r="K4327" s="17">
        <v>5</v>
      </c>
      <c r="L4327" s="17" t="s">
        <v>7732</v>
      </c>
      <c r="M4327" s="9"/>
      <c r="N4327" s="9"/>
      <c r="O4327" s="21"/>
      <c r="Q4327" s="29"/>
      <c r="U4327" s="17"/>
      <c r="V4327" s="2"/>
      <c r="Y4327" t="str">
        <f t="shared" si="276"/>
        <v/>
      </c>
      <c r="AA4327" t="str">
        <f t="shared" si="277"/>
        <v/>
      </c>
      <c r="AC4327" s="7"/>
      <c r="AD4327" t="s">
        <v>12907</v>
      </c>
      <c r="AE4327">
        <f t="shared" si="278"/>
        <v>0</v>
      </c>
      <c r="AG4327" s="2"/>
      <c r="AI4327" s="7"/>
    </row>
    <row r="4328" spans="1:35" ht="11" customHeight="1" outlineLevel="1" x14ac:dyDescent="0.25">
      <c r="A4328" t="s">
        <v>2628</v>
      </c>
      <c r="C4328" s="2" t="s">
        <v>12521</v>
      </c>
      <c r="D4328" s="2">
        <v>5424</v>
      </c>
      <c r="E4328" s="7">
        <v>2013</v>
      </c>
      <c r="F4328" s="5" t="s">
        <v>21503</v>
      </c>
      <c r="H4328" s="5" t="s">
        <v>5398</v>
      </c>
      <c r="I4328" s="6" t="s">
        <v>12907</v>
      </c>
      <c r="J4328" s="6" t="s">
        <v>12905</v>
      </c>
      <c r="K4328" s="17">
        <v>5</v>
      </c>
      <c r="L4328" s="17" t="s">
        <v>7732</v>
      </c>
      <c r="M4328" s="9"/>
      <c r="N4328" s="9"/>
      <c r="O4328" s="21"/>
      <c r="Q4328" s="29"/>
      <c r="U4328" s="17"/>
      <c r="V4328" s="2"/>
      <c r="Y4328" t="str">
        <f t="shared" si="276"/>
        <v/>
      </c>
      <c r="AA4328" t="str">
        <f t="shared" si="277"/>
        <v/>
      </c>
      <c r="AC4328" s="7"/>
      <c r="AD4328" t="s">
        <v>12907</v>
      </c>
      <c r="AE4328">
        <f t="shared" si="278"/>
        <v>0</v>
      </c>
      <c r="AG4328" s="2"/>
      <c r="AI4328" s="7"/>
    </row>
    <row r="4329" spans="1:35" ht="11" customHeight="1" outlineLevel="1" x14ac:dyDescent="0.25">
      <c r="A4329" t="s">
        <v>2628</v>
      </c>
      <c r="C4329" s="2" t="s">
        <v>12521</v>
      </c>
      <c r="D4329" s="2">
        <v>5425</v>
      </c>
      <c r="E4329" s="7">
        <v>2013</v>
      </c>
      <c r="F4329" s="5" t="s">
        <v>21503</v>
      </c>
      <c r="H4329" s="5" t="s">
        <v>5398</v>
      </c>
      <c r="I4329" s="6" t="s">
        <v>12907</v>
      </c>
      <c r="J4329" s="6" t="s">
        <v>12905</v>
      </c>
      <c r="K4329" s="17">
        <v>5</v>
      </c>
      <c r="L4329" s="17" t="s">
        <v>7732</v>
      </c>
      <c r="M4329" s="9"/>
      <c r="N4329" s="9"/>
      <c r="O4329" s="21"/>
      <c r="Q4329" s="29"/>
      <c r="U4329" s="17"/>
      <c r="V4329" s="2"/>
      <c r="Y4329" t="str">
        <f t="shared" si="276"/>
        <v/>
      </c>
      <c r="AA4329" t="str">
        <f t="shared" si="277"/>
        <v/>
      </c>
      <c r="AC4329" s="7"/>
      <c r="AD4329" t="s">
        <v>12907</v>
      </c>
      <c r="AE4329">
        <f t="shared" si="278"/>
        <v>0</v>
      </c>
      <c r="AG4329" s="2"/>
      <c r="AI4329" s="7"/>
    </row>
    <row r="4330" spans="1:35" ht="11" customHeight="1" outlineLevel="1" x14ac:dyDescent="0.25">
      <c r="A4330" t="s">
        <v>2628</v>
      </c>
      <c r="C4330" s="2" t="s">
        <v>12521</v>
      </c>
      <c r="D4330" s="2">
        <v>5426</v>
      </c>
      <c r="E4330" s="7">
        <v>2013</v>
      </c>
      <c r="F4330" s="5" t="s">
        <v>21503</v>
      </c>
      <c r="H4330" s="5" t="s">
        <v>5398</v>
      </c>
      <c r="I4330" s="6" t="s">
        <v>12907</v>
      </c>
      <c r="J4330" s="6" t="s">
        <v>12905</v>
      </c>
      <c r="K4330" s="17">
        <v>5</v>
      </c>
      <c r="L4330" s="17" t="s">
        <v>7732</v>
      </c>
      <c r="M4330" s="9"/>
      <c r="N4330" s="9"/>
      <c r="O4330" s="21"/>
      <c r="Q4330" s="29"/>
      <c r="U4330" s="17"/>
      <c r="V4330" s="2"/>
      <c r="Y4330" t="str">
        <f t="shared" si="276"/>
        <v/>
      </c>
      <c r="AA4330" t="str">
        <f t="shared" si="277"/>
        <v/>
      </c>
      <c r="AC4330" s="7"/>
      <c r="AD4330" t="s">
        <v>12907</v>
      </c>
      <c r="AE4330">
        <f t="shared" si="278"/>
        <v>0</v>
      </c>
      <c r="AG4330" s="2"/>
      <c r="AI4330" s="7"/>
    </row>
    <row r="4331" spans="1:35" ht="11" customHeight="1" outlineLevel="1" x14ac:dyDescent="0.25">
      <c r="A4331" t="s">
        <v>2628</v>
      </c>
      <c r="C4331" s="2" t="s">
        <v>12521</v>
      </c>
      <c r="D4331" s="2" t="s">
        <v>12906</v>
      </c>
      <c r="E4331" s="7">
        <v>2013</v>
      </c>
      <c r="F4331" s="8" t="s">
        <v>21529</v>
      </c>
      <c r="H4331" s="5" t="s">
        <v>5398</v>
      </c>
      <c r="I4331" s="6" t="s">
        <v>12907</v>
      </c>
      <c r="J4331" s="6" t="s">
        <v>12905</v>
      </c>
      <c r="K4331" s="17">
        <v>5</v>
      </c>
      <c r="L4331" s="17" t="s">
        <v>7732</v>
      </c>
      <c r="M4331" s="9"/>
      <c r="N4331" s="9"/>
      <c r="O4331" s="21"/>
      <c r="Q4331" s="29"/>
      <c r="U4331" s="17"/>
      <c r="V4331" s="2"/>
      <c r="Y4331" t="str">
        <f t="shared" si="276"/>
        <v/>
      </c>
      <c r="AA4331">
        <f t="shared" si="277"/>
        <v>1</v>
      </c>
      <c r="AC4331" s="7"/>
      <c r="AD4331" t="s">
        <v>12907</v>
      </c>
      <c r="AE4331">
        <f t="shared" si="278"/>
        <v>0</v>
      </c>
      <c r="AG4331" s="2"/>
      <c r="AI4331" s="7"/>
    </row>
    <row r="4332" spans="1:35" ht="11" customHeight="1" outlineLevel="1" x14ac:dyDescent="0.25">
      <c r="A4332" t="s">
        <v>2628</v>
      </c>
      <c r="C4332" s="2" t="s">
        <v>12521</v>
      </c>
      <c r="D4332" s="2">
        <v>5744</v>
      </c>
      <c r="E4332" s="7">
        <v>2014</v>
      </c>
      <c r="F4332" s="31">
        <v>2.4500000000000002</v>
      </c>
      <c r="H4332" s="5" t="s">
        <v>5398</v>
      </c>
      <c r="I4332" s="6" t="s">
        <v>12898</v>
      </c>
      <c r="J4332" s="6" t="s">
        <v>12908</v>
      </c>
      <c r="K4332" s="17">
        <v>5</v>
      </c>
      <c r="L4332" s="17" t="s">
        <v>7732</v>
      </c>
      <c r="M4332" s="9"/>
      <c r="N4332" s="9"/>
      <c r="O4332" s="21"/>
      <c r="Q4332" s="29"/>
      <c r="U4332" s="17"/>
      <c r="V4332" s="2"/>
      <c r="Y4332" t="str">
        <f t="shared" si="276"/>
        <v/>
      </c>
      <c r="AA4332" t="str">
        <f t="shared" si="277"/>
        <v/>
      </c>
      <c r="AC4332" s="7"/>
      <c r="AD4332" t="s">
        <v>12898</v>
      </c>
      <c r="AE4332">
        <f t="shared" si="278"/>
        <v>0</v>
      </c>
      <c r="AG4332" s="2"/>
      <c r="AI4332" s="7"/>
    </row>
    <row r="4333" spans="1:35" ht="11" customHeight="1" outlineLevel="1" x14ac:dyDescent="0.25">
      <c r="A4333" t="s">
        <v>2628</v>
      </c>
      <c r="C4333" s="2" t="s">
        <v>12521</v>
      </c>
      <c r="D4333" s="2">
        <v>5745</v>
      </c>
      <c r="E4333" s="7">
        <v>2014</v>
      </c>
      <c r="F4333" s="31">
        <v>2.4500000000000002</v>
      </c>
      <c r="H4333" s="5" t="s">
        <v>5398</v>
      </c>
      <c r="I4333" s="6" t="s">
        <v>12898</v>
      </c>
      <c r="J4333" s="6" t="s">
        <v>12908</v>
      </c>
      <c r="K4333" s="17">
        <v>5</v>
      </c>
      <c r="L4333" s="17" t="s">
        <v>7732</v>
      </c>
      <c r="M4333" s="9"/>
      <c r="N4333" s="9"/>
      <c r="O4333" s="21"/>
      <c r="Q4333" s="29"/>
      <c r="U4333" s="17"/>
      <c r="V4333" s="2"/>
      <c r="Y4333" t="str">
        <f t="shared" si="276"/>
        <v/>
      </c>
      <c r="AA4333" t="str">
        <f t="shared" si="277"/>
        <v/>
      </c>
      <c r="AC4333" s="7"/>
      <c r="AD4333" t="s">
        <v>12898</v>
      </c>
      <c r="AE4333">
        <f t="shared" si="278"/>
        <v>0</v>
      </c>
      <c r="AG4333" s="2"/>
      <c r="AI4333" s="7"/>
    </row>
    <row r="4334" spans="1:35" ht="11" customHeight="1" outlineLevel="1" x14ac:dyDescent="0.25">
      <c r="A4334" t="s">
        <v>2628</v>
      </c>
      <c r="C4334" s="2" t="s">
        <v>12521</v>
      </c>
      <c r="D4334" s="2">
        <v>5746</v>
      </c>
      <c r="E4334" s="7">
        <v>2014</v>
      </c>
      <c r="F4334" s="31">
        <v>2.4500000000000002</v>
      </c>
      <c r="H4334" s="5" t="s">
        <v>5398</v>
      </c>
      <c r="I4334" s="6" t="s">
        <v>12898</v>
      </c>
      <c r="J4334" s="6" t="s">
        <v>12908</v>
      </c>
      <c r="K4334" s="17">
        <v>5</v>
      </c>
      <c r="L4334" s="17" t="s">
        <v>7732</v>
      </c>
      <c r="M4334" s="9"/>
      <c r="N4334" s="9"/>
      <c r="O4334" s="21"/>
      <c r="Q4334" s="29"/>
      <c r="U4334" s="17"/>
      <c r="V4334" s="2"/>
      <c r="Y4334" t="str">
        <f t="shared" si="276"/>
        <v/>
      </c>
      <c r="AA4334" t="str">
        <f t="shared" si="277"/>
        <v/>
      </c>
      <c r="AC4334" s="7"/>
      <c r="AD4334" t="s">
        <v>12898</v>
      </c>
      <c r="AE4334">
        <f t="shared" si="278"/>
        <v>0</v>
      </c>
      <c r="AG4334" s="2"/>
      <c r="AI4334" s="7"/>
    </row>
    <row r="4335" spans="1:35" ht="11" customHeight="1" outlineLevel="1" x14ac:dyDescent="0.25">
      <c r="A4335" t="s">
        <v>2628</v>
      </c>
      <c r="C4335" s="2" t="s">
        <v>12521</v>
      </c>
      <c r="D4335" s="2">
        <v>5747</v>
      </c>
      <c r="E4335" s="7">
        <v>2014</v>
      </c>
      <c r="F4335" s="31">
        <v>2.4500000000000002</v>
      </c>
      <c r="H4335" s="5" t="s">
        <v>5398</v>
      </c>
      <c r="I4335" s="6" t="s">
        <v>12898</v>
      </c>
      <c r="J4335" s="6" t="s">
        <v>12908</v>
      </c>
      <c r="K4335" s="17">
        <v>5</v>
      </c>
      <c r="L4335" s="17" t="s">
        <v>7732</v>
      </c>
      <c r="M4335" s="9"/>
      <c r="N4335" s="9"/>
      <c r="O4335" s="21"/>
      <c r="Q4335" s="29"/>
      <c r="U4335" s="17"/>
      <c r="V4335" s="2"/>
      <c r="Y4335" t="str">
        <f t="shared" si="276"/>
        <v/>
      </c>
      <c r="AA4335" t="str">
        <f t="shared" si="277"/>
        <v/>
      </c>
      <c r="AC4335" s="7"/>
      <c r="AD4335" t="s">
        <v>12898</v>
      </c>
      <c r="AE4335">
        <f t="shared" si="278"/>
        <v>0</v>
      </c>
      <c r="AG4335" s="2"/>
      <c r="AI4335" s="7"/>
    </row>
    <row r="4336" spans="1:35" ht="11" customHeight="1" outlineLevel="1" x14ac:dyDescent="0.25">
      <c r="A4336" t="s">
        <v>2628</v>
      </c>
      <c r="C4336" s="2" t="s">
        <v>12521</v>
      </c>
      <c r="D4336" s="2">
        <v>5748</v>
      </c>
      <c r="E4336" s="7">
        <v>2014</v>
      </c>
      <c r="F4336" s="31">
        <v>2.4500000000000002</v>
      </c>
      <c r="H4336" s="5" t="s">
        <v>5398</v>
      </c>
      <c r="I4336" s="6" t="s">
        <v>12898</v>
      </c>
      <c r="J4336" s="6" t="s">
        <v>12908</v>
      </c>
      <c r="K4336" s="17">
        <v>5</v>
      </c>
      <c r="L4336" s="17" t="s">
        <v>7732</v>
      </c>
      <c r="M4336" s="9"/>
      <c r="N4336" s="9"/>
      <c r="O4336" s="21"/>
      <c r="Q4336" s="29"/>
      <c r="U4336" s="17"/>
      <c r="V4336" s="2"/>
      <c r="Y4336" t="str">
        <f t="shared" si="276"/>
        <v/>
      </c>
      <c r="AA4336" t="str">
        <f t="shared" si="277"/>
        <v/>
      </c>
      <c r="AC4336" s="7"/>
      <c r="AD4336" t="s">
        <v>12898</v>
      </c>
      <c r="AE4336">
        <f t="shared" si="278"/>
        <v>0</v>
      </c>
      <c r="AG4336" s="2"/>
      <c r="AI4336" s="7"/>
    </row>
    <row r="4337" spans="1:35" ht="11" customHeight="1" outlineLevel="1" x14ac:dyDescent="0.25">
      <c r="A4337" t="s">
        <v>2628</v>
      </c>
      <c r="C4337" s="2" t="s">
        <v>12521</v>
      </c>
      <c r="D4337" s="2" t="s">
        <v>12909</v>
      </c>
      <c r="E4337" s="7">
        <v>2014</v>
      </c>
      <c r="F4337" s="8" t="s">
        <v>21528</v>
      </c>
      <c r="H4337" s="5" t="s">
        <v>5398</v>
      </c>
      <c r="I4337" s="6" t="s">
        <v>12898</v>
      </c>
      <c r="J4337" s="6" t="s">
        <v>12908</v>
      </c>
      <c r="K4337" s="17">
        <v>3</v>
      </c>
      <c r="L4337" s="17" t="s">
        <v>7732</v>
      </c>
      <c r="M4337" s="9"/>
      <c r="N4337" s="9"/>
      <c r="O4337" s="21"/>
      <c r="Q4337" s="29"/>
      <c r="U4337" s="17"/>
      <c r="V4337" s="2"/>
      <c r="Y4337" t="str">
        <f t="shared" si="276"/>
        <v/>
      </c>
      <c r="AA4337">
        <f t="shared" si="277"/>
        <v>1</v>
      </c>
      <c r="AC4337" s="7"/>
      <c r="AD4337" t="s">
        <v>12898</v>
      </c>
      <c r="AE4337">
        <f t="shared" si="278"/>
        <v>0</v>
      </c>
      <c r="AG4337" s="2"/>
      <c r="AI4337" s="7"/>
    </row>
    <row r="4338" spans="1:35" ht="11" customHeight="1" outlineLevel="1" x14ac:dyDescent="0.25">
      <c r="A4338" t="s">
        <v>2628</v>
      </c>
      <c r="C4338" s="2" t="s">
        <v>12521</v>
      </c>
      <c r="D4338" s="2">
        <v>5871</v>
      </c>
      <c r="E4338" s="7">
        <v>2015</v>
      </c>
      <c r="F4338" s="31">
        <v>1.9</v>
      </c>
      <c r="H4338" s="5" t="s">
        <v>5398</v>
      </c>
      <c r="I4338" s="6" t="s">
        <v>5399</v>
      </c>
      <c r="J4338" s="6" t="s">
        <v>12910</v>
      </c>
      <c r="K4338" s="17">
        <v>3</v>
      </c>
      <c r="L4338" s="17" t="s">
        <v>7730</v>
      </c>
      <c r="M4338" s="9">
        <v>5.5</v>
      </c>
      <c r="N4338" s="9"/>
      <c r="O4338" s="21"/>
      <c r="Q4338" s="29"/>
      <c r="U4338" s="17"/>
      <c r="V4338" s="2"/>
      <c r="Y4338" t="str">
        <f t="shared" si="276"/>
        <v/>
      </c>
      <c r="AA4338" t="str">
        <f t="shared" si="277"/>
        <v/>
      </c>
      <c r="AC4338" s="7"/>
      <c r="AD4338" t="s">
        <v>5399</v>
      </c>
      <c r="AE4338">
        <f t="shared" si="278"/>
        <v>1</v>
      </c>
      <c r="AG4338" s="2"/>
      <c r="AI4338" s="7"/>
    </row>
    <row r="4339" spans="1:35" ht="11" customHeight="1" outlineLevel="1" x14ac:dyDescent="0.25">
      <c r="A4339" t="s">
        <v>2628</v>
      </c>
      <c r="C4339" s="2" t="s">
        <v>12521</v>
      </c>
      <c r="D4339" s="2">
        <v>6021</v>
      </c>
      <c r="E4339" s="7">
        <v>2015</v>
      </c>
      <c r="F4339" s="31">
        <v>0.76</v>
      </c>
      <c r="H4339" s="5" t="s">
        <v>5398</v>
      </c>
      <c r="I4339" s="6" t="s">
        <v>12025</v>
      </c>
      <c r="J4339" s="6" t="s">
        <v>12911</v>
      </c>
      <c r="K4339" s="17">
        <v>3</v>
      </c>
      <c r="L4339" s="17" t="s">
        <v>7730</v>
      </c>
      <c r="M4339" s="9">
        <v>2.2000000000000002</v>
      </c>
      <c r="N4339" s="9"/>
      <c r="O4339" s="21"/>
      <c r="Q4339" s="29"/>
      <c r="U4339" s="17"/>
      <c r="V4339" s="2"/>
      <c r="Y4339" t="str">
        <f t="shared" si="276"/>
        <v/>
      </c>
      <c r="AA4339" t="str">
        <f t="shared" si="277"/>
        <v/>
      </c>
      <c r="AC4339" s="7"/>
      <c r="AD4339" t="s">
        <v>12025</v>
      </c>
      <c r="AE4339">
        <f t="shared" si="278"/>
        <v>0</v>
      </c>
      <c r="AG4339" s="2"/>
      <c r="AI4339" s="7"/>
    </row>
    <row r="4340" spans="1:35" ht="11" customHeight="1" outlineLevel="1" x14ac:dyDescent="0.25">
      <c r="A4340" t="s">
        <v>2628</v>
      </c>
      <c r="C4340" s="2" t="s">
        <v>12521</v>
      </c>
      <c r="D4340" s="2">
        <v>6095</v>
      </c>
      <c r="E4340" s="7">
        <v>2016</v>
      </c>
      <c r="F4340" s="5" t="s">
        <v>21503</v>
      </c>
      <c r="H4340" s="5" t="s">
        <v>5398</v>
      </c>
      <c r="I4340" s="6" t="s">
        <v>9223</v>
      </c>
      <c r="J4340" s="6" t="s">
        <v>7554</v>
      </c>
      <c r="K4340" s="17">
        <v>7</v>
      </c>
      <c r="L4340" s="17" t="s">
        <v>7730</v>
      </c>
      <c r="M4340" s="9">
        <v>0.5</v>
      </c>
      <c r="N4340" s="9"/>
      <c r="O4340" s="21"/>
      <c r="Q4340" s="29"/>
      <c r="U4340" s="17"/>
      <c r="V4340" s="2"/>
      <c r="Y4340" t="str">
        <f t="shared" si="276"/>
        <v/>
      </c>
      <c r="AA4340" t="str">
        <f t="shared" si="277"/>
        <v/>
      </c>
      <c r="AC4340" s="7"/>
      <c r="AD4340" t="s">
        <v>9223</v>
      </c>
      <c r="AE4340">
        <f t="shared" si="278"/>
        <v>0</v>
      </c>
      <c r="AG4340" s="2"/>
      <c r="AI4340" s="7"/>
    </row>
    <row r="4341" spans="1:35" ht="11" customHeight="1" outlineLevel="1" x14ac:dyDescent="0.25">
      <c r="A4341" t="s">
        <v>2628</v>
      </c>
      <c r="C4341" s="2" t="s">
        <v>12521</v>
      </c>
      <c r="D4341" s="2">
        <v>6096</v>
      </c>
      <c r="E4341" s="7">
        <v>2016</v>
      </c>
      <c r="F4341" s="5" t="s">
        <v>21503</v>
      </c>
      <c r="H4341" s="5" t="s">
        <v>5398</v>
      </c>
      <c r="I4341" s="6" t="s">
        <v>9223</v>
      </c>
      <c r="J4341" s="6" t="s">
        <v>7554</v>
      </c>
      <c r="K4341" s="17">
        <v>7</v>
      </c>
      <c r="L4341" s="17" t="s">
        <v>7730</v>
      </c>
      <c r="M4341" s="9">
        <v>0.5</v>
      </c>
      <c r="N4341" s="9"/>
      <c r="O4341" s="21"/>
      <c r="Q4341" s="29"/>
      <c r="U4341" s="17"/>
      <c r="V4341" s="2"/>
      <c r="Y4341" t="str">
        <f t="shared" si="276"/>
        <v/>
      </c>
      <c r="AA4341" t="str">
        <f t="shared" si="277"/>
        <v/>
      </c>
      <c r="AC4341" s="7"/>
      <c r="AD4341" t="s">
        <v>9223</v>
      </c>
      <c r="AE4341">
        <f t="shared" si="278"/>
        <v>0</v>
      </c>
      <c r="AG4341" s="2"/>
      <c r="AI4341" s="7"/>
    </row>
    <row r="4342" spans="1:35" ht="11" customHeight="1" outlineLevel="1" x14ac:dyDescent="0.25">
      <c r="A4342" t="s">
        <v>2628</v>
      </c>
      <c r="C4342" s="2" t="s">
        <v>12521</v>
      </c>
      <c r="D4342" s="2">
        <v>6097</v>
      </c>
      <c r="E4342" s="7">
        <v>2016</v>
      </c>
      <c r="F4342" s="5" t="s">
        <v>21503</v>
      </c>
      <c r="H4342" s="5" t="s">
        <v>5398</v>
      </c>
      <c r="I4342" s="6" t="s">
        <v>9223</v>
      </c>
      <c r="J4342" s="6" t="s">
        <v>7554</v>
      </c>
      <c r="K4342" s="17">
        <v>7</v>
      </c>
      <c r="L4342" s="17" t="s">
        <v>7730</v>
      </c>
      <c r="M4342" s="9">
        <v>0.5</v>
      </c>
      <c r="N4342" s="9"/>
      <c r="O4342" s="21"/>
      <c r="Q4342" s="29"/>
      <c r="U4342" s="17"/>
      <c r="V4342" s="2"/>
      <c r="Y4342" t="str">
        <f t="shared" si="276"/>
        <v/>
      </c>
      <c r="AA4342" t="str">
        <f t="shared" si="277"/>
        <v/>
      </c>
      <c r="AC4342" s="7"/>
      <c r="AD4342" t="s">
        <v>9223</v>
      </c>
      <c r="AE4342">
        <f t="shared" si="278"/>
        <v>0</v>
      </c>
      <c r="AG4342" s="2"/>
      <c r="AI4342" s="7"/>
    </row>
    <row r="4343" spans="1:35" ht="11" customHeight="1" outlineLevel="1" x14ac:dyDescent="0.25">
      <c r="A4343" t="s">
        <v>2628</v>
      </c>
      <c r="C4343" s="2" t="s">
        <v>12521</v>
      </c>
      <c r="D4343" s="2">
        <v>6098</v>
      </c>
      <c r="E4343" s="7">
        <v>2016</v>
      </c>
      <c r="F4343" s="5" t="s">
        <v>21503</v>
      </c>
      <c r="H4343" s="5" t="s">
        <v>5398</v>
      </c>
      <c r="I4343" s="6" t="s">
        <v>9223</v>
      </c>
      <c r="J4343" s="6" t="s">
        <v>7554</v>
      </c>
      <c r="K4343" s="17">
        <v>7</v>
      </c>
      <c r="L4343" s="17" t="s">
        <v>7730</v>
      </c>
      <c r="M4343" s="9">
        <v>0.5</v>
      </c>
      <c r="N4343" s="9"/>
      <c r="O4343" s="21"/>
      <c r="Q4343" s="29"/>
      <c r="U4343" s="17"/>
      <c r="V4343" s="2"/>
      <c r="Y4343" t="str">
        <f t="shared" si="276"/>
        <v/>
      </c>
      <c r="AA4343" t="str">
        <f t="shared" si="277"/>
        <v/>
      </c>
      <c r="AC4343" s="7"/>
      <c r="AD4343" t="s">
        <v>9223</v>
      </c>
      <c r="AE4343">
        <f t="shared" si="278"/>
        <v>0</v>
      </c>
      <c r="AG4343" s="2"/>
      <c r="AI4343" s="7"/>
    </row>
    <row r="4344" spans="1:35" ht="11" customHeight="1" outlineLevel="1" x14ac:dyDescent="0.25">
      <c r="A4344" t="s">
        <v>2628</v>
      </c>
      <c r="C4344" s="2" t="s">
        <v>12521</v>
      </c>
      <c r="D4344" s="2">
        <v>6099</v>
      </c>
      <c r="E4344" s="7">
        <v>2016</v>
      </c>
      <c r="F4344" s="5" t="s">
        <v>21503</v>
      </c>
      <c r="H4344" s="5" t="s">
        <v>5398</v>
      </c>
      <c r="I4344" s="6" t="s">
        <v>9223</v>
      </c>
      <c r="J4344" s="6" t="s">
        <v>7554</v>
      </c>
      <c r="K4344" s="17">
        <v>7</v>
      </c>
      <c r="L4344" s="17" t="s">
        <v>7730</v>
      </c>
      <c r="M4344" s="9">
        <v>0.5</v>
      </c>
      <c r="N4344" s="9"/>
      <c r="O4344" s="21"/>
      <c r="Q4344" s="29"/>
      <c r="U4344" s="17"/>
      <c r="V4344" s="2"/>
      <c r="Y4344" t="str">
        <f t="shared" si="276"/>
        <v/>
      </c>
      <c r="AA4344" t="str">
        <f t="shared" si="277"/>
        <v/>
      </c>
      <c r="AC4344" s="7"/>
      <c r="AD4344" t="s">
        <v>9223</v>
      </c>
      <c r="AE4344">
        <f t="shared" si="278"/>
        <v>0</v>
      </c>
      <c r="AG4344" s="2"/>
      <c r="AI4344" s="7"/>
    </row>
    <row r="4345" spans="1:35" ht="11" customHeight="1" outlineLevel="1" x14ac:dyDescent="0.25">
      <c r="A4345" t="s">
        <v>2628</v>
      </c>
      <c r="C4345" s="2" t="s">
        <v>12521</v>
      </c>
      <c r="D4345" s="2">
        <v>6100</v>
      </c>
      <c r="E4345" s="7">
        <v>2016</v>
      </c>
      <c r="F4345" s="5" t="s">
        <v>21503</v>
      </c>
      <c r="H4345" s="5" t="s">
        <v>5398</v>
      </c>
      <c r="I4345" s="6" t="s">
        <v>9223</v>
      </c>
      <c r="J4345" s="6" t="s">
        <v>7554</v>
      </c>
      <c r="K4345" s="17">
        <v>7</v>
      </c>
      <c r="L4345" s="17" t="s">
        <v>7730</v>
      </c>
      <c r="M4345" s="9">
        <v>0.5</v>
      </c>
      <c r="N4345" s="9"/>
      <c r="O4345" s="21"/>
      <c r="Q4345" s="29"/>
      <c r="U4345" s="17"/>
      <c r="V4345" s="2"/>
      <c r="Y4345" t="str">
        <f t="shared" si="276"/>
        <v/>
      </c>
      <c r="AA4345" t="str">
        <f t="shared" si="277"/>
        <v/>
      </c>
      <c r="AC4345" s="7"/>
      <c r="AD4345" t="s">
        <v>9223</v>
      </c>
      <c r="AE4345">
        <f t="shared" si="278"/>
        <v>0</v>
      </c>
      <c r="AG4345" s="2"/>
      <c r="AI4345" s="7"/>
    </row>
    <row r="4346" spans="1:35" ht="11" customHeight="1" outlineLevel="1" x14ac:dyDescent="0.25">
      <c r="A4346" t="s">
        <v>2628</v>
      </c>
      <c r="C4346" s="2" t="s">
        <v>12521</v>
      </c>
      <c r="D4346" s="2">
        <v>6101</v>
      </c>
      <c r="E4346" s="7">
        <v>2016</v>
      </c>
      <c r="F4346" s="5" t="s">
        <v>21503</v>
      </c>
      <c r="H4346" s="5" t="s">
        <v>5398</v>
      </c>
      <c r="I4346" s="6" t="s">
        <v>9223</v>
      </c>
      <c r="J4346" s="6" t="s">
        <v>7554</v>
      </c>
      <c r="K4346" s="17">
        <v>7</v>
      </c>
      <c r="L4346" s="17" t="s">
        <v>7730</v>
      </c>
      <c r="M4346" s="9">
        <v>0.5</v>
      </c>
      <c r="N4346" s="9"/>
      <c r="O4346" s="21"/>
      <c r="Q4346" s="29"/>
      <c r="U4346" s="17"/>
      <c r="V4346" s="2"/>
      <c r="Y4346" t="str">
        <f t="shared" si="276"/>
        <v/>
      </c>
      <c r="AA4346" t="str">
        <f t="shared" si="277"/>
        <v/>
      </c>
      <c r="AC4346" s="7"/>
      <c r="AD4346" t="s">
        <v>9223</v>
      </c>
      <c r="AE4346">
        <f t="shared" si="278"/>
        <v>0</v>
      </c>
      <c r="AG4346" s="2"/>
      <c r="AI4346" s="7"/>
    </row>
    <row r="4347" spans="1:35" ht="11" customHeight="1" outlineLevel="1" x14ac:dyDescent="0.25">
      <c r="A4347" t="s">
        <v>2628</v>
      </c>
      <c r="C4347" s="2" t="s">
        <v>12521</v>
      </c>
      <c r="D4347" s="2">
        <v>6102</v>
      </c>
      <c r="E4347" s="7">
        <v>2016</v>
      </c>
      <c r="F4347" s="5" t="s">
        <v>21503</v>
      </c>
      <c r="H4347" s="5" t="s">
        <v>5398</v>
      </c>
      <c r="I4347" s="6" t="s">
        <v>9223</v>
      </c>
      <c r="J4347" s="6" t="s">
        <v>7554</v>
      </c>
      <c r="K4347" s="17">
        <v>7</v>
      </c>
      <c r="L4347" s="17" t="s">
        <v>7730</v>
      </c>
      <c r="M4347" s="9">
        <v>0.5</v>
      </c>
      <c r="N4347" s="9"/>
      <c r="O4347" s="21"/>
      <c r="Q4347" s="29"/>
      <c r="U4347" s="17"/>
      <c r="V4347" s="2"/>
      <c r="Y4347" t="str">
        <f t="shared" si="276"/>
        <v/>
      </c>
      <c r="AA4347" t="str">
        <f t="shared" si="277"/>
        <v/>
      </c>
      <c r="AC4347" s="7"/>
      <c r="AD4347" t="s">
        <v>9223</v>
      </c>
      <c r="AE4347">
        <f t="shared" si="278"/>
        <v>0</v>
      </c>
      <c r="AG4347" s="2"/>
      <c r="AI4347" s="7"/>
    </row>
    <row r="4348" spans="1:35" ht="11" customHeight="1" outlineLevel="1" x14ac:dyDescent="0.25">
      <c r="A4348" t="s">
        <v>2628</v>
      </c>
      <c r="C4348" s="2" t="s">
        <v>12521</v>
      </c>
      <c r="D4348" s="2">
        <v>6103</v>
      </c>
      <c r="E4348" s="7">
        <v>2016</v>
      </c>
      <c r="F4348" s="8" t="s">
        <v>21503</v>
      </c>
      <c r="H4348" s="5" t="s">
        <v>5398</v>
      </c>
      <c r="I4348" s="6" t="s">
        <v>9223</v>
      </c>
      <c r="J4348" s="6" t="s">
        <v>7554</v>
      </c>
      <c r="K4348" s="17">
        <v>7</v>
      </c>
      <c r="L4348" s="17" t="s">
        <v>7730</v>
      </c>
      <c r="M4348" s="9">
        <v>0.5</v>
      </c>
      <c r="N4348" s="9"/>
      <c r="O4348" s="21"/>
      <c r="Q4348" s="29"/>
      <c r="U4348" s="17"/>
      <c r="V4348" s="2"/>
      <c r="Y4348" t="str">
        <f t="shared" si="276"/>
        <v/>
      </c>
      <c r="AA4348" t="str">
        <f t="shared" si="277"/>
        <v/>
      </c>
      <c r="AC4348" s="7"/>
      <c r="AD4348" t="s">
        <v>9223</v>
      </c>
      <c r="AE4348">
        <f t="shared" si="278"/>
        <v>0</v>
      </c>
      <c r="AG4348" s="2"/>
      <c r="AI4348" s="7"/>
    </row>
    <row r="4349" spans="1:35" ht="11" customHeight="1" outlineLevel="1" x14ac:dyDescent="0.25">
      <c r="A4349" t="s">
        <v>2628</v>
      </c>
      <c r="C4349" s="2" t="s">
        <v>12521</v>
      </c>
      <c r="D4349" s="2">
        <v>6104</v>
      </c>
      <c r="E4349" s="7">
        <v>2016</v>
      </c>
      <c r="F4349" s="5" t="s">
        <v>21503</v>
      </c>
      <c r="H4349" s="5" t="s">
        <v>5398</v>
      </c>
      <c r="I4349" s="6" t="s">
        <v>9223</v>
      </c>
      <c r="J4349" s="6" t="s">
        <v>7554</v>
      </c>
      <c r="K4349" s="17">
        <v>7</v>
      </c>
      <c r="L4349" s="17" t="s">
        <v>7730</v>
      </c>
      <c r="M4349" s="9">
        <v>0.5</v>
      </c>
      <c r="N4349" s="9"/>
      <c r="O4349" s="21"/>
      <c r="Q4349" s="29"/>
      <c r="U4349" s="17"/>
      <c r="V4349" s="2"/>
      <c r="Y4349" t="str">
        <f t="shared" si="276"/>
        <v/>
      </c>
      <c r="AA4349" t="str">
        <f t="shared" si="277"/>
        <v/>
      </c>
      <c r="AC4349" s="7"/>
      <c r="AD4349" t="s">
        <v>9223</v>
      </c>
      <c r="AE4349">
        <f t="shared" si="278"/>
        <v>0</v>
      </c>
      <c r="AG4349" s="2"/>
      <c r="AI4349" s="7"/>
    </row>
    <row r="4350" spans="1:35" ht="11" customHeight="1" outlineLevel="1" x14ac:dyDescent="0.25">
      <c r="A4350" t="s">
        <v>2628</v>
      </c>
      <c r="C4350" s="2" t="s">
        <v>12521</v>
      </c>
      <c r="D4350" s="2">
        <v>6105</v>
      </c>
      <c r="E4350" s="7">
        <v>2016</v>
      </c>
      <c r="F4350" s="5" t="s">
        <v>21503</v>
      </c>
      <c r="H4350" s="5" t="s">
        <v>5398</v>
      </c>
      <c r="I4350" s="6" t="s">
        <v>9223</v>
      </c>
      <c r="J4350" s="6" t="s">
        <v>7554</v>
      </c>
      <c r="K4350" s="17">
        <v>7</v>
      </c>
      <c r="L4350" s="17" t="s">
        <v>7730</v>
      </c>
      <c r="M4350" s="9">
        <v>0.5</v>
      </c>
      <c r="N4350" s="9"/>
      <c r="O4350" s="21"/>
      <c r="Q4350" s="29"/>
      <c r="U4350" s="17"/>
      <c r="V4350" s="2"/>
      <c r="Y4350" t="str">
        <f t="shared" si="276"/>
        <v/>
      </c>
      <c r="AA4350" t="str">
        <f t="shared" si="277"/>
        <v/>
      </c>
      <c r="AC4350" s="7"/>
      <c r="AD4350" t="s">
        <v>9223</v>
      </c>
      <c r="AE4350">
        <f t="shared" ref="AE4350:AE4359" si="279">COUNTIF(I4350,"*Fuji*")</f>
        <v>0</v>
      </c>
      <c r="AG4350" s="2"/>
      <c r="AI4350" s="7"/>
    </row>
    <row r="4351" spans="1:35" ht="11" customHeight="1" outlineLevel="1" x14ac:dyDescent="0.25">
      <c r="A4351" t="s">
        <v>2628</v>
      </c>
      <c r="C4351" s="2" t="s">
        <v>12521</v>
      </c>
      <c r="D4351" s="2">
        <v>6106</v>
      </c>
      <c r="E4351" s="7">
        <v>2016</v>
      </c>
      <c r="F4351" s="5" t="s">
        <v>21503</v>
      </c>
      <c r="H4351" s="5" t="s">
        <v>5398</v>
      </c>
      <c r="I4351" s="6" t="s">
        <v>9223</v>
      </c>
      <c r="J4351" s="6" t="s">
        <v>7554</v>
      </c>
      <c r="K4351" s="17">
        <v>7</v>
      </c>
      <c r="L4351" s="17" t="s">
        <v>7730</v>
      </c>
      <c r="M4351" s="9">
        <v>0.5</v>
      </c>
      <c r="N4351" s="9"/>
      <c r="O4351" s="21"/>
      <c r="Q4351" s="29"/>
      <c r="U4351" s="17"/>
      <c r="V4351" s="2"/>
      <c r="Y4351" t="str">
        <f t="shared" si="276"/>
        <v/>
      </c>
      <c r="AA4351" t="str">
        <f t="shared" si="277"/>
        <v/>
      </c>
      <c r="AC4351" s="7"/>
      <c r="AD4351" t="s">
        <v>9223</v>
      </c>
      <c r="AE4351">
        <f t="shared" si="279"/>
        <v>0</v>
      </c>
      <c r="AG4351" s="2"/>
      <c r="AI4351" s="7"/>
    </row>
    <row r="4352" spans="1:35" ht="11" customHeight="1" outlineLevel="1" x14ac:dyDescent="0.25">
      <c r="A4352" t="s">
        <v>2628</v>
      </c>
      <c r="C4352" s="2" t="s">
        <v>12521</v>
      </c>
      <c r="D4352" s="2" t="s">
        <v>12912</v>
      </c>
      <c r="E4352" s="7">
        <v>2016</v>
      </c>
      <c r="F4352" s="5" t="s">
        <v>12913</v>
      </c>
      <c r="H4352" s="5" t="s">
        <v>5398</v>
      </c>
      <c r="I4352" s="6" t="s">
        <v>9223</v>
      </c>
      <c r="J4352" s="6" t="s">
        <v>7554</v>
      </c>
      <c r="K4352" s="17">
        <v>7</v>
      </c>
      <c r="L4352" s="17" t="s">
        <v>7732</v>
      </c>
      <c r="M4352" s="9"/>
      <c r="N4352" s="9"/>
      <c r="O4352" s="21"/>
      <c r="Q4352" s="29"/>
      <c r="U4352" s="17"/>
      <c r="V4352" s="2"/>
      <c r="Y4352" t="str">
        <f t="shared" si="276"/>
        <v/>
      </c>
      <c r="AA4352" t="str">
        <f t="shared" si="277"/>
        <v/>
      </c>
      <c r="AC4352" s="7"/>
      <c r="AD4352" t="s">
        <v>9223</v>
      </c>
      <c r="AE4352">
        <f t="shared" si="279"/>
        <v>0</v>
      </c>
      <c r="AG4352" s="2"/>
      <c r="AI4352" s="7"/>
    </row>
    <row r="4353" spans="1:49" ht="11" customHeight="1" outlineLevel="1" x14ac:dyDescent="0.25">
      <c r="A4353" t="s">
        <v>2628</v>
      </c>
      <c r="C4353" s="2" t="s">
        <v>12521</v>
      </c>
      <c r="D4353" s="2">
        <v>6332</v>
      </c>
      <c r="E4353" s="7">
        <v>2017</v>
      </c>
      <c r="F4353" s="5" t="s">
        <v>12916</v>
      </c>
      <c r="H4353" s="5" t="s">
        <v>5398</v>
      </c>
      <c r="I4353" s="6" t="s">
        <v>5399</v>
      </c>
      <c r="J4353" s="6" t="s">
        <v>12914</v>
      </c>
      <c r="K4353" s="17">
        <v>1</v>
      </c>
      <c r="L4353" s="17" t="s">
        <v>7730</v>
      </c>
      <c r="M4353" s="9">
        <v>0.5</v>
      </c>
      <c r="N4353" s="9"/>
      <c r="O4353" s="21"/>
      <c r="Q4353" s="29"/>
      <c r="U4353" s="17"/>
      <c r="V4353" s="2"/>
      <c r="Y4353" t="str">
        <f t="shared" si="276"/>
        <v/>
      </c>
      <c r="AA4353" t="str">
        <f t="shared" si="277"/>
        <v/>
      </c>
      <c r="AC4353" s="7"/>
      <c r="AD4353" t="s">
        <v>5399</v>
      </c>
      <c r="AE4353">
        <f t="shared" si="279"/>
        <v>1</v>
      </c>
      <c r="AG4353" s="2"/>
      <c r="AI4353" s="7"/>
    </row>
    <row r="4354" spans="1:49" ht="11" customHeight="1" outlineLevel="1" x14ac:dyDescent="0.25">
      <c r="A4354" t="s">
        <v>2628</v>
      </c>
      <c r="C4354" s="2" t="s">
        <v>12521</v>
      </c>
      <c r="D4354" s="2">
        <v>6338</v>
      </c>
      <c r="E4354" s="7">
        <v>2017</v>
      </c>
      <c r="F4354" s="5" t="s">
        <v>12916</v>
      </c>
      <c r="H4354" s="5" t="s">
        <v>5398</v>
      </c>
      <c r="I4354" s="6" t="s">
        <v>12915</v>
      </c>
      <c r="J4354" s="6" t="s">
        <v>12914</v>
      </c>
      <c r="K4354" s="17">
        <v>1</v>
      </c>
      <c r="L4354" s="17" t="s">
        <v>7730</v>
      </c>
      <c r="M4354" s="9">
        <v>0.5</v>
      </c>
      <c r="N4354" s="9"/>
      <c r="O4354" s="21"/>
      <c r="Q4354" s="29"/>
      <c r="U4354" s="17"/>
      <c r="V4354" s="2"/>
      <c r="Y4354" t="str">
        <f t="shared" si="276"/>
        <v/>
      </c>
      <c r="AA4354" t="str">
        <f t="shared" si="277"/>
        <v/>
      </c>
      <c r="AC4354" s="7"/>
      <c r="AD4354" t="s">
        <v>12915</v>
      </c>
      <c r="AE4354">
        <f t="shared" si="279"/>
        <v>0</v>
      </c>
      <c r="AG4354" s="2"/>
      <c r="AI4354" s="7"/>
    </row>
    <row r="4355" spans="1:49" ht="11" customHeight="1" outlineLevel="1" collapsed="1" x14ac:dyDescent="0.25">
      <c r="A4355" t="s">
        <v>2628</v>
      </c>
      <c r="C4355" s="2" t="s">
        <v>12521</v>
      </c>
      <c r="D4355" s="2" t="s">
        <v>12917</v>
      </c>
      <c r="E4355" s="7">
        <v>2017</v>
      </c>
      <c r="F4355" s="5" t="s">
        <v>12913</v>
      </c>
      <c r="H4355" s="5" t="s">
        <v>5398</v>
      </c>
      <c r="I4355" s="6" t="s">
        <v>12918</v>
      </c>
      <c r="J4355" s="6" t="s">
        <v>12914</v>
      </c>
      <c r="K4355" s="17">
        <v>3</v>
      </c>
      <c r="L4355" s="17" t="s">
        <v>7732</v>
      </c>
      <c r="M4355" s="9"/>
      <c r="N4355" s="9"/>
      <c r="O4355" s="21"/>
      <c r="Q4355" s="29"/>
      <c r="U4355" s="17"/>
      <c r="V4355" s="2"/>
      <c r="Y4355" t="str">
        <f t="shared" si="276"/>
        <v/>
      </c>
      <c r="AA4355" t="str">
        <f t="shared" si="277"/>
        <v/>
      </c>
      <c r="AC4355" s="7"/>
      <c r="AD4355" t="s">
        <v>12918</v>
      </c>
      <c r="AE4355">
        <f t="shared" si="279"/>
        <v>1</v>
      </c>
      <c r="AG4355" s="2"/>
      <c r="AI4355" s="7"/>
    </row>
    <row r="4356" spans="1:49" ht="11" customHeight="1" outlineLevel="1" collapsed="1" x14ac:dyDescent="0.25">
      <c r="A4356" t="s">
        <v>2628</v>
      </c>
      <c r="C4356" s="2" t="s">
        <v>12521</v>
      </c>
      <c r="D4356" s="2">
        <v>6454</v>
      </c>
      <c r="E4356" s="7">
        <v>2017</v>
      </c>
      <c r="F4356" s="31">
        <v>0.85</v>
      </c>
      <c r="H4356" s="5" t="s">
        <v>5398</v>
      </c>
      <c r="I4356" s="6" t="s">
        <v>13271</v>
      </c>
      <c r="J4356" s="6" t="s">
        <v>18845</v>
      </c>
      <c r="K4356" s="17">
        <v>3</v>
      </c>
      <c r="L4356" s="17" t="s">
        <v>7732</v>
      </c>
      <c r="M4356" s="9"/>
      <c r="N4356" s="9"/>
      <c r="O4356" s="21"/>
      <c r="Q4356" s="29"/>
      <c r="U4356" s="17"/>
      <c r="V4356" s="2"/>
      <c r="Y4356" t="str">
        <f t="shared" si="276"/>
        <v/>
      </c>
      <c r="AA4356" t="str">
        <f t="shared" si="277"/>
        <v/>
      </c>
      <c r="AC4356" s="7"/>
      <c r="AD4356" t="s">
        <v>13271</v>
      </c>
      <c r="AE4356">
        <f t="shared" si="279"/>
        <v>0</v>
      </c>
      <c r="AG4356" s="2"/>
      <c r="AI4356" s="7"/>
    </row>
    <row r="4357" spans="1:49" ht="11" customHeight="1" outlineLevel="1" x14ac:dyDescent="0.25">
      <c r="A4357" t="s">
        <v>2628</v>
      </c>
      <c r="C4357" s="2" t="s">
        <v>12521</v>
      </c>
      <c r="D4357" s="2">
        <v>6654</v>
      </c>
      <c r="E4357" s="7">
        <v>2018</v>
      </c>
      <c r="F4357" s="5" t="s">
        <v>12920</v>
      </c>
      <c r="H4357" s="5" t="s">
        <v>5398</v>
      </c>
      <c r="I4357" s="6" t="s">
        <v>106</v>
      </c>
      <c r="J4357" s="6" t="s">
        <v>12919</v>
      </c>
      <c r="K4357" s="17">
        <v>1</v>
      </c>
      <c r="L4357" s="17" t="s">
        <v>7732</v>
      </c>
      <c r="M4357" s="9"/>
      <c r="N4357" s="9"/>
      <c r="O4357" s="21"/>
      <c r="Q4357" s="29"/>
      <c r="U4357" s="17"/>
      <c r="V4357" s="2"/>
      <c r="Y4357" t="str">
        <f t="shared" si="276"/>
        <v/>
      </c>
      <c r="AA4357" t="str">
        <f t="shared" si="277"/>
        <v/>
      </c>
      <c r="AC4357" s="7"/>
      <c r="AD4357" t="s">
        <v>106</v>
      </c>
      <c r="AE4357">
        <f t="shared" si="279"/>
        <v>0</v>
      </c>
      <c r="AG4357" s="2"/>
      <c r="AI4357" s="7"/>
    </row>
    <row r="4358" spans="1:49" ht="11" customHeight="1" outlineLevel="1" x14ac:dyDescent="0.25">
      <c r="A4358" t="s">
        <v>2628</v>
      </c>
      <c r="C4358" s="2" t="s">
        <v>12521</v>
      </c>
      <c r="D4358" s="2" t="s">
        <v>12921</v>
      </c>
      <c r="E4358" s="7">
        <v>2018</v>
      </c>
      <c r="F4358" s="5" t="s">
        <v>12920</v>
      </c>
      <c r="H4358" s="5" t="s">
        <v>5398</v>
      </c>
      <c r="I4358" s="6" t="s">
        <v>106</v>
      </c>
      <c r="J4358" s="6" t="s">
        <v>12919</v>
      </c>
      <c r="K4358" s="17">
        <v>1</v>
      </c>
      <c r="L4358" s="17" t="s">
        <v>7732</v>
      </c>
      <c r="M4358" s="9"/>
      <c r="N4358" s="9"/>
      <c r="O4358" s="21"/>
      <c r="Q4358" s="29"/>
      <c r="U4358" s="17"/>
      <c r="V4358" s="2"/>
      <c r="Y4358" t="str">
        <f t="shared" si="276"/>
        <v/>
      </c>
      <c r="AA4358" t="str">
        <f t="shared" si="277"/>
        <v/>
      </c>
      <c r="AC4358" s="7"/>
      <c r="AD4358" t="s">
        <v>106</v>
      </c>
      <c r="AE4358">
        <f t="shared" si="279"/>
        <v>0</v>
      </c>
      <c r="AG4358" s="2"/>
      <c r="AI4358" s="7"/>
    </row>
    <row r="4359" spans="1:49" ht="11" customHeight="1" outlineLevel="1" x14ac:dyDescent="0.3">
      <c r="A4359" t="s">
        <v>2628</v>
      </c>
      <c r="C4359" s="2" t="s">
        <v>12521</v>
      </c>
      <c r="D4359" s="2" t="s">
        <v>12923</v>
      </c>
      <c r="E4359" s="7">
        <v>2021</v>
      </c>
      <c r="F4359" s="8" t="s">
        <v>12924</v>
      </c>
      <c r="H4359" s="5" t="s">
        <v>5398</v>
      </c>
      <c r="I4359" s="6" t="s">
        <v>12925</v>
      </c>
      <c r="J4359" s="6" t="s">
        <v>12922</v>
      </c>
      <c r="K4359" s="17">
        <v>6</v>
      </c>
      <c r="L4359" s="17" t="s">
        <v>7732</v>
      </c>
      <c r="M4359" s="9"/>
      <c r="N4359" s="9"/>
      <c r="O4359" s="21"/>
      <c r="Q4359" s="29"/>
      <c r="U4359" s="17"/>
      <c r="V4359" s="2"/>
      <c r="Y4359" t="str">
        <f t="shared" si="276"/>
        <v/>
      </c>
      <c r="AA4359">
        <f t="shared" si="277"/>
        <v>1</v>
      </c>
      <c r="AC4359" s="7"/>
      <c r="AD4359" t="s">
        <v>12925</v>
      </c>
      <c r="AE4359">
        <f t="shared" si="279"/>
        <v>0</v>
      </c>
      <c r="AG4359" s="2"/>
      <c r="AI4359" s="7"/>
    </row>
    <row r="4360" spans="1:49" ht="11" customHeight="1" x14ac:dyDescent="0.25">
      <c r="A4360" t="s">
        <v>15030</v>
      </c>
      <c r="B4360" s="1" t="s">
        <v>17239</v>
      </c>
      <c r="C4360" s="2" t="s">
        <v>12455</v>
      </c>
      <c r="E4360" s="7"/>
      <c r="F4360" s="5"/>
      <c r="H4360" s="5"/>
      <c r="I4360" s="6"/>
      <c r="J4360" s="6"/>
      <c r="K4360" s="17"/>
      <c r="L4360" s="17"/>
      <c r="M4360" s="9"/>
      <c r="N4360" s="9">
        <f>SUM(M4361:M4412)</f>
        <v>56.100000000000016</v>
      </c>
      <c r="O4360" s="21">
        <v>237</v>
      </c>
      <c r="P4360">
        <f>COUNTIF(L4361:L4412,"*")</f>
        <v>52</v>
      </c>
      <c r="Q4360" s="29">
        <f>P4360/O4360</f>
        <v>0.21940928270042195</v>
      </c>
      <c r="R4360">
        <f>COUNTIF(L4361:L4412,"Y")+COUNTIF(L4361:L4412,"S")</f>
        <v>32</v>
      </c>
      <c r="U4360" s="18" t="s">
        <v>7732</v>
      </c>
      <c r="V4360" s="2"/>
      <c r="W4360" t="s">
        <v>18631</v>
      </c>
      <c r="Y4360" t="str">
        <f t="shared" si="276"/>
        <v/>
      </c>
      <c r="AA4360" t="str">
        <f t="shared" si="277"/>
        <v/>
      </c>
      <c r="AC4360" s="7"/>
      <c r="AF4360">
        <f>COUNTIF(AE4361:AE4412,"1")</f>
        <v>0</v>
      </c>
      <c r="AG4360" s="2"/>
      <c r="AI4360" s="7"/>
      <c r="AJ4360">
        <f>COUNTIF($K4361:$K4412,"1")-COUNTIFS($K4361:$K4412,"1",$L4361:$L4412,"V")</f>
        <v>0</v>
      </c>
      <c r="AK4360">
        <f>COUNTIFS($K4361:$K4412,"1",$L4361:$L4412,"Y")+COUNTIFS($K4361:$K4412,"1",$L4361:$L4412,"s")</f>
        <v>0</v>
      </c>
      <c r="AL4360">
        <f>COUNTIF($K4361:$K4412,"2")-COUNTIFS($K4361:$K4412,"2",$L4361:$L4412,"V")</f>
        <v>0</v>
      </c>
      <c r="AM4360">
        <f>COUNTIFS($K4361:$K4412,"2",$L4361:$L4412,"Y")+COUNTIFS($K4361:$K4412,"2",$L4361:$L4412,"s")</f>
        <v>0</v>
      </c>
      <c r="AN4360">
        <f>COUNTIF($K4361:$K4412,"3")-COUNTIFS($K4361:$K4412,"3",$L4361:$L4412,"V")</f>
        <v>43</v>
      </c>
      <c r="AO4360">
        <f>COUNTIFS($K4361:$K4412,"3",$L4361:$L4412,"Y")+COUNTIFS($K4361:$K4412,"3",$L4361:$L4412,"s")</f>
        <v>27</v>
      </c>
      <c r="AP4360">
        <f>COUNTIF($K4361:$K4412,"4")-COUNTIFS($K4361:$K4412,"4",$L4361:$L4412,"V")</f>
        <v>0</v>
      </c>
      <c r="AQ4360">
        <f>COUNTIFS($K4361:$K4412,"4",$L4361:$L4412,"Y")+COUNTIFS($K4361:$K4412,"4",$L4361:$L4412,"s")</f>
        <v>0</v>
      </c>
      <c r="AR4360">
        <f>COUNTIF($K4361:$K4412,"5")-COUNTIFS($K4361:$K4412,"5",$L4361:$L4412,"V")</f>
        <v>9</v>
      </c>
      <c r="AS4360">
        <f>COUNTIFS($K4361:$K4412,"5",$L4361:$L4412,"Y")+COUNTIFS($K4361:$K4412,"5",$L4361:$L4412,"s")</f>
        <v>5</v>
      </c>
      <c r="AT4360">
        <f>COUNTIF($K4361:$K4412,"6")-COUNTIFS($K4361:$K4412,"6",$L4361:$L4412,"V")</f>
        <v>0</v>
      </c>
      <c r="AU4360">
        <f>COUNTIFS($K4361:$K4412,"6",$L4361:$L4412,"Y")+COUNTIFS($K4361:$K4412,"6",$L4361:$L4412,"s")</f>
        <v>0</v>
      </c>
      <c r="AV4360">
        <f>COUNTIF($K4361:$K4412,"7")-COUNTIFS($K4361:$K4412,"7",$L4361:$L4412,"V")</f>
        <v>0</v>
      </c>
      <c r="AW4360">
        <f>COUNTIFS($K4361:$K4412,"7",$L4361:$L4412,"Y")+COUNTIFS($K4361:$K4412,"7",$L4361:$L4412,"s")</f>
        <v>0</v>
      </c>
    </row>
    <row r="4361" spans="1:49" ht="11" customHeight="1" outlineLevel="1" x14ac:dyDescent="0.25">
      <c r="A4361" t="s">
        <v>14978</v>
      </c>
      <c r="C4361" s="2" t="s">
        <v>12455</v>
      </c>
      <c r="D4361" s="2">
        <v>35</v>
      </c>
      <c r="E4361" s="7">
        <v>1913</v>
      </c>
      <c r="F4361" s="5" t="s">
        <v>1654</v>
      </c>
      <c r="H4361" s="5" t="s">
        <v>10961</v>
      </c>
      <c r="I4361" s="6" t="s">
        <v>3141</v>
      </c>
      <c r="J4361" s="6" t="s">
        <v>14980</v>
      </c>
      <c r="K4361" s="17">
        <v>3</v>
      </c>
      <c r="L4361" s="17" t="s">
        <v>7730</v>
      </c>
      <c r="M4361" s="9">
        <v>1.5</v>
      </c>
      <c r="N4361" s="9"/>
      <c r="O4361" s="21"/>
      <c r="Q4361" s="29"/>
      <c r="U4361" s="17"/>
      <c r="V4361" s="2">
        <v>49</v>
      </c>
      <c r="Y4361" t="str">
        <f t="shared" si="276"/>
        <v/>
      </c>
      <c r="AA4361" t="str">
        <f t="shared" si="277"/>
        <v/>
      </c>
      <c r="AC4361" s="7"/>
      <c r="AD4361" t="s">
        <v>3141</v>
      </c>
      <c r="AE4361">
        <f t="shared" ref="AE4361:AE4392" si="280">COUNTIF(I4361,"*Fuji*")</f>
        <v>0</v>
      </c>
      <c r="AG4361" s="2"/>
      <c r="AH4361" t="s">
        <v>4869</v>
      </c>
      <c r="AI4361" s="7" t="s">
        <v>4922</v>
      </c>
    </row>
    <row r="4362" spans="1:49" ht="11" customHeight="1" outlineLevel="1" x14ac:dyDescent="0.25">
      <c r="A4362" t="s">
        <v>14978</v>
      </c>
      <c r="C4362" s="2" t="s">
        <v>12455</v>
      </c>
      <c r="D4362" s="2">
        <v>36</v>
      </c>
      <c r="E4362" s="7">
        <v>1913</v>
      </c>
      <c r="F4362" s="5" t="s">
        <v>5694</v>
      </c>
      <c r="H4362" s="5" t="s">
        <v>14930</v>
      </c>
      <c r="I4362" s="6" t="s">
        <v>3141</v>
      </c>
      <c r="J4362" s="6" t="s">
        <v>14981</v>
      </c>
      <c r="K4362" s="17">
        <v>3</v>
      </c>
      <c r="L4362" s="17" t="s">
        <v>7732</v>
      </c>
      <c r="M4362" s="9"/>
      <c r="N4362" s="9"/>
      <c r="O4362" s="21"/>
      <c r="Q4362" s="29"/>
      <c r="U4362" s="17"/>
      <c r="V4362" s="2">
        <v>53</v>
      </c>
      <c r="Y4362" t="str">
        <f t="shared" si="276"/>
        <v/>
      </c>
      <c r="AA4362" t="str">
        <f t="shared" si="277"/>
        <v/>
      </c>
      <c r="AC4362" s="7"/>
      <c r="AD4362" t="s">
        <v>3141</v>
      </c>
      <c r="AE4362">
        <f t="shared" si="280"/>
        <v>0</v>
      </c>
      <c r="AG4362" s="2"/>
      <c r="AH4362" t="s">
        <v>4869</v>
      </c>
      <c r="AI4362" s="7" t="s">
        <v>4620</v>
      </c>
    </row>
    <row r="4363" spans="1:49" ht="11" customHeight="1" outlineLevel="1" x14ac:dyDescent="0.25">
      <c r="A4363" t="s">
        <v>14978</v>
      </c>
      <c r="C4363" s="2" t="s">
        <v>12455</v>
      </c>
      <c r="D4363" s="2">
        <v>37</v>
      </c>
      <c r="E4363" s="7">
        <v>1913</v>
      </c>
      <c r="F4363" s="5" t="s">
        <v>5696</v>
      </c>
      <c r="H4363" s="5" t="s">
        <v>14979</v>
      </c>
      <c r="I4363" s="6" t="s">
        <v>3141</v>
      </c>
      <c r="J4363" s="6" t="s">
        <v>14982</v>
      </c>
      <c r="K4363" s="17">
        <v>3</v>
      </c>
      <c r="L4363" s="17" t="s">
        <v>7730</v>
      </c>
      <c r="M4363" s="9">
        <v>0.2</v>
      </c>
      <c r="N4363" s="9"/>
      <c r="O4363" s="21"/>
      <c r="Q4363" s="29"/>
      <c r="U4363" s="17"/>
      <c r="V4363" s="2">
        <v>54</v>
      </c>
      <c r="Y4363" t="str">
        <f t="shared" si="276"/>
        <v/>
      </c>
      <c r="AA4363" t="str">
        <f t="shared" si="277"/>
        <v/>
      </c>
      <c r="AC4363" s="7"/>
      <c r="AD4363" t="s">
        <v>3141</v>
      </c>
      <c r="AE4363">
        <f t="shared" si="280"/>
        <v>0</v>
      </c>
      <c r="AG4363" s="2"/>
      <c r="AH4363" t="s">
        <v>880</v>
      </c>
      <c r="AI4363" s="7" t="s">
        <v>4620</v>
      </c>
    </row>
    <row r="4364" spans="1:49" ht="11" customHeight="1" outlineLevel="1" x14ac:dyDescent="0.25">
      <c r="A4364" t="s">
        <v>14978</v>
      </c>
      <c r="C4364" s="2" t="s">
        <v>12455</v>
      </c>
      <c r="D4364" s="2">
        <v>61</v>
      </c>
      <c r="E4364" s="7">
        <v>1927</v>
      </c>
      <c r="F4364" s="8" t="s">
        <v>22057</v>
      </c>
      <c r="H4364" s="5" t="s">
        <v>14930</v>
      </c>
      <c r="I4364" s="6" t="s">
        <v>3141</v>
      </c>
      <c r="J4364" s="6" t="s">
        <v>14983</v>
      </c>
      <c r="K4364" s="17">
        <v>3</v>
      </c>
      <c r="L4364" s="17" t="s">
        <v>7730</v>
      </c>
      <c r="M4364" s="9">
        <v>1</v>
      </c>
      <c r="N4364" s="9"/>
      <c r="O4364" s="21"/>
      <c r="Q4364" s="29"/>
      <c r="U4364" s="17"/>
      <c r="V4364" s="2">
        <v>65</v>
      </c>
      <c r="Y4364" t="str">
        <f t="shared" si="276"/>
        <v/>
      </c>
      <c r="AA4364" t="str">
        <f t="shared" si="277"/>
        <v/>
      </c>
      <c r="AC4364" s="7"/>
      <c r="AD4364" t="s">
        <v>3141</v>
      </c>
      <c r="AE4364">
        <f t="shared" si="280"/>
        <v>0</v>
      </c>
      <c r="AG4364" s="2"/>
      <c r="AH4364" t="s">
        <v>4873</v>
      </c>
      <c r="AI4364" s="7" t="s">
        <v>4620</v>
      </c>
    </row>
    <row r="4365" spans="1:49" ht="11" customHeight="1" outlineLevel="1" x14ac:dyDescent="0.25">
      <c r="A4365" t="s">
        <v>14978</v>
      </c>
      <c r="C4365" s="2" t="s">
        <v>12455</v>
      </c>
      <c r="D4365" s="2">
        <v>62</v>
      </c>
      <c r="E4365" s="7">
        <v>1927</v>
      </c>
      <c r="F4365" s="8" t="s">
        <v>21749</v>
      </c>
      <c r="H4365" s="5" t="s">
        <v>14979</v>
      </c>
      <c r="I4365" s="6" t="s">
        <v>3141</v>
      </c>
      <c r="J4365" s="6" t="s">
        <v>14983</v>
      </c>
      <c r="K4365" s="17">
        <v>3</v>
      </c>
      <c r="L4365" s="17" t="s">
        <v>7730</v>
      </c>
      <c r="M4365" s="9">
        <v>1</v>
      </c>
      <c r="N4365" s="9"/>
      <c r="O4365" s="21"/>
      <c r="Q4365" s="29"/>
      <c r="U4365" s="17"/>
      <c r="V4365" s="2">
        <v>66</v>
      </c>
      <c r="Y4365" t="str">
        <f t="shared" si="276"/>
        <v/>
      </c>
      <c r="AA4365" t="str">
        <f t="shared" si="277"/>
        <v/>
      </c>
      <c r="AC4365" s="7"/>
      <c r="AD4365" t="s">
        <v>3141</v>
      </c>
      <c r="AE4365">
        <f t="shared" si="280"/>
        <v>0</v>
      </c>
      <c r="AG4365" s="2"/>
      <c r="AH4365" t="s">
        <v>4873</v>
      </c>
      <c r="AI4365" s="7" t="s">
        <v>4620</v>
      </c>
    </row>
    <row r="4366" spans="1:49" ht="11" customHeight="1" outlineLevel="1" x14ac:dyDescent="0.25">
      <c r="A4366" t="s">
        <v>14978</v>
      </c>
      <c r="C4366" s="2" t="s">
        <v>12455</v>
      </c>
      <c r="D4366" s="2">
        <v>64</v>
      </c>
      <c r="E4366" s="7">
        <v>1927</v>
      </c>
      <c r="F4366" s="8" t="s">
        <v>22058</v>
      </c>
      <c r="H4366" s="5" t="s">
        <v>14985</v>
      </c>
      <c r="I4366" s="6" t="s">
        <v>3141</v>
      </c>
      <c r="J4366" s="6" t="s">
        <v>14983</v>
      </c>
      <c r="K4366" s="17">
        <v>3</v>
      </c>
      <c r="L4366" s="17" t="s">
        <v>7730</v>
      </c>
      <c r="M4366" s="9">
        <v>1.7</v>
      </c>
      <c r="N4366" s="9"/>
      <c r="O4366" s="21"/>
      <c r="Q4366" s="29"/>
      <c r="U4366" s="17"/>
      <c r="V4366" s="2">
        <v>61</v>
      </c>
      <c r="Y4366" t="str">
        <f t="shared" si="276"/>
        <v/>
      </c>
      <c r="AA4366" t="str">
        <f t="shared" si="277"/>
        <v/>
      </c>
      <c r="AC4366" s="7"/>
      <c r="AD4366" t="s">
        <v>3141</v>
      </c>
      <c r="AE4366">
        <f t="shared" si="280"/>
        <v>0</v>
      </c>
      <c r="AG4366" s="2"/>
      <c r="AH4366" t="s">
        <v>4869</v>
      </c>
      <c r="AI4366" s="7" t="s">
        <v>4620</v>
      </c>
    </row>
    <row r="4367" spans="1:49" ht="11" customHeight="1" outlineLevel="1" x14ac:dyDescent="0.25">
      <c r="A4367" t="s">
        <v>14978</v>
      </c>
      <c r="C4367" s="2" t="s">
        <v>12455</v>
      </c>
      <c r="D4367" s="2">
        <v>65</v>
      </c>
      <c r="E4367" s="7">
        <v>1927</v>
      </c>
      <c r="F4367" s="8" t="s">
        <v>22059</v>
      </c>
      <c r="H4367" s="5" t="s">
        <v>14985</v>
      </c>
      <c r="I4367" s="6" t="s">
        <v>3141</v>
      </c>
      <c r="J4367" s="6" t="s">
        <v>14983</v>
      </c>
      <c r="K4367" s="17">
        <v>3</v>
      </c>
      <c r="L4367" s="17" t="s">
        <v>7730</v>
      </c>
      <c r="M4367" s="9">
        <v>7.6</v>
      </c>
      <c r="N4367" s="9"/>
      <c r="O4367" s="21"/>
      <c r="Q4367" s="29"/>
      <c r="U4367" s="17"/>
      <c r="V4367" s="2">
        <v>62</v>
      </c>
      <c r="Y4367" t="str">
        <f t="shared" si="276"/>
        <v/>
      </c>
      <c r="AA4367" t="str">
        <f t="shared" si="277"/>
        <v/>
      </c>
      <c r="AC4367" s="7"/>
      <c r="AD4367" t="s">
        <v>3141</v>
      </c>
      <c r="AE4367">
        <f t="shared" si="280"/>
        <v>0</v>
      </c>
      <c r="AG4367" s="2"/>
      <c r="AH4367" t="s">
        <v>4873</v>
      </c>
      <c r="AI4367" s="7" t="s">
        <v>4620</v>
      </c>
    </row>
    <row r="4368" spans="1:49" ht="11" customHeight="1" outlineLevel="1" x14ac:dyDescent="0.25">
      <c r="A4368" t="s">
        <v>14978</v>
      </c>
      <c r="C4368" s="2" t="s">
        <v>12455</v>
      </c>
      <c r="D4368" s="2">
        <v>67</v>
      </c>
      <c r="E4368" s="7">
        <v>1927</v>
      </c>
      <c r="F4368" s="8" t="s">
        <v>22060</v>
      </c>
      <c r="H4368" s="5" t="s">
        <v>11404</v>
      </c>
      <c r="I4368" s="6" t="s">
        <v>3141</v>
      </c>
      <c r="J4368" s="6" t="s">
        <v>14983</v>
      </c>
      <c r="K4368" s="17">
        <v>3</v>
      </c>
      <c r="L4368" s="17" t="s">
        <v>7730</v>
      </c>
      <c r="M4368" s="9">
        <v>1.5</v>
      </c>
      <c r="N4368" s="9"/>
      <c r="O4368" s="21"/>
      <c r="Q4368" s="29"/>
      <c r="U4368" s="17"/>
      <c r="V4368" s="2">
        <v>67</v>
      </c>
      <c r="Y4368" t="str">
        <f t="shared" ref="Y4368:Y4431" si="281">IF(COUNTIF(F4368,"*fdc*"),1,"")</f>
        <v/>
      </c>
      <c r="AA4368" t="str">
        <f t="shared" ref="AA4368:AA4431" si="282">IF(COUNTIF(F4368,"*s/s*"),1,"")</f>
        <v/>
      </c>
      <c r="AC4368" s="7"/>
      <c r="AD4368" t="s">
        <v>3141</v>
      </c>
      <c r="AE4368">
        <f t="shared" si="280"/>
        <v>0</v>
      </c>
      <c r="AG4368" s="2"/>
      <c r="AH4368" t="s">
        <v>4873</v>
      </c>
      <c r="AI4368" s="7" t="s">
        <v>4620</v>
      </c>
    </row>
    <row r="4369" spans="1:35" ht="11" customHeight="1" outlineLevel="1" x14ac:dyDescent="0.25">
      <c r="A4369" t="s">
        <v>14978</v>
      </c>
      <c r="C4369" s="2" t="s">
        <v>12455</v>
      </c>
      <c r="D4369" s="2">
        <v>68</v>
      </c>
      <c r="E4369" s="7">
        <v>1927</v>
      </c>
      <c r="F4369" s="8" t="s">
        <v>22061</v>
      </c>
      <c r="H4369" s="5" t="s">
        <v>14986</v>
      </c>
      <c r="I4369" s="6" t="s">
        <v>3141</v>
      </c>
      <c r="J4369" s="6" t="s">
        <v>14983</v>
      </c>
      <c r="K4369" s="17">
        <v>3</v>
      </c>
      <c r="L4369" s="17" t="s">
        <v>7730</v>
      </c>
      <c r="M4369" s="9">
        <v>6.8</v>
      </c>
      <c r="N4369" s="9"/>
      <c r="O4369" s="21"/>
      <c r="Q4369" s="29"/>
      <c r="U4369" s="17"/>
      <c r="V4369" s="2">
        <v>70</v>
      </c>
      <c r="Y4369" t="str">
        <f t="shared" si="281"/>
        <v/>
      </c>
      <c r="AA4369" t="str">
        <f t="shared" si="282"/>
        <v/>
      </c>
      <c r="AC4369" s="7"/>
      <c r="AD4369" t="s">
        <v>3141</v>
      </c>
      <c r="AE4369">
        <f t="shared" si="280"/>
        <v>0</v>
      </c>
      <c r="AG4369" s="2"/>
      <c r="AH4369" t="s">
        <v>4873</v>
      </c>
      <c r="AI4369" s="7" t="s">
        <v>4620</v>
      </c>
    </row>
    <row r="4370" spans="1:35" ht="11" customHeight="1" outlineLevel="1" x14ac:dyDescent="0.25">
      <c r="A4370" t="s">
        <v>14978</v>
      </c>
      <c r="C4370" s="2" t="s">
        <v>12455</v>
      </c>
      <c r="D4370" s="2">
        <v>70</v>
      </c>
      <c r="E4370" s="7">
        <v>1927</v>
      </c>
      <c r="F4370" s="8" t="s">
        <v>6474</v>
      </c>
      <c r="H4370" s="5" t="s">
        <v>14988</v>
      </c>
      <c r="I4370" s="6" t="s">
        <v>3141</v>
      </c>
      <c r="J4370" s="6" t="s">
        <v>14987</v>
      </c>
      <c r="K4370" s="17">
        <v>3</v>
      </c>
      <c r="L4370" s="17" t="s">
        <v>7730</v>
      </c>
      <c r="M4370" s="9">
        <v>2.7</v>
      </c>
      <c r="N4370" s="9"/>
      <c r="O4370" s="21"/>
      <c r="Q4370" s="29"/>
      <c r="U4370" s="17"/>
      <c r="V4370" s="2">
        <v>71</v>
      </c>
      <c r="Y4370" t="str">
        <f t="shared" si="281"/>
        <v/>
      </c>
      <c r="AA4370" t="str">
        <f t="shared" si="282"/>
        <v/>
      </c>
      <c r="AC4370" s="7"/>
      <c r="AD4370" t="s">
        <v>3141</v>
      </c>
      <c r="AE4370">
        <f t="shared" si="280"/>
        <v>0</v>
      </c>
      <c r="AG4370" s="2"/>
      <c r="AH4370" t="s">
        <v>1266</v>
      </c>
      <c r="AI4370" s="7" t="s">
        <v>4620</v>
      </c>
    </row>
    <row r="4371" spans="1:35" ht="11" customHeight="1" outlineLevel="1" x14ac:dyDescent="0.25">
      <c r="A4371" t="s">
        <v>14978</v>
      </c>
      <c r="C4371" s="2" t="s">
        <v>12455</v>
      </c>
      <c r="D4371" s="2">
        <v>71</v>
      </c>
      <c r="E4371" s="7">
        <v>1927</v>
      </c>
      <c r="F4371" s="8" t="s">
        <v>22062</v>
      </c>
      <c r="H4371" s="5" t="s">
        <v>14989</v>
      </c>
      <c r="I4371" s="6" t="s">
        <v>3141</v>
      </c>
      <c r="J4371" s="6" t="s">
        <v>14987</v>
      </c>
      <c r="K4371" s="17">
        <v>3</v>
      </c>
      <c r="L4371" s="17" t="s">
        <v>7732</v>
      </c>
      <c r="M4371" s="9"/>
      <c r="N4371" s="9"/>
      <c r="O4371" s="21"/>
      <c r="Q4371" s="29"/>
      <c r="U4371" s="17"/>
      <c r="V4371" s="2">
        <v>68</v>
      </c>
      <c r="Y4371" t="str">
        <f t="shared" si="281"/>
        <v/>
      </c>
      <c r="AA4371" t="str">
        <f t="shared" si="282"/>
        <v/>
      </c>
      <c r="AC4371" s="7"/>
      <c r="AD4371" t="s">
        <v>3141</v>
      </c>
      <c r="AE4371">
        <f t="shared" si="280"/>
        <v>0</v>
      </c>
      <c r="AG4371" s="2"/>
      <c r="AH4371" t="s">
        <v>4873</v>
      </c>
      <c r="AI4371" s="7" t="s">
        <v>4620</v>
      </c>
    </row>
    <row r="4372" spans="1:35" ht="11" customHeight="1" outlineLevel="1" x14ac:dyDescent="0.25">
      <c r="A4372" t="s">
        <v>14978</v>
      </c>
      <c r="C4372" s="2" t="s">
        <v>12455</v>
      </c>
      <c r="D4372" s="2">
        <v>72</v>
      </c>
      <c r="E4372" s="7">
        <v>1927</v>
      </c>
      <c r="F4372" s="8" t="s">
        <v>6478</v>
      </c>
      <c r="H4372" s="5" t="s">
        <v>14990</v>
      </c>
      <c r="I4372" s="6" t="s">
        <v>3141</v>
      </c>
      <c r="J4372" s="6" t="s">
        <v>14987</v>
      </c>
      <c r="K4372" s="17">
        <v>3</v>
      </c>
      <c r="L4372" s="17" t="s">
        <v>7732</v>
      </c>
      <c r="M4372" s="9"/>
      <c r="N4372" s="9"/>
      <c r="O4372" s="21"/>
      <c r="Q4372" s="29"/>
      <c r="U4372" s="17"/>
      <c r="V4372" s="2">
        <v>69</v>
      </c>
      <c r="Y4372" t="str">
        <f t="shared" si="281"/>
        <v/>
      </c>
      <c r="AA4372" t="str">
        <f t="shared" si="282"/>
        <v/>
      </c>
      <c r="AC4372" s="7"/>
      <c r="AD4372" t="s">
        <v>3141</v>
      </c>
      <c r="AE4372">
        <f t="shared" si="280"/>
        <v>0</v>
      </c>
      <c r="AG4372" s="2"/>
      <c r="AH4372" t="s">
        <v>407</v>
      </c>
      <c r="AI4372" s="7" t="s">
        <v>4620</v>
      </c>
    </row>
    <row r="4373" spans="1:35" ht="11" customHeight="1" outlineLevel="1" x14ac:dyDescent="0.25">
      <c r="A4373" t="s">
        <v>14978</v>
      </c>
      <c r="C4373" s="2" t="s">
        <v>12455</v>
      </c>
      <c r="D4373" s="2">
        <v>73</v>
      </c>
      <c r="E4373" s="7">
        <v>1928</v>
      </c>
      <c r="F4373" s="8" t="s">
        <v>22063</v>
      </c>
      <c r="H4373" s="5" t="s">
        <v>15009</v>
      </c>
      <c r="I4373" s="6" t="s">
        <v>3141</v>
      </c>
      <c r="J4373" s="6" t="s">
        <v>15006</v>
      </c>
      <c r="K4373" s="17">
        <v>3</v>
      </c>
      <c r="L4373" s="17" t="s">
        <v>7732</v>
      </c>
      <c r="M4373" s="9"/>
      <c r="N4373" s="9"/>
      <c r="O4373" s="21"/>
      <c r="Q4373" s="29"/>
      <c r="U4373" s="17"/>
      <c r="V4373" s="2">
        <v>50</v>
      </c>
      <c r="Y4373" t="str">
        <f t="shared" si="281"/>
        <v/>
      </c>
      <c r="AA4373" t="str">
        <f t="shared" si="282"/>
        <v/>
      </c>
      <c r="AC4373" s="7"/>
      <c r="AD4373" t="s">
        <v>3141</v>
      </c>
      <c r="AE4373">
        <f t="shared" si="280"/>
        <v>0</v>
      </c>
      <c r="AG4373" s="2"/>
      <c r="AH4373" t="s">
        <v>4873</v>
      </c>
      <c r="AI4373" s="7" t="s">
        <v>4922</v>
      </c>
    </row>
    <row r="4374" spans="1:35" ht="11" customHeight="1" outlineLevel="1" x14ac:dyDescent="0.25">
      <c r="A4374" t="s">
        <v>14978</v>
      </c>
      <c r="C4374" s="2" t="s">
        <v>12455</v>
      </c>
      <c r="D4374" s="2">
        <v>74</v>
      </c>
      <c r="E4374" s="7">
        <v>1928</v>
      </c>
      <c r="F4374" s="8" t="s">
        <v>22064</v>
      </c>
      <c r="H4374" s="5" t="s">
        <v>15010</v>
      </c>
      <c r="I4374" s="6" t="s">
        <v>3141</v>
      </c>
      <c r="J4374" s="6" t="s">
        <v>15007</v>
      </c>
      <c r="K4374" s="17">
        <v>3</v>
      </c>
      <c r="L4374" s="17" t="s">
        <v>7732</v>
      </c>
      <c r="M4374" s="9"/>
      <c r="N4374" s="9"/>
      <c r="O4374" s="21"/>
      <c r="Q4374" s="29"/>
      <c r="U4374" s="17"/>
      <c r="V4374" s="2"/>
      <c r="Y4374" t="str">
        <f t="shared" si="281"/>
        <v/>
      </c>
      <c r="AA4374" t="str">
        <f t="shared" si="282"/>
        <v/>
      </c>
      <c r="AC4374" s="7"/>
      <c r="AD4374" t="s">
        <v>3141</v>
      </c>
      <c r="AE4374">
        <f t="shared" si="280"/>
        <v>0</v>
      </c>
      <c r="AG4374" s="2"/>
      <c r="AH4374" t="s">
        <v>880</v>
      </c>
      <c r="AI4374" s="7" t="s">
        <v>4922</v>
      </c>
    </row>
    <row r="4375" spans="1:35" ht="11" customHeight="1" outlineLevel="1" x14ac:dyDescent="0.25">
      <c r="A4375" t="s">
        <v>14978</v>
      </c>
      <c r="C4375" s="2" t="s">
        <v>12455</v>
      </c>
      <c r="D4375" s="2">
        <v>75</v>
      </c>
      <c r="E4375" s="7">
        <v>1928</v>
      </c>
      <c r="F4375" s="8" t="s">
        <v>22065</v>
      </c>
      <c r="H4375" s="5" t="s">
        <v>15011</v>
      </c>
      <c r="I4375" s="6" t="s">
        <v>3141</v>
      </c>
      <c r="J4375" s="6" t="s">
        <v>15008</v>
      </c>
      <c r="K4375" s="17">
        <v>3</v>
      </c>
      <c r="L4375" s="17" t="s">
        <v>7732</v>
      </c>
      <c r="M4375" s="9"/>
      <c r="N4375" s="9"/>
      <c r="O4375" s="21"/>
      <c r="Q4375" s="29"/>
      <c r="U4375" s="17"/>
      <c r="V4375" s="2">
        <v>51</v>
      </c>
      <c r="Y4375" t="str">
        <f t="shared" si="281"/>
        <v/>
      </c>
      <c r="AA4375" t="str">
        <f t="shared" si="282"/>
        <v/>
      </c>
      <c r="AC4375" s="7"/>
      <c r="AD4375" t="s">
        <v>3141</v>
      </c>
      <c r="AE4375">
        <f t="shared" si="280"/>
        <v>0</v>
      </c>
      <c r="AG4375" s="2"/>
      <c r="AH4375" t="s">
        <v>4869</v>
      </c>
      <c r="AI4375" s="7" t="s">
        <v>4922</v>
      </c>
    </row>
    <row r="4376" spans="1:35" ht="11" customHeight="1" outlineLevel="1" x14ac:dyDescent="0.25">
      <c r="A4376" t="s">
        <v>14978</v>
      </c>
      <c r="C4376" s="2" t="s">
        <v>12455</v>
      </c>
      <c r="D4376" s="2">
        <v>76</v>
      </c>
      <c r="E4376" s="7">
        <v>1929</v>
      </c>
      <c r="F4376" s="8" t="s">
        <v>107</v>
      </c>
      <c r="H4376" s="5" t="s">
        <v>8859</v>
      </c>
      <c r="I4376" s="6" t="s">
        <v>3141</v>
      </c>
      <c r="J4376" s="6" t="s">
        <v>15012</v>
      </c>
      <c r="K4376" s="17">
        <v>3</v>
      </c>
      <c r="L4376" s="17" t="s">
        <v>7732</v>
      </c>
      <c r="M4376" s="9"/>
      <c r="N4376" s="9"/>
      <c r="O4376" s="21"/>
      <c r="Q4376" s="29"/>
      <c r="U4376" s="17"/>
      <c r="V4376" s="2">
        <v>72</v>
      </c>
      <c r="Y4376" t="str">
        <f t="shared" si="281"/>
        <v/>
      </c>
      <c r="AA4376" t="str">
        <f t="shared" si="282"/>
        <v/>
      </c>
      <c r="AC4376" s="7"/>
      <c r="AD4376" t="s">
        <v>3141</v>
      </c>
      <c r="AE4376">
        <f t="shared" si="280"/>
        <v>0</v>
      </c>
      <c r="AG4376" s="2"/>
      <c r="AH4376" t="s">
        <v>407</v>
      </c>
      <c r="AI4376" s="7" t="s">
        <v>4922</v>
      </c>
    </row>
    <row r="4377" spans="1:35" ht="11" customHeight="1" outlineLevel="1" x14ac:dyDescent="0.25">
      <c r="A4377" t="s">
        <v>14978</v>
      </c>
      <c r="C4377" s="2" t="s">
        <v>12455</v>
      </c>
      <c r="D4377" s="2">
        <v>77</v>
      </c>
      <c r="E4377" s="7">
        <v>1929</v>
      </c>
      <c r="F4377" s="5" t="s">
        <v>5696</v>
      </c>
      <c r="H4377" s="5" t="s">
        <v>15013</v>
      </c>
      <c r="I4377" s="6" t="s">
        <v>3141</v>
      </c>
      <c r="J4377" s="6" t="s">
        <v>15012</v>
      </c>
      <c r="K4377" s="17">
        <v>3</v>
      </c>
      <c r="L4377" s="17" t="s">
        <v>7732</v>
      </c>
      <c r="M4377" s="9"/>
      <c r="N4377" s="9"/>
      <c r="O4377" s="21"/>
      <c r="Q4377" s="29"/>
      <c r="U4377" s="17"/>
      <c r="V4377" s="2">
        <v>73</v>
      </c>
      <c r="Y4377" t="str">
        <f t="shared" si="281"/>
        <v/>
      </c>
      <c r="AA4377" t="str">
        <f t="shared" si="282"/>
        <v/>
      </c>
      <c r="AC4377" s="7"/>
      <c r="AD4377" t="s">
        <v>3141</v>
      </c>
      <c r="AE4377">
        <f t="shared" si="280"/>
        <v>0</v>
      </c>
      <c r="AG4377" s="2"/>
      <c r="AH4377" t="s">
        <v>893</v>
      </c>
      <c r="AI4377" s="7" t="s">
        <v>4922</v>
      </c>
    </row>
    <row r="4378" spans="1:35" ht="11" customHeight="1" outlineLevel="1" x14ac:dyDescent="0.25">
      <c r="A4378" t="s">
        <v>14978</v>
      </c>
      <c r="C4378" s="2" t="s">
        <v>12455</v>
      </c>
      <c r="D4378" s="2">
        <v>78</v>
      </c>
      <c r="E4378" s="7">
        <v>1929</v>
      </c>
      <c r="F4378" s="8" t="s">
        <v>3437</v>
      </c>
      <c r="H4378" s="5" t="s">
        <v>15014</v>
      </c>
      <c r="I4378" s="6" t="s">
        <v>3141</v>
      </c>
      <c r="J4378" s="6" t="s">
        <v>15012</v>
      </c>
      <c r="K4378" s="17">
        <v>3</v>
      </c>
      <c r="L4378" s="17" t="s">
        <v>7732</v>
      </c>
      <c r="M4378" s="9"/>
      <c r="N4378" s="9"/>
      <c r="O4378" s="21"/>
      <c r="Q4378" s="29"/>
      <c r="U4378" s="17"/>
      <c r="V4378" s="2">
        <v>74</v>
      </c>
      <c r="Y4378" t="str">
        <f t="shared" si="281"/>
        <v/>
      </c>
      <c r="AA4378" t="str">
        <f t="shared" si="282"/>
        <v/>
      </c>
      <c r="AC4378" s="7"/>
      <c r="AD4378" t="s">
        <v>3141</v>
      </c>
      <c r="AE4378">
        <f t="shared" si="280"/>
        <v>0</v>
      </c>
      <c r="AG4378" s="2"/>
      <c r="AH4378" t="s">
        <v>14991</v>
      </c>
      <c r="AI4378" s="7" t="s">
        <v>4922</v>
      </c>
    </row>
    <row r="4379" spans="1:35" ht="11" customHeight="1" outlineLevel="1" collapsed="1" x14ac:dyDescent="0.25">
      <c r="A4379" t="s">
        <v>14978</v>
      </c>
      <c r="C4379" s="2" t="s">
        <v>12455</v>
      </c>
      <c r="D4379" s="2">
        <v>79</v>
      </c>
      <c r="E4379" s="7">
        <v>1929</v>
      </c>
      <c r="F4379" s="8" t="s">
        <v>5761</v>
      </c>
      <c r="H4379" s="5" t="s">
        <v>15015</v>
      </c>
      <c r="I4379" s="6" t="s">
        <v>3141</v>
      </c>
      <c r="J4379" s="6" t="s">
        <v>15012</v>
      </c>
      <c r="K4379" s="17">
        <v>3</v>
      </c>
      <c r="L4379" s="17" t="s">
        <v>7732</v>
      </c>
      <c r="M4379" s="9"/>
      <c r="N4379" s="9"/>
      <c r="O4379" s="21"/>
      <c r="Q4379" s="29"/>
      <c r="U4379" s="17"/>
      <c r="V4379" s="2">
        <v>75</v>
      </c>
      <c r="Y4379" t="str">
        <f t="shared" si="281"/>
        <v/>
      </c>
      <c r="AA4379" t="str">
        <f t="shared" si="282"/>
        <v/>
      </c>
      <c r="AC4379" s="7"/>
      <c r="AD4379" t="s">
        <v>3141</v>
      </c>
      <c r="AE4379">
        <f t="shared" si="280"/>
        <v>0</v>
      </c>
      <c r="AG4379" s="2"/>
      <c r="AH4379" t="s">
        <v>14992</v>
      </c>
      <c r="AI4379" s="7" t="s">
        <v>4922</v>
      </c>
    </row>
    <row r="4380" spans="1:35" ht="11" customHeight="1" outlineLevel="1" x14ac:dyDescent="0.25">
      <c r="A4380" t="s">
        <v>14978</v>
      </c>
      <c r="C4380" s="2" t="s">
        <v>12455</v>
      </c>
      <c r="D4380" s="2" t="s">
        <v>4062</v>
      </c>
      <c r="E4380" s="7">
        <v>1929</v>
      </c>
      <c r="F4380" s="5" t="s">
        <v>5139</v>
      </c>
      <c r="H4380" s="5" t="s">
        <v>1920</v>
      </c>
      <c r="I4380" s="6" t="s">
        <v>3557</v>
      </c>
      <c r="J4380" s="6"/>
      <c r="K4380" s="17">
        <v>3</v>
      </c>
      <c r="L4380" s="17" t="s">
        <v>7730</v>
      </c>
      <c r="M4380" s="9">
        <v>1</v>
      </c>
      <c r="N4380" s="9"/>
      <c r="O4380" s="21"/>
      <c r="Q4380" s="29"/>
      <c r="U4380" s="17"/>
      <c r="V4380" s="2" t="s">
        <v>5542</v>
      </c>
      <c r="Y4380" t="str">
        <f t="shared" si="281"/>
        <v/>
      </c>
      <c r="AA4380" t="str">
        <f t="shared" si="282"/>
        <v/>
      </c>
      <c r="AC4380" s="7"/>
      <c r="AD4380" t="s">
        <v>3557</v>
      </c>
      <c r="AE4380">
        <f t="shared" si="280"/>
        <v>0</v>
      </c>
      <c r="AG4380" s="2"/>
      <c r="AH4380" t="s">
        <v>3142</v>
      </c>
      <c r="AI4380" s="7" t="s">
        <v>4610</v>
      </c>
    </row>
    <row r="4381" spans="1:35" ht="11" customHeight="1" outlineLevel="1" x14ac:dyDescent="0.25">
      <c r="A4381" t="s">
        <v>14978</v>
      </c>
      <c r="C4381" s="2" t="s">
        <v>12455</v>
      </c>
      <c r="D4381" s="2" t="s">
        <v>4062</v>
      </c>
      <c r="E4381" s="7">
        <v>1929</v>
      </c>
      <c r="F4381" s="5" t="s">
        <v>5138</v>
      </c>
      <c r="H4381" s="5" t="s">
        <v>6105</v>
      </c>
      <c r="I4381" s="6" t="s">
        <v>3557</v>
      </c>
      <c r="J4381" s="6"/>
      <c r="K4381" s="17">
        <v>3</v>
      </c>
      <c r="L4381" s="17" t="s">
        <v>7730</v>
      </c>
      <c r="M4381" s="9">
        <v>1</v>
      </c>
      <c r="N4381" s="9"/>
      <c r="O4381" s="21"/>
      <c r="Q4381" s="29"/>
      <c r="U4381" s="17"/>
      <c r="V4381" s="2" t="s">
        <v>6768</v>
      </c>
      <c r="Y4381" t="str">
        <f t="shared" si="281"/>
        <v/>
      </c>
      <c r="AA4381" t="str">
        <f t="shared" si="282"/>
        <v/>
      </c>
      <c r="AC4381" s="7"/>
      <c r="AD4381" t="s">
        <v>3557</v>
      </c>
      <c r="AE4381">
        <f t="shared" si="280"/>
        <v>0</v>
      </c>
      <c r="AG4381" s="2"/>
      <c r="AH4381" t="s">
        <v>3142</v>
      </c>
      <c r="AI4381" s="7" t="s">
        <v>4610</v>
      </c>
    </row>
    <row r="4382" spans="1:35" ht="11" customHeight="1" outlineLevel="1" x14ac:dyDescent="0.25">
      <c r="A4382" t="s">
        <v>14978</v>
      </c>
      <c r="C4382" s="2" t="s">
        <v>12455</v>
      </c>
      <c r="D4382" s="2" t="s">
        <v>4062</v>
      </c>
      <c r="E4382" s="7">
        <v>1929</v>
      </c>
      <c r="F4382" s="5" t="s">
        <v>5279</v>
      </c>
      <c r="H4382" s="5" t="s">
        <v>6106</v>
      </c>
      <c r="I4382" s="6" t="s">
        <v>3557</v>
      </c>
      <c r="J4382" s="6"/>
      <c r="K4382" s="17">
        <v>3</v>
      </c>
      <c r="L4382" s="17" t="s">
        <v>7730</v>
      </c>
      <c r="M4382" s="9">
        <v>1</v>
      </c>
      <c r="N4382" s="9"/>
      <c r="O4382" s="21"/>
      <c r="Q4382" s="29"/>
      <c r="U4382" s="17"/>
      <c r="V4382" s="2" t="s">
        <v>6769</v>
      </c>
      <c r="Y4382" t="str">
        <f t="shared" si="281"/>
        <v/>
      </c>
      <c r="AA4382" t="str">
        <f t="shared" si="282"/>
        <v/>
      </c>
      <c r="AC4382" s="7"/>
      <c r="AD4382" t="s">
        <v>3557</v>
      </c>
      <c r="AE4382">
        <f t="shared" si="280"/>
        <v>0</v>
      </c>
      <c r="AG4382" s="2"/>
      <c r="AH4382" t="s">
        <v>3142</v>
      </c>
      <c r="AI4382" s="7" t="s">
        <v>4922</v>
      </c>
    </row>
    <row r="4383" spans="1:35" ht="11" customHeight="1" outlineLevel="1" x14ac:dyDescent="0.25">
      <c r="A4383" t="s">
        <v>14978</v>
      </c>
      <c r="C4383" s="2" t="s">
        <v>12455</v>
      </c>
      <c r="D4383" s="2" t="s">
        <v>4062</v>
      </c>
      <c r="E4383" s="7">
        <v>1929</v>
      </c>
      <c r="F4383" s="5" t="s">
        <v>3421</v>
      </c>
      <c r="H4383" s="5" t="s">
        <v>6107</v>
      </c>
      <c r="I4383" s="6" t="s">
        <v>3557</v>
      </c>
      <c r="J4383" s="6"/>
      <c r="K4383" s="17">
        <v>3</v>
      </c>
      <c r="L4383" s="17" t="s">
        <v>7730</v>
      </c>
      <c r="M4383" s="9">
        <v>1</v>
      </c>
      <c r="N4383" s="9"/>
      <c r="O4383" s="21"/>
      <c r="Q4383" s="29"/>
      <c r="U4383" s="17"/>
      <c r="V4383" s="2" t="s">
        <v>6770</v>
      </c>
      <c r="Y4383" t="str">
        <f t="shared" si="281"/>
        <v/>
      </c>
      <c r="AA4383" t="str">
        <f t="shared" si="282"/>
        <v/>
      </c>
      <c r="AC4383" s="7"/>
      <c r="AD4383" t="s">
        <v>3557</v>
      </c>
      <c r="AE4383">
        <f t="shared" si="280"/>
        <v>0</v>
      </c>
      <c r="AG4383" s="2"/>
      <c r="AH4383" t="s">
        <v>3142</v>
      </c>
      <c r="AI4383" s="7" t="s">
        <v>4922</v>
      </c>
    </row>
    <row r="4384" spans="1:35" ht="11" customHeight="1" outlineLevel="1" x14ac:dyDescent="0.25">
      <c r="A4384" t="s">
        <v>14978</v>
      </c>
      <c r="C4384" s="2" t="s">
        <v>12455</v>
      </c>
      <c r="D4384" s="2" t="s">
        <v>4062</v>
      </c>
      <c r="E4384" s="7">
        <v>1929</v>
      </c>
      <c r="F4384" s="5" t="s">
        <v>1346</v>
      </c>
      <c r="H4384" s="5" t="s">
        <v>6108</v>
      </c>
      <c r="I4384" s="6" t="s">
        <v>3557</v>
      </c>
      <c r="J4384" s="6"/>
      <c r="K4384" s="17">
        <v>3</v>
      </c>
      <c r="L4384" s="17" t="s">
        <v>7732</v>
      </c>
      <c r="M4384" s="9"/>
      <c r="N4384" s="9"/>
      <c r="O4384" s="21"/>
      <c r="Q4384" s="29"/>
      <c r="U4384" s="17"/>
      <c r="V4384" s="2" t="s">
        <v>6771</v>
      </c>
      <c r="Y4384" t="str">
        <f t="shared" si="281"/>
        <v/>
      </c>
      <c r="AA4384" t="str">
        <f t="shared" si="282"/>
        <v/>
      </c>
      <c r="AC4384" s="7"/>
      <c r="AD4384" t="s">
        <v>3557</v>
      </c>
      <c r="AE4384">
        <f t="shared" si="280"/>
        <v>0</v>
      </c>
      <c r="AG4384" s="2"/>
      <c r="AH4384" t="s">
        <v>3142</v>
      </c>
      <c r="AI4384" s="7" t="s">
        <v>4922</v>
      </c>
    </row>
    <row r="4385" spans="1:35" ht="11" customHeight="1" outlineLevel="1" x14ac:dyDescent="0.25">
      <c r="A4385" t="s">
        <v>14978</v>
      </c>
      <c r="C4385" s="2" t="s">
        <v>12455</v>
      </c>
      <c r="D4385" s="2">
        <v>88</v>
      </c>
      <c r="E4385" s="7">
        <v>1934</v>
      </c>
      <c r="F4385" s="8" t="s">
        <v>5696</v>
      </c>
      <c r="H4385" s="8" t="s">
        <v>6704</v>
      </c>
      <c r="I4385" s="39" t="s">
        <v>21237</v>
      </c>
      <c r="J4385" s="6" t="s">
        <v>21236</v>
      </c>
      <c r="K4385" s="17">
        <v>5</v>
      </c>
      <c r="L4385" s="17" t="s">
        <v>7730</v>
      </c>
      <c r="M4385" s="9">
        <v>0.4</v>
      </c>
      <c r="N4385" s="9"/>
      <c r="O4385" s="21"/>
      <c r="Q4385" s="29"/>
      <c r="U4385" s="17"/>
      <c r="V4385" s="2" t="s">
        <v>7989</v>
      </c>
      <c r="Y4385" t="str">
        <f t="shared" si="281"/>
        <v/>
      </c>
      <c r="AA4385" t="str">
        <f t="shared" si="282"/>
        <v/>
      </c>
      <c r="AC4385" s="7"/>
      <c r="AD4385" s="1" t="s">
        <v>21237</v>
      </c>
      <c r="AE4385">
        <f t="shared" si="280"/>
        <v>0</v>
      </c>
      <c r="AG4385" s="2"/>
      <c r="AH4385" t="s">
        <v>14993</v>
      </c>
      <c r="AI4385" s="7" t="s">
        <v>4922</v>
      </c>
    </row>
    <row r="4386" spans="1:35" ht="11" customHeight="1" outlineLevel="1" x14ac:dyDescent="0.25">
      <c r="A4386" t="s">
        <v>14978</v>
      </c>
      <c r="C4386" s="2" t="s">
        <v>12455</v>
      </c>
      <c r="D4386" s="2">
        <v>141</v>
      </c>
      <c r="E4386" s="7">
        <v>1941</v>
      </c>
      <c r="F4386" s="5" t="s">
        <v>1654</v>
      </c>
      <c r="H4386" s="5" t="s">
        <v>6501</v>
      </c>
      <c r="I4386" s="6" t="s">
        <v>14984</v>
      </c>
      <c r="J4386" s="6" t="s">
        <v>15016</v>
      </c>
      <c r="K4386" s="17">
        <v>3</v>
      </c>
      <c r="L4386" s="17" t="s">
        <v>7730</v>
      </c>
      <c r="M4386" s="9">
        <v>0.75</v>
      </c>
      <c r="N4386" s="9"/>
      <c r="O4386" s="21"/>
      <c r="Q4386" s="29"/>
      <c r="U4386" s="17"/>
      <c r="V4386" s="2" t="s">
        <v>7989</v>
      </c>
      <c r="Y4386" t="str">
        <f t="shared" si="281"/>
        <v/>
      </c>
      <c r="AA4386" t="str">
        <f t="shared" si="282"/>
        <v/>
      </c>
      <c r="AC4386" s="7"/>
      <c r="AD4386" t="s">
        <v>14984</v>
      </c>
      <c r="AE4386">
        <f t="shared" si="280"/>
        <v>0</v>
      </c>
      <c r="AG4386" s="2"/>
      <c r="AH4386" t="s">
        <v>14993</v>
      </c>
      <c r="AI4386" s="7" t="s">
        <v>4922</v>
      </c>
    </row>
    <row r="4387" spans="1:35" ht="11" customHeight="1" outlineLevel="1" x14ac:dyDescent="0.25">
      <c r="A4387" t="s">
        <v>14978</v>
      </c>
      <c r="C4387" s="2" t="s">
        <v>12455</v>
      </c>
      <c r="D4387" s="2">
        <v>142</v>
      </c>
      <c r="E4387" s="7">
        <v>1941</v>
      </c>
      <c r="F4387" s="8" t="s">
        <v>1836</v>
      </c>
      <c r="H4387" s="5" t="s">
        <v>1674</v>
      </c>
      <c r="I4387" s="6" t="s">
        <v>14984</v>
      </c>
      <c r="J4387" s="6" t="s">
        <v>15017</v>
      </c>
      <c r="K4387" s="17">
        <v>3</v>
      </c>
      <c r="L4387" s="17" t="s">
        <v>7730</v>
      </c>
      <c r="M4387" s="9">
        <v>0.75</v>
      </c>
      <c r="N4387" s="9"/>
      <c r="O4387" s="21"/>
      <c r="Q4387" s="29"/>
      <c r="U4387" s="17"/>
      <c r="V4387" s="2" t="s">
        <v>7990</v>
      </c>
      <c r="Y4387" t="str">
        <f t="shared" si="281"/>
        <v/>
      </c>
      <c r="AA4387" t="str">
        <f t="shared" si="282"/>
        <v/>
      </c>
      <c r="AC4387" s="7"/>
      <c r="AD4387" t="s">
        <v>14984</v>
      </c>
      <c r="AE4387">
        <f t="shared" si="280"/>
        <v>0</v>
      </c>
      <c r="AG4387" s="2"/>
      <c r="AH4387" t="s">
        <v>14994</v>
      </c>
      <c r="AI4387" s="7" t="s">
        <v>4922</v>
      </c>
    </row>
    <row r="4388" spans="1:35" ht="11" customHeight="1" outlineLevel="1" x14ac:dyDescent="0.25">
      <c r="A4388" t="s">
        <v>14978</v>
      </c>
      <c r="C4388" s="2" t="s">
        <v>12455</v>
      </c>
      <c r="D4388" s="2">
        <v>145</v>
      </c>
      <c r="E4388" s="7">
        <v>1941</v>
      </c>
      <c r="F4388" s="8" t="s">
        <v>107</v>
      </c>
      <c r="H4388" s="5" t="s">
        <v>8859</v>
      </c>
      <c r="I4388" s="6" t="s">
        <v>3141</v>
      </c>
      <c r="J4388" s="6" t="s">
        <v>15018</v>
      </c>
      <c r="K4388" s="17">
        <v>3</v>
      </c>
      <c r="L4388" s="17" t="s">
        <v>7732</v>
      </c>
      <c r="M4388" s="9"/>
      <c r="N4388" s="9"/>
      <c r="O4388" s="21"/>
      <c r="Q4388" s="29"/>
      <c r="U4388" s="17"/>
      <c r="V4388" s="2">
        <v>128</v>
      </c>
      <c r="Y4388" t="str">
        <f t="shared" si="281"/>
        <v/>
      </c>
      <c r="AA4388" t="str">
        <f t="shared" si="282"/>
        <v/>
      </c>
      <c r="AC4388" s="7"/>
      <c r="AD4388" t="s">
        <v>3141</v>
      </c>
      <c r="AE4388">
        <f t="shared" si="280"/>
        <v>0</v>
      </c>
      <c r="AG4388" s="2"/>
      <c r="AH4388" t="s">
        <v>14995</v>
      </c>
      <c r="AI4388" s="7" t="s">
        <v>4922</v>
      </c>
    </row>
    <row r="4389" spans="1:35" ht="11" customHeight="1" outlineLevel="1" x14ac:dyDescent="0.25">
      <c r="A4389" t="s">
        <v>14978</v>
      </c>
      <c r="C4389" s="2" t="s">
        <v>12455</v>
      </c>
      <c r="D4389" s="2">
        <v>147</v>
      </c>
      <c r="E4389" s="7">
        <v>1941</v>
      </c>
      <c r="F4389" s="5" t="s">
        <v>5696</v>
      </c>
      <c r="H4389" s="5" t="s">
        <v>15019</v>
      </c>
      <c r="I4389" s="6" t="s">
        <v>3141</v>
      </c>
      <c r="J4389" s="6" t="s">
        <v>15018</v>
      </c>
      <c r="K4389" s="17">
        <v>3</v>
      </c>
      <c r="L4389" s="17" t="s">
        <v>7732</v>
      </c>
      <c r="M4389" s="9"/>
      <c r="N4389" s="9"/>
      <c r="O4389" s="21"/>
      <c r="Q4389" s="29"/>
      <c r="U4389" s="17"/>
      <c r="V4389" s="2">
        <v>130</v>
      </c>
      <c r="Y4389" t="str">
        <f t="shared" si="281"/>
        <v/>
      </c>
      <c r="AA4389" t="str">
        <f t="shared" si="282"/>
        <v/>
      </c>
      <c r="AC4389" s="7"/>
      <c r="AD4389" t="s">
        <v>3141</v>
      </c>
      <c r="AE4389">
        <f t="shared" si="280"/>
        <v>0</v>
      </c>
      <c r="AG4389" s="2"/>
      <c r="AH4389" t="s">
        <v>14996</v>
      </c>
      <c r="AI4389" s="7" t="s">
        <v>4922</v>
      </c>
    </row>
    <row r="4390" spans="1:35" ht="11" customHeight="1" outlineLevel="1" x14ac:dyDescent="0.25">
      <c r="A4390" t="s">
        <v>14978</v>
      </c>
      <c r="C4390" s="2" t="s">
        <v>12455</v>
      </c>
      <c r="D4390" s="2">
        <v>149</v>
      </c>
      <c r="E4390" s="7">
        <v>1941</v>
      </c>
      <c r="F4390" s="8" t="s">
        <v>3437</v>
      </c>
      <c r="H4390" s="5" t="s">
        <v>15014</v>
      </c>
      <c r="I4390" s="6" t="s">
        <v>3141</v>
      </c>
      <c r="J4390" s="6" t="s">
        <v>15018</v>
      </c>
      <c r="K4390" s="17">
        <v>3</v>
      </c>
      <c r="L4390" s="17" t="s">
        <v>7732</v>
      </c>
      <c r="M4390" s="9"/>
      <c r="N4390" s="9"/>
      <c r="O4390" s="21"/>
      <c r="Q4390" s="29"/>
      <c r="U4390" s="17"/>
      <c r="V4390" s="2">
        <v>132</v>
      </c>
      <c r="Y4390" t="str">
        <f t="shared" si="281"/>
        <v/>
      </c>
      <c r="AA4390" t="str">
        <f t="shared" si="282"/>
        <v/>
      </c>
      <c r="AC4390" s="7"/>
      <c r="AD4390" t="s">
        <v>3141</v>
      </c>
      <c r="AE4390">
        <f t="shared" si="280"/>
        <v>0</v>
      </c>
      <c r="AG4390" s="2"/>
      <c r="AH4390" t="s">
        <v>14997</v>
      </c>
      <c r="AI4390" s="7" t="s">
        <v>4922</v>
      </c>
    </row>
    <row r="4391" spans="1:35" ht="11" customHeight="1" outlineLevel="1" x14ac:dyDescent="0.25">
      <c r="A4391" t="s">
        <v>14978</v>
      </c>
      <c r="C4391" s="2" t="s">
        <v>12455</v>
      </c>
      <c r="D4391" s="2">
        <v>151</v>
      </c>
      <c r="E4391" s="7">
        <v>1941</v>
      </c>
      <c r="F4391" s="8" t="s">
        <v>5761</v>
      </c>
      <c r="H4391" s="5" t="s">
        <v>15015</v>
      </c>
      <c r="I4391" s="6" t="s">
        <v>3141</v>
      </c>
      <c r="J4391" s="6" t="s">
        <v>15018</v>
      </c>
      <c r="K4391" s="17">
        <v>3</v>
      </c>
      <c r="L4391" s="17" t="s">
        <v>7732</v>
      </c>
      <c r="M4391" s="9"/>
      <c r="N4391" s="9"/>
      <c r="O4391" s="21"/>
      <c r="Q4391" s="29"/>
      <c r="U4391" s="17"/>
      <c r="V4391" s="2">
        <v>134</v>
      </c>
      <c r="Y4391" t="str">
        <f t="shared" si="281"/>
        <v/>
      </c>
      <c r="AA4391" t="str">
        <f t="shared" si="282"/>
        <v/>
      </c>
      <c r="AC4391" s="7"/>
      <c r="AD4391" t="s">
        <v>3141</v>
      </c>
      <c r="AE4391">
        <f t="shared" si="280"/>
        <v>0</v>
      </c>
      <c r="AG4391" s="2"/>
      <c r="AH4391" t="s">
        <v>14998</v>
      </c>
      <c r="AI4391" s="7" t="s">
        <v>4922</v>
      </c>
    </row>
    <row r="4392" spans="1:35" ht="11" customHeight="1" outlineLevel="1" x14ac:dyDescent="0.25">
      <c r="A4392" t="s">
        <v>14978</v>
      </c>
      <c r="C4392" s="2" t="s">
        <v>12455</v>
      </c>
      <c r="D4392" s="2">
        <v>153</v>
      </c>
      <c r="E4392" s="7">
        <v>1941</v>
      </c>
      <c r="F4392" s="5" t="s">
        <v>5696</v>
      </c>
      <c r="H4392" s="5" t="s">
        <v>6501</v>
      </c>
      <c r="I4392" s="6" t="s">
        <v>15020</v>
      </c>
      <c r="J4392" s="6" t="s">
        <v>15021</v>
      </c>
      <c r="K4392" s="17">
        <v>5</v>
      </c>
      <c r="L4392" s="17" t="s">
        <v>7732</v>
      </c>
      <c r="M4392" s="9"/>
      <c r="N4392" s="9"/>
      <c r="O4392" s="21"/>
      <c r="Q4392" s="29"/>
      <c r="U4392" s="17"/>
      <c r="V4392" s="2"/>
      <c r="Y4392" t="str">
        <f t="shared" si="281"/>
        <v/>
      </c>
      <c r="AA4392" t="str">
        <f t="shared" si="282"/>
        <v/>
      </c>
      <c r="AC4392" s="7"/>
      <c r="AD4392" t="s">
        <v>15020</v>
      </c>
      <c r="AE4392">
        <f t="shared" si="280"/>
        <v>0</v>
      </c>
      <c r="AG4392" s="2"/>
      <c r="AH4392" t="s">
        <v>14999</v>
      </c>
      <c r="AI4392" s="7" t="s">
        <v>4922</v>
      </c>
    </row>
    <row r="4393" spans="1:35" ht="11" customHeight="1" outlineLevel="1" x14ac:dyDescent="0.25">
      <c r="A4393" t="s">
        <v>14978</v>
      </c>
      <c r="C4393" s="2" t="s">
        <v>12455</v>
      </c>
      <c r="D4393" s="2">
        <v>183</v>
      </c>
      <c r="E4393" s="7">
        <v>1944</v>
      </c>
      <c r="F4393" s="8" t="s">
        <v>22066</v>
      </c>
      <c r="H4393" s="5" t="s">
        <v>1674</v>
      </c>
      <c r="I4393" s="6" t="s">
        <v>14984</v>
      </c>
      <c r="J4393" s="6" t="s">
        <v>15022</v>
      </c>
      <c r="K4393" s="17">
        <v>5</v>
      </c>
      <c r="L4393" s="17" t="s">
        <v>7730</v>
      </c>
      <c r="M4393" s="9">
        <v>2.5</v>
      </c>
      <c r="N4393" s="9"/>
      <c r="O4393" s="21"/>
      <c r="Q4393" s="29"/>
      <c r="U4393" s="17"/>
      <c r="V4393" s="2" t="s">
        <v>7991</v>
      </c>
      <c r="Y4393" t="str">
        <f t="shared" si="281"/>
        <v/>
      </c>
      <c r="AA4393" t="str">
        <f t="shared" si="282"/>
        <v/>
      </c>
      <c r="AC4393" s="7"/>
      <c r="AD4393" t="s">
        <v>14984</v>
      </c>
      <c r="AE4393">
        <f t="shared" ref="AE4393:AE4412" si="283">COUNTIF(I4393,"*Fuji*")</f>
        <v>0</v>
      </c>
      <c r="AG4393" s="2"/>
      <c r="AH4393" t="s">
        <v>15000</v>
      </c>
      <c r="AI4393" s="7" t="s">
        <v>4922</v>
      </c>
    </row>
    <row r="4394" spans="1:35" ht="11" customHeight="1" outlineLevel="1" x14ac:dyDescent="0.25">
      <c r="A4394" t="s">
        <v>14978</v>
      </c>
      <c r="C4394" s="2" t="s">
        <v>12455</v>
      </c>
      <c r="D4394" s="2">
        <v>184</v>
      </c>
      <c r="E4394" s="7">
        <v>1944</v>
      </c>
      <c r="F4394" s="8" t="s">
        <v>11444</v>
      </c>
      <c r="H4394" s="5" t="s">
        <v>6501</v>
      </c>
      <c r="I4394" s="6" t="s">
        <v>14984</v>
      </c>
      <c r="J4394" s="6" t="s">
        <v>15022</v>
      </c>
      <c r="K4394" s="17">
        <v>5</v>
      </c>
      <c r="L4394" s="17" t="s">
        <v>7730</v>
      </c>
      <c r="M4394" s="9">
        <v>2.5</v>
      </c>
      <c r="N4394" s="9"/>
      <c r="O4394" s="21"/>
      <c r="Q4394" s="29"/>
      <c r="U4394" s="17"/>
      <c r="V4394" s="2" t="s">
        <v>7992</v>
      </c>
      <c r="Y4394" t="str">
        <f t="shared" si="281"/>
        <v/>
      </c>
      <c r="AA4394" t="str">
        <f t="shared" si="282"/>
        <v/>
      </c>
      <c r="AC4394" s="7"/>
      <c r="AD4394" t="s">
        <v>14984</v>
      </c>
      <c r="AE4394">
        <f t="shared" si="283"/>
        <v>0</v>
      </c>
      <c r="AG4394" s="2"/>
      <c r="AH4394" t="s">
        <v>15001</v>
      </c>
      <c r="AI4394" s="7" t="s">
        <v>4922</v>
      </c>
    </row>
    <row r="4395" spans="1:35" ht="11" customHeight="1" outlineLevel="1" x14ac:dyDescent="0.25">
      <c r="A4395" t="s">
        <v>14978</v>
      </c>
      <c r="C4395" s="2" t="s">
        <v>12455</v>
      </c>
      <c r="D4395" s="2">
        <v>185</v>
      </c>
      <c r="E4395" s="7">
        <v>1944</v>
      </c>
      <c r="F4395" s="5" t="s">
        <v>5696</v>
      </c>
      <c r="H4395" s="5" t="s">
        <v>6501</v>
      </c>
      <c r="I4395" s="6" t="s">
        <v>15020</v>
      </c>
      <c r="J4395" s="6" t="s">
        <v>15023</v>
      </c>
      <c r="K4395" s="17">
        <v>5</v>
      </c>
      <c r="L4395" s="17" t="s">
        <v>7730</v>
      </c>
      <c r="M4395" s="9">
        <v>1</v>
      </c>
      <c r="N4395" s="9"/>
      <c r="O4395" s="21"/>
      <c r="Q4395" s="29"/>
      <c r="U4395" s="17"/>
      <c r="V4395" s="2"/>
      <c r="Y4395" t="str">
        <f t="shared" si="281"/>
        <v/>
      </c>
      <c r="AA4395" t="str">
        <f t="shared" si="282"/>
        <v/>
      </c>
      <c r="AC4395" s="7"/>
      <c r="AD4395" t="s">
        <v>15020</v>
      </c>
      <c r="AE4395">
        <f t="shared" si="283"/>
        <v>0</v>
      </c>
      <c r="AG4395" s="2"/>
      <c r="AH4395" t="s">
        <v>15002</v>
      </c>
      <c r="AI4395" s="7" t="s">
        <v>4922</v>
      </c>
    </row>
    <row r="4396" spans="1:35" ht="11" customHeight="1" outlineLevel="1" x14ac:dyDescent="0.25">
      <c r="A4396" t="s">
        <v>14978</v>
      </c>
      <c r="C4396" s="2" t="s">
        <v>12455</v>
      </c>
      <c r="D4396" s="2">
        <v>186</v>
      </c>
      <c r="E4396" s="7">
        <v>1944</v>
      </c>
      <c r="F4396" s="8" t="s">
        <v>3437</v>
      </c>
      <c r="H4396" s="5" t="s">
        <v>5038</v>
      </c>
      <c r="I4396" s="6" t="s">
        <v>15020</v>
      </c>
      <c r="J4396" s="6" t="s">
        <v>15023</v>
      </c>
      <c r="K4396" s="17">
        <v>5</v>
      </c>
      <c r="L4396" s="17" t="s">
        <v>7730</v>
      </c>
      <c r="M4396" s="9">
        <v>2.1</v>
      </c>
      <c r="N4396" s="9"/>
      <c r="O4396" s="21"/>
      <c r="Q4396" s="29"/>
      <c r="U4396" s="17"/>
      <c r="V4396" s="2"/>
      <c r="Y4396" t="str">
        <f t="shared" si="281"/>
        <v/>
      </c>
      <c r="AA4396" t="str">
        <f t="shared" si="282"/>
        <v/>
      </c>
      <c r="AC4396" s="7"/>
      <c r="AD4396" t="s">
        <v>15020</v>
      </c>
      <c r="AE4396">
        <f t="shared" si="283"/>
        <v>0</v>
      </c>
      <c r="AG4396" s="2"/>
      <c r="AH4396" t="s">
        <v>15003</v>
      </c>
      <c r="AI4396" s="7" t="s">
        <v>4922</v>
      </c>
    </row>
    <row r="4397" spans="1:35" ht="11" customHeight="1" outlineLevel="1" collapsed="1" x14ac:dyDescent="0.25">
      <c r="A4397" t="s">
        <v>14978</v>
      </c>
      <c r="C4397" s="2" t="s">
        <v>12455</v>
      </c>
      <c r="D4397" s="2">
        <v>187</v>
      </c>
      <c r="E4397" s="7">
        <v>1944</v>
      </c>
      <c r="F4397" s="8" t="s">
        <v>5761</v>
      </c>
      <c r="H4397" s="5" t="s">
        <v>5037</v>
      </c>
      <c r="I4397" s="6" t="s">
        <v>15020</v>
      </c>
      <c r="J4397" s="6" t="s">
        <v>15023</v>
      </c>
      <c r="K4397" s="17">
        <v>5</v>
      </c>
      <c r="L4397" s="17" t="s">
        <v>7732</v>
      </c>
      <c r="M4397" s="9"/>
      <c r="N4397" s="9"/>
      <c r="O4397" s="21"/>
      <c r="Q4397" s="29"/>
      <c r="U4397" s="17"/>
      <c r="V4397" s="2"/>
      <c r="Y4397" t="str">
        <f t="shared" si="281"/>
        <v/>
      </c>
      <c r="AA4397" t="str">
        <f t="shared" si="282"/>
        <v/>
      </c>
      <c r="AC4397" s="7"/>
      <c r="AD4397" t="s">
        <v>15020</v>
      </c>
      <c r="AE4397">
        <f t="shared" si="283"/>
        <v>0</v>
      </c>
      <c r="AG4397" s="2"/>
      <c r="AH4397" t="s">
        <v>15004</v>
      </c>
      <c r="AI4397" s="7" t="s">
        <v>4922</v>
      </c>
    </row>
    <row r="4398" spans="1:35" ht="11" customHeight="1" outlineLevel="1" x14ac:dyDescent="0.25">
      <c r="A4398" t="s">
        <v>14978</v>
      </c>
      <c r="C4398" s="2" t="s">
        <v>12455</v>
      </c>
      <c r="D4398" s="2">
        <v>188</v>
      </c>
      <c r="E4398" s="7">
        <v>1944</v>
      </c>
      <c r="F4398" s="8" t="s">
        <v>1015</v>
      </c>
      <c r="H4398" s="5" t="s">
        <v>10956</v>
      </c>
      <c r="I4398" s="6" t="s">
        <v>15020</v>
      </c>
      <c r="J4398" s="6" t="s">
        <v>15023</v>
      </c>
      <c r="K4398" s="17">
        <v>5</v>
      </c>
      <c r="L4398" s="17" t="s">
        <v>7732</v>
      </c>
      <c r="M4398" s="9"/>
      <c r="N4398" s="9"/>
      <c r="O4398" s="21"/>
      <c r="Q4398" s="29"/>
      <c r="U4398" s="17"/>
      <c r="V4398" s="2"/>
      <c r="Y4398" t="str">
        <f t="shared" si="281"/>
        <v/>
      </c>
      <c r="AA4398" t="str">
        <f t="shared" si="282"/>
        <v/>
      </c>
      <c r="AC4398" s="7"/>
      <c r="AD4398" t="s">
        <v>15020</v>
      </c>
      <c r="AE4398">
        <f t="shared" si="283"/>
        <v>0</v>
      </c>
      <c r="AG4398" s="2"/>
      <c r="AH4398" t="s">
        <v>15005</v>
      </c>
      <c r="AI4398" s="7" t="s">
        <v>4922</v>
      </c>
    </row>
    <row r="4399" spans="1:35" ht="11" customHeight="1" outlineLevel="1" x14ac:dyDescent="0.25">
      <c r="A4399" t="s">
        <v>14978</v>
      </c>
      <c r="C4399" s="2" t="s">
        <v>12455</v>
      </c>
      <c r="D4399" s="2">
        <v>208</v>
      </c>
      <c r="E4399" s="7">
        <v>1948</v>
      </c>
      <c r="F4399" s="5" t="s">
        <v>5138</v>
      </c>
      <c r="H4399" s="5" t="s">
        <v>2291</v>
      </c>
      <c r="I4399" s="6" t="s">
        <v>3141</v>
      </c>
      <c r="J4399" s="6" t="s">
        <v>6992</v>
      </c>
      <c r="K4399" s="17">
        <v>3</v>
      </c>
      <c r="L4399" s="17" t="s">
        <v>7730</v>
      </c>
      <c r="M4399" s="9">
        <v>0.2</v>
      </c>
      <c r="N4399" s="9"/>
      <c r="O4399" s="21"/>
      <c r="Q4399" s="29"/>
      <c r="U4399" s="17"/>
      <c r="V4399" s="2">
        <v>160</v>
      </c>
      <c r="Y4399" t="str">
        <f t="shared" si="281"/>
        <v/>
      </c>
      <c r="AA4399" t="str">
        <f t="shared" si="282"/>
        <v/>
      </c>
      <c r="AC4399" s="7"/>
      <c r="AD4399" t="s">
        <v>3141</v>
      </c>
      <c r="AE4399">
        <f t="shared" si="283"/>
        <v>0</v>
      </c>
      <c r="AG4399" s="2"/>
      <c r="AI4399" s="7"/>
    </row>
    <row r="4400" spans="1:35" ht="11" customHeight="1" outlineLevel="1" x14ac:dyDescent="0.25">
      <c r="A4400" t="s">
        <v>14978</v>
      </c>
      <c r="C4400" s="2" t="s">
        <v>12455</v>
      </c>
      <c r="D4400" s="2">
        <v>209</v>
      </c>
      <c r="E4400" s="7">
        <v>1948</v>
      </c>
      <c r="F4400" s="5" t="s">
        <v>5279</v>
      </c>
      <c r="H4400" s="5" t="s">
        <v>6501</v>
      </c>
      <c r="I4400" s="6" t="s">
        <v>3141</v>
      </c>
      <c r="J4400" s="6" t="s">
        <v>6992</v>
      </c>
      <c r="K4400" s="17">
        <v>3</v>
      </c>
      <c r="L4400" s="17" t="s">
        <v>7730</v>
      </c>
      <c r="M4400" s="9">
        <v>0.5</v>
      </c>
      <c r="N4400" s="9"/>
      <c r="O4400" s="21"/>
      <c r="Q4400" s="29"/>
      <c r="U4400" s="17"/>
      <c r="V4400" s="2">
        <v>161</v>
      </c>
      <c r="Y4400" t="str">
        <f t="shared" si="281"/>
        <v/>
      </c>
      <c r="AA4400" t="str">
        <f t="shared" si="282"/>
        <v/>
      </c>
      <c r="AC4400" s="7"/>
      <c r="AD4400" t="s">
        <v>3141</v>
      </c>
      <c r="AE4400">
        <f t="shared" si="283"/>
        <v>0</v>
      </c>
      <c r="AG4400" s="2"/>
      <c r="AI4400" s="7"/>
    </row>
    <row r="4401" spans="1:49" ht="11" customHeight="1" outlineLevel="1" x14ac:dyDescent="0.25">
      <c r="A4401" t="s">
        <v>14978</v>
      </c>
      <c r="C4401" s="2" t="s">
        <v>12455</v>
      </c>
      <c r="D4401" s="2">
        <v>210</v>
      </c>
      <c r="E4401" s="7">
        <v>1948</v>
      </c>
      <c r="F4401" s="5" t="s">
        <v>2348</v>
      </c>
      <c r="H4401" s="5" t="s">
        <v>1674</v>
      </c>
      <c r="I4401" s="6" t="s">
        <v>3141</v>
      </c>
      <c r="J4401" s="6" t="s">
        <v>6992</v>
      </c>
      <c r="K4401" s="17">
        <v>3</v>
      </c>
      <c r="L4401" s="17" t="s">
        <v>7730</v>
      </c>
      <c r="M4401" s="9">
        <v>0.3</v>
      </c>
      <c r="N4401" s="9"/>
      <c r="O4401" s="21"/>
      <c r="Q4401" s="29"/>
      <c r="U4401" s="17"/>
      <c r="V4401" s="2">
        <v>162</v>
      </c>
      <c r="Y4401" t="str">
        <f t="shared" si="281"/>
        <v/>
      </c>
      <c r="AA4401" t="str">
        <f t="shared" si="282"/>
        <v/>
      </c>
      <c r="AC4401" s="7"/>
      <c r="AD4401" t="s">
        <v>3141</v>
      </c>
      <c r="AE4401">
        <f t="shared" si="283"/>
        <v>0</v>
      </c>
      <c r="AG4401" s="2"/>
      <c r="AI4401" s="7"/>
    </row>
    <row r="4402" spans="1:49" ht="11" customHeight="1" outlineLevel="1" collapsed="1" x14ac:dyDescent="0.25">
      <c r="A4402" t="s">
        <v>14978</v>
      </c>
      <c r="C4402" s="2" t="s">
        <v>12455</v>
      </c>
      <c r="D4402" s="2">
        <v>214</v>
      </c>
      <c r="E4402" s="7">
        <v>1948</v>
      </c>
      <c r="F4402" s="8" t="s">
        <v>1654</v>
      </c>
      <c r="H4402" s="5" t="s">
        <v>13627</v>
      </c>
      <c r="I4402" s="6" t="s">
        <v>3143</v>
      </c>
      <c r="J4402" s="6" t="s">
        <v>6992</v>
      </c>
      <c r="K4402" s="17">
        <v>3</v>
      </c>
      <c r="L4402" s="17" t="s">
        <v>7730</v>
      </c>
      <c r="M4402" s="9">
        <v>0.7</v>
      </c>
      <c r="N4402" s="9"/>
      <c r="O4402" s="21"/>
      <c r="Q4402" s="29"/>
      <c r="U4402" s="17"/>
      <c r="V4402" s="2">
        <v>166</v>
      </c>
      <c r="Y4402" t="str">
        <f t="shared" si="281"/>
        <v/>
      </c>
      <c r="AA4402" t="str">
        <f t="shared" si="282"/>
        <v/>
      </c>
      <c r="AC4402" s="7"/>
      <c r="AD4402" t="s">
        <v>3143</v>
      </c>
      <c r="AE4402">
        <f t="shared" si="283"/>
        <v>0</v>
      </c>
      <c r="AG4402" s="2"/>
      <c r="AI4402" s="7"/>
    </row>
    <row r="4403" spans="1:49" ht="11" customHeight="1" outlineLevel="1" x14ac:dyDescent="0.25">
      <c r="A4403" t="s">
        <v>14978</v>
      </c>
      <c r="C4403" s="2" t="s">
        <v>12455</v>
      </c>
      <c r="D4403" s="2">
        <v>215</v>
      </c>
      <c r="E4403" s="7">
        <v>1948</v>
      </c>
      <c r="F4403" s="8" t="s">
        <v>22067</v>
      </c>
      <c r="H4403" s="5" t="s">
        <v>14195</v>
      </c>
      <c r="I4403" s="6" t="s">
        <v>3143</v>
      </c>
      <c r="J4403" s="6" t="s">
        <v>6992</v>
      </c>
      <c r="K4403" s="17">
        <v>3</v>
      </c>
      <c r="L4403" s="17" t="s">
        <v>7730</v>
      </c>
      <c r="M4403" s="9">
        <v>1.4</v>
      </c>
      <c r="N4403" s="9"/>
      <c r="O4403" s="21"/>
      <c r="Q4403" s="29"/>
      <c r="U4403" s="17"/>
      <c r="V4403" s="2">
        <v>167</v>
      </c>
      <c r="Y4403" t="str">
        <f t="shared" si="281"/>
        <v/>
      </c>
      <c r="AA4403" t="str">
        <f t="shared" si="282"/>
        <v/>
      </c>
      <c r="AC4403" s="7"/>
      <c r="AD4403" t="s">
        <v>3143</v>
      </c>
      <c r="AE4403">
        <f t="shared" si="283"/>
        <v>0</v>
      </c>
      <c r="AG4403" s="2"/>
      <c r="AI4403" s="7"/>
    </row>
    <row r="4404" spans="1:49" ht="11" customHeight="1" outlineLevel="1" x14ac:dyDescent="0.25">
      <c r="A4404" t="s">
        <v>14978</v>
      </c>
      <c r="C4404" s="2" t="s">
        <v>12455</v>
      </c>
      <c r="D4404" s="2">
        <v>216</v>
      </c>
      <c r="E4404" s="7">
        <v>1948</v>
      </c>
      <c r="F4404" s="8" t="s">
        <v>5693</v>
      </c>
      <c r="H4404" s="5" t="s">
        <v>1674</v>
      </c>
      <c r="I4404" s="6" t="s">
        <v>3143</v>
      </c>
      <c r="J4404" s="6" t="s">
        <v>6992</v>
      </c>
      <c r="K4404" s="17">
        <v>3</v>
      </c>
      <c r="L4404" s="17" t="s">
        <v>7730</v>
      </c>
      <c r="M4404" s="9">
        <v>1.2</v>
      </c>
      <c r="N4404" s="9"/>
      <c r="O4404" s="21"/>
      <c r="Q4404" s="29"/>
      <c r="U4404" s="17"/>
      <c r="V4404" s="2">
        <v>168</v>
      </c>
      <c r="Y4404" t="str">
        <f t="shared" si="281"/>
        <v/>
      </c>
      <c r="AA4404" t="str">
        <f t="shared" si="282"/>
        <v/>
      </c>
      <c r="AC4404" s="7"/>
      <c r="AD4404" t="s">
        <v>3143</v>
      </c>
      <c r="AE4404">
        <f t="shared" si="283"/>
        <v>0</v>
      </c>
      <c r="AG4404" s="2"/>
      <c r="AI4404" s="7"/>
    </row>
    <row r="4405" spans="1:49" ht="11" customHeight="1" outlineLevel="1" x14ac:dyDescent="0.25">
      <c r="A4405" t="s">
        <v>14978</v>
      </c>
      <c r="C4405" s="2" t="s">
        <v>12455</v>
      </c>
      <c r="D4405" s="2">
        <v>221</v>
      </c>
      <c r="E4405" s="7">
        <v>1948</v>
      </c>
      <c r="F4405" s="5" t="s">
        <v>5696</v>
      </c>
      <c r="H4405" s="5" t="s">
        <v>10954</v>
      </c>
      <c r="I4405" s="6" t="s">
        <v>3143</v>
      </c>
      <c r="J4405" s="6" t="s">
        <v>6992</v>
      </c>
      <c r="K4405" s="17">
        <v>3</v>
      </c>
      <c r="L4405" s="17" t="s">
        <v>7730</v>
      </c>
      <c r="M4405" s="9">
        <v>4.0999999999999996</v>
      </c>
      <c r="N4405" s="9"/>
      <c r="O4405" s="21"/>
      <c r="Q4405" s="29"/>
      <c r="U4405" s="17"/>
      <c r="V4405" s="2">
        <v>173</v>
      </c>
      <c r="Y4405" t="str">
        <f t="shared" si="281"/>
        <v/>
      </c>
      <c r="AA4405" t="str">
        <f t="shared" si="282"/>
        <v/>
      </c>
      <c r="AC4405" s="7"/>
      <c r="AD4405" t="s">
        <v>3143</v>
      </c>
      <c r="AE4405">
        <f t="shared" si="283"/>
        <v>0</v>
      </c>
      <c r="AG4405" s="2"/>
      <c r="AI4405" s="7"/>
    </row>
    <row r="4406" spans="1:49" ht="11" customHeight="1" outlineLevel="1" x14ac:dyDescent="0.25">
      <c r="A4406" t="s">
        <v>14978</v>
      </c>
      <c r="C4406" s="2" t="s">
        <v>12455</v>
      </c>
      <c r="D4406" s="2">
        <v>222</v>
      </c>
      <c r="E4406" s="7">
        <v>1948</v>
      </c>
      <c r="F4406" s="8" t="s">
        <v>3435</v>
      </c>
      <c r="H4406" s="5" t="s">
        <v>14195</v>
      </c>
      <c r="I4406" s="6" t="s">
        <v>3143</v>
      </c>
      <c r="J4406" s="6" t="s">
        <v>6992</v>
      </c>
      <c r="K4406" s="17">
        <v>3</v>
      </c>
      <c r="L4406" s="17" t="s">
        <v>7730</v>
      </c>
      <c r="M4406" s="9">
        <v>2.2000000000000002</v>
      </c>
      <c r="N4406" s="9"/>
      <c r="O4406" s="21"/>
      <c r="Q4406" s="29"/>
      <c r="U4406" s="17"/>
      <c r="V4406" s="2">
        <v>174</v>
      </c>
      <c r="Y4406" t="str">
        <f t="shared" si="281"/>
        <v/>
      </c>
      <c r="AA4406" t="str">
        <f t="shared" si="282"/>
        <v/>
      </c>
      <c r="AC4406" s="7"/>
      <c r="AD4406" t="s">
        <v>3143</v>
      </c>
      <c r="AE4406">
        <f t="shared" si="283"/>
        <v>0</v>
      </c>
      <c r="AG4406" s="2"/>
      <c r="AI4406" s="7"/>
    </row>
    <row r="4407" spans="1:49" ht="11" customHeight="1" outlineLevel="1" x14ac:dyDescent="0.25">
      <c r="A4407" t="s">
        <v>14978</v>
      </c>
      <c r="C4407" s="2" t="s">
        <v>12455</v>
      </c>
      <c r="D4407" s="2">
        <v>223</v>
      </c>
      <c r="E4407" s="7">
        <v>1948</v>
      </c>
      <c r="F4407" s="8" t="s">
        <v>3437</v>
      </c>
      <c r="H4407" s="5" t="s">
        <v>13816</v>
      </c>
      <c r="I4407" s="6" t="s">
        <v>3143</v>
      </c>
      <c r="J4407" s="6" t="s">
        <v>6992</v>
      </c>
      <c r="K4407" s="17">
        <v>3</v>
      </c>
      <c r="L4407" s="17" t="s">
        <v>7730</v>
      </c>
      <c r="M4407" s="9">
        <v>0.2</v>
      </c>
      <c r="N4407" s="9"/>
      <c r="O4407" s="21"/>
      <c r="Q4407" s="29"/>
      <c r="U4407" s="17"/>
      <c r="V4407" s="2">
        <v>175</v>
      </c>
      <c r="Y4407" t="str">
        <f t="shared" si="281"/>
        <v/>
      </c>
      <c r="AA4407" t="str">
        <f t="shared" si="282"/>
        <v/>
      </c>
      <c r="AC4407" s="7"/>
      <c r="AD4407" t="s">
        <v>3143</v>
      </c>
      <c r="AE4407">
        <f t="shared" si="283"/>
        <v>0</v>
      </c>
      <c r="AG4407" s="2"/>
      <c r="AI4407" s="7"/>
    </row>
    <row r="4408" spans="1:49" ht="11" customHeight="1" outlineLevel="1" x14ac:dyDescent="0.25">
      <c r="A4408" t="s">
        <v>14978</v>
      </c>
      <c r="C4408" s="2" t="s">
        <v>12455</v>
      </c>
      <c r="D4408" s="2">
        <v>227</v>
      </c>
      <c r="E4408" s="7">
        <v>1948</v>
      </c>
      <c r="F4408" s="8" t="s">
        <v>1015</v>
      </c>
      <c r="H4408" s="5" t="s">
        <v>13627</v>
      </c>
      <c r="I4408" s="6" t="s">
        <v>3141</v>
      </c>
      <c r="J4408" s="6" t="s">
        <v>8881</v>
      </c>
      <c r="K4408" s="17">
        <v>3</v>
      </c>
      <c r="L4408" s="17" t="s">
        <v>7732</v>
      </c>
      <c r="M4408" s="9"/>
      <c r="N4408" s="9"/>
      <c r="O4408" s="21"/>
      <c r="Q4408" s="29"/>
      <c r="U4408" s="17"/>
      <c r="V4408" s="2" t="s">
        <v>6762</v>
      </c>
      <c r="Y4408" t="str">
        <f t="shared" si="281"/>
        <v/>
      </c>
      <c r="AA4408" t="str">
        <f t="shared" si="282"/>
        <v/>
      </c>
      <c r="AC4408" s="7"/>
      <c r="AD4408" t="s">
        <v>3141</v>
      </c>
      <c r="AE4408">
        <f t="shared" si="283"/>
        <v>0</v>
      </c>
      <c r="AG4408" s="2"/>
      <c r="AI4408" s="7"/>
    </row>
    <row r="4409" spans="1:49" ht="11" customHeight="1" outlineLevel="1" x14ac:dyDescent="0.25">
      <c r="A4409" t="s">
        <v>14978</v>
      </c>
      <c r="C4409" s="2" t="s">
        <v>12455</v>
      </c>
      <c r="D4409" s="2">
        <v>228</v>
      </c>
      <c r="E4409" s="7">
        <v>1948</v>
      </c>
      <c r="F4409" s="8" t="s">
        <v>5765</v>
      </c>
      <c r="H4409" s="5" t="s">
        <v>3829</v>
      </c>
      <c r="I4409" s="6" t="s">
        <v>3141</v>
      </c>
      <c r="J4409" s="6" t="s">
        <v>8881</v>
      </c>
      <c r="K4409" s="17">
        <v>3</v>
      </c>
      <c r="L4409" s="17" t="s">
        <v>7730</v>
      </c>
      <c r="M4409" s="9">
        <v>0.2</v>
      </c>
      <c r="N4409" s="9"/>
      <c r="O4409" s="21"/>
      <c r="Q4409" s="29"/>
      <c r="U4409" s="17"/>
      <c r="V4409" s="2" t="s">
        <v>5602</v>
      </c>
      <c r="Y4409" t="str">
        <f t="shared" si="281"/>
        <v/>
      </c>
      <c r="AA4409" t="str">
        <f t="shared" si="282"/>
        <v/>
      </c>
      <c r="AC4409" s="7"/>
      <c r="AD4409" t="s">
        <v>3141</v>
      </c>
      <c r="AE4409">
        <f t="shared" si="283"/>
        <v>0</v>
      </c>
      <c r="AG4409" s="2"/>
      <c r="AI4409" s="7"/>
    </row>
    <row r="4410" spans="1:49" ht="11" customHeight="1" outlineLevel="1" x14ac:dyDescent="0.25">
      <c r="A4410" t="s">
        <v>14978</v>
      </c>
      <c r="C4410" s="2" t="s">
        <v>12455</v>
      </c>
      <c r="D4410" s="2">
        <v>229</v>
      </c>
      <c r="E4410" s="7">
        <v>1948</v>
      </c>
      <c r="F4410" s="8" t="s">
        <v>3125</v>
      </c>
      <c r="H4410" s="5" t="s">
        <v>5628</v>
      </c>
      <c r="I4410" s="6" t="s">
        <v>4783</v>
      </c>
      <c r="J4410" s="6" t="s">
        <v>8881</v>
      </c>
      <c r="K4410" s="17">
        <v>5</v>
      </c>
      <c r="L4410" s="17" t="s">
        <v>7732</v>
      </c>
      <c r="M4410" s="9"/>
      <c r="N4410" s="9"/>
      <c r="O4410" s="21"/>
      <c r="Q4410" s="29"/>
      <c r="U4410" s="17"/>
      <c r="V4410" s="2" t="s">
        <v>5603</v>
      </c>
      <c r="Y4410" t="str">
        <f t="shared" si="281"/>
        <v/>
      </c>
      <c r="AA4410" t="str">
        <f t="shared" si="282"/>
        <v/>
      </c>
      <c r="AC4410" s="7"/>
      <c r="AD4410" t="s">
        <v>4783</v>
      </c>
      <c r="AE4410">
        <f t="shared" si="283"/>
        <v>0</v>
      </c>
      <c r="AG4410" s="2"/>
      <c r="AI4410" s="7"/>
    </row>
    <row r="4411" spans="1:49" ht="11" customHeight="1" outlineLevel="1" x14ac:dyDescent="0.25">
      <c r="A4411" t="s">
        <v>14978</v>
      </c>
      <c r="C4411" s="2" t="s">
        <v>12455</v>
      </c>
      <c r="D4411" s="2">
        <v>234</v>
      </c>
      <c r="E4411" s="7">
        <v>1954</v>
      </c>
      <c r="F4411" s="8" t="s">
        <v>107</v>
      </c>
      <c r="H4411" s="5" t="s">
        <v>15026</v>
      </c>
      <c r="I4411" s="6" t="s">
        <v>15027</v>
      </c>
      <c r="J4411" s="6" t="s">
        <v>15025</v>
      </c>
      <c r="K4411" s="17">
        <v>3</v>
      </c>
      <c r="L4411" s="17" t="s">
        <v>7730</v>
      </c>
      <c r="M4411" s="9">
        <v>5.5</v>
      </c>
      <c r="N4411" s="9"/>
      <c r="O4411" s="21"/>
      <c r="Q4411" s="29"/>
      <c r="U4411" s="17"/>
      <c r="V4411" s="2"/>
      <c r="Y4411" t="str">
        <f t="shared" si="281"/>
        <v/>
      </c>
      <c r="AA4411" t="str">
        <f t="shared" si="282"/>
        <v/>
      </c>
      <c r="AC4411" s="7"/>
      <c r="AD4411" t="s">
        <v>15027</v>
      </c>
      <c r="AE4411">
        <f t="shared" si="283"/>
        <v>0</v>
      </c>
      <c r="AG4411" s="2"/>
      <c r="AI4411" s="7"/>
    </row>
    <row r="4412" spans="1:49" ht="11" customHeight="1" outlineLevel="1" x14ac:dyDescent="0.25">
      <c r="A4412" t="s">
        <v>14978</v>
      </c>
      <c r="C4412" s="2" t="s">
        <v>12455</v>
      </c>
      <c r="D4412" s="2">
        <v>236</v>
      </c>
      <c r="E4412" s="7">
        <v>1955</v>
      </c>
      <c r="F4412" s="8" t="s">
        <v>22068</v>
      </c>
      <c r="H4412" s="5" t="s">
        <v>15029</v>
      </c>
      <c r="I4412" s="6" t="s">
        <v>3143</v>
      </c>
      <c r="J4412" s="6" t="s">
        <v>15028</v>
      </c>
      <c r="K4412" s="17">
        <v>3</v>
      </c>
      <c r="L4412" s="17" t="s">
        <v>7730</v>
      </c>
      <c r="M4412" s="9">
        <v>1.6</v>
      </c>
      <c r="N4412" s="9"/>
      <c r="O4412" s="21"/>
      <c r="Q4412" s="29"/>
      <c r="U4412" s="17"/>
      <c r="V4412" s="2" t="s">
        <v>7970</v>
      </c>
      <c r="Y4412" t="str">
        <f t="shared" si="281"/>
        <v/>
      </c>
      <c r="AA4412" t="str">
        <f t="shared" si="282"/>
        <v/>
      </c>
      <c r="AC4412" s="7"/>
      <c r="AD4412" t="s">
        <v>3143</v>
      </c>
      <c r="AE4412">
        <f t="shared" si="283"/>
        <v>0</v>
      </c>
      <c r="AG4412" s="2"/>
      <c r="AI4412" s="7"/>
    </row>
    <row r="4413" spans="1:49" ht="11" customHeight="1" x14ac:dyDescent="0.25">
      <c r="A4413" t="s">
        <v>15160</v>
      </c>
      <c r="B4413" t="s">
        <v>17239</v>
      </c>
      <c r="C4413" s="2" t="s">
        <v>12455</v>
      </c>
      <c r="E4413" s="7"/>
      <c r="F4413" s="5"/>
      <c r="H4413" s="5"/>
      <c r="I4413" s="6"/>
      <c r="J4413" s="6"/>
      <c r="K4413" s="17"/>
      <c r="L4413" s="17"/>
      <c r="M4413" s="9"/>
      <c r="N4413" s="9">
        <f>SUM(M4414:M4568)</f>
        <v>206.25000000000003</v>
      </c>
      <c r="O4413" s="21">
        <v>1456</v>
      </c>
      <c r="P4413">
        <f>COUNTIF(L4414:L4568,"*")</f>
        <v>155</v>
      </c>
      <c r="Q4413" s="29">
        <f>P4413/O4413</f>
        <v>0.10645604395604395</v>
      </c>
      <c r="R4413">
        <f>COUNTIF(L4414:L4568,"Y")+COUNTIF(L4414:L4568,"S")</f>
        <v>59</v>
      </c>
      <c r="U4413" s="17" t="s">
        <v>7730</v>
      </c>
      <c r="V4413" s="2"/>
      <c r="W4413" t="s">
        <v>18634</v>
      </c>
      <c r="Y4413" t="str">
        <f t="shared" si="281"/>
        <v/>
      </c>
      <c r="AA4413" t="str">
        <f t="shared" si="282"/>
        <v/>
      </c>
      <c r="AC4413" s="7"/>
      <c r="AF4413">
        <f>COUNTIF(AE4414:AE4568,"1")</f>
        <v>1</v>
      </c>
      <c r="AG4413" s="2"/>
      <c r="AI4413" s="7"/>
      <c r="AJ4413">
        <f>COUNTIF($K4414:$K4568,"1")-COUNTIFS($K4414:$K4568,"1",$L4414:$L4568,"V")</f>
        <v>3</v>
      </c>
      <c r="AK4413">
        <f>COUNTIFS($K4414:$K4568,"1",$L4414:$L4568,"Y")+COUNTIFS($K4414:$K4568,"1",$L4414:$L4568,"s")</f>
        <v>3</v>
      </c>
      <c r="AL4413">
        <f>COUNTIF($K4414:$K4568,"2")-COUNTIFS($K4414:$K4568,"2",$L4414:$L4568,"V")</f>
        <v>11</v>
      </c>
      <c r="AM4413">
        <f>COUNTIFS($K4414:$K4568,"2",$L4414:$L4568,"Y")+COUNTIFS($K4414:$K4568,"2",$L4414:$L4568,"s")</f>
        <v>10</v>
      </c>
      <c r="AN4413">
        <f>COUNTIF($K4414:$K4568,"3")-COUNTIFS($K4414:$K4568,"3",$L4414:$L4568,"V")</f>
        <v>39</v>
      </c>
      <c r="AO4413">
        <f>COUNTIFS($K4414:$K4568,"3",$L4414:$L4568,"Y")+COUNTIFS($K4414:$K4568,"3",$L4414:$L4568,"s")</f>
        <v>19</v>
      </c>
      <c r="AP4413">
        <f>COUNTIF($K4414:$K4568,"4")-COUNTIFS($K4414:$K4568,"4",$L4414:$L4568,"V")</f>
        <v>7</v>
      </c>
      <c r="AQ4413">
        <f>COUNTIFS($K4414:$K4568,"4",$L4414:$L4568,"Y")+COUNTIFS($K4414:$K4568,"4",$L4414:$L4568,"s")</f>
        <v>5</v>
      </c>
      <c r="AR4413">
        <f>COUNTIF($K4414:$K4568,"5")-COUNTIFS($K4414:$K4568,"5",$L4414:$L4568,"V")</f>
        <v>78</v>
      </c>
      <c r="AS4413">
        <f>COUNTIFS($K4414:$K4568,"5",$L4414:$L4568,"Y")+COUNTIFS($K4414:$K4568,"5",$L4414:$L4568,"s")</f>
        <v>19</v>
      </c>
      <c r="AT4413">
        <f>COUNTIF($K4414:$K4568,"6")-COUNTIFS($K4414:$K4568,"6",$L4414:$L4568,"V")</f>
        <v>17</v>
      </c>
      <c r="AU4413">
        <f>COUNTIFS($K4414:$K4568,"6",$L4414:$L4568,"Y")+COUNTIFS($K4414:$K4568,"6",$L4414:$L4568,"s")</f>
        <v>3</v>
      </c>
      <c r="AV4413">
        <f>COUNTIF($K4414:$K4568,"7")-COUNTIFS($K4414:$K4568,"7",$L4414:$L4568,"V")</f>
        <v>0</v>
      </c>
      <c r="AW4413">
        <f>COUNTIFS($K4414:$K4568,"7",$L4414:$L4568,"Y")+COUNTIFS($K4414:$K4568,"7",$L4414:$L4568,"s")</f>
        <v>0</v>
      </c>
    </row>
    <row r="4414" spans="1:49" ht="11" customHeight="1" outlineLevel="1" x14ac:dyDescent="0.25">
      <c r="A4414" t="s">
        <v>3140</v>
      </c>
      <c r="C4414" s="2" t="s">
        <v>12455</v>
      </c>
      <c r="D4414" s="2">
        <v>13</v>
      </c>
      <c r="E4414" s="7">
        <v>1958</v>
      </c>
      <c r="F4414" s="5" t="s">
        <v>3125</v>
      </c>
      <c r="H4414" s="5" t="s">
        <v>3517</v>
      </c>
      <c r="I4414" s="6" t="s">
        <v>3141</v>
      </c>
      <c r="J4414" s="6" t="s">
        <v>6992</v>
      </c>
      <c r="K4414" s="17">
        <v>5</v>
      </c>
      <c r="L4414" s="17" t="s">
        <v>7732</v>
      </c>
      <c r="M4414" s="9"/>
      <c r="N4414" s="9"/>
      <c r="O4414" s="21"/>
      <c r="Q4414" s="29"/>
      <c r="U4414" s="17"/>
      <c r="V4414" s="2" t="s">
        <v>1120</v>
      </c>
      <c r="Y4414" t="str">
        <f t="shared" si="281"/>
        <v/>
      </c>
      <c r="AA4414" t="str">
        <f t="shared" si="282"/>
        <v/>
      </c>
      <c r="AC4414" s="7"/>
      <c r="AD4414" t="s">
        <v>3141</v>
      </c>
      <c r="AE4414">
        <f t="shared" ref="AE4414:AE4445" si="284">COUNTIF(I4414,"*Fuji*")</f>
        <v>0</v>
      </c>
      <c r="AG4414" s="2"/>
      <c r="AH4414" t="s">
        <v>3142</v>
      </c>
      <c r="AI4414" s="7" t="s">
        <v>4620</v>
      </c>
    </row>
    <row r="4415" spans="1:49" ht="11" customHeight="1" outlineLevel="1" x14ac:dyDescent="0.25">
      <c r="A4415" t="s">
        <v>3140</v>
      </c>
      <c r="C4415" s="2" t="s">
        <v>12455</v>
      </c>
      <c r="D4415" s="2">
        <v>22</v>
      </c>
      <c r="E4415" s="7">
        <v>1962</v>
      </c>
      <c r="F4415" s="5" t="s">
        <v>5761</v>
      </c>
      <c r="H4415" s="5" t="s">
        <v>5398</v>
      </c>
      <c r="I4415" s="6" t="s">
        <v>20582</v>
      </c>
      <c r="J4415" s="6" t="s">
        <v>20583</v>
      </c>
      <c r="K4415" s="17">
        <v>6</v>
      </c>
      <c r="L4415" s="17" t="s">
        <v>7730</v>
      </c>
      <c r="M4415" s="9">
        <v>7</v>
      </c>
      <c r="N4415" s="9"/>
      <c r="O4415" s="21"/>
      <c r="Q4415" s="29"/>
      <c r="U4415" s="17"/>
      <c r="V4415" s="2"/>
      <c r="Y4415" t="str">
        <f t="shared" si="281"/>
        <v/>
      </c>
      <c r="AA4415" t="str">
        <f t="shared" si="282"/>
        <v/>
      </c>
      <c r="AC4415" s="7"/>
      <c r="AD4415" t="s">
        <v>20582</v>
      </c>
      <c r="AE4415">
        <f t="shared" si="284"/>
        <v>0</v>
      </c>
      <c r="AG4415" s="2"/>
      <c r="AH4415" t="s">
        <v>3142</v>
      </c>
      <c r="AI4415" s="7" t="s">
        <v>4922</v>
      </c>
    </row>
    <row r="4416" spans="1:49" ht="11" customHeight="1" outlineLevel="1" x14ac:dyDescent="0.25">
      <c r="A4416" t="s">
        <v>3140</v>
      </c>
      <c r="C4416" s="2" t="s">
        <v>12455</v>
      </c>
      <c r="D4416" s="2">
        <v>37</v>
      </c>
      <c r="E4416" s="7">
        <v>1964</v>
      </c>
      <c r="F4416" s="5" t="s">
        <v>678</v>
      </c>
      <c r="H4416" s="5" t="s">
        <v>5398</v>
      </c>
      <c r="I4416" s="6" t="s">
        <v>1262</v>
      </c>
      <c r="J4416" s="6" t="s">
        <v>8881</v>
      </c>
      <c r="K4416" s="17">
        <v>6</v>
      </c>
      <c r="L4416" s="17" t="s">
        <v>7732</v>
      </c>
      <c r="M4416" s="9"/>
      <c r="N4416" s="9"/>
      <c r="O4416" s="21"/>
      <c r="Q4416" s="29"/>
      <c r="U4416" s="17"/>
      <c r="V4416" s="2" t="s">
        <v>3104</v>
      </c>
      <c r="Y4416" t="str">
        <f t="shared" si="281"/>
        <v/>
      </c>
      <c r="AA4416" t="str">
        <f t="shared" si="282"/>
        <v/>
      </c>
      <c r="AC4416" s="7"/>
      <c r="AD4416" t="s">
        <v>1262</v>
      </c>
      <c r="AE4416">
        <f t="shared" si="284"/>
        <v>0</v>
      </c>
      <c r="AG4416" s="2"/>
      <c r="AH4416" t="s">
        <v>3142</v>
      </c>
      <c r="AI4416" s="7" t="s">
        <v>4922</v>
      </c>
    </row>
    <row r="4417" spans="1:35" ht="11" customHeight="1" outlineLevel="1" x14ac:dyDescent="0.25">
      <c r="A4417" t="s">
        <v>3140</v>
      </c>
      <c r="C4417" s="2" t="s">
        <v>12455</v>
      </c>
      <c r="D4417" s="2">
        <v>38</v>
      </c>
      <c r="E4417" s="7">
        <v>1964</v>
      </c>
      <c r="F4417" s="5" t="s">
        <v>5694</v>
      </c>
      <c r="H4417" s="5" t="s">
        <v>5398</v>
      </c>
      <c r="I4417" s="6" t="s">
        <v>1204</v>
      </c>
      <c r="J4417" s="6" t="s">
        <v>7685</v>
      </c>
      <c r="K4417" s="17">
        <v>5</v>
      </c>
      <c r="L4417" s="17" t="s">
        <v>7730</v>
      </c>
      <c r="M4417" s="9">
        <v>4</v>
      </c>
      <c r="N4417" s="9"/>
      <c r="O4417" s="21"/>
      <c r="Q4417" s="29"/>
      <c r="U4417" s="17"/>
      <c r="V4417" s="2">
        <v>211</v>
      </c>
      <c r="Y4417" t="str">
        <f t="shared" si="281"/>
        <v/>
      </c>
      <c r="AA4417" t="str">
        <f t="shared" si="282"/>
        <v/>
      </c>
      <c r="AC4417" s="7"/>
      <c r="AD4417" t="s">
        <v>1204</v>
      </c>
      <c r="AE4417">
        <f t="shared" si="284"/>
        <v>0</v>
      </c>
      <c r="AG4417" s="2"/>
      <c r="AH4417" t="s">
        <v>3142</v>
      </c>
      <c r="AI4417" s="7" t="s">
        <v>4610</v>
      </c>
    </row>
    <row r="4418" spans="1:35" ht="11" customHeight="1" outlineLevel="1" x14ac:dyDescent="0.25">
      <c r="A4418" t="s">
        <v>3140</v>
      </c>
      <c r="C4418" s="2" t="s">
        <v>12455</v>
      </c>
      <c r="D4418" s="2">
        <v>39</v>
      </c>
      <c r="E4418" s="7">
        <v>1964</v>
      </c>
      <c r="F4418" s="5" t="s">
        <v>1205</v>
      </c>
      <c r="H4418" s="5" t="s">
        <v>5398</v>
      </c>
      <c r="I4418" s="6" t="s">
        <v>3143</v>
      </c>
      <c r="J4418" s="6" t="s">
        <v>7685</v>
      </c>
      <c r="K4418" s="17">
        <v>5</v>
      </c>
      <c r="L4418" s="17" t="s">
        <v>7730</v>
      </c>
      <c r="M4418" s="9">
        <v>4</v>
      </c>
      <c r="N4418" s="9"/>
      <c r="O4418" s="21"/>
      <c r="Q4418" s="29"/>
      <c r="U4418" s="17"/>
      <c r="V4418" s="2">
        <v>212</v>
      </c>
      <c r="Y4418" t="str">
        <f t="shared" si="281"/>
        <v/>
      </c>
      <c r="AA4418" t="str">
        <f t="shared" si="282"/>
        <v/>
      </c>
      <c r="AC4418" s="7"/>
      <c r="AD4418" t="s">
        <v>3143</v>
      </c>
      <c r="AE4418">
        <f t="shared" si="284"/>
        <v>0</v>
      </c>
      <c r="AG4418" s="2"/>
      <c r="AH4418" t="s">
        <v>3142</v>
      </c>
      <c r="AI4418" s="7" t="s">
        <v>4610</v>
      </c>
    </row>
    <row r="4419" spans="1:35" ht="11" customHeight="1" outlineLevel="1" x14ac:dyDescent="0.25">
      <c r="A4419" t="s">
        <v>3140</v>
      </c>
      <c r="C4419" s="2" t="s">
        <v>12455</v>
      </c>
      <c r="D4419" s="2">
        <v>40</v>
      </c>
      <c r="E4419" s="7">
        <v>1964</v>
      </c>
      <c r="F4419" s="5" t="s">
        <v>461</v>
      </c>
      <c r="H4419" s="5" t="s">
        <v>5398</v>
      </c>
      <c r="I4419" s="6" t="s">
        <v>15031</v>
      </c>
      <c r="J4419" s="6" t="s">
        <v>7685</v>
      </c>
      <c r="K4419" s="17">
        <v>5</v>
      </c>
      <c r="L4419" s="17" t="s">
        <v>7730</v>
      </c>
      <c r="M4419" s="9">
        <v>4</v>
      </c>
      <c r="N4419" s="9"/>
      <c r="O4419" s="21"/>
      <c r="Q4419" s="29"/>
      <c r="U4419" s="17"/>
      <c r="V4419" s="2">
        <v>213</v>
      </c>
      <c r="Y4419" t="str">
        <f t="shared" si="281"/>
        <v/>
      </c>
      <c r="AA4419" t="str">
        <f t="shared" si="282"/>
        <v/>
      </c>
      <c r="AC4419" s="7"/>
      <c r="AD4419" t="s">
        <v>15031</v>
      </c>
      <c r="AE4419">
        <f t="shared" si="284"/>
        <v>0</v>
      </c>
      <c r="AG4419" s="2"/>
      <c r="AI4419" s="7"/>
    </row>
    <row r="4420" spans="1:35" ht="11" customHeight="1" outlineLevel="1" x14ac:dyDescent="0.25">
      <c r="A4420" t="s">
        <v>3140</v>
      </c>
      <c r="C4420" s="2" t="s">
        <v>12455</v>
      </c>
      <c r="D4420" s="2">
        <v>41</v>
      </c>
      <c r="E4420" s="7">
        <v>1964</v>
      </c>
      <c r="F4420" s="5" t="s">
        <v>1206</v>
      </c>
      <c r="H4420" s="5" t="s">
        <v>5398</v>
      </c>
      <c r="I4420" s="6" t="s">
        <v>1207</v>
      </c>
      <c r="J4420" s="6" t="s">
        <v>7685</v>
      </c>
      <c r="K4420" s="17">
        <v>5</v>
      </c>
      <c r="L4420" s="17" t="s">
        <v>7730</v>
      </c>
      <c r="M4420" s="9">
        <v>4</v>
      </c>
      <c r="N4420" s="9"/>
      <c r="O4420" s="21"/>
      <c r="Q4420" s="29"/>
      <c r="U4420" s="17"/>
      <c r="V4420" s="2">
        <v>214</v>
      </c>
      <c r="Y4420" t="str">
        <f t="shared" si="281"/>
        <v/>
      </c>
      <c r="AA4420" t="str">
        <f t="shared" si="282"/>
        <v/>
      </c>
      <c r="AC4420" s="7"/>
      <c r="AD4420" t="s">
        <v>1207</v>
      </c>
      <c r="AE4420">
        <f t="shared" si="284"/>
        <v>0</v>
      </c>
      <c r="AG4420" s="2"/>
      <c r="AH4420" t="s">
        <v>3142</v>
      </c>
      <c r="AI4420" s="7" t="s">
        <v>4922</v>
      </c>
    </row>
    <row r="4421" spans="1:35" ht="11" customHeight="1" outlineLevel="1" x14ac:dyDescent="0.25">
      <c r="A4421" t="s">
        <v>3140</v>
      </c>
      <c r="C4421" s="2" t="s">
        <v>12455</v>
      </c>
      <c r="D4421" s="2">
        <v>42</v>
      </c>
      <c r="E4421" s="7">
        <v>1964</v>
      </c>
      <c r="F4421" s="5" t="s">
        <v>5761</v>
      </c>
      <c r="H4421" s="5" t="s">
        <v>5398</v>
      </c>
      <c r="I4421" s="6" t="s">
        <v>1208</v>
      </c>
      <c r="J4421" s="6" t="s">
        <v>7685</v>
      </c>
      <c r="K4421" s="17">
        <v>5</v>
      </c>
      <c r="L4421" s="17" t="s">
        <v>7730</v>
      </c>
      <c r="M4421" s="9">
        <v>4</v>
      </c>
      <c r="N4421" s="9"/>
      <c r="O4421" s="21"/>
      <c r="Q4421" s="29"/>
      <c r="U4421" s="17"/>
      <c r="V4421" s="2">
        <v>215</v>
      </c>
      <c r="Y4421" t="str">
        <f t="shared" si="281"/>
        <v/>
      </c>
      <c r="AA4421" t="str">
        <f t="shared" si="282"/>
        <v/>
      </c>
      <c r="AC4421" s="7"/>
      <c r="AD4421" t="s">
        <v>1208</v>
      </c>
      <c r="AE4421">
        <f t="shared" si="284"/>
        <v>0</v>
      </c>
      <c r="AG4421" s="2"/>
      <c r="AH4421" t="s">
        <v>3142</v>
      </c>
      <c r="AI4421" s="7" t="s">
        <v>4922</v>
      </c>
    </row>
    <row r="4422" spans="1:35" ht="11" customHeight="1" outlineLevel="1" x14ac:dyDescent="0.25">
      <c r="A4422" t="s">
        <v>3140</v>
      </c>
      <c r="C4422" s="2" t="s">
        <v>12455</v>
      </c>
      <c r="D4422" s="2">
        <v>43</v>
      </c>
      <c r="E4422" s="7">
        <v>1964</v>
      </c>
      <c r="F4422" s="5" t="s">
        <v>5604</v>
      </c>
      <c r="H4422" s="5" t="s">
        <v>5398</v>
      </c>
      <c r="I4422" s="6" t="s">
        <v>3141</v>
      </c>
      <c r="J4422" s="6" t="s">
        <v>8881</v>
      </c>
      <c r="K4422" s="17">
        <v>5</v>
      </c>
      <c r="L4422" s="17" t="s">
        <v>7730</v>
      </c>
      <c r="M4422" s="9">
        <v>7.5</v>
      </c>
      <c r="N4422" s="9"/>
      <c r="O4422" s="21"/>
      <c r="Q4422" s="29"/>
      <c r="T4422">
        <v>1</v>
      </c>
      <c r="U4422" s="17"/>
      <c r="V4422" s="2" t="s">
        <v>6763</v>
      </c>
      <c r="Y4422" t="str">
        <f t="shared" si="281"/>
        <v/>
      </c>
      <c r="AA4422" t="str">
        <f t="shared" si="282"/>
        <v/>
      </c>
      <c r="AC4422" s="7"/>
      <c r="AD4422" t="s">
        <v>3141</v>
      </c>
      <c r="AE4422">
        <f t="shared" si="284"/>
        <v>0</v>
      </c>
      <c r="AG4422" s="2"/>
      <c r="AH4422" t="s">
        <v>3142</v>
      </c>
      <c r="AI4422" s="7" t="s">
        <v>4922</v>
      </c>
    </row>
    <row r="4423" spans="1:35" ht="11" customHeight="1" outlineLevel="1" x14ac:dyDescent="0.25">
      <c r="A4423" t="s">
        <v>3140</v>
      </c>
      <c r="C4423" s="2" t="s">
        <v>12455</v>
      </c>
      <c r="D4423" s="2">
        <v>50</v>
      </c>
      <c r="E4423" s="7">
        <v>1965</v>
      </c>
      <c r="F4423" s="5" t="s">
        <v>2766</v>
      </c>
      <c r="H4423" s="5" t="s">
        <v>3547</v>
      </c>
      <c r="I4423" s="6" t="s">
        <v>3548</v>
      </c>
      <c r="J4423" s="6" t="s">
        <v>15032</v>
      </c>
      <c r="K4423" s="17">
        <v>3</v>
      </c>
      <c r="L4423" s="17" t="s">
        <v>7732</v>
      </c>
      <c r="M4423" s="9"/>
      <c r="N4423" s="9"/>
      <c r="O4423" s="21"/>
      <c r="Q4423" s="29"/>
      <c r="U4423" s="17"/>
      <c r="V4423" s="2" t="s">
        <v>3105</v>
      </c>
      <c r="Y4423" t="str">
        <f t="shared" si="281"/>
        <v/>
      </c>
      <c r="AA4423" t="str">
        <f t="shared" si="282"/>
        <v/>
      </c>
      <c r="AC4423" s="7"/>
      <c r="AD4423" t="s">
        <v>3548</v>
      </c>
      <c r="AE4423">
        <f t="shared" si="284"/>
        <v>0</v>
      </c>
      <c r="AG4423" s="2"/>
      <c r="AH4423" t="s">
        <v>3142</v>
      </c>
      <c r="AI4423" s="7" t="s">
        <v>4620</v>
      </c>
    </row>
    <row r="4424" spans="1:35" ht="11" customHeight="1" outlineLevel="1" x14ac:dyDescent="0.25">
      <c r="A4424" t="s">
        <v>3140</v>
      </c>
      <c r="C4424" s="2" t="s">
        <v>12455</v>
      </c>
      <c r="D4424" s="2">
        <v>72</v>
      </c>
      <c r="E4424" s="7">
        <v>1967</v>
      </c>
      <c r="F4424" s="5" t="s">
        <v>15034</v>
      </c>
      <c r="H4424" s="5" t="s">
        <v>5398</v>
      </c>
      <c r="I4424" s="6" t="s">
        <v>15035</v>
      </c>
      <c r="J4424" s="6" t="s">
        <v>15033</v>
      </c>
      <c r="K4424" s="17">
        <v>5</v>
      </c>
      <c r="L4424" s="17" t="s">
        <v>7732</v>
      </c>
      <c r="M4424" s="9"/>
      <c r="N4424" s="9"/>
      <c r="O4424" s="21"/>
      <c r="Q4424" s="29"/>
      <c r="U4424" s="17"/>
      <c r="V4424" s="2"/>
      <c r="Y4424" t="str">
        <f t="shared" si="281"/>
        <v/>
      </c>
      <c r="AA4424" t="str">
        <f t="shared" si="282"/>
        <v/>
      </c>
      <c r="AC4424" s="7"/>
      <c r="AD4424" t="s">
        <v>15035</v>
      </c>
      <c r="AE4424">
        <f t="shared" si="284"/>
        <v>0</v>
      </c>
      <c r="AG4424" s="2"/>
      <c r="AI4424" s="7"/>
    </row>
    <row r="4425" spans="1:35" ht="11" customHeight="1" outlineLevel="1" x14ac:dyDescent="0.25">
      <c r="A4425" t="s">
        <v>3140</v>
      </c>
      <c r="C4425" s="2" t="s">
        <v>12455</v>
      </c>
      <c r="D4425" s="2">
        <v>113</v>
      </c>
      <c r="E4425" s="7">
        <v>1970</v>
      </c>
      <c r="F4425" s="5" t="s">
        <v>3533</v>
      </c>
      <c r="H4425" s="5" t="s">
        <v>5398</v>
      </c>
      <c r="I4425" s="6" t="s">
        <v>5399</v>
      </c>
      <c r="J4425" s="6" t="s">
        <v>15036</v>
      </c>
      <c r="K4425" s="17">
        <v>1</v>
      </c>
      <c r="L4425" s="17" t="s">
        <v>7730</v>
      </c>
      <c r="M4425" s="9">
        <v>6</v>
      </c>
      <c r="N4425" s="9"/>
      <c r="O4425" s="21"/>
      <c r="Q4425" s="29"/>
      <c r="U4425" s="17"/>
      <c r="V4425" s="2" t="s">
        <v>685</v>
      </c>
      <c r="Y4425" t="str">
        <f t="shared" si="281"/>
        <v/>
      </c>
      <c r="AA4425" t="str">
        <f t="shared" si="282"/>
        <v/>
      </c>
      <c r="AC4425" s="7"/>
      <c r="AD4425" t="s">
        <v>5399</v>
      </c>
      <c r="AE4425">
        <f t="shared" si="284"/>
        <v>1</v>
      </c>
      <c r="AG4425" s="2"/>
      <c r="AH4425" t="s">
        <v>4921</v>
      </c>
      <c r="AI4425" s="7" t="s">
        <v>4922</v>
      </c>
    </row>
    <row r="4426" spans="1:35" ht="11" customHeight="1" outlineLevel="1" x14ac:dyDescent="0.25">
      <c r="A4426" t="s">
        <v>3140</v>
      </c>
      <c r="C4426" s="2" t="s">
        <v>12455</v>
      </c>
      <c r="D4426" s="2">
        <v>150</v>
      </c>
      <c r="E4426" s="7">
        <v>1971</v>
      </c>
      <c r="F4426" s="5" t="s">
        <v>6388</v>
      </c>
      <c r="H4426" s="5" t="s">
        <v>5398</v>
      </c>
      <c r="I4426" s="6" t="s">
        <v>1274</v>
      </c>
      <c r="J4426" s="6" t="s">
        <v>15037</v>
      </c>
      <c r="K4426" s="17">
        <v>6</v>
      </c>
      <c r="L4426" s="17" t="s">
        <v>7732</v>
      </c>
      <c r="M4426" s="9"/>
      <c r="N4426" s="9"/>
      <c r="O4426" s="21"/>
      <c r="Q4426" s="29"/>
      <c r="U4426" s="17"/>
      <c r="V4426" s="2">
        <v>272</v>
      </c>
      <c r="Y4426" t="str">
        <f t="shared" si="281"/>
        <v/>
      </c>
      <c r="AA4426" t="str">
        <f t="shared" si="282"/>
        <v/>
      </c>
      <c r="AC4426" s="7"/>
      <c r="AD4426" t="s">
        <v>1274</v>
      </c>
      <c r="AE4426">
        <f t="shared" si="284"/>
        <v>0</v>
      </c>
      <c r="AG4426" s="2"/>
      <c r="AH4426" t="s">
        <v>3142</v>
      </c>
      <c r="AI4426" s="7" t="s">
        <v>4922</v>
      </c>
    </row>
    <row r="4427" spans="1:35" ht="11" customHeight="1" outlineLevel="1" x14ac:dyDescent="0.25">
      <c r="A4427" t="s">
        <v>3140</v>
      </c>
      <c r="C4427" s="2" t="s">
        <v>12455</v>
      </c>
      <c r="D4427" s="2">
        <v>178</v>
      </c>
      <c r="E4427" s="7">
        <v>1974</v>
      </c>
      <c r="F4427" s="5" t="s">
        <v>5694</v>
      </c>
      <c r="H4427" s="5" t="s">
        <v>5398</v>
      </c>
      <c r="I4427" s="6" t="s">
        <v>2791</v>
      </c>
      <c r="J4427" s="6" t="s">
        <v>15038</v>
      </c>
      <c r="K4427" s="17">
        <v>5</v>
      </c>
      <c r="L4427" s="17" t="s">
        <v>7732</v>
      </c>
      <c r="M4427" s="9"/>
      <c r="N4427" s="9"/>
      <c r="O4427" s="21"/>
      <c r="Q4427" s="29"/>
      <c r="U4427" s="17"/>
      <c r="V4427" s="2">
        <v>278</v>
      </c>
      <c r="Y4427" t="str">
        <f t="shared" si="281"/>
        <v/>
      </c>
      <c r="AA4427" t="str">
        <f t="shared" si="282"/>
        <v/>
      </c>
      <c r="AC4427" s="7"/>
      <c r="AD4427" t="s">
        <v>2791</v>
      </c>
      <c r="AE4427">
        <f t="shared" si="284"/>
        <v>0</v>
      </c>
      <c r="AG4427" s="2"/>
      <c r="AH4427" t="s">
        <v>3142</v>
      </c>
      <c r="AI4427" s="7" t="s">
        <v>4610</v>
      </c>
    </row>
    <row r="4428" spans="1:35" ht="11" customHeight="1" outlineLevel="1" x14ac:dyDescent="0.25">
      <c r="A4428" t="s">
        <v>3140</v>
      </c>
      <c r="C4428" s="2" t="s">
        <v>12455</v>
      </c>
      <c r="D4428" s="2">
        <v>181</v>
      </c>
      <c r="E4428" s="7">
        <v>1974</v>
      </c>
      <c r="F4428" s="5" t="s">
        <v>3437</v>
      </c>
      <c r="H4428" s="5" t="s">
        <v>5398</v>
      </c>
      <c r="I4428" s="6" t="s">
        <v>2792</v>
      </c>
      <c r="J4428" s="6" t="s">
        <v>15038</v>
      </c>
      <c r="K4428" s="17">
        <v>5</v>
      </c>
      <c r="L4428" s="17" t="s">
        <v>7732</v>
      </c>
      <c r="M4428" s="9"/>
      <c r="N4428" s="9"/>
      <c r="O4428" s="21"/>
      <c r="Q4428" s="29"/>
      <c r="U4428" s="17"/>
      <c r="V4428" s="2">
        <v>281</v>
      </c>
      <c r="Y4428" t="str">
        <f t="shared" si="281"/>
        <v/>
      </c>
      <c r="AA4428" t="str">
        <f t="shared" si="282"/>
        <v/>
      </c>
      <c r="AC4428" s="7"/>
      <c r="AD4428" t="s">
        <v>2792</v>
      </c>
      <c r="AE4428">
        <f t="shared" si="284"/>
        <v>0</v>
      </c>
      <c r="AG4428" s="2"/>
      <c r="AH4428" t="s">
        <v>3142</v>
      </c>
      <c r="AI4428" s="7" t="s">
        <v>4922</v>
      </c>
    </row>
    <row r="4429" spans="1:35" ht="11" customHeight="1" outlineLevel="1" x14ac:dyDescent="0.25">
      <c r="A4429" t="s">
        <v>3140</v>
      </c>
      <c r="C4429" s="2" t="s">
        <v>12455</v>
      </c>
      <c r="D4429" s="2">
        <v>183</v>
      </c>
      <c r="E4429" s="7">
        <v>1974</v>
      </c>
      <c r="F4429" s="5" t="s">
        <v>5761</v>
      </c>
      <c r="H4429" s="5" t="s">
        <v>5398</v>
      </c>
      <c r="I4429" s="6" t="s">
        <v>4807</v>
      </c>
      <c r="J4429" s="6" t="s">
        <v>15038</v>
      </c>
      <c r="K4429" s="17">
        <v>5</v>
      </c>
      <c r="L4429" s="17" t="s">
        <v>7732</v>
      </c>
      <c r="M4429" s="9"/>
      <c r="N4429" s="9"/>
      <c r="O4429" s="21"/>
      <c r="Q4429" s="29"/>
      <c r="U4429" s="17"/>
      <c r="V4429" s="2">
        <v>283</v>
      </c>
      <c r="Y4429" t="str">
        <f t="shared" si="281"/>
        <v/>
      </c>
      <c r="AA4429" t="str">
        <f t="shared" si="282"/>
        <v/>
      </c>
      <c r="AC4429" s="7"/>
      <c r="AD4429" t="s">
        <v>4807</v>
      </c>
      <c r="AE4429">
        <f t="shared" si="284"/>
        <v>0</v>
      </c>
      <c r="AG4429" s="2"/>
      <c r="AH4429" t="s">
        <v>3142</v>
      </c>
      <c r="AI4429" s="7" t="s">
        <v>4922</v>
      </c>
    </row>
    <row r="4430" spans="1:35" ht="11" customHeight="1" outlineLevel="1" x14ac:dyDescent="0.25">
      <c r="A4430" t="s">
        <v>3140</v>
      </c>
      <c r="C4430" s="2" t="s">
        <v>12455</v>
      </c>
      <c r="D4430" s="2">
        <v>216</v>
      </c>
      <c r="E4430" s="7">
        <v>1976</v>
      </c>
      <c r="F4430" s="5" t="s">
        <v>3536</v>
      </c>
      <c r="H4430" s="5" t="s">
        <v>5398</v>
      </c>
      <c r="I4430" s="6" t="s">
        <v>3143</v>
      </c>
      <c r="J4430" s="6" t="s">
        <v>15039</v>
      </c>
      <c r="K4430" s="17">
        <v>3</v>
      </c>
      <c r="L4430" s="17" t="s">
        <v>7732</v>
      </c>
      <c r="M4430" s="9"/>
      <c r="N4430" s="9"/>
      <c r="O4430" s="21"/>
      <c r="Q4430" s="29"/>
      <c r="U4430" s="17"/>
      <c r="V4430" s="2">
        <v>288</v>
      </c>
      <c r="Y4430" t="str">
        <f t="shared" si="281"/>
        <v/>
      </c>
      <c r="AA4430" t="str">
        <f t="shared" si="282"/>
        <v/>
      </c>
      <c r="AC4430" s="7"/>
      <c r="AD4430" t="s">
        <v>3143</v>
      </c>
      <c r="AE4430">
        <f t="shared" si="284"/>
        <v>0</v>
      </c>
      <c r="AG4430" s="2"/>
      <c r="AH4430" t="s">
        <v>3142</v>
      </c>
      <c r="AI4430" s="7" t="s">
        <v>4922</v>
      </c>
    </row>
    <row r="4431" spans="1:35" ht="11" customHeight="1" outlineLevel="1" x14ac:dyDescent="0.25">
      <c r="A4431" t="s">
        <v>3140</v>
      </c>
      <c r="C4431" s="2" t="s">
        <v>12455</v>
      </c>
      <c r="D4431" s="2">
        <v>225</v>
      </c>
      <c r="E4431" s="7">
        <v>1976</v>
      </c>
      <c r="F4431" s="5" t="s">
        <v>3533</v>
      </c>
      <c r="H4431" s="5" t="s">
        <v>5398</v>
      </c>
      <c r="I4431" s="6" t="s">
        <v>1053</v>
      </c>
      <c r="J4431" s="6" t="s">
        <v>15040</v>
      </c>
      <c r="K4431" s="17">
        <v>3</v>
      </c>
      <c r="L4431" s="17" t="s">
        <v>7730</v>
      </c>
      <c r="M4431" s="9">
        <v>14</v>
      </c>
      <c r="N4431" s="9"/>
      <c r="O4431" s="21"/>
      <c r="Q4431" s="29"/>
      <c r="U4431" s="17"/>
      <c r="V4431" s="2">
        <v>293</v>
      </c>
      <c r="Y4431" t="str">
        <f t="shared" si="281"/>
        <v/>
      </c>
      <c r="AA4431" t="str">
        <f t="shared" si="282"/>
        <v/>
      </c>
      <c r="AC4431" s="7"/>
      <c r="AD4431" t="s">
        <v>1053</v>
      </c>
      <c r="AE4431">
        <f t="shared" si="284"/>
        <v>0</v>
      </c>
      <c r="AG4431" s="2"/>
      <c r="AH4431" t="s">
        <v>3142</v>
      </c>
      <c r="AI4431" s="7" t="s">
        <v>4922</v>
      </c>
    </row>
    <row r="4432" spans="1:35" ht="11" customHeight="1" outlineLevel="1" x14ac:dyDescent="0.25">
      <c r="A4432" t="s">
        <v>3140</v>
      </c>
      <c r="C4432" s="2" t="s">
        <v>12455</v>
      </c>
      <c r="D4432" s="2">
        <v>261</v>
      </c>
      <c r="E4432" s="7">
        <v>1978</v>
      </c>
      <c r="F4432" s="5" t="s">
        <v>5604</v>
      </c>
      <c r="H4432" s="5" t="s">
        <v>5398</v>
      </c>
      <c r="I4432" s="6" t="s">
        <v>5596</v>
      </c>
      <c r="J4432" s="6" t="s">
        <v>15041</v>
      </c>
      <c r="K4432" s="17">
        <v>3</v>
      </c>
      <c r="L4432" s="17" t="s">
        <v>7730</v>
      </c>
      <c r="M4432" s="9">
        <v>3.2</v>
      </c>
      <c r="N4432" s="9"/>
      <c r="O4432" s="21"/>
      <c r="Q4432" s="29"/>
      <c r="S4432">
        <v>1</v>
      </c>
      <c r="T4432">
        <v>1</v>
      </c>
      <c r="U4432" s="17"/>
      <c r="V4432" s="2" t="s">
        <v>3833</v>
      </c>
      <c r="Y4432" t="str">
        <f t="shared" ref="Y4432:Y4493" si="285">IF(COUNTIF(F4432,"*fdc*"),1,"")</f>
        <v/>
      </c>
      <c r="AA4432" t="str">
        <f t="shared" ref="AA4432:AA4493" si="286">IF(COUNTIF(F4432,"*s/s*"),1,"")</f>
        <v/>
      </c>
      <c r="AC4432" s="7"/>
      <c r="AD4432" t="s">
        <v>5596</v>
      </c>
      <c r="AE4432">
        <f t="shared" si="284"/>
        <v>0</v>
      </c>
      <c r="AG4432" s="2"/>
      <c r="AH4432" t="s">
        <v>3142</v>
      </c>
      <c r="AI4432" s="7" t="s">
        <v>4922</v>
      </c>
    </row>
    <row r="4433" spans="1:35" ht="11" customHeight="1" outlineLevel="1" x14ac:dyDescent="0.25">
      <c r="A4433" t="s">
        <v>3140</v>
      </c>
      <c r="C4433" s="2" t="s">
        <v>12455</v>
      </c>
      <c r="D4433" s="2">
        <v>278</v>
      </c>
      <c r="E4433" s="7">
        <v>1979</v>
      </c>
      <c r="F4433" s="5" t="s">
        <v>1654</v>
      </c>
      <c r="H4433" s="5" t="s">
        <v>5398</v>
      </c>
      <c r="I4433" s="6" t="s">
        <v>3143</v>
      </c>
      <c r="J4433" s="6" t="s">
        <v>7065</v>
      </c>
      <c r="K4433" s="17">
        <v>3</v>
      </c>
      <c r="L4433" s="17" t="s">
        <v>7730</v>
      </c>
      <c r="M4433" s="9">
        <v>0.8</v>
      </c>
      <c r="N4433" s="9"/>
      <c r="O4433" s="21"/>
      <c r="Q4433" s="29"/>
      <c r="U4433" s="17"/>
      <c r="V4433" s="2">
        <v>313</v>
      </c>
      <c r="Y4433" t="str">
        <f t="shared" si="285"/>
        <v/>
      </c>
      <c r="AA4433" t="str">
        <f t="shared" si="286"/>
        <v/>
      </c>
      <c r="AC4433" s="7"/>
      <c r="AD4433" t="s">
        <v>3143</v>
      </c>
      <c r="AE4433">
        <f t="shared" si="284"/>
        <v>0</v>
      </c>
      <c r="AG4433" s="2"/>
      <c r="AH4433" t="s">
        <v>3142</v>
      </c>
      <c r="AI4433" s="7" t="s">
        <v>4610</v>
      </c>
    </row>
    <row r="4434" spans="1:35" ht="11" customHeight="1" outlineLevel="1" x14ac:dyDescent="0.25">
      <c r="A4434" t="s">
        <v>3140</v>
      </c>
      <c r="C4434" s="2" t="s">
        <v>12455</v>
      </c>
      <c r="D4434" s="2">
        <v>279</v>
      </c>
      <c r="E4434" s="7">
        <v>1979</v>
      </c>
      <c r="F4434" s="5" t="s">
        <v>5694</v>
      </c>
      <c r="H4434" s="5" t="s">
        <v>5398</v>
      </c>
      <c r="I4434" s="6" t="s">
        <v>1209</v>
      </c>
      <c r="J4434" s="6" t="s">
        <v>7065</v>
      </c>
      <c r="K4434" s="17">
        <v>3</v>
      </c>
      <c r="L4434" s="17" t="s">
        <v>7730</v>
      </c>
      <c r="M4434" s="9">
        <v>0.8</v>
      </c>
      <c r="N4434" s="9"/>
      <c r="O4434" s="21"/>
      <c r="Q4434" s="29"/>
      <c r="U4434" s="17"/>
      <c r="V4434" s="2">
        <v>314</v>
      </c>
      <c r="Y4434" t="str">
        <f t="shared" si="285"/>
        <v/>
      </c>
      <c r="AA4434" t="str">
        <f t="shared" si="286"/>
        <v/>
      </c>
      <c r="AC4434" s="7"/>
      <c r="AD4434" t="s">
        <v>1209</v>
      </c>
      <c r="AE4434">
        <f t="shared" si="284"/>
        <v>0</v>
      </c>
      <c r="AG4434" s="2"/>
      <c r="AH4434" t="s">
        <v>3142</v>
      </c>
      <c r="AI4434" s="7" t="s">
        <v>4610</v>
      </c>
    </row>
    <row r="4435" spans="1:35" ht="11" customHeight="1" outlineLevel="1" x14ac:dyDescent="0.25">
      <c r="A4435" t="s">
        <v>3140</v>
      </c>
      <c r="C4435" s="2" t="s">
        <v>12455</v>
      </c>
      <c r="D4435" s="2" t="s">
        <v>870</v>
      </c>
      <c r="E4435" s="7">
        <v>1979</v>
      </c>
      <c r="F4435" s="5" t="s">
        <v>21076</v>
      </c>
      <c r="H4435" s="5" t="s">
        <v>5398</v>
      </c>
      <c r="I4435" s="6" t="s">
        <v>1209</v>
      </c>
      <c r="J4435" s="6" t="s">
        <v>7065</v>
      </c>
      <c r="K4435" s="17">
        <v>3</v>
      </c>
      <c r="L4435" s="17" t="s">
        <v>7730</v>
      </c>
      <c r="M4435" s="9">
        <v>4.0999999999999996</v>
      </c>
      <c r="N4435" s="9"/>
      <c r="O4435" s="21"/>
      <c r="Q4435" s="29"/>
      <c r="U4435" s="17"/>
      <c r="V4435" s="2">
        <v>314</v>
      </c>
      <c r="Y4435" t="str">
        <f t="shared" si="285"/>
        <v/>
      </c>
      <c r="AA4435" t="str">
        <f t="shared" si="286"/>
        <v/>
      </c>
      <c r="AC4435" s="7"/>
      <c r="AD4435" t="s">
        <v>1209</v>
      </c>
      <c r="AE4435">
        <f t="shared" si="284"/>
        <v>0</v>
      </c>
      <c r="AG4435" s="2"/>
      <c r="AH4435" t="s">
        <v>3142</v>
      </c>
      <c r="AI4435" s="7" t="s">
        <v>4610</v>
      </c>
    </row>
    <row r="4436" spans="1:35" ht="11" customHeight="1" outlineLevel="1" x14ac:dyDescent="0.25">
      <c r="A4436" t="s">
        <v>3140</v>
      </c>
      <c r="C4436" s="2" t="s">
        <v>12455</v>
      </c>
      <c r="D4436" s="2">
        <v>280</v>
      </c>
      <c r="E4436" s="7">
        <v>1979</v>
      </c>
      <c r="F4436" s="5" t="s">
        <v>107</v>
      </c>
      <c r="H4436" s="5" t="s">
        <v>5398</v>
      </c>
      <c r="I4436" s="6" t="s">
        <v>1210</v>
      </c>
      <c r="J4436" s="6" t="s">
        <v>7065</v>
      </c>
      <c r="K4436" s="17">
        <v>5</v>
      </c>
      <c r="L4436" s="17" t="s">
        <v>7730</v>
      </c>
      <c r="M4436" s="9">
        <v>0.8</v>
      </c>
      <c r="N4436" s="9"/>
      <c r="O4436" s="21"/>
      <c r="Q4436" s="29"/>
      <c r="U4436" s="17"/>
      <c r="V4436" s="2">
        <v>315</v>
      </c>
      <c r="Y4436" t="str">
        <f t="shared" si="285"/>
        <v/>
      </c>
      <c r="AA4436" t="str">
        <f t="shared" si="286"/>
        <v/>
      </c>
      <c r="AC4436" s="7"/>
      <c r="AD4436" t="s">
        <v>1210</v>
      </c>
      <c r="AE4436">
        <f t="shared" si="284"/>
        <v>0</v>
      </c>
      <c r="AG4436" s="2"/>
      <c r="AH4436" t="s">
        <v>3142</v>
      </c>
      <c r="AI4436" s="7" t="s">
        <v>4610</v>
      </c>
    </row>
    <row r="4437" spans="1:35" ht="11" customHeight="1" outlineLevel="1" x14ac:dyDescent="0.25">
      <c r="A4437" t="s">
        <v>3140</v>
      </c>
      <c r="C4437" s="2" t="s">
        <v>12455</v>
      </c>
      <c r="D4437" s="2">
        <v>281</v>
      </c>
      <c r="E4437" s="7">
        <v>1979</v>
      </c>
      <c r="F4437" s="5" t="s">
        <v>1205</v>
      </c>
      <c r="H4437" s="5" t="s">
        <v>5398</v>
      </c>
      <c r="I4437" s="6" t="s">
        <v>1211</v>
      </c>
      <c r="J4437" s="6" t="s">
        <v>7065</v>
      </c>
      <c r="K4437" s="17">
        <v>3</v>
      </c>
      <c r="L4437" s="17" t="s">
        <v>7730</v>
      </c>
      <c r="M4437" s="9">
        <v>0.8</v>
      </c>
      <c r="N4437" s="9"/>
      <c r="O4437" s="21"/>
      <c r="Q4437" s="29"/>
      <c r="U4437" s="17"/>
      <c r="V4437" s="2">
        <v>316</v>
      </c>
      <c r="Y4437" t="str">
        <f t="shared" si="285"/>
        <v/>
      </c>
      <c r="AA4437" t="str">
        <f t="shared" si="286"/>
        <v/>
      </c>
      <c r="AC4437" s="7"/>
      <c r="AD4437" t="s">
        <v>1211</v>
      </c>
      <c r="AE4437">
        <f t="shared" si="284"/>
        <v>0</v>
      </c>
      <c r="AG4437" s="2"/>
      <c r="AH4437" t="s">
        <v>3142</v>
      </c>
      <c r="AI4437" s="7" t="s">
        <v>4610</v>
      </c>
    </row>
    <row r="4438" spans="1:35" ht="11" customHeight="1" outlineLevel="1" x14ac:dyDescent="0.25">
      <c r="A4438" t="s">
        <v>3140</v>
      </c>
      <c r="C4438" s="2" t="s">
        <v>12455</v>
      </c>
      <c r="D4438" s="2">
        <v>282</v>
      </c>
      <c r="E4438" s="7">
        <v>1979</v>
      </c>
      <c r="F4438" s="5" t="s">
        <v>5696</v>
      </c>
      <c r="H4438" s="5" t="s">
        <v>5398</v>
      </c>
      <c r="I4438" s="6" t="s">
        <v>1210</v>
      </c>
      <c r="J4438" s="6" t="s">
        <v>7065</v>
      </c>
      <c r="K4438" s="17">
        <v>5</v>
      </c>
      <c r="L4438" s="17" t="s">
        <v>7730</v>
      </c>
      <c r="M4438" s="9">
        <v>0.8</v>
      </c>
      <c r="N4438" s="9"/>
      <c r="O4438" s="21"/>
      <c r="Q4438" s="29"/>
      <c r="U4438" s="17"/>
      <c r="V4438" s="2">
        <v>317</v>
      </c>
      <c r="Y4438" t="str">
        <f t="shared" si="285"/>
        <v/>
      </c>
      <c r="AA4438" t="str">
        <f t="shared" si="286"/>
        <v/>
      </c>
      <c r="AC4438" s="7"/>
      <c r="AD4438" t="s">
        <v>1210</v>
      </c>
      <c r="AE4438">
        <f t="shared" si="284"/>
        <v>0</v>
      </c>
      <c r="AG4438" s="2"/>
      <c r="AH4438" t="s">
        <v>3142</v>
      </c>
      <c r="AI4438" s="7" t="s">
        <v>4610</v>
      </c>
    </row>
    <row r="4439" spans="1:35" ht="11" customHeight="1" outlineLevel="1" x14ac:dyDescent="0.25">
      <c r="A4439" t="s">
        <v>3140</v>
      </c>
      <c r="C4439" s="2" t="s">
        <v>12455</v>
      </c>
      <c r="D4439" s="2">
        <v>283</v>
      </c>
      <c r="E4439" s="7">
        <v>1979</v>
      </c>
      <c r="F4439" s="5" t="s">
        <v>3435</v>
      </c>
      <c r="H4439" s="5" t="s">
        <v>5398</v>
      </c>
      <c r="I4439" s="6" t="s">
        <v>1204</v>
      </c>
      <c r="J4439" s="6" t="s">
        <v>7065</v>
      </c>
      <c r="K4439" s="17">
        <v>5</v>
      </c>
      <c r="L4439" s="17" t="s">
        <v>7730</v>
      </c>
      <c r="M4439" s="9">
        <v>0.8</v>
      </c>
      <c r="N4439" s="9"/>
      <c r="O4439" s="21"/>
      <c r="Q4439" s="29"/>
      <c r="U4439" s="17"/>
      <c r="V4439" s="2">
        <v>318</v>
      </c>
      <c r="Y4439" t="str">
        <f t="shared" si="285"/>
        <v/>
      </c>
      <c r="AA4439" t="str">
        <f t="shared" si="286"/>
        <v/>
      </c>
      <c r="AC4439" s="7"/>
      <c r="AD4439" t="s">
        <v>1204</v>
      </c>
      <c r="AE4439">
        <f t="shared" si="284"/>
        <v>0</v>
      </c>
      <c r="AG4439" s="2"/>
      <c r="AH4439" t="s">
        <v>3142</v>
      </c>
      <c r="AI4439" s="7" t="s">
        <v>4610</v>
      </c>
    </row>
    <row r="4440" spans="1:35" ht="11" customHeight="1" outlineLevel="1" x14ac:dyDescent="0.25">
      <c r="A4440" t="s">
        <v>3140</v>
      </c>
      <c r="C4440" s="2" t="s">
        <v>12455</v>
      </c>
      <c r="D4440" s="2">
        <v>294</v>
      </c>
      <c r="E4440" s="7">
        <v>1979</v>
      </c>
      <c r="F4440" s="5" t="s">
        <v>5604</v>
      </c>
      <c r="H4440" s="5" t="s">
        <v>5398</v>
      </c>
      <c r="I4440" s="6" t="s">
        <v>5596</v>
      </c>
      <c r="J4440" s="6" t="s">
        <v>15042</v>
      </c>
      <c r="K4440" s="17">
        <v>1</v>
      </c>
      <c r="L4440" s="17" t="s">
        <v>7730</v>
      </c>
      <c r="M4440" s="9">
        <v>4</v>
      </c>
      <c r="N4440" s="9"/>
      <c r="O4440" s="21"/>
      <c r="Q4440" s="29"/>
      <c r="U4440" s="17"/>
      <c r="V4440" s="2" t="s">
        <v>3834</v>
      </c>
      <c r="Y4440" t="str">
        <f t="shared" si="285"/>
        <v/>
      </c>
      <c r="AA4440" t="str">
        <f t="shared" si="286"/>
        <v/>
      </c>
      <c r="AC4440" s="7"/>
      <c r="AD4440" t="s">
        <v>5596</v>
      </c>
      <c r="AE4440">
        <f t="shared" si="284"/>
        <v>0</v>
      </c>
      <c r="AG4440" s="2"/>
      <c r="AH4440" t="s">
        <v>3142</v>
      </c>
      <c r="AI4440" s="7" t="s">
        <v>4922</v>
      </c>
    </row>
    <row r="4441" spans="1:35" ht="11" customHeight="1" outlineLevel="1" x14ac:dyDescent="0.25">
      <c r="A4441" t="s">
        <v>3140</v>
      </c>
      <c r="C4441" s="2" t="s">
        <v>12455</v>
      </c>
      <c r="D4441" s="2">
        <v>297</v>
      </c>
      <c r="E4441" s="7">
        <v>1979</v>
      </c>
      <c r="F4441" s="5" t="s">
        <v>5750</v>
      </c>
      <c r="H4441" s="5" t="s">
        <v>5398</v>
      </c>
      <c r="I4441" s="6" t="s">
        <v>3518</v>
      </c>
      <c r="J4441" s="6" t="s">
        <v>15043</v>
      </c>
      <c r="K4441" s="17">
        <v>2</v>
      </c>
      <c r="L4441" s="17" t="s">
        <v>7730</v>
      </c>
      <c r="M4441" s="9">
        <v>1.6</v>
      </c>
      <c r="N4441" s="9"/>
      <c r="O4441" s="21"/>
      <c r="Q4441" s="29"/>
      <c r="U4441" s="17"/>
      <c r="V4441" s="2" t="s">
        <v>2009</v>
      </c>
      <c r="Y4441" t="str">
        <f t="shared" si="285"/>
        <v/>
      </c>
      <c r="AA4441" t="str">
        <f t="shared" si="286"/>
        <v/>
      </c>
      <c r="AC4441" s="7"/>
      <c r="AD4441" t="s">
        <v>3518</v>
      </c>
      <c r="AE4441">
        <f t="shared" si="284"/>
        <v>0</v>
      </c>
      <c r="AG4441" s="2"/>
      <c r="AH4441" t="s">
        <v>3142</v>
      </c>
      <c r="AI4441" s="7" t="s">
        <v>4610</v>
      </c>
    </row>
    <row r="4442" spans="1:35" ht="11" customHeight="1" outlineLevel="1" x14ac:dyDescent="0.25">
      <c r="A4442" t="s">
        <v>3140</v>
      </c>
      <c r="C4442" s="2" t="s">
        <v>12455</v>
      </c>
      <c r="D4442" s="2">
        <v>319</v>
      </c>
      <c r="E4442" s="7">
        <v>1980</v>
      </c>
      <c r="F4442" s="5" t="s">
        <v>15044</v>
      </c>
      <c r="H4442" s="5" t="s">
        <v>5398</v>
      </c>
      <c r="I4442" s="6" t="s">
        <v>3141</v>
      </c>
      <c r="J4442" s="6" t="s">
        <v>15045</v>
      </c>
      <c r="K4442" s="17">
        <v>3</v>
      </c>
      <c r="L4442" s="17" t="s">
        <v>7730</v>
      </c>
      <c r="M4442" s="9">
        <v>0.5</v>
      </c>
      <c r="N4442" s="9"/>
      <c r="O4442" s="21"/>
      <c r="Q4442" s="29"/>
      <c r="U4442" s="17"/>
      <c r="V4442" s="2" t="s">
        <v>6029</v>
      </c>
      <c r="Y4442" t="str">
        <f t="shared" si="285"/>
        <v/>
      </c>
      <c r="AA4442" t="str">
        <f t="shared" si="286"/>
        <v/>
      </c>
      <c r="AC4442" s="7"/>
      <c r="AD4442" t="s">
        <v>3141</v>
      </c>
      <c r="AE4442">
        <f t="shared" si="284"/>
        <v>0</v>
      </c>
      <c r="AG4442" s="2"/>
      <c r="AH4442" t="s">
        <v>3142</v>
      </c>
      <c r="AI4442" s="7" t="s">
        <v>4922</v>
      </c>
    </row>
    <row r="4443" spans="1:35" ht="11" customHeight="1" outlineLevel="1" x14ac:dyDescent="0.25">
      <c r="A4443" t="s">
        <v>3140</v>
      </c>
      <c r="C4443" s="2" t="s">
        <v>12455</v>
      </c>
      <c r="D4443" s="2">
        <v>332</v>
      </c>
      <c r="E4443" s="7">
        <v>1981</v>
      </c>
      <c r="F4443" s="5" t="s">
        <v>3125</v>
      </c>
      <c r="H4443" s="5" t="s">
        <v>5398</v>
      </c>
      <c r="I4443" s="6" t="s">
        <v>1259</v>
      </c>
      <c r="J4443" s="6" t="s">
        <v>15046</v>
      </c>
      <c r="K4443" s="17">
        <v>3</v>
      </c>
      <c r="L4443" s="17" t="s">
        <v>7730</v>
      </c>
      <c r="M4443" s="9">
        <v>5.5</v>
      </c>
      <c r="N4443" s="9"/>
      <c r="O4443" s="21"/>
      <c r="Q4443" s="29"/>
      <c r="U4443" s="17"/>
      <c r="V4443" s="2" t="s">
        <v>1450</v>
      </c>
      <c r="Y4443" t="str">
        <f t="shared" si="285"/>
        <v/>
      </c>
      <c r="AA4443" t="str">
        <f t="shared" si="286"/>
        <v/>
      </c>
      <c r="AC4443" s="7"/>
      <c r="AD4443" t="s">
        <v>1259</v>
      </c>
      <c r="AE4443">
        <f t="shared" si="284"/>
        <v>0</v>
      </c>
      <c r="AG4443" s="2"/>
      <c r="AH4443" t="s">
        <v>3142</v>
      </c>
      <c r="AI4443" s="7" t="s">
        <v>4922</v>
      </c>
    </row>
    <row r="4444" spans="1:35" ht="11" customHeight="1" outlineLevel="1" x14ac:dyDescent="0.25">
      <c r="A4444" t="s">
        <v>3140</v>
      </c>
      <c r="C4444" s="2" t="s">
        <v>12455</v>
      </c>
      <c r="D4444" s="2">
        <v>336</v>
      </c>
      <c r="E4444" s="7">
        <v>1981</v>
      </c>
      <c r="F4444" s="5" t="s">
        <v>1212</v>
      </c>
      <c r="H4444" s="5" t="s">
        <v>5398</v>
      </c>
      <c r="I4444" s="6" t="s">
        <v>4781</v>
      </c>
      <c r="J4444" s="6" t="s">
        <v>15047</v>
      </c>
      <c r="K4444" s="17">
        <v>2</v>
      </c>
      <c r="L4444" s="17" t="s">
        <v>7730</v>
      </c>
      <c r="M4444" s="9">
        <v>0.2</v>
      </c>
      <c r="N4444" s="9"/>
      <c r="O4444" s="21"/>
      <c r="Q4444" s="29"/>
      <c r="U4444" s="17"/>
      <c r="V4444" s="2">
        <v>352</v>
      </c>
      <c r="Y4444" t="str">
        <f t="shared" si="285"/>
        <v/>
      </c>
      <c r="AA4444" t="str">
        <f t="shared" si="286"/>
        <v/>
      </c>
      <c r="AC4444" s="7"/>
      <c r="AD4444" t="s">
        <v>4781</v>
      </c>
      <c r="AE4444">
        <f t="shared" si="284"/>
        <v>0</v>
      </c>
      <c r="AG4444" s="2"/>
      <c r="AH4444" t="s">
        <v>3142</v>
      </c>
      <c r="AI4444" s="7" t="s">
        <v>4610</v>
      </c>
    </row>
    <row r="4445" spans="1:35" ht="11" customHeight="1" outlineLevel="1" x14ac:dyDescent="0.25">
      <c r="A4445" t="s">
        <v>3140</v>
      </c>
      <c r="C4445" s="2" t="s">
        <v>12455</v>
      </c>
      <c r="D4445" s="2">
        <v>336</v>
      </c>
      <c r="E4445" s="7">
        <v>1981</v>
      </c>
      <c r="F4445" s="5" t="s">
        <v>21127</v>
      </c>
      <c r="H4445" s="5" t="s">
        <v>5398</v>
      </c>
      <c r="I4445" s="6" t="s">
        <v>4781</v>
      </c>
      <c r="J4445" s="6" t="s">
        <v>15047</v>
      </c>
      <c r="K4445" s="17">
        <v>2</v>
      </c>
      <c r="L4445" s="17" t="s">
        <v>7730</v>
      </c>
      <c r="M4445" s="9">
        <v>5.9</v>
      </c>
      <c r="N4445" s="9"/>
      <c r="O4445" s="21"/>
      <c r="Q4445" s="29"/>
      <c r="U4445" s="17"/>
      <c r="V4445" s="2">
        <v>352</v>
      </c>
      <c r="Y4445">
        <f t="shared" si="285"/>
        <v>1</v>
      </c>
      <c r="AA4445" t="str">
        <f t="shared" si="286"/>
        <v/>
      </c>
      <c r="AC4445" s="7"/>
      <c r="AD4445" t="s">
        <v>4781</v>
      </c>
      <c r="AE4445">
        <f t="shared" si="284"/>
        <v>0</v>
      </c>
      <c r="AG4445" s="2"/>
      <c r="AH4445" t="s">
        <v>3142</v>
      </c>
      <c r="AI4445" s="7" t="s">
        <v>4610</v>
      </c>
    </row>
    <row r="4446" spans="1:35" ht="11" customHeight="1" outlineLevel="1" x14ac:dyDescent="0.25">
      <c r="A4446" t="s">
        <v>3140</v>
      </c>
      <c r="C4446" s="2" t="s">
        <v>12455</v>
      </c>
      <c r="D4446" s="2">
        <v>337</v>
      </c>
      <c r="E4446" s="7">
        <v>1981</v>
      </c>
      <c r="F4446" s="5" t="s">
        <v>4782</v>
      </c>
      <c r="H4446" s="5" t="s">
        <v>5398</v>
      </c>
      <c r="I4446" s="6" t="s">
        <v>4783</v>
      </c>
      <c r="J4446" s="6" t="s">
        <v>15047</v>
      </c>
      <c r="K4446" s="17">
        <v>2</v>
      </c>
      <c r="L4446" s="17" t="s">
        <v>7730</v>
      </c>
      <c r="M4446" s="9">
        <v>0.2</v>
      </c>
      <c r="N4446" s="9"/>
      <c r="O4446" s="21"/>
      <c r="Q4446" s="29"/>
      <c r="S4446">
        <v>1</v>
      </c>
      <c r="T4446">
        <v>1</v>
      </c>
      <c r="U4446" s="17"/>
      <c r="V4446" s="2">
        <v>353</v>
      </c>
      <c r="Y4446" t="str">
        <f t="shared" si="285"/>
        <v/>
      </c>
      <c r="AA4446" t="str">
        <f t="shared" si="286"/>
        <v/>
      </c>
      <c r="AC4446" s="7"/>
      <c r="AD4446" t="s">
        <v>4783</v>
      </c>
      <c r="AE4446">
        <f t="shared" ref="AE4446:AE4477" si="287">COUNTIF(I4446,"*Fuji*")</f>
        <v>0</v>
      </c>
      <c r="AG4446" s="2"/>
      <c r="AH4446" t="s">
        <v>3142</v>
      </c>
      <c r="AI4446" s="7" t="s">
        <v>4922</v>
      </c>
    </row>
    <row r="4447" spans="1:35" ht="11" customHeight="1" outlineLevel="1" x14ac:dyDescent="0.25">
      <c r="A4447" t="s">
        <v>3140</v>
      </c>
      <c r="C4447" s="2" t="s">
        <v>12455</v>
      </c>
      <c r="D4447" s="2">
        <v>338</v>
      </c>
      <c r="E4447" s="7">
        <v>1981</v>
      </c>
      <c r="F4447" s="5" t="s">
        <v>4784</v>
      </c>
      <c r="H4447" s="5" t="s">
        <v>5398</v>
      </c>
      <c r="I4447" s="6" t="s">
        <v>3143</v>
      </c>
      <c r="J4447" s="6" t="s">
        <v>15047</v>
      </c>
      <c r="K4447" s="17">
        <v>2</v>
      </c>
      <c r="L4447" s="17" t="s">
        <v>7730</v>
      </c>
      <c r="M4447" s="9">
        <v>4.5</v>
      </c>
      <c r="N4447" s="9"/>
      <c r="O4447" s="21"/>
      <c r="Q4447" s="29"/>
      <c r="U4447" s="17"/>
      <c r="V4447" s="2">
        <v>354</v>
      </c>
      <c r="Y4447" t="str">
        <f t="shared" si="285"/>
        <v/>
      </c>
      <c r="AA4447" t="str">
        <f t="shared" si="286"/>
        <v/>
      </c>
      <c r="AC4447" s="7"/>
      <c r="AD4447" t="s">
        <v>3143</v>
      </c>
      <c r="AE4447">
        <f t="shared" si="287"/>
        <v>0</v>
      </c>
      <c r="AG4447" s="2"/>
      <c r="AH4447" t="s">
        <v>3142</v>
      </c>
      <c r="AI4447" s="7" t="s">
        <v>4922</v>
      </c>
    </row>
    <row r="4448" spans="1:35" ht="11" customHeight="1" outlineLevel="1" x14ac:dyDescent="0.25">
      <c r="A4448" t="s">
        <v>3140</v>
      </c>
      <c r="C4448" s="2" t="s">
        <v>12455</v>
      </c>
      <c r="D4448" s="2">
        <v>339</v>
      </c>
      <c r="E4448" s="7">
        <v>1981</v>
      </c>
      <c r="F4448" s="5" t="s">
        <v>5750</v>
      </c>
      <c r="H4448" s="5" t="s">
        <v>5398</v>
      </c>
      <c r="I4448" s="6" t="s">
        <v>1260</v>
      </c>
      <c r="J4448" s="6" t="s">
        <v>15048</v>
      </c>
      <c r="K4448" s="17">
        <v>5</v>
      </c>
      <c r="L4448" s="17" t="s">
        <v>7730</v>
      </c>
      <c r="M4448" s="9">
        <v>1.7</v>
      </c>
      <c r="N4448" s="9"/>
      <c r="O4448" s="21"/>
      <c r="Q4448" s="29"/>
      <c r="U4448" s="17"/>
      <c r="V4448" s="2" t="s">
        <v>1451</v>
      </c>
      <c r="Y4448" t="str">
        <f t="shared" si="285"/>
        <v/>
      </c>
      <c r="AA4448" t="str">
        <f t="shared" si="286"/>
        <v/>
      </c>
      <c r="AC4448" s="7"/>
      <c r="AD4448" t="s">
        <v>1260</v>
      </c>
      <c r="AE4448">
        <f t="shared" si="287"/>
        <v>0</v>
      </c>
      <c r="AG4448" s="2"/>
      <c r="AH4448" t="s">
        <v>3142</v>
      </c>
      <c r="AI4448" s="7" t="s">
        <v>4610</v>
      </c>
    </row>
    <row r="4449" spans="1:35" ht="11" customHeight="1" outlineLevel="1" x14ac:dyDescent="0.25">
      <c r="A4449" t="s">
        <v>3140</v>
      </c>
      <c r="C4449" s="2" t="s">
        <v>12455</v>
      </c>
      <c r="D4449" s="2">
        <v>357</v>
      </c>
      <c r="E4449" s="7">
        <v>1982</v>
      </c>
      <c r="F4449" s="5" t="s">
        <v>16271</v>
      </c>
      <c r="H4449" s="5" t="s">
        <v>12941</v>
      </c>
      <c r="I4449" s="6" t="s">
        <v>11705</v>
      </c>
      <c r="J4449" s="6" t="s">
        <v>16272</v>
      </c>
      <c r="K4449" s="17">
        <v>3</v>
      </c>
      <c r="L4449" s="17" t="s">
        <v>7730</v>
      </c>
      <c r="M4449" s="9">
        <v>3.5</v>
      </c>
      <c r="N4449" s="9"/>
      <c r="O4449" s="21"/>
      <c r="Q4449" s="29"/>
      <c r="U4449" s="17"/>
      <c r="V4449" s="2"/>
      <c r="Y4449" t="str">
        <f t="shared" si="285"/>
        <v/>
      </c>
      <c r="AA4449" t="str">
        <f t="shared" si="286"/>
        <v/>
      </c>
      <c r="AC4449" s="7"/>
      <c r="AD4449" t="s">
        <v>11705</v>
      </c>
      <c r="AE4449">
        <f t="shared" si="287"/>
        <v>0</v>
      </c>
      <c r="AG4449" s="2"/>
      <c r="AI4449" s="7"/>
    </row>
    <row r="4450" spans="1:35" ht="11" customHeight="1" outlineLevel="1" x14ac:dyDescent="0.25">
      <c r="A4450" t="s">
        <v>3140</v>
      </c>
      <c r="C4450" s="2" t="s">
        <v>12455</v>
      </c>
      <c r="D4450" s="2">
        <v>359</v>
      </c>
      <c r="E4450" s="7">
        <v>1982</v>
      </c>
      <c r="F4450" s="5" t="s">
        <v>5761</v>
      </c>
      <c r="H4450" s="5" t="s">
        <v>5398</v>
      </c>
      <c r="I4450" s="6" t="s">
        <v>1204</v>
      </c>
      <c r="J4450" s="6" t="s">
        <v>15047</v>
      </c>
      <c r="K4450" s="17">
        <v>5</v>
      </c>
      <c r="L4450" s="17" t="s">
        <v>7730</v>
      </c>
      <c r="M4450" s="9">
        <v>1.65</v>
      </c>
      <c r="N4450" s="9"/>
      <c r="O4450" s="21"/>
      <c r="Q4450" s="29"/>
      <c r="U4450" s="17"/>
      <c r="V4450" s="2">
        <v>367</v>
      </c>
      <c r="Y4450" t="str">
        <f t="shared" si="285"/>
        <v/>
      </c>
      <c r="AA4450" t="str">
        <f t="shared" si="286"/>
        <v/>
      </c>
      <c r="AC4450" s="7"/>
      <c r="AD4450" t="s">
        <v>1204</v>
      </c>
      <c r="AE4450">
        <f t="shared" si="287"/>
        <v>0</v>
      </c>
      <c r="AG4450" s="2"/>
      <c r="AH4450" t="s">
        <v>3142</v>
      </c>
      <c r="AI4450" s="7" t="s">
        <v>4610</v>
      </c>
    </row>
    <row r="4451" spans="1:35" ht="11" customHeight="1" outlineLevel="1" x14ac:dyDescent="0.25">
      <c r="A4451" t="s">
        <v>3140</v>
      </c>
      <c r="C4451" s="2" t="s">
        <v>12455</v>
      </c>
      <c r="D4451" s="2">
        <v>360</v>
      </c>
      <c r="E4451" s="7">
        <v>1982</v>
      </c>
      <c r="F4451" s="5" t="s">
        <v>4785</v>
      </c>
      <c r="H4451" s="5" t="s">
        <v>5398</v>
      </c>
      <c r="I4451" s="6" t="s">
        <v>4786</v>
      </c>
      <c r="J4451" s="6" t="s">
        <v>15047</v>
      </c>
      <c r="K4451" s="17">
        <v>2</v>
      </c>
      <c r="L4451" s="17" t="s">
        <v>7730</v>
      </c>
      <c r="M4451" s="9">
        <v>1.65</v>
      </c>
      <c r="N4451" s="9"/>
      <c r="O4451" s="21"/>
      <c r="Q4451" s="29"/>
      <c r="U4451" s="17"/>
      <c r="V4451" s="2">
        <v>368</v>
      </c>
      <c r="Y4451" t="str">
        <f t="shared" si="285"/>
        <v/>
      </c>
      <c r="AA4451" t="str">
        <f t="shared" si="286"/>
        <v/>
      </c>
      <c r="AC4451" s="7"/>
      <c r="AD4451" t="s">
        <v>4786</v>
      </c>
      <c r="AE4451">
        <f t="shared" si="287"/>
        <v>0</v>
      </c>
      <c r="AG4451" s="2"/>
      <c r="AH4451" t="s">
        <v>3142</v>
      </c>
      <c r="AI4451" s="7" t="s">
        <v>4610</v>
      </c>
    </row>
    <row r="4452" spans="1:35" ht="11" customHeight="1" outlineLevel="1" x14ac:dyDescent="0.25">
      <c r="A4452" t="s">
        <v>3140</v>
      </c>
      <c r="C4452" s="2" t="s">
        <v>12455</v>
      </c>
      <c r="D4452" s="2">
        <v>361</v>
      </c>
      <c r="E4452" s="7">
        <v>1982</v>
      </c>
      <c r="F4452" s="5" t="s">
        <v>4787</v>
      </c>
      <c r="H4452" s="5" t="s">
        <v>5398</v>
      </c>
      <c r="I4452" s="6" t="s">
        <v>1208</v>
      </c>
      <c r="J4452" s="6" t="s">
        <v>15047</v>
      </c>
      <c r="K4452" s="17">
        <v>2</v>
      </c>
      <c r="L4452" s="17" t="s">
        <v>7730</v>
      </c>
      <c r="M4452" s="9">
        <v>1.65</v>
      </c>
      <c r="N4452" s="9"/>
      <c r="O4452" s="21"/>
      <c r="Q4452" s="29"/>
      <c r="U4452" s="17"/>
      <c r="V4452" s="2">
        <v>369</v>
      </c>
      <c r="Y4452" t="str">
        <f t="shared" si="285"/>
        <v/>
      </c>
      <c r="AA4452" t="str">
        <f t="shared" si="286"/>
        <v/>
      </c>
      <c r="AC4452" s="7"/>
      <c r="AD4452" t="s">
        <v>1208</v>
      </c>
      <c r="AE4452">
        <f t="shared" si="287"/>
        <v>0</v>
      </c>
      <c r="AG4452" s="2"/>
      <c r="AH4452" t="s">
        <v>3142</v>
      </c>
      <c r="AI4452" s="7" t="s">
        <v>4610</v>
      </c>
    </row>
    <row r="4453" spans="1:35" ht="11" customHeight="1" outlineLevel="1" x14ac:dyDescent="0.25">
      <c r="A4453" t="s">
        <v>3140</v>
      </c>
      <c r="C4453" s="2" t="s">
        <v>12455</v>
      </c>
      <c r="D4453" s="2">
        <v>384</v>
      </c>
      <c r="E4453" s="7">
        <v>1983</v>
      </c>
      <c r="F4453" s="5" t="s">
        <v>5765</v>
      </c>
      <c r="H4453" s="5" t="s">
        <v>5398</v>
      </c>
      <c r="I4453" s="6" t="s">
        <v>3141</v>
      </c>
      <c r="J4453" s="6" t="s">
        <v>15049</v>
      </c>
      <c r="K4453" s="17">
        <v>5</v>
      </c>
      <c r="L4453" s="17" t="s">
        <v>7730</v>
      </c>
      <c r="M4453" s="9">
        <v>2</v>
      </c>
      <c r="N4453" s="9"/>
      <c r="O4453" s="21"/>
      <c r="Q4453" s="29"/>
      <c r="U4453" s="17"/>
      <c r="V4453" s="2" t="s">
        <v>4164</v>
      </c>
      <c r="Y4453" t="str">
        <f t="shared" si="285"/>
        <v/>
      </c>
      <c r="AA4453" t="str">
        <f t="shared" si="286"/>
        <v/>
      </c>
      <c r="AC4453" s="7"/>
      <c r="AD4453" t="s">
        <v>3141</v>
      </c>
      <c r="AE4453">
        <f t="shared" si="287"/>
        <v>0</v>
      </c>
      <c r="AG4453" s="2"/>
      <c r="AH4453" t="s">
        <v>3142</v>
      </c>
      <c r="AI4453" s="7" t="s">
        <v>4922</v>
      </c>
    </row>
    <row r="4454" spans="1:35" ht="11" customHeight="1" outlineLevel="1" collapsed="1" x14ac:dyDescent="0.25">
      <c r="A4454" t="s">
        <v>3140</v>
      </c>
      <c r="C4454" s="2" t="s">
        <v>12455</v>
      </c>
      <c r="D4454" s="2" t="s">
        <v>15050</v>
      </c>
      <c r="E4454" s="7">
        <v>1983</v>
      </c>
      <c r="F4454" s="5" t="s">
        <v>11456</v>
      </c>
      <c r="H4454" s="5" t="s">
        <v>5398</v>
      </c>
      <c r="I4454" s="6" t="s">
        <v>3141</v>
      </c>
      <c r="J4454" s="6" t="s">
        <v>15049</v>
      </c>
      <c r="K4454" s="17">
        <v>5</v>
      </c>
      <c r="L4454" s="17" t="s">
        <v>7732</v>
      </c>
      <c r="M4454" s="9"/>
      <c r="N4454" s="9"/>
      <c r="O4454" s="21"/>
      <c r="Q4454" s="29"/>
      <c r="U4454" s="17"/>
      <c r="V4454" s="2" t="s">
        <v>1815</v>
      </c>
      <c r="Y4454" t="str">
        <f t="shared" si="285"/>
        <v/>
      </c>
      <c r="AA4454">
        <f t="shared" si="286"/>
        <v>1</v>
      </c>
      <c r="AC4454" s="7"/>
      <c r="AD4454" t="s">
        <v>3141</v>
      </c>
      <c r="AE4454">
        <f t="shared" si="287"/>
        <v>0</v>
      </c>
      <c r="AG4454" s="2"/>
      <c r="AH4454" t="s">
        <v>3142</v>
      </c>
      <c r="AI4454" s="7" t="s">
        <v>4922</v>
      </c>
    </row>
    <row r="4455" spans="1:35" ht="11" customHeight="1" outlineLevel="1" x14ac:dyDescent="0.25">
      <c r="A4455" t="s">
        <v>3140</v>
      </c>
      <c r="C4455" s="2" t="s">
        <v>12455</v>
      </c>
      <c r="D4455" s="2">
        <v>385</v>
      </c>
      <c r="E4455" s="7">
        <v>1983</v>
      </c>
      <c r="F4455" s="5" t="s">
        <v>15052</v>
      </c>
      <c r="H4455" s="5" t="s">
        <v>5398</v>
      </c>
      <c r="I4455" s="6" t="s">
        <v>3447</v>
      </c>
      <c r="J4455" s="6" t="s">
        <v>15051</v>
      </c>
      <c r="K4455" s="17">
        <v>5</v>
      </c>
      <c r="L4455" s="17" t="s">
        <v>7732</v>
      </c>
      <c r="M4455" s="9"/>
      <c r="N4455" s="9"/>
      <c r="O4455" s="21"/>
      <c r="Q4455" s="29"/>
      <c r="U4455" s="17"/>
      <c r="V4455" s="2" t="s">
        <v>1816</v>
      </c>
      <c r="Y4455" t="str">
        <f t="shared" si="285"/>
        <v/>
      </c>
      <c r="AA4455">
        <f t="shared" si="286"/>
        <v>1</v>
      </c>
      <c r="AC4455" s="7"/>
      <c r="AD4455" t="s">
        <v>3447</v>
      </c>
      <c r="AE4455">
        <f t="shared" si="287"/>
        <v>0</v>
      </c>
      <c r="AG4455" s="2"/>
      <c r="AH4455" t="s">
        <v>3142</v>
      </c>
      <c r="AI4455" s="7" t="s">
        <v>4922</v>
      </c>
    </row>
    <row r="4456" spans="1:35" ht="11" customHeight="1" outlineLevel="1" x14ac:dyDescent="0.25">
      <c r="A4456" t="s">
        <v>3140</v>
      </c>
      <c r="C4456" s="2" t="s">
        <v>12455</v>
      </c>
      <c r="D4456" s="2">
        <v>394</v>
      </c>
      <c r="E4456" s="7">
        <v>1984</v>
      </c>
      <c r="F4456" s="5" t="s">
        <v>9186</v>
      </c>
      <c r="H4456" s="5" t="s">
        <v>5398</v>
      </c>
      <c r="I4456" s="6" t="s">
        <v>15054</v>
      </c>
      <c r="J4456" s="6" t="s">
        <v>15053</v>
      </c>
      <c r="K4456" s="17">
        <v>4</v>
      </c>
      <c r="L4456" s="17" t="s">
        <v>7730</v>
      </c>
      <c r="M4456" s="9">
        <v>1.65</v>
      </c>
      <c r="N4456" s="9"/>
      <c r="O4456" s="21"/>
      <c r="Q4456" s="29"/>
      <c r="U4456" s="17"/>
      <c r="V4456" s="2"/>
      <c r="Y4456" t="str">
        <f t="shared" si="285"/>
        <v/>
      </c>
      <c r="AA4456" t="str">
        <f t="shared" si="286"/>
        <v/>
      </c>
      <c r="AC4456" s="7"/>
      <c r="AD4456" t="s">
        <v>15054</v>
      </c>
      <c r="AE4456">
        <f t="shared" si="287"/>
        <v>0</v>
      </c>
      <c r="AG4456" s="2"/>
      <c r="AI4456" s="7"/>
    </row>
    <row r="4457" spans="1:35" ht="11" customHeight="1" outlineLevel="1" x14ac:dyDescent="0.25">
      <c r="A4457" t="s">
        <v>3140</v>
      </c>
      <c r="C4457" s="2" t="s">
        <v>12455</v>
      </c>
      <c r="D4457" s="2">
        <v>395</v>
      </c>
      <c r="E4457" s="7">
        <v>1984</v>
      </c>
      <c r="F4457" s="5" t="s">
        <v>678</v>
      </c>
      <c r="H4457" s="5" t="s">
        <v>5398</v>
      </c>
      <c r="I4457" s="6" t="s">
        <v>15054</v>
      </c>
      <c r="J4457" s="6" t="s">
        <v>15053</v>
      </c>
      <c r="K4457" s="17">
        <v>4</v>
      </c>
      <c r="L4457" s="17" t="s">
        <v>7730</v>
      </c>
      <c r="M4457" s="9">
        <v>1.65</v>
      </c>
      <c r="N4457" s="9"/>
      <c r="O4457" s="21"/>
      <c r="Q4457" s="29"/>
      <c r="U4457" s="17"/>
      <c r="V4457" s="2"/>
      <c r="Y4457" t="str">
        <f t="shared" si="285"/>
        <v/>
      </c>
      <c r="AA4457" t="str">
        <f t="shared" si="286"/>
        <v/>
      </c>
      <c r="AC4457" s="7"/>
      <c r="AD4457" t="s">
        <v>15054</v>
      </c>
      <c r="AE4457">
        <f t="shared" si="287"/>
        <v>0</v>
      </c>
      <c r="AG4457" s="2"/>
      <c r="AI4457" s="7"/>
    </row>
    <row r="4458" spans="1:35" ht="11" customHeight="1" outlineLevel="1" x14ac:dyDescent="0.25">
      <c r="A4458" t="s">
        <v>3140</v>
      </c>
      <c r="C4458" s="2" t="s">
        <v>12455</v>
      </c>
      <c r="D4458" s="2">
        <v>396</v>
      </c>
      <c r="E4458" s="7">
        <v>1984</v>
      </c>
      <c r="F4458" s="8" t="s">
        <v>22069</v>
      </c>
      <c r="H4458" s="5" t="s">
        <v>5398</v>
      </c>
      <c r="I4458" s="6" t="s">
        <v>15054</v>
      </c>
      <c r="J4458" s="6" t="s">
        <v>15053</v>
      </c>
      <c r="K4458" s="17">
        <v>4</v>
      </c>
      <c r="L4458" s="17" t="s">
        <v>7730</v>
      </c>
      <c r="M4458" s="9">
        <v>1.65</v>
      </c>
      <c r="N4458" s="9"/>
      <c r="O4458" s="21"/>
      <c r="Q4458" s="29"/>
      <c r="U4458" s="17"/>
      <c r="V4458" s="2"/>
      <c r="Y4458" t="str">
        <f t="shared" si="285"/>
        <v/>
      </c>
      <c r="AA4458" t="str">
        <f t="shared" si="286"/>
        <v/>
      </c>
      <c r="AC4458" s="7"/>
      <c r="AD4458" t="s">
        <v>15054</v>
      </c>
      <c r="AE4458">
        <f t="shared" si="287"/>
        <v>0</v>
      </c>
      <c r="AG4458" s="2"/>
      <c r="AI4458" s="7"/>
    </row>
    <row r="4459" spans="1:35" ht="11" customHeight="1" outlineLevel="1" x14ac:dyDescent="0.25">
      <c r="A4459" t="s">
        <v>3140</v>
      </c>
      <c r="C4459" s="2" t="s">
        <v>12455</v>
      </c>
      <c r="D4459" s="2">
        <v>397</v>
      </c>
      <c r="E4459" s="7">
        <v>1984</v>
      </c>
      <c r="F4459" s="5" t="s">
        <v>2766</v>
      </c>
      <c r="H4459" s="5" t="s">
        <v>5398</v>
      </c>
      <c r="I4459" s="6" t="s">
        <v>15035</v>
      </c>
      <c r="J4459" s="6" t="s">
        <v>15055</v>
      </c>
      <c r="K4459" s="17">
        <v>5</v>
      </c>
      <c r="L4459" s="17" t="s">
        <v>7730</v>
      </c>
      <c r="M4459" s="9">
        <v>1</v>
      </c>
      <c r="N4459" s="9"/>
      <c r="O4459" s="21"/>
      <c r="Q4459" s="29"/>
      <c r="U4459" s="17"/>
      <c r="V4459" s="2"/>
      <c r="Y4459" t="str">
        <f t="shared" si="285"/>
        <v/>
      </c>
      <c r="AA4459" t="str">
        <f t="shared" si="286"/>
        <v/>
      </c>
      <c r="AC4459" s="7"/>
      <c r="AD4459" t="s">
        <v>15035</v>
      </c>
      <c r="AE4459">
        <f t="shared" si="287"/>
        <v>0</v>
      </c>
      <c r="AG4459" s="2"/>
      <c r="AI4459" s="7"/>
    </row>
    <row r="4460" spans="1:35" ht="11" customHeight="1" outlineLevel="1" x14ac:dyDescent="0.25">
      <c r="A4460" t="s">
        <v>3140</v>
      </c>
      <c r="C4460" s="2" t="s">
        <v>12455</v>
      </c>
      <c r="D4460" s="2">
        <v>398</v>
      </c>
      <c r="E4460" s="7">
        <v>1984</v>
      </c>
      <c r="F4460" s="5" t="s">
        <v>9462</v>
      </c>
      <c r="H4460" s="5" t="s">
        <v>5398</v>
      </c>
      <c r="I4460" s="6" t="s">
        <v>15035</v>
      </c>
      <c r="J4460" s="6" t="s">
        <v>15055</v>
      </c>
      <c r="K4460" s="17">
        <v>5</v>
      </c>
      <c r="L4460" s="17" t="s">
        <v>7730</v>
      </c>
      <c r="M4460" s="9">
        <v>3.2</v>
      </c>
      <c r="N4460" s="9"/>
      <c r="O4460" s="21"/>
      <c r="Q4460" s="29"/>
      <c r="U4460" s="17"/>
      <c r="V4460" s="2"/>
      <c r="Y4460" t="str">
        <f t="shared" si="285"/>
        <v/>
      </c>
      <c r="AA4460">
        <f t="shared" si="286"/>
        <v>1</v>
      </c>
      <c r="AC4460" s="7"/>
      <c r="AD4460" t="s">
        <v>15035</v>
      </c>
      <c r="AE4460">
        <f t="shared" si="287"/>
        <v>0</v>
      </c>
      <c r="AG4460" s="2"/>
      <c r="AI4460" s="7"/>
    </row>
    <row r="4461" spans="1:35" ht="11" customHeight="1" outlineLevel="1" x14ac:dyDescent="0.25">
      <c r="A4461" t="s">
        <v>3140</v>
      </c>
      <c r="C4461" s="2" t="s">
        <v>12455</v>
      </c>
      <c r="D4461" s="2">
        <v>413</v>
      </c>
      <c r="E4461" s="7">
        <v>1984</v>
      </c>
      <c r="F4461" s="5" t="s">
        <v>4863</v>
      </c>
      <c r="H4461" s="5" t="s">
        <v>5398</v>
      </c>
      <c r="I4461" s="6" t="s">
        <v>15054</v>
      </c>
      <c r="J4461" s="6" t="s">
        <v>15056</v>
      </c>
      <c r="K4461" s="17">
        <v>4</v>
      </c>
      <c r="L4461" s="17" t="s">
        <v>7730</v>
      </c>
      <c r="M4461" s="9">
        <v>4.3</v>
      </c>
      <c r="N4461" s="9"/>
      <c r="O4461" s="21"/>
      <c r="Q4461" s="29"/>
      <c r="U4461" s="17"/>
      <c r="V4461" s="2"/>
      <c r="Y4461" t="str">
        <f t="shared" si="285"/>
        <v/>
      </c>
      <c r="AA4461" t="str">
        <f t="shared" si="286"/>
        <v/>
      </c>
      <c r="AC4461" s="7"/>
      <c r="AD4461" t="s">
        <v>15054</v>
      </c>
      <c r="AE4461">
        <f t="shared" si="287"/>
        <v>0</v>
      </c>
      <c r="AG4461" s="2"/>
      <c r="AI4461" s="7"/>
    </row>
    <row r="4462" spans="1:35" ht="11" customHeight="1" outlineLevel="1" x14ac:dyDescent="0.25">
      <c r="A4462" t="s">
        <v>3140</v>
      </c>
      <c r="C4462" s="2" t="s">
        <v>12455</v>
      </c>
      <c r="D4462" s="2">
        <v>430</v>
      </c>
      <c r="E4462" s="7">
        <v>1985</v>
      </c>
      <c r="F4462" s="5" t="s">
        <v>3125</v>
      </c>
      <c r="H4462" s="5" t="s">
        <v>5398</v>
      </c>
      <c r="I4462" s="6" t="s">
        <v>15054</v>
      </c>
      <c r="J4462" s="6" t="s">
        <v>15057</v>
      </c>
      <c r="K4462" s="17">
        <v>4</v>
      </c>
      <c r="L4462" s="17" t="s">
        <v>7732</v>
      </c>
      <c r="M4462" s="9"/>
      <c r="N4462" s="9"/>
      <c r="O4462" s="21"/>
      <c r="Q4462" s="29"/>
      <c r="U4462" s="17"/>
      <c r="V4462" s="2"/>
      <c r="Y4462" t="str">
        <f t="shared" si="285"/>
        <v/>
      </c>
      <c r="AA4462" t="str">
        <f t="shared" si="286"/>
        <v/>
      </c>
      <c r="AC4462" s="7"/>
      <c r="AD4462" t="s">
        <v>15054</v>
      </c>
      <c r="AE4462">
        <f t="shared" si="287"/>
        <v>0</v>
      </c>
      <c r="AG4462" s="2"/>
      <c r="AI4462" s="7"/>
    </row>
    <row r="4463" spans="1:35" ht="11" customHeight="1" outlineLevel="1" x14ac:dyDescent="0.25">
      <c r="A4463" t="s">
        <v>3140</v>
      </c>
      <c r="C4463" s="2" t="s">
        <v>12455</v>
      </c>
      <c r="D4463" s="2">
        <v>435</v>
      </c>
      <c r="E4463" s="7">
        <v>1985</v>
      </c>
      <c r="F4463" s="5" t="s">
        <v>3550</v>
      </c>
      <c r="H4463" s="5" t="s">
        <v>5398</v>
      </c>
      <c r="I4463" s="6" t="s">
        <v>3551</v>
      </c>
      <c r="J4463" s="6" t="s">
        <v>15058</v>
      </c>
      <c r="K4463" s="17">
        <v>5</v>
      </c>
      <c r="L4463" s="17" t="s">
        <v>7732</v>
      </c>
      <c r="M4463" s="9"/>
      <c r="N4463" s="9"/>
      <c r="O4463" s="21"/>
      <c r="Q4463" s="29"/>
      <c r="U4463" s="17"/>
      <c r="V4463" s="2" t="s">
        <v>3549</v>
      </c>
      <c r="Y4463" t="str">
        <f t="shared" si="285"/>
        <v/>
      </c>
      <c r="AA4463" t="str">
        <f t="shared" si="286"/>
        <v/>
      </c>
      <c r="AC4463" s="7"/>
      <c r="AD4463" t="s">
        <v>3551</v>
      </c>
      <c r="AE4463">
        <f t="shared" si="287"/>
        <v>0</v>
      </c>
      <c r="AG4463" s="2"/>
      <c r="AH4463" t="s">
        <v>3142</v>
      </c>
      <c r="AI4463" s="7" t="s">
        <v>4922</v>
      </c>
    </row>
    <row r="4464" spans="1:35" ht="11" customHeight="1" outlineLevel="1" x14ac:dyDescent="0.25">
      <c r="A4464" t="s">
        <v>3140</v>
      </c>
      <c r="C4464" s="2" t="s">
        <v>12455</v>
      </c>
      <c r="D4464" s="2">
        <v>436</v>
      </c>
      <c r="E4464" s="7">
        <v>1985</v>
      </c>
      <c r="F4464" s="5" t="s">
        <v>3553</v>
      </c>
      <c r="H4464" s="5" t="s">
        <v>5398</v>
      </c>
      <c r="I4464" s="6" t="s">
        <v>3551</v>
      </c>
      <c r="J4464" s="6" t="s">
        <v>15058</v>
      </c>
      <c r="K4464" s="17">
        <v>5</v>
      </c>
      <c r="L4464" s="17" t="s">
        <v>7732</v>
      </c>
      <c r="M4464" s="9"/>
      <c r="N4464" s="9"/>
      <c r="O4464" s="21"/>
      <c r="Q4464" s="29"/>
      <c r="U4464" s="17"/>
      <c r="V4464" s="2" t="s">
        <v>3552</v>
      </c>
      <c r="Y4464" t="str">
        <f t="shared" si="285"/>
        <v/>
      </c>
      <c r="AA4464" t="str">
        <f t="shared" si="286"/>
        <v/>
      </c>
      <c r="AC4464" s="7"/>
      <c r="AD4464" t="s">
        <v>3551</v>
      </c>
      <c r="AE4464">
        <f t="shared" si="287"/>
        <v>0</v>
      </c>
      <c r="AG4464" s="2"/>
      <c r="AH4464" t="s">
        <v>3142</v>
      </c>
      <c r="AI4464" s="7" t="s">
        <v>4922</v>
      </c>
    </row>
    <row r="4465" spans="1:35" ht="11" customHeight="1" outlineLevel="1" x14ac:dyDescent="0.25">
      <c r="A4465" t="s">
        <v>3140</v>
      </c>
      <c r="C4465" s="2" t="s">
        <v>12455</v>
      </c>
      <c r="D4465" s="2" t="s">
        <v>4062</v>
      </c>
      <c r="E4465" s="7">
        <v>1986</v>
      </c>
      <c r="F4465" s="5" t="s">
        <v>5694</v>
      </c>
      <c r="H4465" s="5" t="s">
        <v>5398</v>
      </c>
      <c r="I4465" s="6" t="s">
        <v>1209</v>
      </c>
      <c r="J4465" s="6"/>
      <c r="K4465" s="17">
        <v>3</v>
      </c>
      <c r="L4465" s="17" t="s">
        <v>7732</v>
      </c>
      <c r="M4465" s="9"/>
      <c r="N4465" s="9"/>
      <c r="O4465" s="21"/>
      <c r="Q4465" s="29"/>
      <c r="U4465" s="17"/>
      <c r="V4465" s="2">
        <v>439</v>
      </c>
      <c r="Y4465" t="str">
        <f t="shared" si="285"/>
        <v/>
      </c>
      <c r="AA4465" t="str">
        <f t="shared" si="286"/>
        <v/>
      </c>
      <c r="AC4465" s="7"/>
      <c r="AD4465" t="s">
        <v>1209</v>
      </c>
      <c r="AE4465">
        <f t="shared" si="287"/>
        <v>0</v>
      </c>
      <c r="AG4465" s="2"/>
      <c r="AH4465" t="s">
        <v>3142</v>
      </c>
      <c r="AI4465" s="7" t="s">
        <v>4610</v>
      </c>
    </row>
    <row r="4466" spans="1:35" ht="11" customHeight="1" outlineLevel="1" x14ac:dyDescent="0.25">
      <c r="A4466" t="s">
        <v>3140</v>
      </c>
      <c r="C4466" s="2" t="s">
        <v>12455</v>
      </c>
      <c r="D4466" s="2" t="s">
        <v>4062</v>
      </c>
      <c r="E4466" s="7">
        <v>1986</v>
      </c>
      <c r="F4466" s="5" t="s">
        <v>107</v>
      </c>
      <c r="H4466" s="5" t="s">
        <v>5398</v>
      </c>
      <c r="I4466" s="6" t="s">
        <v>1210</v>
      </c>
      <c r="J4466" s="6"/>
      <c r="K4466" s="17">
        <v>3</v>
      </c>
      <c r="L4466" s="17" t="s">
        <v>7732</v>
      </c>
      <c r="M4466" s="9"/>
      <c r="N4466" s="9"/>
      <c r="O4466" s="21"/>
      <c r="Q4466" s="29"/>
      <c r="U4466" s="17"/>
      <c r="V4466" s="2">
        <v>440</v>
      </c>
      <c r="Y4466" t="str">
        <f t="shared" si="285"/>
        <v/>
      </c>
      <c r="AA4466" t="str">
        <f t="shared" si="286"/>
        <v/>
      </c>
      <c r="AC4466" s="7"/>
      <c r="AD4466" t="s">
        <v>1210</v>
      </c>
      <c r="AE4466">
        <f t="shared" si="287"/>
        <v>0</v>
      </c>
      <c r="AG4466" s="2"/>
      <c r="AH4466" t="s">
        <v>3142</v>
      </c>
      <c r="AI4466" s="7" t="s">
        <v>4610</v>
      </c>
    </row>
    <row r="4467" spans="1:35" ht="11" customHeight="1" outlineLevel="1" x14ac:dyDescent="0.25">
      <c r="A4467" t="s">
        <v>3140</v>
      </c>
      <c r="C4467" s="2" t="s">
        <v>12455</v>
      </c>
      <c r="D4467" s="2" t="s">
        <v>4062</v>
      </c>
      <c r="E4467" s="7">
        <v>1986</v>
      </c>
      <c r="F4467" s="5" t="s">
        <v>5696</v>
      </c>
      <c r="H4467" s="5" t="s">
        <v>5398</v>
      </c>
      <c r="I4467" s="6" t="s">
        <v>1210</v>
      </c>
      <c r="J4467" s="6"/>
      <c r="K4467" s="17">
        <v>3</v>
      </c>
      <c r="L4467" s="17" t="s">
        <v>7732</v>
      </c>
      <c r="M4467" s="9"/>
      <c r="N4467" s="9"/>
      <c r="O4467" s="21"/>
      <c r="Q4467" s="29"/>
      <c r="U4467" s="17"/>
      <c r="V4467" s="2">
        <v>442</v>
      </c>
      <c r="Y4467" t="str">
        <f t="shared" si="285"/>
        <v/>
      </c>
      <c r="AA4467" t="str">
        <f t="shared" si="286"/>
        <v/>
      </c>
      <c r="AC4467" s="7"/>
      <c r="AD4467" t="s">
        <v>1210</v>
      </c>
      <c r="AE4467">
        <f t="shared" si="287"/>
        <v>0</v>
      </c>
      <c r="AG4467" s="2"/>
      <c r="AH4467" t="s">
        <v>3142</v>
      </c>
      <c r="AI4467" s="7" t="s">
        <v>4610</v>
      </c>
    </row>
    <row r="4468" spans="1:35" ht="11" customHeight="1" outlineLevel="1" x14ac:dyDescent="0.25">
      <c r="A4468" t="s">
        <v>3140</v>
      </c>
      <c r="C4468" s="2" t="s">
        <v>12455</v>
      </c>
      <c r="D4468" s="2" t="s">
        <v>4062</v>
      </c>
      <c r="E4468" s="7">
        <v>1986</v>
      </c>
      <c r="F4468" s="5" t="s">
        <v>3435</v>
      </c>
      <c r="H4468" s="5" t="s">
        <v>5398</v>
      </c>
      <c r="I4468" s="6" t="s">
        <v>1204</v>
      </c>
      <c r="J4468" s="6"/>
      <c r="K4468" s="17">
        <v>5</v>
      </c>
      <c r="L4468" s="17" t="s">
        <v>7732</v>
      </c>
      <c r="M4468" s="9"/>
      <c r="N4468" s="9"/>
      <c r="O4468" s="21"/>
      <c r="Q4468" s="29"/>
      <c r="U4468" s="17"/>
      <c r="V4468" s="2">
        <v>443</v>
      </c>
      <c r="Y4468" t="str">
        <f t="shared" si="285"/>
        <v/>
      </c>
      <c r="AA4468" t="str">
        <f t="shared" si="286"/>
        <v/>
      </c>
      <c r="AC4468" s="7"/>
      <c r="AD4468" t="s">
        <v>1204</v>
      </c>
      <c r="AE4468">
        <f t="shared" si="287"/>
        <v>0</v>
      </c>
      <c r="AG4468" s="2"/>
      <c r="AH4468" t="s">
        <v>3142</v>
      </c>
      <c r="AI4468" s="7" t="s">
        <v>4610</v>
      </c>
    </row>
    <row r="4469" spans="1:35" ht="11" customHeight="1" outlineLevel="1" x14ac:dyDescent="0.25">
      <c r="A4469" t="s">
        <v>3140</v>
      </c>
      <c r="C4469" s="2" t="s">
        <v>12455</v>
      </c>
      <c r="D4469" s="2" t="s">
        <v>4062</v>
      </c>
      <c r="E4469" s="7">
        <v>1986</v>
      </c>
      <c r="F4469" s="5" t="s">
        <v>1654</v>
      </c>
      <c r="H4469" s="5" t="s">
        <v>5456</v>
      </c>
      <c r="I4469" s="6" t="s">
        <v>3143</v>
      </c>
      <c r="J4469" s="6"/>
      <c r="K4469" s="17">
        <v>3</v>
      </c>
      <c r="L4469" s="17" t="s">
        <v>7732</v>
      </c>
      <c r="M4469" s="9"/>
      <c r="N4469" s="9"/>
      <c r="O4469" s="21"/>
      <c r="Q4469" s="29"/>
      <c r="U4469" s="17"/>
      <c r="V4469" s="2" t="s">
        <v>2773</v>
      </c>
      <c r="Y4469" t="str">
        <f t="shared" si="285"/>
        <v/>
      </c>
      <c r="AA4469" t="str">
        <f t="shared" si="286"/>
        <v/>
      </c>
      <c r="AC4469" s="7"/>
      <c r="AD4469" t="s">
        <v>3143</v>
      </c>
      <c r="AE4469">
        <f t="shared" si="287"/>
        <v>0</v>
      </c>
      <c r="AG4469" s="2"/>
      <c r="AH4469" t="s">
        <v>3142</v>
      </c>
      <c r="AI4469" s="7" t="s">
        <v>4922</v>
      </c>
    </row>
    <row r="4470" spans="1:35" ht="11" customHeight="1" outlineLevel="1" x14ac:dyDescent="0.25">
      <c r="A4470" t="s">
        <v>3140</v>
      </c>
      <c r="C4470" s="2" t="s">
        <v>12455</v>
      </c>
      <c r="D4470" s="2">
        <v>456</v>
      </c>
      <c r="E4470" s="7">
        <v>1986</v>
      </c>
      <c r="F4470" s="5" t="s">
        <v>2253</v>
      </c>
      <c r="H4470" s="5" t="s">
        <v>3555</v>
      </c>
      <c r="I4470" s="6" t="s">
        <v>3556</v>
      </c>
      <c r="J4470" s="6" t="s">
        <v>10975</v>
      </c>
      <c r="K4470" s="17">
        <v>5</v>
      </c>
      <c r="L4470" s="17" t="s">
        <v>7732</v>
      </c>
      <c r="M4470" s="9"/>
      <c r="N4470" s="9"/>
      <c r="O4470" s="21"/>
      <c r="Q4470" s="29"/>
      <c r="U4470" s="17"/>
      <c r="V4470" s="2" t="s">
        <v>3554</v>
      </c>
      <c r="Y4470" t="str">
        <f t="shared" si="285"/>
        <v/>
      </c>
      <c r="AA4470" t="str">
        <f t="shared" si="286"/>
        <v/>
      </c>
      <c r="AC4470" s="7"/>
      <c r="AD4470" t="s">
        <v>3556</v>
      </c>
      <c r="AE4470">
        <f t="shared" si="287"/>
        <v>0</v>
      </c>
      <c r="AG4470" s="2"/>
      <c r="AH4470" t="s">
        <v>3142</v>
      </c>
      <c r="AI4470" s="7" t="s">
        <v>4922</v>
      </c>
    </row>
    <row r="4471" spans="1:35" ht="11" customHeight="1" outlineLevel="1" x14ac:dyDescent="0.25">
      <c r="A4471" t="s">
        <v>3140</v>
      </c>
      <c r="C4471" s="2" t="s">
        <v>12455</v>
      </c>
      <c r="D4471" s="2">
        <v>460</v>
      </c>
      <c r="E4471" s="7">
        <v>1986</v>
      </c>
      <c r="F4471" s="5" t="s">
        <v>4863</v>
      </c>
      <c r="H4471" s="5" t="s">
        <v>5398</v>
      </c>
      <c r="I4471" s="6" t="s">
        <v>4864</v>
      </c>
      <c r="J4471" s="6" t="s">
        <v>15059</v>
      </c>
      <c r="K4471" s="17">
        <v>6</v>
      </c>
      <c r="L4471" s="17" t="s">
        <v>7730</v>
      </c>
      <c r="M4471" s="9">
        <v>2.8</v>
      </c>
      <c r="N4471" s="9"/>
      <c r="O4471" s="21"/>
      <c r="Q4471" s="29"/>
      <c r="U4471" s="17"/>
      <c r="V4471" s="2" t="s">
        <v>3835</v>
      </c>
      <c r="Y4471" t="str">
        <f t="shared" si="285"/>
        <v/>
      </c>
      <c r="AA4471" t="str">
        <f t="shared" si="286"/>
        <v/>
      </c>
      <c r="AC4471" s="7"/>
      <c r="AD4471" t="s">
        <v>4864</v>
      </c>
      <c r="AE4471">
        <f t="shared" si="287"/>
        <v>0</v>
      </c>
      <c r="AG4471" s="2"/>
      <c r="AH4471" t="s">
        <v>3142</v>
      </c>
      <c r="AI4471" s="7" t="s">
        <v>4922</v>
      </c>
    </row>
    <row r="4472" spans="1:35" ht="11" customHeight="1" outlineLevel="1" x14ac:dyDescent="0.25">
      <c r="A4472" t="s">
        <v>3140</v>
      </c>
      <c r="C4472" s="2" t="s">
        <v>12455</v>
      </c>
      <c r="D4472" s="2">
        <v>461</v>
      </c>
      <c r="E4472" s="7">
        <v>1986</v>
      </c>
      <c r="F4472" s="5" t="s">
        <v>21614</v>
      </c>
      <c r="H4472" s="5" t="s">
        <v>5398</v>
      </c>
      <c r="I4472" s="6" t="s">
        <v>4864</v>
      </c>
      <c r="J4472" s="6" t="s">
        <v>15060</v>
      </c>
      <c r="K4472" s="17">
        <v>6</v>
      </c>
      <c r="L4472" s="17" t="s">
        <v>7732</v>
      </c>
      <c r="M4472" s="9"/>
      <c r="N4472" s="9"/>
      <c r="O4472" s="21"/>
      <c r="Q4472" s="29"/>
      <c r="U4472" s="17"/>
      <c r="V4472" s="2" t="s">
        <v>4865</v>
      </c>
      <c r="Y4472" t="str">
        <f t="shared" si="285"/>
        <v/>
      </c>
      <c r="AA4472">
        <f t="shared" si="286"/>
        <v>1</v>
      </c>
      <c r="AC4472" s="7"/>
      <c r="AD4472" t="s">
        <v>4864</v>
      </c>
      <c r="AE4472">
        <f t="shared" si="287"/>
        <v>0</v>
      </c>
      <c r="AG4472" s="2"/>
      <c r="AH4472" t="s">
        <v>3142</v>
      </c>
      <c r="AI4472" s="7" t="s">
        <v>4922</v>
      </c>
    </row>
    <row r="4473" spans="1:35" ht="11" customHeight="1" outlineLevel="1" x14ac:dyDescent="0.25">
      <c r="A4473" t="s">
        <v>3140</v>
      </c>
      <c r="C4473" s="2" t="s">
        <v>12455</v>
      </c>
      <c r="D4473" s="2" t="s">
        <v>4062</v>
      </c>
      <c r="E4473" s="7">
        <v>1987</v>
      </c>
      <c r="F4473" s="5" t="s">
        <v>1205</v>
      </c>
      <c r="H4473" s="5" t="s">
        <v>5398</v>
      </c>
      <c r="I4473" s="6" t="s">
        <v>1211</v>
      </c>
      <c r="J4473" s="6"/>
      <c r="K4473" s="17">
        <v>3</v>
      </c>
      <c r="L4473" s="17" t="s">
        <v>7732</v>
      </c>
      <c r="M4473" s="9"/>
      <c r="N4473" s="9"/>
      <c r="O4473" s="21"/>
      <c r="Q4473" s="29"/>
      <c r="U4473" s="17"/>
      <c r="V4473" s="2">
        <v>441</v>
      </c>
      <c r="Y4473" t="str">
        <f t="shared" si="285"/>
        <v/>
      </c>
      <c r="AA4473" t="str">
        <f t="shared" si="286"/>
        <v/>
      </c>
      <c r="AC4473" s="7"/>
      <c r="AD4473" t="s">
        <v>1211</v>
      </c>
      <c r="AE4473">
        <f t="shared" si="287"/>
        <v>0</v>
      </c>
      <c r="AG4473" s="2"/>
      <c r="AH4473" t="s">
        <v>3142</v>
      </c>
      <c r="AI4473" s="7" t="s">
        <v>4610</v>
      </c>
    </row>
    <row r="4474" spans="1:35" ht="11" customHeight="1" outlineLevel="1" x14ac:dyDescent="0.25">
      <c r="A4474" t="s">
        <v>3140</v>
      </c>
      <c r="C4474" s="2" t="s">
        <v>12455</v>
      </c>
      <c r="D4474" s="2">
        <v>493</v>
      </c>
      <c r="E4474" s="7">
        <v>1987</v>
      </c>
      <c r="F4474" s="5" t="s">
        <v>6098</v>
      </c>
      <c r="H4474" s="5" t="s">
        <v>5398</v>
      </c>
      <c r="I4474" s="6" t="s">
        <v>6097</v>
      </c>
      <c r="J4474" s="6" t="s">
        <v>15062</v>
      </c>
      <c r="K4474" s="17">
        <v>5</v>
      </c>
      <c r="L4474" s="17" t="s">
        <v>7732</v>
      </c>
      <c r="M4474" s="9"/>
      <c r="N4474" s="9"/>
      <c r="O4474" s="21"/>
      <c r="Q4474" s="29"/>
      <c r="U4474" s="17"/>
      <c r="V4474" s="2">
        <v>471</v>
      </c>
      <c r="Y4474" t="str">
        <f t="shared" si="285"/>
        <v/>
      </c>
      <c r="AA4474" t="str">
        <f t="shared" si="286"/>
        <v/>
      </c>
      <c r="AC4474" s="7"/>
      <c r="AD4474" t="s">
        <v>6097</v>
      </c>
      <c r="AE4474">
        <f t="shared" si="287"/>
        <v>0</v>
      </c>
      <c r="AG4474" s="2"/>
      <c r="AH4474" t="s">
        <v>3142</v>
      </c>
      <c r="AI4474" s="7" t="s">
        <v>4922</v>
      </c>
    </row>
    <row r="4475" spans="1:35" ht="11" customHeight="1" outlineLevel="1" x14ac:dyDescent="0.25">
      <c r="A4475" t="s">
        <v>3140</v>
      </c>
      <c r="C4475" s="2" t="s">
        <v>12455</v>
      </c>
      <c r="D4475" s="2">
        <v>481</v>
      </c>
      <c r="E4475" s="7">
        <v>1987</v>
      </c>
      <c r="F4475" s="5" t="s">
        <v>1261</v>
      </c>
      <c r="H4475" s="5" t="s">
        <v>5398</v>
      </c>
      <c r="I4475" s="6" t="s">
        <v>1262</v>
      </c>
      <c r="J4475" s="6" t="s">
        <v>15061</v>
      </c>
      <c r="K4475" s="17">
        <v>6</v>
      </c>
      <c r="L4475" s="17" t="s">
        <v>7732</v>
      </c>
      <c r="M4475" s="9"/>
      <c r="N4475" s="9"/>
      <c r="O4475" s="21"/>
      <c r="Q4475" s="29"/>
      <c r="U4475" s="17"/>
      <c r="V4475" s="2" t="s">
        <v>1452</v>
      </c>
      <c r="Y4475" t="str">
        <f t="shared" si="285"/>
        <v/>
      </c>
      <c r="AA4475" t="str">
        <f t="shared" si="286"/>
        <v/>
      </c>
      <c r="AC4475" s="7"/>
      <c r="AD4475" t="s">
        <v>1262</v>
      </c>
      <c r="AE4475">
        <f t="shared" si="287"/>
        <v>0</v>
      </c>
      <c r="AG4475" s="2"/>
      <c r="AH4475" t="s">
        <v>3142</v>
      </c>
      <c r="AI4475" s="7" t="s">
        <v>4922</v>
      </c>
    </row>
    <row r="4476" spans="1:35" ht="11" customHeight="1" outlineLevel="1" x14ac:dyDescent="0.25">
      <c r="A4476" t="s">
        <v>3140</v>
      </c>
      <c r="C4476" s="2" t="s">
        <v>12455</v>
      </c>
      <c r="D4476" s="2">
        <v>482</v>
      </c>
      <c r="E4476" s="7">
        <v>1987</v>
      </c>
      <c r="F4476" s="5" t="s">
        <v>1263</v>
      </c>
      <c r="H4476" s="5" t="s">
        <v>5398</v>
      </c>
      <c r="I4476" s="6" t="s">
        <v>1262</v>
      </c>
      <c r="J4476" s="6" t="s">
        <v>15061</v>
      </c>
      <c r="K4476" s="17">
        <v>6</v>
      </c>
      <c r="L4476" s="17" t="s">
        <v>7732</v>
      </c>
      <c r="M4476" s="9"/>
      <c r="N4476" s="9"/>
      <c r="O4476" s="21"/>
      <c r="Q4476" s="29"/>
      <c r="U4476" s="17"/>
      <c r="V4476" s="2" t="s">
        <v>1453</v>
      </c>
      <c r="Y4476" t="str">
        <f t="shared" si="285"/>
        <v/>
      </c>
      <c r="AA4476" t="str">
        <f t="shared" si="286"/>
        <v/>
      </c>
      <c r="AC4476" s="7"/>
      <c r="AD4476" t="s">
        <v>1262</v>
      </c>
      <c r="AE4476">
        <f t="shared" si="287"/>
        <v>0</v>
      </c>
      <c r="AG4476" s="2"/>
      <c r="AH4476" t="s">
        <v>3142</v>
      </c>
      <c r="AI4476" s="7" t="s">
        <v>4922</v>
      </c>
    </row>
    <row r="4477" spans="1:35" ht="11" customHeight="1" outlineLevel="1" x14ac:dyDescent="0.25">
      <c r="A4477" t="s">
        <v>3140</v>
      </c>
      <c r="C4477" s="2" t="s">
        <v>12455</v>
      </c>
      <c r="D4477" s="2" t="s">
        <v>4062</v>
      </c>
      <c r="E4477" s="7">
        <v>1988</v>
      </c>
      <c r="F4477" s="5" t="s">
        <v>1654</v>
      </c>
      <c r="H4477" s="5" t="s">
        <v>5455</v>
      </c>
      <c r="I4477" s="6" t="s">
        <v>3143</v>
      </c>
      <c r="J4477" s="6"/>
      <c r="K4477" s="17">
        <v>3</v>
      </c>
      <c r="L4477" s="17" t="s">
        <v>7732</v>
      </c>
      <c r="M4477" s="9"/>
      <c r="N4477" s="9"/>
      <c r="O4477" s="21"/>
      <c r="Q4477" s="29"/>
      <c r="U4477" s="17"/>
      <c r="V4477" s="2">
        <v>438</v>
      </c>
      <c r="Y4477" t="str">
        <f t="shared" si="285"/>
        <v/>
      </c>
      <c r="AA4477" t="str">
        <f t="shared" si="286"/>
        <v/>
      </c>
      <c r="AC4477" s="7"/>
      <c r="AD4477" t="s">
        <v>3143</v>
      </c>
      <c r="AE4477">
        <f t="shared" si="287"/>
        <v>0</v>
      </c>
      <c r="AG4477" s="2"/>
      <c r="AH4477" t="s">
        <v>3142</v>
      </c>
      <c r="AI4477" s="7" t="s">
        <v>4610</v>
      </c>
    </row>
    <row r="4478" spans="1:35" ht="11" customHeight="1" outlineLevel="1" x14ac:dyDescent="0.25">
      <c r="A4478" t="s">
        <v>3140</v>
      </c>
      <c r="C4478" s="2" t="s">
        <v>12455</v>
      </c>
      <c r="D4478" s="2">
        <v>520</v>
      </c>
      <c r="E4478" s="7">
        <v>1988</v>
      </c>
      <c r="F4478" s="5" t="s">
        <v>2766</v>
      </c>
      <c r="H4478" s="5" t="s">
        <v>5398</v>
      </c>
      <c r="I4478" s="6" t="s">
        <v>15063</v>
      </c>
      <c r="J4478" s="6" t="s">
        <v>15064</v>
      </c>
      <c r="K4478" s="17">
        <v>3</v>
      </c>
      <c r="L4478" s="17" t="s">
        <v>7730</v>
      </c>
      <c r="M4478" s="9">
        <v>2.2999999999999998</v>
      </c>
      <c r="N4478" s="9"/>
      <c r="O4478" s="21"/>
      <c r="Q4478" s="29"/>
      <c r="U4478" s="17"/>
      <c r="V4478" s="2"/>
      <c r="Y4478" t="str">
        <f t="shared" si="285"/>
        <v/>
      </c>
      <c r="AA4478" t="str">
        <f t="shared" si="286"/>
        <v/>
      </c>
      <c r="AC4478" s="7"/>
      <c r="AD4478" t="s">
        <v>15063</v>
      </c>
      <c r="AE4478">
        <f t="shared" ref="AE4478:AE4507" si="288">COUNTIF(I4478,"*Fuji*")</f>
        <v>0</v>
      </c>
      <c r="AG4478" s="2"/>
      <c r="AI4478" s="7"/>
    </row>
    <row r="4479" spans="1:35" ht="11" customHeight="1" outlineLevel="1" x14ac:dyDescent="0.25">
      <c r="A4479" t="s">
        <v>3140</v>
      </c>
      <c r="C4479" s="2" t="s">
        <v>12455</v>
      </c>
      <c r="D4479" s="2">
        <v>521</v>
      </c>
      <c r="E4479" s="7">
        <v>1988</v>
      </c>
      <c r="F4479" s="5" t="s">
        <v>3536</v>
      </c>
      <c r="H4479" s="5" t="s">
        <v>5398</v>
      </c>
      <c r="I4479" s="6" t="s">
        <v>15063</v>
      </c>
      <c r="J4479" s="6" t="s">
        <v>15064</v>
      </c>
      <c r="K4479" s="17">
        <v>3</v>
      </c>
      <c r="L4479" s="17" t="s">
        <v>7730</v>
      </c>
      <c r="M4479" s="9">
        <v>4</v>
      </c>
      <c r="N4479" s="9"/>
      <c r="O4479" s="21"/>
      <c r="Q4479" s="29"/>
      <c r="T4479">
        <v>1</v>
      </c>
      <c r="U4479" s="17"/>
      <c r="V4479" s="2"/>
      <c r="Y4479" t="str">
        <f t="shared" si="285"/>
        <v/>
      </c>
      <c r="AA4479" t="str">
        <f t="shared" si="286"/>
        <v/>
      </c>
      <c r="AC4479" s="7"/>
      <c r="AD4479" t="s">
        <v>15063</v>
      </c>
      <c r="AE4479">
        <f t="shared" si="288"/>
        <v>0</v>
      </c>
      <c r="AG4479" s="2"/>
      <c r="AI4479" s="7"/>
    </row>
    <row r="4480" spans="1:35" ht="11" customHeight="1" outlineLevel="1" x14ac:dyDescent="0.25">
      <c r="A4480" t="s">
        <v>3140</v>
      </c>
      <c r="C4480" s="2" t="s">
        <v>12455</v>
      </c>
      <c r="D4480" s="2">
        <v>556</v>
      </c>
      <c r="E4480" s="7">
        <v>1990</v>
      </c>
      <c r="F4480" s="5" t="s">
        <v>5587</v>
      </c>
      <c r="H4480" s="5" t="s">
        <v>4461</v>
      </c>
      <c r="I4480" s="6" t="s">
        <v>5588</v>
      </c>
      <c r="J4480" s="6" t="s">
        <v>15065</v>
      </c>
      <c r="K4480" s="17">
        <v>6</v>
      </c>
      <c r="L4480" s="17" t="s">
        <v>7732</v>
      </c>
      <c r="M4480" s="9"/>
      <c r="N4480" s="9"/>
      <c r="O4480" s="21"/>
      <c r="Q4480" s="29"/>
      <c r="U4480" s="17"/>
      <c r="V4480" s="2">
        <v>534</v>
      </c>
      <c r="Y4480" t="str">
        <f t="shared" si="285"/>
        <v/>
      </c>
      <c r="AA4480" t="str">
        <f t="shared" si="286"/>
        <v/>
      </c>
      <c r="AC4480" s="7"/>
      <c r="AD4480" t="s">
        <v>5588</v>
      </c>
      <c r="AE4480">
        <f t="shared" si="288"/>
        <v>0</v>
      </c>
      <c r="AG4480" s="2"/>
      <c r="AH4480" t="s">
        <v>1660</v>
      </c>
      <c r="AI4480" s="7" t="s">
        <v>4922</v>
      </c>
    </row>
    <row r="4481" spans="1:35" ht="11" customHeight="1" outlineLevel="1" x14ac:dyDescent="0.25">
      <c r="A4481" t="s">
        <v>3140</v>
      </c>
      <c r="C4481" s="2" t="s">
        <v>12455</v>
      </c>
      <c r="D4481" s="2">
        <v>557</v>
      </c>
      <c r="E4481" s="7">
        <v>1990</v>
      </c>
      <c r="F4481" s="5" t="s">
        <v>5589</v>
      </c>
      <c r="H4481" s="5" t="s">
        <v>5590</v>
      </c>
      <c r="I4481" s="6" t="s">
        <v>5594</v>
      </c>
      <c r="J4481" s="6" t="s">
        <v>15065</v>
      </c>
      <c r="K4481" s="17">
        <v>6</v>
      </c>
      <c r="L4481" s="17" t="s">
        <v>7732</v>
      </c>
      <c r="M4481" s="9"/>
      <c r="N4481" s="9"/>
      <c r="O4481" s="21"/>
      <c r="Q4481" s="29"/>
      <c r="U4481" s="17"/>
      <c r="V4481" s="2">
        <v>535</v>
      </c>
      <c r="Y4481" t="str">
        <f t="shared" si="285"/>
        <v/>
      </c>
      <c r="AA4481" t="str">
        <f t="shared" si="286"/>
        <v/>
      </c>
      <c r="AC4481" s="7"/>
      <c r="AD4481" t="s">
        <v>5594</v>
      </c>
      <c r="AE4481">
        <f t="shared" si="288"/>
        <v>0</v>
      </c>
      <c r="AG4481" s="2"/>
      <c r="AH4481" t="s">
        <v>2361</v>
      </c>
      <c r="AI4481" s="7" t="s">
        <v>4620</v>
      </c>
    </row>
    <row r="4482" spans="1:35" ht="11" customHeight="1" outlineLevel="1" x14ac:dyDescent="0.25">
      <c r="A4482" t="s">
        <v>3140</v>
      </c>
      <c r="C4482" s="2" t="s">
        <v>12455</v>
      </c>
      <c r="D4482" s="2">
        <v>559</v>
      </c>
      <c r="E4482" s="7">
        <v>1990</v>
      </c>
      <c r="F4482" s="5" t="s">
        <v>3321</v>
      </c>
      <c r="H4482" s="5" t="s">
        <v>3313</v>
      </c>
      <c r="I4482" s="6" t="s">
        <v>5596</v>
      </c>
      <c r="J4482" s="6" t="s">
        <v>15065</v>
      </c>
      <c r="K4482" s="17">
        <v>6</v>
      </c>
      <c r="L4482" s="17" t="s">
        <v>7732</v>
      </c>
      <c r="M4482" s="9"/>
      <c r="N4482" s="9"/>
      <c r="O4482" s="21"/>
      <c r="Q4482" s="29"/>
      <c r="U4482" s="17"/>
      <c r="V4482" s="2">
        <v>537</v>
      </c>
      <c r="Y4482" t="str">
        <f t="shared" si="285"/>
        <v/>
      </c>
      <c r="AA4482" t="str">
        <f t="shared" si="286"/>
        <v/>
      </c>
      <c r="AC4482" s="7"/>
      <c r="AD4482" t="s">
        <v>5596</v>
      </c>
      <c r="AE4482">
        <f t="shared" si="288"/>
        <v>0</v>
      </c>
      <c r="AG4482" s="2"/>
      <c r="AH4482" t="s">
        <v>3142</v>
      </c>
      <c r="AI4482" s="7" t="s">
        <v>4610</v>
      </c>
    </row>
    <row r="4483" spans="1:35" ht="11" customHeight="1" outlineLevel="1" x14ac:dyDescent="0.25">
      <c r="A4483" t="s">
        <v>3140</v>
      </c>
      <c r="C4483" s="2" t="s">
        <v>12455</v>
      </c>
      <c r="D4483" s="2">
        <v>578</v>
      </c>
      <c r="E4483" s="7">
        <v>1991</v>
      </c>
      <c r="F4483" s="5" t="s">
        <v>16268</v>
      </c>
      <c r="H4483" s="5" t="s">
        <v>12941</v>
      </c>
      <c r="I4483" s="6" t="s">
        <v>16269</v>
      </c>
      <c r="J4483" s="6" t="s">
        <v>16270</v>
      </c>
      <c r="K4483" s="17">
        <v>3</v>
      </c>
      <c r="L4483" s="17" t="s">
        <v>7730</v>
      </c>
      <c r="M4483" s="9">
        <v>3</v>
      </c>
      <c r="N4483" s="9"/>
      <c r="O4483" s="21"/>
      <c r="Q4483" s="29"/>
      <c r="U4483" s="17"/>
      <c r="V4483" s="2"/>
      <c r="Y4483" t="str">
        <f t="shared" si="285"/>
        <v/>
      </c>
      <c r="AA4483" t="str">
        <f t="shared" si="286"/>
        <v/>
      </c>
      <c r="AC4483" s="7"/>
      <c r="AD4483" t="s">
        <v>16269</v>
      </c>
      <c r="AE4483">
        <f t="shared" si="288"/>
        <v>0</v>
      </c>
      <c r="AG4483" s="2"/>
      <c r="AI4483" s="7"/>
    </row>
    <row r="4484" spans="1:35" ht="11" customHeight="1" outlineLevel="1" x14ac:dyDescent="0.25">
      <c r="A4484" t="s">
        <v>3140</v>
      </c>
      <c r="C4484" s="2" t="s">
        <v>12455</v>
      </c>
      <c r="D4484" s="2">
        <v>582</v>
      </c>
      <c r="E4484" s="7">
        <v>1991</v>
      </c>
      <c r="F4484" s="5" t="s">
        <v>3076</v>
      </c>
      <c r="H4484" s="5" t="s">
        <v>5398</v>
      </c>
      <c r="I4484" s="6" t="s">
        <v>3543</v>
      </c>
      <c r="J4484" s="6" t="s">
        <v>15065</v>
      </c>
      <c r="K4484" s="17">
        <v>4</v>
      </c>
      <c r="L4484" s="17" t="s">
        <v>7732</v>
      </c>
      <c r="M4484" s="9"/>
      <c r="N4484" s="9"/>
      <c r="O4484" s="21"/>
      <c r="Q4484" s="29"/>
      <c r="U4484" s="17"/>
      <c r="V4484" s="2">
        <v>560</v>
      </c>
      <c r="Y4484" t="str">
        <f t="shared" si="285"/>
        <v/>
      </c>
      <c r="AA4484" t="str">
        <f t="shared" si="286"/>
        <v/>
      </c>
      <c r="AC4484" s="7"/>
      <c r="AD4484" t="s">
        <v>3543</v>
      </c>
      <c r="AE4484">
        <f t="shared" si="288"/>
        <v>0</v>
      </c>
      <c r="AG4484" s="2"/>
      <c r="AH4484" t="s">
        <v>2361</v>
      </c>
      <c r="AI4484" s="7" t="s">
        <v>4620</v>
      </c>
    </row>
    <row r="4485" spans="1:35" ht="11" customHeight="1" outlineLevel="1" x14ac:dyDescent="0.25">
      <c r="A4485" t="s">
        <v>3140</v>
      </c>
      <c r="C4485" s="2" t="s">
        <v>12455</v>
      </c>
      <c r="D4485" s="2">
        <v>583</v>
      </c>
      <c r="E4485" s="7">
        <v>1991</v>
      </c>
      <c r="F4485" s="5" t="s">
        <v>6099</v>
      </c>
      <c r="H4485" s="5" t="s">
        <v>5398</v>
      </c>
      <c r="I4485" s="6" t="s">
        <v>3544</v>
      </c>
      <c r="J4485" s="6" t="s">
        <v>15065</v>
      </c>
      <c r="K4485" s="17">
        <v>5</v>
      </c>
      <c r="L4485" s="17" t="s">
        <v>7732</v>
      </c>
      <c r="M4485" s="9"/>
      <c r="N4485" s="9"/>
      <c r="O4485" s="21"/>
      <c r="Q4485" s="29"/>
      <c r="U4485" s="17"/>
      <c r="V4485" s="2">
        <v>561</v>
      </c>
      <c r="Y4485" t="str">
        <f t="shared" si="285"/>
        <v/>
      </c>
      <c r="AA4485" t="str">
        <f t="shared" si="286"/>
        <v/>
      </c>
      <c r="AC4485" s="7"/>
      <c r="AD4485" t="s">
        <v>3544</v>
      </c>
      <c r="AE4485">
        <f t="shared" si="288"/>
        <v>0</v>
      </c>
      <c r="AG4485" s="2"/>
      <c r="AH4485" t="s">
        <v>1660</v>
      </c>
      <c r="AI4485" s="7" t="s">
        <v>4922</v>
      </c>
    </row>
    <row r="4486" spans="1:35" ht="11" customHeight="1" outlineLevel="1" x14ac:dyDescent="0.25">
      <c r="A4486" t="s">
        <v>3140</v>
      </c>
      <c r="C4486" s="2" t="s">
        <v>12455</v>
      </c>
      <c r="D4486" s="2">
        <v>584</v>
      </c>
      <c r="E4486" s="7">
        <v>1991</v>
      </c>
      <c r="F4486" s="5" t="s">
        <v>1155</v>
      </c>
      <c r="H4486" s="5" t="s">
        <v>5398</v>
      </c>
      <c r="I4486" s="6" t="s">
        <v>3144</v>
      </c>
      <c r="J4486" s="6" t="s">
        <v>15065</v>
      </c>
      <c r="K4486" s="17">
        <v>5</v>
      </c>
      <c r="L4486" s="17" t="s">
        <v>7732</v>
      </c>
      <c r="M4486" s="9"/>
      <c r="N4486" s="9"/>
      <c r="O4486" s="21"/>
      <c r="Q4486" s="29"/>
      <c r="U4486" s="17"/>
      <c r="V4486" s="2">
        <v>562</v>
      </c>
      <c r="Y4486" t="str">
        <f t="shared" si="285"/>
        <v/>
      </c>
      <c r="AA4486" t="str">
        <f t="shared" si="286"/>
        <v/>
      </c>
      <c r="AC4486" s="7"/>
      <c r="AD4486" t="s">
        <v>3144</v>
      </c>
      <c r="AE4486">
        <f t="shared" si="288"/>
        <v>0</v>
      </c>
      <c r="AG4486" s="2"/>
      <c r="AH4486" t="s">
        <v>6454</v>
      </c>
      <c r="AI4486" s="7" t="s">
        <v>4922</v>
      </c>
    </row>
    <row r="4487" spans="1:35" ht="11" customHeight="1" outlineLevel="1" x14ac:dyDescent="0.25">
      <c r="A4487" t="s">
        <v>3140</v>
      </c>
      <c r="C4487" s="2" t="s">
        <v>12455</v>
      </c>
      <c r="D4487" s="2">
        <v>593</v>
      </c>
      <c r="E4487" s="7">
        <v>1991</v>
      </c>
      <c r="F4487" s="5" t="s">
        <v>3442</v>
      </c>
      <c r="H4487" s="5" t="s">
        <v>5398</v>
      </c>
      <c r="I4487" s="6" t="s">
        <v>1054</v>
      </c>
      <c r="J4487" s="6" t="s">
        <v>15066</v>
      </c>
      <c r="K4487" s="17">
        <v>5</v>
      </c>
      <c r="L4487" s="17" t="s">
        <v>7730</v>
      </c>
      <c r="M4487" s="9">
        <v>2</v>
      </c>
      <c r="N4487" s="9"/>
      <c r="O4487" s="21"/>
      <c r="Q4487" s="29"/>
      <c r="U4487" s="17"/>
      <c r="V4487" s="2">
        <v>571</v>
      </c>
      <c r="Y4487" t="str">
        <f t="shared" si="285"/>
        <v/>
      </c>
      <c r="AA4487" t="str">
        <f t="shared" si="286"/>
        <v/>
      </c>
      <c r="AC4487" s="7"/>
      <c r="AD4487" t="s">
        <v>1054</v>
      </c>
      <c r="AE4487">
        <f t="shared" si="288"/>
        <v>0</v>
      </c>
      <c r="AG4487" s="2"/>
      <c r="AH4487" t="s">
        <v>3142</v>
      </c>
      <c r="AI4487" s="7" t="s">
        <v>4610</v>
      </c>
    </row>
    <row r="4488" spans="1:35" ht="11" customHeight="1" outlineLevel="1" x14ac:dyDescent="0.25">
      <c r="A4488" t="s">
        <v>3140</v>
      </c>
      <c r="C4488" s="2" t="s">
        <v>12455</v>
      </c>
      <c r="D4488" s="2">
        <v>597</v>
      </c>
      <c r="E4488" s="7">
        <v>1991</v>
      </c>
      <c r="F4488" s="5" t="s">
        <v>403</v>
      </c>
      <c r="H4488" s="5" t="s">
        <v>5398</v>
      </c>
      <c r="I4488" s="6" t="s">
        <v>3141</v>
      </c>
      <c r="J4488" s="6" t="s">
        <v>15067</v>
      </c>
      <c r="K4488" s="17">
        <v>5</v>
      </c>
      <c r="L4488" s="17" t="s">
        <v>7732</v>
      </c>
      <c r="M4488" s="9"/>
      <c r="N4488" s="9"/>
      <c r="O4488" s="21"/>
      <c r="Q4488" s="29"/>
      <c r="U4488" s="17"/>
      <c r="V4488" s="2">
        <v>575</v>
      </c>
      <c r="Y4488" t="str">
        <f t="shared" si="285"/>
        <v/>
      </c>
      <c r="AA4488" t="str">
        <f t="shared" si="286"/>
        <v/>
      </c>
      <c r="AC4488" s="7"/>
      <c r="AD4488" t="s">
        <v>3141</v>
      </c>
      <c r="AE4488">
        <f t="shared" si="288"/>
        <v>0</v>
      </c>
      <c r="AG4488" s="2"/>
      <c r="AH4488" t="s">
        <v>3142</v>
      </c>
      <c r="AI4488" s="7" t="s">
        <v>4922</v>
      </c>
    </row>
    <row r="4489" spans="1:35" ht="11" customHeight="1" outlineLevel="1" x14ac:dyDescent="0.25">
      <c r="A4489" t="s">
        <v>3140</v>
      </c>
      <c r="C4489" s="2" t="s">
        <v>12455</v>
      </c>
      <c r="D4489" s="2" t="s">
        <v>4062</v>
      </c>
      <c r="E4489" s="7">
        <v>1991</v>
      </c>
      <c r="F4489" s="5" t="s">
        <v>1654</v>
      </c>
      <c r="H4489" s="5" t="s">
        <v>6096</v>
      </c>
      <c r="I4489" s="6" t="s">
        <v>3143</v>
      </c>
      <c r="J4489" s="6"/>
      <c r="K4489" s="17">
        <v>3</v>
      </c>
      <c r="L4489" s="17" t="s">
        <v>7732</v>
      </c>
      <c r="M4489" s="9"/>
      <c r="N4489" s="9"/>
      <c r="O4489" s="21"/>
      <c r="Q4489" s="29"/>
      <c r="U4489" s="17"/>
      <c r="V4489" s="2" t="s">
        <v>5454</v>
      </c>
      <c r="Y4489" t="str">
        <f t="shared" si="285"/>
        <v/>
      </c>
      <c r="AA4489" t="str">
        <f t="shared" si="286"/>
        <v/>
      </c>
      <c r="AC4489" s="7"/>
      <c r="AD4489" t="s">
        <v>3143</v>
      </c>
      <c r="AE4489">
        <f t="shared" si="288"/>
        <v>0</v>
      </c>
      <c r="AG4489" s="2"/>
      <c r="AH4489" t="s">
        <v>3142</v>
      </c>
      <c r="AI4489" s="7" t="s">
        <v>4922</v>
      </c>
    </row>
    <row r="4490" spans="1:35" ht="11" customHeight="1" outlineLevel="1" collapsed="1" x14ac:dyDescent="0.25">
      <c r="A4490" t="s">
        <v>3140</v>
      </c>
      <c r="C4490" s="2" t="s">
        <v>12455</v>
      </c>
      <c r="D4490" s="2">
        <v>603</v>
      </c>
      <c r="E4490" s="7">
        <v>1992</v>
      </c>
      <c r="F4490" s="5" t="s">
        <v>1654</v>
      </c>
      <c r="H4490" s="5" t="s">
        <v>5398</v>
      </c>
      <c r="I4490" s="6" t="s">
        <v>3141</v>
      </c>
      <c r="J4490" s="6" t="s">
        <v>15068</v>
      </c>
      <c r="K4490" s="17">
        <v>3</v>
      </c>
      <c r="L4490" s="17" t="s">
        <v>7730</v>
      </c>
      <c r="M4490" s="9">
        <v>2</v>
      </c>
      <c r="N4490" s="9"/>
      <c r="O4490" s="21"/>
      <c r="Q4490" s="29"/>
      <c r="U4490" s="17"/>
      <c r="V4490" s="2">
        <v>581</v>
      </c>
      <c r="Y4490" t="str">
        <f t="shared" si="285"/>
        <v/>
      </c>
      <c r="AA4490" t="str">
        <f t="shared" si="286"/>
        <v/>
      </c>
      <c r="AC4490" s="7"/>
      <c r="AD4490" t="s">
        <v>3141</v>
      </c>
      <c r="AE4490">
        <f t="shared" si="288"/>
        <v>0</v>
      </c>
      <c r="AG4490" s="2"/>
      <c r="AH4490" t="s">
        <v>3142</v>
      </c>
      <c r="AI4490" s="7" t="s">
        <v>4610</v>
      </c>
    </row>
    <row r="4491" spans="1:35" ht="11" customHeight="1" outlineLevel="1" x14ac:dyDescent="0.25">
      <c r="A4491" t="s">
        <v>3140</v>
      </c>
      <c r="C4491" s="2" t="s">
        <v>12455</v>
      </c>
      <c r="D4491" s="2">
        <v>609</v>
      </c>
      <c r="E4491" s="7">
        <v>1992</v>
      </c>
      <c r="F4491" s="5" t="s">
        <v>5595</v>
      </c>
      <c r="H4491" s="5" t="s">
        <v>5398</v>
      </c>
      <c r="I4491" s="6" t="s">
        <v>5596</v>
      </c>
      <c r="J4491" s="6" t="s">
        <v>15069</v>
      </c>
      <c r="K4491" s="17">
        <v>1</v>
      </c>
      <c r="L4491" s="17" t="s">
        <v>7730</v>
      </c>
      <c r="M4491" s="9">
        <v>2</v>
      </c>
      <c r="N4491" s="9"/>
      <c r="O4491" s="21"/>
      <c r="Q4491" s="29"/>
      <c r="U4491" s="17"/>
      <c r="V4491" s="2">
        <v>587</v>
      </c>
      <c r="Y4491" t="str">
        <f t="shared" si="285"/>
        <v/>
      </c>
      <c r="AA4491" t="str">
        <f t="shared" si="286"/>
        <v/>
      </c>
      <c r="AC4491" s="7"/>
      <c r="AD4491" t="s">
        <v>5596</v>
      </c>
      <c r="AE4491">
        <f t="shared" si="288"/>
        <v>0</v>
      </c>
      <c r="AG4491" s="2"/>
      <c r="AH4491" t="s">
        <v>3142</v>
      </c>
      <c r="AI4491" s="7" t="s">
        <v>4922</v>
      </c>
    </row>
    <row r="4492" spans="1:35" ht="11" customHeight="1" outlineLevel="1" x14ac:dyDescent="0.25">
      <c r="A4492" t="s">
        <v>3140</v>
      </c>
      <c r="C4492" s="2" t="s">
        <v>12455</v>
      </c>
      <c r="D4492" s="2">
        <v>610</v>
      </c>
      <c r="E4492" s="7">
        <v>1992</v>
      </c>
      <c r="F4492" s="5" t="s">
        <v>5597</v>
      </c>
      <c r="H4492" s="5" t="s">
        <v>5398</v>
      </c>
      <c r="I4492" s="6" t="s">
        <v>5598</v>
      </c>
      <c r="J4492" s="6" t="s">
        <v>15069</v>
      </c>
      <c r="K4492" s="17">
        <v>2</v>
      </c>
      <c r="L4492" s="17" t="s">
        <v>7730</v>
      </c>
      <c r="M4492" s="9">
        <v>2</v>
      </c>
      <c r="N4492" s="9"/>
      <c r="O4492" s="21"/>
      <c r="Q4492" s="29"/>
      <c r="U4492" s="17"/>
      <c r="V4492" s="2">
        <v>588</v>
      </c>
      <c r="Y4492" t="str">
        <f t="shared" si="285"/>
        <v/>
      </c>
      <c r="AA4492" t="str">
        <f t="shared" si="286"/>
        <v/>
      </c>
      <c r="AC4492" s="7"/>
      <c r="AD4492" t="s">
        <v>5598</v>
      </c>
      <c r="AE4492">
        <f t="shared" si="288"/>
        <v>0</v>
      </c>
      <c r="AG4492" s="2"/>
      <c r="AH4492" t="s">
        <v>3142</v>
      </c>
      <c r="AI4492" s="7" t="s">
        <v>4922</v>
      </c>
    </row>
    <row r="4493" spans="1:35" ht="11" customHeight="1" outlineLevel="1" x14ac:dyDescent="0.25">
      <c r="A4493" t="s">
        <v>3140</v>
      </c>
      <c r="C4493" s="2" t="s">
        <v>12455</v>
      </c>
      <c r="D4493" s="2">
        <v>611</v>
      </c>
      <c r="E4493" s="7">
        <v>1992</v>
      </c>
      <c r="F4493" s="5" t="s">
        <v>5599</v>
      </c>
      <c r="H4493" s="5" t="s">
        <v>5398</v>
      </c>
      <c r="I4493" s="6" t="s">
        <v>3143</v>
      </c>
      <c r="J4493" s="6" t="s">
        <v>15069</v>
      </c>
      <c r="K4493" s="17">
        <v>2</v>
      </c>
      <c r="L4493" s="17" t="s">
        <v>7730</v>
      </c>
      <c r="M4493" s="9">
        <v>2</v>
      </c>
      <c r="N4493" s="9"/>
      <c r="O4493" s="21"/>
      <c r="Q4493" s="29"/>
      <c r="U4493" s="17"/>
      <c r="V4493" s="2">
        <v>589</v>
      </c>
      <c r="Y4493" t="str">
        <f t="shared" si="285"/>
        <v/>
      </c>
      <c r="AA4493" t="str">
        <f t="shared" si="286"/>
        <v/>
      </c>
      <c r="AC4493" s="7"/>
      <c r="AD4493" t="s">
        <v>3143</v>
      </c>
      <c r="AE4493">
        <f t="shared" si="288"/>
        <v>0</v>
      </c>
      <c r="AG4493" s="2"/>
      <c r="AH4493" t="s">
        <v>3142</v>
      </c>
      <c r="AI4493" s="7" t="s">
        <v>4922</v>
      </c>
    </row>
    <row r="4494" spans="1:35" ht="11" customHeight="1" outlineLevel="1" x14ac:dyDescent="0.25">
      <c r="A4494" t="s">
        <v>3140</v>
      </c>
      <c r="C4494" s="2" t="s">
        <v>12455</v>
      </c>
      <c r="D4494" s="2">
        <v>626</v>
      </c>
      <c r="E4494" s="7">
        <v>1992</v>
      </c>
      <c r="F4494" s="5" t="s">
        <v>1856</v>
      </c>
      <c r="H4494" s="5" t="s">
        <v>5398</v>
      </c>
      <c r="I4494" s="6" t="s">
        <v>15070</v>
      </c>
      <c r="J4494" s="6" t="s">
        <v>15071</v>
      </c>
      <c r="K4494" s="17">
        <v>5</v>
      </c>
      <c r="L4494" s="17" t="s">
        <v>7732</v>
      </c>
      <c r="M4494" s="9"/>
      <c r="N4494" s="9"/>
      <c r="O4494" s="21"/>
      <c r="Q4494" s="29"/>
      <c r="U4494" s="17"/>
      <c r="V4494" s="2"/>
      <c r="Y4494" t="str">
        <f t="shared" ref="Y4494:Y4557" si="289">IF(COUNTIF(F4494,"*fdc*"),1,"")</f>
        <v/>
      </c>
      <c r="AA4494" t="str">
        <f t="shared" ref="AA4494:AA4557" si="290">IF(COUNTIF(F4494,"*s/s*"),1,"")</f>
        <v/>
      </c>
      <c r="AC4494" s="7"/>
      <c r="AD4494" t="s">
        <v>15070</v>
      </c>
      <c r="AE4494">
        <f t="shared" si="288"/>
        <v>0</v>
      </c>
      <c r="AG4494" s="2"/>
      <c r="AI4494" s="7"/>
    </row>
    <row r="4495" spans="1:35" ht="11" customHeight="1" outlineLevel="1" x14ac:dyDescent="0.25">
      <c r="A4495" t="s">
        <v>3140</v>
      </c>
      <c r="C4495" s="2" t="s">
        <v>12455</v>
      </c>
      <c r="D4495" s="2">
        <v>637</v>
      </c>
      <c r="E4495" s="7">
        <v>1993</v>
      </c>
      <c r="F4495" s="5" t="s">
        <v>1234</v>
      </c>
      <c r="H4495" s="5" t="s">
        <v>5398</v>
      </c>
      <c r="I4495" s="6" t="s">
        <v>1055</v>
      </c>
      <c r="J4495" s="6" t="s">
        <v>15072</v>
      </c>
      <c r="K4495" s="17">
        <v>3</v>
      </c>
      <c r="L4495" s="17" t="s">
        <v>7730</v>
      </c>
      <c r="M4495" s="9">
        <v>6.5</v>
      </c>
      <c r="N4495" s="9"/>
      <c r="O4495" s="21"/>
      <c r="Q4495" s="29"/>
      <c r="U4495" s="17"/>
      <c r="V4495" s="2">
        <v>615</v>
      </c>
      <c r="Y4495" t="str">
        <f t="shared" si="289"/>
        <v/>
      </c>
      <c r="AA4495" t="str">
        <f t="shared" si="290"/>
        <v/>
      </c>
      <c r="AC4495" s="7"/>
      <c r="AD4495" t="s">
        <v>1055</v>
      </c>
      <c r="AE4495">
        <f t="shared" si="288"/>
        <v>0</v>
      </c>
      <c r="AG4495" s="2"/>
      <c r="AH4495" t="s">
        <v>3142</v>
      </c>
      <c r="AI4495" s="7" t="s">
        <v>4922</v>
      </c>
    </row>
    <row r="4496" spans="1:35" ht="11" customHeight="1" outlineLevel="1" x14ac:dyDescent="0.25">
      <c r="A4496" t="s">
        <v>3140</v>
      </c>
      <c r="C4496" s="2" t="s">
        <v>12455</v>
      </c>
      <c r="D4496" s="2">
        <v>644</v>
      </c>
      <c r="E4496" s="7">
        <v>1993</v>
      </c>
      <c r="F4496" s="5" t="s">
        <v>1149</v>
      </c>
      <c r="H4496" s="5" t="s">
        <v>1150</v>
      </c>
      <c r="I4496" s="6" t="s">
        <v>1151</v>
      </c>
      <c r="J4496" s="6" t="s">
        <v>15073</v>
      </c>
      <c r="K4496" s="17">
        <v>4</v>
      </c>
      <c r="L4496" s="17" t="s">
        <v>7730</v>
      </c>
      <c r="M4496" s="9">
        <v>4</v>
      </c>
      <c r="N4496" s="9"/>
      <c r="O4496" s="21"/>
      <c r="Q4496" s="29"/>
      <c r="U4496" s="17"/>
      <c r="V4496" s="2">
        <v>622</v>
      </c>
      <c r="Y4496" t="str">
        <f t="shared" si="289"/>
        <v/>
      </c>
      <c r="AA4496" t="str">
        <f t="shared" si="290"/>
        <v/>
      </c>
      <c r="AC4496" s="7"/>
      <c r="AD4496" t="s">
        <v>1151</v>
      </c>
      <c r="AE4496">
        <f t="shared" si="288"/>
        <v>0</v>
      </c>
      <c r="AG4496" s="2"/>
      <c r="AH4496" t="s">
        <v>3354</v>
      </c>
      <c r="AI4496" s="7" t="s">
        <v>4922</v>
      </c>
    </row>
    <row r="4497" spans="1:35" ht="11" customHeight="1" outlineLevel="1" x14ac:dyDescent="0.25">
      <c r="A4497" t="s">
        <v>3140</v>
      </c>
      <c r="C4497" s="2" t="s">
        <v>12455</v>
      </c>
      <c r="D4497" s="2">
        <v>645</v>
      </c>
      <c r="E4497" s="7">
        <v>1993</v>
      </c>
      <c r="F4497" s="5" t="s">
        <v>5595</v>
      </c>
      <c r="H4497" s="5" t="s">
        <v>5398</v>
      </c>
      <c r="I4497" s="6" t="s">
        <v>3141</v>
      </c>
      <c r="J4497" s="6" t="s">
        <v>15074</v>
      </c>
      <c r="K4497" s="17">
        <v>5</v>
      </c>
      <c r="L4497" s="17" t="s">
        <v>7732</v>
      </c>
      <c r="M4497" s="9"/>
      <c r="N4497" s="9"/>
      <c r="O4497" s="21"/>
      <c r="Q4497" s="29"/>
      <c r="U4497" s="17"/>
      <c r="V4497" s="2">
        <v>623</v>
      </c>
      <c r="Y4497" t="str">
        <f t="shared" si="289"/>
        <v/>
      </c>
      <c r="AA4497" t="str">
        <f t="shared" si="290"/>
        <v/>
      </c>
      <c r="AC4497" s="7"/>
      <c r="AD4497" t="s">
        <v>3141</v>
      </c>
      <c r="AE4497">
        <f t="shared" si="288"/>
        <v>0</v>
      </c>
      <c r="AG4497" s="2"/>
      <c r="AH4497" t="s">
        <v>3142</v>
      </c>
      <c r="AI4497" s="7" t="s">
        <v>4610</v>
      </c>
    </row>
    <row r="4498" spans="1:35" ht="11" customHeight="1" outlineLevel="1" x14ac:dyDescent="0.25">
      <c r="A4498" t="s">
        <v>3140</v>
      </c>
      <c r="C4498" s="2" t="s">
        <v>12455</v>
      </c>
      <c r="D4498" s="2">
        <v>665</v>
      </c>
      <c r="E4498" s="7">
        <v>1994</v>
      </c>
      <c r="F4498" s="5" t="s">
        <v>15075</v>
      </c>
      <c r="H4498" s="5" t="s">
        <v>5398</v>
      </c>
      <c r="I4498" s="6" t="s">
        <v>15076</v>
      </c>
      <c r="J4498" s="6" t="s">
        <v>15077</v>
      </c>
      <c r="K4498" s="17">
        <v>5</v>
      </c>
      <c r="L4498" s="17" t="s">
        <v>7732</v>
      </c>
      <c r="M4498" s="9"/>
      <c r="N4498" s="9"/>
      <c r="O4498" s="21"/>
      <c r="Q4498" s="29"/>
      <c r="U4498" s="17"/>
      <c r="V4498" s="2"/>
      <c r="Y4498" t="str">
        <f t="shared" si="289"/>
        <v/>
      </c>
      <c r="AA4498" t="str">
        <f t="shared" si="290"/>
        <v/>
      </c>
      <c r="AC4498" s="7"/>
      <c r="AD4498" t="s">
        <v>15076</v>
      </c>
      <c r="AE4498">
        <f t="shared" si="288"/>
        <v>0</v>
      </c>
      <c r="AG4498" s="2"/>
      <c r="AI4498" s="7"/>
    </row>
    <row r="4499" spans="1:35" ht="11" customHeight="1" outlineLevel="1" x14ac:dyDescent="0.25">
      <c r="A4499" t="s">
        <v>3140</v>
      </c>
      <c r="C4499" s="2" t="s">
        <v>12455</v>
      </c>
      <c r="D4499" s="2" t="s">
        <v>18749</v>
      </c>
      <c r="E4499" s="7">
        <v>1994</v>
      </c>
      <c r="F4499" s="5" t="s">
        <v>3480</v>
      </c>
      <c r="H4499" s="5" t="s">
        <v>5398</v>
      </c>
      <c r="I4499" s="6" t="s">
        <v>15078</v>
      </c>
      <c r="J4499" s="6" t="s">
        <v>15079</v>
      </c>
      <c r="K4499" s="17">
        <v>3</v>
      </c>
      <c r="L4499" s="17" t="s">
        <v>7732</v>
      </c>
      <c r="M4499" s="9"/>
      <c r="N4499" s="9"/>
      <c r="O4499" s="21"/>
      <c r="Q4499" s="29"/>
      <c r="U4499" s="17"/>
      <c r="V4499" s="2"/>
      <c r="Y4499" t="str">
        <f t="shared" si="289"/>
        <v/>
      </c>
      <c r="AA4499" t="str">
        <f t="shared" si="290"/>
        <v/>
      </c>
      <c r="AC4499" s="7"/>
      <c r="AD4499" t="s">
        <v>15078</v>
      </c>
      <c r="AE4499">
        <f t="shared" si="288"/>
        <v>0</v>
      </c>
      <c r="AG4499" s="2"/>
      <c r="AI4499" s="7"/>
    </row>
    <row r="4500" spans="1:35" ht="11" customHeight="1" outlineLevel="1" x14ac:dyDescent="0.25">
      <c r="A4500" t="s">
        <v>3140</v>
      </c>
      <c r="C4500" s="2" t="s">
        <v>12455</v>
      </c>
      <c r="D4500" s="2">
        <v>673</v>
      </c>
      <c r="E4500" s="7">
        <v>1994</v>
      </c>
      <c r="F4500" s="5" t="s">
        <v>1155</v>
      </c>
      <c r="H4500" s="5" t="s">
        <v>5398</v>
      </c>
      <c r="I4500" s="6" t="s">
        <v>15078</v>
      </c>
      <c r="J4500" s="6" t="s">
        <v>15079</v>
      </c>
      <c r="K4500" s="17">
        <v>3</v>
      </c>
      <c r="L4500" s="17" t="s">
        <v>7732</v>
      </c>
      <c r="M4500" s="9"/>
      <c r="N4500" s="9"/>
      <c r="O4500" s="21"/>
      <c r="Q4500" s="29"/>
      <c r="U4500" s="17"/>
      <c r="V4500" s="2"/>
      <c r="Y4500" t="str">
        <f t="shared" si="289"/>
        <v/>
      </c>
      <c r="AA4500" t="str">
        <f t="shared" si="290"/>
        <v/>
      </c>
      <c r="AC4500" s="7"/>
      <c r="AD4500" t="s">
        <v>15078</v>
      </c>
      <c r="AE4500">
        <f t="shared" si="288"/>
        <v>0</v>
      </c>
      <c r="AG4500" s="2"/>
      <c r="AI4500" s="7"/>
    </row>
    <row r="4501" spans="1:35" ht="11" customHeight="1" outlineLevel="1" x14ac:dyDescent="0.25">
      <c r="A4501" t="s">
        <v>3140</v>
      </c>
      <c r="C4501" s="2" t="s">
        <v>12455</v>
      </c>
      <c r="D4501" s="2">
        <v>678</v>
      </c>
      <c r="E4501" s="7">
        <v>1995</v>
      </c>
      <c r="F4501" s="5" t="s">
        <v>5600</v>
      </c>
      <c r="H4501" s="5" t="s">
        <v>5398</v>
      </c>
      <c r="I4501" s="6" t="s">
        <v>5601</v>
      </c>
      <c r="J4501" s="6" t="s">
        <v>15080</v>
      </c>
      <c r="K4501" s="17">
        <v>5</v>
      </c>
      <c r="L4501" s="17" t="s">
        <v>7730</v>
      </c>
      <c r="M4501" s="9">
        <v>3.95</v>
      </c>
      <c r="N4501" s="9"/>
      <c r="O4501" s="21"/>
      <c r="Q4501" s="29"/>
      <c r="U4501" s="17"/>
      <c r="V4501" s="2">
        <v>653</v>
      </c>
      <c r="Y4501" t="str">
        <f t="shared" si="289"/>
        <v/>
      </c>
      <c r="AA4501" t="str">
        <f t="shared" si="290"/>
        <v/>
      </c>
      <c r="AC4501" s="7"/>
      <c r="AD4501" t="s">
        <v>5601</v>
      </c>
      <c r="AE4501">
        <f t="shared" si="288"/>
        <v>0</v>
      </c>
      <c r="AG4501" s="2"/>
      <c r="AH4501" t="s">
        <v>3142</v>
      </c>
      <c r="AI4501" s="7" t="s">
        <v>4922</v>
      </c>
    </row>
    <row r="4502" spans="1:35" ht="11" customHeight="1" outlineLevel="1" x14ac:dyDescent="0.25">
      <c r="A4502" t="s">
        <v>3140</v>
      </c>
      <c r="C4502" s="2" t="s">
        <v>12455</v>
      </c>
      <c r="D4502" s="2" t="s">
        <v>15082</v>
      </c>
      <c r="E4502" s="7">
        <v>1995</v>
      </c>
      <c r="F4502" s="5" t="s">
        <v>397</v>
      </c>
      <c r="H4502" s="5" t="s">
        <v>5398</v>
      </c>
      <c r="I4502" s="6" t="s">
        <v>398</v>
      </c>
      <c r="J4502" s="6" t="s">
        <v>15081</v>
      </c>
      <c r="K4502" s="17">
        <v>6</v>
      </c>
      <c r="L4502" s="17" t="s">
        <v>7730</v>
      </c>
      <c r="M4502" s="9">
        <v>5</v>
      </c>
      <c r="N4502" s="9"/>
      <c r="O4502" s="21"/>
      <c r="Q4502" s="29"/>
      <c r="U4502" s="17"/>
      <c r="V4502" s="2">
        <v>665</v>
      </c>
      <c r="Y4502" t="str">
        <f t="shared" si="289"/>
        <v/>
      </c>
      <c r="AA4502" t="str">
        <f t="shared" si="290"/>
        <v/>
      </c>
      <c r="AC4502" s="7"/>
      <c r="AD4502" t="s">
        <v>398</v>
      </c>
      <c r="AE4502">
        <f t="shared" si="288"/>
        <v>0</v>
      </c>
      <c r="AG4502" s="2"/>
      <c r="AH4502" t="s">
        <v>3142</v>
      </c>
      <c r="AI4502" s="7" t="s">
        <v>4922</v>
      </c>
    </row>
    <row r="4503" spans="1:35" ht="11" customHeight="1" outlineLevel="1" x14ac:dyDescent="0.25">
      <c r="A4503" t="s">
        <v>3140</v>
      </c>
      <c r="C4503" s="2" t="s">
        <v>12455</v>
      </c>
      <c r="D4503" s="2">
        <v>726</v>
      </c>
      <c r="E4503" s="7">
        <v>1996</v>
      </c>
      <c r="F4503" s="5" t="s">
        <v>5753</v>
      </c>
      <c r="H4503" s="5" t="s">
        <v>5398</v>
      </c>
      <c r="I4503" s="6" t="s">
        <v>14897</v>
      </c>
      <c r="J4503" s="6" t="s">
        <v>15083</v>
      </c>
      <c r="K4503" s="17">
        <v>3</v>
      </c>
      <c r="L4503" s="17" t="s">
        <v>7730</v>
      </c>
      <c r="M4503" s="9">
        <v>3</v>
      </c>
      <c r="N4503" s="9"/>
      <c r="O4503" s="21"/>
      <c r="Q4503" s="29"/>
      <c r="U4503" s="17"/>
      <c r="V4503" s="2"/>
      <c r="Y4503" t="str">
        <f t="shared" si="289"/>
        <v/>
      </c>
      <c r="AA4503" t="str">
        <f t="shared" si="290"/>
        <v/>
      </c>
      <c r="AC4503" s="7"/>
      <c r="AD4503" t="s">
        <v>14897</v>
      </c>
      <c r="AE4503">
        <f t="shared" si="288"/>
        <v>0</v>
      </c>
      <c r="AG4503" s="2"/>
      <c r="AI4503" s="7"/>
    </row>
    <row r="4504" spans="1:35" ht="11" customHeight="1" outlineLevel="1" x14ac:dyDescent="0.25">
      <c r="A4504" t="s">
        <v>3140</v>
      </c>
      <c r="C4504" s="2" t="s">
        <v>12455</v>
      </c>
      <c r="D4504" s="2">
        <v>739</v>
      </c>
      <c r="E4504" s="7">
        <v>1997</v>
      </c>
      <c r="F4504" s="5" t="s">
        <v>15084</v>
      </c>
      <c r="H4504" s="5" t="s">
        <v>5398</v>
      </c>
      <c r="I4504" s="6" t="s">
        <v>15085</v>
      </c>
      <c r="J4504" s="6" t="s">
        <v>15086</v>
      </c>
      <c r="K4504" s="17">
        <v>6</v>
      </c>
      <c r="L4504" s="17" t="s">
        <v>7732</v>
      </c>
      <c r="M4504" s="9"/>
      <c r="N4504" s="9"/>
      <c r="O4504" s="21"/>
      <c r="Q4504" s="29"/>
      <c r="U4504" s="17"/>
      <c r="V4504" s="2"/>
      <c r="Y4504" t="str">
        <f t="shared" si="289"/>
        <v/>
      </c>
      <c r="AA4504">
        <f t="shared" si="290"/>
        <v>1</v>
      </c>
      <c r="AC4504" s="7"/>
      <c r="AD4504" t="s">
        <v>15085</v>
      </c>
      <c r="AE4504">
        <f t="shared" si="288"/>
        <v>0</v>
      </c>
      <c r="AG4504" s="2"/>
      <c r="AI4504" s="7"/>
    </row>
    <row r="4505" spans="1:35" ht="11" customHeight="1" outlineLevel="1" x14ac:dyDescent="0.25">
      <c r="A4505" t="s">
        <v>3140</v>
      </c>
      <c r="C4505" s="2" t="s">
        <v>12455</v>
      </c>
      <c r="D4505" s="2">
        <v>743</v>
      </c>
      <c r="E4505" s="7">
        <v>1997</v>
      </c>
      <c r="F4505" s="5" t="s">
        <v>5845</v>
      </c>
      <c r="H4505" s="5" t="s">
        <v>5398</v>
      </c>
      <c r="I4505" s="6" t="s">
        <v>2636</v>
      </c>
      <c r="J4505" s="6" t="s">
        <v>15087</v>
      </c>
      <c r="K4505" s="17">
        <v>6</v>
      </c>
      <c r="L4505" s="17" t="s">
        <v>7732</v>
      </c>
      <c r="M4505" s="9"/>
      <c r="N4505" s="9"/>
      <c r="O4505" s="21"/>
      <c r="Q4505" s="29"/>
      <c r="U4505" s="17"/>
      <c r="V4505" s="2">
        <v>710</v>
      </c>
      <c r="Y4505" t="str">
        <f t="shared" si="289"/>
        <v/>
      </c>
      <c r="AA4505" t="str">
        <f t="shared" si="290"/>
        <v/>
      </c>
      <c r="AC4505" s="7"/>
      <c r="AD4505" t="s">
        <v>2636</v>
      </c>
      <c r="AE4505">
        <f t="shared" si="288"/>
        <v>0</v>
      </c>
      <c r="AG4505" s="2"/>
      <c r="AH4505" t="s">
        <v>3142</v>
      </c>
      <c r="AI4505" s="7" t="s">
        <v>4922</v>
      </c>
    </row>
    <row r="4506" spans="1:35" ht="11" customHeight="1" outlineLevel="1" x14ac:dyDescent="0.25">
      <c r="A4506" t="s">
        <v>3140</v>
      </c>
      <c r="C4506" s="2" t="s">
        <v>12455</v>
      </c>
      <c r="D4506" s="2" t="s">
        <v>15089</v>
      </c>
      <c r="E4506" s="7">
        <v>1998</v>
      </c>
      <c r="F4506" s="5" t="s">
        <v>3546</v>
      </c>
      <c r="H4506" s="5" t="s">
        <v>5398</v>
      </c>
      <c r="I4506" s="6" t="s">
        <v>3545</v>
      </c>
      <c r="J4506" s="6" t="s">
        <v>15088</v>
      </c>
      <c r="K4506" s="17">
        <v>5</v>
      </c>
      <c r="L4506" s="17" t="s">
        <v>7730</v>
      </c>
      <c r="M4506" s="9">
        <v>8.5</v>
      </c>
      <c r="N4506" s="9"/>
      <c r="O4506" s="21"/>
      <c r="Q4506" s="29"/>
      <c r="U4506" s="17"/>
      <c r="V4506" s="2">
        <v>730</v>
      </c>
      <c r="Y4506" t="str">
        <f t="shared" si="289"/>
        <v/>
      </c>
      <c r="AA4506" t="str">
        <f t="shared" si="290"/>
        <v/>
      </c>
      <c r="AC4506" s="7"/>
      <c r="AD4506" t="s">
        <v>3545</v>
      </c>
      <c r="AE4506">
        <f t="shared" si="288"/>
        <v>0</v>
      </c>
      <c r="AG4506" s="2"/>
      <c r="AH4506" t="s">
        <v>3142</v>
      </c>
      <c r="AI4506" s="7" t="s">
        <v>4922</v>
      </c>
    </row>
    <row r="4507" spans="1:35" ht="11" customHeight="1" outlineLevel="1" x14ac:dyDescent="0.25">
      <c r="A4507" t="s">
        <v>3140</v>
      </c>
      <c r="C4507" s="2" t="s">
        <v>12455</v>
      </c>
      <c r="D4507" s="2" t="s">
        <v>15090</v>
      </c>
      <c r="E4507" s="7">
        <v>1998</v>
      </c>
      <c r="F4507" s="5" t="s">
        <v>397</v>
      </c>
      <c r="H4507" s="5" t="s">
        <v>5398</v>
      </c>
      <c r="I4507" s="6" t="s">
        <v>399</v>
      </c>
      <c r="J4507" s="6" t="s">
        <v>15091</v>
      </c>
      <c r="K4507" s="17">
        <v>5</v>
      </c>
      <c r="L4507" s="17" t="s">
        <v>7732</v>
      </c>
      <c r="M4507" s="9"/>
      <c r="N4507" s="9"/>
      <c r="O4507" s="21"/>
      <c r="Q4507" s="29"/>
      <c r="U4507" s="17"/>
      <c r="V4507" s="2">
        <v>743</v>
      </c>
      <c r="Y4507" t="str">
        <f t="shared" si="289"/>
        <v/>
      </c>
      <c r="AA4507" t="str">
        <f t="shared" si="290"/>
        <v/>
      </c>
      <c r="AC4507" s="7"/>
      <c r="AD4507" t="s">
        <v>399</v>
      </c>
      <c r="AE4507">
        <f t="shared" si="288"/>
        <v>0</v>
      </c>
      <c r="AG4507" s="2"/>
      <c r="AH4507" t="s">
        <v>3142</v>
      </c>
      <c r="AI4507" s="7" t="s">
        <v>4922</v>
      </c>
    </row>
    <row r="4508" spans="1:35" ht="11" customHeight="1" outlineLevel="1" x14ac:dyDescent="0.25">
      <c r="A4508" t="s">
        <v>3140</v>
      </c>
      <c r="C4508" s="2" t="s">
        <v>12455</v>
      </c>
      <c r="D4508" s="2">
        <v>833</v>
      </c>
      <c r="E4508" s="7">
        <v>2000</v>
      </c>
      <c r="F4508" s="5" t="s">
        <v>3536</v>
      </c>
      <c r="H4508" s="5" t="s">
        <v>5398</v>
      </c>
      <c r="I4508" s="6" t="s">
        <v>1253</v>
      </c>
      <c r="J4508" s="6" t="s">
        <v>15092</v>
      </c>
      <c r="K4508" s="17">
        <v>5</v>
      </c>
      <c r="L4508" s="17" t="s">
        <v>7732</v>
      </c>
      <c r="M4508" s="9"/>
      <c r="N4508" s="9"/>
      <c r="O4508" s="21"/>
      <c r="Q4508" s="29"/>
      <c r="U4508" s="17"/>
      <c r="V4508" s="2">
        <v>783</v>
      </c>
      <c r="Y4508" t="str">
        <f t="shared" si="289"/>
        <v/>
      </c>
      <c r="AA4508" t="str">
        <f t="shared" si="290"/>
        <v/>
      </c>
      <c r="AC4508" s="7"/>
      <c r="AD4508" t="s">
        <v>1253</v>
      </c>
      <c r="AE4508">
        <f t="shared" ref="AE4508:AE4539" si="291">COUNTIF(I4508,"*Fuji*")</f>
        <v>0</v>
      </c>
      <c r="AG4508" s="2"/>
      <c r="AH4508" t="s">
        <v>3142</v>
      </c>
      <c r="AI4508" s="7" t="s">
        <v>4922</v>
      </c>
    </row>
    <row r="4509" spans="1:35" ht="11" customHeight="1" outlineLevel="1" x14ac:dyDescent="0.25">
      <c r="A4509" t="s">
        <v>3140</v>
      </c>
      <c r="C4509" s="2" t="s">
        <v>12455</v>
      </c>
      <c r="D4509" s="2">
        <v>834</v>
      </c>
      <c r="E4509" s="7">
        <v>2000</v>
      </c>
      <c r="F4509" s="5" t="s">
        <v>1254</v>
      </c>
      <c r="H4509" s="5" t="s">
        <v>5398</v>
      </c>
      <c r="I4509" s="6" t="s">
        <v>1253</v>
      </c>
      <c r="J4509" s="6" t="s">
        <v>15092</v>
      </c>
      <c r="K4509" s="17">
        <v>5</v>
      </c>
      <c r="L4509" s="17" t="s">
        <v>20076</v>
      </c>
      <c r="M4509" s="9"/>
      <c r="N4509" s="9"/>
      <c r="O4509" s="21"/>
      <c r="Q4509" s="29"/>
      <c r="U4509" s="17"/>
      <c r="V4509" s="2">
        <v>784</v>
      </c>
      <c r="Y4509" t="str">
        <f t="shared" si="289"/>
        <v/>
      </c>
      <c r="AA4509" t="str">
        <f t="shared" si="290"/>
        <v/>
      </c>
      <c r="AC4509" s="7"/>
      <c r="AD4509" t="s">
        <v>1253</v>
      </c>
      <c r="AE4509">
        <f t="shared" si="291"/>
        <v>0</v>
      </c>
      <c r="AG4509" s="2"/>
      <c r="AH4509" t="s">
        <v>3142</v>
      </c>
      <c r="AI4509" s="7" t="s">
        <v>4922</v>
      </c>
    </row>
    <row r="4510" spans="1:35" ht="11" customHeight="1" outlineLevel="1" x14ac:dyDescent="0.25">
      <c r="A4510" t="s">
        <v>3140</v>
      </c>
      <c r="C4510" s="2" t="s">
        <v>12455</v>
      </c>
      <c r="D4510" s="2">
        <v>834</v>
      </c>
      <c r="E4510" s="7">
        <v>2000</v>
      </c>
      <c r="F4510" s="5" t="s">
        <v>21126</v>
      </c>
      <c r="H4510" s="5" t="s">
        <v>5398</v>
      </c>
      <c r="I4510" s="6" t="s">
        <v>1253</v>
      </c>
      <c r="J4510" s="6" t="s">
        <v>15092</v>
      </c>
      <c r="K4510" s="17">
        <v>5</v>
      </c>
      <c r="L4510" s="17" t="s">
        <v>7730</v>
      </c>
      <c r="M4510" s="9">
        <v>6.4</v>
      </c>
      <c r="N4510" s="9"/>
      <c r="O4510" s="21"/>
      <c r="Q4510" s="29"/>
      <c r="U4510" s="17"/>
      <c r="V4510" s="2">
        <v>784</v>
      </c>
      <c r="Y4510">
        <f t="shared" si="289"/>
        <v>1</v>
      </c>
      <c r="AA4510" t="str">
        <f t="shared" si="290"/>
        <v/>
      </c>
      <c r="AC4510" s="7"/>
      <c r="AD4510" t="s">
        <v>1253</v>
      </c>
      <c r="AE4510">
        <f t="shared" si="291"/>
        <v>0</v>
      </c>
      <c r="AG4510" s="2"/>
      <c r="AH4510" t="s">
        <v>3142</v>
      </c>
      <c r="AI4510" s="7" t="s">
        <v>4922</v>
      </c>
    </row>
    <row r="4511" spans="1:35" ht="11" customHeight="1" outlineLevel="1" x14ac:dyDescent="0.25">
      <c r="A4511" t="s">
        <v>3140</v>
      </c>
      <c r="C4511" s="2" t="s">
        <v>12455</v>
      </c>
      <c r="D4511" s="2">
        <v>844</v>
      </c>
      <c r="E4511" s="7">
        <v>2001</v>
      </c>
      <c r="F4511" s="5" t="s">
        <v>4787</v>
      </c>
      <c r="H4511" s="5" t="s">
        <v>5398</v>
      </c>
      <c r="I4511" s="6" t="s">
        <v>6633</v>
      </c>
      <c r="J4511" s="6" t="s">
        <v>15093</v>
      </c>
      <c r="K4511" s="17">
        <v>5</v>
      </c>
      <c r="L4511" s="17" t="s">
        <v>7732</v>
      </c>
      <c r="M4511" s="9"/>
      <c r="N4511" s="9"/>
      <c r="O4511" s="21"/>
      <c r="Q4511" s="29"/>
      <c r="U4511" s="17"/>
      <c r="V4511" s="2">
        <v>794</v>
      </c>
      <c r="Y4511" t="str">
        <f t="shared" si="289"/>
        <v/>
      </c>
      <c r="AA4511" t="str">
        <f t="shared" si="290"/>
        <v/>
      </c>
      <c r="AC4511" s="7"/>
      <c r="AD4511" t="s">
        <v>6633</v>
      </c>
      <c r="AE4511">
        <f t="shared" si="291"/>
        <v>0</v>
      </c>
      <c r="AG4511" s="2"/>
      <c r="AH4511" t="s">
        <v>3142</v>
      </c>
      <c r="AI4511" s="7" t="s">
        <v>4610</v>
      </c>
    </row>
    <row r="4512" spans="1:35" ht="11" customHeight="1" outlineLevel="1" x14ac:dyDescent="0.25">
      <c r="A4512" t="s">
        <v>3140</v>
      </c>
      <c r="C4512" s="2" t="s">
        <v>12455</v>
      </c>
      <c r="D4512" s="2">
        <v>845</v>
      </c>
      <c r="E4512" s="7">
        <v>2001</v>
      </c>
      <c r="F4512" s="5" t="s">
        <v>1015</v>
      </c>
      <c r="H4512" s="5" t="s">
        <v>5398</v>
      </c>
      <c r="I4512" s="6" t="s">
        <v>6634</v>
      </c>
      <c r="J4512" s="6" t="s">
        <v>15093</v>
      </c>
      <c r="K4512" s="17">
        <v>5</v>
      </c>
      <c r="L4512" s="17" t="s">
        <v>7732</v>
      </c>
      <c r="M4512" s="9"/>
      <c r="N4512" s="9"/>
      <c r="O4512" s="21"/>
      <c r="Q4512" s="29"/>
      <c r="U4512" s="17"/>
      <c r="V4512" s="2">
        <v>795</v>
      </c>
      <c r="Y4512" t="str">
        <f t="shared" si="289"/>
        <v/>
      </c>
      <c r="AA4512" t="str">
        <f t="shared" si="290"/>
        <v/>
      </c>
      <c r="AC4512" s="7"/>
      <c r="AD4512" t="s">
        <v>6634</v>
      </c>
      <c r="AE4512">
        <f t="shared" si="291"/>
        <v>0</v>
      </c>
      <c r="AG4512" s="2"/>
      <c r="AH4512" t="s">
        <v>3142</v>
      </c>
      <c r="AI4512" s="7" t="s">
        <v>4610</v>
      </c>
    </row>
    <row r="4513" spans="1:35" ht="11" customHeight="1" outlineLevel="1" x14ac:dyDescent="0.25">
      <c r="A4513" t="s">
        <v>3140</v>
      </c>
      <c r="C4513" s="2" t="s">
        <v>12455</v>
      </c>
      <c r="D4513" s="2">
        <v>846</v>
      </c>
      <c r="E4513" s="7">
        <v>2001</v>
      </c>
      <c r="F4513" s="5" t="s">
        <v>3536</v>
      </c>
      <c r="H4513" s="5" t="s">
        <v>5398</v>
      </c>
      <c r="I4513" s="6" t="s">
        <v>6635</v>
      </c>
      <c r="J4513" s="6" t="s">
        <v>15093</v>
      </c>
      <c r="K4513" s="17">
        <v>5</v>
      </c>
      <c r="L4513" s="17" t="s">
        <v>7732</v>
      </c>
      <c r="M4513" s="9"/>
      <c r="N4513" s="9"/>
      <c r="O4513" s="21"/>
      <c r="Q4513" s="29"/>
      <c r="U4513" s="17"/>
      <c r="V4513" s="2">
        <v>796</v>
      </c>
      <c r="Y4513" t="str">
        <f t="shared" si="289"/>
        <v/>
      </c>
      <c r="AA4513" t="str">
        <f t="shared" si="290"/>
        <v/>
      </c>
      <c r="AC4513" s="7"/>
      <c r="AD4513" t="s">
        <v>6635</v>
      </c>
      <c r="AE4513">
        <f t="shared" si="291"/>
        <v>0</v>
      </c>
      <c r="AG4513" s="2"/>
      <c r="AH4513" t="s">
        <v>3142</v>
      </c>
      <c r="AI4513" s="7" t="s">
        <v>4610</v>
      </c>
    </row>
    <row r="4514" spans="1:35" ht="11" customHeight="1" outlineLevel="1" x14ac:dyDescent="0.25">
      <c r="A4514" t="s">
        <v>3140</v>
      </c>
      <c r="C4514" s="2" t="s">
        <v>12455</v>
      </c>
      <c r="D4514" s="2">
        <v>917</v>
      </c>
      <c r="E4514" s="7">
        <v>2003</v>
      </c>
      <c r="F4514" s="5" t="s">
        <v>1255</v>
      </c>
      <c r="H4514" s="5" t="s">
        <v>5398</v>
      </c>
      <c r="I4514" s="6" t="s">
        <v>1256</v>
      </c>
      <c r="J4514" s="6" t="s">
        <v>15094</v>
      </c>
      <c r="K4514" s="17">
        <v>3</v>
      </c>
      <c r="L4514" s="17" t="s">
        <v>7730</v>
      </c>
      <c r="M4514" s="9">
        <v>2.35</v>
      </c>
      <c r="N4514" s="9"/>
      <c r="O4514" s="21"/>
      <c r="Q4514" s="29"/>
      <c r="U4514" s="17"/>
      <c r="V4514" s="2">
        <v>861</v>
      </c>
      <c r="Y4514" t="str">
        <f t="shared" si="289"/>
        <v/>
      </c>
      <c r="AA4514" t="str">
        <f t="shared" si="290"/>
        <v/>
      </c>
      <c r="AC4514" s="7"/>
      <c r="AD4514" t="s">
        <v>1256</v>
      </c>
      <c r="AE4514">
        <f t="shared" si="291"/>
        <v>0</v>
      </c>
      <c r="AG4514" s="2"/>
      <c r="AH4514" t="s">
        <v>3142</v>
      </c>
      <c r="AI4514" s="7" t="s">
        <v>4922</v>
      </c>
    </row>
    <row r="4515" spans="1:35" ht="11" customHeight="1" outlineLevel="1" x14ac:dyDescent="0.25">
      <c r="A4515" t="s">
        <v>3140</v>
      </c>
      <c r="C4515" s="2" t="s">
        <v>12455</v>
      </c>
      <c r="D4515" s="2">
        <v>918</v>
      </c>
      <c r="E4515" s="7">
        <v>2003</v>
      </c>
      <c r="F4515" s="5" t="s">
        <v>1255</v>
      </c>
      <c r="H4515" s="5" t="s">
        <v>5398</v>
      </c>
      <c r="I4515" s="6" t="s">
        <v>1257</v>
      </c>
      <c r="J4515" s="6" t="s">
        <v>15094</v>
      </c>
      <c r="K4515" s="17">
        <v>3</v>
      </c>
      <c r="L4515" s="17" t="s">
        <v>7730</v>
      </c>
      <c r="M4515" s="9">
        <v>2.35</v>
      </c>
      <c r="N4515" s="9"/>
      <c r="O4515" s="21"/>
      <c r="Q4515" s="29"/>
      <c r="U4515" s="17"/>
      <c r="V4515" s="2">
        <v>862</v>
      </c>
      <c r="Y4515" t="str">
        <f t="shared" si="289"/>
        <v/>
      </c>
      <c r="AA4515" t="str">
        <f t="shared" si="290"/>
        <v/>
      </c>
      <c r="AC4515" s="7"/>
      <c r="AD4515" t="s">
        <v>1257</v>
      </c>
      <c r="AE4515">
        <f t="shared" si="291"/>
        <v>0</v>
      </c>
      <c r="AG4515" s="2"/>
      <c r="AH4515" t="s">
        <v>3142</v>
      </c>
      <c r="AI4515" s="7" t="s">
        <v>4922</v>
      </c>
    </row>
    <row r="4516" spans="1:35" ht="11" customHeight="1" outlineLevel="1" x14ac:dyDescent="0.25">
      <c r="A4516" t="s">
        <v>3140</v>
      </c>
      <c r="C4516" s="2" t="s">
        <v>12455</v>
      </c>
      <c r="D4516" s="2">
        <v>963</v>
      </c>
      <c r="E4516" s="7">
        <v>2005</v>
      </c>
      <c r="F4516" s="5" t="s">
        <v>1255</v>
      </c>
      <c r="H4516" s="5" t="s">
        <v>5398</v>
      </c>
      <c r="I4516" s="6" t="s">
        <v>15095</v>
      </c>
      <c r="J4516" s="6" t="s">
        <v>15096</v>
      </c>
      <c r="K4516" s="17">
        <v>5</v>
      </c>
      <c r="L4516" s="17" t="s">
        <v>7732</v>
      </c>
      <c r="M4516" s="9"/>
      <c r="N4516" s="9"/>
      <c r="O4516" s="21"/>
      <c r="Q4516" s="29"/>
      <c r="U4516" s="17"/>
      <c r="V4516" s="2"/>
      <c r="Y4516" t="str">
        <f t="shared" si="289"/>
        <v/>
      </c>
      <c r="AA4516" t="str">
        <f t="shared" si="290"/>
        <v/>
      </c>
      <c r="AC4516" s="7"/>
      <c r="AD4516" t="s">
        <v>15095</v>
      </c>
      <c r="AE4516">
        <f t="shared" si="291"/>
        <v>0</v>
      </c>
      <c r="AG4516" s="2"/>
      <c r="AI4516" s="7"/>
    </row>
    <row r="4517" spans="1:35" ht="11" customHeight="1" outlineLevel="1" x14ac:dyDescent="0.25">
      <c r="A4517" t="s">
        <v>3140</v>
      </c>
      <c r="C4517" s="2" t="s">
        <v>12455</v>
      </c>
      <c r="D4517" s="2">
        <v>964</v>
      </c>
      <c r="E4517" s="7">
        <v>2005</v>
      </c>
      <c r="F4517" s="5" t="s">
        <v>1255</v>
      </c>
      <c r="H4517" s="5" t="s">
        <v>5398</v>
      </c>
      <c r="I4517" s="6" t="s">
        <v>15095</v>
      </c>
      <c r="J4517" s="6" t="s">
        <v>15096</v>
      </c>
      <c r="K4517" s="17">
        <v>5</v>
      </c>
      <c r="L4517" s="17" t="s">
        <v>7732</v>
      </c>
      <c r="M4517" s="9"/>
      <c r="N4517" s="9"/>
      <c r="O4517" s="21"/>
      <c r="Q4517" s="29"/>
      <c r="U4517" s="17"/>
      <c r="V4517" s="2"/>
      <c r="Y4517" t="str">
        <f t="shared" si="289"/>
        <v/>
      </c>
      <c r="AA4517" t="str">
        <f t="shared" si="290"/>
        <v/>
      </c>
      <c r="AC4517" s="7"/>
      <c r="AD4517" t="s">
        <v>15095</v>
      </c>
      <c r="AE4517">
        <f t="shared" si="291"/>
        <v>0</v>
      </c>
      <c r="AG4517" s="2"/>
      <c r="AI4517" s="7"/>
    </row>
    <row r="4518" spans="1:35" ht="11" customHeight="1" outlineLevel="1" x14ac:dyDescent="0.25">
      <c r="A4518" t="s">
        <v>3140</v>
      </c>
      <c r="C4518" s="2" t="s">
        <v>12455</v>
      </c>
      <c r="D4518" s="2">
        <v>965</v>
      </c>
      <c r="E4518" s="7">
        <v>2005</v>
      </c>
      <c r="F4518" s="5" t="s">
        <v>5765</v>
      </c>
      <c r="H4518" s="5" t="s">
        <v>5398</v>
      </c>
      <c r="I4518" s="6" t="s">
        <v>15095</v>
      </c>
      <c r="J4518" s="6" t="s">
        <v>15096</v>
      </c>
      <c r="K4518" s="17">
        <v>5</v>
      </c>
      <c r="L4518" s="17" t="s">
        <v>7732</v>
      </c>
      <c r="M4518" s="9"/>
      <c r="N4518" s="9"/>
      <c r="O4518" s="21"/>
      <c r="Q4518" s="29"/>
      <c r="U4518" s="17"/>
      <c r="V4518" s="2"/>
      <c r="Y4518" t="str">
        <f t="shared" si="289"/>
        <v/>
      </c>
      <c r="AA4518" t="str">
        <f t="shared" si="290"/>
        <v/>
      </c>
      <c r="AC4518" s="7"/>
      <c r="AD4518" t="s">
        <v>15095</v>
      </c>
      <c r="AE4518">
        <f t="shared" si="291"/>
        <v>0</v>
      </c>
      <c r="AG4518" s="2"/>
      <c r="AI4518" s="7"/>
    </row>
    <row r="4519" spans="1:35" ht="11" customHeight="1" outlineLevel="1" x14ac:dyDescent="0.25">
      <c r="A4519" t="s">
        <v>3140</v>
      </c>
      <c r="C4519" s="2" t="s">
        <v>12455</v>
      </c>
      <c r="D4519" s="2">
        <v>966</v>
      </c>
      <c r="E4519" s="7">
        <v>2005</v>
      </c>
      <c r="F4519" s="5" t="s">
        <v>5765</v>
      </c>
      <c r="H4519" s="5" t="s">
        <v>5398</v>
      </c>
      <c r="I4519" s="6" t="s">
        <v>15095</v>
      </c>
      <c r="J4519" s="6" t="s">
        <v>15096</v>
      </c>
      <c r="K4519" s="17">
        <v>5</v>
      </c>
      <c r="L4519" s="17" t="s">
        <v>7732</v>
      </c>
      <c r="M4519" s="9"/>
      <c r="N4519" s="9"/>
      <c r="O4519" s="21"/>
      <c r="Q4519" s="29"/>
      <c r="U4519" s="17"/>
      <c r="V4519" s="2"/>
      <c r="Y4519" t="str">
        <f t="shared" si="289"/>
        <v/>
      </c>
      <c r="AA4519" t="str">
        <f t="shared" si="290"/>
        <v/>
      </c>
      <c r="AC4519" s="7"/>
      <c r="AD4519" t="s">
        <v>15095</v>
      </c>
      <c r="AE4519">
        <f t="shared" si="291"/>
        <v>0</v>
      </c>
      <c r="AG4519" s="2"/>
      <c r="AI4519" s="7"/>
    </row>
    <row r="4520" spans="1:35" ht="11" customHeight="1" outlineLevel="1" x14ac:dyDescent="0.25">
      <c r="A4520" t="s">
        <v>3140</v>
      </c>
      <c r="C4520" s="2" t="s">
        <v>12455</v>
      </c>
      <c r="D4520" s="2">
        <v>969</v>
      </c>
      <c r="E4520" s="7">
        <v>2005</v>
      </c>
      <c r="F4520" s="5" t="s">
        <v>3077</v>
      </c>
      <c r="H4520" s="5" t="s">
        <v>5398</v>
      </c>
      <c r="I4520" s="6" t="s">
        <v>1258</v>
      </c>
      <c r="J4520" s="6" t="s">
        <v>15097</v>
      </c>
      <c r="K4520" s="17">
        <v>3</v>
      </c>
      <c r="L4520" s="17" t="s">
        <v>7732</v>
      </c>
      <c r="M4520" s="9"/>
      <c r="N4520" s="9"/>
      <c r="O4520" s="21"/>
      <c r="Q4520" s="29"/>
      <c r="U4520" s="17"/>
      <c r="V4520" s="2">
        <v>903</v>
      </c>
      <c r="Y4520" t="str">
        <f t="shared" si="289"/>
        <v/>
      </c>
      <c r="AA4520" t="str">
        <f t="shared" si="290"/>
        <v/>
      </c>
      <c r="AC4520" s="7"/>
      <c r="AD4520" t="s">
        <v>1258</v>
      </c>
      <c r="AE4520">
        <f t="shared" si="291"/>
        <v>0</v>
      </c>
      <c r="AG4520" s="2"/>
      <c r="AH4520" t="s">
        <v>3142</v>
      </c>
      <c r="AI4520" s="7" t="s">
        <v>4922</v>
      </c>
    </row>
    <row r="4521" spans="1:35" ht="11" customHeight="1" outlineLevel="1" x14ac:dyDescent="0.25">
      <c r="A4521" t="s">
        <v>3140</v>
      </c>
      <c r="C4521" s="2" t="s">
        <v>12455</v>
      </c>
      <c r="D4521" s="2">
        <v>974</v>
      </c>
      <c r="E4521" s="7">
        <v>2005</v>
      </c>
      <c r="F4521" s="5" t="s">
        <v>5765</v>
      </c>
      <c r="H4521" s="5" t="s">
        <v>5398</v>
      </c>
      <c r="I4521" s="6" t="s">
        <v>4056</v>
      </c>
      <c r="J4521" s="6" t="s">
        <v>15098</v>
      </c>
      <c r="K4521" s="17">
        <v>5</v>
      </c>
      <c r="L4521" s="17" t="s">
        <v>7732</v>
      </c>
      <c r="M4521" s="9"/>
      <c r="N4521" s="9"/>
      <c r="O4521" s="21"/>
      <c r="Q4521" s="29"/>
      <c r="U4521" s="17"/>
      <c r="V4521" s="2">
        <v>909</v>
      </c>
      <c r="Y4521" t="str">
        <f t="shared" si="289"/>
        <v/>
      </c>
      <c r="AA4521" t="str">
        <f t="shared" si="290"/>
        <v/>
      </c>
      <c r="AC4521" s="7"/>
      <c r="AD4521" t="s">
        <v>4056</v>
      </c>
      <c r="AE4521">
        <f t="shared" si="291"/>
        <v>0</v>
      </c>
      <c r="AG4521" s="2"/>
      <c r="AH4521" t="s">
        <v>3142</v>
      </c>
      <c r="AI4521" s="7" t="s">
        <v>4922</v>
      </c>
    </row>
    <row r="4522" spans="1:35" ht="11" customHeight="1" outlineLevel="1" x14ac:dyDescent="0.25">
      <c r="A4522" t="s">
        <v>3140</v>
      </c>
      <c r="C4522" s="2" t="s">
        <v>12455</v>
      </c>
      <c r="D4522" s="2">
        <v>981</v>
      </c>
      <c r="E4522" s="7">
        <v>2006</v>
      </c>
      <c r="F4522" s="5" t="s">
        <v>3539</v>
      </c>
      <c r="H4522" s="5" t="s">
        <v>5398</v>
      </c>
      <c r="I4522" s="6" t="s">
        <v>15099</v>
      </c>
      <c r="J4522" s="6" t="s">
        <v>4783</v>
      </c>
      <c r="K4522" s="17">
        <v>5</v>
      </c>
      <c r="L4522" s="17" t="s">
        <v>7732</v>
      </c>
      <c r="M4522" s="9"/>
      <c r="N4522" s="9"/>
      <c r="O4522" s="21"/>
      <c r="Q4522" s="29"/>
      <c r="U4522" s="17"/>
      <c r="V4522" s="2"/>
      <c r="Y4522" t="str">
        <f t="shared" si="289"/>
        <v/>
      </c>
      <c r="AA4522" t="str">
        <f t="shared" si="290"/>
        <v/>
      </c>
      <c r="AC4522" s="7"/>
      <c r="AD4522" t="s">
        <v>15099</v>
      </c>
      <c r="AE4522">
        <f t="shared" si="291"/>
        <v>0</v>
      </c>
      <c r="AG4522" s="2"/>
      <c r="AI4522" s="7"/>
    </row>
    <row r="4523" spans="1:35" ht="11" customHeight="1" outlineLevel="1" x14ac:dyDescent="0.25">
      <c r="A4523" t="s">
        <v>3140</v>
      </c>
      <c r="C4523" s="2" t="s">
        <v>12455</v>
      </c>
      <c r="D4523" s="2">
        <v>1013</v>
      </c>
      <c r="E4523" s="7">
        <v>2007</v>
      </c>
      <c r="F4523" s="5" t="s">
        <v>1064</v>
      </c>
      <c r="H4523" s="5" t="s">
        <v>5398</v>
      </c>
      <c r="I4523" s="6" t="s">
        <v>15101</v>
      </c>
      <c r="J4523" s="6" t="s">
        <v>15100</v>
      </c>
      <c r="K4523" s="17">
        <v>5</v>
      </c>
      <c r="L4523" s="17" t="s">
        <v>7732</v>
      </c>
      <c r="M4523" s="9"/>
      <c r="N4523" s="9"/>
      <c r="O4523" s="21"/>
      <c r="Q4523" s="29"/>
      <c r="U4523" s="17"/>
      <c r="V4523" s="2"/>
      <c r="Y4523" t="str">
        <f t="shared" si="289"/>
        <v/>
      </c>
      <c r="AA4523" t="str">
        <f t="shared" si="290"/>
        <v/>
      </c>
      <c r="AC4523" s="7"/>
      <c r="AD4523" t="s">
        <v>15101</v>
      </c>
      <c r="AE4523">
        <f t="shared" si="291"/>
        <v>0</v>
      </c>
      <c r="AG4523" s="2"/>
      <c r="AI4523" s="7"/>
    </row>
    <row r="4524" spans="1:35" ht="11" customHeight="1" outlineLevel="1" x14ac:dyDescent="0.25">
      <c r="A4524" t="s">
        <v>3140</v>
      </c>
      <c r="C4524" s="2" t="s">
        <v>12455</v>
      </c>
      <c r="D4524" s="2">
        <v>1034</v>
      </c>
      <c r="E4524" s="7">
        <v>2008</v>
      </c>
      <c r="F4524" s="5" t="s">
        <v>5765</v>
      </c>
      <c r="H4524" s="5" t="s">
        <v>5398</v>
      </c>
      <c r="I4524" s="6" t="s">
        <v>15101</v>
      </c>
      <c r="J4524" s="6" t="s">
        <v>15102</v>
      </c>
      <c r="K4524" s="17">
        <v>5</v>
      </c>
      <c r="L4524" s="17" t="s">
        <v>7732</v>
      </c>
      <c r="M4524" s="9"/>
      <c r="N4524" s="9"/>
      <c r="O4524" s="21"/>
      <c r="Q4524" s="29"/>
      <c r="U4524" s="17"/>
      <c r="V4524" s="2"/>
      <c r="Y4524" t="str">
        <f t="shared" si="289"/>
        <v/>
      </c>
      <c r="AA4524" t="str">
        <f t="shared" si="290"/>
        <v/>
      </c>
      <c r="AC4524" s="7"/>
      <c r="AD4524" t="s">
        <v>15101</v>
      </c>
      <c r="AE4524">
        <f t="shared" si="291"/>
        <v>0</v>
      </c>
      <c r="AG4524" s="2"/>
      <c r="AI4524" s="7"/>
    </row>
    <row r="4525" spans="1:35" ht="11" customHeight="1" outlineLevel="1" x14ac:dyDescent="0.25">
      <c r="A4525" t="s">
        <v>3140</v>
      </c>
      <c r="C4525" s="2" t="s">
        <v>12455</v>
      </c>
      <c r="D4525" s="2">
        <v>1049</v>
      </c>
      <c r="E4525" s="7">
        <v>2008</v>
      </c>
      <c r="F4525" s="5" t="s">
        <v>1856</v>
      </c>
      <c r="H4525" s="5" t="s">
        <v>5398</v>
      </c>
      <c r="I4525" s="6" t="s">
        <v>1347</v>
      </c>
      <c r="J4525" s="6" t="s">
        <v>15103</v>
      </c>
      <c r="K4525" s="17">
        <v>5</v>
      </c>
      <c r="L4525" s="17" t="s">
        <v>7732</v>
      </c>
      <c r="M4525" s="9"/>
      <c r="N4525" s="9"/>
      <c r="O4525" s="21"/>
      <c r="Q4525" s="29"/>
      <c r="U4525" s="17"/>
      <c r="V4525" s="2"/>
      <c r="Y4525" t="str">
        <f t="shared" si="289"/>
        <v/>
      </c>
      <c r="AA4525" t="str">
        <f t="shared" si="290"/>
        <v/>
      </c>
      <c r="AC4525" s="7"/>
      <c r="AD4525" t="s">
        <v>1347</v>
      </c>
      <c r="AE4525">
        <f t="shared" si="291"/>
        <v>0</v>
      </c>
      <c r="AG4525" s="2"/>
      <c r="AI4525" s="7"/>
    </row>
    <row r="4526" spans="1:35" ht="11" customHeight="1" outlineLevel="1" x14ac:dyDescent="0.25">
      <c r="A4526" t="s">
        <v>3140</v>
      </c>
      <c r="C4526" s="2" t="s">
        <v>12455</v>
      </c>
      <c r="D4526" s="2">
        <v>1052</v>
      </c>
      <c r="E4526" s="7">
        <v>2008</v>
      </c>
      <c r="F4526" s="5" t="s">
        <v>5765</v>
      </c>
      <c r="H4526" s="5" t="s">
        <v>5398</v>
      </c>
      <c r="I4526" s="6" t="s">
        <v>7609</v>
      </c>
      <c r="J4526" s="6" t="s">
        <v>15103</v>
      </c>
      <c r="K4526" s="17">
        <v>5</v>
      </c>
      <c r="L4526" s="17" t="s">
        <v>7732</v>
      </c>
      <c r="M4526" s="9"/>
      <c r="N4526" s="9"/>
      <c r="O4526" s="21"/>
      <c r="Q4526" s="29"/>
      <c r="U4526" s="17"/>
      <c r="V4526" s="2"/>
      <c r="Y4526" t="str">
        <f t="shared" si="289"/>
        <v/>
      </c>
      <c r="AA4526" t="str">
        <f t="shared" si="290"/>
        <v/>
      </c>
      <c r="AC4526" s="7"/>
      <c r="AD4526" t="s">
        <v>7609</v>
      </c>
      <c r="AE4526">
        <f t="shared" si="291"/>
        <v>0</v>
      </c>
      <c r="AG4526" s="2"/>
      <c r="AI4526" s="7"/>
    </row>
    <row r="4527" spans="1:35" ht="11" customHeight="1" outlineLevel="1" x14ac:dyDescent="0.25">
      <c r="A4527" t="s">
        <v>3140</v>
      </c>
      <c r="C4527" s="2" t="s">
        <v>12455</v>
      </c>
      <c r="D4527" s="2">
        <v>1057</v>
      </c>
      <c r="E4527" s="7">
        <v>2008</v>
      </c>
      <c r="F4527" s="5" t="s">
        <v>1149</v>
      </c>
      <c r="H4527" s="5" t="s">
        <v>5398</v>
      </c>
      <c r="I4527" s="6" t="s">
        <v>14516</v>
      </c>
      <c r="J4527" s="6" t="s">
        <v>15103</v>
      </c>
      <c r="K4527" s="17">
        <v>5</v>
      </c>
      <c r="L4527" s="17" t="s">
        <v>7732</v>
      </c>
      <c r="M4527" s="9"/>
      <c r="N4527" s="9"/>
      <c r="O4527" s="21"/>
      <c r="Q4527" s="29"/>
      <c r="U4527" s="17"/>
      <c r="V4527" s="2"/>
      <c r="Y4527" t="str">
        <f t="shared" si="289"/>
        <v/>
      </c>
      <c r="AA4527" t="str">
        <f t="shared" si="290"/>
        <v/>
      </c>
      <c r="AC4527" s="7"/>
      <c r="AD4527" t="s">
        <v>14516</v>
      </c>
      <c r="AE4527">
        <f t="shared" si="291"/>
        <v>0</v>
      </c>
      <c r="AG4527" s="2"/>
      <c r="AI4527" s="7"/>
    </row>
    <row r="4528" spans="1:35" ht="11" customHeight="1" outlineLevel="1" x14ac:dyDescent="0.25">
      <c r="A4528" t="s">
        <v>3140</v>
      </c>
      <c r="C4528" s="2" t="s">
        <v>12455</v>
      </c>
      <c r="D4528" s="2">
        <v>1058</v>
      </c>
      <c r="E4528" s="7">
        <v>2008</v>
      </c>
      <c r="F4528" s="5" t="s">
        <v>1149</v>
      </c>
      <c r="H4528" s="5" t="s">
        <v>5398</v>
      </c>
      <c r="I4528" s="6" t="s">
        <v>15104</v>
      </c>
      <c r="J4528" s="6" t="s">
        <v>15103</v>
      </c>
      <c r="K4528" s="17">
        <v>3</v>
      </c>
      <c r="L4528" s="17" t="s">
        <v>7732</v>
      </c>
      <c r="M4528" s="9"/>
      <c r="N4528" s="9"/>
      <c r="O4528" s="21"/>
      <c r="Q4528" s="29"/>
      <c r="U4528" s="17"/>
      <c r="V4528" s="2"/>
      <c r="Y4528" t="str">
        <f t="shared" si="289"/>
        <v/>
      </c>
      <c r="AA4528" t="str">
        <f t="shared" si="290"/>
        <v/>
      </c>
      <c r="AC4528" s="7"/>
      <c r="AD4528" t="s">
        <v>15104</v>
      </c>
      <c r="AE4528">
        <f t="shared" si="291"/>
        <v>0</v>
      </c>
      <c r="AG4528" s="2"/>
      <c r="AI4528" s="7"/>
    </row>
    <row r="4529" spans="1:35" ht="11" customHeight="1" outlineLevel="1" x14ac:dyDescent="0.25">
      <c r="A4529" t="s">
        <v>3140</v>
      </c>
      <c r="C4529" s="2" t="s">
        <v>12455</v>
      </c>
      <c r="D4529" s="2">
        <v>1066</v>
      </c>
      <c r="E4529" s="7">
        <v>2009</v>
      </c>
      <c r="F4529" s="5" t="s">
        <v>1149</v>
      </c>
      <c r="H4529" s="5" t="s">
        <v>5398</v>
      </c>
      <c r="I4529" s="6" t="s">
        <v>15105</v>
      </c>
      <c r="J4529" s="6" t="s">
        <v>15106</v>
      </c>
      <c r="K4529" s="17">
        <v>5</v>
      </c>
      <c r="L4529" s="17" t="s">
        <v>7732</v>
      </c>
      <c r="M4529" s="9"/>
      <c r="N4529" s="9"/>
      <c r="O4529" s="21"/>
      <c r="Q4529" s="29"/>
      <c r="U4529" s="17"/>
      <c r="V4529" s="2"/>
      <c r="Y4529" t="str">
        <f t="shared" si="289"/>
        <v/>
      </c>
      <c r="AA4529" t="str">
        <f t="shared" si="290"/>
        <v/>
      </c>
      <c r="AC4529" s="7"/>
      <c r="AD4529" t="s">
        <v>15105</v>
      </c>
      <c r="AE4529">
        <f t="shared" si="291"/>
        <v>0</v>
      </c>
      <c r="AG4529" s="2"/>
      <c r="AI4529" s="7"/>
    </row>
    <row r="4530" spans="1:35" ht="11" customHeight="1" outlineLevel="1" x14ac:dyDescent="0.25">
      <c r="A4530" t="s">
        <v>3140</v>
      </c>
      <c r="C4530" s="2" t="s">
        <v>12455</v>
      </c>
      <c r="D4530" s="2">
        <v>1068</v>
      </c>
      <c r="E4530" s="7">
        <v>2009</v>
      </c>
      <c r="F4530" s="5" t="s">
        <v>5765</v>
      </c>
      <c r="H4530" s="5" t="s">
        <v>5398</v>
      </c>
      <c r="I4530" s="6" t="s">
        <v>15108</v>
      </c>
      <c r="J4530" s="6" t="s">
        <v>15107</v>
      </c>
      <c r="K4530" s="17">
        <v>5</v>
      </c>
      <c r="L4530" s="17" t="s">
        <v>7732</v>
      </c>
      <c r="M4530" s="9"/>
      <c r="N4530" s="9"/>
      <c r="O4530" s="21"/>
      <c r="Q4530" s="29"/>
      <c r="U4530" s="17"/>
      <c r="V4530" s="2"/>
      <c r="Y4530" t="str">
        <f t="shared" si="289"/>
        <v/>
      </c>
      <c r="AA4530" t="str">
        <f t="shared" si="290"/>
        <v/>
      </c>
      <c r="AC4530" s="7"/>
      <c r="AD4530" t="s">
        <v>15108</v>
      </c>
      <c r="AE4530">
        <f t="shared" si="291"/>
        <v>0</v>
      </c>
      <c r="AG4530" s="2"/>
      <c r="AI4530" s="7"/>
    </row>
    <row r="4531" spans="1:35" ht="11" customHeight="1" outlineLevel="1" x14ac:dyDescent="0.25">
      <c r="A4531" t="s">
        <v>3140</v>
      </c>
      <c r="C4531" s="2" t="s">
        <v>12455</v>
      </c>
      <c r="D4531" s="2">
        <v>1108</v>
      </c>
      <c r="E4531" s="7">
        <v>2010</v>
      </c>
      <c r="F4531" s="5" t="s">
        <v>1149</v>
      </c>
      <c r="H4531" s="5" t="s">
        <v>5398</v>
      </c>
      <c r="I4531" s="6" t="s">
        <v>15110</v>
      </c>
      <c r="J4531" s="6" t="s">
        <v>15109</v>
      </c>
      <c r="K4531" s="17">
        <v>6</v>
      </c>
      <c r="L4531" s="17" t="s">
        <v>7732</v>
      </c>
      <c r="M4531" s="9"/>
      <c r="N4531" s="9"/>
      <c r="O4531" s="21"/>
      <c r="Q4531" s="29"/>
      <c r="U4531" s="17"/>
      <c r="V4531" s="2"/>
      <c r="Y4531" t="str">
        <f t="shared" si="289"/>
        <v/>
      </c>
      <c r="AA4531" t="str">
        <f t="shared" si="290"/>
        <v/>
      </c>
      <c r="AC4531" s="7"/>
      <c r="AD4531" t="s">
        <v>15110</v>
      </c>
      <c r="AE4531">
        <f t="shared" si="291"/>
        <v>0</v>
      </c>
      <c r="AG4531" s="2"/>
      <c r="AI4531" s="7"/>
    </row>
    <row r="4532" spans="1:35" ht="11" customHeight="1" outlineLevel="1" x14ac:dyDescent="0.25">
      <c r="A4532" t="s">
        <v>3140</v>
      </c>
      <c r="C4532" s="2" t="s">
        <v>12455</v>
      </c>
      <c r="D4532" s="2">
        <v>1133</v>
      </c>
      <c r="E4532" s="7">
        <v>2010</v>
      </c>
      <c r="F4532" s="5" t="s">
        <v>3539</v>
      </c>
      <c r="H4532" s="5" t="s">
        <v>5398</v>
      </c>
      <c r="I4532" s="6" t="s">
        <v>15111</v>
      </c>
      <c r="J4532" s="6" t="s">
        <v>15112</v>
      </c>
      <c r="K4532" s="17">
        <v>5</v>
      </c>
      <c r="L4532" s="17" t="s">
        <v>7732</v>
      </c>
      <c r="M4532" s="9"/>
      <c r="N4532" s="9"/>
      <c r="O4532" s="21"/>
      <c r="Q4532" s="29"/>
      <c r="U4532" s="17"/>
      <c r="V4532" s="2"/>
      <c r="Y4532" t="str">
        <f t="shared" si="289"/>
        <v/>
      </c>
      <c r="AA4532" t="str">
        <f t="shared" si="290"/>
        <v/>
      </c>
      <c r="AC4532" s="7"/>
      <c r="AD4532" t="s">
        <v>15111</v>
      </c>
      <c r="AE4532">
        <f t="shared" si="291"/>
        <v>0</v>
      </c>
      <c r="AG4532" s="2"/>
      <c r="AI4532" s="7"/>
    </row>
    <row r="4533" spans="1:35" ht="11" customHeight="1" outlineLevel="1" x14ac:dyDescent="0.25">
      <c r="A4533" t="s">
        <v>3140</v>
      </c>
      <c r="C4533" s="2" t="s">
        <v>12455</v>
      </c>
      <c r="D4533" s="2">
        <v>1134</v>
      </c>
      <c r="E4533" s="7">
        <v>2010</v>
      </c>
      <c r="F4533" s="5" t="s">
        <v>5753</v>
      </c>
      <c r="H4533" s="5" t="s">
        <v>5398</v>
      </c>
      <c r="I4533" s="6" t="s">
        <v>15113</v>
      </c>
      <c r="J4533" s="6" t="s">
        <v>15114</v>
      </c>
      <c r="K4533" s="17">
        <v>5</v>
      </c>
      <c r="L4533" s="17" t="s">
        <v>7732</v>
      </c>
      <c r="M4533" s="9"/>
      <c r="N4533" s="9"/>
      <c r="O4533" s="21"/>
      <c r="Q4533" s="29"/>
      <c r="U4533" s="17"/>
      <c r="V4533" s="2"/>
      <c r="Y4533" t="str">
        <f t="shared" si="289"/>
        <v/>
      </c>
      <c r="AA4533" t="str">
        <f t="shared" si="290"/>
        <v/>
      </c>
      <c r="AC4533" s="7"/>
      <c r="AD4533" t="s">
        <v>15113</v>
      </c>
      <c r="AE4533">
        <f t="shared" si="291"/>
        <v>0</v>
      </c>
      <c r="AG4533" s="2"/>
      <c r="AI4533" s="7"/>
    </row>
    <row r="4534" spans="1:35" ht="11" customHeight="1" outlineLevel="1" x14ac:dyDescent="0.25">
      <c r="A4534" t="s">
        <v>3140</v>
      </c>
      <c r="C4534" s="2" t="s">
        <v>12455</v>
      </c>
      <c r="D4534" s="2">
        <v>1135</v>
      </c>
      <c r="E4534" s="7">
        <v>2010</v>
      </c>
      <c r="F4534" s="5" t="s">
        <v>5765</v>
      </c>
      <c r="H4534" s="5" t="s">
        <v>5398</v>
      </c>
      <c r="I4534" s="6" t="s">
        <v>15113</v>
      </c>
      <c r="J4534" s="6" t="s">
        <v>15114</v>
      </c>
      <c r="K4534" s="17">
        <v>5</v>
      </c>
      <c r="L4534" s="17" t="s">
        <v>7732</v>
      </c>
      <c r="M4534" s="9"/>
      <c r="N4534" s="9"/>
      <c r="O4534" s="21"/>
      <c r="Q4534" s="29"/>
      <c r="U4534" s="17"/>
      <c r="V4534" s="2"/>
      <c r="Y4534" t="str">
        <f t="shared" si="289"/>
        <v/>
      </c>
      <c r="AA4534" t="str">
        <f t="shared" si="290"/>
        <v/>
      </c>
      <c r="AC4534" s="7"/>
      <c r="AD4534" t="s">
        <v>15113</v>
      </c>
      <c r="AE4534">
        <f t="shared" si="291"/>
        <v>0</v>
      </c>
      <c r="AG4534" s="2"/>
      <c r="AI4534" s="7"/>
    </row>
    <row r="4535" spans="1:35" ht="11" customHeight="1" outlineLevel="1" x14ac:dyDescent="0.25">
      <c r="A4535" t="s">
        <v>3140</v>
      </c>
      <c r="C4535" s="2" t="s">
        <v>12455</v>
      </c>
      <c r="D4535" s="2">
        <v>1136</v>
      </c>
      <c r="E4535" s="7">
        <v>2010</v>
      </c>
      <c r="F4535" s="5" t="s">
        <v>1149</v>
      </c>
      <c r="H4535" s="5" t="s">
        <v>5398</v>
      </c>
      <c r="I4535" s="6" t="s">
        <v>15113</v>
      </c>
      <c r="J4535" s="6" t="s">
        <v>15114</v>
      </c>
      <c r="K4535" s="17">
        <v>5</v>
      </c>
      <c r="L4535" s="17" t="s">
        <v>7732</v>
      </c>
      <c r="M4535" s="9"/>
      <c r="N4535" s="9"/>
      <c r="O4535" s="21"/>
      <c r="Q4535" s="29"/>
      <c r="U4535" s="17"/>
      <c r="V4535" s="2"/>
      <c r="Y4535" t="str">
        <f t="shared" si="289"/>
        <v/>
      </c>
      <c r="AA4535" t="str">
        <f t="shared" si="290"/>
        <v/>
      </c>
      <c r="AC4535" s="7"/>
      <c r="AD4535" t="s">
        <v>15113</v>
      </c>
      <c r="AE4535">
        <f t="shared" si="291"/>
        <v>0</v>
      </c>
      <c r="AG4535" s="2"/>
      <c r="AI4535" s="7"/>
    </row>
    <row r="4536" spans="1:35" ht="11" customHeight="1" outlineLevel="1" x14ac:dyDescent="0.25">
      <c r="A4536" t="s">
        <v>3140</v>
      </c>
      <c r="C4536" s="2" t="s">
        <v>12455</v>
      </c>
      <c r="D4536" s="2">
        <v>1137</v>
      </c>
      <c r="E4536" s="7">
        <v>2010</v>
      </c>
      <c r="F4536" s="5" t="s">
        <v>5753</v>
      </c>
      <c r="H4536" s="5" t="s">
        <v>5398</v>
      </c>
      <c r="I4536" s="6" t="s">
        <v>15116</v>
      </c>
      <c r="J4536" s="6" t="s">
        <v>15115</v>
      </c>
      <c r="K4536" s="17">
        <v>5</v>
      </c>
      <c r="L4536" s="17" t="s">
        <v>7732</v>
      </c>
      <c r="M4536" s="9"/>
      <c r="N4536" s="9"/>
      <c r="O4536" s="21"/>
      <c r="Q4536" s="29"/>
      <c r="U4536" s="17"/>
      <c r="V4536" s="2"/>
      <c r="Y4536" t="str">
        <f t="shared" si="289"/>
        <v/>
      </c>
      <c r="AA4536" t="str">
        <f t="shared" si="290"/>
        <v/>
      </c>
      <c r="AC4536" s="7"/>
      <c r="AD4536" t="s">
        <v>15116</v>
      </c>
      <c r="AE4536">
        <f t="shared" si="291"/>
        <v>0</v>
      </c>
      <c r="AG4536" s="2"/>
      <c r="AI4536" s="7"/>
    </row>
    <row r="4537" spans="1:35" ht="11" customHeight="1" outlineLevel="1" x14ac:dyDescent="0.25">
      <c r="A4537" t="s">
        <v>3140</v>
      </c>
      <c r="C4537" s="2" t="s">
        <v>12455</v>
      </c>
      <c r="D4537" s="2">
        <v>1149</v>
      </c>
      <c r="E4537" s="7">
        <v>2011</v>
      </c>
      <c r="F4537" s="5" t="s">
        <v>5765</v>
      </c>
      <c r="H4537" s="5" t="s">
        <v>5398</v>
      </c>
      <c r="I4537" s="6" t="s">
        <v>14516</v>
      </c>
      <c r="J4537" s="6" t="s">
        <v>15117</v>
      </c>
      <c r="K4537" s="17">
        <v>6</v>
      </c>
      <c r="L4537" s="17" t="s">
        <v>7732</v>
      </c>
      <c r="M4537" s="9"/>
      <c r="N4537" s="9"/>
      <c r="O4537" s="21"/>
      <c r="Q4537" s="29"/>
      <c r="U4537" s="17"/>
      <c r="V4537" s="2"/>
      <c r="Y4537" t="str">
        <f t="shared" si="289"/>
        <v/>
      </c>
      <c r="AA4537" t="str">
        <f t="shared" si="290"/>
        <v/>
      </c>
      <c r="AC4537" s="7"/>
      <c r="AD4537" t="s">
        <v>14516</v>
      </c>
      <c r="AE4537">
        <f t="shared" si="291"/>
        <v>0</v>
      </c>
      <c r="AG4537" s="2"/>
      <c r="AI4537" s="7"/>
    </row>
    <row r="4538" spans="1:35" ht="11" customHeight="1" outlineLevel="1" x14ac:dyDescent="0.25">
      <c r="A4538" t="s">
        <v>3140</v>
      </c>
      <c r="C4538" s="2" t="s">
        <v>12455</v>
      </c>
      <c r="D4538" s="2">
        <v>1161</v>
      </c>
      <c r="E4538" s="7">
        <v>2011</v>
      </c>
      <c r="F4538" s="5" t="s">
        <v>5765</v>
      </c>
      <c r="H4538" s="5" t="s">
        <v>5398</v>
      </c>
      <c r="I4538" s="6" t="s">
        <v>1209</v>
      </c>
      <c r="J4538" s="6" t="s">
        <v>8782</v>
      </c>
      <c r="K4538" s="17">
        <v>5</v>
      </c>
      <c r="L4538" s="17" t="s">
        <v>7732</v>
      </c>
      <c r="M4538" s="9"/>
      <c r="N4538" s="9"/>
      <c r="O4538" s="21"/>
      <c r="Q4538" s="29"/>
      <c r="U4538" s="17"/>
      <c r="V4538" s="2"/>
      <c r="Y4538" t="str">
        <f t="shared" si="289"/>
        <v/>
      </c>
      <c r="AA4538" t="str">
        <f t="shared" si="290"/>
        <v/>
      </c>
      <c r="AC4538" s="7"/>
      <c r="AD4538" t="s">
        <v>1209</v>
      </c>
      <c r="AE4538">
        <f t="shared" si="291"/>
        <v>0</v>
      </c>
      <c r="AG4538" s="2"/>
      <c r="AI4538" s="7"/>
    </row>
    <row r="4539" spans="1:35" ht="11" customHeight="1" outlineLevel="1" x14ac:dyDescent="0.25">
      <c r="A4539" t="s">
        <v>3140</v>
      </c>
      <c r="C4539" s="2" t="s">
        <v>12455</v>
      </c>
      <c r="D4539" s="2">
        <v>1162</v>
      </c>
      <c r="E4539" s="7">
        <v>2011</v>
      </c>
      <c r="F4539" s="5" t="s">
        <v>1149</v>
      </c>
      <c r="H4539" s="5" t="s">
        <v>5398</v>
      </c>
      <c r="I4539" s="6" t="s">
        <v>15094</v>
      </c>
      <c r="J4539" s="6" t="s">
        <v>8782</v>
      </c>
      <c r="K4539" s="17">
        <v>3</v>
      </c>
      <c r="L4539" s="17" t="s">
        <v>7732</v>
      </c>
      <c r="M4539" s="9"/>
      <c r="N4539" s="9"/>
      <c r="O4539" s="21"/>
      <c r="Q4539" s="29"/>
      <c r="U4539" s="17"/>
      <c r="V4539" s="2"/>
      <c r="Y4539" t="str">
        <f t="shared" si="289"/>
        <v/>
      </c>
      <c r="AA4539" t="str">
        <f t="shared" si="290"/>
        <v/>
      </c>
      <c r="AC4539" s="7"/>
      <c r="AD4539" t="s">
        <v>15094</v>
      </c>
      <c r="AE4539">
        <f t="shared" si="291"/>
        <v>0</v>
      </c>
      <c r="AG4539" s="2"/>
      <c r="AI4539" s="7"/>
    </row>
    <row r="4540" spans="1:35" ht="11" customHeight="1" outlineLevel="1" x14ac:dyDescent="0.25">
      <c r="A4540" t="s">
        <v>3140</v>
      </c>
      <c r="C4540" s="2" t="s">
        <v>12455</v>
      </c>
      <c r="D4540" s="2">
        <v>1175</v>
      </c>
      <c r="E4540" s="7">
        <v>2011</v>
      </c>
      <c r="F4540" s="5" t="s">
        <v>3539</v>
      </c>
      <c r="H4540" s="5" t="s">
        <v>5398</v>
      </c>
      <c r="I4540" s="6" t="s">
        <v>15119</v>
      </c>
      <c r="J4540" s="6" t="s">
        <v>15118</v>
      </c>
      <c r="K4540" s="17">
        <v>5</v>
      </c>
      <c r="L4540" s="17" t="s">
        <v>7732</v>
      </c>
      <c r="M4540" s="9"/>
      <c r="N4540" s="9"/>
      <c r="O4540" s="21"/>
      <c r="Q4540" s="29"/>
      <c r="U4540" s="17"/>
      <c r="V4540" s="2"/>
      <c r="Y4540" t="str">
        <f t="shared" si="289"/>
        <v/>
      </c>
      <c r="AA4540" t="str">
        <f t="shared" si="290"/>
        <v/>
      </c>
      <c r="AC4540" s="7"/>
      <c r="AD4540" t="s">
        <v>15119</v>
      </c>
      <c r="AE4540">
        <f t="shared" ref="AE4540:AE4568" si="292">COUNTIF(I4540,"*Fuji*")</f>
        <v>0</v>
      </c>
      <c r="AG4540" s="2"/>
      <c r="AI4540" s="7"/>
    </row>
    <row r="4541" spans="1:35" ht="11" customHeight="1" outlineLevel="1" x14ac:dyDescent="0.25">
      <c r="A4541" t="s">
        <v>3140</v>
      </c>
      <c r="C4541" s="2" t="s">
        <v>12455</v>
      </c>
      <c r="D4541" s="2" t="s">
        <v>15121</v>
      </c>
      <c r="E4541" s="7">
        <v>2011</v>
      </c>
      <c r="F4541" s="5" t="s">
        <v>15122</v>
      </c>
      <c r="H4541" s="5" t="s">
        <v>5398</v>
      </c>
      <c r="I4541" s="6" t="s">
        <v>15120</v>
      </c>
      <c r="J4541" s="6" t="s">
        <v>15120</v>
      </c>
      <c r="K4541" s="17">
        <v>3</v>
      </c>
      <c r="L4541" s="17" t="s">
        <v>7732</v>
      </c>
      <c r="M4541" s="9"/>
      <c r="N4541" s="9"/>
      <c r="O4541" s="21"/>
      <c r="Q4541" s="29"/>
      <c r="U4541" s="17"/>
      <c r="V4541" s="2"/>
      <c r="Y4541" t="str">
        <f t="shared" si="289"/>
        <v/>
      </c>
      <c r="AA4541" t="str">
        <f t="shared" si="290"/>
        <v/>
      </c>
      <c r="AC4541" s="7"/>
      <c r="AD4541" t="s">
        <v>15120</v>
      </c>
      <c r="AE4541">
        <f t="shared" si="292"/>
        <v>0</v>
      </c>
      <c r="AG4541" s="2"/>
      <c r="AI4541" s="7"/>
    </row>
    <row r="4542" spans="1:35" ht="11" customHeight="1" outlineLevel="1" x14ac:dyDescent="0.25">
      <c r="A4542" t="s">
        <v>3140</v>
      </c>
      <c r="C4542" s="2" t="s">
        <v>12455</v>
      </c>
      <c r="D4542" s="2">
        <v>1198</v>
      </c>
      <c r="E4542" s="7">
        <v>2012</v>
      </c>
      <c r="F4542" s="5" t="s">
        <v>275</v>
      </c>
      <c r="H4542" s="5" t="s">
        <v>5398</v>
      </c>
      <c r="I4542" s="6" t="s">
        <v>15124</v>
      </c>
      <c r="J4542" s="6" t="s">
        <v>15123</v>
      </c>
      <c r="K4542" s="17">
        <v>3</v>
      </c>
      <c r="L4542" s="17" t="s">
        <v>7730</v>
      </c>
      <c r="M4542" s="9">
        <v>7</v>
      </c>
      <c r="N4542" s="9"/>
      <c r="O4542" s="21"/>
      <c r="Q4542" s="29"/>
      <c r="T4542">
        <v>1</v>
      </c>
      <c r="U4542" s="17"/>
      <c r="V4542" s="2"/>
      <c r="Y4542" t="str">
        <f t="shared" si="289"/>
        <v/>
      </c>
      <c r="AA4542" t="str">
        <f t="shared" si="290"/>
        <v/>
      </c>
      <c r="AC4542" s="7"/>
      <c r="AD4542" t="s">
        <v>15124</v>
      </c>
      <c r="AE4542">
        <f t="shared" si="292"/>
        <v>0</v>
      </c>
      <c r="AG4542" s="2"/>
      <c r="AI4542" s="7"/>
    </row>
    <row r="4543" spans="1:35" ht="11" customHeight="1" outlineLevel="1" x14ac:dyDescent="0.25">
      <c r="A4543" t="s">
        <v>3140</v>
      </c>
      <c r="C4543" s="2" t="s">
        <v>12455</v>
      </c>
      <c r="D4543" s="2">
        <v>1201</v>
      </c>
      <c r="E4543" s="7">
        <v>2012</v>
      </c>
      <c r="F4543" s="5" t="s">
        <v>5696</v>
      </c>
      <c r="H4543" s="5" t="s">
        <v>5398</v>
      </c>
      <c r="I4543" s="6" t="s">
        <v>15126</v>
      </c>
      <c r="J4543" s="6" t="s">
        <v>15125</v>
      </c>
      <c r="K4543" s="17">
        <v>6</v>
      </c>
      <c r="L4543" s="17" t="s">
        <v>7732</v>
      </c>
      <c r="M4543" s="9"/>
      <c r="N4543" s="9"/>
      <c r="O4543" s="21"/>
      <c r="Q4543" s="29"/>
      <c r="U4543" s="17"/>
      <c r="V4543" s="2"/>
      <c r="Y4543" t="str">
        <f t="shared" si="289"/>
        <v/>
      </c>
      <c r="AA4543" t="str">
        <f t="shared" si="290"/>
        <v/>
      </c>
      <c r="AC4543" s="7"/>
      <c r="AD4543" t="s">
        <v>15126</v>
      </c>
      <c r="AE4543">
        <f t="shared" si="292"/>
        <v>0</v>
      </c>
      <c r="AG4543" s="2"/>
      <c r="AI4543" s="7"/>
    </row>
    <row r="4544" spans="1:35" ht="11" customHeight="1" outlineLevel="1" x14ac:dyDescent="0.25">
      <c r="A4544" t="s">
        <v>3140</v>
      </c>
      <c r="C4544" s="2" t="s">
        <v>12455</v>
      </c>
      <c r="D4544" s="2">
        <v>1202</v>
      </c>
      <c r="E4544" s="7">
        <v>2012</v>
      </c>
      <c r="F4544" s="5" t="s">
        <v>275</v>
      </c>
      <c r="H4544" s="5" t="s">
        <v>5398</v>
      </c>
      <c r="I4544" s="6" t="s">
        <v>15126</v>
      </c>
      <c r="J4544" s="6" t="s">
        <v>15125</v>
      </c>
      <c r="K4544" s="17">
        <v>5</v>
      </c>
      <c r="L4544" s="17" t="s">
        <v>7732</v>
      </c>
      <c r="M4544" s="9"/>
      <c r="N4544" s="9"/>
      <c r="O4544" s="21"/>
      <c r="Q4544" s="29"/>
      <c r="U4544" s="17"/>
      <c r="V4544" s="2"/>
      <c r="Y4544" t="str">
        <f t="shared" si="289"/>
        <v/>
      </c>
      <c r="AA4544" t="str">
        <f t="shared" si="290"/>
        <v/>
      </c>
      <c r="AC4544" s="7"/>
      <c r="AD4544" t="s">
        <v>15126</v>
      </c>
      <c r="AE4544">
        <f t="shared" si="292"/>
        <v>0</v>
      </c>
      <c r="AG4544" s="2"/>
      <c r="AI4544" s="7"/>
    </row>
    <row r="4545" spans="1:35" ht="11" customHeight="1" outlineLevel="1" x14ac:dyDescent="0.25">
      <c r="A4545" t="s">
        <v>3140</v>
      </c>
      <c r="C4545" s="2" t="s">
        <v>12455</v>
      </c>
      <c r="D4545" s="2">
        <v>1203</v>
      </c>
      <c r="E4545" s="7">
        <v>2012</v>
      </c>
      <c r="F4545" s="5" t="s">
        <v>5765</v>
      </c>
      <c r="H4545" s="5" t="s">
        <v>5398</v>
      </c>
      <c r="I4545" s="6" t="s">
        <v>15127</v>
      </c>
      <c r="J4545" s="6" t="s">
        <v>15125</v>
      </c>
      <c r="K4545" s="17">
        <v>2</v>
      </c>
      <c r="L4545" s="17" t="s">
        <v>7732</v>
      </c>
      <c r="M4545" s="9"/>
      <c r="N4545" s="9"/>
      <c r="O4545" s="21"/>
      <c r="Q4545" s="29"/>
      <c r="U4545" s="17"/>
      <c r="V4545" s="2"/>
      <c r="Y4545" t="str">
        <f t="shared" si="289"/>
        <v/>
      </c>
      <c r="AA4545" t="str">
        <f t="shared" si="290"/>
        <v/>
      </c>
      <c r="AC4545" s="7"/>
      <c r="AD4545" t="s">
        <v>15127</v>
      </c>
      <c r="AE4545">
        <f t="shared" si="292"/>
        <v>0</v>
      </c>
      <c r="AG4545" s="2"/>
      <c r="AI4545" s="7"/>
    </row>
    <row r="4546" spans="1:35" ht="11" customHeight="1" outlineLevel="1" x14ac:dyDescent="0.25">
      <c r="A4546" t="s">
        <v>3140</v>
      </c>
      <c r="C4546" s="2" t="s">
        <v>12455</v>
      </c>
      <c r="D4546" s="2">
        <v>1204</v>
      </c>
      <c r="E4546" s="7">
        <v>2012</v>
      </c>
      <c r="F4546" s="5" t="s">
        <v>5765</v>
      </c>
      <c r="H4546" s="5" t="s">
        <v>5398</v>
      </c>
      <c r="I4546" s="6" t="s">
        <v>3141</v>
      </c>
      <c r="J4546" s="6" t="s">
        <v>15128</v>
      </c>
      <c r="K4546" s="17">
        <v>3</v>
      </c>
      <c r="L4546" s="17" t="s">
        <v>7732</v>
      </c>
      <c r="M4546" s="9"/>
      <c r="N4546" s="9"/>
      <c r="O4546" s="21"/>
      <c r="Q4546" s="29"/>
      <c r="U4546" s="17"/>
      <c r="V4546" s="2"/>
      <c r="Y4546" t="str">
        <f t="shared" si="289"/>
        <v/>
      </c>
      <c r="AA4546" t="str">
        <f t="shared" si="290"/>
        <v/>
      </c>
      <c r="AC4546" s="7"/>
      <c r="AD4546" t="s">
        <v>3141</v>
      </c>
      <c r="AE4546">
        <f t="shared" si="292"/>
        <v>0</v>
      </c>
      <c r="AG4546" s="2"/>
      <c r="AI4546" s="7"/>
    </row>
    <row r="4547" spans="1:35" ht="11" customHeight="1" outlineLevel="1" x14ac:dyDescent="0.25">
      <c r="A4547" t="s">
        <v>3140</v>
      </c>
      <c r="C4547" s="2" t="s">
        <v>12455</v>
      </c>
      <c r="D4547" s="2">
        <v>1205</v>
      </c>
      <c r="E4547" s="7">
        <v>2012</v>
      </c>
      <c r="F4547" s="5" t="s">
        <v>5765</v>
      </c>
      <c r="H4547" s="5" t="s">
        <v>5398</v>
      </c>
      <c r="I4547" s="6" t="s">
        <v>15129</v>
      </c>
      <c r="J4547" s="6" t="s">
        <v>15128</v>
      </c>
      <c r="K4547" s="17">
        <v>5</v>
      </c>
      <c r="L4547" s="17" t="s">
        <v>7732</v>
      </c>
      <c r="M4547" s="9"/>
      <c r="N4547" s="9"/>
      <c r="O4547" s="21"/>
      <c r="Q4547" s="29"/>
      <c r="U4547" s="17"/>
      <c r="V4547" s="2"/>
      <c r="Y4547" t="str">
        <f t="shared" si="289"/>
        <v/>
      </c>
      <c r="AA4547" t="str">
        <f t="shared" si="290"/>
        <v/>
      </c>
      <c r="AC4547" s="7"/>
      <c r="AD4547" t="s">
        <v>15129</v>
      </c>
      <c r="AE4547">
        <f t="shared" si="292"/>
        <v>0</v>
      </c>
      <c r="AG4547" s="2"/>
      <c r="AI4547" s="7"/>
    </row>
    <row r="4548" spans="1:35" ht="11" customHeight="1" outlineLevel="1" x14ac:dyDescent="0.25">
      <c r="A4548" t="s">
        <v>3140</v>
      </c>
      <c r="C4548" s="2" t="s">
        <v>12455</v>
      </c>
      <c r="D4548" s="2">
        <v>1206</v>
      </c>
      <c r="E4548" s="7">
        <v>2012</v>
      </c>
      <c r="F4548" s="5" t="s">
        <v>5765</v>
      </c>
      <c r="H4548" s="5" t="s">
        <v>5398</v>
      </c>
      <c r="I4548" s="6" t="s">
        <v>7609</v>
      </c>
      <c r="J4548" s="6" t="s">
        <v>15128</v>
      </c>
      <c r="K4548" s="17">
        <v>5</v>
      </c>
      <c r="L4548" s="17" t="s">
        <v>7732</v>
      </c>
      <c r="M4548" s="9"/>
      <c r="N4548" s="9"/>
      <c r="O4548" s="21"/>
      <c r="Q4548" s="29"/>
      <c r="U4548" s="17"/>
      <c r="V4548" s="2"/>
      <c r="Y4548" t="str">
        <f t="shared" si="289"/>
        <v/>
      </c>
      <c r="AA4548" t="str">
        <f t="shared" si="290"/>
        <v/>
      </c>
      <c r="AC4548" s="7"/>
      <c r="AD4548" t="s">
        <v>7609</v>
      </c>
      <c r="AE4548">
        <f t="shared" si="292"/>
        <v>0</v>
      </c>
      <c r="AG4548" s="2"/>
      <c r="AI4548" s="7"/>
    </row>
    <row r="4549" spans="1:35" ht="11" customHeight="1" outlineLevel="1" x14ac:dyDescent="0.25">
      <c r="A4549" t="s">
        <v>3140</v>
      </c>
      <c r="C4549" s="2" t="s">
        <v>12455</v>
      </c>
      <c r="D4549" s="2">
        <v>1207</v>
      </c>
      <c r="E4549" s="7">
        <v>2012</v>
      </c>
      <c r="F4549" s="5" t="s">
        <v>5765</v>
      </c>
      <c r="H4549" s="5" t="s">
        <v>5398</v>
      </c>
      <c r="I4549" s="6" t="s">
        <v>15130</v>
      </c>
      <c r="J4549" s="6" t="s">
        <v>15128</v>
      </c>
      <c r="K4549" s="17">
        <v>5</v>
      </c>
      <c r="L4549" s="17" t="s">
        <v>7732</v>
      </c>
      <c r="M4549" s="9"/>
      <c r="N4549" s="9"/>
      <c r="O4549" s="21"/>
      <c r="Q4549" s="29"/>
      <c r="U4549" s="17"/>
      <c r="V4549" s="2"/>
      <c r="Y4549" t="str">
        <f t="shared" si="289"/>
        <v/>
      </c>
      <c r="AA4549" t="str">
        <f t="shared" si="290"/>
        <v/>
      </c>
      <c r="AC4549" s="7"/>
      <c r="AD4549" t="s">
        <v>15130</v>
      </c>
      <c r="AE4549">
        <f t="shared" si="292"/>
        <v>0</v>
      </c>
      <c r="AG4549" s="2"/>
      <c r="AI4549" s="7"/>
    </row>
    <row r="4550" spans="1:35" ht="11" customHeight="1" outlineLevel="1" x14ac:dyDescent="0.25">
      <c r="A4550" t="s">
        <v>3140</v>
      </c>
      <c r="C4550" s="2" t="s">
        <v>12455</v>
      </c>
      <c r="D4550" s="2">
        <v>1208</v>
      </c>
      <c r="E4550" s="7">
        <v>2012</v>
      </c>
      <c r="F4550" s="5" t="s">
        <v>5765</v>
      </c>
      <c r="H4550" s="5" t="s">
        <v>5398</v>
      </c>
      <c r="I4550" s="6" t="s">
        <v>15131</v>
      </c>
      <c r="J4550" s="6" t="s">
        <v>15128</v>
      </c>
      <c r="K4550" s="17">
        <v>5</v>
      </c>
      <c r="L4550" s="17" t="s">
        <v>7732</v>
      </c>
      <c r="M4550" s="9"/>
      <c r="N4550" s="9"/>
      <c r="O4550" s="21"/>
      <c r="Q4550" s="29"/>
      <c r="U4550" s="17"/>
      <c r="V4550" s="2"/>
      <c r="Y4550" t="str">
        <f t="shared" si="289"/>
        <v/>
      </c>
      <c r="AA4550" t="str">
        <f t="shared" si="290"/>
        <v/>
      </c>
      <c r="AC4550" s="7"/>
      <c r="AD4550" t="s">
        <v>15131</v>
      </c>
      <c r="AE4550">
        <f t="shared" si="292"/>
        <v>0</v>
      </c>
      <c r="AG4550" s="2"/>
      <c r="AI4550" s="7"/>
    </row>
    <row r="4551" spans="1:35" ht="11" customHeight="1" outlineLevel="1" x14ac:dyDescent="0.25">
      <c r="A4551" t="s">
        <v>3140</v>
      </c>
      <c r="C4551" s="2" t="s">
        <v>12455</v>
      </c>
      <c r="D4551" s="2">
        <v>1209</v>
      </c>
      <c r="E4551" s="7">
        <v>2012</v>
      </c>
      <c r="F4551" s="5" t="s">
        <v>5765</v>
      </c>
      <c r="H4551" s="5" t="s">
        <v>5398</v>
      </c>
      <c r="I4551" s="6" t="s">
        <v>15132</v>
      </c>
      <c r="J4551" s="6" t="s">
        <v>15128</v>
      </c>
      <c r="K4551" s="17">
        <v>3</v>
      </c>
      <c r="L4551" s="17" t="s">
        <v>7732</v>
      </c>
      <c r="M4551" s="9"/>
      <c r="N4551" s="9"/>
      <c r="O4551" s="21"/>
      <c r="Q4551" s="29"/>
      <c r="U4551" s="17"/>
      <c r="V4551" s="2"/>
      <c r="Y4551" t="str">
        <f t="shared" si="289"/>
        <v/>
      </c>
      <c r="AA4551" t="str">
        <f t="shared" si="290"/>
        <v/>
      </c>
      <c r="AC4551" s="7"/>
      <c r="AD4551" t="s">
        <v>15132</v>
      </c>
      <c r="AE4551">
        <f t="shared" si="292"/>
        <v>0</v>
      </c>
      <c r="AG4551" s="2"/>
      <c r="AI4551" s="7"/>
    </row>
    <row r="4552" spans="1:35" ht="11" customHeight="1" outlineLevel="1" x14ac:dyDescent="0.25">
      <c r="A4552" t="s">
        <v>3140</v>
      </c>
      <c r="C4552" s="2" t="s">
        <v>12455</v>
      </c>
      <c r="D4552" s="2">
        <v>1211</v>
      </c>
      <c r="E4552" s="7">
        <v>2012</v>
      </c>
      <c r="F4552" s="5" t="s">
        <v>5765</v>
      </c>
      <c r="H4552" s="5" t="s">
        <v>5398</v>
      </c>
      <c r="I4552" s="6" t="s">
        <v>15134</v>
      </c>
      <c r="J4552" s="6" t="s">
        <v>15133</v>
      </c>
      <c r="K4552" s="17">
        <v>3</v>
      </c>
      <c r="L4552" s="17" t="s">
        <v>7732</v>
      </c>
      <c r="M4552" s="9"/>
      <c r="N4552" s="9"/>
      <c r="O4552" s="21"/>
      <c r="Q4552" s="29"/>
      <c r="U4552" s="17"/>
      <c r="V4552" s="2"/>
      <c r="Y4552" t="str">
        <f t="shared" si="289"/>
        <v/>
      </c>
      <c r="AA4552" t="str">
        <f t="shared" si="290"/>
        <v/>
      </c>
      <c r="AC4552" s="7"/>
      <c r="AD4552" t="s">
        <v>15134</v>
      </c>
      <c r="AE4552">
        <f t="shared" si="292"/>
        <v>0</v>
      </c>
      <c r="AG4552" s="2"/>
      <c r="AI4552" s="7"/>
    </row>
    <row r="4553" spans="1:35" ht="11" customHeight="1" outlineLevel="1" x14ac:dyDescent="0.25">
      <c r="A4553" t="s">
        <v>3140</v>
      </c>
      <c r="C4553" s="2" t="s">
        <v>12455</v>
      </c>
      <c r="D4553" s="2">
        <v>1218</v>
      </c>
      <c r="E4553" s="7">
        <v>2013</v>
      </c>
      <c r="F4553" s="5" t="s">
        <v>1149</v>
      </c>
      <c r="H4553" s="5" t="s">
        <v>5398</v>
      </c>
      <c r="I4553" s="6" t="s">
        <v>15135</v>
      </c>
      <c r="J4553" s="6" t="s">
        <v>11917</v>
      </c>
      <c r="K4553" s="17">
        <v>3</v>
      </c>
      <c r="L4553" s="17" t="s">
        <v>7732</v>
      </c>
      <c r="M4553" s="9"/>
      <c r="N4553" s="9"/>
      <c r="O4553" s="21"/>
      <c r="Q4553" s="29"/>
      <c r="U4553" s="17"/>
      <c r="V4553" s="2"/>
      <c r="Y4553" t="str">
        <f t="shared" si="289"/>
        <v/>
      </c>
      <c r="AA4553" t="str">
        <f t="shared" si="290"/>
        <v/>
      </c>
      <c r="AC4553" s="7"/>
      <c r="AD4553" t="s">
        <v>15135</v>
      </c>
      <c r="AE4553">
        <f t="shared" si="292"/>
        <v>0</v>
      </c>
      <c r="AG4553" s="2"/>
      <c r="AI4553" s="7"/>
    </row>
    <row r="4554" spans="1:35" ht="11" customHeight="1" outlineLevel="1" x14ac:dyDescent="0.25">
      <c r="A4554" t="s">
        <v>3140</v>
      </c>
      <c r="C4554" s="2" t="s">
        <v>12455</v>
      </c>
      <c r="D4554" s="2">
        <v>1245</v>
      </c>
      <c r="E4554" s="7">
        <v>2013</v>
      </c>
      <c r="F4554" s="5" t="s">
        <v>275</v>
      </c>
      <c r="H4554" s="5" t="s">
        <v>5398</v>
      </c>
      <c r="I4554" s="6" t="s">
        <v>15137</v>
      </c>
      <c r="J4554" s="6" t="s">
        <v>15136</v>
      </c>
      <c r="K4554" s="17">
        <v>5</v>
      </c>
      <c r="L4554" s="17" t="s">
        <v>7732</v>
      </c>
      <c r="M4554" s="9"/>
      <c r="N4554" s="9"/>
      <c r="O4554" s="21"/>
      <c r="Q4554" s="29"/>
      <c r="U4554" s="17"/>
      <c r="V4554" s="2"/>
      <c r="Y4554" t="str">
        <f t="shared" si="289"/>
        <v/>
      </c>
      <c r="AA4554" t="str">
        <f t="shared" si="290"/>
        <v/>
      </c>
      <c r="AC4554" s="7"/>
      <c r="AD4554" t="s">
        <v>15137</v>
      </c>
      <c r="AE4554">
        <f t="shared" si="292"/>
        <v>0</v>
      </c>
      <c r="AG4554" s="2"/>
      <c r="AI4554" s="7"/>
    </row>
    <row r="4555" spans="1:35" ht="11" customHeight="1" outlineLevel="1" x14ac:dyDescent="0.25">
      <c r="A4555" t="s">
        <v>3140</v>
      </c>
      <c r="C4555" s="2" t="s">
        <v>12455</v>
      </c>
      <c r="D4555" s="2">
        <v>1246</v>
      </c>
      <c r="E4555" s="7">
        <v>2013</v>
      </c>
      <c r="F4555" s="5" t="s">
        <v>5765</v>
      </c>
      <c r="H4555" s="5" t="s">
        <v>5398</v>
      </c>
      <c r="I4555" s="6" t="s">
        <v>15137</v>
      </c>
      <c r="J4555" s="6" t="s">
        <v>15136</v>
      </c>
      <c r="K4555" s="17">
        <v>3</v>
      </c>
      <c r="L4555" s="17" t="s">
        <v>7732</v>
      </c>
      <c r="M4555" s="9"/>
      <c r="N4555" s="9"/>
      <c r="O4555" s="21"/>
      <c r="Q4555" s="29"/>
      <c r="U4555" s="17"/>
      <c r="V4555" s="2"/>
      <c r="Y4555" t="str">
        <f t="shared" si="289"/>
        <v/>
      </c>
      <c r="AA4555" t="str">
        <f t="shared" si="290"/>
        <v/>
      </c>
      <c r="AC4555" s="7"/>
      <c r="AD4555" t="s">
        <v>15137</v>
      </c>
      <c r="AE4555">
        <f t="shared" si="292"/>
        <v>0</v>
      </c>
      <c r="AG4555" s="2"/>
      <c r="AI4555" s="7"/>
    </row>
    <row r="4556" spans="1:35" ht="11" customHeight="1" outlineLevel="1" x14ac:dyDescent="0.25">
      <c r="A4556" t="s">
        <v>3140</v>
      </c>
      <c r="C4556" s="2" t="s">
        <v>12455</v>
      </c>
      <c r="D4556" s="2">
        <v>1257</v>
      </c>
      <c r="E4556" s="7">
        <v>2014</v>
      </c>
      <c r="F4556" s="5" t="s">
        <v>275</v>
      </c>
      <c r="H4556" s="5" t="s">
        <v>5398</v>
      </c>
      <c r="I4556" s="6" t="s">
        <v>15139</v>
      </c>
      <c r="J4556" s="6" t="s">
        <v>15138</v>
      </c>
      <c r="K4556" s="17">
        <v>5</v>
      </c>
      <c r="L4556" s="17" t="s">
        <v>7732</v>
      </c>
      <c r="M4556" s="9"/>
      <c r="N4556" s="9"/>
      <c r="O4556" s="21"/>
      <c r="Q4556" s="29"/>
      <c r="U4556" s="17"/>
      <c r="V4556" s="2"/>
      <c r="Y4556" t="str">
        <f t="shared" si="289"/>
        <v/>
      </c>
      <c r="AA4556" t="str">
        <f t="shared" si="290"/>
        <v/>
      </c>
      <c r="AC4556" s="7"/>
      <c r="AD4556" t="s">
        <v>15139</v>
      </c>
      <c r="AE4556">
        <f t="shared" si="292"/>
        <v>0</v>
      </c>
      <c r="AG4556" s="2"/>
      <c r="AI4556" s="7"/>
    </row>
    <row r="4557" spans="1:35" ht="11" customHeight="1" outlineLevel="1" x14ac:dyDescent="0.25">
      <c r="A4557" t="s">
        <v>3140</v>
      </c>
      <c r="C4557" s="2" t="s">
        <v>12455</v>
      </c>
      <c r="D4557" s="2">
        <v>1258</v>
      </c>
      <c r="E4557" s="7">
        <v>2014</v>
      </c>
      <c r="F4557" s="5" t="s">
        <v>5765</v>
      </c>
      <c r="H4557" s="5" t="s">
        <v>5398</v>
      </c>
      <c r="I4557" s="6" t="s">
        <v>15139</v>
      </c>
      <c r="J4557" s="6" t="s">
        <v>15138</v>
      </c>
      <c r="K4557" s="17">
        <v>5</v>
      </c>
      <c r="L4557" s="17" t="s">
        <v>7732</v>
      </c>
      <c r="M4557" s="9"/>
      <c r="N4557" s="9"/>
      <c r="O4557" s="21"/>
      <c r="Q4557" s="29"/>
      <c r="U4557" s="17"/>
      <c r="V4557" s="2"/>
      <c r="Y4557" t="str">
        <f t="shared" si="289"/>
        <v/>
      </c>
      <c r="AA4557" t="str">
        <f t="shared" si="290"/>
        <v/>
      </c>
      <c r="AC4557" s="7"/>
      <c r="AD4557" t="s">
        <v>15139</v>
      </c>
      <c r="AE4557">
        <f t="shared" si="292"/>
        <v>0</v>
      </c>
      <c r="AG4557" s="2"/>
      <c r="AI4557" s="7"/>
    </row>
    <row r="4558" spans="1:35" ht="11" customHeight="1" outlineLevel="1" x14ac:dyDescent="0.25">
      <c r="A4558" t="s">
        <v>3140</v>
      </c>
      <c r="C4558" s="2" t="s">
        <v>12455</v>
      </c>
      <c r="D4558" s="2">
        <v>1277</v>
      </c>
      <c r="E4558" s="7">
        <v>2014</v>
      </c>
      <c r="F4558" s="5" t="s">
        <v>3077</v>
      </c>
      <c r="H4558" s="5" t="s">
        <v>5398</v>
      </c>
      <c r="I4558" s="6" t="s">
        <v>15141</v>
      </c>
      <c r="J4558" s="6" t="s">
        <v>15140</v>
      </c>
      <c r="K4558" s="17">
        <v>5</v>
      </c>
      <c r="L4558" s="17" t="s">
        <v>7732</v>
      </c>
      <c r="M4558" s="9"/>
      <c r="N4558" s="9"/>
      <c r="O4558" s="21"/>
      <c r="Q4558" s="29"/>
      <c r="U4558" s="17"/>
      <c r="V4558" s="2"/>
      <c r="Y4558" t="str">
        <f t="shared" ref="Y4558:Y4621" si="293">IF(COUNTIF(F4558,"*fdc*"),1,"")</f>
        <v/>
      </c>
      <c r="AA4558" t="str">
        <f t="shared" ref="AA4558:AA4621" si="294">IF(COUNTIF(F4558,"*s/s*"),1,"")</f>
        <v/>
      </c>
      <c r="AC4558" s="7"/>
      <c r="AD4558" t="s">
        <v>15141</v>
      </c>
      <c r="AE4558">
        <f t="shared" si="292"/>
        <v>0</v>
      </c>
      <c r="AG4558" s="2"/>
      <c r="AI4558" s="7"/>
    </row>
    <row r="4559" spans="1:35" ht="11" customHeight="1" outlineLevel="1" x14ac:dyDescent="0.25">
      <c r="A4559" t="s">
        <v>3140</v>
      </c>
      <c r="C4559" s="2" t="s">
        <v>12455</v>
      </c>
      <c r="D4559" s="2">
        <v>1296</v>
      </c>
      <c r="E4559" s="7">
        <v>2015</v>
      </c>
      <c r="F4559" s="5" t="s">
        <v>2766</v>
      </c>
      <c r="H4559" s="5" t="s">
        <v>5398</v>
      </c>
      <c r="I4559" s="6" t="s">
        <v>15143</v>
      </c>
      <c r="J4559" s="6" t="s">
        <v>15142</v>
      </c>
      <c r="K4559" s="17">
        <v>5</v>
      </c>
      <c r="L4559" s="17" t="s">
        <v>7732</v>
      </c>
      <c r="M4559" s="9"/>
      <c r="N4559" s="9"/>
      <c r="O4559" s="21"/>
      <c r="Q4559" s="29"/>
      <c r="U4559" s="17"/>
      <c r="V4559" s="2"/>
      <c r="Y4559" t="str">
        <f t="shared" si="293"/>
        <v/>
      </c>
      <c r="AA4559" t="str">
        <f t="shared" si="294"/>
        <v/>
      </c>
      <c r="AC4559" s="7"/>
      <c r="AD4559" t="s">
        <v>15143</v>
      </c>
      <c r="AE4559">
        <f t="shared" si="292"/>
        <v>0</v>
      </c>
      <c r="AG4559" s="2"/>
      <c r="AI4559" s="7"/>
    </row>
    <row r="4560" spans="1:35" ht="11" customHeight="1" outlineLevel="1" x14ac:dyDescent="0.25">
      <c r="A4560" t="s">
        <v>3140</v>
      </c>
      <c r="C4560" s="2" t="s">
        <v>12455</v>
      </c>
      <c r="D4560" s="2">
        <v>1319</v>
      </c>
      <c r="E4560" s="7">
        <v>2016</v>
      </c>
      <c r="F4560" s="5" t="s">
        <v>5750</v>
      </c>
      <c r="H4560" s="5" t="s">
        <v>5398</v>
      </c>
      <c r="I4560" s="6" t="s">
        <v>15145</v>
      </c>
      <c r="J4560" s="6" t="s">
        <v>15144</v>
      </c>
      <c r="K4560" s="17">
        <v>5</v>
      </c>
      <c r="L4560" s="17" t="s">
        <v>7732</v>
      </c>
      <c r="M4560" s="9"/>
      <c r="N4560" s="9"/>
      <c r="O4560" s="21"/>
      <c r="Q4560" s="29"/>
      <c r="U4560" s="17"/>
      <c r="V4560" s="2"/>
      <c r="Y4560" t="str">
        <f t="shared" si="293"/>
        <v/>
      </c>
      <c r="AA4560" t="str">
        <f t="shared" si="294"/>
        <v/>
      </c>
      <c r="AC4560" s="7"/>
      <c r="AD4560" t="s">
        <v>15145</v>
      </c>
      <c r="AE4560">
        <f t="shared" si="292"/>
        <v>0</v>
      </c>
      <c r="AG4560" s="2"/>
      <c r="AI4560" s="7"/>
    </row>
    <row r="4561" spans="1:49" ht="11" customHeight="1" outlineLevel="1" x14ac:dyDescent="0.25">
      <c r="A4561" t="s">
        <v>3140</v>
      </c>
      <c r="C4561" s="2" t="s">
        <v>12455</v>
      </c>
      <c r="D4561" s="2">
        <v>1354</v>
      </c>
      <c r="E4561" s="7">
        <v>2017</v>
      </c>
      <c r="F4561" s="5" t="s">
        <v>1149</v>
      </c>
      <c r="H4561" s="5" t="s">
        <v>5398</v>
      </c>
      <c r="I4561" s="6" t="s">
        <v>15147</v>
      </c>
      <c r="J4561" s="6" t="s">
        <v>15146</v>
      </c>
      <c r="K4561" s="17">
        <v>3</v>
      </c>
      <c r="L4561" s="17" t="s">
        <v>7730</v>
      </c>
      <c r="M4561" s="9">
        <v>7</v>
      </c>
      <c r="N4561" s="9"/>
      <c r="O4561" s="21"/>
      <c r="Q4561" s="29"/>
      <c r="T4561">
        <v>1</v>
      </c>
      <c r="U4561" s="17"/>
      <c r="V4561" s="2"/>
      <c r="Y4561" t="str">
        <f t="shared" si="293"/>
        <v/>
      </c>
      <c r="AA4561" t="str">
        <f t="shared" si="294"/>
        <v/>
      </c>
      <c r="AC4561" s="7"/>
      <c r="AD4561" t="s">
        <v>15147</v>
      </c>
      <c r="AE4561">
        <f t="shared" si="292"/>
        <v>0</v>
      </c>
      <c r="AG4561" s="2"/>
      <c r="AI4561" s="7"/>
    </row>
    <row r="4562" spans="1:49" ht="11" customHeight="1" outlineLevel="1" x14ac:dyDescent="0.25">
      <c r="A4562" t="s">
        <v>3140</v>
      </c>
      <c r="C4562" s="2" t="s">
        <v>12455</v>
      </c>
      <c r="D4562" s="2">
        <v>1380</v>
      </c>
      <c r="E4562" s="7">
        <v>2018</v>
      </c>
      <c r="F4562" s="5" t="s">
        <v>1255</v>
      </c>
      <c r="H4562" s="5" t="s">
        <v>5398</v>
      </c>
      <c r="I4562" s="6" t="s">
        <v>15149</v>
      </c>
      <c r="J4562" s="6" t="s">
        <v>15148</v>
      </c>
      <c r="K4562" s="17">
        <v>6</v>
      </c>
      <c r="L4562" s="17" t="s">
        <v>7732</v>
      </c>
      <c r="M4562" s="9"/>
      <c r="N4562" s="9"/>
      <c r="O4562" s="21"/>
      <c r="Q4562" s="29"/>
      <c r="U4562" s="17"/>
      <c r="V4562" s="2"/>
      <c r="Y4562" t="str">
        <f t="shared" si="293"/>
        <v/>
      </c>
      <c r="AA4562" t="str">
        <f t="shared" si="294"/>
        <v/>
      </c>
      <c r="AC4562" s="7"/>
      <c r="AD4562" t="s">
        <v>15149</v>
      </c>
      <c r="AE4562">
        <f t="shared" si="292"/>
        <v>0</v>
      </c>
      <c r="AG4562" s="2"/>
      <c r="AI4562" s="7"/>
    </row>
    <row r="4563" spans="1:49" ht="11" customHeight="1" outlineLevel="1" x14ac:dyDescent="0.25">
      <c r="A4563" t="s">
        <v>3140</v>
      </c>
      <c r="C4563" s="2" t="s">
        <v>12455</v>
      </c>
      <c r="D4563" s="2">
        <v>1408</v>
      </c>
      <c r="E4563" s="7">
        <v>2018</v>
      </c>
      <c r="F4563" s="5" t="s">
        <v>5765</v>
      </c>
      <c r="H4563" s="5" t="s">
        <v>5398</v>
      </c>
      <c r="I4563" s="6" t="s">
        <v>15151</v>
      </c>
      <c r="J4563" s="6" t="s">
        <v>15150</v>
      </c>
      <c r="K4563" s="17">
        <v>5</v>
      </c>
      <c r="L4563" s="17" t="s">
        <v>7732</v>
      </c>
      <c r="M4563" s="9"/>
      <c r="N4563" s="9"/>
      <c r="O4563" s="21"/>
      <c r="Q4563" s="29"/>
      <c r="U4563" s="17"/>
      <c r="V4563" s="2"/>
      <c r="Y4563" t="str">
        <f t="shared" si="293"/>
        <v/>
      </c>
      <c r="AA4563" t="str">
        <f t="shared" si="294"/>
        <v/>
      </c>
      <c r="AC4563" s="7"/>
      <c r="AD4563" t="s">
        <v>15151</v>
      </c>
      <c r="AE4563">
        <f t="shared" si="292"/>
        <v>0</v>
      </c>
      <c r="AG4563" s="2"/>
      <c r="AI4563" s="7"/>
    </row>
    <row r="4564" spans="1:49" ht="11" customHeight="1" outlineLevel="1" x14ac:dyDescent="0.25">
      <c r="A4564" t="s">
        <v>3140</v>
      </c>
      <c r="C4564" s="2" t="s">
        <v>12455</v>
      </c>
      <c r="D4564" s="2">
        <v>1414</v>
      </c>
      <c r="E4564" s="7">
        <v>2019</v>
      </c>
      <c r="F4564" s="5" t="s">
        <v>1064</v>
      </c>
      <c r="H4564" s="5" t="s">
        <v>5398</v>
      </c>
      <c r="I4564" s="6" t="s">
        <v>15153</v>
      </c>
      <c r="J4564" s="6" t="s">
        <v>15152</v>
      </c>
      <c r="K4564" s="17">
        <v>5</v>
      </c>
      <c r="L4564" s="17" t="s">
        <v>7732</v>
      </c>
      <c r="M4564" s="9"/>
      <c r="N4564" s="9"/>
      <c r="O4564" s="21"/>
      <c r="Q4564" s="29"/>
      <c r="U4564" s="17"/>
      <c r="V4564" s="2"/>
      <c r="Y4564" t="str">
        <f t="shared" si="293"/>
        <v/>
      </c>
      <c r="AA4564" t="str">
        <f t="shared" si="294"/>
        <v/>
      </c>
      <c r="AC4564" s="7"/>
      <c r="AD4564" t="s">
        <v>15153</v>
      </c>
      <c r="AE4564">
        <f t="shared" si="292"/>
        <v>0</v>
      </c>
      <c r="AG4564" s="2"/>
      <c r="AI4564" s="7"/>
    </row>
    <row r="4565" spans="1:49" ht="11" customHeight="1" outlineLevel="1" x14ac:dyDescent="0.25">
      <c r="A4565" t="s">
        <v>3140</v>
      </c>
      <c r="C4565" s="2" t="s">
        <v>12455</v>
      </c>
      <c r="D4565" s="2">
        <v>1423</v>
      </c>
      <c r="E4565" s="7">
        <v>2019</v>
      </c>
      <c r="F4565" s="5" t="s">
        <v>2766</v>
      </c>
      <c r="H4565" s="5" t="s">
        <v>5398</v>
      </c>
      <c r="I4565" s="6" t="s">
        <v>15155</v>
      </c>
      <c r="J4565" s="6" t="s">
        <v>15154</v>
      </c>
      <c r="K4565" s="17">
        <v>5</v>
      </c>
      <c r="L4565" s="17" t="s">
        <v>7732</v>
      </c>
      <c r="M4565" s="9"/>
      <c r="N4565" s="9"/>
      <c r="O4565" s="21"/>
      <c r="Q4565" s="29"/>
      <c r="U4565" s="17"/>
      <c r="V4565" s="2"/>
      <c r="Y4565" t="str">
        <f t="shared" si="293"/>
        <v/>
      </c>
      <c r="AA4565" t="str">
        <f t="shared" si="294"/>
        <v/>
      </c>
      <c r="AC4565" s="7"/>
      <c r="AD4565" t="s">
        <v>15155</v>
      </c>
      <c r="AE4565">
        <f t="shared" si="292"/>
        <v>0</v>
      </c>
      <c r="AG4565" s="2"/>
      <c r="AI4565" s="7"/>
    </row>
    <row r="4566" spans="1:49" ht="11" customHeight="1" outlineLevel="1" x14ac:dyDescent="0.25">
      <c r="A4566" t="s">
        <v>3140</v>
      </c>
      <c r="C4566" s="2" t="s">
        <v>12455</v>
      </c>
      <c r="D4566" s="2">
        <v>1424</v>
      </c>
      <c r="E4566" s="7">
        <v>2019</v>
      </c>
      <c r="F4566" s="5" t="s">
        <v>5765</v>
      </c>
      <c r="H4566" s="5" t="s">
        <v>5398</v>
      </c>
      <c r="I4566" s="6" t="s">
        <v>14432</v>
      </c>
      <c r="J4566" s="6" t="s">
        <v>21291</v>
      </c>
      <c r="K4566" s="17">
        <v>2</v>
      </c>
      <c r="L4566" s="17" t="s">
        <v>7730</v>
      </c>
      <c r="M4566" s="9">
        <v>13.5</v>
      </c>
      <c r="N4566" s="9"/>
      <c r="O4566" s="21"/>
      <c r="Q4566" s="29"/>
      <c r="S4566">
        <v>1</v>
      </c>
      <c r="T4566">
        <v>1</v>
      </c>
      <c r="U4566" s="17"/>
      <c r="V4566" s="2"/>
      <c r="Y4566" t="str">
        <f t="shared" si="293"/>
        <v/>
      </c>
      <c r="AA4566" t="str">
        <f t="shared" si="294"/>
        <v/>
      </c>
      <c r="AC4566" s="7"/>
      <c r="AD4566" t="s">
        <v>14432</v>
      </c>
      <c r="AE4566">
        <f t="shared" si="292"/>
        <v>0</v>
      </c>
      <c r="AG4566" s="2"/>
      <c r="AI4566" s="7"/>
    </row>
    <row r="4567" spans="1:49" ht="11" customHeight="1" outlineLevel="1" x14ac:dyDescent="0.25">
      <c r="A4567" t="s">
        <v>3140</v>
      </c>
      <c r="C4567" s="2" t="s">
        <v>12455</v>
      </c>
      <c r="D4567" s="2">
        <v>1441</v>
      </c>
      <c r="E4567" s="7">
        <v>2020</v>
      </c>
      <c r="F4567" s="5" t="s">
        <v>2766</v>
      </c>
      <c r="H4567" s="5" t="s">
        <v>5398</v>
      </c>
      <c r="I4567" s="6" t="s">
        <v>15157</v>
      </c>
      <c r="J4567" s="6" t="s">
        <v>15156</v>
      </c>
      <c r="K4567" s="17">
        <v>5</v>
      </c>
      <c r="L4567" s="17" t="s">
        <v>7732</v>
      </c>
      <c r="M4567" s="9"/>
      <c r="N4567" s="9"/>
      <c r="O4567" s="21"/>
      <c r="Q4567" s="29"/>
      <c r="U4567" s="17"/>
      <c r="V4567" s="2"/>
      <c r="Y4567" t="str">
        <f t="shared" si="293"/>
        <v/>
      </c>
      <c r="AA4567" t="str">
        <f t="shared" si="294"/>
        <v/>
      </c>
      <c r="AC4567" s="7"/>
      <c r="AD4567" t="s">
        <v>15157</v>
      </c>
      <c r="AE4567">
        <f t="shared" si="292"/>
        <v>0</v>
      </c>
      <c r="AG4567" s="2"/>
      <c r="AI4567" s="7"/>
    </row>
    <row r="4568" spans="1:49" ht="11" customHeight="1" outlineLevel="1" x14ac:dyDescent="0.25">
      <c r="A4568" t="s">
        <v>3140</v>
      </c>
      <c r="C4568" s="2" t="s">
        <v>12455</v>
      </c>
      <c r="D4568" s="2">
        <v>1444</v>
      </c>
      <c r="E4568" s="7">
        <v>2020</v>
      </c>
      <c r="F4568" s="5" t="s">
        <v>9636</v>
      </c>
      <c r="H4568" s="5" t="s">
        <v>5398</v>
      </c>
      <c r="I4568" s="6" t="s">
        <v>15159</v>
      </c>
      <c r="J4568" s="6" t="s">
        <v>15158</v>
      </c>
      <c r="K4568" s="17">
        <v>5</v>
      </c>
      <c r="L4568" s="17" t="s">
        <v>7732</v>
      </c>
      <c r="M4568" s="9"/>
      <c r="N4568" s="9"/>
      <c r="O4568" s="21"/>
      <c r="Q4568" s="29"/>
      <c r="U4568" s="17"/>
      <c r="V4568" s="2"/>
      <c r="Y4568" t="str">
        <f t="shared" si="293"/>
        <v/>
      </c>
      <c r="AA4568" t="str">
        <f t="shared" si="294"/>
        <v/>
      </c>
      <c r="AC4568" s="7"/>
      <c r="AD4568" t="s">
        <v>15159</v>
      </c>
      <c r="AE4568">
        <f t="shared" si="292"/>
        <v>0</v>
      </c>
      <c r="AG4568" s="2"/>
      <c r="AI4568" s="7"/>
    </row>
    <row r="4569" spans="1:49" ht="11" customHeight="1" x14ac:dyDescent="0.25">
      <c r="A4569" t="s">
        <v>21033</v>
      </c>
      <c r="B4569" t="s">
        <v>17238</v>
      </c>
      <c r="C4569" s="2" t="s">
        <v>12976</v>
      </c>
      <c r="E4569" s="7"/>
      <c r="F4569" s="5"/>
      <c r="H4569" s="5"/>
      <c r="I4569" s="6"/>
      <c r="J4569" s="6"/>
      <c r="K4569" s="17"/>
      <c r="L4569" s="17"/>
      <c r="M4569" s="9"/>
      <c r="N4569" s="9">
        <f>SUM(M4570:M4735)</f>
        <v>264.05000000000007</v>
      </c>
      <c r="O4569" s="21">
        <v>1108</v>
      </c>
      <c r="P4569">
        <f>COUNTIF(L4570:L4735,"*")</f>
        <v>166</v>
      </c>
      <c r="Q4569" s="29">
        <f>P4569/O4569</f>
        <v>0.14981949458483754</v>
      </c>
      <c r="R4569">
        <f>COUNTIF(L4570:L4735,"Y")+COUNTIF(L4570:L4735,"S")</f>
        <v>69</v>
      </c>
      <c r="U4569" s="17" t="s">
        <v>7730</v>
      </c>
      <c r="V4569" s="2"/>
      <c r="W4569" t="s">
        <v>18630</v>
      </c>
      <c r="Y4569" t="str">
        <f t="shared" si="293"/>
        <v/>
      </c>
      <c r="AA4569" t="str">
        <f t="shared" si="294"/>
        <v/>
      </c>
      <c r="AC4569" s="7"/>
      <c r="AF4569">
        <f>COUNTIF(AE4570:AE4735,"1")</f>
        <v>0</v>
      </c>
      <c r="AG4569" s="2"/>
      <c r="AI4569" s="7"/>
      <c r="AJ4569">
        <f>COUNTIF($K4570:$K4735,"1")-COUNTIFS($K4570:$K4735,"1",$L4570:$L4735,"V")</f>
        <v>13</v>
      </c>
      <c r="AK4569">
        <f>COUNTIFS($K4570:$K4735,"1",$L4570:$L4735,"Y")+COUNTIFS($K4570:$K4735,"1",$L4570:$L4735,"s")</f>
        <v>8</v>
      </c>
      <c r="AL4569">
        <f>COUNTIF($K4570:$K4735,"2")-COUNTIFS($K4570:$K4735,"2",$L4570:$L4735,"V")</f>
        <v>10</v>
      </c>
      <c r="AM4569">
        <f>COUNTIFS($K4570:$K4735,"2",$L4570:$L4735,"Y")+COUNTIFS($K4570:$K4735,"2",$L4570:$L4735,"s")</f>
        <v>3</v>
      </c>
      <c r="AN4569">
        <f>COUNTIF($K4570:$K4735,"3")-COUNTIFS($K4570:$K4735,"3",$L4570:$L4735,"V")</f>
        <v>14</v>
      </c>
      <c r="AO4569">
        <f>COUNTIFS($K4570:$K4735,"3",$L4570:$L4735,"Y")+COUNTIFS($K4570:$K4735,"3",$L4570:$L4735,"s")</f>
        <v>5</v>
      </c>
      <c r="AP4569">
        <f>COUNTIF($K4570:$K4735,"4")-COUNTIFS($K4570:$K4735,"4",$L4570:$L4735,"V")</f>
        <v>1</v>
      </c>
      <c r="AQ4569">
        <f>COUNTIFS($K4570:$K4735,"4",$L4570:$L4735,"Y")+COUNTIFS($K4570:$K4735,"4",$L4570:$L4735,"s")</f>
        <v>0</v>
      </c>
      <c r="AR4569">
        <f>COUNTIF($K4570:$K4735,"5")-COUNTIFS($K4570:$K4735,"5",$L4570:$L4735,"V")</f>
        <v>50</v>
      </c>
      <c r="AS4569">
        <f>COUNTIFS($K4570:$K4735,"5",$L4570:$L4735,"Y")+COUNTIFS($K4570:$K4735,"5",$L4570:$L4735,"s")</f>
        <v>17</v>
      </c>
      <c r="AT4569">
        <f>COUNTIF($K4570:$K4735,"6")-COUNTIFS($K4570:$K4735,"6",$L4570:$L4735,"V")</f>
        <v>28</v>
      </c>
      <c r="AU4569">
        <f>COUNTIFS($K4570:$K4735,"6",$L4570:$L4735,"Y")+COUNTIFS($K4570:$K4735,"6",$L4570:$L4735,"s")</f>
        <v>11</v>
      </c>
      <c r="AV4569">
        <f>COUNTIF($K4570:$K4735,"7")-COUNTIFS($K4570:$K4735,"7",$L4570:$L4735,"V")</f>
        <v>48</v>
      </c>
      <c r="AW4569">
        <f>COUNTIFS($K4570:$K4735,"7",$L4570:$L4735,"Y")+COUNTIFS($K4570:$K4735,"7",$L4570:$L4735,"s")</f>
        <v>25</v>
      </c>
    </row>
    <row r="4570" spans="1:49" ht="11" customHeight="1" outlineLevel="1" x14ac:dyDescent="0.25">
      <c r="A4570" t="s">
        <v>4866</v>
      </c>
      <c r="C4570" s="2" t="s">
        <v>12976</v>
      </c>
      <c r="D4570" s="2">
        <v>4</v>
      </c>
      <c r="E4570" s="7">
        <v>1956</v>
      </c>
      <c r="F4570" s="5" t="s">
        <v>5696</v>
      </c>
      <c r="H4570" s="5" t="s">
        <v>4867</v>
      </c>
      <c r="I4570" s="6" t="s">
        <v>4868</v>
      </c>
      <c r="J4570" s="6" t="s">
        <v>15161</v>
      </c>
      <c r="K4570" s="17">
        <v>5</v>
      </c>
      <c r="L4570" s="17" t="s">
        <v>7730</v>
      </c>
      <c r="M4570" s="9">
        <v>4</v>
      </c>
      <c r="N4570" s="9"/>
      <c r="O4570" s="21"/>
      <c r="Q4570" s="29"/>
      <c r="U4570" s="17"/>
      <c r="V4570" s="2">
        <v>4</v>
      </c>
      <c r="Y4570" t="str">
        <f t="shared" si="293"/>
        <v/>
      </c>
      <c r="AA4570" t="str">
        <f t="shared" si="294"/>
        <v/>
      </c>
      <c r="AC4570" s="7"/>
      <c r="AD4570" t="s">
        <v>4868</v>
      </c>
      <c r="AE4570">
        <f t="shared" ref="AE4570:AE4601" si="295">COUNTIF(I4570,"*Fuji*")</f>
        <v>0</v>
      </c>
      <c r="AG4570" s="2"/>
      <c r="AH4570" t="s">
        <v>4869</v>
      </c>
      <c r="AI4570" s="7" t="s">
        <v>4922</v>
      </c>
    </row>
    <row r="4571" spans="1:49" ht="11" customHeight="1" outlineLevel="1" x14ac:dyDescent="0.25">
      <c r="A4571" t="s">
        <v>4866</v>
      </c>
      <c r="C4571" s="2" t="s">
        <v>12976</v>
      </c>
      <c r="D4571" s="2">
        <v>5</v>
      </c>
      <c r="E4571" s="7">
        <v>1956</v>
      </c>
      <c r="F4571" s="5" t="s">
        <v>1206</v>
      </c>
      <c r="H4571" s="5" t="s">
        <v>765</v>
      </c>
      <c r="I4571" s="6" t="s">
        <v>4868</v>
      </c>
      <c r="J4571" s="6" t="s">
        <v>15161</v>
      </c>
      <c r="K4571" s="17">
        <v>5</v>
      </c>
      <c r="L4571" s="17" t="s">
        <v>7732</v>
      </c>
      <c r="M4571" s="9"/>
      <c r="N4571" s="9"/>
      <c r="O4571" s="21"/>
      <c r="Q4571" s="29"/>
      <c r="U4571" s="17"/>
      <c r="V4571" s="2">
        <v>5</v>
      </c>
      <c r="Y4571" t="str">
        <f t="shared" si="293"/>
        <v/>
      </c>
      <c r="AA4571" t="str">
        <f t="shared" si="294"/>
        <v/>
      </c>
      <c r="AC4571" s="7"/>
      <c r="AD4571" t="s">
        <v>4868</v>
      </c>
      <c r="AE4571">
        <f t="shared" si="295"/>
        <v>0</v>
      </c>
      <c r="AG4571" s="2"/>
      <c r="AH4571" t="s">
        <v>4869</v>
      </c>
      <c r="AI4571" s="7" t="s">
        <v>4620</v>
      </c>
    </row>
    <row r="4572" spans="1:49" ht="11" customHeight="1" outlineLevel="1" x14ac:dyDescent="0.25">
      <c r="A4572" t="s">
        <v>4866</v>
      </c>
      <c r="C4572" s="2" t="s">
        <v>12976</v>
      </c>
      <c r="D4572" s="2">
        <v>14</v>
      </c>
      <c r="E4572" s="7">
        <v>1959</v>
      </c>
      <c r="F4572" s="8" t="s">
        <v>21238</v>
      </c>
      <c r="H4572" s="5" t="s">
        <v>5398</v>
      </c>
      <c r="I4572" s="39" t="s">
        <v>12355</v>
      </c>
      <c r="J4572" s="6" t="s">
        <v>21239</v>
      </c>
      <c r="K4572" s="17">
        <v>5</v>
      </c>
      <c r="L4572" s="18" t="s">
        <v>7730</v>
      </c>
      <c r="M4572" s="9">
        <v>0.55000000000000004</v>
      </c>
      <c r="N4572" s="9"/>
      <c r="O4572" s="21"/>
      <c r="Q4572" s="29"/>
      <c r="U4572" s="17"/>
      <c r="V4572" s="2">
        <v>5</v>
      </c>
      <c r="Y4572" t="str">
        <f t="shared" si="293"/>
        <v/>
      </c>
      <c r="AA4572" t="str">
        <f t="shared" si="294"/>
        <v/>
      </c>
      <c r="AC4572" s="7"/>
      <c r="AD4572" s="1" t="s">
        <v>12355</v>
      </c>
      <c r="AE4572">
        <f t="shared" si="295"/>
        <v>0</v>
      </c>
      <c r="AG4572" s="2"/>
      <c r="AH4572" t="s">
        <v>4869</v>
      </c>
      <c r="AI4572" s="7" t="s">
        <v>4620</v>
      </c>
    </row>
    <row r="4573" spans="1:49" ht="11" customHeight="1" outlineLevel="1" x14ac:dyDescent="0.25">
      <c r="A4573" t="s">
        <v>4866</v>
      </c>
      <c r="C4573" s="2" t="s">
        <v>12976</v>
      </c>
      <c r="D4573" s="2">
        <v>42</v>
      </c>
      <c r="E4573" s="7">
        <v>1968</v>
      </c>
      <c r="F4573" s="5" t="s">
        <v>3442</v>
      </c>
      <c r="H4573" s="5" t="s">
        <v>5398</v>
      </c>
      <c r="I4573" s="6" t="s">
        <v>888</v>
      </c>
      <c r="J4573" s="6" t="s">
        <v>15163</v>
      </c>
      <c r="K4573" s="17">
        <v>5</v>
      </c>
      <c r="L4573" s="17" t="s">
        <v>7732</v>
      </c>
      <c r="M4573" s="9"/>
      <c r="N4573" s="9"/>
      <c r="O4573" s="21"/>
      <c r="Q4573" s="29"/>
      <c r="U4573" s="17"/>
      <c r="V4573" s="2" t="s">
        <v>6760</v>
      </c>
      <c r="Y4573" t="str">
        <f t="shared" si="293"/>
        <v/>
      </c>
      <c r="AA4573" t="str">
        <f t="shared" si="294"/>
        <v/>
      </c>
      <c r="AC4573" s="7"/>
      <c r="AD4573" t="s">
        <v>888</v>
      </c>
      <c r="AE4573">
        <f t="shared" si="295"/>
        <v>0</v>
      </c>
      <c r="AG4573" s="2"/>
      <c r="AH4573" t="s">
        <v>4873</v>
      </c>
      <c r="AI4573" s="7" t="s">
        <v>4620</v>
      </c>
    </row>
    <row r="4574" spans="1:49" ht="11" customHeight="1" outlineLevel="1" x14ac:dyDescent="0.25">
      <c r="A4574" t="s">
        <v>4866</v>
      </c>
      <c r="C4574" s="2" t="s">
        <v>12976</v>
      </c>
      <c r="D4574" s="2">
        <v>43</v>
      </c>
      <c r="E4574" s="7">
        <v>1968</v>
      </c>
      <c r="F4574" s="5" t="s">
        <v>4877</v>
      </c>
      <c r="H4574" s="5" t="s">
        <v>5398</v>
      </c>
      <c r="I4574" s="6" t="s">
        <v>888</v>
      </c>
      <c r="J4574" s="6" t="s">
        <v>15163</v>
      </c>
      <c r="K4574" s="17">
        <v>5</v>
      </c>
      <c r="L4574" s="17" t="s">
        <v>20075</v>
      </c>
      <c r="M4574" s="9"/>
      <c r="N4574" s="9"/>
      <c r="O4574" s="21"/>
      <c r="Q4574" s="29"/>
      <c r="U4574" s="17"/>
      <c r="V4574" s="2" t="s">
        <v>6168</v>
      </c>
      <c r="Y4574" t="str">
        <f t="shared" si="293"/>
        <v/>
      </c>
      <c r="AA4574" t="str">
        <f t="shared" si="294"/>
        <v/>
      </c>
      <c r="AC4574" s="7"/>
      <c r="AD4574" t="s">
        <v>888</v>
      </c>
      <c r="AE4574">
        <f t="shared" si="295"/>
        <v>0</v>
      </c>
      <c r="AG4574" s="2"/>
      <c r="AH4574" t="s">
        <v>4873</v>
      </c>
      <c r="AI4574" s="7" t="s">
        <v>4620</v>
      </c>
    </row>
    <row r="4575" spans="1:49" ht="11" customHeight="1" outlineLevel="1" x14ac:dyDescent="0.25">
      <c r="A4575" t="s">
        <v>4866</v>
      </c>
      <c r="C4575" s="2" t="s">
        <v>12976</v>
      </c>
      <c r="D4575" s="2">
        <v>48</v>
      </c>
      <c r="E4575" s="7">
        <v>1969</v>
      </c>
      <c r="F4575" s="5" t="s">
        <v>5750</v>
      </c>
      <c r="H4575" s="5" t="s">
        <v>881</v>
      </c>
      <c r="I4575" s="6" t="s">
        <v>4879</v>
      </c>
      <c r="J4575" s="6" t="s">
        <v>15162</v>
      </c>
      <c r="K4575" s="17">
        <v>1</v>
      </c>
      <c r="L4575" s="17" t="s">
        <v>7732</v>
      </c>
      <c r="M4575" s="9"/>
      <c r="N4575" s="9"/>
      <c r="O4575" s="21"/>
      <c r="Q4575" s="29"/>
      <c r="U4575" s="17"/>
      <c r="V4575" s="2" t="s">
        <v>2513</v>
      </c>
      <c r="Y4575" t="str">
        <f t="shared" si="293"/>
        <v/>
      </c>
      <c r="AA4575" t="str">
        <f t="shared" si="294"/>
        <v/>
      </c>
      <c r="AC4575" s="7"/>
      <c r="AD4575" t="s">
        <v>4879</v>
      </c>
      <c r="AE4575">
        <f t="shared" si="295"/>
        <v>0</v>
      </c>
      <c r="AG4575" s="2"/>
      <c r="AH4575" t="s">
        <v>880</v>
      </c>
      <c r="AI4575" s="7" t="s">
        <v>4620</v>
      </c>
    </row>
    <row r="4576" spans="1:49" ht="11" customHeight="1" outlineLevel="1" x14ac:dyDescent="0.25">
      <c r="A4576" t="s">
        <v>4866</v>
      </c>
      <c r="C4576" s="2" t="s">
        <v>12976</v>
      </c>
      <c r="D4576" s="2">
        <v>53</v>
      </c>
      <c r="E4576" s="7">
        <v>1969</v>
      </c>
      <c r="F4576" s="5" t="s">
        <v>5765</v>
      </c>
      <c r="H4576" s="5" t="s">
        <v>885</v>
      </c>
      <c r="I4576" s="6" t="s">
        <v>884</v>
      </c>
      <c r="J4576" s="6" t="s">
        <v>15164</v>
      </c>
      <c r="K4576" s="17">
        <v>6</v>
      </c>
      <c r="L4576" s="17" t="s">
        <v>7732</v>
      </c>
      <c r="M4576" s="9"/>
      <c r="N4576" s="9"/>
      <c r="O4576" s="21"/>
      <c r="Q4576" s="29"/>
      <c r="U4576" s="17"/>
      <c r="V4576" s="2" t="s">
        <v>4464</v>
      </c>
      <c r="Y4576" t="str">
        <f t="shared" si="293"/>
        <v/>
      </c>
      <c r="AA4576" t="str">
        <f t="shared" si="294"/>
        <v/>
      </c>
      <c r="AC4576" s="7"/>
      <c r="AD4576" t="s">
        <v>884</v>
      </c>
      <c r="AE4576">
        <f t="shared" si="295"/>
        <v>0</v>
      </c>
      <c r="AG4576" s="2"/>
      <c r="AH4576" t="s">
        <v>4873</v>
      </c>
      <c r="AI4576" s="7" t="s">
        <v>4620</v>
      </c>
    </row>
    <row r="4577" spans="1:35" ht="11" customHeight="1" outlineLevel="1" x14ac:dyDescent="0.25">
      <c r="A4577" t="s">
        <v>4866</v>
      </c>
      <c r="C4577" s="2" t="s">
        <v>12976</v>
      </c>
      <c r="D4577" s="2">
        <v>56</v>
      </c>
      <c r="E4577" s="7">
        <v>1970</v>
      </c>
      <c r="F4577" s="5" t="s">
        <v>3533</v>
      </c>
      <c r="H4577" s="5" t="s">
        <v>2291</v>
      </c>
      <c r="I4577" s="6" t="s">
        <v>882</v>
      </c>
      <c r="J4577" s="6" t="s">
        <v>15165</v>
      </c>
      <c r="K4577" s="17">
        <v>1</v>
      </c>
      <c r="L4577" s="17" t="s">
        <v>7730</v>
      </c>
      <c r="M4577" s="9">
        <v>15.8</v>
      </c>
      <c r="N4577" s="9"/>
      <c r="O4577" s="21"/>
      <c r="Q4577" s="29"/>
      <c r="S4577">
        <v>1</v>
      </c>
      <c r="T4577">
        <v>1</v>
      </c>
      <c r="U4577" s="17"/>
      <c r="V4577" s="2" t="s">
        <v>5603</v>
      </c>
      <c r="Y4577" t="str">
        <f t="shared" si="293"/>
        <v/>
      </c>
      <c r="AA4577" t="str">
        <f t="shared" si="294"/>
        <v/>
      </c>
      <c r="AC4577" s="7"/>
      <c r="AD4577" t="s">
        <v>882</v>
      </c>
      <c r="AE4577">
        <f t="shared" si="295"/>
        <v>0</v>
      </c>
      <c r="AG4577" s="2"/>
      <c r="AH4577" t="s">
        <v>4869</v>
      </c>
      <c r="AI4577" s="7" t="s">
        <v>4620</v>
      </c>
    </row>
    <row r="4578" spans="1:35" ht="11" customHeight="1" outlineLevel="1" x14ac:dyDescent="0.25">
      <c r="A4578" t="s">
        <v>4866</v>
      </c>
      <c r="C4578" s="2" t="s">
        <v>12976</v>
      </c>
      <c r="D4578" s="2">
        <v>58</v>
      </c>
      <c r="E4578" s="7">
        <v>1970</v>
      </c>
      <c r="F4578" s="5" t="s">
        <v>1015</v>
      </c>
      <c r="H4578" s="5" t="s">
        <v>5398</v>
      </c>
      <c r="I4578" s="6" t="s">
        <v>4162</v>
      </c>
      <c r="J4578" s="6" t="s">
        <v>8881</v>
      </c>
      <c r="K4578" s="17">
        <v>1</v>
      </c>
      <c r="L4578" s="17" t="s">
        <v>7732</v>
      </c>
      <c r="M4578" s="9"/>
      <c r="N4578" s="9"/>
      <c r="O4578" s="21"/>
      <c r="Q4578" s="29"/>
      <c r="U4578" s="17"/>
      <c r="V4578" s="2" t="s">
        <v>883</v>
      </c>
      <c r="Y4578" t="str">
        <f t="shared" si="293"/>
        <v/>
      </c>
      <c r="AA4578" t="str">
        <f t="shared" si="294"/>
        <v/>
      </c>
      <c r="AC4578" s="7"/>
      <c r="AD4578" t="s">
        <v>4162</v>
      </c>
      <c r="AE4578">
        <f t="shared" si="295"/>
        <v>0</v>
      </c>
      <c r="AG4578" s="2"/>
      <c r="AH4578" t="s">
        <v>4873</v>
      </c>
      <c r="AI4578" s="7" t="s">
        <v>4620</v>
      </c>
    </row>
    <row r="4579" spans="1:35" ht="11" customHeight="1" outlineLevel="1" x14ac:dyDescent="0.25">
      <c r="A4579" t="s">
        <v>4866</v>
      </c>
      <c r="C4579" s="2" t="s">
        <v>12976</v>
      </c>
      <c r="D4579" s="2">
        <v>59</v>
      </c>
      <c r="E4579" s="7">
        <v>1970</v>
      </c>
      <c r="F4579" s="5" t="s">
        <v>3125</v>
      </c>
      <c r="H4579" s="5" t="s">
        <v>5398</v>
      </c>
      <c r="I4579" s="6" t="s">
        <v>7593</v>
      </c>
      <c r="J4579" s="6" t="s">
        <v>8881</v>
      </c>
      <c r="K4579" s="17">
        <v>6</v>
      </c>
      <c r="L4579" s="17" t="s">
        <v>7732</v>
      </c>
      <c r="M4579" s="9"/>
      <c r="N4579" s="9"/>
      <c r="O4579" s="21"/>
      <c r="Q4579" s="29"/>
      <c r="U4579" s="17"/>
      <c r="V4579" s="2"/>
      <c r="Y4579" t="str">
        <f t="shared" si="293"/>
        <v/>
      </c>
      <c r="AA4579" t="str">
        <f t="shared" si="294"/>
        <v/>
      </c>
      <c r="AC4579" s="7"/>
      <c r="AD4579" t="s">
        <v>7593</v>
      </c>
      <c r="AE4579">
        <f t="shared" si="295"/>
        <v>0</v>
      </c>
      <c r="AG4579" s="2"/>
      <c r="AI4579" s="7"/>
    </row>
    <row r="4580" spans="1:35" ht="11" customHeight="1" outlineLevel="1" x14ac:dyDescent="0.25">
      <c r="A4580" t="s">
        <v>4866</v>
      </c>
      <c r="C4580" s="2" t="s">
        <v>12976</v>
      </c>
      <c r="D4580" s="2" t="s">
        <v>15171</v>
      </c>
      <c r="E4580" s="7">
        <v>1971</v>
      </c>
      <c r="F4580" s="5" t="s">
        <v>2960</v>
      </c>
      <c r="H4580" s="5" t="s">
        <v>5398</v>
      </c>
      <c r="I4580" s="6" t="s">
        <v>2961</v>
      </c>
      <c r="J4580" s="6" t="s">
        <v>15166</v>
      </c>
      <c r="K4580" s="17">
        <v>5</v>
      </c>
      <c r="L4580" s="17" t="s">
        <v>7732</v>
      </c>
      <c r="M4580" s="9"/>
      <c r="N4580" s="9"/>
      <c r="O4580" s="21"/>
      <c r="Q4580" s="29"/>
      <c r="U4580" s="17"/>
      <c r="V4580" s="2" t="s">
        <v>6169</v>
      </c>
      <c r="Y4580" t="str">
        <f t="shared" si="293"/>
        <v/>
      </c>
      <c r="AA4580" t="str">
        <f t="shared" si="294"/>
        <v/>
      </c>
      <c r="AC4580" s="7"/>
      <c r="AD4580" t="s">
        <v>2961</v>
      </c>
      <c r="AE4580">
        <f t="shared" si="295"/>
        <v>0</v>
      </c>
      <c r="AG4580" s="2"/>
      <c r="AH4580" t="s">
        <v>4873</v>
      </c>
      <c r="AI4580" s="7" t="s">
        <v>4620</v>
      </c>
    </row>
    <row r="4581" spans="1:35" ht="11" customHeight="1" outlineLevel="1" x14ac:dyDescent="0.25">
      <c r="A4581" t="s">
        <v>4866</v>
      </c>
      <c r="C4581" s="2" t="s">
        <v>12976</v>
      </c>
      <c r="D4581" s="2">
        <v>74</v>
      </c>
      <c r="E4581" s="7">
        <v>1972</v>
      </c>
      <c r="F4581" s="5" t="s">
        <v>5765</v>
      </c>
      <c r="H4581" s="5" t="s">
        <v>5038</v>
      </c>
      <c r="I4581" s="6" t="s">
        <v>1549</v>
      </c>
      <c r="J4581" s="6" t="s">
        <v>15167</v>
      </c>
      <c r="K4581" s="17">
        <v>5</v>
      </c>
      <c r="L4581" s="17" t="s">
        <v>7732</v>
      </c>
      <c r="M4581" s="9"/>
      <c r="N4581" s="9"/>
      <c r="O4581" s="21"/>
      <c r="Q4581" s="29"/>
      <c r="U4581" s="17"/>
      <c r="V4581" s="2" t="s">
        <v>1118</v>
      </c>
      <c r="Y4581" t="str">
        <f t="shared" si="293"/>
        <v/>
      </c>
      <c r="AA4581" t="str">
        <f t="shared" si="294"/>
        <v/>
      </c>
      <c r="AC4581" s="7"/>
      <c r="AD4581" t="s">
        <v>1549</v>
      </c>
      <c r="AE4581">
        <f t="shared" si="295"/>
        <v>0</v>
      </c>
      <c r="AG4581" s="2"/>
      <c r="AH4581" t="s">
        <v>1266</v>
      </c>
      <c r="AI4581" s="7" t="s">
        <v>4620</v>
      </c>
    </row>
    <row r="4582" spans="1:35" ht="11" customHeight="1" outlineLevel="1" x14ac:dyDescent="0.25">
      <c r="A4582" t="s">
        <v>4866</v>
      </c>
      <c r="C4582" s="2" t="s">
        <v>12976</v>
      </c>
      <c r="D4582" s="2">
        <v>77</v>
      </c>
      <c r="E4582" s="7">
        <v>1972</v>
      </c>
      <c r="F4582" s="5" t="s">
        <v>1064</v>
      </c>
      <c r="H4582" s="5" t="s">
        <v>1550</v>
      </c>
      <c r="I4582" s="6" t="s">
        <v>1551</v>
      </c>
      <c r="J4582" s="6" t="s">
        <v>15167</v>
      </c>
      <c r="K4582" s="17">
        <v>5</v>
      </c>
      <c r="L4582" s="17" t="s">
        <v>7732</v>
      </c>
      <c r="M4582" s="9"/>
      <c r="N4582" s="9"/>
      <c r="O4582" s="21"/>
      <c r="Q4582" s="29"/>
      <c r="U4582" s="17"/>
      <c r="V4582" s="2" t="s">
        <v>1120</v>
      </c>
      <c r="Y4582" t="str">
        <f t="shared" si="293"/>
        <v/>
      </c>
      <c r="AA4582" t="str">
        <f t="shared" si="294"/>
        <v/>
      </c>
      <c r="AC4582" s="7"/>
      <c r="AD4582" t="s">
        <v>1551</v>
      </c>
      <c r="AE4582">
        <f t="shared" si="295"/>
        <v>0</v>
      </c>
      <c r="AG4582" s="2"/>
      <c r="AH4582" t="s">
        <v>4873</v>
      </c>
      <c r="AI4582" s="7" t="s">
        <v>4620</v>
      </c>
    </row>
    <row r="4583" spans="1:35" ht="11" customHeight="1" outlineLevel="1" x14ac:dyDescent="0.25">
      <c r="A4583" t="s">
        <v>4866</v>
      </c>
      <c r="C4583" s="2" t="s">
        <v>12976</v>
      </c>
      <c r="D4583" s="2" t="s">
        <v>15170</v>
      </c>
      <c r="E4583" s="7">
        <v>1974</v>
      </c>
      <c r="F4583" s="5" t="s">
        <v>6856</v>
      </c>
      <c r="H4583" s="5" t="s">
        <v>5398</v>
      </c>
      <c r="I4583" s="6" t="s">
        <v>406</v>
      </c>
      <c r="J4583" s="6" t="s">
        <v>15168</v>
      </c>
      <c r="K4583" s="17">
        <v>3</v>
      </c>
      <c r="L4583" s="17" t="s">
        <v>7732</v>
      </c>
      <c r="M4583" s="9"/>
      <c r="N4583" s="9"/>
      <c r="O4583" s="21"/>
      <c r="Q4583" s="29"/>
      <c r="U4583" s="17"/>
      <c r="V4583" s="2" t="s">
        <v>2959</v>
      </c>
      <c r="Y4583" t="str">
        <f t="shared" si="293"/>
        <v/>
      </c>
      <c r="AA4583" t="str">
        <f t="shared" si="294"/>
        <v/>
      </c>
      <c r="AC4583" s="7"/>
      <c r="AD4583" t="s">
        <v>406</v>
      </c>
      <c r="AE4583">
        <f t="shared" si="295"/>
        <v>0</v>
      </c>
      <c r="AG4583" s="2"/>
      <c r="AH4583" t="s">
        <v>407</v>
      </c>
      <c r="AI4583" s="7" t="s">
        <v>4620</v>
      </c>
    </row>
    <row r="4584" spans="1:35" ht="11" customHeight="1" outlineLevel="1" x14ac:dyDescent="0.25">
      <c r="A4584" t="s">
        <v>4866</v>
      </c>
      <c r="C4584" s="2" t="s">
        <v>12976</v>
      </c>
      <c r="D4584" s="2">
        <v>96</v>
      </c>
      <c r="E4584" s="7">
        <v>1975</v>
      </c>
      <c r="F4584" s="5" t="s">
        <v>4400</v>
      </c>
      <c r="H4584" s="5" t="s">
        <v>5398</v>
      </c>
      <c r="I4584" s="6" t="s">
        <v>1552</v>
      </c>
      <c r="J4584" s="6" t="s">
        <v>15169</v>
      </c>
      <c r="K4584" s="17">
        <v>6</v>
      </c>
      <c r="L4584" s="17" t="s">
        <v>7732</v>
      </c>
      <c r="M4584" s="9"/>
      <c r="N4584" s="9"/>
      <c r="O4584" s="21"/>
      <c r="Q4584" s="29"/>
      <c r="U4584" s="17"/>
      <c r="V4584" s="2" t="s">
        <v>3106</v>
      </c>
      <c r="Y4584" t="str">
        <f t="shared" si="293"/>
        <v/>
      </c>
      <c r="AA4584" t="str">
        <f t="shared" si="294"/>
        <v/>
      </c>
      <c r="AC4584" s="7"/>
      <c r="AD4584" t="s">
        <v>1552</v>
      </c>
      <c r="AE4584">
        <f t="shared" si="295"/>
        <v>0</v>
      </c>
      <c r="AG4584" s="2"/>
      <c r="AH4584" t="s">
        <v>4873</v>
      </c>
      <c r="AI4584" s="7" t="s">
        <v>4922</v>
      </c>
    </row>
    <row r="4585" spans="1:35" ht="11" customHeight="1" outlineLevel="1" x14ac:dyDescent="0.25">
      <c r="A4585" t="s">
        <v>4866</v>
      </c>
      <c r="C4585" s="2" t="s">
        <v>12976</v>
      </c>
      <c r="D4585" s="2">
        <v>97</v>
      </c>
      <c r="E4585" s="7">
        <v>1975</v>
      </c>
      <c r="F4585" s="5" t="s">
        <v>2962</v>
      </c>
      <c r="H4585" s="5" t="s">
        <v>5398</v>
      </c>
      <c r="I4585" s="6" t="s">
        <v>1552</v>
      </c>
      <c r="J4585" s="6" t="s">
        <v>15169</v>
      </c>
      <c r="K4585" s="17">
        <v>6</v>
      </c>
      <c r="L4585" s="17" t="s">
        <v>20075</v>
      </c>
      <c r="M4585" s="9"/>
      <c r="N4585" s="9"/>
      <c r="O4585" s="21"/>
      <c r="Q4585" s="29"/>
      <c r="U4585" s="17"/>
      <c r="V4585" s="2" t="s">
        <v>1092</v>
      </c>
      <c r="Y4585" t="str">
        <f t="shared" si="293"/>
        <v/>
      </c>
      <c r="AA4585" t="str">
        <f t="shared" si="294"/>
        <v/>
      </c>
      <c r="AC4585" s="7"/>
      <c r="AD4585" t="s">
        <v>1552</v>
      </c>
      <c r="AE4585">
        <f t="shared" si="295"/>
        <v>0</v>
      </c>
      <c r="AG4585" s="2"/>
      <c r="AH4585" t="s">
        <v>4873</v>
      </c>
      <c r="AI4585" s="7" t="s">
        <v>4620</v>
      </c>
    </row>
    <row r="4586" spans="1:35" ht="11" customHeight="1" outlineLevel="1" x14ac:dyDescent="0.25">
      <c r="A4586" t="s">
        <v>4866</v>
      </c>
      <c r="C4586" s="2" t="s">
        <v>12976</v>
      </c>
      <c r="D4586" s="2">
        <v>109</v>
      </c>
      <c r="E4586" s="7">
        <v>1976</v>
      </c>
      <c r="F4586" s="8" t="s">
        <v>5279</v>
      </c>
      <c r="H4586" s="5" t="s">
        <v>5398</v>
      </c>
      <c r="I4586" s="6" t="s">
        <v>4872</v>
      </c>
      <c r="J4586" s="6" t="s">
        <v>15172</v>
      </c>
      <c r="K4586" s="17">
        <v>2</v>
      </c>
      <c r="L4586" s="17" t="s">
        <v>7730</v>
      </c>
      <c r="M4586" s="9">
        <v>4</v>
      </c>
      <c r="N4586" s="9"/>
      <c r="O4586" s="21"/>
      <c r="Q4586" s="29"/>
      <c r="U4586" s="17"/>
      <c r="V4586" s="2">
        <v>64</v>
      </c>
      <c r="Y4586" t="str">
        <f t="shared" si="293"/>
        <v/>
      </c>
      <c r="AA4586" t="str">
        <f t="shared" si="294"/>
        <v/>
      </c>
      <c r="AC4586" s="7"/>
      <c r="AD4586" t="s">
        <v>4872</v>
      </c>
      <c r="AE4586">
        <f t="shared" si="295"/>
        <v>0</v>
      </c>
      <c r="AG4586" s="2"/>
      <c r="AH4586" t="s">
        <v>4873</v>
      </c>
      <c r="AI4586" s="7" t="s">
        <v>4922</v>
      </c>
    </row>
    <row r="4587" spans="1:35" ht="11" customHeight="1" outlineLevel="1" x14ac:dyDescent="0.25">
      <c r="A4587" t="s">
        <v>4866</v>
      </c>
      <c r="C4587" s="2" t="s">
        <v>12976</v>
      </c>
      <c r="D4587" s="2">
        <v>112</v>
      </c>
      <c r="E4587" s="7">
        <v>1976</v>
      </c>
      <c r="F4587" s="5" t="s">
        <v>886</v>
      </c>
      <c r="H4587" s="5" t="s">
        <v>887</v>
      </c>
      <c r="I4587" s="6" t="s">
        <v>888</v>
      </c>
      <c r="J4587" s="6" t="s">
        <v>15173</v>
      </c>
      <c r="K4587" s="17">
        <v>5</v>
      </c>
      <c r="L4587" s="17" t="s">
        <v>7730</v>
      </c>
      <c r="M4587" s="9">
        <v>7</v>
      </c>
      <c r="N4587" s="9"/>
      <c r="O4587" s="21"/>
      <c r="Q4587" s="29"/>
      <c r="U4587" s="17"/>
      <c r="V4587" s="2" t="s">
        <v>680</v>
      </c>
      <c r="Y4587" t="str">
        <f t="shared" si="293"/>
        <v/>
      </c>
      <c r="AA4587" t="str">
        <f t="shared" si="294"/>
        <v/>
      </c>
      <c r="AC4587" s="7"/>
      <c r="AD4587" t="s">
        <v>888</v>
      </c>
      <c r="AE4587">
        <f t="shared" si="295"/>
        <v>0</v>
      </c>
      <c r="AG4587" s="2"/>
      <c r="AH4587" t="s">
        <v>4873</v>
      </c>
      <c r="AI4587" s="7" t="s">
        <v>4922</v>
      </c>
    </row>
    <row r="4588" spans="1:35" ht="11" customHeight="1" outlineLevel="1" x14ac:dyDescent="0.25">
      <c r="A4588" t="s">
        <v>4866</v>
      </c>
      <c r="C4588" s="2" t="s">
        <v>12976</v>
      </c>
      <c r="D4588" s="2">
        <v>146</v>
      </c>
      <c r="E4588" s="7">
        <v>1980</v>
      </c>
      <c r="F4588" s="5" t="s">
        <v>2635</v>
      </c>
      <c r="H4588" s="5" t="s">
        <v>5398</v>
      </c>
      <c r="I4588" s="6" t="s">
        <v>888</v>
      </c>
      <c r="J4588" s="6" t="s">
        <v>8881</v>
      </c>
      <c r="K4588" s="17">
        <v>5</v>
      </c>
      <c r="L4588" s="17" t="s">
        <v>7730</v>
      </c>
      <c r="M4588" s="9">
        <v>2.6</v>
      </c>
      <c r="N4588" s="9"/>
      <c r="O4588" s="21"/>
      <c r="Q4588" s="29"/>
      <c r="U4588" s="17"/>
      <c r="V4588" s="2" t="s">
        <v>689</v>
      </c>
      <c r="Y4588" t="str">
        <f t="shared" si="293"/>
        <v/>
      </c>
      <c r="AA4588" t="str">
        <f t="shared" si="294"/>
        <v/>
      </c>
      <c r="AC4588" s="7"/>
      <c r="AD4588" t="s">
        <v>888</v>
      </c>
      <c r="AE4588">
        <f t="shared" si="295"/>
        <v>0</v>
      </c>
      <c r="AG4588" s="2"/>
      <c r="AH4588" t="s">
        <v>4873</v>
      </c>
      <c r="AI4588" s="7" t="s">
        <v>4922</v>
      </c>
    </row>
    <row r="4589" spans="1:35" ht="11" customHeight="1" outlineLevel="1" x14ac:dyDescent="0.25">
      <c r="A4589" t="s">
        <v>4866</v>
      </c>
      <c r="C4589" s="2" t="s">
        <v>12976</v>
      </c>
      <c r="D4589" s="2">
        <v>170</v>
      </c>
      <c r="E4589" s="7">
        <v>1983</v>
      </c>
      <c r="F4589" s="5" t="s">
        <v>1956</v>
      </c>
      <c r="H4589" s="5" t="s">
        <v>5398</v>
      </c>
      <c r="I4589" s="6" t="s">
        <v>4161</v>
      </c>
      <c r="J4589" s="6" t="s">
        <v>15174</v>
      </c>
      <c r="K4589" s="17">
        <v>3</v>
      </c>
      <c r="L4589" s="17" t="s">
        <v>7730</v>
      </c>
      <c r="M4589" s="9">
        <v>1</v>
      </c>
      <c r="N4589" s="9"/>
      <c r="O4589" s="21"/>
      <c r="Q4589" s="29"/>
      <c r="U4589" s="17"/>
      <c r="V4589" s="2" t="s">
        <v>6130</v>
      </c>
      <c r="Y4589" t="str">
        <f t="shared" si="293"/>
        <v/>
      </c>
      <c r="AA4589" t="str">
        <f t="shared" si="294"/>
        <v/>
      </c>
      <c r="AC4589" s="7"/>
      <c r="AD4589" t="s">
        <v>4161</v>
      </c>
      <c r="AE4589">
        <f t="shared" si="295"/>
        <v>0</v>
      </c>
      <c r="AG4589" s="2"/>
      <c r="AH4589" t="s">
        <v>893</v>
      </c>
      <c r="AI4589" s="7" t="s">
        <v>4610</v>
      </c>
    </row>
    <row r="4590" spans="1:35" ht="11" customHeight="1" outlineLevel="1" x14ac:dyDescent="0.25">
      <c r="A4590" t="s">
        <v>4866</v>
      </c>
      <c r="C4590" s="2" t="s">
        <v>12976</v>
      </c>
      <c r="D4590" s="2">
        <v>189</v>
      </c>
      <c r="E4590" s="7">
        <v>1984</v>
      </c>
      <c r="F4590" s="5" t="s">
        <v>20141</v>
      </c>
      <c r="H4590" s="5" t="s">
        <v>5398</v>
      </c>
      <c r="I4590" s="6" t="s">
        <v>20142</v>
      </c>
      <c r="J4590" s="6" t="s">
        <v>8881</v>
      </c>
      <c r="K4590" s="17">
        <v>3</v>
      </c>
      <c r="L4590" s="17" t="s">
        <v>7730</v>
      </c>
      <c r="M4590" s="9">
        <v>3</v>
      </c>
      <c r="N4590" s="9"/>
      <c r="O4590" s="21"/>
      <c r="Q4590" s="29"/>
      <c r="U4590" s="17"/>
      <c r="V4590" s="2" t="s">
        <v>6130</v>
      </c>
      <c r="Y4590" t="str">
        <f t="shared" si="293"/>
        <v/>
      </c>
      <c r="AA4590" t="str">
        <f t="shared" si="294"/>
        <v/>
      </c>
      <c r="AC4590" s="7"/>
      <c r="AD4590" t="s">
        <v>20142</v>
      </c>
      <c r="AE4590">
        <f t="shared" si="295"/>
        <v>0</v>
      </c>
      <c r="AG4590" s="2"/>
      <c r="AH4590" t="s">
        <v>893</v>
      </c>
      <c r="AI4590" s="7" t="s">
        <v>4610</v>
      </c>
    </row>
    <row r="4591" spans="1:35" ht="11" customHeight="1" outlineLevel="1" x14ac:dyDescent="0.25">
      <c r="A4591" t="s">
        <v>4866</v>
      </c>
      <c r="C4591" s="2" t="s">
        <v>12976</v>
      </c>
      <c r="D4591" s="2">
        <v>204</v>
      </c>
      <c r="E4591" s="7">
        <v>1985</v>
      </c>
      <c r="F4591" s="5" t="s">
        <v>6559</v>
      </c>
      <c r="H4591" s="5" t="s">
        <v>5398</v>
      </c>
      <c r="I4591" s="6" t="s">
        <v>4879</v>
      </c>
      <c r="J4591" s="6" t="s">
        <v>15175</v>
      </c>
      <c r="K4591" s="17">
        <v>3</v>
      </c>
      <c r="L4591" s="17" t="s">
        <v>7730</v>
      </c>
      <c r="M4591" s="9">
        <v>3.8</v>
      </c>
      <c r="N4591" s="9"/>
      <c r="O4591" s="21"/>
      <c r="Q4591" s="29"/>
      <c r="U4591" s="17"/>
      <c r="V4591" s="2" t="s">
        <v>6427</v>
      </c>
      <c r="Y4591" t="str">
        <f t="shared" si="293"/>
        <v/>
      </c>
      <c r="AA4591" t="str">
        <f t="shared" si="294"/>
        <v/>
      </c>
      <c r="AC4591" s="7"/>
      <c r="AD4591" t="s">
        <v>4879</v>
      </c>
      <c r="AE4591">
        <f t="shared" si="295"/>
        <v>0</v>
      </c>
      <c r="AG4591" s="2"/>
      <c r="AH4591" t="s">
        <v>880</v>
      </c>
      <c r="AI4591" s="7" t="s">
        <v>4922</v>
      </c>
    </row>
    <row r="4592" spans="1:35" ht="11" customHeight="1" outlineLevel="1" collapsed="1" x14ac:dyDescent="0.25">
      <c r="A4592" t="s">
        <v>4866</v>
      </c>
      <c r="C4592" s="2" t="s">
        <v>12976</v>
      </c>
      <c r="D4592" s="2">
        <v>237</v>
      </c>
      <c r="E4592" s="7">
        <v>1988</v>
      </c>
      <c r="F4592" s="5" t="s">
        <v>890</v>
      </c>
      <c r="H4592" s="5" t="s">
        <v>891</v>
      </c>
      <c r="I4592" s="6" t="s">
        <v>892</v>
      </c>
      <c r="J4592" s="6" t="s">
        <v>15176</v>
      </c>
      <c r="K4592" s="17">
        <v>6</v>
      </c>
      <c r="L4592" s="17" t="s">
        <v>7730</v>
      </c>
      <c r="M4592" s="9">
        <v>7</v>
      </c>
      <c r="N4592" s="9"/>
      <c r="O4592" s="21"/>
      <c r="Q4592" s="29"/>
      <c r="U4592" s="17"/>
      <c r="V4592" s="2" t="s">
        <v>889</v>
      </c>
      <c r="Y4592" t="str">
        <f t="shared" si="293"/>
        <v/>
      </c>
      <c r="AA4592" t="str">
        <f t="shared" si="294"/>
        <v/>
      </c>
      <c r="AC4592" s="7"/>
      <c r="AD4592" t="s">
        <v>892</v>
      </c>
      <c r="AE4592">
        <f t="shared" si="295"/>
        <v>0</v>
      </c>
      <c r="AG4592" s="2"/>
      <c r="AH4592" t="s">
        <v>893</v>
      </c>
      <c r="AI4592" s="7" t="s">
        <v>4922</v>
      </c>
    </row>
    <row r="4593" spans="1:35" ht="11" customHeight="1" outlineLevel="1" x14ac:dyDescent="0.25">
      <c r="A4593" t="s">
        <v>4866</v>
      </c>
      <c r="C4593" s="2" t="s">
        <v>12976</v>
      </c>
      <c r="D4593" s="2">
        <v>238</v>
      </c>
      <c r="E4593" s="7">
        <v>1988</v>
      </c>
      <c r="F4593" s="5" t="s">
        <v>4875</v>
      </c>
      <c r="H4593" s="5" t="s">
        <v>5398</v>
      </c>
      <c r="I4593" s="6" t="s">
        <v>892</v>
      </c>
      <c r="J4593" s="6" t="s">
        <v>15176</v>
      </c>
      <c r="K4593" s="17">
        <v>3</v>
      </c>
      <c r="L4593" s="17" t="s">
        <v>7730</v>
      </c>
      <c r="M4593" s="9">
        <v>6.5</v>
      </c>
      <c r="N4593" s="9"/>
      <c r="O4593" s="21"/>
      <c r="Q4593" s="29"/>
      <c r="U4593" s="17"/>
      <c r="V4593" s="2" t="s">
        <v>819</v>
      </c>
      <c r="Y4593" t="str">
        <f t="shared" si="293"/>
        <v/>
      </c>
      <c r="AA4593" t="str">
        <f t="shared" si="294"/>
        <v/>
      </c>
      <c r="AC4593" s="7"/>
      <c r="AD4593" t="s">
        <v>892</v>
      </c>
      <c r="AE4593">
        <f t="shared" si="295"/>
        <v>0</v>
      </c>
      <c r="AG4593" s="2"/>
      <c r="AH4593" t="s">
        <v>893</v>
      </c>
      <c r="AI4593" s="7" t="s">
        <v>4922</v>
      </c>
    </row>
    <row r="4594" spans="1:35" ht="11" customHeight="1" outlineLevel="1" x14ac:dyDescent="0.25">
      <c r="A4594" t="s">
        <v>4866</v>
      </c>
      <c r="C4594" s="2" t="s">
        <v>12976</v>
      </c>
      <c r="D4594" s="2">
        <v>242</v>
      </c>
      <c r="E4594" s="7">
        <v>1988</v>
      </c>
      <c r="F4594" s="5" t="s">
        <v>4874</v>
      </c>
      <c r="H4594" s="5" t="s">
        <v>5398</v>
      </c>
      <c r="I4594" s="6" t="s">
        <v>4872</v>
      </c>
      <c r="J4594" s="6" t="s">
        <v>15177</v>
      </c>
      <c r="K4594" s="17">
        <v>1</v>
      </c>
      <c r="L4594" s="17" t="s">
        <v>7730</v>
      </c>
      <c r="M4594" s="9">
        <v>1.75</v>
      </c>
      <c r="N4594" s="9"/>
      <c r="O4594" s="21"/>
      <c r="Q4594" s="29"/>
      <c r="S4594">
        <v>1</v>
      </c>
      <c r="T4594">
        <v>1</v>
      </c>
      <c r="U4594" s="17"/>
      <c r="V4594" s="2">
        <v>140</v>
      </c>
      <c r="Y4594" t="str">
        <f t="shared" si="293"/>
        <v/>
      </c>
      <c r="AA4594" t="str">
        <f t="shared" si="294"/>
        <v/>
      </c>
      <c r="AC4594" s="7"/>
      <c r="AD4594" t="s">
        <v>4872</v>
      </c>
      <c r="AE4594">
        <f t="shared" si="295"/>
        <v>0</v>
      </c>
      <c r="AG4594" s="2"/>
      <c r="AH4594" t="s">
        <v>4873</v>
      </c>
      <c r="AI4594" s="7" t="s">
        <v>4610</v>
      </c>
    </row>
    <row r="4595" spans="1:35" ht="11" customHeight="1" outlineLevel="1" collapsed="1" x14ac:dyDescent="0.25">
      <c r="A4595" t="s">
        <v>4866</v>
      </c>
      <c r="C4595" s="2" t="s">
        <v>12976</v>
      </c>
      <c r="D4595" s="2">
        <v>243</v>
      </c>
      <c r="E4595" s="7">
        <v>1988</v>
      </c>
      <c r="F4595" s="5" t="s">
        <v>4875</v>
      </c>
      <c r="H4595" s="5" t="s">
        <v>5398</v>
      </c>
      <c r="I4595" s="6" t="s">
        <v>4872</v>
      </c>
      <c r="J4595" s="6" t="s">
        <v>15177</v>
      </c>
      <c r="K4595" s="17">
        <v>6</v>
      </c>
      <c r="L4595" s="17" t="s">
        <v>7730</v>
      </c>
      <c r="M4595" s="9">
        <v>1.75</v>
      </c>
      <c r="N4595" s="9"/>
      <c r="O4595" s="21"/>
      <c r="Q4595" s="29"/>
      <c r="U4595" s="17"/>
      <c r="V4595" s="2">
        <v>141</v>
      </c>
      <c r="Y4595" t="str">
        <f t="shared" si="293"/>
        <v/>
      </c>
      <c r="AA4595" t="str">
        <f t="shared" si="294"/>
        <v/>
      </c>
      <c r="AC4595" s="7"/>
      <c r="AD4595" t="s">
        <v>4872</v>
      </c>
      <c r="AE4595">
        <f t="shared" si="295"/>
        <v>0</v>
      </c>
      <c r="AG4595" s="2"/>
      <c r="AH4595" t="s">
        <v>4873</v>
      </c>
      <c r="AI4595" s="7" t="s">
        <v>4922</v>
      </c>
    </row>
    <row r="4596" spans="1:35" ht="11" customHeight="1" outlineLevel="1" x14ac:dyDescent="0.25">
      <c r="A4596" t="s">
        <v>4866</v>
      </c>
      <c r="C4596" s="2" t="s">
        <v>12976</v>
      </c>
      <c r="D4596" s="2" t="s">
        <v>15178</v>
      </c>
      <c r="E4596" s="7">
        <v>1988</v>
      </c>
      <c r="F4596" s="5" t="s">
        <v>4877</v>
      </c>
      <c r="H4596" s="5" t="s">
        <v>5398</v>
      </c>
      <c r="I4596" s="6" t="s">
        <v>4878</v>
      </c>
      <c r="J4596" s="6" t="s">
        <v>15177</v>
      </c>
      <c r="K4596" s="17">
        <v>1</v>
      </c>
      <c r="L4596" s="17" t="s">
        <v>7730</v>
      </c>
      <c r="M4596" s="9">
        <v>1</v>
      </c>
      <c r="N4596" s="9"/>
      <c r="O4596" s="21"/>
      <c r="Q4596" s="29"/>
      <c r="U4596" s="17"/>
      <c r="V4596" s="2" t="s">
        <v>4876</v>
      </c>
      <c r="Y4596" t="str">
        <f t="shared" si="293"/>
        <v/>
      </c>
      <c r="AA4596" t="str">
        <f t="shared" si="294"/>
        <v/>
      </c>
      <c r="AC4596" s="7"/>
      <c r="AD4596" t="s">
        <v>4878</v>
      </c>
      <c r="AE4596">
        <f t="shared" si="295"/>
        <v>0</v>
      </c>
      <c r="AG4596" s="2"/>
      <c r="AH4596" t="s">
        <v>4873</v>
      </c>
      <c r="AI4596" s="7" t="s">
        <v>4922</v>
      </c>
    </row>
    <row r="4597" spans="1:35" ht="11" customHeight="1" outlineLevel="1" x14ac:dyDescent="0.25">
      <c r="A4597" t="s">
        <v>4866</v>
      </c>
      <c r="C4597" s="2" t="s">
        <v>12976</v>
      </c>
      <c r="D4597" s="2" t="s">
        <v>15178</v>
      </c>
      <c r="E4597" s="7">
        <v>1988</v>
      </c>
      <c r="F4597" s="5" t="s">
        <v>8689</v>
      </c>
      <c r="H4597" s="5" t="s">
        <v>5398</v>
      </c>
      <c r="I4597" s="6" t="s">
        <v>4878</v>
      </c>
      <c r="J4597" s="6" t="s">
        <v>15177</v>
      </c>
      <c r="K4597" s="17">
        <v>1</v>
      </c>
      <c r="L4597" s="17" t="s">
        <v>7730</v>
      </c>
      <c r="M4597" s="9">
        <v>5</v>
      </c>
      <c r="N4597" s="9"/>
      <c r="O4597" s="21"/>
      <c r="Q4597" s="29"/>
      <c r="U4597" s="17"/>
      <c r="V4597" s="2"/>
      <c r="X4597" t="s">
        <v>7732</v>
      </c>
      <c r="Y4597">
        <f t="shared" si="293"/>
        <v>1</v>
      </c>
      <c r="AA4597" t="str">
        <f t="shared" si="294"/>
        <v/>
      </c>
      <c r="AC4597" s="7"/>
      <c r="AD4597" t="s">
        <v>4878</v>
      </c>
      <c r="AE4597">
        <f t="shared" si="295"/>
        <v>0</v>
      </c>
      <c r="AG4597" s="2"/>
      <c r="AH4597" t="s">
        <v>4873</v>
      </c>
      <c r="AI4597" s="7" t="s">
        <v>4922</v>
      </c>
    </row>
    <row r="4598" spans="1:35" ht="11" customHeight="1" outlineLevel="1" x14ac:dyDescent="0.25">
      <c r="A4598" t="s">
        <v>4866</v>
      </c>
      <c r="C4598" s="2" t="s">
        <v>12976</v>
      </c>
      <c r="D4598" s="2" t="s">
        <v>15178</v>
      </c>
      <c r="E4598" s="7">
        <v>1988</v>
      </c>
      <c r="F4598" s="5" t="s">
        <v>16262</v>
      </c>
      <c r="H4598" s="5" t="s">
        <v>5398</v>
      </c>
      <c r="I4598" s="6" t="s">
        <v>4878</v>
      </c>
      <c r="J4598" s="6" t="s">
        <v>15177</v>
      </c>
      <c r="K4598" s="17">
        <v>1</v>
      </c>
      <c r="L4598" s="17" t="s">
        <v>7730</v>
      </c>
      <c r="M4598" s="9">
        <v>5</v>
      </c>
      <c r="N4598" s="9"/>
      <c r="O4598" s="21"/>
      <c r="Q4598" s="29"/>
      <c r="U4598" s="17"/>
      <c r="V4598" s="2"/>
      <c r="X4598" t="s">
        <v>7732</v>
      </c>
      <c r="Y4598" t="str">
        <f t="shared" si="293"/>
        <v/>
      </c>
      <c r="AA4598" t="str">
        <f t="shared" si="294"/>
        <v/>
      </c>
      <c r="AC4598" s="7"/>
      <c r="AD4598" t="s">
        <v>4878</v>
      </c>
      <c r="AE4598">
        <f t="shared" si="295"/>
        <v>0</v>
      </c>
      <c r="AG4598" s="2"/>
      <c r="AH4598" t="s">
        <v>4873</v>
      </c>
      <c r="AI4598" s="7" t="s">
        <v>4922</v>
      </c>
    </row>
    <row r="4599" spans="1:35" ht="11" customHeight="1" outlineLevel="1" x14ac:dyDescent="0.25">
      <c r="A4599" t="s">
        <v>4866</v>
      </c>
      <c r="C4599" s="2" t="s">
        <v>12976</v>
      </c>
      <c r="D4599" s="2">
        <v>244</v>
      </c>
      <c r="E4599" s="7">
        <v>1989</v>
      </c>
      <c r="F4599" s="5" t="s">
        <v>894</v>
      </c>
      <c r="H4599" s="5" t="s">
        <v>5398</v>
      </c>
      <c r="I4599" s="6" t="s">
        <v>2653</v>
      </c>
      <c r="J4599" s="6" t="s">
        <v>15174</v>
      </c>
      <c r="K4599" s="17">
        <v>6</v>
      </c>
      <c r="L4599" s="17" t="s">
        <v>7730</v>
      </c>
      <c r="M4599" s="9">
        <v>2.7</v>
      </c>
      <c r="N4599" s="9"/>
      <c r="O4599" s="21"/>
      <c r="Q4599" s="29"/>
      <c r="U4599" s="17"/>
      <c r="V4599" s="2" t="s">
        <v>821</v>
      </c>
      <c r="Y4599" t="str">
        <f t="shared" si="293"/>
        <v/>
      </c>
      <c r="AA4599" t="str">
        <f t="shared" si="294"/>
        <v/>
      </c>
      <c r="AC4599" s="7"/>
      <c r="AD4599" t="s">
        <v>2653</v>
      </c>
      <c r="AE4599">
        <f t="shared" si="295"/>
        <v>0</v>
      </c>
      <c r="AG4599" s="2"/>
      <c r="AH4599" t="s">
        <v>893</v>
      </c>
      <c r="AI4599" s="7" t="s">
        <v>4922</v>
      </c>
    </row>
    <row r="4600" spans="1:35" ht="11" customHeight="1" outlineLevel="1" x14ac:dyDescent="0.25">
      <c r="A4600" t="s">
        <v>4866</v>
      </c>
      <c r="C4600" s="2" t="s">
        <v>12976</v>
      </c>
      <c r="D4600" s="2">
        <v>245</v>
      </c>
      <c r="E4600" s="7">
        <v>1989</v>
      </c>
      <c r="F4600" s="5" t="s">
        <v>15179</v>
      </c>
      <c r="H4600" s="5" t="s">
        <v>5398</v>
      </c>
      <c r="I4600" s="6" t="s">
        <v>15180</v>
      </c>
      <c r="J4600" s="6" t="s">
        <v>15182</v>
      </c>
      <c r="K4600" s="17">
        <v>7</v>
      </c>
      <c r="L4600" s="17" t="s">
        <v>7730</v>
      </c>
      <c r="M4600" s="9">
        <v>1.4</v>
      </c>
      <c r="N4600" s="9"/>
      <c r="O4600" s="21"/>
      <c r="Q4600" s="29"/>
      <c r="U4600" s="17"/>
      <c r="V4600" s="2"/>
      <c r="Y4600" t="str">
        <f t="shared" si="293"/>
        <v/>
      </c>
      <c r="AA4600" t="str">
        <f t="shared" si="294"/>
        <v/>
      </c>
      <c r="AC4600" s="7"/>
      <c r="AD4600" t="s">
        <v>15180</v>
      </c>
      <c r="AE4600">
        <f t="shared" si="295"/>
        <v>0</v>
      </c>
      <c r="AG4600" s="2"/>
      <c r="AI4600" s="7"/>
    </row>
    <row r="4601" spans="1:35" ht="11" customHeight="1" outlineLevel="1" x14ac:dyDescent="0.25">
      <c r="A4601" t="s">
        <v>4866</v>
      </c>
      <c r="C4601" s="2" t="s">
        <v>12976</v>
      </c>
      <c r="D4601" s="2">
        <v>246</v>
      </c>
      <c r="E4601" s="7">
        <v>1989</v>
      </c>
      <c r="F4601" s="5" t="s">
        <v>2655</v>
      </c>
      <c r="H4601" s="5" t="s">
        <v>5398</v>
      </c>
      <c r="I4601" s="6" t="s">
        <v>15181</v>
      </c>
      <c r="J4601" s="6" t="s">
        <v>15182</v>
      </c>
      <c r="K4601" s="17">
        <v>7</v>
      </c>
      <c r="L4601" s="17" t="s">
        <v>7730</v>
      </c>
      <c r="M4601" s="9">
        <v>1.4</v>
      </c>
      <c r="N4601" s="9"/>
      <c r="O4601" s="21"/>
      <c r="Q4601" s="29"/>
      <c r="U4601" s="17"/>
      <c r="V4601" s="2"/>
      <c r="Y4601" t="str">
        <f t="shared" si="293"/>
        <v/>
      </c>
      <c r="AA4601" t="str">
        <f t="shared" si="294"/>
        <v/>
      </c>
      <c r="AC4601" s="7"/>
      <c r="AD4601" t="s">
        <v>15181</v>
      </c>
      <c r="AE4601">
        <f t="shared" si="295"/>
        <v>0</v>
      </c>
      <c r="AG4601" s="2"/>
      <c r="AI4601" s="7"/>
    </row>
    <row r="4602" spans="1:35" ht="11" customHeight="1" outlineLevel="1" x14ac:dyDescent="0.25">
      <c r="A4602" t="s">
        <v>4866</v>
      </c>
      <c r="C4602" s="2" t="s">
        <v>12976</v>
      </c>
      <c r="D4602" s="2">
        <v>264</v>
      </c>
      <c r="E4602" s="7">
        <v>1990</v>
      </c>
      <c r="F4602" s="5" t="s">
        <v>15179</v>
      </c>
      <c r="H4602" s="5" t="s">
        <v>5398</v>
      </c>
      <c r="I4602" s="6" t="s">
        <v>10198</v>
      </c>
      <c r="J4602" s="6" t="s">
        <v>7554</v>
      </c>
      <c r="K4602" s="17">
        <v>7</v>
      </c>
      <c r="L4602" s="17" t="s">
        <v>7730</v>
      </c>
      <c r="M4602" s="9">
        <v>1.5</v>
      </c>
      <c r="N4602" s="9"/>
      <c r="O4602" s="21"/>
      <c r="Q4602" s="29"/>
      <c r="U4602" s="17"/>
      <c r="V4602" s="2"/>
      <c r="Y4602" t="str">
        <f t="shared" si="293"/>
        <v/>
      </c>
      <c r="AA4602" t="str">
        <f t="shared" si="294"/>
        <v/>
      </c>
      <c r="AC4602" s="7"/>
      <c r="AD4602" t="s">
        <v>10198</v>
      </c>
      <c r="AE4602">
        <f t="shared" ref="AE4602:AE4633" si="296">COUNTIF(I4602,"*Fuji*")</f>
        <v>0</v>
      </c>
      <c r="AG4602" s="2"/>
      <c r="AI4602" s="7"/>
    </row>
    <row r="4603" spans="1:35" ht="11" customHeight="1" outlineLevel="1" x14ac:dyDescent="0.25">
      <c r="A4603" t="s">
        <v>4866</v>
      </c>
      <c r="C4603" s="2" t="s">
        <v>12976</v>
      </c>
      <c r="D4603" s="2">
        <v>265</v>
      </c>
      <c r="E4603" s="7">
        <v>1990</v>
      </c>
      <c r="F4603" s="5" t="s">
        <v>2655</v>
      </c>
      <c r="H4603" s="5" t="s">
        <v>5398</v>
      </c>
      <c r="I4603" s="6" t="s">
        <v>109</v>
      </c>
      <c r="J4603" s="6" t="s">
        <v>15183</v>
      </c>
      <c r="K4603" s="17">
        <v>6</v>
      </c>
      <c r="L4603" s="17" t="s">
        <v>7730</v>
      </c>
      <c r="M4603" s="9">
        <v>2</v>
      </c>
      <c r="N4603" s="9"/>
      <c r="O4603" s="21"/>
      <c r="Q4603" s="29"/>
      <c r="U4603" s="17"/>
      <c r="V4603" s="2" t="s">
        <v>2654</v>
      </c>
      <c r="Y4603" t="str">
        <f t="shared" si="293"/>
        <v/>
      </c>
      <c r="AA4603" t="str">
        <f t="shared" si="294"/>
        <v/>
      </c>
      <c r="AC4603" s="7"/>
      <c r="AD4603" t="s">
        <v>109</v>
      </c>
      <c r="AE4603">
        <f t="shared" si="296"/>
        <v>0</v>
      </c>
      <c r="AG4603" s="2"/>
      <c r="AH4603" t="s">
        <v>893</v>
      </c>
      <c r="AI4603" s="7" t="s">
        <v>4922</v>
      </c>
    </row>
    <row r="4604" spans="1:35" ht="11" customHeight="1" outlineLevel="1" x14ac:dyDescent="0.25">
      <c r="A4604" t="s">
        <v>4866</v>
      </c>
      <c r="C4604" s="2" t="s">
        <v>12976</v>
      </c>
      <c r="D4604" s="2">
        <v>276</v>
      </c>
      <c r="E4604" s="7">
        <v>1991</v>
      </c>
      <c r="F4604" s="5" t="s">
        <v>1005</v>
      </c>
      <c r="H4604" s="5" t="s">
        <v>5398</v>
      </c>
      <c r="I4604" s="6" t="s">
        <v>15184</v>
      </c>
      <c r="J4604" s="6" t="s">
        <v>7554</v>
      </c>
      <c r="K4604" s="17">
        <v>7</v>
      </c>
      <c r="L4604" s="17" t="s">
        <v>7730</v>
      </c>
      <c r="M4604" s="9">
        <v>1.5</v>
      </c>
      <c r="N4604" s="9"/>
      <c r="O4604" s="21"/>
      <c r="Q4604" s="29"/>
      <c r="U4604" s="17"/>
      <c r="V4604" s="2"/>
      <c r="Y4604" t="str">
        <f t="shared" si="293"/>
        <v/>
      </c>
      <c r="AA4604" t="str">
        <f t="shared" si="294"/>
        <v/>
      </c>
      <c r="AC4604" s="7"/>
      <c r="AD4604" t="s">
        <v>15184</v>
      </c>
      <c r="AE4604">
        <f t="shared" si="296"/>
        <v>0</v>
      </c>
      <c r="AG4604" s="2"/>
      <c r="AI4604" s="7"/>
    </row>
    <row r="4605" spans="1:35" ht="11" customHeight="1" outlineLevel="1" x14ac:dyDescent="0.25">
      <c r="A4605" t="s">
        <v>4866</v>
      </c>
      <c r="C4605" s="2" t="s">
        <v>12976</v>
      </c>
      <c r="D4605" s="2">
        <v>290</v>
      </c>
      <c r="E4605" s="7">
        <v>1992</v>
      </c>
      <c r="F4605" s="5" t="s">
        <v>1836</v>
      </c>
      <c r="H4605" s="5" t="s">
        <v>5398</v>
      </c>
      <c r="I4605" s="6" t="s">
        <v>20144</v>
      </c>
      <c r="J4605" s="6" t="s">
        <v>20143</v>
      </c>
      <c r="K4605" s="17">
        <v>5</v>
      </c>
      <c r="L4605" s="17" t="s">
        <v>7730</v>
      </c>
      <c r="M4605" s="9">
        <v>2</v>
      </c>
      <c r="N4605" s="9"/>
      <c r="O4605" s="21"/>
      <c r="Q4605" s="29"/>
      <c r="U4605" s="17"/>
      <c r="V4605" s="2"/>
      <c r="Y4605" t="str">
        <f t="shared" si="293"/>
        <v/>
      </c>
      <c r="AA4605" t="str">
        <f t="shared" si="294"/>
        <v/>
      </c>
      <c r="AC4605" s="7"/>
      <c r="AD4605" t="s">
        <v>20144</v>
      </c>
      <c r="AE4605">
        <f t="shared" si="296"/>
        <v>0</v>
      </c>
      <c r="AG4605" s="2"/>
      <c r="AI4605" s="7"/>
    </row>
    <row r="4606" spans="1:35" ht="11" customHeight="1" outlineLevel="1" collapsed="1" x14ac:dyDescent="0.25">
      <c r="A4606" t="s">
        <v>4866</v>
      </c>
      <c r="C4606" s="2" t="s">
        <v>12976</v>
      </c>
      <c r="D4606" s="2">
        <v>299</v>
      </c>
      <c r="E4606" s="7">
        <v>1993</v>
      </c>
      <c r="F4606" s="5" t="s">
        <v>1654</v>
      </c>
      <c r="H4606" s="5" t="s">
        <v>5398</v>
      </c>
      <c r="I4606" s="6" t="s">
        <v>15185</v>
      </c>
      <c r="J4606" s="6" t="s">
        <v>7554</v>
      </c>
      <c r="K4606" s="17">
        <v>7</v>
      </c>
      <c r="L4606" s="17" t="s">
        <v>7730</v>
      </c>
      <c r="M4606" s="9">
        <v>0.9</v>
      </c>
      <c r="N4606" s="9"/>
      <c r="O4606" s="21"/>
      <c r="Q4606" s="29"/>
      <c r="U4606" s="17"/>
      <c r="V4606" s="2"/>
      <c r="Y4606" t="str">
        <f t="shared" si="293"/>
        <v/>
      </c>
      <c r="AA4606" t="str">
        <f t="shared" si="294"/>
        <v/>
      </c>
      <c r="AC4606" s="7"/>
      <c r="AD4606" t="s">
        <v>15185</v>
      </c>
      <c r="AE4606">
        <f t="shared" si="296"/>
        <v>0</v>
      </c>
      <c r="AG4606" s="2"/>
      <c r="AI4606" s="7"/>
    </row>
    <row r="4607" spans="1:35" ht="11" customHeight="1" outlineLevel="1" x14ac:dyDescent="0.25">
      <c r="A4607" t="s">
        <v>4866</v>
      </c>
      <c r="C4607" s="2" t="s">
        <v>12976</v>
      </c>
      <c r="D4607" s="2">
        <v>315</v>
      </c>
      <c r="E4607" s="7">
        <v>1994</v>
      </c>
      <c r="F4607" s="5" t="s">
        <v>1654</v>
      </c>
      <c r="H4607" s="5" t="s">
        <v>5398</v>
      </c>
      <c r="I4607" s="6" t="s">
        <v>15186</v>
      </c>
      <c r="J4607" s="6" t="s">
        <v>7554</v>
      </c>
      <c r="K4607" s="17">
        <v>7</v>
      </c>
      <c r="L4607" s="17" t="s">
        <v>7730</v>
      </c>
      <c r="M4607" s="9">
        <v>0.9</v>
      </c>
      <c r="N4607" s="9"/>
      <c r="O4607" s="21"/>
      <c r="Q4607" s="29"/>
      <c r="U4607" s="17"/>
      <c r="V4607" s="2"/>
      <c r="Y4607" t="str">
        <f t="shared" si="293"/>
        <v/>
      </c>
      <c r="AA4607" t="str">
        <f t="shared" si="294"/>
        <v/>
      </c>
      <c r="AC4607" s="7"/>
      <c r="AD4607" t="s">
        <v>15186</v>
      </c>
      <c r="AE4607">
        <f t="shared" si="296"/>
        <v>0</v>
      </c>
      <c r="AG4607" s="2"/>
      <c r="AI4607" s="7"/>
    </row>
    <row r="4608" spans="1:35" ht="11" customHeight="1" outlineLevel="1" x14ac:dyDescent="0.25">
      <c r="A4608" t="s">
        <v>4866</v>
      </c>
      <c r="C4608" s="2" t="s">
        <v>12976</v>
      </c>
      <c r="D4608" s="2">
        <v>326</v>
      </c>
      <c r="E4608" s="7">
        <v>1994</v>
      </c>
      <c r="F4608" s="5" t="s">
        <v>15187</v>
      </c>
      <c r="H4608" s="5" t="s">
        <v>5398</v>
      </c>
      <c r="I4608" s="6" t="s">
        <v>884</v>
      </c>
      <c r="J4608" s="6" t="s">
        <v>15188</v>
      </c>
      <c r="K4608" s="17">
        <v>6</v>
      </c>
      <c r="L4608" s="17" t="s">
        <v>7730</v>
      </c>
      <c r="M4608" s="9">
        <v>7</v>
      </c>
      <c r="N4608" s="9"/>
      <c r="O4608" s="21"/>
      <c r="Q4608" s="29"/>
      <c r="U4608" s="17"/>
      <c r="V4608" s="2"/>
      <c r="Y4608" t="str">
        <f t="shared" si="293"/>
        <v/>
      </c>
      <c r="AA4608" t="str">
        <f t="shared" si="294"/>
        <v/>
      </c>
      <c r="AC4608" s="7"/>
      <c r="AD4608" t="s">
        <v>884</v>
      </c>
      <c r="AE4608">
        <f t="shared" si="296"/>
        <v>0</v>
      </c>
      <c r="AG4608" s="2"/>
      <c r="AI4608" s="7"/>
    </row>
    <row r="4609" spans="1:35" ht="11" customHeight="1" outlineLevel="1" x14ac:dyDescent="0.25">
      <c r="A4609" t="s">
        <v>4866</v>
      </c>
      <c r="C4609" s="2" t="s">
        <v>12976</v>
      </c>
      <c r="D4609" s="2">
        <v>330</v>
      </c>
      <c r="E4609" s="7">
        <v>1995</v>
      </c>
      <c r="F4609" s="5" t="s">
        <v>1654</v>
      </c>
      <c r="H4609" s="5" t="s">
        <v>5398</v>
      </c>
      <c r="I4609" s="6" t="s">
        <v>15189</v>
      </c>
      <c r="J4609" s="6" t="s">
        <v>7554</v>
      </c>
      <c r="K4609" s="17">
        <v>7</v>
      </c>
      <c r="L4609" s="17" t="s">
        <v>7730</v>
      </c>
      <c r="M4609" s="9">
        <v>1.5</v>
      </c>
      <c r="N4609" s="9"/>
      <c r="O4609" s="21"/>
      <c r="Q4609" s="29"/>
      <c r="U4609" s="17"/>
      <c r="V4609" s="2"/>
      <c r="Y4609" t="str">
        <f t="shared" si="293"/>
        <v/>
      </c>
      <c r="AA4609" t="str">
        <f t="shared" si="294"/>
        <v/>
      </c>
      <c r="AC4609" s="7"/>
      <c r="AD4609" t="s">
        <v>15189</v>
      </c>
      <c r="AE4609">
        <f t="shared" si="296"/>
        <v>0</v>
      </c>
      <c r="AG4609" s="2"/>
      <c r="AI4609" s="7"/>
    </row>
    <row r="4610" spans="1:35" ht="11" customHeight="1" outlineLevel="1" x14ac:dyDescent="0.25">
      <c r="A4610" t="s">
        <v>4866</v>
      </c>
      <c r="C4610" s="2" t="s">
        <v>12976</v>
      </c>
      <c r="D4610" s="2">
        <v>335</v>
      </c>
      <c r="E4610" s="7">
        <v>1995</v>
      </c>
      <c r="F4610" s="5" t="s">
        <v>736</v>
      </c>
      <c r="H4610" s="5" t="s">
        <v>5398</v>
      </c>
      <c r="I4610" s="6" t="s">
        <v>737</v>
      </c>
      <c r="J4610" s="6" t="s">
        <v>7065</v>
      </c>
      <c r="K4610" s="17">
        <v>5</v>
      </c>
      <c r="L4610" s="17" t="s">
        <v>7730</v>
      </c>
      <c r="M4610" s="9">
        <v>2.5</v>
      </c>
      <c r="N4610" s="9"/>
      <c r="O4610" s="21"/>
      <c r="Q4610" s="29"/>
      <c r="U4610" s="17"/>
      <c r="V4610" s="2">
        <v>207</v>
      </c>
      <c r="Y4610" t="str">
        <f t="shared" si="293"/>
        <v/>
      </c>
      <c r="AA4610" t="str">
        <f t="shared" si="294"/>
        <v/>
      </c>
      <c r="AC4610" s="7"/>
      <c r="AD4610" t="s">
        <v>737</v>
      </c>
      <c r="AE4610">
        <f t="shared" si="296"/>
        <v>0</v>
      </c>
      <c r="AG4610" s="2"/>
      <c r="AH4610" t="s">
        <v>4873</v>
      </c>
      <c r="AI4610" s="7" t="s">
        <v>4922</v>
      </c>
    </row>
    <row r="4611" spans="1:35" ht="11" customHeight="1" outlineLevel="1" x14ac:dyDescent="0.25">
      <c r="A4611" t="s">
        <v>4866</v>
      </c>
      <c r="C4611" s="2" t="s">
        <v>12976</v>
      </c>
      <c r="D4611" s="2">
        <v>342</v>
      </c>
      <c r="E4611" s="7">
        <v>1996</v>
      </c>
      <c r="F4611" s="5" t="s">
        <v>1654</v>
      </c>
      <c r="H4611" s="5" t="s">
        <v>5398</v>
      </c>
      <c r="I4611" s="6" t="s">
        <v>9783</v>
      </c>
      <c r="J4611" s="6" t="s">
        <v>7554</v>
      </c>
      <c r="K4611" s="17">
        <v>7</v>
      </c>
      <c r="L4611" s="17" t="s">
        <v>7730</v>
      </c>
      <c r="M4611" s="9">
        <v>0.9</v>
      </c>
      <c r="N4611" s="9"/>
      <c r="O4611" s="21"/>
      <c r="Q4611" s="29"/>
      <c r="U4611" s="17"/>
      <c r="V4611" s="2"/>
      <c r="Y4611" t="str">
        <f t="shared" si="293"/>
        <v/>
      </c>
      <c r="AA4611" t="str">
        <f t="shared" si="294"/>
        <v/>
      </c>
      <c r="AC4611" s="7"/>
      <c r="AD4611" t="s">
        <v>9783</v>
      </c>
      <c r="AE4611">
        <f t="shared" si="296"/>
        <v>0</v>
      </c>
      <c r="AG4611" s="2"/>
      <c r="AI4611" s="7"/>
    </row>
    <row r="4612" spans="1:35" ht="11" customHeight="1" outlineLevel="1" x14ac:dyDescent="0.25">
      <c r="A4612" t="s">
        <v>4866</v>
      </c>
      <c r="C4612" s="2" t="s">
        <v>12976</v>
      </c>
      <c r="D4612" s="2">
        <v>350</v>
      </c>
      <c r="E4612" s="7">
        <v>1996</v>
      </c>
      <c r="F4612" s="5" t="s">
        <v>5761</v>
      </c>
      <c r="H4612" s="5" t="s">
        <v>5398</v>
      </c>
      <c r="I4612" s="6" t="s">
        <v>15190</v>
      </c>
      <c r="J4612" s="6" t="s">
        <v>15191</v>
      </c>
      <c r="K4612" s="17">
        <v>6</v>
      </c>
      <c r="L4612" s="17" t="s">
        <v>7730</v>
      </c>
      <c r="M4612" s="9">
        <v>4.5999999999999996</v>
      </c>
      <c r="N4612" s="9"/>
      <c r="O4612" s="21"/>
      <c r="Q4612" s="29"/>
      <c r="U4612" s="17"/>
      <c r="V4612" s="2" t="s">
        <v>405</v>
      </c>
      <c r="Y4612" t="str">
        <f t="shared" si="293"/>
        <v/>
      </c>
      <c r="AA4612" t="str">
        <f t="shared" si="294"/>
        <v/>
      </c>
      <c r="AC4612" s="7"/>
      <c r="AD4612" t="s">
        <v>15190</v>
      </c>
      <c r="AE4612">
        <f t="shared" si="296"/>
        <v>0</v>
      </c>
      <c r="AG4612" s="2"/>
      <c r="AH4612" t="s">
        <v>407</v>
      </c>
      <c r="AI4612" s="7" t="s">
        <v>4922</v>
      </c>
    </row>
    <row r="4613" spans="1:35" ht="11" customHeight="1" outlineLevel="1" x14ac:dyDescent="0.25">
      <c r="A4613" t="s">
        <v>4866</v>
      </c>
      <c r="C4613" s="2" t="s">
        <v>12976</v>
      </c>
      <c r="D4613" s="2">
        <v>356</v>
      </c>
      <c r="E4613" s="7">
        <v>1997</v>
      </c>
      <c r="F4613" s="5" t="s">
        <v>1654</v>
      </c>
      <c r="H4613" s="5" t="s">
        <v>5398</v>
      </c>
      <c r="I4613" s="6" t="s">
        <v>9363</v>
      </c>
      <c r="J4613" s="6" t="s">
        <v>7554</v>
      </c>
      <c r="K4613" s="17">
        <v>7</v>
      </c>
      <c r="L4613" s="17" t="s">
        <v>7732</v>
      </c>
      <c r="M4613" s="9"/>
      <c r="N4613" s="9"/>
      <c r="O4613" s="21"/>
      <c r="Q4613" s="29"/>
      <c r="U4613" s="17"/>
      <c r="V4613" s="2"/>
      <c r="Y4613" t="str">
        <f t="shared" si="293"/>
        <v/>
      </c>
      <c r="AA4613" t="str">
        <f t="shared" si="294"/>
        <v/>
      </c>
      <c r="AC4613" s="7"/>
      <c r="AD4613" t="s">
        <v>9363</v>
      </c>
      <c r="AE4613">
        <f t="shared" si="296"/>
        <v>0</v>
      </c>
      <c r="AG4613" s="2"/>
      <c r="AI4613" s="7"/>
    </row>
    <row r="4614" spans="1:35" ht="11" customHeight="1" outlineLevel="1" x14ac:dyDescent="0.25">
      <c r="A4614" t="s">
        <v>4866</v>
      </c>
      <c r="C4614" s="2" t="s">
        <v>12976</v>
      </c>
      <c r="D4614" s="2">
        <v>373</v>
      </c>
      <c r="E4614" s="7">
        <v>1997</v>
      </c>
      <c r="F4614" s="5" t="s">
        <v>1264</v>
      </c>
      <c r="H4614" s="5" t="s">
        <v>5398</v>
      </c>
      <c r="I4614" s="6" t="s">
        <v>888</v>
      </c>
      <c r="J4614" s="6" t="s">
        <v>15193</v>
      </c>
      <c r="K4614" s="17">
        <v>3</v>
      </c>
      <c r="L4614" s="17" t="s">
        <v>7732</v>
      </c>
      <c r="M4614" s="9"/>
      <c r="N4614" s="9"/>
      <c r="O4614" s="21"/>
      <c r="Q4614" s="29"/>
      <c r="U4614" s="17"/>
      <c r="V4614" s="2">
        <v>234</v>
      </c>
      <c r="Y4614" t="str">
        <f t="shared" si="293"/>
        <v/>
      </c>
      <c r="AA4614" t="str">
        <f t="shared" si="294"/>
        <v/>
      </c>
      <c r="AC4614" s="7"/>
      <c r="AD4614" t="s">
        <v>888</v>
      </c>
      <c r="AE4614">
        <f t="shared" si="296"/>
        <v>0</v>
      </c>
      <c r="AG4614" s="2"/>
      <c r="AH4614" t="s">
        <v>4873</v>
      </c>
      <c r="AI4614" s="7" t="s">
        <v>4922</v>
      </c>
    </row>
    <row r="4615" spans="1:35" ht="11" customHeight="1" outlineLevel="1" x14ac:dyDescent="0.25">
      <c r="A4615" t="s">
        <v>4866</v>
      </c>
      <c r="C4615" s="2" t="s">
        <v>12976</v>
      </c>
      <c r="D4615" s="2" t="s">
        <v>13244</v>
      </c>
      <c r="E4615" s="7">
        <v>1997</v>
      </c>
      <c r="F4615" s="5" t="s">
        <v>4877</v>
      </c>
      <c r="H4615" s="5" t="s">
        <v>5398</v>
      </c>
      <c r="I4615" s="6" t="s">
        <v>888</v>
      </c>
      <c r="J4615" s="6" t="s">
        <v>15193</v>
      </c>
      <c r="K4615" s="17">
        <v>3</v>
      </c>
      <c r="L4615" s="17" t="s">
        <v>7732</v>
      </c>
      <c r="M4615" s="9"/>
      <c r="N4615" s="9"/>
      <c r="O4615" s="21"/>
      <c r="Q4615" s="29"/>
      <c r="U4615" s="17"/>
      <c r="V4615" s="2" t="s">
        <v>4019</v>
      </c>
      <c r="Y4615" t="str">
        <f t="shared" si="293"/>
        <v/>
      </c>
      <c r="AA4615" t="str">
        <f t="shared" si="294"/>
        <v/>
      </c>
      <c r="AC4615" s="7"/>
      <c r="AD4615" t="s">
        <v>888</v>
      </c>
      <c r="AE4615">
        <f t="shared" si="296"/>
        <v>0</v>
      </c>
      <c r="AG4615" s="2"/>
      <c r="AH4615" t="s">
        <v>4873</v>
      </c>
      <c r="AI4615" s="7" t="s">
        <v>4922</v>
      </c>
    </row>
    <row r="4616" spans="1:35" ht="11" customHeight="1" outlineLevel="1" x14ac:dyDescent="0.25">
      <c r="A4616" t="s">
        <v>4866</v>
      </c>
      <c r="C4616" s="2" t="s">
        <v>12976</v>
      </c>
      <c r="D4616" s="2">
        <v>366</v>
      </c>
      <c r="E4616" s="7">
        <v>1997</v>
      </c>
      <c r="F4616" s="5" t="s">
        <v>5761</v>
      </c>
      <c r="H4616" s="5" t="s">
        <v>5398</v>
      </c>
      <c r="I4616" s="6" t="s">
        <v>888</v>
      </c>
      <c r="J4616" s="6" t="s">
        <v>15192</v>
      </c>
      <c r="K4616" s="17">
        <v>5</v>
      </c>
      <c r="L4616" s="17" t="s">
        <v>7730</v>
      </c>
      <c r="M4616" s="9">
        <v>4.2</v>
      </c>
      <c r="N4616" s="9"/>
      <c r="O4616" s="21"/>
      <c r="Q4616" s="29"/>
      <c r="U4616" s="17"/>
      <c r="V4616" s="2" t="s">
        <v>1990</v>
      </c>
      <c r="Y4616" t="str">
        <f t="shared" si="293"/>
        <v/>
      </c>
      <c r="AA4616" t="str">
        <f t="shared" si="294"/>
        <v/>
      </c>
      <c r="AC4616" s="7"/>
      <c r="AD4616" t="s">
        <v>888</v>
      </c>
      <c r="AE4616">
        <f t="shared" si="296"/>
        <v>0</v>
      </c>
      <c r="AG4616" s="2"/>
      <c r="AH4616" t="s">
        <v>4873</v>
      </c>
      <c r="AI4616" s="7" t="s">
        <v>4620</v>
      </c>
    </row>
    <row r="4617" spans="1:35" ht="11" customHeight="1" outlineLevel="1" x14ac:dyDescent="0.25">
      <c r="A4617" t="s">
        <v>4866</v>
      </c>
      <c r="C4617" s="2" t="s">
        <v>12976</v>
      </c>
      <c r="D4617" s="2">
        <v>374</v>
      </c>
      <c r="E4617" s="7">
        <v>1998</v>
      </c>
      <c r="F4617" s="5" t="s">
        <v>1654</v>
      </c>
      <c r="H4617" s="5" t="s">
        <v>5398</v>
      </c>
      <c r="I4617" s="6" t="s">
        <v>15194</v>
      </c>
      <c r="J4617" s="6" t="s">
        <v>7554</v>
      </c>
      <c r="K4617" s="17">
        <v>7</v>
      </c>
      <c r="L4617" s="17" t="s">
        <v>7732</v>
      </c>
      <c r="M4617" s="9"/>
      <c r="N4617" s="9"/>
      <c r="O4617" s="21"/>
      <c r="Q4617" s="29"/>
      <c r="U4617" s="17"/>
      <c r="V4617" s="2"/>
      <c r="Y4617" t="str">
        <f t="shared" si="293"/>
        <v/>
      </c>
      <c r="AA4617" t="str">
        <f t="shared" si="294"/>
        <v/>
      </c>
      <c r="AC4617" s="7"/>
      <c r="AD4617" t="s">
        <v>15194</v>
      </c>
      <c r="AE4617">
        <f t="shared" si="296"/>
        <v>0</v>
      </c>
      <c r="AG4617" s="2"/>
      <c r="AI4617" s="7"/>
    </row>
    <row r="4618" spans="1:35" ht="11" customHeight="1" outlineLevel="1" collapsed="1" x14ac:dyDescent="0.25">
      <c r="A4618" t="s">
        <v>4866</v>
      </c>
      <c r="C4618" s="2" t="s">
        <v>12976</v>
      </c>
      <c r="D4618" s="2">
        <v>377</v>
      </c>
      <c r="E4618" s="7">
        <v>1998</v>
      </c>
      <c r="F4618" s="5" t="s">
        <v>107</v>
      </c>
      <c r="H4618" s="5" t="s">
        <v>5398</v>
      </c>
      <c r="I4618" s="6" t="s">
        <v>4879</v>
      </c>
      <c r="J4618" s="6" t="s">
        <v>15195</v>
      </c>
      <c r="K4618" s="17">
        <v>1</v>
      </c>
      <c r="L4618" s="17" t="s">
        <v>7730</v>
      </c>
      <c r="M4618" s="9">
        <v>2.5</v>
      </c>
      <c r="N4618" s="9"/>
      <c r="O4618" s="21"/>
      <c r="Q4618" s="29"/>
      <c r="T4618">
        <v>1</v>
      </c>
      <c r="U4618" s="17"/>
      <c r="V4618" s="2">
        <v>239</v>
      </c>
      <c r="Y4618" t="str">
        <f t="shared" si="293"/>
        <v/>
      </c>
      <c r="AA4618" t="str">
        <f t="shared" si="294"/>
        <v/>
      </c>
      <c r="AC4618" s="7"/>
      <c r="AD4618" t="s">
        <v>4879</v>
      </c>
      <c r="AE4618">
        <f t="shared" si="296"/>
        <v>0</v>
      </c>
      <c r="AG4618" s="2"/>
      <c r="AH4618" t="s">
        <v>880</v>
      </c>
      <c r="AI4618" s="7" t="s">
        <v>4922</v>
      </c>
    </row>
    <row r="4619" spans="1:35" ht="11" customHeight="1" outlineLevel="1" x14ac:dyDescent="0.25">
      <c r="A4619" t="s">
        <v>4866</v>
      </c>
      <c r="C4619" s="2" t="s">
        <v>12976</v>
      </c>
      <c r="D4619" s="2">
        <v>388</v>
      </c>
      <c r="E4619" s="7">
        <v>1999</v>
      </c>
      <c r="F4619" s="5" t="s">
        <v>1654</v>
      </c>
      <c r="H4619" s="5" t="s">
        <v>5398</v>
      </c>
      <c r="I4619" s="6" t="s">
        <v>13508</v>
      </c>
      <c r="J4619" s="6" t="s">
        <v>7554</v>
      </c>
      <c r="K4619" s="17">
        <v>7</v>
      </c>
      <c r="L4619" s="17" t="s">
        <v>7730</v>
      </c>
      <c r="M4619" s="9">
        <v>0.9</v>
      </c>
      <c r="N4619" s="9"/>
      <c r="O4619" s="21"/>
      <c r="Q4619" s="29"/>
      <c r="U4619" s="17"/>
      <c r="V4619" s="2"/>
      <c r="Y4619" t="str">
        <f t="shared" si="293"/>
        <v/>
      </c>
      <c r="AA4619" t="str">
        <f t="shared" si="294"/>
        <v/>
      </c>
      <c r="AC4619" s="7"/>
      <c r="AD4619" t="s">
        <v>13508</v>
      </c>
      <c r="AE4619">
        <f t="shared" si="296"/>
        <v>0</v>
      </c>
      <c r="AG4619" s="2"/>
      <c r="AI4619" s="7"/>
    </row>
    <row r="4620" spans="1:35" ht="11" customHeight="1" outlineLevel="1" x14ac:dyDescent="0.25">
      <c r="A4620" t="s">
        <v>4866</v>
      </c>
      <c r="C4620" s="2" t="s">
        <v>12976</v>
      </c>
      <c r="D4620" s="2">
        <v>395</v>
      </c>
      <c r="E4620" s="7">
        <v>1999</v>
      </c>
      <c r="F4620" s="5" t="s">
        <v>1206</v>
      </c>
      <c r="H4620" s="5" t="s">
        <v>5398</v>
      </c>
      <c r="I4620" s="6" t="s">
        <v>15197</v>
      </c>
      <c r="J4620" s="6" t="s">
        <v>15196</v>
      </c>
      <c r="K4620" s="17">
        <v>6</v>
      </c>
      <c r="L4620" s="17" t="s">
        <v>7730</v>
      </c>
      <c r="M4620" s="9">
        <v>3.5</v>
      </c>
      <c r="N4620" s="9"/>
      <c r="O4620" s="21"/>
      <c r="Q4620" s="29"/>
      <c r="U4620" s="17"/>
      <c r="V4620" s="2">
        <v>251</v>
      </c>
      <c r="Y4620" t="str">
        <f t="shared" si="293"/>
        <v/>
      </c>
      <c r="AA4620" t="str">
        <f t="shared" si="294"/>
        <v/>
      </c>
      <c r="AC4620" s="7"/>
      <c r="AD4620" t="s">
        <v>15197</v>
      </c>
      <c r="AE4620">
        <f t="shared" si="296"/>
        <v>0</v>
      </c>
      <c r="AG4620" s="2"/>
      <c r="AH4620" t="s">
        <v>4873</v>
      </c>
      <c r="AI4620" s="7" t="s">
        <v>4922</v>
      </c>
    </row>
    <row r="4621" spans="1:35" ht="11" customHeight="1" outlineLevel="1" x14ac:dyDescent="0.25">
      <c r="A4621" t="s">
        <v>4866</v>
      </c>
      <c r="C4621" s="2" t="s">
        <v>12976</v>
      </c>
      <c r="D4621" s="2">
        <v>398</v>
      </c>
      <c r="E4621" s="7">
        <v>1999</v>
      </c>
      <c r="F4621" s="5" t="s">
        <v>107</v>
      </c>
      <c r="H4621" s="5" t="s">
        <v>5398</v>
      </c>
      <c r="I4621" s="6" t="s">
        <v>4868</v>
      </c>
      <c r="J4621" s="6" t="s">
        <v>15198</v>
      </c>
      <c r="K4621" s="17">
        <v>5</v>
      </c>
      <c r="L4621" s="17" t="s">
        <v>20076</v>
      </c>
      <c r="M4621" s="9"/>
      <c r="N4621" s="9"/>
      <c r="O4621" s="21"/>
      <c r="Q4621" s="29"/>
      <c r="U4621" s="17"/>
      <c r="V4621" s="2">
        <v>253</v>
      </c>
      <c r="Y4621" t="str">
        <f t="shared" si="293"/>
        <v/>
      </c>
      <c r="AA4621" t="str">
        <f t="shared" si="294"/>
        <v/>
      </c>
      <c r="AC4621" s="7"/>
      <c r="AD4621" t="s">
        <v>4868</v>
      </c>
      <c r="AE4621">
        <f t="shared" si="296"/>
        <v>0</v>
      </c>
      <c r="AG4621" s="2"/>
      <c r="AH4621" t="s">
        <v>4869</v>
      </c>
      <c r="AI4621" s="7" t="s">
        <v>4610</v>
      </c>
    </row>
    <row r="4622" spans="1:35" ht="11" customHeight="1" outlineLevel="1" collapsed="1" x14ac:dyDescent="0.25">
      <c r="A4622" t="s">
        <v>4866</v>
      </c>
      <c r="C4622" s="2" t="s">
        <v>12976</v>
      </c>
      <c r="D4622" s="2">
        <v>399</v>
      </c>
      <c r="E4622" s="7">
        <v>1999</v>
      </c>
      <c r="F4622" s="5" t="s">
        <v>1264</v>
      </c>
      <c r="H4622" s="5" t="s">
        <v>5398</v>
      </c>
      <c r="I4622" s="6" t="s">
        <v>888</v>
      </c>
      <c r="J4622" s="6" t="s">
        <v>15198</v>
      </c>
      <c r="K4622" s="17">
        <v>5</v>
      </c>
      <c r="L4622" s="17" t="s">
        <v>20076</v>
      </c>
      <c r="M4622" s="9"/>
      <c r="N4622" s="9"/>
      <c r="O4622" s="21"/>
      <c r="Q4622" s="29"/>
      <c r="U4622" s="17"/>
      <c r="V4622" s="2">
        <v>254</v>
      </c>
      <c r="Y4622" t="str">
        <f t="shared" ref="Y4622:Y4685" si="297">IF(COUNTIF(F4622,"*fdc*"),1,"")</f>
        <v/>
      </c>
      <c r="AA4622" t="str">
        <f t="shared" ref="AA4622:AA4685" si="298">IF(COUNTIF(F4622,"*s/s*"),1,"")</f>
        <v/>
      </c>
      <c r="AC4622" s="7"/>
      <c r="AD4622" t="s">
        <v>888</v>
      </c>
      <c r="AE4622">
        <f t="shared" si="296"/>
        <v>0</v>
      </c>
      <c r="AG4622" s="2"/>
      <c r="AH4622" t="s">
        <v>4873</v>
      </c>
      <c r="AI4622" s="7" t="s">
        <v>4922</v>
      </c>
    </row>
    <row r="4623" spans="1:35" ht="11" customHeight="1" outlineLevel="1" x14ac:dyDescent="0.25">
      <c r="A4623" t="s">
        <v>4866</v>
      </c>
      <c r="C4623" s="2" t="s">
        <v>12976</v>
      </c>
      <c r="D4623" s="2" t="s">
        <v>15199</v>
      </c>
      <c r="E4623" s="7">
        <v>1999</v>
      </c>
      <c r="F4623" s="5" t="s">
        <v>4877</v>
      </c>
      <c r="H4623" s="5" t="s">
        <v>5398</v>
      </c>
      <c r="I4623" s="6" t="s">
        <v>1265</v>
      </c>
      <c r="J4623" s="6" t="s">
        <v>15198</v>
      </c>
      <c r="K4623" s="17">
        <v>5</v>
      </c>
      <c r="L4623" s="17" t="s">
        <v>7730</v>
      </c>
      <c r="M4623" s="9">
        <v>9.8000000000000007</v>
      </c>
      <c r="N4623" s="9"/>
      <c r="O4623" s="21"/>
      <c r="Q4623" s="29"/>
      <c r="U4623" s="17"/>
      <c r="V4623" s="2" t="s">
        <v>3582</v>
      </c>
      <c r="Y4623" t="str">
        <f t="shared" si="297"/>
        <v/>
      </c>
      <c r="AA4623" t="str">
        <f t="shared" si="298"/>
        <v/>
      </c>
      <c r="AC4623" s="7"/>
      <c r="AD4623" t="s">
        <v>1265</v>
      </c>
      <c r="AE4623">
        <f t="shared" si="296"/>
        <v>0</v>
      </c>
      <c r="AG4623" s="2"/>
      <c r="AH4623" t="s">
        <v>1266</v>
      </c>
      <c r="AI4623" s="7" t="s">
        <v>4620</v>
      </c>
    </row>
    <row r="4624" spans="1:35" ht="11" customHeight="1" outlineLevel="1" x14ac:dyDescent="0.25">
      <c r="A4624" t="s">
        <v>4866</v>
      </c>
      <c r="C4624" s="2" t="s">
        <v>12976</v>
      </c>
      <c r="D4624" s="2">
        <v>403</v>
      </c>
      <c r="E4624" s="7">
        <v>1999</v>
      </c>
      <c r="F4624" s="5" t="s">
        <v>18750</v>
      </c>
      <c r="H4624" s="5" t="s">
        <v>5398</v>
      </c>
      <c r="I4624" s="6" t="s">
        <v>4879</v>
      </c>
      <c r="J4624" s="6" t="s">
        <v>15200</v>
      </c>
      <c r="K4624" s="17">
        <v>2</v>
      </c>
      <c r="L4624" s="17" t="s">
        <v>7732</v>
      </c>
      <c r="M4624" s="9"/>
      <c r="N4624" s="9"/>
      <c r="O4624" s="21"/>
      <c r="Q4624" s="29"/>
      <c r="U4624" s="17"/>
      <c r="V4624" s="2"/>
      <c r="Y4624" t="str">
        <f t="shared" si="297"/>
        <v/>
      </c>
      <c r="AA4624" t="str">
        <f t="shared" si="298"/>
        <v/>
      </c>
      <c r="AC4624" s="7"/>
      <c r="AD4624" t="s">
        <v>4879</v>
      </c>
      <c r="AE4624">
        <f t="shared" si="296"/>
        <v>0</v>
      </c>
      <c r="AG4624" s="2"/>
      <c r="AH4624" t="s">
        <v>880</v>
      </c>
      <c r="AI4624" s="7" t="s">
        <v>4922</v>
      </c>
    </row>
    <row r="4625" spans="1:35" ht="11" customHeight="1" outlineLevel="1" x14ac:dyDescent="0.25">
      <c r="A4625" t="s">
        <v>4866</v>
      </c>
      <c r="C4625" s="2" t="s">
        <v>12976</v>
      </c>
      <c r="D4625" s="2" t="s">
        <v>15201</v>
      </c>
      <c r="E4625" s="7">
        <v>1999</v>
      </c>
      <c r="F4625" s="5" t="s">
        <v>15202</v>
      </c>
      <c r="H4625" s="5" t="s">
        <v>5398</v>
      </c>
      <c r="I4625" s="6" t="s">
        <v>4879</v>
      </c>
      <c r="J4625" s="6" t="s">
        <v>15200</v>
      </c>
      <c r="K4625" s="17">
        <v>2</v>
      </c>
      <c r="L4625" s="17" t="s">
        <v>7732</v>
      </c>
      <c r="M4625" s="9"/>
      <c r="N4625" s="9"/>
      <c r="O4625" s="21"/>
      <c r="Q4625" s="29"/>
      <c r="U4625" s="17"/>
      <c r="V4625" s="2" t="s">
        <v>3009</v>
      </c>
      <c r="X4625" t="s">
        <v>7732</v>
      </c>
      <c r="Y4625" t="str">
        <f t="shared" si="297"/>
        <v/>
      </c>
      <c r="AA4625">
        <f t="shared" si="298"/>
        <v>1</v>
      </c>
      <c r="AC4625" s="7"/>
      <c r="AD4625" t="s">
        <v>4879</v>
      </c>
      <c r="AE4625">
        <f t="shared" si="296"/>
        <v>0</v>
      </c>
      <c r="AG4625" s="2"/>
      <c r="AH4625" t="s">
        <v>880</v>
      </c>
      <c r="AI4625" s="7" t="s">
        <v>4922</v>
      </c>
    </row>
    <row r="4626" spans="1:35" ht="11" customHeight="1" outlineLevel="1" x14ac:dyDescent="0.25">
      <c r="A4626" t="s">
        <v>4866</v>
      </c>
      <c r="C4626" s="2" t="s">
        <v>12976</v>
      </c>
      <c r="D4626" s="2">
        <v>417</v>
      </c>
      <c r="E4626" s="7">
        <v>2000</v>
      </c>
      <c r="F4626" s="5" t="s">
        <v>1654</v>
      </c>
      <c r="H4626" s="5" t="s">
        <v>5398</v>
      </c>
      <c r="I4626" s="6" t="s">
        <v>15203</v>
      </c>
      <c r="J4626" s="6" t="s">
        <v>7554</v>
      </c>
      <c r="K4626" s="17">
        <v>7</v>
      </c>
      <c r="L4626" s="17" t="s">
        <v>7730</v>
      </c>
      <c r="M4626" s="9">
        <v>1.5</v>
      </c>
      <c r="N4626" s="9"/>
      <c r="O4626" s="21"/>
      <c r="Q4626" s="29"/>
      <c r="U4626" s="17"/>
      <c r="V4626" s="2"/>
      <c r="Y4626" t="str">
        <f t="shared" si="297"/>
        <v/>
      </c>
      <c r="AA4626" t="str">
        <f t="shared" si="298"/>
        <v/>
      </c>
      <c r="AC4626" s="7"/>
      <c r="AD4626" t="s">
        <v>15203</v>
      </c>
      <c r="AE4626">
        <f t="shared" si="296"/>
        <v>0</v>
      </c>
      <c r="AG4626" s="2"/>
      <c r="AI4626" s="7"/>
    </row>
    <row r="4627" spans="1:35" ht="11" customHeight="1" outlineLevel="1" x14ac:dyDescent="0.25">
      <c r="A4627" t="s">
        <v>4866</v>
      </c>
      <c r="C4627" s="2" t="s">
        <v>12976</v>
      </c>
      <c r="D4627" s="2">
        <v>426</v>
      </c>
      <c r="E4627" s="7">
        <v>2000</v>
      </c>
      <c r="F4627" s="5" t="s">
        <v>15205</v>
      </c>
      <c r="H4627" s="5" t="s">
        <v>5398</v>
      </c>
      <c r="I4627" s="6" t="s">
        <v>15197</v>
      </c>
      <c r="J4627" s="6" t="s">
        <v>15204</v>
      </c>
      <c r="K4627" s="17">
        <v>6</v>
      </c>
      <c r="L4627" s="17" t="s">
        <v>7730</v>
      </c>
      <c r="M4627" s="9">
        <v>2</v>
      </c>
      <c r="N4627" s="9"/>
      <c r="O4627" s="21"/>
      <c r="Q4627" s="29"/>
      <c r="U4627" s="17"/>
      <c r="V4627" s="2"/>
      <c r="Y4627" t="str">
        <f t="shared" si="297"/>
        <v/>
      </c>
      <c r="AA4627" t="str">
        <f t="shared" si="298"/>
        <v/>
      </c>
      <c r="AC4627" s="7"/>
      <c r="AD4627" t="s">
        <v>15197</v>
      </c>
      <c r="AE4627">
        <f t="shared" si="296"/>
        <v>0</v>
      </c>
      <c r="AG4627" s="2"/>
      <c r="AI4627" s="7"/>
    </row>
    <row r="4628" spans="1:35" ht="11" customHeight="1" outlineLevel="1" x14ac:dyDescent="0.25">
      <c r="A4628" t="s">
        <v>4866</v>
      </c>
      <c r="C4628" s="2" t="s">
        <v>12976</v>
      </c>
      <c r="D4628" s="2">
        <v>430</v>
      </c>
      <c r="E4628" s="7">
        <v>2000</v>
      </c>
      <c r="F4628" s="5" t="s">
        <v>6072</v>
      </c>
      <c r="H4628" s="5" t="s">
        <v>5398</v>
      </c>
      <c r="I4628" s="6" t="s">
        <v>6073</v>
      </c>
      <c r="J4628" s="6" t="s">
        <v>15206</v>
      </c>
      <c r="K4628" s="17">
        <v>5</v>
      </c>
      <c r="L4628" s="17" t="s">
        <v>7730</v>
      </c>
      <c r="M4628" s="9">
        <v>10</v>
      </c>
      <c r="N4628" s="9"/>
      <c r="O4628" s="21"/>
      <c r="Q4628" s="29"/>
      <c r="U4628" s="17"/>
      <c r="V4628" s="2">
        <v>268</v>
      </c>
      <c r="Y4628" t="str">
        <f t="shared" si="297"/>
        <v/>
      </c>
      <c r="AA4628" t="str">
        <f t="shared" si="298"/>
        <v/>
      </c>
      <c r="AC4628" s="7"/>
      <c r="AD4628" t="s">
        <v>6073</v>
      </c>
      <c r="AE4628">
        <f t="shared" si="296"/>
        <v>0</v>
      </c>
      <c r="AG4628" s="2"/>
      <c r="AH4628" t="s">
        <v>4873</v>
      </c>
      <c r="AI4628" s="7" t="s">
        <v>4922</v>
      </c>
    </row>
    <row r="4629" spans="1:35" ht="11" customHeight="1" outlineLevel="1" x14ac:dyDescent="0.25">
      <c r="A4629" t="s">
        <v>4866</v>
      </c>
      <c r="C4629" s="2" t="s">
        <v>12976</v>
      </c>
      <c r="D4629" s="2">
        <v>435</v>
      </c>
      <c r="E4629" s="7">
        <v>2000</v>
      </c>
      <c r="F4629" s="5" t="s">
        <v>107</v>
      </c>
      <c r="H4629" s="5" t="s">
        <v>5398</v>
      </c>
      <c r="I4629" s="6" t="s">
        <v>888</v>
      </c>
      <c r="J4629" s="6" t="s">
        <v>15207</v>
      </c>
      <c r="K4629" s="17">
        <v>6</v>
      </c>
      <c r="L4629" s="17" t="s">
        <v>7730</v>
      </c>
      <c r="M4629" s="9">
        <v>5</v>
      </c>
      <c r="N4629" s="9"/>
      <c r="O4629" s="21"/>
      <c r="Q4629" s="29"/>
      <c r="U4629" s="17"/>
      <c r="V4629" s="2">
        <v>269</v>
      </c>
      <c r="Y4629" t="str">
        <f t="shared" si="297"/>
        <v/>
      </c>
      <c r="AA4629" t="str">
        <f t="shared" si="298"/>
        <v/>
      </c>
      <c r="AC4629" s="7"/>
      <c r="AD4629" t="s">
        <v>888</v>
      </c>
      <c r="AE4629">
        <f t="shared" si="296"/>
        <v>0</v>
      </c>
      <c r="AG4629" s="2"/>
      <c r="AH4629" t="s">
        <v>4873</v>
      </c>
      <c r="AI4629" s="7" t="s">
        <v>4610</v>
      </c>
    </row>
    <row r="4630" spans="1:35" ht="11" customHeight="1" outlineLevel="1" x14ac:dyDescent="0.25">
      <c r="A4630" t="s">
        <v>4866</v>
      </c>
      <c r="C4630" s="2" t="s">
        <v>12976</v>
      </c>
      <c r="D4630" s="2" t="s">
        <v>15208</v>
      </c>
      <c r="E4630" s="7">
        <v>2000</v>
      </c>
      <c r="F4630" s="5" t="s">
        <v>6074</v>
      </c>
      <c r="H4630" s="5" t="s">
        <v>5398</v>
      </c>
      <c r="I4630" s="6" t="s">
        <v>888</v>
      </c>
      <c r="J4630" s="6" t="s">
        <v>15207</v>
      </c>
      <c r="K4630" s="17">
        <v>5</v>
      </c>
      <c r="L4630" s="17" t="s">
        <v>7732</v>
      </c>
      <c r="M4630" s="9"/>
      <c r="N4630" s="9"/>
      <c r="O4630" s="21"/>
      <c r="Q4630" s="29"/>
      <c r="U4630" s="17"/>
      <c r="V4630" s="2" t="s">
        <v>6071</v>
      </c>
      <c r="Y4630" t="str">
        <f t="shared" si="297"/>
        <v/>
      </c>
      <c r="AA4630" t="str">
        <f t="shared" si="298"/>
        <v/>
      </c>
      <c r="AC4630" s="7"/>
      <c r="AD4630" t="s">
        <v>888</v>
      </c>
      <c r="AE4630">
        <f t="shared" si="296"/>
        <v>0</v>
      </c>
      <c r="AG4630" s="2"/>
      <c r="AH4630" t="s">
        <v>4873</v>
      </c>
      <c r="AI4630" s="7" t="s">
        <v>4922</v>
      </c>
    </row>
    <row r="4631" spans="1:35" ht="11" customHeight="1" outlineLevel="1" x14ac:dyDescent="0.25">
      <c r="A4631" t="s">
        <v>4866</v>
      </c>
      <c r="C4631" s="2" t="s">
        <v>12976</v>
      </c>
      <c r="D4631" s="2">
        <v>440</v>
      </c>
      <c r="E4631" s="7">
        <v>2001</v>
      </c>
      <c r="F4631" s="5" t="s">
        <v>1654</v>
      </c>
      <c r="H4631" s="5" t="s">
        <v>5398</v>
      </c>
      <c r="I4631" s="6" t="s">
        <v>9513</v>
      </c>
      <c r="J4631" s="6" t="s">
        <v>7554</v>
      </c>
      <c r="K4631" s="17">
        <v>7</v>
      </c>
      <c r="L4631" s="17" t="s">
        <v>7732</v>
      </c>
      <c r="M4631" s="9"/>
      <c r="N4631" s="9"/>
      <c r="O4631" s="21"/>
      <c r="Q4631" s="29"/>
      <c r="U4631" s="17"/>
      <c r="V4631" s="2"/>
      <c r="Y4631" t="str">
        <f t="shared" si="297"/>
        <v/>
      </c>
      <c r="AA4631" t="str">
        <f t="shared" si="298"/>
        <v/>
      </c>
      <c r="AC4631" s="7"/>
      <c r="AD4631" t="s">
        <v>9513</v>
      </c>
      <c r="AE4631">
        <f t="shared" si="296"/>
        <v>0</v>
      </c>
      <c r="AG4631" s="2"/>
      <c r="AI4631" s="7"/>
    </row>
    <row r="4632" spans="1:35" ht="11" customHeight="1" outlineLevel="1" x14ac:dyDescent="0.25">
      <c r="A4632" t="s">
        <v>4866</v>
      </c>
      <c r="C4632" s="2" t="s">
        <v>12976</v>
      </c>
      <c r="D4632" s="2" t="s">
        <v>14398</v>
      </c>
      <c r="E4632" s="7">
        <v>2001</v>
      </c>
      <c r="F4632" s="5" t="s">
        <v>107</v>
      </c>
      <c r="H4632" s="5" t="s">
        <v>5398</v>
      </c>
      <c r="I4632" s="6" t="s">
        <v>888</v>
      </c>
      <c r="J4632" s="6" t="s">
        <v>15209</v>
      </c>
      <c r="K4632" s="17">
        <v>5</v>
      </c>
      <c r="L4632" s="17" t="s">
        <v>7732</v>
      </c>
      <c r="M4632" s="9"/>
      <c r="N4632" s="9"/>
      <c r="O4632" s="21"/>
      <c r="Q4632" s="29"/>
      <c r="U4632" s="17"/>
      <c r="V4632" s="2"/>
      <c r="Y4632" t="str">
        <f t="shared" si="297"/>
        <v/>
      </c>
      <c r="AA4632" t="str">
        <f t="shared" si="298"/>
        <v/>
      </c>
      <c r="AC4632" s="7"/>
      <c r="AD4632" t="s">
        <v>888</v>
      </c>
      <c r="AE4632">
        <f t="shared" si="296"/>
        <v>0</v>
      </c>
      <c r="AG4632" s="2"/>
      <c r="AI4632" s="7"/>
    </row>
    <row r="4633" spans="1:35" ht="11" customHeight="1" outlineLevel="1" collapsed="1" x14ac:dyDescent="0.25">
      <c r="A4633" t="s">
        <v>4866</v>
      </c>
      <c r="C4633" s="2" t="s">
        <v>12976</v>
      </c>
      <c r="D4633" s="2">
        <v>449</v>
      </c>
      <c r="E4633" s="7">
        <v>2001</v>
      </c>
      <c r="F4633" s="5" t="s">
        <v>107</v>
      </c>
      <c r="H4633" s="5" t="s">
        <v>5398</v>
      </c>
      <c r="I4633" s="6" t="s">
        <v>888</v>
      </c>
      <c r="J4633" s="6" t="s">
        <v>15210</v>
      </c>
      <c r="K4633" s="17">
        <v>2</v>
      </c>
      <c r="L4633" s="17" t="s">
        <v>7732</v>
      </c>
      <c r="M4633" s="9"/>
      <c r="N4633" s="9"/>
      <c r="O4633" s="21"/>
      <c r="Q4633" s="29"/>
      <c r="U4633" s="17"/>
      <c r="V4633" s="2">
        <v>282</v>
      </c>
      <c r="Y4633" t="str">
        <f t="shared" si="297"/>
        <v/>
      </c>
      <c r="AA4633" t="str">
        <f t="shared" si="298"/>
        <v/>
      </c>
      <c r="AC4633" s="7"/>
      <c r="AD4633" t="s">
        <v>888</v>
      </c>
      <c r="AE4633">
        <f t="shared" si="296"/>
        <v>0</v>
      </c>
      <c r="AG4633" s="2"/>
      <c r="AH4633" t="s">
        <v>4873</v>
      </c>
      <c r="AI4633" s="7" t="s">
        <v>4610</v>
      </c>
    </row>
    <row r="4634" spans="1:35" ht="11" customHeight="1" outlineLevel="1" x14ac:dyDescent="0.25">
      <c r="A4634" t="s">
        <v>4866</v>
      </c>
      <c r="C4634" s="2" t="s">
        <v>12976</v>
      </c>
      <c r="D4634" s="2" t="s">
        <v>15212</v>
      </c>
      <c r="E4634" s="7">
        <v>2001</v>
      </c>
      <c r="F4634" s="5" t="s">
        <v>2632</v>
      </c>
      <c r="H4634" s="5" t="s">
        <v>5398</v>
      </c>
      <c r="I4634" s="6" t="s">
        <v>888</v>
      </c>
      <c r="J4634" s="6" t="s">
        <v>15210</v>
      </c>
      <c r="K4634" s="17">
        <v>2</v>
      </c>
      <c r="L4634" s="17" t="s">
        <v>7732</v>
      </c>
      <c r="M4634" s="9"/>
      <c r="N4634" s="9"/>
      <c r="O4634" s="21"/>
      <c r="Q4634" s="29"/>
      <c r="U4634" s="17"/>
      <c r="V4634" s="2" t="s">
        <v>7988</v>
      </c>
      <c r="X4634" t="s">
        <v>7732</v>
      </c>
      <c r="Y4634" t="str">
        <f t="shared" si="297"/>
        <v/>
      </c>
      <c r="AA4634" t="str">
        <f t="shared" si="298"/>
        <v/>
      </c>
      <c r="AC4634" s="7"/>
      <c r="AD4634" t="s">
        <v>888</v>
      </c>
      <c r="AE4634">
        <f t="shared" ref="AE4634:AE4665" si="299">COUNTIF(I4634,"*Fuji*")</f>
        <v>0</v>
      </c>
      <c r="AG4634" s="2"/>
      <c r="AH4634" t="s">
        <v>4873</v>
      </c>
      <c r="AI4634" s="42"/>
    </row>
    <row r="4635" spans="1:35" ht="11" customHeight="1" outlineLevel="1" x14ac:dyDescent="0.3">
      <c r="A4635" t="s">
        <v>4866</v>
      </c>
      <c r="C4635" s="2" t="s">
        <v>12976</v>
      </c>
      <c r="D4635" s="2">
        <v>451</v>
      </c>
      <c r="E4635" s="7">
        <v>2001</v>
      </c>
      <c r="F4635" s="8" t="s">
        <v>22180</v>
      </c>
      <c r="H4635" s="5" t="s">
        <v>2633</v>
      </c>
      <c r="I4635" s="6" t="s">
        <v>4879</v>
      </c>
      <c r="J4635" s="6" t="s">
        <v>15211</v>
      </c>
      <c r="K4635" s="17">
        <v>5</v>
      </c>
      <c r="L4635" s="17" t="s">
        <v>7730</v>
      </c>
      <c r="M4635" s="9">
        <v>5</v>
      </c>
      <c r="N4635" s="9"/>
      <c r="O4635" s="21"/>
      <c r="Q4635" s="29"/>
      <c r="U4635" s="17"/>
      <c r="V4635" s="2">
        <v>285</v>
      </c>
      <c r="Y4635" t="str">
        <f t="shared" si="297"/>
        <v/>
      </c>
      <c r="AA4635" t="str">
        <f t="shared" si="298"/>
        <v/>
      </c>
      <c r="AC4635" s="7"/>
      <c r="AD4635" t="s">
        <v>4879</v>
      </c>
      <c r="AE4635">
        <f t="shared" si="299"/>
        <v>0</v>
      </c>
      <c r="AG4635" s="2"/>
      <c r="AH4635" t="s">
        <v>880</v>
      </c>
      <c r="AI4635" s="7" t="s">
        <v>4922</v>
      </c>
    </row>
    <row r="4636" spans="1:35" ht="11" customHeight="1" outlineLevel="1" x14ac:dyDescent="0.25">
      <c r="A4636" t="s">
        <v>4866</v>
      </c>
      <c r="C4636" s="2" t="s">
        <v>12976</v>
      </c>
      <c r="D4636" s="2">
        <v>480</v>
      </c>
      <c r="E4636" s="7">
        <v>2002</v>
      </c>
      <c r="F4636" s="19">
        <v>0.15</v>
      </c>
      <c r="H4636" s="5" t="s">
        <v>5398</v>
      </c>
      <c r="I4636" s="6" t="s">
        <v>15213</v>
      </c>
      <c r="J4636" s="6" t="s">
        <v>7554</v>
      </c>
      <c r="K4636" s="17">
        <v>7</v>
      </c>
      <c r="L4636" s="17" t="s">
        <v>7730</v>
      </c>
      <c r="M4636" s="9">
        <v>1.3</v>
      </c>
      <c r="N4636" s="9"/>
      <c r="O4636" s="21"/>
      <c r="Q4636" s="29"/>
      <c r="U4636" s="17"/>
      <c r="V4636" s="2"/>
      <c r="Y4636" t="str">
        <f t="shared" si="297"/>
        <v/>
      </c>
      <c r="AA4636" t="str">
        <f t="shared" si="298"/>
        <v/>
      </c>
      <c r="AC4636" s="7"/>
      <c r="AD4636" t="s">
        <v>15213</v>
      </c>
      <c r="AE4636">
        <f t="shared" si="299"/>
        <v>0</v>
      </c>
      <c r="AG4636" s="2"/>
      <c r="AI4636" s="7"/>
    </row>
    <row r="4637" spans="1:35" ht="11" customHeight="1" outlineLevel="1" x14ac:dyDescent="0.25">
      <c r="A4637" t="s">
        <v>4866</v>
      </c>
      <c r="C4637" s="2" t="s">
        <v>12976</v>
      </c>
      <c r="D4637" s="2">
        <v>492</v>
      </c>
      <c r="E4637" s="7">
        <v>2002</v>
      </c>
      <c r="F4637" s="19">
        <v>2.44</v>
      </c>
      <c r="H4637" s="5" t="s">
        <v>5398</v>
      </c>
      <c r="I4637" s="6" t="s">
        <v>80</v>
      </c>
      <c r="J4637" s="6" t="s">
        <v>15214</v>
      </c>
      <c r="K4637" s="17">
        <v>5</v>
      </c>
      <c r="L4637" s="17" t="s">
        <v>7730</v>
      </c>
      <c r="M4637" s="9">
        <v>6.8</v>
      </c>
      <c r="N4637" s="9"/>
      <c r="O4637" s="21"/>
      <c r="Q4637" s="29"/>
      <c r="U4637" s="17"/>
      <c r="V4637" s="2">
        <v>307</v>
      </c>
      <c r="Y4637" t="str">
        <f t="shared" si="297"/>
        <v/>
      </c>
      <c r="AA4637" t="str">
        <f t="shared" si="298"/>
        <v/>
      </c>
      <c r="AC4637" s="7"/>
      <c r="AD4637" t="s">
        <v>80</v>
      </c>
      <c r="AE4637">
        <f t="shared" si="299"/>
        <v>0</v>
      </c>
      <c r="AG4637" s="2"/>
      <c r="AH4637" t="s">
        <v>1266</v>
      </c>
      <c r="AI4637" s="7" t="s">
        <v>4922</v>
      </c>
    </row>
    <row r="4638" spans="1:35" ht="11" customHeight="1" outlineLevel="1" x14ac:dyDescent="0.25">
      <c r="A4638" t="s">
        <v>4866</v>
      </c>
      <c r="C4638" s="2" t="s">
        <v>12976</v>
      </c>
      <c r="D4638" s="2" t="s">
        <v>15216</v>
      </c>
      <c r="E4638" s="7">
        <v>2002</v>
      </c>
      <c r="F4638" s="5" t="s">
        <v>397</v>
      </c>
      <c r="H4638" s="5" t="s">
        <v>5398</v>
      </c>
      <c r="I4638" s="6" t="s">
        <v>888</v>
      </c>
      <c r="J4638" s="6" t="s">
        <v>15215</v>
      </c>
      <c r="K4638" s="17">
        <v>1</v>
      </c>
      <c r="L4638" s="17" t="s">
        <v>7732</v>
      </c>
      <c r="M4638" s="9"/>
      <c r="N4638" s="9"/>
      <c r="O4638" s="21"/>
      <c r="Q4638" s="29"/>
      <c r="U4638" s="17"/>
      <c r="V4638" s="2">
        <v>311</v>
      </c>
      <c r="X4638" t="s">
        <v>7732</v>
      </c>
      <c r="Y4638" t="str">
        <f t="shared" si="297"/>
        <v/>
      </c>
      <c r="AA4638" t="str">
        <f t="shared" si="298"/>
        <v/>
      </c>
      <c r="AC4638" s="7"/>
      <c r="AD4638" t="s">
        <v>888</v>
      </c>
      <c r="AE4638">
        <f t="shared" si="299"/>
        <v>0</v>
      </c>
      <c r="AG4638" s="2"/>
      <c r="AH4638" t="s">
        <v>4873</v>
      </c>
      <c r="AI4638" s="7" t="s">
        <v>4620</v>
      </c>
    </row>
    <row r="4639" spans="1:35" ht="11" customHeight="1" outlineLevel="1" x14ac:dyDescent="0.25">
      <c r="A4639" t="s">
        <v>4866</v>
      </c>
      <c r="C4639" s="2" t="s">
        <v>12976</v>
      </c>
      <c r="D4639" s="2">
        <v>497</v>
      </c>
      <c r="E4639" s="7">
        <v>2002</v>
      </c>
      <c r="F4639" s="19">
        <v>3.66</v>
      </c>
      <c r="H4639" s="5" t="s">
        <v>5398</v>
      </c>
      <c r="I4639" s="6" t="s">
        <v>5130</v>
      </c>
      <c r="J4639" s="6" t="s">
        <v>15215</v>
      </c>
      <c r="K4639" s="17">
        <v>6</v>
      </c>
      <c r="L4639" s="17" t="s">
        <v>7730</v>
      </c>
      <c r="M4639" s="9">
        <v>4.5</v>
      </c>
      <c r="N4639" s="9"/>
      <c r="O4639" s="21"/>
      <c r="Q4639" s="29"/>
      <c r="U4639" s="17"/>
      <c r="V4639" s="2" t="s">
        <v>1336</v>
      </c>
      <c r="Y4639" t="str">
        <f t="shared" si="297"/>
        <v/>
      </c>
      <c r="AA4639" t="str">
        <f t="shared" si="298"/>
        <v/>
      </c>
      <c r="AC4639" s="7"/>
      <c r="AD4639" t="s">
        <v>5130</v>
      </c>
      <c r="AE4639">
        <f t="shared" si="299"/>
        <v>0</v>
      </c>
      <c r="AG4639" s="2"/>
      <c r="AH4639" t="s">
        <v>4873</v>
      </c>
      <c r="AI4639" s="7" t="s">
        <v>4922</v>
      </c>
    </row>
    <row r="4640" spans="1:35" ht="11" customHeight="1" outlineLevel="1" x14ac:dyDescent="0.25">
      <c r="A4640" t="s">
        <v>4866</v>
      </c>
      <c r="C4640" s="2" t="s">
        <v>12976</v>
      </c>
      <c r="D4640" s="2">
        <v>498</v>
      </c>
      <c r="E4640" s="7">
        <v>2002</v>
      </c>
      <c r="F4640" s="19">
        <v>0.46</v>
      </c>
      <c r="H4640" s="5" t="s">
        <v>5398</v>
      </c>
      <c r="I4640" s="6" t="s">
        <v>4324</v>
      </c>
      <c r="J4640" s="6" t="s">
        <v>15215</v>
      </c>
      <c r="K4640" s="17">
        <v>1</v>
      </c>
      <c r="L4640" s="17" t="s">
        <v>7730</v>
      </c>
      <c r="M4640" s="9">
        <v>4.5</v>
      </c>
      <c r="N4640" s="9"/>
      <c r="O4640" s="21"/>
      <c r="Q4640" s="29"/>
      <c r="S4640">
        <v>1</v>
      </c>
      <c r="T4640">
        <v>1</v>
      </c>
      <c r="U4640" s="17"/>
      <c r="V4640" s="2" t="s">
        <v>6145</v>
      </c>
      <c r="Y4640" t="str">
        <f t="shared" si="297"/>
        <v/>
      </c>
      <c r="AA4640" t="str">
        <f t="shared" si="298"/>
        <v/>
      </c>
      <c r="AC4640" s="7"/>
      <c r="AD4640" t="s">
        <v>4324</v>
      </c>
      <c r="AE4640">
        <f t="shared" si="299"/>
        <v>0</v>
      </c>
      <c r="AG4640" s="2"/>
      <c r="AH4640" t="s">
        <v>4873</v>
      </c>
      <c r="AI4640" s="7" t="s">
        <v>4922</v>
      </c>
    </row>
    <row r="4641" spans="1:35" ht="11" customHeight="1" outlineLevel="1" x14ac:dyDescent="0.25">
      <c r="A4641" t="s">
        <v>4866</v>
      </c>
      <c r="C4641" s="2" t="s">
        <v>12976</v>
      </c>
      <c r="D4641" s="2">
        <v>502</v>
      </c>
      <c r="E4641" s="7">
        <v>2003</v>
      </c>
      <c r="F4641" s="19">
        <v>0.15</v>
      </c>
      <c r="H4641" s="5" t="s">
        <v>5398</v>
      </c>
      <c r="I4641" s="6" t="s">
        <v>9442</v>
      </c>
      <c r="J4641" s="6" t="s">
        <v>7554</v>
      </c>
      <c r="K4641" s="17">
        <v>7</v>
      </c>
      <c r="L4641" s="17" t="s">
        <v>7732</v>
      </c>
      <c r="M4641" s="9"/>
      <c r="N4641" s="9"/>
      <c r="O4641" s="21"/>
      <c r="Q4641" s="29"/>
      <c r="U4641" s="17"/>
      <c r="V4641" s="2"/>
      <c r="Y4641" t="str">
        <f t="shared" si="297"/>
        <v/>
      </c>
      <c r="AA4641" t="str">
        <f t="shared" si="298"/>
        <v/>
      </c>
      <c r="AC4641" s="7"/>
      <c r="AD4641" t="s">
        <v>9442</v>
      </c>
      <c r="AE4641">
        <f t="shared" si="299"/>
        <v>0</v>
      </c>
      <c r="AG4641" s="2"/>
      <c r="AI4641" s="7"/>
    </row>
    <row r="4642" spans="1:35" ht="11" customHeight="1" outlineLevel="1" x14ac:dyDescent="0.25">
      <c r="A4642" t="s">
        <v>4866</v>
      </c>
      <c r="C4642" s="2" t="s">
        <v>12976</v>
      </c>
      <c r="D4642" s="2">
        <v>503</v>
      </c>
      <c r="E4642" s="7">
        <v>2003</v>
      </c>
      <c r="F4642" s="19">
        <v>0.41</v>
      </c>
      <c r="H4642" s="5" t="s">
        <v>5398</v>
      </c>
      <c r="I4642" s="6" t="s">
        <v>15218</v>
      </c>
      <c r="J4642" s="6" t="s">
        <v>15217</v>
      </c>
      <c r="K4642" s="17">
        <v>5</v>
      </c>
      <c r="L4642" s="17" t="s">
        <v>7732</v>
      </c>
      <c r="M4642" s="9"/>
      <c r="N4642" s="9"/>
      <c r="O4642" s="21"/>
      <c r="Q4642" s="29"/>
      <c r="U4642" s="17"/>
      <c r="V4642" s="2"/>
      <c r="Y4642" t="str">
        <f t="shared" si="297"/>
        <v/>
      </c>
      <c r="AA4642" t="str">
        <f t="shared" si="298"/>
        <v/>
      </c>
      <c r="AC4642" s="7"/>
      <c r="AD4642" t="s">
        <v>15218</v>
      </c>
      <c r="AE4642">
        <f t="shared" si="299"/>
        <v>0</v>
      </c>
      <c r="AG4642" s="2"/>
      <c r="AI4642" s="7"/>
    </row>
    <row r="4643" spans="1:35" ht="11" customHeight="1" outlineLevel="1" x14ac:dyDescent="0.25">
      <c r="A4643" t="s">
        <v>4866</v>
      </c>
      <c r="C4643" s="2" t="s">
        <v>12976</v>
      </c>
      <c r="D4643" s="2">
        <v>515</v>
      </c>
      <c r="E4643" s="7">
        <v>2003</v>
      </c>
      <c r="F4643" s="19">
        <v>3.66</v>
      </c>
      <c r="H4643" s="5" t="s">
        <v>5398</v>
      </c>
      <c r="I4643" s="6" t="s">
        <v>892</v>
      </c>
      <c r="J4643" s="6" t="s">
        <v>15219</v>
      </c>
      <c r="K4643" s="17">
        <v>3</v>
      </c>
      <c r="L4643" s="17" t="s">
        <v>7732</v>
      </c>
      <c r="M4643" s="9"/>
      <c r="N4643" s="9"/>
      <c r="O4643" s="21"/>
      <c r="Q4643" s="29"/>
      <c r="U4643" s="17"/>
      <c r="V4643" s="2">
        <v>324</v>
      </c>
      <c r="Y4643" t="str">
        <f t="shared" si="297"/>
        <v/>
      </c>
      <c r="AA4643" t="str">
        <f t="shared" si="298"/>
        <v/>
      </c>
      <c r="AC4643" s="7"/>
      <c r="AD4643" t="s">
        <v>892</v>
      </c>
      <c r="AE4643">
        <f t="shared" si="299"/>
        <v>0</v>
      </c>
      <c r="AG4643" s="2"/>
      <c r="AH4643" t="s">
        <v>893</v>
      </c>
      <c r="AI4643" s="7" t="s">
        <v>4922</v>
      </c>
    </row>
    <row r="4644" spans="1:35" ht="11" customHeight="1" outlineLevel="1" x14ac:dyDescent="0.25">
      <c r="A4644" t="s">
        <v>4866</v>
      </c>
      <c r="C4644" s="2" t="s">
        <v>12976</v>
      </c>
      <c r="D4644" s="2">
        <v>537</v>
      </c>
      <c r="E4644" s="7">
        <v>2004</v>
      </c>
      <c r="F4644" s="19">
        <v>0.15</v>
      </c>
      <c r="H4644" s="5" t="s">
        <v>5398</v>
      </c>
      <c r="I4644" s="6" t="s">
        <v>15220</v>
      </c>
      <c r="J4644" s="6" t="s">
        <v>7554</v>
      </c>
      <c r="K4644" s="17">
        <v>7</v>
      </c>
      <c r="L4644" s="17" t="s">
        <v>7730</v>
      </c>
      <c r="M4644" s="9">
        <v>1.3</v>
      </c>
      <c r="N4644" s="9"/>
      <c r="O4644" s="21"/>
      <c r="Q4644" s="29"/>
      <c r="U4644" s="17"/>
      <c r="V4644" s="2"/>
      <c r="Y4644" t="str">
        <f t="shared" si="297"/>
        <v/>
      </c>
      <c r="AA4644" t="str">
        <f t="shared" si="298"/>
        <v/>
      </c>
      <c r="AC4644" s="7"/>
      <c r="AD4644" t="s">
        <v>15220</v>
      </c>
      <c r="AE4644">
        <f t="shared" si="299"/>
        <v>0</v>
      </c>
      <c r="AG4644" s="2"/>
      <c r="AI4644" s="7"/>
    </row>
    <row r="4645" spans="1:35" ht="11" customHeight="1" outlineLevel="1" x14ac:dyDescent="0.25">
      <c r="A4645" t="s">
        <v>4866</v>
      </c>
      <c r="C4645" s="2" t="s">
        <v>12976</v>
      </c>
      <c r="D4645" s="2">
        <v>557</v>
      </c>
      <c r="E4645" s="7">
        <v>2005</v>
      </c>
      <c r="F4645" s="19">
        <v>0.15</v>
      </c>
      <c r="H4645" s="5" t="s">
        <v>5398</v>
      </c>
      <c r="I4645" s="6" t="s">
        <v>9029</v>
      </c>
      <c r="J4645" s="6" t="s">
        <v>7554</v>
      </c>
      <c r="K4645" s="17">
        <v>7</v>
      </c>
      <c r="L4645" s="17" t="s">
        <v>7732</v>
      </c>
      <c r="M4645" s="9"/>
      <c r="N4645" s="9"/>
      <c r="O4645" s="21"/>
      <c r="Q4645" s="29"/>
      <c r="U4645" s="17"/>
      <c r="V4645" s="2"/>
      <c r="Y4645" t="str">
        <f t="shared" si="297"/>
        <v/>
      </c>
      <c r="AA4645" t="str">
        <f t="shared" si="298"/>
        <v/>
      </c>
      <c r="AC4645" s="7"/>
      <c r="AD4645" t="s">
        <v>9029</v>
      </c>
      <c r="AE4645">
        <f t="shared" si="299"/>
        <v>0</v>
      </c>
      <c r="AG4645" s="2"/>
      <c r="AI4645" s="7"/>
    </row>
    <row r="4646" spans="1:35" ht="11" customHeight="1" outlineLevel="1" x14ac:dyDescent="0.25">
      <c r="A4646" t="s">
        <v>4866</v>
      </c>
      <c r="C4646" s="2" t="s">
        <v>12976</v>
      </c>
      <c r="D4646" s="2">
        <v>563</v>
      </c>
      <c r="E4646" s="7">
        <v>2005</v>
      </c>
      <c r="F4646" s="19">
        <v>0.9</v>
      </c>
      <c r="H4646" s="5" t="s">
        <v>5398</v>
      </c>
      <c r="I4646" s="6" t="s">
        <v>2634</v>
      </c>
      <c r="J4646" s="6" t="s">
        <v>2634</v>
      </c>
      <c r="K4646" s="17">
        <v>5</v>
      </c>
      <c r="L4646" s="17" t="s">
        <v>7730</v>
      </c>
      <c r="M4646" s="9">
        <v>4</v>
      </c>
      <c r="N4646" s="9"/>
      <c r="O4646" s="21"/>
      <c r="Q4646" s="29"/>
      <c r="U4646" s="17"/>
      <c r="V4646" s="2">
        <v>350</v>
      </c>
      <c r="Y4646" t="str">
        <f t="shared" si="297"/>
        <v/>
      </c>
      <c r="AA4646" t="str">
        <f t="shared" si="298"/>
        <v/>
      </c>
      <c r="AC4646" s="7"/>
      <c r="AD4646" t="s">
        <v>2634</v>
      </c>
      <c r="AE4646">
        <f t="shared" si="299"/>
        <v>0</v>
      </c>
      <c r="AG4646" s="2"/>
      <c r="AH4646" t="s">
        <v>4873</v>
      </c>
      <c r="AI4646" s="7" t="s">
        <v>4922</v>
      </c>
    </row>
    <row r="4647" spans="1:35" ht="11" customHeight="1" outlineLevel="1" x14ac:dyDescent="0.25">
      <c r="A4647" t="s">
        <v>4866</v>
      </c>
      <c r="C4647" s="2" t="s">
        <v>12976</v>
      </c>
      <c r="D4647" s="2">
        <v>571</v>
      </c>
      <c r="E4647" s="7">
        <v>2005</v>
      </c>
      <c r="F4647" s="19">
        <v>0.9</v>
      </c>
      <c r="H4647" s="5" t="s">
        <v>5398</v>
      </c>
      <c r="I4647" s="6" t="s">
        <v>4878</v>
      </c>
      <c r="J4647" s="40" t="s">
        <v>15221</v>
      </c>
      <c r="K4647" s="17">
        <v>1</v>
      </c>
      <c r="L4647" s="17" t="s">
        <v>7732</v>
      </c>
      <c r="M4647" s="9"/>
      <c r="N4647" s="9"/>
      <c r="O4647" s="21"/>
      <c r="Q4647" s="29"/>
      <c r="S4647">
        <v>1</v>
      </c>
      <c r="T4647">
        <v>1</v>
      </c>
      <c r="U4647" s="17"/>
      <c r="V4647" s="2"/>
      <c r="Y4647" t="str">
        <f t="shared" si="297"/>
        <v/>
      </c>
      <c r="AA4647" t="str">
        <f t="shared" si="298"/>
        <v/>
      </c>
      <c r="AC4647" s="7"/>
      <c r="AD4647" t="s">
        <v>4878</v>
      </c>
      <c r="AE4647">
        <f t="shared" si="299"/>
        <v>0</v>
      </c>
      <c r="AG4647" s="2"/>
      <c r="AI4647" s="7"/>
    </row>
    <row r="4648" spans="1:35" ht="11" customHeight="1" outlineLevel="1" x14ac:dyDescent="0.25">
      <c r="A4648" t="s">
        <v>4866</v>
      </c>
      <c r="C4648" s="2" t="s">
        <v>12976</v>
      </c>
      <c r="D4648" s="2">
        <v>572</v>
      </c>
      <c r="E4648" s="7">
        <v>2005</v>
      </c>
      <c r="F4648" s="19">
        <v>0.9</v>
      </c>
      <c r="H4648" s="5" t="s">
        <v>5398</v>
      </c>
      <c r="I4648" s="6" t="s">
        <v>7609</v>
      </c>
      <c r="J4648" s="6" t="s">
        <v>15221</v>
      </c>
      <c r="K4648" s="17">
        <v>5</v>
      </c>
      <c r="L4648" s="17" t="s">
        <v>7732</v>
      </c>
      <c r="M4648" s="9"/>
      <c r="N4648" s="9"/>
      <c r="O4648" s="21"/>
      <c r="Q4648" s="29"/>
      <c r="U4648" s="17"/>
      <c r="V4648" s="2"/>
      <c r="Y4648" t="str">
        <f t="shared" si="297"/>
        <v/>
      </c>
      <c r="AA4648" t="str">
        <f t="shared" si="298"/>
        <v/>
      </c>
      <c r="AC4648" s="7"/>
      <c r="AD4648" t="s">
        <v>7609</v>
      </c>
      <c r="AE4648">
        <f t="shared" si="299"/>
        <v>0</v>
      </c>
      <c r="AG4648" s="2"/>
      <c r="AI4648" s="7"/>
    </row>
    <row r="4649" spans="1:35" ht="11" customHeight="1" outlineLevel="1" x14ac:dyDescent="0.25">
      <c r="A4649" t="s">
        <v>4866</v>
      </c>
      <c r="C4649" s="2" t="s">
        <v>12976</v>
      </c>
      <c r="D4649" s="2" t="s">
        <v>15223</v>
      </c>
      <c r="E4649" s="7">
        <v>2006</v>
      </c>
      <c r="F4649" s="5" t="s">
        <v>15224</v>
      </c>
      <c r="H4649" s="5" t="s">
        <v>5398</v>
      </c>
      <c r="I4649" s="6" t="s">
        <v>15225</v>
      </c>
      <c r="J4649" s="6" t="s">
        <v>15222</v>
      </c>
      <c r="K4649" s="17">
        <v>6</v>
      </c>
      <c r="L4649" s="17" t="s">
        <v>7732</v>
      </c>
      <c r="M4649" s="9"/>
      <c r="N4649" s="9"/>
      <c r="O4649" s="21"/>
      <c r="Q4649" s="29"/>
      <c r="U4649" s="17"/>
      <c r="V4649" s="2"/>
      <c r="Y4649" t="str">
        <f t="shared" si="297"/>
        <v/>
      </c>
      <c r="AA4649">
        <f t="shared" si="298"/>
        <v>1</v>
      </c>
      <c r="AC4649" s="7"/>
      <c r="AD4649" t="s">
        <v>15225</v>
      </c>
      <c r="AE4649">
        <f t="shared" si="299"/>
        <v>0</v>
      </c>
      <c r="AG4649" s="2"/>
      <c r="AI4649" s="7"/>
    </row>
    <row r="4650" spans="1:35" ht="11" customHeight="1" outlineLevel="1" x14ac:dyDescent="0.25">
      <c r="A4650" t="s">
        <v>4866</v>
      </c>
      <c r="C4650" s="2" t="s">
        <v>12976</v>
      </c>
      <c r="D4650" s="2">
        <v>587</v>
      </c>
      <c r="E4650" s="7">
        <v>2006</v>
      </c>
      <c r="F4650" s="19">
        <v>0.15</v>
      </c>
      <c r="H4650" s="5" t="s">
        <v>5398</v>
      </c>
      <c r="I4650" s="6" t="s">
        <v>13285</v>
      </c>
      <c r="J4650" s="6" t="s">
        <v>15226</v>
      </c>
      <c r="K4650" s="17">
        <v>7</v>
      </c>
      <c r="L4650" s="17" t="s">
        <v>7730</v>
      </c>
      <c r="M4650" s="9">
        <v>1.6</v>
      </c>
      <c r="N4650" s="9"/>
      <c r="O4650" s="21"/>
      <c r="Q4650" s="29"/>
      <c r="U4650" s="17"/>
      <c r="V4650" s="2"/>
      <c r="Y4650" t="str">
        <f t="shared" si="297"/>
        <v/>
      </c>
      <c r="AA4650" t="str">
        <f t="shared" si="298"/>
        <v/>
      </c>
      <c r="AC4650" s="7"/>
      <c r="AD4650" t="s">
        <v>13285</v>
      </c>
      <c r="AE4650">
        <f t="shared" si="299"/>
        <v>0</v>
      </c>
      <c r="AG4650" s="2"/>
      <c r="AI4650" s="7"/>
    </row>
    <row r="4651" spans="1:35" ht="11" customHeight="1" outlineLevel="1" x14ac:dyDescent="0.25">
      <c r="A4651" t="s">
        <v>4866</v>
      </c>
      <c r="C4651" s="2" t="s">
        <v>12976</v>
      </c>
      <c r="D4651" s="2">
        <v>605</v>
      </c>
      <c r="E4651" s="7">
        <v>2007</v>
      </c>
      <c r="F4651" s="19">
        <v>0.15</v>
      </c>
      <c r="H4651" s="5" t="s">
        <v>5398</v>
      </c>
      <c r="I4651" s="6" t="s">
        <v>9401</v>
      </c>
      <c r="J4651" s="6" t="s">
        <v>7554</v>
      </c>
      <c r="K4651" s="17">
        <v>7</v>
      </c>
      <c r="L4651" s="17" t="s">
        <v>7732</v>
      </c>
      <c r="M4651" s="9"/>
      <c r="N4651" s="9"/>
      <c r="O4651" s="21"/>
      <c r="Q4651" s="29"/>
      <c r="U4651" s="17"/>
      <c r="V4651" s="2"/>
      <c r="Y4651" t="str">
        <f t="shared" si="297"/>
        <v/>
      </c>
      <c r="AA4651" t="str">
        <f t="shared" si="298"/>
        <v/>
      </c>
      <c r="AC4651" s="7"/>
      <c r="AD4651" t="s">
        <v>9401</v>
      </c>
      <c r="AE4651">
        <f t="shared" si="299"/>
        <v>0</v>
      </c>
      <c r="AG4651" s="2"/>
      <c r="AI4651" s="7"/>
    </row>
    <row r="4652" spans="1:35" ht="11" customHeight="1" outlineLevel="1" x14ac:dyDescent="0.25">
      <c r="A4652" t="s">
        <v>4866</v>
      </c>
      <c r="C4652" s="2" t="s">
        <v>12976</v>
      </c>
      <c r="D4652" s="2">
        <v>608</v>
      </c>
      <c r="E4652" s="7">
        <v>2007</v>
      </c>
      <c r="F4652" s="19">
        <v>2.5</v>
      </c>
      <c r="H4652" s="5" t="s">
        <v>5398</v>
      </c>
      <c r="I4652" s="6" t="s">
        <v>15228</v>
      </c>
      <c r="J4652" s="6" t="s">
        <v>15227</v>
      </c>
      <c r="K4652" s="17">
        <v>5</v>
      </c>
      <c r="L4652" s="17" t="s">
        <v>7732</v>
      </c>
      <c r="M4652" s="9"/>
      <c r="N4652" s="9"/>
      <c r="O4652" s="21"/>
      <c r="Q4652" s="29"/>
      <c r="U4652" s="17"/>
      <c r="V4652" s="2"/>
      <c r="Y4652" t="str">
        <f t="shared" si="297"/>
        <v/>
      </c>
      <c r="AA4652" t="str">
        <f t="shared" si="298"/>
        <v/>
      </c>
      <c r="AC4652" s="7"/>
      <c r="AD4652" t="s">
        <v>15228</v>
      </c>
      <c r="AE4652">
        <f t="shared" si="299"/>
        <v>0</v>
      </c>
      <c r="AG4652" s="2"/>
      <c r="AI4652" s="7"/>
    </row>
    <row r="4653" spans="1:35" ht="11" customHeight="1" outlineLevel="1" x14ac:dyDescent="0.25">
      <c r="A4653" t="s">
        <v>4866</v>
      </c>
      <c r="C4653" s="2" t="s">
        <v>12976</v>
      </c>
      <c r="D4653" s="2">
        <v>612</v>
      </c>
      <c r="E4653" s="7">
        <v>2007</v>
      </c>
      <c r="F4653" s="19">
        <v>0.9</v>
      </c>
      <c r="H4653" s="5" t="s">
        <v>5398</v>
      </c>
      <c r="I4653" s="6" t="s">
        <v>15230</v>
      </c>
      <c r="J4653" s="6" t="s">
        <v>15229</v>
      </c>
      <c r="K4653" s="17">
        <v>3</v>
      </c>
      <c r="L4653" s="17" t="s">
        <v>7730</v>
      </c>
      <c r="M4653" s="9">
        <v>4.3</v>
      </c>
      <c r="N4653" s="9"/>
      <c r="O4653" s="21"/>
      <c r="Q4653" s="29"/>
      <c r="U4653" s="17"/>
      <c r="V4653" s="2"/>
      <c r="Y4653" t="str">
        <f t="shared" si="297"/>
        <v/>
      </c>
      <c r="AA4653" t="str">
        <f t="shared" si="298"/>
        <v/>
      </c>
      <c r="AC4653" s="7"/>
      <c r="AD4653" t="s">
        <v>15230</v>
      </c>
      <c r="AE4653">
        <f t="shared" si="299"/>
        <v>0</v>
      </c>
      <c r="AG4653" s="2"/>
      <c r="AI4653" s="7"/>
    </row>
    <row r="4654" spans="1:35" ht="11" customHeight="1" outlineLevel="1" x14ac:dyDescent="0.25">
      <c r="A4654" t="s">
        <v>4866</v>
      </c>
      <c r="C4654" s="2" t="s">
        <v>12976</v>
      </c>
      <c r="D4654" s="2" t="s">
        <v>15232</v>
      </c>
      <c r="E4654" s="7">
        <v>2007</v>
      </c>
      <c r="F4654" s="5" t="s">
        <v>15233</v>
      </c>
      <c r="H4654" s="5" t="s">
        <v>5398</v>
      </c>
      <c r="I4654" s="6" t="s">
        <v>7685</v>
      </c>
      <c r="J4654" s="6" t="s">
        <v>15231</v>
      </c>
      <c r="K4654" s="17">
        <v>2</v>
      </c>
      <c r="L4654" s="17" t="s">
        <v>7732</v>
      </c>
      <c r="M4654" s="9"/>
      <c r="N4654" s="9"/>
      <c r="O4654" s="21"/>
      <c r="Q4654" s="29"/>
      <c r="U4654" s="17"/>
      <c r="V4654" s="2"/>
      <c r="Y4654" t="str">
        <f t="shared" si="297"/>
        <v/>
      </c>
      <c r="AA4654">
        <f t="shared" si="298"/>
        <v>1</v>
      </c>
      <c r="AC4654" s="7"/>
      <c r="AD4654" t="s">
        <v>7685</v>
      </c>
      <c r="AE4654">
        <f t="shared" si="299"/>
        <v>0</v>
      </c>
      <c r="AG4654" s="2"/>
      <c r="AI4654" s="7"/>
    </row>
    <row r="4655" spans="1:35" ht="11" customHeight="1" outlineLevel="1" x14ac:dyDescent="0.25">
      <c r="A4655" t="s">
        <v>4866</v>
      </c>
      <c r="C4655" s="2" t="s">
        <v>12976</v>
      </c>
      <c r="D4655" s="2" t="s">
        <v>15234</v>
      </c>
      <c r="E4655" s="7">
        <v>2007</v>
      </c>
      <c r="F4655" s="5" t="s">
        <v>15235</v>
      </c>
      <c r="H4655" s="5" t="s">
        <v>5398</v>
      </c>
      <c r="I4655" s="6" t="s">
        <v>15236</v>
      </c>
      <c r="J4655" s="6" t="s">
        <v>7065</v>
      </c>
      <c r="K4655" s="17">
        <v>2</v>
      </c>
      <c r="L4655" s="17" t="s">
        <v>7732</v>
      </c>
      <c r="M4655" s="9"/>
      <c r="N4655" s="9"/>
      <c r="O4655" s="21"/>
      <c r="Q4655" s="29"/>
      <c r="U4655" s="17"/>
      <c r="V4655" s="2"/>
      <c r="X4655" t="s">
        <v>7732</v>
      </c>
      <c r="Y4655" t="str">
        <f t="shared" si="297"/>
        <v/>
      </c>
      <c r="AA4655">
        <f t="shared" si="298"/>
        <v>1</v>
      </c>
      <c r="AC4655" s="7"/>
      <c r="AD4655" t="s">
        <v>15236</v>
      </c>
      <c r="AE4655">
        <f t="shared" si="299"/>
        <v>0</v>
      </c>
      <c r="AG4655" s="2"/>
      <c r="AI4655" s="7"/>
    </row>
    <row r="4656" spans="1:35" ht="11" customHeight="1" outlineLevel="1" x14ac:dyDescent="0.25">
      <c r="A4656" t="s">
        <v>4866</v>
      </c>
      <c r="C4656" s="2" t="s">
        <v>12976</v>
      </c>
      <c r="D4656" s="2">
        <v>651</v>
      </c>
      <c r="E4656" s="7">
        <v>2008</v>
      </c>
      <c r="F4656" s="19">
        <v>0.15</v>
      </c>
      <c r="H4656" s="5" t="s">
        <v>5398</v>
      </c>
      <c r="I4656" s="6" t="s">
        <v>15237</v>
      </c>
      <c r="J4656" s="6" t="s">
        <v>7554</v>
      </c>
      <c r="K4656" s="17">
        <v>7</v>
      </c>
      <c r="L4656" s="17" t="s">
        <v>7732</v>
      </c>
      <c r="M4656" s="9"/>
      <c r="N4656" s="9"/>
      <c r="O4656" s="21"/>
      <c r="Q4656" s="29"/>
      <c r="U4656" s="17"/>
      <c r="V4656" s="2"/>
      <c r="Y4656" t="str">
        <f t="shared" si="297"/>
        <v/>
      </c>
      <c r="AA4656" t="str">
        <f t="shared" si="298"/>
        <v/>
      </c>
      <c r="AC4656" s="7"/>
      <c r="AD4656" t="s">
        <v>15237</v>
      </c>
      <c r="AE4656">
        <f t="shared" si="299"/>
        <v>0</v>
      </c>
      <c r="AG4656" s="2"/>
      <c r="AI4656" s="7"/>
    </row>
    <row r="4657" spans="1:35" ht="11" customHeight="1" outlineLevel="1" x14ac:dyDescent="0.25">
      <c r="A4657" t="s">
        <v>4866</v>
      </c>
      <c r="C4657" s="2" t="s">
        <v>12976</v>
      </c>
      <c r="D4657" s="2">
        <v>658</v>
      </c>
      <c r="E4657" s="7">
        <v>2008</v>
      </c>
      <c r="F4657" s="19">
        <v>0.54</v>
      </c>
      <c r="H4657" s="5" t="s">
        <v>5398</v>
      </c>
      <c r="I4657" s="6" t="s">
        <v>15239</v>
      </c>
      <c r="J4657" s="6" t="s">
        <v>15238</v>
      </c>
      <c r="K4657" s="17">
        <v>1</v>
      </c>
      <c r="L4657" s="17" t="s">
        <v>7730</v>
      </c>
      <c r="M4657" s="9">
        <v>4</v>
      </c>
      <c r="N4657" s="9"/>
      <c r="O4657" s="21"/>
      <c r="Q4657" s="29"/>
      <c r="S4657">
        <v>1</v>
      </c>
      <c r="T4657">
        <v>1</v>
      </c>
      <c r="U4657" s="17"/>
      <c r="V4657" s="2"/>
      <c r="Y4657" t="str">
        <f t="shared" si="297"/>
        <v/>
      </c>
      <c r="AA4657" t="str">
        <f t="shared" si="298"/>
        <v/>
      </c>
      <c r="AC4657" s="7"/>
      <c r="AD4657" t="s">
        <v>15239</v>
      </c>
      <c r="AE4657">
        <f t="shared" si="299"/>
        <v>0</v>
      </c>
      <c r="AG4657" s="2"/>
      <c r="AI4657" s="7"/>
    </row>
    <row r="4658" spans="1:35" ht="11" customHeight="1" outlineLevel="1" x14ac:dyDescent="0.25">
      <c r="A4658" t="s">
        <v>4866</v>
      </c>
      <c r="C4658" s="2" t="s">
        <v>12976</v>
      </c>
      <c r="D4658" s="2">
        <v>673</v>
      </c>
      <c r="E4658" s="7">
        <v>2009</v>
      </c>
      <c r="F4658" s="19">
        <v>0.15</v>
      </c>
      <c r="H4658" s="5" t="s">
        <v>5398</v>
      </c>
      <c r="I4658" s="6" t="s">
        <v>8351</v>
      </c>
      <c r="J4658" s="6" t="s">
        <v>7554</v>
      </c>
      <c r="K4658" s="17">
        <v>7</v>
      </c>
      <c r="L4658" s="17" t="s">
        <v>7732</v>
      </c>
      <c r="M4658" s="9"/>
      <c r="N4658" s="9"/>
      <c r="O4658" s="21"/>
      <c r="Q4658" s="29"/>
      <c r="U4658" s="17"/>
      <c r="V4658" s="2"/>
      <c r="Y4658" t="str">
        <f t="shared" si="297"/>
        <v/>
      </c>
      <c r="AA4658" t="str">
        <f t="shared" si="298"/>
        <v/>
      </c>
      <c r="AC4658" s="7"/>
      <c r="AD4658" t="s">
        <v>8351</v>
      </c>
      <c r="AE4658">
        <f t="shared" si="299"/>
        <v>0</v>
      </c>
      <c r="AG4658" s="2"/>
      <c r="AI4658" s="7"/>
    </row>
    <row r="4659" spans="1:35" ht="11" customHeight="1" outlineLevel="1" x14ac:dyDescent="0.25">
      <c r="A4659" t="s">
        <v>4866</v>
      </c>
      <c r="C4659" s="2" t="s">
        <v>12976</v>
      </c>
      <c r="D4659" s="2">
        <v>692</v>
      </c>
      <c r="E4659" s="7">
        <v>2009</v>
      </c>
      <c r="F4659" s="19">
        <v>0.9</v>
      </c>
      <c r="H4659" s="5" t="s">
        <v>5398</v>
      </c>
      <c r="I4659" s="6" t="s">
        <v>14516</v>
      </c>
      <c r="J4659" s="6" t="s">
        <v>7065</v>
      </c>
      <c r="K4659" s="17">
        <v>6</v>
      </c>
      <c r="L4659" s="17" t="s">
        <v>7732</v>
      </c>
      <c r="M4659" s="9"/>
      <c r="N4659" s="9"/>
      <c r="O4659" s="21"/>
      <c r="Q4659" s="29"/>
      <c r="U4659" s="17"/>
      <c r="V4659" s="2"/>
      <c r="Y4659" t="str">
        <f t="shared" si="297"/>
        <v/>
      </c>
      <c r="AA4659" t="str">
        <f t="shared" si="298"/>
        <v/>
      </c>
      <c r="AC4659" s="7"/>
      <c r="AD4659" t="s">
        <v>14516</v>
      </c>
      <c r="AE4659">
        <f t="shared" si="299"/>
        <v>0</v>
      </c>
      <c r="AG4659" s="2"/>
      <c r="AI4659" s="7"/>
    </row>
    <row r="4660" spans="1:35" ht="11" customHeight="1" outlineLevel="1" x14ac:dyDescent="0.25">
      <c r="A4660" t="s">
        <v>4866</v>
      </c>
      <c r="C4660" s="2" t="s">
        <v>12976</v>
      </c>
      <c r="D4660" s="2">
        <v>708</v>
      </c>
      <c r="E4660" s="7">
        <v>2010</v>
      </c>
      <c r="F4660" s="19">
        <v>0.28000000000000003</v>
      </c>
      <c r="H4660" s="5" t="s">
        <v>5398</v>
      </c>
      <c r="I4660" s="6" t="s">
        <v>10271</v>
      </c>
      <c r="J4660" s="6" t="s">
        <v>7554</v>
      </c>
      <c r="K4660" s="17">
        <v>7</v>
      </c>
      <c r="L4660" s="17" t="s">
        <v>7732</v>
      </c>
      <c r="M4660" s="9"/>
      <c r="N4660" s="9"/>
      <c r="O4660" s="21"/>
      <c r="Q4660" s="29"/>
      <c r="U4660" s="17"/>
      <c r="V4660" s="2"/>
      <c r="Y4660" t="str">
        <f t="shared" si="297"/>
        <v/>
      </c>
      <c r="AA4660" t="str">
        <f t="shared" si="298"/>
        <v/>
      </c>
      <c r="AC4660" s="7"/>
      <c r="AD4660" t="s">
        <v>10271</v>
      </c>
      <c r="AE4660">
        <f t="shared" si="299"/>
        <v>0</v>
      </c>
      <c r="AG4660" s="2"/>
      <c r="AI4660" s="7"/>
    </row>
    <row r="4661" spans="1:35" ht="11" customHeight="1" outlineLevel="1" x14ac:dyDescent="0.25">
      <c r="A4661" t="s">
        <v>4866</v>
      </c>
      <c r="C4661" s="2" t="s">
        <v>12976</v>
      </c>
      <c r="D4661" s="2">
        <v>730</v>
      </c>
      <c r="E4661" s="7">
        <v>2011</v>
      </c>
      <c r="F4661" s="19">
        <v>0.28000000000000003</v>
      </c>
      <c r="H4661" s="5" t="s">
        <v>5398</v>
      </c>
      <c r="I4661" s="6" t="s">
        <v>9646</v>
      </c>
      <c r="J4661" s="6" t="s">
        <v>7554</v>
      </c>
      <c r="K4661" s="17">
        <v>7</v>
      </c>
      <c r="L4661" s="17" t="s">
        <v>7732</v>
      </c>
      <c r="M4661" s="9"/>
      <c r="N4661" s="9"/>
      <c r="O4661" s="21"/>
      <c r="Q4661" s="29"/>
      <c r="U4661" s="17"/>
      <c r="V4661" s="2"/>
      <c r="Y4661" t="str">
        <f t="shared" si="297"/>
        <v/>
      </c>
      <c r="AA4661" t="str">
        <f t="shared" si="298"/>
        <v/>
      </c>
      <c r="AC4661" s="7"/>
      <c r="AD4661" t="s">
        <v>9646</v>
      </c>
      <c r="AE4661">
        <f t="shared" si="299"/>
        <v>0</v>
      </c>
      <c r="AG4661" s="2"/>
      <c r="AI4661" s="7"/>
    </row>
    <row r="4662" spans="1:35" ht="11" customHeight="1" outlineLevel="1" x14ac:dyDescent="0.25">
      <c r="A4662" t="s">
        <v>4866</v>
      </c>
      <c r="C4662" s="2" t="s">
        <v>12976</v>
      </c>
      <c r="D4662" s="2">
        <v>731</v>
      </c>
      <c r="E4662" s="7">
        <v>2011</v>
      </c>
      <c r="F4662" s="19">
        <v>0.34</v>
      </c>
      <c r="H4662" s="5" t="s">
        <v>5398</v>
      </c>
      <c r="I4662" s="6" t="s">
        <v>9646</v>
      </c>
      <c r="J4662" s="6" t="s">
        <v>7554</v>
      </c>
      <c r="K4662" s="17">
        <v>7</v>
      </c>
      <c r="L4662" s="17" t="s">
        <v>7732</v>
      </c>
      <c r="M4662" s="9"/>
      <c r="N4662" s="9"/>
      <c r="O4662" s="21"/>
      <c r="Q4662" s="29"/>
      <c r="U4662" s="17"/>
      <c r="V4662" s="2"/>
      <c r="Y4662" t="str">
        <f t="shared" si="297"/>
        <v/>
      </c>
      <c r="AA4662" t="str">
        <f t="shared" si="298"/>
        <v/>
      </c>
      <c r="AC4662" s="7"/>
      <c r="AD4662" t="s">
        <v>9646</v>
      </c>
      <c r="AE4662">
        <f t="shared" si="299"/>
        <v>0</v>
      </c>
      <c r="AG4662" s="2"/>
      <c r="AI4662" s="7"/>
    </row>
    <row r="4663" spans="1:35" ht="11" customHeight="1" outlineLevel="1" x14ac:dyDescent="0.25">
      <c r="A4663" t="s">
        <v>4866</v>
      </c>
      <c r="C4663" s="2" t="s">
        <v>12976</v>
      </c>
      <c r="D4663" s="2">
        <v>749</v>
      </c>
      <c r="E4663" s="7">
        <v>2011</v>
      </c>
      <c r="F4663" s="5" t="s">
        <v>15241</v>
      </c>
      <c r="H4663" s="5" t="s">
        <v>5398</v>
      </c>
      <c r="I4663" s="6" t="s">
        <v>15242</v>
      </c>
      <c r="J4663" s="6" t="s">
        <v>15240</v>
      </c>
      <c r="K4663" s="17">
        <v>5</v>
      </c>
      <c r="L4663" s="17" t="s">
        <v>7732</v>
      </c>
      <c r="M4663" s="9"/>
      <c r="N4663" s="9"/>
      <c r="O4663" s="21"/>
      <c r="Q4663" s="29"/>
      <c r="U4663" s="17"/>
      <c r="V4663" s="2"/>
      <c r="Y4663" t="str">
        <f t="shared" si="297"/>
        <v/>
      </c>
      <c r="AA4663">
        <f t="shared" si="298"/>
        <v>1</v>
      </c>
      <c r="AC4663" s="7"/>
      <c r="AD4663" t="s">
        <v>15242</v>
      </c>
      <c r="AE4663">
        <f t="shared" si="299"/>
        <v>0</v>
      </c>
      <c r="AG4663" s="2"/>
      <c r="AI4663" s="7"/>
    </row>
    <row r="4664" spans="1:35" ht="11" customHeight="1" outlineLevel="1" collapsed="1" x14ac:dyDescent="0.25">
      <c r="A4664" t="s">
        <v>4866</v>
      </c>
      <c r="C4664" s="2" t="s">
        <v>12976</v>
      </c>
      <c r="D4664" s="2">
        <v>754</v>
      </c>
      <c r="E4664" s="7">
        <v>2012</v>
      </c>
      <c r="F4664" s="19">
        <v>0.28999999999999998</v>
      </c>
      <c r="H4664" s="5" t="s">
        <v>5398</v>
      </c>
      <c r="I4664" s="6" t="s">
        <v>15243</v>
      </c>
      <c r="J4664" s="6" t="s">
        <v>7554</v>
      </c>
      <c r="K4664" s="17">
        <v>7</v>
      </c>
      <c r="L4664" s="17" t="s">
        <v>7732</v>
      </c>
      <c r="M4664" s="9"/>
      <c r="N4664" s="9"/>
      <c r="O4664" s="21"/>
      <c r="Q4664" s="29"/>
      <c r="U4664" s="17"/>
      <c r="V4664" s="2"/>
      <c r="Y4664" t="str">
        <f t="shared" si="297"/>
        <v/>
      </c>
      <c r="AA4664" t="str">
        <f t="shared" si="298"/>
        <v/>
      </c>
      <c r="AC4664" s="7"/>
      <c r="AD4664" t="s">
        <v>15243</v>
      </c>
      <c r="AE4664">
        <f t="shared" si="299"/>
        <v>0</v>
      </c>
      <c r="AG4664" s="2"/>
      <c r="AI4664" s="7"/>
    </row>
    <row r="4665" spans="1:35" ht="11" customHeight="1" outlineLevel="1" x14ac:dyDescent="0.25">
      <c r="A4665" t="s">
        <v>4866</v>
      </c>
      <c r="C4665" s="2" t="s">
        <v>12976</v>
      </c>
      <c r="D4665" s="2">
        <v>755</v>
      </c>
      <c r="E4665" s="7">
        <v>2012</v>
      </c>
      <c r="F4665" s="19">
        <v>0.36</v>
      </c>
      <c r="H4665" s="5" t="s">
        <v>5398</v>
      </c>
      <c r="I4665" s="6" t="s">
        <v>15243</v>
      </c>
      <c r="J4665" s="6" t="s">
        <v>7554</v>
      </c>
      <c r="K4665" s="17">
        <v>7</v>
      </c>
      <c r="L4665" s="17" t="s">
        <v>7732</v>
      </c>
      <c r="M4665" s="9"/>
      <c r="N4665" s="9"/>
      <c r="O4665" s="21"/>
      <c r="Q4665" s="29"/>
      <c r="U4665" s="17"/>
      <c r="V4665" s="2"/>
      <c r="Y4665" t="str">
        <f t="shared" si="297"/>
        <v/>
      </c>
      <c r="AA4665" t="str">
        <f t="shared" si="298"/>
        <v/>
      </c>
      <c r="AC4665" s="7"/>
      <c r="AD4665" t="s">
        <v>15243</v>
      </c>
      <c r="AE4665">
        <f t="shared" si="299"/>
        <v>0</v>
      </c>
      <c r="AG4665" s="2"/>
      <c r="AI4665" s="7"/>
    </row>
    <row r="4666" spans="1:35" ht="11" customHeight="1" outlineLevel="1" x14ac:dyDescent="0.25">
      <c r="A4666" t="s">
        <v>4866</v>
      </c>
      <c r="C4666" s="2" t="s">
        <v>12976</v>
      </c>
      <c r="D4666" s="2" t="s">
        <v>15245</v>
      </c>
      <c r="E4666" s="7">
        <v>2012</v>
      </c>
      <c r="F4666" s="5" t="s">
        <v>15246</v>
      </c>
      <c r="H4666" s="5" t="s">
        <v>5398</v>
      </c>
      <c r="I4666" s="6" t="s">
        <v>888</v>
      </c>
      <c r="J4666" s="6" t="s">
        <v>15244</v>
      </c>
      <c r="K4666" s="17">
        <v>5</v>
      </c>
      <c r="L4666" s="17" t="s">
        <v>7732</v>
      </c>
      <c r="M4666" s="9"/>
      <c r="N4666" s="9"/>
      <c r="O4666" s="21"/>
      <c r="Q4666" s="29"/>
      <c r="U4666" s="17"/>
      <c r="V4666" s="2"/>
      <c r="Y4666" t="str">
        <f t="shared" si="297"/>
        <v/>
      </c>
      <c r="AA4666" t="str">
        <f t="shared" si="298"/>
        <v/>
      </c>
      <c r="AC4666" s="7"/>
      <c r="AD4666" t="s">
        <v>888</v>
      </c>
      <c r="AE4666">
        <f t="shared" ref="AE4666:AE4697" si="300">COUNTIF(I4666,"*Fuji*")</f>
        <v>0</v>
      </c>
      <c r="AG4666" s="2"/>
      <c r="AI4666" s="7"/>
    </row>
    <row r="4667" spans="1:35" ht="11" customHeight="1" outlineLevel="1" x14ac:dyDescent="0.25">
      <c r="A4667" t="s">
        <v>4866</v>
      </c>
      <c r="C4667" s="2" t="s">
        <v>12976</v>
      </c>
      <c r="D4667" s="2" t="s">
        <v>15248</v>
      </c>
      <c r="E4667" s="7">
        <v>2012</v>
      </c>
      <c r="F4667" s="5" t="s">
        <v>15249</v>
      </c>
      <c r="H4667" s="5" t="s">
        <v>5398</v>
      </c>
      <c r="I4667" s="6" t="s">
        <v>15250</v>
      </c>
      <c r="J4667" s="6" t="s">
        <v>15247</v>
      </c>
      <c r="K4667" s="17">
        <v>6</v>
      </c>
      <c r="L4667" s="17" t="s">
        <v>7732</v>
      </c>
      <c r="M4667" s="9"/>
      <c r="N4667" s="9"/>
      <c r="O4667" s="21"/>
      <c r="Q4667" s="29"/>
      <c r="U4667" s="17"/>
      <c r="V4667" s="2"/>
      <c r="Y4667" t="str">
        <f t="shared" si="297"/>
        <v/>
      </c>
      <c r="AA4667">
        <f t="shared" si="298"/>
        <v>1</v>
      </c>
      <c r="AC4667" s="7"/>
      <c r="AD4667" t="s">
        <v>15250</v>
      </c>
      <c r="AE4667">
        <f t="shared" si="300"/>
        <v>0</v>
      </c>
      <c r="AG4667" s="2"/>
      <c r="AI4667" s="7"/>
    </row>
    <row r="4668" spans="1:35" ht="11" customHeight="1" outlineLevel="1" x14ac:dyDescent="0.25">
      <c r="A4668" t="s">
        <v>4866</v>
      </c>
      <c r="C4668" s="2" t="s">
        <v>12976</v>
      </c>
      <c r="D4668" s="2">
        <v>795</v>
      </c>
      <c r="E4668" s="7">
        <v>2013</v>
      </c>
      <c r="F4668" s="19">
        <v>0.4</v>
      </c>
      <c r="H4668" s="5" t="s">
        <v>5398</v>
      </c>
      <c r="I4668" s="6" t="s">
        <v>13387</v>
      </c>
      <c r="J4668" s="6" t="s">
        <v>9219</v>
      </c>
      <c r="K4668" s="17">
        <v>7</v>
      </c>
      <c r="L4668" s="17" t="s">
        <v>7732</v>
      </c>
      <c r="M4668" s="9"/>
      <c r="N4668" s="9"/>
      <c r="O4668" s="21"/>
      <c r="Q4668" s="29"/>
      <c r="U4668" s="17"/>
      <c r="V4668" s="2"/>
      <c r="Y4668" t="str">
        <f t="shared" si="297"/>
        <v/>
      </c>
      <c r="AA4668" t="str">
        <f t="shared" si="298"/>
        <v/>
      </c>
      <c r="AC4668" s="7"/>
      <c r="AD4668" t="s">
        <v>13387</v>
      </c>
      <c r="AE4668">
        <f t="shared" si="300"/>
        <v>0</v>
      </c>
      <c r="AG4668" s="2"/>
      <c r="AI4668" s="7"/>
    </row>
    <row r="4669" spans="1:35" ht="11" customHeight="1" outlineLevel="1" x14ac:dyDescent="0.25">
      <c r="A4669" t="s">
        <v>4866</v>
      </c>
      <c r="C4669" s="2" t="s">
        <v>12976</v>
      </c>
      <c r="D4669" s="2">
        <v>796</v>
      </c>
      <c r="E4669" s="7">
        <v>2013</v>
      </c>
      <c r="F4669" s="19">
        <v>0.6</v>
      </c>
      <c r="H4669" s="5" t="s">
        <v>5398</v>
      </c>
      <c r="I4669" s="6" t="s">
        <v>13387</v>
      </c>
      <c r="J4669" s="6" t="s">
        <v>9219</v>
      </c>
      <c r="K4669" s="17">
        <v>7</v>
      </c>
      <c r="L4669" s="17" t="s">
        <v>7732</v>
      </c>
      <c r="M4669" s="9"/>
      <c r="N4669" s="9"/>
      <c r="O4669" s="21"/>
      <c r="Q4669" s="29"/>
      <c r="U4669" s="17"/>
      <c r="V4669" s="2"/>
      <c r="Y4669" t="str">
        <f t="shared" si="297"/>
        <v/>
      </c>
      <c r="AA4669" t="str">
        <f t="shared" si="298"/>
        <v/>
      </c>
      <c r="AC4669" s="7"/>
      <c r="AD4669" t="s">
        <v>13387</v>
      </c>
      <c r="AE4669">
        <f t="shared" si="300"/>
        <v>0</v>
      </c>
      <c r="AG4669" s="2"/>
      <c r="AI4669" s="7"/>
    </row>
    <row r="4670" spans="1:35" ht="11" customHeight="1" outlineLevel="1" x14ac:dyDescent="0.25">
      <c r="A4670" t="s">
        <v>4866</v>
      </c>
      <c r="C4670" s="2" t="s">
        <v>12976</v>
      </c>
      <c r="D4670" s="2">
        <v>805</v>
      </c>
      <c r="E4670" s="7">
        <v>2013</v>
      </c>
      <c r="F4670" s="19">
        <v>3.4</v>
      </c>
      <c r="H4670" s="5" t="s">
        <v>5398</v>
      </c>
      <c r="I4670" s="6" t="s">
        <v>15252</v>
      </c>
      <c r="J4670" s="6" t="s">
        <v>15251</v>
      </c>
      <c r="K4670" s="17">
        <v>1</v>
      </c>
      <c r="L4670" s="17" t="s">
        <v>7732</v>
      </c>
      <c r="M4670" s="9"/>
      <c r="N4670" s="9"/>
      <c r="O4670" s="21"/>
      <c r="Q4670" s="29"/>
      <c r="U4670" s="17"/>
      <c r="V4670" s="2"/>
      <c r="Y4670" t="str">
        <f t="shared" si="297"/>
        <v/>
      </c>
      <c r="AA4670" t="str">
        <f t="shared" si="298"/>
        <v/>
      </c>
      <c r="AC4670" s="7"/>
      <c r="AD4670" t="s">
        <v>15252</v>
      </c>
      <c r="AE4670">
        <f t="shared" si="300"/>
        <v>0</v>
      </c>
      <c r="AG4670" s="2"/>
      <c r="AI4670" s="7"/>
    </row>
    <row r="4671" spans="1:35" ht="11" customHeight="1" outlineLevel="1" x14ac:dyDescent="0.25">
      <c r="A4671" t="s">
        <v>4866</v>
      </c>
      <c r="C4671" s="2" t="s">
        <v>12976</v>
      </c>
      <c r="D4671" s="2">
        <v>820</v>
      </c>
      <c r="E4671" s="7">
        <v>2013</v>
      </c>
      <c r="F4671" s="33">
        <v>1</v>
      </c>
      <c r="H4671" s="5" t="s">
        <v>5398</v>
      </c>
      <c r="I4671" s="6" t="s">
        <v>888</v>
      </c>
      <c r="J4671" s="6" t="s">
        <v>15253</v>
      </c>
      <c r="K4671" s="17">
        <v>3</v>
      </c>
      <c r="L4671" s="17" t="s">
        <v>7732</v>
      </c>
      <c r="M4671" s="9"/>
      <c r="N4671" s="9"/>
      <c r="O4671" s="21"/>
      <c r="Q4671" s="29"/>
      <c r="U4671" s="17"/>
      <c r="V4671" s="2"/>
      <c r="Y4671" t="str">
        <f t="shared" si="297"/>
        <v/>
      </c>
      <c r="AA4671" t="str">
        <f t="shared" si="298"/>
        <v/>
      </c>
      <c r="AC4671" s="7"/>
      <c r="AD4671" t="s">
        <v>888</v>
      </c>
      <c r="AE4671">
        <f t="shared" si="300"/>
        <v>0</v>
      </c>
      <c r="AG4671" s="2"/>
      <c r="AI4671" s="7"/>
    </row>
    <row r="4672" spans="1:35" ht="11" customHeight="1" outlineLevel="1" x14ac:dyDescent="0.25">
      <c r="A4672" t="s">
        <v>4866</v>
      </c>
      <c r="C4672" s="2" t="s">
        <v>12976</v>
      </c>
      <c r="D4672" s="2" t="s">
        <v>18748</v>
      </c>
      <c r="E4672" s="7">
        <v>2013</v>
      </c>
      <c r="F4672" s="5" t="s">
        <v>15254</v>
      </c>
      <c r="H4672" s="5" t="s">
        <v>5398</v>
      </c>
      <c r="I4672" s="6" t="s">
        <v>888</v>
      </c>
      <c r="J4672" s="6" t="s">
        <v>15253</v>
      </c>
      <c r="K4672" s="17">
        <v>3</v>
      </c>
      <c r="L4672" s="17" t="s">
        <v>7732</v>
      </c>
      <c r="M4672" s="9"/>
      <c r="N4672" s="9"/>
      <c r="O4672" s="21"/>
      <c r="Q4672" s="29"/>
      <c r="U4672" s="17"/>
      <c r="V4672" s="2"/>
      <c r="Y4672" t="str">
        <f t="shared" si="297"/>
        <v/>
      </c>
      <c r="AA4672">
        <f t="shared" si="298"/>
        <v>1</v>
      </c>
      <c r="AC4672" s="7"/>
      <c r="AD4672" t="s">
        <v>888</v>
      </c>
      <c r="AE4672">
        <f t="shared" si="300"/>
        <v>0</v>
      </c>
      <c r="AG4672" s="2"/>
      <c r="AI4672" s="7"/>
    </row>
    <row r="4673" spans="1:35" ht="11" customHeight="1" outlineLevel="1" x14ac:dyDescent="0.25">
      <c r="A4673" t="s">
        <v>4866</v>
      </c>
      <c r="C4673" s="2" t="s">
        <v>12976</v>
      </c>
      <c r="D4673" s="2">
        <v>822</v>
      </c>
      <c r="E4673" s="7">
        <v>2014</v>
      </c>
      <c r="F4673" s="19">
        <v>0.37</v>
      </c>
      <c r="H4673" s="5" t="s">
        <v>5398</v>
      </c>
      <c r="I4673" s="6" t="s">
        <v>7698</v>
      </c>
      <c r="J4673" s="6" t="s">
        <v>15255</v>
      </c>
      <c r="K4673" s="17">
        <v>7</v>
      </c>
      <c r="L4673" s="17" t="s">
        <v>7730</v>
      </c>
      <c r="M4673" s="9">
        <v>1.5</v>
      </c>
      <c r="N4673" s="9"/>
      <c r="O4673" s="21"/>
      <c r="Q4673" s="29"/>
      <c r="U4673" s="17"/>
      <c r="V4673" s="2"/>
      <c r="Y4673" t="str">
        <f t="shared" si="297"/>
        <v/>
      </c>
      <c r="AA4673" t="str">
        <f t="shared" si="298"/>
        <v/>
      </c>
      <c r="AC4673" s="7"/>
      <c r="AD4673" t="s">
        <v>7698</v>
      </c>
      <c r="AE4673">
        <f t="shared" si="300"/>
        <v>0</v>
      </c>
      <c r="AG4673" s="2"/>
      <c r="AI4673" s="7"/>
    </row>
    <row r="4674" spans="1:35" ht="11" customHeight="1" outlineLevel="1" x14ac:dyDescent="0.25">
      <c r="A4674" t="s">
        <v>4866</v>
      </c>
      <c r="C4674" s="2" t="s">
        <v>12976</v>
      </c>
      <c r="D4674" s="2">
        <v>823</v>
      </c>
      <c r="E4674" s="7">
        <v>2014</v>
      </c>
      <c r="F4674" s="19">
        <v>0.63</v>
      </c>
      <c r="H4674" s="5" t="s">
        <v>5398</v>
      </c>
      <c r="I4674" s="6" t="s">
        <v>7698</v>
      </c>
      <c r="J4674" s="6" t="s">
        <v>15255</v>
      </c>
      <c r="K4674" s="17">
        <v>7</v>
      </c>
      <c r="L4674" s="17" t="s">
        <v>7730</v>
      </c>
      <c r="M4674" s="9">
        <v>1.5</v>
      </c>
      <c r="N4674" s="9"/>
      <c r="O4674" s="21"/>
      <c r="Q4674" s="29"/>
      <c r="U4674" s="17"/>
      <c r="V4674" s="2"/>
      <c r="Y4674" t="str">
        <f t="shared" si="297"/>
        <v/>
      </c>
      <c r="AA4674" t="str">
        <f t="shared" si="298"/>
        <v/>
      </c>
      <c r="AC4674" s="7"/>
      <c r="AD4674" t="s">
        <v>7698</v>
      </c>
      <c r="AE4674">
        <f t="shared" si="300"/>
        <v>0</v>
      </c>
      <c r="AG4674" s="2"/>
      <c r="AI4674" s="7"/>
    </row>
    <row r="4675" spans="1:35" ht="11" customHeight="1" outlineLevel="1" x14ac:dyDescent="0.25">
      <c r="A4675" t="s">
        <v>4866</v>
      </c>
      <c r="C4675" s="2" t="s">
        <v>12976</v>
      </c>
      <c r="D4675" s="2">
        <v>828</v>
      </c>
      <c r="E4675" s="7">
        <v>2014</v>
      </c>
      <c r="F4675" s="19">
        <v>1.55</v>
      </c>
      <c r="H4675" s="5" t="s">
        <v>5398</v>
      </c>
      <c r="I4675" s="6" t="s">
        <v>15257</v>
      </c>
      <c r="J4675" s="6" t="s">
        <v>15256</v>
      </c>
      <c r="K4675" s="17">
        <v>4</v>
      </c>
      <c r="L4675" s="17" t="s">
        <v>7732</v>
      </c>
      <c r="M4675" s="9"/>
      <c r="N4675" s="9"/>
      <c r="O4675" s="21"/>
      <c r="Q4675" s="29"/>
      <c r="U4675" s="17"/>
      <c r="V4675" s="2"/>
      <c r="Y4675" t="str">
        <f t="shared" si="297"/>
        <v/>
      </c>
      <c r="AA4675" t="str">
        <f t="shared" si="298"/>
        <v/>
      </c>
      <c r="AC4675" s="7"/>
      <c r="AD4675" t="s">
        <v>15257</v>
      </c>
      <c r="AE4675">
        <f t="shared" si="300"/>
        <v>0</v>
      </c>
      <c r="AG4675" s="2"/>
      <c r="AI4675" s="7"/>
    </row>
    <row r="4676" spans="1:35" ht="11" customHeight="1" outlineLevel="1" x14ac:dyDescent="0.25">
      <c r="A4676" t="s">
        <v>4866</v>
      </c>
      <c r="C4676" s="2" t="s">
        <v>12976</v>
      </c>
      <c r="D4676" s="2">
        <v>830</v>
      </c>
      <c r="E4676" s="7">
        <v>2014</v>
      </c>
      <c r="F4676" s="33">
        <v>2</v>
      </c>
      <c r="H4676" s="5" t="s">
        <v>5398</v>
      </c>
      <c r="I4676" s="6" t="s">
        <v>15259</v>
      </c>
      <c r="J4676" s="6" t="s">
        <v>15258</v>
      </c>
      <c r="K4676" s="17">
        <v>2</v>
      </c>
      <c r="L4676" s="17" t="s">
        <v>7730</v>
      </c>
      <c r="M4676" s="9">
        <v>13</v>
      </c>
      <c r="N4676" s="9"/>
      <c r="O4676" s="21"/>
      <c r="Q4676" s="29"/>
      <c r="S4676">
        <v>1</v>
      </c>
      <c r="T4676">
        <v>1</v>
      </c>
      <c r="U4676" s="17"/>
      <c r="V4676" s="2"/>
      <c r="Y4676" t="str">
        <f t="shared" si="297"/>
        <v/>
      </c>
      <c r="AA4676" t="str">
        <f t="shared" si="298"/>
        <v/>
      </c>
      <c r="AC4676" s="7"/>
      <c r="AD4676" t="s">
        <v>15259</v>
      </c>
      <c r="AE4676">
        <f t="shared" si="300"/>
        <v>0</v>
      </c>
      <c r="AG4676" s="2"/>
      <c r="AI4676" s="7"/>
    </row>
    <row r="4677" spans="1:35" ht="11" customHeight="1" outlineLevel="1" x14ac:dyDescent="0.25">
      <c r="A4677" t="s">
        <v>4866</v>
      </c>
      <c r="C4677" s="2" t="s">
        <v>12976</v>
      </c>
      <c r="D4677" s="2" t="s">
        <v>15261</v>
      </c>
      <c r="E4677" s="7">
        <v>2014</v>
      </c>
      <c r="F4677" s="8" t="s">
        <v>15263</v>
      </c>
      <c r="H4677" s="5" t="s">
        <v>5398</v>
      </c>
      <c r="I4677" s="6" t="s">
        <v>15262</v>
      </c>
      <c r="J4677" s="6" t="s">
        <v>15260</v>
      </c>
      <c r="K4677" s="17">
        <v>6</v>
      </c>
      <c r="L4677" s="17" t="s">
        <v>7732</v>
      </c>
      <c r="M4677" s="9"/>
      <c r="N4677" s="9"/>
      <c r="O4677" s="21"/>
      <c r="Q4677" s="29"/>
      <c r="U4677" s="17"/>
      <c r="V4677" s="2"/>
      <c r="Y4677" t="str">
        <f t="shared" si="297"/>
        <v/>
      </c>
      <c r="AA4677">
        <f t="shared" si="298"/>
        <v>1</v>
      </c>
      <c r="AC4677" s="7"/>
      <c r="AD4677" t="s">
        <v>15262</v>
      </c>
      <c r="AE4677">
        <f t="shared" si="300"/>
        <v>0</v>
      </c>
      <c r="AG4677" s="2"/>
      <c r="AI4677" s="7"/>
    </row>
    <row r="4678" spans="1:35" ht="11" customHeight="1" outlineLevel="1" x14ac:dyDescent="0.25">
      <c r="A4678" t="s">
        <v>4866</v>
      </c>
      <c r="C4678" s="2" t="s">
        <v>12976</v>
      </c>
      <c r="D4678" s="2">
        <v>862</v>
      </c>
      <c r="E4678" s="7">
        <v>2015</v>
      </c>
      <c r="F4678" s="19">
        <v>0.34</v>
      </c>
      <c r="H4678" s="5" t="s">
        <v>5398</v>
      </c>
      <c r="I4678" s="6" t="s">
        <v>9445</v>
      </c>
      <c r="J4678" s="6" t="s">
        <v>15264</v>
      </c>
      <c r="K4678" s="17">
        <v>7</v>
      </c>
      <c r="L4678" s="17" t="s">
        <v>7732</v>
      </c>
      <c r="M4678" s="9"/>
      <c r="N4678" s="9"/>
      <c r="O4678" s="21"/>
      <c r="Q4678" s="29"/>
      <c r="U4678" s="17"/>
      <c r="V4678" s="2"/>
      <c r="Y4678" t="str">
        <f t="shared" si="297"/>
        <v/>
      </c>
      <c r="AA4678" t="str">
        <f t="shared" si="298"/>
        <v/>
      </c>
      <c r="AC4678" s="7"/>
      <c r="AD4678" t="s">
        <v>9445</v>
      </c>
      <c r="AE4678">
        <f t="shared" si="300"/>
        <v>0</v>
      </c>
      <c r="AG4678" s="2"/>
      <c r="AI4678" s="7"/>
    </row>
    <row r="4679" spans="1:35" ht="11" customHeight="1" outlineLevel="1" x14ac:dyDescent="0.25">
      <c r="A4679" t="s">
        <v>4866</v>
      </c>
      <c r="C4679" s="2" t="s">
        <v>12976</v>
      </c>
      <c r="D4679" s="2">
        <v>863</v>
      </c>
      <c r="E4679" s="7">
        <v>2015</v>
      </c>
      <c r="F4679" s="19">
        <v>0.66</v>
      </c>
      <c r="H4679" s="5" t="s">
        <v>5398</v>
      </c>
      <c r="I4679" s="6" t="s">
        <v>9445</v>
      </c>
      <c r="J4679" s="6" t="s">
        <v>15264</v>
      </c>
      <c r="K4679" s="17">
        <v>7</v>
      </c>
      <c r="L4679" s="17" t="s">
        <v>7732</v>
      </c>
      <c r="M4679" s="9"/>
      <c r="N4679" s="9"/>
      <c r="O4679" s="21"/>
      <c r="Q4679" s="29"/>
      <c r="U4679" s="17"/>
      <c r="V4679" s="2"/>
      <c r="Y4679" t="str">
        <f t="shared" si="297"/>
        <v/>
      </c>
      <c r="AA4679" t="str">
        <f t="shared" si="298"/>
        <v/>
      </c>
      <c r="AC4679" s="7"/>
      <c r="AD4679" t="s">
        <v>9445</v>
      </c>
      <c r="AE4679">
        <f t="shared" si="300"/>
        <v>0</v>
      </c>
      <c r="AG4679" s="2"/>
      <c r="AI4679" s="7"/>
    </row>
    <row r="4680" spans="1:35" ht="11" customHeight="1" outlineLevel="1" x14ac:dyDescent="0.25">
      <c r="A4680" t="s">
        <v>4866</v>
      </c>
      <c r="C4680" s="2" t="s">
        <v>12976</v>
      </c>
      <c r="D4680" s="2">
        <v>888</v>
      </c>
      <c r="E4680" s="7">
        <v>2015</v>
      </c>
      <c r="F4680" s="19">
        <v>0.8</v>
      </c>
      <c r="H4680" s="5" t="s">
        <v>5398</v>
      </c>
      <c r="I4680" s="6" t="s">
        <v>14897</v>
      </c>
      <c r="J4680" s="6" t="s">
        <v>15265</v>
      </c>
      <c r="K4680" s="17">
        <v>3</v>
      </c>
      <c r="L4680" s="17" t="s">
        <v>7732</v>
      </c>
      <c r="M4680" s="9"/>
      <c r="N4680" s="9"/>
      <c r="O4680" s="21"/>
      <c r="Q4680" s="29"/>
      <c r="U4680" s="17"/>
      <c r="V4680" s="2"/>
      <c r="Y4680" t="str">
        <f t="shared" si="297"/>
        <v/>
      </c>
      <c r="AA4680" t="str">
        <f t="shared" si="298"/>
        <v/>
      </c>
      <c r="AC4680" s="7"/>
      <c r="AD4680" t="s">
        <v>14897</v>
      </c>
      <c r="AE4680">
        <f t="shared" si="300"/>
        <v>0</v>
      </c>
      <c r="AG4680" s="2"/>
      <c r="AI4680" s="7"/>
    </row>
    <row r="4681" spans="1:35" ht="11" customHeight="1" outlineLevel="1" x14ac:dyDescent="0.25">
      <c r="A4681" t="s">
        <v>4866</v>
      </c>
      <c r="C4681" s="2" t="s">
        <v>12976</v>
      </c>
      <c r="D4681" s="2">
        <v>890</v>
      </c>
      <c r="E4681" s="7">
        <v>2015</v>
      </c>
      <c r="F4681" s="19">
        <v>1</v>
      </c>
      <c r="H4681" s="5" t="s">
        <v>5398</v>
      </c>
      <c r="I4681" s="6" t="s">
        <v>15267</v>
      </c>
      <c r="J4681" s="6" t="s">
        <v>15266</v>
      </c>
      <c r="K4681" s="17">
        <v>5</v>
      </c>
      <c r="L4681" s="17" t="s">
        <v>7732</v>
      </c>
      <c r="M4681" s="9"/>
      <c r="N4681" s="9"/>
      <c r="O4681" s="21"/>
      <c r="Q4681" s="29"/>
      <c r="U4681" s="17"/>
      <c r="V4681" s="2"/>
      <c r="Y4681" t="str">
        <f t="shared" si="297"/>
        <v/>
      </c>
      <c r="AA4681" t="str">
        <f t="shared" si="298"/>
        <v/>
      </c>
      <c r="AC4681" s="7"/>
      <c r="AD4681" t="s">
        <v>15267</v>
      </c>
      <c r="AE4681">
        <f t="shared" si="300"/>
        <v>0</v>
      </c>
      <c r="AG4681" s="2"/>
      <c r="AI4681" s="7"/>
    </row>
    <row r="4682" spans="1:35" ht="11" customHeight="1" outlineLevel="1" x14ac:dyDescent="0.25">
      <c r="A4682" t="s">
        <v>4866</v>
      </c>
      <c r="C4682" s="2" t="s">
        <v>12976</v>
      </c>
      <c r="D4682" s="2">
        <v>901</v>
      </c>
      <c r="E4682" s="7">
        <v>2016</v>
      </c>
      <c r="F4682" s="19">
        <v>0.2</v>
      </c>
      <c r="H4682" s="5" t="s">
        <v>5398</v>
      </c>
      <c r="I4682" s="6" t="s">
        <v>14676</v>
      </c>
      <c r="J4682" s="6" t="s">
        <v>10910</v>
      </c>
      <c r="K4682" s="17">
        <v>7</v>
      </c>
      <c r="L4682" s="17" t="s">
        <v>7732</v>
      </c>
      <c r="M4682" s="9"/>
      <c r="N4682" s="9"/>
      <c r="O4682" s="21"/>
      <c r="Q4682" s="29"/>
      <c r="U4682" s="17"/>
      <c r="V4682" s="2"/>
      <c r="Y4682" t="str">
        <f t="shared" si="297"/>
        <v/>
      </c>
      <c r="AA4682" t="str">
        <f t="shared" si="298"/>
        <v/>
      </c>
      <c r="AC4682" s="7"/>
      <c r="AD4682" t="s">
        <v>14676</v>
      </c>
      <c r="AE4682">
        <f t="shared" si="300"/>
        <v>0</v>
      </c>
      <c r="AG4682" s="2"/>
      <c r="AI4682" s="7"/>
    </row>
    <row r="4683" spans="1:35" ht="11" customHeight="1" outlineLevel="1" x14ac:dyDescent="0.25">
      <c r="A4683" t="s">
        <v>4866</v>
      </c>
      <c r="C4683" s="2" t="s">
        <v>12976</v>
      </c>
      <c r="D4683" s="2">
        <v>902</v>
      </c>
      <c r="E4683" s="7">
        <v>2016</v>
      </c>
      <c r="F4683" s="19">
        <v>0.8</v>
      </c>
      <c r="H4683" s="5" t="s">
        <v>5398</v>
      </c>
      <c r="I4683" s="6" t="s">
        <v>14676</v>
      </c>
      <c r="J4683" s="6" t="s">
        <v>10910</v>
      </c>
      <c r="K4683" s="17">
        <v>7</v>
      </c>
      <c r="L4683" s="17" t="s">
        <v>7732</v>
      </c>
      <c r="M4683" s="9"/>
      <c r="N4683" s="9"/>
      <c r="O4683" s="21"/>
      <c r="Q4683" s="29"/>
      <c r="U4683" s="17"/>
      <c r="V4683" s="2"/>
      <c r="Y4683" t="str">
        <f t="shared" si="297"/>
        <v/>
      </c>
      <c r="AA4683" t="str">
        <f t="shared" si="298"/>
        <v/>
      </c>
      <c r="AC4683" s="7"/>
      <c r="AD4683" t="s">
        <v>14676</v>
      </c>
      <c r="AE4683">
        <f t="shared" si="300"/>
        <v>0</v>
      </c>
      <c r="AG4683" s="2"/>
      <c r="AI4683" s="7"/>
    </row>
    <row r="4684" spans="1:35" ht="11" customHeight="1" outlineLevel="1" x14ac:dyDescent="0.25">
      <c r="A4684" t="s">
        <v>4866</v>
      </c>
      <c r="C4684" s="2" t="s">
        <v>12976</v>
      </c>
      <c r="D4684" s="2">
        <v>904</v>
      </c>
      <c r="E4684" s="7">
        <v>2016</v>
      </c>
      <c r="F4684" s="19">
        <v>2.8</v>
      </c>
      <c r="H4684" s="5" t="s">
        <v>5398</v>
      </c>
      <c r="I4684" s="6" t="s">
        <v>15269</v>
      </c>
      <c r="J4684" s="6" t="s">
        <v>15268</v>
      </c>
      <c r="K4684" s="17">
        <v>2</v>
      </c>
      <c r="L4684" s="17" t="s">
        <v>7732</v>
      </c>
      <c r="M4684" s="9"/>
      <c r="N4684" s="9"/>
      <c r="O4684" s="21"/>
      <c r="Q4684" s="29"/>
      <c r="U4684" s="17"/>
      <c r="V4684" s="2"/>
      <c r="Y4684" t="str">
        <f t="shared" si="297"/>
        <v/>
      </c>
      <c r="AA4684" t="str">
        <f t="shared" si="298"/>
        <v/>
      </c>
      <c r="AC4684" s="7"/>
      <c r="AD4684" t="s">
        <v>15269</v>
      </c>
      <c r="AE4684">
        <f t="shared" si="300"/>
        <v>0</v>
      </c>
      <c r="AG4684" s="2"/>
      <c r="AI4684" s="7"/>
    </row>
    <row r="4685" spans="1:35" ht="11" customHeight="1" outlineLevel="1" x14ac:dyDescent="0.25">
      <c r="A4685" t="s">
        <v>4866</v>
      </c>
      <c r="C4685" s="2" t="s">
        <v>12976</v>
      </c>
      <c r="D4685" s="2">
        <v>908</v>
      </c>
      <c r="E4685" s="7">
        <v>2016</v>
      </c>
      <c r="F4685" s="19">
        <v>0.5</v>
      </c>
      <c r="H4685" s="5" t="s">
        <v>5398</v>
      </c>
      <c r="I4685" s="6" t="s">
        <v>15271</v>
      </c>
      <c r="J4685" s="6" t="s">
        <v>15270</v>
      </c>
      <c r="K4685" s="17">
        <v>5</v>
      </c>
      <c r="L4685" s="17" t="s">
        <v>7732</v>
      </c>
      <c r="M4685" s="9"/>
      <c r="N4685" s="9"/>
      <c r="O4685" s="21"/>
      <c r="Q4685" s="29"/>
      <c r="U4685" s="17"/>
      <c r="V4685" s="2"/>
      <c r="Y4685" t="str">
        <f t="shared" si="297"/>
        <v/>
      </c>
      <c r="AA4685" t="str">
        <f t="shared" si="298"/>
        <v/>
      </c>
      <c r="AC4685" s="7"/>
      <c r="AD4685" t="s">
        <v>15271</v>
      </c>
      <c r="AE4685">
        <f t="shared" si="300"/>
        <v>0</v>
      </c>
      <c r="AG4685" s="2"/>
      <c r="AI4685" s="7"/>
    </row>
    <row r="4686" spans="1:35" ht="11" customHeight="1" outlineLevel="1" x14ac:dyDescent="0.25">
      <c r="A4686" t="s">
        <v>4866</v>
      </c>
      <c r="C4686" s="2" t="s">
        <v>12976</v>
      </c>
      <c r="D4686" s="2">
        <v>910</v>
      </c>
      <c r="E4686" s="7">
        <v>2016</v>
      </c>
      <c r="F4686" s="19">
        <v>1.05</v>
      </c>
      <c r="H4686" s="5" t="s">
        <v>5398</v>
      </c>
      <c r="I4686" s="6" t="s">
        <v>15272</v>
      </c>
      <c r="J4686" s="6" t="s">
        <v>15272</v>
      </c>
      <c r="K4686" s="17">
        <v>5</v>
      </c>
      <c r="L4686" s="17" t="s">
        <v>7732</v>
      </c>
      <c r="M4686" s="9"/>
      <c r="N4686" s="9"/>
      <c r="O4686" s="21"/>
      <c r="Q4686" s="29"/>
      <c r="U4686" s="17"/>
      <c r="V4686" s="2"/>
      <c r="Y4686" t="str">
        <f t="shared" ref="Y4686:Y4749" si="301">IF(COUNTIF(F4686,"*fdc*"),1,"")</f>
        <v/>
      </c>
      <c r="AA4686" t="str">
        <f t="shared" ref="AA4686:AA4749" si="302">IF(COUNTIF(F4686,"*s/s*"),1,"")</f>
        <v/>
      </c>
      <c r="AC4686" s="7"/>
      <c r="AD4686" t="s">
        <v>15272</v>
      </c>
      <c r="AE4686">
        <f t="shared" si="300"/>
        <v>0</v>
      </c>
      <c r="AG4686" s="2"/>
      <c r="AI4686" s="7"/>
    </row>
    <row r="4687" spans="1:35" ht="11" customHeight="1" outlineLevel="1" x14ac:dyDescent="0.25">
      <c r="A4687" t="s">
        <v>4866</v>
      </c>
      <c r="C4687" s="2" t="s">
        <v>12976</v>
      </c>
      <c r="D4687" s="2" t="s">
        <v>15274</v>
      </c>
      <c r="E4687" s="7">
        <v>2016</v>
      </c>
      <c r="F4687" s="5" t="s">
        <v>15276</v>
      </c>
      <c r="H4687" s="5" t="s">
        <v>5398</v>
      </c>
      <c r="I4687" s="6" t="s">
        <v>15275</v>
      </c>
      <c r="J4687" s="6" t="s">
        <v>15273</v>
      </c>
      <c r="K4687" s="17">
        <v>5</v>
      </c>
      <c r="L4687" s="17" t="s">
        <v>7732</v>
      </c>
      <c r="M4687" s="9"/>
      <c r="N4687" s="9"/>
      <c r="O4687" s="21"/>
      <c r="Q4687" s="29"/>
      <c r="U4687" s="17"/>
      <c r="V4687" s="2"/>
      <c r="Y4687" t="str">
        <f t="shared" si="301"/>
        <v/>
      </c>
      <c r="AA4687">
        <f t="shared" si="302"/>
        <v>1</v>
      </c>
      <c r="AC4687" s="7"/>
      <c r="AD4687" t="s">
        <v>15275</v>
      </c>
      <c r="AE4687">
        <f t="shared" si="300"/>
        <v>0</v>
      </c>
      <c r="AG4687" s="2"/>
      <c r="AI4687" s="7"/>
    </row>
    <row r="4688" spans="1:35" ht="11" customHeight="1" outlineLevel="1" x14ac:dyDescent="0.25">
      <c r="A4688" t="s">
        <v>4866</v>
      </c>
      <c r="C4688" s="2" t="s">
        <v>12976</v>
      </c>
      <c r="D4688" s="2">
        <v>935</v>
      </c>
      <c r="E4688" s="7">
        <v>2017</v>
      </c>
      <c r="F4688" s="19">
        <v>0.2</v>
      </c>
      <c r="H4688" s="5" t="s">
        <v>5398</v>
      </c>
      <c r="I4688" s="6" t="s">
        <v>15278</v>
      </c>
      <c r="J4688" s="6" t="s">
        <v>15277</v>
      </c>
      <c r="K4688" s="17">
        <v>7</v>
      </c>
      <c r="L4688" s="17" t="s">
        <v>7730</v>
      </c>
      <c r="M4688" s="9">
        <v>1.5</v>
      </c>
      <c r="N4688" s="9"/>
      <c r="O4688" s="21"/>
      <c r="Q4688" s="29"/>
      <c r="U4688" s="17"/>
      <c r="V4688" s="2"/>
      <c r="Y4688" t="str">
        <f t="shared" si="301"/>
        <v/>
      </c>
      <c r="AA4688" t="str">
        <f t="shared" si="302"/>
        <v/>
      </c>
      <c r="AC4688" s="7"/>
      <c r="AD4688" t="s">
        <v>15278</v>
      </c>
      <c r="AE4688">
        <f t="shared" si="300"/>
        <v>0</v>
      </c>
      <c r="AG4688" s="2"/>
      <c r="AI4688" s="7"/>
    </row>
    <row r="4689" spans="1:35" ht="11" customHeight="1" outlineLevel="1" x14ac:dyDescent="0.25">
      <c r="A4689" t="s">
        <v>4866</v>
      </c>
      <c r="C4689" s="2" t="s">
        <v>12976</v>
      </c>
      <c r="D4689" s="2">
        <v>936</v>
      </c>
      <c r="E4689" s="7">
        <v>2017</v>
      </c>
      <c r="F4689" s="19">
        <v>0.8</v>
      </c>
      <c r="H4689" s="5" t="s">
        <v>5398</v>
      </c>
      <c r="I4689" s="6" t="s">
        <v>15278</v>
      </c>
      <c r="J4689" s="6" t="s">
        <v>15277</v>
      </c>
      <c r="K4689" s="17">
        <v>7</v>
      </c>
      <c r="L4689" s="17" t="s">
        <v>7730</v>
      </c>
      <c r="M4689" s="9">
        <v>1.5</v>
      </c>
      <c r="N4689" s="9"/>
      <c r="O4689" s="21"/>
      <c r="Q4689" s="29"/>
      <c r="U4689" s="17"/>
      <c r="V4689" s="2"/>
      <c r="Y4689" t="str">
        <f t="shared" si="301"/>
        <v/>
      </c>
      <c r="AA4689" t="str">
        <f t="shared" si="302"/>
        <v/>
      </c>
      <c r="AC4689" s="7"/>
      <c r="AD4689" t="s">
        <v>15278</v>
      </c>
      <c r="AE4689">
        <f t="shared" si="300"/>
        <v>0</v>
      </c>
      <c r="AG4689" s="2"/>
      <c r="AI4689" s="7"/>
    </row>
    <row r="4690" spans="1:35" ht="11" customHeight="1" outlineLevel="1" x14ac:dyDescent="0.25">
      <c r="A4690" t="s">
        <v>4866</v>
      </c>
      <c r="C4690" s="2" t="s">
        <v>12976</v>
      </c>
      <c r="D4690" s="2">
        <v>942</v>
      </c>
      <c r="E4690" s="7">
        <v>2017</v>
      </c>
      <c r="F4690" s="19">
        <v>1.24</v>
      </c>
      <c r="H4690" s="5" t="s">
        <v>5398</v>
      </c>
      <c r="I4690" s="6" t="s">
        <v>15280</v>
      </c>
      <c r="J4690" s="6" t="s">
        <v>15279</v>
      </c>
      <c r="K4690" s="17">
        <v>5</v>
      </c>
      <c r="L4690" s="17" t="s">
        <v>7732</v>
      </c>
      <c r="M4690" s="9"/>
      <c r="N4690" s="9"/>
      <c r="O4690" s="21"/>
      <c r="Q4690" s="29"/>
      <c r="U4690" s="17"/>
      <c r="V4690" s="2"/>
      <c r="Y4690" t="str">
        <f t="shared" si="301"/>
        <v/>
      </c>
      <c r="AA4690" t="str">
        <f t="shared" si="302"/>
        <v/>
      </c>
      <c r="AC4690" s="7"/>
      <c r="AD4690" t="s">
        <v>15280</v>
      </c>
      <c r="AE4690">
        <f t="shared" si="300"/>
        <v>0</v>
      </c>
      <c r="AG4690" s="2"/>
      <c r="AI4690" s="7"/>
    </row>
    <row r="4691" spans="1:35" ht="11" customHeight="1" outlineLevel="1" x14ac:dyDescent="0.25">
      <c r="A4691" t="s">
        <v>4866</v>
      </c>
      <c r="C4691" s="2" t="s">
        <v>12976</v>
      </c>
      <c r="D4691" s="2">
        <v>950</v>
      </c>
      <c r="E4691" s="7">
        <v>2017</v>
      </c>
      <c r="F4691" s="19">
        <v>0.8</v>
      </c>
      <c r="H4691" s="5" t="s">
        <v>5398</v>
      </c>
      <c r="I4691" s="6" t="s">
        <v>15282</v>
      </c>
      <c r="J4691" s="6" t="s">
        <v>15281</v>
      </c>
      <c r="K4691" s="17">
        <v>5</v>
      </c>
      <c r="L4691" s="17" t="s">
        <v>7732</v>
      </c>
      <c r="M4691" s="9"/>
      <c r="N4691" s="9"/>
      <c r="O4691" s="21"/>
      <c r="Q4691" s="29"/>
      <c r="U4691" s="17"/>
      <c r="V4691" s="2"/>
      <c r="Y4691" t="str">
        <f t="shared" si="301"/>
        <v/>
      </c>
      <c r="AA4691" t="str">
        <f t="shared" si="302"/>
        <v/>
      </c>
      <c r="AC4691" s="7"/>
      <c r="AD4691" t="s">
        <v>15282</v>
      </c>
      <c r="AE4691">
        <f t="shared" si="300"/>
        <v>0</v>
      </c>
      <c r="AG4691" s="2"/>
      <c r="AI4691" s="7"/>
    </row>
    <row r="4692" spans="1:35" ht="11" customHeight="1" outlineLevel="1" x14ac:dyDescent="0.25">
      <c r="A4692" t="s">
        <v>4866</v>
      </c>
      <c r="C4692" s="2" t="s">
        <v>12976</v>
      </c>
      <c r="D4692" s="2">
        <v>954</v>
      </c>
      <c r="E4692" s="7">
        <v>2017</v>
      </c>
      <c r="F4692" s="19">
        <v>1</v>
      </c>
      <c r="H4692" s="5" t="s">
        <v>5398</v>
      </c>
      <c r="I4692" s="6" t="s">
        <v>15284</v>
      </c>
      <c r="J4692" s="6" t="s">
        <v>15283</v>
      </c>
      <c r="K4692" s="17">
        <v>6</v>
      </c>
      <c r="L4692" s="17" t="s">
        <v>7732</v>
      </c>
      <c r="M4692" s="9"/>
      <c r="N4692" s="9"/>
      <c r="O4692" s="21"/>
      <c r="Q4692" s="29"/>
      <c r="U4692" s="17"/>
      <c r="V4692" s="2"/>
      <c r="Y4692" t="str">
        <f t="shared" si="301"/>
        <v/>
      </c>
      <c r="AA4692" t="str">
        <f t="shared" si="302"/>
        <v/>
      </c>
      <c r="AC4692" s="7"/>
      <c r="AD4692" t="s">
        <v>15284</v>
      </c>
      <c r="AE4692">
        <f t="shared" si="300"/>
        <v>0</v>
      </c>
      <c r="AG4692" s="2"/>
      <c r="AI4692" s="7"/>
    </row>
    <row r="4693" spans="1:35" ht="11" customHeight="1" outlineLevel="1" x14ac:dyDescent="0.25">
      <c r="A4693" t="s">
        <v>4866</v>
      </c>
      <c r="C4693" s="2" t="s">
        <v>12976</v>
      </c>
      <c r="D4693" s="2" t="s">
        <v>15286</v>
      </c>
      <c r="E4693" s="7">
        <v>2017</v>
      </c>
      <c r="F4693" s="5" t="s">
        <v>15287</v>
      </c>
      <c r="H4693" s="5" t="s">
        <v>5398</v>
      </c>
      <c r="I4693" s="6" t="s">
        <v>15288</v>
      </c>
      <c r="J4693" s="6" t="s">
        <v>15285</v>
      </c>
      <c r="K4693" s="17">
        <v>3</v>
      </c>
      <c r="L4693" s="17" t="s">
        <v>7732</v>
      </c>
      <c r="M4693" s="9"/>
      <c r="N4693" s="9"/>
      <c r="O4693" s="21"/>
      <c r="Q4693" s="29"/>
      <c r="U4693" s="17"/>
      <c r="V4693" s="2"/>
      <c r="Y4693" t="str">
        <f t="shared" si="301"/>
        <v/>
      </c>
      <c r="AA4693">
        <f t="shared" si="302"/>
        <v>1</v>
      </c>
      <c r="AC4693" s="7"/>
      <c r="AD4693" t="s">
        <v>15288</v>
      </c>
      <c r="AE4693">
        <f t="shared" si="300"/>
        <v>0</v>
      </c>
      <c r="AG4693" s="2"/>
      <c r="AI4693" s="7"/>
    </row>
    <row r="4694" spans="1:35" ht="11" customHeight="1" outlineLevel="1" x14ac:dyDescent="0.25">
      <c r="A4694" t="s">
        <v>4866</v>
      </c>
      <c r="C4694" s="2" t="s">
        <v>12976</v>
      </c>
      <c r="D4694" s="2">
        <v>966</v>
      </c>
      <c r="E4694" s="7">
        <v>2018</v>
      </c>
      <c r="F4694" s="19">
        <v>0.5</v>
      </c>
      <c r="H4694" s="5" t="s">
        <v>5398</v>
      </c>
      <c r="I4694" s="6" t="s">
        <v>10220</v>
      </c>
      <c r="J4694" s="6" t="s">
        <v>15289</v>
      </c>
      <c r="K4694" s="17">
        <v>7</v>
      </c>
      <c r="L4694" s="17" t="s">
        <v>7730</v>
      </c>
      <c r="M4694" s="9">
        <v>1.5</v>
      </c>
      <c r="N4694" s="9"/>
      <c r="O4694" s="21"/>
      <c r="Q4694" s="29"/>
      <c r="U4694" s="17"/>
      <c r="V4694" s="2"/>
      <c r="Y4694" t="str">
        <f t="shared" si="301"/>
        <v/>
      </c>
      <c r="AA4694" t="str">
        <f t="shared" si="302"/>
        <v/>
      </c>
      <c r="AC4694" s="7"/>
      <c r="AD4694" t="s">
        <v>10220</v>
      </c>
      <c r="AE4694">
        <f t="shared" si="300"/>
        <v>0</v>
      </c>
      <c r="AG4694" s="2"/>
      <c r="AI4694" s="7"/>
    </row>
    <row r="4695" spans="1:35" ht="11" customHeight="1" outlineLevel="1" x14ac:dyDescent="0.25">
      <c r="A4695" t="s">
        <v>4866</v>
      </c>
      <c r="C4695" s="2" t="s">
        <v>12976</v>
      </c>
      <c r="D4695" s="2">
        <v>967</v>
      </c>
      <c r="E4695" s="7">
        <v>2018</v>
      </c>
      <c r="F4695" s="19">
        <v>0.5</v>
      </c>
      <c r="H4695" s="5" t="s">
        <v>5398</v>
      </c>
      <c r="I4695" s="6" t="s">
        <v>10220</v>
      </c>
      <c r="J4695" s="6" t="s">
        <v>15289</v>
      </c>
      <c r="K4695" s="17">
        <v>7</v>
      </c>
      <c r="L4695" s="17" t="s">
        <v>7730</v>
      </c>
      <c r="M4695" s="9">
        <v>1.5</v>
      </c>
      <c r="N4695" s="9"/>
      <c r="O4695" s="21"/>
      <c r="Q4695" s="29"/>
      <c r="U4695" s="17"/>
      <c r="V4695" s="2"/>
      <c r="Y4695" t="str">
        <f t="shared" si="301"/>
        <v/>
      </c>
      <c r="AA4695" t="str">
        <f t="shared" si="302"/>
        <v/>
      </c>
      <c r="AC4695" s="7"/>
      <c r="AD4695" t="s">
        <v>10220</v>
      </c>
      <c r="AE4695">
        <f t="shared" si="300"/>
        <v>0</v>
      </c>
      <c r="AG4695" s="2"/>
      <c r="AI4695" s="7"/>
    </row>
    <row r="4696" spans="1:35" ht="11" customHeight="1" outlineLevel="1" x14ac:dyDescent="0.25">
      <c r="A4696" t="s">
        <v>4866</v>
      </c>
      <c r="C4696" s="2" t="s">
        <v>12976</v>
      </c>
      <c r="D4696" s="2">
        <v>969</v>
      </c>
      <c r="E4696" s="7">
        <v>2018</v>
      </c>
      <c r="F4696" s="19">
        <v>0.85</v>
      </c>
      <c r="H4696" s="5" t="s">
        <v>5398</v>
      </c>
      <c r="I4696" s="6" t="s">
        <v>15197</v>
      </c>
      <c r="J4696" s="6" t="s">
        <v>15290</v>
      </c>
      <c r="K4696" s="17">
        <v>6</v>
      </c>
      <c r="L4696" s="17" t="s">
        <v>7732</v>
      </c>
      <c r="M4696" s="9"/>
      <c r="N4696" s="9"/>
      <c r="O4696" s="21"/>
      <c r="Q4696" s="29"/>
      <c r="U4696" s="17"/>
      <c r="V4696" s="2"/>
      <c r="Y4696" t="str">
        <f t="shared" si="301"/>
        <v/>
      </c>
      <c r="AA4696" t="str">
        <f t="shared" si="302"/>
        <v/>
      </c>
      <c r="AC4696" s="7"/>
      <c r="AD4696" t="s">
        <v>15197</v>
      </c>
      <c r="AE4696">
        <f t="shared" si="300"/>
        <v>0</v>
      </c>
      <c r="AG4696" s="2"/>
      <c r="AI4696" s="7"/>
    </row>
    <row r="4697" spans="1:35" ht="11" customHeight="1" outlineLevel="1" x14ac:dyDescent="0.25">
      <c r="A4697" t="s">
        <v>4866</v>
      </c>
      <c r="C4697" s="2" t="s">
        <v>12976</v>
      </c>
      <c r="D4697" s="2">
        <v>971</v>
      </c>
      <c r="E4697" s="7">
        <v>2018</v>
      </c>
      <c r="F4697" s="19">
        <v>1.05</v>
      </c>
      <c r="H4697" s="5" t="s">
        <v>5398</v>
      </c>
      <c r="I4697" s="6" t="s">
        <v>15292</v>
      </c>
      <c r="J4697" s="6" t="s">
        <v>15291</v>
      </c>
      <c r="K4697" s="17">
        <v>3</v>
      </c>
      <c r="L4697" s="17" t="s">
        <v>7732</v>
      </c>
      <c r="M4697" s="9"/>
      <c r="N4697" s="9"/>
      <c r="O4697" s="21"/>
      <c r="Q4697" s="29"/>
      <c r="U4697" s="17"/>
      <c r="V4697" s="2"/>
      <c r="Y4697" t="str">
        <f t="shared" si="301"/>
        <v/>
      </c>
      <c r="AA4697" t="str">
        <f t="shared" si="302"/>
        <v/>
      </c>
      <c r="AC4697" s="7"/>
      <c r="AD4697" t="s">
        <v>15292</v>
      </c>
      <c r="AE4697">
        <f t="shared" si="300"/>
        <v>0</v>
      </c>
      <c r="AG4697" s="2"/>
      <c r="AI4697" s="7"/>
    </row>
    <row r="4698" spans="1:35" ht="11" customHeight="1" outlineLevel="1" x14ac:dyDescent="0.25">
      <c r="A4698" t="s">
        <v>4866</v>
      </c>
      <c r="C4698" s="2" t="s">
        <v>12976</v>
      </c>
      <c r="D4698" s="2">
        <v>976</v>
      </c>
      <c r="E4698" s="7">
        <v>2018</v>
      </c>
      <c r="F4698" s="19">
        <v>0.85</v>
      </c>
      <c r="H4698" s="5" t="s">
        <v>5398</v>
      </c>
      <c r="I4698" s="6" t="s">
        <v>15294</v>
      </c>
      <c r="J4698" s="6" t="s">
        <v>15293</v>
      </c>
      <c r="K4698" s="17">
        <v>5</v>
      </c>
      <c r="L4698" s="17" t="s">
        <v>7732</v>
      </c>
      <c r="M4698" s="9"/>
      <c r="N4698" s="9"/>
      <c r="O4698" s="21"/>
      <c r="Q4698" s="29"/>
      <c r="U4698" s="17"/>
      <c r="V4698" s="2"/>
      <c r="Y4698" t="str">
        <f t="shared" si="301"/>
        <v/>
      </c>
      <c r="AA4698" t="str">
        <f t="shared" si="302"/>
        <v/>
      </c>
      <c r="AC4698" s="7"/>
      <c r="AD4698" t="s">
        <v>15294</v>
      </c>
      <c r="AE4698">
        <f t="shared" ref="AE4698:AE4729" si="303">COUNTIF(I4698,"*Fuji*")</f>
        <v>0</v>
      </c>
      <c r="AG4698" s="2"/>
      <c r="AI4698" s="7"/>
    </row>
    <row r="4699" spans="1:35" ht="11" customHeight="1" outlineLevel="1" x14ac:dyDescent="0.25">
      <c r="A4699" t="s">
        <v>4866</v>
      </c>
      <c r="C4699" s="2" t="s">
        <v>12976</v>
      </c>
      <c r="D4699" s="2">
        <v>984</v>
      </c>
      <c r="E4699" s="7">
        <v>2018</v>
      </c>
      <c r="F4699" s="5" t="s">
        <v>15296</v>
      </c>
      <c r="H4699" s="5" t="s">
        <v>5398</v>
      </c>
      <c r="I4699" s="6" t="s">
        <v>15197</v>
      </c>
      <c r="J4699" s="6" t="s">
        <v>15295</v>
      </c>
      <c r="K4699" s="17">
        <v>6</v>
      </c>
      <c r="L4699" s="17" t="s">
        <v>7732</v>
      </c>
      <c r="M4699" s="9"/>
      <c r="N4699" s="9"/>
      <c r="O4699" s="21"/>
      <c r="Q4699" s="29"/>
      <c r="U4699" s="17"/>
      <c r="V4699" s="2"/>
      <c r="Y4699" t="str">
        <f t="shared" si="301"/>
        <v/>
      </c>
      <c r="AA4699">
        <f t="shared" si="302"/>
        <v>1</v>
      </c>
      <c r="AC4699" s="7"/>
      <c r="AD4699" t="s">
        <v>15197</v>
      </c>
      <c r="AE4699">
        <f t="shared" si="303"/>
        <v>0</v>
      </c>
      <c r="AG4699" s="2"/>
      <c r="AI4699" s="7"/>
    </row>
    <row r="4700" spans="1:35" ht="11" customHeight="1" outlineLevel="1" x14ac:dyDescent="0.25">
      <c r="A4700" t="s">
        <v>4866</v>
      </c>
      <c r="C4700" s="2" t="s">
        <v>12976</v>
      </c>
      <c r="D4700" s="2">
        <v>999</v>
      </c>
      <c r="E4700" s="7">
        <v>2018</v>
      </c>
      <c r="F4700" s="5" t="s">
        <v>15298</v>
      </c>
      <c r="H4700" s="5" t="s">
        <v>5398</v>
      </c>
      <c r="I4700" s="6" t="s">
        <v>15299</v>
      </c>
      <c r="J4700" s="6" t="s">
        <v>15297</v>
      </c>
      <c r="K4700" s="17">
        <v>6</v>
      </c>
      <c r="L4700" s="17" t="s">
        <v>7732</v>
      </c>
      <c r="M4700" s="9"/>
      <c r="N4700" s="9"/>
      <c r="O4700" s="21"/>
      <c r="Q4700" s="29"/>
      <c r="U4700" s="17"/>
      <c r="V4700" s="2"/>
      <c r="Y4700" t="str">
        <f t="shared" si="301"/>
        <v/>
      </c>
      <c r="AA4700">
        <f t="shared" si="302"/>
        <v>1</v>
      </c>
      <c r="AC4700" s="7"/>
      <c r="AD4700" t="s">
        <v>15299</v>
      </c>
      <c r="AE4700">
        <f t="shared" si="303"/>
        <v>0</v>
      </c>
      <c r="AG4700" s="2"/>
      <c r="AI4700" s="7"/>
    </row>
    <row r="4701" spans="1:35" ht="11" customHeight="1" outlineLevel="1" x14ac:dyDescent="0.25">
      <c r="A4701" t="s">
        <v>4866</v>
      </c>
      <c r="C4701" s="2" t="s">
        <v>12976</v>
      </c>
      <c r="D4701" s="2">
        <v>1003</v>
      </c>
      <c r="E4701" s="7">
        <v>2019</v>
      </c>
      <c r="F4701" s="19">
        <v>0.95</v>
      </c>
      <c r="H4701" s="5" t="s">
        <v>5398</v>
      </c>
      <c r="I4701" s="6" t="s">
        <v>15301</v>
      </c>
      <c r="J4701" s="6" t="s">
        <v>15300</v>
      </c>
      <c r="K4701" s="17">
        <v>5</v>
      </c>
      <c r="L4701" s="17" t="s">
        <v>7732</v>
      </c>
      <c r="M4701" s="9"/>
      <c r="N4701" s="9"/>
      <c r="O4701" s="21"/>
      <c r="Q4701" s="29"/>
      <c r="U4701" s="17"/>
      <c r="V4701" s="2"/>
      <c r="Y4701" t="str">
        <f t="shared" si="301"/>
        <v/>
      </c>
      <c r="AA4701" t="str">
        <f t="shared" si="302"/>
        <v/>
      </c>
      <c r="AC4701" s="7"/>
      <c r="AD4701" t="s">
        <v>15301</v>
      </c>
      <c r="AE4701">
        <f t="shared" si="303"/>
        <v>0</v>
      </c>
      <c r="AG4701" s="2"/>
      <c r="AI4701" s="7"/>
    </row>
    <row r="4702" spans="1:35" ht="11" customHeight="1" outlineLevel="1" x14ac:dyDescent="0.25">
      <c r="A4702" t="s">
        <v>4866</v>
      </c>
      <c r="C4702" s="2" t="s">
        <v>12976</v>
      </c>
      <c r="D4702" s="2">
        <v>1004</v>
      </c>
      <c r="E4702" s="7">
        <v>2019</v>
      </c>
      <c r="F4702" s="19">
        <v>0.95</v>
      </c>
      <c r="H4702" s="5" t="s">
        <v>5398</v>
      </c>
      <c r="I4702" s="6" t="s">
        <v>15303</v>
      </c>
      <c r="J4702" s="6" t="s">
        <v>15302</v>
      </c>
      <c r="K4702" s="17">
        <v>6</v>
      </c>
      <c r="L4702" s="17" t="s">
        <v>7732</v>
      </c>
      <c r="M4702" s="9"/>
      <c r="N4702" s="9"/>
      <c r="O4702" s="21"/>
      <c r="Q4702" s="29"/>
      <c r="U4702" s="17"/>
      <c r="V4702" s="2"/>
      <c r="Y4702" t="str">
        <f t="shared" si="301"/>
        <v/>
      </c>
      <c r="AA4702" t="str">
        <f t="shared" si="302"/>
        <v/>
      </c>
      <c r="AC4702" s="7"/>
      <c r="AD4702" t="s">
        <v>15303</v>
      </c>
      <c r="AE4702">
        <f t="shared" si="303"/>
        <v>0</v>
      </c>
      <c r="AG4702" s="2"/>
      <c r="AI4702" s="7"/>
    </row>
    <row r="4703" spans="1:35" ht="11" customHeight="1" outlineLevel="1" collapsed="1" x14ac:dyDescent="0.25">
      <c r="A4703" t="s">
        <v>4866</v>
      </c>
      <c r="C4703" s="2" t="s">
        <v>12976</v>
      </c>
      <c r="D4703" s="2">
        <v>1005</v>
      </c>
      <c r="E4703" s="7">
        <v>2019</v>
      </c>
      <c r="F4703" s="19">
        <v>0.5</v>
      </c>
      <c r="H4703" s="5" t="s">
        <v>5398</v>
      </c>
      <c r="I4703" s="6" t="s">
        <v>9031</v>
      </c>
      <c r="J4703" s="6" t="s">
        <v>15304</v>
      </c>
      <c r="K4703" s="17">
        <v>7</v>
      </c>
      <c r="L4703" s="17" t="s">
        <v>7730</v>
      </c>
      <c r="M4703" s="9">
        <v>1.5</v>
      </c>
      <c r="N4703" s="9"/>
      <c r="O4703" s="21"/>
      <c r="Q4703" s="29"/>
      <c r="U4703" s="17"/>
      <c r="V4703" s="2"/>
      <c r="Y4703" t="str">
        <f t="shared" si="301"/>
        <v/>
      </c>
      <c r="AA4703" t="str">
        <f t="shared" si="302"/>
        <v/>
      </c>
      <c r="AC4703" s="7"/>
      <c r="AD4703" t="s">
        <v>9031</v>
      </c>
      <c r="AE4703">
        <f t="shared" si="303"/>
        <v>0</v>
      </c>
      <c r="AG4703" s="2"/>
      <c r="AI4703" s="7"/>
    </row>
    <row r="4704" spans="1:35" ht="11" customHeight="1" outlineLevel="1" x14ac:dyDescent="0.25">
      <c r="A4704" t="s">
        <v>4866</v>
      </c>
      <c r="C4704" s="2" t="s">
        <v>12976</v>
      </c>
      <c r="D4704" s="2">
        <v>1006</v>
      </c>
      <c r="E4704" s="7">
        <v>2019</v>
      </c>
      <c r="F4704" s="19">
        <v>0.5</v>
      </c>
      <c r="H4704" s="5" t="s">
        <v>5398</v>
      </c>
      <c r="I4704" s="6" t="s">
        <v>9031</v>
      </c>
      <c r="J4704" s="6" t="s">
        <v>15304</v>
      </c>
      <c r="K4704" s="17">
        <v>7</v>
      </c>
      <c r="L4704" s="17" t="s">
        <v>7730</v>
      </c>
      <c r="M4704" s="9">
        <v>1.5</v>
      </c>
      <c r="N4704" s="9"/>
      <c r="O4704" s="21"/>
      <c r="Q4704" s="29"/>
      <c r="U4704" s="17"/>
      <c r="V4704" s="2"/>
      <c r="Y4704" t="str">
        <f t="shared" si="301"/>
        <v/>
      </c>
      <c r="AA4704" t="str">
        <f t="shared" si="302"/>
        <v/>
      </c>
      <c r="AC4704" s="7"/>
      <c r="AD4704" t="s">
        <v>9031</v>
      </c>
      <c r="AE4704">
        <f t="shared" si="303"/>
        <v>0</v>
      </c>
      <c r="AG4704" s="2"/>
      <c r="AI4704" s="7"/>
    </row>
    <row r="4705" spans="1:35" ht="11" customHeight="1" outlineLevel="1" collapsed="1" x14ac:dyDescent="0.25">
      <c r="A4705" t="s">
        <v>4866</v>
      </c>
      <c r="C4705" s="2" t="s">
        <v>12976</v>
      </c>
      <c r="D4705" s="2" t="s">
        <v>15306</v>
      </c>
      <c r="E4705" s="7">
        <v>2019</v>
      </c>
      <c r="F4705" s="5" t="s">
        <v>15307</v>
      </c>
      <c r="H4705" s="5" t="s">
        <v>5398</v>
      </c>
      <c r="I4705" s="6" t="s">
        <v>15308</v>
      </c>
      <c r="J4705" s="6" t="s">
        <v>15305</v>
      </c>
      <c r="K4705" s="17">
        <v>5</v>
      </c>
      <c r="L4705" s="17" t="s">
        <v>7732</v>
      </c>
      <c r="M4705" s="9"/>
      <c r="N4705" s="9"/>
      <c r="O4705" s="21"/>
      <c r="Q4705" s="29"/>
      <c r="U4705" s="17"/>
      <c r="V4705" s="2"/>
      <c r="Y4705" t="str">
        <f t="shared" si="301"/>
        <v/>
      </c>
      <c r="AA4705" t="str">
        <f t="shared" si="302"/>
        <v/>
      </c>
      <c r="AC4705" s="7"/>
      <c r="AD4705" t="s">
        <v>15308</v>
      </c>
      <c r="AE4705">
        <f t="shared" si="303"/>
        <v>0</v>
      </c>
      <c r="AG4705" s="2"/>
      <c r="AI4705" s="7"/>
    </row>
    <row r="4706" spans="1:35" ht="11" customHeight="1" outlineLevel="1" x14ac:dyDescent="0.25">
      <c r="A4706" t="s">
        <v>4866</v>
      </c>
      <c r="C4706" s="2" t="s">
        <v>12976</v>
      </c>
      <c r="D4706" s="2" t="s">
        <v>15309</v>
      </c>
      <c r="E4706" s="7">
        <v>2019</v>
      </c>
      <c r="F4706" s="5" t="s">
        <v>15310</v>
      </c>
      <c r="H4706" s="5" t="s">
        <v>5398</v>
      </c>
      <c r="I4706" s="6" t="s">
        <v>15311</v>
      </c>
      <c r="J4706" s="6" t="s">
        <v>15312</v>
      </c>
      <c r="K4706" s="17">
        <v>5</v>
      </c>
      <c r="L4706" s="17" t="s">
        <v>7732</v>
      </c>
      <c r="M4706" s="9"/>
      <c r="N4706" s="9"/>
      <c r="O4706" s="21"/>
      <c r="Q4706" s="29"/>
      <c r="U4706" s="17"/>
      <c r="V4706" s="2"/>
      <c r="Y4706" t="str">
        <f t="shared" si="301"/>
        <v/>
      </c>
      <c r="AA4706" t="str">
        <f t="shared" si="302"/>
        <v/>
      </c>
      <c r="AC4706" s="7"/>
      <c r="AD4706" t="s">
        <v>15311</v>
      </c>
      <c r="AE4706">
        <f t="shared" si="303"/>
        <v>0</v>
      </c>
      <c r="AG4706" s="2"/>
      <c r="AI4706" s="7"/>
    </row>
    <row r="4707" spans="1:35" ht="11" customHeight="1" outlineLevel="1" x14ac:dyDescent="0.25">
      <c r="A4707" t="s">
        <v>4866</v>
      </c>
      <c r="C4707" s="2" t="s">
        <v>12976</v>
      </c>
      <c r="D4707" s="2">
        <v>1035</v>
      </c>
      <c r="E4707" s="7">
        <v>2020</v>
      </c>
      <c r="F4707" s="19">
        <v>1.05</v>
      </c>
      <c r="H4707" s="5" t="s">
        <v>5398</v>
      </c>
      <c r="I4707" s="6" t="s">
        <v>15314</v>
      </c>
      <c r="J4707" s="6" t="s">
        <v>15313</v>
      </c>
      <c r="K4707" s="17">
        <v>5</v>
      </c>
      <c r="L4707" s="17" t="s">
        <v>7732</v>
      </c>
      <c r="M4707" s="9"/>
      <c r="N4707" s="9"/>
      <c r="O4707" s="21"/>
      <c r="Q4707" s="29"/>
      <c r="U4707" s="17"/>
      <c r="V4707" s="2"/>
      <c r="Y4707" t="str">
        <f t="shared" si="301"/>
        <v/>
      </c>
      <c r="AA4707" t="str">
        <f t="shared" si="302"/>
        <v/>
      </c>
      <c r="AC4707" s="7"/>
      <c r="AD4707" t="s">
        <v>15314</v>
      </c>
      <c r="AE4707">
        <f t="shared" si="303"/>
        <v>0</v>
      </c>
      <c r="AG4707" s="2"/>
      <c r="AI4707" s="7"/>
    </row>
    <row r="4708" spans="1:35" ht="11" customHeight="1" outlineLevel="1" x14ac:dyDescent="0.25">
      <c r="A4708" t="s">
        <v>4866</v>
      </c>
      <c r="C4708" s="2" t="s">
        <v>12976</v>
      </c>
      <c r="D4708" s="2">
        <v>1036</v>
      </c>
      <c r="E4708" s="7">
        <v>2020</v>
      </c>
      <c r="F4708" s="19">
        <v>1.45</v>
      </c>
      <c r="H4708" s="5" t="s">
        <v>5398</v>
      </c>
      <c r="I4708" s="6" t="s">
        <v>15316</v>
      </c>
      <c r="J4708" s="6" t="s">
        <v>15315</v>
      </c>
      <c r="K4708" s="17">
        <v>5</v>
      </c>
      <c r="L4708" s="17" t="s">
        <v>7732</v>
      </c>
      <c r="M4708" s="9"/>
      <c r="N4708" s="9"/>
      <c r="O4708" s="21"/>
      <c r="Q4708" s="29"/>
      <c r="U4708" s="17"/>
      <c r="V4708" s="2"/>
      <c r="Y4708" t="str">
        <f t="shared" si="301"/>
        <v/>
      </c>
      <c r="AA4708" t="str">
        <f t="shared" si="302"/>
        <v/>
      </c>
      <c r="AC4708" s="7"/>
      <c r="AD4708" t="s">
        <v>15316</v>
      </c>
      <c r="AE4708">
        <f t="shared" si="303"/>
        <v>0</v>
      </c>
      <c r="AG4708" s="2"/>
      <c r="AI4708" s="7"/>
    </row>
    <row r="4709" spans="1:35" ht="11" customHeight="1" outlineLevel="1" x14ac:dyDescent="0.25">
      <c r="A4709" t="s">
        <v>4866</v>
      </c>
      <c r="C4709" s="2" t="s">
        <v>12976</v>
      </c>
      <c r="D4709" s="2">
        <v>1042</v>
      </c>
      <c r="E4709" s="7">
        <v>2020</v>
      </c>
      <c r="F4709" s="19">
        <v>0.5</v>
      </c>
      <c r="H4709" s="5" t="s">
        <v>5398</v>
      </c>
      <c r="I4709" s="6" t="s">
        <v>9363</v>
      </c>
      <c r="J4709" s="6" t="s">
        <v>7554</v>
      </c>
      <c r="K4709" s="17">
        <v>7</v>
      </c>
      <c r="L4709" s="17" t="s">
        <v>7732</v>
      </c>
      <c r="M4709" s="9"/>
      <c r="N4709" s="9"/>
      <c r="O4709" s="21"/>
      <c r="Q4709" s="29"/>
      <c r="U4709" s="17"/>
      <c r="V4709" s="2"/>
      <c r="Y4709" t="str">
        <f t="shared" si="301"/>
        <v/>
      </c>
      <c r="AA4709" t="str">
        <f t="shared" si="302"/>
        <v/>
      </c>
      <c r="AC4709" s="7"/>
      <c r="AD4709" t="s">
        <v>9363</v>
      </c>
      <c r="AE4709">
        <f t="shared" si="303"/>
        <v>0</v>
      </c>
      <c r="AG4709" s="2"/>
      <c r="AI4709" s="7"/>
    </row>
    <row r="4710" spans="1:35" ht="11" customHeight="1" outlineLevel="1" x14ac:dyDescent="0.25">
      <c r="A4710" t="s">
        <v>4866</v>
      </c>
      <c r="C4710" s="2" t="s">
        <v>12976</v>
      </c>
      <c r="D4710" s="2">
        <v>1043</v>
      </c>
      <c r="E4710" s="7">
        <v>2020</v>
      </c>
      <c r="F4710" s="19">
        <v>0.5</v>
      </c>
      <c r="H4710" s="5" t="s">
        <v>5398</v>
      </c>
      <c r="I4710" s="6" t="s">
        <v>9363</v>
      </c>
      <c r="J4710" s="6" t="s">
        <v>7554</v>
      </c>
      <c r="K4710" s="17">
        <v>7</v>
      </c>
      <c r="L4710" s="17" t="s">
        <v>7732</v>
      </c>
      <c r="M4710" s="9"/>
      <c r="N4710" s="9"/>
      <c r="O4710" s="21"/>
      <c r="Q4710" s="29"/>
      <c r="U4710" s="17"/>
      <c r="V4710" s="2"/>
      <c r="Y4710" t="str">
        <f t="shared" si="301"/>
        <v/>
      </c>
      <c r="AA4710" t="str">
        <f t="shared" si="302"/>
        <v/>
      </c>
      <c r="AC4710" s="7"/>
      <c r="AD4710" t="s">
        <v>9363</v>
      </c>
      <c r="AE4710">
        <f t="shared" si="303"/>
        <v>0</v>
      </c>
      <c r="AG4710" s="2"/>
      <c r="AI4710" s="7"/>
    </row>
    <row r="4711" spans="1:35" ht="11" customHeight="1" outlineLevel="1" x14ac:dyDescent="0.25">
      <c r="A4711" t="s">
        <v>4866</v>
      </c>
      <c r="C4711" s="2" t="s">
        <v>12976</v>
      </c>
      <c r="D4711" s="2">
        <v>1045</v>
      </c>
      <c r="E4711" s="7">
        <v>2020</v>
      </c>
      <c r="F4711" s="19">
        <v>2.8</v>
      </c>
      <c r="H4711" s="5" t="s">
        <v>5398</v>
      </c>
      <c r="I4711" s="6" t="s">
        <v>15318</v>
      </c>
      <c r="J4711" s="6" t="s">
        <v>15317</v>
      </c>
      <c r="K4711" s="17">
        <v>5</v>
      </c>
      <c r="L4711" s="17" t="s">
        <v>7732</v>
      </c>
      <c r="M4711" s="9"/>
      <c r="N4711" s="9"/>
      <c r="O4711" s="21"/>
      <c r="Q4711" s="29"/>
      <c r="U4711" s="17"/>
      <c r="V4711" s="2"/>
      <c r="Y4711" t="str">
        <f t="shared" si="301"/>
        <v/>
      </c>
      <c r="AA4711" t="str">
        <f t="shared" si="302"/>
        <v/>
      </c>
      <c r="AC4711" s="7"/>
      <c r="AD4711" t="s">
        <v>15318</v>
      </c>
      <c r="AE4711">
        <f t="shared" si="303"/>
        <v>0</v>
      </c>
      <c r="AG4711" s="2"/>
      <c r="AI4711" s="7"/>
    </row>
    <row r="4712" spans="1:35" ht="11" customHeight="1" outlineLevel="1" x14ac:dyDescent="0.25">
      <c r="A4712" t="s">
        <v>4866</v>
      </c>
      <c r="C4712" s="2" t="s">
        <v>12976</v>
      </c>
      <c r="D4712" s="2" t="s">
        <v>15320</v>
      </c>
      <c r="E4712" s="7">
        <v>2021</v>
      </c>
      <c r="F4712" s="5" t="s">
        <v>10260</v>
      </c>
      <c r="H4712" s="5" t="s">
        <v>5398</v>
      </c>
      <c r="I4712" s="6" t="s">
        <v>15321</v>
      </c>
      <c r="J4712" s="6" t="s">
        <v>15319</v>
      </c>
      <c r="K4712" s="17">
        <v>2</v>
      </c>
      <c r="L4712" s="17" t="s">
        <v>7730</v>
      </c>
      <c r="M4712" s="9">
        <v>22</v>
      </c>
      <c r="N4712" s="9"/>
      <c r="O4712" s="21"/>
      <c r="Q4712" s="29"/>
      <c r="S4712">
        <v>1</v>
      </c>
      <c r="T4712">
        <v>1</v>
      </c>
      <c r="U4712" s="17"/>
      <c r="V4712" s="2"/>
      <c r="Y4712" t="str">
        <f t="shared" si="301"/>
        <v/>
      </c>
      <c r="AA4712">
        <f t="shared" si="302"/>
        <v>1</v>
      </c>
      <c r="AC4712" s="7"/>
      <c r="AD4712" t="s">
        <v>15321</v>
      </c>
      <c r="AE4712">
        <f t="shared" si="303"/>
        <v>0</v>
      </c>
      <c r="AG4712" s="2"/>
      <c r="AI4712" s="7"/>
    </row>
    <row r="4713" spans="1:35" ht="11" customHeight="1" outlineLevel="1" x14ac:dyDescent="0.25">
      <c r="A4713" t="s">
        <v>4866</v>
      </c>
      <c r="C4713" s="2" t="s">
        <v>12976</v>
      </c>
      <c r="D4713" s="2">
        <v>1087</v>
      </c>
      <c r="E4713" s="7">
        <v>2021</v>
      </c>
      <c r="F4713" s="5" t="s">
        <v>13342</v>
      </c>
      <c r="H4713" s="5" t="s">
        <v>5398</v>
      </c>
      <c r="I4713" s="6" t="s">
        <v>15323</v>
      </c>
      <c r="J4713" s="6" t="s">
        <v>15322</v>
      </c>
      <c r="K4713" s="17">
        <v>5</v>
      </c>
      <c r="L4713" s="17" t="s">
        <v>7732</v>
      </c>
      <c r="M4713" s="9"/>
      <c r="N4713" s="9"/>
      <c r="O4713" s="21"/>
      <c r="Q4713" s="29"/>
      <c r="U4713" s="17"/>
      <c r="V4713" s="2"/>
      <c r="Y4713" t="str">
        <f t="shared" si="301"/>
        <v/>
      </c>
      <c r="AA4713">
        <f t="shared" si="302"/>
        <v>1</v>
      </c>
      <c r="AC4713" s="7"/>
      <c r="AD4713" t="s">
        <v>15323</v>
      </c>
      <c r="AE4713">
        <f t="shared" si="303"/>
        <v>0</v>
      </c>
      <c r="AG4713" s="2"/>
      <c r="AI4713" s="7"/>
    </row>
    <row r="4714" spans="1:35" ht="11" customHeight="1" outlineLevel="1" x14ac:dyDescent="0.25">
      <c r="A4714" t="s">
        <v>4866</v>
      </c>
      <c r="C4714" s="2" t="s">
        <v>12976</v>
      </c>
      <c r="D4714" s="2">
        <v>1093</v>
      </c>
      <c r="E4714" s="7">
        <v>2021</v>
      </c>
      <c r="F4714" s="19">
        <v>1.2</v>
      </c>
      <c r="H4714" s="5" t="s">
        <v>5398</v>
      </c>
      <c r="I4714" s="6" t="s">
        <v>2961</v>
      </c>
      <c r="J4714" s="6" t="s">
        <v>15324</v>
      </c>
      <c r="K4714" s="17">
        <v>5</v>
      </c>
      <c r="L4714" s="17" t="s">
        <v>7732</v>
      </c>
      <c r="M4714" s="9"/>
      <c r="N4714" s="9"/>
      <c r="O4714" s="21"/>
      <c r="Q4714" s="29"/>
      <c r="U4714" s="17"/>
      <c r="V4714" s="2"/>
      <c r="Y4714" t="str">
        <f t="shared" si="301"/>
        <v/>
      </c>
      <c r="AA4714" t="str">
        <f t="shared" si="302"/>
        <v/>
      </c>
      <c r="AC4714" s="7"/>
      <c r="AD4714" t="s">
        <v>2961</v>
      </c>
      <c r="AE4714">
        <f t="shared" si="303"/>
        <v>0</v>
      </c>
      <c r="AG4714" s="2"/>
      <c r="AI4714" s="7"/>
    </row>
    <row r="4715" spans="1:35" ht="11" customHeight="1" outlineLevel="1" x14ac:dyDescent="0.25">
      <c r="A4715" t="s">
        <v>4866</v>
      </c>
      <c r="C4715" s="2" t="s">
        <v>12976</v>
      </c>
      <c r="D4715" s="2" t="s">
        <v>15326</v>
      </c>
      <c r="E4715" s="7">
        <v>2021</v>
      </c>
      <c r="F4715" s="8" t="s">
        <v>15327</v>
      </c>
      <c r="H4715" s="5" t="s">
        <v>5398</v>
      </c>
      <c r="I4715" s="6" t="s">
        <v>15328</v>
      </c>
      <c r="J4715" s="6" t="s">
        <v>15325</v>
      </c>
      <c r="K4715" s="17">
        <v>6</v>
      </c>
      <c r="L4715" s="17" t="s">
        <v>7732</v>
      </c>
      <c r="M4715" s="9"/>
      <c r="N4715" s="9"/>
      <c r="O4715" s="21"/>
      <c r="Q4715" s="29"/>
      <c r="U4715" s="17"/>
      <c r="V4715" s="2"/>
      <c r="Y4715" t="str">
        <f t="shared" si="301"/>
        <v/>
      </c>
      <c r="AA4715">
        <f t="shared" si="302"/>
        <v>1</v>
      </c>
      <c r="AC4715" s="7"/>
      <c r="AD4715" t="s">
        <v>15328</v>
      </c>
      <c r="AE4715">
        <f t="shared" si="303"/>
        <v>0</v>
      </c>
      <c r="AG4715" s="2"/>
      <c r="AI4715" s="7"/>
    </row>
    <row r="4716" spans="1:35" ht="11" customHeight="1" outlineLevel="1" x14ac:dyDescent="0.25">
      <c r="A4716" t="s">
        <v>4866</v>
      </c>
      <c r="C4716" s="2" t="s">
        <v>12976</v>
      </c>
      <c r="D4716" s="2">
        <v>1096</v>
      </c>
      <c r="E4716" s="7">
        <v>2021</v>
      </c>
      <c r="F4716" s="19">
        <v>1.2</v>
      </c>
      <c r="H4716" s="5" t="s">
        <v>5398</v>
      </c>
      <c r="I4716" s="6" t="s">
        <v>15330</v>
      </c>
      <c r="J4716" s="6" t="s">
        <v>15329</v>
      </c>
      <c r="K4716" s="17">
        <v>5</v>
      </c>
      <c r="L4716" s="17" t="s">
        <v>7732</v>
      </c>
      <c r="M4716" s="9"/>
      <c r="N4716" s="9"/>
      <c r="O4716" s="21"/>
      <c r="Q4716" s="29"/>
      <c r="U4716" s="17"/>
      <c r="V4716" s="2"/>
      <c r="Y4716" t="str">
        <f t="shared" si="301"/>
        <v/>
      </c>
      <c r="AA4716" t="str">
        <f t="shared" si="302"/>
        <v/>
      </c>
      <c r="AC4716" s="7"/>
      <c r="AD4716" t="s">
        <v>15330</v>
      </c>
      <c r="AE4716">
        <f t="shared" si="303"/>
        <v>0</v>
      </c>
      <c r="AG4716" s="2"/>
      <c r="AI4716" s="7"/>
    </row>
    <row r="4717" spans="1:35" ht="11" customHeight="1" outlineLevel="1" x14ac:dyDescent="0.25">
      <c r="A4717" t="s">
        <v>4866</v>
      </c>
      <c r="C4717" s="2" t="s">
        <v>12976</v>
      </c>
      <c r="D4717" s="2">
        <v>1102</v>
      </c>
      <c r="E4717" s="7">
        <v>2021</v>
      </c>
      <c r="F4717" s="19">
        <v>1.1000000000000001</v>
      </c>
      <c r="H4717" s="5" t="s">
        <v>5398</v>
      </c>
      <c r="I4717" s="6" t="s">
        <v>15332</v>
      </c>
      <c r="J4717" s="6" t="s">
        <v>15331</v>
      </c>
      <c r="K4717" s="17">
        <v>5</v>
      </c>
      <c r="L4717" s="17" t="s">
        <v>7732</v>
      </c>
      <c r="M4717" s="9"/>
      <c r="N4717" s="9"/>
      <c r="O4717" s="21"/>
      <c r="Q4717" s="29"/>
      <c r="U4717" s="17"/>
      <c r="V4717" s="2"/>
      <c r="Y4717" t="str">
        <f t="shared" si="301"/>
        <v/>
      </c>
      <c r="AA4717" t="str">
        <f t="shared" si="302"/>
        <v/>
      </c>
      <c r="AC4717" s="7"/>
      <c r="AD4717" t="s">
        <v>15332</v>
      </c>
      <c r="AE4717">
        <f t="shared" si="303"/>
        <v>0</v>
      </c>
      <c r="AG4717" s="2"/>
      <c r="AI4717" s="7"/>
    </row>
    <row r="4718" spans="1:35" ht="11" customHeight="1" outlineLevel="1" x14ac:dyDescent="0.25">
      <c r="A4718" t="s">
        <v>4866</v>
      </c>
      <c r="C4718" s="2" t="s">
        <v>12976</v>
      </c>
      <c r="D4718" s="2">
        <v>1106</v>
      </c>
      <c r="E4718" s="7">
        <v>2021</v>
      </c>
      <c r="F4718" s="19">
        <v>0.5</v>
      </c>
      <c r="H4718" s="5" t="s">
        <v>5398</v>
      </c>
      <c r="I4718" s="6" t="s">
        <v>15333</v>
      </c>
      <c r="J4718" s="6" t="s">
        <v>7554</v>
      </c>
      <c r="K4718" s="17">
        <v>7</v>
      </c>
      <c r="L4718" s="17" t="s">
        <v>7732</v>
      </c>
      <c r="M4718" s="9"/>
      <c r="N4718" s="9"/>
      <c r="O4718" s="21"/>
      <c r="Q4718" s="29"/>
      <c r="U4718" s="17"/>
      <c r="V4718" s="2"/>
      <c r="Y4718" t="str">
        <f t="shared" si="301"/>
        <v/>
      </c>
      <c r="AA4718" t="str">
        <f t="shared" si="302"/>
        <v/>
      </c>
      <c r="AC4718" s="7"/>
      <c r="AD4718" t="s">
        <v>15333</v>
      </c>
      <c r="AE4718">
        <f t="shared" si="303"/>
        <v>0</v>
      </c>
      <c r="AG4718" s="2"/>
      <c r="AI4718" s="7"/>
    </row>
    <row r="4719" spans="1:35" ht="11" customHeight="1" outlineLevel="1" x14ac:dyDescent="0.25">
      <c r="A4719" t="s">
        <v>4866</v>
      </c>
      <c r="C4719" s="2" t="s">
        <v>12976</v>
      </c>
      <c r="D4719" s="2">
        <v>1107</v>
      </c>
      <c r="E4719" s="7">
        <v>2021</v>
      </c>
      <c r="F4719" s="19">
        <v>0.5</v>
      </c>
      <c r="H4719" s="5" t="s">
        <v>5398</v>
      </c>
      <c r="I4719" s="6" t="s">
        <v>15333</v>
      </c>
      <c r="J4719" s="6" t="s">
        <v>7554</v>
      </c>
      <c r="K4719" s="17">
        <v>7</v>
      </c>
      <c r="L4719" s="17" t="s">
        <v>7732</v>
      </c>
      <c r="M4719" s="9"/>
      <c r="N4719" s="9"/>
      <c r="O4719" s="21"/>
      <c r="Q4719" s="29"/>
      <c r="U4719" s="17"/>
      <c r="V4719" s="2"/>
      <c r="Y4719" t="str">
        <f t="shared" si="301"/>
        <v/>
      </c>
      <c r="AA4719" t="str">
        <f t="shared" si="302"/>
        <v/>
      </c>
      <c r="AC4719" s="7"/>
      <c r="AD4719" t="s">
        <v>15333</v>
      </c>
      <c r="AE4719">
        <f t="shared" si="303"/>
        <v>0</v>
      </c>
      <c r="AG4719" s="2"/>
      <c r="AI4719" s="7"/>
    </row>
    <row r="4720" spans="1:35" ht="11" customHeight="1" outlineLevel="1" x14ac:dyDescent="0.25">
      <c r="A4720" t="s">
        <v>4866</v>
      </c>
      <c r="C4720" s="2" t="s">
        <v>12976</v>
      </c>
      <c r="D4720" s="2">
        <v>1120</v>
      </c>
      <c r="E4720" s="7">
        <v>2022</v>
      </c>
      <c r="F4720" s="19">
        <v>1.1000000000000001</v>
      </c>
      <c r="H4720" s="5" t="s">
        <v>5398</v>
      </c>
      <c r="I4720" s="6" t="s">
        <v>21012</v>
      </c>
      <c r="J4720" s="6" t="s">
        <v>21011</v>
      </c>
      <c r="K4720" s="17">
        <v>5</v>
      </c>
      <c r="L4720" s="17" t="s">
        <v>7732</v>
      </c>
      <c r="M4720" s="9"/>
      <c r="N4720" s="9"/>
      <c r="O4720" s="21"/>
      <c r="Q4720" s="29"/>
      <c r="U4720" s="17"/>
      <c r="V4720" s="2"/>
      <c r="Y4720" t="str">
        <f t="shared" si="301"/>
        <v/>
      </c>
      <c r="AA4720" t="str">
        <f t="shared" si="302"/>
        <v/>
      </c>
      <c r="AC4720" s="7"/>
      <c r="AD4720" t="s">
        <v>21013</v>
      </c>
      <c r="AE4720">
        <f t="shared" si="303"/>
        <v>0</v>
      </c>
      <c r="AG4720" s="2"/>
      <c r="AI4720" s="7"/>
    </row>
    <row r="4721" spans="1:49" ht="11" customHeight="1" outlineLevel="1" x14ac:dyDescent="0.25">
      <c r="A4721" t="s">
        <v>4866</v>
      </c>
      <c r="C4721" s="2" t="s">
        <v>12976</v>
      </c>
      <c r="D4721" s="2">
        <v>1123</v>
      </c>
      <c r="E4721" s="7">
        <v>2022</v>
      </c>
      <c r="F4721" s="19">
        <v>0.5</v>
      </c>
      <c r="H4721" s="5" t="s">
        <v>5398</v>
      </c>
      <c r="I4721" s="6"/>
      <c r="J4721" s="6" t="s">
        <v>21014</v>
      </c>
      <c r="K4721" s="17">
        <v>7</v>
      </c>
      <c r="L4721" s="17" t="s">
        <v>7730</v>
      </c>
      <c r="M4721" s="9">
        <v>3</v>
      </c>
      <c r="N4721" s="9"/>
      <c r="O4721" s="21"/>
      <c r="Q4721" s="29"/>
      <c r="U4721" s="17"/>
      <c r="V4721" s="2"/>
      <c r="Y4721" t="str">
        <f t="shared" si="301"/>
        <v/>
      </c>
      <c r="AA4721" t="str">
        <f t="shared" si="302"/>
        <v/>
      </c>
      <c r="AC4721" s="7"/>
      <c r="AD4721" t="s">
        <v>21014</v>
      </c>
      <c r="AE4721">
        <f t="shared" si="303"/>
        <v>0</v>
      </c>
      <c r="AG4721" s="2"/>
      <c r="AI4721" s="7"/>
    </row>
    <row r="4722" spans="1:49" ht="11" customHeight="1" outlineLevel="1" x14ac:dyDescent="0.25">
      <c r="A4722" t="s">
        <v>4866</v>
      </c>
      <c r="C4722" s="2" t="s">
        <v>12976</v>
      </c>
      <c r="D4722" s="2">
        <v>1124</v>
      </c>
      <c r="E4722" s="7">
        <v>2022</v>
      </c>
      <c r="F4722" s="19">
        <v>0.5</v>
      </c>
      <c r="H4722" s="5" t="s">
        <v>5398</v>
      </c>
      <c r="I4722" s="6"/>
      <c r="J4722" s="6" t="s">
        <v>21014</v>
      </c>
      <c r="K4722" s="17">
        <v>7</v>
      </c>
      <c r="L4722" s="17" t="s">
        <v>7730</v>
      </c>
      <c r="M4722" s="9">
        <v>3</v>
      </c>
      <c r="N4722" s="9"/>
      <c r="O4722" s="21"/>
      <c r="Q4722" s="29"/>
      <c r="U4722" s="17"/>
      <c r="V4722" s="2"/>
      <c r="Y4722" t="str">
        <f t="shared" si="301"/>
        <v/>
      </c>
      <c r="AA4722" t="str">
        <f t="shared" si="302"/>
        <v/>
      </c>
      <c r="AC4722" s="7"/>
      <c r="AD4722" t="s">
        <v>21014</v>
      </c>
      <c r="AE4722">
        <f t="shared" si="303"/>
        <v>0</v>
      </c>
      <c r="AG4722" s="2"/>
      <c r="AI4722" s="7"/>
    </row>
    <row r="4723" spans="1:49" ht="11" customHeight="1" outlineLevel="1" x14ac:dyDescent="0.25">
      <c r="A4723" t="s">
        <v>4866</v>
      </c>
      <c r="C4723" s="2" t="s">
        <v>12976</v>
      </c>
      <c r="D4723" s="2">
        <v>1126</v>
      </c>
      <c r="E4723" s="7">
        <v>2022</v>
      </c>
      <c r="F4723" s="19">
        <v>3</v>
      </c>
      <c r="H4723" s="5" t="s">
        <v>5398</v>
      </c>
      <c r="I4723" s="6" t="s">
        <v>15284</v>
      </c>
      <c r="J4723" s="6" t="s">
        <v>21015</v>
      </c>
      <c r="K4723" s="17">
        <v>5</v>
      </c>
      <c r="L4723" s="17" t="s">
        <v>7730</v>
      </c>
      <c r="M4723" s="9">
        <v>12</v>
      </c>
      <c r="N4723" s="9"/>
      <c r="O4723" s="21"/>
      <c r="Q4723" s="29"/>
      <c r="U4723" s="17"/>
      <c r="V4723" s="2"/>
      <c r="Y4723" t="str">
        <f t="shared" si="301"/>
        <v/>
      </c>
      <c r="AA4723" t="str">
        <f t="shared" si="302"/>
        <v/>
      </c>
      <c r="AC4723" s="7"/>
      <c r="AD4723" t="s">
        <v>15314</v>
      </c>
      <c r="AE4723">
        <f t="shared" si="303"/>
        <v>0</v>
      </c>
      <c r="AG4723" s="2"/>
      <c r="AI4723" s="7"/>
    </row>
    <row r="4724" spans="1:49" ht="11" customHeight="1" outlineLevel="1" x14ac:dyDescent="0.25">
      <c r="A4724" t="s">
        <v>4866</v>
      </c>
      <c r="C4724" s="2" t="s">
        <v>12976</v>
      </c>
      <c r="D4724" s="2">
        <v>1128</v>
      </c>
      <c r="E4724" s="7">
        <v>2022</v>
      </c>
      <c r="F4724" s="19">
        <v>1.1000000000000001</v>
      </c>
      <c r="H4724" s="5" t="s">
        <v>5398</v>
      </c>
      <c r="I4724" s="6" t="s">
        <v>21012</v>
      </c>
      <c r="J4724" s="6" t="s">
        <v>21016</v>
      </c>
      <c r="K4724" s="17">
        <v>6</v>
      </c>
      <c r="L4724" s="17" t="s">
        <v>7732</v>
      </c>
      <c r="M4724" s="9"/>
      <c r="N4724" s="9"/>
      <c r="O4724" s="21"/>
      <c r="Q4724" s="29"/>
      <c r="U4724" s="17"/>
      <c r="V4724" s="2"/>
      <c r="Y4724" t="str">
        <f t="shared" si="301"/>
        <v/>
      </c>
      <c r="AA4724" t="str">
        <f t="shared" si="302"/>
        <v/>
      </c>
      <c r="AC4724" s="7"/>
      <c r="AD4724" t="s">
        <v>21022</v>
      </c>
      <c r="AE4724">
        <f t="shared" si="303"/>
        <v>0</v>
      </c>
      <c r="AG4724" s="2"/>
      <c r="AI4724" s="7"/>
    </row>
    <row r="4725" spans="1:49" ht="11" customHeight="1" outlineLevel="1" x14ac:dyDescent="0.25">
      <c r="A4725" t="s">
        <v>4866</v>
      </c>
      <c r="C4725" s="2" t="s">
        <v>12976</v>
      </c>
      <c r="D4725" s="2" t="s">
        <v>21020</v>
      </c>
      <c r="E4725" s="7">
        <v>2022</v>
      </c>
      <c r="F4725" s="8" t="s">
        <v>22181</v>
      </c>
      <c r="H4725" s="5" t="s">
        <v>5398</v>
      </c>
      <c r="I4725" s="6" t="s">
        <v>21012</v>
      </c>
      <c r="J4725" s="6" t="s">
        <v>21016</v>
      </c>
      <c r="K4725" s="17">
        <v>5</v>
      </c>
      <c r="L4725" s="17" t="s">
        <v>7732</v>
      </c>
      <c r="M4725" s="9"/>
      <c r="N4725" s="9"/>
      <c r="O4725" s="21"/>
      <c r="Q4725" s="29"/>
      <c r="U4725" s="17"/>
      <c r="V4725" s="2"/>
      <c r="Y4725" t="str">
        <f t="shared" si="301"/>
        <v/>
      </c>
      <c r="AA4725">
        <f t="shared" si="302"/>
        <v>1</v>
      </c>
      <c r="AC4725" s="7"/>
      <c r="AD4725" t="s">
        <v>21017</v>
      </c>
      <c r="AE4725">
        <f t="shared" si="303"/>
        <v>0</v>
      </c>
      <c r="AG4725" s="2"/>
      <c r="AI4725" s="7"/>
    </row>
    <row r="4726" spans="1:49" ht="11" customHeight="1" outlineLevel="1" x14ac:dyDescent="0.25">
      <c r="A4726" t="s">
        <v>4866</v>
      </c>
      <c r="C4726" s="2" t="s">
        <v>12976</v>
      </c>
      <c r="D4726" s="2">
        <v>1131</v>
      </c>
      <c r="E4726" s="7">
        <v>2022</v>
      </c>
      <c r="F4726" s="19">
        <v>1.1000000000000001</v>
      </c>
      <c r="H4726" s="5" t="s">
        <v>5398</v>
      </c>
      <c r="I4726" s="6" t="s">
        <v>888</v>
      </c>
      <c r="J4726" s="6" t="s">
        <v>21018</v>
      </c>
      <c r="K4726" s="17">
        <v>6</v>
      </c>
      <c r="L4726" s="17" t="s">
        <v>7732</v>
      </c>
      <c r="M4726" s="9"/>
      <c r="N4726" s="9"/>
      <c r="O4726" s="21"/>
      <c r="Q4726" s="29"/>
      <c r="U4726" s="17"/>
      <c r="V4726" s="2"/>
      <c r="Y4726" t="str">
        <f t="shared" si="301"/>
        <v/>
      </c>
      <c r="AA4726" t="str">
        <f t="shared" si="302"/>
        <v/>
      </c>
      <c r="AC4726" s="7"/>
      <c r="AD4726" t="s">
        <v>15197</v>
      </c>
      <c r="AE4726">
        <f t="shared" si="303"/>
        <v>0</v>
      </c>
      <c r="AG4726" s="2"/>
      <c r="AI4726" s="7"/>
    </row>
    <row r="4727" spans="1:49" ht="11" customHeight="1" outlineLevel="1" x14ac:dyDescent="0.25">
      <c r="A4727" t="s">
        <v>4866</v>
      </c>
      <c r="C4727" s="2" t="s">
        <v>12976</v>
      </c>
      <c r="D4727" s="2" t="s">
        <v>21021</v>
      </c>
      <c r="E4727" s="7">
        <v>2022</v>
      </c>
      <c r="F4727" s="19">
        <v>1.1000000000000001</v>
      </c>
      <c r="H4727" s="5" t="s">
        <v>5398</v>
      </c>
      <c r="I4727" s="6" t="s">
        <v>888</v>
      </c>
      <c r="J4727" s="6" t="s">
        <v>21018</v>
      </c>
      <c r="K4727" s="17">
        <v>5</v>
      </c>
      <c r="L4727" s="17" t="s">
        <v>7732</v>
      </c>
      <c r="M4727" s="9"/>
      <c r="N4727" s="9"/>
      <c r="O4727" s="21"/>
      <c r="Q4727" s="29"/>
      <c r="U4727" s="17"/>
      <c r="V4727" s="2"/>
      <c r="Y4727" t="str">
        <f t="shared" si="301"/>
        <v/>
      </c>
      <c r="AA4727" t="str">
        <f t="shared" si="302"/>
        <v/>
      </c>
      <c r="AC4727" s="7"/>
      <c r="AD4727" t="s">
        <v>21019</v>
      </c>
      <c r="AE4727">
        <f t="shared" si="303"/>
        <v>0</v>
      </c>
      <c r="AG4727" s="2"/>
      <c r="AI4727" s="7"/>
    </row>
    <row r="4728" spans="1:49" ht="11" customHeight="1" outlineLevel="1" x14ac:dyDescent="0.25">
      <c r="A4728" t="s">
        <v>4866</v>
      </c>
      <c r="C4728" s="2" t="s">
        <v>12976</v>
      </c>
      <c r="D4728" s="2">
        <v>1135</v>
      </c>
      <c r="E4728" s="7">
        <v>2022</v>
      </c>
      <c r="F4728" s="19">
        <v>1.2</v>
      </c>
      <c r="H4728" s="5" t="s">
        <v>5398</v>
      </c>
      <c r="I4728" s="6" t="s">
        <v>21024</v>
      </c>
      <c r="J4728" s="6" t="s">
        <v>21023</v>
      </c>
      <c r="K4728" s="17">
        <v>6</v>
      </c>
      <c r="L4728" s="17" t="s">
        <v>7732</v>
      </c>
      <c r="M4728" s="9"/>
      <c r="N4728" s="9"/>
      <c r="O4728" s="21"/>
      <c r="Q4728" s="29"/>
      <c r="U4728" s="17"/>
      <c r="V4728" s="2"/>
      <c r="Y4728" t="str">
        <f t="shared" si="301"/>
        <v/>
      </c>
      <c r="AA4728" t="str">
        <f t="shared" si="302"/>
        <v/>
      </c>
      <c r="AC4728" s="7"/>
      <c r="AD4728" t="s">
        <v>21024</v>
      </c>
      <c r="AE4728">
        <f t="shared" si="303"/>
        <v>0</v>
      </c>
      <c r="AG4728" s="2"/>
      <c r="AI4728" s="7"/>
    </row>
    <row r="4729" spans="1:49" ht="11" customHeight="1" outlineLevel="1" x14ac:dyDescent="0.25">
      <c r="A4729" t="s">
        <v>4866</v>
      </c>
      <c r="C4729" s="2" t="s">
        <v>12976</v>
      </c>
      <c r="D4729" s="2">
        <v>1136</v>
      </c>
      <c r="E4729" s="7">
        <v>2022</v>
      </c>
      <c r="F4729" s="19">
        <v>1.5</v>
      </c>
      <c r="H4729" s="5" t="s">
        <v>5398</v>
      </c>
      <c r="I4729" s="6" t="s">
        <v>15284</v>
      </c>
      <c r="J4729" s="6" t="s">
        <v>21025</v>
      </c>
      <c r="K4729" s="17">
        <v>5</v>
      </c>
      <c r="L4729" s="17" t="s">
        <v>7732</v>
      </c>
      <c r="M4729" s="9"/>
      <c r="N4729" s="9"/>
      <c r="O4729" s="21"/>
      <c r="Q4729" s="29"/>
      <c r="U4729" s="17"/>
      <c r="V4729" s="2"/>
      <c r="Y4729" t="str">
        <f t="shared" si="301"/>
        <v/>
      </c>
      <c r="AA4729" t="str">
        <f t="shared" si="302"/>
        <v/>
      </c>
      <c r="AC4729" s="7"/>
      <c r="AD4729" t="s">
        <v>15284</v>
      </c>
      <c r="AE4729">
        <f t="shared" si="303"/>
        <v>0</v>
      </c>
      <c r="AG4729" s="2"/>
      <c r="AI4729" s="7"/>
    </row>
    <row r="4730" spans="1:49" ht="11" customHeight="1" outlineLevel="1" x14ac:dyDescent="0.25">
      <c r="A4730" t="s">
        <v>4866</v>
      </c>
      <c r="C4730" s="2" t="s">
        <v>12976</v>
      </c>
      <c r="D4730" s="2" t="s">
        <v>21026</v>
      </c>
      <c r="E4730" s="7">
        <v>2022</v>
      </c>
      <c r="F4730" s="8" t="s">
        <v>22182</v>
      </c>
      <c r="H4730" s="5" t="s">
        <v>5398</v>
      </c>
      <c r="I4730" s="6" t="s">
        <v>15284</v>
      </c>
      <c r="J4730" s="6" t="s">
        <v>21025</v>
      </c>
      <c r="K4730" s="17">
        <v>6</v>
      </c>
      <c r="L4730" s="17" t="s">
        <v>7732</v>
      </c>
      <c r="M4730" s="9"/>
      <c r="N4730" s="9"/>
      <c r="O4730" s="21"/>
      <c r="Q4730" s="29"/>
      <c r="U4730" s="17"/>
      <c r="V4730" s="2"/>
      <c r="Y4730" t="str">
        <f t="shared" si="301"/>
        <v/>
      </c>
      <c r="AA4730">
        <f t="shared" si="302"/>
        <v>1</v>
      </c>
      <c r="AC4730" s="7"/>
      <c r="AD4730" t="s">
        <v>15284</v>
      </c>
      <c r="AE4730">
        <f t="shared" ref="AE4730:AE4735" si="304">COUNTIF(I4730,"*Fuji*")</f>
        <v>0</v>
      </c>
      <c r="AG4730" s="2"/>
      <c r="AI4730" s="7"/>
    </row>
    <row r="4731" spans="1:49" ht="11" customHeight="1" outlineLevel="1" x14ac:dyDescent="0.25">
      <c r="A4731" t="s">
        <v>4866</v>
      </c>
      <c r="C4731" s="2" t="s">
        <v>12976</v>
      </c>
      <c r="D4731" s="2">
        <v>1144</v>
      </c>
      <c r="E4731" s="7">
        <v>2022</v>
      </c>
      <c r="F4731" s="19">
        <v>1.1000000000000001</v>
      </c>
      <c r="H4731" s="5" t="s">
        <v>5398</v>
      </c>
      <c r="I4731" s="6" t="s">
        <v>21028</v>
      </c>
      <c r="J4731" s="6" t="s">
        <v>21027</v>
      </c>
      <c r="K4731" s="17">
        <v>5</v>
      </c>
      <c r="L4731" s="17" t="s">
        <v>20076</v>
      </c>
      <c r="M4731" s="9"/>
      <c r="N4731" s="9"/>
      <c r="O4731" s="21"/>
      <c r="Q4731" s="29"/>
      <c r="U4731" s="17"/>
      <c r="V4731" s="2"/>
      <c r="Y4731" t="str">
        <f t="shared" si="301"/>
        <v/>
      </c>
      <c r="AA4731" t="str">
        <f t="shared" si="302"/>
        <v/>
      </c>
      <c r="AC4731" s="7"/>
      <c r="AD4731" t="s">
        <v>21028</v>
      </c>
      <c r="AE4731">
        <f t="shared" si="304"/>
        <v>0</v>
      </c>
      <c r="AG4731" s="2"/>
      <c r="AI4731" s="7"/>
    </row>
    <row r="4732" spans="1:49" ht="11" customHeight="1" outlineLevel="1" x14ac:dyDescent="0.25">
      <c r="A4732" t="s">
        <v>4866</v>
      </c>
      <c r="C4732" s="2" t="s">
        <v>12976</v>
      </c>
      <c r="D4732" s="2" t="s">
        <v>21029</v>
      </c>
      <c r="E4732" s="7">
        <v>2022</v>
      </c>
      <c r="F4732" s="19">
        <v>1.2</v>
      </c>
      <c r="H4732" s="5" t="s">
        <v>5398</v>
      </c>
      <c r="I4732" s="6" t="s">
        <v>21028</v>
      </c>
      <c r="J4732" s="6" t="s">
        <v>21027</v>
      </c>
      <c r="K4732" s="17">
        <v>6</v>
      </c>
      <c r="L4732" s="17" t="s">
        <v>7730</v>
      </c>
      <c r="M4732" s="9">
        <v>9.3000000000000007</v>
      </c>
      <c r="N4732" s="9"/>
      <c r="O4732" s="21"/>
      <c r="Q4732" s="29"/>
      <c r="U4732" s="17"/>
      <c r="V4732" s="2"/>
      <c r="Y4732" t="str">
        <f t="shared" si="301"/>
        <v/>
      </c>
      <c r="AA4732" t="str">
        <f t="shared" si="302"/>
        <v/>
      </c>
      <c r="AC4732" s="7"/>
      <c r="AD4732" t="s">
        <v>21028</v>
      </c>
      <c r="AE4732">
        <f t="shared" si="304"/>
        <v>0</v>
      </c>
      <c r="AG4732" s="2"/>
      <c r="AI4732" s="7"/>
    </row>
    <row r="4733" spans="1:49" ht="11" customHeight="1" outlineLevel="1" x14ac:dyDescent="0.25">
      <c r="A4733" t="s">
        <v>4866</v>
      </c>
      <c r="C4733" s="2" t="s">
        <v>12976</v>
      </c>
      <c r="D4733" s="2">
        <v>1147</v>
      </c>
      <c r="E4733" s="7">
        <v>2023</v>
      </c>
      <c r="F4733" s="19">
        <v>0.5</v>
      </c>
      <c r="H4733" s="5" t="s">
        <v>5398</v>
      </c>
      <c r="I4733" s="6"/>
      <c r="J4733" s="6" t="s">
        <v>21030</v>
      </c>
      <c r="K4733" s="17">
        <v>7</v>
      </c>
      <c r="L4733" s="17" t="s">
        <v>7730</v>
      </c>
      <c r="M4733" s="9">
        <v>3</v>
      </c>
      <c r="N4733" s="9"/>
      <c r="O4733" s="21"/>
      <c r="Q4733" s="29"/>
      <c r="U4733" s="17"/>
      <c r="V4733" s="2"/>
      <c r="Y4733" t="str">
        <f t="shared" si="301"/>
        <v/>
      </c>
      <c r="AA4733" t="str">
        <f t="shared" si="302"/>
        <v/>
      </c>
      <c r="AC4733" s="7"/>
      <c r="AD4733" t="s">
        <v>21030</v>
      </c>
      <c r="AE4733">
        <f t="shared" si="304"/>
        <v>0</v>
      </c>
      <c r="AG4733" s="2"/>
      <c r="AI4733" s="7"/>
    </row>
    <row r="4734" spans="1:49" ht="11" customHeight="1" outlineLevel="1" x14ac:dyDescent="0.25">
      <c r="A4734" t="s">
        <v>4866</v>
      </c>
      <c r="C4734" s="2" t="s">
        <v>12976</v>
      </c>
      <c r="D4734" s="2">
        <v>1148</v>
      </c>
      <c r="E4734" s="7">
        <v>2023</v>
      </c>
      <c r="F4734" s="19">
        <v>0.5</v>
      </c>
      <c r="H4734" s="5" t="s">
        <v>5398</v>
      </c>
      <c r="I4734" s="6"/>
      <c r="J4734" s="6" t="s">
        <v>21030</v>
      </c>
      <c r="K4734" s="17">
        <v>7</v>
      </c>
      <c r="L4734" s="17" t="s">
        <v>7730</v>
      </c>
      <c r="M4734" s="9">
        <v>3</v>
      </c>
      <c r="N4734" s="9"/>
      <c r="O4734" s="21"/>
      <c r="Q4734" s="29"/>
      <c r="U4734" s="17"/>
      <c r="V4734" s="2"/>
      <c r="Y4734" t="str">
        <f t="shared" si="301"/>
        <v/>
      </c>
      <c r="AA4734" t="str">
        <f t="shared" si="302"/>
        <v/>
      </c>
      <c r="AC4734" s="7"/>
      <c r="AD4734" t="s">
        <v>21030</v>
      </c>
      <c r="AE4734">
        <f t="shared" si="304"/>
        <v>0</v>
      </c>
      <c r="AG4734" s="2"/>
      <c r="AI4734" s="7"/>
    </row>
    <row r="4735" spans="1:49" ht="11" customHeight="1" outlineLevel="1" x14ac:dyDescent="0.25">
      <c r="A4735" t="s">
        <v>4866</v>
      </c>
      <c r="C4735" s="2" t="s">
        <v>12976</v>
      </c>
      <c r="D4735" s="2">
        <v>1150</v>
      </c>
      <c r="E4735" s="7">
        <v>2023</v>
      </c>
      <c r="F4735" s="19">
        <v>1.1599999999999999</v>
      </c>
      <c r="H4735" s="5" t="s">
        <v>5398</v>
      </c>
      <c r="I4735" s="6" t="s">
        <v>21012</v>
      </c>
      <c r="J4735" s="6" t="s">
        <v>21031</v>
      </c>
      <c r="K4735" s="17">
        <v>5</v>
      </c>
      <c r="L4735" s="17" t="s">
        <v>7730</v>
      </c>
      <c r="M4735" s="9">
        <v>6.5</v>
      </c>
      <c r="N4735" s="9"/>
      <c r="O4735" s="21"/>
      <c r="Q4735" s="29"/>
      <c r="U4735" s="17"/>
      <c r="V4735" s="2"/>
      <c r="Y4735" t="str">
        <f t="shared" si="301"/>
        <v/>
      </c>
      <c r="AA4735" t="str">
        <f t="shared" si="302"/>
        <v/>
      </c>
      <c r="AC4735" s="7"/>
      <c r="AD4735" t="s">
        <v>21032</v>
      </c>
      <c r="AE4735">
        <f t="shared" si="304"/>
        <v>0</v>
      </c>
      <c r="AG4735" s="2"/>
      <c r="AI4735" s="7"/>
    </row>
    <row r="4736" spans="1:49" ht="11" customHeight="1" x14ac:dyDescent="0.25">
      <c r="A4736" t="s">
        <v>8652</v>
      </c>
      <c r="B4736" t="s">
        <v>13084</v>
      </c>
      <c r="C4736" s="2" t="s">
        <v>12953</v>
      </c>
      <c r="E4736" s="7"/>
      <c r="F4736" s="5"/>
      <c r="H4736" s="5"/>
      <c r="I4736" s="6"/>
      <c r="J4736" s="6"/>
      <c r="K4736" s="17"/>
      <c r="L4736" s="17"/>
      <c r="M4736" s="9"/>
      <c r="N4736" s="9">
        <f>SUM(M4737:M4750)</f>
        <v>23.400000000000002</v>
      </c>
      <c r="O4736" s="21">
        <v>1543</v>
      </c>
      <c r="P4736">
        <f>COUNTIF(L4737:L4750,"*")</f>
        <v>14</v>
      </c>
      <c r="Q4736" s="29">
        <f>P4736/O4736</f>
        <v>9.0732339598185354E-3</v>
      </c>
      <c r="R4736">
        <f>COUNTIF(L4737:L4750,"Y")+COUNTIF(L4737:L4750,"S")</f>
        <v>6</v>
      </c>
      <c r="U4736" s="18" t="s">
        <v>7732</v>
      </c>
      <c r="V4736" s="2"/>
      <c r="W4736" t="s">
        <v>18574</v>
      </c>
      <c r="Y4736" t="str">
        <f t="shared" si="301"/>
        <v/>
      </c>
      <c r="AA4736" t="str">
        <f t="shared" si="302"/>
        <v/>
      </c>
      <c r="AC4736" s="7"/>
      <c r="AF4736">
        <f>COUNTIF(AE4737:AE4750,"1")</f>
        <v>11</v>
      </c>
      <c r="AG4736" s="2"/>
      <c r="AI4736" s="7"/>
      <c r="AJ4736">
        <f>COUNTIF($K4737:$K4750,"1")-COUNTIFS($K4737:$K4750,"1",$L4737:$L4750,"V")</f>
        <v>11</v>
      </c>
      <c r="AK4736">
        <f>COUNTIFS($K4737:$K4750,"1",$L4737:$L4750,"Y")+COUNTIFS($K4737:$K4750,"1",$L4737:$L4750,"s")</f>
        <v>6</v>
      </c>
      <c r="AL4736">
        <f>COUNTIF($K4737:$K4750,"2")-COUNTIFS($K4737:$K4750,"2",$L4737:$L4750,"V")</f>
        <v>0</v>
      </c>
      <c r="AM4736">
        <f>COUNTIFS($K4737:$K4750,"2",$L4737:$L4750,"Y")+COUNTIFS($K4737:$K4750,"2",$L4737:$L4750,"s")</f>
        <v>0</v>
      </c>
      <c r="AN4736">
        <f>COUNTIF($K4737:$K4750,"3")-COUNTIFS($K4737:$K4750,"3",$L4737:$L4750,"V")</f>
        <v>3</v>
      </c>
      <c r="AO4736">
        <f>COUNTIFS($K4737:$K4750,"3",$L4737:$L4750,"Y")+COUNTIFS($K4737:$K4750,"3",$L4737:$L4750,"s")</f>
        <v>0</v>
      </c>
      <c r="AP4736">
        <f>COUNTIF($K4737:$K4750,"4")-COUNTIFS($K4737:$K4750,"4",$L4737:$L4750,"V")</f>
        <v>0</v>
      </c>
      <c r="AQ4736">
        <f>COUNTIFS($K4737:$K4750,"4",$L4737:$L4750,"Y")+COUNTIFS($K4737:$K4750,"4",$L4737:$L4750,"s")</f>
        <v>0</v>
      </c>
      <c r="AR4736">
        <f>COUNTIF($K4737:$K4750,"5")-COUNTIFS($K4737:$K4750,"5",$L4737:$L4750,"V")</f>
        <v>0</v>
      </c>
      <c r="AS4736">
        <f>COUNTIFS($K4737:$K4750,"5",$L4737:$L4750,"Y")+COUNTIFS($K4737:$K4750,"5",$L4737:$L4750,"s")</f>
        <v>0</v>
      </c>
      <c r="AT4736">
        <f>COUNTIF($K4737:$K4750,"6")-COUNTIFS($K4737:$K4750,"6",$L4737:$L4750,"V")</f>
        <v>0</v>
      </c>
      <c r="AU4736">
        <f>COUNTIFS($K4737:$K4750,"6",$L4737:$L4750,"Y")+COUNTIFS($K4737:$K4750,"6",$L4737:$L4750,"s")</f>
        <v>0</v>
      </c>
      <c r="AV4736">
        <f>COUNTIF($K4737:$K4750,"7")-COUNTIFS($K4737:$K4750,"7",$L4737:$L4750,"V")</f>
        <v>0</v>
      </c>
      <c r="AW4736">
        <f>COUNTIFS($K4737:$K4750,"7",$L4737:$L4750,"Y")+COUNTIFS($K4737:$K4750,"7",$L4737:$L4750,"s")</f>
        <v>0</v>
      </c>
    </row>
    <row r="4737" spans="1:49" ht="11" customHeight="1" outlineLevel="1" x14ac:dyDescent="0.25">
      <c r="A4737" t="s">
        <v>2066</v>
      </c>
      <c r="C4737" s="2" t="s">
        <v>12953</v>
      </c>
      <c r="D4737" s="2">
        <v>354</v>
      </c>
      <c r="E4737" s="7">
        <v>1969</v>
      </c>
      <c r="F4737" s="5" t="s">
        <v>4686</v>
      </c>
      <c r="H4737" s="5" t="s">
        <v>5398</v>
      </c>
      <c r="I4737" s="6" t="s">
        <v>8641</v>
      </c>
      <c r="J4737" s="6" t="s">
        <v>7248</v>
      </c>
      <c r="K4737" s="17">
        <v>3</v>
      </c>
      <c r="L4737" s="17" t="s">
        <v>7732</v>
      </c>
      <c r="M4737" s="9"/>
      <c r="N4737" s="9"/>
      <c r="O4737" s="21"/>
      <c r="Q4737" s="29"/>
      <c r="U4737" s="17"/>
      <c r="V4737" s="2"/>
      <c r="Y4737" t="str">
        <f t="shared" si="301"/>
        <v/>
      </c>
      <c r="AA4737" t="str">
        <f t="shared" si="302"/>
        <v/>
      </c>
      <c r="AC4737" s="7"/>
      <c r="AD4737" t="s">
        <v>8641</v>
      </c>
      <c r="AE4737">
        <f t="shared" ref="AE4737:AE4750" si="305">COUNTIF(I4737,"*Fuji*")</f>
        <v>0</v>
      </c>
      <c r="AG4737" s="2"/>
      <c r="AI4737" s="7"/>
    </row>
    <row r="4738" spans="1:49" ht="11" customHeight="1" outlineLevel="1" x14ac:dyDescent="0.25">
      <c r="A4738" t="s">
        <v>2066</v>
      </c>
      <c r="C4738" s="2" t="s">
        <v>12953</v>
      </c>
      <c r="D4738" s="2">
        <v>451</v>
      </c>
      <c r="E4738" s="7">
        <v>1970</v>
      </c>
      <c r="F4738" s="5" t="s">
        <v>4688</v>
      </c>
      <c r="H4738" s="5" t="s">
        <v>8643</v>
      </c>
      <c r="I4738" s="6" t="s">
        <v>5399</v>
      </c>
      <c r="J4738" s="6" t="s">
        <v>8642</v>
      </c>
      <c r="K4738" s="17">
        <v>1</v>
      </c>
      <c r="L4738" s="17" t="s">
        <v>7732</v>
      </c>
      <c r="M4738" s="9"/>
      <c r="N4738" s="9"/>
      <c r="O4738" s="21"/>
      <c r="Q4738" s="29"/>
      <c r="U4738" s="17"/>
      <c r="V4738" s="2"/>
      <c r="Y4738" t="str">
        <f t="shared" si="301"/>
        <v/>
      </c>
      <c r="AA4738" t="str">
        <f t="shared" si="302"/>
        <v/>
      </c>
      <c r="AC4738" s="7"/>
      <c r="AD4738" t="s">
        <v>5399</v>
      </c>
      <c r="AE4738">
        <f t="shared" si="305"/>
        <v>1</v>
      </c>
      <c r="AG4738" s="2"/>
      <c r="AI4738" s="7"/>
    </row>
    <row r="4739" spans="1:49" ht="11" customHeight="1" outlineLevel="1" x14ac:dyDescent="0.25">
      <c r="A4739" t="s">
        <v>2066</v>
      </c>
      <c r="C4739" s="2" t="s">
        <v>12953</v>
      </c>
      <c r="D4739" s="2">
        <v>547</v>
      </c>
      <c r="E4739" s="7">
        <v>1970</v>
      </c>
      <c r="F4739" s="5" t="s">
        <v>4686</v>
      </c>
      <c r="H4739" s="5" t="s">
        <v>5398</v>
      </c>
      <c r="I4739" s="6" t="s">
        <v>5399</v>
      </c>
      <c r="J4739" s="6" t="s">
        <v>8644</v>
      </c>
      <c r="K4739" s="17">
        <v>1</v>
      </c>
      <c r="L4739" s="17" t="s">
        <v>7732</v>
      </c>
      <c r="M4739" s="9"/>
      <c r="N4739" s="9"/>
      <c r="O4739" s="21"/>
      <c r="Q4739" s="29"/>
      <c r="U4739" s="17"/>
      <c r="V4739" s="2"/>
      <c r="Y4739" t="str">
        <f t="shared" si="301"/>
        <v/>
      </c>
      <c r="AA4739" t="str">
        <f t="shared" si="302"/>
        <v/>
      </c>
      <c r="AC4739" s="7"/>
      <c r="AD4739" t="s">
        <v>5399</v>
      </c>
      <c r="AE4739">
        <f t="shared" si="305"/>
        <v>1</v>
      </c>
      <c r="AG4739" s="2"/>
      <c r="AI4739" s="7"/>
    </row>
    <row r="4740" spans="1:49" ht="11" customHeight="1" outlineLevel="1" x14ac:dyDescent="0.25">
      <c r="A4740" t="s">
        <v>2066</v>
      </c>
      <c r="C4740" s="2" t="s">
        <v>12953</v>
      </c>
      <c r="D4740" s="2">
        <v>662</v>
      </c>
      <c r="E4740" s="7">
        <v>1971</v>
      </c>
      <c r="F4740" s="5" t="s">
        <v>5321</v>
      </c>
      <c r="H4740" s="5" t="s">
        <v>5398</v>
      </c>
      <c r="I4740" s="6" t="s">
        <v>4361</v>
      </c>
      <c r="J4740" s="6" t="s">
        <v>8645</v>
      </c>
      <c r="K4740" s="17">
        <v>1</v>
      </c>
      <c r="L4740" s="17" t="s">
        <v>7730</v>
      </c>
      <c r="M4740" s="9">
        <v>5</v>
      </c>
      <c r="N4740" s="9"/>
      <c r="O4740" s="21"/>
      <c r="Q4740" s="29"/>
      <c r="U4740" s="17"/>
      <c r="V4740" s="2"/>
      <c r="Y4740" t="str">
        <f t="shared" si="301"/>
        <v/>
      </c>
      <c r="AA4740" t="str">
        <f t="shared" si="302"/>
        <v/>
      </c>
      <c r="AC4740" s="7"/>
      <c r="AD4740" t="s">
        <v>4361</v>
      </c>
      <c r="AE4740">
        <f t="shared" si="305"/>
        <v>1</v>
      </c>
      <c r="AG4740" s="2"/>
      <c r="AI4740" s="7"/>
    </row>
    <row r="4741" spans="1:49" ht="11" customHeight="1" outlineLevel="1" x14ac:dyDescent="0.25">
      <c r="A4741" t="s">
        <v>2066</v>
      </c>
      <c r="C4741" s="2" t="s">
        <v>12953</v>
      </c>
      <c r="D4741" s="2">
        <v>729</v>
      </c>
      <c r="E4741" s="7">
        <v>1971</v>
      </c>
      <c r="F4741" s="5" t="s">
        <v>8117</v>
      </c>
      <c r="H4741" s="5" t="s">
        <v>8646</v>
      </c>
      <c r="I4741" s="6" t="s">
        <v>5399</v>
      </c>
      <c r="J4741" s="6" t="s">
        <v>7419</v>
      </c>
      <c r="K4741" s="17">
        <v>1</v>
      </c>
      <c r="L4741" s="17" t="s">
        <v>7732</v>
      </c>
      <c r="M4741" s="9"/>
      <c r="N4741" s="9"/>
      <c r="O4741" s="21"/>
      <c r="Q4741" s="29"/>
      <c r="U4741" s="17"/>
      <c r="V4741" s="2"/>
      <c r="Y4741" t="str">
        <f t="shared" si="301"/>
        <v/>
      </c>
      <c r="AA4741" t="str">
        <f t="shared" si="302"/>
        <v/>
      </c>
      <c r="AC4741" s="7"/>
      <c r="AD4741" t="s">
        <v>5399</v>
      </c>
      <c r="AE4741">
        <f t="shared" si="305"/>
        <v>1</v>
      </c>
      <c r="AG4741" s="2"/>
      <c r="AI4741" s="7"/>
    </row>
    <row r="4742" spans="1:49" ht="11" customHeight="1" outlineLevel="1" x14ac:dyDescent="0.25">
      <c r="A4742" t="s">
        <v>2066</v>
      </c>
      <c r="C4742" s="2" t="s">
        <v>12953</v>
      </c>
      <c r="D4742" s="2">
        <v>730</v>
      </c>
      <c r="E4742" s="7">
        <v>1971</v>
      </c>
      <c r="F4742" s="5" t="s">
        <v>8117</v>
      </c>
      <c r="H4742" s="5" t="s">
        <v>8647</v>
      </c>
      <c r="I4742" s="6" t="s">
        <v>5399</v>
      </c>
      <c r="J4742" s="6" t="s">
        <v>7419</v>
      </c>
      <c r="K4742" s="17">
        <v>1</v>
      </c>
      <c r="L4742" s="17" t="s">
        <v>7732</v>
      </c>
      <c r="M4742" s="9"/>
      <c r="N4742" s="9"/>
      <c r="O4742" s="21"/>
      <c r="Q4742" s="29"/>
      <c r="U4742" s="17"/>
      <c r="V4742" s="2"/>
      <c r="Y4742" t="str">
        <f t="shared" si="301"/>
        <v/>
      </c>
      <c r="AA4742" t="str">
        <f t="shared" si="302"/>
        <v/>
      </c>
      <c r="AC4742" s="7"/>
      <c r="AD4742" t="s">
        <v>5399</v>
      </c>
      <c r="AE4742">
        <f t="shared" si="305"/>
        <v>1</v>
      </c>
      <c r="AG4742" s="2"/>
      <c r="AI4742" s="7"/>
    </row>
    <row r="4743" spans="1:49" ht="11" customHeight="1" outlineLevel="1" collapsed="1" x14ac:dyDescent="0.25">
      <c r="A4743" t="s">
        <v>2066</v>
      </c>
      <c r="C4743" s="2" t="s">
        <v>12953</v>
      </c>
      <c r="D4743" s="2">
        <v>767</v>
      </c>
      <c r="E4743" s="7">
        <v>1971</v>
      </c>
      <c r="F4743" s="5" t="s">
        <v>5321</v>
      </c>
      <c r="H4743" s="5" t="s">
        <v>5398</v>
      </c>
      <c r="I4743" s="6" t="s">
        <v>5399</v>
      </c>
      <c r="J4743" s="6" t="s">
        <v>8648</v>
      </c>
      <c r="K4743" s="17">
        <v>1</v>
      </c>
      <c r="L4743" s="17" t="s">
        <v>7730</v>
      </c>
      <c r="M4743" s="9">
        <v>3.3</v>
      </c>
      <c r="N4743" s="9"/>
      <c r="O4743" s="21"/>
      <c r="Q4743" s="29"/>
      <c r="T4743">
        <v>1</v>
      </c>
      <c r="U4743" s="17"/>
      <c r="V4743" s="2" t="s">
        <v>4062</v>
      </c>
      <c r="Y4743" t="str">
        <f t="shared" si="301"/>
        <v/>
      </c>
      <c r="AA4743" t="str">
        <f t="shared" si="302"/>
        <v/>
      </c>
      <c r="AC4743" s="7"/>
      <c r="AD4743" t="s">
        <v>5399</v>
      </c>
      <c r="AE4743">
        <f t="shared" si="305"/>
        <v>1</v>
      </c>
      <c r="AG4743" s="2"/>
      <c r="AH4743" t="s">
        <v>4921</v>
      </c>
      <c r="AI4743" s="7"/>
    </row>
    <row r="4744" spans="1:49" ht="11" customHeight="1" outlineLevel="1" x14ac:dyDescent="0.25">
      <c r="A4744" t="s">
        <v>2066</v>
      </c>
      <c r="C4744" s="2" t="s">
        <v>12953</v>
      </c>
      <c r="D4744" s="2">
        <v>885</v>
      </c>
      <c r="E4744" s="7">
        <v>1972</v>
      </c>
      <c r="F4744" s="5" t="s">
        <v>1528</v>
      </c>
      <c r="H4744" s="5" t="s">
        <v>5398</v>
      </c>
      <c r="I4744" s="6" t="s">
        <v>2899</v>
      </c>
      <c r="J4744" s="6" t="s">
        <v>7419</v>
      </c>
      <c r="K4744" s="17">
        <v>1</v>
      </c>
      <c r="L4744" s="17" t="s">
        <v>20076</v>
      </c>
      <c r="M4744" s="9"/>
      <c r="N4744" s="9"/>
      <c r="O4744" s="21"/>
      <c r="Q4744" s="29"/>
      <c r="U4744" s="17"/>
      <c r="V4744" s="2" t="s">
        <v>4062</v>
      </c>
      <c r="Y4744" t="str">
        <f t="shared" si="301"/>
        <v/>
      </c>
      <c r="AA4744" t="str">
        <f t="shared" si="302"/>
        <v/>
      </c>
      <c r="AC4744" s="7"/>
      <c r="AD4744" t="s">
        <v>2899</v>
      </c>
      <c r="AE4744">
        <f t="shared" si="305"/>
        <v>1</v>
      </c>
      <c r="AG4744" s="2"/>
      <c r="AH4744" t="s">
        <v>4921</v>
      </c>
      <c r="AI4744" s="7"/>
    </row>
    <row r="4745" spans="1:49" ht="11" customHeight="1" outlineLevel="1" x14ac:dyDescent="0.25">
      <c r="A4745" t="s">
        <v>2066</v>
      </c>
      <c r="C4745" s="2" t="s">
        <v>12953</v>
      </c>
      <c r="D4745" s="2" t="s">
        <v>8113</v>
      </c>
      <c r="E4745" s="7">
        <v>1972</v>
      </c>
      <c r="F4745" s="5" t="s">
        <v>11750</v>
      </c>
      <c r="H4745" s="5" t="s">
        <v>5398</v>
      </c>
      <c r="I4745" s="6" t="s">
        <v>2899</v>
      </c>
      <c r="J4745" s="6" t="s">
        <v>7419</v>
      </c>
      <c r="K4745" s="17">
        <v>1</v>
      </c>
      <c r="L4745" s="17" t="s">
        <v>7730</v>
      </c>
      <c r="M4745" s="9">
        <v>7.3</v>
      </c>
      <c r="N4745" s="9"/>
      <c r="O4745" s="21"/>
      <c r="Q4745" s="29"/>
      <c r="S4745">
        <v>1</v>
      </c>
      <c r="T4745">
        <v>1</v>
      </c>
      <c r="U4745" s="17"/>
      <c r="V4745" s="2"/>
      <c r="Y4745" t="str">
        <f t="shared" si="301"/>
        <v/>
      </c>
      <c r="AA4745">
        <f t="shared" si="302"/>
        <v>1</v>
      </c>
      <c r="AC4745" s="7"/>
      <c r="AD4745" t="s">
        <v>2899</v>
      </c>
      <c r="AE4745">
        <f t="shared" si="305"/>
        <v>1</v>
      </c>
      <c r="AG4745" s="2"/>
      <c r="AI4745" s="7"/>
    </row>
    <row r="4746" spans="1:49" ht="11" customHeight="1" outlineLevel="1" x14ac:dyDescent="0.25">
      <c r="A4746" t="s">
        <v>2066</v>
      </c>
      <c r="C4746" s="2" t="s">
        <v>12953</v>
      </c>
      <c r="D4746" s="2">
        <v>1063</v>
      </c>
      <c r="E4746" s="7">
        <v>1972</v>
      </c>
      <c r="F4746" s="5" t="s">
        <v>1528</v>
      </c>
      <c r="H4746" s="5" t="s">
        <v>5398</v>
      </c>
      <c r="I4746" s="6" t="s">
        <v>8641</v>
      </c>
      <c r="J4746" s="6" t="s">
        <v>8649</v>
      </c>
      <c r="K4746" s="17">
        <v>3</v>
      </c>
      <c r="L4746" s="17" t="s">
        <v>7732</v>
      </c>
      <c r="M4746" s="9"/>
      <c r="N4746" s="9"/>
      <c r="O4746" s="21"/>
      <c r="Q4746" s="29"/>
      <c r="U4746" s="17"/>
      <c r="V4746" s="2"/>
      <c r="Y4746" t="str">
        <f t="shared" si="301"/>
        <v/>
      </c>
      <c r="AA4746" t="str">
        <f t="shared" si="302"/>
        <v/>
      </c>
      <c r="AC4746" s="7"/>
      <c r="AD4746" t="s">
        <v>8641</v>
      </c>
      <c r="AE4746">
        <f t="shared" si="305"/>
        <v>0</v>
      </c>
      <c r="AG4746" s="2"/>
      <c r="AI4746" s="7"/>
    </row>
    <row r="4747" spans="1:49" ht="11" customHeight="1" outlineLevel="1" x14ac:dyDescent="0.25">
      <c r="A4747" t="s">
        <v>2066</v>
      </c>
      <c r="C4747" s="2" t="s">
        <v>12953</v>
      </c>
      <c r="D4747" s="2" t="s">
        <v>18751</v>
      </c>
      <c r="E4747" s="7">
        <v>1972</v>
      </c>
      <c r="F4747" s="5" t="s">
        <v>11750</v>
      </c>
      <c r="H4747" s="5" t="s">
        <v>5398</v>
      </c>
      <c r="I4747" s="6" t="s">
        <v>8641</v>
      </c>
      <c r="J4747" s="6" t="s">
        <v>8649</v>
      </c>
      <c r="K4747" s="17">
        <v>3</v>
      </c>
      <c r="L4747" s="17" t="s">
        <v>7732</v>
      </c>
      <c r="M4747" s="9"/>
      <c r="N4747" s="9"/>
      <c r="O4747" s="21"/>
      <c r="Q4747" s="29"/>
      <c r="U4747" s="17"/>
      <c r="V4747" s="2"/>
      <c r="Y4747" t="str">
        <f t="shared" si="301"/>
        <v/>
      </c>
      <c r="AA4747">
        <f t="shared" si="302"/>
        <v>1</v>
      </c>
      <c r="AC4747" s="7"/>
      <c r="AD4747" t="s">
        <v>8641</v>
      </c>
      <c r="AE4747">
        <f t="shared" si="305"/>
        <v>0</v>
      </c>
      <c r="AG4747" s="2"/>
      <c r="AI4747" s="7"/>
    </row>
    <row r="4748" spans="1:49" ht="11" customHeight="1" outlineLevel="1" x14ac:dyDescent="0.25">
      <c r="A4748" t="s">
        <v>2066</v>
      </c>
      <c r="C4748" s="2" t="s">
        <v>12953</v>
      </c>
      <c r="D4748" s="2">
        <v>1176</v>
      </c>
      <c r="E4748" s="7">
        <v>1972</v>
      </c>
      <c r="F4748" s="5" t="s">
        <v>11750</v>
      </c>
      <c r="H4748" s="5" t="s">
        <v>5398</v>
      </c>
      <c r="I4748" s="6" t="s">
        <v>5399</v>
      </c>
      <c r="J4748" s="6" t="s">
        <v>7419</v>
      </c>
      <c r="K4748" s="17">
        <v>1</v>
      </c>
      <c r="L4748" s="17" t="s">
        <v>7730</v>
      </c>
      <c r="M4748" s="9">
        <v>1.8</v>
      </c>
      <c r="N4748" s="9"/>
      <c r="O4748" s="21"/>
      <c r="Q4748" s="29"/>
      <c r="T4748">
        <v>1</v>
      </c>
      <c r="U4748" s="17"/>
      <c r="V4748" s="2" t="s">
        <v>4062</v>
      </c>
      <c r="Y4748" t="str">
        <f t="shared" si="301"/>
        <v/>
      </c>
      <c r="AA4748">
        <f t="shared" si="302"/>
        <v>1</v>
      </c>
      <c r="AC4748" s="7"/>
      <c r="AD4748" t="s">
        <v>5399</v>
      </c>
      <c r="AE4748">
        <f t="shared" si="305"/>
        <v>1</v>
      </c>
      <c r="AG4748" s="2"/>
      <c r="AH4748" t="s">
        <v>4921</v>
      </c>
      <c r="AI4748" s="7"/>
    </row>
    <row r="4749" spans="1:49" ht="11" customHeight="1" outlineLevel="1" x14ac:dyDescent="0.25">
      <c r="A4749" t="s">
        <v>2066</v>
      </c>
      <c r="C4749" s="2" t="s">
        <v>12953</v>
      </c>
      <c r="D4749" s="2" t="s">
        <v>20113</v>
      </c>
      <c r="E4749" s="7">
        <v>1972</v>
      </c>
      <c r="F4749" s="5" t="s">
        <v>20114</v>
      </c>
      <c r="H4749" s="5" t="s">
        <v>5398</v>
      </c>
      <c r="I4749" s="6" t="s">
        <v>5399</v>
      </c>
      <c r="J4749" s="6" t="s">
        <v>7419</v>
      </c>
      <c r="K4749" s="17">
        <v>1</v>
      </c>
      <c r="L4749" s="17" t="s">
        <v>7730</v>
      </c>
      <c r="M4749" s="9">
        <v>6</v>
      </c>
      <c r="N4749" s="9"/>
      <c r="O4749" s="21"/>
      <c r="Q4749" s="29"/>
      <c r="T4749">
        <v>1</v>
      </c>
      <c r="U4749" s="17"/>
      <c r="V4749" s="2" t="s">
        <v>4062</v>
      </c>
      <c r="Y4749" t="str">
        <f t="shared" si="301"/>
        <v/>
      </c>
      <c r="AA4749">
        <f t="shared" si="302"/>
        <v>1</v>
      </c>
      <c r="AC4749" s="7"/>
      <c r="AD4749" t="s">
        <v>5399</v>
      </c>
      <c r="AE4749">
        <f t="shared" si="305"/>
        <v>1</v>
      </c>
      <c r="AG4749" s="2"/>
      <c r="AH4749" t="s">
        <v>4921</v>
      </c>
      <c r="AI4749" s="7"/>
    </row>
    <row r="4750" spans="1:49" ht="11" customHeight="1" outlineLevel="1" x14ac:dyDescent="0.25">
      <c r="A4750" t="s">
        <v>2066</v>
      </c>
      <c r="C4750" s="2" t="s">
        <v>12953</v>
      </c>
      <c r="D4750" s="2">
        <v>1454</v>
      </c>
      <c r="E4750" s="7">
        <v>1972</v>
      </c>
      <c r="F4750" s="5" t="s">
        <v>1528</v>
      </c>
      <c r="H4750" s="5" t="s">
        <v>5398</v>
      </c>
      <c r="I4750" s="6" t="s">
        <v>8651</v>
      </c>
      <c r="J4750" s="6" t="s">
        <v>8650</v>
      </c>
      <c r="K4750" s="17">
        <v>1</v>
      </c>
      <c r="L4750" s="17" t="s">
        <v>7732</v>
      </c>
      <c r="M4750" s="9"/>
      <c r="N4750" s="9"/>
      <c r="O4750" s="21"/>
      <c r="Q4750" s="29"/>
      <c r="U4750" s="17"/>
      <c r="V4750" s="2"/>
      <c r="Y4750" t="str">
        <f t="shared" ref="Y4750:Y4817" si="306">IF(COUNTIF(F4750,"*fdc*"),1,"")</f>
        <v/>
      </c>
      <c r="AA4750" t="str">
        <f t="shared" ref="AA4750:AA4817" si="307">IF(COUNTIF(F4750,"*s/s*"),1,"")</f>
        <v/>
      </c>
      <c r="AC4750" s="7"/>
      <c r="AD4750" t="s">
        <v>8651</v>
      </c>
      <c r="AE4750">
        <f t="shared" si="305"/>
        <v>1</v>
      </c>
      <c r="AG4750" s="2"/>
      <c r="AI4750" s="7"/>
    </row>
    <row r="4751" spans="1:49" ht="11" customHeight="1" x14ac:dyDescent="0.25">
      <c r="A4751" s="4" t="s">
        <v>9840</v>
      </c>
      <c r="B4751" t="s">
        <v>12007</v>
      </c>
      <c r="C4751" s="2" t="s">
        <v>11983</v>
      </c>
      <c r="E4751" s="7"/>
      <c r="F4751" s="5"/>
      <c r="H4751" s="5"/>
      <c r="I4751" s="6"/>
      <c r="J4751" s="6"/>
      <c r="K4751" s="17"/>
      <c r="L4751" s="17"/>
      <c r="M4751" s="9"/>
      <c r="N4751" s="9">
        <f>SUM(M4752:M4756)</f>
        <v>78.7</v>
      </c>
      <c r="O4751" s="21">
        <v>1788</v>
      </c>
      <c r="P4751">
        <f>COUNTIF(L4752:L4756,"*")</f>
        <v>5</v>
      </c>
      <c r="Q4751" s="29">
        <f>P4751/O4751</f>
        <v>2.7964205816554811E-3</v>
      </c>
      <c r="R4751">
        <f>COUNTIF(L4752:L4756,"Y")+COUNTIF(L4752:L4756,"S")</f>
        <v>5</v>
      </c>
      <c r="U4751" s="17" t="s">
        <v>7730</v>
      </c>
      <c r="V4751" s="2"/>
      <c r="W4751" t="s">
        <v>18394</v>
      </c>
      <c r="Y4751" t="str">
        <f t="shared" si="306"/>
        <v/>
      </c>
      <c r="AA4751" t="str">
        <f t="shared" si="307"/>
        <v/>
      </c>
      <c r="AC4751" s="7"/>
      <c r="AF4751">
        <f>COUNTIF(AE4752:AE4756,"1")</f>
        <v>1</v>
      </c>
      <c r="AG4751" s="2"/>
      <c r="AI4751" s="7"/>
      <c r="AJ4751">
        <f>COUNTIF($K4752:$K4756,"1")-COUNTIFS($K4752:$K4756,"1",$L4752:$L4756,"V")</f>
        <v>4</v>
      </c>
      <c r="AK4751">
        <f>COUNTIFS($K4752:$K4756,"1",$L4752:$L4756,"Y")+COUNTIFS($K4752:$K4756,"1",$L4752:$L4756,"s")</f>
        <v>4</v>
      </c>
      <c r="AL4751">
        <f>COUNTIF($K4752:$K4756,"2")-COUNTIFS($K4752:$K4756,"2",$L4752:$L4756,"V")</f>
        <v>0</v>
      </c>
      <c r="AM4751">
        <f>COUNTIFS($K4752:$K4756,"2",$L4752:$L4756,"Y")+COUNTIFS($K4752:$K4756,"2",$L4752:$L4756,"s")</f>
        <v>0</v>
      </c>
      <c r="AN4751">
        <f>COUNTIF($K4752:$K4756,"3")-COUNTIFS($K4752:$K4756,"3",$L4752:$L4756,"V")</f>
        <v>0</v>
      </c>
      <c r="AO4751">
        <f>COUNTIFS($K4752:$K4756,"3",$L4752:$L4756,"Y")+COUNTIFS($K4752:$K4756,"3",$L4752:$L4756,"s")</f>
        <v>0</v>
      </c>
      <c r="AP4751">
        <f>COUNTIF($K4752:$K4756,"4")-COUNTIFS($K4752:$K4756,"4",$L4752:$L4756,"V")</f>
        <v>0</v>
      </c>
      <c r="AQ4751">
        <f>COUNTIFS($K4752:$K4756,"4",$L4752:$L4756,"Y")+COUNTIFS($K4752:$K4756,"4",$L4752:$L4756,"s")</f>
        <v>0</v>
      </c>
      <c r="AR4751">
        <f>COUNTIF($K4752:$K4756,"5")-COUNTIFS($K4752:$K4756,"5",$L4752:$L4756,"V")</f>
        <v>1</v>
      </c>
      <c r="AS4751">
        <f>COUNTIFS($K4752:$K4756,"5",$L4752:$L4756,"Y")+COUNTIFS($K4752:$K4756,"5",$L4752:$L4756,"s")</f>
        <v>1</v>
      </c>
      <c r="AT4751">
        <f>COUNTIF($K4752:$K4756,"6")-COUNTIFS($K4752:$K4756,"6",$L4752:$L4756,"V")</f>
        <v>0</v>
      </c>
      <c r="AU4751">
        <f>COUNTIFS($K4752:$K4756,"6",$L4752:$L4756,"Y")+COUNTIFS($K4752:$K4756,"6",$L4752:$L4756,"s")</f>
        <v>0</v>
      </c>
      <c r="AV4751">
        <f>COUNTIF($K4752:$K4756,"7")-COUNTIFS($K4752:$K4756,"7",$L4752:$L4756,"V")</f>
        <v>0</v>
      </c>
      <c r="AW4751">
        <f>COUNTIFS($K4752:$K4756,"7",$L4752:$L4756,"Y")+COUNTIFS($K4752:$K4756,"7",$L4752:$L4756,"s")</f>
        <v>0</v>
      </c>
    </row>
    <row r="4752" spans="1:49" ht="11" customHeight="1" outlineLevel="1" x14ac:dyDescent="0.25">
      <c r="A4752" t="s">
        <v>5277</v>
      </c>
      <c r="C4752" s="2" t="s">
        <v>11983</v>
      </c>
      <c r="D4752" s="2">
        <v>384</v>
      </c>
      <c r="E4752" s="7">
        <v>1970</v>
      </c>
      <c r="F4752" s="5" t="s">
        <v>5605</v>
      </c>
      <c r="H4752" s="5" t="s">
        <v>5398</v>
      </c>
      <c r="I4752" s="6" t="s">
        <v>5399</v>
      </c>
      <c r="J4752" s="6" t="s">
        <v>9835</v>
      </c>
      <c r="K4752" s="17">
        <v>1</v>
      </c>
      <c r="L4752" s="17" t="s">
        <v>7730</v>
      </c>
      <c r="M4752" s="9">
        <v>24</v>
      </c>
      <c r="N4752" s="9"/>
      <c r="O4752" s="21"/>
      <c r="Q4752" s="29"/>
      <c r="T4752">
        <v>1</v>
      </c>
      <c r="U4752" s="17"/>
      <c r="V4752" s="2" t="s">
        <v>889</v>
      </c>
      <c r="Y4752" t="str">
        <f t="shared" si="306"/>
        <v/>
      </c>
      <c r="AA4752" t="str">
        <f t="shared" si="307"/>
        <v/>
      </c>
      <c r="AC4752" s="7"/>
      <c r="AD4752" t="s">
        <v>5399</v>
      </c>
      <c r="AE4752">
        <f>COUNTIF(I4752,"*Fuji*")</f>
        <v>1</v>
      </c>
      <c r="AG4752" s="2"/>
      <c r="AH4752" t="s">
        <v>4921</v>
      </c>
      <c r="AI4752" s="7" t="s">
        <v>4620</v>
      </c>
    </row>
    <row r="4753" spans="1:49" ht="11" customHeight="1" outlineLevel="1" x14ac:dyDescent="0.25">
      <c r="A4753" t="s">
        <v>5277</v>
      </c>
      <c r="C4753" s="2" t="s">
        <v>11983</v>
      </c>
      <c r="D4753" s="2">
        <v>931</v>
      </c>
      <c r="E4753" s="7">
        <v>1984</v>
      </c>
      <c r="F4753" s="5" t="s">
        <v>3536</v>
      </c>
      <c r="H4753" s="5" t="s">
        <v>5398</v>
      </c>
      <c r="I4753" s="6" t="s">
        <v>3708</v>
      </c>
      <c r="J4753" s="6" t="s">
        <v>7074</v>
      </c>
      <c r="K4753" s="17">
        <v>5</v>
      </c>
      <c r="L4753" s="17" t="s">
        <v>7730</v>
      </c>
      <c r="M4753" s="9">
        <v>11</v>
      </c>
      <c r="N4753" s="9"/>
      <c r="O4753" s="21"/>
      <c r="Q4753" s="29"/>
      <c r="U4753" s="17"/>
      <c r="V4753" s="2">
        <v>568</v>
      </c>
      <c r="Y4753" t="str">
        <f t="shared" si="306"/>
        <v/>
      </c>
      <c r="AA4753" t="str">
        <f t="shared" si="307"/>
        <v/>
      </c>
      <c r="AC4753" s="7"/>
      <c r="AD4753" t="s">
        <v>3708</v>
      </c>
      <c r="AE4753">
        <f>COUNTIF(I4753,"*Fuji*")</f>
        <v>0</v>
      </c>
      <c r="AG4753" s="2"/>
      <c r="AH4753" t="s">
        <v>767</v>
      </c>
      <c r="AI4753" s="7" t="s">
        <v>4610</v>
      </c>
    </row>
    <row r="4754" spans="1:49" ht="11" customHeight="1" outlineLevel="1" x14ac:dyDescent="0.25">
      <c r="A4754" t="s">
        <v>5277</v>
      </c>
      <c r="C4754" s="2" t="s">
        <v>11983</v>
      </c>
      <c r="D4754" s="2" t="s">
        <v>9837</v>
      </c>
      <c r="E4754" s="7">
        <v>1995</v>
      </c>
      <c r="F4754" s="5" t="s">
        <v>753</v>
      </c>
      <c r="H4754" s="5" t="s">
        <v>5398</v>
      </c>
      <c r="I4754" s="6" t="s">
        <v>4569</v>
      </c>
      <c r="J4754" s="6" t="s">
        <v>9836</v>
      </c>
      <c r="K4754" s="17">
        <v>1</v>
      </c>
      <c r="L4754" s="17" t="s">
        <v>7730</v>
      </c>
      <c r="M4754" s="9">
        <v>20</v>
      </c>
      <c r="N4754" s="9"/>
      <c r="O4754" s="21"/>
      <c r="Q4754" s="29"/>
      <c r="U4754" s="17"/>
      <c r="V4754" s="2">
        <v>802</v>
      </c>
      <c r="Y4754" t="str">
        <f t="shared" si="306"/>
        <v/>
      </c>
      <c r="AA4754">
        <f t="shared" si="307"/>
        <v>1</v>
      </c>
      <c r="AC4754" s="7"/>
      <c r="AD4754" t="s">
        <v>4569</v>
      </c>
      <c r="AE4754">
        <f>COUNTIF(I4754,"*Fuji*")</f>
        <v>0</v>
      </c>
      <c r="AG4754" s="2">
        <v>1</v>
      </c>
      <c r="AH4754" t="s">
        <v>3354</v>
      </c>
      <c r="AI4754" s="7" t="s">
        <v>4620</v>
      </c>
    </row>
    <row r="4755" spans="1:49" ht="11" customHeight="1" outlineLevel="1" x14ac:dyDescent="0.25">
      <c r="A4755" t="s">
        <v>5277</v>
      </c>
      <c r="C4755" s="2" t="s">
        <v>11983</v>
      </c>
      <c r="D4755" s="2" t="s">
        <v>9838</v>
      </c>
      <c r="E4755" s="7">
        <v>2000</v>
      </c>
      <c r="F4755" s="5" t="s">
        <v>10684</v>
      </c>
      <c r="H4755" s="5" t="s">
        <v>5398</v>
      </c>
      <c r="I4755" s="6" t="s">
        <v>4569</v>
      </c>
      <c r="J4755" s="6" t="s">
        <v>8499</v>
      </c>
      <c r="K4755" s="17">
        <v>1</v>
      </c>
      <c r="L4755" s="17" t="s">
        <v>7730</v>
      </c>
      <c r="M4755" s="9">
        <v>12.7</v>
      </c>
      <c r="N4755" s="9"/>
      <c r="O4755" s="21"/>
      <c r="Q4755" s="29"/>
      <c r="U4755" s="17"/>
      <c r="V4755" s="2">
        <v>1014</v>
      </c>
      <c r="Y4755" t="str">
        <f t="shared" si="306"/>
        <v/>
      </c>
      <c r="AA4755">
        <f t="shared" si="307"/>
        <v>1</v>
      </c>
      <c r="AC4755" s="7"/>
      <c r="AD4755" t="s">
        <v>4569</v>
      </c>
      <c r="AE4755">
        <f>COUNTIF(I4755,"*Fuji*")</f>
        <v>0</v>
      </c>
      <c r="AG4755" s="2">
        <v>1</v>
      </c>
      <c r="AH4755" t="s">
        <v>3354</v>
      </c>
      <c r="AI4755" s="7" t="s">
        <v>4620</v>
      </c>
    </row>
    <row r="4756" spans="1:49" ht="11" customHeight="1" outlineLevel="1" x14ac:dyDescent="0.25">
      <c r="A4756" t="s">
        <v>5277</v>
      </c>
      <c r="C4756" s="2" t="s">
        <v>11983</v>
      </c>
      <c r="D4756" s="2" t="s">
        <v>9839</v>
      </c>
      <c r="E4756" s="7">
        <v>2000</v>
      </c>
      <c r="F4756" s="5" t="s">
        <v>10683</v>
      </c>
      <c r="H4756" s="5" t="s">
        <v>5398</v>
      </c>
      <c r="I4756" s="6" t="s">
        <v>4569</v>
      </c>
      <c r="J4756" s="6" t="s">
        <v>8499</v>
      </c>
      <c r="K4756" s="17">
        <v>1</v>
      </c>
      <c r="L4756" s="17" t="s">
        <v>7730</v>
      </c>
      <c r="M4756" s="9">
        <v>11</v>
      </c>
      <c r="N4756" s="9"/>
      <c r="O4756" s="21"/>
      <c r="Q4756" s="29"/>
      <c r="S4756">
        <v>1</v>
      </c>
      <c r="T4756">
        <v>1</v>
      </c>
      <c r="U4756" s="17"/>
      <c r="V4756" s="2">
        <v>1017</v>
      </c>
      <c r="Y4756" t="str">
        <f t="shared" si="306"/>
        <v/>
      </c>
      <c r="AA4756">
        <f t="shared" si="307"/>
        <v>1</v>
      </c>
      <c r="AC4756" s="7"/>
      <c r="AD4756" t="s">
        <v>4569</v>
      </c>
      <c r="AE4756">
        <f>COUNTIF(I4756,"*Fuji*")</f>
        <v>0</v>
      </c>
      <c r="AG4756" s="2">
        <v>1</v>
      </c>
      <c r="AH4756" t="s">
        <v>3354</v>
      </c>
      <c r="AI4756" s="7" t="s">
        <v>4620</v>
      </c>
    </row>
    <row r="4757" spans="1:49" ht="11" customHeight="1" x14ac:dyDescent="0.25">
      <c r="A4757" s="4" t="s">
        <v>9877</v>
      </c>
      <c r="B4757" t="s">
        <v>12008</v>
      </c>
      <c r="C4757" s="2" t="s">
        <v>11983</v>
      </c>
      <c r="E4757" s="7"/>
      <c r="F4757" s="5"/>
      <c r="H4757" s="5"/>
      <c r="I4757" s="6"/>
      <c r="J4757" s="6"/>
      <c r="K4757" s="17"/>
      <c r="L4757" s="17"/>
      <c r="M4757" s="9"/>
      <c r="N4757" s="9">
        <f>SUM(M4758:M4806)</f>
        <v>292.25</v>
      </c>
      <c r="O4757" s="21">
        <v>7942</v>
      </c>
      <c r="P4757">
        <f>COUNTIF(L4758:L4806,"*")</f>
        <v>49</v>
      </c>
      <c r="Q4757" s="29">
        <f>P4757/O4757</f>
        <v>6.169730546461848E-3</v>
      </c>
      <c r="R4757">
        <f>COUNTIF(L4758:L4806,"Y")+COUNTIF(L4758:L4806,"S")</f>
        <v>49</v>
      </c>
      <c r="U4757" s="17" t="s">
        <v>7730</v>
      </c>
      <c r="V4757" s="2"/>
      <c r="W4757" t="s">
        <v>18575</v>
      </c>
      <c r="Y4757" t="str">
        <f t="shared" si="306"/>
        <v/>
      </c>
      <c r="AA4757" t="str">
        <f t="shared" si="307"/>
        <v/>
      </c>
      <c r="AC4757" s="7"/>
      <c r="AF4757">
        <f>COUNTIF(AE4758:AE4806,"1")</f>
        <v>4</v>
      </c>
      <c r="AG4757" s="2"/>
      <c r="AI4757" s="7"/>
      <c r="AJ4757">
        <f>COUNTIF($K4758:$K4806,"1")-COUNTIFS($K4758:$K4806,"1",$L4758:$L4806,"V")</f>
        <v>19</v>
      </c>
      <c r="AK4757">
        <f>COUNTIFS($K4758:$K4806,"1",$L4758:$L4806,"Y")+COUNTIFS($K4758:$K4806,"1",$L4758:$L4806,"s")</f>
        <v>19</v>
      </c>
      <c r="AL4757">
        <f>COUNTIF($K4758:$K4806,"2")-COUNTIFS($K4758:$K4806,"2",$L4758:$L4806,"V")</f>
        <v>3</v>
      </c>
      <c r="AM4757">
        <f>COUNTIFS($K4758:$K4806,"2",$L4758:$L4806,"Y")+COUNTIFS($K4758:$K4806,"2",$L4758:$L4806,"s")</f>
        <v>3</v>
      </c>
      <c r="AN4757">
        <f>COUNTIF($K4758:$K4806,"3")-COUNTIFS($K4758:$K4806,"3",$L4758:$L4806,"V")</f>
        <v>5</v>
      </c>
      <c r="AO4757">
        <f>COUNTIFS($K4758:$K4806,"3",$L4758:$L4806,"Y")+COUNTIFS($K4758:$K4806,"3",$L4758:$L4806,"s")</f>
        <v>5</v>
      </c>
      <c r="AP4757">
        <f>COUNTIF($K4758:$K4806,"4")-COUNTIFS($K4758:$K4806,"4",$L4758:$L4806,"V")</f>
        <v>8</v>
      </c>
      <c r="AQ4757">
        <f>COUNTIFS($K4758:$K4806,"4",$L4758:$L4806,"Y")+COUNTIFS($K4758:$K4806,"4",$L4758:$L4806,"s")</f>
        <v>8</v>
      </c>
      <c r="AR4757">
        <f>COUNTIF($K4758:$K4806,"5")-COUNTIFS($K4758:$K4806,"5",$L4758:$L4806,"V")</f>
        <v>0</v>
      </c>
      <c r="AS4757">
        <f>COUNTIFS($K4758:$K4806,"5",$L4758:$L4806,"Y")+COUNTIFS($K4758:$K4806,"5",$L4758:$L4806,"s")</f>
        <v>0</v>
      </c>
      <c r="AT4757">
        <f>COUNTIF($K4758:$K4806,"6")-COUNTIFS($K4758:$K4806,"6",$L4758:$L4806,"V")</f>
        <v>0</v>
      </c>
      <c r="AU4757">
        <f>COUNTIFS($K4758:$K4806,"6",$L4758:$L4806,"Y")+COUNTIFS($K4758:$K4806,"6",$L4758:$L4806,"s")</f>
        <v>0</v>
      </c>
      <c r="AV4757">
        <f>COUNTIF($K4758:$K4806,"7")-COUNTIFS($K4758:$K4806,"7",$L4758:$L4806,"V")</f>
        <v>14</v>
      </c>
      <c r="AW4757">
        <f>COUNTIFS($K4758:$K4806,"7",$L4758:$L4806,"Y")+COUNTIFS($K4758:$K4806,"7",$L4758:$L4806,"s")</f>
        <v>14</v>
      </c>
    </row>
    <row r="4758" spans="1:49" ht="11" customHeight="1" outlineLevel="1" x14ac:dyDescent="0.25">
      <c r="A4758" t="s">
        <v>408</v>
      </c>
      <c r="C4758" s="2" t="s">
        <v>11983</v>
      </c>
      <c r="D4758" s="2">
        <v>1198</v>
      </c>
      <c r="E4758" s="7">
        <v>1991</v>
      </c>
      <c r="F4758" s="5" t="s">
        <v>409</v>
      </c>
      <c r="H4758" s="5" t="s">
        <v>5398</v>
      </c>
      <c r="I4758" s="6" t="s">
        <v>2641</v>
      </c>
      <c r="J4758" s="6" t="s">
        <v>9841</v>
      </c>
      <c r="K4758" s="17">
        <v>1</v>
      </c>
      <c r="L4758" s="17" t="s">
        <v>7730</v>
      </c>
      <c r="M4758" s="9">
        <v>16</v>
      </c>
      <c r="N4758" s="9"/>
      <c r="O4758" s="21"/>
      <c r="Q4758" s="29"/>
      <c r="T4758">
        <v>1</v>
      </c>
      <c r="U4758" s="17"/>
      <c r="V4758" s="2">
        <v>1094</v>
      </c>
      <c r="Y4758" t="str">
        <f t="shared" si="306"/>
        <v/>
      </c>
      <c r="AA4758" t="str">
        <f t="shared" si="307"/>
        <v/>
      </c>
      <c r="AC4758" s="7"/>
      <c r="AD4758" t="s">
        <v>2641</v>
      </c>
      <c r="AE4758">
        <f t="shared" ref="AE4758:AE4806" si="308">COUNTIF(I4758,"*Fuji*")</f>
        <v>1</v>
      </c>
      <c r="AG4758" s="2"/>
      <c r="AH4758" t="s">
        <v>4921</v>
      </c>
      <c r="AI4758" s="7" t="s">
        <v>4610</v>
      </c>
    </row>
    <row r="4759" spans="1:49" ht="11" customHeight="1" outlineLevel="1" collapsed="1" x14ac:dyDescent="0.25">
      <c r="A4759" t="s">
        <v>408</v>
      </c>
      <c r="C4759" s="2" t="s">
        <v>11983</v>
      </c>
      <c r="D4759" s="2">
        <v>1203</v>
      </c>
      <c r="E4759" s="7">
        <v>1991</v>
      </c>
      <c r="F4759" s="5" t="s">
        <v>2518</v>
      </c>
      <c r="H4759" s="5" t="s">
        <v>5398</v>
      </c>
      <c r="I4759" s="6" t="s">
        <v>5606</v>
      </c>
      <c r="J4759" s="6" t="s">
        <v>9841</v>
      </c>
      <c r="K4759" s="17">
        <v>4</v>
      </c>
      <c r="L4759" s="17" t="s">
        <v>7730</v>
      </c>
      <c r="M4759" s="9">
        <v>10.4</v>
      </c>
      <c r="N4759" s="9"/>
      <c r="O4759" s="21"/>
      <c r="Q4759" s="29"/>
      <c r="U4759" s="17"/>
      <c r="V4759" s="2">
        <v>1101</v>
      </c>
      <c r="Y4759" t="str">
        <f t="shared" si="306"/>
        <v/>
      </c>
      <c r="AA4759" t="str">
        <f t="shared" si="307"/>
        <v/>
      </c>
      <c r="AC4759" s="7"/>
      <c r="AD4759" t="s">
        <v>5606</v>
      </c>
      <c r="AE4759">
        <f t="shared" si="308"/>
        <v>1</v>
      </c>
      <c r="AG4759" s="2"/>
      <c r="AH4759" t="s">
        <v>4921</v>
      </c>
      <c r="AI4759" s="7" t="s">
        <v>4922</v>
      </c>
    </row>
    <row r="4760" spans="1:49" ht="11" customHeight="1" outlineLevel="1" x14ac:dyDescent="0.25">
      <c r="A4760" t="s">
        <v>408</v>
      </c>
      <c r="C4760" s="2" t="s">
        <v>11983</v>
      </c>
      <c r="D4760" s="2">
        <v>1215</v>
      </c>
      <c r="E4760" s="7">
        <v>1991</v>
      </c>
      <c r="F4760" s="5" t="s">
        <v>10685</v>
      </c>
      <c r="H4760" s="5" t="s">
        <v>5398</v>
      </c>
      <c r="I4760" s="6" t="s">
        <v>10686</v>
      </c>
      <c r="J4760" s="6" t="s">
        <v>10687</v>
      </c>
      <c r="K4760" s="17">
        <v>1</v>
      </c>
      <c r="L4760" s="17" t="s">
        <v>7730</v>
      </c>
      <c r="M4760" s="9">
        <v>10</v>
      </c>
      <c r="N4760" s="9"/>
      <c r="O4760" s="21"/>
      <c r="Q4760" s="29"/>
      <c r="S4760">
        <v>1</v>
      </c>
      <c r="T4760">
        <v>1</v>
      </c>
      <c r="U4760" s="17"/>
      <c r="V4760" s="2"/>
      <c r="Y4760" t="str">
        <f t="shared" si="306"/>
        <v/>
      </c>
      <c r="AA4760">
        <f t="shared" si="307"/>
        <v>1</v>
      </c>
      <c r="AC4760" s="7"/>
      <c r="AD4760" t="s">
        <v>10686</v>
      </c>
      <c r="AE4760">
        <f t="shared" si="308"/>
        <v>0</v>
      </c>
      <c r="AG4760" s="2"/>
      <c r="AI4760" s="7"/>
    </row>
    <row r="4761" spans="1:49" ht="11" customHeight="1" outlineLevel="1" x14ac:dyDescent="0.25">
      <c r="A4761" t="s">
        <v>408</v>
      </c>
      <c r="C4761" s="2" t="s">
        <v>11983</v>
      </c>
      <c r="D4761" s="2">
        <v>1717</v>
      </c>
      <c r="E4761" s="7">
        <v>1993</v>
      </c>
      <c r="F4761" s="8" t="s">
        <v>11110</v>
      </c>
      <c r="H4761" s="5" t="s">
        <v>5398</v>
      </c>
      <c r="I4761" s="39" t="s">
        <v>22508</v>
      </c>
      <c r="J4761" s="6" t="s">
        <v>22399</v>
      </c>
      <c r="K4761" s="17">
        <v>4</v>
      </c>
      <c r="L4761" s="18" t="s">
        <v>7730</v>
      </c>
      <c r="M4761" s="9">
        <v>2.15</v>
      </c>
      <c r="N4761" s="9"/>
      <c r="O4761" s="21"/>
      <c r="Q4761" s="29"/>
      <c r="U4761" s="17"/>
      <c r="V4761" s="2"/>
      <c r="Y4761" t="str">
        <f t="shared" si="306"/>
        <v/>
      </c>
      <c r="AA4761" t="str">
        <f t="shared" si="307"/>
        <v/>
      </c>
      <c r="AC4761" s="42" t="s">
        <v>13179</v>
      </c>
      <c r="AD4761" s="1" t="s">
        <v>22513</v>
      </c>
      <c r="AE4761">
        <f t="shared" si="308"/>
        <v>0</v>
      </c>
      <c r="AG4761" s="2"/>
      <c r="AH4761" t="s">
        <v>410</v>
      </c>
      <c r="AI4761" s="7" t="s">
        <v>4610</v>
      </c>
    </row>
    <row r="4762" spans="1:49" ht="11" customHeight="1" outlineLevel="1" x14ac:dyDescent="0.25">
      <c r="A4762" t="s">
        <v>408</v>
      </c>
      <c r="C4762" s="2" t="s">
        <v>11983</v>
      </c>
      <c r="D4762" s="2">
        <v>1719</v>
      </c>
      <c r="E4762" s="7">
        <v>1993</v>
      </c>
      <c r="F4762" s="8" t="s">
        <v>7563</v>
      </c>
      <c r="H4762" s="5" t="s">
        <v>5398</v>
      </c>
      <c r="I4762" s="39" t="s">
        <v>22509</v>
      </c>
      <c r="J4762" s="6" t="s">
        <v>22399</v>
      </c>
      <c r="K4762" s="17">
        <v>4</v>
      </c>
      <c r="L4762" s="18" t="s">
        <v>7730</v>
      </c>
      <c r="M4762" s="9">
        <v>2.15</v>
      </c>
      <c r="N4762" s="9"/>
      <c r="O4762" s="21"/>
      <c r="Q4762" s="29"/>
      <c r="U4762" s="17"/>
      <c r="V4762" s="2"/>
      <c r="Y4762" t="str">
        <f>IF(COUNTIF(F4762,"*fdc*"),1,"")</f>
        <v/>
      </c>
      <c r="AA4762" t="str">
        <f>IF(COUNTIF(F4762,"*s/s*"),1,"")</f>
        <v/>
      </c>
      <c r="AC4762" s="42" t="s">
        <v>13179</v>
      </c>
      <c r="AD4762" s="1" t="s">
        <v>22510</v>
      </c>
      <c r="AE4762">
        <f>COUNTIF(I4762,"*Fuji*")</f>
        <v>0</v>
      </c>
      <c r="AG4762" s="2"/>
      <c r="AH4762" t="s">
        <v>410</v>
      </c>
      <c r="AI4762" s="7" t="s">
        <v>4610</v>
      </c>
    </row>
    <row r="4763" spans="1:49" ht="11" customHeight="1" outlineLevel="1" x14ac:dyDescent="0.25">
      <c r="A4763" t="s">
        <v>408</v>
      </c>
      <c r="C4763" s="2" t="s">
        <v>11983</v>
      </c>
      <c r="D4763" s="2">
        <v>1721</v>
      </c>
      <c r="E4763" s="7">
        <v>1993</v>
      </c>
      <c r="F4763" s="8" t="s">
        <v>409</v>
      </c>
      <c r="H4763" s="5" t="s">
        <v>5398</v>
      </c>
      <c r="I4763" s="39" t="s">
        <v>22511</v>
      </c>
      <c r="J4763" s="6" t="s">
        <v>22399</v>
      </c>
      <c r="K4763" s="17">
        <v>4</v>
      </c>
      <c r="L4763" s="18" t="s">
        <v>7730</v>
      </c>
      <c r="M4763" s="9">
        <v>2.15</v>
      </c>
      <c r="N4763" s="9"/>
      <c r="O4763" s="21"/>
      <c r="Q4763" s="29"/>
      <c r="U4763" s="17"/>
      <c r="V4763" s="2"/>
      <c r="Y4763" t="str">
        <f>IF(COUNTIF(F4763,"*fdc*"),1,"")</f>
        <v/>
      </c>
      <c r="AA4763" t="str">
        <f>IF(COUNTIF(F4763,"*s/s*"),1,"")</f>
        <v/>
      </c>
      <c r="AC4763" s="42" t="s">
        <v>13179</v>
      </c>
      <c r="AD4763" s="1" t="s">
        <v>22512</v>
      </c>
      <c r="AE4763">
        <f>COUNTIF(I4763,"*Fuji*")</f>
        <v>0</v>
      </c>
      <c r="AG4763" s="2"/>
      <c r="AH4763" t="s">
        <v>410</v>
      </c>
      <c r="AI4763" s="7" t="s">
        <v>4610</v>
      </c>
    </row>
    <row r="4764" spans="1:49" ht="11" customHeight="1" outlineLevel="1" x14ac:dyDescent="0.25">
      <c r="A4764" t="s">
        <v>408</v>
      </c>
      <c r="C4764" s="2" t="s">
        <v>11983</v>
      </c>
      <c r="D4764" s="2">
        <v>1722</v>
      </c>
      <c r="E4764" s="7">
        <v>1993</v>
      </c>
      <c r="F4764" s="8" t="s">
        <v>10870</v>
      </c>
      <c r="H4764" s="5" t="s">
        <v>5398</v>
      </c>
      <c r="I4764" s="39" t="s">
        <v>22514</v>
      </c>
      <c r="J4764" s="6" t="s">
        <v>22399</v>
      </c>
      <c r="K4764" s="17">
        <v>4</v>
      </c>
      <c r="L4764" s="18" t="s">
        <v>7730</v>
      </c>
      <c r="M4764" s="9">
        <v>2.15</v>
      </c>
      <c r="N4764" s="9"/>
      <c r="O4764" s="21"/>
      <c r="Q4764" s="29"/>
      <c r="U4764" s="17"/>
      <c r="V4764" s="2"/>
      <c r="Y4764" t="str">
        <f>IF(COUNTIF(F4764,"*fdc*"),1,"")</f>
        <v/>
      </c>
      <c r="AA4764" t="str">
        <f>IF(COUNTIF(F4764,"*s/s*"),1,"")</f>
        <v/>
      </c>
      <c r="AC4764" s="42" t="s">
        <v>13179</v>
      </c>
      <c r="AD4764" s="1" t="s">
        <v>22515</v>
      </c>
      <c r="AE4764">
        <f>COUNTIF(I4764,"*Fuji*")</f>
        <v>0</v>
      </c>
      <c r="AG4764" s="2"/>
      <c r="AH4764" t="s">
        <v>410</v>
      </c>
      <c r="AI4764" s="7" t="s">
        <v>4610</v>
      </c>
    </row>
    <row r="4765" spans="1:49" ht="11" customHeight="1" outlineLevel="1" x14ac:dyDescent="0.25">
      <c r="A4765" t="s">
        <v>408</v>
      </c>
      <c r="C4765" s="2" t="s">
        <v>11983</v>
      </c>
      <c r="D4765" s="2">
        <v>1723</v>
      </c>
      <c r="E4765" s="7">
        <v>1993</v>
      </c>
      <c r="F4765" s="8" t="s">
        <v>10870</v>
      </c>
      <c r="H4765" s="5" t="s">
        <v>5398</v>
      </c>
      <c r="I4765" s="39" t="s">
        <v>22511</v>
      </c>
      <c r="J4765" s="6" t="s">
        <v>22399</v>
      </c>
      <c r="K4765" s="17">
        <v>4</v>
      </c>
      <c r="L4765" s="18" t="s">
        <v>7730</v>
      </c>
      <c r="M4765" s="9">
        <v>2.15</v>
      </c>
      <c r="N4765" s="9"/>
      <c r="O4765" s="21"/>
      <c r="Q4765" s="29"/>
      <c r="U4765" s="17"/>
      <c r="V4765" s="2"/>
      <c r="Y4765" t="str">
        <f>IF(COUNTIF(F4765,"*fdc*"),1,"")</f>
        <v/>
      </c>
      <c r="AA4765" t="str">
        <f>IF(COUNTIF(F4765,"*s/s*"),1,"")</f>
        <v/>
      </c>
      <c r="AC4765" s="42" t="s">
        <v>13179</v>
      </c>
      <c r="AD4765" s="1" t="s">
        <v>22512</v>
      </c>
      <c r="AE4765">
        <f>COUNTIF(I4765,"*Fuji*")</f>
        <v>0</v>
      </c>
      <c r="AG4765" s="2"/>
      <c r="AH4765" t="s">
        <v>410</v>
      </c>
      <c r="AI4765" s="7" t="s">
        <v>4610</v>
      </c>
    </row>
    <row r="4766" spans="1:49" ht="11" customHeight="1" outlineLevel="1" x14ac:dyDescent="0.25">
      <c r="A4766" t="s">
        <v>408</v>
      </c>
      <c r="C4766" s="2" t="s">
        <v>11983</v>
      </c>
      <c r="D4766" s="2" t="s">
        <v>9845</v>
      </c>
      <c r="E4766" s="7">
        <v>1994</v>
      </c>
      <c r="F4766" s="5" t="s">
        <v>409</v>
      </c>
      <c r="H4766" s="5" t="s">
        <v>5398</v>
      </c>
      <c r="I4766" s="6" t="s">
        <v>3263</v>
      </c>
      <c r="J4766" s="6" t="s">
        <v>9847</v>
      </c>
      <c r="K4766" s="17">
        <v>1</v>
      </c>
      <c r="L4766" s="17" t="s">
        <v>7730</v>
      </c>
      <c r="M4766" s="9">
        <v>13.5</v>
      </c>
      <c r="N4766" s="9"/>
      <c r="O4766" s="21"/>
      <c r="Q4766" s="29"/>
      <c r="U4766" s="17"/>
      <c r="V4766" s="2" t="s">
        <v>1302</v>
      </c>
      <c r="Y4766" t="str">
        <f t="shared" si="306"/>
        <v/>
      </c>
      <c r="AA4766" t="str">
        <f t="shared" si="307"/>
        <v/>
      </c>
      <c r="AC4766" s="7"/>
      <c r="AD4766" t="s">
        <v>3263</v>
      </c>
      <c r="AE4766">
        <f t="shared" si="308"/>
        <v>0</v>
      </c>
      <c r="AG4766" s="2"/>
      <c r="AH4766" t="s">
        <v>410</v>
      </c>
      <c r="AI4766" s="7" t="s">
        <v>4610</v>
      </c>
    </row>
    <row r="4767" spans="1:49" ht="11" customHeight="1" outlineLevel="1" x14ac:dyDescent="0.25">
      <c r="A4767" t="s">
        <v>408</v>
      </c>
      <c r="C4767" s="2" t="s">
        <v>11983</v>
      </c>
      <c r="D4767" s="2" t="s">
        <v>9843</v>
      </c>
      <c r="E4767" s="7">
        <v>1994</v>
      </c>
      <c r="F4767" s="5" t="s">
        <v>1301</v>
      </c>
      <c r="H4767" s="5" t="s">
        <v>5398</v>
      </c>
      <c r="I4767" s="6" t="s">
        <v>3263</v>
      </c>
      <c r="J4767" s="6" t="s">
        <v>9842</v>
      </c>
      <c r="K4767" s="17">
        <v>2</v>
      </c>
      <c r="L4767" s="17" t="s">
        <v>7730</v>
      </c>
      <c r="M4767" s="9">
        <v>22</v>
      </c>
      <c r="N4767" s="9"/>
      <c r="O4767" s="21"/>
      <c r="Q4767" s="29"/>
      <c r="U4767" s="17"/>
      <c r="V4767" s="2">
        <v>1536</v>
      </c>
      <c r="Y4767" t="str">
        <f t="shared" si="306"/>
        <v/>
      </c>
      <c r="AA4767" t="str">
        <f t="shared" si="307"/>
        <v/>
      </c>
      <c r="AC4767" s="7"/>
      <c r="AD4767" t="s">
        <v>3263</v>
      </c>
      <c r="AE4767">
        <f t="shared" si="308"/>
        <v>0</v>
      </c>
      <c r="AG4767" s="2"/>
      <c r="AH4767" t="s">
        <v>3354</v>
      </c>
      <c r="AI4767" s="7" t="s">
        <v>4620</v>
      </c>
    </row>
    <row r="4768" spans="1:49" ht="11" customHeight="1" outlineLevel="1" x14ac:dyDescent="0.25">
      <c r="A4768" t="s">
        <v>408</v>
      </c>
      <c r="C4768" s="2" t="s">
        <v>11983</v>
      </c>
      <c r="D4768" s="2" t="s">
        <v>9844</v>
      </c>
      <c r="E4768" s="7">
        <v>1994</v>
      </c>
      <c r="F4768" s="5" t="s">
        <v>3262</v>
      </c>
      <c r="H4768" s="5" t="s">
        <v>5398</v>
      </c>
      <c r="I4768" s="6" t="s">
        <v>3263</v>
      </c>
      <c r="J4768" s="6" t="s">
        <v>9842</v>
      </c>
      <c r="K4768" s="17">
        <v>2</v>
      </c>
      <c r="L4768" s="17" t="s">
        <v>7730</v>
      </c>
      <c r="M4768" s="9">
        <v>12.5</v>
      </c>
      <c r="N4768" s="9"/>
      <c r="O4768" s="21"/>
      <c r="Q4768" s="29"/>
      <c r="U4768" s="17"/>
      <c r="V4768" s="2">
        <v>1537</v>
      </c>
      <c r="Y4768" t="str">
        <f t="shared" si="306"/>
        <v/>
      </c>
      <c r="AA4768" t="str">
        <f t="shared" si="307"/>
        <v/>
      </c>
      <c r="AC4768" s="7"/>
      <c r="AD4768" t="s">
        <v>3263</v>
      </c>
      <c r="AE4768">
        <f t="shared" si="308"/>
        <v>0</v>
      </c>
      <c r="AG4768" s="2"/>
      <c r="AH4768" t="s">
        <v>3354</v>
      </c>
      <c r="AI4768" s="7" t="s">
        <v>4620</v>
      </c>
    </row>
    <row r="4769" spans="1:35" ht="11" customHeight="1" outlineLevel="1" x14ac:dyDescent="0.25">
      <c r="A4769" t="s">
        <v>408</v>
      </c>
      <c r="C4769" s="2" t="s">
        <v>11983</v>
      </c>
      <c r="D4769" s="2" t="s">
        <v>20600</v>
      </c>
      <c r="E4769" s="7">
        <v>1994</v>
      </c>
      <c r="F4769" s="5" t="s">
        <v>20601</v>
      </c>
      <c r="H4769" s="5" t="s">
        <v>5398</v>
      </c>
      <c r="I4769" s="6" t="s">
        <v>1693</v>
      </c>
      <c r="J4769" s="6" t="s">
        <v>9842</v>
      </c>
      <c r="K4769" s="17">
        <v>2</v>
      </c>
      <c r="L4769" s="17" t="s">
        <v>7730</v>
      </c>
      <c r="M4769" s="9">
        <v>7.2</v>
      </c>
      <c r="N4769" s="9"/>
      <c r="O4769" s="21"/>
      <c r="Q4769" s="29"/>
      <c r="U4769" s="17"/>
      <c r="V4769" s="2">
        <v>1537</v>
      </c>
      <c r="Y4769" t="str">
        <f t="shared" si="306"/>
        <v/>
      </c>
      <c r="AA4769" t="str">
        <f t="shared" si="307"/>
        <v/>
      </c>
      <c r="AC4769" s="7"/>
      <c r="AD4769" t="s">
        <v>1693</v>
      </c>
      <c r="AE4769">
        <f t="shared" si="308"/>
        <v>0</v>
      </c>
      <c r="AG4769" s="2"/>
      <c r="AH4769" t="s">
        <v>3354</v>
      </c>
      <c r="AI4769" s="7" t="s">
        <v>4620</v>
      </c>
    </row>
    <row r="4770" spans="1:35" ht="11" customHeight="1" outlineLevel="1" x14ac:dyDescent="0.25">
      <c r="A4770" t="s">
        <v>408</v>
      </c>
      <c r="C4770" s="2" t="s">
        <v>11983</v>
      </c>
      <c r="D4770" s="2" t="s">
        <v>18154</v>
      </c>
      <c r="E4770" s="7">
        <v>1995</v>
      </c>
      <c r="F4770" s="5" t="s">
        <v>1174</v>
      </c>
      <c r="H4770" s="5" t="s">
        <v>5398</v>
      </c>
      <c r="I4770" s="6" t="s">
        <v>6042</v>
      </c>
      <c r="J4770" s="6" t="s">
        <v>8499</v>
      </c>
      <c r="K4770" s="17">
        <v>1</v>
      </c>
      <c r="L4770" s="17" t="s">
        <v>7730</v>
      </c>
      <c r="M4770" s="9">
        <v>12.8</v>
      </c>
      <c r="N4770" s="9"/>
      <c r="O4770" s="21"/>
      <c r="Q4770" s="29"/>
      <c r="U4770" s="17"/>
      <c r="V4770" s="2">
        <v>1605</v>
      </c>
      <c r="Y4770" t="str">
        <f t="shared" si="306"/>
        <v/>
      </c>
      <c r="AA4770" t="str">
        <f t="shared" si="307"/>
        <v/>
      </c>
      <c r="AC4770" s="7"/>
      <c r="AD4770" t="s">
        <v>6042</v>
      </c>
      <c r="AE4770">
        <f t="shared" si="308"/>
        <v>0</v>
      </c>
      <c r="AG4770" s="2">
        <v>1</v>
      </c>
      <c r="AH4770" t="s">
        <v>3354</v>
      </c>
      <c r="AI4770" s="7" t="s">
        <v>4922</v>
      </c>
    </row>
    <row r="4771" spans="1:35" ht="11" customHeight="1" outlineLevel="1" x14ac:dyDescent="0.25">
      <c r="A4771" t="s">
        <v>408</v>
      </c>
      <c r="C4771" s="2" t="s">
        <v>11983</v>
      </c>
      <c r="D4771" s="2" t="s">
        <v>9846</v>
      </c>
      <c r="E4771" s="7">
        <v>1995</v>
      </c>
      <c r="F4771" s="5" t="s">
        <v>21141</v>
      </c>
      <c r="H4771" s="5" t="s">
        <v>5398</v>
      </c>
      <c r="I4771" s="6" t="s">
        <v>6042</v>
      </c>
      <c r="J4771" s="6" t="s">
        <v>8499</v>
      </c>
      <c r="K4771" s="17">
        <v>1</v>
      </c>
      <c r="L4771" s="17" t="s">
        <v>7730</v>
      </c>
      <c r="M4771" s="9">
        <v>8.3000000000000007</v>
      </c>
      <c r="N4771" s="9"/>
      <c r="O4771" s="21"/>
      <c r="Q4771" s="29"/>
      <c r="U4771" s="17"/>
      <c r="V4771" s="2">
        <v>1606</v>
      </c>
      <c r="Y4771" t="str">
        <f t="shared" si="306"/>
        <v/>
      </c>
      <c r="AA4771" t="str">
        <f t="shared" si="307"/>
        <v/>
      </c>
      <c r="AC4771" s="7"/>
      <c r="AD4771" t="s">
        <v>6042</v>
      </c>
      <c r="AE4771">
        <f t="shared" si="308"/>
        <v>0</v>
      </c>
      <c r="AG4771" s="2">
        <v>1</v>
      </c>
      <c r="AH4771" t="s">
        <v>3354</v>
      </c>
      <c r="AI4771" s="7" t="s">
        <v>4922</v>
      </c>
    </row>
    <row r="4772" spans="1:35" ht="11" customHeight="1" outlineLevel="1" x14ac:dyDescent="0.25">
      <c r="A4772" t="s">
        <v>408</v>
      </c>
      <c r="C4772" s="2" t="s">
        <v>11983</v>
      </c>
      <c r="D4772" s="2">
        <v>2854</v>
      </c>
      <c r="E4772" s="7">
        <v>1997</v>
      </c>
      <c r="F4772" s="5" t="s">
        <v>3505</v>
      </c>
      <c r="H4772" s="5" t="s">
        <v>5398</v>
      </c>
      <c r="I4772" s="6" t="s">
        <v>4903</v>
      </c>
      <c r="J4772" s="6" t="s">
        <v>9848</v>
      </c>
      <c r="K4772" s="17">
        <v>4</v>
      </c>
      <c r="L4772" s="17" t="s">
        <v>7730</v>
      </c>
      <c r="M4772" s="9">
        <v>7.6</v>
      </c>
      <c r="N4772" s="9"/>
      <c r="O4772" s="21"/>
      <c r="Q4772" s="29"/>
      <c r="U4772" s="17"/>
      <c r="V4772" s="2">
        <v>1941</v>
      </c>
      <c r="Y4772" t="str">
        <f t="shared" si="306"/>
        <v/>
      </c>
      <c r="AA4772" t="str">
        <f t="shared" si="307"/>
        <v/>
      </c>
      <c r="AC4772" s="7"/>
      <c r="AD4772" t="s">
        <v>4903</v>
      </c>
      <c r="AE4772">
        <f t="shared" si="308"/>
        <v>0</v>
      </c>
      <c r="AG4772" s="2"/>
      <c r="AH4772" t="s">
        <v>2361</v>
      </c>
      <c r="AI4772" s="7" t="s">
        <v>4922</v>
      </c>
    </row>
    <row r="4773" spans="1:35" ht="11" customHeight="1" outlineLevel="1" x14ac:dyDescent="0.25">
      <c r="A4773" t="s">
        <v>408</v>
      </c>
      <c r="C4773" s="2" t="s">
        <v>11983</v>
      </c>
      <c r="D4773" s="2" t="s">
        <v>21081</v>
      </c>
      <c r="E4773" s="7">
        <v>1998</v>
      </c>
      <c r="F4773" s="5" t="s">
        <v>21082</v>
      </c>
      <c r="H4773" s="5" t="s">
        <v>5398</v>
      </c>
      <c r="I4773" s="6" t="s">
        <v>9776</v>
      </c>
      <c r="J4773" s="6" t="s">
        <v>21083</v>
      </c>
      <c r="K4773" s="17">
        <v>1</v>
      </c>
      <c r="L4773" s="17" t="s">
        <v>7730</v>
      </c>
      <c r="M4773" s="9">
        <v>14.8</v>
      </c>
      <c r="N4773" s="9"/>
      <c r="O4773" s="21"/>
      <c r="Q4773" s="29"/>
      <c r="U4773" s="17"/>
      <c r="V4773" s="2">
        <v>1941</v>
      </c>
      <c r="Y4773" t="str">
        <f t="shared" si="306"/>
        <v/>
      </c>
      <c r="AA4773">
        <f t="shared" si="307"/>
        <v>1</v>
      </c>
      <c r="AC4773" s="7"/>
      <c r="AD4773" t="s">
        <v>21084</v>
      </c>
      <c r="AE4773">
        <f t="shared" si="308"/>
        <v>0</v>
      </c>
      <c r="AG4773" s="2"/>
      <c r="AH4773" t="s">
        <v>2361</v>
      </c>
      <c r="AI4773" s="7" t="s">
        <v>4922</v>
      </c>
    </row>
    <row r="4774" spans="1:35" ht="11" customHeight="1" outlineLevel="1" x14ac:dyDescent="0.25">
      <c r="A4774" t="s">
        <v>408</v>
      </c>
      <c r="C4774" s="2" t="s">
        <v>11983</v>
      </c>
      <c r="D4774" s="2">
        <v>3151</v>
      </c>
      <c r="E4774" s="7">
        <v>1998</v>
      </c>
      <c r="F4774" s="5" t="s">
        <v>2194</v>
      </c>
      <c r="H4774" s="5" t="s">
        <v>5398</v>
      </c>
      <c r="I4774" s="6" t="s">
        <v>9776</v>
      </c>
      <c r="J4774" s="6" t="s">
        <v>21083</v>
      </c>
      <c r="K4774" s="17">
        <v>3</v>
      </c>
      <c r="L4774" s="17" t="s">
        <v>7730</v>
      </c>
      <c r="M4774" s="9">
        <v>9.6999999999999993</v>
      </c>
      <c r="N4774" s="9"/>
      <c r="O4774" s="21"/>
      <c r="Q4774" s="29"/>
      <c r="U4774" s="17"/>
      <c r="V4774" s="2">
        <v>1941</v>
      </c>
      <c r="Y4774" t="str">
        <f t="shared" si="306"/>
        <v/>
      </c>
      <c r="AA4774" t="str">
        <f t="shared" si="307"/>
        <v/>
      </c>
      <c r="AC4774" s="7"/>
      <c r="AD4774" t="s">
        <v>21084</v>
      </c>
      <c r="AE4774">
        <f t="shared" si="308"/>
        <v>0</v>
      </c>
      <c r="AG4774" s="2"/>
      <c r="AH4774" t="s">
        <v>2361</v>
      </c>
      <c r="AI4774" s="7" t="s">
        <v>4922</v>
      </c>
    </row>
    <row r="4775" spans="1:35" ht="11" customHeight="1" outlineLevel="1" x14ac:dyDescent="0.25">
      <c r="A4775" t="s">
        <v>408</v>
      </c>
      <c r="C4775" s="2" t="s">
        <v>11983</v>
      </c>
      <c r="D4775" s="2" t="s">
        <v>9849</v>
      </c>
      <c r="E4775" s="7">
        <v>1999</v>
      </c>
      <c r="F4775" s="5" t="s">
        <v>753</v>
      </c>
      <c r="H4775" s="5" t="s">
        <v>5398</v>
      </c>
      <c r="I4775" s="6" t="s">
        <v>2352</v>
      </c>
      <c r="J4775" s="6" t="s">
        <v>8499</v>
      </c>
      <c r="K4775" s="17">
        <v>1</v>
      </c>
      <c r="L4775" s="17" t="s">
        <v>7730</v>
      </c>
      <c r="M4775" s="9">
        <v>10.4</v>
      </c>
      <c r="N4775" s="9"/>
      <c r="O4775" s="21"/>
      <c r="Q4775" s="29"/>
      <c r="U4775" s="17"/>
      <c r="V4775" s="2">
        <v>2140</v>
      </c>
      <c r="Y4775" t="str">
        <f t="shared" si="306"/>
        <v/>
      </c>
      <c r="AA4775">
        <f t="shared" si="307"/>
        <v>1</v>
      </c>
      <c r="AC4775" s="7"/>
      <c r="AD4775" t="s">
        <v>2352</v>
      </c>
      <c r="AE4775">
        <f t="shared" si="308"/>
        <v>0</v>
      </c>
      <c r="AG4775" s="2">
        <v>1</v>
      </c>
      <c r="AH4775" t="s">
        <v>3354</v>
      </c>
      <c r="AI4775" s="7" t="s">
        <v>4922</v>
      </c>
    </row>
    <row r="4776" spans="1:35" ht="11" customHeight="1" outlineLevel="1" collapsed="1" x14ac:dyDescent="0.25">
      <c r="A4776" t="s">
        <v>408</v>
      </c>
      <c r="C4776" s="2" t="s">
        <v>11983</v>
      </c>
      <c r="D4776" s="2">
        <v>4282</v>
      </c>
      <c r="E4776" s="7">
        <v>2001</v>
      </c>
      <c r="F4776" s="5" t="s">
        <v>1175</v>
      </c>
      <c r="H4776" s="5" t="s">
        <v>5398</v>
      </c>
      <c r="I4776" s="6" t="s">
        <v>1176</v>
      </c>
      <c r="J4776" s="6" t="s">
        <v>9850</v>
      </c>
      <c r="K4776" s="17">
        <v>1</v>
      </c>
      <c r="L4776" s="17" t="s">
        <v>7730</v>
      </c>
      <c r="M4776" s="9">
        <v>10.7</v>
      </c>
      <c r="N4776" s="9"/>
      <c r="O4776" s="21"/>
      <c r="Q4776" s="29"/>
      <c r="U4776" s="17"/>
      <c r="V4776" s="2">
        <v>2414</v>
      </c>
      <c r="Y4776" t="str">
        <f t="shared" si="306"/>
        <v/>
      </c>
      <c r="AA4776" t="str">
        <f t="shared" si="307"/>
        <v/>
      </c>
      <c r="AC4776" s="7"/>
      <c r="AD4776" t="s">
        <v>1176</v>
      </c>
      <c r="AE4776">
        <f t="shared" si="308"/>
        <v>1</v>
      </c>
      <c r="AG4776" s="2"/>
      <c r="AH4776" t="s">
        <v>4921</v>
      </c>
      <c r="AI4776" s="7" t="s">
        <v>4610</v>
      </c>
    </row>
    <row r="4777" spans="1:35" ht="11" customHeight="1" outlineLevel="1" x14ac:dyDescent="0.25">
      <c r="A4777" t="s">
        <v>408</v>
      </c>
      <c r="C4777" s="2" t="s">
        <v>11983</v>
      </c>
      <c r="D4777" s="2">
        <v>4810</v>
      </c>
      <c r="E4777" s="7">
        <v>2002</v>
      </c>
      <c r="F4777" s="5" t="s">
        <v>13136</v>
      </c>
      <c r="H4777" s="5" t="s">
        <v>5398</v>
      </c>
      <c r="I4777" s="6" t="s">
        <v>1177</v>
      </c>
      <c r="J4777" s="6" t="s">
        <v>7137</v>
      </c>
      <c r="K4777" s="17">
        <v>3</v>
      </c>
      <c r="L4777" s="17" t="s">
        <v>20076</v>
      </c>
      <c r="M4777" s="9"/>
      <c r="N4777" s="9"/>
      <c r="O4777" s="21"/>
      <c r="Q4777" s="29"/>
      <c r="U4777" s="17"/>
      <c r="V4777" s="2">
        <v>2610</v>
      </c>
      <c r="Y4777" t="str">
        <f t="shared" si="306"/>
        <v/>
      </c>
      <c r="AA4777" t="str">
        <f t="shared" si="307"/>
        <v/>
      </c>
      <c r="AC4777" s="7"/>
      <c r="AD4777" t="s">
        <v>1177</v>
      </c>
      <c r="AE4777">
        <f t="shared" si="308"/>
        <v>0</v>
      </c>
      <c r="AG4777" s="2"/>
      <c r="AH4777" t="s">
        <v>2181</v>
      </c>
      <c r="AI4777" s="7" t="s">
        <v>4922</v>
      </c>
    </row>
    <row r="4778" spans="1:35" ht="11" customHeight="1" outlineLevel="1" x14ac:dyDescent="0.25">
      <c r="A4778" t="s">
        <v>408</v>
      </c>
      <c r="C4778" s="2" t="s">
        <v>11983</v>
      </c>
      <c r="D4778" s="2" t="s">
        <v>22396</v>
      </c>
      <c r="E4778" s="7">
        <v>2002</v>
      </c>
      <c r="F4778" s="5" t="s">
        <v>22397</v>
      </c>
      <c r="H4778" s="5" t="s">
        <v>5398</v>
      </c>
      <c r="I4778" s="6" t="s">
        <v>1177</v>
      </c>
      <c r="J4778" s="6" t="s">
        <v>7137</v>
      </c>
      <c r="K4778" s="17">
        <v>3</v>
      </c>
      <c r="L4778" s="17" t="s">
        <v>7730</v>
      </c>
      <c r="M4778" s="9">
        <v>13.3</v>
      </c>
      <c r="N4778" s="9"/>
      <c r="O4778" s="21"/>
      <c r="Q4778" s="29"/>
      <c r="U4778" s="17"/>
      <c r="V4778" s="2">
        <v>2610</v>
      </c>
      <c r="Y4778" t="str">
        <f t="shared" si="306"/>
        <v/>
      </c>
      <c r="AA4778">
        <f t="shared" si="307"/>
        <v>1</v>
      </c>
      <c r="AC4778" s="7"/>
      <c r="AD4778" t="s">
        <v>1177</v>
      </c>
      <c r="AE4778">
        <f t="shared" si="308"/>
        <v>0</v>
      </c>
      <c r="AG4778" s="2"/>
      <c r="AH4778" t="s">
        <v>2181</v>
      </c>
      <c r="AI4778" s="7" t="s">
        <v>4922</v>
      </c>
    </row>
    <row r="4779" spans="1:35" ht="11" customHeight="1" outlineLevel="1" x14ac:dyDescent="0.25">
      <c r="A4779" t="s">
        <v>408</v>
      </c>
      <c r="C4779" s="2" t="s">
        <v>11983</v>
      </c>
      <c r="D4779" s="2">
        <v>4812</v>
      </c>
      <c r="E4779" s="7">
        <v>2002</v>
      </c>
      <c r="F4779" s="5" t="s">
        <v>3998</v>
      </c>
      <c r="H4779" s="5" t="s">
        <v>5398</v>
      </c>
      <c r="I4779" s="6" t="s">
        <v>77</v>
      </c>
      <c r="J4779" s="6" t="s">
        <v>7137</v>
      </c>
      <c r="K4779" s="17">
        <v>3</v>
      </c>
      <c r="L4779" s="17" t="s">
        <v>7730</v>
      </c>
      <c r="M4779" s="9">
        <v>11.7</v>
      </c>
      <c r="N4779" s="9"/>
      <c r="O4779" s="21"/>
      <c r="Q4779" s="29"/>
      <c r="U4779" s="17"/>
      <c r="V4779" s="2">
        <v>2611</v>
      </c>
      <c r="Y4779" t="str">
        <f t="shared" si="306"/>
        <v/>
      </c>
      <c r="AA4779" t="str">
        <f t="shared" si="307"/>
        <v/>
      </c>
      <c r="AC4779" s="7"/>
      <c r="AD4779" t="s">
        <v>77</v>
      </c>
      <c r="AE4779">
        <f t="shared" si="308"/>
        <v>0</v>
      </c>
      <c r="AG4779" s="2"/>
      <c r="AH4779" t="s">
        <v>78</v>
      </c>
      <c r="AI4779" s="7" t="s">
        <v>4922</v>
      </c>
    </row>
    <row r="4780" spans="1:35" ht="11" customHeight="1" outlineLevel="1" x14ac:dyDescent="0.25">
      <c r="A4780" t="s">
        <v>408</v>
      </c>
      <c r="C4780" s="2" t="s">
        <v>11983</v>
      </c>
      <c r="D4780" s="2" t="s">
        <v>9851</v>
      </c>
      <c r="E4780" s="7">
        <v>2003</v>
      </c>
      <c r="F4780" s="5" t="s">
        <v>1178</v>
      </c>
      <c r="H4780" s="5" t="s">
        <v>5398</v>
      </c>
      <c r="I4780" s="6" t="s">
        <v>6042</v>
      </c>
      <c r="J4780" s="6" t="s">
        <v>8499</v>
      </c>
      <c r="K4780" s="17">
        <v>1</v>
      </c>
      <c r="L4780" s="17" t="s">
        <v>7730</v>
      </c>
      <c r="M4780" s="9">
        <v>7.7</v>
      </c>
      <c r="N4780" s="9"/>
      <c r="O4780" s="21"/>
      <c r="Q4780" s="29"/>
      <c r="U4780" s="17"/>
      <c r="V4780" s="2">
        <v>2766</v>
      </c>
      <c r="Y4780" t="str">
        <f t="shared" si="306"/>
        <v/>
      </c>
      <c r="AA4780" t="str">
        <f t="shared" si="307"/>
        <v/>
      </c>
      <c r="AC4780" s="7"/>
      <c r="AD4780" t="s">
        <v>6042</v>
      </c>
      <c r="AE4780">
        <f t="shared" si="308"/>
        <v>0</v>
      </c>
      <c r="AG4780" s="2">
        <v>1</v>
      </c>
      <c r="AH4780" t="s">
        <v>3354</v>
      </c>
      <c r="AI4780" s="7" t="s">
        <v>4922</v>
      </c>
    </row>
    <row r="4781" spans="1:35" ht="11" customHeight="1" outlineLevel="1" x14ac:dyDescent="0.25">
      <c r="A4781" t="s">
        <v>408</v>
      </c>
      <c r="C4781" s="2" t="s">
        <v>11983</v>
      </c>
      <c r="D4781" s="2">
        <v>5599</v>
      </c>
      <c r="E4781" s="7">
        <v>2005</v>
      </c>
      <c r="F4781" s="5" t="s">
        <v>10870</v>
      </c>
      <c r="H4781" s="5" t="s">
        <v>5398</v>
      </c>
      <c r="I4781" s="6" t="s">
        <v>6213</v>
      </c>
      <c r="J4781" s="6" t="s">
        <v>9853</v>
      </c>
      <c r="K4781" s="17">
        <v>1</v>
      </c>
      <c r="L4781" s="17" t="s">
        <v>20076</v>
      </c>
      <c r="M4781" s="9"/>
      <c r="N4781" s="9"/>
      <c r="O4781" s="21"/>
      <c r="Q4781" s="29"/>
      <c r="U4781" s="17"/>
      <c r="V4781" s="2"/>
      <c r="Y4781" t="str">
        <f t="shared" si="306"/>
        <v/>
      </c>
      <c r="AA4781" t="str">
        <f t="shared" si="307"/>
        <v/>
      </c>
      <c r="AC4781" s="7"/>
      <c r="AD4781" t="s">
        <v>6213</v>
      </c>
      <c r="AE4781">
        <f t="shared" si="308"/>
        <v>0</v>
      </c>
      <c r="AG4781" s="2"/>
      <c r="AH4781" t="s">
        <v>10871</v>
      </c>
      <c r="AI4781" s="7" t="s">
        <v>4922</v>
      </c>
    </row>
    <row r="4782" spans="1:35" ht="11" customHeight="1" outlineLevel="1" x14ac:dyDescent="0.25">
      <c r="A4782" t="s">
        <v>408</v>
      </c>
      <c r="C4782" s="2" t="s">
        <v>11983</v>
      </c>
      <c r="D4782" s="2" t="s">
        <v>9852</v>
      </c>
      <c r="E4782" s="7">
        <v>2005</v>
      </c>
      <c r="F4782" s="5" t="s">
        <v>5373</v>
      </c>
      <c r="H4782" s="5" t="s">
        <v>5398</v>
      </c>
      <c r="I4782" s="6" t="s">
        <v>6213</v>
      </c>
      <c r="J4782" s="6" t="s">
        <v>9853</v>
      </c>
      <c r="K4782" s="17">
        <v>3</v>
      </c>
      <c r="L4782" s="17" t="s">
        <v>7730</v>
      </c>
      <c r="M4782" s="9">
        <v>16</v>
      </c>
      <c r="N4782" s="9"/>
      <c r="O4782" s="21"/>
      <c r="Q4782" s="29"/>
      <c r="U4782" s="17"/>
      <c r="V4782" s="2">
        <v>2960</v>
      </c>
      <c r="Y4782" t="str">
        <f t="shared" si="306"/>
        <v/>
      </c>
      <c r="AA4782" t="str">
        <f t="shared" si="307"/>
        <v/>
      </c>
      <c r="AC4782" s="7"/>
      <c r="AD4782" t="s">
        <v>6213</v>
      </c>
      <c r="AE4782">
        <f t="shared" si="308"/>
        <v>0</v>
      </c>
      <c r="AG4782" s="2"/>
      <c r="AH4782" t="s">
        <v>6214</v>
      </c>
      <c r="AI4782" s="7" t="s">
        <v>4922</v>
      </c>
    </row>
    <row r="4783" spans="1:35" ht="11" customHeight="1" outlineLevel="1" x14ac:dyDescent="0.25">
      <c r="A4783" t="s">
        <v>408</v>
      </c>
      <c r="C4783" s="2" t="s">
        <v>11983</v>
      </c>
      <c r="D4783" s="2" t="s">
        <v>9855</v>
      </c>
      <c r="E4783" s="7">
        <v>2012</v>
      </c>
      <c r="F4783" s="5" t="s">
        <v>9856</v>
      </c>
      <c r="H4783" s="5" t="s">
        <v>5398</v>
      </c>
      <c r="I4783" s="6" t="s">
        <v>1113</v>
      </c>
      <c r="J4783" s="6" t="s">
        <v>9854</v>
      </c>
      <c r="K4783" s="17">
        <v>4</v>
      </c>
      <c r="L4783" s="17" t="s">
        <v>7730</v>
      </c>
      <c r="M4783" s="9">
        <v>11.9</v>
      </c>
      <c r="N4783" s="9"/>
      <c r="O4783" s="21"/>
      <c r="Q4783" s="29"/>
      <c r="U4783" s="17"/>
      <c r="V4783" s="2"/>
      <c r="Y4783" t="str">
        <f t="shared" si="306"/>
        <v/>
      </c>
      <c r="AA4783">
        <f t="shared" si="307"/>
        <v>1</v>
      </c>
      <c r="AC4783" s="7"/>
      <c r="AD4783" t="s">
        <v>1113</v>
      </c>
      <c r="AE4783">
        <f t="shared" si="308"/>
        <v>0</v>
      </c>
      <c r="AG4783" s="2"/>
      <c r="AI4783" s="7"/>
    </row>
    <row r="4784" spans="1:35" ht="11" customHeight="1" outlineLevel="1" x14ac:dyDescent="0.25">
      <c r="A4784" t="s">
        <v>408</v>
      </c>
      <c r="C4784" s="2" t="s">
        <v>11983</v>
      </c>
      <c r="D4784" s="2">
        <v>7283</v>
      </c>
      <c r="E4784" s="7">
        <v>2015</v>
      </c>
      <c r="F4784" s="5" t="s">
        <v>9861</v>
      </c>
      <c r="H4784" s="5" t="s">
        <v>5398</v>
      </c>
      <c r="I4784" s="6" t="s">
        <v>14070</v>
      </c>
      <c r="J4784" s="6" t="s">
        <v>9857</v>
      </c>
      <c r="K4784" s="17">
        <v>7</v>
      </c>
      <c r="L4784" s="17" t="s">
        <v>20076</v>
      </c>
      <c r="M4784" s="9"/>
      <c r="N4784" s="9"/>
      <c r="O4784" s="21"/>
      <c r="Q4784" s="29"/>
      <c r="U4784" s="17"/>
      <c r="V4784" s="2"/>
      <c r="Y4784" t="str">
        <f t="shared" si="306"/>
        <v/>
      </c>
      <c r="AA4784" t="str">
        <f t="shared" si="307"/>
        <v/>
      </c>
      <c r="AC4784" s="7"/>
      <c r="AD4784" t="s">
        <v>14070</v>
      </c>
      <c r="AE4784">
        <f t="shared" si="308"/>
        <v>0</v>
      </c>
      <c r="AG4784" s="2"/>
      <c r="AI4784" s="7"/>
    </row>
    <row r="4785" spans="1:35" ht="11" customHeight="1" outlineLevel="1" x14ac:dyDescent="0.25">
      <c r="A4785" t="s">
        <v>408</v>
      </c>
      <c r="C4785" s="2" t="s">
        <v>11983</v>
      </c>
      <c r="D4785" s="2">
        <v>7284</v>
      </c>
      <c r="E4785" s="7">
        <v>2015</v>
      </c>
      <c r="F4785" s="5" t="s">
        <v>9861</v>
      </c>
      <c r="H4785" s="5" t="s">
        <v>5398</v>
      </c>
      <c r="I4785" s="6" t="s">
        <v>9865</v>
      </c>
      <c r="J4785" s="6" t="s">
        <v>9857</v>
      </c>
      <c r="K4785" s="17">
        <v>7</v>
      </c>
      <c r="L4785" s="17" t="s">
        <v>20076</v>
      </c>
      <c r="M4785" s="9"/>
      <c r="N4785" s="9"/>
      <c r="O4785" s="21"/>
      <c r="Q4785" s="29"/>
      <c r="U4785" s="17"/>
      <c r="V4785" s="2"/>
      <c r="Y4785" t="str">
        <f t="shared" si="306"/>
        <v/>
      </c>
      <c r="AA4785" t="str">
        <f t="shared" si="307"/>
        <v/>
      </c>
      <c r="AC4785" s="7"/>
      <c r="AD4785" t="s">
        <v>9865</v>
      </c>
      <c r="AE4785">
        <f t="shared" si="308"/>
        <v>0</v>
      </c>
      <c r="AG4785" s="2"/>
      <c r="AI4785" s="7"/>
    </row>
    <row r="4786" spans="1:35" ht="11" customHeight="1" outlineLevel="1" x14ac:dyDescent="0.25">
      <c r="A4786" t="s">
        <v>408</v>
      </c>
      <c r="C4786" s="2" t="s">
        <v>11983</v>
      </c>
      <c r="D4786" s="2">
        <v>7285</v>
      </c>
      <c r="E4786" s="7">
        <v>2015</v>
      </c>
      <c r="F4786" s="5" t="s">
        <v>9861</v>
      </c>
      <c r="H4786" s="5" t="s">
        <v>5398</v>
      </c>
      <c r="I4786" s="6" t="s">
        <v>9605</v>
      </c>
      <c r="J4786" s="6" t="s">
        <v>9857</v>
      </c>
      <c r="K4786" s="17">
        <v>7</v>
      </c>
      <c r="L4786" s="17" t="s">
        <v>20076</v>
      </c>
      <c r="M4786" s="9"/>
      <c r="N4786" s="9"/>
      <c r="O4786" s="21"/>
      <c r="Q4786" s="29"/>
      <c r="U4786" s="17"/>
      <c r="V4786" s="2"/>
      <c r="Y4786" t="str">
        <f t="shared" si="306"/>
        <v/>
      </c>
      <c r="AA4786" t="str">
        <f t="shared" si="307"/>
        <v/>
      </c>
      <c r="AC4786" s="7"/>
      <c r="AD4786" t="s">
        <v>9605</v>
      </c>
      <c r="AE4786">
        <f t="shared" si="308"/>
        <v>0</v>
      </c>
      <c r="AG4786" s="2"/>
      <c r="AI4786" s="7"/>
    </row>
    <row r="4787" spans="1:35" ht="11" customHeight="1" outlineLevel="1" x14ac:dyDescent="0.25">
      <c r="A4787" t="s">
        <v>408</v>
      </c>
      <c r="C4787" s="2" t="s">
        <v>11983</v>
      </c>
      <c r="D4787" s="2">
        <v>7286</v>
      </c>
      <c r="E4787" s="7">
        <v>2015</v>
      </c>
      <c r="F4787" s="5" t="s">
        <v>9861</v>
      </c>
      <c r="H4787" s="5" t="s">
        <v>5398</v>
      </c>
      <c r="I4787" s="6" t="s">
        <v>8351</v>
      </c>
      <c r="J4787" s="6" t="s">
        <v>9857</v>
      </c>
      <c r="K4787" s="17">
        <v>7</v>
      </c>
      <c r="L4787" s="17" t="s">
        <v>20076</v>
      </c>
      <c r="M4787" s="9"/>
      <c r="N4787" s="9"/>
      <c r="O4787" s="21"/>
      <c r="Q4787" s="29"/>
      <c r="U4787" s="17"/>
      <c r="V4787" s="2"/>
      <c r="Y4787" t="str">
        <f t="shared" si="306"/>
        <v/>
      </c>
      <c r="AA4787" t="str">
        <f t="shared" si="307"/>
        <v/>
      </c>
      <c r="AC4787" s="7"/>
      <c r="AD4787" t="s">
        <v>8351</v>
      </c>
      <c r="AE4787">
        <f t="shared" si="308"/>
        <v>0</v>
      </c>
      <c r="AG4787" s="2"/>
      <c r="AI4787" s="7"/>
    </row>
    <row r="4788" spans="1:35" ht="11" customHeight="1" outlineLevel="1" x14ac:dyDescent="0.25">
      <c r="A4788" t="s">
        <v>408</v>
      </c>
      <c r="C4788" s="2" t="s">
        <v>11983</v>
      </c>
      <c r="D4788" s="2">
        <v>7287</v>
      </c>
      <c r="E4788" s="7">
        <v>2015</v>
      </c>
      <c r="F4788" s="5" t="s">
        <v>9861</v>
      </c>
      <c r="H4788" s="5" t="s">
        <v>5398</v>
      </c>
      <c r="I4788" s="6" t="s">
        <v>13359</v>
      </c>
      <c r="J4788" s="6" t="s">
        <v>9857</v>
      </c>
      <c r="K4788" s="17">
        <v>7</v>
      </c>
      <c r="L4788" s="17" t="s">
        <v>20076</v>
      </c>
      <c r="M4788" s="9"/>
      <c r="N4788" s="9"/>
      <c r="O4788" s="21"/>
      <c r="Q4788" s="29"/>
      <c r="U4788" s="17"/>
      <c r="V4788" s="2"/>
      <c r="Y4788" t="str">
        <f t="shared" si="306"/>
        <v/>
      </c>
      <c r="AA4788" t="str">
        <f t="shared" si="307"/>
        <v/>
      </c>
      <c r="AC4788" s="7"/>
      <c r="AD4788" t="s">
        <v>13359</v>
      </c>
      <c r="AE4788">
        <f t="shared" si="308"/>
        <v>0</v>
      </c>
      <c r="AG4788" s="2"/>
      <c r="AI4788" s="7"/>
    </row>
    <row r="4789" spans="1:35" ht="11" customHeight="1" outlineLevel="1" x14ac:dyDescent="0.25">
      <c r="A4789" t="s">
        <v>408</v>
      </c>
      <c r="C4789" s="2" t="s">
        <v>11983</v>
      </c>
      <c r="D4789" s="2">
        <v>7288</v>
      </c>
      <c r="E4789" s="7">
        <v>2015</v>
      </c>
      <c r="F4789" s="5" t="s">
        <v>9861</v>
      </c>
      <c r="H4789" s="5" t="s">
        <v>5398</v>
      </c>
      <c r="I4789" s="6" t="s">
        <v>9415</v>
      </c>
      <c r="J4789" s="6" t="s">
        <v>9857</v>
      </c>
      <c r="K4789" s="17">
        <v>7</v>
      </c>
      <c r="L4789" s="17" t="s">
        <v>20076</v>
      </c>
      <c r="M4789" s="9"/>
      <c r="N4789" s="9"/>
      <c r="O4789" s="21"/>
      <c r="Q4789" s="29"/>
      <c r="U4789" s="17"/>
      <c r="V4789" s="2"/>
      <c r="Y4789" t="str">
        <f t="shared" si="306"/>
        <v/>
      </c>
      <c r="AA4789" t="str">
        <f t="shared" si="307"/>
        <v/>
      </c>
      <c r="AC4789" s="7"/>
      <c r="AD4789" t="s">
        <v>9415</v>
      </c>
      <c r="AE4789">
        <f t="shared" si="308"/>
        <v>0</v>
      </c>
      <c r="AG4789" s="2"/>
      <c r="AI4789" s="7"/>
    </row>
    <row r="4790" spans="1:35" ht="11" customHeight="1" outlineLevel="1" x14ac:dyDescent="0.25">
      <c r="A4790" t="s">
        <v>408</v>
      </c>
      <c r="C4790" s="2" t="s">
        <v>11983</v>
      </c>
      <c r="D4790" s="2" t="s">
        <v>9858</v>
      </c>
      <c r="E4790" s="7">
        <v>2015</v>
      </c>
      <c r="F4790" s="5" t="s">
        <v>9862</v>
      </c>
      <c r="H4790" s="5" t="s">
        <v>5398</v>
      </c>
      <c r="I4790" s="6" t="s">
        <v>7554</v>
      </c>
      <c r="J4790" s="6" t="s">
        <v>9857</v>
      </c>
      <c r="K4790" s="17">
        <v>7</v>
      </c>
      <c r="L4790" s="17" t="s">
        <v>7730</v>
      </c>
      <c r="M4790" s="9">
        <v>7.5</v>
      </c>
      <c r="N4790" s="9"/>
      <c r="O4790" s="21"/>
      <c r="Q4790" s="29"/>
      <c r="U4790" s="17"/>
      <c r="V4790" s="2"/>
      <c r="Y4790" t="str">
        <f t="shared" si="306"/>
        <v/>
      </c>
      <c r="AA4790">
        <f t="shared" si="307"/>
        <v>1</v>
      </c>
      <c r="AC4790" s="7"/>
      <c r="AD4790" t="s">
        <v>7554</v>
      </c>
      <c r="AE4790">
        <f t="shared" si="308"/>
        <v>0</v>
      </c>
      <c r="AG4790" s="2"/>
      <c r="AI4790" s="7"/>
    </row>
    <row r="4791" spans="1:35" ht="11" customHeight="1" outlineLevel="1" x14ac:dyDescent="0.25">
      <c r="A4791" t="s">
        <v>408</v>
      </c>
      <c r="C4791" s="2" t="s">
        <v>11983</v>
      </c>
      <c r="D4791" s="2">
        <v>7289</v>
      </c>
      <c r="E4791" s="7">
        <v>2015</v>
      </c>
      <c r="F4791" s="5" t="s">
        <v>847</v>
      </c>
      <c r="H4791" s="5" t="s">
        <v>5398</v>
      </c>
      <c r="I4791" s="6" t="s">
        <v>9363</v>
      </c>
      <c r="J4791" s="6" t="s">
        <v>9857</v>
      </c>
      <c r="K4791" s="17">
        <v>7</v>
      </c>
      <c r="L4791" s="17" t="s">
        <v>20076</v>
      </c>
      <c r="M4791" s="9"/>
      <c r="N4791" s="9"/>
      <c r="O4791" s="21"/>
      <c r="Q4791" s="29"/>
      <c r="U4791" s="17"/>
      <c r="V4791" s="2"/>
      <c r="Y4791" t="str">
        <f t="shared" si="306"/>
        <v/>
      </c>
      <c r="AA4791" t="str">
        <f t="shared" si="307"/>
        <v/>
      </c>
      <c r="AC4791" s="7"/>
      <c r="AD4791" t="s">
        <v>9363</v>
      </c>
      <c r="AE4791">
        <f t="shared" si="308"/>
        <v>0</v>
      </c>
      <c r="AG4791" s="2"/>
      <c r="AI4791" s="7"/>
    </row>
    <row r="4792" spans="1:35" ht="11" customHeight="1" outlineLevel="1" x14ac:dyDescent="0.25">
      <c r="A4792" t="s">
        <v>408</v>
      </c>
      <c r="C4792" s="2" t="s">
        <v>11983</v>
      </c>
      <c r="D4792" s="2">
        <v>7290</v>
      </c>
      <c r="E4792" s="7">
        <v>2015</v>
      </c>
      <c r="F4792" s="5" t="s">
        <v>847</v>
      </c>
      <c r="H4792" s="5" t="s">
        <v>5398</v>
      </c>
      <c r="I4792" s="6" t="s">
        <v>9867</v>
      </c>
      <c r="J4792" s="6" t="s">
        <v>9857</v>
      </c>
      <c r="K4792" s="17">
        <v>7</v>
      </c>
      <c r="L4792" s="17" t="s">
        <v>20076</v>
      </c>
      <c r="M4792" s="9"/>
      <c r="N4792" s="9"/>
      <c r="O4792" s="21"/>
      <c r="Q4792" s="29"/>
      <c r="U4792" s="17"/>
      <c r="V4792" s="2"/>
      <c r="Y4792" t="str">
        <f t="shared" si="306"/>
        <v/>
      </c>
      <c r="AA4792" t="str">
        <f t="shared" si="307"/>
        <v/>
      </c>
      <c r="AC4792" s="7"/>
      <c r="AD4792" t="s">
        <v>9867</v>
      </c>
      <c r="AE4792">
        <f t="shared" si="308"/>
        <v>0</v>
      </c>
      <c r="AG4792" s="2"/>
      <c r="AI4792" s="7"/>
    </row>
    <row r="4793" spans="1:35" ht="11" customHeight="1" outlineLevel="1" x14ac:dyDescent="0.25">
      <c r="A4793" t="s">
        <v>408</v>
      </c>
      <c r="C4793" s="2" t="s">
        <v>11983</v>
      </c>
      <c r="D4793" s="2">
        <v>7291</v>
      </c>
      <c r="E4793" s="7">
        <v>2015</v>
      </c>
      <c r="F4793" s="5" t="s">
        <v>847</v>
      </c>
      <c r="H4793" s="5" t="s">
        <v>5398</v>
      </c>
      <c r="I4793" s="6" t="s">
        <v>9866</v>
      </c>
      <c r="J4793" s="6" t="s">
        <v>9857</v>
      </c>
      <c r="K4793" s="17">
        <v>7</v>
      </c>
      <c r="L4793" s="17" t="s">
        <v>20076</v>
      </c>
      <c r="M4793" s="9"/>
      <c r="N4793" s="9"/>
      <c r="O4793" s="21"/>
      <c r="Q4793" s="29"/>
      <c r="U4793" s="17"/>
      <c r="V4793" s="2"/>
      <c r="Y4793" t="str">
        <f t="shared" si="306"/>
        <v/>
      </c>
      <c r="AA4793" t="str">
        <f t="shared" si="307"/>
        <v/>
      </c>
      <c r="AC4793" s="7"/>
      <c r="AD4793" t="s">
        <v>9866</v>
      </c>
      <c r="AE4793">
        <f t="shared" si="308"/>
        <v>0</v>
      </c>
      <c r="AG4793" s="2"/>
      <c r="AI4793" s="7"/>
    </row>
    <row r="4794" spans="1:35" ht="11" customHeight="1" outlineLevel="1" x14ac:dyDescent="0.25">
      <c r="A4794" t="s">
        <v>408</v>
      </c>
      <c r="C4794" s="2" t="s">
        <v>11983</v>
      </c>
      <c r="D4794" s="2">
        <v>7292</v>
      </c>
      <c r="E4794" s="7">
        <v>2015</v>
      </c>
      <c r="F4794" s="5" t="s">
        <v>847</v>
      </c>
      <c r="H4794" s="5" t="s">
        <v>5398</v>
      </c>
      <c r="I4794" s="6" t="s">
        <v>9868</v>
      </c>
      <c r="J4794" s="6" t="s">
        <v>9857</v>
      </c>
      <c r="K4794" s="17">
        <v>7</v>
      </c>
      <c r="L4794" s="17" t="s">
        <v>20076</v>
      </c>
      <c r="M4794" s="9"/>
      <c r="N4794" s="9"/>
      <c r="O4794" s="21"/>
      <c r="Q4794" s="29"/>
      <c r="U4794" s="17"/>
      <c r="V4794" s="2"/>
      <c r="Y4794" t="str">
        <f t="shared" si="306"/>
        <v/>
      </c>
      <c r="AA4794" t="str">
        <f t="shared" si="307"/>
        <v/>
      </c>
      <c r="AC4794" s="7"/>
      <c r="AD4794" t="s">
        <v>9868</v>
      </c>
      <c r="AE4794">
        <f t="shared" si="308"/>
        <v>0</v>
      </c>
      <c r="AG4794" s="2"/>
      <c r="AI4794" s="7"/>
    </row>
    <row r="4795" spans="1:35" ht="11" customHeight="1" outlineLevel="1" x14ac:dyDescent="0.25">
      <c r="A4795" t="s">
        <v>408</v>
      </c>
      <c r="C4795" s="2" t="s">
        <v>11983</v>
      </c>
      <c r="D4795" s="2" t="s">
        <v>9859</v>
      </c>
      <c r="E4795" s="7">
        <v>2015</v>
      </c>
      <c r="F4795" s="5" t="s">
        <v>9863</v>
      </c>
      <c r="H4795" s="5" t="s">
        <v>5398</v>
      </c>
      <c r="I4795" s="6" t="s">
        <v>7554</v>
      </c>
      <c r="J4795" s="6" t="s">
        <v>9857</v>
      </c>
      <c r="K4795" s="17">
        <v>7</v>
      </c>
      <c r="L4795" s="17" t="s">
        <v>7730</v>
      </c>
      <c r="M4795" s="9">
        <v>16.5</v>
      </c>
      <c r="N4795" s="9"/>
      <c r="O4795" s="21"/>
      <c r="Q4795" s="29"/>
      <c r="U4795" s="17"/>
      <c r="V4795" s="2"/>
      <c r="Y4795" t="str">
        <f t="shared" si="306"/>
        <v/>
      </c>
      <c r="AA4795">
        <f t="shared" si="307"/>
        <v>1</v>
      </c>
      <c r="AC4795" s="7"/>
      <c r="AD4795" t="s">
        <v>7554</v>
      </c>
      <c r="AE4795">
        <f t="shared" si="308"/>
        <v>0</v>
      </c>
      <c r="AG4795" s="2"/>
      <c r="AI4795" s="7"/>
    </row>
    <row r="4796" spans="1:35" ht="11" customHeight="1" outlineLevel="1" x14ac:dyDescent="0.25">
      <c r="A4796" t="s">
        <v>408</v>
      </c>
      <c r="C4796" s="2" t="s">
        <v>11983</v>
      </c>
      <c r="D4796" s="2">
        <v>7293</v>
      </c>
      <c r="E4796" s="7">
        <v>2015</v>
      </c>
      <c r="F4796" s="5" t="s">
        <v>1471</v>
      </c>
      <c r="H4796" s="5" t="s">
        <v>5398</v>
      </c>
      <c r="I4796" s="6" t="s">
        <v>9866</v>
      </c>
      <c r="J4796" s="6" t="s">
        <v>9857</v>
      </c>
      <c r="K4796" s="17">
        <v>7</v>
      </c>
      <c r="L4796" s="17" t="s">
        <v>20076</v>
      </c>
      <c r="M4796" s="9"/>
      <c r="N4796" s="9"/>
      <c r="O4796" s="21"/>
      <c r="Q4796" s="29"/>
      <c r="U4796" s="17"/>
      <c r="V4796" s="2"/>
      <c r="Y4796" t="str">
        <f t="shared" si="306"/>
        <v/>
      </c>
      <c r="AA4796" t="str">
        <f t="shared" si="307"/>
        <v/>
      </c>
      <c r="AC4796" s="7"/>
      <c r="AD4796" t="s">
        <v>9866</v>
      </c>
      <c r="AE4796">
        <f t="shared" si="308"/>
        <v>0</v>
      </c>
      <c r="AG4796" s="2"/>
      <c r="AI4796" s="7"/>
    </row>
    <row r="4797" spans="1:35" ht="11" customHeight="1" outlineLevel="1" x14ac:dyDescent="0.25">
      <c r="A4797" t="s">
        <v>408</v>
      </c>
      <c r="C4797" s="2" t="s">
        <v>11983</v>
      </c>
      <c r="D4797" s="2" t="s">
        <v>9860</v>
      </c>
      <c r="E4797" s="7">
        <v>2015</v>
      </c>
      <c r="F4797" s="5" t="s">
        <v>9864</v>
      </c>
      <c r="H4797" s="5" t="s">
        <v>5398</v>
      </c>
      <c r="I4797" s="6" t="s">
        <v>9866</v>
      </c>
      <c r="J4797" s="6" t="s">
        <v>9857</v>
      </c>
      <c r="K4797" s="17">
        <v>7</v>
      </c>
      <c r="L4797" s="17" t="s">
        <v>7730</v>
      </c>
      <c r="M4797" s="9">
        <v>7</v>
      </c>
      <c r="N4797" s="9"/>
      <c r="O4797" s="21"/>
      <c r="Q4797" s="29"/>
      <c r="U4797" s="17"/>
      <c r="V4797" s="2"/>
      <c r="Y4797" t="str">
        <f t="shared" si="306"/>
        <v/>
      </c>
      <c r="AA4797">
        <f t="shared" si="307"/>
        <v>1</v>
      </c>
      <c r="AC4797" s="7"/>
      <c r="AD4797" t="s">
        <v>9866</v>
      </c>
      <c r="AE4797">
        <f t="shared" si="308"/>
        <v>0</v>
      </c>
      <c r="AG4797" s="2"/>
      <c r="AI4797" s="7"/>
    </row>
    <row r="4798" spans="1:35" ht="11" customHeight="1" outlineLevel="1" x14ac:dyDescent="0.25">
      <c r="A4798" t="s">
        <v>408</v>
      </c>
      <c r="C4798" s="2" t="s">
        <v>11983</v>
      </c>
      <c r="D4798" s="2">
        <v>7363</v>
      </c>
      <c r="E4798" s="7">
        <v>2016</v>
      </c>
      <c r="F4798" s="5" t="s">
        <v>9872</v>
      </c>
      <c r="H4798" s="5" t="s">
        <v>5398</v>
      </c>
      <c r="I4798" s="6" t="s">
        <v>8743</v>
      </c>
      <c r="J4798" s="6" t="s">
        <v>9869</v>
      </c>
      <c r="K4798" s="17">
        <v>1</v>
      </c>
      <c r="L4798" s="17" t="s">
        <v>20076</v>
      </c>
      <c r="M4798" s="9"/>
      <c r="N4798" s="9"/>
      <c r="O4798" s="21"/>
      <c r="Q4798" s="29"/>
      <c r="S4798">
        <v>1</v>
      </c>
      <c r="T4798">
        <v>1</v>
      </c>
      <c r="U4798" s="17"/>
      <c r="V4798" s="2"/>
      <c r="Y4798" t="str">
        <f t="shared" si="306"/>
        <v/>
      </c>
      <c r="AA4798" t="str">
        <f t="shared" si="307"/>
        <v/>
      </c>
      <c r="AC4798" s="7"/>
      <c r="AD4798" t="s">
        <v>8743</v>
      </c>
      <c r="AE4798">
        <f t="shared" si="308"/>
        <v>0</v>
      </c>
      <c r="AG4798" s="2"/>
      <c r="AI4798" s="7"/>
    </row>
    <row r="4799" spans="1:35" ht="11" customHeight="1" outlineLevel="1" x14ac:dyDescent="0.25">
      <c r="A4799" t="s">
        <v>408</v>
      </c>
      <c r="C4799" s="2" t="s">
        <v>11983</v>
      </c>
      <c r="D4799" s="2">
        <v>7364</v>
      </c>
      <c r="E4799" s="7">
        <v>2016</v>
      </c>
      <c r="F4799" s="5" t="s">
        <v>9872</v>
      </c>
      <c r="H4799" s="5" t="s">
        <v>5398</v>
      </c>
      <c r="I4799" s="6" t="s">
        <v>9873</v>
      </c>
      <c r="J4799" s="6" t="s">
        <v>9869</v>
      </c>
      <c r="K4799" s="17">
        <v>1</v>
      </c>
      <c r="L4799" s="17" t="s">
        <v>20076</v>
      </c>
      <c r="M4799" s="9"/>
      <c r="N4799" s="9"/>
      <c r="O4799" s="21"/>
      <c r="Q4799" s="29"/>
      <c r="T4799">
        <v>1</v>
      </c>
      <c r="U4799" s="17"/>
      <c r="V4799" s="2"/>
      <c r="Y4799" t="str">
        <f t="shared" si="306"/>
        <v/>
      </c>
      <c r="AA4799" t="str">
        <f t="shared" si="307"/>
        <v/>
      </c>
      <c r="AC4799" s="7"/>
      <c r="AD4799" t="s">
        <v>9873</v>
      </c>
      <c r="AE4799">
        <f t="shared" si="308"/>
        <v>0</v>
      </c>
      <c r="AG4799" s="2"/>
      <c r="AI4799" s="7"/>
    </row>
    <row r="4800" spans="1:35" ht="11" customHeight="1" outlineLevel="1" x14ac:dyDescent="0.25">
      <c r="A4800" t="s">
        <v>408</v>
      </c>
      <c r="C4800" s="2" t="s">
        <v>11983</v>
      </c>
      <c r="D4800" s="2">
        <v>7365</v>
      </c>
      <c r="E4800" s="7">
        <v>2016</v>
      </c>
      <c r="F4800" s="5" t="s">
        <v>9872</v>
      </c>
      <c r="H4800" s="5" t="s">
        <v>5398</v>
      </c>
      <c r="I4800" s="6" t="s">
        <v>9354</v>
      </c>
      <c r="J4800" s="6" t="s">
        <v>9869</v>
      </c>
      <c r="K4800" s="17">
        <v>1</v>
      </c>
      <c r="L4800" s="17" t="s">
        <v>20076</v>
      </c>
      <c r="M4800" s="9"/>
      <c r="N4800" s="9"/>
      <c r="O4800" s="21"/>
      <c r="Q4800" s="29"/>
      <c r="S4800">
        <v>1</v>
      </c>
      <c r="T4800">
        <v>1</v>
      </c>
      <c r="U4800" s="17"/>
      <c r="V4800" s="2"/>
      <c r="Y4800" t="str">
        <f t="shared" si="306"/>
        <v/>
      </c>
      <c r="AA4800" t="str">
        <f t="shared" si="307"/>
        <v/>
      </c>
      <c r="AC4800" s="7"/>
      <c r="AD4800" t="s">
        <v>9354</v>
      </c>
      <c r="AE4800">
        <f t="shared" si="308"/>
        <v>0</v>
      </c>
      <c r="AG4800" s="2"/>
      <c r="AI4800" s="7"/>
    </row>
    <row r="4801" spans="1:49" ht="11" customHeight="1" outlineLevel="1" x14ac:dyDescent="0.25">
      <c r="A4801" t="s">
        <v>408</v>
      </c>
      <c r="C4801" s="2" t="s">
        <v>11983</v>
      </c>
      <c r="D4801" s="2">
        <v>7366</v>
      </c>
      <c r="E4801" s="7">
        <v>2016</v>
      </c>
      <c r="F4801" s="5" t="s">
        <v>9872</v>
      </c>
      <c r="H4801" s="5" t="s">
        <v>5398</v>
      </c>
      <c r="I4801" s="6" t="s">
        <v>5399</v>
      </c>
      <c r="J4801" s="6" t="s">
        <v>9869</v>
      </c>
      <c r="K4801" s="17">
        <v>1</v>
      </c>
      <c r="L4801" s="17" t="s">
        <v>20076</v>
      </c>
      <c r="M4801" s="9"/>
      <c r="N4801" s="9"/>
      <c r="O4801" s="21"/>
      <c r="Q4801" s="29"/>
      <c r="U4801" s="17"/>
      <c r="V4801" s="2"/>
      <c r="Y4801" t="str">
        <f t="shared" si="306"/>
        <v/>
      </c>
      <c r="AA4801" t="str">
        <f t="shared" si="307"/>
        <v/>
      </c>
      <c r="AC4801" s="7"/>
      <c r="AD4801" t="s">
        <v>5399</v>
      </c>
      <c r="AE4801">
        <f t="shared" si="308"/>
        <v>1</v>
      </c>
      <c r="AG4801" s="2"/>
      <c r="AI4801" s="7"/>
    </row>
    <row r="4802" spans="1:49" ht="11" customHeight="1" outlineLevel="1" x14ac:dyDescent="0.25">
      <c r="A4802" t="s">
        <v>408</v>
      </c>
      <c r="C4802" s="2" t="s">
        <v>11983</v>
      </c>
      <c r="D4802" s="2">
        <v>7367</v>
      </c>
      <c r="E4802" s="7">
        <v>2016</v>
      </c>
      <c r="F4802" s="5" t="s">
        <v>9872</v>
      </c>
      <c r="H4802" s="5" t="s">
        <v>5398</v>
      </c>
      <c r="I4802" s="6" t="s">
        <v>4102</v>
      </c>
      <c r="J4802" s="6" t="s">
        <v>9869</v>
      </c>
      <c r="K4802" s="17">
        <v>1</v>
      </c>
      <c r="L4802" s="17" t="s">
        <v>20076</v>
      </c>
      <c r="M4802" s="9"/>
      <c r="N4802" s="9"/>
      <c r="O4802" s="21"/>
      <c r="Q4802" s="29"/>
      <c r="T4802">
        <v>1</v>
      </c>
      <c r="U4802" s="17"/>
      <c r="V4802" s="2"/>
      <c r="Y4802" t="str">
        <f t="shared" si="306"/>
        <v/>
      </c>
      <c r="AA4802" t="str">
        <f t="shared" si="307"/>
        <v/>
      </c>
      <c r="AC4802" s="7"/>
      <c r="AD4802" t="s">
        <v>4102</v>
      </c>
      <c r="AE4802">
        <f t="shared" si="308"/>
        <v>0</v>
      </c>
      <c r="AG4802" s="2"/>
      <c r="AI4802" s="7"/>
    </row>
    <row r="4803" spans="1:49" ht="11" customHeight="1" outlineLevel="1" x14ac:dyDescent="0.25">
      <c r="A4803" t="s">
        <v>408</v>
      </c>
      <c r="C4803" s="2" t="s">
        <v>11983</v>
      </c>
      <c r="D4803" s="2">
        <v>7368</v>
      </c>
      <c r="E4803" s="7">
        <v>2016</v>
      </c>
      <c r="F4803" s="5" t="s">
        <v>9872</v>
      </c>
      <c r="H4803" s="5" t="s">
        <v>5398</v>
      </c>
      <c r="I4803" s="6" t="s">
        <v>293</v>
      </c>
      <c r="J4803" s="6" t="s">
        <v>9869</v>
      </c>
      <c r="K4803" s="17">
        <v>1</v>
      </c>
      <c r="L4803" s="17" t="s">
        <v>20076</v>
      </c>
      <c r="M4803" s="9"/>
      <c r="N4803" s="9"/>
      <c r="O4803" s="21"/>
      <c r="Q4803" s="29"/>
      <c r="S4803">
        <v>1</v>
      </c>
      <c r="T4803">
        <v>1</v>
      </c>
      <c r="U4803" s="17"/>
      <c r="V4803" s="2"/>
      <c r="Y4803" t="str">
        <f t="shared" si="306"/>
        <v/>
      </c>
      <c r="AA4803" t="str">
        <f t="shared" si="307"/>
        <v/>
      </c>
      <c r="AC4803" s="7"/>
      <c r="AD4803" t="s">
        <v>293</v>
      </c>
      <c r="AE4803">
        <f t="shared" si="308"/>
        <v>0</v>
      </c>
      <c r="AG4803" s="2"/>
      <c r="AI4803" s="7"/>
    </row>
    <row r="4804" spans="1:49" ht="11" customHeight="1" outlineLevel="1" x14ac:dyDescent="0.25">
      <c r="A4804" t="s">
        <v>408</v>
      </c>
      <c r="C4804" s="2" t="s">
        <v>11983</v>
      </c>
      <c r="D4804" s="2" t="s">
        <v>9870</v>
      </c>
      <c r="E4804" s="7">
        <v>2016</v>
      </c>
      <c r="F4804" s="5" t="s">
        <v>9871</v>
      </c>
      <c r="H4804" s="5" t="s">
        <v>5398</v>
      </c>
      <c r="I4804" s="6" t="s">
        <v>9874</v>
      </c>
      <c r="J4804" s="6" t="s">
        <v>9869</v>
      </c>
      <c r="K4804" s="17">
        <v>1</v>
      </c>
      <c r="L4804" s="17" t="s">
        <v>7730</v>
      </c>
      <c r="M4804" s="9">
        <v>15</v>
      </c>
      <c r="N4804" s="9"/>
      <c r="O4804" s="21"/>
      <c r="Q4804" s="29"/>
      <c r="S4804">
        <v>1</v>
      </c>
      <c r="T4804">
        <v>1</v>
      </c>
      <c r="U4804" s="17"/>
      <c r="V4804" s="2"/>
      <c r="Y4804" t="str">
        <f t="shared" si="306"/>
        <v/>
      </c>
      <c r="AA4804">
        <f t="shared" si="307"/>
        <v>1</v>
      </c>
      <c r="AC4804" s="7"/>
      <c r="AD4804" t="s">
        <v>9874</v>
      </c>
      <c r="AE4804">
        <f t="shared" si="308"/>
        <v>0</v>
      </c>
      <c r="AG4804" s="2"/>
      <c r="AI4804" s="7"/>
    </row>
    <row r="4805" spans="1:49" ht="11" customHeight="1" outlineLevel="1" x14ac:dyDescent="0.25">
      <c r="A4805" t="s">
        <v>408</v>
      </c>
      <c r="C4805" s="2" t="s">
        <v>11983</v>
      </c>
      <c r="D4805" s="2">
        <v>7369</v>
      </c>
      <c r="E4805" s="7">
        <v>2016</v>
      </c>
      <c r="F4805" s="5" t="s">
        <v>6397</v>
      </c>
      <c r="H4805" s="5" t="s">
        <v>5398</v>
      </c>
      <c r="I4805" s="6" t="s">
        <v>855</v>
      </c>
      <c r="J4805" s="6" t="s">
        <v>9869</v>
      </c>
      <c r="K4805" s="17">
        <v>1</v>
      </c>
      <c r="L4805" s="17" t="s">
        <v>20076</v>
      </c>
      <c r="M4805" s="9"/>
      <c r="N4805" s="9"/>
      <c r="O4805" s="21"/>
      <c r="Q4805" s="29"/>
      <c r="U4805" s="17"/>
      <c r="V4805" s="2"/>
      <c r="Y4805" t="str">
        <f t="shared" si="306"/>
        <v/>
      </c>
      <c r="AA4805" t="str">
        <f t="shared" si="307"/>
        <v/>
      </c>
      <c r="AC4805" s="7"/>
      <c r="AD4805" t="s">
        <v>855</v>
      </c>
      <c r="AE4805">
        <f t="shared" si="308"/>
        <v>0</v>
      </c>
      <c r="AG4805" s="2"/>
      <c r="AI4805" s="7"/>
    </row>
    <row r="4806" spans="1:49" ht="11" customHeight="1" outlineLevel="1" x14ac:dyDescent="0.25">
      <c r="A4806" t="s">
        <v>408</v>
      </c>
      <c r="C4806" s="2" t="s">
        <v>11983</v>
      </c>
      <c r="D4806" s="2" t="s">
        <v>9875</v>
      </c>
      <c r="E4806" s="7">
        <v>2016</v>
      </c>
      <c r="F4806" s="5" t="s">
        <v>9876</v>
      </c>
      <c r="H4806" s="5" t="s">
        <v>5398</v>
      </c>
      <c r="I4806" s="6" t="s">
        <v>855</v>
      </c>
      <c r="J4806" s="6" t="s">
        <v>9869</v>
      </c>
      <c r="K4806" s="17">
        <v>1</v>
      </c>
      <c r="L4806" s="17" t="s">
        <v>7730</v>
      </c>
      <c r="M4806" s="9">
        <v>9</v>
      </c>
      <c r="N4806" s="9"/>
      <c r="O4806" s="21"/>
      <c r="Q4806" s="29"/>
      <c r="S4806">
        <v>1</v>
      </c>
      <c r="T4806">
        <v>1</v>
      </c>
      <c r="U4806" s="17"/>
      <c r="V4806" s="2"/>
      <c r="Y4806" t="str">
        <f t="shared" si="306"/>
        <v/>
      </c>
      <c r="AA4806">
        <f t="shared" si="307"/>
        <v>1</v>
      </c>
      <c r="AC4806" s="7"/>
      <c r="AD4806" t="s">
        <v>855</v>
      </c>
      <c r="AE4806">
        <f t="shared" si="308"/>
        <v>0</v>
      </c>
      <c r="AG4806" s="2"/>
      <c r="AI4806" s="7"/>
    </row>
    <row r="4807" spans="1:49" ht="11" customHeight="1" x14ac:dyDescent="0.25">
      <c r="A4807" t="s">
        <v>14264</v>
      </c>
      <c r="B4807" t="s">
        <v>14255</v>
      </c>
      <c r="C4807" s="2" t="s">
        <v>12953</v>
      </c>
      <c r="E4807" s="7"/>
      <c r="F4807" s="5"/>
      <c r="H4807" s="5"/>
      <c r="I4807" s="6"/>
      <c r="J4807" s="6"/>
      <c r="K4807" s="17"/>
      <c r="L4807" s="17"/>
      <c r="M4807" s="9"/>
      <c r="N4807" s="9">
        <f>SUM(M4808:M4819)</f>
        <v>67.400000000000006</v>
      </c>
      <c r="O4807" s="21">
        <v>777</v>
      </c>
      <c r="P4807">
        <f>COUNTIF(L4808:L4819,"*")</f>
        <v>12</v>
      </c>
      <c r="Q4807" s="29">
        <f>P4807/O4807</f>
        <v>1.5444015444015444E-2</v>
      </c>
      <c r="R4807">
        <f>COUNTIF(L4808:L4819,"Y")+COUNTIF(L4808:L4819,"S")</f>
        <v>11</v>
      </c>
      <c r="U4807" s="17" t="s">
        <v>7730</v>
      </c>
      <c r="V4807" s="2"/>
      <c r="W4807" t="s">
        <v>18576</v>
      </c>
      <c r="Y4807" t="str">
        <f t="shared" si="306"/>
        <v/>
      </c>
      <c r="AA4807" t="str">
        <f t="shared" si="307"/>
        <v/>
      </c>
      <c r="AC4807" s="7"/>
      <c r="AF4807">
        <f>COUNTIF(AE4808:AE4819,"1")</f>
        <v>0</v>
      </c>
      <c r="AG4807" s="2"/>
      <c r="AI4807" s="7"/>
      <c r="AJ4807">
        <f>COUNTIF($K4808:$K4819,"1")-COUNTIFS($K4808:$K4819,"1",$L4808:$L4819,"V")</f>
        <v>7</v>
      </c>
      <c r="AK4807">
        <f>COUNTIFS($K4808:$K4819,"1",$L4808:$L4819,"Y")+COUNTIFS($K4808:$K4819,"1",$L4808:$L4819,"s")</f>
        <v>6</v>
      </c>
      <c r="AL4807">
        <f>COUNTIF($K4808:$K4819,"2")-COUNTIFS($K4808:$K4819,"2",$L4808:$L4819,"V")</f>
        <v>0</v>
      </c>
      <c r="AM4807">
        <f>COUNTIFS($K4808:$K4819,"2",$L4808:$L4819,"Y")+COUNTIFS($K4808:$K4819,"2",$L4808:$L4819,"s")</f>
        <v>0</v>
      </c>
      <c r="AN4807">
        <f>COUNTIF($K4808:$K4819,"3")-COUNTIFS($K4808:$K4819,"3",$L4808:$L4819,"V")</f>
        <v>0</v>
      </c>
      <c r="AO4807">
        <f>COUNTIFS($K4808:$K4819,"3",$L4808:$L4819,"Y")+COUNTIFS($K4808:$K4819,"3",$L4808:$L4819,"s")</f>
        <v>0</v>
      </c>
      <c r="AP4807">
        <f>COUNTIF($K4808:$K4819,"4")-COUNTIFS($K4808:$K4819,"4",$L4808:$L4819,"V")</f>
        <v>0</v>
      </c>
      <c r="AQ4807">
        <f>COUNTIFS($K4808:$K4819,"4",$L4808:$L4819,"Y")+COUNTIFS($K4808:$K4819,"4",$L4808:$L4819,"s")</f>
        <v>0</v>
      </c>
      <c r="AR4807">
        <f>COUNTIF($K4808:$K4819,"5")-COUNTIFS($K4808:$K4819,"5",$L4808:$L4819,"V")</f>
        <v>1</v>
      </c>
      <c r="AS4807">
        <f>COUNTIFS($K4808:$K4819,"5",$L4808:$L4819,"Y")+COUNTIFS($K4808:$K4819,"5",$L4808:$L4819,"s")</f>
        <v>1</v>
      </c>
      <c r="AT4807">
        <f>COUNTIF($K4808:$K4819,"6")-COUNTIFS($K4808:$K4819,"6",$L4808:$L4819,"V")</f>
        <v>0</v>
      </c>
      <c r="AU4807">
        <f>COUNTIFS($K4808:$K4819,"6",$L4808:$L4819,"Y")+COUNTIFS($K4808:$K4819,"6",$L4808:$L4819,"s")</f>
        <v>0</v>
      </c>
      <c r="AV4807">
        <f>COUNTIF($K4808:$K4819,"7")-COUNTIFS($K4808:$K4819,"7",$L4808:$L4819,"V")</f>
        <v>4</v>
      </c>
      <c r="AW4807">
        <f>COUNTIFS($K4808:$K4819,"7",$L4808:$L4819,"Y")+COUNTIFS($K4808:$K4819,"7",$L4808:$L4819,"s")</f>
        <v>4</v>
      </c>
    </row>
    <row r="4808" spans="1:49" ht="11" customHeight="1" outlineLevel="1" x14ac:dyDescent="0.25">
      <c r="A4808" t="s">
        <v>5278</v>
      </c>
      <c r="C4808" s="2" t="s">
        <v>12953</v>
      </c>
      <c r="D4808" s="2" t="s">
        <v>14265</v>
      </c>
      <c r="E4808" s="7">
        <v>1995</v>
      </c>
      <c r="F4808" s="5" t="s">
        <v>14266</v>
      </c>
      <c r="H4808" s="5" t="s">
        <v>5398</v>
      </c>
      <c r="I4808" s="6" t="s">
        <v>4569</v>
      </c>
      <c r="J4808" s="6" t="s">
        <v>8499</v>
      </c>
      <c r="K4808" s="17">
        <v>1</v>
      </c>
      <c r="L4808" s="17" t="s">
        <v>7730</v>
      </c>
      <c r="M4808" s="9">
        <v>10.6</v>
      </c>
      <c r="N4808" s="9"/>
      <c r="O4808" s="21"/>
      <c r="Q4808" s="29"/>
      <c r="U4808" s="17"/>
      <c r="V4808" s="2">
        <v>135</v>
      </c>
      <c r="Y4808" t="str">
        <f t="shared" si="306"/>
        <v/>
      </c>
      <c r="AA4808">
        <f t="shared" si="307"/>
        <v>1</v>
      </c>
      <c r="AC4808" s="7"/>
      <c r="AD4808" t="s">
        <v>4569</v>
      </c>
      <c r="AE4808">
        <f t="shared" ref="AE4808:AE4819" si="309">COUNTIF(I4808,"*Fuji*")</f>
        <v>0</v>
      </c>
      <c r="AG4808" s="2">
        <v>1</v>
      </c>
      <c r="AH4808" t="s">
        <v>3354</v>
      </c>
      <c r="AI4808" s="7" t="s">
        <v>4922</v>
      </c>
    </row>
    <row r="4809" spans="1:49" ht="11" customHeight="1" outlineLevel="1" x14ac:dyDescent="0.25">
      <c r="A4809" t="s">
        <v>5278</v>
      </c>
      <c r="C4809" s="2" t="s">
        <v>12953</v>
      </c>
      <c r="D4809" s="2" t="s">
        <v>20602</v>
      </c>
      <c r="E4809" s="7">
        <v>1996</v>
      </c>
      <c r="F4809" s="5" t="s">
        <v>20603</v>
      </c>
      <c r="H4809" s="5" t="s">
        <v>5398</v>
      </c>
      <c r="I4809" s="6" t="s">
        <v>4569</v>
      </c>
      <c r="J4809" s="6" t="s">
        <v>8499</v>
      </c>
      <c r="K4809" s="17">
        <v>1</v>
      </c>
      <c r="L4809" s="17" t="s">
        <v>7730</v>
      </c>
      <c r="M4809" s="9">
        <v>6.3</v>
      </c>
      <c r="N4809" s="9"/>
      <c r="O4809" s="21"/>
      <c r="Q4809" s="29"/>
      <c r="U4809" s="17"/>
      <c r="V4809" s="2"/>
      <c r="Y4809" t="str">
        <f t="shared" si="306"/>
        <v/>
      </c>
      <c r="AA4809">
        <f t="shared" si="307"/>
        <v>1</v>
      </c>
      <c r="AC4809" s="7"/>
      <c r="AD4809" t="s">
        <v>4569</v>
      </c>
      <c r="AE4809">
        <f t="shared" si="309"/>
        <v>0</v>
      </c>
      <c r="AG4809" s="2">
        <v>1</v>
      </c>
      <c r="AH4809" t="s">
        <v>3354</v>
      </c>
      <c r="AI4809" s="7" t="s">
        <v>4922</v>
      </c>
    </row>
    <row r="4810" spans="1:49" ht="11" customHeight="1" outlineLevel="1" x14ac:dyDescent="0.25">
      <c r="A4810" t="s">
        <v>5278</v>
      </c>
      <c r="C4810" s="2" t="s">
        <v>12953</v>
      </c>
      <c r="D4810" s="2" t="s">
        <v>14267</v>
      </c>
      <c r="E4810" s="7">
        <v>1998</v>
      </c>
      <c r="F4810" s="5" t="s">
        <v>14266</v>
      </c>
      <c r="H4810" s="5" t="s">
        <v>5398</v>
      </c>
      <c r="I4810" s="6" t="s">
        <v>4569</v>
      </c>
      <c r="J4810" s="6" t="s">
        <v>8499</v>
      </c>
      <c r="K4810" s="17">
        <v>1</v>
      </c>
      <c r="L4810" s="17" t="s">
        <v>7730</v>
      </c>
      <c r="M4810" s="9">
        <v>8.3000000000000007</v>
      </c>
      <c r="N4810" s="9"/>
      <c r="O4810" s="21"/>
      <c r="Q4810" s="29"/>
      <c r="U4810" s="17"/>
      <c r="V4810" s="2"/>
      <c r="Y4810" t="str">
        <f t="shared" si="306"/>
        <v/>
      </c>
      <c r="AA4810">
        <f t="shared" si="307"/>
        <v>1</v>
      </c>
      <c r="AC4810" s="7"/>
      <c r="AD4810" t="s">
        <v>4569</v>
      </c>
      <c r="AE4810">
        <f t="shared" si="309"/>
        <v>0</v>
      </c>
      <c r="AG4810" s="2">
        <v>1</v>
      </c>
      <c r="AH4810" t="s">
        <v>3354</v>
      </c>
      <c r="AI4810" s="7" t="s">
        <v>4922</v>
      </c>
    </row>
    <row r="4811" spans="1:49" ht="11" customHeight="1" outlineLevel="1" x14ac:dyDescent="0.25">
      <c r="A4811" t="s">
        <v>5278</v>
      </c>
      <c r="C4811" s="2" t="s">
        <v>12953</v>
      </c>
      <c r="D4811" s="2">
        <v>429</v>
      </c>
      <c r="E4811" s="7">
        <v>2003</v>
      </c>
      <c r="F4811" s="5" t="s">
        <v>14231</v>
      </c>
      <c r="H4811" s="5" t="s">
        <v>5398</v>
      </c>
      <c r="I4811" s="6" t="s">
        <v>17997</v>
      </c>
      <c r="J4811" s="6" t="s">
        <v>7554</v>
      </c>
      <c r="K4811" s="17">
        <v>7</v>
      </c>
      <c r="L4811" s="17" t="s">
        <v>7730</v>
      </c>
      <c r="M4811" s="9">
        <v>0.9</v>
      </c>
      <c r="N4811" s="9"/>
      <c r="O4811" s="21"/>
      <c r="Q4811" s="29"/>
      <c r="U4811" s="17"/>
      <c r="V4811" s="2"/>
      <c r="Y4811" t="str">
        <f t="shared" si="306"/>
        <v/>
      </c>
      <c r="AA4811" t="str">
        <f t="shared" si="307"/>
        <v/>
      </c>
      <c r="AC4811" s="7"/>
      <c r="AD4811" t="s">
        <v>17997</v>
      </c>
      <c r="AE4811">
        <f t="shared" si="309"/>
        <v>0</v>
      </c>
      <c r="AG4811" s="2"/>
      <c r="AI4811" s="7"/>
    </row>
    <row r="4812" spans="1:49" ht="11" customHeight="1" outlineLevel="1" x14ac:dyDescent="0.25">
      <c r="A4812" t="s">
        <v>5278</v>
      </c>
      <c r="C4812" s="2" t="s">
        <v>12953</v>
      </c>
      <c r="D4812" s="2">
        <v>430</v>
      </c>
      <c r="E4812" s="7">
        <v>2003</v>
      </c>
      <c r="F4812" s="5" t="s">
        <v>19</v>
      </c>
      <c r="H4812" s="5" t="s">
        <v>5398</v>
      </c>
      <c r="I4812" s="6" t="s">
        <v>14268</v>
      </c>
      <c r="J4812" s="6" t="s">
        <v>7554</v>
      </c>
      <c r="K4812" s="17">
        <v>7</v>
      </c>
      <c r="L4812" s="17" t="s">
        <v>7730</v>
      </c>
      <c r="M4812" s="9">
        <v>0.9</v>
      </c>
      <c r="N4812" s="9"/>
      <c r="O4812" s="21"/>
      <c r="Q4812" s="29"/>
      <c r="U4812" s="17"/>
      <c r="V4812" s="2"/>
      <c r="Y4812" t="str">
        <f t="shared" si="306"/>
        <v/>
      </c>
      <c r="AA4812" t="str">
        <f t="shared" si="307"/>
        <v/>
      </c>
      <c r="AC4812" s="7"/>
      <c r="AD4812" t="s">
        <v>14268</v>
      </c>
      <c r="AE4812">
        <f t="shared" si="309"/>
        <v>0</v>
      </c>
      <c r="AG4812" s="2"/>
      <c r="AI4812" s="7"/>
    </row>
    <row r="4813" spans="1:49" ht="11" customHeight="1" outlineLevel="1" x14ac:dyDescent="0.25">
      <c r="A4813" t="s">
        <v>5278</v>
      </c>
      <c r="C4813" s="2" t="s">
        <v>12953</v>
      </c>
      <c r="D4813" s="2">
        <v>431</v>
      </c>
      <c r="E4813" s="7">
        <v>2003</v>
      </c>
      <c r="F4813" s="5" t="s">
        <v>17</v>
      </c>
      <c r="H4813" s="5" t="s">
        <v>5398</v>
      </c>
      <c r="I4813" s="6" t="s">
        <v>17998</v>
      </c>
      <c r="J4813" s="6" t="s">
        <v>7554</v>
      </c>
      <c r="K4813" s="17">
        <v>7</v>
      </c>
      <c r="L4813" s="17" t="s">
        <v>7730</v>
      </c>
      <c r="M4813" s="9">
        <v>0.9</v>
      </c>
      <c r="N4813" s="9"/>
      <c r="O4813" s="21"/>
      <c r="Q4813" s="29"/>
      <c r="U4813" s="17"/>
      <c r="V4813" s="2"/>
      <c r="Y4813" t="str">
        <f t="shared" si="306"/>
        <v/>
      </c>
      <c r="AA4813" t="str">
        <f t="shared" si="307"/>
        <v/>
      </c>
      <c r="AC4813" s="7"/>
      <c r="AD4813" t="s">
        <v>17998</v>
      </c>
      <c r="AE4813">
        <f t="shared" si="309"/>
        <v>0</v>
      </c>
      <c r="AG4813" s="2"/>
      <c r="AI4813" s="7"/>
    </row>
    <row r="4814" spans="1:49" ht="11" customHeight="1" outlineLevel="1" x14ac:dyDescent="0.25">
      <c r="A4814" t="s">
        <v>5278</v>
      </c>
      <c r="C4814" s="2" t="s">
        <v>12953</v>
      </c>
      <c r="D4814" s="2">
        <v>432</v>
      </c>
      <c r="E4814" s="7">
        <v>2003</v>
      </c>
      <c r="F4814" s="5" t="s">
        <v>6366</v>
      </c>
      <c r="H4814" s="5" t="s">
        <v>5398</v>
      </c>
      <c r="I4814" s="6" t="s">
        <v>17999</v>
      </c>
      <c r="J4814" s="6" t="s">
        <v>7554</v>
      </c>
      <c r="K4814" s="17">
        <v>7</v>
      </c>
      <c r="L4814" s="17" t="s">
        <v>7730</v>
      </c>
      <c r="M4814" s="9">
        <v>0.9</v>
      </c>
      <c r="N4814" s="9"/>
      <c r="O4814" s="21"/>
      <c r="Q4814" s="29"/>
      <c r="U4814" s="17"/>
      <c r="V4814" s="2"/>
      <c r="Y4814" t="str">
        <f t="shared" si="306"/>
        <v/>
      </c>
      <c r="AA4814" t="str">
        <f t="shared" si="307"/>
        <v/>
      </c>
      <c r="AC4814" s="7"/>
      <c r="AD4814" t="s">
        <v>17999</v>
      </c>
      <c r="AE4814">
        <f t="shared" si="309"/>
        <v>0</v>
      </c>
      <c r="AG4814" s="2"/>
      <c r="AI4814" s="7"/>
    </row>
    <row r="4815" spans="1:49" ht="11" customHeight="1" outlineLevel="1" x14ac:dyDescent="0.25">
      <c r="A4815" t="s">
        <v>5278</v>
      </c>
      <c r="C4815" s="2" t="s">
        <v>12953</v>
      </c>
      <c r="D4815" s="2">
        <v>545</v>
      </c>
      <c r="E4815" s="7">
        <v>2008</v>
      </c>
      <c r="F4815" s="5" t="s">
        <v>6366</v>
      </c>
      <c r="H4815" s="5" t="s">
        <v>5398</v>
      </c>
      <c r="I4815" s="6" t="s">
        <v>14269</v>
      </c>
      <c r="J4815" s="6" t="s">
        <v>5893</v>
      </c>
      <c r="K4815" s="17">
        <v>5</v>
      </c>
      <c r="L4815" s="17" t="s">
        <v>7730</v>
      </c>
      <c r="M4815" s="9">
        <v>11</v>
      </c>
      <c r="N4815" s="9"/>
      <c r="O4815" s="21"/>
      <c r="Q4815" s="29"/>
      <c r="U4815" s="17"/>
      <c r="V4815" s="2"/>
      <c r="Y4815" t="str">
        <f t="shared" si="306"/>
        <v/>
      </c>
      <c r="AA4815" t="str">
        <f t="shared" si="307"/>
        <v/>
      </c>
      <c r="AC4815" s="7"/>
      <c r="AD4815" t="s">
        <v>14269</v>
      </c>
      <c r="AE4815">
        <f t="shared" si="309"/>
        <v>0</v>
      </c>
      <c r="AG4815" s="2"/>
      <c r="AI4815" s="7"/>
    </row>
    <row r="4816" spans="1:49" ht="11" customHeight="1" outlineLevel="1" x14ac:dyDescent="0.25">
      <c r="A4816" t="s">
        <v>5278</v>
      </c>
      <c r="C4816" s="2" t="s">
        <v>12953</v>
      </c>
      <c r="D4816" s="2">
        <v>608</v>
      </c>
      <c r="E4816" s="7">
        <v>2013</v>
      </c>
      <c r="F4816" s="5" t="s">
        <v>13353</v>
      </c>
      <c r="H4816" s="5" t="s">
        <v>5398</v>
      </c>
      <c r="I4816" s="6" t="s">
        <v>14269</v>
      </c>
      <c r="J4816" s="6" t="s">
        <v>14270</v>
      </c>
      <c r="K4816" s="17">
        <v>1</v>
      </c>
      <c r="L4816" s="17" t="s">
        <v>7730</v>
      </c>
      <c r="M4816" s="9">
        <v>2.6</v>
      </c>
      <c r="N4816" s="9"/>
      <c r="O4816" s="21"/>
      <c r="Q4816" s="29"/>
      <c r="U4816" s="17"/>
      <c r="V4816" s="2"/>
      <c r="Y4816" t="str">
        <f t="shared" si="306"/>
        <v/>
      </c>
      <c r="AA4816" t="str">
        <f t="shared" si="307"/>
        <v/>
      </c>
      <c r="AC4816" s="7"/>
      <c r="AD4816" t="s">
        <v>14269</v>
      </c>
      <c r="AE4816">
        <f t="shared" si="309"/>
        <v>0</v>
      </c>
      <c r="AG4816" s="2"/>
      <c r="AI4816" s="7"/>
    </row>
    <row r="4817" spans="1:49" ht="11" customHeight="1" outlineLevel="1" x14ac:dyDescent="0.25">
      <c r="A4817" t="s">
        <v>5278</v>
      </c>
      <c r="C4817" s="2" t="s">
        <v>12953</v>
      </c>
      <c r="D4817" s="2">
        <v>619</v>
      </c>
      <c r="E4817" s="7">
        <v>2013</v>
      </c>
      <c r="F4817" s="5" t="s">
        <v>13353</v>
      </c>
      <c r="H4817" s="5" t="s">
        <v>5398</v>
      </c>
      <c r="I4817" s="6" t="s">
        <v>14269</v>
      </c>
      <c r="J4817" s="6" t="s">
        <v>14270</v>
      </c>
      <c r="K4817" s="17">
        <v>1</v>
      </c>
      <c r="L4817" s="17" t="s">
        <v>7730</v>
      </c>
      <c r="M4817" s="9">
        <v>16</v>
      </c>
      <c r="N4817" s="9"/>
      <c r="O4817" s="21"/>
      <c r="Q4817" s="29"/>
      <c r="U4817" s="17"/>
      <c r="V4817" s="2"/>
      <c r="Y4817" t="str">
        <f t="shared" si="306"/>
        <v/>
      </c>
      <c r="AA4817" t="str">
        <f t="shared" si="307"/>
        <v/>
      </c>
      <c r="AC4817" s="7"/>
      <c r="AD4817" t="s">
        <v>14269</v>
      </c>
      <c r="AE4817">
        <f t="shared" si="309"/>
        <v>0</v>
      </c>
      <c r="AG4817" s="2"/>
      <c r="AI4817" s="7"/>
    </row>
    <row r="4818" spans="1:49" ht="11" customHeight="1" outlineLevel="1" x14ac:dyDescent="0.25">
      <c r="A4818" t="s">
        <v>5278</v>
      </c>
      <c r="C4818" s="2" t="s">
        <v>12953</v>
      </c>
      <c r="D4818" s="2" t="s">
        <v>14271</v>
      </c>
      <c r="E4818" s="7">
        <v>2013</v>
      </c>
      <c r="F4818" s="5" t="s">
        <v>14272</v>
      </c>
      <c r="H4818" s="5" t="s">
        <v>5398</v>
      </c>
      <c r="I4818" s="6" t="s">
        <v>14269</v>
      </c>
      <c r="J4818" s="6" t="s">
        <v>14270</v>
      </c>
      <c r="K4818" s="17">
        <v>1</v>
      </c>
      <c r="L4818" s="17" t="s">
        <v>7732</v>
      </c>
      <c r="M4818" s="9"/>
      <c r="N4818" s="9"/>
      <c r="O4818" s="21"/>
      <c r="Q4818" s="29"/>
      <c r="U4818" s="17"/>
      <c r="V4818" s="2"/>
      <c r="Y4818" t="str">
        <f t="shared" ref="Y4818:Y4881" si="310">IF(COUNTIF(F4818,"*fdc*"),1,"")</f>
        <v/>
      </c>
      <c r="AA4818">
        <f t="shared" ref="AA4818:AA4881" si="311">IF(COUNTIF(F4818,"*s/s*"),1,"")</f>
        <v>1</v>
      </c>
      <c r="AC4818" s="7"/>
      <c r="AD4818" t="s">
        <v>14269</v>
      </c>
      <c r="AE4818">
        <f t="shared" si="309"/>
        <v>0</v>
      </c>
      <c r="AG4818" s="2"/>
      <c r="AI4818" s="7"/>
    </row>
    <row r="4819" spans="1:49" ht="11" customHeight="1" outlineLevel="1" x14ac:dyDescent="0.25">
      <c r="A4819" t="s">
        <v>5278</v>
      </c>
      <c r="C4819" s="2" t="s">
        <v>12953</v>
      </c>
      <c r="D4819" s="2">
        <v>730</v>
      </c>
      <c r="E4819" s="7">
        <v>2020</v>
      </c>
      <c r="F4819" s="5" t="s">
        <v>14274</v>
      </c>
      <c r="H4819" s="5" t="s">
        <v>5398</v>
      </c>
      <c r="I4819" s="6" t="s">
        <v>14269</v>
      </c>
      <c r="J4819" s="6" t="s">
        <v>14273</v>
      </c>
      <c r="K4819" s="17">
        <v>1</v>
      </c>
      <c r="L4819" s="17" t="s">
        <v>7730</v>
      </c>
      <c r="M4819" s="9">
        <v>9</v>
      </c>
      <c r="N4819" s="9"/>
      <c r="O4819" s="21"/>
      <c r="Q4819" s="29"/>
      <c r="U4819" s="17"/>
      <c r="V4819" s="2"/>
      <c r="Y4819" t="str">
        <f t="shared" si="310"/>
        <v/>
      </c>
      <c r="AA4819">
        <f t="shared" si="311"/>
        <v>1</v>
      </c>
      <c r="AC4819" s="7"/>
      <c r="AD4819" t="s">
        <v>14269</v>
      </c>
      <c r="AE4819">
        <f t="shared" si="309"/>
        <v>0</v>
      </c>
      <c r="AG4819" s="2"/>
      <c r="AI4819" s="7"/>
    </row>
    <row r="4820" spans="1:49" ht="11" customHeight="1" x14ac:dyDescent="0.25">
      <c r="A4820" s="4" t="s">
        <v>13082</v>
      </c>
      <c r="B4820" t="s">
        <v>2123</v>
      </c>
      <c r="C4820" s="2" t="s">
        <v>12521</v>
      </c>
      <c r="E4820" s="7"/>
      <c r="F4820" s="5"/>
      <c r="H4820" s="5"/>
      <c r="I4820" s="6"/>
      <c r="J4820" s="6"/>
      <c r="K4820" s="17"/>
      <c r="L4820" s="17"/>
      <c r="M4820" s="9"/>
      <c r="N4820" s="9">
        <f>SUM(M4821:M4838)</f>
        <v>58.099999999999994</v>
      </c>
      <c r="O4820" s="21">
        <v>3279</v>
      </c>
      <c r="P4820">
        <f>COUNTIF(L4821:L4838,"*")</f>
        <v>18</v>
      </c>
      <c r="Q4820" s="29">
        <f>P4820/O4820</f>
        <v>5.4894784995425435E-3</v>
      </c>
      <c r="R4820">
        <f>COUNTIF(L4821:L4838,"Y")+COUNTIF(L4821:L4838,"S")</f>
        <v>18</v>
      </c>
      <c r="U4820" s="17" t="s">
        <v>7730</v>
      </c>
      <c r="V4820" s="2"/>
      <c r="W4820" t="s">
        <v>18577</v>
      </c>
      <c r="Y4820" t="str">
        <f t="shared" si="310"/>
        <v/>
      </c>
      <c r="AA4820" t="str">
        <f t="shared" si="311"/>
        <v/>
      </c>
      <c r="AC4820" s="7"/>
      <c r="AF4820">
        <f>COUNTIF(AE4821:AE4838,"1")</f>
        <v>0</v>
      </c>
      <c r="AG4820" s="2"/>
      <c r="AI4820" s="7"/>
      <c r="AJ4820">
        <f>COUNTIF($K4821:$K4838,"1")-COUNTIFS($K4821:$K4838,"1",$L4821:$L4838,"V")</f>
        <v>1</v>
      </c>
      <c r="AK4820">
        <f>COUNTIFS($K4821:$K4838,"1",$L4821:$L4838,"Y")+COUNTIFS($K4821:$K4838,"1",$L4821:$L4838,"s")</f>
        <v>1</v>
      </c>
      <c r="AL4820">
        <f>COUNTIF($K4821:$K4838,"2")-COUNTIFS($K4821:$K4838,"2",$L4821:$L4838,"V")</f>
        <v>2</v>
      </c>
      <c r="AM4820">
        <f>COUNTIFS($K4821:$K4838,"2",$L4821:$L4838,"Y")+COUNTIFS($K4821:$K4838,"2",$L4821:$L4838,"s")</f>
        <v>2</v>
      </c>
      <c r="AN4820">
        <f>COUNTIF($K4821:$K4838,"3")-COUNTIFS($K4821:$K4838,"3",$L4821:$L4838,"V")</f>
        <v>5</v>
      </c>
      <c r="AO4820">
        <f>COUNTIFS($K4821:$K4838,"3",$L4821:$L4838,"Y")+COUNTIFS($K4821:$K4838,"3",$L4821:$L4838,"s")</f>
        <v>5</v>
      </c>
      <c r="AP4820">
        <f>COUNTIF($K4821:$K4838,"4")-COUNTIFS($K4821:$K4838,"4",$L4821:$L4838,"V")</f>
        <v>0</v>
      </c>
      <c r="AQ4820">
        <f>COUNTIFS($K4821:$K4838,"4",$L4821:$L4838,"Y")+COUNTIFS($K4821:$K4838,"4",$L4821:$L4838,"s")</f>
        <v>0</v>
      </c>
      <c r="AR4820">
        <f>COUNTIF($K4821:$K4838,"5")-COUNTIFS($K4821:$K4838,"5",$L4821:$L4838,"V")</f>
        <v>5</v>
      </c>
      <c r="AS4820">
        <f>COUNTIFS($K4821:$K4838,"5",$L4821:$L4838,"Y")+COUNTIFS($K4821:$K4838,"5",$L4821:$L4838,"s")</f>
        <v>5</v>
      </c>
      <c r="AT4820">
        <f>COUNTIF($K4821:$K4838,"6")-COUNTIFS($K4821:$K4838,"6",$L4821:$L4838,"V")</f>
        <v>0</v>
      </c>
      <c r="AU4820">
        <f>COUNTIFS($K4821:$K4838,"6",$L4821:$L4838,"Y")+COUNTIFS($K4821:$K4838,"6",$L4821:$L4838,"s")</f>
        <v>0</v>
      </c>
      <c r="AV4820">
        <f>COUNTIF($K4821:$K4838,"7")-COUNTIFS($K4821:$K4838,"7",$L4821:$L4838,"V")</f>
        <v>5</v>
      </c>
      <c r="AW4820">
        <f>COUNTIFS($K4821:$K4838,"7",$L4821:$L4838,"Y")+COUNTIFS($K4821:$K4838,"7",$L4821:$L4838,"s")</f>
        <v>5</v>
      </c>
    </row>
    <row r="4821" spans="1:49" ht="11" customHeight="1" outlineLevel="1" x14ac:dyDescent="0.25">
      <c r="A4821" t="s">
        <v>12946</v>
      </c>
      <c r="C4821" s="2" t="s">
        <v>12521</v>
      </c>
      <c r="D4821" s="2">
        <v>679</v>
      </c>
      <c r="E4821" s="7">
        <v>1939</v>
      </c>
      <c r="F4821" s="8" t="s">
        <v>21532</v>
      </c>
      <c r="H4821" s="5" t="s">
        <v>3337</v>
      </c>
      <c r="I4821" s="6" t="s">
        <v>3338</v>
      </c>
      <c r="J4821" s="6" t="s">
        <v>12943</v>
      </c>
      <c r="K4821" s="17">
        <v>3</v>
      </c>
      <c r="L4821" s="17" t="s">
        <v>7730</v>
      </c>
      <c r="M4821" s="9">
        <v>8</v>
      </c>
      <c r="N4821" s="9"/>
      <c r="O4821" s="21"/>
      <c r="Q4821" s="29"/>
      <c r="U4821" s="17"/>
      <c r="V4821" s="2" t="s">
        <v>453</v>
      </c>
      <c r="Y4821" t="str">
        <f t="shared" si="310"/>
        <v/>
      </c>
      <c r="AA4821" t="str">
        <f t="shared" si="311"/>
        <v/>
      </c>
      <c r="AC4821" s="7"/>
      <c r="AD4821" t="s">
        <v>3338</v>
      </c>
      <c r="AE4821">
        <f t="shared" ref="AE4821:AE4832" si="312">COUNTIF(I4821,"*Fuji*")</f>
        <v>0</v>
      </c>
      <c r="AG4821" s="2"/>
      <c r="AH4821" t="s">
        <v>2024</v>
      </c>
      <c r="AI4821" s="7" t="s">
        <v>4922</v>
      </c>
    </row>
    <row r="4822" spans="1:49" ht="11" customHeight="1" outlineLevel="1" x14ac:dyDescent="0.25">
      <c r="A4822" t="s">
        <v>12946</v>
      </c>
      <c r="C4822" s="2" t="s">
        <v>12521</v>
      </c>
      <c r="D4822" s="2">
        <v>688</v>
      </c>
      <c r="E4822" s="7">
        <v>1939</v>
      </c>
      <c r="F4822" s="8" t="s">
        <v>21532</v>
      </c>
      <c r="H4822" s="5" t="s">
        <v>3337</v>
      </c>
      <c r="I4822" s="6" t="s">
        <v>3338</v>
      </c>
      <c r="J4822" s="6" t="s">
        <v>12944</v>
      </c>
      <c r="K4822" s="17">
        <v>3</v>
      </c>
      <c r="L4822" s="17" t="s">
        <v>7730</v>
      </c>
      <c r="M4822" s="9">
        <v>22</v>
      </c>
      <c r="N4822" s="9"/>
      <c r="O4822" s="21"/>
      <c r="Q4822" s="29"/>
      <c r="S4822">
        <v>1</v>
      </c>
      <c r="T4822">
        <v>1</v>
      </c>
      <c r="U4822" s="17"/>
      <c r="V4822" s="2" t="s">
        <v>3331</v>
      </c>
      <c r="Y4822" t="str">
        <f t="shared" si="310"/>
        <v/>
      </c>
      <c r="AA4822" t="str">
        <f t="shared" si="311"/>
        <v/>
      </c>
      <c r="AC4822" s="7"/>
      <c r="AD4822" t="s">
        <v>3338</v>
      </c>
      <c r="AE4822">
        <f t="shared" si="312"/>
        <v>0</v>
      </c>
      <c r="AG4822" s="2"/>
      <c r="AH4822" t="s">
        <v>2024</v>
      </c>
      <c r="AI4822" s="7" t="s">
        <v>4620</v>
      </c>
    </row>
    <row r="4823" spans="1:49" ht="11" customHeight="1" outlineLevel="1" x14ac:dyDescent="0.25">
      <c r="A4823" t="s">
        <v>12946</v>
      </c>
      <c r="C4823" s="2" t="s">
        <v>12521</v>
      </c>
      <c r="D4823" s="2">
        <v>723</v>
      </c>
      <c r="E4823" s="7">
        <v>1939</v>
      </c>
      <c r="F4823" s="8" t="s">
        <v>21533</v>
      </c>
      <c r="H4823" s="5" t="s">
        <v>2789</v>
      </c>
      <c r="I4823" s="6" t="s">
        <v>2019</v>
      </c>
      <c r="J4823" s="6" t="s">
        <v>12945</v>
      </c>
      <c r="K4823" s="17">
        <v>5</v>
      </c>
      <c r="L4823" s="17" t="s">
        <v>7730</v>
      </c>
      <c r="M4823" s="9">
        <v>1.2</v>
      </c>
      <c r="N4823" s="9"/>
      <c r="O4823" s="21"/>
      <c r="Q4823" s="29"/>
      <c r="U4823" s="17"/>
      <c r="V4823" s="2" t="s">
        <v>3332</v>
      </c>
      <c r="Y4823" t="str">
        <f t="shared" si="310"/>
        <v/>
      </c>
      <c r="AA4823" t="str">
        <f t="shared" si="311"/>
        <v/>
      </c>
      <c r="AC4823" s="7"/>
      <c r="AD4823" t="s">
        <v>2019</v>
      </c>
      <c r="AE4823">
        <f t="shared" si="312"/>
        <v>0</v>
      </c>
      <c r="AG4823" s="2"/>
      <c r="AH4823" t="s">
        <v>2024</v>
      </c>
      <c r="AI4823" s="7" t="s">
        <v>4922</v>
      </c>
    </row>
    <row r="4824" spans="1:49" ht="11" customHeight="1" outlineLevel="1" x14ac:dyDescent="0.25">
      <c r="A4824" t="s">
        <v>12946</v>
      </c>
      <c r="C4824" s="2" t="s">
        <v>12521</v>
      </c>
      <c r="D4824" s="2">
        <v>730</v>
      </c>
      <c r="E4824" s="7">
        <v>1939</v>
      </c>
      <c r="F4824" s="8" t="s">
        <v>21534</v>
      </c>
      <c r="H4824" s="5" t="s">
        <v>1577</v>
      </c>
      <c r="I4824" s="6" t="s">
        <v>2020</v>
      </c>
      <c r="J4824" s="6" t="s">
        <v>12945</v>
      </c>
      <c r="K4824" s="17">
        <v>2</v>
      </c>
      <c r="L4824" s="17" t="s">
        <v>7730</v>
      </c>
      <c r="M4824" s="9">
        <v>1.3</v>
      </c>
      <c r="N4824" s="9"/>
      <c r="O4824" s="21"/>
      <c r="Q4824" s="29"/>
      <c r="U4824" s="17"/>
      <c r="V4824" s="2" t="s">
        <v>3333</v>
      </c>
      <c r="Y4824" t="str">
        <f t="shared" si="310"/>
        <v/>
      </c>
      <c r="AA4824" t="str">
        <f t="shared" si="311"/>
        <v/>
      </c>
      <c r="AC4824" s="7"/>
      <c r="AD4824" t="s">
        <v>2020</v>
      </c>
      <c r="AE4824">
        <f t="shared" si="312"/>
        <v>0</v>
      </c>
      <c r="AG4824" s="2"/>
      <c r="AH4824" t="s">
        <v>2024</v>
      </c>
      <c r="AI4824" s="7" t="s">
        <v>4922</v>
      </c>
    </row>
    <row r="4825" spans="1:49" ht="11" customHeight="1" outlineLevel="1" x14ac:dyDescent="0.25">
      <c r="A4825" t="s">
        <v>20091</v>
      </c>
      <c r="C4825" s="2" t="s">
        <v>12521</v>
      </c>
      <c r="D4825" s="2">
        <v>14</v>
      </c>
      <c r="E4825" s="7">
        <v>1947</v>
      </c>
      <c r="F4825" s="5" t="s">
        <v>2021</v>
      </c>
      <c r="H4825" s="5" t="s">
        <v>6501</v>
      </c>
      <c r="I4825" s="6" t="s">
        <v>2022</v>
      </c>
      <c r="J4825" s="39" t="s">
        <v>21494</v>
      </c>
      <c r="K4825" s="17">
        <v>5</v>
      </c>
      <c r="L4825" s="17" t="s">
        <v>7730</v>
      </c>
      <c r="M4825" s="9">
        <v>0.75</v>
      </c>
      <c r="N4825" s="9"/>
      <c r="O4825" s="21"/>
      <c r="Q4825" s="29"/>
      <c r="U4825" s="17"/>
      <c r="V4825" s="2" t="s">
        <v>3334</v>
      </c>
      <c r="Y4825" t="str">
        <f t="shared" si="310"/>
        <v/>
      </c>
      <c r="AA4825" t="str">
        <f t="shared" si="311"/>
        <v/>
      </c>
      <c r="AC4825" s="7"/>
      <c r="AD4825" t="s">
        <v>2022</v>
      </c>
      <c r="AE4825">
        <f t="shared" si="312"/>
        <v>0</v>
      </c>
      <c r="AG4825" s="2"/>
      <c r="AH4825" t="s">
        <v>2024</v>
      </c>
      <c r="AI4825" s="7" t="s">
        <v>4610</v>
      </c>
    </row>
    <row r="4826" spans="1:49" ht="11" customHeight="1" outlineLevel="1" x14ac:dyDescent="0.25">
      <c r="A4826" t="s">
        <v>20091</v>
      </c>
      <c r="C4826" s="2" t="s">
        <v>12521</v>
      </c>
      <c r="D4826" s="2">
        <v>28</v>
      </c>
      <c r="E4826" s="7">
        <v>1948</v>
      </c>
      <c r="F4826" s="5" t="s">
        <v>2021</v>
      </c>
      <c r="H4826" s="5" t="s">
        <v>2023</v>
      </c>
      <c r="I4826" s="6" t="s">
        <v>2022</v>
      </c>
      <c r="J4826" s="6" t="s">
        <v>21493</v>
      </c>
      <c r="K4826" s="17">
        <v>5</v>
      </c>
      <c r="L4826" s="17" t="s">
        <v>7730</v>
      </c>
      <c r="M4826" s="9">
        <v>0.75</v>
      </c>
      <c r="N4826" s="9"/>
      <c r="O4826" s="21"/>
      <c r="Q4826" s="29"/>
      <c r="U4826" s="17"/>
      <c r="V4826" s="2" t="s">
        <v>2398</v>
      </c>
      <c r="Y4826" t="str">
        <f t="shared" si="310"/>
        <v/>
      </c>
      <c r="AA4826" t="str">
        <f t="shared" si="311"/>
        <v/>
      </c>
      <c r="AC4826" s="7"/>
      <c r="AD4826" t="s">
        <v>2022</v>
      </c>
      <c r="AE4826">
        <f t="shared" si="312"/>
        <v>0</v>
      </c>
      <c r="AG4826" s="2"/>
      <c r="AH4826" t="s">
        <v>2024</v>
      </c>
      <c r="AI4826" s="7" t="s">
        <v>4922</v>
      </c>
    </row>
    <row r="4827" spans="1:49" ht="11" customHeight="1" outlineLevel="1" x14ac:dyDescent="0.25">
      <c r="A4827" t="s">
        <v>20091</v>
      </c>
      <c r="C4827" s="2" t="s">
        <v>12521</v>
      </c>
      <c r="D4827" s="2">
        <v>41</v>
      </c>
      <c r="E4827" s="7">
        <v>1949</v>
      </c>
      <c r="F4827" s="8" t="s">
        <v>21531</v>
      </c>
      <c r="H4827" s="5" t="s">
        <v>2023</v>
      </c>
      <c r="I4827" s="6" t="s">
        <v>2022</v>
      </c>
      <c r="J4827" s="6" t="s">
        <v>21495</v>
      </c>
      <c r="K4827" s="17">
        <v>5</v>
      </c>
      <c r="L4827" s="17" t="s">
        <v>7730</v>
      </c>
      <c r="M4827" s="9">
        <v>7.9</v>
      </c>
      <c r="N4827" s="9"/>
      <c r="O4827" s="21"/>
      <c r="Q4827" s="29"/>
      <c r="U4827" s="17"/>
      <c r="V4827" s="2" t="s">
        <v>2399</v>
      </c>
      <c r="Y4827" t="str">
        <f t="shared" si="310"/>
        <v/>
      </c>
      <c r="AA4827" t="str">
        <f t="shared" si="311"/>
        <v/>
      </c>
      <c r="AC4827" s="7"/>
      <c r="AD4827" t="s">
        <v>2022</v>
      </c>
      <c r="AE4827">
        <f t="shared" si="312"/>
        <v>0</v>
      </c>
      <c r="AG4827" s="2"/>
      <c r="AH4827" t="s">
        <v>2024</v>
      </c>
      <c r="AI4827" s="7" t="s">
        <v>4922</v>
      </c>
    </row>
    <row r="4828" spans="1:49" ht="11" customHeight="1" outlineLevel="1" x14ac:dyDescent="0.25">
      <c r="A4828" t="s">
        <v>2604</v>
      </c>
      <c r="C4828" s="2" t="s">
        <v>12521</v>
      </c>
      <c r="D4828" s="2">
        <v>823</v>
      </c>
      <c r="E4828" s="7">
        <v>1977</v>
      </c>
      <c r="F4828" s="5" t="s">
        <v>3010</v>
      </c>
      <c r="H4828" s="5" t="s">
        <v>3450</v>
      </c>
      <c r="I4828" s="6" t="s">
        <v>3012</v>
      </c>
      <c r="J4828" s="6" t="s">
        <v>8926</v>
      </c>
      <c r="K4828" s="17">
        <v>3</v>
      </c>
      <c r="L4828" s="17" t="s">
        <v>7730</v>
      </c>
      <c r="M4828" s="9">
        <v>0.3</v>
      </c>
      <c r="N4828" s="9"/>
      <c r="O4828" s="21"/>
      <c r="Q4828" s="29"/>
      <c r="U4828" s="17"/>
      <c r="V4828" s="2">
        <v>1248</v>
      </c>
      <c r="Y4828" t="str">
        <f t="shared" si="310"/>
        <v/>
      </c>
      <c r="AA4828" t="str">
        <f t="shared" si="311"/>
        <v/>
      </c>
      <c r="AC4828" s="7"/>
      <c r="AD4828" t="s">
        <v>3012</v>
      </c>
      <c r="AE4828">
        <f t="shared" si="312"/>
        <v>0</v>
      </c>
      <c r="AG4828" s="2"/>
      <c r="AH4828" t="s">
        <v>2024</v>
      </c>
      <c r="AI4828" s="7" t="s">
        <v>4610</v>
      </c>
    </row>
    <row r="4829" spans="1:49" ht="11" customHeight="1" outlineLevel="1" x14ac:dyDescent="0.25">
      <c r="A4829" t="s">
        <v>2604</v>
      </c>
      <c r="C4829" s="2" t="s">
        <v>12521</v>
      </c>
      <c r="D4829" s="2">
        <v>824</v>
      </c>
      <c r="E4829" s="7">
        <v>1977</v>
      </c>
      <c r="F4829" s="5" t="s">
        <v>3011</v>
      </c>
      <c r="H4829" s="5" t="s">
        <v>1982</v>
      </c>
      <c r="I4829" s="6" t="s">
        <v>3013</v>
      </c>
      <c r="J4829" s="6" t="s">
        <v>8926</v>
      </c>
      <c r="K4829" s="17">
        <v>3</v>
      </c>
      <c r="L4829" s="17" t="s">
        <v>7730</v>
      </c>
      <c r="M4829" s="9">
        <v>0.5</v>
      </c>
      <c r="N4829" s="9"/>
      <c r="O4829" s="21"/>
      <c r="Q4829" s="29"/>
      <c r="U4829" s="17"/>
      <c r="V4829" s="2">
        <v>1249</v>
      </c>
      <c r="Y4829" t="str">
        <f t="shared" si="310"/>
        <v/>
      </c>
      <c r="AA4829" t="str">
        <f t="shared" si="311"/>
        <v/>
      </c>
      <c r="AC4829" s="7"/>
      <c r="AD4829" t="s">
        <v>3013</v>
      </c>
      <c r="AE4829">
        <f t="shared" si="312"/>
        <v>0</v>
      </c>
      <c r="AG4829" s="2"/>
      <c r="AH4829" t="s">
        <v>2024</v>
      </c>
      <c r="AI4829" s="7" t="s">
        <v>4610</v>
      </c>
    </row>
    <row r="4830" spans="1:49" ht="11" customHeight="1" outlineLevel="1" x14ac:dyDescent="0.25">
      <c r="A4830" t="s">
        <v>2604</v>
      </c>
      <c r="C4830" s="2" t="s">
        <v>12521</v>
      </c>
      <c r="D4830" s="2">
        <v>1562</v>
      </c>
      <c r="E4830" s="7">
        <v>1993</v>
      </c>
      <c r="F4830" s="5" t="s">
        <v>2605</v>
      </c>
      <c r="H4830" s="5" t="s">
        <v>5398</v>
      </c>
      <c r="I4830" s="6" t="s">
        <v>6264</v>
      </c>
      <c r="J4830" s="6" t="s">
        <v>7065</v>
      </c>
      <c r="K4830" s="17">
        <v>3</v>
      </c>
      <c r="L4830" s="17" t="s">
        <v>7730</v>
      </c>
      <c r="M4830" s="9">
        <v>1</v>
      </c>
      <c r="N4830" s="9"/>
      <c r="O4830" s="21"/>
      <c r="Q4830" s="29"/>
      <c r="U4830" s="17"/>
      <c r="V4830" s="2">
        <v>1795</v>
      </c>
      <c r="Y4830" t="str">
        <f t="shared" si="310"/>
        <v/>
      </c>
      <c r="AA4830" t="str">
        <f t="shared" si="311"/>
        <v/>
      </c>
      <c r="AC4830" s="7"/>
      <c r="AD4830" t="s">
        <v>6264</v>
      </c>
      <c r="AE4830">
        <f t="shared" si="312"/>
        <v>0</v>
      </c>
      <c r="AG4830" s="2"/>
      <c r="AH4830" t="s">
        <v>2024</v>
      </c>
      <c r="AI4830" s="7" t="s">
        <v>4610</v>
      </c>
    </row>
    <row r="4831" spans="1:49" ht="11" customHeight="1" outlineLevel="1" x14ac:dyDescent="0.25">
      <c r="A4831" t="s">
        <v>2604</v>
      </c>
      <c r="C4831" s="2" t="s">
        <v>12521</v>
      </c>
      <c r="D4831" s="2" t="s">
        <v>4062</v>
      </c>
      <c r="E4831" s="7">
        <v>1993</v>
      </c>
      <c r="F4831" s="5" t="s">
        <v>2605</v>
      </c>
      <c r="H4831" s="5" t="s">
        <v>5398</v>
      </c>
      <c r="I4831" s="6" t="s">
        <v>2606</v>
      </c>
      <c r="J4831" s="6"/>
      <c r="K4831" s="17">
        <v>5</v>
      </c>
      <c r="L4831" s="17" t="s">
        <v>7730</v>
      </c>
      <c r="M4831" s="9">
        <v>1.2</v>
      </c>
      <c r="N4831" s="9"/>
      <c r="O4831" s="21"/>
      <c r="Q4831" s="29"/>
      <c r="U4831" s="17"/>
      <c r="V4831" s="2">
        <v>1807</v>
      </c>
      <c r="Y4831" t="str">
        <f t="shared" si="310"/>
        <v/>
      </c>
      <c r="AA4831" t="str">
        <f t="shared" si="311"/>
        <v/>
      </c>
      <c r="AC4831" s="7"/>
      <c r="AD4831" t="s">
        <v>2606</v>
      </c>
      <c r="AE4831">
        <f t="shared" si="312"/>
        <v>0</v>
      </c>
      <c r="AG4831" s="2"/>
      <c r="AH4831" t="s">
        <v>2607</v>
      </c>
      <c r="AI4831" s="7" t="s">
        <v>4922</v>
      </c>
    </row>
    <row r="4832" spans="1:49" ht="11" customHeight="1" outlineLevel="1" x14ac:dyDescent="0.25">
      <c r="A4832" t="s">
        <v>2604</v>
      </c>
      <c r="C4832" s="2" t="s">
        <v>12521</v>
      </c>
      <c r="D4832" s="2">
        <v>1787</v>
      </c>
      <c r="E4832" s="7">
        <v>1997</v>
      </c>
      <c r="F4832" s="5" t="s">
        <v>12933</v>
      </c>
      <c r="H4832" s="5" t="s">
        <v>5398</v>
      </c>
      <c r="I4832" s="6" t="s">
        <v>9607</v>
      </c>
      <c r="J4832" s="6" t="s">
        <v>12932</v>
      </c>
      <c r="K4832" s="17">
        <v>7</v>
      </c>
      <c r="L4832" s="17" t="s">
        <v>7730</v>
      </c>
      <c r="M4832" s="9">
        <v>0.4</v>
      </c>
      <c r="N4832" s="9"/>
      <c r="O4832" s="21"/>
      <c r="Q4832" s="29"/>
      <c r="U4832" s="17"/>
      <c r="V4832" s="2"/>
      <c r="Y4832" t="str">
        <f t="shared" si="310"/>
        <v/>
      </c>
      <c r="AA4832" t="str">
        <f t="shared" si="311"/>
        <v/>
      </c>
      <c r="AC4832" s="7"/>
      <c r="AD4832" t="s">
        <v>9607</v>
      </c>
      <c r="AE4832">
        <f t="shared" si="312"/>
        <v>0</v>
      </c>
      <c r="AG4832" s="2"/>
      <c r="AI4832" s="7"/>
    </row>
    <row r="4833" spans="1:49" ht="11" customHeight="1" outlineLevel="1" x14ac:dyDescent="0.25">
      <c r="A4833" t="s">
        <v>2604</v>
      </c>
      <c r="C4833" s="2" t="s">
        <v>12521</v>
      </c>
      <c r="D4833" s="2">
        <v>2509</v>
      </c>
      <c r="E4833" s="7">
        <v>2008</v>
      </c>
      <c r="F4833" s="5" t="s">
        <v>5240</v>
      </c>
      <c r="H4833" s="5" t="s">
        <v>5398</v>
      </c>
      <c r="I4833" s="6" t="s">
        <v>2019</v>
      </c>
      <c r="J4833" s="6" t="s">
        <v>20443</v>
      </c>
      <c r="K4833" s="17">
        <v>2</v>
      </c>
      <c r="L4833" s="17" t="s">
        <v>7730</v>
      </c>
      <c r="M4833" s="9">
        <v>2</v>
      </c>
      <c r="N4833" s="9"/>
      <c r="O4833" s="21"/>
      <c r="Q4833" s="29"/>
      <c r="U4833" s="17"/>
      <c r="V4833" s="2">
        <v>2495</v>
      </c>
      <c r="Y4833" t="str">
        <f t="shared" si="310"/>
        <v/>
      </c>
      <c r="AA4833" t="str">
        <f t="shared" si="311"/>
        <v/>
      </c>
      <c r="AC4833" s="7"/>
      <c r="AD4833" t="s">
        <v>21053</v>
      </c>
      <c r="AE4833">
        <f>COUNTIF(AD4833,"*Fuji*")</f>
        <v>0</v>
      </c>
      <c r="AG4833" s="2"/>
      <c r="AI4833" s="7"/>
    </row>
    <row r="4834" spans="1:49" ht="11" customHeight="1" outlineLevel="1" x14ac:dyDescent="0.25">
      <c r="A4834" t="s">
        <v>2604</v>
      </c>
      <c r="C4834" s="2" t="s">
        <v>12521</v>
      </c>
      <c r="D4834" s="2">
        <v>2653</v>
      </c>
      <c r="E4834" s="7">
        <v>2011</v>
      </c>
      <c r="F4834" s="5" t="s">
        <v>5297</v>
      </c>
      <c r="H4834" s="5" t="s">
        <v>5398</v>
      </c>
      <c r="I4834" s="6" t="s">
        <v>4132</v>
      </c>
      <c r="J4834" s="6" t="s">
        <v>12942</v>
      </c>
      <c r="K4834" s="17">
        <v>1</v>
      </c>
      <c r="L4834" s="17" t="s">
        <v>7730</v>
      </c>
      <c r="M4834" s="9">
        <v>0</v>
      </c>
      <c r="N4834" s="9"/>
      <c r="O4834" s="21"/>
      <c r="Q4834" s="29"/>
      <c r="U4834" s="17"/>
      <c r="V4834" s="2"/>
      <c r="Y4834" t="str">
        <f t="shared" si="310"/>
        <v/>
      </c>
      <c r="AA4834" t="str">
        <f t="shared" si="311"/>
        <v/>
      </c>
      <c r="AC4834" s="7"/>
      <c r="AD4834" t="s">
        <v>9470</v>
      </c>
      <c r="AE4834">
        <f>COUNTIF(AD4834,"*Fuji*")</f>
        <v>0</v>
      </c>
      <c r="AG4834" s="2"/>
      <c r="AI4834" s="7"/>
    </row>
    <row r="4835" spans="1:49" ht="11" customHeight="1" outlineLevel="1" x14ac:dyDescent="0.25">
      <c r="A4835" t="s">
        <v>2604</v>
      </c>
      <c r="C4835" s="2" t="s">
        <v>12521</v>
      </c>
      <c r="D4835" s="2">
        <v>2694</v>
      </c>
      <c r="E4835" s="7">
        <v>2012</v>
      </c>
      <c r="F4835" s="5" t="s">
        <v>12935</v>
      </c>
      <c r="H4835" s="5" t="s">
        <v>5398</v>
      </c>
      <c r="I4835" s="6" t="s">
        <v>9623</v>
      </c>
      <c r="J4835" s="6" t="s">
        <v>12934</v>
      </c>
      <c r="K4835" s="17">
        <v>7</v>
      </c>
      <c r="L4835" s="17" t="s">
        <v>7730</v>
      </c>
      <c r="M4835" s="9">
        <v>0.6</v>
      </c>
      <c r="N4835" s="9"/>
      <c r="O4835" s="21"/>
      <c r="Q4835" s="29"/>
      <c r="U4835" s="17"/>
      <c r="V4835" s="2"/>
      <c r="Y4835" t="str">
        <f t="shared" si="310"/>
        <v/>
      </c>
      <c r="AA4835" t="str">
        <f t="shared" si="311"/>
        <v/>
      </c>
      <c r="AC4835" s="7"/>
      <c r="AD4835" t="s">
        <v>9623</v>
      </c>
      <c r="AE4835">
        <f>COUNTIF(I4835,"*Fuji*")</f>
        <v>0</v>
      </c>
      <c r="AG4835" s="2"/>
      <c r="AI4835" s="7"/>
    </row>
    <row r="4836" spans="1:49" ht="11" customHeight="1" outlineLevel="1" x14ac:dyDescent="0.25">
      <c r="A4836" t="s">
        <v>2604</v>
      </c>
      <c r="C4836" s="2" t="s">
        <v>12521</v>
      </c>
      <c r="D4836" s="2">
        <v>2695</v>
      </c>
      <c r="E4836" s="7">
        <v>2012</v>
      </c>
      <c r="F4836" s="5" t="s">
        <v>12936</v>
      </c>
      <c r="H4836" s="5" t="s">
        <v>5398</v>
      </c>
      <c r="I4836" s="6" t="s">
        <v>12938</v>
      </c>
      <c r="J4836" s="6" t="s">
        <v>12934</v>
      </c>
      <c r="K4836" s="17">
        <v>7</v>
      </c>
      <c r="L4836" s="17" t="s">
        <v>7730</v>
      </c>
      <c r="M4836" s="9">
        <v>4.9000000000000004</v>
      </c>
      <c r="N4836" s="9"/>
      <c r="O4836" s="21"/>
      <c r="Q4836" s="29"/>
      <c r="U4836" s="17"/>
      <c r="V4836" s="2"/>
      <c r="Y4836" t="str">
        <f t="shared" si="310"/>
        <v/>
      </c>
      <c r="AA4836" t="str">
        <f t="shared" si="311"/>
        <v/>
      </c>
      <c r="AC4836" s="7"/>
      <c r="AD4836" t="s">
        <v>12938</v>
      </c>
      <c r="AE4836">
        <f>COUNTIF(I4836,"*Fuji*")</f>
        <v>0</v>
      </c>
      <c r="AG4836" s="2"/>
      <c r="AI4836" s="7"/>
    </row>
    <row r="4837" spans="1:49" ht="11" customHeight="1" outlineLevel="1" x14ac:dyDescent="0.25">
      <c r="A4837" t="s">
        <v>2604</v>
      </c>
      <c r="C4837" s="2" t="s">
        <v>12521</v>
      </c>
      <c r="D4837" s="2">
        <v>2696</v>
      </c>
      <c r="E4837" s="7">
        <v>2012</v>
      </c>
      <c r="F4837" s="5" t="s">
        <v>12937</v>
      </c>
      <c r="H4837" s="5" t="s">
        <v>5398</v>
      </c>
      <c r="I4837" s="6" t="s">
        <v>12939</v>
      </c>
      <c r="J4837" s="6" t="s">
        <v>12934</v>
      </c>
      <c r="K4837" s="17">
        <v>7</v>
      </c>
      <c r="L4837" s="17" t="s">
        <v>7730</v>
      </c>
      <c r="M4837" s="9">
        <v>4.9000000000000004</v>
      </c>
      <c r="N4837" s="9"/>
      <c r="O4837" s="21"/>
      <c r="Q4837" s="29"/>
      <c r="U4837" s="17"/>
      <c r="V4837" s="2"/>
      <c r="Y4837" t="str">
        <f t="shared" si="310"/>
        <v/>
      </c>
      <c r="AA4837" t="str">
        <f t="shared" si="311"/>
        <v/>
      </c>
      <c r="AC4837" s="7"/>
      <c r="AD4837" t="s">
        <v>12939</v>
      </c>
      <c r="AE4837">
        <f>COUNTIF(I4837,"*Fuji*")</f>
        <v>0</v>
      </c>
      <c r="AG4837" s="2"/>
      <c r="AI4837" s="7"/>
    </row>
    <row r="4838" spans="1:49" ht="11" customHeight="1" outlineLevel="1" x14ac:dyDescent="0.25">
      <c r="A4838" t="s">
        <v>2604</v>
      </c>
      <c r="C4838" s="2" t="s">
        <v>12521</v>
      </c>
      <c r="D4838" s="2">
        <v>2923</v>
      </c>
      <c r="E4838" s="7">
        <v>2015</v>
      </c>
      <c r="F4838" s="5" t="s">
        <v>2621</v>
      </c>
      <c r="H4838" s="5" t="s">
        <v>5398</v>
      </c>
      <c r="I4838" s="6" t="s">
        <v>9607</v>
      </c>
      <c r="J4838" s="6" t="s">
        <v>12940</v>
      </c>
      <c r="K4838" s="17">
        <v>7</v>
      </c>
      <c r="L4838" s="17" t="s">
        <v>7730</v>
      </c>
      <c r="M4838" s="9">
        <v>0.4</v>
      </c>
      <c r="N4838" s="9"/>
      <c r="O4838" s="21"/>
      <c r="Q4838" s="29"/>
      <c r="U4838" s="17"/>
      <c r="V4838" s="2"/>
      <c r="Y4838" t="str">
        <f t="shared" si="310"/>
        <v/>
      </c>
      <c r="AA4838" t="str">
        <f t="shared" si="311"/>
        <v/>
      </c>
      <c r="AC4838" s="7"/>
      <c r="AD4838" t="s">
        <v>9607</v>
      </c>
      <c r="AE4838">
        <f>COUNTIF(I4838,"*Fuji*")</f>
        <v>0</v>
      </c>
      <c r="AG4838" s="2"/>
      <c r="AI4838" s="7"/>
    </row>
    <row r="4839" spans="1:49" ht="11" customHeight="1" x14ac:dyDescent="0.25">
      <c r="A4839" s="4" t="s">
        <v>18002</v>
      </c>
      <c r="B4839" t="s">
        <v>2123</v>
      </c>
      <c r="C4839" s="2" t="s">
        <v>12521</v>
      </c>
      <c r="E4839" s="7"/>
      <c r="F4839" s="5"/>
      <c r="H4839" s="5"/>
      <c r="I4839" s="6"/>
      <c r="J4839" s="6"/>
      <c r="K4839" s="17"/>
      <c r="L4839" s="17"/>
      <c r="M4839" s="9"/>
      <c r="N4839" s="9">
        <f>SUM(M4840:M4862)</f>
        <v>14.299999999999997</v>
      </c>
      <c r="O4839" s="21">
        <v>3173</v>
      </c>
      <c r="P4839">
        <f>COUNTIF(L4840:L4862,"*")</f>
        <v>23</v>
      </c>
      <c r="Q4839" s="29">
        <f>P4839/O4839</f>
        <v>7.2486605735896624E-3</v>
      </c>
      <c r="R4839">
        <f>COUNTIF(L4840:L4862,"Y")+COUNTIF(L4840:L4862,"S")</f>
        <v>23</v>
      </c>
      <c r="U4839" s="18" t="s">
        <v>7732</v>
      </c>
      <c r="V4839" s="2"/>
      <c r="W4839" t="s">
        <v>18629</v>
      </c>
      <c r="Y4839" t="str">
        <f t="shared" si="310"/>
        <v/>
      </c>
      <c r="AA4839" t="str">
        <f t="shared" si="311"/>
        <v/>
      </c>
      <c r="AC4839" s="7"/>
      <c r="AF4839">
        <f>COUNTIF(AE4840:AE4862,"1")</f>
        <v>0</v>
      </c>
      <c r="AG4839" s="2"/>
      <c r="AI4839" s="7"/>
      <c r="AJ4839">
        <f>COUNTIF($K4840:$K4862,"1")-COUNTIFS($K4840:$K4862,"1",$L4840:$L4862,"V")</f>
        <v>0</v>
      </c>
      <c r="AK4839">
        <f>COUNTIFS($K4840:$K4862,"1",$L4840:$L4862,"Y")+COUNTIFS($K4840:$K4862,"1",$L4840:$L4862,"s")</f>
        <v>0</v>
      </c>
      <c r="AL4839">
        <f>COUNTIF($K4840:$K4862,"2")-COUNTIFS($K4840:$K4862,"2",$L4840:$L4862,"V")</f>
        <v>0</v>
      </c>
      <c r="AM4839">
        <f>COUNTIFS($K4840:$K4862,"2",$L4840:$L4862,"Y")+COUNTIFS($K4840:$K4862,"2",$L4840:$L4862,"s")</f>
        <v>0</v>
      </c>
      <c r="AN4839">
        <f>COUNTIF($K4840:$K4862,"3")-COUNTIFS($K4840:$K4862,"3",$L4840:$L4862,"V")</f>
        <v>1</v>
      </c>
      <c r="AO4839">
        <f>COUNTIFS($K4840:$K4862,"3",$L4840:$L4862,"Y")+COUNTIFS($K4840:$K4862,"3",$L4840:$L4862,"s")</f>
        <v>1</v>
      </c>
      <c r="AP4839">
        <f>COUNTIF($K4840:$K4862,"4")-COUNTIFS($K4840:$K4862,"4",$L4840:$L4862,"V")</f>
        <v>0</v>
      </c>
      <c r="AQ4839">
        <f>COUNTIFS($K4840:$K4862,"4",$L4840:$L4862,"Y")+COUNTIFS($K4840:$K4862,"4",$L4840:$L4862,"s")</f>
        <v>0</v>
      </c>
      <c r="AR4839">
        <f>COUNTIF($K4840:$K4862,"5")-COUNTIFS($K4840:$K4862,"5",$L4840:$L4862,"V")</f>
        <v>0</v>
      </c>
      <c r="AS4839">
        <f>COUNTIFS($K4840:$K4862,"5",$L4840:$L4862,"Y")+COUNTIFS($K4840:$K4862,"5",$L4840:$L4862,"s")</f>
        <v>0</v>
      </c>
      <c r="AT4839">
        <f>COUNTIF($K4840:$K4862,"6")-COUNTIFS($K4840:$K4862,"6",$L4840:$L4862,"V")</f>
        <v>0</v>
      </c>
      <c r="AU4839">
        <f>COUNTIFS($K4840:$K4862,"6",$L4840:$L4862,"Y")+COUNTIFS($K4840:$K4862,"6",$L4840:$L4862,"s")</f>
        <v>0</v>
      </c>
      <c r="AV4839">
        <f>COUNTIF($K4840:$K4862,"7")-COUNTIFS($K4840:$K4862,"7",$L4840:$L4862,"V")</f>
        <v>22</v>
      </c>
      <c r="AW4839">
        <f>COUNTIFS($K4840:$K4862,"7",$L4840:$L4862,"Y")+COUNTIFS($K4840:$K4862,"7",$L4840:$L4862,"s")</f>
        <v>22</v>
      </c>
    </row>
    <row r="4840" spans="1:49" ht="11" customHeight="1" outlineLevel="1" x14ac:dyDescent="0.25">
      <c r="A4840" t="s">
        <v>18003</v>
      </c>
      <c r="C4840" s="2" t="s">
        <v>12521</v>
      </c>
      <c r="D4840" s="2">
        <v>427</v>
      </c>
      <c r="E4840" s="7">
        <v>1959</v>
      </c>
      <c r="F4840" s="5" t="s">
        <v>5627</v>
      </c>
      <c r="H4840" s="5" t="s">
        <v>5628</v>
      </c>
      <c r="I4840" s="6" t="s">
        <v>5263</v>
      </c>
      <c r="J4840" s="6" t="s">
        <v>12931</v>
      </c>
      <c r="K4840" s="17">
        <v>3</v>
      </c>
      <c r="L4840" s="17" t="s">
        <v>7730</v>
      </c>
      <c r="M4840" s="9">
        <v>2.4</v>
      </c>
      <c r="N4840" s="9"/>
      <c r="O4840" s="21"/>
      <c r="Q4840" s="29"/>
      <c r="U4840" s="17"/>
      <c r="V4840" s="2">
        <v>430</v>
      </c>
      <c r="Y4840" t="str">
        <f t="shared" si="310"/>
        <v/>
      </c>
      <c r="AA4840" t="str">
        <f t="shared" si="311"/>
        <v/>
      </c>
      <c r="AC4840" s="7"/>
      <c r="AD4840" t="s">
        <v>5263</v>
      </c>
      <c r="AE4840">
        <f t="shared" ref="AE4840:AE4862" si="313">COUNTIF(I4840,"*Fuji*")</f>
        <v>0</v>
      </c>
      <c r="AG4840" s="2"/>
      <c r="AH4840" t="s">
        <v>429</v>
      </c>
      <c r="AI4840" s="7" t="s">
        <v>4610</v>
      </c>
    </row>
    <row r="4841" spans="1:49" ht="11" customHeight="1" outlineLevel="1" x14ac:dyDescent="0.25">
      <c r="A4841" t="s">
        <v>18003</v>
      </c>
      <c r="C4841" s="2" t="s">
        <v>12521</v>
      </c>
      <c r="D4841" s="2">
        <v>885</v>
      </c>
      <c r="E4841" s="7">
        <v>1965</v>
      </c>
      <c r="F4841" s="5" t="s">
        <v>21535</v>
      </c>
      <c r="H4841" s="5" t="s">
        <v>5398</v>
      </c>
      <c r="I4841" s="6" t="s">
        <v>9223</v>
      </c>
      <c r="J4841" s="6" t="s">
        <v>12683</v>
      </c>
      <c r="K4841" s="17">
        <v>7</v>
      </c>
      <c r="L4841" s="17" t="s">
        <v>7730</v>
      </c>
      <c r="M4841" s="9">
        <v>1.3</v>
      </c>
      <c r="N4841" s="9"/>
      <c r="O4841" s="21"/>
      <c r="Q4841" s="29"/>
      <c r="U4841" s="17"/>
      <c r="V4841" s="2"/>
      <c r="Y4841" t="str">
        <f t="shared" si="310"/>
        <v/>
      </c>
      <c r="AA4841" t="str">
        <f t="shared" si="311"/>
        <v/>
      </c>
      <c r="AC4841" s="7"/>
      <c r="AD4841" t="s">
        <v>9223</v>
      </c>
      <c r="AE4841">
        <f t="shared" si="313"/>
        <v>0</v>
      </c>
      <c r="AG4841" s="2"/>
      <c r="AI4841" s="7"/>
    </row>
    <row r="4842" spans="1:49" ht="11" customHeight="1" outlineLevel="1" x14ac:dyDescent="0.25">
      <c r="A4842" t="s">
        <v>18003</v>
      </c>
      <c r="C4842" s="2" t="s">
        <v>12521</v>
      </c>
      <c r="D4842" s="2">
        <v>886</v>
      </c>
      <c r="E4842" s="7">
        <v>1965</v>
      </c>
      <c r="F4842" s="5" t="s">
        <v>21536</v>
      </c>
      <c r="H4842" s="5" t="s">
        <v>5398</v>
      </c>
      <c r="I4842" s="6" t="s">
        <v>9223</v>
      </c>
      <c r="J4842" s="6" t="s">
        <v>12683</v>
      </c>
      <c r="K4842" s="17">
        <v>7</v>
      </c>
      <c r="L4842" s="17" t="s">
        <v>7730</v>
      </c>
      <c r="M4842" s="9">
        <v>0.3</v>
      </c>
      <c r="N4842" s="9"/>
      <c r="O4842" s="21"/>
      <c r="Q4842" s="29"/>
      <c r="U4842" s="17"/>
      <c r="V4842" s="2"/>
      <c r="Y4842" t="str">
        <f t="shared" si="310"/>
        <v/>
      </c>
      <c r="AA4842" t="str">
        <f t="shared" si="311"/>
        <v/>
      </c>
      <c r="AC4842" s="7"/>
      <c r="AD4842" t="s">
        <v>9223</v>
      </c>
      <c r="AE4842">
        <f t="shared" si="313"/>
        <v>0</v>
      </c>
      <c r="AG4842" s="2"/>
      <c r="AI4842" s="7"/>
    </row>
    <row r="4843" spans="1:49" ht="11" customHeight="1" outlineLevel="1" x14ac:dyDescent="0.25">
      <c r="A4843" t="s">
        <v>18003</v>
      </c>
      <c r="C4843" s="2" t="s">
        <v>12521</v>
      </c>
      <c r="D4843" s="2">
        <v>887</v>
      </c>
      <c r="E4843" s="7">
        <v>1965</v>
      </c>
      <c r="F4843" s="5" t="s">
        <v>21537</v>
      </c>
      <c r="H4843" s="5" t="s">
        <v>5398</v>
      </c>
      <c r="I4843" s="6" t="s">
        <v>9223</v>
      </c>
      <c r="J4843" s="6" t="s">
        <v>12683</v>
      </c>
      <c r="K4843" s="17">
        <v>7</v>
      </c>
      <c r="L4843" s="17" t="s">
        <v>7730</v>
      </c>
      <c r="M4843" s="9">
        <v>0.3</v>
      </c>
      <c r="N4843" s="9"/>
      <c r="O4843" s="21"/>
      <c r="Q4843" s="29"/>
      <c r="U4843" s="17"/>
      <c r="V4843" s="2"/>
      <c r="Y4843" t="str">
        <f t="shared" si="310"/>
        <v/>
      </c>
      <c r="AA4843" t="str">
        <f t="shared" si="311"/>
        <v/>
      </c>
      <c r="AC4843" s="7"/>
      <c r="AD4843" t="s">
        <v>9223</v>
      </c>
      <c r="AE4843">
        <f t="shared" si="313"/>
        <v>0</v>
      </c>
      <c r="AG4843" s="2"/>
      <c r="AI4843" s="7"/>
    </row>
    <row r="4844" spans="1:49" ht="11" customHeight="1" outlineLevel="1" x14ac:dyDescent="0.25">
      <c r="A4844" t="s">
        <v>18003</v>
      </c>
      <c r="C4844" s="2" t="s">
        <v>12521</v>
      </c>
      <c r="D4844" s="2">
        <v>1210</v>
      </c>
      <c r="E4844" s="7">
        <v>1969</v>
      </c>
      <c r="F4844" s="5" t="s">
        <v>21538</v>
      </c>
      <c r="H4844" s="5" t="s">
        <v>5398</v>
      </c>
      <c r="I4844" s="6" t="s">
        <v>9223</v>
      </c>
      <c r="J4844" s="6" t="s">
        <v>7554</v>
      </c>
      <c r="K4844" s="17">
        <v>7</v>
      </c>
      <c r="L4844" s="17" t="s">
        <v>7730</v>
      </c>
      <c r="M4844" s="9">
        <v>0.4</v>
      </c>
      <c r="N4844" s="9"/>
      <c r="O4844" s="21"/>
      <c r="Q4844" s="29"/>
      <c r="U4844" s="17"/>
      <c r="V4844" s="2"/>
      <c r="Y4844" t="str">
        <f t="shared" si="310"/>
        <v/>
      </c>
      <c r="AA4844" t="str">
        <f t="shared" si="311"/>
        <v/>
      </c>
      <c r="AC4844" s="7"/>
      <c r="AD4844" t="s">
        <v>9223</v>
      </c>
      <c r="AE4844">
        <f t="shared" si="313"/>
        <v>0</v>
      </c>
      <c r="AG4844" s="2"/>
      <c r="AI4844" s="7"/>
    </row>
    <row r="4845" spans="1:49" ht="11" customHeight="1" outlineLevel="1" x14ac:dyDescent="0.25">
      <c r="A4845" t="s">
        <v>18003</v>
      </c>
      <c r="C4845" s="2" t="s">
        <v>12521</v>
      </c>
      <c r="D4845" s="2">
        <v>1211</v>
      </c>
      <c r="E4845" s="7">
        <v>1969</v>
      </c>
      <c r="F4845" s="5" t="s">
        <v>5627</v>
      </c>
      <c r="H4845" s="5" t="s">
        <v>5398</v>
      </c>
      <c r="I4845" s="6" t="s">
        <v>9223</v>
      </c>
      <c r="J4845" s="6" t="s">
        <v>7554</v>
      </c>
      <c r="K4845" s="17">
        <v>7</v>
      </c>
      <c r="L4845" s="17" t="s">
        <v>7730</v>
      </c>
      <c r="M4845" s="9">
        <v>0.4</v>
      </c>
      <c r="N4845" s="9"/>
      <c r="O4845" s="21"/>
      <c r="Q4845" s="29"/>
      <c r="U4845" s="17"/>
      <c r="V4845" s="2"/>
      <c r="Y4845" t="str">
        <f t="shared" si="310"/>
        <v/>
      </c>
      <c r="AA4845" t="str">
        <f t="shared" si="311"/>
        <v/>
      </c>
      <c r="AC4845" s="7"/>
      <c r="AD4845" t="s">
        <v>9223</v>
      </c>
      <c r="AE4845">
        <f t="shared" si="313"/>
        <v>0</v>
      </c>
      <c r="AG4845" s="2"/>
      <c r="AI4845" s="7"/>
    </row>
    <row r="4846" spans="1:49" ht="11" customHeight="1" outlineLevel="1" x14ac:dyDescent="0.25">
      <c r="A4846" t="s">
        <v>18003</v>
      </c>
      <c r="C4846" s="2" t="s">
        <v>12521</v>
      </c>
      <c r="D4846" s="2">
        <v>1212</v>
      </c>
      <c r="E4846" s="7">
        <v>1969</v>
      </c>
      <c r="F4846" s="5" t="s">
        <v>21535</v>
      </c>
      <c r="H4846" s="5" t="s">
        <v>5398</v>
      </c>
      <c r="I4846" s="6" t="s">
        <v>9223</v>
      </c>
      <c r="J4846" s="6" t="s">
        <v>7554</v>
      </c>
      <c r="K4846" s="17">
        <v>7</v>
      </c>
      <c r="L4846" s="17" t="s">
        <v>7730</v>
      </c>
      <c r="M4846" s="9">
        <v>0.4</v>
      </c>
      <c r="N4846" s="9"/>
      <c r="O4846" s="21"/>
      <c r="Q4846" s="29"/>
      <c r="U4846" s="17"/>
      <c r="V4846" s="2"/>
      <c r="Y4846" t="str">
        <f t="shared" si="310"/>
        <v/>
      </c>
      <c r="AA4846" t="str">
        <f t="shared" si="311"/>
        <v/>
      </c>
      <c r="AC4846" s="7"/>
      <c r="AD4846" t="s">
        <v>9223</v>
      </c>
      <c r="AE4846">
        <f t="shared" si="313"/>
        <v>0</v>
      </c>
      <c r="AG4846" s="2"/>
      <c r="AI4846" s="7"/>
    </row>
    <row r="4847" spans="1:49" ht="11" customHeight="1" outlineLevel="1" x14ac:dyDescent="0.25">
      <c r="A4847" t="s">
        <v>18003</v>
      </c>
      <c r="C4847" s="2" t="s">
        <v>12521</v>
      </c>
      <c r="D4847" s="2">
        <v>1213</v>
      </c>
      <c r="E4847" s="7">
        <v>1969</v>
      </c>
      <c r="F4847" s="5" t="s">
        <v>21536</v>
      </c>
      <c r="H4847" s="5" t="s">
        <v>5398</v>
      </c>
      <c r="I4847" s="6" t="s">
        <v>9223</v>
      </c>
      <c r="J4847" s="6" t="s">
        <v>7554</v>
      </c>
      <c r="K4847" s="17">
        <v>7</v>
      </c>
      <c r="L4847" s="17" t="s">
        <v>7730</v>
      </c>
      <c r="M4847" s="9">
        <v>0.4</v>
      </c>
      <c r="N4847" s="9"/>
      <c r="O4847" s="21"/>
      <c r="Q4847" s="29"/>
      <c r="U4847" s="17"/>
      <c r="V4847" s="2"/>
      <c r="Y4847" t="str">
        <f t="shared" si="310"/>
        <v/>
      </c>
      <c r="AA4847" t="str">
        <f t="shared" si="311"/>
        <v/>
      </c>
      <c r="AC4847" s="7"/>
      <c r="AD4847" t="s">
        <v>9223</v>
      </c>
      <c r="AE4847">
        <f t="shared" si="313"/>
        <v>0</v>
      </c>
      <c r="AG4847" s="2"/>
      <c r="AI4847" s="7"/>
    </row>
    <row r="4848" spans="1:49" ht="11" customHeight="1" outlineLevel="1" x14ac:dyDescent="0.25">
      <c r="A4848" t="s">
        <v>18003</v>
      </c>
      <c r="C4848" s="2" t="s">
        <v>12521</v>
      </c>
      <c r="D4848" s="2">
        <v>1214</v>
      </c>
      <c r="E4848" s="7">
        <v>1969</v>
      </c>
      <c r="F4848" s="5" t="s">
        <v>21537</v>
      </c>
      <c r="H4848" s="5" t="s">
        <v>5398</v>
      </c>
      <c r="I4848" s="6" t="s">
        <v>9223</v>
      </c>
      <c r="J4848" s="6" t="s">
        <v>7554</v>
      </c>
      <c r="K4848" s="17">
        <v>7</v>
      </c>
      <c r="L4848" s="17" t="s">
        <v>7730</v>
      </c>
      <c r="M4848" s="9">
        <v>0.4</v>
      </c>
      <c r="N4848" s="9"/>
      <c r="O4848" s="21"/>
      <c r="Q4848" s="29"/>
      <c r="U4848" s="17"/>
      <c r="V4848" s="2"/>
      <c r="Y4848" t="str">
        <f t="shared" si="310"/>
        <v/>
      </c>
      <c r="AA4848" t="str">
        <f t="shared" si="311"/>
        <v/>
      </c>
      <c r="AC4848" s="7"/>
      <c r="AD4848" t="s">
        <v>9223</v>
      </c>
      <c r="AE4848">
        <f t="shared" si="313"/>
        <v>0</v>
      </c>
      <c r="AG4848" s="2"/>
      <c r="AI4848" s="7"/>
    </row>
    <row r="4849" spans="1:49" ht="11" customHeight="1" outlineLevel="1" x14ac:dyDescent="0.25">
      <c r="A4849" t="s">
        <v>18003</v>
      </c>
      <c r="C4849" s="2" t="s">
        <v>12521</v>
      </c>
      <c r="D4849" s="2">
        <v>1215</v>
      </c>
      <c r="E4849" s="7">
        <v>1969</v>
      </c>
      <c r="F4849" s="5" t="s">
        <v>3011</v>
      </c>
      <c r="H4849" s="5" t="s">
        <v>5398</v>
      </c>
      <c r="I4849" s="6" t="s">
        <v>9223</v>
      </c>
      <c r="J4849" s="6" t="s">
        <v>7554</v>
      </c>
      <c r="K4849" s="17">
        <v>7</v>
      </c>
      <c r="L4849" s="17" t="s">
        <v>7730</v>
      </c>
      <c r="M4849" s="9">
        <v>0.4</v>
      </c>
      <c r="N4849" s="9"/>
      <c r="O4849" s="21"/>
      <c r="Q4849" s="29"/>
      <c r="U4849" s="17"/>
      <c r="V4849" s="2"/>
      <c r="Y4849" t="str">
        <f t="shared" si="310"/>
        <v/>
      </c>
      <c r="AA4849" t="str">
        <f t="shared" si="311"/>
        <v/>
      </c>
      <c r="AC4849" s="7"/>
      <c r="AD4849" t="s">
        <v>9223</v>
      </c>
      <c r="AE4849">
        <f t="shared" si="313"/>
        <v>0</v>
      </c>
      <c r="AG4849" s="2"/>
      <c r="AI4849" s="7"/>
    </row>
    <row r="4850" spans="1:49" ht="11" customHeight="1" outlineLevel="1" x14ac:dyDescent="0.25">
      <c r="A4850" t="s">
        <v>18003</v>
      </c>
      <c r="C4850" s="2" t="s">
        <v>12521</v>
      </c>
      <c r="D4850" s="2">
        <v>1479</v>
      </c>
      <c r="E4850" s="7">
        <v>1972</v>
      </c>
      <c r="F4850" s="5" t="s">
        <v>21538</v>
      </c>
      <c r="H4850" s="5" t="s">
        <v>5398</v>
      </c>
      <c r="I4850" s="6" t="s">
        <v>9223</v>
      </c>
      <c r="J4850" s="6" t="s">
        <v>7554</v>
      </c>
      <c r="K4850" s="17">
        <v>7</v>
      </c>
      <c r="L4850" s="17" t="s">
        <v>7730</v>
      </c>
      <c r="M4850" s="9">
        <v>0.3</v>
      </c>
      <c r="N4850" s="9"/>
      <c r="O4850" s="21"/>
      <c r="Q4850" s="29"/>
      <c r="U4850" s="17"/>
      <c r="V4850" s="2"/>
      <c r="Y4850" t="str">
        <f t="shared" si="310"/>
        <v/>
      </c>
      <c r="AA4850" t="str">
        <f t="shared" si="311"/>
        <v/>
      </c>
      <c r="AC4850" s="7"/>
      <c r="AD4850" t="s">
        <v>9223</v>
      </c>
      <c r="AE4850">
        <f t="shared" si="313"/>
        <v>0</v>
      </c>
      <c r="AG4850" s="2"/>
      <c r="AI4850" s="7"/>
    </row>
    <row r="4851" spans="1:49" ht="11" customHeight="1" outlineLevel="1" x14ac:dyDescent="0.25">
      <c r="A4851" t="s">
        <v>18003</v>
      </c>
      <c r="C4851" s="2" t="s">
        <v>12521</v>
      </c>
      <c r="D4851" s="2">
        <v>1480</v>
      </c>
      <c r="E4851" s="7">
        <v>1972</v>
      </c>
      <c r="F4851" s="5" t="s">
        <v>5627</v>
      </c>
      <c r="H4851" s="5" t="s">
        <v>5398</v>
      </c>
      <c r="I4851" s="6" t="s">
        <v>9223</v>
      </c>
      <c r="J4851" s="6" t="s">
        <v>7554</v>
      </c>
      <c r="K4851" s="17">
        <v>7</v>
      </c>
      <c r="L4851" s="17" t="s">
        <v>7730</v>
      </c>
      <c r="M4851" s="9">
        <v>0.3</v>
      </c>
      <c r="N4851" s="9"/>
      <c r="O4851" s="21"/>
      <c r="Q4851" s="29"/>
      <c r="U4851" s="17"/>
      <c r="V4851" s="2"/>
      <c r="Y4851" t="str">
        <f t="shared" si="310"/>
        <v/>
      </c>
      <c r="AA4851" t="str">
        <f t="shared" si="311"/>
        <v/>
      </c>
      <c r="AC4851" s="7"/>
      <c r="AD4851" t="s">
        <v>9223</v>
      </c>
      <c r="AE4851">
        <f t="shared" si="313"/>
        <v>0</v>
      </c>
      <c r="AG4851" s="2"/>
      <c r="AI4851" s="7"/>
    </row>
    <row r="4852" spans="1:49" ht="11" customHeight="1" outlineLevel="1" x14ac:dyDescent="0.25">
      <c r="A4852" t="s">
        <v>18003</v>
      </c>
      <c r="C4852" s="2" t="s">
        <v>12521</v>
      </c>
      <c r="D4852" s="2">
        <v>1481</v>
      </c>
      <c r="E4852" s="7">
        <v>1972</v>
      </c>
      <c r="F4852" s="5" t="s">
        <v>21536</v>
      </c>
      <c r="H4852" s="5" t="s">
        <v>5398</v>
      </c>
      <c r="I4852" s="6" t="s">
        <v>9223</v>
      </c>
      <c r="J4852" s="6" t="s">
        <v>7554</v>
      </c>
      <c r="K4852" s="17">
        <v>7</v>
      </c>
      <c r="L4852" s="17" t="s">
        <v>7730</v>
      </c>
      <c r="M4852" s="9">
        <v>0.3</v>
      </c>
      <c r="N4852" s="9"/>
      <c r="O4852" s="21"/>
      <c r="Q4852" s="29"/>
      <c r="U4852" s="17"/>
      <c r="V4852" s="2"/>
      <c r="Y4852" t="str">
        <f t="shared" si="310"/>
        <v/>
      </c>
      <c r="AA4852" t="str">
        <f t="shared" si="311"/>
        <v/>
      </c>
      <c r="AC4852" s="7"/>
      <c r="AD4852" t="s">
        <v>9223</v>
      </c>
      <c r="AE4852">
        <f t="shared" si="313"/>
        <v>0</v>
      </c>
      <c r="AG4852" s="2"/>
      <c r="AI4852" s="7"/>
    </row>
    <row r="4853" spans="1:49" ht="11" customHeight="1" outlineLevel="1" collapsed="1" x14ac:dyDescent="0.25">
      <c r="A4853" t="s">
        <v>18003</v>
      </c>
      <c r="C4853" s="2" t="s">
        <v>12521</v>
      </c>
      <c r="D4853" s="2">
        <v>1482</v>
      </c>
      <c r="E4853" s="7">
        <v>1972</v>
      </c>
      <c r="F4853" s="5" t="s">
        <v>21537</v>
      </c>
      <c r="H4853" s="5" t="s">
        <v>5398</v>
      </c>
      <c r="I4853" s="6" t="s">
        <v>9223</v>
      </c>
      <c r="J4853" s="6" t="s">
        <v>7554</v>
      </c>
      <c r="K4853" s="17">
        <v>7</v>
      </c>
      <c r="L4853" s="17" t="s">
        <v>7730</v>
      </c>
      <c r="M4853" s="9">
        <v>0.3</v>
      </c>
      <c r="N4853" s="9"/>
      <c r="O4853" s="21"/>
      <c r="Q4853" s="29"/>
      <c r="U4853" s="17"/>
      <c r="V4853" s="2"/>
      <c r="Y4853" t="str">
        <f t="shared" si="310"/>
        <v/>
      </c>
      <c r="AA4853" t="str">
        <f t="shared" si="311"/>
        <v/>
      </c>
      <c r="AC4853" s="7"/>
      <c r="AD4853" t="s">
        <v>9223</v>
      </c>
      <c r="AE4853">
        <f t="shared" si="313"/>
        <v>0</v>
      </c>
      <c r="AG4853" s="2"/>
      <c r="AI4853" s="7"/>
    </row>
    <row r="4854" spans="1:49" ht="11" customHeight="1" outlineLevel="1" x14ac:dyDescent="0.25">
      <c r="A4854" t="s">
        <v>18003</v>
      </c>
      <c r="C4854" s="2" t="s">
        <v>12521</v>
      </c>
      <c r="D4854" s="2">
        <v>1483</v>
      </c>
      <c r="E4854" s="7">
        <v>1972</v>
      </c>
      <c r="F4854" s="5" t="s">
        <v>21539</v>
      </c>
      <c r="H4854" s="5" t="s">
        <v>5398</v>
      </c>
      <c r="I4854" s="6" t="s">
        <v>9223</v>
      </c>
      <c r="J4854" s="6" t="s">
        <v>7554</v>
      </c>
      <c r="K4854" s="17">
        <v>7</v>
      </c>
      <c r="L4854" s="17" t="s">
        <v>7730</v>
      </c>
      <c r="M4854" s="9">
        <v>0.3</v>
      </c>
      <c r="N4854" s="9"/>
      <c r="O4854" s="21"/>
      <c r="Q4854" s="29"/>
      <c r="U4854" s="17"/>
      <c r="V4854" s="2"/>
      <c r="Y4854" t="str">
        <f t="shared" si="310"/>
        <v/>
      </c>
      <c r="AA4854" t="str">
        <f t="shared" si="311"/>
        <v/>
      </c>
      <c r="AC4854" s="7"/>
      <c r="AD4854" t="s">
        <v>9223</v>
      </c>
      <c r="AE4854">
        <f t="shared" si="313"/>
        <v>0</v>
      </c>
      <c r="AG4854" s="2"/>
      <c r="AI4854" s="7"/>
    </row>
    <row r="4855" spans="1:49" ht="11" customHeight="1" outlineLevel="1" x14ac:dyDescent="0.25">
      <c r="A4855" t="s">
        <v>18003</v>
      </c>
      <c r="C4855" s="2" t="s">
        <v>12521</v>
      </c>
      <c r="D4855" s="2">
        <v>1484</v>
      </c>
      <c r="E4855" s="7">
        <v>1972</v>
      </c>
      <c r="F4855" s="5" t="s">
        <v>3011</v>
      </c>
      <c r="H4855" s="5" t="s">
        <v>5398</v>
      </c>
      <c r="I4855" s="6" t="s">
        <v>9223</v>
      </c>
      <c r="J4855" s="6" t="s">
        <v>7554</v>
      </c>
      <c r="K4855" s="17">
        <v>7</v>
      </c>
      <c r="L4855" s="17" t="s">
        <v>7730</v>
      </c>
      <c r="M4855" s="9">
        <v>3.3</v>
      </c>
      <c r="N4855" s="9"/>
      <c r="O4855" s="21"/>
      <c r="Q4855" s="29"/>
      <c r="U4855" s="17"/>
      <c r="V4855" s="2"/>
      <c r="Y4855" t="str">
        <f t="shared" si="310"/>
        <v/>
      </c>
      <c r="AA4855" t="str">
        <f t="shared" si="311"/>
        <v/>
      </c>
      <c r="AC4855" s="7"/>
      <c r="AD4855" t="s">
        <v>9223</v>
      </c>
      <c r="AE4855">
        <f t="shared" si="313"/>
        <v>0</v>
      </c>
      <c r="AG4855" s="2"/>
      <c r="AI4855" s="7"/>
    </row>
    <row r="4856" spans="1:49" ht="11" customHeight="1" outlineLevel="1" x14ac:dyDescent="0.25">
      <c r="A4856" t="s">
        <v>18003</v>
      </c>
      <c r="C4856" s="2" t="s">
        <v>12521</v>
      </c>
      <c r="D4856" s="2">
        <v>1748</v>
      </c>
      <c r="E4856" s="7">
        <v>1974</v>
      </c>
      <c r="F4856" s="5" t="s">
        <v>5627</v>
      </c>
      <c r="H4856" s="5" t="s">
        <v>5398</v>
      </c>
      <c r="I4856" s="6" t="s">
        <v>9223</v>
      </c>
      <c r="J4856" s="6" t="s">
        <v>12684</v>
      </c>
      <c r="K4856" s="17">
        <v>7</v>
      </c>
      <c r="L4856" s="17" t="s">
        <v>7730</v>
      </c>
      <c r="M4856" s="9">
        <v>0.2</v>
      </c>
      <c r="N4856" s="9"/>
      <c r="O4856" s="21"/>
      <c r="Q4856" s="29"/>
      <c r="U4856" s="17"/>
      <c r="V4856" s="2"/>
      <c r="Y4856" t="str">
        <f t="shared" si="310"/>
        <v/>
      </c>
      <c r="AA4856" t="str">
        <f t="shared" si="311"/>
        <v/>
      </c>
      <c r="AC4856" s="7"/>
      <c r="AD4856" t="s">
        <v>9223</v>
      </c>
      <c r="AE4856">
        <f t="shared" si="313"/>
        <v>0</v>
      </c>
      <c r="AG4856" s="2"/>
      <c r="AI4856" s="7"/>
    </row>
    <row r="4857" spans="1:49" ht="11" customHeight="1" outlineLevel="1" x14ac:dyDescent="0.25">
      <c r="A4857" t="s">
        <v>18003</v>
      </c>
      <c r="C4857" s="2" t="s">
        <v>12521</v>
      </c>
      <c r="D4857" s="2">
        <v>1749</v>
      </c>
      <c r="E4857" s="7">
        <v>1974</v>
      </c>
      <c r="F4857" s="5" t="s">
        <v>21535</v>
      </c>
      <c r="H4857" s="5" t="s">
        <v>5398</v>
      </c>
      <c r="I4857" s="6" t="s">
        <v>9223</v>
      </c>
      <c r="J4857" s="6" t="s">
        <v>12684</v>
      </c>
      <c r="K4857" s="17">
        <v>7</v>
      </c>
      <c r="L4857" s="17" t="s">
        <v>7730</v>
      </c>
      <c r="M4857" s="9">
        <v>0.2</v>
      </c>
      <c r="N4857" s="9"/>
      <c r="O4857" s="21"/>
      <c r="Q4857" s="29"/>
      <c r="U4857" s="17"/>
      <c r="V4857" s="2"/>
      <c r="Y4857" t="str">
        <f t="shared" si="310"/>
        <v/>
      </c>
      <c r="AA4857" t="str">
        <f t="shared" si="311"/>
        <v/>
      </c>
      <c r="AC4857" s="7"/>
      <c r="AD4857" t="s">
        <v>9223</v>
      </c>
      <c r="AE4857">
        <f t="shared" si="313"/>
        <v>0</v>
      </c>
      <c r="AG4857" s="2"/>
      <c r="AI4857" s="7"/>
    </row>
    <row r="4858" spans="1:49" ht="11" customHeight="1" outlineLevel="1" x14ac:dyDescent="0.25">
      <c r="A4858" t="s">
        <v>18003</v>
      </c>
      <c r="C4858" s="2" t="s">
        <v>12521</v>
      </c>
      <c r="D4858" s="2">
        <v>1750</v>
      </c>
      <c r="E4858" s="7">
        <v>1974</v>
      </c>
      <c r="F4858" s="5" t="s">
        <v>21536</v>
      </c>
      <c r="H4858" s="5" t="s">
        <v>5398</v>
      </c>
      <c r="I4858" s="6" t="s">
        <v>9223</v>
      </c>
      <c r="J4858" s="6" t="s">
        <v>12684</v>
      </c>
      <c r="K4858" s="17">
        <v>7</v>
      </c>
      <c r="L4858" s="17" t="s">
        <v>7730</v>
      </c>
      <c r="M4858" s="9">
        <v>0.2</v>
      </c>
      <c r="N4858" s="9"/>
      <c r="O4858" s="21"/>
      <c r="Q4858" s="29"/>
      <c r="U4858" s="17"/>
      <c r="V4858" s="2"/>
      <c r="Y4858" t="str">
        <f t="shared" si="310"/>
        <v/>
      </c>
      <c r="AA4858" t="str">
        <f t="shared" si="311"/>
        <v/>
      </c>
      <c r="AC4858" s="7"/>
      <c r="AD4858" t="s">
        <v>9223</v>
      </c>
      <c r="AE4858">
        <f t="shared" si="313"/>
        <v>0</v>
      </c>
      <c r="AG4858" s="2"/>
      <c r="AI4858" s="7"/>
    </row>
    <row r="4859" spans="1:49" ht="11" customHeight="1" outlineLevel="1" x14ac:dyDescent="0.25">
      <c r="A4859" t="s">
        <v>18003</v>
      </c>
      <c r="C4859" s="2" t="s">
        <v>12521</v>
      </c>
      <c r="D4859" s="2">
        <v>1751</v>
      </c>
      <c r="E4859" s="7">
        <v>1974</v>
      </c>
      <c r="F4859" s="5" t="s">
        <v>21537</v>
      </c>
      <c r="H4859" s="5" t="s">
        <v>5398</v>
      </c>
      <c r="I4859" s="6" t="s">
        <v>9223</v>
      </c>
      <c r="J4859" s="6" t="s">
        <v>12684</v>
      </c>
      <c r="K4859" s="17">
        <v>7</v>
      </c>
      <c r="L4859" s="17" t="s">
        <v>7730</v>
      </c>
      <c r="M4859" s="9">
        <v>0.2</v>
      </c>
      <c r="N4859" s="9"/>
      <c r="O4859" s="21"/>
      <c r="Q4859" s="29"/>
      <c r="U4859" s="17"/>
      <c r="V4859" s="2"/>
      <c r="Y4859" t="str">
        <f t="shared" si="310"/>
        <v/>
      </c>
      <c r="AA4859" t="str">
        <f t="shared" si="311"/>
        <v/>
      </c>
      <c r="AC4859" s="7"/>
      <c r="AD4859" t="s">
        <v>9223</v>
      </c>
      <c r="AE4859">
        <f t="shared" si="313"/>
        <v>0</v>
      </c>
      <c r="AG4859" s="2"/>
      <c r="AI4859" s="7"/>
    </row>
    <row r="4860" spans="1:49" ht="11" customHeight="1" outlineLevel="1" x14ac:dyDescent="0.25">
      <c r="A4860" t="s">
        <v>18003</v>
      </c>
      <c r="C4860" s="2" t="s">
        <v>12521</v>
      </c>
      <c r="D4860" s="2">
        <v>1752</v>
      </c>
      <c r="E4860" s="7">
        <v>1974</v>
      </c>
      <c r="F4860" s="5" t="s">
        <v>21539</v>
      </c>
      <c r="H4860" s="5" t="s">
        <v>5398</v>
      </c>
      <c r="I4860" s="6" t="s">
        <v>9223</v>
      </c>
      <c r="J4860" s="6" t="s">
        <v>12684</v>
      </c>
      <c r="K4860" s="17">
        <v>7</v>
      </c>
      <c r="L4860" s="17" t="s">
        <v>7730</v>
      </c>
      <c r="M4860" s="9">
        <v>0.2</v>
      </c>
      <c r="N4860" s="9"/>
      <c r="O4860" s="21"/>
      <c r="Q4860" s="29"/>
      <c r="U4860" s="17"/>
      <c r="V4860" s="2"/>
      <c r="Y4860" t="str">
        <f t="shared" si="310"/>
        <v/>
      </c>
      <c r="AA4860" t="str">
        <f t="shared" si="311"/>
        <v/>
      </c>
      <c r="AC4860" s="7"/>
      <c r="AD4860" t="s">
        <v>9223</v>
      </c>
      <c r="AE4860">
        <f t="shared" si="313"/>
        <v>0</v>
      </c>
      <c r="AG4860" s="2"/>
      <c r="AI4860" s="7"/>
    </row>
    <row r="4861" spans="1:49" ht="11" customHeight="1" outlineLevel="1" collapsed="1" x14ac:dyDescent="0.25">
      <c r="A4861" t="s">
        <v>18003</v>
      </c>
      <c r="C4861" s="2" t="s">
        <v>12521</v>
      </c>
      <c r="D4861" s="2">
        <v>1753</v>
      </c>
      <c r="E4861" s="7">
        <v>1974</v>
      </c>
      <c r="F4861" s="5" t="s">
        <v>21540</v>
      </c>
      <c r="H4861" s="5" t="s">
        <v>5398</v>
      </c>
      <c r="I4861" s="6" t="s">
        <v>9223</v>
      </c>
      <c r="J4861" s="6" t="s">
        <v>12684</v>
      </c>
      <c r="K4861" s="17">
        <v>7</v>
      </c>
      <c r="L4861" s="17" t="s">
        <v>7730</v>
      </c>
      <c r="M4861" s="9">
        <v>1.4</v>
      </c>
      <c r="N4861" s="9"/>
      <c r="O4861" s="21"/>
      <c r="Q4861" s="29"/>
      <c r="U4861" s="17"/>
      <c r="V4861" s="2"/>
      <c r="Y4861" t="str">
        <f t="shared" si="310"/>
        <v/>
      </c>
      <c r="AA4861" t="str">
        <f t="shared" si="311"/>
        <v/>
      </c>
      <c r="AC4861" s="7"/>
      <c r="AD4861" t="s">
        <v>9223</v>
      </c>
      <c r="AE4861">
        <f t="shared" si="313"/>
        <v>0</v>
      </c>
      <c r="AG4861" s="2"/>
      <c r="AI4861" s="7"/>
    </row>
    <row r="4862" spans="1:49" ht="11" customHeight="1" outlineLevel="1" x14ac:dyDescent="0.25">
      <c r="A4862" t="s">
        <v>18003</v>
      </c>
      <c r="C4862" s="2" t="s">
        <v>12521</v>
      </c>
      <c r="D4862" s="2">
        <v>2114</v>
      </c>
      <c r="E4862" s="7">
        <v>1978</v>
      </c>
      <c r="F4862" s="5" t="s">
        <v>21537</v>
      </c>
      <c r="H4862" s="5" t="s">
        <v>5398</v>
      </c>
      <c r="I4862" s="6" t="s">
        <v>9223</v>
      </c>
      <c r="J4862" s="6" t="s">
        <v>12685</v>
      </c>
      <c r="K4862" s="17">
        <v>7</v>
      </c>
      <c r="L4862" s="17" t="s">
        <v>7730</v>
      </c>
      <c r="M4862" s="9">
        <v>0.4</v>
      </c>
      <c r="N4862" s="9"/>
      <c r="O4862" s="21"/>
      <c r="Q4862" s="29"/>
      <c r="U4862" s="17"/>
      <c r="V4862" s="2"/>
      <c r="Y4862" t="str">
        <f t="shared" si="310"/>
        <v/>
      </c>
      <c r="AA4862" t="str">
        <f t="shared" si="311"/>
        <v/>
      </c>
      <c r="AC4862" s="7"/>
      <c r="AD4862" t="s">
        <v>9223</v>
      </c>
      <c r="AE4862">
        <f t="shared" si="313"/>
        <v>0</v>
      </c>
      <c r="AG4862" s="2"/>
      <c r="AI4862" s="7"/>
    </row>
    <row r="4863" spans="1:49" ht="11" customHeight="1" x14ac:dyDescent="0.25">
      <c r="A4863" t="s">
        <v>9913</v>
      </c>
      <c r="B4863" t="s">
        <v>12009</v>
      </c>
      <c r="C4863" s="2" t="s">
        <v>11983</v>
      </c>
      <c r="E4863" s="7"/>
      <c r="F4863" s="5"/>
      <c r="H4863" s="5"/>
      <c r="I4863" s="6"/>
      <c r="J4863" s="6"/>
      <c r="K4863" s="17"/>
      <c r="L4863" s="17"/>
      <c r="M4863" s="9"/>
      <c r="N4863" s="9">
        <f>SUM(M4864:M4906)</f>
        <v>98</v>
      </c>
      <c r="O4863" s="21">
        <v>4872</v>
      </c>
      <c r="P4863">
        <f>COUNTIF(L4864:L4906,"*")</f>
        <v>43</v>
      </c>
      <c r="Q4863" s="29">
        <f>P4863/O4863</f>
        <v>8.8259441707717566E-3</v>
      </c>
      <c r="R4863">
        <f>COUNTIF(L4864:L4906,"Y")+COUNTIF(L4864:L4906,"S")</f>
        <v>30</v>
      </c>
      <c r="U4863" s="17" t="s">
        <v>7730</v>
      </c>
      <c r="V4863" s="2" t="s">
        <v>5435</v>
      </c>
      <c r="W4863" t="s">
        <v>18395</v>
      </c>
      <c r="Y4863" t="str">
        <f t="shared" si="310"/>
        <v/>
      </c>
      <c r="AA4863" t="str">
        <f t="shared" si="311"/>
        <v/>
      </c>
      <c r="AC4863" s="7"/>
      <c r="AF4863">
        <f>COUNTIF(AE4864:AE4906,"1")</f>
        <v>8</v>
      </c>
      <c r="AG4863" s="2"/>
      <c r="AI4863" s="7"/>
      <c r="AJ4863">
        <f>COUNTIF($K4864:$K4906,"1")-COUNTIFS($K4864:$K4906,"1",$L4864:$L4906,"V")</f>
        <v>8</v>
      </c>
      <c r="AK4863">
        <f>COUNTIFS($K4864:$K4906,"1",$L4864:$L4906,"Y")+COUNTIFS($K4864:$K4906,"1",$L4864:$L4906,"s")</f>
        <v>8</v>
      </c>
      <c r="AL4863">
        <f>COUNTIF($K4864:$K4906,"2")-COUNTIFS($K4864:$K4906,"2",$L4864:$L4906,"V")</f>
        <v>0</v>
      </c>
      <c r="AM4863">
        <f>COUNTIFS($K4864:$K4906,"2",$L4864:$L4906,"Y")+COUNTIFS($K4864:$K4906,"2",$L4864:$L4906,"s")</f>
        <v>0</v>
      </c>
      <c r="AN4863">
        <f>COUNTIF($K4864:$K4906,"3")-COUNTIFS($K4864:$K4906,"3",$L4864:$L4906,"V")</f>
        <v>8</v>
      </c>
      <c r="AO4863">
        <f>COUNTIFS($K4864:$K4906,"3",$L4864:$L4906,"Y")+COUNTIFS($K4864:$K4906,"3",$L4864:$L4906,"s")</f>
        <v>8</v>
      </c>
      <c r="AP4863">
        <f>COUNTIF($K4864:$K4906,"4")-COUNTIFS($K4864:$K4906,"4",$L4864:$L4906,"V")</f>
        <v>1</v>
      </c>
      <c r="AQ4863">
        <f>COUNTIFS($K4864:$K4906,"4",$L4864:$L4906,"Y")+COUNTIFS($K4864:$K4906,"4",$L4864:$L4906,"s")</f>
        <v>0</v>
      </c>
      <c r="AR4863">
        <f>COUNTIF($K4864:$K4906,"5")-COUNTIFS($K4864:$K4906,"5",$L4864:$L4906,"V")</f>
        <v>0</v>
      </c>
      <c r="AS4863">
        <f>COUNTIFS($K4864:$K4906,"5",$L4864:$L4906,"Y")+COUNTIFS($K4864:$K4906,"5",$L4864:$L4906,"s")</f>
        <v>0</v>
      </c>
      <c r="AT4863">
        <f>COUNTIF($K4864:$K4906,"6")-COUNTIFS($K4864:$K4906,"6",$L4864:$L4906,"V")</f>
        <v>0</v>
      </c>
      <c r="AU4863">
        <f>COUNTIFS($K4864:$K4906,"6",$L4864:$L4906,"Y")+COUNTIFS($K4864:$K4906,"6",$L4864:$L4906,"s")</f>
        <v>0</v>
      </c>
      <c r="AV4863">
        <f>COUNTIF($K4864:$K4906,"7")-COUNTIFS($K4864:$K4906,"7",$L4864:$L4906,"V")</f>
        <v>26</v>
      </c>
      <c r="AW4863">
        <f>COUNTIFS($K4864:$K4906,"7",$L4864:$L4906,"Y")+COUNTIFS($K4864:$K4906,"7",$L4864:$L4906,"s")</f>
        <v>14</v>
      </c>
    </row>
    <row r="4864" spans="1:49" ht="11" customHeight="1" outlineLevel="1" x14ac:dyDescent="0.25">
      <c r="A4864" t="s">
        <v>2608</v>
      </c>
      <c r="C4864" s="2" t="s">
        <v>11983</v>
      </c>
      <c r="D4864" s="2">
        <v>54</v>
      </c>
      <c r="E4864" s="7">
        <v>1959</v>
      </c>
      <c r="F4864" s="5" t="s">
        <v>5017</v>
      </c>
      <c r="H4864" s="5" t="s">
        <v>5398</v>
      </c>
      <c r="I4864" s="6" t="s">
        <v>9607</v>
      </c>
      <c r="J4864" s="6" t="s">
        <v>9882</v>
      </c>
      <c r="K4864" s="17">
        <v>7</v>
      </c>
      <c r="L4864" s="17" t="s">
        <v>7730</v>
      </c>
      <c r="M4864" s="9">
        <v>1</v>
      </c>
      <c r="N4864" s="9"/>
      <c r="O4864" s="21"/>
      <c r="Q4864" s="29"/>
      <c r="U4864" s="17"/>
      <c r="V4864" s="2"/>
      <c r="Y4864" t="str">
        <f t="shared" si="310"/>
        <v/>
      </c>
      <c r="AA4864" t="str">
        <f t="shared" si="311"/>
        <v/>
      </c>
      <c r="AC4864" s="7"/>
      <c r="AD4864" t="s">
        <v>9607</v>
      </c>
      <c r="AE4864">
        <f t="shared" ref="AE4864:AE4906" si="314">COUNTIF(I4864,"*Fuji*")</f>
        <v>0</v>
      </c>
      <c r="AG4864" s="2"/>
      <c r="AI4864" s="7"/>
    </row>
    <row r="4865" spans="1:35" ht="11" customHeight="1" outlineLevel="1" x14ac:dyDescent="0.25">
      <c r="A4865" t="s">
        <v>2608</v>
      </c>
      <c r="C4865" s="2" t="s">
        <v>11983</v>
      </c>
      <c r="D4865" s="2">
        <v>54</v>
      </c>
      <c r="E4865" s="7">
        <v>1959</v>
      </c>
      <c r="F4865" s="5" t="s">
        <v>7028</v>
      </c>
      <c r="H4865" s="5" t="s">
        <v>5398</v>
      </c>
      <c r="I4865" s="6" t="s">
        <v>9607</v>
      </c>
      <c r="J4865" s="6" t="s">
        <v>9882</v>
      </c>
      <c r="K4865" s="17">
        <v>7</v>
      </c>
      <c r="L4865" s="17" t="s">
        <v>7730</v>
      </c>
      <c r="M4865" s="9">
        <v>1.5</v>
      </c>
      <c r="N4865" s="9"/>
      <c r="O4865" s="21"/>
      <c r="Q4865" s="29"/>
      <c r="U4865" s="17"/>
      <c r="V4865" s="2"/>
      <c r="Y4865">
        <f t="shared" si="310"/>
        <v>1</v>
      </c>
      <c r="AA4865" t="str">
        <f t="shared" si="311"/>
        <v/>
      </c>
      <c r="AC4865" s="7"/>
      <c r="AD4865" t="s">
        <v>9607</v>
      </c>
      <c r="AE4865">
        <f t="shared" si="314"/>
        <v>0</v>
      </c>
      <c r="AG4865" s="2"/>
      <c r="AI4865" s="7"/>
    </row>
    <row r="4866" spans="1:35" ht="11" customHeight="1" outlineLevel="1" x14ac:dyDescent="0.25">
      <c r="A4866" t="s">
        <v>2608</v>
      </c>
      <c r="C4866" s="2" t="s">
        <v>11983</v>
      </c>
      <c r="D4866" s="2">
        <v>225</v>
      </c>
      <c r="E4866" s="7">
        <v>1965</v>
      </c>
      <c r="F4866" s="5" t="s">
        <v>9879</v>
      </c>
      <c r="H4866" s="5" t="s">
        <v>5398</v>
      </c>
      <c r="I4866" s="6" t="s">
        <v>9607</v>
      </c>
      <c r="J4866" s="6" t="s">
        <v>9878</v>
      </c>
      <c r="K4866" s="17">
        <v>7</v>
      </c>
      <c r="L4866" s="17" t="s">
        <v>7732</v>
      </c>
      <c r="M4866" s="9"/>
      <c r="N4866" s="9"/>
      <c r="O4866" s="21"/>
      <c r="Q4866" s="29"/>
      <c r="U4866" s="17"/>
      <c r="V4866" s="2"/>
      <c r="Y4866" t="str">
        <f t="shared" si="310"/>
        <v/>
      </c>
      <c r="AA4866" t="str">
        <f t="shared" si="311"/>
        <v/>
      </c>
      <c r="AC4866" s="7"/>
      <c r="AD4866" t="s">
        <v>9607</v>
      </c>
      <c r="AE4866">
        <f t="shared" si="314"/>
        <v>0</v>
      </c>
      <c r="AG4866" s="2"/>
      <c r="AI4866" s="7"/>
    </row>
    <row r="4867" spans="1:35" ht="11" customHeight="1" outlineLevel="1" x14ac:dyDescent="0.25">
      <c r="A4867" t="s">
        <v>2608</v>
      </c>
      <c r="C4867" s="2" t="s">
        <v>11983</v>
      </c>
      <c r="D4867" s="2">
        <v>286</v>
      </c>
      <c r="E4867" s="7">
        <v>1967</v>
      </c>
      <c r="F4867" s="5" t="s">
        <v>9881</v>
      </c>
      <c r="H4867" s="5" t="s">
        <v>5398</v>
      </c>
      <c r="I4867" s="6" t="s">
        <v>9607</v>
      </c>
      <c r="J4867" s="6" t="s">
        <v>9880</v>
      </c>
      <c r="K4867" s="17">
        <v>7</v>
      </c>
      <c r="L4867" s="17" t="s">
        <v>7732</v>
      </c>
      <c r="M4867" s="9"/>
      <c r="N4867" s="9"/>
      <c r="O4867" s="21"/>
      <c r="Q4867" s="29"/>
      <c r="U4867" s="17"/>
      <c r="V4867" s="2"/>
      <c r="Y4867" t="str">
        <f t="shared" si="310"/>
        <v/>
      </c>
      <c r="AA4867" t="str">
        <f t="shared" si="311"/>
        <v/>
      </c>
      <c r="AC4867" s="7"/>
      <c r="AD4867" t="s">
        <v>9607</v>
      </c>
      <c r="AE4867">
        <f t="shared" si="314"/>
        <v>0</v>
      </c>
      <c r="AG4867" s="2"/>
      <c r="AI4867" s="7"/>
    </row>
    <row r="4868" spans="1:35" ht="11" customHeight="1" outlineLevel="1" x14ac:dyDescent="0.25">
      <c r="A4868" t="s">
        <v>2608</v>
      </c>
      <c r="C4868" s="2" t="s">
        <v>11983</v>
      </c>
      <c r="D4868" s="2">
        <v>964</v>
      </c>
      <c r="E4868" s="7">
        <v>1983</v>
      </c>
      <c r="F4868" s="5" t="s">
        <v>2728</v>
      </c>
      <c r="H4868" s="5" t="s">
        <v>5398</v>
      </c>
      <c r="I4868" s="6" t="s">
        <v>7554</v>
      </c>
      <c r="J4868" s="6" t="s">
        <v>8251</v>
      </c>
      <c r="K4868" s="17">
        <v>7</v>
      </c>
      <c r="L4868" s="17" t="s">
        <v>7732</v>
      </c>
      <c r="M4868" s="9"/>
      <c r="N4868" s="9"/>
      <c r="O4868" s="21"/>
      <c r="Q4868" s="29"/>
      <c r="U4868" s="17"/>
      <c r="V4868" s="2"/>
      <c r="Y4868" t="str">
        <f t="shared" si="310"/>
        <v/>
      </c>
      <c r="AA4868" t="str">
        <f t="shared" si="311"/>
        <v/>
      </c>
      <c r="AC4868" s="7"/>
      <c r="AD4868" t="s">
        <v>7554</v>
      </c>
      <c r="AE4868">
        <f t="shared" si="314"/>
        <v>0</v>
      </c>
      <c r="AG4868" s="2"/>
      <c r="AI4868" s="7"/>
    </row>
    <row r="4869" spans="1:35" ht="11" customHeight="1" outlineLevel="1" x14ac:dyDescent="0.25">
      <c r="A4869" t="s">
        <v>2608</v>
      </c>
      <c r="C4869" s="2" t="s">
        <v>11983</v>
      </c>
      <c r="D4869" s="2">
        <v>1418</v>
      </c>
      <c r="E4869" s="7">
        <v>1990</v>
      </c>
      <c r="F4869" s="5" t="s">
        <v>13506</v>
      </c>
      <c r="H4869" s="5" t="s">
        <v>5398</v>
      </c>
      <c r="I4869" s="6" t="s">
        <v>2609</v>
      </c>
      <c r="J4869" s="6" t="s">
        <v>9883</v>
      </c>
      <c r="K4869" s="17">
        <v>1</v>
      </c>
      <c r="L4869" s="17" t="s">
        <v>20076</v>
      </c>
      <c r="M4869" s="9"/>
      <c r="N4869" s="9"/>
      <c r="O4869" s="21"/>
      <c r="Q4869" s="29"/>
      <c r="S4869">
        <v>1</v>
      </c>
      <c r="T4869">
        <v>1</v>
      </c>
      <c r="U4869" s="17"/>
      <c r="V4869" s="2">
        <v>1226</v>
      </c>
      <c r="Y4869" t="str">
        <f t="shared" si="310"/>
        <v/>
      </c>
      <c r="AA4869" t="str">
        <f t="shared" si="311"/>
        <v/>
      </c>
      <c r="AC4869" s="7"/>
      <c r="AD4869" t="s">
        <v>2609</v>
      </c>
      <c r="AE4869">
        <f t="shared" si="314"/>
        <v>0</v>
      </c>
      <c r="AG4869" s="2"/>
      <c r="AH4869" t="s">
        <v>2610</v>
      </c>
      <c r="AI4869" s="7" t="s">
        <v>4922</v>
      </c>
    </row>
    <row r="4870" spans="1:35" ht="11" customHeight="1" outlineLevel="1" x14ac:dyDescent="0.25">
      <c r="A4870" t="s">
        <v>2608</v>
      </c>
      <c r="C4870" s="2" t="s">
        <v>11983</v>
      </c>
      <c r="D4870" s="2" t="s">
        <v>9884</v>
      </c>
      <c r="E4870" s="7">
        <v>1990</v>
      </c>
      <c r="F4870" s="5" t="s">
        <v>21701</v>
      </c>
      <c r="H4870" s="5" t="s">
        <v>5398</v>
      </c>
      <c r="I4870" s="6" t="s">
        <v>2609</v>
      </c>
      <c r="J4870" s="6" t="s">
        <v>9883</v>
      </c>
      <c r="K4870" s="17">
        <v>1</v>
      </c>
      <c r="L4870" s="17" t="s">
        <v>7730</v>
      </c>
      <c r="M4870" s="9">
        <v>9</v>
      </c>
      <c r="N4870" s="9"/>
      <c r="O4870" s="21"/>
      <c r="Q4870" s="29"/>
      <c r="U4870" s="17"/>
      <c r="V4870" s="2"/>
      <c r="Y4870" t="str">
        <f t="shared" si="310"/>
        <v/>
      </c>
      <c r="AA4870">
        <f t="shared" si="311"/>
        <v>1</v>
      </c>
      <c r="AC4870" s="7"/>
      <c r="AD4870" t="s">
        <v>2609</v>
      </c>
      <c r="AE4870">
        <f t="shared" si="314"/>
        <v>0</v>
      </c>
      <c r="AG4870" s="2"/>
      <c r="AI4870" s="7"/>
    </row>
    <row r="4871" spans="1:35" ht="11" customHeight="1" outlineLevel="1" x14ac:dyDescent="0.25">
      <c r="A4871" t="s">
        <v>2608</v>
      </c>
      <c r="C4871" s="2" t="s">
        <v>11983</v>
      </c>
      <c r="D4871" s="2">
        <v>1465</v>
      </c>
      <c r="E4871" s="7">
        <v>1991</v>
      </c>
      <c r="F4871" s="5" t="s">
        <v>2974</v>
      </c>
      <c r="H4871" s="5" t="s">
        <v>5398</v>
      </c>
      <c r="I4871" s="6" t="s">
        <v>9886</v>
      </c>
      <c r="J4871" s="6" t="s">
        <v>7554</v>
      </c>
      <c r="K4871" s="17">
        <v>7</v>
      </c>
      <c r="L4871" s="17" t="s">
        <v>7732</v>
      </c>
      <c r="M4871" s="9"/>
      <c r="N4871" s="9"/>
      <c r="O4871" s="21"/>
      <c r="Q4871" s="29"/>
      <c r="U4871" s="17"/>
      <c r="V4871" s="2"/>
      <c r="Y4871" t="str">
        <f t="shared" si="310"/>
        <v/>
      </c>
      <c r="AA4871" t="str">
        <f t="shared" si="311"/>
        <v/>
      </c>
      <c r="AC4871" s="7"/>
      <c r="AD4871" t="s">
        <v>9886</v>
      </c>
      <c r="AE4871">
        <f t="shared" si="314"/>
        <v>0</v>
      </c>
      <c r="AG4871" s="2"/>
      <c r="AI4871" s="7"/>
    </row>
    <row r="4872" spans="1:35" ht="11" customHeight="1" outlineLevel="1" collapsed="1" x14ac:dyDescent="0.25">
      <c r="A4872" t="s">
        <v>2608</v>
      </c>
      <c r="C4872" s="2" t="s">
        <v>11983</v>
      </c>
      <c r="D4872" s="2">
        <v>1466</v>
      </c>
      <c r="E4872" s="7">
        <v>1991</v>
      </c>
      <c r="F4872" s="5" t="s">
        <v>1346</v>
      </c>
      <c r="H4872" s="5" t="s">
        <v>5398</v>
      </c>
      <c r="I4872" s="6" t="s">
        <v>9887</v>
      </c>
      <c r="J4872" s="6" t="s">
        <v>7554</v>
      </c>
      <c r="K4872" s="17">
        <v>7</v>
      </c>
      <c r="L4872" s="17" t="s">
        <v>7732</v>
      </c>
      <c r="M4872" s="9"/>
      <c r="N4872" s="9"/>
      <c r="O4872" s="21"/>
      <c r="Q4872" s="29"/>
      <c r="U4872" s="17"/>
      <c r="V4872" s="2"/>
      <c r="Y4872" t="str">
        <f t="shared" si="310"/>
        <v/>
      </c>
      <c r="AA4872" t="str">
        <f t="shared" si="311"/>
        <v/>
      </c>
      <c r="AC4872" s="7"/>
      <c r="AD4872" t="s">
        <v>9887</v>
      </c>
      <c r="AE4872">
        <f t="shared" si="314"/>
        <v>0</v>
      </c>
      <c r="AG4872" s="2"/>
      <c r="AI4872" s="7"/>
    </row>
    <row r="4873" spans="1:35" ht="11" customHeight="1" outlineLevel="1" x14ac:dyDescent="0.25">
      <c r="A4873" t="s">
        <v>2608</v>
      </c>
      <c r="C4873" s="2" t="s">
        <v>11983</v>
      </c>
      <c r="D4873" s="2">
        <v>1467</v>
      </c>
      <c r="E4873" s="7">
        <v>1991</v>
      </c>
      <c r="F4873" s="5" t="s">
        <v>1689</v>
      </c>
      <c r="H4873" s="5" t="s">
        <v>5398</v>
      </c>
      <c r="I4873" s="6" t="s">
        <v>9888</v>
      </c>
      <c r="J4873" s="6" t="s">
        <v>7554</v>
      </c>
      <c r="K4873" s="17">
        <v>7</v>
      </c>
      <c r="L4873" s="17" t="s">
        <v>7732</v>
      </c>
      <c r="M4873" s="9"/>
      <c r="N4873" s="9"/>
      <c r="O4873" s="21"/>
      <c r="Q4873" s="29"/>
      <c r="U4873" s="17"/>
      <c r="V4873" s="2"/>
      <c r="Y4873" t="str">
        <f t="shared" si="310"/>
        <v/>
      </c>
      <c r="AA4873" t="str">
        <f t="shared" si="311"/>
        <v/>
      </c>
      <c r="AC4873" s="7"/>
      <c r="AD4873" t="s">
        <v>9888</v>
      </c>
      <c r="AE4873">
        <f t="shared" si="314"/>
        <v>0</v>
      </c>
      <c r="AG4873" s="2"/>
      <c r="AI4873" s="7"/>
    </row>
    <row r="4874" spans="1:35" ht="11" customHeight="1" outlineLevel="1" x14ac:dyDescent="0.25">
      <c r="A4874" t="s">
        <v>2608</v>
      </c>
      <c r="C4874" s="2" t="s">
        <v>11983</v>
      </c>
      <c r="D4874" s="2">
        <v>1468</v>
      </c>
      <c r="E4874" s="7">
        <v>1991</v>
      </c>
      <c r="F4874" s="5" t="s">
        <v>13501</v>
      </c>
      <c r="H4874" s="5" t="s">
        <v>5398</v>
      </c>
      <c r="I4874" s="6" t="s">
        <v>9889</v>
      </c>
      <c r="J4874" s="6" t="s">
        <v>7554</v>
      </c>
      <c r="K4874" s="17">
        <v>7</v>
      </c>
      <c r="L4874" s="17" t="s">
        <v>7732</v>
      </c>
      <c r="M4874" s="9"/>
      <c r="N4874" s="9"/>
      <c r="O4874" s="21"/>
      <c r="Q4874" s="29"/>
      <c r="U4874" s="17"/>
      <c r="V4874" s="2"/>
      <c r="Y4874" t="str">
        <f t="shared" si="310"/>
        <v/>
      </c>
      <c r="AA4874" t="str">
        <f t="shared" si="311"/>
        <v/>
      </c>
      <c r="AC4874" s="7"/>
      <c r="AD4874" t="s">
        <v>9889</v>
      </c>
      <c r="AE4874">
        <f t="shared" si="314"/>
        <v>0</v>
      </c>
      <c r="AG4874" s="2"/>
      <c r="AI4874" s="7"/>
    </row>
    <row r="4875" spans="1:35" ht="11" customHeight="1" outlineLevel="1" x14ac:dyDescent="0.25">
      <c r="A4875" t="s">
        <v>2608</v>
      </c>
      <c r="C4875" s="2" t="s">
        <v>11983</v>
      </c>
      <c r="D4875" s="2">
        <v>1469</v>
      </c>
      <c r="E4875" s="7">
        <v>1991</v>
      </c>
      <c r="F4875" s="5" t="s">
        <v>21702</v>
      </c>
      <c r="H4875" s="5" t="s">
        <v>5398</v>
      </c>
      <c r="I4875" s="6" t="s">
        <v>9607</v>
      </c>
      <c r="J4875" s="6" t="s">
        <v>7554</v>
      </c>
      <c r="K4875" s="17">
        <v>7</v>
      </c>
      <c r="L4875" s="17" t="s">
        <v>7732</v>
      </c>
      <c r="M4875" s="9"/>
      <c r="N4875" s="9"/>
      <c r="O4875" s="21"/>
      <c r="Q4875" s="29"/>
      <c r="U4875" s="17"/>
      <c r="V4875" s="2"/>
      <c r="Y4875" t="str">
        <f t="shared" si="310"/>
        <v/>
      </c>
      <c r="AA4875" t="str">
        <f t="shared" si="311"/>
        <v/>
      </c>
      <c r="AC4875" s="7"/>
      <c r="AD4875" t="s">
        <v>9607</v>
      </c>
      <c r="AE4875">
        <f t="shared" si="314"/>
        <v>0</v>
      </c>
      <c r="AG4875" s="2"/>
      <c r="AI4875" s="7"/>
    </row>
    <row r="4876" spans="1:35" ht="11" customHeight="1" outlineLevel="1" x14ac:dyDescent="0.25">
      <c r="A4876" t="s">
        <v>2608</v>
      </c>
      <c r="C4876" s="2" t="s">
        <v>11983</v>
      </c>
      <c r="D4876" s="2">
        <v>1470</v>
      </c>
      <c r="E4876" s="7">
        <v>1991</v>
      </c>
      <c r="F4876" s="5" t="s">
        <v>16965</v>
      </c>
      <c r="H4876" s="5" t="s">
        <v>5398</v>
      </c>
      <c r="I4876" s="6" t="s">
        <v>9607</v>
      </c>
      <c r="J4876" s="6" t="s">
        <v>7554</v>
      </c>
      <c r="K4876" s="17">
        <v>7</v>
      </c>
      <c r="L4876" s="17" t="s">
        <v>7732</v>
      </c>
      <c r="M4876" s="9"/>
      <c r="N4876" s="9"/>
      <c r="O4876" s="21"/>
      <c r="Q4876" s="29"/>
      <c r="U4876" s="17"/>
      <c r="V4876" s="2"/>
      <c r="Y4876" t="str">
        <f t="shared" si="310"/>
        <v/>
      </c>
      <c r="AA4876" t="str">
        <f t="shared" si="311"/>
        <v/>
      </c>
      <c r="AC4876" s="7"/>
      <c r="AD4876" t="s">
        <v>9607</v>
      </c>
      <c r="AE4876">
        <f t="shared" si="314"/>
        <v>0</v>
      </c>
      <c r="AG4876" s="2"/>
      <c r="AI4876" s="7"/>
    </row>
    <row r="4877" spans="1:35" ht="11" customHeight="1" outlineLevel="1" x14ac:dyDescent="0.25">
      <c r="A4877" t="s">
        <v>2608</v>
      </c>
      <c r="C4877" s="2" t="s">
        <v>11983</v>
      </c>
      <c r="D4877" s="2" t="s">
        <v>9885</v>
      </c>
      <c r="E4877" s="7">
        <v>1991</v>
      </c>
      <c r="F4877" s="5" t="s">
        <v>21703</v>
      </c>
      <c r="H4877" s="5" t="s">
        <v>5398</v>
      </c>
      <c r="I4877" s="6" t="s">
        <v>9607</v>
      </c>
      <c r="J4877" s="6" t="s">
        <v>7554</v>
      </c>
      <c r="K4877" s="17">
        <v>7</v>
      </c>
      <c r="L4877" s="17" t="s">
        <v>7732</v>
      </c>
      <c r="M4877" s="9"/>
      <c r="N4877" s="9"/>
      <c r="O4877" s="21"/>
      <c r="Q4877" s="29"/>
      <c r="U4877" s="17"/>
      <c r="V4877" s="2"/>
      <c r="Y4877" t="str">
        <f t="shared" si="310"/>
        <v/>
      </c>
      <c r="AA4877">
        <f t="shared" si="311"/>
        <v>1</v>
      </c>
      <c r="AC4877" s="7"/>
      <c r="AD4877" t="s">
        <v>9607</v>
      </c>
      <c r="AE4877">
        <f t="shared" si="314"/>
        <v>0</v>
      </c>
      <c r="AG4877" s="2"/>
      <c r="AI4877" s="7"/>
    </row>
    <row r="4878" spans="1:35" ht="11" customHeight="1" outlineLevel="1" x14ac:dyDescent="0.25">
      <c r="A4878" t="s">
        <v>2608</v>
      </c>
      <c r="C4878" s="2" t="s">
        <v>11983</v>
      </c>
      <c r="D4878" s="2" t="s">
        <v>9890</v>
      </c>
      <c r="E4878" s="7">
        <v>1995</v>
      </c>
      <c r="F4878" s="5" t="s">
        <v>21704</v>
      </c>
      <c r="H4878" s="5" t="s">
        <v>5398</v>
      </c>
      <c r="I4878" s="6" t="s">
        <v>2013</v>
      </c>
      <c r="J4878" s="6" t="s">
        <v>9891</v>
      </c>
      <c r="K4878" s="17">
        <v>1</v>
      </c>
      <c r="L4878" s="17" t="s">
        <v>7730</v>
      </c>
      <c r="M4878" s="9">
        <v>7</v>
      </c>
      <c r="N4878" s="9"/>
      <c r="O4878" s="21"/>
      <c r="Q4878" s="29"/>
      <c r="U4878" s="17"/>
      <c r="V4878" s="2">
        <v>1823</v>
      </c>
      <c r="Y4878" t="str">
        <f t="shared" si="310"/>
        <v/>
      </c>
      <c r="AA4878" t="str">
        <f t="shared" si="311"/>
        <v/>
      </c>
      <c r="AC4878" s="7"/>
      <c r="AD4878" t="s">
        <v>2013</v>
      </c>
      <c r="AE4878">
        <f t="shared" si="314"/>
        <v>0</v>
      </c>
      <c r="AG4878" s="2">
        <v>1</v>
      </c>
      <c r="AH4878" t="s">
        <v>3354</v>
      </c>
      <c r="AI4878" s="7" t="s">
        <v>4922</v>
      </c>
    </row>
    <row r="4879" spans="1:35" ht="11" customHeight="1" outlineLevel="1" x14ac:dyDescent="0.25">
      <c r="A4879" t="s">
        <v>2608</v>
      </c>
      <c r="C4879" s="2" t="s">
        <v>11983</v>
      </c>
      <c r="D4879" s="2">
        <v>2502</v>
      </c>
      <c r="E4879" s="7">
        <v>1997</v>
      </c>
      <c r="F4879" s="5" t="s">
        <v>16965</v>
      </c>
      <c r="H4879" s="5" t="s">
        <v>5398</v>
      </c>
      <c r="I4879" s="6" t="s">
        <v>5399</v>
      </c>
      <c r="J4879" s="6" t="s">
        <v>9893</v>
      </c>
      <c r="K4879" s="17">
        <v>3</v>
      </c>
      <c r="L4879" s="18" t="s">
        <v>20076</v>
      </c>
      <c r="M4879" s="9"/>
      <c r="N4879" s="9"/>
      <c r="O4879" s="21"/>
      <c r="Q4879" s="29"/>
      <c r="U4879" s="17"/>
      <c r="V4879" s="2"/>
      <c r="Y4879" t="str">
        <f t="shared" si="310"/>
        <v/>
      </c>
      <c r="AA4879" t="str">
        <f t="shared" si="311"/>
        <v/>
      </c>
      <c r="AC4879" s="7"/>
      <c r="AD4879" t="s">
        <v>5399</v>
      </c>
      <c r="AE4879">
        <f t="shared" si="314"/>
        <v>1</v>
      </c>
      <c r="AG4879" s="2"/>
      <c r="AI4879" s="7"/>
    </row>
    <row r="4880" spans="1:35" ht="11" customHeight="1" outlineLevel="1" x14ac:dyDescent="0.25">
      <c r="A4880" t="s">
        <v>2608</v>
      </c>
      <c r="C4880" s="2" t="s">
        <v>11983</v>
      </c>
      <c r="D4880" s="2" t="s">
        <v>9892</v>
      </c>
      <c r="E4880" s="7">
        <v>1997</v>
      </c>
      <c r="F4880" s="5" t="s">
        <v>21705</v>
      </c>
      <c r="H4880" s="5" t="s">
        <v>5398</v>
      </c>
      <c r="I4880" s="6" t="s">
        <v>5399</v>
      </c>
      <c r="J4880" s="6" t="s">
        <v>9893</v>
      </c>
      <c r="K4880" s="17">
        <v>3</v>
      </c>
      <c r="L4880" s="18" t="s">
        <v>7730</v>
      </c>
      <c r="M4880" s="9">
        <v>6.1</v>
      </c>
      <c r="N4880" s="9"/>
      <c r="O4880" s="21"/>
      <c r="Q4880" s="29"/>
      <c r="U4880" s="17"/>
      <c r="V4880" s="2"/>
      <c r="Y4880" t="str">
        <f t="shared" si="310"/>
        <v/>
      </c>
      <c r="AA4880">
        <f t="shared" si="311"/>
        <v>1</v>
      </c>
      <c r="AC4880" s="7"/>
      <c r="AD4880" t="s">
        <v>5399</v>
      </c>
      <c r="AE4880">
        <f t="shared" si="314"/>
        <v>1</v>
      </c>
      <c r="AG4880" s="2"/>
      <c r="AI4880" s="7"/>
    </row>
    <row r="4881" spans="1:35" ht="11" customHeight="1" outlineLevel="1" x14ac:dyDescent="0.25">
      <c r="A4881" t="s">
        <v>2608</v>
      </c>
      <c r="C4881" s="2" t="s">
        <v>11983</v>
      </c>
      <c r="D4881" s="2">
        <v>2888</v>
      </c>
      <c r="E4881" s="7">
        <v>1999</v>
      </c>
      <c r="F4881" s="5" t="s">
        <v>16965</v>
      </c>
      <c r="H4881" s="5" t="s">
        <v>5398</v>
      </c>
      <c r="I4881" s="6" t="s">
        <v>2014</v>
      </c>
      <c r="J4881" s="6" t="s">
        <v>8499</v>
      </c>
      <c r="K4881" s="17">
        <v>1</v>
      </c>
      <c r="L4881" s="17" t="s">
        <v>7730</v>
      </c>
      <c r="M4881" s="9">
        <v>6.8</v>
      </c>
      <c r="N4881" s="9"/>
      <c r="O4881" s="21"/>
      <c r="Q4881" s="29"/>
      <c r="U4881" s="17"/>
      <c r="V4881" s="2">
        <v>2088</v>
      </c>
      <c r="Y4881" t="str">
        <f t="shared" si="310"/>
        <v/>
      </c>
      <c r="AA4881" t="str">
        <f t="shared" si="311"/>
        <v/>
      </c>
      <c r="AC4881" s="7"/>
      <c r="AD4881" t="s">
        <v>2014</v>
      </c>
      <c r="AE4881">
        <f t="shared" si="314"/>
        <v>0</v>
      </c>
      <c r="AG4881" s="2"/>
      <c r="AH4881" t="s">
        <v>3354</v>
      </c>
      <c r="AI4881" s="7" t="s">
        <v>4922</v>
      </c>
    </row>
    <row r="4882" spans="1:35" ht="11" customHeight="1" outlineLevel="1" x14ac:dyDescent="0.25">
      <c r="A4882" t="s">
        <v>2608</v>
      </c>
      <c r="C4882" s="2" t="s">
        <v>11983</v>
      </c>
      <c r="D4882" s="2">
        <v>2909</v>
      </c>
      <c r="E4882" s="7">
        <v>1999</v>
      </c>
      <c r="F4882" s="5" t="s">
        <v>21706</v>
      </c>
      <c r="H4882" s="5" t="s">
        <v>5398</v>
      </c>
      <c r="I4882" s="6" t="s">
        <v>3328</v>
      </c>
      <c r="J4882" s="6" t="s">
        <v>8499</v>
      </c>
      <c r="K4882" s="17">
        <v>1</v>
      </c>
      <c r="L4882" s="17" t="s">
        <v>7730</v>
      </c>
      <c r="M4882" s="9">
        <v>5</v>
      </c>
      <c r="N4882" s="9"/>
      <c r="O4882" s="21"/>
      <c r="Q4882" s="29"/>
      <c r="S4882">
        <v>1</v>
      </c>
      <c r="T4882">
        <v>1</v>
      </c>
      <c r="U4882" s="17"/>
      <c r="V4882" s="2">
        <v>2092</v>
      </c>
      <c r="Y4882" t="str">
        <f t="shared" ref="Y4882:Y4949" si="315">IF(COUNTIF(F4882,"*fdc*"),1,"")</f>
        <v/>
      </c>
      <c r="AA4882">
        <f t="shared" ref="AA4882:AA4949" si="316">IF(COUNTIF(F4882,"*s/s*"),1,"")</f>
        <v>1</v>
      </c>
      <c r="AC4882" s="7"/>
      <c r="AD4882" t="s">
        <v>3328</v>
      </c>
      <c r="AE4882">
        <f t="shared" si="314"/>
        <v>0</v>
      </c>
      <c r="AG4882" s="2"/>
      <c r="AH4882" t="s">
        <v>3354</v>
      </c>
      <c r="AI4882" s="7" t="s">
        <v>4922</v>
      </c>
    </row>
    <row r="4883" spans="1:35" ht="11" customHeight="1" outlineLevel="1" x14ac:dyDescent="0.25">
      <c r="A4883" t="s">
        <v>2608</v>
      </c>
      <c r="C4883" s="2" t="s">
        <v>11983</v>
      </c>
      <c r="D4883" s="2">
        <v>2910</v>
      </c>
      <c r="E4883" s="7">
        <v>1999</v>
      </c>
      <c r="F4883" s="5" t="s">
        <v>21706</v>
      </c>
      <c r="H4883" s="5" t="s">
        <v>5398</v>
      </c>
      <c r="I4883" s="6" t="s">
        <v>9895</v>
      </c>
      <c r="J4883" s="6" t="s">
        <v>8499</v>
      </c>
      <c r="K4883" s="17">
        <v>1</v>
      </c>
      <c r="L4883" s="17" t="s">
        <v>7730</v>
      </c>
      <c r="M4883" s="9">
        <v>5.2</v>
      </c>
      <c r="N4883" s="9"/>
      <c r="O4883" s="21"/>
      <c r="Q4883" s="29"/>
      <c r="U4883" s="17"/>
      <c r="V4883" s="2"/>
      <c r="Y4883" t="str">
        <f t="shared" si="315"/>
        <v/>
      </c>
      <c r="AA4883">
        <f t="shared" si="316"/>
        <v>1</v>
      </c>
      <c r="AC4883" s="7"/>
      <c r="AD4883" t="s">
        <v>9895</v>
      </c>
      <c r="AE4883">
        <f t="shared" si="314"/>
        <v>0</v>
      </c>
      <c r="AG4883" s="2">
        <v>1</v>
      </c>
      <c r="AH4883" t="s">
        <v>3354</v>
      </c>
      <c r="AI4883" s="7" t="s">
        <v>4922</v>
      </c>
    </row>
    <row r="4884" spans="1:35" ht="11" customHeight="1" outlineLevel="1" x14ac:dyDescent="0.25">
      <c r="A4884" t="s">
        <v>2608</v>
      </c>
      <c r="C4884" s="2" t="s">
        <v>11983</v>
      </c>
      <c r="D4884" s="2">
        <v>3000</v>
      </c>
      <c r="E4884" s="7">
        <v>1999</v>
      </c>
      <c r="F4884" s="5" t="s">
        <v>21707</v>
      </c>
      <c r="H4884" s="5" t="s">
        <v>5398</v>
      </c>
      <c r="I4884" s="6" t="s">
        <v>5889</v>
      </c>
      <c r="J4884" s="6" t="s">
        <v>9902</v>
      </c>
      <c r="K4884" s="17">
        <v>3</v>
      </c>
      <c r="L4884" s="18" t="s">
        <v>20076</v>
      </c>
      <c r="M4884" s="9"/>
      <c r="N4884" s="9"/>
      <c r="O4884" s="21"/>
      <c r="Q4884" s="29"/>
      <c r="U4884" s="17"/>
      <c r="V4884" s="2">
        <v>2113</v>
      </c>
      <c r="Y4884" t="str">
        <f t="shared" si="315"/>
        <v/>
      </c>
      <c r="AA4884" t="str">
        <f t="shared" si="316"/>
        <v/>
      </c>
      <c r="AC4884" s="7"/>
      <c r="AD4884" t="s">
        <v>5889</v>
      </c>
      <c r="AE4884">
        <f t="shared" si="314"/>
        <v>1</v>
      </c>
      <c r="AG4884" s="2"/>
      <c r="AH4884" t="s">
        <v>4921</v>
      </c>
      <c r="AI4884" s="7" t="s">
        <v>4922</v>
      </c>
    </row>
    <row r="4885" spans="1:35" ht="11" customHeight="1" outlineLevel="1" x14ac:dyDescent="0.25">
      <c r="A4885" t="s">
        <v>2608</v>
      </c>
      <c r="C4885" s="2" t="s">
        <v>11983</v>
      </c>
      <c r="D4885" s="2" t="s">
        <v>9903</v>
      </c>
      <c r="E4885" s="7">
        <v>1999</v>
      </c>
      <c r="F4885" s="5" t="s">
        <v>21708</v>
      </c>
      <c r="H4885" s="5" t="s">
        <v>5398</v>
      </c>
      <c r="I4885" s="6" t="s">
        <v>5889</v>
      </c>
      <c r="J4885" s="6" t="s">
        <v>9902</v>
      </c>
      <c r="K4885" s="17">
        <v>3</v>
      </c>
      <c r="L4885" s="18" t="s">
        <v>7730</v>
      </c>
      <c r="M4885" s="9">
        <v>5.9</v>
      </c>
      <c r="N4885" s="9"/>
      <c r="O4885" s="21"/>
      <c r="Q4885" s="29"/>
      <c r="U4885" s="17"/>
      <c r="V4885" s="2"/>
      <c r="Y4885" t="str">
        <f t="shared" si="315"/>
        <v/>
      </c>
      <c r="AA4885">
        <f t="shared" si="316"/>
        <v>1</v>
      </c>
      <c r="AC4885" s="7"/>
      <c r="AD4885" t="s">
        <v>5889</v>
      </c>
      <c r="AE4885">
        <f t="shared" si="314"/>
        <v>1</v>
      </c>
      <c r="AG4885" s="2"/>
      <c r="AH4885" t="s">
        <v>4921</v>
      </c>
      <c r="AI4885" s="7" t="s">
        <v>4922</v>
      </c>
    </row>
    <row r="4886" spans="1:35" ht="11" customHeight="1" outlineLevel="1" x14ac:dyDescent="0.25">
      <c r="A4886" t="s">
        <v>2608</v>
      </c>
      <c r="C4886" s="2" t="s">
        <v>11983</v>
      </c>
      <c r="D4886" s="2">
        <v>3248</v>
      </c>
      <c r="E4886" s="7">
        <v>2001</v>
      </c>
      <c r="F4886" s="5" t="s">
        <v>21709</v>
      </c>
      <c r="H4886" s="5" t="s">
        <v>5398</v>
      </c>
      <c r="I4886" s="6" t="s">
        <v>5274</v>
      </c>
      <c r="J4886" s="6" t="s">
        <v>9904</v>
      </c>
      <c r="K4886" s="17">
        <v>3</v>
      </c>
      <c r="L4886" s="18" t="s">
        <v>20076</v>
      </c>
      <c r="M4886" s="9"/>
      <c r="N4886" s="9"/>
      <c r="O4886" s="21"/>
      <c r="Q4886" s="29"/>
      <c r="U4886" s="17"/>
      <c r="V4886" s="2">
        <v>2226</v>
      </c>
      <c r="Y4886" t="str">
        <f t="shared" si="315"/>
        <v/>
      </c>
      <c r="AA4886" t="str">
        <f t="shared" si="316"/>
        <v/>
      </c>
      <c r="AC4886" s="7"/>
      <c r="AD4886" t="s">
        <v>5274</v>
      </c>
      <c r="AE4886">
        <f t="shared" si="314"/>
        <v>1</v>
      </c>
      <c r="AG4886" s="2"/>
      <c r="AH4886" t="s">
        <v>4921</v>
      </c>
      <c r="AI4886" s="7" t="s">
        <v>4922</v>
      </c>
    </row>
    <row r="4887" spans="1:35" ht="11" customHeight="1" outlineLevel="1" x14ac:dyDescent="0.25">
      <c r="A4887" t="s">
        <v>2608</v>
      </c>
      <c r="C4887" s="2" t="s">
        <v>11983</v>
      </c>
      <c r="D4887" s="2" t="s">
        <v>9905</v>
      </c>
      <c r="E4887" s="7">
        <v>2001</v>
      </c>
      <c r="F4887" s="5" t="s">
        <v>21710</v>
      </c>
      <c r="H4887" s="5" t="s">
        <v>5398</v>
      </c>
      <c r="I4887" s="6" t="s">
        <v>5274</v>
      </c>
      <c r="J4887" s="6" t="s">
        <v>9904</v>
      </c>
      <c r="K4887" s="17">
        <v>3</v>
      </c>
      <c r="L4887" s="18" t="s">
        <v>7730</v>
      </c>
      <c r="M4887" s="9">
        <v>8.1</v>
      </c>
      <c r="N4887" s="9"/>
      <c r="O4887" s="21"/>
      <c r="Q4887" s="29"/>
      <c r="U4887" s="17"/>
      <c r="V4887" s="2"/>
      <c r="Y4887" t="str">
        <f t="shared" si="315"/>
        <v/>
      </c>
      <c r="AA4887">
        <f t="shared" si="316"/>
        <v>1</v>
      </c>
      <c r="AC4887" s="7"/>
      <c r="AD4887" t="s">
        <v>5274</v>
      </c>
      <c r="AE4887">
        <f t="shared" si="314"/>
        <v>1</v>
      </c>
      <c r="AG4887" s="2"/>
      <c r="AH4887" t="s">
        <v>4921</v>
      </c>
      <c r="AI4887" s="7" t="s">
        <v>4922</v>
      </c>
    </row>
    <row r="4888" spans="1:35" ht="11" customHeight="1" outlineLevel="1" x14ac:dyDescent="0.25">
      <c r="A4888" t="s">
        <v>2608</v>
      </c>
      <c r="C4888" s="2" t="s">
        <v>11983</v>
      </c>
      <c r="D4888" s="2">
        <v>3454</v>
      </c>
      <c r="E4888" s="7">
        <v>2002</v>
      </c>
      <c r="F4888" s="5" t="s">
        <v>6560</v>
      </c>
      <c r="H4888" s="5" t="s">
        <v>5398</v>
      </c>
      <c r="I4888" s="6" t="s">
        <v>159</v>
      </c>
      <c r="J4888" s="6" t="s">
        <v>7137</v>
      </c>
      <c r="K4888" s="17">
        <v>3</v>
      </c>
      <c r="L4888" s="17" t="s">
        <v>7730</v>
      </c>
      <c r="M4888" s="9">
        <v>4</v>
      </c>
      <c r="N4888" s="9"/>
      <c r="O4888" s="21"/>
      <c r="Q4888" s="29"/>
      <c r="U4888" s="17"/>
      <c r="V4888" s="2">
        <v>2325</v>
      </c>
      <c r="Y4888" t="str">
        <f t="shared" si="315"/>
        <v/>
      </c>
      <c r="AA4888" t="str">
        <f t="shared" si="316"/>
        <v/>
      </c>
      <c r="AC4888" s="7"/>
      <c r="AD4888" t="s">
        <v>159</v>
      </c>
      <c r="AE4888">
        <f t="shared" si="314"/>
        <v>0</v>
      </c>
      <c r="AG4888" s="2"/>
      <c r="AH4888" t="s">
        <v>160</v>
      </c>
      <c r="AI4888" s="7" t="s">
        <v>4922</v>
      </c>
    </row>
    <row r="4889" spans="1:35" ht="11" customHeight="1" outlineLevel="1" x14ac:dyDescent="0.25">
      <c r="A4889" t="s">
        <v>2608</v>
      </c>
      <c r="C4889" s="2" t="s">
        <v>11983</v>
      </c>
      <c r="D4889" s="2">
        <v>3458</v>
      </c>
      <c r="E4889" s="7">
        <v>2002</v>
      </c>
      <c r="F4889" s="5" t="s">
        <v>6561</v>
      </c>
      <c r="H4889" s="5" t="s">
        <v>5398</v>
      </c>
      <c r="I4889" s="6" t="s">
        <v>5399</v>
      </c>
      <c r="J4889" s="6" t="s">
        <v>7137</v>
      </c>
      <c r="K4889" s="17">
        <v>1</v>
      </c>
      <c r="L4889" s="17" t="s">
        <v>20076</v>
      </c>
      <c r="M4889" s="9"/>
      <c r="N4889" s="9"/>
      <c r="O4889" s="21"/>
      <c r="Q4889" s="29"/>
      <c r="U4889" s="17"/>
      <c r="V4889" s="2">
        <v>2326</v>
      </c>
      <c r="Y4889" t="str">
        <f t="shared" si="315"/>
        <v/>
      </c>
      <c r="AA4889" t="str">
        <f t="shared" si="316"/>
        <v/>
      </c>
      <c r="AC4889" s="7"/>
      <c r="AD4889" t="s">
        <v>5399</v>
      </c>
      <c r="AE4889">
        <f t="shared" si="314"/>
        <v>1</v>
      </c>
      <c r="AG4889" s="2"/>
      <c r="AH4889" t="s">
        <v>4921</v>
      </c>
      <c r="AI4889" s="7" t="s">
        <v>4922</v>
      </c>
    </row>
    <row r="4890" spans="1:35" ht="11" customHeight="1" outlineLevel="1" x14ac:dyDescent="0.25">
      <c r="A4890" t="s">
        <v>2608</v>
      </c>
      <c r="C4890" s="2" t="s">
        <v>11983</v>
      </c>
      <c r="D4890" s="2" t="s">
        <v>9896</v>
      </c>
      <c r="E4890" s="7">
        <v>2002</v>
      </c>
      <c r="F4890" s="5" t="s">
        <v>9897</v>
      </c>
      <c r="H4890" s="5" t="s">
        <v>5398</v>
      </c>
      <c r="I4890" s="6" t="s">
        <v>5399</v>
      </c>
      <c r="J4890" s="6" t="s">
        <v>7137</v>
      </c>
      <c r="K4890" s="17">
        <v>1</v>
      </c>
      <c r="L4890" s="17" t="s">
        <v>7730</v>
      </c>
      <c r="M4890" s="9">
        <v>3</v>
      </c>
      <c r="N4890" s="9"/>
      <c r="O4890" s="21"/>
      <c r="Q4890" s="29"/>
      <c r="U4890" s="17"/>
      <c r="V4890" s="2"/>
      <c r="Y4890" t="str">
        <f t="shared" si="315"/>
        <v/>
      </c>
      <c r="AA4890">
        <f t="shared" si="316"/>
        <v>1</v>
      </c>
      <c r="AC4890" s="7"/>
      <c r="AD4890" t="s">
        <v>5399</v>
      </c>
      <c r="AE4890">
        <f t="shared" si="314"/>
        <v>1</v>
      </c>
      <c r="AG4890" s="2"/>
      <c r="AH4890" t="s">
        <v>784</v>
      </c>
      <c r="AI4890" s="7"/>
    </row>
    <row r="4891" spans="1:35" ht="11" customHeight="1" outlineLevel="1" x14ac:dyDescent="0.25">
      <c r="A4891" t="s">
        <v>2608</v>
      </c>
      <c r="C4891" s="2" t="s">
        <v>11983</v>
      </c>
      <c r="D4891" s="2" t="s">
        <v>4062</v>
      </c>
      <c r="E4891" s="7">
        <v>2004</v>
      </c>
      <c r="F4891" s="5" t="s">
        <v>21711</v>
      </c>
      <c r="H4891" s="5" t="s">
        <v>5398</v>
      </c>
      <c r="I4891" s="6" t="s">
        <v>3330</v>
      </c>
      <c r="J4891" s="6"/>
      <c r="K4891" s="17">
        <v>4</v>
      </c>
      <c r="L4891" s="17" t="s">
        <v>7732</v>
      </c>
      <c r="M4891" s="9"/>
      <c r="N4891" s="9"/>
      <c r="O4891" s="21"/>
      <c r="Q4891" s="29"/>
      <c r="U4891" s="17"/>
      <c r="V4891" s="2" t="s">
        <v>3329</v>
      </c>
      <c r="X4891" t="s">
        <v>7732</v>
      </c>
      <c r="Y4891" t="str">
        <f t="shared" si="315"/>
        <v/>
      </c>
      <c r="AA4891" t="str">
        <f t="shared" si="316"/>
        <v/>
      </c>
      <c r="AC4891" s="7"/>
      <c r="AD4891" t="s">
        <v>3330</v>
      </c>
      <c r="AE4891">
        <f t="shared" si="314"/>
        <v>0</v>
      </c>
      <c r="AG4891" s="2"/>
      <c r="AH4891" t="s">
        <v>3354</v>
      </c>
      <c r="AI4891" s="7" t="s">
        <v>4922</v>
      </c>
    </row>
    <row r="4892" spans="1:35" ht="11" customHeight="1" outlineLevel="1" x14ac:dyDescent="0.25">
      <c r="A4892" t="s">
        <v>2608</v>
      </c>
      <c r="C4892" s="2" t="s">
        <v>11983</v>
      </c>
      <c r="D4892" s="2">
        <v>3982</v>
      </c>
      <c r="E4892" s="7">
        <v>2007</v>
      </c>
      <c r="F4892" s="5" t="s">
        <v>21712</v>
      </c>
      <c r="H4892" s="5" t="s">
        <v>5398</v>
      </c>
      <c r="I4892" s="6" t="s">
        <v>9602</v>
      </c>
      <c r="J4892" s="6" t="s">
        <v>9898</v>
      </c>
      <c r="K4892" s="17">
        <v>7</v>
      </c>
      <c r="L4892" s="18" t="s">
        <v>7730</v>
      </c>
      <c r="M4892" s="9">
        <v>1.8</v>
      </c>
      <c r="N4892" s="9"/>
      <c r="O4892" s="21"/>
      <c r="Q4892" s="29"/>
      <c r="U4892" s="17"/>
      <c r="V4892" s="2"/>
      <c r="Y4892" t="str">
        <f>IF(COUNTIF(F4892,"*fdc*"),1,"")</f>
        <v/>
      </c>
      <c r="AA4892" t="str">
        <f>IF(COUNTIF(F4892,"*s/s*"),1,"")</f>
        <v/>
      </c>
      <c r="AC4892" s="7"/>
      <c r="AD4892" t="s">
        <v>9602</v>
      </c>
      <c r="AE4892">
        <f>COUNTIF(I4892,"*Fuji*")</f>
        <v>0</v>
      </c>
      <c r="AG4892" s="2"/>
      <c r="AI4892" s="7"/>
    </row>
    <row r="4893" spans="1:35" ht="11" customHeight="1" outlineLevel="1" x14ac:dyDescent="0.25">
      <c r="A4893" t="s">
        <v>2608</v>
      </c>
      <c r="C4893" s="2" t="s">
        <v>11983</v>
      </c>
      <c r="D4893" s="2">
        <v>3983</v>
      </c>
      <c r="E4893" s="7">
        <v>2007</v>
      </c>
      <c r="F4893" s="8" t="s">
        <v>22503</v>
      </c>
      <c r="H4893" s="5" t="s">
        <v>5398</v>
      </c>
      <c r="I4893" s="6" t="s">
        <v>9602</v>
      </c>
      <c r="J4893" s="6" t="s">
        <v>9898</v>
      </c>
      <c r="K4893" s="17">
        <v>7</v>
      </c>
      <c r="L4893" s="18" t="s">
        <v>7730</v>
      </c>
      <c r="M4893" s="9">
        <v>1.8</v>
      </c>
      <c r="N4893" s="9"/>
      <c r="O4893" s="21"/>
      <c r="Q4893" s="29"/>
      <c r="U4893" s="17"/>
      <c r="V4893" s="2"/>
      <c r="Y4893" t="str">
        <f t="shared" si="315"/>
        <v/>
      </c>
      <c r="AA4893" t="str">
        <f t="shared" si="316"/>
        <v/>
      </c>
      <c r="AC4893" s="7"/>
      <c r="AD4893" t="s">
        <v>9602</v>
      </c>
      <c r="AE4893">
        <f t="shared" si="314"/>
        <v>0</v>
      </c>
      <c r="AG4893" s="2"/>
      <c r="AI4893" s="7"/>
    </row>
    <row r="4894" spans="1:35" ht="11" customHeight="1" outlineLevel="1" x14ac:dyDescent="0.25">
      <c r="A4894" t="s">
        <v>2608</v>
      </c>
      <c r="C4894" s="2" t="s">
        <v>11983</v>
      </c>
      <c r="D4894" s="2">
        <v>3984</v>
      </c>
      <c r="E4894" s="7">
        <v>2007</v>
      </c>
      <c r="F4894" s="8" t="s">
        <v>22504</v>
      </c>
      <c r="H4894" s="5" t="s">
        <v>5398</v>
      </c>
      <c r="I4894" s="6" t="s">
        <v>9602</v>
      </c>
      <c r="J4894" s="6" t="s">
        <v>9898</v>
      </c>
      <c r="K4894" s="17">
        <v>7</v>
      </c>
      <c r="L4894" s="18" t="s">
        <v>7730</v>
      </c>
      <c r="M4894" s="9">
        <v>1.8</v>
      </c>
      <c r="N4894" s="9"/>
      <c r="O4894" s="21"/>
      <c r="Q4894" s="29"/>
      <c r="U4894" s="17"/>
      <c r="V4894" s="2"/>
      <c r="Y4894" t="str">
        <f t="shared" si="315"/>
        <v/>
      </c>
      <c r="AA4894" t="str">
        <f t="shared" si="316"/>
        <v/>
      </c>
      <c r="AC4894" s="7"/>
      <c r="AD4894" t="s">
        <v>9602</v>
      </c>
      <c r="AE4894">
        <f t="shared" si="314"/>
        <v>0</v>
      </c>
      <c r="AG4894" s="2"/>
      <c r="AI4894" s="7"/>
    </row>
    <row r="4895" spans="1:35" ht="11" customHeight="1" outlineLevel="1" x14ac:dyDescent="0.25">
      <c r="A4895" t="s">
        <v>2608</v>
      </c>
      <c r="C4895" s="2" t="s">
        <v>11983</v>
      </c>
      <c r="D4895" s="2">
        <v>3985</v>
      </c>
      <c r="E4895" s="7">
        <v>2007</v>
      </c>
      <c r="F4895" s="8" t="s">
        <v>22505</v>
      </c>
      <c r="H4895" s="5" t="s">
        <v>5398</v>
      </c>
      <c r="I4895" s="6" t="s">
        <v>9602</v>
      </c>
      <c r="J4895" s="6" t="s">
        <v>9898</v>
      </c>
      <c r="K4895" s="17">
        <v>7</v>
      </c>
      <c r="L4895" s="18" t="s">
        <v>7730</v>
      </c>
      <c r="M4895" s="9">
        <v>1.8</v>
      </c>
      <c r="N4895" s="9"/>
      <c r="O4895" s="21"/>
      <c r="Q4895" s="29"/>
      <c r="U4895" s="17"/>
      <c r="V4895" s="2"/>
      <c r="Y4895" t="str">
        <f t="shared" si="315"/>
        <v/>
      </c>
      <c r="AA4895" t="str">
        <f t="shared" si="316"/>
        <v/>
      </c>
      <c r="AC4895" s="7"/>
      <c r="AD4895" t="s">
        <v>9602</v>
      </c>
      <c r="AE4895">
        <f t="shared" si="314"/>
        <v>0</v>
      </c>
      <c r="AG4895" s="2"/>
      <c r="AI4895" s="7"/>
    </row>
    <row r="4896" spans="1:35" ht="11" customHeight="1" outlineLevel="1" x14ac:dyDescent="0.25">
      <c r="A4896" t="s">
        <v>2608</v>
      </c>
      <c r="C4896" s="2" t="s">
        <v>11983</v>
      </c>
      <c r="D4896" s="2">
        <v>3986</v>
      </c>
      <c r="E4896" s="7">
        <v>2007</v>
      </c>
      <c r="F4896" s="8" t="s">
        <v>22506</v>
      </c>
      <c r="H4896" s="5" t="s">
        <v>5398</v>
      </c>
      <c r="I4896" s="6" t="s">
        <v>9602</v>
      </c>
      <c r="J4896" s="6" t="s">
        <v>9898</v>
      </c>
      <c r="K4896" s="17">
        <v>7</v>
      </c>
      <c r="L4896" s="18" t="s">
        <v>7730</v>
      </c>
      <c r="M4896" s="9">
        <v>1.8</v>
      </c>
      <c r="N4896" s="9"/>
      <c r="O4896" s="21"/>
      <c r="Q4896" s="29"/>
      <c r="U4896" s="17"/>
      <c r="V4896" s="2"/>
      <c r="Y4896" t="str">
        <f>IF(COUNTIF(F4896,"*fdc*"),1,"")</f>
        <v/>
      </c>
      <c r="AA4896" t="str">
        <f>IF(COUNTIF(F4896,"*s/s*"),1,"")</f>
        <v/>
      </c>
      <c r="AC4896" s="7"/>
      <c r="AD4896" t="s">
        <v>9602</v>
      </c>
      <c r="AE4896">
        <f>COUNTIF(I4896,"*Fuji*")</f>
        <v>0</v>
      </c>
      <c r="AG4896" s="2"/>
      <c r="AI4896" s="7"/>
    </row>
    <row r="4897" spans="1:49" ht="11" customHeight="1" outlineLevel="1" x14ac:dyDescent="0.25">
      <c r="A4897" t="s">
        <v>2608</v>
      </c>
      <c r="C4897" s="2" t="s">
        <v>11983</v>
      </c>
      <c r="D4897" s="2" t="s">
        <v>9901</v>
      </c>
      <c r="E4897" s="7">
        <v>2007</v>
      </c>
      <c r="F4897" s="5" t="s">
        <v>9900</v>
      </c>
      <c r="H4897" s="5" t="s">
        <v>5398</v>
      </c>
      <c r="I4897" s="6" t="s">
        <v>6213</v>
      </c>
      <c r="J4897" s="6" t="s">
        <v>9899</v>
      </c>
      <c r="K4897" s="17">
        <v>3</v>
      </c>
      <c r="L4897" s="17" t="s">
        <v>7730</v>
      </c>
      <c r="M4897" s="9">
        <v>14.4</v>
      </c>
      <c r="N4897" s="9"/>
      <c r="O4897" s="21"/>
      <c r="Q4897" s="29"/>
      <c r="U4897" s="17"/>
      <c r="V4897" s="2"/>
      <c r="Y4897" t="str">
        <f t="shared" si="315"/>
        <v/>
      </c>
      <c r="AA4897">
        <f t="shared" si="316"/>
        <v>1</v>
      </c>
      <c r="AC4897" s="7"/>
      <c r="AD4897" t="s">
        <v>6213</v>
      </c>
      <c r="AE4897">
        <f t="shared" si="314"/>
        <v>0</v>
      </c>
      <c r="AG4897" s="2"/>
      <c r="AI4897" s="7"/>
    </row>
    <row r="4898" spans="1:49" ht="11" customHeight="1" outlineLevel="1" x14ac:dyDescent="0.25">
      <c r="A4898" t="s">
        <v>2608</v>
      </c>
      <c r="C4898" s="2" t="s">
        <v>11983</v>
      </c>
      <c r="D4898" s="2">
        <v>4224</v>
      </c>
      <c r="E4898" s="7">
        <v>2013</v>
      </c>
      <c r="F4898" s="5" t="s">
        <v>9907</v>
      </c>
      <c r="H4898" s="5" t="s">
        <v>5398</v>
      </c>
      <c r="I4898" s="6" t="s">
        <v>9029</v>
      </c>
      <c r="J4898" s="6" t="s">
        <v>9909</v>
      </c>
      <c r="K4898" s="17">
        <v>7</v>
      </c>
      <c r="L4898" s="18" t="s">
        <v>20076</v>
      </c>
      <c r="M4898" s="9"/>
      <c r="N4898" s="9"/>
      <c r="O4898" s="21"/>
      <c r="Q4898" s="29"/>
      <c r="U4898" s="17"/>
      <c r="V4898" s="2"/>
      <c r="Y4898" t="str">
        <f t="shared" si="315"/>
        <v/>
      </c>
      <c r="AA4898" t="str">
        <f t="shared" si="316"/>
        <v/>
      </c>
      <c r="AC4898" s="7"/>
      <c r="AD4898" t="s">
        <v>9029</v>
      </c>
      <c r="AE4898">
        <f t="shared" si="314"/>
        <v>0</v>
      </c>
      <c r="AG4898" s="2"/>
      <c r="AI4898" s="7"/>
    </row>
    <row r="4899" spans="1:49" ht="11" customHeight="1" outlineLevel="1" x14ac:dyDescent="0.25">
      <c r="A4899" t="s">
        <v>2608</v>
      </c>
      <c r="C4899" s="2" t="s">
        <v>11983</v>
      </c>
      <c r="D4899" s="2">
        <v>4225</v>
      </c>
      <c r="E4899" s="7">
        <v>2013</v>
      </c>
      <c r="F4899" s="5" t="s">
        <v>9907</v>
      </c>
      <c r="H4899" s="5" t="s">
        <v>5398</v>
      </c>
      <c r="I4899" s="6" t="s">
        <v>9029</v>
      </c>
      <c r="J4899" s="6" t="s">
        <v>9909</v>
      </c>
      <c r="K4899" s="17">
        <v>7</v>
      </c>
      <c r="L4899" s="18" t="s">
        <v>20076</v>
      </c>
      <c r="M4899" s="9"/>
      <c r="N4899" s="9"/>
      <c r="O4899" s="21"/>
      <c r="Q4899" s="29"/>
      <c r="U4899" s="17"/>
      <c r="V4899" s="2"/>
      <c r="Y4899" t="str">
        <f t="shared" si="315"/>
        <v/>
      </c>
      <c r="AA4899" t="str">
        <f t="shared" si="316"/>
        <v/>
      </c>
      <c r="AC4899" s="7"/>
      <c r="AD4899" t="s">
        <v>9029</v>
      </c>
      <c r="AE4899">
        <f t="shared" si="314"/>
        <v>0</v>
      </c>
      <c r="AG4899" s="2"/>
      <c r="AI4899" s="7"/>
    </row>
    <row r="4900" spans="1:49" ht="11" customHeight="1" outlineLevel="1" x14ac:dyDescent="0.25">
      <c r="A4900" t="s">
        <v>2608</v>
      </c>
      <c r="C4900" s="2" t="s">
        <v>11983</v>
      </c>
      <c r="D4900" s="2">
        <v>4226</v>
      </c>
      <c r="E4900" s="7">
        <v>2013</v>
      </c>
      <c r="F4900" s="5" t="s">
        <v>9907</v>
      </c>
      <c r="H4900" s="5" t="s">
        <v>5398</v>
      </c>
      <c r="I4900" s="6" t="s">
        <v>9029</v>
      </c>
      <c r="J4900" s="6" t="s">
        <v>9909</v>
      </c>
      <c r="K4900" s="17">
        <v>7</v>
      </c>
      <c r="L4900" s="18" t="s">
        <v>20076</v>
      </c>
      <c r="M4900" s="9"/>
      <c r="N4900" s="9"/>
      <c r="O4900" s="21"/>
      <c r="Q4900" s="29"/>
      <c r="U4900" s="17"/>
      <c r="V4900" s="2"/>
      <c r="Y4900" t="str">
        <f t="shared" si="315"/>
        <v/>
      </c>
      <c r="AA4900" t="str">
        <f t="shared" si="316"/>
        <v/>
      </c>
      <c r="AC4900" s="7"/>
      <c r="AD4900" t="s">
        <v>9029</v>
      </c>
      <c r="AE4900">
        <f t="shared" si="314"/>
        <v>0</v>
      </c>
      <c r="AG4900" s="2"/>
      <c r="AI4900" s="7"/>
    </row>
    <row r="4901" spans="1:49" ht="11" customHeight="1" outlineLevel="1" x14ac:dyDescent="0.25">
      <c r="A4901" t="s">
        <v>2608</v>
      </c>
      <c r="C4901" s="2" t="s">
        <v>11983</v>
      </c>
      <c r="D4901" s="2">
        <v>4227</v>
      </c>
      <c r="E4901" s="7">
        <v>2013</v>
      </c>
      <c r="F4901" s="5" t="s">
        <v>9907</v>
      </c>
      <c r="H4901" s="5" t="s">
        <v>5398</v>
      </c>
      <c r="I4901" s="6" t="s">
        <v>9029</v>
      </c>
      <c r="J4901" s="6" t="s">
        <v>9909</v>
      </c>
      <c r="K4901" s="17">
        <v>7</v>
      </c>
      <c r="L4901" s="18" t="s">
        <v>20076</v>
      </c>
      <c r="M4901" s="9"/>
      <c r="N4901" s="9"/>
      <c r="O4901" s="21"/>
      <c r="Q4901" s="29"/>
      <c r="U4901" s="17"/>
      <c r="V4901" s="2"/>
      <c r="Y4901" t="str">
        <f t="shared" si="315"/>
        <v/>
      </c>
      <c r="AA4901" t="str">
        <f t="shared" si="316"/>
        <v/>
      </c>
      <c r="AC4901" s="7"/>
      <c r="AD4901" t="s">
        <v>9029</v>
      </c>
      <c r="AE4901">
        <f t="shared" si="314"/>
        <v>0</v>
      </c>
      <c r="AG4901" s="2"/>
      <c r="AI4901" s="7"/>
    </row>
    <row r="4902" spans="1:49" ht="11" customHeight="1" outlineLevel="1" x14ac:dyDescent="0.25">
      <c r="A4902" t="s">
        <v>2608</v>
      </c>
      <c r="C4902" s="2" t="s">
        <v>11983</v>
      </c>
      <c r="D4902" s="2">
        <v>4228</v>
      </c>
      <c r="E4902" s="7">
        <v>2013</v>
      </c>
      <c r="F4902" s="5" t="s">
        <v>9907</v>
      </c>
      <c r="H4902" s="5" t="s">
        <v>5398</v>
      </c>
      <c r="I4902" s="6" t="s">
        <v>9029</v>
      </c>
      <c r="J4902" s="6" t="s">
        <v>9909</v>
      </c>
      <c r="K4902" s="17">
        <v>7</v>
      </c>
      <c r="L4902" s="18" t="s">
        <v>20076</v>
      </c>
      <c r="M4902" s="9"/>
      <c r="N4902" s="9"/>
      <c r="O4902" s="21"/>
      <c r="Q4902" s="29"/>
      <c r="U4902" s="17"/>
      <c r="V4902" s="2"/>
      <c r="Y4902" t="str">
        <f t="shared" si="315"/>
        <v/>
      </c>
      <c r="AA4902" t="str">
        <f t="shared" si="316"/>
        <v/>
      </c>
      <c r="AC4902" s="7"/>
      <c r="AD4902" t="s">
        <v>9029</v>
      </c>
      <c r="AE4902">
        <f t="shared" si="314"/>
        <v>0</v>
      </c>
      <c r="AG4902" s="2"/>
      <c r="AI4902" s="7"/>
    </row>
    <row r="4903" spans="1:49" ht="11" customHeight="1" outlineLevel="1" x14ac:dyDescent="0.25">
      <c r="A4903" t="s">
        <v>2608</v>
      </c>
      <c r="C4903" s="2" t="s">
        <v>11983</v>
      </c>
      <c r="D4903" s="2">
        <v>4229</v>
      </c>
      <c r="E4903" s="7">
        <v>2013</v>
      </c>
      <c r="F4903" s="5" t="s">
        <v>9907</v>
      </c>
      <c r="H4903" s="5" t="s">
        <v>5398</v>
      </c>
      <c r="I4903" s="6" t="s">
        <v>9029</v>
      </c>
      <c r="J4903" s="6" t="s">
        <v>9909</v>
      </c>
      <c r="K4903" s="17">
        <v>7</v>
      </c>
      <c r="L4903" s="18" t="s">
        <v>20076</v>
      </c>
      <c r="M4903" s="9"/>
      <c r="N4903" s="9"/>
      <c r="O4903" s="21"/>
      <c r="Q4903" s="29"/>
      <c r="U4903" s="17"/>
      <c r="V4903" s="2"/>
      <c r="Y4903" t="str">
        <f t="shared" si="315"/>
        <v/>
      </c>
      <c r="AA4903" t="str">
        <f t="shared" si="316"/>
        <v/>
      </c>
      <c r="AC4903" s="7"/>
      <c r="AD4903" t="s">
        <v>9029</v>
      </c>
      <c r="AE4903">
        <f t="shared" si="314"/>
        <v>0</v>
      </c>
      <c r="AG4903" s="2"/>
      <c r="AI4903" s="7"/>
    </row>
    <row r="4904" spans="1:49" ht="11" customHeight="1" outlineLevel="1" x14ac:dyDescent="0.25">
      <c r="A4904" t="s">
        <v>2608</v>
      </c>
      <c r="C4904" s="2" t="s">
        <v>11983</v>
      </c>
      <c r="D4904" s="2" t="s">
        <v>9906</v>
      </c>
      <c r="E4904" s="7">
        <v>2013</v>
      </c>
      <c r="F4904" s="5" t="s">
        <v>9908</v>
      </c>
      <c r="H4904" s="5" t="s">
        <v>5398</v>
      </c>
      <c r="I4904" s="6" t="s">
        <v>9029</v>
      </c>
      <c r="J4904" s="6" t="s">
        <v>9909</v>
      </c>
      <c r="K4904" s="17">
        <v>7</v>
      </c>
      <c r="L4904" s="18" t="s">
        <v>7730</v>
      </c>
      <c r="M4904" s="9">
        <v>12</v>
      </c>
      <c r="N4904" s="9"/>
      <c r="O4904" s="21"/>
      <c r="Q4904" s="29"/>
      <c r="U4904" s="17"/>
      <c r="V4904" s="2"/>
      <c r="Y4904" t="str">
        <f t="shared" si="315"/>
        <v/>
      </c>
      <c r="AA4904">
        <f t="shared" si="316"/>
        <v>1</v>
      </c>
      <c r="AC4904" s="7"/>
      <c r="AD4904" t="s">
        <v>9029</v>
      </c>
      <c r="AE4904">
        <f t="shared" si="314"/>
        <v>0</v>
      </c>
      <c r="AG4904" s="2"/>
      <c r="AI4904" s="7"/>
    </row>
    <row r="4905" spans="1:49" ht="11" customHeight="1" outlineLevel="1" x14ac:dyDescent="0.25">
      <c r="A4905" t="s">
        <v>2608</v>
      </c>
      <c r="C4905" s="2" t="s">
        <v>11983</v>
      </c>
      <c r="D4905" s="2">
        <v>4230</v>
      </c>
      <c r="E4905" s="7">
        <v>2013</v>
      </c>
      <c r="F4905" s="5" t="s">
        <v>9911</v>
      </c>
      <c r="H4905" s="5" t="s">
        <v>5398</v>
      </c>
      <c r="I4905" s="6" t="s">
        <v>9223</v>
      </c>
      <c r="J4905" s="6" t="s">
        <v>9909</v>
      </c>
      <c r="K4905" s="17">
        <v>7</v>
      </c>
      <c r="L4905" s="17" t="s">
        <v>7732</v>
      </c>
      <c r="M4905" s="9"/>
      <c r="N4905" s="9"/>
      <c r="O4905" s="21"/>
      <c r="Q4905" s="29"/>
      <c r="U4905" s="17"/>
      <c r="V4905" s="2"/>
      <c r="Y4905" t="str">
        <f t="shared" si="315"/>
        <v/>
      </c>
      <c r="AA4905" t="str">
        <f t="shared" si="316"/>
        <v/>
      </c>
      <c r="AC4905" s="7"/>
      <c r="AD4905" t="s">
        <v>9223</v>
      </c>
      <c r="AE4905">
        <f t="shared" si="314"/>
        <v>0</v>
      </c>
      <c r="AG4905" s="2"/>
      <c r="AI4905" s="7"/>
    </row>
    <row r="4906" spans="1:49" ht="11" customHeight="1" outlineLevel="1" x14ac:dyDescent="0.25">
      <c r="A4906" t="s">
        <v>2608</v>
      </c>
      <c r="C4906" s="2" t="s">
        <v>11983</v>
      </c>
      <c r="D4906" s="2" t="s">
        <v>9910</v>
      </c>
      <c r="E4906" s="7">
        <v>2013</v>
      </c>
      <c r="F4906" s="5" t="s">
        <v>9912</v>
      </c>
      <c r="H4906" s="5" t="s">
        <v>5398</v>
      </c>
      <c r="I4906" s="6" t="s">
        <v>9223</v>
      </c>
      <c r="J4906" s="6" t="s">
        <v>9909</v>
      </c>
      <c r="K4906" s="17">
        <v>7</v>
      </c>
      <c r="L4906" s="17" t="s">
        <v>7732</v>
      </c>
      <c r="M4906" s="9"/>
      <c r="N4906" s="9"/>
      <c r="O4906" s="21"/>
      <c r="Q4906" s="29"/>
      <c r="U4906" s="17"/>
      <c r="V4906" s="2"/>
      <c r="Y4906" t="str">
        <f t="shared" si="315"/>
        <v/>
      </c>
      <c r="AA4906">
        <f t="shared" si="316"/>
        <v>1</v>
      </c>
      <c r="AC4906" s="7"/>
      <c r="AD4906" t="s">
        <v>9223</v>
      </c>
      <c r="AE4906">
        <f t="shared" si="314"/>
        <v>0</v>
      </c>
      <c r="AG4906" s="2"/>
      <c r="AI4906" s="7"/>
    </row>
    <row r="4907" spans="1:49" ht="11" customHeight="1" x14ac:dyDescent="0.25">
      <c r="A4907" s="4" t="s">
        <v>12958</v>
      </c>
      <c r="B4907" t="s">
        <v>12962</v>
      </c>
      <c r="C4907" s="2" t="s">
        <v>12521</v>
      </c>
      <c r="E4907" s="7"/>
      <c r="F4907" s="5"/>
      <c r="H4907" s="5"/>
      <c r="I4907" s="6"/>
      <c r="J4907" s="6"/>
      <c r="K4907" s="17"/>
      <c r="L4907" s="17"/>
      <c r="M4907" s="9"/>
      <c r="N4907" s="9">
        <f>SUM(M4908:M4909)</f>
        <v>14.2</v>
      </c>
      <c r="O4907" s="21">
        <v>2014</v>
      </c>
      <c r="P4907">
        <f>COUNTIF(L4908:L4909,"*")</f>
        <v>2</v>
      </c>
      <c r="Q4907" s="29">
        <f>P4907/O4907</f>
        <v>9.930486593843098E-4</v>
      </c>
      <c r="R4907">
        <f>COUNTIF(L4908:L4909,"Y")+COUNTIF(L4908:L4909,"S")</f>
        <v>2</v>
      </c>
      <c r="U4907" s="17" t="s">
        <v>7730</v>
      </c>
      <c r="V4907" s="2"/>
      <c r="W4907" t="s">
        <v>18396</v>
      </c>
      <c r="Y4907" t="str">
        <f t="shared" si="315"/>
        <v/>
      </c>
      <c r="AA4907" t="str">
        <f t="shared" si="316"/>
        <v/>
      </c>
      <c r="AC4907" s="7"/>
      <c r="AF4907">
        <f>COUNTIF(AE4908:AE4909,"1")</f>
        <v>0</v>
      </c>
      <c r="AG4907" s="2"/>
      <c r="AI4907" s="7"/>
      <c r="AJ4907">
        <f>COUNTIF($K4908:$K4909,"1")-COUNTIFS($K4908:$K4909,"1",$L4908:$L4909,"V")</f>
        <v>0</v>
      </c>
      <c r="AK4907">
        <f>COUNTIFS($K4908:$K4909,"1",$L4908:$L4909,"Y")+COUNTIFS($K4908:$K4909,"1",$L4908:$L4909,"s")</f>
        <v>0</v>
      </c>
      <c r="AL4907">
        <f>COUNTIF($K4908:$K4909,"2")-COUNTIFS($K4908:$K4909,"2",$L4908:$L4909,"V")</f>
        <v>0</v>
      </c>
      <c r="AM4907">
        <f>COUNTIFS($K4908:$K4909,"2",$L4908:$L4909,"Y")+COUNTIFS($K4908:$K4909,"2",$L4908:$L4909,"s")</f>
        <v>0</v>
      </c>
      <c r="AN4907">
        <f>COUNTIF($K4908:$K4909,"3")-COUNTIFS($K4908:$K4909,"3",$L4908:$L4909,"V")</f>
        <v>0</v>
      </c>
      <c r="AO4907">
        <f>COUNTIFS($K4908:$K4909,"3",$L4908:$L4909,"Y")+COUNTIFS($K4908:$K4909,"3",$L4908:$L4909,"s")</f>
        <v>0</v>
      </c>
      <c r="AP4907">
        <f>COUNTIF($K4908:$K4909,"4")-COUNTIFS($K4908:$K4909,"4",$L4908:$L4909,"V")</f>
        <v>1</v>
      </c>
      <c r="AQ4907">
        <f>COUNTIFS($K4908:$K4909,"4",$L4908:$L4909,"Y")+COUNTIFS($K4908:$K4909,"4",$L4908:$L4909,"s")</f>
        <v>1</v>
      </c>
      <c r="AR4907">
        <f>COUNTIF($K4908:$K4909,"5")-COUNTIFS($K4908:$K4909,"5",$L4908:$L4909,"V")</f>
        <v>0</v>
      </c>
      <c r="AS4907">
        <f>COUNTIFS($K4908:$K4909,"5",$L4908:$L4909,"Y")+COUNTIFS($K4908:$K4909,"5",$L4908:$L4909,"s")</f>
        <v>0</v>
      </c>
      <c r="AT4907">
        <f>COUNTIF($K4908:$K4909,"6")-COUNTIFS($K4908:$K4909,"6",$L4908:$L4909,"V")</f>
        <v>0</v>
      </c>
      <c r="AU4907">
        <f>COUNTIFS($K4908:$K4909,"6",$L4908:$L4909,"Y")+COUNTIFS($K4908:$K4909,"6",$L4908:$L4909,"s")</f>
        <v>0</v>
      </c>
      <c r="AV4907">
        <f>COUNTIF($K4908:$K4909,"7")-COUNTIFS($K4908:$K4909,"7",$L4908:$L4909,"V")</f>
        <v>1</v>
      </c>
      <c r="AW4907">
        <f>COUNTIFS($K4908:$K4909,"7",$L4908:$L4909,"Y")+COUNTIFS($K4908:$K4909,"7",$L4908:$L4909,"s")</f>
        <v>1</v>
      </c>
    </row>
    <row r="4908" spans="1:49" ht="11" customHeight="1" outlineLevel="1" x14ac:dyDescent="0.25">
      <c r="A4908" t="s">
        <v>12959</v>
      </c>
      <c r="C4908" s="2" t="s">
        <v>12521</v>
      </c>
      <c r="D4908" s="2">
        <v>496</v>
      </c>
      <c r="E4908" s="7">
        <v>1985</v>
      </c>
      <c r="F4908" s="5" t="s">
        <v>2308</v>
      </c>
      <c r="H4908" s="5" t="s">
        <v>5398</v>
      </c>
      <c r="I4908" s="6" t="s">
        <v>9607</v>
      </c>
      <c r="J4908" s="6" t="s">
        <v>12963</v>
      </c>
      <c r="K4908" s="17">
        <v>7</v>
      </c>
      <c r="L4908" s="17" t="s">
        <v>7730</v>
      </c>
      <c r="M4908" s="9">
        <v>2.5</v>
      </c>
      <c r="N4908" s="9"/>
      <c r="O4908" s="21"/>
      <c r="Q4908" s="29"/>
      <c r="U4908" s="17"/>
      <c r="V4908" s="2"/>
      <c r="Y4908" t="str">
        <f t="shared" si="315"/>
        <v/>
      </c>
      <c r="AA4908" t="str">
        <f t="shared" si="316"/>
        <v/>
      </c>
      <c r="AC4908" s="7"/>
      <c r="AD4908" t="s">
        <v>9607</v>
      </c>
      <c r="AE4908">
        <f>COUNTIF(I4908,"*Fuji*")</f>
        <v>0</v>
      </c>
      <c r="AG4908" s="2"/>
      <c r="AI4908" s="7"/>
    </row>
    <row r="4909" spans="1:49" ht="11" customHeight="1" outlineLevel="1" x14ac:dyDescent="0.25">
      <c r="A4909" t="s">
        <v>12959</v>
      </c>
      <c r="C4909" s="2" t="s">
        <v>12521</v>
      </c>
      <c r="D4909" s="2">
        <v>1275</v>
      </c>
      <c r="E4909" s="7">
        <v>2008</v>
      </c>
      <c r="F4909" s="5" t="s">
        <v>582</v>
      </c>
      <c r="H4909" s="5" t="s">
        <v>5398</v>
      </c>
      <c r="I4909" s="6" t="s">
        <v>12961</v>
      </c>
      <c r="J4909" s="6" t="s">
        <v>12960</v>
      </c>
      <c r="K4909" s="17">
        <v>4</v>
      </c>
      <c r="L4909" s="17" t="s">
        <v>7730</v>
      </c>
      <c r="M4909" s="9">
        <v>11.7</v>
      </c>
      <c r="N4909" s="9"/>
      <c r="O4909" s="21"/>
      <c r="Q4909" s="29"/>
      <c r="U4909" s="17"/>
      <c r="V4909" s="2"/>
      <c r="Y4909" t="str">
        <f t="shared" si="315"/>
        <v/>
      </c>
      <c r="AA4909" t="str">
        <f t="shared" si="316"/>
        <v/>
      </c>
      <c r="AC4909" s="7"/>
      <c r="AD4909" t="s">
        <v>12961</v>
      </c>
      <c r="AE4909">
        <f>COUNTIF(I4909,"*Fuji*")</f>
        <v>0</v>
      </c>
      <c r="AG4909" s="2"/>
      <c r="AI4909" s="7"/>
    </row>
    <row r="4910" spans="1:49" ht="11" customHeight="1" x14ac:dyDescent="0.25">
      <c r="A4910" s="4" t="s">
        <v>16128</v>
      </c>
      <c r="B4910" t="s">
        <v>16103</v>
      </c>
      <c r="C4910" s="2" t="s">
        <v>12455</v>
      </c>
      <c r="E4910" s="7"/>
      <c r="F4910" s="5"/>
      <c r="H4910" s="5"/>
      <c r="I4910" s="6"/>
      <c r="J4910" s="6"/>
      <c r="K4910" s="17"/>
      <c r="L4910" s="17"/>
      <c r="M4910" s="9"/>
      <c r="N4910" s="9">
        <f>SUM(M4911:M4930)</f>
        <v>31.700000000000006</v>
      </c>
      <c r="O4910" s="21">
        <v>248</v>
      </c>
      <c r="P4910">
        <f>COUNTIF(L4911:L4930,"*")</f>
        <v>20</v>
      </c>
      <c r="Q4910" s="29">
        <f>P4910/O4910</f>
        <v>8.0645161290322578E-2</v>
      </c>
      <c r="R4910">
        <f>COUNTIF(L4911:L4930,"Y")+COUNTIF(L4911:L4930,"S")</f>
        <v>20</v>
      </c>
      <c r="U4910" s="18" t="s">
        <v>7732</v>
      </c>
      <c r="V4910" s="2"/>
      <c r="W4910" t="s">
        <v>18628</v>
      </c>
      <c r="Y4910" t="str">
        <f t="shared" si="315"/>
        <v/>
      </c>
      <c r="AA4910" t="str">
        <f t="shared" si="316"/>
        <v/>
      </c>
      <c r="AC4910" s="7"/>
      <c r="AF4910">
        <f>COUNTIF(AE4911:AE4930,"1")</f>
        <v>0</v>
      </c>
      <c r="AG4910" s="2"/>
      <c r="AI4910" s="7"/>
      <c r="AJ4910">
        <f>COUNTIF($K4911:$K4930,"1")-COUNTIFS($K4911:$K4930,"1",$L4911:$L4930,"V")</f>
        <v>0</v>
      </c>
      <c r="AK4910">
        <f>COUNTIFS($K4911:$K4930,"1",$L4911:$L4930,"Y")+COUNTIFS($K4911:$K4930,"1",$L4911:$L4930,"s")</f>
        <v>0</v>
      </c>
      <c r="AL4910">
        <f>COUNTIF($K4911:$K4930,"2")-COUNTIFS($K4911:$K4930,"2",$L4911:$L4930,"V")</f>
        <v>0</v>
      </c>
      <c r="AM4910">
        <f>COUNTIFS($K4911:$K4930,"2",$L4911:$L4930,"Y")+COUNTIFS($K4911:$K4930,"2",$L4911:$L4930,"s")</f>
        <v>0</v>
      </c>
      <c r="AN4910">
        <f>COUNTIF($K4911:$K4930,"3")-COUNTIFS($K4911:$K4930,"3",$L4911:$L4930,"V")</f>
        <v>2</v>
      </c>
      <c r="AO4910">
        <f>COUNTIFS($K4911:$K4930,"3",$L4911:$L4930,"Y")+COUNTIFS($K4911:$K4930,"3",$L4911:$L4930,"s")</f>
        <v>2</v>
      </c>
      <c r="AP4910">
        <f>COUNTIF($K4911:$K4930,"4")-COUNTIFS($K4911:$K4930,"4",$L4911:$L4930,"V")</f>
        <v>0</v>
      </c>
      <c r="AQ4910">
        <f>COUNTIFS($K4911:$K4930,"4",$L4911:$L4930,"Y")+COUNTIFS($K4911:$K4930,"4",$L4911:$L4930,"s")</f>
        <v>0</v>
      </c>
      <c r="AR4910">
        <f>COUNTIF($K4911:$K4930,"5")-COUNTIFS($K4911:$K4930,"5",$L4911:$L4930,"V")</f>
        <v>0</v>
      </c>
      <c r="AS4910">
        <f>COUNTIFS($K4911:$K4930,"5",$L4911:$L4930,"Y")+COUNTIFS($K4911:$K4930,"5",$L4911:$L4930,"s")</f>
        <v>0</v>
      </c>
      <c r="AT4910">
        <f>COUNTIF($K4911:$K4930,"6")-COUNTIFS($K4911:$K4930,"6",$L4911:$L4930,"V")</f>
        <v>18</v>
      </c>
      <c r="AU4910">
        <f>COUNTIFS($K4911:$K4930,"6",$L4911:$L4930,"Y")+COUNTIFS($K4911:$K4930,"6",$L4911:$L4930,"s")</f>
        <v>18</v>
      </c>
      <c r="AV4910">
        <f>COUNTIF($K4911:$K4930,"7")-COUNTIFS($K4911:$K4930,"7",$L4911:$L4930,"V")</f>
        <v>0</v>
      </c>
      <c r="AW4910">
        <f>COUNTIFS($K4911:$K4930,"7",$L4911:$L4930,"Y")+COUNTIFS($K4911:$K4930,"7",$L4911:$L4930,"s")</f>
        <v>0</v>
      </c>
    </row>
    <row r="4911" spans="1:49" ht="11" customHeight="1" outlineLevel="1" x14ac:dyDescent="0.25">
      <c r="A4911" t="s">
        <v>16104</v>
      </c>
      <c r="C4911" s="2" t="s">
        <v>12455</v>
      </c>
      <c r="D4911" s="2">
        <v>77</v>
      </c>
      <c r="E4911" s="7">
        <v>1964</v>
      </c>
      <c r="F4911" s="5" t="s">
        <v>1104</v>
      </c>
      <c r="H4911" s="5" t="s">
        <v>5398</v>
      </c>
      <c r="I4911" s="6" t="s">
        <v>16106</v>
      </c>
      <c r="J4911" s="6" t="s">
        <v>16105</v>
      </c>
      <c r="K4911" s="17">
        <v>3</v>
      </c>
      <c r="L4911" s="17" t="s">
        <v>7730</v>
      </c>
      <c r="M4911" s="9">
        <v>2</v>
      </c>
      <c r="N4911" s="9"/>
      <c r="O4911" s="21"/>
      <c r="Q4911" s="29"/>
      <c r="U4911" s="17"/>
      <c r="V4911" s="2"/>
      <c r="Y4911" t="str">
        <f t="shared" si="315"/>
        <v/>
      </c>
      <c r="AA4911" t="str">
        <f t="shared" si="316"/>
        <v/>
      </c>
      <c r="AC4911" s="7"/>
      <c r="AD4911" t="s">
        <v>16106</v>
      </c>
      <c r="AE4911">
        <f t="shared" ref="AE4911:AE4930" si="317">COUNTIF(I4911,"*Fuji*")</f>
        <v>0</v>
      </c>
      <c r="AG4911" s="2"/>
      <c r="AI4911" s="7"/>
    </row>
    <row r="4912" spans="1:49" ht="11" customHeight="1" outlineLevel="1" x14ac:dyDescent="0.25">
      <c r="A4912" t="s">
        <v>16104</v>
      </c>
      <c r="C4912" s="2" t="s">
        <v>12455</v>
      </c>
      <c r="D4912" s="2">
        <v>78</v>
      </c>
      <c r="E4912" s="7">
        <v>1964</v>
      </c>
      <c r="F4912" s="5" t="s">
        <v>4616</v>
      </c>
      <c r="H4912" s="5" t="s">
        <v>5398</v>
      </c>
      <c r="I4912" s="6" t="s">
        <v>16106</v>
      </c>
      <c r="J4912" s="6" t="s">
        <v>16105</v>
      </c>
      <c r="K4912" s="17">
        <v>3</v>
      </c>
      <c r="L4912" s="17" t="s">
        <v>7730</v>
      </c>
      <c r="M4912" s="9">
        <v>2</v>
      </c>
      <c r="N4912" s="9"/>
      <c r="O4912" s="21"/>
      <c r="Q4912" s="29"/>
      <c r="U4912" s="17"/>
      <c r="V4912" s="2"/>
      <c r="Y4912" t="str">
        <f t="shared" si="315"/>
        <v/>
      </c>
      <c r="AA4912" t="str">
        <f t="shared" si="316"/>
        <v/>
      </c>
      <c r="AC4912" s="7"/>
      <c r="AD4912" t="s">
        <v>16106</v>
      </c>
      <c r="AE4912">
        <f t="shared" si="317"/>
        <v>0</v>
      </c>
      <c r="AG4912" s="2"/>
      <c r="AI4912" s="7"/>
    </row>
    <row r="4913" spans="1:35" ht="11" customHeight="1" outlineLevel="1" x14ac:dyDescent="0.25">
      <c r="A4913" t="s">
        <v>16104</v>
      </c>
      <c r="C4913" s="2" t="s">
        <v>12455</v>
      </c>
      <c r="D4913" s="2">
        <v>145</v>
      </c>
      <c r="E4913" s="7">
        <v>1968</v>
      </c>
      <c r="F4913" s="5" t="s">
        <v>3217</v>
      </c>
      <c r="H4913" s="5" t="s">
        <v>5398</v>
      </c>
      <c r="I4913" s="6" t="s">
        <v>16108</v>
      </c>
      <c r="J4913" s="6" t="s">
        <v>16107</v>
      </c>
      <c r="K4913" s="17">
        <v>6</v>
      </c>
      <c r="L4913" s="17" t="s">
        <v>7730</v>
      </c>
      <c r="M4913" s="9">
        <v>2</v>
      </c>
      <c r="N4913" s="9"/>
      <c r="O4913" s="21"/>
      <c r="Q4913" s="29"/>
      <c r="U4913" s="17"/>
      <c r="V4913" s="2"/>
      <c r="Y4913" t="str">
        <f t="shared" si="315"/>
        <v/>
      </c>
      <c r="AA4913" t="str">
        <f t="shared" si="316"/>
        <v/>
      </c>
      <c r="AC4913" s="7"/>
      <c r="AD4913" t="s">
        <v>16108</v>
      </c>
      <c r="AE4913">
        <f t="shared" si="317"/>
        <v>0</v>
      </c>
      <c r="AG4913" s="2"/>
      <c r="AI4913" s="7"/>
    </row>
    <row r="4914" spans="1:35" ht="11" customHeight="1" outlineLevel="1" x14ac:dyDescent="0.25">
      <c r="A4914" t="s">
        <v>16104</v>
      </c>
      <c r="C4914" s="2" t="s">
        <v>12455</v>
      </c>
      <c r="D4914" s="2">
        <v>149</v>
      </c>
      <c r="E4914" s="7">
        <v>1969</v>
      </c>
      <c r="F4914" s="5" t="s">
        <v>3217</v>
      </c>
      <c r="H4914" s="5" t="s">
        <v>5398</v>
      </c>
      <c r="I4914" s="6" t="s">
        <v>14516</v>
      </c>
      <c r="J4914" s="6" t="s">
        <v>16109</v>
      </c>
      <c r="K4914" s="17">
        <v>6</v>
      </c>
      <c r="L4914" s="17" t="s">
        <v>7730</v>
      </c>
      <c r="M4914" s="9">
        <v>1</v>
      </c>
      <c r="N4914" s="9"/>
      <c r="O4914" s="21"/>
      <c r="Q4914" s="29"/>
      <c r="U4914" s="17"/>
      <c r="V4914" s="2"/>
      <c r="Y4914" t="str">
        <f t="shared" si="315"/>
        <v/>
      </c>
      <c r="AA4914" t="str">
        <f t="shared" si="316"/>
        <v/>
      </c>
      <c r="AC4914" s="7"/>
      <c r="AD4914" t="s">
        <v>14516</v>
      </c>
      <c r="AE4914">
        <f t="shared" si="317"/>
        <v>0</v>
      </c>
      <c r="AG4914" s="2"/>
      <c r="AI4914" s="7"/>
    </row>
    <row r="4915" spans="1:35" ht="11" customHeight="1" outlineLevel="1" x14ac:dyDescent="0.25">
      <c r="A4915" t="s">
        <v>16104</v>
      </c>
      <c r="C4915" s="2" t="s">
        <v>12455</v>
      </c>
      <c r="D4915" s="2">
        <v>150</v>
      </c>
      <c r="E4915" s="7">
        <v>1969</v>
      </c>
      <c r="F4915" s="5" t="s">
        <v>5138</v>
      </c>
      <c r="H4915" s="5" t="s">
        <v>5398</v>
      </c>
      <c r="I4915" s="6" t="s">
        <v>16110</v>
      </c>
      <c r="J4915" s="6" t="s">
        <v>16109</v>
      </c>
      <c r="K4915" s="17">
        <v>6</v>
      </c>
      <c r="L4915" s="17" t="s">
        <v>7730</v>
      </c>
      <c r="M4915" s="9">
        <v>1</v>
      </c>
      <c r="N4915" s="9"/>
      <c r="O4915" s="21"/>
      <c r="Q4915" s="29"/>
      <c r="U4915" s="17"/>
      <c r="V4915" s="2"/>
      <c r="Y4915" t="str">
        <f t="shared" si="315"/>
        <v/>
      </c>
      <c r="AA4915" t="str">
        <f t="shared" si="316"/>
        <v/>
      </c>
      <c r="AC4915" s="7"/>
      <c r="AD4915" t="s">
        <v>16110</v>
      </c>
      <c r="AE4915">
        <f t="shared" si="317"/>
        <v>0</v>
      </c>
      <c r="AG4915" s="2"/>
      <c r="AI4915" s="7"/>
    </row>
    <row r="4916" spans="1:35" ht="11" customHeight="1" outlineLevel="1" x14ac:dyDescent="0.25">
      <c r="A4916" t="s">
        <v>16104</v>
      </c>
      <c r="C4916" s="2" t="s">
        <v>12455</v>
      </c>
      <c r="D4916" s="2">
        <v>151</v>
      </c>
      <c r="E4916" s="7">
        <v>1969</v>
      </c>
      <c r="F4916" s="5" t="s">
        <v>1640</v>
      </c>
      <c r="H4916" s="5" t="s">
        <v>5398</v>
      </c>
      <c r="I4916" s="6" t="s">
        <v>16111</v>
      </c>
      <c r="J4916" s="6" t="s">
        <v>16109</v>
      </c>
      <c r="K4916" s="17">
        <v>6</v>
      </c>
      <c r="L4916" s="17" t="s">
        <v>7730</v>
      </c>
      <c r="M4916" s="9">
        <v>1</v>
      </c>
      <c r="N4916" s="9"/>
      <c r="O4916" s="21"/>
      <c r="Q4916" s="29"/>
      <c r="U4916" s="17"/>
      <c r="V4916" s="2"/>
      <c r="Y4916" t="str">
        <f t="shared" si="315"/>
        <v/>
      </c>
      <c r="AA4916" t="str">
        <f t="shared" si="316"/>
        <v/>
      </c>
      <c r="AC4916" s="7"/>
      <c r="AD4916" t="s">
        <v>16111</v>
      </c>
      <c r="AE4916">
        <f t="shared" si="317"/>
        <v>0</v>
      </c>
      <c r="AG4916" s="2"/>
      <c r="AI4916" s="7"/>
    </row>
    <row r="4917" spans="1:35" ht="11" customHeight="1" outlineLevel="1" x14ac:dyDescent="0.25">
      <c r="A4917" t="s">
        <v>16104</v>
      </c>
      <c r="C4917" s="2" t="s">
        <v>12455</v>
      </c>
      <c r="D4917" s="2">
        <v>160</v>
      </c>
      <c r="E4917" s="7">
        <v>1970</v>
      </c>
      <c r="F4917" s="5" t="s">
        <v>1640</v>
      </c>
      <c r="H4917" s="5" t="s">
        <v>5398</v>
      </c>
      <c r="I4917" s="6" t="s">
        <v>16108</v>
      </c>
      <c r="J4917" s="6" t="s">
        <v>16112</v>
      </c>
      <c r="K4917" s="17">
        <v>6</v>
      </c>
      <c r="L4917" s="17" t="s">
        <v>7730</v>
      </c>
      <c r="M4917" s="9">
        <v>3</v>
      </c>
      <c r="N4917" s="9"/>
      <c r="O4917" s="21"/>
      <c r="Q4917" s="29"/>
      <c r="U4917" s="17"/>
      <c r="V4917" s="2"/>
      <c r="Y4917" t="str">
        <f t="shared" si="315"/>
        <v/>
      </c>
      <c r="AA4917" t="str">
        <f t="shared" si="316"/>
        <v/>
      </c>
      <c r="AC4917" s="7"/>
      <c r="AD4917" t="s">
        <v>16108</v>
      </c>
      <c r="AE4917">
        <f t="shared" si="317"/>
        <v>0</v>
      </c>
      <c r="AG4917" s="2"/>
      <c r="AI4917" s="7"/>
    </row>
    <row r="4918" spans="1:35" ht="11" customHeight="1" outlineLevel="1" x14ac:dyDescent="0.25">
      <c r="A4918" t="s">
        <v>16104</v>
      </c>
      <c r="C4918" s="2" t="s">
        <v>12455</v>
      </c>
      <c r="D4918" s="2">
        <v>161</v>
      </c>
      <c r="E4918" s="7">
        <v>1970</v>
      </c>
      <c r="F4918" s="5" t="s">
        <v>4732</v>
      </c>
      <c r="H4918" s="5" t="s">
        <v>5398</v>
      </c>
      <c r="I4918" s="6" t="s">
        <v>16114</v>
      </c>
      <c r="J4918" s="6" t="s">
        <v>16113</v>
      </c>
      <c r="K4918" s="17">
        <v>6</v>
      </c>
      <c r="L4918" s="17" t="s">
        <v>7730</v>
      </c>
      <c r="M4918" s="9">
        <v>0.6</v>
      </c>
      <c r="N4918" s="9"/>
      <c r="O4918" s="21"/>
      <c r="Q4918" s="29"/>
      <c r="U4918" s="17"/>
      <c r="V4918" s="2"/>
      <c r="Y4918" t="str">
        <f t="shared" si="315"/>
        <v/>
      </c>
      <c r="AA4918" t="str">
        <f t="shared" si="316"/>
        <v/>
      </c>
      <c r="AC4918" s="7"/>
      <c r="AD4918" t="s">
        <v>16114</v>
      </c>
      <c r="AE4918">
        <f t="shared" si="317"/>
        <v>0</v>
      </c>
      <c r="AG4918" s="2"/>
      <c r="AI4918" s="7"/>
    </row>
    <row r="4919" spans="1:35" ht="11" customHeight="1" outlineLevel="1" x14ac:dyDescent="0.25">
      <c r="A4919" t="s">
        <v>16104</v>
      </c>
      <c r="C4919" s="2" t="s">
        <v>12455</v>
      </c>
      <c r="D4919" s="2">
        <v>164</v>
      </c>
      <c r="E4919" s="7">
        <v>1970</v>
      </c>
      <c r="F4919" s="5" t="s">
        <v>1640</v>
      </c>
      <c r="H4919" s="5" t="s">
        <v>5398</v>
      </c>
      <c r="I4919" s="6" t="s">
        <v>16110</v>
      </c>
      <c r="J4919" s="6" t="s">
        <v>16113</v>
      </c>
      <c r="K4919" s="17">
        <v>6</v>
      </c>
      <c r="L4919" s="17" t="s">
        <v>7730</v>
      </c>
      <c r="M4919" s="9">
        <v>1.4</v>
      </c>
      <c r="N4919" s="9"/>
      <c r="O4919" s="21"/>
      <c r="Q4919" s="29"/>
      <c r="U4919" s="17"/>
      <c r="V4919" s="2"/>
      <c r="Y4919" t="str">
        <f t="shared" si="315"/>
        <v/>
      </c>
      <c r="AA4919" t="str">
        <f t="shared" si="316"/>
        <v/>
      </c>
      <c r="AC4919" s="7"/>
      <c r="AD4919" t="s">
        <v>16110</v>
      </c>
      <c r="AE4919">
        <f t="shared" si="317"/>
        <v>0</v>
      </c>
      <c r="AG4919" s="2"/>
      <c r="AI4919" s="7"/>
    </row>
    <row r="4920" spans="1:35" ht="11" customHeight="1" outlineLevel="1" x14ac:dyDescent="0.25">
      <c r="A4920" t="s">
        <v>16104</v>
      </c>
      <c r="C4920" s="2" t="s">
        <v>12455</v>
      </c>
      <c r="D4920" s="2">
        <v>191</v>
      </c>
      <c r="E4920" s="7">
        <v>1972</v>
      </c>
      <c r="F4920" s="5" t="s">
        <v>3217</v>
      </c>
      <c r="H4920" s="5" t="s">
        <v>5398</v>
      </c>
      <c r="I4920" s="6" t="s">
        <v>16110</v>
      </c>
      <c r="J4920" s="6" t="s">
        <v>15539</v>
      </c>
      <c r="K4920" s="17">
        <v>6</v>
      </c>
      <c r="L4920" s="17" t="s">
        <v>7730</v>
      </c>
      <c r="M4920" s="9">
        <v>3.2</v>
      </c>
      <c r="N4920" s="9"/>
      <c r="O4920" s="21"/>
      <c r="Q4920" s="29"/>
      <c r="U4920" s="17"/>
      <c r="V4920" s="2"/>
      <c r="Y4920" t="str">
        <f t="shared" si="315"/>
        <v/>
      </c>
      <c r="AA4920" t="str">
        <f t="shared" si="316"/>
        <v/>
      </c>
      <c r="AC4920" s="7"/>
      <c r="AD4920" t="s">
        <v>16110</v>
      </c>
      <c r="AE4920">
        <f t="shared" si="317"/>
        <v>0</v>
      </c>
      <c r="AG4920" s="2"/>
      <c r="AI4920" s="7"/>
    </row>
    <row r="4921" spans="1:35" ht="11" customHeight="1" outlineLevel="1" x14ac:dyDescent="0.25">
      <c r="A4921" t="s">
        <v>16104</v>
      </c>
      <c r="C4921" s="2" t="s">
        <v>12455</v>
      </c>
      <c r="D4921" s="2">
        <v>203</v>
      </c>
      <c r="E4921" s="7">
        <v>1973</v>
      </c>
      <c r="F4921" s="5" t="s">
        <v>3217</v>
      </c>
      <c r="H4921" s="5" t="s">
        <v>5398</v>
      </c>
      <c r="I4921" s="6" t="s">
        <v>16056</v>
      </c>
      <c r="J4921" s="6" t="s">
        <v>16115</v>
      </c>
      <c r="K4921" s="17">
        <v>6</v>
      </c>
      <c r="L4921" s="17" t="s">
        <v>7730</v>
      </c>
      <c r="M4921" s="9">
        <v>0.6</v>
      </c>
      <c r="N4921" s="9"/>
      <c r="O4921" s="21"/>
      <c r="Q4921" s="29"/>
      <c r="U4921" s="17"/>
      <c r="V4921" s="2"/>
      <c r="Y4921" t="str">
        <f t="shared" si="315"/>
        <v/>
      </c>
      <c r="AA4921" t="str">
        <f t="shared" si="316"/>
        <v/>
      </c>
      <c r="AC4921" s="7"/>
      <c r="AD4921" t="s">
        <v>16056</v>
      </c>
      <c r="AE4921">
        <f t="shared" si="317"/>
        <v>0</v>
      </c>
      <c r="AG4921" s="2"/>
      <c r="AI4921" s="7"/>
    </row>
    <row r="4922" spans="1:35" ht="11" customHeight="1" outlineLevel="1" x14ac:dyDescent="0.25">
      <c r="A4922" t="s">
        <v>16104</v>
      </c>
      <c r="C4922" s="2" t="s">
        <v>12455</v>
      </c>
      <c r="D4922" s="2">
        <v>204</v>
      </c>
      <c r="E4922" s="7">
        <v>1973</v>
      </c>
      <c r="F4922" s="5" t="s">
        <v>5138</v>
      </c>
      <c r="H4922" s="5" t="s">
        <v>5398</v>
      </c>
      <c r="I4922" s="6" t="s">
        <v>7609</v>
      </c>
      <c r="J4922" s="6" t="s">
        <v>16115</v>
      </c>
      <c r="K4922" s="17">
        <v>6</v>
      </c>
      <c r="L4922" s="17" t="s">
        <v>7730</v>
      </c>
      <c r="M4922" s="9">
        <v>0.6</v>
      </c>
      <c r="N4922" s="9"/>
      <c r="O4922" s="21"/>
      <c r="Q4922" s="29"/>
      <c r="U4922" s="17"/>
      <c r="V4922" s="2"/>
      <c r="Y4922" t="str">
        <f t="shared" si="315"/>
        <v/>
      </c>
      <c r="AA4922" t="str">
        <f t="shared" si="316"/>
        <v/>
      </c>
      <c r="AC4922" s="7"/>
      <c r="AD4922" t="s">
        <v>7609</v>
      </c>
      <c r="AE4922">
        <f t="shared" si="317"/>
        <v>0</v>
      </c>
      <c r="AG4922" s="2"/>
      <c r="AI4922" s="7"/>
    </row>
    <row r="4923" spans="1:35" ht="11" customHeight="1" outlineLevel="1" x14ac:dyDescent="0.25">
      <c r="A4923" t="s">
        <v>16104</v>
      </c>
      <c r="C4923" s="2" t="s">
        <v>12455</v>
      </c>
      <c r="D4923" s="2">
        <v>205</v>
      </c>
      <c r="E4923" s="7">
        <v>1973</v>
      </c>
      <c r="F4923" s="5" t="s">
        <v>5140</v>
      </c>
      <c r="H4923" s="5" t="s">
        <v>5398</v>
      </c>
      <c r="I4923" s="6" t="s">
        <v>16116</v>
      </c>
      <c r="J4923" s="6" t="s">
        <v>16115</v>
      </c>
      <c r="K4923" s="17">
        <v>6</v>
      </c>
      <c r="L4923" s="17" t="s">
        <v>7730</v>
      </c>
      <c r="M4923" s="9">
        <v>0.6</v>
      </c>
      <c r="N4923" s="9"/>
      <c r="O4923" s="21"/>
      <c r="Q4923" s="29"/>
      <c r="U4923" s="17"/>
      <c r="V4923" s="2"/>
      <c r="Y4923" t="str">
        <f t="shared" si="315"/>
        <v/>
      </c>
      <c r="AA4923" t="str">
        <f t="shared" si="316"/>
        <v/>
      </c>
      <c r="AC4923" s="7"/>
      <c r="AD4923" t="s">
        <v>16116</v>
      </c>
      <c r="AE4923">
        <f t="shared" si="317"/>
        <v>0</v>
      </c>
      <c r="AG4923" s="2"/>
      <c r="AI4923" s="7"/>
    </row>
    <row r="4924" spans="1:35" ht="11" customHeight="1" outlineLevel="1" x14ac:dyDescent="0.25">
      <c r="A4924" t="s">
        <v>16104</v>
      </c>
      <c r="C4924" s="2" t="s">
        <v>12455</v>
      </c>
      <c r="D4924" s="2">
        <v>206</v>
      </c>
      <c r="E4924" s="7">
        <v>1973</v>
      </c>
      <c r="F4924" s="5" t="s">
        <v>1640</v>
      </c>
      <c r="H4924" s="5" t="s">
        <v>5398</v>
      </c>
      <c r="I4924" s="6" t="s">
        <v>16117</v>
      </c>
      <c r="J4924" s="6" t="s">
        <v>16115</v>
      </c>
      <c r="K4924" s="17">
        <v>6</v>
      </c>
      <c r="L4924" s="17" t="s">
        <v>7730</v>
      </c>
      <c r="M4924" s="9">
        <v>0.6</v>
      </c>
      <c r="N4924" s="9"/>
      <c r="O4924" s="21"/>
      <c r="Q4924" s="29"/>
      <c r="U4924" s="17"/>
      <c r="V4924" s="2"/>
      <c r="Y4924" t="str">
        <f t="shared" si="315"/>
        <v/>
      </c>
      <c r="AA4924" t="str">
        <f t="shared" si="316"/>
        <v/>
      </c>
      <c r="AC4924" s="7"/>
      <c r="AD4924" t="s">
        <v>16117</v>
      </c>
      <c r="AE4924">
        <f t="shared" si="317"/>
        <v>0</v>
      </c>
      <c r="AG4924" s="2"/>
      <c r="AI4924" s="7"/>
    </row>
    <row r="4925" spans="1:35" ht="11" customHeight="1" outlineLevel="1" x14ac:dyDescent="0.25">
      <c r="A4925" t="s">
        <v>16104</v>
      </c>
      <c r="C4925" s="2" t="s">
        <v>12455</v>
      </c>
      <c r="D4925" s="2">
        <v>210</v>
      </c>
      <c r="E4925" s="7">
        <v>1973</v>
      </c>
      <c r="F4925" s="5" t="s">
        <v>3421</v>
      </c>
      <c r="H4925" s="5" t="s">
        <v>5398</v>
      </c>
      <c r="I4925" s="6" t="s">
        <v>13263</v>
      </c>
      <c r="J4925" s="6" t="s">
        <v>7078</v>
      </c>
      <c r="K4925" s="17">
        <v>6</v>
      </c>
      <c r="L4925" s="17" t="s">
        <v>7730</v>
      </c>
      <c r="M4925" s="9">
        <v>2.8</v>
      </c>
      <c r="N4925" s="9"/>
      <c r="O4925" s="21"/>
      <c r="Q4925" s="29"/>
      <c r="U4925" s="17"/>
      <c r="V4925" s="2"/>
      <c r="Y4925" t="str">
        <f t="shared" si="315"/>
        <v/>
      </c>
      <c r="AA4925" t="str">
        <f t="shared" si="316"/>
        <v/>
      </c>
      <c r="AC4925" s="7"/>
      <c r="AD4925" t="s">
        <v>13263</v>
      </c>
      <c r="AE4925">
        <f t="shared" si="317"/>
        <v>0</v>
      </c>
      <c r="AG4925" s="2"/>
      <c r="AI4925" s="7"/>
    </row>
    <row r="4926" spans="1:35" ht="11" customHeight="1" outlineLevel="1" x14ac:dyDescent="0.25">
      <c r="A4926" t="s">
        <v>16104</v>
      </c>
      <c r="C4926" s="2" t="s">
        <v>12455</v>
      </c>
      <c r="D4926" s="2">
        <v>216</v>
      </c>
      <c r="E4926" s="7">
        <v>1973</v>
      </c>
      <c r="F4926" s="5" t="s">
        <v>3421</v>
      </c>
      <c r="H4926" s="5" t="s">
        <v>5398</v>
      </c>
      <c r="I4926" s="6" t="s">
        <v>16110</v>
      </c>
      <c r="J4926" s="6" t="s">
        <v>16118</v>
      </c>
      <c r="K4926" s="17">
        <v>6</v>
      </c>
      <c r="L4926" s="17" t="s">
        <v>7730</v>
      </c>
      <c r="M4926" s="9">
        <v>5.3</v>
      </c>
      <c r="N4926" s="9"/>
      <c r="O4926" s="21"/>
      <c r="Q4926" s="29"/>
      <c r="U4926" s="17"/>
      <c r="V4926" s="2"/>
      <c r="Y4926" t="str">
        <f t="shared" si="315"/>
        <v/>
      </c>
      <c r="AA4926" t="str">
        <f t="shared" si="316"/>
        <v/>
      </c>
      <c r="AC4926" s="7"/>
      <c r="AD4926" t="s">
        <v>16110</v>
      </c>
      <c r="AE4926">
        <f t="shared" si="317"/>
        <v>0</v>
      </c>
      <c r="AG4926" s="2"/>
      <c r="AI4926" s="7"/>
    </row>
    <row r="4927" spans="1:35" ht="11" customHeight="1" outlineLevel="1" x14ac:dyDescent="0.25">
      <c r="A4927" t="s">
        <v>16104</v>
      </c>
      <c r="C4927" s="2" t="s">
        <v>12455</v>
      </c>
      <c r="D4927" s="2">
        <v>240</v>
      </c>
      <c r="E4927" s="7">
        <v>1975</v>
      </c>
      <c r="F4927" s="5" t="s">
        <v>183</v>
      </c>
      <c r="H4927" s="5" t="s">
        <v>5398</v>
      </c>
      <c r="I4927" s="6" t="s">
        <v>16119</v>
      </c>
      <c r="J4927" s="6" t="s">
        <v>16115</v>
      </c>
      <c r="K4927" s="17">
        <v>6</v>
      </c>
      <c r="L4927" s="17" t="s">
        <v>7730</v>
      </c>
      <c r="M4927" s="9">
        <v>1</v>
      </c>
      <c r="N4927" s="9"/>
      <c r="O4927" s="21"/>
      <c r="Q4927" s="29"/>
      <c r="U4927" s="17"/>
      <c r="V4927" s="2"/>
      <c r="Y4927" t="str">
        <f t="shared" si="315"/>
        <v/>
      </c>
      <c r="AA4927" t="str">
        <f t="shared" si="316"/>
        <v/>
      </c>
      <c r="AC4927" s="7"/>
      <c r="AD4927" t="s">
        <v>16119</v>
      </c>
      <c r="AE4927">
        <f t="shared" si="317"/>
        <v>0</v>
      </c>
      <c r="AG4927" s="2"/>
      <c r="AI4927" s="7"/>
    </row>
    <row r="4928" spans="1:35" ht="11" customHeight="1" outlineLevel="1" x14ac:dyDescent="0.25">
      <c r="A4928" t="s">
        <v>16104</v>
      </c>
      <c r="C4928" s="2" t="s">
        <v>12455</v>
      </c>
      <c r="D4928" s="2">
        <v>241</v>
      </c>
      <c r="E4928" s="7">
        <v>1975</v>
      </c>
      <c r="F4928" s="5" t="s">
        <v>5138</v>
      </c>
      <c r="H4928" s="5" t="s">
        <v>5398</v>
      </c>
      <c r="I4928" s="6" t="s">
        <v>16120</v>
      </c>
      <c r="J4928" s="6" t="s">
        <v>16115</v>
      </c>
      <c r="K4928" s="17">
        <v>6</v>
      </c>
      <c r="L4928" s="17" t="s">
        <v>7730</v>
      </c>
      <c r="M4928" s="9">
        <v>1</v>
      </c>
      <c r="N4928" s="9"/>
      <c r="O4928" s="21"/>
      <c r="Q4928" s="29"/>
      <c r="U4928" s="17"/>
      <c r="V4928" s="2"/>
      <c r="Y4928" t="str">
        <f t="shared" si="315"/>
        <v/>
      </c>
      <c r="AA4928" t="str">
        <f t="shared" si="316"/>
        <v/>
      </c>
      <c r="AC4928" s="7"/>
      <c r="AD4928" t="s">
        <v>16120</v>
      </c>
      <c r="AE4928">
        <f t="shared" si="317"/>
        <v>0</v>
      </c>
      <c r="AG4928" s="2"/>
      <c r="AI4928" s="7"/>
    </row>
    <row r="4929" spans="1:49" ht="11" customHeight="1" outlineLevel="1" x14ac:dyDescent="0.25">
      <c r="A4929" t="s">
        <v>16104</v>
      </c>
      <c r="C4929" s="2" t="s">
        <v>12455</v>
      </c>
      <c r="D4929" s="2">
        <v>242</v>
      </c>
      <c r="E4929" s="7">
        <v>1975</v>
      </c>
      <c r="F4929" s="5" t="s">
        <v>5140</v>
      </c>
      <c r="H4929" s="5" t="s">
        <v>5398</v>
      </c>
      <c r="I4929" s="6" t="s">
        <v>16121</v>
      </c>
      <c r="J4929" s="6" t="s">
        <v>16115</v>
      </c>
      <c r="K4929" s="17">
        <v>6</v>
      </c>
      <c r="L4929" s="17" t="s">
        <v>7730</v>
      </c>
      <c r="M4929" s="9">
        <v>1</v>
      </c>
      <c r="N4929" s="9"/>
      <c r="O4929" s="21"/>
      <c r="Q4929" s="29"/>
      <c r="U4929" s="17"/>
      <c r="V4929" s="2"/>
      <c r="Y4929" t="str">
        <f t="shared" si="315"/>
        <v/>
      </c>
      <c r="AA4929" t="str">
        <f t="shared" si="316"/>
        <v/>
      </c>
      <c r="AC4929" s="7"/>
      <c r="AD4929" t="s">
        <v>16121</v>
      </c>
      <c r="AE4929">
        <f t="shared" si="317"/>
        <v>0</v>
      </c>
      <c r="AG4929" s="2"/>
      <c r="AI4929" s="7"/>
    </row>
    <row r="4930" spans="1:49" ht="11" customHeight="1" outlineLevel="1" x14ac:dyDescent="0.25">
      <c r="A4930" t="s">
        <v>16104</v>
      </c>
      <c r="C4930" s="2" t="s">
        <v>12455</v>
      </c>
      <c r="D4930" s="2">
        <v>243</v>
      </c>
      <c r="E4930" s="7">
        <v>1975</v>
      </c>
      <c r="F4930" s="5" t="s">
        <v>1640</v>
      </c>
      <c r="H4930" s="5" t="s">
        <v>5398</v>
      </c>
      <c r="I4930" s="6" t="s">
        <v>16122</v>
      </c>
      <c r="J4930" s="6" t="s">
        <v>16115</v>
      </c>
      <c r="K4930" s="17">
        <v>6</v>
      </c>
      <c r="L4930" s="17" t="s">
        <v>7730</v>
      </c>
      <c r="M4930" s="9">
        <v>1</v>
      </c>
      <c r="N4930" s="9"/>
      <c r="O4930" s="21"/>
      <c r="Q4930" s="29"/>
      <c r="U4930" s="17"/>
      <c r="V4930" s="2"/>
      <c r="Y4930" t="str">
        <f t="shared" si="315"/>
        <v/>
      </c>
      <c r="AA4930" t="str">
        <f t="shared" si="316"/>
        <v/>
      </c>
      <c r="AC4930" s="7"/>
      <c r="AD4930" t="s">
        <v>16122</v>
      </c>
      <c r="AE4930">
        <f t="shared" si="317"/>
        <v>0</v>
      </c>
      <c r="AG4930" s="2"/>
      <c r="AI4930" s="7"/>
    </row>
    <row r="4931" spans="1:49" ht="11" customHeight="1" x14ac:dyDescent="0.25">
      <c r="A4931" s="4" t="s">
        <v>16123</v>
      </c>
      <c r="B4931" s="1" t="s">
        <v>12950</v>
      </c>
      <c r="C4931" s="2" t="s">
        <v>12455</v>
      </c>
      <c r="E4931" s="7"/>
      <c r="F4931" s="5"/>
      <c r="H4931" s="5"/>
      <c r="I4931" s="6"/>
      <c r="J4931" s="6"/>
      <c r="K4931" s="17"/>
      <c r="L4931" s="17"/>
      <c r="M4931" s="9"/>
      <c r="N4931" s="9">
        <f>SUM(M4932:M4936)</f>
        <v>9.6</v>
      </c>
      <c r="O4931" s="21">
        <v>78</v>
      </c>
      <c r="P4931">
        <f>COUNTIF(L4932:L4936,"*")</f>
        <v>5</v>
      </c>
      <c r="Q4931" s="29">
        <f>P4931/O4931</f>
        <v>6.4102564102564097E-2</v>
      </c>
      <c r="R4931">
        <f>COUNTIF(L4932:L4936,"Y")+COUNTIF(L4932:L4936,"S")</f>
        <v>5</v>
      </c>
      <c r="U4931" s="18" t="s">
        <v>7732</v>
      </c>
      <c r="V4931" s="2"/>
      <c r="W4931" t="s">
        <v>18578</v>
      </c>
      <c r="Y4931" t="str">
        <f t="shared" si="315"/>
        <v/>
      </c>
      <c r="AA4931" t="str">
        <f t="shared" si="316"/>
        <v/>
      </c>
      <c r="AC4931" s="7"/>
      <c r="AF4931">
        <f>COUNTIF(AE4932:AE4936,"1")</f>
        <v>0</v>
      </c>
      <c r="AG4931" s="2"/>
      <c r="AI4931" s="7"/>
      <c r="AJ4931">
        <f>COUNTIF($K4932:$K4936,"1")-COUNTIFS($K4932:$K4936,"1",$L4932:$L4936,"V")</f>
        <v>0</v>
      </c>
      <c r="AK4931">
        <f>COUNTIFS($K4932:$K4936,"1",$L4932:$L4936,"Y")+COUNTIFS($K4932:$K4936,"1",$L4932:$L4936,"s")</f>
        <v>0</v>
      </c>
      <c r="AL4931">
        <f>COUNTIF($K4932:$K4936,"2")-COUNTIFS($K4932:$K4936,"2",$L4932:$L4936,"V")</f>
        <v>2</v>
      </c>
      <c r="AM4931">
        <f>COUNTIFS($K4932:$K4936,"2",$L4932:$L4936,"Y")+COUNTIFS($K4932:$K4936,"2",$L4932:$L4936,"s")</f>
        <v>2</v>
      </c>
      <c r="AN4931">
        <f>COUNTIF($K4932:$K4936,"3")-COUNTIFS($K4932:$K4936,"3",$L4932:$L4936,"V")</f>
        <v>0</v>
      </c>
      <c r="AO4931">
        <f>COUNTIFS($K4932:$K4936,"3",$L4932:$L4936,"Y")+COUNTIFS($K4932:$K4936,"3",$L4932:$L4936,"s")</f>
        <v>0</v>
      </c>
      <c r="AP4931">
        <f>COUNTIF($K4932:$K4936,"4")-COUNTIFS($K4932:$K4936,"4",$L4932:$L4936,"V")</f>
        <v>0</v>
      </c>
      <c r="AQ4931">
        <f>COUNTIFS($K4932:$K4936,"4",$L4932:$L4936,"Y")+COUNTIFS($K4932:$K4936,"4",$L4932:$L4936,"s")</f>
        <v>0</v>
      </c>
      <c r="AR4931">
        <f>COUNTIF($K4932:$K4936,"5")-COUNTIFS($K4932:$K4936,"5",$L4932:$L4936,"V")</f>
        <v>0</v>
      </c>
      <c r="AS4931">
        <f>COUNTIFS($K4932:$K4936,"5",$L4932:$L4936,"Y")+COUNTIFS($K4932:$K4936,"5",$L4932:$L4936,"s")</f>
        <v>0</v>
      </c>
      <c r="AT4931">
        <f>COUNTIF($K4932:$K4936,"6")-COUNTIFS($K4932:$K4936,"6",$L4932:$L4936,"V")</f>
        <v>3</v>
      </c>
      <c r="AU4931">
        <f>COUNTIFS($K4932:$K4936,"6",$L4932:$L4936,"Y")+COUNTIFS($K4932:$K4936,"6",$L4932:$L4936,"s")</f>
        <v>3</v>
      </c>
      <c r="AV4931">
        <f>COUNTIF($K4932:$K4936,"7")-COUNTIFS($K4932:$K4936,"7",$L4932:$L4936,"V")</f>
        <v>0</v>
      </c>
      <c r="AW4931">
        <f>COUNTIFS($K4932:$K4936,"7",$L4932:$L4936,"Y")+COUNTIFS($K4932:$K4936,"7",$L4932:$L4936,"s")</f>
        <v>0</v>
      </c>
    </row>
    <row r="4932" spans="1:49" ht="11" customHeight="1" outlineLevel="1" x14ac:dyDescent="0.25">
      <c r="A4932" t="s">
        <v>16124</v>
      </c>
      <c r="C4932" s="2" t="s">
        <v>12455</v>
      </c>
      <c r="D4932" s="2">
        <v>15</v>
      </c>
      <c r="E4932" s="7">
        <v>1976</v>
      </c>
      <c r="F4932" s="5" t="s">
        <v>183</v>
      </c>
      <c r="H4932" s="5" t="s">
        <v>5398</v>
      </c>
      <c r="I4932" s="6" t="s">
        <v>16110</v>
      </c>
      <c r="J4932" s="6" t="s">
        <v>15410</v>
      </c>
      <c r="K4932" s="17">
        <v>6</v>
      </c>
      <c r="L4932" s="17" t="s">
        <v>7730</v>
      </c>
      <c r="M4932" s="9">
        <v>2.5</v>
      </c>
      <c r="N4932" s="9"/>
      <c r="O4932" s="21"/>
      <c r="Q4932" s="29"/>
      <c r="U4932" s="17"/>
      <c r="V4932" s="2"/>
      <c r="Y4932" t="str">
        <f t="shared" si="315"/>
        <v/>
      </c>
      <c r="AA4932" t="str">
        <f t="shared" si="316"/>
        <v/>
      </c>
      <c r="AC4932" s="7"/>
      <c r="AD4932" t="s">
        <v>16110</v>
      </c>
      <c r="AE4932">
        <f>COUNTIF(I4932,"*Fuji*")</f>
        <v>0</v>
      </c>
      <c r="AG4932" s="2"/>
      <c r="AI4932" s="7"/>
    </row>
    <row r="4933" spans="1:49" ht="11" customHeight="1" outlineLevel="1" x14ac:dyDescent="0.25">
      <c r="A4933" t="s">
        <v>16124</v>
      </c>
      <c r="C4933" s="2" t="s">
        <v>12455</v>
      </c>
      <c r="D4933" s="2">
        <v>16</v>
      </c>
      <c r="E4933" s="7">
        <v>1976</v>
      </c>
      <c r="F4933" s="5" t="s">
        <v>1640</v>
      </c>
      <c r="H4933" s="5" t="s">
        <v>5398</v>
      </c>
      <c r="I4933" s="6" t="s">
        <v>16125</v>
      </c>
      <c r="J4933" s="6" t="s">
        <v>15410</v>
      </c>
      <c r="K4933" s="17">
        <v>6</v>
      </c>
      <c r="L4933" s="17" t="s">
        <v>7730</v>
      </c>
      <c r="M4933" s="9">
        <v>2.5</v>
      </c>
      <c r="N4933" s="9"/>
      <c r="O4933" s="21"/>
      <c r="Q4933" s="29"/>
      <c r="U4933" s="17"/>
      <c r="V4933" s="2"/>
      <c r="Y4933" t="str">
        <f t="shared" si="315"/>
        <v/>
      </c>
      <c r="AA4933" t="str">
        <f t="shared" si="316"/>
        <v/>
      </c>
      <c r="AC4933" s="7"/>
      <c r="AD4933" t="s">
        <v>16125</v>
      </c>
      <c r="AE4933">
        <f>COUNTIF(I4933,"*Fuji*")</f>
        <v>0</v>
      </c>
      <c r="AG4933" s="2"/>
      <c r="AI4933" s="7"/>
    </row>
    <row r="4934" spans="1:49" ht="11" customHeight="1" outlineLevel="1" x14ac:dyDescent="0.25">
      <c r="A4934" t="s">
        <v>16124</v>
      </c>
      <c r="C4934" s="2" t="s">
        <v>12455</v>
      </c>
      <c r="D4934" s="2">
        <v>27</v>
      </c>
      <c r="E4934" s="7">
        <v>1976</v>
      </c>
      <c r="F4934" s="5" t="s">
        <v>2974</v>
      </c>
      <c r="H4934" s="5" t="s">
        <v>5398</v>
      </c>
      <c r="I4934" s="6" t="s">
        <v>16126</v>
      </c>
      <c r="J4934" s="6" t="s">
        <v>7074</v>
      </c>
      <c r="K4934" s="17">
        <v>2</v>
      </c>
      <c r="L4934" s="17" t="s">
        <v>7730</v>
      </c>
      <c r="M4934" s="9">
        <v>1</v>
      </c>
      <c r="N4934" s="9"/>
      <c r="O4934" s="21"/>
      <c r="Q4934" s="29"/>
      <c r="U4934" s="17"/>
      <c r="V4934" s="2"/>
      <c r="Y4934" t="str">
        <f t="shared" si="315"/>
        <v/>
      </c>
      <c r="AA4934" t="str">
        <f t="shared" si="316"/>
        <v/>
      </c>
      <c r="AC4934" s="7"/>
      <c r="AD4934" t="s">
        <v>16126</v>
      </c>
      <c r="AE4934">
        <f>COUNTIF(I4934,"*Fuji*")</f>
        <v>0</v>
      </c>
      <c r="AG4934" s="2"/>
      <c r="AI4934" s="7"/>
    </row>
    <row r="4935" spans="1:49" ht="11" customHeight="1" outlineLevel="1" x14ac:dyDescent="0.25">
      <c r="A4935" t="s">
        <v>16124</v>
      </c>
      <c r="C4935" s="2" t="s">
        <v>12455</v>
      </c>
      <c r="D4935" s="2">
        <v>68</v>
      </c>
      <c r="E4935" s="7">
        <v>1978</v>
      </c>
      <c r="F4935" s="5" t="s">
        <v>2974</v>
      </c>
      <c r="H4935" s="5" t="s">
        <v>5398</v>
      </c>
      <c r="I4935" s="6" t="s">
        <v>16127</v>
      </c>
      <c r="J4935" s="6" t="s">
        <v>15413</v>
      </c>
      <c r="K4935" s="17">
        <v>6</v>
      </c>
      <c r="L4935" s="17" t="s">
        <v>7730</v>
      </c>
      <c r="M4935" s="9">
        <v>1.8</v>
      </c>
      <c r="N4935" s="9"/>
      <c r="O4935" s="21"/>
      <c r="Q4935" s="29"/>
      <c r="U4935" s="17"/>
      <c r="V4935" s="2"/>
      <c r="Y4935" t="str">
        <f t="shared" si="315"/>
        <v/>
      </c>
      <c r="AA4935" t="str">
        <f t="shared" si="316"/>
        <v/>
      </c>
      <c r="AC4935" s="7"/>
      <c r="AD4935" t="s">
        <v>16127</v>
      </c>
      <c r="AE4935">
        <f>COUNTIF(I4935,"*Fuji*")</f>
        <v>0</v>
      </c>
      <c r="AG4935" s="2"/>
      <c r="AI4935" s="7"/>
    </row>
    <row r="4936" spans="1:49" ht="11" customHeight="1" outlineLevel="1" x14ac:dyDescent="0.25">
      <c r="A4936" t="s">
        <v>16124</v>
      </c>
      <c r="C4936" s="2" t="s">
        <v>12455</v>
      </c>
      <c r="D4936" s="2">
        <v>69</v>
      </c>
      <c r="E4936" s="7">
        <v>1978</v>
      </c>
      <c r="F4936" s="5" t="s">
        <v>5140</v>
      </c>
      <c r="H4936" s="5" t="s">
        <v>5398</v>
      </c>
      <c r="I4936" s="6" t="s">
        <v>16127</v>
      </c>
      <c r="J4936" s="6" t="s">
        <v>15413</v>
      </c>
      <c r="K4936" s="17">
        <v>2</v>
      </c>
      <c r="L4936" s="17" t="s">
        <v>7730</v>
      </c>
      <c r="M4936" s="9">
        <v>1.8</v>
      </c>
      <c r="N4936" s="9"/>
      <c r="O4936" s="21"/>
      <c r="Q4936" s="29"/>
      <c r="U4936" s="17"/>
      <c r="V4936" s="2"/>
      <c r="Y4936" t="str">
        <f t="shared" si="315"/>
        <v/>
      </c>
      <c r="AA4936" t="str">
        <f t="shared" si="316"/>
        <v/>
      </c>
      <c r="AC4936" s="7"/>
      <c r="AD4936" t="s">
        <v>16127</v>
      </c>
      <c r="AE4936">
        <f>COUNTIF(I4936,"*Fuji*")</f>
        <v>0</v>
      </c>
      <c r="AG4936" s="2"/>
      <c r="AI4936" s="7"/>
    </row>
    <row r="4937" spans="1:49" ht="11" customHeight="1" x14ac:dyDescent="0.25">
      <c r="A4937" s="4" t="s">
        <v>13068</v>
      </c>
      <c r="B4937" t="s">
        <v>4667</v>
      </c>
      <c r="C4937" s="2" t="s">
        <v>12521</v>
      </c>
      <c r="E4937" s="7"/>
      <c r="F4937" s="5"/>
      <c r="H4937" s="5"/>
      <c r="I4937" s="6"/>
      <c r="J4937" s="6"/>
      <c r="K4937" s="17"/>
      <c r="L4937" s="17"/>
      <c r="M4937" s="9"/>
      <c r="N4937" s="9">
        <f>SUM(M4938:M4959)</f>
        <v>54</v>
      </c>
      <c r="O4937" s="21">
        <v>4729</v>
      </c>
      <c r="P4937">
        <f>COUNTIF(L4938:L4959,"*")</f>
        <v>22</v>
      </c>
      <c r="Q4937" s="29">
        <f>P4937/O4937</f>
        <v>4.6521463311482341E-3</v>
      </c>
      <c r="R4937">
        <f>COUNTIF(L4938:L4959,"Y")+COUNTIF(L4938:L4959,"S")</f>
        <v>19</v>
      </c>
      <c r="U4937" s="17" t="s">
        <v>7730</v>
      </c>
      <c r="V4937" s="2"/>
      <c r="W4937" t="s">
        <v>18622</v>
      </c>
      <c r="Y4937" t="str">
        <f t="shared" si="315"/>
        <v/>
      </c>
      <c r="AA4937" t="str">
        <f t="shared" si="316"/>
        <v/>
      </c>
      <c r="AC4937" s="7"/>
      <c r="AF4937">
        <f>COUNTIF(AE4938:AE4959,"1")</f>
        <v>0</v>
      </c>
      <c r="AG4937" s="2"/>
      <c r="AI4937" s="7"/>
      <c r="AJ4937">
        <f>COUNTIF($K4938:$K4959,"1")-COUNTIFS($K4938:$K4959,"1",$L4938:$L4959,"V")</f>
        <v>0</v>
      </c>
      <c r="AK4937">
        <f>COUNTIFS($K4938:$K4959,"1",$L4938:$L4959,"Y")+COUNTIFS($K4938:$K4959,"1",$L4938:$L4959,"s")</f>
        <v>0</v>
      </c>
      <c r="AL4937">
        <f>COUNTIF($K4938:$K4959,"2")-COUNTIFS($K4938:$K4959,"2",$L4938:$L4959,"V")</f>
        <v>3</v>
      </c>
      <c r="AM4937">
        <f>COUNTIFS($K4938:$K4959,"2",$L4938:$L4959,"Y")+COUNTIFS($K4938:$K4959,"2",$L4938:$L4959,"s")</f>
        <v>3</v>
      </c>
      <c r="AN4937">
        <f>COUNTIF($K4938:$K4959,"3")-COUNTIFS($K4938:$K4959,"3",$L4938:$L4959,"V")</f>
        <v>2</v>
      </c>
      <c r="AO4937">
        <f>COUNTIFS($K4938:$K4959,"3",$L4938:$L4959,"Y")+COUNTIFS($K4938:$K4959,"3",$L4938:$L4959,"s")</f>
        <v>2</v>
      </c>
      <c r="AP4937">
        <f>COUNTIF($K4938:$K4959,"4")-COUNTIFS($K4938:$K4959,"4",$L4938:$L4959,"V")</f>
        <v>11</v>
      </c>
      <c r="AQ4937">
        <f>COUNTIFS($K4938:$K4959,"4",$L4938:$L4959,"Y")+COUNTIFS($K4938:$K4959,"4",$L4938:$L4959,"s")</f>
        <v>11</v>
      </c>
      <c r="AR4937">
        <f>COUNTIF($K4938:$K4959,"5")-COUNTIFS($K4938:$K4959,"5",$L4938:$L4959,"V")</f>
        <v>2</v>
      </c>
      <c r="AS4937">
        <f>COUNTIFS($K4938:$K4959,"5",$L4938:$L4959,"Y")+COUNTIFS($K4938:$K4959,"5",$L4938:$L4959,"s")</f>
        <v>2</v>
      </c>
      <c r="AT4937">
        <f>COUNTIF($K4938:$K4959,"6")-COUNTIFS($K4938:$K4959,"6",$L4938:$L4959,"V")</f>
        <v>1</v>
      </c>
      <c r="AU4937">
        <f>COUNTIFS($K4938:$K4959,"6",$L4938:$L4959,"Y")+COUNTIFS($K4938:$K4959,"6",$L4938:$L4959,"s")</f>
        <v>1</v>
      </c>
      <c r="AV4937">
        <f>COUNTIF($K4938:$K4959,"7")-COUNTIFS($K4938:$K4959,"7",$L4938:$L4959,"V")</f>
        <v>0</v>
      </c>
      <c r="AW4937">
        <f>COUNTIFS($K4938:$K4959,"7",$L4938:$L4959,"Y")+COUNTIFS($K4938:$K4959,"7",$L4938:$L4959,"s")</f>
        <v>0</v>
      </c>
    </row>
    <row r="4938" spans="1:49" ht="11" customHeight="1" outlineLevel="1" x14ac:dyDescent="0.25">
      <c r="A4938" t="s">
        <v>4881</v>
      </c>
      <c r="C4938" s="2" t="s">
        <v>12521</v>
      </c>
      <c r="D4938" s="2">
        <v>280</v>
      </c>
      <c r="E4938" s="7">
        <v>1955</v>
      </c>
      <c r="F4938" s="5" t="s">
        <v>3957</v>
      </c>
      <c r="H4938" s="5" t="s">
        <v>6482</v>
      </c>
      <c r="I4938" s="6" t="s">
        <v>1113</v>
      </c>
      <c r="J4938" s="6" t="s">
        <v>13040</v>
      </c>
      <c r="K4938" s="17">
        <v>4</v>
      </c>
      <c r="L4938" s="17" t="s">
        <v>7730</v>
      </c>
      <c r="M4938" s="9">
        <v>2</v>
      </c>
      <c r="N4938" s="9"/>
      <c r="O4938" s="21"/>
      <c r="Q4938" s="29"/>
      <c r="U4938" s="17"/>
      <c r="V4938" s="2">
        <v>311</v>
      </c>
      <c r="Y4938" t="str">
        <f t="shared" si="315"/>
        <v/>
      </c>
      <c r="AA4938" t="str">
        <f t="shared" si="316"/>
        <v/>
      </c>
      <c r="AC4938" s="7"/>
      <c r="AD4938" t="s">
        <v>1113</v>
      </c>
      <c r="AE4938">
        <f t="shared" ref="AE4938:AE4959" si="318">COUNTIF(I4938,"*Fuji*")</f>
        <v>0</v>
      </c>
      <c r="AG4938" s="2"/>
      <c r="AH4938" t="s">
        <v>4884</v>
      </c>
      <c r="AI4938" s="7" t="s">
        <v>4620</v>
      </c>
    </row>
    <row r="4939" spans="1:49" ht="11" customHeight="1" outlineLevel="1" x14ac:dyDescent="0.25">
      <c r="A4939" t="s">
        <v>4881</v>
      </c>
      <c r="C4939" s="2" t="s">
        <v>12521</v>
      </c>
      <c r="D4939" s="2" t="s">
        <v>812</v>
      </c>
      <c r="E4939" s="7">
        <v>1955</v>
      </c>
      <c r="F4939" s="5" t="s">
        <v>3957</v>
      </c>
      <c r="H4939" s="5" t="s">
        <v>1674</v>
      </c>
      <c r="I4939" s="6" t="s">
        <v>1113</v>
      </c>
      <c r="J4939" s="6" t="s">
        <v>13041</v>
      </c>
      <c r="K4939" s="17">
        <v>4</v>
      </c>
      <c r="L4939" s="17" t="s">
        <v>7730</v>
      </c>
      <c r="M4939" s="9">
        <v>4.4000000000000004</v>
      </c>
      <c r="N4939" s="9"/>
      <c r="O4939" s="21"/>
      <c r="Q4939" s="29"/>
      <c r="U4939" s="17"/>
      <c r="V4939" s="2"/>
      <c r="Y4939" t="str">
        <f t="shared" si="315"/>
        <v/>
      </c>
      <c r="AA4939" t="str">
        <f t="shared" si="316"/>
        <v/>
      </c>
      <c r="AC4939" s="7"/>
      <c r="AD4939" t="s">
        <v>1113</v>
      </c>
      <c r="AE4939">
        <f t="shared" si="318"/>
        <v>0</v>
      </c>
      <c r="AG4939" s="2"/>
      <c r="AI4939" s="7"/>
    </row>
    <row r="4940" spans="1:49" ht="11" customHeight="1" outlineLevel="1" x14ac:dyDescent="0.25">
      <c r="A4940" t="s">
        <v>4881</v>
      </c>
      <c r="C4940" s="2" t="s">
        <v>12521</v>
      </c>
      <c r="D4940" s="2">
        <v>326</v>
      </c>
      <c r="E4940" s="7">
        <v>1959</v>
      </c>
      <c r="F4940" s="5" t="s">
        <v>3958</v>
      </c>
      <c r="H4940" s="5" t="s">
        <v>2290</v>
      </c>
      <c r="I4940" s="6" t="s">
        <v>1113</v>
      </c>
      <c r="J4940" s="6" t="s">
        <v>13042</v>
      </c>
      <c r="K4940" s="17">
        <v>4</v>
      </c>
      <c r="L4940" s="17" t="s">
        <v>7730</v>
      </c>
      <c r="M4940" s="9">
        <v>2</v>
      </c>
      <c r="N4940" s="9"/>
      <c r="O4940" s="21"/>
      <c r="Q4940" s="29"/>
      <c r="U4940" s="17"/>
      <c r="V4940" s="2">
        <v>373</v>
      </c>
      <c r="Y4940" t="str">
        <f t="shared" si="315"/>
        <v/>
      </c>
      <c r="AA4940" t="str">
        <f t="shared" si="316"/>
        <v/>
      </c>
      <c r="AC4940" s="7"/>
      <c r="AD4940" t="s">
        <v>1113</v>
      </c>
      <c r="AE4940">
        <f t="shared" si="318"/>
        <v>0</v>
      </c>
      <c r="AG4940" s="2"/>
      <c r="AH4940" t="s">
        <v>4884</v>
      </c>
      <c r="AI4940" s="7" t="s">
        <v>4922</v>
      </c>
    </row>
    <row r="4941" spans="1:49" ht="11" customHeight="1" outlineLevel="1" x14ac:dyDescent="0.25">
      <c r="A4941" t="s">
        <v>4881</v>
      </c>
      <c r="C4941" s="2" t="s">
        <v>12521</v>
      </c>
      <c r="D4941" s="2" t="s">
        <v>13043</v>
      </c>
      <c r="E4941" s="7">
        <v>1968</v>
      </c>
      <c r="F4941" s="5" t="s">
        <v>6305</v>
      </c>
      <c r="H4941" s="5" t="s">
        <v>2290</v>
      </c>
      <c r="I4941" s="6" t="s">
        <v>1113</v>
      </c>
      <c r="J4941" s="6" t="s">
        <v>13045</v>
      </c>
      <c r="K4941" s="17">
        <v>4</v>
      </c>
      <c r="L4941" s="17" t="s">
        <v>20075</v>
      </c>
      <c r="M4941" s="9"/>
      <c r="N4941" s="9"/>
      <c r="O4941" s="21"/>
      <c r="Q4941" s="29"/>
      <c r="U4941" s="17"/>
      <c r="V4941" s="2">
        <v>527</v>
      </c>
      <c r="X4941" t="s">
        <v>7732</v>
      </c>
      <c r="Y4941" t="str">
        <f t="shared" si="315"/>
        <v/>
      </c>
      <c r="AA4941" t="str">
        <f t="shared" si="316"/>
        <v/>
      </c>
      <c r="AC4941" s="7"/>
      <c r="AD4941" t="s">
        <v>1113</v>
      </c>
      <c r="AE4941">
        <f t="shared" si="318"/>
        <v>0</v>
      </c>
      <c r="AG4941" s="2"/>
      <c r="AH4941" t="s">
        <v>4884</v>
      </c>
      <c r="AI4941" s="7" t="s">
        <v>4922</v>
      </c>
    </row>
    <row r="4942" spans="1:49" ht="11" customHeight="1" outlineLevel="1" x14ac:dyDescent="0.25">
      <c r="A4942" t="s">
        <v>4881</v>
      </c>
      <c r="C4942" s="2" t="s">
        <v>12521</v>
      </c>
      <c r="D4942" s="2">
        <v>863</v>
      </c>
      <c r="E4942" s="7">
        <v>1981</v>
      </c>
      <c r="F4942" s="5" t="s">
        <v>4137</v>
      </c>
      <c r="H4942" s="5" t="s">
        <v>5398</v>
      </c>
      <c r="I4942" s="6" t="s">
        <v>4882</v>
      </c>
      <c r="J4942" s="6" t="s">
        <v>13044</v>
      </c>
      <c r="K4942" s="17">
        <v>2</v>
      </c>
      <c r="L4942" s="17" t="s">
        <v>7730</v>
      </c>
      <c r="M4942" s="9">
        <v>0.4</v>
      </c>
      <c r="N4942" s="9"/>
      <c r="O4942" s="21"/>
      <c r="Q4942" s="29"/>
      <c r="S4942">
        <v>1</v>
      </c>
      <c r="T4942">
        <v>1</v>
      </c>
      <c r="U4942" s="17"/>
      <c r="V4942" s="2">
        <v>948</v>
      </c>
      <c r="Y4942" t="str">
        <f t="shared" si="315"/>
        <v/>
      </c>
      <c r="AA4942" t="str">
        <f t="shared" si="316"/>
        <v/>
      </c>
      <c r="AC4942" s="7"/>
      <c r="AD4942" t="s">
        <v>4882</v>
      </c>
      <c r="AE4942">
        <f t="shared" si="318"/>
        <v>0</v>
      </c>
      <c r="AG4942" s="2"/>
      <c r="AH4942" t="s">
        <v>4884</v>
      </c>
      <c r="AI4942" s="7" t="s">
        <v>4610</v>
      </c>
    </row>
    <row r="4943" spans="1:49" ht="11" customHeight="1" outlineLevel="1" x14ac:dyDescent="0.25">
      <c r="A4943" t="s">
        <v>4881</v>
      </c>
      <c r="C4943" s="2" t="s">
        <v>12521</v>
      </c>
      <c r="D4943" s="3" t="s">
        <v>21341</v>
      </c>
      <c r="E4943" s="7">
        <v>1981</v>
      </c>
      <c r="F4943" s="8" t="s">
        <v>21336</v>
      </c>
      <c r="H4943" s="5" t="s">
        <v>5398</v>
      </c>
      <c r="I4943" s="6" t="s">
        <v>4882</v>
      </c>
      <c r="J4943" s="6" t="s">
        <v>13044</v>
      </c>
      <c r="K4943" s="17">
        <v>2</v>
      </c>
      <c r="L4943" s="17" t="s">
        <v>7730</v>
      </c>
      <c r="M4943" s="9">
        <v>0</v>
      </c>
      <c r="N4943" s="9"/>
      <c r="O4943" s="21"/>
      <c r="Q4943" s="29"/>
      <c r="U4943" s="17"/>
      <c r="V4943" s="2">
        <v>948</v>
      </c>
      <c r="Y4943">
        <f t="shared" si="315"/>
        <v>1</v>
      </c>
      <c r="AA4943" t="str">
        <f t="shared" si="316"/>
        <v/>
      </c>
      <c r="AC4943" s="7"/>
      <c r="AD4943" t="s">
        <v>4882</v>
      </c>
      <c r="AE4943">
        <f t="shared" si="318"/>
        <v>0</v>
      </c>
      <c r="AG4943" s="2"/>
      <c r="AH4943" t="s">
        <v>4884</v>
      </c>
      <c r="AI4943" s="7" t="s">
        <v>4610</v>
      </c>
    </row>
    <row r="4944" spans="1:49" ht="11" customHeight="1" outlineLevel="1" x14ac:dyDescent="0.3">
      <c r="A4944" t="s">
        <v>4881</v>
      </c>
      <c r="C4944" s="2" t="s">
        <v>12521</v>
      </c>
      <c r="D4944" s="2">
        <v>1159</v>
      </c>
      <c r="E4944" s="7">
        <v>1988</v>
      </c>
      <c r="F4944" s="8" t="s">
        <v>21541</v>
      </c>
      <c r="H4944" s="5" t="s">
        <v>5398</v>
      </c>
      <c r="I4944" s="6" t="s">
        <v>1113</v>
      </c>
      <c r="J4944" s="6" t="s">
        <v>13046</v>
      </c>
      <c r="K4944" s="17">
        <v>4</v>
      </c>
      <c r="L4944" s="17" t="s">
        <v>7730</v>
      </c>
      <c r="M4944" s="9">
        <v>0.8</v>
      </c>
      <c r="N4944" s="9"/>
      <c r="O4944" s="21"/>
      <c r="Q4944" s="29"/>
      <c r="U4944" s="17"/>
      <c r="V4944" s="2">
        <v>1232</v>
      </c>
      <c r="Y4944" t="str">
        <f t="shared" si="315"/>
        <v/>
      </c>
      <c r="AA4944" t="str">
        <f t="shared" si="316"/>
        <v/>
      </c>
      <c r="AC4944" s="7"/>
      <c r="AD4944" t="s">
        <v>1113</v>
      </c>
      <c r="AE4944">
        <f t="shared" si="318"/>
        <v>0</v>
      </c>
      <c r="AG4944" s="2"/>
      <c r="AH4944" t="s">
        <v>4884</v>
      </c>
      <c r="AI4944" s="7" t="s">
        <v>4922</v>
      </c>
    </row>
    <row r="4945" spans="1:49" ht="11" customHeight="1" outlineLevel="1" x14ac:dyDescent="0.3">
      <c r="A4945" t="s">
        <v>4881</v>
      </c>
      <c r="C4945" s="2" t="s">
        <v>12521</v>
      </c>
      <c r="D4945" s="2">
        <v>1379</v>
      </c>
      <c r="E4945" s="7">
        <v>1992</v>
      </c>
      <c r="F4945" s="8" t="s">
        <v>21541</v>
      </c>
      <c r="H4945" s="5" t="s">
        <v>5398</v>
      </c>
      <c r="I4945" s="6" t="s">
        <v>6210</v>
      </c>
      <c r="J4945" s="6" t="s">
        <v>13047</v>
      </c>
      <c r="K4945" s="17">
        <v>4</v>
      </c>
      <c r="L4945" s="17" t="s">
        <v>7730</v>
      </c>
      <c r="M4945" s="9">
        <v>1</v>
      </c>
      <c r="N4945" s="9"/>
      <c r="O4945" s="21"/>
      <c r="Q4945" s="29"/>
      <c r="S4945">
        <v>1</v>
      </c>
      <c r="T4945">
        <v>1</v>
      </c>
      <c r="U4945" s="17"/>
      <c r="V4945" s="2">
        <v>1447</v>
      </c>
      <c r="Y4945" t="str">
        <f t="shared" si="315"/>
        <v/>
      </c>
      <c r="AA4945" t="str">
        <f t="shared" si="316"/>
        <v/>
      </c>
      <c r="AC4945" s="7"/>
      <c r="AD4945" t="s">
        <v>6210</v>
      </c>
      <c r="AE4945">
        <f t="shared" si="318"/>
        <v>0</v>
      </c>
      <c r="AG4945" s="2"/>
      <c r="AH4945" t="s">
        <v>4884</v>
      </c>
      <c r="AI4945" s="7" t="s">
        <v>4922</v>
      </c>
    </row>
    <row r="4946" spans="1:49" ht="11" customHeight="1" outlineLevel="1" x14ac:dyDescent="0.3">
      <c r="A4946" t="s">
        <v>4881</v>
      </c>
      <c r="C4946" s="2" t="s">
        <v>12521</v>
      </c>
      <c r="D4946" s="2" t="s">
        <v>13048</v>
      </c>
      <c r="E4946" s="7">
        <v>1997</v>
      </c>
      <c r="F4946" s="8" t="s">
        <v>21541</v>
      </c>
      <c r="H4946" s="5" t="s">
        <v>5398</v>
      </c>
      <c r="I4946" s="6" t="s">
        <v>491</v>
      </c>
      <c r="J4946" s="6" t="s">
        <v>13047</v>
      </c>
      <c r="K4946" s="17">
        <v>4</v>
      </c>
      <c r="L4946" s="17" t="s">
        <v>20075</v>
      </c>
      <c r="M4946" s="9"/>
      <c r="N4946" s="9"/>
      <c r="O4946" s="21"/>
      <c r="Q4946" s="29"/>
      <c r="U4946" s="17"/>
      <c r="V4946" s="2" t="s">
        <v>6306</v>
      </c>
      <c r="X4946" t="s">
        <v>7732</v>
      </c>
      <c r="Y4946" t="str">
        <f t="shared" si="315"/>
        <v/>
      </c>
      <c r="AA4946" t="str">
        <f t="shared" si="316"/>
        <v/>
      </c>
      <c r="AC4946" s="7"/>
      <c r="AD4946" t="s">
        <v>491</v>
      </c>
      <c r="AE4946">
        <f t="shared" si="318"/>
        <v>0</v>
      </c>
      <c r="AG4946" s="2"/>
      <c r="AH4946" t="s">
        <v>4884</v>
      </c>
      <c r="AI4946" s="7" t="s">
        <v>4922</v>
      </c>
    </row>
    <row r="4947" spans="1:49" ht="11" customHeight="1" outlineLevel="1" x14ac:dyDescent="0.25">
      <c r="A4947" t="s">
        <v>4881</v>
      </c>
      <c r="C4947" s="2" t="s">
        <v>12521</v>
      </c>
      <c r="D4947" s="2">
        <v>2130</v>
      </c>
      <c r="E4947" s="7">
        <v>2003</v>
      </c>
      <c r="F4947" s="5" t="s">
        <v>4885</v>
      </c>
      <c r="H4947" s="5" t="s">
        <v>5398</v>
      </c>
      <c r="I4947" s="6" t="s">
        <v>760</v>
      </c>
      <c r="J4947" s="6" t="s">
        <v>13049</v>
      </c>
      <c r="K4947" s="17">
        <v>5</v>
      </c>
      <c r="L4947" s="17" t="s">
        <v>7730</v>
      </c>
      <c r="M4947" s="9">
        <v>0.4</v>
      </c>
      <c r="N4947" s="9"/>
      <c r="O4947" s="21"/>
      <c r="Q4947" s="29"/>
      <c r="U4947" s="17"/>
      <c r="V4947" s="2">
        <v>2142</v>
      </c>
      <c r="Y4947" t="str">
        <f t="shared" si="315"/>
        <v/>
      </c>
      <c r="AA4947" t="str">
        <f t="shared" si="316"/>
        <v/>
      </c>
      <c r="AC4947" s="7"/>
      <c r="AD4947" t="s">
        <v>760</v>
      </c>
      <c r="AE4947">
        <f t="shared" si="318"/>
        <v>0</v>
      </c>
      <c r="AG4947" s="2"/>
      <c r="AH4947" t="s">
        <v>4884</v>
      </c>
      <c r="AI4947" s="7" t="s">
        <v>4610</v>
      </c>
    </row>
    <row r="4948" spans="1:49" ht="11" customHeight="1" outlineLevel="1" x14ac:dyDescent="0.25">
      <c r="A4948" t="s">
        <v>4881</v>
      </c>
      <c r="C4948" s="2" t="s">
        <v>12521</v>
      </c>
      <c r="D4948" s="2" t="s">
        <v>13050</v>
      </c>
      <c r="E4948" s="7">
        <v>2003</v>
      </c>
      <c r="F4948" s="5" t="s">
        <v>1817</v>
      </c>
      <c r="H4948" s="5" t="s">
        <v>5398</v>
      </c>
      <c r="I4948" s="6" t="s">
        <v>760</v>
      </c>
      <c r="J4948" s="6" t="s">
        <v>13049</v>
      </c>
      <c r="K4948" s="17">
        <v>5</v>
      </c>
      <c r="L4948" s="17" t="s">
        <v>20075</v>
      </c>
      <c r="M4948" s="9"/>
      <c r="N4948" s="9"/>
      <c r="O4948" s="21"/>
      <c r="Q4948" s="29"/>
      <c r="U4948" s="17"/>
      <c r="V4948" s="2">
        <v>2147</v>
      </c>
      <c r="Y4948" t="str">
        <f t="shared" si="315"/>
        <v/>
      </c>
      <c r="AA4948" t="str">
        <f t="shared" si="316"/>
        <v/>
      </c>
      <c r="AC4948" s="7"/>
      <c r="AD4948" t="s">
        <v>760</v>
      </c>
      <c r="AE4948">
        <f t="shared" si="318"/>
        <v>0</v>
      </c>
      <c r="AG4948" s="2"/>
      <c r="AH4948" t="s">
        <v>4884</v>
      </c>
      <c r="AI4948" s="7" t="s">
        <v>4610</v>
      </c>
    </row>
    <row r="4949" spans="1:49" ht="11" customHeight="1" outlineLevel="1" x14ac:dyDescent="0.25">
      <c r="A4949" t="s">
        <v>4881</v>
      </c>
      <c r="C4949" s="2" t="s">
        <v>12521</v>
      </c>
      <c r="D4949" s="2">
        <v>2150</v>
      </c>
      <c r="E4949" s="7">
        <v>2003</v>
      </c>
      <c r="F4949" s="5" t="s">
        <v>787</v>
      </c>
      <c r="H4949" s="5" t="s">
        <v>5398</v>
      </c>
      <c r="I4949" s="6" t="s">
        <v>5172</v>
      </c>
      <c r="J4949" s="6" t="s">
        <v>13051</v>
      </c>
      <c r="K4949" s="17">
        <v>4</v>
      </c>
      <c r="L4949" s="17" t="s">
        <v>7730</v>
      </c>
      <c r="M4949" s="9">
        <v>0.4</v>
      </c>
      <c r="N4949" s="9"/>
      <c r="O4949" s="21"/>
      <c r="Q4949" s="29"/>
      <c r="U4949" s="17"/>
      <c r="V4949" s="2">
        <v>2164</v>
      </c>
      <c r="Y4949" t="str">
        <f t="shared" si="315"/>
        <v/>
      </c>
      <c r="AA4949" t="str">
        <f t="shared" si="316"/>
        <v/>
      </c>
      <c r="AC4949" s="7"/>
      <c r="AD4949" t="s">
        <v>5172</v>
      </c>
      <c r="AE4949">
        <f t="shared" si="318"/>
        <v>0</v>
      </c>
      <c r="AG4949" s="2"/>
      <c r="AH4949" t="s">
        <v>2361</v>
      </c>
      <c r="AI4949" s="7" t="s">
        <v>4922</v>
      </c>
    </row>
    <row r="4950" spans="1:49" ht="11" customHeight="1" outlineLevel="1" x14ac:dyDescent="0.25">
      <c r="A4950" t="s">
        <v>4881</v>
      </c>
      <c r="C4950" s="2" t="s">
        <v>12521</v>
      </c>
      <c r="D4950" s="2">
        <v>2183</v>
      </c>
      <c r="E4950" s="7">
        <v>2004</v>
      </c>
      <c r="F4950" s="5" t="s">
        <v>4885</v>
      </c>
      <c r="H4950" s="5" t="s">
        <v>5398</v>
      </c>
      <c r="I4950" s="6" t="s">
        <v>4882</v>
      </c>
      <c r="J4950" s="6" t="s">
        <v>13052</v>
      </c>
      <c r="K4950" s="17">
        <v>2</v>
      </c>
      <c r="L4950" s="17" t="s">
        <v>7730</v>
      </c>
      <c r="M4950" s="9">
        <v>1</v>
      </c>
      <c r="N4950" s="9"/>
      <c r="O4950" s="21"/>
      <c r="Q4950" s="29"/>
      <c r="U4950" s="17"/>
      <c r="V4950" s="2">
        <v>2194</v>
      </c>
      <c r="Y4950" t="str">
        <f t="shared" ref="Y4950:Y5013" si="319">IF(COUNTIF(F4950,"*fdc*"),1,"")</f>
        <v/>
      </c>
      <c r="AA4950" t="str">
        <f t="shared" ref="AA4950:AA5013" si="320">IF(COUNTIF(F4950,"*s/s*"),1,"")</f>
        <v/>
      </c>
      <c r="AC4950" s="7"/>
      <c r="AD4950" t="s">
        <v>4882</v>
      </c>
      <c r="AE4950">
        <f t="shared" si="318"/>
        <v>0</v>
      </c>
      <c r="AG4950" s="2"/>
      <c r="AH4950" t="s">
        <v>4884</v>
      </c>
      <c r="AI4950" s="7" t="s">
        <v>4610</v>
      </c>
    </row>
    <row r="4951" spans="1:49" ht="11" customHeight="1" outlineLevel="1" x14ac:dyDescent="0.25">
      <c r="A4951" t="s">
        <v>4881</v>
      </c>
      <c r="C4951" s="2" t="s">
        <v>12521</v>
      </c>
      <c r="D4951" s="2">
        <v>2184</v>
      </c>
      <c r="E4951" s="7">
        <v>2004</v>
      </c>
      <c r="F4951" s="5" t="s">
        <v>122</v>
      </c>
      <c r="H4951" s="5" t="s">
        <v>5398</v>
      </c>
      <c r="I4951" s="6" t="s">
        <v>123</v>
      </c>
      <c r="J4951" s="6" t="s">
        <v>13052</v>
      </c>
      <c r="K4951" s="17">
        <v>5</v>
      </c>
      <c r="L4951" s="17" t="s">
        <v>7730</v>
      </c>
      <c r="M4951" s="9">
        <v>1.4</v>
      </c>
      <c r="N4951" s="9"/>
      <c r="O4951" s="21"/>
      <c r="Q4951" s="29"/>
      <c r="U4951" s="17"/>
      <c r="V4951" s="2">
        <v>2195</v>
      </c>
      <c r="Y4951" t="str">
        <f t="shared" si="319"/>
        <v/>
      </c>
      <c r="AA4951" t="str">
        <f t="shared" si="320"/>
        <v/>
      </c>
      <c r="AC4951" s="7"/>
      <c r="AD4951" t="s">
        <v>123</v>
      </c>
      <c r="AE4951">
        <f t="shared" si="318"/>
        <v>0</v>
      </c>
      <c r="AG4951" s="2"/>
      <c r="AH4951" t="s">
        <v>4884</v>
      </c>
      <c r="AI4951" s="7" t="s">
        <v>4610</v>
      </c>
    </row>
    <row r="4952" spans="1:49" ht="11" customHeight="1" outlineLevel="1" x14ac:dyDescent="0.25">
      <c r="A4952" t="s">
        <v>4881</v>
      </c>
      <c r="C4952" s="2" t="s">
        <v>12521</v>
      </c>
      <c r="D4952" s="2">
        <v>2278</v>
      </c>
      <c r="E4952" s="7">
        <v>2005</v>
      </c>
      <c r="F4952" s="8" t="s">
        <v>21542</v>
      </c>
      <c r="H4952" s="5" t="s">
        <v>5398</v>
      </c>
      <c r="I4952" s="6" t="s">
        <v>1113</v>
      </c>
      <c r="J4952" s="6" t="s">
        <v>13053</v>
      </c>
      <c r="K4952" s="17">
        <v>4</v>
      </c>
      <c r="L4952" s="17" t="s">
        <v>20076</v>
      </c>
      <c r="M4952" s="9"/>
      <c r="N4952" s="9"/>
      <c r="O4952" s="21"/>
      <c r="Q4952" s="29"/>
      <c r="U4952" s="17"/>
      <c r="V4952" s="2"/>
      <c r="Y4952" t="str">
        <f t="shared" si="319"/>
        <v/>
      </c>
      <c r="AA4952" t="str">
        <f t="shared" si="320"/>
        <v/>
      </c>
      <c r="AC4952" s="7"/>
      <c r="AD4952" t="s">
        <v>1113</v>
      </c>
      <c r="AE4952">
        <f t="shared" si="318"/>
        <v>0</v>
      </c>
      <c r="AG4952" s="2"/>
      <c r="AI4952" s="7"/>
    </row>
    <row r="4953" spans="1:49" ht="11" customHeight="1" outlineLevel="1" x14ac:dyDescent="0.3">
      <c r="A4953" t="s">
        <v>4881</v>
      </c>
      <c r="C4953" s="2" t="s">
        <v>12521</v>
      </c>
      <c r="D4953" s="2" t="s">
        <v>13054</v>
      </c>
      <c r="E4953" s="7">
        <v>2005</v>
      </c>
      <c r="F4953" s="5" t="s">
        <v>13055</v>
      </c>
      <c r="H4953" s="5" t="s">
        <v>5398</v>
      </c>
      <c r="I4953" s="6" t="s">
        <v>1113</v>
      </c>
      <c r="J4953" s="6" t="s">
        <v>13053</v>
      </c>
      <c r="K4953" s="17">
        <v>4</v>
      </c>
      <c r="L4953" s="17" t="s">
        <v>7730</v>
      </c>
      <c r="M4953" s="9">
        <v>14</v>
      </c>
      <c r="N4953" s="9"/>
      <c r="O4953" s="21"/>
      <c r="Q4953" s="29"/>
      <c r="U4953" s="17"/>
      <c r="V4953" s="2">
        <v>2278</v>
      </c>
      <c r="Y4953" t="str">
        <f t="shared" si="319"/>
        <v/>
      </c>
      <c r="AA4953">
        <f t="shared" si="320"/>
        <v>1</v>
      </c>
      <c r="AC4953" s="7"/>
      <c r="AD4953" t="s">
        <v>1113</v>
      </c>
      <c r="AE4953">
        <f t="shared" si="318"/>
        <v>0</v>
      </c>
      <c r="AG4953" s="2"/>
      <c r="AH4953" t="s">
        <v>4884</v>
      </c>
      <c r="AI4953" s="7" t="s">
        <v>4620</v>
      </c>
    </row>
    <row r="4954" spans="1:49" ht="11" customHeight="1" outlineLevel="1" x14ac:dyDescent="0.25">
      <c r="A4954" t="s">
        <v>4881</v>
      </c>
      <c r="C4954" s="2" t="s">
        <v>12521</v>
      </c>
      <c r="D4954" s="2">
        <v>2452</v>
      </c>
      <c r="E4954" s="7">
        <v>2006</v>
      </c>
      <c r="F4954" s="5" t="s">
        <v>554</v>
      </c>
      <c r="H4954" s="5" t="s">
        <v>5398</v>
      </c>
      <c r="I4954" s="6" t="s">
        <v>1113</v>
      </c>
      <c r="J4954" s="6" t="s">
        <v>13056</v>
      </c>
      <c r="K4954" s="17">
        <v>4</v>
      </c>
      <c r="L4954" s="17" t="s">
        <v>20076</v>
      </c>
      <c r="M4954" s="9"/>
      <c r="N4954" s="9"/>
      <c r="O4954" s="21"/>
      <c r="Q4954" s="29"/>
      <c r="U4954" s="17"/>
      <c r="V4954" s="2" t="s">
        <v>4059</v>
      </c>
      <c r="Y4954" t="str">
        <f t="shared" si="319"/>
        <v/>
      </c>
      <c r="AA4954" t="str">
        <f t="shared" si="320"/>
        <v/>
      </c>
      <c r="AC4954" s="7"/>
      <c r="AD4954" t="s">
        <v>1113</v>
      </c>
      <c r="AE4954">
        <f t="shared" si="318"/>
        <v>0</v>
      </c>
      <c r="AG4954" s="2"/>
      <c r="AH4954" t="s">
        <v>4884</v>
      </c>
      <c r="AI4954" s="7" t="s">
        <v>4922</v>
      </c>
    </row>
    <row r="4955" spans="1:49" ht="11" customHeight="1" outlineLevel="1" x14ac:dyDescent="0.25">
      <c r="A4955" t="s">
        <v>4881</v>
      </c>
      <c r="C4955" s="2" t="s">
        <v>12521</v>
      </c>
      <c r="D4955" s="2" t="s">
        <v>13057</v>
      </c>
      <c r="E4955" s="7">
        <v>2006</v>
      </c>
      <c r="F4955" s="5" t="s">
        <v>13058</v>
      </c>
      <c r="H4955" s="5" t="s">
        <v>5398</v>
      </c>
      <c r="I4955" s="6" t="s">
        <v>1113</v>
      </c>
      <c r="J4955" s="6" t="s">
        <v>13056</v>
      </c>
      <c r="K4955" s="17">
        <v>4</v>
      </c>
      <c r="L4955" s="17" t="s">
        <v>7730</v>
      </c>
      <c r="M4955" s="9">
        <v>6.8</v>
      </c>
      <c r="N4955" s="9"/>
      <c r="O4955" s="21"/>
      <c r="Q4955" s="29"/>
      <c r="U4955" s="17"/>
      <c r="V4955" s="2"/>
      <c r="Y4955" t="str">
        <f t="shared" si="319"/>
        <v/>
      </c>
      <c r="AA4955">
        <f t="shared" si="320"/>
        <v>1</v>
      </c>
      <c r="AC4955" s="7"/>
      <c r="AD4955" t="s">
        <v>1113</v>
      </c>
      <c r="AE4955">
        <f t="shared" si="318"/>
        <v>0</v>
      </c>
      <c r="AG4955" s="2"/>
      <c r="AH4955" t="s">
        <v>4884</v>
      </c>
      <c r="AI4955" s="7" t="s">
        <v>4922</v>
      </c>
    </row>
    <row r="4956" spans="1:49" ht="11" customHeight="1" outlineLevel="1" x14ac:dyDescent="0.25">
      <c r="A4956" t="s">
        <v>4881</v>
      </c>
      <c r="C4956" s="2" t="s">
        <v>12521</v>
      </c>
      <c r="D4956" s="2" t="s">
        <v>13059</v>
      </c>
      <c r="E4956" s="7">
        <v>2009</v>
      </c>
      <c r="F4956" s="5" t="s">
        <v>13060</v>
      </c>
      <c r="H4956" s="5" t="s">
        <v>5398</v>
      </c>
      <c r="I4956" s="6" t="s">
        <v>13062</v>
      </c>
      <c r="J4956" s="6" t="s">
        <v>13061</v>
      </c>
      <c r="K4956" s="17">
        <v>6</v>
      </c>
      <c r="L4956" s="17" t="s">
        <v>7730</v>
      </c>
      <c r="M4956" s="9">
        <v>6</v>
      </c>
      <c r="N4956" s="9"/>
      <c r="O4956" s="21"/>
      <c r="Q4956" s="29"/>
      <c r="U4956" s="17"/>
      <c r="V4956" s="2"/>
      <c r="Y4956" t="str">
        <f t="shared" si="319"/>
        <v/>
      </c>
      <c r="AA4956">
        <f t="shared" si="320"/>
        <v>1</v>
      </c>
      <c r="AC4956" s="7"/>
      <c r="AD4956" t="s">
        <v>13062</v>
      </c>
      <c r="AE4956">
        <f t="shared" si="318"/>
        <v>0</v>
      </c>
      <c r="AG4956" s="2"/>
      <c r="AI4956" s="7"/>
    </row>
    <row r="4957" spans="1:49" ht="11" customHeight="1" outlineLevel="1" x14ac:dyDescent="0.25">
      <c r="A4957" t="s">
        <v>4881</v>
      </c>
      <c r="C4957" s="2" t="s">
        <v>12521</v>
      </c>
      <c r="D4957" s="2">
        <v>3058</v>
      </c>
      <c r="E4957" s="7">
        <v>2011</v>
      </c>
      <c r="F4957" s="5" t="s">
        <v>4885</v>
      </c>
      <c r="H4957" s="5" t="s">
        <v>5398</v>
      </c>
      <c r="I4957" s="6" t="s">
        <v>1113</v>
      </c>
      <c r="J4957" s="6" t="s">
        <v>13063</v>
      </c>
      <c r="K4957" s="17">
        <v>4</v>
      </c>
      <c r="L4957" s="17" t="s">
        <v>7730</v>
      </c>
      <c r="M4957" s="9">
        <v>1</v>
      </c>
      <c r="N4957" s="9"/>
      <c r="O4957" s="21"/>
      <c r="Q4957" s="29"/>
      <c r="U4957" s="17"/>
      <c r="V4957" s="2"/>
      <c r="Y4957" t="str">
        <f t="shared" si="319"/>
        <v/>
      </c>
      <c r="AA4957" t="str">
        <f t="shared" si="320"/>
        <v/>
      </c>
      <c r="AC4957" s="7"/>
      <c r="AD4957" t="s">
        <v>1113</v>
      </c>
      <c r="AE4957">
        <f t="shared" si="318"/>
        <v>0</v>
      </c>
      <c r="AG4957" s="2"/>
      <c r="AI4957" s="7"/>
    </row>
    <row r="4958" spans="1:49" ht="11" customHeight="1" outlineLevel="1" x14ac:dyDescent="0.25">
      <c r="A4958" t="s">
        <v>4881</v>
      </c>
      <c r="C4958" s="2" t="s">
        <v>12521</v>
      </c>
      <c r="D4958" s="2">
        <v>3959</v>
      </c>
      <c r="E4958" s="7">
        <v>2018</v>
      </c>
      <c r="F4958" s="5" t="s">
        <v>4885</v>
      </c>
      <c r="H4958" s="5" t="s">
        <v>5398</v>
      </c>
      <c r="I4958" s="6" t="s">
        <v>13066</v>
      </c>
      <c r="J4958" s="6" t="s">
        <v>13067</v>
      </c>
      <c r="K4958" s="17">
        <v>3</v>
      </c>
      <c r="L4958" s="17" t="s">
        <v>20076</v>
      </c>
      <c r="M4958" s="9"/>
      <c r="N4958" s="9"/>
      <c r="O4958" s="21"/>
      <c r="Q4958" s="29"/>
      <c r="U4958" s="17"/>
      <c r="V4958" s="2"/>
      <c r="Y4958" t="str">
        <f t="shared" si="319"/>
        <v/>
      </c>
      <c r="AA4958" t="str">
        <f t="shared" si="320"/>
        <v/>
      </c>
      <c r="AC4958" s="7"/>
      <c r="AD4958" t="s">
        <v>13066</v>
      </c>
      <c r="AE4958">
        <f t="shared" si="318"/>
        <v>0</v>
      </c>
      <c r="AG4958" s="2"/>
      <c r="AI4958" s="7"/>
    </row>
    <row r="4959" spans="1:49" ht="11" customHeight="1" outlineLevel="1" x14ac:dyDescent="0.25">
      <c r="A4959" t="s">
        <v>4881</v>
      </c>
      <c r="C4959" s="2" t="s">
        <v>12521</v>
      </c>
      <c r="D4959" s="2" t="s">
        <v>13064</v>
      </c>
      <c r="E4959" s="7">
        <v>2018</v>
      </c>
      <c r="F4959" s="5" t="s">
        <v>13065</v>
      </c>
      <c r="H4959" s="5" t="s">
        <v>5398</v>
      </c>
      <c r="I4959" s="6" t="s">
        <v>13066</v>
      </c>
      <c r="J4959" s="6" t="s">
        <v>13067</v>
      </c>
      <c r="K4959" s="17">
        <v>3</v>
      </c>
      <c r="L4959" s="17" t="s">
        <v>7730</v>
      </c>
      <c r="M4959" s="9">
        <v>12.4</v>
      </c>
      <c r="N4959" s="9"/>
      <c r="O4959" s="21"/>
      <c r="Q4959" s="29"/>
      <c r="U4959" s="17"/>
      <c r="V4959" s="2"/>
      <c r="Y4959" t="str">
        <f t="shared" si="319"/>
        <v/>
      </c>
      <c r="AA4959">
        <f t="shared" si="320"/>
        <v>1</v>
      </c>
      <c r="AC4959" s="7"/>
      <c r="AD4959" t="s">
        <v>13066</v>
      </c>
      <c r="AE4959">
        <f t="shared" si="318"/>
        <v>0</v>
      </c>
      <c r="AG4959" s="2"/>
      <c r="AI4959" s="7"/>
    </row>
    <row r="4960" spans="1:49" ht="11" customHeight="1" x14ac:dyDescent="0.25">
      <c r="A4960" s="4" t="s">
        <v>18024</v>
      </c>
      <c r="B4960" t="s">
        <v>11993</v>
      </c>
      <c r="C4960" s="2" t="s">
        <v>11983</v>
      </c>
      <c r="E4960" s="7"/>
      <c r="F4960" s="5"/>
      <c r="H4960" s="5"/>
      <c r="I4960" s="6"/>
      <c r="J4960" s="6"/>
      <c r="K4960" s="17"/>
      <c r="L4960" s="17"/>
      <c r="M4960" s="9"/>
      <c r="N4960" s="9">
        <f>SUM(M4961:M4962)</f>
        <v>40.799999999999997</v>
      </c>
      <c r="O4960" s="21">
        <v>112</v>
      </c>
      <c r="P4960">
        <f>COUNTIF(L4961:L4962,"*")</f>
        <v>2</v>
      </c>
      <c r="Q4960" s="29">
        <f>P4960/O4960</f>
        <v>1.7857142857142856E-2</v>
      </c>
      <c r="R4960">
        <f>COUNTIF(L4961:L4962,"Y")+COUNTIF(L4961:L4962,"S")</f>
        <v>2</v>
      </c>
      <c r="U4960" s="18" t="s">
        <v>7732</v>
      </c>
      <c r="V4960" s="2"/>
      <c r="W4960" t="s">
        <v>18623</v>
      </c>
      <c r="Y4960" t="str">
        <f t="shared" si="319"/>
        <v/>
      </c>
      <c r="AA4960" t="str">
        <f t="shared" si="320"/>
        <v/>
      </c>
      <c r="AC4960" s="7"/>
      <c r="AF4960">
        <f>COUNTIF(AE4961:AE4962,"1")</f>
        <v>0</v>
      </c>
      <c r="AG4960" s="2"/>
      <c r="AI4960" s="7"/>
      <c r="AJ4960">
        <f>COUNTIF($K4961:$K4962,"1")-COUNTIFS($K4961:$K4962,"1",$L4961:$L4962,"V")</f>
        <v>0</v>
      </c>
      <c r="AK4960">
        <f>COUNTIFS($K4961:$K4962,"1",$L4961:$L4962,"Y")+COUNTIFS($K4961:$K4962,"1",$L4961:$L4962,"s")</f>
        <v>0</v>
      </c>
      <c r="AL4960">
        <f>COUNTIF($K4961:$K4962,"2")-COUNTIFS($K4961:$K4962,"2",$L4961:$L4962,"V")</f>
        <v>0</v>
      </c>
      <c r="AM4960">
        <f>COUNTIFS($K4961:$K4962,"2",$L4961:$L4962,"Y")+COUNTIFS($K4961:$K4962,"2",$L4961:$L4962,"s")</f>
        <v>0</v>
      </c>
      <c r="AN4960">
        <f>COUNTIF($K4961:$K4962,"3")-COUNTIFS($K4961:$K4962,"3",$L4961:$L4962,"V")</f>
        <v>0</v>
      </c>
      <c r="AO4960">
        <f>COUNTIFS($K4961:$K4962,"3",$L4961:$L4962,"Y")+COUNTIFS($K4961:$K4962,"3",$L4961:$L4962,"s")</f>
        <v>0</v>
      </c>
      <c r="AP4960">
        <f>COUNTIF($K4961:$K4962,"4")-COUNTIFS($K4961:$K4962,"4",$L4961:$L4962,"V")</f>
        <v>2</v>
      </c>
      <c r="AQ4960">
        <f>COUNTIFS($K4961:$K4962,"4",$L4961:$L4962,"Y")+COUNTIFS($K4961:$K4962,"4",$L4961:$L4962,"s")</f>
        <v>2</v>
      </c>
      <c r="AR4960">
        <f>COUNTIF($K4961:$K4962,"5")-COUNTIFS($K4961:$K4962,"5",$L4961:$L4962,"V")</f>
        <v>0</v>
      </c>
      <c r="AS4960">
        <f>COUNTIFS($K4961:$K4962,"5",$L4961:$L4962,"Y")+COUNTIFS($K4961:$K4962,"5",$L4961:$L4962,"s")</f>
        <v>0</v>
      </c>
      <c r="AT4960">
        <f>COUNTIF($K4961:$K4962,"6")-COUNTIFS($K4961:$K4962,"6",$L4961:$L4962,"V")</f>
        <v>0</v>
      </c>
      <c r="AU4960">
        <f>COUNTIFS($K4961:$K4962,"6",$L4961:$L4962,"Y")+COUNTIFS($K4961:$K4962,"6",$L4961:$L4962,"s")</f>
        <v>0</v>
      </c>
      <c r="AV4960">
        <f>COUNTIF($K4961:$K4962,"7")-COUNTIFS($K4961:$K4962,"7",$L4961:$L4962,"V")</f>
        <v>0</v>
      </c>
      <c r="AW4960">
        <f>COUNTIFS($K4961:$K4962,"7",$L4961:$L4962,"Y")+COUNTIFS($K4961:$K4962,"7",$L4961:$L4962,"s")</f>
        <v>0</v>
      </c>
    </row>
    <row r="4961" spans="1:49" ht="11" customHeight="1" outlineLevel="1" x14ac:dyDescent="0.25">
      <c r="A4961" t="s">
        <v>13021</v>
      </c>
      <c r="C4961" s="2" t="s">
        <v>11983</v>
      </c>
      <c r="D4961" s="2">
        <v>82</v>
      </c>
      <c r="E4961" s="7">
        <v>1955</v>
      </c>
      <c r="F4961" s="5" t="s">
        <v>4367</v>
      </c>
      <c r="H4961" s="5" t="s">
        <v>6638</v>
      </c>
      <c r="I4961" s="6" t="s">
        <v>5713</v>
      </c>
      <c r="J4961" s="6" t="s">
        <v>13019</v>
      </c>
      <c r="K4961" s="17">
        <v>4</v>
      </c>
      <c r="L4961" s="17" t="s">
        <v>7730</v>
      </c>
      <c r="M4961" s="9">
        <v>34</v>
      </c>
      <c r="N4961" s="9"/>
      <c r="O4961" s="21"/>
      <c r="Q4961" s="29"/>
      <c r="U4961" s="17"/>
      <c r="V4961" s="2">
        <v>578</v>
      </c>
      <c r="Y4961" t="str">
        <f t="shared" si="319"/>
        <v/>
      </c>
      <c r="AA4961" t="str">
        <f t="shared" si="320"/>
        <v/>
      </c>
      <c r="AC4961" s="7"/>
      <c r="AD4961" t="s">
        <v>5713</v>
      </c>
      <c r="AE4961">
        <f>COUNTIF(I4961,"*Fuji*")</f>
        <v>0</v>
      </c>
      <c r="AG4961" s="2"/>
      <c r="AH4961" t="s">
        <v>4884</v>
      </c>
      <c r="AI4961" s="7" t="s">
        <v>4620</v>
      </c>
    </row>
    <row r="4962" spans="1:49" ht="11" customHeight="1" outlineLevel="1" x14ac:dyDescent="0.25">
      <c r="A4962" t="s">
        <v>13021</v>
      </c>
      <c r="C4962" s="2" t="s">
        <v>11983</v>
      </c>
      <c r="D4962" s="2">
        <v>111</v>
      </c>
      <c r="E4962" s="7">
        <v>1957</v>
      </c>
      <c r="F4962" s="5" t="s">
        <v>4367</v>
      </c>
      <c r="H4962" s="5" t="s">
        <v>6638</v>
      </c>
      <c r="I4962" s="6" t="s">
        <v>2637</v>
      </c>
      <c r="J4962" s="6" t="s">
        <v>13020</v>
      </c>
      <c r="K4962" s="17">
        <v>4</v>
      </c>
      <c r="L4962" s="17" t="s">
        <v>7730</v>
      </c>
      <c r="M4962" s="9">
        <v>6.8</v>
      </c>
      <c r="N4962" s="9"/>
      <c r="O4962" s="21"/>
      <c r="Q4962" s="29"/>
      <c r="U4962" s="17"/>
      <c r="V4962" s="2">
        <v>611</v>
      </c>
      <c r="Y4962" t="str">
        <f t="shared" si="319"/>
        <v/>
      </c>
      <c r="AA4962" t="str">
        <f t="shared" si="320"/>
        <v/>
      </c>
      <c r="AC4962" s="7"/>
      <c r="AD4962" t="s">
        <v>2637</v>
      </c>
      <c r="AE4962">
        <f>COUNTIF(I4962,"*Fuji*")</f>
        <v>0</v>
      </c>
      <c r="AG4962" s="2"/>
      <c r="AH4962" t="s">
        <v>4884</v>
      </c>
      <c r="AI4962" s="7" t="s">
        <v>4922</v>
      </c>
    </row>
    <row r="4963" spans="1:49" ht="11" customHeight="1" x14ac:dyDescent="0.25">
      <c r="A4963" s="4" t="s">
        <v>18026</v>
      </c>
      <c r="B4963" t="s">
        <v>4667</v>
      </c>
      <c r="C4963" s="2" t="s">
        <v>12521</v>
      </c>
      <c r="E4963" s="7"/>
      <c r="F4963" s="5"/>
      <c r="H4963" s="5"/>
      <c r="I4963" s="6"/>
      <c r="J4963" s="6"/>
      <c r="K4963" s="17"/>
      <c r="L4963" s="17"/>
      <c r="M4963" s="9"/>
      <c r="N4963" s="9">
        <f>SUM(M4964:M4967)</f>
        <v>10.1</v>
      </c>
      <c r="O4963" s="21">
        <v>2458</v>
      </c>
      <c r="P4963">
        <f>COUNTIF(L4964:L4967,"*")</f>
        <v>4</v>
      </c>
      <c r="Q4963" s="29">
        <f>P4963/O4963</f>
        <v>1.6273393002441008E-3</v>
      </c>
      <c r="R4963">
        <f>COUNTIF(L4964:L4967,"Y")+COUNTIF(L4964:L4967,"S")</f>
        <v>4</v>
      </c>
      <c r="U4963" s="17" t="s">
        <v>7730</v>
      </c>
      <c r="V4963" s="2"/>
      <c r="W4963" t="s">
        <v>18625</v>
      </c>
      <c r="Y4963" t="str">
        <f>IF(COUNTIF(F4963,"*fdc*"),1,"")</f>
        <v/>
      </c>
      <c r="AA4963" t="str">
        <f>IF(COUNTIF(F4963,"*s/s*"),1,"")</f>
        <v/>
      </c>
      <c r="AC4963" s="7"/>
      <c r="AF4963">
        <f>COUNTIF(AE4964:AE4967,"1")</f>
        <v>0</v>
      </c>
      <c r="AG4963" s="2"/>
      <c r="AI4963" s="7"/>
      <c r="AJ4963">
        <f>COUNTIF($K4964:$K4967,"1")-COUNTIFS($K4964:$K4967,"1",$L4964:$L4967,"V")</f>
        <v>0</v>
      </c>
      <c r="AK4963">
        <f>COUNTIFS($K4964:$K4967,"1",$L4964:$L4967,"Y")+COUNTIFS($K4964:$K4967,"1",$L4964:$L4967,"s")</f>
        <v>0</v>
      </c>
      <c r="AL4963">
        <f>COUNTIF($K4964:$K4967,"2")-COUNTIFS($K4964:$K4967,"2",$L4964:$L4967,"V")</f>
        <v>0</v>
      </c>
      <c r="AM4963">
        <f>COUNTIFS($K4964:$K4967,"2",$L4964:$L4967,"Y")+COUNTIFS($K4964:$K4967,"2",$L4964:$L4967,"s")</f>
        <v>0</v>
      </c>
      <c r="AN4963">
        <f>COUNTIF($K4964:$K4967,"3")-COUNTIFS($K4964:$K4967,"3",$L4964:$L4967,"V")</f>
        <v>2</v>
      </c>
      <c r="AO4963">
        <f>COUNTIFS($K4964:$K4967,"3",$L4964:$L4967,"Y")+COUNTIFS($K4964:$K4967,"3",$L4964:$L4967,"s")</f>
        <v>2</v>
      </c>
      <c r="AP4963">
        <f>COUNTIF($K4964:$K4967,"4")-COUNTIFS($K4964:$K4967,"4",$L4964:$L4967,"V")</f>
        <v>0</v>
      </c>
      <c r="AQ4963">
        <f>COUNTIFS($K4964:$K4967,"4",$L4964:$L4967,"Y")+COUNTIFS($K4964:$K4967,"4",$L4964:$L4967,"s")</f>
        <v>0</v>
      </c>
      <c r="AR4963">
        <f>COUNTIF($K4964:$K4967,"5")-COUNTIFS($K4964:$K4967,"5",$L4964:$L4967,"V")</f>
        <v>2</v>
      </c>
      <c r="AS4963">
        <f>COUNTIFS($K4964:$K4967,"5",$L4964:$L4967,"Y")+COUNTIFS($K4964:$K4967,"5",$L4964:$L4967,"s")</f>
        <v>2</v>
      </c>
      <c r="AT4963">
        <f>COUNTIF($K4964:$K4967,"6")-COUNTIFS($K4964:$K4967,"6",$L4964:$L4967,"V")</f>
        <v>0</v>
      </c>
      <c r="AU4963">
        <f>COUNTIFS($K4964:$K4967,"6",$L4964:$L4967,"Y")+COUNTIFS($K4964:$K4967,"6",$L4964:$L4967,"s")</f>
        <v>0</v>
      </c>
      <c r="AV4963">
        <f>COUNTIF($K4964:$K4967,"7")-COUNTIFS($K4964:$K4967,"7",$L4964:$L4967,"V")</f>
        <v>0</v>
      </c>
      <c r="AW4963">
        <f>COUNTIFS($K4964:$K4967,"7",$L4964:$L4967,"Y")+COUNTIFS($K4964:$K4967,"7",$L4964:$L4967,"s")</f>
        <v>0</v>
      </c>
    </row>
    <row r="4964" spans="1:49" ht="11" customHeight="1" outlineLevel="1" x14ac:dyDescent="0.25">
      <c r="A4964" t="s">
        <v>13039</v>
      </c>
      <c r="C4964" s="2" t="s">
        <v>12521</v>
      </c>
      <c r="D4964" s="2">
        <v>151</v>
      </c>
      <c r="E4964" s="7">
        <v>1980</v>
      </c>
      <c r="F4964" s="5" t="s">
        <v>5619</v>
      </c>
      <c r="H4964" s="5" t="s">
        <v>5398</v>
      </c>
      <c r="I4964" s="6" t="s">
        <v>3423</v>
      </c>
      <c r="J4964" s="6" t="s">
        <v>13036</v>
      </c>
      <c r="K4964" s="17">
        <v>5</v>
      </c>
      <c r="L4964" s="17" t="s">
        <v>7730</v>
      </c>
      <c r="M4964" s="9">
        <v>0.6</v>
      </c>
      <c r="N4964" s="9"/>
      <c r="O4964" s="21"/>
      <c r="Q4964" s="29"/>
      <c r="U4964" s="17"/>
      <c r="V4964" s="2">
        <v>166</v>
      </c>
      <c r="Y4964" t="str">
        <f>IF(COUNTIF(F4964,"*fdc*"),1,"")</f>
        <v/>
      </c>
      <c r="AA4964" t="str">
        <f>IF(COUNTIF(F4964,"*s/s*"),1,"")</f>
        <v/>
      </c>
      <c r="AC4964" s="7"/>
      <c r="AD4964" t="s">
        <v>3423</v>
      </c>
      <c r="AE4964">
        <f>COUNTIF(I4964,"*Fuji*")</f>
        <v>0</v>
      </c>
      <c r="AG4964" s="2"/>
      <c r="AH4964" t="s">
        <v>4884</v>
      </c>
      <c r="AI4964" s="7" t="s">
        <v>4610</v>
      </c>
    </row>
    <row r="4965" spans="1:49" ht="11" customHeight="1" outlineLevel="1" x14ac:dyDescent="0.25">
      <c r="A4965" t="s">
        <v>13039</v>
      </c>
      <c r="C4965" s="2" t="s">
        <v>12521</v>
      </c>
      <c r="D4965" s="2">
        <v>391</v>
      </c>
      <c r="E4965" s="7">
        <v>1989</v>
      </c>
      <c r="F4965" s="5" t="s">
        <v>850</v>
      </c>
      <c r="H4965" s="5" t="s">
        <v>5398</v>
      </c>
      <c r="I4965" s="6" t="s">
        <v>7673</v>
      </c>
      <c r="J4965" s="6" t="s">
        <v>13037</v>
      </c>
      <c r="K4965" s="17">
        <v>5</v>
      </c>
      <c r="L4965" s="17" t="s">
        <v>7730</v>
      </c>
      <c r="M4965" s="9">
        <v>2.25</v>
      </c>
      <c r="N4965" s="9"/>
      <c r="O4965" s="21"/>
      <c r="Q4965" s="29"/>
      <c r="U4965" s="17"/>
      <c r="V4965" s="2"/>
      <c r="Y4965" t="str">
        <f>IF(COUNTIF(F4965,"*fdc*"),1,"")</f>
        <v/>
      </c>
      <c r="AA4965" t="str">
        <f>IF(COUNTIF(F4965,"*s/s*"),1,"")</f>
        <v/>
      </c>
      <c r="AC4965" s="7"/>
      <c r="AD4965" t="s">
        <v>7673</v>
      </c>
      <c r="AE4965">
        <f>COUNTIF(I4965,"*Fuji*")</f>
        <v>0</v>
      </c>
      <c r="AG4965" s="2"/>
      <c r="AI4965" s="7"/>
    </row>
    <row r="4966" spans="1:49" ht="11" customHeight="1" outlineLevel="1" x14ac:dyDescent="0.25">
      <c r="A4966" t="s">
        <v>13039</v>
      </c>
      <c r="C4966" s="2" t="s">
        <v>12521</v>
      </c>
      <c r="D4966" s="2">
        <v>392</v>
      </c>
      <c r="E4966" s="7">
        <v>1989</v>
      </c>
      <c r="F4966" s="5" t="s">
        <v>5802</v>
      </c>
      <c r="H4966" s="5" t="s">
        <v>5398</v>
      </c>
      <c r="I4966" s="6" t="s">
        <v>7673</v>
      </c>
      <c r="J4966" s="6" t="s">
        <v>13037</v>
      </c>
      <c r="K4966" s="17">
        <v>3</v>
      </c>
      <c r="L4966" s="17" t="s">
        <v>7730</v>
      </c>
      <c r="M4966" s="9">
        <v>2.25</v>
      </c>
      <c r="N4966" s="9"/>
      <c r="O4966" s="21"/>
      <c r="Q4966" s="29"/>
      <c r="T4966">
        <v>1</v>
      </c>
      <c r="U4966" s="17"/>
      <c r="V4966" s="2" t="s">
        <v>6866</v>
      </c>
      <c r="Y4966" t="str">
        <f>IF(COUNTIF(F4966,"*fdc*"),1,"")</f>
        <v/>
      </c>
      <c r="AA4966" t="str">
        <f>IF(COUNTIF(F4966,"*s/s*"),1,"")</f>
        <v/>
      </c>
      <c r="AC4966" s="7"/>
      <c r="AD4966" t="s">
        <v>7673</v>
      </c>
      <c r="AE4966">
        <f>COUNTIF(I4966,"*Fuji*")</f>
        <v>0</v>
      </c>
      <c r="AG4966" s="2"/>
      <c r="AI4966" s="7"/>
    </row>
    <row r="4967" spans="1:49" ht="11" customHeight="1" outlineLevel="1" x14ac:dyDescent="0.25">
      <c r="A4967" t="s">
        <v>13039</v>
      </c>
      <c r="C4967" s="2" t="s">
        <v>12521</v>
      </c>
      <c r="D4967" s="2" t="s">
        <v>18752</v>
      </c>
      <c r="E4967" s="7">
        <v>1989</v>
      </c>
      <c r="F4967" s="5" t="s">
        <v>18753</v>
      </c>
      <c r="H4967" s="5" t="s">
        <v>5398</v>
      </c>
      <c r="I4967" s="6" t="s">
        <v>7673</v>
      </c>
      <c r="J4967" s="6" t="s">
        <v>13037</v>
      </c>
      <c r="K4967" s="17">
        <v>3</v>
      </c>
      <c r="L4967" s="17" t="s">
        <v>7730</v>
      </c>
      <c r="M4967" s="9">
        <v>5</v>
      </c>
      <c r="N4967" s="9"/>
      <c r="O4967" s="21"/>
      <c r="Q4967" s="29"/>
      <c r="U4967" s="17"/>
      <c r="V4967" s="2" t="s">
        <v>6866</v>
      </c>
      <c r="Y4967" t="str">
        <f>IF(COUNTIF(F4967,"*fdc*"),1,"")</f>
        <v/>
      </c>
      <c r="AA4967">
        <f>IF(COUNTIF(F4967,"*s/s*"),1,"")</f>
        <v>1</v>
      </c>
      <c r="AC4967" s="7"/>
      <c r="AD4967" t="s">
        <v>7673</v>
      </c>
      <c r="AE4967">
        <f>COUNTIF(I4967,"*Fuji*")</f>
        <v>0</v>
      </c>
      <c r="AG4967" s="2"/>
      <c r="AI4967" s="7"/>
    </row>
    <row r="4968" spans="1:49" ht="11" customHeight="1" x14ac:dyDescent="0.25">
      <c r="A4968" s="4" t="s">
        <v>18025</v>
      </c>
      <c r="B4968" t="s">
        <v>4667</v>
      </c>
      <c r="C4968" s="2" t="s">
        <v>12521</v>
      </c>
      <c r="E4968" s="7"/>
      <c r="F4968" s="5"/>
      <c r="H4968" s="5"/>
      <c r="I4968" s="6"/>
      <c r="J4968" s="6"/>
      <c r="K4968" s="17"/>
      <c r="L4968" s="17"/>
      <c r="M4968" s="9"/>
      <c r="N4968" s="9">
        <f>SUM(M4969:M4978)</f>
        <v>27.999999999999996</v>
      </c>
      <c r="O4968" s="21">
        <v>2459</v>
      </c>
      <c r="P4968">
        <f>COUNTIF(L4969:L4978,"*")</f>
        <v>10</v>
      </c>
      <c r="Q4968" s="29">
        <f>P4968/O4968</f>
        <v>4.0666937779585193E-3</v>
      </c>
      <c r="R4968">
        <f>COUNTIF(L4969:L4978,"Y")+COUNTIF(L4969:L4978,"S")</f>
        <v>10</v>
      </c>
      <c r="U4968" s="17" t="s">
        <v>7730</v>
      </c>
      <c r="V4968" s="2"/>
      <c r="W4968" t="s">
        <v>18624</v>
      </c>
      <c r="Y4968" t="str">
        <f t="shared" si="319"/>
        <v/>
      </c>
      <c r="AA4968" t="str">
        <f t="shared" si="320"/>
        <v/>
      </c>
      <c r="AC4968" s="7"/>
      <c r="AF4968">
        <f>COUNTIF(AE4969:AE4978,"1")</f>
        <v>0</v>
      </c>
      <c r="AG4968" s="2"/>
      <c r="AI4968" s="7"/>
      <c r="AJ4968">
        <f>COUNTIF($K4969:$K4978,"1")-COUNTIFS($K4969:$K4978,"1",$L4969:$L4978,"V")</f>
        <v>0</v>
      </c>
      <c r="AK4968">
        <f>COUNTIFS($K4969:$K4978,"1",$L4969:$L4978,"Y")+COUNTIFS($K4969:$K4978,"1",$L4969:$L4978,"s")</f>
        <v>0</v>
      </c>
      <c r="AL4968">
        <f>COUNTIF($K4969:$K4978,"2")-COUNTIFS($K4969:$K4978,"2",$L4969:$L4978,"V")</f>
        <v>0</v>
      </c>
      <c r="AM4968">
        <f>COUNTIFS($K4969:$K4978,"2",$L4969:$L4978,"Y")+COUNTIFS($K4969:$K4978,"2",$L4969:$L4978,"s")</f>
        <v>0</v>
      </c>
      <c r="AN4968">
        <f>COUNTIF($K4969:$K4978,"3")-COUNTIFS($K4969:$K4978,"3",$L4969:$L4978,"V")</f>
        <v>0</v>
      </c>
      <c r="AO4968">
        <f>COUNTIFS($K4969:$K4978,"3",$L4969:$L4978,"Y")+COUNTIFS($K4969:$K4978,"3",$L4969:$L4978,"s")</f>
        <v>0</v>
      </c>
      <c r="AP4968">
        <f>COUNTIF($K4969:$K4978,"4")-COUNTIFS($K4969:$K4978,"4",$L4969:$L4978,"V")</f>
        <v>0</v>
      </c>
      <c r="AQ4968">
        <f>COUNTIFS($K4969:$K4978,"4",$L4969:$L4978,"Y")+COUNTIFS($K4969:$K4978,"4",$L4969:$L4978,"s")</f>
        <v>0</v>
      </c>
      <c r="AR4968">
        <f>COUNTIF($K4969:$K4978,"5")-COUNTIFS($K4969:$K4978,"5",$L4969:$L4978,"V")</f>
        <v>0</v>
      </c>
      <c r="AS4968">
        <f>COUNTIFS($K4969:$K4978,"5",$L4969:$L4978,"Y")+COUNTIFS($K4969:$K4978,"5",$L4969:$L4978,"s")</f>
        <v>0</v>
      </c>
      <c r="AT4968">
        <f>COUNTIF($K4969:$K4978,"6")-COUNTIFS($K4969:$K4978,"6",$L4969:$L4978,"V")</f>
        <v>0</v>
      </c>
      <c r="AU4968">
        <f>COUNTIFS($K4969:$K4978,"6",$L4969:$L4978,"Y")+COUNTIFS($K4969:$K4978,"6",$L4969:$L4978,"s")</f>
        <v>0</v>
      </c>
      <c r="AV4968">
        <f>COUNTIF($K4969:$K4978,"7")-COUNTIFS($K4969:$K4978,"7",$L4969:$L4978,"V")</f>
        <v>10</v>
      </c>
      <c r="AW4968">
        <f>COUNTIFS($K4969:$K4978,"7",$L4969:$L4978,"Y")+COUNTIFS($K4969:$K4978,"7",$L4969:$L4978,"s")</f>
        <v>10</v>
      </c>
    </row>
    <row r="4969" spans="1:49" ht="11" customHeight="1" outlineLevel="1" x14ac:dyDescent="0.25">
      <c r="A4969" t="s">
        <v>13038</v>
      </c>
      <c r="C4969" s="2" t="s">
        <v>12521</v>
      </c>
      <c r="D4969" s="2">
        <v>1257</v>
      </c>
      <c r="E4969" s="7">
        <v>2007</v>
      </c>
      <c r="F4969" s="5" t="s">
        <v>12991</v>
      </c>
      <c r="H4969" s="5" t="s">
        <v>5398</v>
      </c>
      <c r="I4969" s="6" t="s">
        <v>13025</v>
      </c>
      <c r="J4969" s="6" t="s">
        <v>7554</v>
      </c>
      <c r="K4969" s="17">
        <v>7</v>
      </c>
      <c r="L4969" s="17" t="s">
        <v>7730</v>
      </c>
      <c r="M4969" s="9">
        <v>3.4</v>
      </c>
      <c r="N4969" s="9"/>
      <c r="O4969" s="21"/>
      <c r="Q4969" s="29"/>
      <c r="U4969" s="17"/>
      <c r="V4969" s="2"/>
      <c r="Y4969" t="str">
        <f t="shared" si="319"/>
        <v/>
      </c>
      <c r="AA4969" t="str">
        <f t="shared" si="320"/>
        <v/>
      </c>
      <c r="AC4969" s="7"/>
      <c r="AD4969" t="s">
        <v>13025</v>
      </c>
      <c r="AE4969">
        <f t="shared" ref="AE4969:AE4978" si="321">COUNTIF(I4969,"*Fuji*")</f>
        <v>0</v>
      </c>
      <c r="AG4969" s="2"/>
      <c r="AI4969" s="7"/>
    </row>
    <row r="4970" spans="1:49" ht="11" customHeight="1" outlineLevel="1" x14ac:dyDescent="0.25">
      <c r="A4970" t="s">
        <v>13038</v>
      </c>
      <c r="C4970" s="2" t="s">
        <v>12521</v>
      </c>
      <c r="D4970" s="2">
        <v>1258</v>
      </c>
      <c r="E4970" s="7">
        <v>2007</v>
      </c>
      <c r="F4970" s="5" t="s">
        <v>10894</v>
      </c>
      <c r="H4970" s="5" t="s">
        <v>5398</v>
      </c>
      <c r="I4970" s="6" t="s">
        <v>13026</v>
      </c>
      <c r="J4970" s="6" t="s">
        <v>7554</v>
      </c>
      <c r="K4970" s="17">
        <v>7</v>
      </c>
      <c r="L4970" s="17" t="s">
        <v>7730</v>
      </c>
      <c r="M4970" s="9">
        <v>3.4</v>
      </c>
      <c r="N4970" s="9"/>
      <c r="O4970" s="21"/>
      <c r="Q4970" s="29"/>
      <c r="U4970" s="17"/>
      <c r="V4970" s="2"/>
      <c r="Y4970" t="str">
        <f t="shared" si="319"/>
        <v/>
      </c>
      <c r="AA4970" t="str">
        <f t="shared" si="320"/>
        <v/>
      </c>
      <c r="AC4970" s="7"/>
      <c r="AD4970" t="s">
        <v>13026</v>
      </c>
      <c r="AE4970">
        <f t="shared" si="321"/>
        <v>0</v>
      </c>
      <c r="AG4970" s="2"/>
      <c r="AI4970" s="7"/>
    </row>
    <row r="4971" spans="1:49" ht="11" customHeight="1" outlineLevel="1" x14ac:dyDescent="0.25">
      <c r="A4971" t="s">
        <v>13038</v>
      </c>
      <c r="C4971" s="2" t="s">
        <v>12521</v>
      </c>
      <c r="D4971" s="2">
        <v>1259</v>
      </c>
      <c r="E4971" s="7">
        <v>2007</v>
      </c>
      <c r="F4971" s="5" t="s">
        <v>13022</v>
      </c>
      <c r="H4971" s="5" t="s">
        <v>5398</v>
      </c>
      <c r="I4971" s="6" t="s">
        <v>13027</v>
      </c>
      <c r="J4971" s="6" t="s">
        <v>7554</v>
      </c>
      <c r="K4971" s="17">
        <v>7</v>
      </c>
      <c r="L4971" s="17" t="s">
        <v>7730</v>
      </c>
      <c r="M4971" s="9">
        <v>3.4</v>
      </c>
      <c r="N4971" s="9"/>
      <c r="O4971" s="21"/>
      <c r="Q4971" s="29"/>
      <c r="U4971" s="17"/>
      <c r="V4971" s="2"/>
      <c r="Y4971" t="str">
        <f t="shared" si="319"/>
        <v/>
      </c>
      <c r="AA4971" t="str">
        <f t="shared" si="320"/>
        <v/>
      </c>
      <c r="AC4971" s="7"/>
      <c r="AD4971" t="s">
        <v>13027</v>
      </c>
      <c r="AE4971">
        <f t="shared" si="321"/>
        <v>0</v>
      </c>
      <c r="AG4971" s="2"/>
      <c r="AI4971" s="7"/>
    </row>
    <row r="4972" spans="1:49" ht="11" customHeight="1" outlineLevel="1" x14ac:dyDescent="0.25">
      <c r="A4972" t="s">
        <v>13038</v>
      </c>
      <c r="C4972" s="2" t="s">
        <v>12521</v>
      </c>
      <c r="D4972" s="2">
        <v>1260</v>
      </c>
      <c r="E4972" s="7">
        <v>2007</v>
      </c>
      <c r="F4972" s="5" t="s">
        <v>13023</v>
      </c>
      <c r="H4972" s="5" t="s">
        <v>5398</v>
      </c>
      <c r="I4972" s="6" t="s">
        <v>13028</v>
      </c>
      <c r="J4972" s="6" t="s">
        <v>7554</v>
      </c>
      <c r="K4972" s="17">
        <v>7</v>
      </c>
      <c r="L4972" s="17" t="s">
        <v>7730</v>
      </c>
      <c r="M4972" s="9">
        <v>3.4</v>
      </c>
      <c r="N4972" s="9"/>
      <c r="O4972" s="21"/>
      <c r="Q4972" s="29"/>
      <c r="U4972" s="17"/>
      <c r="V4972" s="2"/>
      <c r="Y4972" t="str">
        <f t="shared" si="319"/>
        <v/>
      </c>
      <c r="AA4972" t="str">
        <f t="shared" si="320"/>
        <v/>
      </c>
      <c r="AC4972" s="7"/>
      <c r="AD4972" t="s">
        <v>13028</v>
      </c>
      <c r="AE4972">
        <f t="shared" si="321"/>
        <v>0</v>
      </c>
      <c r="AG4972" s="2"/>
      <c r="AI4972" s="7"/>
    </row>
    <row r="4973" spans="1:49" ht="11" customHeight="1" outlineLevel="1" x14ac:dyDescent="0.25">
      <c r="A4973" t="s">
        <v>13038</v>
      </c>
      <c r="C4973" s="2" t="s">
        <v>12521</v>
      </c>
      <c r="D4973" s="2">
        <v>1261</v>
      </c>
      <c r="E4973" s="7">
        <v>2007</v>
      </c>
      <c r="F4973" s="5" t="s">
        <v>13024</v>
      </c>
      <c r="H4973" s="5" t="s">
        <v>5398</v>
      </c>
      <c r="I4973" s="6" t="s">
        <v>10436</v>
      </c>
      <c r="J4973" s="6" t="s">
        <v>7554</v>
      </c>
      <c r="K4973" s="17">
        <v>7</v>
      </c>
      <c r="L4973" s="17" t="s">
        <v>7730</v>
      </c>
      <c r="M4973" s="9">
        <v>3.4</v>
      </c>
      <c r="N4973" s="9"/>
      <c r="O4973" s="21"/>
      <c r="Q4973" s="29"/>
      <c r="U4973" s="17"/>
      <c r="V4973" s="2"/>
      <c r="Y4973" t="str">
        <f t="shared" si="319"/>
        <v/>
      </c>
      <c r="AA4973" t="str">
        <f t="shared" si="320"/>
        <v/>
      </c>
      <c r="AC4973" s="7"/>
      <c r="AD4973" t="s">
        <v>10436</v>
      </c>
      <c r="AE4973">
        <f t="shared" si="321"/>
        <v>0</v>
      </c>
      <c r="AG4973" s="2"/>
      <c r="AI4973" s="7"/>
    </row>
    <row r="4974" spans="1:49" ht="11" customHeight="1" outlineLevel="1" x14ac:dyDescent="0.25">
      <c r="A4974" t="s">
        <v>13038</v>
      </c>
      <c r="C4974" s="2" t="s">
        <v>12521</v>
      </c>
      <c r="D4974" s="2">
        <v>1457</v>
      </c>
      <c r="E4974" s="7">
        <v>2010</v>
      </c>
      <c r="F4974" s="5" t="s">
        <v>10894</v>
      </c>
      <c r="H4974" s="5" t="s">
        <v>5398</v>
      </c>
      <c r="I4974" s="6" t="s">
        <v>13031</v>
      </c>
      <c r="J4974" s="6" t="s">
        <v>13029</v>
      </c>
      <c r="K4974" s="17">
        <v>7</v>
      </c>
      <c r="L4974" s="17" t="s">
        <v>7730</v>
      </c>
      <c r="M4974" s="9">
        <v>2.2000000000000002</v>
      </c>
      <c r="N4974" s="9"/>
      <c r="O4974" s="21"/>
      <c r="Q4974" s="29"/>
      <c r="U4974" s="17"/>
      <c r="V4974" s="2"/>
      <c r="Y4974" t="str">
        <f t="shared" si="319"/>
        <v/>
      </c>
      <c r="AA4974" t="str">
        <f t="shared" si="320"/>
        <v/>
      </c>
      <c r="AC4974" s="7"/>
      <c r="AD4974" t="s">
        <v>13031</v>
      </c>
      <c r="AE4974">
        <f t="shared" si="321"/>
        <v>0</v>
      </c>
      <c r="AG4974" s="2"/>
      <c r="AI4974" s="7"/>
    </row>
    <row r="4975" spans="1:49" ht="11" customHeight="1" outlineLevel="1" x14ac:dyDescent="0.25">
      <c r="A4975" t="s">
        <v>13038</v>
      </c>
      <c r="C4975" s="2" t="s">
        <v>12521</v>
      </c>
      <c r="D4975" s="2">
        <v>1458</v>
      </c>
      <c r="E4975" s="7">
        <v>2010</v>
      </c>
      <c r="F4975" s="5" t="s">
        <v>13022</v>
      </c>
      <c r="H4975" s="5" t="s">
        <v>5398</v>
      </c>
      <c r="I4975" s="6" t="s">
        <v>13032</v>
      </c>
      <c r="J4975" s="6" t="s">
        <v>13029</v>
      </c>
      <c r="K4975" s="17">
        <v>7</v>
      </c>
      <c r="L4975" s="17" t="s">
        <v>7730</v>
      </c>
      <c r="M4975" s="9">
        <v>2.2000000000000002</v>
      </c>
      <c r="N4975" s="9"/>
      <c r="O4975" s="21"/>
      <c r="Q4975" s="29"/>
      <c r="U4975" s="17"/>
      <c r="V4975" s="2"/>
      <c r="Y4975" t="str">
        <f t="shared" si="319"/>
        <v/>
      </c>
      <c r="AA4975" t="str">
        <f t="shared" si="320"/>
        <v/>
      </c>
      <c r="AC4975" s="7"/>
      <c r="AD4975" t="s">
        <v>13032</v>
      </c>
      <c r="AE4975">
        <f t="shared" si="321"/>
        <v>0</v>
      </c>
      <c r="AG4975" s="2"/>
      <c r="AI4975" s="7"/>
    </row>
    <row r="4976" spans="1:49" ht="11" customHeight="1" outlineLevel="1" x14ac:dyDescent="0.25">
      <c r="A4976" t="s">
        <v>13038</v>
      </c>
      <c r="C4976" s="2" t="s">
        <v>12521</v>
      </c>
      <c r="D4976" s="2">
        <v>1459</v>
      </c>
      <c r="E4976" s="7">
        <v>2010</v>
      </c>
      <c r="F4976" s="5" t="s">
        <v>1375</v>
      </c>
      <c r="H4976" s="5" t="s">
        <v>5398</v>
      </c>
      <c r="I4976" s="6" t="s">
        <v>13033</v>
      </c>
      <c r="J4976" s="6" t="s">
        <v>13029</v>
      </c>
      <c r="K4976" s="17">
        <v>7</v>
      </c>
      <c r="L4976" s="17" t="s">
        <v>7730</v>
      </c>
      <c r="M4976" s="9">
        <v>2.2000000000000002</v>
      </c>
      <c r="N4976" s="9"/>
      <c r="O4976" s="21"/>
      <c r="Q4976" s="29"/>
      <c r="U4976" s="17"/>
      <c r="V4976" s="2"/>
      <c r="Y4976" t="str">
        <f t="shared" si="319"/>
        <v/>
      </c>
      <c r="AA4976" t="str">
        <f t="shared" si="320"/>
        <v/>
      </c>
      <c r="AC4976" s="7"/>
      <c r="AD4976" t="s">
        <v>13033</v>
      </c>
      <c r="AE4976">
        <f t="shared" si="321"/>
        <v>0</v>
      </c>
      <c r="AG4976" s="2"/>
      <c r="AI4976" s="7"/>
    </row>
    <row r="4977" spans="1:49" ht="11" customHeight="1" outlineLevel="1" x14ac:dyDescent="0.25">
      <c r="A4977" t="s">
        <v>13038</v>
      </c>
      <c r="C4977" s="2" t="s">
        <v>12521</v>
      </c>
      <c r="D4977" s="2">
        <v>1460</v>
      </c>
      <c r="E4977" s="7">
        <v>2010</v>
      </c>
      <c r="F4977" s="5" t="s">
        <v>13030</v>
      </c>
      <c r="H4977" s="5" t="s">
        <v>5398</v>
      </c>
      <c r="I4977" s="6" t="s">
        <v>13034</v>
      </c>
      <c r="J4977" s="6" t="s">
        <v>13029</v>
      </c>
      <c r="K4977" s="17">
        <v>7</v>
      </c>
      <c r="L4977" s="17" t="s">
        <v>7730</v>
      </c>
      <c r="M4977" s="9">
        <v>2.2000000000000002</v>
      </c>
      <c r="N4977" s="9"/>
      <c r="O4977" s="21"/>
      <c r="Q4977" s="29"/>
      <c r="U4977" s="17"/>
      <c r="V4977" s="2"/>
      <c r="Y4977" t="str">
        <f t="shared" si="319"/>
        <v/>
      </c>
      <c r="AA4977" t="str">
        <f t="shared" si="320"/>
        <v/>
      </c>
      <c r="AC4977" s="7"/>
      <c r="AD4977" t="s">
        <v>13034</v>
      </c>
      <c r="AE4977">
        <f t="shared" si="321"/>
        <v>0</v>
      </c>
      <c r="AG4977" s="2"/>
      <c r="AI4977" s="7"/>
    </row>
    <row r="4978" spans="1:49" ht="11" customHeight="1" outlineLevel="1" x14ac:dyDescent="0.25">
      <c r="A4978" t="s">
        <v>13038</v>
      </c>
      <c r="C4978" s="2" t="s">
        <v>12521</v>
      </c>
      <c r="D4978" s="2">
        <v>1461</v>
      </c>
      <c r="E4978" s="7">
        <v>2010</v>
      </c>
      <c r="F4978" s="5" t="s">
        <v>2728</v>
      </c>
      <c r="H4978" s="5" t="s">
        <v>5398</v>
      </c>
      <c r="I4978" s="6" t="s">
        <v>13035</v>
      </c>
      <c r="J4978" s="6" t="s">
        <v>13029</v>
      </c>
      <c r="K4978" s="17">
        <v>7</v>
      </c>
      <c r="L4978" s="17" t="s">
        <v>7730</v>
      </c>
      <c r="M4978" s="9">
        <v>2.2000000000000002</v>
      </c>
      <c r="N4978" s="9"/>
      <c r="O4978" s="21"/>
      <c r="Q4978" s="29"/>
      <c r="U4978" s="17"/>
      <c r="V4978" s="2"/>
      <c r="Y4978" t="str">
        <f t="shared" si="319"/>
        <v/>
      </c>
      <c r="AA4978" t="str">
        <f t="shared" si="320"/>
        <v/>
      </c>
      <c r="AC4978" s="7"/>
      <c r="AD4978" t="s">
        <v>13035</v>
      </c>
      <c r="AE4978">
        <f t="shared" si="321"/>
        <v>0</v>
      </c>
      <c r="AG4978" s="2"/>
      <c r="AI4978" s="7"/>
    </row>
    <row r="4979" spans="1:49" ht="11" customHeight="1" x14ac:dyDescent="0.25">
      <c r="A4979" s="4" t="s">
        <v>18029</v>
      </c>
      <c r="B4979" t="s">
        <v>4667</v>
      </c>
      <c r="C4979" s="2" t="s">
        <v>12521</v>
      </c>
      <c r="E4979" s="7"/>
      <c r="F4979" s="5"/>
      <c r="H4979" s="5"/>
      <c r="I4979" s="6"/>
      <c r="J4979" s="6"/>
      <c r="K4979" s="17"/>
      <c r="L4979" s="17"/>
      <c r="M4979" s="9"/>
      <c r="N4979" s="9">
        <f>SUM(M4980:M4984)</f>
        <v>11</v>
      </c>
      <c r="O4979" s="21">
        <v>130</v>
      </c>
      <c r="P4979">
        <f>COUNTIF(L4980:L4984,"*")</f>
        <v>5</v>
      </c>
      <c r="Q4979" s="29">
        <f>P4979/O4979</f>
        <v>3.8461538461538464E-2</v>
      </c>
      <c r="R4979">
        <f>COUNTIF(L4980:L4984,"Y")+COUNTIF(L4980:L4984,"S")</f>
        <v>5</v>
      </c>
      <c r="U4979" s="17" t="s">
        <v>7730</v>
      </c>
      <c r="V4979" s="2"/>
      <c r="W4979" t="s">
        <v>18626</v>
      </c>
      <c r="Y4979" t="str">
        <f t="shared" si="319"/>
        <v/>
      </c>
      <c r="AA4979" t="str">
        <f t="shared" si="320"/>
        <v/>
      </c>
      <c r="AC4979" s="7"/>
      <c r="AF4979">
        <f>COUNTIF(AE4980:AE4984,"1")</f>
        <v>0</v>
      </c>
      <c r="AG4979" s="2"/>
      <c r="AI4979" s="7"/>
      <c r="AJ4979">
        <f>COUNTIF($K4980:$K4984,"1")-COUNTIFS($K4980:$K4984,"1",$L4980:$L4984,"V")</f>
        <v>0</v>
      </c>
      <c r="AK4979">
        <f>COUNTIFS($K4980:$K4984,"1",$L4980:$L4984,"Y")+COUNTIFS($K4980:$K4984,"1",$L4980:$L4984,"s")</f>
        <v>0</v>
      </c>
      <c r="AL4979">
        <f>COUNTIF($K4980:$K4984,"2")-COUNTIFS($K4980:$K4984,"2",$L4980:$L4984,"V")</f>
        <v>5</v>
      </c>
      <c r="AM4979">
        <f>COUNTIFS($K4980:$K4984,"2",$L4980:$L4984,"Y")+COUNTIFS($K4980:$K4984,"2",$L4980:$L4984,"s")</f>
        <v>5</v>
      </c>
      <c r="AN4979">
        <f>COUNTIF($K4980:$K4984,"3")-COUNTIFS($K4980:$K4984,"3",$L4980:$L4984,"V")</f>
        <v>0</v>
      </c>
      <c r="AO4979">
        <f>COUNTIFS($K4980:$K4984,"3",$L4980:$L4984,"Y")+COUNTIFS($K4980:$K4984,"3",$L4980:$L4984,"s")</f>
        <v>0</v>
      </c>
      <c r="AP4979">
        <f>COUNTIF($K4980:$K4984,"4")-COUNTIFS($K4980:$K4984,"4",$L4980:$L4984,"V")</f>
        <v>0</v>
      </c>
      <c r="AQ4979">
        <f>COUNTIFS($K4980:$K4984,"4",$L4980:$L4984,"Y")+COUNTIFS($K4980:$K4984,"4",$L4980:$L4984,"s")</f>
        <v>0</v>
      </c>
      <c r="AR4979">
        <f>COUNTIF($K4980:$K4984,"5")-COUNTIFS($K4980:$K4984,"5",$L4980:$L4984,"V")</f>
        <v>0</v>
      </c>
      <c r="AS4979">
        <f>COUNTIFS($K4980:$K4984,"5",$L4980:$L4984,"Y")+COUNTIFS($K4980:$K4984,"5",$L4980:$L4984,"s")</f>
        <v>0</v>
      </c>
      <c r="AT4979">
        <f>COUNTIF($K4980:$K4984,"6")-COUNTIFS($K4980:$K4984,"6",$L4980:$L4984,"V")</f>
        <v>0</v>
      </c>
      <c r="AU4979">
        <f>COUNTIFS($K4980:$K4984,"6",$L4980:$L4984,"Y")+COUNTIFS($K4980:$K4984,"6",$L4980:$L4984,"s")</f>
        <v>0</v>
      </c>
      <c r="AV4979">
        <f>COUNTIF($K4980:$K4984,"7")-COUNTIFS($K4980:$K4984,"7",$L4980:$L4984,"V")</f>
        <v>0</v>
      </c>
      <c r="AW4979">
        <f>COUNTIFS($K4980:$K4984,"7",$L4980:$L4984,"Y")+COUNTIFS($K4980:$K4984,"7",$L4980:$L4984,"s")</f>
        <v>0</v>
      </c>
    </row>
    <row r="4980" spans="1:49" ht="11" customHeight="1" outlineLevel="1" x14ac:dyDescent="0.25">
      <c r="A4980" t="s">
        <v>18030</v>
      </c>
      <c r="C4980" s="2" t="s">
        <v>12521</v>
      </c>
      <c r="D4980" s="2">
        <v>76</v>
      </c>
      <c r="E4980" s="7">
        <v>2001</v>
      </c>
      <c r="F4980" s="5" t="s">
        <v>12966</v>
      </c>
      <c r="H4980" s="5" t="s">
        <v>5398</v>
      </c>
      <c r="I4980" s="6" t="s">
        <v>4882</v>
      </c>
      <c r="J4980" s="6" t="s">
        <v>12968</v>
      </c>
      <c r="K4980" s="17">
        <v>2</v>
      </c>
      <c r="L4980" s="17" t="s">
        <v>7730</v>
      </c>
      <c r="M4980" s="9">
        <v>2</v>
      </c>
      <c r="N4980" s="9"/>
      <c r="O4980" s="21"/>
      <c r="Q4980" s="29"/>
      <c r="U4980" s="17"/>
      <c r="V4980" s="2">
        <v>12</v>
      </c>
      <c r="Y4980" t="str">
        <f t="shared" si="319"/>
        <v/>
      </c>
      <c r="AA4980" t="str">
        <f t="shared" si="320"/>
        <v/>
      </c>
      <c r="AC4980" s="7"/>
      <c r="AD4980" t="s">
        <v>4882</v>
      </c>
      <c r="AE4980">
        <f>COUNTIF(I4980,"*Fuji*")</f>
        <v>0</v>
      </c>
      <c r="AG4980" s="2"/>
      <c r="AH4980" t="s">
        <v>4884</v>
      </c>
      <c r="AI4980" s="7" t="s">
        <v>4610</v>
      </c>
    </row>
    <row r="4981" spans="1:49" ht="11" customHeight="1" outlineLevel="1" collapsed="1" x14ac:dyDescent="0.25">
      <c r="A4981" t="s">
        <v>18030</v>
      </c>
      <c r="C4981" s="2" t="s">
        <v>12521</v>
      </c>
      <c r="D4981" s="2">
        <v>81</v>
      </c>
      <c r="E4981" s="7">
        <v>2003</v>
      </c>
      <c r="F4981" s="5" t="s">
        <v>2308</v>
      </c>
      <c r="H4981" s="5" t="s">
        <v>5398</v>
      </c>
      <c r="I4981" s="6" t="s">
        <v>4882</v>
      </c>
      <c r="J4981" s="6" t="s">
        <v>12967</v>
      </c>
      <c r="K4981" s="17">
        <v>2</v>
      </c>
      <c r="L4981" s="17" t="s">
        <v>7730</v>
      </c>
      <c r="M4981" s="9">
        <v>0.5</v>
      </c>
      <c r="N4981" s="9"/>
      <c r="O4981" s="21"/>
      <c r="Q4981" s="29"/>
      <c r="T4981">
        <v>1</v>
      </c>
      <c r="U4981" s="17"/>
      <c r="V4981" s="2">
        <v>17</v>
      </c>
      <c r="Y4981" t="str">
        <f t="shared" si="319"/>
        <v/>
      </c>
      <c r="AA4981" t="str">
        <f t="shared" si="320"/>
        <v/>
      </c>
      <c r="AC4981" s="7"/>
      <c r="AD4981" t="s">
        <v>4882</v>
      </c>
      <c r="AE4981">
        <f>COUNTIF(I4981,"*Fuji*")</f>
        <v>0</v>
      </c>
      <c r="AG4981" s="2"/>
      <c r="AI4981" s="7"/>
    </row>
    <row r="4982" spans="1:49" ht="11" customHeight="1" outlineLevel="1" x14ac:dyDescent="0.25">
      <c r="A4982" t="s">
        <v>18030</v>
      </c>
      <c r="C4982" s="2" t="s">
        <v>12521</v>
      </c>
      <c r="D4982" s="2">
        <v>94</v>
      </c>
      <c r="E4982" s="7">
        <v>2008</v>
      </c>
      <c r="F4982" s="5" t="s">
        <v>4885</v>
      </c>
      <c r="H4982" s="5" t="s">
        <v>5398</v>
      </c>
      <c r="I4982" s="6" t="s">
        <v>4882</v>
      </c>
      <c r="J4982" s="6" t="s">
        <v>12970</v>
      </c>
      <c r="K4982" s="17">
        <v>2</v>
      </c>
      <c r="L4982" s="17" t="s">
        <v>20076</v>
      </c>
      <c r="M4982" s="9"/>
      <c r="N4982" s="9"/>
      <c r="O4982" s="21"/>
      <c r="Q4982" s="29"/>
      <c r="U4982" s="17"/>
      <c r="V4982" s="2"/>
      <c r="Y4982" t="str">
        <f t="shared" si="319"/>
        <v/>
      </c>
      <c r="AA4982" t="str">
        <f t="shared" si="320"/>
        <v/>
      </c>
      <c r="AC4982" s="7"/>
      <c r="AD4982" t="s">
        <v>4882</v>
      </c>
      <c r="AE4982">
        <f>COUNTIF(I4982,"*Fuji*")</f>
        <v>0</v>
      </c>
      <c r="AG4982" s="2"/>
      <c r="AI4982" s="7"/>
    </row>
    <row r="4983" spans="1:49" ht="11" customHeight="1" outlineLevel="1" x14ac:dyDescent="0.25">
      <c r="A4983" t="s">
        <v>18030</v>
      </c>
      <c r="C4983" s="2" t="s">
        <v>12521</v>
      </c>
      <c r="D4983" s="2" t="s">
        <v>12969</v>
      </c>
      <c r="E4983" s="7">
        <v>2008</v>
      </c>
      <c r="F4983" s="5" t="s">
        <v>10260</v>
      </c>
      <c r="H4983" s="5" t="s">
        <v>5398</v>
      </c>
      <c r="I4983" s="6" t="s">
        <v>4882</v>
      </c>
      <c r="J4983" s="6" t="s">
        <v>12970</v>
      </c>
      <c r="K4983" s="17">
        <v>2</v>
      </c>
      <c r="L4983" s="17" t="s">
        <v>7730</v>
      </c>
      <c r="M4983" s="9">
        <v>8</v>
      </c>
      <c r="N4983" s="9"/>
      <c r="O4983" s="21"/>
      <c r="Q4983" s="29"/>
      <c r="U4983" s="17"/>
      <c r="V4983" s="2"/>
      <c r="Y4983" t="str">
        <f t="shared" si="319"/>
        <v/>
      </c>
      <c r="AA4983">
        <f t="shared" si="320"/>
        <v>1</v>
      </c>
      <c r="AC4983" s="7"/>
      <c r="AD4983" t="s">
        <v>4882</v>
      </c>
      <c r="AE4983">
        <f>COUNTIF(I4983,"*Fuji*")</f>
        <v>0</v>
      </c>
      <c r="AG4983" s="2"/>
      <c r="AI4983" s="7"/>
    </row>
    <row r="4984" spans="1:49" ht="11" customHeight="1" outlineLevel="1" x14ac:dyDescent="0.25">
      <c r="A4984" t="s">
        <v>18030</v>
      </c>
      <c r="C4984" s="2" t="s">
        <v>12521</v>
      </c>
      <c r="D4984" s="2">
        <v>115</v>
      </c>
      <c r="E4984" s="7">
        <v>2018</v>
      </c>
      <c r="F4984" s="5" t="s">
        <v>4883</v>
      </c>
      <c r="H4984" s="5" t="s">
        <v>5398</v>
      </c>
      <c r="I4984" s="6" t="s">
        <v>4882</v>
      </c>
      <c r="J4984" s="6" t="s">
        <v>12971</v>
      </c>
      <c r="K4984" s="17">
        <v>2</v>
      </c>
      <c r="L4984" s="17" t="s">
        <v>7730</v>
      </c>
      <c r="M4984" s="9">
        <v>0.5</v>
      </c>
      <c r="N4984" s="9"/>
      <c r="O4984" s="21"/>
      <c r="Q4984" s="29"/>
      <c r="U4984" s="17"/>
      <c r="V4984" s="2"/>
      <c r="Y4984" t="str">
        <f t="shared" si="319"/>
        <v/>
      </c>
      <c r="AA4984" t="str">
        <f t="shared" si="320"/>
        <v/>
      </c>
      <c r="AC4984" s="7"/>
      <c r="AD4984" t="s">
        <v>4882</v>
      </c>
      <c r="AE4984">
        <f>COUNTIF(I4984,"*Fuji*")</f>
        <v>0</v>
      </c>
      <c r="AG4984" s="2"/>
      <c r="AI4984" s="7"/>
    </row>
    <row r="4985" spans="1:49" ht="11" customHeight="1" x14ac:dyDescent="0.25">
      <c r="A4985" s="4" t="s">
        <v>18027</v>
      </c>
      <c r="B4985" t="s">
        <v>4667</v>
      </c>
      <c r="C4985" s="2" t="s">
        <v>12521</v>
      </c>
      <c r="E4985" s="7"/>
      <c r="F4985" s="5"/>
      <c r="H4985" s="5"/>
      <c r="I4985" s="6"/>
      <c r="J4985" s="6"/>
      <c r="K4985" s="17"/>
      <c r="L4985" s="17"/>
      <c r="M4985" s="9"/>
      <c r="N4985" s="9">
        <f>SUM(M4986:M4987)</f>
        <v>12</v>
      </c>
      <c r="O4985" s="21">
        <v>118</v>
      </c>
      <c r="P4985">
        <f>COUNTIF(L4986:L4987,"*")</f>
        <v>2</v>
      </c>
      <c r="Q4985" s="29">
        <f>P4985/O4985</f>
        <v>1.6949152542372881E-2</v>
      </c>
      <c r="R4985">
        <f>COUNTIF(L4986:L4987,"Y")+COUNTIF(L4986:L4987,"S")</f>
        <v>2</v>
      </c>
      <c r="U4985" s="17" t="s">
        <v>7730</v>
      </c>
      <c r="V4985" s="2"/>
      <c r="W4985" t="s">
        <v>18627</v>
      </c>
      <c r="Y4985" t="str">
        <f t="shared" si="319"/>
        <v/>
      </c>
      <c r="AA4985" t="str">
        <f t="shared" si="320"/>
        <v/>
      </c>
      <c r="AC4985" s="7"/>
      <c r="AF4985">
        <f>COUNTIF(AE4986:AE4987,"1")</f>
        <v>0</v>
      </c>
      <c r="AG4985" s="2"/>
      <c r="AI4985" s="7"/>
      <c r="AJ4985">
        <f>COUNTIF($K4986:$K4987,"1")-COUNTIFS($K4986:$K4987,"1",$L4986:$L4987,"V")</f>
        <v>0</v>
      </c>
      <c r="AK4985">
        <f>COUNTIFS($K4986:$K4987,"1",$L4986:$L4987,"Y")+COUNTIFS($K4986:$K4987,"1",$L4986:$L4987,"s")</f>
        <v>0</v>
      </c>
      <c r="AL4985">
        <f>COUNTIF($K4986:$K4987,"2")-COUNTIFS($K4986:$K4987,"2",$L4986:$L4987,"V")</f>
        <v>0</v>
      </c>
      <c r="AM4985">
        <f>COUNTIFS($K4986:$K4987,"2",$L4986:$L4987,"Y")+COUNTIFS($K4986:$K4987,"2",$L4986:$L4987,"s")</f>
        <v>0</v>
      </c>
      <c r="AN4985">
        <f>COUNTIF($K4986:$K4987,"3")-COUNTIFS($K4986:$K4987,"3",$L4986:$L4987,"V")</f>
        <v>0</v>
      </c>
      <c r="AO4985">
        <f>COUNTIFS($K4986:$K4987,"3",$L4986:$L4987,"Y")+COUNTIFS($K4986:$K4987,"3",$L4986:$L4987,"s")</f>
        <v>0</v>
      </c>
      <c r="AP4985">
        <f>COUNTIF($K4986:$K4987,"4")-COUNTIFS($K4986:$K4987,"4",$L4986:$L4987,"V")</f>
        <v>2</v>
      </c>
      <c r="AQ4985">
        <f>COUNTIFS($K4986:$K4987,"4",$L4986:$L4987,"Y")+COUNTIFS($K4986:$K4987,"4",$L4986:$L4987,"s")</f>
        <v>2</v>
      </c>
      <c r="AR4985">
        <f>COUNTIF($K4986:$K4987,"5")-COUNTIFS($K4986:$K4987,"5",$L4986:$L4987,"V")</f>
        <v>0</v>
      </c>
      <c r="AS4985">
        <f>COUNTIFS($K4986:$K4987,"5",$L4986:$L4987,"Y")+COUNTIFS($K4986:$K4987,"5",$L4986:$L4987,"s")</f>
        <v>0</v>
      </c>
      <c r="AT4985">
        <f>COUNTIF($K4986:$K4987,"6")-COUNTIFS($K4986:$K4987,"6",$L4986:$L4987,"V")</f>
        <v>0</v>
      </c>
      <c r="AU4985">
        <f>COUNTIFS($K4986:$K4987,"6",$L4986:$L4987,"Y")+COUNTIFS($K4986:$K4987,"6",$L4986:$L4987,"s")</f>
        <v>0</v>
      </c>
      <c r="AV4985">
        <f>COUNTIF($K4986:$K4987,"7")-COUNTIFS($K4986:$K4987,"7",$L4986:$L4987,"V")</f>
        <v>0</v>
      </c>
      <c r="AW4985">
        <f>COUNTIFS($K4986:$K4987,"7",$L4986:$L4987,"Y")+COUNTIFS($K4986:$K4987,"7",$L4986:$L4987,"s")</f>
        <v>0</v>
      </c>
    </row>
    <row r="4986" spans="1:49" ht="11" customHeight="1" outlineLevel="1" x14ac:dyDescent="0.25">
      <c r="A4986" t="s">
        <v>18028</v>
      </c>
      <c r="C4986" s="2" t="s">
        <v>12521</v>
      </c>
      <c r="D4986" s="2">
        <v>87</v>
      </c>
      <c r="E4986" s="7">
        <v>2006</v>
      </c>
      <c r="F4986" s="5" t="s">
        <v>554</v>
      </c>
      <c r="H4986" s="5" t="s">
        <v>5398</v>
      </c>
      <c r="I4986" s="6" t="s">
        <v>1113</v>
      </c>
      <c r="J4986" s="6" t="s">
        <v>12972</v>
      </c>
      <c r="K4986" s="17">
        <v>4</v>
      </c>
      <c r="L4986" s="17" t="s">
        <v>20076</v>
      </c>
      <c r="M4986" s="9"/>
      <c r="N4986" s="9"/>
      <c r="O4986" s="21"/>
      <c r="Q4986" s="29"/>
      <c r="U4986" s="17"/>
      <c r="V4986" s="2"/>
      <c r="Y4986" t="str">
        <f t="shared" si="319"/>
        <v/>
      </c>
      <c r="AA4986" t="str">
        <f t="shared" si="320"/>
        <v/>
      </c>
      <c r="AC4986" s="7"/>
      <c r="AD4986" t="s">
        <v>1113</v>
      </c>
      <c r="AE4986">
        <f>COUNTIF(I4986,"*Fuji*")</f>
        <v>0</v>
      </c>
      <c r="AG4986" s="2"/>
      <c r="AI4986" s="7"/>
    </row>
    <row r="4987" spans="1:49" ht="11" customHeight="1" outlineLevel="1" x14ac:dyDescent="0.25">
      <c r="A4987" t="s">
        <v>18028</v>
      </c>
      <c r="C4987" s="2" t="s">
        <v>12521</v>
      </c>
      <c r="D4987" s="2" t="s">
        <v>12964</v>
      </c>
      <c r="E4987" s="7">
        <v>2006</v>
      </c>
      <c r="F4987" s="5" t="s">
        <v>12965</v>
      </c>
      <c r="H4987" s="5" t="s">
        <v>5398</v>
      </c>
      <c r="I4987" s="6" t="s">
        <v>1113</v>
      </c>
      <c r="J4987" s="6" t="s">
        <v>12972</v>
      </c>
      <c r="K4987" s="17">
        <v>4</v>
      </c>
      <c r="L4987" s="17" t="s">
        <v>7730</v>
      </c>
      <c r="M4987" s="9">
        <v>12</v>
      </c>
      <c r="N4987" s="9"/>
      <c r="O4987" s="21"/>
      <c r="Q4987" s="29"/>
      <c r="U4987" s="17"/>
      <c r="V4987" s="2"/>
      <c r="Y4987" t="str">
        <f t="shared" si="319"/>
        <v/>
      </c>
      <c r="AA4987">
        <f t="shared" si="320"/>
        <v>1</v>
      </c>
      <c r="AC4987" s="7"/>
      <c r="AD4987" t="s">
        <v>1113</v>
      </c>
      <c r="AE4987">
        <f>COUNTIF(I4987,"*Fuji*")</f>
        <v>0</v>
      </c>
      <c r="AG4987" s="2"/>
      <c r="AI4987" s="7"/>
    </row>
    <row r="4988" spans="1:49" ht="11" customHeight="1" x14ac:dyDescent="0.25">
      <c r="A4988" s="4" t="s">
        <v>13147</v>
      </c>
      <c r="B4988" t="s">
        <v>12010</v>
      </c>
      <c r="C4988" s="2" t="s">
        <v>12521</v>
      </c>
      <c r="E4988" s="7"/>
      <c r="F4988" s="5"/>
      <c r="H4988" s="5"/>
      <c r="I4988" s="6"/>
      <c r="J4988" s="6"/>
      <c r="K4988" s="17"/>
      <c r="L4988" s="17"/>
      <c r="M4988" s="9"/>
      <c r="N4988" s="9">
        <f>SUM(M4989:M5018)</f>
        <v>77.5</v>
      </c>
      <c r="O4988" s="21">
        <v>3222</v>
      </c>
      <c r="P4988">
        <f>COUNTIF(L4989:L5018,"*")</f>
        <v>30</v>
      </c>
      <c r="Q4988" s="29">
        <f>P4988/O4988</f>
        <v>9.3109869646182501E-3</v>
      </c>
      <c r="R4988">
        <f>COUNTIF(L4989:L5018,"Y")+COUNTIF(L4989:L5018,"S")</f>
        <v>28</v>
      </c>
      <c r="U4988" s="17" t="s">
        <v>7730</v>
      </c>
      <c r="V4988" s="2"/>
      <c r="W4988" t="s">
        <v>18579</v>
      </c>
      <c r="Y4988" t="str">
        <f t="shared" si="319"/>
        <v/>
      </c>
      <c r="AA4988" t="str">
        <f t="shared" si="320"/>
        <v/>
      </c>
      <c r="AC4988" s="7"/>
      <c r="AF4988">
        <f>COUNTIF(AE4989:AE5018,"1")</f>
        <v>0</v>
      </c>
      <c r="AG4988" s="2"/>
      <c r="AI4988" s="7"/>
      <c r="AJ4988">
        <f>COUNTIF($K4989:$K5018,"1")-COUNTIFS($K4989:$K5018,"1",$L4989:$L5018,"V")</f>
        <v>2</v>
      </c>
      <c r="AK4988">
        <f>COUNTIFS($K4989:$K5018,"1",$L4989:$L5018,"Y")+COUNTIFS($K4989:$K5018,"1",$L4989:$L5018,"s")</f>
        <v>2</v>
      </c>
      <c r="AL4988">
        <f>COUNTIF($K4989:$K5018,"2")-COUNTIFS($K4989:$K5018,"2",$L4989:$L5018,"V")</f>
        <v>5</v>
      </c>
      <c r="AM4988">
        <f>COUNTIFS($K4989:$K5018,"2",$L4989:$L5018,"Y")+COUNTIFS($K4989:$K5018,"2",$L4989:$L5018,"s")</f>
        <v>5</v>
      </c>
      <c r="AN4988">
        <f>COUNTIF($K4989:$K5018,"3")-COUNTIFS($K4989:$K5018,"3",$L4989:$L5018,"V")</f>
        <v>0</v>
      </c>
      <c r="AO4988">
        <f>COUNTIFS($K4989:$K5018,"3",$L4989:$L5018,"Y")+COUNTIFS($K4989:$K5018,"3",$L4989:$L5018,"s")</f>
        <v>0</v>
      </c>
      <c r="AP4988">
        <f>COUNTIF($K4989:$K5018,"4")-COUNTIFS($K4989:$K5018,"4",$L4989:$L5018,"V")</f>
        <v>0</v>
      </c>
      <c r="AQ4988">
        <f>COUNTIFS($K4989:$K5018,"4",$L4989:$L5018,"Y")+COUNTIFS($K4989:$K5018,"4",$L4989:$L5018,"s")</f>
        <v>0</v>
      </c>
      <c r="AR4988">
        <f>COUNTIF($K4989:$K5018,"5")-COUNTIFS($K4989:$K5018,"5",$L4989:$L5018,"V")</f>
        <v>16</v>
      </c>
      <c r="AS4988">
        <f>COUNTIFS($K4989:$K5018,"5",$L4989:$L5018,"Y")+COUNTIFS($K4989:$K5018,"5",$L4989:$L5018,"s")</f>
        <v>14</v>
      </c>
      <c r="AT4988">
        <f>COUNTIF($K4989:$K5018,"6")-COUNTIFS($K4989:$K5018,"6",$L4989:$L5018,"V")</f>
        <v>0</v>
      </c>
      <c r="AU4988">
        <f>COUNTIFS($K4989:$K5018,"6",$L4989:$L5018,"Y")+COUNTIFS($K4989:$K5018,"6",$L4989:$L5018,"s")</f>
        <v>0</v>
      </c>
      <c r="AV4988">
        <f>COUNTIF($K4989:$K5018,"7")-COUNTIFS($K4989:$K5018,"7",$L4989:$L5018,"V")</f>
        <v>7</v>
      </c>
      <c r="AW4988">
        <f>COUNTIFS($K4989:$K5018,"7",$L4989:$L5018,"Y")+COUNTIFS($K4989:$K5018,"7",$L4989:$L5018,"s")</f>
        <v>7</v>
      </c>
    </row>
    <row r="4989" spans="1:49" ht="11" customHeight="1" outlineLevel="1" x14ac:dyDescent="0.25">
      <c r="A4989" t="s">
        <v>2611</v>
      </c>
      <c r="C4989" s="2" t="s">
        <v>12521</v>
      </c>
      <c r="D4989" s="2">
        <v>420</v>
      </c>
      <c r="E4989" s="7">
        <v>1940</v>
      </c>
      <c r="F4989" s="5" t="s">
        <v>5333</v>
      </c>
      <c r="H4989" s="5" t="s">
        <v>6307</v>
      </c>
      <c r="I4989" s="6" t="s">
        <v>5330</v>
      </c>
      <c r="J4989" s="6" t="s">
        <v>13132</v>
      </c>
      <c r="K4989" s="17">
        <v>5</v>
      </c>
      <c r="L4989" s="17" t="s">
        <v>122</v>
      </c>
      <c r="M4989" s="9"/>
      <c r="N4989" s="9"/>
      <c r="O4989" s="21"/>
      <c r="Q4989" s="29"/>
      <c r="U4989" s="17"/>
      <c r="V4989" s="2" t="s">
        <v>6795</v>
      </c>
      <c r="Y4989" t="str">
        <f t="shared" si="319"/>
        <v/>
      </c>
      <c r="AA4989" t="str">
        <f t="shared" si="320"/>
        <v/>
      </c>
      <c r="AC4989" s="7"/>
      <c r="AD4989" t="s">
        <v>5330</v>
      </c>
      <c r="AE4989">
        <f t="shared" ref="AE4989:AE5018" si="322">COUNTIF(I4989,"*Fuji*")</f>
        <v>0</v>
      </c>
      <c r="AG4989" s="2"/>
      <c r="AH4989" t="s">
        <v>5331</v>
      </c>
      <c r="AI4989" s="7" t="s">
        <v>4620</v>
      </c>
    </row>
    <row r="4990" spans="1:49" ht="11" customHeight="1" outlineLevel="1" x14ac:dyDescent="0.25">
      <c r="A4990" t="s">
        <v>2611</v>
      </c>
      <c r="C4990" s="2" t="s">
        <v>12521</v>
      </c>
      <c r="D4990" s="2" t="s">
        <v>10874</v>
      </c>
      <c r="E4990" s="7">
        <v>1941</v>
      </c>
      <c r="F4990" s="5" t="s">
        <v>1112</v>
      </c>
      <c r="H4990" s="5" t="s">
        <v>6307</v>
      </c>
      <c r="I4990" s="6" t="s">
        <v>5330</v>
      </c>
      <c r="J4990" s="6" t="s">
        <v>13132</v>
      </c>
      <c r="K4990" s="17">
        <v>5</v>
      </c>
      <c r="L4990" s="17" t="s">
        <v>122</v>
      </c>
      <c r="M4990" s="9"/>
      <c r="N4990" s="9"/>
      <c r="O4990" s="21"/>
      <c r="Q4990" s="29"/>
      <c r="U4990" s="17"/>
      <c r="V4990" s="2" t="s">
        <v>1111</v>
      </c>
      <c r="Y4990" t="str">
        <f t="shared" si="319"/>
        <v/>
      </c>
      <c r="AA4990" t="str">
        <f t="shared" si="320"/>
        <v/>
      </c>
      <c r="AC4990" s="7"/>
      <c r="AD4990" t="s">
        <v>5330</v>
      </c>
      <c r="AE4990">
        <f t="shared" si="322"/>
        <v>0</v>
      </c>
      <c r="AG4990" s="2"/>
      <c r="AH4990" t="s">
        <v>5331</v>
      </c>
      <c r="AI4990" s="7" t="s">
        <v>4922</v>
      </c>
    </row>
    <row r="4991" spans="1:49" ht="11" customHeight="1" outlineLevel="1" x14ac:dyDescent="0.25">
      <c r="A4991" t="s">
        <v>2611</v>
      </c>
      <c r="C4991" s="2" t="s">
        <v>12521</v>
      </c>
      <c r="D4991" s="2">
        <v>745</v>
      </c>
      <c r="E4991" s="7">
        <v>1961</v>
      </c>
      <c r="F4991" s="5" t="s">
        <v>2612</v>
      </c>
      <c r="H4991" s="5" t="s">
        <v>2613</v>
      </c>
      <c r="I4991" s="6" t="s">
        <v>5330</v>
      </c>
      <c r="J4991" s="6" t="s">
        <v>13133</v>
      </c>
      <c r="K4991" s="17">
        <v>5</v>
      </c>
      <c r="L4991" s="17" t="s">
        <v>7730</v>
      </c>
      <c r="M4991" s="9">
        <v>1.6</v>
      </c>
      <c r="N4991" s="9"/>
      <c r="O4991" s="21"/>
      <c r="Q4991" s="29"/>
      <c r="U4991" s="17"/>
      <c r="V4991" s="2">
        <v>706</v>
      </c>
      <c r="Y4991" t="str">
        <f t="shared" si="319"/>
        <v/>
      </c>
      <c r="AA4991" t="str">
        <f t="shared" si="320"/>
        <v/>
      </c>
      <c r="AC4991" s="7"/>
      <c r="AD4991" t="s">
        <v>5330</v>
      </c>
      <c r="AE4991">
        <f t="shared" si="322"/>
        <v>0</v>
      </c>
      <c r="AG4991" s="2"/>
      <c r="AH4991" t="s">
        <v>5331</v>
      </c>
      <c r="AI4991" s="7" t="s">
        <v>4922</v>
      </c>
    </row>
    <row r="4992" spans="1:49" ht="11" customHeight="1" outlineLevel="1" x14ac:dyDescent="0.25">
      <c r="A4992" t="s">
        <v>2611</v>
      </c>
      <c r="C4992" s="2" t="s">
        <v>12521</v>
      </c>
      <c r="D4992" s="2">
        <v>1213</v>
      </c>
      <c r="E4992" s="7">
        <v>1976</v>
      </c>
      <c r="F4992" s="8" t="s">
        <v>22206</v>
      </c>
      <c r="H4992" s="5" t="s">
        <v>5398</v>
      </c>
      <c r="I4992" s="39" t="s">
        <v>22203</v>
      </c>
      <c r="J4992" s="6" t="s">
        <v>22204</v>
      </c>
      <c r="K4992" s="17">
        <v>1</v>
      </c>
      <c r="L4992" s="17" t="s">
        <v>7730</v>
      </c>
      <c r="M4992" s="9">
        <v>14</v>
      </c>
      <c r="N4992" s="9"/>
      <c r="O4992" s="21"/>
      <c r="Q4992" s="29"/>
      <c r="U4992" s="17"/>
      <c r="V4992" s="2">
        <v>1206</v>
      </c>
      <c r="Y4992" t="str">
        <f t="shared" si="319"/>
        <v/>
      </c>
      <c r="Z4992">
        <v>1</v>
      </c>
      <c r="AA4992" t="str">
        <f t="shared" si="320"/>
        <v/>
      </c>
      <c r="AC4992" s="7"/>
      <c r="AD4992" s="1" t="s">
        <v>22205</v>
      </c>
      <c r="AE4992">
        <f t="shared" si="322"/>
        <v>0</v>
      </c>
      <c r="AG4992" s="2"/>
      <c r="AH4992" t="s">
        <v>5331</v>
      </c>
      <c r="AI4992" s="7" t="s">
        <v>4610</v>
      </c>
    </row>
    <row r="4993" spans="1:35" ht="11" customHeight="1" outlineLevel="1" x14ac:dyDescent="0.25">
      <c r="A4993" t="s">
        <v>2611</v>
      </c>
      <c r="C4993" s="2" t="s">
        <v>12521</v>
      </c>
      <c r="D4993" s="2">
        <v>1246</v>
      </c>
      <c r="E4993" s="7">
        <v>1977</v>
      </c>
      <c r="F4993" s="5" t="s">
        <v>5332</v>
      </c>
      <c r="H4993" s="5" t="s">
        <v>5398</v>
      </c>
      <c r="I4993" s="6" t="s">
        <v>5330</v>
      </c>
      <c r="J4993" s="6" t="s">
        <v>8926</v>
      </c>
      <c r="K4993" s="17">
        <v>5</v>
      </c>
      <c r="L4993" s="17" t="s">
        <v>7730</v>
      </c>
      <c r="M4993" s="9">
        <v>0.5</v>
      </c>
      <c r="N4993" s="9"/>
      <c r="O4993" s="21"/>
      <c r="Q4993" s="29"/>
      <c r="U4993" s="17"/>
      <c r="V4993" s="2">
        <v>1206</v>
      </c>
      <c r="Y4993" t="str">
        <f t="shared" si="319"/>
        <v/>
      </c>
      <c r="AA4993" t="str">
        <f t="shared" si="320"/>
        <v/>
      </c>
      <c r="AC4993" s="7"/>
      <c r="AD4993" t="s">
        <v>5330</v>
      </c>
      <c r="AE4993">
        <f t="shared" si="322"/>
        <v>0</v>
      </c>
      <c r="AG4993" s="2"/>
      <c r="AH4993" t="s">
        <v>5331</v>
      </c>
      <c r="AI4993" s="7" t="s">
        <v>4610</v>
      </c>
    </row>
    <row r="4994" spans="1:35" ht="11" customHeight="1" outlineLevel="1" x14ac:dyDescent="0.25">
      <c r="A4994" t="s">
        <v>2611</v>
      </c>
      <c r="C4994" s="2" t="s">
        <v>12521</v>
      </c>
      <c r="D4994" s="2">
        <v>1275</v>
      </c>
      <c r="E4994" s="7">
        <v>1977</v>
      </c>
      <c r="F4994" s="5" t="s">
        <v>5017</v>
      </c>
      <c r="H4994" s="5" t="s">
        <v>5398</v>
      </c>
      <c r="I4994" s="6" t="s">
        <v>5330</v>
      </c>
      <c r="J4994" s="6" t="s">
        <v>8985</v>
      </c>
      <c r="K4994" s="17">
        <v>5</v>
      </c>
      <c r="L4994" s="17" t="s">
        <v>7730</v>
      </c>
      <c r="M4994" s="9">
        <v>2</v>
      </c>
      <c r="N4994" s="9"/>
      <c r="O4994" s="21"/>
      <c r="Q4994" s="29"/>
      <c r="U4994" s="17"/>
      <c r="V4994" s="2">
        <v>1239</v>
      </c>
      <c r="Y4994" t="str">
        <f t="shared" si="319"/>
        <v/>
      </c>
      <c r="AA4994" t="str">
        <f t="shared" si="320"/>
        <v/>
      </c>
      <c r="AC4994" s="7"/>
      <c r="AD4994" t="s">
        <v>5330</v>
      </c>
      <c r="AE4994">
        <f t="shared" si="322"/>
        <v>0</v>
      </c>
      <c r="AG4994" s="2"/>
      <c r="AH4994" t="s">
        <v>5331</v>
      </c>
      <c r="AI4994" s="7" t="s">
        <v>4610</v>
      </c>
    </row>
    <row r="4995" spans="1:35" ht="11" customHeight="1" outlineLevel="1" x14ac:dyDescent="0.25">
      <c r="A4995" t="s">
        <v>2611</v>
      </c>
      <c r="C4995" s="2" t="s">
        <v>12521</v>
      </c>
      <c r="D4995" s="2">
        <v>1371</v>
      </c>
      <c r="E4995" s="7">
        <v>1979</v>
      </c>
      <c r="F4995" s="5" t="s">
        <v>7563</v>
      </c>
      <c r="H4995" s="5" t="s">
        <v>5398</v>
      </c>
      <c r="I4995" s="6" t="s">
        <v>13439</v>
      </c>
      <c r="J4995" s="6" t="s">
        <v>7065</v>
      </c>
      <c r="K4995" s="17">
        <v>2</v>
      </c>
      <c r="L4995" s="17" t="s">
        <v>7730</v>
      </c>
      <c r="M4995" s="9">
        <v>1.2</v>
      </c>
      <c r="N4995" s="9"/>
      <c r="O4995" s="21"/>
      <c r="Q4995" s="29"/>
      <c r="U4995" s="17"/>
      <c r="V4995" s="2"/>
      <c r="Y4995" t="str">
        <f t="shared" si="319"/>
        <v/>
      </c>
      <c r="AA4995" t="str">
        <f t="shared" si="320"/>
        <v/>
      </c>
      <c r="AC4995" s="7"/>
      <c r="AD4995" t="s">
        <v>13439</v>
      </c>
      <c r="AE4995">
        <f t="shared" si="322"/>
        <v>0</v>
      </c>
      <c r="AG4995" s="2"/>
      <c r="AI4995" s="7"/>
    </row>
    <row r="4996" spans="1:35" ht="11" customHeight="1" outlineLevel="1" x14ac:dyDescent="0.25">
      <c r="A4996" t="s">
        <v>2611</v>
      </c>
      <c r="C4996" s="2" t="s">
        <v>12521</v>
      </c>
      <c r="D4996" s="2">
        <v>1408</v>
      </c>
      <c r="E4996" s="7">
        <v>1980</v>
      </c>
      <c r="F4996" s="5" t="s">
        <v>13134</v>
      </c>
      <c r="H4996" s="5" t="s">
        <v>5398</v>
      </c>
      <c r="I4996" s="6" t="s">
        <v>9223</v>
      </c>
      <c r="J4996" s="6" t="s">
        <v>7554</v>
      </c>
      <c r="K4996" s="17">
        <v>7</v>
      </c>
      <c r="L4996" s="17" t="s">
        <v>7730</v>
      </c>
      <c r="M4996" s="9">
        <v>0.3</v>
      </c>
      <c r="N4996" s="9"/>
      <c r="O4996" s="21"/>
      <c r="Q4996" s="29"/>
      <c r="U4996" s="17"/>
      <c r="V4996" s="2"/>
      <c r="Y4996" t="str">
        <f t="shared" si="319"/>
        <v/>
      </c>
      <c r="AA4996" t="str">
        <f t="shared" si="320"/>
        <v/>
      </c>
      <c r="AC4996" s="7"/>
      <c r="AD4996" t="s">
        <v>9223</v>
      </c>
      <c r="AE4996">
        <f t="shared" si="322"/>
        <v>0</v>
      </c>
      <c r="AG4996" s="2"/>
      <c r="AI4996" s="7"/>
    </row>
    <row r="4997" spans="1:35" ht="11" customHeight="1" outlineLevel="1" x14ac:dyDescent="0.25">
      <c r="A4997" t="s">
        <v>2611</v>
      </c>
      <c r="C4997" s="2" t="s">
        <v>12521</v>
      </c>
      <c r="D4997" s="2">
        <v>1409</v>
      </c>
      <c r="E4997" s="7">
        <v>1980</v>
      </c>
      <c r="F4997" s="5" t="s">
        <v>7621</v>
      </c>
      <c r="H4997" s="5" t="s">
        <v>5398</v>
      </c>
      <c r="I4997" s="6" t="s">
        <v>9223</v>
      </c>
      <c r="J4997" s="6" t="s">
        <v>7554</v>
      </c>
      <c r="K4997" s="17">
        <v>7</v>
      </c>
      <c r="L4997" s="17" t="s">
        <v>7730</v>
      </c>
      <c r="M4997" s="9">
        <v>0.3</v>
      </c>
      <c r="N4997" s="9"/>
      <c r="O4997" s="21"/>
      <c r="Q4997" s="29"/>
      <c r="U4997" s="17"/>
      <c r="V4997" s="2"/>
      <c r="Y4997" t="str">
        <f t="shared" si="319"/>
        <v/>
      </c>
      <c r="AA4997" t="str">
        <f t="shared" si="320"/>
        <v/>
      </c>
      <c r="AC4997" s="7"/>
      <c r="AD4997" t="s">
        <v>9223</v>
      </c>
      <c r="AE4997">
        <f t="shared" si="322"/>
        <v>0</v>
      </c>
      <c r="AG4997" s="2"/>
      <c r="AI4997" s="7"/>
    </row>
    <row r="4998" spans="1:35" ht="11" customHeight="1" outlineLevel="1" x14ac:dyDescent="0.25">
      <c r="A4998" t="s">
        <v>2611</v>
      </c>
      <c r="C4998" s="2" t="s">
        <v>12521</v>
      </c>
      <c r="D4998" s="2">
        <v>1410</v>
      </c>
      <c r="E4998" s="7">
        <v>1980</v>
      </c>
      <c r="F4998" s="5" t="s">
        <v>13135</v>
      </c>
      <c r="H4998" s="5" t="s">
        <v>5398</v>
      </c>
      <c r="I4998" s="6" t="s">
        <v>9223</v>
      </c>
      <c r="J4998" s="6" t="s">
        <v>7554</v>
      </c>
      <c r="K4998" s="17">
        <v>7</v>
      </c>
      <c r="L4998" s="17" t="s">
        <v>7730</v>
      </c>
      <c r="M4998" s="9">
        <v>0.3</v>
      </c>
      <c r="N4998" s="9"/>
      <c r="O4998" s="21"/>
      <c r="Q4998" s="29"/>
      <c r="U4998" s="17"/>
      <c r="V4998" s="2"/>
      <c r="Y4998" t="str">
        <f t="shared" si="319"/>
        <v/>
      </c>
      <c r="AA4998" t="str">
        <f t="shared" si="320"/>
        <v/>
      </c>
      <c r="AC4998" s="7"/>
      <c r="AD4998" t="s">
        <v>9223</v>
      </c>
      <c r="AE4998">
        <f t="shared" si="322"/>
        <v>0</v>
      </c>
      <c r="AG4998" s="2"/>
      <c r="AI4998" s="7"/>
    </row>
    <row r="4999" spans="1:35" ht="11" customHeight="1" outlineLevel="1" x14ac:dyDescent="0.25">
      <c r="A4999" t="s">
        <v>2611</v>
      </c>
      <c r="C4999" s="2" t="s">
        <v>12521</v>
      </c>
      <c r="D4999" s="2">
        <v>1411</v>
      </c>
      <c r="E4999" s="7">
        <v>1980</v>
      </c>
      <c r="F4999" s="5" t="s">
        <v>13136</v>
      </c>
      <c r="H4999" s="5" t="s">
        <v>5398</v>
      </c>
      <c r="I4999" s="6" t="s">
        <v>9223</v>
      </c>
      <c r="J4999" s="6" t="s">
        <v>7554</v>
      </c>
      <c r="K4999" s="17">
        <v>7</v>
      </c>
      <c r="L4999" s="17" t="s">
        <v>7730</v>
      </c>
      <c r="M4999" s="9">
        <v>0.3</v>
      </c>
      <c r="N4999" s="9"/>
      <c r="O4999" s="21"/>
      <c r="Q4999" s="29"/>
      <c r="U4999" s="17"/>
      <c r="V4999" s="2"/>
      <c r="Y4999" t="str">
        <f t="shared" si="319"/>
        <v/>
      </c>
      <c r="AA4999" t="str">
        <f t="shared" si="320"/>
        <v/>
      </c>
      <c r="AC4999" s="7"/>
      <c r="AD4999" t="s">
        <v>9223</v>
      </c>
      <c r="AE4999">
        <f t="shared" si="322"/>
        <v>0</v>
      </c>
      <c r="AG4999" s="2"/>
      <c r="AI4999" s="7"/>
    </row>
    <row r="5000" spans="1:35" ht="11" customHeight="1" outlineLevel="1" x14ac:dyDescent="0.25">
      <c r="A5000" t="s">
        <v>2611</v>
      </c>
      <c r="C5000" s="2" t="s">
        <v>12521</v>
      </c>
      <c r="D5000" s="2">
        <v>1412</v>
      </c>
      <c r="E5000" s="7">
        <v>1980</v>
      </c>
      <c r="F5000" s="5" t="s">
        <v>13137</v>
      </c>
      <c r="H5000" s="5" t="s">
        <v>5398</v>
      </c>
      <c r="I5000" s="6" t="s">
        <v>9223</v>
      </c>
      <c r="J5000" s="6" t="s">
        <v>7554</v>
      </c>
      <c r="K5000" s="17">
        <v>7</v>
      </c>
      <c r="L5000" s="17" t="s">
        <v>7730</v>
      </c>
      <c r="M5000" s="9">
        <v>0.3</v>
      </c>
      <c r="N5000" s="9"/>
      <c r="O5000" s="21"/>
      <c r="Q5000" s="29"/>
      <c r="U5000" s="17"/>
      <c r="V5000" s="2"/>
      <c r="Y5000" t="str">
        <f t="shared" si="319"/>
        <v/>
      </c>
      <c r="AA5000" t="str">
        <f t="shared" si="320"/>
        <v/>
      </c>
      <c r="AC5000" s="7"/>
      <c r="AD5000" t="s">
        <v>9223</v>
      </c>
      <c r="AE5000">
        <f t="shared" si="322"/>
        <v>0</v>
      </c>
      <c r="AG5000" s="2"/>
      <c r="AI5000" s="7"/>
    </row>
    <row r="5001" spans="1:35" ht="11" customHeight="1" outlineLevel="1" x14ac:dyDescent="0.25">
      <c r="A5001" t="s">
        <v>2611</v>
      </c>
      <c r="C5001" s="2" t="s">
        <v>12521</v>
      </c>
      <c r="D5001" s="2">
        <v>1413</v>
      </c>
      <c r="E5001" s="7">
        <v>1980</v>
      </c>
      <c r="F5001" s="5" t="s">
        <v>2518</v>
      </c>
      <c r="H5001" s="5" t="s">
        <v>5398</v>
      </c>
      <c r="I5001" s="6" t="s">
        <v>9223</v>
      </c>
      <c r="J5001" s="6" t="s">
        <v>7554</v>
      </c>
      <c r="K5001" s="17">
        <v>7</v>
      </c>
      <c r="L5001" s="17" t="s">
        <v>7730</v>
      </c>
      <c r="M5001" s="9">
        <v>0.3</v>
      </c>
      <c r="N5001" s="9"/>
      <c r="O5001" s="21"/>
      <c r="Q5001" s="29"/>
      <c r="U5001" s="17"/>
      <c r="V5001" s="2"/>
      <c r="Y5001" t="str">
        <f t="shared" si="319"/>
        <v/>
      </c>
      <c r="AA5001" t="str">
        <f t="shared" si="320"/>
        <v/>
      </c>
      <c r="AC5001" s="7"/>
      <c r="AD5001" t="s">
        <v>9223</v>
      </c>
      <c r="AE5001">
        <f t="shared" si="322"/>
        <v>0</v>
      </c>
      <c r="AG5001" s="2"/>
      <c r="AI5001" s="7"/>
    </row>
    <row r="5002" spans="1:35" ht="11" customHeight="1" outlineLevel="1" x14ac:dyDescent="0.25">
      <c r="A5002" t="s">
        <v>2611</v>
      </c>
      <c r="C5002" s="2" t="s">
        <v>12521</v>
      </c>
      <c r="D5002" s="2">
        <v>1414</v>
      </c>
      <c r="E5002" s="7">
        <v>1980</v>
      </c>
      <c r="F5002" s="5" t="s">
        <v>3997</v>
      </c>
      <c r="H5002" s="5" t="s">
        <v>5398</v>
      </c>
      <c r="I5002" s="6" t="s">
        <v>9223</v>
      </c>
      <c r="J5002" s="6" t="s">
        <v>7554</v>
      </c>
      <c r="K5002" s="17">
        <v>7</v>
      </c>
      <c r="L5002" s="17" t="s">
        <v>7730</v>
      </c>
      <c r="M5002" s="9">
        <v>0.3</v>
      </c>
      <c r="N5002" s="9"/>
      <c r="O5002" s="21"/>
      <c r="Q5002" s="29"/>
      <c r="U5002" s="17"/>
      <c r="V5002" s="2"/>
      <c r="Y5002" t="str">
        <f t="shared" si="319"/>
        <v/>
      </c>
      <c r="AA5002" t="str">
        <f t="shared" si="320"/>
        <v/>
      </c>
      <c r="AC5002" s="7"/>
      <c r="AD5002" t="s">
        <v>9223</v>
      </c>
      <c r="AE5002">
        <f t="shared" si="322"/>
        <v>0</v>
      </c>
      <c r="AG5002" s="2"/>
      <c r="AI5002" s="7"/>
    </row>
    <row r="5003" spans="1:35" ht="11" customHeight="1" outlineLevel="1" x14ac:dyDescent="0.25">
      <c r="A5003" t="s">
        <v>2611</v>
      </c>
      <c r="C5003" s="2" t="s">
        <v>12521</v>
      </c>
      <c r="D5003" s="2">
        <v>2245</v>
      </c>
      <c r="E5003" s="7">
        <v>2004</v>
      </c>
      <c r="F5003" s="5" t="s">
        <v>6004</v>
      </c>
      <c r="H5003" s="5" t="s">
        <v>5398</v>
      </c>
      <c r="I5003" s="6" t="s">
        <v>5330</v>
      </c>
      <c r="J5003" s="6" t="s">
        <v>13138</v>
      </c>
      <c r="K5003" s="17">
        <v>5</v>
      </c>
      <c r="L5003" s="17" t="s">
        <v>7730</v>
      </c>
      <c r="M5003" s="9">
        <v>1.2</v>
      </c>
      <c r="N5003" s="9"/>
      <c r="O5003" s="21"/>
      <c r="Q5003" s="29"/>
      <c r="U5003" s="17"/>
      <c r="V5003" s="2">
        <v>2165</v>
      </c>
      <c r="Y5003" t="str">
        <f t="shared" si="319"/>
        <v/>
      </c>
      <c r="AA5003" t="str">
        <f t="shared" si="320"/>
        <v/>
      </c>
      <c r="AC5003" s="7"/>
      <c r="AD5003" t="s">
        <v>5330</v>
      </c>
      <c r="AE5003">
        <f t="shared" si="322"/>
        <v>0</v>
      </c>
      <c r="AG5003" s="2"/>
      <c r="AH5003" t="s">
        <v>5331</v>
      </c>
      <c r="AI5003" s="7" t="s">
        <v>4610</v>
      </c>
    </row>
    <row r="5004" spans="1:35" ht="11" customHeight="1" outlineLevel="1" x14ac:dyDescent="0.25">
      <c r="A5004" t="s">
        <v>2611</v>
      </c>
      <c r="C5004" s="2" t="s">
        <v>12521</v>
      </c>
      <c r="D5004" s="2">
        <v>2253</v>
      </c>
      <c r="E5004" s="7">
        <v>2004</v>
      </c>
      <c r="F5004" s="19">
        <v>2.2400000000000002</v>
      </c>
      <c r="H5004" s="5" t="s">
        <v>5398</v>
      </c>
      <c r="I5004" s="6" t="s">
        <v>402</v>
      </c>
      <c r="J5004" s="6" t="s">
        <v>13138</v>
      </c>
      <c r="K5004" s="17">
        <v>5</v>
      </c>
      <c r="L5004" s="17" t="s">
        <v>7730</v>
      </c>
      <c r="M5004" s="9">
        <v>2.4</v>
      </c>
      <c r="N5004" s="9"/>
      <c r="O5004" s="21"/>
      <c r="Q5004" s="29"/>
      <c r="U5004" s="17"/>
      <c r="V5004" s="2">
        <v>2173</v>
      </c>
      <c r="Y5004" t="str">
        <f t="shared" si="319"/>
        <v/>
      </c>
      <c r="AA5004" t="str">
        <f t="shared" si="320"/>
        <v/>
      </c>
      <c r="AC5004" s="7"/>
      <c r="AD5004" t="s">
        <v>402</v>
      </c>
      <c r="AE5004">
        <f t="shared" si="322"/>
        <v>0</v>
      </c>
      <c r="AG5004" s="2"/>
      <c r="AH5004" t="s">
        <v>3422</v>
      </c>
      <c r="AI5004" s="7" t="s">
        <v>4922</v>
      </c>
    </row>
    <row r="5005" spans="1:35" ht="11" customHeight="1" outlineLevel="1" x14ac:dyDescent="0.25">
      <c r="A5005" t="s">
        <v>2611</v>
      </c>
      <c r="C5005" s="2" t="s">
        <v>12521</v>
      </c>
      <c r="D5005" s="2" t="s">
        <v>13139</v>
      </c>
      <c r="E5005" s="7">
        <v>2004</v>
      </c>
      <c r="F5005" s="5" t="s">
        <v>4170</v>
      </c>
      <c r="H5005" s="5" t="s">
        <v>5398</v>
      </c>
      <c r="I5005" s="6" t="s">
        <v>5330</v>
      </c>
      <c r="J5005" s="6" t="s">
        <v>13138</v>
      </c>
      <c r="K5005" s="17">
        <v>5</v>
      </c>
      <c r="L5005" s="17" t="s">
        <v>7730</v>
      </c>
      <c r="M5005" s="9">
        <v>0.4</v>
      </c>
      <c r="N5005" s="9"/>
      <c r="O5005" s="21"/>
      <c r="Q5005" s="29"/>
      <c r="U5005" s="17"/>
      <c r="V5005" s="2" t="s">
        <v>3506</v>
      </c>
      <c r="Y5005" t="str">
        <f t="shared" si="319"/>
        <v/>
      </c>
      <c r="AA5005" t="str">
        <f t="shared" si="320"/>
        <v/>
      </c>
      <c r="AC5005" s="7"/>
      <c r="AD5005" t="s">
        <v>5330</v>
      </c>
      <c r="AE5005">
        <f t="shared" si="322"/>
        <v>0</v>
      </c>
      <c r="AG5005" s="2"/>
      <c r="AH5005" t="s">
        <v>5331</v>
      </c>
      <c r="AI5005" s="7" t="s">
        <v>4610</v>
      </c>
    </row>
    <row r="5006" spans="1:35" ht="11" customHeight="1" outlineLevel="1" x14ac:dyDescent="0.25">
      <c r="A5006" t="s">
        <v>2611</v>
      </c>
      <c r="C5006" s="2" t="s">
        <v>12521</v>
      </c>
      <c r="D5006" s="2" t="s">
        <v>13140</v>
      </c>
      <c r="E5006" s="7">
        <v>2004</v>
      </c>
      <c r="F5006" s="5" t="s">
        <v>4904</v>
      </c>
      <c r="H5006" s="5" t="s">
        <v>5398</v>
      </c>
      <c r="I5006" s="6" t="s">
        <v>402</v>
      </c>
      <c r="J5006" s="6" t="s">
        <v>13138</v>
      </c>
      <c r="K5006" s="17">
        <v>5</v>
      </c>
      <c r="L5006" s="17" t="s">
        <v>7730</v>
      </c>
      <c r="M5006" s="9">
        <v>2</v>
      </c>
      <c r="N5006" s="9"/>
      <c r="O5006" s="21"/>
      <c r="Q5006" s="29"/>
      <c r="U5006" s="17"/>
      <c r="V5006" s="2" t="s">
        <v>401</v>
      </c>
      <c r="Y5006" t="str">
        <f t="shared" si="319"/>
        <v/>
      </c>
      <c r="AA5006" t="str">
        <f t="shared" si="320"/>
        <v/>
      </c>
      <c r="AC5006" s="7"/>
      <c r="AD5006" t="s">
        <v>402</v>
      </c>
      <c r="AE5006">
        <f t="shared" si="322"/>
        <v>0</v>
      </c>
      <c r="AG5006" s="2"/>
      <c r="AH5006" t="s">
        <v>3422</v>
      </c>
      <c r="AI5006" s="7" t="s">
        <v>4922</v>
      </c>
    </row>
    <row r="5007" spans="1:35" ht="11" customHeight="1" outlineLevel="1" x14ac:dyDescent="0.25">
      <c r="A5007" t="s">
        <v>2611</v>
      </c>
      <c r="C5007" s="2" t="s">
        <v>12521</v>
      </c>
      <c r="D5007" s="2">
        <v>2426</v>
      </c>
      <c r="E5007" s="7">
        <v>2008</v>
      </c>
      <c r="F5007" s="5" t="s">
        <v>5138</v>
      </c>
      <c r="H5007" s="5" t="s">
        <v>5398</v>
      </c>
      <c r="I5007" s="6" t="s">
        <v>13141</v>
      </c>
      <c r="J5007" s="6" t="s">
        <v>13138</v>
      </c>
      <c r="K5007" s="17">
        <v>5</v>
      </c>
      <c r="L5007" s="17" t="s">
        <v>7730</v>
      </c>
      <c r="M5007" s="9">
        <v>0.6</v>
      </c>
      <c r="N5007" s="9"/>
      <c r="O5007" s="21"/>
      <c r="Q5007" s="29"/>
      <c r="U5007" s="17"/>
      <c r="V5007" s="2"/>
      <c r="Y5007" t="str">
        <f t="shared" si="319"/>
        <v/>
      </c>
      <c r="AA5007" t="str">
        <f t="shared" si="320"/>
        <v/>
      </c>
      <c r="AC5007" s="7"/>
      <c r="AD5007" t="s">
        <v>13141</v>
      </c>
      <c r="AE5007">
        <f t="shared" si="322"/>
        <v>0</v>
      </c>
      <c r="AG5007" s="2"/>
      <c r="AI5007" s="7"/>
    </row>
    <row r="5008" spans="1:35" ht="11" customHeight="1" outlineLevel="1" x14ac:dyDescent="0.25">
      <c r="A5008" t="s">
        <v>2611</v>
      </c>
      <c r="C5008" s="2" t="s">
        <v>12521</v>
      </c>
      <c r="D5008" s="2">
        <v>2754</v>
      </c>
      <c r="E5008" s="7">
        <v>2015</v>
      </c>
      <c r="F5008" s="5" t="s">
        <v>5139</v>
      </c>
      <c r="H5008" s="5" t="s">
        <v>5398</v>
      </c>
      <c r="I5008" s="6" t="s">
        <v>13143</v>
      </c>
      <c r="J5008" s="6" t="s">
        <v>13142</v>
      </c>
      <c r="K5008" s="17">
        <v>5</v>
      </c>
      <c r="L5008" s="17" t="s">
        <v>7730</v>
      </c>
      <c r="M5008" s="9">
        <v>2.2999999999999998</v>
      </c>
      <c r="N5008" s="9"/>
      <c r="O5008" s="21"/>
      <c r="Q5008" s="29"/>
      <c r="U5008" s="17"/>
      <c r="V5008" s="2"/>
      <c r="Y5008" t="str">
        <f t="shared" si="319"/>
        <v/>
      </c>
      <c r="AA5008" t="str">
        <f t="shared" si="320"/>
        <v/>
      </c>
      <c r="AC5008" s="7"/>
      <c r="AD5008" t="s">
        <v>13143</v>
      </c>
      <c r="AE5008">
        <f t="shared" si="322"/>
        <v>0</v>
      </c>
      <c r="AG5008" s="2"/>
      <c r="AI5008" s="7"/>
    </row>
    <row r="5009" spans="1:49" ht="11" customHeight="1" outlineLevel="1" x14ac:dyDescent="0.25">
      <c r="A5009" t="s">
        <v>2611</v>
      </c>
      <c r="C5009" s="2" t="s">
        <v>12521</v>
      </c>
      <c r="D5009" s="2">
        <v>2755</v>
      </c>
      <c r="E5009" s="7">
        <v>2015</v>
      </c>
      <c r="F5009" s="5" t="s">
        <v>5138</v>
      </c>
      <c r="H5009" s="5" t="s">
        <v>5398</v>
      </c>
      <c r="I5009" s="6" t="s">
        <v>13143</v>
      </c>
      <c r="J5009" s="6" t="s">
        <v>13142</v>
      </c>
      <c r="K5009" s="17">
        <v>5</v>
      </c>
      <c r="L5009" s="17" t="s">
        <v>7730</v>
      </c>
      <c r="M5009" s="9">
        <v>2.2999999999999998</v>
      </c>
      <c r="N5009" s="9"/>
      <c r="O5009" s="21"/>
      <c r="Q5009" s="29"/>
      <c r="U5009" s="17"/>
      <c r="V5009" s="2"/>
      <c r="Y5009" t="str">
        <f t="shared" si="319"/>
        <v/>
      </c>
      <c r="AA5009" t="str">
        <f t="shared" si="320"/>
        <v/>
      </c>
      <c r="AC5009" s="7"/>
      <c r="AD5009" t="s">
        <v>13143</v>
      </c>
      <c r="AE5009">
        <f t="shared" si="322"/>
        <v>0</v>
      </c>
      <c r="AG5009" s="2"/>
      <c r="AI5009" s="7"/>
    </row>
    <row r="5010" spans="1:49" ht="11" customHeight="1" outlineLevel="1" x14ac:dyDescent="0.25">
      <c r="A5010" t="s">
        <v>2611</v>
      </c>
      <c r="C5010" s="2" t="s">
        <v>12521</v>
      </c>
      <c r="D5010" s="2">
        <v>2756</v>
      </c>
      <c r="E5010" s="7">
        <v>2015</v>
      </c>
      <c r="F5010" s="5" t="s">
        <v>5833</v>
      </c>
      <c r="H5010" s="5" t="s">
        <v>5398</v>
      </c>
      <c r="I5010" s="6" t="s">
        <v>13143</v>
      </c>
      <c r="J5010" s="6" t="s">
        <v>13142</v>
      </c>
      <c r="K5010" s="17">
        <v>5</v>
      </c>
      <c r="L5010" s="17" t="s">
        <v>7730</v>
      </c>
      <c r="M5010" s="9">
        <v>2.2999999999999998</v>
      </c>
      <c r="N5010" s="9"/>
      <c r="O5010" s="21"/>
      <c r="Q5010" s="29"/>
      <c r="U5010" s="17"/>
      <c r="V5010" s="2"/>
      <c r="Y5010" t="str">
        <f t="shared" si="319"/>
        <v/>
      </c>
      <c r="AA5010" t="str">
        <f t="shared" si="320"/>
        <v/>
      </c>
      <c r="AC5010" s="7"/>
      <c r="AD5010" t="s">
        <v>13143</v>
      </c>
      <c r="AE5010">
        <f t="shared" si="322"/>
        <v>0</v>
      </c>
      <c r="AG5010" s="2"/>
      <c r="AI5010" s="7"/>
    </row>
    <row r="5011" spans="1:49" ht="11" customHeight="1" outlineLevel="1" x14ac:dyDescent="0.25">
      <c r="A5011" t="s">
        <v>2611</v>
      </c>
      <c r="C5011" s="2" t="s">
        <v>12521</v>
      </c>
      <c r="D5011" s="2">
        <v>2757</v>
      </c>
      <c r="E5011" s="7">
        <v>2015</v>
      </c>
      <c r="F5011" s="8" t="s">
        <v>21543</v>
      </c>
      <c r="H5011" s="5" t="s">
        <v>5398</v>
      </c>
      <c r="I5011" s="6" t="s">
        <v>13143</v>
      </c>
      <c r="J5011" s="6" t="s">
        <v>13142</v>
      </c>
      <c r="K5011" s="17">
        <v>5</v>
      </c>
      <c r="L5011" s="17" t="s">
        <v>7730</v>
      </c>
      <c r="M5011" s="9">
        <v>2.2999999999999998</v>
      </c>
      <c r="N5011" s="9"/>
      <c r="O5011" s="21"/>
      <c r="Q5011" s="29"/>
      <c r="U5011" s="17"/>
      <c r="V5011" s="2"/>
      <c r="Y5011" t="str">
        <f t="shared" si="319"/>
        <v/>
      </c>
      <c r="AA5011" t="str">
        <f t="shared" si="320"/>
        <v/>
      </c>
      <c r="AC5011" s="7"/>
      <c r="AD5011" t="s">
        <v>13143</v>
      </c>
      <c r="AE5011">
        <f t="shared" si="322"/>
        <v>0</v>
      </c>
      <c r="AG5011" s="2"/>
      <c r="AI5011" s="7"/>
    </row>
    <row r="5012" spans="1:49" ht="11" customHeight="1" outlineLevel="1" x14ac:dyDescent="0.25">
      <c r="A5012" t="s">
        <v>2611</v>
      </c>
      <c r="C5012" s="2" t="s">
        <v>12521</v>
      </c>
      <c r="D5012" s="2">
        <v>2758</v>
      </c>
      <c r="E5012" s="7">
        <v>2015</v>
      </c>
      <c r="F5012" s="5" t="s">
        <v>5296</v>
      </c>
      <c r="H5012" s="5" t="s">
        <v>5398</v>
      </c>
      <c r="I5012" s="6" t="s">
        <v>13143</v>
      </c>
      <c r="J5012" s="6" t="s">
        <v>13142</v>
      </c>
      <c r="K5012" s="17">
        <v>5</v>
      </c>
      <c r="L5012" s="17" t="s">
        <v>7730</v>
      </c>
      <c r="M5012" s="9">
        <v>2.2999999999999998</v>
      </c>
      <c r="N5012" s="9"/>
      <c r="O5012" s="21"/>
      <c r="Q5012" s="29"/>
      <c r="U5012" s="17"/>
      <c r="V5012" s="2"/>
      <c r="Y5012" t="str">
        <f t="shared" si="319"/>
        <v/>
      </c>
      <c r="AA5012" t="str">
        <f t="shared" si="320"/>
        <v/>
      </c>
      <c r="AC5012" s="7"/>
      <c r="AD5012" t="s">
        <v>13143</v>
      </c>
      <c r="AE5012">
        <f t="shared" si="322"/>
        <v>0</v>
      </c>
      <c r="AG5012" s="2"/>
      <c r="AI5012" s="7"/>
    </row>
    <row r="5013" spans="1:49" ht="11" customHeight="1" outlineLevel="1" x14ac:dyDescent="0.25">
      <c r="A5013" t="s">
        <v>2611</v>
      </c>
      <c r="C5013" s="2" t="s">
        <v>12521</v>
      </c>
      <c r="D5013" s="2">
        <v>2759</v>
      </c>
      <c r="E5013" s="7">
        <v>2015</v>
      </c>
      <c r="F5013" s="19">
        <v>2</v>
      </c>
      <c r="H5013" s="5" t="s">
        <v>5398</v>
      </c>
      <c r="I5013" s="6" t="s">
        <v>13143</v>
      </c>
      <c r="J5013" s="6" t="s">
        <v>13142</v>
      </c>
      <c r="K5013" s="17">
        <v>5</v>
      </c>
      <c r="L5013" s="17" t="s">
        <v>7730</v>
      </c>
      <c r="M5013" s="9">
        <v>2.2999999999999998</v>
      </c>
      <c r="N5013" s="9"/>
      <c r="O5013" s="21"/>
      <c r="Q5013" s="29"/>
      <c r="U5013" s="17"/>
      <c r="V5013" s="2"/>
      <c r="Y5013" t="str">
        <f t="shared" si="319"/>
        <v/>
      </c>
      <c r="AA5013" t="str">
        <f t="shared" si="320"/>
        <v/>
      </c>
      <c r="AC5013" s="7"/>
      <c r="AD5013" t="s">
        <v>13143</v>
      </c>
      <c r="AE5013">
        <f t="shared" si="322"/>
        <v>0</v>
      </c>
      <c r="AG5013" s="2"/>
      <c r="AI5013" s="7"/>
    </row>
    <row r="5014" spans="1:49" ht="11" customHeight="1" outlineLevel="1" x14ac:dyDescent="0.25">
      <c r="A5014" t="s">
        <v>2611</v>
      </c>
      <c r="C5014" s="2" t="s">
        <v>12521</v>
      </c>
      <c r="D5014" s="2">
        <v>2793</v>
      </c>
      <c r="E5014" s="7">
        <v>2015</v>
      </c>
      <c r="F5014" s="19">
        <v>0.01</v>
      </c>
      <c r="H5014" s="5" t="s">
        <v>5398</v>
      </c>
      <c r="I5014" s="6" t="s">
        <v>14154</v>
      </c>
      <c r="J5014" s="6" t="s">
        <v>13144</v>
      </c>
      <c r="K5014" s="17">
        <v>2</v>
      </c>
      <c r="L5014" s="17" t="s">
        <v>7730</v>
      </c>
      <c r="M5014" s="9">
        <v>4.5</v>
      </c>
      <c r="N5014" s="9"/>
      <c r="O5014" s="21"/>
      <c r="Q5014" s="29"/>
      <c r="U5014" s="17"/>
      <c r="V5014" s="2"/>
      <c r="Y5014" t="str">
        <f t="shared" ref="Y5014:Y5077" si="323">IF(COUNTIF(F5014,"*fdc*"),1,"")</f>
        <v/>
      </c>
      <c r="AA5014" t="str">
        <f t="shared" ref="AA5014:AA5077" si="324">IF(COUNTIF(F5014,"*s/s*"),1,"")</f>
        <v/>
      </c>
      <c r="AC5014" s="7"/>
      <c r="AD5014" t="s">
        <v>14154</v>
      </c>
      <c r="AE5014">
        <f t="shared" si="322"/>
        <v>0</v>
      </c>
      <c r="AG5014" s="2"/>
      <c r="AI5014" s="7"/>
    </row>
    <row r="5015" spans="1:49" ht="11" customHeight="1" outlineLevel="1" x14ac:dyDescent="0.25">
      <c r="A5015" t="s">
        <v>2611</v>
      </c>
      <c r="C5015" s="2" t="s">
        <v>12521</v>
      </c>
      <c r="D5015" s="2">
        <v>2794</v>
      </c>
      <c r="E5015" s="7">
        <v>2015</v>
      </c>
      <c r="F5015" s="19">
        <v>0.2</v>
      </c>
      <c r="H5015" s="5" t="s">
        <v>5398</v>
      </c>
      <c r="I5015" s="6" t="s">
        <v>13145</v>
      </c>
      <c r="J5015" s="6" t="s">
        <v>13144</v>
      </c>
      <c r="K5015" s="17">
        <v>2</v>
      </c>
      <c r="L5015" s="17" t="s">
        <v>7730</v>
      </c>
      <c r="M5015" s="9">
        <v>3.2</v>
      </c>
      <c r="N5015" s="9"/>
      <c r="O5015" s="21"/>
      <c r="Q5015" s="29"/>
      <c r="U5015" s="17"/>
      <c r="V5015" s="2"/>
      <c r="Y5015" t="str">
        <f t="shared" si="323"/>
        <v/>
      </c>
      <c r="AA5015" t="str">
        <f t="shared" si="324"/>
        <v/>
      </c>
      <c r="AC5015" s="7"/>
      <c r="AD5015" t="s">
        <v>13145</v>
      </c>
      <c r="AE5015">
        <f t="shared" si="322"/>
        <v>0</v>
      </c>
      <c r="AG5015" s="2"/>
      <c r="AI5015" s="7"/>
    </row>
    <row r="5016" spans="1:49" ht="11" customHeight="1" outlineLevel="1" x14ac:dyDescent="0.25">
      <c r="A5016" t="s">
        <v>2611</v>
      </c>
      <c r="C5016" s="2" t="s">
        <v>12521</v>
      </c>
      <c r="D5016" s="2">
        <v>2795</v>
      </c>
      <c r="E5016" s="7">
        <v>2015</v>
      </c>
      <c r="F5016" s="19">
        <v>1</v>
      </c>
      <c r="H5016" s="5" t="s">
        <v>5398</v>
      </c>
      <c r="I5016" s="6" t="s">
        <v>9470</v>
      </c>
      <c r="J5016" s="6" t="s">
        <v>13144</v>
      </c>
      <c r="K5016" s="17">
        <v>1</v>
      </c>
      <c r="L5016" s="17" t="s">
        <v>7730</v>
      </c>
      <c r="M5016" s="9">
        <v>3</v>
      </c>
      <c r="N5016" s="9"/>
      <c r="O5016" s="21"/>
      <c r="Q5016" s="29"/>
      <c r="U5016" s="17"/>
      <c r="V5016" s="2"/>
      <c r="Y5016" t="str">
        <f t="shared" si="323"/>
        <v/>
      </c>
      <c r="AA5016" t="str">
        <f t="shared" si="324"/>
        <v/>
      </c>
      <c r="AC5016" s="7"/>
      <c r="AD5016" t="s">
        <v>9470</v>
      </c>
      <c r="AE5016">
        <f t="shared" si="322"/>
        <v>0</v>
      </c>
      <c r="AG5016" s="2"/>
      <c r="AI5016" s="7"/>
    </row>
    <row r="5017" spans="1:49" ht="11" customHeight="1" outlineLevel="1" x14ac:dyDescent="0.25">
      <c r="A5017" t="s">
        <v>2611</v>
      </c>
      <c r="C5017" s="2" t="s">
        <v>12521</v>
      </c>
      <c r="D5017" s="2">
        <v>2796</v>
      </c>
      <c r="E5017" s="7">
        <v>2015</v>
      </c>
      <c r="F5017" s="19">
        <v>2</v>
      </c>
      <c r="H5017" s="5" t="s">
        <v>5398</v>
      </c>
      <c r="I5017" s="6" t="s">
        <v>13146</v>
      </c>
      <c r="J5017" s="6" t="s">
        <v>13144</v>
      </c>
      <c r="K5017" s="17">
        <v>2</v>
      </c>
      <c r="L5017" s="17" t="s">
        <v>20076</v>
      </c>
      <c r="M5017" s="9"/>
      <c r="N5017" s="9"/>
      <c r="O5017" s="21"/>
      <c r="Q5017" s="29"/>
      <c r="U5017" s="17"/>
      <c r="V5017" s="2"/>
      <c r="Y5017" t="str">
        <f t="shared" si="323"/>
        <v/>
      </c>
      <c r="AA5017" t="str">
        <f t="shared" si="324"/>
        <v/>
      </c>
      <c r="AC5017" s="7"/>
      <c r="AD5017" t="s">
        <v>13146</v>
      </c>
      <c r="AE5017">
        <f t="shared" si="322"/>
        <v>0</v>
      </c>
      <c r="AG5017" s="2"/>
      <c r="AI5017" s="7"/>
    </row>
    <row r="5018" spans="1:49" ht="11" customHeight="1" outlineLevel="1" x14ac:dyDescent="0.25">
      <c r="A5018" t="s">
        <v>2611</v>
      </c>
      <c r="C5018" s="2" t="s">
        <v>12521</v>
      </c>
      <c r="D5018" s="2" t="s">
        <v>20466</v>
      </c>
      <c r="E5018" s="7">
        <v>2015</v>
      </c>
      <c r="F5018" s="5" t="s">
        <v>14828</v>
      </c>
      <c r="H5018" s="5" t="s">
        <v>5398</v>
      </c>
      <c r="I5018" s="6" t="s">
        <v>13146</v>
      </c>
      <c r="J5018" s="6" t="s">
        <v>13144</v>
      </c>
      <c r="K5018" s="17">
        <v>2</v>
      </c>
      <c r="L5018" s="17" t="s">
        <v>7730</v>
      </c>
      <c r="M5018" s="9">
        <v>25</v>
      </c>
      <c r="N5018" s="9"/>
      <c r="O5018" s="21"/>
      <c r="Q5018" s="29"/>
      <c r="U5018" s="17"/>
      <c r="V5018" s="2"/>
      <c r="Y5018">
        <f t="shared" si="323"/>
        <v>1</v>
      </c>
      <c r="AA5018" t="str">
        <f t="shared" si="324"/>
        <v/>
      </c>
      <c r="AC5018" s="7"/>
      <c r="AD5018" t="s">
        <v>13146</v>
      </c>
      <c r="AE5018">
        <f t="shared" si="322"/>
        <v>0</v>
      </c>
      <c r="AG5018" s="2"/>
      <c r="AI5018" s="7"/>
    </row>
    <row r="5019" spans="1:49" ht="11" customHeight="1" x14ac:dyDescent="0.25">
      <c r="A5019" s="4" t="s">
        <v>13149</v>
      </c>
      <c r="B5019" t="s">
        <v>12930</v>
      </c>
      <c r="C5019" s="2" t="s">
        <v>12521</v>
      </c>
      <c r="E5019" s="7"/>
      <c r="F5019" s="5"/>
      <c r="H5019" s="5"/>
      <c r="I5019" s="6"/>
      <c r="J5019" s="6"/>
      <c r="K5019" s="17"/>
      <c r="L5019" s="17"/>
      <c r="M5019" s="9"/>
      <c r="N5019" s="9">
        <f>SUM(M5020:M5022)</f>
        <v>8.1</v>
      </c>
      <c r="O5019" s="21">
        <v>815</v>
      </c>
      <c r="P5019">
        <f>COUNTIF(L5020:L5022,"*")</f>
        <v>3</v>
      </c>
      <c r="Q5019" s="29">
        <f>P5019/O5019</f>
        <v>3.6809815950920245E-3</v>
      </c>
      <c r="R5019">
        <f>COUNTIF(L5020:L5022,"Y")+COUNTIF(L5020:L5022,"S")</f>
        <v>3</v>
      </c>
      <c r="U5019" s="17" t="s">
        <v>7730</v>
      </c>
      <c r="V5019" s="2"/>
      <c r="W5019" t="s">
        <v>18580</v>
      </c>
      <c r="Y5019" t="str">
        <f t="shared" si="323"/>
        <v/>
      </c>
      <c r="AA5019" t="str">
        <f t="shared" si="324"/>
        <v/>
      </c>
      <c r="AC5019" s="7"/>
      <c r="AF5019">
        <f>COUNTIF(AE5020:AE5022,"1")</f>
        <v>0</v>
      </c>
      <c r="AG5019" s="2"/>
      <c r="AI5019" s="7"/>
      <c r="AJ5019">
        <f>COUNTIF($K5020:$K5022,"1")-COUNTIFS($K5020:$K5022,"1",$L5020:$L5022,"V")</f>
        <v>1</v>
      </c>
      <c r="AK5019">
        <f>COUNTIFS($K5020:$K5022,"1",$L5020:$L5022,"Y")+COUNTIFS($K5020:$K5022,"1",$L5020:$L5022,"s")</f>
        <v>1</v>
      </c>
      <c r="AL5019">
        <f>COUNTIF($K5020:$K5022,"2")-COUNTIFS($K5020:$K5022,"2",$L5020:$L5022,"V")</f>
        <v>2</v>
      </c>
      <c r="AM5019">
        <f>COUNTIFS($K5020:$K5022,"2",$L5020:$L5022,"Y")+COUNTIFS($K5020:$K5022,"2",$L5020:$L5022,"s")</f>
        <v>2</v>
      </c>
      <c r="AN5019">
        <f>COUNTIF($K5020:$K5022,"3")-COUNTIFS($K5020:$K5022,"3",$L5020:$L5022,"V")</f>
        <v>0</v>
      </c>
      <c r="AO5019">
        <f>COUNTIFS($K5020:$K5022,"3",$L5020:$L5022,"Y")+COUNTIFS($K5020:$K5022,"3",$L5020:$L5022,"s")</f>
        <v>0</v>
      </c>
      <c r="AP5019">
        <f>COUNTIF($K5020:$K5022,"4")-COUNTIFS($K5020:$K5022,"4",$L5020:$L5022,"V")</f>
        <v>0</v>
      </c>
      <c r="AQ5019">
        <f>COUNTIFS($K5020:$K5022,"4",$L5020:$L5022,"Y")+COUNTIFS($K5020:$K5022,"4",$L5020:$L5022,"s")</f>
        <v>0</v>
      </c>
      <c r="AR5019">
        <f>COUNTIF($K5020:$K5022,"5")-COUNTIFS($K5020:$K5022,"5",$L5020:$L5022,"V")</f>
        <v>0</v>
      </c>
      <c r="AS5019">
        <f>COUNTIFS($K5020:$K5022,"5",$L5020:$L5022,"Y")+COUNTIFS($K5020:$K5022,"5",$L5020:$L5022,"s")</f>
        <v>0</v>
      </c>
      <c r="AT5019">
        <f>COUNTIF($K5020:$K5022,"6")-COUNTIFS($K5020:$K5022,"6",$L5020:$L5022,"V")</f>
        <v>0</v>
      </c>
      <c r="AU5019">
        <f>COUNTIFS($K5020:$K5022,"6",$L5020:$L5022,"Y")+COUNTIFS($K5020:$K5022,"6",$L5020:$L5022,"s")</f>
        <v>0</v>
      </c>
      <c r="AV5019">
        <f>COUNTIF($K5020:$K5022,"7")-COUNTIFS($K5020:$K5022,"7",$L5020:$L5022,"V")</f>
        <v>0</v>
      </c>
      <c r="AW5019">
        <f>COUNTIFS($K5020:$K5022,"7",$L5020:$L5022,"Y")+COUNTIFS($K5020:$K5022,"7",$L5020:$L5022,"s")</f>
        <v>0</v>
      </c>
    </row>
    <row r="5020" spans="1:49" ht="11" customHeight="1" outlineLevel="1" x14ac:dyDescent="0.25">
      <c r="A5020" t="s">
        <v>2454</v>
      </c>
      <c r="C5020" s="2" t="s">
        <v>12521</v>
      </c>
      <c r="D5020" s="2">
        <v>86</v>
      </c>
      <c r="E5020" s="7">
        <v>1973</v>
      </c>
      <c r="F5020" s="5" t="s">
        <v>2456</v>
      </c>
      <c r="H5020" s="5" t="s">
        <v>2457</v>
      </c>
      <c r="I5020" s="6" t="s">
        <v>3530</v>
      </c>
      <c r="J5020" s="6" t="s">
        <v>13148</v>
      </c>
      <c r="K5020" s="17">
        <v>1</v>
      </c>
      <c r="L5020" s="17" t="s">
        <v>7730</v>
      </c>
      <c r="M5020" s="9">
        <v>2.2999999999999998</v>
      </c>
      <c r="N5020" s="9"/>
      <c r="O5020" s="21"/>
      <c r="Q5020" s="29"/>
      <c r="U5020" s="17"/>
      <c r="V5020" s="2" t="s">
        <v>2455</v>
      </c>
      <c r="Y5020" t="str">
        <f t="shared" si="323"/>
        <v/>
      </c>
      <c r="AA5020" t="str">
        <f t="shared" si="324"/>
        <v/>
      </c>
      <c r="AC5020" s="7"/>
      <c r="AD5020" t="s">
        <v>3530</v>
      </c>
      <c r="AE5020">
        <f>COUNTIF(I5020,"*Fuji*")</f>
        <v>0</v>
      </c>
      <c r="AG5020" s="2"/>
      <c r="AH5020" t="s">
        <v>3531</v>
      </c>
      <c r="AI5020" s="7" t="s">
        <v>4922</v>
      </c>
    </row>
    <row r="5021" spans="1:49" ht="11" customHeight="1" outlineLevel="1" x14ac:dyDescent="0.25">
      <c r="A5021" t="s">
        <v>2454</v>
      </c>
      <c r="C5021" s="2" t="s">
        <v>12521</v>
      </c>
      <c r="D5021" s="2">
        <v>178</v>
      </c>
      <c r="E5021" s="7">
        <v>1987</v>
      </c>
      <c r="F5021" s="8" t="s">
        <v>21545</v>
      </c>
      <c r="H5021" s="5" t="s">
        <v>5398</v>
      </c>
      <c r="I5021" s="6" t="s">
        <v>14155</v>
      </c>
      <c r="J5021" s="6" t="s">
        <v>14156</v>
      </c>
      <c r="K5021" s="17">
        <v>2</v>
      </c>
      <c r="L5021" s="17" t="s">
        <v>7730</v>
      </c>
      <c r="M5021" s="9">
        <v>2.9</v>
      </c>
      <c r="N5021" s="9"/>
      <c r="O5021" s="21"/>
      <c r="Q5021" s="29"/>
      <c r="U5021" s="17"/>
      <c r="V5021" s="2"/>
      <c r="Y5021" t="str">
        <f t="shared" si="323"/>
        <v/>
      </c>
      <c r="AA5021" t="str">
        <f t="shared" si="324"/>
        <v/>
      </c>
      <c r="AC5021" s="7"/>
      <c r="AD5021" t="s">
        <v>14155</v>
      </c>
      <c r="AE5021">
        <f>COUNTIF(I5021,"*Fuji*")</f>
        <v>0</v>
      </c>
      <c r="AG5021" s="2"/>
      <c r="AI5021" s="7"/>
    </row>
    <row r="5022" spans="1:49" ht="11" customHeight="1" outlineLevel="1" x14ac:dyDescent="0.25">
      <c r="A5022" t="s">
        <v>2454</v>
      </c>
      <c r="C5022" s="2" t="s">
        <v>12521</v>
      </c>
      <c r="D5022" s="2" t="s">
        <v>181</v>
      </c>
      <c r="E5022" s="7">
        <v>1987</v>
      </c>
      <c r="F5022" s="8" t="s">
        <v>21544</v>
      </c>
      <c r="H5022" s="5" t="s">
        <v>5398</v>
      </c>
      <c r="I5022" s="6" t="s">
        <v>14155</v>
      </c>
      <c r="J5022" s="6" t="s">
        <v>14156</v>
      </c>
      <c r="K5022" s="17">
        <v>2</v>
      </c>
      <c r="L5022" s="17" t="s">
        <v>7730</v>
      </c>
      <c r="M5022" s="9">
        <v>2.9</v>
      </c>
      <c r="N5022" s="9"/>
      <c r="O5022" s="21"/>
      <c r="Q5022" s="29"/>
      <c r="U5022" s="17"/>
      <c r="V5022" s="2"/>
      <c r="Y5022" t="str">
        <f t="shared" si="323"/>
        <v/>
      </c>
      <c r="AA5022">
        <f t="shared" si="324"/>
        <v>1</v>
      </c>
      <c r="AC5022" s="7"/>
      <c r="AD5022" t="s">
        <v>14155</v>
      </c>
      <c r="AE5022">
        <f>COUNTIF(I5022,"*Fuji*")</f>
        <v>0</v>
      </c>
      <c r="AG5022" s="2"/>
      <c r="AI5022" s="7"/>
    </row>
    <row r="5023" spans="1:49" ht="11" customHeight="1" x14ac:dyDescent="0.25">
      <c r="A5023" t="s">
        <v>17583</v>
      </c>
      <c r="B5023" t="s">
        <v>17347</v>
      </c>
      <c r="C5023" s="2" t="s">
        <v>12974</v>
      </c>
      <c r="E5023" s="7"/>
      <c r="F5023" s="5"/>
      <c r="H5023" s="5"/>
      <c r="I5023" s="6"/>
      <c r="J5023" s="6"/>
      <c r="K5023" s="17"/>
      <c r="L5023" s="17"/>
      <c r="M5023" s="9"/>
      <c r="N5023" s="9">
        <f>SUM(M5024:M5229)</f>
        <v>205.85</v>
      </c>
      <c r="O5023" s="21">
        <v>7991</v>
      </c>
      <c r="P5023">
        <f>COUNTIF(L5024:L5229,"*")</f>
        <v>206</v>
      </c>
      <c r="Q5023" s="29">
        <f>P5023/O5023</f>
        <v>2.5779001376548618E-2</v>
      </c>
      <c r="R5023">
        <f>COUNTIF(L5024:L5229,"Y")+COUNTIF(L5024:L5229,"S")</f>
        <v>72</v>
      </c>
      <c r="U5023" s="17" t="s">
        <v>7730</v>
      </c>
      <c r="V5023" s="2"/>
      <c r="W5023" t="s">
        <v>18581</v>
      </c>
      <c r="Y5023" t="str">
        <f t="shared" si="323"/>
        <v/>
      </c>
      <c r="AA5023" t="str">
        <f t="shared" si="324"/>
        <v/>
      </c>
      <c r="AC5023" s="7"/>
      <c r="AF5023">
        <f>COUNTIF(AE5024:AE5229,"1")</f>
        <v>4</v>
      </c>
      <c r="AG5023" s="2"/>
      <c r="AI5023" s="7"/>
      <c r="AJ5023">
        <f>COUNTIF($K5024:$K5229,"1")-COUNTIFS($K5024:$K5229,"1",$L5024:$L5229,"V")</f>
        <v>15</v>
      </c>
      <c r="AK5023">
        <f>COUNTIFS($K5024:$K5229,"1",$L5024:$L5229,"Y")+COUNTIFS($K5024:$K5229,"1",$L5024:$L5229,"s")</f>
        <v>15</v>
      </c>
      <c r="AL5023">
        <f>COUNTIF($K5024:$K5229,"2")-COUNTIFS($K5024:$K5229,"2",$L5024:$L5229,"V")</f>
        <v>3</v>
      </c>
      <c r="AM5023">
        <f>COUNTIFS($K5024:$K5229,"2",$L5024:$L5229,"Y")+COUNTIFS($K5024:$K5229,"2",$L5024:$L5229,"s")</f>
        <v>2</v>
      </c>
      <c r="AN5023">
        <f>COUNTIF($K5024:$K5229,"3")-COUNTIFS($K5024:$K5229,"3",$L5024:$L5229,"V")</f>
        <v>35</v>
      </c>
      <c r="AO5023">
        <f>COUNTIFS($K5024:$K5229,"3",$L5024:$L5229,"Y")+COUNTIFS($K5024:$K5229,"3",$L5024:$L5229,"s")</f>
        <v>7</v>
      </c>
      <c r="AP5023">
        <f>COUNTIF($K5024:$K5229,"4")-COUNTIFS($K5024:$K5229,"4",$L5024:$L5229,"V")</f>
        <v>2</v>
      </c>
      <c r="AQ5023">
        <f>COUNTIFS($K5024:$K5229,"4",$L5024:$L5229,"Y")+COUNTIFS($K5024:$K5229,"4",$L5024:$L5229,"s")</f>
        <v>1</v>
      </c>
      <c r="AR5023">
        <f>COUNTIF($K5024:$K5229,"5")-COUNTIFS($K5024:$K5229,"5",$L5024:$L5229,"V")</f>
        <v>99</v>
      </c>
      <c r="AS5023">
        <f>COUNTIFS($K5024:$K5229,"5",$L5024:$L5229,"Y")+COUNTIFS($K5024:$K5229,"5",$L5024:$L5229,"s")</f>
        <v>34</v>
      </c>
      <c r="AT5023">
        <f>COUNTIF($K5024:$K5229,"6")-COUNTIFS($K5024:$K5229,"6",$L5024:$L5229,"V")</f>
        <v>43</v>
      </c>
      <c r="AU5023">
        <f>COUNTIFS($K5024:$K5229,"6",$L5024:$L5229,"Y")+COUNTIFS($K5024:$K5229,"6",$L5024:$L5229,"s")</f>
        <v>11</v>
      </c>
      <c r="AV5023">
        <f>COUNTIF($K5024:$K5229,"7")-COUNTIFS($K5024:$K5229,"7",$L5024:$L5229,"V")</f>
        <v>9</v>
      </c>
      <c r="AW5023">
        <f>COUNTIFS($K5024:$K5229,"7",$L5024:$L5229,"Y")+COUNTIFS($K5024:$K5229,"7",$L5024:$L5229,"s")</f>
        <v>2</v>
      </c>
    </row>
    <row r="5024" spans="1:49" ht="11" customHeight="1" outlineLevel="1" x14ac:dyDescent="0.25">
      <c r="A5024" t="s">
        <v>5412</v>
      </c>
      <c r="C5024" s="2" t="s">
        <v>12974</v>
      </c>
      <c r="D5024" s="2">
        <v>109</v>
      </c>
      <c r="E5024" s="7">
        <v>1934</v>
      </c>
      <c r="F5024" s="5" t="s">
        <v>1101</v>
      </c>
      <c r="H5024" s="5" t="s">
        <v>462</v>
      </c>
      <c r="I5024" s="6" t="s">
        <v>6252</v>
      </c>
      <c r="J5024" s="6" t="s">
        <v>17449</v>
      </c>
      <c r="K5024" s="17">
        <v>5</v>
      </c>
      <c r="L5024" s="17" t="s">
        <v>7730</v>
      </c>
      <c r="M5024" s="9">
        <v>1.5</v>
      </c>
      <c r="N5024" s="9"/>
      <c r="O5024" s="21"/>
      <c r="Q5024" s="29"/>
      <c r="U5024" s="17"/>
      <c r="V5024" s="2">
        <v>116</v>
      </c>
      <c r="Y5024" t="str">
        <f t="shared" si="323"/>
        <v/>
      </c>
      <c r="AA5024" t="str">
        <f t="shared" si="324"/>
        <v/>
      </c>
      <c r="AC5024" s="7"/>
      <c r="AD5024" t="s">
        <v>6252</v>
      </c>
      <c r="AE5024">
        <f t="shared" ref="AE5024:AE5087" si="325">COUNTIF(I5024,"*Fuji*")</f>
        <v>0</v>
      </c>
      <c r="AG5024" s="2"/>
      <c r="AH5024" t="s">
        <v>1388</v>
      </c>
      <c r="AI5024" s="7" t="s">
        <v>4610</v>
      </c>
    </row>
    <row r="5025" spans="1:35" ht="11" customHeight="1" outlineLevel="1" x14ac:dyDescent="0.25">
      <c r="A5025" t="s">
        <v>5412</v>
      </c>
      <c r="C5025" s="2" t="s">
        <v>12974</v>
      </c>
      <c r="D5025" s="2" t="s">
        <v>4062</v>
      </c>
      <c r="E5025" s="7">
        <v>1936</v>
      </c>
      <c r="F5025" s="5" t="s">
        <v>1101</v>
      </c>
      <c r="H5025" s="5" t="s">
        <v>462</v>
      </c>
      <c r="I5025" s="6" t="s">
        <v>6252</v>
      </c>
      <c r="J5025" s="6"/>
      <c r="K5025" s="17">
        <v>5</v>
      </c>
      <c r="L5025" s="17" t="s">
        <v>7730</v>
      </c>
      <c r="M5025" s="9">
        <v>1.5</v>
      </c>
      <c r="N5025" s="9"/>
      <c r="O5025" s="21"/>
      <c r="Q5025" s="29"/>
      <c r="U5025" s="17"/>
      <c r="V5025" s="2" t="s">
        <v>6468</v>
      </c>
      <c r="Y5025" t="str">
        <f t="shared" si="323"/>
        <v/>
      </c>
      <c r="AA5025" t="str">
        <f t="shared" si="324"/>
        <v/>
      </c>
      <c r="AC5025" s="7"/>
      <c r="AD5025" t="s">
        <v>6252</v>
      </c>
      <c r="AE5025">
        <f t="shared" si="325"/>
        <v>0</v>
      </c>
      <c r="AG5025" s="2"/>
      <c r="AH5025" t="s">
        <v>1388</v>
      </c>
      <c r="AI5025" s="7" t="s">
        <v>4922</v>
      </c>
    </row>
    <row r="5026" spans="1:35" ht="11" customHeight="1" outlineLevel="1" x14ac:dyDescent="0.25">
      <c r="A5026" t="s">
        <v>5412</v>
      </c>
      <c r="C5026" s="2" t="s">
        <v>12974</v>
      </c>
      <c r="D5026" s="2">
        <v>127</v>
      </c>
      <c r="E5026" s="7">
        <v>1938</v>
      </c>
      <c r="F5026" s="5" t="s">
        <v>1101</v>
      </c>
      <c r="H5026" s="5" t="s">
        <v>6251</v>
      </c>
      <c r="I5026" s="6" t="s">
        <v>6252</v>
      </c>
      <c r="J5026" s="6" t="s">
        <v>17450</v>
      </c>
      <c r="K5026" s="17">
        <v>5</v>
      </c>
      <c r="L5026" s="17" t="s">
        <v>7730</v>
      </c>
      <c r="M5026" s="9">
        <v>0.7</v>
      </c>
      <c r="N5026" s="9"/>
      <c r="O5026" s="21"/>
      <c r="Q5026" s="29"/>
      <c r="U5026" s="17"/>
      <c r="V5026" s="2">
        <v>134</v>
      </c>
      <c r="Y5026" t="str">
        <f t="shared" si="323"/>
        <v/>
      </c>
      <c r="AA5026" t="str">
        <f t="shared" si="324"/>
        <v/>
      </c>
      <c r="AC5026" s="7"/>
      <c r="AD5026" t="s">
        <v>6252</v>
      </c>
      <c r="AE5026">
        <f t="shared" si="325"/>
        <v>0</v>
      </c>
      <c r="AG5026" s="2"/>
      <c r="AH5026" t="s">
        <v>1388</v>
      </c>
      <c r="AI5026" s="7" t="s">
        <v>4610</v>
      </c>
    </row>
    <row r="5027" spans="1:35" ht="11" customHeight="1" outlineLevel="1" x14ac:dyDescent="0.25">
      <c r="A5027" t="s">
        <v>5412</v>
      </c>
      <c r="C5027" s="2" t="s">
        <v>12974</v>
      </c>
      <c r="D5027" s="2">
        <v>177</v>
      </c>
      <c r="E5027" s="7">
        <v>1958</v>
      </c>
      <c r="F5027" s="5" t="s">
        <v>3217</v>
      </c>
      <c r="H5027" s="5" t="s">
        <v>6501</v>
      </c>
      <c r="I5027" s="6" t="s">
        <v>17383</v>
      </c>
      <c r="J5027" s="6" t="s">
        <v>17163</v>
      </c>
      <c r="K5027" s="17">
        <v>6</v>
      </c>
      <c r="L5027" s="17" t="s">
        <v>7732</v>
      </c>
      <c r="M5027" s="9"/>
      <c r="N5027" s="9"/>
      <c r="O5027" s="21"/>
      <c r="Q5027" s="29"/>
      <c r="U5027" s="17"/>
      <c r="V5027" s="2"/>
      <c r="Y5027" t="str">
        <f t="shared" si="323"/>
        <v/>
      </c>
      <c r="AA5027" t="str">
        <f t="shared" si="324"/>
        <v/>
      </c>
      <c r="AC5027" s="7"/>
      <c r="AD5027" t="s">
        <v>17383</v>
      </c>
      <c r="AE5027">
        <f t="shared" si="325"/>
        <v>0</v>
      </c>
      <c r="AG5027" s="2"/>
      <c r="AI5027" s="7"/>
    </row>
    <row r="5028" spans="1:35" ht="11" customHeight="1" outlineLevel="1" x14ac:dyDescent="0.25">
      <c r="A5028" t="s">
        <v>5412</v>
      </c>
      <c r="C5028" s="2" t="s">
        <v>12974</v>
      </c>
      <c r="D5028" s="2">
        <v>178</v>
      </c>
      <c r="E5028" s="7">
        <v>1958</v>
      </c>
      <c r="F5028" s="5" t="s">
        <v>1629</v>
      </c>
      <c r="H5028" s="5" t="s">
        <v>1674</v>
      </c>
      <c r="I5028" s="6" t="s">
        <v>17383</v>
      </c>
      <c r="J5028" s="6" t="s">
        <v>17163</v>
      </c>
      <c r="K5028" s="17">
        <v>6</v>
      </c>
      <c r="L5028" s="17" t="s">
        <v>7732</v>
      </c>
      <c r="M5028" s="9"/>
      <c r="N5028" s="9"/>
      <c r="O5028" s="21"/>
      <c r="Q5028" s="29"/>
      <c r="U5028" s="17"/>
      <c r="V5028" s="2"/>
      <c r="Y5028" t="str">
        <f t="shared" si="323"/>
        <v/>
      </c>
      <c r="AA5028" t="str">
        <f t="shared" si="324"/>
        <v/>
      </c>
      <c r="AC5028" s="7"/>
      <c r="AD5028" t="s">
        <v>17383</v>
      </c>
      <c r="AE5028">
        <f t="shared" si="325"/>
        <v>0</v>
      </c>
      <c r="AG5028" s="2"/>
      <c r="AI5028" s="7"/>
    </row>
    <row r="5029" spans="1:35" ht="11" customHeight="1" outlineLevel="1" x14ac:dyDescent="0.25">
      <c r="A5029" t="s">
        <v>5412</v>
      </c>
      <c r="C5029" s="2" t="s">
        <v>12974</v>
      </c>
      <c r="D5029" s="2">
        <v>179</v>
      </c>
      <c r="E5029" s="7">
        <v>1958</v>
      </c>
      <c r="F5029" s="5" t="s">
        <v>1935</v>
      </c>
      <c r="H5029" s="5" t="s">
        <v>4006</v>
      </c>
      <c r="I5029" s="6" t="s">
        <v>17383</v>
      </c>
      <c r="J5029" s="6" t="s">
        <v>17163</v>
      </c>
      <c r="K5029" s="17">
        <v>6</v>
      </c>
      <c r="L5029" s="17" t="s">
        <v>7732</v>
      </c>
      <c r="M5029" s="9"/>
      <c r="N5029" s="9"/>
      <c r="O5029" s="21"/>
      <c r="Q5029" s="29"/>
      <c r="U5029" s="17"/>
      <c r="V5029" s="2"/>
      <c r="Y5029" t="str">
        <f t="shared" si="323"/>
        <v/>
      </c>
      <c r="AA5029" t="str">
        <f t="shared" si="324"/>
        <v/>
      </c>
      <c r="AC5029" s="7"/>
      <c r="AD5029" t="s">
        <v>17383</v>
      </c>
      <c r="AE5029">
        <f t="shared" si="325"/>
        <v>0</v>
      </c>
      <c r="AG5029" s="2"/>
      <c r="AI5029" s="7"/>
    </row>
    <row r="5030" spans="1:35" ht="11" customHeight="1" outlineLevel="1" x14ac:dyDescent="0.25">
      <c r="A5030" t="s">
        <v>5412</v>
      </c>
      <c r="C5030" s="2" t="s">
        <v>12974</v>
      </c>
      <c r="D5030" s="2">
        <v>203</v>
      </c>
      <c r="E5030" s="7">
        <v>1966</v>
      </c>
      <c r="F5030" s="5" t="s">
        <v>6383</v>
      </c>
      <c r="H5030" s="5" t="s">
        <v>5398</v>
      </c>
      <c r="I5030" s="6" t="s">
        <v>17452</v>
      </c>
      <c r="J5030" s="6" t="s">
        <v>6992</v>
      </c>
      <c r="K5030" s="17">
        <v>5</v>
      </c>
      <c r="L5030" s="17" t="s">
        <v>7732</v>
      </c>
      <c r="M5030" s="9"/>
      <c r="N5030" s="9"/>
      <c r="O5030" s="21"/>
      <c r="Q5030" s="29"/>
      <c r="U5030" s="17"/>
      <c r="V5030" s="2"/>
      <c r="Y5030" t="str">
        <f t="shared" si="323"/>
        <v/>
      </c>
      <c r="AA5030" t="str">
        <f t="shared" si="324"/>
        <v/>
      </c>
      <c r="AC5030" s="7"/>
      <c r="AD5030" t="s">
        <v>17452</v>
      </c>
      <c r="AE5030">
        <f t="shared" si="325"/>
        <v>0</v>
      </c>
      <c r="AG5030" s="2"/>
      <c r="AI5030" s="7"/>
    </row>
    <row r="5031" spans="1:35" ht="11" customHeight="1" outlineLevel="1" x14ac:dyDescent="0.25">
      <c r="A5031" t="s">
        <v>5412</v>
      </c>
      <c r="C5031" s="2" t="s">
        <v>12974</v>
      </c>
      <c r="D5031" s="2">
        <v>206</v>
      </c>
      <c r="E5031" s="7">
        <v>1966</v>
      </c>
      <c r="F5031" s="5" t="s">
        <v>5139</v>
      </c>
      <c r="H5031" s="5" t="s">
        <v>5398</v>
      </c>
      <c r="I5031" s="6" t="s">
        <v>17451</v>
      </c>
      <c r="J5031" s="6" t="s">
        <v>6992</v>
      </c>
      <c r="K5031" s="17">
        <v>5</v>
      </c>
      <c r="L5031" s="17" t="s">
        <v>7732</v>
      </c>
      <c r="M5031" s="9"/>
      <c r="N5031" s="9"/>
      <c r="O5031" s="21"/>
      <c r="Q5031" s="29"/>
      <c r="U5031" s="17"/>
      <c r="V5031" s="2"/>
      <c r="Y5031" t="str">
        <f t="shared" si="323"/>
        <v/>
      </c>
      <c r="AA5031" t="str">
        <f t="shared" si="324"/>
        <v/>
      </c>
      <c r="AC5031" s="7"/>
      <c r="AD5031" t="s">
        <v>17451</v>
      </c>
      <c r="AE5031">
        <f t="shared" si="325"/>
        <v>0</v>
      </c>
      <c r="AG5031" s="2"/>
      <c r="AI5031" s="7"/>
    </row>
    <row r="5032" spans="1:35" ht="11" customHeight="1" outlineLevel="1" x14ac:dyDescent="0.25">
      <c r="A5032" t="s">
        <v>5412</v>
      </c>
      <c r="C5032" s="2" t="s">
        <v>12974</v>
      </c>
      <c r="D5032" s="2">
        <v>207</v>
      </c>
      <c r="E5032" s="7">
        <v>1966</v>
      </c>
      <c r="F5032" s="5" t="s">
        <v>1629</v>
      </c>
      <c r="H5032" s="5" t="s">
        <v>5398</v>
      </c>
      <c r="I5032" s="6" t="s">
        <v>17453</v>
      </c>
      <c r="J5032" s="6" t="s">
        <v>6992</v>
      </c>
      <c r="K5032" s="17">
        <v>5</v>
      </c>
      <c r="L5032" s="17" t="s">
        <v>7732</v>
      </c>
      <c r="M5032" s="9"/>
      <c r="N5032" s="9"/>
      <c r="O5032" s="21"/>
      <c r="Q5032" s="29"/>
      <c r="U5032" s="17"/>
      <c r="V5032" s="2"/>
      <c r="Y5032" t="str">
        <f t="shared" si="323"/>
        <v/>
      </c>
      <c r="AA5032" t="str">
        <f t="shared" si="324"/>
        <v/>
      </c>
      <c r="AC5032" s="7"/>
      <c r="AD5032" t="s">
        <v>17453</v>
      </c>
      <c r="AE5032">
        <f t="shared" si="325"/>
        <v>0</v>
      </c>
      <c r="AG5032" s="2"/>
      <c r="AI5032" s="7"/>
    </row>
    <row r="5033" spans="1:35" ht="11" customHeight="1" outlineLevel="1" x14ac:dyDescent="0.25">
      <c r="A5033" t="s">
        <v>5412</v>
      </c>
      <c r="C5033" s="2" t="s">
        <v>12974</v>
      </c>
      <c r="D5033" s="2">
        <v>208</v>
      </c>
      <c r="E5033" s="7">
        <v>1966</v>
      </c>
      <c r="F5033" s="5" t="s">
        <v>5137</v>
      </c>
      <c r="H5033" s="5" t="s">
        <v>5398</v>
      </c>
      <c r="I5033" s="6" t="s">
        <v>17454</v>
      </c>
      <c r="J5033" s="6" t="s">
        <v>6992</v>
      </c>
      <c r="K5033" s="17">
        <v>5</v>
      </c>
      <c r="L5033" s="17" t="s">
        <v>7732</v>
      </c>
      <c r="M5033" s="9"/>
      <c r="N5033" s="9"/>
      <c r="O5033" s="21"/>
      <c r="Q5033" s="29"/>
      <c r="U5033" s="17"/>
      <c r="V5033" s="2"/>
      <c r="Y5033" t="str">
        <f t="shared" si="323"/>
        <v/>
      </c>
      <c r="AA5033" t="str">
        <f t="shared" si="324"/>
        <v/>
      </c>
      <c r="AC5033" s="7"/>
      <c r="AD5033" t="s">
        <v>17454</v>
      </c>
      <c r="AE5033">
        <f t="shared" si="325"/>
        <v>0</v>
      </c>
      <c r="AG5033" s="2"/>
      <c r="AI5033" s="7"/>
    </row>
    <row r="5034" spans="1:35" ht="11" customHeight="1" outlineLevel="1" x14ac:dyDescent="0.25">
      <c r="A5034" t="s">
        <v>5412</v>
      </c>
      <c r="C5034" s="2" t="s">
        <v>12974</v>
      </c>
      <c r="D5034" s="2">
        <v>210</v>
      </c>
      <c r="E5034" s="7">
        <v>1966</v>
      </c>
      <c r="F5034" s="5" t="s">
        <v>1935</v>
      </c>
      <c r="H5034" s="5" t="s">
        <v>5398</v>
      </c>
      <c r="I5034" s="6" t="s">
        <v>17455</v>
      </c>
      <c r="J5034" s="6" t="s">
        <v>6992</v>
      </c>
      <c r="K5034" s="17">
        <v>5</v>
      </c>
      <c r="L5034" s="17" t="s">
        <v>7732</v>
      </c>
      <c r="M5034" s="9"/>
      <c r="N5034" s="9"/>
      <c r="O5034" s="21"/>
      <c r="Q5034" s="29"/>
      <c r="U5034" s="17"/>
      <c r="V5034" s="2"/>
      <c r="Y5034" t="str">
        <f t="shared" si="323"/>
        <v/>
      </c>
      <c r="AA5034" t="str">
        <f t="shared" si="324"/>
        <v/>
      </c>
      <c r="AC5034" s="7"/>
      <c r="AD5034" t="s">
        <v>17455</v>
      </c>
      <c r="AE5034">
        <f t="shared" si="325"/>
        <v>0</v>
      </c>
      <c r="AG5034" s="2"/>
      <c r="AI5034" s="7"/>
    </row>
    <row r="5035" spans="1:35" ht="11" customHeight="1" outlineLevel="1" x14ac:dyDescent="0.25">
      <c r="A5035" t="s">
        <v>5412</v>
      </c>
      <c r="C5035" s="2" t="s">
        <v>12974</v>
      </c>
      <c r="D5035" s="2">
        <v>212</v>
      </c>
      <c r="E5035" s="7">
        <v>1966</v>
      </c>
      <c r="F5035" s="5" t="s">
        <v>5140</v>
      </c>
      <c r="H5035" s="5" t="s">
        <v>5398</v>
      </c>
      <c r="I5035" s="6" t="s">
        <v>17456</v>
      </c>
      <c r="J5035" s="6" t="s">
        <v>6992</v>
      </c>
      <c r="K5035" s="17">
        <v>5</v>
      </c>
      <c r="L5035" s="17" t="s">
        <v>7732</v>
      </c>
      <c r="M5035" s="9"/>
      <c r="N5035" s="9"/>
      <c r="O5035" s="21"/>
      <c r="Q5035" s="29"/>
      <c r="U5035" s="17"/>
      <c r="V5035" s="2"/>
      <c r="Y5035" t="str">
        <f t="shared" si="323"/>
        <v/>
      </c>
      <c r="AA5035" t="str">
        <f t="shared" si="324"/>
        <v/>
      </c>
      <c r="AC5035" s="7"/>
      <c r="AD5035" t="s">
        <v>17456</v>
      </c>
      <c r="AE5035">
        <f t="shared" si="325"/>
        <v>0</v>
      </c>
      <c r="AG5035" s="2"/>
      <c r="AI5035" s="7"/>
    </row>
    <row r="5036" spans="1:35" ht="11" customHeight="1" outlineLevel="1" x14ac:dyDescent="0.25">
      <c r="A5036" t="s">
        <v>5412</v>
      </c>
      <c r="C5036" s="2" t="s">
        <v>12974</v>
      </c>
      <c r="D5036" s="2">
        <v>213</v>
      </c>
      <c r="E5036" s="7">
        <v>1966</v>
      </c>
      <c r="F5036" s="5" t="s">
        <v>1640</v>
      </c>
      <c r="H5036" s="5" t="s">
        <v>5398</v>
      </c>
      <c r="I5036" s="6" t="s">
        <v>17457</v>
      </c>
      <c r="J5036" s="6" t="s">
        <v>6992</v>
      </c>
      <c r="K5036" s="17">
        <v>5</v>
      </c>
      <c r="L5036" s="17" t="s">
        <v>7732</v>
      </c>
      <c r="M5036" s="9"/>
      <c r="N5036" s="9"/>
      <c r="O5036" s="21"/>
      <c r="Q5036" s="29"/>
      <c r="U5036" s="17"/>
      <c r="V5036" s="2"/>
      <c r="Y5036" t="str">
        <f t="shared" si="323"/>
        <v/>
      </c>
      <c r="AA5036" t="str">
        <f t="shared" si="324"/>
        <v/>
      </c>
      <c r="AC5036" s="7"/>
      <c r="AD5036" t="s">
        <v>17457</v>
      </c>
      <c r="AE5036">
        <f t="shared" si="325"/>
        <v>0</v>
      </c>
      <c r="AG5036" s="2"/>
      <c r="AI5036" s="7"/>
    </row>
    <row r="5037" spans="1:35" ht="11" customHeight="1" outlineLevel="1" x14ac:dyDescent="0.25">
      <c r="A5037" t="s">
        <v>5412</v>
      </c>
      <c r="C5037" s="2" t="s">
        <v>12974</v>
      </c>
      <c r="D5037" s="2">
        <v>215</v>
      </c>
      <c r="E5037" s="7">
        <v>1966</v>
      </c>
      <c r="F5037" s="5" t="s">
        <v>6311</v>
      </c>
      <c r="H5037" s="5" t="s">
        <v>5398</v>
      </c>
      <c r="I5037" s="6" t="s">
        <v>15498</v>
      </c>
      <c r="J5037" s="6" t="s">
        <v>6992</v>
      </c>
      <c r="K5037" s="17">
        <v>3</v>
      </c>
      <c r="L5037" s="17" t="s">
        <v>7732</v>
      </c>
      <c r="M5037" s="9"/>
      <c r="N5037" s="9"/>
      <c r="O5037" s="21"/>
      <c r="Q5037" s="29"/>
      <c r="U5037" s="17"/>
      <c r="V5037" s="2"/>
      <c r="Y5037" t="str">
        <f t="shared" si="323"/>
        <v/>
      </c>
      <c r="AA5037" t="str">
        <f t="shared" si="324"/>
        <v/>
      </c>
      <c r="AC5037" s="7"/>
      <c r="AD5037" t="s">
        <v>15498</v>
      </c>
      <c r="AE5037">
        <f t="shared" si="325"/>
        <v>0</v>
      </c>
      <c r="AG5037" s="2"/>
      <c r="AI5037" s="7"/>
    </row>
    <row r="5038" spans="1:35" ht="11" customHeight="1" outlineLevel="1" x14ac:dyDescent="0.25">
      <c r="A5038" t="s">
        <v>5412</v>
      </c>
      <c r="C5038" s="2" t="s">
        <v>12974</v>
      </c>
      <c r="D5038" s="2">
        <v>217</v>
      </c>
      <c r="E5038" s="7">
        <v>1966</v>
      </c>
      <c r="F5038" s="5" t="s">
        <v>69</v>
      </c>
      <c r="H5038" s="5" t="s">
        <v>5398</v>
      </c>
      <c r="I5038" s="6" t="s">
        <v>2685</v>
      </c>
      <c r="J5038" s="6" t="s">
        <v>6992</v>
      </c>
      <c r="K5038" s="17">
        <v>6</v>
      </c>
      <c r="L5038" s="17" t="s">
        <v>7732</v>
      </c>
      <c r="M5038" s="9"/>
      <c r="N5038" s="9"/>
      <c r="O5038" s="21"/>
      <c r="Q5038" s="29"/>
      <c r="U5038" s="17"/>
      <c r="V5038" s="2">
        <v>229</v>
      </c>
      <c r="Y5038" t="str">
        <f t="shared" si="323"/>
        <v/>
      </c>
      <c r="AA5038" t="str">
        <f t="shared" si="324"/>
        <v/>
      </c>
      <c r="AC5038" s="7"/>
      <c r="AD5038" t="s">
        <v>2685</v>
      </c>
      <c r="AE5038">
        <f t="shared" si="325"/>
        <v>0</v>
      </c>
      <c r="AG5038" s="2"/>
      <c r="AH5038" t="s">
        <v>1388</v>
      </c>
      <c r="AI5038" s="7" t="s">
        <v>4620</v>
      </c>
    </row>
    <row r="5039" spans="1:35" ht="11" customHeight="1" outlineLevel="1" x14ac:dyDescent="0.25">
      <c r="A5039" t="s">
        <v>5412</v>
      </c>
      <c r="C5039" s="2" t="s">
        <v>12974</v>
      </c>
      <c r="D5039" s="2">
        <v>227</v>
      </c>
      <c r="E5039" s="7">
        <v>1967</v>
      </c>
      <c r="F5039" s="5" t="s">
        <v>17459</v>
      </c>
      <c r="H5039" s="5" t="s">
        <v>5398</v>
      </c>
      <c r="I5039" s="6" t="s">
        <v>17454</v>
      </c>
      <c r="J5039" s="6" t="s">
        <v>17458</v>
      </c>
      <c r="K5039" s="17">
        <v>5</v>
      </c>
      <c r="L5039" s="17" t="s">
        <v>7730</v>
      </c>
      <c r="M5039" s="9">
        <v>0.5</v>
      </c>
      <c r="N5039" s="9"/>
      <c r="O5039" s="21"/>
      <c r="Q5039" s="29"/>
      <c r="U5039" s="17"/>
      <c r="V5039" s="2"/>
      <c r="Y5039" t="str">
        <f t="shared" si="323"/>
        <v/>
      </c>
      <c r="AA5039" t="str">
        <f t="shared" si="324"/>
        <v/>
      </c>
      <c r="AC5039" s="7"/>
      <c r="AD5039" t="s">
        <v>17454</v>
      </c>
      <c r="AE5039">
        <f t="shared" si="325"/>
        <v>0</v>
      </c>
      <c r="AG5039" s="2"/>
      <c r="AI5039" s="7"/>
    </row>
    <row r="5040" spans="1:35" ht="11" customHeight="1" outlineLevel="1" x14ac:dyDescent="0.25">
      <c r="A5040" t="s">
        <v>5412</v>
      </c>
      <c r="C5040" s="2" t="s">
        <v>12974</v>
      </c>
      <c r="D5040" s="2">
        <v>228</v>
      </c>
      <c r="E5040" s="7">
        <v>1967</v>
      </c>
      <c r="F5040" s="5" t="s">
        <v>17460</v>
      </c>
      <c r="H5040" s="5" t="s">
        <v>5398</v>
      </c>
      <c r="I5040" s="6" t="s">
        <v>17456</v>
      </c>
      <c r="J5040" s="6" t="s">
        <v>17458</v>
      </c>
      <c r="K5040" s="17">
        <v>5</v>
      </c>
      <c r="L5040" s="17" t="s">
        <v>7730</v>
      </c>
      <c r="M5040" s="9">
        <v>0.5</v>
      </c>
      <c r="N5040" s="9"/>
      <c r="O5040" s="21"/>
      <c r="Q5040" s="29"/>
      <c r="U5040" s="17"/>
      <c r="V5040" s="2"/>
      <c r="Y5040" t="str">
        <f t="shared" si="323"/>
        <v/>
      </c>
      <c r="AA5040" t="str">
        <f t="shared" si="324"/>
        <v/>
      </c>
      <c r="AC5040" s="7"/>
      <c r="AD5040" t="s">
        <v>17456</v>
      </c>
      <c r="AE5040">
        <f t="shared" si="325"/>
        <v>0</v>
      </c>
      <c r="AG5040" s="2"/>
      <c r="AI5040" s="7"/>
    </row>
    <row r="5041" spans="1:35" ht="11" customHeight="1" outlineLevel="1" x14ac:dyDescent="0.25">
      <c r="A5041" t="s">
        <v>5412</v>
      </c>
      <c r="C5041" s="2" t="s">
        <v>12974</v>
      </c>
      <c r="D5041" s="2">
        <v>232</v>
      </c>
      <c r="E5041" s="7">
        <v>1967</v>
      </c>
      <c r="F5041" s="5" t="s">
        <v>17461</v>
      </c>
      <c r="H5041" s="5" t="s">
        <v>5398</v>
      </c>
      <c r="I5041" s="6" t="s">
        <v>15498</v>
      </c>
      <c r="J5041" s="6" t="s">
        <v>17462</v>
      </c>
      <c r="K5041" s="17">
        <v>3</v>
      </c>
      <c r="L5041" s="17" t="s">
        <v>7732</v>
      </c>
      <c r="M5041" s="9"/>
      <c r="N5041" s="9"/>
      <c r="O5041" s="21"/>
      <c r="Q5041" s="29"/>
      <c r="U5041" s="17"/>
      <c r="V5041" s="2"/>
      <c r="Y5041" t="str">
        <f t="shared" si="323"/>
        <v/>
      </c>
      <c r="AA5041" t="str">
        <f t="shared" si="324"/>
        <v/>
      </c>
      <c r="AC5041" s="7"/>
      <c r="AD5041" t="s">
        <v>15498</v>
      </c>
      <c r="AE5041">
        <f t="shared" si="325"/>
        <v>0</v>
      </c>
      <c r="AG5041" s="2"/>
      <c r="AI5041" s="7"/>
    </row>
    <row r="5042" spans="1:35" ht="11" customHeight="1" outlineLevel="1" x14ac:dyDescent="0.25">
      <c r="A5042" t="s">
        <v>5412</v>
      </c>
      <c r="C5042" s="2" t="s">
        <v>12974</v>
      </c>
      <c r="D5042" s="2">
        <v>234</v>
      </c>
      <c r="E5042" s="7">
        <v>1967</v>
      </c>
      <c r="F5042" s="5" t="s">
        <v>17464</v>
      </c>
      <c r="H5042" s="5" t="s">
        <v>5398</v>
      </c>
      <c r="I5042" s="6" t="s">
        <v>17452</v>
      </c>
      <c r="J5042" s="6" t="s">
        <v>17463</v>
      </c>
      <c r="K5042" s="17">
        <v>5</v>
      </c>
      <c r="L5042" s="17" t="s">
        <v>7732</v>
      </c>
      <c r="M5042" s="9"/>
      <c r="N5042" s="9"/>
      <c r="O5042" s="21"/>
      <c r="Q5042" s="29"/>
      <c r="U5042" s="17"/>
      <c r="V5042" s="2"/>
      <c r="Y5042" t="str">
        <f t="shared" si="323"/>
        <v/>
      </c>
      <c r="AA5042" t="str">
        <f t="shared" si="324"/>
        <v/>
      </c>
      <c r="AC5042" s="7"/>
      <c r="AD5042" t="s">
        <v>17452</v>
      </c>
      <c r="AE5042">
        <f t="shared" si="325"/>
        <v>0</v>
      </c>
      <c r="AG5042" s="2"/>
      <c r="AI5042" s="7"/>
    </row>
    <row r="5043" spans="1:35" ht="11" customHeight="1" outlineLevel="1" x14ac:dyDescent="0.25">
      <c r="A5043" t="s">
        <v>5412</v>
      </c>
      <c r="C5043" s="2" t="s">
        <v>12974</v>
      </c>
      <c r="D5043" s="2">
        <v>237</v>
      </c>
      <c r="E5043" s="7">
        <v>1967</v>
      </c>
      <c r="F5043" s="5" t="s">
        <v>17465</v>
      </c>
      <c r="H5043" s="5" t="s">
        <v>5398</v>
      </c>
      <c r="I5043" s="6" t="s">
        <v>17451</v>
      </c>
      <c r="J5043" s="6" t="s">
        <v>17463</v>
      </c>
      <c r="K5043" s="17">
        <v>5</v>
      </c>
      <c r="L5043" s="17" t="s">
        <v>7732</v>
      </c>
      <c r="M5043" s="9"/>
      <c r="N5043" s="9"/>
      <c r="O5043" s="21"/>
      <c r="Q5043" s="29"/>
      <c r="U5043" s="17"/>
      <c r="V5043" s="2"/>
      <c r="Y5043" t="str">
        <f t="shared" si="323"/>
        <v/>
      </c>
      <c r="AA5043" t="str">
        <f t="shared" si="324"/>
        <v/>
      </c>
      <c r="AC5043" s="7"/>
      <c r="AD5043" t="s">
        <v>17451</v>
      </c>
      <c r="AE5043">
        <f t="shared" si="325"/>
        <v>0</v>
      </c>
      <c r="AG5043" s="2"/>
      <c r="AI5043" s="7"/>
    </row>
    <row r="5044" spans="1:35" ht="11" customHeight="1" outlineLevel="1" x14ac:dyDescent="0.25">
      <c r="A5044" t="s">
        <v>5412</v>
      </c>
      <c r="C5044" s="2" t="s">
        <v>12974</v>
      </c>
      <c r="D5044" s="2">
        <v>238</v>
      </c>
      <c r="E5044" s="7">
        <v>1967</v>
      </c>
      <c r="F5044" s="5" t="s">
        <v>17466</v>
      </c>
      <c r="H5044" s="5" t="s">
        <v>5398</v>
      </c>
      <c r="I5044" s="6" t="s">
        <v>17453</v>
      </c>
      <c r="J5044" s="6" t="s">
        <v>17463</v>
      </c>
      <c r="K5044" s="17">
        <v>5</v>
      </c>
      <c r="L5044" s="17" t="s">
        <v>7732</v>
      </c>
      <c r="M5044" s="9"/>
      <c r="N5044" s="9"/>
      <c r="O5044" s="21"/>
      <c r="Q5044" s="29"/>
      <c r="U5044" s="17"/>
      <c r="V5044" s="2"/>
      <c r="Y5044" t="str">
        <f t="shared" si="323"/>
        <v/>
      </c>
      <c r="AA5044" t="str">
        <f t="shared" si="324"/>
        <v/>
      </c>
      <c r="AC5044" s="7"/>
      <c r="AD5044" t="s">
        <v>17453</v>
      </c>
      <c r="AE5044">
        <f t="shared" si="325"/>
        <v>0</v>
      </c>
      <c r="AG5044" s="2"/>
      <c r="AI5044" s="7"/>
    </row>
    <row r="5045" spans="1:35" ht="11" customHeight="1" outlineLevel="1" x14ac:dyDescent="0.25">
      <c r="A5045" t="s">
        <v>5412</v>
      </c>
      <c r="C5045" s="2" t="s">
        <v>12974</v>
      </c>
      <c r="D5045" s="2">
        <v>239</v>
      </c>
      <c r="E5045" s="7">
        <v>1967</v>
      </c>
      <c r="F5045" s="5" t="s">
        <v>17459</v>
      </c>
      <c r="H5045" s="5" t="s">
        <v>5398</v>
      </c>
      <c r="I5045" s="6" t="s">
        <v>17454</v>
      </c>
      <c r="J5045" s="6" t="s">
        <v>17463</v>
      </c>
      <c r="K5045" s="17">
        <v>5</v>
      </c>
      <c r="L5045" s="17" t="s">
        <v>7732</v>
      </c>
      <c r="M5045" s="9"/>
      <c r="N5045" s="9"/>
      <c r="O5045" s="21"/>
      <c r="Q5045" s="29"/>
      <c r="U5045" s="17"/>
      <c r="V5045" s="2"/>
      <c r="Y5045" t="str">
        <f t="shared" si="323"/>
        <v/>
      </c>
      <c r="AA5045" t="str">
        <f t="shared" si="324"/>
        <v/>
      </c>
      <c r="AC5045" s="7"/>
      <c r="AD5045" t="s">
        <v>17454</v>
      </c>
      <c r="AE5045">
        <f t="shared" si="325"/>
        <v>0</v>
      </c>
      <c r="AG5045" s="2"/>
      <c r="AI5045" s="7"/>
    </row>
    <row r="5046" spans="1:35" ht="11" customHeight="1" outlineLevel="1" x14ac:dyDescent="0.25">
      <c r="A5046" t="s">
        <v>5412</v>
      </c>
      <c r="C5046" s="2" t="s">
        <v>12974</v>
      </c>
      <c r="D5046" s="2">
        <v>241</v>
      </c>
      <c r="E5046" s="7">
        <v>1967</v>
      </c>
      <c r="F5046" s="5" t="s">
        <v>17467</v>
      </c>
      <c r="H5046" s="5" t="s">
        <v>5398</v>
      </c>
      <c r="I5046" s="6" t="s">
        <v>17455</v>
      </c>
      <c r="J5046" s="6" t="s">
        <v>17463</v>
      </c>
      <c r="K5046" s="17">
        <v>5</v>
      </c>
      <c r="L5046" s="17" t="s">
        <v>7732</v>
      </c>
      <c r="M5046" s="9"/>
      <c r="N5046" s="9"/>
      <c r="O5046" s="21"/>
      <c r="Q5046" s="29"/>
      <c r="U5046" s="17"/>
      <c r="V5046" s="2"/>
      <c r="Y5046" t="str">
        <f t="shared" si="323"/>
        <v/>
      </c>
      <c r="AA5046" t="str">
        <f t="shared" si="324"/>
        <v/>
      </c>
      <c r="AC5046" s="7"/>
      <c r="AD5046" t="s">
        <v>17455</v>
      </c>
      <c r="AE5046">
        <f t="shared" si="325"/>
        <v>0</v>
      </c>
      <c r="AG5046" s="2"/>
      <c r="AI5046" s="7"/>
    </row>
    <row r="5047" spans="1:35" ht="11" customHeight="1" outlineLevel="1" x14ac:dyDescent="0.25">
      <c r="A5047" t="s">
        <v>5412</v>
      </c>
      <c r="C5047" s="2" t="s">
        <v>12974</v>
      </c>
      <c r="D5047" s="2">
        <v>243</v>
      </c>
      <c r="E5047" s="7">
        <v>1967</v>
      </c>
      <c r="F5047" s="5" t="s">
        <v>17460</v>
      </c>
      <c r="H5047" s="5" t="s">
        <v>5398</v>
      </c>
      <c r="I5047" s="6" t="s">
        <v>17456</v>
      </c>
      <c r="J5047" s="6" t="s">
        <v>17463</v>
      </c>
      <c r="K5047" s="17">
        <v>5</v>
      </c>
      <c r="L5047" s="17" t="s">
        <v>7732</v>
      </c>
      <c r="M5047" s="9"/>
      <c r="N5047" s="9"/>
      <c r="O5047" s="21"/>
      <c r="Q5047" s="29"/>
      <c r="U5047" s="17"/>
      <c r="V5047" s="2"/>
      <c r="Y5047" t="str">
        <f t="shared" si="323"/>
        <v/>
      </c>
      <c r="AA5047" t="str">
        <f t="shared" si="324"/>
        <v/>
      </c>
      <c r="AC5047" s="7"/>
      <c r="AD5047" t="s">
        <v>17456</v>
      </c>
      <c r="AE5047">
        <f t="shared" si="325"/>
        <v>0</v>
      </c>
      <c r="AG5047" s="2"/>
      <c r="AI5047" s="7"/>
    </row>
    <row r="5048" spans="1:35" ht="11" customHeight="1" outlineLevel="1" x14ac:dyDescent="0.25">
      <c r="A5048" t="s">
        <v>5412</v>
      </c>
      <c r="C5048" s="2" t="s">
        <v>12974</v>
      </c>
      <c r="D5048" s="2">
        <v>244</v>
      </c>
      <c r="E5048" s="7">
        <v>1967</v>
      </c>
      <c r="F5048" s="5" t="s">
        <v>17468</v>
      </c>
      <c r="H5048" s="5" t="s">
        <v>5398</v>
      </c>
      <c r="I5048" s="6" t="s">
        <v>17457</v>
      </c>
      <c r="J5048" s="6" t="s">
        <v>17463</v>
      </c>
      <c r="K5048" s="17">
        <v>5</v>
      </c>
      <c r="L5048" s="17" t="s">
        <v>7732</v>
      </c>
      <c r="M5048" s="9"/>
      <c r="N5048" s="9"/>
      <c r="O5048" s="21"/>
      <c r="Q5048" s="29"/>
      <c r="U5048" s="17"/>
      <c r="V5048" s="2"/>
      <c r="Y5048" t="str">
        <f t="shared" si="323"/>
        <v/>
      </c>
      <c r="AA5048" t="str">
        <f t="shared" si="324"/>
        <v/>
      </c>
      <c r="AC5048" s="7"/>
      <c r="AD5048" t="s">
        <v>17457</v>
      </c>
      <c r="AE5048">
        <f t="shared" si="325"/>
        <v>0</v>
      </c>
      <c r="AG5048" s="2"/>
      <c r="AI5048" s="7"/>
    </row>
    <row r="5049" spans="1:35" ht="11" customHeight="1" outlineLevel="1" x14ac:dyDescent="0.25">
      <c r="A5049" t="s">
        <v>5412</v>
      </c>
      <c r="C5049" s="2" t="s">
        <v>12974</v>
      </c>
      <c r="D5049" s="2">
        <v>246</v>
      </c>
      <c r="E5049" s="7">
        <v>1967</v>
      </c>
      <c r="F5049" s="5" t="s">
        <v>17461</v>
      </c>
      <c r="H5049" s="5" t="s">
        <v>5398</v>
      </c>
      <c r="I5049" s="6" t="s">
        <v>15498</v>
      </c>
      <c r="J5049" s="6" t="s">
        <v>17463</v>
      </c>
      <c r="K5049" s="17">
        <v>3</v>
      </c>
      <c r="L5049" s="17" t="s">
        <v>7732</v>
      </c>
      <c r="M5049" s="9"/>
      <c r="N5049" s="9"/>
      <c r="O5049" s="21"/>
      <c r="Q5049" s="29"/>
      <c r="U5049" s="17"/>
      <c r="V5049" s="2"/>
      <c r="Y5049" t="str">
        <f t="shared" si="323"/>
        <v/>
      </c>
      <c r="AA5049" t="str">
        <f t="shared" si="324"/>
        <v/>
      </c>
      <c r="AC5049" s="7"/>
      <c r="AD5049" t="s">
        <v>15498</v>
      </c>
      <c r="AE5049">
        <f t="shared" si="325"/>
        <v>0</v>
      </c>
      <c r="AG5049" s="2"/>
      <c r="AI5049" s="7"/>
    </row>
    <row r="5050" spans="1:35" ht="11" customHeight="1" outlineLevel="1" x14ac:dyDescent="0.25">
      <c r="A5050" t="s">
        <v>5412</v>
      </c>
      <c r="C5050" s="2" t="s">
        <v>12974</v>
      </c>
      <c r="D5050" s="2">
        <v>248</v>
      </c>
      <c r="E5050" s="7">
        <v>1967</v>
      </c>
      <c r="F5050" s="5" t="s">
        <v>17469</v>
      </c>
      <c r="H5050" s="5" t="s">
        <v>5398</v>
      </c>
      <c r="I5050" s="6" t="s">
        <v>2685</v>
      </c>
      <c r="J5050" s="6" t="s">
        <v>17463</v>
      </c>
      <c r="K5050" s="17">
        <v>6</v>
      </c>
      <c r="L5050" s="17" t="s">
        <v>7732</v>
      </c>
      <c r="M5050" s="9"/>
      <c r="N5050" s="9"/>
      <c r="O5050" s="21"/>
      <c r="Q5050" s="29"/>
      <c r="U5050" s="17"/>
      <c r="V5050" s="2">
        <v>260</v>
      </c>
      <c r="Y5050" t="str">
        <f t="shared" si="323"/>
        <v/>
      </c>
      <c r="AA5050" t="str">
        <f t="shared" si="324"/>
        <v/>
      </c>
      <c r="AC5050" s="7"/>
      <c r="AD5050" t="s">
        <v>2685</v>
      </c>
      <c r="AE5050">
        <f t="shared" si="325"/>
        <v>0</v>
      </c>
      <c r="AG5050" s="2"/>
      <c r="AH5050" t="s">
        <v>1388</v>
      </c>
      <c r="AI5050" s="7" t="s">
        <v>4922</v>
      </c>
    </row>
    <row r="5051" spans="1:35" ht="11" customHeight="1" outlineLevel="1" x14ac:dyDescent="0.25">
      <c r="A5051" t="s">
        <v>5412</v>
      </c>
      <c r="C5051" s="2" t="s">
        <v>12974</v>
      </c>
      <c r="D5051" s="2">
        <v>269</v>
      </c>
      <c r="E5051" s="7">
        <v>1968</v>
      </c>
      <c r="F5051" s="5" t="s">
        <v>4208</v>
      </c>
      <c r="H5051" s="5" t="s">
        <v>5398</v>
      </c>
      <c r="I5051" s="6" t="s">
        <v>2685</v>
      </c>
      <c r="J5051" s="6" t="s">
        <v>17470</v>
      </c>
      <c r="K5051" s="17">
        <v>6</v>
      </c>
      <c r="L5051" s="17" t="s">
        <v>7730</v>
      </c>
      <c r="M5051" s="9">
        <v>1.6</v>
      </c>
      <c r="N5051" s="9"/>
      <c r="O5051" s="21"/>
      <c r="Q5051" s="29"/>
      <c r="U5051" s="17"/>
      <c r="V5051" s="2"/>
      <c r="Y5051" t="str">
        <f t="shared" si="323"/>
        <v/>
      </c>
      <c r="AA5051" t="str">
        <f t="shared" si="324"/>
        <v/>
      </c>
      <c r="AC5051" s="7"/>
      <c r="AD5051" t="s">
        <v>2685</v>
      </c>
      <c r="AE5051">
        <f t="shared" si="325"/>
        <v>0</v>
      </c>
      <c r="AG5051" s="2"/>
      <c r="AI5051" s="7"/>
    </row>
    <row r="5052" spans="1:35" ht="11" customHeight="1" outlineLevel="1" x14ac:dyDescent="0.25">
      <c r="A5052" t="s">
        <v>5412</v>
      </c>
      <c r="C5052" s="2" t="s">
        <v>12974</v>
      </c>
      <c r="D5052" s="2">
        <v>270</v>
      </c>
      <c r="E5052" s="7">
        <v>1968</v>
      </c>
      <c r="F5052" s="5" t="s">
        <v>17471</v>
      </c>
      <c r="H5052" s="5" t="s">
        <v>5398</v>
      </c>
      <c r="I5052" s="6" t="s">
        <v>15498</v>
      </c>
      <c r="J5052" s="6" t="s">
        <v>17470</v>
      </c>
      <c r="K5052" s="17">
        <v>3</v>
      </c>
      <c r="L5052" s="17" t="s">
        <v>7730</v>
      </c>
      <c r="M5052" s="9">
        <v>5.2</v>
      </c>
      <c r="N5052" s="9"/>
      <c r="O5052" s="21"/>
      <c r="Q5052" s="29"/>
      <c r="U5052" s="17"/>
      <c r="V5052" s="2"/>
      <c r="Y5052" t="str">
        <f t="shared" si="323"/>
        <v/>
      </c>
      <c r="AA5052" t="str">
        <f t="shared" si="324"/>
        <v/>
      </c>
      <c r="AC5052" s="7"/>
      <c r="AD5052" t="s">
        <v>15498</v>
      </c>
      <c r="AE5052">
        <f t="shared" si="325"/>
        <v>0</v>
      </c>
      <c r="AG5052" s="2"/>
      <c r="AI5052" s="7"/>
    </row>
    <row r="5053" spans="1:35" ht="11" customHeight="1" outlineLevel="1" x14ac:dyDescent="0.25">
      <c r="A5053" t="s">
        <v>5412</v>
      </c>
      <c r="C5053" s="2" t="s">
        <v>12974</v>
      </c>
      <c r="D5053" s="2">
        <v>308</v>
      </c>
      <c r="E5053" s="7">
        <v>1969</v>
      </c>
      <c r="F5053" s="5" t="s">
        <v>5139</v>
      </c>
      <c r="H5053" s="5" t="s">
        <v>5398</v>
      </c>
      <c r="I5053" s="6" t="s">
        <v>17472</v>
      </c>
      <c r="J5053" s="6" t="s">
        <v>17474</v>
      </c>
      <c r="K5053" s="17">
        <v>5</v>
      </c>
      <c r="L5053" s="17" t="s">
        <v>7732</v>
      </c>
      <c r="M5053" s="9"/>
      <c r="N5053" s="9"/>
      <c r="O5053" s="21"/>
      <c r="Q5053" s="29"/>
      <c r="U5053" s="17"/>
      <c r="V5053" s="2"/>
      <c r="Y5053" t="str">
        <f t="shared" si="323"/>
        <v/>
      </c>
      <c r="AA5053" t="str">
        <f t="shared" si="324"/>
        <v/>
      </c>
      <c r="AC5053" s="7"/>
      <c r="AD5053" t="s">
        <v>17472</v>
      </c>
      <c r="AE5053">
        <f t="shared" si="325"/>
        <v>0</v>
      </c>
      <c r="AG5053" s="2"/>
      <c r="AI5053" s="7"/>
    </row>
    <row r="5054" spans="1:35" ht="11" customHeight="1" outlineLevel="1" x14ac:dyDescent="0.25">
      <c r="A5054" t="s">
        <v>5412</v>
      </c>
      <c r="C5054" s="2" t="s">
        <v>12974</v>
      </c>
      <c r="D5054" s="2">
        <v>309</v>
      </c>
      <c r="E5054" s="7">
        <v>1969</v>
      </c>
      <c r="F5054" s="5" t="s">
        <v>5239</v>
      </c>
      <c r="H5054" s="5" t="s">
        <v>5398</v>
      </c>
      <c r="I5054" s="6" t="s">
        <v>17473</v>
      </c>
      <c r="J5054" s="6" t="s">
        <v>17474</v>
      </c>
      <c r="K5054" s="17">
        <v>5</v>
      </c>
      <c r="L5054" s="17" t="s">
        <v>7732</v>
      </c>
      <c r="M5054" s="9"/>
      <c r="N5054" s="9"/>
      <c r="O5054" s="21"/>
      <c r="Q5054" s="29"/>
      <c r="U5054" s="17"/>
      <c r="V5054" s="2"/>
      <c r="Y5054" t="str">
        <f t="shared" si="323"/>
        <v/>
      </c>
      <c r="AA5054" t="str">
        <f t="shared" si="324"/>
        <v/>
      </c>
      <c r="AC5054" s="7"/>
      <c r="AD5054" t="s">
        <v>17473</v>
      </c>
      <c r="AE5054">
        <f t="shared" si="325"/>
        <v>0</v>
      </c>
      <c r="AG5054" s="2"/>
      <c r="AI5054" s="7"/>
    </row>
    <row r="5055" spans="1:35" ht="11" customHeight="1" outlineLevel="1" x14ac:dyDescent="0.25">
      <c r="A5055" t="s">
        <v>5412</v>
      </c>
      <c r="C5055" s="2" t="s">
        <v>12974</v>
      </c>
      <c r="D5055" s="2">
        <v>310</v>
      </c>
      <c r="E5055" s="7">
        <v>1969</v>
      </c>
      <c r="F5055" s="5" t="s">
        <v>3421</v>
      </c>
      <c r="H5055" s="5" t="s">
        <v>5398</v>
      </c>
      <c r="I5055" s="6" t="s">
        <v>17472</v>
      </c>
      <c r="J5055" s="6" t="s">
        <v>17474</v>
      </c>
      <c r="K5055" s="17">
        <v>5</v>
      </c>
      <c r="L5055" s="17" t="s">
        <v>7732</v>
      </c>
      <c r="M5055" s="9"/>
      <c r="N5055" s="9"/>
      <c r="O5055" s="21"/>
      <c r="Q5055" s="29"/>
      <c r="U5055" s="17"/>
      <c r="V5055" s="2"/>
      <c r="Y5055" t="str">
        <f t="shared" si="323"/>
        <v/>
      </c>
      <c r="AA5055" t="str">
        <f t="shared" si="324"/>
        <v/>
      </c>
      <c r="AC5055" s="7"/>
      <c r="AD5055" t="s">
        <v>17472</v>
      </c>
      <c r="AE5055">
        <f t="shared" si="325"/>
        <v>0</v>
      </c>
      <c r="AG5055" s="2"/>
      <c r="AI5055" s="7"/>
    </row>
    <row r="5056" spans="1:35" ht="11" customHeight="1" outlineLevel="1" collapsed="1" x14ac:dyDescent="0.25">
      <c r="A5056" t="s">
        <v>5412</v>
      </c>
      <c r="C5056" s="2" t="s">
        <v>12974</v>
      </c>
      <c r="D5056" s="2">
        <v>337</v>
      </c>
      <c r="E5056" s="7">
        <v>1970</v>
      </c>
      <c r="F5056" s="5" t="s">
        <v>5239</v>
      </c>
      <c r="H5056" s="5" t="s">
        <v>4461</v>
      </c>
      <c r="I5056" s="6" t="s">
        <v>17476</v>
      </c>
      <c r="J5056" s="6" t="s">
        <v>17475</v>
      </c>
      <c r="K5056" s="17">
        <v>5</v>
      </c>
      <c r="L5056" s="17" t="s">
        <v>7732</v>
      </c>
      <c r="M5056" s="9"/>
      <c r="N5056" s="9"/>
      <c r="O5056" s="21"/>
      <c r="Q5056" s="29"/>
      <c r="U5056" s="17"/>
      <c r="V5056" s="2"/>
      <c r="Y5056" t="str">
        <f t="shared" si="323"/>
        <v/>
      </c>
      <c r="AA5056" t="str">
        <f t="shared" si="324"/>
        <v/>
      </c>
      <c r="AC5056" s="7"/>
      <c r="AD5056" t="s">
        <v>17476</v>
      </c>
      <c r="AE5056">
        <f t="shared" si="325"/>
        <v>0</v>
      </c>
      <c r="AG5056" s="2"/>
      <c r="AI5056" s="7"/>
    </row>
    <row r="5057" spans="1:35" ht="11" customHeight="1" outlineLevel="1" x14ac:dyDescent="0.25">
      <c r="A5057" t="s">
        <v>5412</v>
      </c>
      <c r="C5057" s="2" t="s">
        <v>12974</v>
      </c>
      <c r="D5057" s="2">
        <v>338</v>
      </c>
      <c r="E5057" s="7">
        <v>1970</v>
      </c>
      <c r="F5057" s="5" t="s">
        <v>5140</v>
      </c>
      <c r="H5057" s="5" t="s">
        <v>6501</v>
      </c>
      <c r="I5057" s="6" t="s">
        <v>17476</v>
      </c>
      <c r="J5057" s="6" t="s">
        <v>17475</v>
      </c>
      <c r="K5057" s="17">
        <v>3</v>
      </c>
      <c r="L5057" s="17" t="s">
        <v>7732</v>
      </c>
      <c r="M5057" s="9"/>
      <c r="N5057" s="9"/>
      <c r="O5057" s="21"/>
      <c r="Q5057" s="29"/>
      <c r="U5057" s="17"/>
      <c r="V5057" s="2"/>
      <c r="Y5057" t="str">
        <f t="shared" si="323"/>
        <v/>
      </c>
      <c r="AA5057" t="str">
        <f t="shared" si="324"/>
        <v/>
      </c>
      <c r="AC5057" s="7"/>
      <c r="AD5057" t="s">
        <v>17476</v>
      </c>
      <c r="AE5057">
        <f t="shared" si="325"/>
        <v>0</v>
      </c>
      <c r="AG5057" s="2"/>
      <c r="AI5057" s="7"/>
    </row>
    <row r="5058" spans="1:35" ht="11" customHeight="1" outlineLevel="1" x14ac:dyDescent="0.25">
      <c r="A5058" t="s">
        <v>5412</v>
      </c>
      <c r="C5058" s="2" t="s">
        <v>12974</v>
      </c>
      <c r="D5058" s="2">
        <v>339</v>
      </c>
      <c r="E5058" s="7">
        <v>1970</v>
      </c>
      <c r="F5058" s="5" t="s">
        <v>3421</v>
      </c>
      <c r="H5058" s="5" t="s">
        <v>16318</v>
      </c>
      <c r="I5058" s="6" t="s">
        <v>17476</v>
      </c>
      <c r="J5058" s="6" t="s">
        <v>17475</v>
      </c>
      <c r="K5058" s="17">
        <v>5</v>
      </c>
      <c r="L5058" s="17" t="s">
        <v>7732</v>
      </c>
      <c r="M5058" s="9"/>
      <c r="N5058" s="9"/>
      <c r="O5058" s="21"/>
      <c r="Q5058" s="29"/>
      <c r="U5058" s="17"/>
      <c r="V5058" s="2"/>
      <c r="Y5058" t="str">
        <f t="shared" si="323"/>
        <v/>
      </c>
      <c r="AA5058" t="str">
        <f t="shared" si="324"/>
        <v/>
      </c>
      <c r="AC5058" s="7"/>
      <c r="AD5058" t="s">
        <v>17476</v>
      </c>
      <c r="AE5058">
        <f t="shared" si="325"/>
        <v>0</v>
      </c>
      <c r="AG5058" s="2"/>
      <c r="AI5058" s="7"/>
    </row>
    <row r="5059" spans="1:35" ht="11" customHeight="1" outlineLevel="1" x14ac:dyDescent="0.25">
      <c r="A5059" t="s">
        <v>5412</v>
      </c>
      <c r="C5059" s="2" t="s">
        <v>12974</v>
      </c>
      <c r="D5059" s="2">
        <v>366</v>
      </c>
      <c r="E5059" s="7">
        <v>1970</v>
      </c>
      <c r="F5059" s="5" t="s">
        <v>5068</v>
      </c>
      <c r="H5059" s="5" t="s">
        <v>5398</v>
      </c>
      <c r="I5059" s="6" t="s">
        <v>16329</v>
      </c>
      <c r="J5059" s="6" t="s">
        <v>17477</v>
      </c>
      <c r="K5059" s="17">
        <v>4</v>
      </c>
      <c r="L5059" s="17" t="s">
        <v>7730</v>
      </c>
      <c r="M5059" s="9">
        <v>0.2</v>
      </c>
      <c r="N5059" s="9"/>
      <c r="O5059" s="21"/>
      <c r="Q5059" s="29"/>
      <c r="U5059" s="17"/>
      <c r="V5059" s="2"/>
      <c r="Y5059" t="str">
        <f t="shared" si="323"/>
        <v/>
      </c>
      <c r="AA5059" t="str">
        <f t="shared" si="324"/>
        <v/>
      </c>
      <c r="AC5059" s="7"/>
      <c r="AD5059" t="s">
        <v>16329</v>
      </c>
      <c r="AE5059">
        <f t="shared" si="325"/>
        <v>0</v>
      </c>
      <c r="AG5059" s="2"/>
      <c r="AI5059" s="7"/>
    </row>
    <row r="5060" spans="1:35" ht="11" customHeight="1" outlineLevel="1" x14ac:dyDescent="0.25">
      <c r="A5060" t="s">
        <v>5412</v>
      </c>
      <c r="C5060" s="2" t="s">
        <v>12974</v>
      </c>
      <c r="D5060" s="2">
        <v>396</v>
      </c>
      <c r="E5060" s="7">
        <v>1971</v>
      </c>
      <c r="F5060" s="5" t="s">
        <v>5139</v>
      </c>
      <c r="H5060" s="5" t="s">
        <v>5398</v>
      </c>
      <c r="I5060" s="6" t="s">
        <v>4197</v>
      </c>
      <c r="J5060" s="6" t="s">
        <v>17478</v>
      </c>
      <c r="K5060" s="17">
        <v>6</v>
      </c>
      <c r="L5060" s="17" t="s">
        <v>7732</v>
      </c>
      <c r="M5060" s="9"/>
      <c r="N5060" s="9"/>
      <c r="O5060" s="21"/>
      <c r="Q5060" s="29"/>
      <c r="U5060" s="17"/>
      <c r="V5060" s="2">
        <v>403</v>
      </c>
      <c r="Y5060" t="str">
        <f t="shared" si="323"/>
        <v/>
      </c>
      <c r="AA5060" t="str">
        <f t="shared" si="324"/>
        <v/>
      </c>
      <c r="AC5060" s="7"/>
      <c r="AD5060" t="s">
        <v>4197</v>
      </c>
      <c r="AE5060">
        <f t="shared" si="325"/>
        <v>0</v>
      </c>
      <c r="AG5060" s="2"/>
      <c r="AH5060" t="s">
        <v>1388</v>
      </c>
      <c r="AI5060" s="7" t="s">
        <v>4610</v>
      </c>
    </row>
    <row r="5061" spans="1:35" ht="11" customHeight="1" outlineLevel="1" x14ac:dyDescent="0.25">
      <c r="A5061" t="s">
        <v>5412</v>
      </c>
      <c r="C5061" s="2" t="s">
        <v>12974</v>
      </c>
      <c r="D5061" s="2">
        <v>397</v>
      </c>
      <c r="E5061" s="7">
        <v>1971</v>
      </c>
      <c r="F5061" s="5" t="s">
        <v>5138</v>
      </c>
      <c r="H5061" s="5" t="s">
        <v>5398</v>
      </c>
      <c r="I5061" s="6" t="s">
        <v>4197</v>
      </c>
      <c r="J5061" s="6" t="s">
        <v>17478</v>
      </c>
      <c r="K5061" s="17">
        <v>6</v>
      </c>
      <c r="L5061" s="17" t="s">
        <v>7732</v>
      </c>
      <c r="M5061" s="9"/>
      <c r="N5061" s="9"/>
      <c r="O5061" s="21"/>
      <c r="Q5061" s="29"/>
      <c r="U5061" s="17"/>
      <c r="V5061" s="2">
        <v>404</v>
      </c>
      <c r="Y5061" t="str">
        <f t="shared" si="323"/>
        <v/>
      </c>
      <c r="AA5061" t="str">
        <f t="shared" si="324"/>
        <v/>
      </c>
      <c r="AC5061" s="7"/>
      <c r="AD5061" t="s">
        <v>4197</v>
      </c>
      <c r="AE5061">
        <f t="shared" si="325"/>
        <v>0</v>
      </c>
      <c r="AG5061" s="2"/>
      <c r="AH5061" t="s">
        <v>1388</v>
      </c>
      <c r="AI5061" s="7" t="s">
        <v>4610</v>
      </c>
    </row>
    <row r="5062" spans="1:35" ht="11" customHeight="1" outlineLevel="1" x14ac:dyDescent="0.25">
      <c r="A5062" t="s">
        <v>5412</v>
      </c>
      <c r="C5062" s="2" t="s">
        <v>12974</v>
      </c>
      <c r="D5062" s="2">
        <v>398</v>
      </c>
      <c r="E5062" s="7">
        <v>1971</v>
      </c>
      <c r="F5062" s="5" t="s">
        <v>5239</v>
      </c>
      <c r="H5062" s="5" t="s">
        <v>5398</v>
      </c>
      <c r="I5062" s="6" t="s">
        <v>4197</v>
      </c>
      <c r="J5062" s="6" t="s">
        <v>17478</v>
      </c>
      <c r="K5062" s="17">
        <v>6</v>
      </c>
      <c r="L5062" s="17" t="s">
        <v>7732</v>
      </c>
      <c r="M5062" s="9"/>
      <c r="N5062" s="9"/>
      <c r="O5062" s="21"/>
      <c r="Q5062" s="29"/>
      <c r="U5062" s="17"/>
      <c r="V5062" s="2">
        <v>405</v>
      </c>
      <c r="Y5062" t="str">
        <f t="shared" si="323"/>
        <v/>
      </c>
      <c r="AA5062" t="str">
        <f t="shared" si="324"/>
        <v/>
      </c>
      <c r="AC5062" s="7"/>
      <c r="AD5062" t="s">
        <v>4197</v>
      </c>
      <c r="AE5062">
        <f t="shared" si="325"/>
        <v>0</v>
      </c>
      <c r="AG5062" s="2"/>
      <c r="AH5062" t="s">
        <v>1388</v>
      </c>
      <c r="AI5062" s="7" t="s">
        <v>4610</v>
      </c>
    </row>
    <row r="5063" spans="1:35" ht="11" customHeight="1" outlineLevel="1" x14ac:dyDescent="0.25">
      <c r="A5063" t="s">
        <v>5412</v>
      </c>
      <c r="C5063" s="2" t="s">
        <v>12974</v>
      </c>
      <c r="D5063" s="2">
        <v>399</v>
      </c>
      <c r="E5063" s="7">
        <v>1971</v>
      </c>
      <c r="F5063" s="5" t="s">
        <v>5140</v>
      </c>
      <c r="H5063" s="5" t="s">
        <v>5398</v>
      </c>
      <c r="I5063" s="6" t="s">
        <v>4197</v>
      </c>
      <c r="J5063" s="6" t="s">
        <v>17478</v>
      </c>
      <c r="K5063" s="17">
        <v>6</v>
      </c>
      <c r="L5063" s="17" t="s">
        <v>7732</v>
      </c>
      <c r="M5063" s="9"/>
      <c r="N5063" s="9"/>
      <c r="O5063" s="21"/>
      <c r="Q5063" s="29"/>
      <c r="U5063" s="17"/>
      <c r="V5063" s="2">
        <v>406</v>
      </c>
      <c r="Y5063" t="str">
        <f t="shared" si="323"/>
        <v/>
      </c>
      <c r="AA5063" t="str">
        <f t="shared" si="324"/>
        <v/>
      </c>
      <c r="AC5063" s="7"/>
      <c r="AD5063" t="s">
        <v>4197</v>
      </c>
      <c r="AE5063">
        <f t="shared" si="325"/>
        <v>0</v>
      </c>
      <c r="AG5063" s="2"/>
      <c r="AH5063" t="s">
        <v>1388</v>
      </c>
      <c r="AI5063" s="7" t="s">
        <v>4610</v>
      </c>
    </row>
    <row r="5064" spans="1:35" ht="11" customHeight="1" outlineLevel="1" x14ac:dyDescent="0.25">
      <c r="A5064" t="s">
        <v>5412</v>
      </c>
      <c r="C5064" s="2" t="s">
        <v>12974</v>
      </c>
      <c r="D5064" s="2">
        <v>400</v>
      </c>
      <c r="E5064" s="7">
        <v>1971</v>
      </c>
      <c r="F5064" s="5" t="s">
        <v>1640</v>
      </c>
      <c r="H5064" s="5" t="s">
        <v>5398</v>
      </c>
      <c r="I5064" s="6" t="s">
        <v>4197</v>
      </c>
      <c r="J5064" s="6" t="s">
        <v>17478</v>
      </c>
      <c r="K5064" s="17">
        <v>6</v>
      </c>
      <c r="L5064" s="17" t="s">
        <v>7732</v>
      </c>
      <c r="M5064" s="9"/>
      <c r="N5064" s="9"/>
      <c r="O5064" s="21"/>
      <c r="Q5064" s="29"/>
      <c r="U5064" s="17"/>
      <c r="V5064" s="2">
        <v>407</v>
      </c>
      <c r="Y5064" t="str">
        <f t="shared" si="323"/>
        <v/>
      </c>
      <c r="AA5064" t="str">
        <f t="shared" si="324"/>
        <v/>
      </c>
      <c r="AC5064" s="7"/>
      <c r="AD5064" t="s">
        <v>4197</v>
      </c>
      <c r="AE5064">
        <f t="shared" si="325"/>
        <v>0</v>
      </c>
      <c r="AG5064" s="2"/>
      <c r="AH5064" t="s">
        <v>1388</v>
      </c>
      <c r="AI5064" s="7" t="s">
        <v>4610</v>
      </c>
    </row>
    <row r="5065" spans="1:35" ht="11" customHeight="1" outlineLevel="1" x14ac:dyDescent="0.25">
      <c r="A5065" t="s">
        <v>5412</v>
      </c>
      <c r="C5065" s="2" t="s">
        <v>12974</v>
      </c>
      <c r="D5065" s="2">
        <v>401</v>
      </c>
      <c r="E5065" s="7">
        <v>1971</v>
      </c>
      <c r="F5065" s="5" t="s">
        <v>3421</v>
      </c>
      <c r="H5065" s="5" t="s">
        <v>5398</v>
      </c>
      <c r="I5065" s="6" t="s">
        <v>4197</v>
      </c>
      <c r="J5065" s="6" t="s">
        <v>17478</v>
      </c>
      <c r="K5065" s="17">
        <v>6</v>
      </c>
      <c r="L5065" s="17" t="s">
        <v>7732</v>
      </c>
      <c r="M5065" s="9"/>
      <c r="N5065" s="9"/>
      <c r="O5065" s="21"/>
      <c r="Q5065" s="29"/>
      <c r="U5065" s="17"/>
      <c r="V5065" s="2">
        <v>408</v>
      </c>
      <c r="Y5065" t="str">
        <f t="shared" si="323"/>
        <v/>
      </c>
      <c r="AA5065" t="str">
        <f t="shared" si="324"/>
        <v/>
      </c>
      <c r="AC5065" s="7"/>
      <c r="AD5065" t="s">
        <v>4197</v>
      </c>
      <c r="AE5065">
        <f t="shared" si="325"/>
        <v>0</v>
      </c>
      <c r="AG5065" s="2"/>
      <c r="AH5065" t="s">
        <v>1388</v>
      </c>
      <c r="AI5065" s="7" t="s">
        <v>4922</v>
      </c>
    </row>
    <row r="5066" spans="1:35" ht="11" customHeight="1" outlineLevel="1" x14ac:dyDescent="0.25">
      <c r="A5066" t="s">
        <v>5412</v>
      </c>
      <c r="C5066" s="2" t="s">
        <v>12974</v>
      </c>
      <c r="D5066" s="2">
        <v>402</v>
      </c>
      <c r="E5066" s="7">
        <v>1971</v>
      </c>
      <c r="F5066" s="5" t="s">
        <v>15342</v>
      </c>
      <c r="H5066" s="5" t="s">
        <v>5398</v>
      </c>
      <c r="I5066" s="6" t="s">
        <v>4197</v>
      </c>
      <c r="J5066" s="6" t="s">
        <v>17478</v>
      </c>
      <c r="K5066" s="17">
        <v>6</v>
      </c>
      <c r="L5066" s="17" t="s">
        <v>7732</v>
      </c>
      <c r="M5066" s="9"/>
      <c r="N5066" s="9"/>
      <c r="O5066" s="21"/>
      <c r="Q5066" s="29"/>
      <c r="U5066" s="17"/>
      <c r="V5066" s="2" t="s">
        <v>4196</v>
      </c>
      <c r="Y5066" t="str">
        <f t="shared" si="323"/>
        <v/>
      </c>
      <c r="AA5066">
        <f t="shared" si="324"/>
        <v>1</v>
      </c>
      <c r="AC5066" s="7"/>
      <c r="AD5066" t="s">
        <v>4197</v>
      </c>
      <c r="AE5066">
        <f t="shared" si="325"/>
        <v>0</v>
      </c>
      <c r="AG5066" s="2"/>
      <c r="AH5066" t="s">
        <v>1388</v>
      </c>
      <c r="AI5066" s="7" t="s">
        <v>4922</v>
      </c>
    </row>
    <row r="5067" spans="1:35" ht="11" customHeight="1" outlineLevel="1" x14ac:dyDescent="0.25">
      <c r="A5067" t="s">
        <v>5412</v>
      </c>
      <c r="C5067" s="2" t="s">
        <v>12974</v>
      </c>
      <c r="D5067" s="2">
        <v>448</v>
      </c>
      <c r="E5067" s="7">
        <v>1971</v>
      </c>
      <c r="F5067" s="5" t="s">
        <v>17465</v>
      </c>
      <c r="H5067" s="5" t="s">
        <v>5398</v>
      </c>
      <c r="I5067" s="6" t="s">
        <v>4197</v>
      </c>
      <c r="J5067" s="6" t="s">
        <v>17479</v>
      </c>
      <c r="K5067" s="17">
        <v>6</v>
      </c>
      <c r="L5067" s="17" t="s">
        <v>7732</v>
      </c>
      <c r="M5067" s="9"/>
      <c r="N5067" s="9"/>
      <c r="O5067" s="21"/>
      <c r="Q5067" s="29"/>
      <c r="U5067" s="17"/>
      <c r="V5067" s="2"/>
      <c r="Y5067" t="str">
        <f t="shared" si="323"/>
        <v/>
      </c>
      <c r="AA5067" t="str">
        <f t="shared" si="324"/>
        <v/>
      </c>
      <c r="AC5067" s="7"/>
      <c r="AD5067" t="s">
        <v>4197</v>
      </c>
      <c r="AE5067">
        <f t="shared" si="325"/>
        <v>0</v>
      </c>
      <c r="AG5067" s="2"/>
      <c r="AH5067" t="s">
        <v>1388</v>
      </c>
      <c r="AI5067" s="7" t="s">
        <v>4610</v>
      </c>
    </row>
    <row r="5068" spans="1:35" ht="11" customHeight="1" outlineLevel="1" x14ac:dyDescent="0.25">
      <c r="A5068" t="s">
        <v>5412</v>
      </c>
      <c r="C5068" s="2" t="s">
        <v>12974</v>
      </c>
      <c r="D5068" s="2">
        <v>449</v>
      </c>
      <c r="E5068" s="7">
        <v>1971</v>
      </c>
      <c r="F5068" s="5" t="s">
        <v>17480</v>
      </c>
      <c r="H5068" s="5" t="s">
        <v>5398</v>
      </c>
      <c r="I5068" s="6" t="s">
        <v>4197</v>
      </c>
      <c r="J5068" s="6" t="s">
        <v>17479</v>
      </c>
      <c r="K5068" s="17">
        <v>6</v>
      </c>
      <c r="L5068" s="17" t="s">
        <v>7732</v>
      </c>
      <c r="M5068" s="9"/>
      <c r="N5068" s="9"/>
      <c r="O5068" s="21"/>
      <c r="Q5068" s="29"/>
      <c r="U5068" s="17"/>
      <c r="V5068" s="2"/>
      <c r="Y5068" t="str">
        <f t="shared" si="323"/>
        <v/>
      </c>
      <c r="AA5068" t="str">
        <f t="shared" si="324"/>
        <v/>
      </c>
      <c r="AC5068" s="7"/>
      <c r="AD5068" t="s">
        <v>4197</v>
      </c>
      <c r="AE5068">
        <f t="shared" si="325"/>
        <v>0</v>
      </c>
      <c r="AG5068" s="2"/>
      <c r="AH5068" t="s">
        <v>1388</v>
      </c>
      <c r="AI5068" s="7" t="s">
        <v>4610</v>
      </c>
    </row>
    <row r="5069" spans="1:35" ht="11" customHeight="1" outlineLevel="1" x14ac:dyDescent="0.25">
      <c r="A5069" t="s">
        <v>5412</v>
      </c>
      <c r="C5069" s="2" t="s">
        <v>12974</v>
      </c>
      <c r="D5069" s="2">
        <v>450</v>
      </c>
      <c r="E5069" s="7">
        <v>1971</v>
      </c>
      <c r="F5069" s="5" t="s">
        <v>17481</v>
      </c>
      <c r="H5069" s="5" t="s">
        <v>5398</v>
      </c>
      <c r="I5069" s="6" t="s">
        <v>4197</v>
      </c>
      <c r="J5069" s="6" t="s">
        <v>17479</v>
      </c>
      <c r="K5069" s="17">
        <v>6</v>
      </c>
      <c r="L5069" s="17" t="s">
        <v>7732</v>
      </c>
      <c r="M5069" s="9"/>
      <c r="N5069" s="9"/>
      <c r="O5069" s="21"/>
      <c r="Q5069" s="29"/>
      <c r="U5069" s="17"/>
      <c r="V5069" s="2"/>
      <c r="Y5069" t="str">
        <f t="shared" si="323"/>
        <v/>
      </c>
      <c r="AA5069" t="str">
        <f t="shared" si="324"/>
        <v/>
      </c>
      <c r="AC5069" s="7"/>
      <c r="AD5069" t="s">
        <v>4197</v>
      </c>
      <c r="AE5069">
        <f t="shared" si="325"/>
        <v>0</v>
      </c>
      <c r="AG5069" s="2"/>
      <c r="AH5069" t="s">
        <v>1388</v>
      </c>
      <c r="AI5069" s="7" t="s">
        <v>4610</v>
      </c>
    </row>
    <row r="5070" spans="1:35" ht="11" customHeight="1" outlineLevel="1" x14ac:dyDescent="0.25">
      <c r="A5070" t="s">
        <v>5412</v>
      </c>
      <c r="C5070" s="2" t="s">
        <v>12974</v>
      </c>
      <c r="D5070" s="2">
        <v>451</v>
      </c>
      <c r="E5070" s="7">
        <v>1971</v>
      </c>
      <c r="F5070" s="5" t="s">
        <v>17460</v>
      </c>
      <c r="H5070" s="5" t="s">
        <v>5398</v>
      </c>
      <c r="I5070" s="6" t="s">
        <v>4197</v>
      </c>
      <c r="J5070" s="6" t="s">
        <v>17479</v>
      </c>
      <c r="K5070" s="17">
        <v>6</v>
      </c>
      <c r="L5070" s="17" t="s">
        <v>7732</v>
      </c>
      <c r="M5070" s="9"/>
      <c r="N5070" s="9"/>
      <c r="O5070" s="21"/>
      <c r="Q5070" s="29"/>
      <c r="U5070" s="17"/>
      <c r="V5070" s="2"/>
      <c r="Y5070" t="str">
        <f t="shared" si="323"/>
        <v/>
      </c>
      <c r="AA5070" t="str">
        <f t="shared" si="324"/>
        <v/>
      </c>
      <c r="AC5070" s="7"/>
      <c r="AD5070" t="s">
        <v>4197</v>
      </c>
      <c r="AE5070">
        <f t="shared" si="325"/>
        <v>0</v>
      </c>
      <c r="AG5070" s="2"/>
      <c r="AH5070" t="s">
        <v>1388</v>
      </c>
      <c r="AI5070" s="7" t="s">
        <v>4610</v>
      </c>
    </row>
    <row r="5071" spans="1:35" ht="11" customHeight="1" outlineLevel="1" x14ac:dyDescent="0.25">
      <c r="A5071" t="s">
        <v>5412</v>
      </c>
      <c r="C5071" s="2" t="s">
        <v>12974</v>
      </c>
      <c r="D5071" s="2">
        <v>452</v>
      </c>
      <c r="E5071" s="7">
        <v>1971</v>
      </c>
      <c r="F5071" s="5" t="s">
        <v>17468</v>
      </c>
      <c r="H5071" s="5" t="s">
        <v>5398</v>
      </c>
      <c r="I5071" s="6" t="s">
        <v>4197</v>
      </c>
      <c r="J5071" s="6" t="s">
        <v>17479</v>
      </c>
      <c r="K5071" s="17">
        <v>6</v>
      </c>
      <c r="L5071" s="17" t="s">
        <v>7732</v>
      </c>
      <c r="M5071" s="9"/>
      <c r="N5071" s="9"/>
      <c r="O5071" s="21"/>
      <c r="Q5071" s="29"/>
      <c r="U5071" s="17"/>
      <c r="V5071" s="2"/>
      <c r="Y5071" t="str">
        <f t="shared" si="323"/>
        <v/>
      </c>
      <c r="AA5071" t="str">
        <f t="shared" si="324"/>
        <v/>
      </c>
      <c r="AC5071" s="7"/>
      <c r="AD5071" t="s">
        <v>4197</v>
      </c>
      <c r="AE5071">
        <f t="shared" si="325"/>
        <v>0</v>
      </c>
      <c r="AG5071" s="2"/>
      <c r="AH5071" t="s">
        <v>1388</v>
      </c>
      <c r="AI5071" s="7" t="s">
        <v>4610</v>
      </c>
    </row>
    <row r="5072" spans="1:35" ht="11" customHeight="1" outlineLevel="1" x14ac:dyDescent="0.25">
      <c r="A5072" t="s">
        <v>5412</v>
      </c>
      <c r="C5072" s="2" t="s">
        <v>12974</v>
      </c>
      <c r="D5072" s="2">
        <v>453</v>
      </c>
      <c r="E5072" s="7">
        <v>1971</v>
      </c>
      <c r="F5072" s="5" t="s">
        <v>2987</v>
      </c>
      <c r="H5072" s="5" t="s">
        <v>5398</v>
      </c>
      <c r="I5072" s="6" t="s">
        <v>4197</v>
      </c>
      <c r="J5072" s="6" t="s">
        <v>17479</v>
      </c>
      <c r="K5072" s="17">
        <v>6</v>
      </c>
      <c r="L5072" s="17" t="s">
        <v>7732</v>
      </c>
      <c r="M5072" s="9"/>
      <c r="N5072" s="9"/>
      <c r="O5072" s="21"/>
      <c r="Q5072" s="29"/>
      <c r="U5072" s="17"/>
      <c r="V5072" s="2"/>
      <c r="Y5072" t="str">
        <f t="shared" si="323"/>
        <v/>
      </c>
      <c r="AA5072" t="str">
        <f t="shared" si="324"/>
        <v/>
      </c>
      <c r="AC5072" s="7"/>
      <c r="AD5072" t="s">
        <v>4197</v>
      </c>
      <c r="AE5072">
        <f t="shared" si="325"/>
        <v>0</v>
      </c>
      <c r="AG5072" s="2"/>
      <c r="AH5072" t="s">
        <v>1388</v>
      </c>
      <c r="AI5072" s="7" t="s">
        <v>4922</v>
      </c>
    </row>
    <row r="5073" spans="1:35" ht="11" customHeight="1" outlineLevel="1" x14ac:dyDescent="0.25">
      <c r="A5073" t="s">
        <v>5412</v>
      </c>
      <c r="C5073" s="2" t="s">
        <v>12974</v>
      </c>
      <c r="D5073" s="2">
        <v>454</v>
      </c>
      <c r="E5073" s="7">
        <v>1971</v>
      </c>
      <c r="F5073" s="5" t="s">
        <v>15342</v>
      </c>
      <c r="H5073" s="5" t="s">
        <v>5398</v>
      </c>
      <c r="I5073" s="6" t="s">
        <v>4197</v>
      </c>
      <c r="J5073" s="6" t="s">
        <v>17479</v>
      </c>
      <c r="K5073" s="17">
        <v>6</v>
      </c>
      <c r="L5073" s="17" t="s">
        <v>7732</v>
      </c>
      <c r="M5073" s="9"/>
      <c r="N5073" s="9"/>
      <c r="O5073" s="21"/>
      <c r="Q5073" s="29"/>
      <c r="U5073" s="17"/>
      <c r="V5073" s="2"/>
      <c r="Y5073" t="str">
        <f t="shared" si="323"/>
        <v/>
      </c>
      <c r="AA5073">
        <f t="shared" si="324"/>
        <v>1</v>
      </c>
      <c r="AC5073" s="7"/>
      <c r="AD5073" t="s">
        <v>4197</v>
      </c>
      <c r="AE5073">
        <f t="shared" si="325"/>
        <v>0</v>
      </c>
      <c r="AG5073" s="2"/>
      <c r="AH5073" t="s">
        <v>1388</v>
      </c>
      <c r="AI5073" s="7" t="s">
        <v>4922</v>
      </c>
    </row>
    <row r="5074" spans="1:35" ht="11" customHeight="1" outlineLevel="1" x14ac:dyDescent="0.25">
      <c r="A5074" t="s">
        <v>5412</v>
      </c>
      <c r="C5074" s="2" t="s">
        <v>12974</v>
      </c>
      <c r="D5074" s="2">
        <v>475</v>
      </c>
      <c r="E5074" s="7">
        <v>1972</v>
      </c>
      <c r="F5074" s="5" t="s">
        <v>4198</v>
      </c>
      <c r="H5074" s="5" t="s">
        <v>5398</v>
      </c>
      <c r="I5074" s="6" t="s">
        <v>4197</v>
      </c>
      <c r="J5074" s="6" t="s">
        <v>17479</v>
      </c>
      <c r="K5074" s="17">
        <v>6</v>
      </c>
      <c r="L5074" s="17" t="s">
        <v>7732</v>
      </c>
      <c r="M5074" s="9"/>
      <c r="N5074" s="9"/>
      <c r="O5074" s="21"/>
      <c r="Q5074" s="29"/>
      <c r="U5074" s="17"/>
      <c r="V5074" s="2">
        <v>465</v>
      </c>
      <c r="Y5074" t="str">
        <f t="shared" si="323"/>
        <v/>
      </c>
      <c r="AA5074" t="str">
        <f t="shared" si="324"/>
        <v/>
      </c>
      <c r="AC5074" s="7"/>
      <c r="AD5074" t="s">
        <v>4197</v>
      </c>
      <c r="AE5074">
        <f t="shared" si="325"/>
        <v>0</v>
      </c>
      <c r="AG5074" s="2"/>
      <c r="AH5074" t="s">
        <v>1388</v>
      </c>
      <c r="AI5074" s="7" t="s">
        <v>4610</v>
      </c>
    </row>
    <row r="5075" spans="1:35" ht="11" customHeight="1" outlineLevel="1" x14ac:dyDescent="0.25">
      <c r="A5075" t="s">
        <v>5412</v>
      </c>
      <c r="C5075" s="2" t="s">
        <v>12974</v>
      </c>
      <c r="D5075" s="2">
        <v>514</v>
      </c>
      <c r="E5075" s="7">
        <v>1973</v>
      </c>
      <c r="F5075" s="5" t="s">
        <v>1640</v>
      </c>
      <c r="H5075" s="5" t="s">
        <v>5398</v>
      </c>
      <c r="I5075" s="6" t="s">
        <v>17483</v>
      </c>
      <c r="J5075" s="6" t="s">
        <v>17482</v>
      </c>
      <c r="K5075" s="17">
        <v>5</v>
      </c>
      <c r="L5075" s="17" t="s">
        <v>7730</v>
      </c>
      <c r="M5075" s="9">
        <v>0.6</v>
      </c>
      <c r="N5075" s="9"/>
      <c r="O5075" s="21"/>
      <c r="Q5075" s="29"/>
      <c r="U5075" s="17"/>
      <c r="V5075" s="2"/>
      <c r="Y5075" t="str">
        <f t="shared" si="323"/>
        <v/>
      </c>
      <c r="AA5075" t="str">
        <f t="shared" si="324"/>
        <v/>
      </c>
      <c r="AC5075" s="7"/>
      <c r="AD5075" t="s">
        <v>17483</v>
      </c>
      <c r="AE5075">
        <f t="shared" si="325"/>
        <v>0</v>
      </c>
      <c r="AG5075" s="2"/>
      <c r="AI5075" s="7"/>
    </row>
    <row r="5076" spans="1:35" ht="11" customHeight="1" outlineLevel="1" x14ac:dyDescent="0.25">
      <c r="A5076" t="s">
        <v>5412</v>
      </c>
      <c r="C5076" s="2" t="s">
        <v>12974</v>
      </c>
      <c r="D5076" s="2">
        <v>516</v>
      </c>
      <c r="E5076" s="7">
        <v>1973</v>
      </c>
      <c r="F5076" s="5" t="s">
        <v>2621</v>
      </c>
      <c r="H5076" s="5" t="s">
        <v>5398</v>
      </c>
      <c r="I5076" s="6" t="s">
        <v>17483</v>
      </c>
      <c r="J5076" s="6" t="s">
        <v>17482</v>
      </c>
      <c r="K5076" s="17">
        <v>5</v>
      </c>
      <c r="L5076" s="17" t="s">
        <v>7730</v>
      </c>
      <c r="M5076" s="9">
        <v>0.6</v>
      </c>
      <c r="N5076" s="9"/>
      <c r="O5076" s="21"/>
      <c r="Q5076" s="29"/>
      <c r="U5076" s="17"/>
      <c r="V5076" s="2"/>
      <c r="Y5076" t="str">
        <f t="shared" si="323"/>
        <v/>
      </c>
      <c r="AA5076" t="str">
        <f t="shared" si="324"/>
        <v/>
      </c>
      <c r="AC5076" s="7"/>
      <c r="AD5076" t="s">
        <v>17483</v>
      </c>
      <c r="AE5076">
        <f t="shared" si="325"/>
        <v>0</v>
      </c>
      <c r="AG5076" s="2"/>
      <c r="AI5076" s="7"/>
    </row>
    <row r="5077" spans="1:35" ht="11" customHeight="1" outlineLevel="1" x14ac:dyDescent="0.25">
      <c r="A5077" t="s">
        <v>5412</v>
      </c>
      <c r="C5077" s="2" t="s">
        <v>12974</v>
      </c>
      <c r="D5077" s="2">
        <v>519</v>
      </c>
      <c r="E5077" s="7">
        <v>1973</v>
      </c>
      <c r="F5077" s="5" t="s">
        <v>4732</v>
      </c>
      <c r="H5077" s="5" t="s">
        <v>5398</v>
      </c>
      <c r="I5077" s="6" t="s">
        <v>19967</v>
      </c>
      <c r="J5077" s="6" t="s">
        <v>19968</v>
      </c>
      <c r="K5077" s="17">
        <v>3</v>
      </c>
      <c r="L5077" s="17" t="s">
        <v>7732</v>
      </c>
      <c r="M5077" s="9"/>
      <c r="N5077" s="9"/>
      <c r="O5077" s="21"/>
      <c r="Q5077" s="29"/>
      <c r="U5077" s="17"/>
      <c r="V5077" s="2"/>
      <c r="Y5077" t="str">
        <f t="shared" si="323"/>
        <v/>
      </c>
      <c r="AA5077" t="str">
        <f t="shared" si="324"/>
        <v/>
      </c>
      <c r="AC5077" s="7"/>
      <c r="AD5077" t="s">
        <v>19967</v>
      </c>
      <c r="AE5077">
        <f t="shared" si="325"/>
        <v>0</v>
      </c>
      <c r="AG5077" s="2"/>
      <c r="AI5077" s="7"/>
    </row>
    <row r="5078" spans="1:35" ht="11" customHeight="1" outlineLevel="1" x14ac:dyDescent="0.25">
      <c r="A5078" t="s">
        <v>5412</v>
      </c>
      <c r="C5078" s="2" t="s">
        <v>12974</v>
      </c>
      <c r="D5078" s="2">
        <v>526</v>
      </c>
      <c r="E5078" s="7">
        <v>1973</v>
      </c>
      <c r="F5078" s="5" t="s">
        <v>5068</v>
      </c>
      <c r="H5078" s="5" t="s">
        <v>5398</v>
      </c>
      <c r="I5078" s="6" t="s">
        <v>17485</v>
      </c>
      <c r="J5078" s="6" t="s">
        <v>17484</v>
      </c>
      <c r="K5078" s="17">
        <v>5</v>
      </c>
      <c r="L5078" s="17" t="s">
        <v>7730</v>
      </c>
      <c r="M5078" s="9">
        <v>0.2</v>
      </c>
      <c r="N5078" s="9"/>
      <c r="O5078" s="21"/>
      <c r="Q5078" s="29"/>
      <c r="U5078" s="17"/>
      <c r="V5078" s="2"/>
      <c r="Y5078" t="str">
        <f t="shared" ref="Y5078:Y5141" si="326">IF(COUNTIF(F5078,"*fdc*"),1,"")</f>
        <v/>
      </c>
      <c r="AA5078" t="str">
        <f t="shared" ref="AA5078:AA5141" si="327">IF(COUNTIF(F5078,"*s/s*"),1,"")</f>
        <v/>
      </c>
      <c r="AC5078" s="7"/>
      <c r="AD5078" t="s">
        <v>17485</v>
      </c>
      <c r="AE5078">
        <f t="shared" si="325"/>
        <v>0</v>
      </c>
      <c r="AG5078" s="2"/>
      <c r="AI5078" s="7"/>
    </row>
    <row r="5079" spans="1:35" ht="11" customHeight="1" outlineLevel="1" x14ac:dyDescent="0.25">
      <c r="A5079" t="s">
        <v>5412</v>
      </c>
      <c r="C5079" s="2" t="s">
        <v>12974</v>
      </c>
      <c r="D5079" s="2">
        <v>528</v>
      </c>
      <c r="E5079" s="7">
        <v>1973</v>
      </c>
      <c r="F5079" s="5" t="s">
        <v>4732</v>
      </c>
      <c r="H5079" s="5" t="s">
        <v>5398</v>
      </c>
      <c r="I5079" s="6" t="s">
        <v>17485</v>
      </c>
      <c r="J5079" s="6" t="s">
        <v>17484</v>
      </c>
      <c r="K5079" s="17">
        <v>5</v>
      </c>
      <c r="L5079" s="17" t="s">
        <v>7730</v>
      </c>
      <c r="M5079" s="9">
        <v>0.2</v>
      </c>
      <c r="N5079" s="9"/>
      <c r="O5079" s="21"/>
      <c r="Q5079" s="29"/>
      <c r="U5079" s="17"/>
      <c r="V5079" s="2"/>
      <c r="Y5079" t="str">
        <f t="shared" si="326"/>
        <v/>
      </c>
      <c r="AA5079" t="str">
        <f t="shared" si="327"/>
        <v/>
      </c>
      <c r="AC5079" s="7"/>
      <c r="AD5079" t="s">
        <v>17485</v>
      </c>
      <c r="AE5079">
        <f t="shared" si="325"/>
        <v>0</v>
      </c>
      <c r="AG5079" s="2"/>
      <c r="AI5079" s="7"/>
    </row>
    <row r="5080" spans="1:35" ht="11" customHeight="1" outlineLevel="1" x14ac:dyDescent="0.25">
      <c r="A5080" t="s">
        <v>5412</v>
      </c>
      <c r="C5080" s="2" t="s">
        <v>12974</v>
      </c>
      <c r="D5080" s="2">
        <v>530</v>
      </c>
      <c r="E5080" s="7">
        <v>1973</v>
      </c>
      <c r="F5080" s="5" t="s">
        <v>3421</v>
      </c>
      <c r="H5080" s="5" t="s">
        <v>5398</v>
      </c>
      <c r="I5080" s="6" t="s">
        <v>17483</v>
      </c>
      <c r="J5080" s="6" t="s">
        <v>17484</v>
      </c>
      <c r="K5080" s="17">
        <v>5</v>
      </c>
      <c r="L5080" s="17" t="s">
        <v>7730</v>
      </c>
      <c r="M5080" s="9">
        <v>1.3</v>
      </c>
      <c r="N5080" s="9"/>
      <c r="O5080" s="21"/>
      <c r="Q5080" s="29"/>
      <c r="U5080" s="17"/>
      <c r="V5080" s="2"/>
      <c r="Y5080" t="str">
        <f t="shared" si="326"/>
        <v/>
      </c>
      <c r="AA5080" t="str">
        <f t="shared" si="327"/>
        <v/>
      </c>
      <c r="AC5080" s="7"/>
      <c r="AD5080" t="s">
        <v>17483</v>
      </c>
      <c r="AE5080">
        <f t="shared" si="325"/>
        <v>0</v>
      </c>
      <c r="AG5080" s="2"/>
      <c r="AI5080" s="7"/>
    </row>
    <row r="5081" spans="1:35" ht="11" customHeight="1" outlineLevel="1" x14ac:dyDescent="0.25">
      <c r="A5081" t="s">
        <v>5412</v>
      </c>
      <c r="C5081" s="2" t="s">
        <v>12974</v>
      </c>
      <c r="D5081" s="2">
        <v>531</v>
      </c>
      <c r="E5081" s="7">
        <v>1973</v>
      </c>
      <c r="F5081" s="5" t="s">
        <v>4199</v>
      </c>
      <c r="H5081" s="5" t="s">
        <v>5398</v>
      </c>
      <c r="I5081" s="6" t="s">
        <v>4200</v>
      </c>
      <c r="J5081" s="6" t="s">
        <v>17484</v>
      </c>
      <c r="K5081" s="17">
        <v>6</v>
      </c>
      <c r="L5081" s="17" t="s">
        <v>7732</v>
      </c>
      <c r="M5081" s="9"/>
      <c r="N5081" s="9"/>
      <c r="O5081" s="21"/>
      <c r="Q5081" s="29"/>
      <c r="U5081" s="17"/>
      <c r="V5081" s="2">
        <v>504</v>
      </c>
      <c r="Y5081" t="str">
        <f t="shared" si="326"/>
        <v/>
      </c>
      <c r="AA5081" t="str">
        <f t="shared" si="327"/>
        <v/>
      </c>
      <c r="AC5081" s="7"/>
      <c r="AD5081" t="s">
        <v>4200</v>
      </c>
      <c r="AE5081">
        <f t="shared" si="325"/>
        <v>0</v>
      </c>
      <c r="AG5081" s="2"/>
      <c r="AH5081" t="s">
        <v>1388</v>
      </c>
      <c r="AI5081" s="7" t="s">
        <v>4610</v>
      </c>
    </row>
    <row r="5082" spans="1:35" ht="11" customHeight="1" outlineLevel="1" x14ac:dyDescent="0.25">
      <c r="A5082" t="s">
        <v>5412</v>
      </c>
      <c r="C5082" s="2" t="s">
        <v>12974</v>
      </c>
      <c r="D5082" s="2">
        <v>533</v>
      </c>
      <c r="E5082" s="7">
        <v>1973</v>
      </c>
      <c r="F5082" s="5" t="s">
        <v>14689</v>
      </c>
      <c r="H5082" s="5" t="s">
        <v>5398</v>
      </c>
      <c r="I5082" s="6" t="s">
        <v>17485</v>
      </c>
      <c r="J5082" s="6" t="s">
        <v>17484</v>
      </c>
      <c r="K5082" s="17">
        <v>5</v>
      </c>
      <c r="L5082" s="17" t="s">
        <v>7732</v>
      </c>
      <c r="M5082" s="9"/>
      <c r="N5082" s="9"/>
      <c r="O5082" s="21"/>
      <c r="Q5082" s="29"/>
      <c r="U5082" s="17"/>
      <c r="V5082" s="2"/>
      <c r="Y5082" t="str">
        <f t="shared" si="326"/>
        <v/>
      </c>
      <c r="AA5082">
        <f t="shared" si="327"/>
        <v>1</v>
      </c>
      <c r="AC5082" s="7"/>
      <c r="AD5082" t="s">
        <v>17485</v>
      </c>
      <c r="AE5082">
        <f t="shared" si="325"/>
        <v>0</v>
      </c>
      <c r="AG5082" s="2"/>
      <c r="AI5082" s="7"/>
    </row>
    <row r="5083" spans="1:35" ht="11" customHeight="1" outlineLevel="1" x14ac:dyDescent="0.25">
      <c r="A5083" t="s">
        <v>5412</v>
      </c>
      <c r="C5083" s="2" t="s">
        <v>12974</v>
      </c>
      <c r="D5083" s="2">
        <v>565</v>
      </c>
      <c r="E5083" s="7">
        <v>1974</v>
      </c>
      <c r="F5083" s="5" t="s">
        <v>17486</v>
      </c>
      <c r="H5083" s="5" t="s">
        <v>5398</v>
      </c>
      <c r="I5083" s="6" t="s">
        <v>17483</v>
      </c>
      <c r="J5083" s="6" t="s">
        <v>17487</v>
      </c>
      <c r="K5083" s="17">
        <v>5</v>
      </c>
      <c r="L5083" s="17" t="s">
        <v>7732</v>
      </c>
      <c r="M5083" s="9"/>
      <c r="N5083" s="9"/>
      <c r="O5083" s="21"/>
      <c r="Q5083" s="29"/>
      <c r="U5083" s="17"/>
      <c r="V5083" s="2"/>
      <c r="Y5083" t="str">
        <f t="shared" si="326"/>
        <v/>
      </c>
      <c r="AA5083" t="str">
        <f t="shared" si="327"/>
        <v/>
      </c>
      <c r="AC5083" s="7"/>
      <c r="AD5083" t="s">
        <v>17483</v>
      </c>
      <c r="AE5083">
        <f t="shared" si="325"/>
        <v>0</v>
      </c>
      <c r="AG5083" s="2"/>
      <c r="AI5083" s="7"/>
    </row>
    <row r="5084" spans="1:35" ht="11" customHeight="1" outlineLevel="1" x14ac:dyDescent="0.25">
      <c r="A5084" t="s">
        <v>5412</v>
      </c>
      <c r="C5084" s="2" t="s">
        <v>12974</v>
      </c>
      <c r="D5084" s="2">
        <v>576</v>
      </c>
      <c r="E5084" s="7">
        <v>1974</v>
      </c>
      <c r="F5084" s="5" t="s">
        <v>5137</v>
      </c>
      <c r="H5084" s="5" t="s">
        <v>5398</v>
      </c>
      <c r="I5084" s="6" t="s">
        <v>2685</v>
      </c>
      <c r="J5084" s="6" t="s">
        <v>11719</v>
      </c>
      <c r="K5084" s="17">
        <v>6</v>
      </c>
      <c r="L5084" s="17" t="s">
        <v>7730</v>
      </c>
      <c r="M5084" s="9">
        <v>2.4</v>
      </c>
      <c r="N5084" s="9"/>
      <c r="O5084" s="21"/>
      <c r="Q5084" s="29"/>
      <c r="U5084" s="17"/>
      <c r="V5084" s="2">
        <v>548</v>
      </c>
      <c r="Y5084" t="str">
        <f t="shared" si="326"/>
        <v/>
      </c>
      <c r="AA5084" t="str">
        <f t="shared" si="327"/>
        <v/>
      </c>
      <c r="AC5084" s="7"/>
      <c r="AD5084" t="s">
        <v>2685</v>
      </c>
      <c r="AE5084">
        <f t="shared" si="325"/>
        <v>0</v>
      </c>
      <c r="AG5084" s="2"/>
      <c r="AH5084" t="s">
        <v>1388</v>
      </c>
      <c r="AI5084" s="7" t="s">
        <v>4610</v>
      </c>
    </row>
    <row r="5085" spans="1:35" ht="11" customHeight="1" outlineLevel="1" x14ac:dyDescent="0.25">
      <c r="A5085" t="s">
        <v>5412</v>
      </c>
      <c r="C5085" s="2" t="s">
        <v>12974</v>
      </c>
      <c r="D5085" s="2">
        <v>580</v>
      </c>
      <c r="E5085" s="7">
        <v>1974</v>
      </c>
      <c r="F5085" s="5" t="s">
        <v>14689</v>
      </c>
      <c r="H5085" s="5" t="s">
        <v>5398</v>
      </c>
      <c r="I5085" s="6" t="s">
        <v>2685</v>
      </c>
      <c r="J5085" s="6" t="s">
        <v>11719</v>
      </c>
      <c r="K5085" s="17">
        <v>6</v>
      </c>
      <c r="L5085" s="17" t="s">
        <v>7730</v>
      </c>
      <c r="M5085" s="9">
        <v>2.2999999999999998</v>
      </c>
      <c r="N5085" s="9"/>
      <c r="O5085" s="21"/>
      <c r="Q5085" s="29"/>
      <c r="U5085" s="17"/>
      <c r="V5085" s="2">
        <v>552</v>
      </c>
      <c r="Y5085" t="str">
        <f t="shared" si="326"/>
        <v/>
      </c>
      <c r="AA5085">
        <f t="shared" si="327"/>
        <v>1</v>
      </c>
      <c r="AC5085" s="7"/>
      <c r="AD5085" t="s">
        <v>2685</v>
      </c>
      <c r="AE5085">
        <f t="shared" si="325"/>
        <v>0</v>
      </c>
      <c r="AG5085" s="2"/>
      <c r="AH5085" t="s">
        <v>1388</v>
      </c>
      <c r="AI5085" s="7" t="s">
        <v>4922</v>
      </c>
    </row>
    <row r="5086" spans="1:35" ht="11" customHeight="1" outlineLevel="1" x14ac:dyDescent="0.25">
      <c r="A5086" t="s">
        <v>5412</v>
      </c>
      <c r="C5086" s="2" t="s">
        <v>12974</v>
      </c>
      <c r="D5086" s="2">
        <v>612</v>
      </c>
      <c r="E5086" s="7">
        <v>1975</v>
      </c>
      <c r="F5086" s="5" t="s">
        <v>5068</v>
      </c>
      <c r="H5086" s="5" t="s">
        <v>5398</v>
      </c>
      <c r="I5086" s="6" t="s">
        <v>17488</v>
      </c>
      <c r="J5086" s="6" t="s">
        <v>6992</v>
      </c>
      <c r="K5086" s="17">
        <v>5</v>
      </c>
      <c r="L5086" s="17" t="s">
        <v>7732</v>
      </c>
      <c r="M5086" s="9"/>
      <c r="N5086" s="9"/>
      <c r="O5086" s="21"/>
      <c r="Q5086" s="29"/>
      <c r="U5086" s="17"/>
      <c r="V5086" s="2"/>
      <c r="Y5086" t="str">
        <f t="shared" si="326"/>
        <v/>
      </c>
      <c r="AA5086" t="str">
        <f t="shared" si="327"/>
        <v/>
      </c>
      <c r="AC5086" s="7"/>
      <c r="AD5086" t="s">
        <v>17488</v>
      </c>
      <c r="AE5086">
        <f t="shared" si="325"/>
        <v>0</v>
      </c>
      <c r="AG5086" s="2"/>
      <c r="AI5086" s="7"/>
    </row>
    <row r="5087" spans="1:35" ht="11" customHeight="1" outlineLevel="1" x14ac:dyDescent="0.25">
      <c r="A5087" t="s">
        <v>5412</v>
      </c>
      <c r="C5087" s="2" t="s">
        <v>12974</v>
      </c>
      <c r="D5087" s="2">
        <v>613</v>
      </c>
      <c r="E5087" s="7">
        <v>1975</v>
      </c>
      <c r="F5087" s="5" t="s">
        <v>6383</v>
      </c>
      <c r="H5087" s="5" t="s">
        <v>5398</v>
      </c>
      <c r="I5087" s="6" t="s">
        <v>17488</v>
      </c>
      <c r="J5087" s="6" t="s">
        <v>6992</v>
      </c>
      <c r="K5087" s="17">
        <v>5</v>
      </c>
      <c r="L5087" s="17" t="s">
        <v>7730</v>
      </c>
      <c r="M5087" s="9">
        <v>0.2</v>
      </c>
      <c r="N5087" s="9"/>
      <c r="O5087" s="21"/>
      <c r="Q5087" s="29"/>
      <c r="U5087" s="17"/>
      <c r="V5087" s="2"/>
      <c r="Y5087" t="str">
        <f t="shared" si="326"/>
        <v/>
      </c>
      <c r="AA5087" t="str">
        <f t="shared" si="327"/>
        <v/>
      </c>
      <c r="AC5087" s="7"/>
      <c r="AD5087" t="s">
        <v>17488</v>
      </c>
      <c r="AE5087">
        <f t="shared" si="325"/>
        <v>0</v>
      </c>
      <c r="AG5087" s="2"/>
      <c r="AI5087" s="7"/>
    </row>
    <row r="5088" spans="1:35" ht="11" customHeight="1" outlineLevel="1" x14ac:dyDescent="0.25">
      <c r="A5088" t="s">
        <v>5412</v>
      </c>
      <c r="C5088" s="2" t="s">
        <v>12974</v>
      </c>
      <c r="D5088" s="2">
        <v>614</v>
      </c>
      <c r="E5088" s="7">
        <v>1975</v>
      </c>
      <c r="F5088" s="5" t="s">
        <v>4732</v>
      </c>
      <c r="H5088" s="5" t="s">
        <v>5398</v>
      </c>
      <c r="I5088" s="6" t="s">
        <v>17488</v>
      </c>
      <c r="J5088" s="6" t="s">
        <v>6992</v>
      </c>
      <c r="K5088" s="17">
        <v>5</v>
      </c>
      <c r="L5088" s="17" t="s">
        <v>7730</v>
      </c>
      <c r="M5088" s="9">
        <v>0.2</v>
      </c>
      <c r="N5088" s="9"/>
      <c r="O5088" s="21"/>
      <c r="Q5088" s="29"/>
      <c r="U5088" s="17"/>
      <c r="V5088" s="2"/>
      <c r="Y5088" t="str">
        <f t="shared" si="326"/>
        <v/>
      </c>
      <c r="AA5088" t="str">
        <f t="shared" si="327"/>
        <v/>
      </c>
      <c r="AC5088" s="7"/>
      <c r="AD5088" t="s">
        <v>17488</v>
      </c>
      <c r="AE5088">
        <f t="shared" ref="AE5088:AE5151" si="328">COUNTIF(I5088,"*Fuji*")</f>
        <v>0</v>
      </c>
      <c r="AG5088" s="2"/>
      <c r="AI5088" s="7"/>
    </row>
    <row r="5089" spans="1:35" ht="11" customHeight="1" outlineLevel="1" x14ac:dyDescent="0.25">
      <c r="A5089" t="s">
        <v>5412</v>
      </c>
      <c r="C5089" s="2" t="s">
        <v>12974</v>
      </c>
      <c r="D5089" s="2">
        <v>615</v>
      </c>
      <c r="E5089" s="7">
        <v>1975</v>
      </c>
      <c r="F5089" s="5" t="s">
        <v>3217</v>
      </c>
      <c r="H5089" s="5" t="s">
        <v>5398</v>
      </c>
      <c r="I5089" s="6" t="s">
        <v>17488</v>
      </c>
      <c r="J5089" s="6" t="s">
        <v>6992</v>
      </c>
      <c r="K5089" s="17">
        <v>5</v>
      </c>
      <c r="L5089" s="17" t="s">
        <v>7730</v>
      </c>
      <c r="M5089" s="9">
        <v>0.2</v>
      </c>
      <c r="N5089" s="9"/>
      <c r="O5089" s="21"/>
      <c r="Q5089" s="29"/>
      <c r="U5089" s="17"/>
      <c r="V5089" s="2"/>
      <c r="Y5089" t="str">
        <f t="shared" si="326"/>
        <v/>
      </c>
      <c r="AA5089" t="str">
        <f t="shared" si="327"/>
        <v/>
      </c>
      <c r="AC5089" s="7"/>
      <c r="AD5089" t="s">
        <v>17488</v>
      </c>
      <c r="AE5089">
        <f t="shared" si="328"/>
        <v>0</v>
      </c>
      <c r="AG5089" s="2"/>
      <c r="AI5089" s="7"/>
    </row>
    <row r="5090" spans="1:35" ht="11" customHeight="1" outlineLevel="1" x14ac:dyDescent="0.25">
      <c r="A5090" t="s">
        <v>5412</v>
      </c>
      <c r="C5090" s="2" t="s">
        <v>12974</v>
      </c>
      <c r="D5090" s="2">
        <v>616</v>
      </c>
      <c r="E5090" s="7">
        <v>1975</v>
      </c>
      <c r="F5090" s="5" t="s">
        <v>5139</v>
      </c>
      <c r="H5090" s="5" t="s">
        <v>5398</v>
      </c>
      <c r="I5090" s="6" t="s">
        <v>17488</v>
      </c>
      <c r="J5090" s="6" t="s">
        <v>6992</v>
      </c>
      <c r="K5090" s="17">
        <v>5</v>
      </c>
      <c r="L5090" s="17" t="s">
        <v>7732</v>
      </c>
      <c r="M5090" s="9"/>
      <c r="N5090" s="9"/>
      <c r="O5090" s="21"/>
      <c r="Q5090" s="29"/>
      <c r="U5090" s="17"/>
      <c r="V5090" s="2"/>
      <c r="Y5090" t="str">
        <f t="shared" si="326"/>
        <v/>
      </c>
      <c r="AA5090" t="str">
        <f t="shared" si="327"/>
        <v/>
      </c>
      <c r="AC5090" s="7"/>
      <c r="AD5090" t="s">
        <v>17488</v>
      </c>
      <c r="AE5090">
        <f t="shared" si="328"/>
        <v>0</v>
      </c>
      <c r="AG5090" s="2"/>
      <c r="AI5090" s="7"/>
    </row>
    <row r="5091" spans="1:35" ht="11" customHeight="1" outlineLevel="1" x14ac:dyDescent="0.25">
      <c r="A5091" t="s">
        <v>5412</v>
      </c>
      <c r="C5091" s="2" t="s">
        <v>12974</v>
      </c>
      <c r="D5091" s="2">
        <v>630</v>
      </c>
      <c r="E5091" s="7">
        <v>1975</v>
      </c>
      <c r="F5091" s="5" t="s">
        <v>1776</v>
      </c>
      <c r="H5091" s="5" t="s">
        <v>5398</v>
      </c>
      <c r="I5091" s="6" t="s">
        <v>17483</v>
      </c>
      <c r="J5091" s="6" t="s">
        <v>6992</v>
      </c>
      <c r="K5091" s="17">
        <v>5</v>
      </c>
      <c r="L5091" s="17" t="s">
        <v>7732</v>
      </c>
      <c r="M5091" s="9"/>
      <c r="N5091" s="9"/>
      <c r="O5091" s="21"/>
      <c r="Q5091" s="29"/>
      <c r="U5091" s="17"/>
      <c r="V5091" s="2"/>
      <c r="Y5091" t="str">
        <f t="shared" si="326"/>
        <v/>
      </c>
      <c r="AA5091" t="str">
        <f t="shared" si="327"/>
        <v/>
      </c>
      <c r="AC5091" s="7"/>
      <c r="AD5091" t="s">
        <v>17483</v>
      </c>
      <c r="AE5091">
        <f t="shared" si="328"/>
        <v>0</v>
      </c>
      <c r="AG5091" s="2"/>
      <c r="AI5091" s="7"/>
    </row>
    <row r="5092" spans="1:35" ht="11" customHeight="1" outlineLevel="1" x14ac:dyDescent="0.25">
      <c r="A5092" t="s">
        <v>5412</v>
      </c>
      <c r="C5092" s="2" t="s">
        <v>12974</v>
      </c>
      <c r="D5092" s="2">
        <v>639</v>
      </c>
      <c r="E5092" s="7">
        <v>1975</v>
      </c>
      <c r="F5092" s="5" t="s">
        <v>14689</v>
      </c>
      <c r="H5092" s="5" t="s">
        <v>5398</v>
      </c>
      <c r="I5092" s="6" t="s">
        <v>17489</v>
      </c>
      <c r="J5092" s="6" t="s">
        <v>17490</v>
      </c>
      <c r="K5092" s="17">
        <v>5</v>
      </c>
      <c r="L5092" s="17" t="s">
        <v>7730</v>
      </c>
      <c r="M5092" s="9">
        <v>2.1</v>
      </c>
      <c r="N5092" s="9"/>
      <c r="O5092" s="21"/>
      <c r="Q5092" s="29"/>
      <c r="U5092" s="17"/>
      <c r="V5092" s="2"/>
      <c r="Y5092" t="str">
        <f t="shared" si="326"/>
        <v/>
      </c>
      <c r="AA5092">
        <f t="shared" si="327"/>
        <v>1</v>
      </c>
      <c r="AC5092" s="7"/>
      <c r="AD5092" t="s">
        <v>17489</v>
      </c>
      <c r="AE5092">
        <f t="shared" si="328"/>
        <v>0</v>
      </c>
      <c r="AG5092" s="2"/>
      <c r="AI5092" s="7"/>
    </row>
    <row r="5093" spans="1:35" ht="11" customHeight="1" outlineLevel="1" x14ac:dyDescent="0.25">
      <c r="A5093" t="s">
        <v>5412</v>
      </c>
      <c r="C5093" s="2" t="s">
        <v>12974</v>
      </c>
      <c r="D5093" s="2">
        <v>657</v>
      </c>
      <c r="E5093" s="7">
        <v>1975</v>
      </c>
      <c r="F5093" s="5" t="s">
        <v>5852</v>
      </c>
      <c r="H5093" s="5" t="s">
        <v>5398</v>
      </c>
      <c r="I5093" s="6" t="s">
        <v>4201</v>
      </c>
      <c r="J5093" s="6" t="s">
        <v>6992</v>
      </c>
      <c r="K5093" s="17">
        <v>3</v>
      </c>
      <c r="L5093" s="17" t="s">
        <v>7732</v>
      </c>
      <c r="M5093" s="9"/>
      <c r="N5093" s="9"/>
      <c r="O5093" s="21"/>
      <c r="Q5093" s="29"/>
      <c r="U5093" s="17"/>
      <c r="V5093" s="2">
        <v>602</v>
      </c>
      <c r="Y5093" t="str">
        <f t="shared" si="326"/>
        <v/>
      </c>
      <c r="AA5093" t="str">
        <f t="shared" si="327"/>
        <v/>
      </c>
      <c r="AC5093" s="7"/>
      <c r="AD5093" t="s">
        <v>4201</v>
      </c>
      <c r="AE5093">
        <f t="shared" si="328"/>
        <v>0</v>
      </c>
      <c r="AG5093" s="2"/>
      <c r="AH5093" t="s">
        <v>1388</v>
      </c>
      <c r="AI5093" s="7" t="s">
        <v>4922</v>
      </c>
    </row>
    <row r="5094" spans="1:35" ht="11" customHeight="1" outlineLevel="1" x14ac:dyDescent="0.25">
      <c r="A5094" t="s">
        <v>5412</v>
      </c>
      <c r="C5094" s="2" t="s">
        <v>12974</v>
      </c>
      <c r="D5094" s="2">
        <v>652</v>
      </c>
      <c r="E5094" s="7">
        <v>1975</v>
      </c>
      <c r="F5094" s="5" t="s">
        <v>1640</v>
      </c>
      <c r="H5094" s="5" t="s">
        <v>5398</v>
      </c>
      <c r="I5094" s="6" t="s">
        <v>4202</v>
      </c>
      <c r="J5094" s="6" t="s">
        <v>17491</v>
      </c>
      <c r="K5094" s="17">
        <v>6</v>
      </c>
      <c r="L5094" s="17" t="s">
        <v>7730</v>
      </c>
      <c r="M5094" s="9">
        <v>2.8</v>
      </c>
      <c r="N5094" s="9"/>
      <c r="O5094" s="21"/>
      <c r="Q5094" s="29"/>
      <c r="U5094" s="17"/>
      <c r="V5094" s="2">
        <v>624</v>
      </c>
      <c r="Y5094" t="str">
        <f t="shared" si="326"/>
        <v/>
      </c>
      <c r="AA5094" t="str">
        <f t="shared" si="327"/>
        <v/>
      </c>
      <c r="AC5094" s="7"/>
      <c r="AD5094" t="s">
        <v>4202</v>
      </c>
      <c r="AE5094">
        <f t="shared" si="328"/>
        <v>0</v>
      </c>
      <c r="AG5094" s="2"/>
      <c r="AH5094" t="s">
        <v>1388</v>
      </c>
      <c r="AI5094" s="7" t="s">
        <v>4610</v>
      </c>
    </row>
    <row r="5095" spans="1:35" ht="11" customHeight="1" outlineLevel="1" x14ac:dyDescent="0.25">
      <c r="A5095" t="s">
        <v>5412</v>
      </c>
      <c r="C5095" s="2" t="s">
        <v>12974</v>
      </c>
      <c r="D5095" s="2">
        <v>782</v>
      </c>
      <c r="E5095" s="7">
        <v>1976</v>
      </c>
      <c r="F5095" s="5" t="s">
        <v>1640</v>
      </c>
      <c r="H5095" s="5" t="s">
        <v>5398</v>
      </c>
      <c r="I5095" s="6" t="s">
        <v>17492</v>
      </c>
      <c r="J5095" s="6" t="s">
        <v>17182</v>
      </c>
      <c r="K5095" s="17">
        <v>6</v>
      </c>
      <c r="L5095" s="17" t="s">
        <v>7730</v>
      </c>
      <c r="M5095" s="9">
        <v>3.2</v>
      </c>
      <c r="N5095" s="9"/>
      <c r="O5095" s="21"/>
      <c r="Q5095" s="29"/>
      <c r="U5095" s="17"/>
      <c r="V5095" s="2"/>
      <c r="Y5095" t="str">
        <f t="shared" si="326"/>
        <v/>
      </c>
      <c r="AA5095" t="str">
        <f t="shared" si="327"/>
        <v/>
      </c>
      <c r="AC5095" s="7"/>
      <c r="AD5095" t="s">
        <v>17492</v>
      </c>
      <c r="AE5095">
        <f t="shared" si="328"/>
        <v>0</v>
      </c>
      <c r="AG5095" s="2"/>
      <c r="AI5095" s="7"/>
    </row>
    <row r="5096" spans="1:35" ht="11" customHeight="1" outlineLevel="1" x14ac:dyDescent="0.25">
      <c r="A5096" t="s">
        <v>5412</v>
      </c>
      <c r="C5096" s="2" t="s">
        <v>12974</v>
      </c>
      <c r="D5096" s="2">
        <v>835</v>
      </c>
      <c r="E5096" s="7">
        <v>1977</v>
      </c>
      <c r="F5096" s="5" t="s">
        <v>4732</v>
      </c>
      <c r="H5096" s="5" t="s">
        <v>5398</v>
      </c>
      <c r="I5096" s="6" t="s">
        <v>17494</v>
      </c>
      <c r="J5096" s="6" t="s">
        <v>17493</v>
      </c>
      <c r="K5096" s="17">
        <v>5</v>
      </c>
      <c r="L5096" s="17" t="s">
        <v>7730</v>
      </c>
      <c r="M5096" s="9">
        <v>0.8</v>
      </c>
      <c r="N5096" s="9"/>
      <c r="O5096" s="21"/>
      <c r="Q5096" s="29"/>
      <c r="U5096" s="17"/>
      <c r="V5096" s="2"/>
      <c r="Y5096" t="str">
        <f t="shared" si="326"/>
        <v/>
      </c>
      <c r="AA5096" t="str">
        <f t="shared" si="327"/>
        <v/>
      </c>
      <c r="AC5096" s="7"/>
      <c r="AD5096" t="s">
        <v>17494</v>
      </c>
      <c r="AE5096">
        <f t="shared" si="328"/>
        <v>0</v>
      </c>
      <c r="AG5096" s="2"/>
      <c r="AI5096" s="7"/>
    </row>
    <row r="5097" spans="1:35" ht="11" customHeight="1" outlineLevel="1" x14ac:dyDescent="0.25">
      <c r="A5097" t="s">
        <v>5412</v>
      </c>
      <c r="C5097" s="2" t="s">
        <v>12974</v>
      </c>
      <c r="D5097" s="2">
        <v>837</v>
      </c>
      <c r="E5097" s="7">
        <v>1977</v>
      </c>
      <c r="F5097" s="5" t="s">
        <v>1640</v>
      </c>
      <c r="H5097" s="5" t="s">
        <v>5398</v>
      </c>
      <c r="I5097" s="6" t="s">
        <v>17495</v>
      </c>
      <c r="J5097" s="6" t="s">
        <v>17493</v>
      </c>
      <c r="K5097" s="17">
        <v>5</v>
      </c>
      <c r="L5097" s="17" t="s">
        <v>7730</v>
      </c>
      <c r="M5097" s="9">
        <v>0.8</v>
      </c>
      <c r="N5097" s="9"/>
      <c r="O5097" s="21"/>
      <c r="Q5097" s="29"/>
      <c r="U5097" s="17"/>
      <c r="V5097" s="2"/>
      <c r="Y5097" t="str">
        <f t="shared" si="326"/>
        <v/>
      </c>
      <c r="AA5097" t="str">
        <f t="shared" si="327"/>
        <v/>
      </c>
      <c r="AC5097" s="7"/>
      <c r="AD5097" t="s">
        <v>17495</v>
      </c>
      <c r="AE5097">
        <f t="shared" si="328"/>
        <v>0</v>
      </c>
      <c r="AG5097" s="2"/>
      <c r="AI5097" s="7"/>
    </row>
    <row r="5098" spans="1:35" ht="11" customHeight="1" outlineLevel="1" x14ac:dyDescent="0.25">
      <c r="A5098" t="s">
        <v>5412</v>
      </c>
      <c r="C5098" s="2" t="s">
        <v>12974</v>
      </c>
      <c r="D5098" s="2">
        <v>941</v>
      </c>
      <c r="E5098" s="7">
        <v>1978</v>
      </c>
      <c r="F5098" s="5" t="s">
        <v>15725</v>
      </c>
      <c r="H5098" s="5" t="s">
        <v>5398</v>
      </c>
      <c r="I5098" s="6" t="s">
        <v>17497</v>
      </c>
      <c r="J5098" s="6" t="s">
        <v>17496</v>
      </c>
      <c r="K5098" s="17">
        <v>6</v>
      </c>
      <c r="L5098" s="17" t="s">
        <v>7730</v>
      </c>
      <c r="M5098" s="9">
        <v>6.5</v>
      </c>
      <c r="N5098" s="9"/>
      <c r="O5098" s="21"/>
      <c r="Q5098" s="29"/>
      <c r="U5098" s="17"/>
      <c r="V5098" s="2"/>
      <c r="Y5098" t="str">
        <f t="shared" si="326"/>
        <v/>
      </c>
      <c r="AA5098">
        <f t="shared" si="327"/>
        <v>1</v>
      </c>
      <c r="AC5098" s="7"/>
      <c r="AD5098" t="s">
        <v>17497</v>
      </c>
      <c r="AE5098">
        <f t="shared" si="328"/>
        <v>0</v>
      </c>
      <c r="AG5098" s="2"/>
      <c r="AI5098" s="7"/>
    </row>
    <row r="5099" spans="1:35" ht="11" customHeight="1" outlineLevel="1" x14ac:dyDescent="0.25">
      <c r="A5099" t="s">
        <v>5412</v>
      </c>
      <c r="C5099" s="2" t="s">
        <v>12974</v>
      </c>
      <c r="D5099" s="2">
        <v>949</v>
      </c>
      <c r="E5099" s="7">
        <v>1979</v>
      </c>
      <c r="F5099" s="5" t="s">
        <v>5504</v>
      </c>
      <c r="H5099" s="5" t="s">
        <v>5398</v>
      </c>
      <c r="I5099" s="6" t="s">
        <v>17494</v>
      </c>
      <c r="J5099" s="6" t="s">
        <v>9247</v>
      </c>
      <c r="K5099" s="17">
        <v>5</v>
      </c>
      <c r="L5099" s="17" t="s">
        <v>7730</v>
      </c>
      <c r="M5099" s="9">
        <v>2.4</v>
      </c>
      <c r="N5099" s="9"/>
      <c r="O5099" s="21"/>
      <c r="Q5099" s="29"/>
      <c r="U5099" s="17"/>
      <c r="V5099" s="2"/>
      <c r="Y5099" t="str">
        <f t="shared" si="326"/>
        <v/>
      </c>
      <c r="AA5099" t="str">
        <f t="shared" si="327"/>
        <v/>
      </c>
      <c r="AC5099" s="7"/>
      <c r="AD5099" t="s">
        <v>17494</v>
      </c>
      <c r="AE5099">
        <f t="shared" si="328"/>
        <v>0</v>
      </c>
      <c r="AG5099" s="2"/>
      <c r="AI5099" s="7"/>
    </row>
    <row r="5100" spans="1:35" ht="11" customHeight="1" outlineLevel="1" x14ac:dyDescent="0.25">
      <c r="A5100" t="s">
        <v>5412</v>
      </c>
      <c r="C5100" s="2" t="s">
        <v>12974</v>
      </c>
      <c r="D5100" s="2">
        <v>973</v>
      </c>
      <c r="E5100" s="7">
        <v>1979</v>
      </c>
      <c r="F5100" s="5" t="s">
        <v>5139</v>
      </c>
      <c r="H5100" s="5" t="s">
        <v>5398</v>
      </c>
      <c r="I5100" s="6" t="s">
        <v>5509</v>
      </c>
      <c r="J5100" s="6" t="s">
        <v>17498</v>
      </c>
      <c r="K5100" s="17">
        <v>6</v>
      </c>
      <c r="L5100" s="17" t="s">
        <v>7730</v>
      </c>
      <c r="M5100" s="9">
        <v>2</v>
      </c>
      <c r="N5100" s="9"/>
      <c r="O5100" s="21"/>
      <c r="Q5100" s="29"/>
      <c r="U5100" s="17"/>
      <c r="V5100" s="2">
        <v>931</v>
      </c>
      <c r="Y5100" t="str">
        <f t="shared" si="326"/>
        <v/>
      </c>
      <c r="AA5100" t="str">
        <f t="shared" si="327"/>
        <v/>
      </c>
      <c r="AC5100" s="7"/>
      <c r="AD5100" t="s">
        <v>5509</v>
      </c>
      <c r="AE5100">
        <f t="shared" si="328"/>
        <v>0</v>
      </c>
      <c r="AG5100" s="2"/>
      <c r="AH5100" t="s">
        <v>1388</v>
      </c>
      <c r="AI5100" s="7" t="s">
        <v>4610</v>
      </c>
    </row>
    <row r="5101" spans="1:35" ht="11" customHeight="1" outlineLevel="1" x14ac:dyDescent="0.25">
      <c r="A5101" t="s">
        <v>5412</v>
      </c>
      <c r="C5101" s="2" t="s">
        <v>12974</v>
      </c>
      <c r="D5101" s="2">
        <v>974</v>
      </c>
      <c r="E5101" s="7">
        <v>1979</v>
      </c>
      <c r="F5101" s="5" t="s">
        <v>6311</v>
      </c>
      <c r="H5101" s="5" t="s">
        <v>5398</v>
      </c>
      <c r="I5101" s="6" t="s">
        <v>5509</v>
      </c>
      <c r="J5101" s="6" t="s">
        <v>17498</v>
      </c>
      <c r="K5101" s="17">
        <v>6</v>
      </c>
      <c r="L5101" s="17" t="s">
        <v>7730</v>
      </c>
      <c r="M5101" s="9">
        <v>2</v>
      </c>
      <c r="N5101" s="9"/>
      <c r="O5101" s="21"/>
      <c r="Q5101" s="29"/>
      <c r="U5101" s="17"/>
      <c r="V5101" s="2">
        <v>932</v>
      </c>
      <c r="Y5101" t="str">
        <f t="shared" si="326"/>
        <v/>
      </c>
      <c r="AA5101" t="str">
        <f t="shared" si="327"/>
        <v/>
      </c>
      <c r="AC5101" s="7"/>
      <c r="AD5101" t="s">
        <v>5509</v>
      </c>
      <c r="AE5101">
        <f t="shared" si="328"/>
        <v>0</v>
      </c>
      <c r="AG5101" s="2"/>
      <c r="AH5101" t="s">
        <v>1388</v>
      </c>
      <c r="AI5101" s="7" t="s">
        <v>4610</v>
      </c>
    </row>
    <row r="5102" spans="1:35" ht="11" customHeight="1" outlineLevel="1" x14ac:dyDescent="0.25">
      <c r="A5102" t="s">
        <v>5412</v>
      </c>
      <c r="C5102" s="2" t="s">
        <v>12974</v>
      </c>
      <c r="D5102" s="2">
        <v>1007</v>
      </c>
      <c r="E5102" s="7">
        <v>1980</v>
      </c>
      <c r="F5102" s="5" t="s">
        <v>17499</v>
      </c>
      <c r="H5102" s="5" t="s">
        <v>5398</v>
      </c>
      <c r="I5102" s="6" t="s">
        <v>17488</v>
      </c>
      <c r="J5102" s="6" t="s">
        <v>17504</v>
      </c>
      <c r="K5102" s="17">
        <v>5</v>
      </c>
      <c r="L5102" s="17" t="s">
        <v>7732</v>
      </c>
      <c r="M5102" s="9"/>
      <c r="N5102" s="9"/>
      <c r="O5102" s="21"/>
      <c r="Q5102" s="29"/>
      <c r="U5102" s="17"/>
      <c r="V5102" s="2"/>
      <c r="Y5102" t="str">
        <f t="shared" si="326"/>
        <v/>
      </c>
      <c r="AA5102" t="str">
        <f t="shared" si="327"/>
        <v/>
      </c>
      <c r="AC5102" s="7"/>
      <c r="AD5102" t="s">
        <v>17488</v>
      </c>
      <c r="AE5102">
        <f t="shared" si="328"/>
        <v>0</v>
      </c>
      <c r="AG5102" s="2"/>
      <c r="AI5102" s="7"/>
    </row>
    <row r="5103" spans="1:35" ht="11" customHeight="1" outlineLevel="1" x14ac:dyDescent="0.25">
      <c r="A5103" t="s">
        <v>5412</v>
      </c>
      <c r="C5103" s="2" t="s">
        <v>12974</v>
      </c>
      <c r="D5103" s="2">
        <v>1008</v>
      </c>
      <c r="E5103" s="7">
        <v>1980</v>
      </c>
      <c r="F5103" s="5" t="s">
        <v>1821</v>
      </c>
      <c r="H5103" s="5" t="s">
        <v>5398</v>
      </c>
      <c r="I5103" s="6" t="s">
        <v>17488</v>
      </c>
      <c r="J5103" s="6" t="s">
        <v>17504</v>
      </c>
      <c r="K5103" s="17">
        <v>5</v>
      </c>
      <c r="L5103" s="17" t="s">
        <v>7732</v>
      </c>
      <c r="M5103" s="9"/>
      <c r="N5103" s="9"/>
      <c r="O5103" s="21"/>
      <c r="Q5103" s="29"/>
      <c r="U5103" s="17"/>
      <c r="V5103" s="2"/>
      <c r="Y5103" t="str">
        <f t="shared" si="326"/>
        <v/>
      </c>
      <c r="AA5103" t="str">
        <f t="shared" si="327"/>
        <v/>
      </c>
      <c r="AC5103" s="7"/>
      <c r="AD5103" t="s">
        <v>17488</v>
      </c>
      <c r="AE5103">
        <f t="shared" si="328"/>
        <v>0</v>
      </c>
      <c r="AG5103" s="2"/>
      <c r="AI5103" s="7"/>
    </row>
    <row r="5104" spans="1:35" ht="11" customHeight="1" outlineLevel="1" x14ac:dyDescent="0.25">
      <c r="A5104" t="s">
        <v>5412</v>
      </c>
      <c r="C5104" s="2" t="s">
        <v>12974</v>
      </c>
      <c r="D5104" s="2">
        <v>1017</v>
      </c>
      <c r="E5104" s="7">
        <v>1980</v>
      </c>
      <c r="F5104" s="5" t="s">
        <v>17461</v>
      </c>
      <c r="H5104" s="5" t="s">
        <v>5398</v>
      </c>
      <c r="I5104" s="6" t="s">
        <v>17483</v>
      </c>
      <c r="J5104" s="6" t="s">
        <v>17504</v>
      </c>
      <c r="K5104" s="17">
        <v>5</v>
      </c>
      <c r="L5104" s="17" t="s">
        <v>7732</v>
      </c>
      <c r="M5104" s="9"/>
      <c r="N5104" s="9"/>
      <c r="O5104" s="21"/>
      <c r="Q5104" s="29"/>
      <c r="U5104" s="17"/>
      <c r="V5104" s="2"/>
      <c r="Y5104" t="str">
        <f t="shared" si="326"/>
        <v/>
      </c>
      <c r="AA5104" t="str">
        <f t="shared" si="327"/>
        <v/>
      </c>
      <c r="AC5104" s="7"/>
      <c r="AD5104" t="s">
        <v>17483</v>
      </c>
      <c r="AE5104">
        <f t="shared" si="328"/>
        <v>0</v>
      </c>
      <c r="AG5104" s="2"/>
      <c r="AI5104" s="7"/>
    </row>
    <row r="5105" spans="1:35" ht="11" customHeight="1" outlineLevel="1" x14ac:dyDescent="0.25">
      <c r="A5105" t="s">
        <v>5412</v>
      </c>
      <c r="C5105" s="2" t="s">
        <v>12974</v>
      </c>
      <c r="D5105" s="2">
        <v>1018</v>
      </c>
      <c r="E5105" s="7">
        <v>1980</v>
      </c>
      <c r="F5105" s="5" t="s">
        <v>17500</v>
      </c>
      <c r="H5105" s="5" t="s">
        <v>5398</v>
      </c>
      <c r="I5105" s="6" t="s">
        <v>17483</v>
      </c>
      <c r="J5105" s="6" t="s">
        <v>17504</v>
      </c>
      <c r="K5105" s="17">
        <v>5</v>
      </c>
      <c r="L5105" s="17" t="s">
        <v>7732</v>
      </c>
      <c r="M5105" s="9"/>
      <c r="N5105" s="9"/>
      <c r="O5105" s="21"/>
      <c r="Q5105" s="29"/>
      <c r="U5105" s="17"/>
      <c r="V5105" s="2"/>
      <c r="Y5105" t="str">
        <f t="shared" si="326"/>
        <v/>
      </c>
      <c r="AA5105" t="str">
        <f t="shared" si="327"/>
        <v/>
      </c>
      <c r="AC5105" s="7"/>
      <c r="AD5105" t="s">
        <v>17483</v>
      </c>
      <c r="AE5105">
        <f t="shared" si="328"/>
        <v>0</v>
      </c>
      <c r="AG5105" s="2"/>
      <c r="AI5105" s="7"/>
    </row>
    <row r="5106" spans="1:35" ht="11" customHeight="1" outlineLevel="1" x14ac:dyDescent="0.25">
      <c r="A5106" t="s">
        <v>5412</v>
      </c>
      <c r="C5106" s="2" t="s">
        <v>12974</v>
      </c>
      <c r="D5106" s="2">
        <v>1019</v>
      </c>
      <c r="E5106" s="7">
        <v>1980</v>
      </c>
      <c r="F5106" s="5" t="s">
        <v>17501</v>
      </c>
      <c r="H5106" s="5" t="s">
        <v>5398</v>
      </c>
      <c r="I5106" s="6" t="s">
        <v>17483</v>
      </c>
      <c r="J5106" s="6" t="s">
        <v>17504</v>
      </c>
      <c r="K5106" s="17">
        <v>5</v>
      </c>
      <c r="L5106" s="17" t="s">
        <v>7732</v>
      </c>
      <c r="M5106" s="9"/>
      <c r="N5106" s="9"/>
      <c r="O5106" s="21"/>
      <c r="Q5106" s="29"/>
      <c r="U5106" s="17"/>
      <c r="V5106" s="2"/>
      <c r="Y5106" t="str">
        <f t="shared" si="326"/>
        <v/>
      </c>
      <c r="AA5106" t="str">
        <f t="shared" si="327"/>
        <v/>
      </c>
      <c r="AC5106" s="7"/>
      <c r="AD5106" t="s">
        <v>17483</v>
      </c>
      <c r="AE5106">
        <f t="shared" si="328"/>
        <v>0</v>
      </c>
      <c r="AG5106" s="2"/>
      <c r="AI5106" s="7"/>
    </row>
    <row r="5107" spans="1:35" ht="11" customHeight="1" outlineLevel="1" x14ac:dyDescent="0.25">
      <c r="A5107" t="s">
        <v>5412</v>
      </c>
      <c r="C5107" s="2" t="s">
        <v>12974</v>
      </c>
      <c r="D5107" s="2">
        <v>1020</v>
      </c>
      <c r="E5107" s="7">
        <v>1980</v>
      </c>
      <c r="F5107" s="5" t="s">
        <v>17502</v>
      </c>
      <c r="H5107" s="5" t="s">
        <v>5398</v>
      </c>
      <c r="I5107" s="6" t="s">
        <v>17483</v>
      </c>
      <c r="J5107" s="6" t="s">
        <v>17504</v>
      </c>
      <c r="K5107" s="17">
        <v>5</v>
      </c>
      <c r="L5107" s="17" t="s">
        <v>7732</v>
      </c>
      <c r="M5107" s="9"/>
      <c r="N5107" s="9"/>
      <c r="O5107" s="21"/>
      <c r="Q5107" s="29"/>
      <c r="U5107" s="17"/>
      <c r="V5107" s="2"/>
      <c r="Y5107" t="str">
        <f t="shared" si="326"/>
        <v/>
      </c>
      <c r="AA5107" t="str">
        <f t="shared" si="327"/>
        <v/>
      </c>
      <c r="AC5107" s="7"/>
      <c r="AD5107" t="s">
        <v>17483</v>
      </c>
      <c r="AE5107">
        <f t="shared" si="328"/>
        <v>0</v>
      </c>
      <c r="AG5107" s="2"/>
      <c r="AI5107" s="7"/>
    </row>
    <row r="5108" spans="1:35" ht="11" customHeight="1" outlineLevel="1" x14ac:dyDescent="0.25">
      <c r="A5108" t="s">
        <v>5412</v>
      </c>
      <c r="C5108" s="2" t="s">
        <v>12974</v>
      </c>
      <c r="D5108" s="2">
        <v>1021</v>
      </c>
      <c r="E5108" s="7">
        <v>1980</v>
      </c>
      <c r="F5108" s="5" t="s">
        <v>17503</v>
      </c>
      <c r="H5108" s="5" t="s">
        <v>5398</v>
      </c>
      <c r="I5108" s="6" t="s">
        <v>4203</v>
      </c>
      <c r="J5108" s="6" t="s">
        <v>17504</v>
      </c>
      <c r="K5108" s="17">
        <v>3</v>
      </c>
      <c r="L5108" s="17" t="s">
        <v>7730</v>
      </c>
      <c r="M5108" s="9">
        <v>3.4</v>
      </c>
      <c r="N5108" s="9"/>
      <c r="O5108" s="21"/>
      <c r="Q5108" s="29"/>
      <c r="T5108">
        <v>1</v>
      </c>
      <c r="U5108" s="17"/>
      <c r="V5108" s="2">
        <v>979</v>
      </c>
      <c r="Y5108" t="str">
        <f t="shared" si="326"/>
        <v/>
      </c>
      <c r="AA5108" t="str">
        <f t="shared" si="327"/>
        <v/>
      </c>
      <c r="AC5108" s="7"/>
      <c r="AD5108" t="s">
        <v>4203</v>
      </c>
      <c r="AE5108">
        <f t="shared" si="328"/>
        <v>0</v>
      </c>
      <c r="AG5108" s="2"/>
      <c r="AH5108" t="s">
        <v>1388</v>
      </c>
      <c r="AI5108" s="7" t="s">
        <v>4922</v>
      </c>
    </row>
    <row r="5109" spans="1:35" ht="11" customHeight="1" outlineLevel="1" x14ac:dyDescent="0.25">
      <c r="A5109" t="s">
        <v>5412</v>
      </c>
      <c r="C5109" s="2" t="s">
        <v>12974</v>
      </c>
      <c r="D5109" s="2">
        <v>1048</v>
      </c>
      <c r="E5109" s="7">
        <v>1980</v>
      </c>
      <c r="F5109" s="5" t="s">
        <v>5068</v>
      </c>
      <c r="H5109" s="5" t="s">
        <v>5398</v>
      </c>
      <c r="I5109" s="6" t="s">
        <v>15498</v>
      </c>
      <c r="J5109" s="6" t="s">
        <v>17505</v>
      </c>
      <c r="K5109" s="17">
        <v>5</v>
      </c>
      <c r="L5109" s="17" t="s">
        <v>7732</v>
      </c>
      <c r="M5109" s="9"/>
      <c r="N5109" s="9"/>
      <c r="O5109" s="21"/>
      <c r="Q5109" s="29"/>
      <c r="U5109" s="17"/>
      <c r="V5109" s="2"/>
      <c r="Y5109" t="str">
        <f t="shared" si="326"/>
        <v/>
      </c>
      <c r="AA5109" t="str">
        <f t="shared" si="327"/>
        <v/>
      </c>
      <c r="AC5109" s="7"/>
      <c r="AD5109" t="s">
        <v>15498</v>
      </c>
      <c r="AE5109">
        <f t="shared" si="328"/>
        <v>0</v>
      </c>
      <c r="AG5109" s="2"/>
      <c r="AI5109" s="7"/>
    </row>
    <row r="5110" spans="1:35" ht="11" customHeight="1" outlineLevel="1" x14ac:dyDescent="0.25">
      <c r="A5110" t="s">
        <v>5412</v>
      </c>
      <c r="C5110" s="2" t="s">
        <v>12974</v>
      </c>
      <c r="D5110" s="2">
        <v>1049</v>
      </c>
      <c r="E5110" s="7">
        <v>1980</v>
      </c>
      <c r="F5110" s="5" t="s">
        <v>6383</v>
      </c>
      <c r="H5110" s="5" t="s">
        <v>5398</v>
      </c>
      <c r="I5110" s="6" t="s">
        <v>15498</v>
      </c>
      <c r="J5110" s="6" t="s">
        <v>17505</v>
      </c>
      <c r="K5110" s="17">
        <v>5</v>
      </c>
      <c r="L5110" s="17" t="s">
        <v>7732</v>
      </c>
      <c r="M5110" s="9"/>
      <c r="N5110" s="9"/>
      <c r="O5110" s="21"/>
      <c r="Q5110" s="29"/>
      <c r="U5110" s="17"/>
      <c r="V5110" s="2"/>
      <c r="Y5110" t="str">
        <f t="shared" si="326"/>
        <v/>
      </c>
      <c r="AA5110" t="str">
        <f t="shared" si="327"/>
        <v/>
      </c>
      <c r="AC5110" s="7"/>
      <c r="AD5110" t="s">
        <v>15498</v>
      </c>
      <c r="AE5110">
        <f t="shared" si="328"/>
        <v>0</v>
      </c>
      <c r="AG5110" s="2"/>
      <c r="AI5110" s="7"/>
    </row>
    <row r="5111" spans="1:35" ht="11" customHeight="1" outlineLevel="1" x14ac:dyDescent="0.25">
      <c r="A5111" t="s">
        <v>5412</v>
      </c>
      <c r="C5111" s="2" t="s">
        <v>12974</v>
      </c>
      <c r="D5111" s="2">
        <v>1050</v>
      </c>
      <c r="E5111" s="7">
        <v>1980</v>
      </c>
      <c r="F5111" s="5" t="s">
        <v>4732</v>
      </c>
      <c r="H5111" s="5" t="s">
        <v>5398</v>
      </c>
      <c r="I5111" s="6" t="s">
        <v>15498</v>
      </c>
      <c r="J5111" s="6" t="s">
        <v>17505</v>
      </c>
      <c r="K5111" s="17">
        <v>5</v>
      </c>
      <c r="L5111" s="17" t="s">
        <v>7732</v>
      </c>
      <c r="M5111" s="9"/>
      <c r="N5111" s="9"/>
      <c r="O5111" s="21"/>
      <c r="Q5111" s="29"/>
      <c r="U5111" s="17"/>
      <c r="V5111" s="2"/>
      <c r="Y5111" t="str">
        <f t="shared" si="326"/>
        <v/>
      </c>
      <c r="AA5111" t="str">
        <f t="shared" si="327"/>
        <v/>
      </c>
      <c r="AC5111" s="7"/>
      <c r="AD5111" t="s">
        <v>15498</v>
      </c>
      <c r="AE5111">
        <f t="shared" si="328"/>
        <v>0</v>
      </c>
      <c r="AG5111" s="2"/>
      <c r="AI5111" s="7"/>
    </row>
    <row r="5112" spans="1:35" ht="11" customHeight="1" outlineLevel="1" x14ac:dyDescent="0.25">
      <c r="A5112" t="s">
        <v>5412</v>
      </c>
      <c r="C5112" s="2" t="s">
        <v>12974</v>
      </c>
      <c r="D5112" s="2">
        <v>1051</v>
      </c>
      <c r="E5112" s="7">
        <v>1980</v>
      </c>
      <c r="F5112" s="5" t="s">
        <v>183</v>
      </c>
      <c r="H5112" s="5" t="s">
        <v>5398</v>
      </c>
      <c r="I5112" s="6" t="s">
        <v>15498</v>
      </c>
      <c r="J5112" s="6" t="s">
        <v>17505</v>
      </c>
      <c r="K5112" s="17">
        <v>5</v>
      </c>
      <c r="L5112" s="17" t="s">
        <v>7732</v>
      </c>
      <c r="M5112" s="9"/>
      <c r="N5112" s="9"/>
      <c r="O5112" s="21"/>
      <c r="Q5112" s="29"/>
      <c r="U5112" s="17"/>
      <c r="V5112" s="2"/>
      <c r="Y5112" t="str">
        <f t="shared" si="326"/>
        <v/>
      </c>
      <c r="AA5112" t="str">
        <f t="shared" si="327"/>
        <v/>
      </c>
      <c r="AC5112" s="7"/>
      <c r="AD5112" t="s">
        <v>15498</v>
      </c>
      <c r="AE5112">
        <f t="shared" si="328"/>
        <v>0</v>
      </c>
      <c r="AG5112" s="2"/>
      <c r="AI5112" s="7"/>
    </row>
    <row r="5113" spans="1:35" ht="11" customHeight="1" outlineLevel="1" x14ac:dyDescent="0.25">
      <c r="A5113" t="s">
        <v>5412</v>
      </c>
      <c r="C5113" s="2" t="s">
        <v>12974</v>
      </c>
      <c r="D5113" s="2">
        <v>1052</v>
      </c>
      <c r="E5113" s="7">
        <v>1980</v>
      </c>
      <c r="F5113" s="5" t="s">
        <v>5139</v>
      </c>
      <c r="H5113" s="5" t="s">
        <v>5398</v>
      </c>
      <c r="I5113" s="6" t="s">
        <v>15498</v>
      </c>
      <c r="J5113" s="6" t="s">
        <v>17505</v>
      </c>
      <c r="K5113" s="17">
        <v>5</v>
      </c>
      <c r="L5113" s="17" t="s">
        <v>7732</v>
      </c>
      <c r="M5113" s="9"/>
      <c r="N5113" s="9"/>
      <c r="O5113" s="21"/>
      <c r="Q5113" s="29"/>
      <c r="U5113" s="17"/>
      <c r="V5113" s="2"/>
      <c r="Y5113" t="str">
        <f t="shared" si="326"/>
        <v/>
      </c>
      <c r="AA5113" t="str">
        <f t="shared" si="327"/>
        <v/>
      </c>
      <c r="AC5113" s="7"/>
      <c r="AD5113" t="s">
        <v>15498</v>
      </c>
      <c r="AE5113">
        <f t="shared" si="328"/>
        <v>0</v>
      </c>
      <c r="AG5113" s="2"/>
      <c r="AI5113" s="7"/>
    </row>
    <row r="5114" spans="1:35" ht="11" customHeight="1" outlineLevel="1" x14ac:dyDescent="0.25">
      <c r="A5114" t="s">
        <v>5412</v>
      </c>
      <c r="C5114" s="2" t="s">
        <v>12974</v>
      </c>
      <c r="D5114" s="2">
        <v>1053</v>
      </c>
      <c r="E5114" s="7">
        <v>1980</v>
      </c>
      <c r="F5114" s="5" t="s">
        <v>1629</v>
      </c>
      <c r="H5114" s="5" t="s">
        <v>5398</v>
      </c>
      <c r="I5114" s="6" t="s">
        <v>15498</v>
      </c>
      <c r="J5114" s="6" t="s">
        <v>17505</v>
      </c>
      <c r="K5114" s="17">
        <v>5</v>
      </c>
      <c r="L5114" s="17" t="s">
        <v>7732</v>
      </c>
      <c r="M5114" s="9"/>
      <c r="N5114" s="9"/>
      <c r="O5114" s="21"/>
      <c r="Q5114" s="29"/>
      <c r="U5114" s="17"/>
      <c r="V5114" s="2"/>
      <c r="Y5114" t="str">
        <f t="shared" si="326"/>
        <v/>
      </c>
      <c r="AA5114" t="str">
        <f t="shared" si="327"/>
        <v/>
      </c>
      <c r="AC5114" s="7"/>
      <c r="AD5114" t="s">
        <v>15498</v>
      </c>
      <c r="AE5114">
        <f t="shared" si="328"/>
        <v>0</v>
      </c>
      <c r="AG5114" s="2"/>
      <c r="AI5114" s="7"/>
    </row>
    <row r="5115" spans="1:35" ht="11" customHeight="1" outlineLevel="1" x14ac:dyDescent="0.25">
      <c r="A5115" t="s">
        <v>5412</v>
      </c>
      <c r="C5115" s="2" t="s">
        <v>12974</v>
      </c>
      <c r="D5115" s="2">
        <v>1054</v>
      </c>
      <c r="E5115" s="7">
        <v>1980</v>
      </c>
      <c r="F5115" s="5" t="s">
        <v>5138</v>
      </c>
      <c r="H5115" s="5" t="s">
        <v>5398</v>
      </c>
      <c r="I5115" s="6" t="s">
        <v>15498</v>
      </c>
      <c r="J5115" s="6" t="s">
        <v>17505</v>
      </c>
      <c r="K5115" s="17">
        <v>5</v>
      </c>
      <c r="L5115" s="17" t="s">
        <v>7730</v>
      </c>
      <c r="M5115" s="9">
        <v>0.55000000000000004</v>
      </c>
      <c r="N5115" s="9"/>
      <c r="O5115" s="21"/>
      <c r="Q5115" s="29"/>
      <c r="U5115" s="17"/>
      <c r="V5115" s="2"/>
      <c r="Y5115" t="str">
        <f t="shared" si="326"/>
        <v/>
      </c>
      <c r="AA5115" t="str">
        <f t="shared" si="327"/>
        <v/>
      </c>
      <c r="AC5115" s="7"/>
      <c r="AD5115" t="s">
        <v>15498</v>
      </c>
      <c r="AE5115">
        <f t="shared" si="328"/>
        <v>0</v>
      </c>
      <c r="AG5115" s="2"/>
      <c r="AI5115" s="7"/>
    </row>
    <row r="5116" spans="1:35" ht="11" customHeight="1" outlineLevel="1" x14ac:dyDescent="0.25">
      <c r="A5116" t="s">
        <v>5412</v>
      </c>
      <c r="C5116" s="2" t="s">
        <v>12974</v>
      </c>
      <c r="D5116" s="2">
        <v>1055</v>
      </c>
      <c r="E5116" s="7">
        <v>1980</v>
      </c>
      <c r="F5116" s="5" t="s">
        <v>1935</v>
      </c>
      <c r="H5116" s="5" t="s">
        <v>5398</v>
      </c>
      <c r="I5116" s="6" t="s">
        <v>15498</v>
      </c>
      <c r="J5116" s="6" t="s">
        <v>17505</v>
      </c>
      <c r="K5116" s="17">
        <v>5</v>
      </c>
      <c r="L5116" s="17" t="s">
        <v>7732</v>
      </c>
      <c r="M5116" s="9"/>
      <c r="N5116" s="9"/>
      <c r="O5116" s="21"/>
      <c r="Q5116" s="29"/>
      <c r="U5116" s="17"/>
      <c r="V5116" s="2"/>
      <c r="Y5116" t="str">
        <f t="shared" si="326"/>
        <v/>
      </c>
      <c r="AA5116" t="str">
        <f t="shared" si="327"/>
        <v/>
      </c>
      <c r="AC5116" s="7"/>
      <c r="AD5116" t="s">
        <v>15498</v>
      </c>
      <c r="AE5116">
        <f t="shared" si="328"/>
        <v>0</v>
      </c>
      <c r="AG5116" s="2"/>
      <c r="AI5116" s="7"/>
    </row>
    <row r="5117" spans="1:35" ht="11" customHeight="1" outlineLevel="1" x14ac:dyDescent="0.25">
      <c r="A5117" t="s">
        <v>5412</v>
      </c>
      <c r="C5117" s="2" t="s">
        <v>12974</v>
      </c>
      <c r="D5117" s="2">
        <v>1056</v>
      </c>
      <c r="E5117" s="7">
        <v>1980</v>
      </c>
      <c r="F5117" s="5" t="s">
        <v>5239</v>
      </c>
      <c r="H5117" s="5" t="s">
        <v>5398</v>
      </c>
      <c r="I5117" s="6" t="s">
        <v>15498</v>
      </c>
      <c r="J5117" s="6" t="s">
        <v>17505</v>
      </c>
      <c r="K5117" s="17">
        <v>5</v>
      </c>
      <c r="L5117" s="17" t="s">
        <v>7730</v>
      </c>
      <c r="M5117" s="9">
        <v>0.55000000000000004</v>
      </c>
      <c r="N5117" s="9"/>
      <c r="O5117" s="21"/>
      <c r="Q5117" s="29"/>
      <c r="U5117" s="17"/>
      <c r="V5117" s="2"/>
      <c r="Y5117" t="str">
        <f t="shared" si="326"/>
        <v/>
      </c>
      <c r="AA5117" t="str">
        <f t="shared" si="327"/>
        <v/>
      </c>
      <c r="AC5117" s="7"/>
      <c r="AD5117" t="s">
        <v>15498</v>
      </c>
      <c r="AE5117">
        <f t="shared" si="328"/>
        <v>0</v>
      </c>
      <c r="AG5117" s="2"/>
      <c r="AI5117" s="7"/>
    </row>
    <row r="5118" spans="1:35" ht="11" customHeight="1" outlineLevel="1" x14ac:dyDescent="0.25">
      <c r="A5118" t="s">
        <v>5412</v>
      </c>
      <c r="C5118" s="2" t="s">
        <v>12974</v>
      </c>
      <c r="D5118" s="2">
        <v>1057</v>
      </c>
      <c r="E5118" s="7">
        <v>1980</v>
      </c>
      <c r="F5118" s="5" t="s">
        <v>2974</v>
      </c>
      <c r="H5118" s="5" t="s">
        <v>5398</v>
      </c>
      <c r="I5118" s="6" t="s">
        <v>15498</v>
      </c>
      <c r="J5118" s="6" t="s">
        <v>17505</v>
      </c>
      <c r="K5118" s="17">
        <v>5</v>
      </c>
      <c r="L5118" s="17" t="s">
        <v>7730</v>
      </c>
      <c r="M5118" s="9">
        <v>0.55000000000000004</v>
      </c>
      <c r="N5118" s="9"/>
      <c r="O5118" s="21"/>
      <c r="Q5118" s="29"/>
      <c r="U5118" s="17"/>
      <c r="V5118" s="2"/>
      <c r="Y5118" t="str">
        <f t="shared" si="326"/>
        <v/>
      </c>
      <c r="AA5118" t="str">
        <f t="shared" si="327"/>
        <v/>
      </c>
      <c r="AC5118" s="7"/>
      <c r="AD5118" t="s">
        <v>15498</v>
      </c>
      <c r="AE5118">
        <f t="shared" si="328"/>
        <v>0</v>
      </c>
      <c r="AG5118" s="2"/>
      <c r="AI5118" s="7"/>
    </row>
    <row r="5119" spans="1:35" ht="11" customHeight="1" outlineLevel="1" x14ac:dyDescent="0.25">
      <c r="A5119" t="s">
        <v>5412</v>
      </c>
      <c r="C5119" s="2" t="s">
        <v>12974</v>
      </c>
      <c r="D5119" s="2">
        <v>1058</v>
      </c>
      <c r="E5119" s="7">
        <v>1980</v>
      </c>
      <c r="F5119" s="5" t="s">
        <v>5140</v>
      </c>
      <c r="H5119" s="5" t="s">
        <v>5398</v>
      </c>
      <c r="I5119" s="6" t="s">
        <v>15498</v>
      </c>
      <c r="J5119" s="6" t="s">
        <v>17505</v>
      </c>
      <c r="K5119" s="17">
        <v>5</v>
      </c>
      <c r="L5119" s="17" t="s">
        <v>7730</v>
      </c>
      <c r="M5119" s="9">
        <v>0.55000000000000004</v>
      </c>
      <c r="N5119" s="9"/>
      <c r="O5119" s="21"/>
      <c r="Q5119" s="29"/>
      <c r="U5119" s="17"/>
      <c r="V5119" s="2"/>
      <c r="Y5119" t="str">
        <f t="shared" si="326"/>
        <v/>
      </c>
      <c r="AA5119" t="str">
        <f t="shared" si="327"/>
        <v/>
      </c>
      <c r="AC5119" s="7"/>
      <c r="AD5119" t="s">
        <v>15498</v>
      </c>
      <c r="AE5119">
        <f t="shared" si="328"/>
        <v>0</v>
      </c>
      <c r="AG5119" s="2"/>
      <c r="AI5119" s="7"/>
    </row>
    <row r="5120" spans="1:35" ht="11" customHeight="1" outlineLevel="1" x14ac:dyDescent="0.25">
      <c r="A5120" t="s">
        <v>5412</v>
      </c>
      <c r="C5120" s="2" t="s">
        <v>12974</v>
      </c>
      <c r="D5120" s="2">
        <v>1059</v>
      </c>
      <c r="E5120" s="7">
        <v>1980</v>
      </c>
      <c r="F5120" s="5" t="s">
        <v>5279</v>
      </c>
      <c r="H5120" s="5" t="s">
        <v>5398</v>
      </c>
      <c r="I5120" s="6" t="s">
        <v>15498</v>
      </c>
      <c r="J5120" s="6" t="s">
        <v>17505</v>
      </c>
      <c r="K5120" s="17">
        <v>5</v>
      </c>
      <c r="L5120" s="17" t="s">
        <v>7730</v>
      </c>
      <c r="M5120" s="9">
        <v>0.55000000000000004</v>
      </c>
      <c r="N5120" s="9"/>
      <c r="O5120" s="21"/>
      <c r="Q5120" s="29"/>
      <c r="U5120" s="17"/>
      <c r="V5120" s="2"/>
      <c r="Y5120" t="str">
        <f t="shared" si="326"/>
        <v/>
      </c>
      <c r="AA5120" t="str">
        <f t="shared" si="327"/>
        <v/>
      </c>
      <c r="AC5120" s="7"/>
      <c r="AD5120" t="s">
        <v>15498</v>
      </c>
      <c r="AE5120">
        <f t="shared" si="328"/>
        <v>0</v>
      </c>
      <c r="AG5120" s="2"/>
      <c r="AI5120" s="7"/>
    </row>
    <row r="5121" spans="1:35" ht="11" customHeight="1" outlineLevel="1" x14ac:dyDescent="0.25">
      <c r="A5121" t="s">
        <v>5412</v>
      </c>
      <c r="C5121" s="2" t="s">
        <v>12974</v>
      </c>
      <c r="D5121" s="2">
        <v>1060</v>
      </c>
      <c r="E5121" s="7">
        <v>1980</v>
      </c>
      <c r="F5121" s="5" t="s">
        <v>2348</v>
      </c>
      <c r="H5121" s="5" t="s">
        <v>5398</v>
      </c>
      <c r="I5121" s="6" t="s">
        <v>15498</v>
      </c>
      <c r="J5121" s="6" t="s">
        <v>17505</v>
      </c>
      <c r="K5121" s="17">
        <v>5</v>
      </c>
      <c r="L5121" s="17" t="s">
        <v>7730</v>
      </c>
      <c r="M5121" s="9">
        <v>0.55000000000000004</v>
      </c>
      <c r="N5121" s="9"/>
      <c r="O5121" s="21"/>
      <c r="Q5121" s="29"/>
      <c r="U5121" s="17"/>
      <c r="V5121" s="2"/>
      <c r="Y5121" t="str">
        <f t="shared" si="326"/>
        <v/>
      </c>
      <c r="AA5121" t="str">
        <f t="shared" si="327"/>
        <v/>
      </c>
      <c r="AC5121" s="7"/>
      <c r="AD5121" t="s">
        <v>15498</v>
      </c>
      <c r="AE5121">
        <f t="shared" si="328"/>
        <v>0</v>
      </c>
      <c r="AG5121" s="2"/>
      <c r="AI5121" s="7"/>
    </row>
    <row r="5122" spans="1:35" ht="11" customHeight="1" outlineLevel="1" x14ac:dyDescent="0.25">
      <c r="A5122" t="s">
        <v>5412</v>
      </c>
      <c r="C5122" s="2" t="s">
        <v>12974</v>
      </c>
      <c r="D5122" s="2">
        <v>1061</v>
      </c>
      <c r="E5122" s="7">
        <v>1980</v>
      </c>
      <c r="F5122" s="5" t="s">
        <v>3421</v>
      </c>
      <c r="H5122" s="5" t="s">
        <v>5398</v>
      </c>
      <c r="I5122" s="6" t="s">
        <v>15498</v>
      </c>
      <c r="J5122" s="6" t="s">
        <v>17505</v>
      </c>
      <c r="K5122" s="17">
        <v>5</v>
      </c>
      <c r="L5122" s="17" t="s">
        <v>7730</v>
      </c>
      <c r="M5122" s="9">
        <v>0.55000000000000004</v>
      </c>
      <c r="N5122" s="9"/>
      <c r="O5122" s="21"/>
      <c r="Q5122" s="29"/>
      <c r="U5122" s="17"/>
      <c r="V5122" s="2"/>
      <c r="Y5122" t="str">
        <f t="shared" si="326"/>
        <v/>
      </c>
      <c r="AA5122" t="str">
        <f t="shared" si="327"/>
        <v/>
      </c>
      <c r="AC5122" s="7"/>
      <c r="AD5122" t="s">
        <v>15498</v>
      </c>
      <c r="AE5122">
        <f t="shared" si="328"/>
        <v>0</v>
      </c>
      <c r="AG5122" s="2"/>
      <c r="AI5122" s="7"/>
    </row>
    <row r="5123" spans="1:35" ht="11" customHeight="1" outlineLevel="1" x14ac:dyDescent="0.25">
      <c r="A5123" t="s">
        <v>5412</v>
      </c>
      <c r="C5123" s="2" t="s">
        <v>12974</v>
      </c>
      <c r="D5123" s="2">
        <v>1062</v>
      </c>
      <c r="E5123" s="7">
        <v>1980</v>
      </c>
      <c r="F5123" s="5" t="s">
        <v>5296</v>
      </c>
      <c r="H5123" s="5" t="s">
        <v>5398</v>
      </c>
      <c r="I5123" s="6" t="s">
        <v>15498</v>
      </c>
      <c r="J5123" s="6" t="s">
        <v>17505</v>
      </c>
      <c r="K5123" s="17">
        <v>5</v>
      </c>
      <c r="L5123" s="17" t="s">
        <v>7730</v>
      </c>
      <c r="M5123" s="9">
        <v>0.55000000000000004</v>
      </c>
      <c r="N5123" s="9"/>
      <c r="O5123" s="21"/>
      <c r="Q5123" s="29"/>
      <c r="U5123" s="17"/>
      <c r="V5123" s="2"/>
      <c r="Y5123" t="str">
        <f t="shared" si="326"/>
        <v/>
      </c>
      <c r="AA5123" t="str">
        <f t="shared" si="327"/>
        <v/>
      </c>
      <c r="AC5123" s="7"/>
      <c r="AD5123" t="s">
        <v>15498</v>
      </c>
      <c r="AE5123">
        <f t="shared" si="328"/>
        <v>0</v>
      </c>
      <c r="AG5123" s="2"/>
      <c r="AI5123" s="7"/>
    </row>
    <row r="5124" spans="1:35" ht="11" customHeight="1" outlineLevel="1" x14ac:dyDescent="0.25">
      <c r="A5124" t="s">
        <v>5412</v>
      </c>
      <c r="C5124" s="2" t="s">
        <v>12974</v>
      </c>
      <c r="D5124" s="2">
        <v>1063</v>
      </c>
      <c r="E5124" s="7">
        <v>1980</v>
      </c>
      <c r="F5124" s="5" t="s">
        <v>6311</v>
      </c>
      <c r="H5124" s="5" t="s">
        <v>5398</v>
      </c>
      <c r="I5124" s="6" t="s">
        <v>15498</v>
      </c>
      <c r="J5124" s="6" t="s">
        <v>17505</v>
      </c>
      <c r="K5124" s="17">
        <v>5</v>
      </c>
      <c r="L5124" s="17" t="s">
        <v>7730</v>
      </c>
      <c r="M5124" s="9">
        <v>0.55000000000000004</v>
      </c>
      <c r="N5124" s="9"/>
      <c r="O5124" s="21"/>
      <c r="Q5124" s="29"/>
      <c r="U5124" s="17"/>
      <c r="V5124" s="2"/>
      <c r="Y5124" t="str">
        <f t="shared" si="326"/>
        <v/>
      </c>
      <c r="AA5124" t="str">
        <f t="shared" si="327"/>
        <v/>
      </c>
      <c r="AC5124" s="7"/>
      <c r="AD5124" t="s">
        <v>15498</v>
      </c>
      <c r="AE5124">
        <f t="shared" si="328"/>
        <v>0</v>
      </c>
      <c r="AG5124" s="2"/>
      <c r="AI5124" s="7"/>
    </row>
    <row r="5125" spans="1:35" ht="11" customHeight="1" outlineLevel="1" x14ac:dyDescent="0.25">
      <c r="A5125" t="s">
        <v>5412</v>
      </c>
      <c r="C5125" s="2" t="s">
        <v>12974</v>
      </c>
      <c r="D5125" s="2">
        <v>1064</v>
      </c>
      <c r="E5125" s="7">
        <v>1980</v>
      </c>
      <c r="F5125" s="5" t="s">
        <v>69</v>
      </c>
      <c r="H5125" s="5" t="s">
        <v>5398</v>
      </c>
      <c r="I5125" s="6" t="s">
        <v>15498</v>
      </c>
      <c r="J5125" s="6" t="s">
        <v>17505</v>
      </c>
      <c r="K5125" s="17">
        <v>3</v>
      </c>
      <c r="L5125" s="17" t="s">
        <v>7732</v>
      </c>
      <c r="M5125" s="9"/>
      <c r="N5125" s="9"/>
      <c r="O5125" s="21"/>
      <c r="Q5125" s="29"/>
      <c r="U5125" s="17"/>
      <c r="V5125" s="2"/>
      <c r="Y5125" t="str">
        <f t="shared" si="326"/>
        <v/>
      </c>
      <c r="AA5125" t="str">
        <f t="shared" si="327"/>
        <v/>
      </c>
      <c r="AC5125" s="7"/>
      <c r="AD5125" t="s">
        <v>15498</v>
      </c>
      <c r="AE5125">
        <f t="shared" si="328"/>
        <v>0</v>
      </c>
      <c r="AG5125" s="2"/>
      <c r="AI5125" s="7"/>
    </row>
    <row r="5126" spans="1:35" ht="11" customHeight="1" outlineLevel="1" x14ac:dyDescent="0.25">
      <c r="A5126" t="s">
        <v>5412</v>
      </c>
      <c r="C5126" s="2" t="s">
        <v>12974</v>
      </c>
      <c r="D5126" s="2">
        <v>1065</v>
      </c>
      <c r="E5126" s="7">
        <v>1980</v>
      </c>
      <c r="F5126" s="5" t="s">
        <v>1776</v>
      </c>
      <c r="H5126" s="5" t="s">
        <v>5398</v>
      </c>
      <c r="I5126" s="6" t="s">
        <v>15498</v>
      </c>
      <c r="J5126" s="6" t="s">
        <v>17505</v>
      </c>
      <c r="K5126" s="17">
        <v>5</v>
      </c>
      <c r="L5126" s="17" t="s">
        <v>7732</v>
      </c>
      <c r="M5126" s="9"/>
      <c r="N5126" s="9"/>
      <c r="O5126" s="21"/>
      <c r="Q5126" s="29"/>
      <c r="U5126" s="17"/>
      <c r="V5126" s="2"/>
      <c r="Y5126" t="str">
        <f t="shared" si="326"/>
        <v/>
      </c>
      <c r="AA5126" t="str">
        <f t="shared" si="327"/>
        <v/>
      </c>
      <c r="AC5126" s="7"/>
      <c r="AD5126" t="s">
        <v>15498</v>
      </c>
      <c r="AE5126">
        <f t="shared" si="328"/>
        <v>0</v>
      </c>
      <c r="AG5126" s="2"/>
      <c r="AI5126" s="7"/>
    </row>
    <row r="5127" spans="1:35" ht="11" customHeight="1" outlineLevel="1" x14ac:dyDescent="0.25">
      <c r="A5127" t="s">
        <v>5412</v>
      </c>
      <c r="C5127" s="2" t="s">
        <v>12974</v>
      </c>
      <c r="D5127" s="2">
        <v>1066</v>
      </c>
      <c r="E5127" s="7">
        <v>1980</v>
      </c>
      <c r="F5127" s="5" t="s">
        <v>5852</v>
      </c>
      <c r="H5127" s="5" t="s">
        <v>5398</v>
      </c>
      <c r="I5127" s="6" t="s">
        <v>15498</v>
      </c>
      <c r="J5127" s="6" t="s">
        <v>17505</v>
      </c>
      <c r="K5127" s="17">
        <v>5</v>
      </c>
      <c r="L5127" s="17" t="s">
        <v>7732</v>
      </c>
      <c r="M5127" s="9"/>
      <c r="N5127" s="9"/>
      <c r="O5127" s="21"/>
      <c r="Q5127" s="29"/>
      <c r="U5127" s="17"/>
      <c r="V5127" s="2"/>
      <c r="Y5127" t="str">
        <f t="shared" si="326"/>
        <v/>
      </c>
      <c r="AA5127" t="str">
        <f t="shared" si="327"/>
        <v/>
      </c>
      <c r="AC5127" s="7"/>
      <c r="AD5127" t="s">
        <v>15498</v>
      </c>
      <c r="AE5127">
        <f t="shared" si="328"/>
        <v>0</v>
      </c>
      <c r="AG5127" s="2"/>
      <c r="AI5127" s="7"/>
    </row>
    <row r="5128" spans="1:35" ht="11" customHeight="1" outlineLevel="1" x14ac:dyDescent="0.25">
      <c r="A5128" t="s">
        <v>5412</v>
      </c>
      <c r="C5128" s="2" t="s">
        <v>12974</v>
      </c>
      <c r="D5128" s="2">
        <v>1086</v>
      </c>
      <c r="E5128" s="7">
        <v>1981</v>
      </c>
      <c r="F5128" s="5" t="s">
        <v>69</v>
      </c>
      <c r="H5128" s="5" t="s">
        <v>5398</v>
      </c>
      <c r="I5128" s="6" t="s">
        <v>4204</v>
      </c>
      <c r="J5128" s="6" t="s">
        <v>17506</v>
      </c>
      <c r="K5128" s="17">
        <v>6</v>
      </c>
      <c r="L5128" s="17" t="s">
        <v>7730</v>
      </c>
      <c r="M5128" s="9">
        <v>1.2</v>
      </c>
      <c r="N5128" s="9"/>
      <c r="O5128" s="21"/>
      <c r="Q5128" s="29"/>
      <c r="U5128" s="17"/>
      <c r="V5128" s="2">
        <v>1040</v>
      </c>
      <c r="Y5128" t="str">
        <f t="shared" si="326"/>
        <v/>
      </c>
      <c r="AA5128" t="str">
        <f t="shared" si="327"/>
        <v/>
      </c>
      <c r="AC5128" s="7"/>
      <c r="AD5128" t="s">
        <v>4204</v>
      </c>
      <c r="AE5128">
        <f t="shared" si="328"/>
        <v>0</v>
      </c>
      <c r="AG5128" s="2"/>
      <c r="AH5128" t="s">
        <v>1388</v>
      </c>
      <c r="AI5128" s="7" t="s">
        <v>4922</v>
      </c>
    </row>
    <row r="5129" spans="1:35" ht="11" customHeight="1" outlineLevel="1" x14ac:dyDescent="0.25">
      <c r="A5129" t="s">
        <v>5412</v>
      </c>
      <c r="C5129" s="2" t="s">
        <v>12974</v>
      </c>
      <c r="D5129" s="2" t="s">
        <v>4062</v>
      </c>
      <c r="E5129" s="7">
        <v>1981</v>
      </c>
      <c r="F5129" s="5" t="s">
        <v>4208</v>
      </c>
      <c r="H5129" s="5" t="s">
        <v>5398</v>
      </c>
      <c r="I5129" s="6" t="s">
        <v>2685</v>
      </c>
      <c r="J5129" s="6"/>
      <c r="K5129" s="17">
        <v>6</v>
      </c>
      <c r="L5129" s="17" t="s">
        <v>7732</v>
      </c>
      <c r="M5129" s="9"/>
      <c r="N5129" s="9"/>
      <c r="O5129" s="21"/>
      <c r="Q5129" s="29"/>
      <c r="U5129" s="17"/>
      <c r="V5129" s="2" t="s">
        <v>7994</v>
      </c>
      <c r="Y5129" t="str">
        <f t="shared" si="326"/>
        <v/>
      </c>
      <c r="AA5129" t="str">
        <f t="shared" si="327"/>
        <v/>
      </c>
      <c r="AC5129" s="7"/>
      <c r="AD5129" t="s">
        <v>2685</v>
      </c>
      <c r="AE5129">
        <f t="shared" si="328"/>
        <v>0</v>
      </c>
      <c r="AG5129" s="2"/>
      <c r="AH5129" t="s">
        <v>1388</v>
      </c>
      <c r="AI5129" s="7" t="s">
        <v>4610</v>
      </c>
    </row>
    <row r="5130" spans="1:35" ht="11" customHeight="1" outlineLevel="1" x14ac:dyDescent="0.25">
      <c r="A5130" t="s">
        <v>5412</v>
      </c>
      <c r="C5130" s="2" t="s">
        <v>12974</v>
      </c>
      <c r="D5130" s="2" t="s">
        <v>4062</v>
      </c>
      <c r="E5130" s="7">
        <v>1981</v>
      </c>
      <c r="F5130" s="5" t="s">
        <v>1814</v>
      </c>
      <c r="H5130" s="5" t="s">
        <v>5398</v>
      </c>
      <c r="I5130" s="6" t="s">
        <v>2685</v>
      </c>
      <c r="J5130" s="6"/>
      <c r="K5130" s="17">
        <v>6</v>
      </c>
      <c r="L5130" s="17" t="s">
        <v>7732</v>
      </c>
      <c r="M5130" s="9"/>
      <c r="N5130" s="9"/>
      <c r="O5130" s="21"/>
      <c r="Q5130" s="29"/>
      <c r="U5130" s="17"/>
      <c r="V5130" s="2" t="s">
        <v>7993</v>
      </c>
      <c r="Y5130" t="str">
        <f t="shared" si="326"/>
        <v/>
      </c>
      <c r="AA5130" t="str">
        <f t="shared" si="327"/>
        <v/>
      </c>
      <c r="AC5130" s="7"/>
      <c r="AD5130" t="s">
        <v>2685</v>
      </c>
      <c r="AE5130">
        <f t="shared" si="328"/>
        <v>0</v>
      </c>
      <c r="AG5130" s="2"/>
      <c r="AH5130" t="s">
        <v>1388</v>
      </c>
      <c r="AI5130" s="7" t="s">
        <v>4620</v>
      </c>
    </row>
    <row r="5131" spans="1:35" ht="11" customHeight="1" outlineLevel="1" x14ac:dyDescent="0.25">
      <c r="A5131" t="s">
        <v>5412</v>
      </c>
      <c r="C5131" s="2" t="s">
        <v>12974</v>
      </c>
      <c r="D5131" s="2">
        <v>1137</v>
      </c>
      <c r="E5131" s="7">
        <v>1982</v>
      </c>
      <c r="F5131" s="5" t="s">
        <v>5068</v>
      </c>
      <c r="H5131" s="5" t="s">
        <v>5398</v>
      </c>
      <c r="I5131" s="6" t="s">
        <v>15498</v>
      </c>
      <c r="J5131" s="6" t="s">
        <v>17509</v>
      </c>
      <c r="K5131" s="17">
        <v>5</v>
      </c>
      <c r="L5131" s="17" t="s">
        <v>7732</v>
      </c>
      <c r="M5131" s="9"/>
      <c r="N5131" s="9"/>
      <c r="O5131" s="21"/>
      <c r="Q5131" s="29"/>
      <c r="U5131" s="17"/>
      <c r="V5131" s="2"/>
      <c r="Y5131" t="str">
        <f t="shared" si="326"/>
        <v/>
      </c>
      <c r="AA5131" t="str">
        <f t="shared" si="327"/>
        <v/>
      </c>
      <c r="AC5131" s="7"/>
      <c r="AD5131" t="s">
        <v>15498</v>
      </c>
      <c r="AE5131">
        <f t="shared" si="328"/>
        <v>0</v>
      </c>
      <c r="AG5131" s="2"/>
      <c r="AI5131" s="7"/>
    </row>
    <row r="5132" spans="1:35" ht="11" customHeight="1" outlineLevel="1" x14ac:dyDescent="0.25">
      <c r="A5132" t="s">
        <v>5412</v>
      </c>
      <c r="C5132" s="2" t="s">
        <v>12974</v>
      </c>
      <c r="D5132" s="2">
        <v>1138</v>
      </c>
      <c r="E5132" s="7">
        <v>1982</v>
      </c>
      <c r="F5132" s="5" t="s">
        <v>5139</v>
      </c>
      <c r="H5132" s="5" t="s">
        <v>5398</v>
      </c>
      <c r="I5132" s="6" t="s">
        <v>15498</v>
      </c>
      <c r="J5132" s="6" t="s">
        <v>17509</v>
      </c>
      <c r="K5132" s="17">
        <v>5</v>
      </c>
      <c r="L5132" s="17" t="s">
        <v>7730</v>
      </c>
      <c r="M5132" s="9">
        <v>2</v>
      </c>
      <c r="N5132" s="9"/>
      <c r="O5132" s="21"/>
      <c r="Q5132" s="29"/>
      <c r="U5132" s="17"/>
      <c r="V5132" s="2"/>
      <c r="Y5132" t="str">
        <f t="shared" si="326"/>
        <v/>
      </c>
      <c r="AA5132" t="str">
        <f t="shared" si="327"/>
        <v/>
      </c>
      <c r="AC5132" s="7"/>
      <c r="AD5132" t="s">
        <v>15498</v>
      </c>
      <c r="AE5132">
        <f t="shared" si="328"/>
        <v>0</v>
      </c>
      <c r="AG5132" s="2"/>
      <c r="AI5132" s="7"/>
    </row>
    <row r="5133" spans="1:35" ht="11" customHeight="1" outlineLevel="1" x14ac:dyDescent="0.25">
      <c r="A5133" t="s">
        <v>5412</v>
      </c>
      <c r="C5133" s="2" t="s">
        <v>12974</v>
      </c>
      <c r="D5133" s="2">
        <v>1139</v>
      </c>
      <c r="E5133" s="7">
        <v>1982</v>
      </c>
      <c r="F5133" s="5" t="s">
        <v>5138</v>
      </c>
      <c r="H5133" s="5" t="s">
        <v>5398</v>
      </c>
      <c r="I5133" s="6" t="s">
        <v>15498</v>
      </c>
      <c r="J5133" s="6" t="s">
        <v>17509</v>
      </c>
      <c r="K5133" s="17">
        <v>5</v>
      </c>
      <c r="L5133" s="17" t="s">
        <v>7732</v>
      </c>
      <c r="M5133" s="9"/>
      <c r="N5133" s="9"/>
      <c r="O5133" s="21"/>
      <c r="Q5133" s="29"/>
      <c r="U5133" s="17"/>
      <c r="V5133" s="2"/>
      <c r="Y5133" t="str">
        <f t="shared" si="326"/>
        <v/>
      </c>
      <c r="AA5133" t="str">
        <f t="shared" si="327"/>
        <v/>
      </c>
      <c r="AC5133" s="7"/>
      <c r="AD5133" t="s">
        <v>15498</v>
      </c>
      <c r="AE5133">
        <f t="shared" si="328"/>
        <v>0</v>
      </c>
      <c r="AG5133" s="2"/>
      <c r="AI5133" s="7"/>
    </row>
    <row r="5134" spans="1:35" ht="11" customHeight="1" outlineLevel="1" x14ac:dyDescent="0.25">
      <c r="A5134" t="s">
        <v>5412</v>
      </c>
      <c r="C5134" s="2" t="s">
        <v>12974</v>
      </c>
      <c r="D5134" s="2" t="s">
        <v>12671</v>
      </c>
      <c r="E5134" s="7">
        <v>1982</v>
      </c>
      <c r="F5134" s="5" t="s">
        <v>5138</v>
      </c>
      <c r="H5134" s="5" t="s">
        <v>5398</v>
      </c>
      <c r="I5134" s="6" t="s">
        <v>15498</v>
      </c>
      <c r="J5134" s="6" t="s">
        <v>17509</v>
      </c>
      <c r="K5134" s="17">
        <v>5</v>
      </c>
      <c r="L5134" s="17" t="s">
        <v>7730</v>
      </c>
      <c r="M5134" s="9">
        <v>2</v>
      </c>
      <c r="N5134" s="9"/>
      <c r="O5134" s="21"/>
      <c r="Q5134" s="29"/>
      <c r="U5134" s="17"/>
      <c r="V5134" s="2"/>
      <c r="Y5134" t="str">
        <f t="shared" si="326"/>
        <v/>
      </c>
      <c r="AA5134" t="str">
        <f t="shared" si="327"/>
        <v/>
      </c>
      <c r="AC5134" s="7"/>
      <c r="AD5134" t="s">
        <v>15498</v>
      </c>
      <c r="AE5134">
        <f t="shared" si="328"/>
        <v>0</v>
      </c>
      <c r="AG5134" s="2"/>
      <c r="AI5134" s="7"/>
    </row>
    <row r="5135" spans="1:35" ht="11" customHeight="1" outlineLevel="1" x14ac:dyDescent="0.25">
      <c r="A5135" t="s">
        <v>5412</v>
      </c>
      <c r="C5135" s="2" t="s">
        <v>12974</v>
      </c>
      <c r="D5135" s="2">
        <v>1140</v>
      </c>
      <c r="E5135" s="7">
        <v>1982</v>
      </c>
      <c r="F5135" s="5" t="s">
        <v>2974</v>
      </c>
      <c r="H5135" s="5" t="s">
        <v>5398</v>
      </c>
      <c r="I5135" s="6" t="s">
        <v>17488</v>
      </c>
      <c r="J5135" s="6" t="s">
        <v>17509</v>
      </c>
      <c r="K5135" s="17">
        <v>5</v>
      </c>
      <c r="L5135" s="17" t="s">
        <v>7730</v>
      </c>
      <c r="M5135" s="9">
        <v>2</v>
      </c>
      <c r="N5135" s="9"/>
      <c r="O5135" s="21"/>
      <c r="Q5135" s="29"/>
      <c r="U5135" s="17"/>
      <c r="V5135" s="2"/>
      <c r="Y5135" t="str">
        <f t="shared" si="326"/>
        <v/>
      </c>
      <c r="AA5135" t="str">
        <f t="shared" si="327"/>
        <v/>
      </c>
      <c r="AC5135" s="7"/>
      <c r="AD5135" t="s">
        <v>17488</v>
      </c>
      <c r="AE5135">
        <f t="shared" si="328"/>
        <v>0</v>
      </c>
      <c r="AG5135" s="2"/>
      <c r="AI5135" s="7"/>
    </row>
    <row r="5136" spans="1:35" ht="11" customHeight="1" outlineLevel="1" x14ac:dyDescent="0.25">
      <c r="A5136" t="s">
        <v>5412</v>
      </c>
      <c r="C5136" s="2" t="s">
        <v>12974</v>
      </c>
      <c r="D5136" s="2">
        <v>1141</v>
      </c>
      <c r="E5136" s="7">
        <v>1982</v>
      </c>
      <c r="F5136" s="5" t="s">
        <v>5140</v>
      </c>
      <c r="H5136" s="5" t="s">
        <v>5398</v>
      </c>
      <c r="I5136" s="6" t="s">
        <v>17488</v>
      </c>
      <c r="J5136" s="6" t="s">
        <v>17509</v>
      </c>
      <c r="K5136" s="17">
        <v>5</v>
      </c>
      <c r="L5136" s="17" t="s">
        <v>7732</v>
      </c>
      <c r="M5136" s="9"/>
      <c r="N5136" s="9"/>
      <c r="O5136" s="21"/>
      <c r="Q5136" s="29"/>
      <c r="U5136" s="17"/>
      <c r="V5136" s="2"/>
      <c r="Y5136" t="str">
        <f t="shared" si="326"/>
        <v/>
      </c>
      <c r="AA5136" t="str">
        <f t="shared" si="327"/>
        <v/>
      </c>
      <c r="AC5136" s="7"/>
      <c r="AD5136" t="s">
        <v>17488</v>
      </c>
      <c r="AE5136">
        <f t="shared" si="328"/>
        <v>0</v>
      </c>
      <c r="AG5136" s="2"/>
      <c r="AI5136" s="7"/>
    </row>
    <row r="5137" spans="1:35" ht="11" customHeight="1" outlineLevel="1" x14ac:dyDescent="0.25">
      <c r="A5137" t="s">
        <v>5412</v>
      </c>
      <c r="C5137" s="2" t="s">
        <v>12974</v>
      </c>
      <c r="D5137" s="2" t="s">
        <v>17507</v>
      </c>
      <c r="E5137" s="7">
        <v>1982</v>
      </c>
      <c r="F5137" s="5" t="s">
        <v>5140</v>
      </c>
      <c r="H5137" s="5" t="s">
        <v>5398</v>
      </c>
      <c r="I5137" s="6" t="s">
        <v>17488</v>
      </c>
      <c r="J5137" s="6" t="s">
        <v>17509</v>
      </c>
      <c r="K5137" s="17">
        <v>5</v>
      </c>
      <c r="L5137" s="17" t="s">
        <v>7732</v>
      </c>
      <c r="M5137" s="9"/>
      <c r="N5137" s="9"/>
      <c r="O5137" s="21"/>
      <c r="Q5137" s="29"/>
      <c r="U5137" s="17"/>
      <c r="V5137" s="2"/>
      <c r="Y5137" t="str">
        <f t="shared" si="326"/>
        <v/>
      </c>
      <c r="AA5137" t="str">
        <f t="shared" si="327"/>
        <v/>
      </c>
      <c r="AC5137" s="7"/>
      <c r="AD5137" t="s">
        <v>17488</v>
      </c>
      <c r="AE5137">
        <f t="shared" si="328"/>
        <v>0</v>
      </c>
      <c r="AG5137" s="2"/>
      <c r="AI5137" s="7"/>
    </row>
    <row r="5138" spans="1:35" ht="11" customHeight="1" outlineLevel="1" x14ac:dyDescent="0.25">
      <c r="A5138" t="s">
        <v>5412</v>
      </c>
      <c r="C5138" s="2" t="s">
        <v>12974</v>
      </c>
      <c r="D5138" s="2">
        <v>1142</v>
      </c>
      <c r="E5138" s="7">
        <v>1982</v>
      </c>
      <c r="F5138" s="5" t="s">
        <v>5279</v>
      </c>
      <c r="H5138" s="5" t="s">
        <v>5398</v>
      </c>
      <c r="I5138" s="6" t="s">
        <v>17488</v>
      </c>
      <c r="J5138" s="6" t="s">
        <v>17509</v>
      </c>
      <c r="K5138" s="17">
        <v>5</v>
      </c>
      <c r="L5138" s="17" t="s">
        <v>7732</v>
      </c>
      <c r="M5138" s="9"/>
      <c r="N5138" s="9"/>
      <c r="O5138" s="21"/>
      <c r="Q5138" s="29"/>
      <c r="U5138" s="17"/>
      <c r="V5138" s="2"/>
      <c r="Y5138" t="str">
        <f t="shared" si="326"/>
        <v/>
      </c>
      <c r="AA5138" t="str">
        <f t="shared" si="327"/>
        <v/>
      </c>
      <c r="AC5138" s="7"/>
      <c r="AD5138" t="s">
        <v>17488</v>
      </c>
      <c r="AE5138">
        <f t="shared" si="328"/>
        <v>0</v>
      </c>
      <c r="AG5138" s="2"/>
      <c r="AI5138" s="7"/>
    </row>
    <row r="5139" spans="1:35" ht="11" customHeight="1" outlineLevel="1" x14ac:dyDescent="0.25">
      <c r="A5139" t="s">
        <v>5412</v>
      </c>
      <c r="C5139" s="2" t="s">
        <v>12974</v>
      </c>
      <c r="D5139" s="2" t="s">
        <v>17508</v>
      </c>
      <c r="E5139" s="7">
        <v>1982</v>
      </c>
      <c r="F5139" s="5" t="s">
        <v>5279</v>
      </c>
      <c r="H5139" s="5" t="s">
        <v>5398</v>
      </c>
      <c r="I5139" s="6" t="s">
        <v>17488</v>
      </c>
      <c r="J5139" s="6" t="s">
        <v>17509</v>
      </c>
      <c r="K5139" s="17">
        <v>5</v>
      </c>
      <c r="L5139" s="17" t="s">
        <v>7732</v>
      </c>
      <c r="M5139" s="9"/>
      <c r="N5139" s="9"/>
      <c r="O5139" s="21"/>
      <c r="Q5139" s="29"/>
      <c r="U5139" s="17"/>
      <c r="V5139" s="2"/>
      <c r="Y5139" t="str">
        <f t="shared" si="326"/>
        <v/>
      </c>
      <c r="AA5139" t="str">
        <f t="shared" si="327"/>
        <v/>
      </c>
      <c r="AC5139" s="7"/>
      <c r="AD5139" t="s">
        <v>17488</v>
      </c>
      <c r="AE5139">
        <f t="shared" si="328"/>
        <v>0</v>
      </c>
      <c r="AG5139" s="2"/>
      <c r="AI5139" s="7"/>
    </row>
    <row r="5140" spans="1:35" ht="11" customHeight="1" outlineLevel="1" x14ac:dyDescent="0.25">
      <c r="A5140" t="s">
        <v>5412</v>
      </c>
      <c r="C5140" s="2" t="s">
        <v>12974</v>
      </c>
      <c r="D5140" s="2">
        <v>1143</v>
      </c>
      <c r="E5140" s="7">
        <v>1982</v>
      </c>
      <c r="F5140" s="5" t="s">
        <v>2348</v>
      </c>
      <c r="H5140" s="5" t="s">
        <v>5398</v>
      </c>
      <c r="I5140" s="6" t="s">
        <v>15498</v>
      </c>
      <c r="J5140" s="6" t="s">
        <v>17509</v>
      </c>
      <c r="K5140" s="17">
        <v>5</v>
      </c>
      <c r="L5140" s="17" t="s">
        <v>7732</v>
      </c>
      <c r="M5140" s="9"/>
      <c r="N5140" s="9"/>
      <c r="O5140" s="21"/>
      <c r="Q5140" s="29"/>
      <c r="U5140" s="17"/>
      <c r="V5140" s="2"/>
      <c r="Y5140" t="str">
        <f t="shared" si="326"/>
        <v/>
      </c>
      <c r="AA5140" t="str">
        <f t="shared" si="327"/>
        <v/>
      </c>
      <c r="AC5140" s="7"/>
      <c r="AD5140" t="s">
        <v>15498</v>
      </c>
      <c r="AE5140">
        <f t="shared" si="328"/>
        <v>0</v>
      </c>
      <c r="AG5140" s="2"/>
      <c r="AI5140" s="7"/>
    </row>
    <row r="5141" spans="1:35" ht="11" customHeight="1" outlineLevel="1" x14ac:dyDescent="0.25">
      <c r="A5141" t="s">
        <v>5412</v>
      </c>
      <c r="C5141" s="2" t="s">
        <v>12974</v>
      </c>
      <c r="D5141" s="2">
        <v>1144</v>
      </c>
      <c r="E5141" s="7">
        <v>1982</v>
      </c>
      <c r="F5141" s="5" t="s">
        <v>6311</v>
      </c>
      <c r="H5141" s="5" t="s">
        <v>5398</v>
      </c>
      <c r="I5141" s="6" t="s">
        <v>15498</v>
      </c>
      <c r="J5141" s="6" t="s">
        <v>17509</v>
      </c>
      <c r="K5141" s="17">
        <v>5</v>
      </c>
      <c r="L5141" s="17" t="s">
        <v>7732</v>
      </c>
      <c r="M5141" s="9"/>
      <c r="N5141" s="9"/>
      <c r="O5141" s="21"/>
      <c r="Q5141" s="29"/>
      <c r="U5141" s="17"/>
      <c r="V5141" s="2"/>
      <c r="Y5141" t="str">
        <f t="shared" si="326"/>
        <v/>
      </c>
      <c r="AA5141" t="str">
        <f t="shared" si="327"/>
        <v/>
      </c>
      <c r="AC5141" s="7"/>
      <c r="AD5141" t="s">
        <v>15498</v>
      </c>
      <c r="AE5141">
        <f t="shared" si="328"/>
        <v>0</v>
      </c>
      <c r="AG5141" s="2"/>
      <c r="AI5141" s="7"/>
    </row>
    <row r="5142" spans="1:35" ht="11" customHeight="1" outlineLevel="1" x14ac:dyDescent="0.25">
      <c r="A5142" t="s">
        <v>5412</v>
      </c>
      <c r="C5142" s="2" t="s">
        <v>12974</v>
      </c>
      <c r="D5142" s="2">
        <v>1145</v>
      </c>
      <c r="E5142" s="7">
        <v>1982</v>
      </c>
      <c r="F5142" s="5" t="s">
        <v>69</v>
      </c>
      <c r="H5142" s="5" t="s">
        <v>5398</v>
      </c>
      <c r="I5142" s="6" t="s">
        <v>15498</v>
      </c>
      <c r="J5142" s="6" t="s">
        <v>17509</v>
      </c>
      <c r="K5142" s="17">
        <v>3</v>
      </c>
      <c r="L5142" s="17" t="s">
        <v>7732</v>
      </c>
      <c r="M5142" s="9"/>
      <c r="N5142" s="9"/>
      <c r="O5142" s="21"/>
      <c r="Q5142" s="29"/>
      <c r="U5142" s="17"/>
      <c r="V5142" s="2"/>
      <c r="Y5142" t="str">
        <f t="shared" ref="Y5142:Y5205" si="329">IF(COUNTIF(F5142,"*fdc*"),1,"")</f>
        <v/>
      </c>
      <c r="AA5142" t="str">
        <f t="shared" ref="AA5142:AA5205" si="330">IF(COUNTIF(F5142,"*s/s*"),1,"")</f>
        <v/>
      </c>
      <c r="AC5142" s="7"/>
      <c r="AD5142" t="s">
        <v>15498</v>
      </c>
      <c r="AE5142">
        <f t="shared" si="328"/>
        <v>0</v>
      </c>
      <c r="AG5142" s="2"/>
      <c r="AI5142" s="7"/>
    </row>
    <row r="5143" spans="1:35" ht="11" customHeight="1" outlineLevel="1" x14ac:dyDescent="0.25">
      <c r="A5143" t="s">
        <v>5412</v>
      </c>
      <c r="C5143" s="2" t="s">
        <v>12974</v>
      </c>
      <c r="D5143" s="2">
        <v>1146</v>
      </c>
      <c r="E5143" s="7">
        <v>1982</v>
      </c>
      <c r="F5143" s="5" t="s">
        <v>1776</v>
      </c>
      <c r="H5143" s="5" t="s">
        <v>5398</v>
      </c>
      <c r="I5143" s="6" t="s">
        <v>15498</v>
      </c>
      <c r="J5143" s="6" t="s">
        <v>17509</v>
      </c>
      <c r="K5143" s="17">
        <v>5</v>
      </c>
      <c r="L5143" s="17" t="s">
        <v>7732</v>
      </c>
      <c r="M5143" s="9"/>
      <c r="N5143" s="9"/>
      <c r="O5143" s="21"/>
      <c r="Q5143" s="29"/>
      <c r="U5143" s="17"/>
      <c r="V5143" s="2"/>
      <c r="Y5143" t="str">
        <f t="shared" si="329"/>
        <v/>
      </c>
      <c r="AA5143" t="str">
        <f t="shared" si="330"/>
        <v/>
      </c>
      <c r="AC5143" s="7"/>
      <c r="AD5143" t="s">
        <v>15498</v>
      </c>
      <c r="AE5143">
        <f t="shared" si="328"/>
        <v>0</v>
      </c>
      <c r="AG5143" s="2"/>
      <c r="AI5143" s="7"/>
    </row>
    <row r="5144" spans="1:35" ht="11" customHeight="1" outlineLevel="1" x14ac:dyDescent="0.25">
      <c r="A5144" t="s">
        <v>5412</v>
      </c>
      <c r="C5144" s="2" t="s">
        <v>12974</v>
      </c>
      <c r="D5144" s="2">
        <v>1255</v>
      </c>
      <c r="E5144" s="7">
        <v>1984</v>
      </c>
      <c r="F5144" s="5" t="s">
        <v>3421</v>
      </c>
      <c r="H5144" s="5" t="s">
        <v>5398</v>
      </c>
      <c r="I5144" s="6" t="s">
        <v>15498</v>
      </c>
      <c r="J5144" s="6" t="s">
        <v>17511</v>
      </c>
      <c r="K5144" s="17">
        <v>5</v>
      </c>
      <c r="L5144" s="17" t="s">
        <v>7732</v>
      </c>
      <c r="M5144" s="9"/>
      <c r="N5144" s="9"/>
      <c r="O5144" s="21"/>
      <c r="Q5144" s="29"/>
      <c r="U5144" s="17"/>
      <c r="V5144" s="2"/>
      <c r="Y5144" t="str">
        <f t="shared" si="329"/>
        <v/>
      </c>
      <c r="AA5144" t="str">
        <f t="shared" si="330"/>
        <v/>
      </c>
      <c r="AC5144" s="7"/>
      <c r="AD5144" t="s">
        <v>15498</v>
      </c>
      <c r="AE5144">
        <f t="shared" si="328"/>
        <v>0</v>
      </c>
      <c r="AG5144" s="2"/>
      <c r="AI5144" s="7"/>
    </row>
    <row r="5145" spans="1:35" ht="11" customHeight="1" outlineLevel="1" x14ac:dyDescent="0.25">
      <c r="A5145" t="s">
        <v>5412</v>
      </c>
      <c r="C5145" s="2" t="s">
        <v>12974</v>
      </c>
      <c r="D5145" s="2" t="s">
        <v>17510</v>
      </c>
      <c r="E5145" s="7">
        <v>1984</v>
      </c>
      <c r="F5145" s="5" t="s">
        <v>3421</v>
      </c>
      <c r="H5145" s="5" t="s">
        <v>5398</v>
      </c>
      <c r="I5145" s="6" t="s">
        <v>15498</v>
      </c>
      <c r="J5145" s="6" t="s">
        <v>17511</v>
      </c>
      <c r="K5145" s="17">
        <v>5</v>
      </c>
      <c r="L5145" s="17" t="s">
        <v>7732</v>
      </c>
      <c r="M5145" s="9"/>
      <c r="N5145" s="9"/>
      <c r="O5145" s="21"/>
      <c r="Q5145" s="29"/>
      <c r="U5145" s="17"/>
      <c r="V5145" s="2"/>
      <c r="Y5145" t="str">
        <f t="shared" si="329"/>
        <v/>
      </c>
      <c r="AA5145" t="str">
        <f t="shared" si="330"/>
        <v/>
      </c>
      <c r="AC5145" s="7"/>
      <c r="AD5145" t="s">
        <v>15498</v>
      </c>
      <c r="AE5145">
        <f t="shared" si="328"/>
        <v>0</v>
      </c>
      <c r="AG5145" s="2"/>
      <c r="AI5145" s="7"/>
    </row>
    <row r="5146" spans="1:35" ht="11" customHeight="1" outlineLevel="1" x14ac:dyDescent="0.25">
      <c r="A5146" t="s">
        <v>5412</v>
      </c>
      <c r="C5146" s="2" t="s">
        <v>12974</v>
      </c>
      <c r="D5146" s="2">
        <v>1256</v>
      </c>
      <c r="E5146" s="7">
        <v>1984</v>
      </c>
      <c r="F5146" s="5">
        <v>10</v>
      </c>
      <c r="H5146" s="5" t="s">
        <v>5398</v>
      </c>
      <c r="I5146" s="6" t="s">
        <v>15498</v>
      </c>
      <c r="J5146" s="6" t="s">
        <v>17511</v>
      </c>
      <c r="K5146" s="17">
        <v>5</v>
      </c>
      <c r="L5146" s="17" t="s">
        <v>7732</v>
      </c>
      <c r="M5146" s="9"/>
      <c r="N5146" s="9"/>
      <c r="O5146" s="21"/>
      <c r="Q5146" s="29"/>
      <c r="U5146" s="17"/>
      <c r="V5146" s="2"/>
      <c r="Y5146" t="str">
        <f t="shared" si="329"/>
        <v/>
      </c>
      <c r="AA5146" t="str">
        <f t="shared" si="330"/>
        <v/>
      </c>
      <c r="AC5146" s="7"/>
      <c r="AD5146" t="s">
        <v>15498</v>
      </c>
      <c r="AE5146">
        <f t="shared" si="328"/>
        <v>0</v>
      </c>
      <c r="AG5146" s="2"/>
      <c r="AI5146" s="7"/>
    </row>
    <row r="5147" spans="1:35" ht="11" customHeight="1" outlineLevel="1" x14ac:dyDescent="0.25">
      <c r="A5147" t="s">
        <v>5412</v>
      </c>
      <c r="C5147" s="2" t="s">
        <v>12974</v>
      </c>
      <c r="D5147" s="2">
        <v>1374</v>
      </c>
      <c r="E5147" s="7">
        <v>1985</v>
      </c>
      <c r="F5147" s="5" t="s">
        <v>2621</v>
      </c>
      <c r="H5147" s="5" t="s">
        <v>5398</v>
      </c>
      <c r="I5147" s="6" t="s">
        <v>17512</v>
      </c>
      <c r="J5147" s="6" t="s">
        <v>17513</v>
      </c>
      <c r="K5147" s="17">
        <v>5</v>
      </c>
      <c r="L5147" s="17" t="s">
        <v>7732</v>
      </c>
      <c r="M5147" s="9"/>
      <c r="N5147" s="9"/>
      <c r="O5147" s="21"/>
      <c r="Q5147" s="29"/>
      <c r="U5147" s="17"/>
      <c r="V5147" s="2"/>
      <c r="Y5147" t="str">
        <f t="shared" si="329"/>
        <v/>
      </c>
      <c r="AA5147" t="str">
        <f t="shared" si="330"/>
        <v/>
      </c>
      <c r="AC5147" s="7"/>
      <c r="AD5147" t="s">
        <v>17512</v>
      </c>
      <c r="AE5147">
        <f t="shared" si="328"/>
        <v>0</v>
      </c>
      <c r="AG5147" s="2"/>
      <c r="AI5147" s="7"/>
    </row>
    <row r="5148" spans="1:35" ht="11" customHeight="1" outlineLevel="1" x14ac:dyDescent="0.25">
      <c r="A5148" t="s">
        <v>5412</v>
      </c>
      <c r="C5148" s="2" t="s">
        <v>12974</v>
      </c>
      <c r="D5148" s="2">
        <v>1375</v>
      </c>
      <c r="E5148" s="7">
        <v>1985</v>
      </c>
      <c r="F5148" s="5" t="s">
        <v>6311</v>
      </c>
      <c r="H5148" s="5" t="s">
        <v>5398</v>
      </c>
      <c r="I5148" s="6" t="s">
        <v>17512</v>
      </c>
      <c r="J5148" s="6" t="s">
        <v>17513</v>
      </c>
      <c r="K5148" s="17">
        <v>5</v>
      </c>
      <c r="L5148" s="17" t="s">
        <v>7732</v>
      </c>
      <c r="M5148" s="9"/>
      <c r="N5148" s="9"/>
      <c r="O5148" s="21"/>
      <c r="Q5148" s="29"/>
      <c r="U5148" s="17"/>
      <c r="V5148" s="2"/>
      <c r="Y5148" t="str">
        <f t="shared" si="329"/>
        <v/>
      </c>
      <c r="AA5148" t="str">
        <f t="shared" si="330"/>
        <v/>
      </c>
      <c r="AC5148" s="7"/>
      <c r="AD5148" t="s">
        <v>17512</v>
      </c>
      <c r="AE5148">
        <f t="shared" si="328"/>
        <v>0</v>
      </c>
      <c r="AG5148" s="2"/>
      <c r="AI5148" s="7"/>
    </row>
    <row r="5149" spans="1:35" ht="11" customHeight="1" outlineLevel="1" x14ac:dyDescent="0.25">
      <c r="A5149" t="s">
        <v>5412</v>
      </c>
      <c r="C5149" s="2" t="s">
        <v>12974</v>
      </c>
      <c r="D5149" s="2">
        <v>1376</v>
      </c>
      <c r="E5149" s="7">
        <v>1985</v>
      </c>
      <c r="F5149" s="5" t="s">
        <v>4773</v>
      </c>
      <c r="H5149" s="5" t="s">
        <v>5398</v>
      </c>
      <c r="I5149" s="6" t="s">
        <v>17512</v>
      </c>
      <c r="J5149" s="6" t="s">
        <v>17513</v>
      </c>
      <c r="K5149" s="17">
        <v>5</v>
      </c>
      <c r="L5149" s="17" t="s">
        <v>7732</v>
      </c>
      <c r="M5149" s="9"/>
      <c r="N5149" s="9"/>
      <c r="O5149" s="21"/>
      <c r="Q5149" s="29"/>
      <c r="U5149" s="17"/>
      <c r="V5149" s="2"/>
      <c r="Y5149" t="str">
        <f t="shared" si="329"/>
        <v/>
      </c>
      <c r="AA5149" t="str">
        <f t="shared" si="330"/>
        <v/>
      </c>
      <c r="AC5149" s="7"/>
      <c r="AD5149" t="s">
        <v>17512</v>
      </c>
      <c r="AE5149">
        <f t="shared" si="328"/>
        <v>0</v>
      </c>
      <c r="AG5149" s="2"/>
      <c r="AI5149" s="7"/>
    </row>
    <row r="5150" spans="1:35" ht="11" customHeight="1" outlineLevel="1" x14ac:dyDescent="0.25">
      <c r="A5150" t="s">
        <v>5412</v>
      </c>
      <c r="C5150" s="2" t="s">
        <v>12974</v>
      </c>
      <c r="D5150" s="2">
        <v>1377</v>
      </c>
      <c r="E5150" s="7">
        <v>1985</v>
      </c>
      <c r="F5150" s="5" t="s">
        <v>13090</v>
      </c>
      <c r="H5150" s="5" t="s">
        <v>5398</v>
      </c>
      <c r="I5150" s="6" t="s">
        <v>17512</v>
      </c>
      <c r="J5150" s="6" t="s">
        <v>17513</v>
      </c>
      <c r="K5150" s="17">
        <v>5</v>
      </c>
      <c r="L5150" s="17" t="s">
        <v>7732</v>
      </c>
      <c r="M5150" s="9"/>
      <c r="N5150" s="9"/>
      <c r="O5150" s="21"/>
      <c r="Q5150" s="29"/>
      <c r="U5150" s="17"/>
      <c r="V5150" s="2"/>
      <c r="Y5150" t="str">
        <f t="shared" si="329"/>
        <v/>
      </c>
      <c r="AA5150">
        <f t="shared" si="330"/>
        <v>1</v>
      </c>
      <c r="AC5150" s="7"/>
      <c r="AD5150" t="s">
        <v>17512</v>
      </c>
      <c r="AE5150">
        <f t="shared" si="328"/>
        <v>0</v>
      </c>
      <c r="AG5150" s="2"/>
      <c r="AI5150" s="7"/>
    </row>
    <row r="5151" spans="1:35" ht="11" customHeight="1" outlineLevel="1" x14ac:dyDescent="0.25">
      <c r="A5151" t="s">
        <v>5412</v>
      </c>
      <c r="C5151" s="2" t="s">
        <v>12974</v>
      </c>
      <c r="D5151" s="2">
        <v>1429</v>
      </c>
      <c r="E5151" s="7">
        <v>1985</v>
      </c>
      <c r="F5151" s="5" t="s">
        <v>13090</v>
      </c>
      <c r="H5151" s="5" t="s">
        <v>5398</v>
      </c>
      <c r="I5151" s="6" t="s">
        <v>17514</v>
      </c>
      <c r="J5151" s="6" t="s">
        <v>8483</v>
      </c>
      <c r="K5151" s="17">
        <v>6</v>
      </c>
      <c r="L5151" s="17" t="s">
        <v>7732</v>
      </c>
      <c r="M5151" s="9"/>
      <c r="N5151" s="9"/>
      <c r="O5151" s="21"/>
      <c r="Q5151" s="29"/>
      <c r="U5151" s="17"/>
      <c r="V5151" s="2"/>
      <c r="Y5151" t="str">
        <f t="shared" si="329"/>
        <v/>
      </c>
      <c r="AA5151">
        <f t="shared" si="330"/>
        <v>1</v>
      </c>
      <c r="AC5151" s="7"/>
      <c r="AD5151" t="s">
        <v>17514</v>
      </c>
      <c r="AE5151">
        <f t="shared" si="328"/>
        <v>0</v>
      </c>
      <c r="AG5151" s="2"/>
      <c r="AI5151" s="7"/>
    </row>
    <row r="5152" spans="1:35" ht="11" customHeight="1" outlineLevel="1" x14ac:dyDescent="0.25">
      <c r="A5152" t="s">
        <v>5412</v>
      </c>
      <c r="C5152" s="2" t="s">
        <v>12974</v>
      </c>
      <c r="D5152" s="2">
        <v>1482</v>
      </c>
      <c r="E5152" s="7">
        <v>1986</v>
      </c>
      <c r="F5152" s="5" t="s">
        <v>13090</v>
      </c>
      <c r="H5152" s="5" t="s">
        <v>5398</v>
      </c>
      <c r="I5152" s="6" t="s">
        <v>17515</v>
      </c>
      <c r="J5152" s="6" t="s">
        <v>7601</v>
      </c>
      <c r="K5152" s="17">
        <v>5</v>
      </c>
      <c r="L5152" s="17" t="s">
        <v>7730</v>
      </c>
      <c r="M5152" s="9">
        <v>7.5</v>
      </c>
      <c r="N5152" s="9"/>
      <c r="O5152" s="21"/>
      <c r="Q5152" s="29"/>
      <c r="U5152" s="17"/>
      <c r="V5152" s="2"/>
      <c r="Y5152" t="str">
        <f t="shared" si="329"/>
        <v/>
      </c>
      <c r="AA5152">
        <f t="shared" si="330"/>
        <v>1</v>
      </c>
      <c r="AC5152" s="7"/>
      <c r="AD5152" t="s">
        <v>17515</v>
      </c>
      <c r="AE5152">
        <f t="shared" ref="AE5152:AE5215" si="331">COUNTIF(I5152,"*Fuji*")</f>
        <v>0</v>
      </c>
      <c r="AG5152" s="2"/>
      <c r="AI5152" s="7"/>
    </row>
    <row r="5153" spans="1:35" ht="11" customHeight="1" outlineLevel="1" x14ac:dyDescent="0.25">
      <c r="A5153" t="s">
        <v>5412</v>
      </c>
      <c r="C5153" s="2" t="s">
        <v>12974</v>
      </c>
      <c r="D5153" s="2">
        <v>1523</v>
      </c>
      <c r="E5153" s="7">
        <v>1986</v>
      </c>
      <c r="F5153" s="5" t="s">
        <v>13090</v>
      </c>
      <c r="H5153" s="5" t="s">
        <v>5398</v>
      </c>
      <c r="I5153" s="6" t="s">
        <v>17515</v>
      </c>
      <c r="J5153" s="6" t="s">
        <v>17516</v>
      </c>
      <c r="K5153" s="17">
        <v>5</v>
      </c>
      <c r="L5153" s="17" t="s">
        <v>7732</v>
      </c>
      <c r="M5153" s="9"/>
      <c r="N5153" s="9"/>
      <c r="O5153" s="21"/>
      <c r="Q5153" s="29"/>
      <c r="U5153" s="17"/>
      <c r="V5153" s="2"/>
      <c r="Y5153" t="str">
        <f t="shared" si="329"/>
        <v/>
      </c>
      <c r="AA5153">
        <f t="shared" si="330"/>
        <v>1</v>
      </c>
      <c r="AC5153" s="7"/>
      <c r="AD5153" t="s">
        <v>17515</v>
      </c>
      <c r="AE5153">
        <f t="shared" si="331"/>
        <v>0</v>
      </c>
      <c r="AG5153" s="2"/>
      <c r="AI5153" s="7"/>
    </row>
    <row r="5154" spans="1:35" ht="11" customHeight="1" outlineLevel="1" x14ac:dyDescent="0.25">
      <c r="A5154" t="s">
        <v>5412</v>
      </c>
      <c r="C5154" s="2" t="s">
        <v>12974</v>
      </c>
      <c r="D5154" s="2">
        <v>1614</v>
      </c>
      <c r="E5154" s="7">
        <v>1987</v>
      </c>
      <c r="F5154" s="5" t="s">
        <v>5138</v>
      </c>
      <c r="H5154" s="5" t="s">
        <v>5398</v>
      </c>
      <c r="I5154" s="6" t="s">
        <v>4205</v>
      </c>
      <c r="J5154" s="6" t="s">
        <v>17517</v>
      </c>
      <c r="K5154" s="17">
        <v>6</v>
      </c>
      <c r="L5154" s="17" t="s">
        <v>7732</v>
      </c>
      <c r="M5154" s="9"/>
      <c r="N5154" s="9"/>
      <c r="O5154" s="21"/>
      <c r="Q5154" s="29"/>
      <c r="U5154" s="17"/>
      <c r="V5154" s="2">
        <v>1496</v>
      </c>
      <c r="Y5154" t="str">
        <f t="shared" si="329"/>
        <v/>
      </c>
      <c r="AA5154" t="str">
        <f t="shared" si="330"/>
        <v/>
      </c>
      <c r="AC5154" s="7"/>
      <c r="AD5154" t="s">
        <v>4205</v>
      </c>
      <c r="AE5154">
        <f t="shared" si="331"/>
        <v>0</v>
      </c>
      <c r="AG5154" s="2"/>
      <c r="AH5154" t="s">
        <v>1388</v>
      </c>
      <c r="AI5154" s="7" t="s">
        <v>4610</v>
      </c>
    </row>
    <row r="5155" spans="1:35" ht="11" customHeight="1" outlineLevel="1" x14ac:dyDescent="0.25">
      <c r="A5155" t="s">
        <v>5412</v>
      </c>
      <c r="C5155" s="2" t="s">
        <v>12974</v>
      </c>
      <c r="D5155" s="2">
        <v>1616</v>
      </c>
      <c r="E5155" s="7">
        <v>1987</v>
      </c>
      <c r="F5155" s="5" t="s">
        <v>3421</v>
      </c>
      <c r="H5155" s="5" t="s">
        <v>5398</v>
      </c>
      <c r="I5155" s="6" t="s">
        <v>3465</v>
      </c>
      <c r="J5155" s="6" t="s">
        <v>17517</v>
      </c>
      <c r="K5155" s="17">
        <v>6</v>
      </c>
      <c r="L5155" s="17" t="s">
        <v>7732</v>
      </c>
      <c r="M5155" s="9"/>
      <c r="N5155" s="9"/>
      <c r="O5155" s="21"/>
      <c r="Q5155" s="29"/>
      <c r="U5155" s="17"/>
      <c r="V5155" s="2">
        <v>1498</v>
      </c>
      <c r="Y5155" t="str">
        <f t="shared" si="329"/>
        <v/>
      </c>
      <c r="AA5155" t="str">
        <f t="shared" si="330"/>
        <v/>
      </c>
      <c r="AC5155" s="7"/>
      <c r="AD5155" t="s">
        <v>3465</v>
      </c>
      <c r="AE5155">
        <f t="shared" si="331"/>
        <v>0</v>
      </c>
      <c r="AG5155" s="2"/>
      <c r="AH5155" t="s">
        <v>1388</v>
      </c>
      <c r="AI5155" s="7" t="s">
        <v>4610</v>
      </c>
    </row>
    <row r="5156" spans="1:35" ht="11" customHeight="1" outlineLevel="1" x14ac:dyDescent="0.25">
      <c r="A5156" t="s">
        <v>5412</v>
      </c>
      <c r="C5156" s="2" t="s">
        <v>12974</v>
      </c>
      <c r="D5156" s="2">
        <v>1621</v>
      </c>
      <c r="E5156" s="7">
        <v>1987</v>
      </c>
      <c r="F5156" s="5" t="s">
        <v>69</v>
      </c>
      <c r="H5156" s="5" t="s">
        <v>5398</v>
      </c>
      <c r="I5156" s="6" t="s">
        <v>17518</v>
      </c>
      <c r="J5156" s="6" t="s">
        <v>17517</v>
      </c>
      <c r="K5156" s="17">
        <v>6</v>
      </c>
      <c r="L5156" s="17" t="s">
        <v>7732</v>
      </c>
      <c r="M5156" s="9"/>
      <c r="N5156" s="9"/>
      <c r="O5156" s="21"/>
      <c r="Q5156" s="29"/>
      <c r="U5156" s="17"/>
      <c r="V5156" s="2"/>
      <c r="Y5156" t="str">
        <f t="shared" si="329"/>
        <v/>
      </c>
      <c r="AA5156" t="str">
        <f t="shared" si="330"/>
        <v/>
      </c>
      <c r="AC5156" s="7"/>
      <c r="AD5156" t="s">
        <v>17518</v>
      </c>
      <c r="AE5156">
        <f t="shared" si="331"/>
        <v>0</v>
      </c>
      <c r="AG5156" s="2"/>
      <c r="AI5156" s="7"/>
    </row>
    <row r="5157" spans="1:35" ht="11" customHeight="1" outlineLevel="1" x14ac:dyDescent="0.25">
      <c r="A5157" t="s">
        <v>5412</v>
      </c>
      <c r="C5157" s="2" t="s">
        <v>12974</v>
      </c>
      <c r="D5157" s="2">
        <v>1622</v>
      </c>
      <c r="E5157" s="7">
        <v>1987</v>
      </c>
      <c r="F5157" s="5" t="s">
        <v>13090</v>
      </c>
      <c r="H5157" s="5" t="s">
        <v>5398</v>
      </c>
      <c r="I5157" s="6" t="s">
        <v>3465</v>
      </c>
      <c r="J5157" s="6" t="s">
        <v>17517</v>
      </c>
      <c r="K5157" s="17">
        <v>6</v>
      </c>
      <c r="L5157" s="17" t="s">
        <v>7730</v>
      </c>
      <c r="M5157" s="9">
        <v>6.2</v>
      </c>
      <c r="N5157" s="9"/>
      <c r="O5157" s="21"/>
      <c r="Q5157" s="29"/>
      <c r="U5157" s="17"/>
      <c r="V5157" s="2"/>
      <c r="Y5157" t="str">
        <f t="shared" si="329"/>
        <v/>
      </c>
      <c r="AA5157">
        <f t="shared" si="330"/>
        <v>1</v>
      </c>
      <c r="AC5157" s="7"/>
      <c r="AD5157" t="s">
        <v>3465</v>
      </c>
      <c r="AE5157">
        <f t="shared" si="331"/>
        <v>0</v>
      </c>
      <c r="AG5157" s="2"/>
      <c r="AI5157" s="7"/>
    </row>
    <row r="5158" spans="1:35" ht="11" customHeight="1" outlineLevel="1" x14ac:dyDescent="0.25">
      <c r="A5158" t="s">
        <v>5412</v>
      </c>
      <c r="C5158" s="2" t="s">
        <v>12974</v>
      </c>
      <c r="D5158" s="2">
        <v>1768</v>
      </c>
      <c r="E5158" s="7">
        <v>1988</v>
      </c>
      <c r="F5158" s="5" t="s">
        <v>6019</v>
      </c>
      <c r="H5158" s="5" t="s">
        <v>5398</v>
      </c>
      <c r="I5158" s="6" t="s">
        <v>17519</v>
      </c>
      <c r="J5158" s="6" t="s">
        <v>17520</v>
      </c>
      <c r="K5158" s="17">
        <v>6</v>
      </c>
      <c r="L5158" s="17" t="s">
        <v>7730</v>
      </c>
      <c r="M5158" s="9">
        <v>5</v>
      </c>
      <c r="N5158" s="9"/>
      <c r="O5158" s="21"/>
      <c r="Q5158" s="29"/>
      <c r="U5158" s="17"/>
      <c r="V5158" s="2"/>
      <c r="Y5158" t="str">
        <f t="shared" si="329"/>
        <v/>
      </c>
      <c r="AA5158" t="str">
        <f t="shared" si="330"/>
        <v/>
      </c>
      <c r="AC5158" s="7"/>
      <c r="AD5158" t="s">
        <v>17519</v>
      </c>
      <c r="AE5158">
        <f t="shared" si="331"/>
        <v>0</v>
      </c>
      <c r="AG5158" s="2"/>
      <c r="AI5158" s="7"/>
    </row>
    <row r="5159" spans="1:35" ht="11" customHeight="1" outlineLevel="1" x14ac:dyDescent="0.25">
      <c r="A5159" t="s">
        <v>5412</v>
      </c>
      <c r="C5159" s="2" t="s">
        <v>12974</v>
      </c>
      <c r="D5159" s="2">
        <v>1769</v>
      </c>
      <c r="E5159" s="7">
        <v>1988</v>
      </c>
      <c r="F5159" s="5" t="s">
        <v>13131</v>
      </c>
      <c r="H5159" s="5" t="s">
        <v>5398</v>
      </c>
      <c r="I5159" s="6" t="s">
        <v>17521</v>
      </c>
      <c r="J5159" s="6" t="s">
        <v>17520</v>
      </c>
      <c r="K5159" s="17">
        <v>3</v>
      </c>
      <c r="L5159" s="17" t="s">
        <v>7732</v>
      </c>
      <c r="M5159" s="9"/>
      <c r="N5159" s="9"/>
      <c r="O5159" s="21"/>
      <c r="Q5159" s="29"/>
      <c r="U5159" s="17"/>
      <c r="V5159" s="2"/>
      <c r="Y5159" t="str">
        <f t="shared" si="329"/>
        <v/>
      </c>
      <c r="AA5159">
        <f t="shared" si="330"/>
        <v>1</v>
      </c>
      <c r="AC5159" s="7"/>
      <c r="AD5159" t="s">
        <v>17521</v>
      </c>
      <c r="AE5159">
        <f t="shared" si="331"/>
        <v>0</v>
      </c>
      <c r="AG5159" s="2"/>
      <c r="AI5159" s="7"/>
    </row>
    <row r="5160" spans="1:35" ht="11" customHeight="1" outlineLevel="1" x14ac:dyDescent="0.25">
      <c r="A5160" t="s">
        <v>5412</v>
      </c>
      <c r="C5160" s="2" t="s">
        <v>12974</v>
      </c>
      <c r="D5160" s="2">
        <v>1778</v>
      </c>
      <c r="E5160" s="7">
        <v>1988</v>
      </c>
      <c r="F5160" s="5" t="s">
        <v>13090</v>
      </c>
      <c r="H5160" s="5" t="s">
        <v>5398</v>
      </c>
      <c r="I5160" s="6" t="s">
        <v>17522</v>
      </c>
      <c r="J5160" s="6" t="s">
        <v>8490</v>
      </c>
      <c r="K5160" s="17">
        <v>3</v>
      </c>
      <c r="L5160" s="17" t="s">
        <v>20076</v>
      </c>
      <c r="M5160" s="9"/>
      <c r="N5160" s="9"/>
      <c r="O5160" s="21"/>
      <c r="Q5160" s="29"/>
      <c r="U5160" s="17"/>
      <c r="V5160" s="2"/>
      <c r="Y5160" t="str">
        <f t="shared" si="329"/>
        <v/>
      </c>
      <c r="AA5160">
        <f t="shared" si="330"/>
        <v>1</v>
      </c>
      <c r="AC5160" s="7"/>
      <c r="AD5160" t="s">
        <v>17522</v>
      </c>
      <c r="AE5160">
        <f t="shared" si="331"/>
        <v>0</v>
      </c>
      <c r="AG5160" s="2"/>
      <c r="AI5160" s="7"/>
    </row>
    <row r="5161" spans="1:35" ht="11" customHeight="1" outlineLevel="1" x14ac:dyDescent="0.25">
      <c r="A5161" t="s">
        <v>5412</v>
      </c>
      <c r="C5161" s="2" t="s">
        <v>12974</v>
      </c>
      <c r="D5161" s="2" t="s">
        <v>2408</v>
      </c>
      <c r="E5161" s="7">
        <v>1988</v>
      </c>
      <c r="F5161" s="5" t="s">
        <v>20169</v>
      </c>
      <c r="H5161" s="5" t="s">
        <v>5398</v>
      </c>
      <c r="I5161" s="6" t="s">
        <v>17522</v>
      </c>
      <c r="J5161" s="6" t="s">
        <v>8490</v>
      </c>
      <c r="K5161" s="17">
        <v>3</v>
      </c>
      <c r="L5161" s="17" t="s">
        <v>7730</v>
      </c>
      <c r="M5161" s="9">
        <v>6.3</v>
      </c>
      <c r="N5161" s="9"/>
      <c r="O5161" s="21"/>
      <c r="Q5161" s="29"/>
      <c r="U5161" s="17"/>
      <c r="V5161" s="2"/>
      <c r="Y5161">
        <f t="shared" si="329"/>
        <v>1</v>
      </c>
      <c r="AA5161">
        <f t="shared" si="330"/>
        <v>1</v>
      </c>
      <c r="AC5161" s="7"/>
      <c r="AD5161" t="s">
        <v>17522</v>
      </c>
      <c r="AE5161">
        <f t="shared" si="331"/>
        <v>0</v>
      </c>
      <c r="AG5161" s="2"/>
      <c r="AI5161" s="7"/>
    </row>
    <row r="5162" spans="1:35" ht="11" customHeight="1" outlineLevel="1" x14ac:dyDescent="0.25">
      <c r="A5162" t="s">
        <v>5412</v>
      </c>
      <c r="C5162" s="2" t="s">
        <v>12974</v>
      </c>
      <c r="D5162" s="2">
        <v>1779</v>
      </c>
      <c r="E5162" s="7">
        <v>1988</v>
      </c>
      <c r="F5162" s="5" t="s">
        <v>13090</v>
      </c>
      <c r="H5162" s="5" t="s">
        <v>5398</v>
      </c>
      <c r="I5162" s="6" t="s">
        <v>17522</v>
      </c>
      <c r="J5162" s="6" t="s">
        <v>8490</v>
      </c>
      <c r="K5162" s="17">
        <v>3</v>
      </c>
      <c r="L5162" s="17" t="s">
        <v>7732</v>
      </c>
      <c r="M5162" s="9"/>
      <c r="N5162" s="9"/>
      <c r="O5162" s="21"/>
      <c r="Q5162" s="29"/>
      <c r="U5162" s="17"/>
      <c r="V5162" s="2"/>
      <c r="Y5162" t="str">
        <f t="shared" si="329"/>
        <v/>
      </c>
      <c r="AA5162">
        <f t="shared" si="330"/>
        <v>1</v>
      </c>
      <c r="AC5162" s="7"/>
      <c r="AD5162" t="s">
        <v>17522</v>
      </c>
      <c r="AE5162">
        <f t="shared" si="331"/>
        <v>0</v>
      </c>
      <c r="AG5162" s="2"/>
      <c r="AI5162" s="7"/>
    </row>
    <row r="5163" spans="1:35" ht="11" customHeight="1" outlineLevel="1" x14ac:dyDescent="0.25">
      <c r="A5163" t="s">
        <v>5412</v>
      </c>
      <c r="C5163" s="2" t="s">
        <v>12974</v>
      </c>
      <c r="D5163" s="2">
        <v>2005</v>
      </c>
      <c r="E5163" s="7">
        <v>1989</v>
      </c>
      <c r="F5163" s="5" t="s">
        <v>3773</v>
      </c>
      <c r="H5163" s="5" t="s">
        <v>5398</v>
      </c>
      <c r="I5163" s="6" t="s">
        <v>3466</v>
      </c>
      <c r="J5163" s="6" t="s">
        <v>17523</v>
      </c>
      <c r="K5163" s="17">
        <v>3</v>
      </c>
      <c r="L5163" s="17" t="s">
        <v>7732</v>
      </c>
      <c r="M5163" s="9"/>
      <c r="N5163" s="9"/>
      <c r="O5163" s="21"/>
      <c r="Q5163" s="29"/>
      <c r="U5163" s="17"/>
      <c r="V5163" s="2">
        <v>1698</v>
      </c>
      <c r="Y5163" t="str">
        <f t="shared" si="329"/>
        <v/>
      </c>
      <c r="AA5163" t="str">
        <f t="shared" si="330"/>
        <v/>
      </c>
      <c r="AC5163" s="7"/>
      <c r="AD5163" t="s">
        <v>3466</v>
      </c>
      <c r="AE5163">
        <f t="shared" si="331"/>
        <v>1</v>
      </c>
      <c r="AG5163" s="2"/>
      <c r="AH5163" t="s">
        <v>4921</v>
      </c>
      <c r="AI5163" s="7" t="s">
        <v>4610</v>
      </c>
    </row>
    <row r="5164" spans="1:35" ht="11" customHeight="1" outlineLevel="1" collapsed="1" x14ac:dyDescent="0.25">
      <c r="A5164" t="s">
        <v>5412</v>
      </c>
      <c r="C5164" s="2" t="s">
        <v>12974</v>
      </c>
      <c r="D5164" s="2">
        <v>2007</v>
      </c>
      <c r="E5164" s="7">
        <v>1989</v>
      </c>
      <c r="F5164" s="5" t="s">
        <v>6019</v>
      </c>
      <c r="H5164" s="5" t="s">
        <v>5398</v>
      </c>
      <c r="I5164" s="6" t="s">
        <v>2485</v>
      </c>
      <c r="J5164" s="6" t="s">
        <v>17523</v>
      </c>
      <c r="K5164" s="17">
        <v>3</v>
      </c>
      <c r="L5164" s="17" t="s">
        <v>7732</v>
      </c>
      <c r="M5164" s="9"/>
      <c r="N5164" s="9"/>
      <c r="O5164" s="21"/>
      <c r="Q5164" s="29"/>
      <c r="U5164" s="17"/>
      <c r="V5164" s="2">
        <v>1700</v>
      </c>
      <c r="Y5164" t="str">
        <f t="shared" si="329"/>
        <v/>
      </c>
      <c r="AA5164" t="str">
        <f t="shared" si="330"/>
        <v/>
      </c>
      <c r="AC5164" s="7"/>
      <c r="AD5164" t="s">
        <v>2485</v>
      </c>
      <c r="AE5164">
        <f t="shared" si="331"/>
        <v>1</v>
      </c>
      <c r="AG5164" s="2"/>
      <c r="AH5164" t="s">
        <v>4921</v>
      </c>
      <c r="AI5164" s="7" t="s">
        <v>4922</v>
      </c>
    </row>
    <row r="5165" spans="1:35" ht="11" customHeight="1" outlineLevel="1" x14ac:dyDescent="0.25">
      <c r="A5165" t="s">
        <v>5412</v>
      </c>
      <c r="C5165" s="2" t="s">
        <v>12974</v>
      </c>
      <c r="D5165" s="2">
        <v>2058</v>
      </c>
      <c r="E5165" s="7">
        <v>1989</v>
      </c>
      <c r="F5165" s="5" t="s">
        <v>3421</v>
      </c>
      <c r="H5165" s="5" t="s">
        <v>5398</v>
      </c>
      <c r="I5165" s="6" t="s">
        <v>17524</v>
      </c>
      <c r="J5165" s="6" t="s">
        <v>17525</v>
      </c>
      <c r="K5165" s="17">
        <v>5</v>
      </c>
      <c r="L5165" s="17" t="s">
        <v>7732</v>
      </c>
      <c r="M5165" s="9"/>
      <c r="N5165" s="9"/>
      <c r="O5165" s="21"/>
      <c r="Q5165" s="29"/>
      <c r="U5165" s="17"/>
      <c r="V5165" s="2"/>
      <c r="Y5165" t="str">
        <f t="shared" si="329"/>
        <v/>
      </c>
      <c r="AA5165" t="str">
        <f t="shared" si="330"/>
        <v/>
      </c>
      <c r="AC5165" s="7"/>
      <c r="AD5165" t="s">
        <v>17524</v>
      </c>
      <c r="AE5165">
        <f t="shared" si="331"/>
        <v>0</v>
      </c>
      <c r="AG5165" s="2"/>
      <c r="AI5165" s="7"/>
    </row>
    <row r="5166" spans="1:35" ht="11" customHeight="1" outlineLevel="1" x14ac:dyDescent="0.25">
      <c r="A5166" t="s">
        <v>5412</v>
      </c>
      <c r="C5166" s="2" t="s">
        <v>12974</v>
      </c>
      <c r="D5166" s="2">
        <v>2059</v>
      </c>
      <c r="E5166" s="7">
        <v>1989</v>
      </c>
      <c r="F5166" s="5" t="s">
        <v>3773</v>
      </c>
      <c r="H5166" s="5" t="s">
        <v>5398</v>
      </c>
      <c r="I5166" s="6" t="s">
        <v>17524</v>
      </c>
      <c r="J5166" s="6" t="s">
        <v>17525</v>
      </c>
      <c r="K5166" s="17">
        <v>5</v>
      </c>
      <c r="L5166" s="17" t="s">
        <v>7732</v>
      </c>
      <c r="M5166" s="9"/>
      <c r="N5166" s="9"/>
      <c r="O5166" s="21"/>
      <c r="Q5166" s="29"/>
      <c r="U5166" s="17"/>
      <c r="V5166" s="2"/>
      <c r="Y5166" t="str">
        <f t="shared" si="329"/>
        <v/>
      </c>
      <c r="AA5166" t="str">
        <f t="shared" si="330"/>
        <v/>
      </c>
      <c r="AC5166" s="7"/>
      <c r="AD5166" t="s">
        <v>17524</v>
      </c>
      <c r="AE5166">
        <f t="shared" si="331"/>
        <v>0</v>
      </c>
      <c r="AG5166" s="2"/>
      <c r="AI5166" s="7"/>
    </row>
    <row r="5167" spans="1:35" ht="11" customHeight="1" outlineLevel="1" x14ac:dyDescent="0.25">
      <c r="A5167" t="s">
        <v>5412</v>
      </c>
      <c r="C5167" s="2" t="s">
        <v>12974</v>
      </c>
      <c r="D5167" s="2">
        <v>2124</v>
      </c>
      <c r="E5167" s="7">
        <v>1990</v>
      </c>
      <c r="F5167" s="5" t="s">
        <v>13095</v>
      </c>
      <c r="H5167" s="5" t="s">
        <v>5398</v>
      </c>
      <c r="I5167" s="6" t="s">
        <v>17526</v>
      </c>
      <c r="J5167" s="6" t="s">
        <v>17527</v>
      </c>
      <c r="K5167" s="17">
        <v>5</v>
      </c>
      <c r="L5167" s="17" t="s">
        <v>7730</v>
      </c>
      <c r="M5167" s="9">
        <v>4.8</v>
      </c>
      <c r="N5167" s="9"/>
      <c r="O5167" s="21"/>
      <c r="Q5167" s="29"/>
      <c r="U5167" s="17"/>
      <c r="V5167" s="2"/>
      <c r="Y5167" t="str">
        <f t="shared" si="329"/>
        <v/>
      </c>
      <c r="AA5167">
        <f t="shared" si="330"/>
        <v>1</v>
      </c>
      <c r="AC5167" s="7"/>
      <c r="AD5167" t="s">
        <v>17526</v>
      </c>
      <c r="AE5167">
        <f t="shared" si="331"/>
        <v>0</v>
      </c>
      <c r="AG5167" s="2"/>
      <c r="AI5167" s="7"/>
    </row>
    <row r="5168" spans="1:35" ht="11" customHeight="1" outlineLevel="1" x14ac:dyDescent="0.25">
      <c r="A5168" t="s">
        <v>5412</v>
      </c>
      <c r="C5168" s="2" t="s">
        <v>12974</v>
      </c>
      <c r="D5168" s="2">
        <v>2125</v>
      </c>
      <c r="E5168" s="7">
        <v>1990</v>
      </c>
      <c r="F5168" s="5" t="s">
        <v>13095</v>
      </c>
      <c r="H5168" s="5" t="s">
        <v>5398</v>
      </c>
      <c r="I5168" s="6" t="s">
        <v>17526</v>
      </c>
      <c r="J5168" s="6" t="s">
        <v>17527</v>
      </c>
      <c r="K5168" s="17">
        <v>5</v>
      </c>
      <c r="L5168" s="17" t="s">
        <v>7732</v>
      </c>
      <c r="M5168" s="9"/>
      <c r="N5168" s="9"/>
      <c r="O5168" s="21"/>
      <c r="Q5168" s="29"/>
      <c r="U5168" s="17"/>
      <c r="V5168" s="2"/>
      <c r="Y5168" t="str">
        <f t="shared" si="329"/>
        <v/>
      </c>
      <c r="AA5168">
        <f t="shared" si="330"/>
        <v>1</v>
      </c>
      <c r="AC5168" s="7"/>
      <c r="AD5168" t="s">
        <v>17526</v>
      </c>
      <c r="AE5168">
        <f t="shared" si="331"/>
        <v>0</v>
      </c>
      <c r="AG5168" s="2"/>
      <c r="AI5168" s="7"/>
    </row>
    <row r="5169" spans="1:35" ht="11" customHeight="1" outlineLevel="1" x14ac:dyDescent="0.25">
      <c r="A5169" t="s">
        <v>5412</v>
      </c>
      <c r="C5169" s="2" t="s">
        <v>12974</v>
      </c>
      <c r="D5169" s="2">
        <v>2195</v>
      </c>
      <c r="E5169" s="7">
        <v>1990</v>
      </c>
      <c r="F5169" s="5" t="s">
        <v>13095</v>
      </c>
      <c r="H5169" s="5" t="s">
        <v>5398</v>
      </c>
      <c r="I5169" s="6" t="s">
        <v>17522</v>
      </c>
      <c r="J5169" s="6" t="s">
        <v>8490</v>
      </c>
      <c r="K5169" s="17">
        <v>3</v>
      </c>
      <c r="L5169" s="17" t="s">
        <v>7732</v>
      </c>
      <c r="M5169" s="9"/>
      <c r="N5169" s="9"/>
      <c r="O5169" s="21"/>
      <c r="Q5169" s="29"/>
      <c r="U5169" s="17"/>
      <c r="V5169" s="2"/>
      <c r="Y5169" t="str">
        <f t="shared" si="329"/>
        <v/>
      </c>
      <c r="AA5169">
        <f t="shared" si="330"/>
        <v>1</v>
      </c>
      <c r="AC5169" s="7"/>
      <c r="AD5169" t="s">
        <v>17522</v>
      </c>
      <c r="AE5169">
        <f t="shared" si="331"/>
        <v>0</v>
      </c>
      <c r="AG5169" s="2"/>
      <c r="AI5169" s="7"/>
    </row>
    <row r="5170" spans="1:35" ht="11" customHeight="1" outlineLevel="1" x14ac:dyDescent="0.25">
      <c r="A5170" t="s">
        <v>5412</v>
      </c>
      <c r="C5170" s="2" t="s">
        <v>12974</v>
      </c>
      <c r="D5170" s="2">
        <v>2196</v>
      </c>
      <c r="E5170" s="7">
        <v>1990</v>
      </c>
      <c r="F5170" s="5" t="s">
        <v>13095</v>
      </c>
      <c r="H5170" s="5" t="s">
        <v>5398</v>
      </c>
      <c r="I5170" s="6" t="s">
        <v>17522</v>
      </c>
      <c r="J5170" s="6" t="s">
        <v>8490</v>
      </c>
      <c r="K5170" s="17">
        <v>3</v>
      </c>
      <c r="L5170" s="17" t="s">
        <v>7730</v>
      </c>
      <c r="M5170" s="9">
        <v>5.2</v>
      </c>
      <c r="N5170" s="9"/>
      <c r="O5170" s="21"/>
      <c r="Q5170" s="29"/>
      <c r="U5170" s="17"/>
      <c r="V5170" s="2"/>
      <c r="Y5170" t="str">
        <f t="shared" si="329"/>
        <v/>
      </c>
      <c r="AA5170">
        <f t="shared" si="330"/>
        <v>1</v>
      </c>
      <c r="AC5170" s="7"/>
      <c r="AD5170" t="s">
        <v>17522</v>
      </c>
      <c r="AE5170">
        <f t="shared" si="331"/>
        <v>0</v>
      </c>
      <c r="AG5170" s="2"/>
      <c r="AI5170" s="7"/>
    </row>
    <row r="5171" spans="1:35" ht="11" customHeight="1" outlineLevel="1" x14ac:dyDescent="0.25">
      <c r="A5171" t="s">
        <v>5412</v>
      </c>
      <c r="C5171" s="2" t="s">
        <v>12974</v>
      </c>
      <c r="D5171" s="2">
        <v>2308</v>
      </c>
      <c r="E5171" s="7">
        <v>1991</v>
      </c>
      <c r="F5171" s="5" t="s">
        <v>13095</v>
      </c>
      <c r="H5171" s="5" t="s">
        <v>5398</v>
      </c>
      <c r="I5171" s="6" t="s">
        <v>17528</v>
      </c>
      <c r="J5171" s="6" t="s">
        <v>11510</v>
      </c>
      <c r="K5171" s="17">
        <v>3</v>
      </c>
      <c r="L5171" s="17" t="s">
        <v>7732</v>
      </c>
      <c r="M5171" s="9"/>
      <c r="N5171" s="9"/>
      <c r="O5171" s="21"/>
      <c r="Q5171" s="29"/>
      <c r="U5171" s="17"/>
      <c r="V5171" s="2"/>
      <c r="Y5171" t="str">
        <f t="shared" si="329"/>
        <v/>
      </c>
      <c r="AA5171">
        <f t="shared" si="330"/>
        <v>1</v>
      </c>
      <c r="AC5171" s="7"/>
      <c r="AD5171" t="s">
        <v>17528</v>
      </c>
      <c r="AE5171">
        <f t="shared" si="331"/>
        <v>0</v>
      </c>
      <c r="AG5171" s="2"/>
      <c r="AI5171" s="7"/>
    </row>
    <row r="5172" spans="1:35" ht="11" customHeight="1" outlineLevel="1" x14ac:dyDescent="0.25">
      <c r="A5172" t="s">
        <v>5412</v>
      </c>
      <c r="C5172" s="2" t="s">
        <v>12974</v>
      </c>
      <c r="D5172" s="2">
        <v>2309</v>
      </c>
      <c r="E5172" s="7">
        <v>1991</v>
      </c>
      <c r="F5172" s="5" t="s">
        <v>13095</v>
      </c>
      <c r="H5172" s="5" t="s">
        <v>5398</v>
      </c>
      <c r="I5172" s="6" t="s">
        <v>17528</v>
      </c>
      <c r="J5172" s="6" t="s">
        <v>11510</v>
      </c>
      <c r="K5172" s="17">
        <v>3</v>
      </c>
      <c r="L5172" s="17" t="s">
        <v>7732</v>
      </c>
      <c r="M5172" s="9"/>
      <c r="N5172" s="9"/>
      <c r="O5172" s="21"/>
      <c r="Q5172" s="29"/>
      <c r="U5172" s="17"/>
      <c r="V5172" s="2"/>
      <c r="Y5172" t="str">
        <f t="shared" si="329"/>
        <v/>
      </c>
      <c r="AA5172">
        <f t="shared" si="330"/>
        <v>1</v>
      </c>
      <c r="AC5172" s="7"/>
      <c r="AD5172" t="s">
        <v>17528</v>
      </c>
      <c r="AE5172">
        <f t="shared" si="331"/>
        <v>0</v>
      </c>
      <c r="AG5172" s="2"/>
      <c r="AI5172" s="7"/>
    </row>
    <row r="5173" spans="1:35" ht="11" customHeight="1" outlineLevel="1" x14ac:dyDescent="0.25">
      <c r="A5173" t="s">
        <v>5412</v>
      </c>
      <c r="C5173" s="2" t="s">
        <v>12974</v>
      </c>
      <c r="D5173" s="2">
        <v>2320</v>
      </c>
      <c r="E5173" s="7">
        <v>1991</v>
      </c>
      <c r="F5173" s="5" t="s">
        <v>5413</v>
      </c>
      <c r="H5173" s="5" t="s">
        <v>5398</v>
      </c>
      <c r="I5173" s="6" t="s">
        <v>17065</v>
      </c>
      <c r="J5173" s="6" t="s">
        <v>11771</v>
      </c>
      <c r="K5173" s="17">
        <v>1</v>
      </c>
      <c r="L5173" s="17" t="s">
        <v>20076</v>
      </c>
      <c r="M5173" s="9"/>
      <c r="N5173" s="9"/>
      <c r="O5173" s="21"/>
      <c r="Q5173" s="29"/>
      <c r="S5173">
        <v>1</v>
      </c>
      <c r="T5173">
        <v>1</v>
      </c>
      <c r="U5173" s="17"/>
      <c r="V5173" s="2" t="s">
        <v>4233</v>
      </c>
      <c r="Y5173" t="str">
        <f t="shared" si="329"/>
        <v/>
      </c>
      <c r="AA5173" t="str">
        <f t="shared" si="330"/>
        <v/>
      </c>
      <c r="AC5173" s="7"/>
      <c r="AD5173" t="s">
        <v>17065</v>
      </c>
      <c r="AE5173">
        <f t="shared" si="331"/>
        <v>0</v>
      </c>
      <c r="AG5173" s="2"/>
      <c r="AH5173" t="s">
        <v>5415</v>
      </c>
      <c r="AI5173" s="7" t="s">
        <v>4922</v>
      </c>
    </row>
    <row r="5174" spans="1:35" ht="11" customHeight="1" outlineLevel="1" x14ac:dyDescent="0.25">
      <c r="A5174" t="s">
        <v>5412</v>
      </c>
      <c r="C5174" s="2" t="s">
        <v>12974</v>
      </c>
      <c r="D5174" s="2" t="s">
        <v>18657</v>
      </c>
      <c r="E5174" s="7">
        <v>1991</v>
      </c>
      <c r="F5174" s="5" t="s">
        <v>17067</v>
      </c>
      <c r="H5174" s="5" t="s">
        <v>5398</v>
      </c>
      <c r="I5174" s="6" t="s">
        <v>17065</v>
      </c>
      <c r="J5174" s="6" t="s">
        <v>11771</v>
      </c>
      <c r="K5174" s="17">
        <v>1</v>
      </c>
      <c r="L5174" s="17" t="s">
        <v>7730</v>
      </c>
      <c r="M5174" s="9">
        <v>4</v>
      </c>
      <c r="N5174" s="9"/>
      <c r="O5174" s="21"/>
      <c r="Q5174" s="29"/>
      <c r="U5174" s="17"/>
      <c r="V5174" s="2" t="s">
        <v>17066</v>
      </c>
      <c r="Y5174" t="str">
        <f t="shared" si="329"/>
        <v/>
      </c>
      <c r="AA5174">
        <f t="shared" si="330"/>
        <v>1</v>
      </c>
      <c r="AC5174" s="7"/>
      <c r="AD5174" t="s">
        <v>17065</v>
      </c>
      <c r="AE5174">
        <f t="shared" si="331"/>
        <v>0</v>
      </c>
      <c r="AG5174" s="2"/>
      <c r="AI5174" s="7"/>
    </row>
    <row r="5175" spans="1:35" ht="11" customHeight="1" outlineLevel="1" x14ac:dyDescent="0.25">
      <c r="A5175" t="s">
        <v>5412</v>
      </c>
      <c r="C5175" s="2" t="s">
        <v>12974</v>
      </c>
      <c r="D5175" s="2">
        <v>2343</v>
      </c>
      <c r="E5175" s="7">
        <v>1991</v>
      </c>
      <c r="F5175" s="5" t="s">
        <v>5416</v>
      </c>
      <c r="H5175" s="5" t="s">
        <v>5398</v>
      </c>
      <c r="I5175" s="6" t="s">
        <v>17065</v>
      </c>
      <c r="J5175" s="6" t="s">
        <v>11771</v>
      </c>
      <c r="K5175" s="17">
        <v>2</v>
      </c>
      <c r="L5175" s="17" t="s">
        <v>20076</v>
      </c>
      <c r="M5175" s="9"/>
      <c r="N5175" s="9"/>
      <c r="O5175" s="21"/>
      <c r="Q5175" s="29"/>
      <c r="U5175" s="17"/>
      <c r="V5175" s="2" t="s">
        <v>3775</v>
      </c>
      <c r="Y5175" t="str">
        <f t="shared" si="329"/>
        <v/>
      </c>
      <c r="AA5175" t="str">
        <f t="shared" si="330"/>
        <v/>
      </c>
      <c r="AC5175" s="7"/>
      <c r="AD5175" t="s">
        <v>17065</v>
      </c>
      <c r="AE5175">
        <f t="shared" si="331"/>
        <v>0</v>
      </c>
      <c r="AG5175" s="2"/>
      <c r="AH5175" t="s">
        <v>5415</v>
      </c>
      <c r="AI5175" s="7" t="s">
        <v>4620</v>
      </c>
    </row>
    <row r="5176" spans="1:35" ht="11" customHeight="1" outlineLevel="1" x14ac:dyDescent="0.25">
      <c r="A5176" t="s">
        <v>5412</v>
      </c>
      <c r="C5176" s="2" t="s">
        <v>12974</v>
      </c>
      <c r="D5176" s="2" t="s">
        <v>17529</v>
      </c>
      <c r="E5176" s="7">
        <v>1991</v>
      </c>
      <c r="F5176" s="5" t="s">
        <v>17069</v>
      </c>
      <c r="H5176" s="5" t="s">
        <v>5398</v>
      </c>
      <c r="I5176" s="6" t="s">
        <v>17065</v>
      </c>
      <c r="J5176" s="6" t="s">
        <v>11771</v>
      </c>
      <c r="K5176" s="17">
        <v>2</v>
      </c>
      <c r="L5176" s="17" t="s">
        <v>7730</v>
      </c>
      <c r="M5176" s="9">
        <v>20</v>
      </c>
      <c r="N5176" s="9"/>
      <c r="O5176" s="21"/>
      <c r="Q5176" s="29"/>
      <c r="U5176" s="17"/>
      <c r="V5176" s="2"/>
      <c r="Y5176" t="str">
        <f t="shared" si="329"/>
        <v/>
      </c>
      <c r="AA5176">
        <f t="shared" si="330"/>
        <v>1</v>
      </c>
      <c r="AC5176" s="7"/>
      <c r="AD5176" t="s">
        <v>17065</v>
      </c>
      <c r="AE5176">
        <f t="shared" si="331"/>
        <v>0</v>
      </c>
      <c r="AG5176" s="2"/>
      <c r="AI5176" s="7"/>
    </row>
    <row r="5177" spans="1:35" ht="11" customHeight="1" outlineLevel="1" x14ac:dyDescent="0.25">
      <c r="A5177" t="s">
        <v>5412</v>
      </c>
      <c r="C5177" s="2" t="s">
        <v>12974</v>
      </c>
      <c r="D5177" s="2">
        <v>2434</v>
      </c>
      <c r="E5177" s="7">
        <v>1992</v>
      </c>
      <c r="F5177" s="5" t="s">
        <v>13095</v>
      </c>
      <c r="H5177" s="5" t="s">
        <v>5398</v>
      </c>
      <c r="I5177" s="6" t="s">
        <v>17530</v>
      </c>
      <c r="J5177" s="6" t="s">
        <v>10645</v>
      </c>
      <c r="K5177" s="17">
        <v>5</v>
      </c>
      <c r="L5177" s="17" t="s">
        <v>7730</v>
      </c>
      <c r="M5177" s="9">
        <v>3.3</v>
      </c>
      <c r="N5177" s="9"/>
      <c r="O5177" s="21"/>
      <c r="Q5177" s="29"/>
      <c r="U5177" s="17"/>
      <c r="V5177" s="2"/>
      <c r="Y5177" t="str">
        <f t="shared" si="329"/>
        <v/>
      </c>
      <c r="AA5177">
        <f t="shared" si="330"/>
        <v>1</v>
      </c>
      <c r="AC5177" s="7"/>
      <c r="AD5177" t="s">
        <v>17530</v>
      </c>
      <c r="AE5177">
        <f t="shared" si="331"/>
        <v>0</v>
      </c>
      <c r="AG5177" s="2"/>
      <c r="AI5177" s="7"/>
    </row>
    <row r="5178" spans="1:35" ht="11" customHeight="1" outlineLevel="1" x14ac:dyDescent="0.25">
      <c r="A5178" t="s">
        <v>5412</v>
      </c>
      <c r="C5178" s="2" t="s">
        <v>12974</v>
      </c>
      <c r="D5178" s="2">
        <v>2435</v>
      </c>
      <c r="E5178" s="7">
        <v>1992</v>
      </c>
      <c r="F5178" s="5" t="s">
        <v>13095</v>
      </c>
      <c r="H5178" s="5" t="s">
        <v>5398</v>
      </c>
      <c r="I5178" s="6" t="s">
        <v>17530</v>
      </c>
      <c r="J5178" s="6" t="s">
        <v>10645</v>
      </c>
      <c r="K5178" s="17">
        <v>5</v>
      </c>
      <c r="L5178" s="17" t="s">
        <v>7730</v>
      </c>
      <c r="M5178" s="9">
        <v>3.3</v>
      </c>
      <c r="N5178" s="9"/>
      <c r="O5178" s="21"/>
      <c r="Q5178" s="29"/>
      <c r="U5178" s="17"/>
      <c r="V5178" s="2"/>
      <c r="Y5178" t="str">
        <f t="shared" si="329"/>
        <v/>
      </c>
      <c r="AA5178">
        <f t="shared" si="330"/>
        <v>1</v>
      </c>
      <c r="AC5178" s="7"/>
      <c r="AD5178" t="s">
        <v>17530</v>
      </c>
      <c r="AE5178">
        <f t="shared" si="331"/>
        <v>0</v>
      </c>
      <c r="AG5178" s="2"/>
      <c r="AI5178" s="7"/>
    </row>
    <row r="5179" spans="1:35" ht="11" customHeight="1" outlineLevel="1" x14ac:dyDescent="0.25">
      <c r="A5179" t="s">
        <v>5412</v>
      </c>
      <c r="C5179" s="2" t="s">
        <v>12974</v>
      </c>
      <c r="D5179" s="2">
        <v>2750</v>
      </c>
      <c r="E5179" s="7">
        <v>1994</v>
      </c>
      <c r="F5179" s="5" t="s">
        <v>1640</v>
      </c>
      <c r="H5179" s="5" t="s">
        <v>5398</v>
      </c>
      <c r="I5179" s="6" t="s">
        <v>2486</v>
      </c>
      <c r="J5179" s="6" t="s">
        <v>11523</v>
      </c>
      <c r="K5179" s="17">
        <v>5</v>
      </c>
      <c r="L5179" s="17" t="s">
        <v>7730</v>
      </c>
      <c r="M5179" s="9">
        <v>3</v>
      </c>
      <c r="N5179" s="9"/>
      <c r="O5179" s="21"/>
      <c r="Q5179" s="29"/>
      <c r="U5179" s="17"/>
      <c r="V5179" s="2">
        <v>2310</v>
      </c>
      <c r="Y5179" t="str">
        <f t="shared" si="329"/>
        <v/>
      </c>
      <c r="AA5179" t="str">
        <f t="shared" si="330"/>
        <v/>
      </c>
      <c r="AC5179" s="7"/>
      <c r="AD5179" t="s">
        <v>2486</v>
      </c>
      <c r="AE5179">
        <f t="shared" si="331"/>
        <v>0</v>
      </c>
      <c r="AG5179" s="2"/>
      <c r="AH5179" t="s">
        <v>1388</v>
      </c>
      <c r="AI5179" s="7" t="s">
        <v>4610</v>
      </c>
    </row>
    <row r="5180" spans="1:35" ht="11" customHeight="1" outlineLevel="1" collapsed="1" x14ac:dyDescent="0.25">
      <c r="A5180" t="s">
        <v>5412</v>
      </c>
      <c r="C5180" s="2" t="s">
        <v>12974</v>
      </c>
      <c r="D5180" s="2">
        <v>2751</v>
      </c>
      <c r="E5180" s="7">
        <v>1994</v>
      </c>
      <c r="F5180" s="5" t="s">
        <v>542</v>
      </c>
      <c r="H5180" s="5" t="s">
        <v>5398</v>
      </c>
      <c r="I5180" s="6" t="s">
        <v>4206</v>
      </c>
      <c r="J5180" s="6" t="s">
        <v>11523</v>
      </c>
      <c r="K5180" s="17">
        <v>6</v>
      </c>
      <c r="L5180" s="17" t="s">
        <v>7732</v>
      </c>
      <c r="M5180" s="9"/>
      <c r="N5180" s="9"/>
      <c r="O5180" s="21"/>
      <c r="Q5180" s="29"/>
      <c r="U5180" s="17"/>
      <c r="V5180" s="2">
        <v>2311</v>
      </c>
      <c r="Y5180" t="str">
        <f t="shared" si="329"/>
        <v/>
      </c>
      <c r="AA5180" t="str">
        <f t="shared" si="330"/>
        <v/>
      </c>
      <c r="AC5180" s="7"/>
      <c r="AD5180" t="s">
        <v>4206</v>
      </c>
      <c r="AE5180">
        <f t="shared" si="331"/>
        <v>0</v>
      </c>
      <c r="AG5180" s="2"/>
      <c r="AH5180" t="s">
        <v>1388</v>
      </c>
      <c r="AI5180" s="7" t="s">
        <v>4922</v>
      </c>
    </row>
    <row r="5181" spans="1:35" ht="11" customHeight="1" outlineLevel="1" x14ac:dyDescent="0.25">
      <c r="A5181" t="s">
        <v>5412</v>
      </c>
      <c r="C5181" s="2" t="s">
        <v>12974</v>
      </c>
      <c r="D5181" s="2" t="s">
        <v>17531</v>
      </c>
      <c r="E5181" s="7">
        <v>1994</v>
      </c>
      <c r="F5181" s="5" t="s">
        <v>6702</v>
      </c>
      <c r="H5181" s="5" t="s">
        <v>5398</v>
      </c>
      <c r="I5181" s="6" t="s">
        <v>2683</v>
      </c>
      <c r="J5181" s="6" t="s">
        <v>8499</v>
      </c>
      <c r="K5181" s="17">
        <v>1</v>
      </c>
      <c r="L5181" s="17" t="s">
        <v>7730</v>
      </c>
      <c r="M5181" s="9">
        <v>8.5</v>
      </c>
      <c r="N5181" s="9"/>
      <c r="O5181" s="21"/>
      <c r="Q5181" s="29"/>
      <c r="U5181" s="17"/>
      <c r="V5181" s="2">
        <v>2312</v>
      </c>
      <c r="Y5181" t="str">
        <f t="shared" si="329"/>
        <v/>
      </c>
      <c r="AA5181" t="str">
        <f t="shared" si="330"/>
        <v/>
      </c>
      <c r="AC5181" s="7"/>
      <c r="AD5181" t="s">
        <v>2683</v>
      </c>
      <c r="AE5181">
        <f t="shared" si="331"/>
        <v>0</v>
      </c>
      <c r="AG5181" s="2">
        <v>1</v>
      </c>
      <c r="AH5181" t="s">
        <v>3354</v>
      </c>
      <c r="AI5181" s="7" t="s">
        <v>4922</v>
      </c>
    </row>
    <row r="5182" spans="1:35" ht="11" customHeight="1" outlineLevel="1" x14ac:dyDescent="0.25">
      <c r="A5182" t="s">
        <v>5412</v>
      </c>
      <c r="C5182" s="2" t="s">
        <v>12974</v>
      </c>
      <c r="D5182" s="2" t="s">
        <v>17532</v>
      </c>
      <c r="E5182" s="7">
        <v>1994</v>
      </c>
      <c r="F5182" s="5" t="s">
        <v>6702</v>
      </c>
      <c r="H5182" s="5" t="s">
        <v>5398</v>
      </c>
      <c r="I5182" s="6" t="s">
        <v>2682</v>
      </c>
      <c r="J5182" s="6" t="s">
        <v>8499</v>
      </c>
      <c r="K5182" s="17">
        <v>1</v>
      </c>
      <c r="L5182" s="17" t="s">
        <v>7730</v>
      </c>
      <c r="M5182" s="9">
        <v>8.5</v>
      </c>
      <c r="N5182" s="9"/>
      <c r="O5182" s="21"/>
      <c r="Q5182" s="29"/>
      <c r="U5182" s="17"/>
      <c r="V5182" s="2">
        <v>2313</v>
      </c>
      <c r="Y5182" t="str">
        <f t="shared" si="329"/>
        <v/>
      </c>
      <c r="AA5182" t="str">
        <f t="shared" si="330"/>
        <v/>
      </c>
      <c r="AC5182" s="7"/>
      <c r="AD5182" t="s">
        <v>2682</v>
      </c>
      <c r="AE5182">
        <f t="shared" si="331"/>
        <v>0</v>
      </c>
      <c r="AG5182" s="2">
        <v>1</v>
      </c>
      <c r="AH5182" t="s">
        <v>3354</v>
      </c>
      <c r="AI5182" s="7" t="s">
        <v>4922</v>
      </c>
    </row>
    <row r="5183" spans="1:35" ht="11" customHeight="1" outlineLevel="1" x14ac:dyDescent="0.25">
      <c r="A5183" t="s">
        <v>5412</v>
      </c>
      <c r="C5183" s="2" t="s">
        <v>12974</v>
      </c>
      <c r="D5183" s="2">
        <v>2893</v>
      </c>
      <c r="E5183" s="7">
        <v>1995</v>
      </c>
      <c r="F5183" s="5" t="s">
        <v>6311</v>
      </c>
      <c r="H5183" s="5" t="s">
        <v>5398</v>
      </c>
      <c r="I5183" s="6" t="s">
        <v>17522</v>
      </c>
      <c r="J5183" s="6" t="s">
        <v>8490</v>
      </c>
      <c r="K5183" s="17">
        <v>3</v>
      </c>
      <c r="L5183" s="17" t="s">
        <v>7732</v>
      </c>
      <c r="M5183" s="9"/>
      <c r="N5183" s="9"/>
      <c r="O5183" s="21"/>
      <c r="Q5183" s="29"/>
      <c r="U5183" s="17"/>
      <c r="V5183" s="2"/>
      <c r="Y5183" t="str">
        <f t="shared" si="329"/>
        <v/>
      </c>
      <c r="AA5183" t="str">
        <f t="shared" si="330"/>
        <v/>
      </c>
      <c r="AC5183" s="7"/>
      <c r="AD5183" t="s">
        <v>17522</v>
      </c>
      <c r="AE5183">
        <f t="shared" si="331"/>
        <v>0</v>
      </c>
      <c r="AG5183" s="2"/>
      <c r="AI5183" s="7"/>
    </row>
    <row r="5184" spans="1:35" ht="11" customHeight="1" outlineLevel="1" x14ac:dyDescent="0.25">
      <c r="A5184" t="s">
        <v>5412</v>
      </c>
      <c r="C5184" s="2" t="s">
        <v>12974</v>
      </c>
      <c r="D5184" s="2">
        <v>2899</v>
      </c>
      <c r="E5184" s="7">
        <v>1995</v>
      </c>
      <c r="F5184" s="5" t="s">
        <v>13095</v>
      </c>
      <c r="H5184" s="5" t="s">
        <v>5398</v>
      </c>
      <c r="I5184" s="6" t="s">
        <v>17522</v>
      </c>
      <c r="J5184" s="6" t="s">
        <v>8490</v>
      </c>
      <c r="K5184" s="17">
        <v>3</v>
      </c>
      <c r="L5184" s="17" t="s">
        <v>7732</v>
      </c>
      <c r="M5184" s="9"/>
      <c r="N5184" s="9"/>
      <c r="O5184" s="21"/>
      <c r="Q5184" s="29"/>
      <c r="U5184" s="17"/>
      <c r="V5184" s="2"/>
      <c r="Y5184" t="str">
        <f t="shared" si="329"/>
        <v/>
      </c>
      <c r="AA5184">
        <f t="shared" si="330"/>
        <v>1</v>
      </c>
      <c r="AC5184" s="7"/>
      <c r="AD5184" t="s">
        <v>17522</v>
      </c>
      <c r="AE5184">
        <f t="shared" si="331"/>
        <v>0</v>
      </c>
      <c r="AG5184" s="2"/>
      <c r="AI5184" s="7"/>
    </row>
    <row r="5185" spans="1:35" ht="11" customHeight="1" outlineLevel="1" x14ac:dyDescent="0.25">
      <c r="A5185" t="s">
        <v>5412</v>
      </c>
      <c r="C5185" s="2" t="s">
        <v>12974</v>
      </c>
      <c r="D5185" s="2">
        <v>3156</v>
      </c>
      <c r="E5185" s="7">
        <v>1995</v>
      </c>
      <c r="F5185" s="5" t="s">
        <v>13090</v>
      </c>
      <c r="H5185" s="5" t="s">
        <v>5398</v>
      </c>
      <c r="I5185" s="6" t="s">
        <v>4207</v>
      </c>
      <c r="J5185" s="6" t="s">
        <v>17533</v>
      </c>
      <c r="K5185" s="17">
        <v>6</v>
      </c>
      <c r="L5185" s="17" t="s">
        <v>7732</v>
      </c>
      <c r="M5185" s="9"/>
      <c r="N5185" s="9"/>
      <c r="O5185" s="21"/>
      <c r="Q5185" s="29"/>
      <c r="U5185" s="17"/>
      <c r="V5185" s="2">
        <v>2506</v>
      </c>
      <c r="Y5185" t="str">
        <f t="shared" si="329"/>
        <v/>
      </c>
      <c r="AA5185">
        <f t="shared" si="330"/>
        <v>1</v>
      </c>
      <c r="AC5185" s="7"/>
      <c r="AD5185" t="s">
        <v>4207</v>
      </c>
      <c r="AE5185">
        <f t="shared" si="331"/>
        <v>0</v>
      </c>
      <c r="AG5185" s="2"/>
      <c r="AH5185" t="s">
        <v>1388</v>
      </c>
      <c r="AI5185" s="7" t="s">
        <v>4922</v>
      </c>
    </row>
    <row r="5186" spans="1:35" ht="11" customHeight="1" outlineLevel="1" x14ac:dyDescent="0.25">
      <c r="A5186" t="s">
        <v>5412</v>
      </c>
      <c r="C5186" s="2" t="s">
        <v>12974</v>
      </c>
      <c r="D5186" s="2">
        <v>3157</v>
      </c>
      <c r="E5186" s="7">
        <v>1995</v>
      </c>
      <c r="F5186" s="5" t="s">
        <v>13095</v>
      </c>
      <c r="H5186" s="5" t="s">
        <v>5398</v>
      </c>
      <c r="I5186" s="6" t="s">
        <v>17534</v>
      </c>
      <c r="J5186" s="6" t="s">
        <v>17533</v>
      </c>
      <c r="K5186" s="17">
        <v>5</v>
      </c>
      <c r="L5186" s="17" t="s">
        <v>7732</v>
      </c>
      <c r="M5186" s="9"/>
      <c r="N5186" s="9"/>
      <c r="O5186" s="21"/>
      <c r="Q5186" s="29"/>
      <c r="U5186" s="17"/>
      <c r="V5186" s="2"/>
      <c r="Y5186" t="str">
        <f t="shared" si="329"/>
        <v/>
      </c>
      <c r="AA5186">
        <f t="shared" si="330"/>
        <v>1</v>
      </c>
      <c r="AC5186" s="7"/>
      <c r="AD5186" t="s">
        <v>17534</v>
      </c>
      <c r="AE5186">
        <f t="shared" si="331"/>
        <v>0</v>
      </c>
      <c r="AG5186" s="2"/>
      <c r="AI5186" s="7"/>
    </row>
    <row r="5187" spans="1:35" ht="11" customHeight="1" outlineLevel="1" x14ac:dyDescent="0.25">
      <c r="A5187" t="s">
        <v>5412</v>
      </c>
      <c r="C5187" s="2" t="s">
        <v>12974</v>
      </c>
      <c r="D5187" s="2" t="s">
        <v>17535</v>
      </c>
      <c r="E5187" s="7">
        <v>1996</v>
      </c>
      <c r="F5187" s="5" t="s">
        <v>14909</v>
      </c>
      <c r="H5187" s="5" t="s">
        <v>5398</v>
      </c>
      <c r="I5187" s="6" t="s">
        <v>11605</v>
      </c>
      <c r="J5187" s="6" t="s">
        <v>10323</v>
      </c>
      <c r="K5187" s="17">
        <v>1</v>
      </c>
      <c r="L5187" s="17" t="s">
        <v>7730</v>
      </c>
      <c r="M5187" s="9">
        <v>8.4</v>
      </c>
      <c r="N5187" s="9"/>
      <c r="O5187" s="21"/>
      <c r="Q5187" s="29"/>
      <c r="U5187" s="17"/>
      <c r="V5187" s="2"/>
      <c r="Y5187" t="str">
        <f t="shared" si="329"/>
        <v/>
      </c>
      <c r="AA5187">
        <f t="shared" si="330"/>
        <v>1</v>
      </c>
      <c r="AC5187" s="7"/>
      <c r="AD5187" t="s">
        <v>11605</v>
      </c>
      <c r="AE5187">
        <f t="shared" si="331"/>
        <v>1</v>
      </c>
      <c r="AG5187" s="2"/>
      <c r="AI5187" s="7"/>
    </row>
    <row r="5188" spans="1:35" ht="11" customHeight="1" outlineLevel="1" x14ac:dyDescent="0.25">
      <c r="A5188" t="s">
        <v>5412</v>
      </c>
      <c r="C5188" s="2" t="s">
        <v>12974</v>
      </c>
      <c r="D5188" s="2">
        <v>3295</v>
      </c>
      <c r="E5188" s="7">
        <v>1996</v>
      </c>
      <c r="F5188" s="5" t="s">
        <v>13095</v>
      </c>
      <c r="H5188" s="5" t="s">
        <v>5398</v>
      </c>
      <c r="I5188" s="6" t="s">
        <v>17536</v>
      </c>
      <c r="J5188" s="6" t="s">
        <v>10323</v>
      </c>
      <c r="K5188" s="17">
        <v>3</v>
      </c>
      <c r="L5188" s="17" t="s">
        <v>7732</v>
      </c>
      <c r="M5188" s="9"/>
      <c r="N5188" s="9"/>
      <c r="O5188" s="21"/>
      <c r="Q5188" s="29"/>
      <c r="U5188" s="17"/>
      <c r="V5188" s="2"/>
      <c r="Y5188" t="str">
        <f t="shared" si="329"/>
        <v/>
      </c>
      <c r="AA5188">
        <f t="shared" si="330"/>
        <v>1</v>
      </c>
      <c r="AC5188" s="7"/>
      <c r="AD5188" t="s">
        <v>17536</v>
      </c>
      <c r="AE5188">
        <f t="shared" si="331"/>
        <v>0</v>
      </c>
      <c r="AG5188" s="2"/>
      <c r="AI5188" s="7"/>
    </row>
    <row r="5189" spans="1:35" ht="11" customHeight="1" outlineLevel="1" x14ac:dyDescent="0.25">
      <c r="A5189" t="s">
        <v>5412</v>
      </c>
      <c r="C5189" s="2" t="s">
        <v>12974</v>
      </c>
      <c r="D5189" s="2" t="s">
        <v>17538</v>
      </c>
      <c r="E5189" s="7">
        <v>1996</v>
      </c>
      <c r="F5189" s="5" t="s">
        <v>17539</v>
      </c>
      <c r="H5189" s="5" t="s">
        <v>5398</v>
      </c>
      <c r="I5189" s="6" t="s">
        <v>17540</v>
      </c>
      <c r="J5189" s="6" t="s">
        <v>17537</v>
      </c>
      <c r="K5189" s="17">
        <v>3</v>
      </c>
      <c r="L5189" s="17" t="s">
        <v>7732</v>
      </c>
      <c r="M5189" s="9"/>
      <c r="N5189" s="9"/>
      <c r="O5189" s="21"/>
      <c r="Q5189" s="29"/>
      <c r="U5189" s="17"/>
      <c r="V5189" s="2"/>
      <c r="Y5189" t="str">
        <f t="shared" si="329"/>
        <v/>
      </c>
      <c r="AA5189">
        <f t="shared" si="330"/>
        <v>1</v>
      </c>
      <c r="AC5189" s="7"/>
      <c r="AD5189" t="s">
        <v>17540</v>
      </c>
      <c r="AE5189">
        <f t="shared" si="331"/>
        <v>0</v>
      </c>
      <c r="AG5189" s="2"/>
      <c r="AI5189" s="7"/>
    </row>
    <row r="5190" spans="1:35" ht="11" customHeight="1" outlineLevel="1" x14ac:dyDescent="0.25">
      <c r="A5190" t="s">
        <v>5412</v>
      </c>
      <c r="C5190" s="2" t="s">
        <v>12974</v>
      </c>
      <c r="D5190" s="2" t="s">
        <v>17541</v>
      </c>
      <c r="E5190" s="7">
        <v>1996</v>
      </c>
      <c r="F5190" s="5" t="s">
        <v>13115</v>
      </c>
      <c r="H5190" s="5" t="s">
        <v>5398</v>
      </c>
      <c r="I5190" s="6" t="s">
        <v>17542</v>
      </c>
      <c r="J5190" s="6" t="s">
        <v>9545</v>
      </c>
      <c r="K5190" s="17">
        <v>3</v>
      </c>
      <c r="L5190" s="17" t="s">
        <v>7732</v>
      </c>
      <c r="M5190" s="9"/>
      <c r="N5190" s="9"/>
      <c r="O5190" s="21"/>
      <c r="Q5190" s="29"/>
      <c r="U5190" s="17"/>
      <c r="V5190" s="2"/>
      <c r="Y5190" t="str">
        <f t="shared" si="329"/>
        <v/>
      </c>
      <c r="AA5190">
        <f t="shared" si="330"/>
        <v>1</v>
      </c>
      <c r="AC5190" s="7"/>
      <c r="AD5190" t="s">
        <v>17542</v>
      </c>
      <c r="AE5190">
        <f t="shared" si="331"/>
        <v>0</v>
      </c>
      <c r="AG5190" s="2"/>
      <c r="AI5190" s="7"/>
    </row>
    <row r="5191" spans="1:35" ht="11" customHeight="1" outlineLevel="1" x14ac:dyDescent="0.25">
      <c r="A5191" t="s">
        <v>5412</v>
      </c>
      <c r="C5191" s="2" t="s">
        <v>12974</v>
      </c>
      <c r="D5191" s="2" t="s">
        <v>17543</v>
      </c>
      <c r="E5191" s="7">
        <v>1996</v>
      </c>
      <c r="F5191" s="5" t="s">
        <v>13115</v>
      </c>
      <c r="H5191" s="5" t="s">
        <v>5398</v>
      </c>
      <c r="I5191" s="6" t="s">
        <v>17544</v>
      </c>
      <c r="J5191" s="6" t="s">
        <v>9545</v>
      </c>
      <c r="K5191" s="17">
        <v>3</v>
      </c>
      <c r="L5191" s="17" t="s">
        <v>7730</v>
      </c>
      <c r="M5191" s="9">
        <v>7</v>
      </c>
      <c r="N5191" s="9"/>
      <c r="O5191" s="21"/>
      <c r="Q5191" s="29"/>
      <c r="U5191" s="17"/>
      <c r="V5191" s="2"/>
      <c r="Y5191" t="str">
        <f t="shared" si="329"/>
        <v/>
      </c>
      <c r="AA5191">
        <f t="shared" si="330"/>
        <v>1</v>
      </c>
      <c r="AC5191" s="7"/>
      <c r="AD5191" t="s">
        <v>17544</v>
      </c>
      <c r="AE5191">
        <f t="shared" si="331"/>
        <v>0</v>
      </c>
      <c r="AG5191" s="2"/>
      <c r="AI5191" s="7"/>
    </row>
    <row r="5192" spans="1:35" ht="11" customHeight="1" outlineLevel="1" x14ac:dyDescent="0.25">
      <c r="A5192" t="s">
        <v>5412</v>
      </c>
      <c r="C5192" s="2" t="s">
        <v>12974</v>
      </c>
      <c r="D5192" s="2">
        <v>3364</v>
      </c>
      <c r="E5192" s="7">
        <v>1996</v>
      </c>
      <c r="F5192" s="5" t="s">
        <v>13095</v>
      </c>
      <c r="H5192" s="5" t="s">
        <v>5398</v>
      </c>
      <c r="I5192" s="6" t="s">
        <v>17545</v>
      </c>
      <c r="J5192" s="6" t="s">
        <v>9545</v>
      </c>
      <c r="K5192" s="17">
        <v>5</v>
      </c>
      <c r="L5192" s="17" t="s">
        <v>7732</v>
      </c>
      <c r="M5192" s="9"/>
      <c r="N5192" s="9"/>
      <c r="O5192" s="21"/>
      <c r="Q5192" s="29"/>
      <c r="U5192" s="17"/>
      <c r="V5192" s="2"/>
      <c r="Y5192" t="str">
        <f t="shared" si="329"/>
        <v/>
      </c>
      <c r="AA5192">
        <f t="shared" si="330"/>
        <v>1</v>
      </c>
      <c r="AC5192" s="7"/>
      <c r="AD5192" t="s">
        <v>17545</v>
      </c>
      <c r="AE5192">
        <f t="shared" si="331"/>
        <v>0</v>
      </c>
      <c r="AG5192" s="2"/>
      <c r="AI5192" s="7"/>
    </row>
    <row r="5193" spans="1:35" ht="11" customHeight="1" outlineLevel="1" x14ac:dyDescent="0.25">
      <c r="A5193" t="s">
        <v>5412</v>
      </c>
      <c r="C5193" s="2" t="s">
        <v>12974</v>
      </c>
      <c r="D5193" s="2">
        <v>3365</v>
      </c>
      <c r="E5193" s="7">
        <v>1996</v>
      </c>
      <c r="F5193" s="5" t="s">
        <v>13095</v>
      </c>
      <c r="H5193" s="5" t="s">
        <v>5398</v>
      </c>
      <c r="I5193" s="6" t="s">
        <v>17546</v>
      </c>
      <c r="J5193" s="6" t="s">
        <v>9545</v>
      </c>
      <c r="K5193" s="17">
        <v>5</v>
      </c>
      <c r="L5193" s="17" t="s">
        <v>7732</v>
      </c>
      <c r="M5193" s="9"/>
      <c r="N5193" s="9"/>
      <c r="O5193" s="21"/>
      <c r="Q5193" s="29"/>
      <c r="U5193" s="17"/>
      <c r="V5193" s="2"/>
      <c r="Y5193" t="str">
        <f t="shared" si="329"/>
        <v/>
      </c>
      <c r="AA5193">
        <f t="shared" si="330"/>
        <v>1</v>
      </c>
      <c r="AC5193" s="7"/>
      <c r="AD5193" t="s">
        <v>17546</v>
      </c>
      <c r="AE5193">
        <f t="shared" si="331"/>
        <v>0</v>
      </c>
      <c r="AG5193" s="2"/>
      <c r="AI5193" s="7"/>
    </row>
    <row r="5194" spans="1:35" ht="11" customHeight="1" outlineLevel="1" collapsed="1" x14ac:dyDescent="0.25">
      <c r="A5194" t="s">
        <v>5412</v>
      </c>
      <c r="C5194" s="2" t="s">
        <v>12974</v>
      </c>
      <c r="D5194" s="2">
        <v>3426</v>
      </c>
      <c r="E5194" s="7">
        <v>1997</v>
      </c>
      <c r="F5194" s="5" t="s">
        <v>13095</v>
      </c>
      <c r="H5194" s="5" t="s">
        <v>5398</v>
      </c>
      <c r="I5194" s="6" t="s">
        <v>5417</v>
      </c>
      <c r="J5194" s="6" t="s">
        <v>11805</v>
      </c>
      <c r="K5194" s="17">
        <v>4</v>
      </c>
      <c r="L5194" s="17" t="s">
        <v>7732</v>
      </c>
      <c r="M5194" s="9"/>
      <c r="N5194" s="9"/>
      <c r="O5194" s="21"/>
      <c r="Q5194" s="29"/>
      <c r="U5194" s="17"/>
      <c r="V5194" s="2">
        <v>2622</v>
      </c>
      <c r="Y5194" t="str">
        <f t="shared" si="329"/>
        <v/>
      </c>
      <c r="AA5194">
        <f t="shared" si="330"/>
        <v>1</v>
      </c>
      <c r="AC5194" s="7"/>
      <c r="AD5194" t="s">
        <v>5417</v>
      </c>
      <c r="AE5194">
        <f t="shared" si="331"/>
        <v>0</v>
      </c>
      <c r="AG5194" s="2"/>
      <c r="AH5194" t="s">
        <v>4010</v>
      </c>
      <c r="AI5194" s="7" t="s">
        <v>4922</v>
      </c>
    </row>
    <row r="5195" spans="1:35" ht="11" customHeight="1" outlineLevel="1" x14ac:dyDescent="0.25">
      <c r="A5195" t="s">
        <v>5412</v>
      </c>
      <c r="C5195" s="2" t="s">
        <v>12974</v>
      </c>
      <c r="D5195" s="2" t="s">
        <v>17547</v>
      </c>
      <c r="E5195" s="7">
        <v>1997</v>
      </c>
      <c r="F5195" s="5" t="s">
        <v>17539</v>
      </c>
      <c r="H5195" s="5" t="s">
        <v>5398</v>
      </c>
      <c r="I5195" s="6" t="s">
        <v>2352</v>
      </c>
      <c r="J5195" s="6" t="s">
        <v>14341</v>
      </c>
      <c r="K5195" s="17">
        <v>3</v>
      </c>
      <c r="L5195" s="17" t="s">
        <v>7732</v>
      </c>
      <c r="M5195" s="9"/>
      <c r="N5195" s="9"/>
      <c r="O5195" s="21"/>
      <c r="Q5195" s="29"/>
      <c r="U5195" s="17"/>
      <c r="V5195" s="2"/>
      <c r="Y5195" t="str">
        <f t="shared" si="329"/>
        <v/>
      </c>
      <c r="AA5195">
        <f t="shared" si="330"/>
        <v>1</v>
      </c>
      <c r="AC5195" s="7"/>
      <c r="AD5195" t="s">
        <v>2352</v>
      </c>
      <c r="AE5195">
        <f t="shared" si="331"/>
        <v>0</v>
      </c>
      <c r="AG5195" s="2">
        <v>1</v>
      </c>
      <c r="AI5195" s="7"/>
    </row>
    <row r="5196" spans="1:35" ht="11" customHeight="1" outlineLevel="1" x14ac:dyDescent="0.25">
      <c r="A5196" t="s">
        <v>5412</v>
      </c>
      <c r="C5196" s="2" t="s">
        <v>12974</v>
      </c>
      <c r="D5196" s="2">
        <v>3917</v>
      </c>
      <c r="E5196" s="7">
        <v>1999</v>
      </c>
      <c r="F5196" s="5" t="s">
        <v>13095</v>
      </c>
      <c r="H5196" s="5" t="s">
        <v>5398</v>
      </c>
      <c r="I5196" s="6" t="s">
        <v>11605</v>
      </c>
      <c r="J5196" s="6" t="s">
        <v>10323</v>
      </c>
      <c r="K5196" s="17">
        <v>1</v>
      </c>
      <c r="L5196" s="18" t="s">
        <v>7730</v>
      </c>
      <c r="M5196" s="9">
        <v>6.5</v>
      </c>
      <c r="N5196" s="9"/>
      <c r="O5196" s="21"/>
      <c r="Q5196" s="29"/>
      <c r="U5196" s="17"/>
      <c r="V5196" s="2"/>
      <c r="Y5196" t="str">
        <f t="shared" si="329"/>
        <v/>
      </c>
      <c r="AA5196">
        <f t="shared" si="330"/>
        <v>1</v>
      </c>
      <c r="AC5196" s="7"/>
      <c r="AD5196" t="s">
        <v>11605</v>
      </c>
      <c r="AE5196">
        <f t="shared" si="331"/>
        <v>1</v>
      </c>
      <c r="AG5196" s="2"/>
      <c r="AI5196" s="7"/>
    </row>
    <row r="5197" spans="1:35" ht="11" customHeight="1" outlineLevel="1" x14ac:dyDescent="0.25">
      <c r="A5197" t="s">
        <v>5412</v>
      </c>
      <c r="C5197" s="2" t="s">
        <v>12974</v>
      </c>
      <c r="D5197" s="2" t="s">
        <v>17549</v>
      </c>
      <c r="E5197" s="7">
        <v>2001</v>
      </c>
      <c r="F5197" s="5" t="s">
        <v>17539</v>
      </c>
      <c r="H5197" s="5" t="s">
        <v>5398</v>
      </c>
      <c r="I5197" s="6" t="s">
        <v>7554</v>
      </c>
      <c r="J5197" s="6" t="s">
        <v>17548</v>
      </c>
      <c r="K5197" s="17">
        <v>7</v>
      </c>
      <c r="L5197" s="17" t="s">
        <v>7732</v>
      </c>
      <c r="M5197" s="9"/>
      <c r="N5197" s="9"/>
      <c r="O5197" s="21"/>
      <c r="Q5197" s="29"/>
      <c r="U5197" s="17"/>
      <c r="V5197" s="2"/>
      <c r="Y5197" t="str">
        <f t="shared" si="329"/>
        <v/>
      </c>
      <c r="AA5197">
        <f t="shared" si="330"/>
        <v>1</v>
      </c>
      <c r="AC5197" s="7"/>
      <c r="AD5197" t="s">
        <v>7554</v>
      </c>
      <c r="AE5197">
        <f t="shared" si="331"/>
        <v>0</v>
      </c>
      <c r="AG5197" s="2"/>
      <c r="AI5197" s="7"/>
    </row>
    <row r="5198" spans="1:35" ht="11" customHeight="1" outlineLevel="1" x14ac:dyDescent="0.25">
      <c r="A5198" t="s">
        <v>5412</v>
      </c>
      <c r="C5198" s="2" t="s">
        <v>12974</v>
      </c>
      <c r="D5198" s="2" t="s">
        <v>17550</v>
      </c>
      <c r="E5198" s="7">
        <v>2001</v>
      </c>
      <c r="F5198" s="5" t="s">
        <v>17539</v>
      </c>
      <c r="H5198" s="5" t="s">
        <v>5398</v>
      </c>
      <c r="I5198" s="6" t="s">
        <v>7554</v>
      </c>
      <c r="J5198" s="6" t="s">
        <v>17548</v>
      </c>
      <c r="K5198" s="17">
        <v>7</v>
      </c>
      <c r="L5198" s="17" t="s">
        <v>7732</v>
      </c>
      <c r="M5198" s="9"/>
      <c r="N5198" s="9"/>
      <c r="O5198" s="21"/>
      <c r="Q5198" s="29"/>
      <c r="U5198" s="17"/>
      <c r="V5198" s="2"/>
      <c r="Y5198" t="str">
        <f t="shared" si="329"/>
        <v/>
      </c>
      <c r="AA5198">
        <f t="shared" si="330"/>
        <v>1</v>
      </c>
      <c r="AC5198" s="7"/>
      <c r="AD5198" t="s">
        <v>7554</v>
      </c>
      <c r="AE5198">
        <f t="shared" si="331"/>
        <v>0</v>
      </c>
      <c r="AG5198" s="2"/>
      <c r="AI5198" s="7"/>
    </row>
    <row r="5199" spans="1:35" ht="11" customHeight="1" outlineLevel="1" x14ac:dyDescent="0.25">
      <c r="A5199" t="s">
        <v>5412</v>
      </c>
      <c r="C5199" s="2" t="s">
        <v>12974</v>
      </c>
      <c r="D5199" s="2" t="s">
        <v>17551</v>
      </c>
      <c r="E5199" s="7">
        <v>2001</v>
      </c>
      <c r="F5199" s="5" t="s">
        <v>17539</v>
      </c>
      <c r="H5199" s="5" t="s">
        <v>5398</v>
      </c>
      <c r="I5199" s="6" t="s">
        <v>7554</v>
      </c>
      <c r="J5199" s="6" t="s">
        <v>17548</v>
      </c>
      <c r="K5199" s="17">
        <v>7</v>
      </c>
      <c r="L5199" s="17" t="s">
        <v>7732</v>
      </c>
      <c r="M5199" s="9"/>
      <c r="N5199" s="9"/>
      <c r="O5199" s="21"/>
      <c r="Q5199" s="29"/>
      <c r="U5199" s="17"/>
      <c r="V5199" s="2"/>
      <c r="Y5199" t="str">
        <f t="shared" si="329"/>
        <v/>
      </c>
      <c r="AA5199">
        <f t="shared" si="330"/>
        <v>1</v>
      </c>
      <c r="AC5199" s="7"/>
      <c r="AD5199" t="s">
        <v>7554</v>
      </c>
      <c r="AE5199">
        <f t="shared" si="331"/>
        <v>0</v>
      </c>
      <c r="AG5199" s="2"/>
      <c r="AI5199" s="7"/>
    </row>
    <row r="5200" spans="1:35" ht="11" customHeight="1" outlineLevel="1" x14ac:dyDescent="0.25">
      <c r="A5200" t="s">
        <v>5412</v>
      </c>
      <c r="C5200" s="2" t="s">
        <v>12974</v>
      </c>
      <c r="D5200" s="2">
        <v>4941</v>
      </c>
      <c r="E5200" s="7">
        <v>2001</v>
      </c>
      <c r="F5200" s="5" t="s">
        <v>13095</v>
      </c>
      <c r="H5200" s="5" t="s">
        <v>5398</v>
      </c>
      <c r="I5200" s="6" t="s">
        <v>9370</v>
      </c>
      <c r="J5200" s="6" t="s">
        <v>17548</v>
      </c>
      <c r="K5200" s="17">
        <v>7</v>
      </c>
      <c r="L5200" s="17" t="s">
        <v>7730</v>
      </c>
      <c r="M5200" s="9">
        <v>4.5</v>
      </c>
      <c r="N5200" s="9"/>
      <c r="O5200" s="21"/>
      <c r="Q5200" s="29"/>
      <c r="U5200" s="17"/>
      <c r="V5200" s="2"/>
      <c r="Y5200" t="str">
        <f t="shared" si="329"/>
        <v/>
      </c>
      <c r="AA5200">
        <f t="shared" si="330"/>
        <v>1</v>
      </c>
      <c r="AC5200" s="7"/>
      <c r="AD5200" t="s">
        <v>9370</v>
      </c>
      <c r="AE5200">
        <f t="shared" si="331"/>
        <v>0</v>
      </c>
      <c r="AG5200" s="2"/>
      <c r="AI5200" s="7"/>
    </row>
    <row r="5201" spans="1:35" ht="11" customHeight="1" outlineLevel="1" x14ac:dyDescent="0.25">
      <c r="A5201" t="s">
        <v>5412</v>
      </c>
      <c r="C5201" s="2" t="s">
        <v>12974</v>
      </c>
      <c r="D5201" s="2">
        <v>4942</v>
      </c>
      <c r="E5201" s="7">
        <v>2001</v>
      </c>
      <c r="F5201" s="5" t="s">
        <v>13095</v>
      </c>
      <c r="H5201" s="5" t="s">
        <v>5398</v>
      </c>
      <c r="I5201" s="6" t="s">
        <v>8352</v>
      </c>
      <c r="J5201" s="6" t="s">
        <v>17548</v>
      </c>
      <c r="K5201" s="17">
        <v>7</v>
      </c>
      <c r="L5201" s="17" t="s">
        <v>7730</v>
      </c>
      <c r="M5201" s="9">
        <v>4.5</v>
      </c>
      <c r="N5201" s="9"/>
      <c r="O5201" s="21"/>
      <c r="Q5201" s="29"/>
      <c r="U5201" s="17"/>
      <c r="V5201" s="2"/>
      <c r="Y5201" t="str">
        <f t="shared" si="329"/>
        <v/>
      </c>
      <c r="AA5201">
        <f t="shared" si="330"/>
        <v>1</v>
      </c>
      <c r="AC5201" s="7"/>
      <c r="AD5201" t="s">
        <v>8352</v>
      </c>
      <c r="AE5201">
        <f t="shared" si="331"/>
        <v>0</v>
      </c>
      <c r="AG5201" s="2"/>
      <c r="AI5201" s="7"/>
    </row>
    <row r="5202" spans="1:35" ht="11" customHeight="1" outlineLevel="1" x14ac:dyDescent="0.25">
      <c r="A5202" t="s">
        <v>5412</v>
      </c>
      <c r="C5202" s="2" t="s">
        <v>12974</v>
      </c>
      <c r="D5202" s="2">
        <v>4943</v>
      </c>
      <c r="E5202" s="7">
        <v>2001</v>
      </c>
      <c r="F5202" s="5" t="s">
        <v>13095</v>
      </c>
      <c r="H5202" s="5" t="s">
        <v>5398</v>
      </c>
      <c r="I5202" s="6" t="s">
        <v>9622</v>
      </c>
      <c r="J5202" s="6" t="s">
        <v>17548</v>
      </c>
      <c r="K5202" s="17">
        <v>7</v>
      </c>
      <c r="L5202" s="17" t="s">
        <v>7732</v>
      </c>
      <c r="M5202" s="9"/>
      <c r="N5202" s="9"/>
      <c r="O5202" s="21"/>
      <c r="Q5202" s="29"/>
      <c r="U5202" s="17"/>
      <c r="V5202" s="2"/>
      <c r="Y5202" t="str">
        <f t="shared" si="329"/>
        <v/>
      </c>
      <c r="AA5202">
        <f t="shared" si="330"/>
        <v>1</v>
      </c>
      <c r="AC5202" s="7"/>
      <c r="AD5202" t="s">
        <v>9622</v>
      </c>
      <c r="AE5202">
        <f t="shared" si="331"/>
        <v>0</v>
      </c>
      <c r="AG5202" s="2"/>
      <c r="AI5202" s="7"/>
    </row>
    <row r="5203" spans="1:35" ht="11" customHeight="1" outlineLevel="1" x14ac:dyDescent="0.25">
      <c r="A5203" t="s">
        <v>5412</v>
      </c>
      <c r="C5203" s="2" t="s">
        <v>12974</v>
      </c>
      <c r="D5203" s="2" t="s">
        <v>17552</v>
      </c>
      <c r="E5203" s="7">
        <v>2002</v>
      </c>
      <c r="F5203" s="5" t="s">
        <v>17553</v>
      </c>
      <c r="H5203" s="5" t="s">
        <v>5398</v>
      </c>
      <c r="I5203" s="6" t="s">
        <v>5197</v>
      </c>
      <c r="J5203" s="6" t="s">
        <v>7137</v>
      </c>
      <c r="K5203" s="17">
        <v>3</v>
      </c>
      <c r="L5203" s="17" t="s">
        <v>7732</v>
      </c>
      <c r="M5203" s="9"/>
      <c r="N5203" s="9"/>
      <c r="O5203" s="21"/>
      <c r="Q5203" s="29"/>
      <c r="U5203" s="17"/>
      <c r="V5203" s="2">
        <v>3261</v>
      </c>
      <c r="Y5203" t="str">
        <f t="shared" si="329"/>
        <v/>
      </c>
      <c r="AA5203">
        <f t="shared" si="330"/>
        <v>1</v>
      </c>
      <c r="AC5203" s="7"/>
      <c r="AD5203" t="s">
        <v>5197</v>
      </c>
      <c r="AE5203">
        <f t="shared" si="331"/>
        <v>0</v>
      </c>
      <c r="AG5203" s="2"/>
      <c r="AH5203" t="s">
        <v>6214</v>
      </c>
      <c r="AI5203" s="7" t="s">
        <v>4922</v>
      </c>
    </row>
    <row r="5204" spans="1:35" ht="11" customHeight="1" outlineLevel="1" x14ac:dyDescent="0.25">
      <c r="A5204" t="s">
        <v>5412</v>
      </c>
      <c r="C5204" s="2" t="s">
        <v>12974</v>
      </c>
      <c r="D5204" s="2">
        <v>4998</v>
      </c>
      <c r="E5204" s="7">
        <v>2002</v>
      </c>
      <c r="F5204" s="5" t="s">
        <v>6019</v>
      </c>
      <c r="H5204" s="5" t="s">
        <v>5398</v>
      </c>
      <c r="I5204" s="6" t="s">
        <v>5197</v>
      </c>
      <c r="J5204" s="6" t="s">
        <v>7137</v>
      </c>
      <c r="K5204" s="17">
        <v>3</v>
      </c>
      <c r="L5204" s="17" t="s">
        <v>7732</v>
      </c>
      <c r="M5204" s="9"/>
      <c r="N5204" s="9"/>
      <c r="O5204" s="21"/>
      <c r="Q5204" s="29"/>
      <c r="U5204" s="17"/>
      <c r="V5204" s="2">
        <v>3261</v>
      </c>
      <c r="Y5204" t="str">
        <f t="shared" si="329"/>
        <v/>
      </c>
      <c r="AA5204" t="str">
        <f t="shared" si="330"/>
        <v/>
      </c>
      <c r="AC5204" s="7"/>
      <c r="AD5204" t="s">
        <v>5197</v>
      </c>
      <c r="AE5204">
        <f t="shared" si="331"/>
        <v>0</v>
      </c>
      <c r="AG5204" s="2"/>
      <c r="AH5204" t="s">
        <v>6214</v>
      </c>
      <c r="AI5204" s="7" t="s">
        <v>4922</v>
      </c>
    </row>
    <row r="5205" spans="1:35" ht="11" customHeight="1" outlineLevel="1" x14ac:dyDescent="0.25">
      <c r="A5205" t="s">
        <v>5412</v>
      </c>
      <c r="C5205" s="2" t="s">
        <v>12974</v>
      </c>
      <c r="D5205" s="2">
        <v>5002</v>
      </c>
      <c r="E5205" s="7">
        <v>2002</v>
      </c>
      <c r="F5205" s="5" t="s">
        <v>542</v>
      </c>
      <c r="H5205" s="5" t="s">
        <v>5398</v>
      </c>
      <c r="I5205" s="6" t="s">
        <v>2186</v>
      </c>
      <c r="J5205" s="6" t="s">
        <v>7137</v>
      </c>
      <c r="K5205" s="17">
        <v>1</v>
      </c>
      <c r="L5205" s="18" t="s">
        <v>20076</v>
      </c>
      <c r="M5205" s="9"/>
      <c r="N5205" s="9"/>
      <c r="O5205" s="21"/>
      <c r="Q5205" s="29"/>
      <c r="U5205" s="17"/>
      <c r="V5205" s="2">
        <v>3262</v>
      </c>
      <c r="Y5205" t="str">
        <f t="shared" si="329"/>
        <v/>
      </c>
      <c r="AA5205" t="str">
        <f t="shared" si="330"/>
        <v/>
      </c>
      <c r="AC5205" s="7"/>
      <c r="AD5205" t="s">
        <v>2186</v>
      </c>
      <c r="AE5205">
        <f t="shared" si="331"/>
        <v>0</v>
      </c>
      <c r="AG5205" s="2"/>
      <c r="AH5205" t="s">
        <v>2187</v>
      </c>
      <c r="AI5205" s="7" t="s">
        <v>4922</v>
      </c>
    </row>
    <row r="5206" spans="1:35" ht="11" customHeight="1" outlineLevel="1" x14ac:dyDescent="0.25">
      <c r="A5206" t="s">
        <v>5412</v>
      </c>
      <c r="C5206" s="2" t="s">
        <v>12974</v>
      </c>
      <c r="D5206" s="2" t="s">
        <v>18755</v>
      </c>
      <c r="E5206" s="7">
        <v>2002</v>
      </c>
      <c r="F5206" s="5" t="s">
        <v>13095</v>
      </c>
      <c r="H5206" s="5" t="s">
        <v>5398</v>
      </c>
      <c r="I5206" s="6" t="s">
        <v>2186</v>
      </c>
      <c r="J5206" s="6" t="s">
        <v>7137</v>
      </c>
      <c r="K5206" s="17">
        <v>1</v>
      </c>
      <c r="L5206" s="18" t="s">
        <v>7730</v>
      </c>
      <c r="M5206" s="9">
        <v>6.3</v>
      </c>
      <c r="N5206" s="9"/>
      <c r="O5206" s="21"/>
      <c r="Q5206" s="29"/>
      <c r="U5206" s="17"/>
      <c r="V5206" s="2">
        <v>3262</v>
      </c>
      <c r="Y5206" t="str">
        <f t="shared" ref="Y5206:Y5269" si="332">IF(COUNTIF(F5206,"*fdc*"),1,"")</f>
        <v/>
      </c>
      <c r="AA5206">
        <f t="shared" ref="AA5206:AA5269" si="333">IF(COUNTIF(F5206,"*s/s*"),1,"")</f>
        <v>1</v>
      </c>
      <c r="AC5206" s="7"/>
      <c r="AD5206" t="s">
        <v>2186</v>
      </c>
      <c r="AE5206">
        <f t="shared" si="331"/>
        <v>0</v>
      </c>
      <c r="AG5206" s="2"/>
      <c r="AH5206" t="s">
        <v>2187</v>
      </c>
      <c r="AI5206" s="7" t="s">
        <v>4922</v>
      </c>
    </row>
    <row r="5207" spans="1:35" ht="11" customHeight="1" outlineLevel="1" x14ac:dyDescent="0.25">
      <c r="A5207" t="s">
        <v>5412</v>
      </c>
      <c r="C5207" s="2" t="s">
        <v>12974</v>
      </c>
      <c r="D5207" s="2">
        <v>5014</v>
      </c>
      <c r="E5207" s="7">
        <v>2002</v>
      </c>
      <c r="F5207" s="5" t="s">
        <v>13095</v>
      </c>
      <c r="H5207" s="5" t="s">
        <v>5398</v>
      </c>
      <c r="I5207" s="6" t="s">
        <v>2685</v>
      </c>
      <c r="J5207" s="6" t="s">
        <v>17554</v>
      </c>
      <c r="K5207" s="17">
        <v>6</v>
      </c>
      <c r="L5207" s="17" t="s">
        <v>7732</v>
      </c>
      <c r="M5207" s="9"/>
      <c r="N5207" s="9"/>
      <c r="O5207" s="21"/>
      <c r="Q5207" s="29"/>
      <c r="U5207" s="17"/>
      <c r="V5207" s="2">
        <v>3264</v>
      </c>
      <c r="Y5207" t="str">
        <f t="shared" si="332"/>
        <v/>
      </c>
      <c r="AA5207">
        <f t="shared" si="333"/>
        <v>1</v>
      </c>
      <c r="AC5207" s="7"/>
      <c r="AD5207" t="s">
        <v>2685</v>
      </c>
      <c r="AE5207">
        <f t="shared" si="331"/>
        <v>0</v>
      </c>
      <c r="AG5207" s="2"/>
      <c r="AH5207" t="s">
        <v>1388</v>
      </c>
      <c r="AI5207" s="7" t="s">
        <v>4922</v>
      </c>
    </row>
    <row r="5208" spans="1:35" ht="11" customHeight="1" outlineLevel="1" x14ac:dyDescent="0.25">
      <c r="A5208" t="s">
        <v>5412</v>
      </c>
      <c r="C5208" s="2" t="s">
        <v>12974</v>
      </c>
      <c r="D5208" s="2" t="s">
        <v>17555</v>
      </c>
      <c r="E5208" s="7">
        <v>2002</v>
      </c>
      <c r="F5208" s="5" t="s">
        <v>17539</v>
      </c>
      <c r="H5208" s="5" t="s">
        <v>5398</v>
      </c>
      <c r="I5208" s="6" t="s">
        <v>17556</v>
      </c>
      <c r="J5208" s="6" t="s">
        <v>9201</v>
      </c>
      <c r="K5208" s="17">
        <v>3</v>
      </c>
      <c r="L5208" s="17" t="s">
        <v>7730</v>
      </c>
      <c r="M5208" s="9">
        <v>8</v>
      </c>
      <c r="N5208" s="9"/>
      <c r="O5208" s="21"/>
      <c r="Q5208" s="29"/>
      <c r="U5208" s="17"/>
      <c r="V5208" s="2"/>
      <c r="Y5208" t="str">
        <f t="shared" si="332"/>
        <v/>
      </c>
      <c r="AA5208">
        <f t="shared" si="333"/>
        <v>1</v>
      </c>
      <c r="AC5208" s="7"/>
      <c r="AD5208" t="s">
        <v>17556</v>
      </c>
      <c r="AE5208">
        <f t="shared" si="331"/>
        <v>0</v>
      </c>
      <c r="AG5208" s="2"/>
      <c r="AI5208" s="7"/>
    </row>
    <row r="5209" spans="1:35" ht="11" customHeight="1" outlineLevel="1" x14ac:dyDescent="0.25">
      <c r="A5209" t="s">
        <v>5412</v>
      </c>
      <c r="C5209" s="2" t="s">
        <v>12974</v>
      </c>
      <c r="D5209" s="2">
        <v>5296</v>
      </c>
      <c r="E5209" s="7">
        <v>2003</v>
      </c>
      <c r="F5209" s="5" t="s">
        <v>13095</v>
      </c>
      <c r="H5209" s="5" t="s">
        <v>5398</v>
      </c>
      <c r="I5209" s="6" t="s">
        <v>17557</v>
      </c>
      <c r="J5209" s="6" t="s">
        <v>14001</v>
      </c>
      <c r="K5209" s="17">
        <v>2</v>
      </c>
      <c r="L5209" s="17" t="s">
        <v>7732</v>
      </c>
      <c r="M5209" s="9"/>
      <c r="N5209" s="9"/>
      <c r="O5209" s="21"/>
      <c r="Q5209" s="29"/>
      <c r="U5209" s="17"/>
      <c r="V5209" s="2"/>
      <c r="Y5209" t="str">
        <f t="shared" si="332"/>
        <v/>
      </c>
      <c r="AA5209">
        <f t="shared" si="333"/>
        <v>1</v>
      </c>
      <c r="AC5209" s="7"/>
      <c r="AD5209" t="s">
        <v>17557</v>
      </c>
      <c r="AE5209">
        <f t="shared" si="331"/>
        <v>0</v>
      </c>
      <c r="AG5209" s="2"/>
      <c r="AI5209" s="7"/>
    </row>
    <row r="5210" spans="1:35" ht="11" customHeight="1" outlineLevel="1" x14ac:dyDescent="0.25">
      <c r="A5210" t="s">
        <v>5412</v>
      </c>
      <c r="C5210" s="2" t="s">
        <v>12974</v>
      </c>
      <c r="D5210" s="2" t="s">
        <v>17558</v>
      </c>
      <c r="E5210" s="7">
        <v>2003</v>
      </c>
      <c r="F5210" s="5" t="s">
        <v>4171</v>
      </c>
      <c r="H5210" s="5" t="s">
        <v>5398</v>
      </c>
      <c r="I5210" s="6" t="s">
        <v>6183</v>
      </c>
      <c r="J5210" s="6" t="s">
        <v>8499</v>
      </c>
      <c r="K5210" s="17">
        <v>3</v>
      </c>
      <c r="L5210" s="17" t="s">
        <v>7732</v>
      </c>
      <c r="M5210" s="9"/>
      <c r="N5210" s="9"/>
      <c r="O5210" s="21"/>
      <c r="Q5210" s="29"/>
      <c r="U5210" s="17"/>
      <c r="V5210" s="2">
        <v>3387</v>
      </c>
      <c r="Y5210" t="str">
        <f t="shared" si="332"/>
        <v/>
      </c>
      <c r="AA5210" t="str">
        <f t="shared" si="333"/>
        <v/>
      </c>
      <c r="AC5210" s="7"/>
      <c r="AD5210" t="s">
        <v>6183</v>
      </c>
      <c r="AE5210">
        <f t="shared" si="331"/>
        <v>0</v>
      </c>
      <c r="AG5210" s="2">
        <v>1</v>
      </c>
      <c r="AH5210" t="s">
        <v>3354</v>
      </c>
      <c r="AI5210" s="7" t="s">
        <v>4922</v>
      </c>
    </row>
    <row r="5211" spans="1:35" ht="11" customHeight="1" outlineLevel="1" x14ac:dyDescent="0.25">
      <c r="A5211" t="s">
        <v>5412</v>
      </c>
      <c r="C5211" s="2" t="s">
        <v>12974</v>
      </c>
      <c r="D5211" s="2" t="s">
        <v>17559</v>
      </c>
      <c r="E5211" s="7">
        <v>2005</v>
      </c>
      <c r="F5211" s="5" t="s">
        <v>17560</v>
      </c>
      <c r="H5211" s="5" t="s">
        <v>5398</v>
      </c>
      <c r="I5211" s="6" t="s">
        <v>17561</v>
      </c>
      <c r="J5211" s="6" t="s">
        <v>17562</v>
      </c>
      <c r="K5211" s="17">
        <v>3</v>
      </c>
      <c r="L5211" s="17" t="s">
        <v>7732</v>
      </c>
      <c r="M5211" s="9"/>
      <c r="N5211" s="9"/>
      <c r="O5211" s="21"/>
      <c r="Q5211" s="29"/>
      <c r="U5211" s="17"/>
      <c r="V5211" s="2"/>
      <c r="Y5211" t="str">
        <f t="shared" si="332"/>
        <v/>
      </c>
      <c r="AA5211">
        <f t="shared" si="333"/>
        <v>1</v>
      </c>
      <c r="AC5211" s="7"/>
      <c r="AD5211" t="s">
        <v>17561</v>
      </c>
      <c r="AE5211">
        <f t="shared" si="331"/>
        <v>0</v>
      </c>
      <c r="AG5211" s="2"/>
      <c r="AI5211" s="7"/>
    </row>
    <row r="5212" spans="1:35" ht="11" customHeight="1" outlineLevel="1" x14ac:dyDescent="0.25">
      <c r="A5212" t="s">
        <v>5412</v>
      </c>
      <c r="C5212" s="2" t="s">
        <v>12974</v>
      </c>
      <c r="D5212" s="2">
        <v>5566</v>
      </c>
      <c r="E5212" s="7">
        <v>2005</v>
      </c>
      <c r="F5212" s="5" t="s">
        <v>69</v>
      </c>
      <c r="H5212" s="5" t="s">
        <v>5398</v>
      </c>
      <c r="I5212" s="6" t="s">
        <v>17561</v>
      </c>
      <c r="J5212" s="6" t="s">
        <v>17562</v>
      </c>
      <c r="K5212" s="17">
        <v>3</v>
      </c>
      <c r="L5212" s="17" t="s">
        <v>7732</v>
      </c>
      <c r="M5212" s="9"/>
      <c r="N5212" s="9"/>
      <c r="O5212" s="21"/>
      <c r="Q5212" s="29"/>
      <c r="U5212" s="17"/>
      <c r="V5212" s="2"/>
      <c r="Y5212" t="str">
        <f t="shared" si="332"/>
        <v/>
      </c>
      <c r="AA5212" t="str">
        <f t="shared" si="333"/>
        <v/>
      </c>
      <c r="AC5212" s="7"/>
      <c r="AD5212" t="s">
        <v>17561</v>
      </c>
      <c r="AE5212">
        <f t="shared" si="331"/>
        <v>0</v>
      </c>
      <c r="AG5212" s="2"/>
      <c r="AI5212" s="7"/>
    </row>
    <row r="5213" spans="1:35" ht="11" customHeight="1" outlineLevel="1" collapsed="1" x14ac:dyDescent="0.25">
      <c r="A5213" t="s">
        <v>5412</v>
      </c>
      <c r="C5213" s="2" t="s">
        <v>12974</v>
      </c>
      <c r="D5213" s="2">
        <v>5883</v>
      </c>
      <c r="E5213" s="7">
        <v>2007</v>
      </c>
      <c r="F5213" s="5" t="s">
        <v>6311</v>
      </c>
      <c r="H5213" s="5" t="s">
        <v>5398</v>
      </c>
      <c r="I5213" s="6" t="s">
        <v>17564</v>
      </c>
      <c r="J5213" s="6" t="s">
        <v>17218</v>
      </c>
      <c r="K5213" s="17">
        <v>6</v>
      </c>
      <c r="L5213" s="17" t="s">
        <v>7732</v>
      </c>
      <c r="M5213" s="9"/>
      <c r="N5213" s="9"/>
      <c r="O5213" s="21"/>
      <c r="Q5213" s="29"/>
      <c r="U5213" s="17"/>
      <c r="V5213" s="2"/>
      <c r="Y5213" t="str">
        <f t="shared" si="332"/>
        <v/>
      </c>
      <c r="AA5213" t="str">
        <f t="shared" si="333"/>
        <v/>
      </c>
      <c r="AC5213" s="7"/>
      <c r="AD5213" t="s">
        <v>17564</v>
      </c>
      <c r="AE5213">
        <f t="shared" si="331"/>
        <v>0</v>
      </c>
      <c r="AG5213" s="2"/>
      <c r="AI5213" s="7"/>
    </row>
    <row r="5214" spans="1:35" ht="11" customHeight="1" outlineLevel="1" x14ac:dyDescent="0.25">
      <c r="A5214" t="s">
        <v>5412</v>
      </c>
      <c r="C5214" s="2" t="s">
        <v>12974</v>
      </c>
      <c r="D5214" s="2">
        <v>5886</v>
      </c>
      <c r="E5214" s="7">
        <v>2007</v>
      </c>
      <c r="F5214" s="5" t="s">
        <v>13095</v>
      </c>
      <c r="H5214" s="5" t="s">
        <v>5398</v>
      </c>
      <c r="I5214" s="6" t="s">
        <v>17492</v>
      </c>
      <c r="J5214" s="6" t="s">
        <v>17218</v>
      </c>
      <c r="K5214" s="17">
        <v>6</v>
      </c>
      <c r="L5214" s="17" t="s">
        <v>7732</v>
      </c>
      <c r="M5214" s="9"/>
      <c r="N5214" s="9"/>
      <c r="O5214" s="21"/>
      <c r="Q5214" s="29"/>
      <c r="U5214" s="17"/>
      <c r="V5214" s="2"/>
      <c r="Y5214" t="str">
        <f t="shared" si="332"/>
        <v/>
      </c>
      <c r="AA5214">
        <f t="shared" si="333"/>
        <v>1</v>
      </c>
      <c r="AC5214" s="7"/>
      <c r="AD5214" t="s">
        <v>17492</v>
      </c>
      <c r="AE5214">
        <f t="shared" si="331"/>
        <v>0</v>
      </c>
      <c r="AG5214" s="2"/>
      <c r="AI5214" s="7"/>
    </row>
    <row r="5215" spans="1:35" ht="11" customHeight="1" outlineLevel="1" x14ac:dyDescent="0.25">
      <c r="A5215" t="s">
        <v>5412</v>
      </c>
      <c r="C5215" s="2" t="s">
        <v>12974</v>
      </c>
      <c r="D5215" s="2" t="s">
        <v>17565</v>
      </c>
      <c r="E5215" s="7">
        <v>2013</v>
      </c>
      <c r="F5215" s="5" t="s">
        <v>14015</v>
      </c>
      <c r="H5215" s="5" t="s">
        <v>5398</v>
      </c>
      <c r="I5215" s="6" t="s">
        <v>7554</v>
      </c>
      <c r="J5215" s="6" t="s">
        <v>7554</v>
      </c>
      <c r="K5215" s="17">
        <v>7</v>
      </c>
      <c r="L5215" s="17" t="s">
        <v>7732</v>
      </c>
      <c r="M5215" s="9"/>
      <c r="N5215" s="9"/>
      <c r="O5215" s="21"/>
      <c r="Q5215" s="29"/>
      <c r="U5215" s="17"/>
      <c r="V5215" s="2"/>
      <c r="Y5215" t="str">
        <f t="shared" si="332"/>
        <v/>
      </c>
      <c r="AA5215">
        <f t="shared" si="333"/>
        <v>1</v>
      </c>
      <c r="AC5215" s="7"/>
      <c r="AD5215" t="s">
        <v>7554</v>
      </c>
      <c r="AE5215">
        <f t="shared" si="331"/>
        <v>0</v>
      </c>
      <c r="AG5215" s="2"/>
      <c r="AI5215" s="7"/>
    </row>
    <row r="5216" spans="1:35" ht="11" customHeight="1" outlineLevel="1" x14ac:dyDescent="0.25">
      <c r="A5216" t="s">
        <v>5412</v>
      </c>
      <c r="C5216" s="2" t="s">
        <v>12974</v>
      </c>
      <c r="D5216" s="2" t="s">
        <v>17566</v>
      </c>
      <c r="E5216" s="7">
        <v>2013</v>
      </c>
      <c r="F5216" s="5" t="s">
        <v>17567</v>
      </c>
      <c r="H5216" s="5" t="s">
        <v>5398</v>
      </c>
      <c r="I5216" s="6" t="s">
        <v>7554</v>
      </c>
      <c r="J5216" s="6" t="s">
        <v>7554</v>
      </c>
      <c r="K5216" s="17">
        <v>7</v>
      </c>
      <c r="L5216" s="17" t="s">
        <v>7732</v>
      </c>
      <c r="M5216" s="9"/>
      <c r="N5216" s="9"/>
      <c r="O5216" s="21"/>
      <c r="Q5216" s="29"/>
      <c r="U5216" s="17"/>
      <c r="V5216" s="2"/>
      <c r="Y5216" t="str">
        <f t="shared" si="332"/>
        <v/>
      </c>
      <c r="AA5216">
        <f t="shared" si="333"/>
        <v>1</v>
      </c>
      <c r="AC5216" s="7"/>
      <c r="AD5216" t="s">
        <v>7554</v>
      </c>
      <c r="AE5216">
        <f t="shared" ref="AE5216:AE5229" si="334">COUNTIF(I5216,"*Fuji*")</f>
        <v>0</v>
      </c>
      <c r="AG5216" s="2"/>
      <c r="AI5216" s="7"/>
    </row>
    <row r="5217" spans="1:49" ht="11" customHeight="1" outlineLevel="1" x14ac:dyDescent="0.25">
      <c r="A5217" t="s">
        <v>5412</v>
      </c>
      <c r="C5217" s="2" t="s">
        <v>12974</v>
      </c>
      <c r="D5217" s="2" t="s">
        <v>17568</v>
      </c>
      <c r="E5217" s="7">
        <v>2013</v>
      </c>
      <c r="F5217" s="5" t="s">
        <v>17567</v>
      </c>
      <c r="H5217" s="5" t="s">
        <v>5398</v>
      </c>
      <c r="I5217" s="6" t="s">
        <v>7554</v>
      </c>
      <c r="J5217" s="6" t="s">
        <v>7554</v>
      </c>
      <c r="K5217" s="17">
        <v>7</v>
      </c>
      <c r="L5217" s="17" t="s">
        <v>7732</v>
      </c>
      <c r="M5217" s="9"/>
      <c r="N5217" s="9"/>
      <c r="O5217" s="21"/>
      <c r="Q5217" s="29"/>
      <c r="U5217" s="17"/>
      <c r="V5217" s="2"/>
      <c r="Y5217" t="str">
        <f t="shared" si="332"/>
        <v/>
      </c>
      <c r="AA5217">
        <f t="shared" si="333"/>
        <v>1</v>
      </c>
      <c r="AC5217" s="7"/>
      <c r="AD5217" t="s">
        <v>7554</v>
      </c>
      <c r="AE5217">
        <f t="shared" si="334"/>
        <v>0</v>
      </c>
      <c r="AG5217" s="2"/>
      <c r="AI5217" s="7"/>
    </row>
    <row r="5218" spans="1:49" ht="11" customHeight="1" outlineLevel="1" x14ac:dyDescent="0.25">
      <c r="A5218" t="s">
        <v>5412</v>
      </c>
      <c r="C5218" s="2" t="s">
        <v>12974</v>
      </c>
      <c r="D5218" s="2">
        <v>7178</v>
      </c>
      <c r="E5218" s="7">
        <v>2015</v>
      </c>
      <c r="F5218" s="5" t="s">
        <v>21897</v>
      </c>
      <c r="H5218" s="5" t="s">
        <v>5398</v>
      </c>
      <c r="I5218" s="6" t="s">
        <v>17572</v>
      </c>
      <c r="J5218" s="6" t="s">
        <v>17569</v>
      </c>
      <c r="K5218" s="17">
        <v>1</v>
      </c>
      <c r="L5218" s="17" t="s">
        <v>20076</v>
      </c>
      <c r="M5218" s="9"/>
      <c r="N5218" s="9"/>
      <c r="O5218" s="21"/>
      <c r="Q5218" s="29"/>
      <c r="T5218">
        <v>1</v>
      </c>
      <c r="U5218" s="17"/>
      <c r="V5218" s="2"/>
      <c r="Y5218" t="str">
        <f t="shared" si="332"/>
        <v/>
      </c>
      <c r="AA5218" t="str">
        <f t="shared" si="333"/>
        <v/>
      </c>
      <c r="AC5218" s="7"/>
      <c r="AD5218" t="s">
        <v>17572</v>
      </c>
      <c r="AE5218">
        <f t="shared" si="334"/>
        <v>0</v>
      </c>
      <c r="AG5218" s="2"/>
      <c r="AI5218" s="7"/>
    </row>
    <row r="5219" spans="1:49" ht="11" customHeight="1" outlineLevel="1" x14ac:dyDescent="0.25">
      <c r="A5219" t="s">
        <v>5412</v>
      </c>
      <c r="C5219" s="2" t="s">
        <v>12974</v>
      </c>
      <c r="D5219" s="2">
        <v>7179</v>
      </c>
      <c r="E5219" s="7">
        <v>2015</v>
      </c>
      <c r="F5219" s="5" t="s">
        <v>21897</v>
      </c>
      <c r="H5219" s="5" t="s">
        <v>5398</v>
      </c>
      <c r="I5219" s="6" t="s">
        <v>17572</v>
      </c>
      <c r="J5219" s="6" t="s">
        <v>17569</v>
      </c>
      <c r="K5219" s="17">
        <v>1</v>
      </c>
      <c r="L5219" s="17" t="s">
        <v>20076</v>
      </c>
      <c r="M5219" s="9"/>
      <c r="N5219" s="9"/>
      <c r="O5219" s="21"/>
      <c r="Q5219" s="29"/>
      <c r="U5219" s="17"/>
      <c r="V5219" s="2"/>
      <c r="Y5219" t="str">
        <f t="shared" si="332"/>
        <v/>
      </c>
      <c r="AA5219" t="str">
        <f t="shared" si="333"/>
        <v/>
      </c>
      <c r="AC5219" s="7"/>
      <c r="AD5219" t="s">
        <v>17572</v>
      </c>
      <c r="AE5219">
        <f t="shared" si="334"/>
        <v>0</v>
      </c>
      <c r="AG5219" s="2"/>
      <c r="AI5219" s="7"/>
    </row>
    <row r="5220" spans="1:49" ht="11" customHeight="1" outlineLevel="1" x14ac:dyDescent="0.25">
      <c r="A5220" t="s">
        <v>5412</v>
      </c>
      <c r="C5220" s="2" t="s">
        <v>12974</v>
      </c>
      <c r="D5220" s="2">
        <v>7180</v>
      </c>
      <c r="E5220" s="7">
        <v>2015</v>
      </c>
      <c r="F5220" s="5" t="s">
        <v>21897</v>
      </c>
      <c r="H5220" s="5" t="s">
        <v>5398</v>
      </c>
      <c r="I5220" s="6" t="s">
        <v>17572</v>
      </c>
      <c r="J5220" s="6" t="s">
        <v>17569</v>
      </c>
      <c r="K5220" s="17">
        <v>1</v>
      </c>
      <c r="L5220" s="17" t="s">
        <v>20076</v>
      </c>
      <c r="M5220" s="9"/>
      <c r="N5220" s="9"/>
      <c r="O5220" s="21"/>
      <c r="Q5220" s="29"/>
      <c r="U5220" s="17"/>
      <c r="V5220" s="2"/>
      <c r="Y5220" t="str">
        <f t="shared" si="332"/>
        <v/>
      </c>
      <c r="AA5220" t="str">
        <f t="shared" si="333"/>
        <v/>
      </c>
      <c r="AC5220" s="7"/>
      <c r="AD5220" t="s">
        <v>17572</v>
      </c>
      <c r="AE5220">
        <f t="shared" si="334"/>
        <v>0</v>
      </c>
      <c r="AG5220" s="2"/>
      <c r="AI5220" s="7"/>
    </row>
    <row r="5221" spans="1:49" ht="11" customHeight="1" outlineLevel="1" x14ac:dyDescent="0.25">
      <c r="A5221" t="s">
        <v>5412</v>
      </c>
      <c r="C5221" s="2" t="s">
        <v>12974</v>
      </c>
      <c r="D5221" s="2">
        <v>7181</v>
      </c>
      <c r="E5221" s="7">
        <v>2015</v>
      </c>
      <c r="F5221" s="5" t="s">
        <v>21897</v>
      </c>
      <c r="H5221" s="5" t="s">
        <v>5398</v>
      </c>
      <c r="I5221" s="6" t="s">
        <v>17572</v>
      </c>
      <c r="J5221" s="6" t="s">
        <v>17569</v>
      </c>
      <c r="K5221" s="17">
        <v>1</v>
      </c>
      <c r="L5221" s="17" t="s">
        <v>20076</v>
      </c>
      <c r="M5221" s="9"/>
      <c r="N5221" s="9"/>
      <c r="O5221" s="21"/>
      <c r="Q5221" s="29"/>
      <c r="S5221">
        <v>1</v>
      </c>
      <c r="T5221">
        <v>1</v>
      </c>
      <c r="U5221" s="17"/>
      <c r="V5221" s="2"/>
      <c r="Y5221" t="str">
        <f t="shared" si="332"/>
        <v/>
      </c>
      <c r="AA5221" t="str">
        <f t="shared" si="333"/>
        <v/>
      </c>
      <c r="AC5221" s="7"/>
      <c r="AD5221" t="s">
        <v>17572</v>
      </c>
      <c r="AE5221">
        <f t="shared" si="334"/>
        <v>0</v>
      </c>
      <c r="AG5221" s="2"/>
      <c r="AI5221" s="7"/>
    </row>
    <row r="5222" spans="1:49" ht="11" customHeight="1" outlineLevel="1" x14ac:dyDescent="0.25">
      <c r="A5222" t="s">
        <v>5412</v>
      </c>
      <c r="C5222" s="2" t="s">
        <v>12974</v>
      </c>
      <c r="D5222" s="2" t="s">
        <v>17570</v>
      </c>
      <c r="E5222" s="7">
        <v>2015</v>
      </c>
      <c r="F5222" s="5" t="s">
        <v>17571</v>
      </c>
      <c r="H5222" s="5" t="s">
        <v>5398</v>
      </c>
      <c r="I5222" s="6" t="s">
        <v>17572</v>
      </c>
      <c r="J5222" s="6" t="s">
        <v>17569</v>
      </c>
      <c r="K5222" s="17">
        <v>1</v>
      </c>
      <c r="L5222" s="17" t="s">
        <v>7730</v>
      </c>
      <c r="M5222" s="9">
        <v>9</v>
      </c>
      <c r="N5222" s="9"/>
      <c r="O5222" s="21"/>
      <c r="Q5222" s="29"/>
      <c r="U5222" s="17"/>
      <c r="V5222" s="2"/>
      <c r="Y5222" t="str">
        <f t="shared" si="332"/>
        <v/>
      </c>
      <c r="AA5222">
        <f t="shared" si="333"/>
        <v>1</v>
      </c>
      <c r="AC5222" s="7"/>
      <c r="AD5222" t="s">
        <v>17572</v>
      </c>
      <c r="AE5222">
        <f t="shared" si="334"/>
        <v>0</v>
      </c>
      <c r="AG5222" s="2"/>
      <c r="AI5222" s="7"/>
    </row>
    <row r="5223" spans="1:49" ht="11" customHeight="1" outlineLevel="1" x14ac:dyDescent="0.25">
      <c r="A5223" t="s">
        <v>5412</v>
      </c>
      <c r="C5223" s="2" t="s">
        <v>12974</v>
      </c>
      <c r="D5223" s="2">
        <v>7182</v>
      </c>
      <c r="E5223" s="7">
        <v>2015</v>
      </c>
      <c r="F5223" s="5" t="s">
        <v>5852</v>
      </c>
      <c r="H5223" s="5" t="s">
        <v>5398</v>
      </c>
      <c r="I5223" s="6" t="s">
        <v>17572</v>
      </c>
      <c r="J5223" s="6" t="s">
        <v>17569</v>
      </c>
      <c r="K5223" s="17">
        <v>1</v>
      </c>
      <c r="L5223" s="17" t="s">
        <v>20076</v>
      </c>
      <c r="M5223" s="9"/>
      <c r="N5223" s="9"/>
      <c r="O5223" s="21"/>
      <c r="Q5223" s="29"/>
      <c r="U5223" s="17"/>
      <c r="V5223" s="2"/>
      <c r="Y5223" t="str">
        <f t="shared" si="332"/>
        <v/>
      </c>
      <c r="AA5223" t="str">
        <f t="shared" si="333"/>
        <v/>
      </c>
      <c r="AC5223" s="7"/>
      <c r="AD5223" t="s">
        <v>17572</v>
      </c>
      <c r="AE5223">
        <f t="shared" si="334"/>
        <v>0</v>
      </c>
      <c r="AG5223" s="2"/>
      <c r="AI5223" s="7"/>
    </row>
    <row r="5224" spans="1:49" ht="11" customHeight="1" outlineLevel="1" collapsed="1" x14ac:dyDescent="0.25">
      <c r="A5224" t="s">
        <v>5412</v>
      </c>
      <c r="C5224" s="2" t="s">
        <v>12974</v>
      </c>
      <c r="D5224" s="2" t="s">
        <v>18754</v>
      </c>
      <c r="E5224" s="7">
        <v>2015</v>
      </c>
      <c r="F5224" s="5" t="s">
        <v>13131</v>
      </c>
      <c r="H5224" s="5" t="s">
        <v>5398</v>
      </c>
      <c r="I5224" s="6" t="s">
        <v>17572</v>
      </c>
      <c r="J5224" s="6" t="s">
        <v>17569</v>
      </c>
      <c r="K5224" s="17">
        <v>1</v>
      </c>
      <c r="L5224" s="17" t="s">
        <v>7730</v>
      </c>
      <c r="M5224" s="9">
        <v>8</v>
      </c>
      <c r="N5224" s="9"/>
      <c r="O5224" s="21"/>
      <c r="Q5224" s="29"/>
      <c r="S5224">
        <v>1</v>
      </c>
      <c r="T5224">
        <v>1</v>
      </c>
      <c r="U5224" s="17"/>
      <c r="V5224" s="2"/>
      <c r="Y5224" t="str">
        <f t="shared" si="332"/>
        <v/>
      </c>
      <c r="AA5224">
        <f t="shared" si="333"/>
        <v>1</v>
      </c>
      <c r="AC5224" s="7"/>
      <c r="AD5224" t="s">
        <v>17572</v>
      </c>
      <c r="AE5224">
        <f t="shared" si="334"/>
        <v>0</v>
      </c>
      <c r="AG5224" s="2"/>
      <c r="AI5224" s="7"/>
    </row>
    <row r="5225" spans="1:49" ht="11" customHeight="1" outlineLevel="1" x14ac:dyDescent="0.25">
      <c r="A5225" t="s">
        <v>5412</v>
      </c>
      <c r="C5225" s="2" t="s">
        <v>12974</v>
      </c>
      <c r="D5225" s="2">
        <v>7237</v>
      </c>
      <c r="E5225" s="7">
        <v>2015</v>
      </c>
      <c r="F5225" s="5" t="s">
        <v>21897</v>
      </c>
      <c r="H5225" s="5" t="s">
        <v>5398</v>
      </c>
      <c r="I5225" s="6" t="s">
        <v>17573</v>
      </c>
      <c r="J5225" s="6" t="s">
        <v>14013</v>
      </c>
      <c r="K5225" s="17">
        <v>3</v>
      </c>
      <c r="L5225" s="17" t="s">
        <v>7732</v>
      </c>
      <c r="M5225" s="9"/>
      <c r="N5225" s="9"/>
      <c r="O5225" s="21"/>
      <c r="Q5225" s="29"/>
      <c r="U5225" s="17"/>
      <c r="V5225" s="2"/>
      <c r="Y5225" t="str">
        <f t="shared" si="332"/>
        <v/>
      </c>
      <c r="AA5225" t="str">
        <f t="shared" si="333"/>
        <v/>
      </c>
      <c r="AC5225" s="7"/>
      <c r="AD5225" t="s">
        <v>17573</v>
      </c>
      <c r="AE5225">
        <f t="shared" si="334"/>
        <v>0</v>
      </c>
      <c r="AG5225" s="2"/>
      <c r="AI5225" s="7"/>
    </row>
    <row r="5226" spans="1:49" ht="11" customHeight="1" outlineLevel="1" x14ac:dyDescent="0.25">
      <c r="A5226" t="s">
        <v>5412</v>
      </c>
      <c r="C5226" s="2" t="s">
        <v>12974</v>
      </c>
      <c r="D5226" s="2" t="s">
        <v>17574</v>
      </c>
      <c r="E5226" s="7">
        <v>2015</v>
      </c>
      <c r="F5226" s="5" t="s">
        <v>17575</v>
      </c>
      <c r="H5226" s="5" t="s">
        <v>5398</v>
      </c>
      <c r="I5226" s="6" t="s">
        <v>17573</v>
      </c>
      <c r="J5226" s="6" t="s">
        <v>14013</v>
      </c>
      <c r="K5226" s="17">
        <v>3</v>
      </c>
      <c r="L5226" s="17" t="s">
        <v>7732</v>
      </c>
      <c r="M5226" s="9"/>
      <c r="N5226" s="9"/>
      <c r="O5226" s="21"/>
      <c r="Q5226" s="29"/>
      <c r="U5226" s="17"/>
      <c r="V5226" s="2"/>
      <c r="Y5226" t="str">
        <f t="shared" si="332"/>
        <v/>
      </c>
      <c r="AA5226">
        <f t="shared" si="333"/>
        <v>1</v>
      </c>
      <c r="AC5226" s="7"/>
      <c r="AD5226" t="s">
        <v>17573</v>
      </c>
      <c r="AE5226">
        <f t="shared" si="334"/>
        <v>0</v>
      </c>
      <c r="AG5226" s="2"/>
      <c r="AI5226" s="7"/>
    </row>
    <row r="5227" spans="1:49" ht="11" customHeight="1" outlineLevel="1" x14ac:dyDescent="0.25">
      <c r="A5227" t="s">
        <v>5412</v>
      </c>
      <c r="C5227" s="2" t="s">
        <v>12974</v>
      </c>
      <c r="D5227" s="2" t="s">
        <v>17577</v>
      </c>
      <c r="E5227" s="7">
        <v>2017</v>
      </c>
      <c r="F5227" s="5" t="s">
        <v>17220</v>
      </c>
      <c r="H5227" s="5" t="s">
        <v>5398</v>
      </c>
      <c r="I5227" s="6" t="s">
        <v>17578</v>
      </c>
      <c r="J5227" s="6" t="s">
        <v>17576</v>
      </c>
      <c r="K5227" s="17">
        <v>5</v>
      </c>
      <c r="L5227" s="17" t="s">
        <v>7732</v>
      </c>
      <c r="M5227" s="9"/>
      <c r="N5227" s="9"/>
      <c r="O5227" s="21"/>
      <c r="Q5227" s="29"/>
      <c r="U5227" s="17"/>
      <c r="V5227" s="2"/>
      <c r="Y5227" t="str">
        <f t="shared" si="332"/>
        <v/>
      </c>
      <c r="AA5227">
        <f t="shared" si="333"/>
        <v>1</v>
      </c>
      <c r="AC5227" s="7"/>
      <c r="AD5227" t="s">
        <v>17578</v>
      </c>
      <c r="AE5227">
        <f t="shared" si="334"/>
        <v>0</v>
      </c>
      <c r="AG5227" s="2"/>
      <c r="AI5227" s="7"/>
    </row>
    <row r="5228" spans="1:49" ht="11" customHeight="1" outlineLevel="1" x14ac:dyDescent="0.25">
      <c r="A5228" t="s">
        <v>5412</v>
      </c>
      <c r="C5228" s="2" t="s">
        <v>12974</v>
      </c>
      <c r="D5228" s="2" t="s">
        <v>17580</v>
      </c>
      <c r="E5228" s="7">
        <v>2019</v>
      </c>
      <c r="F5228" s="5" t="s">
        <v>10661</v>
      </c>
      <c r="H5228" s="5" t="s">
        <v>5398</v>
      </c>
      <c r="I5228" s="6" t="s">
        <v>17581</v>
      </c>
      <c r="J5228" s="6" t="s">
        <v>17579</v>
      </c>
      <c r="K5228" s="17">
        <v>5</v>
      </c>
      <c r="L5228" s="17" t="s">
        <v>7732</v>
      </c>
      <c r="M5228" s="9"/>
      <c r="N5228" s="9"/>
      <c r="O5228" s="21"/>
      <c r="Q5228" s="29"/>
      <c r="U5228" s="17"/>
      <c r="V5228" s="2"/>
      <c r="Y5228" t="str">
        <f t="shared" si="332"/>
        <v/>
      </c>
      <c r="AA5228">
        <f t="shared" si="333"/>
        <v>1</v>
      </c>
      <c r="AC5228" s="7"/>
      <c r="AD5228" t="s">
        <v>17581</v>
      </c>
      <c r="AE5228">
        <f t="shared" si="334"/>
        <v>0</v>
      </c>
      <c r="AG5228" s="2"/>
      <c r="AI5228" s="7"/>
    </row>
    <row r="5229" spans="1:49" ht="11" customHeight="1" outlineLevel="1" x14ac:dyDescent="0.25">
      <c r="A5229" t="s">
        <v>5412</v>
      </c>
      <c r="C5229" s="2" t="s">
        <v>12974</v>
      </c>
      <c r="D5229" s="2">
        <v>7784</v>
      </c>
      <c r="E5229" s="7">
        <v>2019</v>
      </c>
      <c r="F5229" s="5" t="s">
        <v>17582</v>
      </c>
      <c r="H5229" s="5" t="s">
        <v>5398</v>
      </c>
      <c r="I5229" s="6" t="s">
        <v>17451</v>
      </c>
      <c r="J5229" s="6" t="s">
        <v>17579</v>
      </c>
      <c r="K5229" s="17">
        <v>5</v>
      </c>
      <c r="L5229" s="17" t="s">
        <v>7732</v>
      </c>
      <c r="M5229" s="9"/>
      <c r="N5229" s="9"/>
      <c r="O5229" s="21"/>
      <c r="Q5229" s="29"/>
      <c r="U5229" s="17"/>
      <c r="V5229" s="2"/>
      <c r="Y5229" t="str">
        <f t="shared" si="332"/>
        <v/>
      </c>
      <c r="AA5229">
        <f t="shared" si="333"/>
        <v>1</v>
      </c>
      <c r="AC5229" s="7"/>
      <c r="AD5229" t="s">
        <v>17451</v>
      </c>
      <c r="AE5229">
        <f t="shared" si="334"/>
        <v>0</v>
      </c>
      <c r="AG5229" s="2"/>
      <c r="AI5229" s="7"/>
    </row>
    <row r="5230" spans="1:49" ht="11" customHeight="1" x14ac:dyDescent="0.25">
      <c r="A5230" t="s">
        <v>17639</v>
      </c>
      <c r="B5230" t="s">
        <v>17640</v>
      </c>
      <c r="C5230" s="2" t="s">
        <v>12974</v>
      </c>
      <c r="E5230" s="7"/>
      <c r="F5230" s="5"/>
      <c r="H5230" s="5"/>
      <c r="I5230" s="6"/>
      <c r="J5230" s="6"/>
      <c r="K5230" s="17"/>
      <c r="L5230" s="17"/>
      <c r="M5230" s="9"/>
      <c r="N5230" s="9">
        <f>SUM(M5231:M5321)</f>
        <v>90.75</v>
      </c>
      <c r="O5230" s="21">
        <v>5314</v>
      </c>
      <c r="P5230">
        <f>COUNTIF(L5231:L5321,"*")</f>
        <v>91</v>
      </c>
      <c r="Q5230" s="29">
        <f>P5230/O5230</f>
        <v>1.7124576590139256E-2</v>
      </c>
      <c r="R5230">
        <f>COUNTIF(L5231:L5321,"Y")+COUNTIF(L5231:L5321,"S")</f>
        <v>35</v>
      </c>
      <c r="U5230" s="17" t="s">
        <v>7730</v>
      </c>
      <c r="V5230" s="2"/>
      <c r="W5230" t="s">
        <v>18621</v>
      </c>
      <c r="Y5230" t="str">
        <f t="shared" si="332"/>
        <v/>
      </c>
      <c r="AA5230" t="str">
        <f t="shared" si="333"/>
        <v/>
      </c>
      <c r="AC5230" s="7"/>
      <c r="AF5230">
        <f>COUNTIF(AE5231:AE5321,"1")</f>
        <v>7</v>
      </c>
      <c r="AG5230" s="2"/>
      <c r="AI5230" s="7"/>
      <c r="AJ5230">
        <f>COUNTIF($K5231:$K5321,"1")-COUNTIFS($K5231:$K5321,"1",$L5231:$L5321,"V")</f>
        <v>11</v>
      </c>
      <c r="AK5230">
        <f>COUNTIFS($K5231:$K5321,"1",$L5231:$L5321,"Y")+COUNTIFS($K5231:$K5321,"1",$L5231:$L5321,"s")</f>
        <v>10</v>
      </c>
      <c r="AL5230">
        <f>COUNTIF($K5231:$K5321,"2")-COUNTIFS($K5231:$K5321,"2",$L5231:$L5321,"V")</f>
        <v>2</v>
      </c>
      <c r="AM5230">
        <f>COUNTIFS($K5231:$K5321,"2",$L5231:$L5321,"Y")+COUNTIFS($K5231:$K5321,"2",$L5231:$L5321,"s")</f>
        <v>1</v>
      </c>
      <c r="AN5230">
        <f>COUNTIF($K5231:$K5321,"3")-COUNTIFS($K5231:$K5321,"3",$L5231:$L5321,"V")</f>
        <v>26</v>
      </c>
      <c r="AO5230">
        <f>COUNTIFS($K5231:$K5321,"3",$L5231:$L5321,"Y")+COUNTIFS($K5231:$K5321,"3",$L5231:$L5321,"s")</f>
        <v>7</v>
      </c>
      <c r="AP5230">
        <f>COUNTIF($K5231:$K5321,"4")-COUNTIFS($K5231:$K5321,"4",$L5231:$L5321,"V")</f>
        <v>3</v>
      </c>
      <c r="AQ5230">
        <f>COUNTIFS($K5231:$K5321,"4",$L5231:$L5321,"Y")+COUNTIFS($K5231:$K5321,"4",$L5231:$L5321,"s")</f>
        <v>0</v>
      </c>
      <c r="AR5230">
        <f>COUNTIF($K5231:$K5321,"5")-COUNTIFS($K5231:$K5321,"5",$L5231:$L5321,"V")</f>
        <v>41</v>
      </c>
      <c r="AS5230">
        <f>COUNTIFS($K5231:$K5321,"5",$L5231:$L5321,"Y")+COUNTIFS($K5231:$K5321,"5",$L5231:$L5321,"s")</f>
        <v>17</v>
      </c>
      <c r="AT5230">
        <f>COUNTIF($K5231:$K5321,"6")-COUNTIFS($K5231:$K5321,"6",$L5231:$L5321,"V")</f>
        <v>2</v>
      </c>
      <c r="AU5230">
        <f>COUNTIFS($K5231:$K5321,"6",$L5231:$L5321,"Y")+COUNTIFS($K5231:$K5321,"6",$L5231:$L5321,"s")</f>
        <v>0</v>
      </c>
      <c r="AV5230">
        <f>COUNTIF($K5231:$K5321,"7")-COUNTIFS($K5231:$K5321,"7",$L5231:$L5321,"V")</f>
        <v>6</v>
      </c>
      <c r="AW5230">
        <f>COUNTIFS($K5231:$K5321,"7",$L5231:$L5321,"Y")+COUNTIFS($K5231:$K5321,"7",$L5231:$L5321,"s")</f>
        <v>0</v>
      </c>
    </row>
    <row r="5231" spans="1:49" ht="11" customHeight="1" outlineLevel="1" x14ac:dyDescent="0.25">
      <c r="A5231" t="s">
        <v>5781</v>
      </c>
      <c r="C5231" s="2" t="s">
        <v>12974</v>
      </c>
      <c r="D5231" s="2">
        <v>53</v>
      </c>
      <c r="E5231" s="7">
        <v>1975</v>
      </c>
      <c r="F5231" s="5" t="s">
        <v>14689</v>
      </c>
      <c r="H5231" s="5" t="s">
        <v>5398</v>
      </c>
      <c r="I5231" s="6" t="s">
        <v>17585</v>
      </c>
      <c r="J5231" s="6" t="s">
        <v>17584</v>
      </c>
      <c r="K5231" s="17">
        <v>5</v>
      </c>
      <c r="L5231" s="17" t="s">
        <v>7732</v>
      </c>
      <c r="M5231" s="9"/>
      <c r="N5231" s="9"/>
      <c r="O5231" s="21"/>
      <c r="Q5231" s="29"/>
      <c r="U5231" s="17"/>
      <c r="V5231" s="2"/>
      <c r="Y5231" t="str">
        <f t="shared" si="332"/>
        <v/>
      </c>
      <c r="AA5231">
        <f t="shared" si="333"/>
        <v>1</v>
      </c>
      <c r="AC5231" s="7"/>
      <c r="AD5231" t="s">
        <v>17585</v>
      </c>
      <c r="AE5231">
        <f t="shared" ref="AE5231:AE5262" si="335">COUNTIF(I5231,"*Fuji*")</f>
        <v>0</v>
      </c>
      <c r="AG5231" s="2"/>
      <c r="AI5231" s="7"/>
    </row>
    <row r="5232" spans="1:49" ht="11" customHeight="1" outlineLevel="1" x14ac:dyDescent="0.25">
      <c r="A5232" t="s">
        <v>5781</v>
      </c>
      <c r="C5232" s="2" t="s">
        <v>12974</v>
      </c>
      <c r="D5232" s="2">
        <v>113</v>
      </c>
      <c r="E5232" s="7">
        <v>1975</v>
      </c>
      <c r="F5232" s="5" t="s">
        <v>5068</v>
      </c>
      <c r="H5232" s="5" t="s">
        <v>5398</v>
      </c>
      <c r="I5232" s="6" t="s">
        <v>17488</v>
      </c>
      <c r="J5232" s="6" t="s">
        <v>6992</v>
      </c>
      <c r="K5232" s="17">
        <v>5</v>
      </c>
      <c r="L5232" s="17" t="s">
        <v>7730</v>
      </c>
      <c r="M5232" s="9">
        <v>1</v>
      </c>
      <c r="N5232" s="9"/>
      <c r="O5232" s="21"/>
      <c r="Q5232" s="29"/>
      <c r="U5232" s="17"/>
      <c r="V5232" s="2"/>
      <c r="Y5232" t="str">
        <f t="shared" si="332"/>
        <v/>
      </c>
      <c r="AA5232" t="str">
        <f t="shared" si="333"/>
        <v/>
      </c>
      <c r="AC5232" s="7"/>
      <c r="AD5232" t="s">
        <v>17488</v>
      </c>
      <c r="AE5232">
        <f t="shared" si="335"/>
        <v>0</v>
      </c>
      <c r="AG5232" s="2"/>
      <c r="AI5232" s="7"/>
    </row>
    <row r="5233" spans="1:35" ht="11" customHeight="1" outlineLevel="1" x14ac:dyDescent="0.25">
      <c r="A5233" t="s">
        <v>5781</v>
      </c>
      <c r="C5233" s="2" t="s">
        <v>12974</v>
      </c>
      <c r="D5233" s="2">
        <v>114</v>
      </c>
      <c r="E5233" s="7">
        <v>1975</v>
      </c>
      <c r="F5233" s="5" t="s">
        <v>6383</v>
      </c>
      <c r="H5233" s="5" t="s">
        <v>5398</v>
      </c>
      <c r="I5233" s="6" t="s">
        <v>17488</v>
      </c>
      <c r="J5233" s="6" t="s">
        <v>6992</v>
      </c>
      <c r="K5233" s="17">
        <v>5</v>
      </c>
      <c r="L5233" s="17" t="s">
        <v>7730</v>
      </c>
      <c r="M5233" s="9">
        <v>1</v>
      </c>
      <c r="N5233" s="9"/>
      <c r="O5233" s="21"/>
      <c r="Q5233" s="29"/>
      <c r="U5233" s="17"/>
      <c r="V5233" s="2"/>
      <c r="Y5233" t="str">
        <f t="shared" si="332"/>
        <v/>
      </c>
      <c r="AA5233" t="str">
        <f t="shared" si="333"/>
        <v/>
      </c>
      <c r="AC5233" s="7"/>
      <c r="AD5233" t="s">
        <v>17488</v>
      </c>
      <c r="AE5233">
        <f t="shared" si="335"/>
        <v>0</v>
      </c>
      <c r="AG5233" s="2"/>
      <c r="AI5233" s="7"/>
    </row>
    <row r="5234" spans="1:35" ht="11" customHeight="1" outlineLevel="1" collapsed="1" x14ac:dyDescent="0.25">
      <c r="A5234" t="s">
        <v>5781</v>
      </c>
      <c r="C5234" s="2" t="s">
        <v>12974</v>
      </c>
      <c r="D5234" s="2">
        <v>115</v>
      </c>
      <c r="E5234" s="7">
        <v>1975</v>
      </c>
      <c r="F5234" s="5" t="s">
        <v>4732</v>
      </c>
      <c r="H5234" s="5" t="s">
        <v>5398</v>
      </c>
      <c r="I5234" s="6" t="s">
        <v>17488</v>
      </c>
      <c r="J5234" s="6" t="s">
        <v>6992</v>
      </c>
      <c r="K5234" s="17">
        <v>5</v>
      </c>
      <c r="L5234" s="17" t="s">
        <v>7730</v>
      </c>
      <c r="M5234" s="9">
        <v>1</v>
      </c>
      <c r="N5234" s="9"/>
      <c r="O5234" s="21"/>
      <c r="Q5234" s="29"/>
      <c r="U5234" s="17"/>
      <c r="V5234" s="2"/>
      <c r="Y5234" t="str">
        <f t="shared" si="332"/>
        <v/>
      </c>
      <c r="AA5234" t="str">
        <f t="shared" si="333"/>
        <v/>
      </c>
      <c r="AC5234" s="7"/>
      <c r="AD5234" t="s">
        <v>17488</v>
      </c>
      <c r="AE5234">
        <f t="shared" si="335"/>
        <v>0</v>
      </c>
      <c r="AG5234" s="2"/>
      <c r="AI5234" s="7"/>
    </row>
    <row r="5235" spans="1:35" ht="11" customHeight="1" outlineLevel="1" x14ac:dyDescent="0.25">
      <c r="A5235" t="s">
        <v>5781</v>
      </c>
      <c r="C5235" s="2" t="s">
        <v>12974</v>
      </c>
      <c r="D5235" s="2">
        <v>116</v>
      </c>
      <c r="E5235" s="7">
        <v>1975</v>
      </c>
      <c r="F5235" s="5" t="s">
        <v>3217</v>
      </c>
      <c r="H5235" s="5" t="s">
        <v>5398</v>
      </c>
      <c r="I5235" s="6" t="s">
        <v>17488</v>
      </c>
      <c r="J5235" s="6" t="s">
        <v>6992</v>
      </c>
      <c r="K5235" s="17">
        <v>5</v>
      </c>
      <c r="L5235" s="17" t="s">
        <v>7730</v>
      </c>
      <c r="M5235" s="9">
        <v>1</v>
      </c>
      <c r="N5235" s="9"/>
      <c r="O5235" s="21"/>
      <c r="Q5235" s="29"/>
      <c r="U5235" s="17"/>
      <c r="V5235" s="2"/>
      <c r="Y5235" t="str">
        <f t="shared" si="332"/>
        <v/>
      </c>
      <c r="AA5235" t="str">
        <f t="shared" si="333"/>
        <v/>
      </c>
      <c r="AC5235" s="7"/>
      <c r="AD5235" t="s">
        <v>17488</v>
      </c>
      <c r="AE5235">
        <f t="shared" si="335"/>
        <v>0</v>
      </c>
      <c r="AG5235" s="2"/>
      <c r="AI5235" s="7"/>
    </row>
    <row r="5236" spans="1:35" ht="11" customHeight="1" outlineLevel="1" x14ac:dyDescent="0.25">
      <c r="A5236" t="s">
        <v>5781</v>
      </c>
      <c r="C5236" s="2" t="s">
        <v>12974</v>
      </c>
      <c r="D5236" s="2">
        <v>117</v>
      </c>
      <c r="E5236" s="7">
        <v>1975</v>
      </c>
      <c r="F5236" s="5" t="s">
        <v>5139</v>
      </c>
      <c r="H5236" s="5" t="s">
        <v>5398</v>
      </c>
      <c r="I5236" s="6" t="s">
        <v>17488</v>
      </c>
      <c r="J5236" s="6" t="s">
        <v>6992</v>
      </c>
      <c r="K5236" s="17">
        <v>5</v>
      </c>
      <c r="L5236" s="17" t="s">
        <v>7730</v>
      </c>
      <c r="M5236" s="9">
        <v>1</v>
      </c>
      <c r="N5236" s="9"/>
      <c r="O5236" s="21"/>
      <c r="Q5236" s="29"/>
      <c r="U5236" s="17"/>
      <c r="V5236" s="2"/>
      <c r="Y5236" t="str">
        <f t="shared" si="332"/>
        <v/>
      </c>
      <c r="AA5236" t="str">
        <f t="shared" si="333"/>
        <v/>
      </c>
      <c r="AC5236" s="7"/>
      <c r="AD5236" t="s">
        <v>17488</v>
      </c>
      <c r="AE5236">
        <f t="shared" si="335"/>
        <v>0</v>
      </c>
      <c r="AG5236" s="2"/>
      <c r="AI5236" s="7"/>
    </row>
    <row r="5237" spans="1:35" ht="11" customHeight="1" outlineLevel="1" x14ac:dyDescent="0.25">
      <c r="A5237" t="s">
        <v>5781</v>
      </c>
      <c r="C5237" s="2" t="s">
        <v>12974</v>
      </c>
      <c r="D5237" s="2">
        <v>123</v>
      </c>
      <c r="E5237" s="7">
        <v>1975</v>
      </c>
      <c r="F5237" s="5" t="s">
        <v>2974</v>
      </c>
      <c r="H5237" s="5" t="s">
        <v>5398</v>
      </c>
      <c r="I5237" s="6" t="s">
        <v>20187</v>
      </c>
      <c r="J5237" s="6" t="s">
        <v>6992</v>
      </c>
      <c r="K5237" s="17">
        <v>5</v>
      </c>
      <c r="L5237" s="17" t="s">
        <v>7730</v>
      </c>
      <c r="M5237" s="9">
        <v>1</v>
      </c>
      <c r="N5237" s="9"/>
      <c r="O5237" s="21"/>
      <c r="Q5237" s="29"/>
      <c r="U5237" s="17"/>
      <c r="V5237" s="2"/>
      <c r="Y5237" t="str">
        <f t="shared" si="332"/>
        <v/>
      </c>
      <c r="AA5237" t="str">
        <f t="shared" si="333"/>
        <v/>
      </c>
      <c r="AC5237" s="7"/>
      <c r="AD5237" t="s">
        <v>20187</v>
      </c>
      <c r="AE5237">
        <f t="shared" si="335"/>
        <v>0</v>
      </c>
      <c r="AG5237" s="2"/>
      <c r="AI5237" s="7"/>
    </row>
    <row r="5238" spans="1:35" ht="11" customHeight="1" outlineLevel="1" collapsed="1" x14ac:dyDescent="0.25">
      <c r="A5238" t="s">
        <v>5781</v>
      </c>
      <c r="C5238" s="2" t="s">
        <v>12974</v>
      </c>
      <c r="D5238" s="2">
        <v>129</v>
      </c>
      <c r="E5238" s="7">
        <v>1975</v>
      </c>
      <c r="F5238" s="5" t="s">
        <v>6019</v>
      </c>
      <c r="H5238" s="5" t="s">
        <v>5398</v>
      </c>
      <c r="I5238" s="6" t="s">
        <v>17483</v>
      </c>
      <c r="J5238" s="6" t="s">
        <v>6992</v>
      </c>
      <c r="K5238" s="17">
        <v>5</v>
      </c>
      <c r="L5238" s="17" t="s">
        <v>7730</v>
      </c>
      <c r="M5238" s="9">
        <v>1</v>
      </c>
      <c r="N5238" s="9"/>
      <c r="O5238" s="21"/>
      <c r="Q5238" s="29"/>
      <c r="U5238" s="17"/>
      <c r="V5238" s="2"/>
      <c r="Y5238" t="str">
        <f t="shared" si="332"/>
        <v/>
      </c>
      <c r="AA5238" t="str">
        <f t="shared" si="333"/>
        <v/>
      </c>
      <c r="AC5238" s="7"/>
      <c r="AD5238" t="s">
        <v>17483</v>
      </c>
      <c r="AE5238">
        <f t="shared" si="335"/>
        <v>0</v>
      </c>
      <c r="AG5238" s="2"/>
      <c r="AI5238" s="7"/>
    </row>
    <row r="5239" spans="1:35" ht="11" customHeight="1" outlineLevel="1" x14ac:dyDescent="0.25">
      <c r="A5239" t="s">
        <v>5781</v>
      </c>
      <c r="C5239" s="2" t="s">
        <v>12974</v>
      </c>
      <c r="D5239" s="2">
        <v>131</v>
      </c>
      <c r="E5239" s="7">
        <v>1975</v>
      </c>
      <c r="F5239" s="5" t="s">
        <v>1776</v>
      </c>
      <c r="H5239" s="5" t="s">
        <v>5398</v>
      </c>
      <c r="I5239" s="6" t="s">
        <v>17483</v>
      </c>
      <c r="J5239" s="6" t="s">
        <v>6992</v>
      </c>
      <c r="K5239" s="17">
        <v>5</v>
      </c>
      <c r="L5239" s="17" t="s">
        <v>7730</v>
      </c>
      <c r="M5239" s="9">
        <v>1</v>
      </c>
      <c r="N5239" s="9"/>
      <c r="O5239" s="21"/>
      <c r="Q5239" s="29"/>
      <c r="U5239" s="17"/>
      <c r="V5239" s="2"/>
      <c r="Y5239" t="str">
        <f t="shared" si="332"/>
        <v/>
      </c>
      <c r="AA5239" t="str">
        <f t="shared" si="333"/>
        <v/>
      </c>
      <c r="AC5239" s="7"/>
      <c r="AD5239" t="s">
        <v>17483</v>
      </c>
      <c r="AE5239">
        <f t="shared" si="335"/>
        <v>0</v>
      </c>
      <c r="AG5239" s="2"/>
      <c r="AI5239" s="7"/>
    </row>
    <row r="5240" spans="1:35" ht="11" customHeight="1" outlineLevel="1" x14ac:dyDescent="0.25">
      <c r="A5240" t="s">
        <v>5781</v>
      </c>
      <c r="C5240" s="2" t="s">
        <v>12974</v>
      </c>
      <c r="D5240" s="2">
        <v>140</v>
      </c>
      <c r="E5240" s="7">
        <v>1976</v>
      </c>
      <c r="F5240" s="5" t="s">
        <v>5852</v>
      </c>
      <c r="H5240" s="5" t="s">
        <v>5398</v>
      </c>
      <c r="I5240" s="6" t="s">
        <v>3448</v>
      </c>
      <c r="J5240" s="6" t="s">
        <v>6992</v>
      </c>
      <c r="K5240" s="17">
        <v>3</v>
      </c>
      <c r="L5240" s="17" t="s">
        <v>7732</v>
      </c>
      <c r="M5240" s="9"/>
      <c r="N5240" s="9"/>
      <c r="O5240" s="21"/>
      <c r="Q5240" s="29"/>
      <c r="U5240" s="17"/>
      <c r="V5240" s="2">
        <v>128</v>
      </c>
      <c r="Y5240" t="str">
        <f t="shared" si="332"/>
        <v/>
      </c>
      <c r="AA5240" t="str">
        <f t="shared" si="333"/>
        <v/>
      </c>
      <c r="AC5240" s="7"/>
      <c r="AD5240" t="s">
        <v>3448</v>
      </c>
      <c r="AE5240">
        <f t="shared" si="335"/>
        <v>0</v>
      </c>
      <c r="AG5240" s="2"/>
      <c r="AH5240" t="s">
        <v>1388</v>
      </c>
      <c r="AI5240" s="7" t="s">
        <v>4922</v>
      </c>
    </row>
    <row r="5241" spans="1:35" ht="11" customHeight="1" outlineLevel="1" x14ac:dyDescent="0.25">
      <c r="A5241" t="s">
        <v>5781</v>
      </c>
      <c r="C5241" s="2" t="s">
        <v>12974</v>
      </c>
      <c r="D5241" s="2">
        <v>157</v>
      </c>
      <c r="E5241" s="7">
        <v>1976</v>
      </c>
      <c r="F5241" s="5" t="s">
        <v>5068</v>
      </c>
      <c r="H5241" s="5" t="s">
        <v>5398</v>
      </c>
      <c r="I5241" s="6" t="s">
        <v>17586</v>
      </c>
      <c r="J5241" s="6" t="s">
        <v>7074</v>
      </c>
      <c r="K5241" s="17">
        <v>3</v>
      </c>
      <c r="L5241" s="17" t="s">
        <v>7730</v>
      </c>
      <c r="M5241" s="9">
        <v>0.25</v>
      </c>
      <c r="N5241" s="9"/>
      <c r="O5241" s="21"/>
      <c r="Q5241" s="29"/>
      <c r="U5241" s="17"/>
      <c r="V5241" s="2"/>
      <c r="Y5241" t="str">
        <f t="shared" si="332"/>
        <v/>
      </c>
      <c r="AA5241" t="str">
        <f t="shared" si="333"/>
        <v/>
      </c>
      <c r="AC5241" s="7"/>
      <c r="AD5241" t="s">
        <v>17586</v>
      </c>
      <c r="AE5241">
        <f t="shared" si="335"/>
        <v>0</v>
      </c>
      <c r="AG5241" s="2"/>
      <c r="AI5241" s="7"/>
    </row>
    <row r="5242" spans="1:35" ht="11" customHeight="1" outlineLevel="1" x14ac:dyDescent="0.25">
      <c r="A5242" t="s">
        <v>5781</v>
      </c>
      <c r="C5242" s="2" t="s">
        <v>12974</v>
      </c>
      <c r="D5242" s="2">
        <v>158</v>
      </c>
      <c r="E5242" s="7">
        <v>1976</v>
      </c>
      <c r="F5242" s="5" t="s">
        <v>6383</v>
      </c>
      <c r="H5242" s="5" t="s">
        <v>5398</v>
      </c>
      <c r="I5242" s="6" t="s">
        <v>17488</v>
      </c>
      <c r="J5242" s="6" t="s">
        <v>7074</v>
      </c>
      <c r="K5242" s="17">
        <v>5</v>
      </c>
      <c r="L5242" s="17" t="s">
        <v>7730</v>
      </c>
      <c r="M5242" s="9">
        <v>0.25</v>
      </c>
      <c r="N5242" s="9"/>
      <c r="O5242" s="21"/>
      <c r="Q5242" s="29"/>
      <c r="U5242" s="17"/>
      <c r="V5242" s="2"/>
      <c r="Y5242" t="str">
        <f t="shared" si="332"/>
        <v/>
      </c>
      <c r="AA5242" t="str">
        <f t="shared" si="333"/>
        <v/>
      </c>
      <c r="AC5242" s="7"/>
      <c r="AD5242" t="s">
        <v>17488</v>
      </c>
      <c r="AE5242">
        <f t="shared" si="335"/>
        <v>0</v>
      </c>
      <c r="AG5242" s="2"/>
      <c r="AI5242" s="7"/>
    </row>
    <row r="5243" spans="1:35" ht="11" customHeight="1" outlineLevel="1" x14ac:dyDescent="0.25">
      <c r="A5243" t="s">
        <v>5781</v>
      </c>
      <c r="C5243" s="2" t="s">
        <v>12974</v>
      </c>
      <c r="D5243" s="2">
        <v>159</v>
      </c>
      <c r="E5243" s="7">
        <v>1976</v>
      </c>
      <c r="F5243" s="5" t="s">
        <v>4732</v>
      </c>
      <c r="H5243" s="5" t="s">
        <v>5398</v>
      </c>
      <c r="I5243" s="6" t="s">
        <v>17488</v>
      </c>
      <c r="J5243" s="6" t="s">
        <v>7074</v>
      </c>
      <c r="K5243" s="17">
        <v>5</v>
      </c>
      <c r="L5243" s="17" t="s">
        <v>7730</v>
      </c>
      <c r="M5243" s="9">
        <v>0.25</v>
      </c>
      <c r="N5243" s="9"/>
      <c r="O5243" s="21"/>
      <c r="Q5243" s="29"/>
      <c r="U5243" s="17"/>
      <c r="V5243" s="2"/>
      <c r="Y5243" t="str">
        <f t="shared" si="332"/>
        <v/>
      </c>
      <c r="AA5243" t="str">
        <f t="shared" si="333"/>
        <v/>
      </c>
      <c r="AC5243" s="7"/>
      <c r="AD5243" t="s">
        <v>17488</v>
      </c>
      <c r="AE5243">
        <f t="shared" si="335"/>
        <v>0</v>
      </c>
      <c r="AG5243" s="2"/>
      <c r="AI5243" s="7"/>
    </row>
    <row r="5244" spans="1:35" ht="11" customHeight="1" outlineLevel="1" x14ac:dyDescent="0.25">
      <c r="A5244" t="s">
        <v>5781</v>
      </c>
      <c r="C5244" s="2" t="s">
        <v>12974</v>
      </c>
      <c r="D5244" s="2">
        <v>160</v>
      </c>
      <c r="E5244" s="7">
        <v>1976</v>
      </c>
      <c r="F5244" s="5" t="s">
        <v>5657</v>
      </c>
      <c r="H5244" s="5" t="s">
        <v>5398</v>
      </c>
      <c r="I5244" s="6" t="s">
        <v>17488</v>
      </c>
      <c r="J5244" s="6" t="s">
        <v>7074</v>
      </c>
      <c r="K5244" s="17">
        <v>5</v>
      </c>
      <c r="L5244" s="17" t="s">
        <v>7730</v>
      </c>
      <c r="M5244" s="9">
        <v>0.25</v>
      </c>
      <c r="N5244" s="9"/>
      <c r="O5244" s="21"/>
      <c r="Q5244" s="29"/>
      <c r="U5244" s="17"/>
      <c r="V5244" s="2"/>
      <c r="Y5244" t="str">
        <f t="shared" si="332"/>
        <v/>
      </c>
      <c r="AA5244" t="str">
        <f t="shared" si="333"/>
        <v/>
      </c>
      <c r="AC5244" s="7"/>
      <c r="AD5244" t="s">
        <v>17488</v>
      </c>
      <c r="AE5244">
        <f t="shared" si="335"/>
        <v>0</v>
      </c>
      <c r="AG5244" s="2"/>
      <c r="AI5244" s="7"/>
    </row>
    <row r="5245" spans="1:35" ht="11" customHeight="1" outlineLevel="1" x14ac:dyDescent="0.25">
      <c r="A5245" t="s">
        <v>5781</v>
      </c>
      <c r="C5245" s="2" t="s">
        <v>12974</v>
      </c>
      <c r="D5245" s="2">
        <v>161</v>
      </c>
      <c r="E5245" s="7">
        <v>1976</v>
      </c>
      <c r="F5245" s="5" t="s">
        <v>5504</v>
      </c>
      <c r="H5245" s="5" t="s">
        <v>5398</v>
      </c>
      <c r="I5245" s="6" t="s">
        <v>17488</v>
      </c>
      <c r="J5245" s="6" t="s">
        <v>7074</v>
      </c>
      <c r="K5245" s="17">
        <v>5</v>
      </c>
      <c r="L5245" s="17" t="s">
        <v>7730</v>
      </c>
      <c r="M5245" s="9">
        <v>0.25</v>
      </c>
      <c r="N5245" s="9"/>
      <c r="O5245" s="21"/>
      <c r="Q5245" s="29"/>
      <c r="U5245" s="17"/>
      <c r="V5245" s="2"/>
      <c r="Y5245" t="str">
        <f t="shared" si="332"/>
        <v/>
      </c>
      <c r="AA5245" t="str">
        <f t="shared" si="333"/>
        <v/>
      </c>
      <c r="AC5245" s="7"/>
      <c r="AD5245" t="s">
        <v>17488</v>
      </c>
      <c r="AE5245">
        <f t="shared" si="335"/>
        <v>0</v>
      </c>
      <c r="AG5245" s="2"/>
      <c r="AI5245" s="7"/>
    </row>
    <row r="5246" spans="1:35" ht="11" customHeight="1" outlineLevel="1" x14ac:dyDescent="0.25">
      <c r="A5246" t="s">
        <v>5781</v>
      </c>
      <c r="C5246" s="2" t="s">
        <v>12974</v>
      </c>
      <c r="D5246" s="2">
        <v>162</v>
      </c>
      <c r="E5246" s="7">
        <v>1976</v>
      </c>
      <c r="F5246" s="5" t="s">
        <v>3773</v>
      </c>
      <c r="H5246" s="5" t="s">
        <v>5398</v>
      </c>
      <c r="I5246" s="6" t="s">
        <v>17488</v>
      </c>
      <c r="J5246" s="6" t="s">
        <v>7074</v>
      </c>
      <c r="K5246" s="17">
        <v>5</v>
      </c>
      <c r="L5246" s="17" t="s">
        <v>7730</v>
      </c>
      <c r="M5246" s="9">
        <v>0.25</v>
      </c>
      <c r="N5246" s="9"/>
      <c r="O5246" s="21"/>
      <c r="Q5246" s="29"/>
      <c r="U5246" s="17"/>
      <c r="V5246" s="2"/>
      <c r="Y5246" t="str">
        <f t="shared" si="332"/>
        <v/>
      </c>
      <c r="AA5246" t="str">
        <f t="shared" si="333"/>
        <v/>
      </c>
      <c r="AC5246" s="7"/>
      <c r="AD5246" t="s">
        <v>17488</v>
      </c>
      <c r="AE5246">
        <f t="shared" si="335"/>
        <v>0</v>
      </c>
      <c r="AG5246" s="2"/>
      <c r="AI5246" s="7"/>
    </row>
    <row r="5247" spans="1:35" ht="11" customHeight="1" outlineLevel="1" x14ac:dyDescent="0.25">
      <c r="A5247" t="s">
        <v>5781</v>
      </c>
      <c r="C5247" s="2" t="s">
        <v>12974</v>
      </c>
      <c r="D5247" s="2">
        <v>163</v>
      </c>
      <c r="E5247" s="7">
        <v>1976</v>
      </c>
      <c r="F5247" s="5" t="s">
        <v>6311</v>
      </c>
      <c r="H5247" s="5" t="s">
        <v>5398</v>
      </c>
      <c r="I5247" s="6" t="s">
        <v>17587</v>
      </c>
      <c r="J5247" s="6" t="s">
        <v>7074</v>
      </c>
      <c r="K5247" s="17">
        <v>5</v>
      </c>
      <c r="L5247" s="17" t="s">
        <v>7730</v>
      </c>
      <c r="M5247" s="9">
        <v>0.25</v>
      </c>
      <c r="N5247" s="9"/>
      <c r="O5247" s="21"/>
      <c r="Q5247" s="29"/>
      <c r="U5247" s="17"/>
      <c r="V5247" s="2"/>
      <c r="Y5247" t="str">
        <f t="shared" si="332"/>
        <v/>
      </c>
      <c r="AA5247" t="str">
        <f t="shared" si="333"/>
        <v/>
      </c>
      <c r="AC5247" s="7"/>
      <c r="AD5247" t="s">
        <v>17587</v>
      </c>
      <c r="AE5247">
        <f t="shared" si="335"/>
        <v>0</v>
      </c>
      <c r="AG5247" s="2"/>
      <c r="AI5247" s="7"/>
    </row>
    <row r="5248" spans="1:35" ht="11" customHeight="1" outlineLevel="1" x14ac:dyDescent="0.25">
      <c r="A5248" t="s">
        <v>5781</v>
      </c>
      <c r="C5248" s="2" t="s">
        <v>12974</v>
      </c>
      <c r="D5248" s="2">
        <v>164</v>
      </c>
      <c r="E5248" s="7">
        <v>1976</v>
      </c>
      <c r="F5248" s="5" t="s">
        <v>14689</v>
      </c>
      <c r="H5248" s="5" t="s">
        <v>5398</v>
      </c>
      <c r="I5248" s="6" t="s">
        <v>17485</v>
      </c>
      <c r="J5248" s="6" t="s">
        <v>7074</v>
      </c>
      <c r="K5248" s="17">
        <v>5</v>
      </c>
      <c r="L5248" s="17" t="s">
        <v>7732</v>
      </c>
      <c r="M5248" s="9"/>
      <c r="N5248" s="9"/>
      <c r="O5248" s="21"/>
      <c r="Q5248" s="29"/>
      <c r="U5248" s="17"/>
      <c r="V5248" s="2"/>
      <c r="Y5248" t="str">
        <f t="shared" si="332"/>
        <v/>
      </c>
      <c r="AA5248">
        <f t="shared" si="333"/>
        <v>1</v>
      </c>
      <c r="AC5248" s="7"/>
      <c r="AD5248" t="s">
        <v>17485</v>
      </c>
      <c r="AE5248">
        <f t="shared" si="335"/>
        <v>0</v>
      </c>
      <c r="AG5248" s="2"/>
      <c r="AI5248" s="7"/>
    </row>
    <row r="5249" spans="1:35" ht="11" customHeight="1" outlineLevel="1" x14ac:dyDescent="0.25">
      <c r="A5249" t="s">
        <v>5781</v>
      </c>
      <c r="C5249" s="2" t="s">
        <v>12974</v>
      </c>
      <c r="D5249" s="2">
        <v>312</v>
      </c>
      <c r="E5249" s="7">
        <v>1978</v>
      </c>
      <c r="F5249" s="5" t="s">
        <v>3421</v>
      </c>
      <c r="H5249" s="5" t="s">
        <v>5398</v>
      </c>
      <c r="I5249" s="6" t="s">
        <v>17588</v>
      </c>
      <c r="J5249" s="6" t="s">
        <v>9128</v>
      </c>
      <c r="K5249" s="17">
        <v>3</v>
      </c>
      <c r="L5249" s="17" t="s">
        <v>7732</v>
      </c>
      <c r="M5249" s="9"/>
      <c r="N5249" s="9"/>
      <c r="O5249" s="21"/>
      <c r="Q5249" s="29"/>
      <c r="U5249" s="17"/>
      <c r="V5249" s="2"/>
      <c r="Y5249" t="str">
        <f t="shared" si="332"/>
        <v/>
      </c>
      <c r="AA5249" t="str">
        <f t="shared" si="333"/>
        <v/>
      </c>
      <c r="AC5249" s="7"/>
      <c r="AD5249" t="s">
        <v>17588</v>
      </c>
      <c r="AE5249">
        <f t="shared" si="335"/>
        <v>0</v>
      </c>
      <c r="AG5249" s="2"/>
      <c r="AI5249" s="7"/>
    </row>
    <row r="5250" spans="1:35" ht="11" customHeight="1" outlineLevel="1" x14ac:dyDescent="0.25">
      <c r="A5250" t="s">
        <v>5781</v>
      </c>
      <c r="C5250" s="2" t="s">
        <v>12974</v>
      </c>
      <c r="D5250" s="2">
        <v>314</v>
      </c>
      <c r="E5250" s="7">
        <v>1978</v>
      </c>
      <c r="F5250" s="5" t="s">
        <v>4773</v>
      </c>
      <c r="H5250" s="5" t="s">
        <v>5398</v>
      </c>
      <c r="I5250" s="6" t="s">
        <v>17588</v>
      </c>
      <c r="J5250" s="6" t="s">
        <v>9128</v>
      </c>
      <c r="K5250" s="17">
        <v>3</v>
      </c>
      <c r="L5250" s="17" t="s">
        <v>20076</v>
      </c>
      <c r="M5250" s="9"/>
      <c r="N5250" s="9"/>
      <c r="O5250" s="21"/>
      <c r="Q5250" s="29"/>
      <c r="U5250" s="17"/>
      <c r="V5250" s="2"/>
      <c r="Y5250" t="str">
        <f t="shared" si="332"/>
        <v/>
      </c>
      <c r="AA5250" t="str">
        <f t="shared" si="333"/>
        <v/>
      </c>
      <c r="AC5250" s="7"/>
      <c r="AD5250" t="s">
        <v>17588</v>
      </c>
      <c r="AE5250">
        <f t="shared" si="335"/>
        <v>0</v>
      </c>
      <c r="AG5250" s="2"/>
      <c r="AI5250" s="7"/>
    </row>
    <row r="5251" spans="1:35" ht="11" customHeight="1" outlineLevel="1" x14ac:dyDescent="0.25">
      <c r="A5251" t="s">
        <v>5781</v>
      </c>
      <c r="C5251" s="2" t="s">
        <v>12974</v>
      </c>
      <c r="D5251" s="2" t="s">
        <v>16929</v>
      </c>
      <c r="E5251" s="7">
        <v>1978</v>
      </c>
      <c r="F5251" s="5" t="s">
        <v>15725</v>
      </c>
      <c r="H5251" s="5" t="s">
        <v>5398</v>
      </c>
      <c r="I5251" s="6" t="s">
        <v>17588</v>
      </c>
      <c r="J5251" s="6" t="s">
        <v>9128</v>
      </c>
      <c r="K5251" s="17">
        <v>3</v>
      </c>
      <c r="L5251" s="17" t="s">
        <v>7730</v>
      </c>
      <c r="M5251" s="9">
        <v>4.8</v>
      </c>
      <c r="N5251" s="9"/>
      <c r="O5251" s="21"/>
      <c r="Q5251" s="29"/>
      <c r="U5251" s="17"/>
      <c r="V5251" s="2"/>
      <c r="Y5251" t="str">
        <f t="shared" si="332"/>
        <v/>
      </c>
      <c r="AA5251">
        <f t="shared" si="333"/>
        <v>1</v>
      </c>
      <c r="AC5251" s="7"/>
      <c r="AD5251" t="s">
        <v>17588</v>
      </c>
      <c r="AE5251">
        <f t="shared" si="335"/>
        <v>0</v>
      </c>
      <c r="AG5251" s="2"/>
      <c r="AI5251" s="7"/>
    </row>
    <row r="5252" spans="1:35" ht="11" customHeight="1" outlineLevel="1" x14ac:dyDescent="0.25">
      <c r="A5252" t="s">
        <v>5781</v>
      </c>
      <c r="C5252" s="2" t="s">
        <v>12974</v>
      </c>
      <c r="D5252" s="2">
        <v>374</v>
      </c>
      <c r="E5252" s="7">
        <v>1980</v>
      </c>
      <c r="F5252" s="5" t="s">
        <v>17486</v>
      </c>
      <c r="H5252" s="5" t="s">
        <v>5398</v>
      </c>
      <c r="I5252" s="6" t="s">
        <v>17488</v>
      </c>
      <c r="J5252" s="6" t="s">
        <v>17504</v>
      </c>
      <c r="K5252" s="17">
        <v>5</v>
      </c>
      <c r="L5252" s="17" t="s">
        <v>7732</v>
      </c>
      <c r="M5252" s="9"/>
      <c r="N5252" s="9"/>
      <c r="O5252" s="21"/>
      <c r="Q5252" s="29"/>
      <c r="U5252" s="17"/>
      <c r="V5252" s="2"/>
      <c r="Y5252" t="str">
        <f t="shared" si="332"/>
        <v/>
      </c>
      <c r="AA5252" t="str">
        <f t="shared" si="333"/>
        <v/>
      </c>
      <c r="AC5252" s="7"/>
      <c r="AD5252" t="s">
        <v>17488</v>
      </c>
      <c r="AE5252">
        <f t="shared" si="335"/>
        <v>0</v>
      </c>
      <c r="AG5252" s="2"/>
      <c r="AI5252" s="7"/>
    </row>
    <row r="5253" spans="1:35" ht="11" customHeight="1" outlineLevel="1" x14ac:dyDescent="0.25">
      <c r="A5253" t="s">
        <v>5781</v>
      </c>
      <c r="C5253" s="2" t="s">
        <v>12974</v>
      </c>
      <c r="D5253" s="2">
        <v>375</v>
      </c>
      <c r="E5253" s="7">
        <v>1980</v>
      </c>
      <c r="F5253" s="5" t="s">
        <v>17461</v>
      </c>
      <c r="H5253" s="5" t="s">
        <v>5398</v>
      </c>
      <c r="I5253" s="6" t="s">
        <v>17483</v>
      </c>
      <c r="J5253" s="6" t="s">
        <v>17504</v>
      </c>
      <c r="K5253" s="17">
        <v>5</v>
      </c>
      <c r="L5253" s="17" t="s">
        <v>7732</v>
      </c>
      <c r="M5253" s="9"/>
      <c r="N5253" s="9"/>
      <c r="O5253" s="21"/>
      <c r="Q5253" s="29"/>
      <c r="U5253" s="17"/>
      <c r="V5253" s="2"/>
      <c r="Y5253" t="str">
        <f t="shared" si="332"/>
        <v/>
      </c>
      <c r="AA5253" t="str">
        <f t="shared" si="333"/>
        <v/>
      </c>
      <c r="AC5253" s="7"/>
      <c r="AD5253" t="s">
        <v>17483</v>
      </c>
      <c r="AE5253">
        <f t="shared" si="335"/>
        <v>0</v>
      </c>
      <c r="AG5253" s="2"/>
      <c r="AI5253" s="7"/>
    </row>
    <row r="5254" spans="1:35" ht="11" customHeight="1" outlineLevel="1" x14ac:dyDescent="0.25">
      <c r="A5254" t="s">
        <v>5781</v>
      </c>
      <c r="C5254" s="2" t="s">
        <v>12974</v>
      </c>
      <c r="D5254" s="2">
        <v>376</v>
      </c>
      <c r="E5254" s="7">
        <v>1980</v>
      </c>
      <c r="F5254" s="5" t="s">
        <v>17500</v>
      </c>
      <c r="H5254" s="5" t="s">
        <v>5398</v>
      </c>
      <c r="I5254" s="6" t="s">
        <v>17483</v>
      </c>
      <c r="J5254" s="6" t="s">
        <v>17504</v>
      </c>
      <c r="K5254" s="17">
        <v>5</v>
      </c>
      <c r="L5254" s="17" t="s">
        <v>7732</v>
      </c>
      <c r="M5254" s="9"/>
      <c r="N5254" s="9"/>
      <c r="O5254" s="21"/>
      <c r="Q5254" s="29"/>
      <c r="U5254" s="17"/>
      <c r="V5254" s="2"/>
      <c r="Y5254" t="str">
        <f t="shared" si="332"/>
        <v/>
      </c>
      <c r="AA5254" t="str">
        <f t="shared" si="333"/>
        <v/>
      </c>
      <c r="AC5254" s="7"/>
      <c r="AD5254" t="s">
        <v>17483</v>
      </c>
      <c r="AE5254">
        <f t="shared" si="335"/>
        <v>0</v>
      </c>
      <c r="AG5254" s="2"/>
      <c r="AI5254" s="7"/>
    </row>
    <row r="5255" spans="1:35" ht="11" customHeight="1" outlineLevel="1" x14ac:dyDescent="0.25">
      <c r="A5255" t="s">
        <v>5781</v>
      </c>
      <c r="C5255" s="2" t="s">
        <v>12974</v>
      </c>
      <c r="D5255" s="2">
        <v>377</v>
      </c>
      <c r="E5255" s="7">
        <v>1980</v>
      </c>
      <c r="F5255" s="5" t="s">
        <v>17501</v>
      </c>
      <c r="H5255" s="5" t="s">
        <v>5398</v>
      </c>
      <c r="I5255" s="6" t="s">
        <v>17483</v>
      </c>
      <c r="J5255" s="6" t="s">
        <v>17504</v>
      </c>
      <c r="K5255" s="17">
        <v>5</v>
      </c>
      <c r="L5255" s="17" t="s">
        <v>7732</v>
      </c>
      <c r="M5255" s="9"/>
      <c r="N5255" s="9"/>
      <c r="O5255" s="21"/>
      <c r="Q5255" s="29"/>
      <c r="U5255" s="17"/>
      <c r="V5255" s="2"/>
      <c r="Y5255" t="str">
        <f t="shared" si="332"/>
        <v/>
      </c>
      <c r="AA5255" t="str">
        <f t="shared" si="333"/>
        <v/>
      </c>
      <c r="AC5255" s="7"/>
      <c r="AD5255" t="s">
        <v>17483</v>
      </c>
      <c r="AE5255">
        <f t="shared" si="335"/>
        <v>0</v>
      </c>
      <c r="AG5255" s="2"/>
      <c r="AI5255" s="7"/>
    </row>
    <row r="5256" spans="1:35" ht="11" customHeight="1" outlineLevel="1" x14ac:dyDescent="0.25">
      <c r="A5256" t="s">
        <v>5781</v>
      </c>
      <c r="C5256" s="2" t="s">
        <v>12974</v>
      </c>
      <c r="D5256" s="2">
        <v>378</v>
      </c>
      <c r="E5256" s="7">
        <v>1980</v>
      </c>
      <c r="F5256" s="5" t="s">
        <v>17502</v>
      </c>
      <c r="H5256" s="5" t="s">
        <v>5398</v>
      </c>
      <c r="I5256" s="6" t="s">
        <v>17483</v>
      </c>
      <c r="J5256" s="6" t="s">
        <v>17504</v>
      </c>
      <c r="K5256" s="17">
        <v>5</v>
      </c>
      <c r="L5256" s="17" t="s">
        <v>7732</v>
      </c>
      <c r="M5256" s="9"/>
      <c r="N5256" s="9"/>
      <c r="O5256" s="21"/>
      <c r="Q5256" s="29"/>
      <c r="U5256" s="17"/>
      <c r="V5256" s="2"/>
      <c r="Y5256" t="str">
        <f t="shared" si="332"/>
        <v/>
      </c>
      <c r="AA5256" t="str">
        <f t="shared" si="333"/>
        <v/>
      </c>
      <c r="AC5256" s="7"/>
      <c r="AD5256" t="s">
        <v>17483</v>
      </c>
      <c r="AE5256">
        <f t="shared" si="335"/>
        <v>0</v>
      </c>
      <c r="AG5256" s="2"/>
      <c r="AI5256" s="7"/>
    </row>
    <row r="5257" spans="1:35" ht="11" customHeight="1" outlineLevel="1" x14ac:dyDescent="0.25">
      <c r="A5257" t="s">
        <v>5781</v>
      </c>
      <c r="C5257" s="2" t="s">
        <v>12974</v>
      </c>
      <c r="D5257" s="2">
        <v>379</v>
      </c>
      <c r="E5257" s="7">
        <v>1980</v>
      </c>
      <c r="F5257" s="5" t="s">
        <v>17503</v>
      </c>
      <c r="H5257" s="5" t="s">
        <v>5398</v>
      </c>
      <c r="I5257" s="6" t="s">
        <v>4203</v>
      </c>
      <c r="J5257" s="6" t="s">
        <v>17504</v>
      </c>
      <c r="K5257" s="17">
        <v>3</v>
      </c>
      <c r="L5257" s="17" t="s">
        <v>7732</v>
      </c>
      <c r="M5257" s="9"/>
      <c r="N5257" s="9"/>
      <c r="O5257" s="21"/>
      <c r="Q5257" s="29"/>
      <c r="U5257" s="17"/>
      <c r="V5257" s="2">
        <v>372</v>
      </c>
      <c r="Y5257" t="str">
        <f t="shared" si="332"/>
        <v/>
      </c>
      <c r="AA5257" t="str">
        <f t="shared" si="333"/>
        <v/>
      </c>
      <c r="AC5257" s="7"/>
      <c r="AD5257" t="s">
        <v>4203</v>
      </c>
      <c r="AE5257">
        <f t="shared" si="335"/>
        <v>0</v>
      </c>
      <c r="AG5257" s="2"/>
      <c r="AH5257" t="s">
        <v>1388</v>
      </c>
      <c r="AI5257" s="7" t="s">
        <v>4922</v>
      </c>
    </row>
    <row r="5258" spans="1:35" ht="11" customHeight="1" outlineLevel="1" x14ac:dyDescent="0.25">
      <c r="A5258" t="s">
        <v>5781</v>
      </c>
      <c r="C5258" s="2" t="s">
        <v>12974</v>
      </c>
      <c r="D5258" s="2">
        <v>389</v>
      </c>
      <c r="E5258" s="7">
        <v>1980</v>
      </c>
      <c r="F5258" s="5" t="s">
        <v>15830</v>
      </c>
      <c r="H5258" s="5" t="s">
        <v>5398</v>
      </c>
      <c r="I5258" s="6" t="s">
        <v>17589</v>
      </c>
      <c r="J5258" s="6" t="s">
        <v>17590</v>
      </c>
      <c r="K5258" s="17">
        <v>5</v>
      </c>
      <c r="L5258" s="17" t="s">
        <v>7732</v>
      </c>
      <c r="M5258" s="9"/>
      <c r="N5258" s="9"/>
      <c r="O5258" s="21"/>
      <c r="Q5258" s="29"/>
      <c r="U5258" s="17"/>
      <c r="V5258" s="2"/>
      <c r="Y5258" t="str">
        <f t="shared" si="332"/>
        <v/>
      </c>
      <c r="AA5258">
        <f t="shared" si="333"/>
        <v>1</v>
      </c>
      <c r="AC5258" s="7"/>
      <c r="AD5258" t="s">
        <v>17589</v>
      </c>
      <c r="AE5258">
        <f t="shared" si="335"/>
        <v>0</v>
      </c>
      <c r="AG5258" s="2"/>
      <c r="AI5258" s="7"/>
    </row>
    <row r="5259" spans="1:35" ht="11" customHeight="1" outlineLevel="1" x14ac:dyDescent="0.25">
      <c r="A5259" t="s">
        <v>5781</v>
      </c>
      <c r="C5259" s="2" t="s">
        <v>12974</v>
      </c>
      <c r="D5259" s="2">
        <v>611</v>
      </c>
      <c r="E5259" s="7">
        <v>1984</v>
      </c>
      <c r="F5259" s="5" t="s">
        <v>5279</v>
      </c>
      <c r="H5259" s="5" t="s">
        <v>5398</v>
      </c>
      <c r="I5259" s="6" t="s">
        <v>15498</v>
      </c>
      <c r="J5259" s="6" t="s">
        <v>7595</v>
      </c>
      <c r="K5259" s="17">
        <v>5</v>
      </c>
      <c r="L5259" s="17" t="s">
        <v>7730</v>
      </c>
      <c r="M5259" s="9">
        <v>1.5</v>
      </c>
      <c r="N5259" s="9"/>
      <c r="O5259" s="21"/>
      <c r="Q5259" s="29"/>
      <c r="U5259" s="17"/>
      <c r="V5259" s="2"/>
      <c r="Y5259" t="str">
        <f t="shared" si="332"/>
        <v/>
      </c>
      <c r="AA5259" t="str">
        <f t="shared" si="333"/>
        <v/>
      </c>
      <c r="AC5259" s="7"/>
      <c r="AD5259" t="s">
        <v>15498</v>
      </c>
      <c r="AE5259">
        <f t="shared" si="335"/>
        <v>0</v>
      </c>
      <c r="AG5259" s="2"/>
      <c r="AI5259" s="7"/>
    </row>
    <row r="5260" spans="1:35" ht="11" customHeight="1" outlineLevel="1" x14ac:dyDescent="0.25">
      <c r="A5260" t="s">
        <v>5781</v>
      </c>
      <c r="C5260" s="2" t="s">
        <v>12974</v>
      </c>
      <c r="D5260" s="2">
        <v>613</v>
      </c>
      <c r="E5260" s="7">
        <v>1984</v>
      </c>
      <c r="F5260" s="5" t="s">
        <v>2982</v>
      </c>
      <c r="H5260" s="5" t="s">
        <v>5398</v>
      </c>
      <c r="I5260" s="6" t="s">
        <v>15498</v>
      </c>
      <c r="J5260" s="6" t="s">
        <v>7595</v>
      </c>
      <c r="K5260" s="17">
        <v>5</v>
      </c>
      <c r="L5260" s="17" t="s">
        <v>7730</v>
      </c>
      <c r="M5260" s="9">
        <v>1.5</v>
      </c>
      <c r="N5260" s="9"/>
      <c r="O5260" s="21"/>
      <c r="Q5260" s="29"/>
      <c r="U5260" s="17"/>
      <c r="V5260" s="2"/>
      <c r="Y5260" t="str">
        <f t="shared" si="332"/>
        <v/>
      </c>
      <c r="AA5260" t="str">
        <f t="shared" si="333"/>
        <v/>
      </c>
      <c r="AC5260" s="7"/>
      <c r="AD5260" t="s">
        <v>15498</v>
      </c>
      <c r="AE5260">
        <f t="shared" si="335"/>
        <v>0</v>
      </c>
      <c r="AG5260" s="2"/>
      <c r="AI5260" s="7"/>
    </row>
    <row r="5261" spans="1:35" ht="11" customHeight="1" outlineLevel="1" x14ac:dyDescent="0.25">
      <c r="A5261" t="s">
        <v>5781</v>
      </c>
      <c r="C5261" s="2" t="s">
        <v>12974</v>
      </c>
      <c r="D5261" s="2">
        <v>699</v>
      </c>
      <c r="E5261" s="7">
        <v>1985</v>
      </c>
      <c r="F5261" s="5" t="s">
        <v>2621</v>
      </c>
      <c r="H5261" s="5" t="s">
        <v>5398</v>
      </c>
      <c r="I5261" s="6" t="s">
        <v>8925</v>
      </c>
      <c r="J5261" s="6" t="s">
        <v>11738</v>
      </c>
      <c r="K5261" s="17">
        <v>5</v>
      </c>
      <c r="L5261" s="17" t="s">
        <v>7732</v>
      </c>
      <c r="M5261" s="9"/>
      <c r="N5261" s="9"/>
      <c r="O5261" s="21"/>
      <c r="Q5261" s="29"/>
      <c r="U5261" s="17"/>
      <c r="V5261" s="2"/>
      <c r="Y5261" t="str">
        <f t="shared" si="332"/>
        <v/>
      </c>
      <c r="AA5261" t="str">
        <f t="shared" si="333"/>
        <v/>
      </c>
      <c r="AC5261" s="7"/>
      <c r="AD5261" t="s">
        <v>8925</v>
      </c>
      <c r="AE5261">
        <f t="shared" si="335"/>
        <v>0</v>
      </c>
      <c r="AG5261" s="2"/>
      <c r="AI5261" s="7"/>
    </row>
    <row r="5262" spans="1:35" ht="11" customHeight="1" outlineLevel="1" x14ac:dyDescent="0.25">
      <c r="A5262" t="s">
        <v>5781</v>
      </c>
      <c r="C5262" s="2" t="s">
        <v>12974</v>
      </c>
      <c r="D5262" s="2">
        <v>701</v>
      </c>
      <c r="E5262" s="7">
        <v>1985</v>
      </c>
      <c r="F5262" s="5" t="s">
        <v>4773</v>
      </c>
      <c r="H5262" s="5" t="s">
        <v>5398</v>
      </c>
      <c r="I5262" s="6" t="s">
        <v>17591</v>
      </c>
      <c r="J5262" s="6" t="s">
        <v>11738</v>
      </c>
      <c r="K5262" s="17">
        <v>5</v>
      </c>
      <c r="L5262" s="17" t="s">
        <v>7732</v>
      </c>
      <c r="M5262" s="9"/>
      <c r="N5262" s="9"/>
      <c r="O5262" s="21"/>
      <c r="Q5262" s="29"/>
      <c r="U5262" s="17"/>
      <c r="V5262" s="2"/>
      <c r="Y5262" t="str">
        <f t="shared" si="332"/>
        <v/>
      </c>
      <c r="AA5262" t="str">
        <f t="shared" si="333"/>
        <v/>
      </c>
      <c r="AC5262" s="7"/>
      <c r="AD5262" t="s">
        <v>17591</v>
      </c>
      <c r="AE5262">
        <f t="shared" si="335"/>
        <v>0</v>
      </c>
      <c r="AG5262" s="2"/>
      <c r="AI5262" s="7"/>
    </row>
    <row r="5263" spans="1:35" ht="11" customHeight="1" outlineLevel="1" x14ac:dyDescent="0.25">
      <c r="A5263" t="s">
        <v>5781</v>
      </c>
      <c r="C5263" s="2" t="s">
        <v>12974</v>
      </c>
      <c r="D5263" s="2">
        <v>715</v>
      </c>
      <c r="E5263" s="7">
        <v>1985</v>
      </c>
      <c r="F5263" s="5" t="s">
        <v>4773</v>
      </c>
      <c r="H5263" s="5" t="s">
        <v>5398</v>
      </c>
      <c r="I5263" s="6" t="s">
        <v>15498</v>
      </c>
      <c r="J5263" s="6" t="s">
        <v>13091</v>
      </c>
      <c r="K5263" s="17">
        <v>5</v>
      </c>
      <c r="L5263" s="17" t="s">
        <v>7732</v>
      </c>
      <c r="M5263" s="9"/>
      <c r="N5263" s="9"/>
      <c r="O5263" s="21"/>
      <c r="Q5263" s="29"/>
      <c r="U5263" s="17"/>
      <c r="V5263" s="2"/>
      <c r="Y5263" t="str">
        <f t="shared" si="332"/>
        <v/>
      </c>
      <c r="AA5263" t="str">
        <f t="shared" si="333"/>
        <v/>
      </c>
      <c r="AC5263" s="7"/>
      <c r="AD5263" t="s">
        <v>15498</v>
      </c>
      <c r="AE5263">
        <f t="shared" ref="AE5263:AE5294" si="336">COUNTIF(I5263,"*Fuji*")</f>
        <v>0</v>
      </c>
      <c r="AG5263" s="2"/>
      <c r="AI5263" s="7"/>
    </row>
    <row r="5264" spans="1:35" ht="11" customHeight="1" outlineLevel="1" x14ac:dyDescent="0.25">
      <c r="A5264" t="s">
        <v>5781</v>
      </c>
      <c r="C5264" s="2" t="s">
        <v>12974</v>
      </c>
      <c r="D5264" s="2">
        <v>716</v>
      </c>
      <c r="E5264" s="7">
        <v>1985</v>
      </c>
      <c r="F5264" s="5" t="s">
        <v>13090</v>
      </c>
      <c r="H5264" s="5" t="s">
        <v>5398</v>
      </c>
      <c r="I5264" s="6" t="s">
        <v>17514</v>
      </c>
      <c r="J5264" s="6" t="s">
        <v>8483</v>
      </c>
      <c r="K5264" s="17">
        <v>6</v>
      </c>
      <c r="L5264" s="17" t="s">
        <v>7732</v>
      </c>
      <c r="M5264" s="9"/>
      <c r="N5264" s="9"/>
      <c r="O5264" s="21"/>
      <c r="Q5264" s="29"/>
      <c r="U5264" s="17"/>
      <c r="V5264" s="2"/>
      <c r="Y5264" t="str">
        <f t="shared" si="332"/>
        <v/>
      </c>
      <c r="AA5264">
        <f t="shared" si="333"/>
        <v>1</v>
      </c>
      <c r="AC5264" s="7"/>
      <c r="AD5264" t="s">
        <v>17514</v>
      </c>
      <c r="AE5264">
        <f t="shared" si="336"/>
        <v>0</v>
      </c>
      <c r="AG5264" s="2"/>
      <c r="AI5264" s="7"/>
    </row>
    <row r="5265" spans="1:35" ht="11" customHeight="1" outlineLevel="1" x14ac:dyDescent="0.25">
      <c r="A5265" t="s">
        <v>5781</v>
      </c>
      <c r="C5265" s="2" t="s">
        <v>12974</v>
      </c>
      <c r="D5265" s="2">
        <v>722</v>
      </c>
      <c r="E5265" s="7">
        <v>1985</v>
      </c>
      <c r="F5265" s="5" t="s">
        <v>3421</v>
      </c>
      <c r="H5265" s="5" t="s">
        <v>5398</v>
      </c>
      <c r="I5265" s="6" t="s">
        <v>17592</v>
      </c>
      <c r="J5265" s="6" t="s">
        <v>21496</v>
      </c>
      <c r="K5265" s="17">
        <v>3</v>
      </c>
      <c r="L5265" s="17" t="s">
        <v>7732</v>
      </c>
      <c r="M5265" s="9"/>
      <c r="N5265" s="9"/>
      <c r="O5265" s="21"/>
      <c r="Q5265" s="29"/>
      <c r="U5265" s="17"/>
      <c r="V5265" s="2"/>
      <c r="Y5265" t="str">
        <f t="shared" si="332"/>
        <v/>
      </c>
      <c r="AA5265" t="str">
        <f t="shared" si="333"/>
        <v/>
      </c>
      <c r="AC5265" s="7"/>
      <c r="AD5265" t="s">
        <v>17592</v>
      </c>
      <c r="AE5265">
        <f t="shared" si="336"/>
        <v>0</v>
      </c>
      <c r="AG5265" s="2"/>
      <c r="AI5265" s="7"/>
    </row>
    <row r="5266" spans="1:35" ht="11" customHeight="1" outlineLevel="1" x14ac:dyDescent="0.25">
      <c r="A5266" t="s">
        <v>5781</v>
      </c>
      <c r="C5266" s="2" t="s">
        <v>12974</v>
      </c>
      <c r="D5266" s="2">
        <v>723</v>
      </c>
      <c r="E5266" s="7">
        <v>1985</v>
      </c>
      <c r="F5266" s="5" t="s">
        <v>66</v>
      </c>
      <c r="H5266" s="5" t="s">
        <v>5398</v>
      </c>
      <c r="I5266" s="6" t="s">
        <v>17593</v>
      </c>
      <c r="J5266" s="6" t="s">
        <v>21496</v>
      </c>
      <c r="K5266" s="17">
        <v>1</v>
      </c>
      <c r="L5266" s="17" t="s">
        <v>7730</v>
      </c>
      <c r="M5266" s="9">
        <v>6.5</v>
      </c>
      <c r="N5266" s="9"/>
      <c r="O5266" s="21"/>
      <c r="Q5266" s="29"/>
      <c r="S5266">
        <v>1</v>
      </c>
      <c r="T5266">
        <v>1</v>
      </c>
      <c r="U5266" s="17"/>
      <c r="V5266" s="2"/>
      <c r="Y5266" t="str">
        <f t="shared" si="332"/>
        <v/>
      </c>
      <c r="AA5266" t="str">
        <f t="shared" si="333"/>
        <v/>
      </c>
      <c r="AC5266" s="7"/>
      <c r="AD5266" t="s">
        <v>17593</v>
      </c>
      <c r="AE5266">
        <f t="shared" si="336"/>
        <v>0</v>
      </c>
      <c r="AG5266" s="2"/>
      <c r="AI5266" s="7"/>
    </row>
    <row r="5267" spans="1:35" ht="11" customHeight="1" outlineLevel="1" x14ac:dyDescent="0.25">
      <c r="A5267" t="s">
        <v>5781</v>
      </c>
      <c r="C5267" s="2" t="s">
        <v>12974</v>
      </c>
      <c r="D5267" s="2">
        <v>724</v>
      </c>
      <c r="E5267" s="7">
        <v>1985</v>
      </c>
      <c r="F5267" s="5" t="s">
        <v>69</v>
      </c>
      <c r="H5267" s="5" t="s">
        <v>5398</v>
      </c>
      <c r="I5267" s="6" t="s">
        <v>17594</v>
      </c>
      <c r="J5267" s="6" t="s">
        <v>21496</v>
      </c>
      <c r="K5267" s="17">
        <v>5</v>
      </c>
      <c r="L5267" s="17" t="s">
        <v>7732</v>
      </c>
      <c r="M5267" s="9"/>
      <c r="N5267" s="9"/>
      <c r="O5267" s="21"/>
      <c r="Q5267" s="29"/>
      <c r="U5267" s="17"/>
      <c r="V5267" s="2"/>
      <c r="Y5267" t="str">
        <f t="shared" si="332"/>
        <v/>
      </c>
      <c r="AA5267" t="str">
        <f t="shared" si="333"/>
        <v/>
      </c>
      <c r="AC5267" s="7"/>
      <c r="AD5267" t="s">
        <v>17594</v>
      </c>
      <c r="AE5267">
        <f t="shared" si="336"/>
        <v>0</v>
      </c>
      <c r="AG5267" s="2"/>
      <c r="AI5267" s="7"/>
    </row>
    <row r="5268" spans="1:35" ht="11" customHeight="1" outlineLevel="1" x14ac:dyDescent="0.25">
      <c r="A5268" t="s">
        <v>5781</v>
      </c>
      <c r="C5268" s="2" t="s">
        <v>12974</v>
      </c>
      <c r="D5268" s="2">
        <v>757</v>
      </c>
      <c r="E5268" s="7">
        <v>1986</v>
      </c>
      <c r="F5268" s="5" t="s">
        <v>13090</v>
      </c>
      <c r="H5268" s="5" t="s">
        <v>5398</v>
      </c>
      <c r="I5268" s="6" t="s">
        <v>17515</v>
      </c>
      <c r="J5268" s="6" t="s">
        <v>7601</v>
      </c>
      <c r="K5268" s="17">
        <v>5</v>
      </c>
      <c r="L5268" s="17" t="s">
        <v>7730</v>
      </c>
      <c r="M5268" s="9">
        <v>7.5</v>
      </c>
      <c r="N5268" s="9"/>
      <c r="O5268" s="21"/>
      <c r="Q5268" s="29"/>
      <c r="U5268" s="17"/>
      <c r="V5268" s="2"/>
      <c r="Y5268" t="str">
        <f t="shared" si="332"/>
        <v/>
      </c>
      <c r="AA5268">
        <f t="shared" si="333"/>
        <v>1</v>
      </c>
      <c r="AC5268" s="7"/>
      <c r="AD5268" t="s">
        <v>17515</v>
      </c>
      <c r="AE5268">
        <f t="shared" si="336"/>
        <v>0</v>
      </c>
      <c r="AG5268" s="2"/>
      <c r="AI5268" s="7"/>
    </row>
    <row r="5269" spans="1:35" ht="11" customHeight="1" outlineLevel="1" x14ac:dyDescent="0.25">
      <c r="A5269" t="s">
        <v>5781</v>
      </c>
      <c r="C5269" s="2" t="s">
        <v>12974</v>
      </c>
      <c r="D5269" s="2">
        <v>795</v>
      </c>
      <c r="E5269" s="7">
        <v>1986</v>
      </c>
      <c r="F5269" s="5" t="s">
        <v>13090</v>
      </c>
      <c r="H5269" s="5" t="s">
        <v>5398</v>
      </c>
      <c r="I5269" s="6" t="s">
        <v>17595</v>
      </c>
      <c r="J5269" s="6" t="s">
        <v>17596</v>
      </c>
      <c r="K5269" s="17">
        <v>3</v>
      </c>
      <c r="L5269" s="17" t="s">
        <v>7732</v>
      </c>
      <c r="M5269" s="9"/>
      <c r="N5269" s="9"/>
      <c r="O5269" s="21"/>
      <c r="Q5269" s="29"/>
      <c r="U5269" s="17"/>
      <c r="V5269" s="2"/>
      <c r="Y5269" t="str">
        <f t="shared" si="332"/>
        <v/>
      </c>
      <c r="AA5269">
        <f t="shared" si="333"/>
        <v>1</v>
      </c>
      <c r="AC5269" s="7"/>
      <c r="AD5269" t="s">
        <v>17595</v>
      </c>
      <c r="AE5269">
        <f t="shared" si="336"/>
        <v>0</v>
      </c>
      <c r="AG5269" s="2"/>
      <c r="AI5269" s="7"/>
    </row>
    <row r="5270" spans="1:35" ht="11" customHeight="1" outlineLevel="1" x14ac:dyDescent="0.25">
      <c r="A5270" t="s">
        <v>5781</v>
      </c>
      <c r="C5270" s="2" t="s">
        <v>12974</v>
      </c>
      <c r="D5270" s="2">
        <v>796</v>
      </c>
      <c r="E5270" s="7">
        <v>1986</v>
      </c>
      <c r="F5270" s="5" t="s">
        <v>13090</v>
      </c>
      <c r="H5270" s="5" t="s">
        <v>5398</v>
      </c>
      <c r="I5270" s="6" t="s">
        <v>17597</v>
      </c>
      <c r="J5270" s="6" t="s">
        <v>17596</v>
      </c>
      <c r="K5270" s="17">
        <v>2</v>
      </c>
      <c r="L5270" s="17" t="s">
        <v>7730</v>
      </c>
      <c r="M5270" s="9">
        <v>8</v>
      </c>
      <c r="N5270" s="9"/>
      <c r="O5270" s="21"/>
      <c r="Q5270" s="29"/>
      <c r="U5270" s="17"/>
      <c r="V5270" s="2"/>
      <c r="Y5270" t="str">
        <f t="shared" ref="Y5270:Y5333" si="337">IF(COUNTIF(F5270,"*fdc*"),1,"")</f>
        <v/>
      </c>
      <c r="AA5270">
        <f t="shared" ref="AA5270:AA5333" si="338">IF(COUNTIF(F5270,"*s/s*"),1,"")</f>
        <v>1</v>
      </c>
      <c r="AC5270" s="7"/>
      <c r="AD5270" t="s">
        <v>17597</v>
      </c>
      <c r="AE5270">
        <f t="shared" si="336"/>
        <v>0</v>
      </c>
      <c r="AG5270" s="2"/>
      <c r="AI5270" s="7"/>
    </row>
    <row r="5271" spans="1:35" ht="11" customHeight="1" outlineLevel="1" x14ac:dyDescent="0.25">
      <c r="A5271" t="s">
        <v>5781</v>
      </c>
      <c r="C5271" s="2" t="s">
        <v>12974</v>
      </c>
      <c r="D5271" s="2">
        <v>801</v>
      </c>
      <c r="E5271" s="7">
        <v>1986</v>
      </c>
      <c r="F5271" s="5" t="s">
        <v>13090</v>
      </c>
      <c r="H5271" s="5" t="s">
        <v>5398</v>
      </c>
      <c r="I5271" s="6" t="s">
        <v>17515</v>
      </c>
      <c r="J5271" s="6" t="s">
        <v>7601</v>
      </c>
      <c r="K5271" s="17">
        <v>5</v>
      </c>
      <c r="L5271" s="17" t="s">
        <v>7732</v>
      </c>
      <c r="M5271" s="9"/>
      <c r="N5271" s="9"/>
      <c r="O5271" s="21"/>
      <c r="Q5271" s="29"/>
      <c r="U5271" s="17"/>
      <c r="V5271" s="2"/>
      <c r="Y5271" t="str">
        <f t="shared" si="337"/>
        <v/>
      </c>
      <c r="AA5271">
        <f t="shared" si="338"/>
        <v>1</v>
      </c>
      <c r="AC5271" s="7"/>
      <c r="AD5271" t="s">
        <v>17515</v>
      </c>
      <c r="AE5271">
        <f t="shared" si="336"/>
        <v>0</v>
      </c>
      <c r="AG5271" s="2"/>
      <c r="AI5271" s="7"/>
    </row>
    <row r="5272" spans="1:35" ht="11" customHeight="1" outlineLevel="1" x14ac:dyDescent="0.25">
      <c r="A5272" t="s">
        <v>5781</v>
      </c>
      <c r="C5272" s="2" t="s">
        <v>12974</v>
      </c>
      <c r="D5272" s="2">
        <v>810</v>
      </c>
      <c r="E5272" s="7">
        <v>1986</v>
      </c>
      <c r="F5272" s="5" t="s">
        <v>13090</v>
      </c>
      <c r="H5272" s="5" t="s">
        <v>5398</v>
      </c>
      <c r="I5272" s="6" t="s">
        <v>17598</v>
      </c>
      <c r="J5272" s="6" t="s">
        <v>7078</v>
      </c>
      <c r="K5272" s="17">
        <v>3</v>
      </c>
      <c r="L5272" s="17" t="s">
        <v>7732</v>
      </c>
      <c r="M5272" s="9"/>
      <c r="N5272" s="9"/>
      <c r="O5272" s="21"/>
      <c r="Q5272" s="29"/>
      <c r="U5272" s="17"/>
      <c r="V5272" s="2"/>
      <c r="Y5272" t="str">
        <f t="shared" si="337"/>
        <v/>
      </c>
      <c r="AA5272">
        <f t="shared" si="338"/>
        <v>1</v>
      </c>
      <c r="AC5272" s="7"/>
      <c r="AD5272" t="s">
        <v>17598</v>
      </c>
      <c r="AE5272">
        <f t="shared" si="336"/>
        <v>0</v>
      </c>
      <c r="AG5272" s="2"/>
      <c r="AI5272" s="7"/>
    </row>
    <row r="5273" spans="1:35" ht="11" customHeight="1" outlineLevel="1" x14ac:dyDescent="0.25">
      <c r="A5273" t="s">
        <v>5781</v>
      </c>
      <c r="C5273" s="2" t="s">
        <v>12974</v>
      </c>
      <c r="D5273" s="2">
        <v>876</v>
      </c>
      <c r="E5273" s="7">
        <v>1987</v>
      </c>
      <c r="F5273" s="5" t="s">
        <v>5296</v>
      </c>
      <c r="H5273" s="5" t="s">
        <v>5398</v>
      </c>
      <c r="I5273" s="6" t="s">
        <v>17383</v>
      </c>
      <c r="J5273" s="6" t="s">
        <v>17599</v>
      </c>
      <c r="K5273" s="17">
        <v>6</v>
      </c>
      <c r="L5273" s="17" t="s">
        <v>7732</v>
      </c>
      <c r="M5273" s="9"/>
      <c r="N5273" s="9"/>
      <c r="O5273" s="21"/>
      <c r="Q5273" s="29"/>
      <c r="U5273" s="17"/>
      <c r="V5273" s="2"/>
      <c r="Y5273" t="str">
        <f t="shared" si="337"/>
        <v/>
      </c>
      <c r="AA5273" t="str">
        <f t="shared" si="338"/>
        <v/>
      </c>
      <c r="AC5273" s="7"/>
      <c r="AD5273" t="s">
        <v>17383</v>
      </c>
      <c r="AE5273">
        <f t="shared" si="336"/>
        <v>0</v>
      </c>
      <c r="AG5273" s="2"/>
      <c r="AI5273" s="7"/>
    </row>
    <row r="5274" spans="1:35" ht="11" customHeight="1" outlineLevel="1" x14ac:dyDescent="0.25">
      <c r="A5274" t="s">
        <v>5781</v>
      </c>
      <c r="C5274" s="2" t="s">
        <v>12974</v>
      </c>
      <c r="D5274" s="2">
        <v>879</v>
      </c>
      <c r="E5274" s="7">
        <v>1987</v>
      </c>
      <c r="F5274" s="5" t="s">
        <v>69</v>
      </c>
      <c r="H5274" s="5" t="s">
        <v>5398</v>
      </c>
      <c r="I5274" s="6" t="s">
        <v>17600</v>
      </c>
      <c r="J5274" s="6" t="s">
        <v>17599</v>
      </c>
      <c r="K5274" s="17">
        <v>3</v>
      </c>
      <c r="L5274" s="17" t="s">
        <v>7732</v>
      </c>
      <c r="M5274" s="9"/>
      <c r="N5274" s="9"/>
      <c r="O5274" s="21"/>
      <c r="Q5274" s="29"/>
      <c r="U5274" s="17"/>
      <c r="V5274" s="2"/>
      <c r="Y5274" t="str">
        <f t="shared" si="337"/>
        <v/>
      </c>
      <c r="AA5274" t="str">
        <f t="shared" si="338"/>
        <v/>
      </c>
      <c r="AC5274" s="7"/>
      <c r="AD5274" t="s">
        <v>17600</v>
      </c>
      <c r="AE5274">
        <f t="shared" si="336"/>
        <v>0</v>
      </c>
      <c r="AG5274" s="2"/>
      <c r="AI5274" s="7"/>
    </row>
    <row r="5275" spans="1:35" ht="11" customHeight="1" outlineLevel="1" x14ac:dyDescent="0.25">
      <c r="A5275" t="s">
        <v>5781</v>
      </c>
      <c r="C5275" s="2" t="s">
        <v>12974</v>
      </c>
      <c r="D5275" s="2">
        <v>881</v>
      </c>
      <c r="E5275" s="7">
        <v>1987</v>
      </c>
      <c r="F5275" s="5" t="s">
        <v>13090</v>
      </c>
      <c r="H5275" s="5" t="s">
        <v>5398</v>
      </c>
      <c r="I5275" s="6" t="s">
        <v>17601</v>
      </c>
      <c r="J5275" s="6" t="s">
        <v>17599</v>
      </c>
      <c r="K5275" s="17">
        <v>3</v>
      </c>
      <c r="L5275" s="17" t="s">
        <v>7730</v>
      </c>
      <c r="M5275" s="9">
        <v>7</v>
      </c>
      <c r="N5275" s="9"/>
      <c r="O5275" s="21"/>
      <c r="Q5275" s="29"/>
      <c r="U5275" s="17"/>
      <c r="V5275" s="2"/>
      <c r="Y5275" t="str">
        <f t="shared" si="337"/>
        <v/>
      </c>
      <c r="AA5275">
        <f t="shared" si="338"/>
        <v>1</v>
      </c>
      <c r="AC5275" s="7"/>
      <c r="AD5275" t="s">
        <v>17601</v>
      </c>
      <c r="AE5275">
        <f t="shared" si="336"/>
        <v>0</v>
      </c>
      <c r="AG5275" s="2"/>
      <c r="AI5275" s="7"/>
    </row>
    <row r="5276" spans="1:35" ht="11" customHeight="1" outlineLevel="1" x14ac:dyDescent="0.25">
      <c r="A5276" t="s">
        <v>5781</v>
      </c>
      <c r="C5276" s="2" t="s">
        <v>12974</v>
      </c>
      <c r="D5276" s="2">
        <v>967</v>
      </c>
      <c r="E5276" s="7">
        <v>1988</v>
      </c>
      <c r="F5276" s="5" t="s">
        <v>13090</v>
      </c>
      <c r="H5276" s="5" t="s">
        <v>5398</v>
      </c>
      <c r="I5276" s="6" t="s">
        <v>17522</v>
      </c>
      <c r="J5276" s="6" t="s">
        <v>8490</v>
      </c>
      <c r="K5276" s="17">
        <v>3</v>
      </c>
      <c r="L5276" s="17" t="s">
        <v>7730</v>
      </c>
      <c r="M5276" s="9">
        <v>5.5</v>
      </c>
      <c r="N5276" s="9"/>
      <c r="O5276" s="21"/>
      <c r="Q5276" s="29"/>
      <c r="U5276" s="17"/>
      <c r="V5276" s="2"/>
      <c r="Y5276" t="str">
        <f t="shared" si="337"/>
        <v/>
      </c>
      <c r="AA5276">
        <f t="shared" si="338"/>
        <v>1</v>
      </c>
      <c r="AC5276" s="7"/>
      <c r="AD5276" t="s">
        <v>17522</v>
      </c>
      <c r="AE5276">
        <f t="shared" si="336"/>
        <v>0</v>
      </c>
      <c r="AG5276" s="2"/>
      <c r="AI5276" s="7"/>
    </row>
    <row r="5277" spans="1:35" ht="11" customHeight="1" outlineLevel="1" x14ac:dyDescent="0.25">
      <c r="A5277" t="s">
        <v>5781</v>
      </c>
      <c r="C5277" s="2" t="s">
        <v>12974</v>
      </c>
      <c r="D5277" s="2">
        <v>1121</v>
      </c>
      <c r="E5277" s="7">
        <v>1989</v>
      </c>
      <c r="F5277" s="5" t="s">
        <v>5239</v>
      </c>
      <c r="H5277" s="5" t="s">
        <v>5398</v>
      </c>
      <c r="I5277" s="6" t="s">
        <v>5886</v>
      </c>
      <c r="J5277" s="6" t="s">
        <v>17523</v>
      </c>
      <c r="K5277" s="17">
        <v>3</v>
      </c>
      <c r="L5277" s="17" t="s">
        <v>7732</v>
      </c>
      <c r="M5277" s="9"/>
      <c r="N5277" s="9"/>
      <c r="O5277" s="21"/>
      <c r="Q5277" s="29"/>
      <c r="U5277" s="17"/>
      <c r="V5277" s="2">
        <v>1024</v>
      </c>
      <c r="Y5277" t="str">
        <f t="shared" si="337"/>
        <v/>
      </c>
      <c r="AA5277" t="str">
        <f t="shared" si="338"/>
        <v/>
      </c>
      <c r="AC5277" s="7"/>
      <c r="AD5277" t="s">
        <v>5886</v>
      </c>
      <c r="AE5277">
        <f t="shared" si="336"/>
        <v>1</v>
      </c>
      <c r="AG5277" s="2"/>
      <c r="AH5277" t="s">
        <v>4921</v>
      </c>
      <c r="AI5277" s="7" t="s">
        <v>4610</v>
      </c>
    </row>
    <row r="5278" spans="1:35" ht="11" customHeight="1" outlineLevel="1" x14ac:dyDescent="0.25">
      <c r="A5278" t="s">
        <v>5781</v>
      </c>
      <c r="C5278" s="2" t="s">
        <v>12974</v>
      </c>
      <c r="D5278" s="2">
        <v>1124</v>
      </c>
      <c r="E5278" s="7">
        <v>1989</v>
      </c>
      <c r="F5278" s="5" t="s">
        <v>3773</v>
      </c>
      <c r="H5278" s="5" t="s">
        <v>5398</v>
      </c>
      <c r="I5278" s="6" t="s">
        <v>5886</v>
      </c>
      <c r="J5278" s="6" t="s">
        <v>17523</v>
      </c>
      <c r="K5278" s="17">
        <v>3</v>
      </c>
      <c r="L5278" s="17" t="s">
        <v>7732</v>
      </c>
      <c r="M5278" s="9"/>
      <c r="N5278" s="9"/>
      <c r="O5278" s="21"/>
      <c r="Q5278" s="29"/>
      <c r="U5278" s="17"/>
      <c r="V5278" s="2">
        <v>1027</v>
      </c>
      <c r="Y5278" t="str">
        <f t="shared" si="337"/>
        <v/>
      </c>
      <c r="AA5278" t="str">
        <f t="shared" si="338"/>
        <v/>
      </c>
      <c r="AC5278" s="7"/>
      <c r="AD5278" t="s">
        <v>5886</v>
      </c>
      <c r="AE5278">
        <f t="shared" si="336"/>
        <v>1</v>
      </c>
      <c r="AG5278" s="2"/>
      <c r="AH5278" t="s">
        <v>4921</v>
      </c>
      <c r="AI5278" s="7" t="s">
        <v>4922</v>
      </c>
    </row>
    <row r="5279" spans="1:35" ht="11" customHeight="1" outlineLevel="1" x14ac:dyDescent="0.25">
      <c r="A5279" t="s">
        <v>5781</v>
      </c>
      <c r="C5279" s="2" t="s">
        <v>12974</v>
      </c>
      <c r="D5279" s="2">
        <v>1265</v>
      </c>
      <c r="E5279" s="7">
        <v>1990</v>
      </c>
      <c r="F5279" s="5" t="s">
        <v>13095</v>
      </c>
      <c r="H5279" s="5" t="s">
        <v>5398</v>
      </c>
      <c r="I5279" s="6" t="s">
        <v>17526</v>
      </c>
      <c r="J5279" s="6" t="s">
        <v>17602</v>
      </c>
      <c r="K5279" s="17">
        <v>5</v>
      </c>
      <c r="L5279" s="17" t="s">
        <v>7732</v>
      </c>
      <c r="M5279" s="9"/>
      <c r="N5279" s="9"/>
      <c r="O5279" s="21"/>
      <c r="Q5279" s="29"/>
      <c r="U5279" s="17"/>
      <c r="V5279" s="2"/>
      <c r="Y5279" t="str">
        <f t="shared" si="337"/>
        <v/>
      </c>
      <c r="AA5279">
        <f t="shared" si="338"/>
        <v>1</v>
      </c>
      <c r="AC5279" s="7"/>
      <c r="AD5279" t="s">
        <v>17526</v>
      </c>
      <c r="AE5279">
        <f t="shared" si="336"/>
        <v>0</v>
      </c>
      <c r="AG5279" s="2"/>
      <c r="AI5279" s="7"/>
    </row>
    <row r="5280" spans="1:35" ht="11" customHeight="1" outlineLevel="1" x14ac:dyDescent="0.25">
      <c r="A5280" t="s">
        <v>5781</v>
      </c>
      <c r="C5280" s="2" t="s">
        <v>12974</v>
      </c>
      <c r="D5280" s="2">
        <v>1266</v>
      </c>
      <c r="E5280" s="7">
        <v>1990</v>
      </c>
      <c r="F5280" s="5" t="s">
        <v>13095</v>
      </c>
      <c r="H5280" s="5" t="s">
        <v>5398</v>
      </c>
      <c r="I5280" s="6" t="s">
        <v>17526</v>
      </c>
      <c r="J5280" s="6" t="s">
        <v>17602</v>
      </c>
      <c r="K5280" s="17">
        <v>5</v>
      </c>
      <c r="L5280" s="17" t="s">
        <v>7732</v>
      </c>
      <c r="M5280" s="9"/>
      <c r="N5280" s="9"/>
      <c r="O5280" s="21"/>
      <c r="Q5280" s="29"/>
      <c r="U5280" s="17"/>
      <c r="V5280" s="2"/>
      <c r="Y5280" t="str">
        <f t="shared" si="337"/>
        <v/>
      </c>
      <c r="AA5280">
        <f t="shared" si="338"/>
        <v>1</v>
      </c>
      <c r="AC5280" s="7"/>
      <c r="AD5280" t="s">
        <v>17526</v>
      </c>
      <c r="AE5280">
        <f t="shared" si="336"/>
        <v>0</v>
      </c>
      <c r="AG5280" s="2"/>
      <c r="AI5280" s="7"/>
    </row>
    <row r="5281" spans="1:35" ht="11" customHeight="1" outlineLevel="1" x14ac:dyDescent="0.25">
      <c r="A5281" t="s">
        <v>5781</v>
      </c>
      <c r="C5281" s="2" t="s">
        <v>12974</v>
      </c>
      <c r="D5281" s="2">
        <v>1440</v>
      </c>
      <c r="E5281" s="7">
        <v>1991</v>
      </c>
      <c r="F5281" s="5" t="s">
        <v>13095</v>
      </c>
      <c r="H5281" s="5" t="s">
        <v>5398</v>
      </c>
      <c r="I5281" s="6" t="s">
        <v>17603</v>
      </c>
      <c r="J5281" s="6" t="s">
        <v>17604</v>
      </c>
      <c r="K5281" s="17">
        <v>3</v>
      </c>
      <c r="L5281" s="17" t="s">
        <v>7732</v>
      </c>
      <c r="M5281" s="9"/>
      <c r="N5281" s="9"/>
      <c r="O5281" s="21"/>
      <c r="Q5281" s="29"/>
      <c r="U5281" s="17"/>
      <c r="V5281" s="2"/>
      <c r="Y5281" t="str">
        <f t="shared" si="337"/>
        <v/>
      </c>
      <c r="AA5281">
        <f t="shared" si="338"/>
        <v>1</v>
      </c>
      <c r="AC5281" s="7"/>
      <c r="AD5281" t="s">
        <v>17603</v>
      </c>
      <c r="AE5281">
        <f t="shared" si="336"/>
        <v>1</v>
      </c>
      <c r="AG5281" s="2"/>
      <c r="AI5281" s="7"/>
    </row>
    <row r="5282" spans="1:35" ht="11" customHeight="1" outlineLevel="1" x14ac:dyDescent="0.25">
      <c r="A5282" t="s">
        <v>5781</v>
      </c>
      <c r="C5282" s="2" t="s">
        <v>12974</v>
      </c>
      <c r="D5282" s="2">
        <v>1450</v>
      </c>
      <c r="E5282" s="7">
        <v>1991</v>
      </c>
      <c r="F5282" s="5" t="s">
        <v>13095</v>
      </c>
      <c r="H5282" s="5" t="s">
        <v>5398</v>
      </c>
      <c r="I5282" s="6" t="s">
        <v>17528</v>
      </c>
      <c r="J5282" s="6" t="s">
        <v>11510</v>
      </c>
      <c r="K5282" s="17">
        <v>5</v>
      </c>
      <c r="L5282" s="17" t="s">
        <v>7732</v>
      </c>
      <c r="M5282" s="9"/>
      <c r="N5282" s="9"/>
      <c r="O5282" s="21"/>
      <c r="Q5282" s="29"/>
      <c r="U5282" s="17"/>
      <c r="V5282" s="2"/>
      <c r="Y5282" t="str">
        <f t="shared" si="337"/>
        <v/>
      </c>
      <c r="AA5282">
        <f t="shared" si="338"/>
        <v>1</v>
      </c>
      <c r="AC5282" s="7"/>
      <c r="AD5282" t="s">
        <v>17528</v>
      </c>
      <c r="AE5282">
        <f t="shared" si="336"/>
        <v>0</v>
      </c>
      <c r="AG5282" s="2"/>
      <c r="AI5282" s="7"/>
    </row>
    <row r="5283" spans="1:35" ht="11" customHeight="1" outlineLevel="1" x14ac:dyDescent="0.25">
      <c r="A5283" t="s">
        <v>5781</v>
      </c>
      <c r="C5283" s="2" t="s">
        <v>12974</v>
      </c>
      <c r="D5283" s="2">
        <v>1451</v>
      </c>
      <c r="E5283" s="7">
        <v>1991</v>
      </c>
      <c r="F5283" s="5" t="s">
        <v>13095</v>
      </c>
      <c r="H5283" s="5" t="s">
        <v>5398</v>
      </c>
      <c r="I5283" s="6" t="s">
        <v>17528</v>
      </c>
      <c r="J5283" s="6" t="s">
        <v>11510</v>
      </c>
      <c r="K5283" s="17">
        <v>3</v>
      </c>
      <c r="L5283" s="17" t="s">
        <v>7732</v>
      </c>
      <c r="M5283" s="9"/>
      <c r="N5283" s="9"/>
      <c r="O5283" s="21"/>
      <c r="Q5283" s="29"/>
      <c r="U5283" s="17"/>
      <c r="V5283" s="2"/>
      <c r="Y5283" t="str">
        <f t="shared" si="337"/>
        <v/>
      </c>
      <c r="AA5283">
        <f t="shared" si="338"/>
        <v>1</v>
      </c>
      <c r="AC5283" s="7"/>
      <c r="AD5283" t="s">
        <v>17528</v>
      </c>
      <c r="AE5283">
        <f t="shared" si="336"/>
        <v>0</v>
      </c>
      <c r="AG5283" s="2"/>
      <c r="AI5283" s="7"/>
    </row>
    <row r="5284" spans="1:35" ht="11" customHeight="1" outlineLevel="1" x14ac:dyDescent="0.25">
      <c r="A5284" t="s">
        <v>5781</v>
      </c>
      <c r="C5284" s="2" t="s">
        <v>12974</v>
      </c>
      <c r="D5284" s="2">
        <v>1536</v>
      </c>
      <c r="E5284" s="7">
        <v>1992</v>
      </c>
      <c r="F5284" s="5" t="s">
        <v>13095</v>
      </c>
      <c r="H5284" s="5" t="s">
        <v>5398</v>
      </c>
      <c r="I5284" s="6" t="s">
        <v>17530</v>
      </c>
      <c r="J5284" s="6" t="s">
        <v>10645</v>
      </c>
      <c r="K5284" s="17">
        <v>5</v>
      </c>
      <c r="L5284" s="17" t="s">
        <v>7732</v>
      </c>
      <c r="M5284" s="9"/>
      <c r="N5284" s="9"/>
      <c r="O5284" s="21"/>
      <c r="Q5284" s="29"/>
      <c r="U5284" s="17"/>
      <c r="V5284" s="2"/>
      <c r="Y5284" t="str">
        <f t="shared" si="337"/>
        <v/>
      </c>
      <c r="AA5284">
        <f t="shared" si="338"/>
        <v>1</v>
      </c>
      <c r="AC5284" s="7"/>
      <c r="AD5284" t="s">
        <v>17530</v>
      </c>
      <c r="AE5284">
        <f t="shared" si="336"/>
        <v>0</v>
      </c>
      <c r="AG5284" s="2"/>
      <c r="AI5284" s="7"/>
    </row>
    <row r="5285" spans="1:35" ht="11" customHeight="1" outlineLevel="1" x14ac:dyDescent="0.25">
      <c r="A5285" t="s">
        <v>5781</v>
      </c>
      <c r="C5285" s="2" t="s">
        <v>12974</v>
      </c>
      <c r="D5285" s="2">
        <v>1537</v>
      </c>
      <c r="E5285" s="7">
        <v>1992</v>
      </c>
      <c r="F5285" s="5" t="s">
        <v>13095</v>
      </c>
      <c r="H5285" s="5" t="s">
        <v>5398</v>
      </c>
      <c r="I5285" s="6" t="s">
        <v>17530</v>
      </c>
      <c r="J5285" s="6" t="s">
        <v>10645</v>
      </c>
      <c r="K5285" s="17">
        <v>5</v>
      </c>
      <c r="L5285" s="17" t="s">
        <v>7732</v>
      </c>
      <c r="M5285" s="9"/>
      <c r="N5285" s="9"/>
      <c r="O5285" s="21"/>
      <c r="Q5285" s="29"/>
      <c r="U5285" s="17"/>
      <c r="V5285" s="2"/>
      <c r="Y5285" t="str">
        <f t="shared" si="337"/>
        <v/>
      </c>
      <c r="AA5285">
        <f t="shared" si="338"/>
        <v>1</v>
      </c>
      <c r="AC5285" s="7"/>
      <c r="AD5285" t="s">
        <v>17530</v>
      </c>
      <c r="AE5285">
        <f t="shared" si="336"/>
        <v>0</v>
      </c>
      <c r="AG5285" s="2"/>
      <c r="AI5285" s="7"/>
    </row>
    <row r="5286" spans="1:35" ht="11" customHeight="1" outlineLevel="1" x14ac:dyDescent="0.25">
      <c r="A5286" t="s">
        <v>5781</v>
      </c>
      <c r="C5286" s="2" t="s">
        <v>12974</v>
      </c>
      <c r="D5286" s="2">
        <v>2061</v>
      </c>
      <c r="E5286" s="7">
        <v>1995</v>
      </c>
      <c r="F5286" s="5" t="s">
        <v>3773</v>
      </c>
      <c r="H5286" s="5" t="s">
        <v>5398</v>
      </c>
      <c r="I5286" s="6" t="s">
        <v>17606</v>
      </c>
      <c r="J5286" s="6" t="s">
        <v>17605</v>
      </c>
      <c r="K5286" s="17">
        <v>3</v>
      </c>
      <c r="L5286" s="17" t="s">
        <v>7732</v>
      </c>
      <c r="M5286" s="9"/>
      <c r="N5286" s="9"/>
      <c r="O5286" s="21"/>
      <c r="Q5286" s="29"/>
      <c r="U5286" s="17"/>
      <c r="V5286" s="2"/>
      <c r="Y5286" t="str">
        <f t="shared" si="337"/>
        <v/>
      </c>
      <c r="AA5286" t="str">
        <f t="shared" si="338"/>
        <v/>
      </c>
      <c r="AC5286" s="7"/>
      <c r="AD5286" t="s">
        <v>17606</v>
      </c>
      <c r="AE5286">
        <f t="shared" si="336"/>
        <v>0</v>
      </c>
      <c r="AG5286" s="2"/>
      <c r="AI5286" s="7"/>
    </row>
    <row r="5287" spans="1:35" ht="11" customHeight="1" outlineLevel="1" x14ac:dyDescent="0.25">
      <c r="A5287" t="s">
        <v>5781</v>
      </c>
      <c r="C5287" s="2" t="s">
        <v>12974</v>
      </c>
      <c r="D5287" s="2">
        <v>2062</v>
      </c>
      <c r="E5287" s="7">
        <v>1995</v>
      </c>
      <c r="F5287" s="5" t="s">
        <v>6311</v>
      </c>
      <c r="H5287" s="5" t="s">
        <v>5398</v>
      </c>
      <c r="I5287" s="6" t="s">
        <v>17606</v>
      </c>
      <c r="J5287" s="6" t="s">
        <v>17605</v>
      </c>
      <c r="K5287" s="17">
        <v>5</v>
      </c>
      <c r="L5287" s="17" t="s">
        <v>7732</v>
      </c>
      <c r="M5287" s="9"/>
      <c r="N5287" s="9"/>
      <c r="O5287" s="21"/>
      <c r="Q5287" s="29"/>
      <c r="U5287" s="17"/>
      <c r="V5287" s="2"/>
      <c r="Y5287" t="str">
        <f t="shared" si="337"/>
        <v/>
      </c>
      <c r="AA5287" t="str">
        <f t="shared" si="338"/>
        <v/>
      </c>
      <c r="AC5287" s="7"/>
      <c r="AD5287" t="s">
        <v>17606</v>
      </c>
      <c r="AE5287">
        <f t="shared" si="336"/>
        <v>0</v>
      </c>
      <c r="AG5287" s="2"/>
      <c r="AI5287" s="7"/>
    </row>
    <row r="5288" spans="1:35" ht="11" customHeight="1" outlineLevel="1" x14ac:dyDescent="0.25">
      <c r="A5288" t="s">
        <v>5781</v>
      </c>
      <c r="C5288" s="2" t="s">
        <v>12974</v>
      </c>
      <c r="D5288" s="2" t="s">
        <v>17607</v>
      </c>
      <c r="E5288" s="7">
        <v>1997</v>
      </c>
      <c r="F5288" s="5" t="s">
        <v>13115</v>
      </c>
      <c r="H5288" s="5" t="s">
        <v>5398</v>
      </c>
      <c r="I5288" s="6" t="s">
        <v>4905</v>
      </c>
      <c r="J5288" s="6" t="s">
        <v>11805</v>
      </c>
      <c r="K5288" s="17">
        <v>5</v>
      </c>
      <c r="L5288" s="17" t="s">
        <v>7732</v>
      </c>
      <c r="M5288" s="9"/>
      <c r="N5288" s="9"/>
      <c r="O5288" s="21"/>
      <c r="Q5288" s="29"/>
      <c r="U5288" s="17"/>
      <c r="V5288" s="2">
        <v>1893</v>
      </c>
      <c r="Y5288" t="str">
        <f t="shared" si="337"/>
        <v/>
      </c>
      <c r="AA5288">
        <f t="shared" si="338"/>
        <v>1</v>
      </c>
      <c r="AC5288" s="7"/>
      <c r="AD5288" t="s">
        <v>4905</v>
      </c>
      <c r="AE5288">
        <f t="shared" si="336"/>
        <v>0</v>
      </c>
      <c r="AG5288" s="2"/>
      <c r="AH5288" t="s">
        <v>4010</v>
      </c>
      <c r="AI5288" s="7" t="s">
        <v>4922</v>
      </c>
    </row>
    <row r="5289" spans="1:35" ht="11" customHeight="1" outlineLevel="1" x14ac:dyDescent="0.25">
      <c r="A5289" t="s">
        <v>5781</v>
      </c>
      <c r="C5289" s="2" t="s">
        <v>12974</v>
      </c>
      <c r="D5289" s="2">
        <v>2395</v>
      </c>
      <c r="E5289" s="7">
        <v>1997</v>
      </c>
      <c r="F5289" s="5" t="s">
        <v>5782</v>
      </c>
      <c r="H5289" s="5" t="s">
        <v>5398</v>
      </c>
      <c r="I5289" s="6" t="s">
        <v>3014</v>
      </c>
      <c r="J5289" s="6" t="s">
        <v>11805</v>
      </c>
      <c r="K5289" s="17">
        <v>4</v>
      </c>
      <c r="L5289" s="17" t="s">
        <v>7732</v>
      </c>
      <c r="M5289" s="9"/>
      <c r="N5289" s="9"/>
      <c r="O5289" s="21"/>
      <c r="Q5289" s="29"/>
      <c r="U5289" s="17"/>
      <c r="V5289" s="2">
        <v>1894</v>
      </c>
      <c r="Y5289" t="str">
        <f t="shared" si="337"/>
        <v/>
      </c>
      <c r="AA5289" t="str">
        <f t="shared" si="338"/>
        <v/>
      </c>
      <c r="AC5289" s="7"/>
      <c r="AD5289" t="s">
        <v>3014</v>
      </c>
      <c r="AE5289">
        <f t="shared" si="336"/>
        <v>0</v>
      </c>
      <c r="AG5289" s="2"/>
      <c r="AH5289" t="s">
        <v>3986</v>
      </c>
      <c r="AI5289" s="7" t="s">
        <v>4922</v>
      </c>
    </row>
    <row r="5290" spans="1:35" ht="11" customHeight="1" outlineLevel="1" x14ac:dyDescent="0.25">
      <c r="A5290" t="s">
        <v>5781</v>
      </c>
      <c r="C5290" s="2" t="s">
        <v>12974</v>
      </c>
      <c r="D5290" s="2" t="s">
        <v>17608</v>
      </c>
      <c r="E5290" s="7">
        <v>1998</v>
      </c>
      <c r="F5290" s="5" t="s">
        <v>17539</v>
      </c>
      <c r="H5290" s="5" t="s">
        <v>5398</v>
      </c>
      <c r="I5290" s="6" t="s">
        <v>17610</v>
      </c>
      <c r="J5290" s="6" t="s">
        <v>7608</v>
      </c>
      <c r="K5290" s="17">
        <v>5</v>
      </c>
      <c r="L5290" s="17" t="s">
        <v>7732</v>
      </c>
      <c r="M5290" s="9"/>
      <c r="N5290" s="9"/>
      <c r="O5290" s="21"/>
      <c r="Q5290" s="29"/>
      <c r="U5290" s="17"/>
      <c r="V5290" s="2"/>
      <c r="Y5290" t="str">
        <f t="shared" si="337"/>
        <v/>
      </c>
      <c r="AA5290">
        <f t="shared" si="338"/>
        <v>1</v>
      </c>
      <c r="AC5290" s="7"/>
      <c r="AD5290" t="s">
        <v>17610</v>
      </c>
      <c r="AE5290">
        <f t="shared" si="336"/>
        <v>0</v>
      </c>
      <c r="AG5290" s="2"/>
      <c r="AI5290" s="7"/>
    </row>
    <row r="5291" spans="1:35" ht="11" customHeight="1" outlineLevel="1" x14ac:dyDescent="0.25">
      <c r="A5291" t="s">
        <v>5781</v>
      </c>
      <c r="C5291" s="2" t="s">
        <v>12974</v>
      </c>
      <c r="D5291" s="2" t="s">
        <v>17609</v>
      </c>
      <c r="E5291" s="7">
        <v>1998</v>
      </c>
      <c r="F5291" s="5" t="s">
        <v>17539</v>
      </c>
      <c r="H5291" s="5" t="s">
        <v>5398</v>
      </c>
      <c r="I5291" s="6" t="s">
        <v>17610</v>
      </c>
      <c r="J5291" s="6" t="s">
        <v>7608</v>
      </c>
      <c r="K5291" s="17">
        <v>5</v>
      </c>
      <c r="L5291" s="17" t="s">
        <v>7732</v>
      </c>
      <c r="M5291" s="9"/>
      <c r="N5291" s="9"/>
      <c r="O5291" s="21"/>
      <c r="Q5291" s="29"/>
      <c r="U5291" s="17"/>
      <c r="V5291" s="2"/>
      <c r="Y5291" t="str">
        <f t="shared" si="337"/>
        <v/>
      </c>
      <c r="AA5291">
        <f t="shared" si="338"/>
        <v>1</v>
      </c>
      <c r="AC5291" s="7"/>
      <c r="AD5291" t="s">
        <v>17610</v>
      </c>
      <c r="AE5291">
        <f t="shared" si="336"/>
        <v>0</v>
      </c>
      <c r="AG5291" s="2"/>
      <c r="AI5291" s="7"/>
    </row>
    <row r="5292" spans="1:35" ht="11" customHeight="1" outlineLevel="1" x14ac:dyDescent="0.25">
      <c r="A5292" t="s">
        <v>5781</v>
      </c>
      <c r="C5292" s="2" t="s">
        <v>12974</v>
      </c>
      <c r="D5292" s="2" t="s">
        <v>17611</v>
      </c>
      <c r="E5292" s="7">
        <v>1999</v>
      </c>
      <c r="F5292" s="5" t="s">
        <v>13115</v>
      </c>
      <c r="H5292" s="5" t="s">
        <v>5398</v>
      </c>
      <c r="I5292" s="6" t="s">
        <v>17612</v>
      </c>
      <c r="J5292" s="6" t="s">
        <v>17613</v>
      </c>
      <c r="K5292" s="17">
        <v>3</v>
      </c>
      <c r="L5292" s="17" t="s">
        <v>7732</v>
      </c>
      <c r="M5292" s="9"/>
      <c r="N5292" s="9"/>
      <c r="O5292" s="21"/>
      <c r="Q5292" s="29"/>
      <c r="U5292" s="17"/>
      <c r="V5292" s="2"/>
      <c r="Y5292" t="str">
        <f t="shared" si="337"/>
        <v/>
      </c>
      <c r="AA5292">
        <f t="shared" si="338"/>
        <v>1</v>
      </c>
      <c r="AC5292" s="7"/>
      <c r="AD5292" t="s">
        <v>17612</v>
      </c>
      <c r="AE5292">
        <f t="shared" si="336"/>
        <v>0</v>
      </c>
      <c r="AG5292" s="2"/>
      <c r="AI5292" s="7"/>
    </row>
    <row r="5293" spans="1:35" ht="11" customHeight="1" outlineLevel="1" x14ac:dyDescent="0.25">
      <c r="A5293" t="s">
        <v>5781</v>
      </c>
      <c r="C5293" s="2" t="s">
        <v>12974</v>
      </c>
      <c r="D5293" s="2" t="s">
        <v>17614</v>
      </c>
      <c r="E5293" s="7">
        <v>1999</v>
      </c>
      <c r="F5293" s="5" t="s">
        <v>13115</v>
      </c>
      <c r="H5293" s="5" t="s">
        <v>5398</v>
      </c>
      <c r="I5293" s="6" t="s">
        <v>17612</v>
      </c>
      <c r="J5293" s="6" t="s">
        <v>17613</v>
      </c>
      <c r="K5293" s="17">
        <v>3</v>
      </c>
      <c r="L5293" s="17" t="s">
        <v>7732</v>
      </c>
      <c r="M5293" s="9"/>
      <c r="N5293" s="9"/>
      <c r="O5293" s="21"/>
      <c r="Q5293" s="29"/>
      <c r="U5293" s="17"/>
      <c r="V5293" s="2"/>
      <c r="Y5293" t="str">
        <f t="shared" si="337"/>
        <v/>
      </c>
      <c r="AA5293">
        <f t="shared" si="338"/>
        <v>1</v>
      </c>
      <c r="AC5293" s="7"/>
      <c r="AD5293" t="s">
        <v>17612</v>
      </c>
      <c r="AE5293">
        <f t="shared" si="336"/>
        <v>0</v>
      </c>
      <c r="AG5293" s="2"/>
      <c r="AI5293" s="7"/>
    </row>
    <row r="5294" spans="1:35" ht="11" customHeight="1" outlineLevel="1" x14ac:dyDescent="0.25">
      <c r="A5294" t="s">
        <v>5781</v>
      </c>
      <c r="C5294" s="2" t="s">
        <v>12974</v>
      </c>
      <c r="D5294" s="2">
        <v>2903</v>
      </c>
      <c r="E5294" s="7">
        <v>1999</v>
      </c>
      <c r="F5294" s="5" t="s">
        <v>13095</v>
      </c>
      <c r="H5294" s="5" t="s">
        <v>5398</v>
      </c>
      <c r="I5294" s="6" t="s">
        <v>17615</v>
      </c>
      <c r="J5294" s="6" t="s">
        <v>17613</v>
      </c>
      <c r="K5294" s="17">
        <v>3</v>
      </c>
      <c r="L5294" s="17" t="s">
        <v>7730</v>
      </c>
      <c r="M5294" s="9">
        <v>5.2</v>
      </c>
      <c r="N5294" s="9"/>
      <c r="O5294" s="21"/>
      <c r="Q5294" s="29"/>
      <c r="U5294" s="17"/>
      <c r="V5294" s="2"/>
      <c r="Y5294" t="str">
        <f t="shared" si="337"/>
        <v/>
      </c>
      <c r="AA5294">
        <f t="shared" si="338"/>
        <v>1</v>
      </c>
      <c r="AC5294" s="7"/>
      <c r="AD5294" t="s">
        <v>17615</v>
      </c>
      <c r="AE5294">
        <f t="shared" si="336"/>
        <v>0</v>
      </c>
      <c r="AG5294" s="2"/>
      <c r="AI5294" s="7"/>
    </row>
    <row r="5295" spans="1:35" ht="11" customHeight="1" outlineLevel="1" x14ac:dyDescent="0.25">
      <c r="A5295" t="s">
        <v>5781</v>
      </c>
      <c r="C5295" s="2" t="s">
        <v>12974</v>
      </c>
      <c r="D5295" s="2">
        <v>2929</v>
      </c>
      <c r="E5295" s="7">
        <v>1999</v>
      </c>
      <c r="F5295" s="5" t="s">
        <v>66</v>
      </c>
      <c r="H5295" s="5" t="s">
        <v>5398</v>
      </c>
      <c r="I5295" s="6" t="s">
        <v>5889</v>
      </c>
      <c r="J5295" s="6" t="s">
        <v>9902</v>
      </c>
      <c r="K5295" s="17">
        <v>1</v>
      </c>
      <c r="L5295" s="17" t="s">
        <v>20076</v>
      </c>
      <c r="M5295" s="9"/>
      <c r="N5295" s="9"/>
      <c r="O5295" s="21"/>
      <c r="Q5295" s="29"/>
      <c r="U5295" s="17"/>
      <c r="V5295" s="2" t="s">
        <v>6719</v>
      </c>
      <c r="Y5295" t="str">
        <f t="shared" si="337"/>
        <v/>
      </c>
      <c r="AA5295" t="str">
        <f t="shared" si="338"/>
        <v/>
      </c>
      <c r="AC5295" s="7"/>
      <c r="AD5295" t="s">
        <v>5889</v>
      </c>
      <c r="AE5295">
        <f t="shared" ref="AE5295:AE5321" si="339">COUNTIF(I5295,"*Fuji*")</f>
        <v>1</v>
      </c>
      <c r="AG5295" s="2"/>
      <c r="AH5295" t="s">
        <v>4921</v>
      </c>
      <c r="AI5295" s="7" t="s">
        <v>4922</v>
      </c>
    </row>
    <row r="5296" spans="1:35" ht="11" customHeight="1" outlineLevel="1" x14ac:dyDescent="0.25">
      <c r="A5296" t="s">
        <v>5781</v>
      </c>
      <c r="C5296" s="2" t="s">
        <v>12974</v>
      </c>
      <c r="D5296" s="2">
        <v>2934</v>
      </c>
      <c r="E5296" s="7">
        <v>1999</v>
      </c>
      <c r="F5296" s="5" t="s">
        <v>66</v>
      </c>
      <c r="H5296" s="5" t="s">
        <v>5398</v>
      </c>
      <c r="I5296" s="6" t="s">
        <v>5889</v>
      </c>
      <c r="J5296" s="6" t="s">
        <v>9902</v>
      </c>
      <c r="K5296" s="17">
        <v>1</v>
      </c>
      <c r="L5296" s="17" t="s">
        <v>20076</v>
      </c>
      <c r="M5296" s="9"/>
      <c r="N5296" s="9"/>
      <c r="O5296" s="21"/>
      <c r="Q5296" s="29"/>
      <c r="U5296" s="17"/>
      <c r="V5296" s="2"/>
      <c r="Y5296" t="str">
        <f t="shared" si="337"/>
        <v/>
      </c>
      <c r="AA5296" t="str">
        <f t="shared" si="338"/>
        <v/>
      </c>
      <c r="AC5296" s="7"/>
      <c r="AD5296" t="s">
        <v>5889</v>
      </c>
      <c r="AE5296">
        <f t="shared" si="339"/>
        <v>1</v>
      </c>
      <c r="AG5296" s="2"/>
      <c r="AI5296" s="7"/>
    </row>
    <row r="5297" spans="1:35" ht="11" customHeight="1" outlineLevel="1" x14ac:dyDescent="0.25">
      <c r="A5297" t="s">
        <v>5781</v>
      </c>
      <c r="C5297" s="2" t="s">
        <v>12974</v>
      </c>
      <c r="D5297" s="2" t="s">
        <v>17616</v>
      </c>
      <c r="E5297" s="7">
        <v>1999</v>
      </c>
      <c r="F5297" s="5" t="s">
        <v>17539</v>
      </c>
      <c r="H5297" s="5" t="s">
        <v>5398</v>
      </c>
      <c r="I5297" s="6" t="s">
        <v>5889</v>
      </c>
      <c r="J5297" s="6" t="s">
        <v>9902</v>
      </c>
      <c r="K5297" s="17">
        <v>1</v>
      </c>
      <c r="L5297" s="17" t="s">
        <v>7730</v>
      </c>
      <c r="M5297" s="9">
        <v>6</v>
      </c>
      <c r="N5297" s="9"/>
      <c r="O5297" s="21"/>
      <c r="Q5297" s="29"/>
      <c r="U5297" s="17"/>
      <c r="V5297" s="2"/>
      <c r="Y5297" t="str">
        <f t="shared" si="337"/>
        <v/>
      </c>
      <c r="AA5297">
        <f t="shared" si="338"/>
        <v>1</v>
      </c>
      <c r="AC5297" s="7"/>
      <c r="AD5297" t="s">
        <v>5889</v>
      </c>
      <c r="AE5297">
        <f t="shared" si="339"/>
        <v>1</v>
      </c>
      <c r="AG5297" s="2"/>
      <c r="AI5297" s="7"/>
    </row>
    <row r="5298" spans="1:35" ht="11" customHeight="1" outlineLevel="1" x14ac:dyDescent="0.25">
      <c r="A5298" s="1" t="s">
        <v>17623</v>
      </c>
      <c r="C5298" s="2" t="s">
        <v>12974</v>
      </c>
      <c r="D5298" s="2">
        <v>3044</v>
      </c>
      <c r="E5298" s="7">
        <v>2000</v>
      </c>
      <c r="F5298" s="5" t="s">
        <v>3421</v>
      </c>
      <c r="H5298" s="5" t="s">
        <v>5398</v>
      </c>
      <c r="I5298" s="6" t="s">
        <v>9078</v>
      </c>
      <c r="J5298" s="6" t="s">
        <v>17617</v>
      </c>
      <c r="K5298" s="17">
        <v>4</v>
      </c>
      <c r="L5298" s="17" t="s">
        <v>7732</v>
      </c>
      <c r="M5298" s="9"/>
      <c r="N5298" s="9"/>
      <c r="O5298" s="21"/>
      <c r="Q5298" s="29"/>
      <c r="U5298" s="17"/>
      <c r="V5298" s="2">
        <v>2141</v>
      </c>
      <c r="Y5298" t="str">
        <f t="shared" si="337"/>
        <v/>
      </c>
      <c r="AA5298" t="str">
        <f t="shared" si="338"/>
        <v/>
      </c>
      <c r="AC5298" s="7"/>
      <c r="AD5298" t="s">
        <v>9078</v>
      </c>
      <c r="AE5298">
        <f t="shared" si="339"/>
        <v>0</v>
      </c>
      <c r="AG5298" s="2"/>
      <c r="AH5298" t="s">
        <v>2361</v>
      </c>
      <c r="AI5298" s="7" t="s">
        <v>4922</v>
      </c>
    </row>
    <row r="5299" spans="1:35" ht="11" customHeight="1" outlineLevel="1" x14ac:dyDescent="0.25">
      <c r="A5299" t="s">
        <v>17623</v>
      </c>
      <c r="C5299" s="2" t="s">
        <v>12974</v>
      </c>
      <c r="D5299" s="2" t="s">
        <v>17618</v>
      </c>
      <c r="E5299" s="7">
        <v>2000</v>
      </c>
      <c r="F5299" s="5" t="s">
        <v>17619</v>
      </c>
      <c r="H5299" s="5" t="s">
        <v>5398</v>
      </c>
      <c r="I5299" s="6" t="s">
        <v>9078</v>
      </c>
      <c r="J5299" s="6" t="s">
        <v>17617</v>
      </c>
      <c r="K5299" s="17">
        <v>4</v>
      </c>
      <c r="L5299" s="17" t="s">
        <v>7732</v>
      </c>
      <c r="M5299" s="9"/>
      <c r="N5299" s="9"/>
      <c r="O5299" s="21"/>
      <c r="Q5299" s="29"/>
      <c r="U5299" s="17"/>
      <c r="V5299" s="2"/>
      <c r="Y5299" t="str">
        <f t="shared" si="337"/>
        <v/>
      </c>
      <c r="AA5299">
        <f t="shared" si="338"/>
        <v>1</v>
      </c>
      <c r="AC5299" s="7"/>
      <c r="AD5299" t="s">
        <v>9078</v>
      </c>
      <c r="AE5299">
        <f t="shared" si="339"/>
        <v>0</v>
      </c>
      <c r="AG5299" s="2"/>
      <c r="AI5299" s="7"/>
    </row>
    <row r="5300" spans="1:35" ht="11" customHeight="1" outlineLevel="1" x14ac:dyDescent="0.25">
      <c r="A5300" t="s">
        <v>17623</v>
      </c>
      <c r="C5300" s="2" t="s">
        <v>12974</v>
      </c>
      <c r="D5300" s="2" t="s">
        <v>17620</v>
      </c>
      <c r="E5300" s="7">
        <v>2000</v>
      </c>
      <c r="F5300" s="5" t="s">
        <v>17405</v>
      </c>
      <c r="H5300" s="5" t="s">
        <v>5398</v>
      </c>
      <c r="I5300" s="6" t="s">
        <v>17621</v>
      </c>
      <c r="J5300" s="6" t="s">
        <v>17622</v>
      </c>
      <c r="K5300" s="17">
        <v>5</v>
      </c>
      <c r="L5300" s="17" t="s">
        <v>7732</v>
      </c>
      <c r="M5300" s="9"/>
      <c r="N5300" s="9"/>
      <c r="O5300" s="21"/>
      <c r="Q5300" s="29"/>
      <c r="U5300" s="17"/>
      <c r="V5300" s="2"/>
      <c r="Y5300" t="str">
        <f t="shared" si="337"/>
        <v/>
      </c>
      <c r="AA5300">
        <f t="shared" si="338"/>
        <v>1</v>
      </c>
      <c r="AC5300" s="7"/>
      <c r="AD5300" t="s">
        <v>17621</v>
      </c>
      <c r="AE5300">
        <f t="shared" si="339"/>
        <v>0</v>
      </c>
      <c r="AG5300" s="2"/>
      <c r="AI5300" s="7"/>
    </row>
    <row r="5301" spans="1:35" ht="11" customHeight="1" outlineLevel="1" x14ac:dyDescent="0.25">
      <c r="A5301" t="s">
        <v>17623</v>
      </c>
      <c r="C5301" s="2" t="s">
        <v>12974</v>
      </c>
      <c r="D5301" s="2">
        <v>3183</v>
      </c>
      <c r="E5301" s="7">
        <v>2000</v>
      </c>
      <c r="F5301" s="5" t="s">
        <v>13095</v>
      </c>
      <c r="H5301" s="5" t="s">
        <v>5398</v>
      </c>
      <c r="I5301" s="6" t="s">
        <v>17621</v>
      </c>
      <c r="J5301" s="6" t="s">
        <v>17622</v>
      </c>
      <c r="K5301" s="17">
        <v>5</v>
      </c>
      <c r="L5301" s="17" t="s">
        <v>7732</v>
      </c>
      <c r="M5301" s="9"/>
      <c r="N5301" s="9"/>
      <c r="O5301" s="21"/>
      <c r="Q5301" s="29"/>
      <c r="U5301" s="17"/>
      <c r="V5301" s="2"/>
      <c r="Y5301" t="str">
        <f t="shared" si="337"/>
        <v/>
      </c>
      <c r="AA5301">
        <f t="shared" si="338"/>
        <v>1</v>
      </c>
      <c r="AC5301" s="7"/>
      <c r="AD5301" t="s">
        <v>17621</v>
      </c>
      <c r="AE5301">
        <f t="shared" si="339"/>
        <v>0</v>
      </c>
      <c r="AG5301" s="2"/>
      <c r="AI5301" s="7"/>
    </row>
    <row r="5302" spans="1:35" ht="11" customHeight="1" outlineLevel="1" x14ac:dyDescent="0.25">
      <c r="A5302" t="s">
        <v>17623</v>
      </c>
      <c r="C5302" s="2" t="s">
        <v>12974</v>
      </c>
      <c r="D5302" s="2">
        <v>3774</v>
      </c>
      <c r="E5302" s="7">
        <v>2002</v>
      </c>
      <c r="F5302" s="5" t="s">
        <v>6019</v>
      </c>
      <c r="H5302" s="5" t="s">
        <v>5398</v>
      </c>
      <c r="I5302" s="6" t="s">
        <v>6213</v>
      </c>
      <c r="J5302" s="6" t="s">
        <v>7137</v>
      </c>
      <c r="K5302" s="17">
        <v>1</v>
      </c>
      <c r="L5302" s="17" t="s">
        <v>20076</v>
      </c>
      <c r="M5302" s="9"/>
      <c r="N5302" s="9"/>
      <c r="O5302" s="21"/>
      <c r="Q5302" s="29"/>
      <c r="U5302" s="17"/>
      <c r="V5302" s="2" t="s">
        <v>4172</v>
      </c>
      <c r="Y5302" t="str">
        <f t="shared" si="337"/>
        <v/>
      </c>
      <c r="AA5302" t="str">
        <f t="shared" si="338"/>
        <v/>
      </c>
      <c r="AC5302" s="7"/>
      <c r="AD5302" t="s">
        <v>6213</v>
      </c>
      <c r="AE5302">
        <f t="shared" si="339"/>
        <v>0</v>
      </c>
      <c r="AG5302" s="2"/>
      <c r="AH5302" t="s">
        <v>6214</v>
      </c>
      <c r="AI5302" s="7" t="s">
        <v>4922</v>
      </c>
    </row>
    <row r="5303" spans="1:35" ht="11" customHeight="1" outlineLevel="1" x14ac:dyDescent="0.25">
      <c r="A5303" t="s">
        <v>17623</v>
      </c>
      <c r="C5303" s="2" t="s">
        <v>12974</v>
      </c>
      <c r="D5303" s="2">
        <v>3775</v>
      </c>
      <c r="E5303" s="7">
        <v>2002</v>
      </c>
      <c r="F5303" s="5" t="s">
        <v>6019</v>
      </c>
      <c r="H5303" s="5" t="s">
        <v>5398</v>
      </c>
      <c r="I5303" s="6" t="s">
        <v>4176</v>
      </c>
      <c r="J5303" s="6" t="s">
        <v>7137</v>
      </c>
      <c r="K5303" s="17">
        <v>1</v>
      </c>
      <c r="L5303" s="17" t="s">
        <v>20076</v>
      </c>
      <c r="M5303" s="9"/>
      <c r="N5303" s="9"/>
      <c r="O5303" s="21"/>
      <c r="Q5303" s="29"/>
      <c r="U5303" s="17"/>
      <c r="V5303" s="2" t="s">
        <v>4173</v>
      </c>
      <c r="Y5303" t="str">
        <f t="shared" si="337"/>
        <v/>
      </c>
      <c r="AA5303" t="str">
        <f t="shared" si="338"/>
        <v/>
      </c>
      <c r="AC5303" s="7"/>
      <c r="AD5303" t="s">
        <v>4176</v>
      </c>
      <c r="AE5303">
        <f t="shared" si="339"/>
        <v>0</v>
      </c>
      <c r="AG5303" s="2"/>
      <c r="AH5303" t="s">
        <v>2286</v>
      </c>
      <c r="AI5303" s="7" t="s">
        <v>4922</v>
      </c>
    </row>
    <row r="5304" spans="1:35" ht="11" customHeight="1" outlineLevel="1" x14ac:dyDescent="0.25">
      <c r="A5304" t="s">
        <v>17623</v>
      </c>
      <c r="C5304" s="2" t="s">
        <v>12974</v>
      </c>
      <c r="D5304" s="2">
        <v>3776</v>
      </c>
      <c r="E5304" s="7">
        <v>2002</v>
      </c>
      <c r="F5304" s="5" t="s">
        <v>6019</v>
      </c>
      <c r="H5304" s="5" t="s">
        <v>5398</v>
      </c>
      <c r="I5304" s="6" t="s">
        <v>4177</v>
      </c>
      <c r="J5304" s="6" t="s">
        <v>7137</v>
      </c>
      <c r="K5304" s="17">
        <v>1</v>
      </c>
      <c r="L5304" s="17" t="s">
        <v>20076</v>
      </c>
      <c r="M5304" s="9"/>
      <c r="N5304" s="9"/>
      <c r="O5304" s="21"/>
      <c r="Q5304" s="29"/>
      <c r="U5304" s="17"/>
      <c r="V5304" s="2" t="s">
        <v>4174</v>
      </c>
      <c r="Y5304" t="str">
        <f t="shared" si="337"/>
        <v/>
      </c>
      <c r="AA5304" t="str">
        <f t="shared" si="338"/>
        <v/>
      </c>
      <c r="AC5304" s="7"/>
      <c r="AD5304" t="s">
        <v>4177</v>
      </c>
      <c r="AE5304">
        <f t="shared" si="339"/>
        <v>0</v>
      </c>
      <c r="AG5304" s="2"/>
      <c r="AH5304" t="s">
        <v>1660</v>
      </c>
      <c r="AI5304" s="7" t="s">
        <v>4922</v>
      </c>
    </row>
    <row r="5305" spans="1:35" ht="11" customHeight="1" outlineLevel="1" x14ac:dyDescent="0.25">
      <c r="A5305" t="s">
        <v>17623</v>
      </c>
      <c r="C5305" s="2" t="s">
        <v>12974</v>
      </c>
      <c r="D5305" s="2">
        <v>3777</v>
      </c>
      <c r="E5305" s="7">
        <v>2002</v>
      </c>
      <c r="F5305" s="5" t="s">
        <v>6019</v>
      </c>
      <c r="H5305" s="5" t="s">
        <v>5398</v>
      </c>
      <c r="I5305" s="6" t="s">
        <v>5399</v>
      </c>
      <c r="J5305" s="6" t="s">
        <v>7137</v>
      </c>
      <c r="K5305" s="17">
        <v>1</v>
      </c>
      <c r="L5305" s="17" t="s">
        <v>20076</v>
      </c>
      <c r="M5305" s="9"/>
      <c r="N5305" s="9"/>
      <c r="O5305" s="21"/>
      <c r="Q5305" s="29"/>
      <c r="U5305" s="17"/>
      <c r="V5305" s="2" t="s">
        <v>4175</v>
      </c>
      <c r="Y5305" t="str">
        <f t="shared" si="337"/>
        <v/>
      </c>
      <c r="AA5305" t="str">
        <f t="shared" si="338"/>
        <v/>
      </c>
      <c r="AC5305" s="7"/>
      <c r="AD5305" t="s">
        <v>5399</v>
      </c>
      <c r="AE5305">
        <f t="shared" si="339"/>
        <v>1</v>
      </c>
      <c r="AG5305" s="2"/>
      <c r="AH5305" t="s">
        <v>4921</v>
      </c>
      <c r="AI5305" s="7" t="s">
        <v>4922</v>
      </c>
    </row>
    <row r="5306" spans="1:35" ht="11" customHeight="1" outlineLevel="1" x14ac:dyDescent="0.25">
      <c r="A5306" t="s">
        <v>17623</v>
      </c>
      <c r="C5306" s="2" t="s">
        <v>12974</v>
      </c>
      <c r="D5306" s="2" t="s">
        <v>17624</v>
      </c>
      <c r="E5306" s="7">
        <v>2002</v>
      </c>
      <c r="F5306" s="5" t="s">
        <v>17625</v>
      </c>
      <c r="H5306" s="5" t="s">
        <v>5398</v>
      </c>
      <c r="I5306" s="6" t="s">
        <v>10148</v>
      </c>
      <c r="J5306" s="6" t="s">
        <v>7137</v>
      </c>
      <c r="K5306" s="17">
        <v>1</v>
      </c>
      <c r="L5306" s="17" t="s">
        <v>7730</v>
      </c>
      <c r="M5306" s="9">
        <v>6.5</v>
      </c>
      <c r="N5306" s="9"/>
      <c r="O5306" s="21"/>
      <c r="Q5306" s="29"/>
      <c r="U5306" s="17"/>
      <c r="V5306" s="2">
        <v>2398</v>
      </c>
      <c r="Y5306" t="str">
        <f t="shared" si="337"/>
        <v/>
      </c>
      <c r="AA5306">
        <f t="shared" si="338"/>
        <v>1</v>
      </c>
      <c r="AC5306" s="7"/>
      <c r="AD5306" t="s">
        <v>10148</v>
      </c>
      <c r="AE5306">
        <f t="shared" si="339"/>
        <v>0</v>
      </c>
      <c r="AG5306" s="2"/>
      <c r="AH5306" t="s">
        <v>3354</v>
      </c>
      <c r="AI5306" s="7" t="s">
        <v>4922</v>
      </c>
    </row>
    <row r="5307" spans="1:35" ht="11" customHeight="1" outlineLevel="1" x14ac:dyDescent="0.25">
      <c r="A5307" t="s">
        <v>17623</v>
      </c>
      <c r="C5307" s="2" t="s">
        <v>12974</v>
      </c>
      <c r="D5307" s="2">
        <v>3778</v>
      </c>
      <c r="E5307" s="7">
        <v>2002</v>
      </c>
      <c r="F5307" s="5" t="s">
        <v>13095</v>
      </c>
      <c r="H5307" s="5" t="s">
        <v>5398</v>
      </c>
      <c r="I5307" s="6" t="s">
        <v>4178</v>
      </c>
      <c r="J5307" s="6" t="s">
        <v>7137</v>
      </c>
      <c r="K5307" s="17">
        <v>1</v>
      </c>
      <c r="L5307" s="17" t="s">
        <v>7732</v>
      </c>
      <c r="M5307" s="9"/>
      <c r="N5307" s="9"/>
      <c r="O5307" s="21"/>
      <c r="Q5307" s="29"/>
      <c r="U5307" s="17"/>
      <c r="V5307" s="2">
        <v>2399</v>
      </c>
      <c r="Y5307" t="str">
        <f t="shared" si="337"/>
        <v/>
      </c>
      <c r="AA5307">
        <f t="shared" si="338"/>
        <v>1</v>
      </c>
      <c r="AC5307" s="7"/>
      <c r="AD5307" t="s">
        <v>4178</v>
      </c>
      <c r="AE5307">
        <f t="shared" si="339"/>
        <v>0</v>
      </c>
      <c r="AG5307" s="2"/>
      <c r="AH5307" t="s">
        <v>1660</v>
      </c>
      <c r="AI5307" s="7" t="s">
        <v>4922</v>
      </c>
    </row>
    <row r="5308" spans="1:35" ht="11" customHeight="1" outlineLevel="1" x14ac:dyDescent="0.25">
      <c r="A5308" t="s">
        <v>17623</v>
      </c>
      <c r="C5308" s="2" t="s">
        <v>12974</v>
      </c>
      <c r="D5308" s="2">
        <v>3784</v>
      </c>
      <c r="E5308" s="7">
        <v>2002</v>
      </c>
      <c r="F5308" s="5" t="s">
        <v>66</v>
      </c>
      <c r="H5308" s="5" t="s">
        <v>5398</v>
      </c>
      <c r="I5308" s="6" t="s">
        <v>17629</v>
      </c>
      <c r="J5308" s="6" t="s">
        <v>17627</v>
      </c>
      <c r="K5308" s="17">
        <v>2</v>
      </c>
      <c r="L5308" s="17" t="s">
        <v>7732</v>
      </c>
      <c r="M5308" s="9"/>
      <c r="N5308" s="9"/>
      <c r="O5308" s="21"/>
      <c r="Q5308" s="29"/>
      <c r="U5308" s="17"/>
      <c r="V5308" s="2"/>
      <c r="Y5308" t="str">
        <f t="shared" si="337"/>
        <v/>
      </c>
      <c r="AA5308" t="str">
        <f t="shared" si="338"/>
        <v/>
      </c>
      <c r="AC5308" s="7"/>
      <c r="AD5308" t="s">
        <v>17629</v>
      </c>
      <c r="AE5308">
        <f t="shared" si="339"/>
        <v>0</v>
      </c>
      <c r="AG5308" s="2"/>
      <c r="AI5308" s="7"/>
    </row>
    <row r="5309" spans="1:35" ht="11" customHeight="1" outlineLevel="1" x14ac:dyDescent="0.25">
      <c r="A5309" t="s">
        <v>17623</v>
      </c>
      <c r="C5309" s="2" t="s">
        <v>12974</v>
      </c>
      <c r="D5309" s="2" t="s">
        <v>17626</v>
      </c>
      <c r="E5309" s="7">
        <v>2002</v>
      </c>
      <c r="F5309" s="5" t="s">
        <v>17539</v>
      </c>
      <c r="H5309" s="5" t="s">
        <v>5398</v>
      </c>
      <c r="I5309" s="6" t="s">
        <v>17629</v>
      </c>
      <c r="J5309" s="6" t="s">
        <v>17627</v>
      </c>
      <c r="K5309" s="17">
        <v>3</v>
      </c>
      <c r="L5309" s="17" t="s">
        <v>7732</v>
      </c>
      <c r="M5309" s="9"/>
      <c r="N5309" s="9"/>
      <c r="O5309" s="21"/>
      <c r="Q5309" s="29"/>
      <c r="U5309" s="17"/>
      <c r="V5309" s="2"/>
      <c r="Y5309" t="str">
        <f t="shared" si="337"/>
        <v/>
      </c>
      <c r="AA5309">
        <f t="shared" si="338"/>
        <v>1</v>
      </c>
      <c r="AC5309" s="7"/>
      <c r="AD5309" t="s">
        <v>17629</v>
      </c>
      <c r="AE5309">
        <f t="shared" si="339"/>
        <v>0</v>
      </c>
      <c r="AG5309" s="2"/>
      <c r="AI5309" s="7"/>
    </row>
    <row r="5310" spans="1:35" ht="11" customHeight="1" outlineLevel="1" x14ac:dyDescent="0.25">
      <c r="A5310" t="s">
        <v>17623</v>
      </c>
      <c r="C5310" s="2" t="s">
        <v>12974</v>
      </c>
      <c r="D5310" s="2">
        <v>3790</v>
      </c>
      <c r="E5310" s="7">
        <v>2002</v>
      </c>
      <c r="F5310" s="5" t="s">
        <v>13095</v>
      </c>
      <c r="H5310" s="5" t="s">
        <v>5398</v>
      </c>
      <c r="I5310" s="6" t="s">
        <v>17540</v>
      </c>
      <c r="J5310" s="6" t="s">
        <v>17627</v>
      </c>
      <c r="K5310" s="17">
        <v>3</v>
      </c>
      <c r="L5310" s="17" t="s">
        <v>7732</v>
      </c>
      <c r="M5310" s="9"/>
      <c r="N5310" s="9"/>
      <c r="O5310" s="21"/>
      <c r="Q5310" s="29"/>
      <c r="U5310" s="17"/>
      <c r="V5310" s="2"/>
      <c r="Y5310" t="str">
        <f t="shared" si="337"/>
        <v/>
      </c>
      <c r="AA5310">
        <f t="shared" si="338"/>
        <v>1</v>
      </c>
      <c r="AC5310" s="7"/>
      <c r="AD5310" t="s">
        <v>17540</v>
      </c>
      <c r="AE5310">
        <f t="shared" si="339"/>
        <v>0</v>
      </c>
      <c r="AG5310" s="2"/>
      <c r="AI5310" s="7"/>
    </row>
    <row r="5311" spans="1:35" ht="11" customHeight="1" outlineLevel="1" x14ac:dyDescent="0.25">
      <c r="A5311" t="s">
        <v>17623</v>
      </c>
      <c r="C5311" s="2" t="s">
        <v>12974</v>
      </c>
      <c r="D5311" s="2">
        <v>4177</v>
      </c>
      <c r="E5311" s="7">
        <v>2005</v>
      </c>
      <c r="F5311" s="5" t="s">
        <v>66</v>
      </c>
      <c r="H5311" s="5" t="s">
        <v>5398</v>
      </c>
      <c r="I5311" s="6" t="s">
        <v>17629</v>
      </c>
      <c r="J5311" s="6" t="s">
        <v>17628</v>
      </c>
      <c r="K5311" s="17">
        <v>3</v>
      </c>
      <c r="L5311" s="17" t="s">
        <v>7732</v>
      </c>
      <c r="M5311" s="9"/>
      <c r="N5311" s="9"/>
      <c r="O5311" s="21"/>
      <c r="Q5311" s="29"/>
      <c r="U5311" s="17"/>
      <c r="V5311" s="2"/>
      <c r="Y5311" t="str">
        <f t="shared" si="337"/>
        <v/>
      </c>
      <c r="AA5311" t="str">
        <f t="shared" si="338"/>
        <v/>
      </c>
      <c r="AC5311" s="7"/>
      <c r="AD5311" t="s">
        <v>17629</v>
      </c>
      <c r="AE5311">
        <f t="shared" si="339"/>
        <v>0</v>
      </c>
      <c r="AG5311" s="2"/>
      <c r="AI5311" s="7"/>
    </row>
    <row r="5312" spans="1:35" ht="11" customHeight="1" outlineLevel="1" x14ac:dyDescent="0.25">
      <c r="A5312" t="s">
        <v>17623</v>
      </c>
      <c r="C5312" s="2" t="s">
        <v>12974</v>
      </c>
      <c r="D5312" s="2" t="s">
        <v>18756</v>
      </c>
      <c r="E5312" s="7">
        <v>2005</v>
      </c>
      <c r="F5312" s="5" t="s">
        <v>17539</v>
      </c>
      <c r="H5312" s="5" t="s">
        <v>5398</v>
      </c>
      <c r="I5312" s="6" t="s">
        <v>17629</v>
      </c>
      <c r="J5312" s="6" t="s">
        <v>17628</v>
      </c>
      <c r="K5312" s="17">
        <v>3</v>
      </c>
      <c r="L5312" s="17" t="s">
        <v>7732</v>
      </c>
      <c r="M5312" s="9"/>
      <c r="N5312" s="9"/>
      <c r="O5312" s="21"/>
      <c r="Q5312" s="29"/>
      <c r="U5312" s="17"/>
      <c r="V5312" s="2"/>
      <c r="Y5312" t="str">
        <f t="shared" si="337"/>
        <v/>
      </c>
      <c r="AA5312">
        <f t="shared" si="338"/>
        <v>1</v>
      </c>
      <c r="AC5312" s="7"/>
      <c r="AD5312" t="s">
        <v>17629</v>
      </c>
      <c r="AE5312">
        <f t="shared" si="339"/>
        <v>0</v>
      </c>
      <c r="AG5312" s="2"/>
      <c r="AI5312" s="7"/>
    </row>
    <row r="5313" spans="1:49" ht="11" customHeight="1" outlineLevel="1" x14ac:dyDescent="0.25">
      <c r="A5313" t="s">
        <v>17623</v>
      </c>
      <c r="C5313" s="2" t="s">
        <v>12974</v>
      </c>
      <c r="D5313" s="2">
        <v>4178</v>
      </c>
      <c r="E5313" s="7">
        <v>2005</v>
      </c>
      <c r="F5313" s="5" t="s">
        <v>13095</v>
      </c>
      <c r="H5313" s="5" t="s">
        <v>5398</v>
      </c>
      <c r="I5313" s="6" t="s">
        <v>17540</v>
      </c>
      <c r="J5313" s="6" t="s">
        <v>17627</v>
      </c>
      <c r="K5313" s="17">
        <v>3</v>
      </c>
      <c r="L5313" s="17" t="s">
        <v>7730</v>
      </c>
      <c r="M5313" s="9">
        <v>6</v>
      </c>
      <c r="N5313" s="9"/>
      <c r="O5313" s="21"/>
      <c r="Q5313" s="29"/>
      <c r="U5313" s="17"/>
      <c r="V5313" s="2"/>
      <c r="Y5313" t="str">
        <f t="shared" si="337"/>
        <v/>
      </c>
      <c r="AA5313">
        <f t="shared" si="338"/>
        <v>1</v>
      </c>
      <c r="AC5313" s="7"/>
      <c r="AD5313" t="s">
        <v>17540</v>
      </c>
      <c r="AE5313">
        <f t="shared" si="339"/>
        <v>0</v>
      </c>
      <c r="AG5313" s="2"/>
      <c r="AI5313" s="7"/>
    </row>
    <row r="5314" spans="1:49" ht="11" customHeight="1" outlineLevel="1" x14ac:dyDescent="0.25">
      <c r="A5314" t="s">
        <v>17623</v>
      </c>
      <c r="C5314" s="2" t="s">
        <v>12974</v>
      </c>
      <c r="D5314" s="2" t="s">
        <v>17630</v>
      </c>
      <c r="E5314" s="7">
        <v>2005</v>
      </c>
      <c r="F5314" s="5" t="s">
        <v>4171</v>
      </c>
      <c r="H5314" s="5" t="s">
        <v>5398</v>
      </c>
      <c r="I5314" s="6" t="s">
        <v>6042</v>
      </c>
      <c r="J5314" s="6" t="s">
        <v>8499</v>
      </c>
      <c r="K5314" s="17">
        <v>1</v>
      </c>
      <c r="L5314" s="17" t="s">
        <v>7730</v>
      </c>
      <c r="M5314" s="9">
        <v>15</v>
      </c>
      <c r="N5314" s="9"/>
      <c r="O5314" s="21"/>
      <c r="Q5314" s="29"/>
      <c r="T5314">
        <v>1</v>
      </c>
      <c r="U5314" s="17"/>
      <c r="V5314" s="2">
        <v>2578</v>
      </c>
      <c r="Y5314" t="str">
        <f t="shared" si="337"/>
        <v/>
      </c>
      <c r="AA5314" t="str">
        <f t="shared" si="338"/>
        <v/>
      </c>
      <c r="AC5314" s="7"/>
      <c r="AD5314" t="s">
        <v>6042</v>
      </c>
      <c r="AE5314">
        <f t="shared" si="339"/>
        <v>0</v>
      </c>
      <c r="AG5314" s="2">
        <v>1</v>
      </c>
      <c r="AH5314" t="s">
        <v>3354</v>
      </c>
      <c r="AI5314" s="7" t="s">
        <v>4922</v>
      </c>
    </row>
    <row r="5315" spans="1:49" ht="11" customHeight="1" outlineLevel="1" x14ac:dyDescent="0.25">
      <c r="A5315" t="s">
        <v>17623</v>
      </c>
      <c r="C5315" s="2" t="s">
        <v>12974</v>
      </c>
      <c r="D5315" s="2">
        <v>4746</v>
      </c>
      <c r="E5315" s="7">
        <v>2011</v>
      </c>
      <c r="F5315" s="5" t="s">
        <v>13095</v>
      </c>
      <c r="H5315" s="5" t="s">
        <v>5398</v>
      </c>
      <c r="I5315" s="6" t="s">
        <v>17631</v>
      </c>
      <c r="J5315" s="6" t="s">
        <v>17632</v>
      </c>
      <c r="K5315" s="17">
        <v>3</v>
      </c>
      <c r="L5315" s="17" t="s">
        <v>7732</v>
      </c>
      <c r="M5315" s="9"/>
      <c r="N5315" s="9"/>
      <c r="O5315" s="21"/>
      <c r="Q5315" s="29"/>
      <c r="U5315" s="17"/>
      <c r="V5315" s="2"/>
      <c r="Y5315" t="str">
        <f t="shared" si="337"/>
        <v/>
      </c>
      <c r="AA5315">
        <f t="shared" si="338"/>
        <v>1</v>
      </c>
      <c r="AC5315" s="7"/>
      <c r="AD5315" t="s">
        <v>17631</v>
      </c>
      <c r="AE5315">
        <f t="shared" si="339"/>
        <v>0</v>
      </c>
      <c r="AG5315" s="2"/>
      <c r="AI5315" s="7"/>
    </row>
    <row r="5316" spans="1:49" ht="11" customHeight="1" outlineLevel="1" x14ac:dyDescent="0.25">
      <c r="A5316" t="s">
        <v>17623</v>
      </c>
      <c r="C5316" s="2" t="s">
        <v>12974</v>
      </c>
      <c r="D5316" s="2" t="s">
        <v>17633</v>
      </c>
      <c r="E5316" s="7">
        <v>2014</v>
      </c>
      <c r="F5316" s="5" t="s">
        <v>17571</v>
      </c>
      <c r="H5316" s="5" t="s">
        <v>5398</v>
      </c>
      <c r="I5316" s="6" t="s">
        <v>7554</v>
      </c>
      <c r="J5316" s="6" t="s">
        <v>17078</v>
      </c>
      <c r="K5316" s="17">
        <v>7</v>
      </c>
      <c r="L5316" s="17" t="s">
        <v>7732</v>
      </c>
      <c r="M5316" s="9"/>
      <c r="N5316" s="9"/>
      <c r="O5316" s="21"/>
      <c r="Q5316" s="29"/>
      <c r="U5316" s="17"/>
      <c r="V5316" s="2"/>
      <c r="Y5316" t="str">
        <f t="shared" si="337"/>
        <v/>
      </c>
      <c r="AA5316">
        <f t="shared" si="338"/>
        <v>1</v>
      </c>
      <c r="AC5316" s="7"/>
      <c r="AD5316" t="s">
        <v>7554</v>
      </c>
      <c r="AE5316">
        <f t="shared" si="339"/>
        <v>0</v>
      </c>
      <c r="AG5316" s="2"/>
      <c r="AI5316" s="7"/>
    </row>
    <row r="5317" spans="1:49" ht="11" customHeight="1" outlineLevel="1" x14ac:dyDescent="0.25">
      <c r="A5317" t="s">
        <v>17623</v>
      </c>
      <c r="C5317" s="2" t="s">
        <v>12974</v>
      </c>
      <c r="D5317" s="2" t="s">
        <v>17634</v>
      </c>
      <c r="E5317" s="7">
        <v>2014</v>
      </c>
      <c r="F5317" s="5" t="s">
        <v>17571</v>
      </c>
      <c r="H5317" s="5" t="s">
        <v>5398</v>
      </c>
      <c r="I5317" s="6" t="s">
        <v>7554</v>
      </c>
      <c r="J5317" s="6" t="s">
        <v>17078</v>
      </c>
      <c r="K5317" s="17">
        <v>7</v>
      </c>
      <c r="L5317" s="17" t="s">
        <v>7732</v>
      </c>
      <c r="M5317" s="9"/>
      <c r="N5317" s="9"/>
      <c r="O5317" s="21"/>
      <c r="Q5317" s="29"/>
      <c r="U5317" s="17"/>
      <c r="V5317" s="2"/>
      <c r="Y5317" t="str">
        <f t="shared" si="337"/>
        <v/>
      </c>
      <c r="AA5317">
        <f t="shared" si="338"/>
        <v>1</v>
      </c>
      <c r="AC5317" s="7"/>
      <c r="AD5317" t="s">
        <v>7554</v>
      </c>
      <c r="AE5317">
        <f t="shared" si="339"/>
        <v>0</v>
      </c>
      <c r="AG5317" s="2"/>
      <c r="AI5317" s="7"/>
    </row>
    <row r="5318" spans="1:49" ht="11" customHeight="1" outlineLevel="1" x14ac:dyDescent="0.25">
      <c r="A5318" t="s">
        <v>17623</v>
      </c>
      <c r="C5318" s="2" t="s">
        <v>12974</v>
      </c>
      <c r="D5318" s="2">
        <v>4913</v>
      </c>
      <c r="E5318" s="7">
        <v>2014</v>
      </c>
      <c r="F5318" s="5" t="s">
        <v>17635</v>
      </c>
      <c r="H5318" s="5" t="s">
        <v>5398</v>
      </c>
      <c r="I5318" s="6" t="s">
        <v>7554</v>
      </c>
      <c r="J5318" s="6" t="s">
        <v>17078</v>
      </c>
      <c r="K5318" s="17">
        <v>7</v>
      </c>
      <c r="L5318" s="17" t="s">
        <v>7732</v>
      </c>
      <c r="M5318" s="9"/>
      <c r="N5318" s="9"/>
      <c r="O5318" s="21"/>
      <c r="Q5318" s="29"/>
      <c r="U5318" s="17"/>
      <c r="V5318" s="2"/>
      <c r="Y5318" t="str">
        <f t="shared" si="337"/>
        <v/>
      </c>
      <c r="AA5318">
        <f t="shared" si="338"/>
        <v>1</v>
      </c>
      <c r="AC5318" s="7"/>
      <c r="AD5318" t="s">
        <v>7554</v>
      </c>
      <c r="AE5318">
        <f t="shared" si="339"/>
        <v>0</v>
      </c>
      <c r="AG5318" s="2"/>
      <c r="AI5318" s="7"/>
    </row>
    <row r="5319" spans="1:49" ht="11" customHeight="1" outlineLevel="1" x14ac:dyDescent="0.25">
      <c r="A5319" t="s">
        <v>17623</v>
      </c>
      <c r="C5319" s="2" t="s">
        <v>12974</v>
      </c>
      <c r="D5319" s="2">
        <v>4914</v>
      </c>
      <c r="E5319" s="7">
        <v>2014</v>
      </c>
      <c r="F5319" s="5" t="s">
        <v>17635</v>
      </c>
      <c r="H5319" s="5" t="s">
        <v>5398</v>
      </c>
      <c r="I5319" s="6" t="s">
        <v>7554</v>
      </c>
      <c r="J5319" s="6" t="s">
        <v>17078</v>
      </c>
      <c r="K5319" s="17">
        <v>7</v>
      </c>
      <c r="L5319" s="17" t="s">
        <v>7732</v>
      </c>
      <c r="M5319" s="9"/>
      <c r="N5319" s="9"/>
      <c r="O5319" s="21"/>
      <c r="Q5319" s="29"/>
      <c r="U5319" s="17"/>
      <c r="V5319" s="2"/>
      <c r="Y5319" t="str">
        <f t="shared" si="337"/>
        <v/>
      </c>
      <c r="AA5319">
        <f t="shared" si="338"/>
        <v>1</v>
      </c>
      <c r="AC5319" s="7"/>
      <c r="AD5319" t="s">
        <v>7554</v>
      </c>
      <c r="AE5319">
        <f t="shared" si="339"/>
        <v>0</v>
      </c>
      <c r="AG5319" s="2"/>
      <c r="AI5319" s="7"/>
    </row>
    <row r="5320" spans="1:49" ht="11" customHeight="1" outlineLevel="1" x14ac:dyDescent="0.25">
      <c r="A5320" t="s">
        <v>17623</v>
      </c>
      <c r="C5320" s="2" t="s">
        <v>12974</v>
      </c>
      <c r="D5320" s="2" t="s">
        <v>17636</v>
      </c>
      <c r="E5320" s="7">
        <v>2018</v>
      </c>
      <c r="F5320" s="5" t="s">
        <v>16784</v>
      </c>
      <c r="H5320" s="5" t="s">
        <v>5398</v>
      </c>
      <c r="I5320" s="6" t="s">
        <v>7576</v>
      </c>
      <c r="J5320" s="6" t="s">
        <v>7576</v>
      </c>
      <c r="K5320" s="17">
        <v>7</v>
      </c>
      <c r="L5320" s="17" t="s">
        <v>7732</v>
      </c>
      <c r="M5320" s="9"/>
      <c r="N5320" s="9"/>
      <c r="O5320" s="21"/>
      <c r="Q5320" s="29"/>
      <c r="U5320" s="17"/>
      <c r="V5320" s="2"/>
      <c r="Y5320" t="str">
        <f t="shared" si="337"/>
        <v/>
      </c>
      <c r="AA5320">
        <f t="shared" si="338"/>
        <v>1</v>
      </c>
      <c r="AC5320" s="7"/>
      <c r="AD5320" t="s">
        <v>7576</v>
      </c>
      <c r="AE5320">
        <f t="shared" si="339"/>
        <v>0</v>
      </c>
      <c r="AG5320" s="2"/>
      <c r="AI5320" s="7"/>
    </row>
    <row r="5321" spans="1:49" ht="11" customHeight="1" outlineLevel="1" x14ac:dyDescent="0.25">
      <c r="A5321" t="s">
        <v>17623</v>
      </c>
      <c r="C5321" s="2" t="s">
        <v>12974</v>
      </c>
      <c r="D5321" s="2" t="s">
        <v>17637</v>
      </c>
      <c r="E5321" s="7">
        <v>2018</v>
      </c>
      <c r="F5321" s="5" t="s">
        <v>17638</v>
      </c>
      <c r="H5321" s="5" t="s">
        <v>5398</v>
      </c>
      <c r="I5321" s="6" t="s">
        <v>7576</v>
      </c>
      <c r="J5321" s="6" t="s">
        <v>7576</v>
      </c>
      <c r="K5321" s="17">
        <v>7</v>
      </c>
      <c r="L5321" s="17" t="s">
        <v>7732</v>
      </c>
      <c r="M5321" s="9"/>
      <c r="N5321" s="9"/>
      <c r="O5321" s="21"/>
      <c r="Q5321" s="29"/>
      <c r="U5321" s="17"/>
      <c r="V5321" s="2"/>
      <c r="Y5321" t="str">
        <f t="shared" si="337"/>
        <v/>
      </c>
      <c r="AA5321">
        <f t="shared" si="338"/>
        <v>1</v>
      </c>
      <c r="AC5321" s="7"/>
      <c r="AD5321" t="s">
        <v>7576</v>
      </c>
      <c r="AE5321">
        <f t="shared" si="339"/>
        <v>0</v>
      </c>
      <c r="AG5321" s="2"/>
      <c r="AI5321" s="7"/>
    </row>
    <row r="5322" spans="1:49" ht="11" customHeight="1" x14ac:dyDescent="0.25">
      <c r="A5322" t="s">
        <v>17263</v>
      </c>
      <c r="B5322" t="s">
        <v>17252</v>
      </c>
      <c r="C5322" s="2" t="s">
        <v>12974</v>
      </c>
      <c r="E5322" s="7"/>
      <c r="F5322" s="5"/>
      <c r="H5322" s="5"/>
      <c r="I5322" s="6"/>
      <c r="J5322" s="6"/>
      <c r="K5322" s="17"/>
      <c r="L5322" s="17"/>
      <c r="M5322" s="9"/>
      <c r="N5322" s="9">
        <f>SUM(M5323:M5387)</f>
        <v>16</v>
      </c>
      <c r="O5322" s="21">
        <v>239</v>
      </c>
      <c r="P5322">
        <f>COUNTIF(L5323:L5387,"*")</f>
        <v>65</v>
      </c>
      <c r="Q5322" s="29">
        <f>P5322/O5322</f>
        <v>0.27196652719665271</v>
      </c>
      <c r="R5322">
        <f>COUNTIF(L5323:L5387,"Y")+COUNTIF(L5323:L5387,"S")</f>
        <v>29</v>
      </c>
      <c r="U5322" s="18" t="s">
        <v>7732</v>
      </c>
      <c r="V5322" s="2"/>
      <c r="W5322" t="s">
        <v>18397</v>
      </c>
      <c r="Y5322" t="str">
        <f t="shared" si="337"/>
        <v/>
      </c>
      <c r="AA5322" t="str">
        <f t="shared" si="338"/>
        <v/>
      </c>
      <c r="AC5322" s="7"/>
      <c r="AF5322">
        <f>COUNTIF(AE5323:AE5387,"1")</f>
        <v>0</v>
      </c>
      <c r="AG5322" s="2"/>
      <c r="AI5322" s="7"/>
      <c r="AJ5322">
        <f>COUNTIF($K5323:$K5387,"1")-COUNTIFS($K5323:$K5387,"1",$L5323:$L5387,"V")</f>
        <v>22</v>
      </c>
      <c r="AK5322">
        <f>COUNTIFS($K5323:$K5387,"1",$L5323:$L5387,"Y")+COUNTIFS($K5323:$K5387,"1",$L5323:$L5387,"s")</f>
        <v>8</v>
      </c>
      <c r="AL5322">
        <f>COUNTIF($K5323:$K5387,"2")-COUNTIFS($K5323:$K5387,"2",$L5323:$L5387,"V")</f>
        <v>0</v>
      </c>
      <c r="AM5322">
        <f>COUNTIFS($K5323:$K5387,"2",$L5323:$L5387,"Y")+COUNTIFS($K5323:$K5387,"2",$L5323:$L5387,"s")</f>
        <v>0</v>
      </c>
      <c r="AN5322">
        <f>COUNTIF($K5323:$K5387,"3")-COUNTIFS($K5323:$K5387,"3",$L5323:$L5387,"V")</f>
        <v>23</v>
      </c>
      <c r="AO5322">
        <f>COUNTIFS($K5323:$K5387,"3",$L5323:$L5387,"Y")+COUNTIFS($K5323:$K5387,"3",$L5323:$L5387,"s")</f>
        <v>8</v>
      </c>
      <c r="AP5322">
        <f>COUNTIF($K5323:$K5387,"4")-COUNTIFS($K5323:$K5387,"4",$L5323:$L5387,"V")</f>
        <v>0</v>
      </c>
      <c r="AQ5322">
        <f>COUNTIFS($K5323:$K5387,"4",$L5323:$L5387,"Y")+COUNTIFS($K5323:$K5387,"4",$L5323:$L5387,"s")</f>
        <v>0</v>
      </c>
      <c r="AR5322">
        <f>COUNTIF($K5323:$K5387,"5")-COUNTIFS($K5323:$K5387,"5",$L5323:$L5387,"V")</f>
        <v>20</v>
      </c>
      <c r="AS5322">
        <f>COUNTIFS($K5323:$K5387,"5",$L5323:$L5387,"Y")+COUNTIFS($K5323:$K5387,"5",$L5323:$L5387,"s")</f>
        <v>13</v>
      </c>
      <c r="AT5322">
        <f>COUNTIF($K5323:$K5387,"6")-COUNTIFS($K5323:$K5387,"6",$L5323:$L5387,"V")</f>
        <v>0</v>
      </c>
      <c r="AU5322">
        <f>COUNTIFS($K5323:$K5387,"6",$L5323:$L5387,"Y")+COUNTIFS($K5323:$K5387,"6",$L5323:$L5387,"s")</f>
        <v>0</v>
      </c>
      <c r="AV5322">
        <f>COUNTIF($K5323:$K5387,"7")-COUNTIFS($K5323:$K5387,"7",$L5323:$L5387,"V")</f>
        <v>0</v>
      </c>
      <c r="AW5322">
        <f>COUNTIFS($K5323:$K5387,"7",$L5323:$L5387,"Y")+COUNTIFS($K5323:$K5387,"7",$L5323:$L5387,"s")</f>
        <v>0</v>
      </c>
    </row>
    <row r="5323" spans="1:49" ht="11" customHeight="1" outlineLevel="1" x14ac:dyDescent="0.25">
      <c r="A5323" t="s">
        <v>5798</v>
      </c>
      <c r="C5323" s="2" t="s">
        <v>12974</v>
      </c>
      <c r="D5323" s="2">
        <v>52</v>
      </c>
      <c r="E5323" s="7">
        <v>1905</v>
      </c>
      <c r="F5323" s="5" t="s">
        <v>6383</v>
      </c>
      <c r="H5323" s="5" t="s">
        <v>5783</v>
      </c>
      <c r="I5323" s="6" t="s">
        <v>17253</v>
      </c>
      <c r="J5323" s="6" t="s">
        <v>17254</v>
      </c>
      <c r="K5323" s="17">
        <v>5</v>
      </c>
      <c r="L5323" s="17" t="s">
        <v>7730</v>
      </c>
      <c r="M5323" s="9">
        <v>0.2</v>
      </c>
      <c r="N5323" s="9"/>
      <c r="O5323" s="21"/>
      <c r="Q5323" s="29"/>
      <c r="U5323" s="17"/>
      <c r="V5323" s="2">
        <v>54</v>
      </c>
      <c r="Y5323" t="str">
        <f t="shared" si="337"/>
        <v/>
      </c>
      <c r="AA5323" t="str">
        <f t="shared" si="338"/>
        <v/>
      </c>
      <c r="AC5323" s="7"/>
      <c r="AD5323" t="s">
        <v>17253</v>
      </c>
      <c r="AE5323">
        <f t="shared" ref="AE5323:AE5354" si="340">COUNTIF(I5323,"*Fuji*")</f>
        <v>0</v>
      </c>
      <c r="AG5323" s="2"/>
      <c r="AH5323" t="s">
        <v>5785</v>
      </c>
      <c r="AI5323" s="7" t="s">
        <v>4610</v>
      </c>
    </row>
    <row r="5324" spans="1:49" ht="11" customHeight="1" outlineLevel="1" x14ac:dyDescent="0.25">
      <c r="A5324" t="s">
        <v>5798</v>
      </c>
      <c r="C5324" s="2" t="s">
        <v>12974</v>
      </c>
      <c r="D5324" s="2">
        <v>53</v>
      </c>
      <c r="E5324" s="7">
        <v>1905</v>
      </c>
      <c r="F5324" s="5" t="s">
        <v>4732</v>
      </c>
      <c r="H5324" s="5" t="s">
        <v>5786</v>
      </c>
      <c r="I5324" s="6" t="s">
        <v>17253</v>
      </c>
      <c r="J5324" s="6" t="s">
        <v>17254</v>
      </c>
      <c r="K5324" s="17">
        <v>5</v>
      </c>
      <c r="L5324" s="17" t="s">
        <v>7730</v>
      </c>
      <c r="M5324" s="9">
        <v>0.1</v>
      </c>
      <c r="N5324" s="9"/>
      <c r="O5324" s="21"/>
      <c r="Q5324" s="29"/>
      <c r="U5324" s="17"/>
      <c r="V5324" s="2">
        <v>55</v>
      </c>
      <c r="Y5324" t="str">
        <f t="shared" si="337"/>
        <v/>
      </c>
      <c r="AA5324" t="str">
        <f t="shared" si="338"/>
        <v/>
      </c>
      <c r="AC5324" s="7"/>
      <c r="AD5324" t="s">
        <v>17253</v>
      </c>
      <c r="AE5324">
        <f t="shared" si="340"/>
        <v>0</v>
      </c>
      <c r="AG5324" s="2"/>
      <c r="AH5324" t="s">
        <v>5785</v>
      </c>
      <c r="AI5324" s="7" t="s">
        <v>4610</v>
      </c>
    </row>
    <row r="5325" spans="1:49" ht="11" customHeight="1" outlineLevel="1" x14ac:dyDescent="0.25">
      <c r="A5325" t="s">
        <v>5798</v>
      </c>
      <c r="C5325" s="2" t="s">
        <v>12974</v>
      </c>
      <c r="D5325" s="2">
        <v>54</v>
      </c>
      <c r="E5325" s="7">
        <v>1905</v>
      </c>
      <c r="F5325" s="5" t="s">
        <v>183</v>
      </c>
      <c r="H5325" s="5" t="s">
        <v>6572</v>
      </c>
      <c r="I5325" s="6" t="s">
        <v>17253</v>
      </c>
      <c r="J5325" s="6" t="s">
        <v>17254</v>
      </c>
      <c r="K5325" s="17">
        <v>5</v>
      </c>
      <c r="L5325" s="17" t="s">
        <v>7730</v>
      </c>
      <c r="M5325" s="9">
        <v>0.1</v>
      </c>
      <c r="N5325" s="9"/>
      <c r="O5325" s="21"/>
      <c r="Q5325" s="29"/>
      <c r="U5325" s="17"/>
      <c r="V5325" s="2">
        <v>56</v>
      </c>
      <c r="Y5325" t="str">
        <f t="shared" si="337"/>
        <v/>
      </c>
      <c r="AA5325" t="str">
        <f t="shared" si="338"/>
        <v/>
      </c>
      <c r="AC5325" s="7"/>
      <c r="AD5325" t="s">
        <v>17253</v>
      </c>
      <c r="AE5325">
        <f t="shared" si="340"/>
        <v>0</v>
      </c>
      <c r="AG5325" s="2"/>
      <c r="AH5325" t="s">
        <v>5785</v>
      </c>
      <c r="AI5325" s="7" t="s">
        <v>4610</v>
      </c>
    </row>
    <row r="5326" spans="1:49" ht="11" customHeight="1" outlineLevel="1" x14ac:dyDescent="0.25">
      <c r="A5326" t="s">
        <v>5798</v>
      </c>
      <c r="C5326" s="2" t="s">
        <v>12974</v>
      </c>
      <c r="D5326" s="2">
        <v>55</v>
      </c>
      <c r="E5326" s="7">
        <v>1905</v>
      </c>
      <c r="F5326" s="5" t="s">
        <v>5139</v>
      </c>
      <c r="H5326" s="5" t="s">
        <v>6501</v>
      </c>
      <c r="I5326" s="6" t="s">
        <v>17253</v>
      </c>
      <c r="J5326" s="6" t="s">
        <v>17254</v>
      </c>
      <c r="K5326" s="17">
        <v>5</v>
      </c>
      <c r="L5326" s="17" t="s">
        <v>7730</v>
      </c>
      <c r="M5326" s="9">
        <v>0.1</v>
      </c>
      <c r="N5326" s="9"/>
      <c r="O5326" s="21"/>
      <c r="Q5326" s="29"/>
      <c r="U5326" s="17"/>
      <c r="V5326" s="2">
        <v>57</v>
      </c>
      <c r="Y5326" t="str">
        <f t="shared" si="337"/>
        <v/>
      </c>
      <c r="AA5326" t="str">
        <f t="shared" si="338"/>
        <v/>
      </c>
      <c r="AC5326" s="7"/>
      <c r="AD5326" t="s">
        <v>17253</v>
      </c>
      <c r="AE5326">
        <f t="shared" si="340"/>
        <v>0</v>
      </c>
      <c r="AG5326" s="2"/>
      <c r="AH5326" t="s">
        <v>5785</v>
      </c>
      <c r="AI5326" s="7" t="s">
        <v>4610</v>
      </c>
    </row>
    <row r="5327" spans="1:49" ht="11" customHeight="1" outlineLevel="1" x14ac:dyDescent="0.25">
      <c r="A5327" t="s">
        <v>5798</v>
      </c>
      <c r="C5327" s="2" t="s">
        <v>12974</v>
      </c>
      <c r="D5327" s="2">
        <v>56</v>
      </c>
      <c r="E5327" s="7">
        <v>1905</v>
      </c>
      <c r="F5327" s="5" t="s">
        <v>5138</v>
      </c>
      <c r="H5327" s="5" t="s">
        <v>133</v>
      </c>
      <c r="I5327" s="6" t="s">
        <v>17253</v>
      </c>
      <c r="J5327" s="6" t="s">
        <v>17254</v>
      </c>
      <c r="K5327" s="17">
        <v>5</v>
      </c>
      <c r="L5327" s="17" t="s">
        <v>7730</v>
      </c>
      <c r="M5327" s="9">
        <v>0.1</v>
      </c>
      <c r="N5327" s="9"/>
      <c r="O5327" s="21"/>
      <c r="Q5327" s="29"/>
      <c r="U5327" s="17"/>
      <c r="V5327" s="2">
        <v>59</v>
      </c>
      <c r="Y5327" t="str">
        <f t="shared" si="337"/>
        <v/>
      </c>
      <c r="AA5327" t="str">
        <f t="shared" si="338"/>
        <v/>
      </c>
      <c r="AC5327" s="7"/>
      <c r="AD5327" t="s">
        <v>17253</v>
      </c>
      <c r="AE5327">
        <f t="shared" si="340"/>
        <v>0</v>
      </c>
      <c r="AG5327" s="2"/>
      <c r="AH5327" t="s">
        <v>5785</v>
      </c>
      <c r="AI5327" s="7" t="s">
        <v>4610</v>
      </c>
    </row>
    <row r="5328" spans="1:49" ht="11" customHeight="1" outlineLevel="1" x14ac:dyDescent="0.25">
      <c r="A5328" t="s">
        <v>5798</v>
      </c>
      <c r="C5328" s="2" t="s">
        <v>12974</v>
      </c>
      <c r="D5328" s="2">
        <v>57</v>
      </c>
      <c r="E5328" s="7">
        <v>1905</v>
      </c>
      <c r="F5328" s="5" t="s">
        <v>5239</v>
      </c>
      <c r="H5328" s="5" t="s">
        <v>1644</v>
      </c>
      <c r="I5328" s="6" t="s">
        <v>17253</v>
      </c>
      <c r="J5328" s="6" t="s">
        <v>17254</v>
      </c>
      <c r="K5328" s="17">
        <v>5</v>
      </c>
      <c r="L5328" s="17" t="s">
        <v>7730</v>
      </c>
      <c r="M5328" s="9">
        <v>0.2</v>
      </c>
      <c r="N5328" s="9"/>
      <c r="O5328" s="21"/>
      <c r="Q5328" s="29"/>
      <c r="U5328" s="17"/>
      <c r="V5328" s="2">
        <v>62</v>
      </c>
      <c r="Y5328" t="str">
        <f t="shared" si="337"/>
        <v/>
      </c>
      <c r="AA5328" t="str">
        <f t="shared" si="338"/>
        <v/>
      </c>
      <c r="AC5328" s="7"/>
      <c r="AD5328" t="s">
        <v>17253</v>
      </c>
      <c r="AE5328">
        <f t="shared" si="340"/>
        <v>0</v>
      </c>
      <c r="AG5328" s="2"/>
      <c r="AH5328" t="s">
        <v>5785</v>
      </c>
      <c r="AI5328" s="7" t="s">
        <v>4610</v>
      </c>
    </row>
    <row r="5329" spans="1:35" ht="11" customHeight="1" outlineLevel="1" x14ac:dyDescent="0.25">
      <c r="A5329" t="s">
        <v>5798</v>
      </c>
      <c r="C5329" s="2" t="s">
        <v>12974</v>
      </c>
      <c r="D5329" s="2">
        <v>58</v>
      </c>
      <c r="E5329" s="7">
        <v>1905</v>
      </c>
      <c r="F5329" s="5" t="s">
        <v>2974</v>
      </c>
      <c r="H5329" s="5" t="s">
        <v>6574</v>
      </c>
      <c r="I5329" s="6" t="s">
        <v>17253</v>
      </c>
      <c r="J5329" s="6" t="s">
        <v>17255</v>
      </c>
      <c r="K5329" s="17">
        <v>5</v>
      </c>
      <c r="L5329" s="17" t="s">
        <v>7730</v>
      </c>
      <c r="M5329" s="9">
        <v>0.4</v>
      </c>
      <c r="N5329" s="9"/>
      <c r="O5329" s="21"/>
      <c r="Q5329" s="29"/>
      <c r="U5329" s="17"/>
      <c r="V5329" s="2">
        <v>63</v>
      </c>
      <c r="Y5329" t="str">
        <f t="shared" si="337"/>
        <v/>
      </c>
      <c r="AA5329" t="str">
        <f t="shared" si="338"/>
        <v/>
      </c>
      <c r="AC5329" s="7"/>
      <c r="AD5329" t="s">
        <v>17253</v>
      </c>
      <c r="AE5329">
        <f t="shared" si="340"/>
        <v>0</v>
      </c>
      <c r="AG5329" s="2"/>
      <c r="AH5329" t="s">
        <v>5785</v>
      </c>
      <c r="AI5329" s="7" t="s">
        <v>4610</v>
      </c>
    </row>
    <row r="5330" spans="1:35" ht="11" customHeight="1" outlineLevel="1" x14ac:dyDescent="0.25">
      <c r="A5330" t="s">
        <v>5798</v>
      </c>
      <c r="C5330" s="2" t="s">
        <v>12974</v>
      </c>
      <c r="D5330" s="2">
        <v>59</v>
      </c>
      <c r="E5330" s="7">
        <v>1905</v>
      </c>
      <c r="F5330" s="5" t="s">
        <v>5140</v>
      </c>
      <c r="H5330" s="5" t="s">
        <v>1674</v>
      </c>
      <c r="I5330" s="6" t="s">
        <v>17253</v>
      </c>
      <c r="J5330" s="6" t="s">
        <v>17255</v>
      </c>
      <c r="K5330" s="17">
        <v>5</v>
      </c>
      <c r="L5330" s="17" t="s">
        <v>7730</v>
      </c>
      <c r="M5330" s="9">
        <v>0.2</v>
      </c>
      <c r="N5330" s="9"/>
      <c r="O5330" s="21"/>
      <c r="Q5330" s="29"/>
      <c r="U5330" s="17"/>
      <c r="V5330" s="2">
        <v>65</v>
      </c>
      <c r="Y5330" t="str">
        <f t="shared" si="337"/>
        <v/>
      </c>
      <c r="AA5330" t="str">
        <f t="shared" si="338"/>
        <v/>
      </c>
      <c r="AC5330" s="7"/>
      <c r="AD5330" t="s">
        <v>17253</v>
      </c>
      <c r="AE5330">
        <f t="shared" si="340"/>
        <v>0</v>
      </c>
      <c r="AG5330" s="2"/>
      <c r="AH5330" t="s">
        <v>5785</v>
      </c>
      <c r="AI5330" s="7" t="s">
        <v>4610</v>
      </c>
    </row>
    <row r="5331" spans="1:35" ht="11" customHeight="1" outlineLevel="1" x14ac:dyDescent="0.25">
      <c r="A5331" t="s">
        <v>5798</v>
      </c>
      <c r="C5331" s="2" t="s">
        <v>12974</v>
      </c>
      <c r="D5331" s="2">
        <v>60</v>
      </c>
      <c r="E5331" s="7">
        <v>1905</v>
      </c>
      <c r="F5331" s="5" t="s">
        <v>5279</v>
      </c>
      <c r="H5331" s="5" t="s">
        <v>4461</v>
      </c>
      <c r="I5331" s="6" t="s">
        <v>17253</v>
      </c>
      <c r="J5331" s="6" t="s">
        <v>17255</v>
      </c>
      <c r="K5331" s="17">
        <v>5</v>
      </c>
      <c r="L5331" s="17" t="s">
        <v>7730</v>
      </c>
      <c r="M5331" s="9">
        <v>1.25</v>
      </c>
      <c r="N5331" s="9"/>
      <c r="O5331" s="21"/>
      <c r="Q5331" s="29"/>
      <c r="U5331" s="17"/>
      <c r="V5331" s="2">
        <v>67</v>
      </c>
      <c r="Y5331" t="str">
        <f t="shared" si="337"/>
        <v/>
      </c>
      <c r="AA5331" t="str">
        <f t="shared" si="338"/>
        <v/>
      </c>
      <c r="AC5331" s="7"/>
      <c r="AD5331" t="s">
        <v>17253</v>
      </c>
      <c r="AE5331">
        <f t="shared" si="340"/>
        <v>0</v>
      </c>
      <c r="AG5331" s="2"/>
      <c r="AH5331" t="s">
        <v>5785</v>
      </c>
      <c r="AI5331" s="7" t="s">
        <v>4922</v>
      </c>
    </row>
    <row r="5332" spans="1:35" ht="11" customHeight="1" outlineLevel="1" collapsed="1" x14ac:dyDescent="0.25">
      <c r="A5332" t="s">
        <v>5798</v>
      </c>
      <c r="C5332" s="2" t="s">
        <v>12974</v>
      </c>
      <c r="D5332" s="2">
        <v>61</v>
      </c>
      <c r="E5332" s="7">
        <v>1906</v>
      </c>
      <c r="F5332" s="5" t="s">
        <v>1640</v>
      </c>
      <c r="H5332" s="5" t="s">
        <v>6576</v>
      </c>
      <c r="I5332" s="6" t="s">
        <v>17253</v>
      </c>
      <c r="J5332" s="6" t="s">
        <v>17255</v>
      </c>
      <c r="K5332" s="17">
        <v>5</v>
      </c>
      <c r="L5332" s="17" t="s">
        <v>7730</v>
      </c>
      <c r="M5332" s="9">
        <v>1.25</v>
      </c>
      <c r="N5332" s="9"/>
      <c r="O5332" s="21"/>
      <c r="Q5332" s="29"/>
      <c r="U5332" s="17"/>
      <c r="V5332" s="2">
        <v>70</v>
      </c>
      <c r="Y5332" t="str">
        <f t="shared" si="337"/>
        <v/>
      </c>
      <c r="AA5332" t="str">
        <f t="shared" si="338"/>
        <v/>
      </c>
      <c r="AC5332" s="7"/>
      <c r="AD5332" t="s">
        <v>17253</v>
      </c>
      <c r="AE5332">
        <f t="shared" si="340"/>
        <v>0</v>
      </c>
      <c r="AG5332" s="2"/>
      <c r="AH5332" t="s">
        <v>5785</v>
      </c>
      <c r="AI5332" s="7" t="s">
        <v>4610</v>
      </c>
    </row>
    <row r="5333" spans="1:35" ht="11" customHeight="1" outlineLevel="1" x14ac:dyDescent="0.25">
      <c r="A5333" t="s">
        <v>5798</v>
      </c>
      <c r="C5333" s="2" t="s">
        <v>12974</v>
      </c>
      <c r="D5333" s="2">
        <v>62</v>
      </c>
      <c r="E5333" s="7">
        <v>1905</v>
      </c>
      <c r="F5333" s="5" t="s">
        <v>2348</v>
      </c>
      <c r="H5333" s="5" t="s">
        <v>6577</v>
      </c>
      <c r="I5333" s="6" t="s">
        <v>17253</v>
      </c>
      <c r="J5333" s="6" t="s">
        <v>17255</v>
      </c>
      <c r="K5333" s="17">
        <v>5</v>
      </c>
      <c r="L5333" s="17" t="s">
        <v>7732</v>
      </c>
      <c r="M5333" s="9"/>
      <c r="N5333" s="9"/>
      <c r="O5333" s="21"/>
      <c r="Q5333" s="29"/>
      <c r="U5333" s="17"/>
      <c r="V5333" s="2">
        <v>71</v>
      </c>
      <c r="Y5333" t="str">
        <f t="shared" si="337"/>
        <v/>
      </c>
      <c r="AA5333" t="str">
        <f t="shared" si="338"/>
        <v/>
      </c>
      <c r="AC5333" s="7"/>
      <c r="AD5333" t="s">
        <v>17253</v>
      </c>
      <c r="AE5333">
        <f t="shared" si="340"/>
        <v>0</v>
      </c>
      <c r="AG5333" s="2"/>
      <c r="AH5333" t="s">
        <v>5785</v>
      </c>
      <c r="AI5333" s="7" t="s">
        <v>4610</v>
      </c>
    </row>
    <row r="5334" spans="1:35" ht="11" customHeight="1" outlineLevel="1" x14ac:dyDescent="0.25">
      <c r="A5334" t="s">
        <v>5798</v>
      </c>
      <c r="C5334" s="2" t="s">
        <v>12974</v>
      </c>
      <c r="D5334" s="2">
        <v>63</v>
      </c>
      <c r="E5334" s="7">
        <v>1907</v>
      </c>
      <c r="F5334" s="5" t="s">
        <v>5240</v>
      </c>
      <c r="H5334" s="5" t="s">
        <v>1354</v>
      </c>
      <c r="I5334" s="6" t="s">
        <v>17253</v>
      </c>
      <c r="J5334" s="6" t="s">
        <v>17255</v>
      </c>
      <c r="K5334" s="17">
        <v>5</v>
      </c>
      <c r="L5334" s="17" t="s">
        <v>7730</v>
      </c>
      <c r="M5334" s="9">
        <v>1.2</v>
      </c>
      <c r="N5334" s="9"/>
      <c r="O5334" s="21"/>
      <c r="Q5334" s="29"/>
      <c r="U5334" s="17"/>
      <c r="V5334" s="2">
        <v>72</v>
      </c>
      <c r="Y5334" t="str">
        <f t="shared" ref="Y5334:Y5397" si="341">IF(COUNTIF(F5334,"*fdc*"),1,"")</f>
        <v/>
      </c>
      <c r="AA5334" t="str">
        <f t="shared" ref="AA5334:AA5397" si="342">IF(COUNTIF(F5334,"*s/s*"),1,"")</f>
        <v/>
      </c>
      <c r="AC5334" s="7"/>
      <c r="AD5334" t="s">
        <v>17253</v>
      </c>
      <c r="AE5334">
        <f t="shared" si="340"/>
        <v>0</v>
      </c>
      <c r="AG5334" s="2"/>
      <c r="AH5334" t="s">
        <v>5785</v>
      </c>
      <c r="AI5334" s="7" t="s">
        <v>4610</v>
      </c>
    </row>
    <row r="5335" spans="1:35" ht="11" customHeight="1" outlineLevel="1" x14ac:dyDescent="0.25">
      <c r="A5335" t="s">
        <v>5798</v>
      </c>
      <c r="C5335" s="2" t="s">
        <v>12974</v>
      </c>
      <c r="D5335" s="2">
        <v>64</v>
      </c>
      <c r="E5335" s="7">
        <v>1905</v>
      </c>
      <c r="F5335" s="5" t="s">
        <v>3421</v>
      </c>
      <c r="H5335" s="5" t="s">
        <v>1355</v>
      </c>
      <c r="I5335" s="6" t="s">
        <v>17253</v>
      </c>
      <c r="J5335" s="6" t="s">
        <v>17255</v>
      </c>
      <c r="K5335" s="17">
        <v>5</v>
      </c>
      <c r="L5335" s="17" t="s">
        <v>7732</v>
      </c>
      <c r="M5335" s="9"/>
      <c r="N5335" s="9"/>
      <c r="O5335" s="21"/>
      <c r="Q5335" s="29"/>
      <c r="U5335" s="17"/>
      <c r="V5335" s="2">
        <v>74</v>
      </c>
      <c r="Y5335" t="str">
        <f t="shared" si="341"/>
        <v/>
      </c>
      <c r="AA5335" t="str">
        <f t="shared" si="342"/>
        <v/>
      </c>
      <c r="AC5335" s="7"/>
      <c r="AD5335" t="s">
        <v>17253</v>
      </c>
      <c r="AE5335">
        <f t="shared" si="340"/>
        <v>0</v>
      </c>
      <c r="AG5335" s="2"/>
      <c r="AH5335" t="s">
        <v>5785</v>
      </c>
      <c r="AI5335" s="7" t="s">
        <v>4922</v>
      </c>
    </row>
    <row r="5336" spans="1:35" ht="11" customHeight="1" outlineLevel="1" x14ac:dyDescent="0.25">
      <c r="A5336" t="s">
        <v>5798</v>
      </c>
      <c r="C5336" s="2" t="s">
        <v>12974</v>
      </c>
      <c r="D5336" s="2">
        <v>65</v>
      </c>
      <c r="E5336" s="7">
        <v>1905</v>
      </c>
      <c r="F5336" s="5" t="s">
        <v>3773</v>
      </c>
      <c r="H5336" s="5" t="s">
        <v>1356</v>
      </c>
      <c r="I5336" s="6" t="s">
        <v>17253</v>
      </c>
      <c r="J5336" s="6" t="s">
        <v>17255</v>
      </c>
      <c r="K5336" s="17">
        <v>5</v>
      </c>
      <c r="L5336" s="17" t="s">
        <v>7732</v>
      </c>
      <c r="M5336" s="9"/>
      <c r="N5336" s="9"/>
      <c r="O5336" s="21"/>
      <c r="Q5336" s="29"/>
      <c r="U5336" s="17"/>
      <c r="V5336" s="2">
        <v>78</v>
      </c>
      <c r="Y5336" t="str">
        <f t="shared" si="341"/>
        <v/>
      </c>
      <c r="AA5336" t="str">
        <f t="shared" si="342"/>
        <v/>
      </c>
      <c r="AC5336" s="7"/>
      <c r="AD5336" t="s">
        <v>17253</v>
      </c>
      <c r="AE5336">
        <f t="shared" si="340"/>
        <v>0</v>
      </c>
      <c r="AG5336" s="2"/>
      <c r="AH5336" t="s">
        <v>5785</v>
      </c>
      <c r="AI5336" s="7" t="s">
        <v>4610</v>
      </c>
    </row>
    <row r="5337" spans="1:35" ht="11" customHeight="1" outlineLevel="1" x14ac:dyDescent="0.25">
      <c r="A5337" t="s">
        <v>5798</v>
      </c>
      <c r="C5337" s="2" t="s">
        <v>12974</v>
      </c>
      <c r="D5337" s="2">
        <v>72</v>
      </c>
      <c r="E5337" s="7">
        <v>1915</v>
      </c>
      <c r="F5337" s="5" t="s">
        <v>2602</v>
      </c>
      <c r="H5337" s="5" t="s">
        <v>133</v>
      </c>
      <c r="I5337" s="6" t="s">
        <v>5784</v>
      </c>
      <c r="J5337" s="6" t="s">
        <v>17256</v>
      </c>
      <c r="K5337" s="17">
        <v>5</v>
      </c>
      <c r="L5337" s="17" t="s">
        <v>7732</v>
      </c>
      <c r="M5337" s="9"/>
      <c r="N5337" s="9"/>
      <c r="O5337" s="21"/>
      <c r="Q5337" s="29"/>
      <c r="U5337" s="17"/>
      <c r="V5337" s="2" t="s">
        <v>3443</v>
      </c>
      <c r="Y5337" t="str">
        <f t="shared" si="341"/>
        <v/>
      </c>
      <c r="AA5337" t="str">
        <f t="shared" si="342"/>
        <v/>
      </c>
      <c r="AC5337" s="7"/>
      <c r="AD5337" t="s">
        <v>5784</v>
      </c>
      <c r="AE5337">
        <f t="shared" si="340"/>
        <v>0</v>
      </c>
      <c r="AG5337" s="2"/>
      <c r="AH5337" t="s">
        <v>5785</v>
      </c>
      <c r="AI5337" s="7" t="s">
        <v>4922</v>
      </c>
    </row>
    <row r="5338" spans="1:35" ht="11" customHeight="1" outlineLevel="1" x14ac:dyDescent="0.25">
      <c r="A5338" t="s">
        <v>5798</v>
      </c>
      <c r="C5338" s="2" t="s">
        <v>12974</v>
      </c>
      <c r="D5338" s="2">
        <v>73</v>
      </c>
      <c r="E5338" s="7">
        <v>1915</v>
      </c>
      <c r="F5338" s="5" t="s">
        <v>2068</v>
      </c>
      <c r="H5338" s="5" t="s">
        <v>1644</v>
      </c>
      <c r="I5338" s="6" t="s">
        <v>5784</v>
      </c>
      <c r="J5338" s="6" t="s">
        <v>17257</v>
      </c>
      <c r="K5338" s="17">
        <v>5</v>
      </c>
      <c r="L5338" s="17" t="s">
        <v>7732</v>
      </c>
      <c r="M5338" s="9"/>
      <c r="N5338" s="9"/>
      <c r="O5338" s="21"/>
      <c r="Q5338" s="29"/>
      <c r="U5338" s="17"/>
      <c r="V5338" s="2" t="s">
        <v>2976</v>
      </c>
      <c r="Y5338" t="str">
        <f t="shared" si="341"/>
        <v/>
      </c>
      <c r="AA5338" t="str">
        <f t="shared" si="342"/>
        <v/>
      </c>
      <c r="AC5338" s="7"/>
      <c r="AD5338" t="s">
        <v>5784</v>
      </c>
      <c r="AE5338">
        <f t="shared" si="340"/>
        <v>0</v>
      </c>
      <c r="AG5338" s="2"/>
      <c r="AH5338" t="s">
        <v>5785</v>
      </c>
      <c r="AI5338" s="7" t="s">
        <v>4922</v>
      </c>
    </row>
    <row r="5339" spans="1:35" ht="11" customHeight="1" outlineLevel="1" x14ac:dyDescent="0.25">
      <c r="A5339" t="s">
        <v>5798</v>
      </c>
      <c r="C5339" s="2" t="s">
        <v>12974</v>
      </c>
      <c r="D5339" s="2" t="s">
        <v>1430</v>
      </c>
      <c r="E5339" s="7">
        <v>1915</v>
      </c>
      <c r="F5339" s="5" t="s">
        <v>6467</v>
      </c>
      <c r="H5339" s="5" t="s">
        <v>1644</v>
      </c>
      <c r="I5339" s="6" t="s">
        <v>5784</v>
      </c>
      <c r="J5339" s="6" t="s">
        <v>17257</v>
      </c>
      <c r="K5339" s="17">
        <v>5</v>
      </c>
      <c r="L5339" s="17" t="s">
        <v>7732</v>
      </c>
      <c r="M5339" s="9"/>
      <c r="N5339" s="9"/>
      <c r="O5339" s="21"/>
      <c r="Q5339" s="29"/>
      <c r="U5339" s="17"/>
      <c r="V5339" s="2" t="s">
        <v>5584</v>
      </c>
      <c r="Y5339" t="str">
        <f t="shared" si="341"/>
        <v/>
      </c>
      <c r="AA5339" t="str">
        <f t="shared" si="342"/>
        <v/>
      </c>
      <c r="AC5339" s="7"/>
      <c r="AD5339" t="s">
        <v>5784</v>
      </c>
      <c r="AE5339">
        <f t="shared" si="340"/>
        <v>0</v>
      </c>
      <c r="AG5339" s="2"/>
      <c r="AH5339" t="s">
        <v>5785</v>
      </c>
      <c r="AI5339" s="7" t="s">
        <v>4620</v>
      </c>
    </row>
    <row r="5340" spans="1:35" ht="11" customHeight="1" outlineLevel="1" x14ac:dyDescent="0.25">
      <c r="A5340" t="s">
        <v>5798</v>
      </c>
      <c r="C5340" s="2" t="s">
        <v>12974</v>
      </c>
      <c r="D5340" s="2">
        <v>74</v>
      </c>
      <c r="E5340" s="7">
        <v>1922</v>
      </c>
      <c r="F5340" s="5" t="s">
        <v>5139</v>
      </c>
      <c r="H5340" s="5" t="s">
        <v>4458</v>
      </c>
      <c r="I5340" s="6" t="s">
        <v>17253</v>
      </c>
      <c r="J5340" s="6" t="s">
        <v>17258</v>
      </c>
      <c r="K5340" s="17">
        <v>5</v>
      </c>
      <c r="L5340" s="17" t="s">
        <v>7730</v>
      </c>
      <c r="M5340" s="9">
        <v>0.1</v>
      </c>
      <c r="N5340" s="9"/>
      <c r="O5340" s="21"/>
      <c r="Q5340" s="29"/>
      <c r="U5340" s="17"/>
      <c r="V5340" s="2">
        <v>58</v>
      </c>
      <c r="Y5340" t="str">
        <f t="shared" si="341"/>
        <v/>
      </c>
      <c r="AA5340" t="str">
        <f t="shared" si="342"/>
        <v/>
      </c>
      <c r="AC5340" s="7"/>
      <c r="AD5340" t="s">
        <v>17253</v>
      </c>
      <c r="AE5340">
        <f t="shared" si="340"/>
        <v>0</v>
      </c>
      <c r="AG5340" s="2"/>
      <c r="AH5340" t="s">
        <v>5785</v>
      </c>
      <c r="AI5340" s="7" t="s">
        <v>4610</v>
      </c>
    </row>
    <row r="5341" spans="1:35" ht="11" customHeight="1" outlineLevel="1" x14ac:dyDescent="0.25">
      <c r="A5341" t="s">
        <v>5798</v>
      </c>
      <c r="C5341" s="2" t="s">
        <v>12974</v>
      </c>
      <c r="D5341" s="2">
        <v>75</v>
      </c>
      <c r="E5341" s="7">
        <v>1922</v>
      </c>
      <c r="F5341" s="5" t="s">
        <v>5138</v>
      </c>
      <c r="H5341" s="5" t="s">
        <v>6501</v>
      </c>
      <c r="I5341" s="6" t="s">
        <v>17253</v>
      </c>
      <c r="J5341" s="6" t="s">
        <v>17258</v>
      </c>
      <c r="K5341" s="17">
        <v>5</v>
      </c>
      <c r="L5341" s="17" t="s">
        <v>7730</v>
      </c>
      <c r="M5341" s="9">
        <v>0.4</v>
      </c>
      <c r="N5341" s="9"/>
      <c r="O5341" s="21"/>
      <c r="Q5341" s="29"/>
      <c r="U5341" s="17"/>
      <c r="V5341" s="2">
        <v>60</v>
      </c>
      <c r="Y5341" t="str">
        <f t="shared" si="341"/>
        <v/>
      </c>
      <c r="AA5341" t="str">
        <f t="shared" si="342"/>
        <v/>
      </c>
      <c r="AC5341" s="7"/>
      <c r="AD5341" t="s">
        <v>17253</v>
      </c>
      <c r="AE5341">
        <f t="shared" si="340"/>
        <v>0</v>
      </c>
      <c r="AG5341" s="2"/>
      <c r="AH5341" t="s">
        <v>5785</v>
      </c>
      <c r="AI5341" s="7" t="s">
        <v>4610</v>
      </c>
    </row>
    <row r="5342" spans="1:35" ht="11" customHeight="1" outlineLevel="1" x14ac:dyDescent="0.25">
      <c r="A5342" t="s">
        <v>5798</v>
      </c>
      <c r="C5342" s="2" t="s">
        <v>12974</v>
      </c>
      <c r="D5342" s="2">
        <v>76</v>
      </c>
      <c r="E5342" s="7">
        <v>1925</v>
      </c>
      <c r="F5342" s="5" t="s">
        <v>5138</v>
      </c>
      <c r="H5342" s="5" t="s">
        <v>6573</v>
      </c>
      <c r="I5342" s="6" t="s">
        <v>17253</v>
      </c>
      <c r="J5342" s="6" t="s">
        <v>17258</v>
      </c>
      <c r="K5342" s="17">
        <v>5</v>
      </c>
      <c r="L5342" s="17" t="s">
        <v>7732</v>
      </c>
      <c r="M5342" s="9"/>
      <c r="N5342" s="9"/>
      <c r="O5342" s="21"/>
      <c r="Q5342" s="29"/>
      <c r="U5342" s="17"/>
      <c r="V5342" s="2">
        <v>61</v>
      </c>
      <c r="Y5342" t="str">
        <f t="shared" si="341"/>
        <v/>
      </c>
      <c r="AA5342" t="str">
        <f t="shared" si="342"/>
        <v/>
      </c>
      <c r="AC5342" s="7"/>
      <c r="AD5342" t="s">
        <v>17253</v>
      </c>
      <c r="AE5342">
        <f t="shared" si="340"/>
        <v>0</v>
      </c>
      <c r="AG5342" s="2"/>
      <c r="AH5342" t="s">
        <v>5785</v>
      </c>
      <c r="AI5342" s="7" t="s">
        <v>4610</v>
      </c>
    </row>
    <row r="5343" spans="1:35" ht="11" customHeight="1" outlineLevel="1" x14ac:dyDescent="0.25">
      <c r="A5343" t="s">
        <v>5798</v>
      </c>
      <c r="C5343" s="2" t="s">
        <v>12974</v>
      </c>
      <c r="D5343" s="2">
        <v>77</v>
      </c>
      <c r="E5343" s="7">
        <v>1925</v>
      </c>
      <c r="F5343" s="5" t="s">
        <v>2974</v>
      </c>
      <c r="H5343" s="5" t="s">
        <v>3313</v>
      </c>
      <c r="I5343" s="6" t="s">
        <v>5784</v>
      </c>
      <c r="J5343" s="6" t="s">
        <v>17258</v>
      </c>
      <c r="K5343" s="17">
        <v>3</v>
      </c>
      <c r="L5343" s="17" t="s">
        <v>7732</v>
      </c>
      <c r="M5343" s="9"/>
      <c r="N5343" s="9"/>
      <c r="O5343" s="21"/>
      <c r="Q5343" s="29"/>
      <c r="U5343" s="17"/>
      <c r="V5343" s="2">
        <v>64</v>
      </c>
      <c r="Y5343" t="str">
        <f t="shared" si="341"/>
        <v/>
      </c>
      <c r="AA5343" t="str">
        <f t="shared" si="342"/>
        <v/>
      </c>
      <c r="AC5343" s="7"/>
      <c r="AD5343" t="s">
        <v>5784</v>
      </c>
      <c r="AE5343">
        <f t="shared" si="340"/>
        <v>0</v>
      </c>
      <c r="AG5343" s="2"/>
      <c r="AH5343" t="s">
        <v>5785</v>
      </c>
      <c r="AI5343" s="7" t="s">
        <v>4610</v>
      </c>
    </row>
    <row r="5344" spans="1:35" ht="11" customHeight="1" outlineLevel="1" x14ac:dyDescent="0.25">
      <c r="A5344" t="s">
        <v>5798</v>
      </c>
      <c r="C5344" s="2" t="s">
        <v>12974</v>
      </c>
      <c r="D5344" s="2">
        <v>78</v>
      </c>
      <c r="E5344" s="7">
        <v>1922</v>
      </c>
      <c r="F5344" s="5" t="s">
        <v>5140</v>
      </c>
      <c r="H5344" s="5" t="s">
        <v>682</v>
      </c>
      <c r="I5344" s="6" t="s">
        <v>17253</v>
      </c>
      <c r="J5344" s="6" t="s">
        <v>17258</v>
      </c>
      <c r="K5344" s="17">
        <v>3</v>
      </c>
      <c r="L5344" s="17" t="s">
        <v>7730</v>
      </c>
      <c r="M5344" s="9">
        <v>0.3</v>
      </c>
      <c r="N5344" s="9"/>
      <c r="O5344" s="21"/>
      <c r="Q5344" s="29"/>
      <c r="U5344" s="17"/>
      <c r="V5344" s="2">
        <v>66</v>
      </c>
      <c r="Y5344" t="str">
        <f t="shared" si="341"/>
        <v/>
      </c>
      <c r="AA5344" t="str">
        <f t="shared" si="342"/>
        <v/>
      </c>
      <c r="AC5344" s="7"/>
      <c r="AD5344" t="s">
        <v>17253</v>
      </c>
      <c r="AE5344">
        <f t="shared" si="340"/>
        <v>0</v>
      </c>
      <c r="AG5344" s="2"/>
      <c r="AH5344" t="s">
        <v>5785</v>
      </c>
      <c r="AI5344" s="7" t="s">
        <v>4610</v>
      </c>
    </row>
    <row r="5345" spans="1:35" ht="11" customHeight="1" outlineLevel="1" x14ac:dyDescent="0.25">
      <c r="A5345" t="s">
        <v>5798</v>
      </c>
      <c r="C5345" s="2" t="s">
        <v>12974</v>
      </c>
      <c r="D5345" s="2">
        <v>79</v>
      </c>
      <c r="E5345" s="7">
        <v>1922</v>
      </c>
      <c r="F5345" s="5" t="s">
        <v>5279</v>
      </c>
      <c r="H5345" s="5" t="s">
        <v>133</v>
      </c>
      <c r="I5345" s="6" t="s">
        <v>5784</v>
      </c>
      <c r="J5345" s="6" t="s">
        <v>17258</v>
      </c>
      <c r="K5345" s="17">
        <v>3</v>
      </c>
      <c r="L5345" s="17" t="s">
        <v>7732</v>
      </c>
      <c r="M5345" s="9"/>
      <c r="N5345" s="9"/>
      <c r="O5345" s="21"/>
      <c r="Q5345" s="29"/>
      <c r="U5345" s="17"/>
      <c r="V5345" s="2">
        <v>68</v>
      </c>
      <c r="Y5345" t="str">
        <f t="shared" si="341"/>
        <v/>
      </c>
      <c r="AA5345" t="str">
        <f t="shared" si="342"/>
        <v/>
      </c>
      <c r="AC5345" s="7"/>
      <c r="AD5345" t="s">
        <v>5784</v>
      </c>
      <c r="AE5345">
        <f t="shared" si="340"/>
        <v>0</v>
      </c>
      <c r="AG5345" s="2"/>
      <c r="AH5345" t="s">
        <v>5785</v>
      </c>
      <c r="AI5345" s="7" t="s">
        <v>4610</v>
      </c>
    </row>
    <row r="5346" spans="1:35" ht="11" customHeight="1" outlineLevel="1" x14ac:dyDescent="0.25">
      <c r="A5346" t="s">
        <v>5798</v>
      </c>
      <c r="C5346" s="2" t="s">
        <v>12974</v>
      </c>
      <c r="D5346" s="2">
        <v>80</v>
      </c>
      <c r="E5346" s="7">
        <v>1925</v>
      </c>
      <c r="F5346" s="5" t="s">
        <v>5279</v>
      </c>
      <c r="H5346" s="5" t="s">
        <v>6575</v>
      </c>
      <c r="I5346" s="6" t="s">
        <v>5784</v>
      </c>
      <c r="J5346" s="6" t="s">
        <v>17258</v>
      </c>
      <c r="K5346" s="17">
        <v>3</v>
      </c>
      <c r="L5346" s="17" t="s">
        <v>7730</v>
      </c>
      <c r="M5346" s="9">
        <v>1.2</v>
      </c>
      <c r="N5346" s="9"/>
      <c r="O5346" s="21"/>
      <c r="Q5346" s="29"/>
      <c r="U5346" s="17"/>
      <c r="V5346" s="2">
        <v>69</v>
      </c>
      <c r="Y5346" t="str">
        <f t="shared" si="341"/>
        <v/>
      </c>
      <c r="AA5346" t="str">
        <f t="shared" si="342"/>
        <v/>
      </c>
      <c r="AC5346" s="7"/>
      <c r="AD5346" t="s">
        <v>5784</v>
      </c>
      <c r="AE5346">
        <f t="shared" si="340"/>
        <v>0</v>
      </c>
      <c r="AG5346" s="2"/>
      <c r="AH5346" t="s">
        <v>5785</v>
      </c>
      <c r="AI5346" s="7" t="s">
        <v>4610</v>
      </c>
    </row>
    <row r="5347" spans="1:35" ht="11" customHeight="1" outlineLevel="1" x14ac:dyDescent="0.25">
      <c r="A5347" t="s">
        <v>5798</v>
      </c>
      <c r="C5347" s="2" t="s">
        <v>12974</v>
      </c>
      <c r="D5347" s="2">
        <v>81</v>
      </c>
      <c r="E5347" s="7">
        <v>1925</v>
      </c>
      <c r="F5347" s="5" t="s">
        <v>5240</v>
      </c>
      <c r="H5347" s="5" t="s">
        <v>133</v>
      </c>
      <c r="I5347" s="6" t="s">
        <v>5784</v>
      </c>
      <c r="J5347" s="6" t="s">
        <v>17258</v>
      </c>
      <c r="K5347" s="17">
        <v>3</v>
      </c>
      <c r="L5347" s="17" t="s">
        <v>7732</v>
      </c>
      <c r="M5347" s="9"/>
      <c r="N5347" s="9"/>
      <c r="O5347" s="21"/>
      <c r="Q5347" s="29"/>
      <c r="U5347" s="17"/>
      <c r="V5347" s="2">
        <v>73</v>
      </c>
      <c r="Y5347" t="str">
        <f t="shared" si="341"/>
        <v/>
      </c>
      <c r="AA5347" t="str">
        <f t="shared" si="342"/>
        <v/>
      </c>
      <c r="AC5347" s="7"/>
      <c r="AD5347" t="s">
        <v>5784</v>
      </c>
      <c r="AE5347">
        <f t="shared" si="340"/>
        <v>0</v>
      </c>
      <c r="AG5347" s="2"/>
      <c r="AH5347" t="s">
        <v>5785</v>
      </c>
      <c r="AI5347" s="7" t="s">
        <v>4610</v>
      </c>
    </row>
    <row r="5348" spans="1:35" ht="11" customHeight="1" outlineLevel="1" x14ac:dyDescent="0.25">
      <c r="A5348" t="s">
        <v>5798</v>
      </c>
      <c r="C5348" s="2" t="s">
        <v>12974</v>
      </c>
      <c r="D5348" s="2">
        <v>82</v>
      </c>
      <c r="E5348" s="7">
        <v>1922</v>
      </c>
      <c r="F5348" s="5" t="s">
        <v>3421</v>
      </c>
      <c r="H5348" s="5" t="s">
        <v>4458</v>
      </c>
      <c r="I5348" s="6" t="s">
        <v>5784</v>
      </c>
      <c r="J5348" s="6" t="s">
        <v>17258</v>
      </c>
      <c r="K5348" s="17">
        <v>3</v>
      </c>
      <c r="L5348" s="17" t="s">
        <v>7732</v>
      </c>
      <c r="M5348" s="9"/>
      <c r="N5348" s="9"/>
      <c r="O5348" s="21"/>
      <c r="Q5348" s="29"/>
      <c r="U5348" s="17"/>
      <c r="V5348" s="2">
        <v>75</v>
      </c>
      <c r="Y5348" t="str">
        <f t="shared" si="341"/>
        <v/>
      </c>
      <c r="AA5348" t="str">
        <f t="shared" si="342"/>
        <v/>
      </c>
      <c r="AC5348" s="7"/>
      <c r="AD5348" t="s">
        <v>5784</v>
      </c>
      <c r="AE5348">
        <f t="shared" si="340"/>
        <v>0</v>
      </c>
      <c r="AG5348" s="2"/>
      <c r="AH5348" t="s">
        <v>5785</v>
      </c>
      <c r="AI5348" s="7" t="s">
        <v>4610</v>
      </c>
    </row>
    <row r="5349" spans="1:35" ht="11" customHeight="1" outlineLevel="1" x14ac:dyDescent="0.25">
      <c r="A5349" t="s">
        <v>5798</v>
      </c>
      <c r="C5349" s="2" t="s">
        <v>12974</v>
      </c>
      <c r="D5349" s="2">
        <v>83</v>
      </c>
      <c r="E5349" s="7">
        <v>1925</v>
      </c>
      <c r="F5349" s="5" t="s">
        <v>3421</v>
      </c>
      <c r="H5349" s="5" t="s">
        <v>1644</v>
      </c>
      <c r="I5349" s="6" t="s">
        <v>5784</v>
      </c>
      <c r="J5349" s="6" t="s">
        <v>17258</v>
      </c>
      <c r="K5349" s="17">
        <v>3</v>
      </c>
      <c r="L5349" s="17" t="s">
        <v>7730</v>
      </c>
      <c r="M5349" s="9">
        <v>0.8</v>
      </c>
      <c r="N5349" s="9"/>
      <c r="O5349" s="21"/>
      <c r="Q5349" s="29"/>
      <c r="U5349" s="17"/>
      <c r="V5349" s="2">
        <v>76</v>
      </c>
      <c r="Y5349" t="str">
        <f t="shared" si="341"/>
        <v/>
      </c>
      <c r="AA5349" t="str">
        <f t="shared" si="342"/>
        <v/>
      </c>
      <c r="AC5349" s="7"/>
      <c r="AD5349" t="s">
        <v>5784</v>
      </c>
      <c r="AE5349">
        <f t="shared" si="340"/>
        <v>0</v>
      </c>
      <c r="AG5349" s="2"/>
      <c r="AH5349" t="s">
        <v>5785</v>
      </c>
      <c r="AI5349" s="7" t="s">
        <v>4610</v>
      </c>
    </row>
    <row r="5350" spans="1:35" ht="11" customHeight="1" outlineLevel="1" x14ac:dyDescent="0.25">
      <c r="A5350" t="s">
        <v>5798</v>
      </c>
      <c r="C5350" s="2" t="s">
        <v>12974</v>
      </c>
      <c r="D5350" s="2">
        <v>84</v>
      </c>
      <c r="E5350" s="7">
        <v>1927</v>
      </c>
      <c r="F5350" s="5" t="s">
        <v>1956</v>
      </c>
      <c r="H5350" s="5" t="s">
        <v>1674</v>
      </c>
      <c r="I5350" s="6" t="s">
        <v>5784</v>
      </c>
      <c r="J5350" s="6" t="s">
        <v>17258</v>
      </c>
      <c r="K5350" s="17">
        <v>3</v>
      </c>
      <c r="L5350" s="17" t="s">
        <v>7732</v>
      </c>
      <c r="M5350" s="9"/>
      <c r="N5350" s="9"/>
      <c r="O5350" s="21"/>
      <c r="Q5350" s="29"/>
      <c r="U5350" s="17"/>
      <c r="V5350" s="2">
        <v>77</v>
      </c>
      <c r="Y5350" t="str">
        <f t="shared" si="341"/>
        <v/>
      </c>
      <c r="AA5350" t="str">
        <f t="shared" si="342"/>
        <v/>
      </c>
      <c r="AC5350" s="7"/>
      <c r="AD5350" t="s">
        <v>5784</v>
      </c>
      <c r="AE5350">
        <f t="shared" si="340"/>
        <v>0</v>
      </c>
      <c r="AG5350" s="2"/>
      <c r="AH5350" t="s">
        <v>5785</v>
      </c>
      <c r="AI5350" s="7" t="s">
        <v>4610</v>
      </c>
    </row>
    <row r="5351" spans="1:35" ht="11" customHeight="1" outlineLevel="1" x14ac:dyDescent="0.25">
      <c r="A5351" t="s">
        <v>5798</v>
      </c>
      <c r="C5351" s="2" t="s">
        <v>12974</v>
      </c>
      <c r="D5351" s="2">
        <v>89</v>
      </c>
      <c r="E5351" s="7">
        <v>1924</v>
      </c>
      <c r="F5351" s="5" t="s">
        <v>11439</v>
      </c>
      <c r="H5351" s="5" t="s">
        <v>6337</v>
      </c>
      <c r="I5351" s="6" t="s">
        <v>5784</v>
      </c>
      <c r="J5351" s="6" t="s">
        <v>17259</v>
      </c>
      <c r="K5351" s="17">
        <v>3</v>
      </c>
      <c r="L5351" s="17" t="s">
        <v>7732</v>
      </c>
      <c r="M5351" s="9"/>
      <c r="N5351" s="9"/>
      <c r="O5351" s="21"/>
      <c r="Q5351" s="29"/>
      <c r="U5351" s="17"/>
      <c r="V5351" s="2">
        <v>89</v>
      </c>
      <c r="Y5351" t="str">
        <f t="shared" si="341"/>
        <v/>
      </c>
      <c r="AA5351" t="str">
        <f t="shared" si="342"/>
        <v/>
      </c>
      <c r="AC5351" s="7"/>
      <c r="AD5351" t="s">
        <v>5784</v>
      </c>
      <c r="AE5351">
        <f t="shared" si="340"/>
        <v>0</v>
      </c>
      <c r="AG5351" s="2"/>
      <c r="AH5351" t="s">
        <v>5785</v>
      </c>
      <c r="AI5351" s="7" t="s">
        <v>4610</v>
      </c>
    </row>
    <row r="5352" spans="1:35" ht="11" customHeight="1" outlineLevel="1" x14ac:dyDescent="0.25">
      <c r="A5352" t="s">
        <v>5798</v>
      </c>
      <c r="C5352" s="2" t="s">
        <v>12974</v>
      </c>
      <c r="D5352" s="2">
        <v>103</v>
      </c>
      <c r="E5352" s="7">
        <v>1928</v>
      </c>
      <c r="F5352" s="5" t="s">
        <v>5140</v>
      </c>
      <c r="H5352" s="5" t="s">
        <v>6338</v>
      </c>
      <c r="I5352" s="6" t="s">
        <v>5784</v>
      </c>
      <c r="J5352" s="6" t="s">
        <v>6992</v>
      </c>
      <c r="K5352" s="17">
        <v>1</v>
      </c>
      <c r="L5352" s="17" t="s">
        <v>7730</v>
      </c>
      <c r="M5352" s="9">
        <v>0.4</v>
      </c>
      <c r="N5352" s="9"/>
      <c r="O5352" s="21"/>
      <c r="Q5352" s="29"/>
      <c r="U5352" s="17"/>
      <c r="V5352" s="2">
        <v>104</v>
      </c>
      <c r="Y5352" t="str">
        <f t="shared" si="341"/>
        <v/>
      </c>
      <c r="AA5352" t="str">
        <f t="shared" si="342"/>
        <v/>
      </c>
      <c r="AC5352" s="7"/>
      <c r="AD5352" t="s">
        <v>5784</v>
      </c>
      <c r="AE5352">
        <f t="shared" si="340"/>
        <v>0</v>
      </c>
      <c r="AG5352" s="2"/>
      <c r="AH5352" t="s">
        <v>5785</v>
      </c>
      <c r="AI5352" s="7" t="s">
        <v>4610</v>
      </c>
    </row>
    <row r="5353" spans="1:35" ht="11" customHeight="1" outlineLevel="1" x14ac:dyDescent="0.25">
      <c r="A5353" t="s">
        <v>5798</v>
      </c>
      <c r="C5353" s="2" t="s">
        <v>12974</v>
      </c>
      <c r="D5353" s="2">
        <v>104</v>
      </c>
      <c r="E5353" s="7">
        <v>1928</v>
      </c>
      <c r="F5353" s="5" t="s">
        <v>5279</v>
      </c>
      <c r="H5353" s="5" t="s">
        <v>6339</v>
      </c>
      <c r="I5353" s="6" t="s">
        <v>5784</v>
      </c>
      <c r="J5353" s="6" t="s">
        <v>6992</v>
      </c>
      <c r="K5353" s="17">
        <v>1</v>
      </c>
      <c r="L5353" s="17" t="s">
        <v>7730</v>
      </c>
      <c r="M5353" s="9">
        <v>0.4</v>
      </c>
      <c r="N5353" s="9"/>
      <c r="O5353" s="21"/>
      <c r="Q5353" s="29"/>
      <c r="U5353" s="17"/>
      <c r="V5353" s="2">
        <v>105</v>
      </c>
      <c r="Y5353" t="str">
        <f t="shared" si="341"/>
        <v/>
      </c>
      <c r="AA5353" t="str">
        <f t="shared" si="342"/>
        <v/>
      </c>
      <c r="AC5353" s="7"/>
      <c r="AD5353" t="s">
        <v>5784</v>
      </c>
      <c r="AE5353">
        <f t="shared" si="340"/>
        <v>0</v>
      </c>
      <c r="AG5353" s="2"/>
      <c r="AH5353" t="s">
        <v>5785</v>
      </c>
      <c r="AI5353" s="7" t="s">
        <v>4610</v>
      </c>
    </row>
    <row r="5354" spans="1:35" ht="11" customHeight="1" outlineLevel="1" x14ac:dyDescent="0.25">
      <c r="A5354" t="s">
        <v>5798</v>
      </c>
      <c r="C5354" s="2" t="s">
        <v>12974</v>
      </c>
      <c r="D5354" s="2">
        <v>105</v>
      </c>
      <c r="E5354" s="7">
        <v>1928</v>
      </c>
      <c r="F5354" s="5" t="s">
        <v>1640</v>
      </c>
      <c r="H5354" s="5" t="s">
        <v>3313</v>
      </c>
      <c r="I5354" s="6" t="s">
        <v>5784</v>
      </c>
      <c r="J5354" s="6" t="s">
        <v>6992</v>
      </c>
      <c r="K5354" s="17">
        <v>1</v>
      </c>
      <c r="L5354" s="17" t="s">
        <v>7730</v>
      </c>
      <c r="M5354" s="9">
        <v>0.4</v>
      </c>
      <c r="N5354" s="9"/>
      <c r="O5354" s="21"/>
      <c r="Q5354" s="29"/>
      <c r="U5354" s="17"/>
      <c r="V5354" s="2">
        <v>106</v>
      </c>
      <c r="Y5354" t="str">
        <f t="shared" si="341"/>
        <v/>
      </c>
      <c r="AA5354" t="str">
        <f t="shared" si="342"/>
        <v/>
      </c>
      <c r="AC5354" s="7"/>
      <c r="AD5354" t="s">
        <v>5784</v>
      </c>
      <c r="AE5354">
        <f t="shared" si="340"/>
        <v>0</v>
      </c>
      <c r="AG5354" s="2"/>
      <c r="AH5354" t="s">
        <v>5785</v>
      </c>
      <c r="AI5354" s="7" t="s">
        <v>4610</v>
      </c>
    </row>
    <row r="5355" spans="1:35" ht="11" customHeight="1" outlineLevel="1" x14ac:dyDescent="0.25">
      <c r="A5355" t="s">
        <v>5798</v>
      </c>
      <c r="C5355" s="2" t="s">
        <v>12974</v>
      </c>
      <c r="D5355" s="2">
        <v>106</v>
      </c>
      <c r="E5355" s="7">
        <v>1928</v>
      </c>
      <c r="F5355" s="5" t="s">
        <v>2348</v>
      </c>
      <c r="H5355" s="5" t="s">
        <v>3451</v>
      </c>
      <c r="I5355" s="6" t="s">
        <v>5784</v>
      </c>
      <c r="J5355" s="6" t="s">
        <v>6992</v>
      </c>
      <c r="K5355" s="17">
        <v>1</v>
      </c>
      <c r="L5355" s="17" t="s">
        <v>7730</v>
      </c>
      <c r="M5355" s="9">
        <v>0.4</v>
      </c>
      <c r="N5355" s="9"/>
      <c r="O5355" s="21"/>
      <c r="Q5355" s="29"/>
      <c r="U5355" s="17"/>
      <c r="V5355" s="2">
        <v>107</v>
      </c>
      <c r="Y5355" t="str">
        <f t="shared" si="341"/>
        <v/>
      </c>
      <c r="AA5355" t="str">
        <f t="shared" si="342"/>
        <v/>
      </c>
      <c r="AC5355" s="7"/>
      <c r="AD5355" t="s">
        <v>5784</v>
      </c>
      <c r="AE5355">
        <f t="shared" ref="AE5355:AE5387" si="343">COUNTIF(I5355,"*Fuji*")</f>
        <v>0</v>
      </c>
      <c r="AG5355" s="2"/>
      <c r="AH5355" t="s">
        <v>5785</v>
      </c>
      <c r="AI5355" s="7" t="s">
        <v>4610</v>
      </c>
    </row>
    <row r="5356" spans="1:35" ht="11" customHeight="1" outlineLevel="1" x14ac:dyDescent="0.25">
      <c r="A5356" t="s">
        <v>5798</v>
      </c>
      <c r="C5356" s="2" t="s">
        <v>12974</v>
      </c>
      <c r="D5356" s="2">
        <v>107</v>
      </c>
      <c r="E5356" s="7">
        <v>1928</v>
      </c>
      <c r="F5356" s="5" t="s">
        <v>5240</v>
      </c>
      <c r="H5356" s="5" t="s">
        <v>3452</v>
      </c>
      <c r="I5356" s="6" t="s">
        <v>5784</v>
      </c>
      <c r="J5356" s="6" t="s">
        <v>6992</v>
      </c>
      <c r="K5356" s="17">
        <v>1</v>
      </c>
      <c r="L5356" s="17" t="s">
        <v>7732</v>
      </c>
      <c r="M5356" s="9"/>
      <c r="N5356" s="9"/>
      <c r="O5356" s="21"/>
      <c r="Q5356" s="29"/>
      <c r="U5356" s="17"/>
      <c r="V5356" s="2">
        <v>108</v>
      </c>
      <c r="Y5356" t="str">
        <f t="shared" si="341"/>
        <v/>
      </c>
      <c r="AA5356" t="str">
        <f t="shared" si="342"/>
        <v/>
      </c>
      <c r="AC5356" s="7"/>
      <c r="AD5356" t="s">
        <v>5784</v>
      </c>
      <c r="AE5356">
        <f t="shared" si="343"/>
        <v>0</v>
      </c>
      <c r="AG5356" s="2"/>
      <c r="AH5356" t="s">
        <v>5785</v>
      </c>
      <c r="AI5356" s="7" t="s">
        <v>4610</v>
      </c>
    </row>
    <row r="5357" spans="1:35" ht="11" customHeight="1" outlineLevel="1" x14ac:dyDescent="0.25">
      <c r="A5357" t="s">
        <v>5798</v>
      </c>
      <c r="C5357" s="2" t="s">
        <v>12974</v>
      </c>
      <c r="D5357" s="2">
        <v>108</v>
      </c>
      <c r="E5357" s="7">
        <v>1928</v>
      </c>
      <c r="F5357" s="5" t="s">
        <v>3421</v>
      </c>
      <c r="H5357" s="5" t="s">
        <v>4527</v>
      </c>
      <c r="I5357" s="6" t="s">
        <v>5784</v>
      </c>
      <c r="J5357" s="6" t="s">
        <v>6992</v>
      </c>
      <c r="K5357" s="17">
        <v>1</v>
      </c>
      <c r="L5357" s="17" t="s">
        <v>7730</v>
      </c>
      <c r="M5357" s="9">
        <v>0.4</v>
      </c>
      <c r="N5357" s="9"/>
      <c r="O5357" s="21"/>
      <c r="Q5357" s="29"/>
      <c r="U5357" s="17"/>
      <c r="V5357" s="2">
        <v>110</v>
      </c>
      <c r="Y5357" t="str">
        <f t="shared" si="341"/>
        <v/>
      </c>
      <c r="AA5357" t="str">
        <f t="shared" si="342"/>
        <v/>
      </c>
      <c r="AC5357" s="7"/>
      <c r="AD5357" t="s">
        <v>5784</v>
      </c>
      <c r="AE5357">
        <f t="shared" si="343"/>
        <v>0</v>
      </c>
      <c r="AG5357" s="2"/>
      <c r="AH5357" t="s">
        <v>5785</v>
      </c>
      <c r="AI5357" s="7" t="s">
        <v>4610</v>
      </c>
    </row>
    <row r="5358" spans="1:35" ht="11" customHeight="1" outlineLevel="1" x14ac:dyDescent="0.25">
      <c r="A5358" t="s">
        <v>5798</v>
      </c>
      <c r="C5358" s="2" t="s">
        <v>12974</v>
      </c>
      <c r="D5358" s="2">
        <v>109</v>
      </c>
      <c r="E5358" s="7">
        <v>1928</v>
      </c>
      <c r="F5358" s="5" t="s">
        <v>5297</v>
      </c>
      <c r="H5358" s="5" t="s">
        <v>4528</v>
      </c>
      <c r="I5358" s="6" t="s">
        <v>5784</v>
      </c>
      <c r="J5358" s="6" t="s">
        <v>6992</v>
      </c>
      <c r="K5358" s="17">
        <v>1</v>
      </c>
      <c r="L5358" s="17" t="s">
        <v>7730</v>
      </c>
      <c r="M5358" s="9">
        <v>0.4</v>
      </c>
      <c r="N5358" s="9"/>
      <c r="O5358" s="21"/>
      <c r="Q5358" s="29"/>
      <c r="U5358" s="17"/>
      <c r="V5358" s="2">
        <v>111</v>
      </c>
      <c r="Y5358" t="str">
        <f t="shared" si="341"/>
        <v/>
      </c>
      <c r="AA5358" t="str">
        <f t="shared" si="342"/>
        <v/>
      </c>
      <c r="AC5358" s="7"/>
      <c r="AD5358" t="s">
        <v>5784</v>
      </c>
      <c r="AE5358">
        <f t="shared" si="343"/>
        <v>0</v>
      </c>
      <c r="AG5358" s="2"/>
      <c r="AH5358" t="s">
        <v>5785</v>
      </c>
      <c r="AI5358" s="7" t="s">
        <v>4610</v>
      </c>
    </row>
    <row r="5359" spans="1:35" ht="11" customHeight="1" outlineLevel="1" x14ac:dyDescent="0.25">
      <c r="A5359" t="s">
        <v>5798</v>
      </c>
      <c r="C5359" s="2" t="s">
        <v>12974</v>
      </c>
      <c r="D5359" s="2">
        <v>110</v>
      </c>
      <c r="E5359" s="7">
        <v>1928</v>
      </c>
      <c r="F5359" s="5" t="s">
        <v>1956</v>
      </c>
      <c r="H5359" s="5" t="s">
        <v>4529</v>
      </c>
      <c r="I5359" s="6" t="s">
        <v>5784</v>
      </c>
      <c r="J5359" s="6" t="s">
        <v>6992</v>
      </c>
      <c r="K5359" s="17">
        <v>1</v>
      </c>
      <c r="L5359" s="17" t="s">
        <v>7732</v>
      </c>
      <c r="M5359" s="9"/>
      <c r="N5359" s="9"/>
      <c r="O5359" s="21"/>
      <c r="Q5359" s="29"/>
      <c r="U5359" s="17"/>
      <c r="V5359" s="2">
        <v>113</v>
      </c>
      <c r="Y5359" t="str">
        <f t="shared" si="341"/>
        <v/>
      </c>
      <c r="AA5359" t="str">
        <f t="shared" si="342"/>
        <v/>
      </c>
      <c r="AC5359" s="7"/>
      <c r="AD5359" t="s">
        <v>5784</v>
      </c>
      <c r="AE5359">
        <f t="shared" si="343"/>
        <v>0</v>
      </c>
      <c r="AG5359" s="2"/>
      <c r="AH5359" t="s">
        <v>5785</v>
      </c>
      <c r="AI5359" s="7" t="s">
        <v>4610</v>
      </c>
    </row>
    <row r="5360" spans="1:35" ht="11" customHeight="1" outlineLevel="1" x14ac:dyDescent="0.25">
      <c r="A5360" t="s">
        <v>5798</v>
      </c>
      <c r="C5360" s="2" t="s">
        <v>12974</v>
      </c>
      <c r="D5360" s="2">
        <v>111</v>
      </c>
      <c r="E5360" s="7">
        <v>1928</v>
      </c>
      <c r="F5360" s="5" t="s">
        <v>3773</v>
      </c>
      <c r="H5360" s="5" t="s">
        <v>2222</v>
      </c>
      <c r="I5360" s="6" t="s">
        <v>5784</v>
      </c>
      <c r="J5360" s="6" t="s">
        <v>6992</v>
      </c>
      <c r="K5360" s="17">
        <v>1</v>
      </c>
      <c r="L5360" s="17" t="s">
        <v>7732</v>
      </c>
      <c r="M5360" s="9"/>
      <c r="N5360" s="9"/>
      <c r="O5360" s="21"/>
      <c r="Q5360" s="29"/>
      <c r="U5360" s="17"/>
      <c r="V5360" s="2">
        <v>115</v>
      </c>
      <c r="Y5360" t="str">
        <f t="shared" si="341"/>
        <v/>
      </c>
      <c r="AA5360" t="str">
        <f t="shared" si="342"/>
        <v/>
      </c>
      <c r="AC5360" s="7"/>
      <c r="AD5360" t="s">
        <v>5784</v>
      </c>
      <c r="AE5360">
        <f t="shared" si="343"/>
        <v>0</v>
      </c>
      <c r="AG5360" s="2"/>
      <c r="AH5360" t="s">
        <v>5785</v>
      </c>
      <c r="AI5360" s="7" t="s">
        <v>4610</v>
      </c>
    </row>
    <row r="5361" spans="1:35" ht="11" customHeight="1" outlineLevel="1" x14ac:dyDescent="0.25">
      <c r="A5361" t="s">
        <v>5798</v>
      </c>
      <c r="C5361" s="2" t="s">
        <v>12974</v>
      </c>
      <c r="D5361" s="2">
        <v>112</v>
      </c>
      <c r="E5361" s="7">
        <v>1928</v>
      </c>
      <c r="F5361" s="5" t="s">
        <v>1689</v>
      </c>
      <c r="H5361" s="5" t="s">
        <v>1248</v>
      </c>
      <c r="I5361" s="6" t="s">
        <v>5784</v>
      </c>
      <c r="J5361" s="6" t="s">
        <v>6992</v>
      </c>
      <c r="K5361" s="17">
        <v>1</v>
      </c>
      <c r="L5361" s="17" t="s">
        <v>7732</v>
      </c>
      <c r="M5361" s="9"/>
      <c r="N5361" s="9"/>
      <c r="O5361" s="21"/>
      <c r="Q5361" s="29"/>
      <c r="U5361" s="17"/>
      <c r="V5361" s="2">
        <v>116</v>
      </c>
      <c r="Y5361" t="str">
        <f t="shared" si="341"/>
        <v/>
      </c>
      <c r="AA5361" t="str">
        <f t="shared" si="342"/>
        <v/>
      </c>
      <c r="AC5361" s="7"/>
      <c r="AD5361" t="s">
        <v>5784</v>
      </c>
      <c r="AE5361">
        <f t="shared" si="343"/>
        <v>0</v>
      </c>
      <c r="AG5361" s="2"/>
      <c r="AH5361" t="s">
        <v>5785</v>
      </c>
      <c r="AI5361" s="7" t="s">
        <v>4610</v>
      </c>
    </row>
    <row r="5362" spans="1:35" ht="11" customHeight="1" outlineLevel="1" x14ac:dyDescent="0.25">
      <c r="A5362" t="s">
        <v>5798</v>
      </c>
      <c r="C5362" s="2" t="s">
        <v>12974</v>
      </c>
      <c r="D5362" s="2">
        <v>113</v>
      </c>
      <c r="E5362" s="7">
        <v>1928</v>
      </c>
      <c r="F5362" s="5" t="s">
        <v>5296</v>
      </c>
      <c r="H5362" s="5" t="s">
        <v>3078</v>
      </c>
      <c r="I5362" s="6" t="s">
        <v>5784</v>
      </c>
      <c r="J5362" s="6" t="s">
        <v>6992</v>
      </c>
      <c r="K5362" s="17">
        <v>1</v>
      </c>
      <c r="L5362" s="17" t="s">
        <v>7732</v>
      </c>
      <c r="M5362" s="9"/>
      <c r="N5362" s="9"/>
      <c r="O5362" s="21"/>
      <c r="Q5362" s="29"/>
      <c r="U5362" s="17"/>
      <c r="V5362" s="2">
        <v>117</v>
      </c>
      <c r="Y5362" t="str">
        <f t="shared" si="341"/>
        <v/>
      </c>
      <c r="AA5362" t="str">
        <f t="shared" si="342"/>
        <v/>
      </c>
      <c r="AC5362" s="7"/>
      <c r="AD5362" t="s">
        <v>5784</v>
      </c>
      <c r="AE5362">
        <f t="shared" si="343"/>
        <v>0</v>
      </c>
      <c r="AG5362" s="2"/>
      <c r="AH5362" t="s">
        <v>5785</v>
      </c>
      <c r="AI5362" s="7" t="s">
        <v>4922</v>
      </c>
    </row>
    <row r="5363" spans="1:35" ht="11" customHeight="1" outlineLevel="1" x14ac:dyDescent="0.25">
      <c r="A5363" t="s">
        <v>5798</v>
      </c>
      <c r="C5363" s="2" t="s">
        <v>12974</v>
      </c>
      <c r="D5363" s="2">
        <v>153</v>
      </c>
      <c r="E5363" s="7">
        <v>1940</v>
      </c>
      <c r="F5363" s="5" t="s">
        <v>5240</v>
      </c>
      <c r="H5363" s="5" t="s">
        <v>4526</v>
      </c>
      <c r="I5363" s="6" t="s">
        <v>5784</v>
      </c>
      <c r="J5363" s="6" t="s">
        <v>13571</v>
      </c>
      <c r="K5363" s="17">
        <v>1</v>
      </c>
      <c r="L5363" s="17" t="s">
        <v>7732</v>
      </c>
      <c r="M5363" s="9"/>
      <c r="N5363" s="9"/>
      <c r="O5363" s="21"/>
      <c r="Q5363" s="29"/>
      <c r="U5363" s="17"/>
      <c r="V5363" s="2">
        <v>109</v>
      </c>
      <c r="Y5363" t="str">
        <f t="shared" si="341"/>
        <v/>
      </c>
      <c r="AA5363" t="str">
        <f t="shared" si="342"/>
        <v/>
      </c>
      <c r="AC5363" s="7"/>
      <c r="AD5363" t="s">
        <v>5784</v>
      </c>
      <c r="AE5363">
        <f t="shared" si="343"/>
        <v>0</v>
      </c>
      <c r="AG5363" s="2"/>
      <c r="AH5363" t="s">
        <v>5785</v>
      </c>
      <c r="AI5363" s="7" t="s">
        <v>4610</v>
      </c>
    </row>
    <row r="5364" spans="1:35" ht="11" customHeight="1" outlineLevel="1" x14ac:dyDescent="0.25">
      <c r="A5364" t="s">
        <v>5798</v>
      </c>
      <c r="C5364" s="2" t="s">
        <v>12974</v>
      </c>
      <c r="D5364" s="2">
        <v>154</v>
      </c>
      <c r="E5364" s="7">
        <v>1940</v>
      </c>
      <c r="F5364" s="5" t="s">
        <v>1346</v>
      </c>
      <c r="H5364" s="5" t="s">
        <v>4528</v>
      </c>
      <c r="I5364" s="6" t="s">
        <v>5784</v>
      </c>
      <c r="J5364" s="6" t="s">
        <v>13571</v>
      </c>
      <c r="K5364" s="17">
        <v>1</v>
      </c>
      <c r="L5364" s="17" t="s">
        <v>7730</v>
      </c>
      <c r="M5364" s="9">
        <v>0.2</v>
      </c>
      <c r="N5364" s="9"/>
      <c r="O5364" s="21"/>
      <c r="Q5364" s="29"/>
      <c r="U5364" s="17"/>
      <c r="V5364" s="2">
        <v>112</v>
      </c>
      <c r="Y5364" t="str">
        <f t="shared" si="341"/>
        <v/>
      </c>
      <c r="AA5364" t="str">
        <f t="shared" si="342"/>
        <v/>
      </c>
      <c r="AC5364" s="7"/>
      <c r="AD5364" t="s">
        <v>5784</v>
      </c>
      <c r="AE5364">
        <f t="shared" si="343"/>
        <v>0</v>
      </c>
      <c r="AG5364" s="2"/>
      <c r="AH5364" t="s">
        <v>5785</v>
      </c>
      <c r="AI5364" s="7" t="s">
        <v>4610</v>
      </c>
    </row>
    <row r="5365" spans="1:35" ht="11" customHeight="1" outlineLevel="1" x14ac:dyDescent="0.25">
      <c r="A5365" t="s">
        <v>5798</v>
      </c>
      <c r="C5365" s="2" t="s">
        <v>12974</v>
      </c>
      <c r="D5365" s="2">
        <v>155</v>
      </c>
      <c r="E5365" s="7">
        <v>1940</v>
      </c>
      <c r="F5365" s="5" t="s">
        <v>2621</v>
      </c>
      <c r="H5365" s="5" t="s">
        <v>4529</v>
      </c>
      <c r="I5365" s="6" t="s">
        <v>5784</v>
      </c>
      <c r="J5365" s="6" t="s">
        <v>13571</v>
      </c>
      <c r="K5365" s="17">
        <v>1</v>
      </c>
      <c r="L5365" s="17" t="s">
        <v>7732</v>
      </c>
      <c r="M5365" s="9"/>
      <c r="N5365" s="9"/>
      <c r="O5365" s="21"/>
      <c r="Q5365" s="29"/>
      <c r="U5365" s="17"/>
      <c r="V5365" s="2">
        <v>114</v>
      </c>
      <c r="Y5365" t="str">
        <f t="shared" si="341"/>
        <v/>
      </c>
      <c r="AA5365" t="str">
        <f t="shared" si="342"/>
        <v/>
      </c>
      <c r="AC5365" s="7"/>
      <c r="AD5365" t="s">
        <v>5784</v>
      </c>
      <c r="AE5365">
        <f t="shared" si="343"/>
        <v>0</v>
      </c>
      <c r="AG5365" s="2"/>
      <c r="AH5365" t="s">
        <v>5785</v>
      </c>
      <c r="AI5365" s="7" t="s">
        <v>4610</v>
      </c>
    </row>
    <row r="5366" spans="1:35" ht="11" customHeight="1" outlineLevel="1" x14ac:dyDescent="0.25">
      <c r="A5366" t="s">
        <v>5798</v>
      </c>
      <c r="C5366" s="2" t="s">
        <v>12974</v>
      </c>
      <c r="D5366" s="2">
        <v>156</v>
      </c>
      <c r="E5366" s="7">
        <v>1939</v>
      </c>
      <c r="F5366" s="5" t="s">
        <v>5296</v>
      </c>
      <c r="H5366" s="5" t="s">
        <v>5644</v>
      </c>
      <c r="I5366" s="6" t="s">
        <v>5784</v>
      </c>
      <c r="J5366" s="6" t="s">
        <v>13571</v>
      </c>
      <c r="K5366" s="17">
        <v>1</v>
      </c>
      <c r="L5366" s="17" t="s">
        <v>7732</v>
      </c>
      <c r="M5366" s="9"/>
      <c r="N5366" s="9"/>
      <c r="O5366" s="21"/>
      <c r="Q5366" s="29"/>
      <c r="U5366" s="17"/>
      <c r="V5366" s="2">
        <v>118</v>
      </c>
      <c r="Y5366" t="str">
        <f t="shared" si="341"/>
        <v/>
      </c>
      <c r="AA5366" t="str">
        <f t="shared" si="342"/>
        <v/>
      </c>
      <c r="AC5366" s="7"/>
      <c r="AD5366" t="s">
        <v>5784</v>
      </c>
      <c r="AE5366">
        <f t="shared" si="343"/>
        <v>0</v>
      </c>
      <c r="AG5366" s="2"/>
      <c r="AH5366" t="s">
        <v>5785</v>
      </c>
      <c r="AI5366" s="7" t="s">
        <v>4610</v>
      </c>
    </row>
    <row r="5367" spans="1:35" ht="11" customHeight="1" outlineLevel="1" x14ac:dyDescent="0.25">
      <c r="A5367" t="s">
        <v>5798</v>
      </c>
      <c r="C5367" s="2" t="s">
        <v>12974</v>
      </c>
      <c r="D5367" s="2">
        <v>166</v>
      </c>
      <c r="E5367" s="7">
        <v>1941</v>
      </c>
      <c r="F5367" s="5" t="s">
        <v>1654</v>
      </c>
      <c r="H5367" s="5" t="s">
        <v>4097</v>
      </c>
      <c r="I5367" s="6" t="s">
        <v>5784</v>
      </c>
      <c r="J5367" s="6" t="s">
        <v>17260</v>
      </c>
      <c r="K5367" s="17">
        <v>3</v>
      </c>
      <c r="L5367" s="17" t="s">
        <v>7732</v>
      </c>
      <c r="M5367" s="9"/>
      <c r="N5367" s="9"/>
      <c r="O5367" s="21"/>
      <c r="Q5367" s="29"/>
      <c r="U5367" s="17"/>
      <c r="V5367" s="2">
        <v>157</v>
      </c>
      <c r="Y5367" t="str">
        <f t="shared" si="341"/>
        <v/>
      </c>
      <c r="AA5367" t="str">
        <f t="shared" si="342"/>
        <v/>
      </c>
      <c r="AC5367" s="7"/>
      <c r="AD5367" t="s">
        <v>5784</v>
      </c>
      <c r="AE5367">
        <f t="shared" si="343"/>
        <v>0</v>
      </c>
      <c r="AG5367" s="2"/>
      <c r="AH5367" t="s">
        <v>5785</v>
      </c>
      <c r="AI5367" s="7" t="s">
        <v>4610</v>
      </c>
    </row>
    <row r="5368" spans="1:35" ht="11" customHeight="1" outlineLevel="1" x14ac:dyDescent="0.25">
      <c r="A5368" t="s">
        <v>5798</v>
      </c>
      <c r="C5368" s="2" t="s">
        <v>12974</v>
      </c>
      <c r="D5368" s="2">
        <v>167</v>
      </c>
      <c r="E5368" s="7">
        <v>1941</v>
      </c>
      <c r="F5368" s="5" t="s">
        <v>1836</v>
      </c>
      <c r="H5368" s="5" t="s">
        <v>1674</v>
      </c>
      <c r="I5368" s="6" t="s">
        <v>5784</v>
      </c>
      <c r="J5368" s="6" t="s">
        <v>17260</v>
      </c>
      <c r="K5368" s="17">
        <v>3</v>
      </c>
      <c r="L5368" s="17" t="s">
        <v>7730</v>
      </c>
      <c r="M5368" s="9">
        <v>1</v>
      </c>
      <c r="N5368" s="9"/>
      <c r="O5368" s="21"/>
      <c r="Q5368" s="29"/>
      <c r="U5368" s="17"/>
      <c r="V5368" s="2">
        <v>158</v>
      </c>
      <c r="Y5368" t="str">
        <f t="shared" si="341"/>
        <v/>
      </c>
      <c r="AA5368" t="str">
        <f t="shared" si="342"/>
        <v/>
      </c>
      <c r="AC5368" s="7"/>
      <c r="AD5368" t="s">
        <v>5784</v>
      </c>
      <c r="AE5368">
        <f t="shared" si="343"/>
        <v>0</v>
      </c>
      <c r="AG5368" s="2"/>
      <c r="AH5368" t="s">
        <v>5785</v>
      </c>
      <c r="AI5368" s="7" t="s">
        <v>4610</v>
      </c>
    </row>
    <row r="5369" spans="1:35" ht="11" customHeight="1" outlineLevel="1" x14ac:dyDescent="0.25">
      <c r="A5369" t="s">
        <v>5798</v>
      </c>
      <c r="C5369" s="2" t="s">
        <v>12974</v>
      </c>
      <c r="D5369" s="2">
        <v>173</v>
      </c>
      <c r="E5369" s="7">
        <v>1944</v>
      </c>
      <c r="F5369" s="5" t="s">
        <v>21898</v>
      </c>
      <c r="H5369" s="5" t="s">
        <v>5645</v>
      </c>
      <c r="I5369" s="6" t="s">
        <v>5784</v>
      </c>
      <c r="J5369" s="6" t="s">
        <v>17261</v>
      </c>
      <c r="K5369" s="17">
        <v>1</v>
      </c>
      <c r="L5369" s="17" t="s">
        <v>7732</v>
      </c>
      <c r="M5369" s="9"/>
      <c r="N5369" s="9"/>
      <c r="O5369" s="21"/>
      <c r="Q5369" s="29"/>
      <c r="U5369" s="17"/>
      <c r="V5369" s="2">
        <v>164</v>
      </c>
      <c r="Y5369" t="str">
        <f t="shared" si="341"/>
        <v/>
      </c>
      <c r="AA5369" t="str">
        <f t="shared" si="342"/>
        <v/>
      </c>
      <c r="AC5369" s="7"/>
      <c r="AD5369" t="s">
        <v>5784</v>
      </c>
      <c r="AE5369">
        <f t="shared" si="343"/>
        <v>0</v>
      </c>
      <c r="AG5369" s="2"/>
      <c r="AH5369" t="s">
        <v>5785</v>
      </c>
      <c r="AI5369" s="7" t="s">
        <v>4610</v>
      </c>
    </row>
    <row r="5370" spans="1:35" ht="11" customHeight="1" outlineLevel="1" x14ac:dyDescent="0.25">
      <c r="A5370" t="s">
        <v>5798</v>
      </c>
      <c r="C5370" s="2" t="s">
        <v>12974</v>
      </c>
      <c r="D5370" s="2">
        <v>174</v>
      </c>
      <c r="E5370" s="7">
        <v>1944</v>
      </c>
      <c r="F5370" s="5" t="s">
        <v>21899</v>
      </c>
      <c r="H5370" s="5" t="s">
        <v>6338</v>
      </c>
      <c r="I5370" s="6" t="s">
        <v>5784</v>
      </c>
      <c r="J5370" s="6" t="s">
        <v>17261</v>
      </c>
      <c r="K5370" s="17">
        <v>1</v>
      </c>
      <c r="L5370" s="17" t="s">
        <v>7732</v>
      </c>
      <c r="M5370" s="9"/>
      <c r="N5370" s="9"/>
      <c r="O5370" s="21"/>
      <c r="Q5370" s="29"/>
      <c r="U5370" s="17"/>
      <c r="V5370" s="2">
        <v>165</v>
      </c>
      <c r="Y5370" t="str">
        <f t="shared" si="341"/>
        <v/>
      </c>
      <c r="AA5370" t="str">
        <f t="shared" si="342"/>
        <v/>
      </c>
      <c r="AC5370" s="7"/>
      <c r="AD5370" t="s">
        <v>5784</v>
      </c>
      <c r="AE5370">
        <f t="shared" si="343"/>
        <v>0</v>
      </c>
      <c r="AG5370" s="2"/>
      <c r="AH5370" t="s">
        <v>5785</v>
      </c>
      <c r="AI5370" s="7" t="s">
        <v>4610</v>
      </c>
    </row>
    <row r="5371" spans="1:35" ht="11" customHeight="1" outlineLevel="1" x14ac:dyDescent="0.25">
      <c r="A5371" t="s">
        <v>5798</v>
      </c>
      <c r="C5371" s="2" t="s">
        <v>12974</v>
      </c>
      <c r="D5371" s="2">
        <v>175</v>
      </c>
      <c r="E5371" s="7">
        <v>1943</v>
      </c>
      <c r="F5371" s="5" t="s">
        <v>11437</v>
      </c>
      <c r="H5371" s="5" t="s">
        <v>4529</v>
      </c>
      <c r="I5371" s="6" t="s">
        <v>5784</v>
      </c>
      <c r="J5371" s="6" t="s">
        <v>17261</v>
      </c>
      <c r="K5371" s="17">
        <v>1</v>
      </c>
      <c r="L5371" s="17" t="s">
        <v>7732</v>
      </c>
      <c r="M5371" s="9"/>
      <c r="N5371" s="9"/>
      <c r="O5371" s="21"/>
      <c r="Q5371" s="29"/>
      <c r="U5371" s="17"/>
      <c r="V5371" s="2">
        <v>161</v>
      </c>
      <c r="Y5371" t="str">
        <f t="shared" si="341"/>
        <v/>
      </c>
      <c r="AA5371" t="str">
        <f t="shared" si="342"/>
        <v/>
      </c>
      <c r="AC5371" s="7"/>
      <c r="AD5371" t="s">
        <v>5784</v>
      </c>
      <c r="AE5371">
        <f t="shared" si="343"/>
        <v>0</v>
      </c>
      <c r="AG5371" s="2"/>
      <c r="AH5371" t="s">
        <v>5785</v>
      </c>
      <c r="AI5371" s="7" t="s">
        <v>4610</v>
      </c>
    </row>
    <row r="5372" spans="1:35" ht="11" customHeight="1" outlineLevel="1" x14ac:dyDescent="0.25">
      <c r="A5372" t="s">
        <v>5798</v>
      </c>
      <c r="C5372" s="2" t="s">
        <v>12974</v>
      </c>
      <c r="D5372" s="2">
        <v>176</v>
      </c>
      <c r="E5372" s="7">
        <v>1944</v>
      </c>
      <c r="F5372" s="5" t="s">
        <v>4160</v>
      </c>
      <c r="H5372" s="5" t="s">
        <v>4529</v>
      </c>
      <c r="I5372" s="6" t="s">
        <v>5784</v>
      </c>
      <c r="J5372" s="6" t="s">
        <v>17261</v>
      </c>
      <c r="K5372" s="17">
        <v>1</v>
      </c>
      <c r="L5372" s="17" t="s">
        <v>7732</v>
      </c>
      <c r="M5372" s="9"/>
      <c r="N5372" s="9"/>
      <c r="O5372" s="21"/>
      <c r="Q5372" s="29"/>
      <c r="U5372" s="17"/>
      <c r="V5372" s="2">
        <v>166</v>
      </c>
      <c r="Y5372" t="str">
        <f t="shared" si="341"/>
        <v/>
      </c>
      <c r="AA5372" t="str">
        <f t="shared" si="342"/>
        <v/>
      </c>
      <c r="AC5372" s="7"/>
      <c r="AD5372" t="s">
        <v>5784</v>
      </c>
      <c r="AE5372">
        <f t="shared" si="343"/>
        <v>0</v>
      </c>
      <c r="AG5372" s="2"/>
      <c r="AH5372" t="s">
        <v>5785</v>
      </c>
      <c r="AI5372" s="7" t="s">
        <v>4610</v>
      </c>
    </row>
    <row r="5373" spans="1:35" ht="11" customHeight="1" outlineLevel="1" x14ac:dyDescent="0.25">
      <c r="A5373" t="s">
        <v>5798</v>
      </c>
      <c r="C5373" s="2" t="s">
        <v>12974</v>
      </c>
      <c r="D5373" s="2" t="s">
        <v>5725</v>
      </c>
      <c r="E5373" s="7">
        <v>1944</v>
      </c>
      <c r="F5373" s="5" t="s">
        <v>6467</v>
      </c>
      <c r="H5373" s="5" t="s">
        <v>4529</v>
      </c>
      <c r="I5373" s="6" t="s">
        <v>5784</v>
      </c>
      <c r="J5373" s="6" t="s">
        <v>17261</v>
      </c>
      <c r="K5373" s="17">
        <v>1</v>
      </c>
      <c r="L5373" s="17" t="s">
        <v>7732</v>
      </c>
      <c r="M5373" s="9"/>
      <c r="N5373" s="9"/>
      <c r="O5373" s="21"/>
      <c r="Q5373" s="29"/>
      <c r="U5373" s="17"/>
      <c r="V5373" s="2" t="s">
        <v>5646</v>
      </c>
      <c r="X5373" t="s">
        <v>7732</v>
      </c>
      <c r="Y5373" t="str">
        <f t="shared" si="341"/>
        <v/>
      </c>
      <c r="AA5373" t="str">
        <f t="shared" si="342"/>
        <v/>
      </c>
      <c r="AC5373" s="7"/>
      <c r="AD5373" t="s">
        <v>5784</v>
      </c>
      <c r="AE5373">
        <f t="shared" si="343"/>
        <v>0</v>
      </c>
      <c r="AG5373" s="2"/>
      <c r="AH5373" t="s">
        <v>5785</v>
      </c>
      <c r="AI5373" s="7" t="s">
        <v>4620</v>
      </c>
    </row>
    <row r="5374" spans="1:35" ht="11" customHeight="1" outlineLevel="1" x14ac:dyDescent="0.25">
      <c r="A5374" t="s">
        <v>5798</v>
      </c>
      <c r="C5374" s="2" t="s">
        <v>12974</v>
      </c>
      <c r="D5374" s="2">
        <v>177</v>
      </c>
      <c r="E5374" s="7">
        <v>1943</v>
      </c>
      <c r="F5374" s="5" t="s">
        <v>21900</v>
      </c>
      <c r="H5374" s="5" t="s">
        <v>3078</v>
      </c>
      <c r="I5374" s="6" t="s">
        <v>5784</v>
      </c>
      <c r="J5374" s="6" t="s">
        <v>17261</v>
      </c>
      <c r="K5374" s="17">
        <v>1</v>
      </c>
      <c r="L5374" s="17" t="s">
        <v>7730</v>
      </c>
      <c r="M5374" s="9">
        <v>2.5</v>
      </c>
      <c r="N5374" s="9"/>
      <c r="O5374" s="21"/>
      <c r="Q5374" s="29"/>
      <c r="U5374" s="17"/>
      <c r="V5374" s="2">
        <v>162</v>
      </c>
      <c r="Y5374" t="str">
        <f t="shared" si="341"/>
        <v/>
      </c>
      <c r="AA5374" t="str">
        <f t="shared" si="342"/>
        <v/>
      </c>
      <c r="AC5374" s="7"/>
      <c r="AD5374" t="s">
        <v>5784</v>
      </c>
      <c r="AE5374">
        <f t="shared" si="343"/>
        <v>0</v>
      </c>
      <c r="AG5374" s="2"/>
      <c r="AH5374" t="s">
        <v>5785</v>
      </c>
      <c r="AI5374" s="7" t="s">
        <v>4610</v>
      </c>
    </row>
    <row r="5375" spans="1:35" ht="11" customHeight="1" outlineLevel="1" x14ac:dyDescent="0.25">
      <c r="A5375" t="s">
        <v>5798</v>
      </c>
      <c r="C5375" s="2" t="s">
        <v>12974</v>
      </c>
      <c r="D5375" s="2">
        <v>178</v>
      </c>
      <c r="E5375" s="7">
        <v>1943</v>
      </c>
      <c r="F5375" s="5" t="s">
        <v>21900</v>
      </c>
      <c r="H5375" s="5" t="s">
        <v>5644</v>
      </c>
      <c r="I5375" s="6" t="s">
        <v>5784</v>
      </c>
      <c r="J5375" s="6" t="s">
        <v>17261</v>
      </c>
      <c r="K5375" s="17">
        <v>1</v>
      </c>
      <c r="L5375" s="17" t="s">
        <v>7732</v>
      </c>
      <c r="M5375" s="9"/>
      <c r="N5375" s="9"/>
      <c r="O5375" s="21"/>
      <c r="Q5375" s="29"/>
      <c r="U5375" s="17"/>
      <c r="V5375" s="2">
        <v>163</v>
      </c>
      <c r="Y5375" t="str">
        <f t="shared" si="341"/>
        <v/>
      </c>
      <c r="AA5375" t="str">
        <f t="shared" si="342"/>
        <v/>
      </c>
      <c r="AC5375" s="7"/>
      <c r="AD5375" t="s">
        <v>5784</v>
      </c>
      <c r="AE5375">
        <f t="shared" si="343"/>
        <v>0</v>
      </c>
      <c r="AG5375" s="2"/>
      <c r="AH5375" t="s">
        <v>5785</v>
      </c>
      <c r="AI5375" s="7" t="s">
        <v>4610</v>
      </c>
    </row>
    <row r="5376" spans="1:35" ht="11" customHeight="1" outlineLevel="1" x14ac:dyDescent="0.25">
      <c r="A5376" t="s">
        <v>5798</v>
      </c>
      <c r="C5376" s="2" t="s">
        <v>12974</v>
      </c>
      <c r="D5376" s="2">
        <v>181</v>
      </c>
      <c r="E5376" s="7">
        <v>1944</v>
      </c>
      <c r="F5376" s="5" t="s">
        <v>6265</v>
      </c>
      <c r="H5376" s="5" t="s">
        <v>1674</v>
      </c>
      <c r="I5376" s="6" t="s">
        <v>5784</v>
      </c>
      <c r="J5376" s="6" t="s">
        <v>17262</v>
      </c>
      <c r="K5376" s="17">
        <v>3</v>
      </c>
      <c r="L5376" s="17" t="s">
        <v>7732</v>
      </c>
      <c r="M5376" s="9"/>
      <c r="N5376" s="9"/>
      <c r="O5376" s="21"/>
      <c r="Q5376" s="29"/>
      <c r="U5376" s="17"/>
      <c r="V5376" s="2" t="s">
        <v>7996</v>
      </c>
      <c r="Y5376" t="str">
        <f t="shared" si="341"/>
        <v/>
      </c>
      <c r="AA5376" t="str">
        <f t="shared" si="342"/>
        <v/>
      </c>
      <c r="AC5376" s="7"/>
      <c r="AD5376" t="s">
        <v>5784</v>
      </c>
      <c r="AE5376">
        <f t="shared" si="343"/>
        <v>0</v>
      </c>
      <c r="AG5376" s="2"/>
      <c r="AH5376" t="s">
        <v>5785</v>
      </c>
      <c r="AI5376" s="7" t="s">
        <v>4610</v>
      </c>
    </row>
    <row r="5377" spans="1:49" ht="11" customHeight="1" outlineLevel="1" x14ac:dyDescent="0.25">
      <c r="A5377" t="s">
        <v>5798</v>
      </c>
      <c r="C5377" s="2" t="s">
        <v>12974</v>
      </c>
      <c r="D5377" s="2">
        <v>182</v>
      </c>
      <c r="E5377" s="7">
        <v>1944</v>
      </c>
      <c r="F5377" s="5" t="s">
        <v>6266</v>
      </c>
      <c r="H5377" s="5" t="s">
        <v>2016</v>
      </c>
      <c r="I5377" s="6" t="s">
        <v>5784</v>
      </c>
      <c r="J5377" s="6" t="s">
        <v>17262</v>
      </c>
      <c r="K5377" s="17">
        <v>3</v>
      </c>
      <c r="L5377" s="17" t="s">
        <v>7732</v>
      </c>
      <c r="M5377" s="9"/>
      <c r="N5377" s="9"/>
      <c r="O5377" s="21"/>
      <c r="Q5377" s="29"/>
      <c r="U5377" s="17"/>
      <c r="V5377" s="2" t="s">
        <v>7997</v>
      </c>
      <c r="Y5377" t="str">
        <f t="shared" si="341"/>
        <v/>
      </c>
      <c r="AA5377" t="str">
        <f t="shared" si="342"/>
        <v/>
      </c>
      <c r="AC5377" s="7"/>
      <c r="AD5377" t="s">
        <v>5784</v>
      </c>
      <c r="AE5377">
        <f t="shared" si="343"/>
        <v>0</v>
      </c>
      <c r="AG5377" s="2"/>
      <c r="AH5377" t="s">
        <v>5785</v>
      </c>
      <c r="AI5377" s="7" t="s">
        <v>4610</v>
      </c>
    </row>
    <row r="5378" spans="1:49" ht="11" customHeight="1" outlineLevel="1" x14ac:dyDescent="0.25">
      <c r="A5378" t="s">
        <v>5798</v>
      </c>
      <c r="C5378" s="2" t="s">
        <v>12974</v>
      </c>
      <c r="D5378" s="2" t="s">
        <v>4062</v>
      </c>
      <c r="E5378" s="7">
        <v>1947</v>
      </c>
      <c r="F5378" s="5" t="s">
        <v>5138</v>
      </c>
      <c r="H5378" s="5" t="s">
        <v>4461</v>
      </c>
      <c r="I5378" s="6" t="s">
        <v>5784</v>
      </c>
      <c r="J5378" s="6"/>
      <c r="K5378" s="17">
        <v>3</v>
      </c>
      <c r="L5378" s="17" t="s">
        <v>7730</v>
      </c>
      <c r="M5378" s="9">
        <v>0.5</v>
      </c>
      <c r="N5378" s="9"/>
      <c r="O5378" s="21"/>
      <c r="Q5378" s="29"/>
      <c r="U5378" s="17"/>
      <c r="V5378" s="2" t="s">
        <v>5210</v>
      </c>
      <c r="Y5378" t="str">
        <f t="shared" si="341"/>
        <v/>
      </c>
      <c r="AA5378" t="str">
        <f t="shared" si="342"/>
        <v/>
      </c>
      <c r="AC5378" s="7"/>
      <c r="AD5378" t="s">
        <v>5784</v>
      </c>
      <c r="AE5378">
        <f t="shared" si="343"/>
        <v>0</v>
      </c>
      <c r="AG5378" s="2"/>
      <c r="AH5378" t="s">
        <v>5785</v>
      </c>
      <c r="AI5378" s="7" t="s">
        <v>4610</v>
      </c>
    </row>
    <row r="5379" spans="1:49" ht="11" customHeight="1" outlineLevel="1" x14ac:dyDescent="0.25">
      <c r="A5379" t="s">
        <v>5798</v>
      </c>
      <c r="C5379" s="2" t="s">
        <v>12974</v>
      </c>
      <c r="D5379" s="2" t="s">
        <v>4062</v>
      </c>
      <c r="E5379" s="7">
        <v>1947</v>
      </c>
      <c r="F5379" s="5" t="s">
        <v>5279</v>
      </c>
      <c r="H5379" s="5" t="s">
        <v>5212</v>
      </c>
      <c r="I5379" s="6" t="s">
        <v>5784</v>
      </c>
      <c r="J5379" s="6"/>
      <c r="K5379" s="17">
        <v>3</v>
      </c>
      <c r="L5379" s="17" t="s">
        <v>7730</v>
      </c>
      <c r="M5379" s="9">
        <v>0.5</v>
      </c>
      <c r="N5379" s="9"/>
      <c r="O5379" s="21"/>
      <c r="Q5379" s="29"/>
      <c r="U5379" s="17"/>
      <c r="V5379" s="2" t="s">
        <v>5211</v>
      </c>
      <c r="Y5379" t="str">
        <f t="shared" si="341"/>
        <v/>
      </c>
      <c r="AA5379" t="str">
        <f t="shared" si="342"/>
        <v/>
      </c>
      <c r="AC5379" s="7"/>
      <c r="AD5379" t="s">
        <v>5784</v>
      </c>
      <c r="AE5379">
        <f t="shared" si="343"/>
        <v>0</v>
      </c>
      <c r="AG5379" s="2"/>
      <c r="AH5379" t="s">
        <v>5785</v>
      </c>
      <c r="AI5379" s="7" t="s">
        <v>4610</v>
      </c>
    </row>
    <row r="5380" spans="1:49" ht="11" customHeight="1" outlineLevel="1" x14ac:dyDescent="0.25">
      <c r="A5380" t="s">
        <v>5798</v>
      </c>
      <c r="C5380" s="2" t="s">
        <v>12974</v>
      </c>
      <c r="D5380" s="2" t="s">
        <v>4062</v>
      </c>
      <c r="E5380" s="7">
        <v>1947</v>
      </c>
      <c r="F5380" s="5" t="s">
        <v>3421</v>
      </c>
      <c r="H5380" s="5" t="s">
        <v>5214</v>
      </c>
      <c r="I5380" s="6" t="s">
        <v>5784</v>
      </c>
      <c r="J5380" s="6"/>
      <c r="K5380" s="17">
        <v>3</v>
      </c>
      <c r="L5380" s="17" t="s">
        <v>7730</v>
      </c>
      <c r="M5380" s="9">
        <v>0.5</v>
      </c>
      <c r="N5380" s="9"/>
      <c r="O5380" s="21"/>
      <c r="Q5380" s="29"/>
      <c r="U5380" s="17"/>
      <c r="V5380" s="2" t="s">
        <v>5213</v>
      </c>
      <c r="Y5380" t="str">
        <f t="shared" si="341"/>
        <v/>
      </c>
      <c r="AA5380" t="str">
        <f t="shared" si="342"/>
        <v/>
      </c>
      <c r="AC5380" s="7"/>
      <c r="AD5380" t="s">
        <v>5784</v>
      </c>
      <c r="AE5380">
        <f t="shared" si="343"/>
        <v>0</v>
      </c>
      <c r="AG5380" s="2"/>
      <c r="AH5380" t="s">
        <v>5785</v>
      </c>
      <c r="AI5380" s="7" t="s">
        <v>4610</v>
      </c>
    </row>
    <row r="5381" spans="1:49" ht="11" customHeight="1" outlineLevel="1" x14ac:dyDescent="0.25">
      <c r="A5381" t="s">
        <v>5798</v>
      </c>
      <c r="C5381" s="2" t="s">
        <v>12974</v>
      </c>
      <c r="D5381" s="2" t="s">
        <v>4062</v>
      </c>
      <c r="E5381" s="7">
        <v>1947</v>
      </c>
      <c r="F5381" s="5" t="s">
        <v>1654</v>
      </c>
      <c r="H5381" s="5" t="s">
        <v>3830</v>
      </c>
      <c r="I5381" s="6" t="s">
        <v>5784</v>
      </c>
      <c r="J5381" s="6"/>
      <c r="K5381" s="17">
        <v>3</v>
      </c>
      <c r="L5381" s="17" t="s">
        <v>7730</v>
      </c>
      <c r="M5381" s="9">
        <v>0.5</v>
      </c>
      <c r="N5381" s="9"/>
      <c r="O5381" s="21"/>
      <c r="Q5381" s="29"/>
      <c r="U5381" s="17"/>
      <c r="V5381" s="2" t="s">
        <v>5215</v>
      </c>
      <c r="Y5381" t="str">
        <f t="shared" si="341"/>
        <v/>
      </c>
      <c r="AA5381" t="str">
        <f t="shared" si="342"/>
        <v/>
      </c>
      <c r="AC5381" s="7"/>
      <c r="AD5381" t="s">
        <v>5784</v>
      </c>
      <c r="AE5381">
        <f t="shared" si="343"/>
        <v>0</v>
      </c>
      <c r="AG5381" s="2"/>
      <c r="AH5381" t="s">
        <v>5785</v>
      </c>
      <c r="AI5381" s="7" t="s">
        <v>4610</v>
      </c>
    </row>
    <row r="5382" spans="1:49" ht="11" customHeight="1" outlineLevel="1" x14ac:dyDescent="0.25">
      <c r="A5382" t="s">
        <v>5798</v>
      </c>
      <c r="C5382" s="2" t="s">
        <v>12974</v>
      </c>
      <c r="D5382" s="2" t="s">
        <v>4062</v>
      </c>
      <c r="E5382" s="7">
        <v>1947</v>
      </c>
      <c r="F5382" s="5" t="s">
        <v>5694</v>
      </c>
      <c r="H5382" s="5" t="s">
        <v>5482</v>
      </c>
      <c r="I5382" s="6" t="s">
        <v>5784</v>
      </c>
      <c r="J5382" s="6"/>
      <c r="K5382" s="17">
        <v>3</v>
      </c>
      <c r="L5382" s="17" t="s">
        <v>7732</v>
      </c>
      <c r="M5382" s="9"/>
      <c r="N5382" s="9"/>
      <c r="O5382" s="21"/>
      <c r="Q5382" s="29"/>
      <c r="U5382" s="17"/>
      <c r="V5382" s="2" t="s">
        <v>4438</v>
      </c>
      <c r="Y5382" t="str">
        <f t="shared" si="341"/>
        <v/>
      </c>
      <c r="AA5382" t="str">
        <f t="shared" si="342"/>
        <v/>
      </c>
      <c r="AC5382" s="7"/>
      <c r="AD5382" t="s">
        <v>5784</v>
      </c>
      <c r="AE5382">
        <f t="shared" si="343"/>
        <v>0</v>
      </c>
      <c r="AG5382" s="2"/>
      <c r="AH5382" t="s">
        <v>5785</v>
      </c>
      <c r="AI5382" s="7" t="s">
        <v>4610</v>
      </c>
    </row>
    <row r="5383" spans="1:49" ht="11" customHeight="1" outlineLevel="1" x14ac:dyDescent="0.25">
      <c r="A5383" t="s">
        <v>5798</v>
      </c>
      <c r="C5383" s="2" t="s">
        <v>12974</v>
      </c>
      <c r="D5383" s="2" t="s">
        <v>4062</v>
      </c>
      <c r="E5383" s="7">
        <v>1947</v>
      </c>
      <c r="F5383" s="5" t="s">
        <v>107</v>
      </c>
      <c r="H5383" s="5" t="s">
        <v>6483</v>
      </c>
      <c r="I5383" s="6" t="s">
        <v>5784</v>
      </c>
      <c r="J5383" s="6"/>
      <c r="K5383" s="17">
        <v>3</v>
      </c>
      <c r="L5383" s="17" t="s">
        <v>7732</v>
      </c>
      <c r="M5383" s="9"/>
      <c r="N5383" s="9"/>
      <c r="O5383" s="21"/>
      <c r="Q5383" s="29"/>
      <c r="U5383" s="17"/>
      <c r="V5383" s="2" t="s">
        <v>4439</v>
      </c>
      <c r="Y5383" t="str">
        <f t="shared" si="341"/>
        <v/>
      </c>
      <c r="AA5383" t="str">
        <f t="shared" si="342"/>
        <v/>
      </c>
      <c r="AC5383" s="7"/>
      <c r="AD5383" t="s">
        <v>5784</v>
      </c>
      <c r="AE5383">
        <f t="shared" si="343"/>
        <v>0</v>
      </c>
      <c r="AG5383" s="2"/>
      <c r="AH5383" t="s">
        <v>5785</v>
      </c>
      <c r="AI5383" s="7" t="s">
        <v>4610</v>
      </c>
    </row>
    <row r="5384" spans="1:49" ht="11" customHeight="1" outlineLevel="1" x14ac:dyDescent="0.25">
      <c r="A5384" t="s">
        <v>5798</v>
      </c>
      <c r="C5384" s="2" t="s">
        <v>12974</v>
      </c>
      <c r="D5384" s="2" t="s">
        <v>4062</v>
      </c>
      <c r="E5384" s="7">
        <v>1947</v>
      </c>
      <c r="F5384" s="5" t="s">
        <v>4441</v>
      </c>
      <c r="H5384" s="5" t="s">
        <v>3966</v>
      </c>
      <c r="I5384" s="6" t="s">
        <v>5784</v>
      </c>
      <c r="J5384" s="6"/>
      <c r="K5384" s="17">
        <v>3</v>
      </c>
      <c r="L5384" s="17" t="s">
        <v>7732</v>
      </c>
      <c r="M5384" s="9"/>
      <c r="N5384" s="9"/>
      <c r="O5384" s="21"/>
      <c r="Q5384" s="29"/>
      <c r="U5384" s="17"/>
      <c r="V5384" s="2" t="s">
        <v>4440</v>
      </c>
      <c r="Y5384" t="str">
        <f t="shared" si="341"/>
        <v/>
      </c>
      <c r="AA5384" t="str">
        <f t="shared" si="342"/>
        <v/>
      </c>
      <c r="AC5384" s="7"/>
      <c r="AD5384" t="s">
        <v>5784</v>
      </c>
      <c r="AE5384">
        <f t="shared" si="343"/>
        <v>0</v>
      </c>
      <c r="AG5384" s="2"/>
      <c r="AH5384" t="s">
        <v>5785</v>
      </c>
      <c r="AI5384" s="7" t="s">
        <v>4610</v>
      </c>
    </row>
    <row r="5385" spans="1:49" ht="11" customHeight="1" outlineLevel="1" x14ac:dyDescent="0.25">
      <c r="A5385" t="s">
        <v>5798</v>
      </c>
      <c r="C5385" s="2" t="s">
        <v>12974</v>
      </c>
      <c r="D5385" s="2" t="s">
        <v>4062</v>
      </c>
      <c r="E5385" s="7">
        <v>1947</v>
      </c>
      <c r="F5385" s="5" t="s">
        <v>5696</v>
      </c>
      <c r="H5385" s="5" t="s">
        <v>6704</v>
      </c>
      <c r="I5385" s="6" t="s">
        <v>5784</v>
      </c>
      <c r="J5385" s="6"/>
      <c r="K5385" s="17">
        <v>3</v>
      </c>
      <c r="L5385" s="17" t="s">
        <v>7732</v>
      </c>
      <c r="M5385" s="9"/>
      <c r="N5385" s="9"/>
      <c r="O5385" s="21"/>
      <c r="Q5385" s="29"/>
      <c r="U5385" s="17"/>
      <c r="V5385" s="2" t="s">
        <v>4442</v>
      </c>
      <c r="Y5385" t="str">
        <f t="shared" si="341"/>
        <v/>
      </c>
      <c r="AA5385" t="str">
        <f t="shared" si="342"/>
        <v/>
      </c>
      <c r="AC5385" s="7"/>
      <c r="AD5385" t="s">
        <v>5784</v>
      </c>
      <c r="AE5385">
        <f t="shared" si="343"/>
        <v>0</v>
      </c>
      <c r="AG5385" s="2"/>
      <c r="AH5385" t="s">
        <v>5785</v>
      </c>
      <c r="AI5385" s="7" t="s">
        <v>4922</v>
      </c>
    </row>
    <row r="5386" spans="1:49" ht="11" customHeight="1" outlineLevel="1" x14ac:dyDescent="0.25">
      <c r="A5386" t="s">
        <v>5798</v>
      </c>
      <c r="C5386" s="2" t="s">
        <v>12974</v>
      </c>
      <c r="D5386" s="2" t="s">
        <v>4062</v>
      </c>
      <c r="E5386" s="7">
        <v>1947</v>
      </c>
      <c r="F5386" s="5" t="s">
        <v>3437</v>
      </c>
      <c r="H5386" s="5" t="s">
        <v>3831</v>
      </c>
      <c r="I5386" s="6" t="s">
        <v>5784</v>
      </c>
      <c r="J5386" s="6"/>
      <c r="K5386" s="17">
        <v>3</v>
      </c>
      <c r="L5386" s="17" t="s">
        <v>7732</v>
      </c>
      <c r="M5386" s="9"/>
      <c r="N5386" s="9"/>
      <c r="O5386" s="21"/>
      <c r="Q5386" s="29"/>
      <c r="U5386" s="17"/>
      <c r="V5386" s="2" t="s">
        <v>4443</v>
      </c>
      <c r="Y5386" t="str">
        <f t="shared" si="341"/>
        <v/>
      </c>
      <c r="AA5386" t="str">
        <f t="shared" si="342"/>
        <v/>
      </c>
      <c r="AC5386" s="7"/>
      <c r="AD5386" t="s">
        <v>5784</v>
      </c>
      <c r="AE5386">
        <f t="shared" si="343"/>
        <v>0</v>
      </c>
      <c r="AG5386" s="2"/>
      <c r="AH5386" t="s">
        <v>5785</v>
      </c>
      <c r="AI5386" s="7" t="s">
        <v>4922</v>
      </c>
    </row>
    <row r="5387" spans="1:49" ht="11" customHeight="1" outlineLevel="1" x14ac:dyDescent="0.25">
      <c r="A5387" t="s">
        <v>5798</v>
      </c>
      <c r="C5387" s="2" t="s">
        <v>12974</v>
      </c>
      <c r="D5387" s="2" t="s">
        <v>4062</v>
      </c>
      <c r="E5387" s="7">
        <v>1947</v>
      </c>
      <c r="F5387" s="5" t="s">
        <v>5761</v>
      </c>
      <c r="H5387" s="5" t="s">
        <v>3172</v>
      </c>
      <c r="I5387" s="6" t="s">
        <v>5784</v>
      </c>
      <c r="J5387" s="6"/>
      <c r="K5387" s="17">
        <v>3</v>
      </c>
      <c r="L5387" s="17" t="s">
        <v>7732</v>
      </c>
      <c r="M5387" s="9"/>
      <c r="N5387" s="9"/>
      <c r="O5387" s="21"/>
      <c r="Q5387" s="29"/>
      <c r="U5387" s="17"/>
      <c r="V5387" s="2" t="s">
        <v>4444</v>
      </c>
      <c r="Y5387" t="str">
        <f t="shared" si="341"/>
        <v/>
      </c>
      <c r="AA5387" t="str">
        <f t="shared" si="342"/>
        <v/>
      </c>
      <c r="AC5387" s="7"/>
      <c r="AD5387" t="s">
        <v>5784</v>
      </c>
      <c r="AE5387">
        <f t="shared" si="343"/>
        <v>0</v>
      </c>
      <c r="AG5387" s="2"/>
      <c r="AH5387" t="s">
        <v>5785</v>
      </c>
      <c r="AI5387" s="7" t="s">
        <v>4922</v>
      </c>
    </row>
    <row r="5388" spans="1:49" ht="11" customHeight="1" x14ac:dyDescent="0.25">
      <c r="A5388" t="s">
        <v>16590</v>
      </c>
      <c r="B5388" t="s">
        <v>16591</v>
      </c>
      <c r="C5388" s="2" t="s">
        <v>12974</v>
      </c>
      <c r="E5388" s="7"/>
      <c r="F5388" s="5"/>
      <c r="H5388" s="5"/>
      <c r="I5388" s="6"/>
      <c r="J5388" s="6"/>
      <c r="K5388" s="17"/>
      <c r="L5388" s="17"/>
      <c r="M5388" s="9"/>
      <c r="N5388" s="9">
        <f>SUM(M5389:M5547)</f>
        <v>94.25</v>
      </c>
      <c r="O5388" s="21">
        <v>1734</v>
      </c>
      <c r="P5388">
        <f>COUNTIF(L5389:L5547,"*")</f>
        <v>159</v>
      </c>
      <c r="Q5388" s="29">
        <f>P5388/O5388</f>
        <v>9.1695501730103809E-2</v>
      </c>
      <c r="R5388">
        <f>COUNTIF(L5389:L5547,"Y")+COUNTIF(L5389:L5547,"S")</f>
        <v>68</v>
      </c>
      <c r="U5388" s="17" t="s">
        <v>7730</v>
      </c>
      <c r="V5388" s="2"/>
      <c r="W5388" t="s">
        <v>18398</v>
      </c>
      <c r="Y5388" t="str">
        <f t="shared" si="341"/>
        <v/>
      </c>
      <c r="AA5388" t="str">
        <f t="shared" si="342"/>
        <v/>
      </c>
      <c r="AC5388" s="7"/>
      <c r="AF5388">
        <f>COUNTIF(AE5389:AE5547,"1")</f>
        <v>1</v>
      </c>
      <c r="AG5388" s="2"/>
      <c r="AI5388" s="7"/>
      <c r="AJ5388">
        <f>COUNTIF($K5389:$K5547,"1")-COUNTIFS($K5389:$K5547,"1",$L5389:$L5547,"V")</f>
        <v>37</v>
      </c>
      <c r="AK5388">
        <f>COUNTIFS($K5389:$K5547,"1",$L5389:$L5547,"Y")+COUNTIFS($K5389:$K5547,"1",$L5389:$L5547,"s")</f>
        <v>18</v>
      </c>
      <c r="AL5388">
        <f>COUNTIF($K5389:$K5547,"2")-COUNTIFS($K5389:$K5547,"2",$L5389:$L5547,"V")</f>
        <v>1</v>
      </c>
      <c r="AM5388">
        <f>COUNTIFS($K5389:$K5547,"2",$L5389:$L5547,"Y")+COUNTIFS($K5389:$K5547,"2",$L5389:$L5547,"s")</f>
        <v>0</v>
      </c>
      <c r="AN5388">
        <f>COUNTIF($K5389:$K5547,"3")-COUNTIFS($K5389:$K5547,"3",$L5389:$L5547,"V")</f>
        <v>88</v>
      </c>
      <c r="AO5388">
        <f>COUNTIFS($K5389:$K5547,"3",$L5389:$L5547,"Y")+COUNTIFS($K5389:$K5547,"3",$L5389:$L5547,"s")</f>
        <v>44</v>
      </c>
      <c r="AP5388">
        <f>COUNTIF($K5389:$K5547,"4")-COUNTIFS($K5389:$K5547,"4",$L5389:$L5547,"V")</f>
        <v>2</v>
      </c>
      <c r="AQ5388">
        <f>COUNTIFS($K5389:$K5547,"4",$L5389:$L5547,"Y")+COUNTIFS($K5389:$K5547,"4",$L5389:$L5547,"s")</f>
        <v>1</v>
      </c>
      <c r="AR5388">
        <f>COUNTIF($K5389:$K5547,"5")-COUNTIFS($K5389:$K5547,"5",$L5389:$L5547,"V")</f>
        <v>13</v>
      </c>
      <c r="AS5388">
        <f>COUNTIFS($K5389:$K5547,"5",$L5389:$L5547,"Y")+COUNTIFS($K5389:$K5547,"5",$L5389:$L5547,"s")</f>
        <v>5</v>
      </c>
      <c r="AT5388">
        <f>COUNTIF($K5389:$K5547,"6")-COUNTIFS($K5389:$K5547,"6",$L5389:$L5547,"V")</f>
        <v>0</v>
      </c>
      <c r="AU5388">
        <f>COUNTIFS($K5389:$K5547,"6",$L5389:$L5547,"Y")+COUNTIFS($K5389:$K5547,"6",$L5389:$L5547,"s")</f>
        <v>0</v>
      </c>
      <c r="AV5388">
        <f>COUNTIF($K5389:$K5547,"7")-COUNTIFS($K5389:$K5547,"7",$L5389:$L5547,"V")</f>
        <v>0</v>
      </c>
      <c r="AW5388">
        <f>COUNTIFS($K5389:$K5547,"7",$L5389:$L5547,"Y")+COUNTIFS($K5389:$K5547,"7",$L5389:$L5547,"s")</f>
        <v>0</v>
      </c>
    </row>
    <row r="5389" spans="1:49" ht="11" customHeight="1" outlineLevel="1" x14ac:dyDescent="0.25">
      <c r="A5389" t="s">
        <v>4445</v>
      </c>
      <c r="C5389" s="2" t="s">
        <v>12974</v>
      </c>
      <c r="D5389" s="2">
        <v>1</v>
      </c>
      <c r="E5389" s="7">
        <v>1871</v>
      </c>
      <c r="F5389" s="5" t="s">
        <v>6383</v>
      </c>
      <c r="H5389" s="5" t="s">
        <v>651</v>
      </c>
      <c r="I5389" s="6" t="s">
        <v>4149</v>
      </c>
      <c r="J5389" s="6" t="s">
        <v>10701</v>
      </c>
      <c r="K5389" s="17">
        <v>3</v>
      </c>
      <c r="L5389" s="17" t="s">
        <v>7730</v>
      </c>
      <c r="M5389" s="9">
        <v>0.8</v>
      </c>
      <c r="N5389" s="9"/>
      <c r="O5389" s="21"/>
      <c r="Q5389" s="29"/>
      <c r="U5389" s="17"/>
      <c r="V5389" s="2">
        <v>1</v>
      </c>
      <c r="Y5389" t="str">
        <f t="shared" si="341"/>
        <v/>
      </c>
      <c r="AA5389" t="str">
        <f t="shared" si="342"/>
        <v/>
      </c>
      <c r="AC5389" s="7"/>
      <c r="AD5389" t="s">
        <v>4149</v>
      </c>
      <c r="AE5389">
        <f t="shared" ref="AE5389:AE5420" si="344">COUNTIF(I5389,"*Fuji*")</f>
        <v>0</v>
      </c>
      <c r="AG5389" s="2"/>
      <c r="AH5389" t="s">
        <v>4150</v>
      </c>
      <c r="AI5389" s="7" t="s">
        <v>4610</v>
      </c>
    </row>
    <row r="5390" spans="1:49" ht="11" customHeight="1" outlineLevel="1" x14ac:dyDescent="0.25">
      <c r="A5390" t="s">
        <v>4445</v>
      </c>
      <c r="C5390" s="2" t="s">
        <v>12974</v>
      </c>
      <c r="D5390" s="2" t="s">
        <v>4685</v>
      </c>
      <c r="E5390" s="7">
        <v>1871</v>
      </c>
      <c r="F5390" s="5" t="s">
        <v>21901</v>
      </c>
      <c r="H5390" s="5" t="s">
        <v>651</v>
      </c>
      <c r="I5390" s="6" t="s">
        <v>4149</v>
      </c>
      <c r="J5390" s="6" t="s">
        <v>10701</v>
      </c>
      <c r="K5390" s="17">
        <v>3</v>
      </c>
      <c r="L5390" s="17" t="s">
        <v>20075</v>
      </c>
      <c r="M5390" s="9"/>
      <c r="N5390" s="9"/>
      <c r="O5390" s="21"/>
      <c r="Q5390" s="29"/>
      <c r="U5390" s="17"/>
      <c r="V5390" s="2" t="s">
        <v>4685</v>
      </c>
      <c r="Y5390" t="str">
        <f t="shared" si="341"/>
        <v/>
      </c>
      <c r="AA5390" t="str">
        <f t="shared" si="342"/>
        <v/>
      </c>
      <c r="AC5390" s="7"/>
      <c r="AD5390" t="s">
        <v>4149</v>
      </c>
      <c r="AE5390">
        <f t="shared" si="344"/>
        <v>0</v>
      </c>
      <c r="AG5390" s="2"/>
      <c r="AH5390" t="s">
        <v>4150</v>
      </c>
      <c r="AI5390" s="7" t="s">
        <v>4922</v>
      </c>
    </row>
    <row r="5391" spans="1:49" ht="11" customHeight="1" outlineLevel="1" x14ac:dyDescent="0.25">
      <c r="A5391" t="s">
        <v>4445</v>
      </c>
      <c r="C5391" s="2" t="s">
        <v>12974</v>
      </c>
      <c r="D5391" s="2" t="s">
        <v>3967</v>
      </c>
      <c r="E5391" s="7">
        <v>1871</v>
      </c>
      <c r="F5391" s="5" t="s">
        <v>21902</v>
      </c>
      <c r="H5391" s="5" t="s">
        <v>651</v>
      </c>
      <c r="I5391" s="6" t="s">
        <v>4149</v>
      </c>
      <c r="J5391" s="6" t="s">
        <v>10701</v>
      </c>
      <c r="K5391" s="17">
        <v>3</v>
      </c>
      <c r="L5391" s="17" t="s">
        <v>20075</v>
      </c>
      <c r="M5391" s="9"/>
      <c r="N5391" s="9"/>
      <c r="O5391" s="21"/>
      <c r="Q5391" s="29"/>
      <c r="U5391" s="17"/>
      <c r="V5391" s="2" t="s">
        <v>3967</v>
      </c>
      <c r="X5391" t="s">
        <v>7732</v>
      </c>
      <c r="Y5391" t="str">
        <f t="shared" si="341"/>
        <v/>
      </c>
      <c r="AA5391" t="str">
        <f t="shared" si="342"/>
        <v/>
      </c>
      <c r="AC5391" s="7"/>
      <c r="AD5391" t="s">
        <v>4149</v>
      </c>
      <c r="AE5391">
        <f t="shared" si="344"/>
        <v>0</v>
      </c>
      <c r="AG5391" s="2"/>
      <c r="AH5391" t="s">
        <v>4150</v>
      </c>
      <c r="AI5391" s="7" t="s">
        <v>4620</v>
      </c>
    </row>
    <row r="5392" spans="1:49" ht="11" customHeight="1" outlineLevel="1" x14ac:dyDescent="0.25">
      <c r="A5392" t="s">
        <v>4445</v>
      </c>
      <c r="C5392" s="2" t="s">
        <v>12974</v>
      </c>
      <c r="D5392" s="2">
        <v>2</v>
      </c>
      <c r="E5392" s="7">
        <v>1871</v>
      </c>
      <c r="F5392" s="5" t="s">
        <v>5139</v>
      </c>
      <c r="H5392" s="5" t="s">
        <v>4730</v>
      </c>
      <c r="I5392" s="6" t="s">
        <v>4149</v>
      </c>
      <c r="J5392" s="6" t="s">
        <v>10701</v>
      </c>
      <c r="K5392" s="17">
        <v>3</v>
      </c>
      <c r="L5392" s="17" t="s">
        <v>7732</v>
      </c>
      <c r="M5392" s="9"/>
      <c r="N5392" s="9"/>
      <c r="O5392" s="21"/>
      <c r="Q5392" s="29"/>
      <c r="U5392" s="17"/>
      <c r="V5392" s="2">
        <v>2</v>
      </c>
      <c r="Y5392" t="str">
        <f t="shared" si="341"/>
        <v/>
      </c>
      <c r="AA5392" t="str">
        <f t="shared" si="342"/>
        <v/>
      </c>
      <c r="AC5392" s="7"/>
      <c r="AD5392" t="s">
        <v>4149</v>
      </c>
      <c r="AE5392">
        <f t="shared" si="344"/>
        <v>0</v>
      </c>
      <c r="AG5392" s="2"/>
      <c r="AH5392" t="s">
        <v>4150</v>
      </c>
      <c r="AI5392" s="7" t="s">
        <v>4922</v>
      </c>
    </row>
    <row r="5393" spans="1:35" ht="11" customHeight="1" outlineLevel="1" x14ac:dyDescent="0.25">
      <c r="A5393" t="s">
        <v>4445</v>
      </c>
      <c r="C5393" s="2" t="s">
        <v>12974</v>
      </c>
      <c r="D5393" s="2" t="s">
        <v>4731</v>
      </c>
      <c r="E5393" s="7">
        <v>1871</v>
      </c>
      <c r="F5393" s="5" t="s">
        <v>21903</v>
      </c>
      <c r="H5393" s="5" t="s">
        <v>4730</v>
      </c>
      <c r="I5393" s="6" t="s">
        <v>4149</v>
      </c>
      <c r="J5393" s="6" t="s">
        <v>10701</v>
      </c>
      <c r="K5393" s="17">
        <v>3</v>
      </c>
      <c r="L5393" s="17" t="s">
        <v>20075</v>
      </c>
      <c r="M5393" s="9"/>
      <c r="N5393" s="9"/>
      <c r="O5393" s="21"/>
      <c r="Q5393" s="29"/>
      <c r="U5393" s="17"/>
      <c r="V5393" s="2" t="s">
        <v>4731</v>
      </c>
      <c r="X5393" t="s">
        <v>7732</v>
      </c>
      <c r="Y5393" t="str">
        <f t="shared" si="341"/>
        <v/>
      </c>
      <c r="AA5393" t="str">
        <f t="shared" si="342"/>
        <v/>
      </c>
      <c r="AC5393" s="7"/>
      <c r="AD5393" t="s">
        <v>4149</v>
      </c>
      <c r="AE5393">
        <f t="shared" si="344"/>
        <v>0</v>
      </c>
      <c r="AG5393" s="2"/>
      <c r="AH5393" t="s">
        <v>4150</v>
      </c>
      <c r="AI5393" s="7" t="s">
        <v>4620</v>
      </c>
    </row>
    <row r="5394" spans="1:35" ht="11" customHeight="1" outlineLevel="1" x14ac:dyDescent="0.25">
      <c r="A5394" t="s">
        <v>4445</v>
      </c>
      <c r="C5394" s="2" t="s">
        <v>12974</v>
      </c>
      <c r="D5394" s="2" t="s">
        <v>3969</v>
      </c>
      <c r="E5394" s="7">
        <v>1871</v>
      </c>
      <c r="F5394" s="5" t="s">
        <v>21904</v>
      </c>
      <c r="H5394" s="5" t="s">
        <v>4730</v>
      </c>
      <c r="I5394" s="6" t="s">
        <v>4149</v>
      </c>
      <c r="J5394" s="6" t="s">
        <v>10701</v>
      </c>
      <c r="K5394" s="17">
        <v>3</v>
      </c>
      <c r="L5394" s="17" t="s">
        <v>20075</v>
      </c>
      <c r="M5394" s="9"/>
      <c r="N5394" s="9"/>
      <c r="O5394" s="21"/>
      <c r="Q5394" s="29"/>
      <c r="U5394" s="17"/>
      <c r="V5394" s="2" t="s">
        <v>3969</v>
      </c>
      <c r="X5394" t="s">
        <v>7732</v>
      </c>
      <c r="Y5394" t="str">
        <f t="shared" si="341"/>
        <v/>
      </c>
      <c r="AA5394" t="str">
        <f t="shared" si="342"/>
        <v/>
      </c>
      <c r="AC5394" s="7"/>
      <c r="AD5394" t="s">
        <v>4149</v>
      </c>
      <c r="AE5394">
        <f t="shared" si="344"/>
        <v>0</v>
      </c>
      <c r="AG5394" s="2"/>
      <c r="AH5394" t="s">
        <v>4150</v>
      </c>
      <c r="AI5394" s="7" t="s">
        <v>4523</v>
      </c>
    </row>
    <row r="5395" spans="1:35" ht="11" customHeight="1" outlineLevel="1" x14ac:dyDescent="0.25">
      <c r="A5395" t="s">
        <v>4445</v>
      </c>
      <c r="C5395" s="2" t="s">
        <v>12974</v>
      </c>
      <c r="D5395" s="2" t="s">
        <v>4732</v>
      </c>
      <c r="E5395" s="7">
        <v>1871</v>
      </c>
      <c r="F5395" s="5" t="s">
        <v>21905</v>
      </c>
      <c r="H5395" s="5" t="s">
        <v>4730</v>
      </c>
      <c r="I5395" s="6" t="s">
        <v>4149</v>
      </c>
      <c r="J5395" s="6" t="s">
        <v>10701</v>
      </c>
      <c r="K5395" s="17">
        <v>3</v>
      </c>
      <c r="L5395" s="17" t="s">
        <v>20075</v>
      </c>
      <c r="M5395" s="9"/>
      <c r="N5395" s="9"/>
      <c r="O5395" s="21"/>
      <c r="Q5395" s="29"/>
      <c r="U5395" s="17"/>
      <c r="V5395" s="2" t="s">
        <v>4732</v>
      </c>
      <c r="X5395" t="s">
        <v>7732</v>
      </c>
      <c r="Y5395" t="str">
        <f t="shared" si="341"/>
        <v/>
      </c>
      <c r="AA5395" t="str">
        <f t="shared" si="342"/>
        <v/>
      </c>
      <c r="AC5395" s="7"/>
      <c r="AD5395" t="s">
        <v>4149</v>
      </c>
      <c r="AE5395">
        <f t="shared" si="344"/>
        <v>0</v>
      </c>
      <c r="AG5395" s="2"/>
      <c r="AH5395" t="s">
        <v>4150</v>
      </c>
      <c r="AI5395" s="7" t="s">
        <v>5041</v>
      </c>
    </row>
    <row r="5396" spans="1:35" ht="11" customHeight="1" outlineLevel="1" x14ac:dyDescent="0.25">
      <c r="A5396" t="s">
        <v>4445</v>
      </c>
      <c r="C5396" s="2" t="s">
        <v>12974</v>
      </c>
      <c r="D5396" s="2">
        <v>3</v>
      </c>
      <c r="E5396" s="7">
        <v>1871</v>
      </c>
      <c r="F5396" s="5" t="s">
        <v>5138</v>
      </c>
      <c r="H5396" s="5" t="s">
        <v>3214</v>
      </c>
      <c r="I5396" s="6" t="s">
        <v>4149</v>
      </c>
      <c r="J5396" s="6" t="s">
        <v>10701</v>
      </c>
      <c r="K5396" s="17">
        <v>3</v>
      </c>
      <c r="L5396" s="17" t="s">
        <v>7732</v>
      </c>
      <c r="M5396" s="9"/>
      <c r="N5396" s="9"/>
      <c r="O5396" s="21"/>
      <c r="Q5396" s="29"/>
      <c r="U5396" s="17"/>
      <c r="V5396" s="2">
        <v>3</v>
      </c>
      <c r="Y5396" t="str">
        <f t="shared" si="341"/>
        <v/>
      </c>
      <c r="AA5396" t="str">
        <f t="shared" si="342"/>
        <v/>
      </c>
      <c r="AC5396" s="7"/>
      <c r="AD5396" t="s">
        <v>4149</v>
      </c>
      <c r="AE5396">
        <f t="shared" si="344"/>
        <v>0</v>
      </c>
      <c r="AG5396" s="2"/>
      <c r="AH5396" t="s">
        <v>4150</v>
      </c>
      <c r="AI5396" s="7" t="s">
        <v>4922</v>
      </c>
    </row>
    <row r="5397" spans="1:35" ht="11" customHeight="1" outlineLevel="1" x14ac:dyDescent="0.25">
      <c r="A5397" t="s">
        <v>4445</v>
      </c>
      <c r="C5397" s="2" t="s">
        <v>12974</v>
      </c>
      <c r="D5397" s="2" t="s">
        <v>3215</v>
      </c>
      <c r="E5397" s="7">
        <v>1871</v>
      </c>
      <c r="F5397" s="5" t="s">
        <v>21906</v>
      </c>
      <c r="H5397" s="5" t="s">
        <v>3214</v>
      </c>
      <c r="I5397" s="6" t="s">
        <v>4149</v>
      </c>
      <c r="J5397" s="6" t="s">
        <v>10701</v>
      </c>
      <c r="K5397" s="17">
        <v>3</v>
      </c>
      <c r="L5397" s="17" t="s">
        <v>20075</v>
      </c>
      <c r="M5397" s="9"/>
      <c r="N5397" s="9"/>
      <c r="O5397" s="21"/>
      <c r="Q5397" s="29"/>
      <c r="U5397" s="17"/>
      <c r="V5397" s="2" t="s">
        <v>3215</v>
      </c>
      <c r="Y5397" t="str">
        <f t="shared" si="341"/>
        <v/>
      </c>
      <c r="AA5397" t="str">
        <f t="shared" si="342"/>
        <v/>
      </c>
      <c r="AC5397" s="7"/>
      <c r="AD5397" t="s">
        <v>4149</v>
      </c>
      <c r="AE5397">
        <f t="shared" si="344"/>
        <v>0</v>
      </c>
      <c r="AG5397" s="2"/>
      <c r="AH5397" t="s">
        <v>4150</v>
      </c>
      <c r="AI5397" s="7" t="s">
        <v>4620</v>
      </c>
    </row>
    <row r="5398" spans="1:35" ht="11" customHeight="1" outlineLevel="1" x14ac:dyDescent="0.25">
      <c r="A5398" t="s">
        <v>4445</v>
      </c>
      <c r="C5398" s="2" t="s">
        <v>12974</v>
      </c>
      <c r="D5398" s="2" t="s">
        <v>595</v>
      </c>
      <c r="E5398" s="7">
        <v>1871</v>
      </c>
      <c r="F5398" s="5" t="s">
        <v>3766</v>
      </c>
      <c r="H5398" s="5" t="s">
        <v>3216</v>
      </c>
      <c r="I5398" s="6" t="s">
        <v>4149</v>
      </c>
      <c r="J5398" s="6" t="s">
        <v>10701</v>
      </c>
      <c r="K5398" s="17">
        <v>3</v>
      </c>
      <c r="L5398" s="17" t="s">
        <v>20075</v>
      </c>
      <c r="M5398" s="9"/>
      <c r="N5398" s="9"/>
      <c r="O5398" s="21"/>
      <c r="Q5398" s="29"/>
      <c r="U5398" s="17"/>
      <c r="V5398" s="2" t="s">
        <v>595</v>
      </c>
      <c r="Y5398" t="str">
        <f t="shared" ref="Y5398:Y5461" si="345">IF(COUNTIF(F5398,"*fdc*"),1,"")</f>
        <v/>
      </c>
      <c r="AA5398" t="str">
        <f t="shared" ref="AA5398:AA5461" si="346">IF(COUNTIF(F5398,"*s/s*"),1,"")</f>
        <v/>
      </c>
      <c r="AC5398" s="7"/>
      <c r="AD5398" t="s">
        <v>4149</v>
      </c>
      <c r="AE5398">
        <f t="shared" si="344"/>
        <v>0</v>
      </c>
      <c r="AG5398" s="2"/>
      <c r="AH5398" t="s">
        <v>4150</v>
      </c>
      <c r="AI5398" s="7" t="s">
        <v>4922</v>
      </c>
    </row>
    <row r="5399" spans="1:35" ht="11" customHeight="1" outlineLevel="1" x14ac:dyDescent="0.25">
      <c r="A5399" t="s">
        <v>4445</v>
      </c>
      <c r="C5399" s="2" t="s">
        <v>12974</v>
      </c>
      <c r="D5399" s="2" t="s">
        <v>3217</v>
      </c>
      <c r="E5399" s="7">
        <v>1871</v>
      </c>
      <c r="F5399" s="5" t="s">
        <v>21907</v>
      </c>
      <c r="H5399" s="5" t="s">
        <v>3216</v>
      </c>
      <c r="I5399" s="6" t="s">
        <v>4149</v>
      </c>
      <c r="J5399" s="6" t="s">
        <v>10701</v>
      </c>
      <c r="K5399" s="17">
        <v>3</v>
      </c>
      <c r="L5399" s="17" t="s">
        <v>20075</v>
      </c>
      <c r="M5399" s="9"/>
      <c r="N5399" s="9"/>
      <c r="O5399" s="21"/>
      <c r="Q5399" s="29"/>
      <c r="U5399" s="17"/>
      <c r="V5399" s="2" t="s">
        <v>3217</v>
      </c>
      <c r="X5399" t="s">
        <v>7732</v>
      </c>
      <c r="Y5399" t="str">
        <f t="shared" si="345"/>
        <v/>
      </c>
      <c r="AA5399" t="str">
        <f t="shared" si="346"/>
        <v/>
      </c>
      <c r="AC5399" s="7"/>
      <c r="AD5399" t="s">
        <v>4149</v>
      </c>
      <c r="AE5399">
        <f t="shared" si="344"/>
        <v>0</v>
      </c>
      <c r="AG5399" s="2"/>
      <c r="AH5399" t="s">
        <v>4150</v>
      </c>
      <c r="AI5399" s="7" t="s">
        <v>4523</v>
      </c>
    </row>
    <row r="5400" spans="1:35" ht="11" customHeight="1" outlineLevel="1" x14ac:dyDescent="0.25">
      <c r="A5400" t="s">
        <v>4445</v>
      </c>
      <c r="C5400" s="2" t="s">
        <v>12974</v>
      </c>
      <c r="D5400" s="2">
        <v>4</v>
      </c>
      <c r="E5400" s="7">
        <v>1871</v>
      </c>
      <c r="F5400" s="5" t="s">
        <v>2974</v>
      </c>
      <c r="H5400" s="5" t="s">
        <v>133</v>
      </c>
      <c r="I5400" s="6" t="s">
        <v>4149</v>
      </c>
      <c r="J5400" s="6" t="s">
        <v>10701</v>
      </c>
      <c r="K5400" s="17">
        <v>3</v>
      </c>
      <c r="L5400" s="17" t="s">
        <v>7730</v>
      </c>
      <c r="M5400" s="9">
        <v>2</v>
      </c>
      <c r="N5400" s="9"/>
      <c r="O5400" s="21"/>
      <c r="Q5400" s="29"/>
      <c r="U5400" s="17"/>
      <c r="V5400" s="2">
        <v>4</v>
      </c>
      <c r="Y5400" t="str">
        <f t="shared" si="345"/>
        <v/>
      </c>
      <c r="AA5400" t="str">
        <f t="shared" si="346"/>
        <v/>
      </c>
      <c r="AC5400" s="7"/>
      <c r="AD5400" t="s">
        <v>4149</v>
      </c>
      <c r="AE5400">
        <f t="shared" si="344"/>
        <v>0</v>
      </c>
      <c r="AG5400" s="2"/>
      <c r="AH5400" t="s">
        <v>4150</v>
      </c>
      <c r="AI5400" s="7" t="s">
        <v>4922</v>
      </c>
    </row>
    <row r="5401" spans="1:35" ht="11" customHeight="1" outlineLevel="1" x14ac:dyDescent="0.25">
      <c r="A5401" t="s">
        <v>4445</v>
      </c>
      <c r="C5401" s="2" t="s">
        <v>12974</v>
      </c>
      <c r="D5401" s="2" t="s">
        <v>182</v>
      </c>
      <c r="E5401" s="7">
        <v>1871</v>
      </c>
      <c r="F5401" s="5" t="s">
        <v>21908</v>
      </c>
      <c r="H5401" s="5" t="s">
        <v>133</v>
      </c>
      <c r="I5401" s="6" t="s">
        <v>4149</v>
      </c>
      <c r="J5401" s="6" t="s">
        <v>10701</v>
      </c>
      <c r="K5401" s="17">
        <v>3</v>
      </c>
      <c r="L5401" s="17" t="s">
        <v>20075</v>
      </c>
      <c r="M5401" s="9"/>
      <c r="N5401" s="9"/>
      <c r="O5401" s="21"/>
      <c r="Q5401" s="29"/>
      <c r="U5401" s="17"/>
      <c r="V5401" s="2" t="s">
        <v>182</v>
      </c>
      <c r="X5401" t="s">
        <v>7732</v>
      </c>
      <c r="Y5401" t="str">
        <f t="shared" si="345"/>
        <v/>
      </c>
      <c r="AA5401" t="str">
        <f t="shared" si="346"/>
        <v/>
      </c>
      <c r="AC5401" s="7"/>
      <c r="AD5401" t="s">
        <v>4149</v>
      </c>
      <c r="AE5401">
        <f t="shared" si="344"/>
        <v>0</v>
      </c>
      <c r="AG5401" s="2"/>
      <c r="AH5401" t="s">
        <v>4150</v>
      </c>
      <c r="AI5401" s="7" t="s">
        <v>4620</v>
      </c>
    </row>
    <row r="5402" spans="1:35" ht="11" customHeight="1" outlineLevel="1" x14ac:dyDescent="0.25">
      <c r="A5402" t="s">
        <v>4445</v>
      </c>
      <c r="C5402" s="2" t="s">
        <v>12974</v>
      </c>
      <c r="D5402" s="2" t="s">
        <v>3264</v>
      </c>
      <c r="E5402" s="7">
        <v>1871</v>
      </c>
      <c r="F5402" s="5" t="s">
        <v>2974</v>
      </c>
      <c r="H5402" s="5" t="s">
        <v>1674</v>
      </c>
      <c r="I5402" s="6" t="s">
        <v>4149</v>
      </c>
      <c r="J5402" s="6" t="s">
        <v>10701</v>
      </c>
      <c r="K5402" s="17">
        <v>3</v>
      </c>
      <c r="L5402" s="17" t="s">
        <v>20075</v>
      </c>
      <c r="M5402" s="9"/>
      <c r="N5402" s="9"/>
      <c r="O5402" s="21"/>
      <c r="Q5402" s="29"/>
      <c r="U5402" s="17"/>
      <c r="V5402" s="2" t="s">
        <v>3264</v>
      </c>
      <c r="X5402" t="s">
        <v>7732</v>
      </c>
      <c r="Y5402" t="str">
        <f t="shared" si="345"/>
        <v/>
      </c>
      <c r="AA5402" t="str">
        <f t="shared" si="346"/>
        <v/>
      </c>
      <c r="AC5402" s="7"/>
      <c r="AD5402" t="s">
        <v>4149</v>
      </c>
      <c r="AE5402">
        <f t="shared" si="344"/>
        <v>0</v>
      </c>
      <c r="AG5402" s="2"/>
      <c r="AH5402" t="s">
        <v>4150</v>
      </c>
      <c r="AI5402" s="7" t="s">
        <v>4523</v>
      </c>
    </row>
    <row r="5403" spans="1:35" ht="11" customHeight="1" outlineLevel="1" x14ac:dyDescent="0.25">
      <c r="A5403" t="s">
        <v>4445</v>
      </c>
      <c r="C5403" s="2" t="s">
        <v>12974</v>
      </c>
      <c r="D5403" s="2" t="s">
        <v>183</v>
      </c>
      <c r="E5403" s="7">
        <v>1871</v>
      </c>
      <c r="F5403" s="5" t="s">
        <v>17056</v>
      </c>
      <c r="H5403" s="5" t="s">
        <v>1674</v>
      </c>
      <c r="I5403" s="6" t="s">
        <v>4149</v>
      </c>
      <c r="J5403" s="6" t="s">
        <v>10701</v>
      </c>
      <c r="K5403" s="17">
        <v>3</v>
      </c>
      <c r="L5403" s="17" t="s">
        <v>20075</v>
      </c>
      <c r="M5403" s="9"/>
      <c r="N5403" s="9"/>
      <c r="O5403" s="21"/>
      <c r="Q5403" s="29"/>
      <c r="U5403" s="17"/>
      <c r="V5403" s="2" t="s">
        <v>183</v>
      </c>
      <c r="X5403" t="s">
        <v>7732</v>
      </c>
      <c r="Y5403" t="str">
        <f t="shared" si="345"/>
        <v/>
      </c>
      <c r="AA5403" t="str">
        <f t="shared" si="346"/>
        <v/>
      </c>
      <c r="AC5403" s="7"/>
      <c r="AD5403" t="s">
        <v>4149</v>
      </c>
      <c r="AE5403">
        <f t="shared" si="344"/>
        <v>0</v>
      </c>
      <c r="AG5403" s="2"/>
      <c r="AH5403" t="s">
        <v>4150</v>
      </c>
      <c r="AI5403" s="7" t="s">
        <v>4523</v>
      </c>
    </row>
    <row r="5404" spans="1:35" ht="11" customHeight="1" outlineLevel="1" x14ac:dyDescent="0.25">
      <c r="A5404" t="s">
        <v>4445</v>
      </c>
      <c r="C5404" s="2" t="s">
        <v>12974</v>
      </c>
      <c r="D5404" s="2">
        <v>5</v>
      </c>
      <c r="E5404" s="7">
        <v>1873</v>
      </c>
      <c r="F5404" s="5" t="s">
        <v>4688</v>
      </c>
      <c r="H5404" s="5" t="s">
        <v>184</v>
      </c>
      <c r="I5404" s="6" t="s">
        <v>4149</v>
      </c>
      <c r="J5404" s="6" t="s">
        <v>16505</v>
      </c>
      <c r="K5404" s="17">
        <v>3</v>
      </c>
      <c r="L5404" s="17" t="s">
        <v>7732</v>
      </c>
      <c r="M5404" s="9"/>
      <c r="N5404" s="9"/>
      <c r="O5404" s="21"/>
      <c r="Q5404" s="29"/>
      <c r="U5404" s="17"/>
      <c r="V5404" s="2">
        <v>5</v>
      </c>
      <c r="Y5404" t="str">
        <f t="shared" si="345"/>
        <v/>
      </c>
      <c r="AA5404" t="str">
        <f t="shared" si="346"/>
        <v/>
      </c>
      <c r="AC5404" s="7"/>
      <c r="AD5404" t="s">
        <v>4149</v>
      </c>
      <c r="AE5404">
        <f t="shared" si="344"/>
        <v>0</v>
      </c>
      <c r="AG5404" s="2"/>
      <c r="AH5404" t="s">
        <v>4150</v>
      </c>
      <c r="AI5404" s="7" t="s">
        <v>4523</v>
      </c>
    </row>
    <row r="5405" spans="1:35" ht="11" customHeight="1" outlineLevel="1" x14ac:dyDescent="0.25">
      <c r="A5405" t="s">
        <v>4445</v>
      </c>
      <c r="C5405" s="2" t="s">
        <v>12974</v>
      </c>
      <c r="D5405" s="2">
        <v>6</v>
      </c>
      <c r="E5405" s="7">
        <v>1873</v>
      </c>
      <c r="F5405" s="5" t="s">
        <v>1099</v>
      </c>
      <c r="H5405" s="5" t="s">
        <v>189</v>
      </c>
      <c r="I5405" s="6" t="s">
        <v>4149</v>
      </c>
      <c r="J5405" s="6" t="s">
        <v>16506</v>
      </c>
      <c r="K5405" s="17">
        <v>3</v>
      </c>
      <c r="L5405" s="17" t="s">
        <v>7732</v>
      </c>
      <c r="M5405" s="9"/>
      <c r="N5405" s="9"/>
      <c r="O5405" s="21"/>
      <c r="Q5405" s="29"/>
      <c r="U5405" s="17"/>
      <c r="V5405" s="2">
        <v>6</v>
      </c>
      <c r="Y5405" t="str">
        <f t="shared" si="345"/>
        <v/>
      </c>
      <c r="AA5405" t="str">
        <f t="shared" si="346"/>
        <v/>
      </c>
      <c r="AC5405" s="7"/>
      <c r="AD5405" t="s">
        <v>4149</v>
      </c>
      <c r="AE5405">
        <f t="shared" si="344"/>
        <v>0</v>
      </c>
      <c r="AG5405" s="2"/>
      <c r="AH5405" t="s">
        <v>4150</v>
      </c>
      <c r="AI5405" s="7" t="s">
        <v>4523</v>
      </c>
    </row>
    <row r="5406" spans="1:35" ht="11" customHeight="1" outlineLevel="1" x14ac:dyDescent="0.25">
      <c r="A5406" t="s">
        <v>4445</v>
      </c>
      <c r="C5406" s="2" t="s">
        <v>12974</v>
      </c>
      <c r="D5406" s="2">
        <v>115</v>
      </c>
      <c r="E5406" s="7">
        <v>1902</v>
      </c>
      <c r="F5406" s="5" t="s">
        <v>5138</v>
      </c>
      <c r="H5406" s="5" t="s">
        <v>190</v>
      </c>
      <c r="I5406" s="6" t="s">
        <v>3060</v>
      </c>
      <c r="J5406" s="6" t="s">
        <v>9882</v>
      </c>
      <c r="K5406" s="17">
        <v>3</v>
      </c>
      <c r="L5406" s="17" t="s">
        <v>7730</v>
      </c>
      <c r="M5406" s="9">
        <v>0.4</v>
      </c>
      <c r="N5406" s="9"/>
      <c r="O5406" s="21"/>
      <c r="Q5406" s="29"/>
      <c r="U5406" s="17"/>
      <c r="V5406" s="2">
        <v>118</v>
      </c>
      <c r="Y5406" t="str">
        <f t="shared" si="345"/>
        <v/>
      </c>
      <c r="AA5406" t="str">
        <f t="shared" si="346"/>
        <v/>
      </c>
      <c r="AC5406" s="7"/>
      <c r="AD5406" t="s">
        <v>3060</v>
      </c>
      <c r="AE5406">
        <f t="shared" si="344"/>
        <v>0</v>
      </c>
      <c r="AG5406" s="2"/>
      <c r="AH5406" t="s">
        <v>2453</v>
      </c>
      <c r="AI5406" s="7" t="s">
        <v>4610</v>
      </c>
    </row>
    <row r="5407" spans="1:35" ht="11" customHeight="1" outlineLevel="1" x14ac:dyDescent="0.25">
      <c r="A5407" t="s">
        <v>4445</v>
      </c>
      <c r="C5407" s="2" t="s">
        <v>12974</v>
      </c>
      <c r="D5407" s="2" t="s">
        <v>6118</v>
      </c>
      <c r="E5407" s="7">
        <v>1902</v>
      </c>
      <c r="F5407" s="5" t="s">
        <v>21909</v>
      </c>
      <c r="H5407" s="5" t="s">
        <v>190</v>
      </c>
      <c r="I5407" s="6" t="s">
        <v>3060</v>
      </c>
      <c r="J5407" s="6" t="s">
        <v>9882</v>
      </c>
      <c r="K5407" s="17">
        <v>3</v>
      </c>
      <c r="L5407" s="17" t="s">
        <v>20075</v>
      </c>
      <c r="M5407" s="9"/>
      <c r="N5407" s="9"/>
      <c r="O5407" s="21"/>
      <c r="Q5407" s="29"/>
      <c r="U5407" s="17"/>
      <c r="V5407" s="2" t="s">
        <v>6473</v>
      </c>
      <c r="X5407" t="s">
        <v>7732</v>
      </c>
      <c r="Y5407" t="str">
        <f t="shared" si="345"/>
        <v/>
      </c>
      <c r="AA5407" t="str">
        <f t="shared" si="346"/>
        <v/>
      </c>
      <c r="AC5407" s="7"/>
      <c r="AD5407" t="s">
        <v>3060</v>
      </c>
      <c r="AE5407">
        <f t="shared" si="344"/>
        <v>0</v>
      </c>
      <c r="AG5407" s="2"/>
      <c r="AH5407" t="s">
        <v>2453</v>
      </c>
      <c r="AI5407" s="7" t="s">
        <v>4523</v>
      </c>
    </row>
    <row r="5408" spans="1:35" ht="11" customHeight="1" outlineLevel="1" x14ac:dyDescent="0.25">
      <c r="A5408" t="s">
        <v>4445</v>
      </c>
      <c r="C5408" s="2" t="s">
        <v>12974</v>
      </c>
      <c r="D5408" s="2" t="s">
        <v>4062</v>
      </c>
      <c r="E5408" s="7">
        <v>1908</v>
      </c>
      <c r="F5408" s="5" t="s">
        <v>21910</v>
      </c>
      <c r="H5408" s="5" t="s">
        <v>190</v>
      </c>
      <c r="I5408" s="6" t="s">
        <v>3060</v>
      </c>
      <c r="J5408" s="6"/>
      <c r="K5408" s="17">
        <v>1</v>
      </c>
      <c r="L5408" s="17" t="s">
        <v>7730</v>
      </c>
      <c r="M5408" s="9">
        <v>0.6</v>
      </c>
      <c r="N5408" s="9"/>
      <c r="O5408" s="21"/>
      <c r="Q5408" s="29"/>
      <c r="U5408" s="17"/>
      <c r="V5408" s="2">
        <v>133</v>
      </c>
      <c r="Y5408" t="str">
        <f t="shared" si="345"/>
        <v/>
      </c>
      <c r="AA5408" t="str">
        <f t="shared" si="346"/>
        <v/>
      </c>
      <c r="AC5408" s="7"/>
      <c r="AD5408" t="s">
        <v>3060</v>
      </c>
      <c r="AE5408">
        <f t="shared" si="344"/>
        <v>0</v>
      </c>
      <c r="AG5408" s="2"/>
      <c r="AH5408" t="s">
        <v>2453</v>
      </c>
      <c r="AI5408" s="7" t="s">
        <v>4610</v>
      </c>
    </row>
    <row r="5409" spans="1:35" ht="11" customHeight="1" outlineLevel="1" x14ac:dyDescent="0.25">
      <c r="A5409" t="s">
        <v>4445</v>
      </c>
      <c r="C5409" s="2" t="s">
        <v>12974</v>
      </c>
      <c r="D5409" s="2" t="s">
        <v>4062</v>
      </c>
      <c r="E5409" s="7">
        <v>1908</v>
      </c>
      <c r="F5409" s="5" t="s">
        <v>21911</v>
      </c>
      <c r="H5409" s="5" t="s">
        <v>190</v>
      </c>
      <c r="I5409" s="6" t="s">
        <v>3060</v>
      </c>
      <c r="J5409" s="6"/>
      <c r="K5409" s="17">
        <v>1</v>
      </c>
      <c r="L5409" s="17" t="s">
        <v>7732</v>
      </c>
      <c r="M5409" s="9"/>
      <c r="N5409" s="9"/>
      <c r="O5409" s="21"/>
      <c r="Q5409" s="29"/>
      <c r="U5409" s="17"/>
      <c r="V5409" s="2" t="s">
        <v>193</v>
      </c>
      <c r="Y5409" t="str">
        <f t="shared" si="345"/>
        <v/>
      </c>
      <c r="AA5409" t="str">
        <f t="shared" si="346"/>
        <v/>
      </c>
      <c r="AC5409" s="7"/>
      <c r="AD5409" t="s">
        <v>3060</v>
      </c>
      <c r="AE5409">
        <f t="shared" si="344"/>
        <v>0</v>
      </c>
      <c r="AG5409" s="2"/>
      <c r="AH5409" t="s">
        <v>2453</v>
      </c>
      <c r="AI5409" s="7" t="s">
        <v>4620</v>
      </c>
    </row>
    <row r="5410" spans="1:35" ht="11" customHeight="1" outlineLevel="1" x14ac:dyDescent="0.25">
      <c r="A5410" t="s">
        <v>4445</v>
      </c>
      <c r="C5410" s="2" t="s">
        <v>12974</v>
      </c>
      <c r="D5410" s="2" t="s">
        <v>4062</v>
      </c>
      <c r="E5410" s="7">
        <v>1908</v>
      </c>
      <c r="F5410" s="5" t="s">
        <v>21912</v>
      </c>
      <c r="H5410" s="5" t="s">
        <v>190</v>
      </c>
      <c r="I5410" s="6" t="s">
        <v>3060</v>
      </c>
      <c r="J5410" s="6"/>
      <c r="K5410" s="17">
        <v>1</v>
      </c>
      <c r="L5410" s="17" t="s">
        <v>7732</v>
      </c>
      <c r="M5410" s="9"/>
      <c r="N5410" s="9"/>
      <c r="O5410" s="21"/>
      <c r="Q5410" s="29"/>
      <c r="U5410" s="17"/>
      <c r="V5410" s="2" t="s">
        <v>2089</v>
      </c>
      <c r="Y5410" t="str">
        <f t="shared" si="345"/>
        <v/>
      </c>
      <c r="AA5410" t="str">
        <f t="shared" si="346"/>
        <v/>
      </c>
      <c r="AC5410" s="7"/>
      <c r="AD5410" t="s">
        <v>3060</v>
      </c>
      <c r="AE5410">
        <f t="shared" si="344"/>
        <v>0</v>
      </c>
      <c r="AG5410" s="2"/>
      <c r="AH5410" t="s">
        <v>2453</v>
      </c>
      <c r="AI5410" s="7" t="s">
        <v>4620</v>
      </c>
    </row>
    <row r="5411" spans="1:35" ht="11" customHeight="1" outlineLevel="1" x14ac:dyDescent="0.25">
      <c r="A5411" t="s">
        <v>4445</v>
      </c>
      <c r="C5411" s="2" t="s">
        <v>12974</v>
      </c>
      <c r="D5411" s="2" t="s">
        <v>4062</v>
      </c>
      <c r="E5411" s="7">
        <v>1908</v>
      </c>
      <c r="F5411" s="5" t="s">
        <v>730</v>
      </c>
      <c r="H5411" s="5" t="s">
        <v>190</v>
      </c>
      <c r="I5411" s="6" t="s">
        <v>3060</v>
      </c>
      <c r="J5411" s="6"/>
      <c r="K5411" s="17">
        <v>1</v>
      </c>
      <c r="L5411" s="17" t="s">
        <v>7732</v>
      </c>
      <c r="M5411" s="9"/>
      <c r="N5411" s="9"/>
      <c r="O5411" s="21"/>
      <c r="Q5411" s="29"/>
      <c r="U5411" s="17"/>
      <c r="V5411" s="2" t="s">
        <v>2090</v>
      </c>
      <c r="X5411" t="s">
        <v>7732</v>
      </c>
      <c r="Y5411" t="str">
        <f t="shared" si="345"/>
        <v/>
      </c>
      <c r="AA5411" t="str">
        <f t="shared" si="346"/>
        <v/>
      </c>
      <c r="AC5411" s="7"/>
      <c r="AD5411" t="s">
        <v>3060</v>
      </c>
      <c r="AE5411">
        <f t="shared" si="344"/>
        <v>0</v>
      </c>
      <c r="AG5411" s="2"/>
      <c r="AH5411" t="s">
        <v>2453</v>
      </c>
      <c r="AI5411" s="7" t="s">
        <v>4620</v>
      </c>
    </row>
    <row r="5412" spans="1:35" ht="11" customHeight="1" outlineLevel="1" x14ac:dyDescent="0.25">
      <c r="A5412" t="s">
        <v>4445</v>
      </c>
      <c r="C5412" s="2" t="s">
        <v>12974</v>
      </c>
      <c r="D5412" s="2">
        <v>140</v>
      </c>
      <c r="E5412" s="7">
        <v>1911</v>
      </c>
      <c r="F5412" s="5" t="s">
        <v>21886</v>
      </c>
      <c r="H5412" s="5" t="s">
        <v>190</v>
      </c>
      <c r="I5412" s="6" t="s">
        <v>3060</v>
      </c>
      <c r="J5412" s="6" t="s">
        <v>16507</v>
      </c>
      <c r="K5412" s="17">
        <v>3</v>
      </c>
      <c r="L5412" s="17" t="s">
        <v>7730</v>
      </c>
      <c r="M5412" s="9">
        <v>0.6</v>
      </c>
      <c r="N5412" s="9"/>
      <c r="O5412" s="21"/>
      <c r="Q5412" s="29"/>
      <c r="U5412" s="17"/>
      <c r="V5412" s="2">
        <v>145</v>
      </c>
      <c r="Y5412" t="str">
        <f t="shared" si="345"/>
        <v/>
      </c>
      <c r="AA5412" t="str">
        <f t="shared" si="346"/>
        <v/>
      </c>
      <c r="AC5412" s="7"/>
      <c r="AD5412" t="s">
        <v>3060</v>
      </c>
      <c r="AE5412">
        <f t="shared" si="344"/>
        <v>0</v>
      </c>
      <c r="AG5412" s="2"/>
      <c r="AH5412" t="s">
        <v>2453</v>
      </c>
      <c r="AI5412" s="7" t="s">
        <v>4922</v>
      </c>
    </row>
    <row r="5413" spans="1:35" ht="11" customHeight="1" outlineLevel="1" x14ac:dyDescent="0.25">
      <c r="A5413" t="s">
        <v>4445</v>
      </c>
      <c r="C5413" s="2" t="s">
        <v>12974</v>
      </c>
      <c r="D5413" s="2" t="s">
        <v>16508</v>
      </c>
      <c r="E5413" s="7">
        <v>1911</v>
      </c>
      <c r="F5413" s="5" t="s">
        <v>21913</v>
      </c>
      <c r="H5413" s="5" t="s">
        <v>190</v>
      </c>
      <c r="I5413" s="6" t="s">
        <v>3060</v>
      </c>
      <c r="J5413" s="6" t="s">
        <v>16507</v>
      </c>
      <c r="K5413" s="17">
        <v>3</v>
      </c>
      <c r="L5413" s="17" t="s">
        <v>7732</v>
      </c>
      <c r="M5413" s="9"/>
      <c r="N5413" s="9"/>
      <c r="O5413" s="21"/>
      <c r="Q5413" s="29"/>
      <c r="U5413" s="17"/>
      <c r="V5413" s="2" t="s">
        <v>2091</v>
      </c>
      <c r="X5413" t="s">
        <v>7732</v>
      </c>
      <c r="Y5413" t="str">
        <f t="shared" si="345"/>
        <v/>
      </c>
      <c r="AA5413" t="str">
        <f t="shared" si="346"/>
        <v/>
      </c>
      <c r="AC5413" s="7"/>
      <c r="AD5413" t="s">
        <v>3060</v>
      </c>
      <c r="AE5413">
        <f t="shared" si="344"/>
        <v>0</v>
      </c>
      <c r="AG5413" s="2"/>
      <c r="AH5413" t="s">
        <v>2453</v>
      </c>
      <c r="AI5413" s="7" t="s">
        <v>4620</v>
      </c>
    </row>
    <row r="5414" spans="1:35" ht="11" customHeight="1" outlineLevel="1" x14ac:dyDescent="0.25">
      <c r="A5414" t="s">
        <v>4445</v>
      </c>
      <c r="C5414" s="2" t="s">
        <v>12974</v>
      </c>
      <c r="D5414" s="2">
        <v>282</v>
      </c>
      <c r="E5414" s="7">
        <v>1929</v>
      </c>
      <c r="F5414" s="5" t="s">
        <v>3421</v>
      </c>
      <c r="H5414" s="5" t="s">
        <v>4886</v>
      </c>
      <c r="I5414" s="6" t="s">
        <v>3060</v>
      </c>
      <c r="J5414" s="6" t="s">
        <v>9882</v>
      </c>
      <c r="K5414" s="17">
        <v>3</v>
      </c>
      <c r="L5414" s="17" t="s">
        <v>7732</v>
      </c>
      <c r="M5414" s="9"/>
      <c r="N5414" s="9"/>
      <c r="O5414" s="21"/>
      <c r="Q5414" s="29"/>
      <c r="U5414" s="17"/>
      <c r="V5414" s="2">
        <v>243</v>
      </c>
      <c r="Y5414" t="str">
        <f t="shared" si="345"/>
        <v/>
      </c>
      <c r="AA5414" t="str">
        <f t="shared" si="346"/>
        <v/>
      </c>
      <c r="AC5414" s="7"/>
      <c r="AD5414" t="s">
        <v>3060</v>
      </c>
      <c r="AE5414">
        <f t="shared" si="344"/>
        <v>0</v>
      </c>
      <c r="AG5414" s="2"/>
      <c r="AH5414" t="s">
        <v>2453</v>
      </c>
      <c r="AI5414" s="7" t="s">
        <v>4610</v>
      </c>
    </row>
    <row r="5415" spans="1:35" ht="11" customHeight="1" outlineLevel="1" x14ac:dyDescent="0.25">
      <c r="A5415" t="s">
        <v>4445</v>
      </c>
      <c r="C5415" s="2" t="s">
        <v>12974</v>
      </c>
      <c r="D5415" s="2">
        <v>283</v>
      </c>
      <c r="E5415" s="7">
        <v>1929</v>
      </c>
      <c r="F5415" s="5" t="s">
        <v>6450</v>
      </c>
      <c r="H5415" s="5" t="s">
        <v>4461</v>
      </c>
      <c r="I5415" s="6" t="s">
        <v>4742</v>
      </c>
      <c r="J5415" s="6" t="s">
        <v>9882</v>
      </c>
      <c r="K5415" s="17">
        <v>3</v>
      </c>
      <c r="L5415" s="17" t="s">
        <v>7730</v>
      </c>
      <c r="M5415" s="9">
        <v>0.5</v>
      </c>
      <c r="N5415" s="9"/>
      <c r="O5415" s="21"/>
      <c r="Q5415" s="29"/>
      <c r="U5415" s="17"/>
      <c r="V5415" s="2">
        <v>244</v>
      </c>
      <c r="Y5415" t="str">
        <f t="shared" si="345"/>
        <v/>
      </c>
      <c r="AA5415" t="str">
        <f t="shared" si="346"/>
        <v/>
      </c>
      <c r="AC5415" s="7"/>
      <c r="AD5415" t="s">
        <v>4742</v>
      </c>
      <c r="AE5415">
        <f t="shared" si="344"/>
        <v>0</v>
      </c>
      <c r="AG5415" s="2"/>
      <c r="AH5415" t="s">
        <v>4150</v>
      </c>
      <c r="AI5415" s="7" t="s">
        <v>4610</v>
      </c>
    </row>
    <row r="5416" spans="1:35" ht="11" customHeight="1" outlineLevel="1" x14ac:dyDescent="0.25">
      <c r="A5416" t="s">
        <v>4445</v>
      </c>
      <c r="C5416" s="2" t="s">
        <v>12974</v>
      </c>
      <c r="D5416" s="2">
        <v>300</v>
      </c>
      <c r="E5416" s="7">
        <v>1930</v>
      </c>
      <c r="F5416" s="5" t="s">
        <v>1629</v>
      </c>
      <c r="H5416" s="5" t="s">
        <v>6133</v>
      </c>
      <c r="I5416" s="6" t="s">
        <v>4889</v>
      </c>
      <c r="J5416" s="6" t="s">
        <v>8881</v>
      </c>
      <c r="K5416" s="17">
        <v>1</v>
      </c>
      <c r="L5416" s="17" t="s">
        <v>7730</v>
      </c>
      <c r="M5416" s="9">
        <v>5</v>
      </c>
      <c r="N5416" s="9"/>
      <c r="O5416" s="21"/>
      <c r="Q5416" s="29"/>
      <c r="U5416" s="17"/>
      <c r="V5416" s="2" t="s">
        <v>2106</v>
      </c>
      <c r="Y5416" t="str">
        <f t="shared" si="345"/>
        <v/>
      </c>
      <c r="AA5416" t="str">
        <f t="shared" si="346"/>
        <v/>
      </c>
      <c r="AC5416" s="7"/>
      <c r="AD5416" t="s">
        <v>4889</v>
      </c>
      <c r="AE5416">
        <f t="shared" si="344"/>
        <v>0</v>
      </c>
      <c r="AG5416" s="2"/>
      <c r="AH5416" t="s">
        <v>4890</v>
      </c>
      <c r="AI5416" s="7" t="s">
        <v>4610</v>
      </c>
    </row>
    <row r="5417" spans="1:35" ht="11" customHeight="1" outlineLevel="1" x14ac:dyDescent="0.25">
      <c r="A5417" t="s">
        <v>4445</v>
      </c>
      <c r="C5417" s="2" t="s">
        <v>12974</v>
      </c>
      <c r="D5417" s="2" t="s">
        <v>16509</v>
      </c>
      <c r="E5417" s="7">
        <v>1930</v>
      </c>
      <c r="F5417" s="5" t="s">
        <v>21914</v>
      </c>
      <c r="H5417" s="5" t="s">
        <v>6133</v>
      </c>
      <c r="I5417" s="6" t="s">
        <v>4889</v>
      </c>
      <c r="J5417" s="6" t="s">
        <v>8881</v>
      </c>
      <c r="K5417" s="17">
        <v>1</v>
      </c>
      <c r="L5417" s="17" t="s">
        <v>20075</v>
      </c>
      <c r="M5417" s="9"/>
      <c r="N5417" s="9"/>
      <c r="O5417" s="21"/>
      <c r="Q5417" s="29"/>
      <c r="U5417" s="17"/>
      <c r="V5417" s="2" t="s">
        <v>4891</v>
      </c>
      <c r="X5417" t="s">
        <v>7732</v>
      </c>
      <c r="Y5417" t="str">
        <f t="shared" si="345"/>
        <v/>
      </c>
      <c r="AA5417" t="str">
        <f t="shared" si="346"/>
        <v/>
      </c>
      <c r="AC5417" s="7"/>
      <c r="AD5417" t="s">
        <v>4889</v>
      </c>
      <c r="AE5417">
        <f t="shared" si="344"/>
        <v>0</v>
      </c>
      <c r="AG5417" s="2"/>
      <c r="AH5417" t="s">
        <v>4890</v>
      </c>
      <c r="AI5417" s="7" t="s">
        <v>4620</v>
      </c>
    </row>
    <row r="5418" spans="1:35" ht="11" customHeight="1" outlineLevel="1" x14ac:dyDescent="0.25">
      <c r="A5418" t="s">
        <v>4445</v>
      </c>
      <c r="C5418" s="2" t="s">
        <v>12974</v>
      </c>
      <c r="D5418" s="2" t="s">
        <v>16510</v>
      </c>
      <c r="E5418" s="7">
        <v>1930</v>
      </c>
      <c r="F5418" s="5" t="s">
        <v>21915</v>
      </c>
      <c r="H5418" s="5" t="s">
        <v>6133</v>
      </c>
      <c r="I5418" s="6" t="s">
        <v>4889</v>
      </c>
      <c r="J5418" s="6" t="s">
        <v>8881</v>
      </c>
      <c r="K5418" s="17">
        <v>1</v>
      </c>
      <c r="L5418" s="17" t="s">
        <v>20075</v>
      </c>
      <c r="M5418" s="9"/>
      <c r="N5418" s="9"/>
      <c r="O5418" s="21"/>
      <c r="Q5418" s="29"/>
      <c r="U5418" s="17"/>
      <c r="V5418" s="2" t="s">
        <v>4892</v>
      </c>
      <c r="X5418" t="s">
        <v>7732</v>
      </c>
      <c r="Y5418" t="str">
        <f t="shared" si="345"/>
        <v/>
      </c>
      <c r="AA5418" t="str">
        <f t="shared" si="346"/>
        <v/>
      </c>
      <c r="AC5418" s="7"/>
      <c r="AD5418" t="s">
        <v>4889</v>
      </c>
      <c r="AE5418">
        <f t="shared" si="344"/>
        <v>0</v>
      </c>
      <c r="AG5418" s="2"/>
      <c r="AH5418" t="s">
        <v>4890</v>
      </c>
      <c r="AI5418" s="7" t="s">
        <v>4523</v>
      </c>
    </row>
    <row r="5419" spans="1:35" ht="11" customHeight="1" outlineLevel="1" x14ac:dyDescent="0.25">
      <c r="A5419" t="s">
        <v>4445</v>
      </c>
      <c r="C5419" s="2" t="s">
        <v>12974</v>
      </c>
      <c r="D5419" s="2">
        <v>306</v>
      </c>
      <c r="E5419" s="7">
        <v>1931</v>
      </c>
      <c r="F5419" s="5" t="s">
        <v>21916</v>
      </c>
      <c r="H5419" s="5" t="s">
        <v>6133</v>
      </c>
      <c r="I5419" s="6" t="s">
        <v>4889</v>
      </c>
      <c r="J5419" s="6" t="s">
        <v>16511</v>
      </c>
      <c r="K5419" s="17">
        <v>1</v>
      </c>
      <c r="L5419" s="17" t="s">
        <v>7730</v>
      </c>
      <c r="M5419" s="9">
        <v>2.5</v>
      </c>
      <c r="N5419" s="9"/>
      <c r="O5419" s="21"/>
      <c r="Q5419" s="29"/>
      <c r="U5419" s="17"/>
      <c r="V5419" s="2" t="s">
        <v>4834</v>
      </c>
      <c r="Y5419" t="str">
        <f t="shared" si="345"/>
        <v/>
      </c>
      <c r="AA5419" t="str">
        <f t="shared" si="346"/>
        <v/>
      </c>
      <c r="AC5419" s="7"/>
      <c r="AD5419" t="s">
        <v>4889</v>
      </c>
      <c r="AE5419">
        <f t="shared" si="344"/>
        <v>0</v>
      </c>
      <c r="AG5419" s="2"/>
      <c r="AH5419" t="s">
        <v>4890</v>
      </c>
      <c r="AI5419" s="7" t="s">
        <v>4922</v>
      </c>
    </row>
    <row r="5420" spans="1:35" ht="11" customHeight="1" outlineLevel="1" x14ac:dyDescent="0.25">
      <c r="A5420" t="s">
        <v>4445</v>
      </c>
      <c r="C5420" s="2" t="s">
        <v>12974</v>
      </c>
      <c r="D5420" s="2" t="s">
        <v>1335</v>
      </c>
      <c r="E5420" s="7">
        <v>1931</v>
      </c>
      <c r="F5420" s="5" t="s">
        <v>21917</v>
      </c>
      <c r="H5420" s="5" t="s">
        <v>6133</v>
      </c>
      <c r="I5420" s="6" t="s">
        <v>4889</v>
      </c>
      <c r="J5420" s="6" t="s">
        <v>16511</v>
      </c>
      <c r="K5420" s="17">
        <v>1</v>
      </c>
      <c r="L5420" s="17" t="s">
        <v>20075</v>
      </c>
      <c r="M5420" s="9"/>
      <c r="N5420" s="9"/>
      <c r="O5420" s="21"/>
      <c r="Q5420" s="29"/>
      <c r="U5420" s="17"/>
      <c r="V5420" s="2" t="s">
        <v>4893</v>
      </c>
      <c r="X5420" t="s">
        <v>7732</v>
      </c>
      <c r="Y5420" t="str">
        <f t="shared" si="345"/>
        <v/>
      </c>
      <c r="AA5420" t="str">
        <f t="shared" si="346"/>
        <v/>
      </c>
      <c r="AC5420" s="7"/>
      <c r="AD5420" t="s">
        <v>4889</v>
      </c>
      <c r="AE5420">
        <f t="shared" si="344"/>
        <v>0</v>
      </c>
      <c r="AG5420" s="2"/>
      <c r="AH5420" t="s">
        <v>4890</v>
      </c>
      <c r="AI5420" s="7" t="s">
        <v>4620</v>
      </c>
    </row>
    <row r="5421" spans="1:35" ht="11" customHeight="1" outlineLevel="1" x14ac:dyDescent="0.25">
      <c r="A5421" t="s">
        <v>4445</v>
      </c>
      <c r="C5421" s="2" t="s">
        <v>12974</v>
      </c>
      <c r="D5421" s="2" t="s">
        <v>16512</v>
      </c>
      <c r="E5421" s="7">
        <v>1931</v>
      </c>
      <c r="F5421" s="5" t="s">
        <v>21918</v>
      </c>
      <c r="H5421" s="5" t="s">
        <v>6133</v>
      </c>
      <c r="I5421" s="6" t="s">
        <v>4889</v>
      </c>
      <c r="J5421" s="6" t="s">
        <v>16511</v>
      </c>
      <c r="K5421" s="17">
        <v>1</v>
      </c>
      <c r="L5421" s="17" t="s">
        <v>20075</v>
      </c>
      <c r="M5421" s="9"/>
      <c r="N5421" s="9"/>
      <c r="O5421" s="21"/>
      <c r="Q5421" s="29"/>
      <c r="U5421" s="17"/>
      <c r="V5421" s="2" t="s">
        <v>6443</v>
      </c>
      <c r="Y5421" t="str">
        <f t="shared" si="345"/>
        <v/>
      </c>
      <c r="AA5421" t="str">
        <f t="shared" si="346"/>
        <v/>
      </c>
      <c r="AC5421" s="7"/>
      <c r="AD5421" t="s">
        <v>4889</v>
      </c>
      <c r="AE5421">
        <f t="shared" ref="AE5421:AE5452" si="347">COUNTIF(I5421,"*Fuji*")</f>
        <v>0</v>
      </c>
      <c r="AG5421" s="2"/>
      <c r="AH5421" t="s">
        <v>4890</v>
      </c>
      <c r="AI5421" s="7" t="s">
        <v>4922</v>
      </c>
    </row>
    <row r="5422" spans="1:35" ht="11" customHeight="1" outlineLevel="1" x14ac:dyDescent="0.25">
      <c r="A5422" t="s">
        <v>4445</v>
      </c>
      <c r="C5422" s="2" t="s">
        <v>12974</v>
      </c>
      <c r="D5422" s="2">
        <v>340</v>
      </c>
      <c r="E5422" s="7">
        <v>1935</v>
      </c>
      <c r="F5422" s="5" t="s">
        <v>6383</v>
      </c>
      <c r="H5422" s="5" t="s">
        <v>358</v>
      </c>
      <c r="I5422" s="6" t="s">
        <v>5791</v>
      </c>
      <c r="J5422" s="6" t="s">
        <v>9882</v>
      </c>
      <c r="K5422" s="17">
        <v>3</v>
      </c>
      <c r="L5422" s="17" t="s">
        <v>7730</v>
      </c>
      <c r="M5422" s="9">
        <v>0.6</v>
      </c>
      <c r="N5422" s="9"/>
      <c r="O5422" s="21"/>
      <c r="Q5422" s="29"/>
      <c r="U5422" s="17"/>
      <c r="V5422" s="2">
        <v>273</v>
      </c>
      <c r="Y5422" t="str">
        <f t="shared" si="345"/>
        <v/>
      </c>
      <c r="AA5422" t="str">
        <f t="shared" si="346"/>
        <v/>
      </c>
      <c r="AC5422" s="7"/>
      <c r="AD5422" t="s">
        <v>5791</v>
      </c>
      <c r="AE5422">
        <f t="shared" si="347"/>
        <v>0</v>
      </c>
      <c r="AG5422" s="2"/>
      <c r="AH5422" t="s">
        <v>2453</v>
      </c>
      <c r="AI5422" s="7" t="s">
        <v>4610</v>
      </c>
    </row>
    <row r="5423" spans="1:35" ht="11" customHeight="1" outlineLevel="1" x14ac:dyDescent="0.25">
      <c r="A5423" t="s">
        <v>4445</v>
      </c>
      <c r="C5423" s="2" t="s">
        <v>12974</v>
      </c>
      <c r="D5423" s="2">
        <v>345</v>
      </c>
      <c r="E5423" s="7">
        <v>1935</v>
      </c>
      <c r="F5423" s="5" t="s">
        <v>21919</v>
      </c>
      <c r="H5423" s="5" t="s">
        <v>358</v>
      </c>
      <c r="I5423" s="6" t="s">
        <v>5791</v>
      </c>
      <c r="J5423" s="6" t="s">
        <v>9882</v>
      </c>
      <c r="K5423" s="17">
        <v>3</v>
      </c>
      <c r="L5423" s="17" t="s">
        <v>20075</v>
      </c>
      <c r="M5423" s="9"/>
      <c r="N5423" s="9"/>
      <c r="O5423" s="21"/>
      <c r="Q5423" s="29"/>
      <c r="U5423" s="17"/>
      <c r="V5423" s="2">
        <v>277</v>
      </c>
      <c r="Y5423" t="str">
        <f t="shared" si="345"/>
        <v/>
      </c>
      <c r="AA5423" t="str">
        <f t="shared" si="346"/>
        <v/>
      </c>
      <c r="AC5423" s="7"/>
      <c r="AD5423" t="s">
        <v>5791</v>
      </c>
      <c r="AE5423">
        <f t="shared" si="347"/>
        <v>0</v>
      </c>
      <c r="AG5423" s="2"/>
      <c r="AH5423" t="s">
        <v>2453</v>
      </c>
      <c r="AI5423" s="7" t="s">
        <v>4610</v>
      </c>
    </row>
    <row r="5424" spans="1:35" ht="11" customHeight="1" outlineLevel="1" x14ac:dyDescent="0.25">
      <c r="A5424" t="s">
        <v>4445</v>
      </c>
      <c r="C5424" s="2" t="s">
        <v>12974</v>
      </c>
      <c r="D5424" s="2" t="s">
        <v>16513</v>
      </c>
      <c r="E5424" s="7">
        <v>1935</v>
      </c>
      <c r="F5424" s="5" t="s">
        <v>21920</v>
      </c>
      <c r="H5424" s="5" t="s">
        <v>358</v>
      </c>
      <c r="I5424" s="6" t="s">
        <v>5791</v>
      </c>
      <c r="J5424" s="6" t="s">
        <v>9882</v>
      </c>
      <c r="K5424" s="17">
        <v>3</v>
      </c>
      <c r="L5424" s="17" t="s">
        <v>7730</v>
      </c>
      <c r="M5424" s="9">
        <v>1</v>
      </c>
      <c r="N5424" s="9"/>
      <c r="O5424" s="21"/>
      <c r="Q5424" s="29"/>
      <c r="U5424" s="17"/>
      <c r="V5424" s="2" t="s">
        <v>4790</v>
      </c>
      <c r="X5424" t="s">
        <v>7732</v>
      </c>
      <c r="Y5424" t="str">
        <f t="shared" si="345"/>
        <v/>
      </c>
      <c r="AA5424" t="str">
        <f t="shared" si="346"/>
        <v/>
      </c>
      <c r="AC5424" s="7"/>
      <c r="AD5424" t="s">
        <v>5791</v>
      </c>
      <c r="AE5424">
        <f t="shared" si="347"/>
        <v>0</v>
      </c>
      <c r="AG5424" s="2"/>
      <c r="AH5424" t="s">
        <v>2453</v>
      </c>
      <c r="AI5424" s="7" t="s">
        <v>4610</v>
      </c>
    </row>
    <row r="5425" spans="1:35" ht="11" customHeight="1" outlineLevel="1" x14ac:dyDescent="0.25">
      <c r="A5425" t="s">
        <v>4445</v>
      </c>
      <c r="C5425" s="2" t="s">
        <v>12974</v>
      </c>
      <c r="D5425" s="2">
        <v>346</v>
      </c>
      <c r="E5425" s="7">
        <v>1935</v>
      </c>
      <c r="F5425" s="5" t="s">
        <v>4732</v>
      </c>
      <c r="H5425" s="5" t="s">
        <v>6444</v>
      </c>
      <c r="I5425" s="6" t="s">
        <v>191</v>
      </c>
      <c r="J5425" s="6" t="s">
        <v>16514</v>
      </c>
      <c r="K5425" s="17">
        <v>5</v>
      </c>
      <c r="L5425" s="17" t="s">
        <v>7730</v>
      </c>
      <c r="M5425" s="9">
        <v>4</v>
      </c>
      <c r="N5425" s="9"/>
      <c r="O5425" s="21"/>
      <c r="Q5425" s="29"/>
      <c r="U5425" s="17"/>
      <c r="V5425" s="2" t="s">
        <v>6763</v>
      </c>
      <c r="Y5425" t="str">
        <f t="shared" si="345"/>
        <v/>
      </c>
      <c r="AA5425" t="str">
        <f t="shared" si="346"/>
        <v/>
      </c>
      <c r="AC5425" s="7"/>
      <c r="AD5425" t="s">
        <v>191</v>
      </c>
      <c r="AE5425">
        <f t="shared" si="347"/>
        <v>0</v>
      </c>
      <c r="AG5425" s="2"/>
      <c r="AH5425" t="s">
        <v>192</v>
      </c>
      <c r="AI5425" s="7" t="s">
        <v>4610</v>
      </c>
    </row>
    <row r="5426" spans="1:35" ht="11" customHeight="1" outlineLevel="1" x14ac:dyDescent="0.25">
      <c r="A5426" t="s">
        <v>4445</v>
      </c>
      <c r="C5426" s="2" t="s">
        <v>12974</v>
      </c>
      <c r="D5426" s="2">
        <v>349</v>
      </c>
      <c r="E5426" s="7">
        <v>1935</v>
      </c>
      <c r="F5426" s="5" t="s">
        <v>1629</v>
      </c>
      <c r="H5426" s="5" t="s">
        <v>6445</v>
      </c>
      <c r="I5426" s="6" t="s">
        <v>191</v>
      </c>
      <c r="J5426" s="6" t="s">
        <v>16514</v>
      </c>
      <c r="K5426" s="17">
        <v>5</v>
      </c>
      <c r="L5426" s="17" t="s">
        <v>7730</v>
      </c>
      <c r="M5426" s="9">
        <v>0.3</v>
      </c>
      <c r="N5426" s="9"/>
      <c r="O5426" s="21"/>
      <c r="Q5426" s="29"/>
      <c r="U5426" s="17"/>
      <c r="V5426" s="2" t="s">
        <v>5842</v>
      </c>
      <c r="Y5426" t="str">
        <f t="shared" si="345"/>
        <v/>
      </c>
      <c r="AA5426" t="str">
        <f t="shared" si="346"/>
        <v/>
      </c>
      <c r="AC5426" s="7"/>
      <c r="AD5426" t="s">
        <v>191</v>
      </c>
      <c r="AE5426">
        <f t="shared" si="347"/>
        <v>0</v>
      </c>
      <c r="AG5426" s="2"/>
      <c r="AH5426" t="s">
        <v>192</v>
      </c>
      <c r="AI5426" s="7" t="s">
        <v>4610</v>
      </c>
    </row>
    <row r="5427" spans="1:35" ht="11" customHeight="1" outlineLevel="1" x14ac:dyDescent="0.25">
      <c r="A5427" t="s">
        <v>4445</v>
      </c>
      <c r="C5427" s="2" t="s">
        <v>12974</v>
      </c>
      <c r="D5427" s="2">
        <v>352</v>
      </c>
      <c r="E5427" s="7">
        <v>1935</v>
      </c>
      <c r="F5427" s="5" t="s">
        <v>5279</v>
      </c>
      <c r="H5427" s="5" t="s">
        <v>682</v>
      </c>
      <c r="I5427" s="6" t="s">
        <v>6448</v>
      </c>
      <c r="J5427" s="6" t="s">
        <v>16514</v>
      </c>
      <c r="K5427" s="17">
        <v>5</v>
      </c>
      <c r="L5427" s="17" t="s">
        <v>7730</v>
      </c>
      <c r="M5427" s="9">
        <v>3.75</v>
      </c>
      <c r="N5427" s="9"/>
      <c r="O5427" s="21"/>
      <c r="Q5427" s="29"/>
      <c r="U5427" s="17"/>
      <c r="V5427" s="2" t="s">
        <v>6793</v>
      </c>
      <c r="Y5427" t="str">
        <f t="shared" si="345"/>
        <v/>
      </c>
      <c r="AA5427" t="str">
        <f t="shared" si="346"/>
        <v/>
      </c>
      <c r="AC5427" s="7"/>
      <c r="AD5427" t="s">
        <v>6448</v>
      </c>
      <c r="AE5427">
        <f t="shared" si="347"/>
        <v>0</v>
      </c>
      <c r="AG5427" s="2"/>
      <c r="AH5427" t="s">
        <v>6449</v>
      </c>
      <c r="AI5427" s="7" t="s">
        <v>4922</v>
      </c>
    </row>
    <row r="5428" spans="1:35" ht="11" customHeight="1" outlineLevel="1" x14ac:dyDescent="0.25">
      <c r="A5428" t="s">
        <v>4445</v>
      </c>
      <c r="C5428" s="2" t="s">
        <v>12974</v>
      </c>
      <c r="D5428" s="2">
        <v>354</v>
      </c>
      <c r="E5428" s="7">
        <v>1935</v>
      </c>
      <c r="F5428" s="5" t="s">
        <v>6450</v>
      </c>
      <c r="H5428" s="5" t="s">
        <v>4687</v>
      </c>
      <c r="I5428" s="6" t="s">
        <v>191</v>
      </c>
      <c r="J5428" s="6" t="s">
        <v>16514</v>
      </c>
      <c r="K5428" s="17">
        <v>5</v>
      </c>
      <c r="L5428" s="17" t="s">
        <v>7732</v>
      </c>
      <c r="M5428" s="9"/>
      <c r="N5428" s="9"/>
      <c r="O5428" s="21"/>
      <c r="Q5428" s="29"/>
      <c r="U5428" s="17"/>
      <c r="V5428" s="2" t="s">
        <v>3110</v>
      </c>
      <c r="Y5428" t="str">
        <f t="shared" si="345"/>
        <v/>
      </c>
      <c r="AA5428" t="str">
        <f t="shared" si="346"/>
        <v/>
      </c>
      <c r="AC5428" s="7"/>
      <c r="AD5428" t="s">
        <v>191</v>
      </c>
      <c r="AE5428">
        <f t="shared" si="347"/>
        <v>0</v>
      </c>
      <c r="AG5428" s="2"/>
      <c r="AH5428" t="s">
        <v>192</v>
      </c>
      <c r="AI5428" s="7" t="s">
        <v>4620</v>
      </c>
    </row>
    <row r="5429" spans="1:35" ht="11" customHeight="1" outlineLevel="1" x14ac:dyDescent="0.25">
      <c r="A5429" t="s">
        <v>4445</v>
      </c>
      <c r="C5429" s="2" t="s">
        <v>12974</v>
      </c>
      <c r="D5429" s="2">
        <v>367</v>
      </c>
      <c r="E5429" s="7">
        <v>1937</v>
      </c>
      <c r="F5429" s="5" t="s">
        <v>1629</v>
      </c>
      <c r="H5429" s="5" t="s">
        <v>6447</v>
      </c>
      <c r="I5429" s="6" t="s">
        <v>191</v>
      </c>
      <c r="J5429" s="6" t="s">
        <v>16514</v>
      </c>
      <c r="K5429" s="17">
        <v>5</v>
      </c>
      <c r="L5429" s="17" t="s">
        <v>7732</v>
      </c>
      <c r="M5429" s="9"/>
      <c r="N5429" s="9"/>
      <c r="O5429" s="21"/>
      <c r="Q5429" s="29"/>
      <c r="U5429" s="17"/>
      <c r="V5429" s="2" t="s">
        <v>6446</v>
      </c>
      <c r="Y5429" t="str">
        <f t="shared" si="345"/>
        <v/>
      </c>
      <c r="AA5429" t="str">
        <f t="shared" si="346"/>
        <v/>
      </c>
      <c r="AC5429" s="7"/>
      <c r="AD5429" t="s">
        <v>191</v>
      </c>
      <c r="AE5429">
        <f t="shared" si="347"/>
        <v>0</v>
      </c>
      <c r="AG5429" s="2"/>
      <c r="AH5429" t="s">
        <v>192</v>
      </c>
      <c r="AI5429" s="7" t="s">
        <v>4922</v>
      </c>
    </row>
    <row r="5430" spans="1:35" ht="11" customHeight="1" outlineLevel="1" x14ac:dyDescent="0.25">
      <c r="A5430" t="s">
        <v>4445</v>
      </c>
      <c r="C5430" s="2" t="s">
        <v>12974</v>
      </c>
      <c r="D5430" s="3" t="s">
        <v>4062</v>
      </c>
      <c r="E5430" s="7">
        <v>1937</v>
      </c>
      <c r="F5430" s="5" t="s">
        <v>5279</v>
      </c>
      <c r="H5430" s="5" t="s">
        <v>3973</v>
      </c>
      <c r="I5430" s="6" t="s">
        <v>6448</v>
      </c>
      <c r="J5430" s="6"/>
      <c r="K5430" s="17">
        <v>5</v>
      </c>
      <c r="L5430" s="17" t="s">
        <v>7732</v>
      </c>
      <c r="M5430" s="9"/>
      <c r="N5430" s="9"/>
      <c r="O5430" s="21"/>
      <c r="Q5430" s="29"/>
      <c r="U5430" s="17"/>
      <c r="V5430" s="2" t="s">
        <v>6795</v>
      </c>
      <c r="Y5430" t="str">
        <f t="shared" si="345"/>
        <v/>
      </c>
      <c r="AA5430" t="str">
        <f t="shared" si="346"/>
        <v/>
      </c>
      <c r="AC5430" s="7"/>
      <c r="AD5430" t="s">
        <v>6448</v>
      </c>
      <c r="AE5430">
        <f t="shared" si="347"/>
        <v>0</v>
      </c>
      <c r="AG5430" s="2"/>
      <c r="AH5430" t="s">
        <v>6449</v>
      </c>
      <c r="AI5430" s="7" t="s">
        <v>4610</v>
      </c>
    </row>
    <row r="5431" spans="1:35" ht="11" customHeight="1" outlineLevel="1" x14ac:dyDescent="0.25">
      <c r="A5431" t="s">
        <v>4445</v>
      </c>
      <c r="C5431" s="2" t="s">
        <v>12974</v>
      </c>
      <c r="D5431" s="2">
        <v>371</v>
      </c>
      <c r="E5431" s="7">
        <v>1936</v>
      </c>
      <c r="F5431" s="5" t="s">
        <v>6450</v>
      </c>
      <c r="H5431" s="5" t="s">
        <v>6486</v>
      </c>
      <c r="I5431" s="6" t="s">
        <v>191</v>
      </c>
      <c r="J5431" s="6" t="s">
        <v>16514</v>
      </c>
      <c r="K5431" s="17">
        <v>5</v>
      </c>
      <c r="L5431" s="17" t="s">
        <v>7732</v>
      </c>
      <c r="M5431" s="9"/>
      <c r="N5431" s="9"/>
      <c r="O5431" s="21"/>
      <c r="Q5431" s="29"/>
      <c r="U5431" s="17"/>
      <c r="V5431" s="2" t="s">
        <v>680</v>
      </c>
      <c r="Y5431" t="str">
        <f t="shared" si="345"/>
        <v/>
      </c>
      <c r="AA5431" t="str">
        <f t="shared" si="346"/>
        <v/>
      </c>
      <c r="AC5431" s="7"/>
      <c r="AD5431" t="s">
        <v>191</v>
      </c>
      <c r="AE5431">
        <f t="shared" si="347"/>
        <v>0</v>
      </c>
      <c r="AG5431" s="2"/>
      <c r="AH5431" t="s">
        <v>192</v>
      </c>
      <c r="AI5431" s="7" t="s">
        <v>4922</v>
      </c>
    </row>
    <row r="5432" spans="1:35" ht="11" customHeight="1" outlineLevel="1" x14ac:dyDescent="0.25">
      <c r="A5432" t="s">
        <v>4445</v>
      </c>
      <c r="C5432" s="2" t="s">
        <v>12974</v>
      </c>
      <c r="D5432" s="2" t="s">
        <v>4062</v>
      </c>
      <c r="E5432" s="7">
        <v>1936</v>
      </c>
      <c r="F5432" s="5" t="s">
        <v>6383</v>
      </c>
      <c r="H5432" s="5" t="s">
        <v>5481</v>
      </c>
      <c r="I5432" s="6" t="s">
        <v>4889</v>
      </c>
      <c r="J5432" s="6"/>
      <c r="K5432" s="17">
        <v>3</v>
      </c>
      <c r="L5432" s="17" t="s">
        <v>7730</v>
      </c>
      <c r="M5432" s="9">
        <v>0.4</v>
      </c>
      <c r="N5432" s="9"/>
      <c r="O5432" s="21"/>
      <c r="Q5432" s="29"/>
      <c r="U5432" s="17"/>
      <c r="V5432" s="2" t="s">
        <v>2042</v>
      </c>
      <c r="Y5432" t="str">
        <f t="shared" si="345"/>
        <v/>
      </c>
      <c r="AA5432" t="str">
        <f t="shared" si="346"/>
        <v/>
      </c>
      <c r="AC5432" s="7"/>
      <c r="AD5432" t="s">
        <v>4889</v>
      </c>
      <c r="AE5432">
        <f t="shared" si="347"/>
        <v>0</v>
      </c>
      <c r="AG5432" s="2"/>
      <c r="AH5432" t="s">
        <v>4890</v>
      </c>
      <c r="AI5432" s="7" t="s">
        <v>4610</v>
      </c>
    </row>
    <row r="5433" spans="1:35" ht="11" customHeight="1" outlineLevel="1" x14ac:dyDescent="0.25">
      <c r="A5433" t="s">
        <v>4445</v>
      </c>
      <c r="C5433" s="2" t="s">
        <v>12974</v>
      </c>
      <c r="D5433" s="2" t="s">
        <v>4062</v>
      </c>
      <c r="E5433" s="7">
        <v>1936</v>
      </c>
      <c r="F5433" s="5" t="s">
        <v>5140</v>
      </c>
      <c r="H5433" s="5" t="s">
        <v>2789</v>
      </c>
      <c r="I5433" s="6" t="s">
        <v>191</v>
      </c>
      <c r="J5433" s="6"/>
      <c r="K5433" s="17">
        <v>5</v>
      </c>
      <c r="L5433" s="17" t="s">
        <v>7732</v>
      </c>
      <c r="M5433" s="9"/>
      <c r="N5433" s="9"/>
      <c r="O5433" s="21"/>
      <c r="Q5433" s="29"/>
      <c r="U5433" s="17"/>
      <c r="V5433" s="2" t="s">
        <v>6419</v>
      </c>
      <c r="Y5433" t="str">
        <f t="shared" si="345"/>
        <v/>
      </c>
      <c r="AA5433" t="str">
        <f t="shared" si="346"/>
        <v/>
      </c>
      <c r="AC5433" s="7"/>
      <c r="AD5433" t="s">
        <v>191</v>
      </c>
      <c r="AE5433">
        <f t="shared" si="347"/>
        <v>0</v>
      </c>
      <c r="AG5433" s="2"/>
      <c r="AH5433" t="s">
        <v>192</v>
      </c>
      <c r="AI5433" s="7" t="s">
        <v>4922</v>
      </c>
    </row>
    <row r="5434" spans="1:35" ht="11" customHeight="1" outlineLevel="1" x14ac:dyDescent="0.25">
      <c r="A5434" t="s">
        <v>4445</v>
      </c>
      <c r="C5434" s="2" t="s">
        <v>12974</v>
      </c>
      <c r="D5434" s="2">
        <v>378</v>
      </c>
      <c r="E5434" s="7">
        <v>1936</v>
      </c>
      <c r="F5434" s="5" t="s">
        <v>5140</v>
      </c>
      <c r="H5434" s="5" t="s">
        <v>3313</v>
      </c>
      <c r="I5434" s="6" t="s">
        <v>191</v>
      </c>
      <c r="J5434" s="6" t="s">
        <v>16515</v>
      </c>
      <c r="K5434" s="17">
        <v>5</v>
      </c>
      <c r="L5434" s="17" t="s">
        <v>7732</v>
      </c>
      <c r="M5434" s="9"/>
      <c r="N5434" s="9"/>
      <c r="O5434" s="21"/>
      <c r="Q5434" s="29"/>
      <c r="U5434" s="17"/>
      <c r="V5434" s="2" t="s">
        <v>6421</v>
      </c>
      <c r="Y5434" t="str">
        <f t="shared" si="345"/>
        <v/>
      </c>
      <c r="AA5434" t="str">
        <f t="shared" si="346"/>
        <v/>
      </c>
      <c r="AC5434" s="7"/>
      <c r="AD5434" t="s">
        <v>191</v>
      </c>
      <c r="AE5434">
        <f t="shared" si="347"/>
        <v>0</v>
      </c>
      <c r="AG5434" s="2"/>
      <c r="AH5434" t="s">
        <v>192</v>
      </c>
      <c r="AI5434" s="7" t="s">
        <v>4610</v>
      </c>
    </row>
    <row r="5435" spans="1:35" ht="11" customHeight="1" outlineLevel="1" x14ac:dyDescent="0.25">
      <c r="A5435" t="s">
        <v>4445</v>
      </c>
      <c r="C5435" s="2" t="s">
        <v>12974</v>
      </c>
      <c r="D5435" s="2">
        <v>384</v>
      </c>
      <c r="E5435" s="7">
        <v>1937</v>
      </c>
      <c r="F5435" s="5" t="s">
        <v>4937</v>
      </c>
      <c r="H5435" s="5" t="s">
        <v>358</v>
      </c>
      <c r="I5435" s="6" t="s">
        <v>5791</v>
      </c>
      <c r="J5435" s="6" t="s">
        <v>16516</v>
      </c>
      <c r="K5435" s="17">
        <v>3</v>
      </c>
      <c r="L5435" s="17" t="s">
        <v>7732</v>
      </c>
      <c r="M5435" s="9"/>
      <c r="N5435" s="9"/>
      <c r="O5435" s="21"/>
      <c r="Q5435" s="29"/>
      <c r="U5435" s="17"/>
      <c r="V5435" s="2" t="s">
        <v>3443</v>
      </c>
      <c r="Y5435" t="str">
        <f t="shared" si="345"/>
        <v/>
      </c>
      <c r="AA5435" t="str">
        <f t="shared" si="346"/>
        <v/>
      </c>
      <c r="AC5435" s="7"/>
      <c r="AD5435" t="s">
        <v>5791</v>
      </c>
      <c r="AE5435">
        <f t="shared" si="347"/>
        <v>0</v>
      </c>
      <c r="AG5435" s="2"/>
      <c r="AH5435" t="s">
        <v>2453</v>
      </c>
      <c r="AI5435" s="7" t="s">
        <v>4922</v>
      </c>
    </row>
    <row r="5436" spans="1:35" ht="11" customHeight="1" outlineLevel="1" x14ac:dyDescent="0.25">
      <c r="A5436" t="s">
        <v>4445</v>
      </c>
      <c r="C5436" s="2" t="s">
        <v>12974</v>
      </c>
      <c r="D5436" s="2">
        <v>389</v>
      </c>
      <c r="E5436" s="7">
        <v>1937</v>
      </c>
      <c r="F5436" s="5" t="s">
        <v>6580</v>
      </c>
      <c r="H5436" s="5" t="s">
        <v>6581</v>
      </c>
      <c r="I5436" s="6" t="s">
        <v>191</v>
      </c>
      <c r="J5436" s="6" t="s">
        <v>16517</v>
      </c>
      <c r="K5436" s="17">
        <v>5</v>
      </c>
      <c r="L5436" s="17" t="s">
        <v>7730</v>
      </c>
      <c r="M5436" s="9">
        <v>4</v>
      </c>
      <c r="N5436" s="9"/>
      <c r="O5436" s="21"/>
      <c r="Q5436" s="29"/>
      <c r="U5436" s="17"/>
      <c r="V5436" s="2" t="s">
        <v>6579</v>
      </c>
      <c r="Y5436" t="str">
        <f t="shared" si="345"/>
        <v/>
      </c>
      <c r="AA5436" t="str">
        <f t="shared" si="346"/>
        <v/>
      </c>
      <c r="AC5436" s="7"/>
      <c r="AD5436" t="s">
        <v>191</v>
      </c>
      <c r="AE5436">
        <f t="shared" si="347"/>
        <v>0</v>
      </c>
      <c r="AG5436" s="2"/>
      <c r="AH5436" t="s">
        <v>192</v>
      </c>
      <c r="AI5436" s="7" t="s">
        <v>4922</v>
      </c>
    </row>
    <row r="5437" spans="1:35" ht="11" customHeight="1" outlineLevel="1" x14ac:dyDescent="0.25">
      <c r="A5437" t="s">
        <v>4445</v>
      </c>
      <c r="C5437" s="2" t="s">
        <v>12974</v>
      </c>
      <c r="D5437" s="2">
        <v>405</v>
      </c>
      <c r="E5437" s="7">
        <v>1937</v>
      </c>
      <c r="F5437" s="5" t="s">
        <v>3217</v>
      </c>
      <c r="H5437" s="5" t="s">
        <v>1674</v>
      </c>
      <c r="I5437" s="6" t="s">
        <v>6448</v>
      </c>
      <c r="J5437" s="6" t="s">
        <v>16518</v>
      </c>
      <c r="K5437" s="17">
        <v>5</v>
      </c>
      <c r="L5437" s="17" t="s">
        <v>7732</v>
      </c>
      <c r="M5437" s="9"/>
      <c r="N5437" s="9"/>
      <c r="O5437" s="21"/>
      <c r="Q5437" s="29"/>
      <c r="U5437" s="17"/>
      <c r="V5437" s="2" t="s">
        <v>6129</v>
      </c>
      <c r="Y5437" t="str">
        <f t="shared" si="345"/>
        <v/>
      </c>
      <c r="AA5437" t="str">
        <f t="shared" si="346"/>
        <v/>
      </c>
      <c r="AC5437" s="7"/>
      <c r="AD5437" t="s">
        <v>6448</v>
      </c>
      <c r="AE5437">
        <f t="shared" si="347"/>
        <v>0</v>
      </c>
      <c r="AG5437" s="2"/>
      <c r="AH5437" t="s">
        <v>6449</v>
      </c>
      <c r="AI5437" s="7" t="s">
        <v>4922</v>
      </c>
    </row>
    <row r="5438" spans="1:35" ht="11" customHeight="1" outlineLevel="1" x14ac:dyDescent="0.25">
      <c r="A5438" t="s">
        <v>4445</v>
      </c>
      <c r="C5438" s="2" t="s">
        <v>12974</v>
      </c>
      <c r="D5438" s="2" t="s">
        <v>16519</v>
      </c>
      <c r="E5438" s="7">
        <v>1938</v>
      </c>
      <c r="F5438" s="5" t="s">
        <v>16520</v>
      </c>
      <c r="H5438" s="5" t="s">
        <v>5398</v>
      </c>
      <c r="I5438" s="6" t="s">
        <v>16522</v>
      </c>
      <c r="J5438" s="6" t="s">
        <v>16521</v>
      </c>
      <c r="K5438" s="17">
        <v>3</v>
      </c>
      <c r="L5438" s="17" t="s">
        <v>7732</v>
      </c>
      <c r="M5438" s="9"/>
      <c r="N5438" s="9"/>
      <c r="O5438" s="21"/>
      <c r="Q5438" s="29"/>
      <c r="U5438" s="17"/>
      <c r="V5438" s="2"/>
      <c r="Y5438" t="str">
        <f t="shared" si="345"/>
        <v/>
      </c>
      <c r="AA5438">
        <f t="shared" si="346"/>
        <v>1</v>
      </c>
      <c r="AC5438" s="7"/>
      <c r="AD5438" t="s">
        <v>16522</v>
      </c>
      <c r="AE5438">
        <f t="shared" si="347"/>
        <v>0</v>
      </c>
      <c r="AG5438" s="2"/>
      <c r="AI5438" s="7"/>
    </row>
    <row r="5439" spans="1:35" ht="11" customHeight="1" outlineLevel="1" x14ac:dyDescent="0.25">
      <c r="A5439" t="s">
        <v>4445</v>
      </c>
      <c r="C5439" s="2" t="s">
        <v>12974</v>
      </c>
      <c r="D5439" s="2">
        <v>437</v>
      </c>
      <c r="E5439" s="7">
        <v>1938</v>
      </c>
      <c r="F5439" s="5" t="s">
        <v>4732</v>
      </c>
      <c r="H5439" s="5" t="s">
        <v>5398</v>
      </c>
      <c r="I5439" s="6" t="s">
        <v>18758</v>
      </c>
      <c r="J5439" s="6" t="s">
        <v>16521</v>
      </c>
      <c r="K5439" s="17">
        <v>3</v>
      </c>
      <c r="L5439" s="17" t="s">
        <v>7732</v>
      </c>
      <c r="M5439" s="9"/>
      <c r="N5439" s="9"/>
      <c r="O5439" s="21"/>
      <c r="Q5439" s="29"/>
      <c r="U5439" s="17"/>
      <c r="V5439" s="2"/>
      <c r="Y5439" t="str">
        <f t="shared" si="345"/>
        <v/>
      </c>
      <c r="AA5439" t="str">
        <f t="shared" si="346"/>
        <v/>
      </c>
      <c r="AC5439" s="7"/>
      <c r="AD5439" t="s">
        <v>18758</v>
      </c>
      <c r="AE5439">
        <f t="shared" si="347"/>
        <v>0</v>
      </c>
      <c r="AG5439" s="2"/>
      <c r="AI5439" s="7"/>
    </row>
    <row r="5440" spans="1:35" ht="11" customHeight="1" outlineLevel="1" x14ac:dyDescent="0.25">
      <c r="A5440" t="s">
        <v>4445</v>
      </c>
      <c r="C5440" s="2" t="s">
        <v>12974</v>
      </c>
      <c r="D5440" s="2">
        <v>439</v>
      </c>
      <c r="E5440" s="7">
        <v>1938</v>
      </c>
      <c r="F5440" s="5" t="s">
        <v>183</v>
      </c>
      <c r="H5440" s="5" t="s">
        <v>5398</v>
      </c>
      <c r="I5440" s="6" t="s">
        <v>18757</v>
      </c>
      <c r="J5440" s="6" t="s">
        <v>16521</v>
      </c>
      <c r="K5440" s="17">
        <v>3</v>
      </c>
      <c r="L5440" s="17" t="s">
        <v>7732</v>
      </c>
      <c r="M5440" s="9"/>
      <c r="N5440" s="9"/>
      <c r="O5440" s="21"/>
      <c r="Q5440" s="29"/>
      <c r="U5440" s="17"/>
      <c r="V5440" s="2"/>
      <c r="Y5440" t="str">
        <f t="shared" si="345"/>
        <v/>
      </c>
      <c r="AA5440" t="str">
        <f t="shared" si="346"/>
        <v/>
      </c>
      <c r="AC5440" s="7"/>
      <c r="AD5440" t="s">
        <v>18757</v>
      </c>
      <c r="AE5440">
        <f t="shared" si="347"/>
        <v>0</v>
      </c>
      <c r="AG5440" s="2"/>
      <c r="AI5440" s="7"/>
    </row>
    <row r="5441" spans="1:35" ht="11" customHeight="1" outlineLevel="1" x14ac:dyDescent="0.25">
      <c r="A5441" t="s">
        <v>4445</v>
      </c>
      <c r="C5441" s="2" t="s">
        <v>12974</v>
      </c>
      <c r="D5441" s="2">
        <v>440</v>
      </c>
      <c r="E5441" s="7">
        <v>1938</v>
      </c>
      <c r="F5441" s="5" t="s">
        <v>5139</v>
      </c>
      <c r="H5441" s="5" t="s">
        <v>5398</v>
      </c>
      <c r="I5441" s="6" t="s">
        <v>18759</v>
      </c>
      <c r="J5441" s="6" t="s">
        <v>16521</v>
      </c>
      <c r="K5441" s="17">
        <v>3</v>
      </c>
      <c r="L5441" s="17" t="s">
        <v>7732</v>
      </c>
      <c r="M5441" s="9"/>
      <c r="N5441" s="9"/>
      <c r="O5441" s="21"/>
      <c r="Q5441" s="29"/>
      <c r="U5441" s="17"/>
      <c r="V5441" s="2"/>
      <c r="Y5441" t="str">
        <f t="shared" si="345"/>
        <v/>
      </c>
      <c r="AA5441" t="str">
        <f t="shared" si="346"/>
        <v/>
      </c>
      <c r="AC5441" s="7"/>
      <c r="AD5441" t="s">
        <v>18759</v>
      </c>
      <c r="AE5441">
        <f t="shared" si="347"/>
        <v>0</v>
      </c>
      <c r="AG5441" s="2"/>
      <c r="AI5441" s="7"/>
    </row>
    <row r="5442" spans="1:35" ht="11" customHeight="1" outlineLevel="1" x14ac:dyDescent="0.25">
      <c r="A5442" t="s">
        <v>4445</v>
      </c>
      <c r="C5442" s="2" t="s">
        <v>12974</v>
      </c>
      <c r="D5442" s="2">
        <v>455</v>
      </c>
      <c r="E5442" s="7">
        <v>1939</v>
      </c>
      <c r="F5442" s="5" t="s">
        <v>3217</v>
      </c>
      <c r="H5442" s="5" t="s">
        <v>6451</v>
      </c>
      <c r="I5442" s="6" t="s">
        <v>191</v>
      </c>
      <c r="J5442" s="6" t="s">
        <v>16523</v>
      </c>
      <c r="K5442" s="17">
        <v>5</v>
      </c>
      <c r="L5442" s="17" t="s">
        <v>7730</v>
      </c>
      <c r="M5442" s="9">
        <v>0.3</v>
      </c>
      <c r="N5442" s="9"/>
      <c r="O5442" s="21"/>
      <c r="Q5442" s="29"/>
      <c r="U5442" s="17"/>
      <c r="V5442" s="2" t="s">
        <v>587</v>
      </c>
      <c r="Y5442" t="str">
        <f t="shared" si="345"/>
        <v/>
      </c>
      <c r="AA5442" t="str">
        <f t="shared" si="346"/>
        <v/>
      </c>
      <c r="AC5442" s="7"/>
      <c r="AD5442" t="s">
        <v>191</v>
      </c>
      <c r="AE5442">
        <f t="shared" si="347"/>
        <v>0</v>
      </c>
      <c r="AG5442" s="2"/>
      <c r="AH5442" t="s">
        <v>192</v>
      </c>
      <c r="AI5442" s="7" t="s">
        <v>4610</v>
      </c>
    </row>
    <row r="5443" spans="1:35" ht="11" customHeight="1" outlineLevel="1" x14ac:dyDescent="0.25">
      <c r="A5443" t="s">
        <v>4445</v>
      </c>
      <c r="C5443" s="2" t="s">
        <v>12974</v>
      </c>
      <c r="D5443" s="2">
        <v>456</v>
      </c>
      <c r="E5443" s="7">
        <v>1939</v>
      </c>
      <c r="F5443" s="5" t="s">
        <v>183</v>
      </c>
      <c r="H5443" s="5" t="s">
        <v>2815</v>
      </c>
      <c r="I5443" s="6" t="s">
        <v>6448</v>
      </c>
      <c r="J5443" s="6" t="s">
        <v>16523</v>
      </c>
      <c r="K5443" s="17">
        <v>1</v>
      </c>
      <c r="L5443" s="17" t="s">
        <v>7730</v>
      </c>
      <c r="M5443" s="9">
        <v>0.8</v>
      </c>
      <c r="N5443" s="9"/>
      <c r="O5443" s="21"/>
      <c r="Q5443" s="29"/>
      <c r="U5443" s="17"/>
      <c r="V5443" s="2" t="s">
        <v>589</v>
      </c>
      <c r="Y5443" t="str">
        <f t="shared" si="345"/>
        <v/>
      </c>
      <c r="AA5443" t="str">
        <f t="shared" si="346"/>
        <v/>
      </c>
      <c r="AC5443" s="7"/>
      <c r="AD5443" t="s">
        <v>6448</v>
      </c>
      <c r="AE5443">
        <f t="shared" si="347"/>
        <v>0</v>
      </c>
      <c r="AG5443" s="2"/>
      <c r="AH5443" t="s">
        <v>6449</v>
      </c>
      <c r="AI5443" s="7" t="s">
        <v>4610</v>
      </c>
    </row>
    <row r="5444" spans="1:35" ht="11" customHeight="1" outlineLevel="1" x14ac:dyDescent="0.25">
      <c r="A5444" t="s">
        <v>4445</v>
      </c>
      <c r="C5444" s="2" t="s">
        <v>12974</v>
      </c>
      <c r="D5444" s="2">
        <v>464</v>
      </c>
      <c r="E5444" s="7">
        <v>1939</v>
      </c>
      <c r="F5444" s="5" t="s">
        <v>6450</v>
      </c>
      <c r="H5444" s="5" t="s">
        <v>3016</v>
      </c>
      <c r="I5444" s="6" t="s">
        <v>191</v>
      </c>
      <c r="J5444" s="6" t="s">
        <v>16523</v>
      </c>
      <c r="K5444" s="17">
        <v>3</v>
      </c>
      <c r="L5444" s="17" t="s">
        <v>7730</v>
      </c>
      <c r="M5444" s="9">
        <v>0.4</v>
      </c>
      <c r="N5444" s="9"/>
      <c r="O5444" s="21"/>
      <c r="Q5444" s="29"/>
      <c r="U5444" s="17"/>
      <c r="V5444" s="2" t="s">
        <v>3015</v>
      </c>
      <c r="Y5444" t="str">
        <f t="shared" si="345"/>
        <v/>
      </c>
      <c r="AA5444" t="str">
        <f t="shared" si="346"/>
        <v/>
      </c>
      <c r="AC5444" s="7"/>
      <c r="AD5444" t="s">
        <v>191</v>
      </c>
      <c r="AE5444">
        <f t="shared" si="347"/>
        <v>0</v>
      </c>
      <c r="AG5444" s="2"/>
      <c r="AH5444" t="s">
        <v>192</v>
      </c>
      <c r="AI5444" s="7" t="s">
        <v>4610</v>
      </c>
    </row>
    <row r="5445" spans="1:35" ht="11" customHeight="1" outlineLevel="1" x14ac:dyDescent="0.25">
      <c r="A5445" t="s">
        <v>4445</v>
      </c>
      <c r="C5445" s="2" t="s">
        <v>12974</v>
      </c>
      <c r="D5445" s="2">
        <v>473</v>
      </c>
      <c r="E5445" s="7">
        <v>1940</v>
      </c>
      <c r="F5445" s="5" t="s">
        <v>21921</v>
      </c>
      <c r="H5445" s="5" t="s">
        <v>4886</v>
      </c>
      <c r="I5445" s="6" t="s">
        <v>191</v>
      </c>
      <c r="J5445" s="6" t="s">
        <v>16524</v>
      </c>
      <c r="K5445" s="17">
        <v>3</v>
      </c>
      <c r="L5445" s="17" t="s">
        <v>7730</v>
      </c>
      <c r="M5445" s="9">
        <v>0.4</v>
      </c>
      <c r="N5445" s="9"/>
      <c r="O5445" s="21"/>
      <c r="Q5445" s="29"/>
      <c r="U5445" s="17"/>
      <c r="V5445" s="2">
        <v>299</v>
      </c>
      <c r="Y5445" t="str">
        <f t="shared" si="345"/>
        <v/>
      </c>
      <c r="AA5445" t="str">
        <f t="shared" si="346"/>
        <v/>
      </c>
      <c r="AC5445" s="7"/>
      <c r="AD5445" t="s">
        <v>191</v>
      </c>
      <c r="AE5445">
        <f t="shared" si="347"/>
        <v>0</v>
      </c>
      <c r="AG5445" s="2"/>
      <c r="AH5445" t="s">
        <v>192</v>
      </c>
      <c r="AI5445" s="7" t="s">
        <v>4610</v>
      </c>
    </row>
    <row r="5446" spans="1:35" ht="11" customHeight="1" outlineLevel="1" x14ac:dyDescent="0.25">
      <c r="A5446" t="s">
        <v>4445</v>
      </c>
      <c r="C5446" s="2" t="s">
        <v>12974</v>
      </c>
      <c r="D5446" s="2" t="s">
        <v>2125</v>
      </c>
      <c r="E5446" s="7">
        <v>1940</v>
      </c>
      <c r="F5446" s="5" t="s">
        <v>21922</v>
      </c>
      <c r="H5446" s="5" t="s">
        <v>4886</v>
      </c>
      <c r="I5446" s="6" t="s">
        <v>191</v>
      </c>
      <c r="J5446" s="6" t="s">
        <v>16524</v>
      </c>
      <c r="K5446" s="17">
        <v>3</v>
      </c>
      <c r="L5446" s="17" t="s">
        <v>7730</v>
      </c>
      <c r="M5446" s="9">
        <v>0.2</v>
      </c>
      <c r="N5446" s="9"/>
      <c r="O5446" s="21"/>
      <c r="Q5446" s="29"/>
      <c r="U5446" s="17"/>
      <c r="V5446" s="2" t="s">
        <v>4887</v>
      </c>
      <c r="X5446" t="s">
        <v>7732</v>
      </c>
      <c r="Y5446" t="str">
        <f t="shared" si="345"/>
        <v/>
      </c>
      <c r="AA5446" t="str">
        <f t="shared" si="346"/>
        <v/>
      </c>
      <c r="AC5446" s="7"/>
      <c r="AD5446" t="s">
        <v>191</v>
      </c>
      <c r="AE5446">
        <f t="shared" si="347"/>
        <v>0</v>
      </c>
      <c r="AG5446" s="2"/>
      <c r="AH5446" t="s">
        <v>192</v>
      </c>
      <c r="AI5446" s="7" t="s">
        <v>4610</v>
      </c>
    </row>
    <row r="5447" spans="1:35" ht="11" customHeight="1" outlineLevel="1" x14ac:dyDescent="0.25">
      <c r="A5447" t="s">
        <v>4445</v>
      </c>
      <c r="C5447" s="2" t="s">
        <v>12974</v>
      </c>
      <c r="D5447" s="2" t="s">
        <v>16525</v>
      </c>
      <c r="E5447" s="7">
        <v>1940</v>
      </c>
      <c r="F5447" s="5" t="s">
        <v>21923</v>
      </c>
      <c r="H5447" s="5" t="s">
        <v>4886</v>
      </c>
      <c r="I5447" s="6" t="s">
        <v>191</v>
      </c>
      <c r="J5447" s="6" t="s">
        <v>16524</v>
      </c>
      <c r="K5447" s="17">
        <v>3</v>
      </c>
      <c r="L5447" s="17" t="s">
        <v>20075</v>
      </c>
      <c r="M5447" s="9"/>
      <c r="N5447" s="9"/>
      <c r="O5447" s="21"/>
      <c r="Q5447" s="29"/>
      <c r="U5447" s="17"/>
      <c r="V5447" s="2" t="s">
        <v>4888</v>
      </c>
      <c r="X5447" t="s">
        <v>7732</v>
      </c>
      <c r="Y5447" t="str">
        <f t="shared" si="345"/>
        <v/>
      </c>
      <c r="AA5447" t="str">
        <f t="shared" si="346"/>
        <v/>
      </c>
      <c r="AC5447" s="7"/>
      <c r="AD5447" t="s">
        <v>191</v>
      </c>
      <c r="AE5447">
        <f t="shared" si="347"/>
        <v>0</v>
      </c>
      <c r="AG5447" s="2"/>
      <c r="AH5447" t="s">
        <v>192</v>
      </c>
      <c r="AI5447" s="7" t="s">
        <v>4620</v>
      </c>
    </row>
    <row r="5448" spans="1:35" ht="11" customHeight="1" outlineLevel="1" x14ac:dyDescent="0.25">
      <c r="A5448" t="s">
        <v>4445</v>
      </c>
      <c r="C5448" s="2" t="s">
        <v>12974</v>
      </c>
      <c r="D5448" s="2">
        <v>495</v>
      </c>
      <c r="E5448" s="7">
        <v>1945</v>
      </c>
      <c r="F5448" s="5" t="s">
        <v>16526</v>
      </c>
      <c r="H5448" s="5" t="s">
        <v>6451</v>
      </c>
      <c r="I5448" s="6" t="s">
        <v>191</v>
      </c>
      <c r="J5448" s="6" t="s">
        <v>16527</v>
      </c>
      <c r="K5448" s="17">
        <v>5</v>
      </c>
      <c r="L5448" s="17" t="s">
        <v>7732</v>
      </c>
      <c r="M5448" s="9"/>
      <c r="N5448" s="9"/>
      <c r="O5448" s="21"/>
      <c r="Q5448" s="29"/>
      <c r="U5448" s="17"/>
      <c r="V5448" s="2"/>
      <c r="Y5448" t="str">
        <f t="shared" si="345"/>
        <v/>
      </c>
      <c r="AA5448" t="str">
        <f t="shared" si="346"/>
        <v/>
      </c>
      <c r="AC5448" s="7"/>
      <c r="AD5448" t="s">
        <v>191</v>
      </c>
      <c r="AE5448">
        <f t="shared" si="347"/>
        <v>0</v>
      </c>
      <c r="AG5448" s="2"/>
      <c r="AI5448" s="7"/>
    </row>
    <row r="5449" spans="1:35" ht="11" customHeight="1" outlineLevel="1" x14ac:dyDescent="0.25">
      <c r="A5449" t="s">
        <v>4445</v>
      </c>
      <c r="C5449" s="2" t="s">
        <v>12974</v>
      </c>
      <c r="D5449" s="2">
        <v>511</v>
      </c>
      <c r="E5449" s="7">
        <v>1946</v>
      </c>
      <c r="F5449" s="5" t="s">
        <v>5138</v>
      </c>
      <c r="H5449" s="5" t="s">
        <v>6501</v>
      </c>
      <c r="I5449" s="6" t="s">
        <v>4889</v>
      </c>
      <c r="J5449" s="6" t="s">
        <v>16528</v>
      </c>
      <c r="K5449" s="17">
        <v>3</v>
      </c>
      <c r="L5449" s="17" t="s">
        <v>7730</v>
      </c>
      <c r="M5449" s="9">
        <v>0.2</v>
      </c>
      <c r="N5449" s="9"/>
      <c r="O5449" s="21"/>
      <c r="Q5449" s="29"/>
      <c r="U5449" s="17"/>
      <c r="V5449" s="2" t="s">
        <v>1990</v>
      </c>
      <c r="Y5449" t="str">
        <f t="shared" si="345"/>
        <v/>
      </c>
      <c r="AA5449" t="str">
        <f t="shared" si="346"/>
        <v/>
      </c>
      <c r="AC5449" s="7"/>
      <c r="AD5449" t="s">
        <v>4889</v>
      </c>
      <c r="AE5449">
        <f t="shared" si="347"/>
        <v>0</v>
      </c>
      <c r="AG5449" s="2"/>
      <c r="AH5449" t="s">
        <v>4890</v>
      </c>
      <c r="AI5449" s="7" t="s">
        <v>4610</v>
      </c>
    </row>
    <row r="5450" spans="1:35" ht="11" customHeight="1" outlineLevel="1" x14ac:dyDescent="0.25">
      <c r="A5450" t="s">
        <v>4445</v>
      </c>
      <c r="C5450" s="2" t="s">
        <v>12974</v>
      </c>
      <c r="D5450" s="2">
        <v>546</v>
      </c>
      <c r="E5450" s="7">
        <v>1949</v>
      </c>
      <c r="F5450" s="5" t="s">
        <v>3217</v>
      </c>
      <c r="H5450" s="5" t="s">
        <v>6486</v>
      </c>
      <c r="I5450" s="6" t="s">
        <v>3018</v>
      </c>
      <c r="J5450" s="6" t="s">
        <v>16529</v>
      </c>
      <c r="K5450" s="17">
        <v>3</v>
      </c>
      <c r="L5450" s="17" t="s">
        <v>7730</v>
      </c>
      <c r="M5450" s="9">
        <v>2</v>
      </c>
      <c r="N5450" s="9"/>
      <c r="O5450" s="21"/>
      <c r="Q5450" s="29"/>
      <c r="U5450" s="17"/>
      <c r="V5450" s="2" t="s">
        <v>3017</v>
      </c>
      <c r="Y5450" t="str">
        <f t="shared" si="345"/>
        <v/>
      </c>
      <c r="AA5450" t="str">
        <f t="shared" si="346"/>
        <v/>
      </c>
      <c r="AC5450" s="7"/>
      <c r="AD5450" t="s">
        <v>3018</v>
      </c>
      <c r="AE5450">
        <f t="shared" si="347"/>
        <v>0</v>
      </c>
      <c r="AG5450" s="2"/>
      <c r="AH5450" t="s">
        <v>971</v>
      </c>
      <c r="AI5450" s="7" t="s">
        <v>4610</v>
      </c>
    </row>
    <row r="5451" spans="1:35" ht="11" customHeight="1" outlineLevel="1" x14ac:dyDescent="0.25">
      <c r="A5451" t="s">
        <v>4445</v>
      </c>
      <c r="C5451" s="2" t="s">
        <v>12974</v>
      </c>
      <c r="D5451" s="2">
        <v>547</v>
      </c>
      <c r="E5451" s="7">
        <v>1949</v>
      </c>
      <c r="F5451" s="5" t="s">
        <v>5138</v>
      </c>
      <c r="H5451" s="5" t="s">
        <v>6501</v>
      </c>
      <c r="I5451" s="6" t="s">
        <v>3018</v>
      </c>
      <c r="J5451" s="6" t="s">
        <v>16529</v>
      </c>
      <c r="K5451" s="17">
        <v>3</v>
      </c>
      <c r="L5451" s="17" t="s">
        <v>7730</v>
      </c>
      <c r="M5451" s="9">
        <v>2</v>
      </c>
      <c r="N5451" s="9"/>
      <c r="O5451" s="21"/>
      <c r="Q5451" s="29"/>
      <c r="U5451" s="17"/>
      <c r="V5451" s="2" t="s">
        <v>2004</v>
      </c>
      <c r="Y5451" t="str">
        <f t="shared" si="345"/>
        <v/>
      </c>
      <c r="AA5451" t="str">
        <f t="shared" si="346"/>
        <v/>
      </c>
      <c r="AC5451" s="7"/>
      <c r="AD5451" t="s">
        <v>3018</v>
      </c>
      <c r="AE5451">
        <f t="shared" si="347"/>
        <v>0</v>
      </c>
      <c r="AG5451" s="2"/>
      <c r="AH5451" t="s">
        <v>971</v>
      </c>
      <c r="AI5451" s="7" t="s">
        <v>4610</v>
      </c>
    </row>
    <row r="5452" spans="1:35" ht="11" customHeight="1" outlineLevel="1" x14ac:dyDescent="0.25">
      <c r="A5452" t="s">
        <v>4445</v>
      </c>
      <c r="C5452" s="2" t="s">
        <v>12974</v>
      </c>
      <c r="D5452" s="2">
        <v>548</v>
      </c>
      <c r="E5452" s="7">
        <v>1949</v>
      </c>
      <c r="F5452" s="5" t="s">
        <v>3421</v>
      </c>
      <c r="H5452" s="5" t="s">
        <v>3832</v>
      </c>
      <c r="I5452" s="6" t="s">
        <v>3018</v>
      </c>
      <c r="J5452" s="6" t="s">
        <v>16529</v>
      </c>
      <c r="K5452" s="17">
        <v>3</v>
      </c>
      <c r="L5452" s="17" t="s">
        <v>7730</v>
      </c>
      <c r="M5452" s="9">
        <v>2</v>
      </c>
      <c r="N5452" s="9"/>
      <c r="O5452" s="21"/>
      <c r="Q5452" s="29"/>
      <c r="U5452" s="17"/>
      <c r="V5452" s="2" t="s">
        <v>3833</v>
      </c>
      <c r="Y5452" t="str">
        <f t="shared" si="345"/>
        <v/>
      </c>
      <c r="AA5452" t="str">
        <f t="shared" si="346"/>
        <v/>
      </c>
      <c r="AC5452" s="7"/>
      <c r="AD5452" t="s">
        <v>3018</v>
      </c>
      <c r="AE5452">
        <f t="shared" si="347"/>
        <v>0</v>
      </c>
      <c r="AG5452" s="2"/>
      <c r="AH5452" t="s">
        <v>971</v>
      </c>
      <c r="AI5452" s="7" t="s">
        <v>4922</v>
      </c>
    </row>
    <row r="5453" spans="1:35" ht="11" customHeight="1" outlineLevel="1" x14ac:dyDescent="0.25">
      <c r="A5453" t="s">
        <v>4445</v>
      </c>
      <c r="C5453" s="2" t="s">
        <v>12974</v>
      </c>
      <c r="D5453" s="2">
        <v>554</v>
      </c>
      <c r="E5453" s="7">
        <v>1950</v>
      </c>
      <c r="F5453" s="5" t="s">
        <v>3217</v>
      </c>
      <c r="H5453" s="5" t="s">
        <v>2817</v>
      </c>
      <c r="I5453" s="6" t="s">
        <v>1127</v>
      </c>
      <c r="J5453" s="6" t="s">
        <v>9235</v>
      </c>
      <c r="K5453" s="17">
        <v>3</v>
      </c>
      <c r="L5453" s="17" t="s">
        <v>7730</v>
      </c>
      <c r="M5453" s="9">
        <v>0.6</v>
      </c>
      <c r="N5453" s="9"/>
      <c r="O5453" s="21"/>
      <c r="Q5453" s="29"/>
      <c r="U5453" s="17"/>
      <c r="V5453" s="2" t="s">
        <v>2816</v>
      </c>
      <c r="Y5453" t="str">
        <f t="shared" si="345"/>
        <v/>
      </c>
      <c r="AA5453" t="str">
        <f t="shared" si="346"/>
        <v/>
      </c>
      <c r="AC5453" s="7"/>
      <c r="AD5453" t="s">
        <v>1127</v>
      </c>
      <c r="AE5453">
        <f t="shared" ref="AE5453:AE5484" si="348">COUNTIF(I5453,"*Fuji*")</f>
        <v>0</v>
      </c>
      <c r="AG5453" s="2"/>
      <c r="AH5453" t="s">
        <v>2453</v>
      </c>
      <c r="AI5453" s="7" t="s">
        <v>4610</v>
      </c>
    </row>
    <row r="5454" spans="1:35" ht="11" customHeight="1" outlineLevel="1" x14ac:dyDescent="0.25">
      <c r="A5454" t="s">
        <v>4445</v>
      </c>
      <c r="C5454" s="2" t="s">
        <v>12974</v>
      </c>
      <c r="D5454" s="2">
        <v>606</v>
      </c>
      <c r="E5454" s="7">
        <v>1954</v>
      </c>
      <c r="F5454" s="5" t="s">
        <v>6382</v>
      </c>
      <c r="H5454" s="5" t="s">
        <v>6486</v>
      </c>
      <c r="I5454" s="6" t="s">
        <v>3060</v>
      </c>
      <c r="J5454" s="6" t="s">
        <v>16530</v>
      </c>
      <c r="K5454" s="17">
        <v>3</v>
      </c>
      <c r="L5454" s="17" t="s">
        <v>7730</v>
      </c>
      <c r="M5454" s="9">
        <v>1.35</v>
      </c>
      <c r="N5454" s="9"/>
      <c r="O5454" s="21"/>
      <c r="Q5454" s="29"/>
      <c r="S5454">
        <v>1</v>
      </c>
      <c r="T5454">
        <v>1</v>
      </c>
      <c r="U5454" s="17"/>
      <c r="V5454" s="2" t="s">
        <v>6716</v>
      </c>
      <c r="Y5454" t="str">
        <f t="shared" si="345"/>
        <v/>
      </c>
      <c r="AA5454" t="str">
        <f t="shared" si="346"/>
        <v/>
      </c>
      <c r="AC5454" s="7"/>
      <c r="AD5454" t="s">
        <v>3060</v>
      </c>
      <c r="AE5454">
        <f t="shared" si="348"/>
        <v>0</v>
      </c>
      <c r="AG5454" s="2"/>
      <c r="AH5454" t="s">
        <v>2453</v>
      </c>
      <c r="AI5454" s="7" t="s">
        <v>4610</v>
      </c>
    </row>
    <row r="5455" spans="1:35" ht="11" customHeight="1" outlineLevel="1" x14ac:dyDescent="0.25">
      <c r="A5455" t="s">
        <v>4445</v>
      </c>
      <c r="C5455" s="2" t="s">
        <v>12974</v>
      </c>
      <c r="D5455" s="2">
        <v>607</v>
      </c>
      <c r="E5455" s="7">
        <v>1954</v>
      </c>
      <c r="F5455" s="5" t="s">
        <v>4732</v>
      </c>
      <c r="H5455" s="5" t="s">
        <v>4458</v>
      </c>
      <c r="I5455" s="6" t="s">
        <v>3060</v>
      </c>
      <c r="J5455" s="6" t="s">
        <v>16530</v>
      </c>
      <c r="K5455" s="17">
        <v>3</v>
      </c>
      <c r="L5455" s="17" t="s">
        <v>7730</v>
      </c>
      <c r="M5455" s="9">
        <v>1.35</v>
      </c>
      <c r="N5455" s="9"/>
      <c r="O5455" s="21"/>
      <c r="Q5455" s="29"/>
      <c r="U5455" s="17"/>
      <c r="V5455" s="2" t="s">
        <v>2905</v>
      </c>
      <c r="Y5455" t="str">
        <f t="shared" si="345"/>
        <v/>
      </c>
      <c r="AA5455" t="str">
        <f t="shared" si="346"/>
        <v/>
      </c>
      <c r="AC5455" s="7"/>
      <c r="AD5455" t="s">
        <v>3060</v>
      </c>
      <c r="AE5455">
        <f t="shared" si="348"/>
        <v>0</v>
      </c>
      <c r="AG5455" s="2"/>
      <c r="AH5455" t="s">
        <v>2453</v>
      </c>
      <c r="AI5455" s="7" t="s">
        <v>4610</v>
      </c>
    </row>
    <row r="5456" spans="1:35" ht="11" customHeight="1" outlineLevel="1" x14ac:dyDescent="0.25">
      <c r="A5456" t="s">
        <v>4445</v>
      </c>
      <c r="C5456" s="2" t="s">
        <v>12974</v>
      </c>
      <c r="D5456" s="2">
        <v>608</v>
      </c>
      <c r="E5456" s="7">
        <v>1954</v>
      </c>
      <c r="F5456" s="5" t="s">
        <v>183</v>
      </c>
      <c r="H5456" s="5" t="s">
        <v>6445</v>
      </c>
      <c r="I5456" s="6" t="s">
        <v>3060</v>
      </c>
      <c r="J5456" s="6" t="s">
        <v>16530</v>
      </c>
      <c r="K5456" s="17">
        <v>3</v>
      </c>
      <c r="L5456" s="17" t="s">
        <v>7730</v>
      </c>
      <c r="M5456" s="9">
        <v>1.35</v>
      </c>
      <c r="N5456" s="9"/>
      <c r="O5456" s="21"/>
      <c r="Q5456" s="29"/>
      <c r="U5456" s="17"/>
      <c r="V5456" s="2" t="s">
        <v>2906</v>
      </c>
      <c r="Y5456" t="str">
        <f t="shared" si="345"/>
        <v/>
      </c>
      <c r="AA5456" t="str">
        <f t="shared" si="346"/>
        <v/>
      </c>
      <c r="AC5456" s="7"/>
      <c r="AD5456" t="s">
        <v>3060</v>
      </c>
      <c r="AE5456">
        <f t="shared" si="348"/>
        <v>0</v>
      </c>
      <c r="AG5456" s="2"/>
      <c r="AH5456" t="s">
        <v>2453</v>
      </c>
      <c r="AI5456" s="7" t="s">
        <v>4610</v>
      </c>
    </row>
    <row r="5457" spans="1:35" ht="11" customHeight="1" outlineLevel="1" x14ac:dyDescent="0.25">
      <c r="A5457" t="s">
        <v>4445</v>
      </c>
      <c r="C5457" s="2" t="s">
        <v>12974</v>
      </c>
      <c r="D5457" s="2">
        <v>609</v>
      </c>
      <c r="E5457" s="7">
        <v>1954</v>
      </c>
      <c r="F5457" s="5" t="s">
        <v>5139</v>
      </c>
      <c r="H5457" s="5" t="s">
        <v>4232</v>
      </c>
      <c r="I5457" s="6" t="s">
        <v>3060</v>
      </c>
      <c r="J5457" s="6" t="s">
        <v>16530</v>
      </c>
      <c r="K5457" s="17">
        <v>3</v>
      </c>
      <c r="L5457" s="17" t="s">
        <v>7730</v>
      </c>
      <c r="M5457" s="9">
        <v>1.35</v>
      </c>
      <c r="N5457" s="9"/>
      <c r="O5457" s="21"/>
      <c r="Q5457" s="29"/>
      <c r="U5457" s="17"/>
      <c r="V5457" s="2" t="s">
        <v>4164</v>
      </c>
      <c r="Y5457" t="str">
        <f t="shared" si="345"/>
        <v/>
      </c>
      <c r="AA5457" t="str">
        <f t="shared" si="346"/>
        <v/>
      </c>
      <c r="AC5457" s="7"/>
      <c r="AD5457" t="s">
        <v>3060</v>
      </c>
      <c r="AE5457">
        <f t="shared" si="348"/>
        <v>0</v>
      </c>
      <c r="AG5457" s="2"/>
      <c r="AH5457" t="s">
        <v>2453</v>
      </c>
      <c r="AI5457" s="7" t="s">
        <v>4610</v>
      </c>
    </row>
    <row r="5458" spans="1:35" ht="11" customHeight="1" outlineLevel="1" x14ac:dyDescent="0.25">
      <c r="A5458" t="s">
        <v>4445</v>
      </c>
      <c r="C5458" s="2" t="s">
        <v>12974</v>
      </c>
      <c r="D5458" s="2">
        <v>610</v>
      </c>
      <c r="E5458" s="7">
        <v>1954</v>
      </c>
      <c r="F5458" s="5" t="s">
        <v>1629</v>
      </c>
      <c r="H5458" s="5" t="s">
        <v>5037</v>
      </c>
      <c r="I5458" s="6" t="s">
        <v>3060</v>
      </c>
      <c r="J5458" s="6" t="s">
        <v>16530</v>
      </c>
      <c r="K5458" s="17">
        <v>3</v>
      </c>
      <c r="L5458" s="17" t="s">
        <v>7730</v>
      </c>
      <c r="M5458" s="9">
        <v>1.35</v>
      </c>
      <c r="N5458" s="9"/>
      <c r="O5458" s="21"/>
      <c r="Q5458" s="29"/>
      <c r="U5458" s="17"/>
      <c r="V5458" s="2" t="s">
        <v>6043</v>
      </c>
      <c r="Y5458" t="str">
        <f t="shared" si="345"/>
        <v/>
      </c>
      <c r="AA5458" t="str">
        <f t="shared" si="346"/>
        <v/>
      </c>
      <c r="AC5458" s="7"/>
      <c r="AD5458" t="s">
        <v>3060</v>
      </c>
      <c r="AE5458">
        <f t="shared" si="348"/>
        <v>0</v>
      </c>
      <c r="AG5458" s="2"/>
      <c r="AH5458" t="s">
        <v>2453</v>
      </c>
      <c r="AI5458" s="7" t="s">
        <v>4610</v>
      </c>
    </row>
    <row r="5459" spans="1:35" ht="11" customHeight="1" outlineLevel="1" x14ac:dyDescent="0.25">
      <c r="A5459" t="s">
        <v>4445</v>
      </c>
      <c r="C5459" s="2" t="s">
        <v>12974</v>
      </c>
      <c r="D5459" s="2">
        <v>611</v>
      </c>
      <c r="E5459" s="7">
        <v>1954</v>
      </c>
      <c r="F5459" s="5" t="s">
        <v>5138</v>
      </c>
      <c r="H5459" s="5" t="s">
        <v>1644</v>
      </c>
      <c r="I5459" s="6" t="s">
        <v>3060</v>
      </c>
      <c r="J5459" s="6" t="s">
        <v>16530</v>
      </c>
      <c r="K5459" s="17">
        <v>3</v>
      </c>
      <c r="L5459" s="17" t="s">
        <v>7730</v>
      </c>
      <c r="M5459" s="9">
        <v>1.35</v>
      </c>
      <c r="N5459" s="9"/>
      <c r="O5459" s="21"/>
      <c r="Q5459" s="29"/>
      <c r="U5459" s="17"/>
      <c r="V5459" s="2" t="s">
        <v>4338</v>
      </c>
      <c r="Y5459" t="str">
        <f t="shared" si="345"/>
        <v/>
      </c>
      <c r="AA5459" t="str">
        <f t="shared" si="346"/>
        <v/>
      </c>
      <c r="AC5459" s="7"/>
      <c r="AD5459" t="s">
        <v>3060</v>
      </c>
      <c r="AE5459">
        <f t="shared" si="348"/>
        <v>0</v>
      </c>
      <c r="AG5459" s="2"/>
      <c r="AH5459" t="s">
        <v>2453</v>
      </c>
      <c r="AI5459" s="7" t="s">
        <v>4610</v>
      </c>
    </row>
    <row r="5460" spans="1:35" ht="11" customHeight="1" outlineLevel="1" x14ac:dyDescent="0.25">
      <c r="A5460" t="s">
        <v>4445</v>
      </c>
      <c r="C5460" s="2" t="s">
        <v>12974</v>
      </c>
      <c r="D5460" s="2">
        <v>612</v>
      </c>
      <c r="E5460" s="7">
        <v>1954</v>
      </c>
      <c r="F5460" s="5" t="s">
        <v>2974</v>
      </c>
      <c r="H5460" s="5" t="s">
        <v>4340</v>
      </c>
      <c r="I5460" s="6" t="s">
        <v>3060</v>
      </c>
      <c r="J5460" s="6" t="s">
        <v>16530</v>
      </c>
      <c r="K5460" s="17">
        <v>3</v>
      </c>
      <c r="L5460" s="17" t="s">
        <v>7730</v>
      </c>
      <c r="M5460" s="9">
        <v>1.35</v>
      </c>
      <c r="N5460" s="9"/>
      <c r="O5460" s="21"/>
      <c r="Q5460" s="29"/>
      <c r="U5460" s="17"/>
      <c r="V5460" s="2" t="s">
        <v>4339</v>
      </c>
      <c r="Y5460" t="str">
        <f t="shared" si="345"/>
        <v/>
      </c>
      <c r="AA5460" t="str">
        <f t="shared" si="346"/>
        <v/>
      </c>
      <c r="AC5460" s="7"/>
      <c r="AD5460" t="s">
        <v>3060</v>
      </c>
      <c r="AE5460">
        <f t="shared" si="348"/>
        <v>0</v>
      </c>
      <c r="AG5460" s="2"/>
      <c r="AH5460" t="s">
        <v>2453</v>
      </c>
      <c r="AI5460" s="7" t="s">
        <v>4922</v>
      </c>
    </row>
    <row r="5461" spans="1:35" ht="11" customHeight="1" outlineLevel="1" x14ac:dyDescent="0.25">
      <c r="A5461" t="s">
        <v>4445</v>
      </c>
      <c r="C5461" s="2" t="s">
        <v>12974</v>
      </c>
      <c r="D5461" s="2">
        <v>637</v>
      </c>
      <c r="E5461" s="7">
        <v>1956</v>
      </c>
      <c r="F5461" s="5" t="s">
        <v>2335</v>
      </c>
      <c r="H5461" s="5" t="s">
        <v>2336</v>
      </c>
      <c r="I5461" s="6" t="s">
        <v>970</v>
      </c>
      <c r="J5461" s="40" t="s">
        <v>16531</v>
      </c>
      <c r="K5461" s="17">
        <v>1</v>
      </c>
      <c r="L5461" s="17" t="s">
        <v>7732</v>
      </c>
      <c r="M5461" s="9"/>
      <c r="N5461" s="9"/>
      <c r="O5461" s="21"/>
      <c r="Q5461" s="29"/>
      <c r="S5461">
        <v>1</v>
      </c>
      <c r="T5461">
        <v>1</v>
      </c>
      <c r="U5461" s="17"/>
      <c r="V5461" s="2" t="s">
        <v>6407</v>
      </c>
      <c r="Y5461" t="str">
        <f t="shared" si="345"/>
        <v/>
      </c>
      <c r="AA5461" t="str">
        <f t="shared" si="346"/>
        <v/>
      </c>
      <c r="AC5461" s="7"/>
      <c r="AD5461" t="s">
        <v>970</v>
      </c>
      <c r="AE5461">
        <f t="shared" si="348"/>
        <v>0</v>
      </c>
      <c r="AG5461" s="2"/>
      <c r="AH5461" t="s">
        <v>971</v>
      </c>
      <c r="AI5461" s="7" t="s">
        <v>4922</v>
      </c>
    </row>
    <row r="5462" spans="1:35" ht="11" customHeight="1" outlineLevel="1" x14ac:dyDescent="0.25">
      <c r="A5462" t="s">
        <v>4445</v>
      </c>
      <c r="C5462" s="2" t="s">
        <v>12974</v>
      </c>
      <c r="D5462" s="2">
        <v>665</v>
      </c>
      <c r="E5462" s="7">
        <v>1958</v>
      </c>
      <c r="F5462" s="5" t="s">
        <v>3217</v>
      </c>
      <c r="H5462" s="5" t="s">
        <v>5398</v>
      </c>
      <c r="I5462" s="6" t="s">
        <v>4889</v>
      </c>
      <c r="J5462" s="6" t="s">
        <v>16532</v>
      </c>
      <c r="K5462" s="17">
        <v>1</v>
      </c>
      <c r="L5462" s="17" t="s">
        <v>7732</v>
      </c>
      <c r="M5462" s="9"/>
      <c r="N5462" s="9"/>
      <c r="O5462" s="21"/>
      <c r="Q5462" s="29"/>
      <c r="U5462" s="17"/>
      <c r="V5462" s="2" t="s">
        <v>4894</v>
      </c>
      <c r="Y5462" t="str">
        <f t="shared" ref="Y5462:Y5526" si="349">IF(COUNTIF(F5462,"*fdc*"),1,"")</f>
        <v/>
      </c>
      <c r="AA5462" t="str">
        <f t="shared" ref="AA5462:AA5526" si="350">IF(COUNTIF(F5462,"*s/s*"),1,"")</f>
        <v/>
      </c>
      <c r="AC5462" s="7"/>
      <c r="AD5462" t="s">
        <v>4889</v>
      </c>
      <c r="AE5462">
        <f t="shared" si="348"/>
        <v>0</v>
      </c>
      <c r="AG5462" s="2"/>
      <c r="AH5462" t="s">
        <v>2453</v>
      </c>
      <c r="AI5462" s="7" t="s">
        <v>4610</v>
      </c>
    </row>
    <row r="5463" spans="1:35" ht="11" customHeight="1" outlineLevel="1" x14ac:dyDescent="0.25">
      <c r="A5463" t="s">
        <v>4445</v>
      </c>
      <c r="C5463" s="2" t="s">
        <v>12974</v>
      </c>
      <c r="D5463" s="2">
        <v>697</v>
      </c>
      <c r="E5463" s="7">
        <v>1960</v>
      </c>
      <c r="F5463" s="5" t="s">
        <v>4898</v>
      </c>
      <c r="H5463" s="5" t="s">
        <v>5398</v>
      </c>
      <c r="I5463" s="6" t="s">
        <v>4889</v>
      </c>
      <c r="J5463" s="6" t="s">
        <v>16533</v>
      </c>
      <c r="K5463" s="17">
        <v>1</v>
      </c>
      <c r="L5463" s="17" t="s">
        <v>7730</v>
      </c>
      <c r="M5463" s="9">
        <v>1</v>
      </c>
      <c r="N5463" s="9"/>
      <c r="O5463" s="21"/>
      <c r="Q5463" s="29"/>
      <c r="U5463" s="17"/>
      <c r="V5463" s="2" t="s">
        <v>4895</v>
      </c>
      <c r="Y5463" t="str">
        <f t="shared" si="349"/>
        <v/>
      </c>
      <c r="AA5463" t="str">
        <f t="shared" si="350"/>
        <v/>
      </c>
      <c r="AC5463" s="7"/>
      <c r="AD5463" t="s">
        <v>4889</v>
      </c>
      <c r="AE5463">
        <f t="shared" si="348"/>
        <v>0</v>
      </c>
      <c r="AG5463" s="2"/>
      <c r="AH5463" t="s">
        <v>2453</v>
      </c>
      <c r="AI5463" s="7" t="s">
        <v>4610</v>
      </c>
    </row>
    <row r="5464" spans="1:35" ht="11" customHeight="1" outlineLevel="1" x14ac:dyDescent="0.25">
      <c r="A5464" t="s">
        <v>4445</v>
      </c>
      <c r="C5464" s="2" t="s">
        <v>12974</v>
      </c>
      <c r="D5464" s="2">
        <v>701</v>
      </c>
      <c r="E5464" s="7">
        <v>1960</v>
      </c>
      <c r="F5464" s="5" t="s">
        <v>4899</v>
      </c>
      <c r="H5464" s="5" t="s">
        <v>5398</v>
      </c>
      <c r="I5464" s="6" t="s">
        <v>4889</v>
      </c>
      <c r="J5464" s="6" t="s">
        <v>16533</v>
      </c>
      <c r="K5464" s="17">
        <v>1</v>
      </c>
      <c r="L5464" s="17" t="s">
        <v>7730</v>
      </c>
      <c r="M5464" s="9">
        <v>1</v>
      </c>
      <c r="N5464" s="9"/>
      <c r="O5464" s="21"/>
      <c r="Q5464" s="29"/>
      <c r="U5464" s="17"/>
      <c r="V5464" s="2" t="s">
        <v>5206</v>
      </c>
      <c r="Y5464" t="str">
        <f t="shared" si="349"/>
        <v/>
      </c>
      <c r="AA5464" t="str">
        <f t="shared" si="350"/>
        <v/>
      </c>
      <c r="AC5464" s="7"/>
      <c r="AD5464" t="s">
        <v>4889</v>
      </c>
      <c r="AE5464">
        <f t="shared" si="348"/>
        <v>0</v>
      </c>
      <c r="AG5464" s="2"/>
      <c r="AH5464" t="s">
        <v>2453</v>
      </c>
      <c r="AI5464" s="7" t="s">
        <v>4922</v>
      </c>
    </row>
    <row r="5465" spans="1:35" ht="11" customHeight="1" outlineLevel="1" x14ac:dyDescent="0.25">
      <c r="A5465" t="s">
        <v>4445</v>
      </c>
      <c r="C5465" s="2" t="s">
        <v>12974</v>
      </c>
      <c r="D5465" s="2">
        <v>713</v>
      </c>
      <c r="E5465" s="7">
        <v>1961</v>
      </c>
      <c r="F5465" s="5" t="s">
        <v>4900</v>
      </c>
      <c r="H5465" s="5" t="s">
        <v>5398</v>
      </c>
      <c r="I5465" s="6" t="s">
        <v>4889</v>
      </c>
      <c r="J5465" s="6" t="s">
        <v>16534</v>
      </c>
      <c r="K5465" s="17">
        <v>1</v>
      </c>
      <c r="L5465" s="17" t="s">
        <v>7732</v>
      </c>
      <c r="M5465" s="9"/>
      <c r="N5465" s="9"/>
      <c r="O5465" s="21"/>
      <c r="Q5465" s="29"/>
      <c r="U5465" s="17"/>
      <c r="V5465" s="2" t="s">
        <v>1928</v>
      </c>
      <c r="Y5465" t="str">
        <f t="shared" si="349"/>
        <v/>
      </c>
      <c r="AA5465" t="str">
        <f t="shared" si="350"/>
        <v/>
      </c>
      <c r="AC5465" s="7"/>
      <c r="AD5465" t="s">
        <v>4889</v>
      </c>
      <c r="AE5465">
        <f t="shared" si="348"/>
        <v>0</v>
      </c>
      <c r="AG5465" s="2"/>
      <c r="AH5465" t="s">
        <v>2453</v>
      </c>
      <c r="AI5465" s="7" t="s">
        <v>4610</v>
      </c>
    </row>
    <row r="5466" spans="1:35" ht="11" customHeight="1" outlineLevel="1" x14ac:dyDescent="0.25">
      <c r="A5466" t="s">
        <v>4445</v>
      </c>
      <c r="C5466" s="2" t="s">
        <v>12974</v>
      </c>
      <c r="D5466" s="2">
        <v>732</v>
      </c>
      <c r="E5466" s="7">
        <v>1963</v>
      </c>
      <c r="F5466" s="5" t="s">
        <v>6383</v>
      </c>
      <c r="H5466" s="5" t="s">
        <v>5398</v>
      </c>
      <c r="I5466" s="6" t="s">
        <v>5501</v>
      </c>
      <c r="J5466" s="6" t="s">
        <v>16535</v>
      </c>
      <c r="K5466" s="17">
        <v>3</v>
      </c>
      <c r="L5466" s="17" t="s">
        <v>7730</v>
      </c>
      <c r="M5466" s="9">
        <v>0.2</v>
      </c>
      <c r="N5466" s="9"/>
      <c r="O5466" s="21"/>
      <c r="Q5466" s="29"/>
      <c r="U5466" s="17"/>
      <c r="V5466" s="2" t="s">
        <v>4165</v>
      </c>
      <c r="Y5466" t="str">
        <f t="shared" si="349"/>
        <v/>
      </c>
      <c r="AA5466" t="str">
        <f t="shared" si="350"/>
        <v/>
      </c>
      <c r="AC5466" s="7"/>
      <c r="AD5466" t="s">
        <v>5501</v>
      </c>
      <c r="AE5466">
        <f t="shared" si="348"/>
        <v>0</v>
      </c>
      <c r="AG5466" s="2"/>
      <c r="AH5466" t="s">
        <v>2453</v>
      </c>
      <c r="AI5466" s="7" t="s">
        <v>4610</v>
      </c>
    </row>
    <row r="5467" spans="1:35" ht="11" customHeight="1" outlineLevel="1" collapsed="1" x14ac:dyDescent="0.25">
      <c r="A5467" t="s">
        <v>4445</v>
      </c>
      <c r="C5467" s="2" t="s">
        <v>12974</v>
      </c>
      <c r="D5467" s="2">
        <v>742</v>
      </c>
      <c r="E5467" s="7">
        <v>1963</v>
      </c>
      <c r="F5467" s="5" t="s">
        <v>5138</v>
      </c>
      <c r="H5467" s="5" t="s">
        <v>3831</v>
      </c>
      <c r="I5467" s="6" t="s">
        <v>4149</v>
      </c>
      <c r="J5467" s="6" t="s">
        <v>10701</v>
      </c>
      <c r="K5467" s="17">
        <v>3</v>
      </c>
      <c r="L5467" s="17" t="s">
        <v>7732</v>
      </c>
      <c r="M5467" s="9"/>
      <c r="N5467" s="9"/>
      <c r="O5467" s="21"/>
      <c r="Q5467" s="29"/>
      <c r="U5467" s="17"/>
      <c r="V5467" s="2"/>
      <c r="Y5467" t="str">
        <f t="shared" si="349"/>
        <v/>
      </c>
      <c r="AA5467" t="str">
        <f t="shared" si="350"/>
        <v/>
      </c>
      <c r="AC5467" s="7"/>
      <c r="AD5467" t="s">
        <v>4149</v>
      </c>
      <c r="AE5467">
        <f t="shared" si="348"/>
        <v>0</v>
      </c>
      <c r="AG5467" s="2"/>
      <c r="AI5467" s="7"/>
    </row>
    <row r="5468" spans="1:35" ht="11" customHeight="1" outlineLevel="1" x14ac:dyDescent="0.25">
      <c r="A5468" t="s">
        <v>4445</v>
      </c>
      <c r="C5468" s="2" t="s">
        <v>12974</v>
      </c>
      <c r="D5468" s="2">
        <v>743</v>
      </c>
      <c r="E5468" s="7">
        <v>1963</v>
      </c>
      <c r="F5468" s="5" t="s">
        <v>5138</v>
      </c>
      <c r="H5468" s="5" t="s">
        <v>6984</v>
      </c>
      <c r="I5468" s="6" t="s">
        <v>4149</v>
      </c>
      <c r="J5468" s="6" t="s">
        <v>10701</v>
      </c>
      <c r="K5468" s="17">
        <v>3</v>
      </c>
      <c r="L5468" s="17" t="s">
        <v>7732</v>
      </c>
      <c r="M5468" s="9"/>
      <c r="N5468" s="9"/>
      <c r="O5468" s="21"/>
      <c r="Q5468" s="29"/>
      <c r="U5468" s="17"/>
      <c r="V5468" s="2"/>
      <c r="Y5468" t="str">
        <f t="shared" si="349"/>
        <v/>
      </c>
      <c r="AA5468" t="str">
        <f t="shared" si="350"/>
        <v/>
      </c>
      <c r="AC5468" s="7"/>
      <c r="AD5468" t="s">
        <v>4149</v>
      </c>
      <c r="AE5468">
        <f t="shared" si="348"/>
        <v>0</v>
      </c>
      <c r="AG5468" s="2"/>
      <c r="AI5468" s="7"/>
    </row>
    <row r="5469" spans="1:35" ht="11" customHeight="1" outlineLevel="1" x14ac:dyDescent="0.25">
      <c r="A5469" t="s">
        <v>4445</v>
      </c>
      <c r="C5469" s="2" t="s">
        <v>12974</v>
      </c>
      <c r="D5469" s="2">
        <v>744</v>
      </c>
      <c r="E5469" s="7">
        <v>1963</v>
      </c>
      <c r="F5469" s="5" t="s">
        <v>5138</v>
      </c>
      <c r="H5469" s="5" t="s">
        <v>2185</v>
      </c>
      <c r="I5469" s="6" t="s">
        <v>4149</v>
      </c>
      <c r="J5469" s="6" t="s">
        <v>10701</v>
      </c>
      <c r="K5469" s="17">
        <v>3</v>
      </c>
      <c r="L5469" s="17" t="s">
        <v>7732</v>
      </c>
      <c r="M5469" s="9"/>
      <c r="N5469" s="9"/>
      <c r="O5469" s="21"/>
      <c r="Q5469" s="29"/>
      <c r="U5469" s="17"/>
      <c r="V5469" s="2"/>
      <c r="Y5469" t="str">
        <f t="shared" si="349"/>
        <v/>
      </c>
      <c r="AA5469" t="str">
        <f t="shared" si="350"/>
        <v/>
      </c>
      <c r="AC5469" s="7"/>
      <c r="AD5469" t="s">
        <v>4149</v>
      </c>
      <c r="AE5469">
        <f t="shared" si="348"/>
        <v>0</v>
      </c>
      <c r="AG5469" s="2"/>
      <c r="AI5469" s="7"/>
    </row>
    <row r="5470" spans="1:35" ht="11" customHeight="1" outlineLevel="1" x14ac:dyDescent="0.25">
      <c r="A5470" t="s">
        <v>4445</v>
      </c>
      <c r="C5470" s="2" t="s">
        <v>12974</v>
      </c>
      <c r="D5470" s="2">
        <v>745</v>
      </c>
      <c r="E5470" s="7">
        <v>1963</v>
      </c>
      <c r="F5470" s="5" t="s">
        <v>2974</v>
      </c>
      <c r="H5470" s="5" t="s">
        <v>3829</v>
      </c>
      <c r="I5470" s="6" t="s">
        <v>4149</v>
      </c>
      <c r="J5470" s="6" t="s">
        <v>10701</v>
      </c>
      <c r="K5470" s="17">
        <v>3</v>
      </c>
      <c r="L5470" s="17" t="s">
        <v>7732</v>
      </c>
      <c r="M5470" s="9"/>
      <c r="N5470" s="9"/>
      <c r="O5470" s="21"/>
      <c r="Q5470" s="29"/>
      <c r="U5470" s="17"/>
      <c r="V5470" s="2"/>
      <c r="Y5470" t="str">
        <f t="shared" si="349"/>
        <v/>
      </c>
      <c r="AA5470" t="str">
        <f t="shared" si="350"/>
        <v/>
      </c>
      <c r="AC5470" s="7"/>
      <c r="AD5470" t="s">
        <v>4149</v>
      </c>
      <c r="AE5470">
        <f t="shared" si="348"/>
        <v>0</v>
      </c>
      <c r="AG5470" s="2"/>
      <c r="AI5470" s="7"/>
    </row>
    <row r="5471" spans="1:35" ht="11" customHeight="1" outlineLevel="1" x14ac:dyDescent="0.25">
      <c r="A5471" t="s">
        <v>4445</v>
      </c>
      <c r="C5471" s="2" t="s">
        <v>12974</v>
      </c>
      <c r="D5471" s="2">
        <v>746</v>
      </c>
      <c r="E5471" s="7">
        <v>1963</v>
      </c>
      <c r="F5471" s="5" t="s">
        <v>2974</v>
      </c>
      <c r="H5471" s="5" t="s">
        <v>1674</v>
      </c>
      <c r="I5471" s="6" t="s">
        <v>4149</v>
      </c>
      <c r="J5471" s="6" t="s">
        <v>10701</v>
      </c>
      <c r="K5471" s="17">
        <v>3</v>
      </c>
      <c r="L5471" s="17" t="s">
        <v>7732</v>
      </c>
      <c r="M5471" s="9"/>
      <c r="N5471" s="9"/>
      <c r="O5471" s="21"/>
      <c r="Q5471" s="29"/>
      <c r="U5471" s="17"/>
      <c r="V5471" s="2"/>
      <c r="Y5471" t="str">
        <f t="shared" si="349"/>
        <v/>
      </c>
      <c r="AA5471" t="str">
        <f t="shared" si="350"/>
        <v/>
      </c>
      <c r="AC5471" s="7"/>
      <c r="AD5471" t="s">
        <v>4149</v>
      </c>
      <c r="AE5471">
        <f t="shared" si="348"/>
        <v>0</v>
      </c>
      <c r="AG5471" s="2"/>
      <c r="AI5471" s="7"/>
    </row>
    <row r="5472" spans="1:35" ht="11" customHeight="1" outlineLevel="1" x14ac:dyDescent="0.25">
      <c r="A5472" t="s">
        <v>4445</v>
      </c>
      <c r="C5472" s="2" t="s">
        <v>12974</v>
      </c>
      <c r="D5472" s="2">
        <v>764</v>
      </c>
      <c r="E5472" s="7">
        <v>1964</v>
      </c>
      <c r="F5472" s="5" t="s">
        <v>1144</v>
      </c>
      <c r="H5472" s="5" t="s">
        <v>5398</v>
      </c>
      <c r="I5472" s="6" t="s">
        <v>4889</v>
      </c>
      <c r="J5472" s="6" t="s">
        <v>16536</v>
      </c>
      <c r="K5472" s="17">
        <v>1</v>
      </c>
      <c r="L5472" s="17" t="s">
        <v>7730</v>
      </c>
      <c r="M5472" s="9">
        <v>0.15</v>
      </c>
      <c r="N5472" s="9"/>
      <c r="O5472" s="21"/>
      <c r="Q5472" s="29"/>
      <c r="U5472" s="17"/>
      <c r="V5472" s="2" t="s">
        <v>4897</v>
      </c>
      <c r="Y5472" t="str">
        <f t="shared" si="349"/>
        <v/>
      </c>
      <c r="AA5472" t="str">
        <f t="shared" si="350"/>
        <v/>
      </c>
      <c r="AC5472" s="7"/>
      <c r="AD5472" t="s">
        <v>4889</v>
      </c>
      <c r="AE5472">
        <f t="shared" si="348"/>
        <v>0</v>
      </c>
      <c r="AG5472" s="2"/>
      <c r="AH5472" t="s">
        <v>2453</v>
      </c>
      <c r="AI5472" s="7" t="s">
        <v>4610</v>
      </c>
    </row>
    <row r="5473" spans="1:35" ht="11" customHeight="1" outlineLevel="1" x14ac:dyDescent="0.25">
      <c r="A5473" t="s">
        <v>4445</v>
      </c>
      <c r="C5473" s="2" t="s">
        <v>12974</v>
      </c>
      <c r="D5473" s="2">
        <v>768</v>
      </c>
      <c r="E5473" s="7">
        <v>1964</v>
      </c>
      <c r="F5473" s="5" t="s">
        <v>1145</v>
      </c>
      <c r="H5473" s="5" t="s">
        <v>5398</v>
      </c>
      <c r="I5473" s="6" t="s">
        <v>4889</v>
      </c>
      <c r="J5473" s="6" t="s">
        <v>16537</v>
      </c>
      <c r="K5473" s="17">
        <v>1</v>
      </c>
      <c r="L5473" s="17" t="s">
        <v>7730</v>
      </c>
      <c r="M5473" s="9">
        <v>0.15</v>
      </c>
      <c r="N5473" s="9"/>
      <c r="O5473" s="21"/>
      <c r="Q5473" s="29"/>
      <c r="U5473" s="17"/>
      <c r="V5473" s="2" t="s">
        <v>4163</v>
      </c>
      <c r="Y5473" t="str">
        <f t="shared" si="349"/>
        <v/>
      </c>
      <c r="AA5473" t="str">
        <f t="shared" si="350"/>
        <v/>
      </c>
      <c r="AC5473" s="7"/>
      <c r="AD5473" t="s">
        <v>4889</v>
      </c>
      <c r="AE5473">
        <f t="shared" si="348"/>
        <v>0</v>
      </c>
      <c r="AG5473" s="2"/>
      <c r="AH5473" t="s">
        <v>4890</v>
      </c>
      <c r="AI5473" s="7" t="s">
        <v>4610</v>
      </c>
    </row>
    <row r="5474" spans="1:35" ht="11" customHeight="1" outlineLevel="1" x14ac:dyDescent="0.25">
      <c r="A5474" t="s">
        <v>4445</v>
      </c>
      <c r="C5474" s="2" t="s">
        <v>12974</v>
      </c>
      <c r="D5474" s="2">
        <v>772</v>
      </c>
      <c r="E5474" s="7">
        <v>1964</v>
      </c>
      <c r="F5474" s="5" t="s">
        <v>6520</v>
      </c>
      <c r="H5474" s="5" t="s">
        <v>5398</v>
      </c>
      <c r="I5474" s="6" t="s">
        <v>4889</v>
      </c>
      <c r="J5474" s="6" t="s">
        <v>16538</v>
      </c>
      <c r="K5474" s="17">
        <v>1</v>
      </c>
      <c r="L5474" s="17" t="s">
        <v>7732</v>
      </c>
      <c r="M5474" s="9"/>
      <c r="N5474" s="9"/>
      <c r="O5474" s="21"/>
      <c r="Q5474" s="29"/>
      <c r="U5474" s="17"/>
      <c r="V5474" s="2" t="s">
        <v>4896</v>
      </c>
      <c r="Y5474" t="str">
        <f t="shared" si="349"/>
        <v/>
      </c>
      <c r="AA5474" t="str">
        <f t="shared" si="350"/>
        <v/>
      </c>
      <c r="AC5474" s="7"/>
      <c r="AD5474" t="s">
        <v>4889</v>
      </c>
      <c r="AE5474">
        <f t="shared" si="348"/>
        <v>0</v>
      </c>
      <c r="AG5474" s="2"/>
      <c r="AH5474" t="s">
        <v>2453</v>
      </c>
      <c r="AI5474" s="7" t="s">
        <v>4922</v>
      </c>
    </row>
    <row r="5475" spans="1:35" ht="11" customHeight="1" outlineLevel="1" x14ac:dyDescent="0.25">
      <c r="A5475" t="s">
        <v>4445</v>
      </c>
      <c r="C5475" s="2" t="s">
        <v>12974</v>
      </c>
      <c r="D5475" s="2">
        <v>776</v>
      </c>
      <c r="E5475" s="7">
        <v>1964</v>
      </c>
      <c r="F5475" s="5" t="s">
        <v>1143</v>
      </c>
      <c r="H5475" s="5" t="s">
        <v>5398</v>
      </c>
      <c r="I5475" s="6" t="s">
        <v>4889</v>
      </c>
      <c r="J5475" s="6" t="s">
        <v>16539</v>
      </c>
      <c r="K5475" s="17">
        <v>1</v>
      </c>
      <c r="L5475" s="17" t="s">
        <v>7730</v>
      </c>
      <c r="M5475" s="9">
        <v>0.15</v>
      </c>
      <c r="N5475" s="9"/>
      <c r="O5475" s="21"/>
      <c r="Q5475" s="29"/>
      <c r="U5475" s="17"/>
      <c r="V5475" s="2" t="s">
        <v>4098</v>
      </c>
      <c r="Y5475" t="str">
        <f t="shared" si="349"/>
        <v/>
      </c>
      <c r="AA5475" t="str">
        <f t="shared" si="350"/>
        <v/>
      </c>
      <c r="AC5475" s="7"/>
      <c r="AD5475" t="s">
        <v>4889</v>
      </c>
      <c r="AE5475">
        <f t="shared" si="348"/>
        <v>0</v>
      </c>
      <c r="AG5475" s="2"/>
      <c r="AH5475" t="s">
        <v>2453</v>
      </c>
      <c r="AI5475" s="7" t="s">
        <v>4610</v>
      </c>
    </row>
    <row r="5476" spans="1:35" ht="11" customHeight="1" outlineLevel="1" x14ac:dyDescent="0.25">
      <c r="A5476" t="s">
        <v>4445</v>
      </c>
      <c r="C5476" s="2" t="s">
        <v>12974</v>
      </c>
      <c r="D5476" s="2" t="s">
        <v>16540</v>
      </c>
      <c r="E5476" s="7">
        <v>1964</v>
      </c>
      <c r="F5476" s="5" t="s">
        <v>16541</v>
      </c>
      <c r="H5476" s="5" t="s">
        <v>5398</v>
      </c>
      <c r="I5476" s="6" t="s">
        <v>4149</v>
      </c>
      <c r="J5476" s="6" t="s">
        <v>16542</v>
      </c>
      <c r="K5476" s="17">
        <v>3</v>
      </c>
      <c r="L5476" s="17" t="s">
        <v>7732</v>
      </c>
      <c r="M5476" s="9"/>
      <c r="N5476" s="9"/>
      <c r="O5476" s="21"/>
      <c r="Q5476" s="29"/>
      <c r="U5476" s="17"/>
      <c r="V5476" s="2"/>
      <c r="Y5476" t="str">
        <f t="shared" si="349"/>
        <v/>
      </c>
      <c r="AA5476">
        <f t="shared" si="350"/>
        <v>1</v>
      </c>
      <c r="AC5476" s="7"/>
      <c r="AD5476" t="s">
        <v>4149</v>
      </c>
      <c r="AE5476">
        <f t="shared" si="348"/>
        <v>0</v>
      </c>
      <c r="AG5476" s="2"/>
      <c r="AI5476" s="7"/>
    </row>
    <row r="5477" spans="1:35" ht="11" customHeight="1" outlineLevel="1" x14ac:dyDescent="0.25">
      <c r="A5477" t="s">
        <v>4445</v>
      </c>
      <c r="C5477" s="2" t="s">
        <v>12974</v>
      </c>
      <c r="D5477" s="2">
        <v>795</v>
      </c>
      <c r="E5477" s="7">
        <v>1965</v>
      </c>
      <c r="F5477" s="5" t="s">
        <v>6384</v>
      </c>
      <c r="H5477" s="5" t="s">
        <v>1580</v>
      </c>
      <c r="I5477" s="6" t="s">
        <v>4889</v>
      </c>
      <c r="J5477" s="6" t="s">
        <v>16543</v>
      </c>
      <c r="K5477" s="17">
        <v>3</v>
      </c>
      <c r="L5477" s="17" t="s">
        <v>7730</v>
      </c>
      <c r="M5477" s="9">
        <v>0.15</v>
      </c>
      <c r="N5477" s="9"/>
      <c r="O5477" s="21"/>
      <c r="Q5477" s="29"/>
      <c r="U5477" s="17"/>
      <c r="V5477" s="2" t="s">
        <v>4166</v>
      </c>
      <c r="Y5477" t="str">
        <f t="shared" si="349"/>
        <v/>
      </c>
      <c r="AA5477" t="str">
        <f t="shared" si="350"/>
        <v/>
      </c>
      <c r="AC5477" s="7"/>
      <c r="AD5477" t="s">
        <v>4889</v>
      </c>
      <c r="AE5477">
        <f t="shared" si="348"/>
        <v>0</v>
      </c>
      <c r="AG5477" s="2"/>
      <c r="AH5477" t="s">
        <v>4890</v>
      </c>
      <c r="AI5477" s="7" t="s">
        <v>4610</v>
      </c>
    </row>
    <row r="5478" spans="1:35" ht="11" customHeight="1" outlineLevel="1" x14ac:dyDescent="0.25">
      <c r="A5478" t="s">
        <v>4445</v>
      </c>
      <c r="C5478" s="2" t="s">
        <v>12974</v>
      </c>
      <c r="D5478" s="2">
        <v>796</v>
      </c>
      <c r="E5478" s="7">
        <v>1965</v>
      </c>
      <c r="F5478" s="5" t="s">
        <v>3217</v>
      </c>
      <c r="H5478" s="5" t="s">
        <v>5037</v>
      </c>
      <c r="I5478" s="6" t="s">
        <v>4889</v>
      </c>
      <c r="J5478" s="6" t="s">
        <v>16544</v>
      </c>
      <c r="K5478" s="17">
        <v>3</v>
      </c>
      <c r="L5478" s="17" t="s">
        <v>7730</v>
      </c>
      <c r="M5478" s="9">
        <v>0.15</v>
      </c>
      <c r="N5478" s="9"/>
      <c r="O5478" s="21"/>
      <c r="Q5478" s="29"/>
      <c r="U5478" s="17"/>
      <c r="V5478" s="2" t="s">
        <v>972</v>
      </c>
      <c r="Y5478" t="str">
        <f t="shared" si="349"/>
        <v/>
      </c>
      <c r="AA5478" t="str">
        <f t="shared" si="350"/>
        <v/>
      </c>
      <c r="AC5478" s="7"/>
      <c r="AD5478" t="s">
        <v>4889</v>
      </c>
      <c r="AE5478">
        <f t="shared" si="348"/>
        <v>0</v>
      </c>
      <c r="AG5478" s="2"/>
      <c r="AH5478" t="s">
        <v>4890</v>
      </c>
      <c r="AI5478" s="7" t="s">
        <v>4610</v>
      </c>
    </row>
    <row r="5479" spans="1:35" ht="11" customHeight="1" outlineLevel="1" x14ac:dyDescent="0.25">
      <c r="A5479" t="s">
        <v>4445</v>
      </c>
      <c r="C5479" s="2" t="s">
        <v>12974</v>
      </c>
      <c r="D5479" s="2">
        <v>797</v>
      </c>
      <c r="E5479" s="7">
        <v>1965</v>
      </c>
      <c r="F5479" s="5" t="s">
        <v>183</v>
      </c>
      <c r="H5479" s="5" t="s">
        <v>6704</v>
      </c>
      <c r="I5479" s="6" t="s">
        <v>4889</v>
      </c>
      <c r="J5479" s="6" t="s">
        <v>16545</v>
      </c>
      <c r="K5479" s="17">
        <v>3</v>
      </c>
      <c r="L5479" s="17" t="s">
        <v>7730</v>
      </c>
      <c r="M5479" s="9">
        <v>0.15</v>
      </c>
      <c r="N5479" s="9"/>
      <c r="O5479" s="21"/>
      <c r="Q5479" s="29"/>
      <c r="U5479" s="17"/>
      <c r="V5479" s="2" t="s">
        <v>4167</v>
      </c>
      <c r="Y5479" t="str">
        <f t="shared" si="349"/>
        <v/>
      </c>
      <c r="AA5479" t="str">
        <f t="shared" si="350"/>
        <v/>
      </c>
      <c r="AC5479" s="7"/>
      <c r="AD5479" t="s">
        <v>4889</v>
      </c>
      <c r="AE5479">
        <f t="shared" si="348"/>
        <v>0</v>
      </c>
      <c r="AG5479" s="2"/>
      <c r="AH5479" t="s">
        <v>4890</v>
      </c>
      <c r="AI5479" s="7" t="s">
        <v>4610</v>
      </c>
    </row>
    <row r="5480" spans="1:35" ht="11" customHeight="1" outlineLevel="1" x14ac:dyDescent="0.25">
      <c r="A5480" t="s">
        <v>4445</v>
      </c>
      <c r="C5480" s="2" t="s">
        <v>12974</v>
      </c>
      <c r="D5480" s="2">
        <v>798</v>
      </c>
      <c r="E5480" s="7">
        <v>1965</v>
      </c>
      <c r="F5480" s="5" t="s">
        <v>5139</v>
      </c>
      <c r="H5480" s="5" t="s">
        <v>6445</v>
      </c>
      <c r="I5480" s="6" t="s">
        <v>4889</v>
      </c>
      <c r="J5480" s="6" t="s">
        <v>16546</v>
      </c>
      <c r="K5480" s="17">
        <v>3</v>
      </c>
      <c r="L5480" s="17" t="s">
        <v>7730</v>
      </c>
      <c r="M5480" s="9">
        <v>0.15</v>
      </c>
      <c r="N5480" s="9"/>
      <c r="O5480" s="21"/>
      <c r="Q5480" s="29"/>
      <c r="U5480" s="17"/>
      <c r="V5480" s="2" t="s">
        <v>5681</v>
      </c>
      <c r="Y5480" t="str">
        <f t="shared" si="349"/>
        <v/>
      </c>
      <c r="AA5480" t="str">
        <f t="shared" si="350"/>
        <v/>
      </c>
      <c r="AC5480" s="7"/>
      <c r="AD5480" t="s">
        <v>4889</v>
      </c>
      <c r="AE5480">
        <f t="shared" si="348"/>
        <v>0</v>
      </c>
      <c r="AG5480" s="2"/>
      <c r="AH5480" t="s">
        <v>4890</v>
      </c>
      <c r="AI5480" s="7" t="s">
        <v>4610</v>
      </c>
    </row>
    <row r="5481" spans="1:35" ht="11" customHeight="1" outlineLevel="1" x14ac:dyDescent="0.25">
      <c r="A5481" t="s">
        <v>4445</v>
      </c>
      <c r="C5481" s="2" t="s">
        <v>12974</v>
      </c>
      <c r="D5481" s="2">
        <v>829</v>
      </c>
      <c r="E5481" s="7">
        <v>1967</v>
      </c>
      <c r="F5481" s="5" t="s">
        <v>5139</v>
      </c>
      <c r="H5481" s="5" t="s">
        <v>5398</v>
      </c>
      <c r="I5481" s="6" t="s">
        <v>4149</v>
      </c>
      <c r="J5481" s="6" t="s">
        <v>16547</v>
      </c>
      <c r="K5481" s="17">
        <v>3</v>
      </c>
      <c r="L5481" s="17" t="s">
        <v>7732</v>
      </c>
      <c r="M5481" s="9"/>
      <c r="N5481" s="9"/>
      <c r="O5481" s="21"/>
      <c r="Q5481" s="29"/>
      <c r="U5481" s="17"/>
      <c r="V5481" s="2"/>
      <c r="Y5481" t="str">
        <f t="shared" si="349"/>
        <v/>
      </c>
      <c r="AA5481" t="str">
        <f t="shared" si="350"/>
        <v/>
      </c>
      <c r="AC5481" s="7"/>
      <c r="AD5481" t="s">
        <v>4149</v>
      </c>
      <c r="AE5481">
        <f t="shared" si="348"/>
        <v>0</v>
      </c>
      <c r="AG5481" s="2"/>
      <c r="AI5481" s="7"/>
    </row>
    <row r="5482" spans="1:35" ht="11" customHeight="1" outlineLevel="1" x14ac:dyDescent="0.25">
      <c r="A5482" t="s">
        <v>4445</v>
      </c>
      <c r="C5482" s="2" t="s">
        <v>12974</v>
      </c>
      <c r="D5482" s="2">
        <v>830</v>
      </c>
      <c r="E5482" s="7">
        <v>1967</v>
      </c>
      <c r="F5482" s="5" t="s">
        <v>5139</v>
      </c>
      <c r="H5482" s="5" t="s">
        <v>13396</v>
      </c>
      <c r="I5482" s="6" t="s">
        <v>4149</v>
      </c>
      <c r="J5482" s="6" t="s">
        <v>16547</v>
      </c>
      <c r="K5482" s="17">
        <v>3</v>
      </c>
      <c r="L5482" s="17" t="s">
        <v>7732</v>
      </c>
      <c r="M5482" s="9"/>
      <c r="N5482" s="9"/>
      <c r="O5482" s="21"/>
      <c r="Q5482" s="29"/>
      <c r="U5482" s="17"/>
      <c r="V5482" s="2"/>
      <c r="X5482" t="s">
        <v>7732</v>
      </c>
      <c r="Y5482" t="str">
        <f t="shared" si="349"/>
        <v/>
      </c>
      <c r="AA5482" t="str">
        <f t="shared" si="350"/>
        <v/>
      </c>
      <c r="AC5482" s="7"/>
      <c r="AD5482" t="s">
        <v>4149</v>
      </c>
      <c r="AE5482">
        <f t="shared" si="348"/>
        <v>0</v>
      </c>
      <c r="AG5482" s="2"/>
      <c r="AI5482" s="7"/>
    </row>
    <row r="5483" spans="1:35" ht="11" customHeight="1" outlineLevel="1" x14ac:dyDescent="0.25">
      <c r="A5483" t="s">
        <v>4445</v>
      </c>
      <c r="C5483" s="2" t="s">
        <v>12974</v>
      </c>
      <c r="D5483" s="2">
        <v>831</v>
      </c>
      <c r="E5483" s="7">
        <v>1967</v>
      </c>
      <c r="F5483" s="5" t="s">
        <v>5139</v>
      </c>
      <c r="H5483" s="5" t="s">
        <v>5398</v>
      </c>
      <c r="I5483" s="6" t="s">
        <v>4149</v>
      </c>
      <c r="J5483" s="6" t="s">
        <v>16547</v>
      </c>
      <c r="K5483" s="17">
        <v>3</v>
      </c>
      <c r="L5483" s="17" t="s">
        <v>7732</v>
      </c>
      <c r="M5483" s="9"/>
      <c r="N5483" s="9"/>
      <c r="O5483" s="21"/>
      <c r="Q5483" s="29"/>
      <c r="U5483" s="17"/>
      <c r="V5483" s="2"/>
      <c r="X5483" t="s">
        <v>7732</v>
      </c>
      <c r="Y5483" t="str">
        <f t="shared" si="349"/>
        <v/>
      </c>
      <c r="AA5483" t="str">
        <f t="shared" si="350"/>
        <v/>
      </c>
      <c r="AC5483" s="7"/>
      <c r="AD5483" t="s">
        <v>4149</v>
      </c>
      <c r="AE5483">
        <f t="shared" si="348"/>
        <v>0</v>
      </c>
      <c r="AG5483" s="2"/>
      <c r="AI5483" s="7"/>
    </row>
    <row r="5484" spans="1:35" ht="11" customHeight="1" outlineLevel="1" x14ac:dyDescent="0.25">
      <c r="A5484" t="s">
        <v>4445</v>
      </c>
      <c r="C5484" s="2" t="s">
        <v>12974</v>
      </c>
      <c r="D5484" s="2">
        <v>872</v>
      </c>
      <c r="E5484" s="7">
        <v>1968</v>
      </c>
      <c r="F5484" s="5" t="s">
        <v>1146</v>
      </c>
      <c r="H5484" s="5" t="s">
        <v>5398</v>
      </c>
      <c r="I5484" s="6" t="s">
        <v>4889</v>
      </c>
      <c r="J5484" s="6" t="s">
        <v>16548</v>
      </c>
      <c r="K5484" s="17">
        <v>1</v>
      </c>
      <c r="L5484" s="17" t="s">
        <v>7730</v>
      </c>
      <c r="M5484" s="9">
        <v>0.4</v>
      </c>
      <c r="N5484" s="9"/>
      <c r="O5484" s="21"/>
      <c r="Q5484" s="29"/>
      <c r="U5484" s="17"/>
      <c r="V5484" s="2" t="s">
        <v>4858</v>
      </c>
      <c r="Y5484" t="str">
        <f t="shared" si="349"/>
        <v/>
      </c>
      <c r="AA5484" t="str">
        <f t="shared" si="350"/>
        <v/>
      </c>
      <c r="AC5484" s="7"/>
      <c r="AD5484" t="s">
        <v>4889</v>
      </c>
      <c r="AE5484">
        <f t="shared" si="348"/>
        <v>0</v>
      </c>
      <c r="AG5484" s="2"/>
      <c r="AH5484" t="s">
        <v>2453</v>
      </c>
      <c r="AI5484" s="7" t="s">
        <v>4610</v>
      </c>
    </row>
    <row r="5485" spans="1:35" ht="11" customHeight="1" outlineLevel="1" x14ac:dyDescent="0.25">
      <c r="A5485" t="s">
        <v>4445</v>
      </c>
      <c r="C5485" s="2" t="s">
        <v>12974</v>
      </c>
      <c r="D5485" s="2">
        <v>892</v>
      </c>
      <c r="E5485" s="7">
        <v>1968</v>
      </c>
      <c r="F5485" s="5" t="s">
        <v>5138</v>
      </c>
      <c r="H5485" s="5" t="s">
        <v>2819</v>
      </c>
      <c r="I5485" s="6" t="s">
        <v>2820</v>
      </c>
      <c r="J5485" s="6" t="s">
        <v>9235</v>
      </c>
      <c r="K5485" s="17">
        <v>3</v>
      </c>
      <c r="L5485" s="17" t="s">
        <v>7732</v>
      </c>
      <c r="M5485" s="9"/>
      <c r="N5485" s="9"/>
      <c r="O5485" s="21"/>
      <c r="Q5485" s="29"/>
      <c r="U5485" s="17"/>
      <c r="V5485" s="2" t="s">
        <v>2818</v>
      </c>
      <c r="Y5485" t="str">
        <f t="shared" si="349"/>
        <v/>
      </c>
      <c r="AA5485" t="str">
        <f t="shared" si="350"/>
        <v/>
      </c>
      <c r="AC5485" s="7"/>
      <c r="AD5485" t="s">
        <v>2820</v>
      </c>
      <c r="AE5485">
        <f t="shared" ref="AE5485:AE5516" si="351">COUNTIF(I5485,"*Fuji*")</f>
        <v>0</v>
      </c>
      <c r="AG5485" s="2"/>
      <c r="AH5485" t="s">
        <v>2453</v>
      </c>
      <c r="AI5485" s="7" t="s">
        <v>4610</v>
      </c>
    </row>
    <row r="5486" spans="1:35" ht="11" customHeight="1" outlineLevel="1" x14ac:dyDescent="0.25">
      <c r="A5486" t="s">
        <v>4445</v>
      </c>
      <c r="C5486" s="2" t="s">
        <v>12974</v>
      </c>
      <c r="D5486" s="2">
        <v>893</v>
      </c>
      <c r="E5486" s="7">
        <v>1968</v>
      </c>
      <c r="F5486" s="5" t="s">
        <v>2974</v>
      </c>
      <c r="H5486" s="5" t="s">
        <v>2822</v>
      </c>
      <c r="I5486" s="6" t="s">
        <v>2820</v>
      </c>
      <c r="J5486" s="6" t="s">
        <v>9235</v>
      </c>
      <c r="K5486" s="17">
        <v>3</v>
      </c>
      <c r="L5486" s="17" t="s">
        <v>7732</v>
      </c>
      <c r="M5486" s="9"/>
      <c r="N5486" s="9"/>
      <c r="O5486" s="21"/>
      <c r="Q5486" s="29"/>
      <c r="U5486" s="17"/>
      <c r="V5486" s="2" t="s">
        <v>2821</v>
      </c>
      <c r="Y5486" t="str">
        <f t="shared" si="349"/>
        <v/>
      </c>
      <c r="AA5486" t="str">
        <f t="shared" si="350"/>
        <v/>
      </c>
      <c r="AC5486" s="7"/>
      <c r="AD5486" t="s">
        <v>2820</v>
      </c>
      <c r="AE5486">
        <f t="shared" si="351"/>
        <v>0</v>
      </c>
      <c r="AG5486" s="2"/>
      <c r="AH5486" t="s">
        <v>2453</v>
      </c>
      <c r="AI5486" s="7" t="s">
        <v>4610</v>
      </c>
    </row>
    <row r="5487" spans="1:35" ht="11" customHeight="1" outlineLevel="1" x14ac:dyDescent="0.25">
      <c r="A5487" t="s">
        <v>4445</v>
      </c>
      <c r="C5487" s="2" t="s">
        <v>12974</v>
      </c>
      <c r="D5487" s="2">
        <v>894</v>
      </c>
      <c r="E5487" s="7">
        <v>1968</v>
      </c>
      <c r="F5487" s="5" t="s">
        <v>3421</v>
      </c>
      <c r="H5487" s="5" t="s">
        <v>4528</v>
      </c>
      <c r="I5487" s="6" t="s">
        <v>2820</v>
      </c>
      <c r="J5487" s="6" t="s">
        <v>9235</v>
      </c>
      <c r="K5487" s="17">
        <v>3</v>
      </c>
      <c r="L5487" s="17" t="s">
        <v>7732</v>
      </c>
      <c r="M5487" s="9"/>
      <c r="N5487" s="9"/>
      <c r="O5487" s="21"/>
      <c r="Q5487" s="29"/>
      <c r="U5487" s="17"/>
      <c r="V5487" s="2" t="s">
        <v>2823</v>
      </c>
      <c r="Y5487" t="str">
        <f t="shared" si="349"/>
        <v/>
      </c>
      <c r="AA5487" t="str">
        <f t="shared" si="350"/>
        <v/>
      </c>
      <c r="AC5487" s="7"/>
      <c r="AD5487" t="s">
        <v>2820</v>
      </c>
      <c r="AE5487">
        <f t="shared" si="351"/>
        <v>0</v>
      </c>
      <c r="AG5487" s="2"/>
      <c r="AH5487" t="s">
        <v>2453</v>
      </c>
      <c r="AI5487" s="7" t="s">
        <v>4922</v>
      </c>
    </row>
    <row r="5488" spans="1:35" ht="11" customHeight="1" outlineLevel="1" x14ac:dyDescent="0.25">
      <c r="A5488" t="s">
        <v>4445</v>
      </c>
      <c r="C5488" s="2" t="s">
        <v>12974</v>
      </c>
      <c r="D5488" s="2">
        <v>938</v>
      </c>
      <c r="E5488" s="7">
        <v>1970</v>
      </c>
      <c r="F5488" s="5" t="s">
        <v>21924</v>
      </c>
      <c r="H5488" s="5" t="s">
        <v>5398</v>
      </c>
      <c r="I5488" s="6" t="s">
        <v>2825</v>
      </c>
      <c r="J5488" s="6" t="s">
        <v>16549</v>
      </c>
      <c r="K5488" s="17">
        <v>3</v>
      </c>
      <c r="L5488" s="17" t="s">
        <v>7732</v>
      </c>
      <c r="M5488" s="9"/>
      <c r="N5488" s="9"/>
      <c r="O5488" s="21"/>
      <c r="Q5488" s="29"/>
      <c r="U5488" s="17"/>
      <c r="V5488" s="2" t="s">
        <v>2824</v>
      </c>
      <c r="Y5488" t="str">
        <f t="shared" si="349"/>
        <v/>
      </c>
      <c r="AA5488" t="str">
        <f t="shared" si="350"/>
        <v/>
      </c>
      <c r="AC5488" s="7"/>
      <c r="AD5488" t="s">
        <v>2825</v>
      </c>
      <c r="AE5488">
        <f t="shared" si="351"/>
        <v>0</v>
      </c>
      <c r="AG5488" s="2"/>
      <c r="AH5488" t="s">
        <v>2453</v>
      </c>
      <c r="AI5488" s="7" t="s">
        <v>4610</v>
      </c>
    </row>
    <row r="5489" spans="1:35" ht="11" customHeight="1" outlineLevel="1" x14ac:dyDescent="0.25">
      <c r="A5489" t="s">
        <v>4445</v>
      </c>
      <c r="C5489" s="2" t="s">
        <v>12974</v>
      </c>
      <c r="D5489" s="2">
        <v>953</v>
      </c>
      <c r="E5489" s="7">
        <v>1971</v>
      </c>
      <c r="F5489" s="5" t="s">
        <v>4732</v>
      </c>
      <c r="H5489" s="5" t="s">
        <v>642</v>
      </c>
      <c r="I5489" s="6" t="s">
        <v>4149</v>
      </c>
      <c r="J5489" s="6" t="s">
        <v>16550</v>
      </c>
      <c r="K5489" s="17">
        <v>3</v>
      </c>
      <c r="L5489" s="17" t="s">
        <v>7730</v>
      </c>
      <c r="M5489" s="9">
        <v>0.15</v>
      </c>
      <c r="N5489" s="9"/>
      <c r="O5489" s="21"/>
      <c r="Q5489" s="29"/>
      <c r="U5489" s="17"/>
      <c r="V5489" s="2" t="s">
        <v>910</v>
      </c>
      <c r="Y5489" t="str">
        <f t="shared" si="349"/>
        <v/>
      </c>
      <c r="AA5489" t="str">
        <f t="shared" si="350"/>
        <v/>
      </c>
      <c r="AC5489" s="7"/>
      <c r="AD5489" t="s">
        <v>4149</v>
      </c>
      <c r="AE5489">
        <f t="shared" si="351"/>
        <v>0</v>
      </c>
      <c r="AG5489" s="2"/>
      <c r="AH5489" t="s">
        <v>4150</v>
      </c>
      <c r="AI5489" s="7" t="s">
        <v>4610</v>
      </c>
    </row>
    <row r="5490" spans="1:35" ht="11" customHeight="1" outlineLevel="1" x14ac:dyDescent="0.25">
      <c r="A5490" t="s">
        <v>4445</v>
      </c>
      <c r="C5490" s="2" t="s">
        <v>12974</v>
      </c>
      <c r="D5490" s="2">
        <v>954</v>
      </c>
      <c r="E5490" s="7">
        <v>1971</v>
      </c>
      <c r="F5490" s="5" t="s">
        <v>5139</v>
      </c>
      <c r="H5490" s="5" t="s">
        <v>6106</v>
      </c>
      <c r="I5490" s="6" t="s">
        <v>4149</v>
      </c>
      <c r="J5490" s="6" t="s">
        <v>16550</v>
      </c>
      <c r="K5490" s="17">
        <v>3</v>
      </c>
      <c r="L5490" s="17" t="s">
        <v>7730</v>
      </c>
      <c r="M5490" s="9">
        <v>0.15</v>
      </c>
      <c r="N5490" s="9"/>
      <c r="O5490" s="21"/>
      <c r="Q5490" s="29"/>
      <c r="U5490" s="17"/>
      <c r="V5490" s="2" t="s">
        <v>911</v>
      </c>
      <c r="Y5490" t="str">
        <f t="shared" si="349"/>
        <v/>
      </c>
      <c r="AA5490" t="str">
        <f t="shared" si="350"/>
        <v/>
      </c>
      <c r="AC5490" s="7"/>
      <c r="AD5490" t="s">
        <v>4149</v>
      </c>
      <c r="AE5490">
        <f t="shared" si="351"/>
        <v>0</v>
      </c>
      <c r="AG5490" s="2"/>
      <c r="AH5490" t="s">
        <v>4150</v>
      </c>
      <c r="AI5490" s="7" t="s">
        <v>4610</v>
      </c>
    </row>
    <row r="5491" spans="1:35" ht="11" customHeight="1" outlineLevel="1" x14ac:dyDescent="0.25">
      <c r="A5491" t="s">
        <v>4445</v>
      </c>
      <c r="C5491" s="2" t="s">
        <v>12974</v>
      </c>
      <c r="D5491" s="2">
        <v>955</v>
      </c>
      <c r="E5491" s="7">
        <v>1971</v>
      </c>
      <c r="F5491" s="5" t="s">
        <v>5140</v>
      </c>
      <c r="H5491" s="5" t="s">
        <v>643</v>
      </c>
      <c r="I5491" s="6" t="s">
        <v>4149</v>
      </c>
      <c r="J5491" s="6" t="s">
        <v>16550</v>
      </c>
      <c r="K5491" s="17">
        <v>3</v>
      </c>
      <c r="L5491" s="17" t="s">
        <v>7730</v>
      </c>
      <c r="M5491" s="9">
        <v>0.15</v>
      </c>
      <c r="N5491" s="9"/>
      <c r="O5491" s="21"/>
      <c r="Q5491" s="29"/>
      <c r="U5491" s="17"/>
      <c r="V5491" s="2" t="s">
        <v>912</v>
      </c>
      <c r="Y5491" t="str">
        <f t="shared" si="349"/>
        <v/>
      </c>
      <c r="AA5491" t="str">
        <f t="shared" si="350"/>
        <v/>
      </c>
      <c r="AC5491" s="7"/>
      <c r="AD5491" t="s">
        <v>4149</v>
      </c>
      <c r="AE5491">
        <f t="shared" si="351"/>
        <v>0</v>
      </c>
      <c r="AG5491" s="2"/>
      <c r="AH5491" t="s">
        <v>4150</v>
      </c>
      <c r="AI5491" s="7" t="s">
        <v>4610</v>
      </c>
    </row>
    <row r="5492" spans="1:35" ht="11" customHeight="1" outlineLevel="1" x14ac:dyDescent="0.25">
      <c r="A5492" t="s">
        <v>4445</v>
      </c>
      <c r="C5492" s="2" t="s">
        <v>12974</v>
      </c>
      <c r="D5492" s="2" t="s">
        <v>16552</v>
      </c>
      <c r="E5492" s="7">
        <v>1971</v>
      </c>
      <c r="F5492" s="5" t="s">
        <v>16553</v>
      </c>
      <c r="H5492" s="5" t="s">
        <v>5398</v>
      </c>
      <c r="I5492" s="6" t="s">
        <v>4149</v>
      </c>
      <c r="J5492" s="6" t="s">
        <v>16551</v>
      </c>
      <c r="K5492" s="17">
        <v>3</v>
      </c>
      <c r="L5492" s="17" t="s">
        <v>7730</v>
      </c>
      <c r="M5492" s="9">
        <v>2.5</v>
      </c>
      <c r="N5492" s="9"/>
      <c r="O5492" s="21"/>
      <c r="Q5492" s="29"/>
      <c r="U5492" s="17"/>
      <c r="V5492" s="2" t="s">
        <v>913</v>
      </c>
      <c r="Y5492" t="str">
        <f t="shared" si="349"/>
        <v/>
      </c>
      <c r="AA5492">
        <f t="shared" si="350"/>
        <v>1</v>
      </c>
      <c r="AC5492" s="7"/>
      <c r="AD5492" t="s">
        <v>4149</v>
      </c>
      <c r="AE5492">
        <f t="shared" si="351"/>
        <v>0</v>
      </c>
      <c r="AG5492" s="2"/>
      <c r="AH5492" t="s">
        <v>4150</v>
      </c>
      <c r="AI5492" s="7" t="s">
        <v>4922</v>
      </c>
    </row>
    <row r="5493" spans="1:35" ht="11" customHeight="1" outlineLevel="1" x14ac:dyDescent="0.25">
      <c r="A5493" t="s">
        <v>4445</v>
      </c>
      <c r="C5493" s="2" t="s">
        <v>12974</v>
      </c>
      <c r="D5493" s="2">
        <v>1011</v>
      </c>
      <c r="E5493" s="7">
        <v>1973</v>
      </c>
      <c r="F5493" s="5" t="s">
        <v>6383</v>
      </c>
      <c r="H5493" s="5" t="s">
        <v>2826</v>
      </c>
      <c r="I5493" s="6" t="s">
        <v>4149</v>
      </c>
      <c r="J5493" s="6" t="s">
        <v>16551</v>
      </c>
      <c r="K5493" s="17">
        <v>3</v>
      </c>
      <c r="L5493" s="17" t="s">
        <v>7732</v>
      </c>
      <c r="M5493" s="9"/>
      <c r="N5493" s="9"/>
      <c r="O5493" s="21"/>
      <c r="Q5493" s="29"/>
      <c r="U5493" s="17"/>
      <c r="V5493" s="2" t="s">
        <v>3782</v>
      </c>
      <c r="Y5493" t="str">
        <f t="shared" si="349"/>
        <v/>
      </c>
      <c r="AA5493" t="str">
        <f t="shared" si="350"/>
        <v/>
      </c>
      <c r="AC5493" s="7"/>
      <c r="AD5493" t="s">
        <v>4149</v>
      </c>
      <c r="AE5493">
        <f t="shared" si="351"/>
        <v>0</v>
      </c>
      <c r="AG5493" s="2"/>
      <c r="AH5493" t="s">
        <v>4150</v>
      </c>
      <c r="AI5493" s="7" t="s">
        <v>4610</v>
      </c>
    </row>
    <row r="5494" spans="1:35" ht="11" customHeight="1" outlineLevel="1" x14ac:dyDescent="0.25">
      <c r="A5494" t="s">
        <v>4445</v>
      </c>
      <c r="C5494" s="2" t="s">
        <v>12974</v>
      </c>
      <c r="D5494" s="2">
        <v>1012</v>
      </c>
      <c r="E5494" s="7">
        <v>1973</v>
      </c>
      <c r="F5494" s="5" t="s">
        <v>6450</v>
      </c>
      <c r="H5494" s="5" t="s">
        <v>2828</v>
      </c>
      <c r="I5494" s="6" t="s">
        <v>4149</v>
      </c>
      <c r="J5494" s="6" t="s">
        <v>16551</v>
      </c>
      <c r="K5494" s="17">
        <v>3</v>
      </c>
      <c r="L5494" s="17" t="s">
        <v>7732</v>
      </c>
      <c r="M5494" s="9"/>
      <c r="N5494" s="9"/>
      <c r="O5494" s="21"/>
      <c r="Q5494" s="29"/>
      <c r="U5494" s="17"/>
      <c r="V5494" s="2" t="s">
        <v>2827</v>
      </c>
      <c r="Y5494" t="str">
        <f t="shared" si="349"/>
        <v/>
      </c>
      <c r="AA5494" t="str">
        <f t="shared" si="350"/>
        <v/>
      </c>
      <c r="AC5494" s="7"/>
      <c r="AD5494" t="s">
        <v>4149</v>
      </c>
      <c r="AE5494">
        <f t="shared" si="351"/>
        <v>0</v>
      </c>
      <c r="AG5494" s="2"/>
      <c r="AH5494" t="s">
        <v>4150</v>
      </c>
      <c r="AI5494" s="7" t="s">
        <v>4922</v>
      </c>
    </row>
    <row r="5495" spans="1:35" ht="11" customHeight="1" outlineLevel="1" x14ac:dyDescent="0.25">
      <c r="A5495" t="s">
        <v>4445</v>
      </c>
      <c r="C5495" s="2" t="s">
        <v>12974</v>
      </c>
      <c r="D5495" s="2">
        <v>1033</v>
      </c>
      <c r="E5495" s="7">
        <v>1974</v>
      </c>
      <c r="F5495" s="5" t="s">
        <v>641</v>
      </c>
      <c r="H5495" s="5" t="s">
        <v>5329</v>
      </c>
      <c r="I5495" s="6" t="s">
        <v>4149</v>
      </c>
      <c r="J5495" s="6" t="s">
        <v>21640</v>
      </c>
      <c r="K5495" s="17">
        <v>3</v>
      </c>
      <c r="L5495" s="17" t="s">
        <v>7732</v>
      </c>
      <c r="M5495" s="9"/>
      <c r="N5495" s="9"/>
      <c r="O5495" s="21"/>
      <c r="Q5495" s="29"/>
      <c r="U5495" s="17"/>
      <c r="V5495" s="2" t="s">
        <v>913</v>
      </c>
      <c r="Y5495" t="str">
        <f t="shared" si="349"/>
        <v/>
      </c>
      <c r="AA5495" t="str">
        <f t="shared" si="350"/>
        <v/>
      </c>
      <c r="AC5495" s="7"/>
      <c r="AD5495" t="s">
        <v>4149</v>
      </c>
      <c r="AE5495">
        <f t="shared" si="351"/>
        <v>0</v>
      </c>
      <c r="AG5495" s="2"/>
      <c r="AH5495" t="s">
        <v>4150</v>
      </c>
      <c r="AI5495" s="7" t="s">
        <v>4922</v>
      </c>
    </row>
    <row r="5496" spans="1:35" ht="11" customHeight="1" outlineLevel="1" x14ac:dyDescent="0.25">
      <c r="A5496" t="s">
        <v>4445</v>
      </c>
      <c r="C5496" s="2" t="s">
        <v>12974</v>
      </c>
      <c r="D5496" s="2">
        <v>1070</v>
      </c>
      <c r="E5496" s="7">
        <v>1975</v>
      </c>
      <c r="F5496" s="5" t="s">
        <v>5139</v>
      </c>
      <c r="H5496" s="5" t="s">
        <v>6106</v>
      </c>
      <c r="I5496" s="6" t="s">
        <v>4149</v>
      </c>
      <c r="J5496" s="6" t="s">
        <v>16554</v>
      </c>
      <c r="K5496" s="17">
        <v>3</v>
      </c>
      <c r="L5496" s="17" t="s">
        <v>7730</v>
      </c>
      <c r="M5496" s="9">
        <v>0.2</v>
      </c>
      <c r="N5496" s="9"/>
      <c r="O5496" s="21"/>
      <c r="Q5496" s="29"/>
      <c r="U5496" s="17"/>
      <c r="V5496" s="2" t="s">
        <v>639</v>
      </c>
      <c r="Y5496" t="str">
        <f t="shared" si="349"/>
        <v/>
      </c>
      <c r="AA5496" t="str">
        <f t="shared" si="350"/>
        <v/>
      </c>
      <c r="AC5496" s="7"/>
      <c r="AD5496" t="s">
        <v>4149</v>
      </c>
      <c r="AE5496">
        <f t="shared" si="351"/>
        <v>0</v>
      </c>
      <c r="AG5496" s="2"/>
      <c r="AH5496" t="s">
        <v>4150</v>
      </c>
      <c r="AI5496" s="7" t="s">
        <v>4610</v>
      </c>
    </row>
    <row r="5497" spans="1:35" ht="11" customHeight="1" outlineLevel="1" x14ac:dyDescent="0.25">
      <c r="A5497" t="s">
        <v>4445</v>
      </c>
      <c r="C5497" s="2" t="s">
        <v>12974</v>
      </c>
      <c r="D5497" s="2">
        <v>1074</v>
      </c>
      <c r="E5497" s="7">
        <v>1975</v>
      </c>
      <c r="F5497" s="5" t="s">
        <v>1629</v>
      </c>
      <c r="H5497" s="5" t="s">
        <v>5037</v>
      </c>
      <c r="I5497" s="6" t="s">
        <v>4149</v>
      </c>
      <c r="J5497" s="6" t="s">
        <v>16555</v>
      </c>
      <c r="K5497" s="17">
        <v>3</v>
      </c>
      <c r="L5497" s="17" t="s">
        <v>7730</v>
      </c>
      <c r="M5497" s="9">
        <v>0.25</v>
      </c>
      <c r="N5497" s="9"/>
      <c r="O5497" s="21"/>
      <c r="Q5497" s="29"/>
      <c r="U5497" s="17"/>
      <c r="V5497" s="2" t="s">
        <v>2829</v>
      </c>
      <c r="Y5497" t="str">
        <f t="shared" si="349"/>
        <v/>
      </c>
      <c r="AA5497" t="str">
        <f t="shared" si="350"/>
        <v/>
      </c>
      <c r="AC5497" s="7"/>
      <c r="AD5497" t="s">
        <v>4149</v>
      </c>
      <c r="AE5497">
        <f t="shared" si="351"/>
        <v>0</v>
      </c>
      <c r="AG5497" s="2"/>
      <c r="AH5497" t="s">
        <v>4150</v>
      </c>
      <c r="AI5497" s="7" t="s">
        <v>4610</v>
      </c>
    </row>
    <row r="5498" spans="1:35" ht="11" customHeight="1" outlineLevel="1" x14ac:dyDescent="0.25">
      <c r="A5498" t="s">
        <v>4445</v>
      </c>
      <c r="C5498" s="2" t="s">
        <v>12974</v>
      </c>
      <c r="D5498" s="2">
        <v>1075</v>
      </c>
      <c r="E5498" s="7">
        <v>1975</v>
      </c>
      <c r="F5498" s="5" t="s">
        <v>1629</v>
      </c>
      <c r="H5498" s="5" t="s">
        <v>6501</v>
      </c>
      <c r="I5498" s="6" t="s">
        <v>4149</v>
      </c>
      <c r="J5498" s="6" t="s">
        <v>16555</v>
      </c>
      <c r="K5498" s="17">
        <v>3</v>
      </c>
      <c r="L5498" s="17" t="s">
        <v>7732</v>
      </c>
      <c r="M5498" s="9"/>
      <c r="N5498" s="9"/>
      <c r="O5498" s="21"/>
      <c r="Q5498" s="29"/>
      <c r="U5498" s="17"/>
      <c r="V5498" s="2" t="s">
        <v>2830</v>
      </c>
      <c r="Y5498" t="str">
        <f t="shared" si="349"/>
        <v/>
      </c>
      <c r="AA5498" t="str">
        <f t="shared" si="350"/>
        <v/>
      </c>
      <c r="AC5498" s="7"/>
      <c r="AD5498" t="s">
        <v>4149</v>
      </c>
      <c r="AE5498">
        <f t="shared" si="351"/>
        <v>0</v>
      </c>
      <c r="AG5498" s="2"/>
      <c r="AH5498" t="s">
        <v>4150</v>
      </c>
      <c r="AI5498" s="7" t="s">
        <v>4610</v>
      </c>
    </row>
    <row r="5499" spans="1:35" ht="11" customHeight="1" outlineLevel="1" x14ac:dyDescent="0.25">
      <c r="A5499" t="s">
        <v>4445</v>
      </c>
      <c r="C5499" s="2" t="s">
        <v>12974</v>
      </c>
      <c r="D5499" s="2">
        <v>1090</v>
      </c>
      <c r="E5499" s="7">
        <v>1976</v>
      </c>
      <c r="F5499" s="5" t="s">
        <v>2833</v>
      </c>
      <c r="H5499" s="5" t="s">
        <v>5398</v>
      </c>
      <c r="I5499" s="6" t="s">
        <v>2825</v>
      </c>
      <c r="J5499" s="6" t="s">
        <v>16556</v>
      </c>
      <c r="K5499" s="17">
        <v>3</v>
      </c>
      <c r="L5499" s="17" t="s">
        <v>7732</v>
      </c>
      <c r="M5499" s="9"/>
      <c r="N5499" s="9"/>
      <c r="O5499" s="21"/>
      <c r="Q5499" s="29"/>
      <c r="U5499" s="17"/>
      <c r="V5499" s="2" t="s">
        <v>2832</v>
      </c>
      <c r="Y5499" t="str">
        <f t="shared" si="349"/>
        <v/>
      </c>
      <c r="AA5499" t="str">
        <f t="shared" si="350"/>
        <v/>
      </c>
      <c r="AC5499" s="7"/>
      <c r="AD5499" t="s">
        <v>2825</v>
      </c>
      <c r="AE5499">
        <f t="shared" si="351"/>
        <v>0</v>
      </c>
      <c r="AG5499" s="2"/>
      <c r="AH5499" t="s">
        <v>2453</v>
      </c>
      <c r="AI5499" s="7" t="s">
        <v>4922</v>
      </c>
    </row>
    <row r="5500" spans="1:35" ht="11" customHeight="1" outlineLevel="1" x14ac:dyDescent="0.25">
      <c r="A5500" t="s">
        <v>4445</v>
      </c>
      <c r="C5500" s="2" t="s">
        <v>12974</v>
      </c>
      <c r="D5500" s="2">
        <v>1091</v>
      </c>
      <c r="E5500" s="7">
        <v>1976</v>
      </c>
      <c r="F5500" s="5" t="s">
        <v>6383</v>
      </c>
      <c r="H5500" s="5" t="s">
        <v>5398</v>
      </c>
      <c r="I5500" s="6" t="s">
        <v>2835</v>
      </c>
      <c r="J5500" s="6" t="s">
        <v>16557</v>
      </c>
      <c r="K5500" s="17">
        <v>3</v>
      </c>
      <c r="L5500" s="17" t="s">
        <v>7730</v>
      </c>
      <c r="M5500" s="9">
        <v>0.2</v>
      </c>
      <c r="N5500" s="9"/>
      <c r="O5500" s="21"/>
      <c r="Q5500" s="29"/>
      <c r="U5500" s="17"/>
      <c r="V5500" s="2" t="s">
        <v>2834</v>
      </c>
      <c r="Y5500" t="str">
        <f t="shared" si="349"/>
        <v/>
      </c>
      <c r="AA5500" t="str">
        <f t="shared" si="350"/>
        <v/>
      </c>
      <c r="AC5500" s="7"/>
      <c r="AD5500" t="s">
        <v>2835</v>
      </c>
      <c r="AE5500">
        <f t="shared" si="351"/>
        <v>0</v>
      </c>
      <c r="AG5500" s="2"/>
      <c r="AH5500" t="s">
        <v>2453</v>
      </c>
      <c r="AI5500" s="7" t="s">
        <v>4610</v>
      </c>
    </row>
    <row r="5501" spans="1:35" ht="11" customHeight="1" outlineLevel="1" x14ac:dyDescent="0.25">
      <c r="A5501" t="s">
        <v>4445</v>
      </c>
      <c r="C5501" s="2" t="s">
        <v>12974</v>
      </c>
      <c r="D5501" s="2">
        <v>1101</v>
      </c>
      <c r="E5501" s="7">
        <v>1976</v>
      </c>
      <c r="F5501" s="5" t="s">
        <v>1640</v>
      </c>
      <c r="H5501" s="5" t="s">
        <v>5398</v>
      </c>
      <c r="I5501" s="6" t="s">
        <v>2835</v>
      </c>
      <c r="J5501" s="6" t="s">
        <v>16557</v>
      </c>
      <c r="K5501" s="17">
        <v>3</v>
      </c>
      <c r="L5501" s="17" t="s">
        <v>7732</v>
      </c>
      <c r="M5501" s="9"/>
      <c r="N5501" s="9"/>
      <c r="O5501" s="21"/>
      <c r="Q5501" s="29"/>
      <c r="U5501" s="17"/>
      <c r="V5501" s="2"/>
      <c r="Y5501" t="str">
        <f t="shared" si="349"/>
        <v/>
      </c>
      <c r="AA5501" t="str">
        <f t="shared" si="350"/>
        <v/>
      </c>
      <c r="AC5501" s="7"/>
      <c r="AD5501" t="s">
        <v>2835</v>
      </c>
      <c r="AE5501">
        <f t="shared" si="351"/>
        <v>0</v>
      </c>
      <c r="AG5501" s="2"/>
      <c r="AI5501" s="7"/>
    </row>
    <row r="5502" spans="1:35" ht="11" customHeight="1" outlineLevel="1" x14ac:dyDescent="0.25">
      <c r="A5502" t="s">
        <v>4445</v>
      </c>
      <c r="C5502" s="2" t="s">
        <v>12974</v>
      </c>
      <c r="D5502" s="2">
        <v>1113</v>
      </c>
      <c r="E5502" s="7">
        <v>1976</v>
      </c>
      <c r="F5502" s="5" t="s">
        <v>5139</v>
      </c>
      <c r="H5502" s="5" t="s">
        <v>644</v>
      </c>
      <c r="I5502" s="6" t="s">
        <v>4149</v>
      </c>
      <c r="J5502" s="6" t="s">
        <v>16554</v>
      </c>
      <c r="K5502" s="17">
        <v>3</v>
      </c>
      <c r="L5502" s="17" t="s">
        <v>7730</v>
      </c>
      <c r="M5502" s="9">
        <v>0.4</v>
      </c>
      <c r="N5502" s="9"/>
      <c r="O5502" s="21"/>
      <c r="Q5502" s="29"/>
      <c r="U5502" s="17"/>
      <c r="V5502" s="2" t="s">
        <v>640</v>
      </c>
      <c r="Y5502" t="str">
        <f t="shared" si="349"/>
        <v/>
      </c>
      <c r="AA5502" t="str">
        <f t="shared" si="350"/>
        <v/>
      </c>
      <c r="AC5502" s="7"/>
      <c r="AD5502" t="s">
        <v>4149</v>
      </c>
      <c r="AE5502">
        <f t="shared" si="351"/>
        <v>0</v>
      </c>
      <c r="AG5502" s="2"/>
      <c r="AH5502" t="s">
        <v>4150</v>
      </c>
      <c r="AI5502" s="7" t="s">
        <v>4610</v>
      </c>
    </row>
    <row r="5503" spans="1:35" ht="11" customHeight="1" outlineLevel="1" x14ac:dyDescent="0.25">
      <c r="A5503" t="s">
        <v>4445</v>
      </c>
      <c r="C5503" s="2" t="s">
        <v>12974</v>
      </c>
      <c r="D5503" s="2">
        <v>1134</v>
      </c>
      <c r="E5503" s="7">
        <v>1976</v>
      </c>
      <c r="F5503" s="5" t="s">
        <v>5504</v>
      </c>
      <c r="H5503" s="5" t="s">
        <v>5398</v>
      </c>
      <c r="I5503" s="6" t="s">
        <v>5503</v>
      </c>
      <c r="J5503" s="6" t="s">
        <v>16558</v>
      </c>
      <c r="K5503" s="17">
        <v>3</v>
      </c>
      <c r="L5503" s="17" t="s">
        <v>7730</v>
      </c>
      <c r="M5503" s="9">
        <v>0.8</v>
      </c>
      <c r="N5503" s="9"/>
      <c r="O5503" s="21"/>
      <c r="Q5503" s="29"/>
      <c r="U5503" s="17"/>
      <c r="V5503" s="2" t="s">
        <v>4933</v>
      </c>
      <c r="Y5503" t="str">
        <f t="shared" si="349"/>
        <v/>
      </c>
      <c r="AA5503" t="str">
        <f t="shared" si="350"/>
        <v/>
      </c>
      <c r="AC5503" s="7"/>
      <c r="AD5503" t="s">
        <v>5503</v>
      </c>
      <c r="AE5503">
        <f t="shared" si="351"/>
        <v>0</v>
      </c>
      <c r="AG5503" s="2"/>
      <c r="AH5503" t="s">
        <v>4150</v>
      </c>
      <c r="AI5503" s="7" t="s">
        <v>4610</v>
      </c>
    </row>
    <row r="5504" spans="1:35" ht="11" customHeight="1" outlineLevel="1" x14ac:dyDescent="0.25">
      <c r="A5504" t="s">
        <v>4445</v>
      </c>
      <c r="C5504" s="2" t="s">
        <v>12974</v>
      </c>
      <c r="D5504" s="2" t="s">
        <v>16559</v>
      </c>
      <c r="E5504" s="7">
        <v>1976</v>
      </c>
      <c r="F5504" s="5" t="s">
        <v>1275</v>
      </c>
      <c r="H5504" s="5" t="s">
        <v>5398</v>
      </c>
      <c r="I5504" s="6" t="s">
        <v>5503</v>
      </c>
      <c r="J5504" s="6" t="s">
        <v>16558</v>
      </c>
      <c r="K5504" s="17">
        <v>3</v>
      </c>
      <c r="L5504" s="17" t="s">
        <v>7730</v>
      </c>
      <c r="M5504" s="9">
        <v>1.7</v>
      </c>
      <c r="N5504" s="9"/>
      <c r="O5504" s="21"/>
      <c r="Q5504" s="29"/>
      <c r="U5504" s="17"/>
      <c r="V5504" s="2" t="s">
        <v>6701</v>
      </c>
      <c r="Y5504" t="str">
        <f t="shared" si="349"/>
        <v/>
      </c>
      <c r="AA5504" t="str">
        <f t="shared" si="350"/>
        <v/>
      </c>
      <c r="AC5504" s="7"/>
      <c r="AD5504" t="s">
        <v>5503</v>
      </c>
      <c r="AE5504">
        <f t="shared" si="351"/>
        <v>0</v>
      </c>
      <c r="AG5504" s="2"/>
      <c r="AH5504" t="s">
        <v>4150</v>
      </c>
      <c r="AI5504" s="7" t="s">
        <v>4922</v>
      </c>
    </row>
    <row r="5505" spans="1:35" ht="11" customHeight="1" outlineLevel="1" x14ac:dyDescent="0.25">
      <c r="A5505" t="s">
        <v>4445</v>
      </c>
      <c r="C5505" s="2" t="s">
        <v>12974</v>
      </c>
      <c r="D5505" s="2">
        <v>1135</v>
      </c>
      <c r="E5505" s="7">
        <v>1977</v>
      </c>
      <c r="F5505" s="5" t="s">
        <v>95</v>
      </c>
      <c r="H5505" s="5" t="s">
        <v>2837</v>
      </c>
      <c r="I5505" s="6" t="s">
        <v>2838</v>
      </c>
      <c r="J5505" s="6" t="s">
        <v>16560</v>
      </c>
      <c r="K5505" s="17">
        <v>3</v>
      </c>
      <c r="L5505" s="17" t="s">
        <v>7730</v>
      </c>
      <c r="M5505" s="9">
        <v>0.2</v>
      </c>
      <c r="N5505" s="9"/>
      <c r="O5505" s="21"/>
      <c r="Q5505" s="29"/>
      <c r="U5505" s="17"/>
      <c r="V5505" s="2" t="s">
        <v>2836</v>
      </c>
      <c r="Y5505" t="str">
        <f t="shared" si="349"/>
        <v/>
      </c>
      <c r="AA5505" t="str">
        <f t="shared" si="350"/>
        <v/>
      </c>
      <c r="AC5505" s="7"/>
      <c r="AD5505" t="s">
        <v>2838</v>
      </c>
      <c r="AE5505">
        <f t="shared" si="351"/>
        <v>0</v>
      </c>
      <c r="AG5505" s="2"/>
      <c r="AH5505" t="s">
        <v>2839</v>
      </c>
      <c r="AI5505" s="7" t="s">
        <v>4610</v>
      </c>
    </row>
    <row r="5506" spans="1:35" ht="11" customHeight="1" outlineLevel="1" x14ac:dyDescent="0.25">
      <c r="A5506" t="s">
        <v>4445</v>
      </c>
      <c r="C5506" s="2" t="s">
        <v>12974</v>
      </c>
      <c r="D5506" s="2">
        <v>1159</v>
      </c>
      <c r="E5506" s="7">
        <v>1978</v>
      </c>
      <c r="F5506" s="5" t="s">
        <v>1629</v>
      </c>
      <c r="H5506" s="5" t="s">
        <v>1580</v>
      </c>
      <c r="I5506" s="6" t="s">
        <v>4149</v>
      </c>
      <c r="J5506" s="6" t="s">
        <v>16555</v>
      </c>
      <c r="K5506" s="17">
        <v>3</v>
      </c>
      <c r="L5506" s="17" t="s">
        <v>7730</v>
      </c>
      <c r="M5506" s="9">
        <v>0.2</v>
      </c>
      <c r="N5506" s="9"/>
      <c r="O5506" s="21"/>
      <c r="Q5506" s="29"/>
      <c r="U5506" s="17"/>
      <c r="V5506" s="2" t="s">
        <v>7998</v>
      </c>
      <c r="Y5506" t="str">
        <f t="shared" si="349"/>
        <v/>
      </c>
      <c r="AA5506" t="str">
        <f t="shared" si="350"/>
        <v/>
      </c>
      <c r="AC5506" s="7"/>
      <c r="AD5506" t="s">
        <v>4149</v>
      </c>
      <c r="AE5506">
        <f t="shared" si="351"/>
        <v>0</v>
      </c>
      <c r="AG5506" s="2"/>
      <c r="AH5506" t="s">
        <v>4150</v>
      </c>
      <c r="AI5506" s="7" t="s">
        <v>4610</v>
      </c>
    </row>
    <row r="5507" spans="1:35" ht="11" customHeight="1" outlineLevel="1" x14ac:dyDescent="0.25">
      <c r="A5507" t="s">
        <v>4445</v>
      </c>
      <c r="C5507" s="2" t="s">
        <v>12974</v>
      </c>
      <c r="D5507" s="2">
        <v>1160</v>
      </c>
      <c r="E5507" s="7">
        <v>1978</v>
      </c>
      <c r="F5507" s="5" t="s">
        <v>1629</v>
      </c>
      <c r="H5507" s="5" t="s">
        <v>4522</v>
      </c>
      <c r="I5507" s="6" t="s">
        <v>4149</v>
      </c>
      <c r="J5507" s="6" t="s">
        <v>16555</v>
      </c>
      <c r="K5507" s="17">
        <v>3</v>
      </c>
      <c r="L5507" s="17" t="s">
        <v>7732</v>
      </c>
      <c r="M5507" s="9"/>
      <c r="N5507" s="9"/>
      <c r="O5507" s="21"/>
      <c r="Q5507" s="29"/>
      <c r="U5507" s="17"/>
      <c r="V5507" s="2" t="s">
        <v>2831</v>
      </c>
      <c r="Y5507" t="str">
        <f t="shared" si="349"/>
        <v/>
      </c>
      <c r="AA5507" t="str">
        <f t="shared" si="350"/>
        <v/>
      </c>
      <c r="AC5507" s="7"/>
      <c r="AD5507" t="s">
        <v>4149</v>
      </c>
      <c r="AE5507">
        <f t="shared" si="351"/>
        <v>0</v>
      </c>
      <c r="AG5507" s="2"/>
      <c r="AH5507" t="s">
        <v>4150</v>
      </c>
      <c r="AI5507" s="7" t="s">
        <v>4610</v>
      </c>
    </row>
    <row r="5508" spans="1:35" ht="11" customHeight="1" outlineLevel="1" x14ac:dyDescent="0.25">
      <c r="A5508" t="s">
        <v>4445</v>
      </c>
      <c r="C5508" s="2" t="s">
        <v>12974</v>
      </c>
      <c r="D5508" s="2">
        <v>1177</v>
      </c>
      <c r="E5508" s="7">
        <v>1978</v>
      </c>
      <c r="F5508" s="5" t="s">
        <v>1629</v>
      </c>
      <c r="H5508" s="5" t="s">
        <v>5398</v>
      </c>
      <c r="I5508" s="6" t="s">
        <v>4906</v>
      </c>
      <c r="J5508" s="40" t="s">
        <v>16561</v>
      </c>
      <c r="K5508" s="17">
        <v>1</v>
      </c>
      <c r="L5508" s="17" t="s">
        <v>7732</v>
      </c>
      <c r="M5508" s="9"/>
      <c r="N5508" s="9"/>
      <c r="O5508" s="21"/>
      <c r="Q5508" s="29"/>
      <c r="T5508">
        <v>1</v>
      </c>
      <c r="U5508" s="17"/>
      <c r="V5508" s="2" t="s">
        <v>2840</v>
      </c>
      <c r="Y5508" t="str">
        <f t="shared" si="349"/>
        <v/>
      </c>
      <c r="AA5508" t="str">
        <f t="shared" si="350"/>
        <v/>
      </c>
      <c r="AC5508" s="7"/>
      <c r="AD5508" t="s">
        <v>4906</v>
      </c>
      <c r="AE5508">
        <f t="shared" si="351"/>
        <v>0</v>
      </c>
      <c r="AG5508" s="2"/>
      <c r="AH5508" t="s">
        <v>4150</v>
      </c>
      <c r="AI5508" s="7" t="s">
        <v>4610</v>
      </c>
    </row>
    <row r="5509" spans="1:35" ht="11" customHeight="1" outlineLevel="1" x14ac:dyDescent="0.25">
      <c r="A5509" t="s">
        <v>4445</v>
      </c>
      <c r="C5509" s="2" t="s">
        <v>12974</v>
      </c>
      <c r="D5509" s="2">
        <v>1197</v>
      </c>
      <c r="E5509" s="7">
        <v>1979</v>
      </c>
      <c r="F5509" s="5" t="s">
        <v>3217</v>
      </c>
      <c r="H5509" s="5" t="s">
        <v>5398</v>
      </c>
      <c r="I5509" s="6" t="s">
        <v>16563</v>
      </c>
      <c r="J5509" s="6" t="s">
        <v>16562</v>
      </c>
      <c r="K5509" s="17">
        <v>4</v>
      </c>
      <c r="L5509" s="17" t="s">
        <v>7732</v>
      </c>
      <c r="M5509" s="9"/>
      <c r="N5509" s="9"/>
      <c r="O5509" s="21"/>
      <c r="Q5509" s="29"/>
      <c r="U5509" s="17"/>
      <c r="V5509" s="2"/>
      <c r="Y5509" t="str">
        <f t="shared" si="349"/>
        <v/>
      </c>
      <c r="AA5509" t="str">
        <f t="shared" si="350"/>
        <v/>
      </c>
      <c r="AC5509" s="7"/>
      <c r="AD5509" t="s">
        <v>16563</v>
      </c>
      <c r="AE5509">
        <f t="shared" si="351"/>
        <v>0</v>
      </c>
      <c r="AG5509" s="2"/>
      <c r="AI5509" s="7"/>
    </row>
    <row r="5510" spans="1:35" ht="11" customHeight="1" outlineLevel="1" x14ac:dyDescent="0.25">
      <c r="A5510" t="s">
        <v>4445</v>
      </c>
      <c r="C5510" s="2" t="s">
        <v>12974</v>
      </c>
      <c r="D5510" s="2">
        <v>1200</v>
      </c>
      <c r="E5510" s="7">
        <v>1979</v>
      </c>
      <c r="F5510" s="5" t="s">
        <v>1629</v>
      </c>
      <c r="H5510" s="5" t="s">
        <v>5398</v>
      </c>
      <c r="I5510" s="6" t="s">
        <v>16563</v>
      </c>
      <c r="J5510" s="6" t="s">
        <v>16562</v>
      </c>
      <c r="K5510" s="17">
        <v>4</v>
      </c>
      <c r="L5510" s="17" t="s">
        <v>7730</v>
      </c>
      <c r="M5510" s="9">
        <v>1.3</v>
      </c>
      <c r="N5510" s="9"/>
      <c r="O5510" s="21"/>
      <c r="Q5510" s="29"/>
      <c r="U5510" s="17"/>
      <c r="V5510" s="2"/>
      <c r="Y5510" t="str">
        <f t="shared" si="349"/>
        <v/>
      </c>
      <c r="AA5510" t="str">
        <f t="shared" si="350"/>
        <v/>
      </c>
      <c r="AC5510" s="7"/>
      <c r="AD5510" t="s">
        <v>16563</v>
      </c>
      <c r="AE5510">
        <f t="shared" si="351"/>
        <v>0</v>
      </c>
      <c r="AG5510" s="2"/>
      <c r="AI5510" s="7"/>
    </row>
    <row r="5511" spans="1:35" ht="11" customHeight="1" outlineLevel="1" x14ac:dyDescent="0.25">
      <c r="A5511" t="s">
        <v>4445</v>
      </c>
      <c r="C5511" s="2" t="s">
        <v>12974</v>
      </c>
      <c r="D5511" s="2">
        <v>1210</v>
      </c>
      <c r="E5511" s="7">
        <v>1979</v>
      </c>
      <c r="F5511" s="5" t="s">
        <v>5137</v>
      </c>
      <c r="H5511" s="5" t="s">
        <v>5398</v>
      </c>
      <c r="I5511" s="6" t="s">
        <v>3020</v>
      </c>
      <c r="J5511" s="6" t="s">
        <v>16564</v>
      </c>
      <c r="K5511" s="17">
        <v>3</v>
      </c>
      <c r="L5511" s="17" t="s">
        <v>7730</v>
      </c>
      <c r="M5511" s="9">
        <v>0.4</v>
      </c>
      <c r="N5511" s="9"/>
      <c r="O5511" s="21"/>
      <c r="Q5511" s="29"/>
      <c r="U5511" s="17"/>
      <c r="V5511" s="2" t="s">
        <v>3019</v>
      </c>
      <c r="Y5511" t="str">
        <f t="shared" si="349"/>
        <v/>
      </c>
      <c r="AA5511" t="str">
        <f t="shared" si="350"/>
        <v/>
      </c>
      <c r="AC5511" s="7"/>
      <c r="AD5511" t="s">
        <v>3020</v>
      </c>
      <c r="AE5511">
        <f t="shared" si="351"/>
        <v>0</v>
      </c>
      <c r="AG5511" s="2"/>
      <c r="AH5511" t="s">
        <v>2453</v>
      </c>
      <c r="AI5511" s="7" t="s">
        <v>4610</v>
      </c>
    </row>
    <row r="5512" spans="1:35" ht="11" customHeight="1" outlineLevel="1" x14ac:dyDescent="0.25">
      <c r="A5512" t="s">
        <v>4445</v>
      </c>
      <c r="C5512" s="2" t="s">
        <v>12974</v>
      </c>
      <c r="D5512" s="2">
        <v>1213</v>
      </c>
      <c r="E5512" s="7">
        <v>1979</v>
      </c>
      <c r="F5512" s="5" t="s">
        <v>5137</v>
      </c>
      <c r="H5512" s="5" t="s">
        <v>5398</v>
      </c>
      <c r="I5512" s="6" t="s">
        <v>3020</v>
      </c>
      <c r="J5512" s="6" t="s">
        <v>16564</v>
      </c>
      <c r="K5512" s="17">
        <v>3</v>
      </c>
      <c r="L5512" s="17" t="s">
        <v>7732</v>
      </c>
      <c r="M5512" s="9"/>
      <c r="N5512" s="9"/>
      <c r="O5512" s="21"/>
      <c r="Q5512" s="29"/>
      <c r="U5512" s="17"/>
      <c r="V5512" s="2"/>
      <c r="Y5512" t="str">
        <f t="shared" si="349"/>
        <v/>
      </c>
      <c r="AA5512" t="str">
        <f t="shared" si="350"/>
        <v/>
      </c>
      <c r="AC5512" s="7"/>
      <c r="AD5512" t="s">
        <v>3020</v>
      </c>
      <c r="AE5512">
        <f t="shared" si="351"/>
        <v>0</v>
      </c>
      <c r="AG5512" s="2"/>
      <c r="AI5512" s="7"/>
    </row>
    <row r="5513" spans="1:35" ht="11" customHeight="1" outlineLevel="1" x14ac:dyDescent="0.25">
      <c r="A5513" t="s">
        <v>4445</v>
      </c>
      <c r="C5513" s="2" t="s">
        <v>12974</v>
      </c>
      <c r="D5513" s="2">
        <v>1220</v>
      </c>
      <c r="E5513" s="7">
        <v>1979</v>
      </c>
      <c r="F5513" s="5" t="s">
        <v>5137</v>
      </c>
      <c r="H5513" s="5" t="s">
        <v>5398</v>
      </c>
      <c r="I5513" s="6" t="s">
        <v>5502</v>
      </c>
      <c r="J5513" s="6" t="s">
        <v>16564</v>
      </c>
      <c r="K5513" s="17">
        <v>1</v>
      </c>
      <c r="L5513" s="17" t="s">
        <v>7730</v>
      </c>
      <c r="M5513" s="9">
        <v>1</v>
      </c>
      <c r="N5513" s="9"/>
      <c r="O5513" s="21"/>
      <c r="Q5513" s="29"/>
      <c r="U5513" s="17"/>
      <c r="V5513" s="2" t="s">
        <v>4934</v>
      </c>
      <c r="Y5513" t="str">
        <f t="shared" si="349"/>
        <v/>
      </c>
      <c r="AA5513" t="str">
        <f t="shared" si="350"/>
        <v/>
      </c>
      <c r="AC5513" s="7"/>
      <c r="AD5513" t="s">
        <v>5502</v>
      </c>
      <c r="AE5513">
        <f t="shared" si="351"/>
        <v>0</v>
      </c>
      <c r="AG5513" s="2"/>
      <c r="AH5513" t="s">
        <v>4341</v>
      </c>
      <c r="AI5513" s="7" t="s">
        <v>4610</v>
      </c>
    </row>
    <row r="5514" spans="1:35" ht="11" customHeight="1" outlineLevel="1" x14ac:dyDescent="0.25">
      <c r="A5514" t="s">
        <v>4445</v>
      </c>
      <c r="C5514" s="2" t="s">
        <v>12974</v>
      </c>
      <c r="D5514" s="2">
        <v>1223</v>
      </c>
      <c r="E5514" s="7">
        <v>1979</v>
      </c>
      <c r="F5514" s="5" t="s">
        <v>5137</v>
      </c>
      <c r="H5514" s="5" t="s">
        <v>5398</v>
      </c>
      <c r="I5514" s="6" t="s">
        <v>3022</v>
      </c>
      <c r="J5514" s="6" t="s">
        <v>16564</v>
      </c>
      <c r="K5514" s="17">
        <v>3</v>
      </c>
      <c r="L5514" s="17" t="s">
        <v>7732</v>
      </c>
      <c r="M5514" s="9"/>
      <c r="N5514" s="9"/>
      <c r="O5514" s="21"/>
      <c r="Q5514" s="29"/>
      <c r="U5514" s="17"/>
      <c r="V5514" s="2" t="s">
        <v>3021</v>
      </c>
      <c r="Y5514" t="str">
        <f t="shared" si="349"/>
        <v/>
      </c>
      <c r="AA5514" t="str">
        <f t="shared" si="350"/>
        <v/>
      </c>
      <c r="AC5514" s="7"/>
      <c r="AD5514" t="s">
        <v>3022</v>
      </c>
      <c r="AE5514">
        <f t="shared" si="351"/>
        <v>0</v>
      </c>
      <c r="AG5514" s="2"/>
      <c r="AH5514" t="s">
        <v>971</v>
      </c>
      <c r="AI5514" s="7" t="s">
        <v>4610</v>
      </c>
    </row>
    <row r="5515" spans="1:35" ht="11" customHeight="1" outlineLevel="1" x14ac:dyDescent="0.25">
      <c r="A5515" t="s">
        <v>4445</v>
      </c>
      <c r="C5515" s="2" t="s">
        <v>12974</v>
      </c>
      <c r="D5515" s="2">
        <v>1224</v>
      </c>
      <c r="E5515" s="7">
        <v>1979</v>
      </c>
      <c r="F5515" s="5" t="s">
        <v>5137</v>
      </c>
      <c r="H5515" s="5" t="s">
        <v>5398</v>
      </c>
      <c r="I5515" s="6" t="s">
        <v>5502</v>
      </c>
      <c r="J5515" s="6" t="s">
        <v>16564</v>
      </c>
      <c r="K5515" s="17">
        <v>3</v>
      </c>
      <c r="L5515" s="17" t="s">
        <v>7730</v>
      </c>
      <c r="M5515" s="9">
        <v>0.3</v>
      </c>
      <c r="N5515" s="9"/>
      <c r="O5515" s="21"/>
      <c r="Q5515" s="29"/>
      <c r="U5515" s="17"/>
      <c r="V5515" s="2" t="s">
        <v>4935</v>
      </c>
      <c r="Y5515" t="str">
        <f t="shared" si="349"/>
        <v/>
      </c>
      <c r="AA5515" t="str">
        <f t="shared" si="350"/>
        <v/>
      </c>
      <c r="AC5515" s="7"/>
      <c r="AD5515" t="s">
        <v>5502</v>
      </c>
      <c r="AE5515">
        <f t="shared" si="351"/>
        <v>0</v>
      </c>
      <c r="AG5515" s="2"/>
      <c r="AH5515" t="s">
        <v>4341</v>
      </c>
      <c r="AI5515" s="7" t="s">
        <v>4610</v>
      </c>
    </row>
    <row r="5516" spans="1:35" ht="11" customHeight="1" outlineLevel="1" x14ac:dyDescent="0.25">
      <c r="A5516" t="s">
        <v>4445</v>
      </c>
      <c r="C5516" s="2" t="s">
        <v>12974</v>
      </c>
      <c r="D5516" s="2">
        <v>1226</v>
      </c>
      <c r="E5516" s="7">
        <v>1979</v>
      </c>
      <c r="F5516" s="5" t="s">
        <v>5137</v>
      </c>
      <c r="H5516" s="5" t="s">
        <v>5398</v>
      </c>
      <c r="I5516" s="6" t="s">
        <v>3060</v>
      </c>
      <c r="J5516" s="6" t="s">
        <v>16564</v>
      </c>
      <c r="K5516" s="17">
        <v>3</v>
      </c>
      <c r="L5516" s="17" t="s">
        <v>7732</v>
      </c>
      <c r="M5516" s="9"/>
      <c r="N5516" s="9"/>
      <c r="O5516" s="21"/>
      <c r="Q5516" s="29"/>
      <c r="U5516" s="17"/>
      <c r="V5516" s="2" t="s">
        <v>4936</v>
      </c>
      <c r="Y5516" t="str">
        <f t="shared" si="349"/>
        <v/>
      </c>
      <c r="AA5516" t="str">
        <f t="shared" si="350"/>
        <v/>
      </c>
      <c r="AC5516" s="7"/>
      <c r="AD5516" t="s">
        <v>3060</v>
      </c>
      <c r="AE5516">
        <f t="shared" si="351"/>
        <v>0</v>
      </c>
      <c r="AG5516" s="2"/>
      <c r="AH5516" t="s">
        <v>2453</v>
      </c>
      <c r="AI5516" s="7" t="s">
        <v>4610</v>
      </c>
    </row>
    <row r="5517" spans="1:35" ht="11" customHeight="1" outlineLevel="1" x14ac:dyDescent="0.25">
      <c r="A5517" t="s">
        <v>4445</v>
      </c>
      <c r="C5517" s="2" t="s">
        <v>12974</v>
      </c>
      <c r="D5517" s="2">
        <v>1229</v>
      </c>
      <c r="E5517" s="7">
        <v>1979</v>
      </c>
      <c r="F5517" s="5" t="s">
        <v>3421</v>
      </c>
      <c r="H5517" s="5" t="s">
        <v>5398</v>
      </c>
      <c r="I5517" s="6" t="s">
        <v>4149</v>
      </c>
      <c r="J5517" s="6" t="s">
        <v>16564</v>
      </c>
      <c r="K5517" s="17">
        <v>3</v>
      </c>
      <c r="L5517" s="17" t="s">
        <v>7732</v>
      </c>
      <c r="M5517" s="9"/>
      <c r="N5517" s="9"/>
      <c r="O5517" s="21"/>
      <c r="Q5517" s="29"/>
      <c r="U5517" s="17"/>
      <c r="V5517" s="2"/>
      <c r="Y5517" t="str">
        <f t="shared" si="349"/>
        <v/>
      </c>
      <c r="AA5517" t="str">
        <f t="shared" si="350"/>
        <v/>
      </c>
      <c r="AC5517" s="7"/>
      <c r="AD5517" t="s">
        <v>4149</v>
      </c>
      <c r="AE5517">
        <f t="shared" ref="AE5517:AE5547" si="352">COUNTIF(I5517,"*Fuji*")</f>
        <v>0</v>
      </c>
      <c r="AG5517" s="2"/>
      <c r="AI5517" s="7"/>
    </row>
    <row r="5518" spans="1:35" ht="11" customHeight="1" outlineLevel="1" x14ac:dyDescent="0.25">
      <c r="A5518" t="s">
        <v>4445</v>
      </c>
      <c r="C5518" s="2" t="s">
        <v>12974</v>
      </c>
      <c r="D5518" s="2">
        <v>1311</v>
      </c>
      <c r="E5518" s="7">
        <v>1984</v>
      </c>
      <c r="F5518" s="5" t="s">
        <v>6383</v>
      </c>
      <c r="H5518" s="5" t="s">
        <v>1769</v>
      </c>
      <c r="I5518" s="6" t="s">
        <v>799</v>
      </c>
      <c r="J5518" s="6" t="s">
        <v>16565</v>
      </c>
      <c r="K5518" s="17">
        <v>3</v>
      </c>
      <c r="L5518" s="17" t="s">
        <v>7732</v>
      </c>
      <c r="M5518" s="9"/>
      <c r="N5518" s="9"/>
      <c r="O5518" s="21"/>
      <c r="Q5518" s="29"/>
      <c r="U5518" s="17"/>
      <c r="V5518" s="2" t="s">
        <v>1768</v>
      </c>
      <c r="Y5518" t="str">
        <f t="shared" ref="Y5518" si="353">IF(COUNTIF(F5518,"*fdc*"),1,"")</f>
        <v/>
      </c>
      <c r="AA5518" t="str">
        <f t="shared" ref="AA5518" si="354">IF(COUNTIF(F5518,"*s/s*"),1,"")</f>
        <v/>
      </c>
      <c r="AC5518" s="7"/>
      <c r="AD5518" t="s">
        <v>799</v>
      </c>
      <c r="AE5518">
        <f t="shared" ref="AE5518" si="355">COUNTIF(I5518,"*Fuji*")</f>
        <v>0</v>
      </c>
      <c r="AG5518" s="2"/>
      <c r="AH5518" t="s">
        <v>3354</v>
      </c>
      <c r="AI5518" s="7" t="s">
        <v>4610</v>
      </c>
    </row>
    <row r="5519" spans="1:35" ht="11" customHeight="1" outlineLevel="1" x14ac:dyDescent="0.25">
      <c r="A5519" t="s">
        <v>4445</v>
      </c>
      <c r="C5519" s="2" t="s">
        <v>12974</v>
      </c>
      <c r="D5519" s="2">
        <v>1316</v>
      </c>
      <c r="E5519" s="7">
        <v>1984</v>
      </c>
      <c r="F5519" s="5" t="s">
        <v>5138</v>
      </c>
      <c r="H5519" s="5" t="s">
        <v>5398</v>
      </c>
      <c r="I5519" s="6" t="s">
        <v>22524</v>
      </c>
      <c r="J5519" s="6" t="s">
        <v>16565</v>
      </c>
      <c r="K5519" s="17">
        <v>3</v>
      </c>
      <c r="L5519" s="17" t="s">
        <v>7730</v>
      </c>
      <c r="M5519" s="9">
        <v>0.5</v>
      </c>
      <c r="N5519" s="9"/>
      <c r="O5519" s="21"/>
      <c r="Q5519" s="29"/>
      <c r="U5519" s="17"/>
      <c r="V5519" s="2"/>
      <c r="Y5519" t="str">
        <f t="shared" si="349"/>
        <v/>
      </c>
      <c r="AA5519" t="str">
        <f t="shared" si="350"/>
        <v/>
      </c>
      <c r="AC5519" s="7"/>
      <c r="AD5519" t="s">
        <v>799</v>
      </c>
      <c r="AE5519">
        <f t="shared" si="352"/>
        <v>0</v>
      </c>
      <c r="AG5519" s="2"/>
      <c r="AH5519" t="s">
        <v>3354</v>
      </c>
      <c r="AI5519" s="7" t="s">
        <v>4610</v>
      </c>
    </row>
    <row r="5520" spans="1:35" ht="11" customHeight="1" outlineLevel="1" x14ac:dyDescent="0.25">
      <c r="A5520" t="s">
        <v>4445</v>
      </c>
      <c r="C5520" s="2" t="s">
        <v>12974</v>
      </c>
      <c r="D5520" s="2">
        <v>1322</v>
      </c>
      <c r="E5520" s="7">
        <v>1985</v>
      </c>
      <c r="F5520" s="5" t="s">
        <v>1629</v>
      </c>
      <c r="H5520" s="5" t="s">
        <v>5398</v>
      </c>
      <c r="I5520" s="6" t="s">
        <v>4889</v>
      </c>
      <c r="J5520" s="6" t="s">
        <v>16566</v>
      </c>
      <c r="K5520" s="17">
        <v>1</v>
      </c>
      <c r="L5520" s="17" t="s">
        <v>7730</v>
      </c>
      <c r="M5520" s="9">
        <v>1.5</v>
      </c>
      <c r="N5520" s="9"/>
      <c r="O5520" s="21"/>
      <c r="Q5520" s="29"/>
      <c r="U5520" s="17"/>
      <c r="V5520" s="2" t="s">
        <v>1770</v>
      </c>
      <c r="Y5520" t="str">
        <f t="shared" si="349"/>
        <v/>
      </c>
      <c r="AA5520" t="str">
        <f t="shared" si="350"/>
        <v/>
      </c>
      <c r="AC5520" s="7"/>
      <c r="AD5520" t="s">
        <v>4889</v>
      </c>
      <c r="AE5520">
        <f t="shared" si="352"/>
        <v>0</v>
      </c>
      <c r="AG5520" s="2"/>
      <c r="AH5520" t="s">
        <v>4890</v>
      </c>
      <c r="AI5520" s="7" t="s">
        <v>4610</v>
      </c>
    </row>
    <row r="5521" spans="1:35" ht="11" customHeight="1" outlineLevel="1" x14ac:dyDescent="0.25">
      <c r="A5521" t="s">
        <v>4445</v>
      </c>
      <c r="C5521" s="2" t="s">
        <v>12974</v>
      </c>
      <c r="D5521" s="2">
        <v>1323</v>
      </c>
      <c r="E5521" s="7">
        <v>1985</v>
      </c>
      <c r="F5521" s="5" t="s">
        <v>5137</v>
      </c>
      <c r="H5521" s="5" t="s">
        <v>5398</v>
      </c>
      <c r="I5521" s="6" t="s">
        <v>3060</v>
      </c>
      <c r="J5521" s="6" t="s">
        <v>16566</v>
      </c>
      <c r="K5521" s="17">
        <v>3</v>
      </c>
      <c r="L5521" s="17" t="s">
        <v>7730</v>
      </c>
      <c r="M5521" s="9">
        <v>1.3</v>
      </c>
      <c r="N5521" s="9"/>
      <c r="O5521" s="21"/>
      <c r="Q5521" s="29"/>
      <c r="U5521" s="17"/>
      <c r="V5521" s="2" t="s">
        <v>3059</v>
      </c>
      <c r="Y5521" t="str">
        <f t="shared" si="349"/>
        <v/>
      </c>
      <c r="AA5521" t="str">
        <f t="shared" si="350"/>
        <v/>
      </c>
      <c r="AC5521" s="7"/>
      <c r="AD5521" t="s">
        <v>3060</v>
      </c>
      <c r="AE5521">
        <f t="shared" si="352"/>
        <v>0</v>
      </c>
      <c r="AG5521" s="2"/>
      <c r="AH5521" t="s">
        <v>2453</v>
      </c>
      <c r="AI5521" s="7" t="s">
        <v>4610</v>
      </c>
    </row>
    <row r="5522" spans="1:35" ht="11" customHeight="1" outlineLevel="1" x14ac:dyDescent="0.25">
      <c r="A5522" t="s">
        <v>4445</v>
      </c>
      <c r="C5522" s="2" t="s">
        <v>12974</v>
      </c>
      <c r="D5522" s="2">
        <v>1388</v>
      </c>
      <c r="E5522" s="7">
        <v>1991</v>
      </c>
      <c r="F5522" s="5" t="s">
        <v>5138</v>
      </c>
      <c r="H5522" s="5" t="s">
        <v>5398</v>
      </c>
      <c r="I5522" s="6" t="s">
        <v>191</v>
      </c>
      <c r="J5522" s="6" t="s">
        <v>16567</v>
      </c>
      <c r="K5522" s="17">
        <v>1</v>
      </c>
      <c r="L5522" s="17" t="s">
        <v>7730</v>
      </c>
      <c r="M5522" s="9">
        <v>1.5</v>
      </c>
      <c r="N5522" s="9"/>
      <c r="O5522" s="21"/>
      <c r="Q5522" s="29"/>
      <c r="U5522" s="17"/>
      <c r="V5522" s="2" t="s">
        <v>3061</v>
      </c>
      <c r="Y5522" t="str">
        <f t="shared" si="349"/>
        <v/>
      </c>
      <c r="AA5522" t="str">
        <f t="shared" si="350"/>
        <v/>
      </c>
      <c r="AC5522" s="7"/>
      <c r="AD5522" t="s">
        <v>191</v>
      </c>
      <c r="AE5522">
        <f t="shared" si="352"/>
        <v>0</v>
      </c>
      <c r="AG5522" s="2"/>
      <c r="AH5522" t="s">
        <v>192</v>
      </c>
      <c r="AI5522" s="7" t="s">
        <v>4610</v>
      </c>
    </row>
    <row r="5523" spans="1:35" ht="11" customHeight="1" outlineLevel="1" x14ac:dyDescent="0.25">
      <c r="A5523" t="s">
        <v>4445</v>
      </c>
      <c r="C5523" s="2" t="s">
        <v>12974</v>
      </c>
      <c r="D5523" s="2">
        <v>1389</v>
      </c>
      <c r="E5523" s="7">
        <v>1991</v>
      </c>
      <c r="F5523" s="5" t="s">
        <v>1346</v>
      </c>
      <c r="H5523" s="5" t="s">
        <v>5398</v>
      </c>
      <c r="I5523" s="6" t="s">
        <v>3060</v>
      </c>
      <c r="J5523" s="6" t="s">
        <v>16567</v>
      </c>
      <c r="K5523" s="17">
        <v>1</v>
      </c>
      <c r="L5523" s="17" t="s">
        <v>7730</v>
      </c>
      <c r="M5523" s="9">
        <v>1.5</v>
      </c>
      <c r="N5523" s="9"/>
      <c r="O5523" s="21"/>
      <c r="Q5523" s="29"/>
      <c r="U5523" s="17"/>
      <c r="V5523" s="2" t="s">
        <v>2702</v>
      </c>
      <c r="Y5523" t="str">
        <f t="shared" si="349"/>
        <v/>
      </c>
      <c r="AA5523" t="str">
        <f t="shared" si="350"/>
        <v/>
      </c>
      <c r="AC5523" s="7"/>
      <c r="AD5523" t="s">
        <v>3060</v>
      </c>
      <c r="AE5523">
        <f t="shared" si="352"/>
        <v>0</v>
      </c>
      <c r="AG5523" s="2"/>
      <c r="AH5523" t="s">
        <v>2453</v>
      </c>
      <c r="AI5523" s="7" t="s">
        <v>4922</v>
      </c>
    </row>
    <row r="5524" spans="1:35" ht="11" customHeight="1" outlineLevel="1" x14ac:dyDescent="0.25">
      <c r="A5524" t="s">
        <v>4445</v>
      </c>
      <c r="C5524" s="2" t="s">
        <v>12974</v>
      </c>
      <c r="D5524" s="2">
        <v>1406</v>
      </c>
      <c r="E5524" s="7">
        <v>1995</v>
      </c>
      <c r="F5524" s="5" t="s">
        <v>1346</v>
      </c>
      <c r="H5524" s="5" t="s">
        <v>5398</v>
      </c>
      <c r="I5524" s="6" t="s">
        <v>6583</v>
      </c>
      <c r="J5524" s="6" t="s">
        <v>9235</v>
      </c>
      <c r="K5524" s="17">
        <v>1</v>
      </c>
      <c r="L5524" s="17" t="s">
        <v>7732</v>
      </c>
      <c r="M5524" s="9"/>
      <c r="N5524" s="9"/>
      <c r="O5524" s="21"/>
      <c r="Q5524" s="29"/>
      <c r="U5524" s="17"/>
      <c r="V5524" s="2" t="s">
        <v>5084</v>
      </c>
      <c r="Y5524" t="str">
        <f t="shared" si="349"/>
        <v/>
      </c>
      <c r="AA5524" t="str">
        <f t="shared" si="350"/>
        <v/>
      </c>
      <c r="AC5524" s="7"/>
      <c r="AD5524" t="s">
        <v>6583</v>
      </c>
      <c r="AE5524">
        <f t="shared" si="352"/>
        <v>0</v>
      </c>
      <c r="AG5524" s="2"/>
      <c r="AH5524" t="s">
        <v>2453</v>
      </c>
      <c r="AI5524" s="7" t="s">
        <v>4610</v>
      </c>
    </row>
    <row r="5525" spans="1:35" ht="11" customHeight="1" outlineLevel="1" x14ac:dyDescent="0.25">
      <c r="A5525" t="s">
        <v>4445</v>
      </c>
      <c r="C5525" s="2" t="s">
        <v>12974</v>
      </c>
      <c r="D5525" s="2" t="s">
        <v>4062</v>
      </c>
      <c r="E5525" s="7">
        <v>1995</v>
      </c>
      <c r="F5525" s="5" t="s">
        <v>1689</v>
      </c>
      <c r="H5525" s="5" t="s">
        <v>5398</v>
      </c>
      <c r="I5525" s="6" t="s">
        <v>6583</v>
      </c>
      <c r="J5525" s="6" t="s">
        <v>9235</v>
      </c>
      <c r="K5525" s="17">
        <v>1</v>
      </c>
      <c r="L5525" s="17" t="s">
        <v>7732</v>
      </c>
      <c r="M5525" s="9"/>
      <c r="N5525" s="9"/>
      <c r="O5525" s="21"/>
      <c r="Q5525" s="29"/>
      <c r="U5525" s="17"/>
      <c r="V5525" s="2" t="s">
        <v>5085</v>
      </c>
      <c r="Y5525" t="str">
        <f t="shared" si="349"/>
        <v/>
      </c>
      <c r="AA5525" t="str">
        <f t="shared" si="350"/>
        <v/>
      </c>
      <c r="AC5525" s="7"/>
      <c r="AD5525" t="s">
        <v>6583</v>
      </c>
      <c r="AE5525">
        <f t="shared" si="352"/>
        <v>0</v>
      </c>
      <c r="AG5525" s="2"/>
      <c r="AH5525" t="s">
        <v>2453</v>
      </c>
      <c r="AI5525" s="7" t="s">
        <v>4610</v>
      </c>
    </row>
    <row r="5526" spans="1:35" ht="11" customHeight="1" outlineLevel="1" x14ac:dyDescent="0.25">
      <c r="A5526" t="s">
        <v>4445</v>
      </c>
      <c r="C5526" s="2" t="s">
        <v>12974</v>
      </c>
      <c r="D5526" s="2">
        <v>1407</v>
      </c>
      <c r="E5526" s="7">
        <v>1995</v>
      </c>
      <c r="F5526" s="5" t="s">
        <v>6450</v>
      </c>
      <c r="H5526" s="5" t="s">
        <v>5398</v>
      </c>
      <c r="I5526" s="6" t="s">
        <v>191</v>
      </c>
      <c r="J5526" s="6" t="s">
        <v>9235</v>
      </c>
      <c r="K5526" s="17">
        <v>1</v>
      </c>
      <c r="L5526" s="17" t="s">
        <v>7730</v>
      </c>
      <c r="M5526" s="9">
        <v>2.2000000000000002</v>
      </c>
      <c r="N5526" s="9"/>
      <c r="O5526" s="21"/>
      <c r="Q5526" s="29"/>
      <c r="U5526" s="17"/>
      <c r="V5526" s="2" t="s">
        <v>5086</v>
      </c>
      <c r="Y5526" t="str">
        <f t="shared" si="349"/>
        <v/>
      </c>
      <c r="AA5526" t="str">
        <f t="shared" si="350"/>
        <v/>
      </c>
      <c r="AC5526" s="7"/>
      <c r="AD5526" t="s">
        <v>191</v>
      </c>
      <c r="AE5526">
        <f t="shared" si="352"/>
        <v>0</v>
      </c>
      <c r="AG5526" s="2"/>
      <c r="AH5526" t="s">
        <v>192</v>
      </c>
      <c r="AI5526" s="7" t="s">
        <v>4610</v>
      </c>
    </row>
    <row r="5527" spans="1:35" ht="11" customHeight="1" outlineLevel="1" x14ac:dyDescent="0.25">
      <c r="A5527" t="s">
        <v>4445</v>
      </c>
      <c r="C5527" s="2" t="s">
        <v>12974</v>
      </c>
      <c r="D5527" s="2">
        <v>1418</v>
      </c>
      <c r="E5527" s="7">
        <v>1996</v>
      </c>
      <c r="F5527" s="5" t="s">
        <v>21037</v>
      </c>
      <c r="H5527" s="5" t="s">
        <v>5398</v>
      </c>
      <c r="I5527" s="6" t="s">
        <v>6448</v>
      </c>
      <c r="J5527" s="6" t="s">
        <v>9235</v>
      </c>
      <c r="K5527" s="17">
        <v>1</v>
      </c>
      <c r="L5527" s="17" t="s">
        <v>7730</v>
      </c>
      <c r="M5527" s="9">
        <v>4.5</v>
      </c>
      <c r="N5527" s="9"/>
      <c r="O5527" s="21"/>
      <c r="Q5527" s="29"/>
      <c r="T5527">
        <v>1</v>
      </c>
      <c r="U5527" s="17"/>
      <c r="V5527" s="2"/>
      <c r="Y5527" t="str">
        <f t="shared" ref="Y5527:Y5590" si="356">IF(COUNTIF(F5527,"*fdc*"),1,"")</f>
        <v/>
      </c>
      <c r="AA5527" t="str">
        <f t="shared" ref="AA5527:AA5590" si="357">IF(COUNTIF(F5527,"*s/s*"),1,"")</f>
        <v/>
      </c>
      <c r="AC5527" s="7"/>
      <c r="AD5527" t="s">
        <v>6448</v>
      </c>
      <c r="AE5527">
        <f t="shared" si="352"/>
        <v>0</v>
      </c>
      <c r="AG5527" s="2"/>
      <c r="AH5527" t="s">
        <v>192</v>
      </c>
      <c r="AI5527" s="7" t="s">
        <v>4610</v>
      </c>
    </row>
    <row r="5528" spans="1:35" ht="11" customHeight="1" outlineLevel="1" x14ac:dyDescent="0.25">
      <c r="A5528" t="s">
        <v>4445</v>
      </c>
      <c r="C5528" s="2" t="s">
        <v>12974</v>
      </c>
      <c r="D5528" s="2">
        <v>1499</v>
      </c>
      <c r="E5528" s="7">
        <v>2005</v>
      </c>
      <c r="F5528" s="5" t="s">
        <v>16569</v>
      </c>
      <c r="H5528" s="5" t="s">
        <v>5398</v>
      </c>
      <c r="I5528" s="6" t="s">
        <v>5399</v>
      </c>
      <c r="J5528" s="6" t="s">
        <v>16568</v>
      </c>
      <c r="K5528" s="17">
        <v>1</v>
      </c>
      <c r="L5528" s="17" t="s">
        <v>7730</v>
      </c>
      <c r="M5528" s="9">
        <v>15.3</v>
      </c>
      <c r="N5528" s="9"/>
      <c r="O5528" s="21"/>
      <c r="Q5528" s="29"/>
      <c r="S5528">
        <v>1</v>
      </c>
      <c r="T5528">
        <v>1</v>
      </c>
      <c r="U5528" s="17"/>
      <c r="V5528" s="2">
        <v>535</v>
      </c>
      <c r="Y5528" t="str">
        <f t="shared" si="356"/>
        <v/>
      </c>
      <c r="AA5528">
        <f t="shared" si="357"/>
        <v>1</v>
      </c>
      <c r="AC5528" s="7"/>
      <c r="AD5528" t="s">
        <v>5399</v>
      </c>
      <c r="AE5528">
        <f t="shared" si="352"/>
        <v>1</v>
      </c>
      <c r="AG5528" s="2"/>
      <c r="AH5528" t="s">
        <v>4921</v>
      </c>
      <c r="AI5528" s="7" t="s">
        <v>4922</v>
      </c>
    </row>
    <row r="5529" spans="1:35" ht="11" customHeight="1" outlineLevel="1" x14ac:dyDescent="0.25">
      <c r="A5529" t="s">
        <v>4445</v>
      </c>
      <c r="C5529" s="2" t="s">
        <v>12974</v>
      </c>
      <c r="D5529" s="2">
        <v>1525</v>
      </c>
      <c r="E5529" s="7">
        <v>2006</v>
      </c>
      <c r="F5529" s="5" t="s">
        <v>2833</v>
      </c>
      <c r="H5529" s="5" t="s">
        <v>5398</v>
      </c>
      <c r="I5529" s="6" t="s">
        <v>6448</v>
      </c>
      <c r="J5529" s="6" t="s">
        <v>16570</v>
      </c>
      <c r="K5529" s="17">
        <v>1</v>
      </c>
      <c r="L5529" s="17" t="s">
        <v>7732</v>
      </c>
      <c r="M5529" s="9"/>
      <c r="N5529" s="9"/>
      <c r="O5529" s="21"/>
      <c r="Q5529" s="29"/>
      <c r="U5529" s="17"/>
      <c r="V5529" s="2"/>
      <c r="Y5529" t="str">
        <f t="shared" si="356"/>
        <v/>
      </c>
      <c r="AA5529" t="str">
        <f t="shared" si="357"/>
        <v/>
      </c>
      <c r="AC5529" s="7"/>
      <c r="AD5529" t="s">
        <v>6448</v>
      </c>
      <c r="AE5529">
        <f t="shared" si="352"/>
        <v>0</v>
      </c>
      <c r="AG5529" s="2"/>
      <c r="AI5529" s="7"/>
    </row>
    <row r="5530" spans="1:35" ht="11" customHeight="1" outlineLevel="1" x14ac:dyDescent="0.25">
      <c r="A5530" t="s">
        <v>4445</v>
      </c>
      <c r="C5530" s="2" t="s">
        <v>12974</v>
      </c>
      <c r="D5530" s="2">
        <v>1530</v>
      </c>
      <c r="E5530" s="7">
        <v>2006</v>
      </c>
      <c r="F5530" s="5" t="s">
        <v>16572</v>
      </c>
      <c r="H5530" s="5" t="s">
        <v>5398</v>
      </c>
      <c r="I5530" s="6" t="s">
        <v>6448</v>
      </c>
      <c r="J5530" s="6" t="s">
        <v>16570</v>
      </c>
      <c r="K5530" s="17">
        <v>1</v>
      </c>
      <c r="L5530" s="17" t="s">
        <v>7732</v>
      </c>
      <c r="M5530" s="9"/>
      <c r="N5530" s="9"/>
      <c r="O5530" s="21"/>
      <c r="Q5530" s="29"/>
      <c r="U5530" s="17"/>
      <c r="V5530" s="2"/>
      <c r="Y5530" t="str">
        <f t="shared" si="356"/>
        <v/>
      </c>
      <c r="AA5530" t="str">
        <f t="shared" si="357"/>
        <v/>
      </c>
      <c r="AC5530" s="7"/>
      <c r="AD5530" t="s">
        <v>6448</v>
      </c>
      <c r="AE5530">
        <f t="shared" si="352"/>
        <v>0</v>
      </c>
      <c r="AG5530" s="2"/>
      <c r="AI5530" s="7"/>
    </row>
    <row r="5531" spans="1:35" ht="11" customHeight="1" outlineLevel="1" x14ac:dyDescent="0.25">
      <c r="A5531" t="s">
        <v>4445</v>
      </c>
      <c r="C5531" s="2" t="s">
        <v>12974</v>
      </c>
      <c r="D5531" s="2" t="s">
        <v>16571</v>
      </c>
      <c r="E5531" s="7">
        <v>2006</v>
      </c>
      <c r="F5531" s="5" t="s">
        <v>16573</v>
      </c>
      <c r="H5531" s="5" t="s">
        <v>5398</v>
      </c>
      <c r="I5531" s="6" t="s">
        <v>6448</v>
      </c>
      <c r="J5531" s="6" t="s">
        <v>16570</v>
      </c>
      <c r="K5531" s="17">
        <v>1</v>
      </c>
      <c r="L5531" s="17" t="s">
        <v>7732</v>
      </c>
      <c r="M5531" s="9"/>
      <c r="N5531" s="9"/>
      <c r="O5531" s="21"/>
      <c r="Q5531" s="29"/>
      <c r="U5531" s="17"/>
      <c r="V5531" s="2"/>
      <c r="Y5531" t="str">
        <f t="shared" si="356"/>
        <v/>
      </c>
      <c r="AA5531">
        <f t="shared" si="357"/>
        <v>1</v>
      </c>
      <c r="AC5531" s="7"/>
      <c r="AD5531" t="s">
        <v>6448</v>
      </c>
      <c r="AE5531">
        <f t="shared" si="352"/>
        <v>0</v>
      </c>
      <c r="AG5531" s="2"/>
      <c r="AI5531" s="7"/>
    </row>
    <row r="5532" spans="1:35" ht="11" customHeight="1" outlineLevel="1" x14ac:dyDescent="0.25">
      <c r="A5532" t="s">
        <v>4445</v>
      </c>
      <c r="C5532" s="2" t="s">
        <v>12974</v>
      </c>
      <c r="D5532" s="2">
        <v>1540</v>
      </c>
      <c r="E5532" s="7">
        <v>2007</v>
      </c>
      <c r="F5532" s="5" t="s">
        <v>16575</v>
      </c>
      <c r="H5532" s="5" t="s">
        <v>5398</v>
      </c>
      <c r="I5532" s="6" t="s">
        <v>6448</v>
      </c>
      <c r="J5532" s="6" t="s">
        <v>16574</v>
      </c>
      <c r="K5532" s="17">
        <v>1</v>
      </c>
      <c r="L5532" s="17" t="s">
        <v>7732</v>
      </c>
      <c r="M5532" s="9"/>
      <c r="N5532" s="9"/>
      <c r="O5532" s="21"/>
      <c r="Q5532" s="29"/>
      <c r="U5532" s="17"/>
      <c r="V5532" s="2"/>
      <c r="Y5532" t="str">
        <f t="shared" si="356"/>
        <v/>
      </c>
      <c r="AA5532" t="str">
        <f t="shared" si="357"/>
        <v/>
      </c>
      <c r="AC5532" s="7"/>
      <c r="AD5532" t="s">
        <v>6448</v>
      </c>
      <c r="AE5532">
        <f t="shared" si="352"/>
        <v>0</v>
      </c>
      <c r="AG5532" s="2"/>
      <c r="AI5532" s="7"/>
    </row>
    <row r="5533" spans="1:35" ht="11" customHeight="1" outlineLevel="1" x14ac:dyDescent="0.25">
      <c r="A5533" t="s">
        <v>4445</v>
      </c>
      <c r="C5533" s="2" t="s">
        <v>12974</v>
      </c>
      <c r="D5533" s="2">
        <v>1544</v>
      </c>
      <c r="E5533" s="7">
        <v>2007</v>
      </c>
      <c r="F5533" s="5" t="s">
        <v>16576</v>
      </c>
      <c r="H5533" s="5" t="s">
        <v>5398</v>
      </c>
      <c r="I5533" s="6" t="s">
        <v>6448</v>
      </c>
      <c r="J5533" s="6" t="s">
        <v>16574</v>
      </c>
      <c r="K5533" s="17">
        <v>1</v>
      </c>
      <c r="L5533" s="17" t="s">
        <v>7730</v>
      </c>
      <c r="M5533" s="9">
        <v>7.6</v>
      </c>
      <c r="N5533" s="9"/>
      <c r="O5533" s="21"/>
      <c r="Q5533" s="29"/>
      <c r="T5533">
        <v>1</v>
      </c>
      <c r="U5533" s="17"/>
      <c r="V5533" s="2"/>
      <c r="Y5533" t="str">
        <f t="shared" si="356"/>
        <v/>
      </c>
      <c r="AA5533" t="str">
        <f t="shared" si="357"/>
        <v/>
      </c>
      <c r="AC5533" s="7"/>
      <c r="AD5533" t="s">
        <v>6448</v>
      </c>
      <c r="AE5533">
        <f t="shared" si="352"/>
        <v>0</v>
      </c>
      <c r="AG5533" s="2"/>
      <c r="AI5533" s="7"/>
    </row>
    <row r="5534" spans="1:35" ht="11" customHeight="1" outlineLevel="1" x14ac:dyDescent="0.25">
      <c r="A5534" t="s">
        <v>4445</v>
      </c>
      <c r="C5534" s="2" t="s">
        <v>12974</v>
      </c>
      <c r="D5534" s="2">
        <v>1598</v>
      </c>
      <c r="E5534" s="7">
        <v>2010</v>
      </c>
      <c r="F5534" s="5" t="s">
        <v>16578</v>
      </c>
      <c r="H5534" s="5" t="s">
        <v>5398</v>
      </c>
      <c r="I5534" s="6" t="s">
        <v>16579</v>
      </c>
      <c r="J5534" s="6" t="s">
        <v>16577</v>
      </c>
      <c r="K5534" s="17">
        <v>3</v>
      </c>
      <c r="L5534" s="17" t="s">
        <v>7732</v>
      </c>
      <c r="M5534" s="9"/>
      <c r="N5534" s="9"/>
      <c r="O5534" s="21"/>
      <c r="Q5534" s="29"/>
      <c r="U5534" s="17"/>
      <c r="V5534" s="2"/>
      <c r="Y5534" t="str">
        <f t="shared" si="356"/>
        <v/>
      </c>
      <c r="AA5534" t="str">
        <f t="shared" si="357"/>
        <v/>
      </c>
      <c r="AC5534" s="7"/>
      <c r="AD5534" t="s">
        <v>16579</v>
      </c>
      <c r="AE5534">
        <f t="shared" si="352"/>
        <v>0</v>
      </c>
      <c r="AG5534" s="2"/>
      <c r="AI5534" s="7"/>
    </row>
    <row r="5535" spans="1:35" ht="11" customHeight="1" outlineLevel="1" x14ac:dyDescent="0.25">
      <c r="A5535" t="s">
        <v>4445</v>
      </c>
      <c r="C5535" s="2" t="s">
        <v>12974</v>
      </c>
      <c r="D5535" s="2">
        <v>1599</v>
      </c>
      <c r="E5535" s="7">
        <v>2010</v>
      </c>
      <c r="F5535" s="5" t="s">
        <v>16578</v>
      </c>
      <c r="H5535" s="5" t="s">
        <v>5398</v>
      </c>
      <c r="I5535" s="6" t="s">
        <v>16579</v>
      </c>
      <c r="J5535" s="6" t="s">
        <v>16577</v>
      </c>
      <c r="K5535" s="17">
        <v>3</v>
      </c>
      <c r="L5535" s="17" t="s">
        <v>7732</v>
      </c>
      <c r="M5535" s="9"/>
      <c r="N5535" s="9"/>
      <c r="O5535" s="21"/>
      <c r="Q5535" s="29"/>
      <c r="U5535" s="17"/>
      <c r="V5535" s="2"/>
      <c r="Y5535" t="str">
        <f t="shared" si="356"/>
        <v/>
      </c>
      <c r="AA5535" t="str">
        <f t="shared" si="357"/>
        <v/>
      </c>
      <c r="AC5535" s="7"/>
      <c r="AD5535" t="s">
        <v>16579</v>
      </c>
      <c r="AE5535">
        <f t="shared" si="352"/>
        <v>0</v>
      </c>
      <c r="AG5535" s="2"/>
      <c r="AI5535" s="7"/>
    </row>
    <row r="5536" spans="1:35" ht="11" customHeight="1" outlineLevel="1" x14ac:dyDescent="0.25">
      <c r="A5536" t="s">
        <v>4445</v>
      </c>
      <c r="C5536" s="2" t="s">
        <v>12974</v>
      </c>
      <c r="D5536" s="2">
        <v>1600</v>
      </c>
      <c r="E5536" s="7">
        <v>2010</v>
      </c>
      <c r="F5536" s="5" t="s">
        <v>16580</v>
      </c>
      <c r="H5536" s="5" t="s">
        <v>5398</v>
      </c>
      <c r="I5536" s="6" t="s">
        <v>16579</v>
      </c>
      <c r="J5536" s="6" t="s">
        <v>16577</v>
      </c>
      <c r="K5536" s="17">
        <v>3</v>
      </c>
      <c r="L5536" s="17" t="s">
        <v>7732</v>
      </c>
      <c r="M5536" s="9"/>
      <c r="N5536" s="9"/>
      <c r="O5536" s="21"/>
      <c r="Q5536" s="29"/>
      <c r="U5536" s="17"/>
      <c r="V5536" s="2"/>
      <c r="Y5536" t="str">
        <f t="shared" si="356"/>
        <v/>
      </c>
      <c r="AA5536">
        <f t="shared" si="357"/>
        <v>1</v>
      </c>
      <c r="AC5536" s="7"/>
      <c r="AD5536" t="s">
        <v>16579</v>
      </c>
      <c r="AE5536">
        <f t="shared" si="352"/>
        <v>0</v>
      </c>
      <c r="AG5536" s="2"/>
      <c r="AI5536" s="7"/>
    </row>
    <row r="5537" spans="1:49" ht="11" customHeight="1" outlineLevel="1" x14ac:dyDescent="0.25">
      <c r="A5537" t="s">
        <v>4445</v>
      </c>
      <c r="C5537" s="2" t="s">
        <v>12974</v>
      </c>
      <c r="D5537" s="2">
        <v>1606</v>
      </c>
      <c r="E5537" s="7">
        <v>2010</v>
      </c>
      <c r="F5537" s="5" t="s">
        <v>16576</v>
      </c>
      <c r="H5537" s="5" t="s">
        <v>5398</v>
      </c>
      <c r="I5537" s="6" t="s">
        <v>16579</v>
      </c>
      <c r="J5537" s="6" t="s">
        <v>989</v>
      </c>
      <c r="K5537" s="17">
        <v>1</v>
      </c>
      <c r="L5537" s="17" t="s">
        <v>7732</v>
      </c>
      <c r="M5537" s="9"/>
      <c r="N5537" s="9"/>
      <c r="O5537" s="21"/>
      <c r="Q5537" s="29"/>
      <c r="U5537" s="17"/>
      <c r="V5537" s="2"/>
      <c r="Y5537" t="str">
        <f t="shared" si="356"/>
        <v/>
      </c>
      <c r="AA5537" t="str">
        <f t="shared" si="357"/>
        <v/>
      </c>
      <c r="AC5537" s="7"/>
      <c r="AD5537" t="s">
        <v>16579</v>
      </c>
      <c r="AE5537">
        <f t="shared" si="352"/>
        <v>0</v>
      </c>
      <c r="AG5537" s="2"/>
      <c r="AI5537" s="7"/>
    </row>
    <row r="5538" spans="1:49" ht="11" customHeight="1" outlineLevel="1" x14ac:dyDescent="0.25">
      <c r="A5538" t="s">
        <v>4445</v>
      </c>
      <c r="C5538" s="2" t="s">
        <v>12974</v>
      </c>
      <c r="D5538" s="2">
        <v>1607</v>
      </c>
      <c r="E5538" s="7">
        <v>2010</v>
      </c>
      <c r="F5538" s="5" t="s">
        <v>16576</v>
      </c>
      <c r="H5538" s="5" t="s">
        <v>5398</v>
      </c>
      <c r="I5538" s="6" t="s">
        <v>16579</v>
      </c>
      <c r="J5538" s="6" t="s">
        <v>989</v>
      </c>
      <c r="K5538" s="17">
        <v>2</v>
      </c>
      <c r="L5538" s="17" t="s">
        <v>7732</v>
      </c>
      <c r="M5538" s="9"/>
      <c r="N5538" s="9"/>
      <c r="O5538" s="21"/>
      <c r="Q5538" s="29"/>
      <c r="U5538" s="17"/>
      <c r="V5538" s="2"/>
      <c r="Y5538" t="str">
        <f t="shared" si="356"/>
        <v/>
      </c>
      <c r="AA5538" t="str">
        <f t="shared" si="357"/>
        <v/>
      </c>
      <c r="AC5538" s="7"/>
      <c r="AD5538" t="s">
        <v>16579</v>
      </c>
      <c r="AE5538">
        <f t="shared" si="352"/>
        <v>0</v>
      </c>
      <c r="AG5538" s="2"/>
      <c r="AI5538" s="7"/>
    </row>
    <row r="5539" spans="1:49" ht="11" customHeight="1" outlineLevel="1" x14ac:dyDescent="0.25">
      <c r="A5539" t="s">
        <v>4445</v>
      </c>
      <c r="C5539" s="2" t="s">
        <v>12974</v>
      </c>
      <c r="D5539" s="2">
        <v>1631</v>
      </c>
      <c r="E5539" s="7">
        <v>2011</v>
      </c>
      <c r="F5539" s="5" t="s">
        <v>16576</v>
      </c>
      <c r="H5539" s="5" t="s">
        <v>5398</v>
      </c>
      <c r="I5539" s="6" t="s">
        <v>8489</v>
      </c>
      <c r="J5539" s="6" t="s">
        <v>16581</v>
      </c>
      <c r="K5539" s="17">
        <v>3</v>
      </c>
      <c r="L5539" s="17" t="s">
        <v>7732</v>
      </c>
      <c r="M5539" s="9"/>
      <c r="N5539" s="9"/>
      <c r="O5539" s="21"/>
      <c r="Q5539" s="29"/>
      <c r="U5539" s="17"/>
      <c r="V5539" s="2"/>
      <c r="Y5539" t="str">
        <f t="shared" si="356"/>
        <v/>
      </c>
      <c r="AA5539" t="str">
        <f t="shared" si="357"/>
        <v/>
      </c>
      <c r="AC5539" s="7"/>
      <c r="AD5539" t="s">
        <v>8489</v>
      </c>
      <c r="AE5539">
        <f t="shared" si="352"/>
        <v>0</v>
      </c>
      <c r="AG5539" s="2"/>
      <c r="AI5539" s="7"/>
    </row>
    <row r="5540" spans="1:49" ht="11" customHeight="1" outlineLevel="1" x14ac:dyDescent="0.25">
      <c r="A5540" t="s">
        <v>4445</v>
      </c>
      <c r="C5540" s="2" t="s">
        <v>12974</v>
      </c>
      <c r="D5540" s="2">
        <v>1652</v>
      </c>
      <c r="E5540" s="7">
        <v>2013</v>
      </c>
      <c r="F5540" s="5" t="s">
        <v>6450</v>
      </c>
      <c r="H5540" s="5" t="s">
        <v>5398</v>
      </c>
      <c r="I5540" s="6" t="s">
        <v>5620</v>
      </c>
      <c r="J5540" s="6" t="s">
        <v>16582</v>
      </c>
      <c r="K5540" s="17">
        <v>3</v>
      </c>
      <c r="L5540" s="17" t="s">
        <v>7732</v>
      </c>
      <c r="M5540" s="9"/>
      <c r="N5540" s="9"/>
      <c r="O5540" s="21"/>
      <c r="Q5540" s="29"/>
      <c r="U5540" s="17"/>
      <c r="V5540" s="2"/>
      <c r="Y5540" t="str">
        <f t="shared" si="356"/>
        <v/>
      </c>
      <c r="AA5540" t="str">
        <f t="shared" si="357"/>
        <v/>
      </c>
      <c r="AC5540" s="7"/>
      <c r="AD5540" t="s">
        <v>5620</v>
      </c>
      <c r="AE5540">
        <f t="shared" si="352"/>
        <v>0</v>
      </c>
      <c r="AG5540" s="2"/>
      <c r="AI5540" s="7"/>
    </row>
    <row r="5541" spans="1:49" ht="11" customHeight="1" outlineLevel="1" x14ac:dyDescent="0.25">
      <c r="A5541" t="s">
        <v>4445</v>
      </c>
      <c r="C5541" s="2" t="s">
        <v>12974</v>
      </c>
      <c r="D5541" s="2">
        <v>1653</v>
      </c>
      <c r="E5541" s="7">
        <v>2013</v>
      </c>
      <c r="F5541" s="5" t="s">
        <v>16578</v>
      </c>
      <c r="H5541" s="5" t="s">
        <v>5398</v>
      </c>
      <c r="I5541" s="6" t="s">
        <v>5620</v>
      </c>
      <c r="J5541" s="6" t="s">
        <v>16582</v>
      </c>
      <c r="K5541" s="17">
        <v>3</v>
      </c>
      <c r="L5541" s="17" t="s">
        <v>7732</v>
      </c>
      <c r="M5541" s="9"/>
      <c r="N5541" s="9"/>
      <c r="O5541" s="21"/>
      <c r="Q5541" s="29"/>
      <c r="U5541" s="17"/>
      <c r="V5541" s="2"/>
      <c r="Y5541" t="str">
        <f t="shared" si="356"/>
        <v/>
      </c>
      <c r="AA5541" t="str">
        <f t="shared" si="357"/>
        <v/>
      </c>
      <c r="AC5541" s="7"/>
      <c r="AD5541" t="s">
        <v>5620</v>
      </c>
      <c r="AE5541">
        <f t="shared" si="352"/>
        <v>0</v>
      </c>
      <c r="AG5541" s="2"/>
      <c r="AI5541" s="7"/>
    </row>
    <row r="5542" spans="1:49" ht="11" customHeight="1" outlineLevel="1" x14ac:dyDescent="0.25">
      <c r="A5542" t="s">
        <v>4445</v>
      </c>
      <c r="C5542" s="2" t="s">
        <v>12974</v>
      </c>
      <c r="D5542" s="2">
        <v>1654</v>
      </c>
      <c r="E5542" s="7">
        <v>2013</v>
      </c>
      <c r="F5542" s="5" t="s">
        <v>16584</v>
      </c>
      <c r="H5542" s="5" t="s">
        <v>5398</v>
      </c>
      <c r="I5542" s="6" t="s">
        <v>5620</v>
      </c>
      <c r="J5542" s="6" t="s">
        <v>16582</v>
      </c>
      <c r="K5542" s="17">
        <v>3</v>
      </c>
      <c r="L5542" s="17" t="s">
        <v>7732</v>
      </c>
      <c r="M5542" s="9"/>
      <c r="N5542" s="9"/>
      <c r="O5542" s="21"/>
      <c r="Q5542" s="29"/>
      <c r="U5542" s="17"/>
      <c r="V5542" s="2"/>
      <c r="Y5542" t="str">
        <f t="shared" si="356"/>
        <v/>
      </c>
      <c r="AA5542" t="str">
        <f t="shared" si="357"/>
        <v/>
      </c>
      <c r="AC5542" s="7"/>
      <c r="AD5542" t="s">
        <v>5620</v>
      </c>
      <c r="AE5542">
        <f t="shared" si="352"/>
        <v>0</v>
      </c>
      <c r="AG5542" s="2"/>
      <c r="AI5542" s="7"/>
    </row>
    <row r="5543" spans="1:49" ht="11" customHeight="1" outlineLevel="1" x14ac:dyDescent="0.25">
      <c r="A5543" t="s">
        <v>4445</v>
      </c>
      <c r="C5543" s="2" t="s">
        <v>12974</v>
      </c>
      <c r="D5543" s="2">
        <v>1655</v>
      </c>
      <c r="E5543" s="7">
        <v>2013</v>
      </c>
      <c r="F5543" s="5" t="s">
        <v>16583</v>
      </c>
      <c r="H5543" s="5" t="s">
        <v>5398</v>
      </c>
      <c r="I5543" s="6" t="s">
        <v>5620</v>
      </c>
      <c r="J5543" s="6" t="s">
        <v>16582</v>
      </c>
      <c r="K5543" s="17">
        <v>3</v>
      </c>
      <c r="L5543" s="17" t="s">
        <v>7732</v>
      </c>
      <c r="M5543" s="9"/>
      <c r="N5543" s="9"/>
      <c r="O5543" s="21"/>
      <c r="Q5543" s="29"/>
      <c r="U5543" s="17"/>
      <c r="V5543" s="2"/>
      <c r="Y5543" t="str">
        <f t="shared" si="356"/>
        <v/>
      </c>
      <c r="AA5543" t="str">
        <f t="shared" si="357"/>
        <v/>
      </c>
      <c r="AC5543" s="7"/>
      <c r="AD5543" t="s">
        <v>5620</v>
      </c>
      <c r="AE5543">
        <f t="shared" si="352"/>
        <v>0</v>
      </c>
      <c r="AG5543" s="2"/>
      <c r="AI5543" s="7"/>
    </row>
    <row r="5544" spans="1:49" ht="11" customHeight="1" outlineLevel="1" x14ac:dyDescent="0.25">
      <c r="A5544" t="s">
        <v>4445</v>
      </c>
      <c r="C5544" s="2" t="s">
        <v>12974</v>
      </c>
      <c r="D5544" s="2">
        <v>1675</v>
      </c>
      <c r="E5544" s="7">
        <v>2014</v>
      </c>
      <c r="F5544" s="5" t="s">
        <v>6450</v>
      </c>
      <c r="H5544" s="5" t="s">
        <v>5398</v>
      </c>
      <c r="I5544" s="6" t="s">
        <v>5503</v>
      </c>
      <c r="J5544" s="6" t="s">
        <v>8782</v>
      </c>
      <c r="K5544" s="17">
        <v>1</v>
      </c>
      <c r="L5544" s="17" t="s">
        <v>7732</v>
      </c>
      <c r="M5544" s="9"/>
      <c r="N5544" s="9"/>
      <c r="O5544" s="21"/>
      <c r="Q5544" s="29"/>
      <c r="U5544" s="17"/>
      <c r="V5544" s="2"/>
      <c r="Y5544" t="str">
        <f t="shared" si="356"/>
        <v/>
      </c>
      <c r="AA5544" t="str">
        <f t="shared" si="357"/>
        <v/>
      </c>
      <c r="AC5544" s="7"/>
      <c r="AD5544" t="s">
        <v>5503</v>
      </c>
      <c r="AE5544">
        <f t="shared" si="352"/>
        <v>0</v>
      </c>
      <c r="AG5544" s="2"/>
      <c r="AI5544" s="7"/>
    </row>
    <row r="5545" spans="1:49" ht="11" customHeight="1" outlineLevel="1" x14ac:dyDescent="0.25">
      <c r="A5545" t="s">
        <v>4445</v>
      </c>
      <c r="C5545" s="2" t="s">
        <v>12974</v>
      </c>
      <c r="D5545" s="2">
        <v>1676</v>
      </c>
      <c r="E5545" s="7">
        <v>2014</v>
      </c>
      <c r="F5545" s="5" t="s">
        <v>16585</v>
      </c>
      <c r="H5545" s="5" t="s">
        <v>5398</v>
      </c>
      <c r="I5545" s="6" t="s">
        <v>16586</v>
      </c>
      <c r="J5545" s="6" t="s">
        <v>8782</v>
      </c>
      <c r="K5545" s="17">
        <v>1</v>
      </c>
      <c r="L5545" s="17" t="s">
        <v>7732</v>
      </c>
      <c r="M5545" s="9"/>
      <c r="N5545" s="9"/>
      <c r="O5545" s="21"/>
      <c r="Q5545" s="29"/>
      <c r="U5545" s="17"/>
      <c r="V5545" s="2"/>
      <c r="Y5545" t="str">
        <f t="shared" si="356"/>
        <v/>
      </c>
      <c r="AA5545" t="str">
        <f t="shared" si="357"/>
        <v/>
      </c>
      <c r="AC5545" s="7"/>
      <c r="AD5545" t="s">
        <v>16586</v>
      </c>
      <c r="AE5545">
        <f t="shared" si="352"/>
        <v>0</v>
      </c>
      <c r="AG5545" s="2"/>
      <c r="AI5545" s="7"/>
    </row>
    <row r="5546" spans="1:49" ht="11" customHeight="1" outlineLevel="1" x14ac:dyDescent="0.25">
      <c r="A5546" t="s">
        <v>4445</v>
      </c>
      <c r="C5546" s="2" t="s">
        <v>12974</v>
      </c>
      <c r="D5546" s="2">
        <v>1728</v>
      </c>
      <c r="E5546" s="7">
        <v>2020</v>
      </c>
      <c r="F5546" s="5" t="s">
        <v>16578</v>
      </c>
      <c r="H5546" s="5" t="s">
        <v>5398</v>
      </c>
      <c r="I5546" s="6" t="s">
        <v>6448</v>
      </c>
      <c r="J5546" s="6" t="s">
        <v>16587</v>
      </c>
      <c r="K5546" s="17">
        <v>1</v>
      </c>
      <c r="L5546" s="17" t="s">
        <v>7732</v>
      </c>
      <c r="M5546" s="9"/>
      <c r="N5546" s="9"/>
      <c r="O5546" s="21"/>
      <c r="Q5546" s="29"/>
      <c r="U5546" s="17"/>
      <c r="V5546" s="2"/>
      <c r="Y5546" t="str">
        <f t="shared" si="356"/>
        <v/>
      </c>
      <c r="AA5546" t="str">
        <f t="shared" si="357"/>
        <v/>
      </c>
      <c r="AC5546" s="7"/>
      <c r="AD5546" t="s">
        <v>6448</v>
      </c>
      <c r="AE5546">
        <f t="shared" si="352"/>
        <v>0</v>
      </c>
      <c r="AG5546" s="2"/>
      <c r="AI5546" s="7"/>
    </row>
    <row r="5547" spans="1:49" ht="11" customHeight="1" outlineLevel="1" x14ac:dyDescent="0.25">
      <c r="A5547" t="s">
        <v>4445</v>
      </c>
      <c r="C5547" s="2" t="s">
        <v>12974</v>
      </c>
      <c r="D5547" s="2" t="s">
        <v>16588</v>
      </c>
      <c r="E5547" s="7">
        <v>2020</v>
      </c>
      <c r="F5547" s="5" t="s">
        <v>16589</v>
      </c>
      <c r="H5547" s="5" t="s">
        <v>5398</v>
      </c>
      <c r="I5547" s="6" t="s">
        <v>6448</v>
      </c>
      <c r="J5547" s="6" t="s">
        <v>16587</v>
      </c>
      <c r="K5547" s="17">
        <v>1</v>
      </c>
      <c r="L5547" s="17" t="s">
        <v>7732</v>
      </c>
      <c r="M5547" s="9"/>
      <c r="N5547" s="9"/>
      <c r="O5547" s="21"/>
      <c r="Q5547" s="29"/>
      <c r="U5547" s="17"/>
      <c r="V5547" s="2"/>
      <c r="Y5547" t="str">
        <f t="shared" si="356"/>
        <v/>
      </c>
      <c r="AA5547">
        <f t="shared" si="357"/>
        <v>1</v>
      </c>
      <c r="AC5547" s="7"/>
      <c r="AD5547" t="s">
        <v>6448</v>
      </c>
      <c r="AE5547">
        <f t="shared" si="352"/>
        <v>0</v>
      </c>
      <c r="AG5547" s="2"/>
      <c r="AI5547" s="7"/>
    </row>
    <row r="5548" spans="1:49" ht="11" customHeight="1" x14ac:dyDescent="0.25">
      <c r="A5548" t="s">
        <v>20445</v>
      </c>
      <c r="B5548" t="s">
        <v>11987</v>
      </c>
      <c r="C5548" s="2" t="s">
        <v>11983</v>
      </c>
      <c r="E5548" s="7"/>
      <c r="F5548" s="5"/>
      <c r="H5548" s="5"/>
      <c r="I5548" s="6"/>
      <c r="J5548" s="6"/>
      <c r="K5548" s="17"/>
      <c r="L5548" s="17"/>
      <c r="M5548" s="9"/>
      <c r="N5548" s="9">
        <f>SUM(M5549:M5647)</f>
        <v>159.05000000000007</v>
      </c>
      <c r="O5548" s="21">
        <v>9999</v>
      </c>
      <c r="P5548">
        <f>COUNTIF(L5549:L5647,"*")</f>
        <v>99</v>
      </c>
      <c r="Q5548" s="29">
        <f>P5548/O5548</f>
        <v>9.9009900990099011E-3</v>
      </c>
      <c r="R5548">
        <f>COUNTIF(L5549:L5647,"Y")+COUNTIF(L5549:L5647,"S")</f>
        <v>78</v>
      </c>
      <c r="U5548" s="17" t="s">
        <v>7730</v>
      </c>
      <c r="V5548" s="2"/>
      <c r="W5548" t="s">
        <v>18399</v>
      </c>
      <c r="Y5548" t="str">
        <f t="shared" si="356"/>
        <v/>
      </c>
      <c r="AA5548" t="str">
        <f t="shared" si="357"/>
        <v/>
      </c>
      <c r="AC5548" s="7"/>
      <c r="AF5548">
        <f>COUNTIF(AE5549:AE5647,"1")</f>
        <v>17</v>
      </c>
      <c r="AG5548" s="2"/>
      <c r="AI5548" s="7"/>
      <c r="AJ5548">
        <f>COUNTIF($K5549:$K5647,"1")-COUNTIFS($K5549:$K5647,"1",$L5549:$L5647,"V")</f>
        <v>19</v>
      </c>
      <c r="AK5548">
        <f>COUNTIFS($K5549:$K5647,"1",$L5549:$L5647,"Y")+COUNTIFS($K5549:$K5647,"1",$L5549:$L5647,"s")</f>
        <v>18</v>
      </c>
      <c r="AL5548">
        <f>COUNTIF($K5549:$K5647,"2")-COUNTIFS($K5549:$K5647,"2",$L5549:$L5647,"V")</f>
        <v>1</v>
      </c>
      <c r="AM5548">
        <f>COUNTIFS($K5549:$K5647,"2",$L5549:$L5647,"Y")+COUNTIFS($K5549:$K5647,"2",$L5549:$L5647,"s")</f>
        <v>1</v>
      </c>
      <c r="AN5548">
        <f>COUNTIF($K5549:$K5647,"3")-COUNTIFS($K5549:$K5647,"3",$L5549:$L5647,"V")</f>
        <v>6</v>
      </c>
      <c r="AO5548">
        <f>COUNTIFS($K5549:$K5647,"3",$L5549:$L5647,"Y")+COUNTIFS($K5549:$K5647,"3",$L5549:$L5647,"s")</f>
        <v>6</v>
      </c>
      <c r="AP5548">
        <f>COUNTIF($K5549:$K5647,"4")-COUNTIFS($K5549:$K5647,"4",$L5549:$L5647,"V")</f>
        <v>0</v>
      </c>
      <c r="AQ5548">
        <f>COUNTIFS($K5549:$K5647,"4",$L5549:$L5647,"Y")+COUNTIFS($K5549:$K5647,"4",$L5549:$L5647,"s")</f>
        <v>0</v>
      </c>
      <c r="AR5548">
        <f>COUNTIF($K5549:$K5647,"5")-COUNTIFS($K5549:$K5647,"5",$L5549:$L5647,"V")</f>
        <v>0</v>
      </c>
      <c r="AS5548">
        <f>COUNTIFS($K5549:$K5647,"5",$L5549:$L5647,"Y")+COUNTIFS($K5549:$K5647,"5",$L5549:$L5647,"s")</f>
        <v>0</v>
      </c>
      <c r="AT5548">
        <f>COUNTIF($K5549:$K5647,"6")-COUNTIFS($K5549:$K5647,"6",$L5549:$L5647,"V")</f>
        <v>0</v>
      </c>
      <c r="AU5548">
        <f>COUNTIFS($K5549:$K5647,"6",$L5549:$L5647,"Y")+COUNTIFS($K5549:$K5647,"6",$L5549:$L5647,"s")</f>
        <v>0</v>
      </c>
      <c r="AV5548">
        <f>COUNTIF($K5549:$K5647,"7")-COUNTIFS($K5549:$K5647,"7",$L5549:$L5647,"V")</f>
        <v>73</v>
      </c>
      <c r="AW5548">
        <f>COUNTIFS($K5549:$K5647,"7",$L5549:$L5647,"Y")+COUNTIFS($K5549:$K5647,"7",$L5549:$L5647,"s")</f>
        <v>53</v>
      </c>
    </row>
    <row r="5549" spans="1:49" ht="11" customHeight="1" outlineLevel="1" x14ac:dyDescent="0.25">
      <c r="A5549" t="s">
        <v>5087</v>
      </c>
      <c r="C5549" s="2" t="s">
        <v>11983</v>
      </c>
      <c r="D5549" s="2">
        <v>272</v>
      </c>
      <c r="E5549" s="7">
        <v>1965</v>
      </c>
      <c r="F5549" s="5" t="s">
        <v>2350</v>
      </c>
      <c r="H5549" s="5" t="s">
        <v>5398</v>
      </c>
      <c r="I5549" s="6" t="s">
        <v>5399</v>
      </c>
      <c r="J5549" s="6" t="s">
        <v>9914</v>
      </c>
      <c r="K5549" s="17">
        <v>1</v>
      </c>
      <c r="L5549" s="17" t="s">
        <v>7730</v>
      </c>
      <c r="M5549" s="9">
        <v>2</v>
      </c>
      <c r="N5549" s="9"/>
      <c r="O5549" s="21"/>
      <c r="Q5549" s="29"/>
      <c r="U5549" s="17"/>
      <c r="V5549" s="2" t="s">
        <v>845</v>
      </c>
      <c r="Y5549" t="str">
        <f t="shared" si="356"/>
        <v/>
      </c>
      <c r="AA5549">
        <f t="shared" si="357"/>
        <v>1</v>
      </c>
      <c r="AC5549" s="7"/>
      <c r="AD5549" t="s">
        <v>5399</v>
      </c>
      <c r="AE5549">
        <f t="shared" ref="AE5549:AE5580" si="358">COUNTIF(I5549,"*Fuji*")</f>
        <v>1</v>
      </c>
      <c r="AG5549" s="2"/>
      <c r="AH5549" t="s">
        <v>4921</v>
      </c>
      <c r="AI5549" s="7" t="s">
        <v>4610</v>
      </c>
    </row>
    <row r="5550" spans="1:49" ht="11" customHeight="1" outlineLevel="1" x14ac:dyDescent="0.25">
      <c r="A5550" t="s">
        <v>5087</v>
      </c>
      <c r="C5550" s="2" t="s">
        <v>11983</v>
      </c>
      <c r="D5550" s="2">
        <v>273</v>
      </c>
      <c r="E5550" s="7">
        <v>1965</v>
      </c>
      <c r="F5550" s="5" t="s">
        <v>2351</v>
      </c>
      <c r="H5550" s="5" t="s">
        <v>5398</v>
      </c>
      <c r="I5550" s="6" t="s">
        <v>5399</v>
      </c>
      <c r="J5550" s="6" t="s">
        <v>9914</v>
      </c>
      <c r="K5550" s="17">
        <v>1</v>
      </c>
      <c r="L5550" s="17" t="s">
        <v>7730</v>
      </c>
      <c r="M5550" s="9">
        <v>5</v>
      </c>
      <c r="N5550" s="9"/>
      <c r="O5550" s="21"/>
      <c r="Q5550" s="29"/>
      <c r="U5550" s="17"/>
      <c r="V5550" s="2" t="s">
        <v>845</v>
      </c>
      <c r="Y5550" t="str">
        <f t="shared" si="356"/>
        <v/>
      </c>
      <c r="AA5550">
        <f t="shared" si="357"/>
        <v>1</v>
      </c>
      <c r="AC5550" s="7"/>
      <c r="AD5550" t="s">
        <v>5399</v>
      </c>
      <c r="AE5550">
        <f t="shared" si="358"/>
        <v>1</v>
      </c>
      <c r="AG5550" s="2"/>
      <c r="AH5550" t="s">
        <v>4288</v>
      </c>
      <c r="AI5550" s="7" t="s">
        <v>4610</v>
      </c>
    </row>
    <row r="5551" spans="1:49" ht="11" customHeight="1" outlineLevel="1" x14ac:dyDescent="0.25">
      <c r="A5551" t="s">
        <v>5087</v>
      </c>
      <c r="C5551" s="2" t="s">
        <v>11983</v>
      </c>
      <c r="D5551" s="2">
        <v>355</v>
      </c>
      <c r="E5551" s="7">
        <v>1966</v>
      </c>
      <c r="F5551" s="5" t="s">
        <v>3125</v>
      </c>
      <c r="H5551" s="5" t="s">
        <v>5398</v>
      </c>
      <c r="I5551" s="6" t="s">
        <v>9916</v>
      </c>
      <c r="J5551" s="6" t="s">
        <v>9915</v>
      </c>
      <c r="K5551" s="17">
        <v>3</v>
      </c>
      <c r="L5551" s="17" t="s">
        <v>20076</v>
      </c>
      <c r="M5551" s="9"/>
      <c r="N5551" s="9"/>
      <c r="O5551" s="21"/>
      <c r="Q5551" s="29"/>
      <c r="U5551" s="17"/>
      <c r="V5551" s="2" t="s">
        <v>6137</v>
      </c>
      <c r="Y5551" t="str">
        <f t="shared" si="356"/>
        <v/>
      </c>
      <c r="AA5551" t="str">
        <f t="shared" si="357"/>
        <v/>
      </c>
      <c r="AC5551" s="7"/>
      <c r="AD5551" t="s">
        <v>9916</v>
      </c>
      <c r="AE5551">
        <f t="shared" si="358"/>
        <v>1</v>
      </c>
      <c r="AG5551" s="2"/>
      <c r="AH5551" t="s">
        <v>4921</v>
      </c>
      <c r="AI5551" s="7" t="s">
        <v>4610</v>
      </c>
    </row>
    <row r="5552" spans="1:49" ht="11" customHeight="1" outlineLevel="1" x14ac:dyDescent="0.25">
      <c r="A5552" t="s">
        <v>5087</v>
      </c>
      <c r="C5552" s="2" t="s">
        <v>11983</v>
      </c>
      <c r="D5552" s="2" t="s">
        <v>18760</v>
      </c>
      <c r="E5552" s="7">
        <v>1966</v>
      </c>
      <c r="F5552" s="5" t="s">
        <v>2350</v>
      </c>
      <c r="H5552" s="5" t="s">
        <v>5398</v>
      </c>
      <c r="I5552" s="6" t="s">
        <v>9916</v>
      </c>
      <c r="J5552" s="6" t="s">
        <v>9915</v>
      </c>
      <c r="K5552" s="17">
        <v>3</v>
      </c>
      <c r="L5552" s="17" t="s">
        <v>7730</v>
      </c>
      <c r="M5552" s="9">
        <v>5.5</v>
      </c>
      <c r="N5552" s="9"/>
      <c r="O5552" s="21"/>
      <c r="Q5552" s="29"/>
      <c r="U5552" s="17"/>
      <c r="V5552" s="2" t="s">
        <v>6137</v>
      </c>
      <c r="Y5552" t="str">
        <f t="shared" si="356"/>
        <v/>
      </c>
      <c r="AA5552">
        <f t="shared" si="357"/>
        <v>1</v>
      </c>
      <c r="AC5552" s="7"/>
      <c r="AD5552" t="s">
        <v>9916</v>
      </c>
      <c r="AE5552">
        <f t="shared" si="358"/>
        <v>1</v>
      </c>
      <c r="AG5552" s="2"/>
      <c r="AH5552" t="s">
        <v>4921</v>
      </c>
      <c r="AI5552" s="7" t="s">
        <v>4610</v>
      </c>
    </row>
    <row r="5553" spans="1:35" ht="11" customHeight="1" outlineLevel="1" x14ac:dyDescent="0.25">
      <c r="A5553" t="s">
        <v>5087</v>
      </c>
      <c r="C5553" s="2" t="s">
        <v>11983</v>
      </c>
      <c r="D5553" s="2">
        <v>356</v>
      </c>
      <c r="E5553" s="7">
        <v>1966</v>
      </c>
      <c r="F5553" s="5" t="s">
        <v>3077</v>
      </c>
      <c r="H5553" s="5" t="s">
        <v>5398</v>
      </c>
      <c r="I5553" s="6" t="s">
        <v>9916</v>
      </c>
      <c r="J5553" s="6" t="s">
        <v>9915</v>
      </c>
      <c r="K5553" s="17">
        <v>3</v>
      </c>
      <c r="L5553" s="17" t="s">
        <v>20076</v>
      </c>
      <c r="M5553" s="9"/>
      <c r="N5553" s="9"/>
      <c r="O5553" s="21"/>
      <c r="Q5553" s="29"/>
      <c r="U5553" s="17"/>
      <c r="V5553" s="2" t="s">
        <v>6137</v>
      </c>
      <c r="Y5553" t="str">
        <f t="shared" si="356"/>
        <v/>
      </c>
      <c r="AA5553" t="str">
        <f t="shared" si="357"/>
        <v/>
      </c>
      <c r="AC5553" s="7"/>
      <c r="AD5553" t="s">
        <v>9916</v>
      </c>
      <c r="AE5553">
        <f t="shared" si="358"/>
        <v>1</v>
      </c>
      <c r="AG5553" s="2"/>
      <c r="AH5553" t="s">
        <v>4921</v>
      </c>
      <c r="AI5553" s="7" t="s">
        <v>4610</v>
      </c>
    </row>
    <row r="5554" spans="1:35" ht="11" customHeight="1" outlineLevel="1" x14ac:dyDescent="0.25">
      <c r="A5554" t="s">
        <v>5087</v>
      </c>
      <c r="C5554" s="2" t="s">
        <v>11983</v>
      </c>
      <c r="D5554" s="2" t="s">
        <v>18761</v>
      </c>
      <c r="E5554" s="7">
        <v>1966</v>
      </c>
      <c r="F5554" s="5" t="s">
        <v>2351</v>
      </c>
      <c r="H5554" s="5" t="s">
        <v>5398</v>
      </c>
      <c r="I5554" s="6" t="s">
        <v>9916</v>
      </c>
      <c r="J5554" s="6" t="s">
        <v>9915</v>
      </c>
      <c r="K5554" s="17">
        <v>3</v>
      </c>
      <c r="L5554" s="17" t="s">
        <v>7730</v>
      </c>
      <c r="M5554" s="9">
        <v>5.5</v>
      </c>
      <c r="N5554" s="9"/>
      <c r="O5554" s="21"/>
      <c r="Q5554" s="29"/>
      <c r="U5554" s="17"/>
      <c r="V5554" s="2" t="s">
        <v>6137</v>
      </c>
      <c r="Y5554" t="str">
        <f t="shared" si="356"/>
        <v/>
      </c>
      <c r="AA5554">
        <f t="shared" si="357"/>
        <v>1</v>
      </c>
      <c r="AC5554" s="7"/>
      <c r="AD5554" t="s">
        <v>9916</v>
      </c>
      <c r="AE5554">
        <f t="shared" si="358"/>
        <v>1</v>
      </c>
      <c r="AG5554" s="2"/>
      <c r="AH5554" t="s">
        <v>4921</v>
      </c>
      <c r="AI5554" s="7" t="s">
        <v>4610</v>
      </c>
    </row>
    <row r="5555" spans="1:35" ht="11" customHeight="1" outlineLevel="1" x14ac:dyDescent="0.25">
      <c r="A5555" t="s">
        <v>5087</v>
      </c>
      <c r="C5555" s="2" t="s">
        <v>11983</v>
      </c>
      <c r="D5555" s="2">
        <v>852</v>
      </c>
      <c r="E5555" s="7">
        <v>1979</v>
      </c>
      <c r="F5555" s="5" t="s">
        <v>1583</v>
      </c>
      <c r="H5555" s="5" t="s">
        <v>5398</v>
      </c>
      <c r="I5555" s="6" t="s">
        <v>5427</v>
      </c>
      <c r="J5555" s="6" t="s">
        <v>9917</v>
      </c>
      <c r="K5555" s="17">
        <v>1</v>
      </c>
      <c r="L5555" s="17" t="s">
        <v>7730</v>
      </c>
      <c r="M5555" s="9">
        <v>0.6</v>
      </c>
      <c r="N5555" s="9"/>
      <c r="O5555" s="21"/>
      <c r="Q5555" s="29"/>
      <c r="U5555" s="17"/>
      <c r="V5555" s="2">
        <v>771</v>
      </c>
      <c r="Y5555" t="str">
        <f t="shared" si="356"/>
        <v/>
      </c>
      <c r="AA5555" t="str">
        <f t="shared" si="357"/>
        <v/>
      </c>
      <c r="AC5555" s="7"/>
      <c r="AD5555" t="s">
        <v>5427</v>
      </c>
      <c r="AE5555">
        <f t="shared" si="358"/>
        <v>0</v>
      </c>
      <c r="AG5555" s="2"/>
      <c r="AH5555" t="s">
        <v>3354</v>
      </c>
      <c r="AI5555" s="7" t="s">
        <v>4610</v>
      </c>
    </row>
    <row r="5556" spans="1:35" ht="11" customHeight="1" outlineLevel="1" x14ac:dyDescent="0.25">
      <c r="A5556" t="s">
        <v>5087</v>
      </c>
      <c r="C5556" s="2" t="s">
        <v>11983</v>
      </c>
      <c r="D5556" s="2">
        <v>1179</v>
      </c>
      <c r="E5556" s="7">
        <v>1987</v>
      </c>
      <c r="F5556" s="5" t="s">
        <v>6041</v>
      </c>
      <c r="H5556" s="5" t="s">
        <v>5398</v>
      </c>
      <c r="I5556" s="6" t="s">
        <v>6042</v>
      </c>
      <c r="J5556" s="6" t="s">
        <v>9918</v>
      </c>
      <c r="K5556" s="17">
        <v>1</v>
      </c>
      <c r="L5556" s="17" t="s">
        <v>7730</v>
      </c>
      <c r="M5556" s="9">
        <v>6.7</v>
      </c>
      <c r="N5556" s="9"/>
      <c r="O5556" s="21"/>
      <c r="Q5556" s="29"/>
      <c r="U5556" s="17"/>
      <c r="V5556" s="2">
        <v>1054</v>
      </c>
      <c r="Y5556" t="str">
        <f t="shared" si="356"/>
        <v/>
      </c>
      <c r="AA5556">
        <f t="shared" si="357"/>
        <v>1</v>
      </c>
      <c r="AC5556" s="7"/>
      <c r="AD5556" t="s">
        <v>6042</v>
      </c>
      <c r="AE5556">
        <f t="shared" si="358"/>
        <v>0</v>
      </c>
      <c r="AG5556" s="2">
        <v>1</v>
      </c>
      <c r="AH5556" t="s">
        <v>3354</v>
      </c>
      <c r="AI5556" s="7" t="s">
        <v>4922</v>
      </c>
    </row>
    <row r="5557" spans="1:35" ht="11" customHeight="1" outlineLevel="1" x14ac:dyDescent="0.25">
      <c r="A5557" t="s">
        <v>5087</v>
      </c>
      <c r="C5557" s="2" t="s">
        <v>11983</v>
      </c>
      <c r="D5557" s="2">
        <v>1488</v>
      </c>
      <c r="E5557" s="7">
        <v>1993</v>
      </c>
      <c r="F5557" s="5" t="s">
        <v>5088</v>
      </c>
      <c r="H5557" s="5" t="s">
        <v>5398</v>
      </c>
      <c r="I5557" s="6" t="s">
        <v>2352</v>
      </c>
      <c r="J5557" s="6" t="s">
        <v>9918</v>
      </c>
      <c r="K5557" s="17">
        <v>1</v>
      </c>
      <c r="L5557" s="17" t="s">
        <v>7730</v>
      </c>
      <c r="M5557" s="9">
        <v>5</v>
      </c>
      <c r="N5557" s="9"/>
      <c r="O5557" s="21"/>
      <c r="Q5557" s="29"/>
      <c r="U5557" s="17"/>
      <c r="V5557" s="2">
        <v>1239</v>
      </c>
      <c r="Y5557" t="str">
        <f t="shared" si="356"/>
        <v/>
      </c>
      <c r="AA5557">
        <f t="shared" si="357"/>
        <v>1</v>
      </c>
      <c r="AC5557" s="7"/>
      <c r="AD5557" t="s">
        <v>2352</v>
      </c>
      <c r="AE5557">
        <f t="shared" si="358"/>
        <v>0</v>
      </c>
      <c r="AG5557" s="2">
        <v>1</v>
      </c>
      <c r="AH5557" t="s">
        <v>3354</v>
      </c>
      <c r="AI5557" s="7" t="s">
        <v>4922</v>
      </c>
    </row>
    <row r="5558" spans="1:35" ht="11" customHeight="1" outlineLevel="1" x14ac:dyDescent="0.25">
      <c r="A5558" t="s">
        <v>5087</v>
      </c>
      <c r="C5558" s="2" t="s">
        <v>11983</v>
      </c>
      <c r="D5558" s="2">
        <v>1863</v>
      </c>
      <c r="E5558" s="7">
        <v>1998</v>
      </c>
      <c r="F5558" s="5" t="s">
        <v>9347</v>
      </c>
      <c r="H5558" s="5" t="s">
        <v>5398</v>
      </c>
      <c r="I5558" s="6" t="s">
        <v>9223</v>
      </c>
      <c r="J5558" s="6" t="s">
        <v>7554</v>
      </c>
      <c r="K5558" s="17">
        <v>7</v>
      </c>
      <c r="L5558" s="17" t="s">
        <v>7732</v>
      </c>
      <c r="M5558" s="9"/>
      <c r="N5558" s="9"/>
      <c r="O5558" s="21"/>
      <c r="Q5558" s="29"/>
      <c r="U5558" s="17"/>
      <c r="V5558" s="2"/>
      <c r="Y5558" t="str">
        <f t="shared" si="356"/>
        <v/>
      </c>
      <c r="AA5558" t="str">
        <f t="shared" si="357"/>
        <v/>
      </c>
      <c r="AC5558" s="7"/>
      <c r="AD5558" t="s">
        <v>9223</v>
      </c>
      <c r="AE5558">
        <f t="shared" si="358"/>
        <v>0</v>
      </c>
      <c r="AG5558" s="2"/>
      <c r="AI5558" s="7"/>
    </row>
    <row r="5559" spans="1:35" ht="11" customHeight="1" outlineLevel="1" x14ac:dyDescent="0.25">
      <c r="A5559" t="s">
        <v>5087</v>
      </c>
      <c r="C5559" s="2" t="s">
        <v>11983</v>
      </c>
      <c r="D5559" s="2">
        <v>1864</v>
      </c>
      <c r="E5559" s="7">
        <v>1998</v>
      </c>
      <c r="F5559" s="5" t="s">
        <v>9347</v>
      </c>
      <c r="H5559" s="5" t="s">
        <v>5398</v>
      </c>
      <c r="I5559" s="6" t="s">
        <v>9223</v>
      </c>
      <c r="J5559" s="6" t="s">
        <v>7554</v>
      </c>
      <c r="K5559" s="17">
        <v>7</v>
      </c>
      <c r="L5559" s="17" t="s">
        <v>7732</v>
      </c>
      <c r="M5559" s="9"/>
      <c r="N5559" s="9"/>
      <c r="O5559" s="21"/>
      <c r="Q5559" s="29"/>
      <c r="U5559" s="17"/>
      <c r="V5559" s="2"/>
      <c r="Y5559" t="str">
        <f t="shared" si="356"/>
        <v/>
      </c>
      <c r="AA5559" t="str">
        <f t="shared" si="357"/>
        <v/>
      </c>
      <c r="AC5559" s="7"/>
      <c r="AD5559" t="s">
        <v>9223</v>
      </c>
      <c r="AE5559">
        <f t="shared" si="358"/>
        <v>0</v>
      </c>
      <c r="AG5559" s="2"/>
      <c r="AI5559" s="7"/>
    </row>
    <row r="5560" spans="1:35" ht="11" customHeight="1" outlineLevel="1" x14ac:dyDescent="0.25">
      <c r="A5560" t="s">
        <v>5087</v>
      </c>
      <c r="C5560" s="2" t="s">
        <v>11983</v>
      </c>
      <c r="D5560" s="2">
        <v>1865</v>
      </c>
      <c r="E5560" s="7">
        <v>1998</v>
      </c>
      <c r="F5560" s="5" t="s">
        <v>9347</v>
      </c>
      <c r="H5560" s="5" t="s">
        <v>5398</v>
      </c>
      <c r="I5560" s="6" t="s">
        <v>9223</v>
      </c>
      <c r="J5560" s="6" t="s">
        <v>7554</v>
      </c>
      <c r="K5560" s="17">
        <v>7</v>
      </c>
      <c r="L5560" s="17" t="s">
        <v>7732</v>
      </c>
      <c r="M5560" s="9"/>
      <c r="N5560" s="9"/>
      <c r="O5560" s="21"/>
      <c r="Q5560" s="29"/>
      <c r="U5560" s="17"/>
      <c r="V5560" s="2"/>
      <c r="Y5560" t="str">
        <f t="shared" si="356"/>
        <v/>
      </c>
      <c r="AA5560" t="str">
        <f t="shared" si="357"/>
        <v/>
      </c>
      <c r="AC5560" s="7"/>
      <c r="AD5560" t="s">
        <v>9223</v>
      </c>
      <c r="AE5560">
        <f t="shared" si="358"/>
        <v>0</v>
      </c>
      <c r="AG5560" s="2"/>
      <c r="AI5560" s="7"/>
    </row>
    <row r="5561" spans="1:35" ht="11" customHeight="1" outlineLevel="1" x14ac:dyDescent="0.25">
      <c r="A5561" t="s">
        <v>5087</v>
      </c>
      <c r="C5561" s="2" t="s">
        <v>11983</v>
      </c>
      <c r="D5561" s="2" t="s">
        <v>9919</v>
      </c>
      <c r="E5561" s="7">
        <v>1998</v>
      </c>
      <c r="F5561" s="5" t="s">
        <v>9920</v>
      </c>
      <c r="H5561" s="5" t="s">
        <v>5398</v>
      </c>
      <c r="I5561" s="6" t="s">
        <v>7554</v>
      </c>
      <c r="J5561" s="6" t="s">
        <v>7554</v>
      </c>
      <c r="K5561" s="17">
        <v>7</v>
      </c>
      <c r="L5561" s="17" t="s">
        <v>7732</v>
      </c>
      <c r="M5561" s="9"/>
      <c r="N5561" s="9"/>
      <c r="O5561" s="21"/>
      <c r="Q5561" s="29"/>
      <c r="U5561" s="17"/>
      <c r="V5561" s="2"/>
      <c r="Y5561" t="str">
        <f t="shared" si="356"/>
        <v/>
      </c>
      <c r="AA5561">
        <f t="shared" si="357"/>
        <v>1</v>
      </c>
      <c r="AC5561" s="7"/>
      <c r="AD5561" t="s">
        <v>7554</v>
      </c>
      <c r="AE5561">
        <f t="shared" si="358"/>
        <v>0</v>
      </c>
      <c r="AG5561" s="2"/>
      <c r="AI5561" s="7"/>
    </row>
    <row r="5562" spans="1:35" ht="11" customHeight="1" outlineLevel="1" x14ac:dyDescent="0.25">
      <c r="A5562" t="s">
        <v>5087</v>
      </c>
      <c r="C5562" s="2" t="s">
        <v>11983</v>
      </c>
      <c r="D5562" s="2" t="s">
        <v>9921</v>
      </c>
      <c r="E5562" s="7">
        <v>1998</v>
      </c>
      <c r="F5562" s="5" t="s">
        <v>560</v>
      </c>
      <c r="H5562" s="5" t="s">
        <v>5398</v>
      </c>
      <c r="I5562" s="6" t="s">
        <v>561</v>
      </c>
      <c r="J5562" s="6" t="s">
        <v>7554</v>
      </c>
      <c r="K5562" s="17">
        <v>7</v>
      </c>
      <c r="L5562" s="17" t="s">
        <v>7732</v>
      </c>
      <c r="M5562" s="9"/>
      <c r="N5562" s="9"/>
      <c r="O5562" s="21"/>
      <c r="Q5562" s="29"/>
      <c r="U5562" s="17"/>
      <c r="V5562" s="2">
        <v>1500</v>
      </c>
      <c r="Y5562" t="str">
        <f t="shared" si="356"/>
        <v/>
      </c>
      <c r="AA5562" t="str">
        <f t="shared" si="357"/>
        <v/>
      </c>
      <c r="AC5562" s="7"/>
      <c r="AD5562" t="s">
        <v>561</v>
      </c>
      <c r="AE5562">
        <f t="shared" si="358"/>
        <v>0</v>
      </c>
      <c r="AG5562" s="2"/>
      <c r="AH5562" t="s">
        <v>3354</v>
      </c>
      <c r="AI5562" s="7" t="s">
        <v>4922</v>
      </c>
    </row>
    <row r="5563" spans="1:35" ht="11" customHeight="1" outlineLevel="1" x14ac:dyDescent="0.25">
      <c r="A5563" t="s">
        <v>5087</v>
      </c>
      <c r="C5563" s="2" t="s">
        <v>11983</v>
      </c>
      <c r="D5563" s="2">
        <v>1869</v>
      </c>
      <c r="E5563" s="7">
        <v>1998</v>
      </c>
      <c r="F5563" s="5" t="s">
        <v>5885</v>
      </c>
      <c r="H5563" s="5" t="s">
        <v>5398</v>
      </c>
      <c r="I5563" s="6" t="s">
        <v>9223</v>
      </c>
      <c r="J5563" s="6" t="s">
        <v>7554</v>
      </c>
      <c r="K5563" s="17">
        <v>7</v>
      </c>
      <c r="L5563" s="17" t="s">
        <v>7732</v>
      </c>
      <c r="M5563" s="9"/>
      <c r="N5563" s="9"/>
      <c r="O5563" s="21"/>
      <c r="Q5563" s="29"/>
      <c r="U5563" s="17"/>
      <c r="V5563" s="2"/>
      <c r="Y5563" t="str">
        <f t="shared" si="356"/>
        <v/>
      </c>
      <c r="AA5563" t="str">
        <f t="shared" si="357"/>
        <v/>
      </c>
      <c r="AC5563" s="7"/>
      <c r="AD5563" t="s">
        <v>9223</v>
      </c>
      <c r="AE5563">
        <f t="shared" si="358"/>
        <v>0</v>
      </c>
      <c r="AG5563" s="2"/>
      <c r="AI5563" s="7"/>
    </row>
    <row r="5564" spans="1:35" ht="11" customHeight="1" outlineLevel="1" x14ac:dyDescent="0.25">
      <c r="A5564" t="s">
        <v>5087</v>
      </c>
      <c r="C5564" s="2" t="s">
        <v>11983</v>
      </c>
      <c r="D5564" s="2">
        <v>1870</v>
      </c>
      <c r="E5564" s="7">
        <v>1998</v>
      </c>
      <c r="F5564" s="5" t="s">
        <v>5885</v>
      </c>
      <c r="H5564" s="5" t="s">
        <v>5398</v>
      </c>
      <c r="I5564" s="6" t="s">
        <v>9223</v>
      </c>
      <c r="J5564" s="6" t="s">
        <v>7554</v>
      </c>
      <c r="K5564" s="17">
        <v>7</v>
      </c>
      <c r="L5564" s="17" t="s">
        <v>7732</v>
      </c>
      <c r="M5564" s="9"/>
      <c r="N5564" s="9"/>
      <c r="O5564" s="21"/>
      <c r="Q5564" s="29"/>
      <c r="U5564" s="17"/>
      <c r="V5564" s="2"/>
      <c r="Y5564" t="str">
        <f t="shared" si="356"/>
        <v/>
      </c>
      <c r="AA5564" t="str">
        <f t="shared" si="357"/>
        <v/>
      </c>
      <c r="AC5564" s="7"/>
      <c r="AD5564" t="s">
        <v>9223</v>
      </c>
      <c r="AE5564">
        <f t="shared" si="358"/>
        <v>0</v>
      </c>
      <c r="AG5564" s="2"/>
      <c r="AI5564" s="7"/>
    </row>
    <row r="5565" spans="1:35" ht="11" customHeight="1" outlineLevel="1" x14ac:dyDescent="0.25">
      <c r="A5565" t="s">
        <v>5087</v>
      </c>
      <c r="C5565" s="2" t="s">
        <v>11983</v>
      </c>
      <c r="D5565" s="2">
        <v>1871</v>
      </c>
      <c r="E5565" s="7">
        <v>1998</v>
      </c>
      <c r="F5565" s="5" t="s">
        <v>5885</v>
      </c>
      <c r="H5565" s="5" t="s">
        <v>5398</v>
      </c>
      <c r="I5565" s="6" t="s">
        <v>9223</v>
      </c>
      <c r="J5565" s="6" t="s">
        <v>7554</v>
      </c>
      <c r="K5565" s="17">
        <v>7</v>
      </c>
      <c r="L5565" s="17" t="s">
        <v>7732</v>
      </c>
      <c r="M5565" s="9"/>
      <c r="N5565" s="9"/>
      <c r="O5565" s="21"/>
      <c r="Q5565" s="29"/>
      <c r="U5565" s="17"/>
      <c r="V5565" s="2"/>
      <c r="Y5565" t="str">
        <f t="shared" si="356"/>
        <v/>
      </c>
      <c r="AA5565" t="str">
        <f t="shared" si="357"/>
        <v/>
      </c>
      <c r="AC5565" s="7"/>
      <c r="AD5565" t="s">
        <v>9223</v>
      </c>
      <c r="AE5565">
        <f t="shared" si="358"/>
        <v>0</v>
      </c>
      <c r="AG5565" s="2"/>
      <c r="AI5565" s="7"/>
    </row>
    <row r="5566" spans="1:35" ht="11" customHeight="1" outlineLevel="1" x14ac:dyDescent="0.25">
      <c r="A5566" t="s">
        <v>5087</v>
      </c>
      <c r="C5566" s="2" t="s">
        <v>11983</v>
      </c>
      <c r="D5566" s="2" t="s">
        <v>9922</v>
      </c>
      <c r="E5566" s="7">
        <v>1998</v>
      </c>
      <c r="F5566" s="5" t="s">
        <v>9924</v>
      </c>
      <c r="H5566" s="5" t="s">
        <v>5398</v>
      </c>
      <c r="I5566" s="6" t="s">
        <v>7554</v>
      </c>
      <c r="J5566" s="6" t="s">
        <v>7554</v>
      </c>
      <c r="K5566" s="17">
        <v>7</v>
      </c>
      <c r="L5566" s="17" t="s">
        <v>7732</v>
      </c>
      <c r="M5566" s="9"/>
      <c r="N5566" s="9"/>
      <c r="O5566" s="21"/>
      <c r="Q5566" s="29"/>
      <c r="U5566" s="17"/>
      <c r="V5566" s="2"/>
      <c r="Y5566" t="str">
        <f t="shared" si="356"/>
        <v/>
      </c>
      <c r="AA5566">
        <f t="shared" si="357"/>
        <v>1</v>
      </c>
      <c r="AC5566" s="7"/>
      <c r="AD5566" t="s">
        <v>7554</v>
      </c>
      <c r="AE5566">
        <f t="shared" si="358"/>
        <v>0</v>
      </c>
      <c r="AG5566" s="2"/>
      <c r="AI5566" s="7"/>
    </row>
    <row r="5567" spans="1:35" ht="11" customHeight="1" outlineLevel="1" x14ac:dyDescent="0.25">
      <c r="A5567" t="s">
        <v>5087</v>
      </c>
      <c r="C5567" s="2" t="s">
        <v>11983</v>
      </c>
      <c r="D5567" s="2" t="s">
        <v>9923</v>
      </c>
      <c r="E5567" s="7">
        <v>1998</v>
      </c>
      <c r="F5567" s="5" t="s">
        <v>9925</v>
      </c>
      <c r="H5567" s="5" t="s">
        <v>5398</v>
      </c>
      <c r="I5567" s="6" t="s">
        <v>9926</v>
      </c>
      <c r="J5567" s="6" t="s">
        <v>7554</v>
      </c>
      <c r="K5567" s="17">
        <v>7</v>
      </c>
      <c r="L5567" s="17" t="s">
        <v>7732</v>
      </c>
      <c r="M5567" s="9"/>
      <c r="N5567" s="9"/>
      <c r="O5567" s="21"/>
      <c r="Q5567" s="29"/>
      <c r="U5567" s="17"/>
      <c r="V5567" s="2"/>
      <c r="Y5567" t="str">
        <f t="shared" si="356"/>
        <v/>
      </c>
      <c r="AA5567">
        <f t="shared" si="357"/>
        <v>1</v>
      </c>
      <c r="AC5567" s="7"/>
      <c r="AD5567" t="s">
        <v>9926</v>
      </c>
      <c r="AE5567">
        <f t="shared" si="358"/>
        <v>0</v>
      </c>
      <c r="AG5567" s="2"/>
      <c r="AI5567" s="7"/>
    </row>
    <row r="5568" spans="1:35" ht="11" customHeight="1" outlineLevel="1" x14ac:dyDescent="0.25">
      <c r="A5568" t="s">
        <v>5087</v>
      </c>
      <c r="C5568" s="2" t="s">
        <v>11983</v>
      </c>
      <c r="D5568" s="2">
        <v>2399</v>
      </c>
      <c r="E5568" s="7">
        <v>1999</v>
      </c>
      <c r="F5568" s="5" t="s">
        <v>3663</v>
      </c>
      <c r="H5568" s="5" t="s">
        <v>5398</v>
      </c>
      <c r="I5568" s="6" t="s">
        <v>5341</v>
      </c>
      <c r="J5568" s="6" t="s">
        <v>8499</v>
      </c>
      <c r="K5568" s="17">
        <v>1</v>
      </c>
      <c r="L5568" s="17" t="s">
        <v>7730</v>
      </c>
      <c r="M5568" s="9">
        <v>10</v>
      </c>
      <c r="N5568" s="9"/>
      <c r="O5568" s="21"/>
      <c r="Q5568" s="29"/>
      <c r="U5568" s="17"/>
      <c r="V5568" s="2">
        <v>1527</v>
      </c>
      <c r="Y5568" t="str">
        <f t="shared" si="356"/>
        <v/>
      </c>
      <c r="AA5568">
        <f t="shared" si="357"/>
        <v>1</v>
      </c>
      <c r="AC5568" s="7"/>
      <c r="AD5568" t="s">
        <v>5341</v>
      </c>
      <c r="AE5568">
        <f t="shared" si="358"/>
        <v>0</v>
      </c>
      <c r="AG5568" s="2"/>
      <c r="AH5568" t="s">
        <v>3354</v>
      </c>
      <c r="AI5568" s="7" t="s">
        <v>4922</v>
      </c>
    </row>
    <row r="5569" spans="1:35" ht="11" customHeight="1" outlineLevel="1" x14ac:dyDescent="0.25">
      <c r="A5569" t="s">
        <v>5087</v>
      </c>
      <c r="C5569" s="2" t="s">
        <v>11983</v>
      </c>
      <c r="D5569" s="2">
        <v>2492</v>
      </c>
      <c r="E5569" s="7">
        <v>1999</v>
      </c>
      <c r="F5569" s="5" t="s">
        <v>9347</v>
      </c>
      <c r="H5569" s="5" t="s">
        <v>5398</v>
      </c>
      <c r="I5569" s="6" t="s">
        <v>9223</v>
      </c>
      <c r="J5569" s="6" t="s">
        <v>7554</v>
      </c>
      <c r="K5569" s="17">
        <v>7</v>
      </c>
      <c r="L5569" s="17" t="s">
        <v>7732</v>
      </c>
      <c r="M5569" s="9"/>
      <c r="N5569" s="9"/>
      <c r="O5569" s="21"/>
      <c r="Q5569" s="29"/>
      <c r="U5569" s="17"/>
      <c r="V5569" s="2"/>
      <c r="Y5569" t="str">
        <f t="shared" si="356"/>
        <v/>
      </c>
      <c r="AA5569" t="str">
        <f t="shared" si="357"/>
        <v/>
      </c>
      <c r="AC5569" s="7"/>
      <c r="AD5569" t="s">
        <v>9223</v>
      </c>
      <c r="AE5569">
        <f t="shared" si="358"/>
        <v>0</v>
      </c>
      <c r="AG5569" s="2"/>
      <c r="AI5569" s="7"/>
    </row>
    <row r="5570" spans="1:35" ht="11" customHeight="1" outlineLevel="1" x14ac:dyDescent="0.25">
      <c r="A5570" t="s">
        <v>5087</v>
      </c>
      <c r="C5570" s="2" t="s">
        <v>11983</v>
      </c>
      <c r="D5570" s="2">
        <v>2493</v>
      </c>
      <c r="E5570" s="7">
        <v>1999</v>
      </c>
      <c r="F5570" s="5" t="s">
        <v>9347</v>
      </c>
      <c r="H5570" s="5" t="s">
        <v>5398</v>
      </c>
      <c r="I5570" s="6" t="s">
        <v>9223</v>
      </c>
      <c r="J5570" s="6" t="s">
        <v>7554</v>
      </c>
      <c r="K5570" s="17">
        <v>7</v>
      </c>
      <c r="L5570" s="17" t="s">
        <v>7732</v>
      </c>
      <c r="M5570" s="9"/>
      <c r="N5570" s="9"/>
      <c r="O5570" s="21"/>
      <c r="Q5570" s="29"/>
      <c r="U5570" s="17"/>
      <c r="V5570" s="2"/>
      <c r="Y5570" t="str">
        <f t="shared" si="356"/>
        <v/>
      </c>
      <c r="AA5570" t="str">
        <f t="shared" si="357"/>
        <v/>
      </c>
      <c r="AC5570" s="7"/>
      <c r="AD5570" t="s">
        <v>9223</v>
      </c>
      <c r="AE5570">
        <f t="shared" si="358"/>
        <v>0</v>
      </c>
      <c r="AG5570" s="2"/>
      <c r="AI5570" s="7"/>
    </row>
    <row r="5571" spans="1:35" ht="11" customHeight="1" outlineLevel="1" x14ac:dyDescent="0.25">
      <c r="A5571" t="s">
        <v>5087</v>
      </c>
      <c r="C5571" s="2" t="s">
        <v>11983</v>
      </c>
      <c r="D5571" s="2">
        <v>2494</v>
      </c>
      <c r="E5571" s="7">
        <v>1999</v>
      </c>
      <c r="F5571" s="5" t="s">
        <v>9347</v>
      </c>
      <c r="H5571" s="5" t="s">
        <v>5398</v>
      </c>
      <c r="I5571" s="6" t="s">
        <v>9223</v>
      </c>
      <c r="J5571" s="6" t="s">
        <v>7554</v>
      </c>
      <c r="K5571" s="17">
        <v>7</v>
      </c>
      <c r="L5571" s="17" t="s">
        <v>20076</v>
      </c>
      <c r="M5571" s="9"/>
      <c r="N5571" s="9"/>
      <c r="O5571" s="21"/>
      <c r="Q5571" s="29"/>
      <c r="U5571" s="17"/>
      <c r="V5571" s="2"/>
      <c r="Y5571" t="str">
        <f t="shared" si="356"/>
        <v/>
      </c>
      <c r="AA5571" t="str">
        <f t="shared" si="357"/>
        <v/>
      </c>
      <c r="AC5571" s="7"/>
      <c r="AD5571" t="s">
        <v>9223</v>
      </c>
      <c r="AE5571">
        <f t="shared" si="358"/>
        <v>0</v>
      </c>
      <c r="AG5571" s="2"/>
      <c r="AI5571" s="7"/>
    </row>
    <row r="5572" spans="1:35" ht="11" customHeight="1" outlineLevel="1" x14ac:dyDescent="0.25">
      <c r="A5572" t="s">
        <v>5087</v>
      </c>
      <c r="C5572" s="2" t="s">
        <v>11983</v>
      </c>
      <c r="D5572" s="2">
        <v>2494</v>
      </c>
      <c r="E5572" s="7">
        <v>1999</v>
      </c>
      <c r="F5572" s="5" t="s">
        <v>9503</v>
      </c>
      <c r="H5572" s="5" t="s">
        <v>5398</v>
      </c>
      <c r="I5572" s="6" t="s">
        <v>7554</v>
      </c>
      <c r="J5572" s="6" t="s">
        <v>7554</v>
      </c>
      <c r="K5572" s="17">
        <v>7</v>
      </c>
      <c r="L5572" s="17" t="s">
        <v>7730</v>
      </c>
      <c r="M5572" s="9">
        <v>2</v>
      </c>
      <c r="N5572" s="9"/>
      <c r="O5572" s="21"/>
      <c r="Q5572" s="29"/>
      <c r="U5572" s="17"/>
      <c r="V5572" s="2"/>
      <c r="Y5572" t="str">
        <f t="shared" si="356"/>
        <v/>
      </c>
      <c r="AA5572">
        <f t="shared" si="357"/>
        <v>1</v>
      </c>
      <c r="AC5572" s="7"/>
      <c r="AD5572" t="s">
        <v>7554</v>
      </c>
      <c r="AE5572">
        <f t="shared" si="358"/>
        <v>0</v>
      </c>
      <c r="AG5572" s="2"/>
      <c r="AI5572" s="7"/>
    </row>
    <row r="5573" spans="1:35" ht="11" customHeight="1" outlineLevel="1" x14ac:dyDescent="0.25">
      <c r="A5573" t="s">
        <v>5087</v>
      </c>
      <c r="C5573" s="2" t="s">
        <v>11983</v>
      </c>
      <c r="D5573" s="2" t="s">
        <v>9927</v>
      </c>
      <c r="E5573" s="7">
        <v>1999</v>
      </c>
      <c r="F5573" s="5" t="s">
        <v>9920</v>
      </c>
      <c r="H5573" s="5" t="s">
        <v>5398</v>
      </c>
      <c r="I5573" s="6" t="s">
        <v>7554</v>
      </c>
      <c r="J5573" s="6" t="s">
        <v>7554</v>
      </c>
      <c r="K5573" s="17">
        <v>7</v>
      </c>
      <c r="L5573" s="17" t="s">
        <v>7732</v>
      </c>
      <c r="M5573" s="9"/>
      <c r="N5573" s="9"/>
      <c r="O5573" s="21"/>
      <c r="Q5573" s="29"/>
      <c r="U5573" s="17"/>
      <c r="V5573" s="2"/>
      <c r="Y5573" t="str">
        <f t="shared" si="356"/>
        <v/>
      </c>
      <c r="AA5573">
        <f t="shared" si="357"/>
        <v>1</v>
      </c>
      <c r="AC5573" s="7"/>
      <c r="AD5573" t="s">
        <v>7554</v>
      </c>
      <c r="AE5573">
        <f t="shared" si="358"/>
        <v>0</v>
      </c>
      <c r="AG5573" s="2"/>
      <c r="AI5573" s="7"/>
    </row>
    <row r="5574" spans="1:35" ht="11" customHeight="1" outlineLevel="1" x14ac:dyDescent="0.25">
      <c r="A5574" t="s">
        <v>5087</v>
      </c>
      <c r="C5574" s="2" t="s">
        <v>11983</v>
      </c>
      <c r="D5574" s="2">
        <v>2495</v>
      </c>
      <c r="E5574" s="7">
        <v>1999</v>
      </c>
      <c r="F5574" s="5" t="s">
        <v>9466</v>
      </c>
      <c r="H5574" s="5" t="s">
        <v>5398</v>
      </c>
      <c r="I5574" s="6" t="s">
        <v>9223</v>
      </c>
      <c r="J5574" s="6" t="s">
        <v>7554</v>
      </c>
      <c r="K5574" s="17">
        <v>7</v>
      </c>
      <c r="L5574" s="17" t="s">
        <v>20076</v>
      </c>
      <c r="M5574" s="9"/>
      <c r="N5574" s="9"/>
      <c r="O5574" s="21"/>
      <c r="Q5574" s="29"/>
      <c r="U5574" s="17"/>
      <c r="V5574" s="2"/>
      <c r="Y5574" t="str">
        <f t="shared" si="356"/>
        <v/>
      </c>
      <c r="AA5574" t="str">
        <f t="shared" si="357"/>
        <v/>
      </c>
      <c r="AC5574" s="7"/>
      <c r="AD5574" t="s">
        <v>9223</v>
      </c>
      <c r="AE5574">
        <f t="shared" si="358"/>
        <v>0</v>
      </c>
      <c r="AG5574" s="2"/>
      <c r="AI5574" s="7"/>
    </row>
    <row r="5575" spans="1:35" ht="11" customHeight="1" outlineLevel="1" x14ac:dyDescent="0.25">
      <c r="A5575" t="s">
        <v>5087</v>
      </c>
      <c r="C5575" s="2" t="s">
        <v>11983</v>
      </c>
      <c r="D5575" s="2" t="s">
        <v>9928</v>
      </c>
      <c r="E5575" s="7">
        <v>1999</v>
      </c>
      <c r="F5575" s="5" t="s">
        <v>9306</v>
      </c>
      <c r="H5575" s="5" t="s">
        <v>5398</v>
      </c>
      <c r="I5575" s="6" t="s">
        <v>7554</v>
      </c>
      <c r="J5575" s="6" t="s">
        <v>7554</v>
      </c>
      <c r="K5575" s="17">
        <v>7</v>
      </c>
      <c r="L5575" s="17" t="s">
        <v>7730</v>
      </c>
      <c r="M5575" s="9">
        <v>3</v>
      </c>
      <c r="N5575" s="9"/>
      <c r="O5575" s="21"/>
      <c r="Q5575" s="29"/>
      <c r="U5575" s="17"/>
      <c r="V5575" s="2"/>
      <c r="Y5575" t="str">
        <f t="shared" si="356"/>
        <v/>
      </c>
      <c r="AA5575">
        <f t="shared" si="357"/>
        <v>1</v>
      </c>
      <c r="AC5575" s="7"/>
      <c r="AD5575" t="s">
        <v>7554</v>
      </c>
      <c r="AE5575">
        <f t="shared" si="358"/>
        <v>0</v>
      </c>
      <c r="AG5575" s="2"/>
      <c r="AI5575" s="7"/>
    </row>
    <row r="5576" spans="1:35" ht="11" customHeight="1" outlineLevel="1" x14ac:dyDescent="0.25">
      <c r="A5576" t="s">
        <v>5087</v>
      </c>
      <c r="C5576" s="2" t="s">
        <v>11983</v>
      </c>
      <c r="D5576" s="2">
        <v>3800</v>
      </c>
      <c r="E5576" s="7">
        <v>2002</v>
      </c>
      <c r="F5576" s="5" t="s">
        <v>4168</v>
      </c>
      <c r="H5576" s="5" t="s">
        <v>5398</v>
      </c>
      <c r="I5576" s="6" t="s">
        <v>4169</v>
      </c>
      <c r="J5576" s="6" t="s">
        <v>9929</v>
      </c>
      <c r="K5576" s="17">
        <v>1</v>
      </c>
      <c r="L5576" s="17" t="s">
        <v>7730</v>
      </c>
      <c r="M5576" s="9">
        <v>11.5</v>
      </c>
      <c r="N5576" s="9"/>
      <c r="O5576" s="21"/>
      <c r="Q5576" s="29"/>
      <c r="U5576" s="17"/>
      <c r="V5576" s="2">
        <v>2164</v>
      </c>
      <c r="Y5576" t="str">
        <f t="shared" si="356"/>
        <v/>
      </c>
      <c r="AA5576">
        <f t="shared" si="357"/>
        <v>1</v>
      </c>
      <c r="AC5576" s="7"/>
      <c r="AD5576" t="s">
        <v>4169</v>
      </c>
      <c r="AE5576">
        <f t="shared" si="358"/>
        <v>1</v>
      </c>
      <c r="AG5576" s="2"/>
      <c r="AH5576" t="s">
        <v>4921</v>
      </c>
      <c r="AI5576" s="7" t="s">
        <v>4922</v>
      </c>
    </row>
    <row r="5577" spans="1:35" ht="11" customHeight="1" outlineLevel="1" x14ac:dyDescent="0.25">
      <c r="A5577" t="s">
        <v>5087</v>
      </c>
      <c r="C5577" s="2" t="s">
        <v>11983</v>
      </c>
      <c r="D5577" s="2">
        <v>4026</v>
      </c>
      <c r="E5577" s="7">
        <v>2002</v>
      </c>
      <c r="F5577" s="5" t="s">
        <v>9931</v>
      </c>
      <c r="H5577" s="5" t="s">
        <v>5398</v>
      </c>
      <c r="I5577" s="6" t="s">
        <v>9935</v>
      </c>
      <c r="J5577" s="6" t="s">
        <v>9679</v>
      </c>
      <c r="K5577" s="17">
        <v>7</v>
      </c>
      <c r="L5577" s="17" t="s">
        <v>7732</v>
      </c>
      <c r="M5577" s="9"/>
      <c r="N5577" s="9"/>
      <c r="O5577" s="21"/>
      <c r="Q5577" s="29"/>
      <c r="U5577" s="17"/>
      <c r="V5577" s="2"/>
      <c r="Y5577" t="str">
        <f t="shared" si="356"/>
        <v/>
      </c>
      <c r="AA5577" t="str">
        <f t="shared" si="357"/>
        <v/>
      </c>
      <c r="AC5577" s="7"/>
      <c r="AD5577" t="s">
        <v>9935</v>
      </c>
      <c r="AE5577">
        <f t="shared" si="358"/>
        <v>0</v>
      </c>
      <c r="AG5577" s="2"/>
      <c r="AI5577" s="7"/>
    </row>
    <row r="5578" spans="1:35" ht="11" customHeight="1" outlineLevel="1" x14ac:dyDescent="0.25">
      <c r="A5578" t="s">
        <v>5087</v>
      </c>
      <c r="C5578" s="2" t="s">
        <v>11983</v>
      </c>
      <c r="D5578" s="2">
        <v>4027</v>
      </c>
      <c r="E5578" s="7">
        <v>2002</v>
      </c>
      <c r="F5578" s="5" t="s">
        <v>9932</v>
      </c>
      <c r="H5578" s="5" t="s">
        <v>5398</v>
      </c>
      <c r="I5578" s="6" t="s">
        <v>9935</v>
      </c>
      <c r="J5578" s="6" t="s">
        <v>9679</v>
      </c>
      <c r="K5578" s="17">
        <v>7</v>
      </c>
      <c r="L5578" s="17" t="s">
        <v>7732</v>
      </c>
      <c r="M5578" s="9"/>
      <c r="N5578" s="9"/>
      <c r="O5578" s="21"/>
      <c r="Q5578" s="29"/>
      <c r="U5578" s="17"/>
      <c r="V5578" s="2"/>
      <c r="Y5578" t="str">
        <f t="shared" si="356"/>
        <v/>
      </c>
      <c r="AA5578" t="str">
        <f t="shared" si="357"/>
        <v/>
      </c>
      <c r="AC5578" s="7"/>
      <c r="AD5578" t="s">
        <v>9935</v>
      </c>
      <c r="AE5578">
        <f t="shared" si="358"/>
        <v>0</v>
      </c>
      <c r="AG5578" s="2"/>
      <c r="AI5578" s="7"/>
    </row>
    <row r="5579" spans="1:35" ht="11" customHeight="1" outlineLevel="1" x14ac:dyDescent="0.25">
      <c r="A5579" t="s">
        <v>5087</v>
      </c>
      <c r="C5579" s="2" t="s">
        <v>11983</v>
      </c>
      <c r="D5579" s="2">
        <v>4028</v>
      </c>
      <c r="E5579" s="7">
        <v>2002</v>
      </c>
      <c r="F5579" s="5" t="s">
        <v>9933</v>
      </c>
      <c r="H5579" s="5" t="s">
        <v>5398</v>
      </c>
      <c r="I5579" s="6" t="s">
        <v>9935</v>
      </c>
      <c r="J5579" s="6" t="s">
        <v>9679</v>
      </c>
      <c r="K5579" s="17">
        <v>7</v>
      </c>
      <c r="L5579" s="17" t="s">
        <v>7732</v>
      </c>
      <c r="M5579" s="9"/>
      <c r="N5579" s="9"/>
      <c r="O5579" s="21"/>
      <c r="Q5579" s="29"/>
      <c r="U5579" s="17"/>
      <c r="V5579" s="2"/>
      <c r="Y5579" t="str">
        <f t="shared" si="356"/>
        <v/>
      </c>
      <c r="AA5579" t="str">
        <f t="shared" si="357"/>
        <v/>
      </c>
      <c r="AC5579" s="7"/>
      <c r="AD5579" t="s">
        <v>9935</v>
      </c>
      <c r="AE5579">
        <f t="shared" si="358"/>
        <v>0</v>
      </c>
      <c r="AG5579" s="2"/>
      <c r="AI5579" s="7"/>
    </row>
    <row r="5580" spans="1:35" ht="11" customHeight="1" outlineLevel="1" x14ac:dyDescent="0.25">
      <c r="A5580" t="s">
        <v>5087</v>
      </c>
      <c r="C5580" s="2" t="s">
        <v>11983</v>
      </c>
      <c r="D5580" s="2" t="s">
        <v>9930</v>
      </c>
      <c r="E5580" s="7">
        <v>2002</v>
      </c>
      <c r="F5580" s="5" t="s">
        <v>9934</v>
      </c>
      <c r="H5580" s="5" t="s">
        <v>5398</v>
      </c>
      <c r="I5580" s="6" t="s">
        <v>9936</v>
      </c>
      <c r="J5580" s="6" t="s">
        <v>9679</v>
      </c>
      <c r="K5580" s="17">
        <v>7</v>
      </c>
      <c r="L5580" s="17" t="s">
        <v>7732</v>
      </c>
      <c r="M5580" s="9"/>
      <c r="N5580" s="9"/>
      <c r="O5580" s="21"/>
      <c r="Q5580" s="29"/>
      <c r="U5580" s="17"/>
      <c r="V5580" s="2"/>
      <c r="Y5580" t="str">
        <f t="shared" si="356"/>
        <v/>
      </c>
      <c r="AA5580">
        <f t="shared" si="357"/>
        <v>1</v>
      </c>
      <c r="AC5580" s="7"/>
      <c r="AD5580" t="s">
        <v>9936</v>
      </c>
      <c r="AE5580">
        <f t="shared" si="358"/>
        <v>0</v>
      </c>
      <c r="AG5580" s="2"/>
      <c r="AI5580" s="7"/>
    </row>
    <row r="5581" spans="1:35" ht="11" customHeight="1" outlineLevel="1" x14ac:dyDescent="0.25">
      <c r="A5581" t="s">
        <v>5087</v>
      </c>
      <c r="C5581" s="2" t="s">
        <v>11983</v>
      </c>
      <c r="D5581" s="2">
        <v>4270</v>
      </c>
      <c r="E5581" s="7">
        <v>2006</v>
      </c>
      <c r="F5581" s="5" t="s">
        <v>9938</v>
      </c>
      <c r="H5581" s="5" t="s">
        <v>5398</v>
      </c>
      <c r="I5581" s="6" t="s">
        <v>9935</v>
      </c>
      <c r="J5581" s="6" t="s">
        <v>9679</v>
      </c>
      <c r="K5581" s="17">
        <v>7</v>
      </c>
      <c r="L5581" s="17" t="s">
        <v>7732</v>
      </c>
      <c r="M5581" s="9"/>
      <c r="N5581" s="9"/>
      <c r="O5581" s="21"/>
      <c r="Q5581" s="29"/>
      <c r="U5581" s="17"/>
      <c r="V5581" s="2"/>
      <c r="Y5581" t="str">
        <f t="shared" si="356"/>
        <v/>
      </c>
      <c r="AA5581" t="str">
        <f t="shared" si="357"/>
        <v/>
      </c>
      <c r="AC5581" s="7"/>
      <c r="AD5581" t="s">
        <v>9935</v>
      </c>
      <c r="AE5581">
        <f t="shared" ref="AE5581:AE5612" si="359">COUNTIF(I5581,"*Fuji*")</f>
        <v>0</v>
      </c>
      <c r="AG5581" s="2"/>
      <c r="AI5581" s="7"/>
    </row>
    <row r="5582" spans="1:35" ht="11" customHeight="1" outlineLevel="1" x14ac:dyDescent="0.25">
      <c r="A5582" t="s">
        <v>5087</v>
      </c>
      <c r="C5582" s="2" t="s">
        <v>11983</v>
      </c>
      <c r="D5582" s="2">
        <v>4271</v>
      </c>
      <c r="E5582" s="7">
        <v>2006</v>
      </c>
      <c r="F5582" s="5" t="s">
        <v>9939</v>
      </c>
      <c r="H5582" s="5" t="s">
        <v>5398</v>
      </c>
      <c r="I5582" s="6" t="s">
        <v>9941</v>
      </c>
      <c r="J5582" s="6" t="s">
        <v>9679</v>
      </c>
      <c r="K5582" s="17">
        <v>7</v>
      </c>
      <c r="L5582" s="17" t="s">
        <v>7732</v>
      </c>
      <c r="M5582" s="9"/>
      <c r="N5582" s="9"/>
      <c r="O5582" s="21"/>
      <c r="Q5582" s="29"/>
      <c r="U5582" s="17"/>
      <c r="V5582" s="2"/>
      <c r="Y5582" t="str">
        <f t="shared" si="356"/>
        <v/>
      </c>
      <c r="AA5582" t="str">
        <f t="shared" si="357"/>
        <v/>
      </c>
      <c r="AC5582" s="7"/>
      <c r="AD5582" t="s">
        <v>9941</v>
      </c>
      <c r="AE5582">
        <f t="shared" si="359"/>
        <v>0</v>
      </c>
      <c r="AG5582" s="2"/>
      <c r="AI5582" s="7"/>
    </row>
    <row r="5583" spans="1:35" ht="11" customHeight="1" outlineLevel="1" x14ac:dyDescent="0.25">
      <c r="A5583" t="s">
        <v>5087</v>
      </c>
      <c r="C5583" s="2" t="s">
        <v>11983</v>
      </c>
      <c r="D5583" s="2" t="s">
        <v>9937</v>
      </c>
      <c r="E5583" s="7">
        <v>2006</v>
      </c>
      <c r="F5583" s="5" t="s">
        <v>9940</v>
      </c>
      <c r="H5583" s="5" t="s">
        <v>5398</v>
      </c>
      <c r="I5583" s="6" t="s">
        <v>9942</v>
      </c>
      <c r="J5583" s="6" t="s">
        <v>9679</v>
      </c>
      <c r="K5583" s="17">
        <v>7</v>
      </c>
      <c r="L5583" s="17" t="s">
        <v>7732</v>
      </c>
      <c r="M5583" s="9"/>
      <c r="N5583" s="9"/>
      <c r="O5583" s="21"/>
      <c r="Q5583" s="29"/>
      <c r="U5583" s="17"/>
      <c r="V5583" s="2"/>
      <c r="Y5583" t="str">
        <f t="shared" si="356"/>
        <v/>
      </c>
      <c r="AA5583">
        <f t="shared" si="357"/>
        <v>1</v>
      </c>
      <c r="AC5583" s="7"/>
      <c r="AD5583" t="s">
        <v>9942</v>
      </c>
      <c r="AE5583">
        <f t="shared" si="359"/>
        <v>0</v>
      </c>
      <c r="AG5583" s="2"/>
      <c r="AI5583" s="7"/>
    </row>
    <row r="5584" spans="1:35" ht="11" customHeight="1" outlineLevel="1" x14ac:dyDescent="0.25">
      <c r="A5584" t="s">
        <v>5087</v>
      </c>
      <c r="C5584" s="2" t="s">
        <v>11983</v>
      </c>
      <c r="D5584" s="2" t="s">
        <v>20656</v>
      </c>
      <c r="E5584" s="7">
        <v>2006</v>
      </c>
      <c r="F5584" s="5" t="s">
        <v>9952</v>
      </c>
      <c r="H5584" s="5" t="s">
        <v>5398</v>
      </c>
      <c r="I5584" s="6" t="s">
        <v>20654</v>
      </c>
      <c r="J5584" s="6" t="s">
        <v>20655</v>
      </c>
      <c r="K5584" s="17">
        <v>3</v>
      </c>
      <c r="L5584" s="17" t="s">
        <v>7730</v>
      </c>
      <c r="M5584" s="9">
        <v>1.65</v>
      </c>
      <c r="N5584" s="9"/>
      <c r="O5584" s="21"/>
      <c r="Q5584" s="29"/>
      <c r="U5584" s="17"/>
      <c r="V5584" s="2"/>
      <c r="Y5584" t="str">
        <f t="shared" si="356"/>
        <v/>
      </c>
      <c r="AA5584" t="str">
        <f t="shared" si="357"/>
        <v/>
      </c>
      <c r="AC5584" s="7"/>
      <c r="AD5584" t="s">
        <v>20654</v>
      </c>
      <c r="AE5584">
        <f t="shared" si="359"/>
        <v>0</v>
      </c>
      <c r="AG5584" s="2">
        <v>1</v>
      </c>
      <c r="AI5584" s="7"/>
    </row>
    <row r="5585" spans="1:35" ht="11" customHeight="1" outlineLevel="1" x14ac:dyDescent="0.25">
      <c r="A5585" t="s">
        <v>5087</v>
      </c>
      <c r="C5585" s="2" t="s">
        <v>11983</v>
      </c>
      <c r="D5585" s="2">
        <v>4425</v>
      </c>
      <c r="E5585" s="7">
        <v>2006</v>
      </c>
      <c r="F5585" s="5" t="s">
        <v>9943</v>
      </c>
      <c r="H5585" s="5" t="s">
        <v>5398</v>
      </c>
      <c r="I5585" s="6" t="s">
        <v>4361</v>
      </c>
      <c r="J5585" s="6" t="s">
        <v>9944</v>
      </c>
      <c r="K5585" s="17">
        <v>1</v>
      </c>
      <c r="L5585" s="17" t="s">
        <v>7730</v>
      </c>
      <c r="M5585" s="9">
        <v>9</v>
      </c>
      <c r="N5585" s="9"/>
      <c r="O5585" s="21"/>
      <c r="Q5585" s="29"/>
      <c r="U5585" s="17"/>
      <c r="V5585" s="2"/>
      <c r="Y5585" t="str">
        <f t="shared" si="356"/>
        <v/>
      </c>
      <c r="AA5585">
        <f t="shared" si="357"/>
        <v>1</v>
      </c>
      <c r="AC5585" s="7"/>
      <c r="AD5585" t="s">
        <v>4361</v>
      </c>
      <c r="AE5585">
        <f t="shared" si="359"/>
        <v>1</v>
      </c>
      <c r="AG5585" s="2"/>
      <c r="AI5585" s="7"/>
    </row>
    <row r="5586" spans="1:35" ht="11" customHeight="1" outlineLevel="1" x14ac:dyDescent="0.25">
      <c r="A5586" t="s">
        <v>5087</v>
      </c>
      <c r="C5586" s="2" t="s">
        <v>11983</v>
      </c>
      <c r="D5586" s="2">
        <v>4738</v>
      </c>
      <c r="E5586" s="7">
        <v>2007</v>
      </c>
      <c r="F5586" s="5" t="s">
        <v>9947</v>
      </c>
      <c r="H5586" s="5" t="s">
        <v>5398</v>
      </c>
      <c r="I5586" s="6" t="s">
        <v>9950</v>
      </c>
      <c r="J5586" s="6" t="s">
        <v>9945</v>
      </c>
      <c r="K5586" s="17">
        <v>7</v>
      </c>
      <c r="L5586" s="17" t="s">
        <v>20076</v>
      </c>
      <c r="M5586" s="9"/>
      <c r="N5586" s="9"/>
      <c r="O5586" s="21"/>
      <c r="Q5586" s="29"/>
      <c r="U5586" s="17"/>
      <c r="V5586" s="2"/>
      <c r="Y5586" t="str">
        <f t="shared" si="356"/>
        <v/>
      </c>
      <c r="AA5586" t="str">
        <f t="shared" si="357"/>
        <v/>
      </c>
      <c r="AC5586" s="7"/>
      <c r="AD5586" t="s">
        <v>9950</v>
      </c>
      <c r="AE5586">
        <f t="shared" si="359"/>
        <v>0</v>
      </c>
      <c r="AG5586" s="2"/>
      <c r="AI5586" s="7"/>
    </row>
    <row r="5587" spans="1:35" ht="11" customHeight="1" outlineLevel="1" x14ac:dyDescent="0.25">
      <c r="A5587" t="s">
        <v>5087</v>
      </c>
      <c r="C5587" s="2" t="s">
        <v>11983</v>
      </c>
      <c r="D5587" s="2">
        <v>4739</v>
      </c>
      <c r="E5587" s="7">
        <v>2007</v>
      </c>
      <c r="F5587" s="5" t="s">
        <v>9948</v>
      </c>
      <c r="H5587" s="5" t="s">
        <v>5398</v>
      </c>
      <c r="I5587" s="6" t="s">
        <v>9950</v>
      </c>
      <c r="J5587" s="6" t="s">
        <v>9945</v>
      </c>
      <c r="K5587" s="17">
        <v>7</v>
      </c>
      <c r="L5587" s="17" t="s">
        <v>20076</v>
      </c>
      <c r="M5587" s="9"/>
      <c r="N5587" s="9"/>
      <c r="O5587" s="21"/>
      <c r="Q5587" s="29"/>
      <c r="U5587" s="17"/>
      <c r="V5587" s="2"/>
      <c r="Y5587" t="str">
        <f t="shared" si="356"/>
        <v/>
      </c>
      <c r="AA5587" t="str">
        <f t="shared" si="357"/>
        <v/>
      </c>
      <c r="AC5587" s="7"/>
      <c r="AD5587" t="s">
        <v>9950</v>
      </c>
      <c r="AE5587">
        <f t="shared" si="359"/>
        <v>0</v>
      </c>
      <c r="AG5587" s="2"/>
      <c r="AI5587" s="7"/>
    </row>
    <row r="5588" spans="1:35" ht="11" customHeight="1" outlineLevel="1" x14ac:dyDescent="0.25">
      <c r="A5588" t="s">
        <v>5087</v>
      </c>
      <c r="C5588" s="2" t="s">
        <v>11983</v>
      </c>
      <c r="D5588" s="2">
        <v>4740</v>
      </c>
      <c r="E5588" s="7">
        <v>2007</v>
      </c>
      <c r="F5588" s="5" t="s">
        <v>9949</v>
      </c>
      <c r="H5588" s="5" t="s">
        <v>5398</v>
      </c>
      <c r="I5588" s="6" t="s">
        <v>9950</v>
      </c>
      <c r="J5588" s="6" t="s">
        <v>9945</v>
      </c>
      <c r="K5588" s="17">
        <v>7</v>
      </c>
      <c r="L5588" s="17" t="s">
        <v>20076</v>
      </c>
      <c r="M5588" s="9"/>
      <c r="N5588" s="9"/>
      <c r="O5588" s="21"/>
      <c r="Q5588" s="29"/>
      <c r="U5588" s="17"/>
      <c r="V5588" s="2"/>
      <c r="Y5588" t="str">
        <f t="shared" si="356"/>
        <v/>
      </c>
      <c r="AA5588" t="str">
        <f t="shared" si="357"/>
        <v/>
      </c>
      <c r="AC5588" s="7"/>
      <c r="AD5588" t="s">
        <v>9950</v>
      </c>
      <c r="AE5588">
        <f t="shared" si="359"/>
        <v>0</v>
      </c>
      <c r="AG5588" s="2"/>
      <c r="AI5588" s="7"/>
    </row>
    <row r="5589" spans="1:35" ht="11" customHeight="1" outlineLevel="1" x14ac:dyDescent="0.25">
      <c r="A5589" t="s">
        <v>5087</v>
      </c>
      <c r="C5589" s="2" t="s">
        <v>11983</v>
      </c>
      <c r="D5589" s="2" t="s">
        <v>9946</v>
      </c>
      <c r="E5589" s="7">
        <v>2007</v>
      </c>
      <c r="F5589" s="5" t="s">
        <v>9934</v>
      </c>
      <c r="H5589" s="5" t="s">
        <v>5398</v>
      </c>
      <c r="I5589" s="6" t="s">
        <v>9950</v>
      </c>
      <c r="J5589" s="6" t="s">
        <v>9945</v>
      </c>
      <c r="K5589" s="17">
        <v>7</v>
      </c>
      <c r="L5589" s="17" t="s">
        <v>7730</v>
      </c>
      <c r="M5589" s="9">
        <v>1.65</v>
      </c>
      <c r="N5589" s="9"/>
      <c r="O5589" s="21"/>
      <c r="Q5589" s="29"/>
      <c r="U5589" s="17"/>
      <c r="V5589" s="2"/>
      <c r="Y5589" t="str">
        <f t="shared" si="356"/>
        <v/>
      </c>
      <c r="AA5589">
        <f t="shared" si="357"/>
        <v>1</v>
      </c>
      <c r="AC5589" s="7"/>
      <c r="AD5589" t="s">
        <v>9950</v>
      </c>
      <c r="AE5589">
        <f t="shared" si="359"/>
        <v>0</v>
      </c>
      <c r="AG5589" s="2"/>
      <c r="AI5589" s="7"/>
    </row>
    <row r="5590" spans="1:35" ht="11" customHeight="1" outlineLevel="1" x14ac:dyDescent="0.25">
      <c r="A5590" t="s">
        <v>5087</v>
      </c>
      <c r="C5590" s="2" t="s">
        <v>11983</v>
      </c>
      <c r="D5590" s="2">
        <v>4741</v>
      </c>
      <c r="E5590" s="7">
        <v>2007</v>
      </c>
      <c r="F5590" s="5" t="s">
        <v>9952</v>
      </c>
      <c r="H5590" s="5" t="s">
        <v>5398</v>
      </c>
      <c r="I5590" s="6" t="s">
        <v>9950</v>
      </c>
      <c r="J5590" s="6" t="s">
        <v>9945</v>
      </c>
      <c r="K5590" s="17">
        <v>7</v>
      </c>
      <c r="L5590" s="17" t="s">
        <v>20076</v>
      </c>
      <c r="M5590" s="9"/>
      <c r="N5590" s="9"/>
      <c r="O5590" s="21"/>
      <c r="Q5590" s="29"/>
      <c r="U5590" s="17"/>
      <c r="V5590" s="2"/>
      <c r="Y5590" t="str">
        <f t="shared" si="356"/>
        <v/>
      </c>
      <c r="AA5590" t="str">
        <f t="shared" si="357"/>
        <v/>
      </c>
      <c r="AC5590" s="7"/>
      <c r="AD5590" t="s">
        <v>9950</v>
      </c>
      <c r="AE5590">
        <f t="shared" si="359"/>
        <v>0</v>
      </c>
      <c r="AG5590" s="2"/>
      <c r="AI5590" s="7"/>
    </row>
    <row r="5591" spans="1:35" ht="11" customHeight="1" outlineLevel="1" x14ac:dyDescent="0.25">
      <c r="A5591" t="s">
        <v>5087</v>
      </c>
      <c r="C5591" s="2" t="s">
        <v>11983</v>
      </c>
      <c r="D5591" s="2" t="s">
        <v>9951</v>
      </c>
      <c r="E5591" s="7">
        <v>2007</v>
      </c>
      <c r="F5591" s="5" t="s">
        <v>9943</v>
      </c>
      <c r="H5591" s="5" t="s">
        <v>5398</v>
      </c>
      <c r="I5591" s="6" t="s">
        <v>9950</v>
      </c>
      <c r="J5591" s="6" t="s">
        <v>9945</v>
      </c>
      <c r="K5591" s="17">
        <v>7</v>
      </c>
      <c r="L5591" s="17" t="s">
        <v>7730</v>
      </c>
      <c r="M5591" s="9">
        <v>1.65</v>
      </c>
      <c r="N5591" s="9"/>
      <c r="O5591" s="21"/>
      <c r="Q5591" s="29"/>
      <c r="U5591" s="17"/>
      <c r="V5591" s="2"/>
      <c r="Y5591" t="str">
        <f t="shared" ref="Y5591:Y5654" si="360">IF(COUNTIF(F5591,"*fdc*"),1,"")</f>
        <v/>
      </c>
      <c r="AA5591">
        <f t="shared" ref="AA5591:AA5654" si="361">IF(COUNTIF(F5591,"*s/s*"),1,"")</f>
        <v>1</v>
      </c>
      <c r="AC5591" s="7"/>
      <c r="AD5591" t="s">
        <v>9950</v>
      </c>
      <c r="AE5591">
        <f t="shared" si="359"/>
        <v>0</v>
      </c>
      <c r="AG5591" s="2"/>
      <c r="AI5591" s="7"/>
    </row>
    <row r="5592" spans="1:35" ht="11" customHeight="1" outlineLevel="1" x14ac:dyDescent="0.25">
      <c r="A5592" t="s">
        <v>5087</v>
      </c>
      <c r="C5592" s="2" t="s">
        <v>11983</v>
      </c>
      <c r="D5592" s="2">
        <v>4742</v>
      </c>
      <c r="E5592" s="7">
        <v>2007</v>
      </c>
      <c r="F5592" s="5" t="s">
        <v>9952</v>
      </c>
      <c r="H5592" s="5" t="s">
        <v>5398</v>
      </c>
      <c r="I5592" s="6" t="s">
        <v>9950</v>
      </c>
      <c r="J5592" s="6" t="s">
        <v>9945</v>
      </c>
      <c r="K5592" s="17">
        <v>7</v>
      </c>
      <c r="L5592" s="17" t="s">
        <v>20076</v>
      </c>
      <c r="M5592" s="9"/>
      <c r="N5592" s="9"/>
      <c r="O5592" s="21"/>
      <c r="Q5592" s="29"/>
      <c r="U5592" s="17"/>
      <c r="V5592" s="2"/>
      <c r="Y5592" t="str">
        <f t="shared" si="360"/>
        <v/>
      </c>
      <c r="AA5592" t="str">
        <f t="shared" si="361"/>
        <v/>
      </c>
      <c r="AC5592" s="7"/>
      <c r="AD5592" t="s">
        <v>9950</v>
      </c>
      <c r="AE5592">
        <f t="shared" si="359"/>
        <v>0</v>
      </c>
      <c r="AG5592" s="2"/>
      <c r="AI5592" s="7"/>
    </row>
    <row r="5593" spans="1:35" ht="11" customHeight="1" outlineLevel="1" x14ac:dyDescent="0.25">
      <c r="A5593" t="s">
        <v>5087</v>
      </c>
      <c r="C5593" s="2" t="s">
        <v>11983</v>
      </c>
      <c r="D5593" s="2" t="s">
        <v>9953</v>
      </c>
      <c r="E5593" s="7">
        <v>2007</v>
      </c>
      <c r="F5593" s="5" t="s">
        <v>9943</v>
      </c>
      <c r="H5593" s="5" t="s">
        <v>5398</v>
      </c>
      <c r="I5593" s="6" t="s">
        <v>9950</v>
      </c>
      <c r="J5593" s="6" t="s">
        <v>9945</v>
      </c>
      <c r="K5593" s="17">
        <v>7</v>
      </c>
      <c r="L5593" s="17" t="s">
        <v>7730</v>
      </c>
      <c r="M5593" s="9">
        <v>1.65</v>
      </c>
      <c r="N5593" s="9"/>
      <c r="O5593" s="21"/>
      <c r="Q5593" s="29"/>
      <c r="U5593" s="17"/>
      <c r="V5593" s="2"/>
      <c r="Y5593" t="str">
        <f t="shared" si="360"/>
        <v/>
      </c>
      <c r="AA5593">
        <f t="shared" si="361"/>
        <v>1</v>
      </c>
      <c r="AC5593" s="7"/>
      <c r="AD5593" t="s">
        <v>9950</v>
      </c>
      <c r="AE5593">
        <f t="shared" si="359"/>
        <v>0</v>
      </c>
      <c r="AG5593" s="2"/>
      <c r="AI5593" s="7"/>
    </row>
    <row r="5594" spans="1:35" ht="11" customHeight="1" outlineLevel="1" x14ac:dyDescent="0.25">
      <c r="A5594" t="s">
        <v>5087</v>
      </c>
      <c r="C5594" s="2" t="s">
        <v>11983</v>
      </c>
      <c r="D5594" s="2">
        <v>4743</v>
      </c>
      <c r="E5594" s="7">
        <v>2007</v>
      </c>
      <c r="F5594" s="5" t="s">
        <v>9952</v>
      </c>
      <c r="H5594" s="5" t="s">
        <v>5398</v>
      </c>
      <c r="I5594" s="6" t="s">
        <v>9950</v>
      </c>
      <c r="J5594" s="6" t="s">
        <v>9945</v>
      </c>
      <c r="K5594" s="17">
        <v>7</v>
      </c>
      <c r="L5594" s="17" t="s">
        <v>20076</v>
      </c>
      <c r="M5594" s="9"/>
      <c r="N5594" s="9"/>
      <c r="O5594" s="21"/>
      <c r="Q5594" s="29"/>
      <c r="U5594" s="17"/>
      <c r="V5594" s="2"/>
      <c r="Y5594" t="str">
        <f t="shared" si="360"/>
        <v/>
      </c>
      <c r="AA5594" t="str">
        <f t="shared" si="361"/>
        <v/>
      </c>
      <c r="AC5594" s="7"/>
      <c r="AD5594" t="s">
        <v>9950</v>
      </c>
      <c r="AE5594">
        <f t="shared" si="359"/>
        <v>0</v>
      </c>
      <c r="AG5594" s="2"/>
      <c r="AI5594" s="7"/>
    </row>
    <row r="5595" spans="1:35" ht="11" customHeight="1" outlineLevel="1" x14ac:dyDescent="0.25">
      <c r="A5595" t="s">
        <v>5087</v>
      </c>
      <c r="C5595" s="2" t="s">
        <v>11983</v>
      </c>
      <c r="D5595" s="2" t="s">
        <v>9954</v>
      </c>
      <c r="E5595" s="7">
        <v>2007</v>
      </c>
      <c r="F5595" s="5" t="s">
        <v>9943</v>
      </c>
      <c r="H5595" s="5" t="s">
        <v>5398</v>
      </c>
      <c r="I5595" s="6" t="s">
        <v>9950</v>
      </c>
      <c r="J5595" s="6" t="s">
        <v>9945</v>
      </c>
      <c r="K5595" s="17">
        <v>7</v>
      </c>
      <c r="L5595" s="17" t="s">
        <v>7730</v>
      </c>
      <c r="M5595" s="9">
        <v>1.65</v>
      </c>
      <c r="N5595" s="9"/>
      <c r="O5595" s="21"/>
      <c r="Q5595" s="29"/>
      <c r="U5595" s="17"/>
      <c r="V5595" s="2"/>
      <c r="Y5595" t="str">
        <f t="shared" si="360"/>
        <v/>
      </c>
      <c r="AA5595">
        <f t="shared" si="361"/>
        <v>1</v>
      </c>
      <c r="AC5595" s="7"/>
      <c r="AD5595" t="s">
        <v>9950</v>
      </c>
      <c r="AE5595">
        <f t="shared" si="359"/>
        <v>0</v>
      </c>
      <c r="AG5595" s="2"/>
      <c r="AI5595" s="7"/>
    </row>
    <row r="5596" spans="1:35" ht="11" customHeight="1" outlineLevel="1" x14ac:dyDescent="0.25">
      <c r="A5596" t="s">
        <v>5087</v>
      </c>
      <c r="C5596" s="2" t="s">
        <v>11983</v>
      </c>
      <c r="D5596" s="2">
        <v>4762</v>
      </c>
      <c r="E5596" s="7">
        <v>2007</v>
      </c>
      <c r="F5596" s="5" t="s">
        <v>9947</v>
      </c>
      <c r="H5596" s="5" t="s">
        <v>5398</v>
      </c>
      <c r="I5596" s="6" t="s">
        <v>9955</v>
      </c>
      <c r="J5596" s="6" t="s">
        <v>9956</v>
      </c>
      <c r="K5596" s="17">
        <v>7</v>
      </c>
      <c r="L5596" s="17" t="s">
        <v>20076</v>
      </c>
      <c r="M5596" s="9"/>
      <c r="N5596" s="9"/>
      <c r="O5596" s="21"/>
      <c r="Q5596" s="29"/>
      <c r="U5596" s="17"/>
      <c r="V5596" s="2"/>
      <c r="Y5596" t="str">
        <f t="shared" si="360"/>
        <v/>
      </c>
      <c r="AA5596" t="str">
        <f t="shared" si="361"/>
        <v/>
      </c>
      <c r="AC5596" s="7"/>
      <c r="AD5596" t="s">
        <v>9955</v>
      </c>
      <c r="AE5596">
        <f t="shared" si="359"/>
        <v>0</v>
      </c>
      <c r="AG5596" s="2">
        <v>1</v>
      </c>
      <c r="AI5596" s="7"/>
    </row>
    <row r="5597" spans="1:35" ht="11" customHeight="1" outlineLevel="1" x14ac:dyDescent="0.25">
      <c r="A5597" t="s">
        <v>5087</v>
      </c>
      <c r="C5597" s="2" t="s">
        <v>11983</v>
      </c>
      <c r="D5597" s="2">
        <v>4763</v>
      </c>
      <c r="E5597" s="7">
        <v>2007</v>
      </c>
      <c r="F5597" s="5" t="s">
        <v>9948</v>
      </c>
      <c r="H5597" s="5" t="s">
        <v>5398</v>
      </c>
      <c r="I5597" s="6" t="s">
        <v>9955</v>
      </c>
      <c r="J5597" s="6" t="s">
        <v>9956</v>
      </c>
      <c r="K5597" s="17">
        <v>7</v>
      </c>
      <c r="L5597" s="17" t="s">
        <v>20076</v>
      </c>
      <c r="M5597" s="9"/>
      <c r="N5597" s="9"/>
      <c r="O5597" s="21"/>
      <c r="Q5597" s="29"/>
      <c r="U5597" s="17"/>
      <c r="V5597" s="2"/>
      <c r="Y5597" t="str">
        <f t="shared" si="360"/>
        <v/>
      </c>
      <c r="AA5597" t="str">
        <f t="shared" si="361"/>
        <v/>
      </c>
      <c r="AC5597" s="7"/>
      <c r="AD5597" t="s">
        <v>9955</v>
      </c>
      <c r="AE5597">
        <f t="shared" si="359"/>
        <v>0</v>
      </c>
      <c r="AG5597" s="2">
        <v>1</v>
      </c>
      <c r="AI5597" s="7"/>
    </row>
    <row r="5598" spans="1:35" ht="11" customHeight="1" outlineLevel="1" x14ac:dyDescent="0.25">
      <c r="A5598" t="s">
        <v>5087</v>
      </c>
      <c r="C5598" s="2" t="s">
        <v>11983</v>
      </c>
      <c r="D5598" s="2">
        <v>4764</v>
      </c>
      <c r="E5598" s="7">
        <v>2007</v>
      </c>
      <c r="F5598" s="5" t="s">
        <v>9949</v>
      </c>
      <c r="H5598" s="5" t="s">
        <v>5398</v>
      </c>
      <c r="I5598" s="6" t="s">
        <v>9955</v>
      </c>
      <c r="J5598" s="6" t="s">
        <v>9956</v>
      </c>
      <c r="K5598" s="17">
        <v>7</v>
      </c>
      <c r="L5598" s="17" t="s">
        <v>20076</v>
      </c>
      <c r="M5598" s="9"/>
      <c r="N5598" s="9"/>
      <c r="O5598" s="21"/>
      <c r="Q5598" s="29"/>
      <c r="U5598" s="17"/>
      <c r="V5598" s="2"/>
      <c r="Y5598" t="str">
        <f t="shared" si="360"/>
        <v/>
      </c>
      <c r="AA5598" t="str">
        <f t="shared" si="361"/>
        <v/>
      </c>
      <c r="AC5598" s="7"/>
      <c r="AD5598" t="s">
        <v>9955</v>
      </c>
      <c r="AE5598">
        <f t="shared" si="359"/>
        <v>0</v>
      </c>
      <c r="AG5598" s="2">
        <v>1</v>
      </c>
      <c r="AI5598" s="7"/>
    </row>
    <row r="5599" spans="1:35" ht="11" customHeight="1" outlineLevel="1" x14ac:dyDescent="0.25">
      <c r="A5599" t="s">
        <v>5087</v>
      </c>
      <c r="C5599" s="2" t="s">
        <v>11983</v>
      </c>
      <c r="D5599" s="2" t="s">
        <v>9957</v>
      </c>
      <c r="E5599" s="7">
        <v>2007</v>
      </c>
      <c r="F5599" s="5" t="s">
        <v>9934</v>
      </c>
      <c r="H5599" s="5" t="s">
        <v>5398</v>
      </c>
      <c r="I5599" s="6" t="s">
        <v>9955</v>
      </c>
      <c r="J5599" s="6" t="s">
        <v>9956</v>
      </c>
      <c r="K5599" s="17">
        <v>7</v>
      </c>
      <c r="L5599" s="17" t="s">
        <v>7730</v>
      </c>
      <c r="M5599" s="9">
        <v>1.65</v>
      </c>
      <c r="N5599" s="9"/>
      <c r="O5599" s="21"/>
      <c r="Q5599" s="29"/>
      <c r="U5599" s="17"/>
      <c r="V5599" s="2"/>
      <c r="Y5599" t="str">
        <f t="shared" si="360"/>
        <v/>
      </c>
      <c r="AA5599">
        <f t="shared" si="361"/>
        <v>1</v>
      </c>
      <c r="AC5599" s="7"/>
      <c r="AD5599" t="s">
        <v>9955</v>
      </c>
      <c r="AE5599">
        <f t="shared" si="359"/>
        <v>0</v>
      </c>
      <c r="AG5599" s="2">
        <v>1</v>
      </c>
      <c r="AI5599" s="7"/>
    </row>
    <row r="5600" spans="1:35" ht="11" customHeight="1" outlineLevel="1" x14ac:dyDescent="0.25">
      <c r="A5600" t="s">
        <v>5087</v>
      </c>
      <c r="C5600" s="2" t="s">
        <v>11983</v>
      </c>
      <c r="D5600" s="2">
        <v>4765</v>
      </c>
      <c r="E5600" s="7">
        <v>2007</v>
      </c>
      <c r="F5600" s="5" t="s">
        <v>9952</v>
      </c>
      <c r="H5600" s="5" t="s">
        <v>5398</v>
      </c>
      <c r="I5600" s="6" t="s">
        <v>9955</v>
      </c>
      <c r="J5600" s="6" t="s">
        <v>9956</v>
      </c>
      <c r="K5600" s="17">
        <v>7</v>
      </c>
      <c r="L5600" s="17" t="s">
        <v>20076</v>
      </c>
      <c r="M5600" s="9"/>
      <c r="N5600" s="9"/>
      <c r="O5600" s="21"/>
      <c r="Q5600" s="29"/>
      <c r="U5600" s="17"/>
      <c r="V5600" s="2"/>
      <c r="Y5600" t="str">
        <f t="shared" si="360"/>
        <v/>
      </c>
      <c r="AA5600" t="str">
        <f t="shared" si="361"/>
        <v/>
      </c>
      <c r="AC5600" s="7"/>
      <c r="AD5600" t="s">
        <v>9955</v>
      </c>
      <c r="AE5600">
        <f t="shared" si="359"/>
        <v>0</v>
      </c>
      <c r="AG5600" s="2">
        <v>1</v>
      </c>
      <c r="AI5600" s="7"/>
    </row>
    <row r="5601" spans="1:35" ht="11" customHeight="1" outlineLevel="1" x14ac:dyDescent="0.25">
      <c r="A5601" t="s">
        <v>5087</v>
      </c>
      <c r="C5601" s="2" t="s">
        <v>11983</v>
      </c>
      <c r="D5601" s="2" t="s">
        <v>9958</v>
      </c>
      <c r="E5601" s="7">
        <v>2007</v>
      </c>
      <c r="F5601" s="5" t="s">
        <v>9943</v>
      </c>
      <c r="H5601" s="5" t="s">
        <v>5398</v>
      </c>
      <c r="I5601" s="6" t="s">
        <v>9955</v>
      </c>
      <c r="J5601" s="6" t="s">
        <v>9956</v>
      </c>
      <c r="K5601" s="17">
        <v>7</v>
      </c>
      <c r="L5601" s="17" t="s">
        <v>7730</v>
      </c>
      <c r="M5601" s="9">
        <v>1.65</v>
      </c>
      <c r="N5601" s="9"/>
      <c r="O5601" s="21"/>
      <c r="Q5601" s="29"/>
      <c r="U5601" s="17"/>
      <c r="V5601" s="2"/>
      <c r="Y5601" t="str">
        <f t="shared" si="360"/>
        <v/>
      </c>
      <c r="AA5601">
        <f t="shared" si="361"/>
        <v>1</v>
      </c>
      <c r="AC5601" s="7"/>
      <c r="AD5601" t="s">
        <v>9955</v>
      </c>
      <c r="AE5601">
        <f t="shared" si="359"/>
        <v>0</v>
      </c>
      <c r="AG5601" s="2">
        <v>1</v>
      </c>
      <c r="AI5601" s="7"/>
    </row>
    <row r="5602" spans="1:35" ht="11" customHeight="1" outlineLevel="1" x14ac:dyDescent="0.25">
      <c r="A5602" t="s">
        <v>5087</v>
      </c>
      <c r="C5602" s="2" t="s">
        <v>11983</v>
      </c>
      <c r="D5602" s="2">
        <v>4766</v>
      </c>
      <c r="E5602" s="7">
        <v>2007</v>
      </c>
      <c r="F5602" s="5" t="s">
        <v>9952</v>
      </c>
      <c r="H5602" s="5" t="s">
        <v>5398</v>
      </c>
      <c r="I5602" s="6" t="s">
        <v>9955</v>
      </c>
      <c r="J5602" s="6" t="s">
        <v>9956</v>
      </c>
      <c r="K5602" s="17">
        <v>7</v>
      </c>
      <c r="L5602" s="17" t="s">
        <v>20076</v>
      </c>
      <c r="M5602" s="9"/>
      <c r="N5602" s="9"/>
      <c r="O5602" s="21"/>
      <c r="Q5602" s="29"/>
      <c r="U5602" s="17"/>
      <c r="V5602" s="2"/>
      <c r="Y5602" t="str">
        <f t="shared" si="360"/>
        <v/>
      </c>
      <c r="AA5602" t="str">
        <f t="shared" si="361"/>
        <v/>
      </c>
      <c r="AC5602" s="7"/>
      <c r="AD5602" t="s">
        <v>9955</v>
      </c>
      <c r="AE5602">
        <f t="shared" si="359"/>
        <v>0</v>
      </c>
      <c r="AG5602" s="2">
        <v>1</v>
      </c>
      <c r="AI5602" s="7"/>
    </row>
    <row r="5603" spans="1:35" ht="11" customHeight="1" outlineLevel="1" x14ac:dyDescent="0.25">
      <c r="A5603" t="s">
        <v>5087</v>
      </c>
      <c r="C5603" s="2" t="s">
        <v>11983</v>
      </c>
      <c r="D5603" s="2" t="s">
        <v>9959</v>
      </c>
      <c r="E5603" s="7">
        <v>2007</v>
      </c>
      <c r="F5603" s="5" t="s">
        <v>9943</v>
      </c>
      <c r="H5603" s="5" t="s">
        <v>5398</v>
      </c>
      <c r="I5603" s="6" t="s">
        <v>9955</v>
      </c>
      <c r="J5603" s="6" t="s">
        <v>9956</v>
      </c>
      <c r="K5603" s="17">
        <v>7</v>
      </c>
      <c r="L5603" s="17" t="s">
        <v>7730</v>
      </c>
      <c r="M5603" s="9">
        <v>1.65</v>
      </c>
      <c r="N5603" s="9"/>
      <c r="O5603" s="21"/>
      <c r="Q5603" s="29"/>
      <c r="U5603" s="17"/>
      <c r="V5603" s="2"/>
      <c r="Y5603" t="str">
        <f t="shared" si="360"/>
        <v/>
      </c>
      <c r="AA5603">
        <f t="shared" si="361"/>
        <v>1</v>
      </c>
      <c r="AC5603" s="7"/>
      <c r="AD5603" t="s">
        <v>9955</v>
      </c>
      <c r="AE5603">
        <f t="shared" si="359"/>
        <v>0</v>
      </c>
      <c r="AG5603" s="2">
        <v>1</v>
      </c>
      <c r="AI5603" s="7"/>
    </row>
    <row r="5604" spans="1:35" ht="11" customHeight="1" outlineLevel="1" x14ac:dyDescent="0.25">
      <c r="A5604" t="s">
        <v>5087</v>
      </c>
      <c r="C5604" s="2" t="s">
        <v>11983</v>
      </c>
      <c r="D5604" s="2">
        <v>4767</v>
      </c>
      <c r="E5604" s="7">
        <v>2007</v>
      </c>
      <c r="F5604" s="5" t="s">
        <v>9952</v>
      </c>
      <c r="H5604" s="5" t="s">
        <v>5398</v>
      </c>
      <c r="I5604" s="6" t="s">
        <v>9955</v>
      </c>
      <c r="J5604" s="6" t="s">
        <v>9956</v>
      </c>
      <c r="K5604" s="17">
        <v>7</v>
      </c>
      <c r="L5604" s="17" t="s">
        <v>20076</v>
      </c>
      <c r="M5604" s="9"/>
      <c r="N5604" s="9"/>
      <c r="O5604" s="21"/>
      <c r="Q5604" s="29"/>
      <c r="U5604" s="17"/>
      <c r="V5604" s="2"/>
      <c r="Y5604" t="str">
        <f t="shared" si="360"/>
        <v/>
      </c>
      <c r="AA5604" t="str">
        <f t="shared" si="361"/>
        <v/>
      </c>
      <c r="AC5604" s="7"/>
      <c r="AD5604" t="s">
        <v>9955</v>
      </c>
      <c r="AE5604">
        <f t="shared" si="359"/>
        <v>0</v>
      </c>
      <c r="AG5604" s="2">
        <v>1</v>
      </c>
      <c r="AI5604" s="7"/>
    </row>
    <row r="5605" spans="1:35" ht="11" customHeight="1" outlineLevel="1" x14ac:dyDescent="0.25">
      <c r="A5605" t="s">
        <v>5087</v>
      </c>
      <c r="C5605" s="2" t="s">
        <v>11983</v>
      </c>
      <c r="D5605" s="2" t="s">
        <v>9960</v>
      </c>
      <c r="E5605" s="7">
        <v>2007</v>
      </c>
      <c r="F5605" s="5" t="s">
        <v>9943</v>
      </c>
      <c r="H5605" s="5" t="s">
        <v>5398</v>
      </c>
      <c r="I5605" s="6" t="s">
        <v>9955</v>
      </c>
      <c r="J5605" s="6" t="s">
        <v>9956</v>
      </c>
      <c r="K5605" s="17">
        <v>7</v>
      </c>
      <c r="L5605" s="17" t="s">
        <v>7730</v>
      </c>
      <c r="M5605" s="9">
        <v>1.65</v>
      </c>
      <c r="N5605" s="9"/>
      <c r="O5605" s="21"/>
      <c r="Q5605" s="29"/>
      <c r="U5605" s="17"/>
      <c r="V5605" s="2"/>
      <c r="Y5605" t="str">
        <f t="shared" si="360"/>
        <v/>
      </c>
      <c r="AA5605">
        <f t="shared" si="361"/>
        <v>1</v>
      </c>
      <c r="AC5605" s="7"/>
      <c r="AD5605" t="s">
        <v>9955</v>
      </c>
      <c r="AE5605">
        <f t="shared" si="359"/>
        <v>0</v>
      </c>
      <c r="AG5605" s="2">
        <v>1</v>
      </c>
      <c r="AI5605" s="7"/>
    </row>
    <row r="5606" spans="1:35" ht="11" customHeight="1" outlineLevel="1" x14ac:dyDescent="0.25">
      <c r="A5606" t="s">
        <v>5087</v>
      </c>
      <c r="C5606" s="2" t="s">
        <v>11983</v>
      </c>
      <c r="D5606" s="2">
        <v>4905</v>
      </c>
      <c r="E5606" s="7">
        <v>2007</v>
      </c>
      <c r="F5606" s="5" t="s">
        <v>9952</v>
      </c>
      <c r="H5606" s="5" t="s">
        <v>5398</v>
      </c>
      <c r="I5606" s="6" t="s">
        <v>9962</v>
      </c>
      <c r="J5606" s="6" t="s">
        <v>9961</v>
      </c>
      <c r="K5606" s="17">
        <v>1</v>
      </c>
      <c r="L5606" s="17" t="s">
        <v>7730</v>
      </c>
      <c r="M5606" s="9">
        <v>1.65</v>
      </c>
      <c r="N5606" s="9"/>
      <c r="O5606" s="21"/>
      <c r="Q5606" s="29"/>
      <c r="U5606" s="17"/>
      <c r="V5606" s="2"/>
      <c r="Y5606" t="str">
        <f t="shared" si="360"/>
        <v/>
      </c>
      <c r="AA5606" t="str">
        <f t="shared" si="361"/>
        <v/>
      </c>
      <c r="AC5606" s="7"/>
      <c r="AD5606" t="s">
        <v>9962</v>
      </c>
      <c r="AE5606">
        <f t="shared" si="359"/>
        <v>1</v>
      </c>
      <c r="AG5606" s="2"/>
      <c r="AI5606" s="7"/>
    </row>
    <row r="5607" spans="1:35" ht="11" customHeight="1" outlineLevel="1" x14ac:dyDescent="0.25">
      <c r="A5607" t="s">
        <v>5087</v>
      </c>
      <c r="C5607" s="2" t="s">
        <v>11983</v>
      </c>
      <c r="D5607" s="2" t="s">
        <v>9963</v>
      </c>
      <c r="E5607" s="7">
        <v>2007</v>
      </c>
      <c r="F5607" s="5" t="s">
        <v>9943</v>
      </c>
      <c r="H5607" s="5" t="s">
        <v>5398</v>
      </c>
      <c r="I5607" s="6" t="s">
        <v>5399</v>
      </c>
      <c r="J5607" s="6" t="s">
        <v>9961</v>
      </c>
      <c r="K5607" s="17">
        <v>1</v>
      </c>
      <c r="L5607" s="17" t="s">
        <v>7730</v>
      </c>
      <c r="M5607" s="9">
        <v>5.3</v>
      </c>
      <c r="N5607" s="9"/>
      <c r="O5607" s="21"/>
      <c r="Q5607" s="29"/>
      <c r="U5607" s="17"/>
      <c r="V5607" s="2"/>
      <c r="Y5607" t="str">
        <f t="shared" si="360"/>
        <v/>
      </c>
      <c r="AA5607">
        <f t="shared" si="361"/>
        <v>1</v>
      </c>
      <c r="AC5607" s="7"/>
      <c r="AD5607" t="s">
        <v>5399</v>
      </c>
      <c r="AE5607">
        <f t="shared" si="359"/>
        <v>1</v>
      </c>
      <c r="AG5607" s="2"/>
      <c r="AI5607" s="7"/>
    </row>
    <row r="5608" spans="1:35" ht="11" customHeight="1" outlineLevel="1" x14ac:dyDescent="0.25">
      <c r="A5608" t="s">
        <v>5087</v>
      </c>
      <c r="C5608" s="2" t="s">
        <v>11983</v>
      </c>
      <c r="D5608" s="2" t="s">
        <v>9965</v>
      </c>
      <c r="E5608" s="7">
        <v>2008</v>
      </c>
      <c r="F5608" s="5" t="s">
        <v>9966</v>
      </c>
      <c r="H5608" s="5" t="s">
        <v>5398</v>
      </c>
      <c r="I5608" s="6" t="s">
        <v>7554</v>
      </c>
      <c r="J5608" s="6" t="s">
        <v>9964</v>
      </c>
      <c r="K5608" s="17">
        <v>7</v>
      </c>
      <c r="L5608" s="17" t="s">
        <v>7730</v>
      </c>
      <c r="M5608" s="9">
        <v>1.65</v>
      </c>
      <c r="N5608" s="9"/>
      <c r="O5608" s="21"/>
      <c r="Q5608" s="29"/>
      <c r="U5608" s="17"/>
      <c r="V5608" s="2"/>
      <c r="Y5608" t="str">
        <f t="shared" si="360"/>
        <v/>
      </c>
      <c r="AA5608">
        <f t="shared" si="361"/>
        <v>1</v>
      </c>
      <c r="AC5608" s="7"/>
      <c r="AD5608" t="s">
        <v>7554</v>
      </c>
      <c r="AE5608">
        <f t="shared" si="359"/>
        <v>0</v>
      </c>
      <c r="AG5608" s="2"/>
      <c r="AI5608" s="7"/>
    </row>
    <row r="5609" spans="1:35" ht="11" customHeight="1" outlineLevel="1" x14ac:dyDescent="0.25">
      <c r="A5609" t="s">
        <v>5087</v>
      </c>
      <c r="C5609" s="2" t="s">
        <v>11983</v>
      </c>
      <c r="D5609" s="2">
        <v>6355</v>
      </c>
      <c r="E5609" s="7">
        <v>2008</v>
      </c>
      <c r="F5609" s="8" t="s">
        <v>9943</v>
      </c>
      <c r="H5609" s="5" t="s">
        <v>5398</v>
      </c>
      <c r="I5609" s="6" t="s">
        <v>7554</v>
      </c>
      <c r="J5609" s="6" t="s">
        <v>9964</v>
      </c>
      <c r="K5609" s="17">
        <v>7</v>
      </c>
      <c r="L5609" s="17" t="s">
        <v>7730</v>
      </c>
      <c r="M5609" s="9">
        <v>1.65</v>
      </c>
      <c r="N5609" s="9"/>
      <c r="O5609" s="21"/>
      <c r="Q5609" s="29"/>
      <c r="U5609" s="17"/>
      <c r="V5609" s="2"/>
      <c r="Y5609" t="str">
        <f t="shared" si="360"/>
        <v/>
      </c>
      <c r="AA5609">
        <f t="shared" si="361"/>
        <v>1</v>
      </c>
      <c r="AC5609" s="7"/>
      <c r="AD5609" t="s">
        <v>7554</v>
      </c>
      <c r="AE5609">
        <f t="shared" si="359"/>
        <v>0</v>
      </c>
      <c r="AG5609" s="2"/>
      <c r="AI5609" s="7"/>
    </row>
    <row r="5610" spans="1:35" ht="11" customHeight="1" outlineLevel="1" x14ac:dyDescent="0.25">
      <c r="A5610" t="s">
        <v>5087</v>
      </c>
      <c r="C5610" s="2" t="s">
        <v>11983</v>
      </c>
      <c r="D5610" s="2">
        <v>6355</v>
      </c>
      <c r="E5610" s="7">
        <v>2008</v>
      </c>
      <c r="F5610" s="8" t="s">
        <v>9943</v>
      </c>
      <c r="H5610" s="5" t="s">
        <v>5398</v>
      </c>
      <c r="I5610" s="6" t="s">
        <v>7554</v>
      </c>
      <c r="J5610" s="6" t="s">
        <v>9964</v>
      </c>
      <c r="K5610" s="17">
        <v>7</v>
      </c>
      <c r="L5610" s="17" t="s">
        <v>7730</v>
      </c>
      <c r="M5610" s="9">
        <v>1.65</v>
      </c>
      <c r="N5610" s="9"/>
      <c r="O5610" s="21"/>
      <c r="Q5610" s="29"/>
      <c r="U5610" s="17"/>
      <c r="V5610" s="2"/>
      <c r="Y5610" t="str">
        <f t="shared" si="360"/>
        <v/>
      </c>
      <c r="AA5610">
        <f t="shared" si="361"/>
        <v>1</v>
      </c>
      <c r="AC5610" s="7"/>
      <c r="AD5610" t="s">
        <v>7554</v>
      </c>
      <c r="AE5610">
        <f t="shared" si="359"/>
        <v>0</v>
      </c>
      <c r="AG5610" s="2"/>
      <c r="AI5610" s="7"/>
    </row>
    <row r="5611" spans="1:35" ht="11" customHeight="1" outlineLevel="1" x14ac:dyDescent="0.25">
      <c r="A5611" t="s">
        <v>5087</v>
      </c>
      <c r="C5611" s="2" t="s">
        <v>11983</v>
      </c>
      <c r="D5611" s="2">
        <v>6962</v>
      </c>
      <c r="E5611" s="7">
        <v>2009</v>
      </c>
      <c r="F5611" s="5" t="s">
        <v>9971</v>
      </c>
      <c r="H5611" s="5" t="s">
        <v>5398</v>
      </c>
      <c r="I5611" s="6" t="s">
        <v>9970</v>
      </c>
      <c r="J5611" s="6" t="s">
        <v>9967</v>
      </c>
      <c r="K5611" s="17">
        <v>1</v>
      </c>
      <c r="L5611" s="17" t="s">
        <v>20076</v>
      </c>
      <c r="M5611" s="9"/>
      <c r="N5611" s="9"/>
      <c r="O5611" s="21"/>
      <c r="Q5611" s="29"/>
      <c r="U5611" s="17"/>
      <c r="V5611" s="2"/>
      <c r="Y5611" t="str">
        <f t="shared" si="360"/>
        <v/>
      </c>
      <c r="AA5611" t="str">
        <f t="shared" si="361"/>
        <v/>
      </c>
      <c r="AC5611" s="7"/>
      <c r="AD5611" t="s">
        <v>9970</v>
      </c>
      <c r="AE5611">
        <f t="shared" si="359"/>
        <v>1</v>
      </c>
      <c r="AG5611" s="2"/>
      <c r="AI5611" s="7"/>
    </row>
    <row r="5612" spans="1:35" ht="11" customHeight="1" outlineLevel="1" x14ac:dyDescent="0.25">
      <c r="A5612" t="s">
        <v>5087</v>
      </c>
      <c r="C5612" s="2" t="s">
        <v>11983</v>
      </c>
      <c r="D5612" s="2" t="s">
        <v>9969</v>
      </c>
      <c r="E5612" s="7">
        <v>2009</v>
      </c>
      <c r="F5612" s="5" t="s">
        <v>9968</v>
      </c>
      <c r="H5612" s="5" t="s">
        <v>5398</v>
      </c>
      <c r="I5612" s="6" t="s">
        <v>4361</v>
      </c>
      <c r="J5612" s="6" t="s">
        <v>9967</v>
      </c>
      <c r="K5612" s="17">
        <v>1</v>
      </c>
      <c r="L5612" s="17" t="s">
        <v>7730</v>
      </c>
      <c r="M5612" s="9">
        <v>4</v>
      </c>
      <c r="N5612" s="9"/>
      <c r="O5612" s="21"/>
      <c r="Q5612" s="29"/>
      <c r="U5612" s="17"/>
      <c r="V5612" s="2"/>
      <c r="Y5612" t="str">
        <f t="shared" si="360"/>
        <v/>
      </c>
      <c r="AA5612">
        <f t="shared" si="361"/>
        <v>1</v>
      </c>
      <c r="AC5612" s="7"/>
      <c r="AD5612" t="s">
        <v>4361</v>
      </c>
      <c r="AE5612">
        <f t="shared" si="359"/>
        <v>1</v>
      </c>
      <c r="AG5612" s="2"/>
      <c r="AI5612" s="7"/>
    </row>
    <row r="5613" spans="1:35" ht="11" customHeight="1" outlineLevel="1" x14ac:dyDescent="0.25">
      <c r="A5613" t="s">
        <v>5087</v>
      </c>
      <c r="C5613" s="2" t="s">
        <v>11983</v>
      </c>
      <c r="D5613" s="2">
        <v>7219</v>
      </c>
      <c r="E5613" s="7">
        <v>2009</v>
      </c>
      <c r="F5613" s="5" t="s">
        <v>9973</v>
      </c>
      <c r="H5613" s="5" t="s">
        <v>5398</v>
      </c>
      <c r="I5613" s="6" t="s">
        <v>2352</v>
      </c>
      <c r="J5613" s="6" t="s">
        <v>9972</v>
      </c>
      <c r="K5613" s="17">
        <v>1</v>
      </c>
      <c r="L5613" s="17" t="s">
        <v>7732</v>
      </c>
      <c r="M5613" s="9"/>
      <c r="N5613" s="9"/>
      <c r="O5613" s="21"/>
      <c r="Q5613" s="29"/>
      <c r="U5613" s="17"/>
      <c r="V5613" s="2"/>
      <c r="Y5613" t="str">
        <f t="shared" si="360"/>
        <v/>
      </c>
      <c r="AA5613">
        <f t="shared" si="361"/>
        <v>1</v>
      </c>
      <c r="AC5613" s="7"/>
      <c r="AD5613" t="s">
        <v>2352</v>
      </c>
      <c r="AE5613">
        <f t="shared" ref="AE5613:AE5647" si="362">COUNTIF(I5613,"*Fuji*")</f>
        <v>0</v>
      </c>
      <c r="AG5613" s="2">
        <v>1</v>
      </c>
      <c r="AI5613" s="7"/>
    </row>
    <row r="5614" spans="1:35" ht="11" customHeight="1" outlineLevel="1" x14ac:dyDescent="0.25">
      <c r="A5614" t="s">
        <v>5087</v>
      </c>
      <c r="C5614" s="2" t="s">
        <v>11983</v>
      </c>
      <c r="D5614" s="2">
        <v>8500</v>
      </c>
      <c r="E5614" s="7">
        <v>2011</v>
      </c>
      <c r="F5614" s="5" t="s">
        <v>9975</v>
      </c>
      <c r="H5614" s="5" t="s">
        <v>5398</v>
      </c>
      <c r="I5614" s="6" t="s">
        <v>4361</v>
      </c>
      <c r="J5614" s="6" t="s">
        <v>9974</v>
      </c>
      <c r="K5614" s="17">
        <v>1</v>
      </c>
      <c r="L5614" s="17" t="s">
        <v>7730</v>
      </c>
      <c r="M5614" s="9">
        <v>8</v>
      </c>
      <c r="N5614" s="9"/>
      <c r="O5614" s="21"/>
      <c r="Q5614" s="29"/>
      <c r="T5614">
        <v>1</v>
      </c>
      <c r="U5614" s="17"/>
      <c r="V5614" s="2"/>
      <c r="Y5614" t="str">
        <f t="shared" si="360"/>
        <v/>
      </c>
      <c r="AA5614">
        <f t="shared" si="361"/>
        <v>1</v>
      </c>
      <c r="AC5614" s="7"/>
      <c r="AD5614" t="s">
        <v>4361</v>
      </c>
      <c r="AE5614">
        <f t="shared" si="362"/>
        <v>1</v>
      </c>
      <c r="AG5614" s="2"/>
      <c r="AI5614" s="7"/>
    </row>
    <row r="5615" spans="1:35" ht="11" customHeight="1" outlineLevel="1" x14ac:dyDescent="0.25">
      <c r="A5615" t="s">
        <v>5087</v>
      </c>
      <c r="C5615" s="2" t="s">
        <v>11983</v>
      </c>
      <c r="D5615" s="2">
        <v>8507</v>
      </c>
      <c r="E5615" s="7">
        <v>2011</v>
      </c>
      <c r="F5615" s="5" t="s">
        <v>9975</v>
      </c>
      <c r="H5615" s="5" t="s">
        <v>5398</v>
      </c>
      <c r="I5615" s="6" t="s">
        <v>4361</v>
      </c>
      <c r="J5615" s="6" t="s">
        <v>9976</v>
      </c>
      <c r="K5615" s="17">
        <v>1</v>
      </c>
      <c r="L5615" s="17" t="s">
        <v>7730</v>
      </c>
      <c r="M5615" s="9">
        <v>2.5</v>
      </c>
      <c r="N5615" s="9"/>
      <c r="O5615" s="21"/>
      <c r="Q5615" s="29"/>
      <c r="U5615" s="17"/>
      <c r="V5615" s="2"/>
      <c r="Y5615" t="str">
        <f t="shared" si="360"/>
        <v/>
      </c>
      <c r="AA5615">
        <f t="shared" si="361"/>
        <v>1</v>
      </c>
      <c r="AC5615" s="7"/>
      <c r="AD5615" t="s">
        <v>4361</v>
      </c>
      <c r="AE5615">
        <f t="shared" si="362"/>
        <v>1</v>
      </c>
      <c r="AG5615" s="2"/>
      <c r="AI5615" s="7"/>
    </row>
    <row r="5616" spans="1:35" ht="11" customHeight="1" outlineLevel="1" x14ac:dyDescent="0.25">
      <c r="A5616" t="s">
        <v>5087</v>
      </c>
      <c r="C5616" s="2" t="s">
        <v>11983</v>
      </c>
      <c r="D5616" s="2">
        <v>8634</v>
      </c>
      <c r="E5616" s="7">
        <v>2011</v>
      </c>
      <c r="F5616" s="5" t="s">
        <v>9948</v>
      </c>
      <c r="H5616" s="5" t="s">
        <v>5398</v>
      </c>
      <c r="I5616" s="6" t="s">
        <v>9223</v>
      </c>
      <c r="J5616" s="6" t="s">
        <v>7554</v>
      </c>
      <c r="K5616" s="17">
        <v>7</v>
      </c>
      <c r="L5616" s="17" t="s">
        <v>20076</v>
      </c>
      <c r="M5616" s="9"/>
      <c r="N5616" s="9"/>
      <c r="O5616" s="21"/>
      <c r="Q5616" s="29"/>
      <c r="U5616" s="17"/>
      <c r="V5616" s="2"/>
      <c r="Y5616" t="str">
        <f t="shared" si="360"/>
        <v/>
      </c>
      <c r="AA5616" t="str">
        <f t="shared" si="361"/>
        <v/>
      </c>
      <c r="AC5616" s="7"/>
      <c r="AD5616" t="s">
        <v>9223</v>
      </c>
      <c r="AE5616">
        <f t="shared" si="362"/>
        <v>0</v>
      </c>
      <c r="AG5616" s="2"/>
      <c r="AI5616" s="7"/>
    </row>
    <row r="5617" spans="1:35" ht="11" customHeight="1" outlineLevel="1" x14ac:dyDescent="0.25">
      <c r="A5617" t="s">
        <v>5087</v>
      </c>
      <c r="C5617" s="2" t="s">
        <v>11983</v>
      </c>
      <c r="D5617" s="2">
        <v>8635</v>
      </c>
      <c r="E5617" s="7">
        <v>2011</v>
      </c>
      <c r="F5617" s="5" t="s">
        <v>9948</v>
      </c>
      <c r="H5617" s="5" t="s">
        <v>5398</v>
      </c>
      <c r="I5617" s="6" t="s">
        <v>9223</v>
      </c>
      <c r="J5617" s="6" t="s">
        <v>7554</v>
      </c>
      <c r="K5617" s="17">
        <v>7</v>
      </c>
      <c r="L5617" s="17" t="s">
        <v>20076</v>
      </c>
      <c r="M5617" s="9"/>
      <c r="N5617" s="9"/>
      <c r="O5617" s="21"/>
      <c r="Q5617" s="29"/>
      <c r="U5617" s="17"/>
      <c r="V5617" s="2"/>
      <c r="Y5617" t="str">
        <f t="shared" si="360"/>
        <v/>
      </c>
      <c r="AA5617" t="str">
        <f t="shared" si="361"/>
        <v/>
      </c>
      <c r="AC5617" s="7"/>
      <c r="AD5617" t="s">
        <v>9223</v>
      </c>
      <c r="AE5617">
        <f t="shared" si="362"/>
        <v>0</v>
      </c>
      <c r="AG5617" s="2"/>
      <c r="AI5617" s="7"/>
    </row>
    <row r="5618" spans="1:35" ht="11" customHeight="1" outlineLevel="1" x14ac:dyDescent="0.25">
      <c r="A5618" t="s">
        <v>5087</v>
      </c>
      <c r="C5618" s="2" t="s">
        <v>11983</v>
      </c>
      <c r="D5618" s="2">
        <v>8636</v>
      </c>
      <c r="E5618" s="7">
        <v>2011</v>
      </c>
      <c r="F5618" s="5" t="s">
        <v>9948</v>
      </c>
      <c r="H5618" s="5" t="s">
        <v>5398</v>
      </c>
      <c r="I5618" s="6" t="s">
        <v>9223</v>
      </c>
      <c r="J5618" s="6" t="s">
        <v>7554</v>
      </c>
      <c r="K5618" s="17">
        <v>7</v>
      </c>
      <c r="L5618" s="17" t="s">
        <v>20076</v>
      </c>
      <c r="M5618" s="9"/>
      <c r="N5618" s="9"/>
      <c r="O5618" s="21"/>
      <c r="Q5618" s="29"/>
      <c r="U5618" s="17"/>
      <c r="V5618" s="2"/>
      <c r="Y5618" t="str">
        <f t="shared" si="360"/>
        <v/>
      </c>
      <c r="AA5618" t="str">
        <f t="shared" si="361"/>
        <v/>
      </c>
      <c r="AC5618" s="7"/>
      <c r="AD5618" t="s">
        <v>9223</v>
      </c>
      <c r="AE5618">
        <f t="shared" si="362"/>
        <v>0</v>
      </c>
      <c r="AG5618" s="2"/>
      <c r="AI5618" s="7"/>
    </row>
    <row r="5619" spans="1:35" ht="11" customHeight="1" outlineLevel="1" x14ac:dyDescent="0.25">
      <c r="A5619" t="s">
        <v>5087</v>
      </c>
      <c r="C5619" s="2" t="s">
        <v>11983</v>
      </c>
      <c r="D5619" s="2">
        <v>8637</v>
      </c>
      <c r="E5619" s="7">
        <v>2011</v>
      </c>
      <c r="F5619" s="5" t="s">
        <v>9948</v>
      </c>
      <c r="H5619" s="5" t="s">
        <v>5398</v>
      </c>
      <c r="I5619" s="6" t="s">
        <v>9223</v>
      </c>
      <c r="J5619" s="6" t="s">
        <v>7554</v>
      </c>
      <c r="K5619" s="17">
        <v>7</v>
      </c>
      <c r="L5619" s="17" t="s">
        <v>20076</v>
      </c>
      <c r="M5619" s="9"/>
      <c r="N5619" s="9"/>
      <c r="O5619" s="21"/>
      <c r="Q5619" s="29"/>
      <c r="U5619" s="17"/>
      <c r="V5619" s="2"/>
      <c r="Y5619" t="str">
        <f t="shared" si="360"/>
        <v/>
      </c>
      <c r="AA5619" t="str">
        <f t="shared" si="361"/>
        <v/>
      </c>
      <c r="AC5619" s="7"/>
      <c r="AD5619" t="s">
        <v>9223</v>
      </c>
      <c r="AE5619">
        <f t="shared" si="362"/>
        <v>0</v>
      </c>
      <c r="AG5619" s="2"/>
      <c r="AI5619" s="7"/>
    </row>
    <row r="5620" spans="1:35" ht="11" customHeight="1" outlineLevel="1" x14ac:dyDescent="0.25">
      <c r="A5620" t="s">
        <v>5087</v>
      </c>
      <c r="C5620" s="2" t="s">
        <v>11983</v>
      </c>
      <c r="D5620" s="2">
        <v>8638</v>
      </c>
      <c r="E5620" s="7">
        <v>2011</v>
      </c>
      <c r="F5620" s="5" t="s">
        <v>9948</v>
      </c>
      <c r="H5620" s="5" t="s">
        <v>5398</v>
      </c>
      <c r="I5620" s="6" t="s">
        <v>9223</v>
      </c>
      <c r="J5620" s="6" t="s">
        <v>7554</v>
      </c>
      <c r="K5620" s="17">
        <v>7</v>
      </c>
      <c r="L5620" s="17" t="s">
        <v>20076</v>
      </c>
      <c r="M5620" s="9"/>
      <c r="N5620" s="9"/>
      <c r="O5620" s="21"/>
      <c r="Q5620" s="29"/>
      <c r="U5620" s="17"/>
      <c r="V5620" s="2"/>
      <c r="Y5620" t="str">
        <f t="shared" si="360"/>
        <v/>
      </c>
      <c r="AA5620" t="str">
        <f t="shared" si="361"/>
        <v/>
      </c>
      <c r="AC5620" s="7"/>
      <c r="AD5620" t="s">
        <v>9223</v>
      </c>
      <c r="AE5620">
        <f t="shared" si="362"/>
        <v>0</v>
      </c>
      <c r="AG5620" s="2"/>
      <c r="AI5620" s="7"/>
    </row>
    <row r="5621" spans="1:35" ht="11" customHeight="1" outlineLevel="1" x14ac:dyDescent="0.25">
      <c r="A5621" t="s">
        <v>5087</v>
      </c>
      <c r="C5621" s="2" t="s">
        <v>11983</v>
      </c>
      <c r="D5621" s="2" t="s">
        <v>9977</v>
      </c>
      <c r="E5621" s="7">
        <v>2011</v>
      </c>
      <c r="F5621" s="5" t="s">
        <v>9978</v>
      </c>
      <c r="H5621" s="5" t="s">
        <v>5398</v>
      </c>
      <c r="I5621" s="6" t="s">
        <v>9223</v>
      </c>
      <c r="J5621" s="6" t="s">
        <v>7554</v>
      </c>
      <c r="K5621" s="17">
        <v>7</v>
      </c>
      <c r="L5621" s="17" t="s">
        <v>7730</v>
      </c>
      <c r="M5621" s="9">
        <v>2.5</v>
      </c>
      <c r="N5621" s="9"/>
      <c r="O5621" s="21"/>
      <c r="Q5621" s="29"/>
      <c r="U5621" s="17"/>
      <c r="V5621" s="2"/>
      <c r="Y5621" t="str">
        <f t="shared" si="360"/>
        <v/>
      </c>
      <c r="AA5621" t="str">
        <f t="shared" si="361"/>
        <v/>
      </c>
      <c r="AC5621" s="7"/>
      <c r="AD5621" t="s">
        <v>9223</v>
      </c>
      <c r="AE5621">
        <f t="shared" si="362"/>
        <v>0</v>
      </c>
      <c r="AG5621" s="2"/>
      <c r="AI5621" s="7"/>
    </row>
    <row r="5622" spans="1:35" ht="11" customHeight="1" outlineLevel="1" x14ac:dyDescent="0.25">
      <c r="A5622" t="s">
        <v>5087</v>
      </c>
      <c r="C5622" s="2" t="s">
        <v>11983</v>
      </c>
      <c r="D5622" s="2">
        <v>8639</v>
      </c>
      <c r="E5622" s="7">
        <v>2011</v>
      </c>
      <c r="F5622" s="5" t="s">
        <v>9933</v>
      </c>
      <c r="H5622" s="5" t="s">
        <v>5398</v>
      </c>
      <c r="I5622" s="6" t="s">
        <v>9223</v>
      </c>
      <c r="J5622" s="6" t="s">
        <v>7554</v>
      </c>
      <c r="K5622" s="17">
        <v>7</v>
      </c>
      <c r="L5622" s="17" t="s">
        <v>20076</v>
      </c>
      <c r="M5622" s="9"/>
      <c r="N5622" s="9"/>
      <c r="O5622" s="21"/>
      <c r="Q5622" s="29"/>
      <c r="U5622" s="17"/>
      <c r="V5622" s="2"/>
      <c r="Y5622" t="str">
        <f t="shared" si="360"/>
        <v/>
      </c>
      <c r="AA5622" t="str">
        <f t="shared" si="361"/>
        <v/>
      </c>
      <c r="AC5622" s="7"/>
      <c r="AD5622" t="s">
        <v>9223</v>
      </c>
      <c r="AE5622">
        <f t="shared" si="362"/>
        <v>0</v>
      </c>
      <c r="AG5622" s="2"/>
      <c r="AI5622" s="7"/>
    </row>
    <row r="5623" spans="1:35" ht="11" customHeight="1" outlineLevel="1" x14ac:dyDescent="0.25">
      <c r="A5623" t="s">
        <v>5087</v>
      </c>
      <c r="C5623" s="2" t="s">
        <v>11983</v>
      </c>
      <c r="D5623" s="2">
        <v>8640</v>
      </c>
      <c r="E5623" s="7">
        <v>2011</v>
      </c>
      <c r="F5623" s="5" t="s">
        <v>9949</v>
      </c>
      <c r="H5623" s="5" t="s">
        <v>5398</v>
      </c>
      <c r="I5623" s="6" t="s">
        <v>9223</v>
      </c>
      <c r="J5623" s="6" t="s">
        <v>7554</v>
      </c>
      <c r="K5623" s="17">
        <v>7</v>
      </c>
      <c r="L5623" s="17" t="s">
        <v>20076</v>
      </c>
      <c r="M5623" s="9"/>
      <c r="N5623" s="9"/>
      <c r="O5623" s="21"/>
      <c r="Q5623" s="29"/>
      <c r="U5623" s="17"/>
      <c r="V5623" s="2"/>
      <c r="Y5623" t="str">
        <f t="shared" si="360"/>
        <v/>
      </c>
      <c r="AA5623" t="str">
        <f t="shared" si="361"/>
        <v/>
      </c>
      <c r="AC5623" s="7"/>
      <c r="AD5623" t="s">
        <v>9223</v>
      </c>
      <c r="AE5623">
        <f t="shared" si="362"/>
        <v>0</v>
      </c>
      <c r="AG5623" s="2"/>
      <c r="AI5623" s="7"/>
    </row>
    <row r="5624" spans="1:35" ht="11" customHeight="1" outlineLevel="1" x14ac:dyDescent="0.25">
      <c r="A5624" t="s">
        <v>5087</v>
      </c>
      <c r="C5624" s="2" t="s">
        <v>11983</v>
      </c>
      <c r="D5624" s="2">
        <v>8641</v>
      </c>
      <c r="E5624" s="7">
        <v>2011</v>
      </c>
      <c r="F5624" s="5" t="s">
        <v>9952</v>
      </c>
      <c r="H5624" s="5" t="s">
        <v>5398</v>
      </c>
      <c r="I5624" s="6" t="s">
        <v>9223</v>
      </c>
      <c r="J5624" s="6" t="s">
        <v>7554</v>
      </c>
      <c r="K5624" s="17">
        <v>7</v>
      </c>
      <c r="L5624" s="17" t="s">
        <v>20076</v>
      </c>
      <c r="M5624" s="9"/>
      <c r="N5624" s="9"/>
      <c r="O5624" s="21"/>
      <c r="Q5624" s="29"/>
      <c r="U5624" s="17"/>
      <c r="V5624" s="2"/>
      <c r="Y5624" t="str">
        <f t="shared" si="360"/>
        <v/>
      </c>
      <c r="AA5624" t="str">
        <f t="shared" si="361"/>
        <v/>
      </c>
      <c r="AC5624" s="7"/>
      <c r="AD5624" t="s">
        <v>9223</v>
      </c>
      <c r="AE5624">
        <f t="shared" si="362"/>
        <v>0</v>
      </c>
      <c r="AG5624" s="2"/>
      <c r="AI5624" s="7"/>
    </row>
    <row r="5625" spans="1:35" ht="11" customHeight="1" outlineLevel="1" x14ac:dyDescent="0.25">
      <c r="A5625" t="s">
        <v>5087</v>
      </c>
      <c r="C5625" s="2" t="s">
        <v>11983</v>
      </c>
      <c r="D5625" s="2" t="s">
        <v>9979</v>
      </c>
      <c r="E5625" s="7">
        <v>2011</v>
      </c>
      <c r="F5625" s="5" t="s">
        <v>9934</v>
      </c>
      <c r="H5625" s="5" t="s">
        <v>5398</v>
      </c>
      <c r="I5625" s="6" t="s">
        <v>9223</v>
      </c>
      <c r="J5625" s="6" t="s">
        <v>7554</v>
      </c>
      <c r="K5625" s="17">
        <v>7</v>
      </c>
      <c r="L5625" s="17" t="s">
        <v>7730</v>
      </c>
      <c r="M5625" s="9">
        <v>2.5</v>
      </c>
      <c r="N5625" s="9"/>
      <c r="O5625" s="21"/>
      <c r="Q5625" s="29"/>
      <c r="U5625" s="17"/>
      <c r="V5625" s="2"/>
      <c r="Y5625" t="str">
        <f t="shared" si="360"/>
        <v/>
      </c>
      <c r="AA5625">
        <f t="shared" si="361"/>
        <v>1</v>
      </c>
      <c r="AC5625" s="7"/>
      <c r="AD5625" t="s">
        <v>9223</v>
      </c>
      <c r="AE5625">
        <f t="shared" si="362"/>
        <v>0</v>
      </c>
      <c r="AG5625" s="2"/>
      <c r="AI5625" s="7"/>
    </row>
    <row r="5626" spans="1:35" ht="11" customHeight="1" outlineLevel="1" x14ac:dyDescent="0.25">
      <c r="A5626" t="s">
        <v>5087</v>
      </c>
      <c r="C5626" s="2" t="s">
        <v>11983</v>
      </c>
      <c r="D5626" s="2">
        <v>8730</v>
      </c>
      <c r="E5626" s="7">
        <v>2011</v>
      </c>
      <c r="F5626" s="5" t="s">
        <v>9948</v>
      </c>
      <c r="H5626" s="5" t="s">
        <v>5398</v>
      </c>
      <c r="I5626" s="6" t="s">
        <v>9223</v>
      </c>
      <c r="J5626" s="6" t="s">
        <v>7554</v>
      </c>
      <c r="K5626" s="17">
        <v>7</v>
      </c>
      <c r="L5626" s="17" t="s">
        <v>20076</v>
      </c>
      <c r="M5626" s="9"/>
      <c r="N5626" s="9"/>
      <c r="O5626" s="21"/>
      <c r="Q5626" s="29"/>
      <c r="U5626" s="17"/>
      <c r="V5626" s="2"/>
      <c r="Y5626" t="str">
        <f t="shared" si="360"/>
        <v/>
      </c>
      <c r="AA5626" t="str">
        <f t="shared" si="361"/>
        <v/>
      </c>
      <c r="AC5626" s="7"/>
      <c r="AD5626" t="s">
        <v>9223</v>
      </c>
      <c r="AE5626">
        <f t="shared" si="362"/>
        <v>0</v>
      </c>
      <c r="AG5626" s="2"/>
      <c r="AI5626" s="7"/>
    </row>
    <row r="5627" spans="1:35" ht="11" customHeight="1" outlineLevel="1" x14ac:dyDescent="0.25">
      <c r="A5627" t="s">
        <v>5087</v>
      </c>
      <c r="C5627" s="2" t="s">
        <v>11983</v>
      </c>
      <c r="D5627" s="2">
        <v>8731</v>
      </c>
      <c r="E5627" s="7">
        <v>2011</v>
      </c>
      <c r="F5627" s="5" t="s">
        <v>9948</v>
      </c>
      <c r="H5627" s="5" t="s">
        <v>5398</v>
      </c>
      <c r="I5627" s="6" t="s">
        <v>9223</v>
      </c>
      <c r="J5627" s="6" t="s">
        <v>7554</v>
      </c>
      <c r="K5627" s="17">
        <v>7</v>
      </c>
      <c r="L5627" s="17" t="s">
        <v>20076</v>
      </c>
      <c r="M5627" s="9"/>
      <c r="N5627" s="9"/>
      <c r="O5627" s="21"/>
      <c r="Q5627" s="29"/>
      <c r="U5627" s="17"/>
      <c r="V5627" s="2"/>
      <c r="Y5627" t="str">
        <f t="shared" si="360"/>
        <v/>
      </c>
      <c r="AA5627" t="str">
        <f t="shared" si="361"/>
        <v/>
      </c>
      <c r="AC5627" s="7"/>
      <c r="AD5627" t="s">
        <v>9223</v>
      </c>
      <c r="AE5627">
        <f t="shared" si="362"/>
        <v>0</v>
      </c>
      <c r="AG5627" s="2"/>
      <c r="AI5627" s="7"/>
    </row>
    <row r="5628" spans="1:35" ht="11" customHeight="1" outlineLevel="1" x14ac:dyDescent="0.25">
      <c r="A5628" t="s">
        <v>5087</v>
      </c>
      <c r="C5628" s="2" t="s">
        <v>11983</v>
      </c>
      <c r="D5628" s="2">
        <v>8732</v>
      </c>
      <c r="E5628" s="7">
        <v>2011</v>
      </c>
      <c r="F5628" s="5" t="s">
        <v>9948</v>
      </c>
      <c r="H5628" s="5" t="s">
        <v>5398</v>
      </c>
      <c r="I5628" s="6" t="s">
        <v>9223</v>
      </c>
      <c r="J5628" s="6" t="s">
        <v>7554</v>
      </c>
      <c r="K5628" s="17">
        <v>7</v>
      </c>
      <c r="L5628" s="17" t="s">
        <v>20076</v>
      </c>
      <c r="M5628" s="9"/>
      <c r="N5628" s="9"/>
      <c r="O5628" s="21"/>
      <c r="Q5628" s="29"/>
      <c r="U5628" s="17"/>
      <c r="V5628" s="2"/>
      <c r="Y5628" t="str">
        <f t="shared" si="360"/>
        <v/>
      </c>
      <c r="AA5628" t="str">
        <f t="shared" si="361"/>
        <v/>
      </c>
      <c r="AC5628" s="7"/>
      <c r="AD5628" t="s">
        <v>9223</v>
      </c>
      <c r="AE5628">
        <f t="shared" si="362"/>
        <v>0</v>
      </c>
      <c r="AG5628" s="2"/>
      <c r="AI5628" s="7"/>
    </row>
    <row r="5629" spans="1:35" ht="11" customHeight="1" outlineLevel="1" x14ac:dyDescent="0.25">
      <c r="A5629" t="s">
        <v>5087</v>
      </c>
      <c r="C5629" s="2" t="s">
        <v>11983</v>
      </c>
      <c r="D5629" s="2">
        <v>8733</v>
      </c>
      <c r="E5629" s="7">
        <v>2011</v>
      </c>
      <c r="F5629" s="5" t="s">
        <v>9948</v>
      </c>
      <c r="H5629" s="5" t="s">
        <v>5398</v>
      </c>
      <c r="I5629" s="6" t="s">
        <v>9223</v>
      </c>
      <c r="J5629" s="6" t="s">
        <v>7554</v>
      </c>
      <c r="K5629" s="17">
        <v>7</v>
      </c>
      <c r="L5629" s="17" t="s">
        <v>20076</v>
      </c>
      <c r="M5629" s="9"/>
      <c r="N5629" s="9"/>
      <c r="O5629" s="21"/>
      <c r="Q5629" s="29"/>
      <c r="U5629" s="17"/>
      <c r="V5629" s="2"/>
      <c r="Y5629" t="str">
        <f t="shared" si="360"/>
        <v/>
      </c>
      <c r="AA5629" t="str">
        <f t="shared" si="361"/>
        <v/>
      </c>
      <c r="AC5629" s="7"/>
      <c r="AD5629" t="s">
        <v>9223</v>
      </c>
      <c r="AE5629">
        <f t="shared" si="362"/>
        <v>0</v>
      </c>
      <c r="AG5629" s="2"/>
      <c r="AI5629" s="7"/>
    </row>
    <row r="5630" spans="1:35" ht="11" customHeight="1" outlineLevel="1" x14ac:dyDescent="0.25">
      <c r="A5630" t="s">
        <v>5087</v>
      </c>
      <c r="C5630" s="2" t="s">
        <v>11983</v>
      </c>
      <c r="D5630" s="2">
        <v>8734</v>
      </c>
      <c r="E5630" s="7">
        <v>2011</v>
      </c>
      <c r="F5630" s="5" t="s">
        <v>9948</v>
      </c>
      <c r="H5630" s="5" t="s">
        <v>5398</v>
      </c>
      <c r="I5630" s="6" t="s">
        <v>9223</v>
      </c>
      <c r="J5630" s="6" t="s">
        <v>7554</v>
      </c>
      <c r="K5630" s="17">
        <v>7</v>
      </c>
      <c r="L5630" s="17" t="s">
        <v>20076</v>
      </c>
      <c r="M5630" s="9"/>
      <c r="N5630" s="9"/>
      <c r="O5630" s="21"/>
      <c r="Q5630" s="29"/>
      <c r="U5630" s="17"/>
      <c r="V5630" s="2"/>
      <c r="Y5630" t="str">
        <f t="shared" si="360"/>
        <v/>
      </c>
      <c r="AA5630" t="str">
        <f t="shared" si="361"/>
        <v/>
      </c>
      <c r="AC5630" s="7"/>
      <c r="AD5630" t="s">
        <v>9223</v>
      </c>
      <c r="AE5630">
        <f t="shared" si="362"/>
        <v>0</v>
      </c>
      <c r="AG5630" s="2"/>
      <c r="AI5630" s="7"/>
    </row>
    <row r="5631" spans="1:35" ht="11" customHeight="1" outlineLevel="1" x14ac:dyDescent="0.25">
      <c r="A5631" t="s">
        <v>5087</v>
      </c>
      <c r="C5631" s="2" t="s">
        <v>11983</v>
      </c>
      <c r="D5631" s="2" t="s">
        <v>9980</v>
      </c>
      <c r="E5631" s="7">
        <v>2011</v>
      </c>
      <c r="F5631" s="5" t="s">
        <v>9978</v>
      </c>
      <c r="H5631" s="5" t="s">
        <v>5398</v>
      </c>
      <c r="I5631" s="6" t="s">
        <v>9223</v>
      </c>
      <c r="J5631" s="6" t="s">
        <v>7554</v>
      </c>
      <c r="K5631" s="17">
        <v>7</v>
      </c>
      <c r="L5631" s="17" t="s">
        <v>7730</v>
      </c>
      <c r="M5631" s="9">
        <v>2.5</v>
      </c>
      <c r="N5631" s="9"/>
      <c r="O5631" s="21"/>
      <c r="Q5631" s="29"/>
      <c r="U5631" s="17"/>
      <c r="V5631" s="2"/>
      <c r="Y5631" t="str">
        <f t="shared" si="360"/>
        <v/>
      </c>
      <c r="AA5631" t="str">
        <f t="shared" si="361"/>
        <v/>
      </c>
      <c r="AC5631" s="7"/>
      <c r="AD5631" t="s">
        <v>9223</v>
      </c>
      <c r="AE5631">
        <f t="shared" si="362"/>
        <v>0</v>
      </c>
      <c r="AG5631" s="2"/>
      <c r="AI5631" s="7"/>
    </row>
    <row r="5632" spans="1:35" ht="11" customHeight="1" outlineLevel="1" x14ac:dyDescent="0.25">
      <c r="A5632" t="s">
        <v>5087</v>
      </c>
      <c r="C5632" s="2" t="s">
        <v>11983</v>
      </c>
      <c r="D5632" s="2">
        <v>8735</v>
      </c>
      <c r="E5632" s="7">
        <v>2011</v>
      </c>
      <c r="F5632" s="5" t="s">
        <v>9933</v>
      </c>
      <c r="H5632" s="5" t="s">
        <v>5398</v>
      </c>
      <c r="I5632" s="6" t="s">
        <v>9223</v>
      </c>
      <c r="J5632" s="6" t="s">
        <v>7554</v>
      </c>
      <c r="K5632" s="17">
        <v>7</v>
      </c>
      <c r="L5632" s="17" t="s">
        <v>20076</v>
      </c>
      <c r="M5632" s="9"/>
      <c r="N5632" s="9"/>
      <c r="O5632" s="21"/>
      <c r="Q5632" s="29"/>
      <c r="U5632" s="17"/>
      <c r="V5632" s="2"/>
      <c r="Y5632" t="str">
        <f t="shared" si="360"/>
        <v/>
      </c>
      <c r="AA5632" t="str">
        <f t="shared" si="361"/>
        <v/>
      </c>
      <c r="AC5632" s="7"/>
      <c r="AD5632" t="s">
        <v>9223</v>
      </c>
      <c r="AE5632">
        <f t="shared" si="362"/>
        <v>0</v>
      </c>
      <c r="AG5632" s="2"/>
      <c r="AI5632" s="7"/>
    </row>
    <row r="5633" spans="1:49" ht="11" customHeight="1" outlineLevel="1" x14ac:dyDescent="0.25">
      <c r="A5633" t="s">
        <v>5087</v>
      </c>
      <c r="C5633" s="2" t="s">
        <v>11983</v>
      </c>
      <c r="D5633" s="2">
        <v>8736</v>
      </c>
      <c r="E5633" s="7">
        <v>2011</v>
      </c>
      <c r="F5633" s="5" t="s">
        <v>9949</v>
      </c>
      <c r="H5633" s="5" t="s">
        <v>5398</v>
      </c>
      <c r="I5633" s="6" t="s">
        <v>9223</v>
      </c>
      <c r="J5633" s="6" t="s">
        <v>7554</v>
      </c>
      <c r="K5633" s="17">
        <v>7</v>
      </c>
      <c r="L5633" s="17" t="s">
        <v>20076</v>
      </c>
      <c r="M5633" s="9"/>
      <c r="N5633" s="9"/>
      <c r="O5633" s="21"/>
      <c r="Q5633" s="29"/>
      <c r="U5633" s="17"/>
      <c r="V5633" s="2"/>
      <c r="Y5633" t="str">
        <f t="shared" si="360"/>
        <v/>
      </c>
      <c r="AA5633" t="str">
        <f t="shared" si="361"/>
        <v/>
      </c>
      <c r="AC5633" s="7"/>
      <c r="AD5633" t="s">
        <v>9223</v>
      </c>
      <c r="AE5633">
        <f t="shared" si="362"/>
        <v>0</v>
      </c>
      <c r="AG5633" s="2"/>
      <c r="AI5633" s="7"/>
    </row>
    <row r="5634" spans="1:49" ht="11" customHeight="1" outlineLevel="1" x14ac:dyDescent="0.25">
      <c r="A5634" t="s">
        <v>5087</v>
      </c>
      <c r="C5634" s="2" t="s">
        <v>11983</v>
      </c>
      <c r="D5634" s="2">
        <v>8737</v>
      </c>
      <c r="E5634" s="7">
        <v>2011</v>
      </c>
      <c r="F5634" s="5" t="s">
        <v>9952</v>
      </c>
      <c r="H5634" s="5" t="s">
        <v>5398</v>
      </c>
      <c r="I5634" s="6" t="s">
        <v>9223</v>
      </c>
      <c r="J5634" s="6" t="s">
        <v>7554</v>
      </c>
      <c r="K5634" s="17">
        <v>7</v>
      </c>
      <c r="L5634" s="17" t="s">
        <v>20076</v>
      </c>
      <c r="M5634" s="9"/>
      <c r="N5634" s="9"/>
      <c r="O5634" s="21"/>
      <c r="Q5634" s="29"/>
      <c r="U5634" s="17"/>
      <c r="V5634" s="2"/>
      <c r="Y5634" t="str">
        <f t="shared" si="360"/>
        <v/>
      </c>
      <c r="AA5634" t="str">
        <f t="shared" si="361"/>
        <v/>
      </c>
      <c r="AC5634" s="7"/>
      <c r="AD5634" t="s">
        <v>9223</v>
      </c>
      <c r="AE5634">
        <f t="shared" si="362"/>
        <v>0</v>
      </c>
      <c r="AG5634" s="2"/>
      <c r="AI5634" s="7"/>
    </row>
    <row r="5635" spans="1:49" ht="11" customHeight="1" outlineLevel="1" x14ac:dyDescent="0.25">
      <c r="A5635" t="s">
        <v>5087</v>
      </c>
      <c r="C5635" s="2" t="s">
        <v>11983</v>
      </c>
      <c r="D5635" s="2" t="s">
        <v>9981</v>
      </c>
      <c r="E5635" s="7">
        <v>2011</v>
      </c>
      <c r="F5635" s="5" t="s">
        <v>9934</v>
      </c>
      <c r="H5635" s="5" t="s">
        <v>5398</v>
      </c>
      <c r="I5635" s="6" t="s">
        <v>9223</v>
      </c>
      <c r="J5635" s="6" t="s">
        <v>7554</v>
      </c>
      <c r="K5635" s="17">
        <v>7</v>
      </c>
      <c r="L5635" s="17" t="s">
        <v>7730</v>
      </c>
      <c r="M5635" s="9">
        <v>2.5</v>
      </c>
      <c r="N5635" s="9"/>
      <c r="O5635" s="21"/>
      <c r="Q5635" s="29"/>
      <c r="U5635" s="17"/>
      <c r="V5635" s="2"/>
      <c r="Y5635" t="str">
        <f t="shared" si="360"/>
        <v/>
      </c>
      <c r="AA5635">
        <f t="shared" si="361"/>
        <v>1</v>
      </c>
      <c r="AC5635" s="7"/>
      <c r="AD5635" t="s">
        <v>9223</v>
      </c>
      <c r="AE5635">
        <f t="shared" si="362"/>
        <v>0</v>
      </c>
      <c r="AG5635" s="2"/>
      <c r="AI5635" s="7"/>
    </row>
    <row r="5636" spans="1:49" ht="11" customHeight="1" outlineLevel="1" x14ac:dyDescent="0.25">
      <c r="A5636" t="s">
        <v>5087</v>
      </c>
      <c r="C5636" s="2" t="s">
        <v>11983</v>
      </c>
      <c r="D5636" s="2">
        <v>9013</v>
      </c>
      <c r="E5636" s="7">
        <v>2011</v>
      </c>
      <c r="F5636" s="5" t="s">
        <v>9983</v>
      </c>
      <c r="H5636" s="5" t="s">
        <v>5398</v>
      </c>
      <c r="I5636" s="6" t="s">
        <v>4362</v>
      </c>
      <c r="J5636" s="6" t="s">
        <v>9982</v>
      </c>
      <c r="K5636" s="17">
        <v>1</v>
      </c>
      <c r="L5636" s="17" t="s">
        <v>20076</v>
      </c>
      <c r="M5636" s="9"/>
      <c r="N5636" s="9"/>
      <c r="O5636" s="21"/>
      <c r="Q5636" s="29"/>
      <c r="U5636" s="17"/>
      <c r="V5636" s="2"/>
      <c r="Y5636" t="str">
        <f t="shared" si="360"/>
        <v/>
      </c>
      <c r="AA5636" t="str">
        <f t="shared" si="361"/>
        <v/>
      </c>
      <c r="AC5636" s="7"/>
      <c r="AD5636" t="s">
        <v>4362</v>
      </c>
      <c r="AE5636">
        <f t="shared" si="362"/>
        <v>0</v>
      </c>
      <c r="AG5636" s="2"/>
      <c r="AI5636" s="7"/>
    </row>
    <row r="5637" spans="1:49" ht="11" customHeight="1" outlineLevel="1" x14ac:dyDescent="0.25">
      <c r="A5637" t="s">
        <v>5087</v>
      </c>
      <c r="C5637" s="2" t="s">
        <v>11983</v>
      </c>
      <c r="D5637" s="2" t="s">
        <v>9984</v>
      </c>
      <c r="E5637" s="7">
        <v>2011</v>
      </c>
      <c r="F5637" s="5" t="s">
        <v>9975</v>
      </c>
      <c r="H5637" s="5" t="s">
        <v>5398</v>
      </c>
      <c r="I5637" s="6" t="s">
        <v>4362</v>
      </c>
      <c r="J5637" s="6" t="s">
        <v>9982</v>
      </c>
      <c r="K5637" s="17">
        <v>3</v>
      </c>
      <c r="L5637" s="17" t="s">
        <v>7730</v>
      </c>
      <c r="M5637" s="9">
        <v>10</v>
      </c>
      <c r="N5637" s="9"/>
      <c r="O5637" s="21"/>
      <c r="Q5637" s="29"/>
      <c r="U5637" s="17"/>
      <c r="V5637" s="2"/>
      <c r="Y5637" t="str">
        <f t="shared" si="360"/>
        <v/>
      </c>
      <c r="AA5637">
        <f t="shared" si="361"/>
        <v>1</v>
      </c>
      <c r="AC5637" s="7"/>
      <c r="AD5637" t="s">
        <v>4362</v>
      </c>
      <c r="AE5637">
        <f t="shared" si="362"/>
        <v>0</v>
      </c>
      <c r="AG5637" s="2"/>
      <c r="AI5637" s="7"/>
    </row>
    <row r="5638" spans="1:49" ht="11" customHeight="1" outlineLevel="1" x14ac:dyDescent="0.25">
      <c r="A5638" t="s">
        <v>5087</v>
      </c>
      <c r="C5638" s="2" t="s">
        <v>11983</v>
      </c>
      <c r="D5638" s="2" t="s">
        <v>9986</v>
      </c>
      <c r="E5638" s="7">
        <v>2011</v>
      </c>
      <c r="F5638" s="5" t="s">
        <v>9934</v>
      </c>
      <c r="H5638" s="5" t="s">
        <v>5398</v>
      </c>
      <c r="I5638" s="6" t="s">
        <v>4361</v>
      </c>
      <c r="J5638" s="6" t="s">
        <v>9985</v>
      </c>
      <c r="K5638" s="17">
        <v>1</v>
      </c>
      <c r="L5638" s="17" t="s">
        <v>7730</v>
      </c>
      <c r="M5638" s="9">
        <v>9</v>
      </c>
      <c r="N5638" s="9"/>
      <c r="O5638" s="21"/>
      <c r="Q5638" s="29"/>
      <c r="U5638" s="17"/>
      <c r="V5638" s="2"/>
      <c r="Y5638" t="str">
        <f t="shared" si="360"/>
        <v/>
      </c>
      <c r="AA5638">
        <f t="shared" si="361"/>
        <v>1</v>
      </c>
      <c r="AC5638" s="7"/>
      <c r="AD5638" t="s">
        <v>4361</v>
      </c>
      <c r="AE5638">
        <f t="shared" si="362"/>
        <v>1</v>
      </c>
      <c r="AG5638" s="2"/>
      <c r="AI5638" s="7"/>
    </row>
    <row r="5639" spans="1:49" ht="11" customHeight="1" outlineLevel="1" x14ac:dyDescent="0.25">
      <c r="A5639" t="s">
        <v>5087</v>
      </c>
      <c r="C5639" s="2" t="s">
        <v>11983</v>
      </c>
      <c r="D5639" s="2">
        <v>9534</v>
      </c>
      <c r="E5639" s="7">
        <v>2012</v>
      </c>
      <c r="F5639" s="5" t="s">
        <v>9949</v>
      </c>
      <c r="H5639" s="5" t="s">
        <v>5398</v>
      </c>
      <c r="I5639" s="6" t="s">
        <v>4361</v>
      </c>
      <c r="J5639" s="6" t="s">
        <v>9987</v>
      </c>
      <c r="K5639" s="17">
        <v>1</v>
      </c>
      <c r="L5639" s="17" t="s">
        <v>20076</v>
      </c>
      <c r="M5639" s="9"/>
      <c r="N5639" s="9"/>
      <c r="O5639" s="21"/>
      <c r="Q5639" s="29"/>
      <c r="U5639" s="17"/>
      <c r="V5639" s="2"/>
      <c r="Y5639" t="str">
        <f t="shared" si="360"/>
        <v/>
      </c>
      <c r="AA5639" t="str">
        <f t="shared" si="361"/>
        <v/>
      </c>
      <c r="AC5639" s="7"/>
      <c r="AD5639" t="s">
        <v>4361</v>
      </c>
      <c r="AE5639">
        <f t="shared" si="362"/>
        <v>1</v>
      </c>
      <c r="AG5639" s="2"/>
      <c r="AI5639" s="7"/>
    </row>
    <row r="5640" spans="1:49" ht="11" customHeight="1" outlineLevel="1" x14ac:dyDescent="0.25">
      <c r="A5640" t="s">
        <v>5087</v>
      </c>
      <c r="C5640" s="2" t="s">
        <v>11983</v>
      </c>
      <c r="D5640" s="2" t="s">
        <v>9988</v>
      </c>
      <c r="E5640" s="7">
        <v>2012</v>
      </c>
      <c r="F5640" s="5" t="s">
        <v>9989</v>
      </c>
      <c r="H5640" s="5" t="s">
        <v>5398</v>
      </c>
      <c r="I5640" s="6" t="s">
        <v>4361</v>
      </c>
      <c r="J5640" s="6" t="s">
        <v>9987</v>
      </c>
      <c r="K5640" s="17">
        <v>1</v>
      </c>
      <c r="L5640" s="17" t="s">
        <v>7730</v>
      </c>
      <c r="M5640" s="9">
        <v>10</v>
      </c>
      <c r="N5640" s="9"/>
      <c r="O5640" s="21"/>
      <c r="Q5640" s="29"/>
      <c r="U5640" s="17"/>
      <c r="V5640" s="2"/>
      <c r="Y5640" t="str">
        <f t="shared" si="360"/>
        <v/>
      </c>
      <c r="AA5640">
        <f t="shared" si="361"/>
        <v>1</v>
      </c>
      <c r="AC5640" s="7"/>
      <c r="AD5640" t="s">
        <v>4361</v>
      </c>
      <c r="AE5640">
        <f t="shared" si="362"/>
        <v>1</v>
      </c>
      <c r="AG5640" s="2"/>
      <c r="AI5640" s="7"/>
    </row>
    <row r="5641" spans="1:49" ht="11" customHeight="1" outlineLevel="1" x14ac:dyDescent="0.25">
      <c r="A5641" t="s">
        <v>5087</v>
      </c>
      <c r="C5641" s="2" t="s">
        <v>11983</v>
      </c>
      <c r="D5641" s="2">
        <v>9926</v>
      </c>
      <c r="E5641" s="7">
        <v>2013</v>
      </c>
      <c r="F5641" s="5" t="s">
        <v>9975</v>
      </c>
      <c r="H5641" s="5" t="s">
        <v>5398</v>
      </c>
      <c r="I5641" s="6" t="s">
        <v>9990</v>
      </c>
      <c r="J5641" s="6" t="s">
        <v>9991</v>
      </c>
      <c r="K5641" s="17">
        <v>2</v>
      </c>
      <c r="L5641" s="17" t="s">
        <v>7730</v>
      </c>
      <c r="M5641" s="9">
        <v>8</v>
      </c>
      <c r="N5641" s="9"/>
      <c r="O5641" s="21"/>
      <c r="Q5641" s="29"/>
      <c r="T5641">
        <v>1</v>
      </c>
      <c r="U5641" s="17"/>
      <c r="V5641" s="2"/>
      <c r="Y5641" t="str">
        <f t="shared" si="360"/>
        <v/>
      </c>
      <c r="AA5641">
        <f t="shared" si="361"/>
        <v>1</v>
      </c>
      <c r="AC5641" s="7"/>
      <c r="AD5641" t="s">
        <v>9990</v>
      </c>
      <c r="AE5641">
        <f t="shared" si="362"/>
        <v>0</v>
      </c>
      <c r="AG5641" s="2"/>
      <c r="AI5641" s="7"/>
    </row>
    <row r="5642" spans="1:49" ht="11" customHeight="1" outlineLevel="1" x14ac:dyDescent="0.25">
      <c r="A5642" t="s">
        <v>5087</v>
      </c>
      <c r="C5642" s="2" t="s">
        <v>11983</v>
      </c>
      <c r="D5642" s="2">
        <v>9988</v>
      </c>
      <c r="E5642" s="7">
        <v>2013</v>
      </c>
      <c r="F5642" s="5" t="s">
        <v>9949</v>
      </c>
      <c r="H5642" s="5"/>
      <c r="I5642" s="6" t="s">
        <v>9223</v>
      </c>
      <c r="J5642" s="6" t="s">
        <v>7554</v>
      </c>
      <c r="K5642" s="17">
        <v>7</v>
      </c>
      <c r="L5642" s="17" t="s">
        <v>20076</v>
      </c>
      <c r="M5642" s="9"/>
      <c r="N5642" s="9"/>
      <c r="O5642" s="21"/>
      <c r="Q5642" s="29"/>
      <c r="U5642" s="17"/>
      <c r="V5642" s="2"/>
      <c r="Y5642" t="str">
        <f t="shared" si="360"/>
        <v/>
      </c>
      <c r="AA5642" t="str">
        <f t="shared" si="361"/>
        <v/>
      </c>
      <c r="AC5642" s="7"/>
      <c r="AD5642" t="s">
        <v>9223</v>
      </c>
      <c r="AE5642">
        <f t="shared" si="362"/>
        <v>0</v>
      </c>
      <c r="AG5642" s="2"/>
      <c r="AI5642" s="7"/>
    </row>
    <row r="5643" spans="1:49" ht="11" customHeight="1" outlineLevel="1" x14ac:dyDescent="0.25">
      <c r="A5643" t="s">
        <v>5087</v>
      </c>
      <c r="C5643" s="2" t="s">
        <v>11983</v>
      </c>
      <c r="D5643" s="2">
        <v>9989</v>
      </c>
      <c r="E5643" s="7">
        <v>2013</v>
      </c>
      <c r="F5643" s="5" t="s">
        <v>9992</v>
      </c>
      <c r="H5643" s="5"/>
      <c r="I5643" s="6" t="s">
        <v>9223</v>
      </c>
      <c r="J5643" s="6" t="s">
        <v>7554</v>
      </c>
      <c r="K5643" s="17">
        <v>7</v>
      </c>
      <c r="L5643" s="17" t="s">
        <v>20076</v>
      </c>
      <c r="M5643" s="9"/>
      <c r="N5643" s="9"/>
      <c r="O5643" s="21"/>
      <c r="Q5643" s="29"/>
      <c r="U5643" s="17"/>
      <c r="V5643" s="2"/>
      <c r="Y5643" t="str">
        <f t="shared" si="360"/>
        <v/>
      </c>
      <c r="AA5643" t="str">
        <f t="shared" si="361"/>
        <v/>
      </c>
      <c r="AC5643" s="7"/>
      <c r="AD5643" t="s">
        <v>9223</v>
      </c>
      <c r="AE5643">
        <f t="shared" si="362"/>
        <v>0</v>
      </c>
      <c r="AG5643" s="2"/>
      <c r="AI5643" s="7"/>
    </row>
    <row r="5644" spans="1:49" ht="11" customHeight="1" outlineLevel="1" x14ac:dyDescent="0.25">
      <c r="A5644" t="s">
        <v>5087</v>
      </c>
      <c r="C5644" s="2" t="s">
        <v>11983</v>
      </c>
      <c r="D5644" s="2">
        <v>9990</v>
      </c>
      <c r="E5644" s="7">
        <v>2013</v>
      </c>
      <c r="F5644" s="5" t="s">
        <v>9992</v>
      </c>
      <c r="H5644" s="5"/>
      <c r="I5644" s="6" t="s">
        <v>9223</v>
      </c>
      <c r="J5644" s="6" t="s">
        <v>7554</v>
      </c>
      <c r="K5644" s="17">
        <v>7</v>
      </c>
      <c r="L5644" s="17" t="s">
        <v>20076</v>
      </c>
      <c r="M5644" s="9"/>
      <c r="N5644" s="9"/>
      <c r="O5644" s="21"/>
      <c r="Q5644" s="29"/>
      <c r="U5644" s="17"/>
      <c r="V5644" s="2"/>
      <c r="Y5644" t="str">
        <f t="shared" si="360"/>
        <v/>
      </c>
      <c r="AA5644" t="str">
        <f t="shared" si="361"/>
        <v/>
      </c>
      <c r="AC5644" s="7"/>
      <c r="AD5644" t="s">
        <v>9223</v>
      </c>
      <c r="AE5644">
        <f t="shared" si="362"/>
        <v>0</v>
      </c>
      <c r="AG5644" s="2"/>
      <c r="AI5644" s="7"/>
    </row>
    <row r="5645" spans="1:49" ht="11" customHeight="1" outlineLevel="1" x14ac:dyDescent="0.25">
      <c r="A5645" t="s">
        <v>5087</v>
      </c>
      <c r="C5645" s="2" t="s">
        <v>11983</v>
      </c>
      <c r="D5645" s="2" t="s">
        <v>9994</v>
      </c>
      <c r="E5645" s="7">
        <v>2013</v>
      </c>
      <c r="F5645" s="5" t="s">
        <v>9993</v>
      </c>
      <c r="H5645" s="5"/>
      <c r="I5645" s="6" t="s">
        <v>7554</v>
      </c>
      <c r="J5645" s="6" t="s">
        <v>7554</v>
      </c>
      <c r="K5645" s="17">
        <v>7</v>
      </c>
      <c r="L5645" s="17" t="s">
        <v>7730</v>
      </c>
      <c r="M5645" s="9">
        <v>2.5</v>
      </c>
      <c r="N5645" s="9"/>
      <c r="O5645" s="21"/>
      <c r="Q5645" s="29"/>
      <c r="U5645" s="17"/>
      <c r="V5645" s="2"/>
      <c r="Y5645" t="str">
        <f t="shared" si="360"/>
        <v/>
      </c>
      <c r="AA5645">
        <f t="shared" si="361"/>
        <v>1</v>
      </c>
      <c r="AC5645" s="7"/>
      <c r="AD5645" t="s">
        <v>7554</v>
      </c>
      <c r="AE5645">
        <f t="shared" si="362"/>
        <v>0</v>
      </c>
      <c r="AG5645" s="2"/>
      <c r="AI5645" s="7"/>
    </row>
    <row r="5646" spans="1:49" ht="11" customHeight="1" outlineLevel="1" x14ac:dyDescent="0.25">
      <c r="A5646" t="s">
        <v>5087</v>
      </c>
      <c r="C5646" s="2" t="s">
        <v>11983</v>
      </c>
      <c r="D5646" s="2">
        <v>9991</v>
      </c>
      <c r="E5646" s="7">
        <v>2013</v>
      </c>
      <c r="F5646" s="5" t="s">
        <v>9983</v>
      </c>
      <c r="H5646" s="5"/>
      <c r="I5646" s="6" t="s">
        <v>9223</v>
      </c>
      <c r="J5646" s="6" t="s">
        <v>7554</v>
      </c>
      <c r="K5646" s="17">
        <v>7</v>
      </c>
      <c r="L5646" s="17" t="s">
        <v>20076</v>
      </c>
      <c r="M5646" s="9"/>
      <c r="N5646" s="9"/>
      <c r="O5646" s="21"/>
      <c r="Q5646" s="29"/>
      <c r="U5646" s="17"/>
      <c r="V5646" s="2"/>
      <c r="Y5646" t="str">
        <f t="shared" si="360"/>
        <v/>
      </c>
      <c r="AA5646" t="str">
        <f t="shared" si="361"/>
        <v/>
      </c>
      <c r="AC5646" s="7"/>
      <c r="AD5646" t="s">
        <v>9223</v>
      </c>
      <c r="AE5646">
        <f t="shared" si="362"/>
        <v>0</v>
      </c>
      <c r="AG5646" s="2"/>
      <c r="AI5646" s="7"/>
    </row>
    <row r="5647" spans="1:49" ht="11" customHeight="1" outlineLevel="1" x14ac:dyDescent="0.25">
      <c r="A5647" t="s">
        <v>5087</v>
      </c>
      <c r="C5647" s="2" t="s">
        <v>11983</v>
      </c>
      <c r="D5647" s="2" t="s">
        <v>9995</v>
      </c>
      <c r="E5647" s="7">
        <v>2013</v>
      </c>
      <c r="F5647" s="5" t="s">
        <v>9975</v>
      </c>
      <c r="H5647" s="5"/>
      <c r="I5647" s="6" t="s">
        <v>7554</v>
      </c>
      <c r="J5647" s="6" t="s">
        <v>7554</v>
      </c>
      <c r="K5647" s="17">
        <v>7</v>
      </c>
      <c r="L5647" s="17" t="s">
        <v>7730</v>
      </c>
      <c r="M5647" s="9">
        <v>2.5</v>
      </c>
      <c r="N5647" s="9"/>
      <c r="O5647" s="21"/>
      <c r="Q5647" s="29"/>
      <c r="U5647" s="17"/>
      <c r="V5647" s="2"/>
      <c r="Y5647" t="str">
        <f t="shared" si="360"/>
        <v/>
      </c>
      <c r="AA5647">
        <f t="shared" si="361"/>
        <v>1</v>
      </c>
      <c r="AC5647" s="7"/>
      <c r="AD5647" t="s">
        <v>7554</v>
      </c>
      <c r="AE5647">
        <f t="shared" si="362"/>
        <v>0</v>
      </c>
      <c r="AG5647" s="2"/>
      <c r="AI5647" s="7"/>
    </row>
    <row r="5648" spans="1:49" ht="11" customHeight="1" x14ac:dyDescent="0.25">
      <c r="A5648" t="s">
        <v>10253</v>
      </c>
      <c r="B5648" t="s">
        <v>12013</v>
      </c>
      <c r="C5648" s="2" t="s">
        <v>11983</v>
      </c>
      <c r="E5648" s="7"/>
      <c r="F5648" s="5"/>
      <c r="H5648" s="5"/>
      <c r="I5648" s="6"/>
      <c r="J5648" s="6"/>
      <c r="K5648" s="17"/>
      <c r="L5648" s="17"/>
      <c r="M5648" s="9"/>
      <c r="N5648" s="9">
        <f>SUM(M5649:M6006)</f>
        <v>626.89999999999986</v>
      </c>
      <c r="O5648" s="21">
        <v>10000</v>
      </c>
      <c r="P5648">
        <f>COUNTIF(L5649:L6006,"*")</f>
        <v>358</v>
      </c>
      <c r="Q5648" s="29">
        <f>P5648/O5648</f>
        <v>3.5799999999999998E-2</v>
      </c>
      <c r="R5648">
        <f>COUNTIF(L5649:L6006,"Y")+COUNTIF(L5649:L6006,"S")</f>
        <v>343</v>
      </c>
      <c r="U5648" s="17" t="s">
        <v>7730</v>
      </c>
      <c r="V5648" s="2"/>
      <c r="W5648" t="s">
        <v>18620</v>
      </c>
      <c r="Y5648" t="str">
        <f t="shared" si="360"/>
        <v/>
      </c>
      <c r="AA5648" t="str">
        <f t="shared" si="361"/>
        <v/>
      </c>
      <c r="AC5648" s="7"/>
      <c r="AF5648">
        <f>COUNTIF(AE5649:AE6006,"1")</f>
        <v>18</v>
      </c>
      <c r="AG5648" s="2"/>
      <c r="AI5648" s="7"/>
      <c r="AJ5648">
        <f>COUNTIF($K5649:$K6006,"1")-COUNTIFS($K5649:$K6006,"1",$L5649:$L6006,"V")</f>
        <v>96</v>
      </c>
      <c r="AK5648">
        <f>COUNTIFS($K5649:$K6006,"1",$L5649:$L6006,"Y")+COUNTIFS($K5649:$K6006,"1",$L5649:$L6006,"s")</f>
        <v>94</v>
      </c>
      <c r="AL5648">
        <f>COUNTIF($K5649:$K6006,"2")-COUNTIFS($K5649:$K6006,"2",$L5649:$L6006,"V")</f>
        <v>0</v>
      </c>
      <c r="AM5648">
        <f>COUNTIFS($K5649:$K6006,"2",$L5649:$L6006,"Y")+COUNTIFS($K5649:$K6006,"2",$L5649:$L6006,"s")</f>
        <v>0</v>
      </c>
      <c r="AN5648">
        <f>COUNTIF($K5649:$K6006,"3")-COUNTIFS($K5649:$K6006,"3",$L5649:$L6006,"V")</f>
        <v>11</v>
      </c>
      <c r="AO5648">
        <f>COUNTIFS($K5649:$K6006,"3",$L5649:$L6006,"Y")+COUNTIFS($K5649:$K6006,"3",$L5649:$L6006,"s")</f>
        <v>11</v>
      </c>
      <c r="AP5648">
        <f>COUNTIF($K5649:$K6006,"4")-COUNTIFS($K5649:$K6006,"4",$L5649:$L6006,"V")</f>
        <v>5</v>
      </c>
      <c r="AQ5648">
        <f>COUNTIFS($K5649:$K6006,"4",$L5649:$L6006,"Y")+COUNTIFS($K5649:$K6006,"4",$L5649:$L6006,"s")</f>
        <v>5</v>
      </c>
      <c r="AR5648">
        <f>COUNTIF($K5649:$K6006,"5")-COUNTIFS($K5649:$K6006,"5",$L5649:$L6006,"V")</f>
        <v>0</v>
      </c>
      <c r="AS5648">
        <f>COUNTIFS($K5649:$K6006,"5",$L5649:$L6006,"Y")+COUNTIFS($K5649:$K6006,"5",$L5649:$L6006,"s")</f>
        <v>0</v>
      </c>
      <c r="AT5648">
        <f>COUNTIF($K5649:$K6006,"6")-COUNTIFS($K5649:$K6006,"6",$L5649:$L6006,"V")</f>
        <v>0</v>
      </c>
      <c r="AU5648">
        <f>COUNTIFS($K5649:$K6006,"6",$L5649:$L6006,"Y")+COUNTIFS($K5649:$K6006,"6",$L5649:$L6006,"s")</f>
        <v>0</v>
      </c>
      <c r="AV5648">
        <f>COUNTIF($K5649:$K6006,"7")-COUNTIFS($K5649:$K6006,"7",$L5649:$L6006,"V")</f>
        <v>246</v>
      </c>
      <c r="AW5648">
        <f>COUNTIFS($K5649:$K6006,"7",$L5649:$L6006,"Y")+COUNTIFS($K5649:$K6006,"7",$L5649:$L6006,"s")</f>
        <v>233</v>
      </c>
    </row>
    <row r="5649" spans="1:35" ht="11" customHeight="1" outlineLevel="1" x14ac:dyDescent="0.25">
      <c r="A5649" t="s">
        <v>6182</v>
      </c>
      <c r="C5649" s="2" t="s">
        <v>11983</v>
      </c>
      <c r="D5649" s="2">
        <v>1171</v>
      </c>
      <c r="E5649" s="7">
        <v>2001</v>
      </c>
      <c r="F5649" s="5" t="s">
        <v>9997</v>
      </c>
      <c r="H5649" s="5" t="s">
        <v>5398</v>
      </c>
      <c r="I5649" s="6" t="s">
        <v>9223</v>
      </c>
      <c r="J5649" s="6" t="s">
        <v>7554</v>
      </c>
      <c r="K5649" s="17">
        <v>7</v>
      </c>
      <c r="L5649" s="17" t="s">
        <v>20076</v>
      </c>
      <c r="M5649" s="9"/>
      <c r="N5649" s="9"/>
      <c r="O5649" s="21"/>
      <c r="Q5649" s="29"/>
      <c r="U5649" s="17"/>
      <c r="V5649" s="2"/>
      <c r="Y5649" t="str">
        <f t="shared" si="360"/>
        <v/>
      </c>
      <c r="AA5649" t="str">
        <f t="shared" si="361"/>
        <v/>
      </c>
      <c r="AC5649" s="7"/>
      <c r="AD5649" t="s">
        <v>9223</v>
      </c>
      <c r="AE5649">
        <f t="shared" ref="AE5649:AE5712" si="363">COUNTIF(I5649,"*Fuji*")</f>
        <v>0</v>
      </c>
      <c r="AG5649" s="2"/>
      <c r="AI5649" s="7"/>
    </row>
    <row r="5650" spans="1:35" ht="11" customHeight="1" outlineLevel="1" x14ac:dyDescent="0.25">
      <c r="A5650" t="s">
        <v>6182</v>
      </c>
      <c r="C5650" s="2" t="s">
        <v>11983</v>
      </c>
      <c r="D5650" s="2">
        <v>1172</v>
      </c>
      <c r="E5650" s="7">
        <v>2001</v>
      </c>
      <c r="F5650" s="5" t="s">
        <v>9997</v>
      </c>
      <c r="H5650" s="5" t="s">
        <v>5398</v>
      </c>
      <c r="I5650" s="6" t="s">
        <v>9223</v>
      </c>
      <c r="J5650" s="6" t="s">
        <v>7554</v>
      </c>
      <c r="K5650" s="17">
        <v>7</v>
      </c>
      <c r="L5650" s="17" t="s">
        <v>20076</v>
      </c>
      <c r="M5650" s="9"/>
      <c r="N5650" s="9"/>
      <c r="O5650" s="21"/>
      <c r="Q5650" s="29"/>
      <c r="U5650" s="17"/>
      <c r="V5650" s="2"/>
      <c r="Y5650" t="str">
        <f t="shared" si="360"/>
        <v/>
      </c>
      <c r="AA5650" t="str">
        <f t="shared" si="361"/>
        <v/>
      </c>
      <c r="AC5650" s="7"/>
      <c r="AD5650" t="s">
        <v>9223</v>
      </c>
      <c r="AE5650">
        <f t="shared" si="363"/>
        <v>0</v>
      </c>
      <c r="AG5650" s="2"/>
      <c r="AI5650" s="7"/>
    </row>
    <row r="5651" spans="1:35" ht="11" customHeight="1" outlineLevel="1" x14ac:dyDescent="0.25">
      <c r="A5651" t="s">
        <v>6182</v>
      </c>
      <c r="C5651" s="2" t="s">
        <v>11983</v>
      </c>
      <c r="D5651" s="2">
        <v>1173</v>
      </c>
      <c r="E5651" s="7">
        <v>2001</v>
      </c>
      <c r="F5651" s="5" t="s">
        <v>9997</v>
      </c>
      <c r="H5651" s="5" t="s">
        <v>5398</v>
      </c>
      <c r="I5651" s="6" t="s">
        <v>9223</v>
      </c>
      <c r="J5651" s="6" t="s">
        <v>7554</v>
      </c>
      <c r="K5651" s="17">
        <v>7</v>
      </c>
      <c r="L5651" s="17" t="s">
        <v>20076</v>
      </c>
      <c r="M5651" s="9"/>
      <c r="N5651" s="9"/>
      <c r="O5651" s="21"/>
      <c r="Q5651" s="29"/>
      <c r="U5651" s="17"/>
      <c r="V5651" s="2"/>
      <c r="Y5651" t="str">
        <f t="shared" si="360"/>
        <v/>
      </c>
      <c r="AA5651" t="str">
        <f t="shared" si="361"/>
        <v/>
      </c>
      <c r="AC5651" s="7"/>
      <c r="AD5651" t="s">
        <v>9223</v>
      </c>
      <c r="AE5651">
        <f t="shared" si="363"/>
        <v>0</v>
      </c>
      <c r="AG5651" s="2"/>
      <c r="AI5651" s="7"/>
    </row>
    <row r="5652" spans="1:35" ht="11" customHeight="1" outlineLevel="1" x14ac:dyDescent="0.25">
      <c r="A5652" t="s">
        <v>6182</v>
      </c>
      <c r="C5652" s="2" t="s">
        <v>11983</v>
      </c>
      <c r="D5652" s="2">
        <v>1174</v>
      </c>
      <c r="E5652" s="7">
        <v>2001</v>
      </c>
      <c r="F5652" s="5" t="s">
        <v>9997</v>
      </c>
      <c r="H5652" s="5" t="s">
        <v>5398</v>
      </c>
      <c r="I5652" s="6" t="s">
        <v>9223</v>
      </c>
      <c r="J5652" s="6" t="s">
        <v>7554</v>
      </c>
      <c r="K5652" s="17">
        <v>7</v>
      </c>
      <c r="L5652" s="17" t="s">
        <v>20076</v>
      </c>
      <c r="M5652" s="9"/>
      <c r="N5652" s="9"/>
      <c r="O5652" s="21"/>
      <c r="Q5652" s="29"/>
      <c r="U5652" s="17"/>
      <c r="V5652" s="2"/>
      <c r="Y5652" t="str">
        <f t="shared" si="360"/>
        <v/>
      </c>
      <c r="AA5652" t="str">
        <f t="shared" si="361"/>
        <v/>
      </c>
      <c r="AC5652" s="7"/>
      <c r="AD5652" t="s">
        <v>9223</v>
      </c>
      <c r="AE5652">
        <f t="shared" si="363"/>
        <v>0</v>
      </c>
      <c r="AG5652" s="2"/>
      <c r="AI5652" s="7"/>
    </row>
    <row r="5653" spans="1:35" ht="11" customHeight="1" outlineLevel="1" x14ac:dyDescent="0.25">
      <c r="A5653" t="s">
        <v>6182</v>
      </c>
      <c r="C5653" s="2" t="s">
        <v>11983</v>
      </c>
      <c r="D5653" s="2">
        <v>1175</v>
      </c>
      <c r="E5653" s="7">
        <v>2001</v>
      </c>
      <c r="F5653" s="5" t="s">
        <v>9997</v>
      </c>
      <c r="H5653" s="5" t="s">
        <v>5398</v>
      </c>
      <c r="I5653" s="6" t="s">
        <v>9223</v>
      </c>
      <c r="J5653" s="6" t="s">
        <v>7554</v>
      </c>
      <c r="K5653" s="17">
        <v>7</v>
      </c>
      <c r="L5653" s="17" t="s">
        <v>20076</v>
      </c>
      <c r="M5653" s="9"/>
      <c r="N5653" s="9"/>
      <c r="O5653" s="21"/>
      <c r="Q5653" s="29"/>
      <c r="U5653" s="17"/>
      <c r="V5653" s="2"/>
      <c r="Y5653" t="str">
        <f t="shared" si="360"/>
        <v/>
      </c>
      <c r="AA5653" t="str">
        <f t="shared" si="361"/>
        <v/>
      </c>
      <c r="AC5653" s="7"/>
      <c r="AD5653" t="s">
        <v>9223</v>
      </c>
      <c r="AE5653">
        <f t="shared" si="363"/>
        <v>0</v>
      </c>
      <c r="AG5653" s="2"/>
      <c r="AI5653" s="7"/>
    </row>
    <row r="5654" spans="1:35" ht="11" customHeight="1" outlineLevel="1" x14ac:dyDescent="0.25">
      <c r="A5654" t="s">
        <v>6182</v>
      </c>
      <c r="C5654" s="2" t="s">
        <v>11983</v>
      </c>
      <c r="D5654" s="2">
        <v>1176</v>
      </c>
      <c r="E5654" s="7">
        <v>2001</v>
      </c>
      <c r="F5654" s="5" t="s">
        <v>9997</v>
      </c>
      <c r="H5654" s="5" t="s">
        <v>5398</v>
      </c>
      <c r="I5654" s="6" t="s">
        <v>9223</v>
      </c>
      <c r="J5654" s="6" t="s">
        <v>7554</v>
      </c>
      <c r="K5654" s="17">
        <v>7</v>
      </c>
      <c r="L5654" s="17" t="s">
        <v>20076</v>
      </c>
      <c r="M5654" s="9"/>
      <c r="N5654" s="9"/>
      <c r="O5654" s="21"/>
      <c r="Q5654" s="29"/>
      <c r="U5654" s="17"/>
      <c r="V5654" s="2"/>
      <c r="Y5654" t="str">
        <f t="shared" si="360"/>
        <v/>
      </c>
      <c r="AA5654" t="str">
        <f t="shared" si="361"/>
        <v/>
      </c>
      <c r="AC5654" s="7"/>
      <c r="AD5654" t="s">
        <v>9223</v>
      </c>
      <c r="AE5654">
        <f t="shared" si="363"/>
        <v>0</v>
      </c>
      <c r="AG5654" s="2"/>
      <c r="AI5654" s="7"/>
    </row>
    <row r="5655" spans="1:35" ht="11" customHeight="1" outlineLevel="1" x14ac:dyDescent="0.25">
      <c r="A5655" t="s">
        <v>6182</v>
      </c>
      <c r="C5655" s="2" t="s">
        <v>11983</v>
      </c>
      <c r="D5655" s="2" t="s">
        <v>9996</v>
      </c>
      <c r="E5655" s="7">
        <v>2001</v>
      </c>
      <c r="F5655" s="5" t="s">
        <v>9998</v>
      </c>
      <c r="H5655" s="5" t="s">
        <v>5398</v>
      </c>
      <c r="I5655" s="6" t="s">
        <v>9223</v>
      </c>
      <c r="J5655" s="6" t="s">
        <v>7554</v>
      </c>
      <c r="K5655" s="17">
        <v>7</v>
      </c>
      <c r="L5655" s="17" t="s">
        <v>7730</v>
      </c>
      <c r="M5655" s="9">
        <v>9.5</v>
      </c>
      <c r="N5655" s="9"/>
      <c r="O5655" s="21"/>
      <c r="Q5655" s="29"/>
      <c r="U5655" s="17"/>
      <c r="V5655" s="2"/>
      <c r="Y5655" t="str">
        <f t="shared" ref="Y5655:Y5718" si="364">IF(COUNTIF(F5655,"*fdc*"),1,"")</f>
        <v/>
      </c>
      <c r="AA5655">
        <f t="shared" ref="AA5655:AA5718" si="365">IF(COUNTIF(F5655,"*s/s*"),1,"")</f>
        <v>1</v>
      </c>
      <c r="AC5655" s="7"/>
      <c r="AD5655" t="s">
        <v>9223</v>
      </c>
      <c r="AE5655">
        <f t="shared" si="363"/>
        <v>0</v>
      </c>
      <c r="AG5655" s="2"/>
      <c r="AI5655" s="7"/>
    </row>
    <row r="5656" spans="1:35" ht="11" customHeight="1" outlineLevel="1" x14ac:dyDescent="0.25">
      <c r="A5656" t="s">
        <v>6182</v>
      </c>
      <c r="C5656" s="2" t="s">
        <v>11983</v>
      </c>
      <c r="D5656" s="2">
        <v>1177</v>
      </c>
      <c r="E5656" s="7">
        <v>2001</v>
      </c>
      <c r="F5656" s="5" t="s">
        <v>9792</v>
      </c>
      <c r="H5656" s="5" t="s">
        <v>5398</v>
      </c>
      <c r="I5656" s="6" t="s">
        <v>9223</v>
      </c>
      <c r="J5656" s="6" t="s">
        <v>7554</v>
      </c>
      <c r="K5656" s="17">
        <v>7</v>
      </c>
      <c r="L5656" s="17" t="s">
        <v>7730</v>
      </c>
      <c r="M5656" s="9">
        <v>1.3</v>
      </c>
      <c r="N5656" s="9"/>
      <c r="O5656" s="21"/>
      <c r="Q5656" s="29"/>
      <c r="U5656" s="17"/>
      <c r="V5656" s="2"/>
      <c r="Y5656" t="str">
        <f t="shared" si="364"/>
        <v/>
      </c>
      <c r="AA5656" t="str">
        <f t="shared" si="365"/>
        <v/>
      </c>
      <c r="AC5656" s="7"/>
      <c r="AD5656" t="s">
        <v>9223</v>
      </c>
      <c r="AE5656">
        <f t="shared" si="363"/>
        <v>0</v>
      </c>
      <c r="AG5656" s="2"/>
      <c r="AI5656" s="7"/>
    </row>
    <row r="5657" spans="1:35" ht="11" customHeight="1" outlineLevel="1" x14ac:dyDescent="0.25">
      <c r="A5657" t="s">
        <v>6182</v>
      </c>
      <c r="C5657" s="2" t="s">
        <v>11983</v>
      </c>
      <c r="D5657" s="2">
        <v>1178</v>
      </c>
      <c r="E5657" s="7">
        <v>2001</v>
      </c>
      <c r="F5657" s="5" t="s">
        <v>9792</v>
      </c>
      <c r="H5657" s="5" t="s">
        <v>5398</v>
      </c>
      <c r="I5657" s="6" t="s">
        <v>9223</v>
      </c>
      <c r="J5657" s="6" t="s">
        <v>7554</v>
      </c>
      <c r="K5657" s="17">
        <v>7</v>
      </c>
      <c r="L5657" s="17" t="s">
        <v>7730</v>
      </c>
      <c r="M5657" s="9">
        <v>1.3</v>
      </c>
      <c r="N5657" s="9"/>
      <c r="O5657" s="21"/>
      <c r="Q5657" s="29"/>
      <c r="U5657" s="17"/>
      <c r="V5657" s="2"/>
      <c r="Y5657" t="str">
        <f t="shared" si="364"/>
        <v/>
      </c>
      <c r="AA5657" t="str">
        <f t="shared" si="365"/>
        <v/>
      </c>
      <c r="AC5657" s="7"/>
      <c r="AD5657" t="s">
        <v>9223</v>
      </c>
      <c r="AE5657">
        <f t="shared" si="363"/>
        <v>0</v>
      </c>
      <c r="AG5657" s="2"/>
      <c r="AI5657" s="7"/>
    </row>
    <row r="5658" spans="1:35" ht="11" customHeight="1" outlineLevel="1" x14ac:dyDescent="0.25">
      <c r="A5658" t="s">
        <v>6182</v>
      </c>
      <c r="C5658" s="2" t="s">
        <v>11983</v>
      </c>
      <c r="D5658" s="2">
        <v>1179</v>
      </c>
      <c r="E5658" s="7">
        <v>2001</v>
      </c>
      <c r="F5658" s="5" t="s">
        <v>9792</v>
      </c>
      <c r="H5658" s="5" t="s">
        <v>5398</v>
      </c>
      <c r="I5658" s="6" t="s">
        <v>9223</v>
      </c>
      <c r="J5658" s="6" t="s">
        <v>7554</v>
      </c>
      <c r="K5658" s="17">
        <v>7</v>
      </c>
      <c r="L5658" s="17" t="s">
        <v>7730</v>
      </c>
      <c r="M5658" s="9">
        <v>1.3</v>
      </c>
      <c r="N5658" s="9"/>
      <c r="O5658" s="21"/>
      <c r="Q5658" s="29"/>
      <c r="U5658" s="17"/>
      <c r="V5658" s="2"/>
      <c r="Y5658" t="str">
        <f t="shared" si="364"/>
        <v/>
      </c>
      <c r="AA5658" t="str">
        <f t="shared" si="365"/>
        <v/>
      </c>
      <c r="AC5658" s="7"/>
      <c r="AD5658" t="s">
        <v>9223</v>
      </c>
      <c r="AE5658">
        <f t="shared" si="363"/>
        <v>0</v>
      </c>
      <c r="AG5658" s="2"/>
      <c r="AI5658" s="7"/>
    </row>
    <row r="5659" spans="1:35" ht="11" customHeight="1" outlineLevel="1" x14ac:dyDescent="0.25">
      <c r="A5659" t="s">
        <v>6182</v>
      </c>
      <c r="C5659" s="2" t="s">
        <v>11983</v>
      </c>
      <c r="D5659" s="2">
        <v>1180</v>
      </c>
      <c r="E5659" s="7">
        <v>2001</v>
      </c>
      <c r="F5659" s="5" t="s">
        <v>9792</v>
      </c>
      <c r="H5659" s="5" t="s">
        <v>5398</v>
      </c>
      <c r="I5659" s="6" t="s">
        <v>9223</v>
      </c>
      <c r="J5659" s="6" t="s">
        <v>7554</v>
      </c>
      <c r="K5659" s="17">
        <v>7</v>
      </c>
      <c r="L5659" s="17" t="s">
        <v>7730</v>
      </c>
      <c r="M5659" s="9">
        <v>1.3</v>
      </c>
      <c r="N5659" s="9"/>
      <c r="O5659" s="21"/>
      <c r="Q5659" s="29"/>
      <c r="U5659" s="17"/>
      <c r="V5659" s="2"/>
      <c r="Y5659" t="str">
        <f t="shared" si="364"/>
        <v/>
      </c>
      <c r="AA5659" t="str">
        <f t="shared" si="365"/>
        <v/>
      </c>
      <c r="AC5659" s="7"/>
      <c r="AD5659" t="s">
        <v>9223</v>
      </c>
      <c r="AE5659">
        <f t="shared" si="363"/>
        <v>0</v>
      </c>
      <c r="AG5659" s="2"/>
      <c r="AI5659" s="7"/>
    </row>
    <row r="5660" spans="1:35" ht="11" customHeight="1" outlineLevel="1" x14ac:dyDescent="0.25">
      <c r="A5660" t="s">
        <v>6182</v>
      </c>
      <c r="C5660" s="2" t="s">
        <v>11983</v>
      </c>
      <c r="D5660" s="2">
        <v>1181</v>
      </c>
      <c r="E5660" s="7">
        <v>2001</v>
      </c>
      <c r="F5660" s="5" t="s">
        <v>9792</v>
      </c>
      <c r="H5660" s="5" t="s">
        <v>5398</v>
      </c>
      <c r="I5660" s="6" t="s">
        <v>9223</v>
      </c>
      <c r="J5660" s="6" t="s">
        <v>7554</v>
      </c>
      <c r="K5660" s="17">
        <v>7</v>
      </c>
      <c r="L5660" s="17" t="s">
        <v>7730</v>
      </c>
      <c r="M5660" s="9">
        <v>1.3</v>
      </c>
      <c r="N5660" s="9"/>
      <c r="O5660" s="21"/>
      <c r="Q5660" s="29"/>
      <c r="U5660" s="17"/>
      <c r="V5660" s="2"/>
      <c r="Y5660" t="str">
        <f t="shared" si="364"/>
        <v/>
      </c>
      <c r="AA5660" t="str">
        <f t="shared" si="365"/>
        <v/>
      </c>
      <c r="AC5660" s="7"/>
      <c r="AD5660" t="s">
        <v>9223</v>
      </c>
      <c r="AE5660">
        <f t="shared" si="363"/>
        <v>0</v>
      </c>
      <c r="AG5660" s="2"/>
      <c r="AI5660" s="7"/>
    </row>
    <row r="5661" spans="1:35" ht="11" customHeight="1" outlineLevel="1" x14ac:dyDescent="0.25">
      <c r="A5661" t="s">
        <v>6182</v>
      </c>
      <c r="C5661" s="2" t="s">
        <v>11983</v>
      </c>
      <c r="D5661" s="2">
        <v>1182</v>
      </c>
      <c r="E5661" s="7">
        <v>2001</v>
      </c>
      <c r="F5661" s="5" t="s">
        <v>9792</v>
      </c>
      <c r="H5661" s="5" t="s">
        <v>5398</v>
      </c>
      <c r="I5661" s="6" t="s">
        <v>9223</v>
      </c>
      <c r="J5661" s="6" t="s">
        <v>7554</v>
      </c>
      <c r="K5661" s="17">
        <v>7</v>
      </c>
      <c r="L5661" s="17" t="s">
        <v>7730</v>
      </c>
      <c r="M5661" s="9">
        <v>1.3</v>
      </c>
      <c r="N5661" s="9"/>
      <c r="O5661" s="21"/>
      <c r="Q5661" s="29"/>
      <c r="U5661" s="17"/>
      <c r="V5661" s="2"/>
      <c r="Y5661" t="str">
        <f t="shared" si="364"/>
        <v/>
      </c>
      <c r="AA5661" t="str">
        <f t="shared" si="365"/>
        <v/>
      </c>
      <c r="AC5661" s="7"/>
      <c r="AD5661" t="s">
        <v>9223</v>
      </c>
      <c r="AE5661">
        <f t="shared" si="363"/>
        <v>0</v>
      </c>
      <c r="AG5661" s="2"/>
      <c r="AI5661" s="7"/>
    </row>
    <row r="5662" spans="1:35" ht="11" customHeight="1" outlineLevel="1" collapsed="1" x14ac:dyDescent="0.25">
      <c r="A5662" t="s">
        <v>6182</v>
      </c>
      <c r="C5662" s="2" t="s">
        <v>11983</v>
      </c>
      <c r="D5662" s="2">
        <v>1183</v>
      </c>
      <c r="E5662" s="7">
        <v>2001</v>
      </c>
      <c r="F5662" s="5" t="s">
        <v>9792</v>
      </c>
      <c r="H5662" s="5" t="s">
        <v>5398</v>
      </c>
      <c r="I5662" s="6" t="s">
        <v>9223</v>
      </c>
      <c r="J5662" s="6" t="s">
        <v>7554</v>
      </c>
      <c r="K5662" s="17">
        <v>7</v>
      </c>
      <c r="L5662" s="17" t="s">
        <v>7730</v>
      </c>
      <c r="M5662" s="9">
        <v>1.3</v>
      </c>
      <c r="N5662" s="9"/>
      <c r="O5662" s="21"/>
      <c r="Q5662" s="29"/>
      <c r="U5662" s="17"/>
      <c r="V5662" s="2"/>
      <c r="Y5662" t="str">
        <f t="shared" si="364"/>
        <v/>
      </c>
      <c r="AA5662" t="str">
        <f t="shared" si="365"/>
        <v/>
      </c>
      <c r="AC5662" s="7"/>
      <c r="AD5662" t="s">
        <v>9223</v>
      </c>
      <c r="AE5662">
        <f t="shared" si="363"/>
        <v>0</v>
      </c>
      <c r="AG5662" s="2"/>
      <c r="AI5662" s="7"/>
    </row>
    <row r="5663" spans="1:35" ht="11" customHeight="1" outlineLevel="1" x14ac:dyDescent="0.25">
      <c r="A5663" t="s">
        <v>6182</v>
      </c>
      <c r="C5663" s="2" t="s">
        <v>11983</v>
      </c>
      <c r="D5663" s="2">
        <v>1184</v>
      </c>
      <c r="E5663" s="7">
        <v>2001</v>
      </c>
      <c r="F5663" s="5" t="s">
        <v>9792</v>
      </c>
      <c r="H5663" s="5" t="s">
        <v>5398</v>
      </c>
      <c r="I5663" s="6" t="s">
        <v>9223</v>
      </c>
      <c r="J5663" s="6" t="s">
        <v>7554</v>
      </c>
      <c r="K5663" s="17">
        <v>7</v>
      </c>
      <c r="L5663" s="17" t="s">
        <v>7730</v>
      </c>
      <c r="M5663" s="9">
        <v>1.3</v>
      </c>
      <c r="N5663" s="9"/>
      <c r="O5663" s="21"/>
      <c r="Q5663" s="29"/>
      <c r="U5663" s="17"/>
      <c r="V5663" s="2"/>
      <c r="Y5663" t="str">
        <f t="shared" si="364"/>
        <v/>
      </c>
      <c r="AA5663" t="str">
        <f t="shared" si="365"/>
        <v/>
      </c>
      <c r="AC5663" s="7"/>
      <c r="AD5663" t="s">
        <v>9223</v>
      </c>
      <c r="AE5663">
        <f t="shared" si="363"/>
        <v>0</v>
      </c>
      <c r="AG5663" s="2"/>
      <c r="AI5663" s="7"/>
    </row>
    <row r="5664" spans="1:35" ht="11" customHeight="1" outlineLevel="1" collapsed="1" x14ac:dyDescent="0.25">
      <c r="A5664" t="s">
        <v>6182</v>
      </c>
      <c r="C5664" s="2" t="s">
        <v>11983</v>
      </c>
      <c r="D5664" s="2">
        <v>1185</v>
      </c>
      <c r="E5664" s="7">
        <v>2001</v>
      </c>
      <c r="F5664" s="5" t="s">
        <v>9792</v>
      </c>
      <c r="H5664" s="5" t="s">
        <v>5398</v>
      </c>
      <c r="I5664" s="6" t="s">
        <v>9223</v>
      </c>
      <c r="J5664" s="6" t="s">
        <v>7554</v>
      </c>
      <c r="K5664" s="17">
        <v>7</v>
      </c>
      <c r="L5664" s="17" t="s">
        <v>7730</v>
      </c>
      <c r="M5664" s="9">
        <v>1.3</v>
      </c>
      <c r="N5664" s="9"/>
      <c r="O5664" s="21"/>
      <c r="Q5664" s="29"/>
      <c r="U5664" s="17"/>
      <c r="V5664" s="2"/>
      <c r="Y5664" t="str">
        <f t="shared" si="364"/>
        <v/>
      </c>
      <c r="AA5664" t="str">
        <f t="shared" si="365"/>
        <v/>
      </c>
      <c r="AC5664" s="7"/>
      <c r="AD5664" t="s">
        <v>9223</v>
      </c>
      <c r="AE5664">
        <f t="shared" si="363"/>
        <v>0</v>
      </c>
      <c r="AG5664" s="2"/>
      <c r="AI5664" s="7"/>
    </row>
    <row r="5665" spans="1:35" ht="11" customHeight="1" outlineLevel="1" x14ac:dyDescent="0.25">
      <c r="A5665" t="s">
        <v>6182</v>
      </c>
      <c r="C5665" s="2" t="s">
        <v>11983</v>
      </c>
      <c r="D5665" s="2" t="s">
        <v>9999</v>
      </c>
      <c r="E5665" s="7">
        <v>2001</v>
      </c>
      <c r="F5665" s="5" t="s">
        <v>10000</v>
      </c>
      <c r="H5665" s="5" t="s">
        <v>5398</v>
      </c>
      <c r="I5665" s="6" t="s">
        <v>7554</v>
      </c>
      <c r="J5665" s="6" t="s">
        <v>7554</v>
      </c>
      <c r="K5665" s="17">
        <v>7</v>
      </c>
      <c r="L5665" s="17" t="s">
        <v>7732</v>
      </c>
      <c r="M5665" s="9"/>
      <c r="N5665" s="9"/>
      <c r="O5665" s="21"/>
      <c r="Q5665" s="29"/>
      <c r="U5665" s="17"/>
      <c r="V5665" s="2"/>
      <c r="Y5665" t="str">
        <f t="shared" si="364"/>
        <v/>
      </c>
      <c r="AA5665">
        <f t="shared" si="365"/>
        <v>1</v>
      </c>
      <c r="AC5665" s="7"/>
      <c r="AD5665" t="s">
        <v>7554</v>
      </c>
      <c r="AE5665">
        <f t="shared" si="363"/>
        <v>0</v>
      </c>
      <c r="AG5665" s="2"/>
      <c r="AI5665" s="7"/>
    </row>
    <row r="5666" spans="1:35" ht="11" customHeight="1" outlineLevel="1" x14ac:dyDescent="0.25">
      <c r="A5666" t="s">
        <v>6182</v>
      </c>
      <c r="C5666" s="2" t="s">
        <v>11983</v>
      </c>
      <c r="D5666" s="2">
        <v>1186</v>
      </c>
      <c r="E5666" s="7">
        <v>2001</v>
      </c>
      <c r="F5666" s="5" t="s">
        <v>9998</v>
      </c>
      <c r="H5666" s="5" t="s">
        <v>5398</v>
      </c>
      <c r="I5666" s="6" t="s">
        <v>9223</v>
      </c>
      <c r="J5666" s="6" t="s">
        <v>7554</v>
      </c>
      <c r="K5666" s="17">
        <v>7</v>
      </c>
      <c r="L5666" s="17" t="s">
        <v>7730</v>
      </c>
      <c r="M5666" s="9">
        <v>1.3</v>
      </c>
      <c r="N5666" s="9"/>
      <c r="O5666" s="21"/>
      <c r="Q5666" s="29"/>
      <c r="U5666" s="17"/>
      <c r="V5666" s="2"/>
      <c r="Y5666" t="str">
        <f t="shared" si="364"/>
        <v/>
      </c>
      <c r="AA5666">
        <f t="shared" si="365"/>
        <v>1</v>
      </c>
      <c r="AC5666" s="7"/>
      <c r="AD5666" t="s">
        <v>9223</v>
      </c>
      <c r="AE5666">
        <f t="shared" si="363"/>
        <v>0</v>
      </c>
      <c r="AG5666" s="2"/>
      <c r="AI5666" s="7"/>
    </row>
    <row r="5667" spans="1:35" ht="11" customHeight="1" outlineLevel="1" x14ac:dyDescent="0.25">
      <c r="A5667" t="s">
        <v>6182</v>
      </c>
      <c r="C5667" s="2" t="s">
        <v>11983</v>
      </c>
      <c r="D5667" s="2">
        <v>1187</v>
      </c>
      <c r="E5667" s="7">
        <v>2001</v>
      </c>
      <c r="F5667" s="5" t="s">
        <v>9792</v>
      </c>
      <c r="H5667" s="5" t="s">
        <v>5398</v>
      </c>
      <c r="I5667" s="6" t="s">
        <v>9223</v>
      </c>
      <c r="J5667" s="6" t="s">
        <v>7554</v>
      </c>
      <c r="K5667" s="17">
        <v>7</v>
      </c>
      <c r="L5667" s="17" t="s">
        <v>7730</v>
      </c>
      <c r="M5667" s="9">
        <v>1.3</v>
      </c>
      <c r="N5667" s="9"/>
      <c r="O5667" s="21"/>
      <c r="Q5667" s="29"/>
      <c r="U5667" s="17"/>
      <c r="V5667" s="2"/>
      <c r="Y5667" t="str">
        <f t="shared" si="364"/>
        <v/>
      </c>
      <c r="AA5667" t="str">
        <f t="shared" si="365"/>
        <v/>
      </c>
      <c r="AC5667" s="7"/>
      <c r="AD5667" t="s">
        <v>9223</v>
      </c>
      <c r="AE5667">
        <f t="shared" si="363"/>
        <v>0</v>
      </c>
      <c r="AG5667" s="2"/>
      <c r="AI5667" s="7"/>
    </row>
    <row r="5668" spans="1:35" ht="11" customHeight="1" outlineLevel="1" x14ac:dyDescent="0.25">
      <c r="A5668" t="s">
        <v>6182</v>
      </c>
      <c r="C5668" s="2" t="s">
        <v>11983</v>
      </c>
      <c r="D5668" s="2">
        <v>1188</v>
      </c>
      <c r="E5668" s="7">
        <v>2001</v>
      </c>
      <c r="F5668" s="5" t="s">
        <v>9792</v>
      </c>
      <c r="H5668" s="5" t="s">
        <v>5398</v>
      </c>
      <c r="I5668" s="6" t="s">
        <v>9223</v>
      </c>
      <c r="J5668" s="6" t="s">
        <v>7554</v>
      </c>
      <c r="K5668" s="17">
        <v>7</v>
      </c>
      <c r="L5668" s="17" t="s">
        <v>7730</v>
      </c>
      <c r="M5668" s="9">
        <v>1.3</v>
      </c>
      <c r="N5668" s="9"/>
      <c r="O5668" s="21"/>
      <c r="Q5668" s="29"/>
      <c r="U5668" s="17"/>
      <c r="V5668" s="2"/>
      <c r="Y5668" t="str">
        <f t="shared" si="364"/>
        <v/>
      </c>
      <c r="AA5668" t="str">
        <f t="shared" si="365"/>
        <v/>
      </c>
      <c r="AC5668" s="7"/>
      <c r="AD5668" t="s">
        <v>9223</v>
      </c>
      <c r="AE5668">
        <f t="shared" si="363"/>
        <v>0</v>
      </c>
      <c r="AG5668" s="2"/>
      <c r="AI5668" s="7"/>
    </row>
    <row r="5669" spans="1:35" ht="11" customHeight="1" outlineLevel="1" x14ac:dyDescent="0.25">
      <c r="A5669" t="s">
        <v>6182</v>
      </c>
      <c r="C5669" s="2" t="s">
        <v>11983</v>
      </c>
      <c r="D5669" s="2">
        <v>1189</v>
      </c>
      <c r="E5669" s="7">
        <v>2001</v>
      </c>
      <c r="F5669" s="5" t="s">
        <v>9792</v>
      </c>
      <c r="H5669" s="5" t="s">
        <v>5398</v>
      </c>
      <c r="I5669" s="6" t="s">
        <v>9223</v>
      </c>
      <c r="J5669" s="6" t="s">
        <v>7554</v>
      </c>
      <c r="K5669" s="17">
        <v>7</v>
      </c>
      <c r="L5669" s="17" t="s">
        <v>7730</v>
      </c>
      <c r="M5669" s="9">
        <v>1.3</v>
      </c>
      <c r="N5669" s="9"/>
      <c r="O5669" s="21"/>
      <c r="Q5669" s="29"/>
      <c r="U5669" s="17"/>
      <c r="V5669" s="2"/>
      <c r="Y5669" t="str">
        <f t="shared" si="364"/>
        <v/>
      </c>
      <c r="AA5669" t="str">
        <f t="shared" si="365"/>
        <v/>
      </c>
      <c r="AC5669" s="7"/>
      <c r="AD5669" t="s">
        <v>9223</v>
      </c>
      <c r="AE5669">
        <f t="shared" si="363"/>
        <v>0</v>
      </c>
      <c r="AG5669" s="2"/>
      <c r="AI5669" s="7"/>
    </row>
    <row r="5670" spans="1:35" ht="11" customHeight="1" outlineLevel="1" x14ac:dyDescent="0.25">
      <c r="A5670" t="s">
        <v>6182</v>
      </c>
      <c r="C5670" s="2" t="s">
        <v>11983</v>
      </c>
      <c r="D5670" s="2">
        <v>1190</v>
      </c>
      <c r="E5670" s="7">
        <v>2001</v>
      </c>
      <c r="F5670" s="5" t="s">
        <v>9792</v>
      </c>
      <c r="H5670" s="5" t="s">
        <v>5398</v>
      </c>
      <c r="I5670" s="6" t="s">
        <v>9223</v>
      </c>
      <c r="J5670" s="6" t="s">
        <v>7554</v>
      </c>
      <c r="K5670" s="17">
        <v>7</v>
      </c>
      <c r="L5670" s="17" t="s">
        <v>7730</v>
      </c>
      <c r="M5670" s="9">
        <v>1.3</v>
      </c>
      <c r="N5670" s="9"/>
      <c r="O5670" s="21"/>
      <c r="Q5670" s="29"/>
      <c r="U5670" s="17"/>
      <c r="V5670" s="2"/>
      <c r="Y5670" t="str">
        <f t="shared" si="364"/>
        <v/>
      </c>
      <c r="AA5670" t="str">
        <f t="shared" si="365"/>
        <v/>
      </c>
      <c r="AC5670" s="7"/>
      <c r="AD5670" t="s">
        <v>9223</v>
      </c>
      <c r="AE5670">
        <f t="shared" si="363"/>
        <v>0</v>
      </c>
      <c r="AG5670" s="2"/>
      <c r="AI5670" s="7"/>
    </row>
    <row r="5671" spans="1:35" ht="11" customHeight="1" outlineLevel="1" x14ac:dyDescent="0.25">
      <c r="A5671" t="s">
        <v>6182</v>
      </c>
      <c r="C5671" s="2" t="s">
        <v>11983</v>
      </c>
      <c r="D5671" s="2">
        <v>1191</v>
      </c>
      <c r="E5671" s="7">
        <v>2001</v>
      </c>
      <c r="F5671" s="5" t="s">
        <v>9792</v>
      </c>
      <c r="H5671" s="5" t="s">
        <v>5398</v>
      </c>
      <c r="I5671" s="6" t="s">
        <v>9223</v>
      </c>
      <c r="J5671" s="6" t="s">
        <v>7554</v>
      </c>
      <c r="K5671" s="17">
        <v>7</v>
      </c>
      <c r="L5671" s="17" t="s">
        <v>7730</v>
      </c>
      <c r="M5671" s="9">
        <v>1.3</v>
      </c>
      <c r="N5671" s="9"/>
      <c r="O5671" s="21"/>
      <c r="Q5671" s="29"/>
      <c r="U5671" s="17"/>
      <c r="V5671" s="2"/>
      <c r="Y5671" t="str">
        <f t="shared" si="364"/>
        <v/>
      </c>
      <c r="AA5671" t="str">
        <f t="shared" si="365"/>
        <v/>
      </c>
      <c r="AC5671" s="7"/>
      <c r="AD5671" t="s">
        <v>9223</v>
      </c>
      <c r="AE5671">
        <f t="shared" si="363"/>
        <v>0</v>
      </c>
      <c r="AG5671" s="2"/>
      <c r="AI5671" s="7"/>
    </row>
    <row r="5672" spans="1:35" ht="11" customHeight="1" outlineLevel="1" x14ac:dyDescent="0.25">
      <c r="A5672" t="s">
        <v>6182</v>
      </c>
      <c r="C5672" s="2" t="s">
        <v>11983</v>
      </c>
      <c r="D5672" s="2">
        <v>1192</v>
      </c>
      <c r="E5672" s="7">
        <v>2001</v>
      </c>
      <c r="F5672" s="5" t="s">
        <v>9792</v>
      </c>
      <c r="H5672" s="5" t="s">
        <v>5398</v>
      </c>
      <c r="I5672" s="6" t="s">
        <v>9223</v>
      </c>
      <c r="J5672" s="6" t="s">
        <v>7554</v>
      </c>
      <c r="K5672" s="17">
        <v>7</v>
      </c>
      <c r="L5672" s="17" t="s">
        <v>7730</v>
      </c>
      <c r="M5672" s="9">
        <v>1.3</v>
      </c>
      <c r="N5672" s="9"/>
      <c r="O5672" s="21"/>
      <c r="Q5672" s="29"/>
      <c r="U5672" s="17"/>
      <c r="V5672" s="2"/>
      <c r="Y5672" t="str">
        <f t="shared" si="364"/>
        <v/>
      </c>
      <c r="AA5672" t="str">
        <f t="shared" si="365"/>
        <v/>
      </c>
      <c r="AC5672" s="7"/>
      <c r="AD5672" t="s">
        <v>9223</v>
      </c>
      <c r="AE5672">
        <f t="shared" si="363"/>
        <v>0</v>
      </c>
      <c r="AG5672" s="2"/>
      <c r="AI5672" s="7"/>
    </row>
    <row r="5673" spans="1:35" ht="11" customHeight="1" outlineLevel="1" x14ac:dyDescent="0.25">
      <c r="A5673" t="s">
        <v>6182</v>
      </c>
      <c r="C5673" s="2" t="s">
        <v>11983</v>
      </c>
      <c r="D5673" s="2">
        <v>1193</v>
      </c>
      <c r="E5673" s="7">
        <v>2001</v>
      </c>
      <c r="F5673" s="5" t="s">
        <v>9792</v>
      </c>
      <c r="H5673" s="5" t="s">
        <v>5398</v>
      </c>
      <c r="I5673" s="6" t="s">
        <v>9223</v>
      </c>
      <c r="J5673" s="6" t="s">
        <v>7554</v>
      </c>
      <c r="K5673" s="17">
        <v>7</v>
      </c>
      <c r="L5673" s="17" t="s">
        <v>7730</v>
      </c>
      <c r="M5673" s="9">
        <v>1.3</v>
      </c>
      <c r="N5673" s="9"/>
      <c r="O5673" s="21"/>
      <c r="Q5673" s="29"/>
      <c r="U5673" s="17"/>
      <c r="V5673" s="2"/>
      <c r="Y5673" t="str">
        <f t="shared" si="364"/>
        <v/>
      </c>
      <c r="AA5673" t="str">
        <f t="shared" si="365"/>
        <v/>
      </c>
      <c r="AC5673" s="7"/>
      <c r="AD5673" t="s">
        <v>9223</v>
      </c>
      <c r="AE5673">
        <f t="shared" si="363"/>
        <v>0</v>
      </c>
      <c r="AG5673" s="2"/>
      <c r="AI5673" s="7"/>
    </row>
    <row r="5674" spans="1:35" ht="11" customHeight="1" outlineLevel="1" x14ac:dyDescent="0.25">
      <c r="A5674" t="s">
        <v>6182</v>
      </c>
      <c r="C5674" s="2" t="s">
        <v>11983</v>
      </c>
      <c r="D5674" s="2">
        <v>1194</v>
      </c>
      <c r="E5674" s="7">
        <v>2001</v>
      </c>
      <c r="F5674" s="5" t="s">
        <v>9792</v>
      </c>
      <c r="H5674" s="5" t="s">
        <v>5398</v>
      </c>
      <c r="I5674" s="6" t="s">
        <v>9223</v>
      </c>
      <c r="J5674" s="6" t="s">
        <v>7554</v>
      </c>
      <c r="K5674" s="17">
        <v>7</v>
      </c>
      <c r="L5674" s="17" t="s">
        <v>7730</v>
      </c>
      <c r="M5674" s="9">
        <v>1.3</v>
      </c>
      <c r="N5674" s="9"/>
      <c r="O5674" s="21"/>
      <c r="Q5674" s="29"/>
      <c r="U5674" s="17"/>
      <c r="V5674" s="2"/>
      <c r="Y5674" t="str">
        <f t="shared" si="364"/>
        <v/>
      </c>
      <c r="AA5674" t="str">
        <f t="shared" si="365"/>
        <v/>
      </c>
      <c r="AC5674" s="7"/>
      <c r="AD5674" t="s">
        <v>9223</v>
      </c>
      <c r="AE5674">
        <f t="shared" si="363"/>
        <v>0</v>
      </c>
      <c r="AG5674" s="2"/>
      <c r="AI5674" s="7"/>
    </row>
    <row r="5675" spans="1:35" ht="11" customHeight="1" outlineLevel="1" x14ac:dyDescent="0.25">
      <c r="A5675" t="s">
        <v>6182</v>
      </c>
      <c r="C5675" s="2" t="s">
        <v>11983</v>
      </c>
      <c r="D5675" s="2" t="s">
        <v>10001</v>
      </c>
      <c r="E5675" s="7">
        <v>2001</v>
      </c>
      <c r="F5675" s="5" t="s">
        <v>10000</v>
      </c>
      <c r="H5675" s="5" t="s">
        <v>5398</v>
      </c>
      <c r="I5675" s="6" t="s">
        <v>7554</v>
      </c>
      <c r="J5675" s="6" t="s">
        <v>7554</v>
      </c>
      <c r="K5675" s="17">
        <v>7</v>
      </c>
      <c r="L5675" s="17" t="s">
        <v>7732</v>
      </c>
      <c r="M5675" s="9"/>
      <c r="N5675" s="9"/>
      <c r="O5675" s="21"/>
      <c r="Q5675" s="29"/>
      <c r="U5675" s="17"/>
      <c r="V5675" s="2"/>
      <c r="Y5675" t="str">
        <f t="shared" si="364"/>
        <v/>
      </c>
      <c r="AA5675">
        <f t="shared" si="365"/>
        <v>1</v>
      </c>
      <c r="AC5675" s="7"/>
      <c r="AD5675" t="s">
        <v>7554</v>
      </c>
      <c r="AE5675">
        <f t="shared" si="363"/>
        <v>0</v>
      </c>
      <c r="AG5675" s="2"/>
      <c r="AI5675" s="7"/>
    </row>
    <row r="5676" spans="1:35" ht="11" customHeight="1" outlineLevel="1" x14ac:dyDescent="0.25">
      <c r="A5676" t="s">
        <v>6182</v>
      </c>
      <c r="C5676" s="2" t="s">
        <v>11983</v>
      </c>
      <c r="D5676" s="2">
        <v>1195</v>
      </c>
      <c r="E5676" s="7">
        <v>2001</v>
      </c>
      <c r="F5676" s="5" t="s">
        <v>10003</v>
      </c>
      <c r="H5676" s="5" t="s">
        <v>5398</v>
      </c>
      <c r="I5676" s="6" t="s">
        <v>9223</v>
      </c>
      <c r="J5676" s="6" t="s">
        <v>7554</v>
      </c>
      <c r="K5676" s="17">
        <v>7</v>
      </c>
      <c r="L5676" s="17" t="s">
        <v>7732</v>
      </c>
      <c r="M5676" s="9"/>
      <c r="N5676" s="9"/>
      <c r="O5676" s="21"/>
      <c r="Q5676" s="29"/>
      <c r="U5676" s="17"/>
      <c r="V5676" s="2"/>
      <c r="Y5676" t="str">
        <f t="shared" si="364"/>
        <v/>
      </c>
      <c r="AA5676" t="str">
        <f t="shared" si="365"/>
        <v/>
      </c>
      <c r="AC5676" s="7"/>
      <c r="AD5676" t="s">
        <v>9223</v>
      </c>
      <c r="AE5676">
        <f t="shared" si="363"/>
        <v>0</v>
      </c>
      <c r="AG5676" s="2"/>
      <c r="AI5676" s="7"/>
    </row>
    <row r="5677" spans="1:35" ht="11" customHeight="1" outlineLevel="1" x14ac:dyDescent="0.25">
      <c r="A5677" t="s">
        <v>6182</v>
      </c>
      <c r="C5677" s="2" t="s">
        <v>11983</v>
      </c>
      <c r="D5677" s="2" t="s">
        <v>10002</v>
      </c>
      <c r="E5677" s="7">
        <v>2001</v>
      </c>
      <c r="F5677" s="5" t="s">
        <v>10004</v>
      </c>
      <c r="H5677" s="5" t="s">
        <v>5398</v>
      </c>
      <c r="I5677" s="6" t="s">
        <v>7554</v>
      </c>
      <c r="J5677" s="6" t="s">
        <v>7554</v>
      </c>
      <c r="K5677" s="17">
        <v>7</v>
      </c>
      <c r="L5677" s="17" t="s">
        <v>7732</v>
      </c>
      <c r="M5677" s="9"/>
      <c r="N5677" s="9"/>
      <c r="O5677" s="21"/>
      <c r="Q5677" s="29"/>
      <c r="U5677" s="17"/>
      <c r="V5677" s="2"/>
      <c r="Y5677" t="str">
        <f t="shared" si="364"/>
        <v/>
      </c>
      <c r="AA5677">
        <f t="shared" si="365"/>
        <v>1</v>
      </c>
      <c r="AC5677" s="7"/>
      <c r="AD5677" t="s">
        <v>7554</v>
      </c>
      <c r="AE5677">
        <f t="shared" si="363"/>
        <v>0</v>
      </c>
      <c r="AG5677" s="2"/>
      <c r="AI5677" s="7"/>
    </row>
    <row r="5678" spans="1:35" ht="11" customHeight="1" outlineLevel="1" x14ac:dyDescent="0.25">
      <c r="A5678" t="s">
        <v>6182</v>
      </c>
      <c r="C5678" s="2" t="s">
        <v>11983</v>
      </c>
      <c r="D5678" s="2">
        <v>1196</v>
      </c>
      <c r="E5678" s="7">
        <v>2001</v>
      </c>
      <c r="F5678" s="5" t="s">
        <v>10003</v>
      </c>
      <c r="H5678" s="5" t="s">
        <v>5398</v>
      </c>
      <c r="I5678" s="6" t="s">
        <v>9223</v>
      </c>
      <c r="J5678" s="6" t="s">
        <v>7554</v>
      </c>
      <c r="K5678" s="17">
        <v>7</v>
      </c>
      <c r="L5678" s="17" t="s">
        <v>7732</v>
      </c>
      <c r="M5678" s="9"/>
      <c r="N5678" s="9"/>
      <c r="O5678" s="21"/>
      <c r="Q5678" s="29"/>
      <c r="U5678" s="17"/>
      <c r="V5678" s="2"/>
      <c r="Y5678" t="str">
        <f t="shared" si="364"/>
        <v/>
      </c>
      <c r="AA5678" t="str">
        <f t="shared" si="365"/>
        <v/>
      </c>
      <c r="AC5678" s="7"/>
      <c r="AD5678" t="s">
        <v>9223</v>
      </c>
      <c r="AE5678">
        <f t="shared" si="363"/>
        <v>0</v>
      </c>
      <c r="AG5678" s="2"/>
      <c r="AI5678" s="7"/>
    </row>
    <row r="5679" spans="1:35" ht="11" customHeight="1" outlineLevel="1" x14ac:dyDescent="0.25">
      <c r="A5679" t="s">
        <v>6182</v>
      </c>
      <c r="C5679" s="2" t="s">
        <v>11983</v>
      </c>
      <c r="D5679" s="2" t="s">
        <v>10005</v>
      </c>
      <c r="E5679" s="7">
        <v>2001</v>
      </c>
      <c r="F5679" s="5" t="s">
        <v>10004</v>
      </c>
      <c r="H5679" s="5" t="s">
        <v>5398</v>
      </c>
      <c r="I5679" s="6" t="s">
        <v>7554</v>
      </c>
      <c r="J5679" s="6" t="s">
        <v>7554</v>
      </c>
      <c r="K5679" s="17">
        <v>7</v>
      </c>
      <c r="L5679" s="17" t="s">
        <v>7732</v>
      </c>
      <c r="M5679" s="9"/>
      <c r="N5679" s="9"/>
      <c r="O5679" s="21"/>
      <c r="Q5679" s="29"/>
      <c r="U5679" s="17"/>
      <c r="V5679" s="2"/>
      <c r="Y5679" t="str">
        <f t="shared" si="364"/>
        <v/>
      </c>
      <c r="AA5679">
        <f t="shared" si="365"/>
        <v>1</v>
      </c>
      <c r="AC5679" s="7"/>
      <c r="AD5679" t="s">
        <v>7554</v>
      </c>
      <c r="AE5679">
        <f t="shared" si="363"/>
        <v>0</v>
      </c>
      <c r="AG5679" s="2"/>
      <c r="AI5679" s="7"/>
    </row>
    <row r="5680" spans="1:35" ht="11" customHeight="1" outlineLevel="1" x14ac:dyDescent="0.25">
      <c r="A5680" t="s">
        <v>6182</v>
      </c>
      <c r="C5680" s="2" t="s">
        <v>11983</v>
      </c>
      <c r="D5680" s="2">
        <v>1621</v>
      </c>
      <c r="E5680" s="7">
        <v>2001</v>
      </c>
      <c r="F5680" s="5" t="s">
        <v>10008</v>
      </c>
      <c r="H5680" s="5" t="s">
        <v>5398</v>
      </c>
      <c r="I5680" s="6" t="s">
        <v>10010</v>
      </c>
      <c r="J5680" s="6" t="s">
        <v>10006</v>
      </c>
      <c r="K5680" s="17">
        <v>7</v>
      </c>
      <c r="L5680" s="17" t="s">
        <v>20076</v>
      </c>
      <c r="M5680" s="9"/>
      <c r="N5680" s="9"/>
      <c r="O5680" s="21"/>
      <c r="Q5680" s="29"/>
      <c r="U5680" s="17"/>
      <c r="V5680" s="2"/>
      <c r="Y5680" t="str">
        <f t="shared" si="364"/>
        <v/>
      </c>
      <c r="AA5680" t="str">
        <f t="shared" si="365"/>
        <v/>
      </c>
      <c r="AC5680" s="7"/>
      <c r="AD5680" t="s">
        <v>10010</v>
      </c>
      <c r="AE5680">
        <f t="shared" si="363"/>
        <v>0</v>
      </c>
      <c r="AG5680" s="2"/>
      <c r="AI5680" s="7"/>
    </row>
    <row r="5681" spans="1:35" ht="11" customHeight="1" outlineLevel="1" x14ac:dyDescent="0.25">
      <c r="A5681" t="s">
        <v>6182</v>
      </c>
      <c r="C5681" s="2" t="s">
        <v>11983</v>
      </c>
      <c r="D5681" s="2">
        <v>1622</v>
      </c>
      <c r="E5681" s="7">
        <v>2001</v>
      </c>
      <c r="F5681" s="5" t="s">
        <v>10008</v>
      </c>
      <c r="H5681" s="5" t="s">
        <v>5398</v>
      </c>
      <c r="I5681" s="6" t="s">
        <v>10010</v>
      </c>
      <c r="J5681" s="6" t="s">
        <v>10006</v>
      </c>
      <c r="K5681" s="17">
        <v>7</v>
      </c>
      <c r="L5681" s="17" t="s">
        <v>20076</v>
      </c>
      <c r="M5681" s="9"/>
      <c r="N5681" s="9"/>
      <c r="O5681" s="21"/>
      <c r="Q5681" s="29"/>
      <c r="U5681" s="17"/>
      <c r="V5681" s="2"/>
      <c r="Y5681" t="str">
        <f t="shared" si="364"/>
        <v/>
      </c>
      <c r="AA5681" t="str">
        <f t="shared" si="365"/>
        <v/>
      </c>
      <c r="AC5681" s="7"/>
      <c r="AD5681" t="s">
        <v>10010</v>
      </c>
      <c r="AE5681">
        <f t="shared" si="363"/>
        <v>0</v>
      </c>
      <c r="AG5681" s="2"/>
      <c r="AI5681" s="7"/>
    </row>
    <row r="5682" spans="1:35" ht="11" customHeight="1" outlineLevel="1" x14ac:dyDescent="0.25">
      <c r="A5682" t="s">
        <v>6182</v>
      </c>
      <c r="C5682" s="2" t="s">
        <v>11983</v>
      </c>
      <c r="D5682" s="2">
        <v>1623</v>
      </c>
      <c r="E5682" s="7">
        <v>2001</v>
      </c>
      <c r="F5682" s="5" t="s">
        <v>10008</v>
      </c>
      <c r="H5682" s="5" t="s">
        <v>5398</v>
      </c>
      <c r="I5682" s="6" t="s">
        <v>10010</v>
      </c>
      <c r="J5682" s="6" t="s">
        <v>10006</v>
      </c>
      <c r="K5682" s="17">
        <v>7</v>
      </c>
      <c r="L5682" s="17" t="s">
        <v>20076</v>
      </c>
      <c r="M5682" s="9"/>
      <c r="N5682" s="9"/>
      <c r="O5682" s="21"/>
      <c r="Q5682" s="29"/>
      <c r="U5682" s="17"/>
      <c r="V5682" s="2"/>
      <c r="Y5682" t="str">
        <f t="shared" si="364"/>
        <v/>
      </c>
      <c r="AA5682" t="str">
        <f t="shared" si="365"/>
        <v/>
      </c>
      <c r="AC5682" s="7"/>
      <c r="AD5682" t="s">
        <v>10010</v>
      </c>
      <c r="AE5682">
        <f t="shared" si="363"/>
        <v>0</v>
      </c>
      <c r="AG5682" s="2"/>
      <c r="AI5682" s="7"/>
    </row>
    <row r="5683" spans="1:35" ht="11" customHeight="1" outlineLevel="1" x14ac:dyDescent="0.25">
      <c r="A5683" t="s">
        <v>6182</v>
      </c>
      <c r="C5683" s="2" t="s">
        <v>11983</v>
      </c>
      <c r="D5683" s="2">
        <v>1624</v>
      </c>
      <c r="E5683" s="7">
        <v>2001</v>
      </c>
      <c r="F5683" s="5" t="s">
        <v>10008</v>
      </c>
      <c r="H5683" s="5" t="s">
        <v>5398</v>
      </c>
      <c r="I5683" s="6" t="s">
        <v>10010</v>
      </c>
      <c r="J5683" s="6" t="s">
        <v>10006</v>
      </c>
      <c r="K5683" s="17">
        <v>7</v>
      </c>
      <c r="L5683" s="17" t="s">
        <v>20076</v>
      </c>
      <c r="M5683" s="9"/>
      <c r="N5683" s="9"/>
      <c r="O5683" s="21"/>
      <c r="Q5683" s="29"/>
      <c r="U5683" s="17"/>
      <c r="V5683" s="2"/>
      <c r="Y5683" t="str">
        <f t="shared" si="364"/>
        <v/>
      </c>
      <c r="AA5683" t="str">
        <f t="shared" si="365"/>
        <v/>
      </c>
      <c r="AC5683" s="7"/>
      <c r="AD5683" t="s">
        <v>10010</v>
      </c>
      <c r="AE5683">
        <f t="shared" si="363"/>
        <v>0</v>
      </c>
      <c r="AG5683" s="2"/>
      <c r="AI5683" s="7"/>
    </row>
    <row r="5684" spans="1:35" ht="11" customHeight="1" outlineLevel="1" x14ac:dyDescent="0.25">
      <c r="A5684" t="s">
        <v>6182</v>
      </c>
      <c r="C5684" s="2" t="s">
        <v>11983</v>
      </c>
      <c r="D5684" s="2" t="s">
        <v>10007</v>
      </c>
      <c r="E5684" s="7">
        <v>2001</v>
      </c>
      <c r="F5684" s="5" t="s">
        <v>10009</v>
      </c>
      <c r="H5684" s="5" t="s">
        <v>5398</v>
      </c>
      <c r="I5684" s="6" t="s">
        <v>10010</v>
      </c>
      <c r="J5684" s="6" t="s">
        <v>10006</v>
      </c>
      <c r="K5684" s="17">
        <v>7</v>
      </c>
      <c r="L5684" s="17" t="s">
        <v>7730</v>
      </c>
      <c r="M5684" s="9">
        <v>20</v>
      </c>
      <c r="N5684" s="9"/>
      <c r="O5684" s="21"/>
      <c r="Q5684" s="29"/>
      <c r="U5684" s="17"/>
      <c r="V5684" s="2"/>
      <c r="Y5684" t="str">
        <f t="shared" si="364"/>
        <v/>
      </c>
      <c r="AA5684">
        <f t="shared" si="365"/>
        <v>1</v>
      </c>
      <c r="AC5684" s="7"/>
      <c r="AD5684" t="s">
        <v>10010</v>
      </c>
      <c r="AE5684">
        <f t="shared" si="363"/>
        <v>0</v>
      </c>
      <c r="AG5684" s="2"/>
      <c r="AI5684" s="7"/>
    </row>
    <row r="5685" spans="1:35" ht="11" customHeight="1" outlineLevel="1" x14ac:dyDescent="0.25">
      <c r="A5685" t="s">
        <v>6182</v>
      </c>
      <c r="C5685" s="2" t="s">
        <v>11983</v>
      </c>
      <c r="D5685" s="2">
        <v>1856</v>
      </c>
      <c r="E5685" s="7">
        <v>2003</v>
      </c>
      <c r="F5685" s="5" t="s">
        <v>10012</v>
      </c>
      <c r="H5685" s="5" t="s">
        <v>5398</v>
      </c>
      <c r="I5685" s="6" t="s">
        <v>9223</v>
      </c>
      <c r="J5685" s="6" t="s">
        <v>7554</v>
      </c>
      <c r="K5685" s="17">
        <v>7</v>
      </c>
      <c r="L5685" s="17" t="s">
        <v>20076</v>
      </c>
      <c r="M5685" s="9"/>
      <c r="N5685" s="9"/>
      <c r="O5685" s="21"/>
      <c r="Q5685" s="29"/>
      <c r="U5685" s="17"/>
      <c r="V5685" s="2"/>
      <c r="Y5685" t="str">
        <f t="shared" si="364"/>
        <v/>
      </c>
      <c r="AA5685" t="str">
        <f t="shared" si="365"/>
        <v/>
      </c>
      <c r="AC5685" s="7"/>
      <c r="AD5685" t="s">
        <v>9223</v>
      </c>
      <c r="AE5685">
        <f t="shared" si="363"/>
        <v>0</v>
      </c>
      <c r="AG5685" s="2"/>
      <c r="AI5685" s="7"/>
    </row>
    <row r="5686" spans="1:35" ht="11" customHeight="1" outlineLevel="1" x14ac:dyDescent="0.25">
      <c r="A5686" t="s">
        <v>6182</v>
      </c>
      <c r="C5686" s="2" t="s">
        <v>11983</v>
      </c>
      <c r="D5686" s="2">
        <v>1857</v>
      </c>
      <c r="E5686" s="7">
        <v>2003</v>
      </c>
      <c r="F5686" s="5" t="s">
        <v>10012</v>
      </c>
      <c r="H5686" s="5" t="s">
        <v>5398</v>
      </c>
      <c r="I5686" s="6" t="s">
        <v>9223</v>
      </c>
      <c r="J5686" s="6" t="s">
        <v>7554</v>
      </c>
      <c r="K5686" s="17">
        <v>7</v>
      </c>
      <c r="L5686" s="17" t="s">
        <v>20076</v>
      </c>
      <c r="M5686" s="9"/>
      <c r="N5686" s="9"/>
      <c r="O5686" s="21"/>
      <c r="Q5686" s="29"/>
      <c r="U5686" s="17"/>
      <c r="V5686" s="2"/>
      <c r="Y5686" t="str">
        <f t="shared" si="364"/>
        <v/>
      </c>
      <c r="AA5686" t="str">
        <f t="shared" si="365"/>
        <v/>
      </c>
      <c r="AC5686" s="7"/>
      <c r="AD5686" t="s">
        <v>9223</v>
      </c>
      <c r="AE5686">
        <f t="shared" si="363"/>
        <v>0</v>
      </c>
      <c r="AG5686" s="2"/>
      <c r="AI5686" s="7"/>
    </row>
    <row r="5687" spans="1:35" ht="11" customHeight="1" outlineLevel="1" x14ac:dyDescent="0.25">
      <c r="A5687" t="s">
        <v>6182</v>
      </c>
      <c r="C5687" s="2" t="s">
        <v>11983</v>
      </c>
      <c r="D5687" s="2">
        <v>1858</v>
      </c>
      <c r="E5687" s="7">
        <v>2003</v>
      </c>
      <c r="F5687" s="5" t="s">
        <v>10012</v>
      </c>
      <c r="H5687" s="5" t="s">
        <v>5398</v>
      </c>
      <c r="I5687" s="6" t="s">
        <v>9223</v>
      </c>
      <c r="J5687" s="6" t="s">
        <v>7554</v>
      </c>
      <c r="K5687" s="17">
        <v>7</v>
      </c>
      <c r="L5687" s="17" t="s">
        <v>20076</v>
      </c>
      <c r="M5687" s="9"/>
      <c r="N5687" s="9"/>
      <c r="O5687" s="21"/>
      <c r="Q5687" s="29"/>
      <c r="U5687" s="17"/>
      <c r="V5687" s="2"/>
      <c r="Y5687" t="str">
        <f t="shared" si="364"/>
        <v/>
      </c>
      <c r="AA5687" t="str">
        <f t="shared" si="365"/>
        <v/>
      </c>
      <c r="AC5687" s="7"/>
      <c r="AD5687" t="s">
        <v>9223</v>
      </c>
      <c r="AE5687">
        <f t="shared" si="363"/>
        <v>0</v>
      </c>
      <c r="AG5687" s="2"/>
      <c r="AI5687" s="7"/>
    </row>
    <row r="5688" spans="1:35" ht="11" customHeight="1" outlineLevel="1" x14ac:dyDescent="0.25">
      <c r="A5688" t="s">
        <v>6182</v>
      </c>
      <c r="C5688" s="2" t="s">
        <v>11983</v>
      </c>
      <c r="D5688" s="2">
        <v>1859</v>
      </c>
      <c r="E5688" s="7">
        <v>2003</v>
      </c>
      <c r="F5688" s="5" t="s">
        <v>10012</v>
      </c>
      <c r="H5688" s="5" t="s">
        <v>5398</v>
      </c>
      <c r="I5688" s="6" t="s">
        <v>9223</v>
      </c>
      <c r="J5688" s="6" t="s">
        <v>7554</v>
      </c>
      <c r="K5688" s="17">
        <v>7</v>
      </c>
      <c r="L5688" s="17" t="s">
        <v>20076</v>
      </c>
      <c r="M5688" s="9"/>
      <c r="N5688" s="9"/>
      <c r="O5688" s="21"/>
      <c r="Q5688" s="29"/>
      <c r="U5688" s="17"/>
      <c r="V5688" s="2"/>
      <c r="Y5688" t="str">
        <f t="shared" si="364"/>
        <v/>
      </c>
      <c r="AA5688" t="str">
        <f t="shared" si="365"/>
        <v/>
      </c>
      <c r="AC5688" s="7"/>
      <c r="AD5688" t="s">
        <v>9223</v>
      </c>
      <c r="AE5688">
        <f t="shared" si="363"/>
        <v>0</v>
      </c>
      <c r="AG5688" s="2"/>
      <c r="AI5688" s="7"/>
    </row>
    <row r="5689" spans="1:35" ht="11" customHeight="1" outlineLevel="1" x14ac:dyDescent="0.25">
      <c r="A5689" t="s">
        <v>6182</v>
      </c>
      <c r="C5689" s="2" t="s">
        <v>11983</v>
      </c>
      <c r="D5689" s="2">
        <v>1860</v>
      </c>
      <c r="E5689" s="7">
        <v>2003</v>
      </c>
      <c r="F5689" s="5" t="s">
        <v>10012</v>
      </c>
      <c r="H5689" s="5" t="s">
        <v>5398</v>
      </c>
      <c r="I5689" s="6" t="s">
        <v>9223</v>
      </c>
      <c r="J5689" s="6" t="s">
        <v>7554</v>
      </c>
      <c r="K5689" s="17">
        <v>7</v>
      </c>
      <c r="L5689" s="17" t="s">
        <v>20076</v>
      </c>
      <c r="M5689" s="9"/>
      <c r="N5689" s="9"/>
      <c r="O5689" s="21"/>
      <c r="Q5689" s="29"/>
      <c r="U5689" s="17"/>
      <c r="V5689" s="2"/>
      <c r="Y5689" t="str">
        <f t="shared" si="364"/>
        <v/>
      </c>
      <c r="AA5689" t="str">
        <f t="shared" si="365"/>
        <v/>
      </c>
      <c r="AC5689" s="7"/>
      <c r="AD5689" t="s">
        <v>9223</v>
      </c>
      <c r="AE5689">
        <f t="shared" si="363"/>
        <v>0</v>
      </c>
      <c r="AG5689" s="2"/>
      <c r="AI5689" s="7"/>
    </row>
    <row r="5690" spans="1:35" ht="11" customHeight="1" outlineLevel="1" x14ac:dyDescent="0.25">
      <c r="A5690" t="s">
        <v>6182</v>
      </c>
      <c r="C5690" s="2" t="s">
        <v>11983</v>
      </c>
      <c r="D5690" s="2">
        <v>1861</v>
      </c>
      <c r="E5690" s="7">
        <v>2003</v>
      </c>
      <c r="F5690" s="5" t="s">
        <v>10012</v>
      </c>
      <c r="H5690" s="5" t="s">
        <v>5398</v>
      </c>
      <c r="I5690" s="6" t="s">
        <v>9223</v>
      </c>
      <c r="J5690" s="6" t="s">
        <v>7554</v>
      </c>
      <c r="K5690" s="17">
        <v>7</v>
      </c>
      <c r="L5690" s="17" t="s">
        <v>20076</v>
      </c>
      <c r="M5690" s="9"/>
      <c r="N5690" s="9"/>
      <c r="O5690" s="21"/>
      <c r="Q5690" s="29"/>
      <c r="U5690" s="17"/>
      <c r="V5690" s="2"/>
      <c r="Y5690" t="str">
        <f t="shared" si="364"/>
        <v/>
      </c>
      <c r="AA5690" t="str">
        <f t="shared" si="365"/>
        <v/>
      </c>
      <c r="AC5690" s="7"/>
      <c r="AD5690" t="s">
        <v>9223</v>
      </c>
      <c r="AE5690">
        <f t="shared" si="363"/>
        <v>0</v>
      </c>
      <c r="AG5690" s="2"/>
      <c r="AI5690" s="7"/>
    </row>
    <row r="5691" spans="1:35" ht="11" customHeight="1" outlineLevel="1" x14ac:dyDescent="0.25">
      <c r="A5691" t="s">
        <v>6182</v>
      </c>
      <c r="C5691" s="2" t="s">
        <v>11983</v>
      </c>
      <c r="D5691" s="2" t="s">
        <v>10011</v>
      </c>
      <c r="E5691" s="7">
        <v>2003</v>
      </c>
      <c r="F5691" s="5" t="s">
        <v>10013</v>
      </c>
      <c r="H5691" s="5" t="s">
        <v>5398</v>
      </c>
      <c r="I5691" s="6" t="s">
        <v>9223</v>
      </c>
      <c r="J5691" s="6" t="s">
        <v>7554</v>
      </c>
      <c r="K5691" s="17">
        <v>7</v>
      </c>
      <c r="L5691" s="17" t="s">
        <v>7730</v>
      </c>
      <c r="M5691" s="9">
        <v>2.1</v>
      </c>
      <c r="N5691" s="9"/>
      <c r="O5691" s="21"/>
      <c r="Q5691" s="29"/>
      <c r="U5691" s="17"/>
      <c r="V5691" s="2"/>
      <c r="Y5691" t="str">
        <f t="shared" si="364"/>
        <v/>
      </c>
      <c r="AA5691">
        <f t="shared" si="365"/>
        <v>1</v>
      </c>
      <c r="AC5691" s="7"/>
      <c r="AD5691" t="s">
        <v>9223</v>
      </c>
      <c r="AE5691">
        <f t="shared" si="363"/>
        <v>0</v>
      </c>
      <c r="AG5691" s="2"/>
      <c r="AI5691" s="7"/>
    </row>
    <row r="5692" spans="1:35" ht="11" customHeight="1" outlineLevel="1" x14ac:dyDescent="0.25">
      <c r="A5692" t="s">
        <v>6182</v>
      </c>
      <c r="C5692" s="2" t="s">
        <v>11983</v>
      </c>
      <c r="D5692" s="2">
        <v>2018</v>
      </c>
      <c r="E5692" s="7">
        <v>2003</v>
      </c>
      <c r="F5692" s="5" t="s">
        <v>10012</v>
      </c>
      <c r="H5692" s="5" t="s">
        <v>5398</v>
      </c>
      <c r="I5692" s="6" t="s">
        <v>10016</v>
      </c>
      <c r="J5692" s="6" t="s">
        <v>10014</v>
      </c>
      <c r="K5692" s="17">
        <v>4</v>
      </c>
      <c r="L5692" s="17" t="s">
        <v>20076</v>
      </c>
      <c r="M5692" s="9"/>
      <c r="N5692" s="9"/>
      <c r="O5692" s="21"/>
      <c r="Q5692" s="29"/>
      <c r="U5692" s="17"/>
      <c r="V5692" s="2"/>
      <c r="Y5692" t="str">
        <f t="shared" si="364"/>
        <v/>
      </c>
      <c r="AA5692" t="str">
        <f t="shared" si="365"/>
        <v/>
      </c>
      <c r="AC5692" s="7"/>
      <c r="AD5692" t="s">
        <v>10016</v>
      </c>
      <c r="AE5692">
        <f t="shared" si="363"/>
        <v>0</v>
      </c>
      <c r="AG5692" s="2"/>
      <c r="AI5692" s="7"/>
    </row>
    <row r="5693" spans="1:35" ht="11" customHeight="1" outlineLevel="1" x14ac:dyDescent="0.25">
      <c r="A5693" t="s">
        <v>6182</v>
      </c>
      <c r="C5693" s="2" t="s">
        <v>11983</v>
      </c>
      <c r="D5693" s="2">
        <v>2019</v>
      </c>
      <c r="E5693" s="7">
        <v>2003</v>
      </c>
      <c r="F5693" s="5" t="s">
        <v>10012</v>
      </c>
      <c r="H5693" s="5" t="s">
        <v>5398</v>
      </c>
      <c r="I5693" s="6" t="s">
        <v>10016</v>
      </c>
      <c r="J5693" s="6" t="s">
        <v>10014</v>
      </c>
      <c r="K5693" s="17">
        <v>4</v>
      </c>
      <c r="L5693" s="17" t="s">
        <v>20076</v>
      </c>
      <c r="M5693" s="9"/>
      <c r="N5693" s="9"/>
      <c r="O5693" s="21"/>
      <c r="Q5693" s="29"/>
      <c r="U5693" s="17"/>
      <c r="V5693" s="2"/>
      <c r="Y5693" t="str">
        <f t="shared" si="364"/>
        <v/>
      </c>
      <c r="AA5693" t="str">
        <f t="shared" si="365"/>
        <v/>
      </c>
      <c r="AC5693" s="7"/>
      <c r="AD5693" t="s">
        <v>10016</v>
      </c>
      <c r="AE5693">
        <f t="shared" si="363"/>
        <v>0</v>
      </c>
      <c r="AG5693" s="2"/>
      <c r="AI5693" s="7"/>
    </row>
    <row r="5694" spans="1:35" ht="11" customHeight="1" outlineLevel="1" x14ac:dyDescent="0.25">
      <c r="A5694" t="s">
        <v>6182</v>
      </c>
      <c r="C5694" s="2" t="s">
        <v>11983</v>
      </c>
      <c r="D5694" s="2">
        <v>2020</v>
      </c>
      <c r="E5694" s="7">
        <v>2003</v>
      </c>
      <c r="F5694" s="5" t="s">
        <v>10012</v>
      </c>
      <c r="H5694" s="5" t="s">
        <v>5398</v>
      </c>
      <c r="I5694" s="6" t="s">
        <v>10016</v>
      </c>
      <c r="J5694" s="6" t="s">
        <v>10014</v>
      </c>
      <c r="K5694" s="17">
        <v>3</v>
      </c>
      <c r="L5694" s="17" t="s">
        <v>20076</v>
      </c>
      <c r="M5694" s="9"/>
      <c r="N5694" s="9"/>
      <c r="O5694" s="21"/>
      <c r="Q5694" s="29"/>
      <c r="U5694" s="17"/>
      <c r="V5694" s="2"/>
      <c r="Y5694" t="str">
        <f t="shared" si="364"/>
        <v/>
      </c>
      <c r="AA5694" t="str">
        <f t="shared" si="365"/>
        <v/>
      </c>
      <c r="AC5694" s="7"/>
      <c r="AD5694" t="s">
        <v>10016</v>
      </c>
      <c r="AE5694">
        <f t="shared" si="363"/>
        <v>0</v>
      </c>
      <c r="AG5694" s="2"/>
      <c r="AI5694" s="7"/>
    </row>
    <row r="5695" spans="1:35" ht="11" customHeight="1" outlineLevel="1" x14ac:dyDescent="0.25">
      <c r="A5695" t="s">
        <v>6182</v>
      </c>
      <c r="C5695" s="2" t="s">
        <v>11983</v>
      </c>
      <c r="D5695" s="2">
        <v>2021</v>
      </c>
      <c r="E5695" s="7">
        <v>2003</v>
      </c>
      <c r="F5695" s="5" t="s">
        <v>10012</v>
      </c>
      <c r="H5695" s="5" t="s">
        <v>5398</v>
      </c>
      <c r="I5695" s="6" t="s">
        <v>10016</v>
      </c>
      <c r="J5695" s="6" t="s">
        <v>10014</v>
      </c>
      <c r="K5695" s="17">
        <v>4</v>
      </c>
      <c r="L5695" s="17" t="s">
        <v>20076</v>
      </c>
      <c r="M5695" s="9"/>
      <c r="N5695" s="9"/>
      <c r="O5695" s="21"/>
      <c r="Q5695" s="29"/>
      <c r="U5695" s="17"/>
      <c r="V5695" s="2"/>
      <c r="Y5695" t="str">
        <f t="shared" si="364"/>
        <v/>
      </c>
      <c r="AA5695" t="str">
        <f t="shared" si="365"/>
        <v/>
      </c>
      <c r="AC5695" s="7"/>
      <c r="AD5695" t="s">
        <v>10016</v>
      </c>
      <c r="AE5695">
        <f t="shared" si="363"/>
        <v>0</v>
      </c>
      <c r="AG5695" s="2"/>
      <c r="AI5695" s="7"/>
    </row>
    <row r="5696" spans="1:35" ht="11" customHeight="1" outlineLevel="1" x14ac:dyDescent="0.25">
      <c r="A5696" t="s">
        <v>6182</v>
      </c>
      <c r="C5696" s="2" t="s">
        <v>11983</v>
      </c>
      <c r="D5696" s="2">
        <v>2022</v>
      </c>
      <c r="E5696" s="7">
        <v>2003</v>
      </c>
      <c r="F5696" s="5" t="s">
        <v>10012</v>
      </c>
      <c r="H5696" s="5" t="s">
        <v>5398</v>
      </c>
      <c r="I5696" s="6" t="s">
        <v>10016</v>
      </c>
      <c r="J5696" s="6" t="s">
        <v>10014</v>
      </c>
      <c r="K5696" s="17">
        <v>4</v>
      </c>
      <c r="L5696" s="17" t="s">
        <v>20076</v>
      </c>
      <c r="M5696" s="9"/>
      <c r="N5696" s="9"/>
      <c r="O5696" s="21"/>
      <c r="Q5696" s="29"/>
      <c r="U5696" s="17"/>
      <c r="V5696" s="2"/>
      <c r="Y5696" t="str">
        <f t="shared" si="364"/>
        <v/>
      </c>
      <c r="AA5696" t="str">
        <f t="shared" si="365"/>
        <v/>
      </c>
      <c r="AC5696" s="7"/>
      <c r="AD5696" t="s">
        <v>10016</v>
      </c>
      <c r="AE5696">
        <f t="shared" si="363"/>
        <v>0</v>
      </c>
      <c r="AG5696" s="2"/>
      <c r="AI5696" s="7"/>
    </row>
    <row r="5697" spans="1:35" ht="11" customHeight="1" outlineLevel="1" x14ac:dyDescent="0.25">
      <c r="A5697" t="s">
        <v>6182</v>
      </c>
      <c r="C5697" s="2" t="s">
        <v>11983</v>
      </c>
      <c r="D5697" s="2">
        <v>2023</v>
      </c>
      <c r="E5697" s="7">
        <v>2003</v>
      </c>
      <c r="F5697" s="5" t="s">
        <v>10012</v>
      </c>
      <c r="H5697" s="5" t="s">
        <v>5398</v>
      </c>
      <c r="I5697" s="6" t="s">
        <v>10016</v>
      </c>
      <c r="J5697" s="6" t="s">
        <v>10014</v>
      </c>
      <c r="K5697" s="17">
        <v>3</v>
      </c>
      <c r="L5697" s="17" t="s">
        <v>20076</v>
      </c>
      <c r="M5697" s="9"/>
      <c r="N5697" s="9"/>
      <c r="O5697" s="21"/>
      <c r="Q5697" s="29"/>
      <c r="U5697" s="17"/>
      <c r="V5697" s="2"/>
      <c r="Y5697" t="str">
        <f t="shared" si="364"/>
        <v/>
      </c>
      <c r="AA5697" t="str">
        <f t="shared" si="365"/>
        <v/>
      </c>
      <c r="AC5697" s="7"/>
      <c r="AD5697" t="s">
        <v>10016</v>
      </c>
      <c r="AE5697">
        <f t="shared" si="363"/>
        <v>0</v>
      </c>
      <c r="AG5697" s="2"/>
      <c r="AI5697" s="7"/>
    </row>
    <row r="5698" spans="1:35" ht="11" customHeight="1" outlineLevel="1" x14ac:dyDescent="0.25">
      <c r="A5698" t="s">
        <v>6182</v>
      </c>
      <c r="C5698" s="2" t="s">
        <v>11983</v>
      </c>
      <c r="D5698" s="2" t="s">
        <v>10015</v>
      </c>
      <c r="E5698" s="7">
        <v>2003</v>
      </c>
      <c r="F5698" s="5" t="s">
        <v>10013</v>
      </c>
      <c r="H5698" s="5" t="s">
        <v>5398</v>
      </c>
      <c r="I5698" s="6" t="s">
        <v>10016</v>
      </c>
      <c r="J5698" s="6" t="s">
        <v>10014</v>
      </c>
      <c r="K5698" s="17">
        <v>4</v>
      </c>
      <c r="L5698" s="17" t="s">
        <v>7730</v>
      </c>
      <c r="M5698" s="9">
        <v>8</v>
      </c>
      <c r="N5698" s="9"/>
      <c r="O5698" s="21"/>
      <c r="Q5698" s="29"/>
      <c r="U5698" s="17"/>
      <c r="V5698" s="2"/>
      <c r="Y5698" t="str">
        <f t="shared" si="364"/>
        <v/>
      </c>
      <c r="AA5698">
        <f t="shared" si="365"/>
        <v>1</v>
      </c>
      <c r="AC5698" s="7"/>
      <c r="AD5698" t="s">
        <v>10016</v>
      </c>
      <c r="AE5698">
        <f t="shared" si="363"/>
        <v>0</v>
      </c>
      <c r="AG5698" s="2"/>
      <c r="AI5698" s="7"/>
    </row>
    <row r="5699" spans="1:35" ht="11" customHeight="1" outlineLevel="1" x14ac:dyDescent="0.25">
      <c r="A5699" t="s">
        <v>6182</v>
      </c>
      <c r="C5699" s="2" t="s">
        <v>11983</v>
      </c>
      <c r="D5699" s="2">
        <v>2050</v>
      </c>
      <c r="E5699" s="7">
        <v>2003</v>
      </c>
      <c r="F5699" s="5" t="s">
        <v>10018</v>
      </c>
      <c r="H5699" s="5" t="s">
        <v>5398</v>
      </c>
      <c r="I5699" s="6" t="s">
        <v>9962</v>
      </c>
      <c r="J5699" s="6" t="s">
        <v>10017</v>
      </c>
      <c r="K5699" s="17">
        <v>1</v>
      </c>
      <c r="L5699" s="17" t="s">
        <v>7730</v>
      </c>
      <c r="M5699" s="9">
        <v>9</v>
      </c>
      <c r="N5699" s="9"/>
      <c r="O5699" s="21"/>
      <c r="Q5699" s="29"/>
      <c r="U5699" s="17"/>
      <c r="V5699" s="2"/>
      <c r="Y5699" t="str">
        <f t="shared" si="364"/>
        <v/>
      </c>
      <c r="AA5699">
        <f t="shared" si="365"/>
        <v>1</v>
      </c>
      <c r="AC5699" s="7"/>
      <c r="AD5699" t="s">
        <v>9962</v>
      </c>
      <c r="AE5699">
        <f t="shared" si="363"/>
        <v>1</v>
      </c>
      <c r="AG5699" s="2"/>
      <c r="AI5699" s="7"/>
    </row>
    <row r="5700" spans="1:35" ht="11" customHeight="1" outlineLevel="1" x14ac:dyDescent="0.25">
      <c r="A5700" t="s">
        <v>6182</v>
      </c>
      <c r="C5700" s="2" t="s">
        <v>11983</v>
      </c>
      <c r="D5700" s="2">
        <v>2061</v>
      </c>
      <c r="E5700" s="7">
        <v>2003</v>
      </c>
      <c r="F5700" s="5" t="s">
        <v>10012</v>
      </c>
      <c r="H5700" s="5" t="s">
        <v>5398</v>
      </c>
      <c r="I5700" s="6" t="s">
        <v>10101</v>
      </c>
      <c r="J5700" s="6" t="s">
        <v>10102</v>
      </c>
      <c r="K5700" s="17">
        <v>1</v>
      </c>
      <c r="L5700" s="17" t="s">
        <v>20076</v>
      </c>
      <c r="M5700" s="9"/>
      <c r="N5700" s="9"/>
      <c r="O5700" s="21"/>
      <c r="Q5700" s="29"/>
      <c r="T5700">
        <v>1</v>
      </c>
      <c r="U5700" s="17"/>
      <c r="V5700" s="2"/>
      <c r="Y5700" t="str">
        <f t="shared" si="364"/>
        <v/>
      </c>
      <c r="AA5700" t="str">
        <f t="shared" si="365"/>
        <v/>
      </c>
      <c r="AC5700" s="7"/>
      <c r="AD5700" t="s">
        <v>10101</v>
      </c>
      <c r="AE5700">
        <f t="shared" si="363"/>
        <v>0</v>
      </c>
      <c r="AG5700" s="2"/>
      <c r="AI5700" s="7"/>
    </row>
    <row r="5701" spans="1:35" ht="11" customHeight="1" outlineLevel="1" x14ac:dyDescent="0.25">
      <c r="A5701" t="s">
        <v>6182</v>
      </c>
      <c r="C5701" s="2" t="s">
        <v>11983</v>
      </c>
      <c r="D5701" s="2" t="s">
        <v>10103</v>
      </c>
      <c r="E5701" s="7">
        <v>2003</v>
      </c>
      <c r="F5701" s="5" t="s">
        <v>10104</v>
      </c>
      <c r="H5701" s="5" t="s">
        <v>5398</v>
      </c>
      <c r="I5701" s="6" t="s">
        <v>10101</v>
      </c>
      <c r="J5701" s="6" t="s">
        <v>10102</v>
      </c>
      <c r="K5701" s="17">
        <v>1</v>
      </c>
      <c r="L5701" s="17" t="s">
        <v>7730</v>
      </c>
      <c r="M5701" s="9">
        <v>9</v>
      </c>
      <c r="N5701" s="9"/>
      <c r="O5701" s="21"/>
      <c r="Q5701" s="29"/>
      <c r="U5701" s="17"/>
      <c r="V5701" s="2"/>
      <c r="X5701" t="s">
        <v>7732</v>
      </c>
      <c r="Y5701" t="str">
        <f t="shared" si="364"/>
        <v/>
      </c>
      <c r="AA5701">
        <f t="shared" si="365"/>
        <v>1</v>
      </c>
      <c r="AC5701" s="7"/>
      <c r="AD5701" t="s">
        <v>10101</v>
      </c>
      <c r="AE5701">
        <f t="shared" si="363"/>
        <v>0</v>
      </c>
      <c r="AG5701" s="2"/>
      <c r="AI5701" s="7"/>
    </row>
    <row r="5702" spans="1:35" ht="11" customHeight="1" outlineLevel="1" x14ac:dyDescent="0.25">
      <c r="A5702" t="s">
        <v>6182</v>
      </c>
      <c r="C5702" s="2" t="s">
        <v>11983</v>
      </c>
      <c r="D5702" s="2" t="s">
        <v>10100</v>
      </c>
      <c r="E5702" s="7">
        <v>2003</v>
      </c>
      <c r="F5702" s="5" t="s">
        <v>10105</v>
      </c>
      <c r="H5702" s="5" t="s">
        <v>5398</v>
      </c>
      <c r="I5702" s="6" t="s">
        <v>10101</v>
      </c>
      <c r="J5702" s="6" t="s">
        <v>10102</v>
      </c>
      <c r="K5702" s="17">
        <v>1</v>
      </c>
      <c r="L5702" s="17" t="s">
        <v>7730</v>
      </c>
      <c r="M5702" s="9">
        <v>6</v>
      </c>
      <c r="N5702" s="9"/>
      <c r="O5702" s="21"/>
      <c r="Q5702" s="29"/>
      <c r="U5702" s="17"/>
      <c r="V5702" s="2"/>
      <c r="Y5702" t="str">
        <f t="shared" si="364"/>
        <v/>
      </c>
      <c r="AA5702">
        <f t="shared" si="365"/>
        <v>1</v>
      </c>
      <c r="AC5702" s="7"/>
      <c r="AD5702" t="s">
        <v>10101</v>
      </c>
      <c r="AE5702">
        <f t="shared" si="363"/>
        <v>0</v>
      </c>
      <c r="AG5702" s="2"/>
      <c r="AI5702" s="7"/>
    </row>
    <row r="5703" spans="1:35" ht="11" customHeight="1" outlineLevel="1" x14ac:dyDescent="0.25">
      <c r="A5703" t="s">
        <v>6182</v>
      </c>
      <c r="C5703" s="2" t="s">
        <v>11983</v>
      </c>
      <c r="D5703" s="2">
        <v>2448</v>
      </c>
      <c r="E5703" s="7">
        <v>2004</v>
      </c>
      <c r="F5703" s="5" t="s">
        <v>10021</v>
      </c>
      <c r="H5703" s="5" t="s">
        <v>5398</v>
      </c>
      <c r="I5703" s="6" t="s">
        <v>9223</v>
      </c>
      <c r="J5703" s="6" t="s">
        <v>10019</v>
      </c>
      <c r="K5703" s="17">
        <v>7</v>
      </c>
      <c r="L5703" s="17" t="s">
        <v>7730</v>
      </c>
      <c r="M5703" s="9">
        <v>2</v>
      </c>
      <c r="N5703" s="9"/>
      <c r="O5703" s="21"/>
      <c r="Q5703" s="29"/>
      <c r="U5703" s="17"/>
      <c r="V5703" s="2"/>
      <c r="Y5703" t="str">
        <f t="shared" si="364"/>
        <v/>
      </c>
      <c r="AA5703" t="str">
        <f t="shared" si="365"/>
        <v/>
      </c>
      <c r="AC5703" s="7"/>
      <c r="AD5703" t="s">
        <v>9223</v>
      </c>
      <c r="AE5703">
        <f t="shared" si="363"/>
        <v>0</v>
      </c>
      <c r="AG5703" s="2"/>
      <c r="AI5703" s="7"/>
    </row>
    <row r="5704" spans="1:35" ht="11" customHeight="1" outlineLevel="1" x14ac:dyDescent="0.25">
      <c r="A5704" t="s">
        <v>6182</v>
      </c>
      <c r="C5704" s="2" t="s">
        <v>11983</v>
      </c>
      <c r="D5704" s="2">
        <v>2449</v>
      </c>
      <c r="E5704" s="7">
        <v>2004</v>
      </c>
      <c r="F5704" s="5" t="s">
        <v>10021</v>
      </c>
      <c r="H5704" s="5" t="s">
        <v>5398</v>
      </c>
      <c r="I5704" s="6" t="s">
        <v>9223</v>
      </c>
      <c r="J5704" s="6" t="s">
        <v>10019</v>
      </c>
      <c r="K5704" s="17">
        <v>7</v>
      </c>
      <c r="L5704" s="17" t="s">
        <v>7730</v>
      </c>
      <c r="M5704" s="9">
        <v>2</v>
      </c>
      <c r="N5704" s="9"/>
      <c r="O5704" s="21"/>
      <c r="Q5704" s="29"/>
      <c r="U5704" s="17"/>
      <c r="V5704" s="2"/>
      <c r="Y5704" t="str">
        <f t="shared" si="364"/>
        <v/>
      </c>
      <c r="AA5704" t="str">
        <f t="shared" si="365"/>
        <v/>
      </c>
      <c r="AC5704" s="7"/>
      <c r="AD5704" t="s">
        <v>9223</v>
      </c>
      <c r="AE5704">
        <f t="shared" si="363"/>
        <v>0</v>
      </c>
      <c r="AG5704" s="2"/>
      <c r="AI5704" s="7"/>
    </row>
    <row r="5705" spans="1:35" ht="11" customHeight="1" outlineLevel="1" x14ac:dyDescent="0.25">
      <c r="A5705" t="s">
        <v>6182</v>
      </c>
      <c r="C5705" s="2" t="s">
        <v>11983</v>
      </c>
      <c r="D5705" s="2">
        <v>2450</v>
      </c>
      <c r="E5705" s="7">
        <v>2004</v>
      </c>
      <c r="F5705" s="5" t="s">
        <v>10021</v>
      </c>
      <c r="H5705" s="5" t="s">
        <v>5398</v>
      </c>
      <c r="I5705" s="6" t="s">
        <v>9223</v>
      </c>
      <c r="J5705" s="6" t="s">
        <v>10019</v>
      </c>
      <c r="K5705" s="17">
        <v>7</v>
      </c>
      <c r="L5705" s="17" t="s">
        <v>7730</v>
      </c>
      <c r="M5705" s="9">
        <v>2</v>
      </c>
      <c r="N5705" s="9"/>
      <c r="O5705" s="21"/>
      <c r="Q5705" s="29"/>
      <c r="U5705" s="17"/>
      <c r="V5705" s="2"/>
      <c r="Y5705" t="str">
        <f t="shared" si="364"/>
        <v/>
      </c>
      <c r="AA5705" t="str">
        <f t="shared" si="365"/>
        <v/>
      </c>
      <c r="AC5705" s="7"/>
      <c r="AD5705" t="s">
        <v>9223</v>
      </c>
      <c r="AE5705">
        <f t="shared" si="363"/>
        <v>0</v>
      </c>
      <c r="AG5705" s="2"/>
      <c r="AI5705" s="7"/>
    </row>
    <row r="5706" spans="1:35" ht="11" customHeight="1" outlineLevel="1" x14ac:dyDescent="0.25">
      <c r="A5706" t="s">
        <v>6182</v>
      </c>
      <c r="C5706" s="2" t="s">
        <v>11983</v>
      </c>
      <c r="D5706" s="2">
        <v>2451</v>
      </c>
      <c r="E5706" s="7">
        <v>2004</v>
      </c>
      <c r="F5706" s="5" t="s">
        <v>10021</v>
      </c>
      <c r="H5706" s="5" t="s">
        <v>5398</v>
      </c>
      <c r="I5706" s="6" t="s">
        <v>9223</v>
      </c>
      <c r="J5706" s="6" t="s">
        <v>10019</v>
      </c>
      <c r="K5706" s="17">
        <v>7</v>
      </c>
      <c r="L5706" s="17" t="s">
        <v>7730</v>
      </c>
      <c r="M5706" s="9">
        <v>2</v>
      </c>
      <c r="N5706" s="9"/>
      <c r="O5706" s="21"/>
      <c r="Q5706" s="29"/>
      <c r="U5706" s="17"/>
      <c r="V5706" s="2"/>
      <c r="Y5706" t="str">
        <f t="shared" si="364"/>
        <v/>
      </c>
      <c r="AA5706" t="str">
        <f t="shared" si="365"/>
        <v/>
      </c>
      <c r="AC5706" s="7"/>
      <c r="AD5706" t="s">
        <v>9223</v>
      </c>
      <c r="AE5706">
        <f t="shared" si="363"/>
        <v>0</v>
      </c>
      <c r="AG5706" s="2"/>
      <c r="AI5706" s="7"/>
    </row>
    <row r="5707" spans="1:35" ht="11" customHeight="1" outlineLevel="1" x14ac:dyDescent="0.25">
      <c r="A5707" t="s">
        <v>6182</v>
      </c>
      <c r="C5707" s="2" t="s">
        <v>11983</v>
      </c>
      <c r="D5707" s="2">
        <v>2452</v>
      </c>
      <c r="E5707" s="7">
        <v>2004</v>
      </c>
      <c r="F5707" s="5" t="s">
        <v>10021</v>
      </c>
      <c r="H5707" s="5" t="s">
        <v>5398</v>
      </c>
      <c r="I5707" s="6" t="s">
        <v>9223</v>
      </c>
      <c r="J5707" s="6" t="s">
        <v>10019</v>
      </c>
      <c r="K5707" s="17">
        <v>7</v>
      </c>
      <c r="L5707" s="17" t="s">
        <v>7730</v>
      </c>
      <c r="M5707" s="9">
        <v>2</v>
      </c>
      <c r="N5707" s="9"/>
      <c r="O5707" s="21"/>
      <c r="Q5707" s="29"/>
      <c r="U5707" s="17"/>
      <c r="V5707" s="2"/>
      <c r="Y5707" t="str">
        <f t="shared" si="364"/>
        <v/>
      </c>
      <c r="AA5707" t="str">
        <f t="shared" si="365"/>
        <v/>
      </c>
      <c r="AC5707" s="7"/>
      <c r="AD5707" t="s">
        <v>9223</v>
      </c>
      <c r="AE5707">
        <f t="shared" si="363"/>
        <v>0</v>
      </c>
      <c r="AG5707" s="2"/>
      <c r="AI5707" s="7"/>
    </row>
    <row r="5708" spans="1:35" ht="11" customHeight="1" outlineLevel="1" x14ac:dyDescent="0.25">
      <c r="A5708" t="s">
        <v>6182</v>
      </c>
      <c r="C5708" s="2" t="s">
        <v>11983</v>
      </c>
      <c r="D5708" s="2">
        <v>2453</v>
      </c>
      <c r="E5708" s="7">
        <v>2004</v>
      </c>
      <c r="F5708" s="5" t="s">
        <v>10021</v>
      </c>
      <c r="H5708" s="5" t="s">
        <v>5398</v>
      </c>
      <c r="I5708" s="6" t="s">
        <v>9223</v>
      </c>
      <c r="J5708" s="6" t="s">
        <v>10019</v>
      </c>
      <c r="K5708" s="17">
        <v>7</v>
      </c>
      <c r="L5708" s="17" t="s">
        <v>7730</v>
      </c>
      <c r="M5708" s="9">
        <v>2</v>
      </c>
      <c r="N5708" s="9"/>
      <c r="O5708" s="21"/>
      <c r="Q5708" s="29"/>
      <c r="U5708" s="17"/>
      <c r="V5708" s="2"/>
      <c r="Y5708" t="str">
        <f t="shared" si="364"/>
        <v/>
      </c>
      <c r="AA5708" t="str">
        <f t="shared" si="365"/>
        <v/>
      </c>
      <c r="AC5708" s="7"/>
      <c r="AD5708" t="s">
        <v>9223</v>
      </c>
      <c r="AE5708">
        <f t="shared" si="363"/>
        <v>0</v>
      </c>
      <c r="AG5708" s="2"/>
      <c r="AI5708" s="7"/>
    </row>
    <row r="5709" spans="1:35" ht="11" customHeight="1" outlineLevel="1" x14ac:dyDescent="0.25">
      <c r="A5709" t="s">
        <v>6182</v>
      </c>
      <c r="C5709" s="2" t="s">
        <v>11983</v>
      </c>
      <c r="D5709" s="2" t="s">
        <v>10020</v>
      </c>
      <c r="E5709" s="7">
        <v>2004</v>
      </c>
      <c r="F5709" s="5" t="s">
        <v>10022</v>
      </c>
      <c r="H5709" s="5" t="s">
        <v>5398</v>
      </c>
      <c r="I5709" s="6" t="s">
        <v>7554</v>
      </c>
      <c r="J5709" s="6" t="s">
        <v>10019</v>
      </c>
      <c r="K5709" s="17">
        <v>7</v>
      </c>
      <c r="L5709" s="17" t="s">
        <v>7730</v>
      </c>
      <c r="M5709" s="9">
        <v>2.1</v>
      </c>
      <c r="N5709" s="9"/>
      <c r="O5709" s="21"/>
      <c r="Q5709" s="29"/>
      <c r="U5709" s="17"/>
      <c r="V5709" s="2"/>
      <c r="Y5709" t="str">
        <f t="shared" si="364"/>
        <v/>
      </c>
      <c r="AA5709">
        <f t="shared" si="365"/>
        <v>1</v>
      </c>
      <c r="AC5709" s="7"/>
      <c r="AD5709" t="s">
        <v>7554</v>
      </c>
      <c r="AE5709">
        <f t="shared" si="363"/>
        <v>0</v>
      </c>
      <c r="AG5709" s="2"/>
      <c r="AI5709" s="7"/>
    </row>
    <row r="5710" spans="1:35" ht="11" customHeight="1" outlineLevel="1" x14ac:dyDescent="0.25">
      <c r="A5710" t="s">
        <v>6182</v>
      </c>
      <c r="C5710" s="2" t="s">
        <v>11983</v>
      </c>
      <c r="D5710" s="2">
        <v>2454</v>
      </c>
      <c r="E5710" s="7">
        <v>2004</v>
      </c>
      <c r="F5710" s="5" t="s">
        <v>10024</v>
      </c>
      <c r="H5710" s="5" t="s">
        <v>5398</v>
      </c>
      <c r="I5710" s="6" t="s">
        <v>9223</v>
      </c>
      <c r="J5710" s="6" t="s">
        <v>10019</v>
      </c>
      <c r="K5710" s="17">
        <v>7</v>
      </c>
      <c r="L5710" s="17" t="s">
        <v>20076</v>
      </c>
      <c r="M5710" s="9"/>
      <c r="N5710" s="9"/>
      <c r="O5710" s="21"/>
      <c r="Q5710" s="29"/>
      <c r="U5710" s="17"/>
      <c r="V5710" s="2"/>
      <c r="Y5710" t="str">
        <f t="shared" si="364"/>
        <v/>
      </c>
      <c r="AA5710" t="str">
        <f t="shared" si="365"/>
        <v/>
      </c>
      <c r="AC5710" s="7"/>
      <c r="AD5710" t="s">
        <v>9223</v>
      </c>
      <c r="AE5710">
        <f t="shared" si="363"/>
        <v>0</v>
      </c>
      <c r="AG5710" s="2"/>
      <c r="AI5710" s="7"/>
    </row>
    <row r="5711" spans="1:35" ht="11" customHeight="1" outlineLevel="1" x14ac:dyDescent="0.25">
      <c r="A5711" t="s">
        <v>6182</v>
      </c>
      <c r="C5711" s="2" t="s">
        <v>11983</v>
      </c>
      <c r="D5711" s="2" t="s">
        <v>10023</v>
      </c>
      <c r="E5711" s="7">
        <v>2004</v>
      </c>
      <c r="F5711" s="5" t="s">
        <v>10025</v>
      </c>
      <c r="H5711" s="5" t="s">
        <v>5398</v>
      </c>
      <c r="I5711" s="6" t="s">
        <v>7554</v>
      </c>
      <c r="J5711" s="6" t="s">
        <v>10019</v>
      </c>
      <c r="K5711" s="17">
        <v>7</v>
      </c>
      <c r="L5711" s="17" t="s">
        <v>7730</v>
      </c>
      <c r="M5711" s="9">
        <v>2.1</v>
      </c>
      <c r="N5711" s="9"/>
      <c r="O5711" s="21"/>
      <c r="Q5711" s="29"/>
      <c r="U5711" s="17"/>
      <c r="V5711" s="2"/>
      <c r="Y5711" t="str">
        <f t="shared" si="364"/>
        <v/>
      </c>
      <c r="AA5711">
        <f t="shared" si="365"/>
        <v>1</v>
      </c>
      <c r="AC5711" s="7"/>
      <c r="AD5711" t="s">
        <v>7554</v>
      </c>
      <c r="AE5711">
        <f t="shared" si="363"/>
        <v>0</v>
      </c>
      <c r="AG5711" s="2"/>
      <c r="AI5711" s="7"/>
    </row>
    <row r="5712" spans="1:35" ht="11" customHeight="1" outlineLevel="1" x14ac:dyDescent="0.25">
      <c r="A5712" t="s">
        <v>6182</v>
      </c>
      <c r="C5712" s="2" t="s">
        <v>11983</v>
      </c>
      <c r="D5712" s="2" t="s">
        <v>10028</v>
      </c>
      <c r="E5712" s="7">
        <v>2005</v>
      </c>
      <c r="F5712" s="5" t="s">
        <v>10022</v>
      </c>
      <c r="H5712" s="5" t="s">
        <v>5398</v>
      </c>
      <c r="I5712" s="6" t="s">
        <v>10027</v>
      </c>
      <c r="J5712" s="6" t="s">
        <v>10026</v>
      </c>
      <c r="K5712" s="17">
        <v>7</v>
      </c>
      <c r="L5712" s="17" t="s">
        <v>7730</v>
      </c>
      <c r="M5712" s="9">
        <v>2.1</v>
      </c>
      <c r="N5712" s="9"/>
      <c r="O5712" s="21"/>
      <c r="Q5712" s="29"/>
      <c r="U5712" s="17"/>
      <c r="V5712" s="2"/>
      <c r="Y5712" t="str">
        <f t="shared" si="364"/>
        <v/>
      </c>
      <c r="AA5712">
        <f t="shared" si="365"/>
        <v>1</v>
      </c>
      <c r="AC5712" s="7"/>
      <c r="AD5712" t="s">
        <v>10027</v>
      </c>
      <c r="AE5712">
        <f t="shared" si="363"/>
        <v>0</v>
      </c>
      <c r="AG5712" s="2"/>
      <c r="AI5712" s="7"/>
    </row>
    <row r="5713" spans="1:35" ht="11" customHeight="1" outlineLevel="1" x14ac:dyDescent="0.25">
      <c r="A5713" t="s">
        <v>6182</v>
      </c>
      <c r="C5713" s="2" t="s">
        <v>11983</v>
      </c>
      <c r="D5713" s="2">
        <v>2799</v>
      </c>
      <c r="E5713" s="7">
        <v>2005</v>
      </c>
      <c r="F5713" s="5" t="s">
        <v>10029</v>
      </c>
      <c r="H5713" s="5" t="s">
        <v>5398</v>
      </c>
      <c r="I5713" s="6" t="s">
        <v>10027</v>
      </c>
      <c r="J5713" s="6" t="s">
        <v>10026</v>
      </c>
      <c r="K5713" s="17">
        <v>7</v>
      </c>
      <c r="L5713" s="17" t="s">
        <v>7730</v>
      </c>
      <c r="M5713" s="9">
        <v>2.1</v>
      </c>
      <c r="N5713" s="9"/>
      <c r="O5713" s="21"/>
      <c r="Q5713" s="29"/>
      <c r="U5713" s="17"/>
      <c r="V5713" s="2"/>
      <c r="Y5713" t="str">
        <f t="shared" si="364"/>
        <v/>
      </c>
      <c r="AA5713">
        <f t="shared" si="365"/>
        <v>1</v>
      </c>
      <c r="AC5713" s="7"/>
      <c r="AD5713" t="s">
        <v>10027</v>
      </c>
      <c r="AE5713">
        <f t="shared" ref="AE5713:AE5776" si="366">COUNTIF(I5713,"*Fuji*")</f>
        <v>0</v>
      </c>
      <c r="AG5713" s="2"/>
      <c r="AI5713" s="7"/>
    </row>
    <row r="5714" spans="1:35" ht="11" customHeight="1" outlineLevel="1" x14ac:dyDescent="0.25">
      <c r="A5714" t="s">
        <v>6182</v>
      </c>
      <c r="C5714" s="2" t="s">
        <v>11983</v>
      </c>
      <c r="D5714" s="2" t="s">
        <v>10032</v>
      </c>
      <c r="E5714" s="7">
        <v>2005</v>
      </c>
      <c r="F5714" s="5" t="s">
        <v>10033</v>
      </c>
      <c r="H5714" s="5" t="s">
        <v>5398</v>
      </c>
      <c r="I5714" s="6" t="s">
        <v>10031</v>
      </c>
      <c r="J5714" s="6" t="s">
        <v>10030</v>
      </c>
      <c r="K5714" s="17">
        <v>1</v>
      </c>
      <c r="L5714" s="17" t="s">
        <v>7730</v>
      </c>
      <c r="M5714" s="9">
        <v>14</v>
      </c>
      <c r="N5714" s="9"/>
      <c r="O5714" s="21"/>
      <c r="Q5714" s="29"/>
      <c r="U5714" s="17"/>
      <c r="V5714" s="2"/>
      <c r="Y5714" t="str">
        <f t="shared" si="364"/>
        <v/>
      </c>
      <c r="AA5714">
        <f t="shared" si="365"/>
        <v>1</v>
      </c>
      <c r="AC5714" s="7"/>
      <c r="AD5714" t="s">
        <v>10031</v>
      </c>
      <c r="AE5714">
        <f t="shared" si="366"/>
        <v>0</v>
      </c>
      <c r="AG5714" s="2"/>
      <c r="AI5714" s="7"/>
    </row>
    <row r="5715" spans="1:35" ht="11" customHeight="1" outlineLevel="1" x14ac:dyDescent="0.25">
      <c r="A5715" t="s">
        <v>6182</v>
      </c>
      <c r="C5715" s="2" t="s">
        <v>11983</v>
      </c>
      <c r="D5715" s="2" t="s">
        <v>10035</v>
      </c>
      <c r="E5715" s="7">
        <v>2005</v>
      </c>
      <c r="F5715" s="5" t="s">
        <v>10036</v>
      </c>
      <c r="H5715" s="5" t="s">
        <v>5398</v>
      </c>
      <c r="I5715" s="6" t="s">
        <v>10037</v>
      </c>
      <c r="J5715" s="6" t="s">
        <v>10034</v>
      </c>
      <c r="K5715" s="17">
        <v>7</v>
      </c>
      <c r="L5715" s="17" t="s">
        <v>7730</v>
      </c>
      <c r="M5715" s="9">
        <v>2.1</v>
      </c>
      <c r="N5715" s="9"/>
      <c r="O5715" s="21"/>
      <c r="Q5715" s="29"/>
      <c r="U5715" s="17"/>
      <c r="V5715" s="2"/>
      <c r="Y5715" t="str">
        <f t="shared" si="364"/>
        <v/>
      </c>
      <c r="AA5715">
        <f t="shared" si="365"/>
        <v>1</v>
      </c>
      <c r="AC5715" s="7"/>
      <c r="AD5715" t="s">
        <v>10037</v>
      </c>
      <c r="AE5715">
        <f t="shared" si="366"/>
        <v>0</v>
      </c>
      <c r="AG5715" s="2"/>
      <c r="AI5715" s="7"/>
    </row>
    <row r="5716" spans="1:35" ht="11" customHeight="1" outlineLevel="1" x14ac:dyDescent="0.25">
      <c r="A5716" t="s">
        <v>6182</v>
      </c>
      <c r="C5716" s="2" t="s">
        <v>11983</v>
      </c>
      <c r="D5716" s="2">
        <v>2853</v>
      </c>
      <c r="E5716" s="7">
        <v>2005</v>
      </c>
      <c r="F5716" s="5" t="s">
        <v>10038</v>
      </c>
      <c r="H5716" s="5" t="s">
        <v>5398</v>
      </c>
      <c r="I5716" s="6" t="s">
        <v>10037</v>
      </c>
      <c r="J5716" s="6" t="s">
        <v>10034</v>
      </c>
      <c r="K5716" s="17">
        <v>7</v>
      </c>
      <c r="L5716" s="17" t="s">
        <v>7730</v>
      </c>
      <c r="M5716" s="9">
        <v>2.1</v>
      </c>
      <c r="N5716" s="9"/>
      <c r="O5716" s="21"/>
      <c r="Q5716" s="29"/>
      <c r="U5716" s="17"/>
      <c r="V5716" s="2"/>
      <c r="Y5716" t="str">
        <f t="shared" si="364"/>
        <v/>
      </c>
      <c r="AA5716">
        <f t="shared" si="365"/>
        <v>1</v>
      </c>
      <c r="AC5716" s="7"/>
      <c r="AD5716" t="s">
        <v>10037</v>
      </c>
      <c r="AE5716">
        <f t="shared" si="366"/>
        <v>0</v>
      </c>
      <c r="AG5716" s="2"/>
      <c r="AI5716" s="7"/>
    </row>
    <row r="5717" spans="1:35" ht="11" customHeight="1" outlineLevel="1" x14ac:dyDescent="0.25">
      <c r="A5717" t="s">
        <v>6182</v>
      </c>
      <c r="C5717" s="2" t="s">
        <v>11983</v>
      </c>
      <c r="D5717" s="2">
        <v>2935</v>
      </c>
      <c r="E5717" s="7">
        <v>2005</v>
      </c>
      <c r="F5717" s="5" t="s">
        <v>10021</v>
      </c>
      <c r="H5717" s="5" t="s">
        <v>5398</v>
      </c>
      <c r="I5717" s="6" t="s">
        <v>10044</v>
      </c>
      <c r="J5717" s="6" t="s">
        <v>10039</v>
      </c>
      <c r="K5717" s="17">
        <v>7</v>
      </c>
      <c r="L5717" s="17" t="s">
        <v>20076</v>
      </c>
      <c r="M5717" s="9"/>
      <c r="N5717" s="9"/>
      <c r="O5717" s="21"/>
      <c r="Q5717" s="29"/>
      <c r="U5717" s="17"/>
      <c r="V5717" s="2"/>
      <c r="Y5717" t="str">
        <f t="shared" si="364"/>
        <v/>
      </c>
      <c r="AA5717" t="str">
        <f t="shared" si="365"/>
        <v/>
      </c>
      <c r="AC5717" s="7"/>
      <c r="AD5717" t="s">
        <v>10044</v>
      </c>
      <c r="AE5717">
        <f t="shared" si="366"/>
        <v>0</v>
      </c>
      <c r="AG5717" s="2">
        <v>1</v>
      </c>
      <c r="AI5717" s="7"/>
    </row>
    <row r="5718" spans="1:35" ht="11" customHeight="1" outlineLevel="1" x14ac:dyDescent="0.25">
      <c r="A5718" t="s">
        <v>6182</v>
      </c>
      <c r="C5718" s="2" t="s">
        <v>11983</v>
      </c>
      <c r="D5718" s="2">
        <v>2936</v>
      </c>
      <c r="E5718" s="7">
        <v>2005</v>
      </c>
      <c r="F5718" s="5" t="s">
        <v>10021</v>
      </c>
      <c r="H5718" s="5" t="s">
        <v>5398</v>
      </c>
      <c r="I5718" s="6" t="s">
        <v>10044</v>
      </c>
      <c r="J5718" s="6" t="s">
        <v>10039</v>
      </c>
      <c r="K5718" s="17">
        <v>7</v>
      </c>
      <c r="L5718" s="17" t="s">
        <v>20076</v>
      </c>
      <c r="M5718" s="9"/>
      <c r="N5718" s="9"/>
      <c r="O5718" s="21"/>
      <c r="Q5718" s="29"/>
      <c r="U5718" s="17"/>
      <c r="V5718" s="2"/>
      <c r="Y5718" t="str">
        <f t="shared" si="364"/>
        <v/>
      </c>
      <c r="AA5718" t="str">
        <f t="shared" si="365"/>
        <v/>
      </c>
      <c r="AC5718" s="7"/>
      <c r="AD5718" t="s">
        <v>10044</v>
      </c>
      <c r="AE5718">
        <f t="shared" si="366"/>
        <v>0</v>
      </c>
      <c r="AG5718" s="2">
        <v>1</v>
      </c>
      <c r="AI5718" s="7"/>
    </row>
    <row r="5719" spans="1:35" ht="11" customHeight="1" outlineLevel="1" x14ac:dyDescent="0.25">
      <c r="A5719" t="s">
        <v>6182</v>
      </c>
      <c r="C5719" s="2" t="s">
        <v>11983</v>
      </c>
      <c r="D5719" s="2">
        <v>2937</v>
      </c>
      <c r="E5719" s="7">
        <v>2005</v>
      </c>
      <c r="F5719" s="5" t="s">
        <v>10021</v>
      </c>
      <c r="H5719" s="5" t="s">
        <v>5398</v>
      </c>
      <c r="I5719" s="6" t="s">
        <v>10044</v>
      </c>
      <c r="J5719" s="6" t="s">
        <v>10039</v>
      </c>
      <c r="K5719" s="17">
        <v>7</v>
      </c>
      <c r="L5719" s="17" t="s">
        <v>20076</v>
      </c>
      <c r="M5719" s="9"/>
      <c r="N5719" s="9"/>
      <c r="O5719" s="21"/>
      <c r="Q5719" s="29"/>
      <c r="U5719" s="17"/>
      <c r="V5719" s="2"/>
      <c r="Y5719" t="str">
        <f t="shared" ref="Y5719:Y5782" si="367">IF(COUNTIF(F5719,"*fdc*"),1,"")</f>
        <v/>
      </c>
      <c r="AA5719" t="str">
        <f t="shared" ref="AA5719:AA5782" si="368">IF(COUNTIF(F5719,"*s/s*"),1,"")</f>
        <v/>
      </c>
      <c r="AC5719" s="7"/>
      <c r="AD5719" t="s">
        <v>10044</v>
      </c>
      <c r="AE5719">
        <f t="shared" si="366"/>
        <v>0</v>
      </c>
      <c r="AG5719" s="2">
        <v>1</v>
      </c>
      <c r="AI5719" s="7"/>
    </row>
    <row r="5720" spans="1:35" ht="11" customHeight="1" outlineLevel="1" x14ac:dyDescent="0.25">
      <c r="A5720" t="s">
        <v>6182</v>
      </c>
      <c r="C5720" s="2" t="s">
        <v>11983</v>
      </c>
      <c r="D5720" s="2">
        <v>2938</v>
      </c>
      <c r="E5720" s="7">
        <v>2005</v>
      </c>
      <c r="F5720" s="5" t="s">
        <v>10021</v>
      </c>
      <c r="H5720" s="5" t="s">
        <v>5398</v>
      </c>
      <c r="I5720" s="6" t="s">
        <v>10044</v>
      </c>
      <c r="J5720" s="6" t="s">
        <v>10039</v>
      </c>
      <c r="K5720" s="17">
        <v>7</v>
      </c>
      <c r="L5720" s="17" t="s">
        <v>20076</v>
      </c>
      <c r="M5720" s="9"/>
      <c r="N5720" s="9"/>
      <c r="O5720" s="21"/>
      <c r="Q5720" s="29"/>
      <c r="U5720" s="17"/>
      <c r="V5720" s="2"/>
      <c r="Y5720" t="str">
        <f t="shared" si="367"/>
        <v/>
      </c>
      <c r="AA5720" t="str">
        <f t="shared" si="368"/>
        <v/>
      </c>
      <c r="AC5720" s="7"/>
      <c r="AD5720" t="s">
        <v>10044</v>
      </c>
      <c r="AE5720">
        <f t="shared" si="366"/>
        <v>0</v>
      </c>
      <c r="AG5720" s="2">
        <v>1</v>
      </c>
      <c r="AI5720" s="7"/>
    </row>
    <row r="5721" spans="1:35" ht="11" customHeight="1" outlineLevel="1" x14ac:dyDescent="0.25">
      <c r="A5721" t="s">
        <v>6182</v>
      </c>
      <c r="C5721" s="2" t="s">
        <v>11983</v>
      </c>
      <c r="D5721" s="2">
        <v>2939</v>
      </c>
      <c r="E5721" s="7">
        <v>2005</v>
      </c>
      <c r="F5721" s="5" t="s">
        <v>10021</v>
      </c>
      <c r="H5721" s="5" t="s">
        <v>5398</v>
      </c>
      <c r="I5721" s="6" t="s">
        <v>10044</v>
      </c>
      <c r="J5721" s="6" t="s">
        <v>10039</v>
      </c>
      <c r="K5721" s="17">
        <v>7</v>
      </c>
      <c r="L5721" s="17" t="s">
        <v>20076</v>
      </c>
      <c r="M5721" s="9"/>
      <c r="N5721" s="9"/>
      <c r="O5721" s="21"/>
      <c r="Q5721" s="29"/>
      <c r="U5721" s="17"/>
      <c r="V5721" s="2"/>
      <c r="Y5721" t="str">
        <f t="shared" si="367"/>
        <v/>
      </c>
      <c r="AA5721" t="str">
        <f t="shared" si="368"/>
        <v/>
      </c>
      <c r="AC5721" s="7"/>
      <c r="AD5721" t="s">
        <v>10044</v>
      </c>
      <c r="AE5721">
        <f t="shared" si="366"/>
        <v>0</v>
      </c>
      <c r="AG5721" s="2">
        <v>1</v>
      </c>
      <c r="AI5721" s="7"/>
    </row>
    <row r="5722" spans="1:35" ht="11" customHeight="1" outlineLevel="1" x14ac:dyDescent="0.25">
      <c r="A5722" t="s">
        <v>6182</v>
      </c>
      <c r="C5722" s="2" t="s">
        <v>11983</v>
      </c>
      <c r="D5722" s="2">
        <v>2940</v>
      </c>
      <c r="E5722" s="7">
        <v>2005</v>
      </c>
      <c r="F5722" s="5" t="s">
        <v>10021</v>
      </c>
      <c r="H5722" s="5" t="s">
        <v>5398</v>
      </c>
      <c r="I5722" s="6" t="s">
        <v>10044</v>
      </c>
      <c r="J5722" s="6" t="s">
        <v>10039</v>
      </c>
      <c r="K5722" s="17">
        <v>7</v>
      </c>
      <c r="L5722" s="17" t="s">
        <v>20076</v>
      </c>
      <c r="M5722" s="9"/>
      <c r="N5722" s="9"/>
      <c r="O5722" s="21"/>
      <c r="Q5722" s="29"/>
      <c r="U5722" s="17"/>
      <c r="V5722" s="2"/>
      <c r="Y5722" t="str">
        <f t="shared" si="367"/>
        <v/>
      </c>
      <c r="AA5722" t="str">
        <f t="shared" si="368"/>
        <v/>
      </c>
      <c r="AC5722" s="7"/>
      <c r="AD5722" t="s">
        <v>10044</v>
      </c>
      <c r="AE5722">
        <f t="shared" si="366"/>
        <v>0</v>
      </c>
      <c r="AG5722" s="2">
        <v>1</v>
      </c>
      <c r="AI5722" s="7"/>
    </row>
    <row r="5723" spans="1:35" ht="11" customHeight="1" outlineLevel="1" x14ac:dyDescent="0.25">
      <c r="A5723" t="s">
        <v>6182</v>
      </c>
      <c r="C5723" s="2" t="s">
        <v>11983</v>
      </c>
      <c r="D5723" s="2" t="s">
        <v>10040</v>
      </c>
      <c r="E5723" s="7">
        <v>2005</v>
      </c>
      <c r="F5723" s="5" t="s">
        <v>10042</v>
      </c>
      <c r="H5723" s="5" t="s">
        <v>5398</v>
      </c>
      <c r="I5723" s="6" t="s">
        <v>10044</v>
      </c>
      <c r="J5723" s="6" t="s">
        <v>10039</v>
      </c>
      <c r="K5723" s="17">
        <v>7</v>
      </c>
      <c r="L5723" s="17" t="s">
        <v>7730</v>
      </c>
      <c r="M5723" s="9">
        <v>2.1</v>
      </c>
      <c r="N5723" s="9"/>
      <c r="O5723" s="21"/>
      <c r="Q5723" s="29"/>
      <c r="U5723" s="17"/>
      <c r="V5723" s="2"/>
      <c r="Y5723" t="str">
        <f t="shared" si="367"/>
        <v/>
      </c>
      <c r="AA5723">
        <f t="shared" si="368"/>
        <v>1</v>
      </c>
      <c r="AC5723" s="7"/>
      <c r="AD5723" t="s">
        <v>10044</v>
      </c>
      <c r="AE5723">
        <f t="shared" si="366"/>
        <v>0</v>
      </c>
      <c r="AG5723" s="2">
        <v>1</v>
      </c>
      <c r="AI5723" s="7"/>
    </row>
    <row r="5724" spans="1:35" ht="11" customHeight="1" outlineLevel="1" x14ac:dyDescent="0.25">
      <c r="A5724" t="s">
        <v>6182</v>
      </c>
      <c r="C5724" s="2" t="s">
        <v>11983</v>
      </c>
      <c r="D5724" s="2">
        <v>2941</v>
      </c>
      <c r="E5724" s="7">
        <v>2005</v>
      </c>
      <c r="F5724" s="5" t="s">
        <v>10043</v>
      </c>
      <c r="H5724" s="5" t="s">
        <v>5398</v>
      </c>
      <c r="I5724" s="6" t="s">
        <v>10044</v>
      </c>
      <c r="J5724" s="6" t="s">
        <v>10039</v>
      </c>
      <c r="K5724" s="17">
        <v>7</v>
      </c>
      <c r="L5724" s="17" t="s">
        <v>20076</v>
      </c>
      <c r="M5724" s="9"/>
      <c r="N5724" s="9"/>
      <c r="O5724" s="21"/>
      <c r="Q5724" s="29"/>
      <c r="U5724" s="17"/>
      <c r="V5724" s="2"/>
      <c r="Y5724" t="str">
        <f t="shared" si="367"/>
        <v/>
      </c>
      <c r="AA5724" t="str">
        <f t="shared" si="368"/>
        <v/>
      </c>
      <c r="AC5724" s="7"/>
      <c r="AD5724" t="s">
        <v>10044</v>
      </c>
      <c r="AE5724">
        <f t="shared" si="366"/>
        <v>0</v>
      </c>
      <c r="AG5724" s="2">
        <v>1</v>
      </c>
      <c r="AI5724" s="7"/>
    </row>
    <row r="5725" spans="1:35" ht="11" customHeight="1" outlineLevel="1" x14ac:dyDescent="0.25">
      <c r="A5725" t="s">
        <v>6182</v>
      </c>
      <c r="C5725" s="2" t="s">
        <v>11983</v>
      </c>
      <c r="D5725" s="2" t="s">
        <v>10041</v>
      </c>
      <c r="E5725" s="7">
        <v>2005</v>
      </c>
      <c r="F5725" s="5" t="s">
        <v>10029</v>
      </c>
      <c r="H5725" s="5" t="s">
        <v>5398</v>
      </c>
      <c r="I5725" s="6" t="s">
        <v>10044</v>
      </c>
      <c r="J5725" s="6" t="s">
        <v>10039</v>
      </c>
      <c r="K5725" s="17">
        <v>7</v>
      </c>
      <c r="L5725" s="17" t="s">
        <v>20076</v>
      </c>
      <c r="M5725" s="9"/>
      <c r="N5725" s="9"/>
      <c r="O5725" s="21"/>
      <c r="Q5725" s="29"/>
      <c r="U5725" s="17"/>
      <c r="V5725" s="2"/>
      <c r="Y5725" t="str">
        <f t="shared" si="367"/>
        <v/>
      </c>
      <c r="AA5725">
        <f t="shared" si="368"/>
        <v>1</v>
      </c>
      <c r="AC5725" s="7"/>
      <c r="AD5725" t="s">
        <v>10044</v>
      </c>
      <c r="AE5725">
        <f t="shared" si="366"/>
        <v>0</v>
      </c>
      <c r="AG5725" s="2">
        <v>1</v>
      </c>
      <c r="AI5725" s="7"/>
    </row>
    <row r="5726" spans="1:35" ht="11" customHeight="1" outlineLevel="1" x14ac:dyDescent="0.25">
      <c r="A5726" t="s">
        <v>6182</v>
      </c>
      <c r="C5726" s="2" t="s">
        <v>11983</v>
      </c>
      <c r="D5726" s="2">
        <v>3036</v>
      </c>
      <c r="E5726" s="7">
        <v>2006</v>
      </c>
      <c r="F5726" s="5" t="s">
        <v>10012</v>
      </c>
      <c r="H5726" s="5" t="s">
        <v>5398</v>
      </c>
      <c r="I5726" s="6" t="s">
        <v>10050</v>
      </c>
      <c r="J5726" s="6" t="s">
        <v>10045</v>
      </c>
      <c r="K5726" s="17">
        <v>7</v>
      </c>
      <c r="L5726" s="17" t="s">
        <v>20076</v>
      </c>
      <c r="M5726" s="9"/>
      <c r="N5726" s="9"/>
      <c r="O5726" s="21"/>
      <c r="Q5726" s="29"/>
      <c r="U5726" s="17"/>
      <c r="V5726" s="2"/>
      <c r="Y5726" t="str">
        <f t="shared" si="367"/>
        <v/>
      </c>
      <c r="AA5726" t="str">
        <f t="shared" si="368"/>
        <v/>
      </c>
      <c r="AC5726" s="7"/>
      <c r="AD5726" t="s">
        <v>10050</v>
      </c>
      <c r="AE5726">
        <f t="shared" si="366"/>
        <v>0</v>
      </c>
      <c r="AG5726" s="2">
        <v>1</v>
      </c>
      <c r="AI5726" s="7"/>
    </row>
    <row r="5727" spans="1:35" ht="11" customHeight="1" outlineLevel="1" x14ac:dyDescent="0.25">
      <c r="A5727" t="s">
        <v>6182</v>
      </c>
      <c r="C5727" s="2" t="s">
        <v>11983</v>
      </c>
      <c r="D5727" s="2">
        <v>3037</v>
      </c>
      <c r="E5727" s="7">
        <v>2006</v>
      </c>
      <c r="F5727" s="5" t="s">
        <v>10021</v>
      </c>
      <c r="H5727" s="5" t="s">
        <v>5398</v>
      </c>
      <c r="I5727" s="6" t="s">
        <v>10050</v>
      </c>
      <c r="J5727" s="6" t="s">
        <v>10045</v>
      </c>
      <c r="K5727" s="17">
        <v>7</v>
      </c>
      <c r="L5727" s="17" t="s">
        <v>20076</v>
      </c>
      <c r="M5727" s="9"/>
      <c r="N5727" s="9"/>
      <c r="O5727" s="21"/>
      <c r="Q5727" s="29"/>
      <c r="U5727" s="17"/>
      <c r="V5727" s="2"/>
      <c r="Y5727" t="str">
        <f t="shared" si="367"/>
        <v/>
      </c>
      <c r="AA5727" t="str">
        <f t="shared" si="368"/>
        <v/>
      </c>
      <c r="AC5727" s="7"/>
      <c r="AD5727" t="s">
        <v>10050</v>
      </c>
      <c r="AE5727">
        <f t="shared" si="366"/>
        <v>0</v>
      </c>
      <c r="AG5727" s="2">
        <v>1</v>
      </c>
      <c r="AI5727" s="7"/>
    </row>
    <row r="5728" spans="1:35" ht="11" customHeight="1" outlineLevel="1" x14ac:dyDescent="0.25">
      <c r="A5728" t="s">
        <v>6182</v>
      </c>
      <c r="C5728" s="2" t="s">
        <v>11983</v>
      </c>
      <c r="D5728" s="2">
        <v>3038</v>
      </c>
      <c r="E5728" s="7">
        <v>2006</v>
      </c>
      <c r="F5728" s="5" t="s">
        <v>10021</v>
      </c>
      <c r="H5728" s="5" t="s">
        <v>5398</v>
      </c>
      <c r="I5728" s="6" t="s">
        <v>10050</v>
      </c>
      <c r="J5728" s="6" t="s">
        <v>10045</v>
      </c>
      <c r="K5728" s="17">
        <v>7</v>
      </c>
      <c r="L5728" s="17" t="s">
        <v>20076</v>
      </c>
      <c r="M5728" s="9"/>
      <c r="N5728" s="9"/>
      <c r="O5728" s="21"/>
      <c r="Q5728" s="29"/>
      <c r="U5728" s="17"/>
      <c r="V5728" s="2"/>
      <c r="Y5728" t="str">
        <f t="shared" si="367"/>
        <v/>
      </c>
      <c r="AA5728" t="str">
        <f t="shared" si="368"/>
        <v/>
      </c>
      <c r="AC5728" s="7"/>
      <c r="AD5728" t="s">
        <v>10050</v>
      </c>
      <c r="AE5728">
        <f t="shared" si="366"/>
        <v>0</v>
      </c>
      <c r="AG5728" s="2">
        <v>1</v>
      </c>
      <c r="AI5728" s="7"/>
    </row>
    <row r="5729" spans="1:35" ht="11" customHeight="1" outlineLevel="1" x14ac:dyDescent="0.25">
      <c r="A5729" t="s">
        <v>6182</v>
      </c>
      <c r="C5729" s="2" t="s">
        <v>11983</v>
      </c>
      <c r="D5729" s="2">
        <v>3039</v>
      </c>
      <c r="E5729" s="7">
        <v>2006</v>
      </c>
      <c r="F5729" s="5" t="s">
        <v>10021</v>
      </c>
      <c r="H5729" s="5" t="s">
        <v>5398</v>
      </c>
      <c r="I5729" s="6" t="s">
        <v>10050</v>
      </c>
      <c r="J5729" s="6" t="s">
        <v>10045</v>
      </c>
      <c r="K5729" s="17">
        <v>7</v>
      </c>
      <c r="L5729" s="17" t="s">
        <v>20076</v>
      </c>
      <c r="M5729" s="9"/>
      <c r="N5729" s="9"/>
      <c r="O5729" s="21"/>
      <c r="Q5729" s="29"/>
      <c r="U5729" s="17"/>
      <c r="V5729" s="2"/>
      <c r="Y5729" t="str">
        <f t="shared" si="367"/>
        <v/>
      </c>
      <c r="AA5729" t="str">
        <f t="shared" si="368"/>
        <v/>
      </c>
      <c r="AC5729" s="7"/>
      <c r="AD5729" t="s">
        <v>10050</v>
      </c>
      <c r="AE5729">
        <f t="shared" si="366"/>
        <v>0</v>
      </c>
      <c r="AG5729" s="2">
        <v>1</v>
      </c>
      <c r="AI5729" s="7"/>
    </row>
    <row r="5730" spans="1:35" ht="11" customHeight="1" outlineLevel="1" x14ac:dyDescent="0.25">
      <c r="A5730" t="s">
        <v>6182</v>
      </c>
      <c r="C5730" s="2" t="s">
        <v>11983</v>
      </c>
      <c r="D5730" s="2" t="s">
        <v>10046</v>
      </c>
      <c r="E5730" s="7">
        <v>2006</v>
      </c>
      <c r="F5730" s="5" t="s">
        <v>10048</v>
      </c>
      <c r="H5730" s="5" t="s">
        <v>5398</v>
      </c>
      <c r="I5730" s="6" t="s">
        <v>10050</v>
      </c>
      <c r="J5730" s="6" t="s">
        <v>10045</v>
      </c>
      <c r="K5730" s="17">
        <v>7</v>
      </c>
      <c r="L5730" s="17" t="s">
        <v>7730</v>
      </c>
      <c r="M5730" s="9">
        <v>2.1</v>
      </c>
      <c r="N5730" s="9"/>
      <c r="O5730" s="21"/>
      <c r="Q5730" s="29"/>
      <c r="U5730" s="17"/>
      <c r="V5730" s="2"/>
      <c r="Y5730" t="str">
        <f t="shared" si="367"/>
        <v/>
      </c>
      <c r="AA5730">
        <f t="shared" si="368"/>
        <v>1</v>
      </c>
      <c r="AC5730" s="7"/>
      <c r="AD5730" t="s">
        <v>10050</v>
      </c>
      <c r="AE5730">
        <f t="shared" si="366"/>
        <v>0</v>
      </c>
      <c r="AG5730" s="2">
        <v>1</v>
      </c>
      <c r="AI5730" s="7"/>
    </row>
    <row r="5731" spans="1:35" ht="11" customHeight="1" outlineLevel="1" x14ac:dyDescent="0.25">
      <c r="A5731" t="s">
        <v>6182</v>
      </c>
      <c r="C5731" s="2" t="s">
        <v>11983</v>
      </c>
      <c r="D5731" s="2">
        <v>3040</v>
      </c>
      <c r="E5731" s="7">
        <v>2006</v>
      </c>
      <c r="F5731" s="5" t="s">
        <v>10049</v>
      </c>
      <c r="H5731" s="5" t="s">
        <v>5398</v>
      </c>
      <c r="I5731" s="6" t="s">
        <v>10050</v>
      </c>
      <c r="J5731" s="6" t="s">
        <v>10045</v>
      </c>
      <c r="K5731" s="17">
        <v>7</v>
      </c>
      <c r="L5731" s="17" t="s">
        <v>20076</v>
      </c>
      <c r="M5731" s="9"/>
      <c r="N5731" s="9"/>
      <c r="O5731" s="21"/>
      <c r="Q5731" s="29"/>
      <c r="U5731" s="17"/>
      <c r="V5731" s="2"/>
      <c r="Y5731" t="str">
        <f t="shared" si="367"/>
        <v/>
      </c>
      <c r="AA5731" t="str">
        <f t="shared" si="368"/>
        <v/>
      </c>
      <c r="AC5731" s="7"/>
      <c r="AD5731" t="s">
        <v>10050</v>
      </c>
      <c r="AE5731">
        <f t="shared" si="366"/>
        <v>0</v>
      </c>
      <c r="AG5731" s="2">
        <v>1</v>
      </c>
      <c r="AI5731" s="7"/>
    </row>
    <row r="5732" spans="1:35" ht="11" customHeight="1" outlineLevel="1" x14ac:dyDescent="0.25">
      <c r="A5732" t="s">
        <v>6182</v>
      </c>
      <c r="C5732" s="2" t="s">
        <v>11983</v>
      </c>
      <c r="D5732" s="2" t="s">
        <v>10047</v>
      </c>
      <c r="E5732" s="7">
        <v>2006</v>
      </c>
      <c r="F5732" s="5" t="s">
        <v>10029</v>
      </c>
      <c r="H5732" s="5" t="s">
        <v>5398</v>
      </c>
      <c r="I5732" s="6" t="s">
        <v>10050</v>
      </c>
      <c r="J5732" s="6" t="s">
        <v>10045</v>
      </c>
      <c r="K5732" s="17">
        <v>7</v>
      </c>
      <c r="L5732" s="17" t="s">
        <v>7730</v>
      </c>
      <c r="M5732" s="9">
        <v>2.1</v>
      </c>
      <c r="N5732" s="9"/>
      <c r="O5732" s="21"/>
      <c r="Q5732" s="29"/>
      <c r="U5732" s="17"/>
      <c r="V5732" s="2"/>
      <c r="Y5732" t="str">
        <f t="shared" si="367"/>
        <v/>
      </c>
      <c r="AA5732">
        <f t="shared" si="368"/>
        <v>1</v>
      </c>
      <c r="AC5732" s="7"/>
      <c r="AD5732" t="s">
        <v>10050</v>
      </c>
      <c r="AE5732">
        <f t="shared" si="366"/>
        <v>0</v>
      </c>
      <c r="AG5732" s="2">
        <v>1</v>
      </c>
      <c r="AI5732" s="7"/>
    </row>
    <row r="5733" spans="1:35" ht="11" customHeight="1" outlineLevel="1" x14ac:dyDescent="0.25">
      <c r="A5733" t="s">
        <v>6182</v>
      </c>
      <c r="C5733" s="2" t="s">
        <v>11983</v>
      </c>
      <c r="D5733" s="2">
        <v>3149</v>
      </c>
      <c r="E5733" s="7">
        <v>2007</v>
      </c>
      <c r="F5733" s="5" t="s">
        <v>10021</v>
      </c>
      <c r="H5733" s="5" t="s">
        <v>5398</v>
      </c>
      <c r="I5733" s="6" t="s">
        <v>4361</v>
      </c>
      <c r="J5733" s="6" t="s">
        <v>10051</v>
      </c>
      <c r="K5733" s="17">
        <v>3</v>
      </c>
      <c r="L5733" s="17" t="s">
        <v>20076</v>
      </c>
      <c r="M5733" s="9"/>
      <c r="N5733" s="9"/>
      <c r="O5733" s="21"/>
      <c r="Q5733" s="29"/>
      <c r="U5733" s="17"/>
      <c r="V5733" s="2"/>
      <c r="Y5733" t="str">
        <f t="shared" si="367"/>
        <v/>
      </c>
      <c r="AA5733" t="str">
        <f t="shared" si="368"/>
        <v/>
      </c>
      <c r="AC5733" s="7"/>
      <c r="AD5733" t="s">
        <v>4361</v>
      </c>
      <c r="AE5733">
        <f t="shared" si="366"/>
        <v>1</v>
      </c>
      <c r="AG5733" s="2"/>
      <c r="AI5733" s="7"/>
    </row>
    <row r="5734" spans="1:35" ht="11" customHeight="1" outlineLevel="1" x14ac:dyDescent="0.25">
      <c r="A5734" t="s">
        <v>6182</v>
      </c>
      <c r="C5734" s="2" t="s">
        <v>11983</v>
      </c>
      <c r="D5734" s="2" t="s">
        <v>10052</v>
      </c>
      <c r="E5734" s="7">
        <v>2007</v>
      </c>
      <c r="F5734" s="5" t="s">
        <v>10048</v>
      </c>
      <c r="H5734" s="5" t="s">
        <v>5398</v>
      </c>
      <c r="I5734" s="6" t="s">
        <v>4361</v>
      </c>
      <c r="J5734" s="6" t="s">
        <v>10051</v>
      </c>
      <c r="K5734" s="17">
        <v>3</v>
      </c>
      <c r="L5734" s="17" t="s">
        <v>7730</v>
      </c>
      <c r="M5734" s="9">
        <v>2.1</v>
      </c>
      <c r="N5734" s="9"/>
      <c r="O5734" s="21"/>
      <c r="Q5734" s="29"/>
      <c r="U5734" s="17"/>
      <c r="V5734" s="2"/>
      <c r="Y5734" t="str">
        <f t="shared" si="367"/>
        <v/>
      </c>
      <c r="AA5734">
        <f t="shared" si="368"/>
        <v>1</v>
      </c>
      <c r="AC5734" s="7"/>
      <c r="AD5734" t="s">
        <v>4361</v>
      </c>
      <c r="AE5734">
        <f t="shared" si="366"/>
        <v>1</v>
      </c>
      <c r="AG5734" s="2"/>
      <c r="AI5734" s="7"/>
    </row>
    <row r="5735" spans="1:35" ht="11" customHeight="1" outlineLevel="1" x14ac:dyDescent="0.25">
      <c r="A5735" t="s">
        <v>6182</v>
      </c>
      <c r="C5735" s="2" t="s">
        <v>11983</v>
      </c>
      <c r="D5735" s="2">
        <v>3150</v>
      </c>
      <c r="E5735" s="7">
        <v>2007</v>
      </c>
      <c r="F5735" s="5" t="s">
        <v>10053</v>
      </c>
      <c r="H5735" s="5" t="s">
        <v>5398</v>
      </c>
      <c r="I5735" s="6" t="s">
        <v>4361</v>
      </c>
      <c r="J5735" s="6" t="s">
        <v>10051</v>
      </c>
      <c r="K5735" s="17">
        <v>1</v>
      </c>
      <c r="L5735" s="17" t="s">
        <v>7730</v>
      </c>
      <c r="M5735" s="9">
        <v>2.1</v>
      </c>
      <c r="N5735" s="9"/>
      <c r="O5735" s="21"/>
      <c r="Q5735" s="29"/>
      <c r="U5735" s="17"/>
      <c r="V5735" s="2"/>
      <c r="Y5735" t="str">
        <f t="shared" si="367"/>
        <v/>
      </c>
      <c r="AA5735">
        <f t="shared" si="368"/>
        <v>1</v>
      </c>
      <c r="AC5735" s="7"/>
      <c r="AD5735" t="s">
        <v>4361</v>
      </c>
      <c r="AE5735">
        <f t="shared" si="366"/>
        <v>1</v>
      </c>
      <c r="AG5735" s="2"/>
      <c r="AI5735" s="7"/>
    </row>
    <row r="5736" spans="1:35" ht="11" customHeight="1" outlineLevel="1" x14ac:dyDescent="0.25">
      <c r="A5736" t="s">
        <v>6182</v>
      </c>
      <c r="C5736" s="2" t="s">
        <v>11983</v>
      </c>
      <c r="D5736" s="2">
        <v>3366</v>
      </c>
      <c r="E5736" s="7">
        <v>2008</v>
      </c>
      <c r="F5736" s="5" t="s">
        <v>10018</v>
      </c>
      <c r="H5736" s="5" t="s">
        <v>5398</v>
      </c>
      <c r="I5736" s="6" t="s">
        <v>10055</v>
      </c>
      <c r="J5736" s="6" t="s">
        <v>10054</v>
      </c>
      <c r="K5736" s="17">
        <v>3</v>
      </c>
      <c r="L5736" s="17" t="s">
        <v>7730</v>
      </c>
      <c r="M5736" s="9">
        <v>9</v>
      </c>
      <c r="N5736" s="9"/>
      <c r="O5736" s="21"/>
      <c r="Q5736" s="29"/>
      <c r="U5736" s="17"/>
      <c r="V5736" s="2"/>
      <c r="Y5736" t="str">
        <f t="shared" si="367"/>
        <v/>
      </c>
      <c r="AA5736">
        <f t="shared" si="368"/>
        <v>1</v>
      </c>
      <c r="AC5736" s="7"/>
      <c r="AD5736" t="s">
        <v>10055</v>
      </c>
      <c r="AE5736">
        <f t="shared" si="366"/>
        <v>1</v>
      </c>
      <c r="AG5736" s="2"/>
      <c r="AI5736" s="7"/>
    </row>
    <row r="5737" spans="1:35" ht="11" customHeight="1" outlineLevel="1" x14ac:dyDescent="0.25">
      <c r="A5737" t="s">
        <v>6182</v>
      </c>
      <c r="C5737" s="2" t="s">
        <v>11983</v>
      </c>
      <c r="D5737" s="2">
        <v>3443</v>
      </c>
      <c r="E5737" s="7">
        <v>2008</v>
      </c>
      <c r="F5737" s="5" t="s">
        <v>10053</v>
      </c>
      <c r="H5737" s="5" t="s">
        <v>5398</v>
      </c>
      <c r="I5737" s="6" t="s">
        <v>20514</v>
      </c>
      <c r="J5737" s="6" t="s">
        <v>20513</v>
      </c>
      <c r="K5737" s="17">
        <v>7</v>
      </c>
      <c r="L5737" s="17" t="s">
        <v>7730</v>
      </c>
      <c r="M5737" s="9">
        <v>2.1</v>
      </c>
      <c r="N5737" s="9"/>
      <c r="O5737" s="21"/>
      <c r="Q5737" s="29"/>
      <c r="U5737" s="17"/>
      <c r="V5737" s="2"/>
      <c r="Y5737" t="str">
        <f t="shared" si="367"/>
        <v/>
      </c>
      <c r="AA5737">
        <f t="shared" si="368"/>
        <v>1</v>
      </c>
      <c r="AC5737" s="7"/>
      <c r="AD5737" t="s">
        <v>20514</v>
      </c>
      <c r="AE5737">
        <f t="shared" si="366"/>
        <v>0</v>
      </c>
      <c r="AG5737" s="2"/>
      <c r="AI5737" s="7"/>
    </row>
    <row r="5738" spans="1:35" ht="11" customHeight="1" outlineLevel="1" x14ac:dyDescent="0.25">
      <c r="A5738" t="s">
        <v>6182</v>
      </c>
      <c r="C5738" s="2" t="s">
        <v>11983</v>
      </c>
      <c r="D5738" s="2">
        <v>3473</v>
      </c>
      <c r="E5738" s="7">
        <v>2008</v>
      </c>
      <c r="F5738" s="5" t="s">
        <v>10053</v>
      </c>
      <c r="H5738" s="5" t="s">
        <v>5398</v>
      </c>
      <c r="I5738" s="6" t="s">
        <v>20511</v>
      </c>
      <c r="J5738" s="6" t="s">
        <v>20512</v>
      </c>
      <c r="K5738" s="17">
        <v>7</v>
      </c>
      <c r="L5738" s="17" t="s">
        <v>7730</v>
      </c>
      <c r="M5738" s="9">
        <v>2.1</v>
      </c>
      <c r="N5738" s="9"/>
      <c r="O5738" s="21"/>
      <c r="Q5738" s="29"/>
      <c r="U5738" s="17"/>
      <c r="V5738" s="2"/>
      <c r="Y5738" t="str">
        <f t="shared" si="367"/>
        <v/>
      </c>
      <c r="AA5738">
        <f t="shared" si="368"/>
        <v>1</v>
      </c>
      <c r="AC5738" s="7"/>
      <c r="AD5738" t="s">
        <v>20511</v>
      </c>
      <c r="AE5738">
        <f t="shared" si="366"/>
        <v>0</v>
      </c>
      <c r="AG5738" s="2"/>
      <c r="AI5738" s="7"/>
    </row>
    <row r="5739" spans="1:35" ht="11" customHeight="1" outlineLevel="1" x14ac:dyDescent="0.25">
      <c r="A5739" t="s">
        <v>6182</v>
      </c>
      <c r="C5739" s="2" t="s">
        <v>11983</v>
      </c>
      <c r="D5739" s="2">
        <v>3499</v>
      </c>
      <c r="E5739" s="7">
        <v>2008</v>
      </c>
      <c r="F5739" s="5" t="s">
        <v>10021</v>
      </c>
      <c r="H5739" s="5" t="s">
        <v>5398</v>
      </c>
      <c r="I5739" s="6" t="s">
        <v>10058</v>
      </c>
      <c r="J5739" s="6" t="s">
        <v>10039</v>
      </c>
      <c r="K5739" s="17">
        <v>1</v>
      </c>
      <c r="L5739" s="17" t="s">
        <v>20076</v>
      </c>
      <c r="M5739" s="9"/>
      <c r="N5739" s="9"/>
      <c r="O5739" s="21"/>
      <c r="Q5739" s="29"/>
      <c r="T5739">
        <v>1</v>
      </c>
      <c r="U5739" s="17"/>
      <c r="V5739" s="2"/>
      <c r="Y5739" t="str">
        <f t="shared" si="367"/>
        <v/>
      </c>
      <c r="AA5739" t="str">
        <f t="shared" si="368"/>
        <v/>
      </c>
      <c r="AC5739" s="7"/>
      <c r="AD5739" t="s">
        <v>10058</v>
      </c>
      <c r="AE5739">
        <f t="shared" si="366"/>
        <v>0</v>
      </c>
      <c r="AG5739" s="2">
        <v>1</v>
      </c>
      <c r="AI5739" s="7"/>
    </row>
    <row r="5740" spans="1:35" ht="11" customHeight="1" outlineLevel="1" x14ac:dyDescent="0.25">
      <c r="A5740" t="s">
        <v>6182</v>
      </c>
      <c r="C5740" s="2" t="s">
        <v>11983</v>
      </c>
      <c r="D5740" s="2">
        <v>3500</v>
      </c>
      <c r="E5740" s="7">
        <v>2008</v>
      </c>
      <c r="F5740" s="5" t="s">
        <v>10021</v>
      </c>
      <c r="H5740" s="5" t="s">
        <v>5398</v>
      </c>
      <c r="I5740" s="6" t="s">
        <v>10058</v>
      </c>
      <c r="J5740" s="6" t="s">
        <v>10039</v>
      </c>
      <c r="K5740" s="17">
        <v>1</v>
      </c>
      <c r="L5740" s="17" t="s">
        <v>20076</v>
      </c>
      <c r="M5740" s="9"/>
      <c r="N5740" s="9"/>
      <c r="O5740" s="21"/>
      <c r="Q5740" s="29"/>
      <c r="U5740" s="17"/>
      <c r="V5740" s="2"/>
      <c r="Y5740" t="str">
        <f t="shared" si="367"/>
        <v/>
      </c>
      <c r="AA5740" t="str">
        <f t="shared" si="368"/>
        <v/>
      </c>
      <c r="AC5740" s="7"/>
      <c r="AD5740" t="s">
        <v>10058</v>
      </c>
      <c r="AE5740">
        <f t="shared" si="366"/>
        <v>0</v>
      </c>
      <c r="AG5740" s="2">
        <v>1</v>
      </c>
      <c r="AI5740" s="7"/>
    </row>
    <row r="5741" spans="1:35" ht="11" customHeight="1" outlineLevel="1" x14ac:dyDescent="0.25">
      <c r="A5741" t="s">
        <v>6182</v>
      </c>
      <c r="C5741" s="2" t="s">
        <v>11983</v>
      </c>
      <c r="D5741" s="2">
        <v>3501</v>
      </c>
      <c r="E5741" s="7">
        <v>2008</v>
      </c>
      <c r="F5741" s="5" t="s">
        <v>10021</v>
      </c>
      <c r="H5741" s="5" t="s">
        <v>5398</v>
      </c>
      <c r="I5741" s="6" t="s">
        <v>10058</v>
      </c>
      <c r="J5741" s="6" t="s">
        <v>10039</v>
      </c>
      <c r="K5741" s="17">
        <v>1</v>
      </c>
      <c r="L5741" s="17" t="s">
        <v>20076</v>
      </c>
      <c r="M5741" s="9"/>
      <c r="N5741" s="9"/>
      <c r="O5741" s="21"/>
      <c r="Q5741" s="29"/>
      <c r="U5741" s="17"/>
      <c r="V5741" s="2"/>
      <c r="Y5741" t="str">
        <f t="shared" si="367"/>
        <v/>
      </c>
      <c r="AA5741" t="str">
        <f t="shared" si="368"/>
        <v/>
      </c>
      <c r="AC5741" s="7"/>
      <c r="AD5741" t="s">
        <v>10058</v>
      </c>
      <c r="AE5741">
        <f t="shared" si="366"/>
        <v>0</v>
      </c>
      <c r="AG5741" s="2">
        <v>1</v>
      </c>
      <c r="AI5741" s="7"/>
    </row>
    <row r="5742" spans="1:35" ht="11" customHeight="1" outlineLevel="1" x14ac:dyDescent="0.25">
      <c r="A5742" t="s">
        <v>6182</v>
      </c>
      <c r="C5742" s="2" t="s">
        <v>11983</v>
      </c>
      <c r="D5742" s="2">
        <v>3502</v>
      </c>
      <c r="E5742" s="7">
        <v>2008</v>
      </c>
      <c r="F5742" s="5" t="s">
        <v>10021</v>
      </c>
      <c r="H5742" s="5" t="s">
        <v>5398</v>
      </c>
      <c r="I5742" s="6" t="s">
        <v>10058</v>
      </c>
      <c r="J5742" s="6" t="s">
        <v>10039</v>
      </c>
      <c r="K5742" s="17">
        <v>1</v>
      </c>
      <c r="L5742" s="17" t="s">
        <v>20076</v>
      </c>
      <c r="M5742" s="9"/>
      <c r="N5742" s="9"/>
      <c r="O5742" s="21"/>
      <c r="Q5742" s="29"/>
      <c r="U5742" s="17"/>
      <c r="V5742" s="2"/>
      <c r="Y5742" t="str">
        <f t="shared" si="367"/>
        <v/>
      </c>
      <c r="AA5742" t="str">
        <f t="shared" si="368"/>
        <v/>
      </c>
      <c r="AC5742" s="7"/>
      <c r="AD5742" t="s">
        <v>10058</v>
      </c>
      <c r="AE5742">
        <f t="shared" si="366"/>
        <v>0</v>
      </c>
      <c r="AG5742" s="2">
        <v>1</v>
      </c>
      <c r="AI5742" s="7"/>
    </row>
    <row r="5743" spans="1:35" ht="11" customHeight="1" outlineLevel="1" x14ac:dyDescent="0.25">
      <c r="A5743" t="s">
        <v>6182</v>
      </c>
      <c r="C5743" s="2" t="s">
        <v>11983</v>
      </c>
      <c r="D5743" s="2" t="s">
        <v>10056</v>
      </c>
      <c r="E5743" s="7">
        <v>2008</v>
      </c>
      <c r="F5743" s="5" t="s">
        <v>10048</v>
      </c>
      <c r="H5743" s="5" t="s">
        <v>5398</v>
      </c>
      <c r="I5743" s="6" t="s">
        <v>10058</v>
      </c>
      <c r="J5743" s="6" t="s">
        <v>10039</v>
      </c>
      <c r="K5743" s="17">
        <v>1</v>
      </c>
      <c r="L5743" s="17" t="s">
        <v>7730</v>
      </c>
      <c r="M5743" s="9">
        <v>6</v>
      </c>
      <c r="N5743" s="9"/>
      <c r="O5743" s="21"/>
      <c r="Q5743" s="29"/>
      <c r="U5743" s="17"/>
      <c r="V5743" s="2"/>
      <c r="Y5743" t="str">
        <f t="shared" si="367"/>
        <v/>
      </c>
      <c r="AA5743">
        <f t="shared" si="368"/>
        <v>1</v>
      </c>
      <c r="AC5743" s="7"/>
      <c r="AD5743" t="s">
        <v>10058</v>
      </c>
      <c r="AE5743">
        <f t="shared" si="366"/>
        <v>0</v>
      </c>
      <c r="AG5743" s="2">
        <v>1</v>
      </c>
      <c r="AI5743" s="7"/>
    </row>
    <row r="5744" spans="1:35" ht="11" customHeight="1" outlineLevel="1" x14ac:dyDescent="0.25">
      <c r="A5744" t="s">
        <v>6182</v>
      </c>
      <c r="C5744" s="2" t="s">
        <v>11983</v>
      </c>
      <c r="D5744" s="2">
        <v>3503</v>
      </c>
      <c r="E5744" s="7">
        <v>2008</v>
      </c>
      <c r="F5744" s="5" t="s">
        <v>10049</v>
      </c>
      <c r="H5744" s="5" t="s">
        <v>5398</v>
      </c>
      <c r="I5744" s="6" t="s">
        <v>10058</v>
      </c>
      <c r="J5744" s="6" t="s">
        <v>10039</v>
      </c>
      <c r="K5744" s="17">
        <v>1</v>
      </c>
      <c r="L5744" s="17" t="s">
        <v>20076</v>
      </c>
      <c r="M5744" s="9"/>
      <c r="N5744" s="9"/>
      <c r="O5744" s="21"/>
      <c r="Q5744" s="29"/>
      <c r="U5744" s="17"/>
      <c r="V5744" s="2"/>
      <c r="Y5744" t="str">
        <f t="shared" si="367"/>
        <v/>
      </c>
      <c r="AA5744" t="str">
        <f t="shared" si="368"/>
        <v/>
      </c>
      <c r="AC5744" s="7"/>
      <c r="AD5744" t="s">
        <v>10058</v>
      </c>
      <c r="AE5744">
        <f t="shared" si="366"/>
        <v>0</v>
      </c>
      <c r="AG5744" s="2">
        <v>1</v>
      </c>
      <c r="AI5744" s="7"/>
    </row>
    <row r="5745" spans="1:35" ht="11" customHeight="1" outlineLevel="1" x14ac:dyDescent="0.25">
      <c r="A5745" t="s">
        <v>6182</v>
      </c>
      <c r="C5745" s="2" t="s">
        <v>11983</v>
      </c>
      <c r="D5745" s="2" t="s">
        <v>10057</v>
      </c>
      <c r="E5745" s="7">
        <v>2008</v>
      </c>
      <c r="F5745" s="5" t="s">
        <v>10053</v>
      </c>
      <c r="H5745" s="5" t="s">
        <v>5398</v>
      </c>
      <c r="I5745" s="6" t="s">
        <v>10058</v>
      </c>
      <c r="J5745" s="6" t="s">
        <v>10039</v>
      </c>
      <c r="K5745" s="17">
        <v>1</v>
      </c>
      <c r="L5745" s="17" t="s">
        <v>7730</v>
      </c>
      <c r="M5745" s="9">
        <v>13</v>
      </c>
      <c r="N5745" s="9"/>
      <c r="O5745" s="21"/>
      <c r="Q5745" s="29"/>
      <c r="U5745" s="17"/>
      <c r="V5745" s="2"/>
      <c r="Y5745" t="str">
        <f t="shared" si="367"/>
        <v/>
      </c>
      <c r="AA5745">
        <f t="shared" si="368"/>
        <v>1</v>
      </c>
      <c r="AC5745" s="7"/>
      <c r="AD5745" t="s">
        <v>10058</v>
      </c>
      <c r="AE5745">
        <f t="shared" si="366"/>
        <v>0</v>
      </c>
      <c r="AG5745" s="2">
        <v>1</v>
      </c>
      <c r="AI5745" s="7"/>
    </row>
    <row r="5746" spans="1:35" ht="11" customHeight="1" outlineLevel="1" x14ac:dyDescent="0.25">
      <c r="A5746" t="s">
        <v>6182</v>
      </c>
      <c r="C5746" s="2" t="s">
        <v>11983</v>
      </c>
      <c r="D5746" s="2">
        <v>3514</v>
      </c>
      <c r="E5746" s="7">
        <v>2008</v>
      </c>
      <c r="F5746" s="5" t="s">
        <v>10021</v>
      </c>
      <c r="H5746" s="5" t="s">
        <v>5398</v>
      </c>
      <c r="I5746" s="6" t="s">
        <v>10061</v>
      </c>
      <c r="J5746" s="6" t="s">
        <v>10059</v>
      </c>
      <c r="K5746" s="17">
        <v>7</v>
      </c>
      <c r="L5746" s="17" t="s">
        <v>20076</v>
      </c>
      <c r="M5746" s="9"/>
      <c r="N5746" s="9"/>
      <c r="O5746" s="21"/>
      <c r="Q5746" s="29"/>
      <c r="U5746" s="17"/>
      <c r="V5746" s="2"/>
      <c r="Y5746" t="str">
        <f t="shared" si="367"/>
        <v/>
      </c>
      <c r="AA5746" t="str">
        <f t="shared" si="368"/>
        <v/>
      </c>
      <c r="AC5746" s="7"/>
      <c r="AD5746" t="s">
        <v>10061</v>
      </c>
      <c r="AE5746">
        <f t="shared" si="366"/>
        <v>0</v>
      </c>
      <c r="AG5746" s="2"/>
      <c r="AI5746" s="7"/>
    </row>
    <row r="5747" spans="1:35" ht="11" customHeight="1" outlineLevel="1" x14ac:dyDescent="0.25">
      <c r="A5747" t="s">
        <v>6182</v>
      </c>
      <c r="C5747" s="2" t="s">
        <v>11983</v>
      </c>
      <c r="D5747" s="2">
        <v>3515</v>
      </c>
      <c r="E5747" s="7">
        <v>2008</v>
      </c>
      <c r="F5747" s="5" t="s">
        <v>10021</v>
      </c>
      <c r="H5747" s="5" t="s">
        <v>5398</v>
      </c>
      <c r="I5747" s="6" t="s">
        <v>10062</v>
      </c>
      <c r="J5747" s="6" t="s">
        <v>10059</v>
      </c>
      <c r="K5747" s="17">
        <v>7</v>
      </c>
      <c r="L5747" s="17" t="s">
        <v>20076</v>
      </c>
      <c r="M5747" s="9"/>
      <c r="N5747" s="9"/>
      <c r="O5747" s="21"/>
      <c r="Q5747" s="29"/>
      <c r="U5747" s="17"/>
      <c r="V5747" s="2"/>
      <c r="Y5747" t="str">
        <f t="shared" si="367"/>
        <v/>
      </c>
      <c r="AA5747" t="str">
        <f t="shared" si="368"/>
        <v/>
      </c>
      <c r="AC5747" s="7"/>
      <c r="AD5747" t="s">
        <v>10062</v>
      </c>
      <c r="AE5747">
        <f t="shared" si="366"/>
        <v>0</v>
      </c>
      <c r="AG5747" s="2"/>
      <c r="AI5747" s="7"/>
    </row>
    <row r="5748" spans="1:35" ht="11" customHeight="1" outlineLevel="1" x14ac:dyDescent="0.25">
      <c r="A5748" t="s">
        <v>6182</v>
      </c>
      <c r="C5748" s="2" t="s">
        <v>11983</v>
      </c>
      <c r="D5748" s="2">
        <v>3516</v>
      </c>
      <c r="E5748" s="7">
        <v>2008</v>
      </c>
      <c r="F5748" s="5" t="s">
        <v>10021</v>
      </c>
      <c r="H5748" s="5" t="s">
        <v>5398</v>
      </c>
      <c r="I5748" s="6" t="s">
        <v>10063</v>
      </c>
      <c r="J5748" s="6" t="s">
        <v>10059</v>
      </c>
      <c r="K5748" s="17">
        <v>7</v>
      </c>
      <c r="L5748" s="17" t="s">
        <v>20076</v>
      </c>
      <c r="M5748" s="9"/>
      <c r="N5748" s="9"/>
      <c r="O5748" s="21"/>
      <c r="Q5748" s="29"/>
      <c r="U5748" s="17"/>
      <c r="V5748" s="2"/>
      <c r="Y5748" t="str">
        <f t="shared" si="367"/>
        <v/>
      </c>
      <c r="AA5748" t="str">
        <f t="shared" si="368"/>
        <v/>
      </c>
      <c r="AC5748" s="7"/>
      <c r="AD5748" t="s">
        <v>10063</v>
      </c>
      <c r="AE5748">
        <f t="shared" si="366"/>
        <v>0</v>
      </c>
      <c r="AG5748" s="2"/>
      <c r="AI5748" s="7"/>
    </row>
    <row r="5749" spans="1:35" ht="11" customHeight="1" outlineLevel="1" x14ac:dyDescent="0.25">
      <c r="A5749" t="s">
        <v>6182</v>
      </c>
      <c r="C5749" s="2" t="s">
        <v>11983</v>
      </c>
      <c r="D5749" s="2">
        <v>3517</v>
      </c>
      <c r="E5749" s="7">
        <v>2008</v>
      </c>
      <c r="F5749" s="5" t="s">
        <v>10021</v>
      </c>
      <c r="H5749" s="5" t="s">
        <v>5398</v>
      </c>
      <c r="I5749" s="6" t="s">
        <v>10064</v>
      </c>
      <c r="J5749" s="6" t="s">
        <v>10059</v>
      </c>
      <c r="K5749" s="17">
        <v>7</v>
      </c>
      <c r="L5749" s="17" t="s">
        <v>20076</v>
      </c>
      <c r="M5749" s="9"/>
      <c r="N5749" s="9"/>
      <c r="O5749" s="21"/>
      <c r="Q5749" s="29"/>
      <c r="U5749" s="17"/>
      <c r="V5749" s="2"/>
      <c r="Y5749" t="str">
        <f t="shared" si="367"/>
        <v/>
      </c>
      <c r="AA5749" t="str">
        <f t="shared" si="368"/>
        <v/>
      </c>
      <c r="AC5749" s="7"/>
      <c r="AD5749" t="s">
        <v>10064</v>
      </c>
      <c r="AE5749">
        <f t="shared" si="366"/>
        <v>0</v>
      </c>
      <c r="AG5749" s="2"/>
      <c r="AI5749" s="7"/>
    </row>
    <row r="5750" spans="1:35" ht="11" customHeight="1" outlineLevel="1" x14ac:dyDescent="0.25">
      <c r="A5750" t="s">
        <v>6182</v>
      </c>
      <c r="C5750" s="2" t="s">
        <v>11983</v>
      </c>
      <c r="D5750" s="2" t="s">
        <v>10060</v>
      </c>
      <c r="E5750" s="7">
        <v>2008</v>
      </c>
      <c r="F5750" s="5" t="s">
        <v>10048</v>
      </c>
      <c r="H5750" s="5" t="s">
        <v>5398</v>
      </c>
      <c r="I5750" s="6" t="s">
        <v>10065</v>
      </c>
      <c r="J5750" s="6" t="s">
        <v>10059</v>
      </c>
      <c r="K5750" s="17">
        <v>7</v>
      </c>
      <c r="L5750" s="17" t="s">
        <v>7730</v>
      </c>
      <c r="M5750" s="9">
        <v>2.1</v>
      </c>
      <c r="N5750" s="9"/>
      <c r="O5750" s="21"/>
      <c r="Q5750" s="29"/>
      <c r="U5750" s="17"/>
      <c r="V5750" s="2"/>
      <c r="Y5750" t="str">
        <f t="shared" si="367"/>
        <v/>
      </c>
      <c r="AA5750">
        <f t="shared" si="368"/>
        <v>1</v>
      </c>
      <c r="AC5750" s="7"/>
      <c r="AD5750" t="s">
        <v>10065</v>
      </c>
      <c r="AE5750">
        <f t="shared" si="366"/>
        <v>0</v>
      </c>
      <c r="AG5750" s="2"/>
      <c r="AI5750" s="7"/>
    </row>
    <row r="5751" spans="1:35" ht="11" customHeight="1" outlineLevel="1" x14ac:dyDescent="0.25">
      <c r="A5751" t="s">
        <v>6182</v>
      </c>
      <c r="C5751" s="2" t="s">
        <v>11983</v>
      </c>
      <c r="D5751" s="2">
        <v>3518</v>
      </c>
      <c r="E5751" s="7">
        <v>2008</v>
      </c>
      <c r="F5751" s="5" t="s">
        <v>10053</v>
      </c>
      <c r="H5751" s="5" t="s">
        <v>5398</v>
      </c>
      <c r="I5751" s="6" t="s">
        <v>10066</v>
      </c>
      <c r="J5751" s="6" t="s">
        <v>10059</v>
      </c>
      <c r="K5751" s="17">
        <v>7</v>
      </c>
      <c r="L5751" s="17" t="s">
        <v>7730</v>
      </c>
      <c r="M5751" s="9">
        <v>2.1</v>
      </c>
      <c r="N5751" s="9"/>
      <c r="O5751" s="21"/>
      <c r="Q5751" s="29"/>
      <c r="U5751" s="17"/>
      <c r="V5751" s="2"/>
      <c r="Y5751" t="str">
        <f t="shared" si="367"/>
        <v/>
      </c>
      <c r="AA5751">
        <f t="shared" si="368"/>
        <v>1</v>
      </c>
      <c r="AC5751" s="7"/>
      <c r="AD5751" t="s">
        <v>10066</v>
      </c>
      <c r="AE5751">
        <f t="shared" si="366"/>
        <v>0</v>
      </c>
      <c r="AG5751" s="2"/>
      <c r="AI5751" s="7"/>
    </row>
    <row r="5752" spans="1:35" ht="11" customHeight="1" outlineLevel="1" x14ac:dyDescent="0.25">
      <c r="A5752" t="s">
        <v>6182</v>
      </c>
      <c r="C5752" s="2" t="s">
        <v>11983</v>
      </c>
      <c r="D5752" s="2">
        <v>3544</v>
      </c>
      <c r="E5752" s="7">
        <v>2008</v>
      </c>
      <c r="F5752" s="5" t="s">
        <v>10021</v>
      </c>
      <c r="H5752" s="5" t="s">
        <v>5398</v>
      </c>
      <c r="I5752" s="6" t="s">
        <v>10076</v>
      </c>
      <c r="J5752" s="6" t="s">
        <v>10067</v>
      </c>
      <c r="K5752" s="17">
        <v>1</v>
      </c>
      <c r="L5752" s="17" t="s">
        <v>20076</v>
      </c>
      <c r="M5752" s="9"/>
      <c r="N5752" s="9"/>
      <c r="O5752" s="21"/>
      <c r="Q5752" s="29"/>
      <c r="U5752" s="17"/>
      <c r="V5752" s="2"/>
      <c r="Y5752" t="str">
        <f t="shared" si="367"/>
        <v/>
      </c>
      <c r="AA5752" t="str">
        <f t="shared" si="368"/>
        <v/>
      </c>
      <c r="AC5752" s="7"/>
      <c r="AD5752" t="s">
        <v>10076</v>
      </c>
      <c r="AE5752">
        <f t="shared" si="366"/>
        <v>0</v>
      </c>
      <c r="AG5752" s="2"/>
      <c r="AI5752" s="7"/>
    </row>
    <row r="5753" spans="1:35" ht="11" customHeight="1" outlineLevel="1" x14ac:dyDescent="0.25">
      <c r="A5753" t="s">
        <v>6182</v>
      </c>
      <c r="C5753" s="2" t="s">
        <v>11983</v>
      </c>
      <c r="D5753" s="2">
        <v>3545</v>
      </c>
      <c r="E5753" s="7">
        <v>2008</v>
      </c>
      <c r="F5753" s="5" t="s">
        <v>10021</v>
      </c>
      <c r="H5753" s="5" t="s">
        <v>5398</v>
      </c>
      <c r="I5753" s="6" t="s">
        <v>10081</v>
      </c>
      <c r="J5753" s="6" t="s">
        <v>10068</v>
      </c>
      <c r="K5753" s="17">
        <v>1</v>
      </c>
      <c r="L5753" s="17" t="s">
        <v>20076</v>
      </c>
      <c r="M5753" s="9"/>
      <c r="N5753" s="9"/>
      <c r="O5753" s="21"/>
      <c r="Q5753" s="29"/>
      <c r="U5753" s="17"/>
      <c r="V5753" s="2"/>
      <c r="Y5753" t="str">
        <f t="shared" si="367"/>
        <v/>
      </c>
      <c r="AA5753" t="str">
        <f t="shared" si="368"/>
        <v/>
      </c>
      <c r="AC5753" s="7"/>
      <c r="AD5753" t="s">
        <v>10081</v>
      </c>
      <c r="AE5753">
        <f t="shared" si="366"/>
        <v>0</v>
      </c>
      <c r="AG5753" s="2"/>
      <c r="AI5753" s="7"/>
    </row>
    <row r="5754" spans="1:35" ht="11" customHeight="1" outlineLevel="1" x14ac:dyDescent="0.25">
      <c r="A5754" t="s">
        <v>6182</v>
      </c>
      <c r="C5754" s="2" t="s">
        <v>11983</v>
      </c>
      <c r="D5754" s="2">
        <v>3546</v>
      </c>
      <c r="E5754" s="7">
        <v>2008</v>
      </c>
      <c r="F5754" s="5" t="s">
        <v>10021</v>
      </c>
      <c r="H5754" s="5" t="s">
        <v>5398</v>
      </c>
      <c r="I5754" s="6" t="s">
        <v>10077</v>
      </c>
      <c r="J5754" s="6" t="s">
        <v>10069</v>
      </c>
      <c r="K5754" s="17">
        <v>1</v>
      </c>
      <c r="L5754" s="17" t="s">
        <v>20076</v>
      </c>
      <c r="M5754" s="9"/>
      <c r="N5754" s="9"/>
      <c r="O5754" s="21"/>
      <c r="Q5754" s="29"/>
      <c r="U5754" s="17"/>
      <c r="V5754" s="2"/>
      <c r="Y5754" t="str">
        <f t="shared" si="367"/>
        <v/>
      </c>
      <c r="AA5754" t="str">
        <f t="shared" si="368"/>
        <v/>
      </c>
      <c r="AC5754" s="7"/>
      <c r="AD5754" t="s">
        <v>10077</v>
      </c>
      <c r="AE5754">
        <f t="shared" si="366"/>
        <v>0</v>
      </c>
      <c r="AG5754" s="2"/>
      <c r="AI5754" s="7"/>
    </row>
    <row r="5755" spans="1:35" ht="11" customHeight="1" outlineLevel="1" x14ac:dyDescent="0.25">
      <c r="A5755" t="s">
        <v>6182</v>
      </c>
      <c r="C5755" s="2" t="s">
        <v>11983</v>
      </c>
      <c r="D5755" s="2">
        <v>3547</v>
      </c>
      <c r="E5755" s="7">
        <v>2008</v>
      </c>
      <c r="F5755" s="5" t="s">
        <v>10021</v>
      </c>
      <c r="H5755" s="5" t="s">
        <v>5398</v>
      </c>
      <c r="I5755" s="6" t="s">
        <v>10078</v>
      </c>
      <c r="J5755" s="6" t="s">
        <v>10070</v>
      </c>
      <c r="K5755" s="17">
        <v>1</v>
      </c>
      <c r="L5755" s="17" t="s">
        <v>20076</v>
      </c>
      <c r="M5755" s="9"/>
      <c r="N5755" s="9"/>
      <c r="O5755" s="21"/>
      <c r="Q5755" s="29"/>
      <c r="S5755">
        <v>1</v>
      </c>
      <c r="T5755">
        <v>1</v>
      </c>
      <c r="U5755" s="17"/>
      <c r="V5755" s="2"/>
      <c r="Y5755" t="str">
        <f t="shared" si="367"/>
        <v/>
      </c>
      <c r="AA5755" t="str">
        <f t="shared" si="368"/>
        <v/>
      </c>
      <c r="AC5755" s="7"/>
      <c r="AD5755" t="s">
        <v>10078</v>
      </c>
      <c r="AE5755">
        <f t="shared" si="366"/>
        <v>0</v>
      </c>
      <c r="AG5755" s="2"/>
      <c r="AI5755" s="7"/>
    </row>
    <row r="5756" spans="1:35" ht="11" customHeight="1" outlineLevel="1" x14ac:dyDescent="0.25">
      <c r="A5756" t="s">
        <v>6182</v>
      </c>
      <c r="C5756" s="2" t="s">
        <v>11983</v>
      </c>
      <c r="D5756" s="2" t="s">
        <v>10074</v>
      </c>
      <c r="E5756" s="7">
        <v>2008</v>
      </c>
      <c r="F5756" s="5" t="s">
        <v>10048</v>
      </c>
      <c r="H5756" s="5" t="s">
        <v>5398</v>
      </c>
      <c r="I5756" s="6" t="s">
        <v>10079</v>
      </c>
      <c r="J5756" s="6" t="s">
        <v>10071</v>
      </c>
      <c r="K5756" s="17">
        <v>1</v>
      </c>
      <c r="L5756" s="17" t="s">
        <v>7730</v>
      </c>
      <c r="M5756" s="9">
        <v>12</v>
      </c>
      <c r="N5756" s="9"/>
      <c r="O5756" s="21"/>
      <c r="Q5756" s="29"/>
      <c r="U5756" s="17"/>
      <c r="V5756" s="2"/>
      <c r="Y5756" t="str">
        <f t="shared" si="367"/>
        <v/>
      </c>
      <c r="AA5756">
        <f t="shared" si="368"/>
        <v>1</v>
      </c>
      <c r="AC5756" s="7"/>
      <c r="AD5756" t="s">
        <v>10079</v>
      </c>
      <c r="AE5756">
        <f t="shared" si="366"/>
        <v>0</v>
      </c>
      <c r="AG5756" s="2"/>
      <c r="AI5756" s="7"/>
    </row>
    <row r="5757" spans="1:35" ht="11" customHeight="1" outlineLevel="1" x14ac:dyDescent="0.25">
      <c r="A5757" t="s">
        <v>6182</v>
      </c>
      <c r="C5757" s="2" t="s">
        <v>11983</v>
      </c>
      <c r="D5757" s="2">
        <v>3548</v>
      </c>
      <c r="E5757" s="7">
        <v>2008</v>
      </c>
      <c r="F5757" s="5" t="s">
        <v>10049</v>
      </c>
      <c r="H5757" s="5" t="s">
        <v>5398</v>
      </c>
      <c r="I5757" s="6" t="s">
        <v>10080</v>
      </c>
      <c r="J5757" s="6" t="s">
        <v>10072</v>
      </c>
      <c r="K5757" s="17">
        <v>1</v>
      </c>
      <c r="L5757" s="17" t="s">
        <v>20076</v>
      </c>
      <c r="M5757" s="9"/>
      <c r="N5757" s="9"/>
      <c r="O5757" s="21"/>
      <c r="Q5757" s="29"/>
      <c r="U5757" s="17"/>
      <c r="V5757" s="2"/>
      <c r="Y5757" t="str">
        <f t="shared" si="367"/>
        <v/>
      </c>
      <c r="AA5757" t="str">
        <f t="shared" si="368"/>
        <v/>
      </c>
      <c r="AC5757" s="7"/>
      <c r="AD5757" t="s">
        <v>10080</v>
      </c>
      <c r="AE5757">
        <f t="shared" si="366"/>
        <v>0</v>
      </c>
      <c r="AG5757" s="2"/>
      <c r="AI5757" s="7"/>
    </row>
    <row r="5758" spans="1:35" ht="11" customHeight="1" outlineLevel="1" x14ac:dyDescent="0.25">
      <c r="A5758" t="s">
        <v>6182</v>
      </c>
      <c r="C5758" s="2" t="s">
        <v>11983</v>
      </c>
      <c r="D5758" s="2" t="s">
        <v>10075</v>
      </c>
      <c r="E5758" s="7">
        <v>2008</v>
      </c>
      <c r="F5758" s="5" t="s">
        <v>10053</v>
      </c>
      <c r="H5758" s="5" t="s">
        <v>5398</v>
      </c>
      <c r="I5758" s="6" t="s">
        <v>10079</v>
      </c>
      <c r="J5758" s="6" t="s">
        <v>10073</v>
      </c>
      <c r="K5758" s="17">
        <v>1</v>
      </c>
      <c r="L5758" s="17" t="s">
        <v>7730</v>
      </c>
      <c r="M5758" s="9">
        <v>12</v>
      </c>
      <c r="N5758" s="9"/>
      <c r="O5758" s="21"/>
      <c r="Q5758" s="29"/>
      <c r="S5758">
        <v>1</v>
      </c>
      <c r="T5758">
        <v>1</v>
      </c>
      <c r="U5758" s="17"/>
      <c r="V5758" s="2"/>
      <c r="Y5758" t="str">
        <f t="shared" si="367"/>
        <v/>
      </c>
      <c r="AA5758">
        <f t="shared" si="368"/>
        <v>1</v>
      </c>
      <c r="AC5758" s="7"/>
      <c r="AD5758" t="s">
        <v>10079</v>
      </c>
      <c r="AE5758">
        <f t="shared" si="366"/>
        <v>0</v>
      </c>
      <c r="AG5758" s="2"/>
      <c r="AI5758" s="7"/>
    </row>
    <row r="5759" spans="1:35" ht="11" customHeight="1" outlineLevel="1" x14ac:dyDescent="0.25">
      <c r="A5759" t="s">
        <v>6182</v>
      </c>
      <c r="C5759" s="2" t="s">
        <v>11983</v>
      </c>
      <c r="D5759" s="2">
        <v>3742</v>
      </c>
      <c r="E5759" s="7">
        <v>2009</v>
      </c>
      <c r="F5759" s="5" t="s">
        <v>10084</v>
      </c>
      <c r="H5759" s="5" t="s">
        <v>5398</v>
      </c>
      <c r="I5759" s="6" t="s">
        <v>9223</v>
      </c>
      <c r="J5759" s="6" t="s">
        <v>7554</v>
      </c>
      <c r="K5759" s="17">
        <v>7</v>
      </c>
      <c r="L5759" s="17" t="s">
        <v>20076</v>
      </c>
      <c r="M5759" s="9"/>
      <c r="N5759" s="9"/>
      <c r="O5759" s="21"/>
      <c r="Q5759" s="29"/>
      <c r="U5759" s="17"/>
      <c r="V5759" s="2"/>
      <c r="Y5759" t="str">
        <f t="shared" si="367"/>
        <v/>
      </c>
      <c r="AA5759" t="str">
        <f t="shared" si="368"/>
        <v/>
      </c>
      <c r="AC5759" s="7"/>
      <c r="AD5759" t="s">
        <v>9223</v>
      </c>
      <c r="AE5759">
        <f t="shared" si="366"/>
        <v>0</v>
      </c>
      <c r="AG5759" s="2"/>
      <c r="AI5759" s="7"/>
    </row>
    <row r="5760" spans="1:35" ht="11" customHeight="1" outlineLevel="1" x14ac:dyDescent="0.25">
      <c r="A5760" t="s">
        <v>6182</v>
      </c>
      <c r="C5760" s="2" t="s">
        <v>11983</v>
      </c>
      <c r="D5760" s="2">
        <v>3743</v>
      </c>
      <c r="E5760" s="7">
        <v>2009</v>
      </c>
      <c r="F5760" s="5" t="s">
        <v>10084</v>
      </c>
      <c r="H5760" s="5" t="s">
        <v>5398</v>
      </c>
      <c r="I5760" s="6" t="s">
        <v>9223</v>
      </c>
      <c r="J5760" s="6" t="s">
        <v>7554</v>
      </c>
      <c r="K5760" s="17">
        <v>7</v>
      </c>
      <c r="L5760" s="17" t="s">
        <v>20076</v>
      </c>
      <c r="M5760" s="9"/>
      <c r="N5760" s="9"/>
      <c r="O5760" s="21"/>
      <c r="Q5760" s="29"/>
      <c r="U5760" s="17"/>
      <c r="V5760" s="2"/>
      <c r="Y5760" t="str">
        <f t="shared" si="367"/>
        <v/>
      </c>
      <c r="AA5760" t="str">
        <f t="shared" si="368"/>
        <v/>
      </c>
      <c r="AC5760" s="7"/>
      <c r="AD5760" t="s">
        <v>9223</v>
      </c>
      <c r="AE5760">
        <f t="shared" si="366"/>
        <v>0</v>
      </c>
      <c r="AG5760" s="2"/>
      <c r="AI5760" s="7"/>
    </row>
    <row r="5761" spans="1:35" ht="11" customHeight="1" outlineLevel="1" x14ac:dyDescent="0.25">
      <c r="A5761" t="s">
        <v>6182</v>
      </c>
      <c r="C5761" s="2" t="s">
        <v>11983</v>
      </c>
      <c r="D5761" s="2">
        <v>3744</v>
      </c>
      <c r="E5761" s="7">
        <v>2009</v>
      </c>
      <c r="F5761" s="5" t="s">
        <v>10012</v>
      </c>
      <c r="H5761" s="5" t="s">
        <v>5398</v>
      </c>
      <c r="I5761" s="6" t="s">
        <v>9223</v>
      </c>
      <c r="J5761" s="6" t="s">
        <v>7554</v>
      </c>
      <c r="K5761" s="17">
        <v>7</v>
      </c>
      <c r="L5761" s="17" t="s">
        <v>20076</v>
      </c>
      <c r="M5761" s="9"/>
      <c r="N5761" s="9"/>
      <c r="O5761" s="21"/>
      <c r="Q5761" s="29"/>
      <c r="U5761" s="17"/>
      <c r="V5761" s="2"/>
      <c r="Y5761" t="str">
        <f t="shared" si="367"/>
        <v/>
      </c>
      <c r="AA5761" t="str">
        <f t="shared" si="368"/>
        <v/>
      </c>
      <c r="AC5761" s="7"/>
      <c r="AD5761" t="s">
        <v>9223</v>
      </c>
      <c r="AE5761">
        <f t="shared" si="366"/>
        <v>0</v>
      </c>
      <c r="AG5761" s="2"/>
      <c r="AI5761" s="7"/>
    </row>
    <row r="5762" spans="1:35" ht="11" customHeight="1" outlineLevel="1" x14ac:dyDescent="0.25">
      <c r="A5762" t="s">
        <v>6182</v>
      </c>
      <c r="C5762" s="2" t="s">
        <v>11983</v>
      </c>
      <c r="D5762" s="2">
        <v>3745</v>
      </c>
      <c r="E5762" s="7">
        <v>2009</v>
      </c>
      <c r="F5762" s="5" t="s">
        <v>10012</v>
      </c>
      <c r="H5762" s="5" t="s">
        <v>5398</v>
      </c>
      <c r="I5762" s="6" t="s">
        <v>9223</v>
      </c>
      <c r="J5762" s="6" t="s">
        <v>7554</v>
      </c>
      <c r="K5762" s="17">
        <v>7</v>
      </c>
      <c r="L5762" s="17" t="s">
        <v>20076</v>
      </c>
      <c r="M5762" s="9"/>
      <c r="N5762" s="9"/>
      <c r="O5762" s="21"/>
      <c r="Q5762" s="29"/>
      <c r="U5762" s="17"/>
      <c r="V5762" s="2"/>
      <c r="Y5762" t="str">
        <f t="shared" si="367"/>
        <v/>
      </c>
      <c r="AA5762" t="str">
        <f t="shared" si="368"/>
        <v/>
      </c>
      <c r="AC5762" s="7"/>
      <c r="AD5762" t="s">
        <v>9223</v>
      </c>
      <c r="AE5762">
        <f t="shared" si="366"/>
        <v>0</v>
      </c>
      <c r="AG5762" s="2"/>
      <c r="AI5762" s="7"/>
    </row>
    <row r="5763" spans="1:35" ht="11" customHeight="1" outlineLevel="1" x14ac:dyDescent="0.25">
      <c r="A5763" t="s">
        <v>6182</v>
      </c>
      <c r="C5763" s="2" t="s">
        <v>11983</v>
      </c>
      <c r="D5763" s="2">
        <v>3746</v>
      </c>
      <c r="E5763" s="7">
        <v>2009</v>
      </c>
      <c r="F5763" s="5" t="s">
        <v>10008</v>
      </c>
      <c r="H5763" s="5" t="s">
        <v>5398</v>
      </c>
      <c r="I5763" s="6" t="s">
        <v>9223</v>
      </c>
      <c r="J5763" s="6" t="s">
        <v>7554</v>
      </c>
      <c r="K5763" s="17">
        <v>7</v>
      </c>
      <c r="L5763" s="17" t="s">
        <v>20076</v>
      </c>
      <c r="M5763" s="9"/>
      <c r="N5763" s="9"/>
      <c r="O5763" s="21"/>
      <c r="Q5763" s="29"/>
      <c r="U5763" s="17"/>
      <c r="V5763" s="2"/>
      <c r="Y5763" t="str">
        <f t="shared" si="367"/>
        <v/>
      </c>
      <c r="AA5763" t="str">
        <f t="shared" si="368"/>
        <v/>
      </c>
      <c r="AC5763" s="7"/>
      <c r="AD5763" t="s">
        <v>9223</v>
      </c>
      <c r="AE5763">
        <f t="shared" si="366"/>
        <v>0</v>
      </c>
      <c r="AG5763" s="2"/>
      <c r="AI5763" s="7"/>
    </row>
    <row r="5764" spans="1:35" ht="11" customHeight="1" outlineLevel="1" x14ac:dyDescent="0.25">
      <c r="A5764" t="s">
        <v>6182</v>
      </c>
      <c r="C5764" s="2" t="s">
        <v>11983</v>
      </c>
      <c r="D5764" s="2">
        <v>3747</v>
      </c>
      <c r="E5764" s="7">
        <v>2009</v>
      </c>
      <c r="F5764" s="5" t="s">
        <v>10008</v>
      </c>
      <c r="H5764" s="5" t="s">
        <v>5398</v>
      </c>
      <c r="I5764" s="6" t="s">
        <v>9223</v>
      </c>
      <c r="J5764" s="6" t="s">
        <v>7554</v>
      </c>
      <c r="K5764" s="17">
        <v>7</v>
      </c>
      <c r="L5764" s="17" t="s">
        <v>20076</v>
      </c>
      <c r="M5764" s="9"/>
      <c r="N5764" s="9"/>
      <c r="O5764" s="21"/>
      <c r="Q5764" s="29"/>
      <c r="U5764" s="17"/>
      <c r="V5764" s="2"/>
      <c r="Y5764" t="str">
        <f t="shared" si="367"/>
        <v/>
      </c>
      <c r="AA5764" t="str">
        <f t="shared" si="368"/>
        <v/>
      </c>
      <c r="AC5764" s="7"/>
      <c r="AD5764" t="s">
        <v>9223</v>
      </c>
      <c r="AE5764">
        <f t="shared" si="366"/>
        <v>0</v>
      </c>
      <c r="AG5764" s="2"/>
      <c r="AI5764" s="7"/>
    </row>
    <row r="5765" spans="1:35" ht="11" customHeight="1" outlineLevel="1" x14ac:dyDescent="0.25">
      <c r="A5765" t="s">
        <v>6182</v>
      </c>
      <c r="C5765" s="2" t="s">
        <v>11983</v>
      </c>
      <c r="D5765" s="2" t="s">
        <v>10082</v>
      </c>
      <c r="E5765" s="7">
        <v>2009</v>
      </c>
      <c r="F5765" s="5" t="s">
        <v>9485</v>
      </c>
      <c r="H5765" s="5" t="s">
        <v>5398</v>
      </c>
      <c r="I5765" s="6" t="s">
        <v>7554</v>
      </c>
      <c r="J5765" s="6" t="s">
        <v>7554</v>
      </c>
      <c r="K5765" s="17">
        <v>7</v>
      </c>
      <c r="L5765" s="17" t="s">
        <v>7730</v>
      </c>
      <c r="M5765" s="9">
        <v>2.1</v>
      </c>
      <c r="N5765" s="9"/>
      <c r="O5765" s="21"/>
      <c r="Q5765" s="29"/>
      <c r="U5765" s="17"/>
      <c r="V5765" s="2"/>
      <c r="Y5765" t="str">
        <f t="shared" si="367"/>
        <v/>
      </c>
      <c r="AA5765">
        <f t="shared" si="368"/>
        <v>1</v>
      </c>
      <c r="AC5765" s="7"/>
      <c r="AD5765" t="s">
        <v>7554</v>
      </c>
      <c r="AE5765">
        <f t="shared" si="366"/>
        <v>0</v>
      </c>
      <c r="AG5765" s="2"/>
      <c r="AI5765" s="7"/>
    </row>
    <row r="5766" spans="1:35" ht="11" customHeight="1" outlineLevel="1" x14ac:dyDescent="0.25">
      <c r="A5766" t="s">
        <v>6182</v>
      </c>
      <c r="C5766" s="2" t="s">
        <v>11983</v>
      </c>
      <c r="D5766" s="2">
        <v>3748</v>
      </c>
      <c r="E5766" s="7">
        <v>2009</v>
      </c>
      <c r="F5766" s="5" t="s">
        <v>10085</v>
      </c>
      <c r="H5766" s="5" t="s">
        <v>5398</v>
      </c>
      <c r="I5766" s="6" t="s">
        <v>7554</v>
      </c>
      <c r="J5766" s="6" t="s">
        <v>7554</v>
      </c>
      <c r="K5766" s="17">
        <v>7</v>
      </c>
      <c r="L5766" s="17" t="s">
        <v>20076</v>
      </c>
      <c r="M5766" s="9"/>
      <c r="N5766" s="9"/>
      <c r="O5766" s="21"/>
      <c r="Q5766" s="29"/>
      <c r="U5766" s="17"/>
      <c r="V5766" s="2"/>
      <c r="Y5766" t="str">
        <f t="shared" si="367"/>
        <v/>
      </c>
      <c r="AA5766" t="str">
        <f t="shared" si="368"/>
        <v/>
      </c>
      <c r="AC5766" s="7"/>
      <c r="AD5766" t="s">
        <v>7554</v>
      </c>
      <c r="AE5766">
        <f t="shared" si="366"/>
        <v>0</v>
      </c>
      <c r="AG5766" s="2"/>
      <c r="AI5766" s="7"/>
    </row>
    <row r="5767" spans="1:35" ht="11" customHeight="1" outlineLevel="1" x14ac:dyDescent="0.25">
      <c r="A5767" t="s">
        <v>6182</v>
      </c>
      <c r="C5767" s="2" t="s">
        <v>11983</v>
      </c>
      <c r="D5767" s="2" t="s">
        <v>10083</v>
      </c>
      <c r="E5767" s="7">
        <v>2009</v>
      </c>
      <c r="F5767" s="5" t="s">
        <v>10018</v>
      </c>
      <c r="H5767" s="5" t="s">
        <v>5398</v>
      </c>
      <c r="I5767" s="6" t="s">
        <v>7554</v>
      </c>
      <c r="J5767" s="6" t="s">
        <v>7554</v>
      </c>
      <c r="K5767" s="17">
        <v>7</v>
      </c>
      <c r="L5767" s="17" t="s">
        <v>7730</v>
      </c>
      <c r="M5767" s="9">
        <v>2.1</v>
      </c>
      <c r="N5767" s="9"/>
      <c r="O5767" s="21"/>
      <c r="Q5767" s="29"/>
      <c r="U5767" s="17"/>
      <c r="V5767" s="2"/>
      <c r="Y5767" t="str">
        <f t="shared" si="367"/>
        <v/>
      </c>
      <c r="AA5767">
        <f t="shared" si="368"/>
        <v>1</v>
      </c>
      <c r="AC5767" s="7"/>
      <c r="AD5767" t="s">
        <v>7554</v>
      </c>
      <c r="AE5767">
        <f t="shared" si="366"/>
        <v>0</v>
      </c>
      <c r="AG5767" s="2"/>
      <c r="AI5767" s="7"/>
    </row>
    <row r="5768" spans="1:35" ht="11" customHeight="1" outlineLevel="1" x14ac:dyDescent="0.25">
      <c r="A5768" t="s">
        <v>6182</v>
      </c>
      <c r="C5768" s="2" t="s">
        <v>11983</v>
      </c>
      <c r="D5768" s="2">
        <v>4042</v>
      </c>
      <c r="E5768" s="7">
        <v>2009</v>
      </c>
      <c r="F5768" s="5" t="s">
        <v>10012</v>
      </c>
      <c r="H5768" s="5" t="s">
        <v>5398</v>
      </c>
      <c r="I5768" s="6" t="s">
        <v>9223</v>
      </c>
      <c r="J5768" s="6" t="s">
        <v>7554</v>
      </c>
      <c r="K5768" s="17">
        <v>7</v>
      </c>
      <c r="L5768" s="17" t="s">
        <v>20076</v>
      </c>
      <c r="M5768" s="9"/>
      <c r="N5768" s="9"/>
      <c r="O5768" s="21"/>
      <c r="Q5768" s="29"/>
      <c r="U5768" s="17"/>
      <c r="V5768" s="2"/>
      <c r="Y5768" t="str">
        <f t="shared" si="367"/>
        <v/>
      </c>
      <c r="AA5768" t="str">
        <f t="shared" si="368"/>
        <v/>
      </c>
      <c r="AC5768" s="7"/>
      <c r="AD5768" t="s">
        <v>9223</v>
      </c>
      <c r="AE5768">
        <f t="shared" si="366"/>
        <v>0</v>
      </c>
      <c r="AG5768" s="2"/>
      <c r="AI5768" s="7"/>
    </row>
    <row r="5769" spans="1:35" ht="11" customHeight="1" outlineLevel="1" x14ac:dyDescent="0.25">
      <c r="A5769" t="s">
        <v>6182</v>
      </c>
      <c r="C5769" s="2" t="s">
        <v>11983</v>
      </c>
      <c r="D5769" s="2">
        <v>4043</v>
      </c>
      <c r="E5769" s="7">
        <v>2009</v>
      </c>
      <c r="F5769" s="5" t="s">
        <v>10088</v>
      </c>
      <c r="H5769" s="5" t="s">
        <v>5398</v>
      </c>
      <c r="I5769" s="6" t="s">
        <v>9223</v>
      </c>
      <c r="J5769" s="6" t="s">
        <v>7554</v>
      </c>
      <c r="K5769" s="17">
        <v>7</v>
      </c>
      <c r="L5769" s="17" t="s">
        <v>20076</v>
      </c>
      <c r="M5769" s="9"/>
      <c r="N5769" s="9"/>
      <c r="O5769" s="21"/>
      <c r="Q5769" s="29"/>
      <c r="U5769" s="17"/>
      <c r="V5769" s="2"/>
      <c r="Y5769" t="str">
        <f t="shared" si="367"/>
        <v/>
      </c>
      <c r="AA5769" t="str">
        <f t="shared" si="368"/>
        <v/>
      </c>
      <c r="AC5769" s="7"/>
      <c r="AD5769" t="s">
        <v>9223</v>
      </c>
      <c r="AE5769">
        <f t="shared" si="366"/>
        <v>0</v>
      </c>
      <c r="AG5769" s="2"/>
      <c r="AI5769" s="7"/>
    </row>
    <row r="5770" spans="1:35" ht="11" customHeight="1" outlineLevel="1" x14ac:dyDescent="0.25">
      <c r="A5770" t="s">
        <v>6182</v>
      </c>
      <c r="C5770" s="2" t="s">
        <v>11983</v>
      </c>
      <c r="D5770" s="2">
        <v>4044</v>
      </c>
      <c r="E5770" s="7">
        <v>2009</v>
      </c>
      <c r="F5770" s="5" t="s">
        <v>10089</v>
      </c>
      <c r="H5770" s="5" t="s">
        <v>5398</v>
      </c>
      <c r="I5770" s="6" t="s">
        <v>9223</v>
      </c>
      <c r="J5770" s="6" t="s">
        <v>7554</v>
      </c>
      <c r="K5770" s="17">
        <v>7</v>
      </c>
      <c r="L5770" s="17" t="s">
        <v>20076</v>
      </c>
      <c r="M5770" s="9"/>
      <c r="N5770" s="9"/>
      <c r="O5770" s="21"/>
      <c r="Q5770" s="29"/>
      <c r="U5770" s="17"/>
      <c r="V5770" s="2"/>
      <c r="Y5770" t="str">
        <f t="shared" si="367"/>
        <v/>
      </c>
      <c r="AA5770" t="str">
        <f t="shared" si="368"/>
        <v/>
      </c>
      <c r="AC5770" s="7"/>
      <c r="AD5770" t="s">
        <v>9223</v>
      </c>
      <c r="AE5770">
        <f t="shared" si="366"/>
        <v>0</v>
      </c>
      <c r="AG5770" s="2"/>
      <c r="AI5770" s="7"/>
    </row>
    <row r="5771" spans="1:35" ht="11" customHeight="1" outlineLevel="1" x14ac:dyDescent="0.25">
      <c r="A5771" t="s">
        <v>6182</v>
      </c>
      <c r="C5771" s="2" t="s">
        <v>11983</v>
      </c>
      <c r="D5771" s="2">
        <v>4045</v>
      </c>
      <c r="E5771" s="7">
        <v>2009</v>
      </c>
      <c r="F5771" s="5" t="s">
        <v>10089</v>
      </c>
      <c r="H5771" s="5" t="s">
        <v>5398</v>
      </c>
      <c r="I5771" s="6" t="s">
        <v>9223</v>
      </c>
      <c r="J5771" s="6" t="s">
        <v>7554</v>
      </c>
      <c r="K5771" s="17">
        <v>7</v>
      </c>
      <c r="L5771" s="17" t="s">
        <v>20076</v>
      </c>
      <c r="M5771" s="9"/>
      <c r="N5771" s="9"/>
      <c r="O5771" s="21"/>
      <c r="Q5771" s="29"/>
      <c r="U5771" s="17"/>
      <c r="V5771" s="2"/>
      <c r="Y5771" t="str">
        <f t="shared" si="367"/>
        <v/>
      </c>
      <c r="AA5771" t="str">
        <f t="shared" si="368"/>
        <v/>
      </c>
      <c r="AC5771" s="7"/>
      <c r="AD5771" t="s">
        <v>9223</v>
      </c>
      <c r="AE5771">
        <f t="shared" si="366"/>
        <v>0</v>
      </c>
      <c r="AG5771" s="2"/>
      <c r="AI5771" s="7"/>
    </row>
    <row r="5772" spans="1:35" ht="11" customHeight="1" outlineLevel="1" x14ac:dyDescent="0.25">
      <c r="A5772" t="s">
        <v>6182</v>
      </c>
      <c r="C5772" s="2" t="s">
        <v>11983</v>
      </c>
      <c r="D5772" s="2">
        <v>4046</v>
      </c>
      <c r="E5772" s="7">
        <v>2009</v>
      </c>
      <c r="F5772" s="5" t="s">
        <v>10090</v>
      </c>
      <c r="H5772" s="5" t="s">
        <v>5398</v>
      </c>
      <c r="I5772" s="6" t="s">
        <v>9223</v>
      </c>
      <c r="J5772" s="6" t="s">
        <v>7554</v>
      </c>
      <c r="K5772" s="17">
        <v>7</v>
      </c>
      <c r="L5772" s="17" t="s">
        <v>20076</v>
      </c>
      <c r="M5772" s="9"/>
      <c r="N5772" s="9"/>
      <c r="O5772" s="21"/>
      <c r="Q5772" s="29"/>
      <c r="U5772" s="17"/>
      <c r="V5772" s="2"/>
      <c r="Y5772" t="str">
        <f t="shared" si="367"/>
        <v/>
      </c>
      <c r="AA5772" t="str">
        <f t="shared" si="368"/>
        <v/>
      </c>
      <c r="AC5772" s="7"/>
      <c r="AD5772" t="s">
        <v>9223</v>
      </c>
      <c r="AE5772">
        <f t="shared" si="366"/>
        <v>0</v>
      </c>
      <c r="AG5772" s="2"/>
      <c r="AI5772" s="7"/>
    </row>
    <row r="5773" spans="1:35" ht="11" customHeight="1" outlineLevel="1" x14ac:dyDescent="0.25">
      <c r="A5773" t="s">
        <v>6182</v>
      </c>
      <c r="C5773" s="2" t="s">
        <v>11983</v>
      </c>
      <c r="D5773" s="2" t="s">
        <v>10086</v>
      </c>
      <c r="E5773" s="7">
        <v>2009</v>
      </c>
      <c r="F5773" s="5" t="s">
        <v>9485</v>
      </c>
      <c r="H5773" s="5" t="s">
        <v>5398</v>
      </c>
      <c r="I5773" s="6" t="s">
        <v>7554</v>
      </c>
      <c r="J5773" s="6" t="s">
        <v>7554</v>
      </c>
      <c r="K5773" s="17">
        <v>7</v>
      </c>
      <c r="L5773" s="17" t="s">
        <v>7730</v>
      </c>
      <c r="M5773" s="9">
        <v>2.1</v>
      </c>
      <c r="N5773" s="9"/>
      <c r="O5773" s="21"/>
      <c r="Q5773" s="29"/>
      <c r="U5773" s="17"/>
      <c r="V5773" s="2"/>
      <c r="Y5773" t="str">
        <f t="shared" si="367"/>
        <v/>
      </c>
      <c r="AA5773">
        <f t="shared" si="368"/>
        <v>1</v>
      </c>
      <c r="AC5773" s="7"/>
      <c r="AD5773" t="s">
        <v>7554</v>
      </c>
      <c r="AE5773">
        <f t="shared" si="366"/>
        <v>0</v>
      </c>
      <c r="AG5773" s="2"/>
      <c r="AI5773" s="7"/>
    </row>
    <row r="5774" spans="1:35" ht="11" customHeight="1" outlineLevel="1" x14ac:dyDescent="0.25">
      <c r="A5774" t="s">
        <v>6182</v>
      </c>
      <c r="C5774" s="2" t="s">
        <v>11983</v>
      </c>
      <c r="D5774" s="2">
        <v>4047</v>
      </c>
      <c r="E5774" s="7">
        <v>2009</v>
      </c>
      <c r="F5774" s="5" t="s">
        <v>10091</v>
      </c>
      <c r="H5774" s="5" t="s">
        <v>5398</v>
      </c>
      <c r="I5774" s="6" t="s">
        <v>9223</v>
      </c>
      <c r="J5774" s="6" t="s">
        <v>7554</v>
      </c>
      <c r="K5774" s="17">
        <v>7</v>
      </c>
      <c r="L5774" s="17" t="s">
        <v>20076</v>
      </c>
      <c r="M5774" s="9"/>
      <c r="N5774" s="9"/>
      <c r="O5774" s="21"/>
      <c r="Q5774" s="29"/>
      <c r="U5774" s="17"/>
      <c r="V5774" s="2"/>
      <c r="Y5774" t="str">
        <f t="shared" si="367"/>
        <v/>
      </c>
      <c r="AA5774" t="str">
        <f t="shared" si="368"/>
        <v/>
      </c>
      <c r="AC5774" s="7"/>
      <c r="AD5774" t="s">
        <v>9223</v>
      </c>
      <c r="AE5774">
        <f t="shared" si="366"/>
        <v>0</v>
      </c>
      <c r="AG5774" s="2"/>
      <c r="AI5774" s="7"/>
    </row>
    <row r="5775" spans="1:35" ht="11" customHeight="1" outlineLevel="1" x14ac:dyDescent="0.25">
      <c r="A5775" t="s">
        <v>6182</v>
      </c>
      <c r="C5775" s="2" t="s">
        <v>11983</v>
      </c>
      <c r="D5775" s="2" t="s">
        <v>10087</v>
      </c>
      <c r="E5775" s="7">
        <v>2009</v>
      </c>
      <c r="F5775" s="5" t="s">
        <v>10092</v>
      </c>
      <c r="H5775" s="5" t="s">
        <v>5398</v>
      </c>
      <c r="I5775" s="6" t="s">
        <v>7554</v>
      </c>
      <c r="J5775" s="6" t="s">
        <v>7554</v>
      </c>
      <c r="K5775" s="17">
        <v>7</v>
      </c>
      <c r="L5775" s="17" t="s">
        <v>7730</v>
      </c>
      <c r="M5775" s="9">
        <v>2.1</v>
      </c>
      <c r="N5775" s="9"/>
      <c r="O5775" s="21"/>
      <c r="Q5775" s="29"/>
      <c r="U5775" s="17"/>
      <c r="V5775" s="2"/>
      <c r="Y5775" t="str">
        <f t="shared" si="367"/>
        <v/>
      </c>
      <c r="AA5775">
        <f t="shared" si="368"/>
        <v>1</v>
      </c>
      <c r="AC5775" s="7"/>
      <c r="AD5775" t="s">
        <v>7554</v>
      </c>
      <c r="AE5775">
        <f t="shared" si="366"/>
        <v>0</v>
      </c>
      <c r="AG5775" s="2"/>
      <c r="AI5775" s="7"/>
    </row>
    <row r="5776" spans="1:35" ht="11" customHeight="1" outlineLevel="1" x14ac:dyDescent="0.25">
      <c r="A5776" t="s">
        <v>6182</v>
      </c>
      <c r="C5776" s="2" t="s">
        <v>11983</v>
      </c>
      <c r="D5776" s="2">
        <v>4078</v>
      </c>
      <c r="E5776" s="7">
        <v>2009</v>
      </c>
      <c r="F5776" s="5" t="s">
        <v>10095</v>
      </c>
      <c r="H5776" s="5" t="s">
        <v>5398</v>
      </c>
      <c r="I5776" s="6" t="s">
        <v>10097</v>
      </c>
      <c r="J5776" s="6" t="s">
        <v>10098</v>
      </c>
      <c r="K5776" s="17">
        <v>1</v>
      </c>
      <c r="L5776" s="17" t="s">
        <v>20076</v>
      </c>
      <c r="M5776" s="9"/>
      <c r="N5776" s="9"/>
      <c r="O5776" s="21"/>
      <c r="Q5776" s="29"/>
      <c r="U5776" s="17"/>
      <c r="V5776" s="2"/>
      <c r="Y5776" t="str">
        <f t="shared" si="367"/>
        <v/>
      </c>
      <c r="AA5776" t="str">
        <f t="shared" si="368"/>
        <v/>
      </c>
      <c r="AC5776" s="7"/>
      <c r="AD5776" t="s">
        <v>10097</v>
      </c>
      <c r="AE5776">
        <f t="shared" si="366"/>
        <v>0</v>
      </c>
      <c r="AG5776" s="2"/>
      <c r="AI5776" s="7"/>
    </row>
    <row r="5777" spans="1:35" ht="11" customHeight="1" outlineLevel="1" x14ac:dyDescent="0.25">
      <c r="A5777" t="s">
        <v>6182</v>
      </c>
      <c r="C5777" s="2" t="s">
        <v>11983</v>
      </c>
      <c r="D5777" s="2">
        <v>4079</v>
      </c>
      <c r="E5777" s="7">
        <v>2009</v>
      </c>
      <c r="F5777" s="5" t="s">
        <v>10095</v>
      </c>
      <c r="H5777" s="5" t="s">
        <v>5398</v>
      </c>
      <c r="I5777" s="6" t="s">
        <v>10097</v>
      </c>
      <c r="J5777" s="6" t="s">
        <v>10098</v>
      </c>
      <c r="K5777" s="17">
        <v>1</v>
      </c>
      <c r="L5777" s="17" t="s">
        <v>20076</v>
      </c>
      <c r="M5777" s="9"/>
      <c r="N5777" s="9"/>
      <c r="O5777" s="21"/>
      <c r="Q5777" s="29"/>
      <c r="U5777" s="17"/>
      <c r="V5777" s="2"/>
      <c r="Y5777" t="str">
        <f t="shared" si="367"/>
        <v/>
      </c>
      <c r="AA5777" t="str">
        <f t="shared" si="368"/>
        <v/>
      </c>
      <c r="AC5777" s="7"/>
      <c r="AD5777" t="s">
        <v>10097</v>
      </c>
      <c r="AE5777">
        <f t="shared" ref="AE5777:AE5840" si="369">COUNTIF(I5777,"*Fuji*")</f>
        <v>0</v>
      </c>
      <c r="AG5777" s="2"/>
      <c r="AI5777" s="7"/>
    </row>
    <row r="5778" spans="1:35" ht="11" customHeight="1" outlineLevel="1" x14ac:dyDescent="0.25">
      <c r="A5778" t="s">
        <v>6182</v>
      </c>
      <c r="C5778" s="2" t="s">
        <v>11983</v>
      </c>
      <c r="D5778" s="2">
        <v>4080</v>
      </c>
      <c r="E5778" s="7">
        <v>2009</v>
      </c>
      <c r="F5778" s="5" t="s">
        <v>10095</v>
      </c>
      <c r="H5778" s="5" t="s">
        <v>5398</v>
      </c>
      <c r="I5778" s="6" t="s">
        <v>10097</v>
      </c>
      <c r="J5778" s="6" t="s">
        <v>10098</v>
      </c>
      <c r="K5778" s="17">
        <v>1</v>
      </c>
      <c r="L5778" s="17" t="s">
        <v>20076</v>
      </c>
      <c r="M5778" s="9"/>
      <c r="N5778" s="9"/>
      <c r="O5778" s="21"/>
      <c r="Q5778" s="29"/>
      <c r="U5778" s="17"/>
      <c r="V5778" s="2"/>
      <c r="Y5778" t="str">
        <f t="shared" si="367"/>
        <v/>
      </c>
      <c r="AA5778" t="str">
        <f t="shared" si="368"/>
        <v/>
      </c>
      <c r="AC5778" s="7"/>
      <c r="AD5778" t="s">
        <v>10097</v>
      </c>
      <c r="AE5778">
        <f t="shared" si="369"/>
        <v>0</v>
      </c>
      <c r="AG5778" s="2"/>
      <c r="AI5778" s="7"/>
    </row>
    <row r="5779" spans="1:35" ht="11" customHeight="1" outlineLevel="1" collapsed="1" x14ac:dyDescent="0.25">
      <c r="A5779" t="s">
        <v>6182</v>
      </c>
      <c r="C5779" s="2" t="s">
        <v>11983</v>
      </c>
      <c r="D5779" s="2">
        <v>4081</v>
      </c>
      <c r="E5779" s="7">
        <v>2009</v>
      </c>
      <c r="F5779" s="5" t="s">
        <v>10095</v>
      </c>
      <c r="H5779" s="5" t="s">
        <v>5398</v>
      </c>
      <c r="I5779" s="6" t="s">
        <v>10097</v>
      </c>
      <c r="J5779" s="6" t="s">
        <v>10098</v>
      </c>
      <c r="K5779" s="17">
        <v>1</v>
      </c>
      <c r="L5779" s="17" t="s">
        <v>20076</v>
      </c>
      <c r="M5779" s="9"/>
      <c r="N5779" s="9"/>
      <c r="O5779" s="21"/>
      <c r="Q5779" s="29"/>
      <c r="T5779">
        <v>1</v>
      </c>
      <c r="U5779" s="17"/>
      <c r="V5779" s="2"/>
      <c r="Y5779" t="str">
        <f t="shared" si="367"/>
        <v/>
      </c>
      <c r="AA5779" t="str">
        <f t="shared" si="368"/>
        <v/>
      </c>
      <c r="AC5779" s="7"/>
      <c r="AD5779" t="s">
        <v>10097</v>
      </c>
      <c r="AE5779">
        <f t="shared" si="369"/>
        <v>0</v>
      </c>
      <c r="AG5779" s="2"/>
      <c r="AI5779" s="7"/>
    </row>
    <row r="5780" spans="1:35" ht="11" customHeight="1" outlineLevel="1" x14ac:dyDescent="0.25">
      <c r="A5780" t="s">
        <v>6182</v>
      </c>
      <c r="C5780" s="2" t="s">
        <v>11983</v>
      </c>
      <c r="D5780" s="2">
        <v>4082</v>
      </c>
      <c r="E5780" s="7">
        <v>2009</v>
      </c>
      <c r="F5780" s="5" t="s">
        <v>10095</v>
      </c>
      <c r="H5780" s="5" t="s">
        <v>5398</v>
      </c>
      <c r="I5780" s="6" t="s">
        <v>10097</v>
      </c>
      <c r="J5780" s="6" t="s">
        <v>10098</v>
      </c>
      <c r="K5780" s="17">
        <v>1</v>
      </c>
      <c r="L5780" s="17" t="s">
        <v>20076</v>
      </c>
      <c r="M5780" s="9"/>
      <c r="N5780" s="9"/>
      <c r="O5780" s="21"/>
      <c r="Q5780" s="29"/>
      <c r="U5780" s="17"/>
      <c r="V5780" s="2"/>
      <c r="Y5780" t="str">
        <f t="shared" si="367"/>
        <v/>
      </c>
      <c r="AA5780" t="str">
        <f t="shared" si="368"/>
        <v/>
      </c>
      <c r="AC5780" s="7"/>
      <c r="AD5780" t="s">
        <v>10097</v>
      </c>
      <c r="AE5780">
        <f t="shared" si="369"/>
        <v>0</v>
      </c>
      <c r="AG5780" s="2"/>
      <c r="AI5780" s="7"/>
    </row>
    <row r="5781" spans="1:35" ht="11" customHeight="1" outlineLevel="1" x14ac:dyDescent="0.25">
      <c r="A5781" t="s">
        <v>6182</v>
      </c>
      <c r="C5781" s="2" t="s">
        <v>11983</v>
      </c>
      <c r="D5781" s="2" t="s">
        <v>10093</v>
      </c>
      <c r="E5781" s="7">
        <v>2009</v>
      </c>
      <c r="F5781" s="5" t="s">
        <v>10096</v>
      </c>
      <c r="H5781" s="5" t="s">
        <v>5398</v>
      </c>
      <c r="I5781" s="6" t="s">
        <v>10099</v>
      </c>
      <c r="J5781" s="6" t="s">
        <v>10098</v>
      </c>
      <c r="K5781" s="17">
        <v>1</v>
      </c>
      <c r="L5781" s="17" t="s">
        <v>7730</v>
      </c>
      <c r="M5781" s="9">
        <v>11</v>
      </c>
      <c r="N5781" s="9"/>
      <c r="O5781" s="21"/>
      <c r="Q5781" s="29"/>
      <c r="U5781" s="17"/>
      <c r="V5781" s="2"/>
      <c r="Y5781" t="str">
        <f t="shared" si="367"/>
        <v/>
      </c>
      <c r="AA5781">
        <f t="shared" si="368"/>
        <v>1</v>
      </c>
      <c r="AC5781" s="7"/>
      <c r="AD5781" t="s">
        <v>10099</v>
      </c>
      <c r="AE5781">
        <f t="shared" si="369"/>
        <v>0</v>
      </c>
      <c r="AG5781" s="2"/>
      <c r="AI5781" s="7"/>
    </row>
    <row r="5782" spans="1:35" ht="11" customHeight="1" outlineLevel="1" x14ac:dyDescent="0.25">
      <c r="A5782" t="s">
        <v>6182</v>
      </c>
      <c r="C5782" s="2" t="s">
        <v>11983</v>
      </c>
      <c r="D5782" s="2">
        <v>4083</v>
      </c>
      <c r="E5782" s="7">
        <v>2009</v>
      </c>
      <c r="F5782" s="5" t="s">
        <v>10003</v>
      </c>
      <c r="H5782" s="5" t="s">
        <v>5398</v>
      </c>
      <c r="I5782" s="6" t="s">
        <v>10097</v>
      </c>
      <c r="J5782" s="6" t="s">
        <v>10098</v>
      </c>
      <c r="K5782" s="17">
        <v>1</v>
      </c>
      <c r="L5782" s="17" t="s">
        <v>20076</v>
      </c>
      <c r="M5782" s="9"/>
      <c r="N5782" s="9"/>
      <c r="O5782" s="21"/>
      <c r="Q5782" s="29"/>
      <c r="U5782" s="17"/>
      <c r="V5782" s="2"/>
      <c r="Y5782" t="str">
        <f t="shared" si="367"/>
        <v/>
      </c>
      <c r="AA5782" t="str">
        <f t="shared" si="368"/>
        <v/>
      </c>
      <c r="AC5782" s="7"/>
      <c r="AD5782" t="s">
        <v>10097</v>
      </c>
      <c r="AE5782">
        <f t="shared" si="369"/>
        <v>0</v>
      </c>
      <c r="AG5782" s="2"/>
      <c r="AI5782" s="7"/>
    </row>
    <row r="5783" spans="1:35" ht="11" customHeight="1" outlineLevel="1" x14ac:dyDescent="0.25">
      <c r="A5783" t="s">
        <v>6182</v>
      </c>
      <c r="C5783" s="2" t="s">
        <v>11983</v>
      </c>
      <c r="D5783" s="2" t="s">
        <v>10094</v>
      </c>
      <c r="E5783" s="7">
        <v>2009</v>
      </c>
      <c r="F5783" s="5" t="s">
        <v>10004</v>
      </c>
      <c r="H5783" s="5" t="s">
        <v>5398</v>
      </c>
      <c r="I5783" s="6" t="s">
        <v>10099</v>
      </c>
      <c r="J5783" s="6" t="s">
        <v>10098</v>
      </c>
      <c r="K5783" s="17">
        <v>1</v>
      </c>
      <c r="L5783" s="17" t="s">
        <v>7730</v>
      </c>
      <c r="M5783" s="9">
        <v>11</v>
      </c>
      <c r="N5783" s="9"/>
      <c r="O5783" s="21"/>
      <c r="Q5783" s="29"/>
      <c r="U5783" s="17"/>
      <c r="V5783" s="2"/>
      <c r="Y5783" t="str">
        <f t="shared" ref="Y5783:Y5846" si="370">IF(COUNTIF(F5783,"*fdc*"),1,"")</f>
        <v/>
      </c>
      <c r="AA5783">
        <f t="shared" ref="AA5783:AA5846" si="371">IF(COUNTIF(F5783,"*s/s*"),1,"")</f>
        <v>1</v>
      </c>
      <c r="AC5783" s="7"/>
      <c r="AD5783" t="s">
        <v>10099</v>
      </c>
      <c r="AE5783">
        <f t="shared" si="369"/>
        <v>0</v>
      </c>
      <c r="AG5783" s="2"/>
      <c r="AI5783" s="7"/>
    </row>
    <row r="5784" spans="1:35" ht="11" customHeight="1" outlineLevel="1" collapsed="1" x14ac:dyDescent="0.25">
      <c r="A5784" t="s">
        <v>6182</v>
      </c>
      <c r="C5784" s="2" t="s">
        <v>11983</v>
      </c>
      <c r="D5784" s="2">
        <v>4607</v>
      </c>
      <c r="E5784" s="7">
        <v>2010</v>
      </c>
      <c r="F5784" s="5" t="s">
        <v>10107</v>
      </c>
      <c r="H5784" s="5" t="s">
        <v>5398</v>
      </c>
      <c r="I5784" s="6" t="s">
        <v>10112</v>
      </c>
      <c r="J5784" s="6" t="s">
        <v>989</v>
      </c>
      <c r="K5784" s="17">
        <v>1</v>
      </c>
      <c r="L5784" s="17" t="s">
        <v>20076</v>
      </c>
      <c r="M5784" s="9"/>
      <c r="N5784" s="9"/>
      <c r="O5784" s="21"/>
      <c r="Q5784" s="29"/>
      <c r="U5784" s="17"/>
      <c r="V5784" s="2"/>
      <c r="Y5784" t="str">
        <f t="shared" si="370"/>
        <v/>
      </c>
      <c r="AA5784" t="str">
        <f t="shared" si="371"/>
        <v/>
      </c>
      <c r="AC5784" s="7"/>
      <c r="AD5784" t="s">
        <v>10112</v>
      </c>
      <c r="AE5784">
        <f t="shared" si="369"/>
        <v>0</v>
      </c>
      <c r="AG5784" s="2"/>
      <c r="AI5784" s="7"/>
    </row>
    <row r="5785" spans="1:35" ht="11" customHeight="1" outlineLevel="1" x14ac:dyDescent="0.25">
      <c r="A5785" t="s">
        <v>6182</v>
      </c>
      <c r="C5785" s="2" t="s">
        <v>11983</v>
      </c>
      <c r="D5785" s="2">
        <v>4608</v>
      </c>
      <c r="E5785" s="7">
        <v>2010</v>
      </c>
      <c r="F5785" s="5" t="s">
        <v>10107</v>
      </c>
      <c r="H5785" s="5" t="s">
        <v>5398</v>
      </c>
      <c r="I5785" s="6" t="s">
        <v>10113</v>
      </c>
      <c r="J5785" s="6" t="s">
        <v>989</v>
      </c>
      <c r="K5785" s="17">
        <v>1</v>
      </c>
      <c r="L5785" s="17" t="s">
        <v>20076</v>
      </c>
      <c r="M5785" s="9"/>
      <c r="N5785" s="9"/>
      <c r="O5785" s="21"/>
      <c r="Q5785" s="29"/>
      <c r="S5785">
        <v>1</v>
      </c>
      <c r="T5785">
        <v>1</v>
      </c>
      <c r="U5785" s="17"/>
      <c r="V5785" s="2"/>
      <c r="Y5785" t="str">
        <f t="shared" si="370"/>
        <v/>
      </c>
      <c r="AA5785" t="str">
        <f t="shared" si="371"/>
        <v/>
      </c>
      <c r="AC5785" s="7"/>
      <c r="AD5785" t="s">
        <v>10113</v>
      </c>
      <c r="AE5785">
        <f t="shared" si="369"/>
        <v>0</v>
      </c>
      <c r="AG5785" s="2"/>
      <c r="AI5785" s="7"/>
    </row>
    <row r="5786" spans="1:35" ht="11" customHeight="1" outlineLevel="1" x14ac:dyDescent="0.25">
      <c r="A5786" t="s">
        <v>6182</v>
      </c>
      <c r="C5786" s="2" t="s">
        <v>11983</v>
      </c>
      <c r="D5786" s="2">
        <v>4609</v>
      </c>
      <c r="E5786" s="7">
        <v>2010</v>
      </c>
      <c r="F5786" s="5" t="s">
        <v>10108</v>
      </c>
      <c r="H5786" s="5" t="s">
        <v>5398</v>
      </c>
      <c r="I5786" s="6" t="s">
        <v>10114</v>
      </c>
      <c r="J5786" s="6" t="s">
        <v>989</v>
      </c>
      <c r="K5786" s="17">
        <v>1</v>
      </c>
      <c r="L5786" s="17" t="s">
        <v>20076</v>
      </c>
      <c r="M5786" s="9"/>
      <c r="N5786" s="9"/>
      <c r="O5786" s="21"/>
      <c r="Q5786" s="29"/>
      <c r="U5786" s="17"/>
      <c r="V5786" s="2"/>
      <c r="Y5786" t="str">
        <f t="shared" si="370"/>
        <v/>
      </c>
      <c r="AA5786" t="str">
        <f t="shared" si="371"/>
        <v/>
      </c>
      <c r="AC5786" s="7"/>
      <c r="AD5786" t="s">
        <v>10114</v>
      </c>
      <c r="AE5786">
        <f t="shared" si="369"/>
        <v>0</v>
      </c>
      <c r="AG5786" s="2"/>
      <c r="AI5786" s="7"/>
    </row>
    <row r="5787" spans="1:35" ht="11" customHeight="1" outlineLevel="1" x14ac:dyDescent="0.25">
      <c r="A5787" t="s">
        <v>6182</v>
      </c>
      <c r="C5787" s="2" t="s">
        <v>11983</v>
      </c>
      <c r="D5787" s="2">
        <v>4610</v>
      </c>
      <c r="E5787" s="7">
        <v>2010</v>
      </c>
      <c r="F5787" s="5" t="s">
        <v>10095</v>
      </c>
      <c r="H5787" s="5" t="s">
        <v>5398</v>
      </c>
      <c r="I5787" s="6" t="s">
        <v>1617</v>
      </c>
      <c r="J5787" s="6" t="s">
        <v>989</v>
      </c>
      <c r="K5787" s="17">
        <v>1</v>
      </c>
      <c r="L5787" s="17" t="s">
        <v>20076</v>
      </c>
      <c r="M5787" s="9"/>
      <c r="N5787" s="9"/>
      <c r="O5787" s="21"/>
      <c r="Q5787" s="29"/>
      <c r="U5787" s="17"/>
      <c r="V5787" s="2"/>
      <c r="Y5787" t="str">
        <f t="shared" si="370"/>
        <v/>
      </c>
      <c r="AA5787" t="str">
        <f t="shared" si="371"/>
        <v/>
      </c>
      <c r="AC5787" s="7"/>
      <c r="AD5787" t="s">
        <v>1617</v>
      </c>
      <c r="AE5787">
        <f t="shared" si="369"/>
        <v>0</v>
      </c>
      <c r="AG5787" s="2"/>
      <c r="AI5787" s="7"/>
    </row>
    <row r="5788" spans="1:35" ht="11" customHeight="1" outlineLevel="1" x14ac:dyDescent="0.25">
      <c r="A5788" t="s">
        <v>6182</v>
      </c>
      <c r="C5788" s="2" t="s">
        <v>11983</v>
      </c>
      <c r="D5788" s="2">
        <v>4611</v>
      </c>
      <c r="E5788" s="7">
        <v>2010</v>
      </c>
      <c r="F5788" s="5" t="s">
        <v>10095</v>
      </c>
      <c r="H5788" s="5" t="s">
        <v>5398</v>
      </c>
      <c r="I5788" s="6" t="s">
        <v>10115</v>
      </c>
      <c r="J5788" s="6" t="s">
        <v>989</v>
      </c>
      <c r="K5788" s="17">
        <v>1</v>
      </c>
      <c r="L5788" s="17" t="s">
        <v>20076</v>
      </c>
      <c r="M5788" s="9"/>
      <c r="N5788" s="9"/>
      <c r="O5788" s="21"/>
      <c r="Q5788" s="29"/>
      <c r="U5788" s="17"/>
      <c r="V5788" s="2"/>
      <c r="Y5788" t="str">
        <f t="shared" si="370"/>
        <v/>
      </c>
      <c r="AA5788" t="str">
        <f t="shared" si="371"/>
        <v/>
      </c>
      <c r="AC5788" s="7"/>
      <c r="AD5788" t="s">
        <v>10115</v>
      </c>
      <c r="AE5788">
        <f t="shared" si="369"/>
        <v>0</v>
      </c>
      <c r="AG5788" s="2"/>
      <c r="AI5788" s="7"/>
    </row>
    <row r="5789" spans="1:35" ht="11" customHeight="1" outlineLevel="1" x14ac:dyDescent="0.25">
      <c r="A5789" t="s">
        <v>6182</v>
      </c>
      <c r="C5789" s="2" t="s">
        <v>11983</v>
      </c>
      <c r="D5789" s="2">
        <v>4612</v>
      </c>
      <c r="E5789" s="7">
        <v>2010</v>
      </c>
      <c r="F5789" s="5" t="s">
        <v>10021</v>
      </c>
      <c r="H5789" s="5" t="s">
        <v>5398</v>
      </c>
      <c r="I5789" s="6" t="s">
        <v>5502</v>
      </c>
      <c r="J5789" s="6" t="s">
        <v>989</v>
      </c>
      <c r="K5789" s="17">
        <v>1</v>
      </c>
      <c r="L5789" s="17" t="s">
        <v>20076</v>
      </c>
      <c r="M5789" s="9"/>
      <c r="N5789" s="9"/>
      <c r="O5789" s="21"/>
      <c r="Q5789" s="29"/>
      <c r="U5789" s="17"/>
      <c r="V5789" s="2"/>
      <c r="Y5789" t="str">
        <f t="shared" si="370"/>
        <v/>
      </c>
      <c r="AA5789" t="str">
        <f t="shared" si="371"/>
        <v/>
      </c>
      <c r="AC5789" s="7"/>
      <c r="AD5789" t="s">
        <v>5502</v>
      </c>
      <c r="AE5789">
        <f t="shared" si="369"/>
        <v>0</v>
      </c>
      <c r="AG5789" s="2"/>
      <c r="AI5789" s="7"/>
    </row>
    <row r="5790" spans="1:35" ht="11" customHeight="1" outlineLevel="1" x14ac:dyDescent="0.25">
      <c r="A5790" t="s">
        <v>6182</v>
      </c>
      <c r="C5790" s="2" t="s">
        <v>11983</v>
      </c>
      <c r="D5790" s="2" t="s">
        <v>10106</v>
      </c>
      <c r="E5790" s="7">
        <v>2010</v>
      </c>
      <c r="F5790" s="5" t="s">
        <v>9485</v>
      </c>
      <c r="H5790" s="5" t="s">
        <v>5398</v>
      </c>
      <c r="I5790" s="6" t="s">
        <v>10117</v>
      </c>
      <c r="J5790" s="6" t="s">
        <v>989</v>
      </c>
      <c r="K5790" s="17">
        <v>1</v>
      </c>
      <c r="L5790" s="17" t="s">
        <v>7730</v>
      </c>
      <c r="M5790" s="9">
        <v>14</v>
      </c>
      <c r="N5790" s="9"/>
      <c r="O5790" s="21"/>
      <c r="Q5790" s="29"/>
      <c r="U5790" s="17"/>
      <c r="V5790" s="2"/>
      <c r="Y5790" t="str">
        <f t="shared" si="370"/>
        <v/>
      </c>
      <c r="AA5790">
        <f t="shared" si="371"/>
        <v>1</v>
      </c>
      <c r="AC5790" s="7"/>
      <c r="AD5790" t="s">
        <v>10117</v>
      </c>
      <c r="AE5790">
        <f t="shared" si="369"/>
        <v>0</v>
      </c>
      <c r="AG5790" s="2"/>
      <c r="AI5790" s="7"/>
    </row>
    <row r="5791" spans="1:35" ht="11" customHeight="1" outlineLevel="1" x14ac:dyDescent="0.25">
      <c r="A5791" t="s">
        <v>6182</v>
      </c>
      <c r="C5791" s="2" t="s">
        <v>11983</v>
      </c>
      <c r="D5791" s="2">
        <v>4613</v>
      </c>
      <c r="E5791" s="7">
        <v>2010</v>
      </c>
      <c r="F5791" s="5" t="s">
        <v>10110</v>
      </c>
      <c r="H5791" s="5" t="s">
        <v>5398</v>
      </c>
      <c r="I5791" s="6" t="s">
        <v>5417</v>
      </c>
      <c r="J5791" s="6" t="s">
        <v>989</v>
      </c>
      <c r="K5791" s="17">
        <v>1</v>
      </c>
      <c r="L5791" s="17" t="s">
        <v>20076</v>
      </c>
      <c r="M5791" s="9"/>
      <c r="N5791" s="9"/>
      <c r="O5791" s="21"/>
      <c r="Q5791" s="29"/>
      <c r="U5791" s="17"/>
      <c r="V5791" s="2"/>
      <c r="Y5791" t="str">
        <f t="shared" si="370"/>
        <v/>
      </c>
      <c r="AA5791" t="str">
        <f t="shared" si="371"/>
        <v/>
      </c>
      <c r="AC5791" s="7"/>
      <c r="AD5791" t="s">
        <v>5417</v>
      </c>
      <c r="AE5791">
        <f t="shared" si="369"/>
        <v>0</v>
      </c>
      <c r="AG5791" s="2"/>
      <c r="AI5791" s="7"/>
    </row>
    <row r="5792" spans="1:35" ht="11" customHeight="1" outlineLevel="1" x14ac:dyDescent="0.25">
      <c r="A5792" t="s">
        <v>6182</v>
      </c>
      <c r="C5792" s="2" t="s">
        <v>11983</v>
      </c>
      <c r="D5792" s="2">
        <v>4614</v>
      </c>
      <c r="E5792" s="7">
        <v>2010</v>
      </c>
      <c r="F5792" s="5" t="s">
        <v>10110</v>
      </c>
      <c r="H5792" s="5" t="s">
        <v>5398</v>
      </c>
      <c r="I5792" s="6" t="s">
        <v>5417</v>
      </c>
      <c r="J5792" s="6" t="s">
        <v>989</v>
      </c>
      <c r="K5792" s="17">
        <v>1</v>
      </c>
      <c r="L5792" s="17" t="s">
        <v>20076</v>
      </c>
      <c r="M5792" s="9"/>
      <c r="N5792" s="9"/>
      <c r="O5792" s="21"/>
      <c r="Q5792" s="29"/>
      <c r="U5792" s="17"/>
      <c r="V5792" s="2"/>
      <c r="Y5792" t="str">
        <f t="shared" si="370"/>
        <v/>
      </c>
      <c r="AA5792" t="str">
        <f t="shared" si="371"/>
        <v/>
      </c>
      <c r="AC5792" s="7"/>
      <c r="AD5792" t="s">
        <v>5417</v>
      </c>
      <c r="AE5792">
        <f t="shared" si="369"/>
        <v>0</v>
      </c>
      <c r="AG5792" s="2"/>
      <c r="AI5792" s="7"/>
    </row>
    <row r="5793" spans="1:35" ht="11" customHeight="1" outlineLevel="1" x14ac:dyDescent="0.25">
      <c r="A5793" t="s">
        <v>6182</v>
      </c>
      <c r="C5793" s="2" t="s">
        <v>11983</v>
      </c>
      <c r="D5793" s="2" t="s">
        <v>10109</v>
      </c>
      <c r="E5793" s="7">
        <v>2010</v>
      </c>
      <c r="F5793" s="5" t="s">
        <v>10111</v>
      </c>
      <c r="H5793" s="5" t="s">
        <v>5398</v>
      </c>
      <c r="I5793" s="6" t="s">
        <v>10116</v>
      </c>
      <c r="J5793" s="6" t="s">
        <v>989</v>
      </c>
      <c r="K5793" s="17">
        <v>1</v>
      </c>
      <c r="L5793" s="17" t="s">
        <v>7730</v>
      </c>
      <c r="M5793" s="9">
        <v>11.4</v>
      </c>
      <c r="N5793" s="9"/>
      <c r="O5793" s="21"/>
      <c r="Q5793" s="29"/>
      <c r="S5793">
        <v>1</v>
      </c>
      <c r="T5793">
        <v>1</v>
      </c>
      <c r="U5793" s="17"/>
      <c r="V5793" s="2"/>
      <c r="Y5793" t="str">
        <f t="shared" si="370"/>
        <v/>
      </c>
      <c r="AA5793">
        <f t="shared" si="371"/>
        <v>1</v>
      </c>
      <c r="AC5793" s="7"/>
      <c r="AD5793" t="s">
        <v>10116</v>
      </c>
      <c r="AE5793">
        <f t="shared" si="369"/>
        <v>0</v>
      </c>
      <c r="AG5793" s="2"/>
      <c r="AI5793" s="7"/>
    </row>
    <row r="5794" spans="1:35" ht="11" customHeight="1" outlineLevel="1" x14ac:dyDescent="0.25">
      <c r="A5794" t="s">
        <v>6182</v>
      </c>
      <c r="C5794" s="2" t="s">
        <v>11983</v>
      </c>
      <c r="D5794" s="2">
        <v>4631</v>
      </c>
      <c r="E5794" s="7">
        <v>2010</v>
      </c>
      <c r="F5794" s="5" t="s">
        <v>10084</v>
      </c>
      <c r="H5794" s="5" t="s">
        <v>5398</v>
      </c>
      <c r="I5794" s="6" t="s">
        <v>9223</v>
      </c>
      <c r="J5794" s="6" t="s">
        <v>7554</v>
      </c>
      <c r="K5794" s="17">
        <v>7</v>
      </c>
      <c r="L5794" s="17" t="s">
        <v>20076</v>
      </c>
      <c r="M5794" s="9"/>
      <c r="N5794" s="9"/>
      <c r="O5794" s="21"/>
      <c r="Q5794" s="29"/>
      <c r="U5794" s="17"/>
      <c r="V5794" s="2"/>
      <c r="Y5794" t="str">
        <f t="shared" si="370"/>
        <v/>
      </c>
      <c r="AA5794" t="str">
        <f t="shared" si="371"/>
        <v/>
      </c>
      <c r="AC5794" s="7"/>
      <c r="AD5794" t="s">
        <v>9223</v>
      </c>
      <c r="AE5794">
        <f t="shared" si="369"/>
        <v>0</v>
      </c>
      <c r="AG5794" s="2"/>
      <c r="AI5794" s="7"/>
    </row>
    <row r="5795" spans="1:35" ht="11" customHeight="1" outlineLevel="1" x14ac:dyDescent="0.25">
      <c r="A5795" t="s">
        <v>6182</v>
      </c>
      <c r="C5795" s="2" t="s">
        <v>11983</v>
      </c>
      <c r="D5795" s="2">
        <v>4632</v>
      </c>
      <c r="E5795" s="7">
        <v>2010</v>
      </c>
      <c r="F5795" s="5" t="s">
        <v>10084</v>
      </c>
      <c r="H5795" s="5" t="s">
        <v>5398</v>
      </c>
      <c r="I5795" s="6" t="s">
        <v>9223</v>
      </c>
      <c r="J5795" s="6" t="s">
        <v>7554</v>
      </c>
      <c r="K5795" s="17">
        <v>7</v>
      </c>
      <c r="L5795" s="17" t="s">
        <v>20076</v>
      </c>
      <c r="M5795" s="9"/>
      <c r="N5795" s="9"/>
      <c r="O5795" s="21"/>
      <c r="Q5795" s="29"/>
      <c r="U5795" s="17"/>
      <c r="V5795" s="2"/>
      <c r="Y5795" t="str">
        <f t="shared" si="370"/>
        <v/>
      </c>
      <c r="AA5795" t="str">
        <f t="shared" si="371"/>
        <v/>
      </c>
      <c r="AC5795" s="7"/>
      <c r="AD5795" t="s">
        <v>9223</v>
      </c>
      <c r="AE5795">
        <f t="shared" si="369"/>
        <v>0</v>
      </c>
      <c r="AG5795" s="2"/>
      <c r="AI5795" s="7"/>
    </row>
    <row r="5796" spans="1:35" ht="11" customHeight="1" outlineLevel="1" x14ac:dyDescent="0.25">
      <c r="A5796" t="s">
        <v>6182</v>
      </c>
      <c r="C5796" s="2" t="s">
        <v>11983</v>
      </c>
      <c r="D5796" s="2">
        <v>4633</v>
      </c>
      <c r="E5796" s="7">
        <v>2010</v>
      </c>
      <c r="F5796" s="5" t="s">
        <v>10021</v>
      </c>
      <c r="H5796" s="5" t="s">
        <v>5398</v>
      </c>
      <c r="I5796" s="6" t="s">
        <v>9223</v>
      </c>
      <c r="J5796" s="6" t="s">
        <v>7554</v>
      </c>
      <c r="K5796" s="17">
        <v>7</v>
      </c>
      <c r="L5796" s="17" t="s">
        <v>20076</v>
      </c>
      <c r="M5796" s="9"/>
      <c r="N5796" s="9"/>
      <c r="O5796" s="21"/>
      <c r="Q5796" s="29"/>
      <c r="U5796" s="17"/>
      <c r="V5796" s="2"/>
      <c r="Y5796" t="str">
        <f t="shared" si="370"/>
        <v/>
      </c>
      <c r="AA5796" t="str">
        <f t="shared" si="371"/>
        <v/>
      </c>
      <c r="AC5796" s="7"/>
      <c r="AD5796" t="s">
        <v>9223</v>
      </c>
      <c r="AE5796">
        <f t="shared" si="369"/>
        <v>0</v>
      </c>
      <c r="AG5796" s="2"/>
      <c r="AI5796" s="7"/>
    </row>
    <row r="5797" spans="1:35" ht="11" customHeight="1" outlineLevel="1" x14ac:dyDescent="0.25">
      <c r="A5797" t="s">
        <v>6182</v>
      </c>
      <c r="C5797" s="2" t="s">
        <v>11983</v>
      </c>
      <c r="D5797" s="2">
        <v>4634</v>
      </c>
      <c r="E5797" s="7">
        <v>2010</v>
      </c>
      <c r="F5797" s="5" t="s">
        <v>10021</v>
      </c>
      <c r="H5797" s="5" t="s">
        <v>5398</v>
      </c>
      <c r="I5797" s="6" t="s">
        <v>9223</v>
      </c>
      <c r="J5797" s="6" t="s">
        <v>7554</v>
      </c>
      <c r="K5797" s="17">
        <v>7</v>
      </c>
      <c r="L5797" s="17" t="s">
        <v>20076</v>
      </c>
      <c r="M5797" s="9"/>
      <c r="N5797" s="9"/>
      <c r="O5797" s="21"/>
      <c r="Q5797" s="29"/>
      <c r="U5797" s="17"/>
      <c r="V5797" s="2"/>
      <c r="Y5797" t="str">
        <f t="shared" si="370"/>
        <v/>
      </c>
      <c r="AA5797" t="str">
        <f t="shared" si="371"/>
        <v/>
      </c>
      <c r="AC5797" s="7"/>
      <c r="AD5797" t="s">
        <v>9223</v>
      </c>
      <c r="AE5797">
        <f t="shared" si="369"/>
        <v>0</v>
      </c>
      <c r="AG5797" s="2"/>
      <c r="AI5797" s="7"/>
    </row>
    <row r="5798" spans="1:35" ht="11" customHeight="1" outlineLevel="1" x14ac:dyDescent="0.25">
      <c r="A5798" t="s">
        <v>6182</v>
      </c>
      <c r="C5798" s="2" t="s">
        <v>11983</v>
      </c>
      <c r="D5798" s="2">
        <v>4635</v>
      </c>
      <c r="E5798" s="7">
        <v>2010</v>
      </c>
      <c r="F5798" s="5" t="s">
        <v>10120</v>
      </c>
      <c r="H5798" s="5" t="s">
        <v>5398</v>
      </c>
      <c r="I5798" s="6" t="s">
        <v>9223</v>
      </c>
      <c r="J5798" s="6" t="s">
        <v>7554</v>
      </c>
      <c r="K5798" s="17">
        <v>7</v>
      </c>
      <c r="L5798" s="17" t="s">
        <v>20076</v>
      </c>
      <c r="M5798" s="9"/>
      <c r="N5798" s="9"/>
      <c r="O5798" s="21"/>
      <c r="Q5798" s="29"/>
      <c r="U5798" s="17"/>
      <c r="V5798" s="2"/>
      <c r="Y5798" t="str">
        <f t="shared" si="370"/>
        <v/>
      </c>
      <c r="AA5798" t="str">
        <f t="shared" si="371"/>
        <v/>
      </c>
      <c r="AC5798" s="7"/>
      <c r="AD5798" t="s">
        <v>9223</v>
      </c>
      <c r="AE5798">
        <f t="shared" si="369"/>
        <v>0</v>
      </c>
      <c r="AG5798" s="2"/>
      <c r="AI5798" s="7"/>
    </row>
    <row r="5799" spans="1:35" ht="11" customHeight="1" outlineLevel="1" x14ac:dyDescent="0.25">
      <c r="A5799" t="s">
        <v>6182</v>
      </c>
      <c r="C5799" s="2" t="s">
        <v>11983</v>
      </c>
      <c r="D5799" s="2">
        <v>4636</v>
      </c>
      <c r="E5799" s="7">
        <v>2010</v>
      </c>
      <c r="F5799" s="5" t="s">
        <v>10089</v>
      </c>
      <c r="H5799" s="5" t="s">
        <v>5398</v>
      </c>
      <c r="I5799" s="6" t="s">
        <v>9223</v>
      </c>
      <c r="J5799" s="6" t="s">
        <v>7554</v>
      </c>
      <c r="K5799" s="17">
        <v>7</v>
      </c>
      <c r="L5799" s="17" t="s">
        <v>20076</v>
      </c>
      <c r="M5799" s="9"/>
      <c r="N5799" s="9"/>
      <c r="O5799" s="21"/>
      <c r="Q5799" s="29"/>
      <c r="U5799" s="17"/>
      <c r="V5799" s="2"/>
      <c r="Y5799" t="str">
        <f t="shared" si="370"/>
        <v/>
      </c>
      <c r="AA5799" t="str">
        <f t="shared" si="371"/>
        <v/>
      </c>
      <c r="AC5799" s="7"/>
      <c r="AD5799" t="s">
        <v>9223</v>
      </c>
      <c r="AE5799">
        <f t="shared" si="369"/>
        <v>0</v>
      </c>
      <c r="AG5799" s="2"/>
      <c r="AI5799" s="7"/>
    </row>
    <row r="5800" spans="1:35" ht="11" customHeight="1" outlineLevel="1" x14ac:dyDescent="0.25">
      <c r="A5800" t="s">
        <v>6182</v>
      </c>
      <c r="C5800" s="2" t="s">
        <v>11983</v>
      </c>
      <c r="D5800" s="2" t="s">
        <v>10118</v>
      </c>
      <c r="E5800" s="7">
        <v>2010</v>
      </c>
      <c r="F5800" s="5" t="s">
        <v>9485</v>
      </c>
      <c r="H5800" s="5" t="s">
        <v>5398</v>
      </c>
      <c r="I5800" s="6" t="s">
        <v>7554</v>
      </c>
      <c r="J5800" s="6" t="s">
        <v>7554</v>
      </c>
      <c r="K5800" s="17">
        <v>7</v>
      </c>
      <c r="L5800" s="17" t="s">
        <v>7730</v>
      </c>
      <c r="M5800" s="9">
        <v>2.1</v>
      </c>
      <c r="N5800" s="9"/>
      <c r="O5800" s="21"/>
      <c r="Q5800" s="29"/>
      <c r="U5800" s="17"/>
      <c r="V5800" s="2"/>
      <c r="Y5800" t="str">
        <f t="shared" si="370"/>
        <v/>
      </c>
      <c r="AA5800">
        <f t="shared" si="371"/>
        <v>1</v>
      </c>
      <c r="AC5800" s="7"/>
      <c r="AD5800" t="s">
        <v>7554</v>
      </c>
      <c r="AE5800">
        <f t="shared" si="369"/>
        <v>0</v>
      </c>
      <c r="AG5800" s="2"/>
      <c r="AI5800" s="7"/>
    </row>
    <row r="5801" spans="1:35" ht="11" customHeight="1" outlineLevel="1" x14ac:dyDescent="0.25">
      <c r="A5801" t="s">
        <v>6182</v>
      </c>
      <c r="C5801" s="2" t="s">
        <v>11983</v>
      </c>
      <c r="D5801" s="2">
        <v>4637</v>
      </c>
      <c r="E5801" s="7">
        <v>2010</v>
      </c>
      <c r="F5801" s="5" t="s">
        <v>10110</v>
      </c>
      <c r="H5801" s="5" t="s">
        <v>5398</v>
      </c>
      <c r="I5801" s="6" t="s">
        <v>9223</v>
      </c>
      <c r="J5801" s="6" t="s">
        <v>7554</v>
      </c>
      <c r="K5801" s="17">
        <v>7</v>
      </c>
      <c r="L5801" s="17" t="s">
        <v>20076</v>
      </c>
      <c r="M5801" s="9"/>
      <c r="N5801" s="9"/>
      <c r="O5801" s="21"/>
      <c r="Q5801" s="29"/>
      <c r="U5801" s="17"/>
      <c r="V5801" s="2"/>
      <c r="Y5801" t="str">
        <f t="shared" si="370"/>
        <v/>
      </c>
      <c r="AA5801" t="str">
        <f t="shared" si="371"/>
        <v/>
      </c>
      <c r="AC5801" s="7"/>
      <c r="AD5801" t="s">
        <v>9223</v>
      </c>
      <c r="AE5801">
        <f t="shared" si="369"/>
        <v>0</v>
      </c>
      <c r="AG5801" s="2"/>
      <c r="AI5801" s="7"/>
    </row>
    <row r="5802" spans="1:35" ht="11" customHeight="1" outlineLevel="1" x14ac:dyDescent="0.25">
      <c r="A5802" t="s">
        <v>6182</v>
      </c>
      <c r="C5802" s="2" t="s">
        <v>11983</v>
      </c>
      <c r="D5802" s="2">
        <v>4638</v>
      </c>
      <c r="E5802" s="7">
        <v>2010</v>
      </c>
      <c r="F5802" s="5" t="s">
        <v>10110</v>
      </c>
      <c r="H5802" s="5" t="s">
        <v>5398</v>
      </c>
      <c r="I5802" s="6" t="s">
        <v>9223</v>
      </c>
      <c r="J5802" s="6" t="s">
        <v>7554</v>
      </c>
      <c r="K5802" s="17">
        <v>7</v>
      </c>
      <c r="L5802" s="17" t="s">
        <v>20076</v>
      </c>
      <c r="M5802" s="9"/>
      <c r="N5802" s="9"/>
      <c r="O5802" s="21"/>
      <c r="Q5802" s="29"/>
      <c r="U5802" s="17"/>
      <c r="V5802" s="2"/>
      <c r="Y5802" t="str">
        <f t="shared" si="370"/>
        <v/>
      </c>
      <c r="AA5802" t="str">
        <f t="shared" si="371"/>
        <v/>
      </c>
      <c r="AC5802" s="7"/>
      <c r="AD5802" t="s">
        <v>9223</v>
      </c>
      <c r="AE5802">
        <f t="shared" si="369"/>
        <v>0</v>
      </c>
      <c r="AG5802" s="2"/>
      <c r="AI5802" s="7"/>
    </row>
    <row r="5803" spans="1:35" ht="11" customHeight="1" outlineLevel="1" x14ac:dyDescent="0.25">
      <c r="A5803" t="s">
        <v>6182</v>
      </c>
      <c r="C5803" s="2" t="s">
        <v>11983</v>
      </c>
      <c r="D5803" s="2" t="s">
        <v>10119</v>
      </c>
      <c r="E5803" s="7">
        <v>2010</v>
      </c>
      <c r="F5803" s="5" t="s">
        <v>10111</v>
      </c>
      <c r="H5803" s="5" t="s">
        <v>5398</v>
      </c>
      <c r="I5803" s="6" t="s">
        <v>7554</v>
      </c>
      <c r="J5803" s="6" t="s">
        <v>7554</v>
      </c>
      <c r="K5803" s="17">
        <v>7</v>
      </c>
      <c r="L5803" s="17" t="s">
        <v>7730</v>
      </c>
      <c r="M5803" s="9">
        <v>2.1</v>
      </c>
      <c r="N5803" s="9"/>
      <c r="O5803" s="21"/>
      <c r="Q5803" s="29"/>
      <c r="U5803" s="17"/>
      <c r="V5803" s="2"/>
      <c r="Y5803" t="str">
        <f t="shared" si="370"/>
        <v/>
      </c>
      <c r="AA5803">
        <f t="shared" si="371"/>
        <v>1</v>
      </c>
      <c r="AC5803" s="7"/>
      <c r="AD5803" t="s">
        <v>7554</v>
      </c>
      <c r="AE5803">
        <f t="shared" si="369"/>
        <v>0</v>
      </c>
      <c r="AG5803" s="2"/>
      <c r="AI5803" s="7"/>
    </row>
    <row r="5804" spans="1:35" ht="11" customHeight="1" outlineLevel="1" x14ac:dyDescent="0.25">
      <c r="A5804" t="s">
        <v>6182</v>
      </c>
      <c r="C5804" s="2" t="s">
        <v>11983</v>
      </c>
      <c r="D5804" s="2">
        <v>4949</v>
      </c>
      <c r="E5804" s="7">
        <v>2011</v>
      </c>
      <c r="F5804" s="5" t="s">
        <v>10090</v>
      </c>
      <c r="G5804">
        <v>1</v>
      </c>
      <c r="H5804" s="5" t="s">
        <v>5398</v>
      </c>
      <c r="I5804" s="6" t="s">
        <v>9223</v>
      </c>
      <c r="J5804" s="6" t="s">
        <v>10124</v>
      </c>
      <c r="K5804" s="17">
        <v>7</v>
      </c>
      <c r="L5804" s="17" t="s">
        <v>7732</v>
      </c>
      <c r="M5804" s="9"/>
      <c r="N5804" s="9"/>
      <c r="O5804" s="21"/>
      <c r="Q5804" s="29"/>
      <c r="U5804" s="17"/>
      <c r="V5804" s="2"/>
      <c r="Y5804" t="str">
        <f t="shared" si="370"/>
        <v/>
      </c>
      <c r="AA5804" t="str">
        <f t="shared" si="371"/>
        <v/>
      </c>
      <c r="AC5804" s="7"/>
      <c r="AD5804" t="s">
        <v>9223</v>
      </c>
      <c r="AE5804">
        <f t="shared" si="369"/>
        <v>0</v>
      </c>
      <c r="AG5804" s="2"/>
      <c r="AI5804" s="7"/>
    </row>
    <row r="5805" spans="1:35" ht="11" customHeight="1" outlineLevel="1" x14ac:dyDescent="0.25">
      <c r="A5805" t="s">
        <v>6182</v>
      </c>
      <c r="C5805" s="2" t="s">
        <v>11983</v>
      </c>
      <c r="D5805" s="2">
        <v>4950</v>
      </c>
      <c r="E5805" s="7">
        <v>2011</v>
      </c>
      <c r="F5805" s="5" t="s">
        <v>10090</v>
      </c>
      <c r="G5805">
        <v>1</v>
      </c>
      <c r="H5805" s="5" t="s">
        <v>5398</v>
      </c>
      <c r="I5805" s="6" t="s">
        <v>9223</v>
      </c>
      <c r="J5805" s="6" t="s">
        <v>10125</v>
      </c>
      <c r="K5805" s="17">
        <v>7</v>
      </c>
      <c r="L5805" s="17" t="s">
        <v>7732</v>
      </c>
      <c r="M5805" s="9"/>
      <c r="N5805" s="9"/>
      <c r="O5805" s="21"/>
      <c r="Q5805" s="29"/>
      <c r="U5805" s="17"/>
      <c r="V5805" s="2"/>
      <c r="Y5805" t="str">
        <f t="shared" si="370"/>
        <v/>
      </c>
      <c r="AA5805" t="str">
        <f t="shared" si="371"/>
        <v/>
      </c>
      <c r="AC5805" s="7"/>
      <c r="AD5805" t="s">
        <v>9223</v>
      </c>
      <c r="AE5805">
        <f t="shared" si="369"/>
        <v>0</v>
      </c>
      <c r="AG5805" s="2"/>
      <c r="AI5805" s="7"/>
    </row>
    <row r="5806" spans="1:35" ht="11" customHeight="1" outlineLevel="1" x14ac:dyDescent="0.25">
      <c r="A5806" t="s">
        <v>6182</v>
      </c>
      <c r="C5806" s="2" t="s">
        <v>11983</v>
      </c>
      <c r="D5806" s="2">
        <v>4951</v>
      </c>
      <c r="E5806" s="7">
        <v>2011</v>
      </c>
      <c r="F5806" s="5" t="s">
        <v>10090</v>
      </c>
      <c r="G5806">
        <v>1</v>
      </c>
      <c r="H5806" s="5" t="s">
        <v>5398</v>
      </c>
      <c r="I5806" s="6" t="s">
        <v>9223</v>
      </c>
      <c r="J5806" s="6" t="s">
        <v>10126</v>
      </c>
      <c r="K5806" s="17">
        <v>7</v>
      </c>
      <c r="L5806" s="17" t="s">
        <v>7732</v>
      </c>
      <c r="M5806" s="9"/>
      <c r="N5806" s="9"/>
      <c r="O5806" s="21"/>
      <c r="Q5806" s="29"/>
      <c r="U5806" s="17"/>
      <c r="V5806" s="2"/>
      <c r="Y5806" t="str">
        <f t="shared" si="370"/>
        <v/>
      </c>
      <c r="AA5806" t="str">
        <f t="shared" si="371"/>
        <v/>
      </c>
      <c r="AC5806" s="7"/>
      <c r="AD5806" t="s">
        <v>9223</v>
      </c>
      <c r="AE5806">
        <f t="shared" si="369"/>
        <v>0</v>
      </c>
      <c r="AG5806" s="2"/>
      <c r="AI5806" s="7"/>
    </row>
    <row r="5807" spans="1:35" ht="11" customHeight="1" outlineLevel="1" x14ac:dyDescent="0.25">
      <c r="A5807" t="s">
        <v>6182</v>
      </c>
      <c r="C5807" s="2" t="s">
        <v>11983</v>
      </c>
      <c r="D5807" s="2">
        <v>4952</v>
      </c>
      <c r="E5807" s="7">
        <v>2011</v>
      </c>
      <c r="F5807" s="5" t="s">
        <v>10090</v>
      </c>
      <c r="G5807">
        <v>1</v>
      </c>
      <c r="H5807" s="5" t="s">
        <v>5398</v>
      </c>
      <c r="I5807" s="6" t="s">
        <v>9223</v>
      </c>
      <c r="J5807" s="6" t="s">
        <v>10127</v>
      </c>
      <c r="K5807" s="17">
        <v>7</v>
      </c>
      <c r="L5807" s="17" t="s">
        <v>7732</v>
      </c>
      <c r="M5807" s="9"/>
      <c r="N5807" s="9"/>
      <c r="O5807" s="21"/>
      <c r="Q5807" s="29"/>
      <c r="U5807" s="17"/>
      <c r="V5807" s="2"/>
      <c r="Y5807" t="str">
        <f t="shared" si="370"/>
        <v/>
      </c>
      <c r="AA5807" t="str">
        <f t="shared" si="371"/>
        <v/>
      </c>
      <c r="AC5807" s="7"/>
      <c r="AD5807" t="s">
        <v>9223</v>
      </c>
      <c r="AE5807">
        <f t="shared" si="369"/>
        <v>0</v>
      </c>
      <c r="AG5807" s="2"/>
      <c r="AI5807" s="7"/>
    </row>
    <row r="5808" spans="1:35" ht="11" customHeight="1" outlineLevel="1" x14ac:dyDescent="0.25">
      <c r="A5808" t="s">
        <v>6182</v>
      </c>
      <c r="C5808" s="2" t="s">
        <v>11983</v>
      </c>
      <c r="D5808" s="2" t="s">
        <v>10121</v>
      </c>
      <c r="E5808" s="7">
        <v>2011</v>
      </c>
      <c r="F5808" s="5" t="s">
        <v>10123</v>
      </c>
      <c r="G5808">
        <v>1</v>
      </c>
      <c r="H5808" s="5" t="s">
        <v>5398</v>
      </c>
      <c r="I5808" s="6" t="s">
        <v>7554</v>
      </c>
      <c r="J5808" s="6" t="s">
        <v>10128</v>
      </c>
      <c r="K5808" s="17">
        <v>7</v>
      </c>
      <c r="L5808" s="17" t="s">
        <v>7732</v>
      </c>
      <c r="M5808" s="9"/>
      <c r="N5808" s="9"/>
      <c r="O5808" s="21"/>
      <c r="Q5808" s="29"/>
      <c r="U5808" s="17"/>
      <c r="V5808" s="2"/>
      <c r="Y5808" t="str">
        <f t="shared" si="370"/>
        <v/>
      </c>
      <c r="AA5808">
        <f t="shared" si="371"/>
        <v>1</v>
      </c>
      <c r="AC5808" s="7"/>
      <c r="AD5808" t="s">
        <v>7554</v>
      </c>
      <c r="AE5808">
        <f t="shared" si="369"/>
        <v>0</v>
      </c>
      <c r="AG5808" s="2"/>
      <c r="AI5808" s="7"/>
    </row>
    <row r="5809" spans="1:35" ht="11" customHeight="1" outlineLevel="1" x14ac:dyDescent="0.25">
      <c r="A5809" t="s">
        <v>6182</v>
      </c>
      <c r="C5809" s="2" t="s">
        <v>11983</v>
      </c>
      <c r="D5809" s="2">
        <v>4953</v>
      </c>
      <c r="E5809" s="7">
        <v>2011</v>
      </c>
      <c r="F5809" s="5" t="s">
        <v>10091</v>
      </c>
      <c r="G5809">
        <v>1</v>
      </c>
      <c r="H5809" s="5" t="s">
        <v>5398</v>
      </c>
      <c r="I5809" s="6" t="s">
        <v>9223</v>
      </c>
      <c r="J5809" s="6" t="s">
        <v>10129</v>
      </c>
      <c r="K5809" s="17">
        <v>7</v>
      </c>
      <c r="L5809" s="17" t="s">
        <v>7732</v>
      </c>
      <c r="M5809" s="9"/>
      <c r="N5809" s="9"/>
      <c r="O5809" s="21"/>
      <c r="Q5809" s="29"/>
      <c r="U5809" s="17"/>
      <c r="V5809" s="2"/>
      <c r="Y5809" t="str">
        <f t="shared" si="370"/>
        <v/>
      </c>
      <c r="AA5809" t="str">
        <f t="shared" si="371"/>
        <v/>
      </c>
      <c r="AC5809" s="7"/>
      <c r="AD5809" t="s">
        <v>9223</v>
      </c>
      <c r="AE5809">
        <f t="shared" si="369"/>
        <v>0</v>
      </c>
      <c r="AG5809" s="2"/>
      <c r="AI5809" s="7"/>
    </row>
    <row r="5810" spans="1:35" ht="11" customHeight="1" outlineLevel="1" x14ac:dyDescent="0.25">
      <c r="A5810" t="s">
        <v>6182</v>
      </c>
      <c r="C5810" s="2" t="s">
        <v>11983</v>
      </c>
      <c r="D5810" s="2" t="s">
        <v>10122</v>
      </c>
      <c r="E5810" s="7">
        <v>2011</v>
      </c>
      <c r="F5810" s="5" t="s">
        <v>10092</v>
      </c>
      <c r="G5810">
        <v>1</v>
      </c>
      <c r="H5810" s="5" t="s">
        <v>5398</v>
      </c>
      <c r="I5810" s="6" t="s">
        <v>7554</v>
      </c>
      <c r="J5810" s="6" t="s">
        <v>10130</v>
      </c>
      <c r="K5810" s="17">
        <v>7</v>
      </c>
      <c r="L5810" s="17" t="s">
        <v>7732</v>
      </c>
      <c r="M5810" s="9"/>
      <c r="N5810" s="9"/>
      <c r="O5810" s="21"/>
      <c r="Q5810" s="29"/>
      <c r="U5810" s="17"/>
      <c r="V5810" s="2"/>
      <c r="Y5810" t="str">
        <f t="shared" si="370"/>
        <v/>
      </c>
      <c r="AA5810">
        <f t="shared" si="371"/>
        <v>1</v>
      </c>
      <c r="AC5810" s="7"/>
      <c r="AD5810" t="s">
        <v>7554</v>
      </c>
      <c r="AE5810">
        <f t="shared" si="369"/>
        <v>0</v>
      </c>
      <c r="AG5810" s="2"/>
      <c r="AI5810" s="7"/>
    </row>
    <row r="5811" spans="1:35" ht="11" customHeight="1" outlineLevel="1" x14ac:dyDescent="0.25">
      <c r="A5811" t="s">
        <v>6182</v>
      </c>
      <c r="C5811" s="2" t="s">
        <v>11983</v>
      </c>
      <c r="D5811" s="2">
        <v>5349</v>
      </c>
      <c r="E5811" s="7">
        <v>2011</v>
      </c>
      <c r="F5811" s="5" t="s">
        <v>10053</v>
      </c>
      <c r="H5811" s="5" t="s">
        <v>5398</v>
      </c>
      <c r="I5811" s="6" t="s">
        <v>2352</v>
      </c>
      <c r="J5811" s="6" t="s">
        <v>9676</v>
      </c>
      <c r="K5811" s="17">
        <v>1</v>
      </c>
      <c r="L5811" s="17" t="s">
        <v>7730</v>
      </c>
      <c r="M5811" s="9">
        <v>8</v>
      </c>
      <c r="N5811" s="9"/>
      <c r="O5811" s="21"/>
      <c r="Q5811" s="29"/>
      <c r="U5811" s="17"/>
      <c r="V5811" s="2"/>
      <c r="Y5811" t="str">
        <f t="shared" si="370"/>
        <v/>
      </c>
      <c r="AA5811">
        <f t="shared" si="371"/>
        <v>1</v>
      </c>
      <c r="AC5811" s="7"/>
      <c r="AD5811" t="s">
        <v>2352</v>
      </c>
      <c r="AE5811">
        <f t="shared" si="369"/>
        <v>0</v>
      </c>
      <c r="AG5811" s="2">
        <v>1</v>
      </c>
      <c r="AI5811" s="7"/>
    </row>
    <row r="5812" spans="1:35" ht="11" customHeight="1" outlineLevel="1" x14ac:dyDescent="0.25">
      <c r="A5812" t="s">
        <v>6182</v>
      </c>
      <c r="C5812" s="2" t="s">
        <v>11983</v>
      </c>
      <c r="D5812" s="2">
        <v>5357</v>
      </c>
      <c r="E5812" s="7">
        <v>2011</v>
      </c>
      <c r="F5812" s="5" t="s">
        <v>10025</v>
      </c>
      <c r="H5812" s="5" t="s">
        <v>5398</v>
      </c>
      <c r="I5812" s="6" t="s">
        <v>7554</v>
      </c>
      <c r="J5812" s="6" t="s">
        <v>7554</v>
      </c>
      <c r="K5812" s="17">
        <v>7</v>
      </c>
      <c r="L5812" s="17" t="s">
        <v>7730</v>
      </c>
      <c r="M5812" s="9">
        <v>2.1</v>
      </c>
      <c r="N5812" s="9"/>
      <c r="O5812" s="21"/>
      <c r="Q5812" s="29"/>
      <c r="U5812" s="17"/>
      <c r="V5812" s="2"/>
      <c r="Y5812" t="str">
        <f t="shared" si="370"/>
        <v/>
      </c>
      <c r="AA5812">
        <f t="shared" si="371"/>
        <v>1</v>
      </c>
      <c r="AC5812" s="7"/>
      <c r="AD5812" t="s">
        <v>7554</v>
      </c>
      <c r="AE5812">
        <f t="shared" si="369"/>
        <v>0</v>
      </c>
      <c r="AG5812" s="2"/>
      <c r="AI5812" s="7"/>
    </row>
    <row r="5813" spans="1:35" ht="11" customHeight="1" outlineLevel="1" x14ac:dyDescent="0.25">
      <c r="A5813" t="s">
        <v>6182</v>
      </c>
      <c r="C5813" s="2" t="s">
        <v>11983</v>
      </c>
      <c r="D5813" s="2">
        <v>5571</v>
      </c>
      <c r="E5813" s="7">
        <v>2012</v>
      </c>
      <c r="F5813" s="5" t="s">
        <v>10089</v>
      </c>
      <c r="H5813" s="5" t="s">
        <v>5398</v>
      </c>
      <c r="I5813" s="6" t="s">
        <v>9223</v>
      </c>
      <c r="J5813" s="6" t="s">
        <v>7554</v>
      </c>
      <c r="K5813" s="17">
        <v>7</v>
      </c>
      <c r="L5813" s="17" t="s">
        <v>20076</v>
      </c>
      <c r="M5813" s="9"/>
      <c r="N5813" s="9"/>
      <c r="O5813" s="21"/>
      <c r="Q5813" s="29"/>
      <c r="U5813" s="17"/>
      <c r="V5813" s="2"/>
      <c r="Y5813" t="str">
        <f t="shared" si="370"/>
        <v/>
      </c>
      <c r="AA5813" t="str">
        <f t="shared" si="371"/>
        <v/>
      </c>
      <c r="AC5813" s="7"/>
      <c r="AD5813" t="s">
        <v>9223</v>
      </c>
      <c r="AE5813">
        <f t="shared" si="369"/>
        <v>0</v>
      </c>
      <c r="AG5813" s="2"/>
      <c r="AI5813" s="7"/>
    </row>
    <row r="5814" spans="1:35" ht="11" customHeight="1" outlineLevel="1" x14ac:dyDescent="0.25">
      <c r="A5814" t="s">
        <v>6182</v>
      </c>
      <c r="C5814" s="2" t="s">
        <v>11983</v>
      </c>
      <c r="D5814" s="2">
        <v>5572</v>
      </c>
      <c r="E5814" s="7">
        <v>2012</v>
      </c>
      <c r="F5814" s="5" t="s">
        <v>10089</v>
      </c>
      <c r="H5814" s="5" t="s">
        <v>5398</v>
      </c>
      <c r="I5814" s="6" t="s">
        <v>9223</v>
      </c>
      <c r="J5814" s="6" t="s">
        <v>7554</v>
      </c>
      <c r="K5814" s="17">
        <v>7</v>
      </c>
      <c r="L5814" s="17" t="s">
        <v>20076</v>
      </c>
      <c r="M5814" s="9"/>
      <c r="N5814" s="9"/>
      <c r="O5814" s="21"/>
      <c r="Q5814" s="29"/>
      <c r="U5814" s="17"/>
      <c r="V5814" s="2"/>
      <c r="Y5814" t="str">
        <f t="shared" si="370"/>
        <v/>
      </c>
      <c r="AA5814" t="str">
        <f t="shared" si="371"/>
        <v/>
      </c>
      <c r="AC5814" s="7"/>
      <c r="AD5814" t="s">
        <v>9223</v>
      </c>
      <c r="AE5814">
        <f t="shared" si="369"/>
        <v>0</v>
      </c>
      <c r="AG5814" s="2"/>
      <c r="AI5814" s="7"/>
    </row>
    <row r="5815" spans="1:35" ht="11" customHeight="1" outlineLevel="1" x14ac:dyDescent="0.25">
      <c r="A5815" t="s">
        <v>6182</v>
      </c>
      <c r="C5815" s="2" t="s">
        <v>11983</v>
      </c>
      <c r="D5815" s="2">
        <v>5573</v>
      </c>
      <c r="E5815" s="7">
        <v>2012</v>
      </c>
      <c r="F5815" s="5" t="s">
        <v>10089</v>
      </c>
      <c r="H5815" s="5" t="s">
        <v>5398</v>
      </c>
      <c r="I5815" s="6" t="s">
        <v>9223</v>
      </c>
      <c r="J5815" s="6" t="s">
        <v>7554</v>
      </c>
      <c r="K5815" s="17">
        <v>7</v>
      </c>
      <c r="L5815" s="17" t="s">
        <v>20076</v>
      </c>
      <c r="M5815" s="9"/>
      <c r="N5815" s="9"/>
      <c r="O5815" s="21"/>
      <c r="Q5815" s="29"/>
      <c r="U5815" s="17"/>
      <c r="V5815" s="2"/>
      <c r="Y5815" t="str">
        <f t="shared" si="370"/>
        <v/>
      </c>
      <c r="AA5815" t="str">
        <f t="shared" si="371"/>
        <v/>
      </c>
      <c r="AC5815" s="7"/>
      <c r="AD5815" t="s">
        <v>9223</v>
      </c>
      <c r="AE5815">
        <f t="shared" si="369"/>
        <v>0</v>
      </c>
      <c r="AG5815" s="2"/>
      <c r="AI5815" s="7"/>
    </row>
    <row r="5816" spans="1:35" ht="11" customHeight="1" outlineLevel="1" x14ac:dyDescent="0.25">
      <c r="A5816" t="s">
        <v>6182</v>
      </c>
      <c r="C5816" s="2" t="s">
        <v>11983</v>
      </c>
      <c r="D5816" s="2">
        <v>5574</v>
      </c>
      <c r="E5816" s="7">
        <v>2012</v>
      </c>
      <c r="F5816" s="5" t="s">
        <v>10089</v>
      </c>
      <c r="H5816" s="5" t="s">
        <v>5398</v>
      </c>
      <c r="I5816" s="6" t="s">
        <v>9223</v>
      </c>
      <c r="J5816" s="6" t="s">
        <v>7554</v>
      </c>
      <c r="K5816" s="17">
        <v>7</v>
      </c>
      <c r="L5816" s="17" t="s">
        <v>20076</v>
      </c>
      <c r="M5816" s="9"/>
      <c r="N5816" s="9"/>
      <c r="O5816" s="21"/>
      <c r="Q5816" s="29"/>
      <c r="U5816" s="17"/>
      <c r="V5816" s="2"/>
      <c r="Y5816" t="str">
        <f t="shared" si="370"/>
        <v/>
      </c>
      <c r="AA5816" t="str">
        <f t="shared" si="371"/>
        <v/>
      </c>
      <c r="AC5816" s="7"/>
      <c r="AD5816" t="s">
        <v>9223</v>
      </c>
      <c r="AE5816">
        <f t="shared" si="369"/>
        <v>0</v>
      </c>
      <c r="AG5816" s="2"/>
      <c r="AI5816" s="7"/>
    </row>
    <row r="5817" spans="1:35" ht="11" customHeight="1" outlineLevel="1" x14ac:dyDescent="0.25">
      <c r="A5817" t="s">
        <v>6182</v>
      </c>
      <c r="C5817" s="2" t="s">
        <v>11983</v>
      </c>
      <c r="D5817" s="2" t="s">
        <v>10131</v>
      </c>
      <c r="E5817" s="7">
        <v>2012</v>
      </c>
      <c r="F5817" s="5" t="s">
        <v>10133</v>
      </c>
      <c r="H5817" s="5" t="s">
        <v>5398</v>
      </c>
      <c r="I5817" s="6" t="s">
        <v>7554</v>
      </c>
      <c r="J5817" s="6" t="s">
        <v>7554</v>
      </c>
      <c r="K5817" s="17">
        <v>7</v>
      </c>
      <c r="L5817" s="17" t="s">
        <v>7730</v>
      </c>
      <c r="M5817" s="9">
        <v>2.9</v>
      </c>
      <c r="N5817" s="9"/>
      <c r="O5817" s="21"/>
      <c r="Q5817" s="29"/>
      <c r="U5817" s="17"/>
      <c r="V5817" s="2"/>
      <c r="Y5817" t="str">
        <f t="shared" si="370"/>
        <v/>
      </c>
      <c r="AA5817">
        <f t="shared" si="371"/>
        <v>1</v>
      </c>
      <c r="AC5817" s="7"/>
      <c r="AD5817" t="s">
        <v>7554</v>
      </c>
      <c r="AE5817">
        <f t="shared" si="369"/>
        <v>0</v>
      </c>
      <c r="AG5817" s="2"/>
      <c r="AI5817" s="7"/>
    </row>
    <row r="5818" spans="1:35" ht="11" customHeight="1" outlineLevel="1" x14ac:dyDescent="0.25">
      <c r="A5818" t="s">
        <v>6182</v>
      </c>
      <c r="C5818" s="2" t="s">
        <v>11983</v>
      </c>
      <c r="D5818" s="2">
        <v>5575</v>
      </c>
      <c r="E5818" s="7">
        <v>2012</v>
      </c>
      <c r="F5818" s="5" t="s">
        <v>10049</v>
      </c>
      <c r="H5818" s="5" t="s">
        <v>5398</v>
      </c>
      <c r="I5818" s="6" t="s">
        <v>9223</v>
      </c>
      <c r="J5818" s="6" t="s">
        <v>7554</v>
      </c>
      <c r="K5818" s="17">
        <v>7</v>
      </c>
      <c r="L5818" s="17" t="s">
        <v>20076</v>
      </c>
      <c r="M5818" s="9"/>
      <c r="N5818" s="9"/>
      <c r="O5818" s="21"/>
      <c r="Q5818" s="29"/>
      <c r="U5818" s="17"/>
      <c r="V5818" s="2"/>
      <c r="Y5818" t="str">
        <f t="shared" si="370"/>
        <v/>
      </c>
      <c r="AA5818" t="str">
        <f t="shared" si="371"/>
        <v/>
      </c>
      <c r="AC5818" s="7"/>
      <c r="AD5818" t="s">
        <v>9223</v>
      </c>
      <c r="AE5818">
        <f t="shared" si="369"/>
        <v>0</v>
      </c>
      <c r="AG5818" s="2"/>
      <c r="AI5818" s="7"/>
    </row>
    <row r="5819" spans="1:35" ht="11" customHeight="1" outlineLevel="1" x14ac:dyDescent="0.25">
      <c r="A5819" t="s">
        <v>6182</v>
      </c>
      <c r="C5819" s="2" t="s">
        <v>11983</v>
      </c>
      <c r="D5819" s="2" t="s">
        <v>10132</v>
      </c>
      <c r="E5819" s="7">
        <v>2012</v>
      </c>
      <c r="F5819" s="5" t="s">
        <v>10053</v>
      </c>
      <c r="H5819" s="5" t="s">
        <v>5398</v>
      </c>
      <c r="I5819" s="6" t="s">
        <v>7554</v>
      </c>
      <c r="J5819" s="6" t="s">
        <v>7554</v>
      </c>
      <c r="K5819" s="17">
        <v>7</v>
      </c>
      <c r="L5819" s="17" t="s">
        <v>7730</v>
      </c>
      <c r="M5819" s="9">
        <v>2.9</v>
      </c>
      <c r="N5819" s="9"/>
      <c r="O5819" s="21"/>
      <c r="Q5819" s="29"/>
      <c r="U5819" s="17"/>
      <c r="V5819" s="2"/>
      <c r="Y5819" t="str">
        <f t="shared" si="370"/>
        <v/>
      </c>
      <c r="AA5819">
        <f t="shared" si="371"/>
        <v>1</v>
      </c>
      <c r="AC5819" s="7"/>
      <c r="AD5819" t="s">
        <v>7554</v>
      </c>
      <c r="AE5819">
        <f t="shared" si="369"/>
        <v>0</v>
      </c>
      <c r="AG5819" s="2"/>
      <c r="AI5819" s="7"/>
    </row>
    <row r="5820" spans="1:35" ht="11" customHeight="1" outlineLevel="1" x14ac:dyDescent="0.25">
      <c r="A5820" t="s">
        <v>6182</v>
      </c>
      <c r="C5820" s="2" t="s">
        <v>11983</v>
      </c>
      <c r="D5820" s="2">
        <v>5640</v>
      </c>
      <c r="E5820" s="7">
        <v>2012</v>
      </c>
      <c r="F5820" s="5" t="s">
        <v>20507</v>
      </c>
      <c r="H5820" s="5" t="s">
        <v>5398</v>
      </c>
      <c r="I5820" s="6" t="s">
        <v>20506</v>
      </c>
      <c r="J5820" s="6" t="s">
        <v>20506</v>
      </c>
      <c r="K5820" s="17">
        <v>7</v>
      </c>
      <c r="L5820" s="17" t="s">
        <v>7730</v>
      </c>
      <c r="M5820" s="9">
        <v>2.1</v>
      </c>
      <c r="N5820" s="9"/>
      <c r="O5820" s="21"/>
      <c r="Q5820" s="29"/>
      <c r="U5820" s="17"/>
      <c r="V5820" s="2"/>
      <c r="Y5820" t="str">
        <f t="shared" si="370"/>
        <v/>
      </c>
      <c r="AA5820">
        <f t="shared" si="371"/>
        <v>1</v>
      </c>
      <c r="AC5820" s="7"/>
      <c r="AD5820" t="s">
        <v>20506</v>
      </c>
      <c r="AE5820">
        <f t="shared" si="369"/>
        <v>0</v>
      </c>
      <c r="AG5820" s="2">
        <v>1</v>
      </c>
      <c r="AI5820" s="7"/>
    </row>
    <row r="5821" spans="1:35" ht="11" customHeight="1" outlineLevel="1" x14ac:dyDescent="0.25">
      <c r="A5821" t="s">
        <v>6182</v>
      </c>
      <c r="C5821" s="2" t="s">
        <v>11983</v>
      </c>
      <c r="D5821" s="2">
        <v>5863</v>
      </c>
      <c r="E5821" s="7">
        <v>2012</v>
      </c>
      <c r="F5821" s="5" t="s">
        <v>10021</v>
      </c>
      <c r="H5821" s="5" t="s">
        <v>5398</v>
      </c>
      <c r="I5821" s="6" t="s">
        <v>18005</v>
      </c>
      <c r="J5821" s="6" t="s">
        <v>18007</v>
      </c>
      <c r="K5821" s="17">
        <v>7</v>
      </c>
      <c r="L5821" s="17" t="s">
        <v>20076</v>
      </c>
      <c r="M5821" s="9"/>
      <c r="N5821" s="9"/>
      <c r="O5821" s="21"/>
      <c r="Q5821" s="29"/>
      <c r="U5821" s="17"/>
      <c r="V5821" s="2"/>
      <c r="Y5821" t="str">
        <f t="shared" si="370"/>
        <v/>
      </c>
      <c r="AA5821" t="str">
        <f t="shared" si="371"/>
        <v/>
      </c>
      <c r="AC5821" s="7"/>
      <c r="AD5821" t="s">
        <v>18005</v>
      </c>
      <c r="AE5821">
        <f t="shared" si="369"/>
        <v>0</v>
      </c>
      <c r="AG5821" s="2"/>
      <c r="AI5821" s="7"/>
    </row>
    <row r="5822" spans="1:35" ht="11" customHeight="1" outlineLevel="1" x14ac:dyDescent="0.25">
      <c r="A5822" t="s">
        <v>6182</v>
      </c>
      <c r="C5822" s="2" t="s">
        <v>11983</v>
      </c>
      <c r="D5822" s="2">
        <v>5864</v>
      </c>
      <c r="E5822" s="7">
        <v>2012</v>
      </c>
      <c r="F5822" s="5" t="s">
        <v>10021</v>
      </c>
      <c r="H5822" s="5" t="s">
        <v>5398</v>
      </c>
      <c r="I5822" s="6" t="s">
        <v>18006</v>
      </c>
      <c r="J5822" s="6" t="s">
        <v>18007</v>
      </c>
      <c r="K5822" s="17">
        <v>7</v>
      </c>
      <c r="L5822" s="17" t="s">
        <v>20076</v>
      </c>
      <c r="M5822" s="9"/>
      <c r="N5822" s="9"/>
      <c r="O5822" s="21"/>
      <c r="Q5822" s="29"/>
      <c r="U5822" s="17"/>
      <c r="V5822" s="2"/>
      <c r="Y5822" t="str">
        <f t="shared" si="370"/>
        <v/>
      </c>
      <c r="AA5822" t="str">
        <f t="shared" si="371"/>
        <v/>
      </c>
      <c r="AC5822" s="7"/>
      <c r="AD5822" t="s">
        <v>18006</v>
      </c>
      <c r="AE5822">
        <f t="shared" si="369"/>
        <v>0</v>
      </c>
      <c r="AG5822" s="2"/>
      <c r="AI5822" s="7"/>
    </row>
    <row r="5823" spans="1:35" ht="11" customHeight="1" outlineLevel="1" x14ac:dyDescent="0.25">
      <c r="A5823" t="s">
        <v>6182</v>
      </c>
      <c r="C5823" s="2" t="s">
        <v>11983</v>
      </c>
      <c r="D5823" s="2">
        <v>5865</v>
      </c>
      <c r="E5823" s="7">
        <v>2012</v>
      </c>
      <c r="F5823" s="5" t="s">
        <v>10021</v>
      </c>
      <c r="H5823" s="5" t="s">
        <v>5398</v>
      </c>
      <c r="I5823" s="6" t="s">
        <v>22525</v>
      </c>
      <c r="J5823" s="6" t="s">
        <v>18007</v>
      </c>
      <c r="K5823" s="17">
        <v>7</v>
      </c>
      <c r="L5823" s="17" t="s">
        <v>20076</v>
      </c>
      <c r="M5823" s="9"/>
      <c r="N5823" s="9"/>
      <c r="O5823" s="21"/>
      <c r="Q5823" s="29"/>
      <c r="U5823" s="17"/>
      <c r="V5823" s="2"/>
      <c r="Y5823" t="str">
        <f t="shared" si="370"/>
        <v/>
      </c>
      <c r="AA5823" t="str">
        <f t="shared" si="371"/>
        <v/>
      </c>
      <c r="AC5823" s="7"/>
      <c r="AD5823" t="s">
        <v>9607</v>
      </c>
      <c r="AE5823">
        <f t="shared" si="369"/>
        <v>0</v>
      </c>
      <c r="AG5823" s="2"/>
      <c r="AI5823" s="7"/>
    </row>
    <row r="5824" spans="1:35" ht="11" customHeight="1" outlineLevel="1" x14ac:dyDescent="0.25">
      <c r="A5824" t="s">
        <v>6182</v>
      </c>
      <c r="C5824" s="2" t="s">
        <v>11983</v>
      </c>
      <c r="D5824" s="2">
        <v>5866</v>
      </c>
      <c r="E5824" s="7">
        <v>2012</v>
      </c>
      <c r="F5824" s="5" t="s">
        <v>10021</v>
      </c>
      <c r="H5824" s="5" t="s">
        <v>5398</v>
      </c>
      <c r="I5824" s="6" t="s">
        <v>9607</v>
      </c>
      <c r="J5824" s="6" t="s">
        <v>18007</v>
      </c>
      <c r="K5824" s="17">
        <v>7</v>
      </c>
      <c r="L5824" s="17" t="s">
        <v>20076</v>
      </c>
      <c r="M5824" s="9"/>
      <c r="N5824" s="9"/>
      <c r="O5824" s="21"/>
      <c r="Q5824" s="29"/>
      <c r="U5824" s="17"/>
      <c r="V5824" s="2"/>
      <c r="Y5824" t="str">
        <f t="shared" si="370"/>
        <v/>
      </c>
      <c r="AA5824" t="str">
        <f t="shared" si="371"/>
        <v/>
      </c>
      <c r="AC5824" s="7"/>
      <c r="AD5824" t="s">
        <v>9607</v>
      </c>
      <c r="AE5824">
        <f t="shared" si="369"/>
        <v>0</v>
      </c>
      <c r="AG5824" s="2"/>
      <c r="AI5824" s="7"/>
    </row>
    <row r="5825" spans="1:35" ht="11" customHeight="1" outlineLevel="1" x14ac:dyDescent="0.25">
      <c r="A5825" t="s">
        <v>6182</v>
      </c>
      <c r="C5825" s="2" t="s">
        <v>11983</v>
      </c>
      <c r="D5825" s="2" t="s">
        <v>18004</v>
      </c>
      <c r="E5825" s="7">
        <v>2012</v>
      </c>
      <c r="F5825" s="5" t="s">
        <v>10048</v>
      </c>
      <c r="H5825" s="5" t="s">
        <v>5398</v>
      </c>
      <c r="I5825" s="6" t="s">
        <v>18008</v>
      </c>
      <c r="J5825" s="6" t="s">
        <v>18007</v>
      </c>
      <c r="K5825" s="17">
        <v>7</v>
      </c>
      <c r="L5825" s="17" t="s">
        <v>7730</v>
      </c>
      <c r="M5825" s="9">
        <v>5</v>
      </c>
      <c r="N5825" s="9"/>
      <c r="O5825" s="21"/>
      <c r="Q5825" s="29"/>
      <c r="U5825" s="17"/>
      <c r="V5825" s="2"/>
      <c r="Y5825" t="str">
        <f t="shared" si="370"/>
        <v/>
      </c>
      <c r="AA5825">
        <f t="shared" si="371"/>
        <v>1</v>
      </c>
      <c r="AC5825" s="7"/>
      <c r="AD5825" t="s">
        <v>18008</v>
      </c>
      <c r="AE5825">
        <f t="shared" si="369"/>
        <v>0</v>
      </c>
      <c r="AG5825" s="2"/>
      <c r="AI5825" s="7"/>
    </row>
    <row r="5826" spans="1:35" ht="11" customHeight="1" outlineLevel="1" x14ac:dyDescent="0.25">
      <c r="A5826" t="s">
        <v>6182</v>
      </c>
      <c r="C5826" s="2" t="s">
        <v>11983</v>
      </c>
      <c r="D5826" s="2">
        <v>5945</v>
      </c>
      <c r="E5826" s="7">
        <v>2012</v>
      </c>
      <c r="F5826" s="5" t="s">
        <v>10135</v>
      </c>
      <c r="H5826" s="5" t="s">
        <v>5398</v>
      </c>
      <c r="I5826" s="6" t="s">
        <v>18011</v>
      </c>
      <c r="J5826" s="6" t="s">
        <v>989</v>
      </c>
      <c r="K5826" s="17">
        <v>1</v>
      </c>
      <c r="L5826" s="17" t="s">
        <v>20076</v>
      </c>
      <c r="M5826" s="9"/>
      <c r="N5826" s="9"/>
      <c r="O5826" s="21"/>
      <c r="Q5826" s="29"/>
      <c r="U5826" s="17"/>
      <c r="V5826" s="2"/>
      <c r="Y5826" t="str">
        <f t="shared" si="370"/>
        <v/>
      </c>
      <c r="AA5826" t="str">
        <f t="shared" si="371"/>
        <v/>
      </c>
      <c r="AC5826" s="7"/>
      <c r="AD5826" t="s">
        <v>18011</v>
      </c>
      <c r="AE5826">
        <f t="shared" si="369"/>
        <v>0</v>
      </c>
      <c r="AG5826" s="2"/>
      <c r="AI5826" s="7"/>
    </row>
    <row r="5827" spans="1:35" ht="11" customHeight="1" outlineLevel="1" x14ac:dyDescent="0.25">
      <c r="A5827" t="s">
        <v>6182</v>
      </c>
      <c r="C5827" s="2" t="s">
        <v>11983</v>
      </c>
      <c r="D5827" s="2">
        <v>5946</v>
      </c>
      <c r="E5827" s="7">
        <v>2012</v>
      </c>
      <c r="F5827" s="5" t="s">
        <v>10135</v>
      </c>
      <c r="H5827" s="5" t="s">
        <v>5398</v>
      </c>
      <c r="I5827" s="6" t="s">
        <v>18010</v>
      </c>
      <c r="J5827" s="6" t="s">
        <v>989</v>
      </c>
      <c r="K5827" s="17">
        <v>1</v>
      </c>
      <c r="L5827" s="17" t="s">
        <v>20076</v>
      </c>
      <c r="M5827" s="9"/>
      <c r="N5827" s="9"/>
      <c r="O5827" s="21"/>
      <c r="Q5827" s="29"/>
      <c r="U5827" s="17"/>
      <c r="V5827" s="2"/>
      <c r="Y5827" t="str">
        <f t="shared" si="370"/>
        <v/>
      </c>
      <c r="AA5827" t="str">
        <f t="shared" si="371"/>
        <v/>
      </c>
      <c r="AC5827" s="7"/>
      <c r="AD5827" t="s">
        <v>18010</v>
      </c>
      <c r="AE5827">
        <f t="shared" si="369"/>
        <v>0</v>
      </c>
      <c r="AG5827" s="2"/>
      <c r="AI5827" s="7"/>
    </row>
    <row r="5828" spans="1:35" ht="11" customHeight="1" outlineLevel="1" x14ac:dyDescent="0.25">
      <c r="A5828" t="s">
        <v>6182</v>
      </c>
      <c r="C5828" s="2" t="s">
        <v>11983</v>
      </c>
      <c r="D5828" s="2">
        <v>5947</v>
      </c>
      <c r="E5828" s="7">
        <v>2012</v>
      </c>
      <c r="F5828" s="5" t="s">
        <v>10135</v>
      </c>
      <c r="H5828" s="5" t="s">
        <v>5398</v>
      </c>
      <c r="I5828" s="6" t="s">
        <v>18009</v>
      </c>
      <c r="J5828" s="6" t="s">
        <v>989</v>
      </c>
      <c r="K5828" s="17">
        <v>1</v>
      </c>
      <c r="L5828" s="17" t="s">
        <v>20076</v>
      </c>
      <c r="M5828" s="9"/>
      <c r="N5828" s="9"/>
      <c r="O5828" s="21"/>
      <c r="Q5828" s="29"/>
      <c r="U5828" s="17"/>
      <c r="V5828" s="2"/>
      <c r="Y5828" t="str">
        <f t="shared" si="370"/>
        <v/>
      </c>
      <c r="AA5828" t="str">
        <f t="shared" si="371"/>
        <v/>
      </c>
      <c r="AC5828" s="7"/>
      <c r="AD5828" t="s">
        <v>18009</v>
      </c>
      <c r="AE5828">
        <f t="shared" si="369"/>
        <v>0</v>
      </c>
      <c r="AG5828" s="2"/>
      <c r="AI5828" s="7"/>
    </row>
    <row r="5829" spans="1:35" ht="11" customHeight="1" outlineLevel="1" x14ac:dyDescent="0.25">
      <c r="A5829" t="s">
        <v>6182</v>
      </c>
      <c r="C5829" s="2" t="s">
        <v>11983</v>
      </c>
      <c r="D5829" s="2">
        <v>5948</v>
      </c>
      <c r="E5829" s="7">
        <v>2012</v>
      </c>
      <c r="F5829" s="5" t="s">
        <v>10135</v>
      </c>
      <c r="H5829" s="5" t="s">
        <v>5398</v>
      </c>
      <c r="I5829" s="6" t="s">
        <v>18012</v>
      </c>
      <c r="J5829" s="6" t="s">
        <v>989</v>
      </c>
      <c r="K5829" s="17">
        <v>1</v>
      </c>
      <c r="L5829" s="17" t="s">
        <v>20076</v>
      </c>
      <c r="M5829" s="9"/>
      <c r="N5829" s="9"/>
      <c r="O5829" s="21"/>
      <c r="Q5829" s="29"/>
      <c r="U5829" s="17"/>
      <c r="V5829" s="2"/>
      <c r="Y5829" t="str">
        <f t="shared" si="370"/>
        <v/>
      </c>
      <c r="AA5829" t="str">
        <f t="shared" si="371"/>
        <v/>
      </c>
      <c r="AC5829" s="7"/>
      <c r="AD5829" t="s">
        <v>18012</v>
      </c>
      <c r="AE5829">
        <f t="shared" si="369"/>
        <v>0</v>
      </c>
      <c r="AG5829" s="2"/>
      <c r="AI5829" s="7"/>
    </row>
    <row r="5830" spans="1:35" ht="11" customHeight="1" outlineLevel="1" x14ac:dyDescent="0.25">
      <c r="A5830" t="s">
        <v>6182</v>
      </c>
      <c r="C5830" s="2" t="s">
        <v>11983</v>
      </c>
      <c r="D5830" s="2" t="s">
        <v>10134</v>
      </c>
      <c r="E5830" s="7">
        <v>2012</v>
      </c>
      <c r="F5830" s="5" t="s">
        <v>10136</v>
      </c>
      <c r="H5830" s="5" t="s">
        <v>5398</v>
      </c>
      <c r="I5830" s="6" t="s">
        <v>10099</v>
      </c>
      <c r="J5830" s="6" t="s">
        <v>989</v>
      </c>
      <c r="K5830" s="17">
        <v>1</v>
      </c>
      <c r="L5830" s="17" t="s">
        <v>7730</v>
      </c>
      <c r="M5830" s="9">
        <v>6.5</v>
      </c>
      <c r="N5830" s="9"/>
      <c r="O5830" s="21"/>
      <c r="Q5830" s="29"/>
      <c r="U5830" s="17"/>
      <c r="V5830" s="2"/>
      <c r="Y5830" t="str">
        <f t="shared" si="370"/>
        <v/>
      </c>
      <c r="AA5830">
        <f t="shared" si="371"/>
        <v>1</v>
      </c>
      <c r="AC5830" s="7"/>
      <c r="AD5830" t="s">
        <v>10099</v>
      </c>
      <c r="AE5830">
        <f t="shared" si="369"/>
        <v>0</v>
      </c>
      <c r="AG5830" s="2"/>
      <c r="AI5830" s="7"/>
    </row>
    <row r="5831" spans="1:35" ht="11" customHeight="1" outlineLevel="1" x14ac:dyDescent="0.25">
      <c r="A5831" t="s">
        <v>6182</v>
      </c>
      <c r="C5831" s="2" t="s">
        <v>11983</v>
      </c>
      <c r="D5831" s="2">
        <v>6408</v>
      </c>
      <c r="E5831" s="7">
        <v>2013</v>
      </c>
      <c r="F5831" s="5" t="s">
        <v>10089</v>
      </c>
      <c r="H5831" s="5" t="s">
        <v>5398</v>
      </c>
      <c r="I5831" s="6" t="s">
        <v>9223</v>
      </c>
      <c r="J5831" s="6" t="s">
        <v>7554</v>
      </c>
      <c r="K5831" s="17">
        <v>7</v>
      </c>
      <c r="L5831" s="17" t="s">
        <v>20076</v>
      </c>
      <c r="M5831" s="9"/>
      <c r="N5831" s="9"/>
      <c r="O5831" s="21"/>
      <c r="Q5831" s="29"/>
      <c r="U5831" s="17"/>
      <c r="V5831" s="2"/>
      <c r="Y5831" t="str">
        <f t="shared" si="370"/>
        <v/>
      </c>
      <c r="AA5831" t="str">
        <f t="shared" si="371"/>
        <v/>
      </c>
      <c r="AC5831" s="7"/>
      <c r="AD5831" t="s">
        <v>9223</v>
      </c>
      <c r="AE5831">
        <f t="shared" si="369"/>
        <v>0</v>
      </c>
      <c r="AG5831" s="2"/>
      <c r="AI5831" s="7"/>
    </row>
    <row r="5832" spans="1:35" ht="11" customHeight="1" outlineLevel="1" x14ac:dyDescent="0.25">
      <c r="A5832" t="s">
        <v>6182</v>
      </c>
      <c r="C5832" s="2" t="s">
        <v>11983</v>
      </c>
      <c r="D5832" s="2">
        <v>6409</v>
      </c>
      <c r="E5832" s="7">
        <v>2013</v>
      </c>
      <c r="F5832" s="5" t="s">
        <v>10089</v>
      </c>
      <c r="H5832" s="5" t="s">
        <v>5398</v>
      </c>
      <c r="I5832" s="6" t="s">
        <v>9223</v>
      </c>
      <c r="J5832" s="6" t="s">
        <v>7554</v>
      </c>
      <c r="K5832" s="17">
        <v>7</v>
      </c>
      <c r="L5832" s="17" t="s">
        <v>20076</v>
      </c>
      <c r="M5832" s="9"/>
      <c r="N5832" s="9"/>
      <c r="O5832" s="21"/>
      <c r="Q5832" s="29"/>
      <c r="U5832" s="17"/>
      <c r="V5832" s="2"/>
      <c r="Y5832" t="str">
        <f t="shared" si="370"/>
        <v/>
      </c>
      <c r="AA5832" t="str">
        <f t="shared" si="371"/>
        <v/>
      </c>
      <c r="AC5832" s="7"/>
      <c r="AD5832" t="s">
        <v>9223</v>
      </c>
      <c r="AE5832">
        <f t="shared" si="369"/>
        <v>0</v>
      </c>
      <c r="AG5832" s="2"/>
      <c r="AI5832" s="7"/>
    </row>
    <row r="5833" spans="1:35" ht="11" customHeight="1" outlineLevel="1" x14ac:dyDescent="0.25">
      <c r="A5833" t="s">
        <v>6182</v>
      </c>
      <c r="C5833" s="2" t="s">
        <v>11983</v>
      </c>
      <c r="D5833" s="2">
        <v>6410</v>
      </c>
      <c r="E5833" s="7">
        <v>2013</v>
      </c>
      <c r="F5833" s="5" t="s">
        <v>10089</v>
      </c>
      <c r="H5833" s="5" t="s">
        <v>5398</v>
      </c>
      <c r="I5833" s="6" t="s">
        <v>9223</v>
      </c>
      <c r="J5833" s="6" t="s">
        <v>7554</v>
      </c>
      <c r="K5833" s="17">
        <v>7</v>
      </c>
      <c r="L5833" s="17" t="s">
        <v>20076</v>
      </c>
      <c r="M5833" s="9"/>
      <c r="N5833" s="9"/>
      <c r="O5833" s="21"/>
      <c r="Q5833" s="29"/>
      <c r="U5833" s="17"/>
      <c r="V5833" s="2"/>
      <c r="Y5833" t="str">
        <f t="shared" si="370"/>
        <v/>
      </c>
      <c r="AA5833" t="str">
        <f t="shared" si="371"/>
        <v/>
      </c>
      <c r="AC5833" s="7"/>
      <c r="AD5833" t="s">
        <v>9223</v>
      </c>
      <c r="AE5833">
        <f t="shared" si="369"/>
        <v>0</v>
      </c>
      <c r="AG5833" s="2"/>
      <c r="AI5833" s="7"/>
    </row>
    <row r="5834" spans="1:35" ht="11" customHeight="1" outlineLevel="1" x14ac:dyDescent="0.25">
      <c r="A5834" t="s">
        <v>6182</v>
      </c>
      <c r="C5834" s="2" t="s">
        <v>11983</v>
      </c>
      <c r="D5834" s="2">
        <v>6411</v>
      </c>
      <c r="E5834" s="7">
        <v>2013</v>
      </c>
      <c r="F5834" s="5" t="s">
        <v>10089</v>
      </c>
      <c r="H5834" s="5" t="s">
        <v>5398</v>
      </c>
      <c r="I5834" s="6" t="s">
        <v>9223</v>
      </c>
      <c r="J5834" s="6" t="s">
        <v>7554</v>
      </c>
      <c r="K5834" s="17">
        <v>7</v>
      </c>
      <c r="L5834" s="17" t="s">
        <v>20076</v>
      </c>
      <c r="M5834" s="9"/>
      <c r="N5834" s="9"/>
      <c r="O5834" s="21"/>
      <c r="Q5834" s="29"/>
      <c r="U5834" s="17"/>
      <c r="V5834" s="2"/>
      <c r="Y5834" t="str">
        <f t="shared" si="370"/>
        <v/>
      </c>
      <c r="AA5834" t="str">
        <f t="shared" si="371"/>
        <v/>
      </c>
      <c r="AC5834" s="7"/>
      <c r="AD5834" t="s">
        <v>9223</v>
      </c>
      <c r="AE5834">
        <f t="shared" si="369"/>
        <v>0</v>
      </c>
      <c r="AG5834" s="2"/>
      <c r="AI5834" s="7"/>
    </row>
    <row r="5835" spans="1:35" ht="11" customHeight="1" outlineLevel="1" x14ac:dyDescent="0.25">
      <c r="A5835" t="s">
        <v>6182</v>
      </c>
      <c r="C5835" s="2" t="s">
        <v>11983</v>
      </c>
      <c r="D5835" s="2" t="s">
        <v>10137</v>
      </c>
      <c r="E5835" s="7">
        <v>2013</v>
      </c>
      <c r="F5835" s="5" t="s">
        <v>10133</v>
      </c>
      <c r="H5835" s="5" t="s">
        <v>5398</v>
      </c>
      <c r="I5835" s="6" t="s">
        <v>7554</v>
      </c>
      <c r="J5835" s="6" t="s">
        <v>7554</v>
      </c>
      <c r="K5835" s="17">
        <v>7</v>
      </c>
      <c r="L5835" s="17" t="s">
        <v>7730</v>
      </c>
      <c r="M5835" s="9">
        <v>2.9</v>
      </c>
      <c r="N5835" s="9"/>
      <c r="O5835" s="21"/>
      <c r="Q5835" s="29"/>
      <c r="U5835" s="17"/>
      <c r="V5835" s="2"/>
      <c r="Y5835" t="str">
        <f t="shared" si="370"/>
        <v/>
      </c>
      <c r="AA5835">
        <f t="shared" si="371"/>
        <v>1</v>
      </c>
      <c r="AC5835" s="7"/>
      <c r="AD5835" t="s">
        <v>7554</v>
      </c>
      <c r="AE5835">
        <f t="shared" si="369"/>
        <v>0</v>
      </c>
      <c r="AG5835" s="2"/>
      <c r="AI5835" s="7"/>
    </row>
    <row r="5836" spans="1:35" ht="11" customHeight="1" outlineLevel="1" x14ac:dyDescent="0.25">
      <c r="A5836" t="s">
        <v>6182</v>
      </c>
      <c r="C5836" s="2" t="s">
        <v>11983</v>
      </c>
      <c r="D5836" s="2">
        <v>6412</v>
      </c>
      <c r="E5836" s="7">
        <v>2013</v>
      </c>
      <c r="F5836" s="5" t="s">
        <v>10138</v>
      </c>
      <c r="H5836" s="5" t="s">
        <v>5398</v>
      </c>
      <c r="I5836" s="6" t="s">
        <v>7554</v>
      </c>
      <c r="J5836" s="6" t="s">
        <v>7554</v>
      </c>
      <c r="K5836" s="17">
        <v>7</v>
      </c>
      <c r="L5836" s="17" t="s">
        <v>7730</v>
      </c>
      <c r="M5836" s="9">
        <v>2.9</v>
      </c>
      <c r="N5836" s="9"/>
      <c r="O5836" s="21"/>
      <c r="Q5836" s="29"/>
      <c r="U5836" s="17"/>
      <c r="V5836" s="2"/>
      <c r="Y5836" t="str">
        <f t="shared" si="370"/>
        <v/>
      </c>
      <c r="AA5836">
        <f t="shared" si="371"/>
        <v>1</v>
      </c>
      <c r="AC5836" s="7"/>
      <c r="AD5836" t="s">
        <v>7554</v>
      </c>
      <c r="AE5836">
        <f t="shared" si="369"/>
        <v>0</v>
      </c>
      <c r="AG5836" s="2"/>
      <c r="AI5836" s="7"/>
    </row>
    <row r="5837" spans="1:35" ht="11" customHeight="1" outlineLevel="1" x14ac:dyDescent="0.25">
      <c r="A5837" t="s">
        <v>6182</v>
      </c>
      <c r="C5837" s="2" t="s">
        <v>11983</v>
      </c>
      <c r="D5837" s="2">
        <v>6498</v>
      </c>
      <c r="E5837" s="7">
        <v>2013</v>
      </c>
      <c r="F5837" s="5" t="s">
        <v>10089</v>
      </c>
      <c r="H5837" s="5" t="s">
        <v>5398</v>
      </c>
      <c r="I5837" s="6" t="s">
        <v>10142</v>
      </c>
      <c r="J5837" s="6" t="s">
        <v>989</v>
      </c>
      <c r="K5837" s="17">
        <v>1</v>
      </c>
      <c r="L5837" s="17" t="s">
        <v>20076</v>
      </c>
      <c r="M5837" s="9"/>
      <c r="N5837" s="9"/>
      <c r="O5837" s="21"/>
      <c r="Q5837" s="29"/>
      <c r="U5837" s="17"/>
      <c r="V5837" s="2"/>
      <c r="Y5837" t="str">
        <f t="shared" si="370"/>
        <v/>
      </c>
      <c r="AA5837" t="str">
        <f t="shared" si="371"/>
        <v/>
      </c>
      <c r="AC5837" s="7"/>
      <c r="AD5837" t="s">
        <v>10142</v>
      </c>
      <c r="AE5837">
        <f t="shared" si="369"/>
        <v>0</v>
      </c>
      <c r="AG5837" s="2"/>
      <c r="AI5837" s="7"/>
    </row>
    <row r="5838" spans="1:35" ht="11" customHeight="1" outlineLevel="1" x14ac:dyDescent="0.25">
      <c r="A5838" t="s">
        <v>6182</v>
      </c>
      <c r="C5838" s="2" t="s">
        <v>11983</v>
      </c>
      <c r="D5838" s="2">
        <v>6499</v>
      </c>
      <c r="E5838" s="7">
        <v>2013</v>
      </c>
      <c r="F5838" s="5" t="s">
        <v>10089</v>
      </c>
      <c r="H5838" s="5" t="s">
        <v>5398</v>
      </c>
      <c r="I5838" s="6" t="s">
        <v>10143</v>
      </c>
      <c r="J5838" s="6" t="s">
        <v>989</v>
      </c>
      <c r="K5838" s="17">
        <v>1</v>
      </c>
      <c r="L5838" s="17" t="s">
        <v>20076</v>
      </c>
      <c r="M5838" s="9"/>
      <c r="N5838" s="9"/>
      <c r="O5838" s="21"/>
      <c r="Q5838" s="29"/>
      <c r="T5838">
        <v>1</v>
      </c>
      <c r="U5838" s="17"/>
      <c r="V5838" s="2"/>
      <c r="Y5838" t="str">
        <f t="shared" si="370"/>
        <v/>
      </c>
      <c r="AA5838" t="str">
        <f t="shared" si="371"/>
        <v/>
      </c>
      <c r="AC5838" s="7"/>
      <c r="AD5838" t="s">
        <v>10143</v>
      </c>
      <c r="AE5838">
        <f t="shared" si="369"/>
        <v>0</v>
      </c>
      <c r="AG5838" s="2"/>
      <c r="AI5838" s="7"/>
    </row>
    <row r="5839" spans="1:35" ht="11" customHeight="1" outlineLevel="1" x14ac:dyDescent="0.25">
      <c r="A5839" t="s">
        <v>6182</v>
      </c>
      <c r="C5839" s="2" t="s">
        <v>11983</v>
      </c>
      <c r="D5839" s="2">
        <v>6500</v>
      </c>
      <c r="E5839" s="7">
        <v>2013</v>
      </c>
      <c r="F5839" s="5" t="s">
        <v>10089</v>
      </c>
      <c r="H5839" s="5" t="s">
        <v>5398</v>
      </c>
      <c r="I5839" s="6" t="s">
        <v>10144</v>
      </c>
      <c r="J5839" s="6" t="s">
        <v>989</v>
      </c>
      <c r="K5839" s="17">
        <v>1</v>
      </c>
      <c r="L5839" s="17" t="s">
        <v>20076</v>
      </c>
      <c r="M5839" s="9"/>
      <c r="N5839" s="9"/>
      <c r="O5839" s="21"/>
      <c r="Q5839" s="29"/>
      <c r="U5839" s="17"/>
      <c r="V5839" s="2"/>
      <c r="Y5839" t="str">
        <f t="shared" si="370"/>
        <v/>
      </c>
      <c r="AA5839" t="str">
        <f t="shared" si="371"/>
        <v/>
      </c>
      <c r="AC5839" s="7"/>
      <c r="AD5839" t="s">
        <v>10144</v>
      </c>
      <c r="AE5839">
        <f t="shared" si="369"/>
        <v>0</v>
      </c>
      <c r="AG5839" s="2"/>
      <c r="AI5839" s="7"/>
    </row>
    <row r="5840" spans="1:35" ht="11" customHeight="1" outlineLevel="1" x14ac:dyDescent="0.25">
      <c r="A5840" t="s">
        <v>6182</v>
      </c>
      <c r="C5840" s="2" t="s">
        <v>11983</v>
      </c>
      <c r="D5840" s="2">
        <v>6501</v>
      </c>
      <c r="E5840" s="7">
        <v>2013</v>
      </c>
      <c r="F5840" s="5" t="s">
        <v>10089</v>
      </c>
      <c r="H5840" s="5" t="s">
        <v>5398</v>
      </c>
      <c r="I5840" s="6" t="s">
        <v>10145</v>
      </c>
      <c r="J5840" s="6" t="s">
        <v>989</v>
      </c>
      <c r="K5840" s="17">
        <v>1</v>
      </c>
      <c r="L5840" s="17" t="s">
        <v>20076</v>
      </c>
      <c r="M5840" s="9"/>
      <c r="N5840" s="9"/>
      <c r="O5840" s="21"/>
      <c r="Q5840" s="29"/>
      <c r="U5840" s="17"/>
      <c r="V5840" s="2"/>
      <c r="Y5840" t="str">
        <f t="shared" si="370"/>
        <v/>
      </c>
      <c r="AA5840" t="str">
        <f t="shared" si="371"/>
        <v/>
      </c>
      <c r="AC5840" s="7"/>
      <c r="AD5840" t="s">
        <v>10145</v>
      </c>
      <c r="AE5840">
        <f t="shared" si="369"/>
        <v>0</v>
      </c>
      <c r="AG5840" s="2"/>
      <c r="AI5840" s="7"/>
    </row>
    <row r="5841" spans="1:35" ht="11" customHeight="1" outlineLevel="1" x14ac:dyDescent="0.25">
      <c r="A5841" t="s">
        <v>6182</v>
      </c>
      <c r="C5841" s="2" t="s">
        <v>11983</v>
      </c>
      <c r="D5841" s="2" t="s">
        <v>10139</v>
      </c>
      <c r="E5841" s="7">
        <v>2013</v>
      </c>
      <c r="F5841" s="5" t="s">
        <v>10133</v>
      </c>
      <c r="H5841" s="5" t="s">
        <v>5398</v>
      </c>
      <c r="I5841" s="6" t="s">
        <v>10148</v>
      </c>
      <c r="J5841" s="6" t="s">
        <v>989</v>
      </c>
      <c r="K5841" s="17">
        <v>1</v>
      </c>
      <c r="L5841" s="17" t="s">
        <v>7730</v>
      </c>
      <c r="M5841" s="9">
        <v>9</v>
      </c>
      <c r="N5841" s="9"/>
      <c r="O5841" s="21"/>
      <c r="Q5841" s="29"/>
      <c r="U5841" s="17"/>
      <c r="V5841" s="2"/>
      <c r="Y5841" t="str">
        <f t="shared" si="370"/>
        <v/>
      </c>
      <c r="AA5841">
        <f t="shared" si="371"/>
        <v>1</v>
      </c>
      <c r="AC5841" s="7"/>
      <c r="AD5841" t="s">
        <v>10148</v>
      </c>
      <c r="AE5841">
        <f t="shared" ref="AE5841:AE5904" si="372">COUNTIF(I5841,"*Fuji*")</f>
        <v>0</v>
      </c>
      <c r="AG5841" s="2"/>
      <c r="AI5841" s="7"/>
    </row>
    <row r="5842" spans="1:35" ht="11" customHeight="1" outlineLevel="1" x14ac:dyDescent="0.25">
      <c r="A5842" t="s">
        <v>6182</v>
      </c>
      <c r="C5842" s="2" t="s">
        <v>11983</v>
      </c>
      <c r="D5842" s="2">
        <v>6502</v>
      </c>
      <c r="E5842" s="7">
        <v>2013</v>
      </c>
      <c r="F5842" s="5" t="s">
        <v>10141</v>
      </c>
      <c r="H5842" s="5" t="s">
        <v>5398</v>
      </c>
      <c r="I5842" s="6" t="s">
        <v>10146</v>
      </c>
      <c r="J5842" s="6" t="s">
        <v>989</v>
      </c>
      <c r="K5842" s="17">
        <v>1</v>
      </c>
      <c r="L5842" s="17" t="s">
        <v>20076</v>
      </c>
      <c r="M5842" s="9"/>
      <c r="N5842" s="9"/>
      <c r="O5842" s="21"/>
      <c r="Q5842" s="29"/>
      <c r="U5842" s="17"/>
      <c r="V5842" s="2"/>
      <c r="Y5842" t="str">
        <f t="shared" si="370"/>
        <v/>
      </c>
      <c r="AA5842" t="str">
        <f t="shared" si="371"/>
        <v/>
      </c>
      <c r="AC5842" s="7"/>
      <c r="AD5842" t="s">
        <v>10146</v>
      </c>
      <c r="AE5842">
        <f t="shared" si="372"/>
        <v>0</v>
      </c>
      <c r="AG5842" s="2"/>
      <c r="AI5842" s="7"/>
    </row>
    <row r="5843" spans="1:35" ht="11" customHeight="1" outlineLevel="1" x14ac:dyDescent="0.25">
      <c r="A5843" t="s">
        <v>6182</v>
      </c>
      <c r="C5843" s="2" t="s">
        <v>11983</v>
      </c>
      <c r="D5843" s="2" t="s">
        <v>10140</v>
      </c>
      <c r="E5843" s="7">
        <v>2013</v>
      </c>
      <c r="F5843" s="5" t="s">
        <v>10138</v>
      </c>
      <c r="H5843" s="5" t="s">
        <v>5398</v>
      </c>
      <c r="I5843" s="6" t="s">
        <v>10147</v>
      </c>
      <c r="J5843" s="6" t="s">
        <v>989</v>
      </c>
      <c r="K5843" s="17">
        <v>1</v>
      </c>
      <c r="L5843" s="17" t="s">
        <v>7730</v>
      </c>
      <c r="M5843" s="9">
        <v>9</v>
      </c>
      <c r="N5843" s="9"/>
      <c r="O5843" s="21"/>
      <c r="Q5843" s="29"/>
      <c r="U5843" s="17"/>
      <c r="V5843" s="2"/>
      <c r="Y5843" t="str">
        <f t="shared" si="370"/>
        <v/>
      </c>
      <c r="AA5843">
        <f t="shared" si="371"/>
        <v>1</v>
      </c>
      <c r="AC5843" s="7"/>
      <c r="AD5843" t="s">
        <v>10147</v>
      </c>
      <c r="AE5843">
        <f t="shared" si="372"/>
        <v>0</v>
      </c>
      <c r="AG5843" s="2"/>
      <c r="AI5843" s="7"/>
    </row>
    <row r="5844" spans="1:35" ht="11" customHeight="1" outlineLevel="1" x14ac:dyDescent="0.25">
      <c r="A5844" t="s">
        <v>6182</v>
      </c>
      <c r="C5844" s="2" t="s">
        <v>11983</v>
      </c>
      <c r="D5844" s="2">
        <v>6522</v>
      </c>
      <c r="E5844" s="7">
        <v>2013</v>
      </c>
      <c r="F5844" s="5" t="s">
        <v>20505</v>
      </c>
      <c r="H5844" s="5" t="s">
        <v>5398</v>
      </c>
      <c r="I5844" s="6" t="s">
        <v>6042</v>
      </c>
      <c r="J5844" s="6" t="s">
        <v>14341</v>
      </c>
      <c r="K5844" s="17">
        <v>7</v>
      </c>
      <c r="L5844" s="17" t="s">
        <v>7730</v>
      </c>
      <c r="M5844" s="9">
        <v>2.1</v>
      </c>
      <c r="N5844" s="9"/>
      <c r="O5844" s="21"/>
      <c r="Q5844" s="29"/>
      <c r="U5844" s="17"/>
      <c r="V5844" s="2"/>
      <c r="Y5844" t="str">
        <f t="shared" si="370"/>
        <v/>
      </c>
      <c r="AA5844">
        <f t="shared" si="371"/>
        <v>1</v>
      </c>
      <c r="AC5844" s="7"/>
      <c r="AD5844" t="s">
        <v>6042</v>
      </c>
      <c r="AE5844">
        <f t="shared" si="372"/>
        <v>0</v>
      </c>
      <c r="AG5844" s="2">
        <v>1</v>
      </c>
      <c r="AI5844" s="7"/>
    </row>
    <row r="5845" spans="1:35" ht="11" customHeight="1" outlineLevel="1" x14ac:dyDescent="0.25">
      <c r="A5845" t="s">
        <v>6182</v>
      </c>
      <c r="C5845" s="2" t="s">
        <v>11983</v>
      </c>
      <c r="D5845" s="2">
        <v>6595</v>
      </c>
      <c r="E5845" s="7">
        <v>2013</v>
      </c>
      <c r="F5845" s="5" t="s">
        <v>10150</v>
      </c>
      <c r="H5845" s="5" t="s">
        <v>5398</v>
      </c>
      <c r="I5845" s="6" t="s">
        <v>10010</v>
      </c>
      <c r="J5845" s="6" t="s">
        <v>10149</v>
      </c>
      <c r="K5845" s="17">
        <v>7</v>
      </c>
      <c r="L5845" s="17" t="s">
        <v>20076</v>
      </c>
      <c r="M5845" s="9"/>
      <c r="N5845" s="9"/>
      <c r="O5845" s="21"/>
      <c r="Q5845" s="29"/>
      <c r="U5845" s="17"/>
      <c r="V5845" s="2"/>
      <c r="Y5845" t="str">
        <f t="shared" si="370"/>
        <v/>
      </c>
      <c r="AA5845" t="str">
        <f t="shared" si="371"/>
        <v/>
      </c>
      <c r="AC5845" s="7"/>
      <c r="AD5845" t="s">
        <v>10010</v>
      </c>
      <c r="AE5845">
        <f t="shared" si="372"/>
        <v>0</v>
      </c>
      <c r="AG5845" s="2"/>
      <c r="AI5845" s="7"/>
    </row>
    <row r="5846" spans="1:35" ht="11" customHeight="1" outlineLevel="1" x14ac:dyDescent="0.25">
      <c r="A5846" t="s">
        <v>6182</v>
      </c>
      <c r="C5846" s="2" t="s">
        <v>11983</v>
      </c>
      <c r="D5846" s="2" t="s">
        <v>10151</v>
      </c>
      <c r="E5846" s="7">
        <v>2013</v>
      </c>
      <c r="F5846" s="5" t="s">
        <v>10152</v>
      </c>
      <c r="H5846" s="5" t="s">
        <v>5398</v>
      </c>
      <c r="I5846" s="6" t="s">
        <v>10010</v>
      </c>
      <c r="J5846" s="6" t="s">
        <v>10153</v>
      </c>
      <c r="K5846" s="17">
        <v>7</v>
      </c>
      <c r="L5846" s="17" t="s">
        <v>7730</v>
      </c>
      <c r="M5846" s="9">
        <v>5.6</v>
      </c>
      <c r="N5846" s="9"/>
      <c r="O5846" s="21"/>
      <c r="Q5846" s="29"/>
      <c r="U5846" s="17"/>
      <c r="V5846" s="2"/>
      <c r="Y5846" t="str">
        <f t="shared" si="370"/>
        <v/>
      </c>
      <c r="AA5846">
        <f t="shared" si="371"/>
        <v>1</v>
      </c>
      <c r="AC5846" s="7"/>
      <c r="AD5846" t="s">
        <v>10010</v>
      </c>
      <c r="AE5846">
        <f t="shared" si="372"/>
        <v>0</v>
      </c>
      <c r="AG5846" s="2"/>
      <c r="AI5846" s="7"/>
    </row>
    <row r="5847" spans="1:35" ht="11" customHeight="1" outlineLevel="1" x14ac:dyDescent="0.25">
      <c r="A5847" t="s">
        <v>6182</v>
      </c>
      <c r="C5847" s="2" t="s">
        <v>11983</v>
      </c>
      <c r="D5847" s="2">
        <v>6856</v>
      </c>
      <c r="E5847" s="7">
        <v>2014</v>
      </c>
      <c r="F5847" s="5" t="s">
        <v>10090</v>
      </c>
      <c r="H5847" s="5" t="s">
        <v>5398</v>
      </c>
      <c r="I5847" s="6" t="s">
        <v>9451</v>
      </c>
      <c r="J5847" s="6" t="s">
        <v>9317</v>
      </c>
      <c r="K5847" s="17">
        <v>7</v>
      </c>
      <c r="L5847" s="17" t="s">
        <v>20076</v>
      </c>
      <c r="M5847" s="9"/>
      <c r="N5847" s="9"/>
      <c r="O5847" s="21"/>
      <c r="Q5847" s="29"/>
      <c r="U5847" s="17"/>
      <c r="V5847" s="2"/>
      <c r="Y5847" t="str">
        <f t="shared" ref="Y5847:Y5910" si="373">IF(COUNTIF(F5847,"*fdc*"),1,"")</f>
        <v/>
      </c>
      <c r="AA5847" t="str">
        <f t="shared" ref="AA5847:AA5910" si="374">IF(COUNTIF(F5847,"*s/s*"),1,"")</f>
        <v/>
      </c>
      <c r="AC5847" s="7"/>
      <c r="AD5847" t="s">
        <v>9451</v>
      </c>
      <c r="AE5847">
        <f t="shared" si="372"/>
        <v>0</v>
      </c>
      <c r="AG5847" s="2"/>
      <c r="AI5847" s="7"/>
    </row>
    <row r="5848" spans="1:35" ht="11" customHeight="1" outlineLevel="1" x14ac:dyDescent="0.25">
      <c r="A5848" t="s">
        <v>6182</v>
      </c>
      <c r="C5848" s="2" t="s">
        <v>11983</v>
      </c>
      <c r="D5848" s="2">
        <v>6857</v>
      </c>
      <c r="E5848" s="7">
        <v>2014</v>
      </c>
      <c r="F5848" s="5" t="s">
        <v>10090</v>
      </c>
      <c r="H5848" s="5" t="s">
        <v>5398</v>
      </c>
      <c r="I5848" s="6" t="s">
        <v>10156</v>
      </c>
      <c r="J5848" s="6" t="s">
        <v>9317</v>
      </c>
      <c r="K5848" s="17">
        <v>7</v>
      </c>
      <c r="L5848" s="17" t="s">
        <v>20076</v>
      </c>
      <c r="M5848" s="9"/>
      <c r="N5848" s="9"/>
      <c r="O5848" s="21"/>
      <c r="Q5848" s="29"/>
      <c r="U5848" s="17"/>
      <c r="V5848" s="2"/>
      <c r="Y5848" t="str">
        <f t="shared" si="373"/>
        <v/>
      </c>
      <c r="AA5848" t="str">
        <f t="shared" si="374"/>
        <v/>
      </c>
      <c r="AC5848" s="7"/>
      <c r="AD5848" t="s">
        <v>10156</v>
      </c>
      <c r="AE5848">
        <f t="shared" si="372"/>
        <v>0</v>
      </c>
      <c r="AG5848" s="2"/>
      <c r="AI5848" s="7"/>
    </row>
    <row r="5849" spans="1:35" ht="11" customHeight="1" outlineLevel="1" x14ac:dyDescent="0.25">
      <c r="A5849" t="s">
        <v>6182</v>
      </c>
      <c r="C5849" s="2" t="s">
        <v>11983</v>
      </c>
      <c r="D5849" s="2">
        <v>6858</v>
      </c>
      <c r="E5849" s="7">
        <v>2014</v>
      </c>
      <c r="F5849" s="5" t="s">
        <v>10090</v>
      </c>
      <c r="H5849" s="5" t="s">
        <v>5398</v>
      </c>
      <c r="I5849" s="6" t="s">
        <v>10157</v>
      </c>
      <c r="J5849" s="6" t="s">
        <v>9317</v>
      </c>
      <c r="K5849" s="17">
        <v>7</v>
      </c>
      <c r="L5849" s="17" t="s">
        <v>20076</v>
      </c>
      <c r="M5849" s="9"/>
      <c r="N5849" s="9"/>
      <c r="O5849" s="21"/>
      <c r="Q5849" s="29"/>
      <c r="U5849" s="17"/>
      <c r="V5849" s="2"/>
      <c r="Y5849" t="str">
        <f t="shared" si="373"/>
        <v/>
      </c>
      <c r="AA5849" t="str">
        <f t="shared" si="374"/>
        <v/>
      </c>
      <c r="AC5849" s="7"/>
      <c r="AD5849" t="s">
        <v>10157</v>
      </c>
      <c r="AE5849">
        <f t="shared" si="372"/>
        <v>0</v>
      </c>
      <c r="AG5849" s="2"/>
      <c r="AI5849" s="7"/>
    </row>
    <row r="5850" spans="1:35" ht="11" customHeight="1" outlineLevel="1" x14ac:dyDescent="0.25">
      <c r="A5850" t="s">
        <v>6182</v>
      </c>
      <c r="C5850" s="2" t="s">
        <v>11983</v>
      </c>
      <c r="D5850" s="2">
        <v>6859</v>
      </c>
      <c r="E5850" s="7">
        <v>2014</v>
      </c>
      <c r="F5850" s="5" t="s">
        <v>10090</v>
      </c>
      <c r="H5850" s="5" t="s">
        <v>5398</v>
      </c>
      <c r="I5850" s="6" t="s">
        <v>10158</v>
      </c>
      <c r="J5850" s="6" t="s">
        <v>9317</v>
      </c>
      <c r="K5850" s="17">
        <v>7</v>
      </c>
      <c r="L5850" s="17" t="s">
        <v>20076</v>
      </c>
      <c r="M5850" s="9"/>
      <c r="N5850" s="9"/>
      <c r="O5850" s="21"/>
      <c r="Q5850" s="29"/>
      <c r="U5850" s="17"/>
      <c r="V5850" s="2"/>
      <c r="Y5850" t="str">
        <f t="shared" si="373"/>
        <v/>
      </c>
      <c r="AA5850" t="str">
        <f t="shared" si="374"/>
        <v/>
      </c>
      <c r="AC5850" s="7"/>
      <c r="AD5850" t="s">
        <v>10158</v>
      </c>
      <c r="AE5850">
        <f t="shared" si="372"/>
        <v>0</v>
      </c>
      <c r="AG5850" s="2"/>
      <c r="AI5850" s="7"/>
    </row>
    <row r="5851" spans="1:35" ht="11" customHeight="1" outlineLevel="1" x14ac:dyDescent="0.25">
      <c r="A5851" t="s">
        <v>6182</v>
      </c>
      <c r="C5851" s="2" t="s">
        <v>11983</v>
      </c>
      <c r="D5851" s="2" t="s">
        <v>10154</v>
      </c>
      <c r="E5851" s="7">
        <v>2014</v>
      </c>
      <c r="F5851" s="5" t="s">
        <v>10123</v>
      </c>
      <c r="H5851" s="5" t="s">
        <v>5398</v>
      </c>
      <c r="I5851" s="6" t="s">
        <v>7554</v>
      </c>
      <c r="J5851" s="6" t="s">
        <v>9317</v>
      </c>
      <c r="K5851" s="17">
        <v>7</v>
      </c>
      <c r="L5851" s="17" t="s">
        <v>7730</v>
      </c>
      <c r="M5851" s="9">
        <v>6.4</v>
      </c>
      <c r="N5851" s="9"/>
      <c r="O5851" s="21"/>
      <c r="Q5851" s="29"/>
      <c r="U5851" s="17"/>
      <c r="V5851" s="2"/>
      <c r="Y5851" t="str">
        <f t="shared" si="373"/>
        <v/>
      </c>
      <c r="AA5851">
        <f t="shared" si="374"/>
        <v>1</v>
      </c>
      <c r="AC5851" s="7"/>
      <c r="AD5851" t="s">
        <v>7554</v>
      </c>
      <c r="AE5851">
        <f t="shared" si="372"/>
        <v>0</v>
      </c>
      <c r="AG5851" s="2"/>
      <c r="AI5851" s="7"/>
    </row>
    <row r="5852" spans="1:35" ht="11" customHeight="1" outlineLevel="1" x14ac:dyDescent="0.25">
      <c r="A5852" t="s">
        <v>6182</v>
      </c>
      <c r="C5852" s="2" t="s">
        <v>11983</v>
      </c>
      <c r="D5852" s="2">
        <v>6860</v>
      </c>
      <c r="E5852" s="7">
        <v>2014</v>
      </c>
      <c r="F5852" s="5" t="s">
        <v>10091</v>
      </c>
      <c r="H5852" s="5" t="s">
        <v>5398</v>
      </c>
      <c r="I5852" s="6" t="s">
        <v>9365</v>
      </c>
      <c r="J5852" s="6" t="s">
        <v>9317</v>
      </c>
      <c r="K5852" s="17">
        <v>7</v>
      </c>
      <c r="L5852" s="17" t="s">
        <v>20076</v>
      </c>
      <c r="M5852" s="9"/>
      <c r="N5852" s="9"/>
      <c r="O5852" s="21"/>
      <c r="Q5852" s="29"/>
      <c r="U5852" s="17"/>
      <c r="V5852" s="2"/>
      <c r="Y5852" t="str">
        <f t="shared" si="373"/>
        <v/>
      </c>
      <c r="AA5852" t="str">
        <f t="shared" si="374"/>
        <v/>
      </c>
      <c r="AC5852" s="7"/>
      <c r="AD5852" t="s">
        <v>9365</v>
      </c>
      <c r="AE5852">
        <f t="shared" si="372"/>
        <v>0</v>
      </c>
      <c r="AG5852" s="2"/>
      <c r="AI5852" s="7"/>
    </row>
    <row r="5853" spans="1:35" ht="11" customHeight="1" outlineLevel="1" x14ac:dyDescent="0.25">
      <c r="A5853" t="s">
        <v>6182</v>
      </c>
      <c r="C5853" s="2" t="s">
        <v>11983</v>
      </c>
      <c r="D5853" s="2" t="s">
        <v>10155</v>
      </c>
      <c r="E5853" s="7">
        <v>2014</v>
      </c>
      <c r="F5853" s="5" t="s">
        <v>10092</v>
      </c>
      <c r="H5853" s="5" t="s">
        <v>5398</v>
      </c>
      <c r="I5853" s="6" t="s">
        <v>9365</v>
      </c>
      <c r="J5853" s="6" t="s">
        <v>9317</v>
      </c>
      <c r="K5853" s="17">
        <v>7</v>
      </c>
      <c r="L5853" s="17" t="s">
        <v>7730</v>
      </c>
      <c r="M5853" s="9">
        <v>6</v>
      </c>
      <c r="N5853" s="9"/>
      <c r="O5853" s="21"/>
      <c r="Q5853" s="29"/>
      <c r="U5853" s="17"/>
      <c r="V5853" s="2"/>
      <c r="Y5853" t="str">
        <f t="shared" si="373"/>
        <v/>
      </c>
      <c r="AA5853">
        <f t="shared" si="374"/>
        <v>1</v>
      </c>
      <c r="AC5853" s="7"/>
      <c r="AD5853" t="s">
        <v>9365</v>
      </c>
      <c r="AE5853">
        <f t="shared" si="372"/>
        <v>0</v>
      </c>
      <c r="AG5853" s="2"/>
      <c r="AI5853" s="7"/>
    </row>
    <row r="5854" spans="1:35" ht="11" customHeight="1" outlineLevel="1" x14ac:dyDescent="0.25">
      <c r="A5854" t="s">
        <v>6182</v>
      </c>
      <c r="C5854" s="2" t="s">
        <v>11983</v>
      </c>
      <c r="D5854" s="2">
        <v>6960</v>
      </c>
      <c r="E5854" s="7">
        <v>2014</v>
      </c>
      <c r="F5854" s="5" t="s">
        <v>10090</v>
      </c>
      <c r="H5854" s="5" t="s">
        <v>5398</v>
      </c>
      <c r="I5854" s="6" t="s">
        <v>9223</v>
      </c>
      <c r="J5854" s="6" t="s">
        <v>7554</v>
      </c>
      <c r="K5854" s="17">
        <v>7</v>
      </c>
      <c r="L5854" s="17" t="s">
        <v>20076</v>
      </c>
      <c r="M5854" s="9"/>
      <c r="N5854" s="9"/>
      <c r="O5854" s="21"/>
      <c r="Q5854" s="29"/>
      <c r="U5854" s="17"/>
      <c r="V5854" s="2"/>
      <c r="Y5854" t="str">
        <f t="shared" si="373"/>
        <v/>
      </c>
      <c r="AA5854" t="str">
        <f t="shared" si="374"/>
        <v/>
      </c>
      <c r="AC5854" s="7"/>
      <c r="AD5854" t="s">
        <v>9223</v>
      </c>
      <c r="AE5854">
        <f t="shared" si="372"/>
        <v>0</v>
      </c>
      <c r="AG5854" s="2"/>
      <c r="AI5854" s="7"/>
    </row>
    <row r="5855" spans="1:35" ht="11" customHeight="1" outlineLevel="1" x14ac:dyDescent="0.25">
      <c r="A5855" t="s">
        <v>6182</v>
      </c>
      <c r="C5855" s="2" t="s">
        <v>11983</v>
      </c>
      <c r="D5855" s="2">
        <v>6961</v>
      </c>
      <c r="E5855" s="7">
        <v>2014</v>
      </c>
      <c r="F5855" s="5" t="s">
        <v>10090</v>
      </c>
      <c r="H5855" s="5" t="s">
        <v>5398</v>
      </c>
      <c r="I5855" s="6" t="s">
        <v>9223</v>
      </c>
      <c r="J5855" s="6" t="s">
        <v>7554</v>
      </c>
      <c r="K5855" s="17">
        <v>7</v>
      </c>
      <c r="L5855" s="17" t="s">
        <v>20076</v>
      </c>
      <c r="M5855" s="9"/>
      <c r="N5855" s="9"/>
      <c r="O5855" s="21"/>
      <c r="Q5855" s="29"/>
      <c r="U5855" s="17"/>
      <c r="V5855" s="2"/>
      <c r="Y5855" t="str">
        <f t="shared" si="373"/>
        <v/>
      </c>
      <c r="AA5855" t="str">
        <f t="shared" si="374"/>
        <v/>
      </c>
      <c r="AC5855" s="7"/>
      <c r="AD5855" t="s">
        <v>9223</v>
      </c>
      <c r="AE5855">
        <f t="shared" si="372"/>
        <v>0</v>
      </c>
      <c r="AG5855" s="2"/>
      <c r="AI5855" s="7"/>
    </row>
    <row r="5856" spans="1:35" ht="11" customHeight="1" outlineLevel="1" x14ac:dyDescent="0.25">
      <c r="A5856" t="s">
        <v>6182</v>
      </c>
      <c r="C5856" s="2" t="s">
        <v>11983</v>
      </c>
      <c r="D5856" s="2">
        <v>6962</v>
      </c>
      <c r="E5856" s="7">
        <v>2014</v>
      </c>
      <c r="F5856" s="5" t="s">
        <v>10090</v>
      </c>
      <c r="H5856" s="5" t="s">
        <v>5398</v>
      </c>
      <c r="I5856" s="6" t="s">
        <v>9223</v>
      </c>
      <c r="J5856" s="6" t="s">
        <v>7554</v>
      </c>
      <c r="K5856" s="17">
        <v>7</v>
      </c>
      <c r="L5856" s="17" t="s">
        <v>20076</v>
      </c>
      <c r="M5856" s="9"/>
      <c r="N5856" s="9"/>
      <c r="O5856" s="21"/>
      <c r="Q5856" s="29"/>
      <c r="U5856" s="17"/>
      <c r="V5856" s="2"/>
      <c r="Y5856" t="str">
        <f t="shared" si="373"/>
        <v/>
      </c>
      <c r="AA5856" t="str">
        <f t="shared" si="374"/>
        <v/>
      </c>
      <c r="AC5856" s="7"/>
      <c r="AD5856" t="s">
        <v>9223</v>
      </c>
      <c r="AE5856">
        <f t="shared" si="372"/>
        <v>0</v>
      </c>
      <c r="AG5856" s="2"/>
      <c r="AI5856" s="7"/>
    </row>
    <row r="5857" spans="1:35" ht="11" customHeight="1" outlineLevel="1" x14ac:dyDescent="0.25">
      <c r="A5857" t="s">
        <v>6182</v>
      </c>
      <c r="C5857" s="2" t="s">
        <v>11983</v>
      </c>
      <c r="D5857" s="2">
        <v>6963</v>
      </c>
      <c r="E5857" s="7">
        <v>2014</v>
      </c>
      <c r="F5857" s="5" t="s">
        <v>10090</v>
      </c>
      <c r="H5857" s="5" t="s">
        <v>5398</v>
      </c>
      <c r="I5857" s="6" t="s">
        <v>9223</v>
      </c>
      <c r="J5857" s="6" t="s">
        <v>7554</v>
      </c>
      <c r="K5857" s="17">
        <v>7</v>
      </c>
      <c r="L5857" s="17" t="s">
        <v>20076</v>
      </c>
      <c r="M5857" s="9"/>
      <c r="N5857" s="9"/>
      <c r="O5857" s="21"/>
      <c r="Q5857" s="29"/>
      <c r="U5857" s="17"/>
      <c r="V5857" s="2"/>
      <c r="Y5857" t="str">
        <f t="shared" si="373"/>
        <v/>
      </c>
      <c r="AA5857" t="str">
        <f t="shared" si="374"/>
        <v/>
      </c>
      <c r="AC5857" s="7"/>
      <c r="AD5857" t="s">
        <v>9223</v>
      </c>
      <c r="AE5857">
        <f t="shared" si="372"/>
        <v>0</v>
      </c>
      <c r="AG5857" s="2"/>
      <c r="AI5857" s="7"/>
    </row>
    <row r="5858" spans="1:35" ht="11" customHeight="1" outlineLevel="1" x14ac:dyDescent="0.25">
      <c r="A5858" t="s">
        <v>6182</v>
      </c>
      <c r="C5858" s="2" t="s">
        <v>11983</v>
      </c>
      <c r="D5858" s="2" t="s">
        <v>10159</v>
      </c>
      <c r="E5858" s="7">
        <v>2014</v>
      </c>
      <c r="F5858" s="5" t="s">
        <v>10123</v>
      </c>
      <c r="H5858" s="5" t="s">
        <v>5398</v>
      </c>
      <c r="I5858" s="6" t="s">
        <v>7554</v>
      </c>
      <c r="J5858" s="6" t="s">
        <v>7554</v>
      </c>
      <c r="K5858" s="17">
        <v>7</v>
      </c>
      <c r="L5858" s="17" t="s">
        <v>7730</v>
      </c>
      <c r="M5858" s="9">
        <v>3</v>
      </c>
      <c r="N5858" s="9"/>
      <c r="O5858" s="21"/>
      <c r="Q5858" s="29"/>
      <c r="U5858" s="17"/>
      <c r="V5858" s="2"/>
      <c r="Y5858" t="str">
        <f t="shared" si="373"/>
        <v/>
      </c>
      <c r="AA5858">
        <f t="shared" si="374"/>
        <v>1</v>
      </c>
      <c r="AC5858" s="7"/>
      <c r="AD5858" t="s">
        <v>7554</v>
      </c>
      <c r="AE5858">
        <f t="shared" si="372"/>
        <v>0</v>
      </c>
      <c r="AG5858" s="2"/>
      <c r="AI5858" s="7"/>
    </row>
    <row r="5859" spans="1:35" ht="11" customHeight="1" outlineLevel="1" x14ac:dyDescent="0.25">
      <c r="A5859" t="s">
        <v>6182</v>
      </c>
      <c r="C5859" s="2" t="s">
        <v>11983</v>
      </c>
      <c r="D5859" s="2">
        <v>6964</v>
      </c>
      <c r="E5859" s="7">
        <v>2014</v>
      </c>
      <c r="F5859" s="5" t="s">
        <v>10049</v>
      </c>
      <c r="H5859" s="5" t="s">
        <v>5398</v>
      </c>
      <c r="I5859" s="6" t="s">
        <v>9223</v>
      </c>
      <c r="J5859" s="6" t="s">
        <v>7554</v>
      </c>
      <c r="K5859" s="17">
        <v>7</v>
      </c>
      <c r="L5859" s="17" t="s">
        <v>20076</v>
      </c>
      <c r="M5859" s="9"/>
      <c r="N5859" s="9"/>
      <c r="O5859" s="21"/>
      <c r="Q5859" s="29"/>
      <c r="U5859" s="17"/>
      <c r="V5859" s="2"/>
      <c r="Y5859" t="str">
        <f t="shared" si="373"/>
        <v/>
      </c>
      <c r="AA5859" t="str">
        <f t="shared" si="374"/>
        <v/>
      </c>
      <c r="AC5859" s="7"/>
      <c r="AD5859" t="s">
        <v>9223</v>
      </c>
      <c r="AE5859">
        <f t="shared" si="372"/>
        <v>0</v>
      </c>
      <c r="AG5859" s="2"/>
      <c r="AI5859" s="7"/>
    </row>
    <row r="5860" spans="1:35" ht="11" customHeight="1" outlineLevel="1" x14ac:dyDescent="0.25">
      <c r="A5860" t="s">
        <v>6182</v>
      </c>
      <c r="C5860" s="2" t="s">
        <v>11983</v>
      </c>
      <c r="D5860" s="2" t="s">
        <v>10160</v>
      </c>
      <c r="E5860" s="7">
        <v>2014</v>
      </c>
      <c r="F5860" s="5" t="s">
        <v>10053</v>
      </c>
      <c r="H5860" s="5" t="s">
        <v>5398</v>
      </c>
      <c r="I5860" s="6" t="s">
        <v>7554</v>
      </c>
      <c r="J5860" s="6" t="s">
        <v>7554</v>
      </c>
      <c r="K5860" s="17">
        <v>7</v>
      </c>
      <c r="L5860" s="17" t="s">
        <v>7730</v>
      </c>
      <c r="M5860" s="9">
        <v>3</v>
      </c>
      <c r="N5860" s="9"/>
      <c r="O5860" s="21"/>
      <c r="Q5860" s="29"/>
      <c r="U5860" s="17"/>
      <c r="V5860" s="2"/>
      <c r="Y5860" t="str">
        <f t="shared" si="373"/>
        <v/>
      </c>
      <c r="AA5860">
        <f t="shared" si="374"/>
        <v>1</v>
      </c>
      <c r="AC5860" s="7"/>
      <c r="AD5860" t="s">
        <v>7554</v>
      </c>
      <c r="AE5860">
        <f t="shared" si="372"/>
        <v>0</v>
      </c>
      <c r="AG5860" s="2"/>
      <c r="AI5860" s="7"/>
    </row>
    <row r="5861" spans="1:35" ht="11" customHeight="1" outlineLevel="1" x14ac:dyDescent="0.25">
      <c r="A5861" t="s">
        <v>6182</v>
      </c>
      <c r="C5861" s="2" t="s">
        <v>11983</v>
      </c>
      <c r="D5861" s="2">
        <v>7287</v>
      </c>
      <c r="E5861" s="7">
        <v>2015</v>
      </c>
      <c r="F5861" s="5" t="s">
        <v>10090</v>
      </c>
      <c r="H5861" s="5" t="s">
        <v>5398</v>
      </c>
      <c r="I5861" s="6" t="s">
        <v>9223</v>
      </c>
      <c r="J5861" s="6" t="s">
        <v>7554</v>
      </c>
      <c r="K5861" s="17">
        <v>7</v>
      </c>
      <c r="L5861" s="17" t="s">
        <v>20076</v>
      </c>
      <c r="M5861" s="9"/>
      <c r="N5861" s="9"/>
      <c r="O5861" s="21"/>
      <c r="Q5861" s="29"/>
      <c r="U5861" s="17"/>
      <c r="V5861" s="2"/>
      <c r="Y5861" t="str">
        <f t="shared" si="373"/>
        <v/>
      </c>
      <c r="AA5861" t="str">
        <f t="shared" si="374"/>
        <v/>
      </c>
      <c r="AC5861" s="7"/>
      <c r="AD5861" t="s">
        <v>9223</v>
      </c>
      <c r="AE5861">
        <f t="shared" si="372"/>
        <v>0</v>
      </c>
      <c r="AG5861" s="2"/>
      <c r="AI5861" s="7"/>
    </row>
    <row r="5862" spans="1:35" ht="11" customHeight="1" outlineLevel="1" x14ac:dyDescent="0.25">
      <c r="A5862" t="s">
        <v>6182</v>
      </c>
      <c r="C5862" s="2" t="s">
        <v>11983</v>
      </c>
      <c r="D5862" s="2">
        <v>7288</v>
      </c>
      <c r="E5862" s="7">
        <v>2015</v>
      </c>
      <c r="F5862" s="5" t="s">
        <v>10090</v>
      </c>
      <c r="H5862" s="5" t="s">
        <v>5398</v>
      </c>
      <c r="I5862" s="6" t="s">
        <v>9223</v>
      </c>
      <c r="J5862" s="6" t="s">
        <v>7554</v>
      </c>
      <c r="K5862" s="17">
        <v>7</v>
      </c>
      <c r="L5862" s="17" t="s">
        <v>20076</v>
      </c>
      <c r="M5862" s="9"/>
      <c r="N5862" s="9"/>
      <c r="O5862" s="21"/>
      <c r="Q5862" s="29"/>
      <c r="U5862" s="17"/>
      <c r="V5862" s="2"/>
      <c r="Y5862" t="str">
        <f t="shared" si="373"/>
        <v/>
      </c>
      <c r="AA5862" t="str">
        <f t="shared" si="374"/>
        <v/>
      </c>
      <c r="AC5862" s="7"/>
      <c r="AD5862" t="s">
        <v>9223</v>
      </c>
      <c r="AE5862">
        <f t="shared" si="372"/>
        <v>0</v>
      </c>
      <c r="AG5862" s="2"/>
      <c r="AI5862" s="7"/>
    </row>
    <row r="5863" spans="1:35" ht="11" customHeight="1" outlineLevel="1" x14ac:dyDescent="0.25">
      <c r="A5863" t="s">
        <v>6182</v>
      </c>
      <c r="C5863" s="2" t="s">
        <v>11983</v>
      </c>
      <c r="D5863" s="2">
        <v>7289</v>
      </c>
      <c r="E5863" s="7">
        <v>2015</v>
      </c>
      <c r="F5863" s="5" t="s">
        <v>10090</v>
      </c>
      <c r="H5863" s="5" t="s">
        <v>5398</v>
      </c>
      <c r="I5863" s="6" t="s">
        <v>9223</v>
      </c>
      <c r="J5863" s="6" t="s">
        <v>7554</v>
      </c>
      <c r="K5863" s="17">
        <v>7</v>
      </c>
      <c r="L5863" s="17" t="s">
        <v>20076</v>
      </c>
      <c r="M5863" s="9"/>
      <c r="N5863" s="9"/>
      <c r="O5863" s="21"/>
      <c r="Q5863" s="29"/>
      <c r="U5863" s="17"/>
      <c r="V5863" s="2"/>
      <c r="Y5863" t="str">
        <f t="shared" si="373"/>
        <v/>
      </c>
      <c r="AA5863" t="str">
        <f t="shared" si="374"/>
        <v/>
      </c>
      <c r="AC5863" s="7"/>
      <c r="AD5863" t="s">
        <v>9223</v>
      </c>
      <c r="AE5863">
        <f t="shared" si="372"/>
        <v>0</v>
      </c>
      <c r="AG5863" s="2"/>
      <c r="AI5863" s="7"/>
    </row>
    <row r="5864" spans="1:35" ht="11" customHeight="1" outlineLevel="1" x14ac:dyDescent="0.25">
      <c r="A5864" t="s">
        <v>6182</v>
      </c>
      <c r="C5864" s="2" t="s">
        <v>11983</v>
      </c>
      <c r="D5864" s="2">
        <v>7290</v>
      </c>
      <c r="E5864" s="7">
        <v>2015</v>
      </c>
      <c r="F5864" s="5" t="s">
        <v>10090</v>
      </c>
      <c r="H5864" s="5" t="s">
        <v>5398</v>
      </c>
      <c r="I5864" s="6" t="s">
        <v>9223</v>
      </c>
      <c r="J5864" s="6" t="s">
        <v>7554</v>
      </c>
      <c r="K5864" s="17">
        <v>7</v>
      </c>
      <c r="L5864" s="17" t="s">
        <v>20076</v>
      </c>
      <c r="M5864" s="9"/>
      <c r="N5864" s="9"/>
      <c r="O5864" s="21"/>
      <c r="Q5864" s="29"/>
      <c r="U5864" s="17"/>
      <c r="V5864" s="2"/>
      <c r="Y5864" t="str">
        <f t="shared" si="373"/>
        <v/>
      </c>
      <c r="AA5864" t="str">
        <f t="shared" si="374"/>
        <v/>
      </c>
      <c r="AC5864" s="7"/>
      <c r="AD5864" t="s">
        <v>9223</v>
      </c>
      <c r="AE5864">
        <f t="shared" si="372"/>
        <v>0</v>
      </c>
      <c r="AG5864" s="2"/>
      <c r="AI5864" s="7"/>
    </row>
    <row r="5865" spans="1:35" ht="11" customHeight="1" outlineLevel="1" x14ac:dyDescent="0.25">
      <c r="A5865" t="s">
        <v>6182</v>
      </c>
      <c r="C5865" s="2" t="s">
        <v>11983</v>
      </c>
      <c r="D5865" s="2" t="s">
        <v>10161</v>
      </c>
      <c r="E5865" s="7">
        <v>2015</v>
      </c>
      <c r="F5865" s="5" t="s">
        <v>10123</v>
      </c>
      <c r="H5865" s="5" t="s">
        <v>5398</v>
      </c>
      <c r="I5865" s="6" t="s">
        <v>7554</v>
      </c>
      <c r="J5865" s="6" t="s">
        <v>7554</v>
      </c>
      <c r="K5865" s="17">
        <v>7</v>
      </c>
      <c r="L5865" s="17" t="s">
        <v>7730</v>
      </c>
      <c r="M5865" s="9">
        <v>3</v>
      </c>
      <c r="N5865" s="9"/>
      <c r="O5865" s="21"/>
      <c r="Q5865" s="29"/>
      <c r="U5865" s="17"/>
      <c r="V5865" s="2"/>
      <c r="Y5865" t="str">
        <f t="shared" si="373"/>
        <v/>
      </c>
      <c r="AA5865">
        <f t="shared" si="374"/>
        <v>1</v>
      </c>
      <c r="AC5865" s="7"/>
      <c r="AD5865" t="s">
        <v>7554</v>
      </c>
      <c r="AE5865">
        <f t="shared" si="372"/>
        <v>0</v>
      </c>
      <c r="AG5865" s="2"/>
      <c r="AI5865" s="7"/>
    </row>
    <row r="5866" spans="1:35" ht="11" customHeight="1" outlineLevel="1" x14ac:dyDescent="0.25">
      <c r="A5866" t="s">
        <v>6182</v>
      </c>
      <c r="C5866" s="2" t="s">
        <v>11983</v>
      </c>
      <c r="D5866" s="2">
        <v>7348</v>
      </c>
      <c r="E5866" s="7">
        <v>2015</v>
      </c>
      <c r="F5866" s="5" t="s">
        <v>10090</v>
      </c>
      <c r="H5866" s="5" t="s">
        <v>5398</v>
      </c>
      <c r="I5866" s="39" t="s">
        <v>19951</v>
      </c>
      <c r="J5866" s="39" t="s">
        <v>8534</v>
      </c>
      <c r="K5866" s="17">
        <v>7</v>
      </c>
      <c r="L5866" s="17" t="s">
        <v>20076</v>
      </c>
      <c r="M5866" s="9"/>
      <c r="N5866" s="9"/>
      <c r="O5866" s="21"/>
      <c r="Q5866" s="29"/>
      <c r="U5866" s="17"/>
      <c r="V5866" s="2"/>
      <c r="Y5866" t="str">
        <f t="shared" si="373"/>
        <v/>
      </c>
      <c r="AA5866" t="str">
        <f t="shared" si="374"/>
        <v/>
      </c>
      <c r="AC5866" s="7"/>
      <c r="AD5866" s="1" t="s">
        <v>19951</v>
      </c>
      <c r="AE5866">
        <f t="shared" si="372"/>
        <v>0</v>
      </c>
      <c r="AG5866" s="2">
        <v>1</v>
      </c>
      <c r="AI5866" s="7"/>
    </row>
    <row r="5867" spans="1:35" ht="11" customHeight="1" outlineLevel="1" x14ac:dyDescent="0.25">
      <c r="A5867" t="s">
        <v>6182</v>
      </c>
      <c r="C5867" s="2" t="s">
        <v>11983</v>
      </c>
      <c r="D5867" s="2">
        <v>7349</v>
      </c>
      <c r="E5867" s="7">
        <v>2015</v>
      </c>
      <c r="F5867" s="5" t="s">
        <v>10090</v>
      </c>
      <c r="H5867" s="5" t="s">
        <v>5398</v>
      </c>
      <c r="I5867" s="39" t="s">
        <v>19951</v>
      </c>
      <c r="J5867" s="6" t="s">
        <v>8534</v>
      </c>
      <c r="K5867" s="17">
        <v>7</v>
      </c>
      <c r="L5867" s="17" t="s">
        <v>20076</v>
      </c>
      <c r="M5867" s="9"/>
      <c r="N5867" s="9"/>
      <c r="O5867" s="21"/>
      <c r="Q5867" s="29"/>
      <c r="U5867" s="17"/>
      <c r="V5867" s="2"/>
      <c r="Y5867" t="str">
        <f t="shared" si="373"/>
        <v/>
      </c>
      <c r="AA5867" t="str">
        <f t="shared" si="374"/>
        <v/>
      </c>
      <c r="AC5867" s="7"/>
      <c r="AD5867" s="1" t="s">
        <v>19951</v>
      </c>
      <c r="AE5867">
        <f t="shared" si="372"/>
        <v>0</v>
      </c>
      <c r="AG5867" s="2">
        <v>1</v>
      </c>
      <c r="AI5867" s="7"/>
    </row>
    <row r="5868" spans="1:35" ht="11" customHeight="1" outlineLevel="1" x14ac:dyDescent="0.25">
      <c r="A5868" t="s">
        <v>6182</v>
      </c>
      <c r="C5868" s="2" t="s">
        <v>11983</v>
      </c>
      <c r="D5868" s="2">
        <v>7350</v>
      </c>
      <c r="E5868" s="7">
        <v>2015</v>
      </c>
      <c r="F5868" s="5" t="s">
        <v>10090</v>
      </c>
      <c r="H5868" s="5" t="s">
        <v>5398</v>
      </c>
      <c r="I5868" s="39" t="s">
        <v>19951</v>
      </c>
      <c r="J5868" s="6" t="s">
        <v>8534</v>
      </c>
      <c r="K5868" s="17">
        <v>7</v>
      </c>
      <c r="L5868" s="17" t="s">
        <v>20076</v>
      </c>
      <c r="M5868" s="9"/>
      <c r="N5868" s="9"/>
      <c r="O5868" s="21"/>
      <c r="Q5868" s="29"/>
      <c r="U5868" s="17"/>
      <c r="V5868" s="2"/>
      <c r="Y5868" t="str">
        <f t="shared" si="373"/>
        <v/>
      </c>
      <c r="AA5868" t="str">
        <f t="shared" si="374"/>
        <v/>
      </c>
      <c r="AC5868" s="7"/>
      <c r="AD5868" s="1" t="s">
        <v>19951</v>
      </c>
      <c r="AE5868">
        <f t="shared" si="372"/>
        <v>0</v>
      </c>
      <c r="AG5868" s="2">
        <v>1</v>
      </c>
      <c r="AI5868" s="7"/>
    </row>
    <row r="5869" spans="1:35" ht="11" customHeight="1" outlineLevel="1" x14ac:dyDescent="0.25">
      <c r="A5869" t="s">
        <v>6182</v>
      </c>
      <c r="C5869" s="2" t="s">
        <v>11983</v>
      </c>
      <c r="D5869" s="2">
        <v>7351</v>
      </c>
      <c r="E5869" s="7">
        <v>2015</v>
      </c>
      <c r="F5869" s="5" t="s">
        <v>10090</v>
      </c>
      <c r="H5869" s="5" t="s">
        <v>5398</v>
      </c>
      <c r="I5869" s="39" t="s">
        <v>19951</v>
      </c>
      <c r="J5869" s="6" t="s">
        <v>8534</v>
      </c>
      <c r="K5869" s="17">
        <v>7</v>
      </c>
      <c r="L5869" s="17" t="s">
        <v>20076</v>
      </c>
      <c r="M5869" s="9"/>
      <c r="N5869" s="9"/>
      <c r="O5869" s="21"/>
      <c r="Q5869" s="29"/>
      <c r="U5869" s="17"/>
      <c r="V5869" s="2"/>
      <c r="Y5869" t="str">
        <f t="shared" si="373"/>
        <v/>
      </c>
      <c r="AA5869" t="str">
        <f t="shared" si="374"/>
        <v/>
      </c>
      <c r="AC5869" s="7"/>
      <c r="AD5869" s="1" t="s">
        <v>19951</v>
      </c>
      <c r="AE5869">
        <f t="shared" si="372"/>
        <v>0</v>
      </c>
      <c r="AG5869" s="2">
        <v>1</v>
      </c>
      <c r="AI5869" s="7"/>
    </row>
    <row r="5870" spans="1:35" ht="11" customHeight="1" outlineLevel="1" x14ac:dyDescent="0.25">
      <c r="A5870" t="s">
        <v>6182</v>
      </c>
      <c r="C5870" s="2" t="s">
        <v>11983</v>
      </c>
      <c r="D5870" s="2" t="s">
        <v>20509</v>
      </c>
      <c r="E5870" s="7">
        <v>2015</v>
      </c>
      <c r="F5870" s="5" t="s">
        <v>10123</v>
      </c>
      <c r="H5870" s="5" t="s">
        <v>5398</v>
      </c>
      <c r="I5870" s="6" t="s">
        <v>6042</v>
      </c>
      <c r="J5870" s="6" t="s">
        <v>8534</v>
      </c>
      <c r="K5870" s="17">
        <v>7</v>
      </c>
      <c r="L5870" s="17" t="s">
        <v>7730</v>
      </c>
      <c r="M5870" s="9">
        <v>3</v>
      </c>
      <c r="N5870" s="9"/>
      <c r="O5870" s="21"/>
      <c r="Q5870" s="29"/>
      <c r="U5870" s="17"/>
      <c r="V5870" s="2"/>
      <c r="Y5870" t="str">
        <f t="shared" si="373"/>
        <v/>
      </c>
      <c r="AA5870">
        <f t="shared" si="374"/>
        <v>1</v>
      </c>
      <c r="AC5870" s="7"/>
      <c r="AD5870" t="s">
        <v>6042</v>
      </c>
      <c r="AE5870">
        <f t="shared" si="372"/>
        <v>0</v>
      </c>
      <c r="AG5870" s="2">
        <v>1</v>
      </c>
      <c r="AI5870" s="7"/>
    </row>
    <row r="5871" spans="1:35" ht="11" customHeight="1" outlineLevel="1" x14ac:dyDescent="0.25">
      <c r="A5871" t="s">
        <v>6182</v>
      </c>
      <c r="C5871" s="2" t="s">
        <v>11983</v>
      </c>
      <c r="D5871" s="2">
        <v>7352</v>
      </c>
      <c r="E5871" s="7">
        <v>2015</v>
      </c>
      <c r="F5871" s="5" t="s">
        <v>20510</v>
      </c>
      <c r="H5871" s="5" t="s">
        <v>5398</v>
      </c>
      <c r="I5871" s="6" t="s">
        <v>6042</v>
      </c>
      <c r="J5871" s="6" t="s">
        <v>8534</v>
      </c>
      <c r="K5871" s="17">
        <v>7</v>
      </c>
      <c r="L5871" s="17" t="s">
        <v>7730</v>
      </c>
      <c r="M5871" s="9">
        <v>3</v>
      </c>
      <c r="N5871" s="9"/>
      <c r="O5871" s="21"/>
      <c r="Q5871" s="29"/>
      <c r="U5871" s="17"/>
      <c r="V5871" s="2"/>
      <c r="Y5871" t="str">
        <f t="shared" si="373"/>
        <v/>
      </c>
      <c r="AA5871">
        <f t="shared" si="374"/>
        <v>1</v>
      </c>
      <c r="AC5871" s="7"/>
      <c r="AD5871" t="s">
        <v>6042</v>
      </c>
      <c r="AE5871">
        <f t="shared" si="372"/>
        <v>0</v>
      </c>
      <c r="AG5871" s="2">
        <v>1</v>
      </c>
      <c r="AI5871" s="7"/>
    </row>
    <row r="5872" spans="1:35" ht="11" customHeight="1" outlineLevel="1" x14ac:dyDescent="0.25">
      <c r="A5872" t="s">
        <v>6182</v>
      </c>
      <c r="C5872" s="2" t="s">
        <v>11983</v>
      </c>
      <c r="D5872" s="2">
        <v>7424</v>
      </c>
      <c r="E5872" s="7">
        <v>2015</v>
      </c>
      <c r="F5872" s="5" t="s">
        <v>10164</v>
      </c>
      <c r="H5872" s="5" t="s">
        <v>5398</v>
      </c>
      <c r="I5872" s="6" t="s">
        <v>10166</v>
      </c>
      <c r="J5872" s="6" t="s">
        <v>9382</v>
      </c>
      <c r="K5872" s="17">
        <v>1</v>
      </c>
      <c r="L5872" s="17" t="s">
        <v>20076</v>
      </c>
      <c r="M5872" s="9"/>
      <c r="N5872" s="9"/>
      <c r="O5872" s="21"/>
      <c r="Q5872" s="29"/>
      <c r="S5872">
        <v>1</v>
      </c>
      <c r="T5872">
        <v>1</v>
      </c>
      <c r="U5872" s="17"/>
      <c r="V5872" s="2"/>
      <c r="Y5872" t="str">
        <f t="shared" si="373"/>
        <v/>
      </c>
      <c r="AA5872" t="str">
        <f t="shared" si="374"/>
        <v/>
      </c>
      <c r="AC5872" s="7"/>
      <c r="AD5872" t="s">
        <v>10166</v>
      </c>
      <c r="AE5872">
        <f t="shared" si="372"/>
        <v>0</v>
      </c>
      <c r="AG5872" s="2"/>
      <c r="AI5872" s="7"/>
    </row>
    <row r="5873" spans="1:35" ht="11" customHeight="1" outlineLevel="1" x14ac:dyDescent="0.25">
      <c r="A5873" t="s">
        <v>6182</v>
      </c>
      <c r="C5873" s="2" t="s">
        <v>11983</v>
      </c>
      <c r="D5873" s="2">
        <v>7425</v>
      </c>
      <c r="E5873" s="7">
        <v>2015</v>
      </c>
      <c r="F5873" s="5" t="s">
        <v>10164</v>
      </c>
      <c r="H5873" s="5" t="s">
        <v>5398</v>
      </c>
      <c r="I5873" s="6" t="s">
        <v>10167</v>
      </c>
      <c r="J5873" s="6" t="s">
        <v>9382</v>
      </c>
      <c r="K5873" s="17">
        <v>1</v>
      </c>
      <c r="L5873" s="17" t="s">
        <v>20076</v>
      </c>
      <c r="M5873" s="9"/>
      <c r="N5873" s="9"/>
      <c r="O5873" s="21"/>
      <c r="Q5873" s="29"/>
      <c r="U5873" s="17"/>
      <c r="V5873" s="2"/>
      <c r="Y5873" t="str">
        <f t="shared" si="373"/>
        <v/>
      </c>
      <c r="AA5873" t="str">
        <f t="shared" si="374"/>
        <v/>
      </c>
      <c r="AC5873" s="7"/>
      <c r="AD5873" t="s">
        <v>10167</v>
      </c>
      <c r="AE5873">
        <f t="shared" si="372"/>
        <v>0</v>
      </c>
      <c r="AG5873" s="2"/>
      <c r="AI5873" s="7"/>
    </row>
    <row r="5874" spans="1:35" ht="11" customHeight="1" outlineLevel="1" x14ac:dyDescent="0.25">
      <c r="A5874" t="s">
        <v>6182</v>
      </c>
      <c r="C5874" s="2" t="s">
        <v>11983</v>
      </c>
      <c r="D5874" s="2">
        <v>7426</v>
      </c>
      <c r="E5874" s="7">
        <v>2015</v>
      </c>
      <c r="F5874" s="5" t="s">
        <v>10164</v>
      </c>
      <c r="H5874" s="5" t="s">
        <v>5398</v>
      </c>
      <c r="I5874" s="6" t="s">
        <v>10168</v>
      </c>
      <c r="J5874" s="6" t="s">
        <v>9382</v>
      </c>
      <c r="K5874" s="17">
        <v>1</v>
      </c>
      <c r="L5874" s="17" t="s">
        <v>20076</v>
      </c>
      <c r="M5874" s="9"/>
      <c r="N5874" s="9"/>
      <c r="O5874" s="21"/>
      <c r="Q5874" s="29"/>
      <c r="T5874">
        <v>1</v>
      </c>
      <c r="U5874" s="17"/>
      <c r="V5874" s="2"/>
      <c r="Y5874" t="str">
        <f t="shared" si="373"/>
        <v/>
      </c>
      <c r="AA5874" t="str">
        <f t="shared" si="374"/>
        <v/>
      </c>
      <c r="AC5874" s="7"/>
      <c r="AD5874" t="s">
        <v>10168</v>
      </c>
      <c r="AE5874">
        <f t="shared" si="372"/>
        <v>0</v>
      </c>
      <c r="AG5874" s="2"/>
      <c r="AI5874" s="7"/>
    </row>
    <row r="5875" spans="1:35" ht="11" customHeight="1" outlineLevel="1" x14ac:dyDescent="0.25">
      <c r="A5875" t="s">
        <v>6182</v>
      </c>
      <c r="C5875" s="2" t="s">
        <v>11983</v>
      </c>
      <c r="D5875" s="2">
        <v>7427</v>
      </c>
      <c r="E5875" s="7">
        <v>2015</v>
      </c>
      <c r="F5875" s="5" t="s">
        <v>10164</v>
      </c>
      <c r="H5875" s="5" t="s">
        <v>5398</v>
      </c>
      <c r="I5875" s="6" t="s">
        <v>10169</v>
      </c>
      <c r="J5875" s="6" t="s">
        <v>9382</v>
      </c>
      <c r="K5875" s="17">
        <v>1</v>
      </c>
      <c r="L5875" s="17" t="s">
        <v>20076</v>
      </c>
      <c r="M5875" s="9"/>
      <c r="N5875" s="9"/>
      <c r="O5875" s="21"/>
      <c r="Q5875" s="29"/>
      <c r="U5875" s="17"/>
      <c r="V5875" s="2"/>
      <c r="Y5875" t="str">
        <f t="shared" si="373"/>
        <v/>
      </c>
      <c r="AA5875" t="str">
        <f t="shared" si="374"/>
        <v/>
      </c>
      <c r="AC5875" s="7"/>
      <c r="AD5875" t="s">
        <v>10169</v>
      </c>
      <c r="AE5875">
        <f t="shared" si="372"/>
        <v>0</v>
      </c>
      <c r="AG5875" s="2"/>
      <c r="AI5875" s="7"/>
    </row>
    <row r="5876" spans="1:35" ht="11" customHeight="1" outlineLevel="1" x14ac:dyDescent="0.25">
      <c r="A5876" t="s">
        <v>6182</v>
      </c>
      <c r="C5876" s="2" t="s">
        <v>11983</v>
      </c>
      <c r="D5876" s="2" t="s">
        <v>10162</v>
      </c>
      <c r="E5876" s="7">
        <v>2015</v>
      </c>
      <c r="F5876" s="5" t="s">
        <v>10165</v>
      </c>
      <c r="H5876" s="5" t="s">
        <v>5398</v>
      </c>
      <c r="I5876" s="6" t="s">
        <v>10148</v>
      </c>
      <c r="J5876" s="6" t="s">
        <v>9382</v>
      </c>
      <c r="K5876" s="17">
        <v>1</v>
      </c>
      <c r="L5876" s="17" t="s">
        <v>7730</v>
      </c>
      <c r="M5876" s="9">
        <v>8</v>
      </c>
      <c r="N5876" s="9"/>
      <c r="O5876" s="21"/>
      <c r="Q5876" s="29"/>
      <c r="T5876">
        <v>1</v>
      </c>
      <c r="U5876" s="17"/>
      <c r="V5876" s="2"/>
      <c r="Y5876" t="str">
        <f t="shared" si="373"/>
        <v/>
      </c>
      <c r="AA5876">
        <f t="shared" si="374"/>
        <v>1</v>
      </c>
      <c r="AC5876" s="7"/>
      <c r="AD5876" t="s">
        <v>10148</v>
      </c>
      <c r="AE5876">
        <f t="shared" si="372"/>
        <v>0</v>
      </c>
      <c r="AG5876" s="2"/>
      <c r="AI5876" s="7"/>
    </row>
    <row r="5877" spans="1:35" ht="11" customHeight="1" outlineLevel="1" x14ac:dyDescent="0.25">
      <c r="A5877" t="s">
        <v>6182</v>
      </c>
      <c r="C5877" s="2" t="s">
        <v>11983</v>
      </c>
      <c r="D5877" s="2">
        <v>7428</v>
      </c>
      <c r="E5877" s="7">
        <v>2015</v>
      </c>
      <c r="F5877" s="5" t="s">
        <v>10141</v>
      </c>
      <c r="H5877" s="5" t="s">
        <v>5398</v>
      </c>
      <c r="I5877" s="6" t="s">
        <v>19261</v>
      </c>
      <c r="J5877" s="6" t="s">
        <v>9382</v>
      </c>
      <c r="K5877" s="17">
        <v>1</v>
      </c>
      <c r="L5877" s="17" t="s">
        <v>20076</v>
      </c>
      <c r="M5877" s="9"/>
      <c r="N5877" s="9"/>
      <c r="O5877" s="21"/>
      <c r="Q5877" s="29"/>
      <c r="S5877">
        <v>1</v>
      </c>
      <c r="T5877">
        <v>1</v>
      </c>
      <c r="U5877" s="17"/>
      <c r="V5877" s="2"/>
      <c r="Y5877" t="str">
        <f t="shared" si="373"/>
        <v/>
      </c>
      <c r="AA5877" t="str">
        <f t="shared" si="374"/>
        <v/>
      </c>
      <c r="AC5877" s="7"/>
      <c r="AD5877" t="s">
        <v>19261</v>
      </c>
      <c r="AE5877">
        <f t="shared" si="372"/>
        <v>0</v>
      </c>
      <c r="AG5877" s="2"/>
      <c r="AI5877" s="7"/>
    </row>
    <row r="5878" spans="1:35" ht="11" customHeight="1" outlineLevel="1" x14ac:dyDescent="0.25">
      <c r="A5878" t="s">
        <v>6182</v>
      </c>
      <c r="C5878" s="2" t="s">
        <v>11983</v>
      </c>
      <c r="D5878" s="2" t="s">
        <v>10163</v>
      </c>
      <c r="E5878" s="7">
        <v>2015</v>
      </c>
      <c r="F5878" s="5" t="s">
        <v>10138</v>
      </c>
      <c r="H5878" s="5" t="s">
        <v>5398</v>
      </c>
      <c r="I5878" s="6" t="s">
        <v>10170</v>
      </c>
      <c r="J5878" s="6" t="s">
        <v>9382</v>
      </c>
      <c r="K5878" s="17">
        <v>1</v>
      </c>
      <c r="L5878" s="17" t="s">
        <v>7730</v>
      </c>
      <c r="M5878" s="9">
        <v>8</v>
      </c>
      <c r="N5878" s="9"/>
      <c r="O5878" s="21"/>
      <c r="Q5878" s="29"/>
      <c r="U5878" s="17"/>
      <c r="V5878" s="2"/>
      <c r="Y5878" t="str">
        <f t="shared" si="373"/>
        <v/>
      </c>
      <c r="AA5878">
        <f t="shared" si="374"/>
        <v>1</v>
      </c>
      <c r="AC5878" s="7"/>
      <c r="AD5878" t="s">
        <v>10170</v>
      </c>
      <c r="AE5878">
        <f t="shared" si="372"/>
        <v>0</v>
      </c>
      <c r="AG5878" s="2"/>
      <c r="AI5878" s="7"/>
    </row>
    <row r="5879" spans="1:35" ht="11" customHeight="1" outlineLevel="1" x14ac:dyDescent="0.25">
      <c r="A5879" t="s">
        <v>6182</v>
      </c>
      <c r="C5879" s="2" t="s">
        <v>11983</v>
      </c>
      <c r="D5879" s="2">
        <v>7535</v>
      </c>
      <c r="E5879" s="7">
        <v>2015</v>
      </c>
      <c r="F5879" s="5" t="s">
        <v>10089</v>
      </c>
      <c r="H5879" s="5" t="s">
        <v>5398</v>
      </c>
      <c r="I5879" s="6" t="s">
        <v>9223</v>
      </c>
      <c r="J5879" s="6" t="s">
        <v>7554</v>
      </c>
      <c r="K5879" s="17">
        <v>7</v>
      </c>
      <c r="L5879" s="17" t="s">
        <v>20076</v>
      </c>
      <c r="M5879" s="9"/>
      <c r="N5879" s="9"/>
      <c r="O5879" s="21"/>
      <c r="Q5879" s="29"/>
      <c r="U5879" s="17"/>
      <c r="V5879" s="2"/>
      <c r="Y5879" t="str">
        <f t="shared" si="373"/>
        <v/>
      </c>
      <c r="AA5879" t="str">
        <f t="shared" si="374"/>
        <v/>
      </c>
      <c r="AC5879" s="7"/>
      <c r="AD5879" t="s">
        <v>9223</v>
      </c>
      <c r="AE5879">
        <f t="shared" si="372"/>
        <v>0</v>
      </c>
      <c r="AG5879" s="2"/>
      <c r="AI5879" s="7"/>
    </row>
    <row r="5880" spans="1:35" ht="11" customHeight="1" outlineLevel="1" x14ac:dyDescent="0.25">
      <c r="A5880" t="s">
        <v>6182</v>
      </c>
      <c r="C5880" s="2" t="s">
        <v>11983</v>
      </c>
      <c r="D5880" s="2">
        <v>7536</v>
      </c>
      <c r="E5880" s="7">
        <v>2015</v>
      </c>
      <c r="F5880" s="5" t="s">
        <v>10089</v>
      </c>
      <c r="H5880" s="5" t="s">
        <v>5398</v>
      </c>
      <c r="I5880" s="6" t="s">
        <v>9223</v>
      </c>
      <c r="J5880" s="6" t="s">
        <v>7554</v>
      </c>
      <c r="K5880" s="17">
        <v>7</v>
      </c>
      <c r="L5880" s="17" t="s">
        <v>20076</v>
      </c>
      <c r="M5880" s="9"/>
      <c r="N5880" s="9"/>
      <c r="O5880" s="21"/>
      <c r="Q5880" s="29"/>
      <c r="U5880" s="17"/>
      <c r="V5880" s="2"/>
      <c r="Y5880" t="str">
        <f t="shared" si="373"/>
        <v/>
      </c>
      <c r="AA5880" t="str">
        <f t="shared" si="374"/>
        <v/>
      </c>
      <c r="AC5880" s="7"/>
      <c r="AD5880" t="s">
        <v>9223</v>
      </c>
      <c r="AE5880">
        <f t="shared" si="372"/>
        <v>0</v>
      </c>
      <c r="AG5880" s="2"/>
      <c r="AI5880" s="7"/>
    </row>
    <row r="5881" spans="1:35" ht="11" customHeight="1" outlineLevel="1" x14ac:dyDescent="0.25">
      <c r="A5881" t="s">
        <v>6182</v>
      </c>
      <c r="C5881" s="2" t="s">
        <v>11983</v>
      </c>
      <c r="D5881" s="2">
        <v>7537</v>
      </c>
      <c r="E5881" s="7">
        <v>2015</v>
      </c>
      <c r="F5881" s="5" t="s">
        <v>10089</v>
      </c>
      <c r="H5881" s="5" t="s">
        <v>5398</v>
      </c>
      <c r="I5881" s="6" t="s">
        <v>9223</v>
      </c>
      <c r="J5881" s="6" t="s">
        <v>7554</v>
      </c>
      <c r="K5881" s="17">
        <v>7</v>
      </c>
      <c r="L5881" s="17" t="s">
        <v>20076</v>
      </c>
      <c r="M5881" s="9"/>
      <c r="N5881" s="9"/>
      <c r="O5881" s="21"/>
      <c r="Q5881" s="29"/>
      <c r="U5881" s="17"/>
      <c r="V5881" s="2"/>
      <c r="Y5881" t="str">
        <f t="shared" si="373"/>
        <v/>
      </c>
      <c r="AA5881" t="str">
        <f t="shared" si="374"/>
        <v/>
      </c>
      <c r="AC5881" s="7"/>
      <c r="AD5881" t="s">
        <v>9223</v>
      </c>
      <c r="AE5881">
        <f t="shared" si="372"/>
        <v>0</v>
      </c>
      <c r="AG5881" s="2"/>
      <c r="AI5881" s="7"/>
    </row>
    <row r="5882" spans="1:35" ht="11" customHeight="1" outlineLevel="1" x14ac:dyDescent="0.25">
      <c r="A5882" t="s">
        <v>6182</v>
      </c>
      <c r="C5882" s="2" t="s">
        <v>11983</v>
      </c>
      <c r="D5882" s="2">
        <v>7538</v>
      </c>
      <c r="E5882" s="7">
        <v>2015</v>
      </c>
      <c r="F5882" s="5" t="s">
        <v>10089</v>
      </c>
      <c r="H5882" s="5" t="s">
        <v>5398</v>
      </c>
      <c r="I5882" s="6" t="s">
        <v>9223</v>
      </c>
      <c r="J5882" s="6" t="s">
        <v>7554</v>
      </c>
      <c r="K5882" s="17">
        <v>7</v>
      </c>
      <c r="L5882" s="17" t="s">
        <v>20076</v>
      </c>
      <c r="M5882" s="9"/>
      <c r="N5882" s="9"/>
      <c r="O5882" s="21"/>
      <c r="Q5882" s="29"/>
      <c r="U5882" s="17"/>
      <c r="V5882" s="2"/>
      <c r="Y5882" t="str">
        <f t="shared" si="373"/>
        <v/>
      </c>
      <c r="AA5882" t="str">
        <f t="shared" si="374"/>
        <v/>
      </c>
      <c r="AC5882" s="7"/>
      <c r="AD5882" t="s">
        <v>9223</v>
      </c>
      <c r="AE5882">
        <f t="shared" si="372"/>
        <v>0</v>
      </c>
      <c r="AG5882" s="2"/>
      <c r="AI5882" s="7"/>
    </row>
    <row r="5883" spans="1:35" ht="11" customHeight="1" outlineLevel="1" x14ac:dyDescent="0.25">
      <c r="A5883" t="s">
        <v>6182</v>
      </c>
      <c r="C5883" s="2" t="s">
        <v>11983</v>
      </c>
      <c r="D5883" s="2" t="s">
        <v>10171</v>
      </c>
      <c r="E5883" s="7">
        <v>2015</v>
      </c>
      <c r="F5883" s="5" t="s">
        <v>10133</v>
      </c>
      <c r="H5883" s="5" t="s">
        <v>5398</v>
      </c>
      <c r="I5883" s="6" t="s">
        <v>7554</v>
      </c>
      <c r="J5883" s="6" t="s">
        <v>7554</v>
      </c>
      <c r="K5883" s="17">
        <v>7</v>
      </c>
      <c r="L5883" s="17" t="s">
        <v>7730</v>
      </c>
      <c r="M5883" s="9">
        <v>3</v>
      </c>
      <c r="N5883" s="9"/>
      <c r="O5883" s="21"/>
      <c r="Q5883" s="29"/>
      <c r="U5883" s="17"/>
      <c r="V5883" s="2"/>
      <c r="Y5883" t="str">
        <f t="shared" si="373"/>
        <v/>
      </c>
      <c r="AA5883">
        <f t="shared" si="374"/>
        <v>1</v>
      </c>
      <c r="AC5883" s="7"/>
      <c r="AD5883" t="s">
        <v>7554</v>
      </c>
      <c r="AE5883">
        <f t="shared" si="372"/>
        <v>0</v>
      </c>
      <c r="AG5883" s="2"/>
      <c r="AI5883" s="7"/>
    </row>
    <row r="5884" spans="1:35" ht="11" customHeight="1" outlineLevel="1" x14ac:dyDescent="0.25">
      <c r="A5884" t="s">
        <v>6182</v>
      </c>
      <c r="C5884" s="2" t="s">
        <v>11983</v>
      </c>
      <c r="D5884" s="2">
        <v>7539</v>
      </c>
      <c r="E5884" s="7">
        <v>2015</v>
      </c>
      <c r="F5884" s="5" t="s">
        <v>10150</v>
      </c>
      <c r="H5884" s="5" t="s">
        <v>5398</v>
      </c>
      <c r="I5884" s="6" t="s">
        <v>9223</v>
      </c>
      <c r="J5884" s="6" t="s">
        <v>7554</v>
      </c>
      <c r="K5884" s="17">
        <v>7</v>
      </c>
      <c r="L5884" s="17" t="s">
        <v>20076</v>
      </c>
      <c r="M5884" s="9"/>
      <c r="N5884" s="9"/>
      <c r="O5884" s="21"/>
      <c r="Q5884" s="29"/>
      <c r="U5884" s="17"/>
      <c r="V5884" s="2"/>
      <c r="Y5884" t="str">
        <f t="shared" si="373"/>
        <v/>
      </c>
      <c r="AA5884" t="str">
        <f t="shared" si="374"/>
        <v/>
      </c>
      <c r="AC5884" s="7"/>
      <c r="AD5884" t="s">
        <v>9223</v>
      </c>
      <c r="AE5884">
        <f t="shared" si="372"/>
        <v>0</v>
      </c>
      <c r="AG5884" s="2"/>
      <c r="AI5884" s="7"/>
    </row>
    <row r="5885" spans="1:35" ht="11" customHeight="1" outlineLevel="1" x14ac:dyDescent="0.25">
      <c r="A5885" t="s">
        <v>6182</v>
      </c>
      <c r="C5885" s="2" t="s">
        <v>11983</v>
      </c>
      <c r="D5885" s="2" t="s">
        <v>10172</v>
      </c>
      <c r="E5885" s="7">
        <v>2015</v>
      </c>
      <c r="F5885" s="5" t="s">
        <v>10152</v>
      </c>
      <c r="H5885" s="5" t="s">
        <v>5398</v>
      </c>
      <c r="I5885" s="6" t="s">
        <v>7554</v>
      </c>
      <c r="J5885" s="6" t="s">
        <v>7554</v>
      </c>
      <c r="K5885" s="17">
        <v>7</v>
      </c>
      <c r="L5885" s="17" t="s">
        <v>7730</v>
      </c>
      <c r="M5885" s="9">
        <v>3</v>
      </c>
      <c r="N5885" s="9"/>
      <c r="O5885" s="21"/>
      <c r="Q5885" s="29"/>
      <c r="U5885" s="17"/>
      <c r="V5885" s="2"/>
      <c r="Y5885" t="str">
        <f t="shared" si="373"/>
        <v/>
      </c>
      <c r="AA5885">
        <f t="shared" si="374"/>
        <v>1</v>
      </c>
      <c r="AC5885" s="7"/>
      <c r="AD5885" t="s">
        <v>7554</v>
      </c>
      <c r="AE5885">
        <f t="shared" si="372"/>
        <v>0</v>
      </c>
      <c r="AG5885" s="2"/>
      <c r="AI5885" s="7"/>
    </row>
    <row r="5886" spans="1:35" ht="11" customHeight="1" outlineLevel="1" x14ac:dyDescent="0.25">
      <c r="A5886" t="s">
        <v>6182</v>
      </c>
      <c r="C5886" s="2" t="s">
        <v>11983</v>
      </c>
      <c r="D5886" s="2">
        <v>7697</v>
      </c>
      <c r="E5886" s="7">
        <v>2015</v>
      </c>
      <c r="F5886" s="5" t="s">
        <v>10090</v>
      </c>
      <c r="H5886" s="5" t="s">
        <v>5398</v>
      </c>
      <c r="I5886" s="6" t="s">
        <v>4361</v>
      </c>
      <c r="J5886" s="6" t="s">
        <v>10173</v>
      </c>
      <c r="K5886" s="17">
        <v>1</v>
      </c>
      <c r="L5886" s="17" t="s">
        <v>20076</v>
      </c>
      <c r="M5886" s="9"/>
      <c r="N5886" s="9"/>
      <c r="O5886" s="21"/>
      <c r="Q5886" s="29"/>
      <c r="U5886" s="17"/>
      <c r="V5886" s="2"/>
      <c r="Y5886" t="str">
        <f t="shared" si="373"/>
        <v/>
      </c>
      <c r="AA5886" t="str">
        <f t="shared" si="374"/>
        <v/>
      </c>
      <c r="AC5886" s="7"/>
      <c r="AD5886" t="s">
        <v>4361</v>
      </c>
      <c r="AE5886">
        <f t="shared" si="372"/>
        <v>1</v>
      </c>
      <c r="AG5886" s="2"/>
      <c r="AI5886" s="7"/>
    </row>
    <row r="5887" spans="1:35" ht="11" customHeight="1" outlineLevel="1" x14ac:dyDescent="0.25">
      <c r="A5887" t="s">
        <v>6182</v>
      </c>
      <c r="C5887" s="2" t="s">
        <v>11983</v>
      </c>
      <c r="D5887" s="2">
        <v>7698</v>
      </c>
      <c r="E5887" s="7">
        <v>2015</v>
      </c>
      <c r="F5887" s="5" t="s">
        <v>10090</v>
      </c>
      <c r="H5887" s="5" t="s">
        <v>5398</v>
      </c>
      <c r="I5887" s="6" t="s">
        <v>4361</v>
      </c>
      <c r="J5887" s="6" t="s">
        <v>10173</v>
      </c>
      <c r="K5887" s="17">
        <v>1</v>
      </c>
      <c r="L5887" s="17" t="s">
        <v>20076</v>
      </c>
      <c r="M5887" s="9"/>
      <c r="N5887" s="9"/>
      <c r="O5887" s="21"/>
      <c r="Q5887" s="29"/>
      <c r="U5887" s="17"/>
      <c r="V5887" s="2"/>
      <c r="Y5887" t="str">
        <f t="shared" si="373"/>
        <v/>
      </c>
      <c r="AA5887" t="str">
        <f t="shared" si="374"/>
        <v/>
      </c>
      <c r="AC5887" s="7"/>
      <c r="AD5887" t="s">
        <v>4361</v>
      </c>
      <c r="AE5887">
        <f t="shared" si="372"/>
        <v>1</v>
      </c>
      <c r="AG5887" s="2"/>
      <c r="AI5887" s="7"/>
    </row>
    <row r="5888" spans="1:35" ht="11" customHeight="1" outlineLevel="1" x14ac:dyDescent="0.25">
      <c r="A5888" t="s">
        <v>6182</v>
      </c>
      <c r="C5888" s="2" t="s">
        <v>11983</v>
      </c>
      <c r="D5888" s="2" t="s">
        <v>10174</v>
      </c>
      <c r="E5888" s="7">
        <v>2015</v>
      </c>
      <c r="F5888" s="5" t="s">
        <v>10123</v>
      </c>
      <c r="H5888" s="5" t="s">
        <v>5398</v>
      </c>
      <c r="I5888" s="6" t="s">
        <v>4361</v>
      </c>
      <c r="J5888" s="6" t="s">
        <v>10173</v>
      </c>
      <c r="K5888" s="17">
        <v>1</v>
      </c>
      <c r="L5888" s="17" t="s">
        <v>7730</v>
      </c>
      <c r="M5888" s="9">
        <v>8</v>
      </c>
      <c r="N5888" s="9"/>
      <c r="O5888" s="21"/>
      <c r="Q5888" s="29"/>
      <c r="U5888" s="17"/>
      <c r="V5888" s="2"/>
      <c r="Y5888" t="str">
        <f t="shared" si="373"/>
        <v/>
      </c>
      <c r="AA5888">
        <f t="shared" si="374"/>
        <v>1</v>
      </c>
      <c r="AC5888" s="7"/>
      <c r="AD5888" t="s">
        <v>4361</v>
      </c>
      <c r="AE5888">
        <f t="shared" si="372"/>
        <v>1</v>
      </c>
      <c r="AG5888" s="2"/>
      <c r="AI5888" s="7"/>
    </row>
    <row r="5889" spans="1:35" ht="11" customHeight="1" outlineLevel="1" x14ac:dyDescent="0.25">
      <c r="A5889" t="s">
        <v>6182</v>
      </c>
      <c r="C5889" s="2" t="s">
        <v>11983</v>
      </c>
      <c r="D5889" s="2">
        <v>7700</v>
      </c>
      <c r="E5889" s="7">
        <v>2015</v>
      </c>
      <c r="F5889" s="5" t="s">
        <v>10053</v>
      </c>
      <c r="H5889" s="5" t="s">
        <v>5398</v>
      </c>
      <c r="I5889" s="6" t="s">
        <v>4361</v>
      </c>
      <c r="J5889" s="6" t="s">
        <v>10173</v>
      </c>
      <c r="K5889" s="17">
        <v>1</v>
      </c>
      <c r="L5889" s="17" t="s">
        <v>7730</v>
      </c>
      <c r="M5889" s="9">
        <v>8</v>
      </c>
      <c r="N5889" s="9"/>
      <c r="O5889" s="21"/>
      <c r="Q5889" s="29"/>
      <c r="T5889">
        <v>1</v>
      </c>
      <c r="U5889" s="17"/>
      <c r="V5889" s="2"/>
      <c r="Y5889" t="str">
        <f t="shared" si="373"/>
        <v/>
      </c>
      <c r="AA5889">
        <f t="shared" si="374"/>
        <v>1</v>
      </c>
      <c r="AC5889" s="7"/>
      <c r="AD5889" t="s">
        <v>4361</v>
      </c>
      <c r="AE5889">
        <f t="shared" si="372"/>
        <v>1</v>
      </c>
      <c r="AG5889" s="2"/>
      <c r="AI5889" s="7"/>
    </row>
    <row r="5890" spans="1:35" ht="11" customHeight="1" outlineLevel="1" x14ac:dyDescent="0.25">
      <c r="A5890" t="s">
        <v>6182</v>
      </c>
      <c r="C5890" s="2" t="s">
        <v>11983</v>
      </c>
      <c r="D5890" s="2">
        <v>7852</v>
      </c>
      <c r="E5890" s="7">
        <v>2015</v>
      </c>
      <c r="F5890" s="5" t="s">
        <v>10090</v>
      </c>
      <c r="H5890" s="5" t="s">
        <v>5398</v>
      </c>
      <c r="I5890" s="6" t="s">
        <v>9223</v>
      </c>
      <c r="J5890" s="6" t="s">
        <v>9317</v>
      </c>
      <c r="K5890" s="17">
        <v>7</v>
      </c>
      <c r="L5890" s="17" t="s">
        <v>20076</v>
      </c>
      <c r="M5890" s="9"/>
      <c r="N5890" s="9"/>
      <c r="O5890" s="21"/>
      <c r="Q5890" s="29"/>
      <c r="U5890" s="17"/>
      <c r="V5890" s="2"/>
      <c r="Y5890" t="str">
        <f t="shared" si="373"/>
        <v/>
      </c>
      <c r="AA5890" t="str">
        <f t="shared" si="374"/>
        <v/>
      </c>
      <c r="AC5890" s="7"/>
      <c r="AD5890" t="s">
        <v>9223</v>
      </c>
      <c r="AE5890">
        <f t="shared" si="372"/>
        <v>0</v>
      </c>
      <c r="AG5890" s="2"/>
      <c r="AI5890" s="7"/>
    </row>
    <row r="5891" spans="1:35" ht="11" customHeight="1" outlineLevel="1" x14ac:dyDescent="0.25">
      <c r="A5891" t="s">
        <v>6182</v>
      </c>
      <c r="C5891" s="2" t="s">
        <v>11983</v>
      </c>
      <c r="D5891" s="2">
        <v>7853</v>
      </c>
      <c r="E5891" s="7">
        <v>2015</v>
      </c>
      <c r="F5891" s="5" t="s">
        <v>10090</v>
      </c>
      <c r="H5891" s="5" t="s">
        <v>5398</v>
      </c>
      <c r="I5891" s="6" t="s">
        <v>9223</v>
      </c>
      <c r="J5891" s="6" t="s">
        <v>9317</v>
      </c>
      <c r="K5891" s="17">
        <v>7</v>
      </c>
      <c r="L5891" s="17" t="s">
        <v>20076</v>
      </c>
      <c r="M5891" s="9"/>
      <c r="N5891" s="9"/>
      <c r="O5891" s="21"/>
      <c r="Q5891" s="29"/>
      <c r="U5891" s="17"/>
      <c r="V5891" s="2"/>
      <c r="Y5891" t="str">
        <f t="shared" si="373"/>
        <v/>
      </c>
      <c r="AA5891" t="str">
        <f t="shared" si="374"/>
        <v/>
      </c>
      <c r="AC5891" s="7"/>
      <c r="AD5891" t="s">
        <v>9223</v>
      </c>
      <c r="AE5891">
        <f t="shared" si="372"/>
        <v>0</v>
      </c>
      <c r="AG5891" s="2"/>
      <c r="AI5891" s="7"/>
    </row>
    <row r="5892" spans="1:35" ht="11" customHeight="1" outlineLevel="1" x14ac:dyDescent="0.25">
      <c r="A5892" t="s">
        <v>6182</v>
      </c>
      <c r="C5892" s="2" t="s">
        <v>11983</v>
      </c>
      <c r="D5892" s="2">
        <v>7854</v>
      </c>
      <c r="E5892" s="7">
        <v>2015</v>
      </c>
      <c r="F5892" s="5" t="s">
        <v>10090</v>
      </c>
      <c r="H5892" s="5" t="s">
        <v>5398</v>
      </c>
      <c r="I5892" s="6" t="s">
        <v>9223</v>
      </c>
      <c r="J5892" s="6" t="s">
        <v>9317</v>
      </c>
      <c r="K5892" s="17">
        <v>7</v>
      </c>
      <c r="L5892" s="17" t="s">
        <v>20076</v>
      </c>
      <c r="M5892" s="9"/>
      <c r="N5892" s="9"/>
      <c r="O5892" s="21"/>
      <c r="Q5892" s="29"/>
      <c r="U5892" s="17"/>
      <c r="V5892" s="2"/>
      <c r="Y5892" t="str">
        <f t="shared" si="373"/>
        <v/>
      </c>
      <c r="AA5892" t="str">
        <f t="shared" si="374"/>
        <v/>
      </c>
      <c r="AC5892" s="7"/>
      <c r="AD5892" t="s">
        <v>9223</v>
      </c>
      <c r="AE5892">
        <f t="shared" si="372"/>
        <v>0</v>
      </c>
      <c r="AG5892" s="2"/>
      <c r="AI5892" s="7"/>
    </row>
    <row r="5893" spans="1:35" ht="11" customHeight="1" outlineLevel="1" x14ac:dyDescent="0.25">
      <c r="A5893" t="s">
        <v>6182</v>
      </c>
      <c r="C5893" s="2" t="s">
        <v>11983</v>
      </c>
      <c r="D5893" s="2">
        <v>7855</v>
      </c>
      <c r="E5893" s="7">
        <v>2015</v>
      </c>
      <c r="F5893" s="5" t="s">
        <v>10090</v>
      </c>
      <c r="H5893" s="5" t="s">
        <v>5398</v>
      </c>
      <c r="I5893" s="6" t="s">
        <v>9223</v>
      </c>
      <c r="J5893" s="6" t="s">
        <v>9317</v>
      </c>
      <c r="K5893" s="17">
        <v>7</v>
      </c>
      <c r="L5893" s="17" t="s">
        <v>20076</v>
      </c>
      <c r="M5893" s="9"/>
      <c r="N5893" s="9"/>
      <c r="O5893" s="21"/>
      <c r="Q5893" s="29"/>
      <c r="U5893" s="17"/>
      <c r="V5893" s="2"/>
      <c r="Y5893" t="str">
        <f t="shared" si="373"/>
        <v/>
      </c>
      <c r="AA5893" t="str">
        <f t="shared" si="374"/>
        <v/>
      </c>
      <c r="AC5893" s="7"/>
      <c r="AD5893" t="s">
        <v>9223</v>
      </c>
      <c r="AE5893">
        <f t="shared" si="372"/>
        <v>0</v>
      </c>
      <c r="AG5893" s="2"/>
      <c r="AI5893" s="7"/>
    </row>
    <row r="5894" spans="1:35" ht="11" customHeight="1" outlineLevel="1" x14ac:dyDescent="0.25">
      <c r="A5894" t="s">
        <v>6182</v>
      </c>
      <c r="C5894" s="2" t="s">
        <v>11983</v>
      </c>
      <c r="D5894" s="2" t="s">
        <v>10175</v>
      </c>
      <c r="E5894" s="7">
        <v>2015</v>
      </c>
      <c r="F5894" s="5" t="s">
        <v>10123</v>
      </c>
      <c r="H5894" s="5" t="s">
        <v>5398</v>
      </c>
      <c r="I5894" s="6" t="s">
        <v>7554</v>
      </c>
      <c r="J5894" s="6" t="s">
        <v>9317</v>
      </c>
      <c r="K5894" s="17">
        <v>7</v>
      </c>
      <c r="L5894" s="17" t="s">
        <v>7730</v>
      </c>
      <c r="M5894" s="9">
        <v>3</v>
      </c>
      <c r="N5894" s="9"/>
      <c r="O5894" s="21"/>
      <c r="Q5894" s="29"/>
      <c r="U5894" s="17"/>
      <c r="V5894" s="2"/>
      <c r="Y5894" t="str">
        <f t="shared" si="373"/>
        <v/>
      </c>
      <c r="AA5894">
        <f t="shared" si="374"/>
        <v>1</v>
      </c>
      <c r="AC5894" s="7"/>
      <c r="AD5894" t="s">
        <v>7554</v>
      </c>
      <c r="AE5894">
        <f t="shared" si="372"/>
        <v>0</v>
      </c>
      <c r="AG5894" s="2"/>
      <c r="AI5894" s="7"/>
    </row>
    <row r="5895" spans="1:35" ht="11" customHeight="1" outlineLevel="1" x14ac:dyDescent="0.25">
      <c r="A5895" t="s">
        <v>6182</v>
      </c>
      <c r="C5895" s="2" t="s">
        <v>11983</v>
      </c>
      <c r="D5895" s="2">
        <v>7856</v>
      </c>
      <c r="E5895" s="7">
        <v>2015</v>
      </c>
      <c r="F5895" s="5" t="s">
        <v>10176</v>
      </c>
      <c r="H5895" s="5" t="s">
        <v>5398</v>
      </c>
      <c r="I5895" s="6" t="s">
        <v>9223</v>
      </c>
      <c r="J5895" s="6" t="s">
        <v>9317</v>
      </c>
      <c r="K5895" s="17">
        <v>7</v>
      </c>
      <c r="L5895" s="17" t="s">
        <v>20076</v>
      </c>
      <c r="M5895" s="9"/>
      <c r="N5895" s="9"/>
      <c r="O5895" s="21"/>
      <c r="Q5895" s="29"/>
      <c r="U5895" s="17"/>
      <c r="V5895" s="2"/>
      <c r="Y5895" t="str">
        <f t="shared" si="373"/>
        <v/>
      </c>
      <c r="AA5895" t="str">
        <f t="shared" si="374"/>
        <v/>
      </c>
      <c r="AC5895" s="7"/>
      <c r="AD5895" t="s">
        <v>9223</v>
      </c>
      <c r="AE5895">
        <f t="shared" si="372"/>
        <v>0</v>
      </c>
      <c r="AG5895" s="2"/>
      <c r="AI5895" s="7"/>
    </row>
    <row r="5896" spans="1:35" ht="11" customHeight="1" outlineLevel="1" x14ac:dyDescent="0.25">
      <c r="A5896" t="s">
        <v>6182</v>
      </c>
      <c r="C5896" s="2" t="s">
        <v>11983</v>
      </c>
      <c r="D5896" s="2" t="s">
        <v>10178</v>
      </c>
      <c r="E5896" s="7">
        <v>2015</v>
      </c>
      <c r="F5896" s="5" t="s">
        <v>10177</v>
      </c>
      <c r="H5896" s="5" t="s">
        <v>5398</v>
      </c>
      <c r="I5896" s="6" t="s">
        <v>7554</v>
      </c>
      <c r="J5896" s="6" t="s">
        <v>9317</v>
      </c>
      <c r="K5896" s="17">
        <v>7</v>
      </c>
      <c r="L5896" s="17" t="s">
        <v>7730</v>
      </c>
      <c r="M5896" s="9">
        <v>3</v>
      </c>
      <c r="N5896" s="9"/>
      <c r="O5896" s="21"/>
      <c r="Q5896" s="29"/>
      <c r="U5896" s="17"/>
      <c r="V5896" s="2"/>
      <c r="Y5896" t="str">
        <f t="shared" si="373"/>
        <v/>
      </c>
      <c r="AA5896">
        <f t="shared" si="374"/>
        <v>1</v>
      </c>
      <c r="AC5896" s="7"/>
      <c r="AD5896" t="s">
        <v>7554</v>
      </c>
      <c r="AE5896">
        <f t="shared" si="372"/>
        <v>0</v>
      </c>
      <c r="AG5896" s="2"/>
      <c r="AI5896" s="7"/>
    </row>
    <row r="5897" spans="1:35" ht="11" customHeight="1" outlineLevel="1" x14ac:dyDescent="0.25">
      <c r="A5897" t="s">
        <v>6182</v>
      </c>
      <c r="C5897" s="2" t="s">
        <v>11983</v>
      </c>
      <c r="D5897" s="2">
        <v>8025</v>
      </c>
      <c r="E5897" s="7">
        <v>2015</v>
      </c>
      <c r="F5897" s="5" t="s">
        <v>10164</v>
      </c>
      <c r="H5897" s="5" t="s">
        <v>5398</v>
      </c>
      <c r="I5897" s="6" t="s">
        <v>9223</v>
      </c>
      <c r="J5897" s="6" t="s">
        <v>14497</v>
      </c>
      <c r="K5897" s="17">
        <v>7</v>
      </c>
      <c r="L5897" s="17" t="s">
        <v>20076</v>
      </c>
      <c r="M5897" s="9"/>
      <c r="N5897" s="9"/>
      <c r="O5897" s="21"/>
      <c r="Q5897" s="29"/>
      <c r="U5897" s="17"/>
      <c r="V5897" s="2"/>
      <c r="Y5897" t="str">
        <f t="shared" si="373"/>
        <v/>
      </c>
      <c r="AA5897" t="str">
        <f t="shared" si="374"/>
        <v/>
      </c>
      <c r="AC5897" s="7"/>
      <c r="AD5897" t="s">
        <v>9223</v>
      </c>
      <c r="AE5897">
        <f t="shared" si="372"/>
        <v>0</v>
      </c>
      <c r="AG5897" s="2"/>
      <c r="AI5897" s="7"/>
    </row>
    <row r="5898" spans="1:35" ht="11" customHeight="1" outlineLevel="1" x14ac:dyDescent="0.25">
      <c r="A5898" t="s">
        <v>6182</v>
      </c>
      <c r="C5898" s="2" t="s">
        <v>11983</v>
      </c>
      <c r="D5898" s="2">
        <v>8026</v>
      </c>
      <c r="E5898" s="7">
        <v>2015</v>
      </c>
      <c r="F5898" s="5" t="s">
        <v>10164</v>
      </c>
      <c r="H5898" s="5" t="s">
        <v>5398</v>
      </c>
      <c r="I5898" s="6" t="s">
        <v>9223</v>
      </c>
      <c r="J5898" s="6" t="s">
        <v>14497</v>
      </c>
      <c r="K5898" s="17">
        <v>7</v>
      </c>
      <c r="L5898" s="17" t="s">
        <v>20076</v>
      </c>
      <c r="M5898" s="9"/>
      <c r="N5898" s="9"/>
      <c r="O5898" s="21"/>
      <c r="Q5898" s="29"/>
      <c r="U5898" s="17"/>
      <c r="V5898" s="2"/>
      <c r="Y5898" t="str">
        <f t="shared" si="373"/>
        <v/>
      </c>
      <c r="AA5898" t="str">
        <f t="shared" si="374"/>
        <v/>
      </c>
      <c r="AC5898" s="7"/>
      <c r="AD5898" t="s">
        <v>9223</v>
      </c>
      <c r="AE5898">
        <f t="shared" si="372"/>
        <v>0</v>
      </c>
      <c r="AG5898" s="2"/>
      <c r="AI5898" s="7"/>
    </row>
    <row r="5899" spans="1:35" ht="11" customHeight="1" outlineLevel="1" x14ac:dyDescent="0.25">
      <c r="A5899" t="s">
        <v>6182</v>
      </c>
      <c r="C5899" s="2" t="s">
        <v>11983</v>
      </c>
      <c r="D5899" s="2">
        <v>8027</v>
      </c>
      <c r="E5899" s="7">
        <v>2015</v>
      </c>
      <c r="F5899" s="5" t="s">
        <v>10164</v>
      </c>
      <c r="H5899" s="5" t="s">
        <v>5398</v>
      </c>
      <c r="I5899" s="6" t="s">
        <v>9223</v>
      </c>
      <c r="J5899" s="6" t="s">
        <v>14497</v>
      </c>
      <c r="K5899" s="17">
        <v>7</v>
      </c>
      <c r="L5899" s="17" t="s">
        <v>20076</v>
      </c>
      <c r="M5899" s="9"/>
      <c r="N5899" s="9"/>
      <c r="O5899" s="21"/>
      <c r="Q5899" s="29"/>
      <c r="U5899" s="17"/>
      <c r="V5899" s="2"/>
      <c r="Y5899" t="str">
        <f t="shared" si="373"/>
        <v/>
      </c>
      <c r="AA5899" t="str">
        <f t="shared" si="374"/>
        <v/>
      </c>
      <c r="AC5899" s="7"/>
      <c r="AD5899" t="s">
        <v>9223</v>
      </c>
      <c r="AE5899">
        <f t="shared" si="372"/>
        <v>0</v>
      </c>
      <c r="AG5899" s="2"/>
      <c r="AI5899" s="7"/>
    </row>
    <row r="5900" spans="1:35" ht="11" customHeight="1" outlineLevel="1" x14ac:dyDescent="0.25">
      <c r="A5900" t="s">
        <v>6182</v>
      </c>
      <c r="C5900" s="2" t="s">
        <v>11983</v>
      </c>
      <c r="D5900" s="2">
        <v>8028</v>
      </c>
      <c r="E5900" s="7">
        <v>2015</v>
      </c>
      <c r="F5900" s="5" t="s">
        <v>10164</v>
      </c>
      <c r="H5900" s="5" t="s">
        <v>5398</v>
      </c>
      <c r="I5900" s="6" t="s">
        <v>9223</v>
      </c>
      <c r="J5900" s="6" t="s">
        <v>14497</v>
      </c>
      <c r="K5900" s="17">
        <v>7</v>
      </c>
      <c r="L5900" s="17" t="s">
        <v>20076</v>
      </c>
      <c r="M5900" s="9"/>
      <c r="N5900" s="9"/>
      <c r="O5900" s="21"/>
      <c r="Q5900" s="29"/>
      <c r="U5900" s="17"/>
      <c r="V5900" s="2"/>
      <c r="Y5900" t="str">
        <f t="shared" si="373"/>
        <v/>
      </c>
      <c r="AA5900" t="str">
        <f t="shared" si="374"/>
        <v/>
      </c>
      <c r="AC5900" s="7"/>
      <c r="AD5900" t="s">
        <v>9223</v>
      </c>
      <c r="AE5900">
        <f t="shared" si="372"/>
        <v>0</v>
      </c>
      <c r="AG5900" s="2"/>
      <c r="AI5900" s="7"/>
    </row>
    <row r="5901" spans="1:35" ht="11" customHeight="1" outlineLevel="1" x14ac:dyDescent="0.25">
      <c r="A5901" t="s">
        <v>6182</v>
      </c>
      <c r="C5901" s="2" t="s">
        <v>11983</v>
      </c>
      <c r="D5901" s="2" t="s">
        <v>20508</v>
      </c>
      <c r="E5901" s="7">
        <v>2015</v>
      </c>
      <c r="F5901" s="5" t="s">
        <v>10165</v>
      </c>
      <c r="H5901" s="5" t="s">
        <v>5398</v>
      </c>
      <c r="I5901" s="6" t="s">
        <v>9223</v>
      </c>
      <c r="J5901" s="6" t="s">
        <v>14497</v>
      </c>
      <c r="K5901" s="17">
        <v>7</v>
      </c>
      <c r="L5901" s="17" t="s">
        <v>7730</v>
      </c>
      <c r="M5901" s="9">
        <v>3</v>
      </c>
      <c r="N5901" s="9"/>
      <c r="O5901" s="21"/>
      <c r="Q5901" s="29"/>
      <c r="U5901" s="17"/>
      <c r="V5901" s="2"/>
      <c r="Y5901" t="str">
        <f t="shared" si="373"/>
        <v/>
      </c>
      <c r="AA5901">
        <f t="shared" si="374"/>
        <v>1</v>
      </c>
      <c r="AC5901" s="7"/>
      <c r="AD5901" t="s">
        <v>9223</v>
      </c>
      <c r="AE5901">
        <f t="shared" si="372"/>
        <v>0</v>
      </c>
      <c r="AG5901" s="2"/>
      <c r="AI5901" s="7"/>
    </row>
    <row r="5902" spans="1:35" ht="11" customHeight="1" outlineLevel="1" x14ac:dyDescent="0.25">
      <c r="A5902" t="s">
        <v>6182</v>
      </c>
      <c r="C5902" s="2" t="s">
        <v>11983</v>
      </c>
      <c r="D5902" s="2">
        <v>8213</v>
      </c>
      <c r="E5902" s="7">
        <v>2016</v>
      </c>
      <c r="F5902" s="5" t="s">
        <v>10090</v>
      </c>
      <c r="H5902" s="5" t="s">
        <v>5398</v>
      </c>
      <c r="I5902" s="6" t="s">
        <v>9223</v>
      </c>
      <c r="J5902" s="6" t="s">
        <v>7554</v>
      </c>
      <c r="K5902" s="17">
        <v>7</v>
      </c>
      <c r="L5902" s="17" t="s">
        <v>20076</v>
      </c>
      <c r="M5902" s="9"/>
      <c r="N5902" s="9"/>
      <c r="O5902" s="21"/>
      <c r="Q5902" s="29"/>
      <c r="U5902" s="17"/>
      <c r="V5902" s="2"/>
      <c r="Y5902" t="str">
        <f t="shared" si="373"/>
        <v/>
      </c>
      <c r="AA5902" t="str">
        <f t="shared" si="374"/>
        <v/>
      </c>
      <c r="AC5902" s="7"/>
      <c r="AD5902" t="s">
        <v>9223</v>
      </c>
      <c r="AE5902">
        <f t="shared" si="372"/>
        <v>0</v>
      </c>
      <c r="AG5902" s="2"/>
      <c r="AI5902" s="7"/>
    </row>
    <row r="5903" spans="1:35" ht="11" customHeight="1" outlineLevel="1" x14ac:dyDescent="0.25">
      <c r="A5903" t="s">
        <v>6182</v>
      </c>
      <c r="C5903" s="2" t="s">
        <v>11983</v>
      </c>
      <c r="D5903" s="2">
        <v>8214</v>
      </c>
      <c r="E5903" s="7">
        <v>2016</v>
      </c>
      <c r="F5903" s="5" t="s">
        <v>10090</v>
      </c>
      <c r="H5903" s="5" t="s">
        <v>5398</v>
      </c>
      <c r="I5903" s="6" t="s">
        <v>9223</v>
      </c>
      <c r="J5903" s="6" t="s">
        <v>7554</v>
      </c>
      <c r="K5903" s="17">
        <v>7</v>
      </c>
      <c r="L5903" s="17" t="s">
        <v>20076</v>
      </c>
      <c r="M5903" s="9"/>
      <c r="N5903" s="9"/>
      <c r="O5903" s="21"/>
      <c r="Q5903" s="29"/>
      <c r="U5903" s="17"/>
      <c r="V5903" s="2"/>
      <c r="Y5903" t="str">
        <f t="shared" si="373"/>
        <v/>
      </c>
      <c r="AA5903" t="str">
        <f t="shared" si="374"/>
        <v/>
      </c>
      <c r="AC5903" s="7"/>
      <c r="AD5903" t="s">
        <v>9223</v>
      </c>
      <c r="AE5903">
        <f t="shared" si="372"/>
        <v>0</v>
      </c>
      <c r="AG5903" s="2"/>
      <c r="AI5903" s="7"/>
    </row>
    <row r="5904" spans="1:35" ht="11" customHeight="1" outlineLevel="1" x14ac:dyDescent="0.25">
      <c r="A5904" t="s">
        <v>6182</v>
      </c>
      <c r="C5904" s="2" t="s">
        <v>11983</v>
      </c>
      <c r="D5904" s="2">
        <v>82115</v>
      </c>
      <c r="E5904" s="7">
        <v>2016</v>
      </c>
      <c r="F5904" s="5" t="s">
        <v>10090</v>
      </c>
      <c r="H5904" s="5" t="s">
        <v>5398</v>
      </c>
      <c r="I5904" s="6" t="s">
        <v>9223</v>
      </c>
      <c r="J5904" s="6" t="s">
        <v>7554</v>
      </c>
      <c r="K5904" s="17">
        <v>7</v>
      </c>
      <c r="L5904" s="17" t="s">
        <v>20076</v>
      </c>
      <c r="M5904" s="9"/>
      <c r="N5904" s="9"/>
      <c r="O5904" s="21"/>
      <c r="Q5904" s="29"/>
      <c r="U5904" s="17"/>
      <c r="V5904" s="2"/>
      <c r="Y5904" t="str">
        <f t="shared" si="373"/>
        <v/>
      </c>
      <c r="AA5904" t="str">
        <f t="shared" si="374"/>
        <v/>
      </c>
      <c r="AC5904" s="7"/>
      <c r="AD5904" t="s">
        <v>9223</v>
      </c>
      <c r="AE5904">
        <f t="shared" si="372"/>
        <v>0</v>
      </c>
      <c r="AG5904" s="2"/>
      <c r="AI5904" s="7"/>
    </row>
    <row r="5905" spans="1:35" ht="11" customHeight="1" outlineLevel="1" x14ac:dyDescent="0.25">
      <c r="A5905" t="s">
        <v>6182</v>
      </c>
      <c r="C5905" s="2" t="s">
        <v>11983</v>
      </c>
      <c r="D5905" s="2">
        <v>8216</v>
      </c>
      <c r="E5905" s="7">
        <v>2016</v>
      </c>
      <c r="F5905" s="5" t="s">
        <v>10090</v>
      </c>
      <c r="H5905" s="5" t="s">
        <v>5398</v>
      </c>
      <c r="I5905" s="6" t="s">
        <v>9223</v>
      </c>
      <c r="J5905" s="6" t="s">
        <v>7554</v>
      </c>
      <c r="K5905" s="17">
        <v>7</v>
      </c>
      <c r="L5905" s="17" t="s">
        <v>20076</v>
      </c>
      <c r="M5905" s="9"/>
      <c r="N5905" s="9"/>
      <c r="O5905" s="21"/>
      <c r="Q5905" s="29"/>
      <c r="U5905" s="17"/>
      <c r="V5905" s="2"/>
      <c r="Y5905" t="str">
        <f t="shared" si="373"/>
        <v/>
      </c>
      <c r="AA5905" t="str">
        <f t="shared" si="374"/>
        <v/>
      </c>
      <c r="AC5905" s="7"/>
      <c r="AD5905" t="s">
        <v>9223</v>
      </c>
      <c r="AE5905">
        <f t="shared" ref="AE5905:AE5968" si="375">COUNTIF(I5905,"*Fuji*")</f>
        <v>0</v>
      </c>
      <c r="AG5905" s="2"/>
      <c r="AI5905" s="7"/>
    </row>
    <row r="5906" spans="1:35" ht="11" customHeight="1" outlineLevel="1" x14ac:dyDescent="0.25">
      <c r="A5906" t="s">
        <v>6182</v>
      </c>
      <c r="C5906" s="2" t="s">
        <v>11983</v>
      </c>
      <c r="D5906" s="2" t="s">
        <v>10179</v>
      </c>
      <c r="E5906" s="7">
        <v>2016</v>
      </c>
      <c r="F5906" s="5" t="s">
        <v>10123</v>
      </c>
      <c r="H5906" s="5" t="s">
        <v>5398</v>
      </c>
      <c r="I5906" s="6" t="s">
        <v>7554</v>
      </c>
      <c r="J5906" s="6" t="s">
        <v>7554</v>
      </c>
      <c r="K5906" s="17">
        <v>7</v>
      </c>
      <c r="L5906" s="17" t="s">
        <v>7730</v>
      </c>
      <c r="M5906" s="9">
        <v>3</v>
      </c>
      <c r="N5906" s="9"/>
      <c r="O5906" s="21"/>
      <c r="Q5906" s="29"/>
      <c r="U5906" s="17"/>
      <c r="V5906" s="2"/>
      <c r="Y5906" t="str">
        <f t="shared" si="373"/>
        <v/>
      </c>
      <c r="AA5906">
        <f t="shared" si="374"/>
        <v>1</v>
      </c>
      <c r="AC5906" s="7"/>
      <c r="AD5906" t="s">
        <v>7554</v>
      </c>
      <c r="AE5906">
        <f t="shared" si="375"/>
        <v>0</v>
      </c>
      <c r="AG5906" s="2"/>
      <c r="AI5906" s="7"/>
    </row>
    <row r="5907" spans="1:35" ht="11" customHeight="1" outlineLevel="1" x14ac:dyDescent="0.25">
      <c r="A5907" t="s">
        <v>6182</v>
      </c>
      <c r="C5907" s="2" t="s">
        <v>11983</v>
      </c>
      <c r="D5907" s="2">
        <v>8217</v>
      </c>
      <c r="E5907" s="7">
        <v>2016</v>
      </c>
      <c r="F5907" s="5" t="s">
        <v>10176</v>
      </c>
      <c r="H5907" s="5" t="s">
        <v>5398</v>
      </c>
      <c r="I5907" s="6" t="s">
        <v>9223</v>
      </c>
      <c r="J5907" s="6" t="s">
        <v>7554</v>
      </c>
      <c r="K5907" s="17">
        <v>7</v>
      </c>
      <c r="L5907" s="17" t="s">
        <v>20076</v>
      </c>
      <c r="M5907" s="9"/>
      <c r="N5907" s="9"/>
      <c r="O5907" s="21"/>
      <c r="Q5907" s="29"/>
      <c r="U5907" s="17"/>
      <c r="V5907" s="2"/>
      <c r="Y5907" t="str">
        <f t="shared" si="373"/>
        <v/>
      </c>
      <c r="AA5907" t="str">
        <f t="shared" si="374"/>
        <v/>
      </c>
      <c r="AC5907" s="7"/>
      <c r="AD5907" t="s">
        <v>9223</v>
      </c>
      <c r="AE5907">
        <f t="shared" si="375"/>
        <v>0</v>
      </c>
      <c r="AG5907" s="2"/>
      <c r="AI5907" s="7"/>
    </row>
    <row r="5908" spans="1:35" ht="11" customHeight="1" outlineLevel="1" x14ac:dyDescent="0.25">
      <c r="A5908" t="s">
        <v>6182</v>
      </c>
      <c r="C5908" s="2" t="s">
        <v>11983</v>
      </c>
      <c r="D5908" s="2" t="s">
        <v>10180</v>
      </c>
      <c r="E5908" s="7">
        <v>2016</v>
      </c>
      <c r="F5908" s="5" t="s">
        <v>10177</v>
      </c>
      <c r="H5908" s="5" t="s">
        <v>5398</v>
      </c>
      <c r="I5908" s="6" t="s">
        <v>7554</v>
      </c>
      <c r="J5908" s="6" t="s">
        <v>7554</v>
      </c>
      <c r="K5908" s="17">
        <v>7</v>
      </c>
      <c r="L5908" s="17" t="s">
        <v>7730</v>
      </c>
      <c r="M5908" s="9">
        <v>3</v>
      </c>
      <c r="N5908" s="9"/>
      <c r="O5908" s="21"/>
      <c r="Q5908" s="29"/>
      <c r="U5908" s="17"/>
      <c r="V5908" s="2"/>
      <c r="Y5908" t="str">
        <f t="shared" si="373"/>
        <v/>
      </c>
      <c r="AA5908">
        <f t="shared" si="374"/>
        <v>1</v>
      </c>
      <c r="AC5908" s="7"/>
      <c r="AD5908" t="s">
        <v>7554</v>
      </c>
      <c r="AE5908">
        <f t="shared" si="375"/>
        <v>0</v>
      </c>
      <c r="AG5908" s="2"/>
      <c r="AI5908" s="7"/>
    </row>
    <row r="5909" spans="1:35" ht="11" customHeight="1" outlineLevel="1" x14ac:dyDescent="0.25">
      <c r="A5909" t="s">
        <v>6182</v>
      </c>
      <c r="C5909" s="2" t="s">
        <v>11983</v>
      </c>
      <c r="D5909" s="2">
        <v>8447</v>
      </c>
      <c r="E5909" s="7">
        <v>2016</v>
      </c>
      <c r="F5909" s="5" t="s">
        <v>10120</v>
      </c>
      <c r="H5909" s="5" t="s">
        <v>5398</v>
      </c>
      <c r="I5909" s="6" t="s">
        <v>9223</v>
      </c>
      <c r="J5909" s="6" t="s">
        <v>7554</v>
      </c>
      <c r="K5909" s="17">
        <v>7</v>
      </c>
      <c r="L5909" s="17" t="s">
        <v>20076</v>
      </c>
      <c r="M5909" s="9"/>
      <c r="N5909" s="9"/>
      <c r="O5909" s="21"/>
      <c r="Q5909" s="29"/>
      <c r="U5909" s="17"/>
      <c r="V5909" s="2"/>
      <c r="Y5909" t="str">
        <f t="shared" si="373"/>
        <v/>
      </c>
      <c r="AA5909" t="str">
        <f t="shared" si="374"/>
        <v/>
      </c>
      <c r="AC5909" s="7"/>
      <c r="AD5909" t="s">
        <v>9223</v>
      </c>
      <c r="AE5909">
        <f t="shared" si="375"/>
        <v>0</v>
      </c>
      <c r="AG5909" s="2"/>
      <c r="AI5909" s="7"/>
    </row>
    <row r="5910" spans="1:35" ht="11" customHeight="1" outlineLevel="1" x14ac:dyDescent="0.25">
      <c r="A5910" t="s">
        <v>6182</v>
      </c>
      <c r="C5910" s="2" t="s">
        <v>11983</v>
      </c>
      <c r="D5910" s="2">
        <v>8448</v>
      </c>
      <c r="E5910" s="7">
        <v>2016</v>
      </c>
      <c r="F5910" s="5" t="s">
        <v>10120</v>
      </c>
      <c r="H5910" s="5" t="s">
        <v>5398</v>
      </c>
      <c r="I5910" s="6" t="s">
        <v>9223</v>
      </c>
      <c r="J5910" s="6" t="s">
        <v>7554</v>
      </c>
      <c r="K5910" s="17">
        <v>7</v>
      </c>
      <c r="L5910" s="17" t="s">
        <v>20076</v>
      </c>
      <c r="M5910" s="9"/>
      <c r="N5910" s="9"/>
      <c r="O5910" s="21"/>
      <c r="Q5910" s="29"/>
      <c r="U5910" s="17"/>
      <c r="V5910" s="2"/>
      <c r="Y5910" t="str">
        <f t="shared" si="373"/>
        <v/>
      </c>
      <c r="AA5910" t="str">
        <f t="shared" si="374"/>
        <v/>
      </c>
      <c r="AC5910" s="7"/>
      <c r="AD5910" t="s">
        <v>9223</v>
      </c>
      <c r="AE5910">
        <f t="shared" si="375"/>
        <v>0</v>
      </c>
      <c r="AG5910" s="2"/>
      <c r="AI5910" s="7"/>
    </row>
    <row r="5911" spans="1:35" ht="11" customHeight="1" outlineLevel="1" x14ac:dyDescent="0.25">
      <c r="A5911" t="s">
        <v>6182</v>
      </c>
      <c r="C5911" s="2" t="s">
        <v>11983</v>
      </c>
      <c r="D5911" s="2">
        <v>8449</v>
      </c>
      <c r="E5911" s="7">
        <v>2016</v>
      </c>
      <c r="F5911" s="5" t="s">
        <v>10120</v>
      </c>
      <c r="H5911" s="5" t="s">
        <v>5398</v>
      </c>
      <c r="I5911" s="6" t="s">
        <v>9223</v>
      </c>
      <c r="J5911" s="6" t="s">
        <v>7554</v>
      </c>
      <c r="K5911" s="17">
        <v>7</v>
      </c>
      <c r="L5911" s="17" t="s">
        <v>20076</v>
      </c>
      <c r="M5911" s="9"/>
      <c r="N5911" s="9"/>
      <c r="O5911" s="21"/>
      <c r="Q5911" s="29"/>
      <c r="U5911" s="17"/>
      <c r="V5911" s="2"/>
      <c r="Y5911" t="str">
        <f t="shared" ref="Y5911:Y5974" si="376">IF(COUNTIF(F5911,"*fdc*"),1,"")</f>
        <v/>
      </c>
      <c r="AA5911" t="str">
        <f t="shared" ref="AA5911:AA5974" si="377">IF(COUNTIF(F5911,"*s/s*"),1,"")</f>
        <v/>
      </c>
      <c r="AC5911" s="7"/>
      <c r="AD5911" t="s">
        <v>9223</v>
      </c>
      <c r="AE5911">
        <f t="shared" si="375"/>
        <v>0</v>
      </c>
      <c r="AG5911" s="2"/>
      <c r="AI5911" s="7"/>
    </row>
    <row r="5912" spans="1:35" ht="11" customHeight="1" outlineLevel="1" x14ac:dyDescent="0.25">
      <c r="A5912" t="s">
        <v>6182</v>
      </c>
      <c r="C5912" s="2" t="s">
        <v>11983</v>
      </c>
      <c r="D5912" s="2">
        <v>8450</v>
      </c>
      <c r="E5912" s="7">
        <v>2016</v>
      </c>
      <c r="F5912" s="5" t="s">
        <v>10120</v>
      </c>
      <c r="H5912" s="5" t="s">
        <v>5398</v>
      </c>
      <c r="I5912" s="6" t="s">
        <v>9223</v>
      </c>
      <c r="J5912" s="6" t="s">
        <v>7554</v>
      </c>
      <c r="K5912" s="17">
        <v>7</v>
      </c>
      <c r="L5912" s="17" t="s">
        <v>20076</v>
      </c>
      <c r="M5912" s="9"/>
      <c r="N5912" s="9"/>
      <c r="O5912" s="21"/>
      <c r="Q5912" s="29"/>
      <c r="U5912" s="17"/>
      <c r="V5912" s="2"/>
      <c r="Y5912" t="str">
        <f t="shared" si="376"/>
        <v/>
      </c>
      <c r="AA5912" t="str">
        <f t="shared" si="377"/>
        <v/>
      </c>
      <c r="AC5912" s="7"/>
      <c r="AD5912" t="s">
        <v>9223</v>
      </c>
      <c r="AE5912">
        <f t="shared" si="375"/>
        <v>0</v>
      </c>
      <c r="AG5912" s="2"/>
      <c r="AI5912" s="7"/>
    </row>
    <row r="5913" spans="1:35" ht="11" customHeight="1" outlineLevel="1" x14ac:dyDescent="0.25">
      <c r="A5913" t="s">
        <v>6182</v>
      </c>
      <c r="C5913" s="2" t="s">
        <v>11983</v>
      </c>
      <c r="D5913" s="2">
        <v>8451</v>
      </c>
      <c r="E5913" s="7">
        <v>2016</v>
      </c>
      <c r="F5913" s="5" t="s">
        <v>10120</v>
      </c>
      <c r="H5913" s="5" t="s">
        <v>5398</v>
      </c>
      <c r="I5913" s="6" t="s">
        <v>9223</v>
      </c>
      <c r="J5913" s="6" t="s">
        <v>7554</v>
      </c>
      <c r="K5913" s="17">
        <v>7</v>
      </c>
      <c r="L5913" s="17" t="s">
        <v>20076</v>
      </c>
      <c r="M5913" s="9"/>
      <c r="N5913" s="9"/>
      <c r="O5913" s="21"/>
      <c r="Q5913" s="29"/>
      <c r="U5913" s="17"/>
      <c r="V5913" s="2"/>
      <c r="Y5913" t="str">
        <f t="shared" si="376"/>
        <v/>
      </c>
      <c r="AA5913" t="str">
        <f t="shared" si="377"/>
        <v/>
      </c>
      <c r="AC5913" s="7"/>
      <c r="AD5913" t="s">
        <v>9223</v>
      </c>
      <c r="AE5913">
        <f t="shared" si="375"/>
        <v>0</v>
      </c>
      <c r="AG5913" s="2"/>
      <c r="AI5913" s="7"/>
    </row>
    <row r="5914" spans="1:35" ht="11" customHeight="1" outlineLevel="1" x14ac:dyDescent="0.25">
      <c r="A5914" t="s">
        <v>6182</v>
      </c>
      <c r="C5914" s="2" t="s">
        <v>11983</v>
      </c>
      <c r="D5914" s="2" t="s">
        <v>10181</v>
      </c>
      <c r="E5914" s="7">
        <v>2016</v>
      </c>
      <c r="F5914" s="5" t="s">
        <v>10183</v>
      </c>
      <c r="H5914" s="5" t="s">
        <v>5398</v>
      </c>
      <c r="I5914" s="6" t="s">
        <v>7554</v>
      </c>
      <c r="J5914" s="6" t="s">
        <v>7554</v>
      </c>
      <c r="K5914" s="17">
        <v>7</v>
      </c>
      <c r="L5914" s="17" t="s">
        <v>7730</v>
      </c>
      <c r="M5914" s="9">
        <v>3</v>
      </c>
      <c r="N5914" s="9"/>
      <c r="O5914" s="21"/>
      <c r="Q5914" s="29"/>
      <c r="U5914" s="17"/>
      <c r="V5914" s="2"/>
      <c r="Y5914" t="str">
        <f t="shared" si="376"/>
        <v/>
      </c>
      <c r="AA5914">
        <f t="shared" si="377"/>
        <v>1</v>
      </c>
      <c r="AC5914" s="7"/>
      <c r="AD5914" t="s">
        <v>7554</v>
      </c>
      <c r="AE5914">
        <f t="shared" si="375"/>
        <v>0</v>
      </c>
      <c r="AG5914" s="2"/>
      <c r="AI5914" s="7"/>
    </row>
    <row r="5915" spans="1:35" ht="11" customHeight="1" outlineLevel="1" x14ac:dyDescent="0.25">
      <c r="A5915" t="s">
        <v>6182</v>
      </c>
      <c r="C5915" s="2" t="s">
        <v>11983</v>
      </c>
      <c r="D5915" s="2">
        <v>8452</v>
      </c>
      <c r="E5915" s="7">
        <v>2016</v>
      </c>
      <c r="F5915" s="5" t="s">
        <v>10049</v>
      </c>
      <c r="H5915" s="5" t="s">
        <v>5398</v>
      </c>
      <c r="I5915" s="6" t="s">
        <v>9223</v>
      </c>
      <c r="J5915" s="6" t="s">
        <v>7554</v>
      </c>
      <c r="K5915" s="17">
        <v>7</v>
      </c>
      <c r="L5915" s="17" t="s">
        <v>20076</v>
      </c>
      <c r="M5915" s="9"/>
      <c r="N5915" s="9"/>
      <c r="O5915" s="21"/>
      <c r="Q5915" s="29"/>
      <c r="U5915" s="17"/>
      <c r="V5915" s="2"/>
      <c r="Y5915" t="str">
        <f t="shared" si="376"/>
        <v/>
      </c>
      <c r="AA5915" t="str">
        <f t="shared" si="377"/>
        <v/>
      </c>
      <c r="AC5915" s="7"/>
      <c r="AD5915" t="s">
        <v>9223</v>
      </c>
      <c r="AE5915">
        <f t="shared" si="375"/>
        <v>0</v>
      </c>
      <c r="AG5915" s="2"/>
      <c r="AI5915" s="7"/>
    </row>
    <row r="5916" spans="1:35" ht="11" customHeight="1" outlineLevel="1" x14ac:dyDescent="0.25">
      <c r="A5916" t="s">
        <v>6182</v>
      </c>
      <c r="C5916" s="2" t="s">
        <v>11983</v>
      </c>
      <c r="D5916" s="2" t="s">
        <v>10182</v>
      </c>
      <c r="E5916" s="7">
        <v>2016</v>
      </c>
      <c r="F5916" s="5" t="s">
        <v>10053</v>
      </c>
      <c r="H5916" s="5" t="s">
        <v>5398</v>
      </c>
      <c r="I5916" s="6" t="s">
        <v>7554</v>
      </c>
      <c r="J5916" s="6" t="s">
        <v>7554</v>
      </c>
      <c r="K5916" s="17">
        <v>7</v>
      </c>
      <c r="L5916" s="17" t="s">
        <v>7730</v>
      </c>
      <c r="M5916" s="9">
        <v>3</v>
      </c>
      <c r="N5916" s="9"/>
      <c r="O5916" s="21"/>
      <c r="Q5916" s="29"/>
      <c r="U5916" s="17"/>
      <c r="V5916" s="2"/>
      <c r="Y5916" t="str">
        <f t="shared" si="376"/>
        <v/>
      </c>
      <c r="AA5916">
        <f t="shared" si="377"/>
        <v>1</v>
      </c>
      <c r="AC5916" s="7"/>
      <c r="AD5916" t="s">
        <v>7554</v>
      </c>
      <c r="AE5916">
        <f t="shared" si="375"/>
        <v>0</v>
      </c>
      <c r="AG5916" s="2"/>
      <c r="AI5916" s="7"/>
    </row>
    <row r="5917" spans="1:35" ht="11" customHeight="1" outlineLevel="1" x14ac:dyDescent="0.25">
      <c r="A5917" t="s">
        <v>6182</v>
      </c>
      <c r="C5917" s="2" t="s">
        <v>11983</v>
      </c>
      <c r="D5917" s="2">
        <v>8572</v>
      </c>
      <c r="E5917" s="7">
        <v>2016</v>
      </c>
      <c r="F5917" s="5" t="s">
        <v>10091</v>
      </c>
      <c r="H5917" s="5" t="s">
        <v>5398</v>
      </c>
      <c r="I5917" s="6" t="s">
        <v>4361</v>
      </c>
      <c r="J5917" s="6" t="s">
        <v>9393</v>
      </c>
      <c r="K5917" s="17">
        <v>3</v>
      </c>
      <c r="L5917" s="17" t="s">
        <v>20076</v>
      </c>
      <c r="M5917" s="9"/>
      <c r="N5917" s="9"/>
      <c r="O5917" s="21"/>
      <c r="Q5917" s="29"/>
      <c r="U5917" s="17"/>
      <c r="V5917" s="2"/>
      <c r="Y5917" t="str">
        <f t="shared" si="376"/>
        <v/>
      </c>
      <c r="AA5917" t="str">
        <f t="shared" si="377"/>
        <v/>
      </c>
      <c r="AC5917" s="7"/>
      <c r="AD5917" t="s">
        <v>4361</v>
      </c>
      <c r="AE5917">
        <f t="shared" si="375"/>
        <v>1</v>
      </c>
      <c r="AG5917" s="2"/>
      <c r="AI5917" s="7"/>
    </row>
    <row r="5918" spans="1:35" ht="11" customHeight="1" outlineLevel="1" x14ac:dyDescent="0.25">
      <c r="A5918" t="s">
        <v>6182</v>
      </c>
      <c r="C5918" s="2" t="s">
        <v>11983</v>
      </c>
      <c r="D5918" s="2" t="s">
        <v>10184</v>
      </c>
      <c r="E5918" s="7">
        <v>2016</v>
      </c>
      <c r="F5918" s="5" t="s">
        <v>10092</v>
      </c>
      <c r="H5918" s="5" t="s">
        <v>5398</v>
      </c>
      <c r="I5918" s="6" t="s">
        <v>4361</v>
      </c>
      <c r="J5918" s="6" t="s">
        <v>9393</v>
      </c>
      <c r="K5918" s="17">
        <v>3</v>
      </c>
      <c r="L5918" s="17" t="s">
        <v>7730</v>
      </c>
      <c r="M5918" s="9">
        <v>8</v>
      </c>
      <c r="N5918" s="9"/>
      <c r="O5918" s="21"/>
      <c r="Q5918" s="29"/>
      <c r="U5918" s="17"/>
      <c r="V5918" s="2"/>
      <c r="Y5918" t="str">
        <f t="shared" si="376"/>
        <v/>
      </c>
      <c r="AA5918">
        <f t="shared" si="377"/>
        <v>1</v>
      </c>
      <c r="AC5918" s="7"/>
      <c r="AD5918" t="s">
        <v>4361</v>
      </c>
      <c r="AE5918">
        <f t="shared" si="375"/>
        <v>1</v>
      </c>
      <c r="AG5918" s="2"/>
      <c r="AI5918" s="7"/>
    </row>
    <row r="5919" spans="1:35" ht="11" customHeight="1" outlineLevel="1" x14ac:dyDescent="0.25">
      <c r="A5919" t="s">
        <v>6182</v>
      </c>
      <c r="C5919" s="2" t="s">
        <v>11983</v>
      </c>
      <c r="D5919" s="2">
        <v>8686</v>
      </c>
      <c r="E5919" s="7">
        <v>2017</v>
      </c>
      <c r="F5919" s="5" t="s">
        <v>10187</v>
      </c>
      <c r="H5919" s="5" t="s">
        <v>5398</v>
      </c>
      <c r="I5919" s="6" t="s">
        <v>10189</v>
      </c>
      <c r="J5919" s="6" t="s">
        <v>7554</v>
      </c>
      <c r="K5919" s="17">
        <v>7</v>
      </c>
      <c r="L5919" s="17" t="s">
        <v>20076</v>
      </c>
      <c r="M5919" s="9"/>
      <c r="N5919" s="9"/>
      <c r="O5919" s="21"/>
      <c r="Q5919" s="29"/>
      <c r="U5919" s="17"/>
      <c r="V5919" s="2"/>
      <c r="Y5919" t="str">
        <f t="shared" si="376"/>
        <v/>
      </c>
      <c r="AA5919" t="str">
        <f t="shared" si="377"/>
        <v/>
      </c>
      <c r="AC5919" s="7"/>
      <c r="AD5919" t="s">
        <v>10189</v>
      </c>
      <c r="AE5919">
        <f t="shared" si="375"/>
        <v>0</v>
      </c>
      <c r="AG5919" s="2"/>
      <c r="AI5919" s="7"/>
    </row>
    <row r="5920" spans="1:35" ht="11" customHeight="1" outlineLevel="1" x14ac:dyDescent="0.25">
      <c r="A5920" t="s">
        <v>6182</v>
      </c>
      <c r="C5920" s="2" t="s">
        <v>11983</v>
      </c>
      <c r="D5920" s="2">
        <v>8687</v>
      </c>
      <c r="E5920" s="7">
        <v>2017</v>
      </c>
      <c r="F5920" s="5" t="s">
        <v>10187</v>
      </c>
      <c r="H5920" s="5" t="s">
        <v>5398</v>
      </c>
      <c r="I5920" s="6" t="s">
        <v>10190</v>
      </c>
      <c r="J5920" s="6" t="s">
        <v>7554</v>
      </c>
      <c r="K5920" s="17">
        <v>7</v>
      </c>
      <c r="L5920" s="17" t="s">
        <v>20076</v>
      </c>
      <c r="M5920" s="9"/>
      <c r="N5920" s="9"/>
      <c r="O5920" s="21"/>
      <c r="Q5920" s="29"/>
      <c r="U5920" s="17"/>
      <c r="V5920" s="2"/>
      <c r="Y5920" t="str">
        <f t="shared" si="376"/>
        <v/>
      </c>
      <c r="AA5920" t="str">
        <f t="shared" si="377"/>
        <v/>
      </c>
      <c r="AC5920" s="7"/>
      <c r="AD5920" t="s">
        <v>10190</v>
      </c>
      <c r="AE5920">
        <f t="shared" si="375"/>
        <v>0</v>
      </c>
      <c r="AG5920" s="2"/>
      <c r="AI5920" s="7"/>
    </row>
    <row r="5921" spans="1:35" ht="11" customHeight="1" outlineLevel="1" x14ac:dyDescent="0.25">
      <c r="A5921" t="s">
        <v>6182</v>
      </c>
      <c r="C5921" s="2" t="s">
        <v>11983</v>
      </c>
      <c r="D5921" s="2">
        <v>8688</v>
      </c>
      <c r="E5921" s="7">
        <v>2017</v>
      </c>
      <c r="F5921" s="5" t="s">
        <v>10187</v>
      </c>
      <c r="H5921" s="5" t="s">
        <v>5398</v>
      </c>
      <c r="I5921" s="6" t="s">
        <v>10191</v>
      </c>
      <c r="J5921" s="6" t="s">
        <v>7554</v>
      </c>
      <c r="K5921" s="17">
        <v>7</v>
      </c>
      <c r="L5921" s="17" t="s">
        <v>20076</v>
      </c>
      <c r="M5921" s="9"/>
      <c r="N5921" s="9"/>
      <c r="O5921" s="21"/>
      <c r="Q5921" s="29"/>
      <c r="U5921" s="17"/>
      <c r="V5921" s="2"/>
      <c r="Y5921" t="str">
        <f t="shared" si="376"/>
        <v/>
      </c>
      <c r="AA5921" t="str">
        <f t="shared" si="377"/>
        <v/>
      </c>
      <c r="AC5921" s="7"/>
      <c r="AD5921" t="s">
        <v>10191</v>
      </c>
      <c r="AE5921">
        <f t="shared" si="375"/>
        <v>0</v>
      </c>
      <c r="AG5921" s="2"/>
      <c r="AI5921" s="7"/>
    </row>
    <row r="5922" spans="1:35" ht="11" customHeight="1" outlineLevel="1" x14ac:dyDescent="0.25">
      <c r="A5922" t="s">
        <v>6182</v>
      </c>
      <c r="C5922" s="2" t="s">
        <v>11983</v>
      </c>
      <c r="D5922" s="2">
        <v>8689</v>
      </c>
      <c r="E5922" s="7">
        <v>2017</v>
      </c>
      <c r="F5922" s="5" t="s">
        <v>10187</v>
      </c>
      <c r="H5922" s="5" t="s">
        <v>5398</v>
      </c>
      <c r="I5922" s="6" t="s">
        <v>10192</v>
      </c>
      <c r="J5922" s="6" t="s">
        <v>7554</v>
      </c>
      <c r="K5922" s="17">
        <v>7</v>
      </c>
      <c r="L5922" s="17" t="s">
        <v>20076</v>
      </c>
      <c r="M5922" s="9"/>
      <c r="N5922" s="9"/>
      <c r="O5922" s="21"/>
      <c r="Q5922" s="29"/>
      <c r="U5922" s="17"/>
      <c r="V5922" s="2"/>
      <c r="Y5922" t="str">
        <f t="shared" si="376"/>
        <v/>
      </c>
      <c r="AA5922" t="str">
        <f t="shared" si="377"/>
        <v/>
      </c>
      <c r="AC5922" s="7"/>
      <c r="AD5922" t="s">
        <v>10192</v>
      </c>
      <c r="AE5922">
        <f t="shared" si="375"/>
        <v>0</v>
      </c>
      <c r="AG5922" s="2"/>
      <c r="AI5922" s="7"/>
    </row>
    <row r="5923" spans="1:35" ht="11" customHeight="1" outlineLevel="1" x14ac:dyDescent="0.25">
      <c r="A5923" t="s">
        <v>6182</v>
      </c>
      <c r="C5923" s="2" t="s">
        <v>11983</v>
      </c>
      <c r="D5923" s="2">
        <v>8690</v>
      </c>
      <c r="E5923" s="7">
        <v>2017</v>
      </c>
      <c r="F5923" s="5" t="s">
        <v>10187</v>
      </c>
      <c r="H5923" s="5" t="s">
        <v>5398</v>
      </c>
      <c r="I5923" s="6" t="s">
        <v>9414</v>
      </c>
      <c r="J5923" s="6" t="s">
        <v>7554</v>
      </c>
      <c r="K5923" s="17">
        <v>7</v>
      </c>
      <c r="L5923" s="17" t="s">
        <v>20076</v>
      </c>
      <c r="M5923" s="9"/>
      <c r="N5923" s="9"/>
      <c r="O5923" s="21"/>
      <c r="Q5923" s="29"/>
      <c r="U5923" s="17"/>
      <c r="V5923" s="2"/>
      <c r="Y5923" t="str">
        <f t="shared" si="376"/>
        <v/>
      </c>
      <c r="AA5923" t="str">
        <f t="shared" si="377"/>
        <v/>
      </c>
      <c r="AC5923" s="7"/>
      <c r="AD5923" t="s">
        <v>9414</v>
      </c>
      <c r="AE5923">
        <f t="shared" si="375"/>
        <v>0</v>
      </c>
      <c r="AG5923" s="2"/>
      <c r="AI5923" s="7"/>
    </row>
    <row r="5924" spans="1:35" ht="11" customHeight="1" outlineLevel="1" x14ac:dyDescent="0.25">
      <c r="A5924" t="s">
        <v>6182</v>
      </c>
      <c r="C5924" s="2" t="s">
        <v>11983</v>
      </c>
      <c r="D5924" s="2" t="s">
        <v>10185</v>
      </c>
      <c r="E5924" s="7">
        <v>2017</v>
      </c>
      <c r="F5924" s="5" t="s">
        <v>10188</v>
      </c>
      <c r="H5924" s="5" t="s">
        <v>5398</v>
      </c>
      <c r="I5924" s="6" t="s">
        <v>10193</v>
      </c>
      <c r="J5924" s="6" t="s">
        <v>7554</v>
      </c>
      <c r="K5924" s="17">
        <v>7</v>
      </c>
      <c r="L5924" s="17" t="s">
        <v>7730</v>
      </c>
      <c r="M5924" s="9">
        <v>3</v>
      </c>
      <c r="N5924" s="9"/>
      <c r="O5924" s="21"/>
      <c r="Q5924" s="29"/>
      <c r="U5924" s="17"/>
      <c r="V5924" s="2"/>
      <c r="Y5924" t="str">
        <f t="shared" si="376"/>
        <v/>
      </c>
      <c r="AA5924">
        <f t="shared" si="377"/>
        <v>1</v>
      </c>
      <c r="AC5924" s="7"/>
      <c r="AD5924" t="s">
        <v>10193</v>
      </c>
      <c r="AE5924">
        <f t="shared" si="375"/>
        <v>0</v>
      </c>
      <c r="AG5924" s="2"/>
      <c r="AI5924" s="7"/>
    </row>
    <row r="5925" spans="1:35" ht="11" customHeight="1" outlineLevel="1" x14ac:dyDescent="0.25">
      <c r="A5925" t="s">
        <v>6182</v>
      </c>
      <c r="C5925" s="2" t="s">
        <v>11983</v>
      </c>
      <c r="D5925" s="2">
        <v>8691</v>
      </c>
      <c r="E5925" s="7">
        <v>2017</v>
      </c>
      <c r="F5925" s="5" t="s">
        <v>10091</v>
      </c>
      <c r="H5925" s="5" t="s">
        <v>5398</v>
      </c>
      <c r="I5925" s="6" t="s">
        <v>8351</v>
      </c>
      <c r="J5925" s="6" t="s">
        <v>7554</v>
      </c>
      <c r="K5925" s="17">
        <v>7</v>
      </c>
      <c r="L5925" s="17" t="s">
        <v>20076</v>
      </c>
      <c r="M5925" s="9"/>
      <c r="N5925" s="9"/>
      <c r="O5925" s="21"/>
      <c r="Q5925" s="29"/>
      <c r="U5925" s="17"/>
      <c r="V5925" s="2"/>
      <c r="Y5925" t="str">
        <f t="shared" si="376"/>
        <v/>
      </c>
      <c r="AA5925" t="str">
        <f t="shared" si="377"/>
        <v/>
      </c>
      <c r="AC5925" s="7"/>
      <c r="AD5925" t="s">
        <v>8351</v>
      </c>
      <c r="AE5925">
        <f t="shared" si="375"/>
        <v>0</v>
      </c>
      <c r="AG5925" s="2"/>
      <c r="AI5925" s="7"/>
    </row>
    <row r="5926" spans="1:35" ht="11" customHeight="1" outlineLevel="1" x14ac:dyDescent="0.25">
      <c r="A5926" t="s">
        <v>6182</v>
      </c>
      <c r="C5926" s="2" t="s">
        <v>11983</v>
      </c>
      <c r="D5926" s="2" t="s">
        <v>10186</v>
      </c>
      <c r="E5926" s="7">
        <v>2017</v>
      </c>
      <c r="F5926" s="5" t="s">
        <v>10092</v>
      </c>
      <c r="H5926" s="5" t="s">
        <v>5398</v>
      </c>
      <c r="I5926" s="6" t="s">
        <v>7554</v>
      </c>
      <c r="J5926" s="6" t="s">
        <v>7554</v>
      </c>
      <c r="K5926" s="17">
        <v>7</v>
      </c>
      <c r="L5926" s="17" t="s">
        <v>7730</v>
      </c>
      <c r="M5926" s="9">
        <v>3</v>
      </c>
      <c r="N5926" s="9"/>
      <c r="O5926" s="21"/>
      <c r="Q5926" s="29"/>
      <c r="U5926" s="17"/>
      <c r="V5926" s="2"/>
      <c r="Y5926" t="str">
        <f t="shared" si="376"/>
        <v/>
      </c>
      <c r="AA5926">
        <f t="shared" si="377"/>
        <v>1</v>
      </c>
      <c r="AC5926" s="7"/>
      <c r="AD5926" t="s">
        <v>7554</v>
      </c>
      <c r="AE5926">
        <f t="shared" si="375"/>
        <v>0</v>
      </c>
      <c r="AG5926" s="2"/>
      <c r="AI5926" s="7"/>
    </row>
    <row r="5927" spans="1:35" ht="11" customHeight="1" outlineLevel="1" x14ac:dyDescent="0.25">
      <c r="A5927" t="s">
        <v>6182</v>
      </c>
      <c r="C5927" s="2" t="s">
        <v>11983</v>
      </c>
      <c r="D5927" s="2">
        <v>8751</v>
      </c>
      <c r="E5927" s="7">
        <v>2017</v>
      </c>
      <c r="F5927" s="5" t="s">
        <v>10049</v>
      </c>
      <c r="H5927" s="5" t="s">
        <v>5398</v>
      </c>
      <c r="I5927" s="6" t="s">
        <v>1695</v>
      </c>
      <c r="J5927" s="6" t="s">
        <v>7554</v>
      </c>
      <c r="K5927" s="17">
        <v>7</v>
      </c>
      <c r="L5927" s="17" t="s">
        <v>7730</v>
      </c>
      <c r="M5927" s="9">
        <v>3</v>
      </c>
      <c r="N5927" s="9"/>
      <c r="O5927" s="21"/>
      <c r="Q5927" s="29"/>
      <c r="U5927" s="17"/>
      <c r="V5927" s="2"/>
      <c r="Y5927" t="str">
        <f t="shared" si="376"/>
        <v/>
      </c>
      <c r="AA5927" t="str">
        <f t="shared" si="377"/>
        <v/>
      </c>
      <c r="AC5927" s="7"/>
      <c r="AD5927" t="s">
        <v>1695</v>
      </c>
      <c r="AE5927">
        <f t="shared" si="375"/>
        <v>0</v>
      </c>
      <c r="AG5927" s="2">
        <v>1</v>
      </c>
      <c r="AI5927" s="7"/>
    </row>
    <row r="5928" spans="1:35" ht="11" customHeight="1" outlineLevel="1" x14ac:dyDescent="0.25">
      <c r="A5928" t="s">
        <v>6182</v>
      </c>
      <c r="C5928" s="2" t="s">
        <v>11983</v>
      </c>
      <c r="D5928" s="2">
        <v>8944</v>
      </c>
      <c r="E5928" s="7">
        <v>2017</v>
      </c>
      <c r="F5928" s="5" t="s">
        <v>10187</v>
      </c>
      <c r="H5928" s="5" t="s">
        <v>5398</v>
      </c>
      <c r="I5928" s="6" t="s">
        <v>10196</v>
      </c>
      <c r="J5928" s="6" t="s">
        <v>7554</v>
      </c>
      <c r="K5928" s="17">
        <v>7</v>
      </c>
      <c r="L5928" s="17" t="s">
        <v>20076</v>
      </c>
      <c r="M5928" s="9"/>
      <c r="N5928" s="9"/>
      <c r="O5928" s="21"/>
      <c r="Q5928" s="29"/>
      <c r="U5928" s="17"/>
      <c r="V5928" s="2"/>
      <c r="Y5928" t="str">
        <f t="shared" si="376"/>
        <v/>
      </c>
      <c r="AA5928" t="str">
        <f t="shared" si="377"/>
        <v/>
      </c>
      <c r="AC5928" s="7"/>
      <c r="AD5928" t="s">
        <v>10196</v>
      </c>
      <c r="AE5928">
        <f t="shared" si="375"/>
        <v>0</v>
      </c>
      <c r="AG5928" s="2"/>
      <c r="AI5928" s="7"/>
    </row>
    <row r="5929" spans="1:35" ht="11" customHeight="1" outlineLevel="1" x14ac:dyDescent="0.25">
      <c r="A5929" t="s">
        <v>6182</v>
      </c>
      <c r="C5929" s="2" t="s">
        <v>11983</v>
      </c>
      <c r="D5929" s="2">
        <v>8945</v>
      </c>
      <c r="E5929" s="7">
        <v>2017</v>
      </c>
      <c r="F5929" s="5" t="s">
        <v>10187</v>
      </c>
      <c r="H5929" s="5" t="s">
        <v>5398</v>
      </c>
      <c r="I5929" s="6" t="s">
        <v>10197</v>
      </c>
      <c r="J5929" s="6" t="s">
        <v>7554</v>
      </c>
      <c r="K5929" s="17">
        <v>7</v>
      </c>
      <c r="L5929" s="17" t="s">
        <v>20076</v>
      </c>
      <c r="M5929" s="9"/>
      <c r="N5929" s="9"/>
      <c r="O5929" s="21"/>
      <c r="Q5929" s="29"/>
      <c r="U5929" s="17"/>
      <c r="V5929" s="2"/>
      <c r="Y5929" t="str">
        <f t="shared" si="376"/>
        <v/>
      </c>
      <c r="AA5929" t="str">
        <f t="shared" si="377"/>
        <v/>
      </c>
      <c r="AC5929" s="7"/>
      <c r="AD5929" t="s">
        <v>10197</v>
      </c>
      <c r="AE5929">
        <f t="shared" si="375"/>
        <v>0</v>
      </c>
      <c r="AG5929" s="2"/>
      <c r="AI5929" s="7"/>
    </row>
    <row r="5930" spans="1:35" ht="11" customHeight="1" outlineLevel="1" x14ac:dyDescent="0.25">
      <c r="A5930" t="s">
        <v>6182</v>
      </c>
      <c r="C5930" s="2" t="s">
        <v>11983</v>
      </c>
      <c r="D5930" s="2">
        <v>8946</v>
      </c>
      <c r="E5930" s="7">
        <v>2017</v>
      </c>
      <c r="F5930" s="5" t="s">
        <v>10187</v>
      </c>
      <c r="H5930" s="5" t="s">
        <v>5398</v>
      </c>
      <c r="I5930" s="6" t="s">
        <v>10198</v>
      </c>
      <c r="J5930" s="6" t="s">
        <v>7554</v>
      </c>
      <c r="K5930" s="17">
        <v>7</v>
      </c>
      <c r="L5930" s="17" t="s">
        <v>20076</v>
      </c>
      <c r="M5930" s="9"/>
      <c r="N5930" s="9"/>
      <c r="O5930" s="21"/>
      <c r="Q5930" s="29"/>
      <c r="U5930" s="17"/>
      <c r="V5930" s="2"/>
      <c r="Y5930" t="str">
        <f t="shared" si="376"/>
        <v/>
      </c>
      <c r="AA5930" t="str">
        <f t="shared" si="377"/>
        <v/>
      </c>
      <c r="AC5930" s="7"/>
      <c r="AD5930" t="s">
        <v>10198</v>
      </c>
      <c r="AE5930">
        <f t="shared" si="375"/>
        <v>0</v>
      </c>
      <c r="AG5930" s="2"/>
      <c r="AI5930" s="7"/>
    </row>
    <row r="5931" spans="1:35" ht="11" customHeight="1" outlineLevel="1" x14ac:dyDescent="0.25">
      <c r="A5931" t="s">
        <v>6182</v>
      </c>
      <c r="C5931" s="2" t="s">
        <v>11983</v>
      </c>
      <c r="D5931" s="2">
        <v>8947</v>
      </c>
      <c r="E5931" s="7">
        <v>2017</v>
      </c>
      <c r="F5931" s="5" t="s">
        <v>10187</v>
      </c>
      <c r="H5931" s="5" t="s">
        <v>5398</v>
      </c>
      <c r="I5931" s="6" t="s">
        <v>10199</v>
      </c>
      <c r="J5931" s="6" t="s">
        <v>7554</v>
      </c>
      <c r="K5931" s="17">
        <v>7</v>
      </c>
      <c r="L5931" s="17" t="s">
        <v>20076</v>
      </c>
      <c r="M5931" s="9"/>
      <c r="N5931" s="9"/>
      <c r="O5931" s="21"/>
      <c r="Q5931" s="29"/>
      <c r="U5931" s="17"/>
      <c r="V5931" s="2"/>
      <c r="Y5931" t="str">
        <f t="shared" si="376"/>
        <v/>
      </c>
      <c r="AA5931" t="str">
        <f t="shared" si="377"/>
        <v/>
      </c>
      <c r="AC5931" s="7"/>
      <c r="AD5931" t="s">
        <v>10199</v>
      </c>
      <c r="AE5931">
        <f t="shared" si="375"/>
        <v>0</v>
      </c>
      <c r="AG5931" s="2"/>
      <c r="AI5931" s="7"/>
    </row>
    <row r="5932" spans="1:35" ht="11" customHeight="1" outlineLevel="1" x14ac:dyDescent="0.25">
      <c r="A5932" t="s">
        <v>6182</v>
      </c>
      <c r="C5932" s="2" t="s">
        <v>11983</v>
      </c>
      <c r="D5932" s="2">
        <v>8948</v>
      </c>
      <c r="E5932" s="7">
        <v>2017</v>
      </c>
      <c r="F5932" s="5" t="s">
        <v>10187</v>
      </c>
      <c r="H5932" s="5" t="s">
        <v>5398</v>
      </c>
      <c r="I5932" s="6" t="s">
        <v>10200</v>
      </c>
      <c r="J5932" s="6" t="s">
        <v>7554</v>
      </c>
      <c r="K5932" s="17">
        <v>7</v>
      </c>
      <c r="L5932" s="17" t="s">
        <v>20076</v>
      </c>
      <c r="M5932" s="9"/>
      <c r="N5932" s="9"/>
      <c r="O5932" s="21"/>
      <c r="Q5932" s="29"/>
      <c r="U5932" s="17"/>
      <c r="V5932" s="2"/>
      <c r="Y5932" t="str">
        <f t="shared" si="376"/>
        <v/>
      </c>
      <c r="AA5932" t="str">
        <f t="shared" si="377"/>
        <v/>
      </c>
      <c r="AC5932" s="7"/>
      <c r="AD5932" t="s">
        <v>10200</v>
      </c>
      <c r="AE5932">
        <f t="shared" si="375"/>
        <v>0</v>
      </c>
      <c r="AG5932" s="2"/>
      <c r="AI5932" s="7"/>
    </row>
    <row r="5933" spans="1:35" ht="11" customHeight="1" outlineLevel="1" x14ac:dyDescent="0.25">
      <c r="A5933" t="s">
        <v>6182</v>
      </c>
      <c r="C5933" s="2" t="s">
        <v>11983</v>
      </c>
      <c r="D5933" s="2" t="s">
        <v>10194</v>
      </c>
      <c r="E5933" s="7">
        <v>2017</v>
      </c>
      <c r="F5933" s="5" t="s">
        <v>10188</v>
      </c>
      <c r="H5933" s="5" t="s">
        <v>5398</v>
      </c>
      <c r="I5933" s="6" t="s">
        <v>7554</v>
      </c>
      <c r="J5933" s="6" t="s">
        <v>7554</v>
      </c>
      <c r="K5933" s="17">
        <v>7</v>
      </c>
      <c r="L5933" s="17" t="s">
        <v>7730</v>
      </c>
      <c r="M5933" s="9">
        <v>3</v>
      </c>
      <c r="N5933" s="9"/>
      <c r="O5933" s="21"/>
      <c r="Q5933" s="29"/>
      <c r="U5933" s="17"/>
      <c r="V5933" s="2"/>
      <c r="Y5933" t="str">
        <f t="shared" si="376"/>
        <v/>
      </c>
      <c r="AA5933">
        <f t="shared" si="377"/>
        <v>1</v>
      </c>
      <c r="AC5933" s="7"/>
      <c r="AD5933" t="s">
        <v>7554</v>
      </c>
      <c r="AE5933">
        <f t="shared" si="375"/>
        <v>0</v>
      </c>
      <c r="AG5933" s="2"/>
      <c r="AI5933" s="7"/>
    </row>
    <row r="5934" spans="1:35" ht="11" customHeight="1" outlineLevel="1" x14ac:dyDescent="0.25">
      <c r="A5934" t="s">
        <v>6182</v>
      </c>
      <c r="C5934" s="2" t="s">
        <v>11983</v>
      </c>
      <c r="D5934" s="2">
        <v>8949</v>
      </c>
      <c r="E5934" s="7">
        <v>2017</v>
      </c>
      <c r="F5934" s="5" t="s">
        <v>10091</v>
      </c>
      <c r="H5934" s="5" t="s">
        <v>5398</v>
      </c>
      <c r="I5934" s="6" t="s">
        <v>10201</v>
      </c>
      <c r="J5934" s="6" t="s">
        <v>7554</v>
      </c>
      <c r="K5934" s="17">
        <v>7</v>
      </c>
      <c r="L5934" s="17" t="s">
        <v>20076</v>
      </c>
      <c r="M5934" s="9"/>
      <c r="N5934" s="9"/>
      <c r="O5934" s="21"/>
      <c r="Q5934" s="29"/>
      <c r="U5934" s="17"/>
      <c r="V5934" s="2"/>
      <c r="Y5934" t="str">
        <f t="shared" si="376"/>
        <v/>
      </c>
      <c r="AA5934" t="str">
        <f t="shared" si="377"/>
        <v/>
      </c>
      <c r="AC5934" s="7"/>
      <c r="AD5934" t="s">
        <v>10201</v>
      </c>
      <c r="AE5934">
        <f t="shared" si="375"/>
        <v>0</v>
      </c>
      <c r="AG5934" s="2"/>
      <c r="AI5934" s="7"/>
    </row>
    <row r="5935" spans="1:35" ht="11" customHeight="1" outlineLevel="1" x14ac:dyDescent="0.25">
      <c r="A5935" t="s">
        <v>6182</v>
      </c>
      <c r="C5935" s="2" t="s">
        <v>11983</v>
      </c>
      <c r="D5935" s="2" t="s">
        <v>10195</v>
      </c>
      <c r="E5935" s="7">
        <v>2017</v>
      </c>
      <c r="F5935" s="5" t="s">
        <v>10092</v>
      </c>
      <c r="H5935" s="5" t="s">
        <v>5398</v>
      </c>
      <c r="I5935" s="6" t="s">
        <v>7554</v>
      </c>
      <c r="J5935" s="6" t="s">
        <v>7554</v>
      </c>
      <c r="K5935" s="17">
        <v>7</v>
      </c>
      <c r="L5935" s="17" t="s">
        <v>7730</v>
      </c>
      <c r="M5935" s="9">
        <v>3</v>
      </c>
      <c r="N5935" s="9"/>
      <c r="O5935" s="21"/>
      <c r="Q5935" s="29"/>
      <c r="U5935" s="17"/>
      <c r="V5935" s="2"/>
      <c r="Y5935" t="str">
        <f t="shared" si="376"/>
        <v/>
      </c>
      <c r="AA5935">
        <f t="shared" si="377"/>
        <v>1</v>
      </c>
      <c r="AC5935" s="7"/>
      <c r="AD5935" t="s">
        <v>7554</v>
      </c>
      <c r="AE5935">
        <f t="shared" si="375"/>
        <v>0</v>
      </c>
      <c r="AG5935" s="2"/>
      <c r="AI5935" s="7"/>
    </row>
    <row r="5936" spans="1:35" ht="11" customHeight="1" outlineLevel="1" x14ac:dyDescent="0.25">
      <c r="A5936" t="s">
        <v>6182</v>
      </c>
      <c r="C5936" s="2" t="s">
        <v>11983</v>
      </c>
      <c r="D5936" s="2">
        <v>8974</v>
      </c>
      <c r="E5936" s="7">
        <v>2017</v>
      </c>
      <c r="F5936" s="5" t="s">
        <v>10187</v>
      </c>
      <c r="H5936" s="5" t="s">
        <v>5398</v>
      </c>
      <c r="I5936" s="6" t="s">
        <v>10204</v>
      </c>
      <c r="J5936" s="6" t="s">
        <v>989</v>
      </c>
      <c r="K5936" s="17">
        <v>1</v>
      </c>
      <c r="L5936" s="17" t="s">
        <v>20076</v>
      </c>
      <c r="M5936" s="9"/>
      <c r="N5936" s="9"/>
      <c r="O5936" s="21"/>
      <c r="Q5936" s="29"/>
      <c r="U5936" s="17"/>
      <c r="V5936" s="2"/>
      <c r="Y5936" t="str">
        <f t="shared" si="376"/>
        <v/>
      </c>
      <c r="AA5936" t="str">
        <f t="shared" si="377"/>
        <v/>
      </c>
      <c r="AC5936" s="7"/>
      <c r="AD5936" t="s">
        <v>10204</v>
      </c>
      <c r="AE5936">
        <f t="shared" si="375"/>
        <v>0</v>
      </c>
      <c r="AG5936" s="2"/>
      <c r="AI5936" s="7"/>
    </row>
    <row r="5937" spans="1:35" ht="11" customHeight="1" outlineLevel="1" x14ac:dyDescent="0.25">
      <c r="A5937" t="s">
        <v>6182</v>
      </c>
      <c r="C5937" s="2" t="s">
        <v>11983</v>
      </c>
      <c r="D5937" s="2">
        <v>8975</v>
      </c>
      <c r="E5937" s="7">
        <v>2017</v>
      </c>
      <c r="F5937" s="5" t="s">
        <v>10187</v>
      </c>
      <c r="H5937" s="5" t="s">
        <v>5398</v>
      </c>
      <c r="I5937" s="6" t="s">
        <v>10205</v>
      </c>
      <c r="J5937" s="6" t="s">
        <v>989</v>
      </c>
      <c r="K5937" s="17">
        <v>1</v>
      </c>
      <c r="L5937" s="17" t="s">
        <v>20076</v>
      </c>
      <c r="M5937" s="9"/>
      <c r="N5937" s="9"/>
      <c r="O5937" s="21"/>
      <c r="Q5937" s="29"/>
      <c r="U5937" s="17"/>
      <c r="V5937" s="2"/>
      <c r="Y5937" t="str">
        <f t="shared" si="376"/>
        <v/>
      </c>
      <c r="AA5937" t="str">
        <f t="shared" si="377"/>
        <v/>
      </c>
      <c r="AC5937" s="7"/>
      <c r="AD5937" t="s">
        <v>10205</v>
      </c>
      <c r="AE5937">
        <f t="shared" si="375"/>
        <v>0</v>
      </c>
      <c r="AG5937" s="2"/>
      <c r="AI5937" s="7"/>
    </row>
    <row r="5938" spans="1:35" ht="11" customHeight="1" outlineLevel="1" x14ac:dyDescent="0.25">
      <c r="A5938" t="s">
        <v>6182</v>
      </c>
      <c r="C5938" s="2" t="s">
        <v>11983</v>
      </c>
      <c r="D5938" s="2">
        <v>8976</v>
      </c>
      <c r="E5938" s="7">
        <v>2017</v>
      </c>
      <c r="F5938" s="5" t="s">
        <v>10187</v>
      </c>
      <c r="H5938" s="5" t="s">
        <v>5398</v>
      </c>
      <c r="I5938" s="6" t="s">
        <v>10206</v>
      </c>
      <c r="J5938" s="6" t="s">
        <v>989</v>
      </c>
      <c r="K5938" s="17">
        <v>1</v>
      </c>
      <c r="L5938" s="17" t="s">
        <v>20076</v>
      </c>
      <c r="M5938" s="9"/>
      <c r="N5938" s="9"/>
      <c r="O5938" s="21"/>
      <c r="Q5938" s="29"/>
      <c r="U5938" s="17"/>
      <c r="V5938" s="2"/>
      <c r="Y5938" t="str">
        <f t="shared" si="376"/>
        <v/>
      </c>
      <c r="AA5938" t="str">
        <f t="shared" si="377"/>
        <v/>
      </c>
      <c r="AC5938" s="7"/>
      <c r="AD5938" t="s">
        <v>10206</v>
      </c>
      <c r="AE5938">
        <f t="shared" si="375"/>
        <v>0</v>
      </c>
      <c r="AG5938" s="2"/>
      <c r="AI5938" s="7"/>
    </row>
    <row r="5939" spans="1:35" ht="11" customHeight="1" outlineLevel="1" x14ac:dyDescent="0.25">
      <c r="A5939" t="s">
        <v>6182</v>
      </c>
      <c r="C5939" s="2" t="s">
        <v>11983</v>
      </c>
      <c r="D5939" s="2">
        <v>8977</v>
      </c>
      <c r="E5939" s="7">
        <v>2017</v>
      </c>
      <c r="F5939" s="5" t="s">
        <v>10187</v>
      </c>
      <c r="H5939" s="5" t="s">
        <v>5398</v>
      </c>
      <c r="I5939" s="6" t="s">
        <v>10207</v>
      </c>
      <c r="J5939" s="6" t="s">
        <v>989</v>
      </c>
      <c r="K5939" s="17">
        <v>1</v>
      </c>
      <c r="L5939" s="17" t="s">
        <v>20076</v>
      </c>
      <c r="M5939" s="9"/>
      <c r="N5939" s="9"/>
      <c r="O5939" s="21"/>
      <c r="Q5939" s="29"/>
      <c r="S5939">
        <v>1</v>
      </c>
      <c r="T5939">
        <v>1</v>
      </c>
      <c r="U5939" s="17"/>
      <c r="V5939" s="2"/>
      <c r="Y5939" t="str">
        <f t="shared" si="376"/>
        <v/>
      </c>
      <c r="AA5939" t="str">
        <f t="shared" si="377"/>
        <v/>
      </c>
      <c r="AC5939" s="7"/>
      <c r="AD5939" t="s">
        <v>10207</v>
      </c>
      <c r="AE5939">
        <f t="shared" si="375"/>
        <v>0</v>
      </c>
      <c r="AG5939" s="2"/>
      <c r="AI5939" s="7"/>
    </row>
    <row r="5940" spans="1:35" ht="11" customHeight="1" outlineLevel="1" x14ac:dyDescent="0.25">
      <c r="A5940" t="s">
        <v>6182</v>
      </c>
      <c r="C5940" s="2" t="s">
        <v>11983</v>
      </c>
      <c r="D5940" s="2">
        <v>8978</v>
      </c>
      <c r="E5940" s="7">
        <v>2017</v>
      </c>
      <c r="F5940" s="5" t="s">
        <v>10187</v>
      </c>
      <c r="H5940" s="5" t="s">
        <v>5398</v>
      </c>
      <c r="I5940" s="6" t="s">
        <v>10208</v>
      </c>
      <c r="J5940" s="6" t="s">
        <v>989</v>
      </c>
      <c r="K5940" s="17">
        <v>1</v>
      </c>
      <c r="L5940" s="17" t="s">
        <v>20076</v>
      </c>
      <c r="M5940" s="9"/>
      <c r="N5940" s="9"/>
      <c r="O5940" s="21"/>
      <c r="Q5940" s="29"/>
      <c r="U5940" s="17"/>
      <c r="V5940" s="2"/>
      <c r="Y5940" t="str">
        <f t="shared" si="376"/>
        <v/>
      </c>
      <c r="AA5940" t="str">
        <f t="shared" si="377"/>
        <v/>
      </c>
      <c r="AC5940" s="7"/>
      <c r="AD5940" t="s">
        <v>10208</v>
      </c>
      <c r="AE5940">
        <f t="shared" si="375"/>
        <v>0</v>
      </c>
      <c r="AG5940" s="2"/>
      <c r="AI5940" s="7"/>
    </row>
    <row r="5941" spans="1:35" ht="11" customHeight="1" outlineLevel="1" x14ac:dyDescent="0.25">
      <c r="A5941" t="s">
        <v>6182</v>
      </c>
      <c r="C5941" s="2" t="s">
        <v>11983</v>
      </c>
      <c r="D5941" s="2" t="s">
        <v>10202</v>
      </c>
      <c r="E5941" s="7">
        <v>2017</v>
      </c>
      <c r="F5941" s="5" t="s">
        <v>10188</v>
      </c>
      <c r="H5941" s="5" t="s">
        <v>5398</v>
      </c>
      <c r="I5941" s="6" t="s">
        <v>10099</v>
      </c>
      <c r="J5941" s="6" t="s">
        <v>989</v>
      </c>
      <c r="K5941" s="17">
        <v>1</v>
      </c>
      <c r="L5941" s="17" t="s">
        <v>7730</v>
      </c>
      <c r="M5941" s="9">
        <v>8</v>
      </c>
      <c r="N5941" s="9"/>
      <c r="O5941" s="21"/>
      <c r="Q5941" s="29"/>
      <c r="U5941" s="17"/>
      <c r="V5941" s="2"/>
      <c r="Y5941" t="str">
        <f t="shared" si="376"/>
        <v/>
      </c>
      <c r="AA5941">
        <f t="shared" si="377"/>
        <v>1</v>
      </c>
      <c r="AC5941" s="7"/>
      <c r="AD5941" t="s">
        <v>10099</v>
      </c>
      <c r="AE5941">
        <f t="shared" si="375"/>
        <v>0</v>
      </c>
      <c r="AG5941" s="2"/>
      <c r="AI5941" s="7"/>
    </row>
    <row r="5942" spans="1:35" ht="11" customHeight="1" outlineLevel="1" x14ac:dyDescent="0.25">
      <c r="A5942" t="s">
        <v>6182</v>
      </c>
      <c r="C5942" s="2" t="s">
        <v>11983</v>
      </c>
      <c r="D5942" s="2">
        <v>8979</v>
      </c>
      <c r="E5942" s="7">
        <v>2017</v>
      </c>
      <c r="F5942" s="5" t="s">
        <v>10091</v>
      </c>
      <c r="H5942" s="5" t="s">
        <v>5398</v>
      </c>
      <c r="I5942" s="6" t="s">
        <v>10209</v>
      </c>
      <c r="J5942" s="6" t="s">
        <v>989</v>
      </c>
      <c r="K5942" s="17">
        <v>1</v>
      </c>
      <c r="L5942" s="17" t="s">
        <v>20076</v>
      </c>
      <c r="M5942" s="9"/>
      <c r="N5942" s="9"/>
      <c r="O5942" s="21"/>
      <c r="Q5942" s="29"/>
      <c r="U5942" s="17"/>
      <c r="V5942" s="2"/>
      <c r="Y5942" t="str">
        <f t="shared" si="376"/>
        <v/>
      </c>
      <c r="AA5942" t="str">
        <f t="shared" si="377"/>
        <v/>
      </c>
      <c r="AC5942" s="7"/>
      <c r="AD5942" t="s">
        <v>10209</v>
      </c>
      <c r="AE5942">
        <f t="shared" si="375"/>
        <v>0</v>
      </c>
      <c r="AG5942" s="2"/>
      <c r="AI5942" s="7"/>
    </row>
    <row r="5943" spans="1:35" ht="11" customHeight="1" outlineLevel="1" x14ac:dyDescent="0.25">
      <c r="A5943" t="s">
        <v>6182</v>
      </c>
      <c r="C5943" s="2" t="s">
        <v>11983</v>
      </c>
      <c r="D5943" s="2" t="s">
        <v>10203</v>
      </c>
      <c r="E5943" s="7">
        <v>2017</v>
      </c>
      <c r="F5943" s="5" t="s">
        <v>10092</v>
      </c>
      <c r="H5943" s="5" t="s">
        <v>5398</v>
      </c>
      <c r="I5943" s="6" t="s">
        <v>10209</v>
      </c>
      <c r="J5943" s="6" t="s">
        <v>989</v>
      </c>
      <c r="K5943" s="17">
        <v>1</v>
      </c>
      <c r="L5943" s="17" t="s">
        <v>7730</v>
      </c>
      <c r="M5943" s="9">
        <v>8</v>
      </c>
      <c r="N5943" s="9"/>
      <c r="O5943" s="21"/>
      <c r="Q5943" s="29"/>
      <c r="U5943" s="17"/>
      <c r="V5943" s="2"/>
      <c r="Y5943" t="str">
        <f t="shared" si="376"/>
        <v/>
      </c>
      <c r="AA5943">
        <f t="shared" si="377"/>
        <v>1</v>
      </c>
      <c r="AC5943" s="7"/>
      <c r="AD5943" t="s">
        <v>10209</v>
      </c>
      <c r="AE5943">
        <f t="shared" si="375"/>
        <v>0</v>
      </c>
      <c r="AG5943" s="2"/>
      <c r="AI5943" s="7"/>
    </row>
    <row r="5944" spans="1:35" ht="11" customHeight="1" outlineLevel="1" x14ac:dyDescent="0.25">
      <c r="A5944" t="s">
        <v>6182</v>
      </c>
      <c r="C5944" s="2" t="s">
        <v>11983</v>
      </c>
      <c r="D5944" s="3" t="s">
        <v>8358</v>
      </c>
      <c r="E5944" s="7">
        <v>2017</v>
      </c>
      <c r="F5944" s="5" t="s">
        <v>10053</v>
      </c>
      <c r="H5944" s="5" t="s">
        <v>5398</v>
      </c>
      <c r="I5944" s="6" t="s">
        <v>6042</v>
      </c>
      <c r="J5944" s="39" t="s">
        <v>19932</v>
      </c>
      <c r="K5944" s="17">
        <v>1</v>
      </c>
      <c r="L5944" s="18" t="s">
        <v>7730</v>
      </c>
      <c r="M5944" s="9">
        <v>8</v>
      </c>
      <c r="N5944" s="9"/>
      <c r="O5944" s="21"/>
      <c r="Q5944" s="29"/>
      <c r="S5944">
        <v>1</v>
      </c>
      <c r="T5944">
        <v>1</v>
      </c>
      <c r="U5944" s="17"/>
      <c r="V5944" s="2"/>
      <c r="Y5944" t="str">
        <f t="shared" si="376"/>
        <v/>
      </c>
      <c r="AA5944">
        <f t="shared" si="377"/>
        <v>1</v>
      </c>
      <c r="AC5944" s="7"/>
      <c r="AD5944" t="s">
        <v>6042</v>
      </c>
      <c r="AE5944">
        <f t="shared" si="375"/>
        <v>0</v>
      </c>
      <c r="AG5944" s="2"/>
      <c r="AI5944" s="7"/>
    </row>
    <row r="5945" spans="1:35" ht="11" customHeight="1" outlineLevel="1" x14ac:dyDescent="0.25">
      <c r="A5945" t="s">
        <v>6182</v>
      </c>
      <c r="C5945" s="2" t="s">
        <v>11983</v>
      </c>
      <c r="D5945" s="2">
        <v>9218</v>
      </c>
      <c r="E5945" s="7">
        <v>2018</v>
      </c>
      <c r="F5945" s="5" t="s">
        <v>10212</v>
      </c>
      <c r="H5945" s="5" t="s">
        <v>5398</v>
      </c>
      <c r="I5945" s="6" t="s">
        <v>9426</v>
      </c>
      <c r="J5945" s="6" t="s">
        <v>7554</v>
      </c>
      <c r="K5945" s="17">
        <v>7</v>
      </c>
      <c r="L5945" s="17" t="s">
        <v>20076</v>
      </c>
      <c r="M5945" s="9"/>
      <c r="N5945" s="9"/>
      <c r="O5945" s="21"/>
      <c r="Q5945" s="29"/>
      <c r="U5945" s="17"/>
      <c r="V5945" s="2"/>
      <c r="Y5945" t="str">
        <f t="shared" si="376"/>
        <v/>
      </c>
      <c r="AA5945" t="str">
        <f t="shared" si="377"/>
        <v/>
      </c>
      <c r="AC5945" s="7"/>
      <c r="AD5945" t="s">
        <v>9426</v>
      </c>
      <c r="AE5945">
        <f t="shared" si="375"/>
        <v>0</v>
      </c>
      <c r="AG5945" s="2"/>
      <c r="AI5945" s="7"/>
    </row>
    <row r="5946" spans="1:35" ht="11" customHeight="1" outlineLevel="1" x14ac:dyDescent="0.25">
      <c r="A5946" t="s">
        <v>6182</v>
      </c>
      <c r="C5946" s="2" t="s">
        <v>11983</v>
      </c>
      <c r="D5946" s="2">
        <v>9219</v>
      </c>
      <c r="E5946" s="7">
        <v>2018</v>
      </c>
      <c r="F5946" s="5" t="s">
        <v>10212</v>
      </c>
      <c r="H5946" s="5" t="s">
        <v>5398</v>
      </c>
      <c r="I5946" s="6" t="s">
        <v>10214</v>
      </c>
      <c r="J5946" s="6" t="s">
        <v>7554</v>
      </c>
      <c r="K5946" s="17">
        <v>7</v>
      </c>
      <c r="L5946" s="17" t="s">
        <v>20076</v>
      </c>
      <c r="M5946" s="9"/>
      <c r="N5946" s="9"/>
      <c r="O5946" s="21"/>
      <c r="Q5946" s="29"/>
      <c r="U5946" s="17"/>
      <c r="V5946" s="2"/>
      <c r="Y5946" t="str">
        <f t="shared" si="376"/>
        <v/>
      </c>
      <c r="AA5946" t="str">
        <f t="shared" si="377"/>
        <v/>
      </c>
      <c r="AC5946" s="7"/>
      <c r="AD5946" t="s">
        <v>10214</v>
      </c>
      <c r="AE5946">
        <f t="shared" si="375"/>
        <v>0</v>
      </c>
      <c r="AG5946" s="2"/>
      <c r="AI5946" s="7"/>
    </row>
    <row r="5947" spans="1:35" ht="11" customHeight="1" outlineLevel="1" x14ac:dyDescent="0.25">
      <c r="A5947" t="s">
        <v>6182</v>
      </c>
      <c r="C5947" s="2" t="s">
        <v>11983</v>
      </c>
      <c r="D5947" s="2">
        <v>9220</v>
      </c>
      <c r="E5947" s="7">
        <v>2018</v>
      </c>
      <c r="F5947" s="5" t="s">
        <v>10212</v>
      </c>
      <c r="H5947" s="5" t="s">
        <v>5398</v>
      </c>
      <c r="I5947" s="6" t="s">
        <v>9765</v>
      </c>
      <c r="J5947" s="6" t="s">
        <v>7554</v>
      </c>
      <c r="K5947" s="17">
        <v>7</v>
      </c>
      <c r="L5947" s="17" t="s">
        <v>20076</v>
      </c>
      <c r="M5947" s="9"/>
      <c r="N5947" s="9"/>
      <c r="O5947" s="21"/>
      <c r="Q5947" s="29"/>
      <c r="U5947" s="17"/>
      <c r="V5947" s="2"/>
      <c r="Y5947" t="str">
        <f t="shared" si="376"/>
        <v/>
      </c>
      <c r="AA5947" t="str">
        <f t="shared" si="377"/>
        <v/>
      </c>
      <c r="AC5947" s="7"/>
      <c r="AD5947" t="s">
        <v>9765</v>
      </c>
      <c r="AE5947">
        <f t="shared" si="375"/>
        <v>0</v>
      </c>
      <c r="AG5947" s="2"/>
      <c r="AI5947" s="7"/>
    </row>
    <row r="5948" spans="1:35" ht="11" customHeight="1" outlineLevel="1" x14ac:dyDescent="0.25">
      <c r="A5948" t="s">
        <v>6182</v>
      </c>
      <c r="C5948" s="2" t="s">
        <v>11983</v>
      </c>
      <c r="D5948" s="2">
        <v>9221</v>
      </c>
      <c r="E5948" s="7">
        <v>2018</v>
      </c>
      <c r="F5948" s="5" t="s">
        <v>10212</v>
      </c>
      <c r="H5948" s="5" t="s">
        <v>5398</v>
      </c>
      <c r="I5948" s="6" t="s">
        <v>10215</v>
      </c>
      <c r="J5948" s="6" t="s">
        <v>7554</v>
      </c>
      <c r="K5948" s="17">
        <v>7</v>
      </c>
      <c r="L5948" s="17" t="s">
        <v>20076</v>
      </c>
      <c r="M5948" s="9"/>
      <c r="N5948" s="9"/>
      <c r="O5948" s="21"/>
      <c r="Q5948" s="29"/>
      <c r="U5948" s="17"/>
      <c r="V5948" s="2"/>
      <c r="Y5948" t="str">
        <f t="shared" si="376"/>
        <v/>
      </c>
      <c r="AA5948" t="str">
        <f t="shared" si="377"/>
        <v/>
      </c>
      <c r="AC5948" s="7"/>
      <c r="AD5948" t="s">
        <v>10215</v>
      </c>
      <c r="AE5948">
        <f t="shared" si="375"/>
        <v>0</v>
      </c>
      <c r="AG5948" s="2"/>
      <c r="AI5948" s="7"/>
    </row>
    <row r="5949" spans="1:35" ht="11" customHeight="1" outlineLevel="1" x14ac:dyDescent="0.25">
      <c r="A5949" t="s">
        <v>6182</v>
      </c>
      <c r="C5949" s="2" t="s">
        <v>11983</v>
      </c>
      <c r="D5949" s="2">
        <v>9222</v>
      </c>
      <c r="E5949" s="7">
        <v>2018</v>
      </c>
      <c r="F5949" s="5" t="s">
        <v>10212</v>
      </c>
      <c r="H5949" s="5" t="s">
        <v>5398</v>
      </c>
      <c r="I5949" s="6" t="s">
        <v>10216</v>
      </c>
      <c r="J5949" s="6" t="s">
        <v>7554</v>
      </c>
      <c r="K5949" s="17">
        <v>7</v>
      </c>
      <c r="L5949" s="17" t="s">
        <v>20076</v>
      </c>
      <c r="M5949" s="9"/>
      <c r="N5949" s="9"/>
      <c r="O5949" s="21"/>
      <c r="Q5949" s="29"/>
      <c r="U5949" s="17"/>
      <c r="V5949" s="2"/>
      <c r="Y5949" t="str">
        <f t="shared" si="376"/>
        <v/>
      </c>
      <c r="AA5949" t="str">
        <f t="shared" si="377"/>
        <v/>
      </c>
      <c r="AC5949" s="7"/>
      <c r="AD5949" t="s">
        <v>10216</v>
      </c>
      <c r="AE5949">
        <f t="shared" si="375"/>
        <v>0</v>
      </c>
      <c r="AG5949" s="2"/>
      <c r="AI5949" s="7"/>
    </row>
    <row r="5950" spans="1:35" ht="11" customHeight="1" outlineLevel="1" x14ac:dyDescent="0.25">
      <c r="A5950" t="s">
        <v>6182</v>
      </c>
      <c r="C5950" s="2" t="s">
        <v>11983</v>
      </c>
      <c r="D5950" s="2" t="s">
        <v>10210</v>
      </c>
      <c r="E5950" s="7">
        <v>2018</v>
      </c>
      <c r="F5950" s="5" t="s">
        <v>10213</v>
      </c>
      <c r="H5950" s="5" t="s">
        <v>5398</v>
      </c>
      <c r="I5950" s="6" t="s">
        <v>7554</v>
      </c>
      <c r="J5950" s="6" t="s">
        <v>7554</v>
      </c>
      <c r="K5950" s="17">
        <v>7</v>
      </c>
      <c r="L5950" s="17" t="s">
        <v>7730</v>
      </c>
      <c r="M5950" s="9">
        <v>9</v>
      </c>
      <c r="N5950" s="9"/>
      <c r="O5950" s="21"/>
      <c r="Q5950" s="29"/>
      <c r="U5950" s="17"/>
      <c r="V5950" s="2"/>
      <c r="Y5950" t="str">
        <f t="shared" si="376"/>
        <v/>
      </c>
      <c r="AA5950">
        <f t="shared" si="377"/>
        <v>1</v>
      </c>
      <c r="AC5950" s="7"/>
      <c r="AD5950" t="s">
        <v>7554</v>
      </c>
      <c r="AE5950">
        <f t="shared" si="375"/>
        <v>0</v>
      </c>
      <c r="AG5950" s="2"/>
      <c r="AI5950" s="7"/>
    </row>
    <row r="5951" spans="1:35" ht="11" customHeight="1" outlineLevel="1" x14ac:dyDescent="0.25">
      <c r="A5951" t="s">
        <v>6182</v>
      </c>
      <c r="C5951" s="2" t="s">
        <v>11983</v>
      </c>
      <c r="D5951" s="2">
        <v>9223</v>
      </c>
      <c r="E5951" s="7">
        <v>2018</v>
      </c>
      <c r="F5951" s="5" t="s">
        <v>10091</v>
      </c>
      <c r="H5951" s="5" t="s">
        <v>5398</v>
      </c>
      <c r="I5951" s="6" t="s">
        <v>10217</v>
      </c>
      <c r="J5951" s="6" t="s">
        <v>7554</v>
      </c>
      <c r="K5951" s="17">
        <v>7</v>
      </c>
      <c r="L5951" s="17" t="s">
        <v>20076</v>
      </c>
      <c r="M5951" s="9"/>
      <c r="N5951" s="9"/>
      <c r="O5951" s="21"/>
      <c r="Q5951" s="29"/>
      <c r="U5951" s="17"/>
      <c r="V5951" s="2"/>
      <c r="Y5951" t="str">
        <f t="shared" si="376"/>
        <v/>
      </c>
      <c r="AA5951" t="str">
        <f t="shared" si="377"/>
        <v/>
      </c>
      <c r="AC5951" s="7"/>
      <c r="AD5951" t="s">
        <v>10217</v>
      </c>
      <c r="AE5951">
        <f t="shared" si="375"/>
        <v>0</v>
      </c>
      <c r="AG5951" s="2"/>
      <c r="AI5951" s="7"/>
    </row>
    <row r="5952" spans="1:35" ht="11" customHeight="1" outlineLevel="1" x14ac:dyDescent="0.25">
      <c r="A5952" t="s">
        <v>6182</v>
      </c>
      <c r="C5952" s="2" t="s">
        <v>11983</v>
      </c>
      <c r="D5952" s="2" t="s">
        <v>10211</v>
      </c>
      <c r="E5952" s="7">
        <v>2018</v>
      </c>
      <c r="F5952" s="5" t="s">
        <v>10092</v>
      </c>
      <c r="H5952" s="5" t="s">
        <v>5398</v>
      </c>
      <c r="I5952" s="6" t="s">
        <v>7554</v>
      </c>
      <c r="J5952" s="6" t="s">
        <v>7554</v>
      </c>
      <c r="K5952" s="17">
        <v>7</v>
      </c>
      <c r="L5952" s="17" t="s">
        <v>7730</v>
      </c>
      <c r="M5952" s="9">
        <v>9</v>
      </c>
      <c r="N5952" s="9"/>
      <c r="O5952" s="21"/>
      <c r="Q5952" s="29"/>
      <c r="U5952" s="17"/>
      <c r="V5952" s="2"/>
      <c r="Y5952" t="str">
        <f t="shared" si="376"/>
        <v/>
      </c>
      <c r="AA5952">
        <f t="shared" si="377"/>
        <v>1</v>
      </c>
      <c r="AC5952" s="7"/>
      <c r="AD5952" t="s">
        <v>7554</v>
      </c>
      <c r="AE5952">
        <f t="shared" si="375"/>
        <v>0</v>
      </c>
      <c r="AG5952" s="2"/>
      <c r="AI5952" s="7"/>
    </row>
    <row r="5953" spans="1:35" ht="11" customHeight="1" outlineLevel="1" x14ac:dyDescent="0.25">
      <c r="A5953" t="s">
        <v>6182</v>
      </c>
      <c r="C5953" s="2" t="s">
        <v>11983</v>
      </c>
      <c r="D5953" s="2">
        <v>9518</v>
      </c>
      <c r="E5953" s="7">
        <v>2018</v>
      </c>
      <c r="F5953" s="5" t="s">
        <v>10212</v>
      </c>
      <c r="H5953" s="5" t="s">
        <v>5398</v>
      </c>
      <c r="I5953" s="6" t="s">
        <v>10220</v>
      </c>
      <c r="J5953" s="6" t="s">
        <v>7554</v>
      </c>
      <c r="K5953" s="17">
        <v>7</v>
      </c>
      <c r="L5953" s="17" t="s">
        <v>20076</v>
      </c>
      <c r="M5953" s="9"/>
      <c r="N5953" s="9"/>
      <c r="O5953" s="21"/>
      <c r="Q5953" s="29"/>
      <c r="U5953" s="17"/>
      <c r="V5953" s="2"/>
      <c r="Y5953" t="str">
        <f t="shared" si="376"/>
        <v/>
      </c>
      <c r="AA5953" t="str">
        <f t="shared" si="377"/>
        <v/>
      </c>
      <c r="AC5953" s="7"/>
      <c r="AD5953" t="s">
        <v>10220</v>
      </c>
      <c r="AE5953">
        <f t="shared" si="375"/>
        <v>0</v>
      </c>
      <c r="AG5953" s="2"/>
      <c r="AI5953" s="7"/>
    </row>
    <row r="5954" spans="1:35" ht="11" customHeight="1" outlineLevel="1" x14ac:dyDescent="0.25">
      <c r="A5954" t="s">
        <v>6182</v>
      </c>
      <c r="C5954" s="2" t="s">
        <v>11983</v>
      </c>
      <c r="D5954" s="2">
        <v>9519</v>
      </c>
      <c r="E5954" s="7">
        <v>2018</v>
      </c>
      <c r="F5954" s="5" t="s">
        <v>10212</v>
      </c>
      <c r="H5954" s="5" t="s">
        <v>5398</v>
      </c>
      <c r="I5954" s="6" t="s">
        <v>10221</v>
      </c>
      <c r="J5954" s="6" t="s">
        <v>7554</v>
      </c>
      <c r="K5954" s="17">
        <v>7</v>
      </c>
      <c r="L5954" s="17" t="s">
        <v>20076</v>
      </c>
      <c r="M5954" s="9"/>
      <c r="N5954" s="9"/>
      <c r="O5954" s="21"/>
      <c r="Q5954" s="29"/>
      <c r="U5954" s="17"/>
      <c r="V5954" s="2"/>
      <c r="Y5954" t="str">
        <f t="shared" si="376"/>
        <v/>
      </c>
      <c r="AA5954" t="str">
        <f t="shared" si="377"/>
        <v/>
      </c>
      <c r="AC5954" s="7"/>
      <c r="AD5954" t="s">
        <v>10221</v>
      </c>
      <c r="AE5954">
        <f t="shared" si="375"/>
        <v>0</v>
      </c>
      <c r="AG5954" s="2"/>
      <c r="AI5954" s="7"/>
    </row>
    <row r="5955" spans="1:35" ht="11" customHeight="1" outlineLevel="1" x14ac:dyDescent="0.25">
      <c r="A5955" t="s">
        <v>6182</v>
      </c>
      <c r="C5955" s="2" t="s">
        <v>11983</v>
      </c>
      <c r="D5955" s="2">
        <v>9520</v>
      </c>
      <c r="E5955" s="7">
        <v>2018</v>
      </c>
      <c r="F5955" s="5" t="s">
        <v>10212</v>
      </c>
      <c r="H5955" s="5" t="s">
        <v>5398</v>
      </c>
      <c r="I5955" s="6" t="s">
        <v>9367</v>
      </c>
      <c r="J5955" s="6" t="s">
        <v>7554</v>
      </c>
      <c r="K5955" s="17">
        <v>7</v>
      </c>
      <c r="L5955" s="17" t="s">
        <v>20076</v>
      </c>
      <c r="M5955" s="9"/>
      <c r="N5955" s="9"/>
      <c r="O5955" s="21"/>
      <c r="Q5955" s="29"/>
      <c r="U5955" s="17"/>
      <c r="V5955" s="2"/>
      <c r="Y5955" t="str">
        <f t="shared" si="376"/>
        <v/>
      </c>
      <c r="AA5955" t="str">
        <f t="shared" si="377"/>
        <v/>
      </c>
      <c r="AC5955" s="7"/>
      <c r="AD5955" t="s">
        <v>9367</v>
      </c>
      <c r="AE5955">
        <f t="shared" si="375"/>
        <v>0</v>
      </c>
      <c r="AG5955" s="2"/>
      <c r="AI5955" s="7"/>
    </row>
    <row r="5956" spans="1:35" ht="11" customHeight="1" outlineLevel="1" x14ac:dyDescent="0.25">
      <c r="A5956" t="s">
        <v>6182</v>
      </c>
      <c r="C5956" s="2" t="s">
        <v>11983</v>
      </c>
      <c r="D5956" s="2">
        <v>9521</v>
      </c>
      <c r="E5956" s="7">
        <v>2018</v>
      </c>
      <c r="F5956" s="5" t="s">
        <v>10212</v>
      </c>
      <c r="H5956" s="5" t="s">
        <v>5398</v>
      </c>
      <c r="I5956" s="6" t="s">
        <v>10222</v>
      </c>
      <c r="J5956" s="6" t="s">
        <v>7554</v>
      </c>
      <c r="K5956" s="17">
        <v>7</v>
      </c>
      <c r="L5956" s="17" t="s">
        <v>20076</v>
      </c>
      <c r="M5956" s="9"/>
      <c r="N5956" s="9"/>
      <c r="O5956" s="21"/>
      <c r="Q5956" s="29"/>
      <c r="U5956" s="17"/>
      <c r="V5956" s="2"/>
      <c r="Y5956" t="str">
        <f t="shared" si="376"/>
        <v/>
      </c>
      <c r="AA5956" t="str">
        <f t="shared" si="377"/>
        <v/>
      </c>
      <c r="AC5956" s="7"/>
      <c r="AD5956" t="s">
        <v>10222</v>
      </c>
      <c r="AE5956">
        <f t="shared" si="375"/>
        <v>0</v>
      </c>
      <c r="AG5956" s="2"/>
      <c r="AI5956" s="7"/>
    </row>
    <row r="5957" spans="1:35" ht="11" customHeight="1" outlineLevel="1" x14ac:dyDescent="0.25">
      <c r="A5957" t="s">
        <v>6182</v>
      </c>
      <c r="C5957" s="2" t="s">
        <v>11983</v>
      </c>
      <c r="D5957" s="2">
        <v>9522</v>
      </c>
      <c r="E5957" s="7">
        <v>2018</v>
      </c>
      <c r="F5957" s="5" t="s">
        <v>10212</v>
      </c>
      <c r="H5957" s="5" t="s">
        <v>5398</v>
      </c>
      <c r="I5957" s="6" t="s">
        <v>10223</v>
      </c>
      <c r="J5957" s="6" t="s">
        <v>7554</v>
      </c>
      <c r="K5957" s="17">
        <v>7</v>
      </c>
      <c r="L5957" s="17" t="s">
        <v>20076</v>
      </c>
      <c r="M5957" s="9"/>
      <c r="N5957" s="9"/>
      <c r="O5957" s="21"/>
      <c r="Q5957" s="29"/>
      <c r="U5957" s="17"/>
      <c r="V5957" s="2"/>
      <c r="Y5957" t="str">
        <f t="shared" si="376"/>
        <v/>
      </c>
      <c r="AA5957" t="str">
        <f t="shared" si="377"/>
        <v/>
      </c>
      <c r="AC5957" s="7"/>
      <c r="AD5957" t="s">
        <v>10223</v>
      </c>
      <c r="AE5957">
        <f t="shared" si="375"/>
        <v>0</v>
      </c>
      <c r="AG5957" s="2"/>
      <c r="AI5957" s="7"/>
    </row>
    <row r="5958" spans="1:35" ht="11" customHeight="1" outlineLevel="1" x14ac:dyDescent="0.25">
      <c r="A5958" t="s">
        <v>6182</v>
      </c>
      <c r="C5958" s="2" t="s">
        <v>11983</v>
      </c>
      <c r="D5958" s="2" t="s">
        <v>10219</v>
      </c>
      <c r="E5958" s="7">
        <v>2018</v>
      </c>
      <c r="F5958" s="5" t="s">
        <v>10213</v>
      </c>
      <c r="H5958" s="5" t="s">
        <v>5398</v>
      </c>
      <c r="I5958" s="6" t="s">
        <v>7554</v>
      </c>
      <c r="J5958" s="6" t="s">
        <v>7554</v>
      </c>
      <c r="K5958" s="17">
        <v>7</v>
      </c>
      <c r="L5958" s="17" t="s">
        <v>7730</v>
      </c>
      <c r="M5958" s="9">
        <v>9</v>
      </c>
      <c r="N5958" s="9"/>
      <c r="O5958" s="21"/>
      <c r="Q5958" s="29"/>
      <c r="U5958" s="17"/>
      <c r="V5958" s="2"/>
      <c r="Y5958" t="str">
        <f t="shared" si="376"/>
        <v/>
      </c>
      <c r="AA5958">
        <f t="shared" si="377"/>
        <v>1</v>
      </c>
      <c r="AC5958" s="7"/>
      <c r="AD5958" t="s">
        <v>7554</v>
      </c>
      <c r="AE5958">
        <f t="shared" si="375"/>
        <v>0</v>
      </c>
      <c r="AG5958" s="2"/>
      <c r="AI5958" s="7"/>
    </row>
    <row r="5959" spans="1:35" ht="11" customHeight="1" outlineLevel="1" x14ac:dyDescent="0.25">
      <c r="A5959" t="s">
        <v>6182</v>
      </c>
      <c r="C5959" s="2" t="s">
        <v>11983</v>
      </c>
      <c r="D5959" s="2">
        <v>9523</v>
      </c>
      <c r="E5959" s="7">
        <v>2018</v>
      </c>
      <c r="F5959" s="5" t="s">
        <v>10091</v>
      </c>
      <c r="H5959" s="5" t="s">
        <v>5398</v>
      </c>
      <c r="I5959" s="6" t="s">
        <v>9399</v>
      </c>
      <c r="J5959" s="6" t="s">
        <v>7554</v>
      </c>
      <c r="K5959" s="17">
        <v>7</v>
      </c>
      <c r="L5959" s="17" t="s">
        <v>20076</v>
      </c>
      <c r="M5959" s="9"/>
      <c r="N5959" s="9"/>
      <c r="O5959" s="21"/>
      <c r="Q5959" s="29"/>
      <c r="U5959" s="17"/>
      <c r="V5959" s="2"/>
      <c r="Y5959" t="str">
        <f t="shared" si="376"/>
        <v/>
      </c>
      <c r="AA5959" t="str">
        <f t="shared" si="377"/>
        <v/>
      </c>
      <c r="AC5959" s="7"/>
      <c r="AD5959" t="s">
        <v>9399</v>
      </c>
      <c r="AE5959">
        <f t="shared" si="375"/>
        <v>0</v>
      </c>
      <c r="AG5959" s="2"/>
      <c r="AI5959" s="7"/>
    </row>
    <row r="5960" spans="1:35" ht="11" customHeight="1" outlineLevel="1" x14ac:dyDescent="0.25">
      <c r="A5960" t="s">
        <v>6182</v>
      </c>
      <c r="C5960" s="2" t="s">
        <v>11983</v>
      </c>
      <c r="D5960" s="2" t="s">
        <v>10218</v>
      </c>
      <c r="E5960" s="7">
        <v>2018</v>
      </c>
      <c r="F5960" s="5" t="s">
        <v>10092</v>
      </c>
      <c r="H5960" s="5" t="s">
        <v>5398</v>
      </c>
      <c r="I5960" s="6" t="s">
        <v>7554</v>
      </c>
      <c r="J5960" s="6" t="s">
        <v>7554</v>
      </c>
      <c r="K5960" s="17">
        <v>7</v>
      </c>
      <c r="L5960" s="17" t="s">
        <v>7730</v>
      </c>
      <c r="M5960" s="9">
        <v>9</v>
      </c>
      <c r="N5960" s="9"/>
      <c r="O5960" s="21"/>
      <c r="Q5960" s="29"/>
      <c r="U5960" s="17"/>
      <c r="V5960" s="2"/>
      <c r="Y5960" t="str">
        <f t="shared" si="376"/>
        <v/>
      </c>
      <c r="AA5960">
        <f t="shared" si="377"/>
        <v>1</v>
      </c>
      <c r="AC5960" s="7"/>
      <c r="AD5960" t="s">
        <v>7554</v>
      </c>
      <c r="AE5960">
        <f t="shared" si="375"/>
        <v>0</v>
      </c>
      <c r="AG5960" s="2"/>
      <c r="AI5960" s="7"/>
    </row>
    <row r="5961" spans="1:35" ht="11" customHeight="1" outlineLevel="1" x14ac:dyDescent="0.25">
      <c r="A5961" t="s">
        <v>6182</v>
      </c>
      <c r="C5961" s="2" t="s">
        <v>11983</v>
      </c>
      <c r="D5961" s="2">
        <v>9828</v>
      </c>
      <c r="E5961" s="7">
        <v>2018</v>
      </c>
      <c r="F5961" s="5" t="s">
        <v>10212</v>
      </c>
      <c r="H5961" s="5" t="s">
        <v>5398</v>
      </c>
      <c r="I5961" s="6" t="s">
        <v>9415</v>
      </c>
      <c r="J5961" s="6" t="s">
        <v>7554</v>
      </c>
      <c r="K5961" s="17">
        <v>7</v>
      </c>
      <c r="L5961" s="17" t="s">
        <v>20076</v>
      </c>
      <c r="M5961" s="9"/>
      <c r="N5961" s="9"/>
      <c r="O5961" s="21"/>
      <c r="Q5961" s="29"/>
      <c r="U5961" s="17"/>
      <c r="V5961" s="2"/>
      <c r="Y5961" t="str">
        <f t="shared" si="376"/>
        <v/>
      </c>
      <c r="AA5961" t="str">
        <f t="shared" si="377"/>
        <v/>
      </c>
      <c r="AC5961" s="7"/>
      <c r="AD5961" t="s">
        <v>9415</v>
      </c>
      <c r="AE5961">
        <f t="shared" si="375"/>
        <v>0</v>
      </c>
      <c r="AG5961" s="2"/>
      <c r="AI5961" s="7"/>
    </row>
    <row r="5962" spans="1:35" ht="11" customHeight="1" outlineLevel="1" x14ac:dyDescent="0.25">
      <c r="A5962" t="s">
        <v>6182</v>
      </c>
      <c r="C5962" s="2" t="s">
        <v>11983</v>
      </c>
      <c r="D5962" s="2">
        <v>9829</v>
      </c>
      <c r="E5962" s="7">
        <v>2018</v>
      </c>
      <c r="F5962" s="5" t="s">
        <v>10212</v>
      </c>
      <c r="H5962" s="5" t="s">
        <v>5398</v>
      </c>
      <c r="I5962" s="6" t="s">
        <v>9426</v>
      </c>
      <c r="J5962" s="6" t="s">
        <v>7554</v>
      </c>
      <c r="K5962" s="17">
        <v>7</v>
      </c>
      <c r="L5962" s="17" t="s">
        <v>20076</v>
      </c>
      <c r="M5962" s="9"/>
      <c r="N5962" s="9"/>
      <c r="O5962" s="21"/>
      <c r="Q5962" s="29"/>
      <c r="U5962" s="17"/>
      <c r="V5962" s="2"/>
      <c r="Y5962" t="str">
        <f t="shared" si="376"/>
        <v/>
      </c>
      <c r="AA5962" t="str">
        <f t="shared" si="377"/>
        <v/>
      </c>
      <c r="AC5962" s="7"/>
      <c r="AD5962" t="s">
        <v>9426</v>
      </c>
      <c r="AE5962">
        <f t="shared" si="375"/>
        <v>0</v>
      </c>
      <c r="AG5962" s="2"/>
      <c r="AI5962" s="7"/>
    </row>
    <row r="5963" spans="1:35" ht="11" customHeight="1" outlineLevel="1" x14ac:dyDescent="0.25">
      <c r="A5963" t="s">
        <v>6182</v>
      </c>
      <c r="C5963" s="2" t="s">
        <v>11983</v>
      </c>
      <c r="D5963" s="2">
        <v>9830</v>
      </c>
      <c r="E5963" s="7">
        <v>2018</v>
      </c>
      <c r="F5963" s="5" t="s">
        <v>10212</v>
      </c>
      <c r="H5963" s="5" t="s">
        <v>5398</v>
      </c>
      <c r="I5963" s="6" t="s">
        <v>9749</v>
      </c>
      <c r="J5963" s="6" t="s">
        <v>7554</v>
      </c>
      <c r="K5963" s="17">
        <v>7</v>
      </c>
      <c r="L5963" s="17" t="s">
        <v>20076</v>
      </c>
      <c r="M5963" s="9"/>
      <c r="N5963" s="9"/>
      <c r="O5963" s="21"/>
      <c r="Q5963" s="29"/>
      <c r="U5963" s="17"/>
      <c r="V5963" s="2"/>
      <c r="Y5963" t="str">
        <f t="shared" si="376"/>
        <v/>
      </c>
      <c r="AA5963" t="str">
        <f t="shared" si="377"/>
        <v/>
      </c>
      <c r="AC5963" s="7"/>
      <c r="AD5963" t="s">
        <v>9749</v>
      </c>
      <c r="AE5963">
        <f t="shared" si="375"/>
        <v>0</v>
      </c>
      <c r="AG5963" s="2"/>
      <c r="AI5963" s="7"/>
    </row>
    <row r="5964" spans="1:35" ht="11" customHeight="1" outlineLevel="1" x14ac:dyDescent="0.25">
      <c r="A5964" t="s">
        <v>6182</v>
      </c>
      <c r="C5964" s="2" t="s">
        <v>11983</v>
      </c>
      <c r="D5964" s="2">
        <v>9831</v>
      </c>
      <c r="E5964" s="7">
        <v>2018</v>
      </c>
      <c r="F5964" s="5" t="s">
        <v>10212</v>
      </c>
      <c r="H5964" s="5" t="s">
        <v>5398</v>
      </c>
      <c r="I5964" s="6" t="s">
        <v>10217</v>
      </c>
      <c r="J5964" s="6" t="s">
        <v>7554</v>
      </c>
      <c r="K5964" s="17">
        <v>7</v>
      </c>
      <c r="L5964" s="17" t="s">
        <v>20076</v>
      </c>
      <c r="M5964" s="9"/>
      <c r="N5964" s="9"/>
      <c r="O5964" s="21"/>
      <c r="Q5964" s="29"/>
      <c r="U5964" s="17"/>
      <c r="V5964" s="2"/>
      <c r="Y5964" t="str">
        <f t="shared" si="376"/>
        <v/>
      </c>
      <c r="AA5964" t="str">
        <f t="shared" si="377"/>
        <v/>
      </c>
      <c r="AC5964" s="7"/>
      <c r="AD5964" t="s">
        <v>10217</v>
      </c>
      <c r="AE5964">
        <f t="shared" si="375"/>
        <v>0</v>
      </c>
      <c r="AG5964" s="2"/>
      <c r="AI5964" s="7"/>
    </row>
    <row r="5965" spans="1:35" ht="11" customHeight="1" outlineLevel="1" x14ac:dyDescent="0.25">
      <c r="A5965" t="s">
        <v>6182</v>
      </c>
      <c r="C5965" s="2" t="s">
        <v>11983</v>
      </c>
      <c r="D5965" s="2">
        <v>9832</v>
      </c>
      <c r="E5965" s="7">
        <v>2018</v>
      </c>
      <c r="F5965" s="5" t="s">
        <v>10212</v>
      </c>
      <c r="H5965" s="5" t="s">
        <v>5398</v>
      </c>
      <c r="I5965" s="6" t="s">
        <v>9443</v>
      </c>
      <c r="J5965" s="6" t="s">
        <v>7554</v>
      </c>
      <c r="K5965" s="17">
        <v>7</v>
      </c>
      <c r="L5965" s="17" t="s">
        <v>20076</v>
      </c>
      <c r="M5965" s="9"/>
      <c r="N5965" s="9"/>
      <c r="O5965" s="21"/>
      <c r="Q5965" s="29"/>
      <c r="U5965" s="17"/>
      <c r="V5965" s="2"/>
      <c r="Y5965" t="str">
        <f t="shared" si="376"/>
        <v/>
      </c>
      <c r="AA5965" t="str">
        <f t="shared" si="377"/>
        <v/>
      </c>
      <c r="AC5965" s="7"/>
      <c r="AD5965" t="s">
        <v>9443</v>
      </c>
      <c r="AE5965">
        <f t="shared" si="375"/>
        <v>0</v>
      </c>
      <c r="AG5965" s="2"/>
      <c r="AI5965" s="7"/>
    </row>
    <row r="5966" spans="1:35" ht="11" customHeight="1" outlineLevel="1" x14ac:dyDescent="0.25">
      <c r="A5966" t="s">
        <v>6182</v>
      </c>
      <c r="C5966" s="2" t="s">
        <v>11983</v>
      </c>
      <c r="D5966" s="2" t="s">
        <v>10224</v>
      </c>
      <c r="E5966" s="7">
        <v>2018</v>
      </c>
      <c r="F5966" s="5" t="s">
        <v>10213</v>
      </c>
      <c r="H5966" s="5" t="s">
        <v>5398</v>
      </c>
      <c r="I5966" s="6" t="s">
        <v>7554</v>
      </c>
      <c r="J5966" s="6" t="s">
        <v>7554</v>
      </c>
      <c r="K5966" s="17">
        <v>7</v>
      </c>
      <c r="L5966" s="17" t="s">
        <v>7730</v>
      </c>
      <c r="M5966" s="9">
        <v>9</v>
      </c>
      <c r="N5966" s="9"/>
      <c r="O5966" s="21"/>
      <c r="Q5966" s="29"/>
      <c r="U5966" s="17"/>
      <c r="V5966" s="2"/>
      <c r="Y5966" t="str">
        <f t="shared" si="376"/>
        <v/>
      </c>
      <c r="AA5966">
        <f t="shared" si="377"/>
        <v>1</v>
      </c>
      <c r="AC5966" s="7"/>
      <c r="AD5966" t="s">
        <v>7554</v>
      </c>
      <c r="AE5966">
        <f t="shared" si="375"/>
        <v>0</v>
      </c>
      <c r="AG5966" s="2"/>
      <c r="AI5966" s="7"/>
    </row>
    <row r="5967" spans="1:35" ht="11" customHeight="1" outlineLevel="1" x14ac:dyDescent="0.25">
      <c r="A5967" t="s">
        <v>6182</v>
      </c>
      <c r="C5967" s="2" t="s">
        <v>11983</v>
      </c>
      <c r="D5967" s="2">
        <v>9833</v>
      </c>
      <c r="E5967" s="7">
        <v>2018</v>
      </c>
      <c r="F5967" s="5" t="s">
        <v>10091</v>
      </c>
      <c r="H5967" s="5" t="s">
        <v>5398</v>
      </c>
      <c r="I5967" s="6" t="s">
        <v>9367</v>
      </c>
      <c r="J5967" s="6" t="s">
        <v>7554</v>
      </c>
      <c r="K5967" s="17">
        <v>7</v>
      </c>
      <c r="L5967" s="17" t="s">
        <v>20076</v>
      </c>
      <c r="M5967" s="9"/>
      <c r="N5967" s="9"/>
      <c r="O5967" s="21"/>
      <c r="Q5967" s="29"/>
      <c r="U5967" s="17"/>
      <c r="V5967" s="2"/>
      <c r="Y5967" t="str">
        <f t="shared" si="376"/>
        <v/>
      </c>
      <c r="AA5967" t="str">
        <f t="shared" si="377"/>
        <v/>
      </c>
      <c r="AC5967" s="7"/>
      <c r="AD5967" t="s">
        <v>9367</v>
      </c>
      <c r="AE5967">
        <f t="shared" si="375"/>
        <v>0</v>
      </c>
      <c r="AG5967" s="2"/>
      <c r="AI5967" s="7"/>
    </row>
    <row r="5968" spans="1:35" ht="11" customHeight="1" outlineLevel="1" x14ac:dyDescent="0.25">
      <c r="A5968" t="s">
        <v>6182</v>
      </c>
      <c r="C5968" s="2" t="s">
        <v>11983</v>
      </c>
      <c r="D5968" s="2" t="s">
        <v>10225</v>
      </c>
      <c r="E5968" s="7">
        <v>2018</v>
      </c>
      <c r="F5968" s="5" t="s">
        <v>10092</v>
      </c>
      <c r="H5968" s="5" t="s">
        <v>5398</v>
      </c>
      <c r="I5968" s="6" t="s">
        <v>7554</v>
      </c>
      <c r="J5968" s="6" t="s">
        <v>7554</v>
      </c>
      <c r="K5968" s="17">
        <v>7</v>
      </c>
      <c r="L5968" s="17" t="s">
        <v>7730</v>
      </c>
      <c r="M5968" s="9">
        <v>9</v>
      </c>
      <c r="N5968" s="9"/>
      <c r="O5968" s="21"/>
      <c r="Q5968" s="29"/>
      <c r="U5968" s="17"/>
      <c r="V5968" s="2"/>
      <c r="Y5968" t="str">
        <f t="shared" si="376"/>
        <v/>
      </c>
      <c r="AA5968">
        <f t="shared" si="377"/>
        <v>1</v>
      </c>
      <c r="AC5968" s="7"/>
      <c r="AD5968" t="s">
        <v>7554</v>
      </c>
      <c r="AE5968">
        <f t="shared" si="375"/>
        <v>0</v>
      </c>
      <c r="AG5968" s="2"/>
      <c r="AI5968" s="7"/>
    </row>
    <row r="5969" spans="1:35" ht="11" customHeight="1" outlineLevel="1" x14ac:dyDescent="0.25">
      <c r="A5969" t="s">
        <v>6182</v>
      </c>
      <c r="C5969" s="2" t="s">
        <v>11983</v>
      </c>
      <c r="D5969" s="2">
        <v>9888</v>
      </c>
      <c r="E5969" s="7">
        <v>2018</v>
      </c>
      <c r="F5969" s="5" t="s">
        <v>10212</v>
      </c>
      <c r="H5969" s="5" t="s">
        <v>5398</v>
      </c>
      <c r="I5969" s="6" t="s">
        <v>10228</v>
      </c>
      <c r="J5969" s="6" t="s">
        <v>989</v>
      </c>
      <c r="K5969" s="17">
        <v>1</v>
      </c>
      <c r="L5969" s="17" t="s">
        <v>20076</v>
      </c>
      <c r="M5969" s="9"/>
      <c r="N5969" s="9"/>
      <c r="O5969" s="21"/>
      <c r="Q5969" s="29"/>
      <c r="U5969" s="17"/>
      <c r="V5969" s="2"/>
      <c r="Y5969" t="str">
        <f t="shared" si="376"/>
        <v/>
      </c>
      <c r="AA5969" t="str">
        <f t="shared" si="377"/>
        <v/>
      </c>
      <c r="AC5969" s="7"/>
      <c r="AD5969" t="s">
        <v>10228</v>
      </c>
      <c r="AE5969">
        <f t="shared" ref="AE5969:AE6006" si="378">COUNTIF(I5969,"*Fuji*")</f>
        <v>0</v>
      </c>
      <c r="AG5969" s="2"/>
      <c r="AI5969" s="7"/>
    </row>
    <row r="5970" spans="1:35" ht="11" customHeight="1" outlineLevel="1" x14ac:dyDescent="0.25">
      <c r="A5970" t="s">
        <v>6182</v>
      </c>
      <c r="C5970" s="2" t="s">
        <v>11983</v>
      </c>
      <c r="D5970" s="2">
        <v>9889</v>
      </c>
      <c r="E5970" s="7">
        <v>2018</v>
      </c>
      <c r="F5970" s="5" t="s">
        <v>10212</v>
      </c>
      <c r="H5970" s="5" t="s">
        <v>5398</v>
      </c>
      <c r="I5970" s="6" t="s">
        <v>10229</v>
      </c>
      <c r="J5970" s="6" t="s">
        <v>989</v>
      </c>
      <c r="K5970" s="17">
        <v>1</v>
      </c>
      <c r="L5970" s="17" t="s">
        <v>20076</v>
      </c>
      <c r="M5970" s="9"/>
      <c r="N5970" s="9"/>
      <c r="O5970" s="21"/>
      <c r="Q5970" s="29"/>
      <c r="U5970" s="17"/>
      <c r="V5970" s="2"/>
      <c r="Y5970" t="str">
        <f t="shared" si="376"/>
        <v/>
      </c>
      <c r="AA5970" t="str">
        <f t="shared" si="377"/>
        <v/>
      </c>
      <c r="AC5970" s="7"/>
      <c r="AD5970" t="s">
        <v>10229</v>
      </c>
      <c r="AE5970">
        <f t="shared" si="378"/>
        <v>0</v>
      </c>
      <c r="AG5970" s="2"/>
      <c r="AI5970" s="7"/>
    </row>
    <row r="5971" spans="1:35" ht="11" customHeight="1" outlineLevel="1" x14ac:dyDescent="0.25">
      <c r="A5971" t="s">
        <v>6182</v>
      </c>
      <c r="C5971" s="2" t="s">
        <v>11983</v>
      </c>
      <c r="D5971" s="2">
        <v>9890</v>
      </c>
      <c r="E5971" s="7">
        <v>2018</v>
      </c>
      <c r="F5971" s="5" t="s">
        <v>10212</v>
      </c>
      <c r="H5971" s="5" t="s">
        <v>5398</v>
      </c>
      <c r="I5971" s="6" t="s">
        <v>10230</v>
      </c>
      <c r="J5971" s="6" t="s">
        <v>989</v>
      </c>
      <c r="K5971" s="17">
        <v>1</v>
      </c>
      <c r="L5971" s="17" t="s">
        <v>20076</v>
      </c>
      <c r="M5971" s="9"/>
      <c r="N5971" s="9"/>
      <c r="O5971" s="21"/>
      <c r="Q5971" s="29"/>
      <c r="T5971">
        <v>1</v>
      </c>
      <c r="U5971" s="17"/>
      <c r="V5971" s="2"/>
      <c r="Y5971" t="str">
        <f t="shared" si="376"/>
        <v/>
      </c>
      <c r="AA5971" t="str">
        <f t="shared" si="377"/>
        <v/>
      </c>
      <c r="AC5971" s="7"/>
      <c r="AD5971" t="s">
        <v>10230</v>
      </c>
      <c r="AE5971">
        <f t="shared" si="378"/>
        <v>0</v>
      </c>
      <c r="AG5971" s="2"/>
      <c r="AI5971" s="7"/>
    </row>
    <row r="5972" spans="1:35" ht="11" customHeight="1" outlineLevel="1" x14ac:dyDescent="0.25">
      <c r="A5972" t="s">
        <v>6182</v>
      </c>
      <c r="C5972" s="2" t="s">
        <v>11983</v>
      </c>
      <c r="D5972" s="2">
        <v>9891</v>
      </c>
      <c r="E5972" s="7">
        <v>2018</v>
      </c>
      <c r="F5972" s="5" t="s">
        <v>10212</v>
      </c>
      <c r="H5972" s="5" t="s">
        <v>5398</v>
      </c>
      <c r="I5972" s="6" t="s">
        <v>10231</v>
      </c>
      <c r="J5972" s="6" t="s">
        <v>989</v>
      </c>
      <c r="K5972" s="17">
        <v>1</v>
      </c>
      <c r="L5972" s="17" t="s">
        <v>20076</v>
      </c>
      <c r="M5972" s="9"/>
      <c r="N5972" s="9"/>
      <c r="O5972" s="21"/>
      <c r="Q5972" s="29"/>
      <c r="U5972" s="17"/>
      <c r="V5972" s="2"/>
      <c r="Y5972" t="str">
        <f t="shared" si="376"/>
        <v/>
      </c>
      <c r="AA5972" t="str">
        <f t="shared" si="377"/>
        <v/>
      </c>
      <c r="AC5972" s="7"/>
      <c r="AD5972" t="s">
        <v>10231</v>
      </c>
      <c r="AE5972">
        <f t="shared" si="378"/>
        <v>0</v>
      </c>
      <c r="AG5972" s="2"/>
      <c r="AI5972" s="7"/>
    </row>
    <row r="5973" spans="1:35" ht="11" customHeight="1" outlineLevel="1" x14ac:dyDescent="0.25">
      <c r="A5973" t="s">
        <v>6182</v>
      </c>
      <c r="C5973" s="2" t="s">
        <v>11983</v>
      </c>
      <c r="D5973" s="2">
        <v>9892</v>
      </c>
      <c r="E5973" s="7">
        <v>2018</v>
      </c>
      <c r="F5973" s="5" t="s">
        <v>10212</v>
      </c>
      <c r="H5973" s="5" t="s">
        <v>5398</v>
      </c>
      <c r="I5973" s="6" t="s">
        <v>10232</v>
      </c>
      <c r="J5973" s="6" t="s">
        <v>989</v>
      </c>
      <c r="K5973" s="17">
        <v>1</v>
      </c>
      <c r="L5973" s="17" t="s">
        <v>20076</v>
      </c>
      <c r="M5973" s="9"/>
      <c r="N5973" s="9"/>
      <c r="O5973" s="21"/>
      <c r="Q5973" s="29"/>
      <c r="U5973" s="17"/>
      <c r="V5973" s="2"/>
      <c r="Y5973" t="str">
        <f t="shared" si="376"/>
        <v/>
      </c>
      <c r="AA5973" t="str">
        <f t="shared" si="377"/>
        <v/>
      </c>
      <c r="AC5973" s="7"/>
      <c r="AD5973" t="s">
        <v>10232</v>
      </c>
      <c r="AE5973">
        <f t="shared" si="378"/>
        <v>0</v>
      </c>
      <c r="AG5973" s="2"/>
      <c r="AI5973" s="7"/>
    </row>
    <row r="5974" spans="1:35" ht="11" customHeight="1" outlineLevel="1" x14ac:dyDescent="0.25">
      <c r="A5974" t="s">
        <v>6182</v>
      </c>
      <c r="C5974" s="2" t="s">
        <v>11983</v>
      </c>
      <c r="D5974" s="2" t="s">
        <v>10226</v>
      </c>
      <c r="E5974" s="7">
        <v>2018</v>
      </c>
      <c r="F5974" s="5" t="s">
        <v>10213</v>
      </c>
      <c r="H5974" s="5" t="s">
        <v>5398</v>
      </c>
      <c r="I5974" s="6" t="s">
        <v>10235</v>
      </c>
      <c r="J5974" s="6" t="s">
        <v>989</v>
      </c>
      <c r="K5974" s="17">
        <v>1</v>
      </c>
      <c r="L5974" s="17" t="s">
        <v>7730</v>
      </c>
      <c r="M5974" s="9">
        <v>8</v>
      </c>
      <c r="N5974" s="9"/>
      <c r="O5974" s="21"/>
      <c r="Q5974" s="29"/>
      <c r="U5974" s="17"/>
      <c r="V5974" s="2"/>
      <c r="Y5974" t="str">
        <f t="shared" si="376"/>
        <v/>
      </c>
      <c r="AA5974">
        <f t="shared" si="377"/>
        <v>1</v>
      </c>
      <c r="AC5974" s="7"/>
      <c r="AD5974" t="s">
        <v>10235</v>
      </c>
      <c r="AE5974">
        <f t="shared" si="378"/>
        <v>0</v>
      </c>
      <c r="AG5974" s="2"/>
      <c r="AI5974" s="7"/>
    </row>
    <row r="5975" spans="1:35" ht="11" customHeight="1" outlineLevel="1" x14ac:dyDescent="0.25">
      <c r="A5975" t="s">
        <v>6182</v>
      </c>
      <c r="C5975" s="2" t="s">
        <v>11983</v>
      </c>
      <c r="D5975" s="2">
        <v>9893</v>
      </c>
      <c r="E5975" s="7">
        <v>2018</v>
      </c>
      <c r="F5975" s="5" t="s">
        <v>10091</v>
      </c>
      <c r="H5975" s="5" t="s">
        <v>5398</v>
      </c>
      <c r="I5975" s="6" t="s">
        <v>10233</v>
      </c>
      <c r="J5975" s="6" t="s">
        <v>989</v>
      </c>
      <c r="K5975" s="17">
        <v>1</v>
      </c>
      <c r="L5975" s="17" t="s">
        <v>20076</v>
      </c>
      <c r="M5975" s="9"/>
      <c r="N5975" s="9"/>
      <c r="O5975" s="21"/>
      <c r="Q5975" s="29"/>
      <c r="U5975" s="17"/>
      <c r="V5975" s="2"/>
      <c r="Y5975" t="str">
        <f t="shared" ref="Y5975:Y6039" si="379">IF(COUNTIF(F5975,"*fdc*"),1,"")</f>
        <v/>
      </c>
      <c r="AA5975" t="str">
        <f t="shared" ref="AA5975:AA6039" si="380">IF(COUNTIF(F5975,"*s/s*"),1,"")</f>
        <v/>
      </c>
      <c r="AC5975" s="7"/>
      <c r="AD5975" t="s">
        <v>10233</v>
      </c>
      <c r="AE5975">
        <f t="shared" si="378"/>
        <v>0</v>
      </c>
      <c r="AG5975" s="2"/>
      <c r="AI5975" s="7"/>
    </row>
    <row r="5976" spans="1:35" ht="11" customHeight="1" outlineLevel="1" x14ac:dyDescent="0.25">
      <c r="A5976" t="s">
        <v>6182</v>
      </c>
      <c r="C5976" s="2" t="s">
        <v>11983</v>
      </c>
      <c r="D5976" s="2" t="s">
        <v>10227</v>
      </c>
      <c r="E5976" s="7">
        <v>2018</v>
      </c>
      <c r="F5976" s="5" t="s">
        <v>10092</v>
      </c>
      <c r="H5976" s="5" t="s">
        <v>5398</v>
      </c>
      <c r="I5976" s="6" t="s">
        <v>10234</v>
      </c>
      <c r="J5976" s="6" t="s">
        <v>989</v>
      </c>
      <c r="K5976" s="17">
        <v>1</v>
      </c>
      <c r="L5976" s="17" t="s">
        <v>7730</v>
      </c>
      <c r="M5976" s="9">
        <v>8</v>
      </c>
      <c r="N5976" s="9"/>
      <c r="O5976" s="21"/>
      <c r="Q5976" s="29"/>
      <c r="U5976" s="17"/>
      <c r="V5976" s="2"/>
      <c r="Y5976" t="str">
        <f t="shared" si="379"/>
        <v/>
      </c>
      <c r="AA5976">
        <f t="shared" si="380"/>
        <v>1</v>
      </c>
      <c r="AC5976" s="7"/>
      <c r="AD5976" t="s">
        <v>10234</v>
      </c>
      <c r="AE5976">
        <f t="shared" si="378"/>
        <v>0</v>
      </c>
      <c r="AG5976" s="2"/>
      <c r="AI5976" s="7"/>
    </row>
    <row r="5977" spans="1:35" ht="11" customHeight="1" outlineLevel="1" x14ac:dyDescent="0.25">
      <c r="A5977" t="s">
        <v>6182</v>
      </c>
      <c r="C5977" s="2" t="s">
        <v>11983</v>
      </c>
      <c r="D5977" s="2">
        <v>9918</v>
      </c>
      <c r="E5977" s="7">
        <v>2018</v>
      </c>
      <c r="F5977" s="5" t="s">
        <v>10212</v>
      </c>
      <c r="H5977" s="5" t="s">
        <v>5398</v>
      </c>
      <c r="I5977" s="6" t="s">
        <v>10239</v>
      </c>
      <c r="J5977" s="6" t="s">
        <v>10236</v>
      </c>
      <c r="K5977" s="17">
        <v>7</v>
      </c>
      <c r="L5977" s="17" t="s">
        <v>20076</v>
      </c>
      <c r="M5977" s="9"/>
      <c r="N5977" s="9"/>
      <c r="O5977" s="21"/>
      <c r="Q5977" s="29"/>
      <c r="U5977" s="17"/>
      <c r="V5977" s="2"/>
      <c r="Y5977" t="str">
        <f t="shared" si="379"/>
        <v/>
      </c>
      <c r="AA5977" t="str">
        <f t="shared" si="380"/>
        <v/>
      </c>
      <c r="AC5977" s="7"/>
      <c r="AD5977" t="s">
        <v>10239</v>
      </c>
      <c r="AE5977">
        <f t="shared" si="378"/>
        <v>0</v>
      </c>
      <c r="AG5977" s="2">
        <v>1</v>
      </c>
      <c r="AI5977" s="7"/>
    </row>
    <row r="5978" spans="1:35" ht="11" customHeight="1" outlineLevel="1" x14ac:dyDescent="0.25">
      <c r="A5978" t="s">
        <v>6182</v>
      </c>
      <c r="C5978" s="2" t="s">
        <v>11983</v>
      </c>
      <c r="D5978" s="2">
        <v>9919</v>
      </c>
      <c r="E5978" s="7">
        <v>2018</v>
      </c>
      <c r="F5978" s="5" t="s">
        <v>10212</v>
      </c>
      <c r="H5978" s="5" t="s">
        <v>5398</v>
      </c>
      <c r="I5978" s="6" t="s">
        <v>10240</v>
      </c>
      <c r="J5978" s="6" t="s">
        <v>10236</v>
      </c>
      <c r="K5978" s="17">
        <v>1</v>
      </c>
      <c r="L5978" s="17" t="s">
        <v>20076</v>
      </c>
      <c r="M5978" s="9"/>
      <c r="N5978" s="9"/>
      <c r="O5978" s="21"/>
      <c r="Q5978" s="29"/>
      <c r="U5978" s="17"/>
      <c r="V5978" s="2"/>
      <c r="Y5978" t="str">
        <f t="shared" si="379"/>
        <v/>
      </c>
      <c r="AA5978" t="str">
        <f t="shared" si="380"/>
        <v/>
      </c>
      <c r="AC5978" s="7"/>
      <c r="AD5978" t="s">
        <v>10240</v>
      </c>
      <c r="AE5978">
        <f t="shared" si="378"/>
        <v>0</v>
      </c>
      <c r="AG5978" s="2">
        <v>1</v>
      </c>
      <c r="AI5978" s="7"/>
    </row>
    <row r="5979" spans="1:35" ht="11" customHeight="1" outlineLevel="1" x14ac:dyDescent="0.25">
      <c r="A5979" t="s">
        <v>6182</v>
      </c>
      <c r="C5979" s="2" t="s">
        <v>11983</v>
      </c>
      <c r="D5979" s="2">
        <v>9921</v>
      </c>
      <c r="E5979" s="7">
        <v>2018</v>
      </c>
      <c r="F5979" s="5" t="s">
        <v>10212</v>
      </c>
      <c r="H5979" s="5" t="s">
        <v>5398</v>
      </c>
      <c r="I5979" s="6" t="s">
        <v>10240</v>
      </c>
      <c r="J5979" s="6" t="s">
        <v>10236</v>
      </c>
      <c r="K5979" s="17">
        <v>1</v>
      </c>
      <c r="L5979" s="17" t="s">
        <v>20076</v>
      </c>
      <c r="M5979" s="9"/>
      <c r="N5979" s="9"/>
      <c r="O5979" s="21"/>
      <c r="Q5979" s="29"/>
      <c r="U5979" s="17"/>
      <c r="V5979" s="2"/>
      <c r="Y5979" t="str">
        <f t="shared" si="379"/>
        <v/>
      </c>
      <c r="AA5979" t="str">
        <f t="shared" si="380"/>
        <v/>
      </c>
      <c r="AC5979" s="7"/>
      <c r="AD5979" t="s">
        <v>10240</v>
      </c>
      <c r="AE5979">
        <f t="shared" si="378"/>
        <v>0</v>
      </c>
      <c r="AG5979" s="2">
        <v>1</v>
      </c>
      <c r="AI5979" s="7"/>
    </row>
    <row r="5980" spans="1:35" ht="11" customHeight="1" outlineLevel="1" x14ac:dyDescent="0.25">
      <c r="A5980" t="s">
        <v>6182</v>
      </c>
      <c r="C5980" s="2" t="s">
        <v>11983</v>
      </c>
      <c r="D5980" s="2">
        <v>9922</v>
      </c>
      <c r="E5980" s="7">
        <v>2018</v>
      </c>
      <c r="F5980" s="5" t="s">
        <v>10212</v>
      </c>
      <c r="H5980" s="5" t="s">
        <v>5398</v>
      </c>
      <c r="I5980" s="6" t="s">
        <v>1695</v>
      </c>
      <c r="J5980" s="6" t="s">
        <v>10236</v>
      </c>
      <c r="K5980" s="17">
        <v>1</v>
      </c>
      <c r="L5980" s="17" t="s">
        <v>20076</v>
      </c>
      <c r="M5980" s="9"/>
      <c r="N5980" s="9"/>
      <c r="O5980" s="21"/>
      <c r="Q5980" s="29"/>
      <c r="T5980">
        <v>1</v>
      </c>
      <c r="U5980" s="17"/>
      <c r="V5980" s="2"/>
      <c r="Y5980" t="str">
        <f t="shared" si="379"/>
        <v/>
      </c>
      <c r="AA5980" t="str">
        <f t="shared" si="380"/>
        <v/>
      </c>
      <c r="AC5980" s="7"/>
      <c r="AD5980" t="s">
        <v>1695</v>
      </c>
      <c r="AE5980">
        <f t="shared" si="378"/>
        <v>0</v>
      </c>
      <c r="AG5980" s="2">
        <v>1</v>
      </c>
      <c r="AI5980" s="7"/>
    </row>
    <row r="5981" spans="1:35" ht="11" customHeight="1" outlineLevel="1" x14ac:dyDescent="0.25">
      <c r="A5981" t="s">
        <v>6182</v>
      </c>
      <c r="C5981" s="2" t="s">
        <v>11983</v>
      </c>
      <c r="D5981" s="2" t="s">
        <v>10237</v>
      </c>
      <c r="E5981" s="7">
        <v>2018</v>
      </c>
      <c r="F5981" s="5" t="s">
        <v>10213</v>
      </c>
      <c r="H5981" s="5" t="s">
        <v>5398</v>
      </c>
      <c r="I5981" s="6" t="s">
        <v>10241</v>
      </c>
      <c r="J5981" s="6" t="s">
        <v>10236</v>
      </c>
      <c r="K5981" s="17">
        <v>1</v>
      </c>
      <c r="L5981" s="17" t="s">
        <v>7730</v>
      </c>
      <c r="M5981" s="9">
        <v>8</v>
      </c>
      <c r="N5981" s="9"/>
      <c r="O5981" s="21"/>
      <c r="Q5981" s="29"/>
      <c r="U5981" s="17"/>
      <c r="V5981" s="2"/>
      <c r="Y5981" t="str">
        <f t="shared" si="379"/>
        <v/>
      </c>
      <c r="AA5981">
        <f t="shared" si="380"/>
        <v>1</v>
      </c>
      <c r="AC5981" s="7"/>
      <c r="AD5981" t="s">
        <v>10241</v>
      </c>
      <c r="AE5981">
        <f t="shared" si="378"/>
        <v>0</v>
      </c>
      <c r="AG5981" s="2">
        <v>1</v>
      </c>
      <c r="AI5981" s="7"/>
    </row>
    <row r="5982" spans="1:35" ht="11" customHeight="1" outlineLevel="1" x14ac:dyDescent="0.25">
      <c r="A5982" t="s">
        <v>6182</v>
      </c>
      <c r="C5982" s="2" t="s">
        <v>11983</v>
      </c>
      <c r="D5982" s="2">
        <v>9923</v>
      </c>
      <c r="E5982" s="7">
        <v>2018</v>
      </c>
      <c r="F5982" s="5" t="s">
        <v>10091</v>
      </c>
      <c r="G5982">
        <v>1</v>
      </c>
      <c r="H5982" s="5" t="s">
        <v>5398</v>
      </c>
      <c r="I5982" s="6" t="s">
        <v>10242</v>
      </c>
      <c r="J5982" s="6" t="s">
        <v>10236</v>
      </c>
      <c r="K5982" s="17">
        <v>1</v>
      </c>
      <c r="L5982" s="17" t="s">
        <v>7732</v>
      </c>
      <c r="M5982" s="9"/>
      <c r="N5982" s="9"/>
      <c r="O5982" s="21"/>
      <c r="Q5982" s="29"/>
      <c r="U5982" s="17"/>
      <c r="V5982" s="2"/>
      <c r="Y5982" t="str">
        <f t="shared" si="379"/>
        <v/>
      </c>
      <c r="AA5982" t="str">
        <f t="shared" si="380"/>
        <v/>
      </c>
      <c r="AC5982" s="7"/>
      <c r="AD5982" t="s">
        <v>10242</v>
      </c>
      <c r="AE5982">
        <f t="shared" si="378"/>
        <v>0</v>
      </c>
      <c r="AG5982" s="2">
        <v>1</v>
      </c>
      <c r="AI5982" s="7"/>
    </row>
    <row r="5983" spans="1:35" ht="11" customHeight="1" outlineLevel="1" x14ac:dyDescent="0.25">
      <c r="A5983" t="s">
        <v>6182</v>
      </c>
      <c r="C5983" s="2" t="s">
        <v>11983</v>
      </c>
      <c r="D5983" s="2" t="s">
        <v>10238</v>
      </c>
      <c r="E5983" s="7">
        <v>2018</v>
      </c>
      <c r="F5983" s="5" t="s">
        <v>10092</v>
      </c>
      <c r="G5983">
        <v>1</v>
      </c>
      <c r="H5983" s="5" t="s">
        <v>5398</v>
      </c>
      <c r="I5983" s="6" t="s">
        <v>10242</v>
      </c>
      <c r="J5983" s="6" t="s">
        <v>10236</v>
      </c>
      <c r="K5983" s="17">
        <v>1</v>
      </c>
      <c r="L5983" s="17" t="s">
        <v>7732</v>
      </c>
      <c r="M5983" s="9"/>
      <c r="N5983" s="9"/>
      <c r="O5983" s="21"/>
      <c r="Q5983" s="29"/>
      <c r="U5983" s="17"/>
      <c r="V5983" s="2"/>
      <c r="Y5983" t="str">
        <f t="shared" si="379"/>
        <v/>
      </c>
      <c r="AA5983">
        <f t="shared" si="380"/>
        <v>1</v>
      </c>
      <c r="AC5983" s="7"/>
      <c r="AD5983" t="s">
        <v>10242</v>
      </c>
      <c r="AE5983">
        <f t="shared" si="378"/>
        <v>0</v>
      </c>
      <c r="AG5983" s="2">
        <v>1</v>
      </c>
      <c r="AI5983" s="7"/>
    </row>
    <row r="5984" spans="1:35" ht="11" customHeight="1" outlineLevel="1" x14ac:dyDescent="0.25">
      <c r="A5984" t="s">
        <v>6182</v>
      </c>
      <c r="C5984" s="2" t="s">
        <v>11983</v>
      </c>
      <c r="D5984" s="2">
        <v>9936</v>
      </c>
      <c r="E5984" s="7">
        <v>2018</v>
      </c>
      <c r="F5984" s="5" t="s">
        <v>10212</v>
      </c>
      <c r="H5984" s="5" t="s">
        <v>5398</v>
      </c>
      <c r="I5984" s="6" t="s">
        <v>10245</v>
      </c>
      <c r="J5984" s="6" t="s">
        <v>7554</v>
      </c>
      <c r="K5984" s="17">
        <v>7</v>
      </c>
      <c r="L5984" s="17" t="s">
        <v>20076</v>
      </c>
      <c r="M5984" s="9"/>
      <c r="N5984" s="9"/>
      <c r="O5984" s="21"/>
      <c r="Q5984" s="29"/>
      <c r="U5984" s="17"/>
      <c r="V5984" s="2"/>
      <c r="Y5984" t="str">
        <f t="shared" si="379"/>
        <v/>
      </c>
      <c r="AA5984" t="str">
        <f t="shared" si="380"/>
        <v/>
      </c>
      <c r="AC5984" s="7"/>
      <c r="AD5984" t="s">
        <v>10245</v>
      </c>
      <c r="AE5984">
        <f t="shared" si="378"/>
        <v>0</v>
      </c>
      <c r="AG5984" s="2"/>
      <c r="AI5984" s="7"/>
    </row>
    <row r="5985" spans="1:35" ht="11" customHeight="1" outlineLevel="1" x14ac:dyDescent="0.25">
      <c r="A5985" t="s">
        <v>6182</v>
      </c>
      <c r="C5985" s="2" t="s">
        <v>11983</v>
      </c>
      <c r="D5985" s="2">
        <v>9937</v>
      </c>
      <c r="E5985" s="7">
        <v>2018</v>
      </c>
      <c r="F5985" s="5" t="s">
        <v>10212</v>
      </c>
      <c r="H5985" s="5" t="s">
        <v>5398</v>
      </c>
      <c r="I5985" s="6" t="s">
        <v>9367</v>
      </c>
      <c r="J5985" s="6" t="s">
        <v>7554</v>
      </c>
      <c r="K5985" s="17">
        <v>7</v>
      </c>
      <c r="L5985" s="17" t="s">
        <v>20076</v>
      </c>
      <c r="M5985" s="9"/>
      <c r="N5985" s="9"/>
      <c r="O5985" s="21"/>
      <c r="Q5985" s="29"/>
      <c r="U5985" s="17"/>
      <c r="V5985" s="2"/>
      <c r="Y5985" t="str">
        <f t="shared" si="379"/>
        <v/>
      </c>
      <c r="AA5985" t="str">
        <f t="shared" si="380"/>
        <v/>
      </c>
      <c r="AC5985" s="7"/>
      <c r="AD5985" t="s">
        <v>9367</v>
      </c>
      <c r="AE5985">
        <f t="shared" si="378"/>
        <v>0</v>
      </c>
      <c r="AG5985" s="2"/>
      <c r="AI5985" s="7"/>
    </row>
    <row r="5986" spans="1:35" ht="11" customHeight="1" outlineLevel="1" x14ac:dyDescent="0.25">
      <c r="A5986" t="s">
        <v>6182</v>
      </c>
      <c r="C5986" s="2" t="s">
        <v>11983</v>
      </c>
      <c r="D5986" s="2">
        <v>9938</v>
      </c>
      <c r="E5986" s="7">
        <v>2018</v>
      </c>
      <c r="F5986" s="5" t="s">
        <v>10212</v>
      </c>
      <c r="H5986" s="5" t="s">
        <v>5398</v>
      </c>
      <c r="I5986" s="6" t="s">
        <v>9426</v>
      </c>
      <c r="J5986" s="6" t="s">
        <v>7554</v>
      </c>
      <c r="K5986" s="17">
        <v>7</v>
      </c>
      <c r="L5986" s="17" t="s">
        <v>20076</v>
      </c>
      <c r="M5986" s="9"/>
      <c r="N5986" s="9"/>
      <c r="O5986" s="21"/>
      <c r="Q5986" s="29"/>
      <c r="U5986" s="17"/>
      <c r="V5986" s="2"/>
      <c r="Y5986" t="str">
        <f t="shared" si="379"/>
        <v/>
      </c>
      <c r="AA5986" t="str">
        <f t="shared" si="380"/>
        <v/>
      </c>
      <c r="AC5986" s="7"/>
      <c r="AD5986" t="s">
        <v>9426</v>
      </c>
      <c r="AE5986">
        <f t="shared" si="378"/>
        <v>0</v>
      </c>
      <c r="AG5986" s="2"/>
      <c r="AI5986" s="7"/>
    </row>
    <row r="5987" spans="1:35" ht="11" customHeight="1" outlineLevel="1" x14ac:dyDescent="0.25">
      <c r="A5987" t="s">
        <v>6182</v>
      </c>
      <c r="C5987" s="2" t="s">
        <v>11983</v>
      </c>
      <c r="D5987" s="2">
        <v>9939</v>
      </c>
      <c r="E5987" s="7">
        <v>2018</v>
      </c>
      <c r="F5987" s="5" t="s">
        <v>10212</v>
      </c>
      <c r="H5987" s="5" t="s">
        <v>5398</v>
      </c>
      <c r="I5987" s="6" t="s">
        <v>9399</v>
      </c>
      <c r="J5987" s="6" t="s">
        <v>7554</v>
      </c>
      <c r="K5987" s="17">
        <v>7</v>
      </c>
      <c r="L5987" s="17" t="s">
        <v>20076</v>
      </c>
      <c r="M5987" s="9"/>
      <c r="N5987" s="9"/>
      <c r="O5987" s="21"/>
      <c r="Q5987" s="29"/>
      <c r="U5987" s="17"/>
      <c r="V5987" s="2"/>
      <c r="Y5987" t="str">
        <f t="shared" si="379"/>
        <v/>
      </c>
      <c r="AA5987" t="str">
        <f t="shared" si="380"/>
        <v/>
      </c>
      <c r="AC5987" s="7"/>
      <c r="AD5987" t="s">
        <v>9399</v>
      </c>
      <c r="AE5987">
        <f t="shared" si="378"/>
        <v>0</v>
      </c>
      <c r="AG5987" s="2"/>
      <c r="AI5987" s="7"/>
    </row>
    <row r="5988" spans="1:35" ht="11" customHeight="1" outlineLevel="1" x14ac:dyDescent="0.25">
      <c r="A5988" t="s">
        <v>6182</v>
      </c>
      <c r="C5988" s="2" t="s">
        <v>11983</v>
      </c>
      <c r="D5988" s="2">
        <v>9940</v>
      </c>
      <c r="E5988" s="7">
        <v>2018</v>
      </c>
      <c r="F5988" s="5" t="s">
        <v>10212</v>
      </c>
      <c r="H5988" s="5" t="s">
        <v>5398</v>
      </c>
      <c r="I5988" s="6" t="s">
        <v>10246</v>
      </c>
      <c r="J5988" s="6" t="s">
        <v>7554</v>
      </c>
      <c r="K5988" s="17">
        <v>7</v>
      </c>
      <c r="L5988" s="17" t="s">
        <v>20076</v>
      </c>
      <c r="M5988" s="9"/>
      <c r="N5988" s="9"/>
      <c r="O5988" s="21"/>
      <c r="Q5988" s="29"/>
      <c r="U5988" s="17"/>
      <c r="V5988" s="2"/>
      <c r="Y5988" t="str">
        <f t="shared" si="379"/>
        <v/>
      </c>
      <c r="AA5988" t="str">
        <f t="shared" si="380"/>
        <v/>
      </c>
      <c r="AC5988" s="7"/>
      <c r="AD5988" t="s">
        <v>10246</v>
      </c>
      <c r="AE5988">
        <f t="shared" si="378"/>
        <v>0</v>
      </c>
      <c r="AG5988" s="2"/>
      <c r="AI5988" s="7"/>
    </row>
    <row r="5989" spans="1:35" ht="11" customHeight="1" outlineLevel="1" x14ac:dyDescent="0.25">
      <c r="A5989" t="s">
        <v>6182</v>
      </c>
      <c r="C5989" s="2" t="s">
        <v>11983</v>
      </c>
      <c r="D5989" s="2" t="s">
        <v>10243</v>
      </c>
      <c r="E5989" s="7">
        <v>2018</v>
      </c>
      <c r="F5989" s="5" t="s">
        <v>10213</v>
      </c>
      <c r="H5989" s="5" t="s">
        <v>5398</v>
      </c>
      <c r="I5989" s="6" t="s">
        <v>7554</v>
      </c>
      <c r="J5989" s="6" t="s">
        <v>7554</v>
      </c>
      <c r="K5989" s="17">
        <v>7</v>
      </c>
      <c r="L5989" s="17" t="s">
        <v>7730</v>
      </c>
      <c r="M5989" s="9">
        <v>9</v>
      </c>
      <c r="N5989" s="9"/>
      <c r="O5989" s="21"/>
      <c r="Q5989" s="29"/>
      <c r="U5989" s="17"/>
      <c r="V5989" s="2"/>
      <c r="Y5989" t="str">
        <f t="shared" si="379"/>
        <v/>
      </c>
      <c r="AA5989">
        <f t="shared" si="380"/>
        <v>1</v>
      </c>
      <c r="AC5989" s="7"/>
      <c r="AD5989" t="s">
        <v>7554</v>
      </c>
      <c r="AE5989">
        <f t="shared" si="378"/>
        <v>0</v>
      </c>
      <c r="AG5989" s="2"/>
      <c r="AI5989" s="7"/>
    </row>
    <row r="5990" spans="1:35" ht="11" customHeight="1" outlineLevel="1" x14ac:dyDescent="0.25">
      <c r="A5990" t="s">
        <v>6182</v>
      </c>
      <c r="C5990" s="2" t="s">
        <v>11983</v>
      </c>
      <c r="D5990" s="2">
        <v>9941</v>
      </c>
      <c r="E5990" s="7">
        <v>2018</v>
      </c>
      <c r="F5990" s="5" t="s">
        <v>10091</v>
      </c>
      <c r="H5990" s="5" t="s">
        <v>5398</v>
      </c>
      <c r="I5990" s="6" t="s">
        <v>9415</v>
      </c>
      <c r="J5990" s="6" t="s">
        <v>7554</v>
      </c>
      <c r="K5990" s="17">
        <v>7</v>
      </c>
      <c r="L5990" s="17" t="s">
        <v>20076</v>
      </c>
      <c r="M5990" s="9"/>
      <c r="N5990" s="9"/>
      <c r="O5990" s="21"/>
      <c r="Q5990" s="29"/>
      <c r="U5990" s="17"/>
      <c r="V5990" s="2"/>
      <c r="Y5990" t="str">
        <f t="shared" si="379"/>
        <v/>
      </c>
      <c r="AA5990" t="str">
        <f t="shared" si="380"/>
        <v/>
      </c>
      <c r="AC5990" s="7"/>
      <c r="AD5990" t="s">
        <v>9415</v>
      </c>
      <c r="AE5990">
        <f t="shared" si="378"/>
        <v>0</v>
      </c>
      <c r="AG5990" s="2"/>
      <c r="AI5990" s="7"/>
    </row>
    <row r="5991" spans="1:35" ht="11" customHeight="1" outlineLevel="1" x14ac:dyDescent="0.25">
      <c r="A5991" t="s">
        <v>6182</v>
      </c>
      <c r="C5991" s="2" t="s">
        <v>11983</v>
      </c>
      <c r="D5991" s="2" t="s">
        <v>10244</v>
      </c>
      <c r="E5991" s="7">
        <v>2018</v>
      </c>
      <c r="F5991" s="5" t="s">
        <v>10092</v>
      </c>
      <c r="H5991" s="5" t="s">
        <v>5398</v>
      </c>
      <c r="I5991" s="6" t="s">
        <v>7554</v>
      </c>
      <c r="J5991" s="6" t="s">
        <v>7554</v>
      </c>
      <c r="K5991" s="17">
        <v>7</v>
      </c>
      <c r="L5991" s="17" t="s">
        <v>7730</v>
      </c>
      <c r="M5991" s="9">
        <v>9</v>
      </c>
      <c r="N5991" s="9"/>
      <c r="O5991" s="21"/>
      <c r="Q5991" s="29"/>
      <c r="U5991" s="17"/>
      <c r="V5991" s="2"/>
      <c r="Y5991" t="str">
        <f t="shared" si="379"/>
        <v/>
      </c>
      <c r="AA5991">
        <f t="shared" si="380"/>
        <v>1</v>
      </c>
      <c r="AC5991" s="7"/>
      <c r="AD5991" t="s">
        <v>7554</v>
      </c>
      <c r="AE5991">
        <f t="shared" si="378"/>
        <v>0</v>
      </c>
      <c r="AG5991" s="2"/>
      <c r="AI5991" s="7"/>
    </row>
    <row r="5992" spans="1:35" ht="11" customHeight="1" outlineLevel="1" x14ac:dyDescent="0.25">
      <c r="A5992" t="s">
        <v>6182</v>
      </c>
      <c r="C5992" s="2" t="s">
        <v>11983</v>
      </c>
      <c r="D5992" s="2">
        <v>9978</v>
      </c>
      <c r="E5992" s="7">
        <v>2018</v>
      </c>
      <c r="F5992" s="5" t="s">
        <v>10212</v>
      </c>
      <c r="H5992" s="5" t="s">
        <v>5398</v>
      </c>
      <c r="I5992" s="6" t="s">
        <v>10248</v>
      </c>
      <c r="J5992" s="6" t="s">
        <v>8534</v>
      </c>
      <c r="K5992" s="17">
        <v>1</v>
      </c>
      <c r="L5992" s="17" t="s">
        <v>20076</v>
      </c>
      <c r="M5992" s="9"/>
      <c r="N5992" s="9"/>
      <c r="O5992" s="21"/>
      <c r="Q5992" s="29"/>
      <c r="U5992" s="17"/>
      <c r="V5992" s="2"/>
      <c r="Y5992" t="str">
        <f t="shared" si="379"/>
        <v/>
      </c>
      <c r="AA5992" t="str">
        <f t="shared" si="380"/>
        <v/>
      </c>
      <c r="AC5992" s="7"/>
      <c r="AD5992" t="s">
        <v>10248</v>
      </c>
      <c r="AE5992">
        <f t="shared" si="378"/>
        <v>0</v>
      </c>
      <c r="AG5992" s="2">
        <v>1</v>
      </c>
      <c r="AI5992" s="7"/>
    </row>
    <row r="5993" spans="1:35" ht="11" customHeight="1" outlineLevel="1" x14ac:dyDescent="0.25">
      <c r="A5993" t="s">
        <v>6182</v>
      </c>
      <c r="C5993" s="2" t="s">
        <v>11983</v>
      </c>
      <c r="D5993" s="2">
        <v>9981</v>
      </c>
      <c r="E5993" s="7">
        <v>2018</v>
      </c>
      <c r="F5993" s="5" t="s">
        <v>10212</v>
      </c>
      <c r="H5993" s="5" t="s">
        <v>5398</v>
      </c>
      <c r="I5993" s="6" t="s">
        <v>10240</v>
      </c>
      <c r="J5993" s="6" t="s">
        <v>8534</v>
      </c>
      <c r="K5993" s="17">
        <v>1</v>
      </c>
      <c r="L5993" s="17" t="s">
        <v>20076</v>
      </c>
      <c r="M5993" s="9"/>
      <c r="N5993" s="9"/>
      <c r="O5993" s="21"/>
      <c r="Q5993" s="29"/>
      <c r="S5993">
        <v>1</v>
      </c>
      <c r="T5993">
        <v>1</v>
      </c>
      <c r="U5993" s="17"/>
      <c r="V5993" s="2"/>
      <c r="Y5993" t="str">
        <f t="shared" si="379"/>
        <v/>
      </c>
      <c r="AA5993" t="str">
        <f t="shared" si="380"/>
        <v/>
      </c>
      <c r="AC5993" s="7"/>
      <c r="AD5993" t="s">
        <v>10240</v>
      </c>
      <c r="AE5993">
        <f t="shared" si="378"/>
        <v>0</v>
      </c>
      <c r="AG5993" s="2">
        <v>1</v>
      </c>
      <c r="AI5993" s="7"/>
    </row>
    <row r="5994" spans="1:35" ht="11" customHeight="1" outlineLevel="1" x14ac:dyDescent="0.25">
      <c r="A5994" t="s">
        <v>6182</v>
      </c>
      <c r="C5994" s="2" t="s">
        <v>11983</v>
      </c>
      <c r="D5994" s="2" t="s">
        <v>10247</v>
      </c>
      <c r="E5994" s="7">
        <v>2018</v>
      </c>
      <c r="F5994" s="5" t="s">
        <v>10213</v>
      </c>
      <c r="H5994" s="5" t="s">
        <v>5398</v>
      </c>
      <c r="I5994" s="6" t="s">
        <v>10249</v>
      </c>
      <c r="J5994" s="6" t="s">
        <v>8534</v>
      </c>
      <c r="K5994" s="17">
        <v>1</v>
      </c>
      <c r="L5994" s="17" t="s">
        <v>7730</v>
      </c>
      <c r="M5994" s="9">
        <v>8</v>
      </c>
      <c r="N5994" s="9"/>
      <c r="O5994" s="21"/>
      <c r="Q5994" s="29"/>
      <c r="U5994" s="17"/>
      <c r="V5994" s="2"/>
      <c r="Y5994" t="str">
        <f t="shared" si="379"/>
        <v/>
      </c>
      <c r="AA5994">
        <f t="shared" si="380"/>
        <v>1</v>
      </c>
      <c r="AC5994" s="7"/>
      <c r="AD5994" t="s">
        <v>10249</v>
      </c>
      <c r="AE5994">
        <f t="shared" si="378"/>
        <v>0</v>
      </c>
      <c r="AG5994" s="2">
        <v>1</v>
      </c>
      <c r="AI5994" s="7"/>
    </row>
    <row r="5995" spans="1:35" ht="11" customHeight="1" outlineLevel="1" x14ac:dyDescent="0.25">
      <c r="A5995" t="s">
        <v>6182</v>
      </c>
      <c r="C5995" s="2" t="s">
        <v>11983</v>
      </c>
      <c r="D5995" s="2">
        <v>9988</v>
      </c>
      <c r="E5995" s="7">
        <v>2018</v>
      </c>
      <c r="F5995" s="5" t="s">
        <v>10212</v>
      </c>
      <c r="H5995" s="5" t="s">
        <v>5398</v>
      </c>
      <c r="I5995" s="6" t="s">
        <v>4361</v>
      </c>
      <c r="J5995" s="6" t="s">
        <v>9432</v>
      </c>
      <c r="K5995" s="17">
        <v>3</v>
      </c>
      <c r="L5995" s="17" t="s">
        <v>20076</v>
      </c>
      <c r="M5995" s="9"/>
      <c r="N5995" s="9"/>
      <c r="O5995" s="21"/>
      <c r="Q5995" s="29"/>
      <c r="U5995" s="17"/>
      <c r="V5995" s="2"/>
      <c r="Y5995" t="str">
        <f t="shared" si="379"/>
        <v/>
      </c>
      <c r="AA5995" t="str">
        <f t="shared" si="380"/>
        <v/>
      </c>
      <c r="AC5995" s="7"/>
      <c r="AD5995" t="s">
        <v>4361</v>
      </c>
      <c r="AE5995">
        <f t="shared" si="378"/>
        <v>1</v>
      </c>
      <c r="AG5995" s="2"/>
      <c r="AI5995" s="7"/>
    </row>
    <row r="5996" spans="1:35" ht="11" customHeight="1" outlineLevel="1" x14ac:dyDescent="0.25">
      <c r="A5996" t="s">
        <v>6182</v>
      </c>
      <c r="C5996" s="2" t="s">
        <v>11983</v>
      </c>
      <c r="D5996" s="2" t="s">
        <v>10250</v>
      </c>
      <c r="E5996" s="7">
        <v>2018</v>
      </c>
      <c r="F5996" s="5" t="s">
        <v>10213</v>
      </c>
      <c r="H5996" s="5" t="s">
        <v>5398</v>
      </c>
      <c r="I5996" s="6" t="s">
        <v>4361</v>
      </c>
      <c r="J5996" s="6" t="s">
        <v>9432</v>
      </c>
      <c r="K5996" s="17">
        <v>3</v>
      </c>
      <c r="L5996" s="17" t="s">
        <v>7730</v>
      </c>
      <c r="M5996" s="9">
        <v>8</v>
      </c>
      <c r="N5996" s="9"/>
      <c r="O5996" s="21"/>
      <c r="Q5996" s="29"/>
      <c r="U5996" s="17"/>
      <c r="V5996" s="2"/>
      <c r="Y5996" t="str">
        <f t="shared" si="379"/>
        <v/>
      </c>
      <c r="AA5996">
        <f t="shared" si="380"/>
        <v>1</v>
      </c>
      <c r="AC5996" s="7"/>
      <c r="AD5996" t="s">
        <v>4361</v>
      </c>
      <c r="AE5996">
        <f t="shared" si="378"/>
        <v>1</v>
      </c>
      <c r="AG5996" s="2"/>
      <c r="AI5996" s="7"/>
    </row>
    <row r="5997" spans="1:35" ht="11" customHeight="1" outlineLevel="1" x14ac:dyDescent="0.25">
      <c r="A5997" t="s">
        <v>6182</v>
      </c>
      <c r="C5997" s="2" t="s">
        <v>11983</v>
      </c>
      <c r="D5997" s="2">
        <v>9989</v>
      </c>
      <c r="E5997" s="7">
        <v>2018</v>
      </c>
      <c r="F5997" s="5" t="s">
        <v>10091</v>
      </c>
      <c r="H5997" s="5" t="s">
        <v>5398</v>
      </c>
      <c r="I5997" s="6" t="s">
        <v>4361</v>
      </c>
      <c r="J5997" s="6" t="s">
        <v>9432</v>
      </c>
      <c r="K5997" s="17">
        <v>1</v>
      </c>
      <c r="L5997" s="17" t="s">
        <v>20076</v>
      </c>
      <c r="M5997" s="9"/>
      <c r="N5997" s="9"/>
      <c r="O5997" s="21"/>
      <c r="Q5997" s="29"/>
      <c r="U5997" s="17"/>
      <c r="V5997" s="2"/>
      <c r="Y5997" t="str">
        <f t="shared" si="379"/>
        <v/>
      </c>
      <c r="AA5997" t="str">
        <f t="shared" si="380"/>
        <v/>
      </c>
      <c r="AC5997" s="7"/>
      <c r="AD5997" t="s">
        <v>4361</v>
      </c>
      <c r="AE5997">
        <f t="shared" si="378"/>
        <v>1</v>
      </c>
      <c r="AG5997" s="2"/>
      <c r="AI5997" s="7"/>
    </row>
    <row r="5998" spans="1:35" ht="11" customHeight="1" outlineLevel="1" x14ac:dyDescent="0.25">
      <c r="A5998" t="s">
        <v>6182</v>
      </c>
      <c r="C5998" s="2" t="s">
        <v>11983</v>
      </c>
      <c r="D5998" s="2" t="s">
        <v>10251</v>
      </c>
      <c r="E5998" s="7">
        <v>2018</v>
      </c>
      <c r="F5998" s="5" t="s">
        <v>10092</v>
      </c>
      <c r="H5998" s="5" t="s">
        <v>5398</v>
      </c>
      <c r="I5998" s="6" t="s">
        <v>4361</v>
      </c>
      <c r="J5998" s="6" t="s">
        <v>9432</v>
      </c>
      <c r="K5998" s="17">
        <v>1</v>
      </c>
      <c r="L5998" s="17" t="s">
        <v>7730</v>
      </c>
      <c r="M5998" s="9">
        <v>8</v>
      </c>
      <c r="N5998" s="9"/>
      <c r="O5998" s="21"/>
      <c r="Q5998" s="29"/>
      <c r="U5998" s="17"/>
      <c r="V5998" s="2"/>
      <c r="Y5998" t="str">
        <f t="shared" si="379"/>
        <v/>
      </c>
      <c r="AA5998">
        <f t="shared" si="380"/>
        <v>1</v>
      </c>
      <c r="AC5998" s="7"/>
      <c r="AD5998" t="s">
        <v>4361</v>
      </c>
      <c r="AE5998">
        <f t="shared" si="378"/>
        <v>1</v>
      </c>
      <c r="AG5998" s="2"/>
      <c r="AI5998" s="7"/>
    </row>
    <row r="5999" spans="1:35" ht="11" customHeight="1" outlineLevel="1" x14ac:dyDescent="0.25">
      <c r="A5999" t="s">
        <v>6182</v>
      </c>
      <c r="C5999" s="2" t="s">
        <v>11983</v>
      </c>
      <c r="D5999" s="2" t="s">
        <v>8358</v>
      </c>
      <c r="E5999" s="7">
        <v>2021</v>
      </c>
      <c r="F5999" s="5" t="s">
        <v>10004</v>
      </c>
      <c r="H5999" s="5" t="s">
        <v>5398</v>
      </c>
      <c r="I5999" s="6" t="s">
        <v>7306</v>
      </c>
      <c r="J5999" s="6" t="s">
        <v>19933</v>
      </c>
      <c r="K5999" s="17">
        <v>1</v>
      </c>
      <c r="L5999" s="17" t="s">
        <v>7730</v>
      </c>
      <c r="M5999" s="9">
        <v>6</v>
      </c>
      <c r="N5999" s="9"/>
      <c r="O5999" s="21"/>
      <c r="Q5999" s="29"/>
      <c r="U5999" s="17"/>
      <c r="V5999" s="2"/>
      <c r="Y5999" t="str">
        <f t="shared" si="379"/>
        <v/>
      </c>
      <c r="AA5999">
        <f t="shared" si="380"/>
        <v>1</v>
      </c>
      <c r="AC5999" s="7"/>
      <c r="AD5999" t="s">
        <v>7306</v>
      </c>
      <c r="AE5999">
        <f t="shared" si="378"/>
        <v>0</v>
      </c>
      <c r="AG5999" s="2"/>
      <c r="AI5999" s="7"/>
    </row>
    <row r="6000" spans="1:35" ht="11" customHeight="1" outlineLevel="1" x14ac:dyDescent="0.25">
      <c r="A6000" t="s">
        <v>6182</v>
      </c>
      <c r="C6000" s="2" t="s">
        <v>11983</v>
      </c>
      <c r="D6000" s="2" t="s">
        <v>8358</v>
      </c>
      <c r="E6000" s="7">
        <v>2021</v>
      </c>
      <c r="F6000" s="5" t="s">
        <v>10004</v>
      </c>
      <c r="H6000" s="5" t="s">
        <v>5398</v>
      </c>
      <c r="I6000" s="6" t="s">
        <v>5733</v>
      </c>
      <c r="J6000" s="6" t="s">
        <v>19933</v>
      </c>
      <c r="K6000" s="17">
        <v>1</v>
      </c>
      <c r="L6000" s="17" t="s">
        <v>7730</v>
      </c>
      <c r="M6000" s="9">
        <v>6</v>
      </c>
      <c r="N6000" s="9"/>
      <c r="O6000" s="21"/>
      <c r="Q6000" s="29"/>
      <c r="U6000" s="17"/>
      <c r="V6000" s="2"/>
      <c r="Y6000" t="str">
        <f t="shared" si="379"/>
        <v/>
      </c>
      <c r="AA6000">
        <f t="shared" si="380"/>
        <v>1</v>
      </c>
      <c r="AC6000" s="7"/>
      <c r="AD6000" t="s">
        <v>5733</v>
      </c>
      <c r="AE6000">
        <f t="shared" si="378"/>
        <v>0</v>
      </c>
      <c r="AG6000" s="2"/>
      <c r="AI6000" s="7"/>
    </row>
    <row r="6001" spans="1:49" ht="11" customHeight="1" outlineLevel="1" x14ac:dyDescent="0.25">
      <c r="A6001" t="s">
        <v>6182</v>
      </c>
      <c r="C6001" s="2" t="s">
        <v>11983</v>
      </c>
      <c r="D6001" s="2" t="s">
        <v>8358</v>
      </c>
      <c r="E6001" s="7">
        <v>2021</v>
      </c>
      <c r="F6001" s="5" t="s">
        <v>10004</v>
      </c>
      <c r="H6001" s="5" t="s">
        <v>5398</v>
      </c>
      <c r="I6001" s="6" t="s">
        <v>2186</v>
      </c>
      <c r="J6001" s="6" t="s">
        <v>19933</v>
      </c>
      <c r="K6001" s="17">
        <v>1</v>
      </c>
      <c r="L6001" s="17" t="s">
        <v>7730</v>
      </c>
      <c r="M6001" s="9">
        <v>6</v>
      </c>
      <c r="N6001" s="9"/>
      <c r="O6001" s="21"/>
      <c r="Q6001" s="29"/>
      <c r="U6001" s="17"/>
      <c r="V6001" s="2"/>
      <c r="Y6001" t="str">
        <f t="shared" si="379"/>
        <v/>
      </c>
      <c r="AA6001">
        <f t="shared" si="380"/>
        <v>1</v>
      </c>
      <c r="AC6001" s="7"/>
      <c r="AD6001" t="s">
        <v>2186</v>
      </c>
      <c r="AE6001">
        <f t="shared" si="378"/>
        <v>0</v>
      </c>
      <c r="AG6001" s="2"/>
      <c r="AI6001" s="7"/>
    </row>
    <row r="6002" spans="1:49" ht="11" customHeight="1" outlineLevel="1" x14ac:dyDescent="0.25">
      <c r="A6002" t="s">
        <v>6182</v>
      </c>
      <c r="C6002" s="2" t="s">
        <v>11983</v>
      </c>
      <c r="D6002" s="2" t="s">
        <v>8358</v>
      </c>
      <c r="E6002" s="7">
        <v>2021</v>
      </c>
      <c r="F6002" s="5" t="s">
        <v>19935</v>
      </c>
      <c r="H6002" s="5" t="s">
        <v>5398</v>
      </c>
      <c r="I6002" s="6" t="s">
        <v>19934</v>
      </c>
      <c r="J6002" s="6" t="s">
        <v>19933</v>
      </c>
      <c r="K6002" s="17">
        <v>1</v>
      </c>
      <c r="L6002" s="17" t="s">
        <v>7730</v>
      </c>
      <c r="M6002" s="9">
        <v>6</v>
      </c>
      <c r="N6002" s="9"/>
      <c r="O6002" s="21"/>
      <c r="Q6002" s="29"/>
      <c r="U6002" s="17"/>
      <c r="V6002" s="2"/>
      <c r="Y6002" t="str">
        <f t="shared" si="379"/>
        <v/>
      </c>
      <c r="AA6002">
        <f t="shared" si="380"/>
        <v>1</v>
      </c>
      <c r="AC6002" s="7"/>
      <c r="AD6002" t="s">
        <v>19934</v>
      </c>
      <c r="AE6002">
        <f t="shared" si="378"/>
        <v>0</v>
      </c>
      <c r="AG6002" s="2"/>
      <c r="AI6002" s="7"/>
    </row>
    <row r="6003" spans="1:49" ht="11" customHeight="1" outlineLevel="1" x14ac:dyDescent="0.25">
      <c r="A6003" t="s">
        <v>6182</v>
      </c>
      <c r="C6003" s="2" t="s">
        <v>11983</v>
      </c>
      <c r="D6003" s="2" t="s">
        <v>8358</v>
      </c>
      <c r="E6003" s="7">
        <v>2021</v>
      </c>
      <c r="F6003" s="5" t="s">
        <v>10092</v>
      </c>
      <c r="H6003" s="5"/>
      <c r="I6003" s="6" t="s">
        <v>4361</v>
      </c>
      <c r="J6003" s="6" t="s">
        <v>9432</v>
      </c>
      <c r="K6003" s="17">
        <v>3</v>
      </c>
      <c r="L6003" s="17" t="s">
        <v>7730</v>
      </c>
      <c r="M6003" s="9">
        <v>8</v>
      </c>
      <c r="N6003" s="9"/>
      <c r="O6003" s="21"/>
      <c r="Q6003" s="29"/>
      <c r="U6003" s="17"/>
      <c r="V6003" s="2"/>
      <c r="Y6003" t="str">
        <f t="shared" si="379"/>
        <v/>
      </c>
      <c r="AA6003">
        <f t="shared" si="380"/>
        <v>1</v>
      </c>
      <c r="AC6003" s="7"/>
      <c r="AD6003" t="s">
        <v>4361</v>
      </c>
      <c r="AE6003">
        <f t="shared" si="378"/>
        <v>1</v>
      </c>
      <c r="AG6003" s="2"/>
      <c r="AI6003" s="7"/>
    </row>
    <row r="6004" spans="1:49" ht="11" customHeight="1" outlineLevel="1" x14ac:dyDescent="0.25">
      <c r="A6004" t="s">
        <v>6182</v>
      </c>
      <c r="C6004" s="2" t="s">
        <v>11983</v>
      </c>
      <c r="D6004" s="2" t="s">
        <v>8358</v>
      </c>
      <c r="E6004" s="7">
        <v>2021</v>
      </c>
      <c r="F6004" s="5" t="s">
        <v>10133</v>
      </c>
      <c r="H6004" s="5"/>
      <c r="I6004" s="6" t="s">
        <v>4361</v>
      </c>
      <c r="J6004" s="6" t="s">
        <v>9432</v>
      </c>
      <c r="K6004" s="17">
        <v>3</v>
      </c>
      <c r="L6004" s="17" t="s">
        <v>7730</v>
      </c>
      <c r="M6004" s="9">
        <v>8</v>
      </c>
      <c r="N6004" s="9"/>
      <c r="O6004" s="21"/>
      <c r="Q6004" s="29"/>
      <c r="U6004" s="17"/>
      <c r="V6004" s="2"/>
      <c r="Y6004" t="str">
        <f t="shared" si="379"/>
        <v/>
      </c>
      <c r="AA6004">
        <f t="shared" si="380"/>
        <v>1</v>
      </c>
      <c r="AC6004" s="7"/>
      <c r="AD6004" t="s">
        <v>4361</v>
      </c>
      <c r="AE6004">
        <f t="shared" si="378"/>
        <v>1</v>
      </c>
      <c r="AG6004" s="2"/>
      <c r="AI6004" s="7"/>
    </row>
    <row r="6005" spans="1:49" ht="11" customHeight="1" outlineLevel="1" x14ac:dyDescent="0.25">
      <c r="A6005" t="s">
        <v>6182</v>
      </c>
      <c r="C6005" s="2" t="s">
        <v>11983</v>
      </c>
      <c r="D6005" s="2" t="s">
        <v>8358</v>
      </c>
      <c r="E6005" s="7">
        <v>2021</v>
      </c>
      <c r="F6005" s="5" t="s">
        <v>10092</v>
      </c>
      <c r="H6005" s="5"/>
      <c r="I6005" s="6" t="s">
        <v>19936</v>
      </c>
      <c r="J6005" s="6" t="s">
        <v>9432</v>
      </c>
      <c r="K6005" s="17">
        <v>1</v>
      </c>
      <c r="L6005" s="17" t="s">
        <v>7730</v>
      </c>
      <c r="M6005" s="9">
        <v>8</v>
      </c>
      <c r="N6005" s="9"/>
      <c r="O6005" s="21"/>
      <c r="Q6005" s="29"/>
      <c r="U6005" s="17"/>
      <c r="V6005" s="2"/>
      <c r="Y6005" t="str">
        <f t="shared" si="379"/>
        <v/>
      </c>
      <c r="AA6005">
        <f t="shared" si="380"/>
        <v>1</v>
      </c>
      <c r="AC6005" s="7"/>
      <c r="AD6005" t="s">
        <v>19936</v>
      </c>
      <c r="AE6005">
        <f t="shared" si="378"/>
        <v>1</v>
      </c>
      <c r="AG6005" s="2"/>
      <c r="AI6005" s="7"/>
    </row>
    <row r="6006" spans="1:49" ht="11" customHeight="1" outlineLevel="1" x14ac:dyDescent="0.25">
      <c r="A6006" t="s">
        <v>6182</v>
      </c>
      <c r="C6006" s="2" t="s">
        <v>11983</v>
      </c>
      <c r="D6006" s="2" t="s">
        <v>8358</v>
      </c>
      <c r="E6006" s="7">
        <v>2021</v>
      </c>
      <c r="F6006" s="5" t="s">
        <v>10188</v>
      </c>
      <c r="H6006" s="5" t="s">
        <v>5398</v>
      </c>
      <c r="I6006" s="6" t="s">
        <v>9874</v>
      </c>
      <c r="J6006" s="6" t="s">
        <v>19933</v>
      </c>
      <c r="K6006" s="17">
        <v>1</v>
      </c>
      <c r="L6006" s="17" t="s">
        <v>7730</v>
      </c>
      <c r="M6006" s="9">
        <v>8</v>
      </c>
      <c r="N6006" s="9"/>
      <c r="O6006" s="21"/>
      <c r="Q6006" s="29"/>
      <c r="U6006" s="17"/>
      <c r="V6006" s="2"/>
      <c r="Y6006" t="str">
        <f t="shared" si="379"/>
        <v/>
      </c>
      <c r="AA6006">
        <f t="shared" si="380"/>
        <v>1</v>
      </c>
      <c r="AC6006" s="7"/>
      <c r="AD6006" t="s">
        <v>9874</v>
      </c>
      <c r="AE6006">
        <f t="shared" si="378"/>
        <v>0</v>
      </c>
      <c r="AG6006" s="2"/>
      <c r="AI6006" s="7"/>
    </row>
    <row r="6007" spans="1:49" ht="11" customHeight="1" x14ac:dyDescent="0.25">
      <c r="A6007" t="s">
        <v>14026</v>
      </c>
      <c r="B6007" t="s">
        <v>12975</v>
      </c>
      <c r="C6007" s="2" t="s">
        <v>12976</v>
      </c>
      <c r="E6007" s="7"/>
      <c r="F6007" s="5"/>
      <c r="H6007" s="5"/>
      <c r="I6007" s="6"/>
      <c r="J6007" s="6"/>
      <c r="K6007" s="17"/>
      <c r="L6007" s="17"/>
      <c r="M6007" s="9"/>
      <c r="N6007" s="9">
        <f>SUM(M6008:M6059)</f>
        <v>104.2</v>
      </c>
      <c r="O6007" s="21">
        <v>9100</v>
      </c>
      <c r="P6007">
        <f>COUNTIF(L6008:L6059,"*")</f>
        <v>52</v>
      </c>
      <c r="Q6007" s="29">
        <f>P6007/O6007</f>
        <v>5.7142857142857143E-3</v>
      </c>
      <c r="R6007">
        <f>COUNTIF(L6008:L6059,"Y")+COUNTIF(L6008:L6059,"S")</f>
        <v>20</v>
      </c>
      <c r="U6007" s="17" t="s">
        <v>7730</v>
      </c>
      <c r="V6007" s="2"/>
      <c r="W6007" t="s">
        <v>18400</v>
      </c>
      <c r="Y6007" t="str">
        <f t="shared" si="379"/>
        <v/>
      </c>
      <c r="AA6007" t="str">
        <f t="shared" si="380"/>
        <v/>
      </c>
      <c r="AC6007" s="7"/>
      <c r="AF6007">
        <f>COUNTIF(AE6008:AE6059,"1")</f>
        <v>6</v>
      </c>
      <c r="AG6007" s="2"/>
      <c r="AI6007" s="7"/>
      <c r="AJ6007">
        <f>COUNTIF($K6008:$K6059,"1")-COUNTIFS($K6008:$K6059,"1",$L6008:$L6059,"V")</f>
        <v>19</v>
      </c>
      <c r="AK6007">
        <f>COUNTIFS($K6008:$K6059,"1",$L6008:$L6059,"Y")+COUNTIFS($K6008:$K6059,"1",$L6008:$L6059,"s")</f>
        <v>14</v>
      </c>
      <c r="AL6007">
        <f>COUNTIF($K6008:$K6059,"2")-COUNTIFS($K6008:$K6059,"2",$L6008:$L6059,"V")</f>
        <v>1</v>
      </c>
      <c r="AM6007">
        <f>COUNTIFS($K6008:$K6059,"2",$L6008:$L6059,"Y")+COUNTIFS($K6008:$K6059,"2",$L6008:$L6059,"s")</f>
        <v>0</v>
      </c>
      <c r="AN6007">
        <f>COUNTIF($K6008:$K6059,"3")-COUNTIFS($K6008:$K6059,"3",$L6008:$L6059,"V")</f>
        <v>5</v>
      </c>
      <c r="AO6007">
        <f>COUNTIFS($K6008:$K6059,"3",$L6008:$L6059,"Y")+COUNTIFS($K6008:$K6059,"3",$L6008:$L6059,"s")</f>
        <v>1</v>
      </c>
      <c r="AP6007">
        <f>COUNTIF($K6008:$K6059,"4")-COUNTIFS($K6008:$K6059,"4",$L6008:$L6059,"V")</f>
        <v>2</v>
      </c>
      <c r="AQ6007">
        <f>COUNTIFS($K6008:$K6059,"4",$L6008:$L6059,"Y")+COUNTIFS($K6008:$K6059,"4",$L6008:$L6059,"s")</f>
        <v>0</v>
      </c>
      <c r="AR6007">
        <f>COUNTIF($K6008:$K6059,"5")-COUNTIFS($K6008:$K6059,"5",$L6008:$L6059,"V")</f>
        <v>19</v>
      </c>
      <c r="AS6007">
        <f>COUNTIFS($K6008:$K6059,"5",$L6008:$L6059,"Y")+COUNTIFS($K6008:$K6059,"5",$L6008:$L6059,"s")</f>
        <v>3</v>
      </c>
      <c r="AT6007">
        <f>COUNTIF($K6008:$K6059,"6")-COUNTIFS($K6008:$K6059,"6",$L6008:$L6059,"V")</f>
        <v>6</v>
      </c>
      <c r="AU6007">
        <f>COUNTIFS($K6008:$K6059,"6",$L6008:$L6059,"Y")+COUNTIFS($K6008:$K6059,"6",$L6008:$L6059,"s")</f>
        <v>2</v>
      </c>
      <c r="AV6007">
        <f>COUNTIF($K6008:$K6059,"7")-COUNTIFS($K6008:$K6059,"7",$L6008:$L6059,"V")</f>
        <v>0</v>
      </c>
      <c r="AW6007">
        <f>COUNTIFS($K6008:$K6059,"7",$L6008:$L6059,"Y")+COUNTIFS($K6008:$K6059,"7",$L6008:$L6059,"s")</f>
        <v>0</v>
      </c>
    </row>
    <row r="6008" spans="1:49" ht="11" customHeight="1" outlineLevel="1" x14ac:dyDescent="0.25">
      <c r="A6008" t="s">
        <v>1694</v>
      </c>
      <c r="C6008" s="2" t="s">
        <v>12976</v>
      </c>
      <c r="D6008" s="2">
        <v>17</v>
      </c>
      <c r="E6008" s="7">
        <v>1966</v>
      </c>
      <c r="F6008" s="5" t="s">
        <v>6021</v>
      </c>
      <c r="H6008" s="5" t="s">
        <v>13969</v>
      </c>
      <c r="I6008" s="6" t="s">
        <v>13967</v>
      </c>
      <c r="J6008" s="6" t="s">
        <v>13968</v>
      </c>
      <c r="K6008" s="17">
        <v>5</v>
      </c>
      <c r="L6008" s="17" t="s">
        <v>7732</v>
      </c>
      <c r="M6008" s="9"/>
      <c r="N6008" s="9"/>
      <c r="O6008" s="21"/>
      <c r="Q6008" s="29"/>
      <c r="U6008" s="17"/>
      <c r="V6008" s="2"/>
      <c r="Y6008" t="str">
        <f t="shared" si="379"/>
        <v/>
      </c>
      <c r="AA6008" t="str">
        <f t="shared" si="380"/>
        <v/>
      </c>
      <c r="AC6008" s="7"/>
      <c r="AD6008" t="s">
        <v>13967</v>
      </c>
      <c r="AE6008">
        <f t="shared" ref="AE6008:AE6040" si="381">COUNTIF(I6008,"*Fuji*")</f>
        <v>0</v>
      </c>
      <c r="AG6008" s="2"/>
      <c r="AI6008" s="7"/>
    </row>
    <row r="6009" spans="1:49" ht="11" customHeight="1" outlineLevel="1" x14ac:dyDescent="0.25">
      <c r="A6009" t="s">
        <v>1694</v>
      </c>
      <c r="C6009" s="2" t="s">
        <v>12976</v>
      </c>
      <c r="D6009" s="2">
        <v>51</v>
      </c>
      <c r="E6009" s="7">
        <v>1967</v>
      </c>
      <c r="F6009" s="5" t="s">
        <v>6021</v>
      </c>
      <c r="H6009" s="5" t="s">
        <v>13969</v>
      </c>
      <c r="I6009" s="6" t="s">
        <v>13967</v>
      </c>
      <c r="J6009" s="6" t="s">
        <v>13970</v>
      </c>
      <c r="K6009" s="17">
        <v>5</v>
      </c>
      <c r="L6009" s="17" t="s">
        <v>7732</v>
      </c>
      <c r="M6009" s="9"/>
      <c r="N6009" s="9"/>
      <c r="O6009" s="21"/>
      <c r="Q6009" s="29"/>
      <c r="U6009" s="17"/>
      <c r="V6009" s="2"/>
      <c r="Y6009" t="str">
        <f t="shared" si="379"/>
        <v/>
      </c>
      <c r="AA6009" t="str">
        <f t="shared" si="380"/>
        <v/>
      </c>
      <c r="AC6009" s="7"/>
      <c r="AD6009" t="s">
        <v>13967</v>
      </c>
      <c r="AE6009">
        <f t="shared" si="381"/>
        <v>0</v>
      </c>
      <c r="AG6009" s="2"/>
      <c r="AI6009" s="7"/>
    </row>
    <row r="6010" spans="1:49" ht="11" customHeight="1" outlineLevel="1" x14ac:dyDescent="0.25">
      <c r="A6010" t="s">
        <v>1694</v>
      </c>
      <c r="C6010" s="2" t="s">
        <v>12976</v>
      </c>
      <c r="D6010" s="2">
        <v>114</v>
      </c>
      <c r="E6010" s="7">
        <v>1969</v>
      </c>
      <c r="F6010" s="5" t="s">
        <v>1629</v>
      </c>
      <c r="H6010" s="5" t="s">
        <v>5398</v>
      </c>
      <c r="I6010" s="6" t="s">
        <v>13972</v>
      </c>
      <c r="J6010" s="6" t="s">
        <v>13971</v>
      </c>
      <c r="K6010" s="17">
        <v>6</v>
      </c>
      <c r="L6010" s="17" t="s">
        <v>7732</v>
      </c>
      <c r="M6010" s="9"/>
      <c r="N6010" s="9"/>
      <c r="O6010" s="21"/>
      <c r="Q6010" s="29"/>
      <c r="U6010" s="17"/>
      <c r="V6010" s="2"/>
      <c r="Y6010" t="str">
        <f t="shared" si="379"/>
        <v/>
      </c>
      <c r="AA6010" t="str">
        <f t="shared" si="380"/>
        <v/>
      </c>
      <c r="AC6010" s="7"/>
      <c r="AD6010" t="s">
        <v>13972</v>
      </c>
      <c r="AE6010">
        <f t="shared" si="381"/>
        <v>0</v>
      </c>
      <c r="AG6010" s="2"/>
      <c r="AI6010" s="7"/>
    </row>
    <row r="6011" spans="1:49" ht="11" customHeight="1" outlineLevel="1" x14ac:dyDescent="0.25">
      <c r="A6011" t="s">
        <v>1694</v>
      </c>
      <c r="C6011" s="2" t="s">
        <v>12976</v>
      </c>
      <c r="D6011" s="2">
        <v>339</v>
      </c>
      <c r="E6011" s="7">
        <v>1980</v>
      </c>
      <c r="F6011" s="5" t="s">
        <v>1346</v>
      </c>
      <c r="H6011" s="5" t="s">
        <v>5398</v>
      </c>
      <c r="I6011" s="6" t="s">
        <v>13967</v>
      </c>
      <c r="J6011" s="6" t="s">
        <v>13973</v>
      </c>
      <c r="K6011" s="17">
        <v>5</v>
      </c>
      <c r="L6011" s="17" t="s">
        <v>7732</v>
      </c>
      <c r="M6011" s="9"/>
      <c r="N6011" s="9"/>
      <c r="O6011" s="21"/>
      <c r="Q6011" s="29"/>
      <c r="U6011" s="17"/>
      <c r="V6011" s="2"/>
      <c r="Y6011" t="str">
        <f t="shared" si="379"/>
        <v/>
      </c>
      <c r="AA6011" t="str">
        <f t="shared" si="380"/>
        <v/>
      </c>
      <c r="AC6011" s="7"/>
      <c r="AD6011" t="s">
        <v>13967</v>
      </c>
      <c r="AE6011">
        <f t="shared" si="381"/>
        <v>0</v>
      </c>
      <c r="AG6011" s="2"/>
      <c r="AI6011" s="7"/>
    </row>
    <row r="6012" spans="1:49" ht="11" customHeight="1" outlineLevel="1" x14ac:dyDescent="0.25">
      <c r="A6012" t="s">
        <v>1694</v>
      </c>
      <c r="C6012" s="2" t="s">
        <v>12976</v>
      </c>
      <c r="D6012" s="2">
        <v>428</v>
      </c>
      <c r="E6012" s="7">
        <v>1981</v>
      </c>
      <c r="F6012" s="5" t="s">
        <v>5239</v>
      </c>
      <c r="H6012" s="5" t="s">
        <v>5398</v>
      </c>
      <c r="I6012" s="6" t="s">
        <v>13972</v>
      </c>
      <c r="J6012" s="6" t="s">
        <v>13974</v>
      </c>
      <c r="K6012" s="17">
        <v>6</v>
      </c>
      <c r="L6012" s="17" t="s">
        <v>7732</v>
      </c>
      <c r="M6012" s="9"/>
      <c r="N6012" s="9"/>
      <c r="O6012" s="21"/>
      <c r="Q6012" s="29"/>
      <c r="U6012" s="17"/>
      <c r="V6012" s="2"/>
      <c r="Y6012" t="str">
        <f t="shared" si="379"/>
        <v/>
      </c>
      <c r="AA6012" t="str">
        <f t="shared" si="380"/>
        <v/>
      </c>
      <c r="AC6012" s="7"/>
      <c r="AD6012" t="s">
        <v>13972</v>
      </c>
      <c r="AE6012">
        <f t="shared" si="381"/>
        <v>0</v>
      </c>
      <c r="AG6012" s="2"/>
      <c r="AI6012" s="7"/>
    </row>
    <row r="6013" spans="1:49" ht="11" customHeight="1" outlineLevel="1" x14ac:dyDescent="0.25">
      <c r="A6013" t="s">
        <v>1694</v>
      </c>
      <c r="C6013" s="2" t="s">
        <v>12976</v>
      </c>
      <c r="D6013" s="2">
        <v>464</v>
      </c>
      <c r="E6013" s="7">
        <v>1981</v>
      </c>
      <c r="F6013" s="5" t="s">
        <v>1346</v>
      </c>
      <c r="H6013" s="5" t="s">
        <v>5398</v>
      </c>
      <c r="I6013" s="6" t="s">
        <v>13967</v>
      </c>
      <c r="J6013" s="6" t="s">
        <v>13975</v>
      </c>
      <c r="K6013" s="17">
        <v>5</v>
      </c>
      <c r="L6013" s="17" t="s">
        <v>7732</v>
      </c>
      <c r="M6013" s="9"/>
      <c r="N6013" s="9"/>
      <c r="O6013" s="21"/>
      <c r="Q6013" s="29"/>
      <c r="U6013" s="17"/>
      <c r="V6013" s="2"/>
      <c r="Y6013" t="str">
        <f t="shared" si="379"/>
        <v/>
      </c>
      <c r="AA6013" t="str">
        <f t="shared" si="380"/>
        <v/>
      </c>
      <c r="AC6013" s="7"/>
      <c r="AD6013" t="s">
        <v>13967</v>
      </c>
      <c r="AE6013">
        <f t="shared" si="381"/>
        <v>0</v>
      </c>
      <c r="AG6013" s="2"/>
      <c r="AI6013" s="7"/>
    </row>
    <row r="6014" spans="1:49" ht="11" customHeight="1" outlineLevel="1" x14ac:dyDescent="0.25">
      <c r="A6014" t="s">
        <v>1694</v>
      </c>
      <c r="C6014" s="2" t="s">
        <v>12976</v>
      </c>
      <c r="D6014" s="2">
        <v>496</v>
      </c>
      <c r="E6014" s="7">
        <v>1981</v>
      </c>
      <c r="F6014" s="5" t="s">
        <v>20199</v>
      </c>
      <c r="H6014" s="5" t="s">
        <v>5398</v>
      </c>
      <c r="I6014" s="6" t="s">
        <v>14897</v>
      </c>
      <c r="J6014" s="6" t="s">
        <v>9615</v>
      </c>
      <c r="K6014" s="17">
        <v>5</v>
      </c>
      <c r="L6014" s="17" t="s">
        <v>7730</v>
      </c>
      <c r="M6014" s="9">
        <v>1.7</v>
      </c>
      <c r="N6014" s="9"/>
      <c r="O6014" s="21"/>
      <c r="Q6014" s="29"/>
      <c r="U6014" s="17"/>
      <c r="V6014" s="2"/>
      <c r="Y6014" t="str">
        <f t="shared" si="379"/>
        <v/>
      </c>
      <c r="AA6014" t="str">
        <f t="shared" si="380"/>
        <v/>
      </c>
      <c r="AC6014" s="7"/>
      <c r="AD6014" t="s">
        <v>14897</v>
      </c>
      <c r="AE6014">
        <f t="shared" si="381"/>
        <v>0</v>
      </c>
      <c r="AG6014" s="2"/>
      <c r="AI6014" s="7"/>
    </row>
    <row r="6015" spans="1:49" ht="11" customHeight="1" outlineLevel="1" x14ac:dyDescent="0.25">
      <c r="A6015" t="s">
        <v>1694</v>
      </c>
      <c r="C6015" s="2" t="s">
        <v>12976</v>
      </c>
      <c r="D6015" s="2">
        <v>730</v>
      </c>
      <c r="E6015" s="7">
        <v>1983</v>
      </c>
      <c r="F6015" s="5" t="s">
        <v>1346</v>
      </c>
      <c r="H6015" s="5" t="s">
        <v>5398</v>
      </c>
      <c r="I6015" s="6" t="s">
        <v>13967</v>
      </c>
      <c r="J6015" s="6" t="s">
        <v>13976</v>
      </c>
      <c r="K6015" s="17">
        <v>5</v>
      </c>
      <c r="L6015" s="17" t="s">
        <v>7732</v>
      </c>
      <c r="M6015" s="9"/>
      <c r="N6015" s="9"/>
      <c r="O6015" s="21"/>
      <c r="Q6015" s="29"/>
      <c r="U6015" s="17"/>
      <c r="V6015" s="2"/>
      <c r="Y6015" t="str">
        <f t="shared" si="379"/>
        <v/>
      </c>
      <c r="AA6015" t="str">
        <f t="shared" si="380"/>
        <v/>
      </c>
      <c r="AC6015" s="7"/>
      <c r="AD6015" t="s">
        <v>13967</v>
      </c>
      <c r="AE6015">
        <f t="shared" si="381"/>
        <v>0</v>
      </c>
      <c r="AG6015" s="2"/>
      <c r="AI6015" s="7"/>
    </row>
    <row r="6016" spans="1:49" ht="11" customHeight="1" outlineLevel="1" x14ac:dyDescent="0.25">
      <c r="A6016" t="s">
        <v>1694</v>
      </c>
      <c r="C6016" s="2" t="s">
        <v>12976</v>
      </c>
      <c r="D6016" s="2">
        <v>3295</v>
      </c>
      <c r="E6016" s="7">
        <v>1992</v>
      </c>
      <c r="F6016" s="8" t="s">
        <v>22183</v>
      </c>
      <c r="H6016" s="5" t="s">
        <v>5398</v>
      </c>
      <c r="I6016" s="6" t="s">
        <v>13972</v>
      </c>
      <c r="J6016" s="6" t="s">
        <v>13714</v>
      </c>
      <c r="K6016" s="17">
        <v>6</v>
      </c>
      <c r="L6016" s="17" t="s">
        <v>7730</v>
      </c>
      <c r="M6016" s="9">
        <v>2</v>
      </c>
      <c r="N6016" s="9"/>
      <c r="O6016" s="21"/>
      <c r="Q6016" s="29"/>
      <c r="U6016" s="17"/>
      <c r="V6016" s="2"/>
      <c r="Y6016" t="str">
        <f t="shared" si="379"/>
        <v/>
      </c>
      <c r="AA6016" t="str">
        <f t="shared" si="380"/>
        <v/>
      </c>
      <c r="AC6016" s="7"/>
      <c r="AD6016" t="s">
        <v>13972</v>
      </c>
      <c r="AE6016">
        <f t="shared" si="381"/>
        <v>0</v>
      </c>
      <c r="AG6016" s="2"/>
      <c r="AI6016" s="7"/>
    </row>
    <row r="6017" spans="1:35" ht="11" customHeight="1" outlineLevel="1" x14ac:dyDescent="0.25">
      <c r="A6017" t="s">
        <v>1694</v>
      </c>
      <c r="C6017" s="2" t="s">
        <v>12976</v>
      </c>
      <c r="D6017" s="2">
        <v>3301</v>
      </c>
      <c r="E6017" s="7">
        <v>1992</v>
      </c>
      <c r="F6017" s="8" t="s">
        <v>22184</v>
      </c>
      <c r="H6017" s="5" t="s">
        <v>5398</v>
      </c>
      <c r="I6017" s="6" t="s">
        <v>13972</v>
      </c>
      <c r="J6017" s="6" t="s">
        <v>13714</v>
      </c>
      <c r="K6017" s="17">
        <v>6</v>
      </c>
      <c r="L6017" s="17" t="s">
        <v>7730</v>
      </c>
      <c r="M6017" s="9">
        <v>2</v>
      </c>
      <c r="N6017" s="9"/>
      <c r="O6017" s="21"/>
      <c r="Q6017" s="29"/>
      <c r="U6017" s="17"/>
      <c r="V6017" s="2"/>
      <c r="Y6017" t="str">
        <f t="shared" si="379"/>
        <v/>
      </c>
      <c r="AA6017" t="str">
        <f t="shared" si="380"/>
        <v/>
      </c>
      <c r="AC6017" s="7"/>
      <c r="AD6017" t="s">
        <v>13972</v>
      </c>
      <c r="AE6017">
        <f t="shared" si="381"/>
        <v>0</v>
      </c>
      <c r="AG6017" s="2"/>
      <c r="AI6017" s="7"/>
    </row>
    <row r="6018" spans="1:35" ht="11" customHeight="1" outlineLevel="1" x14ac:dyDescent="0.25">
      <c r="A6018" t="s">
        <v>1694</v>
      </c>
      <c r="C6018" s="2" t="s">
        <v>12976</v>
      </c>
      <c r="D6018" s="2" t="s">
        <v>13977</v>
      </c>
      <c r="E6018" s="7">
        <v>1993</v>
      </c>
      <c r="F6018" s="5" t="s">
        <v>3165</v>
      </c>
      <c r="H6018" s="5" t="s">
        <v>5398</v>
      </c>
      <c r="I6018" s="6" t="s">
        <v>6042</v>
      </c>
      <c r="J6018" s="6" t="s">
        <v>8499</v>
      </c>
      <c r="K6018" s="17">
        <v>1</v>
      </c>
      <c r="L6018" s="17" t="s">
        <v>7730</v>
      </c>
      <c r="M6018" s="9">
        <v>16</v>
      </c>
      <c r="N6018" s="9"/>
      <c r="O6018" s="21"/>
      <c r="Q6018" s="29"/>
      <c r="U6018" s="17"/>
      <c r="V6018" s="2">
        <v>2662</v>
      </c>
      <c r="Y6018" t="str">
        <f t="shared" si="379"/>
        <v/>
      </c>
      <c r="AA6018" t="str">
        <f t="shared" si="380"/>
        <v/>
      </c>
      <c r="AC6018" s="7"/>
      <c r="AD6018" t="s">
        <v>6042</v>
      </c>
      <c r="AE6018">
        <f t="shared" si="381"/>
        <v>0</v>
      </c>
      <c r="AG6018" s="2">
        <v>1</v>
      </c>
      <c r="AH6018" t="s">
        <v>3354</v>
      </c>
      <c r="AI6018" s="7" t="s">
        <v>4922</v>
      </c>
    </row>
    <row r="6019" spans="1:35" ht="11" customHeight="1" outlineLevel="1" x14ac:dyDescent="0.25">
      <c r="A6019" t="s">
        <v>1694</v>
      </c>
      <c r="C6019" s="2" t="s">
        <v>12976</v>
      </c>
      <c r="D6019" s="2">
        <v>3694</v>
      </c>
      <c r="E6019" s="7">
        <v>1993</v>
      </c>
      <c r="F6019" s="5" t="s">
        <v>13978</v>
      </c>
      <c r="H6019" s="5" t="s">
        <v>5398</v>
      </c>
      <c r="I6019" s="6" t="s">
        <v>1695</v>
      </c>
      <c r="J6019" s="6" t="s">
        <v>8499</v>
      </c>
      <c r="K6019" s="17">
        <v>1</v>
      </c>
      <c r="L6019" s="17" t="s">
        <v>7730</v>
      </c>
      <c r="M6019" s="9">
        <v>4.3</v>
      </c>
      <c r="N6019" s="9"/>
      <c r="O6019" s="21"/>
      <c r="Q6019" s="29"/>
      <c r="S6019">
        <v>1</v>
      </c>
      <c r="T6019">
        <v>1</v>
      </c>
      <c r="U6019" s="17"/>
      <c r="V6019" s="2" t="s">
        <v>4062</v>
      </c>
      <c r="Y6019" t="str">
        <f t="shared" si="379"/>
        <v/>
      </c>
      <c r="AA6019">
        <f t="shared" si="380"/>
        <v>1</v>
      </c>
      <c r="AC6019" s="7"/>
      <c r="AD6019" t="s">
        <v>1695</v>
      </c>
      <c r="AE6019">
        <f t="shared" si="381"/>
        <v>0</v>
      </c>
      <c r="AG6019" s="2">
        <v>1</v>
      </c>
      <c r="AH6019" t="s">
        <v>3354</v>
      </c>
      <c r="AI6019" s="7"/>
    </row>
    <row r="6020" spans="1:35" ht="11" customHeight="1" outlineLevel="1" x14ac:dyDescent="0.25">
      <c r="A6020" t="s">
        <v>1694</v>
      </c>
      <c r="C6020" s="2" t="s">
        <v>12976</v>
      </c>
      <c r="D6020" s="2">
        <v>3695</v>
      </c>
      <c r="E6020" s="7">
        <v>1993</v>
      </c>
      <c r="F6020" s="5" t="s">
        <v>13978</v>
      </c>
      <c r="H6020" s="5" t="s">
        <v>5398</v>
      </c>
      <c r="I6020" s="6" t="s">
        <v>1695</v>
      </c>
      <c r="J6020" s="6" t="s">
        <v>8499</v>
      </c>
      <c r="K6020" s="17">
        <v>1</v>
      </c>
      <c r="L6020" s="17" t="s">
        <v>7732</v>
      </c>
      <c r="M6020" s="9"/>
      <c r="N6020" s="9"/>
      <c r="O6020" s="21"/>
      <c r="Q6020" s="29"/>
      <c r="U6020" s="17"/>
      <c r="V6020" s="2" t="s">
        <v>4062</v>
      </c>
      <c r="Y6020" t="str">
        <f t="shared" si="379"/>
        <v/>
      </c>
      <c r="AA6020">
        <f t="shared" si="380"/>
        <v>1</v>
      </c>
      <c r="AC6020" s="7"/>
      <c r="AD6020" t="s">
        <v>1695</v>
      </c>
      <c r="AE6020">
        <f t="shared" si="381"/>
        <v>0</v>
      </c>
      <c r="AG6020" s="2">
        <v>1</v>
      </c>
      <c r="AH6020" t="s">
        <v>3354</v>
      </c>
      <c r="AI6020" s="7"/>
    </row>
    <row r="6021" spans="1:35" ht="11" customHeight="1" outlineLevel="1" x14ac:dyDescent="0.25">
      <c r="A6021" t="s">
        <v>1694</v>
      </c>
      <c r="C6021" s="2" t="s">
        <v>12976</v>
      </c>
      <c r="D6021" s="2">
        <v>3696</v>
      </c>
      <c r="E6021" s="7">
        <v>1993</v>
      </c>
      <c r="F6021" s="5" t="s">
        <v>13978</v>
      </c>
      <c r="H6021" s="5" t="s">
        <v>5398</v>
      </c>
      <c r="I6021" s="6" t="s">
        <v>1695</v>
      </c>
      <c r="J6021" s="6" t="s">
        <v>8499</v>
      </c>
      <c r="K6021" s="17">
        <v>5</v>
      </c>
      <c r="L6021" s="17" t="s">
        <v>7732</v>
      </c>
      <c r="M6021" s="9"/>
      <c r="N6021" s="9"/>
      <c r="O6021" s="21"/>
      <c r="Q6021" s="29"/>
      <c r="U6021" s="17"/>
      <c r="V6021" s="2" t="s">
        <v>4062</v>
      </c>
      <c r="Y6021" t="str">
        <f t="shared" si="379"/>
        <v/>
      </c>
      <c r="AA6021">
        <f t="shared" si="380"/>
        <v>1</v>
      </c>
      <c r="AC6021" s="7"/>
      <c r="AD6021" t="s">
        <v>1695</v>
      </c>
      <c r="AE6021">
        <f t="shared" si="381"/>
        <v>0</v>
      </c>
      <c r="AG6021" s="2">
        <v>1</v>
      </c>
      <c r="AH6021" t="s">
        <v>3354</v>
      </c>
      <c r="AI6021" s="7"/>
    </row>
    <row r="6022" spans="1:35" ht="11" customHeight="1" outlineLevel="1" x14ac:dyDescent="0.25">
      <c r="A6022" t="s">
        <v>1694</v>
      </c>
      <c r="C6022" s="2" t="s">
        <v>12976</v>
      </c>
      <c r="D6022" s="2">
        <v>3697</v>
      </c>
      <c r="E6022" s="7">
        <v>1993</v>
      </c>
      <c r="F6022" s="5" t="s">
        <v>13978</v>
      </c>
      <c r="H6022" s="5" t="s">
        <v>5398</v>
      </c>
      <c r="I6022" s="6" t="s">
        <v>1695</v>
      </c>
      <c r="J6022" s="6" t="s">
        <v>8499</v>
      </c>
      <c r="K6022" s="17">
        <v>1</v>
      </c>
      <c r="L6022" s="17" t="s">
        <v>7732</v>
      </c>
      <c r="M6022" s="9"/>
      <c r="N6022" s="9"/>
      <c r="O6022" s="21"/>
      <c r="Q6022" s="29"/>
      <c r="U6022" s="17"/>
      <c r="V6022" s="2" t="s">
        <v>4062</v>
      </c>
      <c r="Y6022" t="str">
        <f t="shared" si="379"/>
        <v/>
      </c>
      <c r="AA6022">
        <f t="shared" si="380"/>
        <v>1</v>
      </c>
      <c r="AC6022" s="7"/>
      <c r="AD6022" t="s">
        <v>1695</v>
      </c>
      <c r="AE6022">
        <f t="shared" si="381"/>
        <v>0</v>
      </c>
      <c r="AG6022" s="2">
        <v>1</v>
      </c>
      <c r="AH6022" t="s">
        <v>3354</v>
      </c>
      <c r="AI6022" s="7"/>
    </row>
    <row r="6023" spans="1:35" ht="11" customHeight="1" outlineLevel="1" x14ac:dyDescent="0.25">
      <c r="A6023" t="s">
        <v>1694</v>
      </c>
      <c r="C6023" s="2" t="s">
        <v>12976</v>
      </c>
      <c r="D6023" s="2">
        <v>3698</v>
      </c>
      <c r="E6023" s="7">
        <v>1993</v>
      </c>
      <c r="F6023" s="5" t="s">
        <v>13978</v>
      </c>
      <c r="H6023" s="5" t="s">
        <v>5398</v>
      </c>
      <c r="I6023" s="6" t="s">
        <v>1695</v>
      </c>
      <c r="J6023" s="6" t="s">
        <v>8499</v>
      </c>
      <c r="K6023" s="17">
        <v>1</v>
      </c>
      <c r="L6023" s="17" t="s">
        <v>7732</v>
      </c>
      <c r="M6023" s="9"/>
      <c r="N6023" s="9"/>
      <c r="O6023" s="21"/>
      <c r="Q6023" s="29"/>
      <c r="U6023" s="17"/>
      <c r="V6023" s="2"/>
      <c r="Y6023" t="str">
        <f t="shared" si="379"/>
        <v/>
      </c>
      <c r="AA6023">
        <f t="shared" si="380"/>
        <v>1</v>
      </c>
      <c r="AC6023" s="7"/>
      <c r="AD6023" t="s">
        <v>1695</v>
      </c>
      <c r="AE6023">
        <f t="shared" si="381"/>
        <v>0</v>
      </c>
      <c r="AG6023" s="2">
        <v>1</v>
      </c>
      <c r="AI6023" s="7"/>
    </row>
    <row r="6024" spans="1:35" ht="11" customHeight="1" outlineLevel="1" x14ac:dyDescent="0.25">
      <c r="A6024" t="s">
        <v>1694</v>
      </c>
      <c r="C6024" s="2" t="s">
        <v>12976</v>
      </c>
      <c r="D6024" s="2" t="s">
        <v>13981</v>
      </c>
      <c r="E6024" s="7">
        <v>1994</v>
      </c>
      <c r="F6024" s="5" t="s">
        <v>13980</v>
      </c>
      <c r="H6024" s="5" t="s">
        <v>5398</v>
      </c>
      <c r="I6024" s="6" t="s">
        <v>4907</v>
      </c>
      <c r="J6024" s="6" t="s">
        <v>13979</v>
      </c>
      <c r="K6024" s="17">
        <v>5</v>
      </c>
      <c r="L6024" s="17" t="s">
        <v>7730</v>
      </c>
      <c r="M6024" s="9">
        <v>8</v>
      </c>
      <c r="N6024" s="9"/>
      <c r="O6024" s="21"/>
      <c r="Q6024" s="29"/>
      <c r="U6024" s="17"/>
      <c r="V6024" s="2">
        <v>2805</v>
      </c>
      <c r="Y6024" t="str">
        <f t="shared" si="379"/>
        <v/>
      </c>
      <c r="AA6024">
        <f t="shared" si="380"/>
        <v>1</v>
      </c>
      <c r="AC6024" s="7"/>
      <c r="AD6024" t="s">
        <v>4907</v>
      </c>
      <c r="AE6024">
        <f t="shared" si="381"/>
        <v>0</v>
      </c>
      <c r="AG6024" s="2"/>
      <c r="AH6024" t="s">
        <v>3853</v>
      </c>
      <c r="AI6024" s="7" t="s">
        <v>4922</v>
      </c>
    </row>
    <row r="6025" spans="1:35" ht="11" customHeight="1" outlineLevel="1" x14ac:dyDescent="0.25">
      <c r="A6025" t="s">
        <v>1694</v>
      </c>
      <c r="C6025" s="2" t="s">
        <v>12976</v>
      </c>
      <c r="D6025" s="2" t="s">
        <v>13982</v>
      </c>
      <c r="E6025" s="7">
        <v>1994</v>
      </c>
      <c r="F6025" s="5" t="s">
        <v>13983</v>
      </c>
      <c r="H6025" s="5" t="s">
        <v>5398</v>
      </c>
      <c r="I6025" s="6" t="s">
        <v>5607</v>
      </c>
      <c r="J6025" s="6" t="s">
        <v>13979</v>
      </c>
      <c r="K6025" s="17">
        <v>5</v>
      </c>
      <c r="L6025" s="17" t="s">
        <v>7732</v>
      </c>
      <c r="M6025" s="9"/>
      <c r="N6025" s="9"/>
      <c r="O6025" s="21"/>
      <c r="Q6025" s="29"/>
      <c r="U6025" s="17"/>
      <c r="V6025" s="2">
        <v>2808</v>
      </c>
      <c r="Y6025" t="str">
        <f t="shared" si="379"/>
        <v/>
      </c>
      <c r="AA6025">
        <f t="shared" si="380"/>
        <v>1</v>
      </c>
      <c r="AC6025" s="7"/>
      <c r="AD6025" t="s">
        <v>5607</v>
      </c>
      <c r="AE6025">
        <f t="shared" si="381"/>
        <v>0</v>
      </c>
      <c r="AG6025" s="2"/>
      <c r="AH6025" t="s">
        <v>3853</v>
      </c>
      <c r="AI6025" s="7" t="s">
        <v>4620</v>
      </c>
    </row>
    <row r="6026" spans="1:35" ht="11" customHeight="1" outlineLevel="1" x14ac:dyDescent="0.25">
      <c r="A6026" t="s">
        <v>1694</v>
      </c>
      <c r="C6026" s="2" t="s">
        <v>12976</v>
      </c>
      <c r="D6026" s="2" t="s">
        <v>13984</v>
      </c>
      <c r="E6026" s="7">
        <v>1996</v>
      </c>
      <c r="F6026" s="5" t="s">
        <v>13985</v>
      </c>
      <c r="H6026" s="5" t="s">
        <v>5398</v>
      </c>
      <c r="I6026" s="6" t="s">
        <v>6042</v>
      </c>
      <c r="J6026" s="6" t="s">
        <v>8499</v>
      </c>
      <c r="K6026" s="17">
        <v>1</v>
      </c>
      <c r="L6026" s="17" t="s">
        <v>7730</v>
      </c>
      <c r="M6026" s="9">
        <v>4</v>
      </c>
      <c r="N6026" s="9"/>
      <c r="O6026" s="21"/>
      <c r="Q6026" s="29"/>
      <c r="U6026" s="17"/>
      <c r="V6026" s="2"/>
      <c r="Y6026" t="str">
        <f t="shared" si="379"/>
        <v/>
      </c>
      <c r="AA6026">
        <f t="shared" si="380"/>
        <v>1</v>
      </c>
      <c r="AC6026" s="7"/>
      <c r="AD6026" t="s">
        <v>6042</v>
      </c>
      <c r="AE6026">
        <f t="shared" si="381"/>
        <v>0</v>
      </c>
      <c r="AG6026" s="2">
        <v>1</v>
      </c>
      <c r="AH6026" t="s">
        <v>3354</v>
      </c>
      <c r="AI6026" s="7" t="s">
        <v>4922</v>
      </c>
    </row>
    <row r="6027" spans="1:35" ht="11" customHeight="1" outlineLevel="1" x14ac:dyDescent="0.25">
      <c r="A6027" t="s">
        <v>1694</v>
      </c>
      <c r="C6027" s="2" t="s">
        <v>12976</v>
      </c>
      <c r="D6027" s="2" t="s">
        <v>13986</v>
      </c>
      <c r="E6027" s="7">
        <v>1996</v>
      </c>
      <c r="F6027" s="5" t="s">
        <v>13985</v>
      </c>
      <c r="H6027" s="5" t="s">
        <v>5398</v>
      </c>
      <c r="I6027" s="6" t="s">
        <v>6042</v>
      </c>
      <c r="J6027" s="6" t="s">
        <v>8499</v>
      </c>
      <c r="K6027" s="17">
        <v>1</v>
      </c>
      <c r="L6027" s="17" t="s">
        <v>7730</v>
      </c>
      <c r="M6027" s="9">
        <v>8</v>
      </c>
      <c r="N6027" s="9"/>
      <c r="O6027" s="21"/>
      <c r="Q6027" s="29"/>
      <c r="U6027" s="17"/>
      <c r="V6027" s="2">
        <v>3042</v>
      </c>
      <c r="Y6027" t="str">
        <f t="shared" si="379"/>
        <v/>
      </c>
      <c r="AA6027">
        <f t="shared" si="380"/>
        <v>1</v>
      </c>
      <c r="AC6027" s="7"/>
      <c r="AD6027" t="s">
        <v>6042</v>
      </c>
      <c r="AE6027">
        <f t="shared" si="381"/>
        <v>0</v>
      </c>
      <c r="AG6027" s="2">
        <v>1</v>
      </c>
      <c r="AI6027" s="7"/>
    </row>
    <row r="6028" spans="1:35" ht="11" customHeight="1" outlineLevel="1" x14ac:dyDescent="0.25">
      <c r="A6028" t="s">
        <v>1694</v>
      </c>
      <c r="C6028" s="2" t="s">
        <v>12976</v>
      </c>
      <c r="D6028" s="2" t="s">
        <v>20911</v>
      </c>
      <c r="E6028" s="7">
        <v>1996</v>
      </c>
      <c r="F6028" s="5" t="s">
        <v>20912</v>
      </c>
      <c r="H6028" s="5" t="s">
        <v>5398</v>
      </c>
      <c r="I6028" s="6" t="s">
        <v>6042</v>
      </c>
      <c r="J6028" s="6" t="s">
        <v>8499</v>
      </c>
      <c r="K6028" s="17">
        <v>3</v>
      </c>
      <c r="L6028" s="17" t="s">
        <v>7730</v>
      </c>
      <c r="M6028" s="9">
        <v>4.8</v>
      </c>
      <c r="N6028" s="9"/>
      <c r="O6028" s="21"/>
      <c r="Q6028" s="29"/>
      <c r="U6028" s="17"/>
      <c r="V6028" s="2"/>
      <c r="Y6028" t="str">
        <f t="shared" si="379"/>
        <v/>
      </c>
      <c r="AA6028">
        <f t="shared" si="380"/>
        <v>1</v>
      </c>
      <c r="AC6028" s="7"/>
      <c r="AD6028" t="s">
        <v>6042</v>
      </c>
      <c r="AE6028">
        <f t="shared" si="381"/>
        <v>0</v>
      </c>
      <c r="AG6028" s="2">
        <v>1</v>
      </c>
      <c r="AI6028" s="7"/>
    </row>
    <row r="6029" spans="1:35" ht="11" customHeight="1" outlineLevel="1" x14ac:dyDescent="0.25">
      <c r="A6029" t="s">
        <v>1694</v>
      </c>
      <c r="C6029" s="2" t="s">
        <v>12976</v>
      </c>
      <c r="D6029" s="2" t="s">
        <v>13988</v>
      </c>
      <c r="E6029" s="7">
        <v>1996</v>
      </c>
      <c r="F6029" s="5" t="s">
        <v>20193</v>
      </c>
      <c r="H6029" s="5" t="s">
        <v>5398</v>
      </c>
      <c r="I6029" s="6" t="s">
        <v>5243</v>
      </c>
      <c r="J6029" s="6" t="s">
        <v>13987</v>
      </c>
      <c r="K6029" s="17">
        <v>1</v>
      </c>
      <c r="L6029" s="17" t="s">
        <v>7730</v>
      </c>
      <c r="M6029" s="9">
        <v>8</v>
      </c>
      <c r="N6029" s="9"/>
      <c r="O6029" s="21"/>
      <c r="Q6029" s="29"/>
      <c r="T6029">
        <v>1</v>
      </c>
      <c r="U6029" s="17"/>
      <c r="V6029" s="2">
        <v>3106</v>
      </c>
      <c r="Y6029" t="str">
        <f t="shared" si="379"/>
        <v/>
      </c>
      <c r="AA6029" t="str">
        <f t="shared" si="380"/>
        <v/>
      </c>
      <c r="AC6029" s="7"/>
      <c r="AD6029" t="s">
        <v>5243</v>
      </c>
      <c r="AE6029">
        <f t="shared" si="381"/>
        <v>0</v>
      </c>
      <c r="AG6029" s="2"/>
      <c r="AH6029" t="s">
        <v>3354</v>
      </c>
      <c r="AI6029" s="7" t="s">
        <v>4922</v>
      </c>
    </row>
    <row r="6030" spans="1:35" ht="11" customHeight="1" outlineLevel="1" x14ac:dyDescent="0.25">
      <c r="A6030" t="s">
        <v>1694</v>
      </c>
      <c r="C6030" s="2" t="s">
        <v>12976</v>
      </c>
      <c r="D6030" s="2">
        <v>5358</v>
      </c>
      <c r="E6030" s="7">
        <v>1996</v>
      </c>
      <c r="F6030" s="5" t="s">
        <v>20193</v>
      </c>
      <c r="H6030" s="5" t="s">
        <v>5398</v>
      </c>
      <c r="I6030" s="6" t="s">
        <v>5243</v>
      </c>
      <c r="J6030" s="6" t="s">
        <v>13987</v>
      </c>
      <c r="K6030" s="17">
        <v>1</v>
      </c>
      <c r="L6030" s="17" t="s">
        <v>7730</v>
      </c>
      <c r="M6030" s="9">
        <v>1</v>
      </c>
      <c r="N6030" s="9"/>
      <c r="O6030" s="21"/>
      <c r="Q6030" s="29"/>
      <c r="U6030" s="17"/>
      <c r="V6030" s="2">
        <v>3106</v>
      </c>
      <c r="Y6030" t="str">
        <f t="shared" si="379"/>
        <v/>
      </c>
      <c r="AA6030" t="str">
        <f t="shared" si="380"/>
        <v/>
      </c>
      <c r="AC6030" s="7"/>
      <c r="AD6030" t="s">
        <v>5243</v>
      </c>
      <c r="AE6030">
        <f t="shared" si="381"/>
        <v>0</v>
      </c>
      <c r="AG6030" s="2"/>
      <c r="AH6030" t="s">
        <v>3354</v>
      </c>
      <c r="AI6030" s="7" t="s">
        <v>4922</v>
      </c>
    </row>
    <row r="6031" spans="1:35" ht="11" customHeight="1" outlineLevel="1" x14ac:dyDescent="0.25">
      <c r="A6031" t="s">
        <v>1694</v>
      </c>
      <c r="C6031" s="2" t="s">
        <v>12976</v>
      </c>
      <c r="D6031" s="2">
        <v>5361</v>
      </c>
      <c r="E6031" s="7">
        <v>1996</v>
      </c>
      <c r="F6031" s="5" t="s">
        <v>20193</v>
      </c>
      <c r="H6031" s="5" t="s">
        <v>5398</v>
      </c>
      <c r="I6031" s="6" t="s">
        <v>5243</v>
      </c>
      <c r="J6031" s="6" t="s">
        <v>13987</v>
      </c>
      <c r="K6031" s="17">
        <v>1</v>
      </c>
      <c r="L6031" s="17" t="s">
        <v>7730</v>
      </c>
      <c r="M6031" s="9">
        <v>1</v>
      </c>
      <c r="N6031" s="9"/>
      <c r="O6031" s="21"/>
      <c r="Q6031" s="29"/>
      <c r="U6031" s="17"/>
      <c r="V6031" s="2">
        <v>3106</v>
      </c>
      <c r="Y6031" t="str">
        <f t="shared" si="379"/>
        <v/>
      </c>
      <c r="AA6031" t="str">
        <f t="shared" si="380"/>
        <v/>
      </c>
      <c r="AC6031" s="7"/>
      <c r="AD6031" t="s">
        <v>5243</v>
      </c>
      <c r="AE6031">
        <f t="shared" si="381"/>
        <v>0</v>
      </c>
      <c r="AG6031" s="2"/>
      <c r="AH6031" t="s">
        <v>3354</v>
      </c>
      <c r="AI6031" s="7" t="s">
        <v>4922</v>
      </c>
    </row>
    <row r="6032" spans="1:35" ht="11" customHeight="1" outlineLevel="1" x14ac:dyDescent="0.25">
      <c r="A6032" t="s">
        <v>1694</v>
      </c>
      <c r="C6032" s="2" t="s">
        <v>12976</v>
      </c>
      <c r="D6032" s="2" t="s">
        <v>13994</v>
      </c>
      <c r="E6032" s="7">
        <v>1997</v>
      </c>
      <c r="F6032" s="5" t="s">
        <v>298</v>
      </c>
      <c r="H6032" s="5" t="s">
        <v>5398</v>
      </c>
      <c r="I6032" s="6" t="s">
        <v>557</v>
      </c>
      <c r="J6032" s="6" t="s">
        <v>11805</v>
      </c>
      <c r="K6032" s="17">
        <v>5</v>
      </c>
      <c r="L6032" s="17" t="s">
        <v>7732</v>
      </c>
      <c r="M6032" s="9"/>
      <c r="N6032" s="9"/>
      <c r="O6032" s="21"/>
      <c r="Q6032" s="29"/>
      <c r="U6032" s="17"/>
      <c r="V6032" s="2">
        <v>3182</v>
      </c>
      <c r="Y6032" t="str">
        <f t="shared" si="379"/>
        <v/>
      </c>
      <c r="AA6032" t="str">
        <f t="shared" si="380"/>
        <v/>
      </c>
      <c r="AC6032" s="7"/>
      <c r="AD6032" t="s">
        <v>557</v>
      </c>
      <c r="AE6032">
        <f t="shared" si="381"/>
        <v>0</v>
      </c>
      <c r="AG6032" s="2"/>
      <c r="AH6032" t="s">
        <v>410</v>
      </c>
      <c r="AI6032" s="7" t="s">
        <v>4922</v>
      </c>
    </row>
    <row r="6033" spans="1:35" ht="11" customHeight="1" outlineLevel="1" x14ac:dyDescent="0.25">
      <c r="A6033" t="s">
        <v>1694</v>
      </c>
      <c r="C6033" s="2" t="s">
        <v>12976</v>
      </c>
      <c r="D6033" s="2" t="s">
        <v>13995</v>
      </c>
      <c r="E6033" s="7">
        <v>1997</v>
      </c>
      <c r="F6033" s="5" t="s">
        <v>298</v>
      </c>
      <c r="H6033" s="5" t="s">
        <v>5398</v>
      </c>
      <c r="I6033" s="6" t="s">
        <v>299</v>
      </c>
      <c r="J6033" s="6" t="s">
        <v>11805</v>
      </c>
      <c r="K6033" s="17">
        <v>5</v>
      </c>
      <c r="L6033" s="17" t="s">
        <v>7732</v>
      </c>
      <c r="M6033" s="9"/>
      <c r="N6033" s="9"/>
      <c r="O6033" s="21"/>
      <c r="Q6033" s="29"/>
      <c r="U6033" s="17"/>
      <c r="V6033" s="2">
        <v>3181</v>
      </c>
      <c r="Y6033" t="str">
        <f t="shared" si="379"/>
        <v/>
      </c>
      <c r="AA6033" t="str">
        <f t="shared" si="380"/>
        <v/>
      </c>
      <c r="AC6033" s="7"/>
      <c r="AD6033" t="s">
        <v>299</v>
      </c>
      <c r="AE6033">
        <f t="shared" si="381"/>
        <v>0</v>
      </c>
      <c r="AG6033" s="2"/>
      <c r="AH6033" t="s">
        <v>1671</v>
      </c>
      <c r="AI6033" s="7" t="s">
        <v>4922</v>
      </c>
    </row>
    <row r="6034" spans="1:35" ht="11" customHeight="1" outlineLevel="1" x14ac:dyDescent="0.25">
      <c r="A6034" t="s">
        <v>1694</v>
      </c>
      <c r="C6034" s="2" t="s">
        <v>12976</v>
      </c>
      <c r="D6034" s="2">
        <v>5564</v>
      </c>
      <c r="E6034" s="7">
        <v>1997</v>
      </c>
      <c r="F6034" s="8" t="s">
        <v>22185</v>
      </c>
      <c r="H6034" s="5" t="s">
        <v>5398</v>
      </c>
      <c r="I6034" s="6" t="s">
        <v>5399</v>
      </c>
      <c r="J6034" s="6" t="s">
        <v>13989</v>
      </c>
      <c r="K6034" s="17">
        <v>3</v>
      </c>
      <c r="L6034" s="17" t="s">
        <v>7732</v>
      </c>
      <c r="M6034" s="9"/>
      <c r="N6034" s="9"/>
      <c r="O6034" s="21"/>
      <c r="Q6034" s="29"/>
      <c r="U6034" s="17"/>
      <c r="V6034" s="2"/>
      <c r="Y6034" t="str">
        <f t="shared" si="379"/>
        <v/>
      </c>
      <c r="AA6034" t="str">
        <f t="shared" si="380"/>
        <v/>
      </c>
      <c r="AC6034" s="7"/>
      <c r="AD6034" t="s">
        <v>5399</v>
      </c>
      <c r="AE6034">
        <f t="shared" si="381"/>
        <v>1</v>
      </c>
      <c r="AG6034" s="2"/>
      <c r="AI6034" s="7"/>
    </row>
    <row r="6035" spans="1:35" ht="11" customHeight="1" outlineLevel="1" x14ac:dyDescent="0.25">
      <c r="A6035" t="s">
        <v>1694</v>
      </c>
      <c r="C6035" s="2" t="s">
        <v>12976</v>
      </c>
      <c r="D6035" s="2" t="s">
        <v>13990</v>
      </c>
      <c r="E6035" s="7">
        <v>1997</v>
      </c>
      <c r="F6035" s="5" t="s">
        <v>13991</v>
      </c>
      <c r="H6035" s="5" t="s">
        <v>5398</v>
      </c>
      <c r="I6035" s="6" t="s">
        <v>5399</v>
      </c>
      <c r="J6035" s="6" t="s">
        <v>13989</v>
      </c>
      <c r="K6035" s="17">
        <v>3</v>
      </c>
      <c r="L6035" s="17" t="s">
        <v>7732</v>
      </c>
      <c r="M6035" s="9"/>
      <c r="N6035" s="9"/>
      <c r="O6035" s="21"/>
      <c r="Q6035" s="29"/>
      <c r="U6035" s="17"/>
      <c r="V6035" s="2"/>
      <c r="Y6035" t="str">
        <f t="shared" si="379"/>
        <v/>
      </c>
      <c r="AA6035">
        <f t="shared" si="380"/>
        <v>1</v>
      </c>
      <c r="AC6035" s="7"/>
      <c r="AD6035" t="s">
        <v>5399</v>
      </c>
      <c r="AE6035">
        <f t="shared" si="381"/>
        <v>1</v>
      </c>
      <c r="AG6035" s="2"/>
      <c r="AI6035" s="7"/>
    </row>
    <row r="6036" spans="1:35" ht="11" customHeight="1" outlineLevel="1" x14ac:dyDescent="0.25">
      <c r="A6036" t="s">
        <v>1694</v>
      </c>
      <c r="C6036" s="2" t="s">
        <v>12976</v>
      </c>
      <c r="D6036" s="2">
        <v>5569</v>
      </c>
      <c r="E6036" s="7">
        <v>1997</v>
      </c>
      <c r="F6036" s="5" t="s">
        <v>13992</v>
      </c>
      <c r="H6036" s="5" t="s">
        <v>5398</v>
      </c>
      <c r="I6036" s="6" t="s">
        <v>5399</v>
      </c>
      <c r="J6036" s="6" t="s">
        <v>13993</v>
      </c>
      <c r="K6036" s="17">
        <v>1</v>
      </c>
      <c r="L6036" s="17" t="s">
        <v>7730</v>
      </c>
      <c r="M6036" s="9">
        <v>6</v>
      </c>
      <c r="N6036" s="9"/>
      <c r="O6036" s="21"/>
      <c r="Q6036" s="29"/>
      <c r="U6036" s="17"/>
      <c r="V6036" s="2"/>
      <c r="Y6036" t="str">
        <f t="shared" si="379"/>
        <v/>
      </c>
      <c r="AA6036">
        <f t="shared" si="380"/>
        <v>1</v>
      </c>
      <c r="AC6036" s="7"/>
      <c r="AD6036" t="s">
        <v>5399</v>
      </c>
      <c r="AE6036">
        <f t="shared" si="381"/>
        <v>1</v>
      </c>
      <c r="AG6036" s="2"/>
      <c r="AI6036" s="7"/>
    </row>
    <row r="6037" spans="1:35" ht="11" customHeight="1" outlineLevel="1" x14ac:dyDescent="0.25">
      <c r="A6037" t="s">
        <v>1694</v>
      </c>
      <c r="C6037" s="2" t="s">
        <v>12976</v>
      </c>
      <c r="D6037" s="2">
        <v>5702</v>
      </c>
      <c r="E6037" s="7">
        <v>1998</v>
      </c>
      <c r="F6037" s="5" t="s">
        <v>300</v>
      </c>
      <c r="H6037" s="5" t="s">
        <v>5398</v>
      </c>
      <c r="I6037" s="6" t="s">
        <v>4845</v>
      </c>
      <c r="J6037" s="6" t="s">
        <v>8499</v>
      </c>
      <c r="K6037" s="17">
        <v>1</v>
      </c>
      <c r="L6037" s="17" t="s">
        <v>7730</v>
      </c>
      <c r="M6037" s="9">
        <v>6</v>
      </c>
      <c r="N6037" s="9"/>
      <c r="O6037" s="21"/>
      <c r="Q6037" s="29"/>
      <c r="U6037" s="17"/>
      <c r="V6037" s="2">
        <v>3274</v>
      </c>
      <c r="Y6037" t="str">
        <f t="shared" si="379"/>
        <v/>
      </c>
      <c r="AA6037" t="str">
        <f t="shared" si="380"/>
        <v/>
      </c>
      <c r="AC6037" s="7"/>
      <c r="AD6037" t="s">
        <v>4845</v>
      </c>
      <c r="AE6037">
        <f t="shared" si="381"/>
        <v>0</v>
      </c>
      <c r="AG6037" s="2"/>
      <c r="AH6037" t="s">
        <v>3354</v>
      </c>
      <c r="AI6037" s="7" t="s">
        <v>4922</v>
      </c>
    </row>
    <row r="6038" spans="1:35" ht="11" customHeight="1" outlineLevel="1" x14ac:dyDescent="0.25">
      <c r="A6038" t="s">
        <v>1694</v>
      </c>
      <c r="C6038" s="2" t="s">
        <v>12976</v>
      </c>
      <c r="D6038" s="2" t="s">
        <v>22496</v>
      </c>
      <c r="E6038" s="7">
        <v>1999</v>
      </c>
      <c r="F6038" s="5" t="s">
        <v>13991</v>
      </c>
      <c r="H6038" s="5" t="s">
        <v>5398</v>
      </c>
      <c r="I6038" s="6" t="s">
        <v>22497</v>
      </c>
      <c r="J6038" s="6" t="s">
        <v>22498</v>
      </c>
      <c r="K6038" s="17">
        <v>5</v>
      </c>
      <c r="L6038" s="18" t="s">
        <v>7730</v>
      </c>
      <c r="M6038" s="9">
        <v>0</v>
      </c>
      <c r="N6038" s="9"/>
      <c r="O6038" s="21"/>
      <c r="Q6038" s="29"/>
      <c r="U6038" s="17"/>
      <c r="V6038" s="2">
        <v>3423</v>
      </c>
      <c r="Y6038" t="str">
        <f>IF(COUNTIF(F6038,"*fdc*"),1,"")</f>
        <v/>
      </c>
      <c r="AA6038">
        <f>IF(COUNTIF(F6038,"*s/s*"),1,"")</f>
        <v>1</v>
      </c>
      <c r="AC6038" s="7"/>
      <c r="AD6038" t="s">
        <v>5889</v>
      </c>
      <c r="AE6038">
        <f>COUNTIF(I6038,"*Fuji*")</f>
        <v>0</v>
      </c>
      <c r="AG6038" s="2"/>
      <c r="AH6038" t="s">
        <v>4921</v>
      </c>
      <c r="AI6038" s="7" t="s">
        <v>4922</v>
      </c>
    </row>
    <row r="6039" spans="1:35" ht="11" customHeight="1" outlineLevel="1" x14ac:dyDescent="0.25">
      <c r="A6039" t="s">
        <v>1694</v>
      </c>
      <c r="C6039" s="2" t="s">
        <v>12976</v>
      </c>
      <c r="D6039" s="2" t="s">
        <v>13996</v>
      </c>
      <c r="E6039" s="7">
        <v>1999</v>
      </c>
      <c r="F6039" s="5" t="s">
        <v>13991</v>
      </c>
      <c r="H6039" s="5" t="s">
        <v>5398</v>
      </c>
      <c r="I6039" s="6" t="s">
        <v>5889</v>
      </c>
      <c r="J6039" s="6" t="s">
        <v>9902</v>
      </c>
      <c r="K6039" s="17">
        <v>1</v>
      </c>
      <c r="L6039" s="17" t="s">
        <v>7732</v>
      </c>
      <c r="M6039" s="9"/>
      <c r="N6039" s="9"/>
      <c r="O6039" s="21"/>
      <c r="Q6039" s="29"/>
      <c r="U6039" s="17"/>
      <c r="V6039" s="2">
        <v>3423</v>
      </c>
      <c r="Y6039" t="str">
        <f t="shared" si="379"/>
        <v/>
      </c>
      <c r="AA6039">
        <f t="shared" si="380"/>
        <v>1</v>
      </c>
      <c r="AC6039" s="7"/>
      <c r="AD6039" t="s">
        <v>5889</v>
      </c>
      <c r="AE6039">
        <f t="shared" si="381"/>
        <v>1</v>
      </c>
      <c r="AG6039" s="2"/>
      <c r="AH6039" t="s">
        <v>4921</v>
      </c>
      <c r="AI6039" s="7" t="s">
        <v>4922</v>
      </c>
    </row>
    <row r="6040" spans="1:35" ht="11" customHeight="1" outlineLevel="1" x14ac:dyDescent="0.25">
      <c r="A6040" t="s">
        <v>1694</v>
      </c>
      <c r="C6040" s="2" t="s">
        <v>12976</v>
      </c>
      <c r="D6040" s="2">
        <v>6169</v>
      </c>
      <c r="E6040" s="7">
        <v>1999</v>
      </c>
      <c r="F6040" s="5" t="s">
        <v>300</v>
      </c>
      <c r="H6040" s="5" t="s">
        <v>5398</v>
      </c>
      <c r="I6040" s="6" t="s">
        <v>5889</v>
      </c>
      <c r="J6040" s="6" t="s">
        <v>9902</v>
      </c>
      <c r="K6040" s="17">
        <v>3</v>
      </c>
      <c r="L6040" s="17" t="s">
        <v>7732</v>
      </c>
      <c r="M6040" s="9"/>
      <c r="N6040" s="9"/>
      <c r="O6040" s="21"/>
      <c r="Q6040" s="29"/>
      <c r="U6040" s="17"/>
      <c r="V6040" s="2">
        <v>3426</v>
      </c>
      <c r="Y6040" t="str">
        <f t="shared" ref="Y6040:Y6103" si="382">IF(COUNTIF(F6040,"*fdc*"),1,"")</f>
        <v/>
      </c>
      <c r="AA6040" t="str">
        <f t="shared" ref="AA6040:AA6103" si="383">IF(COUNTIF(F6040,"*s/s*"),1,"")</f>
        <v/>
      </c>
      <c r="AC6040" s="7"/>
      <c r="AD6040" t="s">
        <v>5889</v>
      </c>
      <c r="AE6040">
        <f t="shared" si="381"/>
        <v>1</v>
      </c>
      <c r="AG6040" s="2"/>
      <c r="AH6040" t="s">
        <v>4921</v>
      </c>
      <c r="AI6040" s="7" t="s">
        <v>4922</v>
      </c>
    </row>
    <row r="6041" spans="1:35" ht="11" customHeight="1" outlineLevel="1" x14ac:dyDescent="0.25">
      <c r="A6041" t="s">
        <v>1694</v>
      </c>
      <c r="C6041" s="2" t="s">
        <v>12976</v>
      </c>
      <c r="D6041" s="2" t="s">
        <v>11645</v>
      </c>
      <c r="E6041" s="7">
        <v>1999</v>
      </c>
      <c r="F6041" s="5" t="s">
        <v>18762</v>
      </c>
      <c r="H6041" s="5" t="s">
        <v>5398</v>
      </c>
      <c r="I6041" s="6" t="s">
        <v>5889</v>
      </c>
      <c r="J6041" s="6" t="s">
        <v>9902</v>
      </c>
      <c r="K6041" s="17">
        <v>3</v>
      </c>
      <c r="L6041" s="17" t="s">
        <v>7732</v>
      </c>
      <c r="M6041" s="9"/>
      <c r="N6041" s="9"/>
      <c r="O6041" s="21"/>
      <c r="Q6041" s="29"/>
      <c r="U6041" s="17"/>
      <c r="V6041" s="2">
        <v>3426</v>
      </c>
      <c r="Y6041" t="str">
        <f t="shared" si="382"/>
        <v/>
      </c>
      <c r="AA6041">
        <f t="shared" si="383"/>
        <v>1</v>
      </c>
      <c r="AC6041" s="7"/>
      <c r="AD6041" t="s">
        <v>5889</v>
      </c>
      <c r="AE6041">
        <f t="shared" ref="AE6041:AE6059" si="384">COUNTIF(I6041,"*Fuji*")</f>
        <v>1</v>
      </c>
      <c r="AG6041" s="2"/>
      <c r="AH6041" t="s">
        <v>4921</v>
      </c>
      <c r="AI6041" s="7" t="s">
        <v>4922</v>
      </c>
    </row>
    <row r="6042" spans="1:35" ht="11" customHeight="1" outlineLevel="1" x14ac:dyDescent="0.25">
      <c r="A6042" t="s">
        <v>1694</v>
      </c>
      <c r="C6042" s="2" t="s">
        <v>12976</v>
      </c>
      <c r="D6042" s="2">
        <v>6740</v>
      </c>
      <c r="E6042" s="7">
        <v>2001</v>
      </c>
      <c r="F6042" s="5" t="s">
        <v>5020</v>
      </c>
      <c r="H6042" s="5" t="s">
        <v>5398</v>
      </c>
      <c r="I6042" s="6" t="s">
        <v>5018</v>
      </c>
      <c r="J6042" s="6" t="s">
        <v>13997</v>
      </c>
      <c r="K6042" s="17">
        <v>1</v>
      </c>
      <c r="L6042" s="17" t="s">
        <v>7730</v>
      </c>
      <c r="M6042" s="9">
        <v>6</v>
      </c>
      <c r="N6042" s="9"/>
      <c r="O6042" s="21"/>
      <c r="Q6042" s="29"/>
      <c r="U6042" s="17"/>
      <c r="V6042" s="2">
        <v>3611</v>
      </c>
      <c r="Y6042" t="str">
        <f t="shared" si="382"/>
        <v/>
      </c>
      <c r="AA6042" t="str">
        <f t="shared" si="383"/>
        <v/>
      </c>
      <c r="AC6042" s="7"/>
      <c r="AD6042" t="s">
        <v>5018</v>
      </c>
      <c r="AE6042">
        <f t="shared" si="384"/>
        <v>0</v>
      </c>
      <c r="AG6042" s="2"/>
      <c r="AH6042" t="s">
        <v>3354</v>
      </c>
      <c r="AI6042" s="7" t="s">
        <v>4922</v>
      </c>
    </row>
    <row r="6043" spans="1:35" ht="11" customHeight="1" outlineLevel="1" x14ac:dyDescent="0.25">
      <c r="A6043" t="s">
        <v>1694</v>
      </c>
      <c r="C6043" s="2" t="s">
        <v>12976</v>
      </c>
      <c r="D6043" s="2" t="s">
        <v>13999</v>
      </c>
      <c r="E6043" s="7">
        <v>2001</v>
      </c>
      <c r="F6043" s="5" t="s">
        <v>4846</v>
      </c>
      <c r="H6043" s="5" t="s">
        <v>5398</v>
      </c>
      <c r="I6043" s="6" t="s">
        <v>6042</v>
      </c>
      <c r="J6043" s="6" t="s">
        <v>13998</v>
      </c>
      <c r="K6043" s="17">
        <v>1</v>
      </c>
      <c r="L6043" s="17" t="s">
        <v>7732</v>
      </c>
      <c r="M6043" s="9"/>
      <c r="N6043" s="9"/>
      <c r="O6043" s="21"/>
      <c r="Q6043" s="29"/>
      <c r="U6043" s="17"/>
      <c r="V6043" s="2">
        <v>3665</v>
      </c>
      <c r="Y6043" t="str">
        <f t="shared" si="382"/>
        <v/>
      </c>
      <c r="AA6043" t="str">
        <f t="shared" si="383"/>
        <v/>
      </c>
      <c r="AC6043" s="7"/>
      <c r="AD6043" t="s">
        <v>6042</v>
      </c>
      <c r="AE6043">
        <f t="shared" si="384"/>
        <v>0</v>
      </c>
      <c r="AG6043" s="2">
        <v>1</v>
      </c>
      <c r="AH6043" t="s">
        <v>3354</v>
      </c>
      <c r="AI6043" s="7" t="s">
        <v>4922</v>
      </c>
    </row>
    <row r="6044" spans="1:35" ht="11" customHeight="1" outlineLevel="1" x14ac:dyDescent="0.25">
      <c r="A6044" t="s">
        <v>1694</v>
      </c>
      <c r="C6044" s="2" t="s">
        <v>12976</v>
      </c>
      <c r="D6044" s="2">
        <v>6978</v>
      </c>
      <c r="E6044" s="7">
        <v>2002</v>
      </c>
      <c r="F6044" s="8" t="s">
        <v>5019</v>
      </c>
      <c r="H6044" s="5" t="s">
        <v>5398</v>
      </c>
      <c r="I6044" s="6" t="s">
        <v>13967</v>
      </c>
      <c r="J6044" s="6" t="s">
        <v>14000</v>
      </c>
      <c r="K6044" s="17">
        <v>5</v>
      </c>
      <c r="L6044" s="17" t="s">
        <v>7732</v>
      </c>
      <c r="M6044" s="9"/>
      <c r="N6044" s="9"/>
      <c r="O6044" s="21"/>
      <c r="Q6044" s="29"/>
      <c r="U6044" s="17"/>
      <c r="V6044" s="2"/>
      <c r="Y6044" t="str">
        <f t="shared" si="382"/>
        <v/>
      </c>
      <c r="AA6044" t="str">
        <f t="shared" si="383"/>
        <v/>
      </c>
      <c r="AC6044" s="7"/>
      <c r="AD6044" t="s">
        <v>13967</v>
      </c>
      <c r="AE6044">
        <f t="shared" si="384"/>
        <v>0</v>
      </c>
      <c r="AG6044" s="2"/>
      <c r="AI6044" s="7"/>
    </row>
    <row r="6045" spans="1:35" ht="11" customHeight="1" outlineLevel="1" x14ac:dyDescent="0.25">
      <c r="A6045" t="s">
        <v>1694</v>
      </c>
      <c r="C6045" s="2" t="s">
        <v>12976</v>
      </c>
      <c r="D6045" s="2" t="s">
        <v>14005</v>
      </c>
      <c r="E6045" s="7">
        <v>2002</v>
      </c>
      <c r="F6045" s="5" t="s">
        <v>14004</v>
      </c>
      <c r="H6045" s="5" t="s">
        <v>5398</v>
      </c>
      <c r="I6045" s="6" t="s">
        <v>4847</v>
      </c>
      <c r="J6045" s="6" t="s">
        <v>7137</v>
      </c>
      <c r="K6045" s="17">
        <v>2</v>
      </c>
      <c r="L6045" s="17" t="s">
        <v>7732</v>
      </c>
      <c r="M6045" s="9"/>
      <c r="N6045" s="9"/>
      <c r="O6045" s="21"/>
      <c r="Q6045" s="29"/>
      <c r="U6045" s="17"/>
      <c r="V6045" s="2">
        <v>3712</v>
      </c>
      <c r="Y6045" t="str">
        <f t="shared" si="382"/>
        <v/>
      </c>
      <c r="AA6045">
        <f t="shared" si="383"/>
        <v>1</v>
      </c>
      <c r="AC6045" s="7"/>
      <c r="AD6045" t="s">
        <v>4847</v>
      </c>
      <c r="AE6045">
        <f t="shared" si="384"/>
        <v>0</v>
      </c>
      <c r="AG6045" s="2"/>
      <c r="AH6045" t="s">
        <v>4945</v>
      </c>
      <c r="AI6045" s="7" t="s">
        <v>4922</v>
      </c>
    </row>
    <row r="6046" spans="1:35" ht="11" customHeight="1" outlineLevel="1" x14ac:dyDescent="0.25">
      <c r="A6046" t="s">
        <v>1694</v>
      </c>
      <c r="C6046" s="2" t="s">
        <v>12976</v>
      </c>
      <c r="D6046" s="2" t="s">
        <v>14002</v>
      </c>
      <c r="E6046" s="7">
        <v>2003</v>
      </c>
      <c r="F6046" s="5" t="s">
        <v>14003</v>
      </c>
      <c r="H6046" s="5"/>
      <c r="I6046" s="6" t="s">
        <v>13967</v>
      </c>
      <c r="J6046" s="6" t="s">
        <v>14001</v>
      </c>
      <c r="K6046" s="17">
        <v>5</v>
      </c>
      <c r="L6046" s="17" t="s">
        <v>7732</v>
      </c>
      <c r="M6046" s="9"/>
      <c r="N6046" s="9"/>
      <c r="O6046" s="21"/>
      <c r="Q6046" s="29"/>
      <c r="U6046" s="17"/>
      <c r="V6046" s="2"/>
      <c r="Y6046" t="str">
        <f t="shared" si="382"/>
        <v/>
      </c>
      <c r="AA6046">
        <f t="shared" si="383"/>
        <v>1</v>
      </c>
      <c r="AC6046" s="7"/>
      <c r="AD6046" t="s">
        <v>13967</v>
      </c>
      <c r="AE6046">
        <f t="shared" si="384"/>
        <v>0</v>
      </c>
      <c r="AG6046" s="2"/>
      <c r="AI6046" s="7"/>
    </row>
    <row r="6047" spans="1:35" ht="11" customHeight="1" outlineLevel="1" x14ac:dyDescent="0.25">
      <c r="A6047" t="s">
        <v>1694</v>
      </c>
      <c r="C6047" s="2" t="s">
        <v>12976</v>
      </c>
      <c r="D6047" s="2">
        <v>7258</v>
      </c>
      <c r="E6047" s="7">
        <v>2004</v>
      </c>
      <c r="F6047" s="5" t="s">
        <v>5019</v>
      </c>
      <c r="H6047" s="5" t="s">
        <v>5398</v>
      </c>
      <c r="I6047" s="6" t="s">
        <v>438</v>
      </c>
      <c r="J6047" s="6" t="s">
        <v>14006</v>
      </c>
      <c r="K6047" s="17">
        <v>1</v>
      </c>
      <c r="L6047" s="18" t="s">
        <v>7730</v>
      </c>
      <c r="M6047" s="9">
        <v>4.4000000000000004</v>
      </c>
      <c r="N6047" s="9"/>
      <c r="O6047" s="21"/>
      <c r="Q6047" s="29"/>
      <c r="U6047" s="17"/>
      <c r="V6047" s="2">
        <v>3849</v>
      </c>
      <c r="Y6047" t="str">
        <f t="shared" si="382"/>
        <v/>
      </c>
      <c r="AA6047" t="str">
        <f t="shared" si="383"/>
        <v/>
      </c>
      <c r="AC6047" s="7"/>
      <c r="AD6047" s="1" t="s">
        <v>22516</v>
      </c>
      <c r="AE6047">
        <f t="shared" si="384"/>
        <v>0</v>
      </c>
      <c r="AG6047" s="2"/>
      <c r="AH6047" t="s">
        <v>1757</v>
      </c>
      <c r="AI6047" s="7" t="s">
        <v>4922</v>
      </c>
    </row>
    <row r="6048" spans="1:35" ht="11" customHeight="1" outlineLevel="1" x14ac:dyDescent="0.25">
      <c r="A6048" t="s">
        <v>1694</v>
      </c>
      <c r="C6048" s="2" t="s">
        <v>12976</v>
      </c>
      <c r="D6048" s="2">
        <v>7368</v>
      </c>
      <c r="E6048" s="7">
        <v>2005</v>
      </c>
      <c r="F6048" s="5" t="s">
        <v>5020</v>
      </c>
      <c r="H6048" s="5" t="s">
        <v>5398</v>
      </c>
      <c r="I6048" s="6" t="s">
        <v>6042</v>
      </c>
      <c r="J6048" s="6" t="s">
        <v>8499</v>
      </c>
      <c r="K6048" s="17">
        <v>1</v>
      </c>
      <c r="L6048" s="17" t="s">
        <v>7730</v>
      </c>
      <c r="M6048" s="9">
        <v>9</v>
      </c>
      <c r="N6048" s="9"/>
      <c r="O6048" s="21"/>
      <c r="Q6048" s="29"/>
      <c r="U6048" s="17"/>
      <c r="V6048" s="2">
        <v>3896</v>
      </c>
      <c r="Y6048" t="str">
        <f t="shared" si="382"/>
        <v/>
      </c>
      <c r="AA6048" t="str">
        <f t="shared" si="383"/>
        <v/>
      </c>
      <c r="AC6048" s="7"/>
      <c r="AD6048" t="s">
        <v>6042</v>
      </c>
      <c r="AE6048">
        <f t="shared" si="384"/>
        <v>0</v>
      </c>
      <c r="AG6048" s="2">
        <v>1</v>
      </c>
      <c r="AH6048" t="s">
        <v>3354</v>
      </c>
      <c r="AI6048" s="7" t="s">
        <v>4922</v>
      </c>
    </row>
    <row r="6049" spans="1:49" ht="11" customHeight="1" outlineLevel="1" x14ac:dyDescent="0.25">
      <c r="A6049" t="s">
        <v>1694</v>
      </c>
      <c r="C6049" s="2" t="s">
        <v>12976</v>
      </c>
      <c r="D6049" s="2">
        <v>7450</v>
      </c>
      <c r="E6049" s="7">
        <v>2006</v>
      </c>
      <c r="F6049" s="5" t="s">
        <v>14008</v>
      </c>
      <c r="H6049" s="5" t="s">
        <v>5398</v>
      </c>
      <c r="I6049" s="6" t="s">
        <v>14009</v>
      </c>
      <c r="J6049" s="6" t="s">
        <v>14007</v>
      </c>
      <c r="K6049" s="17">
        <v>5</v>
      </c>
      <c r="L6049" s="17" t="s">
        <v>7732</v>
      </c>
      <c r="M6049" s="9"/>
      <c r="N6049" s="9"/>
      <c r="O6049" s="21"/>
      <c r="Q6049" s="29"/>
      <c r="U6049" s="17"/>
      <c r="V6049" s="2"/>
      <c r="Y6049" t="str">
        <f t="shared" si="382"/>
        <v/>
      </c>
      <c r="AA6049">
        <f t="shared" si="383"/>
        <v>1</v>
      </c>
      <c r="AC6049" s="7"/>
      <c r="AD6049" t="s">
        <v>14009</v>
      </c>
      <c r="AE6049">
        <f t="shared" si="384"/>
        <v>0</v>
      </c>
      <c r="AG6049" s="2"/>
      <c r="AI6049" s="7"/>
    </row>
    <row r="6050" spans="1:49" ht="11" customHeight="1" outlineLevel="1" x14ac:dyDescent="0.25">
      <c r="A6050" t="s">
        <v>1694</v>
      </c>
      <c r="C6050" s="2" t="s">
        <v>12976</v>
      </c>
      <c r="D6050" s="2">
        <v>7533</v>
      </c>
      <c r="E6050" s="7">
        <v>2007</v>
      </c>
      <c r="F6050" s="5" t="s">
        <v>14011</v>
      </c>
      <c r="H6050" s="5" t="s">
        <v>5398</v>
      </c>
      <c r="I6050" s="6" t="s">
        <v>13972</v>
      </c>
      <c r="J6050" s="6" t="s">
        <v>14010</v>
      </c>
      <c r="K6050" s="17">
        <v>6</v>
      </c>
      <c r="L6050" s="17" t="s">
        <v>7732</v>
      </c>
      <c r="M6050" s="9"/>
      <c r="N6050" s="9"/>
      <c r="O6050" s="21"/>
      <c r="Q6050" s="29"/>
      <c r="U6050" s="17"/>
      <c r="V6050" s="2"/>
      <c r="Y6050" t="str">
        <f t="shared" si="382"/>
        <v/>
      </c>
      <c r="AA6050">
        <f t="shared" si="383"/>
        <v>1</v>
      </c>
      <c r="AC6050" s="7"/>
      <c r="AD6050" t="s">
        <v>13972</v>
      </c>
      <c r="AE6050">
        <f t="shared" si="384"/>
        <v>0</v>
      </c>
      <c r="AG6050" s="2"/>
      <c r="AI6050" s="7"/>
    </row>
    <row r="6051" spans="1:49" ht="11" customHeight="1" outlineLevel="1" x14ac:dyDescent="0.25">
      <c r="A6051" t="s">
        <v>1694</v>
      </c>
      <c r="C6051" s="2" t="s">
        <v>12976</v>
      </c>
      <c r="D6051" s="2">
        <v>8401</v>
      </c>
      <c r="E6051" s="7">
        <v>2015</v>
      </c>
      <c r="F6051" s="8" t="s">
        <v>22186</v>
      </c>
      <c r="H6051" s="5" t="s">
        <v>5398</v>
      </c>
      <c r="I6051" s="6" t="s">
        <v>12892</v>
      </c>
      <c r="J6051" s="6" t="s">
        <v>14012</v>
      </c>
      <c r="K6051" s="17">
        <v>4</v>
      </c>
      <c r="L6051" s="17" t="s">
        <v>7732</v>
      </c>
      <c r="M6051" s="9"/>
      <c r="N6051" s="9"/>
      <c r="O6051" s="21"/>
      <c r="Q6051" s="29"/>
      <c r="U6051" s="17"/>
      <c r="V6051" s="2"/>
      <c r="Y6051" t="str">
        <f t="shared" si="382"/>
        <v/>
      </c>
      <c r="AA6051" t="str">
        <f t="shared" si="383"/>
        <v/>
      </c>
      <c r="AC6051" s="7"/>
      <c r="AD6051" t="s">
        <v>12892</v>
      </c>
      <c r="AE6051">
        <f t="shared" si="384"/>
        <v>0</v>
      </c>
      <c r="AG6051" s="2"/>
      <c r="AI6051" s="7"/>
    </row>
    <row r="6052" spans="1:49" ht="11" customHeight="1" outlineLevel="1" x14ac:dyDescent="0.25">
      <c r="A6052" t="s">
        <v>1694</v>
      </c>
      <c r="C6052" s="2" t="s">
        <v>12976</v>
      </c>
      <c r="D6052" s="2" t="s">
        <v>18763</v>
      </c>
      <c r="E6052" s="7">
        <v>2015</v>
      </c>
      <c r="F6052" s="5" t="s">
        <v>10382</v>
      </c>
      <c r="H6052" s="5" t="s">
        <v>5398</v>
      </c>
      <c r="I6052" s="6" t="s">
        <v>12892</v>
      </c>
      <c r="J6052" s="6" t="s">
        <v>14012</v>
      </c>
      <c r="K6052" s="17">
        <v>4</v>
      </c>
      <c r="L6052" s="17" t="s">
        <v>7732</v>
      </c>
      <c r="M6052" s="9"/>
      <c r="N6052" s="9"/>
      <c r="O6052" s="21"/>
      <c r="Q6052" s="29"/>
      <c r="U6052" s="17"/>
      <c r="V6052" s="2"/>
      <c r="Y6052" t="str">
        <f t="shared" si="382"/>
        <v/>
      </c>
      <c r="AA6052">
        <f t="shared" si="383"/>
        <v>1</v>
      </c>
      <c r="AC6052" s="7"/>
      <c r="AD6052" t="s">
        <v>12892</v>
      </c>
      <c r="AE6052">
        <f t="shared" si="384"/>
        <v>0</v>
      </c>
      <c r="AG6052" s="2"/>
      <c r="AI6052" s="7"/>
    </row>
    <row r="6053" spans="1:49" ht="11" customHeight="1" outlineLevel="1" x14ac:dyDescent="0.25">
      <c r="A6053" t="s">
        <v>1694</v>
      </c>
      <c r="C6053" s="2" t="s">
        <v>12976</v>
      </c>
      <c r="D6053" s="2">
        <v>8455</v>
      </c>
      <c r="E6053" s="7">
        <v>2015</v>
      </c>
      <c r="F6053" s="8" t="s">
        <v>539</v>
      </c>
      <c r="H6053" s="5" t="s">
        <v>5398</v>
      </c>
      <c r="I6053" s="6" t="s">
        <v>14016</v>
      </c>
      <c r="J6053" s="6" t="s">
        <v>14013</v>
      </c>
      <c r="K6053" s="17">
        <v>1</v>
      </c>
      <c r="L6053" s="17" t="s">
        <v>20076</v>
      </c>
      <c r="M6053" s="9"/>
      <c r="N6053" s="9"/>
      <c r="O6053" s="21"/>
      <c r="Q6053" s="29"/>
      <c r="S6053">
        <v>1</v>
      </c>
      <c r="T6053">
        <v>1</v>
      </c>
      <c r="U6053" s="17"/>
      <c r="V6053" s="2"/>
      <c r="Y6053" t="str">
        <f t="shared" si="382"/>
        <v/>
      </c>
      <c r="AA6053" t="str">
        <f t="shared" si="383"/>
        <v/>
      </c>
      <c r="AC6053" s="7"/>
      <c r="AD6053" t="s">
        <v>14016</v>
      </c>
      <c r="AE6053">
        <f t="shared" si="384"/>
        <v>0</v>
      </c>
      <c r="AG6053" s="2"/>
      <c r="AI6053" s="7"/>
    </row>
    <row r="6054" spans="1:49" ht="11" customHeight="1" outlineLevel="1" x14ac:dyDescent="0.25">
      <c r="A6054" t="s">
        <v>1694</v>
      </c>
      <c r="C6054" s="2" t="s">
        <v>12976</v>
      </c>
      <c r="D6054" s="2" t="s">
        <v>14014</v>
      </c>
      <c r="E6054" s="7">
        <v>2015</v>
      </c>
      <c r="F6054" s="5" t="s">
        <v>14015</v>
      </c>
      <c r="H6054" s="5" t="s">
        <v>5398</v>
      </c>
      <c r="I6054" s="6" t="s">
        <v>14016</v>
      </c>
      <c r="J6054" s="6" t="s">
        <v>14013</v>
      </c>
      <c r="K6054" s="17">
        <v>1</v>
      </c>
      <c r="L6054" s="17" t="s">
        <v>7730</v>
      </c>
      <c r="M6054" s="9">
        <v>12</v>
      </c>
      <c r="N6054" s="9"/>
      <c r="O6054" s="21"/>
      <c r="Q6054" s="29"/>
      <c r="U6054" s="17"/>
      <c r="V6054" s="2"/>
      <c r="Y6054" t="str">
        <f t="shared" si="382"/>
        <v/>
      </c>
      <c r="AA6054">
        <f t="shared" si="383"/>
        <v>1</v>
      </c>
      <c r="AC6054" s="7"/>
      <c r="AD6054" t="s">
        <v>14016</v>
      </c>
      <c r="AE6054">
        <f t="shared" si="384"/>
        <v>0</v>
      </c>
      <c r="AG6054" s="2"/>
      <c r="AI6054" s="7"/>
    </row>
    <row r="6055" spans="1:49" ht="11" customHeight="1" outlineLevel="1" x14ac:dyDescent="0.25">
      <c r="A6055" t="s">
        <v>1694</v>
      </c>
      <c r="C6055" s="2" t="s">
        <v>12976</v>
      </c>
      <c r="D6055" s="2">
        <v>8484</v>
      </c>
      <c r="E6055" s="7">
        <v>2015</v>
      </c>
      <c r="F6055" s="8" t="s">
        <v>539</v>
      </c>
      <c r="H6055" s="5" t="s">
        <v>5398</v>
      </c>
      <c r="I6055" s="6" t="s">
        <v>14019</v>
      </c>
      <c r="J6055" s="6" t="s">
        <v>14013</v>
      </c>
      <c r="K6055" s="17">
        <v>5</v>
      </c>
      <c r="L6055" s="17" t="s">
        <v>7732</v>
      </c>
      <c r="M6055" s="9"/>
      <c r="N6055" s="9"/>
      <c r="O6055" s="21"/>
      <c r="Q6055" s="29"/>
      <c r="U6055" s="17"/>
      <c r="V6055" s="2"/>
      <c r="Y6055" t="str">
        <f t="shared" si="382"/>
        <v/>
      </c>
      <c r="AA6055" t="str">
        <f t="shared" si="383"/>
        <v/>
      </c>
      <c r="AC6055" s="7"/>
      <c r="AD6055" t="s">
        <v>14019</v>
      </c>
      <c r="AE6055">
        <f t="shared" si="384"/>
        <v>0</v>
      </c>
      <c r="AG6055" s="2"/>
      <c r="AI6055" s="7"/>
    </row>
    <row r="6056" spans="1:49" ht="11" customHeight="1" outlineLevel="1" x14ac:dyDescent="0.25">
      <c r="A6056" t="s">
        <v>1694</v>
      </c>
      <c r="C6056" s="2" t="s">
        <v>12976</v>
      </c>
      <c r="D6056" s="2" t="s">
        <v>14017</v>
      </c>
      <c r="E6056" s="7">
        <v>2015</v>
      </c>
      <c r="F6056" s="5" t="s">
        <v>14015</v>
      </c>
      <c r="H6056" s="5" t="s">
        <v>5398</v>
      </c>
      <c r="I6056" s="6" t="s">
        <v>14019</v>
      </c>
      <c r="J6056" s="6" t="s">
        <v>14013</v>
      </c>
      <c r="K6056" s="17">
        <v>5</v>
      </c>
      <c r="L6056" s="17" t="s">
        <v>7732</v>
      </c>
      <c r="M6056" s="9"/>
      <c r="N6056" s="9"/>
      <c r="O6056" s="21"/>
      <c r="Q6056" s="29"/>
      <c r="U6056" s="17"/>
      <c r="V6056" s="2"/>
      <c r="Y6056" t="str">
        <f t="shared" si="382"/>
        <v/>
      </c>
      <c r="AA6056">
        <f t="shared" si="383"/>
        <v>1</v>
      </c>
      <c r="AC6056" s="7"/>
      <c r="AD6056" t="s">
        <v>14019</v>
      </c>
      <c r="AE6056">
        <f t="shared" si="384"/>
        <v>0</v>
      </c>
      <c r="AG6056" s="2"/>
      <c r="AI6056" s="7"/>
    </row>
    <row r="6057" spans="1:49" ht="11" customHeight="1" outlineLevel="1" x14ac:dyDescent="0.25">
      <c r="A6057" t="s">
        <v>1694</v>
      </c>
      <c r="C6057" s="2" t="s">
        <v>12976</v>
      </c>
      <c r="D6057" s="2" t="s">
        <v>14022</v>
      </c>
      <c r="E6057" s="7">
        <v>2017</v>
      </c>
      <c r="F6057" s="5" t="s">
        <v>14021</v>
      </c>
      <c r="H6057" s="5" t="s">
        <v>5398</v>
      </c>
      <c r="I6057" s="6" t="s">
        <v>13912</v>
      </c>
      <c r="J6057" s="6" t="s">
        <v>14020</v>
      </c>
      <c r="K6057" s="17">
        <v>5</v>
      </c>
      <c r="L6057" s="17" t="s">
        <v>7732</v>
      </c>
      <c r="M6057" s="9"/>
      <c r="N6057" s="9"/>
      <c r="O6057" s="21"/>
      <c r="Q6057" s="29"/>
      <c r="U6057" s="17"/>
      <c r="V6057" s="2"/>
      <c r="Y6057" t="str">
        <f t="shared" si="382"/>
        <v/>
      </c>
      <c r="AA6057">
        <f t="shared" si="383"/>
        <v>1</v>
      </c>
      <c r="AC6057" s="7"/>
      <c r="AD6057" t="s">
        <v>13912</v>
      </c>
      <c r="AE6057">
        <f t="shared" si="384"/>
        <v>0</v>
      </c>
      <c r="AG6057" s="2"/>
      <c r="AI6057" s="7"/>
    </row>
    <row r="6058" spans="1:49" ht="11" customHeight="1" outlineLevel="1" x14ac:dyDescent="0.25">
      <c r="A6058" t="s">
        <v>1694</v>
      </c>
      <c r="C6058" s="2" t="s">
        <v>12976</v>
      </c>
      <c r="D6058" s="2">
        <v>8772</v>
      </c>
      <c r="E6058" s="7">
        <v>2017</v>
      </c>
      <c r="F6058" s="5" t="s">
        <v>10382</v>
      </c>
      <c r="H6058" s="5" t="s">
        <v>5398</v>
      </c>
      <c r="I6058" s="6" t="s">
        <v>13912</v>
      </c>
      <c r="J6058" s="6" t="s">
        <v>14020</v>
      </c>
      <c r="K6058" s="17">
        <v>6</v>
      </c>
      <c r="L6058" s="17" t="s">
        <v>7732</v>
      </c>
      <c r="M6058" s="9"/>
      <c r="N6058" s="9"/>
      <c r="O6058" s="21"/>
      <c r="Q6058" s="29"/>
      <c r="U6058" s="17"/>
      <c r="V6058" s="2"/>
      <c r="Y6058" t="str">
        <f t="shared" si="382"/>
        <v/>
      </c>
      <c r="AA6058">
        <f t="shared" si="383"/>
        <v>1</v>
      </c>
      <c r="AC6058" s="7"/>
      <c r="AD6058" t="s">
        <v>13912</v>
      </c>
      <c r="AE6058">
        <f t="shared" si="384"/>
        <v>0</v>
      </c>
      <c r="AG6058" s="2"/>
      <c r="AI6058" s="7"/>
    </row>
    <row r="6059" spans="1:49" ht="11" customHeight="1" outlineLevel="1" x14ac:dyDescent="0.25">
      <c r="A6059" t="s">
        <v>1694</v>
      </c>
      <c r="C6059" s="2" t="s">
        <v>12976</v>
      </c>
      <c r="D6059" s="2" t="s">
        <v>14024</v>
      </c>
      <c r="E6059" s="7">
        <v>2018</v>
      </c>
      <c r="F6059" s="5" t="s">
        <v>14025</v>
      </c>
      <c r="H6059" s="5" t="s">
        <v>5398</v>
      </c>
      <c r="I6059" s="6" t="s">
        <v>13967</v>
      </c>
      <c r="J6059" s="6" t="s">
        <v>14023</v>
      </c>
      <c r="K6059" s="17">
        <v>5</v>
      </c>
      <c r="L6059" s="17" t="s">
        <v>7732</v>
      </c>
      <c r="M6059" s="9"/>
      <c r="N6059" s="9"/>
      <c r="O6059" s="21"/>
      <c r="Q6059" s="29"/>
      <c r="U6059" s="17"/>
      <c r="V6059" s="2"/>
      <c r="Y6059" t="str">
        <f t="shared" si="382"/>
        <v/>
      </c>
      <c r="AA6059">
        <f t="shared" si="383"/>
        <v>1</v>
      </c>
      <c r="AC6059" s="7"/>
      <c r="AD6059" t="s">
        <v>13967</v>
      </c>
      <c r="AE6059">
        <f t="shared" si="384"/>
        <v>0</v>
      </c>
      <c r="AG6059" s="2"/>
      <c r="AI6059" s="7"/>
    </row>
    <row r="6060" spans="1:49" ht="11" customHeight="1" x14ac:dyDescent="0.25">
      <c r="A6060" t="s">
        <v>17228</v>
      </c>
      <c r="B6060" t="s">
        <v>3238</v>
      </c>
      <c r="C6060" s="2" t="s">
        <v>12974</v>
      </c>
      <c r="E6060" s="7"/>
      <c r="F6060" s="5"/>
      <c r="H6060" s="5"/>
      <c r="I6060" s="6"/>
      <c r="J6060" s="6"/>
      <c r="K6060" s="17"/>
      <c r="L6060" s="17"/>
      <c r="M6060" s="9"/>
      <c r="N6060" s="9">
        <f>SUM(M6061:M6091)</f>
        <v>18.25</v>
      </c>
      <c r="O6060" s="21">
        <v>92</v>
      </c>
      <c r="P6060">
        <f>COUNTIF(L6061:L6091,"*")</f>
        <v>31</v>
      </c>
      <c r="Q6060" s="29">
        <f>P6060/O6060</f>
        <v>0.33695652173913043</v>
      </c>
      <c r="R6060">
        <f>COUNTIF(L6061:L6091,"Y")+COUNTIF(L6061:L6091,"S")</f>
        <v>3</v>
      </c>
      <c r="U6060" s="18" t="s">
        <v>7732</v>
      </c>
      <c r="V6060" s="2"/>
      <c r="W6060" t="s">
        <v>18582</v>
      </c>
      <c r="Y6060" t="str">
        <f t="shared" si="382"/>
        <v/>
      </c>
      <c r="AA6060" t="str">
        <f t="shared" si="383"/>
        <v/>
      </c>
      <c r="AC6060" s="7"/>
      <c r="AF6060">
        <f>COUNTIF(AE6061:AE6091,"1")</f>
        <v>0</v>
      </c>
      <c r="AG6060" s="2"/>
      <c r="AI6060" s="7"/>
      <c r="AJ6060">
        <f>COUNTIF($K6061:$K6091,"1")-COUNTIFS($K6061:$K6091,"1",$L6061:$L6091,"V")</f>
        <v>0</v>
      </c>
      <c r="AK6060">
        <f>COUNTIFS($K6061:$K6091,"1",$L6061:$L6091,"Y")+COUNTIFS($K6061:$K6091,"1",$L6061:$L6091,"s")</f>
        <v>0</v>
      </c>
      <c r="AL6060">
        <f>COUNTIF($K6061:$K6091,"2")-COUNTIFS($K6061:$K6091,"2",$L6061:$L6091,"V")</f>
        <v>0</v>
      </c>
      <c r="AM6060">
        <f>COUNTIFS($K6061:$K6091,"2",$L6061:$L6091,"Y")+COUNTIFS($K6061:$K6091,"2",$L6061:$L6091,"s")</f>
        <v>0</v>
      </c>
      <c r="AN6060">
        <f>COUNTIF($K6061:$K6091,"3")-COUNTIFS($K6061:$K6091,"3",$L6061:$L6091,"V")</f>
        <v>16</v>
      </c>
      <c r="AO6060">
        <f>COUNTIFS($K6061:$K6091,"3",$L6061:$L6091,"Y")+COUNTIFS($K6061:$K6091,"3",$L6061:$L6091,"s")</f>
        <v>3</v>
      </c>
      <c r="AP6060">
        <f>COUNTIF($K6061:$K6091,"4")-COUNTIFS($K6061:$K6091,"4",$L6061:$L6091,"V")</f>
        <v>0</v>
      </c>
      <c r="AQ6060">
        <f>COUNTIFS($K6061:$K6091,"4",$L6061:$L6091,"Y")+COUNTIFS($K6061:$K6091,"4",$L6061:$L6091,"s")</f>
        <v>0</v>
      </c>
      <c r="AR6060">
        <f>COUNTIF($K6061:$K6091,"5")-COUNTIFS($K6061:$K6091,"5",$L6061:$L6091,"V")</f>
        <v>0</v>
      </c>
      <c r="AS6060">
        <f>COUNTIFS($K6061:$K6091,"5",$L6061:$L6091,"Y")+COUNTIFS($K6061:$K6091,"5",$L6061:$L6091,"s")</f>
        <v>0</v>
      </c>
      <c r="AT6060">
        <f>COUNTIF($K6061:$K6091,"6")-COUNTIFS($K6061:$K6091,"6",$L6061:$L6091,"V")</f>
        <v>0</v>
      </c>
      <c r="AU6060">
        <f>COUNTIFS($K6061:$K6091,"6",$L6061:$L6091,"Y")+COUNTIFS($K6061:$K6091,"6",$L6061:$L6091,"s")</f>
        <v>0</v>
      </c>
      <c r="AV6060">
        <f>COUNTIF($K6061:$K6091,"7")-COUNTIFS($K6061:$K6091,"7",$L6061:$L6091,"V")</f>
        <v>0</v>
      </c>
      <c r="AW6060">
        <f>COUNTIFS($K6061:$K6091,"7",$L6061:$L6091,"Y")+COUNTIFS($K6061:$K6091,"7",$L6061:$L6091,"s")</f>
        <v>0</v>
      </c>
    </row>
    <row r="6061" spans="1:49" ht="11" customHeight="1" outlineLevel="1" x14ac:dyDescent="0.25">
      <c r="A6061" t="s">
        <v>4954</v>
      </c>
      <c r="C6061" s="2" t="s">
        <v>12974</v>
      </c>
      <c r="D6061" s="2" t="s">
        <v>4062</v>
      </c>
      <c r="E6061" s="7">
        <v>1884</v>
      </c>
      <c r="F6061" s="5" t="s">
        <v>6383</v>
      </c>
      <c r="H6061" s="5" t="s">
        <v>5570</v>
      </c>
      <c r="I6061" s="6" t="s">
        <v>4952</v>
      </c>
      <c r="J6061" s="6"/>
      <c r="K6061" s="17">
        <v>3</v>
      </c>
      <c r="L6061" s="17" t="s">
        <v>7730</v>
      </c>
      <c r="M6061" s="9">
        <v>17.8</v>
      </c>
      <c r="N6061" s="9"/>
      <c r="O6061" s="21"/>
      <c r="Q6061" s="29"/>
      <c r="U6061" s="17"/>
      <c r="V6061" s="2" t="s">
        <v>5563</v>
      </c>
      <c r="Y6061" t="str">
        <f t="shared" si="382"/>
        <v/>
      </c>
      <c r="AA6061" t="str">
        <f t="shared" si="383"/>
        <v/>
      </c>
      <c r="AC6061" s="7"/>
      <c r="AD6061" t="s">
        <v>4952</v>
      </c>
      <c r="AE6061">
        <f t="shared" ref="AE6061:AE6091" si="385">COUNTIF(I6061,"*Fuji*")</f>
        <v>0</v>
      </c>
      <c r="AG6061" s="2"/>
      <c r="AH6061" t="s">
        <v>1660</v>
      </c>
      <c r="AI6061" s="7" t="s">
        <v>4922</v>
      </c>
    </row>
    <row r="6062" spans="1:49" ht="11" customHeight="1" outlineLevel="1" x14ac:dyDescent="0.25">
      <c r="A6062" t="s">
        <v>4954</v>
      </c>
      <c r="C6062" s="2" t="s">
        <v>12974</v>
      </c>
      <c r="D6062" s="2" t="s">
        <v>4062</v>
      </c>
      <c r="E6062" s="7">
        <v>1884</v>
      </c>
      <c r="F6062" s="5" t="s">
        <v>6383</v>
      </c>
      <c r="H6062" s="5" t="s">
        <v>6501</v>
      </c>
      <c r="I6062" s="6" t="s">
        <v>4952</v>
      </c>
      <c r="J6062" s="6"/>
      <c r="K6062" s="17">
        <v>3</v>
      </c>
      <c r="L6062" s="17" t="s">
        <v>20075</v>
      </c>
      <c r="M6062" s="9"/>
      <c r="N6062" s="9"/>
      <c r="O6062" s="21"/>
      <c r="Q6062" s="29"/>
      <c r="U6062" s="17"/>
      <c r="V6062" s="2" t="s">
        <v>5564</v>
      </c>
      <c r="Y6062" t="str">
        <f t="shared" si="382"/>
        <v/>
      </c>
      <c r="AA6062" t="str">
        <f t="shared" si="383"/>
        <v/>
      </c>
      <c r="AC6062" s="7"/>
      <c r="AD6062" t="s">
        <v>4952</v>
      </c>
      <c r="AE6062">
        <f t="shared" si="385"/>
        <v>0</v>
      </c>
      <c r="AG6062" s="2"/>
      <c r="AH6062" t="s">
        <v>1660</v>
      </c>
      <c r="AI6062" s="7" t="s">
        <v>4620</v>
      </c>
    </row>
    <row r="6063" spans="1:49" ht="11" customHeight="1" outlineLevel="1" x14ac:dyDescent="0.25">
      <c r="A6063" t="s">
        <v>4954</v>
      </c>
      <c r="C6063" s="2" t="s">
        <v>12974</v>
      </c>
      <c r="D6063" s="2" t="s">
        <v>4062</v>
      </c>
      <c r="E6063" s="7">
        <v>1884</v>
      </c>
      <c r="F6063" s="5" t="s">
        <v>6383</v>
      </c>
      <c r="H6063" s="5" t="s">
        <v>5571</v>
      </c>
      <c r="I6063" s="6" t="s">
        <v>4952</v>
      </c>
      <c r="J6063" s="6"/>
      <c r="K6063" s="17">
        <v>3</v>
      </c>
      <c r="L6063" s="17" t="s">
        <v>20075</v>
      </c>
      <c r="M6063" s="9"/>
      <c r="N6063" s="9"/>
      <c r="O6063" s="21"/>
      <c r="Q6063" s="29"/>
      <c r="U6063" s="17"/>
      <c r="V6063" s="2" t="s">
        <v>5565</v>
      </c>
      <c r="Y6063" t="str">
        <f t="shared" si="382"/>
        <v/>
      </c>
      <c r="AA6063" t="str">
        <f t="shared" si="383"/>
        <v/>
      </c>
      <c r="AC6063" s="7"/>
      <c r="AD6063" t="s">
        <v>4952</v>
      </c>
      <c r="AE6063">
        <f t="shared" si="385"/>
        <v>0</v>
      </c>
      <c r="AG6063" s="2"/>
      <c r="AH6063" t="s">
        <v>1660</v>
      </c>
      <c r="AI6063" s="7" t="s">
        <v>4620</v>
      </c>
    </row>
    <row r="6064" spans="1:49" ht="11" customHeight="1" outlineLevel="1" x14ac:dyDescent="0.25">
      <c r="A6064" t="s">
        <v>4954</v>
      </c>
      <c r="C6064" s="2" t="s">
        <v>12974</v>
      </c>
      <c r="D6064" s="2" t="s">
        <v>4062</v>
      </c>
      <c r="E6064" s="7">
        <v>1884</v>
      </c>
      <c r="F6064" s="5" t="s">
        <v>4732</v>
      </c>
      <c r="H6064" s="5" t="s">
        <v>3968</v>
      </c>
      <c r="I6064" s="6" t="s">
        <v>4952</v>
      </c>
      <c r="J6064" s="6"/>
      <c r="K6064" s="17">
        <v>3</v>
      </c>
      <c r="L6064" s="17" t="s">
        <v>7732</v>
      </c>
      <c r="M6064" s="9"/>
      <c r="N6064" s="9"/>
      <c r="O6064" s="21"/>
      <c r="Q6064" s="29"/>
      <c r="U6064" s="17"/>
      <c r="V6064" s="2" t="s">
        <v>5566</v>
      </c>
      <c r="Y6064" t="str">
        <f t="shared" si="382"/>
        <v/>
      </c>
      <c r="AA6064" t="str">
        <f t="shared" si="383"/>
        <v/>
      </c>
      <c r="AC6064" s="7"/>
      <c r="AD6064" t="s">
        <v>4952</v>
      </c>
      <c r="AE6064">
        <f t="shared" si="385"/>
        <v>0</v>
      </c>
      <c r="AG6064" s="2"/>
      <c r="AH6064" t="s">
        <v>1660</v>
      </c>
      <c r="AI6064" s="7" t="s">
        <v>4922</v>
      </c>
    </row>
    <row r="6065" spans="1:35" ht="11" customHeight="1" outlineLevel="1" x14ac:dyDescent="0.25">
      <c r="A6065" t="s">
        <v>4954</v>
      </c>
      <c r="C6065" s="2" t="s">
        <v>12974</v>
      </c>
      <c r="D6065" s="2" t="s">
        <v>4062</v>
      </c>
      <c r="E6065" s="7">
        <v>1884</v>
      </c>
      <c r="F6065" s="5" t="s">
        <v>4732</v>
      </c>
      <c r="H6065" s="5" t="s">
        <v>3831</v>
      </c>
      <c r="I6065" s="6" t="s">
        <v>4952</v>
      </c>
      <c r="J6065" s="6"/>
      <c r="K6065" s="17">
        <v>3</v>
      </c>
      <c r="L6065" s="17" t="s">
        <v>20075</v>
      </c>
      <c r="M6065" s="9"/>
      <c r="N6065" s="9"/>
      <c r="O6065" s="21"/>
      <c r="Q6065" s="29"/>
      <c r="U6065" s="17"/>
      <c r="V6065" s="2" t="s">
        <v>5567</v>
      </c>
      <c r="Y6065" t="str">
        <f t="shared" si="382"/>
        <v/>
      </c>
      <c r="AA6065" t="str">
        <f t="shared" si="383"/>
        <v/>
      </c>
      <c r="AC6065" s="7"/>
      <c r="AD6065" t="s">
        <v>4952</v>
      </c>
      <c r="AE6065">
        <f t="shared" si="385"/>
        <v>0</v>
      </c>
      <c r="AG6065" s="2"/>
      <c r="AH6065" t="s">
        <v>1660</v>
      </c>
      <c r="AI6065" s="7" t="s">
        <v>4922</v>
      </c>
    </row>
    <row r="6066" spans="1:35" ht="11" customHeight="1" outlineLevel="1" x14ac:dyDescent="0.25">
      <c r="A6066" t="s">
        <v>4954</v>
      </c>
      <c r="C6066" s="2" t="s">
        <v>12974</v>
      </c>
      <c r="D6066" s="2" t="s">
        <v>4062</v>
      </c>
      <c r="E6066" s="7">
        <v>1884</v>
      </c>
      <c r="F6066" s="5" t="s">
        <v>4732</v>
      </c>
      <c r="H6066" s="5" t="s">
        <v>133</v>
      </c>
      <c r="I6066" s="6" t="s">
        <v>4952</v>
      </c>
      <c r="J6066" s="6"/>
      <c r="K6066" s="17">
        <v>3</v>
      </c>
      <c r="L6066" s="17" t="s">
        <v>20075</v>
      </c>
      <c r="M6066" s="9"/>
      <c r="N6066" s="9"/>
      <c r="O6066" s="21"/>
      <c r="Q6066" s="29"/>
      <c r="U6066" s="17"/>
      <c r="V6066" s="2" t="s">
        <v>5568</v>
      </c>
      <c r="Y6066" t="str">
        <f t="shared" si="382"/>
        <v/>
      </c>
      <c r="AA6066" t="str">
        <f t="shared" si="383"/>
        <v/>
      </c>
      <c r="AC6066" s="7"/>
      <c r="AD6066" t="s">
        <v>4952</v>
      </c>
      <c r="AE6066">
        <f t="shared" si="385"/>
        <v>0</v>
      </c>
      <c r="AG6066" s="2"/>
      <c r="AH6066" t="s">
        <v>1660</v>
      </c>
      <c r="AI6066" s="7" t="s">
        <v>4922</v>
      </c>
    </row>
    <row r="6067" spans="1:35" ht="11" customHeight="1" outlineLevel="1" x14ac:dyDescent="0.25">
      <c r="A6067" t="s">
        <v>4954</v>
      </c>
      <c r="C6067" s="2" t="s">
        <v>12974</v>
      </c>
      <c r="D6067" s="2" t="s">
        <v>4062</v>
      </c>
      <c r="E6067" s="7">
        <v>1884</v>
      </c>
      <c r="F6067" s="5" t="s">
        <v>4732</v>
      </c>
      <c r="H6067" s="5" t="s">
        <v>5572</v>
      </c>
      <c r="I6067" s="6" t="s">
        <v>4952</v>
      </c>
      <c r="J6067" s="6"/>
      <c r="K6067" s="17">
        <v>3</v>
      </c>
      <c r="L6067" s="17" t="s">
        <v>20075</v>
      </c>
      <c r="M6067" s="9"/>
      <c r="N6067" s="9"/>
      <c r="O6067" s="21"/>
      <c r="Q6067" s="29"/>
      <c r="U6067" s="17"/>
      <c r="V6067" s="2" t="s">
        <v>5569</v>
      </c>
      <c r="Y6067" t="str">
        <f t="shared" si="382"/>
        <v/>
      </c>
      <c r="AA6067" t="str">
        <f t="shared" si="383"/>
        <v/>
      </c>
      <c r="AC6067" s="7"/>
      <c r="AD6067" t="s">
        <v>4952</v>
      </c>
      <c r="AE6067">
        <f t="shared" si="385"/>
        <v>0</v>
      </c>
      <c r="AG6067" s="2"/>
      <c r="AH6067" t="s">
        <v>1660</v>
      </c>
      <c r="AI6067" s="7" t="s">
        <v>4620</v>
      </c>
    </row>
    <row r="6068" spans="1:35" ht="11" customHeight="1" outlineLevel="1" x14ac:dyDescent="0.25">
      <c r="A6068" t="s">
        <v>4954</v>
      </c>
      <c r="C6068" s="2" t="s">
        <v>12974</v>
      </c>
      <c r="D6068" s="2" t="s">
        <v>4062</v>
      </c>
      <c r="E6068" s="7">
        <v>1884</v>
      </c>
      <c r="F6068" s="5" t="s">
        <v>183</v>
      </c>
      <c r="H6068" s="5" t="s">
        <v>1102</v>
      </c>
      <c r="I6068" s="6" t="s">
        <v>4952</v>
      </c>
      <c r="J6068" s="6"/>
      <c r="K6068" s="17">
        <v>3</v>
      </c>
      <c r="L6068" s="17" t="s">
        <v>7732</v>
      </c>
      <c r="M6068" s="9"/>
      <c r="N6068" s="9"/>
      <c r="O6068" s="21"/>
      <c r="Q6068" s="29"/>
      <c r="U6068" s="17"/>
      <c r="V6068" s="2" t="s">
        <v>4061</v>
      </c>
      <c r="Y6068" t="str">
        <f t="shared" si="382"/>
        <v/>
      </c>
      <c r="AA6068" t="str">
        <f t="shared" si="383"/>
        <v/>
      </c>
      <c r="AC6068" s="7"/>
      <c r="AD6068" t="s">
        <v>4952</v>
      </c>
      <c r="AE6068">
        <f t="shared" si="385"/>
        <v>0</v>
      </c>
      <c r="AG6068" s="2"/>
      <c r="AH6068" t="s">
        <v>1660</v>
      </c>
      <c r="AI6068" s="7" t="s">
        <v>4620</v>
      </c>
    </row>
    <row r="6069" spans="1:35" ht="11" customHeight="1" outlineLevel="1" x14ac:dyDescent="0.25">
      <c r="A6069" t="s">
        <v>4954</v>
      </c>
      <c r="C6069" s="2" t="s">
        <v>12974</v>
      </c>
      <c r="D6069" s="2" t="s">
        <v>4062</v>
      </c>
      <c r="E6069" s="7">
        <v>1884</v>
      </c>
      <c r="F6069" s="5" t="s">
        <v>5139</v>
      </c>
      <c r="H6069" s="5" t="s">
        <v>1674</v>
      </c>
      <c r="I6069" s="6" t="s">
        <v>4952</v>
      </c>
      <c r="J6069" s="6"/>
      <c r="K6069" s="17">
        <v>3</v>
      </c>
      <c r="L6069" s="17" t="s">
        <v>7732</v>
      </c>
      <c r="M6069" s="9"/>
      <c r="N6069" s="9"/>
      <c r="O6069" s="21"/>
      <c r="Q6069" s="29"/>
      <c r="U6069" s="17"/>
      <c r="V6069" s="2" t="s">
        <v>5573</v>
      </c>
      <c r="Y6069" t="str">
        <f t="shared" si="382"/>
        <v/>
      </c>
      <c r="AA6069" t="str">
        <f t="shared" si="383"/>
        <v/>
      </c>
      <c r="AC6069" s="7"/>
      <c r="AD6069" t="s">
        <v>4952</v>
      </c>
      <c r="AE6069">
        <f t="shared" si="385"/>
        <v>0</v>
      </c>
      <c r="AG6069" s="2"/>
      <c r="AH6069" t="s">
        <v>1660</v>
      </c>
      <c r="AI6069" s="7" t="s">
        <v>4922</v>
      </c>
    </row>
    <row r="6070" spans="1:35" ht="11" customHeight="1" outlineLevel="1" x14ac:dyDescent="0.25">
      <c r="A6070" t="s">
        <v>4954</v>
      </c>
      <c r="C6070" s="2" t="s">
        <v>12974</v>
      </c>
      <c r="D6070" s="2" t="s">
        <v>4062</v>
      </c>
      <c r="E6070" s="7">
        <v>1884</v>
      </c>
      <c r="F6070" s="5" t="s">
        <v>5138</v>
      </c>
      <c r="H6070" s="5" t="s">
        <v>5038</v>
      </c>
      <c r="I6070" s="6" t="s">
        <v>4952</v>
      </c>
      <c r="J6070" s="6"/>
      <c r="K6070" s="17">
        <v>3</v>
      </c>
      <c r="L6070" s="17" t="s">
        <v>7732</v>
      </c>
      <c r="M6070" s="9"/>
      <c r="N6070" s="9"/>
      <c r="O6070" s="21"/>
      <c r="Q6070" s="29"/>
      <c r="U6070" s="17"/>
      <c r="V6070" s="2" t="s">
        <v>5574</v>
      </c>
      <c r="Y6070" t="str">
        <f t="shared" si="382"/>
        <v/>
      </c>
      <c r="AA6070" t="str">
        <f t="shared" si="383"/>
        <v/>
      </c>
      <c r="AC6070" s="7"/>
      <c r="AD6070" t="s">
        <v>4952</v>
      </c>
      <c r="AE6070">
        <f t="shared" si="385"/>
        <v>0</v>
      </c>
      <c r="AG6070" s="2"/>
      <c r="AH6070" t="s">
        <v>1660</v>
      </c>
      <c r="AI6070" s="7" t="s">
        <v>4620</v>
      </c>
    </row>
    <row r="6071" spans="1:35" ht="11" customHeight="1" outlineLevel="1" x14ac:dyDescent="0.25">
      <c r="A6071" t="s">
        <v>4954</v>
      </c>
      <c r="C6071" s="2" t="s">
        <v>12974</v>
      </c>
      <c r="D6071" s="2" t="s">
        <v>4062</v>
      </c>
      <c r="E6071" s="7">
        <v>1884</v>
      </c>
      <c r="F6071" s="5" t="s">
        <v>4732</v>
      </c>
      <c r="H6071" s="5" t="s">
        <v>133</v>
      </c>
      <c r="I6071" s="6" t="s">
        <v>4952</v>
      </c>
      <c r="J6071" s="6"/>
      <c r="K6071" s="17">
        <v>3</v>
      </c>
      <c r="L6071" s="17" t="s">
        <v>7732</v>
      </c>
      <c r="M6071" s="9"/>
      <c r="N6071" s="9"/>
      <c r="O6071" s="21"/>
      <c r="Q6071" s="29"/>
      <c r="U6071" s="17"/>
      <c r="V6071" s="2" t="s">
        <v>5575</v>
      </c>
      <c r="Y6071" t="str">
        <f t="shared" si="382"/>
        <v/>
      </c>
      <c r="AA6071" t="str">
        <f t="shared" si="383"/>
        <v/>
      </c>
      <c r="AC6071" s="7"/>
      <c r="AD6071" t="s">
        <v>4952</v>
      </c>
      <c r="AE6071">
        <f t="shared" si="385"/>
        <v>0</v>
      </c>
      <c r="AG6071" s="2"/>
      <c r="AH6071" t="s">
        <v>1660</v>
      </c>
      <c r="AI6071" s="7" t="s">
        <v>4523</v>
      </c>
    </row>
    <row r="6072" spans="1:35" ht="11" customHeight="1" outlineLevel="1" x14ac:dyDescent="0.25">
      <c r="A6072" t="s">
        <v>4954</v>
      </c>
      <c r="C6072" s="2" t="s">
        <v>12974</v>
      </c>
      <c r="D6072" s="2" t="s">
        <v>4062</v>
      </c>
      <c r="E6072" s="7">
        <v>1884</v>
      </c>
      <c r="F6072" s="5" t="s">
        <v>183</v>
      </c>
      <c r="H6072" s="5" t="s">
        <v>3831</v>
      </c>
      <c r="I6072" s="6" t="s">
        <v>4952</v>
      </c>
      <c r="J6072" s="6"/>
      <c r="K6072" s="17">
        <v>3</v>
      </c>
      <c r="L6072" s="17" t="s">
        <v>7732</v>
      </c>
      <c r="M6072" s="9"/>
      <c r="N6072" s="9"/>
      <c r="O6072" s="21"/>
      <c r="Q6072" s="29"/>
      <c r="U6072" s="17"/>
      <c r="V6072" s="2" t="s">
        <v>5576</v>
      </c>
      <c r="Y6072" t="str">
        <f t="shared" si="382"/>
        <v/>
      </c>
      <c r="AA6072" t="str">
        <f t="shared" si="383"/>
        <v/>
      </c>
      <c r="AC6072" s="7"/>
      <c r="AD6072" t="s">
        <v>4952</v>
      </c>
      <c r="AE6072">
        <f t="shared" si="385"/>
        <v>0</v>
      </c>
      <c r="AG6072" s="2"/>
      <c r="AH6072" t="s">
        <v>1660</v>
      </c>
      <c r="AI6072" s="7" t="s">
        <v>4523</v>
      </c>
    </row>
    <row r="6073" spans="1:35" ht="11" customHeight="1" outlineLevel="1" x14ac:dyDescent="0.25">
      <c r="A6073" t="s">
        <v>4954</v>
      </c>
      <c r="C6073" s="2" t="s">
        <v>12974</v>
      </c>
      <c r="D6073" s="2" t="s">
        <v>4062</v>
      </c>
      <c r="E6073" s="7">
        <v>1884</v>
      </c>
      <c r="F6073" s="5" t="s">
        <v>5139</v>
      </c>
      <c r="H6073" s="5" t="s">
        <v>1674</v>
      </c>
      <c r="I6073" s="6" t="s">
        <v>4952</v>
      </c>
      <c r="J6073" s="6"/>
      <c r="K6073" s="17">
        <v>3</v>
      </c>
      <c r="L6073" s="17" t="s">
        <v>7732</v>
      </c>
      <c r="M6073" s="9"/>
      <c r="N6073" s="9"/>
      <c r="O6073" s="21"/>
      <c r="Q6073" s="29"/>
      <c r="U6073" s="17"/>
      <c r="V6073" s="2" t="s">
        <v>5577</v>
      </c>
      <c r="Y6073" t="str">
        <f t="shared" si="382"/>
        <v/>
      </c>
      <c r="AA6073" t="str">
        <f t="shared" si="383"/>
        <v/>
      </c>
      <c r="AC6073" s="7"/>
      <c r="AD6073" t="s">
        <v>4952</v>
      </c>
      <c r="AE6073">
        <f t="shared" si="385"/>
        <v>0</v>
      </c>
      <c r="AG6073" s="2"/>
      <c r="AH6073" t="s">
        <v>1660</v>
      </c>
      <c r="AI6073" s="7" t="s">
        <v>4523</v>
      </c>
    </row>
    <row r="6074" spans="1:35" ht="11" customHeight="1" outlineLevel="1" x14ac:dyDescent="0.25">
      <c r="A6074" t="s">
        <v>4954</v>
      </c>
      <c r="C6074" s="2" t="s">
        <v>12974</v>
      </c>
      <c r="D6074" s="2" t="s">
        <v>4062</v>
      </c>
      <c r="E6074" s="7">
        <v>1884</v>
      </c>
      <c r="F6074" s="5" t="s">
        <v>5138</v>
      </c>
      <c r="H6074" s="5" t="s">
        <v>5038</v>
      </c>
      <c r="I6074" s="6" t="s">
        <v>4952</v>
      </c>
      <c r="J6074" s="6"/>
      <c r="K6074" s="17">
        <v>3</v>
      </c>
      <c r="L6074" s="17" t="s">
        <v>7732</v>
      </c>
      <c r="M6074" s="9"/>
      <c r="N6074" s="9"/>
      <c r="O6074" s="21"/>
      <c r="Q6074" s="29"/>
      <c r="U6074" s="17"/>
      <c r="V6074" s="2" t="s">
        <v>1786</v>
      </c>
      <c r="Y6074" t="str">
        <f t="shared" si="382"/>
        <v/>
      </c>
      <c r="AA6074" t="str">
        <f t="shared" si="383"/>
        <v/>
      </c>
      <c r="AC6074" s="7"/>
      <c r="AD6074" t="s">
        <v>4952</v>
      </c>
      <c r="AE6074">
        <f t="shared" si="385"/>
        <v>0</v>
      </c>
      <c r="AG6074" s="2"/>
      <c r="AH6074" t="s">
        <v>1660</v>
      </c>
      <c r="AI6074" s="7" t="s">
        <v>4523</v>
      </c>
    </row>
    <row r="6075" spans="1:35" ht="11" customHeight="1" outlineLevel="1" x14ac:dyDescent="0.25">
      <c r="A6075" t="s">
        <v>4954</v>
      </c>
      <c r="C6075" s="2" t="s">
        <v>12974</v>
      </c>
      <c r="D6075" s="2" t="s">
        <v>4062</v>
      </c>
      <c r="E6075" s="7">
        <v>1893</v>
      </c>
      <c r="F6075" s="5" t="s">
        <v>6383</v>
      </c>
      <c r="H6075" s="5" t="s">
        <v>5570</v>
      </c>
      <c r="I6075" s="6" t="s">
        <v>4952</v>
      </c>
      <c r="J6075" s="6"/>
      <c r="K6075" s="17">
        <v>3</v>
      </c>
      <c r="L6075" s="17" t="s">
        <v>7732</v>
      </c>
      <c r="M6075" s="9"/>
      <c r="N6075" s="9"/>
      <c r="O6075" s="21"/>
      <c r="Q6075" s="29"/>
      <c r="U6075" s="17"/>
      <c r="V6075" s="2" t="s">
        <v>1787</v>
      </c>
      <c r="Y6075" t="str">
        <f t="shared" si="382"/>
        <v/>
      </c>
      <c r="AA6075" t="str">
        <f t="shared" si="383"/>
        <v/>
      </c>
      <c r="AC6075" s="7"/>
      <c r="AD6075" t="s">
        <v>4952</v>
      </c>
      <c r="AE6075">
        <f t="shared" si="385"/>
        <v>0</v>
      </c>
      <c r="AG6075" s="2"/>
      <c r="AH6075" t="s">
        <v>1660</v>
      </c>
      <c r="AI6075" s="7" t="s">
        <v>4922</v>
      </c>
    </row>
    <row r="6076" spans="1:35" ht="11" customHeight="1" outlineLevel="1" x14ac:dyDescent="0.25">
      <c r="A6076" t="s">
        <v>4954</v>
      </c>
      <c r="C6076" s="2" t="s">
        <v>12974</v>
      </c>
      <c r="D6076" s="2" t="s">
        <v>4062</v>
      </c>
      <c r="E6076" s="7">
        <v>1893</v>
      </c>
      <c r="F6076" s="5" t="s">
        <v>6648</v>
      </c>
      <c r="H6076" s="5" t="s">
        <v>5570</v>
      </c>
      <c r="I6076" s="6" t="s">
        <v>4952</v>
      </c>
      <c r="J6076" s="6"/>
      <c r="K6076" s="17">
        <v>3</v>
      </c>
      <c r="L6076" s="17" t="s">
        <v>20075</v>
      </c>
      <c r="M6076" s="9"/>
      <c r="N6076" s="9"/>
      <c r="O6076" s="21"/>
      <c r="Q6076" s="29"/>
      <c r="U6076" s="17"/>
      <c r="V6076" s="2" t="s">
        <v>1788</v>
      </c>
      <c r="Y6076" t="str">
        <f t="shared" si="382"/>
        <v/>
      </c>
      <c r="AA6076" t="str">
        <f t="shared" si="383"/>
        <v/>
      </c>
      <c r="AC6076" s="7"/>
      <c r="AD6076" t="s">
        <v>4952</v>
      </c>
      <c r="AE6076">
        <f t="shared" si="385"/>
        <v>0</v>
      </c>
      <c r="AG6076" s="2"/>
      <c r="AH6076" t="s">
        <v>1660</v>
      </c>
      <c r="AI6076" s="7" t="s">
        <v>5041</v>
      </c>
    </row>
    <row r="6077" spans="1:35" ht="11" customHeight="1" outlineLevel="1" x14ac:dyDescent="0.25">
      <c r="A6077" t="s">
        <v>4954</v>
      </c>
      <c r="C6077" s="2" t="s">
        <v>12974</v>
      </c>
      <c r="D6077" s="2" t="s">
        <v>4062</v>
      </c>
      <c r="E6077" s="7">
        <v>1893</v>
      </c>
      <c r="F6077" s="5" t="s">
        <v>4732</v>
      </c>
      <c r="H6077" s="5" t="s">
        <v>3968</v>
      </c>
      <c r="I6077" s="6" t="s">
        <v>4952</v>
      </c>
      <c r="J6077" s="6"/>
      <c r="K6077" s="17">
        <v>3</v>
      </c>
      <c r="L6077" s="17" t="s">
        <v>7732</v>
      </c>
      <c r="M6077" s="9"/>
      <c r="N6077" s="9"/>
      <c r="O6077" s="21"/>
      <c r="Q6077" s="29"/>
      <c r="U6077" s="17"/>
      <c r="V6077" s="2" t="s">
        <v>1789</v>
      </c>
      <c r="Y6077" t="str">
        <f t="shared" si="382"/>
        <v/>
      </c>
      <c r="AA6077" t="str">
        <f t="shared" si="383"/>
        <v/>
      </c>
      <c r="AC6077" s="7"/>
      <c r="AD6077" t="s">
        <v>4952</v>
      </c>
      <c r="AE6077">
        <f t="shared" si="385"/>
        <v>0</v>
      </c>
      <c r="AG6077" s="2"/>
      <c r="AH6077" t="s">
        <v>1660</v>
      </c>
      <c r="AI6077" s="7" t="s">
        <v>4922</v>
      </c>
    </row>
    <row r="6078" spans="1:35" ht="11" customHeight="1" outlineLevel="1" x14ac:dyDescent="0.25">
      <c r="A6078" t="s">
        <v>4954</v>
      </c>
      <c r="C6078" s="2" t="s">
        <v>12974</v>
      </c>
      <c r="D6078" s="2" t="s">
        <v>4062</v>
      </c>
      <c r="E6078" s="7">
        <v>1893</v>
      </c>
      <c r="F6078" s="5" t="s">
        <v>6649</v>
      </c>
      <c r="H6078" s="5" t="s">
        <v>3968</v>
      </c>
      <c r="I6078" s="6" t="s">
        <v>4952</v>
      </c>
      <c r="J6078" s="6"/>
      <c r="K6078" s="17">
        <v>3</v>
      </c>
      <c r="L6078" s="17" t="s">
        <v>20075</v>
      </c>
      <c r="M6078" s="9"/>
      <c r="N6078" s="9"/>
      <c r="O6078" s="21"/>
      <c r="Q6078" s="29"/>
      <c r="U6078" s="17"/>
      <c r="V6078" s="2" t="s">
        <v>1790</v>
      </c>
      <c r="Y6078" t="str">
        <f t="shared" si="382"/>
        <v/>
      </c>
      <c r="AA6078" t="str">
        <f t="shared" si="383"/>
        <v/>
      </c>
      <c r="AC6078" s="7"/>
      <c r="AD6078" t="s">
        <v>4952</v>
      </c>
      <c r="AE6078">
        <f t="shared" si="385"/>
        <v>0</v>
      </c>
      <c r="AG6078" s="2"/>
      <c r="AH6078" t="s">
        <v>1660</v>
      </c>
      <c r="AI6078" s="7" t="s">
        <v>4523</v>
      </c>
    </row>
    <row r="6079" spans="1:35" ht="11" customHeight="1" outlineLevel="1" x14ac:dyDescent="0.25">
      <c r="A6079" t="s">
        <v>4954</v>
      </c>
      <c r="C6079" s="2" t="s">
        <v>12974</v>
      </c>
      <c r="D6079" s="2" t="s">
        <v>4062</v>
      </c>
      <c r="E6079" s="7">
        <v>1893</v>
      </c>
      <c r="F6079" s="5" t="s">
        <v>6650</v>
      </c>
      <c r="H6079" s="5" t="s">
        <v>3968</v>
      </c>
      <c r="I6079" s="6" t="s">
        <v>4952</v>
      </c>
      <c r="J6079" s="6"/>
      <c r="K6079" s="17">
        <v>3</v>
      </c>
      <c r="L6079" s="17" t="s">
        <v>20075</v>
      </c>
      <c r="M6079" s="9"/>
      <c r="N6079" s="9"/>
      <c r="O6079" s="21"/>
      <c r="Q6079" s="29"/>
      <c r="U6079" s="17"/>
      <c r="V6079" s="2" t="s">
        <v>6641</v>
      </c>
      <c r="Y6079" t="str">
        <f t="shared" si="382"/>
        <v/>
      </c>
      <c r="AA6079" t="str">
        <f t="shared" si="383"/>
        <v/>
      </c>
      <c r="AC6079" s="7"/>
      <c r="AD6079" t="s">
        <v>4952</v>
      </c>
      <c r="AE6079">
        <f t="shared" si="385"/>
        <v>0</v>
      </c>
      <c r="AG6079" s="2"/>
      <c r="AH6079" t="s">
        <v>1660</v>
      </c>
      <c r="AI6079" s="7" t="s">
        <v>5041</v>
      </c>
    </row>
    <row r="6080" spans="1:35" ht="11" customHeight="1" outlineLevel="1" x14ac:dyDescent="0.25">
      <c r="A6080" t="s">
        <v>4954</v>
      </c>
      <c r="C6080" s="2" t="s">
        <v>12974</v>
      </c>
      <c r="D6080" s="2" t="s">
        <v>4062</v>
      </c>
      <c r="E6080" s="7">
        <v>1893</v>
      </c>
      <c r="F6080" s="5" t="s">
        <v>5139</v>
      </c>
      <c r="H6080" s="5" t="s">
        <v>1674</v>
      </c>
      <c r="I6080" s="6" t="s">
        <v>4952</v>
      </c>
      <c r="J6080" s="6"/>
      <c r="K6080" s="17">
        <v>3</v>
      </c>
      <c r="L6080" s="17" t="s">
        <v>7732</v>
      </c>
      <c r="M6080" s="9"/>
      <c r="N6080" s="9"/>
      <c r="O6080" s="21"/>
      <c r="Q6080" s="29"/>
      <c r="U6080" s="17"/>
      <c r="V6080" s="2" t="s">
        <v>6642</v>
      </c>
      <c r="Y6080" t="str">
        <f t="shared" si="382"/>
        <v/>
      </c>
      <c r="AA6080" t="str">
        <f t="shared" si="383"/>
        <v/>
      </c>
      <c r="AC6080" s="7"/>
      <c r="AD6080" t="s">
        <v>4952</v>
      </c>
      <c r="AE6080">
        <f t="shared" si="385"/>
        <v>0</v>
      </c>
      <c r="AG6080" s="2"/>
      <c r="AH6080" t="s">
        <v>1660</v>
      </c>
      <c r="AI6080" s="7" t="s">
        <v>4922</v>
      </c>
    </row>
    <row r="6081" spans="1:49" ht="11" customHeight="1" outlineLevel="1" x14ac:dyDescent="0.25">
      <c r="A6081" t="s">
        <v>4954</v>
      </c>
      <c r="C6081" s="2" t="s">
        <v>12974</v>
      </c>
      <c r="D6081" s="2" t="s">
        <v>4062</v>
      </c>
      <c r="E6081" s="7">
        <v>1893</v>
      </c>
      <c r="F6081" s="5" t="s">
        <v>6651</v>
      </c>
      <c r="H6081" s="5" t="s">
        <v>1674</v>
      </c>
      <c r="I6081" s="6" t="s">
        <v>4952</v>
      </c>
      <c r="J6081" s="6"/>
      <c r="K6081" s="17">
        <v>3</v>
      </c>
      <c r="L6081" s="17" t="s">
        <v>20075</v>
      </c>
      <c r="M6081" s="9"/>
      <c r="N6081" s="9"/>
      <c r="O6081" s="21"/>
      <c r="Q6081" s="29"/>
      <c r="U6081" s="17"/>
      <c r="V6081" s="2" t="s">
        <v>6643</v>
      </c>
      <c r="Y6081" t="str">
        <f t="shared" si="382"/>
        <v/>
      </c>
      <c r="AA6081" t="str">
        <f t="shared" si="383"/>
        <v/>
      </c>
      <c r="AC6081" s="7"/>
      <c r="AD6081" t="s">
        <v>4952</v>
      </c>
      <c r="AE6081">
        <f t="shared" si="385"/>
        <v>0</v>
      </c>
      <c r="AG6081" s="2"/>
      <c r="AH6081" t="s">
        <v>1660</v>
      </c>
      <c r="AI6081" s="7" t="s">
        <v>4523</v>
      </c>
    </row>
    <row r="6082" spans="1:49" ht="11" customHeight="1" outlineLevel="1" x14ac:dyDescent="0.25">
      <c r="A6082" t="s">
        <v>4954</v>
      </c>
      <c r="C6082" s="2" t="s">
        <v>12974</v>
      </c>
      <c r="D6082" s="2" t="s">
        <v>4062</v>
      </c>
      <c r="E6082" s="7">
        <v>1893</v>
      </c>
      <c r="F6082" s="5" t="s">
        <v>6652</v>
      </c>
      <c r="H6082" s="5" t="s">
        <v>1674</v>
      </c>
      <c r="I6082" s="6" t="s">
        <v>4952</v>
      </c>
      <c r="J6082" s="6"/>
      <c r="K6082" s="17">
        <v>3</v>
      </c>
      <c r="L6082" s="17" t="s">
        <v>20075</v>
      </c>
      <c r="M6082" s="9"/>
      <c r="N6082" s="9"/>
      <c r="O6082" s="21"/>
      <c r="Q6082" s="29"/>
      <c r="U6082" s="17"/>
      <c r="V6082" s="2" t="s">
        <v>6644</v>
      </c>
      <c r="Y6082" t="str">
        <f t="shared" si="382"/>
        <v/>
      </c>
      <c r="AA6082" t="str">
        <f t="shared" si="383"/>
        <v/>
      </c>
      <c r="AC6082" s="7"/>
      <c r="AD6082" t="s">
        <v>4952</v>
      </c>
      <c r="AE6082">
        <f t="shared" si="385"/>
        <v>0</v>
      </c>
      <c r="AG6082" s="2"/>
      <c r="AH6082" t="s">
        <v>1660</v>
      </c>
      <c r="AI6082" s="7" t="s">
        <v>5041</v>
      </c>
    </row>
    <row r="6083" spans="1:49" ht="11" customHeight="1" outlineLevel="1" x14ac:dyDescent="0.25">
      <c r="A6083" t="s">
        <v>4954</v>
      </c>
      <c r="C6083" s="2" t="s">
        <v>12974</v>
      </c>
      <c r="D6083" s="2" t="s">
        <v>4062</v>
      </c>
      <c r="E6083" s="7">
        <v>1893</v>
      </c>
      <c r="F6083" s="5" t="s">
        <v>5138</v>
      </c>
      <c r="H6083" s="5" t="s">
        <v>5038</v>
      </c>
      <c r="I6083" s="6" t="s">
        <v>4952</v>
      </c>
      <c r="J6083" s="6"/>
      <c r="K6083" s="17">
        <v>3</v>
      </c>
      <c r="L6083" s="17" t="s">
        <v>7732</v>
      </c>
      <c r="M6083" s="9"/>
      <c r="N6083" s="9"/>
      <c r="O6083" s="21"/>
      <c r="Q6083" s="29"/>
      <c r="U6083" s="17"/>
      <c r="V6083" s="2" t="s">
        <v>6645</v>
      </c>
      <c r="Y6083" t="str">
        <f t="shared" si="382"/>
        <v/>
      </c>
      <c r="AA6083" t="str">
        <f t="shared" si="383"/>
        <v/>
      </c>
      <c r="AC6083" s="7"/>
      <c r="AD6083" t="s">
        <v>4952</v>
      </c>
      <c r="AE6083">
        <f t="shared" si="385"/>
        <v>0</v>
      </c>
      <c r="AG6083" s="2"/>
      <c r="AH6083" t="s">
        <v>1660</v>
      </c>
      <c r="AI6083" s="7" t="s">
        <v>4620</v>
      </c>
    </row>
    <row r="6084" spans="1:49" ht="11" customHeight="1" outlineLevel="1" x14ac:dyDescent="0.25">
      <c r="A6084" t="s">
        <v>4954</v>
      </c>
      <c r="C6084" s="2" t="s">
        <v>12974</v>
      </c>
      <c r="D6084" s="2" t="s">
        <v>4062</v>
      </c>
      <c r="E6084" s="7">
        <v>1893</v>
      </c>
      <c r="F6084" s="5" t="s">
        <v>6653</v>
      </c>
      <c r="H6084" s="5" t="s">
        <v>5038</v>
      </c>
      <c r="I6084" s="6" t="s">
        <v>4952</v>
      </c>
      <c r="J6084" s="6"/>
      <c r="K6084" s="17">
        <v>3</v>
      </c>
      <c r="L6084" s="17" t="s">
        <v>20075</v>
      </c>
      <c r="M6084" s="9"/>
      <c r="N6084" s="9"/>
      <c r="O6084" s="21"/>
      <c r="Q6084" s="29"/>
      <c r="U6084" s="17"/>
      <c r="V6084" s="2" t="s">
        <v>6646</v>
      </c>
      <c r="Y6084" t="str">
        <f t="shared" si="382"/>
        <v/>
      </c>
      <c r="AA6084" t="str">
        <f t="shared" si="383"/>
        <v/>
      </c>
      <c r="AC6084" s="7"/>
      <c r="AD6084" t="s">
        <v>4952</v>
      </c>
      <c r="AE6084">
        <f t="shared" si="385"/>
        <v>0</v>
      </c>
      <c r="AG6084" s="2"/>
      <c r="AH6084" t="s">
        <v>1660</v>
      </c>
      <c r="AI6084" s="7" t="s">
        <v>5041</v>
      </c>
    </row>
    <row r="6085" spans="1:49" ht="11" customHeight="1" outlineLevel="1" collapsed="1" x14ac:dyDescent="0.25">
      <c r="A6085" t="s">
        <v>4954</v>
      </c>
      <c r="C6085" s="2" t="s">
        <v>12974</v>
      </c>
      <c r="D6085" s="2" t="s">
        <v>4062</v>
      </c>
      <c r="E6085" s="7">
        <v>1893</v>
      </c>
      <c r="F6085" s="5" t="s">
        <v>5138</v>
      </c>
      <c r="H6085" s="5" t="s">
        <v>5038</v>
      </c>
      <c r="I6085" s="6" t="s">
        <v>4952</v>
      </c>
      <c r="J6085" s="6"/>
      <c r="K6085" s="17">
        <v>3</v>
      </c>
      <c r="L6085" s="17" t="s">
        <v>7732</v>
      </c>
      <c r="M6085" s="9"/>
      <c r="N6085" s="9"/>
      <c r="O6085" s="21"/>
      <c r="Q6085" s="29"/>
      <c r="U6085" s="17"/>
      <c r="V6085" s="2" t="s">
        <v>6647</v>
      </c>
      <c r="Y6085" t="str">
        <f t="shared" si="382"/>
        <v/>
      </c>
      <c r="AA6085" t="str">
        <f t="shared" si="383"/>
        <v/>
      </c>
      <c r="AC6085" s="7"/>
      <c r="AD6085" t="s">
        <v>4952</v>
      </c>
      <c r="AE6085">
        <f t="shared" si="385"/>
        <v>0</v>
      </c>
      <c r="AG6085" s="2"/>
      <c r="AH6085" t="s">
        <v>1660</v>
      </c>
      <c r="AI6085" s="7" t="s">
        <v>4523</v>
      </c>
    </row>
    <row r="6086" spans="1:49" ht="11" customHeight="1" outlineLevel="1" x14ac:dyDescent="0.25">
      <c r="A6086" t="s">
        <v>4954</v>
      </c>
      <c r="C6086" s="2" t="s">
        <v>12974</v>
      </c>
      <c r="D6086" s="2">
        <v>66</v>
      </c>
      <c r="E6086" s="7">
        <v>1894</v>
      </c>
      <c r="F6086" s="5" t="s">
        <v>4732</v>
      </c>
      <c r="H6086" s="5" t="s">
        <v>2291</v>
      </c>
      <c r="I6086" s="6" t="s">
        <v>4952</v>
      </c>
      <c r="J6086" s="6" t="s">
        <v>7002</v>
      </c>
      <c r="K6086" s="17">
        <v>3</v>
      </c>
      <c r="L6086" s="17" t="s">
        <v>7730</v>
      </c>
      <c r="M6086" s="9">
        <v>0.2</v>
      </c>
      <c r="N6086" s="9"/>
      <c r="O6086" s="21"/>
      <c r="Q6086" s="29"/>
      <c r="U6086" s="17"/>
      <c r="V6086" s="2">
        <v>75</v>
      </c>
      <c r="Y6086" t="str">
        <f t="shared" si="382"/>
        <v/>
      </c>
      <c r="AA6086" t="str">
        <f t="shared" si="383"/>
        <v/>
      </c>
      <c r="AC6086" s="7"/>
      <c r="AD6086" t="s">
        <v>4952</v>
      </c>
      <c r="AE6086">
        <f t="shared" si="385"/>
        <v>0</v>
      </c>
      <c r="AG6086" s="2"/>
      <c r="AH6086" t="s">
        <v>1660</v>
      </c>
      <c r="AI6086" s="7" t="s">
        <v>4922</v>
      </c>
    </row>
    <row r="6087" spans="1:49" ht="11" customHeight="1" outlineLevel="1" x14ac:dyDescent="0.25">
      <c r="A6087" t="s">
        <v>4954</v>
      </c>
      <c r="C6087" s="2" t="s">
        <v>12974</v>
      </c>
      <c r="D6087" s="2" t="s">
        <v>17225</v>
      </c>
      <c r="E6087" s="7">
        <v>1894</v>
      </c>
      <c r="F6087" s="5" t="s">
        <v>6654</v>
      </c>
      <c r="H6087" s="5" t="s">
        <v>2291</v>
      </c>
      <c r="I6087" s="6" t="s">
        <v>4952</v>
      </c>
      <c r="J6087" s="6" t="s">
        <v>7002</v>
      </c>
      <c r="K6087" s="17">
        <v>3</v>
      </c>
      <c r="L6087" s="17" t="s">
        <v>20075</v>
      </c>
      <c r="M6087" s="9"/>
      <c r="N6087" s="9"/>
      <c r="O6087" s="21"/>
      <c r="Q6087" s="29"/>
      <c r="U6087" s="17"/>
      <c r="V6087" s="2">
        <v>75</v>
      </c>
      <c r="Y6087" t="str">
        <f t="shared" si="382"/>
        <v/>
      </c>
      <c r="AA6087" t="str">
        <f t="shared" si="383"/>
        <v/>
      </c>
      <c r="AC6087" s="7"/>
      <c r="AD6087" t="s">
        <v>4952</v>
      </c>
      <c r="AE6087">
        <f t="shared" si="385"/>
        <v>0</v>
      </c>
      <c r="AG6087" s="2"/>
      <c r="AH6087" t="s">
        <v>1660</v>
      </c>
      <c r="AI6087" s="7" t="s">
        <v>4523</v>
      </c>
    </row>
    <row r="6088" spans="1:49" ht="11" customHeight="1" outlineLevel="1" x14ac:dyDescent="0.25">
      <c r="A6088" t="s">
        <v>4954</v>
      </c>
      <c r="C6088" s="2" t="s">
        <v>12974</v>
      </c>
      <c r="D6088" s="2">
        <v>72</v>
      </c>
      <c r="E6088" s="7">
        <v>1899</v>
      </c>
      <c r="F6088" s="5" t="s">
        <v>4732</v>
      </c>
      <c r="H6088" s="5" t="s">
        <v>133</v>
      </c>
      <c r="I6088" s="6" t="s">
        <v>4952</v>
      </c>
      <c r="J6088" s="6" t="s">
        <v>17226</v>
      </c>
      <c r="K6088" s="17">
        <v>3</v>
      </c>
      <c r="L6088" s="17" t="s">
        <v>7730</v>
      </c>
      <c r="M6088" s="9">
        <v>0.25</v>
      </c>
      <c r="N6088" s="9"/>
      <c r="O6088" s="21"/>
      <c r="Q6088" s="29"/>
      <c r="S6088">
        <v>1</v>
      </c>
      <c r="T6088">
        <v>1</v>
      </c>
      <c r="U6088" s="17"/>
      <c r="V6088" s="2">
        <v>81</v>
      </c>
      <c r="Y6088" t="str">
        <f t="shared" si="382"/>
        <v/>
      </c>
      <c r="AA6088" t="str">
        <f t="shared" si="383"/>
        <v/>
      </c>
      <c r="AC6088" s="7"/>
      <c r="AD6088" t="s">
        <v>4952</v>
      </c>
      <c r="AE6088">
        <f t="shared" si="385"/>
        <v>0</v>
      </c>
      <c r="AG6088" s="2"/>
      <c r="AH6088" t="s">
        <v>1660</v>
      </c>
      <c r="AI6088" s="7" t="s">
        <v>4922</v>
      </c>
    </row>
    <row r="6089" spans="1:49" ht="11" customHeight="1" outlineLevel="1" x14ac:dyDescent="0.25">
      <c r="A6089" t="s">
        <v>4954</v>
      </c>
      <c r="C6089" s="2" t="s">
        <v>12974</v>
      </c>
      <c r="D6089" s="2">
        <v>72</v>
      </c>
      <c r="E6089" s="7">
        <v>1899</v>
      </c>
      <c r="F6089" s="5" t="s">
        <v>6654</v>
      </c>
      <c r="H6089" s="5" t="s">
        <v>133</v>
      </c>
      <c r="I6089" s="6" t="s">
        <v>4952</v>
      </c>
      <c r="J6089" s="6" t="s">
        <v>17226</v>
      </c>
      <c r="K6089" s="17">
        <v>3</v>
      </c>
      <c r="L6089" s="17" t="s">
        <v>20075</v>
      </c>
      <c r="M6089" s="9"/>
      <c r="N6089" s="9"/>
      <c r="O6089" s="21"/>
      <c r="Q6089" s="29"/>
      <c r="U6089" s="17"/>
      <c r="V6089" s="2">
        <v>81</v>
      </c>
      <c r="Y6089" t="str">
        <f t="shared" si="382"/>
        <v/>
      </c>
      <c r="AA6089" t="str">
        <f t="shared" si="383"/>
        <v/>
      </c>
      <c r="AC6089" s="7"/>
      <c r="AD6089" t="s">
        <v>4952</v>
      </c>
      <c r="AE6089">
        <f t="shared" si="385"/>
        <v>0</v>
      </c>
      <c r="AG6089" s="2"/>
      <c r="AH6089" t="s">
        <v>1660</v>
      </c>
      <c r="AI6089" s="7" t="s">
        <v>4523</v>
      </c>
    </row>
    <row r="6090" spans="1:49" ht="11" customHeight="1" outlineLevel="1" x14ac:dyDescent="0.25">
      <c r="A6090" t="s">
        <v>4954</v>
      </c>
      <c r="C6090" s="2" t="s">
        <v>12974</v>
      </c>
      <c r="D6090" s="2" t="s">
        <v>5389</v>
      </c>
      <c r="E6090" s="7">
        <v>1899</v>
      </c>
      <c r="F6090" s="5" t="s">
        <v>4732</v>
      </c>
      <c r="H6090" s="5" t="s">
        <v>3097</v>
      </c>
      <c r="I6090" s="6" t="s">
        <v>4952</v>
      </c>
      <c r="J6090" s="6" t="s">
        <v>17226</v>
      </c>
      <c r="K6090" s="17">
        <v>3</v>
      </c>
      <c r="L6090" s="17" t="s">
        <v>20075</v>
      </c>
      <c r="M6090" s="9"/>
      <c r="N6090" s="9"/>
      <c r="O6090" s="21"/>
      <c r="Q6090" s="29"/>
      <c r="U6090" s="17"/>
      <c r="V6090" s="2" t="s">
        <v>4548</v>
      </c>
      <c r="Y6090" t="str">
        <f t="shared" si="382"/>
        <v/>
      </c>
      <c r="AA6090" t="str">
        <f t="shared" si="383"/>
        <v/>
      </c>
      <c r="AC6090" s="7"/>
      <c r="AD6090" t="s">
        <v>4952</v>
      </c>
      <c r="AE6090">
        <f t="shared" si="385"/>
        <v>0</v>
      </c>
      <c r="AG6090" s="2"/>
      <c r="AH6090" t="s">
        <v>1660</v>
      </c>
      <c r="AI6090" s="7" t="s">
        <v>4922</v>
      </c>
    </row>
    <row r="6091" spans="1:49" ht="11" customHeight="1" outlineLevel="1" x14ac:dyDescent="0.25">
      <c r="A6091" t="s">
        <v>4954</v>
      </c>
      <c r="C6091" s="2" t="s">
        <v>12974</v>
      </c>
      <c r="D6091" s="2" t="s">
        <v>17227</v>
      </c>
      <c r="E6091" s="7">
        <v>1899</v>
      </c>
      <c r="F6091" s="5" t="s">
        <v>5342</v>
      </c>
      <c r="H6091" s="5" t="s">
        <v>3097</v>
      </c>
      <c r="I6091" s="6" t="s">
        <v>4952</v>
      </c>
      <c r="J6091" s="6" t="s">
        <v>17226</v>
      </c>
      <c r="K6091" s="17">
        <v>3</v>
      </c>
      <c r="L6091" s="17" t="s">
        <v>20075</v>
      </c>
      <c r="M6091" s="9"/>
      <c r="N6091" s="9"/>
      <c r="O6091" s="21"/>
      <c r="Q6091" s="29"/>
      <c r="U6091" s="17"/>
      <c r="V6091" s="2" t="s">
        <v>4550</v>
      </c>
      <c r="Y6091" t="str">
        <f t="shared" si="382"/>
        <v/>
      </c>
      <c r="AA6091" t="str">
        <f t="shared" si="383"/>
        <v/>
      </c>
      <c r="AC6091" s="7"/>
      <c r="AD6091" t="s">
        <v>4952</v>
      </c>
      <c r="AE6091">
        <f t="shared" si="385"/>
        <v>0</v>
      </c>
      <c r="AG6091" s="2"/>
      <c r="AH6091" t="s">
        <v>1660</v>
      </c>
      <c r="AI6091" s="7" t="s">
        <v>4523</v>
      </c>
    </row>
    <row r="6092" spans="1:49" ht="11" customHeight="1" x14ac:dyDescent="0.25">
      <c r="A6092" t="s">
        <v>16643</v>
      </c>
      <c r="B6092" t="s">
        <v>16644</v>
      </c>
      <c r="C6092" s="2" t="s">
        <v>12974</v>
      </c>
      <c r="E6092" s="7"/>
      <c r="F6092" s="5"/>
      <c r="H6092" s="5"/>
      <c r="I6092" s="6"/>
      <c r="J6092" s="6"/>
      <c r="K6092" s="17"/>
      <c r="L6092" s="17"/>
      <c r="M6092" s="9"/>
      <c r="N6092" s="9">
        <f>SUM(M6093:M6179)</f>
        <v>29.6</v>
      </c>
      <c r="O6092" s="21">
        <v>2179</v>
      </c>
      <c r="P6092">
        <f>COUNTIF(L6093:L6179,"*")</f>
        <v>87</v>
      </c>
      <c r="Q6092" s="29">
        <f>P6092/O6092</f>
        <v>3.9926571821936666E-2</v>
      </c>
      <c r="R6092">
        <f>COUNTIF(L6093:L6179,"Y")+COUNTIF(L6093:L6179,"S")</f>
        <v>4</v>
      </c>
      <c r="U6092" s="17" t="s">
        <v>7730</v>
      </c>
      <c r="V6092" s="2"/>
      <c r="W6092" t="s">
        <v>18401</v>
      </c>
      <c r="Y6092" t="str">
        <f t="shared" si="382"/>
        <v/>
      </c>
      <c r="AA6092" t="str">
        <f t="shared" si="383"/>
        <v/>
      </c>
      <c r="AC6092" s="7"/>
      <c r="AF6092">
        <f>COUNTIF(AE6093:AE6179,"1")</f>
        <v>2</v>
      </c>
      <c r="AG6092" s="2"/>
      <c r="AI6092" s="7"/>
      <c r="AJ6092">
        <f>COUNTIF($K6093:$K6179,"1")-COUNTIFS($K6093:$K6179,"1",$L6093:$L6179,"V")</f>
        <v>5</v>
      </c>
      <c r="AK6092">
        <f>COUNTIFS($K6093:$K6179,"1",$L6093:$L6179,"Y")+COUNTIFS($K6093:$K6179,"1",$L6093:$L6179,"s")</f>
        <v>4</v>
      </c>
      <c r="AL6092">
        <f>COUNTIF($K6093:$K6179,"2")-COUNTIFS($K6093:$K6179,"2",$L6093:$L6179,"V")</f>
        <v>0</v>
      </c>
      <c r="AM6092">
        <f>COUNTIFS($K6093:$K6179,"2",$L6093:$L6179,"Y")+COUNTIFS($K6093:$K6179,"2",$L6093:$L6179,"s")</f>
        <v>0</v>
      </c>
      <c r="AN6092">
        <f>COUNTIF($K6093:$K6179,"3")-COUNTIFS($K6093:$K6179,"3",$L6093:$L6179,"V")</f>
        <v>59</v>
      </c>
      <c r="AO6092">
        <f>COUNTIFS($K6093:$K6179,"3",$L6093:$L6179,"Y")+COUNTIFS($K6093:$K6179,"3",$L6093:$L6179,"s")</f>
        <v>0</v>
      </c>
      <c r="AP6092">
        <f>COUNTIF($K6093:$K6179,"4")-COUNTIFS($K6093:$K6179,"4",$L6093:$L6179,"V")</f>
        <v>1</v>
      </c>
      <c r="AQ6092">
        <f>COUNTIFS($K6093:$K6179,"4",$L6093:$L6179,"Y")+COUNTIFS($K6093:$K6179,"4",$L6093:$L6179,"s")</f>
        <v>0</v>
      </c>
      <c r="AR6092">
        <f>COUNTIF($K6093:$K6179,"5")-COUNTIFS($K6093:$K6179,"5",$L6093:$L6179,"V")</f>
        <v>9</v>
      </c>
      <c r="AS6092">
        <f>COUNTIFS($K6093:$K6179,"5",$L6093:$L6179,"Y")+COUNTIFS($K6093:$K6179,"5",$L6093:$L6179,"s")</f>
        <v>0</v>
      </c>
      <c r="AT6092">
        <f>COUNTIF($K6093:$K6179,"6")-COUNTIFS($K6093:$K6179,"6",$L6093:$L6179,"V")</f>
        <v>0</v>
      </c>
      <c r="AU6092">
        <f>COUNTIFS($K6093:$K6179,"6",$L6093:$L6179,"Y")+COUNTIFS($K6093:$K6179,"6",$L6093:$L6179,"s")</f>
        <v>0</v>
      </c>
      <c r="AV6092">
        <f>COUNTIF($K6093:$K6179,"7")-COUNTIFS($K6093:$K6179,"7",$L6093:$L6179,"V")</f>
        <v>0</v>
      </c>
      <c r="AW6092">
        <f>COUNTIFS($K6093:$K6179,"7",$L6093:$L6179,"Y")+COUNTIFS($K6093:$K6179,"7",$L6093:$L6179,"s")</f>
        <v>0</v>
      </c>
    </row>
    <row r="6093" spans="1:49" ht="11" customHeight="1" outlineLevel="1" x14ac:dyDescent="0.25">
      <c r="A6093" t="s">
        <v>2353</v>
      </c>
      <c r="C6093" s="2" t="s">
        <v>12974</v>
      </c>
      <c r="D6093" s="2">
        <v>1</v>
      </c>
      <c r="E6093" s="7">
        <v>1866</v>
      </c>
      <c r="F6093" s="5" t="s">
        <v>4686</v>
      </c>
      <c r="H6093" s="5" t="s">
        <v>14840</v>
      </c>
      <c r="I6093" s="6" t="s">
        <v>16600</v>
      </c>
      <c r="J6093" s="6" t="s">
        <v>10701</v>
      </c>
      <c r="K6093" s="17">
        <v>3</v>
      </c>
      <c r="L6093" s="17" t="s">
        <v>7732</v>
      </c>
      <c r="M6093" s="9"/>
      <c r="N6093" s="9"/>
      <c r="O6093" s="21"/>
      <c r="Q6093" s="29"/>
      <c r="U6093" s="17"/>
      <c r="V6093" s="2"/>
      <c r="Y6093" t="str">
        <f t="shared" si="382"/>
        <v/>
      </c>
      <c r="AA6093" t="str">
        <f t="shared" si="383"/>
        <v/>
      </c>
      <c r="AC6093" s="7"/>
      <c r="AD6093" t="s">
        <v>16600</v>
      </c>
      <c r="AE6093">
        <f t="shared" ref="AE6093:AE6124" si="386">COUNTIF(I6093,"*Fuji*")</f>
        <v>0</v>
      </c>
      <c r="AG6093" s="2"/>
      <c r="AI6093" s="7"/>
    </row>
    <row r="6094" spans="1:49" ht="11" customHeight="1" outlineLevel="1" x14ac:dyDescent="0.25">
      <c r="A6094" t="s">
        <v>2353</v>
      </c>
      <c r="C6094" s="2" t="s">
        <v>12974</v>
      </c>
      <c r="D6094" s="2">
        <v>2</v>
      </c>
      <c r="E6094" s="7">
        <v>1866</v>
      </c>
      <c r="F6094" s="5" t="s">
        <v>4686</v>
      </c>
      <c r="H6094" s="5" t="s">
        <v>16594</v>
      </c>
      <c r="I6094" s="6" t="s">
        <v>16600</v>
      </c>
      <c r="J6094" s="6" t="s">
        <v>10701</v>
      </c>
      <c r="K6094" s="17">
        <v>3</v>
      </c>
      <c r="L6094" s="17" t="s">
        <v>7732</v>
      </c>
      <c r="M6094" s="9"/>
      <c r="N6094" s="9"/>
      <c r="O6094" s="21"/>
      <c r="Q6094" s="29"/>
      <c r="U6094" s="17"/>
      <c r="V6094" s="2"/>
      <c r="Y6094" t="str">
        <f t="shared" si="382"/>
        <v/>
      </c>
      <c r="AA6094" t="str">
        <f t="shared" si="383"/>
        <v/>
      </c>
      <c r="AC6094" s="7"/>
      <c r="AD6094" t="s">
        <v>16600</v>
      </c>
      <c r="AE6094">
        <f t="shared" si="386"/>
        <v>0</v>
      </c>
      <c r="AG6094" s="2"/>
      <c r="AI6094" s="7"/>
    </row>
    <row r="6095" spans="1:49" ht="11" customHeight="1" outlineLevel="1" x14ac:dyDescent="0.25">
      <c r="A6095" t="s">
        <v>2353</v>
      </c>
      <c r="C6095" s="2" t="s">
        <v>12974</v>
      </c>
      <c r="D6095" s="2">
        <v>3</v>
      </c>
      <c r="E6095" s="7">
        <v>1877</v>
      </c>
      <c r="F6095" s="5" t="s">
        <v>16596</v>
      </c>
      <c r="H6095" s="5" t="s">
        <v>14840</v>
      </c>
      <c r="I6095" s="6" t="s">
        <v>16600</v>
      </c>
      <c r="J6095" s="6" t="s">
        <v>16595</v>
      </c>
      <c r="K6095" s="17">
        <v>3</v>
      </c>
      <c r="L6095" s="17" t="s">
        <v>7732</v>
      </c>
      <c r="M6095" s="9"/>
      <c r="N6095" s="9"/>
      <c r="O6095" s="21"/>
      <c r="Q6095" s="29"/>
      <c r="U6095" s="17"/>
      <c r="V6095" s="2"/>
      <c r="Y6095" t="str">
        <f t="shared" si="382"/>
        <v/>
      </c>
      <c r="AA6095" t="str">
        <f t="shared" si="383"/>
        <v/>
      </c>
      <c r="AC6095" s="7"/>
      <c r="AD6095" t="s">
        <v>16600</v>
      </c>
      <c r="AE6095">
        <f t="shared" si="386"/>
        <v>0</v>
      </c>
      <c r="AG6095" s="2"/>
      <c r="AI6095" s="7"/>
    </row>
    <row r="6096" spans="1:49" ht="11" customHeight="1" outlineLevel="1" x14ac:dyDescent="0.25">
      <c r="A6096" t="s">
        <v>2353</v>
      </c>
      <c r="C6096" s="2" t="s">
        <v>12974</v>
      </c>
      <c r="D6096" s="2">
        <v>4</v>
      </c>
      <c r="E6096" s="7">
        <v>1877</v>
      </c>
      <c r="F6096" s="5" t="s">
        <v>16597</v>
      </c>
      <c r="H6096" s="5" t="s">
        <v>14840</v>
      </c>
      <c r="I6096" s="6" t="s">
        <v>16600</v>
      </c>
      <c r="J6096" s="6" t="s">
        <v>16595</v>
      </c>
      <c r="K6096" s="17">
        <v>3</v>
      </c>
      <c r="L6096" s="17" t="s">
        <v>7732</v>
      </c>
      <c r="M6096" s="9"/>
      <c r="N6096" s="9"/>
      <c r="O6096" s="21"/>
      <c r="Q6096" s="29"/>
      <c r="U6096" s="17"/>
      <c r="V6096" s="2"/>
      <c r="Y6096" t="str">
        <f t="shared" si="382"/>
        <v/>
      </c>
      <c r="AA6096" t="str">
        <f t="shared" si="383"/>
        <v/>
      </c>
      <c r="AC6096" s="7"/>
      <c r="AD6096" t="s">
        <v>16600</v>
      </c>
      <c r="AE6096">
        <f t="shared" si="386"/>
        <v>0</v>
      </c>
      <c r="AG6096" s="2"/>
      <c r="AI6096" s="7"/>
    </row>
    <row r="6097" spans="1:35" ht="11" customHeight="1" outlineLevel="1" x14ac:dyDescent="0.25">
      <c r="A6097" t="s">
        <v>2353</v>
      </c>
      <c r="C6097" s="2" t="s">
        <v>12974</v>
      </c>
      <c r="D6097" s="2">
        <v>5</v>
      </c>
      <c r="E6097" s="7">
        <v>1877</v>
      </c>
      <c r="F6097" s="5" t="s">
        <v>16597</v>
      </c>
      <c r="H6097" s="5" t="s">
        <v>16594</v>
      </c>
      <c r="I6097" s="6" t="s">
        <v>16600</v>
      </c>
      <c r="J6097" s="6" t="s">
        <v>16595</v>
      </c>
      <c r="K6097" s="17">
        <v>3</v>
      </c>
      <c r="L6097" s="17" t="s">
        <v>7732</v>
      </c>
      <c r="M6097" s="9"/>
      <c r="N6097" s="9"/>
      <c r="O6097" s="21"/>
      <c r="Q6097" s="29"/>
      <c r="U6097" s="17"/>
      <c r="V6097" s="2"/>
      <c r="X6097" t="s">
        <v>7732</v>
      </c>
      <c r="Y6097" t="str">
        <f t="shared" si="382"/>
        <v/>
      </c>
      <c r="AA6097" t="str">
        <f t="shared" si="383"/>
        <v/>
      </c>
      <c r="AC6097" s="7"/>
      <c r="AD6097" t="s">
        <v>16600</v>
      </c>
      <c r="AE6097">
        <f t="shared" si="386"/>
        <v>0</v>
      </c>
      <c r="AG6097" s="2"/>
      <c r="AI6097" s="7"/>
    </row>
    <row r="6098" spans="1:35" ht="11" customHeight="1" outlineLevel="1" x14ac:dyDescent="0.25">
      <c r="A6098" t="s">
        <v>2353</v>
      </c>
      <c r="C6098" s="2" t="s">
        <v>12974</v>
      </c>
      <c r="D6098" s="2">
        <v>6</v>
      </c>
      <c r="E6098" s="7">
        <v>1877</v>
      </c>
      <c r="F6098" s="5" t="s">
        <v>16598</v>
      </c>
      <c r="H6098" s="5" t="s">
        <v>14840</v>
      </c>
      <c r="I6098" s="6" t="s">
        <v>16600</v>
      </c>
      <c r="J6098" s="6" t="s">
        <v>16595</v>
      </c>
      <c r="K6098" s="17">
        <v>3</v>
      </c>
      <c r="L6098" s="17" t="s">
        <v>7732</v>
      </c>
      <c r="M6098" s="9"/>
      <c r="N6098" s="9"/>
      <c r="O6098" s="21"/>
      <c r="Q6098" s="29"/>
      <c r="U6098" s="17"/>
      <c r="V6098" s="2"/>
      <c r="Y6098" t="str">
        <f t="shared" si="382"/>
        <v/>
      </c>
      <c r="AA6098" t="str">
        <f t="shared" si="383"/>
        <v/>
      </c>
      <c r="AC6098" s="7"/>
      <c r="AD6098" t="s">
        <v>16600</v>
      </c>
      <c r="AE6098">
        <f t="shared" si="386"/>
        <v>0</v>
      </c>
      <c r="AG6098" s="2"/>
      <c r="AI6098" s="7"/>
    </row>
    <row r="6099" spans="1:35" ht="11" customHeight="1" outlineLevel="1" x14ac:dyDescent="0.25">
      <c r="A6099" t="s">
        <v>2353</v>
      </c>
      <c r="C6099" s="2" t="s">
        <v>12974</v>
      </c>
      <c r="D6099" s="2">
        <v>7</v>
      </c>
      <c r="E6099" s="7">
        <v>1877</v>
      </c>
      <c r="F6099" s="5" t="s">
        <v>16598</v>
      </c>
      <c r="H6099" s="5" t="s">
        <v>16594</v>
      </c>
      <c r="I6099" s="6" t="s">
        <v>16600</v>
      </c>
      <c r="J6099" s="6" t="s">
        <v>16595</v>
      </c>
      <c r="K6099" s="17">
        <v>3</v>
      </c>
      <c r="L6099" s="17" t="s">
        <v>7732</v>
      </c>
      <c r="M6099" s="9"/>
      <c r="N6099" s="9"/>
      <c r="O6099" s="21"/>
      <c r="Q6099" s="29"/>
      <c r="U6099" s="17"/>
      <c r="V6099" s="2"/>
      <c r="X6099" t="s">
        <v>7732</v>
      </c>
      <c r="Y6099" t="str">
        <f t="shared" si="382"/>
        <v/>
      </c>
      <c r="AA6099" t="str">
        <f t="shared" si="383"/>
        <v/>
      </c>
      <c r="AC6099" s="7"/>
      <c r="AD6099" t="s">
        <v>16600</v>
      </c>
      <c r="AE6099">
        <f t="shared" si="386"/>
        <v>0</v>
      </c>
      <c r="AG6099" s="2"/>
      <c r="AI6099" s="7"/>
    </row>
    <row r="6100" spans="1:35" ht="11" customHeight="1" outlineLevel="1" x14ac:dyDescent="0.25">
      <c r="A6100" t="s">
        <v>2353</v>
      </c>
      <c r="C6100" s="2" t="s">
        <v>12974</v>
      </c>
      <c r="D6100" s="2">
        <v>8</v>
      </c>
      <c r="E6100" s="7">
        <v>1877</v>
      </c>
      <c r="F6100" s="5" t="s">
        <v>16596</v>
      </c>
      <c r="H6100" s="5" t="s">
        <v>14840</v>
      </c>
      <c r="I6100" s="6" t="s">
        <v>16600</v>
      </c>
      <c r="J6100" s="6" t="s">
        <v>16599</v>
      </c>
      <c r="K6100" s="17">
        <v>3</v>
      </c>
      <c r="L6100" s="17" t="s">
        <v>7732</v>
      </c>
      <c r="M6100" s="9"/>
      <c r="N6100" s="9"/>
      <c r="O6100" s="21"/>
      <c r="Q6100" s="29"/>
      <c r="U6100" s="17"/>
      <c r="V6100" s="2"/>
      <c r="Y6100" t="str">
        <f t="shared" si="382"/>
        <v/>
      </c>
      <c r="AA6100" t="str">
        <f t="shared" si="383"/>
        <v/>
      </c>
      <c r="AC6100" s="7"/>
      <c r="AD6100" t="s">
        <v>16600</v>
      </c>
      <c r="AE6100">
        <f t="shared" si="386"/>
        <v>0</v>
      </c>
      <c r="AG6100" s="2"/>
      <c r="AI6100" s="7"/>
    </row>
    <row r="6101" spans="1:35" ht="11" customHeight="1" outlineLevel="1" x14ac:dyDescent="0.25">
      <c r="A6101" t="s">
        <v>2353</v>
      </c>
      <c r="C6101" s="2" t="s">
        <v>12974</v>
      </c>
      <c r="D6101" s="2">
        <v>9</v>
      </c>
      <c r="E6101" s="7">
        <v>1877</v>
      </c>
      <c r="F6101" s="5" t="s">
        <v>16596</v>
      </c>
      <c r="H6101" s="5" t="s">
        <v>14840</v>
      </c>
      <c r="I6101" s="6" t="s">
        <v>16600</v>
      </c>
      <c r="J6101" s="6" t="s">
        <v>16599</v>
      </c>
      <c r="K6101" s="17">
        <v>3</v>
      </c>
      <c r="L6101" s="17" t="s">
        <v>20075</v>
      </c>
      <c r="M6101" s="9"/>
      <c r="N6101" s="9"/>
      <c r="O6101" s="21"/>
      <c r="Q6101" s="29"/>
      <c r="U6101" s="17"/>
      <c r="V6101" s="2"/>
      <c r="X6101" t="s">
        <v>7732</v>
      </c>
      <c r="Y6101" t="str">
        <f t="shared" si="382"/>
        <v/>
      </c>
      <c r="AA6101" t="str">
        <f t="shared" si="383"/>
        <v/>
      </c>
      <c r="AC6101" s="7"/>
      <c r="AD6101" t="s">
        <v>16600</v>
      </c>
      <c r="AE6101">
        <f t="shared" si="386"/>
        <v>0</v>
      </c>
      <c r="AG6101" s="2"/>
      <c r="AI6101" s="7"/>
    </row>
    <row r="6102" spans="1:35" ht="11" customHeight="1" outlineLevel="1" x14ac:dyDescent="0.25">
      <c r="A6102" t="s">
        <v>2353</v>
      </c>
      <c r="C6102" s="2" t="s">
        <v>12974</v>
      </c>
      <c r="D6102" s="2">
        <v>10</v>
      </c>
      <c r="E6102" s="7">
        <v>1877</v>
      </c>
      <c r="F6102" s="5" t="s">
        <v>16596</v>
      </c>
      <c r="H6102" s="5" t="s">
        <v>14840</v>
      </c>
      <c r="I6102" s="6" t="s">
        <v>16600</v>
      </c>
      <c r="J6102" s="6" t="s">
        <v>16599</v>
      </c>
      <c r="K6102" s="17">
        <v>3</v>
      </c>
      <c r="L6102" s="17" t="s">
        <v>20075</v>
      </c>
      <c r="M6102" s="9"/>
      <c r="N6102" s="9"/>
      <c r="O6102" s="21"/>
      <c r="Q6102" s="29"/>
      <c r="U6102" s="17"/>
      <c r="V6102" s="2"/>
      <c r="Y6102" t="str">
        <f t="shared" si="382"/>
        <v/>
      </c>
      <c r="AA6102" t="str">
        <f t="shared" si="383"/>
        <v/>
      </c>
      <c r="AC6102" s="7"/>
      <c r="AD6102" t="s">
        <v>16600</v>
      </c>
      <c r="AE6102">
        <f t="shared" si="386"/>
        <v>0</v>
      </c>
      <c r="AG6102" s="2"/>
      <c r="AI6102" s="7"/>
    </row>
    <row r="6103" spans="1:35" ht="11" customHeight="1" outlineLevel="1" x14ac:dyDescent="0.25">
      <c r="A6103" t="s">
        <v>2353</v>
      </c>
      <c r="C6103" s="2" t="s">
        <v>12974</v>
      </c>
      <c r="D6103" s="2">
        <v>11</v>
      </c>
      <c r="E6103" s="7">
        <v>1877</v>
      </c>
      <c r="F6103" s="5" t="s">
        <v>16596</v>
      </c>
      <c r="H6103" s="5" t="s">
        <v>16594</v>
      </c>
      <c r="I6103" s="6" t="s">
        <v>16600</v>
      </c>
      <c r="J6103" s="6" t="s">
        <v>16599</v>
      </c>
      <c r="K6103" s="17">
        <v>3</v>
      </c>
      <c r="L6103" s="17" t="s">
        <v>7732</v>
      </c>
      <c r="M6103" s="9"/>
      <c r="N6103" s="9"/>
      <c r="O6103" s="21"/>
      <c r="Q6103" s="29"/>
      <c r="U6103" s="17"/>
      <c r="V6103" s="2"/>
      <c r="X6103" t="s">
        <v>7732</v>
      </c>
      <c r="Y6103" t="str">
        <f t="shared" si="382"/>
        <v/>
      </c>
      <c r="AA6103" t="str">
        <f t="shared" si="383"/>
        <v/>
      </c>
      <c r="AC6103" s="7"/>
      <c r="AD6103" t="s">
        <v>16600</v>
      </c>
      <c r="AE6103">
        <f t="shared" si="386"/>
        <v>0</v>
      </c>
      <c r="AG6103" s="2"/>
      <c r="AI6103" s="7"/>
    </row>
    <row r="6104" spans="1:35" ht="11" customHeight="1" outlineLevel="1" x14ac:dyDescent="0.25">
      <c r="A6104" t="s">
        <v>2353</v>
      </c>
      <c r="C6104" s="2" t="s">
        <v>12974</v>
      </c>
      <c r="D6104" s="2">
        <v>12</v>
      </c>
      <c r="E6104" s="7">
        <v>1877</v>
      </c>
      <c r="F6104" s="5" t="s">
        <v>16596</v>
      </c>
      <c r="H6104" s="5" t="s">
        <v>16594</v>
      </c>
      <c r="I6104" s="6" t="s">
        <v>16600</v>
      </c>
      <c r="J6104" s="6" t="s">
        <v>16599</v>
      </c>
      <c r="K6104" s="17">
        <v>3</v>
      </c>
      <c r="L6104" s="17" t="s">
        <v>20075</v>
      </c>
      <c r="M6104" s="9"/>
      <c r="N6104" s="9"/>
      <c r="O6104" s="21"/>
      <c r="Q6104" s="29"/>
      <c r="U6104" s="17"/>
      <c r="V6104" s="2"/>
      <c r="X6104" t="s">
        <v>7732</v>
      </c>
      <c r="Y6104" t="str">
        <f t="shared" ref="Y6104:Y6167" si="387">IF(COUNTIF(F6104,"*fdc*"),1,"")</f>
        <v/>
      </c>
      <c r="AA6104" t="str">
        <f t="shared" ref="AA6104:AA6167" si="388">IF(COUNTIF(F6104,"*s/s*"),1,"")</f>
        <v/>
      </c>
      <c r="AC6104" s="7"/>
      <c r="AD6104" t="s">
        <v>16600</v>
      </c>
      <c r="AE6104">
        <f t="shared" si="386"/>
        <v>0</v>
      </c>
      <c r="AG6104" s="2"/>
      <c r="AI6104" s="7"/>
    </row>
    <row r="6105" spans="1:35" ht="11" customHeight="1" outlineLevel="1" x14ac:dyDescent="0.25">
      <c r="A6105" t="s">
        <v>2353</v>
      </c>
      <c r="C6105" s="2" t="s">
        <v>12974</v>
      </c>
      <c r="D6105" s="2">
        <v>13</v>
      </c>
      <c r="E6105" s="7">
        <v>1877</v>
      </c>
      <c r="F6105" s="5" t="s">
        <v>16596</v>
      </c>
      <c r="H6105" s="5" t="s">
        <v>16594</v>
      </c>
      <c r="I6105" s="6" t="s">
        <v>16600</v>
      </c>
      <c r="J6105" s="6" t="s">
        <v>16599</v>
      </c>
      <c r="K6105" s="17">
        <v>3</v>
      </c>
      <c r="L6105" s="17" t="s">
        <v>20075</v>
      </c>
      <c r="M6105" s="9"/>
      <c r="N6105" s="9"/>
      <c r="O6105" s="21"/>
      <c r="Q6105" s="29"/>
      <c r="U6105" s="17"/>
      <c r="V6105" s="2"/>
      <c r="X6105" t="s">
        <v>7732</v>
      </c>
      <c r="Y6105" t="str">
        <f t="shared" si="387"/>
        <v/>
      </c>
      <c r="AA6105" t="str">
        <f t="shared" si="388"/>
        <v/>
      </c>
      <c r="AC6105" s="7"/>
      <c r="AD6105" t="s">
        <v>16600</v>
      </c>
      <c r="AE6105">
        <f t="shared" si="386"/>
        <v>0</v>
      </c>
      <c r="AG6105" s="2"/>
      <c r="AI6105" s="7"/>
    </row>
    <row r="6106" spans="1:35" ht="11" customHeight="1" outlineLevel="1" x14ac:dyDescent="0.25">
      <c r="A6106" t="s">
        <v>2353</v>
      </c>
      <c r="C6106" s="2" t="s">
        <v>12974</v>
      </c>
      <c r="D6106" s="2">
        <v>14</v>
      </c>
      <c r="E6106" s="7">
        <v>1877</v>
      </c>
      <c r="F6106" s="5" t="s">
        <v>16597</v>
      </c>
      <c r="H6106" s="5" t="s">
        <v>14840</v>
      </c>
      <c r="I6106" s="6" t="s">
        <v>16600</v>
      </c>
      <c r="J6106" s="6" t="s">
        <v>16599</v>
      </c>
      <c r="K6106" s="17">
        <v>3</v>
      </c>
      <c r="L6106" s="17" t="s">
        <v>7732</v>
      </c>
      <c r="M6106" s="9"/>
      <c r="N6106" s="9"/>
      <c r="O6106" s="21"/>
      <c r="Q6106" s="29"/>
      <c r="U6106" s="17"/>
      <c r="V6106" s="2"/>
      <c r="X6106" t="s">
        <v>7732</v>
      </c>
      <c r="Y6106" t="str">
        <f t="shared" si="387"/>
        <v/>
      </c>
      <c r="AA6106" t="str">
        <f t="shared" si="388"/>
        <v/>
      </c>
      <c r="AC6106" s="7"/>
      <c r="AD6106" t="s">
        <v>16600</v>
      </c>
      <c r="AE6106">
        <f t="shared" si="386"/>
        <v>0</v>
      </c>
      <c r="AG6106" s="2"/>
      <c r="AI6106" s="7"/>
    </row>
    <row r="6107" spans="1:35" ht="11" customHeight="1" outlineLevel="1" x14ac:dyDescent="0.25">
      <c r="A6107" t="s">
        <v>2353</v>
      </c>
      <c r="C6107" s="2" t="s">
        <v>12974</v>
      </c>
      <c r="D6107" s="2">
        <v>15</v>
      </c>
      <c r="E6107" s="7">
        <v>1877</v>
      </c>
      <c r="F6107" s="5" t="s">
        <v>16597</v>
      </c>
      <c r="H6107" s="5" t="s">
        <v>14840</v>
      </c>
      <c r="I6107" s="6" t="s">
        <v>16600</v>
      </c>
      <c r="J6107" s="6" t="s">
        <v>16599</v>
      </c>
      <c r="K6107" s="17">
        <v>3</v>
      </c>
      <c r="L6107" s="17" t="s">
        <v>20075</v>
      </c>
      <c r="M6107" s="9"/>
      <c r="N6107" s="9"/>
      <c r="O6107" s="21"/>
      <c r="Q6107" s="29"/>
      <c r="U6107" s="17"/>
      <c r="V6107" s="2"/>
      <c r="X6107" t="s">
        <v>7732</v>
      </c>
      <c r="Y6107" t="str">
        <f t="shared" si="387"/>
        <v/>
      </c>
      <c r="AA6107" t="str">
        <f t="shared" si="388"/>
        <v/>
      </c>
      <c r="AC6107" s="7"/>
      <c r="AD6107" t="s">
        <v>16600</v>
      </c>
      <c r="AE6107">
        <f t="shared" si="386"/>
        <v>0</v>
      </c>
      <c r="AG6107" s="2"/>
      <c r="AI6107" s="7"/>
    </row>
    <row r="6108" spans="1:35" ht="11" customHeight="1" outlineLevel="1" x14ac:dyDescent="0.25">
      <c r="A6108" t="s">
        <v>2353</v>
      </c>
      <c r="C6108" s="2" t="s">
        <v>12974</v>
      </c>
      <c r="D6108" s="2">
        <v>16</v>
      </c>
      <c r="E6108" s="7">
        <v>1877</v>
      </c>
      <c r="F6108" s="5" t="s">
        <v>16597</v>
      </c>
      <c r="H6108" s="5" t="s">
        <v>14840</v>
      </c>
      <c r="I6108" s="6" t="s">
        <v>16600</v>
      </c>
      <c r="J6108" s="6" t="s">
        <v>16599</v>
      </c>
      <c r="K6108" s="17">
        <v>3</v>
      </c>
      <c r="L6108" s="17" t="s">
        <v>20075</v>
      </c>
      <c r="M6108" s="9"/>
      <c r="N6108" s="9"/>
      <c r="O6108" s="21"/>
      <c r="Q6108" s="29"/>
      <c r="U6108" s="17"/>
      <c r="V6108" s="2"/>
      <c r="X6108" t="s">
        <v>7732</v>
      </c>
      <c r="Y6108" t="str">
        <f t="shared" si="387"/>
        <v/>
      </c>
      <c r="AA6108" t="str">
        <f t="shared" si="388"/>
        <v/>
      </c>
      <c r="AC6108" s="7"/>
      <c r="AD6108" t="s">
        <v>16600</v>
      </c>
      <c r="AE6108">
        <f t="shared" si="386"/>
        <v>0</v>
      </c>
      <c r="AG6108" s="2"/>
      <c r="AI6108" s="7"/>
    </row>
    <row r="6109" spans="1:35" ht="11" customHeight="1" outlineLevel="1" x14ac:dyDescent="0.25">
      <c r="A6109" t="s">
        <v>2353</v>
      </c>
      <c r="C6109" s="2" t="s">
        <v>12974</v>
      </c>
      <c r="D6109" s="2">
        <v>17</v>
      </c>
      <c r="E6109" s="7">
        <v>1877</v>
      </c>
      <c r="F6109" s="5" t="s">
        <v>16597</v>
      </c>
      <c r="H6109" s="5" t="s">
        <v>14840</v>
      </c>
      <c r="I6109" s="6" t="s">
        <v>16600</v>
      </c>
      <c r="J6109" s="6" t="s">
        <v>16599</v>
      </c>
      <c r="K6109" s="17">
        <v>3</v>
      </c>
      <c r="L6109" s="17" t="s">
        <v>20075</v>
      </c>
      <c r="M6109" s="9"/>
      <c r="N6109" s="9"/>
      <c r="O6109" s="21"/>
      <c r="Q6109" s="29"/>
      <c r="U6109" s="17"/>
      <c r="V6109" s="2"/>
      <c r="X6109" t="s">
        <v>7732</v>
      </c>
      <c r="Y6109" t="str">
        <f t="shared" si="387"/>
        <v/>
      </c>
      <c r="AA6109" t="str">
        <f t="shared" si="388"/>
        <v/>
      </c>
      <c r="AC6109" s="7"/>
      <c r="AD6109" t="s">
        <v>16600</v>
      </c>
      <c r="AE6109">
        <f t="shared" si="386"/>
        <v>0</v>
      </c>
      <c r="AG6109" s="2"/>
      <c r="AI6109" s="7"/>
    </row>
    <row r="6110" spans="1:35" ht="11" customHeight="1" outlineLevel="1" x14ac:dyDescent="0.25">
      <c r="A6110" t="s">
        <v>2353</v>
      </c>
      <c r="C6110" s="2" t="s">
        <v>12974</v>
      </c>
      <c r="D6110" s="2">
        <v>18</v>
      </c>
      <c r="E6110" s="7">
        <v>1877</v>
      </c>
      <c r="F6110" s="5" t="s">
        <v>16597</v>
      </c>
      <c r="H6110" s="5" t="s">
        <v>16594</v>
      </c>
      <c r="I6110" s="6" t="s">
        <v>16600</v>
      </c>
      <c r="J6110" s="6" t="s">
        <v>16599</v>
      </c>
      <c r="K6110" s="17">
        <v>3</v>
      </c>
      <c r="L6110" s="17" t="s">
        <v>7732</v>
      </c>
      <c r="M6110" s="9"/>
      <c r="N6110" s="9"/>
      <c r="O6110" s="21"/>
      <c r="Q6110" s="29"/>
      <c r="U6110" s="17"/>
      <c r="V6110" s="2"/>
      <c r="X6110" t="s">
        <v>7732</v>
      </c>
      <c r="Y6110" t="str">
        <f t="shared" si="387"/>
        <v/>
      </c>
      <c r="AA6110" t="str">
        <f t="shared" si="388"/>
        <v/>
      </c>
      <c r="AC6110" s="7"/>
      <c r="AD6110" t="s">
        <v>16600</v>
      </c>
      <c r="AE6110">
        <f t="shared" si="386"/>
        <v>0</v>
      </c>
      <c r="AG6110" s="2"/>
      <c r="AI6110" s="7"/>
    </row>
    <row r="6111" spans="1:35" ht="11" customHeight="1" outlineLevel="1" x14ac:dyDescent="0.25">
      <c r="A6111" t="s">
        <v>2353</v>
      </c>
      <c r="C6111" s="2" t="s">
        <v>12974</v>
      </c>
      <c r="D6111" s="2">
        <v>19</v>
      </c>
      <c r="E6111" s="7">
        <v>1877</v>
      </c>
      <c r="F6111" s="5" t="s">
        <v>16597</v>
      </c>
      <c r="H6111" s="5" t="s">
        <v>16594</v>
      </c>
      <c r="I6111" s="6" t="s">
        <v>16600</v>
      </c>
      <c r="J6111" s="6" t="s">
        <v>16599</v>
      </c>
      <c r="K6111" s="17">
        <v>3</v>
      </c>
      <c r="L6111" s="17" t="s">
        <v>20075</v>
      </c>
      <c r="M6111" s="9"/>
      <c r="N6111" s="9"/>
      <c r="O6111" s="21"/>
      <c r="Q6111" s="29"/>
      <c r="U6111" s="17"/>
      <c r="V6111" s="2"/>
      <c r="X6111" t="s">
        <v>7732</v>
      </c>
      <c r="Y6111" t="str">
        <f t="shared" si="387"/>
        <v/>
      </c>
      <c r="AA6111" t="str">
        <f t="shared" si="388"/>
        <v/>
      </c>
      <c r="AC6111" s="7"/>
      <c r="AD6111" t="s">
        <v>16600</v>
      </c>
      <c r="AE6111">
        <f t="shared" si="386"/>
        <v>0</v>
      </c>
      <c r="AG6111" s="2"/>
      <c r="AI6111" s="7"/>
    </row>
    <row r="6112" spans="1:35" ht="11" customHeight="1" outlineLevel="1" x14ac:dyDescent="0.25">
      <c r="A6112" t="s">
        <v>2353</v>
      </c>
      <c r="C6112" s="2" t="s">
        <v>12974</v>
      </c>
      <c r="D6112" s="2">
        <v>20</v>
      </c>
      <c r="E6112" s="7">
        <v>1877</v>
      </c>
      <c r="F6112" s="5" t="s">
        <v>16597</v>
      </c>
      <c r="H6112" s="5" t="s">
        <v>16594</v>
      </c>
      <c r="I6112" s="6" t="s">
        <v>16600</v>
      </c>
      <c r="J6112" s="6" t="s">
        <v>16599</v>
      </c>
      <c r="K6112" s="17">
        <v>3</v>
      </c>
      <c r="L6112" s="17" t="s">
        <v>20075</v>
      </c>
      <c r="M6112" s="9"/>
      <c r="N6112" s="9"/>
      <c r="O6112" s="21"/>
      <c r="Q6112" s="29"/>
      <c r="U6112" s="17"/>
      <c r="V6112" s="2"/>
      <c r="X6112" t="s">
        <v>7732</v>
      </c>
      <c r="Y6112" t="str">
        <f t="shared" si="387"/>
        <v/>
      </c>
      <c r="AA6112" t="str">
        <f t="shared" si="388"/>
        <v/>
      </c>
      <c r="AC6112" s="7"/>
      <c r="AD6112" t="s">
        <v>16600</v>
      </c>
      <c r="AE6112">
        <f t="shared" si="386"/>
        <v>0</v>
      </c>
      <c r="AG6112" s="2"/>
      <c r="AI6112" s="7"/>
    </row>
    <row r="6113" spans="1:35" ht="11" customHeight="1" outlineLevel="1" x14ac:dyDescent="0.25">
      <c r="A6113" t="s">
        <v>2353</v>
      </c>
      <c r="C6113" s="2" t="s">
        <v>12974</v>
      </c>
      <c r="D6113" s="2">
        <v>21</v>
      </c>
      <c r="E6113" s="7">
        <v>1877</v>
      </c>
      <c r="F6113" s="5" t="s">
        <v>16598</v>
      </c>
      <c r="H6113" s="5" t="s">
        <v>14840</v>
      </c>
      <c r="I6113" s="6" t="s">
        <v>16600</v>
      </c>
      <c r="J6113" s="6" t="s">
        <v>16599</v>
      </c>
      <c r="K6113" s="17">
        <v>3</v>
      </c>
      <c r="L6113" s="17" t="s">
        <v>7732</v>
      </c>
      <c r="M6113" s="9"/>
      <c r="N6113" s="9"/>
      <c r="O6113" s="21"/>
      <c r="Q6113" s="29"/>
      <c r="U6113" s="17"/>
      <c r="V6113" s="2"/>
      <c r="X6113" t="s">
        <v>7732</v>
      </c>
      <c r="Y6113" t="str">
        <f t="shared" si="387"/>
        <v/>
      </c>
      <c r="AA6113" t="str">
        <f t="shared" si="388"/>
        <v/>
      </c>
      <c r="AC6113" s="7"/>
      <c r="AD6113" t="s">
        <v>16600</v>
      </c>
      <c r="AE6113">
        <f t="shared" si="386"/>
        <v>0</v>
      </c>
      <c r="AG6113" s="2"/>
      <c r="AI6113" s="7"/>
    </row>
    <row r="6114" spans="1:35" ht="11" customHeight="1" outlineLevel="1" x14ac:dyDescent="0.25">
      <c r="A6114" t="s">
        <v>2353</v>
      </c>
      <c r="C6114" s="2" t="s">
        <v>12974</v>
      </c>
      <c r="D6114" s="2">
        <v>22</v>
      </c>
      <c r="E6114" s="7">
        <v>1877</v>
      </c>
      <c r="F6114" s="5" t="s">
        <v>16598</v>
      </c>
      <c r="H6114" s="5" t="s">
        <v>14840</v>
      </c>
      <c r="I6114" s="6" t="s">
        <v>16600</v>
      </c>
      <c r="J6114" s="6" t="s">
        <v>16599</v>
      </c>
      <c r="K6114" s="17">
        <v>3</v>
      </c>
      <c r="L6114" s="17" t="s">
        <v>20075</v>
      </c>
      <c r="M6114" s="9"/>
      <c r="N6114" s="9"/>
      <c r="O6114" s="21"/>
      <c r="Q6114" s="29"/>
      <c r="U6114" s="17"/>
      <c r="V6114" s="2"/>
      <c r="X6114" t="s">
        <v>7732</v>
      </c>
      <c r="Y6114" t="str">
        <f t="shared" si="387"/>
        <v/>
      </c>
      <c r="AA6114" t="str">
        <f t="shared" si="388"/>
        <v/>
      </c>
      <c r="AC6114" s="7"/>
      <c r="AD6114" t="s">
        <v>16600</v>
      </c>
      <c r="AE6114">
        <f t="shared" si="386"/>
        <v>0</v>
      </c>
      <c r="AG6114" s="2"/>
      <c r="AI6114" s="7"/>
    </row>
    <row r="6115" spans="1:35" ht="11" customHeight="1" outlineLevel="1" x14ac:dyDescent="0.25">
      <c r="A6115" t="s">
        <v>2353</v>
      </c>
      <c r="C6115" s="2" t="s">
        <v>12974</v>
      </c>
      <c r="D6115" s="2">
        <v>23</v>
      </c>
      <c r="E6115" s="7">
        <v>1877</v>
      </c>
      <c r="F6115" s="5" t="s">
        <v>16598</v>
      </c>
      <c r="H6115" s="5" t="s">
        <v>14840</v>
      </c>
      <c r="I6115" s="6" t="s">
        <v>16600</v>
      </c>
      <c r="J6115" s="6" t="s">
        <v>16599</v>
      </c>
      <c r="K6115" s="17">
        <v>3</v>
      </c>
      <c r="L6115" s="17" t="s">
        <v>20075</v>
      </c>
      <c r="M6115" s="9"/>
      <c r="N6115" s="9"/>
      <c r="O6115" s="21"/>
      <c r="Q6115" s="29"/>
      <c r="U6115" s="17"/>
      <c r="V6115" s="2"/>
      <c r="X6115" t="s">
        <v>7732</v>
      </c>
      <c r="Y6115" t="str">
        <f t="shared" si="387"/>
        <v/>
      </c>
      <c r="AA6115" t="str">
        <f t="shared" si="388"/>
        <v/>
      </c>
      <c r="AC6115" s="7"/>
      <c r="AD6115" t="s">
        <v>16600</v>
      </c>
      <c r="AE6115">
        <f t="shared" si="386"/>
        <v>0</v>
      </c>
      <c r="AG6115" s="2"/>
      <c r="AI6115" s="7"/>
    </row>
    <row r="6116" spans="1:35" ht="11" customHeight="1" outlineLevel="1" x14ac:dyDescent="0.25">
      <c r="A6116" t="s">
        <v>2353</v>
      </c>
      <c r="C6116" s="2" t="s">
        <v>12974</v>
      </c>
      <c r="D6116" s="2">
        <v>24</v>
      </c>
      <c r="E6116" s="7">
        <v>1877</v>
      </c>
      <c r="F6116" s="5" t="s">
        <v>16598</v>
      </c>
      <c r="H6116" s="5" t="s">
        <v>16594</v>
      </c>
      <c r="I6116" s="6" t="s">
        <v>16600</v>
      </c>
      <c r="J6116" s="6" t="s">
        <v>16599</v>
      </c>
      <c r="K6116" s="17">
        <v>3</v>
      </c>
      <c r="L6116" s="17" t="s">
        <v>7732</v>
      </c>
      <c r="M6116" s="9"/>
      <c r="N6116" s="9"/>
      <c r="O6116" s="21"/>
      <c r="Q6116" s="29"/>
      <c r="U6116" s="17"/>
      <c r="V6116" s="2"/>
      <c r="X6116" t="s">
        <v>7732</v>
      </c>
      <c r="Y6116" t="str">
        <f t="shared" si="387"/>
        <v/>
      </c>
      <c r="AA6116" t="str">
        <f t="shared" si="388"/>
        <v/>
      </c>
      <c r="AC6116" s="7"/>
      <c r="AD6116" t="s">
        <v>16600</v>
      </c>
      <c r="AE6116">
        <f t="shared" si="386"/>
        <v>0</v>
      </c>
      <c r="AG6116" s="2"/>
      <c r="AI6116" s="7"/>
    </row>
    <row r="6117" spans="1:35" ht="11" customHeight="1" outlineLevel="1" x14ac:dyDescent="0.25">
      <c r="A6117" t="s">
        <v>2353</v>
      </c>
      <c r="C6117" s="2" t="s">
        <v>12974</v>
      </c>
      <c r="D6117" s="2">
        <v>25</v>
      </c>
      <c r="E6117" s="7">
        <v>1877</v>
      </c>
      <c r="F6117" s="5" t="s">
        <v>16598</v>
      </c>
      <c r="H6117" s="5" t="s">
        <v>16594</v>
      </c>
      <c r="I6117" s="6" t="s">
        <v>16600</v>
      </c>
      <c r="J6117" s="6" t="s">
        <v>16599</v>
      </c>
      <c r="K6117" s="17">
        <v>3</v>
      </c>
      <c r="L6117" s="17" t="s">
        <v>20075</v>
      </c>
      <c r="M6117" s="9"/>
      <c r="N6117" s="9"/>
      <c r="O6117" s="21"/>
      <c r="Q6117" s="29"/>
      <c r="U6117" s="17"/>
      <c r="V6117" s="2"/>
      <c r="X6117" t="s">
        <v>7732</v>
      </c>
      <c r="Y6117" t="str">
        <f t="shared" si="387"/>
        <v/>
      </c>
      <c r="AA6117" t="str">
        <f t="shared" si="388"/>
        <v/>
      </c>
      <c r="AC6117" s="7"/>
      <c r="AD6117" t="s">
        <v>16600</v>
      </c>
      <c r="AE6117">
        <f t="shared" si="386"/>
        <v>0</v>
      </c>
      <c r="AG6117" s="2"/>
      <c r="AI6117" s="7"/>
    </row>
    <row r="6118" spans="1:35" ht="11" customHeight="1" outlineLevel="1" x14ac:dyDescent="0.25">
      <c r="A6118" t="s">
        <v>2353</v>
      </c>
      <c r="C6118" s="2" t="s">
        <v>12974</v>
      </c>
      <c r="D6118" s="2">
        <v>26</v>
      </c>
      <c r="E6118" s="7">
        <v>1877</v>
      </c>
      <c r="F6118" s="5" t="s">
        <v>16598</v>
      </c>
      <c r="H6118" s="5" t="s">
        <v>16594</v>
      </c>
      <c r="I6118" s="6" t="s">
        <v>16600</v>
      </c>
      <c r="J6118" s="6" t="s">
        <v>16599</v>
      </c>
      <c r="K6118" s="17">
        <v>3</v>
      </c>
      <c r="L6118" s="17" t="s">
        <v>20075</v>
      </c>
      <c r="M6118" s="9"/>
      <c r="N6118" s="9"/>
      <c r="O6118" s="21"/>
      <c r="Q6118" s="29"/>
      <c r="U6118" s="17"/>
      <c r="V6118" s="2"/>
      <c r="X6118" t="s">
        <v>7732</v>
      </c>
      <c r="Y6118" t="str">
        <f t="shared" si="387"/>
        <v/>
      </c>
      <c r="AA6118" t="str">
        <f t="shared" si="388"/>
        <v/>
      </c>
      <c r="AC6118" s="7"/>
      <c r="AD6118" t="s">
        <v>16600</v>
      </c>
      <c r="AE6118">
        <f t="shared" si="386"/>
        <v>0</v>
      </c>
      <c r="AG6118" s="2"/>
      <c r="AI6118" s="7"/>
    </row>
    <row r="6119" spans="1:35" ht="11" customHeight="1" outlineLevel="1" x14ac:dyDescent="0.25">
      <c r="A6119" t="s">
        <v>2353</v>
      </c>
      <c r="C6119" s="2" t="s">
        <v>12974</v>
      </c>
      <c r="D6119" s="2">
        <v>34</v>
      </c>
      <c r="E6119" s="7">
        <v>1890</v>
      </c>
      <c r="F6119" s="5" t="s">
        <v>6383</v>
      </c>
      <c r="H6119" s="5" t="s">
        <v>10884</v>
      </c>
      <c r="I6119" s="6" t="s">
        <v>16600</v>
      </c>
      <c r="J6119" s="6" t="s">
        <v>16600</v>
      </c>
      <c r="K6119" s="17">
        <v>3</v>
      </c>
      <c r="L6119" s="17" t="s">
        <v>7732</v>
      </c>
      <c r="M6119" s="9"/>
      <c r="N6119" s="9"/>
      <c r="O6119" s="21"/>
      <c r="Q6119" s="29"/>
      <c r="U6119" s="17"/>
      <c r="V6119" s="2"/>
      <c r="Y6119" t="str">
        <f t="shared" si="387"/>
        <v/>
      </c>
      <c r="AA6119" t="str">
        <f t="shared" si="388"/>
        <v/>
      </c>
      <c r="AC6119" s="7"/>
      <c r="AD6119" t="s">
        <v>16600</v>
      </c>
      <c r="AE6119">
        <f t="shared" si="386"/>
        <v>0</v>
      </c>
      <c r="AG6119" s="2"/>
      <c r="AI6119" s="7"/>
    </row>
    <row r="6120" spans="1:35" ht="11" customHeight="1" outlineLevel="1" x14ac:dyDescent="0.25">
      <c r="A6120" t="s">
        <v>2353</v>
      </c>
      <c r="C6120" s="2" t="s">
        <v>12974</v>
      </c>
      <c r="D6120" s="2">
        <v>35</v>
      </c>
      <c r="E6120" s="7">
        <v>1890</v>
      </c>
      <c r="F6120" s="5" t="s">
        <v>4732</v>
      </c>
      <c r="H6120" s="5" t="s">
        <v>3831</v>
      </c>
      <c r="I6120" s="6" t="s">
        <v>16600</v>
      </c>
      <c r="J6120" s="6" t="s">
        <v>16600</v>
      </c>
      <c r="K6120" s="17">
        <v>3</v>
      </c>
      <c r="L6120" s="17" t="s">
        <v>7732</v>
      </c>
      <c r="M6120" s="9"/>
      <c r="N6120" s="9"/>
      <c r="O6120" s="21"/>
      <c r="Q6120" s="29"/>
      <c r="U6120" s="17"/>
      <c r="V6120" s="2"/>
      <c r="Y6120" t="str">
        <f t="shared" si="387"/>
        <v/>
      </c>
      <c r="AA6120" t="str">
        <f t="shared" si="388"/>
        <v/>
      </c>
      <c r="AC6120" s="7"/>
      <c r="AD6120" t="s">
        <v>16600</v>
      </c>
      <c r="AE6120">
        <f t="shared" si="386"/>
        <v>0</v>
      </c>
      <c r="AG6120" s="2"/>
      <c r="AI6120" s="7"/>
    </row>
    <row r="6121" spans="1:35" ht="11" customHeight="1" outlineLevel="1" x14ac:dyDescent="0.25">
      <c r="A6121" t="s">
        <v>2353</v>
      </c>
      <c r="C6121" s="2" t="s">
        <v>12974</v>
      </c>
      <c r="D6121" s="2">
        <v>36</v>
      </c>
      <c r="E6121" s="7">
        <v>1890</v>
      </c>
      <c r="F6121" s="5" t="s">
        <v>5139</v>
      </c>
      <c r="H6121" s="5" t="s">
        <v>1674</v>
      </c>
      <c r="I6121" s="6" t="s">
        <v>16600</v>
      </c>
      <c r="J6121" s="6" t="s">
        <v>16600</v>
      </c>
      <c r="K6121" s="17">
        <v>3</v>
      </c>
      <c r="L6121" s="17" t="s">
        <v>7732</v>
      </c>
      <c r="M6121" s="9"/>
      <c r="N6121" s="9"/>
      <c r="O6121" s="21"/>
      <c r="Q6121" s="29"/>
      <c r="U6121" s="17"/>
      <c r="V6121" s="2"/>
      <c r="Y6121" t="str">
        <f t="shared" si="387"/>
        <v/>
      </c>
      <c r="AA6121" t="str">
        <f t="shared" si="388"/>
        <v/>
      </c>
      <c r="AC6121" s="7"/>
      <c r="AD6121" t="s">
        <v>16600</v>
      </c>
      <c r="AE6121">
        <f t="shared" si="386"/>
        <v>0</v>
      </c>
      <c r="AG6121" s="2"/>
      <c r="AI6121" s="7"/>
    </row>
    <row r="6122" spans="1:35" ht="11" customHeight="1" outlineLevel="1" x14ac:dyDescent="0.25">
      <c r="A6122" t="s">
        <v>2353</v>
      </c>
      <c r="C6122" s="2" t="s">
        <v>12974</v>
      </c>
      <c r="D6122" s="2">
        <v>37</v>
      </c>
      <c r="E6122" s="7">
        <v>1890</v>
      </c>
      <c r="F6122" s="5" t="s">
        <v>5138</v>
      </c>
      <c r="H6122" s="5" t="s">
        <v>5037</v>
      </c>
      <c r="I6122" s="6" t="s">
        <v>16600</v>
      </c>
      <c r="J6122" s="6" t="s">
        <v>16600</v>
      </c>
      <c r="K6122" s="17">
        <v>3</v>
      </c>
      <c r="L6122" s="17" t="s">
        <v>7732</v>
      </c>
      <c r="M6122" s="9"/>
      <c r="N6122" s="9"/>
      <c r="O6122" s="21"/>
      <c r="Q6122" s="29"/>
      <c r="U6122" s="17"/>
      <c r="V6122" s="2"/>
      <c r="Y6122" t="str">
        <f t="shared" si="387"/>
        <v/>
      </c>
      <c r="AA6122" t="str">
        <f t="shared" si="388"/>
        <v/>
      </c>
      <c r="AC6122" s="7"/>
      <c r="AD6122" t="s">
        <v>16600</v>
      </c>
      <c r="AE6122">
        <f t="shared" si="386"/>
        <v>0</v>
      </c>
      <c r="AG6122" s="2"/>
      <c r="AI6122" s="7"/>
    </row>
    <row r="6123" spans="1:35" ht="11" customHeight="1" outlineLevel="1" x14ac:dyDescent="0.25">
      <c r="A6123" t="s">
        <v>2353</v>
      </c>
      <c r="C6123" s="2" t="s">
        <v>12974</v>
      </c>
      <c r="D6123" s="2">
        <v>38</v>
      </c>
      <c r="E6123" s="7">
        <v>1890</v>
      </c>
      <c r="F6123" s="5" t="s">
        <v>2974</v>
      </c>
      <c r="H6123" s="5" t="s">
        <v>8898</v>
      </c>
      <c r="I6123" s="6" t="s">
        <v>16600</v>
      </c>
      <c r="J6123" s="6" t="s">
        <v>16600</v>
      </c>
      <c r="K6123" s="17">
        <v>3</v>
      </c>
      <c r="L6123" s="17" t="s">
        <v>7732</v>
      </c>
      <c r="M6123" s="9"/>
      <c r="N6123" s="9"/>
      <c r="O6123" s="21"/>
      <c r="Q6123" s="29"/>
      <c r="U6123" s="17"/>
      <c r="V6123" s="2"/>
      <c r="Y6123" t="str">
        <f t="shared" si="387"/>
        <v/>
      </c>
      <c r="AA6123" t="str">
        <f t="shared" si="388"/>
        <v/>
      </c>
      <c r="AC6123" s="7"/>
      <c r="AD6123" t="s">
        <v>16600</v>
      </c>
      <c r="AE6123">
        <f t="shared" si="386"/>
        <v>0</v>
      </c>
      <c r="AG6123" s="2"/>
      <c r="AI6123" s="7"/>
    </row>
    <row r="6124" spans="1:35" ht="11" customHeight="1" outlineLevel="1" x14ac:dyDescent="0.25">
      <c r="A6124" t="s">
        <v>2353</v>
      </c>
      <c r="C6124" s="2" t="s">
        <v>12974</v>
      </c>
      <c r="D6124" s="2">
        <v>39</v>
      </c>
      <c r="E6124" s="7">
        <v>1890</v>
      </c>
      <c r="F6124" s="5" t="s">
        <v>5140</v>
      </c>
      <c r="H6124" s="5" t="s">
        <v>3831</v>
      </c>
      <c r="I6124" s="6" t="s">
        <v>16600</v>
      </c>
      <c r="J6124" s="6" t="s">
        <v>16600</v>
      </c>
      <c r="K6124" s="17">
        <v>3</v>
      </c>
      <c r="L6124" s="17" t="s">
        <v>7732</v>
      </c>
      <c r="M6124" s="9"/>
      <c r="N6124" s="9"/>
      <c r="O6124" s="21"/>
      <c r="Q6124" s="29"/>
      <c r="U6124" s="17"/>
      <c r="V6124" s="2"/>
      <c r="Y6124" t="str">
        <f t="shared" si="387"/>
        <v/>
      </c>
      <c r="AA6124" t="str">
        <f t="shared" si="388"/>
        <v/>
      </c>
      <c r="AC6124" s="7"/>
      <c r="AD6124" t="s">
        <v>16600</v>
      </c>
      <c r="AE6124">
        <f t="shared" si="386"/>
        <v>0</v>
      </c>
      <c r="AG6124" s="2"/>
      <c r="AI6124" s="7"/>
    </row>
    <row r="6125" spans="1:35" ht="11" customHeight="1" outlineLevel="1" collapsed="1" x14ac:dyDescent="0.25">
      <c r="A6125" t="s">
        <v>2353</v>
      </c>
      <c r="C6125" s="2" t="s">
        <v>12974</v>
      </c>
      <c r="D6125" s="2">
        <v>40</v>
      </c>
      <c r="E6125" s="7">
        <v>1890</v>
      </c>
      <c r="F6125" s="5" t="s">
        <v>5279</v>
      </c>
      <c r="H6125" s="5" t="s">
        <v>3829</v>
      </c>
      <c r="I6125" s="6" t="s">
        <v>16600</v>
      </c>
      <c r="J6125" s="6" t="s">
        <v>16600</v>
      </c>
      <c r="K6125" s="17">
        <v>3</v>
      </c>
      <c r="L6125" s="17" t="s">
        <v>7732</v>
      </c>
      <c r="M6125" s="9"/>
      <c r="N6125" s="9"/>
      <c r="O6125" s="21"/>
      <c r="Q6125" s="29"/>
      <c r="U6125" s="17"/>
      <c r="V6125" s="2"/>
      <c r="Y6125" t="str">
        <f t="shared" si="387"/>
        <v/>
      </c>
      <c r="AA6125" t="str">
        <f t="shared" si="388"/>
        <v/>
      </c>
      <c r="AC6125" s="7"/>
      <c r="AD6125" t="s">
        <v>16600</v>
      </c>
      <c r="AE6125">
        <f t="shared" ref="AE6125:AE6156" si="389">COUNTIF(I6125,"*Fuji*")</f>
        <v>0</v>
      </c>
      <c r="AG6125" s="2"/>
      <c r="AI6125" s="7"/>
    </row>
    <row r="6126" spans="1:35" ht="11" customHeight="1" outlineLevel="1" x14ac:dyDescent="0.25">
      <c r="A6126" t="s">
        <v>2353</v>
      </c>
      <c r="C6126" s="2" t="s">
        <v>12974</v>
      </c>
      <c r="D6126" s="2">
        <v>41</v>
      </c>
      <c r="E6126" s="7">
        <v>1890</v>
      </c>
      <c r="F6126" s="5" t="s">
        <v>2348</v>
      </c>
      <c r="H6126" s="5" t="s">
        <v>1674</v>
      </c>
      <c r="I6126" s="6" t="s">
        <v>16600</v>
      </c>
      <c r="J6126" s="6" t="s">
        <v>16600</v>
      </c>
      <c r="K6126" s="17">
        <v>3</v>
      </c>
      <c r="L6126" s="17" t="s">
        <v>7732</v>
      </c>
      <c r="M6126" s="9"/>
      <c r="N6126" s="9"/>
      <c r="O6126" s="21"/>
      <c r="Q6126" s="29"/>
      <c r="U6126" s="17"/>
      <c r="V6126" s="2"/>
      <c r="Y6126" t="str">
        <f t="shared" si="387"/>
        <v/>
      </c>
      <c r="AA6126" t="str">
        <f t="shared" si="388"/>
        <v/>
      </c>
      <c r="AC6126" s="7"/>
      <c r="AD6126" t="s">
        <v>16600</v>
      </c>
      <c r="AE6126">
        <f t="shared" si="389"/>
        <v>0</v>
      </c>
      <c r="AG6126" s="2"/>
      <c r="AI6126" s="7"/>
    </row>
    <row r="6127" spans="1:35" ht="11" customHeight="1" outlineLevel="1" x14ac:dyDescent="0.25">
      <c r="A6127" t="s">
        <v>2353</v>
      </c>
      <c r="C6127" s="2" t="s">
        <v>12974</v>
      </c>
      <c r="D6127" s="2">
        <v>42</v>
      </c>
      <c r="E6127" s="7">
        <v>1890</v>
      </c>
      <c r="F6127" s="5" t="s">
        <v>3421</v>
      </c>
      <c r="H6127" s="5" t="s">
        <v>2291</v>
      </c>
      <c r="I6127" s="6" t="s">
        <v>16600</v>
      </c>
      <c r="J6127" s="6" t="s">
        <v>16600</v>
      </c>
      <c r="K6127" s="17">
        <v>3</v>
      </c>
      <c r="L6127" s="17" t="s">
        <v>7732</v>
      </c>
      <c r="M6127" s="9"/>
      <c r="N6127" s="9"/>
      <c r="O6127" s="21"/>
      <c r="Q6127" s="29"/>
      <c r="U6127" s="17"/>
      <c r="V6127" s="2"/>
      <c r="Y6127" t="str">
        <f t="shared" si="387"/>
        <v/>
      </c>
      <c r="AA6127" t="str">
        <f t="shared" si="388"/>
        <v/>
      </c>
      <c r="AC6127" s="7"/>
      <c r="AD6127" t="s">
        <v>16600</v>
      </c>
      <c r="AE6127">
        <f t="shared" si="389"/>
        <v>0</v>
      </c>
      <c r="AG6127" s="2"/>
      <c r="AI6127" s="7"/>
    </row>
    <row r="6128" spans="1:35" ht="11" customHeight="1" outlineLevel="1" x14ac:dyDescent="0.25">
      <c r="A6128" t="s">
        <v>2353</v>
      </c>
      <c r="C6128" s="2" t="s">
        <v>12974</v>
      </c>
      <c r="D6128" s="2">
        <v>43</v>
      </c>
      <c r="E6128" s="7">
        <v>1890</v>
      </c>
      <c r="F6128" s="5" t="s">
        <v>3773</v>
      </c>
      <c r="H6128" s="5" t="s">
        <v>5628</v>
      </c>
      <c r="I6128" s="6" t="s">
        <v>16600</v>
      </c>
      <c r="J6128" s="6" t="s">
        <v>16600</v>
      </c>
      <c r="K6128" s="17">
        <v>3</v>
      </c>
      <c r="L6128" s="17" t="s">
        <v>7732</v>
      </c>
      <c r="M6128" s="9"/>
      <c r="N6128" s="9"/>
      <c r="O6128" s="21"/>
      <c r="Q6128" s="29"/>
      <c r="U6128" s="17"/>
      <c r="V6128" s="2"/>
      <c r="Y6128" t="str">
        <f t="shared" si="387"/>
        <v/>
      </c>
      <c r="AA6128" t="str">
        <f t="shared" si="388"/>
        <v/>
      </c>
      <c r="AC6128" s="7"/>
      <c r="AD6128" t="s">
        <v>16600</v>
      </c>
      <c r="AE6128">
        <f t="shared" si="389"/>
        <v>0</v>
      </c>
      <c r="AG6128" s="2"/>
      <c r="AI6128" s="7"/>
    </row>
    <row r="6129" spans="1:35" ht="11" customHeight="1" outlineLevel="1" x14ac:dyDescent="0.25">
      <c r="A6129" t="s">
        <v>2353</v>
      </c>
      <c r="C6129" s="2" t="s">
        <v>12974</v>
      </c>
      <c r="D6129" s="2">
        <v>44</v>
      </c>
      <c r="E6129" s="7">
        <v>1890</v>
      </c>
      <c r="F6129" s="5" t="s">
        <v>1099</v>
      </c>
      <c r="H6129" s="5" t="s">
        <v>3968</v>
      </c>
      <c r="I6129" s="6" t="s">
        <v>16600</v>
      </c>
      <c r="J6129" s="6" t="s">
        <v>16600</v>
      </c>
      <c r="K6129" s="17">
        <v>3</v>
      </c>
      <c r="L6129" s="17" t="s">
        <v>7732</v>
      </c>
      <c r="M6129" s="9"/>
      <c r="N6129" s="9"/>
      <c r="O6129" s="21"/>
      <c r="Q6129" s="29"/>
      <c r="U6129" s="17"/>
      <c r="V6129" s="2"/>
      <c r="Y6129" t="str">
        <f t="shared" si="387"/>
        <v/>
      </c>
      <c r="AA6129" t="str">
        <f t="shared" si="388"/>
        <v/>
      </c>
      <c r="AC6129" s="7"/>
      <c r="AD6129" t="s">
        <v>16600</v>
      </c>
      <c r="AE6129">
        <f t="shared" si="389"/>
        <v>0</v>
      </c>
      <c r="AG6129" s="2"/>
      <c r="AI6129" s="7"/>
    </row>
    <row r="6130" spans="1:35" ht="11" customHeight="1" outlineLevel="1" x14ac:dyDescent="0.25">
      <c r="A6130" t="s">
        <v>2353</v>
      </c>
      <c r="C6130" s="2" t="s">
        <v>12974</v>
      </c>
      <c r="D6130" s="2" t="s">
        <v>4062</v>
      </c>
      <c r="E6130" s="7">
        <v>1929</v>
      </c>
      <c r="F6130" s="5"/>
      <c r="H6130" s="5"/>
      <c r="I6130" s="6" t="s">
        <v>20611</v>
      </c>
      <c r="J6130" s="6"/>
      <c r="K6130" s="17">
        <v>5</v>
      </c>
      <c r="L6130" s="17" t="s">
        <v>7732</v>
      </c>
      <c r="M6130" s="9"/>
      <c r="N6130" s="9"/>
      <c r="O6130" s="21"/>
      <c r="Q6130" s="29"/>
      <c r="U6130" s="17"/>
      <c r="V6130" s="2" t="s">
        <v>1189</v>
      </c>
      <c r="X6130" t="s">
        <v>7732</v>
      </c>
      <c r="Y6130" t="str">
        <f t="shared" si="387"/>
        <v/>
      </c>
      <c r="AA6130" t="str">
        <f t="shared" si="388"/>
        <v/>
      </c>
      <c r="AC6130" s="7"/>
      <c r="AD6130" t="s">
        <v>20611</v>
      </c>
      <c r="AE6130">
        <f t="shared" si="389"/>
        <v>0</v>
      </c>
      <c r="AG6130" s="2"/>
      <c r="AH6130" t="s">
        <v>6849</v>
      </c>
      <c r="AI6130" s="7" t="s">
        <v>4922</v>
      </c>
    </row>
    <row r="6131" spans="1:35" ht="11" customHeight="1" outlineLevel="1" x14ac:dyDescent="0.25">
      <c r="A6131" t="s">
        <v>2353</v>
      </c>
      <c r="C6131" s="2" t="s">
        <v>12974</v>
      </c>
      <c r="D6131" s="2">
        <v>273</v>
      </c>
      <c r="E6131" s="7">
        <v>1930</v>
      </c>
      <c r="F6131" s="5" t="s">
        <v>2987</v>
      </c>
      <c r="H6131" s="5" t="s">
        <v>5037</v>
      </c>
      <c r="I6131" s="6" t="s">
        <v>20611</v>
      </c>
      <c r="J6131" s="6" t="s">
        <v>20615</v>
      </c>
      <c r="K6131" s="17">
        <v>5</v>
      </c>
      <c r="L6131" s="17" t="s">
        <v>7732</v>
      </c>
      <c r="M6131" s="9"/>
      <c r="N6131" s="9"/>
      <c r="O6131" s="21"/>
      <c r="Q6131" s="29"/>
      <c r="U6131" s="17"/>
      <c r="V6131" s="2" t="s">
        <v>6446</v>
      </c>
      <c r="X6131" t="s">
        <v>7732</v>
      </c>
      <c r="Y6131" t="str">
        <f t="shared" si="387"/>
        <v/>
      </c>
      <c r="AA6131" t="str">
        <f t="shared" si="388"/>
        <v/>
      </c>
      <c r="AC6131" s="7"/>
      <c r="AD6131" t="s">
        <v>20611</v>
      </c>
      <c r="AE6131">
        <f t="shared" si="389"/>
        <v>0</v>
      </c>
      <c r="AG6131" s="2"/>
      <c r="AH6131" t="s">
        <v>6849</v>
      </c>
      <c r="AI6131" s="7" t="s">
        <v>4922</v>
      </c>
    </row>
    <row r="6132" spans="1:35" ht="11" customHeight="1" outlineLevel="1" x14ac:dyDescent="0.25">
      <c r="A6132" t="s">
        <v>2353</v>
      </c>
      <c r="C6132" s="2" t="s">
        <v>12974</v>
      </c>
      <c r="D6132" s="2">
        <v>275</v>
      </c>
      <c r="E6132" s="7">
        <v>1930</v>
      </c>
      <c r="F6132" s="5" t="s">
        <v>2987</v>
      </c>
      <c r="H6132" s="5" t="s">
        <v>5037</v>
      </c>
      <c r="I6132" s="6" t="s">
        <v>20611</v>
      </c>
      <c r="J6132" s="6" t="s">
        <v>20616</v>
      </c>
      <c r="K6132" s="17">
        <v>5</v>
      </c>
      <c r="L6132" s="17" t="s">
        <v>7732</v>
      </c>
      <c r="M6132" s="9"/>
      <c r="N6132" s="9"/>
      <c r="O6132" s="21"/>
      <c r="Q6132" s="29"/>
      <c r="U6132" s="17"/>
      <c r="V6132" s="2" t="s">
        <v>3106</v>
      </c>
      <c r="X6132" t="s">
        <v>7732</v>
      </c>
      <c r="Y6132" t="str">
        <f t="shared" si="387"/>
        <v/>
      </c>
      <c r="AA6132" t="str">
        <f t="shared" si="388"/>
        <v/>
      </c>
      <c r="AC6132" s="7"/>
      <c r="AD6132" t="s">
        <v>20611</v>
      </c>
      <c r="AE6132">
        <f t="shared" si="389"/>
        <v>0</v>
      </c>
      <c r="AG6132" s="2"/>
      <c r="AH6132" t="s">
        <v>6849</v>
      </c>
      <c r="AI6132" s="7" t="s">
        <v>4922</v>
      </c>
    </row>
    <row r="6133" spans="1:35" ht="11" customHeight="1" outlineLevel="1" x14ac:dyDescent="0.25">
      <c r="A6133" t="s">
        <v>2353</v>
      </c>
      <c r="C6133" s="2" t="s">
        <v>12974</v>
      </c>
      <c r="D6133" s="2">
        <v>305</v>
      </c>
      <c r="E6133" s="7">
        <v>1931</v>
      </c>
      <c r="F6133" s="5" t="s">
        <v>5139</v>
      </c>
      <c r="H6133" s="5" t="s">
        <v>3829</v>
      </c>
      <c r="I6133" s="6" t="s">
        <v>20611</v>
      </c>
      <c r="J6133" s="6" t="s">
        <v>6992</v>
      </c>
      <c r="K6133" s="17">
        <v>5</v>
      </c>
      <c r="L6133" s="17" t="s">
        <v>7732</v>
      </c>
      <c r="M6133" s="9"/>
      <c r="N6133" s="9"/>
      <c r="O6133" s="21"/>
      <c r="Q6133" s="29"/>
      <c r="U6133" s="17"/>
      <c r="V6133" s="2"/>
      <c r="Y6133" t="str">
        <f t="shared" si="387"/>
        <v/>
      </c>
      <c r="AA6133" t="str">
        <f t="shared" si="388"/>
        <v/>
      </c>
      <c r="AC6133" s="7"/>
      <c r="AD6133" t="s">
        <v>20611</v>
      </c>
      <c r="AE6133">
        <f t="shared" si="389"/>
        <v>0</v>
      </c>
      <c r="AG6133" s="2"/>
      <c r="AH6133" t="s">
        <v>6849</v>
      </c>
      <c r="AI6133" s="7" t="s">
        <v>4610</v>
      </c>
    </row>
    <row r="6134" spans="1:35" ht="11" customHeight="1" outlineLevel="1" x14ac:dyDescent="0.25">
      <c r="A6134" t="s">
        <v>2353</v>
      </c>
      <c r="C6134" s="2" t="s">
        <v>12974</v>
      </c>
      <c r="D6134" s="2">
        <v>307</v>
      </c>
      <c r="E6134" s="7">
        <v>1931</v>
      </c>
      <c r="F6134" s="5" t="s">
        <v>5138</v>
      </c>
      <c r="H6134" s="5" t="s">
        <v>2291</v>
      </c>
      <c r="I6134" s="6" t="s">
        <v>6848</v>
      </c>
      <c r="J6134" s="6" t="s">
        <v>6992</v>
      </c>
      <c r="K6134" s="17">
        <v>1</v>
      </c>
      <c r="L6134" s="17" t="s">
        <v>7732</v>
      </c>
      <c r="M6134" s="9"/>
      <c r="N6134" s="9"/>
      <c r="O6134" s="21"/>
      <c r="Q6134" s="29"/>
      <c r="U6134" s="17"/>
      <c r="V6134" s="2">
        <v>302</v>
      </c>
      <c r="Y6134" t="str">
        <f t="shared" si="387"/>
        <v/>
      </c>
      <c r="AA6134" t="str">
        <f t="shared" si="388"/>
        <v/>
      </c>
      <c r="AC6134" s="7"/>
      <c r="AD6134" t="s">
        <v>6848</v>
      </c>
      <c r="AE6134">
        <f t="shared" si="389"/>
        <v>0</v>
      </c>
      <c r="AG6134" s="2"/>
      <c r="AH6134" t="s">
        <v>6849</v>
      </c>
      <c r="AI6134" s="7" t="s">
        <v>4610</v>
      </c>
    </row>
    <row r="6135" spans="1:35" ht="11" customHeight="1" outlineLevel="1" x14ac:dyDescent="0.25">
      <c r="A6135" t="s">
        <v>2353</v>
      </c>
      <c r="C6135" s="2" t="s">
        <v>12974</v>
      </c>
      <c r="D6135" s="2">
        <v>314</v>
      </c>
      <c r="E6135" s="7">
        <v>1931</v>
      </c>
      <c r="F6135" s="5" t="s">
        <v>20612</v>
      </c>
      <c r="H6135" s="5" t="s">
        <v>3829</v>
      </c>
      <c r="I6135" s="6" t="s">
        <v>20611</v>
      </c>
      <c r="J6135" s="6" t="s">
        <v>16593</v>
      </c>
      <c r="K6135" s="17">
        <v>5</v>
      </c>
      <c r="L6135" s="17" t="s">
        <v>7732</v>
      </c>
      <c r="M6135" s="9"/>
      <c r="N6135" s="9"/>
      <c r="O6135" s="21"/>
      <c r="Q6135" s="29"/>
      <c r="U6135" s="17"/>
      <c r="V6135" s="2"/>
      <c r="Y6135" t="str">
        <f t="shared" si="387"/>
        <v/>
      </c>
      <c r="AA6135" t="str">
        <f t="shared" si="388"/>
        <v/>
      </c>
      <c r="AC6135" s="7"/>
      <c r="AD6135" t="s">
        <v>20611</v>
      </c>
      <c r="AE6135">
        <f t="shared" si="389"/>
        <v>0</v>
      </c>
      <c r="AG6135" s="2"/>
      <c r="AH6135" t="s">
        <v>6849</v>
      </c>
      <c r="AI6135" s="7" t="s">
        <v>4610</v>
      </c>
    </row>
    <row r="6136" spans="1:35" ht="11" customHeight="1" outlineLevel="1" x14ac:dyDescent="0.25">
      <c r="A6136" t="s">
        <v>2353</v>
      </c>
      <c r="C6136" s="2" t="s">
        <v>12974</v>
      </c>
      <c r="D6136" s="2">
        <v>316</v>
      </c>
      <c r="E6136" s="7">
        <v>1931</v>
      </c>
      <c r="F6136" s="5" t="s">
        <v>21925</v>
      </c>
      <c r="H6136" s="5" t="s">
        <v>2291</v>
      </c>
      <c r="I6136" s="6" t="s">
        <v>6848</v>
      </c>
      <c r="J6136" s="6" t="s">
        <v>16593</v>
      </c>
      <c r="K6136" s="17">
        <v>1</v>
      </c>
      <c r="L6136" s="17" t="s">
        <v>7730</v>
      </c>
      <c r="M6136" s="9">
        <v>0.6</v>
      </c>
      <c r="N6136" s="9"/>
      <c r="O6136" s="21"/>
      <c r="Q6136" s="29"/>
      <c r="U6136" s="17"/>
      <c r="V6136" s="2">
        <v>315</v>
      </c>
      <c r="Y6136" t="str">
        <f t="shared" si="387"/>
        <v/>
      </c>
      <c r="AA6136" t="str">
        <f t="shared" si="388"/>
        <v/>
      </c>
      <c r="AC6136" s="7"/>
      <c r="AD6136" t="s">
        <v>6848</v>
      </c>
      <c r="AE6136">
        <f t="shared" si="389"/>
        <v>0</v>
      </c>
      <c r="AG6136" s="2"/>
      <c r="AH6136" t="s">
        <v>6849</v>
      </c>
      <c r="AI6136" s="7" t="s">
        <v>4610</v>
      </c>
    </row>
    <row r="6137" spans="1:35" ht="11" customHeight="1" outlineLevel="1" x14ac:dyDescent="0.25">
      <c r="A6137" t="s">
        <v>2353</v>
      </c>
      <c r="C6137" s="2" t="s">
        <v>12974</v>
      </c>
      <c r="D6137" s="2">
        <v>336</v>
      </c>
      <c r="E6137" s="7">
        <v>1931</v>
      </c>
      <c r="F6137" s="5" t="s">
        <v>20613</v>
      </c>
      <c r="H6137" s="5" t="s">
        <v>5037</v>
      </c>
      <c r="I6137" s="6" t="s">
        <v>20611</v>
      </c>
      <c r="J6137" s="6" t="s">
        <v>20614</v>
      </c>
      <c r="K6137" s="17">
        <v>5</v>
      </c>
      <c r="L6137" s="17" t="s">
        <v>7732</v>
      </c>
      <c r="M6137" s="9"/>
      <c r="N6137" s="9"/>
      <c r="O6137" s="21"/>
      <c r="Q6137" s="29"/>
      <c r="U6137" s="17"/>
      <c r="V6137" s="2" t="s">
        <v>6423</v>
      </c>
      <c r="X6137" t="s">
        <v>7732</v>
      </c>
      <c r="Y6137" t="str">
        <f t="shared" si="387"/>
        <v/>
      </c>
      <c r="AA6137" t="str">
        <f t="shared" si="388"/>
        <v/>
      </c>
      <c r="AC6137" s="7"/>
      <c r="AD6137" t="s">
        <v>20611</v>
      </c>
      <c r="AE6137">
        <f t="shared" si="389"/>
        <v>0</v>
      </c>
      <c r="AG6137" s="2"/>
      <c r="AH6137" t="s">
        <v>6849</v>
      </c>
      <c r="AI6137" s="7" t="s">
        <v>4922</v>
      </c>
    </row>
    <row r="6138" spans="1:35" ht="11" customHeight="1" outlineLevel="1" x14ac:dyDescent="0.25">
      <c r="A6138" t="s">
        <v>2353</v>
      </c>
      <c r="C6138" s="2" t="s">
        <v>12974</v>
      </c>
      <c r="D6138" s="2">
        <v>381</v>
      </c>
      <c r="E6138" s="7">
        <v>1939</v>
      </c>
      <c r="F6138" s="5" t="s">
        <v>6383</v>
      </c>
      <c r="H6138" s="5" t="s">
        <v>1286</v>
      </c>
      <c r="I6138" s="6" t="s">
        <v>16600</v>
      </c>
      <c r="J6138" s="6" t="s">
        <v>6992</v>
      </c>
      <c r="K6138" s="17">
        <v>3</v>
      </c>
      <c r="L6138" s="17" t="s">
        <v>7732</v>
      </c>
      <c r="M6138" s="9"/>
      <c r="N6138" s="9"/>
      <c r="O6138" s="21"/>
      <c r="Q6138" s="29"/>
      <c r="U6138" s="17"/>
      <c r="V6138" s="2"/>
      <c r="Y6138" t="str">
        <f t="shared" si="387"/>
        <v/>
      </c>
      <c r="AA6138" t="str">
        <f t="shared" si="388"/>
        <v/>
      </c>
      <c r="AC6138" s="7"/>
      <c r="AD6138" t="s">
        <v>16600</v>
      </c>
      <c r="AE6138">
        <f t="shared" si="389"/>
        <v>0</v>
      </c>
      <c r="AG6138" s="2"/>
      <c r="AI6138" s="7"/>
    </row>
    <row r="6139" spans="1:35" ht="11" customHeight="1" outlineLevel="1" x14ac:dyDescent="0.25">
      <c r="A6139" t="s">
        <v>2353</v>
      </c>
      <c r="C6139" s="2" t="s">
        <v>12974</v>
      </c>
      <c r="D6139" s="2">
        <v>400</v>
      </c>
      <c r="E6139" s="7">
        <v>1940</v>
      </c>
      <c r="F6139" s="5" t="s">
        <v>4732</v>
      </c>
      <c r="H6139" s="5" t="s">
        <v>16602</v>
      </c>
      <c r="I6139" s="6" t="s">
        <v>16600</v>
      </c>
      <c r="J6139" s="6" t="s">
        <v>16601</v>
      </c>
      <c r="K6139" s="17">
        <v>3</v>
      </c>
      <c r="L6139" s="17" t="s">
        <v>7732</v>
      </c>
      <c r="M6139" s="9"/>
      <c r="N6139" s="9"/>
      <c r="O6139" s="21"/>
      <c r="Q6139" s="29"/>
      <c r="U6139" s="17"/>
      <c r="V6139" s="2"/>
      <c r="Y6139" t="str">
        <f t="shared" si="387"/>
        <v/>
      </c>
      <c r="AA6139" t="str">
        <f t="shared" si="388"/>
        <v/>
      </c>
      <c r="AC6139" s="7"/>
      <c r="AD6139" t="s">
        <v>16600</v>
      </c>
      <c r="AE6139">
        <f t="shared" si="389"/>
        <v>0</v>
      </c>
      <c r="AG6139" s="2"/>
      <c r="AI6139" s="7"/>
    </row>
    <row r="6140" spans="1:35" ht="11" customHeight="1" outlineLevel="1" x14ac:dyDescent="0.25">
      <c r="A6140" t="s">
        <v>2353</v>
      </c>
      <c r="C6140" s="2" t="s">
        <v>12974</v>
      </c>
      <c r="D6140" s="2">
        <v>401</v>
      </c>
      <c r="E6140" s="7">
        <v>1940</v>
      </c>
      <c r="F6140" s="5" t="s">
        <v>5139</v>
      </c>
      <c r="H6140" s="5" t="s">
        <v>16603</v>
      </c>
      <c r="I6140" s="6" t="s">
        <v>16600</v>
      </c>
      <c r="J6140" s="6" t="s">
        <v>16601</v>
      </c>
      <c r="K6140" s="17">
        <v>3</v>
      </c>
      <c r="L6140" s="17" t="s">
        <v>7732</v>
      </c>
      <c r="M6140" s="9"/>
      <c r="N6140" s="9"/>
      <c r="O6140" s="21"/>
      <c r="Q6140" s="29"/>
      <c r="U6140" s="17"/>
      <c r="V6140" s="2"/>
      <c r="Y6140" t="str">
        <f t="shared" si="387"/>
        <v/>
      </c>
      <c r="AA6140" t="str">
        <f t="shared" si="388"/>
        <v/>
      </c>
      <c r="AC6140" s="7"/>
      <c r="AD6140" t="s">
        <v>16600</v>
      </c>
      <c r="AE6140">
        <f t="shared" si="389"/>
        <v>0</v>
      </c>
      <c r="AG6140" s="2"/>
      <c r="AI6140" s="7"/>
    </row>
    <row r="6141" spans="1:35" ht="11" customHeight="1" outlineLevel="1" collapsed="1" x14ac:dyDescent="0.25">
      <c r="A6141" t="s">
        <v>2353</v>
      </c>
      <c r="C6141" s="2" t="s">
        <v>12974</v>
      </c>
      <c r="D6141" s="2">
        <v>402</v>
      </c>
      <c r="E6141" s="7">
        <v>1940</v>
      </c>
      <c r="F6141" s="5" t="s">
        <v>5137</v>
      </c>
      <c r="H6141" s="5" t="s">
        <v>16604</v>
      </c>
      <c r="I6141" s="6" t="s">
        <v>16600</v>
      </c>
      <c r="J6141" s="6" t="s">
        <v>16601</v>
      </c>
      <c r="K6141" s="17">
        <v>3</v>
      </c>
      <c r="L6141" s="17" t="s">
        <v>7732</v>
      </c>
      <c r="M6141" s="9"/>
      <c r="N6141" s="9"/>
      <c r="O6141" s="21"/>
      <c r="Q6141" s="29"/>
      <c r="U6141" s="17"/>
      <c r="V6141" s="2"/>
      <c r="Y6141" t="str">
        <f t="shared" si="387"/>
        <v/>
      </c>
      <c r="AA6141" t="str">
        <f t="shared" si="388"/>
        <v/>
      </c>
      <c r="AC6141" s="7"/>
      <c r="AD6141" t="s">
        <v>16600</v>
      </c>
      <c r="AE6141">
        <f t="shared" si="389"/>
        <v>0</v>
      </c>
      <c r="AG6141" s="2"/>
      <c r="AI6141" s="7"/>
    </row>
    <row r="6142" spans="1:35" ht="11" customHeight="1" outlineLevel="1" x14ac:dyDescent="0.25">
      <c r="A6142" t="s">
        <v>2353</v>
      </c>
      <c r="C6142" s="2" t="s">
        <v>12974</v>
      </c>
      <c r="D6142" s="2">
        <v>403</v>
      </c>
      <c r="E6142" s="7">
        <v>1940</v>
      </c>
      <c r="F6142" s="5" t="s">
        <v>5239</v>
      </c>
      <c r="H6142" s="5" t="s">
        <v>16605</v>
      </c>
      <c r="I6142" s="6" t="s">
        <v>16600</v>
      </c>
      <c r="J6142" s="6" t="s">
        <v>16601</v>
      </c>
      <c r="K6142" s="17">
        <v>3</v>
      </c>
      <c r="L6142" s="17" t="s">
        <v>7732</v>
      </c>
      <c r="M6142" s="9"/>
      <c r="N6142" s="9"/>
      <c r="O6142" s="21"/>
      <c r="Q6142" s="29"/>
      <c r="U6142" s="17"/>
      <c r="V6142" s="2"/>
      <c r="Y6142" t="str">
        <f t="shared" si="387"/>
        <v/>
      </c>
      <c r="AA6142" t="str">
        <f t="shared" si="388"/>
        <v/>
      </c>
      <c r="AC6142" s="7"/>
      <c r="AD6142" t="s">
        <v>16600</v>
      </c>
      <c r="AE6142">
        <f t="shared" si="389"/>
        <v>0</v>
      </c>
      <c r="AG6142" s="2"/>
      <c r="AI6142" s="7"/>
    </row>
    <row r="6143" spans="1:35" ht="11" customHeight="1" outlineLevel="1" x14ac:dyDescent="0.25">
      <c r="A6143" t="s">
        <v>2353</v>
      </c>
      <c r="C6143" s="2" t="s">
        <v>12974</v>
      </c>
      <c r="D6143" s="2">
        <v>404</v>
      </c>
      <c r="E6143" s="7">
        <v>1940</v>
      </c>
      <c r="F6143" s="5" t="s">
        <v>1007</v>
      </c>
      <c r="H6143" s="5" t="s">
        <v>16615</v>
      </c>
      <c r="I6143" s="6" t="s">
        <v>16600</v>
      </c>
      <c r="J6143" s="6" t="s">
        <v>16601</v>
      </c>
      <c r="K6143" s="17">
        <v>3</v>
      </c>
      <c r="L6143" s="17" t="s">
        <v>7732</v>
      </c>
      <c r="M6143" s="9"/>
      <c r="N6143" s="9"/>
      <c r="O6143" s="21"/>
      <c r="Q6143" s="29"/>
      <c r="U6143" s="17"/>
      <c r="V6143" s="2"/>
      <c r="Y6143" t="str">
        <f t="shared" si="387"/>
        <v/>
      </c>
      <c r="AA6143" t="str">
        <f t="shared" si="388"/>
        <v/>
      </c>
      <c r="AC6143" s="7"/>
      <c r="AD6143" t="s">
        <v>16600</v>
      </c>
      <c r="AE6143">
        <f t="shared" si="389"/>
        <v>0</v>
      </c>
      <c r="AG6143" s="2"/>
      <c r="AI6143" s="7"/>
    </row>
    <row r="6144" spans="1:35" ht="11" customHeight="1" outlineLevel="1" x14ac:dyDescent="0.25">
      <c r="A6144" t="s">
        <v>2353</v>
      </c>
      <c r="C6144" s="2" t="s">
        <v>12974</v>
      </c>
      <c r="D6144" s="2">
        <v>405</v>
      </c>
      <c r="E6144" s="7">
        <v>1940</v>
      </c>
      <c r="F6144" s="5" t="s">
        <v>3421</v>
      </c>
      <c r="H6144" s="5" t="s">
        <v>16606</v>
      </c>
      <c r="I6144" s="6" t="s">
        <v>16600</v>
      </c>
      <c r="J6144" s="6" t="s">
        <v>16601</v>
      </c>
      <c r="K6144" s="17">
        <v>3</v>
      </c>
      <c r="L6144" s="17" t="s">
        <v>7732</v>
      </c>
      <c r="M6144" s="9"/>
      <c r="N6144" s="9"/>
      <c r="O6144" s="21"/>
      <c r="Q6144" s="29"/>
      <c r="U6144" s="17"/>
      <c r="V6144" s="2"/>
      <c r="Y6144" t="str">
        <f t="shared" si="387"/>
        <v/>
      </c>
      <c r="AA6144" t="str">
        <f t="shared" si="388"/>
        <v/>
      </c>
      <c r="AC6144" s="7"/>
      <c r="AD6144" t="s">
        <v>16600</v>
      </c>
      <c r="AE6144">
        <f t="shared" si="389"/>
        <v>0</v>
      </c>
      <c r="AG6144" s="2"/>
      <c r="AI6144" s="7"/>
    </row>
    <row r="6145" spans="1:35" ht="11" customHeight="1" outlineLevel="1" x14ac:dyDescent="0.25">
      <c r="A6145" t="s">
        <v>2353</v>
      </c>
      <c r="C6145" s="2" t="s">
        <v>12974</v>
      </c>
      <c r="D6145" s="2">
        <v>406</v>
      </c>
      <c r="E6145" s="7">
        <v>1940</v>
      </c>
      <c r="F6145" s="5" t="s">
        <v>11168</v>
      </c>
      <c r="H6145" s="5" t="s">
        <v>16607</v>
      </c>
      <c r="I6145" s="6" t="s">
        <v>16600</v>
      </c>
      <c r="J6145" s="6" t="s">
        <v>16601</v>
      </c>
      <c r="K6145" s="17">
        <v>3</v>
      </c>
      <c r="L6145" s="17" t="s">
        <v>7732</v>
      </c>
      <c r="M6145" s="9"/>
      <c r="N6145" s="9"/>
      <c r="O6145" s="21"/>
      <c r="Q6145" s="29"/>
      <c r="U6145" s="17"/>
      <c r="V6145" s="2"/>
      <c r="Y6145" t="str">
        <f t="shared" si="387"/>
        <v/>
      </c>
      <c r="AA6145" t="str">
        <f t="shared" si="388"/>
        <v/>
      </c>
      <c r="AC6145" s="7"/>
      <c r="AD6145" t="s">
        <v>16600</v>
      </c>
      <c r="AE6145">
        <f t="shared" si="389"/>
        <v>0</v>
      </c>
      <c r="AG6145" s="2"/>
      <c r="AI6145" s="7"/>
    </row>
    <row r="6146" spans="1:35" ht="11" customHeight="1" outlineLevel="1" x14ac:dyDescent="0.25">
      <c r="A6146" t="s">
        <v>2353</v>
      </c>
      <c r="C6146" s="2" t="s">
        <v>12974</v>
      </c>
      <c r="D6146" s="2">
        <v>407</v>
      </c>
      <c r="E6146" s="7">
        <v>1940</v>
      </c>
      <c r="F6146" s="5" t="s">
        <v>11169</v>
      </c>
      <c r="H6146" s="5" t="s">
        <v>16608</v>
      </c>
      <c r="I6146" s="6" t="s">
        <v>16600</v>
      </c>
      <c r="J6146" s="6" t="s">
        <v>16601</v>
      </c>
      <c r="K6146" s="17">
        <v>3</v>
      </c>
      <c r="L6146" s="17" t="s">
        <v>7732</v>
      </c>
      <c r="M6146" s="9"/>
      <c r="N6146" s="9"/>
      <c r="O6146" s="21"/>
      <c r="Q6146" s="29"/>
      <c r="U6146" s="17"/>
      <c r="V6146" s="2"/>
      <c r="Y6146" t="str">
        <f t="shared" si="387"/>
        <v/>
      </c>
      <c r="AA6146" t="str">
        <f t="shared" si="388"/>
        <v/>
      </c>
      <c r="AC6146" s="7"/>
      <c r="AD6146" t="s">
        <v>16600</v>
      </c>
      <c r="AE6146">
        <f t="shared" si="389"/>
        <v>0</v>
      </c>
      <c r="AG6146" s="2"/>
      <c r="AI6146" s="7"/>
    </row>
    <row r="6147" spans="1:35" ht="11" customHeight="1" outlineLevel="1" x14ac:dyDescent="0.25">
      <c r="A6147" t="s">
        <v>2353</v>
      </c>
      <c r="C6147" s="2" t="s">
        <v>12974</v>
      </c>
      <c r="D6147" s="2">
        <v>408</v>
      </c>
      <c r="E6147" s="7">
        <v>1941</v>
      </c>
      <c r="F6147" s="5" t="s">
        <v>5139</v>
      </c>
      <c r="H6147" s="5" t="s">
        <v>16603</v>
      </c>
      <c r="I6147" s="6" t="s">
        <v>16600</v>
      </c>
      <c r="J6147" s="6" t="s">
        <v>16609</v>
      </c>
      <c r="K6147" s="17">
        <v>3</v>
      </c>
      <c r="L6147" s="17" t="s">
        <v>7732</v>
      </c>
      <c r="M6147" s="9"/>
      <c r="N6147" s="9"/>
      <c r="O6147" s="21"/>
      <c r="Q6147" s="29"/>
      <c r="U6147" s="17"/>
      <c r="V6147" s="2"/>
      <c r="Y6147" t="str">
        <f t="shared" si="387"/>
        <v/>
      </c>
      <c r="AA6147" t="str">
        <f t="shared" si="388"/>
        <v/>
      </c>
      <c r="AC6147" s="7"/>
      <c r="AD6147" t="s">
        <v>16600</v>
      </c>
      <c r="AE6147">
        <f t="shared" si="389"/>
        <v>0</v>
      </c>
      <c r="AG6147" s="2"/>
      <c r="AI6147" s="7"/>
    </row>
    <row r="6148" spans="1:35" ht="11" customHeight="1" outlineLevel="1" x14ac:dyDescent="0.25">
      <c r="A6148" t="s">
        <v>2353</v>
      </c>
      <c r="C6148" s="2" t="s">
        <v>12974</v>
      </c>
      <c r="D6148" s="2">
        <v>409</v>
      </c>
      <c r="E6148" s="7">
        <v>1941</v>
      </c>
      <c r="F6148" s="5" t="s">
        <v>5137</v>
      </c>
      <c r="H6148" s="5" t="s">
        <v>16604</v>
      </c>
      <c r="I6148" s="6" t="s">
        <v>16600</v>
      </c>
      <c r="J6148" s="6" t="s">
        <v>16609</v>
      </c>
      <c r="K6148" s="17">
        <v>3</v>
      </c>
      <c r="L6148" s="17" t="s">
        <v>7732</v>
      </c>
      <c r="M6148" s="9"/>
      <c r="N6148" s="9"/>
      <c r="O6148" s="21"/>
      <c r="Q6148" s="29"/>
      <c r="U6148" s="17"/>
      <c r="V6148" s="2"/>
      <c r="Y6148" t="str">
        <f t="shared" si="387"/>
        <v/>
      </c>
      <c r="AA6148" t="str">
        <f t="shared" si="388"/>
        <v/>
      </c>
      <c r="AC6148" s="7"/>
      <c r="AD6148" t="s">
        <v>16600</v>
      </c>
      <c r="AE6148">
        <f t="shared" si="389"/>
        <v>0</v>
      </c>
      <c r="AG6148" s="2"/>
      <c r="AI6148" s="7"/>
    </row>
    <row r="6149" spans="1:35" ht="11" customHeight="1" outlineLevel="1" x14ac:dyDescent="0.25">
      <c r="A6149" t="s">
        <v>2353</v>
      </c>
      <c r="C6149" s="2" t="s">
        <v>12974</v>
      </c>
      <c r="D6149" s="2">
        <v>411</v>
      </c>
      <c r="E6149" s="7">
        <v>1941</v>
      </c>
      <c r="F6149" s="5" t="s">
        <v>16610</v>
      </c>
      <c r="H6149" s="5" t="s">
        <v>16602</v>
      </c>
      <c r="I6149" s="6" t="s">
        <v>16600</v>
      </c>
      <c r="J6149" s="6" t="s">
        <v>16616</v>
      </c>
      <c r="K6149" s="17">
        <v>3</v>
      </c>
      <c r="L6149" s="17" t="s">
        <v>7732</v>
      </c>
      <c r="M6149" s="9"/>
      <c r="N6149" s="9"/>
      <c r="O6149" s="21"/>
      <c r="Q6149" s="29"/>
      <c r="U6149" s="17"/>
      <c r="V6149" s="2"/>
      <c r="Y6149" t="str">
        <f t="shared" si="387"/>
        <v/>
      </c>
      <c r="AA6149" t="str">
        <f t="shared" si="388"/>
        <v/>
      </c>
      <c r="AC6149" s="7"/>
      <c r="AD6149" t="s">
        <v>16600</v>
      </c>
      <c r="AE6149">
        <f t="shared" si="389"/>
        <v>0</v>
      </c>
      <c r="AG6149" s="2"/>
      <c r="AI6149" s="7"/>
    </row>
    <row r="6150" spans="1:35" ht="11" customHeight="1" outlineLevel="1" x14ac:dyDescent="0.25">
      <c r="A6150" t="s">
        <v>2353</v>
      </c>
      <c r="C6150" s="2" t="s">
        <v>12974</v>
      </c>
      <c r="D6150" s="2">
        <v>412</v>
      </c>
      <c r="E6150" s="7">
        <v>1941</v>
      </c>
      <c r="F6150" s="5" t="s">
        <v>16611</v>
      </c>
      <c r="H6150" s="5" t="s">
        <v>16602</v>
      </c>
      <c r="I6150" s="6" t="s">
        <v>16600</v>
      </c>
      <c r="J6150" s="6" t="s">
        <v>16616</v>
      </c>
      <c r="K6150" s="17">
        <v>3</v>
      </c>
      <c r="L6150" s="17" t="s">
        <v>7732</v>
      </c>
      <c r="M6150" s="9"/>
      <c r="N6150" s="9"/>
      <c r="O6150" s="21"/>
      <c r="Q6150" s="29"/>
      <c r="U6150" s="17"/>
      <c r="V6150" s="2"/>
      <c r="Y6150" t="str">
        <f t="shared" si="387"/>
        <v/>
      </c>
      <c r="AA6150" t="str">
        <f t="shared" si="388"/>
        <v/>
      </c>
      <c r="AC6150" s="7"/>
      <c r="AD6150" t="s">
        <v>16600</v>
      </c>
      <c r="AE6150">
        <f t="shared" si="389"/>
        <v>0</v>
      </c>
      <c r="AG6150" s="2"/>
      <c r="AI6150" s="7"/>
    </row>
    <row r="6151" spans="1:35" ht="11" customHeight="1" outlineLevel="1" x14ac:dyDescent="0.25">
      <c r="A6151" t="s">
        <v>2353</v>
      </c>
      <c r="C6151" s="2" t="s">
        <v>12974</v>
      </c>
      <c r="D6151" s="2">
        <v>413</v>
      </c>
      <c r="E6151" s="7">
        <v>1941</v>
      </c>
      <c r="F6151" s="5" t="s">
        <v>16612</v>
      </c>
      <c r="H6151" s="5" t="s">
        <v>16605</v>
      </c>
      <c r="I6151" s="6" t="s">
        <v>16600</v>
      </c>
      <c r="J6151" s="6" t="s">
        <v>16616</v>
      </c>
      <c r="K6151" s="17">
        <v>3</v>
      </c>
      <c r="L6151" s="17" t="s">
        <v>7732</v>
      </c>
      <c r="M6151" s="9"/>
      <c r="N6151" s="9"/>
      <c r="O6151" s="21"/>
      <c r="Q6151" s="29"/>
      <c r="U6151" s="17"/>
      <c r="V6151" s="2"/>
      <c r="Y6151" t="str">
        <f t="shared" si="387"/>
        <v/>
      </c>
      <c r="AA6151" t="str">
        <f t="shared" si="388"/>
        <v/>
      </c>
      <c r="AC6151" s="7"/>
      <c r="AD6151" t="s">
        <v>16600</v>
      </c>
      <c r="AE6151">
        <f t="shared" si="389"/>
        <v>0</v>
      </c>
      <c r="AG6151" s="2"/>
      <c r="AI6151" s="7"/>
    </row>
    <row r="6152" spans="1:35" ht="11" customHeight="1" outlineLevel="1" x14ac:dyDescent="0.25">
      <c r="A6152" t="s">
        <v>2353</v>
      </c>
      <c r="C6152" s="2" t="s">
        <v>12974</v>
      </c>
      <c r="D6152" s="2">
        <v>414</v>
      </c>
      <c r="E6152" s="7">
        <v>1941</v>
      </c>
      <c r="F6152" s="5" t="s">
        <v>16613</v>
      </c>
      <c r="H6152" s="5" t="s">
        <v>16615</v>
      </c>
      <c r="I6152" s="6" t="s">
        <v>16600</v>
      </c>
      <c r="J6152" s="6" t="s">
        <v>16616</v>
      </c>
      <c r="K6152" s="17">
        <v>3</v>
      </c>
      <c r="L6152" s="17" t="s">
        <v>7732</v>
      </c>
      <c r="M6152" s="9"/>
      <c r="N6152" s="9"/>
      <c r="O6152" s="21"/>
      <c r="Q6152" s="29"/>
      <c r="U6152" s="17"/>
      <c r="V6152" s="2"/>
      <c r="Y6152" t="str">
        <f t="shared" si="387"/>
        <v/>
      </c>
      <c r="AA6152" t="str">
        <f t="shared" si="388"/>
        <v/>
      </c>
      <c r="AC6152" s="7"/>
      <c r="AD6152" t="s">
        <v>16600</v>
      </c>
      <c r="AE6152">
        <f t="shared" si="389"/>
        <v>0</v>
      </c>
      <c r="AG6152" s="2"/>
      <c r="AI6152" s="7"/>
    </row>
    <row r="6153" spans="1:35" ht="11" customHeight="1" outlineLevel="1" x14ac:dyDescent="0.25">
      <c r="A6153" t="s">
        <v>2353</v>
      </c>
      <c r="C6153" s="2" t="s">
        <v>12974</v>
      </c>
      <c r="D6153" s="2">
        <v>415</v>
      </c>
      <c r="E6153" s="7">
        <v>1941</v>
      </c>
      <c r="F6153" s="5" t="s">
        <v>16614</v>
      </c>
      <c r="H6153" s="5" t="s">
        <v>16606</v>
      </c>
      <c r="I6153" s="6" t="s">
        <v>16600</v>
      </c>
      <c r="J6153" s="6" t="s">
        <v>16616</v>
      </c>
      <c r="K6153" s="17">
        <v>3</v>
      </c>
      <c r="L6153" s="17" t="s">
        <v>7732</v>
      </c>
      <c r="M6153" s="9"/>
      <c r="N6153" s="9"/>
      <c r="O6153" s="21"/>
      <c r="Q6153" s="29"/>
      <c r="U6153" s="17"/>
      <c r="V6153" s="2"/>
      <c r="Y6153" t="str">
        <f t="shared" si="387"/>
        <v/>
      </c>
      <c r="AA6153" t="str">
        <f t="shared" si="388"/>
        <v/>
      </c>
      <c r="AC6153" s="7"/>
      <c r="AD6153" t="s">
        <v>16600</v>
      </c>
      <c r="AE6153">
        <f t="shared" si="389"/>
        <v>0</v>
      </c>
      <c r="AG6153" s="2"/>
      <c r="AI6153" s="7"/>
    </row>
    <row r="6154" spans="1:35" ht="11" customHeight="1" outlineLevel="1" x14ac:dyDescent="0.25">
      <c r="A6154" t="s">
        <v>2353</v>
      </c>
      <c r="C6154" s="2" t="s">
        <v>12974</v>
      </c>
      <c r="D6154" s="2">
        <v>416</v>
      </c>
      <c r="E6154" s="7">
        <v>1941</v>
      </c>
      <c r="F6154" s="5" t="s">
        <v>10800</v>
      </c>
      <c r="H6154" s="5" t="s">
        <v>16607</v>
      </c>
      <c r="I6154" s="6" t="s">
        <v>16600</v>
      </c>
      <c r="J6154" s="6" t="s">
        <v>16616</v>
      </c>
      <c r="K6154" s="17">
        <v>3</v>
      </c>
      <c r="L6154" s="17" t="s">
        <v>7732</v>
      </c>
      <c r="M6154" s="9"/>
      <c r="N6154" s="9"/>
      <c r="O6154" s="21"/>
      <c r="Q6154" s="29"/>
      <c r="U6154" s="17"/>
      <c r="V6154" s="2"/>
      <c r="Y6154" t="str">
        <f t="shared" si="387"/>
        <v/>
      </c>
      <c r="AA6154" t="str">
        <f t="shared" si="388"/>
        <v/>
      </c>
      <c r="AC6154" s="7"/>
      <c r="AD6154" t="s">
        <v>16600</v>
      </c>
      <c r="AE6154">
        <f t="shared" si="389"/>
        <v>0</v>
      </c>
      <c r="AG6154" s="2"/>
      <c r="AI6154" s="7"/>
    </row>
    <row r="6155" spans="1:35" ht="11" customHeight="1" outlineLevel="1" x14ac:dyDescent="0.25">
      <c r="A6155" t="s">
        <v>2353</v>
      </c>
      <c r="C6155" s="2" t="s">
        <v>12974</v>
      </c>
      <c r="D6155" s="2">
        <v>417</v>
      </c>
      <c r="E6155" s="7">
        <v>1941</v>
      </c>
      <c r="F6155" s="5" t="s">
        <v>21926</v>
      </c>
      <c r="H6155" s="5" t="s">
        <v>16608</v>
      </c>
      <c r="I6155" s="6" t="s">
        <v>16600</v>
      </c>
      <c r="J6155" s="6" t="s">
        <v>16616</v>
      </c>
      <c r="K6155" s="17">
        <v>3</v>
      </c>
      <c r="L6155" s="17" t="s">
        <v>7732</v>
      </c>
      <c r="M6155" s="9"/>
      <c r="N6155" s="9"/>
      <c r="O6155" s="21"/>
      <c r="Q6155" s="29"/>
      <c r="U6155" s="17"/>
      <c r="V6155" s="2"/>
      <c r="Y6155" t="str">
        <f t="shared" si="387"/>
        <v/>
      </c>
      <c r="AA6155" t="str">
        <f t="shared" si="388"/>
        <v/>
      </c>
      <c r="AC6155" s="7"/>
      <c r="AD6155" t="s">
        <v>16600</v>
      </c>
      <c r="AE6155">
        <f t="shared" si="389"/>
        <v>0</v>
      </c>
      <c r="AG6155" s="2"/>
      <c r="AI6155" s="7"/>
    </row>
    <row r="6156" spans="1:35" ht="11" customHeight="1" outlineLevel="1" x14ac:dyDescent="0.25">
      <c r="A6156" t="s">
        <v>2353</v>
      </c>
      <c r="C6156" s="2" t="s">
        <v>12974</v>
      </c>
      <c r="D6156" s="2">
        <v>426</v>
      </c>
      <c r="E6156" s="7">
        <v>1942</v>
      </c>
      <c r="F6156" s="5" t="s">
        <v>11168</v>
      </c>
      <c r="H6156" s="5" t="s">
        <v>6482</v>
      </c>
      <c r="I6156" s="6" t="s">
        <v>16600</v>
      </c>
      <c r="J6156" s="6" t="s">
        <v>16617</v>
      </c>
      <c r="K6156" s="17">
        <v>3</v>
      </c>
      <c r="L6156" s="17" t="s">
        <v>7732</v>
      </c>
      <c r="M6156" s="9"/>
      <c r="N6156" s="9"/>
      <c r="O6156" s="21"/>
      <c r="Q6156" s="29"/>
      <c r="U6156" s="17"/>
      <c r="V6156" s="2"/>
      <c r="Y6156" t="str">
        <f t="shared" si="387"/>
        <v/>
      </c>
      <c r="AA6156" t="str">
        <f t="shared" si="388"/>
        <v/>
      </c>
      <c r="AC6156" s="7"/>
      <c r="AD6156" t="s">
        <v>16600</v>
      </c>
      <c r="AE6156">
        <f t="shared" si="389"/>
        <v>0</v>
      </c>
      <c r="AG6156" s="2"/>
      <c r="AI6156" s="7"/>
    </row>
    <row r="6157" spans="1:35" ht="11" customHeight="1" outlineLevel="1" x14ac:dyDescent="0.25">
      <c r="A6157" t="s">
        <v>2353</v>
      </c>
      <c r="C6157" s="2" t="s">
        <v>12974</v>
      </c>
      <c r="D6157" s="2">
        <v>428</v>
      </c>
      <c r="E6157" s="7">
        <v>1943</v>
      </c>
      <c r="F6157" s="5" t="s">
        <v>6383</v>
      </c>
      <c r="H6157" s="5" t="s">
        <v>5570</v>
      </c>
      <c r="I6157" s="6" t="s">
        <v>16600</v>
      </c>
      <c r="J6157" s="6" t="s">
        <v>10809</v>
      </c>
      <c r="K6157" s="17">
        <v>3</v>
      </c>
      <c r="L6157" s="17" t="s">
        <v>7732</v>
      </c>
      <c r="M6157" s="9"/>
      <c r="N6157" s="9"/>
      <c r="O6157" s="21"/>
      <c r="Q6157" s="29"/>
      <c r="U6157" s="17"/>
      <c r="V6157" s="2"/>
      <c r="Y6157" t="str">
        <f t="shared" si="387"/>
        <v/>
      </c>
      <c r="AA6157" t="str">
        <f t="shared" si="388"/>
        <v/>
      </c>
      <c r="AC6157" s="7"/>
      <c r="AD6157" t="s">
        <v>16600</v>
      </c>
      <c r="AE6157">
        <f t="shared" ref="AE6157:AE6179" si="390">COUNTIF(I6157,"*Fuji*")</f>
        <v>0</v>
      </c>
      <c r="AG6157" s="2"/>
      <c r="AI6157" s="7"/>
    </row>
    <row r="6158" spans="1:35" ht="11" customHeight="1" outlineLevel="1" x14ac:dyDescent="0.25">
      <c r="A6158" t="s">
        <v>2353</v>
      </c>
      <c r="C6158" s="2" t="s">
        <v>12974</v>
      </c>
      <c r="D6158" s="2">
        <v>455</v>
      </c>
      <c r="E6158" s="7">
        <v>1946</v>
      </c>
      <c r="F6158" s="5" t="s">
        <v>6383</v>
      </c>
      <c r="H6158" s="5" t="s">
        <v>8864</v>
      </c>
      <c r="I6158" s="6" t="s">
        <v>16600</v>
      </c>
      <c r="J6158" s="6" t="s">
        <v>10989</v>
      </c>
      <c r="K6158" s="17">
        <v>3</v>
      </c>
      <c r="L6158" s="17" t="s">
        <v>7732</v>
      </c>
      <c r="M6158" s="9"/>
      <c r="N6158" s="9"/>
      <c r="O6158" s="21"/>
      <c r="Q6158" s="29"/>
      <c r="U6158" s="17"/>
      <c r="V6158" s="2"/>
      <c r="Y6158" t="str">
        <f t="shared" si="387"/>
        <v/>
      </c>
      <c r="AA6158" t="str">
        <f t="shared" si="388"/>
        <v/>
      </c>
      <c r="AC6158" s="7"/>
      <c r="AD6158" t="s">
        <v>16600</v>
      </c>
      <c r="AE6158">
        <f t="shared" si="390"/>
        <v>0</v>
      </c>
      <c r="AG6158" s="2"/>
      <c r="AI6158" s="7"/>
    </row>
    <row r="6159" spans="1:35" ht="11" customHeight="1" outlineLevel="1" x14ac:dyDescent="0.25">
      <c r="A6159" t="s">
        <v>2353</v>
      </c>
      <c r="C6159" s="2" t="s">
        <v>12974</v>
      </c>
      <c r="D6159" s="2">
        <v>461</v>
      </c>
      <c r="E6159" s="7">
        <v>1946</v>
      </c>
      <c r="F6159" s="5" t="s">
        <v>4732</v>
      </c>
      <c r="H6159" s="5" t="s">
        <v>6981</v>
      </c>
      <c r="I6159" s="6" t="s">
        <v>16600</v>
      </c>
      <c r="J6159" s="6" t="s">
        <v>10989</v>
      </c>
      <c r="K6159" s="17">
        <v>3</v>
      </c>
      <c r="L6159" s="17" t="s">
        <v>7732</v>
      </c>
      <c r="M6159" s="9"/>
      <c r="N6159" s="9"/>
      <c r="O6159" s="21"/>
      <c r="Q6159" s="29"/>
      <c r="U6159" s="17"/>
      <c r="V6159" s="2"/>
      <c r="Y6159" t="str">
        <f t="shared" si="387"/>
        <v/>
      </c>
      <c r="AA6159" t="str">
        <f t="shared" si="388"/>
        <v/>
      </c>
      <c r="AC6159" s="7"/>
      <c r="AD6159" t="s">
        <v>16600</v>
      </c>
      <c r="AE6159">
        <f t="shared" si="390"/>
        <v>0</v>
      </c>
      <c r="AG6159" s="2"/>
      <c r="AI6159" s="7"/>
    </row>
    <row r="6160" spans="1:35" ht="11" customHeight="1" outlineLevel="1" x14ac:dyDescent="0.25">
      <c r="A6160" t="s">
        <v>2353</v>
      </c>
      <c r="C6160" s="2" t="s">
        <v>12974</v>
      </c>
      <c r="D6160" s="2">
        <v>469</v>
      </c>
      <c r="E6160" s="7">
        <v>1949</v>
      </c>
      <c r="F6160" s="5" t="s">
        <v>6383</v>
      </c>
      <c r="H6160" s="5" t="s">
        <v>1674</v>
      </c>
      <c r="I6160" s="6" t="s">
        <v>16600</v>
      </c>
      <c r="J6160" s="6" t="s">
        <v>16618</v>
      </c>
      <c r="K6160" s="17">
        <v>3</v>
      </c>
      <c r="L6160" s="17" t="s">
        <v>7732</v>
      </c>
      <c r="M6160" s="9"/>
      <c r="N6160" s="9"/>
      <c r="O6160" s="21"/>
      <c r="Q6160" s="29"/>
      <c r="U6160" s="17"/>
      <c r="V6160" s="2"/>
      <c r="Y6160" t="str">
        <f t="shared" si="387"/>
        <v/>
      </c>
      <c r="AA6160" t="str">
        <f t="shared" si="388"/>
        <v/>
      </c>
      <c r="AC6160" s="7"/>
      <c r="AD6160" t="s">
        <v>16600</v>
      </c>
      <c r="AE6160">
        <f t="shared" si="390"/>
        <v>0</v>
      </c>
      <c r="AG6160" s="2"/>
      <c r="AI6160" s="7"/>
    </row>
    <row r="6161" spans="1:35" ht="11" customHeight="1" outlineLevel="1" x14ac:dyDescent="0.25">
      <c r="A6161" t="s">
        <v>2353</v>
      </c>
      <c r="C6161" s="2" t="s">
        <v>12974</v>
      </c>
      <c r="D6161" s="2">
        <v>490</v>
      </c>
      <c r="E6161" s="7">
        <v>1951</v>
      </c>
      <c r="F6161" s="5" t="s">
        <v>6383</v>
      </c>
      <c r="H6161" s="5" t="s">
        <v>1674</v>
      </c>
      <c r="I6161" s="6" t="s">
        <v>16600</v>
      </c>
      <c r="J6161" s="6" t="s">
        <v>16619</v>
      </c>
      <c r="K6161" s="17">
        <v>3</v>
      </c>
      <c r="L6161" s="17" t="s">
        <v>7732</v>
      </c>
      <c r="M6161" s="9"/>
      <c r="N6161" s="9"/>
      <c r="O6161" s="21"/>
      <c r="Q6161" s="29"/>
      <c r="U6161" s="17"/>
      <c r="V6161" s="2"/>
      <c r="Y6161" t="str">
        <f t="shared" si="387"/>
        <v/>
      </c>
      <c r="AA6161" t="str">
        <f t="shared" si="388"/>
        <v/>
      </c>
      <c r="AC6161" s="7"/>
      <c r="AD6161" t="s">
        <v>16600</v>
      </c>
      <c r="AE6161">
        <f t="shared" si="390"/>
        <v>0</v>
      </c>
      <c r="AG6161" s="2"/>
      <c r="AI6161" s="7"/>
    </row>
    <row r="6162" spans="1:35" ht="11" customHeight="1" outlineLevel="1" x14ac:dyDescent="0.25">
      <c r="A6162" t="s">
        <v>2353</v>
      </c>
      <c r="C6162" s="2" t="s">
        <v>12974</v>
      </c>
      <c r="D6162" s="2">
        <v>684</v>
      </c>
      <c r="E6162" s="7">
        <v>1966</v>
      </c>
      <c r="F6162" s="5" t="s">
        <v>16621</v>
      </c>
      <c r="H6162" s="5" t="s">
        <v>5398</v>
      </c>
      <c r="I6162" s="6" t="s">
        <v>16600</v>
      </c>
      <c r="J6162" s="6" t="s">
        <v>16620</v>
      </c>
      <c r="K6162" s="17">
        <v>3</v>
      </c>
      <c r="L6162" s="17" t="s">
        <v>7732</v>
      </c>
      <c r="M6162" s="9"/>
      <c r="N6162" s="9"/>
      <c r="O6162" s="21"/>
      <c r="Q6162" s="29"/>
      <c r="U6162" s="17"/>
      <c r="V6162" s="2"/>
      <c r="Y6162" t="str">
        <f t="shared" si="387"/>
        <v/>
      </c>
      <c r="AA6162" t="str">
        <f t="shared" si="388"/>
        <v/>
      </c>
      <c r="AC6162" s="7"/>
      <c r="AD6162" t="s">
        <v>16600</v>
      </c>
      <c r="AE6162">
        <f t="shared" si="390"/>
        <v>0</v>
      </c>
      <c r="AG6162" s="2"/>
      <c r="AI6162" s="7"/>
    </row>
    <row r="6163" spans="1:35" ht="11" customHeight="1" outlineLevel="1" x14ac:dyDescent="0.25">
      <c r="A6163" t="s">
        <v>2353</v>
      </c>
      <c r="C6163" s="2" t="s">
        <v>12974</v>
      </c>
      <c r="D6163" s="2">
        <v>698</v>
      </c>
      <c r="E6163" s="7">
        <v>1966</v>
      </c>
      <c r="F6163" s="5" t="s">
        <v>16622</v>
      </c>
      <c r="H6163" s="5" t="s">
        <v>5398</v>
      </c>
      <c r="I6163" s="6" t="s">
        <v>16600</v>
      </c>
      <c r="J6163" s="6" t="s">
        <v>16620</v>
      </c>
      <c r="K6163" s="17">
        <v>3</v>
      </c>
      <c r="L6163" s="17" t="s">
        <v>7732</v>
      </c>
      <c r="M6163" s="9"/>
      <c r="N6163" s="9"/>
      <c r="O6163" s="21"/>
      <c r="Q6163" s="29"/>
      <c r="U6163" s="17"/>
      <c r="V6163" s="2"/>
      <c r="Y6163" t="str">
        <f t="shared" si="387"/>
        <v/>
      </c>
      <c r="AA6163" t="str">
        <f t="shared" si="388"/>
        <v/>
      </c>
      <c r="AC6163" s="7"/>
      <c r="AD6163" t="s">
        <v>16600</v>
      </c>
      <c r="AE6163">
        <f t="shared" si="390"/>
        <v>0</v>
      </c>
      <c r="AG6163" s="2"/>
      <c r="AI6163" s="7"/>
    </row>
    <row r="6164" spans="1:35" ht="11" customHeight="1" outlineLevel="1" x14ac:dyDescent="0.25">
      <c r="A6164" t="s">
        <v>2353</v>
      </c>
      <c r="C6164" s="2" t="s">
        <v>12974</v>
      </c>
      <c r="D6164" s="2">
        <v>800</v>
      </c>
      <c r="E6164" s="7">
        <v>1970</v>
      </c>
      <c r="F6164" s="5" t="s">
        <v>11168</v>
      </c>
      <c r="H6164" s="5" t="s">
        <v>5398</v>
      </c>
      <c r="I6164" s="6" t="s">
        <v>16600</v>
      </c>
      <c r="J6164" s="6" t="s">
        <v>16623</v>
      </c>
      <c r="K6164" s="17">
        <v>3</v>
      </c>
      <c r="L6164" s="17" t="s">
        <v>7732</v>
      </c>
      <c r="M6164" s="9"/>
      <c r="N6164" s="9"/>
      <c r="O6164" s="21"/>
      <c r="Q6164" s="29"/>
      <c r="U6164" s="17"/>
      <c r="V6164" s="2"/>
      <c r="Y6164" t="str">
        <f t="shared" si="387"/>
        <v/>
      </c>
      <c r="AA6164" t="str">
        <f t="shared" si="388"/>
        <v/>
      </c>
      <c r="AC6164" s="7"/>
      <c r="AD6164" t="s">
        <v>16600</v>
      </c>
      <c r="AE6164">
        <f t="shared" si="390"/>
        <v>0</v>
      </c>
      <c r="AG6164" s="2"/>
      <c r="AI6164" s="7"/>
    </row>
    <row r="6165" spans="1:35" ht="11" customHeight="1" outlineLevel="1" x14ac:dyDescent="0.25">
      <c r="A6165" t="s">
        <v>2353</v>
      </c>
      <c r="C6165" s="2" t="s">
        <v>12974</v>
      </c>
      <c r="D6165" s="2" t="s">
        <v>16624</v>
      </c>
      <c r="E6165" s="7">
        <v>1970</v>
      </c>
      <c r="F6165" s="5" t="s">
        <v>16625</v>
      </c>
      <c r="H6165" s="5" t="s">
        <v>5398</v>
      </c>
      <c r="I6165" s="6" t="s">
        <v>16600</v>
      </c>
      <c r="J6165" s="6" t="s">
        <v>16623</v>
      </c>
      <c r="K6165" s="17">
        <v>3</v>
      </c>
      <c r="L6165" s="17" t="s">
        <v>7732</v>
      </c>
      <c r="M6165" s="9"/>
      <c r="N6165" s="9"/>
      <c r="O6165" s="21"/>
      <c r="Q6165" s="29"/>
      <c r="U6165" s="17"/>
      <c r="V6165" s="2"/>
      <c r="Y6165" t="str">
        <f t="shared" si="387"/>
        <v/>
      </c>
      <c r="AA6165" t="str">
        <f t="shared" si="388"/>
        <v/>
      </c>
      <c r="AC6165" s="7"/>
      <c r="AD6165" t="s">
        <v>16600</v>
      </c>
      <c r="AE6165">
        <f t="shared" si="390"/>
        <v>0</v>
      </c>
      <c r="AG6165" s="2"/>
      <c r="AI6165" s="7"/>
    </row>
    <row r="6166" spans="1:35" ht="11" customHeight="1" outlineLevel="1" x14ac:dyDescent="0.25">
      <c r="A6166" t="s">
        <v>2353</v>
      </c>
      <c r="C6166" s="2" t="s">
        <v>12974</v>
      </c>
      <c r="D6166" s="2">
        <v>802</v>
      </c>
      <c r="E6166" s="7">
        <v>1971</v>
      </c>
      <c r="F6166" s="5" t="s">
        <v>16626</v>
      </c>
      <c r="H6166" s="5" t="s">
        <v>5398</v>
      </c>
      <c r="I6166" s="6" t="s">
        <v>16600</v>
      </c>
      <c r="J6166" s="6" t="s">
        <v>16574</v>
      </c>
      <c r="K6166" s="17">
        <v>3</v>
      </c>
      <c r="L6166" s="17" t="s">
        <v>7732</v>
      </c>
      <c r="M6166" s="9"/>
      <c r="N6166" s="9"/>
      <c r="O6166" s="21"/>
      <c r="Q6166" s="29"/>
      <c r="U6166" s="17"/>
      <c r="V6166" s="2"/>
      <c r="Y6166" t="str">
        <f t="shared" si="387"/>
        <v/>
      </c>
      <c r="AA6166" t="str">
        <f t="shared" si="388"/>
        <v/>
      </c>
      <c r="AC6166" s="7"/>
      <c r="AD6166" t="s">
        <v>16600</v>
      </c>
      <c r="AE6166">
        <f t="shared" si="390"/>
        <v>0</v>
      </c>
      <c r="AG6166" s="2"/>
      <c r="AI6166" s="7"/>
    </row>
    <row r="6167" spans="1:35" ht="11" customHeight="1" outlineLevel="1" x14ac:dyDescent="0.25">
      <c r="A6167" t="s">
        <v>2353</v>
      </c>
      <c r="C6167" s="2" t="s">
        <v>12974</v>
      </c>
      <c r="D6167" s="2">
        <v>816</v>
      </c>
      <c r="E6167" s="7">
        <v>1972</v>
      </c>
      <c r="F6167" s="5" t="s">
        <v>20617</v>
      </c>
      <c r="H6167" s="5" t="s">
        <v>5398</v>
      </c>
      <c r="I6167" s="6" t="s">
        <v>20611</v>
      </c>
      <c r="J6167" s="6" t="s">
        <v>20618</v>
      </c>
      <c r="K6167" s="17">
        <v>5</v>
      </c>
      <c r="L6167" s="17" t="s">
        <v>7732</v>
      </c>
      <c r="M6167" s="9"/>
      <c r="N6167" s="9"/>
      <c r="O6167" s="21"/>
      <c r="Q6167" s="29"/>
      <c r="U6167" s="17"/>
      <c r="V6167" s="2" t="s">
        <v>20619</v>
      </c>
      <c r="Y6167" t="str">
        <f t="shared" si="387"/>
        <v/>
      </c>
      <c r="AA6167" t="str">
        <f t="shared" si="388"/>
        <v/>
      </c>
      <c r="AC6167" s="7"/>
      <c r="AD6167" t="s">
        <v>20611</v>
      </c>
      <c r="AE6167">
        <f t="shared" si="390"/>
        <v>0</v>
      </c>
      <c r="AG6167" s="2"/>
      <c r="AI6167" s="7"/>
    </row>
    <row r="6168" spans="1:35" ht="11" customHeight="1" outlineLevel="1" x14ac:dyDescent="0.25">
      <c r="A6168" t="s">
        <v>2353</v>
      </c>
      <c r="C6168" s="2" t="s">
        <v>12974</v>
      </c>
      <c r="D6168" s="2">
        <v>924</v>
      </c>
      <c r="E6168" s="7">
        <v>1977</v>
      </c>
      <c r="F6168" s="5" t="s">
        <v>11169</v>
      </c>
      <c r="H6168" s="5" t="s">
        <v>5398</v>
      </c>
      <c r="I6168" s="6" t="s">
        <v>16600</v>
      </c>
      <c r="J6168" s="6" t="s">
        <v>16627</v>
      </c>
      <c r="K6168" s="17">
        <v>3</v>
      </c>
      <c r="L6168" s="17" t="s">
        <v>7732</v>
      </c>
      <c r="M6168" s="9"/>
      <c r="N6168" s="9"/>
      <c r="O6168" s="21"/>
      <c r="Q6168" s="29"/>
      <c r="U6168" s="17"/>
      <c r="V6168" s="2"/>
      <c r="Y6168" t="str">
        <f t="shared" ref="Y6168:Y6231" si="391">IF(COUNTIF(F6168,"*fdc*"),1,"")</f>
        <v/>
      </c>
      <c r="AA6168" t="str">
        <f t="shared" ref="AA6168:AA6231" si="392">IF(COUNTIF(F6168,"*s/s*"),1,"")</f>
        <v/>
      </c>
      <c r="AC6168" s="7"/>
      <c r="AD6168" t="s">
        <v>16600</v>
      </c>
      <c r="AE6168">
        <f t="shared" si="390"/>
        <v>0</v>
      </c>
      <c r="AG6168" s="2"/>
      <c r="AI6168" s="7"/>
    </row>
    <row r="6169" spans="1:35" ht="11" customHeight="1" outlineLevel="1" x14ac:dyDescent="0.25">
      <c r="A6169" t="s">
        <v>2353</v>
      </c>
      <c r="C6169" s="2" t="s">
        <v>12974</v>
      </c>
      <c r="D6169" s="2">
        <v>1001</v>
      </c>
      <c r="E6169" s="7">
        <v>1980</v>
      </c>
      <c r="F6169" s="5" t="s">
        <v>16625</v>
      </c>
      <c r="H6169" s="5" t="s">
        <v>5398</v>
      </c>
      <c r="I6169" s="6" t="s">
        <v>16600</v>
      </c>
      <c r="J6169" s="6" t="s">
        <v>16628</v>
      </c>
      <c r="K6169" s="17">
        <v>3</v>
      </c>
      <c r="L6169" s="17" t="s">
        <v>7732</v>
      </c>
      <c r="M6169" s="9"/>
      <c r="N6169" s="9"/>
      <c r="O6169" s="21"/>
      <c r="Q6169" s="29"/>
      <c r="U6169" s="17"/>
      <c r="V6169" s="2"/>
      <c r="Y6169" t="str">
        <f t="shared" si="391"/>
        <v/>
      </c>
      <c r="AA6169" t="str">
        <f t="shared" si="392"/>
        <v/>
      </c>
      <c r="AC6169" s="7"/>
      <c r="AD6169" t="s">
        <v>16600</v>
      </c>
      <c r="AE6169">
        <f t="shared" si="390"/>
        <v>0</v>
      </c>
      <c r="AG6169" s="2"/>
      <c r="AI6169" s="7"/>
    </row>
    <row r="6170" spans="1:35" ht="11" customHeight="1" outlineLevel="1" collapsed="1" x14ac:dyDescent="0.25">
      <c r="A6170" t="s">
        <v>2353</v>
      </c>
      <c r="C6170" s="2" t="s">
        <v>12974</v>
      </c>
      <c r="D6170" s="2">
        <v>1002</v>
      </c>
      <c r="E6170" s="7">
        <v>1980</v>
      </c>
      <c r="F6170" s="5" t="s">
        <v>16629</v>
      </c>
      <c r="H6170" s="5" t="s">
        <v>5398</v>
      </c>
      <c r="I6170" s="6" t="s">
        <v>16600</v>
      </c>
      <c r="J6170" s="6" t="s">
        <v>16628</v>
      </c>
      <c r="K6170" s="17">
        <v>3</v>
      </c>
      <c r="L6170" s="17" t="s">
        <v>7732</v>
      </c>
      <c r="M6170" s="9"/>
      <c r="N6170" s="9"/>
      <c r="O6170" s="21"/>
      <c r="Q6170" s="29"/>
      <c r="U6170" s="17"/>
      <c r="V6170" s="2"/>
      <c r="Y6170" t="str">
        <f t="shared" si="391"/>
        <v/>
      </c>
      <c r="AA6170" t="str">
        <f t="shared" si="392"/>
        <v/>
      </c>
      <c r="AC6170" s="7"/>
      <c r="AD6170" t="s">
        <v>16600</v>
      </c>
      <c r="AE6170">
        <f t="shared" si="390"/>
        <v>0</v>
      </c>
      <c r="AG6170" s="2"/>
      <c r="AI6170" s="7"/>
    </row>
    <row r="6171" spans="1:35" ht="11" customHeight="1" outlineLevel="1" x14ac:dyDescent="0.25">
      <c r="A6171" t="s">
        <v>2353</v>
      </c>
      <c r="C6171" s="2" t="s">
        <v>12974</v>
      </c>
      <c r="D6171" s="2">
        <v>1043</v>
      </c>
      <c r="E6171" s="7">
        <v>1984</v>
      </c>
      <c r="F6171" s="5" t="s">
        <v>16631</v>
      </c>
      <c r="H6171" s="5" t="s">
        <v>5398</v>
      </c>
      <c r="I6171" s="6" t="s">
        <v>16600</v>
      </c>
      <c r="J6171" s="6" t="s">
        <v>16630</v>
      </c>
      <c r="K6171" s="17">
        <v>3</v>
      </c>
      <c r="L6171" s="17" t="s">
        <v>7732</v>
      </c>
      <c r="M6171" s="9"/>
      <c r="N6171" s="9"/>
      <c r="O6171" s="21"/>
      <c r="Q6171" s="29"/>
      <c r="U6171" s="17"/>
      <c r="V6171" s="2"/>
      <c r="Y6171" t="str">
        <f t="shared" si="391"/>
        <v/>
      </c>
      <c r="AA6171" t="str">
        <f t="shared" si="392"/>
        <v/>
      </c>
      <c r="AC6171" s="7"/>
      <c r="AD6171" t="s">
        <v>16600</v>
      </c>
      <c r="AE6171">
        <f t="shared" si="390"/>
        <v>0</v>
      </c>
      <c r="AG6171" s="2"/>
      <c r="AI6171" s="7"/>
    </row>
    <row r="6172" spans="1:35" ht="11" customHeight="1" outlineLevel="1" collapsed="1" x14ac:dyDescent="0.25">
      <c r="A6172" t="s">
        <v>2353</v>
      </c>
      <c r="C6172" s="2" t="s">
        <v>12974</v>
      </c>
      <c r="D6172" s="2">
        <v>1069</v>
      </c>
      <c r="E6172" s="7">
        <v>1986</v>
      </c>
      <c r="F6172" s="5" t="s">
        <v>20620</v>
      </c>
      <c r="H6172" s="5" t="s">
        <v>5398</v>
      </c>
      <c r="I6172" s="6" t="s">
        <v>20611</v>
      </c>
      <c r="J6172" s="6" t="s">
        <v>9235</v>
      </c>
      <c r="K6172" s="17">
        <v>5</v>
      </c>
      <c r="L6172" s="17" t="s">
        <v>7732</v>
      </c>
      <c r="M6172" s="9"/>
      <c r="N6172" s="9"/>
      <c r="O6172" s="21"/>
      <c r="Q6172" s="29"/>
      <c r="U6172" s="17"/>
      <c r="V6172" s="2" t="s">
        <v>3795</v>
      </c>
      <c r="Y6172" t="str">
        <f t="shared" si="391"/>
        <v/>
      </c>
      <c r="AA6172" t="str">
        <f t="shared" si="392"/>
        <v/>
      </c>
      <c r="AC6172" s="7"/>
      <c r="AD6172" t="s">
        <v>20611</v>
      </c>
      <c r="AE6172">
        <f t="shared" si="390"/>
        <v>0</v>
      </c>
      <c r="AG6172" s="2"/>
      <c r="AH6172" t="s">
        <v>3662</v>
      </c>
      <c r="AI6172" s="7" t="s">
        <v>4610</v>
      </c>
    </row>
    <row r="6173" spans="1:35" ht="11" customHeight="1" outlineLevel="1" x14ac:dyDescent="0.25">
      <c r="A6173" t="s">
        <v>2353</v>
      </c>
      <c r="C6173" s="2" t="s">
        <v>12974</v>
      </c>
      <c r="D6173" s="2">
        <v>1207</v>
      </c>
      <c r="E6173" s="7">
        <v>1992</v>
      </c>
      <c r="F6173" s="5" t="s">
        <v>11170</v>
      </c>
      <c r="H6173" s="5" t="s">
        <v>5398</v>
      </c>
      <c r="I6173" s="6" t="s">
        <v>16636</v>
      </c>
      <c r="J6173" s="6" t="s">
        <v>16635</v>
      </c>
      <c r="K6173" s="17">
        <v>3</v>
      </c>
      <c r="L6173" s="17" t="s">
        <v>7732</v>
      </c>
      <c r="M6173" s="9"/>
      <c r="N6173" s="9"/>
      <c r="O6173" s="21"/>
      <c r="Q6173" s="29"/>
      <c r="U6173" s="17"/>
      <c r="V6173" s="2"/>
      <c r="Y6173" t="str">
        <f t="shared" si="391"/>
        <v/>
      </c>
      <c r="AA6173" t="str">
        <f t="shared" si="392"/>
        <v/>
      </c>
      <c r="AC6173" s="7"/>
      <c r="AD6173" t="s">
        <v>16636</v>
      </c>
      <c r="AE6173">
        <f t="shared" si="390"/>
        <v>0</v>
      </c>
      <c r="AG6173" s="2"/>
      <c r="AI6173" s="7"/>
    </row>
    <row r="6174" spans="1:35" ht="11" customHeight="1" outlineLevel="1" x14ac:dyDescent="0.25">
      <c r="A6174" t="s">
        <v>2353</v>
      </c>
      <c r="C6174" s="2" t="s">
        <v>12974</v>
      </c>
      <c r="D6174" s="2">
        <v>1893</v>
      </c>
      <c r="E6174" s="7">
        <v>2005</v>
      </c>
      <c r="F6174" s="5" t="s">
        <v>9821</v>
      </c>
      <c r="H6174" s="5" t="s">
        <v>5398</v>
      </c>
      <c r="I6174" s="6" t="s">
        <v>5399</v>
      </c>
      <c r="J6174" s="6" t="s">
        <v>16637</v>
      </c>
      <c r="K6174" s="17">
        <v>1</v>
      </c>
      <c r="L6174" s="17" t="s">
        <v>20076</v>
      </c>
      <c r="M6174" s="9"/>
      <c r="N6174" s="9"/>
      <c r="O6174" s="21"/>
      <c r="Q6174" s="29"/>
      <c r="S6174">
        <v>1</v>
      </c>
      <c r="T6174">
        <v>1</v>
      </c>
      <c r="U6174" s="17"/>
      <c r="V6174" s="2" t="s">
        <v>859</v>
      </c>
      <c r="Y6174" t="str">
        <f t="shared" si="391"/>
        <v/>
      </c>
      <c r="AA6174" t="str">
        <f t="shared" si="392"/>
        <v/>
      </c>
      <c r="AC6174" s="7"/>
      <c r="AD6174" t="s">
        <v>5399</v>
      </c>
      <c r="AE6174">
        <f t="shared" si="390"/>
        <v>1</v>
      </c>
      <c r="AG6174" s="2"/>
      <c r="AH6174" t="s">
        <v>4921</v>
      </c>
      <c r="AI6174" s="7"/>
    </row>
    <row r="6175" spans="1:35" ht="11" customHeight="1" outlineLevel="1" x14ac:dyDescent="0.25">
      <c r="A6175" t="s">
        <v>2353</v>
      </c>
      <c r="C6175" s="2" t="s">
        <v>12974</v>
      </c>
      <c r="D6175" s="2" t="s">
        <v>16638</v>
      </c>
      <c r="E6175" s="7">
        <v>2005</v>
      </c>
      <c r="F6175" s="5" t="s">
        <v>16639</v>
      </c>
      <c r="H6175" s="5" t="s">
        <v>5398</v>
      </c>
      <c r="I6175" s="6" t="s">
        <v>5399</v>
      </c>
      <c r="J6175" s="6" t="s">
        <v>16637</v>
      </c>
      <c r="K6175" s="17">
        <v>1</v>
      </c>
      <c r="L6175" s="17" t="s">
        <v>7730</v>
      </c>
      <c r="M6175" s="9">
        <v>24</v>
      </c>
      <c r="N6175" s="9"/>
      <c r="O6175" s="21"/>
      <c r="Q6175" s="29"/>
      <c r="U6175" s="17"/>
      <c r="V6175" s="2" t="s">
        <v>860</v>
      </c>
      <c r="Y6175" t="str">
        <f t="shared" si="391"/>
        <v/>
      </c>
      <c r="AA6175">
        <f t="shared" si="392"/>
        <v>1</v>
      </c>
      <c r="AC6175" s="7"/>
      <c r="AD6175" t="s">
        <v>5399</v>
      </c>
      <c r="AE6175">
        <f t="shared" si="390"/>
        <v>1</v>
      </c>
      <c r="AG6175" s="2"/>
      <c r="AH6175" t="s">
        <v>4921</v>
      </c>
      <c r="AI6175" s="7"/>
    </row>
    <row r="6176" spans="1:35" ht="11" customHeight="1" outlineLevel="1" x14ac:dyDescent="0.25">
      <c r="A6176" t="s">
        <v>2353</v>
      </c>
      <c r="C6176" s="2" t="s">
        <v>12974</v>
      </c>
      <c r="D6176" s="2">
        <v>2005</v>
      </c>
      <c r="E6176" s="7">
        <v>2010</v>
      </c>
      <c r="F6176" s="5" t="s">
        <v>11170</v>
      </c>
      <c r="H6176" s="5" t="s">
        <v>5398</v>
      </c>
      <c r="I6176" s="6" t="s">
        <v>16600</v>
      </c>
      <c r="J6176" s="6" t="s">
        <v>16640</v>
      </c>
      <c r="K6176" s="17">
        <v>3</v>
      </c>
      <c r="L6176" s="17" t="s">
        <v>7732</v>
      </c>
      <c r="M6176" s="9"/>
      <c r="N6176" s="9"/>
      <c r="O6176" s="21"/>
      <c r="Q6176" s="29"/>
      <c r="U6176" s="17"/>
      <c r="V6176" s="2"/>
      <c r="Y6176" t="str">
        <f t="shared" si="391"/>
        <v/>
      </c>
      <c r="AA6176" t="str">
        <f t="shared" si="392"/>
        <v/>
      </c>
      <c r="AC6176" s="7"/>
      <c r="AD6176" t="s">
        <v>16600</v>
      </c>
      <c r="AE6176">
        <f t="shared" si="390"/>
        <v>0</v>
      </c>
      <c r="AG6176" s="2"/>
      <c r="AI6176" s="7"/>
    </row>
    <row r="6177" spans="1:49" ht="11" customHeight="1" outlineLevel="1" x14ac:dyDescent="0.25">
      <c r="A6177" t="s">
        <v>2353</v>
      </c>
      <c r="C6177" s="2" t="s">
        <v>12974</v>
      </c>
      <c r="D6177" s="2">
        <v>2049</v>
      </c>
      <c r="E6177" s="7">
        <v>2014</v>
      </c>
      <c r="F6177" s="5" t="s">
        <v>11172</v>
      </c>
      <c r="H6177" s="5" t="s">
        <v>5398</v>
      </c>
      <c r="I6177" s="6" t="s">
        <v>6848</v>
      </c>
      <c r="J6177" s="6" t="s">
        <v>16641</v>
      </c>
      <c r="K6177" s="17">
        <v>1</v>
      </c>
      <c r="L6177" s="17" t="s">
        <v>7730</v>
      </c>
      <c r="M6177" s="9">
        <v>5</v>
      </c>
      <c r="N6177" s="9"/>
      <c r="O6177" s="21"/>
      <c r="Q6177" s="29"/>
      <c r="U6177" s="17"/>
      <c r="V6177" s="2"/>
      <c r="Y6177" t="str">
        <f t="shared" si="391"/>
        <v/>
      </c>
      <c r="AA6177" t="str">
        <f t="shared" si="392"/>
        <v/>
      </c>
      <c r="AC6177" s="7"/>
      <c r="AD6177" t="s">
        <v>6848</v>
      </c>
      <c r="AE6177">
        <f t="shared" si="390"/>
        <v>0</v>
      </c>
      <c r="AG6177" s="2"/>
      <c r="AI6177" s="7"/>
    </row>
    <row r="6178" spans="1:49" ht="11" customHeight="1" outlineLevel="1" x14ac:dyDescent="0.25">
      <c r="A6178" t="s">
        <v>2353</v>
      </c>
      <c r="C6178" s="2" t="s">
        <v>12974</v>
      </c>
      <c r="D6178" s="2">
        <v>2086</v>
      </c>
      <c r="E6178" s="7">
        <v>2015</v>
      </c>
      <c r="F6178" s="5" t="s">
        <v>11172</v>
      </c>
      <c r="H6178" s="5" t="s">
        <v>5398</v>
      </c>
      <c r="I6178" s="6" t="s">
        <v>12892</v>
      </c>
      <c r="J6178" s="6" t="s">
        <v>16642</v>
      </c>
      <c r="K6178" s="17">
        <v>4</v>
      </c>
      <c r="L6178" s="17" t="s">
        <v>7732</v>
      </c>
      <c r="M6178" s="9"/>
      <c r="N6178" s="9"/>
      <c r="O6178" s="21"/>
      <c r="Q6178" s="29"/>
      <c r="U6178" s="17"/>
      <c r="V6178" s="2"/>
      <c r="Y6178" t="str">
        <f t="shared" si="391"/>
        <v/>
      </c>
      <c r="AA6178" t="str">
        <f t="shared" si="392"/>
        <v/>
      </c>
      <c r="AC6178" s="7"/>
      <c r="AD6178" t="s">
        <v>12892</v>
      </c>
      <c r="AE6178">
        <f t="shared" si="390"/>
        <v>0</v>
      </c>
      <c r="AG6178" s="2"/>
      <c r="AI6178" s="7"/>
    </row>
    <row r="6179" spans="1:49" ht="11" customHeight="1" outlineLevel="1" x14ac:dyDescent="0.25">
      <c r="A6179" t="s">
        <v>2353</v>
      </c>
      <c r="C6179" s="2" t="s">
        <v>12974</v>
      </c>
      <c r="D6179" s="2">
        <v>2104</v>
      </c>
      <c r="E6179" s="7">
        <v>2016</v>
      </c>
      <c r="F6179" s="5" t="s">
        <v>11170</v>
      </c>
      <c r="H6179" s="5" t="s">
        <v>5398</v>
      </c>
      <c r="I6179" s="6" t="s">
        <v>20611</v>
      </c>
      <c r="J6179" s="6" t="s">
        <v>20622</v>
      </c>
      <c r="K6179" s="17">
        <v>5</v>
      </c>
      <c r="L6179" s="17" t="s">
        <v>7732</v>
      </c>
      <c r="M6179" s="9"/>
      <c r="N6179" s="9"/>
      <c r="O6179" s="21"/>
      <c r="Q6179" s="29"/>
      <c r="U6179" s="17"/>
      <c r="V6179" s="2"/>
      <c r="Y6179" t="str">
        <f t="shared" si="391"/>
        <v/>
      </c>
      <c r="AA6179" t="str">
        <f t="shared" si="392"/>
        <v/>
      </c>
      <c r="AC6179" s="7"/>
      <c r="AD6179" t="s">
        <v>20611</v>
      </c>
      <c r="AE6179">
        <f t="shared" si="390"/>
        <v>0</v>
      </c>
      <c r="AG6179" s="2"/>
      <c r="AI6179" s="7"/>
    </row>
    <row r="6180" spans="1:49" ht="11" customHeight="1" x14ac:dyDescent="0.25">
      <c r="A6180" t="s">
        <v>14312</v>
      </c>
      <c r="B6180" t="s">
        <v>12952</v>
      </c>
      <c r="C6180" s="2" t="s">
        <v>12953</v>
      </c>
      <c r="E6180" s="7"/>
      <c r="F6180" s="5"/>
      <c r="H6180" s="5"/>
      <c r="I6180" s="6"/>
      <c r="J6180" s="6"/>
      <c r="K6180" s="17"/>
      <c r="L6180" s="17"/>
      <c r="M6180" s="9"/>
      <c r="N6180" s="9">
        <f>SUM(M6181:M6258)</f>
        <v>135.19999999999999</v>
      </c>
      <c r="O6180" s="21">
        <v>2427</v>
      </c>
      <c r="P6180">
        <f>COUNTIF(L6181:L6258,"*")</f>
        <v>78</v>
      </c>
      <c r="Q6180" s="29">
        <f>P6180/O6180</f>
        <v>3.2138442521631644E-2</v>
      </c>
      <c r="R6180">
        <f>COUNTIF(L6181:L6258,"Y")+COUNTIF(L6181:L6258,"S")</f>
        <v>48</v>
      </c>
      <c r="U6180" s="17" t="s">
        <v>7730</v>
      </c>
      <c r="V6180" s="2"/>
      <c r="W6180" t="s">
        <v>18402</v>
      </c>
      <c r="Y6180" t="str">
        <f t="shared" si="391"/>
        <v/>
      </c>
      <c r="AA6180" t="str">
        <f t="shared" si="392"/>
        <v/>
      </c>
      <c r="AC6180" s="7"/>
      <c r="AF6180">
        <f>COUNTIF(AE6181:AE6258,"1")</f>
        <v>0</v>
      </c>
      <c r="AG6180" s="2"/>
      <c r="AI6180" s="7"/>
      <c r="AJ6180">
        <f>COUNTIF($K6181:$K6258,"1")-COUNTIFS($K6181:$K6258,"1",$L6181:$L6258,"V")</f>
        <v>5</v>
      </c>
      <c r="AK6180">
        <f>COUNTIFS($K6181:$K6258,"1",$L6181:$L6258,"Y")+COUNTIFS($K6181:$K6258,"1",$L6181:$L6258,"s")</f>
        <v>5</v>
      </c>
      <c r="AL6180">
        <f>COUNTIF($K6181:$K6258,"2")-COUNTIFS($K6181:$K6258,"2",$L6181:$L6258,"V")</f>
        <v>11</v>
      </c>
      <c r="AM6180">
        <f>COUNTIFS($K6181:$K6258,"2",$L6181:$L6258,"Y")+COUNTIFS($K6181:$K6258,"2",$L6181:$L6258,"s")</f>
        <v>11</v>
      </c>
      <c r="AN6180">
        <f>COUNTIF($K6181:$K6258,"3")-COUNTIFS($K6181:$K6258,"3",$L6181:$L6258,"V")</f>
        <v>34</v>
      </c>
      <c r="AO6180">
        <f>COUNTIFS($K6181:$K6258,"3",$L6181:$L6258,"Y")+COUNTIFS($K6181:$K6258,"3",$L6181:$L6258,"s")</f>
        <v>10</v>
      </c>
      <c r="AP6180">
        <f>COUNTIF($K6181:$K6258,"4")-COUNTIFS($K6181:$K6258,"4",$L6181:$L6258,"V")</f>
        <v>0</v>
      </c>
      <c r="AQ6180">
        <f>COUNTIFS($K6181:$K6258,"4",$L6181:$L6258,"Y")+COUNTIFS($K6181:$K6258,"4",$L6181:$L6258,"s")</f>
        <v>0</v>
      </c>
      <c r="AR6180">
        <f>COUNTIF($K6181:$K6258,"5")-COUNTIFS($K6181:$K6258,"5",$L6181:$L6258,"V")</f>
        <v>28</v>
      </c>
      <c r="AS6180">
        <f>COUNTIFS($K6181:$K6258,"5",$L6181:$L6258,"Y")+COUNTIFS($K6181:$K6258,"5",$L6181:$L6258,"s")</f>
        <v>22</v>
      </c>
      <c r="AT6180">
        <f>COUNTIF($K6181:$K6258,"6")-COUNTIFS($K6181:$K6258,"6",$L6181:$L6258,"V")</f>
        <v>0</v>
      </c>
      <c r="AU6180">
        <f>COUNTIFS($K6181:$K6258,"6",$L6181:$L6258,"Y")+COUNTIFS($K6181:$K6258,"6",$L6181:$L6258,"s")</f>
        <v>0</v>
      </c>
      <c r="AV6180">
        <f>COUNTIF($K6181:$K6258,"7")-COUNTIFS($K6181:$K6258,"7",$L6181:$L6258,"V")</f>
        <v>0</v>
      </c>
      <c r="AW6180">
        <f>COUNTIFS($K6181:$K6258,"7",$L6181:$L6258,"Y")+COUNTIFS($K6181:$K6258,"7",$L6181:$L6258,"s")</f>
        <v>0</v>
      </c>
    </row>
    <row r="6181" spans="1:49" ht="11" customHeight="1" outlineLevel="1" x14ac:dyDescent="0.25">
      <c r="A6181" t="s">
        <v>4179</v>
      </c>
      <c r="C6181" s="2" t="s">
        <v>12953</v>
      </c>
      <c r="D6181" s="2">
        <v>267</v>
      </c>
      <c r="E6181" s="7">
        <v>1972</v>
      </c>
      <c r="F6181" s="5" t="s">
        <v>6311</v>
      </c>
      <c r="H6181" s="5" t="s">
        <v>5398</v>
      </c>
      <c r="I6181" s="6" t="s">
        <v>4848</v>
      </c>
      <c r="J6181" s="6" t="s">
        <v>21292</v>
      </c>
      <c r="K6181" s="17">
        <v>5</v>
      </c>
      <c r="L6181" s="18" t="s">
        <v>7732</v>
      </c>
      <c r="M6181" s="9"/>
      <c r="N6181" s="9"/>
      <c r="O6181" s="21"/>
      <c r="Q6181" s="29"/>
      <c r="U6181" s="17"/>
      <c r="V6181" s="2">
        <v>380</v>
      </c>
      <c r="Y6181" t="str">
        <f t="shared" si="391"/>
        <v/>
      </c>
      <c r="AA6181" t="str">
        <f t="shared" si="392"/>
        <v/>
      </c>
      <c r="AC6181" s="7"/>
      <c r="AE6181">
        <f t="shared" ref="AE6181:AE6212" si="393">COUNTIF(I6181,"*Fuji*")</f>
        <v>0</v>
      </c>
      <c r="AG6181" s="2"/>
      <c r="AH6181" t="s">
        <v>3854</v>
      </c>
      <c r="AI6181" s="7" t="s">
        <v>4610</v>
      </c>
    </row>
    <row r="6182" spans="1:49" ht="11" customHeight="1" outlineLevel="1" x14ac:dyDescent="0.25">
      <c r="A6182" t="s">
        <v>4179</v>
      </c>
      <c r="C6182" s="2" t="s">
        <v>12953</v>
      </c>
      <c r="D6182" s="2">
        <v>371</v>
      </c>
      <c r="E6182" s="7">
        <v>1980</v>
      </c>
      <c r="F6182" s="5" t="s">
        <v>6019</v>
      </c>
      <c r="H6182" s="5" t="s">
        <v>5398</v>
      </c>
      <c r="I6182" s="6" t="s">
        <v>4848</v>
      </c>
      <c r="J6182" s="39" t="s">
        <v>21293</v>
      </c>
      <c r="K6182" s="17">
        <v>5</v>
      </c>
      <c r="L6182" s="18" t="s">
        <v>7730</v>
      </c>
      <c r="M6182" s="9">
        <v>5.2</v>
      </c>
      <c r="N6182" s="9"/>
      <c r="O6182" s="21"/>
      <c r="Q6182" s="29"/>
      <c r="U6182" s="17"/>
      <c r="V6182" s="2">
        <v>380</v>
      </c>
      <c r="Y6182" t="str">
        <f t="shared" si="391"/>
        <v/>
      </c>
      <c r="AA6182" t="str">
        <f t="shared" si="392"/>
        <v/>
      </c>
      <c r="AC6182" s="7"/>
      <c r="AE6182">
        <f t="shared" si="393"/>
        <v>0</v>
      </c>
      <c r="AG6182" s="2"/>
      <c r="AH6182" t="s">
        <v>3854</v>
      </c>
      <c r="AI6182" s="7" t="s">
        <v>4610</v>
      </c>
    </row>
    <row r="6183" spans="1:49" ht="11" customHeight="1" outlineLevel="1" x14ac:dyDescent="0.25">
      <c r="A6183" t="s">
        <v>4179</v>
      </c>
      <c r="C6183" s="2" t="s">
        <v>12953</v>
      </c>
      <c r="D6183" s="2">
        <v>384</v>
      </c>
      <c r="E6183" s="7">
        <v>1982</v>
      </c>
      <c r="F6183" s="5" t="s">
        <v>2974</v>
      </c>
      <c r="H6183" s="5" t="s">
        <v>5398</v>
      </c>
      <c r="I6183" s="6" t="s">
        <v>4848</v>
      </c>
      <c r="J6183" s="6" t="s">
        <v>14276</v>
      </c>
      <c r="K6183" s="17">
        <v>5</v>
      </c>
      <c r="L6183" s="17" t="s">
        <v>7730</v>
      </c>
      <c r="M6183" s="9">
        <v>1.5</v>
      </c>
      <c r="N6183" s="9"/>
      <c r="O6183" s="21"/>
      <c r="Q6183" s="29"/>
      <c r="U6183" s="17"/>
      <c r="V6183" s="2">
        <v>380</v>
      </c>
      <c r="Y6183" t="str">
        <f t="shared" si="391"/>
        <v/>
      </c>
      <c r="AA6183" t="str">
        <f t="shared" si="392"/>
        <v/>
      </c>
      <c r="AC6183" s="7"/>
      <c r="AD6183" t="s">
        <v>4848</v>
      </c>
      <c r="AE6183">
        <f t="shared" si="393"/>
        <v>0</v>
      </c>
      <c r="AG6183" s="2"/>
      <c r="AH6183" t="s">
        <v>3854</v>
      </c>
      <c r="AI6183" s="7" t="s">
        <v>4610</v>
      </c>
    </row>
    <row r="6184" spans="1:49" ht="11" customHeight="1" outlineLevel="1" x14ac:dyDescent="0.25">
      <c r="A6184" t="s">
        <v>4179</v>
      </c>
      <c r="C6184" s="2" t="s">
        <v>12953</v>
      </c>
      <c r="D6184" s="2">
        <v>385</v>
      </c>
      <c r="E6184" s="7">
        <v>1982</v>
      </c>
      <c r="F6184" s="5" t="s">
        <v>6311</v>
      </c>
      <c r="H6184" s="5" t="s">
        <v>5398</v>
      </c>
      <c r="I6184" s="6" t="s">
        <v>4848</v>
      </c>
      <c r="J6184" s="6" t="s">
        <v>14276</v>
      </c>
      <c r="K6184" s="17">
        <v>5</v>
      </c>
      <c r="L6184" s="17" t="s">
        <v>7730</v>
      </c>
      <c r="M6184" s="9">
        <v>1.5</v>
      </c>
      <c r="N6184" s="9"/>
      <c r="O6184" s="21"/>
      <c r="Q6184" s="29"/>
      <c r="U6184" s="17"/>
      <c r="V6184" s="2">
        <v>381</v>
      </c>
      <c r="Y6184" t="str">
        <f t="shared" si="391"/>
        <v/>
      </c>
      <c r="AA6184" t="str">
        <f t="shared" si="392"/>
        <v/>
      </c>
      <c r="AC6184" s="7"/>
      <c r="AD6184" t="s">
        <v>4848</v>
      </c>
      <c r="AE6184">
        <f t="shared" si="393"/>
        <v>0</v>
      </c>
      <c r="AG6184" s="2"/>
      <c r="AH6184" t="s">
        <v>3854</v>
      </c>
      <c r="AI6184" s="7" t="s">
        <v>4922</v>
      </c>
    </row>
    <row r="6185" spans="1:49" ht="11" customHeight="1" outlineLevel="1" x14ac:dyDescent="0.25">
      <c r="A6185" t="s">
        <v>4179</v>
      </c>
      <c r="C6185" s="2" t="s">
        <v>12953</v>
      </c>
      <c r="D6185" s="2">
        <v>387</v>
      </c>
      <c r="E6185" s="7">
        <v>1982</v>
      </c>
      <c r="F6185" s="5" t="s">
        <v>6019</v>
      </c>
      <c r="H6185" s="5" t="s">
        <v>5398</v>
      </c>
      <c r="I6185" s="6" t="s">
        <v>4848</v>
      </c>
      <c r="J6185" s="6" t="s">
        <v>14276</v>
      </c>
      <c r="K6185" s="17">
        <v>5</v>
      </c>
      <c r="L6185" s="17" t="s">
        <v>7730</v>
      </c>
      <c r="M6185" s="9">
        <v>1.5</v>
      </c>
      <c r="N6185" s="9"/>
      <c r="O6185" s="21"/>
      <c r="Q6185" s="29"/>
      <c r="U6185" s="17"/>
      <c r="V6185" s="2">
        <v>383</v>
      </c>
      <c r="Y6185" t="str">
        <f t="shared" si="391"/>
        <v/>
      </c>
      <c r="AA6185" t="str">
        <f t="shared" si="392"/>
        <v/>
      </c>
      <c r="AC6185" s="7"/>
      <c r="AD6185" t="s">
        <v>4848</v>
      </c>
      <c r="AE6185">
        <f t="shared" si="393"/>
        <v>0</v>
      </c>
      <c r="AG6185" s="2"/>
      <c r="AH6185" t="s">
        <v>3854</v>
      </c>
      <c r="AI6185" s="7" t="s">
        <v>4922</v>
      </c>
    </row>
    <row r="6186" spans="1:49" ht="11" customHeight="1" outlineLevel="1" collapsed="1" x14ac:dyDescent="0.25">
      <c r="A6186" t="s">
        <v>4179</v>
      </c>
      <c r="C6186" s="2" t="s">
        <v>12953</v>
      </c>
      <c r="D6186" s="2" t="s">
        <v>21162</v>
      </c>
      <c r="E6186" s="7">
        <v>1993</v>
      </c>
      <c r="F6186" s="5" t="s">
        <v>21163</v>
      </c>
      <c r="H6186" s="5" t="s">
        <v>5398</v>
      </c>
      <c r="I6186" s="6" t="s">
        <v>6042</v>
      </c>
      <c r="J6186" s="6" t="s">
        <v>21164</v>
      </c>
      <c r="K6186" s="17">
        <v>3</v>
      </c>
      <c r="L6186" s="17" t="s">
        <v>7730</v>
      </c>
      <c r="M6186" s="9">
        <v>5.6</v>
      </c>
      <c r="N6186" s="9"/>
      <c r="O6186" s="21"/>
      <c r="Q6186" s="29"/>
      <c r="U6186" s="17"/>
      <c r="V6186" s="2">
        <v>752</v>
      </c>
      <c r="Y6186">
        <f t="shared" si="391"/>
        <v>1</v>
      </c>
      <c r="AA6186" t="str">
        <f t="shared" si="392"/>
        <v/>
      </c>
      <c r="AC6186" s="7"/>
      <c r="AD6186" t="s">
        <v>6042</v>
      </c>
      <c r="AE6186">
        <f t="shared" si="393"/>
        <v>0</v>
      </c>
      <c r="AG6186" s="2">
        <v>1</v>
      </c>
      <c r="AH6186" t="s">
        <v>3854</v>
      </c>
      <c r="AI6186" s="7" t="s">
        <v>4610</v>
      </c>
    </row>
    <row r="6187" spans="1:49" ht="11" customHeight="1" outlineLevel="1" collapsed="1" x14ac:dyDescent="0.25">
      <c r="A6187" t="s">
        <v>4179</v>
      </c>
      <c r="C6187" s="2" t="s">
        <v>12953</v>
      </c>
      <c r="D6187" s="2">
        <v>787</v>
      </c>
      <c r="E6187" s="7">
        <v>1996</v>
      </c>
      <c r="F6187" s="5" t="s">
        <v>1675</v>
      </c>
      <c r="H6187" s="5" t="s">
        <v>5398</v>
      </c>
      <c r="I6187" s="6" t="s">
        <v>4849</v>
      </c>
      <c r="J6187" s="6" t="s">
        <v>14275</v>
      </c>
      <c r="K6187" s="17">
        <v>5</v>
      </c>
      <c r="L6187" s="17" t="s">
        <v>7730</v>
      </c>
      <c r="M6187" s="9">
        <v>2</v>
      </c>
      <c r="N6187" s="9"/>
      <c r="O6187" s="21"/>
      <c r="Q6187" s="29"/>
      <c r="U6187" s="17"/>
      <c r="V6187" s="2">
        <v>752</v>
      </c>
      <c r="Y6187" t="str">
        <f t="shared" si="391"/>
        <v/>
      </c>
      <c r="AA6187" t="str">
        <f t="shared" si="392"/>
        <v/>
      </c>
      <c r="AC6187" s="7"/>
      <c r="AD6187" t="s">
        <v>4849</v>
      </c>
      <c r="AE6187">
        <f t="shared" si="393"/>
        <v>0</v>
      </c>
      <c r="AG6187" s="2"/>
      <c r="AH6187" t="s">
        <v>3854</v>
      </c>
      <c r="AI6187" s="7" t="s">
        <v>4610</v>
      </c>
    </row>
    <row r="6188" spans="1:49" ht="11" customHeight="1" outlineLevel="1" x14ac:dyDescent="0.25">
      <c r="A6188" t="s">
        <v>4179</v>
      </c>
      <c r="C6188" s="2" t="s">
        <v>12953</v>
      </c>
      <c r="D6188" s="2">
        <v>790</v>
      </c>
      <c r="E6188" s="7">
        <v>1996</v>
      </c>
      <c r="F6188" s="5" t="s">
        <v>1776</v>
      </c>
      <c r="H6188" s="5" t="s">
        <v>5398</v>
      </c>
      <c r="I6188" s="6" t="s">
        <v>4850</v>
      </c>
      <c r="J6188" s="6" t="s">
        <v>14275</v>
      </c>
      <c r="K6188" s="17">
        <v>1</v>
      </c>
      <c r="L6188" s="17" t="s">
        <v>7730</v>
      </c>
      <c r="M6188" s="9">
        <v>2</v>
      </c>
      <c r="N6188" s="9"/>
      <c r="O6188" s="21"/>
      <c r="Q6188" s="29"/>
      <c r="U6188" s="17"/>
      <c r="V6188" s="2">
        <v>755</v>
      </c>
      <c r="Y6188" t="str">
        <f t="shared" si="391"/>
        <v/>
      </c>
      <c r="AA6188" t="str">
        <f t="shared" si="392"/>
        <v/>
      </c>
      <c r="AC6188" s="7"/>
      <c r="AD6188" t="s">
        <v>4850</v>
      </c>
      <c r="AE6188">
        <f t="shared" si="393"/>
        <v>0</v>
      </c>
      <c r="AG6188" s="2"/>
      <c r="AH6188" t="s">
        <v>3854</v>
      </c>
      <c r="AI6188" s="7" t="s">
        <v>4922</v>
      </c>
    </row>
    <row r="6189" spans="1:49" ht="11" customHeight="1" outlineLevel="1" x14ac:dyDescent="0.25">
      <c r="A6189" t="s">
        <v>4179</v>
      </c>
      <c r="C6189" s="2" t="s">
        <v>12953</v>
      </c>
      <c r="D6189" s="2">
        <v>1086</v>
      </c>
      <c r="E6189" s="7">
        <v>2002</v>
      </c>
      <c r="F6189" s="5" t="s">
        <v>69</v>
      </c>
      <c r="H6189" s="5" t="s">
        <v>5398</v>
      </c>
      <c r="I6189" s="6" t="s">
        <v>3807</v>
      </c>
      <c r="J6189" s="6" t="s">
        <v>14293</v>
      </c>
      <c r="K6189" s="17">
        <v>5</v>
      </c>
      <c r="L6189" s="17" t="s">
        <v>20076</v>
      </c>
      <c r="M6189" s="9"/>
      <c r="N6189" s="9"/>
      <c r="O6189" s="21"/>
      <c r="Q6189" s="29"/>
      <c r="U6189" s="17"/>
      <c r="V6189" s="2">
        <v>996</v>
      </c>
      <c r="Y6189" t="str">
        <f t="shared" si="391"/>
        <v/>
      </c>
      <c r="AA6189" t="str">
        <f t="shared" si="392"/>
        <v/>
      </c>
      <c r="AC6189" s="7"/>
      <c r="AD6189" t="s">
        <v>3807</v>
      </c>
      <c r="AE6189">
        <f t="shared" si="393"/>
        <v>0</v>
      </c>
      <c r="AG6189" s="2"/>
      <c r="AH6189" t="s">
        <v>3354</v>
      </c>
      <c r="AI6189" s="7" t="s">
        <v>4610</v>
      </c>
    </row>
    <row r="6190" spans="1:49" ht="11" customHeight="1" outlineLevel="1" x14ac:dyDescent="0.25">
      <c r="A6190" t="s">
        <v>4179</v>
      </c>
      <c r="C6190" s="2" t="s">
        <v>12953</v>
      </c>
      <c r="D6190" s="2" t="s">
        <v>14294</v>
      </c>
      <c r="E6190" s="7">
        <v>2002</v>
      </c>
      <c r="F6190" s="5" t="s">
        <v>4851</v>
      </c>
      <c r="H6190" s="5" t="s">
        <v>5398</v>
      </c>
      <c r="I6190" s="6" t="s">
        <v>3807</v>
      </c>
      <c r="J6190" s="6" t="s">
        <v>14293</v>
      </c>
      <c r="K6190" s="17">
        <v>5</v>
      </c>
      <c r="L6190" s="17" t="s">
        <v>7730</v>
      </c>
      <c r="M6190" s="9">
        <v>4.2</v>
      </c>
      <c r="N6190" s="9"/>
      <c r="O6190" s="21"/>
      <c r="Q6190" s="29"/>
      <c r="U6190" s="17"/>
      <c r="V6190" s="2" t="s">
        <v>1679</v>
      </c>
      <c r="Y6190" t="str">
        <f t="shared" si="391"/>
        <v/>
      </c>
      <c r="AA6190" t="str">
        <f t="shared" si="392"/>
        <v/>
      </c>
      <c r="AC6190" s="7"/>
      <c r="AD6190" t="s">
        <v>3807</v>
      </c>
      <c r="AE6190">
        <f t="shared" si="393"/>
        <v>0</v>
      </c>
      <c r="AG6190" s="2"/>
      <c r="AH6190" t="s">
        <v>3354</v>
      </c>
      <c r="AI6190" s="7" t="s">
        <v>4922</v>
      </c>
    </row>
    <row r="6191" spans="1:49" ht="11" customHeight="1" outlineLevel="1" collapsed="1" x14ac:dyDescent="0.25">
      <c r="A6191" t="s">
        <v>4179</v>
      </c>
      <c r="C6191" s="2" t="s">
        <v>12953</v>
      </c>
      <c r="D6191" s="2">
        <v>1515</v>
      </c>
      <c r="E6191" s="7">
        <v>2008</v>
      </c>
      <c r="F6191" s="5" t="s">
        <v>5852</v>
      </c>
      <c r="H6191" s="5" t="s">
        <v>5398</v>
      </c>
      <c r="I6191" s="6" t="s">
        <v>14296</v>
      </c>
      <c r="J6191" s="6" t="s">
        <v>14297</v>
      </c>
      <c r="K6191" s="17">
        <v>2</v>
      </c>
      <c r="L6191" s="17" t="s">
        <v>20076</v>
      </c>
      <c r="M6191" s="9"/>
      <c r="N6191" s="9"/>
      <c r="O6191" s="21"/>
      <c r="Q6191" s="29"/>
      <c r="U6191" s="17"/>
      <c r="V6191" s="2"/>
      <c r="Y6191" t="str">
        <f t="shared" si="391"/>
        <v/>
      </c>
      <c r="AA6191" t="str">
        <f t="shared" si="392"/>
        <v/>
      </c>
      <c r="AC6191" s="7"/>
      <c r="AD6191" t="s">
        <v>14296</v>
      </c>
      <c r="AE6191">
        <f t="shared" si="393"/>
        <v>0</v>
      </c>
      <c r="AG6191" s="2"/>
      <c r="AI6191" s="7"/>
    </row>
    <row r="6192" spans="1:49" ht="11" customHeight="1" outlineLevel="1" x14ac:dyDescent="0.25">
      <c r="A6192" t="s">
        <v>4179</v>
      </c>
      <c r="C6192" s="2" t="s">
        <v>12953</v>
      </c>
      <c r="D6192" s="2" t="s">
        <v>14295</v>
      </c>
      <c r="E6192" s="7">
        <v>2008</v>
      </c>
      <c r="F6192" s="5" t="s">
        <v>13131</v>
      </c>
      <c r="H6192" s="5" t="s">
        <v>5398</v>
      </c>
      <c r="I6192" s="6" t="s">
        <v>14296</v>
      </c>
      <c r="J6192" s="6" t="s">
        <v>14297</v>
      </c>
      <c r="K6192" s="17">
        <v>2</v>
      </c>
      <c r="L6192" s="17" t="s">
        <v>7730</v>
      </c>
      <c r="M6192" s="9">
        <v>7.5</v>
      </c>
      <c r="N6192" s="9"/>
      <c r="O6192" s="21"/>
      <c r="Q6192" s="29"/>
      <c r="U6192" s="17"/>
      <c r="V6192" s="2"/>
      <c r="Y6192" t="str">
        <f t="shared" si="391"/>
        <v/>
      </c>
      <c r="AA6192">
        <f t="shared" si="392"/>
        <v>1</v>
      </c>
      <c r="AC6192" s="7"/>
      <c r="AD6192" t="s">
        <v>14296</v>
      </c>
      <c r="AE6192">
        <f t="shared" si="393"/>
        <v>0</v>
      </c>
      <c r="AG6192" s="2"/>
      <c r="AI6192" s="7"/>
    </row>
    <row r="6193" spans="1:35" ht="11" customHeight="1" outlineLevel="1" x14ac:dyDescent="0.25">
      <c r="A6193" t="s">
        <v>4179</v>
      </c>
      <c r="C6193" s="2" t="s">
        <v>12953</v>
      </c>
      <c r="D6193" s="2">
        <v>1595</v>
      </c>
      <c r="E6193" s="7">
        <v>2010</v>
      </c>
      <c r="F6193" s="8" t="s">
        <v>21296</v>
      </c>
      <c r="H6193" s="5" t="s">
        <v>5398</v>
      </c>
      <c r="I6193" s="6" t="s">
        <v>14296</v>
      </c>
      <c r="J6193" s="6" t="s">
        <v>21297</v>
      </c>
      <c r="K6193" s="17">
        <v>5</v>
      </c>
      <c r="L6193" s="17" t="s">
        <v>20076</v>
      </c>
      <c r="M6193" s="9"/>
      <c r="N6193" s="9"/>
      <c r="O6193" s="21"/>
      <c r="Q6193" s="29"/>
      <c r="U6193" s="17"/>
      <c r="V6193" s="2"/>
      <c r="Y6193" t="str">
        <f t="shared" si="391"/>
        <v/>
      </c>
      <c r="AA6193" t="str">
        <f t="shared" si="392"/>
        <v/>
      </c>
      <c r="AC6193" s="7"/>
      <c r="AD6193" s="1" t="s">
        <v>21298</v>
      </c>
      <c r="AE6193">
        <f t="shared" si="393"/>
        <v>0</v>
      </c>
      <c r="AG6193" s="2"/>
      <c r="AI6193" s="7"/>
    </row>
    <row r="6194" spans="1:35" ht="11" customHeight="1" outlineLevel="1" x14ac:dyDescent="0.25">
      <c r="A6194" t="s">
        <v>4179</v>
      </c>
      <c r="C6194" s="2" t="s">
        <v>12953</v>
      </c>
      <c r="D6194" s="2">
        <v>1596</v>
      </c>
      <c r="E6194" s="7">
        <v>2010</v>
      </c>
      <c r="F6194" s="8" t="s">
        <v>21299</v>
      </c>
      <c r="H6194" s="5" t="s">
        <v>5398</v>
      </c>
      <c r="I6194" s="6" t="s">
        <v>14296</v>
      </c>
      <c r="J6194" s="6" t="s">
        <v>21297</v>
      </c>
      <c r="K6194" s="17">
        <v>5</v>
      </c>
      <c r="L6194" s="17" t="s">
        <v>20076</v>
      </c>
      <c r="M6194" s="9"/>
      <c r="N6194" s="9"/>
      <c r="O6194" s="21"/>
      <c r="Q6194" s="29"/>
      <c r="U6194" s="17"/>
      <c r="V6194" s="2"/>
      <c r="Y6194" t="str">
        <f t="shared" si="391"/>
        <v/>
      </c>
      <c r="AA6194" t="str">
        <f t="shared" si="392"/>
        <v/>
      </c>
      <c r="AC6194" s="7"/>
      <c r="AD6194" s="1" t="s">
        <v>21298</v>
      </c>
      <c r="AE6194">
        <f t="shared" si="393"/>
        <v>0</v>
      </c>
      <c r="AG6194" s="2"/>
      <c r="AI6194" s="7"/>
    </row>
    <row r="6195" spans="1:35" ht="11" customHeight="1" outlineLevel="1" x14ac:dyDescent="0.25">
      <c r="A6195" t="s">
        <v>4179</v>
      </c>
      <c r="C6195" s="2" t="s">
        <v>12953</v>
      </c>
      <c r="D6195" s="2">
        <v>1597</v>
      </c>
      <c r="E6195" s="7">
        <v>2010</v>
      </c>
      <c r="F6195" s="8" t="s">
        <v>69</v>
      </c>
      <c r="H6195" s="5" t="s">
        <v>5398</v>
      </c>
      <c r="I6195" s="6" t="s">
        <v>14296</v>
      </c>
      <c r="J6195" s="6" t="s">
        <v>21297</v>
      </c>
      <c r="K6195" s="17">
        <v>5</v>
      </c>
      <c r="L6195" s="17" t="s">
        <v>20076</v>
      </c>
      <c r="M6195" s="9"/>
      <c r="N6195" s="9"/>
      <c r="O6195" s="21"/>
      <c r="Q6195" s="29"/>
      <c r="U6195" s="17"/>
      <c r="V6195" s="2"/>
      <c r="Y6195" t="str">
        <f t="shared" si="391"/>
        <v/>
      </c>
      <c r="AA6195" t="str">
        <f t="shared" si="392"/>
        <v/>
      </c>
      <c r="AC6195" s="7"/>
      <c r="AD6195" s="1" t="s">
        <v>21298</v>
      </c>
      <c r="AE6195">
        <f t="shared" si="393"/>
        <v>0</v>
      </c>
      <c r="AG6195" s="2"/>
      <c r="AI6195" s="7"/>
    </row>
    <row r="6196" spans="1:35" ht="11" customHeight="1" outlineLevel="1" x14ac:dyDescent="0.25">
      <c r="A6196" t="s">
        <v>4179</v>
      </c>
      <c r="C6196" s="2" t="s">
        <v>12953</v>
      </c>
      <c r="D6196" s="2">
        <v>1598</v>
      </c>
      <c r="E6196" s="7">
        <v>2010</v>
      </c>
      <c r="F6196" s="8" t="s">
        <v>1776</v>
      </c>
      <c r="H6196" s="5" t="s">
        <v>5398</v>
      </c>
      <c r="I6196" s="6" t="s">
        <v>14296</v>
      </c>
      <c r="J6196" s="6" t="s">
        <v>21297</v>
      </c>
      <c r="K6196" s="17">
        <v>5</v>
      </c>
      <c r="L6196" s="17" t="s">
        <v>20076</v>
      </c>
      <c r="M6196" s="9"/>
      <c r="N6196" s="9"/>
      <c r="O6196" s="21"/>
      <c r="Q6196" s="29"/>
      <c r="U6196" s="17"/>
      <c r="V6196" s="2"/>
      <c r="Y6196" t="str">
        <f t="shared" si="391"/>
        <v/>
      </c>
      <c r="AA6196" t="str">
        <f t="shared" si="392"/>
        <v/>
      </c>
      <c r="AC6196" s="7"/>
      <c r="AD6196" s="1" t="s">
        <v>21298</v>
      </c>
      <c r="AE6196">
        <f t="shared" si="393"/>
        <v>0</v>
      </c>
      <c r="AG6196" s="2"/>
      <c r="AI6196" s="7"/>
    </row>
    <row r="6197" spans="1:35" ht="11" customHeight="1" outlineLevel="1" x14ac:dyDescent="0.25">
      <c r="A6197" t="s">
        <v>4179</v>
      </c>
      <c r="C6197" s="2" t="s">
        <v>12953</v>
      </c>
      <c r="D6197" s="3" t="s">
        <v>21300</v>
      </c>
      <c r="E6197" s="7">
        <v>2010</v>
      </c>
      <c r="F6197" s="8" t="s">
        <v>21301</v>
      </c>
      <c r="H6197" s="5" t="s">
        <v>5398</v>
      </c>
      <c r="I6197" s="6" t="s">
        <v>14296</v>
      </c>
      <c r="J6197" s="6" t="s">
        <v>21297</v>
      </c>
      <c r="K6197" s="17">
        <v>5</v>
      </c>
      <c r="L6197" s="18" t="s">
        <v>7730</v>
      </c>
      <c r="M6197" s="9"/>
      <c r="N6197" s="9"/>
      <c r="O6197" s="21"/>
      <c r="Q6197" s="29"/>
      <c r="U6197" s="17"/>
      <c r="V6197" s="2"/>
      <c r="Y6197" t="str">
        <f t="shared" si="391"/>
        <v/>
      </c>
      <c r="AA6197">
        <f t="shared" si="392"/>
        <v>1</v>
      </c>
      <c r="AC6197" s="7"/>
      <c r="AD6197" s="1" t="s">
        <v>21298</v>
      </c>
      <c r="AE6197">
        <f t="shared" si="393"/>
        <v>0</v>
      </c>
      <c r="AG6197" s="2"/>
      <c r="AI6197" s="7"/>
    </row>
    <row r="6198" spans="1:35" ht="11" customHeight="1" outlineLevel="1" x14ac:dyDescent="0.25">
      <c r="A6198" t="s">
        <v>4179</v>
      </c>
      <c r="C6198" s="2" t="s">
        <v>12953</v>
      </c>
      <c r="D6198" s="2">
        <v>1599</v>
      </c>
      <c r="E6198" s="7">
        <v>2010</v>
      </c>
      <c r="F6198" s="8" t="s">
        <v>21302</v>
      </c>
      <c r="H6198" s="5" t="s">
        <v>5398</v>
      </c>
      <c r="I6198" s="6" t="s">
        <v>14296</v>
      </c>
      <c r="J6198" s="6" t="s">
        <v>21297</v>
      </c>
      <c r="K6198" s="17">
        <v>5</v>
      </c>
      <c r="L6198" s="18" t="s">
        <v>7732</v>
      </c>
      <c r="M6198" s="9"/>
      <c r="N6198" s="9"/>
      <c r="O6198" s="21"/>
      <c r="Q6198" s="29"/>
      <c r="U6198" s="17"/>
      <c r="V6198" s="2"/>
      <c r="Y6198" t="str">
        <f t="shared" si="391"/>
        <v/>
      </c>
      <c r="AA6198">
        <f t="shared" si="392"/>
        <v>1</v>
      </c>
      <c r="AC6198" s="7"/>
      <c r="AD6198" s="1" t="s">
        <v>21298</v>
      </c>
      <c r="AE6198">
        <f t="shared" si="393"/>
        <v>0</v>
      </c>
      <c r="AG6198" s="2"/>
      <c r="AI6198" s="7"/>
    </row>
    <row r="6199" spans="1:35" ht="11" customHeight="1" outlineLevel="1" x14ac:dyDescent="0.25">
      <c r="A6199" t="s">
        <v>4179</v>
      </c>
      <c r="C6199" s="2" t="s">
        <v>12953</v>
      </c>
      <c r="D6199" s="2">
        <v>1600</v>
      </c>
      <c r="E6199" s="7">
        <v>2010</v>
      </c>
      <c r="F6199" s="8" t="s">
        <v>21303</v>
      </c>
      <c r="H6199" s="5" t="s">
        <v>5398</v>
      </c>
      <c r="I6199" s="6" t="s">
        <v>14296</v>
      </c>
      <c r="J6199" s="6" t="s">
        <v>21297</v>
      </c>
      <c r="K6199" s="17">
        <v>5</v>
      </c>
      <c r="L6199" s="18" t="s">
        <v>7732</v>
      </c>
      <c r="M6199" s="9"/>
      <c r="N6199" s="9"/>
      <c r="O6199" s="21"/>
      <c r="Q6199" s="29"/>
      <c r="U6199" s="17"/>
      <c r="V6199" s="2"/>
      <c r="Y6199" t="str">
        <f t="shared" si="391"/>
        <v/>
      </c>
      <c r="AA6199" t="str">
        <f t="shared" si="392"/>
        <v/>
      </c>
      <c r="AC6199" s="7"/>
      <c r="AD6199" s="1" t="s">
        <v>21306</v>
      </c>
      <c r="AE6199">
        <f t="shared" si="393"/>
        <v>0</v>
      </c>
      <c r="AG6199" s="2"/>
      <c r="AI6199" s="7"/>
    </row>
    <row r="6200" spans="1:35" ht="11" customHeight="1" outlineLevel="1" x14ac:dyDescent="0.25">
      <c r="A6200" t="s">
        <v>4179</v>
      </c>
      <c r="C6200" s="2" t="s">
        <v>12953</v>
      </c>
      <c r="D6200" s="2">
        <v>1601</v>
      </c>
      <c r="E6200" s="7">
        <v>2010</v>
      </c>
      <c r="F6200" s="8" t="s">
        <v>21303</v>
      </c>
      <c r="H6200" s="5" t="s">
        <v>5398</v>
      </c>
      <c r="I6200" s="6" t="s">
        <v>14296</v>
      </c>
      <c r="J6200" s="6" t="s">
        <v>21297</v>
      </c>
      <c r="K6200" s="17">
        <v>5</v>
      </c>
      <c r="L6200" s="18" t="s">
        <v>7732</v>
      </c>
      <c r="M6200" s="9"/>
      <c r="N6200" s="9"/>
      <c r="O6200" s="21"/>
      <c r="Q6200" s="29"/>
      <c r="U6200" s="17"/>
      <c r="V6200" s="2"/>
      <c r="Y6200" t="str">
        <f t="shared" si="391"/>
        <v/>
      </c>
      <c r="AA6200" t="str">
        <f t="shared" si="392"/>
        <v/>
      </c>
      <c r="AC6200" s="7"/>
      <c r="AD6200" s="1" t="s">
        <v>21298</v>
      </c>
      <c r="AE6200">
        <f t="shared" si="393"/>
        <v>0</v>
      </c>
      <c r="AG6200" s="2"/>
      <c r="AI6200" s="7"/>
    </row>
    <row r="6201" spans="1:35" ht="11" customHeight="1" outlineLevel="1" x14ac:dyDescent="0.25">
      <c r="A6201" t="s">
        <v>4179</v>
      </c>
      <c r="C6201" s="2" t="s">
        <v>12953</v>
      </c>
      <c r="D6201" s="3" t="s">
        <v>21304</v>
      </c>
      <c r="E6201" s="7">
        <v>2010</v>
      </c>
      <c r="F6201" s="8" t="s">
        <v>21305</v>
      </c>
      <c r="H6201" s="5" t="s">
        <v>5398</v>
      </c>
      <c r="I6201" s="6" t="s">
        <v>14296</v>
      </c>
      <c r="J6201" s="6" t="s">
        <v>21297</v>
      </c>
      <c r="K6201" s="17">
        <v>5</v>
      </c>
      <c r="L6201" s="18" t="s">
        <v>7732</v>
      </c>
      <c r="M6201" s="9"/>
      <c r="N6201" s="9"/>
      <c r="O6201" s="21"/>
      <c r="Q6201" s="29"/>
      <c r="U6201" s="17"/>
      <c r="V6201" s="2"/>
      <c r="Y6201" t="str">
        <f t="shared" si="391"/>
        <v/>
      </c>
      <c r="AA6201">
        <f t="shared" si="392"/>
        <v>1</v>
      </c>
      <c r="AC6201" s="7"/>
      <c r="AD6201" s="1" t="s">
        <v>21298</v>
      </c>
      <c r="AE6201">
        <f t="shared" si="393"/>
        <v>0</v>
      </c>
      <c r="AG6201" s="2"/>
      <c r="AI6201" s="7"/>
    </row>
    <row r="6202" spans="1:35" ht="11" customHeight="1" outlineLevel="1" x14ac:dyDescent="0.25">
      <c r="A6202" t="s">
        <v>4179</v>
      </c>
      <c r="C6202" s="2" t="s">
        <v>12953</v>
      </c>
      <c r="D6202" s="2">
        <v>1691</v>
      </c>
      <c r="E6202" s="7">
        <v>2011</v>
      </c>
      <c r="F6202" s="5" t="s">
        <v>21299</v>
      </c>
      <c r="H6202" s="5" t="s">
        <v>5398</v>
      </c>
      <c r="I6202" s="6" t="s">
        <v>14296</v>
      </c>
      <c r="J6202" s="6" t="s">
        <v>14300</v>
      </c>
      <c r="K6202" s="17">
        <v>2</v>
      </c>
      <c r="L6202" s="17" t="s">
        <v>20076</v>
      </c>
      <c r="M6202" s="9"/>
      <c r="N6202" s="9"/>
      <c r="O6202" s="21"/>
      <c r="Q6202" s="29"/>
      <c r="U6202" s="17"/>
      <c r="V6202" s="2"/>
      <c r="Y6202" t="str">
        <f t="shared" si="391"/>
        <v/>
      </c>
      <c r="AA6202" t="str">
        <f t="shared" si="392"/>
        <v/>
      </c>
      <c r="AC6202" s="7"/>
      <c r="AD6202" t="s">
        <v>14296</v>
      </c>
      <c r="AE6202">
        <f t="shared" si="393"/>
        <v>0</v>
      </c>
      <c r="AG6202" s="2"/>
      <c r="AI6202" s="7"/>
    </row>
    <row r="6203" spans="1:35" ht="11" customHeight="1" outlineLevel="1" x14ac:dyDescent="0.25">
      <c r="A6203" t="s">
        <v>4179</v>
      </c>
      <c r="C6203" s="2" t="s">
        <v>12953</v>
      </c>
      <c r="D6203" s="2" t="s">
        <v>14298</v>
      </c>
      <c r="E6203" s="7">
        <v>2011</v>
      </c>
      <c r="F6203" s="5" t="s">
        <v>14299</v>
      </c>
      <c r="H6203" s="5" t="s">
        <v>5398</v>
      </c>
      <c r="I6203" s="6" t="s">
        <v>14296</v>
      </c>
      <c r="J6203" s="6" t="s">
        <v>14300</v>
      </c>
      <c r="K6203" s="17">
        <v>2</v>
      </c>
      <c r="L6203" s="17" t="s">
        <v>7730</v>
      </c>
      <c r="M6203" s="9">
        <v>7</v>
      </c>
      <c r="N6203" s="9"/>
      <c r="O6203" s="21"/>
      <c r="Q6203" s="29"/>
      <c r="U6203" s="17"/>
      <c r="V6203" s="2"/>
      <c r="Y6203" t="str">
        <f t="shared" si="391"/>
        <v/>
      </c>
      <c r="AA6203">
        <f t="shared" si="392"/>
        <v>1</v>
      </c>
      <c r="AC6203" s="7"/>
      <c r="AD6203" t="s">
        <v>14296</v>
      </c>
      <c r="AE6203">
        <f t="shared" si="393"/>
        <v>0</v>
      </c>
      <c r="AG6203" s="2"/>
      <c r="AI6203" s="7"/>
    </row>
    <row r="6204" spans="1:35" ht="11" customHeight="1" outlineLevel="1" x14ac:dyDescent="0.25">
      <c r="A6204" t="s">
        <v>4179</v>
      </c>
      <c r="C6204" s="2" t="s">
        <v>12953</v>
      </c>
      <c r="D6204" s="2">
        <v>1888</v>
      </c>
      <c r="E6204" s="7">
        <v>2014</v>
      </c>
      <c r="F6204" s="5" t="s">
        <v>5138</v>
      </c>
      <c r="H6204" s="5" t="s">
        <v>5398</v>
      </c>
      <c r="I6204" s="6" t="s">
        <v>22401</v>
      </c>
      <c r="J6204" s="6" t="s">
        <v>14286</v>
      </c>
      <c r="K6204" s="17">
        <v>2</v>
      </c>
      <c r="L6204" s="17" t="s">
        <v>7730</v>
      </c>
      <c r="M6204" s="9">
        <v>0</v>
      </c>
      <c r="N6204" s="9"/>
      <c r="O6204" s="21"/>
      <c r="Q6204" s="29"/>
      <c r="U6204" s="17"/>
      <c r="V6204" s="2"/>
      <c r="Y6204" t="str">
        <f t="shared" si="391"/>
        <v/>
      </c>
      <c r="AA6204" t="str">
        <f t="shared" si="392"/>
        <v/>
      </c>
      <c r="AC6204" s="7"/>
      <c r="AD6204" t="s">
        <v>14296</v>
      </c>
      <c r="AE6204">
        <f t="shared" si="393"/>
        <v>0</v>
      </c>
      <c r="AG6204" s="2"/>
      <c r="AI6204" s="7"/>
    </row>
    <row r="6205" spans="1:35" ht="11" customHeight="1" outlineLevel="1" x14ac:dyDescent="0.25">
      <c r="A6205" t="s">
        <v>4179</v>
      </c>
      <c r="C6205" s="2" t="s">
        <v>12953</v>
      </c>
      <c r="D6205" s="2">
        <v>1889</v>
      </c>
      <c r="E6205" s="7">
        <v>2014</v>
      </c>
      <c r="F6205" s="5" t="s">
        <v>2974</v>
      </c>
      <c r="H6205" s="5" t="s">
        <v>5398</v>
      </c>
      <c r="I6205" s="6" t="s">
        <v>14289</v>
      </c>
      <c r="J6205" s="6" t="s">
        <v>14286</v>
      </c>
      <c r="K6205" s="17">
        <v>5</v>
      </c>
      <c r="L6205" s="17" t="s">
        <v>7730</v>
      </c>
      <c r="M6205" s="9">
        <v>0</v>
      </c>
      <c r="N6205" s="9"/>
      <c r="O6205" s="21"/>
      <c r="Q6205" s="29"/>
      <c r="U6205" s="17"/>
      <c r="V6205" s="2"/>
      <c r="Y6205" t="str">
        <f t="shared" si="391"/>
        <v/>
      </c>
      <c r="AA6205" t="str">
        <f t="shared" si="392"/>
        <v/>
      </c>
      <c r="AC6205" s="7"/>
      <c r="AD6205" t="s">
        <v>14289</v>
      </c>
      <c r="AE6205">
        <f t="shared" si="393"/>
        <v>0</v>
      </c>
      <c r="AG6205" s="2"/>
      <c r="AI6205" s="7"/>
    </row>
    <row r="6206" spans="1:35" ht="11" customHeight="1" outlineLevel="1" x14ac:dyDescent="0.25">
      <c r="A6206" t="s">
        <v>4179</v>
      </c>
      <c r="C6206" s="2" t="s">
        <v>12953</v>
      </c>
      <c r="D6206" s="2">
        <v>1891</v>
      </c>
      <c r="E6206" s="7">
        <v>2014</v>
      </c>
      <c r="F6206" s="5" t="s">
        <v>6311</v>
      </c>
      <c r="H6206" s="5" t="s">
        <v>5398</v>
      </c>
      <c r="I6206" s="6" t="s">
        <v>14290</v>
      </c>
      <c r="J6206" s="6" t="s">
        <v>14286</v>
      </c>
      <c r="K6206" s="17">
        <v>2</v>
      </c>
      <c r="L6206" s="17" t="s">
        <v>7730</v>
      </c>
      <c r="M6206" s="9">
        <v>0</v>
      </c>
      <c r="N6206" s="9"/>
      <c r="O6206" s="21"/>
      <c r="Q6206" s="29"/>
      <c r="U6206" s="17"/>
      <c r="V6206" s="2"/>
      <c r="Y6206" t="str">
        <f t="shared" si="391"/>
        <v/>
      </c>
      <c r="AA6206" t="str">
        <f t="shared" si="392"/>
        <v/>
      </c>
      <c r="AC6206" s="7"/>
      <c r="AD6206" t="s">
        <v>14290</v>
      </c>
      <c r="AE6206">
        <f t="shared" si="393"/>
        <v>0</v>
      </c>
      <c r="AG6206" s="2"/>
      <c r="AI6206" s="7"/>
    </row>
    <row r="6207" spans="1:35" ht="11" customHeight="1" outlineLevel="1" x14ac:dyDescent="0.25">
      <c r="A6207" t="s">
        <v>4179</v>
      </c>
      <c r="C6207" s="2" t="s">
        <v>12953</v>
      </c>
      <c r="D6207" s="2">
        <v>1892</v>
      </c>
      <c r="E6207" s="7">
        <v>2014</v>
      </c>
      <c r="F6207" s="5" t="s">
        <v>21810</v>
      </c>
      <c r="H6207" s="5" t="s">
        <v>5398</v>
      </c>
      <c r="I6207" s="6" t="s">
        <v>14291</v>
      </c>
      <c r="J6207" s="6" t="s">
        <v>14286</v>
      </c>
      <c r="K6207" s="17">
        <v>2</v>
      </c>
      <c r="L6207" s="17" t="s">
        <v>7730</v>
      </c>
      <c r="M6207" s="9">
        <v>0</v>
      </c>
      <c r="N6207" s="9"/>
      <c r="O6207" s="21"/>
      <c r="Q6207" s="29"/>
      <c r="U6207" s="17"/>
      <c r="V6207" s="2"/>
      <c r="Y6207" t="str">
        <f t="shared" si="391"/>
        <v/>
      </c>
      <c r="AA6207" t="str">
        <f t="shared" si="392"/>
        <v/>
      </c>
      <c r="AC6207" s="7"/>
      <c r="AD6207" t="s">
        <v>14291</v>
      </c>
      <c r="AE6207">
        <f t="shared" si="393"/>
        <v>0</v>
      </c>
      <c r="AG6207" s="2"/>
      <c r="AI6207" s="7"/>
    </row>
    <row r="6208" spans="1:35" ht="11" customHeight="1" outlineLevel="1" x14ac:dyDescent="0.25">
      <c r="A6208" t="s">
        <v>4179</v>
      </c>
      <c r="C6208" s="2" t="s">
        <v>12953</v>
      </c>
      <c r="D6208" s="2" t="s">
        <v>14288</v>
      </c>
      <c r="E6208" s="7">
        <v>2014</v>
      </c>
      <c r="F6208" s="5" t="s">
        <v>14292</v>
      </c>
      <c r="H6208" s="5" t="s">
        <v>5398</v>
      </c>
      <c r="I6208" s="6" t="s">
        <v>14287</v>
      </c>
      <c r="J6208" s="6" t="s">
        <v>14286</v>
      </c>
      <c r="K6208" s="17">
        <v>2</v>
      </c>
      <c r="L6208" s="17" t="s">
        <v>7730</v>
      </c>
      <c r="M6208" s="9">
        <v>16</v>
      </c>
      <c r="N6208" s="9"/>
      <c r="O6208" s="21"/>
      <c r="Q6208" s="29"/>
      <c r="U6208" s="17"/>
      <c r="V6208" s="2"/>
      <c r="Y6208" t="str">
        <f t="shared" si="391"/>
        <v/>
      </c>
      <c r="AA6208">
        <f t="shared" si="392"/>
        <v>1</v>
      </c>
      <c r="AC6208" s="7"/>
      <c r="AD6208" t="s">
        <v>14287</v>
      </c>
      <c r="AE6208">
        <f t="shared" si="393"/>
        <v>0</v>
      </c>
      <c r="AG6208" s="2"/>
      <c r="AI6208" s="7"/>
    </row>
    <row r="6209" spans="1:35" ht="11" customHeight="1" outlineLevel="1" x14ac:dyDescent="0.25">
      <c r="A6209" t="s">
        <v>4179</v>
      </c>
      <c r="C6209" s="2" t="s">
        <v>12953</v>
      </c>
      <c r="D6209" s="2">
        <v>1900</v>
      </c>
      <c r="E6209" s="7">
        <v>2014</v>
      </c>
      <c r="F6209" s="5" t="s">
        <v>5852</v>
      </c>
      <c r="H6209" s="5" t="s">
        <v>5398</v>
      </c>
      <c r="I6209" s="6" t="s">
        <v>14282</v>
      </c>
      <c r="J6209" s="6" t="s">
        <v>14286</v>
      </c>
      <c r="K6209" s="17">
        <v>5</v>
      </c>
      <c r="L6209" s="17" t="s">
        <v>7730</v>
      </c>
      <c r="M6209" s="9">
        <v>0</v>
      </c>
      <c r="N6209" s="9"/>
      <c r="O6209" s="21"/>
      <c r="Q6209" s="29"/>
      <c r="U6209" s="17"/>
      <c r="V6209" s="2"/>
      <c r="Y6209" t="str">
        <f t="shared" si="391"/>
        <v/>
      </c>
      <c r="AA6209" t="str">
        <f t="shared" si="392"/>
        <v/>
      </c>
      <c r="AC6209" s="7"/>
      <c r="AD6209" t="s">
        <v>14282</v>
      </c>
      <c r="AE6209">
        <f t="shared" si="393"/>
        <v>0</v>
      </c>
      <c r="AG6209" s="2"/>
      <c r="AI6209" s="7"/>
    </row>
    <row r="6210" spans="1:35" ht="11" customHeight="1" outlineLevel="1" x14ac:dyDescent="0.25">
      <c r="A6210" t="s">
        <v>4179</v>
      </c>
      <c r="C6210" s="2" t="s">
        <v>12953</v>
      </c>
      <c r="D6210" s="2">
        <v>1901</v>
      </c>
      <c r="E6210" s="7">
        <v>2014</v>
      </c>
      <c r="F6210" s="5" t="s">
        <v>21811</v>
      </c>
      <c r="H6210" s="5" t="s">
        <v>5398</v>
      </c>
      <c r="I6210" s="6" t="s">
        <v>14283</v>
      </c>
      <c r="J6210" s="6" t="s">
        <v>14286</v>
      </c>
      <c r="K6210" s="17">
        <v>5</v>
      </c>
      <c r="L6210" s="17" t="s">
        <v>7730</v>
      </c>
      <c r="M6210" s="9">
        <v>0</v>
      </c>
      <c r="N6210" s="9"/>
      <c r="O6210" s="21"/>
      <c r="Q6210" s="29"/>
      <c r="U6210" s="17"/>
      <c r="V6210" s="2"/>
      <c r="Y6210" t="str">
        <f t="shared" si="391"/>
        <v/>
      </c>
      <c r="AA6210" t="str">
        <f t="shared" si="392"/>
        <v/>
      </c>
      <c r="AC6210" s="7"/>
      <c r="AD6210" t="s">
        <v>14283</v>
      </c>
      <c r="AE6210">
        <f t="shared" si="393"/>
        <v>0</v>
      </c>
      <c r="AG6210" s="2"/>
      <c r="AI6210" s="7"/>
    </row>
    <row r="6211" spans="1:35" ht="11" customHeight="1" outlineLevel="1" x14ac:dyDescent="0.25">
      <c r="A6211" t="s">
        <v>4179</v>
      </c>
      <c r="C6211" s="2" t="s">
        <v>12953</v>
      </c>
      <c r="D6211" s="2">
        <v>1902</v>
      </c>
      <c r="E6211" s="7">
        <v>2014</v>
      </c>
      <c r="F6211" s="5" t="s">
        <v>1505</v>
      </c>
      <c r="H6211" s="5" t="s">
        <v>5398</v>
      </c>
      <c r="I6211" s="6" t="s">
        <v>14284</v>
      </c>
      <c r="J6211" s="6" t="s">
        <v>14286</v>
      </c>
      <c r="K6211" s="17">
        <v>2</v>
      </c>
      <c r="L6211" s="17" t="s">
        <v>7730</v>
      </c>
      <c r="M6211" s="9">
        <v>0</v>
      </c>
      <c r="N6211" s="9"/>
      <c r="O6211" s="21"/>
      <c r="Q6211" s="29"/>
      <c r="U6211" s="17"/>
      <c r="V6211" s="2"/>
      <c r="Y6211" t="str">
        <f t="shared" si="391"/>
        <v/>
      </c>
      <c r="AA6211" t="str">
        <f t="shared" si="392"/>
        <v/>
      </c>
      <c r="AC6211" s="7"/>
      <c r="AD6211" t="s">
        <v>14284</v>
      </c>
      <c r="AE6211">
        <f t="shared" si="393"/>
        <v>0</v>
      </c>
      <c r="AG6211" s="2"/>
      <c r="AI6211" s="7"/>
    </row>
    <row r="6212" spans="1:35" ht="11" customHeight="1" outlineLevel="1" x14ac:dyDescent="0.25">
      <c r="A6212" t="s">
        <v>4179</v>
      </c>
      <c r="C6212" s="2" t="s">
        <v>12953</v>
      </c>
      <c r="D6212" s="2">
        <v>1903</v>
      </c>
      <c r="E6212" s="7">
        <v>2014</v>
      </c>
      <c r="F6212" s="5" t="s">
        <v>21303</v>
      </c>
      <c r="H6212" s="5" t="s">
        <v>5398</v>
      </c>
      <c r="I6212" s="6" t="s">
        <v>14285</v>
      </c>
      <c r="J6212" s="6" t="s">
        <v>14286</v>
      </c>
      <c r="K6212" s="17">
        <v>5</v>
      </c>
      <c r="L6212" s="17" t="s">
        <v>7730</v>
      </c>
      <c r="M6212" s="9">
        <v>0</v>
      </c>
      <c r="N6212" s="9"/>
      <c r="O6212" s="21"/>
      <c r="Q6212" s="29"/>
      <c r="U6212" s="17"/>
      <c r="V6212" s="2"/>
      <c r="Y6212" t="str">
        <f t="shared" si="391"/>
        <v/>
      </c>
      <c r="AA6212" t="str">
        <f t="shared" si="392"/>
        <v/>
      </c>
      <c r="AC6212" s="7"/>
      <c r="AD6212" t="s">
        <v>14285</v>
      </c>
      <c r="AE6212">
        <f t="shared" si="393"/>
        <v>0</v>
      </c>
      <c r="AG6212" s="2"/>
      <c r="AI6212" s="7"/>
    </row>
    <row r="6213" spans="1:35" ht="11" customHeight="1" outlineLevel="1" x14ac:dyDescent="0.25">
      <c r="A6213" t="s">
        <v>4179</v>
      </c>
      <c r="C6213" s="2" t="s">
        <v>12953</v>
      </c>
      <c r="D6213" s="2" t="s">
        <v>14280</v>
      </c>
      <c r="E6213" s="7">
        <v>2014</v>
      </c>
      <c r="F6213" s="5" t="s">
        <v>14281</v>
      </c>
      <c r="H6213" s="5" t="s">
        <v>5398</v>
      </c>
      <c r="I6213" s="6" t="s">
        <v>14287</v>
      </c>
      <c r="J6213" s="6" t="s">
        <v>14286</v>
      </c>
      <c r="K6213" s="17">
        <v>2</v>
      </c>
      <c r="L6213" s="17" t="s">
        <v>7730</v>
      </c>
      <c r="M6213" s="9">
        <v>21</v>
      </c>
      <c r="N6213" s="9"/>
      <c r="O6213" s="21"/>
      <c r="Q6213" s="29"/>
      <c r="U6213" s="17"/>
      <c r="V6213" s="2"/>
      <c r="Y6213" t="str">
        <f t="shared" si="391"/>
        <v/>
      </c>
      <c r="AA6213">
        <f t="shared" si="392"/>
        <v>1</v>
      </c>
      <c r="AC6213" s="7"/>
      <c r="AD6213" t="s">
        <v>14287</v>
      </c>
      <c r="AE6213">
        <f t="shared" ref="AE6213:AE6244" si="394">COUNTIF(I6213,"*Fuji*")</f>
        <v>0</v>
      </c>
      <c r="AG6213" s="2"/>
      <c r="AI6213" s="7"/>
    </row>
    <row r="6214" spans="1:35" ht="11" customHeight="1" outlineLevel="1" x14ac:dyDescent="0.25">
      <c r="A6214" t="s">
        <v>4179</v>
      </c>
      <c r="C6214" s="2" t="s">
        <v>12953</v>
      </c>
      <c r="D6214" s="2" t="s">
        <v>14280</v>
      </c>
      <c r="E6214" s="7">
        <v>2014</v>
      </c>
      <c r="F6214" s="5" t="s">
        <v>8564</v>
      </c>
      <c r="H6214" s="5" t="s">
        <v>5398</v>
      </c>
      <c r="I6214" s="6" t="s">
        <v>14287</v>
      </c>
      <c r="J6214" s="6" t="s">
        <v>14286</v>
      </c>
      <c r="K6214" s="17">
        <v>2</v>
      </c>
      <c r="L6214" s="17" t="s">
        <v>7730</v>
      </c>
      <c r="M6214" s="9">
        <v>0</v>
      </c>
      <c r="N6214" s="9"/>
      <c r="O6214" s="21"/>
      <c r="Q6214" s="29"/>
      <c r="U6214" s="17"/>
      <c r="V6214" s="2"/>
      <c r="X6214" t="s">
        <v>7732</v>
      </c>
      <c r="Y6214">
        <f t="shared" si="391"/>
        <v>1</v>
      </c>
      <c r="AA6214" t="str">
        <f t="shared" si="392"/>
        <v/>
      </c>
      <c r="AC6214" s="7"/>
      <c r="AD6214" t="s">
        <v>14287</v>
      </c>
      <c r="AE6214">
        <f t="shared" si="394"/>
        <v>0</v>
      </c>
      <c r="AG6214" s="2"/>
      <c r="AI6214" s="7"/>
    </row>
    <row r="6215" spans="1:35" ht="11" customHeight="1" outlineLevel="1" x14ac:dyDescent="0.25">
      <c r="A6215" t="s">
        <v>4179</v>
      </c>
      <c r="C6215" s="2" t="s">
        <v>12953</v>
      </c>
      <c r="D6215" s="2" t="s">
        <v>14302</v>
      </c>
      <c r="E6215" s="7">
        <v>2016</v>
      </c>
      <c r="F6215" s="5" t="s">
        <v>14303</v>
      </c>
      <c r="H6215" s="5" t="s">
        <v>5398</v>
      </c>
      <c r="I6215" s="6" t="s">
        <v>1898</v>
      </c>
      <c r="J6215" s="6" t="s">
        <v>14301</v>
      </c>
      <c r="K6215" s="17">
        <v>5</v>
      </c>
      <c r="L6215" s="17" t="s">
        <v>7730</v>
      </c>
      <c r="M6215" s="9">
        <v>16.100000000000001</v>
      </c>
      <c r="N6215" s="9"/>
      <c r="O6215" s="21"/>
      <c r="Q6215" s="29"/>
      <c r="U6215" s="17"/>
      <c r="V6215" s="2"/>
      <c r="Y6215" t="str">
        <f t="shared" si="391"/>
        <v/>
      </c>
      <c r="AA6215">
        <f t="shared" si="392"/>
        <v>1</v>
      </c>
      <c r="AC6215" s="7"/>
      <c r="AD6215" t="s">
        <v>1898</v>
      </c>
      <c r="AE6215">
        <f t="shared" si="394"/>
        <v>0</v>
      </c>
      <c r="AG6215" s="2"/>
      <c r="AI6215" s="7"/>
    </row>
    <row r="6216" spans="1:35" ht="11" customHeight="1" outlineLevel="1" x14ac:dyDescent="0.25">
      <c r="A6216" t="s">
        <v>4179</v>
      </c>
      <c r="C6216" s="2" t="s">
        <v>12953</v>
      </c>
      <c r="D6216" s="2">
        <v>2115</v>
      </c>
      <c r="E6216" s="7">
        <v>2018</v>
      </c>
      <c r="F6216" s="5" t="s">
        <v>6019</v>
      </c>
      <c r="H6216" s="5" t="s">
        <v>5398</v>
      </c>
      <c r="I6216" s="6" t="s">
        <v>14304</v>
      </c>
      <c r="J6216" s="6" t="s">
        <v>14308</v>
      </c>
      <c r="K6216" s="17">
        <v>5</v>
      </c>
      <c r="L6216" s="17" t="s">
        <v>7730</v>
      </c>
      <c r="M6216" s="9">
        <v>1.6</v>
      </c>
      <c r="N6216" s="9"/>
      <c r="O6216" s="21"/>
      <c r="Q6216" s="29"/>
      <c r="U6216" s="17"/>
      <c r="V6216" s="2"/>
      <c r="Y6216" t="str">
        <f t="shared" si="391"/>
        <v/>
      </c>
      <c r="AA6216" t="str">
        <f t="shared" si="392"/>
        <v/>
      </c>
      <c r="AC6216" s="7"/>
      <c r="AD6216" t="s">
        <v>14304</v>
      </c>
      <c r="AE6216">
        <f t="shared" si="394"/>
        <v>0</v>
      </c>
      <c r="AG6216" s="2"/>
      <c r="AI6216" s="7"/>
    </row>
    <row r="6217" spans="1:35" ht="11" customHeight="1" outlineLevel="1" x14ac:dyDescent="0.25">
      <c r="A6217" t="s">
        <v>4179</v>
      </c>
      <c r="C6217" s="2" t="s">
        <v>12953</v>
      </c>
      <c r="D6217" s="2">
        <v>2116</v>
      </c>
      <c r="E6217" s="7">
        <v>2018</v>
      </c>
      <c r="F6217" s="5" t="s">
        <v>21812</v>
      </c>
      <c r="H6217" s="5" t="s">
        <v>5398</v>
      </c>
      <c r="I6217" s="6" t="s">
        <v>14307</v>
      </c>
      <c r="J6217" s="6" t="s">
        <v>14308</v>
      </c>
      <c r="K6217" s="17">
        <v>5</v>
      </c>
      <c r="L6217" s="17" t="s">
        <v>7730</v>
      </c>
      <c r="M6217" s="9">
        <v>1.3</v>
      </c>
      <c r="N6217" s="9"/>
      <c r="O6217" s="21"/>
      <c r="Q6217" s="29"/>
      <c r="U6217" s="17"/>
      <c r="V6217" s="2"/>
      <c r="Y6217" t="str">
        <f t="shared" si="391"/>
        <v/>
      </c>
      <c r="AA6217" t="str">
        <f t="shared" si="392"/>
        <v/>
      </c>
      <c r="AC6217" s="7"/>
      <c r="AD6217" t="s">
        <v>14307</v>
      </c>
      <c r="AE6217">
        <f t="shared" si="394"/>
        <v>0</v>
      </c>
      <c r="AG6217" s="2"/>
      <c r="AI6217" s="7"/>
    </row>
    <row r="6218" spans="1:35" ht="11" customHeight="1" outlineLevel="1" x14ac:dyDescent="0.25">
      <c r="A6218" t="s">
        <v>4179</v>
      </c>
      <c r="C6218" s="2" t="s">
        <v>12953</v>
      </c>
      <c r="D6218" s="2">
        <v>2117</v>
      </c>
      <c r="E6218" s="7">
        <v>2018</v>
      </c>
      <c r="F6218" s="5" t="s">
        <v>21813</v>
      </c>
      <c r="H6218" s="5" t="s">
        <v>5398</v>
      </c>
      <c r="I6218" s="6" t="s">
        <v>14305</v>
      </c>
      <c r="J6218" s="6" t="s">
        <v>14308</v>
      </c>
      <c r="K6218" s="17">
        <v>5</v>
      </c>
      <c r="L6218" s="17" t="s">
        <v>7730</v>
      </c>
      <c r="M6218" s="9">
        <v>1.3</v>
      </c>
      <c r="N6218" s="9"/>
      <c r="O6218" s="21"/>
      <c r="Q6218" s="29"/>
      <c r="U6218" s="17"/>
      <c r="V6218" s="2"/>
      <c r="Y6218" t="str">
        <f t="shared" si="391"/>
        <v/>
      </c>
      <c r="AA6218" t="str">
        <f t="shared" si="392"/>
        <v/>
      </c>
      <c r="AC6218" s="7"/>
      <c r="AD6218" t="s">
        <v>14305</v>
      </c>
      <c r="AE6218">
        <f t="shared" si="394"/>
        <v>0</v>
      </c>
      <c r="AG6218" s="2"/>
      <c r="AI6218" s="7"/>
    </row>
    <row r="6219" spans="1:35" ht="11" customHeight="1" outlineLevel="1" x14ac:dyDescent="0.25">
      <c r="A6219" t="s">
        <v>4179</v>
      </c>
      <c r="C6219" s="2" t="s">
        <v>12953</v>
      </c>
      <c r="D6219" s="2">
        <v>2118</v>
      </c>
      <c r="E6219" s="7">
        <v>2018</v>
      </c>
      <c r="F6219" s="5" t="s">
        <v>21814</v>
      </c>
      <c r="H6219" s="5" t="s">
        <v>5398</v>
      </c>
      <c r="I6219" s="6" t="s">
        <v>14306</v>
      </c>
      <c r="J6219" s="6" t="s">
        <v>14308</v>
      </c>
      <c r="K6219" s="17">
        <v>5</v>
      </c>
      <c r="L6219" s="17" t="s">
        <v>7730</v>
      </c>
      <c r="M6219" s="9">
        <v>1.3</v>
      </c>
      <c r="N6219" s="9"/>
      <c r="O6219" s="21"/>
      <c r="Q6219" s="29"/>
      <c r="U6219" s="17"/>
      <c r="V6219" s="2"/>
      <c r="Y6219" t="str">
        <f t="shared" si="391"/>
        <v/>
      </c>
      <c r="AA6219" t="str">
        <f t="shared" si="392"/>
        <v/>
      </c>
      <c r="AC6219" s="7"/>
      <c r="AD6219" t="s">
        <v>14306</v>
      </c>
      <c r="AE6219">
        <f t="shared" si="394"/>
        <v>0</v>
      </c>
      <c r="AG6219" s="2"/>
      <c r="AI6219" s="7"/>
    </row>
    <row r="6220" spans="1:35" ht="11" customHeight="1" outlineLevel="1" x14ac:dyDescent="0.25">
      <c r="A6220" t="s">
        <v>4179</v>
      </c>
      <c r="C6220" s="2" t="s">
        <v>12953</v>
      </c>
      <c r="D6220" s="2">
        <v>2213</v>
      </c>
      <c r="E6220" s="7">
        <v>2019</v>
      </c>
      <c r="F6220" s="8" t="s">
        <v>13131</v>
      </c>
      <c r="H6220" s="5" t="s">
        <v>5398</v>
      </c>
      <c r="I6220" s="6" t="s">
        <v>1898</v>
      </c>
      <c r="J6220" s="6" t="s">
        <v>21294</v>
      </c>
      <c r="K6220" s="17">
        <v>5</v>
      </c>
      <c r="L6220" s="18" t="s">
        <v>7732</v>
      </c>
      <c r="M6220" s="9"/>
      <c r="N6220" s="9"/>
      <c r="O6220" s="21"/>
      <c r="Q6220" s="29"/>
      <c r="U6220" s="17"/>
      <c r="V6220" s="2"/>
      <c r="Y6220" t="str">
        <f t="shared" si="391"/>
        <v/>
      </c>
      <c r="AA6220">
        <f t="shared" si="392"/>
        <v>1</v>
      </c>
      <c r="AC6220" s="7"/>
      <c r="AD6220" s="1" t="s">
        <v>21295</v>
      </c>
      <c r="AE6220">
        <f t="shared" si="394"/>
        <v>0</v>
      </c>
      <c r="AG6220" s="2"/>
      <c r="AI6220" s="7"/>
    </row>
    <row r="6221" spans="1:35" ht="11" customHeight="1" outlineLevel="1" x14ac:dyDescent="0.25">
      <c r="A6221" t="s">
        <v>4179</v>
      </c>
      <c r="C6221" s="2" t="s">
        <v>12953</v>
      </c>
      <c r="D6221" s="2" t="s">
        <v>14310</v>
      </c>
      <c r="E6221" s="7">
        <v>2019</v>
      </c>
      <c r="F6221" s="5" t="s">
        <v>14311</v>
      </c>
      <c r="H6221" s="5" t="s">
        <v>5398</v>
      </c>
      <c r="I6221" s="6" t="s">
        <v>1898</v>
      </c>
      <c r="J6221" s="6" t="s">
        <v>14309</v>
      </c>
      <c r="K6221" s="17">
        <v>5</v>
      </c>
      <c r="L6221" s="17" t="s">
        <v>7730</v>
      </c>
      <c r="M6221" s="9">
        <v>8</v>
      </c>
      <c r="N6221" s="9"/>
      <c r="O6221" s="21"/>
      <c r="Q6221" s="29"/>
      <c r="U6221" s="17"/>
      <c r="V6221" s="2"/>
      <c r="Y6221" t="str">
        <f t="shared" si="391"/>
        <v/>
      </c>
      <c r="AA6221">
        <f t="shared" si="392"/>
        <v>1</v>
      </c>
      <c r="AC6221" s="7"/>
      <c r="AD6221" t="s">
        <v>1898</v>
      </c>
      <c r="AE6221">
        <f t="shared" si="394"/>
        <v>0</v>
      </c>
      <c r="AG6221" s="2"/>
      <c r="AI6221" s="7"/>
    </row>
    <row r="6222" spans="1:35" ht="11" customHeight="1" outlineLevel="1" x14ac:dyDescent="0.25">
      <c r="A6222" t="s">
        <v>4179</v>
      </c>
      <c r="C6222" s="2" t="s">
        <v>12953</v>
      </c>
      <c r="D6222" s="3" t="s">
        <v>13054</v>
      </c>
      <c r="E6222" s="7">
        <v>2020</v>
      </c>
      <c r="F6222" s="8" t="s">
        <v>14899</v>
      </c>
      <c r="H6222" s="5" t="s">
        <v>5398</v>
      </c>
      <c r="I6222" s="6" t="s">
        <v>14278</v>
      </c>
      <c r="J6222" s="6" t="s">
        <v>21307</v>
      </c>
      <c r="K6222" s="17">
        <v>3</v>
      </c>
      <c r="L6222" s="18" t="s">
        <v>7732</v>
      </c>
      <c r="M6222" s="9"/>
      <c r="N6222" s="9"/>
      <c r="O6222" s="21"/>
      <c r="Q6222" s="29"/>
      <c r="U6222" s="17"/>
      <c r="V6222" s="2"/>
      <c r="Y6222" t="str">
        <f t="shared" si="391"/>
        <v/>
      </c>
      <c r="AA6222">
        <f t="shared" si="392"/>
        <v>1</v>
      </c>
      <c r="AC6222" s="7"/>
      <c r="AD6222" s="1" t="s">
        <v>21308</v>
      </c>
      <c r="AE6222">
        <f t="shared" si="394"/>
        <v>0</v>
      </c>
      <c r="AG6222" s="2"/>
      <c r="AI6222" s="7"/>
    </row>
    <row r="6223" spans="1:35" ht="11" customHeight="1" outlineLevel="1" x14ac:dyDescent="0.25">
      <c r="A6223" t="s">
        <v>4179</v>
      </c>
      <c r="C6223" s="2" t="s">
        <v>12953</v>
      </c>
      <c r="D6223" s="2">
        <v>2292</v>
      </c>
      <c r="E6223" s="7">
        <v>2020</v>
      </c>
      <c r="F6223" s="8" t="s">
        <v>6019</v>
      </c>
      <c r="H6223" s="5" t="s">
        <v>5398</v>
      </c>
      <c r="I6223" s="6" t="s">
        <v>14278</v>
      </c>
      <c r="J6223" s="6" t="s">
        <v>21309</v>
      </c>
      <c r="K6223" s="17">
        <v>3</v>
      </c>
      <c r="L6223" s="18" t="s">
        <v>7732</v>
      </c>
      <c r="M6223" s="9"/>
      <c r="N6223" s="9"/>
      <c r="O6223" s="21"/>
      <c r="Q6223" s="29"/>
      <c r="U6223" s="17"/>
      <c r="V6223" s="2"/>
      <c r="Y6223" t="str">
        <f t="shared" si="391"/>
        <v/>
      </c>
      <c r="AA6223" t="str">
        <f t="shared" si="392"/>
        <v/>
      </c>
      <c r="AC6223" s="7"/>
      <c r="AE6223">
        <f t="shared" si="394"/>
        <v>0</v>
      </c>
      <c r="AG6223" s="2"/>
      <c r="AI6223" s="7"/>
    </row>
    <row r="6224" spans="1:35" ht="11" customHeight="1" outlineLevel="1" x14ac:dyDescent="0.25">
      <c r="A6224" t="s">
        <v>4179</v>
      </c>
      <c r="C6224" s="2" t="s">
        <v>12953</v>
      </c>
      <c r="D6224" s="2">
        <v>2293</v>
      </c>
      <c r="E6224" s="7">
        <v>2020</v>
      </c>
      <c r="F6224" s="8" t="s">
        <v>21310</v>
      </c>
      <c r="H6224" s="5" t="s">
        <v>5398</v>
      </c>
      <c r="I6224" s="6" t="s">
        <v>14278</v>
      </c>
      <c r="J6224" s="6" t="s">
        <v>21309</v>
      </c>
      <c r="K6224" s="17">
        <v>3</v>
      </c>
      <c r="L6224" s="18" t="s">
        <v>7732</v>
      </c>
      <c r="M6224" s="9"/>
      <c r="N6224" s="9"/>
      <c r="O6224" s="21"/>
      <c r="Q6224" s="29"/>
      <c r="U6224" s="17"/>
      <c r="V6224" s="2"/>
      <c r="Y6224" t="str">
        <f t="shared" si="391"/>
        <v/>
      </c>
      <c r="AA6224" t="str">
        <f t="shared" si="392"/>
        <v/>
      </c>
      <c r="AC6224" s="7"/>
      <c r="AE6224">
        <f t="shared" si="394"/>
        <v>0</v>
      </c>
      <c r="AG6224" s="2"/>
      <c r="AI6224" s="7"/>
    </row>
    <row r="6225" spans="1:35" ht="11" customHeight="1" outlineLevel="1" x14ac:dyDescent="0.25">
      <c r="A6225" t="s">
        <v>4179</v>
      </c>
      <c r="C6225" s="2" t="s">
        <v>12953</v>
      </c>
      <c r="D6225" s="2">
        <v>2295</v>
      </c>
      <c r="E6225" s="7">
        <v>2020</v>
      </c>
      <c r="F6225" s="8" t="s">
        <v>21311</v>
      </c>
      <c r="H6225" s="5" t="s">
        <v>5398</v>
      </c>
      <c r="I6225" s="6" t="s">
        <v>14278</v>
      </c>
      <c r="J6225" s="6" t="s">
        <v>21309</v>
      </c>
      <c r="K6225" s="17">
        <v>3</v>
      </c>
      <c r="L6225" s="18" t="s">
        <v>7732</v>
      </c>
      <c r="M6225" s="9"/>
      <c r="N6225" s="9"/>
      <c r="O6225" s="21"/>
      <c r="Q6225" s="29"/>
      <c r="U6225" s="17"/>
      <c r="V6225" s="2"/>
      <c r="Y6225" t="str">
        <f t="shared" si="391"/>
        <v/>
      </c>
      <c r="AA6225" t="str">
        <f t="shared" si="392"/>
        <v/>
      </c>
      <c r="AC6225" s="7"/>
      <c r="AE6225">
        <f t="shared" si="394"/>
        <v>0</v>
      </c>
      <c r="AG6225" s="2"/>
      <c r="AI6225" s="7"/>
    </row>
    <row r="6226" spans="1:35" ht="11" customHeight="1" outlineLevel="1" x14ac:dyDescent="0.25">
      <c r="A6226" t="s">
        <v>4179</v>
      </c>
      <c r="C6226" s="2" t="s">
        <v>12953</v>
      </c>
      <c r="D6226" s="2">
        <v>2296</v>
      </c>
      <c r="E6226" s="7">
        <v>2020</v>
      </c>
      <c r="F6226" s="8" t="s">
        <v>21312</v>
      </c>
      <c r="H6226" s="5" t="s">
        <v>5398</v>
      </c>
      <c r="I6226" s="6" t="s">
        <v>14278</v>
      </c>
      <c r="J6226" s="6" t="s">
        <v>21309</v>
      </c>
      <c r="K6226" s="17">
        <v>3</v>
      </c>
      <c r="L6226" s="18" t="s">
        <v>7732</v>
      </c>
      <c r="M6226" s="9"/>
      <c r="N6226" s="9"/>
      <c r="O6226" s="21"/>
      <c r="Q6226" s="29"/>
      <c r="U6226" s="17"/>
      <c r="V6226" s="2"/>
      <c r="Y6226" t="str">
        <f t="shared" si="391"/>
        <v/>
      </c>
      <c r="AA6226" t="str">
        <f t="shared" si="392"/>
        <v/>
      </c>
      <c r="AC6226" s="7"/>
      <c r="AE6226">
        <f t="shared" si="394"/>
        <v>0</v>
      </c>
      <c r="AG6226" s="2"/>
      <c r="AI6226" s="7"/>
    </row>
    <row r="6227" spans="1:35" ht="11" customHeight="1" outlineLevel="1" x14ac:dyDescent="0.25">
      <c r="A6227" t="s">
        <v>4179</v>
      </c>
      <c r="C6227" s="2" t="s">
        <v>12953</v>
      </c>
      <c r="D6227" s="2">
        <v>2297</v>
      </c>
      <c r="E6227" s="7">
        <v>2020</v>
      </c>
      <c r="F6227" s="8" t="s">
        <v>1776</v>
      </c>
      <c r="H6227" s="5" t="s">
        <v>5398</v>
      </c>
      <c r="I6227" s="6" t="s">
        <v>14278</v>
      </c>
      <c r="J6227" s="6" t="s">
        <v>21309</v>
      </c>
      <c r="K6227" s="17">
        <v>3</v>
      </c>
      <c r="L6227" s="18" t="s">
        <v>7732</v>
      </c>
      <c r="M6227" s="9"/>
      <c r="N6227" s="9"/>
      <c r="O6227" s="21"/>
      <c r="Q6227" s="29"/>
      <c r="U6227" s="17"/>
      <c r="V6227" s="2"/>
      <c r="Y6227" t="str">
        <f t="shared" si="391"/>
        <v/>
      </c>
      <c r="AA6227" t="str">
        <f t="shared" si="392"/>
        <v/>
      </c>
      <c r="AC6227" s="7"/>
      <c r="AE6227">
        <f t="shared" si="394"/>
        <v>0</v>
      </c>
      <c r="AG6227" s="2"/>
      <c r="AI6227" s="7"/>
    </row>
    <row r="6228" spans="1:35" ht="11" customHeight="1" outlineLevel="1" x14ac:dyDescent="0.25">
      <c r="A6228" t="s">
        <v>4179</v>
      </c>
      <c r="C6228" s="2" t="s">
        <v>12953</v>
      </c>
      <c r="D6228" s="2">
        <v>2298</v>
      </c>
      <c r="E6228" s="7">
        <v>2020</v>
      </c>
      <c r="F6228" s="8" t="s">
        <v>5852</v>
      </c>
      <c r="H6228" s="5" t="s">
        <v>5398</v>
      </c>
      <c r="I6228" s="6" t="s">
        <v>14278</v>
      </c>
      <c r="J6228" s="6" t="s">
        <v>21309</v>
      </c>
      <c r="K6228" s="17">
        <v>3</v>
      </c>
      <c r="L6228" s="18" t="s">
        <v>7732</v>
      </c>
      <c r="M6228" s="9"/>
      <c r="N6228" s="9"/>
      <c r="O6228" s="21"/>
      <c r="Q6228" s="29"/>
      <c r="U6228" s="17"/>
      <c r="V6228" s="2"/>
      <c r="Y6228" t="str">
        <f t="shared" si="391"/>
        <v/>
      </c>
      <c r="AA6228" t="str">
        <f t="shared" si="392"/>
        <v/>
      </c>
      <c r="AC6228" s="7"/>
      <c r="AE6228">
        <f t="shared" si="394"/>
        <v>0</v>
      </c>
      <c r="AG6228" s="2"/>
      <c r="AI6228" s="7"/>
    </row>
    <row r="6229" spans="1:35" ht="11" customHeight="1" outlineLevel="1" x14ac:dyDescent="0.25">
      <c r="A6229" t="s">
        <v>4179</v>
      </c>
      <c r="C6229" s="2" t="s">
        <v>12953</v>
      </c>
      <c r="D6229" s="2">
        <v>2299</v>
      </c>
      <c r="E6229" s="7">
        <v>2020</v>
      </c>
      <c r="F6229" s="8" t="s">
        <v>21313</v>
      </c>
      <c r="H6229" s="5" t="s">
        <v>5398</v>
      </c>
      <c r="I6229" s="6" t="s">
        <v>14278</v>
      </c>
      <c r="J6229" s="6" t="s">
        <v>21309</v>
      </c>
      <c r="K6229" s="17">
        <v>3</v>
      </c>
      <c r="L6229" s="18" t="s">
        <v>7732</v>
      </c>
      <c r="M6229" s="9"/>
      <c r="N6229" s="9"/>
      <c r="O6229" s="21"/>
      <c r="Q6229" s="29"/>
      <c r="U6229" s="17"/>
      <c r="V6229" s="2"/>
      <c r="Y6229" t="str">
        <f t="shared" si="391"/>
        <v/>
      </c>
      <c r="AA6229">
        <f t="shared" si="392"/>
        <v>1</v>
      </c>
      <c r="AC6229" s="7"/>
      <c r="AE6229">
        <f t="shared" si="394"/>
        <v>0</v>
      </c>
      <c r="AG6229" s="2"/>
      <c r="AI6229" s="7"/>
    </row>
    <row r="6230" spans="1:35" ht="11" customHeight="1" outlineLevel="1" x14ac:dyDescent="0.25">
      <c r="A6230" t="s">
        <v>4179</v>
      </c>
      <c r="C6230" s="2" t="s">
        <v>12953</v>
      </c>
      <c r="D6230" s="2">
        <v>2300</v>
      </c>
      <c r="E6230" s="7">
        <v>2020</v>
      </c>
      <c r="F6230" s="5" t="s">
        <v>5852</v>
      </c>
      <c r="H6230" s="5" t="s">
        <v>5398</v>
      </c>
      <c r="I6230" s="6" t="s">
        <v>14278</v>
      </c>
      <c r="J6230" s="6" t="s">
        <v>14279</v>
      </c>
      <c r="K6230" s="17">
        <v>1</v>
      </c>
      <c r="L6230" s="17" t="s">
        <v>20076</v>
      </c>
      <c r="M6230" s="9"/>
      <c r="N6230" s="9"/>
      <c r="O6230" s="21"/>
      <c r="Q6230" s="29"/>
      <c r="U6230" s="17"/>
      <c r="V6230" s="2"/>
      <c r="Y6230" t="str">
        <f t="shared" si="391"/>
        <v/>
      </c>
      <c r="AA6230" t="str">
        <f t="shared" si="392"/>
        <v/>
      </c>
      <c r="AC6230" s="7"/>
      <c r="AE6230">
        <f t="shared" si="394"/>
        <v>0</v>
      </c>
      <c r="AG6230" s="2"/>
      <c r="AI6230" s="7"/>
    </row>
    <row r="6231" spans="1:35" ht="11" customHeight="1" outlineLevel="1" x14ac:dyDescent="0.25">
      <c r="A6231" t="s">
        <v>4179</v>
      </c>
      <c r="C6231" s="2" t="s">
        <v>12953</v>
      </c>
      <c r="D6231" s="2" t="s">
        <v>14277</v>
      </c>
      <c r="E6231" s="7">
        <v>2020</v>
      </c>
      <c r="F6231" s="5" t="s">
        <v>13131</v>
      </c>
      <c r="H6231" s="5" t="s">
        <v>5398</v>
      </c>
      <c r="I6231" s="6" t="s">
        <v>14278</v>
      </c>
      <c r="J6231" s="6" t="s">
        <v>14279</v>
      </c>
      <c r="K6231" s="17">
        <v>1</v>
      </c>
      <c r="L6231" s="17" t="s">
        <v>7730</v>
      </c>
      <c r="M6231" s="9">
        <v>11.3</v>
      </c>
      <c r="N6231" s="9"/>
      <c r="O6231" s="21"/>
      <c r="Q6231" s="29"/>
      <c r="U6231" s="17"/>
      <c r="V6231" s="2"/>
      <c r="Y6231" t="str">
        <f t="shared" si="391"/>
        <v/>
      </c>
      <c r="AA6231">
        <f t="shared" si="392"/>
        <v>1</v>
      </c>
      <c r="AC6231" s="7"/>
      <c r="AE6231">
        <f t="shared" si="394"/>
        <v>0</v>
      </c>
      <c r="AG6231" s="2"/>
      <c r="AI6231" s="7"/>
    </row>
    <row r="6232" spans="1:35" ht="11" customHeight="1" outlineLevel="1" x14ac:dyDescent="0.25">
      <c r="A6232" t="s">
        <v>4179</v>
      </c>
      <c r="C6232" s="2" t="s">
        <v>12953</v>
      </c>
      <c r="D6232" s="3" t="s">
        <v>21314</v>
      </c>
      <c r="E6232" s="7">
        <v>2020</v>
      </c>
      <c r="F6232" s="8" t="s">
        <v>21315</v>
      </c>
      <c r="H6232" s="5" t="s">
        <v>5398</v>
      </c>
      <c r="I6232" s="6" t="s">
        <v>14278</v>
      </c>
      <c r="J6232" s="6" t="s">
        <v>21316</v>
      </c>
      <c r="K6232" s="17">
        <v>1</v>
      </c>
      <c r="L6232" s="17" t="s">
        <v>7730</v>
      </c>
      <c r="M6232" s="9">
        <v>11.3</v>
      </c>
      <c r="N6232" s="9"/>
      <c r="O6232" s="21"/>
      <c r="Q6232" s="29"/>
      <c r="U6232" s="17"/>
      <c r="V6232" s="2"/>
      <c r="Y6232" t="str">
        <f t="shared" ref="Y6232:Y6295" si="395">IF(COUNTIF(F6232,"*fdc*"),1,"")</f>
        <v/>
      </c>
      <c r="AA6232">
        <f t="shared" ref="AA6232:AA6295" si="396">IF(COUNTIF(F6232,"*s/s*"),1,"")</f>
        <v>1</v>
      </c>
      <c r="AC6232" s="7"/>
      <c r="AE6232">
        <f t="shared" si="394"/>
        <v>0</v>
      </c>
      <c r="AG6232" s="2"/>
      <c r="AI6232" s="7"/>
    </row>
    <row r="6233" spans="1:35" ht="11" customHeight="1" outlineLevel="1" x14ac:dyDescent="0.25">
      <c r="A6233" t="s">
        <v>4179</v>
      </c>
      <c r="C6233" s="2" t="s">
        <v>12953</v>
      </c>
      <c r="D6233" s="3">
        <v>2373</v>
      </c>
      <c r="E6233" s="7">
        <v>2021</v>
      </c>
      <c r="F6233" s="8" t="s">
        <v>15967</v>
      </c>
      <c r="H6233" s="5" t="s">
        <v>5398</v>
      </c>
      <c r="I6233" s="6" t="s">
        <v>14278</v>
      </c>
      <c r="J6233" s="6" t="s">
        <v>21317</v>
      </c>
      <c r="K6233" s="17">
        <v>3</v>
      </c>
      <c r="L6233" s="18" t="s">
        <v>7732</v>
      </c>
      <c r="M6233" s="9"/>
      <c r="N6233" s="9"/>
      <c r="O6233" s="21"/>
      <c r="Q6233" s="29"/>
      <c r="U6233" s="17"/>
      <c r="V6233" s="2"/>
      <c r="Y6233" t="str">
        <f t="shared" si="395"/>
        <v/>
      </c>
      <c r="AA6233">
        <f t="shared" si="396"/>
        <v>1</v>
      </c>
      <c r="AC6233" s="7"/>
      <c r="AE6233">
        <f t="shared" si="394"/>
        <v>0</v>
      </c>
      <c r="AG6233" s="2"/>
      <c r="AI6233" s="7"/>
    </row>
    <row r="6234" spans="1:35" ht="11" customHeight="1" outlineLevel="1" x14ac:dyDescent="0.25">
      <c r="A6234" t="s">
        <v>4179</v>
      </c>
      <c r="C6234" s="2" t="s">
        <v>12953</v>
      </c>
      <c r="D6234" s="2" t="s">
        <v>20896</v>
      </c>
      <c r="E6234" s="7">
        <v>2022</v>
      </c>
      <c r="F6234" s="5" t="s">
        <v>20897</v>
      </c>
      <c r="H6234" s="5" t="s">
        <v>5398</v>
      </c>
      <c r="I6234" s="6" t="s">
        <v>6042</v>
      </c>
      <c r="J6234" s="6" t="s">
        <v>8534</v>
      </c>
      <c r="K6234" s="17">
        <v>1</v>
      </c>
      <c r="L6234" s="17" t="s">
        <v>7730</v>
      </c>
      <c r="M6234" s="9">
        <v>8</v>
      </c>
      <c r="N6234" s="9"/>
      <c r="O6234" s="21"/>
      <c r="Q6234" s="29"/>
      <c r="U6234" s="17"/>
      <c r="V6234" s="2"/>
      <c r="Y6234" t="str">
        <f t="shared" si="395"/>
        <v/>
      </c>
      <c r="AA6234">
        <f t="shared" si="396"/>
        <v>1</v>
      </c>
      <c r="AC6234" s="7"/>
      <c r="AD6234" t="s">
        <v>6042</v>
      </c>
      <c r="AE6234">
        <f t="shared" si="394"/>
        <v>0</v>
      </c>
      <c r="AG6234" s="2">
        <v>1</v>
      </c>
      <c r="AI6234" s="7"/>
    </row>
    <row r="6235" spans="1:35" ht="11" customHeight="1" outlineLevel="1" x14ac:dyDescent="0.25">
      <c r="A6235" t="s">
        <v>4179</v>
      </c>
      <c r="C6235" s="2" t="s">
        <v>12953</v>
      </c>
      <c r="D6235" s="3" t="s">
        <v>21318</v>
      </c>
      <c r="E6235" s="7">
        <v>2023</v>
      </c>
      <c r="F6235" s="8" t="s">
        <v>21320</v>
      </c>
      <c r="H6235" s="5" t="s">
        <v>5398</v>
      </c>
      <c r="I6235" s="6"/>
      <c r="J6235" s="6" t="s">
        <v>21319</v>
      </c>
      <c r="K6235" s="17">
        <v>3</v>
      </c>
      <c r="L6235" s="18" t="s">
        <v>7732</v>
      </c>
      <c r="M6235" s="9"/>
      <c r="N6235" s="9"/>
      <c r="O6235" s="21"/>
      <c r="Q6235" s="29"/>
      <c r="U6235" s="17"/>
      <c r="V6235" s="2"/>
      <c r="Y6235" t="str">
        <f t="shared" si="395"/>
        <v/>
      </c>
      <c r="AA6235">
        <f t="shared" si="396"/>
        <v>1</v>
      </c>
      <c r="AC6235" s="7"/>
      <c r="AE6235">
        <f t="shared" si="394"/>
        <v>0</v>
      </c>
      <c r="AG6235" s="2"/>
      <c r="AI6235" s="7"/>
    </row>
    <row r="6236" spans="1:35" ht="11" customHeight="1" outlineLevel="1" x14ac:dyDescent="0.25">
      <c r="A6236" t="s">
        <v>4179</v>
      </c>
      <c r="C6236" s="2" t="s">
        <v>12953</v>
      </c>
      <c r="D6236" s="3">
        <v>2528</v>
      </c>
      <c r="E6236" s="7">
        <v>2023</v>
      </c>
      <c r="F6236" s="8" t="s">
        <v>15967</v>
      </c>
      <c r="H6236" s="5" t="s">
        <v>5398</v>
      </c>
      <c r="I6236" s="6"/>
      <c r="J6236" s="6" t="s">
        <v>21319</v>
      </c>
      <c r="K6236" s="17">
        <v>3</v>
      </c>
      <c r="L6236" s="18" t="s">
        <v>7732</v>
      </c>
      <c r="M6236" s="9"/>
      <c r="N6236" s="9"/>
      <c r="O6236" s="21"/>
      <c r="Q6236" s="29"/>
      <c r="U6236" s="17"/>
      <c r="V6236" s="2"/>
      <c r="Y6236" t="str">
        <f t="shared" si="395"/>
        <v/>
      </c>
      <c r="AA6236">
        <f t="shared" si="396"/>
        <v>1</v>
      </c>
      <c r="AC6236" s="7"/>
      <c r="AE6236">
        <f t="shared" si="394"/>
        <v>0</v>
      </c>
      <c r="AG6236" s="2"/>
      <c r="AI6236" s="7"/>
    </row>
    <row r="6237" spans="1:35" ht="11" customHeight="1" outlineLevel="1" x14ac:dyDescent="0.25">
      <c r="A6237" t="s">
        <v>4179</v>
      </c>
      <c r="C6237" s="2" t="s">
        <v>12953</v>
      </c>
      <c r="D6237" s="3" t="s">
        <v>21321</v>
      </c>
      <c r="E6237" s="7">
        <v>2023</v>
      </c>
      <c r="F6237" s="8" t="s">
        <v>21322</v>
      </c>
      <c r="H6237" s="5" t="s">
        <v>5398</v>
      </c>
      <c r="I6237" s="6"/>
      <c r="J6237" s="6" t="s">
        <v>21323</v>
      </c>
      <c r="K6237" s="17">
        <v>3</v>
      </c>
      <c r="L6237" s="18" t="s">
        <v>7732</v>
      </c>
      <c r="M6237" s="9"/>
      <c r="N6237" s="9"/>
      <c r="O6237" s="21"/>
      <c r="Q6237" s="29"/>
      <c r="U6237" s="17"/>
      <c r="V6237" s="2"/>
      <c r="Y6237" t="str">
        <f t="shared" si="395"/>
        <v/>
      </c>
      <c r="AA6237">
        <f t="shared" si="396"/>
        <v>1</v>
      </c>
      <c r="AC6237" s="7"/>
      <c r="AE6237">
        <f t="shared" si="394"/>
        <v>0</v>
      </c>
      <c r="AG6237" s="2"/>
      <c r="AI6237" s="7"/>
    </row>
    <row r="6238" spans="1:35" ht="11" customHeight="1" outlineLevel="1" x14ac:dyDescent="0.25">
      <c r="A6238" t="s">
        <v>4179</v>
      </c>
      <c r="C6238" s="2" t="s">
        <v>12953</v>
      </c>
      <c r="D6238" s="3">
        <v>2567</v>
      </c>
      <c r="E6238" s="7">
        <v>2023</v>
      </c>
      <c r="F6238" s="8" t="s">
        <v>21324</v>
      </c>
      <c r="H6238" s="5" t="s">
        <v>5398</v>
      </c>
      <c r="I6238" s="6"/>
      <c r="J6238" s="6" t="s">
        <v>21325</v>
      </c>
      <c r="K6238" s="17">
        <v>3</v>
      </c>
      <c r="L6238" s="18" t="s">
        <v>7732</v>
      </c>
      <c r="M6238" s="9"/>
      <c r="N6238" s="9"/>
      <c r="O6238" s="21"/>
      <c r="Q6238" s="29"/>
      <c r="U6238" s="17"/>
      <c r="V6238" s="2"/>
      <c r="Y6238" t="str">
        <f t="shared" si="395"/>
        <v/>
      </c>
      <c r="AA6238" t="str">
        <f t="shared" si="396"/>
        <v/>
      </c>
      <c r="AC6238" s="7"/>
      <c r="AE6238">
        <f t="shared" si="394"/>
        <v>0</v>
      </c>
      <c r="AG6238" s="2"/>
      <c r="AI6238" s="7"/>
    </row>
    <row r="6239" spans="1:35" ht="11" customHeight="1" outlineLevel="1" x14ac:dyDescent="0.25">
      <c r="A6239" t="s">
        <v>4179</v>
      </c>
      <c r="C6239" s="2" t="s">
        <v>12953</v>
      </c>
      <c r="D6239" s="3">
        <v>2568</v>
      </c>
      <c r="E6239" s="7">
        <v>2023</v>
      </c>
      <c r="F6239" s="8" t="s">
        <v>21326</v>
      </c>
      <c r="H6239" s="5" t="s">
        <v>5398</v>
      </c>
      <c r="I6239" s="6"/>
      <c r="J6239" s="6" t="s">
        <v>21325</v>
      </c>
      <c r="K6239" s="17">
        <v>3</v>
      </c>
      <c r="L6239" s="18" t="s">
        <v>7732</v>
      </c>
      <c r="M6239" s="9"/>
      <c r="N6239" s="9"/>
      <c r="O6239" s="21"/>
      <c r="Q6239" s="29"/>
      <c r="U6239" s="17"/>
      <c r="V6239" s="2"/>
      <c r="Y6239" t="str">
        <f t="shared" si="395"/>
        <v/>
      </c>
      <c r="AA6239" t="str">
        <f t="shared" si="396"/>
        <v/>
      </c>
      <c r="AC6239" s="7"/>
      <c r="AE6239">
        <f t="shared" si="394"/>
        <v>0</v>
      </c>
      <c r="AG6239" s="2"/>
      <c r="AI6239" s="7"/>
    </row>
    <row r="6240" spans="1:35" ht="11" customHeight="1" outlineLevel="1" x14ac:dyDescent="0.25">
      <c r="A6240" t="s">
        <v>4179</v>
      </c>
      <c r="C6240" s="2" t="s">
        <v>12953</v>
      </c>
      <c r="D6240" s="3">
        <v>2569</v>
      </c>
      <c r="E6240" s="7">
        <v>2023</v>
      </c>
      <c r="F6240" s="8" t="s">
        <v>21311</v>
      </c>
      <c r="H6240" s="5" t="s">
        <v>5398</v>
      </c>
      <c r="I6240" s="6"/>
      <c r="J6240" s="6" t="s">
        <v>21325</v>
      </c>
      <c r="K6240" s="17">
        <v>3</v>
      </c>
      <c r="L6240" s="18" t="s">
        <v>7732</v>
      </c>
      <c r="M6240" s="9"/>
      <c r="N6240" s="9"/>
      <c r="O6240" s="21"/>
      <c r="Q6240" s="29"/>
      <c r="U6240" s="17"/>
      <c r="V6240" s="2"/>
      <c r="Y6240" t="str">
        <f t="shared" si="395"/>
        <v/>
      </c>
      <c r="AA6240" t="str">
        <f t="shared" si="396"/>
        <v/>
      </c>
      <c r="AC6240" s="7"/>
      <c r="AE6240">
        <f t="shared" si="394"/>
        <v>0</v>
      </c>
      <c r="AG6240" s="2"/>
      <c r="AI6240" s="7"/>
    </row>
    <row r="6241" spans="1:35" ht="11" customHeight="1" outlineLevel="1" x14ac:dyDescent="0.25">
      <c r="A6241" t="s">
        <v>4179</v>
      </c>
      <c r="C6241" s="2" t="s">
        <v>12953</v>
      </c>
      <c r="D6241" s="3">
        <v>2570</v>
      </c>
      <c r="E6241" s="7">
        <v>2023</v>
      </c>
      <c r="F6241" s="8" t="s">
        <v>21327</v>
      </c>
      <c r="H6241" s="5" t="s">
        <v>5398</v>
      </c>
      <c r="I6241" s="6"/>
      <c r="J6241" s="6" t="s">
        <v>21325</v>
      </c>
      <c r="K6241" s="17">
        <v>3</v>
      </c>
      <c r="L6241" s="18" t="s">
        <v>7732</v>
      </c>
      <c r="M6241" s="9"/>
      <c r="N6241" s="9"/>
      <c r="O6241" s="21"/>
      <c r="Q6241" s="29"/>
      <c r="U6241" s="17"/>
      <c r="V6241" s="2"/>
      <c r="Y6241" t="str">
        <f t="shared" si="395"/>
        <v/>
      </c>
      <c r="AA6241" t="str">
        <f t="shared" si="396"/>
        <v/>
      </c>
      <c r="AC6241" s="7"/>
      <c r="AE6241">
        <f t="shared" si="394"/>
        <v>0</v>
      </c>
      <c r="AG6241" s="2"/>
      <c r="AI6241" s="7"/>
    </row>
    <row r="6242" spans="1:35" ht="11" customHeight="1" outlineLevel="1" x14ac:dyDescent="0.25">
      <c r="A6242" t="s">
        <v>4179</v>
      </c>
      <c r="C6242" s="2" t="s">
        <v>12953</v>
      </c>
      <c r="D6242" s="3">
        <v>2571</v>
      </c>
      <c r="E6242" s="7">
        <v>2023</v>
      </c>
      <c r="F6242" s="8" t="s">
        <v>21328</v>
      </c>
      <c r="H6242" s="5" t="s">
        <v>5398</v>
      </c>
      <c r="I6242" s="6"/>
      <c r="J6242" s="6" t="s">
        <v>21325</v>
      </c>
      <c r="K6242" s="17">
        <v>3</v>
      </c>
      <c r="L6242" s="18" t="s">
        <v>7732</v>
      </c>
      <c r="M6242" s="9"/>
      <c r="N6242" s="9"/>
      <c r="O6242" s="21"/>
      <c r="Q6242" s="29"/>
      <c r="U6242" s="17"/>
      <c r="V6242" s="2"/>
      <c r="Y6242" t="str">
        <f t="shared" si="395"/>
        <v/>
      </c>
      <c r="AA6242" t="str">
        <f t="shared" si="396"/>
        <v/>
      </c>
      <c r="AC6242" s="7"/>
      <c r="AE6242">
        <f t="shared" si="394"/>
        <v>0</v>
      </c>
      <c r="AG6242" s="2"/>
      <c r="AI6242" s="7"/>
    </row>
    <row r="6243" spans="1:35" ht="11" customHeight="1" outlineLevel="1" x14ac:dyDescent="0.25">
      <c r="A6243" t="s">
        <v>4179</v>
      </c>
      <c r="C6243" s="2" t="s">
        <v>12953</v>
      </c>
      <c r="D6243" s="3">
        <v>2572</v>
      </c>
      <c r="E6243" s="7">
        <v>2023</v>
      </c>
      <c r="F6243" s="8" t="s">
        <v>21329</v>
      </c>
      <c r="H6243" s="5" t="s">
        <v>5398</v>
      </c>
      <c r="I6243" s="6"/>
      <c r="J6243" s="6" t="s">
        <v>21325</v>
      </c>
      <c r="K6243" s="17">
        <v>3</v>
      </c>
      <c r="L6243" s="18" t="s">
        <v>7732</v>
      </c>
      <c r="M6243" s="9"/>
      <c r="N6243" s="9"/>
      <c r="O6243" s="21"/>
      <c r="Q6243" s="29"/>
      <c r="U6243" s="17"/>
      <c r="V6243" s="2"/>
      <c r="Y6243" t="str">
        <f t="shared" si="395"/>
        <v/>
      </c>
      <c r="AA6243" t="str">
        <f t="shared" si="396"/>
        <v/>
      </c>
      <c r="AC6243" s="7"/>
      <c r="AE6243">
        <f t="shared" si="394"/>
        <v>0</v>
      </c>
      <c r="AG6243" s="2"/>
      <c r="AI6243" s="7"/>
    </row>
    <row r="6244" spans="1:35" ht="11" customHeight="1" outlineLevel="1" x14ac:dyDescent="0.25">
      <c r="A6244" t="s">
        <v>4179</v>
      </c>
      <c r="C6244" s="2" t="s">
        <v>12953</v>
      </c>
      <c r="D6244" s="3">
        <v>2573</v>
      </c>
      <c r="E6244" s="7">
        <v>2023</v>
      </c>
      <c r="F6244" s="8" t="s">
        <v>13131</v>
      </c>
      <c r="H6244" s="5" t="s">
        <v>5398</v>
      </c>
      <c r="I6244" s="6"/>
      <c r="J6244" s="6" t="s">
        <v>21325</v>
      </c>
      <c r="K6244" s="17">
        <v>3</v>
      </c>
      <c r="L6244" s="18" t="s">
        <v>7732</v>
      </c>
      <c r="M6244" s="9"/>
      <c r="N6244" s="9"/>
      <c r="O6244" s="21"/>
      <c r="Q6244" s="29"/>
      <c r="U6244" s="17"/>
      <c r="V6244" s="2"/>
      <c r="Y6244" t="str">
        <f t="shared" si="395"/>
        <v/>
      </c>
      <c r="AA6244">
        <f t="shared" si="396"/>
        <v>1</v>
      </c>
      <c r="AC6244" s="7"/>
      <c r="AE6244">
        <f t="shared" si="394"/>
        <v>0</v>
      </c>
      <c r="AG6244" s="2"/>
      <c r="AI6244" s="7"/>
    </row>
    <row r="6245" spans="1:35" ht="11" customHeight="1" outlineLevel="1" x14ac:dyDescent="0.25">
      <c r="A6245" t="s">
        <v>4179</v>
      </c>
      <c r="C6245" s="2" t="s">
        <v>12953</v>
      </c>
      <c r="D6245" s="3">
        <v>2574</v>
      </c>
      <c r="E6245" s="7">
        <v>2023</v>
      </c>
      <c r="F6245" s="8" t="s">
        <v>15967</v>
      </c>
      <c r="H6245" s="5" t="s">
        <v>5398</v>
      </c>
      <c r="I6245" s="6"/>
      <c r="J6245" s="6" t="s">
        <v>21325</v>
      </c>
      <c r="K6245" s="17">
        <v>3</v>
      </c>
      <c r="L6245" s="18" t="s">
        <v>7732</v>
      </c>
      <c r="M6245" s="9"/>
      <c r="N6245" s="9"/>
      <c r="O6245" s="21"/>
      <c r="Q6245" s="29"/>
      <c r="U6245" s="17"/>
      <c r="V6245" s="2"/>
      <c r="Y6245" t="str">
        <f t="shared" si="395"/>
        <v/>
      </c>
      <c r="AA6245">
        <f t="shared" si="396"/>
        <v>1</v>
      </c>
      <c r="AC6245" s="7"/>
      <c r="AE6245">
        <f t="shared" ref="AE6245:AE6258" si="397">COUNTIF(I6245,"*Fuji*")</f>
        <v>0</v>
      </c>
      <c r="AG6245" s="2"/>
      <c r="AI6245" s="7"/>
    </row>
    <row r="6246" spans="1:35" ht="11" customHeight="1" outlineLevel="1" x14ac:dyDescent="0.25">
      <c r="A6246" t="s">
        <v>4179</v>
      </c>
      <c r="C6246" s="2" t="s">
        <v>12953</v>
      </c>
      <c r="D6246" s="3">
        <v>2598</v>
      </c>
      <c r="E6246" s="7">
        <v>2024</v>
      </c>
      <c r="F6246" s="8" t="s">
        <v>21815</v>
      </c>
      <c r="H6246" s="5" t="s">
        <v>5398</v>
      </c>
      <c r="I6246" s="6"/>
      <c r="J6246" s="6" t="s">
        <v>21330</v>
      </c>
      <c r="K6246" s="17">
        <v>3</v>
      </c>
      <c r="L6246" s="18" t="s">
        <v>7732</v>
      </c>
      <c r="M6246" s="9"/>
      <c r="N6246" s="9"/>
      <c r="O6246" s="21"/>
      <c r="Q6246" s="29"/>
      <c r="U6246" s="17"/>
      <c r="V6246" s="2"/>
      <c r="Y6246" t="str">
        <f t="shared" si="395"/>
        <v/>
      </c>
      <c r="AA6246" t="str">
        <f t="shared" si="396"/>
        <v/>
      </c>
      <c r="AC6246" s="7"/>
      <c r="AE6246">
        <f t="shared" si="397"/>
        <v>0</v>
      </c>
      <c r="AG6246" s="2"/>
      <c r="AI6246" s="7"/>
    </row>
    <row r="6247" spans="1:35" ht="11" customHeight="1" outlineLevel="1" x14ac:dyDescent="0.25">
      <c r="A6247" t="s">
        <v>4179</v>
      </c>
      <c r="C6247" s="2" t="s">
        <v>12953</v>
      </c>
      <c r="D6247" s="3">
        <v>2599</v>
      </c>
      <c r="E6247" s="7">
        <v>2024</v>
      </c>
      <c r="F6247" s="8" t="s">
        <v>21815</v>
      </c>
      <c r="H6247" s="5" t="s">
        <v>5398</v>
      </c>
      <c r="I6247" s="6"/>
      <c r="J6247" s="6" t="s">
        <v>21330</v>
      </c>
      <c r="K6247" s="17">
        <v>3</v>
      </c>
      <c r="L6247" s="18" t="s">
        <v>7732</v>
      </c>
      <c r="M6247" s="9"/>
      <c r="N6247" s="9"/>
      <c r="O6247" s="21"/>
      <c r="Q6247" s="29"/>
      <c r="U6247" s="17"/>
      <c r="V6247" s="2"/>
      <c r="Y6247" t="str">
        <f t="shared" si="395"/>
        <v/>
      </c>
      <c r="AA6247" t="str">
        <f t="shared" si="396"/>
        <v/>
      </c>
      <c r="AC6247" s="7"/>
      <c r="AE6247">
        <f t="shared" si="397"/>
        <v>0</v>
      </c>
      <c r="AG6247" s="2"/>
      <c r="AI6247" s="7"/>
    </row>
    <row r="6248" spans="1:35" ht="11" customHeight="1" outlineLevel="1" x14ac:dyDescent="0.25">
      <c r="A6248" t="s">
        <v>4179</v>
      </c>
      <c r="C6248" s="2" t="s">
        <v>12953</v>
      </c>
      <c r="D6248" s="3">
        <v>2615</v>
      </c>
      <c r="E6248" s="7">
        <v>2024</v>
      </c>
      <c r="F6248" s="8" t="s">
        <v>1505</v>
      </c>
      <c r="H6248" s="5" t="s">
        <v>5398</v>
      </c>
      <c r="I6248" s="6"/>
      <c r="J6248" s="6" t="s">
        <v>21331</v>
      </c>
      <c r="K6248" s="17">
        <v>3</v>
      </c>
      <c r="L6248" s="18" t="s">
        <v>7732</v>
      </c>
      <c r="M6248" s="9"/>
      <c r="N6248" s="9"/>
      <c r="O6248" s="21"/>
      <c r="Q6248" s="29"/>
      <c r="U6248" s="17"/>
      <c r="V6248" s="2"/>
      <c r="Y6248" t="str">
        <f t="shared" si="395"/>
        <v/>
      </c>
      <c r="AA6248" t="str">
        <f t="shared" si="396"/>
        <v/>
      </c>
      <c r="AC6248" s="7"/>
      <c r="AE6248">
        <f t="shared" si="397"/>
        <v>0</v>
      </c>
      <c r="AG6248" s="2"/>
      <c r="AI6248" s="7"/>
    </row>
    <row r="6249" spans="1:35" ht="11" customHeight="1" outlineLevel="1" x14ac:dyDescent="0.25">
      <c r="A6249" t="s">
        <v>4179</v>
      </c>
      <c r="C6249" s="2" t="s">
        <v>12953</v>
      </c>
      <c r="D6249" s="3">
        <v>2656</v>
      </c>
      <c r="E6249" s="7">
        <v>2024</v>
      </c>
      <c r="F6249" s="8" t="s">
        <v>21324</v>
      </c>
      <c r="H6249" s="5" t="s">
        <v>5398</v>
      </c>
      <c r="I6249" s="6"/>
      <c r="J6249" s="6" t="s">
        <v>21332</v>
      </c>
      <c r="K6249" s="17">
        <v>3</v>
      </c>
      <c r="L6249" s="18" t="s">
        <v>7732</v>
      </c>
      <c r="M6249" s="9"/>
      <c r="N6249" s="9"/>
      <c r="O6249" s="21"/>
      <c r="Q6249" s="29"/>
      <c r="U6249" s="17"/>
      <c r="V6249" s="2"/>
      <c r="Y6249" t="str">
        <f t="shared" si="395"/>
        <v/>
      </c>
      <c r="AA6249" t="str">
        <f t="shared" si="396"/>
        <v/>
      </c>
      <c r="AC6249" s="7"/>
      <c r="AE6249">
        <f t="shared" si="397"/>
        <v>0</v>
      </c>
      <c r="AG6249" s="2"/>
      <c r="AI6249" s="7"/>
    </row>
    <row r="6250" spans="1:35" ht="11" customHeight="1" outlineLevel="1" x14ac:dyDescent="0.25">
      <c r="A6250" t="s">
        <v>4179</v>
      </c>
      <c r="C6250" s="2" t="s">
        <v>12953</v>
      </c>
      <c r="D6250" s="3">
        <v>2657</v>
      </c>
      <c r="E6250" s="7">
        <v>2024</v>
      </c>
      <c r="F6250" s="8" t="s">
        <v>21324</v>
      </c>
      <c r="H6250" s="5" t="s">
        <v>5398</v>
      </c>
      <c r="I6250" s="6"/>
      <c r="J6250" s="6" t="s">
        <v>21332</v>
      </c>
      <c r="K6250" s="17">
        <v>3</v>
      </c>
      <c r="L6250" s="18" t="s">
        <v>7730</v>
      </c>
      <c r="M6250" s="9">
        <v>0</v>
      </c>
      <c r="N6250" s="9"/>
      <c r="O6250" s="21"/>
      <c r="Q6250" s="29"/>
      <c r="U6250" s="17"/>
      <c r="V6250" s="2"/>
      <c r="Y6250" t="str">
        <f t="shared" si="395"/>
        <v/>
      </c>
      <c r="AA6250" t="str">
        <f t="shared" si="396"/>
        <v/>
      </c>
      <c r="AC6250" s="7"/>
      <c r="AE6250">
        <f t="shared" si="397"/>
        <v>0</v>
      </c>
      <c r="AG6250" s="2"/>
      <c r="AI6250" s="7"/>
    </row>
    <row r="6251" spans="1:35" ht="11" customHeight="1" outlineLevel="1" x14ac:dyDescent="0.25">
      <c r="A6251" t="s">
        <v>4179</v>
      </c>
      <c r="C6251" s="2" t="s">
        <v>12953</v>
      </c>
      <c r="D6251" s="3">
        <v>2658</v>
      </c>
      <c r="E6251" s="7">
        <v>2024</v>
      </c>
      <c r="F6251" s="8" t="s">
        <v>21324</v>
      </c>
      <c r="H6251" s="5" t="s">
        <v>5398</v>
      </c>
      <c r="I6251" s="6"/>
      <c r="J6251" s="6" t="s">
        <v>21332</v>
      </c>
      <c r="K6251" s="17">
        <v>3</v>
      </c>
      <c r="L6251" s="18" t="s">
        <v>7730</v>
      </c>
      <c r="M6251" s="9">
        <v>0</v>
      </c>
      <c r="N6251" s="9"/>
      <c r="O6251" s="21"/>
      <c r="Q6251" s="29"/>
      <c r="U6251" s="17"/>
      <c r="V6251" s="2"/>
      <c r="Y6251" t="str">
        <f t="shared" si="395"/>
        <v/>
      </c>
      <c r="AA6251" t="str">
        <f t="shared" si="396"/>
        <v/>
      </c>
      <c r="AC6251" s="7"/>
      <c r="AE6251">
        <f t="shared" si="397"/>
        <v>0</v>
      </c>
      <c r="AG6251" s="2"/>
      <c r="AI6251" s="7"/>
    </row>
    <row r="6252" spans="1:35" ht="11" customHeight="1" outlineLevel="1" x14ac:dyDescent="0.25">
      <c r="A6252" t="s">
        <v>4179</v>
      </c>
      <c r="C6252" s="2" t="s">
        <v>12953</v>
      </c>
      <c r="D6252" s="3">
        <v>2659</v>
      </c>
      <c r="E6252" s="7">
        <v>2024</v>
      </c>
      <c r="F6252" s="8" t="s">
        <v>21324</v>
      </c>
      <c r="H6252" s="5" t="s">
        <v>5398</v>
      </c>
      <c r="I6252" s="6"/>
      <c r="J6252" s="6" t="s">
        <v>21332</v>
      </c>
      <c r="K6252" s="17">
        <v>3</v>
      </c>
      <c r="L6252" s="18" t="s">
        <v>7730</v>
      </c>
      <c r="M6252" s="9">
        <v>0</v>
      </c>
      <c r="N6252" s="9"/>
      <c r="O6252" s="21"/>
      <c r="Q6252" s="29"/>
      <c r="U6252" s="17"/>
      <c r="V6252" s="2"/>
      <c r="Y6252" t="str">
        <f t="shared" si="395"/>
        <v/>
      </c>
      <c r="AA6252" t="str">
        <f t="shared" si="396"/>
        <v/>
      </c>
      <c r="AC6252" s="7"/>
      <c r="AE6252">
        <f t="shared" si="397"/>
        <v>0</v>
      </c>
      <c r="AG6252" s="2"/>
      <c r="AI6252" s="7"/>
    </row>
    <row r="6253" spans="1:35" ht="11" customHeight="1" outlineLevel="1" x14ac:dyDescent="0.25">
      <c r="A6253" t="s">
        <v>4179</v>
      </c>
      <c r="C6253" s="2" t="s">
        <v>12953</v>
      </c>
      <c r="D6253" s="3">
        <v>2660</v>
      </c>
      <c r="E6253" s="7">
        <v>2024</v>
      </c>
      <c r="F6253" s="8" t="s">
        <v>21324</v>
      </c>
      <c r="H6253" s="5" t="s">
        <v>5398</v>
      </c>
      <c r="I6253" s="6"/>
      <c r="J6253" s="6" t="s">
        <v>21332</v>
      </c>
      <c r="K6253" s="17">
        <v>3</v>
      </c>
      <c r="L6253" s="18" t="s">
        <v>7730</v>
      </c>
      <c r="M6253" s="9">
        <v>0</v>
      </c>
      <c r="N6253" s="9"/>
      <c r="O6253" s="21"/>
      <c r="Q6253" s="29"/>
      <c r="U6253" s="17"/>
      <c r="V6253" s="2"/>
      <c r="Y6253" t="str">
        <f t="shared" si="395"/>
        <v/>
      </c>
      <c r="AA6253" t="str">
        <f t="shared" si="396"/>
        <v/>
      </c>
      <c r="AC6253" s="7"/>
      <c r="AE6253">
        <f t="shared" si="397"/>
        <v>0</v>
      </c>
      <c r="AG6253" s="2"/>
      <c r="AI6253" s="7"/>
    </row>
    <row r="6254" spans="1:35" ht="11" customHeight="1" outlineLevel="1" x14ac:dyDescent="0.25">
      <c r="A6254" t="s">
        <v>4179</v>
      </c>
      <c r="C6254" s="2" t="s">
        <v>12953</v>
      </c>
      <c r="D6254" s="3">
        <v>2661</v>
      </c>
      <c r="E6254" s="7">
        <v>2024</v>
      </c>
      <c r="F6254" s="8" t="s">
        <v>21324</v>
      </c>
      <c r="H6254" s="5" t="s">
        <v>5398</v>
      </c>
      <c r="I6254" s="6"/>
      <c r="J6254" s="6" t="s">
        <v>21332</v>
      </c>
      <c r="K6254" s="17">
        <v>3</v>
      </c>
      <c r="L6254" s="18" t="s">
        <v>7730</v>
      </c>
      <c r="M6254" s="9">
        <v>0</v>
      </c>
      <c r="N6254" s="9"/>
      <c r="O6254" s="21"/>
      <c r="Q6254" s="29"/>
      <c r="U6254" s="17"/>
      <c r="V6254" s="2"/>
      <c r="Y6254" t="str">
        <f t="shared" si="395"/>
        <v/>
      </c>
      <c r="AA6254" t="str">
        <f t="shared" si="396"/>
        <v/>
      </c>
      <c r="AC6254" s="7"/>
      <c r="AE6254">
        <f t="shared" si="397"/>
        <v>0</v>
      </c>
      <c r="AG6254" s="2"/>
      <c r="AI6254" s="7"/>
    </row>
    <row r="6255" spans="1:35" ht="11" customHeight="1" outlineLevel="1" x14ac:dyDescent="0.25">
      <c r="A6255" t="s">
        <v>4179</v>
      </c>
      <c r="C6255" s="2" t="s">
        <v>12953</v>
      </c>
      <c r="D6255" s="3">
        <v>2662</v>
      </c>
      <c r="E6255" s="7">
        <v>2024</v>
      </c>
      <c r="F6255" s="8" t="s">
        <v>21324</v>
      </c>
      <c r="H6255" s="5" t="s">
        <v>5398</v>
      </c>
      <c r="I6255" s="6"/>
      <c r="J6255" s="6" t="s">
        <v>21332</v>
      </c>
      <c r="K6255" s="17">
        <v>3</v>
      </c>
      <c r="L6255" s="18" t="s">
        <v>7730</v>
      </c>
      <c r="M6255" s="9">
        <v>0</v>
      </c>
      <c r="N6255" s="9"/>
      <c r="O6255" s="21"/>
      <c r="Q6255" s="29"/>
      <c r="U6255" s="17"/>
      <c r="V6255" s="2"/>
      <c r="Y6255" t="str">
        <f t="shared" si="395"/>
        <v/>
      </c>
      <c r="AA6255" t="str">
        <f t="shared" si="396"/>
        <v/>
      </c>
      <c r="AC6255" s="7"/>
      <c r="AE6255">
        <f t="shared" si="397"/>
        <v>0</v>
      </c>
      <c r="AG6255" s="2"/>
      <c r="AI6255" s="7"/>
    </row>
    <row r="6256" spans="1:35" ht="11" customHeight="1" outlineLevel="1" x14ac:dyDescent="0.25">
      <c r="A6256" t="s">
        <v>4179</v>
      </c>
      <c r="C6256" s="2" t="s">
        <v>12953</v>
      </c>
      <c r="D6256" s="3">
        <v>2663</v>
      </c>
      <c r="E6256" s="7">
        <v>2024</v>
      </c>
      <c r="F6256" s="8" t="s">
        <v>21324</v>
      </c>
      <c r="H6256" s="5" t="s">
        <v>5398</v>
      </c>
      <c r="I6256" s="6"/>
      <c r="J6256" s="6" t="s">
        <v>21332</v>
      </c>
      <c r="K6256" s="17">
        <v>3</v>
      </c>
      <c r="L6256" s="18" t="s">
        <v>7730</v>
      </c>
      <c r="M6256" s="9">
        <v>0</v>
      </c>
      <c r="N6256" s="9"/>
      <c r="O6256" s="21"/>
      <c r="Q6256" s="29"/>
      <c r="U6256" s="17"/>
      <c r="V6256" s="2"/>
      <c r="Y6256" t="str">
        <f t="shared" si="395"/>
        <v/>
      </c>
      <c r="AA6256" t="str">
        <f t="shared" si="396"/>
        <v/>
      </c>
      <c r="AC6256" s="7"/>
      <c r="AE6256">
        <f t="shared" si="397"/>
        <v>0</v>
      </c>
      <c r="AG6256" s="2"/>
      <c r="AI6256" s="7"/>
    </row>
    <row r="6257" spans="1:49" ht="11" customHeight="1" outlineLevel="1" x14ac:dyDescent="0.25">
      <c r="A6257" t="s">
        <v>4179</v>
      </c>
      <c r="C6257" s="2" t="s">
        <v>12953</v>
      </c>
      <c r="D6257" s="3">
        <v>2664</v>
      </c>
      <c r="E6257" s="7">
        <v>2024</v>
      </c>
      <c r="F6257" s="8" t="s">
        <v>13131</v>
      </c>
      <c r="H6257" s="5" t="s">
        <v>5398</v>
      </c>
      <c r="I6257" s="6"/>
      <c r="J6257" s="6" t="s">
        <v>21332</v>
      </c>
      <c r="K6257" s="17">
        <v>3</v>
      </c>
      <c r="L6257" s="18" t="s">
        <v>7730</v>
      </c>
      <c r="M6257" s="9">
        <v>0</v>
      </c>
      <c r="N6257" s="9"/>
      <c r="O6257" s="21"/>
      <c r="Q6257" s="29"/>
      <c r="U6257" s="17"/>
      <c r="V6257" s="2"/>
      <c r="Y6257" t="str">
        <f t="shared" si="395"/>
        <v/>
      </c>
      <c r="AA6257">
        <f t="shared" si="396"/>
        <v>1</v>
      </c>
      <c r="AC6257" s="7"/>
      <c r="AE6257">
        <f t="shared" si="397"/>
        <v>0</v>
      </c>
      <c r="AG6257" s="2"/>
      <c r="AI6257" s="7"/>
    </row>
    <row r="6258" spans="1:49" ht="11" customHeight="1" outlineLevel="1" x14ac:dyDescent="0.25">
      <c r="A6258" t="s">
        <v>4179</v>
      </c>
      <c r="C6258" s="2" t="s">
        <v>12953</v>
      </c>
      <c r="D6258" s="3">
        <v>2665</v>
      </c>
      <c r="E6258" s="7">
        <v>2024</v>
      </c>
      <c r="F6258" s="8" t="s">
        <v>15967</v>
      </c>
      <c r="H6258" s="5" t="s">
        <v>5398</v>
      </c>
      <c r="I6258" s="6"/>
      <c r="J6258" s="6" t="s">
        <v>21332</v>
      </c>
      <c r="K6258" s="17">
        <v>3</v>
      </c>
      <c r="L6258" s="18" t="s">
        <v>7730</v>
      </c>
      <c r="M6258" s="9">
        <v>0</v>
      </c>
      <c r="N6258" s="9"/>
      <c r="O6258" s="21"/>
      <c r="Q6258" s="29"/>
      <c r="U6258" s="17"/>
      <c r="V6258" s="2"/>
      <c r="Y6258" t="str">
        <f t="shared" si="395"/>
        <v/>
      </c>
      <c r="AA6258">
        <f t="shared" si="396"/>
        <v>1</v>
      </c>
      <c r="AC6258" s="7"/>
      <c r="AD6258" t="s">
        <v>21335</v>
      </c>
      <c r="AE6258">
        <f t="shared" si="397"/>
        <v>0</v>
      </c>
      <c r="AG6258" s="2"/>
      <c r="AI6258" s="7"/>
    </row>
    <row r="6259" spans="1:49" ht="11" customHeight="1" x14ac:dyDescent="0.25">
      <c r="A6259" s="4" t="s">
        <v>13173</v>
      </c>
      <c r="B6259" t="s">
        <v>13150</v>
      </c>
      <c r="C6259" s="2" t="s">
        <v>12521</v>
      </c>
      <c r="E6259" s="7"/>
      <c r="F6259" s="5"/>
      <c r="H6259" s="5"/>
      <c r="I6259" s="6"/>
      <c r="J6259" s="6"/>
      <c r="K6259" s="17"/>
      <c r="L6259" s="17"/>
      <c r="M6259" s="9"/>
      <c r="N6259" s="9">
        <f>SUM(M6260:M6281)</f>
        <v>84.699999999999989</v>
      </c>
      <c r="O6259" s="21">
        <v>6362</v>
      </c>
      <c r="P6259">
        <f>COUNTIF(L6260:L6281,"*")</f>
        <v>22</v>
      </c>
      <c r="Q6259" s="29">
        <f>P6259/O6259</f>
        <v>3.4580320653882428E-3</v>
      </c>
      <c r="R6259">
        <f>COUNTIF(L6260:L6281,"Y")+COUNTIF(L6260:L6281,"S")</f>
        <v>22</v>
      </c>
      <c r="U6259" s="17" t="s">
        <v>7730</v>
      </c>
      <c r="V6259" s="2"/>
      <c r="W6259" t="s">
        <v>18403</v>
      </c>
      <c r="Y6259" t="str">
        <f t="shared" si="395"/>
        <v/>
      </c>
      <c r="AA6259" t="str">
        <f t="shared" si="396"/>
        <v/>
      </c>
      <c r="AC6259" s="7"/>
      <c r="AF6259">
        <f>COUNTIF(AE6260:AE6281,"1")</f>
        <v>14</v>
      </c>
      <c r="AG6259" s="2"/>
      <c r="AI6259" s="7"/>
      <c r="AJ6259">
        <f>COUNTIF($K6260:$K6281,"1")-COUNTIFS($K6260:$K6281,"1",$L6260:$L6281,"V")</f>
        <v>8</v>
      </c>
      <c r="AK6259">
        <f>COUNTIFS($K6260:$K6281,"1",$L6260:$L6281,"Y")+COUNTIFS($K6260:$K6281,"1",$L6260:$L6281,"s")</f>
        <v>8</v>
      </c>
      <c r="AL6259">
        <f>COUNTIF($K6260:$K6281,"2")-COUNTIFS($K6260:$K6281,"2",$L6260:$L6281,"V")</f>
        <v>0</v>
      </c>
      <c r="AM6259">
        <f>COUNTIFS($K6260:$K6281,"2",$L6260:$L6281,"Y")+COUNTIFS($K6260:$K6281,"2",$L6260:$L6281,"s")</f>
        <v>0</v>
      </c>
      <c r="AN6259">
        <f>COUNTIF($K6260:$K6281,"3")-COUNTIFS($K6260:$K6281,"3",$L6260:$L6281,"V")</f>
        <v>9</v>
      </c>
      <c r="AO6259">
        <f>COUNTIFS($K6260:$K6281,"3",$L6260:$L6281,"Y")+COUNTIFS($K6260:$K6281,"3",$L6260:$L6281,"s")</f>
        <v>9</v>
      </c>
      <c r="AP6259">
        <f>COUNTIF($K6260:$K6281,"4")-COUNTIFS($K6260:$K6281,"4",$L6260:$L6281,"V")</f>
        <v>0</v>
      </c>
      <c r="AQ6259">
        <f>COUNTIFS($K6260:$K6281,"4",$L6260:$L6281,"Y")+COUNTIFS($K6260:$K6281,"4",$L6260:$L6281,"s")</f>
        <v>0</v>
      </c>
      <c r="AR6259">
        <f>COUNTIF($K6260:$K6281,"5")-COUNTIFS($K6260:$K6281,"5",$L6260:$L6281,"V")</f>
        <v>0</v>
      </c>
      <c r="AS6259">
        <f>COUNTIFS($K6260:$K6281,"5",$L6260:$L6281,"Y")+COUNTIFS($K6260:$K6281,"5",$L6260:$L6281,"s")</f>
        <v>0</v>
      </c>
      <c r="AT6259">
        <f>COUNTIF($K6260:$K6281,"6")-COUNTIFS($K6260:$K6281,"6",$L6260:$L6281,"V")</f>
        <v>0</v>
      </c>
      <c r="AU6259">
        <f>COUNTIFS($K6260:$K6281,"6",$L6260:$L6281,"Y")+COUNTIFS($K6260:$K6281,"6",$L6260:$L6281,"s")</f>
        <v>0</v>
      </c>
      <c r="AV6259">
        <f>COUNTIF($K6260:$K6281,"7")-COUNTIFS($K6260:$K6281,"7",$L6260:$L6281,"V")</f>
        <v>5</v>
      </c>
      <c r="AW6259">
        <f>COUNTIFS($K6260:$K6281,"7",$L6260:$L6281,"Y")+COUNTIFS($K6260:$K6281,"7",$L6260:$L6281,"s")</f>
        <v>5</v>
      </c>
    </row>
    <row r="6260" spans="1:49" ht="11" customHeight="1" outlineLevel="1" x14ac:dyDescent="0.25">
      <c r="A6260" t="s">
        <v>6852</v>
      </c>
      <c r="C6260" s="2" t="s">
        <v>12521</v>
      </c>
      <c r="D6260" s="2">
        <v>2086</v>
      </c>
      <c r="E6260" s="7">
        <v>1964</v>
      </c>
      <c r="F6260" s="8" t="s">
        <v>5505</v>
      </c>
      <c r="H6260" s="5" t="s">
        <v>5398</v>
      </c>
      <c r="I6260" s="6" t="s">
        <v>5399</v>
      </c>
      <c r="J6260" s="6" t="s">
        <v>8312</v>
      </c>
      <c r="K6260" s="17">
        <v>1</v>
      </c>
      <c r="L6260" s="17" t="s">
        <v>7730</v>
      </c>
      <c r="M6260" s="9">
        <v>1</v>
      </c>
      <c r="N6260" s="9"/>
      <c r="O6260" s="21"/>
      <c r="Q6260" s="29"/>
      <c r="S6260">
        <v>1</v>
      </c>
      <c r="T6260">
        <v>1</v>
      </c>
      <c r="U6260" s="17"/>
      <c r="V6260" s="2" t="s">
        <v>3023</v>
      </c>
      <c r="Y6260" t="str">
        <f t="shared" si="395"/>
        <v/>
      </c>
      <c r="AA6260" t="str">
        <f t="shared" si="396"/>
        <v/>
      </c>
      <c r="AC6260" s="7"/>
      <c r="AD6260" t="s">
        <v>5399</v>
      </c>
      <c r="AE6260">
        <f t="shared" ref="AE6260:AE6281" si="398">COUNTIF(I6260,"*Fuji*")</f>
        <v>1</v>
      </c>
      <c r="AG6260" s="2"/>
      <c r="AH6260" t="s">
        <v>4921</v>
      </c>
      <c r="AI6260" s="7" t="s">
        <v>4922</v>
      </c>
    </row>
    <row r="6261" spans="1:49" ht="11" customHeight="1" outlineLevel="1" x14ac:dyDescent="0.25">
      <c r="A6261" t="s">
        <v>6852</v>
      </c>
      <c r="C6261" s="2" t="s">
        <v>12521</v>
      </c>
      <c r="D6261" s="2" t="s">
        <v>13155</v>
      </c>
      <c r="E6261" s="7">
        <v>1964</v>
      </c>
      <c r="F6261" s="8" t="s">
        <v>21546</v>
      </c>
      <c r="H6261" s="5" t="s">
        <v>5398</v>
      </c>
      <c r="I6261" s="6" t="s">
        <v>5399</v>
      </c>
      <c r="J6261" s="6" t="s">
        <v>8312</v>
      </c>
      <c r="K6261" s="17">
        <v>1</v>
      </c>
      <c r="L6261" s="17" t="s">
        <v>7730</v>
      </c>
      <c r="M6261" s="9">
        <v>5</v>
      </c>
      <c r="N6261" s="9"/>
      <c r="O6261" s="21"/>
      <c r="Q6261" s="29"/>
      <c r="U6261" s="17"/>
      <c r="V6261" s="2"/>
      <c r="Y6261" t="str">
        <f t="shared" si="395"/>
        <v/>
      </c>
      <c r="AA6261">
        <f t="shared" si="396"/>
        <v>1</v>
      </c>
      <c r="AC6261" s="7"/>
      <c r="AD6261" t="s">
        <v>5399</v>
      </c>
      <c r="AE6261">
        <f t="shared" si="398"/>
        <v>1</v>
      </c>
      <c r="AG6261" s="2"/>
      <c r="AI6261" s="7"/>
    </row>
    <row r="6262" spans="1:49" ht="11" customHeight="1" outlineLevel="1" x14ac:dyDescent="0.25">
      <c r="A6262" t="s">
        <v>6852</v>
      </c>
      <c r="C6262" s="2" t="s">
        <v>12521</v>
      </c>
      <c r="D6262" s="2">
        <v>2544</v>
      </c>
      <c r="E6262" s="7">
        <v>1969</v>
      </c>
      <c r="F6262" s="8" t="s">
        <v>3310</v>
      </c>
      <c r="H6262" s="5" t="s">
        <v>5398</v>
      </c>
      <c r="I6262" s="6" t="s">
        <v>9223</v>
      </c>
      <c r="J6262" s="6" t="s">
        <v>13154</v>
      </c>
      <c r="K6262" s="17">
        <v>7</v>
      </c>
      <c r="L6262" s="17" t="s">
        <v>7730</v>
      </c>
      <c r="M6262" s="9">
        <v>0</v>
      </c>
      <c r="N6262" s="9"/>
      <c r="O6262" s="21"/>
      <c r="Q6262" s="29"/>
      <c r="U6262" s="17"/>
      <c r="V6262" s="2"/>
      <c r="Y6262" t="str">
        <f t="shared" si="395"/>
        <v/>
      </c>
      <c r="AA6262" t="str">
        <f t="shared" si="396"/>
        <v/>
      </c>
      <c r="AC6262" s="7"/>
      <c r="AD6262" t="s">
        <v>9223</v>
      </c>
      <c r="AE6262">
        <f t="shared" si="398"/>
        <v>0</v>
      </c>
      <c r="AG6262" s="2"/>
      <c r="AI6262" s="7"/>
    </row>
    <row r="6263" spans="1:49" ht="11" customHeight="1" outlineLevel="1" x14ac:dyDescent="0.25">
      <c r="A6263" t="s">
        <v>6852</v>
      </c>
      <c r="C6263" s="2" t="s">
        <v>12521</v>
      </c>
      <c r="D6263" s="2">
        <v>2546</v>
      </c>
      <c r="E6263" s="7">
        <v>1969</v>
      </c>
      <c r="F6263" s="8" t="s">
        <v>13151</v>
      </c>
      <c r="H6263" s="5" t="s">
        <v>5398</v>
      </c>
      <c r="I6263" s="6" t="s">
        <v>9223</v>
      </c>
      <c r="J6263" s="6" t="s">
        <v>13154</v>
      </c>
      <c r="K6263" s="17">
        <v>7</v>
      </c>
      <c r="L6263" s="17" t="s">
        <v>7730</v>
      </c>
      <c r="M6263" s="9">
        <v>0</v>
      </c>
      <c r="N6263" s="9"/>
      <c r="O6263" s="21"/>
      <c r="Q6263" s="29"/>
      <c r="U6263" s="17"/>
      <c r="V6263" s="2"/>
      <c r="Y6263" t="str">
        <f t="shared" si="395"/>
        <v/>
      </c>
      <c r="AA6263" t="str">
        <f t="shared" si="396"/>
        <v/>
      </c>
      <c r="AC6263" s="7"/>
      <c r="AD6263" t="s">
        <v>9223</v>
      </c>
      <c r="AE6263">
        <f t="shared" si="398"/>
        <v>0</v>
      </c>
      <c r="AG6263" s="2"/>
      <c r="AI6263" s="7"/>
    </row>
    <row r="6264" spans="1:49" ht="11" customHeight="1" outlineLevel="1" x14ac:dyDescent="0.25">
      <c r="A6264" t="s">
        <v>6852</v>
      </c>
      <c r="C6264" s="2" t="s">
        <v>12521</v>
      </c>
      <c r="D6264" s="2">
        <v>2548</v>
      </c>
      <c r="E6264" s="7">
        <v>1969</v>
      </c>
      <c r="F6264" s="8" t="s">
        <v>13152</v>
      </c>
      <c r="H6264" s="5" t="s">
        <v>5398</v>
      </c>
      <c r="I6264" s="6" t="s">
        <v>9223</v>
      </c>
      <c r="J6264" s="6" t="s">
        <v>13154</v>
      </c>
      <c r="K6264" s="17">
        <v>7</v>
      </c>
      <c r="L6264" s="17" t="s">
        <v>7730</v>
      </c>
      <c r="M6264" s="9">
        <v>1</v>
      </c>
      <c r="N6264" s="9"/>
      <c r="O6264" s="21"/>
      <c r="Q6264" s="29"/>
      <c r="U6264" s="17"/>
      <c r="V6264" s="2"/>
      <c r="Y6264" t="str">
        <f t="shared" si="395"/>
        <v/>
      </c>
      <c r="AA6264" t="str">
        <f t="shared" si="396"/>
        <v/>
      </c>
      <c r="AC6264" s="7"/>
      <c r="AD6264" t="s">
        <v>9223</v>
      </c>
      <c r="AE6264">
        <f t="shared" si="398"/>
        <v>0</v>
      </c>
      <c r="AG6264" s="2"/>
      <c r="AI6264" s="7"/>
    </row>
    <row r="6265" spans="1:49" ht="11" customHeight="1" outlineLevel="1" x14ac:dyDescent="0.25">
      <c r="A6265" t="s">
        <v>6852</v>
      </c>
      <c r="C6265" s="2" t="s">
        <v>12521</v>
      </c>
      <c r="D6265" s="2">
        <v>2550</v>
      </c>
      <c r="E6265" s="7">
        <v>1969</v>
      </c>
      <c r="F6265" s="8" t="s">
        <v>13153</v>
      </c>
      <c r="H6265" s="5" t="s">
        <v>5398</v>
      </c>
      <c r="I6265" s="6" t="s">
        <v>9223</v>
      </c>
      <c r="J6265" s="6" t="s">
        <v>13154</v>
      </c>
      <c r="K6265" s="17">
        <v>7</v>
      </c>
      <c r="L6265" s="17" t="s">
        <v>7730</v>
      </c>
      <c r="M6265" s="9">
        <v>1</v>
      </c>
      <c r="N6265" s="9"/>
      <c r="O6265" s="21"/>
      <c r="Q6265" s="29"/>
      <c r="U6265" s="17"/>
      <c r="V6265" s="2"/>
      <c r="Y6265" t="str">
        <f t="shared" si="395"/>
        <v/>
      </c>
      <c r="AA6265" t="str">
        <f t="shared" si="396"/>
        <v/>
      </c>
      <c r="AC6265" s="7"/>
      <c r="AD6265" t="s">
        <v>9223</v>
      </c>
      <c r="AE6265">
        <f t="shared" si="398"/>
        <v>0</v>
      </c>
      <c r="AG6265" s="2"/>
      <c r="AI6265" s="7"/>
    </row>
    <row r="6266" spans="1:49" ht="11" customHeight="1" outlineLevel="1" x14ac:dyDescent="0.25">
      <c r="A6266" t="s">
        <v>6852</v>
      </c>
      <c r="C6266" s="2" t="s">
        <v>12521</v>
      </c>
      <c r="D6266" s="2" t="s">
        <v>21197</v>
      </c>
      <c r="E6266" s="7">
        <v>1969</v>
      </c>
      <c r="F6266" s="8" t="s">
        <v>21547</v>
      </c>
      <c r="H6266" s="5" t="s">
        <v>5398</v>
      </c>
      <c r="I6266" s="6" t="s">
        <v>9223</v>
      </c>
      <c r="J6266" s="6" t="s">
        <v>13154</v>
      </c>
      <c r="K6266" s="17">
        <v>7</v>
      </c>
      <c r="L6266" s="17" t="s">
        <v>7730</v>
      </c>
      <c r="M6266" s="9">
        <v>3</v>
      </c>
      <c r="N6266" s="9"/>
      <c r="O6266" s="21"/>
      <c r="Q6266" s="29"/>
      <c r="U6266" s="17"/>
      <c r="V6266" s="2"/>
      <c r="Y6266">
        <f t="shared" si="395"/>
        <v>1</v>
      </c>
      <c r="AA6266" t="str">
        <f t="shared" si="396"/>
        <v/>
      </c>
      <c r="AC6266" s="7"/>
      <c r="AD6266" t="s">
        <v>9223</v>
      </c>
      <c r="AE6266">
        <f t="shared" si="398"/>
        <v>0</v>
      </c>
      <c r="AG6266" s="2"/>
      <c r="AI6266" s="7"/>
    </row>
    <row r="6267" spans="1:49" ht="11" customHeight="1" outlineLevel="1" x14ac:dyDescent="0.25">
      <c r="A6267" t="s">
        <v>6852</v>
      </c>
      <c r="C6267" s="2" t="s">
        <v>12521</v>
      </c>
      <c r="D6267" s="2">
        <v>2607</v>
      </c>
      <c r="E6267" s="7">
        <v>1970</v>
      </c>
      <c r="F6267" s="8" t="s">
        <v>21548</v>
      </c>
      <c r="H6267" s="5" t="s">
        <v>5398</v>
      </c>
      <c r="I6267" s="6" t="s">
        <v>5399</v>
      </c>
      <c r="J6267" s="6" t="s">
        <v>13156</v>
      </c>
      <c r="K6267" s="17">
        <v>1</v>
      </c>
      <c r="L6267" s="17" t="s">
        <v>7730</v>
      </c>
      <c r="M6267" s="9">
        <v>1.9</v>
      </c>
      <c r="N6267" s="9"/>
      <c r="O6267" s="21"/>
      <c r="Q6267" s="29"/>
      <c r="U6267" s="17"/>
      <c r="V6267" s="2" t="s">
        <v>6853</v>
      </c>
      <c r="Y6267" t="str">
        <f t="shared" si="395"/>
        <v/>
      </c>
      <c r="AA6267" t="str">
        <f t="shared" si="396"/>
        <v/>
      </c>
      <c r="AC6267" s="7"/>
      <c r="AD6267" t="s">
        <v>5399</v>
      </c>
      <c r="AE6267">
        <f t="shared" si="398"/>
        <v>1</v>
      </c>
      <c r="AG6267" s="2"/>
      <c r="AH6267" t="s">
        <v>4921</v>
      </c>
      <c r="AI6267" s="7" t="s">
        <v>4610</v>
      </c>
    </row>
    <row r="6268" spans="1:49" ht="11" customHeight="1" outlineLevel="1" x14ac:dyDescent="0.25">
      <c r="A6268" t="s">
        <v>6852</v>
      </c>
      <c r="C6268" s="2" t="s">
        <v>12521</v>
      </c>
      <c r="D6268" s="2" t="s">
        <v>14158</v>
      </c>
      <c r="E6268" s="7">
        <v>1970</v>
      </c>
      <c r="F6268" s="5" t="s">
        <v>7028</v>
      </c>
      <c r="H6268" s="5" t="s">
        <v>5398</v>
      </c>
      <c r="I6268" s="6" t="s">
        <v>5399</v>
      </c>
      <c r="J6268" s="6" t="s">
        <v>13156</v>
      </c>
      <c r="K6268" s="17">
        <v>1</v>
      </c>
      <c r="L6268" s="17" t="s">
        <v>7730</v>
      </c>
      <c r="M6268" s="9">
        <v>8</v>
      </c>
      <c r="N6268" s="9"/>
      <c r="O6268" s="21"/>
      <c r="Q6268" s="29"/>
      <c r="U6268" s="17"/>
      <c r="V6268" s="2"/>
      <c r="X6268" t="s">
        <v>7732</v>
      </c>
      <c r="Y6268">
        <f t="shared" si="395"/>
        <v>1</v>
      </c>
      <c r="AA6268" t="str">
        <f t="shared" si="396"/>
        <v/>
      </c>
      <c r="AC6268" s="7"/>
      <c r="AD6268" t="s">
        <v>5399</v>
      </c>
      <c r="AE6268">
        <f t="shared" si="398"/>
        <v>1</v>
      </c>
      <c r="AG6268" s="2"/>
      <c r="AI6268" s="7"/>
    </row>
    <row r="6269" spans="1:49" ht="11" customHeight="1" outlineLevel="1" x14ac:dyDescent="0.25">
      <c r="A6269" t="s">
        <v>6852</v>
      </c>
      <c r="C6269" s="2" t="s">
        <v>12521</v>
      </c>
      <c r="D6269" s="2">
        <v>2757</v>
      </c>
      <c r="E6269" s="7">
        <v>1972</v>
      </c>
      <c r="F6269" s="5" t="s">
        <v>13151</v>
      </c>
      <c r="H6269" s="5" t="s">
        <v>5398</v>
      </c>
      <c r="I6269" s="6" t="s">
        <v>4361</v>
      </c>
      <c r="J6269" s="6" t="s">
        <v>13157</v>
      </c>
      <c r="K6269" s="17">
        <v>3</v>
      </c>
      <c r="L6269" s="17" t="s">
        <v>7730</v>
      </c>
      <c r="M6269" s="9">
        <v>1.5</v>
      </c>
      <c r="N6269" s="9"/>
      <c r="O6269" s="21"/>
      <c r="Q6269" s="29"/>
      <c r="S6269">
        <v>1</v>
      </c>
      <c r="T6269">
        <v>1</v>
      </c>
      <c r="U6269" s="17"/>
      <c r="V6269" s="2"/>
      <c r="Y6269" t="str">
        <f t="shared" si="395"/>
        <v/>
      </c>
      <c r="AA6269" t="str">
        <f t="shared" si="396"/>
        <v/>
      </c>
      <c r="AC6269" s="7"/>
      <c r="AD6269" t="s">
        <v>4361</v>
      </c>
      <c r="AE6269">
        <f t="shared" si="398"/>
        <v>1</v>
      </c>
      <c r="AG6269" s="2"/>
      <c r="AI6269" s="7"/>
    </row>
    <row r="6270" spans="1:49" ht="11" customHeight="1" outlineLevel="1" x14ac:dyDescent="0.25">
      <c r="A6270" t="s">
        <v>6852</v>
      </c>
      <c r="C6270" s="2" t="s">
        <v>12521</v>
      </c>
      <c r="D6270" s="2" t="s">
        <v>18764</v>
      </c>
      <c r="E6270" s="7">
        <v>1972</v>
      </c>
      <c r="F6270" s="8" t="s">
        <v>20914</v>
      </c>
      <c r="H6270" s="5" t="s">
        <v>5398</v>
      </c>
      <c r="I6270" s="6" t="s">
        <v>5399</v>
      </c>
      <c r="J6270" s="6" t="s">
        <v>13158</v>
      </c>
      <c r="K6270" s="17">
        <v>3</v>
      </c>
      <c r="L6270" s="17" t="s">
        <v>7730</v>
      </c>
      <c r="M6270" s="9">
        <v>6</v>
      </c>
      <c r="N6270" s="9"/>
      <c r="O6270" s="21"/>
      <c r="Q6270" s="29"/>
      <c r="U6270" s="17"/>
      <c r="V6270" s="2" t="s">
        <v>4938</v>
      </c>
      <c r="Y6270" t="str">
        <f t="shared" si="395"/>
        <v/>
      </c>
      <c r="AA6270" t="str">
        <f t="shared" si="396"/>
        <v/>
      </c>
      <c r="AC6270" s="7"/>
      <c r="AD6270" t="s">
        <v>5399</v>
      </c>
      <c r="AE6270">
        <f t="shared" si="398"/>
        <v>1</v>
      </c>
      <c r="AG6270" s="2"/>
      <c r="AH6270" t="s">
        <v>4921</v>
      </c>
      <c r="AI6270" s="7" t="s">
        <v>4922</v>
      </c>
    </row>
    <row r="6271" spans="1:49" ht="11" customHeight="1" outlineLevel="1" x14ac:dyDescent="0.25">
      <c r="A6271" t="s">
        <v>6852</v>
      </c>
      <c r="C6271" s="2" t="s">
        <v>12521</v>
      </c>
      <c r="D6271" s="2">
        <v>2903</v>
      </c>
      <c r="E6271" s="7">
        <v>1973</v>
      </c>
      <c r="F6271" s="8" t="s">
        <v>13153</v>
      </c>
      <c r="H6271" s="5" t="s">
        <v>5398</v>
      </c>
      <c r="I6271" s="6" t="s">
        <v>14157</v>
      </c>
      <c r="J6271" s="6" t="s">
        <v>13159</v>
      </c>
      <c r="K6271" s="17">
        <v>3</v>
      </c>
      <c r="L6271" s="17" t="s">
        <v>7730</v>
      </c>
      <c r="M6271" s="9">
        <v>2.4</v>
      </c>
      <c r="N6271" s="9"/>
      <c r="O6271" s="21"/>
      <c r="Q6271" s="29"/>
      <c r="U6271" s="17"/>
      <c r="V6271" s="2">
        <v>2237</v>
      </c>
      <c r="Y6271" t="str">
        <f t="shared" si="395"/>
        <v/>
      </c>
      <c r="AA6271" t="str">
        <f t="shared" si="396"/>
        <v/>
      </c>
      <c r="AC6271" s="7"/>
      <c r="AD6271" t="s">
        <v>14157</v>
      </c>
      <c r="AE6271">
        <f t="shared" si="398"/>
        <v>0</v>
      </c>
      <c r="AG6271" s="2"/>
      <c r="AH6271" t="s">
        <v>2593</v>
      </c>
      <c r="AI6271" s="7" t="s">
        <v>4610</v>
      </c>
    </row>
    <row r="6272" spans="1:49" ht="11" customHeight="1" outlineLevel="1" x14ac:dyDescent="0.25">
      <c r="A6272" t="s">
        <v>6852</v>
      </c>
      <c r="C6272" s="2" t="s">
        <v>12521</v>
      </c>
      <c r="D6272" s="2">
        <v>3054</v>
      </c>
      <c r="E6272" s="7">
        <v>1975</v>
      </c>
      <c r="F6272" s="5" t="s">
        <v>2383</v>
      </c>
      <c r="H6272" s="5" t="s">
        <v>5398</v>
      </c>
      <c r="I6272" s="6" t="s">
        <v>13161</v>
      </c>
      <c r="J6272" s="6" t="s">
        <v>13160</v>
      </c>
      <c r="K6272" s="17">
        <v>3</v>
      </c>
      <c r="L6272" s="17" t="s">
        <v>7730</v>
      </c>
      <c r="M6272" s="9">
        <v>2.4</v>
      </c>
      <c r="N6272" s="9"/>
      <c r="O6272" s="21"/>
      <c r="Q6272" s="29"/>
      <c r="T6272">
        <v>1</v>
      </c>
      <c r="U6272" s="17"/>
      <c r="V6272" s="2">
        <v>2355</v>
      </c>
      <c r="Y6272" t="str">
        <f t="shared" si="395"/>
        <v/>
      </c>
      <c r="AA6272" t="str">
        <f t="shared" si="396"/>
        <v/>
      </c>
      <c r="AC6272" s="7"/>
      <c r="AD6272" t="s">
        <v>13161</v>
      </c>
      <c r="AE6272">
        <f t="shared" si="398"/>
        <v>1</v>
      </c>
      <c r="AG6272" s="2"/>
      <c r="AH6272" t="s">
        <v>4288</v>
      </c>
      <c r="AI6272" s="7" t="s">
        <v>4610</v>
      </c>
    </row>
    <row r="6273" spans="1:49" ht="11" customHeight="1" outlineLevel="1" x14ac:dyDescent="0.25">
      <c r="A6273" t="s">
        <v>6852</v>
      </c>
      <c r="C6273" s="2" t="s">
        <v>12521</v>
      </c>
      <c r="D6273" s="2">
        <v>3258</v>
      </c>
      <c r="E6273" s="7">
        <v>1977</v>
      </c>
      <c r="F6273" s="8" t="s">
        <v>21549</v>
      </c>
      <c r="H6273" s="5" t="s">
        <v>5398</v>
      </c>
      <c r="I6273" s="6" t="s">
        <v>5399</v>
      </c>
      <c r="J6273" s="6" t="s">
        <v>9033</v>
      </c>
      <c r="K6273" s="17">
        <v>3</v>
      </c>
      <c r="L6273" s="17" t="s">
        <v>7730</v>
      </c>
      <c r="M6273" s="9">
        <v>8</v>
      </c>
      <c r="N6273" s="9"/>
      <c r="O6273" s="21"/>
      <c r="Q6273" s="29"/>
      <c r="S6273">
        <v>1</v>
      </c>
      <c r="T6273">
        <v>1</v>
      </c>
      <c r="U6273" s="17"/>
      <c r="V6273" s="2"/>
      <c r="Y6273" t="str">
        <f t="shared" si="395"/>
        <v/>
      </c>
      <c r="AA6273" t="str">
        <f t="shared" si="396"/>
        <v/>
      </c>
      <c r="AC6273" s="7"/>
      <c r="AD6273" t="s">
        <v>5399</v>
      </c>
      <c r="AE6273">
        <f t="shared" si="398"/>
        <v>1</v>
      </c>
      <c r="AG6273" s="2"/>
      <c r="AH6273" t="s">
        <v>4921</v>
      </c>
      <c r="AI6273" s="7"/>
    </row>
    <row r="6274" spans="1:49" ht="11" customHeight="1" outlineLevel="1" x14ac:dyDescent="0.25">
      <c r="A6274" t="s">
        <v>6852</v>
      </c>
      <c r="C6274" s="2" t="s">
        <v>12521</v>
      </c>
      <c r="D6274" s="2">
        <v>3500</v>
      </c>
      <c r="E6274" s="7">
        <v>1981</v>
      </c>
      <c r="F6274" s="8" t="s">
        <v>21550</v>
      </c>
      <c r="H6274" s="5" t="s">
        <v>5398</v>
      </c>
      <c r="I6274" s="6" t="s">
        <v>5399</v>
      </c>
      <c r="J6274" s="6" t="s">
        <v>13162</v>
      </c>
      <c r="K6274" s="17">
        <v>3</v>
      </c>
      <c r="L6274" s="17" t="s">
        <v>7730</v>
      </c>
      <c r="M6274" s="9">
        <v>0.4</v>
      </c>
      <c r="N6274" s="9"/>
      <c r="O6274" s="21"/>
      <c r="Q6274" s="29"/>
      <c r="U6274" s="17"/>
      <c r="V6274" s="2" t="s">
        <v>1299</v>
      </c>
      <c r="Y6274" t="str">
        <f t="shared" si="395"/>
        <v/>
      </c>
      <c r="AA6274" t="str">
        <f t="shared" si="396"/>
        <v/>
      </c>
      <c r="AC6274" s="7"/>
      <c r="AD6274" t="s">
        <v>5399</v>
      </c>
      <c r="AE6274">
        <f t="shared" si="398"/>
        <v>1</v>
      </c>
      <c r="AG6274" s="2"/>
      <c r="AH6274" t="s">
        <v>4921</v>
      </c>
      <c r="AI6274" s="7" t="s">
        <v>4610</v>
      </c>
    </row>
    <row r="6275" spans="1:49" ht="11" customHeight="1" outlineLevel="1" x14ac:dyDescent="0.25">
      <c r="A6275" t="s">
        <v>6852</v>
      </c>
      <c r="C6275" s="2" t="s">
        <v>12521</v>
      </c>
      <c r="D6275" s="2">
        <v>4139</v>
      </c>
      <c r="E6275" s="7">
        <v>1990</v>
      </c>
      <c r="F6275" s="5" t="s">
        <v>20914</v>
      </c>
      <c r="H6275" s="5" t="s">
        <v>5398</v>
      </c>
      <c r="I6275" s="6" t="s">
        <v>5399</v>
      </c>
      <c r="J6275" s="6" t="s">
        <v>20913</v>
      </c>
      <c r="K6275" s="17">
        <v>3</v>
      </c>
      <c r="L6275" s="17" t="s">
        <v>7730</v>
      </c>
      <c r="M6275" s="9">
        <v>4</v>
      </c>
      <c r="N6275" s="9"/>
      <c r="O6275" s="21"/>
      <c r="Q6275" s="29"/>
      <c r="U6275" s="17"/>
      <c r="V6275" s="2"/>
      <c r="Y6275" t="str">
        <f t="shared" si="395"/>
        <v/>
      </c>
      <c r="AA6275" t="str">
        <f t="shared" si="396"/>
        <v/>
      </c>
      <c r="AC6275" s="7"/>
      <c r="AD6275" t="s">
        <v>5399</v>
      </c>
      <c r="AE6275">
        <f t="shared" si="398"/>
        <v>1</v>
      </c>
      <c r="AG6275" s="2"/>
      <c r="AI6275" s="7"/>
    </row>
    <row r="6276" spans="1:49" ht="11" customHeight="1" outlineLevel="1" x14ac:dyDescent="0.25">
      <c r="A6276" t="s">
        <v>6852</v>
      </c>
      <c r="C6276" s="2" t="s">
        <v>12521</v>
      </c>
      <c r="D6276" s="2">
        <v>5415</v>
      </c>
      <c r="E6276" s="7">
        <v>2009</v>
      </c>
      <c r="F6276" s="5" t="s">
        <v>13165</v>
      </c>
      <c r="H6276" s="5" t="s">
        <v>5398</v>
      </c>
      <c r="I6276" s="6" t="s">
        <v>5399</v>
      </c>
      <c r="J6276" s="6" t="s">
        <v>13163</v>
      </c>
      <c r="K6276" s="17">
        <v>1</v>
      </c>
      <c r="L6276" s="17" t="s">
        <v>7730</v>
      </c>
      <c r="M6276" s="9">
        <v>3.3</v>
      </c>
      <c r="N6276" s="9"/>
      <c r="O6276" s="21"/>
      <c r="Q6276" s="29"/>
      <c r="U6276" s="17"/>
      <c r="V6276" s="2"/>
      <c r="Y6276" t="str">
        <f t="shared" si="395"/>
        <v/>
      </c>
      <c r="AA6276" t="str">
        <f t="shared" si="396"/>
        <v/>
      </c>
      <c r="AC6276" s="7"/>
      <c r="AD6276" t="s">
        <v>5399</v>
      </c>
      <c r="AE6276">
        <f t="shared" si="398"/>
        <v>1</v>
      </c>
      <c r="AG6276" s="2"/>
      <c r="AI6276" s="7"/>
    </row>
    <row r="6277" spans="1:49" ht="11" customHeight="1" outlineLevel="1" x14ac:dyDescent="0.25">
      <c r="A6277" t="s">
        <v>6852</v>
      </c>
      <c r="C6277" s="2" t="s">
        <v>12521</v>
      </c>
      <c r="D6277" s="2" t="s">
        <v>13164</v>
      </c>
      <c r="E6277" s="7">
        <v>2009</v>
      </c>
      <c r="F6277" s="5" t="s">
        <v>13166</v>
      </c>
      <c r="H6277" s="5" t="s">
        <v>5398</v>
      </c>
      <c r="I6277" s="6" t="s">
        <v>5399</v>
      </c>
      <c r="J6277" s="6" t="s">
        <v>13163</v>
      </c>
      <c r="K6277" s="17">
        <v>1</v>
      </c>
      <c r="L6277" s="17" t="s">
        <v>7730</v>
      </c>
      <c r="M6277" s="9">
        <v>24</v>
      </c>
      <c r="N6277" s="9"/>
      <c r="O6277" s="21"/>
      <c r="Q6277" s="29"/>
      <c r="U6277" s="17"/>
      <c r="V6277" s="2"/>
      <c r="Y6277" t="str">
        <f t="shared" si="395"/>
        <v/>
      </c>
      <c r="AA6277">
        <f t="shared" si="396"/>
        <v>1</v>
      </c>
      <c r="AC6277" s="7"/>
      <c r="AD6277" t="s">
        <v>5399</v>
      </c>
      <c r="AE6277">
        <f t="shared" si="398"/>
        <v>1</v>
      </c>
      <c r="AG6277" s="2"/>
      <c r="AI6277" s="7"/>
    </row>
    <row r="6278" spans="1:49" ht="11" customHeight="1" outlineLevel="1" x14ac:dyDescent="0.25">
      <c r="A6278" t="s">
        <v>6852</v>
      </c>
      <c r="C6278" s="2" t="s">
        <v>12521</v>
      </c>
      <c r="D6278" s="2">
        <v>5796</v>
      </c>
      <c r="E6278" s="7">
        <v>2015</v>
      </c>
      <c r="F6278" s="8" t="s">
        <v>21551</v>
      </c>
      <c r="H6278" s="5" t="s">
        <v>5398</v>
      </c>
      <c r="I6278" s="6" t="s">
        <v>5620</v>
      </c>
      <c r="J6278" s="6" t="s">
        <v>14160</v>
      </c>
      <c r="K6278" s="17">
        <v>1</v>
      </c>
      <c r="L6278" s="17" t="s">
        <v>7730</v>
      </c>
      <c r="M6278" s="9">
        <v>3</v>
      </c>
      <c r="N6278" s="9"/>
      <c r="O6278" s="21"/>
      <c r="Q6278" s="29"/>
      <c r="U6278" s="17"/>
      <c r="V6278" s="2"/>
      <c r="Y6278" t="str">
        <f t="shared" si="395"/>
        <v/>
      </c>
      <c r="AA6278" t="str">
        <f t="shared" si="396"/>
        <v/>
      </c>
      <c r="AC6278" s="7"/>
      <c r="AD6278" t="s">
        <v>5620</v>
      </c>
      <c r="AE6278">
        <f t="shared" si="398"/>
        <v>0</v>
      </c>
      <c r="AG6278" s="2"/>
      <c r="AI6278" s="7"/>
    </row>
    <row r="6279" spans="1:49" ht="11" customHeight="1" outlineLevel="1" x14ac:dyDescent="0.25">
      <c r="A6279" t="s">
        <v>6852</v>
      </c>
      <c r="C6279" s="2" t="s">
        <v>12521</v>
      </c>
      <c r="D6279" s="2">
        <v>5871</v>
      </c>
      <c r="E6279" s="7">
        <v>2016</v>
      </c>
      <c r="F6279" s="5" t="s">
        <v>13168</v>
      </c>
      <c r="H6279" s="5" t="s">
        <v>5398</v>
      </c>
      <c r="I6279" s="6" t="s">
        <v>13169</v>
      </c>
      <c r="J6279" s="6" t="s">
        <v>13167</v>
      </c>
      <c r="K6279" s="17">
        <v>3</v>
      </c>
      <c r="L6279" s="17" t="s">
        <v>7730</v>
      </c>
      <c r="M6279" s="9">
        <v>3</v>
      </c>
      <c r="N6279" s="9"/>
      <c r="O6279" s="21"/>
      <c r="Q6279" s="29"/>
      <c r="U6279" s="17"/>
      <c r="V6279" s="2"/>
      <c r="Y6279" t="str">
        <f t="shared" si="395"/>
        <v/>
      </c>
      <c r="AA6279" t="str">
        <f t="shared" si="396"/>
        <v/>
      </c>
      <c r="AC6279" s="7"/>
      <c r="AD6279" t="s">
        <v>13169</v>
      </c>
      <c r="AE6279">
        <f t="shared" si="398"/>
        <v>0</v>
      </c>
      <c r="AG6279" s="2"/>
      <c r="AI6279" s="7"/>
    </row>
    <row r="6280" spans="1:49" ht="11" customHeight="1" outlineLevel="1" x14ac:dyDescent="0.25">
      <c r="A6280" t="s">
        <v>6852</v>
      </c>
      <c r="C6280" s="2" t="s">
        <v>12521</v>
      </c>
      <c r="D6280" s="2">
        <v>6124</v>
      </c>
      <c r="E6280" s="7">
        <v>2019</v>
      </c>
      <c r="F6280" s="5" t="s">
        <v>13171</v>
      </c>
      <c r="H6280" s="5" t="s">
        <v>5398</v>
      </c>
      <c r="I6280" s="6" t="s">
        <v>5399</v>
      </c>
      <c r="J6280" s="6" t="s">
        <v>13170</v>
      </c>
      <c r="K6280" s="17">
        <v>1</v>
      </c>
      <c r="L6280" s="17" t="s">
        <v>20076</v>
      </c>
      <c r="M6280" s="9"/>
      <c r="N6280" s="9"/>
      <c r="O6280" s="21"/>
      <c r="Q6280" s="29"/>
      <c r="U6280" s="17"/>
      <c r="V6280" s="2"/>
      <c r="Y6280" t="str">
        <f t="shared" si="395"/>
        <v/>
      </c>
      <c r="AA6280" t="str">
        <f t="shared" si="396"/>
        <v/>
      </c>
      <c r="AC6280" s="7"/>
      <c r="AD6280" t="s">
        <v>5399</v>
      </c>
      <c r="AE6280">
        <f t="shared" si="398"/>
        <v>1</v>
      </c>
      <c r="AG6280" s="2"/>
      <c r="AI6280" s="7"/>
    </row>
    <row r="6281" spans="1:49" ht="11" customHeight="1" outlineLevel="1" x14ac:dyDescent="0.25">
      <c r="A6281" t="s">
        <v>6852</v>
      </c>
      <c r="C6281" s="2" t="s">
        <v>12521</v>
      </c>
      <c r="D6281" s="2" t="s">
        <v>13172</v>
      </c>
      <c r="E6281" s="7">
        <v>2019</v>
      </c>
      <c r="F6281" s="8" t="s">
        <v>21552</v>
      </c>
      <c r="H6281" s="5" t="s">
        <v>5398</v>
      </c>
      <c r="I6281" s="6" t="s">
        <v>5399</v>
      </c>
      <c r="J6281" s="6" t="s">
        <v>13170</v>
      </c>
      <c r="K6281" s="17">
        <v>3</v>
      </c>
      <c r="L6281" s="17" t="s">
        <v>7730</v>
      </c>
      <c r="M6281" s="9">
        <v>5.8</v>
      </c>
      <c r="N6281" s="9"/>
      <c r="O6281" s="21"/>
      <c r="Q6281" s="29"/>
      <c r="U6281" s="17"/>
      <c r="V6281" s="2"/>
      <c r="Y6281" t="str">
        <f t="shared" si="395"/>
        <v/>
      </c>
      <c r="AA6281">
        <f t="shared" si="396"/>
        <v>1</v>
      </c>
      <c r="AC6281" s="7"/>
      <c r="AD6281" t="s">
        <v>5399</v>
      </c>
      <c r="AE6281">
        <f t="shared" si="398"/>
        <v>1</v>
      </c>
      <c r="AG6281" s="2"/>
      <c r="AI6281" s="7"/>
    </row>
    <row r="6282" spans="1:49" ht="11" customHeight="1" x14ac:dyDescent="0.25">
      <c r="A6282" s="4" t="s">
        <v>9119</v>
      </c>
      <c r="B6282" t="s">
        <v>13180</v>
      </c>
      <c r="C6282" s="2" t="s">
        <v>12521</v>
      </c>
      <c r="E6282" s="7"/>
      <c r="F6282" s="5"/>
      <c r="H6282" s="5"/>
      <c r="I6282" s="6"/>
      <c r="J6282" s="6"/>
      <c r="K6282" s="17"/>
      <c r="L6282" s="17"/>
      <c r="M6282" s="9"/>
      <c r="N6282" s="9">
        <f>SUM(M6283:M6585)</f>
        <v>937.29999999999905</v>
      </c>
      <c r="O6282" s="21">
        <v>1635</v>
      </c>
      <c r="P6282">
        <f>COUNTIF(L6283:L6585,"*")</f>
        <v>303</v>
      </c>
      <c r="Q6282" s="29">
        <f>P6282/O6282</f>
        <v>0.1853211009174312</v>
      </c>
      <c r="R6282">
        <f>COUNTIF(L6283:L6585,"Y")+COUNTIF(L6283:L6585,"S")</f>
        <v>300</v>
      </c>
      <c r="U6282" s="17" t="s">
        <v>7730</v>
      </c>
      <c r="V6282" s="2"/>
      <c r="W6282" t="s">
        <v>18404</v>
      </c>
      <c r="Y6282" t="str">
        <f t="shared" si="395"/>
        <v/>
      </c>
      <c r="AA6282" t="str">
        <f t="shared" si="396"/>
        <v/>
      </c>
      <c r="AC6282" s="7"/>
      <c r="AF6282">
        <f>COUNTIF(AE6283:AE6585,"1")</f>
        <v>0</v>
      </c>
      <c r="AG6282" s="2"/>
      <c r="AI6282" s="7"/>
      <c r="AJ6282">
        <f>COUNTIF($K6283:$K6585,"1")-COUNTIFS($K6283:$K6585,"1",$L6283:$L6585,"V")</f>
        <v>44</v>
      </c>
      <c r="AK6282">
        <f>COUNTIFS($K6283:$K6585,"1",$L6283:$L6585,"Y")+COUNTIFS($K6283:$K6585,"1",$L6283:$L6585,"s")</f>
        <v>44</v>
      </c>
      <c r="AL6282">
        <f>COUNTIF($K6283:$K6585,"2")-COUNTIFS($K6283:$K6585,"2",$L6283:$L6585,"V")</f>
        <v>32</v>
      </c>
      <c r="AM6282">
        <f>COUNTIFS($K6283:$K6585,"2",$L6283:$L6585,"Y")+COUNTIFS($K6283:$K6585,"2",$L6283:$L6585,"s")</f>
        <v>32</v>
      </c>
      <c r="AN6282">
        <f>COUNTIF($K6283:$K6585,"3")-COUNTIFS($K6283:$K6585,"3",$L6283:$L6585,"V")</f>
        <v>57</v>
      </c>
      <c r="AO6282">
        <f>COUNTIFS($K6283:$K6585,"3",$L6283:$L6585,"Y")+COUNTIFS($K6283:$K6585,"3",$L6283:$L6585,"s")</f>
        <v>57</v>
      </c>
      <c r="AP6282">
        <f>COUNTIF($K6283:$K6585,"4")-COUNTIFS($K6283:$K6585,"4",$L6283:$L6585,"V")</f>
        <v>20</v>
      </c>
      <c r="AQ6282">
        <f>COUNTIFS($K6283:$K6585,"4",$L6283:$L6585,"Y")+COUNTIFS($K6283:$K6585,"4",$L6283:$L6585,"s")</f>
        <v>20</v>
      </c>
      <c r="AR6282">
        <f>COUNTIF($K6283:$K6585,"5")-COUNTIFS($K6283:$K6585,"5",$L6283:$L6585,"V")</f>
        <v>130</v>
      </c>
      <c r="AS6282">
        <f>COUNTIFS($K6283:$K6585,"5",$L6283:$L6585,"Y")+COUNTIFS($K6283:$K6585,"5",$L6283:$L6585,"s")</f>
        <v>130</v>
      </c>
      <c r="AT6282">
        <f>COUNTIF($K6283:$K6585,"6")-COUNTIFS($K6283:$K6585,"6",$L6283:$L6585,"V")</f>
        <v>17</v>
      </c>
      <c r="AU6282">
        <f>COUNTIFS($K6283:$K6585,"6",$L6283:$L6585,"Y")+COUNTIFS($K6283:$K6585,"6",$L6283:$L6585,"s")</f>
        <v>17</v>
      </c>
      <c r="AV6282">
        <f>COUNTIF($K6283:$K6585,"7")-COUNTIFS($K6283:$K6585,"7",$L6283:$L6585,"V")</f>
        <v>0</v>
      </c>
      <c r="AW6282">
        <f>COUNTIFS($K6283:$K6585,"7",$L6283:$L6585,"Y")+COUNTIFS($K6283:$K6585,"7",$L6283:$L6585,"s")</f>
        <v>0</v>
      </c>
    </row>
    <row r="6283" spans="1:49" ht="11" customHeight="1" outlineLevel="1" x14ac:dyDescent="0.25">
      <c r="A6283" t="s">
        <v>6854</v>
      </c>
      <c r="C6283" s="2" t="s">
        <v>12521</v>
      </c>
      <c r="D6283" s="2">
        <v>114</v>
      </c>
      <c r="E6283" s="7">
        <v>1925</v>
      </c>
      <c r="F6283" s="5" t="s">
        <v>4690</v>
      </c>
      <c r="H6283" s="5" t="s">
        <v>6501</v>
      </c>
      <c r="I6283" s="6" t="s">
        <v>4772</v>
      </c>
      <c r="J6283" s="6" t="s">
        <v>7065</v>
      </c>
      <c r="K6283" s="17">
        <v>5</v>
      </c>
      <c r="L6283" s="17" t="s">
        <v>7730</v>
      </c>
      <c r="M6283" s="9">
        <v>2.5</v>
      </c>
      <c r="N6283" s="9"/>
      <c r="O6283" s="21"/>
      <c r="Q6283" s="29"/>
      <c r="U6283" s="17"/>
      <c r="V6283" s="2">
        <v>144</v>
      </c>
      <c r="Y6283" t="str">
        <f t="shared" si="395"/>
        <v/>
      </c>
      <c r="AA6283" t="str">
        <f t="shared" si="396"/>
        <v/>
      </c>
      <c r="AC6283" s="7"/>
      <c r="AD6283" t="s">
        <v>4772</v>
      </c>
      <c r="AE6283">
        <f t="shared" ref="AE6283:AE6346" si="399">COUNTIF(I6283,"*Fuji*")</f>
        <v>0</v>
      </c>
      <c r="AG6283" s="2"/>
      <c r="AI6283" s="7"/>
    </row>
    <row r="6284" spans="1:49" ht="11" customHeight="1" outlineLevel="1" x14ac:dyDescent="0.25">
      <c r="A6284" t="s">
        <v>6854</v>
      </c>
      <c r="C6284" s="2" t="s">
        <v>12521</v>
      </c>
      <c r="D6284" s="2">
        <v>115</v>
      </c>
      <c r="E6284" s="7">
        <v>1925</v>
      </c>
      <c r="F6284" s="5" t="s">
        <v>8541</v>
      </c>
      <c r="H6284" s="5" t="s">
        <v>8858</v>
      </c>
      <c r="I6284" s="6" t="s">
        <v>4772</v>
      </c>
      <c r="J6284" s="6" t="s">
        <v>7065</v>
      </c>
      <c r="K6284" s="17">
        <v>5</v>
      </c>
      <c r="L6284" s="17" t="s">
        <v>7730</v>
      </c>
      <c r="M6284" s="9">
        <v>2.5</v>
      </c>
      <c r="N6284" s="9"/>
      <c r="O6284" s="21"/>
      <c r="Q6284" s="29"/>
      <c r="U6284" s="17"/>
      <c r="V6284" s="2">
        <v>145</v>
      </c>
      <c r="Y6284" t="str">
        <f t="shared" si="395"/>
        <v/>
      </c>
      <c r="AA6284" t="str">
        <f t="shared" si="396"/>
        <v/>
      </c>
      <c r="AC6284" s="7"/>
      <c r="AD6284" t="s">
        <v>4772</v>
      </c>
      <c r="AE6284">
        <f t="shared" si="399"/>
        <v>0</v>
      </c>
      <c r="AG6284" s="2"/>
      <c r="AI6284" s="7"/>
    </row>
    <row r="6285" spans="1:49" ht="11" customHeight="1" outlineLevel="1" x14ac:dyDescent="0.25">
      <c r="A6285" t="s">
        <v>6854</v>
      </c>
      <c r="C6285" s="2" t="s">
        <v>12521</v>
      </c>
      <c r="D6285" s="2">
        <v>117</v>
      </c>
      <c r="E6285" s="7">
        <v>1925</v>
      </c>
      <c r="F6285" s="5" t="s">
        <v>4214</v>
      </c>
      <c r="H6285" s="5" t="s">
        <v>1674</v>
      </c>
      <c r="I6285" s="6" t="s">
        <v>4772</v>
      </c>
      <c r="J6285" s="6" t="s">
        <v>7065</v>
      </c>
      <c r="K6285" s="17">
        <v>5</v>
      </c>
      <c r="L6285" s="17" t="s">
        <v>7730</v>
      </c>
      <c r="M6285" s="9">
        <v>2.5</v>
      </c>
      <c r="N6285" s="9"/>
      <c r="O6285" s="21"/>
      <c r="Q6285" s="29"/>
      <c r="U6285" s="17"/>
      <c r="V6285" s="2">
        <v>147</v>
      </c>
      <c r="Y6285" t="str">
        <f t="shared" si="395"/>
        <v/>
      </c>
      <c r="AA6285" t="str">
        <f t="shared" si="396"/>
        <v/>
      </c>
      <c r="AC6285" s="7"/>
      <c r="AD6285" t="s">
        <v>4772</v>
      </c>
      <c r="AE6285">
        <f t="shared" si="399"/>
        <v>0</v>
      </c>
      <c r="AG6285" s="2"/>
      <c r="AI6285" s="7"/>
    </row>
    <row r="6286" spans="1:49" ht="11" customHeight="1" outlineLevel="1" x14ac:dyDescent="0.25">
      <c r="A6286" t="s">
        <v>6854</v>
      </c>
      <c r="C6286" s="2" t="s">
        <v>12521</v>
      </c>
      <c r="D6286" s="2">
        <v>118</v>
      </c>
      <c r="E6286" s="7">
        <v>1925</v>
      </c>
      <c r="F6286" s="5" t="s">
        <v>5689</v>
      </c>
      <c r="H6286" s="5" t="s">
        <v>8859</v>
      </c>
      <c r="I6286" s="6" t="s">
        <v>4772</v>
      </c>
      <c r="J6286" s="6" t="s">
        <v>7065</v>
      </c>
      <c r="K6286" s="17">
        <v>5</v>
      </c>
      <c r="L6286" s="17" t="s">
        <v>7730</v>
      </c>
      <c r="M6286" s="9">
        <v>1</v>
      </c>
      <c r="N6286" s="9"/>
      <c r="O6286" s="21"/>
      <c r="Q6286" s="29"/>
      <c r="U6286" s="17"/>
      <c r="V6286" s="2">
        <v>148</v>
      </c>
      <c r="Y6286" t="str">
        <f t="shared" si="395"/>
        <v/>
      </c>
      <c r="AA6286" t="str">
        <f t="shared" si="396"/>
        <v/>
      </c>
      <c r="AC6286" s="7"/>
      <c r="AD6286" t="s">
        <v>4772</v>
      </c>
      <c r="AE6286">
        <f t="shared" si="399"/>
        <v>0</v>
      </c>
      <c r="AG6286" s="2"/>
      <c r="AI6286" s="7"/>
    </row>
    <row r="6287" spans="1:49" ht="11" customHeight="1" outlineLevel="1" x14ac:dyDescent="0.25">
      <c r="A6287" t="s">
        <v>6854</v>
      </c>
      <c r="C6287" s="2" t="s">
        <v>12521</v>
      </c>
      <c r="D6287" s="2">
        <v>131</v>
      </c>
      <c r="E6287" s="7">
        <v>1930</v>
      </c>
      <c r="F6287" s="5" t="s">
        <v>5963</v>
      </c>
      <c r="H6287" s="5" t="s">
        <v>2291</v>
      </c>
      <c r="I6287" s="6" t="s">
        <v>4772</v>
      </c>
      <c r="J6287" s="6" t="s">
        <v>8860</v>
      </c>
      <c r="K6287" s="17">
        <v>5</v>
      </c>
      <c r="L6287" s="17" t="s">
        <v>7730</v>
      </c>
      <c r="M6287" s="9">
        <v>2.5</v>
      </c>
      <c r="N6287" s="9"/>
      <c r="O6287" s="21"/>
      <c r="Q6287" s="29"/>
      <c r="U6287" s="17"/>
      <c r="V6287" s="2">
        <v>158</v>
      </c>
      <c r="Y6287" t="str">
        <f t="shared" si="395"/>
        <v/>
      </c>
      <c r="AA6287" t="str">
        <f t="shared" si="396"/>
        <v/>
      </c>
      <c r="AC6287" s="7"/>
      <c r="AD6287" t="s">
        <v>4772</v>
      </c>
      <c r="AE6287">
        <f t="shared" si="399"/>
        <v>0</v>
      </c>
      <c r="AG6287" s="2"/>
      <c r="AI6287" s="7"/>
    </row>
    <row r="6288" spans="1:49" ht="11" customHeight="1" outlineLevel="1" x14ac:dyDescent="0.25">
      <c r="A6288" t="s">
        <v>6854</v>
      </c>
      <c r="C6288" s="2" t="s">
        <v>12521</v>
      </c>
      <c r="D6288" s="2">
        <v>132</v>
      </c>
      <c r="E6288" s="7">
        <v>1930</v>
      </c>
      <c r="F6288" s="5" t="s">
        <v>8861</v>
      </c>
      <c r="H6288" s="5" t="s">
        <v>5571</v>
      </c>
      <c r="I6288" s="6" t="s">
        <v>4772</v>
      </c>
      <c r="J6288" s="6" t="s">
        <v>8860</v>
      </c>
      <c r="K6288" s="17">
        <v>5</v>
      </c>
      <c r="L6288" s="17" t="s">
        <v>7730</v>
      </c>
      <c r="M6288" s="9">
        <v>2.5</v>
      </c>
      <c r="N6288" s="9"/>
      <c r="O6288" s="21"/>
      <c r="Q6288" s="29"/>
      <c r="U6288" s="17"/>
      <c r="V6288" s="2">
        <v>159</v>
      </c>
      <c r="Y6288" t="str">
        <f t="shared" si="395"/>
        <v/>
      </c>
      <c r="AA6288" t="str">
        <f t="shared" si="396"/>
        <v/>
      </c>
      <c r="AC6288" s="7"/>
      <c r="AD6288" t="s">
        <v>4772</v>
      </c>
      <c r="AE6288">
        <f t="shared" si="399"/>
        <v>0</v>
      </c>
      <c r="AG6288" s="2"/>
      <c r="AI6288" s="7"/>
    </row>
    <row r="6289" spans="1:35" ht="11" customHeight="1" outlineLevel="1" x14ac:dyDescent="0.25">
      <c r="A6289" t="s">
        <v>6854</v>
      </c>
      <c r="C6289" s="2" t="s">
        <v>12521</v>
      </c>
      <c r="D6289" s="2">
        <v>135</v>
      </c>
      <c r="E6289" s="7">
        <v>1930</v>
      </c>
      <c r="F6289" s="5" t="s">
        <v>5689</v>
      </c>
      <c r="H6289" s="5" t="s">
        <v>8864</v>
      </c>
      <c r="I6289" s="6" t="s">
        <v>4772</v>
      </c>
      <c r="J6289" s="6" t="s">
        <v>8860</v>
      </c>
      <c r="K6289" s="17">
        <v>5</v>
      </c>
      <c r="L6289" s="17" t="s">
        <v>7730</v>
      </c>
      <c r="M6289" s="9">
        <v>34</v>
      </c>
      <c r="N6289" s="9"/>
      <c r="O6289" s="21"/>
      <c r="Q6289" s="29"/>
      <c r="U6289" s="17"/>
      <c r="V6289" s="2">
        <v>162</v>
      </c>
      <c r="Y6289" t="str">
        <f t="shared" si="395"/>
        <v/>
      </c>
      <c r="AA6289" t="str">
        <f t="shared" si="396"/>
        <v/>
      </c>
      <c r="AC6289" s="7"/>
      <c r="AD6289" t="s">
        <v>4772</v>
      </c>
      <c r="AE6289">
        <f t="shared" si="399"/>
        <v>0</v>
      </c>
      <c r="AG6289" s="2"/>
      <c r="AI6289" s="7"/>
    </row>
    <row r="6290" spans="1:35" ht="11" customHeight="1" outlineLevel="1" x14ac:dyDescent="0.25">
      <c r="A6290" t="s">
        <v>6854</v>
      </c>
      <c r="C6290" s="2" t="s">
        <v>12521</v>
      </c>
      <c r="D6290" s="2">
        <v>136</v>
      </c>
      <c r="E6290" s="7">
        <v>1930</v>
      </c>
      <c r="F6290" s="5" t="s">
        <v>8862</v>
      </c>
      <c r="H6290" s="5" t="s">
        <v>7654</v>
      </c>
      <c r="I6290" s="6" t="s">
        <v>4772</v>
      </c>
      <c r="J6290" s="6" t="s">
        <v>8860</v>
      </c>
      <c r="K6290" s="17">
        <v>6</v>
      </c>
      <c r="L6290" s="17" t="s">
        <v>7730</v>
      </c>
      <c r="M6290" s="9">
        <v>34</v>
      </c>
      <c r="N6290" s="9"/>
      <c r="O6290" s="21"/>
      <c r="Q6290" s="29"/>
      <c r="U6290" s="17"/>
      <c r="V6290" s="2">
        <v>163</v>
      </c>
      <c r="Y6290" t="str">
        <f t="shared" si="395"/>
        <v/>
      </c>
      <c r="AA6290" t="str">
        <f t="shared" si="396"/>
        <v/>
      </c>
      <c r="AC6290" s="7"/>
      <c r="AD6290" t="s">
        <v>4772</v>
      </c>
      <c r="AE6290">
        <f t="shared" si="399"/>
        <v>0</v>
      </c>
      <c r="AG6290" s="2"/>
      <c r="AI6290" s="7"/>
    </row>
    <row r="6291" spans="1:35" ht="11" customHeight="1" outlineLevel="1" x14ac:dyDescent="0.25">
      <c r="A6291" t="s">
        <v>6854</v>
      </c>
      <c r="C6291" s="2" t="s">
        <v>12521</v>
      </c>
      <c r="D6291" s="2">
        <v>137</v>
      </c>
      <c r="E6291" s="7">
        <v>1930</v>
      </c>
      <c r="F6291" s="5" t="s">
        <v>8863</v>
      </c>
      <c r="H6291" s="5" t="s">
        <v>5628</v>
      </c>
      <c r="I6291" s="6" t="s">
        <v>4772</v>
      </c>
      <c r="J6291" s="6" t="s">
        <v>8860</v>
      </c>
      <c r="K6291" s="17">
        <v>1</v>
      </c>
      <c r="L6291" s="17" t="s">
        <v>7730</v>
      </c>
      <c r="M6291" s="9">
        <v>9</v>
      </c>
      <c r="N6291" s="9"/>
      <c r="O6291" s="21"/>
      <c r="Q6291" s="29"/>
      <c r="U6291" s="17"/>
      <c r="V6291" s="2">
        <v>164</v>
      </c>
      <c r="Y6291" t="str">
        <f t="shared" si="395"/>
        <v/>
      </c>
      <c r="AA6291" t="str">
        <f t="shared" si="396"/>
        <v/>
      </c>
      <c r="AC6291" s="7"/>
      <c r="AD6291" t="s">
        <v>4772</v>
      </c>
      <c r="AE6291">
        <f t="shared" si="399"/>
        <v>0</v>
      </c>
      <c r="AG6291" s="2"/>
      <c r="AI6291" s="7"/>
    </row>
    <row r="6292" spans="1:35" ht="11" customHeight="1" outlineLevel="1" x14ac:dyDescent="0.25">
      <c r="A6292" t="s">
        <v>6854</v>
      </c>
      <c r="C6292" s="2" t="s">
        <v>12521</v>
      </c>
      <c r="D6292" s="2">
        <v>142</v>
      </c>
      <c r="E6292" s="7">
        <v>1930</v>
      </c>
      <c r="F6292" s="5" t="s">
        <v>4079</v>
      </c>
      <c r="H6292" s="5" t="s">
        <v>8858</v>
      </c>
      <c r="I6292" s="6" t="s">
        <v>4266</v>
      </c>
      <c r="J6292" s="6" t="s">
        <v>8865</v>
      </c>
      <c r="K6292" s="17">
        <v>3</v>
      </c>
      <c r="L6292" s="17" t="s">
        <v>7730</v>
      </c>
      <c r="M6292" s="9">
        <v>20</v>
      </c>
      <c r="N6292" s="9"/>
      <c r="O6292" s="21"/>
      <c r="Q6292" s="29"/>
      <c r="U6292" s="17"/>
      <c r="V6292" s="2" t="s">
        <v>5280</v>
      </c>
      <c r="Y6292" t="str">
        <f t="shared" si="395"/>
        <v/>
      </c>
      <c r="AA6292" t="str">
        <f t="shared" si="396"/>
        <v/>
      </c>
      <c r="AC6292" s="7"/>
      <c r="AD6292" t="s">
        <v>4266</v>
      </c>
      <c r="AE6292">
        <f t="shared" si="399"/>
        <v>0</v>
      </c>
      <c r="AG6292" s="2"/>
      <c r="AI6292" s="7"/>
    </row>
    <row r="6293" spans="1:35" ht="11" customHeight="1" outlineLevel="1" x14ac:dyDescent="0.25">
      <c r="A6293" t="s">
        <v>6854</v>
      </c>
      <c r="C6293" s="2" t="s">
        <v>12521</v>
      </c>
      <c r="D6293" s="2">
        <v>143</v>
      </c>
      <c r="E6293" s="7">
        <v>1930</v>
      </c>
      <c r="F6293" s="5" t="s">
        <v>5686</v>
      </c>
      <c r="H6293" s="5" t="s">
        <v>8866</v>
      </c>
      <c r="I6293" s="6" t="s">
        <v>4772</v>
      </c>
      <c r="J6293" s="6" t="s">
        <v>8865</v>
      </c>
      <c r="K6293" s="17">
        <v>5</v>
      </c>
      <c r="L6293" s="17" t="s">
        <v>7730</v>
      </c>
      <c r="M6293" s="9">
        <v>5</v>
      </c>
      <c r="N6293" s="9"/>
      <c r="O6293" s="21"/>
      <c r="Q6293" s="29"/>
      <c r="U6293" s="17"/>
      <c r="V6293" s="2" t="s">
        <v>2104</v>
      </c>
      <c r="Y6293" t="str">
        <f t="shared" si="395"/>
        <v/>
      </c>
      <c r="AA6293" t="str">
        <f t="shared" si="396"/>
        <v/>
      </c>
      <c r="AC6293" s="7"/>
      <c r="AD6293" t="s">
        <v>4772</v>
      </c>
      <c r="AE6293">
        <f t="shared" si="399"/>
        <v>0</v>
      </c>
      <c r="AG6293" s="2"/>
      <c r="AI6293" s="7"/>
    </row>
    <row r="6294" spans="1:35" ht="11" customHeight="1" outlineLevel="1" x14ac:dyDescent="0.25">
      <c r="A6294" t="s">
        <v>6854</v>
      </c>
      <c r="C6294" s="2" t="s">
        <v>12521</v>
      </c>
      <c r="D6294" s="2">
        <v>144</v>
      </c>
      <c r="E6294" s="7">
        <v>1930</v>
      </c>
      <c r="F6294" s="5" t="s">
        <v>4214</v>
      </c>
      <c r="H6294" s="5" t="s">
        <v>8867</v>
      </c>
      <c r="I6294" s="6" t="s">
        <v>4772</v>
      </c>
      <c r="J6294" s="6" t="s">
        <v>8865</v>
      </c>
      <c r="K6294" s="17">
        <v>5</v>
      </c>
      <c r="L6294" s="17" t="s">
        <v>7730</v>
      </c>
      <c r="M6294" s="9">
        <v>33</v>
      </c>
      <c r="N6294" s="9"/>
      <c r="O6294" s="21"/>
      <c r="Q6294" s="29"/>
      <c r="U6294" s="17"/>
      <c r="V6294" s="2" t="s">
        <v>2105</v>
      </c>
      <c r="Y6294" t="str">
        <f t="shared" si="395"/>
        <v/>
      </c>
      <c r="AA6294" t="str">
        <f t="shared" si="396"/>
        <v/>
      </c>
      <c r="AC6294" s="7"/>
      <c r="AD6294" t="s">
        <v>4772</v>
      </c>
      <c r="AE6294">
        <f t="shared" si="399"/>
        <v>0</v>
      </c>
      <c r="AG6294" s="2"/>
      <c r="AI6294" s="7"/>
    </row>
    <row r="6295" spans="1:35" ht="11" customHeight="1" outlineLevel="1" x14ac:dyDescent="0.25">
      <c r="A6295" t="s">
        <v>6854</v>
      </c>
      <c r="C6295" s="2" t="s">
        <v>12521</v>
      </c>
      <c r="D6295" s="2">
        <v>145</v>
      </c>
      <c r="E6295" s="7">
        <v>1930</v>
      </c>
      <c r="F6295" s="5" t="s">
        <v>5689</v>
      </c>
      <c r="H6295" s="5" t="s">
        <v>8868</v>
      </c>
      <c r="I6295" s="6" t="s">
        <v>4772</v>
      </c>
      <c r="J6295" s="6" t="s">
        <v>8865</v>
      </c>
      <c r="K6295" s="17">
        <v>5</v>
      </c>
      <c r="L6295" s="17" t="s">
        <v>7730</v>
      </c>
      <c r="M6295" s="9">
        <v>33</v>
      </c>
      <c r="N6295" s="9"/>
      <c r="O6295" s="21"/>
      <c r="Q6295" s="29"/>
      <c r="U6295" s="17"/>
      <c r="V6295" s="2" t="s">
        <v>2106</v>
      </c>
      <c r="Y6295" t="str">
        <f t="shared" si="395"/>
        <v/>
      </c>
      <c r="AA6295" t="str">
        <f t="shared" si="396"/>
        <v/>
      </c>
      <c r="AC6295" s="7"/>
      <c r="AD6295" t="s">
        <v>4772</v>
      </c>
      <c r="AE6295">
        <f t="shared" si="399"/>
        <v>0</v>
      </c>
      <c r="AG6295" s="2"/>
      <c r="AI6295" s="7"/>
    </row>
    <row r="6296" spans="1:35" ht="11" customHeight="1" outlineLevel="1" x14ac:dyDescent="0.25">
      <c r="A6296" t="s">
        <v>6854</v>
      </c>
      <c r="C6296" s="2" t="s">
        <v>12521</v>
      </c>
      <c r="D6296" s="2">
        <v>146</v>
      </c>
      <c r="E6296" s="7">
        <v>1930</v>
      </c>
      <c r="F6296" s="5" t="s">
        <v>8862</v>
      </c>
      <c r="H6296" s="5" t="s">
        <v>8869</v>
      </c>
      <c r="I6296" s="6" t="s">
        <v>4772</v>
      </c>
      <c r="J6296" s="6" t="s">
        <v>8865</v>
      </c>
      <c r="K6296" s="17">
        <v>5</v>
      </c>
      <c r="L6296" s="17" t="s">
        <v>7730</v>
      </c>
      <c r="M6296" s="9">
        <v>33</v>
      </c>
      <c r="N6296" s="9"/>
      <c r="O6296" s="21"/>
      <c r="Q6296" s="29"/>
      <c r="U6296" s="17"/>
      <c r="V6296" s="2" t="s">
        <v>2107</v>
      </c>
      <c r="Y6296" t="str">
        <f t="shared" ref="Y6296:Y6359" si="400">IF(COUNTIF(F6296,"*fdc*"),1,"")</f>
        <v/>
      </c>
      <c r="AA6296" t="str">
        <f t="shared" ref="AA6296:AA6359" si="401">IF(COUNTIF(F6296,"*s/s*"),1,"")</f>
        <v/>
      </c>
      <c r="AC6296" s="7"/>
      <c r="AD6296" t="s">
        <v>4772</v>
      </c>
      <c r="AE6296">
        <f t="shared" si="399"/>
        <v>0</v>
      </c>
      <c r="AG6296" s="2"/>
      <c r="AI6296" s="7"/>
    </row>
    <row r="6297" spans="1:35" ht="11" customHeight="1" outlineLevel="1" x14ac:dyDescent="0.25">
      <c r="A6297" t="s">
        <v>6854</v>
      </c>
      <c r="C6297" s="2" t="s">
        <v>12521</v>
      </c>
      <c r="D6297" s="2">
        <v>150</v>
      </c>
      <c r="E6297" s="7">
        <v>1931</v>
      </c>
      <c r="F6297" s="5" t="s">
        <v>5966</v>
      </c>
      <c r="H6297" s="5" t="s">
        <v>6981</v>
      </c>
      <c r="I6297" s="6" t="s">
        <v>8871</v>
      </c>
      <c r="J6297" s="6" t="s">
        <v>8872</v>
      </c>
      <c r="K6297" s="17">
        <v>5</v>
      </c>
      <c r="L6297" s="17" t="s">
        <v>7730</v>
      </c>
      <c r="M6297" s="9">
        <v>0.8</v>
      </c>
      <c r="N6297" s="9"/>
      <c r="O6297" s="21"/>
      <c r="Q6297" s="29"/>
      <c r="U6297" s="17"/>
      <c r="V6297" s="2">
        <v>170</v>
      </c>
      <c r="Y6297" t="str">
        <f t="shared" si="400"/>
        <v/>
      </c>
      <c r="AA6297" t="str">
        <f t="shared" si="401"/>
        <v/>
      </c>
      <c r="AC6297" s="7"/>
      <c r="AD6297" t="s">
        <v>8871</v>
      </c>
      <c r="AE6297">
        <f t="shared" si="399"/>
        <v>0</v>
      </c>
      <c r="AG6297" s="2"/>
      <c r="AI6297" s="7"/>
    </row>
    <row r="6298" spans="1:35" ht="11" customHeight="1" outlineLevel="1" x14ac:dyDescent="0.25">
      <c r="A6298" t="s">
        <v>6854</v>
      </c>
      <c r="C6298" s="2" t="s">
        <v>12521</v>
      </c>
      <c r="D6298" s="2">
        <v>151</v>
      </c>
      <c r="E6298" s="7">
        <v>1931</v>
      </c>
      <c r="F6298" s="5" t="s">
        <v>5686</v>
      </c>
      <c r="H6298" s="5" t="s">
        <v>3831</v>
      </c>
      <c r="I6298" s="6" t="s">
        <v>8871</v>
      </c>
      <c r="J6298" s="6" t="s">
        <v>8873</v>
      </c>
      <c r="K6298" s="17">
        <v>5</v>
      </c>
      <c r="L6298" s="17" t="s">
        <v>7730</v>
      </c>
      <c r="M6298" s="9">
        <v>20</v>
      </c>
      <c r="N6298" s="9"/>
      <c r="O6298" s="21"/>
      <c r="Q6298" s="29"/>
      <c r="U6298" s="17"/>
      <c r="V6298" s="2">
        <v>171</v>
      </c>
      <c r="Y6298" t="str">
        <f t="shared" si="400"/>
        <v/>
      </c>
      <c r="AA6298" t="str">
        <f t="shared" si="401"/>
        <v/>
      </c>
      <c r="AC6298" s="7"/>
      <c r="AD6298" t="s">
        <v>8871</v>
      </c>
      <c r="AE6298">
        <f t="shared" si="399"/>
        <v>0</v>
      </c>
      <c r="AG6298" s="2"/>
      <c r="AI6298" s="7"/>
    </row>
    <row r="6299" spans="1:35" ht="11" customHeight="1" outlineLevel="1" x14ac:dyDescent="0.25">
      <c r="A6299" t="s">
        <v>6854</v>
      </c>
      <c r="C6299" s="2" t="s">
        <v>12521</v>
      </c>
      <c r="D6299" s="2">
        <v>152</v>
      </c>
      <c r="E6299" s="7">
        <v>1931</v>
      </c>
      <c r="F6299" s="5" t="s">
        <v>4214</v>
      </c>
      <c r="H6299" s="5" t="s">
        <v>1674</v>
      </c>
      <c r="I6299" s="6" t="s">
        <v>8871</v>
      </c>
      <c r="J6299" s="6" t="s">
        <v>8874</v>
      </c>
      <c r="K6299" s="17">
        <v>5</v>
      </c>
      <c r="L6299" s="17" t="s">
        <v>7730</v>
      </c>
      <c r="M6299" s="9">
        <v>7.2</v>
      </c>
      <c r="N6299" s="9"/>
      <c r="O6299" s="21"/>
      <c r="Q6299" s="29"/>
      <c r="U6299" s="17"/>
      <c r="V6299" s="2">
        <v>172</v>
      </c>
      <c r="Y6299" t="str">
        <f t="shared" si="400"/>
        <v/>
      </c>
      <c r="AA6299" t="str">
        <f t="shared" si="401"/>
        <v/>
      </c>
      <c r="AC6299" s="7"/>
      <c r="AD6299" t="s">
        <v>8871</v>
      </c>
      <c r="AE6299">
        <f t="shared" si="399"/>
        <v>0</v>
      </c>
      <c r="AG6299" s="2"/>
      <c r="AI6299" s="7"/>
    </row>
    <row r="6300" spans="1:35" ht="11" customHeight="1" outlineLevel="1" collapsed="1" x14ac:dyDescent="0.25">
      <c r="A6300" t="s">
        <v>6854</v>
      </c>
      <c r="C6300" s="2" t="s">
        <v>12521</v>
      </c>
      <c r="D6300" s="2">
        <v>153</v>
      </c>
      <c r="E6300" s="7">
        <v>1931</v>
      </c>
      <c r="F6300" s="5" t="s">
        <v>5690</v>
      </c>
      <c r="H6300" s="5" t="s">
        <v>6704</v>
      </c>
      <c r="I6300" s="6" t="s">
        <v>8871</v>
      </c>
      <c r="J6300" s="6" t="s">
        <v>8875</v>
      </c>
      <c r="K6300" s="17">
        <v>5</v>
      </c>
      <c r="L6300" s="17" t="s">
        <v>7730</v>
      </c>
      <c r="M6300" s="9">
        <v>0.6</v>
      </c>
      <c r="N6300" s="9"/>
      <c r="O6300" s="21"/>
      <c r="Q6300" s="29"/>
      <c r="U6300" s="17"/>
      <c r="V6300" s="2">
        <v>173</v>
      </c>
      <c r="Y6300" t="str">
        <f t="shared" si="400"/>
        <v/>
      </c>
      <c r="AA6300" t="str">
        <f t="shared" si="401"/>
        <v/>
      </c>
      <c r="AC6300" s="7"/>
      <c r="AD6300" t="s">
        <v>8871</v>
      </c>
      <c r="AE6300">
        <f t="shared" si="399"/>
        <v>0</v>
      </c>
      <c r="AG6300" s="2"/>
      <c r="AI6300" s="7"/>
    </row>
    <row r="6301" spans="1:35" ht="11" customHeight="1" outlineLevel="1" x14ac:dyDescent="0.25">
      <c r="A6301" t="s">
        <v>6854</v>
      </c>
      <c r="C6301" s="2" t="s">
        <v>12521</v>
      </c>
      <c r="D6301" s="2">
        <v>154</v>
      </c>
      <c r="E6301" s="7">
        <v>1931</v>
      </c>
      <c r="F6301" s="5" t="s">
        <v>8870</v>
      </c>
      <c r="H6301" s="5" t="s">
        <v>2291</v>
      </c>
      <c r="I6301" s="6" t="s">
        <v>8871</v>
      </c>
      <c r="J6301" s="6" t="s">
        <v>8876</v>
      </c>
      <c r="K6301" s="17">
        <v>5</v>
      </c>
      <c r="L6301" s="17" t="s">
        <v>7730</v>
      </c>
      <c r="M6301" s="9">
        <v>1.8</v>
      </c>
      <c r="N6301" s="9"/>
      <c r="O6301" s="21"/>
      <c r="Q6301" s="29"/>
      <c r="U6301" s="17"/>
      <c r="V6301" s="2">
        <v>174</v>
      </c>
      <c r="Y6301" t="str">
        <f t="shared" si="400"/>
        <v/>
      </c>
      <c r="AA6301" t="str">
        <f t="shared" si="401"/>
        <v/>
      </c>
      <c r="AC6301" s="7"/>
      <c r="AD6301" t="s">
        <v>8871</v>
      </c>
      <c r="AE6301">
        <f t="shared" si="399"/>
        <v>0</v>
      </c>
      <c r="AG6301" s="2"/>
      <c r="AI6301" s="7"/>
    </row>
    <row r="6302" spans="1:35" ht="11" customHeight="1" outlineLevel="1" x14ac:dyDescent="0.25">
      <c r="A6302" t="s">
        <v>6854</v>
      </c>
      <c r="C6302" s="2" t="s">
        <v>12521</v>
      </c>
      <c r="D6302" s="2">
        <v>155</v>
      </c>
      <c r="E6302" s="7">
        <v>1931</v>
      </c>
      <c r="F6302" s="5" t="s">
        <v>220</v>
      </c>
      <c r="H6302" s="5" t="s">
        <v>5628</v>
      </c>
      <c r="I6302" s="6" t="s">
        <v>8871</v>
      </c>
      <c r="J6302" s="6" t="s">
        <v>8877</v>
      </c>
      <c r="K6302" s="17">
        <v>5</v>
      </c>
      <c r="L6302" s="17" t="s">
        <v>7730</v>
      </c>
      <c r="M6302" s="9">
        <v>25</v>
      </c>
      <c r="N6302" s="9"/>
      <c r="O6302" s="21"/>
      <c r="Q6302" s="29"/>
      <c r="U6302" s="17"/>
      <c r="V6302" s="2">
        <v>175</v>
      </c>
      <c r="Y6302" t="str">
        <f t="shared" si="400"/>
        <v/>
      </c>
      <c r="AA6302" t="str">
        <f t="shared" si="401"/>
        <v/>
      </c>
      <c r="AC6302" s="7"/>
      <c r="AD6302" t="s">
        <v>8871</v>
      </c>
      <c r="AE6302">
        <f t="shared" si="399"/>
        <v>0</v>
      </c>
      <c r="AG6302" s="2"/>
      <c r="AI6302" s="7"/>
    </row>
    <row r="6303" spans="1:35" ht="11" customHeight="1" outlineLevel="1" x14ac:dyDescent="0.25">
      <c r="A6303" t="s">
        <v>6854</v>
      </c>
      <c r="C6303" s="2" t="s">
        <v>12521</v>
      </c>
      <c r="D6303" s="2">
        <v>169</v>
      </c>
      <c r="E6303" s="7">
        <v>1933</v>
      </c>
      <c r="F6303" s="5" t="s">
        <v>8880</v>
      </c>
      <c r="H6303" s="5" t="s">
        <v>3831</v>
      </c>
      <c r="I6303" s="6" t="s">
        <v>8878</v>
      </c>
      <c r="J6303" s="6" t="s">
        <v>8879</v>
      </c>
      <c r="K6303" s="17">
        <v>3</v>
      </c>
      <c r="L6303" s="17" t="s">
        <v>7730</v>
      </c>
      <c r="M6303" s="9">
        <v>0.8</v>
      </c>
      <c r="N6303" s="9"/>
      <c r="O6303" s="21"/>
      <c r="Q6303" s="29"/>
      <c r="U6303" s="17"/>
      <c r="V6303" s="2"/>
      <c r="Y6303" t="str">
        <f t="shared" si="400"/>
        <v/>
      </c>
      <c r="AA6303" t="str">
        <f t="shared" si="401"/>
        <v/>
      </c>
      <c r="AC6303" s="7"/>
      <c r="AD6303" t="s">
        <v>8878</v>
      </c>
      <c r="AE6303">
        <f t="shared" si="399"/>
        <v>0</v>
      </c>
      <c r="AG6303" s="2"/>
      <c r="AI6303" s="7"/>
    </row>
    <row r="6304" spans="1:35" ht="11" customHeight="1" outlineLevel="1" x14ac:dyDescent="0.25">
      <c r="A6304" t="s">
        <v>6854</v>
      </c>
      <c r="C6304" s="2" t="s">
        <v>12521</v>
      </c>
      <c r="D6304" s="2">
        <v>177</v>
      </c>
      <c r="E6304" s="7">
        <v>1934</v>
      </c>
      <c r="F6304" s="5" t="s">
        <v>5963</v>
      </c>
      <c r="H6304" s="5" t="s">
        <v>3172</v>
      </c>
      <c r="I6304" s="6" t="s">
        <v>6514</v>
      </c>
      <c r="J6304" s="6" t="s">
        <v>8881</v>
      </c>
      <c r="K6304" s="17">
        <v>1</v>
      </c>
      <c r="L6304" s="17" t="s">
        <v>7730</v>
      </c>
      <c r="M6304" s="9">
        <v>2.65</v>
      </c>
      <c r="N6304" s="9"/>
      <c r="O6304" s="21"/>
      <c r="Q6304" s="29"/>
      <c r="U6304" s="17"/>
      <c r="V6304" s="2" t="s">
        <v>6762</v>
      </c>
      <c r="Y6304" t="str">
        <f t="shared" si="400"/>
        <v/>
      </c>
      <c r="AA6304" t="str">
        <f t="shared" si="401"/>
        <v/>
      </c>
      <c r="AC6304" s="7"/>
      <c r="AD6304" t="s">
        <v>6514</v>
      </c>
      <c r="AE6304">
        <f t="shared" si="399"/>
        <v>0</v>
      </c>
      <c r="AG6304" s="2"/>
      <c r="AH6304" t="s">
        <v>4078</v>
      </c>
      <c r="AI6304" s="7" t="s">
        <v>4620</v>
      </c>
    </row>
    <row r="6305" spans="1:35" ht="11" customHeight="1" outlineLevel="1" x14ac:dyDescent="0.25">
      <c r="A6305" t="s">
        <v>6854</v>
      </c>
      <c r="C6305" s="2" t="s">
        <v>12521</v>
      </c>
      <c r="D6305" s="2" t="s">
        <v>2033</v>
      </c>
      <c r="E6305" s="7">
        <v>1934</v>
      </c>
      <c r="F6305" s="5" t="s">
        <v>5963</v>
      </c>
      <c r="H6305" s="5" t="s">
        <v>6516</v>
      </c>
      <c r="I6305" s="6" t="s">
        <v>6514</v>
      </c>
      <c r="J6305" s="6" t="s">
        <v>8881</v>
      </c>
      <c r="K6305" s="17">
        <v>1</v>
      </c>
      <c r="L6305" s="17" t="s">
        <v>7730</v>
      </c>
      <c r="M6305" s="9">
        <v>3.2</v>
      </c>
      <c r="N6305" s="9"/>
      <c r="O6305" s="21"/>
      <c r="Q6305" s="29"/>
      <c r="U6305" s="17"/>
      <c r="V6305" s="2" t="s">
        <v>6515</v>
      </c>
      <c r="Y6305" t="str">
        <f t="shared" si="400"/>
        <v/>
      </c>
      <c r="AA6305" t="str">
        <f t="shared" si="401"/>
        <v/>
      </c>
      <c r="AC6305" s="7"/>
      <c r="AD6305" t="s">
        <v>6514</v>
      </c>
      <c r="AE6305">
        <f t="shared" si="399"/>
        <v>0</v>
      </c>
      <c r="AG6305" s="2"/>
      <c r="AH6305" t="s">
        <v>4078</v>
      </c>
      <c r="AI6305" s="7" t="s">
        <v>4620</v>
      </c>
    </row>
    <row r="6306" spans="1:35" ht="11" customHeight="1" outlineLevel="1" x14ac:dyDescent="0.25">
      <c r="A6306" t="s">
        <v>6854</v>
      </c>
      <c r="C6306" s="2" t="s">
        <v>12521</v>
      </c>
      <c r="D6306" s="2">
        <v>178</v>
      </c>
      <c r="E6306" s="7">
        <v>1934</v>
      </c>
      <c r="F6306" s="5" t="s">
        <v>5689</v>
      </c>
      <c r="H6306" s="5" t="s">
        <v>4368</v>
      </c>
      <c r="I6306" s="6" t="s">
        <v>6514</v>
      </c>
      <c r="J6306" s="6" t="s">
        <v>8881</v>
      </c>
      <c r="K6306" s="17">
        <v>1</v>
      </c>
      <c r="L6306" s="17" t="s">
        <v>7730</v>
      </c>
      <c r="M6306" s="9">
        <v>2.65</v>
      </c>
      <c r="N6306" s="9"/>
      <c r="O6306" s="21"/>
      <c r="Q6306" s="29"/>
      <c r="U6306" s="17"/>
      <c r="V6306" s="2" t="s">
        <v>5602</v>
      </c>
      <c r="Y6306" t="str">
        <f t="shared" si="400"/>
        <v/>
      </c>
      <c r="AA6306" t="str">
        <f t="shared" si="401"/>
        <v/>
      </c>
      <c r="AC6306" s="7"/>
      <c r="AD6306" t="s">
        <v>6514</v>
      </c>
      <c r="AE6306">
        <f t="shared" si="399"/>
        <v>0</v>
      </c>
      <c r="AG6306" s="2"/>
      <c r="AH6306" t="s">
        <v>4078</v>
      </c>
      <c r="AI6306" s="7" t="s">
        <v>4922</v>
      </c>
    </row>
    <row r="6307" spans="1:35" ht="11" customHeight="1" outlineLevel="1" x14ac:dyDescent="0.25">
      <c r="A6307" t="s">
        <v>6854</v>
      </c>
      <c r="C6307" s="2" t="s">
        <v>12521</v>
      </c>
      <c r="D6307" s="2">
        <v>181</v>
      </c>
      <c r="E6307" s="7">
        <v>1935</v>
      </c>
      <c r="F6307" s="5" t="s">
        <v>8541</v>
      </c>
      <c r="H6307" s="5" t="s">
        <v>1674</v>
      </c>
      <c r="I6307" s="6" t="s">
        <v>10573</v>
      </c>
      <c r="J6307" s="6" t="s">
        <v>8882</v>
      </c>
      <c r="K6307" s="17">
        <v>5</v>
      </c>
      <c r="L6307" s="17" t="s">
        <v>7730</v>
      </c>
      <c r="M6307" s="9">
        <v>1</v>
      </c>
      <c r="N6307" s="9"/>
      <c r="O6307" s="21"/>
      <c r="Q6307" s="29"/>
      <c r="U6307" s="17"/>
      <c r="V6307" s="2">
        <v>193</v>
      </c>
      <c r="Y6307" t="str">
        <f t="shared" si="400"/>
        <v/>
      </c>
      <c r="AA6307" t="str">
        <f t="shared" si="401"/>
        <v/>
      </c>
      <c r="AC6307" s="7"/>
      <c r="AD6307" t="s">
        <v>10573</v>
      </c>
      <c r="AE6307">
        <f t="shared" si="399"/>
        <v>0</v>
      </c>
      <c r="AG6307" s="2"/>
      <c r="AH6307" t="s">
        <v>10574</v>
      </c>
      <c r="AI6307" s="7" t="s">
        <v>4620</v>
      </c>
    </row>
    <row r="6308" spans="1:35" ht="11" customHeight="1" outlineLevel="1" x14ac:dyDescent="0.25">
      <c r="A6308" t="s">
        <v>6854</v>
      </c>
      <c r="C6308" s="2" t="s">
        <v>12521</v>
      </c>
      <c r="D6308" s="2">
        <v>182</v>
      </c>
      <c r="E6308" s="7">
        <v>1935</v>
      </c>
      <c r="F6308" s="8" t="s">
        <v>8862</v>
      </c>
      <c r="H6308" s="5" t="s">
        <v>4076</v>
      </c>
      <c r="I6308" s="6" t="s">
        <v>4077</v>
      </c>
      <c r="J6308" s="6" t="s">
        <v>8882</v>
      </c>
      <c r="K6308" s="17">
        <v>1</v>
      </c>
      <c r="L6308" s="17" t="s">
        <v>7730</v>
      </c>
      <c r="M6308" s="9">
        <v>0.4</v>
      </c>
      <c r="N6308" s="9"/>
      <c r="O6308" s="21"/>
      <c r="Q6308" s="29"/>
      <c r="T6308">
        <v>1</v>
      </c>
      <c r="U6308" s="17"/>
      <c r="V6308" s="2">
        <v>194</v>
      </c>
      <c r="Y6308" t="str">
        <f t="shared" si="400"/>
        <v/>
      </c>
      <c r="AA6308" t="str">
        <f t="shared" si="401"/>
        <v/>
      </c>
      <c r="AC6308" s="7"/>
      <c r="AD6308" t="s">
        <v>4077</v>
      </c>
      <c r="AE6308">
        <f t="shared" si="399"/>
        <v>0</v>
      </c>
      <c r="AG6308" s="2"/>
      <c r="AH6308" t="s">
        <v>4078</v>
      </c>
      <c r="AI6308" s="7" t="s">
        <v>4620</v>
      </c>
    </row>
    <row r="6309" spans="1:35" ht="11" customHeight="1" outlineLevel="1" x14ac:dyDescent="0.25">
      <c r="A6309" t="s">
        <v>6854</v>
      </c>
      <c r="C6309" s="2" t="s">
        <v>12521</v>
      </c>
      <c r="D6309" s="2">
        <v>194</v>
      </c>
      <c r="E6309" s="7">
        <v>1938</v>
      </c>
      <c r="F6309" s="5" t="s">
        <v>4079</v>
      </c>
      <c r="H6309" s="5" t="s">
        <v>4080</v>
      </c>
      <c r="I6309" s="6" t="s">
        <v>4081</v>
      </c>
      <c r="J6309" s="6" t="s">
        <v>8883</v>
      </c>
      <c r="K6309" s="17">
        <v>2</v>
      </c>
      <c r="L6309" s="17" t="s">
        <v>7730</v>
      </c>
      <c r="M6309" s="9">
        <v>0.8</v>
      </c>
      <c r="N6309" s="9"/>
      <c r="O6309" s="21"/>
      <c r="Q6309" s="29"/>
      <c r="S6309">
        <v>1</v>
      </c>
      <c r="T6309">
        <v>1</v>
      </c>
      <c r="U6309" s="17"/>
      <c r="V6309" s="2">
        <v>203</v>
      </c>
      <c r="Y6309" t="str">
        <f t="shared" si="400"/>
        <v/>
      </c>
      <c r="AA6309" t="str">
        <f t="shared" si="401"/>
        <v/>
      </c>
      <c r="AC6309" s="7"/>
      <c r="AD6309" t="s">
        <v>4081</v>
      </c>
      <c r="AE6309">
        <f t="shared" si="399"/>
        <v>0</v>
      </c>
      <c r="AG6309" s="2"/>
      <c r="AH6309" t="s">
        <v>5683</v>
      </c>
      <c r="AI6309" s="7" t="s">
        <v>4922</v>
      </c>
    </row>
    <row r="6310" spans="1:35" ht="11" customHeight="1" outlineLevel="1" x14ac:dyDescent="0.25">
      <c r="A6310" t="s">
        <v>6854</v>
      </c>
      <c r="C6310" s="2" t="s">
        <v>12521</v>
      </c>
      <c r="D6310" s="2">
        <v>195</v>
      </c>
      <c r="E6310" s="7">
        <v>1938</v>
      </c>
      <c r="F6310" s="5" t="s">
        <v>5686</v>
      </c>
      <c r="H6310" s="5" t="s">
        <v>6133</v>
      </c>
      <c r="I6310" s="6" t="s">
        <v>4081</v>
      </c>
      <c r="J6310" s="6" t="s">
        <v>8883</v>
      </c>
      <c r="K6310" s="17">
        <v>2</v>
      </c>
      <c r="L6310" s="17" t="s">
        <v>7730</v>
      </c>
      <c r="M6310" s="9">
        <v>0.8</v>
      </c>
      <c r="N6310" s="9"/>
      <c r="O6310" s="21"/>
      <c r="Q6310" s="29"/>
      <c r="U6310" s="17"/>
      <c r="V6310" s="2">
        <v>204</v>
      </c>
      <c r="Y6310" t="str">
        <f t="shared" si="400"/>
        <v/>
      </c>
      <c r="AA6310" t="str">
        <f t="shared" si="401"/>
        <v/>
      </c>
      <c r="AC6310" s="7"/>
      <c r="AD6310" t="s">
        <v>4081</v>
      </c>
      <c r="AE6310">
        <f t="shared" si="399"/>
        <v>0</v>
      </c>
      <c r="AG6310" s="2"/>
      <c r="AH6310" t="s">
        <v>5683</v>
      </c>
      <c r="AI6310" s="7" t="s">
        <v>4620</v>
      </c>
    </row>
    <row r="6311" spans="1:35" ht="11" customHeight="1" outlineLevel="1" x14ac:dyDescent="0.25">
      <c r="A6311" t="s">
        <v>6854</v>
      </c>
      <c r="C6311" s="2" t="s">
        <v>12521</v>
      </c>
      <c r="D6311" s="2">
        <v>196</v>
      </c>
      <c r="E6311" s="7">
        <v>1938</v>
      </c>
      <c r="F6311" s="5" t="s">
        <v>4214</v>
      </c>
      <c r="H6311" s="5" t="s">
        <v>2290</v>
      </c>
      <c r="I6311" s="6" t="s">
        <v>4081</v>
      </c>
      <c r="J6311" s="6" t="s">
        <v>8883</v>
      </c>
      <c r="K6311" s="17">
        <v>2</v>
      </c>
      <c r="L6311" s="17" t="s">
        <v>7730</v>
      </c>
      <c r="M6311" s="9">
        <v>0.8</v>
      </c>
      <c r="N6311" s="9"/>
      <c r="O6311" s="21"/>
      <c r="Q6311" s="29"/>
      <c r="U6311" s="17"/>
      <c r="V6311" s="2">
        <v>205</v>
      </c>
      <c r="Y6311" t="str">
        <f t="shared" si="400"/>
        <v/>
      </c>
      <c r="AA6311" t="str">
        <f t="shared" si="401"/>
        <v/>
      </c>
      <c r="AC6311" s="7"/>
      <c r="AD6311" t="s">
        <v>4081</v>
      </c>
      <c r="AE6311">
        <f t="shared" si="399"/>
        <v>0</v>
      </c>
      <c r="AG6311" s="2"/>
      <c r="AH6311" t="s">
        <v>5683</v>
      </c>
      <c r="AI6311" s="7" t="s">
        <v>4610</v>
      </c>
    </row>
    <row r="6312" spans="1:35" ht="11" customHeight="1" outlineLevel="1" x14ac:dyDescent="0.25">
      <c r="A6312" t="s">
        <v>6854</v>
      </c>
      <c r="C6312" s="2" t="s">
        <v>12521</v>
      </c>
      <c r="D6312" s="2">
        <v>197</v>
      </c>
      <c r="E6312" s="7">
        <v>1938</v>
      </c>
      <c r="F6312" s="5" t="s">
        <v>5687</v>
      </c>
      <c r="H6312" s="5" t="s">
        <v>5688</v>
      </c>
      <c r="I6312" s="6" t="s">
        <v>4081</v>
      </c>
      <c r="J6312" s="6" t="s">
        <v>8883</v>
      </c>
      <c r="K6312" s="17">
        <v>2</v>
      </c>
      <c r="L6312" s="17" t="s">
        <v>7730</v>
      </c>
      <c r="M6312" s="9">
        <v>1.1000000000000001</v>
      </c>
      <c r="N6312" s="9"/>
      <c r="O6312" s="21"/>
      <c r="Q6312" s="29"/>
      <c r="U6312" s="17"/>
      <c r="V6312" s="2">
        <v>206</v>
      </c>
      <c r="Y6312" t="str">
        <f t="shared" si="400"/>
        <v/>
      </c>
      <c r="AA6312" t="str">
        <f t="shared" si="401"/>
        <v/>
      </c>
      <c r="AC6312" s="7"/>
      <c r="AD6312" t="s">
        <v>4081</v>
      </c>
      <c r="AE6312">
        <f t="shared" si="399"/>
        <v>0</v>
      </c>
      <c r="AG6312" s="2"/>
      <c r="AH6312" t="s">
        <v>5683</v>
      </c>
      <c r="AI6312" s="7" t="s">
        <v>4620</v>
      </c>
    </row>
    <row r="6313" spans="1:35" ht="11" customHeight="1" outlineLevel="1" x14ac:dyDescent="0.25">
      <c r="A6313" t="s">
        <v>6854</v>
      </c>
      <c r="C6313" s="2" t="s">
        <v>12521</v>
      </c>
      <c r="D6313" s="2">
        <v>198</v>
      </c>
      <c r="E6313" s="7">
        <v>1938</v>
      </c>
      <c r="F6313" s="5" t="s">
        <v>5689</v>
      </c>
      <c r="H6313" s="5" t="s">
        <v>5356</v>
      </c>
      <c r="I6313" s="6" t="s">
        <v>4081</v>
      </c>
      <c r="J6313" s="6" t="s">
        <v>8883</v>
      </c>
      <c r="K6313" s="17">
        <v>2</v>
      </c>
      <c r="L6313" s="17" t="s">
        <v>7730</v>
      </c>
      <c r="M6313" s="9">
        <v>8</v>
      </c>
      <c r="N6313" s="9"/>
      <c r="O6313" s="21"/>
      <c r="Q6313" s="29"/>
      <c r="U6313" s="17"/>
      <c r="V6313" s="2">
        <v>208</v>
      </c>
      <c r="Y6313" t="str">
        <f t="shared" si="400"/>
        <v/>
      </c>
      <c r="AA6313" t="str">
        <f t="shared" si="401"/>
        <v/>
      </c>
      <c r="AC6313" s="7"/>
      <c r="AD6313" t="s">
        <v>4081</v>
      </c>
      <c r="AE6313">
        <f t="shared" si="399"/>
        <v>0</v>
      </c>
      <c r="AG6313" s="2"/>
      <c r="AH6313" t="s">
        <v>5683</v>
      </c>
      <c r="AI6313" s="7" t="s">
        <v>4620</v>
      </c>
    </row>
    <row r="6314" spans="1:35" ht="11" customHeight="1" outlineLevel="1" x14ac:dyDescent="0.25">
      <c r="A6314" t="s">
        <v>6854</v>
      </c>
      <c r="C6314" s="2" t="s">
        <v>12521</v>
      </c>
      <c r="D6314" s="2" t="s">
        <v>3671</v>
      </c>
      <c r="E6314" s="7">
        <v>1938</v>
      </c>
      <c r="F6314" s="5" t="s">
        <v>5685</v>
      </c>
      <c r="H6314" s="5" t="s">
        <v>4080</v>
      </c>
      <c r="I6314" s="6" t="s">
        <v>4081</v>
      </c>
      <c r="J6314" s="6" t="s">
        <v>8883</v>
      </c>
      <c r="K6314" s="17">
        <v>2</v>
      </c>
      <c r="L6314" s="17" t="s">
        <v>20075</v>
      </c>
      <c r="M6314" s="9"/>
      <c r="N6314" s="9"/>
      <c r="O6314" s="21"/>
      <c r="Q6314" s="29"/>
      <c r="U6314" s="17"/>
      <c r="V6314" s="2" t="s">
        <v>5684</v>
      </c>
      <c r="X6314" t="s">
        <v>7732</v>
      </c>
      <c r="Y6314" t="str">
        <f t="shared" si="400"/>
        <v/>
      </c>
      <c r="AA6314" t="str">
        <f t="shared" si="401"/>
        <v/>
      </c>
      <c r="AC6314" s="7"/>
      <c r="AD6314" t="s">
        <v>4081</v>
      </c>
      <c r="AE6314">
        <f t="shared" si="399"/>
        <v>0</v>
      </c>
      <c r="AG6314" s="2"/>
      <c r="AH6314" t="s">
        <v>5683</v>
      </c>
      <c r="AI6314" s="7" t="s">
        <v>4523</v>
      </c>
    </row>
    <row r="6315" spans="1:35" ht="11" customHeight="1" outlineLevel="1" x14ac:dyDescent="0.25">
      <c r="A6315" t="s">
        <v>6854</v>
      </c>
      <c r="C6315" s="2" t="s">
        <v>12521</v>
      </c>
      <c r="D6315" s="2">
        <v>217</v>
      </c>
      <c r="E6315" s="7">
        <v>1939</v>
      </c>
      <c r="F6315" s="5" t="s">
        <v>8541</v>
      </c>
      <c r="H6315" s="5" t="s">
        <v>10575</v>
      </c>
      <c r="I6315" s="6" t="s">
        <v>10576</v>
      </c>
      <c r="J6315" s="6" t="s">
        <v>10577</v>
      </c>
      <c r="K6315" s="17">
        <v>2</v>
      </c>
      <c r="L6315" s="17" t="s">
        <v>7730</v>
      </c>
      <c r="M6315" s="9">
        <v>0.8</v>
      </c>
      <c r="N6315" s="9"/>
      <c r="O6315" s="21"/>
      <c r="Q6315" s="29"/>
      <c r="U6315" s="17"/>
      <c r="V6315" s="2"/>
      <c r="Y6315" t="str">
        <f t="shared" si="400"/>
        <v/>
      </c>
      <c r="AA6315" t="str">
        <f t="shared" si="401"/>
        <v/>
      </c>
      <c r="AC6315" s="7"/>
      <c r="AD6315" t="s">
        <v>10576</v>
      </c>
      <c r="AE6315">
        <f t="shared" si="399"/>
        <v>0</v>
      </c>
      <c r="AG6315" s="2"/>
      <c r="AI6315" s="7"/>
    </row>
    <row r="6316" spans="1:35" ht="11" customHeight="1" outlineLevel="1" x14ac:dyDescent="0.25">
      <c r="A6316" t="s">
        <v>6854</v>
      </c>
      <c r="C6316" s="2" t="s">
        <v>12521</v>
      </c>
      <c r="D6316" s="2">
        <v>218</v>
      </c>
      <c r="E6316" s="7">
        <v>1940</v>
      </c>
      <c r="F6316" s="5" t="s">
        <v>4366</v>
      </c>
      <c r="H6316" s="5" t="s">
        <v>3430</v>
      </c>
      <c r="I6316" s="6" t="s">
        <v>4081</v>
      </c>
      <c r="J6316" s="6" t="s">
        <v>4081</v>
      </c>
      <c r="K6316" s="17">
        <v>2</v>
      </c>
      <c r="L6316" s="17" t="s">
        <v>7730</v>
      </c>
      <c r="M6316" s="9">
        <v>0.8</v>
      </c>
      <c r="N6316" s="9"/>
      <c r="O6316" s="21"/>
      <c r="Q6316" s="29"/>
      <c r="U6316" s="17"/>
      <c r="V6316" s="2">
        <v>207</v>
      </c>
      <c r="Y6316" t="str">
        <f t="shared" si="400"/>
        <v/>
      </c>
      <c r="AA6316" t="str">
        <f t="shared" si="401"/>
        <v/>
      </c>
      <c r="AC6316" s="7"/>
      <c r="AD6316" t="s">
        <v>4081</v>
      </c>
      <c r="AE6316">
        <f t="shared" si="399"/>
        <v>0</v>
      </c>
      <c r="AG6316" s="2"/>
      <c r="AH6316" t="s">
        <v>5683</v>
      </c>
      <c r="AI6316" s="7" t="s">
        <v>4610</v>
      </c>
    </row>
    <row r="6317" spans="1:35" ht="11" customHeight="1" outlineLevel="1" x14ac:dyDescent="0.25">
      <c r="A6317" t="s">
        <v>6854</v>
      </c>
      <c r="C6317" s="2" t="s">
        <v>12521</v>
      </c>
      <c r="D6317" s="2">
        <v>230</v>
      </c>
      <c r="E6317" s="7">
        <v>1943</v>
      </c>
      <c r="F6317" s="5" t="s">
        <v>5690</v>
      </c>
      <c r="H6317" s="5" t="s">
        <v>3430</v>
      </c>
      <c r="I6317" s="6" t="s">
        <v>4081</v>
      </c>
      <c r="J6317" s="6" t="s">
        <v>8884</v>
      </c>
      <c r="K6317" s="17">
        <v>2</v>
      </c>
      <c r="L6317" s="17" t="s">
        <v>7730</v>
      </c>
      <c r="M6317" s="9">
        <v>4.9000000000000004</v>
      </c>
      <c r="N6317" s="9"/>
      <c r="O6317" s="21"/>
      <c r="Q6317" s="29"/>
      <c r="U6317" s="17"/>
      <c r="V6317" s="2" t="s">
        <v>5691</v>
      </c>
      <c r="Y6317" t="str">
        <f t="shared" si="400"/>
        <v/>
      </c>
      <c r="AA6317" t="str">
        <f t="shared" si="401"/>
        <v/>
      </c>
      <c r="AC6317" s="7"/>
      <c r="AD6317" t="s">
        <v>4081</v>
      </c>
      <c r="AE6317">
        <f t="shared" si="399"/>
        <v>0</v>
      </c>
      <c r="AG6317" s="2"/>
      <c r="AH6317" t="s">
        <v>5683</v>
      </c>
      <c r="AI6317" s="7" t="s">
        <v>4922</v>
      </c>
    </row>
    <row r="6318" spans="1:35" ht="11" customHeight="1" outlineLevel="1" x14ac:dyDescent="0.25">
      <c r="A6318" t="s">
        <v>6854</v>
      </c>
      <c r="C6318" s="2" t="s">
        <v>12521</v>
      </c>
      <c r="D6318" s="2">
        <v>240</v>
      </c>
      <c r="E6318" s="7">
        <v>1945</v>
      </c>
      <c r="F6318" s="8" t="s">
        <v>8862</v>
      </c>
      <c r="H6318" s="5" t="s">
        <v>5959</v>
      </c>
      <c r="I6318" s="6" t="s">
        <v>4081</v>
      </c>
      <c r="J6318" s="6" t="s">
        <v>8884</v>
      </c>
      <c r="K6318" s="17">
        <v>2</v>
      </c>
      <c r="L6318" s="17" t="s">
        <v>7730</v>
      </c>
      <c r="M6318" s="9">
        <v>4.9000000000000004</v>
      </c>
      <c r="N6318" s="9"/>
      <c r="O6318" s="21"/>
      <c r="Q6318" s="29"/>
      <c r="U6318" s="17"/>
      <c r="V6318" s="2" t="s">
        <v>5960</v>
      </c>
      <c r="Y6318" t="str">
        <f t="shared" si="400"/>
        <v/>
      </c>
      <c r="AA6318" t="str">
        <f t="shared" si="401"/>
        <v/>
      </c>
      <c r="AC6318" s="7"/>
      <c r="AD6318" t="s">
        <v>4081</v>
      </c>
      <c r="AE6318">
        <f t="shared" si="399"/>
        <v>0</v>
      </c>
      <c r="AG6318" s="2"/>
      <c r="AH6318" t="s">
        <v>5683</v>
      </c>
      <c r="AI6318" s="7" t="s">
        <v>4922</v>
      </c>
    </row>
    <row r="6319" spans="1:35" ht="11" customHeight="1" outlineLevel="1" x14ac:dyDescent="0.25">
      <c r="A6319" t="s">
        <v>6854</v>
      </c>
      <c r="C6319" s="2" t="s">
        <v>12521</v>
      </c>
      <c r="D6319" s="2" t="s">
        <v>8885</v>
      </c>
      <c r="E6319" s="7">
        <v>1947</v>
      </c>
      <c r="F6319" s="5" t="s">
        <v>5692</v>
      </c>
      <c r="H6319" s="5" t="s">
        <v>3430</v>
      </c>
      <c r="I6319" s="6" t="s">
        <v>4081</v>
      </c>
      <c r="J6319" s="6" t="s">
        <v>8884</v>
      </c>
      <c r="K6319" s="17">
        <v>2</v>
      </c>
      <c r="L6319" s="17" t="s">
        <v>7730</v>
      </c>
      <c r="M6319" s="9">
        <v>0.8</v>
      </c>
      <c r="N6319" s="9"/>
      <c r="O6319" s="21"/>
      <c r="Q6319" s="29"/>
      <c r="U6319" s="17"/>
      <c r="V6319" s="2" t="s">
        <v>7999</v>
      </c>
      <c r="X6319" t="s">
        <v>7732</v>
      </c>
      <c r="Y6319" t="str">
        <f t="shared" si="400"/>
        <v/>
      </c>
      <c r="AA6319" t="str">
        <f t="shared" si="401"/>
        <v/>
      </c>
      <c r="AC6319" s="7"/>
      <c r="AD6319" t="s">
        <v>4081</v>
      </c>
      <c r="AE6319">
        <f t="shared" si="399"/>
        <v>0</v>
      </c>
      <c r="AG6319" s="2"/>
      <c r="AH6319" t="s">
        <v>5683</v>
      </c>
      <c r="AI6319" s="7" t="s">
        <v>4922</v>
      </c>
    </row>
    <row r="6320" spans="1:35" ht="11" customHeight="1" outlineLevel="1" x14ac:dyDescent="0.25">
      <c r="A6320" t="s">
        <v>6854</v>
      </c>
      <c r="C6320" s="2" t="s">
        <v>12521</v>
      </c>
      <c r="D6320" s="2" t="s">
        <v>8886</v>
      </c>
      <c r="E6320" s="7">
        <v>1947</v>
      </c>
      <c r="F6320" s="8" t="s">
        <v>21553</v>
      </c>
      <c r="H6320" s="5" t="s">
        <v>5959</v>
      </c>
      <c r="I6320" s="6" t="s">
        <v>4081</v>
      </c>
      <c r="J6320" s="6" t="s">
        <v>8884</v>
      </c>
      <c r="K6320" s="17">
        <v>2</v>
      </c>
      <c r="L6320" s="17" t="s">
        <v>7730</v>
      </c>
      <c r="M6320" s="9">
        <v>0.8</v>
      </c>
      <c r="N6320" s="9"/>
      <c r="O6320" s="21"/>
      <c r="Q6320" s="29"/>
      <c r="U6320" s="17"/>
      <c r="V6320" s="2" t="s">
        <v>8000</v>
      </c>
      <c r="X6320" t="s">
        <v>7732</v>
      </c>
      <c r="Y6320" t="str">
        <f t="shared" si="400"/>
        <v/>
      </c>
      <c r="AA6320" t="str">
        <f t="shared" si="401"/>
        <v/>
      </c>
      <c r="AC6320" s="7"/>
      <c r="AD6320" t="s">
        <v>4081</v>
      </c>
      <c r="AE6320">
        <f t="shared" si="399"/>
        <v>0</v>
      </c>
      <c r="AG6320" s="2"/>
      <c r="AH6320" t="s">
        <v>5683</v>
      </c>
      <c r="AI6320" s="7" t="s">
        <v>4922</v>
      </c>
    </row>
    <row r="6321" spans="1:35" ht="11" customHeight="1" outlineLevel="1" x14ac:dyDescent="0.25">
      <c r="A6321" t="s">
        <v>6854</v>
      </c>
      <c r="C6321" s="2" t="s">
        <v>12521</v>
      </c>
      <c r="D6321" s="2">
        <v>242</v>
      </c>
      <c r="E6321" s="7">
        <v>1947</v>
      </c>
      <c r="F6321" s="5" t="s">
        <v>4079</v>
      </c>
      <c r="H6321" s="5" t="s">
        <v>5480</v>
      </c>
      <c r="I6321" s="6" t="s">
        <v>6517</v>
      </c>
      <c r="J6321" s="6" t="s">
        <v>8881</v>
      </c>
      <c r="K6321" s="17">
        <v>3</v>
      </c>
      <c r="L6321" s="17" t="s">
        <v>7730</v>
      </c>
      <c r="M6321" s="9">
        <v>0.2</v>
      </c>
      <c r="N6321" s="9"/>
      <c r="O6321" s="21"/>
      <c r="Q6321" s="29"/>
      <c r="U6321" s="17"/>
      <c r="V6321" s="2" t="s">
        <v>4464</v>
      </c>
      <c r="Y6321" t="str">
        <f t="shared" si="400"/>
        <v/>
      </c>
      <c r="AA6321" t="str">
        <f t="shared" si="401"/>
        <v/>
      </c>
      <c r="AC6321" s="7"/>
      <c r="AD6321" t="s">
        <v>6517</v>
      </c>
      <c r="AE6321">
        <f t="shared" si="399"/>
        <v>0</v>
      </c>
      <c r="AG6321" s="2"/>
      <c r="AH6321" t="s">
        <v>5683</v>
      </c>
      <c r="AI6321" s="7" t="s">
        <v>4922</v>
      </c>
    </row>
    <row r="6322" spans="1:35" ht="11" customHeight="1" outlineLevel="1" x14ac:dyDescent="0.25">
      <c r="A6322" t="s">
        <v>6854</v>
      </c>
      <c r="C6322" s="2" t="s">
        <v>12521</v>
      </c>
      <c r="D6322" s="2">
        <v>243</v>
      </c>
      <c r="E6322" s="7">
        <v>1947</v>
      </c>
      <c r="F6322" s="5" t="s">
        <v>8861</v>
      </c>
      <c r="H6322" s="5" t="s">
        <v>6981</v>
      </c>
      <c r="I6322" s="6" t="s">
        <v>17983</v>
      </c>
      <c r="J6322" s="6" t="s">
        <v>8881</v>
      </c>
      <c r="K6322" s="17">
        <v>5</v>
      </c>
      <c r="L6322" s="17" t="s">
        <v>7730</v>
      </c>
      <c r="M6322" s="9">
        <v>0.9</v>
      </c>
      <c r="N6322" s="9"/>
      <c r="O6322" s="21"/>
      <c r="Q6322" s="29"/>
      <c r="U6322" s="17"/>
      <c r="V6322" s="2" t="s">
        <v>6120</v>
      </c>
      <c r="Y6322" t="str">
        <f t="shared" si="400"/>
        <v/>
      </c>
      <c r="AA6322" t="str">
        <f t="shared" si="401"/>
        <v/>
      </c>
      <c r="AC6322" s="7"/>
      <c r="AD6322" t="s">
        <v>17983</v>
      </c>
      <c r="AE6322">
        <f t="shared" si="399"/>
        <v>0</v>
      </c>
      <c r="AG6322" s="2"/>
      <c r="AI6322" s="7"/>
    </row>
    <row r="6323" spans="1:35" ht="11" customHeight="1" outlineLevel="1" x14ac:dyDescent="0.25">
      <c r="A6323" t="s">
        <v>6854</v>
      </c>
      <c r="C6323" s="2" t="s">
        <v>12521</v>
      </c>
      <c r="D6323" s="2">
        <v>244</v>
      </c>
      <c r="E6323" s="7">
        <v>1947</v>
      </c>
      <c r="F6323" s="5" t="s">
        <v>220</v>
      </c>
      <c r="H6323" s="5" t="s">
        <v>8864</v>
      </c>
      <c r="I6323" s="6" t="s">
        <v>17983</v>
      </c>
      <c r="J6323" s="6" t="s">
        <v>8881</v>
      </c>
      <c r="K6323" s="17">
        <v>3</v>
      </c>
      <c r="L6323" s="17" t="s">
        <v>7730</v>
      </c>
      <c r="M6323" s="9">
        <v>0.9</v>
      </c>
      <c r="N6323" s="9"/>
      <c r="O6323" s="21"/>
      <c r="Q6323" s="29"/>
      <c r="T6323">
        <v>1</v>
      </c>
      <c r="U6323" s="17"/>
      <c r="V6323" s="2" t="s">
        <v>7970</v>
      </c>
      <c r="Y6323" t="str">
        <f t="shared" si="400"/>
        <v/>
      </c>
      <c r="AA6323" t="str">
        <f t="shared" si="401"/>
        <v/>
      </c>
      <c r="AC6323" s="7"/>
      <c r="AD6323" t="s">
        <v>17983</v>
      </c>
      <c r="AE6323">
        <f t="shared" si="399"/>
        <v>0</v>
      </c>
      <c r="AG6323" s="2"/>
      <c r="AI6323" s="7"/>
    </row>
    <row r="6324" spans="1:35" ht="11" customHeight="1" outlineLevel="1" x14ac:dyDescent="0.25">
      <c r="A6324" t="s">
        <v>6854</v>
      </c>
      <c r="C6324" s="2" t="s">
        <v>12521</v>
      </c>
      <c r="D6324" s="2">
        <v>245</v>
      </c>
      <c r="E6324" s="7">
        <v>1947</v>
      </c>
      <c r="F6324" s="8" t="s">
        <v>8862</v>
      </c>
      <c r="H6324" s="5" t="s">
        <v>5959</v>
      </c>
      <c r="I6324" s="6" t="s">
        <v>6518</v>
      </c>
      <c r="J6324" s="6" t="s">
        <v>8881</v>
      </c>
      <c r="K6324" s="17">
        <v>3</v>
      </c>
      <c r="L6324" s="17" t="s">
        <v>7730</v>
      </c>
      <c r="M6324" s="9">
        <v>1</v>
      </c>
      <c r="N6324" s="9"/>
      <c r="O6324" s="21"/>
      <c r="Q6324" s="29"/>
      <c r="U6324" s="17"/>
      <c r="V6324" s="2" t="s">
        <v>673</v>
      </c>
      <c r="Y6324" t="str">
        <f t="shared" si="400"/>
        <v/>
      </c>
      <c r="AA6324" t="str">
        <f t="shared" si="401"/>
        <v/>
      </c>
      <c r="AC6324" s="7"/>
      <c r="AD6324" t="s">
        <v>6518</v>
      </c>
      <c r="AE6324">
        <f t="shared" si="399"/>
        <v>0</v>
      </c>
      <c r="AG6324" s="2"/>
      <c r="AH6324" t="s">
        <v>3340</v>
      </c>
      <c r="AI6324" s="7" t="s">
        <v>4610</v>
      </c>
    </row>
    <row r="6325" spans="1:35" ht="11" customHeight="1" outlineLevel="1" x14ac:dyDescent="0.25">
      <c r="A6325" t="s">
        <v>6854</v>
      </c>
      <c r="C6325" s="2" t="s">
        <v>12521</v>
      </c>
      <c r="D6325" s="2">
        <v>246</v>
      </c>
      <c r="E6325" s="7">
        <v>1947</v>
      </c>
      <c r="F6325" s="8" t="s">
        <v>8863</v>
      </c>
      <c r="H6325" s="5" t="s">
        <v>3971</v>
      </c>
      <c r="I6325" s="6" t="s">
        <v>6519</v>
      </c>
      <c r="J6325" s="6" t="s">
        <v>8881</v>
      </c>
      <c r="K6325" s="17">
        <v>3</v>
      </c>
      <c r="L6325" s="17" t="s">
        <v>7730</v>
      </c>
      <c r="M6325" s="9">
        <v>1</v>
      </c>
      <c r="N6325" s="9"/>
      <c r="O6325" s="21"/>
      <c r="Q6325" s="29"/>
      <c r="U6325" s="17"/>
      <c r="V6325" s="2" t="s">
        <v>3375</v>
      </c>
      <c r="Y6325" t="str">
        <f t="shared" si="400"/>
        <v/>
      </c>
      <c r="AA6325" t="str">
        <f t="shared" si="401"/>
        <v/>
      </c>
      <c r="AC6325" s="7"/>
      <c r="AD6325" t="s">
        <v>6519</v>
      </c>
      <c r="AE6325">
        <f t="shared" si="399"/>
        <v>0</v>
      </c>
      <c r="AG6325" s="2"/>
      <c r="AH6325" t="s">
        <v>3340</v>
      </c>
      <c r="AI6325" s="7" t="s">
        <v>4922</v>
      </c>
    </row>
    <row r="6326" spans="1:35" ht="11" customHeight="1" outlineLevel="1" x14ac:dyDescent="0.25">
      <c r="A6326" t="s">
        <v>6854</v>
      </c>
      <c r="C6326" s="2" t="s">
        <v>12521</v>
      </c>
      <c r="D6326" s="2">
        <v>247</v>
      </c>
      <c r="E6326" s="7">
        <v>1947</v>
      </c>
      <c r="F6326" s="8" t="s">
        <v>21554</v>
      </c>
      <c r="H6326" s="5" t="s">
        <v>5571</v>
      </c>
      <c r="I6326" s="6" t="s">
        <v>17983</v>
      </c>
      <c r="J6326" s="6" t="s">
        <v>8881</v>
      </c>
      <c r="K6326" s="17">
        <v>5</v>
      </c>
      <c r="L6326" s="17" t="s">
        <v>7730</v>
      </c>
      <c r="M6326" s="9">
        <v>1.2</v>
      </c>
      <c r="N6326" s="9"/>
      <c r="O6326" s="21"/>
      <c r="Q6326" s="29"/>
      <c r="U6326" s="17"/>
      <c r="V6326" s="2" t="s">
        <v>1118</v>
      </c>
      <c r="Y6326" t="str">
        <f t="shared" si="400"/>
        <v/>
      </c>
      <c r="AA6326" t="str">
        <f t="shared" si="401"/>
        <v/>
      </c>
      <c r="AC6326" s="7"/>
      <c r="AD6326" t="s">
        <v>17983</v>
      </c>
      <c r="AE6326">
        <f t="shared" si="399"/>
        <v>0</v>
      </c>
      <c r="AG6326" s="2"/>
      <c r="AI6326" s="7"/>
    </row>
    <row r="6327" spans="1:35" ht="11" customHeight="1" outlineLevel="1" x14ac:dyDescent="0.25">
      <c r="A6327" t="s">
        <v>6854</v>
      </c>
      <c r="C6327" s="2" t="s">
        <v>12521</v>
      </c>
      <c r="D6327" s="2">
        <v>248</v>
      </c>
      <c r="E6327" s="7">
        <v>1948</v>
      </c>
      <c r="F6327" s="5" t="s">
        <v>5961</v>
      </c>
      <c r="H6327" s="5" t="s">
        <v>5962</v>
      </c>
      <c r="I6327" s="6" t="s">
        <v>4077</v>
      </c>
      <c r="J6327" s="6" t="s">
        <v>8887</v>
      </c>
      <c r="K6327" s="17">
        <v>1</v>
      </c>
      <c r="L6327" s="17" t="s">
        <v>7730</v>
      </c>
      <c r="M6327" s="9">
        <v>0.4</v>
      </c>
      <c r="N6327" s="9"/>
      <c r="O6327" s="21"/>
      <c r="Q6327" s="29"/>
      <c r="U6327" s="17"/>
      <c r="V6327" s="2">
        <v>246</v>
      </c>
      <c r="Y6327" t="str">
        <f t="shared" si="400"/>
        <v/>
      </c>
      <c r="AA6327" t="str">
        <f t="shared" si="401"/>
        <v/>
      </c>
      <c r="AC6327" s="7"/>
      <c r="AD6327" t="s">
        <v>4077</v>
      </c>
      <c r="AE6327">
        <f t="shared" si="399"/>
        <v>0</v>
      </c>
      <c r="AG6327" s="2"/>
      <c r="AH6327" t="s">
        <v>4078</v>
      </c>
      <c r="AI6327" s="7" t="s">
        <v>4610</v>
      </c>
    </row>
    <row r="6328" spans="1:35" ht="11" customHeight="1" outlineLevel="1" x14ac:dyDescent="0.25">
      <c r="A6328" t="s">
        <v>6854</v>
      </c>
      <c r="C6328" s="2" t="s">
        <v>12521</v>
      </c>
      <c r="D6328" s="2">
        <v>249</v>
      </c>
      <c r="E6328" s="7">
        <v>1948</v>
      </c>
      <c r="F6328" s="5" t="s">
        <v>5963</v>
      </c>
      <c r="H6328" s="5" t="s">
        <v>6501</v>
      </c>
      <c r="I6328" s="6" t="s">
        <v>4077</v>
      </c>
      <c r="J6328" s="6" t="s">
        <v>8887</v>
      </c>
      <c r="K6328" s="17">
        <v>1</v>
      </c>
      <c r="L6328" s="17" t="s">
        <v>7730</v>
      </c>
      <c r="M6328" s="9">
        <v>0.4</v>
      </c>
      <c r="N6328" s="9"/>
      <c r="O6328" s="21"/>
      <c r="Q6328" s="29"/>
      <c r="U6328" s="17"/>
      <c r="V6328" s="2">
        <v>247</v>
      </c>
      <c r="Y6328" t="str">
        <f t="shared" si="400"/>
        <v/>
      </c>
      <c r="AA6328" t="str">
        <f t="shared" si="401"/>
        <v/>
      </c>
      <c r="AC6328" s="7"/>
      <c r="AD6328" t="s">
        <v>4077</v>
      </c>
      <c r="AE6328">
        <f t="shared" si="399"/>
        <v>0</v>
      </c>
      <c r="AG6328" s="2"/>
      <c r="AH6328" t="s">
        <v>4078</v>
      </c>
      <c r="AI6328" s="7" t="s">
        <v>4610</v>
      </c>
    </row>
    <row r="6329" spans="1:35" ht="11" customHeight="1" outlineLevel="1" x14ac:dyDescent="0.25">
      <c r="A6329" t="s">
        <v>6854</v>
      </c>
      <c r="C6329" s="2" t="s">
        <v>12521</v>
      </c>
      <c r="D6329" s="2">
        <v>250</v>
      </c>
      <c r="E6329" s="7">
        <v>1948</v>
      </c>
      <c r="F6329" s="5" t="s">
        <v>4214</v>
      </c>
      <c r="H6329" s="5" t="s">
        <v>2817</v>
      </c>
      <c r="I6329" s="6" t="s">
        <v>4077</v>
      </c>
      <c r="J6329" s="6" t="s">
        <v>8887</v>
      </c>
      <c r="K6329" s="17">
        <v>1</v>
      </c>
      <c r="L6329" s="17" t="s">
        <v>7730</v>
      </c>
      <c r="M6329" s="9">
        <v>0.4</v>
      </c>
      <c r="N6329" s="9"/>
      <c r="O6329" s="21"/>
      <c r="Q6329" s="29"/>
      <c r="S6329">
        <v>1</v>
      </c>
      <c r="T6329">
        <v>1</v>
      </c>
      <c r="U6329" s="17"/>
      <c r="V6329" s="2">
        <v>248</v>
      </c>
      <c r="Y6329" t="str">
        <f t="shared" si="400"/>
        <v/>
      </c>
      <c r="AA6329" t="str">
        <f t="shared" si="401"/>
        <v/>
      </c>
      <c r="AC6329" s="7"/>
      <c r="AD6329" t="s">
        <v>4077</v>
      </c>
      <c r="AE6329">
        <f t="shared" si="399"/>
        <v>0</v>
      </c>
      <c r="AG6329" s="2"/>
      <c r="AH6329" t="s">
        <v>4078</v>
      </c>
      <c r="AI6329" s="7" t="s">
        <v>4610</v>
      </c>
    </row>
    <row r="6330" spans="1:35" ht="11" customHeight="1" outlineLevel="1" x14ac:dyDescent="0.25">
      <c r="A6330" t="s">
        <v>6854</v>
      </c>
      <c r="C6330" s="2" t="s">
        <v>12521</v>
      </c>
      <c r="D6330" s="2">
        <v>251</v>
      </c>
      <c r="E6330" s="7">
        <v>1948</v>
      </c>
      <c r="F6330" s="5" t="s">
        <v>5689</v>
      </c>
      <c r="H6330" s="5" t="s">
        <v>2291</v>
      </c>
      <c r="I6330" s="6" t="s">
        <v>4077</v>
      </c>
      <c r="J6330" s="6" t="s">
        <v>8887</v>
      </c>
      <c r="K6330" s="17">
        <v>1</v>
      </c>
      <c r="L6330" s="17" t="s">
        <v>7730</v>
      </c>
      <c r="M6330" s="9">
        <v>0.4</v>
      </c>
      <c r="N6330" s="9"/>
      <c r="O6330" s="21"/>
      <c r="Q6330" s="29"/>
      <c r="T6330">
        <v>1</v>
      </c>
      <c r="U6330" s="17"/>
      <c r="V6330" s="2">
        <v>249</v>
      </c>
      <c r="Y6330" t="str">
        <f t="shared" si="400"/>
        <v/>
      </c>
      <c r="AA6330" t="str">
        <f t="shared" si="401"/>
        <v/>
      </c>
      <c r="AC6330" s="7"/>
      <c r="AD6330" t="s">
        <v>4077</v>
      </c>
      <c r="AE6330">
        <f t="shared" si="399"/>
        <v>0</v>
      </c>
      <c r="AG6330" s="2"/>
      <c r="AH6330" t="s">
        <v>4078</v>
      </c>
      <c r="AI6330" s="7" t="s">
        <v>4922</v>
      </c>
    </row>
    <row r="6331" spans="1:35" ht="11" customHeight="1" outlineLevel="1" x14ac:dyDescent="0.25">
      <c r="A6331" t="s">
        <v>6854</v>
      </c>
      <c r="C6331" s="2" t="s">
        <v>12521</v>
      </c>
      <c r="D6331" s="2">
        <v>252</v>
      </c>
      <c r="E6331" s="7">
        <v>1948</v>
      </c>
      <c r="F6331" s="5" t="s">
        <v>5690</v>
      </c>
      <c r="H6331" s="5" t="s">
        <v>5214</v>
      </c>
      <c r="I6331" s="6" t="s">
        <v>4077</v>
      </c>
      <c r="J6331" s="6" t="s">
        <v>8887</v>
      </c>
      <c r="K6331" s="17">
        <v>1</v>
      </c>
      <c r="L6331" s="17" t="s">
        <v>7730</v>
      </c>
      <c r="M6331" s="9">
        <v>0.4</v>
      </c>
      <c r="N6331" s="9"/>
      <c r="O6331" s="21"/>
      <c r="Q6331" s="29"/>
      <c r="T6331">
        <v>1</v>
      </c>
      <c r="U6331" s="17"/>
      <c r="V6331" s="2">
        <v>250</v>
      </c>
      <c r="Y6331" t="str">
        <f t="shared" si="400"/>
        <v/>
      </c>
      <c r="AA6331" t="str">
        <f t="shared" si="401"/>
        <v/>
      </c>
      <c r="AC6331" s="7"/>
      <c r="AD6331" t="s">
        <v>4077</v>
      </c>
      <c r="AE6331">
        <f t="shared" si="399"/>
        <v>0</v>
      </c>
      <c r="AG6331" s="2"/>
      <c r="AH6331" t="s">
        <v>4078</v>
      </c>
      <c r="AI6331" s="7" t="s">
        <v>4922</v>
      </c>
    </row>
    <row r="6332" spans="1:35" ht="11" customHeight="1" outlineLevel="1" x14ac:dyDescent="0.25">
      <c r="A6332" t="s">
        <v>6854</v>
      </c>
      <c r="C6332" s="2" t="s">
        <v>12521</v>
      </c>
      <c r="D6332" s="2">
        <v>253</v>
      </c>
      <c r="E6332" s="7">
        <v>1948</v>
      </c>
      <c r="F6332" s="8" t="s">
        <v>8862</v>
      </c>
      <c r="H6332" s="5" t="s">
        <v>6444</v>
      </c>
      <c r="I6332" s="6" t="s">
        <v>4077</v>
      </c>
      <c r="J6332" s="6" t="s">
        <v>8887</v>
      </c>
      <c r="K6332" s="17">
        <v>1</v>
      </c>
      <c r="L6332" s="17" t="s">
        <v>7730</v>
      </c>
      <c r="M6332" s="9">
        <v>0.4</v>
      </c>
      <c r="N6332" s="9"/>
      <c r="O6332" s="21"/>
      <c r="Q6332" s="29"/>
      <c r="U6332" s="17"/>
      <c r="V6332" s="2">
        <v>251</v>
      </c>
      <c r="Y6332" t="str">
        <f t="shared" si="400"/>
        <v/>
      </c>
      <c r="AA6332" t="str">
        <f t="shared" si="401"/>
        <v/>
      </c>
      <c r="AC6332" s="7"/>
      <c r="AD6332" t="s">
        <v>4077</v>
      </c>
      <c r="AE6332">
        <f t="shared" si="399"/>
        <v>0</v>
      </c>
      <c r="AG6332" s="2"/>
      <c r="AH6332" t="s">
        <v>4078</v>
      </c>
      <c r="AI6332" s="7" t="s">
        <v>4620</v>
      </c>
    </row>
    <row r="6333" spans="1:35" ht="11" customHeight="1" outlineLevel="1" x14ac:dyDescent="0.25">
      <c r="A6333" t="s">
        <v>6854</v>
      </c>
      <c r="C6333" s="2" t="s">
        <v>12521</v>
      </c>
      <c r="D6333" s="2">
        <v>254</v>
      </c>
      <c r="E6333" s="7">
        <v>1948</v>
      </c>
      <c r="F6333" s="8" t="s">
        <v>12793</v>
      </c>
      <c r="H6333" s="5" t="s">
        <v>5965</v>
      </c>
      <c r="I6333" s="6" t="s">
        <v>4077</v>
      </c>
      <c r="J6333" s="6" t="s">
        <v>8887</v>
      </c>
      <c r="K6333" s="17">
        <v>1</v>
      </c>
      <c r="L6333" s="17" t="s">
        <v>7730</v>
      </c>
      <c r="M6333" s="9">
        <v>0.4</v>
      </c>
      <c r="N6333" s="9"/>
      <c r="O6333" s="21"/>
      <c r="Q6333" s="29"/>
      <c r="U6333" s="17"/>
      <c r="V6333" s="2">
        <v>252</v>
      </c>
      <c r="Y6333" t="str">
        <f t="shared" si="400"/>
        <v/>
      </c>
      <c r="AA6333" t="str">
        <f t="shared" si="401"/>
        <v/>
      </c>
      <c r="AC6333" s="7"/>
      <c r="AD6333" t="s">
        <v>4077</v>
      </c>
      <c r="AE6333">
        <f t="shared" si="399"/>
        <v>0</v>
      </c>
      <c r="AG6333" s="2"/>
      <c r="AH6333" t="s">
        <v>4078</v>
      </c>
      <c r="AI6333" s="7" t="s">
        <v>4620</v>
      </c>
    </row>
    <row r="6334" spans="1:35" ht="11" customHeight="1" outlineLevel="1" x14ac:dyDescent="0.25">
      <c r="A6334" t="s">
        <v>6854</v>
      </c>
      <c r="C6334" s="2" t="s">
        <v>12521</v>
      </c>
      <c r="D6334" s="2">
        <v>265</v>
      </c>
      <c r="E6334" s="7">
        <v>1950</v>
      </c>
      <c r="F6334" s="5" t="s">
        <v>5686</v>
      </c>
      <c r="H6334" s="5" t="s">
        <v>2291</v>
      </c>
      <c r="I6334" s="6" t="s">
        <v>4772</v>
      </c>
      <c r="J6334" s="6" t="s">
        <v>8889</v>
      </c>
      <c r="K6334" s="17">
        <v>3</v>
      </c>
      <c r="L6334" s="17" t="s">
        <v>7730</v>
      </c>
      <c r="M6334" s="9">
        <v>0.5</v>
      </c>
      <c r="N6334" s="9"/>
      <c r="O6334" s="21"/>
      <c r="Q6334" s="29"/>
      <c r="T6334">
        <v>1</v>
      </c>
      <c r="U6334" s="17"/>
      <c r="V6334" s="2">
        <v>259</v>
      </c>
      <c r="Y6334" t="str">
        <f t="shared" si="400"/>
        <v/>
      </c>
      <c r="AA6334" t="str">
        <f t="shared" si="401"/>
        <v/>
      </c>
      <c r="AC6334" s="7"/>
      <c r="AD6334" t="s">
        <v>4772</v>
      </c>
      <c r="AE6334">
        <f t="shared" si="399"/>
        <v>0</v>
      </c>
      <c r="AG6334" s="2"/>
      <c r="AI6334" s="7"/>
    </row>
    <row r="6335" spans="1:35" ht="11" customHeight="1" outlineLevel="1" x14ac:dyDescent="0.25">
      <c r="A6335" t="s">
        <v>6854</v>
      </c>
      <c r="C6335" s="2" t="s">
        <v>12521</v>
      </c>
      <c r="D6335" s="2">
        <v>266</v>
      </c>
      <c r="E6335" s="7">
        <v>1950</v>
      </c>
      <c r="F6335" s="5" t="s">
        <v>5690</v>
      </c>
      <c r="H6335" s="5" t="s">
        <v>6501</v>
      </c>
      <c r="I6335" s="6" t="s">
        <v>18015</v>
      </c>
      <c r="J6335" s="6" t="s">
        <v>8889</v>
      </c>
      <c r="K6335" s="17">
        <v>3</v>
      </c>
      <c r="L6335" s="17" t="s">
        <v>7730</v>
      </c>
      <c r="M6335" s="9">
        <v>16</v>
      </c>
      <c r="N6335" s="9"/>
      <c r="O6335" s="21"/>
      <c r="Q6335" s="29"/>
      <c r="U6335" s="17"/>
      <c r="V6335" s="2">
        <v>261</v>
      </c>
      <c r="Y6335" t="str">
        <f t="shared" si="400"/>
        <v/>
      </c>
      <c r="AA6335" t="str">
        <f t="shared" si="401"/>
        <v/>
      </c>
      <c r="AC6335" s="7"/>
      <c r="AD6335" t="s">
        <v>18015</v>
      </c>
      <c r="AE6335">
        <f t="shared" si="399"/>
        <v>0</v>
      </c>
      <c r="AG6335" s="2"/>
      <c r="AI6335" s="7"/>
    </row>
    <row r="6336" spans="1:35" ht="11" customHeight="1" outlineLevel="1" x14ac:dyDescent="0.25">
      <c r="A6336" t="s">
        <v>6854</v>
      </c>
      <c r="C6336" s="2" t="s">
        <v>12521</v>
      </c>
      <c r="D6336" s="2">
        <v>267</v>
      </c>
      <c r="E6336" s="7">
        <v>1950</v>
      </c>
      <c r="F6336" s="5" t="s">
        <v>5272</v>
      </c>
      <c r="H6336" s="5" t="s">
        <v>3968</v>
      </c>
      <c r="I6336" s="6" t="s">
        <v>5271</v>
      </c>
      <c r="J6336" s="6" t="s">
        <v>8889</v>
      </c>
      <c r="K6336" s="17">
        <v>5</v>
      </c>
      <c r="L6336" s="17" t="s">
        <v>7730</v>
      </c>
      <c r="M6336" s="9">
        <v>0.6</v>
      </c>
      <c r="N6336" s="9"/>
      <c r="O6336" s="21"/>
      <c r="Q6336" s="29"/>
      <c r="U6336" s="17"/>
      <c r="V6336" s="2">
        <v>263</v>
      </c>
      <c r="Y6336" t="str">
        <f t="shared" si="400"/>
        <v/>
      </c>
      <c r="AA6336" t="str">
        <f t="shared" si="401"/>
        <v/>
      </c>
      <c r="AC6336" s="7"/>
      <c r="AD6336" t="s">
        <v>5271</v>
      </c>
      <c r="AE6336">
        <f t="shared" si="399"/>
        <v>0</v>
      </c>
      <c r="AG6336" s="2"/>
      <c r="AH6336" t="s">
        <v>3531</v>
      </c>
      <c r="AI6336" s="7" t="s">
        <v>4610</v>
      </c>
    </row>
    <row r="6337" spans="1:35" ht="11" customHeight="1" outlineLevel="1" x14ac:dyDescent="0.25">
      <c r="A6337" t="s">
        <v>6854</v>
      </c>
      <c r="C6337" s="2" t="s">
        <v>12521</v>
      </c>
      <c r="D6337" s="2">
        <v>268</v>
      </c>
      <c r="E6337" s="7">
        <v>1950</v>
      </c>
      <c r="F6337" s="8" t="s">
        <v>8862</v>
      </c>
      <c r="H6337" s="5" t="s">
        <v>2291</v>
      </c>
      <c r="I6337" s="6" t="s">
        <v>4772</v>
      </c>
      <c r="J6337" s="6" t="s">
        <v>8889</v>
      </c>
      <c r="K6337" s="17">
        <v>3</v>
      </c>
      <c r="L6337" s="17" t="s">
        <v>7730</v>
      </c>
      <c r="M6337" s="9">
        <v>0.5</v>
      </c>
      <c r="N6337" s="9"/>
      <c r="O6337" s="21"/>
      <c r="Q6337" s="29"/>
      <c r="U6337" s="17"/>
      <c r="V6337" s="2">
        <v>264</v>
      </c>
      <c r="Y6337" t="str">
        <f t="shared" si="400"/>
        <v/>
      </c>
      <c r="AA6337" t="str">
        <f t="shared" si="401"/>
        <v/>
      </c>
      <c r="AC6337" s="7"/>
      <c r="AD6337" t="s">
        <v>4772</v>
      </c>
      <c r="AE6337">
        <f t="shared" si="399"/>
        <v>0</v>
      </c>
      <c r="AG6337" s="2"/>
      <c r="AI6337" s="7"/>
    </row>
    <row r="6338" spans="1:35" ht="11" customHeight="1" outlineLevel="1" x14ac:dyDescent="0.25">
      <c r="A6338" t="s">
        <v>6854</v>
      </c>
      <c r="C6338" s="2" t="s">
        <v>12521</v>
      </c>
      <c r="D6338" s="2">
        <v>270</v>
      </c>
      <c r="E6338" s="7">
        <v>1950</v>
      </c>
      <c r="F6338" s="8" t="s">
        <v>8863</v>
      </c>
      <c r="H6338" s="5" t="s">
        <v>6704</v>
      </c>
      <c r="I6338" s="6" t="s">
        <v>5271</v>
      </c>
      <c r="J6338" s="6" t="s">
        <v>8889</v>
      </c>
      <c r="K6338" s="17">
        <v>5</v>
      </c>
      <c r="L6338" s="17" t="s">
        <v>7730</v>
      </c>
      <c r="M6338" s="9">
        <v>1.1499999999999999</v>
      </c>
      <c r="N6338" s="9"/>
      <c r="O6338" s="21"/>
      <c r="Q6338" s="29"/>
      <c r="U6338" s="17"/>
      <c r="V6338" s="2">
        <v>267</v>
      </c>
      <c r="Y6338" t="str">
        <f t="shared" si="400"/>
        <v/>
      </c>
      <c r="AA6338" t="str">
        <f t="shared" si="401"/>
        <v/>
      </c>
      <c r="AC6338" s="7"/>
      <c r="AD6338" t="s">
        <v>5271</v>
      </c>
      <c r="AE6338">
        <f t="shared" si="399"/>
        <v>0</v>
      </c>
      <c r="AG6338" s="2"/>
      <c r="AH6338" t="s">
        <v>3531</v>
      </c>
      <c r="AI6338" s="7" t="s">
        <v>4620</v>
      </c>
    </row>
    <row r="6339" spans="1:35" ht="11" customHeight="1" outlineLevel="1" x14ac:dyDescent="0.25">
      <c r="A6339" t="s">
        <v>6854</v>
      </c>
      <c r="C6339" s="2" t="s">
        <v>12521</v>
      </c>
      <c r="D6339" s="2">
        <v>271</v>
      </c>
      <c r="E6339" s="7">
        <v>1950</v>
      </c>
      <c r="F6339" s="8" t="s">
        <v>8705</v>
      </c>
      <c r="H6339" s="5" t="s">
        <v>6501</v>
      </c>
      <c r="I6339" s="6" t="s">
        <v>4772</v>
      </c>
      <c r="J6339" s="6" t="s">
        <v>8889</v>
      </c>
      <c r="K6339" s="17">
        <v>3</v>
      </c>
      <c r="L6339" s="17" t="s">
        <v>7730</v>
      </c>
      <c r="M6339" s="9">
        <v>0.5</v>
      </c>
      <c r="N6339" s="9"/>
      <c r="O6339" s="21"/>
      <c r="Q6339" s="29"/>
      <c r="U6339" s="17"/>
      <c r="V6339" s="2">
        <v>268</v>
      </c>
      <c r="Y6339" t="str">
        <f t="shared" si="400"/>
        <v/>
      </c>
      <c r="AA6339" t="str">
        <f t="shared" si="401"/>
        <v/>
      </c>
      <c r="AC6339" s="7"/>
      <c r="AD6339" t="s">
        <v>4772</v>
      </c>
      <c r="AE6339">
        <f t="shared" si="399"/>
        <v>0</v>
      </c>
      <c r="AG6339" s="2"/>
      <c r="AI6339" s="7"/>
    </row>
    <row r="6340" spans="1:35" ht="11" customHeight="1" outlineLevel="1" x14ac:dyDescent="0.25">
      <c r="A6340" t="s">
        <v>6854</v>
      </c>
      <c r="C6340" s="2" t="s">
        <v>12521</v>
      </c>
      <c r="D6340" s="2">
        <v>274</v>
      </c>
      <c r="E6340" s="7">
        <v>1951</v>
      </c>
      <c r="F6340" s="8" t="s">
        <v>8863</v>
      </c>
      <c r="H6340" s="5" t="s">
        <v>4258</v>
      </c>
      <c r="I6340" s="6" t="s">
        <v>4259</v>
      </c>
      <c r="J6340" s="6" t="s">
        <v>8888</v>
      </c>
      <c r="K6340" s="17">
        <v>5</v>
      </c>
      <c r="L6340" s="17" t="s">
        <v>7730</v>
      </c>
      <c r="M6340" s="9">
        <v>1.5</v>
      </c>
      <c r="N6340" s="9"/>
      <c r="O6340" s="21"/>
      <c r="Q6340" s="29"/>
      <c r="U6340" s="17"/>
      <c r="V6340" s="2">
        <v>271</v>
      </c>
      <c r="Y6340" t="str">
        <f t="shared" si="400"/>
        <v/>
      </c>
      <c r="AA6340" t="str">
        <f t="shared" si="401"/>
        <v/>
      </c>
      <c r="AC6340" s="7"/>
      <c r="AD6340" t="s">
        <v>4259</v>
      </c>
      <c r="AE6340">
        <f t="shared" si="399"/>
        <v>0</v>
      </c>
      <c r="AG6340" s="2"/>
      <c r="AH6340" t="s">
        <v>4260</v>
      </c>
      <c r="AI6340" s="7" t="s">
        <v>4922</v>
      </c>
    </row>
    <row r="6341" spans="1:35" ht="11" customHeight="1" outlineLevel="1" x14ac:dyDescent="0.25">
      <c r="A6341" t="s">
        <v>6854</v>
      </c>
      <c r="C6341" s="2" t="s">
        <v>12521</v>
      </c>
      <c r="D6341" s="2">
        <v>275</v>
      </c>
      <c r="E6341" s="7">
        <v>1951</v>
      </c>
      <c r="F6341" s="8" t="s">
        <v>21554</v>
      </c>
      <c r="H6341" s="5" t="s">
        <v>4262</v>
      </c>
      <c r="I6341" s="6" t="s">
        <v>4259</v>
      </c>
      <c r="J6341" s="6" t="s">
        <v>8888</v>
      </c>
      <c r="K6341" s="17">
        <v>5</v>
      </c>
      <c r="L6341" s="17" t="s">
        <v>7730</v>
      </c>
      <c r="M6341" s="9">
        <v>1.5</v>
      </c>
      <c r="N6341" s="9"/>
      <c r="O6341" s="21"/>
      <c r="Q6341" s="29"/>
      <c r="U6341" s="17"/>
      <c r="V6341" s="2">
        <v>272</v>
      </c>
      <c r="Y6341" t="str">
        <f t="shared" si="400"/>
        <v/>
      </c>
      <c r="AA6341" t="str">
        <f t="shared" si="401"/>
        <v/>
      </c>
      <c r="AC6341" s="7"/>
      <c r="AD6341" t="s">
        <v>4259</v>
      </c>
      <c r="AE6341">
        <f t="shared" si="399"/>
        <v>0</v>
      </c>
      <c r="AG6341" s="2"/>
      <c r="AH6341" t="s">
        <v>4260</v>
      </c>
      <c r="AI6341" s="7" t="s">
        <v>4922</v>
      </c>
    </row>
    <row r="6342" spans="1:35" ht="11" customHeight="1" outlineLevel="1" x14ac:dyDescent="0.25">
      <c r="A6342" t="s">
        <v>6854</v>
      </c>
      <c r="C6342" s="2" t="s">
        <v>12521</v>
      </c>
      <c r="D6342" s="2">
        <v>276</v>
      </c>
      <c r="E6342" s="7">
        <v>1952</v>
      </c>
      <c r="F6342" s="5" t="s">
        <v>220</v>
      </c>
      <c r="H6342" s="5" t="s">
        <v>8890</v>
      </c>
      <c r="I6342" s="6" t="s">
        <v>4772</v>
      </c>
      <c r="J6342" s="6" t="s">
        <v>8884</v>
      </c>
      <c r="K6342" s="17">
        <v>3</v>
      </c>
      <c r="L6342" s="17" t="s">
        <v>7730</v>
      </c>
      <c r="M6342" s="9">
        <v>0.5</v>
      </c>
      <c r="N6342" s="9"/>
      <c r="O6342" s="21"/>
      <c r="Q6342" s="29"/>
      <c r="U6342" s="17"/>
      <c r="V6342" s="2">
        <v>262</v>
      </c>
      <c r="Y6342" t="str">
        <f t="shared" si="400"/>
        <v/>
      </c>
      <c r="AA6342" t="str">
        <f t="shared" si="401"/>
        <v/>
      </c>
      <c r="AC6342" s="7"/>
      <c r="AD6342" t="s">
        <v>4772</v>
      </c>
      <c r="AE6342">
        <f t="shared" si="399"/>
        <v>0</v>
      </c>
      <c r="AG6342" s="2"/>
      <c r="AI6342" s="7"/>
    </row>
    <row r="6343" spans="1:35" ht="11" customHeight="1" outlineLevel="1" x14ac:dyDescent="0.25">
      <c r="A6343" t="s">
        <v>6854</v>
      </c>
      <c r="C6343" s="2" t="s">
        <v>12521</v>
      </c>
      <c r="D6343" s="2">
        <v>279</v>
      </c>
      <c r="E6343" s="7">
        <v>1952</v>
      </c>
      <c r="F6343" s="5" t="s">
        <v>21555</v>
      </c>
      <c r="H6343" s="5" t="s">
        <v>6554</v>
      </c>
      <c r="I6343" s="6" t="s">
        <v>4266</v>
      </c>
      <c r="J6343" s="6" t="s">
        <v>8892</v>
      </c>
      <c r="K6343" s="17">
        <v>3</v>
      </c>
      <c r="L6343" s="17" t="s">
        <v>7730</v>
      </c>
      <c r="M6343" s="9">
        <v>5.5</v>
      </c>
      <c r="N6343" s="9"/>
      <c r="O6343" s="21"/>
      <c r="Q6343" s="29"/>
      <c r="U6343" s="17"/>
      <c r="V6343" s="2" t="s">
        <v>1120</v>
      </c>
      <c r="Y6343" t="str">
        <f t="shared" si="400"/>
        <v/>
      </c>
      <c r="AA6343" t="str">
        <f t="shared" si="401"/>
        <v/>
      </c>
      <c r="AC6343" s="7"/>
      <c r="AD6343" t="s">
        <v>4266</v>
      </c>
      <c r="AE6343">
        <f t="shared" si="399"/>
        <v>0</v>
      </c>
      <c r="AG6343" s="2"/>
      <c r="AH6343" t="s">
        <v>5787</v>
      </c>
      <c r="AI6343" s="7" t="s">
        <v>4922</v>
      </c>
    </row>
    <row r="6344" spans="1:35" ht="11" customHeight="1" outlineLevel="1" x14ac:dyDescent="0.25">
      <c r="A6344" t="s">
        <v>6854</v>
      </c>
      <c r="C6344" s="2" t="s">
        <v>12521</v>
      </c>
      <c r="D6344" s="2">
        <v>280</v>
      </c>
      <c r="E6344" s="7">
        <v>1952</v>
      </c>
      <c r="F6344" s="5" t="s">
        <v>21556</v>
      </c>
      <c r="H6344" s="5" t="s">
        <v>6501</v>
      </c>
      <c r="I6344" s="6" t="s">
        <v>8891</v>
      </c>
      <c r="J6344" s="6" t="s">
        <v>8892</v>
      </c>
      <c r="K6344" s="17">
        <v>5</v>
      </c>
      <c r="L6344" s="17" t="s">
        <v>7730</v>
      </c>
      <c r="M6344" s="9">
        <v>0.7</v>
      </c>
      <c r="N6344" s="9"/>
      <c r="O6344" s="21"/>
      <c r="Q6344" s="29"/>
      <c r="U6344" s="17"/>
      <c r="V6344" s="2" t="s">
        <v>1122</v>
      </c>
      <c r="Y6344" t="str">
        <f t="shared" si="400"/>
        <v/>
      </c>
      <c r="AA6344" t="str">
        <f t="shared" si="401"/>
        <v/>
      </c>
      <c r="AC6344" s="7"/>
      <c r="AD6344" t="s">
        <v>8891</v>
      </c>
      <c r="AE6344">
        <f t="shared" si="399"/>
        <v>0</v>
      </c>
      <c r="AG6344" s="2"/>
      <c r="AI6344" s="7"/>
    </row>
    <row r="6345" spans="1:35" ht="11" customHeight="1" outlineLevel="1" x14ac:dyDescent="0.25">
      <c r="A6345" t="s">
        <v>6854</v>
      </c>
      <c r="C6345" s="2" t="s">
        <v>12521</v>
      </c>
      <c r="D6345" s="2">
        <v>281</v>
      </c>
      <c r="E6345" s="7">
        <v>1952</v>
      </c>
      <c r="F6345" s="5" t="s">
        <v>21557</v>
      </c>
      <c r="H6345" s="5" t="s">
        <v>4258</v>
      </c>
      <c r="I6345" s="6" t="s">
        <v>5789</v>
      </c>
      <c r="J6345" s="6" t="s">
        <v>8892</v>
      </c>
      <c r="K6345" s="17">
        <v>5</v>
      </c>
      <c r="L6345" s="17" t="s">
        <v>7730</v>
      </c>
      <c r="M6345" s="9">
        <v>1.3</v>
      </c>
      <c r="N6345" s="9"/>
      <c r="O6345" s="21"/>
      <c r="Q6345" s="29"/>
      <c r="U6345" s="17"/>
      <c r="V6345" s="2" t="s">
        <v>1128</v>
      </c>
      <c r="Y6345" t="str">
        <f t="shared" si="400"/>
        <v/>
      </c>
      <c r="AA6345" t="str">
        <f t="shared" si="401"/>
        <v/>
      </c>
      <c r="AC6345" s="7"/>
      <c r="AD6345" t="s">
        <v>5789</v>
      </c>
      <c r="AE6345">
        <f t="shared" si="399"/>
        <v>0</v>
      </c>
      <c r="AG6345" s="2"/>
      <c r="AH6345" t="s">
        <v>5790</v>
      </c>
      <c r="AI6345" s="7" t="s">
        <v>4922</v>
      </c>
    </row>
    <row r="6346" spans="1:35" ht="11" customHeight="1" outlineLevel="1" x14ac:dyDescent="0.25">
      <c r="A6346" t="s">
        <v>6854</v>
      </c>
      <c r="C6346" s="2" t="s">
        <v>12521</v>
      </c>
      <c r="D6346" s="2">
        <v>286</v>
      </c>
      <c r="E6346" s="7">
        <v>1953</v>
      </c>
      <c r="F6346" s="5" t="s">
        <v>8893</v>
      </c>
      <c r="H6346" s="5" t="s">
        <v>8890</v>
      </c>
      <c r="I6346" s="6" t="s">
        <v>4772</v>
      </c>
      <c r="J6346" s="6" t="s">
        <v>8894</v>
      </c>
      <c r="K6346" s="17">
        <v>3</v>
      </c>
      <c r="L6346" s="17" t="s">
        <v>7730</v>
      </c>
      <c r="M6346" s="9">
        <v>0.7</v>
      </c>
      <c r="N6346" s="9"/>
      <c r="O6346" s="21"/>
      <c r="Q6346" s="29"/>
      <c r="U6346" s="17"/>
      <c r="V6346" s="2" t="s">
        <v>10578</v>
      </c>
      <c r="Y6346" t="str">
        <f t="shared" si="400"/>
        <v/>
      </c>
      <c r="AA6346" t="str">
        <f t="shared" si="401"/>
        <v/>
      </c>
      <c r="AC6346" s="7"/>
      <c r="AD6346" t="s">
        <v>4772</v>
      </c>
      <c r="AE6346">
        <f t="shared" si="399"/>
        <v>0</v>
      </c>
      <c r="AG6346" s="2"/>
      <c r="AI6346" s="7"/>
    </row>
    <row r="6347" spans="1:35" ht="11" customHeight="1" outlineLevel="1" x14ac:dyDescent="0.25">
      <c r="A6347" t="s">
        <v>6854</v>
      </c>
      <c r="C6347" s="2" t="s">
        <v>12521</v>
      </c>
      <c r="D6347" s="2">
        <v>293</v>
      </c>
      <c r="E6347" s="7">
        <v>1954</v>
      </c>
      <c r="F6347" s="5" t="s">
        <v>4263</v>
      </c>
      <c r="H6347" s="5" t="s">
        <v>2817</v>
      </c>
      <c r="I6347" s="6" t="s">
        <v>4077</v>
      </c>
      <c r="J6347" s="6" t="s">
        <v>8895</v>
      </c>
      <c r="K6347" s="17">
        <v>1</v>
      </c>
      <c r="L6347" s="17" t="s">
        <v>7730</v>
      </c>
      <c r="M6347" s="9">
        <v>0.8</v>
      </c>
      <c r="N6347" s="9"/>
      <c r="O6347" s="21"/>
      <c r="Q6347" s="29"/>
      <c r="U6347" s="17"/>
      <c r="V6347" s="2">
        <v>283</v>
      </c>
      <c r="Y6347" t="str">
        <f t="shared" si="400"/>
        <v/>
      </c>
      <c r="AA6347" t="str">
        <f t="shared" si="401"/>
        <v/>
      </c>
      <c r="AC6347" s="7"/>
      <c r="AD6347" t="s">
        <v>4077</v>
      </c>
      <c r="AE6347">
        <f t="shared" ref="AE6347:AE6410" si="402">COUNTIF(I6347,"*Fuji*")</f>
        <v>0</v>
      </c>
      <c r="AG6347" s="2"/>
      <c r="AH6347" t="s">
        <v>4078</v>
      </c>
      <c r="AI6347" s="7" t="s">
        <v>4610</v>
      </c>
    </row>
    <row r="6348" spans="1:35" ht="11" customHeight="1" outlineLevel="1" x14ac:dyDescent="0.25">
      <c r="A6348" t="s">
        <v>6854</v>
      </c>
      <c r="C6348" s="2" t="s">
        <v>12521</v>
      </c>
      <c r="D6348" s="2" t="s">
        <v>2188</v>
      </c>
      <c r="E6348" s="7">
        <v>1954</v>
      </c>
      <c r="F6348" s="5" t="s">
        <v>3654</v>
      </c>
      <c r="H6348" s="5" t="s">
        <v>2817</v>
      </c>
      <c r="I6348" s="6" t="s">
        <v>4077</v>
      </c>
      <c r="J6348" s="6" t="s">
        <v>8895</v>
      </c>
      <c r="K6348" s="17">
        <v>1</v>
      </c>
      <c r="L6348" s="17" t="s">
        <v>20075</v>
      </c>
      <c r="M6348" s="9"/>
      <c r="N6348" s="9"/>
      <c r="O6348" s="21"/>
      <c r="Q6348" s="29"/>
      <c r="U6348" s="17"/>
      <c r="V6348" s="2" t="s">
        <v>4264</v>
      </c>
      <c r="X6348" t="s">
        <v>7732</v>
      </c>
      <c r="Y6348" t="str">
        <f t="shared" si="400"/>
        <v/>
      </c>
      <c r="AA6348" t="str">
        <f t="shared" si="401"/>
        <v/>
      </c>
      <c r="AC6348" s="7"/>
      <c r="AD6348" t="s">
        <v>4077</v>
      </c>
      <c r="AE6348">
        <f t="shared" si="402"/>
        <v>0</v>
      </c>
      <c r="AG6348" s="2"/>
      <c r="AH6348" t="s">
        <v>4078</v>
      </c>
      <c r="AI6348" s="7" t="s">
        <v>4620</v>
      </c>
    </row>
    <row r="6349" spans="1:35" ht="11" customHeight="1" outlineLevel="1" x14ac:dyDescent="0.25">
      <c r="A6349" t="s">
        <v>6854</v>
      </c>
      <c r="C6349" s="2" t="s">
        <v>12521</v>
      </c>
      <c r="D6349" s="2" t="s">
        <v>718</v>
      </c>
      <c r="E6349" s="7">
        <v>1954</v>
      </c>
      <c r="F6349" s="5" t="s">
        <v>2444</v>
      </c>
      <c r="H6349" s="5" t="s">
        <v>2817</v>
      </c>
      <c r="I6349" s="6" t="s">
        <v>4077</v>
      </c>
      <c r="J6349" s="6" t="s">
        <v>8895</v>
      </c>
      <c r="K6349" s="17">
        <v>1</v>
      </c>
      <c r="L6349" s="17" t="s">
        <v>20075</v>
      </c>
      <c r="M6349" s="9"/>
      <c r="N6349" s="9"/>
      <c r="O6349" s="21"/>
      <c r="Q6349" s="29"/>
      <c r="U6349" s="17"/>
      <c r="V6349" s="2" t="s">
        <v>4265</v>
      </c>
      <c r="X6349" t="s">
        <v>7732</v>
      </c>
      <c r="Y6349" t="str">
        <f t="shared" si="400"/>
        <v/>
      </c>
      <c r="AA6349" t="str">
        <f t="shared" si="401"/>
        <v/>
      </c>
      <c r="AC6349" s="7"/>
      <c r="AD6349" t="s">
        <v>4077</v>
      </c>
      <c r="AE6349">
        <f t="shared" si="402"/>
        <v>0</v>
      </c>
      <c r="AG6349" s="2"/>
      <c r="AH6349" t="s">
        <v>4078</v>
      </c>
      <c r="AI6349" s="7" t="s">
        <v>4620</v>
      </c>
    </row>
    <row r="6350" spans="1:35" ht="11" customHeight="1" outlineLevel="1" x14ac:dyDescent="0.25">
      <c r="A6350" t="s">
        <v>6854</v>
      </c>
      <c r="C6350" s="2" t="s">
        <v>12521</v>
      </c>
      <c r="D6350" s="2">
        <v>297</v>
      </c>
      <c r="E6350" s="7">
        <v>1954</v>
      </c>
      <c r="F6350" s="5" t="s">
        <v>5966</v>
      </c>
      <c r="H6350" s="5" t="s">
        <v>431</v>
      </c>
      <c r="I6350" s="6" t="s">
        <v>5271</v>
      </c>
      <c r="J6350" s="6" t="s">
        <v>8884</v>
      </c>
      <c r="K6350" s="17">
        <v>5</v>
      </c>
      <c r="L6350" s="17" t="s">
        <v>7730</v>
      </c>
      <c r="M6350" s="9">
        <v>1.1499999999999999</v>
      </c>
      <c r="N6350" s="9"/>
      <c r="O6350" s="21"/>
      <c r="Q6350" s="29"/>
      <c r="U6350" s="17"/>
      <c r="V6350" s="2">
        <v>257</v>
      </c>
      <c r="Y6350" t="str">
        <f t="shared" si="400"/>
        <v/>
      </c>
      <c r="AA6350" t="str">
        <f t="shared" si="401"/>
        <v/>
      </c>
      <c r="AC6350" s="7"/>
      <c r="AD6350" t="s">
        <v>5271</v>
      </c>
      <c r="AE6350">
        <f t="shared" si="402"/>
        <v>0</v>
      </c>
      <c r="AG6350" s="2"/>
      <c r="AH6350" t="s">
        <v>3531</v>
      </c>
      <c r="AI6350" s="7" t="s">
        <v>4610</v>
      </c>
    </row>
    <row r="6351" spans="1:35" ht="11" customHeight="1" outlineLevel="1" x14ac:dyDescent="0.25">
      <c r="A6351" t="s">
        <v>6854</v>
      </c>
      <c r="C6351" s="2" t="s">
        <v>12521</v>
      </c>
      <c r="D6351" s="2">
        <v>299</v>
      </c>
      <c r="E6351" s="7">
        <v>1955</v>
      </c>
      <c r="F6351" s="5" t="s">
        <v>220</v>
      </c>
      <c r="H6351" s="5" t="s">
        <v>2291</v>
      </c>
      <c r="I6351" s="6" t="s">
        <v>4772</v>
      </c>
      <c r="J6351" s="6" t="s">
        <v>8896</v>
      </c>
      <c r="K6351" s="17">
        <v>5</v>
      </c>
      <c r="L6351" s="17" t="s">
        <v>7730</v>
      </c>
      <c r="M6351" s="9">
        <v>0.5</v>
      </c>
      <c r="N6351" s="9"/>
      <c r="O6351" s="21"/>
      <c r="Q6351" s="29"/>
      <c r="U6351" s="17"/>
      <c r="V6351" s="2"/>
      <c r="Y6351" t="str">
        <f t="shared" si="400"/>
        <v/>
      </c>
      <c r="AA6351" t="str">
        <f t="shared" si="401"/>
        <v/>
      </c>
      <c r="AC6351" s="7"/>
      <c r="AD6351" t="s">
        <v>4772</v>
      </c>
      <c r="AE6351">
        <f t="shared" si="402"/>
        <v>0</v>
      </c>
      <c r="AG6351" s="2"/>
      <c r="AI6351" s="7"/>
    </row>
    <row r="6352" spans="1:35" ht="11" customHeight="1" outlineLevel="1" x14ac:dyDescent="0.25">
      <c r="A6352" t="s">
        <v>6854</v>
      </c>
      <c r="C6352" s="2" t="s">
        <v>12521</v>
      </c>
      <c r="D6352" s="2">
        <v>300</v>
      </c>
      <c r="E6352" s="7">
        <v>1955</v>
      </c>
      <c r="F6352" s="5" t="s">
        <v>21558</v>
      </c>
      <c r="H6352" s="5" t="s">
        <v>1674</v>
      </c>
      <c r="I6352" s="6" t="s">
        <v>8763</v>
      </c>
      <c r="J6352" s="6" t="s">
        <v>8896</v>
      </c>
      <c r="K6352" s="17">
        <v>2</v>
      </c>
      <c r="L6352" s="17" t="s">
        <v>7730</v>
      </c>
      <c r="M6352" s="9">
        <v>0.5</v>
      </c>
      <c r="N6352" s="9"/>
      <c r="O6352" s="21"/>
      <c r="Q6352" s="29"/>
      <c r="S6352">
        <v>1</v>
      </c>
      <c r="T6352">
        <v>1</v>
      </c>
      <c r="U6352" s="17"/>
      <c r="V6352" s="2"/>
      <c r="Y6352" t="str">
        <f t="shared" si="400"/>
        <v/>
      </c>
      <c r="AA6352" t="str">
        <f t="shared" si="401"/>
        <v/>
      </c>
      <c r="AC6352" s="7"/>
      <c r="AD6352" t="s">
        <v>8763</v>
      </c>
      <c r="AE6352">
        <f t="shared" si="402"/>
        <v>0</v>
      </c>
      <c r="AG6352" s="2"/>
      <c r="AI6352" s="7"/>
    </row>
    <row r="6353" spans="1:35" ht="11" customHeight="1" outlineLevel="1" x14ac:dyDescent="0.25">
      <c r="A6353" t="s">
        <v>6854</v>
      </c>
      <c r="C6353" s="2" t="s">
        <v>12521</v>
      </c>
      <c r="D6353" s="2">
        <v>304</v>
      </c>
      <c r="E6353" s="7">
        <v>1956</v>
      </c>
      <c r="F6353" s="5" t="s">
        <v>4079</v>
      </c>
      <c r="H6353" s="5" t="s">
        <v>6482</v>
      </c>
      <c r="I6353" s="6" t="s">
        <v>4772</v>
      </c>
      <c r="J6353" s="6" t="s">
        <v>8897</v>
      </c>
      <c r="K6353" s="17">
        <v>5</v>
      </c>
      <c r="L6353" s="17" t="s">
        <v>7730</v>
      </c>
      <c r="M6353" s="9">
        <v>1</v>
      </c>
      <c r="N6353" s="9"/>
      <c r="O6353" s="21"/>
      <c r="Q6353" s="29"/>
      <c r="U6353" s="17"/>
      <c r="V6353" s="2"/>
      <c r="Y6353" t="str">
        <f t="shared" si="400"/>
        <v/>
      </c>
      <c r="AA6353" t="str">
        <f t="shared" si="401"/>
        <v/>
      </c>
      <c r="AC6353" s="7"/>
      <c r="AD6353" t="s">
        <v>4772</v>
      </c>
      <c r="AE6353">
        <f t="shared" si="402"/>
        <v>0</v>
      </c>
      <c r="AG6353" s="2"/>
      <c r="AI6353" s="7"/>
    </row>
    <row r="6354" spans="1:35" ht="11" customHeight="1" outlineLevel="1" x14ac:dyDescent="0.25">
      <c r="A6354" t="s">
        <v>6854</v>
      </c>
      <c r="C6354" s="2" t="s">
        <v>12521</v>
      </c>
      <c r="D6354" s="2">
        <v>305</v>
      </c>
      <c r="E6354" s="7">
        <v>1956</v>
      </c>
      <c r="F6354" s="5" t="s">
        <v>5689</v>
      </c>
      <c r="H6354" s="5" t="s">
        <v>6501</v>
      </c>
      <c r="I6354" s="6" t="s">
        <v>4772</v>
      </c>
      <c r="J6354" s="6" t="s">
        <v>8897</v>
      </c>
      <c r="K6354" s="17">
        <v>5</v>
      </c>
      <c r="L6354" s="17" t="s">
        <v>7730</v>
      </c>
      <c r="M6354" s="9">
        <v>1</v>
      </c>
      <c r="N6354" s="9"/>
      <c r="O6354" s="21"/>
      <c r="Q6354" s="29"/>
      <c r="U6354" s="17"/>
      <c r="V6354" s="2"/>
      <c r="Y6354" t="str">
        <f t="shared" si="400"/>
        <v/>
      </c>
      <c r="AA6354" t="str">
        <f t="shared" si="401"/>
        <v/>
      </c>
      <c r="AC6354" s="7"/>
      <c r="AD6354" t="s">
        <v>4772</v>
      </c>
      <c r="AE6354">
        <f t="shared" si="402"/>
        <v>0</v>
      </c>
      <c r="AG6354" s="2"/>
      <c r="AI6354" s="7"/>
    </row>
    <row r="6355" spans="1:35" ht="11" customHeight="1" outlineLevel="1" x14ac:dyDescent="0.25">
      <c r="A6355" t="s">
        <v>6854</v>
      </c>
      <c r="C6355" s="2" t="s">
        <v>12521</v>
      </c>
      <c r="D6355" s="2">
        <v>306</v>
      </c>
      <c r="E6355" s="7">
        <v>1956</v>
      </c>
      <c r="F6355" s="5" t="s">
        <v>5690</v>
      </c>
      <c r="H6355" s="5" t="s">
        <v>8898</v>
      </c>
      <c r="I6355" s="6" t="s">
        <v>4772</v>
      </c>
      <c r="J6355" s="6" t="s">
        <v>8897</v>
      </c>
      <c r="K6355" s="17">
        <v>5</v>
      </c>
      <c r="L6355" s="17" t="s">
        <v>7730</v>
      </c>
      <c r="M6355" s="9">
        <v>1</v>
      </c>
      <c r="N6355" s="9"/>
      <c r="O6355" s="21"/>
      <c r="Q6355" s="29"/>
      <c r="U6355" s="17"/>
      <c r="V6355" s="2"/>
      <c r="Y6355" t="str">
        <f t="shared" si="400"/>
        <v/>
      </c>
      <c r="AA6355" t="str">
        <f t="shared" si="401"/>
        <v/>
      </c>
      <c r="AC6355" s="7"/>
      <c r="AD6355" t="s">
        <v>4772</v>
      </c>
      <c r="AE6355">
        <f t="shared" si="402"/>
        <v>0</v>
      </c>
      <c r="AG6355" s="2"/>
      <c r="AI6355" s="7"/>
    </row>
    <row r="6356" spans="1:35" ht="11" customHeight="1" outlineLevel="1" x14ac:dyDescent="0.25">
      <c r="A6356" t="s">
        <v>6854</v>
      </c>
      <c r="C6356" s="2" t="s">
        <v>12521</v>
      </c>
      <c r="D6356" s="2">
        <v>307</v>
      </c>
      <c r="E6356" s="7">
        <v>1956</v>
      </c>
      <c r="F6356" s="5" t="s">
        <v>20018</v>
      </c>
      <c r="H6356" s="5" t="s">
        <v>6127</v>
      </c>
      <c r="I6356" s="6" t="s">
        <v>4772</v>
      </c>
      <c r="J6356" s="6" t="s">
        <v>8897</v>
      </c>
      <c r="K6356" s="17">
        <v>5</v>
      </c>
      <c r="L6356" s="17" t="s">
        <v>7730</v>
      </c>
      <c r="M6356" s="9">
        <v>1</v>
      </c>
      <c r="N6356" s="9"/>
      <c r="O6356" s="21"/>
      <c r="Q6356" s="29"/>
      <c r="U6356" s="17"/>
      <c r="V6356" s="2"/>
      <c r="Y6356" t="str">
        <f t="shared" si="400"/>
        <v/>
      </c>
      <c r="AA6356" t="str">
        <f t="shared" si="401"/>
        <v/>
      </c>
      <c r="AC6356" s="7"/>
      <c r="AD6356" t="s">
        <v>4772</v>
      </c>
      <c r="AE6356">
        <f t="shared" si="402"/>
        <v>0</v>
      </c>
      <c r="AG6356" s="2"/>
      <c r="AI6356" s="7"/>
    </row>
    <row r="6357" spans="1:35" ht="11" customHeight="1" outlineLevel="1" x14ac:dyDescent="0.25">
      <c r="A6357" t="s">
        <v>6854</v>
      </c>
      <c r="C6357" s="2" t="s">
        <v>12521</v>
      </c>
      <c r="D6357" s="2">
        <v>308</v>
      </c>
      <c r="E6357" s="7">
        <v>1956</v>
      </c>
      <c r="F6357" s="5" t="s">
        <v>8863</v>
      </c>
      <c r="H6357" s="5" t="s">
        <v>636</v>
      </c>
      <c r="I6357" s="6" t="s">
        <v>4772</v>
      </c>
      <c r="J6357" s="6" t="s">
        <v>8897</v>
      </c>
      <c r="K6357" s="17">
        <v>5</v>
      </c>
      <c r="L6357" s="17" t="s">
        <v>7730</v>
      </c>
      <c r="M6357" s="9">
        <v>1</v>
      </c>
      <c r="N6357" s="9"/>
      <c r="O6357" s="21"/>
      <c r="Q6357" s="29"/>
      <c r="U6357" s="17"/>
      <c r="V6357" s="2"/>
      <c r="Y6357" t="str">
        <f t="shared" si="400"/>
        <v/>
      </c>
      <c r="AA6357" t="str">
        <f t="shared" si="401"/>
        <v/>
      </c>
      <c r="AC6357" s="7"/>
      <c r="AD6357" t="s">
        <v>4772</v>
      </c>
      <c r="AE6357">
        <f t="shared" si="402"/>
        <v>0</v>
      </c>
      <c r="AG6357" s="2"/>
      <c r="AI6357" s="7"/>
    </row>
    <row r="6358" spans="1:35" ht="11" customHeight="1" outlineLevel="1" x14ac:dyDescent="0.25">
      <c r="A6358" t="s">
        <v>6854</v>
      </c>
      <c r="C6358" s="2" t="s">
        <v>12521</v>
      </c>
      <c r="D6358" s="2">
        <v>309</v>
      </c>
      <c r="E6358" s="7">
        <v>1956</v>
      </c>
      <c r="F6358" s="5" t="s">
        <v>21559</v>
      </c>
      <c r="H6358" s="5" t="s">
        <v>6984</v>
      </c>
      <c r="I6358" s="6" t="s">
        <v>4772</v>
      </c>
      <c r="J6358" s="6" t="s">
        <v>8897</v>
      </c>
      <c r="K6358" s="17">
        <v>5</v>
      </c>
      <c r="L6358" s="17" t="s">
        <v>7730</v>
      </c>
      <c r="M6358" s="9">
        <v>1</v>
      </c>
      <c r="N6358" s="9"/>
      <c r="O6358" s="21"/>
      <c r="Q6358" s="29"/>
      <c r="U6358" s="17"/>
      <c r="V6358" s="2"/>
      <c r="Y6358" t="str">
        <f t="shared" si="400"/>
        <v/>
      </c>
      <c r="AA6358" t="str">
        <f t="shared" si="401"/>
        <v/>
      </c>
      <c r="AC6358" s="7"/>
      <c r="AD6358" t="s">
        <v>4772</v>
      </c>
      <c r="AE6358">
        <f t="shared" si="402"/>
        <v>0</v>
      </c>
      <c r="AG6358" s="2"/>
      <c r="AI6358" s="7"/>
    </row>
    <row r="6359" spans="1:35" ht="11" customHeight="1" outlineLevel="1" x14ac:dyDescent="0.25">
      <c r="A6359" t="s">
        <v>6854</v>
      </c>
      <c r="C6359" s="2" t="s">
        <v>12521</v>
      </c>
      <c r="D6359" s="2">
        <v>310</v>
      </c>
      <c r="E6359" s="7">
        <v>1956</v>
      </c>
      <c r="F6359" s="5" t="s">
        <v>21554</v>
      </c>
      <c r="H6359" s="5" t="s">
        <v>1674</v>
      </c>
      <c r="I6359" s="6" t="s">
        <v>4772</v>
      </c>
      <c r="J6359" s="6" t="s">
        <v>8897</v>
      </c>
      <c r="K6359" s="17">
        <v>5</v>
      </c>
      <c r="L6359" s="17" t="s">
        <v>7730</v>
      </c>
      <c r="M6359" s="9">
        <v>1</v>
      </c>
      <c r="N6359" s="9"/>
      <c r="O6359" s="21"/>
      <c r="Q6359" s="29"/>
      <c r="U6359" s="17"/>
      <c r="V6359" s="2"/>
      <c r="Y6359" t="str">
        <f t="shared" si="400"/>
        <v/>
      </c>
      <c r="AA6359" t="str">
        <f t="shared" si="401"/>
        <v/>
      </c>
      <c r="AC6359" s="7"/>
      <c r="AD6359" t="s">
        <v>4772</v>
      </c>
      <c r="AE6359">
        <f t="shared" si="402"/>
        <v>0</v>
      </c>
      <c r="AG6359" s="2"/>
      <c r="AI6359" s="7"/>
    </row>
    <row r="6360" spans="1:35" ht="11" customHeight="1" outlineLevel="1" x14ac:dyDescent="0.25">
      <c r="A6360" t="s">
        <v>6854</v>
      </c>
      <c r="C6360" s="2" t="s">
        <v>12521</v>
      </c>
      <c r="D6360" s="2">
        <v>311</v>
      </c>
      <c r="E6360" s="7">
        <v>1956</v>
      </c>
      <c r="F6360" s="5" t="s">
        <v>8705</v>
      </c>
      <c r="H6360" s="5" t="s">
        <v>5571</v>
      </c>
      <c r="I6360" s="6" t="s">
        <v>4772</v>
      </c>
      <c r="J6360" s="6" t="s">
        <v>8897</v>
      </c>
      <c r="K6360" s="17">
        <v>5</v>
      </c>
      <c r="L6360" s="17" t="s">
        <v>7730</v>
      </c>
      <c r="M6360" s="9">
        <v>1</v>
      </c>
      <c r="N6360" s="9"/>
      <c r="O6360" s="21"/>
      <c r="Q6360" s="29"/>
      <c r="U6360" s="17"/>
      <c r="V6360" s="2"/>
      <c r="Y6360" t="str">
        <f t="shared" ref="Y6360:Y6423" si="403">IF(COUNTIF(F6360,"*fdc*"),1,"")</f>
        <v/>
      </c>
      <c r="AA6360" t="str">
        <f t="shared" ref="AA6360:AA6423" si="404">IF(COUNTIF(F6360,"*s/s*"),1,"")</f>
        <v/>
      </c>
      <c r="AC6360" s="7"/>
      <c r="AD6360" t="s">
        <v>4772</v>
      </c>
      <c r="AE6360">
        <f t="shared" si="402"/>
        <v>0</v>
      </c>
      <c r="AG6360" s="2"/>
      <c r="AI6360" s="7"/>
    </row>
    <row r="6361" spans="1:35" ht="11" customHeight="1" outlineLevel="1" x14ac:dyDescent="0.25">
      <c r="A6361" t="s">
        <v>6854</v>
      </c>
      <c r="C6361" s="2" t="s">
        <v>12521</v>
      </c>
      <c r="D6361" s="2">
        <v>312</v>
      </c>
      <c r="E6361" s="7">
        <v>1956</v>
      </c>
      <c r="F6361" s="5" t="s">
        <v>21560</v>
      </c>
      <c r="H6361" s="5" t="s">
        <v>1674</v>
      </c>
      <c r="I6361" s="6" t="s">
        <v>6092</v>
      </c>
      <c r="J6361" s="6" t="s">
        <v>10579</v>
      </c>
      <c r="K6361" s="17">
        <v>6</v>
      </c>
      <c r="L6361" s="17" t="s">
        <v>7730</v>
      </c>
      <c r="M6361" s="9">
        <v>1</v>
      </c>
      <c r="N6361" s="9"/>
      <c r="O6361" s="21"/>
      <c r="Q6361" s="29"/>
      <c r="U6361" s="17"/>
      <c r="V6361" s="2"/>
      <c r="Y6361" t="str">
        <f t="shared" si="403"/>
        <v/>
      </c>
      <c r="AA6361" t="str">
        <f t="shared" si="404"/>
        <v/>
      </c>
      <c r="AC6361" s="7"/>
      <c r="AD6361" t="s">
        <v>6092</v>
      </c>
      <c r="AE6361">
        <f t="shared" si="402"/>
        <v>0</v>
      </c>
      <c r="AG6361" s="2"/>
      <c r="AI6361" s="7"/>
    </row>
    <row r="6362" spans="1:35" ht="11" customHeight="1" outlineLevel="1" x14ac:dyDescent="0.25">
      <c r="A6362" t="s">
        <v>6854</v>
      </c>
      <c r="C6362" s="2" t="s">
        <v>12521</v>
      </c>
      <c r="D6362" s="2">
        <v>315</v>
      </c>
      <c r="E6362" s="7">
        <v>1957</v>
      </c>
      <c r="F6362" s="5" t="s">
        <v>20018</v>
      </c>
      <c r="H6362" s="5" t="s">
        <v>3831</v>
      </c>
      <c r="I6362" s="6" t="s">
        <v>8899</v>
      </c>
      <c r="J6362" s="6" t="s">
        <v>8901</v>
      </c>
      <c r="K6362" s="17">
        <v>5</v>
      </c>
      <c r="L6362" s="17" t="s">
        <v>7730</v>
      </c>
      <c r="M6362" s="9">
        <v>1</v>
      </c>
      <c r="N6362" s="9"/>
      <c r="O6362" s="21"/>
      <c r="Q6362" s="29"/>
      <c r="U6362" s="17"/>
      <c r="V6362" s="2"/>
      <c r="Y6362" t="str">
        <f t="shared" si="403"/>
        <v/>
      </c>
      <c r="AA6362" t="str">
        <f t="shared" si="404"/>
        <v/>
      </c>
      <c r="AC6362" s="7"/>
      <c r="AD6362" t="s">
        <v>8899</v>
      </c>
      <c r="AE6362">
        <f t="shared" si="402"/>
        <v>0</v>
      </c>
      <c r="AG6362" s="2"/>
      <c r="AI6362" s="7"/>
    </row>
    <row r="6363" spans="1:35" ht="11" customHeight="1" outlineLevel="1" x14ac:dyDescent="0.25">
      <c r="A6363" t="s">
        <v>6854</v>
      </c>
      <c r="C6363" s="2" t="s">
        <v>12521</v>
      </c>
      <c r="D6363" s="2">
        <v>316</v>
      </c>
      <c r="E6363" s="7">
        <v>1957</v>
      </c>
      <c r="F6363" s="5" t="s">
        <v>21561</v>
      </c>
      <c r="H6363" s="5" t="s">
        <v>1674</v>
      </c>
      <c r="I6363" s="6" t="s">
        <v>8900</v>
      </c>
      <c r="J6363" s="6" t="s">
        <v>8901</v>
      </c>
      <c r="K6363" s="17">
        <v>2</v>
      </c>
      <c r="L6363" s="17" t="s">
        <v>7730</v>
      </c>
      <c r="M6363" s="9">
        <v>1.5</v>
      </c>
      <c r="N6363" s="9"/>
      <c r="O6363" s="21"/>
      <c r="Q6363" s="29"/>
      <c r="U6363" s="17"/>
      <c r="V6363" s="2"/>
      <c r="Y6363" t="str">
        <f t="shared" si="403"/>
        <v/>
      </c>
      <c r="AA6363" t="str">
        <f t="shared" si="404"/>
        <v/>
      </c>
      <c r="AC6363" s="7"/>
      <c r="AD6363" t="s">
        <v>8900</v>
      </c>
      <c r="AE6363">
        <f t="shared" si="402"/>
        <v>0</v>
      </c>
      <c r="AG6363" s="2"/>
      <c r="AI6363" s="7"/>
    </row>
    <row r="6364" spans="1:35" ht="11" customHeight="1" outlineLevel="1" x14ac:dyDescent="0.25">
      <c r="A6364" t="s">
        <v>6854</v>
      </c>
      <c r="C6364" s="2" t="s">
        <v>12521</v>
      </c>
      <c r="D6364" s="2">
        <v>317</v>
      </c>
      <c r="E6364" s="7">
        <v>1957</v>
      </c>
      <c r="F6364" s="5" t="s">
        <v>8863</v>
      </c>
      <c r="H6364" s="5" t="s">
        <v>6501</v>
      </c>
      <c r="I6364" s="6" t="s">
        <v>4266</v>
      </c>
      <c r="J6364" s="6" t="s">
        <v>5893</v>
      </c>
      <c r="K6364" s="17">
        <v>3</v>
      </c>
      <c r="L6364" s="17" t="s">
        <v>7730</v>
      </c>
      <c r="M6364" s="9">
        <v>0.2</v>
      </c>
      <c r="N6364" s="9"/>
      <c r="O6364" s="21"/>
      <c r="Q6364" s="29"/>
      <c r="U6364" s="17"/>
      <c r="V6364" s="2">
        <v>302</v>
      </c>
      <c r="Y6364" t="str">
        <f t="shared" si="403"/>
        <v/>
      </c>
      <c r="AA6364" t="str">
        <f t="shared" si="404"/>
        <v/>
      </c>
      <c r="AC6364" s="7"/>
      <c r="AD6364" t="s">
        <v>4266</v>
      </c>
      <c r="AE6364">
        <f t="shared" si="402"/>
        <v>0</v>
      </c>
      <c r="AG6364" s="2"/>
      <c r="AH6364" t="s">
        <v>5787</v>
      </c>
      <c r="AI6364" s="7" t="s">
        <v>4922</v>
      </c>
    </row>
    <row r="6365" spans="1:35" ht="11" customHeight="1" outlineLevel="1" x14ac:dyDescent="0.25">
      <c r="A6365" t="s">
        <v>6854</v>
      </c>
      <c r="C6365" s="2" t="s">
        <v>12521</v>
      </c>
      <c r="D6365" s="2">
        <v>318</v>
      </c>
      <c r="E6365" s="7">
        <v>1957</v>
      </c>
      <c r="F6365" s="5" t="s">
        <v>21554</v>
      </c>
      <c r="H6365" s="5" t="s">
        <v>4026</v>
      </c>
      <c r="I6365" s="6" t="s">
        <v>8891</v>
      </c>
      <c r="J6365" s="6" t="s">
        <v>5893</v>
      </c>
      <c r="K6365" s="17">
        <v>3</v>
      </c>
      <c r="L6365" s="17" t="s">
        <v>7730</v>
      </c>
      <c r="M6365" s="9">
        <v>0.3</v>
      </c>
      <c r="N6365" s="9"/>
      <c r="O6365" s="21"/>
      <c r="Q6365" s="29"/>
      <c r="U6365" s="17"/>
      <c r="V6365" s="2">
        <v>303</v>
      </c>
      <c r="Y6365" t="str">
        <f t="shared" si="403"/>
        <v/>
      </c>
      <c r="AA6365" t="str">
        <f t="shared" si="404"/>
        <v/>
      </c>
      <c r="AC6365" s="7"/>
      <c r="AD6365" t="s">
        <v>8891</v>
      </c>
      <c r="AE6365">
        <f t="shared" si="402"/>
        <v>0</v>
      </c>
      <c r="AG6365" s="2"/>
      <c r="AI6365" s="7"/>
    </row>
    <row r="6366" spans="1:35" ht="11" customHeight="1" outlineLevel="1" x14ac:dyDescent="0.25">
      <c r="A6366" t="s">
        <v>6854</v>
      </c>
      <c r="C6366" s="2" t="s">
        <v>12521</v>
      </c>
      <c r="D6366" s="2">
        <v>319</v>
      </c>
      <c r="E6366" s="7">
        <v>1957</v>
      </c>
      <c r="F6366" s="5" t="s">
        <v>12793</v>
      </c>
      <c r="H6366" s="5" t="s">
        <v>5788</v>
      </c>
      <c r="I6366" s="6" t="s">
        <v>5789</v>
      </c>
      <c r="J6366" s="6" t="s">
        <v>5893</v>
      </c>
      <c r="K6366" s="17">
        <v>3</v>
      </c>
      <c r="L6366" s="17" t="s">
        <v>7730</v>
      </c>
      <c r="M6366" s="9">
        <v>0.3</v>
      </c>
      <c r="N6366" s="9"/>
      <c r="O6366" s="21"/>
      <c r="Q6366" s="29"/>
      <c r="U6366" s="17"/>
      <c r="V6366" s="2">
        <v>304</v>
      </c>
      <c r="Y6366" t="str">
        <f t="shared" si="403"/>
        <v/>
      </c>
      <c r="AA6366" t="str">
        <f t="shared" si="404"/>
        <v/>
      </c>
      <c r="AC6366" s="7"/>
      <c r="AD6366" t="s">
        <v>5789</v>
      </c>
      <c r="AE6366">
        <f t="shared" si="402"/>
        <v>0</v>
      </c>
      <c r="AG6366" s="2"/>
      <c r="AH6366" t="s">
        <v>5790</v>
      </c>
      <c r="AI6366" s="7" t="s">
        <v>4922</v>
      </c>
    </row>
    <row r="6367" spans="1:35" ht="11" customHeight="1" outlineLevel="1" x14ac:dyDescent="0.25">
      <c r="A6367" t="s">
        <v>6854</v>
      </c>
      <c r="C6367" s="2" t="s">
        <v>12521</v>
      </c>
      <c r="D6367" s="2">
        <v>320</v>
      </c>
      <c r="E6367" s="7">
        <v>1957</v>
      </c>
      <c r="F6367" s="5" t="s">
        <v>21562</v>
      </c>
      <c r="H6367" s="5" t="s">
        <v>6981</v>
      </c>
      <c r="I6367" s="6" t="s">
        <v>8903</v>
      </c>
      <c r="J6367" s="6" t="s">
        <v>8902</v>
      </c>
      <c r="K6367" s="17">
        <v>5</v>
      </c>
      <c r="L6367" s="17" t="s">
        <v>7730</v>
      </c>
      <c r="M6367" s="9">
        <v>1.7</v>
      </c>
      <c r="N6367" s="9"/>
      <c r="O6367" s="21"/>
      <c r="Q6367" s="29"/>
      <c r="U6367" s="17"/>
      <c r="V6367" s="2">
        <v>305</v>
      </c>
      <c r="Y6367" t="str">
        <f t="shared" si="403"/>
        <v/>
      </c>
      <c r="AA6367" t="str">
        <f t="shared" si="404"/>
        <v/>
      </c>
      <c r="AC6367" s="7"/>
      <c r="AD6367" t="s">
        <v>8903</v>
      </c>
      <c r="AE6367">
        <f t="shared" si="402"/>
        <v>0</v>
      </c>
      <c r="AG6367" s="2"/>
      <c r="AI6367" s="7"/>
    </row>
    <row r="6368" spans="1:35" ht="11" customHeight="1" outlineLevel="1" x14ac:dyDescent="0.25">
      <c r="A6368" t="s">
        <v>6854</v>
      </c>
      <c r="C6368" s="2" t="s">
        <v>12521</v>
      </c>
      <c r="D6368" s="2">
        <v>321</v>
      </c>
      <c r="E6368" s="7">
        <v>1957</v>
      </c>
      <c r="F6368" s="5" t="s">
        <v>4214</v>
      </c>
      <c r="H6368" s="5" t="s">
        <v>5398</v>
      </c>
      <c r="I6368" s="6" t="s">
        <v>100</v>
      </c>
      <c r="J6368" s="6" t="s">
        <v>8904</v>
      </c>
      <c r="K6368" s="17">
        <v>3</v>
      </c>
      <c r="L6368" s="17" t="s">
        <v>7730</v>
      </c>
      <c r="M6368" s="9">
        <v>0.3</v>
      </c>
      <c r="N6368" s="9"/>
      <c r="O6368" s="21"/>
      <c r="Q6368" s="29"/>
      <c r="U6368" s="17"/>
      <c r="V6368" s="2">
        <v>306</v>
      </c>
      <c r="Y6368" t="str">
        <f t="shared" si="403"/>
        <v/>
      </c>
      <c r="AA6368" t="str">
        <f t="shared" si="404"/>
        <v/>
      </c>
      <c r="AC6368" s="7"/>
      <c r="AD6368" t="s">
        <v>100</v>
      </c>
      <c r="AE6368">
        <f t="shared" si="402"/>
        <v>0</v>
      </c>
      <c r="AG6368" s="2"/>
      <c r="AH6368" t="s">
        <v>3340</v>
      </c>
      <c r="AI6368" s="7" t="s">
        <v>4610</v>
      </c>
    </row>
    <row r="6369" spans="1:35" ht="11" customHeight="1" outlineLevel="1" x14ac:dyDescent="0.25">
      <c r="A6369" t="s">
        <v>6854</v>
      </c>
      <c r="C6369" s="2" t="s">
        <v>12521</v>
      </c>
      <c r="D6369" s="2">
        <v>326</v>
      </c>
      <c r="E6369" s="7">
        <v>1958</v>
      </c>
      <c r="F6369" s="5" t="s">
        <v>8541</v>
      </c>
      <c r="H6369" s="5" t="s">
        <v>6981</v>
      </c>
      <c r="I6369" s="6" t="s">
        <v>8905</v>
      </c>
      <c r="J6369" s="6" t="s">
        <v>8906</v>
      </c>
      <c r="K6369" s="17">
        <v>5</v>
      </c>
      <c r="L6369" s="17" t="s">
        <v>7730</v>
      </c>
      <c r="M6369" s="9">
        <v>0.3</v>
      </c>
      <c r="N6369" s="9"/>
      <c r="O6369" s="21"/>
      <c r="Q6369" s="29"/>
      <c r="U6369" s="17"/>
      <c r="V6369" s="2"/>
      <c r="Y6369" t="str">
        <f t="shared" si="403"/>
        <v/>
      </c>
      <c r="AA6369" t="str">
        <f t="shared" si="404"/>
        <v/>
      </c>
      <c r="AC6369" s="7"/>
      <c r="AD6369" t="s">
        <v>8905</v>
      </c>
      <c r="AE6369">
        <f t="shared" si="402"/>
        <v>0</v>
      </c>
      <c r="AG6369" s="2"/>
      <c r="AI6369" s="7"/>
    </row>
    <row r="6370" spans="1:35" ht="11" customHeight="1" outlineLevel="1" x14ac:dyDescent="0.25">
      <c r="A6370" t="s">
        <v>6854</v>
      </c>
      <c r="C6370" s="2" t="s">
        <v>12521</v>
      </c>
      <c r="D6370" s="2">
        <v>327</v>
      </c>
      <c r="E6370" s="7">
        <v>1958</v>
      </c>
      <c r="F6370" s="5" t="s">
        <v>21563</v>
      </c>
      <c r="H6370" s="5" t="s">
        <v>2291</v>
      </c>
      <c r="I6370" s="6" t="s">
        <v>8905</v>
      </c>
      <c r="J6370" s="6" t="s">
        <v>8906</v>
      </c>
      <c r="K6370" s="17">
        <v>5</v>
      </c>
      <c r="L6370" s="17" t="s">
        <v>7730</v>
      </c>
      <c r="M6370" s="9">
        <v>1</v>
      </c>
      <c r="N6370" s="9"/>
      <c r="O6370" s="21"/>
      <c r="Q6370" s="29"/>
      <c r="U6370" s="17"/>
      <c r="V6370" s="2"/>
      <c r="Y6370" t="str">
        <f t="shared" si="403"/>
        <v/>
      </c>
      <c r="AA6370" t="str">
        <f t="shared" si="404"/>
        <v/>
      </c>
      <c r="AC6370" s="7"/>
      <c r="AD6370" t="s">
        <v>8905</v>
      </c>
      <c r="AE6370">
        <f t="shared" si="402"/>
        <v>0</v>
      </c>
      <c r="AG6370" s="2"/>
      <c r="AI6370" s="7"/>
    </row>
    <row r="6371" spans="1:35" ht="11" customHeight="1" outlineLevel="1" x14ac:dyDescent="0.25">
      <c r="A6371" t="s">
        <v>6854</v>
      </c>
      <c r="C6371" s="2" t="s">
        <v>12521</v>
      </c>
      <c r="D6371" s="2">
        <v>328</v>
      </c>
      <c r="E6371" s="7">
        <v>1958</v>
      </c>
      <c r="F6371" s="5" t="s">
        <v>21564</v>
      </c>
      <c r="H6371" s="5" t="s">
        <v>5398</v>
      </c>
      <c r="I6371" s="6" t="s">
        <v>6517</v>
      </c>
      <c r="J6371" s="6" t="s">
        <v>21070</v>
      </c>
      <c r="K6371" s="17">
        <v>5</v>
      </c>
      <c r="L6371" s="17" t="s">
        <v>7730</v>
      </c>
      <c r="M6371" s="9">
        <v>3.4</v>
      </c>
      <c r="N6371" s="9"/>
      <c r="O6371" s="21"/>
      <c r="Q6371" s="29"/>
      <c r="U6371" s="17"/>
      <c r="V6371" s="2"/>
      <c r="Y6371" t="str">
        <f t="shared" si="403"/>
        <v/>
      </c>
      <c r="AA6371" t="str">
        <f t="shared" si="404"/>
        <v/>
      </c>
      <c r="AC6371" s="7"/>
      <c r="AD6371" t="s">
        <v>21069</v>
      </c>
      <c r="AE6371">
        <f t="shared" si="402"/>
        <v>0</v>
      </c>
      <c r="AG6371" s="2"/>
      <c r="AI6371" s="7"/>
    </row>
    <row r="6372" spans="1:35" ht="11" customHeight="1" outlineLevel="1" x14ac:dyDescent="0.25">
      <c r="A6372" t="s">
        <v>6854</v>
      </c>
      <c r="C6372" s="2" t="s">
        <v>12521</v>
      </c>
      <c r="D6372" s="2">
        <v>329</v>
      </c>
      <c r="E6372" s="7">
        <v>1958</v>
      </c>
      <c r="F6372" s="5" t="s">
        <v>21565</v>
      </c>
      <c r="H6372" s="5" t="s">
        <v>5398</v>
      </c>
      <c r="I6372" s="6" t="s">
        <v>6517</v>
      </c>
      <c r="J6372" s="6" t="s">
        <v>21070</v>
      </c>
      <c r="K6372" s="17">
        <v>5</v>
      </c>
      <c r="L6372" s="17" t="s">
        <v>7730</v>
      </c>
      <c r="M6372" s="9">
        <v>3.4</v>
      </c>
      <c r="N6372" s="9"/>
      <c r="O6372" s="21"/>
      <c r="Q6372" s="29"/>
      <c r="U6372" s="17"/>
      <c r="V6372" s="2"/>
      <c r="Y6372" t="str">
        <f t="shared" si="403"/>
        <v/>
      </c>
      <c r="AA6372" t="str">
        <f t="shared" si="404"/>
        <v/>
      </c>
      <c r="AC6372" s="7"/>
      <c r="AD6372" t="s">
        <v>21069</v>
      </c>
      <c r="AE6372">
        <f t="shared" si="402"/>
        <v>0</v>
      </c>
      <c r="AG6372" s="2"/>
      <c r="AI6372" s="7"/>
    </row>
    <row r="6373" spans="1:35" ht="11" customHeight="1" outlineLevel="1" x14ac:dyDescent="0.25">
      <c r="A6373" t="s">
        <v>6854</v>
      </c>
      <c r="C6373" s="2" t="s">
        <v>12521</v>
      </c>
      <c r="D6373" s="2">
        <v>343</v>
      </c>
      <c r="E6373" s="7">
        <v>1960</v>
      </c>
      <c r="F6373" s="5" t="s">
        <v>8862</v>
      </c>
      <c r="H6373" s="5" t="s">
        <v>8907</v>
      </c>
      <c r="I6373" s="6" t="s">
        <v>8905</v>
      </c>
      <c r="J6373" s="6" t="s">
        <v>8906</v>
      </c>
      <c r="K6373" s="17">
        <v>5</v>
      </c>
      <c r="L6373" s="17" t="s">
        <v>7730</v>
      </c>
      <c r="M6373" s="9">
        <v>0.5</v>
      </c>
      <c r="N6373" s="9"/>
      <c r="O6373" s="21"/>
      <c r="Q6373" s="29"/>
      <c r="U6373" s="17"/>
      <c r="V6373" s="2">
        <v>324</v>
      </c>
      <c r="Y6373" t="str">
        <f t="shared" si="403"/>
        <v/>
      </c>
      <c r="AA6373" t="str">
        <f t="shared" si="404"/>
        <v/>
      </c>
      <c r="AC6373" s="7"/>
      <c r="AD6373" t="s">
        <v>8905</v>
      </c>
      <c r="AE6373">
        <f t="shared" si="402"/>
        <v>0</v>
      </c>
      <c r="AG6373" s="2"/>
      <c r="AI6373" s="7"/>
    </row>
    <row r="6374" spans="1:35" ht="11" customHeight="1" outlineLevel="1" x14ac:dyDescent="0.25">
      <c r="A6374" t="s">
        <v>6854</v>
      </c>
      <c r="C6374" s="2" t="s">
        <v>12521</v>
      </c>
      <c r="D6374" s="2">
        <v>376</v>
      </c>
      <c r="E6374" s="7">
        <v>1963</v>
      </c>
      <c r="F6374" s="5" t="s">
        <v>21566</v>
      </c>
      <c r="H6374" s="5" t="s">
        <v>5398</v>
      </c>
      <c r="I6374" s="6" t="s">
        <v>8908</v>
      </c>
      <c r="J6374" s="6" t="s">
        <v>8909</v>
      </c>
      <c r="K6374" s="17">
        <v>3</v>
      </c>
      <c r="L6374" s="17" t="s">
        <v>7730</v>
      </c>
      <c r="M6374" s="9">
        <v>0.2</v>
      </c>
      <c r="N6374" s="9"/>
      <c r="O6374" s="21"/>
      <c r="Q6374" s="29"/>
      <c r="U6374" s="17"/>
      <c r="V6374" s="2" t="s">
        <v>18013</v>
      </c>
      <c r="Y6374" t="str">
        <f t="shared" si="403"/>
        <v/>
      </c>
      <c r="AA6374" t="str">
        <f t="shared" si="404"/>
        <v/>
      </c>
      <c r="AC6374" s="7"/>
      <c r="AD6374" t="s">
        <v>8908</v>
      </c>
      <c r="AE6374">
        <f t="shared" si="402"/>
        <v>0</v>
      </c>
      <c r="AG6374" s="2"/>
      <c r="AI6374" s="7"/>
    </row>
    <row r="6375" spans="1:35" ht="11" customHeight="1" outlineLevel="1" x14ac:dyDescent="0.25">
      <c r="A6375" t="s">
        <v>6854</v>
      </c>
      <c r="C6375" s="2" t="s">
        <v>12521</v>
      </c>
      <c r="D6375" s="2">
        <v>377</v>
      </c>
      <c r="E6375" s="7">
        <v>1963</v>
      </c>
      <c r="F6375" s="5" t="s">
        <v>21567</v>
      </c>
      <c r="H6375" s="5" t="s">
        <v>5398</v>
      </c>
      <c r="I6375" s="6" t="s">
        <v>8908</v>
      </c>
      <c r="J6375" s="6" t="s">
        <v>8909</v>
      </c>
      <c r="K6375" s="17">
        <v>3</v>
      </c>
      <c r="L6375" s="17" t="s">
        <v>7730</v>
      </c>
      <c r="M6375" s="9">
        <v>0.2</v>
      </c>
      <c r="N6375" s="9"/>
      <c r="O6375" s="21"/>
      <c r="Q6375" s="29"/>
      <c r="S6375">
        <v>1</v>
      </c>
      <c r="T6375">
        <v>1</v>
      </c>
      <c r="U6375" s="17"/>
      <c r="V6375" s="2" t="s">
        <v>18014</v>
      </c>
      <c r="Y6375" t="str">
        <f t="shared" si="403"/>
        <v/>
      </c>
      <c r="AA6375" t="str">
        <f t="shared" si="404"/>
        <v/>
      </c>
      <c r="AC6375" s="7"/>
      <c r="AD6375" t="s">
        <v>8908</v>
      </c>
      <c r="AE6375">
        <f t="shared" si="402"/>
        <v>0</v>
      </c>
      <c r="AG6375" s="2"/>
      <c r="AI6375" s="7"/>
    </row>
    <row r="6376" spans="1:35" ht="11" customHeight="1" outlineLevel="1" x14ac:dyDescent="0.25">
      <c r="A6376" t="s">
        <v>6854</v>
      </c>
      <c r="C6376" s="2" t="s">
        <v>12521</v>
      </c>
      <c r="D6376" s="2">
        <v>393</v>
      </c>
      <c r="E6376" s="7">
        <v>1965</v>
      </c>
      <c r="F6376" s="5" t="s">
        <v>20018</v>
      </c>
      <c r="H6376" s="5" t="s">
        <v>5398</v>
      </c>
      <c r="I6376" s="6" t="s">
        <v>3342</v>
      </c>
      <c r="J6376" s="6" t="s">
        <v>8910</v>
      </c>
      <c r="K6376" s="17">
        <v>1</v>
      </c>
      <c r="L6376" s="17" t="s">
        <v>7730</v>
      </c>
      <c r="M6376" s="9">
        <v>0.6</v>
      </c>
      <c r="N6376" s="9"/>
      <c r="O6376" s="21"/>
      <c r="Q6376" s="29"/>
      <c r="U6376" s="17"/>
      <c r="V6376" s="2">
        <v>372</v>
      </c>
      <c r="Y6376" t="str">
        <f t="shared" si="403"/>
        <v/>
      </c>
      <c r="AA6376" t="str">
        <f t="shared" si="404"/>
        <v/>
      </c>
      <c r="AC6376" s="7"/>
      <c r="AD6376" t="s">
        <v>3342</v>
      </c>
      <c r="AE6376">
        <f t="shared" si="402"/>
        <v>0</v>
      </c>
      <c r="AG6376" s="2"/>
      <c r="AH6376" t="s">
        <v>3531</v>
      </c>
      <c r="AI6376" s="7" t="s">
        <v>4610</v>
      </c>
    </row>
    <row r="6377" spans="1:35" ht="11" customHeight="1" outlineLevel="1" x14ac:dyDescent="0.25">
      <c r="A6377" t="s">
        <v>6854</v>
      </c>
      <c r="C6377" s="2" t="s">
        <v>12521</v>
      </c>
      <c r="D6377" s="2">
        <v>394</v>
      </c>
      <c r="E6377" s="7">
        <v>1965</v>
      </c>
      <c r="F6377" s="5" t="s">
        <v>8863</v>
      </c>
      <c r="H6377" s="5" t="s">
        <v>5398</v>
      </c>
      <c r="I6377" s="6" t="s">
        <v>3342</v>
      </c>
      <c r="J6377" s="6" t="s">
        <v>8910</v>
      </c>
      <c r="K6377" s="17">
        <v>1</v>
      </c>
      <c r="L6377" s="17" t="s">
        <v>7730</v>
      </c>
      <c r="M6377" s="9">
        <v>0.6</v>
      </c>
      <c r="N6377" s="9"/>
      <c r="O6377" s="21"/>
      <c r="Q6377" s="29"/>
      <c r="S6377">
        <v>1</v>
      </c>
      <c r="T6377">
        <v>1</v>
      </c>
      <c r="U6377" s="17"/>
      <c r="V6377" s="2">
        <v>373</v>
      </c>
      <c r="Y6377" t="str">
        <f t="shared" si="403"/>
        <v/>
      </c>
      <c r="AA6377" t="str">
        <f t="shared" si="404"/>
        <v/>
      </c>
      <c r="AC6377" s="7"/>
      <c r="AD6377" t="s">
        <v>3342</v>
      </c>
      <c r="AE6377">
        <f t="shared" si="402"/>
        <v>0</v>
      </c>
      <c r="AG6377" s="2"/>
      <c r="AH6377" t="s">
        <v>3531</v>
      </c>
      <c r="AI6377" s="7" t="s">
        <v>4610</v>
      </c>
    </row>
    <row r="6378" spans="1:35" ht="11" customHeight="1" outlineLevel="1" x14ac:dyDescent="0.25">
      <c r="A6378" t="s">
        <v>6854</v>
      </c>
      <c r="C6378" s="2" t="s">
        <v>12521</v>
      </c>
      <c r="D6378" s="2">
        <v>395</v>
      </c>
      <c r="E6378" s="7">
        <v>1965</v>
      </c>
      <c r="F6378" s="5" t="s">
        <v>21568</v>
      </c>
      <c r="H6378" s="5" t="s">
        <v>5398</v>
      </c>
      <c r="I6378" s="6" t="s">
        <v>3342</v>
      </c>
      <c r="J6378" s="6" t="s">
        <v>8910</v>
      </c>
      <c r="K6378" s="17">
        <v>1</v>
      </c>
      <c r="L6378" s="17" t="s">
        <v>7730</v>
      </c>
      <c r="M6378" s="9">
        <v>0.6</v>
      </c>
      <c r="N6378" s="9"/>
      <c r="O6378" s="21"/>
      <c r="Q6378" s="29"/>
      <c r="U6378" s="17"/>
      <c r="V6378" s="2">
        <v>374</v>
      </c>
      <c r="Y6378" t="str">
        <f t="shared" si="403"/>
        <v/>
      </c>
      <c r="AA6378" t="str">
        <f t="shared" si="404"/>
        <v/>
      </c>
      <c r="AC6378" s="7"/>
      <c r="AD6378" t="s">
        <v>3342</v>
      </c>
      <c r="AE6378">
        <f t="shared" si="402"/>
        <v>0</v>
      </c>
      <c r="AG6378" s="2"/>
      <c r="AH6378" t="s">
        <v>3531</v>
      </c>
      <c r="AI6378" s="7" t="s">
        <v>4610</v>
      </c>
    </row>
    <row r="6379" spans="1:35" ht="11" customHeight="1" outlineLevel="1" x14ac:dyDescent="0.25">
      <c r="A6379" t="s">
        <v>6854</v>
      </c>
      <c r="C6379" s="2" t="s">
        <v>12521</v>
      </c>
      <c r="D6379" s="2" t="s">
        <v>10582</v>
      </c>
      <c r="E6379" s="7">
        <v>1965</v>
      </c>
      <c r="F6379" s="5" t="s">
        <v>8843</v>
      </c>
      <c r="H6379" s="5" t="s">
        <v>5398</v>
      </c>
      <c r="I6379" s="6" t="s">
        <v>3342</v>
      </c>
      <c r="J6379" s="6" t="s">
        <v>8910</v>
      </c>
      <c r="K6379" s="17">
        <v>1</v>
      </c>
      <c r="L6379" s="17" t="s">
        <v>7730</v>
      </c>
      <c r="M6379" s="9">
        <v>2</v>
      </c>
      <c r="N6379" s="9"/>
      <c r="O6379" s="21"/>
      <c r="Q6379" s="29"/>
      <c r="U6379" s="17"/>
      <c r="V6379" s="2"/>
      <c r="X6379" t="s">
        <v>7732</v>
      </c>
      <c r="Y6379">
        <f t="shared" si="403"/>
        <v>1</v>
      </c>
      <c r="AA6379" t="str">
        <f t="shared" si="404"/>
        <v/>
      </c>
      <c r="AC6379" s="7"/>
      <c r="AD6379" t="s">
        <v>3342</v>
      </c>
      <c r="AE6379">
        <f t="shared" si="402"/>
        <v>0</v>
      </c>
      <c r="AG6379" s="2"/>
      <c r="AI6379" s="7"/>
    </row>
    <row r="6380" spans="1:35" ht="11" customHeight="1" outlineLevel="1" x14ac:dyDescent="0.25">
      <c r="A6380" t="s">
        <v>6854</v>
      </c>
      <c r="C6380" s="2" t="s">
        <v>12521</v>
      </c>
      <c r="D6380" s="2" t="s">
        <v>10583</v>
      </c>
      <c r="E6380" s="7">
        <v>1965</v>
      </c>
      <c r="F6380" s="5" t="s">
        <v>8843</v>
      </c>
      <c r="H6380" s="5" t="s">
        <v>5398</v>
      </c>
      <c r="I6380" s="6" t="s">
        <v>3342</v>
      </c>
      <c r="J6380" s="6" t="s">
        <v>8910</v>
      </c>
      <c r="K6380" s="17">
        <v>1</v>
      </c>
      <c r="L6380" s="17" t="s">
        <v>7730</v>
      </c>
      <c r="M6380" s="9">
        <v>1.6</v>
      </c>
      <c r="N6380" s="9"/>
      <c r="O6380" s="21"/>
      <c r="Q6380" s="29"/>
      <c r="U6380" s="17"/>
      <c r="V6380" s="2"/>
      <c r="X6380" t="s">
        <v>7732</v>
      </c>
      <c r="Y6380">
        <f t="shared" si="403"/>
        <v>1</v>
      </c>
      <c r="AA6380" t="str">
        <f t="shared" si="404"/>
        <v/>
      </c>
      <c r="AC6380" s="7"/>
      <c r="AD6380" t="s">
        <v>3342</v>
      </c>
      <c r="AE6380">
        <f t="shared" si="402"/>
        <v>0</v>
      </c>
      <c r="AG6380" s="2"/>
      <c r="AI6380" s="7"/>
    </row>
    <row r="6381" spans="1:35" ht="11" customHeight="1" outlineLevel="1" x14ac:dyDescent="0.25">
      <c r="A6381" t="s">
        <v>6854</v>
      </c>
      <c r="C6381" s="2" t="s">
        <v>12521</v>
      </c>
      <c r="D6381" s="2" t="s">
        <v>10584</v>
      </c>
      <c r="E6381" s="7">
        <v>1965</v>
      </c>
      <c r="F6381" s="5" t="s">
        <v>8843</v>
      </c>
      <c r="H6381" s="5" t="s">
        <v>5398</v>
      </c>
      <c r="I6381" s="6" t="s">
        <v>3342</v>
      </c>
      <c r="J6381" s="6" t="s">
        <v>8910</v>
      </c>
      <c r="K6381" s="17">
        <v>1</v>
      </c>
      <c r="L6381" s="17" t="s">
        <v>7730</v>
      </c>
      <c r="M6381" s="9">
        <v>3.4</v>
      </c>
      <c r="N6381" s="9"/>
      <c r="O6381" s="21"/>
      <c r="Q6381" s="29"/>
      <c r="U6381" s="17"/>
      <c r="V6381" s="2"/>
      <c r="X6381" t="s">
        <v>7732</v>
      </c>
      <c r="Y6381">
        <f t="shared" si="403"/>
        <v>1</v>
      </c>
      <c r="AA6381" t="str">
        <f t="shared" si="404"/>
        <v/>
      </c>
      <c r="AC6381" s="7"/>
      <c r="AD6381" t="s">
        <v>3342</v>
      </c>
      <c r="AE6381">
        <f t="shared" si="402"/>
        <v>0</v>
      </c>
      <c r="AG6381" s="2"/>
      <c r="AI6381" s="7"/>
    </row>
    <row r="6382" spans="1:35" ht="11" customHeight="1" outlineLevel="1" x14ac:dyDescent="0.25">
      <c r="A6382" t="s">
        <v>6854</v>
      </c>
      <c r="C6382" s="2" t="s">
        <v>12521</v>
      </c>
      <c r="D6382" s="2" t="s">
        <v>10585</v>
      </c>
      <c r="E6382" s="7">
        <v>1965</v>
      </c>
      <c r="F6382" s="5" t="s">
        <v>8843</v>
      </c>
      <c r="H6382" s="5" t="s">
        <v>5398</v>
      </c>
      <c r="I6382" s="6" t="s">
        <v>3342</v>
      </c>
      <c r="J6382" s="6" t="s">
        <v>8910</v>
      </c>
      <c r="K6382" s="17">
        <v>1</v>
      </c>
      <c r="L6382" s="17" t="s">
        <v>7730</v>
      </c>
      <c r="M6382" s="9">
        <v>2.2000000000000002</v>
      </c>
      <c r="N6382" s="9"/>
      <c r="O6382" s="21"/>
      <c r="Q6382" s="29"/>
      <c r="U6382" s="17"/>
      <c r="V6382" s="2"/>
      <c r="X6382" t="s">
        <v>7732</v>
      </c>
      <c r="Y6382">
        <f t="shared" si="403"/>
        <v>1</v>
      </c>
      <c r="AA6382" t="str">
        <f t="shared" si="404"/>
        <v/>
      </c>
      <c r="AC6382" s="7"/>
      <c r="AD6382" t="s">
        <v>3342</v>
      </c>
      <c r="AE6382">
        <f t="shared" si="402"/>
        <v>0</v>
      </c>
      <c r="AG6382" s="2"/>
      <c r="AI6382" s="7"/>
    </row>
    <row r="6383" spans="1:35" ht="11" customHeight="1" outlineLevel="1" x14ac:dyDescent="0.25">
      <c r="A6383" t="s">
        <v>6854</v>
      </c>
      <c r="C6383" s="2" t="s">
        <v>12521</v>
      </c>
      <c r="D6383" s="2">
        <v>398</v>
      </c>
      <c r="E6383" s="7">
        <v>1965</v>
      </c>
      <c r="F6383" s="5" t="s">
        <v>12793</v>
      </c>
      <c r="H6383" s="5" t="s">
        <v>5398</v>
      </c>
      <c r="I6383" s="6" t="s">
        <v>4772</v>
      </c>
      <c r="J6383" s="6" t="s">
        <v>8911</v>
      </c>
      <c r="K6383" s="17">
        <v>5</v>
      </c>
      <c r="L6383" s="17" t="s">
        <v>7730</v>
      </c>
      <c r="M6383" s="9">
        <v>2.8</v>
      </c>
      <c r="N6383" s="9"/>
      <c r="O6383" s="21"/>
      <c r="Q6383" s="29"/>
      <c r="U6383" s="17"/>
      <c r="V6383" s="2">
        <v>377</v>
      </c>
      <c r="Y6383" t="str">
        <f t="shared" si="403"/>
        <v/>
      </c>
      <c r="AA6383" t="str">
        <f t="shared" si="404"/>
        <v/>
      </c>
      <c r="AC6383" s="7"/>
      <c r="AD6383" t="s">
        <v>4772</v>
      </c>
      <c r="AE6383">
        <f t="shared" si="402"/>
        <v>0</v>
      </c>
      <c r="AG6383" s="2"/>
      <c r="AI6383" s="7"/>
    </row>
    <row r="6384" spans="1:35" ht="11" customHeight="1" outlineLevel="1" x14ac:dyDescent="0.25">
      <c r="A6384" t="s">
        <v>6854</v>
      </c>
      <c r="C6384" s="2" t="s">
        <v>12521</v>
      </c>
      <c r="D6384" s="2">
        <v>401</v>
      </c>
      <c r="E6384" s="7">
        <v>1966</v>
      </c>
      <c r="F6384" s="5" t="s">
        <v>8912</v>
      </c>
      <c r="H6384" s="5" t="s">
        <v>5398</v>
      </c>
      <c r="I6384" s="6" t="s">
        <v>8913</v>
      </c>
      <c r="J6384" s="6" t="s">
        <v>8915</v>
      </c>
      <c r="K6384" s="17">
        <v>5</v>
      </c>
      <c r="L6384" s="17" t="s">
        <v>7730</v>
      </c>
      <c r="M6384" s="9">
        <v>0.4</v>
      </c>
      <c r="N6384" s="9"/>
      <c r="O6384" s="21"/>
      <c r="Q6384" s="29"/>
      <c r="U6384" s="17"/>
      <c r="V6384" s="2">
        <v>380</v>
      </c>
      <c r="Y6384" t="str">
        <f t="shared" si="403"/>
        <v/>
      </c>
      <c r="AA6384" t="str">
        <f t="shared" si="404"/>
        <v/>
      </c>
      <c r="AC6384" s="7"/>
      <c r="AD6384" t="s">
        <v>8913</v>
      </c>
      <c r="AE6384">
        <f t="shared" si="402"/>
        <v>0</v>
      </c>
      <c r="AG6384" s="2"/>
      <c r="AI6384" s="7"/>
    </row>
    <row r="6385" spans="1:35" ht="11" customHeight="1" outlineLevel="1" x14ac:dyDescent="0.25">
      <c r="A6385" t="s">
        <v>6854</v>
      </c>
      <c r="C6385" s="2" t="s">
        <v>12521</v>
      </c>
      <c r="D6385" s="2">
        <v>402</v>
      </c>
      <c r="E6385" s="7">
        <v>1966</v>
      </c>
      <c r="F6385" s="5" t="s">
        <v>12727</v>
      </c>
      <c r="H6385" s="5" t="s">
        <v>5398</v>
      </c>
      <c r="I6385" s="6" t="s">
        <v>3350</v>
      </c>
      <c r="J6385" s="6" t="s">
        <v>8915</v>
      </c>
      <c r="K6385" s="17">
        <v>5</v>
      </c>
      <c r="L6385" s="17" t="s">
        <v>7730</v>
      </c>
      <c r="M6385" s="9">
        <v>0.3</v>
      </c>
      <c r="N6385" s="9"/>
      <c r="O6385" s="21"/>
      <c r="Q6385" s="29"/>
      <c r="U6385" s="17"/>
      <c r="V6385" s="2">
        <v>381</v>
      </c>
      <c r="Y6385" t="str">
        <f t="shared" si="403"/>
        <v/>
      </c>
      <c r="AA6385" t="str">
        <f t="shared" si="404"/>
        <v/>
      </c>
      <c r="AC6385" s="7"/>
      <c r="AD6385" t="s">
        <v>3350</v>
      </c>
      <c r="AE6385">
        <f t="shared" si="402"/>
        <v>0</v>
      </c>
      <c r="AG6385" s="2"/>
      <c r="AH6385" t="s">
        <v>4260</v>
      </c>
      <c r="AI6385" s="7" t="s">
        <v>4610</v>
      </c>
    </row>
    <row r="6386" spans="1:35" ht="11" customHeight="1" outlineLevel="1" x14ac:dyDescent="0.25">
      <c r="A6386" t="s">
        <v>6854</v>
      </c>
      <c r="C6386" s="2" t="s">
        <v>12521</v>
      </c>
      <c r="D6386" s="2">
        <v>403</v>
      </c>
      <c r="E6386" s="7">
        <v>1966</v>
      </c>
      <c r="F6386" s="5" t="s">
        <v>8705</v>
      </c>
      <c r="H6386" s="5" t="s">
        <v>5398</v>
      </c>
      <c r="I6386" s="6" t="s">
        <v>2397</v>
      </c>
      <c r="J6386" s="6" t="s">
        <v>8915</v>
      </c>
      <c r="K6386" s="17">
        <v>3</v>
      </c>
      <c r="L6386" s="17" t="s">
        <v>7730</v>
      </c>
      <c r="M6386" s="9">
        <v>0.3</v>
      </c>
      <c r="N6386" s="9"/>
      <c r="O6386" s="21"/>
      <c r="Q6386" s="29"/>
      <c r="U6386" s="17"/>
      <c r="V6386" s="2">
        <v>382</v>
      </c>
      <c r="Y6386" t="str">
        <f t="shared" si="403"/>
        <v/>
      </c>
      <c r="AA6386" t="str">
        <f t="shared" si="404"/>
        <v/>
      </c>
      <c r="AC6386" s="7"/>
      <c r="AD6386" t="s">
        <v>2397</v>
      </c>
      <c r="AE6386">
        <f t="shared" si="402"/>
        <v>0</v>
      </c>
      <c r="AG6386" s="2"/>
      <c r="AH6386" t="s">
        <v>4260</v>
      </c>
      <c r="AI6386" s="7" t="s">
        <v>4610</v>
      </c>
    </row>
    <row r="6387" spans="1:35" ht="11" customHeight="1" outlineLevel="1" x14ac:dyDescent="0.25">
      <c r="A6387" t="s">
        <v>6854</v>
      </c>
      <c r="C6387" s="2" t="s">
        <v>12521</v>
      </c>
      <c r="D6387" s="2">
        <v>404</v>
      </c>
      <c r="E6387" s="7">
        <v>1966</v>
      </c>
      <c r="F6387" s="5" t="s">
        <v>21569</v>
      </c>
      <c r="H6387" s="5" t="s">
        <v>5398</v>
      </c>
      <c r="I6387" s="6" t="s">
        <v>8914</v>
      </c>
      <c r="J6387" s="6" t="s">
        <v>8915</v>
      </c>
      <c r="K6387" s="17">
        <v>5</v>
      </c>
      <c r="L6387" s="17" t="s">
        <v>7730</v>
      </c>
      <c r="M6387" s="9">
        <v>0.4</v>
      </c>
      <c r="N6387" s="9"/>
      <c r="O6387" s="21"/>
      <c r="Q6387" s="29"/>
      <c r="U6387" s="17"/>
      <c r="V6387" s="2">
        <v>383</v>
      </c>
      <c r="Y6387" t="str">
        <f t="shared" si="403"/>
        <v/>
      </c>
      <c r="AA6387" t="str">
        <f t="shared" si="404"/>
        <v/>
      </c>
      <c r="AC6387" s="7"/>
      <c r="AD6387" t="s">
        <v>8914</v>
      </c>
      <c r="AE6387">
        <f t="shared" si="402"/>
        <v>0</v>
      </c>
      <c r="AG6387" s="2"/>
      <c r="AI6387" s="7"/>
    </row>
    <row r="6388" spans="1:35" ht="11" customHeight="1" outlineLevel="1" x14ac:dyDescent="0.25">
      <c r="A6388" t="s">
        <v>6854</v>
      </c>
      <c r="C6388" s="2" t="s">
        <v>12521</v>
      </c>
      <c r="D6388" s="2">
        <v>435</v>
      </c>
      <c r="E6388" s="7">
        <v>1970</v>
      </c>
      <c r="F6388" s="5" t="s">
        <v>8862</v>
      </c>
      <c r="H6388" s="5" t="s">
        <v>5398</v>
      </c>
      <c r="I6388" s="6" t="s">
        <v>4266</v>
      </c>
      <c r="J6388" s="6" t="s">
        <v>7065</v>
      </c>
      <c r="K6388" s="17">
        <v>3</v>
      </c>
      <c r="L6388" s="17" t="s">
        <v>7730</v>
      </c>
      <c r="M6388" s="9">
        <v>0.35</v>
      </c>
      <c r="N6388" s="9"/>
      <c r="O6388" s="21"/>
      <c r="Q6388" s="29"/>
      <c r="U6388" s="17"/>
      <c r="V6388" s="2">
        <v>412</v>
      </c>
      <c r="Y6388" t="str">
        <f t="shared" si="403"/>
        <v/>
      </c>
      <c r="AA6388" t="str">
        <f t="shared" si="404"/>
        <v/>
      </c>
      <c r="AC6388" s="7"/>
      <c r="AD6388" t="s">
        <v>4266</v>
      </c>
      <c r="AE6388">
        <f t="shared" si="402"/>
        <v>0</v>
      </c>
      <c r="AG6388" s="2"/>
      <c r="AH6388" t="s">
        <v>5787</v>
      </c>
      <c r="AI6388" s="7" t="s">
        <v>4610</v>
      </c>
    </row>
    <row r="6389" spans="1:35" ht="11" customHeight="1" outlineLevel="1" x14ac:dyDescent="0.25">
      <c r="A6389" t="s">
        <v>6854</v>
      </c>
      <c r="C6389" s="2" t="s">
        <v>12521</v>
      </c>
      <c r="D6389" s="2">
        <v>436</v>
      </c>
      <c r="E6389" s="7">
        <v>1970</v>
      </c>
      <c r="F6389" s="5" t="s">
        <v>12727</v>
      </c>
      <c r="H6389" s="5" t="s">
        <v>5398</v>
      </c>
      <c r="I6389" s="6" t="s">
        <v>5680</v>
      </c>
      <c r="J6389" s="6" t="s">
        <v>7065</v>
      </c>
      <c r="K6389" s="17">
        <v>3</v>
      </c>
      <c r="L6389" s="17" t="s">
        <v>7730</v>
      </c>
      <c r="M6389" s="9">
        <v>0.35</v>
      </c>
      <c r="N6389" s="9"/>
      <c r="O6389" s="21"/>
      <c r="Q6389" s="29"/>
      <c r="U6389" s="17"/>
      <c r="V6389" s="2">
        <v>413</v>
      </c>
      <c r="Y6389" t="str">
        <f t="shared" si="403"/>
        <v/>
      </c>
      <c r="AA6389" t="str">
        <f t="shared" si="404"/>
        <v/>
      </c>
      <c r="AC6389" s="7"/>
      <c r="AD6389" t="s">
        <v>5680</v>
      </c>
      <c r="AE6389">
        <f t="shared" si="402"/>
        <v>0</v>
      </c>
      <c r="AG6389" s="2"/>
      <c r="AH6389" t="s">
        <v>3340</v>
      </c>
      <c r="AI6389" s="7" t="s">
        <v>4610</v>
      </c>
    </row>
    <row r="6390" spans="1:35" ht="11" customHeight="1" outlineLevel="1" x14ac:dyDescent="0.25">
      <c r="A6390" t="s">
        <v>6854</v>
      </c>
      <c r="C6390" s="2" t="s">
        <v>12521</v>
      </c>
      <c r="D6390" s="2">
        <v>437</v>
      </c>
      <c r="E6390" s="7">
        <v>1970</v>
      </c>
      <c r="F6390" s="5" t="s">
        <v>8705</v>
      </c>
      <c r="H6390" s="5" t="s">
        <v>5398</v>
      </c>
      <c r="I6390" s="6" t="s">
        <v>3218</v>
      </c>
      <c r="J6390" s="6" t="s">
        <v>7065</v>
      </c>
      <c r="K6390" s="17">
        <v>5</v>
      </c>
      <c r="L6390" s="17" t="s">
        <v>7730</v>
      </c>
      <c r="M6390" s="9">
        <v>0.35</v>
      </c>
      <c r="N6390" s="9"/>
      <c r="O6390" s="21"/>
      <c r="Q6390" s="29"/>
      <c r="U6390" s="17"/>
      <c r="V6390" s="2">
        <v>414</v>
      </c>
      <c r="Y6390" t="str">
        <f t="shared" si="403"/>
        <v/>
      </c>
      <c r="AA6390" t="str">
        <f t="shared" si="404"/>
        <v/>
      </c>
      <c r="AC6390" s="7"/>
      <c r="AD6390" t="s">
        <v>3218</v>
      </c>
      <c r="AE6390">
        <f t="shared" si="402"/>
        <v>0</v>
      </c>
      <c r="AG6390" s="2"/>
      <c r="AH6390" t="s">
        <v>3340</v>
      </c>
      <c r="AI6390" s="7" t="s">
        <v>4610</v>
      </c>
    </row>
    <row r="6391" spans="1:35" ht="11" customHeight="1" outlineLevel="1" x14ac:dyDescent="0.25">
      <c r="A6391" t="s">
        <v>6854</v>
      </c>
      <c r="C6391" s="2" t="s">
        <v>12521</v>
      </c>
      <c r="D6391" s="2">
        <v>438</v>
      </c>
      <c r="E6391" s="7">
        <v>1970</v>
      </c>
      <c r="F6391" s="5" t="s">
        <v>12771</v>
      </c>
      <c r="H6391" s="5" t="s">
        <v>5398</v>
      </c>
      <c r="I6391" s="6" t="s">
        <v>2999</v>
      </c>
      <c r="J6391" s="6" t="s">
        <v>7065</v>
      </c>
      <c r="K6391" s="17">
        <v>5</v>
      </c>
      <c r="L6391" s="17" t="s">
        <v>7730</v>
      </c>
      <c r="M6391" s="9">
        <v>0.35</v>
      </c>
      <c r="N6391" s="9"/>
      <c r="O6391" s="21"/>
      <c r="Q6391" s="29"/>
      <c r="U6391" s="17"/>
      <c r="V6391" s="2">
        <v>415</v>
      </c>
      <c r="Y6391" t="str">
        <f t="shared" si="403"/>
        <v/>
      </c>
      <c r="AA6391" t="str">
        <f t="shared" si="404"/>
        <v/>
      </c>
      <c r="AC6391" s="7"/>
      <c r="AD6391" t="s">
        <v>2999</v>
      </c>
      <c r="AE6391">
        <f t="shared" si="402"/>
        <v>0</v>
      </c>
      <c r="AG6391" s="2"/>
      <c r="AH6391" t="s">
        <v>3340</v>
      </c>
      <c r="AI6391" s="7" t="s">
        <v>4610</v>
      </c>
    </row>
    <row r="6392" spans="1:35" ht="11" customHeight="1" outlineLevel="1" x14ac:dyDescent="0.25">
      <c r="A6392" t="s">
        <v>6854</v>
      </c>
      <c r="C6392" s="2" t="s">
        <v>12521</v>
      </c>
      <c r="D6392" s="2">
        <v>449</v>
      </c>
      <c r="E6392" s="7">
        <v>1970</v>
      </c>
      <c r="F6392" s="5" t="s">
        <v>12842</v>
      </c>
      <c r="H6392" s="5" t="s">
        <v>5398</v>
      </c>
      <c r="I6392" s="6" t="s">
        <v>2411</v>
      </c>
      <c r="J6392" s="6" t="s">
        <v>8916</v>
      </c>
      <c r="K6392" s="17">
        <v>2</v>
      </c>
      <c r="L6392" s="17" t="s">
        <v>7730</v>
      </c>
      <c r="M6392" s="9">
        <v>1.8</v>
      </c>
      <c r="N6392" s="9"/>
      <c r="O6392" s="21"/>
      <c r="Q6392" s="29"/>
      <c r="S6392">
        <v>1</v>
      </c>
      <c r="T6392">
        <v>1</v>
      </c>
      <c r="U6392" s="17"/>
      <c r="V6392" s="2">
        <v>426</v>
      </c>
      <c r="Y6392" t="str">
        <f t="shared" si="403"/>
        <v/>
      </c>
      <c r="AA6392" t="str">
        <f t="shared" si="404"/>
        <v/>
      </c>
      <c r="AC6392" s="7"/>
      <c r="AD6392" t="s">
        <v>2411</v>
      </c>
      <c r="AE6392">
        <f t="shared" si="402"/>
        <v>0</v>
      </c>
      <c r="AG6392" s="2"/>
      <c r="AH6392" t="s">
        <v>2412</v>
      </c>
      <c r="AI6392" s="7" t="s">
        <v>4610</v>
      </c>
    </row>
    <row r="6393" spans="1:35" ht="11" customHeight="1" outlineLevel="1" x14ac:dyDescent="0.25">
      <c r="A6393" t="s">
        <v>6854</v>
      </c>
      <c r="C6393" s="2" t="s">
        <v>12521</v>
      </c>
      <c r="D6393" s="2">
        <v>451</v>
      </c>
      <c r="E6393" s="7">
        <v>1971</v>
      </c>
      <c r="F6393" s="5" t="s">
        <v>12793</v>
      </c>
      <c r="H6393" s="5" t="s">
        <v>5398</v>
      </c>
      <c r="I6393" s="6" t="s">
        <v>1713</v>
      </c>
      <c r="J6393" s="6" t="s">
        <v>8917</v>
      </c>
      <c r="K6393" s="17">
        <v>3</v>
      </c>
      <c r="L6393" s="17" t="s">
        <v>7730</v>
      </c>
      <c r="M6393" s="9">
        <v>0.9</v>
      </c>
      <c r="N6393" s="9"/>
      <c r="O6393" s="21"/>
      <c r="Q6393" s="29"/>
      <c r="U6393" s="17"/>
      <c r="V6393" s="2">
        <v>428</v>
      </c>
      <c r="Y6393" t="str">
        <f t="shared" si="403"/>
        <v/>
      </c>
      <c r="AA6393" t="str">
        <f t="shared" si="404"/>
        <v/>
      </c>
      <c r="AC6393" s="7"/>
      <c r="AD6393" t="s">
        <v>1713</v>
      </c>
      <c r="AE6393">
        <f t="shared" si="402"/>
        <v>0</v>
      </c>
      <c r="AG6393" s="2"/>
      <c r="AH6393" t="s">
        <v>4260</v>
      </c>
      <c r="AI6393" s="7" t="s">
        <v>4610</v>
      </c>
    </row>
    <row r="6394" spans="1:35" ht="11" customHeight="1" outlineLevel="1" x14ac:dyDescent="0.25">
      <c r="A6394" t="s">
        <v>6854</v>
      </c>
      <c r="C6394" s="2" t="s">
        <v>12521</v>
      </c>
      <c r="D6394" s="2">
        <v>461</v>
      </c>
      <c r="E6394" s="7">
        <v>1972</v>
      </c>
      <c r="F6394" s="5" t="s">
        <v>21570</v>
      </c>
      <c r="H6394" s="5" t="s">
        <v>5398</v>
      </c>
      <c r="I6394" s="6" t="s">
        <v>1713</v>
      </c>
      <c r="J6394" s="6" t="s">
        <v>8918</v>
      </c>
      <c r="K6394" s="17">
        <v>2</v>
      </c>
      <c r="L6394" s="17" t="s">
        <v>7730</v>
      </c>
      <c r="M6394" s="9">
        <v>0.3</v>
      </c>
      <c r="N6394" s="9"/>
      <c r="O6394" s="21"/>
      <c r="Q6394" s="29"/>
      <c r="U6394" s="17"/>
      <c r="V6394" s="2">
        <v>438</v>
      </c>
      <c r="Y6394" t="str">
        <f t="shared" si="403"/>
        <v/>
      </c>
      <c r="AA6394" t="str">
        <f t="shared" si="404"/>
        <v/>
      </c>
      <c r="AC6394" s="7"/>
      <c r="AD6394" t="s">
        <v>1713</v>
      </c>
      <c r="AE6394">
        <f t="shared" si="402"/>
        <v>0</v>
      </c>
      <c r="AG6394" s="2"/>
      <c r="AH6394" t="s">
        <v>4260</v>
      </c>
      <c r="AI6394" s="7" t="s">
        <v>4610</v>
      </c>
    </row>
    <row r="6395" spans="1:35" ht="11" customHeight="1" outlineLevel="1" x14ac:dyDescent="0.25">
      <c r="A6395" t="s">
        <v>6854</v>
      </c>
      <c r="C6395" s="2" t="s">
        <v>12521</v>
      </c>
      <c r="D6395" s="2">
        <v>467</v>
      </c>
      <c r="E6395" s="7">
        <v>1972</v>
      </c>
      <c r="F6395" s="5" t="s">
        <v>12770</v>
      </c>
      <c r="H6395" s="5" t="s">
        <v>5398</v>
      </c>
      <c r="I6395" s="6" t="s">
        <v>8919</v>
      </c>
      <c r="J6395" s="6" t="s">
        <v>8920</v>
      </c>
      <c r="K6395" s="17">
        <v>4</v>
      </c>
      <c r="L6395" s="17" t="s">
        <v>7730</v>
      </c>
      <c r="M6395" s="9">
        <v>0.5</v>
      </c>
      <c r="N6395" s="9"/>
      <c r="O6395" s="21"/>
      <c r="Q6395" s="29"/>
      <c r="T6395">
        <v>1</v>
      </c>
      <c r="U6395" s="17"/>
      <c r="V6395" s="2"/>
      <c r="Y6395" t="str">
        <f t="shared" si="403"/>
        <v/>
      </c>
      <c r="AA6395" t="str">
        <f t="shared" si="404"/>
        <v/>
      </c>
      <c r="AC6395" s="7"/>
      <c r="AD6395" t="s">
        <v>8919</v>
      </c>
      <c r="AE6395">
        <f t="shared" si="402"/>
        <v>0</v>
      </c>
      <c r="AG6395" s="2"/>
      <c r="AI6395" s="7"/>
    </row>
    <row r="6396" spans="1:35" ht="11" customHeight="1" outlineLevel="1" x14ac:dyDescent="0.25">
      <c r="A6396" t="s">
        <v>6854</v>
      </c>
      <c r="C6396" s="2" t="s">
        <v>12521</v>
      </c>
      <c r="D6396" s="2">
        <v>469</v>
      </c>
      <c r="E6396" s="7">
        <v>1972</v>
      </c>
      <c r="F6396" s="5" t="s">
        <v>21571</v>
      </c>
      <c r="H6396" s="5" t="s">
        <v>5398</v>
      </c>
      <c r="I6396" s="6" t="s">
        <v>8922</v>
      </c>
      <c r="J6396" s="6" t="s">
        <v>8923</v>
      </c>
      <c r="K6396" s="17">
        <v>2</v>
      </c>
      <c r="L6396" s="17" t="s">
        <v>7730</v>
      </c>
      <c r="M6396" s="9">
        <v>0.3</v>
      </c>
      <c r="N6396" s="9"/>
      <c r="O6396" s="21"/>
      <c r="Q6396" s="29"/>
      <c r="U6396" s="17"/>
      <c r="V6396" s="2">
        <v>446</v>
      </c>
      <c r="Y6396" t="str">
        <f t="shared" si="403"/>
        <v/>
      </c>
      <c r="AA6396" t="str">
        <f t="shared" si="404"/>
        <v/>
      </c>
      <c r="AC6396" s="7"/>
      <c r="AD6396" t="s">
        <v>8922</v>
      </c>
      <c r="AE6396">
        <f t="shared" si="402"/>
        <v>0</v>
      </c>
      <c r="AG6396" s="2"/>
      <c r="AI6396" s="7"/>
    </row>
    <row r="6397" spans="1:35" ht="11" customHeight="1" outlineLevel="1" x14ac:dyDescent="0.25">
      <c r="A6397" t="s">
        <v>6854</v>
      </c>
      <c r="C6397" s="2" t="s">
        <v>12521</v>
      </c>
      <c r="D6397" s="2">
        <v>501</v>
      </c>
      <c r="E6397" s="7">
        <v>1975</v>
      </c>
      <c r="F6397" s="5" t="s">
        <v>12771</v>
      </c>
      <c r="H6397" s="5" t="s">
        <v>5398</v>
      </c>
      <c r="I6397" s="6" t="s">
        <v>3530</v>
      </c>
      <c r="J6397" s="6" t="s">
        <v>8924</v>
      </c>
      <c r="K6397" s="17">
        <v>1</v>
      </c>
      <c r="L6397" s="17" t="s">
        <v>7730</v>
      </c>
      <c r="M6397" s="9">
        <v>0.8</v>
      </c>
      <c r="N6397" s="9"/>
      <c r="O6397" s="21"/>
      <c r="Q6397" s="29"/>
      <c r="T6397">
        <v>1</v>
      </c>
      <c r="U6397" s="17"/>
      <c r="V6397" s="2">
        <v>476</v>
      </c>
      <c r="Y6397" t="str">
        <f t="shared" si="403"/>
        <v/>
      </c>
      <c r="AA6397" t="str">
        <f t="shared" si="404"/>
        <v/>
      </c>
      <c r="AC6397" s="7"/>
      <c r="AD6397" t="s">
        <v>3530</v>
      </c>
      <c r="AE6397">
        <f t="shared" si="402"/>
        <v>0</v>
      </c>
      <c r="AG6397" s="2"/>
      <c r="AH6397" t="s">
        <v>3531</v>
      </c>
      <c r="AI6397" s="7" t="s">
        <v>4610</v>
      </c>
    </row>
    <row r="6398" spans="1:35" ht="11" customHeight="1" outlineLevel="1" x14ac:dyDescent="0.25">
      <c r="A6398" t="s">
        <v>6854</v>
      </c>
      <c r="C6398" s="2" t="s">
        <v>12521</v>
      </c>
      <c r="D6398" s="2">
        <v>502</v>
      </c>
      <c r="E6398" s="7">
        <v>1975</v>
      </c>
      <c r="F6398" s="5" t="s">
        <v>21562</v>
      </c>
      <c r="H6398" s="5" t="s">
        <v>5398</v>
      </c>
      <c r="I6398" s="6" t="s">
        <v>3530</v>
      </c>
      <c r="J6398" s="6" t="s">
        <v>8924</v>
      </c>
      <c r="K6398" s="17">
        <v>1</v>
      </c>
      <c r="L6398" s="17" t="s">
        <v>7730</v>
      </c>
      <c r="M6398" s="9">
        <v>0.8</v>
      </c>
      <c r="N6398" s="9"/>
      <c r="O6398" s="21"/>
      <c r="Q6398" s="29"/>
      <c r="S6398">
        <v>1</v>
      </c>
      <c r="T6398">
        <v>1</v>
      </c>
      <c r="U6398" s="17"/>
      <c r="V6398" s="2">
        <v>477</v>
      </c>
      <c r="Y6398" t="str">
        <f t="shared" si="403"/>
        <v/>
      </c>
      <c r="AA6398" t="str">
        <f t="shared" si="404"/>
        <v/>
      </c>
      <c r="AC6398" s="7"/>
      <c r="AD6398" t="s">
        <v>3530</v>
      </c>
      <c r="AE6398">
        <f t="shared" si="402"/>
        <v>0</v>
      </c>
      <c r="AG6398" s="2"/>
      <c r="AH6398" t="s">
        <v>3531</v>
      </c>
      <c r="AI6398" s="7" t="s">
        <v>4610</v>
      </c>
    </row>
    <row r="6399" spans="1:35" ht="11" customHeight="1" outlineLevel="1" x14ac:dyDescent="0.25">
      <c r="A6399" t="s">
        <v>6854</v>
      </c>
      <c r="C6399" s="2" t="s">
        <v>12521</v>
      </c>
      <c r="D6399" s="3" t="s">
        <v>10586</v>
      </c>
      <c r="E6399" s="7">
        <v>1975</v>
      </c>
      <c r="F6399" s="8" t="s">
        <v>22209</v>
      </c>
      <c r="H6399" s="5" t="s">
        <v>5398</v>
      </c>
      <c r="I6399" s="6" t="s">
        <v>3530</v>
      </c>
      <c r="J6399" s="6" t="s">
        <v>8924</v>
      </c>
      <c r="K6399" s="17">
        <v>1</v>
      </c>
      <c r="L6399" s="17" t="s">
        <v>7730</v>
      </c>
      <c r="M6399" s="9">
        <v>2</v>
      </c>
      <c r="N6399" s="9"/>
      <c r="O6399" s="21"/>
      <c r="Q6399" s="29"/>
      <c r="U6399" s="17"/>
      <c r="V6399" s="2"/>
      <c r="X6399" t="s">
        <v>7732</v>
      </c>
      <c r="Y6399" t="str">
        <f t="shared" si="403"/>
        <v/>
      </c>
      <c r="Z6399">
        <v>1</v>
      </c>
      <c r="AA6399" t="str">
        <f t="shared" si="404"/>
        <v/>
      </c>
      <c r="AC6399" s="7"/>
      <c r="AD6399" t="s">
        <v>3530</v>
      </c>
      <c r="AE6399">
        <f t="shared" si="402"/>
        <v>0</v>
      </c>
      <c r="AG6399" s="2"/>
      <c r="AI6399" s="7"/>
    </row>
    <row r="6400" spans="1:35" ht="11" customHeight="1" outlineLevel="1" x14ac:dyDescent="0.25">
      <c r="A6400" t="s">
        <v>6854</v>
      </c>
      <c r="C6400" s="2" t="s">
        <v>12521</v>
      </c>
      <c r="D6400" s="2">
        <v>514</v>
      </c>
      <c r="E6400" s="7">
        <v>1976</v>
      </c>
      <c r="F6400" s="5" t="s">
        <v>21572</v>
      </c>
      <c r="H6400" s="5" t="s">
        <v>5398</v>
      </c>
      <c r="I6400" s="6" t="s">
        <v>10580</v>
      </c>
      <c r="J6400" s="6" t="s">
        <v>10581</v>
      </c>
      <c r="K6400" s="17">
        <v>5</v>
      </c>
      <c r="L6400" s="17" t="s">
        <v>7730</v>
      </c>
      <c r="M6400" s="9">
        <v>0.9</v>
      </c>
      <c r="N6400" s="9"/>
      <c r="O6400" s="21"/>
      <c r="Q6400" s="29"/>
      <c r="U6400" s="17"/>
      <c r="V6400" s="2"/>
      <c r="Y6400" t="str">
        <f t="shared" si="403"/>
        <v/>
      </c>
      <c r="AA6400" t="str">
        <f t="shared" si="404"/>
        <v/>
      </c>
      <c r="AC6400" s="7"/>
      <c r="AD6400" t="s">
        <v>10580</v>
      </c>
      <c r="AE6400">
        <f t="shared" si="402"/>
        <v>0</v>
      </c>
      <c r="AG6400" s="2"/>
      <c r="AI6400" s="7"/>
    </row>
    <row r="6401" spans="1:35" ht="11" customHeight="1" outlineLevel="1" x14ac:dyDescent="0.25">
      <c r="A6401" t="s">
        <v>6854</v>
      </c>
      <c r="C6401" s="2" t="s">
        <v>12521</v>
      </c>
      <c r="D6401" s="2">
        <v>523</v>
      </c>
      <c r="E6401" s="7">
        <v>1977</v>
      </c>
      <c r="F6401" s="5" t="s">
        <v>21573</v>
      </c>
      <c r="H6401" s="5" t="s">
        <v>5398</v>
      </c>
      <c r="I6401" s="6" t="s">
        <v>8925</v>
      </c>
      <c r="J6401" s="6" t="s">
        <v>8926</v>
      </c>
      <c r="K6401" s="17">
        <v>5</v>
      </c>
      <c r="L6401" s="17" t="s">
        <v>7730</v>
      </c>
      <c r="M6401" s="9">
        <v>0.6</v>
      </c>
      <c r="N6401" s="9"/>
      <c r="O6401" s="21"/>
      <c r="Q6401" s="29"/>
      <c r="U6401" s="17"/>
      <c r="V6401" s="2">
        <v>498</v>
      </c>
      <c r="Y6401" t="str">
        <f t="shared" si="403"/>
        <v/>
      </c>
      <c r="AA6401" t="str">
        <f t="shared" si="404"/>
        <v/>
      </c>
      <c r="AC6401" s="7"/>
      <c r="AD6401" t="s">
        <v>8925</v>
      </c>
      <c r="AE6401">
        <f t="shared" si="402"/>
        <v>0</v>
      </c>
      <c r="AG6401" s="2"/>
      <c r="AI6401" s="7"/>
    </row>
    <row r="6402" spans="1:35" ht="11" customHeight="1" outlineLevel="1" x14ac:dyDescent="0.25">
      <c r="A6402" t="s">
        <v>6854</v>
      </c>
      <c r="C6402" s="2" t="s">
        <v>12521</v>
      </c>
      <c r="D6402" s="2">
        <v>524</v>
      </c>
      <c r="E6402" s="7">
        <v>1977</v>
      </c>
      <c r="F6402" s="5" t="s">
        <v>21574</v>
      </c>
      <c r="H6402" s="5" t="s">
        <v>5398</v>
      </c>
      <c r="I6402" s="6" t="s">
        <v>3530</v>
      </c>
      <c r="J6402" s="6" t="s">
        <v>8926</v>
      </c>
      <c r="K6402" s="17">
        <v>3</v>
      </c>
      <c r="L6402" s="17" t="s">
        <v>7730</v>
      </c>
      <c r="M6402" s="9">
        <v>1.2</v>
      </c>
      <c r="N6402" s="9"/>
      <c r="O6402" s="21"/>
      <c r="Q6402" s="29"/>
      <c r="U6402" s="17"/>
      <c r="V6402" s="2">
        <v>499</v>
      </c>
      <c r="Y6402" t="str">
        <f t="shared" si="403"/>
        <v/>
      </c>
      <c r="AA6402" t="str">
        <f t="shared" si="404"/>
        <v/>
      </c>
      <c r="AC6402" s="7"/>
      <c r="AD6402" t="s">
        <v>3530</v>
      </c>
      <c r="AE6402">
        <f t="shared" si="402"/>
        <v>0</v>
      </c>
      <c r="AG6402" s="2"/>
      <c r="AH6402" t="s">
        <v>3531</v>
      </c>
      <c r="AI6402" s="7" t="s">
        <v>4610</v>
      </c>
    </row>
    <row r="6403" spans="1:35" ht="11" customHeight="1" outlineLevel="1" x14ac:dyDescent="0.25">
      <c r="A6403" t="s">
        <v>6854</v>
      </c>
      <c r="C6403" s="2" t="s">
        <v>12521</v>
      </c>
      <c r="D6403" s="2">
        <v>527</v>
      </c>
      <c r="E6403" s="7">
        <v>1977</v>
      </c>
      <c r="F6403" s="5" t="s">
        <v>8726</v>
      </c>
      <c r="H6403" s="5" t="s">
        <v>5398</v>
      </c>
      <c r="I6403" s="6" t="s">
        <v>6502</v>
      </c>
      <c r="J6403" s="6" t="s">
        <v>8927</v>
      </c>
      <c r="K6403" s="17">
        <v>4</v>
      </c>
      <c r="L6403" s="17" t="s">
        <v>7730</v>
      </c>
      <c r="M6403" s="9">
        <v>0.5</v>
      </c>
      <c r="N6403" s="9"/>
      <c r="O6403" s="21"/>
      <c r="Q6403" s="29"/>
      <c r="U6403" s="17"/>
      <c r="V6403" s="2">
        <v>502</v>
      </c>
      <c r="Y6403" t="str">
        <f t="shared" si="403"/>
        <v/>
      </c>
      <c r="AA6403" t="str">
        <f t="shared" si="404"/>
        <v/>
      </c>
      <c r="AC6403" s="7"/>
      <c r="AD6403" t="s">
        <v>6502</v>
      </c>
      <c r="AE6403">
        <f t="shared" si="402"/>
        <v>0</v>
      </c>
      <c r="AG6403" s="2"/>
      <c r="AH6403" t="s">
        <v>5683</v>
      </c>
      <c r="AI6403" s="7" t="s">
        <v>4610</v>
      </c>
    </row>
    <row r="6404" spans="1:35" ht="11" customHeight="1" outlineLevel="1" x14ac:dyDescent="0.25">
      <c r="A6404" t="s">
        <v>6854</v>
      </c>
      <c r="C6404" s="2" t="s">
        <v>12521</v>
      </c>
      <c r="D6404" s="2">
        <v>528</v>
      </c>
      <c r="E6404" s="7">
        <v>1977</v>
      </c>
      <c r="F6404" s="5" t="s">
        <v>21573</v>
      </c>
      <c r="H6404" s="5" t="s">
        <v>5482</v>
      </c>
      <c r="I6404" s="6" t="s">
        <v>1585</v>
      </c>
      <c r="J6404" s="6" t="s">
        <v>8928</v>
      </c>
      <c r="K6404" s="17">
        <v>4</v>
      </c>
      <c r="L6404" s="17" t="s">
        <v>7730</v>
      </c>
      <c r="M6404" s="9">
        <v>0.9</v>
      </c>
      <c r="N6404" s="9"/>
      <c r="O6404" s="21"/>
      <c r="Q6404" s="29"/>
      <c r="U6404" s="17"/>
      <c r="V6404" s="2">
        <v>503</v>
      </c>
      <c r="Y6404" t="str">
        <f t="shared" si="403"/>
        <v/>
      </c>
      <c r="AA6404" t="str">
        <f t="shared" si="404"/>
        <v/>
      </c>
      <c r="AC6404" s="7"/>
      <c r="AD6404" t="s">
        <v>1585</v>
      </c>
      <c r="AE6404">
        <f t="shared" si="402"/>
        <v>0</v>
      </c>
      <c r="AG6404" s="2"/>
      <c r="AH6404" t="s">
        <v>4260</v>
      </c>
      <c r="AI6404" s="7" t="s">
        <v>4610</v>
      </c>
    </row>
    <row r="6405" spans="1:35" ht="11" customHeight="1" outlineLevel="1" collapsed="1" x14ac:dyDescent="0.25">
      <c r="A6405" t="s">
        <v>6854</v>
      </c>
      <c r="C6405" s="2" t="s">
        <v>12521</v>
      </c>
      <c r="D6405" s="2">
        <v>536</v>
      </c>
      <c r="E6405" s="7">
        <v>1978</v>
      </c>
      <c r="F6405" s="5" t="s">
        <v>21575</v>
      </c>
      <c r="H6405" s="5" t="s">
        <v>5398</v>
      </c>
      <c r="I6405" s="6" t="s">
        <v>4077</v>
      </c>
      <c r="J6405" s="6" t="s">
        <v>8929</v>
      </c>
      <c r="K6405" s="17">
        <v>3</v>
      </c>
      <c r="L6405" s="17" t="s">
        <v>7730</v>
      </c>
      <c r="M6405" s="9">
        <v>1.4</v>
      </c>
      <c r="N6405" s="9"/>
      <c r="O6405" s="21"/>
      <c r="Q6405" s="29"/>
      <c r="U6405" s="17"/>
      <c r="V6405" s="2">
        <v>511</v>
      </c>
      <c r="Y6405" t="str">
        <f t="shared" si="403"/>
        <v/>
      </c>
      <c r="AA6405" t="str">
        <f t="shared" si="404"/>
        <v/>
      </c>
      <c r="AC6405" s="7"/>
      <c r="AD6405" t="s">
        <v>4077</v>
      </c>
      <c r="AE6405">
        <f t="shared" si="402"/>
        <v>0</v>
      </c>
      <c r="AG6405" s="2"/>
      <c r="AH6405" t="s">
        <v>4078</v>
      </c>
      <c r="AI6405" s="7" t="s">
        <v>4922</v>
      </c>
    </row>
    <row r="6406" spans="1:35" ht="11" customHeight="1" outlineLevel="1" x14ac:dyDescent="0.25">
      <c r="A6406" t="s">
        <v>6854</v>
      </c>
      <c r="C6406" s="2" t="s">
        <v>12521</v>
      </c>
      <c r="D6406" s="2">
        <v>587</v>
      </c>
      <c r="E6406" s="7">
        <v>1982</v>
      </c>
      <c r="F6406" s="5" t="s">
        <v>21576</v>
      </c>
      <c r="H6406" s="5" t="s">
        <v>5398</v>
      </c>
      <c r="I6406" s="6" t="s">
        <v>6866</v>
      </c>
      <c r="J6406" s="6" t="s">
        <v>20500</v>
      </c>
      <c r="K6406" s="17">
        <v>3</v>
      </c>
      <c r="L6406" s="17" t="s">
        <v>7730</v>
      </c>
      <c r="M6406" s="9">
        <v>2</v>
      </c>
      <c r="N6406" s="9"/>
      <c r="O6406" s="21"/>
      <c r="Q6406" s="29"/>
      <c r="U6406" s="17"/>
      <c r="V6406" s="2">
        <v>537</v>
      </c>
      <c r="Y6406" t="str">
        <f t="shared" si="403"/>
        <v/>
      </c>
      <c r="AA6406" t="str">
        <f t="shared" si="404"/>
        <v/>
      </c>
      <c r="AC6406" s="7"/>
      <c r="AD6406" t="s">
        <v>6866</v>
      </c>
      <c r="AE6406">
        <f t="shared" si="402"/>
        <v>0</v>
      </c>
      <c r="AG6406" s="2"/>
      <c r="AH6406" t="s">
        <v>4260</v>
      </c>
      <c r="AI6406" s="7" t="s">
        <v>4610</v>
      </c>
    </row>
    <row r="6407" spans="1:35" ht="11" customHeight="1" outlineLevel="1" x14ac:dyDescent="0.25">
      <c r="A6407" t="s">
        <v>6854</v>
      </c>
      <c r="C6407" s="2" t="s">
        <v>12521</v>
      </c>
      <c r="D6407" s="2">
        <v>597</v>
      </c>
      <c r="E6407" s="7">
        <v>1983</v>
      </c>
      <c r="F6407" s="5" t="s">
        <v>21577</v>
      </c>
      <c r="H6407" s="5" t="s">
        <v>5398</v>
      </c>
      <c r="I6407" s="6" t="s">
        <v>1586</v>
      </c>
      <c r="J6407" s="6" t="s">
        <v>8930</v>
      </c>
      <c r="K6407" s="17">
        <v>3</v>
      </c>
      <c r="L6407" s="17" t="s">
        <v>7730</v>
      </c>
      <c r="M6407" s="9">
        <v>0.6</v>
      </c>
      <c r="N6407" s="9"/>
      <c r="O6407" s="21"/>
      <c r="Q6407" s="29"/>
      <c r="U6407" s="17"/>
      <c r="V6407" s="2">
        <v>571</v>
      </c>
      <c r="Y6407" t="str">
        <f t="shared" si="403"/>
        <v/>
      </c>
      <c r="AA6407" t="str">
        <f t="shared" si="404"/>
        <v/>
      </c>
      <c r="AC6407" s="7"/>
      <c r="AD6407" t="s">
        <v>1586</v>
      </c>
      <c r="AE6407">
        <f t="shared" si="402"/>
        <v>0</v>
      </c>
      <c r="AG6407" s="2"/>
      <c r="AH6407" t="s">
        <v>4260</v>
      </c>
      <c r="AI6407" s="7" t="s">
        <v>4610</v>
      </c>
    </row>
    <row r="6408" spans="1:35" ht="11" customHeight="1" outlineLevel="1" x14ac:dyDescent="0.25">
      <c r="A6408" t="s">
        <v>6854</v>
      </c>
      <c r="C6408" s="2" t="s">
        <v>12521</v>
      </c>
      <c r="D6408" s="2">
        <v>598</v>
      </c>
      <c r="E6408" s="7">
        <v>1983</v>
      </c>
      <c r="F6408" s="5" t="s">
        <v>21578</v>
      </c>
      <c r="H6408" s="5" t="s">
        <v>5398</v>
      </c>
      <c r="I6408" s="6" t="s">
        <v>8931</v>
      </c>
      <c r="J6408" s="6" t="s">
        <v>8930</v>
      </c>
      <c r="K6408" s="17">
        <v>5</v>
      </c>
      <c r="L6408" s="17" t="s">
        <v>7730</v>
      </c>
      <c r="M6408" s="9">
        <v>0.6</v>
      </c>
      <c r="N6408" s="9"/>
      <c r="O6408" s="21"/>
      <c r="Q6408" s="29"/>
      <c r="U6408" s="17"/>
      <c r="V6408" s="2"/>
      <c r="Y6408" t="str">
        <f t="shared" si="403"/>
        <v/>
      </c>
      <c r="AA6408" t="str">
        <f t="shared" si="404"/>
        <v/>
      </c>
      <c r="AC6408" s="7"/>
      <c r="AD6408" t="s">
        <v>8931</v>
      </c>
      <c r="AE6408">
        <f t="shared" si="402"/>
        <v>0</v>
      </c>
      <c r="AG6408" s="2"/>
      <c r="AI6408" s="7"/>
    </row>
    <row r="6409" spans="1:35" ht="11" customHeight="1" outlineLevel="1" x14ac:dyDescent="0.25">
      <c r="A6409" t="s">
        <v>6854</v>
      </c>
      <c r="C6409" s="2" t="s">
        <v>12521</v>
      </c>
      <c r="D6409" s="2">
        <v>599</v>
      </c>
      <c r="E6409" s="7">
        <v>1983</v>
      </c>
      <c r="F6409" s="5" t="s">
        <v>8705</v>
      </c>
      <c r="H6409" s="5" t="s">
        <v>5398</v>
      </c>
      <c r="I6409" s="6" t="s">
        <v>2073</v>
      </c>
      <c r="J6409" s="6" t="s">
        <v>8932</v>
      </c>
      <c r="K6409" s="17">
        <v>4</v>
      </c>
      <c r="L6409" s="17" t="s">
        <v>7730</v>
      </c>
      <c r="M6409" s="9">
        <v>1.8</v>
      </c>
      <c r="N6409" s="9"/>
      <c r="O6409" s="21"/>
      <c r="Q6409" s="29"/>
      <c r="U6409" s="17"/>
      <c r="V6409" s="2">
        <v>573</v>
      </c>
      <c r="Y6409" t="str">
        <f t="shared" si="403"/>
        <v/>
      </c>
      <c r="AA6409" t="str">
        <f t="shared" si="404"/>
        <v/>
      </c>
      <c r="AC6409" s="7"/>
      <c r="AD6409" t="s">
        <v>2073</v>
      </c>
      <c r="AE6409">
        <f t="shared" si="402"/>
        <v>0</v>
      </c>
      <c r="AG6409" s="2"/>
      <c r="AH6409" t="s">
        <v>4260</v>
      </c>
      <c r="AI6409" s="7" t="s">
        <v>4922</v>
      </c>
    </row>
    <row r="6410" spans="1:35" ht="11" customHeight="1" outlineLevel="1" x14ac:dyDescent="0.25">
      <c r="A6410" t="s">
        <v>6854</v>
      </c>
      <c r="C6410" s="2" t="s">
        <v>12521</v>
      </c>
      <c r="D6410" s="2">
        <v>600</v>
      </c>
      <c r="E6410" s="7">
        <v>1983</v>
      </c>
      <c r="F6410" s="5" t="s">
        <v>12750</v>
      </c>
      <c r="H6410" s="5" t="s">
        <v>5398</v>
      </c>
      <c r="I6410" s="6" t="s">
        <v>2073</v>
      </c>
      <c r="J6410" s="6" t="s">
        <v>8932</v>
      </c>
      <c r="K6410" s="17">
        <v>4</v>
      </c>
      <c r="L6410" s="17" t="s">
        <v>7730</v>
      </c>
      <c r="M6410" s="9">
        <v>2.4</v>
      </c>
      <c r="N6410" s="9"/>
      <c r="O6410" s="21"/>
      <c r="Q6410" s="29"/>
      <c r="U6410" s="17"/>
      <c r="V6410" s="2">
        <v>574</v>
      </c>
      <c r="Y6410" t="str">
        <f t="shared" si="403"/>
        <v/>
      </c>
      <c r="AA6410" t="str">
        <f t="shared" si="404"/>
        <v/>
      </c>
      <c r="AC6410" s="7"/>
      <c r="AD6410" t="s">
        <v>2073</v>
      </c>
      <c r="AE6410">
        <f t="shared" si="402"/>
        <v>0</v>
      </c>
      <c r="AG6410" s="2"/>
      <c r="AH6410" t="s">
        <v>4260</v>
      </c>
      <c r="AI6410" s="7" t="s">
        <v>4922</v>
      </c>
    </row>
    <row r="6411" spans="1:35" ht="11" customHeight="1" outlineLevel="1" x14ac:dyDescent="0.25">
      <c r="A6411" t="s">
        <v>6854</v>
      </c>
      <c r="C6411" s="2" t="s">
        <v>12521</v>
      </c>
      <c r="D6411" s="2">
        <v>603</v>
      </c>
      <c r="E6411" s="7">
        <v>1983</v>
      </c>
      <c r="F6411" s="5" t="s">
        <v>12842</v>
      </c>
      <c r="H6411" s="5" t="s">
        <v>5398</v>
      </c>
      <c r="I6411" s="6" t="s">
        <v>2411</v>
      </c>
      <c r="J6411" s="6" t="s">
        <v>8933</v>
      </c>
      <c r="K6411" s="17">
        <v>2</v>
      </c>
      <c r="L6411" s="17" t="s">
        <v>7730</v>
      </c>
      <c r="M6411" s="9">
        <v>1.2</v>
      </c>
      <c r="N6411" s="9"/>
      <c r="O6411" s="21"/>
      <c r="Q6411" s="29"/>
      <c r="U6411" s="17"/>
      <c r="V6411" s="2">
        <v>577</v>
      </c>
      <c r="Y6411" t="str">
        <f t="shared" si="403"/>
        <v/>
      </c>
      <c r="AA6411" t="str">
        <f t="shared" si="404"/>
        <v/>
      </c>
      <c r="AC6411" s="7"/>
      <c r="AD6411" t="s">
        <v>2411</v>
      </c>
      <c r="AE6411">
        <f t="shared" ref="AE6411:AE6474" si="405">COUNTIF(I6411,"*Fuji*")</f>
        <v>0</v>
      </c>
      <c r="AG6411" s="2"/>
      <c r="AH6411" t="s">
        <v>2412</v>
      </c>
      <c r="AI6411" s="7" t="s">
        <v>4922</v>
      </c>
    </row>
    <row r="6412" spans="1:35" ht="11" customHeight="1" outlineLevel="1" x14ac:dyDescent="0.25">
      <c r="A6412" t="s">
        <v>6854</v>
      </c>
      <c r="C6412" s="2" t="s">
        <v>12521</v>
      </c>
      <c r="D6412" s="2">
        <v>649</v>
      </c>
      <c r="E6412" s="7">
        <v>1986</v>
      </c>
      <c r="F6412" s="5" t="s">
        <v>12793</v>
      </c>
      <c r="H6412" s="5" t="s">
        <v>5398</v>
      </c>
      <c r="I6412" s="6" t="s">
        <v>3024</v>
      </c>
      <c r="J6412" s="6" t="s">
        <v>8934</v>
      </c>
      <c r="K6412" s="17">
        <v>5</v>
      </c>
      <c r="L6412" s="17" t="s">
        <v>7730</v>
      </c>
      <c r="M6412" s="9">
        <v>0.6</v>
      </c>
      <c r="N6412" s="9"/>
      <c r="O6412" s="21"/>
      <c r="Q6412" s="29"/>
      <c r="U6412" s="17"/>
      <c r="V6412" s="2">
        <v>622</v>
      </c>
      <c r="Y6412" t="str">
        <f t="shared" si="403"/>
        <v/>
      </c>
      <c r="AA6412" t="str">
        <f t="shared" si="404"/>
        <v/>
      </c>
      <c r="AC6412" s="7"/>
      <c r="AD6412" t="s">
        <v>3024</v>
      </c>
      <c r="AE6412">
        <f t="shared" si="405"/>
        <v>0</v>
      </c>
      <c r="AG6412" s="2"/>
      <c r="AH6412" t="s">
        <v>4260</v>
      </c>
      <c r="AI6412" s="7" t="s">
        <v>4922</v>
      </c>
    </row>
    <row r="6413" spans="1:35" ht="11" customHeight="1" outlineLevel="1" x14ac:dyDescent="0.25">
      <c r="A6413" t="s">
        <v>6854</v>
      </c>
      <c r="C6413" s="2" t="s">
        <v>12521</v>
      </c>
      <c r="D6413" s="2">
        <v>650</v>
      </c>
      <c r="E6413" s="7">
        <v>1986</v>
      </c>
      <c r="F6413" s="5" t="s">
        <v>12770</v>
      </c>
      <c r="H6413" s="5" t="s">
        <v>5398</v>
      </c>
      <c r="I6413" s="6" t="s">
        <v>8931</v>
      </c>
      <c r="J6413" s="6" t="s">
        <v>8934</v>
      </c>
      <c r="K6413" s="17">
        <v>5</v>
      </c>
      <c r="L6413" s="17" t="s">
        <v>7730</v>
      </c>
      <c r="M6413" s="9">
        <v>0.5</v>
      </c>
      <c r="N6413" s="9"/>
      <c r="O6413" s="21"/>
      <c r="Q6413" s="29"/>
      <c r="U6413" s="17"/>
      <c r="V6413" s="2">
        <v>623</v>
      </c>
      <c r="Y6413" t="str">
        <f t="shared" si="403"/>
        <v/>
      </c>
      <c r="AA6413" t="str">
        <f t="shared" si="404"/>
        <v/>
      </c>
      <c r="AC6413" s="7"/>
      <c r="AD6413" t="s">
        <v>8931</v>
      </c>
      <c r="AE6413">
        <f t="shared" si="405"/>
        <v>0</v>
      </c>
      <c r="AG6413" s="2"/>
      <c r="AI6413" s="7"/>
    </row>
    <row r="6414" spans="1:35" ht="11" customHeight="1" outlineLevel="1" x14ac:dyDescent="0.25">
      <c r="A6414" t="s">
        <v>6854</v>
      </c>
      <c r="C6414" s="2" t="s">
        <v>12521</v>
      </c>
      <c r="D6414" s="2">
        <v>651</v>
      </c>
      <c r="E6414" s="7">
        <v>1986</v>
      </c>
      <c r="F6414" s="5" t="s">
        <v>12793</v>
      </c>
      <c r="H6414" s="5" t="s">
        <v>5398</v>
      </c>
      <c r="I6414" s="6" t="s">
        <v>8931</v>
      </c>
      <c r="J6414" s="6" t="s">
        <v>8935</v>
      </c>
      <c r="K6414" s="17">
        <v>5</v>
      </c>
      <c r="L6414" s="17" t="s">
        <v>7730</v>
      </c>
      <c r="M6414" s="9">
        <v>0.8</v>
      </c>
      <c r="N6414" s="9"/>
      <c r="O6414" s="21"/>
      <c r="Q6414" s="29"/>
      <c r="U6414" s="17"/>
      <c r="V6414" s="2"/>
      <c r="Y6414" t="str">
        <f t="shared" si="403"/>
        <v/>
      </c>
      <c r="AA6414" t="str">
        <f t="shared" si="404"/>
        <v/>
      </c>
      <c r="AC6414" s="7"/>
      <c r="AD6414" t="s">
        <v>8931</v>
      </c>
      <c r="AE6414">
        <f t="shared" si="405"/>
        <v>0</v>
      </c>
      <c r="AG6414" s="2"/>
      <c r="AI6414" s="7"/>
    </row>
    <row r="6415" spans="1:35" ht="11" customHeight="1" outlineLevel="1" x14ac:dyDescent="0.25">
      <c r="A6415" t="s">
        <v>6854</v>
      </c>
      <c r="C6415" s="2" t="s">
        <v>12521</v>
      </c>
      <c r="D6415" s="2">
        <v>652</v>
      </c>
      <c r="E6415" s="7">
        <v>1986</v>
      </c>
      <c r="F6415" s="5" t="s">
        <v>12770</v>
      </c>
      <c r="H6415" s="5" t="s">
        <v>5398</v>
      </c>
      <c r="I6415" s="6" t="s">
        <v>8931</v>
      </c>
      <c r="J6415" s="6" t="s">
        <v>8935</v>
      </c>
      <c r="K6415" s="17">
        <v>5</v>
      </c>
      <c r="L6415" s="17" t="s">
        <v>7730</v>
      </c>
      <c r="M6415" s="9">
        <v>0.8</v>
      </c>
      <c r="N6415" s="9"/>
      <c r="O6415" s="21"/>
      <c r="Q6415" s="29"/>
      <c r="U6415" s="17"/>
      <c r="V6415" s="2"/>
      <c r="Y6415" t="str">
        <f t="shared" si="403"/>
        <v/>
      </c>
      <c r="AA6415" t="str">
        <f t="shared" si="404"/>
        <v/>
      </c>
      <c r="AC6415" s="7"/>
      <c r="AD6415" t="s">
        <v>8931</v>
      </c>
      <c r="AE6415">
        <f t="shared" si="405"/>
        <v>0</v>
      </c>
      <c r="AG6415" s="2"/>
      <c r="AI6415" s="7"/>
    </row>
    <row r="6416" spans="1:35" ht="11" customHeight="1" outlineLevel="1" x14ac:dyDescent="0.25">
      <c r="A6416" t="s">
        <v>6854</v>
      </c>
      <c r="C6416" s="2" t="s">
        <v>12521</v>
      </c>
      <c r="D6416" s="2">
        <v>661</v>
      </c>
      <c r="E6416" s="7">
        <v>1986</v>
      </c>
      <c r="F6416" s="5" t="s">
        <v>21579</v>
      </c>
      <c r="H6416" s="5" t="s">
        <v>5038</v>
      </c>
      <c r="I6416" s="6" t="s">
        <v>8931</v>
      </c>
      <c r="J6416" s="6" t="s">
        <v>8936</v>
      </c>
      <c r="K6416" s="17">
        <v>5</v>
      </c>
      <c r="L6416" s="17" t="s">
        <v>7730</v>
      </c>
      <c r="M6416" s="9">
        <v>7</v>
      </c>
      <c r="N6416" s="9"/>
      <c r="O6416" s="21"/>
      <c r="Q6416" s="29"/>
      <c r="U6416" s="17"/>
      <c r="V6416" s="2"/>
      <c r="Y6416" t="str">
        <f t="shared" si="403"/>
        <v/>
      </c>
      <c r="AA6416">
        <f t="shared" si="404"/>
        <v>1</v>
      </c>
      <c r="AC6416" s="7"/>
      <c r="AD6416" t="s">
        <v>8931</v>
      </c>
      <c r="AE6416">
        <f t="shared" si="405"/>
        <v>0</v>
      </c>
      <c r="AG6416" s="2"/>
      <c r="AI6416" s="7"/>
    </row>
    <row r="6417" spans="1:35" ht="11" customHeight="1" outlineLevel="1" x14ac:dyDescent="0.25">
      <c r="A6417" t="s">
        <v>6854</v>
      </c>
      <c r="C6417" s="2" t="s">
        <v>12521</v>
      </c>
      <c r="D6417" s="2">
        <v>673</v>
      </c>
      <c r="E6417" s="7">
        <v>1987</v>
      </c>
      <c r="F6417" s="5" t="s">
        <v>21580</v>
      </c>
      <c r="H6417" s="5" t="s">
        <v>5038</v>
      </c>
      <c r="I6417" s="6" t="s">
        <v>8931</v>
      </c>
      <c r="J6417" s="6" t="s">
        <v>8936</v>
      </c>
      <c r="K6417" s="17">
        <v>5</v>
      </c>
      <c r="L6417" s="17" t="s">
        <v>7730</v>
      </c>
      <c r="M6417" s="9">
        <v>5</v>
      </c>
      <c r="N6417" s="9"/>
      <c r="O6417" s="21"/>
      <c r="Q6417" s="29"/>
      <c r="U6417" s="17"/>
      <c r="V6417" s="2"/>
      <c r="Y6417" t="str">
        <f t="shared" si="403"/>
        <v/>
      </c>
      <c r="AA6417">
        <f t="shared" si="404"/>
        <v>1</v>
      </c>
      <c r="AC6417" s="7"/>
      <c r="AD6417" t="s">
        <v>8931</v>
      </c>
      <c r="AE6417">
        <f t="shared" si="405"/>
        <v>0</v>
      </c>
      <c r="AG6417" s="2"/>
      <c r="AI6417" s="7"/>
    </row>
    <row r="6418" spans="1:35" ht="11" customHeight="1" outlineLevel="1" x14ac:dyDescent="0.25">
      <c r="A6418" t="s">
        <v>6854</v>
      </c>
      <c r="C6418" s="2" t="s">
        <v>12521</v>
      </c>
      <c r="D6418" s="2">
        <v>694</v>
      </c>
      <c r="E6418" s="7">
        <v>1988</v>
      </c>
      <c r="F6418" s="5" t="s">
        <v>21581</v>
      </c>
      <c r="H6418" s="5" t="s">
        <v>5038</v>
      </c>
      <c r="I6418" s="6" t="s">
        <v>8931</v>
      </c>
      <c r="J6418" s="6" t="s">
        <v>8936</v>
      </c>
      <c r="K6418" s="17">
        <v>5</v>
      </c>
      <c r="L6418" s="17" t="s">
        <v>7730</v>
      </c>
      <c r="M6418" s="9">
        <v>2</v>
      </c>
      <c r="N6418" s="9"/>
      <c r="O6418" s="21"/>
      <c r="Q6418" s="29"/>
      <c r="U6418" s="17"/>
      <c r="V6418" s="2">
        <v>667</v>
      </c>
      <c r="Y6418" t="str">
        <f t="shared" si="403"/>
        <v/>
      </c>
      <c r="AA6418">
        <f t="shared" si="404"/>
        <v>1</v>
      </c>
      <c r="AC6418" s="7"/>
      <c r="AD6418" t="s">
        <v>8931</v>
      </c>
      <c r="AE6418">
        <f t="shared" si="405"/>
        <v>0</v>
      </c>
      <c r="AG6418" s="2"/>
      <c r="AI6418" s="7"/>
    </row>
    <row r="6419" spans="1:35" ht="11" customHeight="1" outlineLevel="1" x14ac:dyDescent="0.25">
      <c r="A6419" t="s">
        <v>6854</v>
      </c>
      <c r="C6419" s="2" t="s">
        <v>12521</v>
      </c>
      <c r="D6419" s="2">
        <v>705</v>
      </c>
      <c r="E6419" s="7">
        <v>1989</v>
      </c>
      <c r="F6419" s="5" t="s">
        <v>21565</v>
      </c>
      <c r="H6419" s="5" t="s">
        <v>5398</v>
      </c>
      <c r="I6419" s="6" t="s">
        <v>4077</v>
      </c>
      <c r="J6419" s="6" t="s">
        <v>8937</v>
      </c>
      <c r="K6419" s="17">
        <v>3</v>
      </c>
      <c r="L6419" s="17" t="s">
        <v>7730</v>
      </c>
      <c r="M6419" s="9">
        <v>1.6</v>
      </c>
      <c r="N6419" s="9"/>
      <c r="O6419" s="21"/>
      <c r="Q6419" s="29"/>
      <c r="U6419" s="17"/>
      <c r="V6419" s="2">
        <v>680</v>
      </c>
      <c r="Y6419" t="str">
        <f t="shared" si="403"/>
        <v/>
      </c>
      <c r="AA6419" t="str">
        <f t="shared" si="404"/>
        <v/>
      </c>
      <c r="AC6419" s="7"/>
      <c r="AD6419" t="s">
        <v>4077</v>
      </c>
      <c r="AE6419">
        <f t="shared" si="405"/>
        <v>0</v>
      </c>
      <c r="AG6419" s="2"/>
      <c r="AH6419" t="s">
        <v>4078</v>
      </c>
      <c r="AI6419" s="7" t="s">
        <v>4922</v>
      </c>
    </row>
    <row r="6420" spans="1:35" ht="11" customHeight="1" outlineLevel="1" x14ac:dyDescent="0.25">
      <c r="A6420" t="s">
        <v>6854</v>
      </c>
      <c r="C6420" s="2" t="s">
        <v>12521</v>
      </c>
      <c r="D6420" s="2">
        <v>706</v>
      </c>
      <c r="E6420" s="7">
        <v>1989</v>
      </c>
      <c r="F6420" s="5" t="s">
        <v>21582</v>
      </c>
      <c r="H6420" s="5" t="s">
        <v>5398</v>
      </c>
      <c r="I6420" s="6" t="s">
        <v>6541</v>
      </c>
      <c r="J6420" s="6" t="s">
        <v>7065</v>
      </c>
      <c r="K6420" s="17">
        <v>3</v>
      </c>
      <c r="L6420" s="17" t="s">
        <v>7730</v>
      </c>
      <c r="M6420" s="9">
        <v>1.7</v>
      </c>
      <c r="N6420" s="9"/>
      <c r="O6420" s="21"/>
      <c r="Q6420" s="29"/>
      <c r="U6420" s="17"/>
      <c r="V6420" s="2">
        <v>678</v>
      </c>
      <c r="Y6420" t="str">
        <f t="shared" si="403"/>
        <v/>
      </c>
      <c r="AA6420" t="str">
        <f t="shared" si="404"/>
        <v/>
      </c>
      <c r="AC6420" s="7"/>
      <c r="AD6420" t="s">
        <v>6541</v>
      </c>
      <c r="AE6420">
        <f t="shared" si="405"/>
        <v>0</v>
      </c>
      <c r="AG6420" s="2"/>
      <c r="AH6420" t="s">
        <v>4260</v>
      </c>
      <c r="AI6420" s="7" t="s">
        <v>4922</v>
      </c>
    </row>
    <row r="6421" spans="1:35" ht="11" customHeight="1" outlineLevel="1" x14ac:dyDescent="0.25">
      <c r="A6421" t="s">
        <v>6854</v>
      </c>
      <c r="C6421" s="2" t="s">
        <v>12521</v>
      </c>
      <c r="D6421" s="2">
        <v>707</v>
      </c>
      <c r="E6421" s="7">
        <v>1989</v>
      </c>
      <c r="F6421" s="5" t="s">
        <v>21573</v>
      </c>
      <c r="H6421" s="5" t="s">
        <v>5398</v>
      </c>
      <c r="I6421" s="6" t="s">
        <v>6504</v>
      </c>
      <c r="J6421" s="6" t="s">
        <v>7065</v>
      </c>
      <c r="K6421" s="17">
        <v>2</v>
      </c>
      <c r="L6421" s="17" t="s">
        <v>7730</v>
      </c>
      <c r="M6421" s="9">
        <v>1.7</v>
      </c>
      <c r="N6421" s="9"/>
      <c r="O6421" s="21"/>
      <c r="Q6421" s="29"/>
      <c r="T6421">
        <v>1</v>
      </c>
      <c r="U6421" s="17"/>
      <c r="V6421" s="2">
        <v>679</v>
      </c>
      <c r="Y6421" t="str">
        <f t="shared" si="403"/>
        <v/>
      </c>
      <c r="AA6421" t="str">
        <f t="shared" si="404"/>
        <v/>
      </c>
      <c r="AC6421" s="7"/>
      <c r="AD6421" t="s">
        <v>6504</v>
      </c>
      <c r="AE6421">
        <f t="shared" si="405"/>
        <v>0</v>
      </c>
      <c r="AG6421" s="2"/>
      <c r="AH6421" t="s">
        <v>4260</v>
      </c>
      <c r="AI6421" s="7" t="s">
        <v>4922</v>
      </c>
    </row>
    <row r="6422" spans="1:35" ht="11" customHeight="1" outlineLevel="1" x14ac:dyDescent="0.25">
      <c r="A6422" t="s">
        <v>6854</v>
      </c>
      <c r="C6422" s="2" t="s">
        <v>12521</v>
      </c>
      <c r="D6422" s="2">
        <v>731</v>
      </c>
      <c r="E6422" s="7">
        <v>1990</v>
      </c>
      <c r="F6422" s="5" t="s">
        <v>21562</v>
      </c>
      <c r="H6422" s="5" t="s">
        <v>5398</v>
      </c>
      <c r="I6422" s="6" t="s">
        <v>8938</v>
      </c>
      <c r="J6422" s="6" t="s">
        <v>7065</v>
      </c>
      <c r="K6422" s="17">
        <v>2</v>
      </c>
      <c r="L6422" s="17" t="s">
        <v>7730</v>
      </c>
      <c r="M6422" s="9">
        <v>1.8</v>
      </c>
      <c r="N6422" s="9"/>
      <c r="O6422" s="21"/>
      <c r="Q6422" s="29"/>
      <c r="U6422" s="17"/>
      <c r="V6422" s="2">
        <v>713</v>
      </c>
      <c r="Y6422" t="str">
        <f t="shared" si="403"/>
        <v/>
      </c>
      <c r="AA6422" t="str">
        <f t="shared" si="404"/>
        <v/>
      </c>
      <c r="AC6422" s="7"/>
      <c r="AD6422" t="s">
        <v>8938</v>
      </c>
      <c r="AE6422">
        <f t="shared" si="405"/>
        <v>0</v>
      </c>
      <c r="AG6422" s="2"/>
      <c r="AI6422" s="7"/>
    </row>
    <row r="6423" spans="1:35" ht="11" customHeight="1" outlineLevel="1" x14ac:dyDescent="0.25">
      <c r="A6423" t="s">
        <v>6854</v>
      </c>
      <c r="C6423" s="2" t="s">
        <v>12521</v>
      </c>
      <c r="D6423" s="2">
        <v>732</v>
      </c>
      <c r="E6423" s="7">
        <v>1990</v>
      </c>
      <c r="F6423" s="5" t="s">
        <v>21583</v>
      </c>
      <c r="H6423" s="5" t="s">
        <v>5398</v>
      </c>
      <c r="I6423" s="6" t="s">
        <v>8939</v>
      </c>
      <c r="J6423" s="6" t="s">
        <v>7065</v>
      </c>
      <c r="K6423" s="17">
        <v>2</v>
      </c>
      <c r="L6423" s="17" t="s">
        <v>7730</v>
      </c>
      <c r="M6423" s="9">
        <v>1.2</v>
      </c>
      <c r="N6423" s="9"/>
      <c r="O6423" s="21"/>
      <c r="Q6423" s="29"/>
      <c r="U6423" s="17"/>
      <c r="V6423" s="2"/>
      <c r="Y6423" t="str">
        <f t="shared" si="403"/>
        <v/>
      </c>
      <c r="AA6423" t="str">
        <f t="shared" si="404"/>
        <v/>
      </c>
      <c r="AC6423" s="7"/>
      <c r="AD6423" t="s">
        <v>8939</v>
      </c>
      <c r="AE6423">
        <f t="shared" si="405"/>
        <v>0</v>
      </c>
      <c r="AG6423" s="2"/>
      <c r="AI6423" s="7"/>
    </row>
    <row r="6424" spans="1:35" ht="11" customHeight="1" outlineLevel="1" x14ac:dyDescent="0.25">
      <c r="A6424" t="s">
        <v>6854</v>
      </c>
      <c r="C6424" s="2" t="s">
        <v>12521</v>
      </c>
      <c r="D6424" s="2">
        <v>741</v>
      </c>
      <c r="E6424" s="7">
        <v>1991</v>
      </c>
      <c r="F6424" s="5" t="s">
        <v>12793</v>
      </c>
      <c r="H6424" s="5" t="s">
        <v>5398</v>
      </c>
      <c r="I6424" s="6" t="s">
        <v>1747</v>
      </c>
      <c r="J6424" s="6" t="s">
        <v>8940</v>
      </c>
      <c r="K6424" s="17">
        <v>5</v>
      </c>
      <c r="L6424" s="17" t="s">
        <v>7730</v>
      </c>
      <c r="M6424" s="9">
        <v>0.2</v>
      </c>
      <c r="N6424" s="9"/>
      <c r="O6424" s="21"/>
      <c r="Q6424" s="29"/>
      <c r="U6424" s="17"/>
      <c r="V6424" s="2">
        <v>728</v>
      </c>
      <c r="Y6424" t="str">
        <f t="shared" ref="Y6424:Y6487" si="406">IF(COUNTIF(F6424,"*fdc*"),1,"")</f>
        <v/>
      </c>
      <c r="AA6424" t="str">
        <f t="shared" ref="AA6424:AA6487" si="407">IF(COUNTIF(F6424,"*s/s*"),1,"")</f>
        <v/>
      </c>
      <c r="AC6424" s="7"/>
      <c r="AD6424" t="s">
        <v>1747</v>
      </c>
      <c r="AE6424">
        <f t="shared" si="405"/>
        <v>0</v>
      </c>
      <c r="AG6424" s="2"/>
      <c r="AH6424" t="s">
        <v>4975</v>
      </c>
      <c r="AI6424" s="7" t="s">
        <v>4610</v>
      </c>
    </row>
    <row r="6425" spans="1:35" ht="11" customHeight="1" outlineLevel="1" x14ac:dyDescent="0.25">
      <c r="A6425" t="s">
        <v>6854</v>
      </c>
      <c r="C6425" s="2" t="s">
        <v>12521</v>
      </c>
      <c r="D6425" s="2">
        <v>742</v>
      </c>
      <c r="E6425" s="7">
        <v>1991</v>
      </c>
      <c r="F6425" s="5" t="s">
        <v>8709</v>
      </c>
      <c r="H6425" s="5" t="s">
        <v>5398</v>
      </c>
      <c r="I6425" s="6" t="s">
        <v>6505</v>
      </c>
      <c r="J6425" s="6" t="s">
        <v>8940</v>
      </c>
      <c r="K6425" s="17">
        <v>1</v>
      </c>
      <c r="L6425" s="17" t="s">
        <v>7730</v>
      </c>
      <c r="M6425" s="9">
        <v>1.1000000000000001</v>
      </c>
      <c r="N6425" s="9"/>
      <c r="O6425" s="21"/>
      <c r="Q6425" s="29"/>
      <c r="U6425" s="17"/>
      <c r="V6425" s="2">
        <v>737</v>
      </c>
      <c r="Y6425" t="str">
        <f t="shared" si="406"/>
        <v/>
      </c>
      <c r="AA6425" t="str">
        <f t="shared" si="407"/>
        <v/>
      </c>
      <c r="AC6425" s="7"/>
      <c r="AD6425" t="s">
        <v>6505</v>
      </c>
      <c r="AE6425">
        <f t="shared" si="405"/>
        <v>0</v>
      </c>
      <c r="AG6425" s="2"/>
      <c r="AH6425" t="s">
        <v>6506</v>
      </c>
      <c r="AI6425" s="7" t="s">
        <v>4620</v>
      </c>
    </row>
    <row r="6426" spans="1:35" ht="11" customHeight="1" outlineLevel="1" x14ac:dyDescent="0.25">
      <c r="A6426" t="s">
        <v>6854</v>
      </c>
      <c r="C6426" s="2" t="s">
        <v>12521</v>
      </c>
      <c r="D6426" s="2" t="s">
        <v>21079</v>
      </c>
      <c r="E6426" s="7">
        <v>1991</v>
      </c>
      <c r="F6426" s="5" t="s">
        <v>21584</v>
      </c>
      <c r="H6426" s="5" t="s">
        <v>5398</v>
      </c>
      <c r="I6426" s="6" t="s">
        <v>6092</v>
      </c>
      <c r="J6426" s="6" t="s">
        <v>21080</v>
      </c>
      <c r="K6426" s="17">
        <v>6</v>
      </c>
      <c r="L6426" s="17" t="s">
        <v>7730</v>
      </c>
      <c r="M6426" s="9">
        <v>6.9</v>
      </c>
      <c r="N6426" s="9"/>
      <c r="O6426" s="21"/>
      <c r="Q6426" s="29"/>
      <c r="U6426" s="17"/>
      <c r="V6426" s="2">
        <v>742</v>
      </c>
      <c r="Y6426" t="str">
        <f t="shared" si="406"/>
        <v/>
      </c>
      <c r="AA6426">
        <f t="shared" si="407"/>
        <v>1</v>
      </c>
      <c r="AC6426" s="7"/>
      <c r="AD6426" t="s">
        <v>6092</v>
      </c>
      <c r="AE6426">
        <f t="shared" si="405"/>
        <v>0</v>
      </c>
      <c r="AG6426" s="2"/>
      <c r="AH6426" t="s">
        <v>5683</v>
      </c>
      <c r="AI6426" s="7" t="s">
        <v>4922</v>
      </c>
    </row>
    <row r="6427" spans="1:35" ht="11" customHeight="1" outlineLevel="1" x14ac:dyDescent="0.25">
      <c r="A6427" t="s">
        <v>6854</v>
      </c>
      <c r="C6427" s="2" t="s">
        <v>12521</v>
      </c>
      <c r="D6427" s="2">
        <v>749</v>
      </c>
      <c r="E6427" s="7">
        <v>1991</v>
      </c>
      <c r="F6427" s="5" t="s">
        <v>21585</v>
      </c>
      <c r="H6427" s="5" t="s">
        <v>5398</v>
      </c>
      <c r="I6427" s="6" t="s">
        <v>6507</v>
      </c>
      <c r="J6427" s="6" t="s">
        <v>8930</v>
      </c>
      <c r="K6427" s="17">
        <v>2</v>
      </c>
      <c r="L6427" s="17" t="s">
        <v>7730</v>
      </c>
      <c r="M6427" s="9">
        <v>0.3</v>
      </c>
      <c r="N6427" s="9"/>
      <c r="O6427" s="21"/>
      <c r="Q6427" s="29"/>
      <c r="U6427" s="17"/>
      <c r="V6427" s="2">
        <v>742</v>
      </c>
      <c r="Y6427" t="str">
        <f t="shared" si="406"/>
        <v/>
      </c>
      <c r="AA6427" t="str">
        <f t="shared" si="407"/>
        <v/>
      </c>
      <c r="AC6427" s="7"/>
      <c r="AD6427" t="s">
        <v>6507</v>
      </c>
      <c r="AE6427">
        <f t="shared" si="405"/>
        <v>0</v>
      </c>
      <c r="AG6427" s="2"/>
      <c r="AH6427" t="s">
        <v>5683</v>
      </c>
      <c r="AI6427" s="7" t="s">
        <v>4922</v>
      </c>
    </row>
    <row r="6428" spans="1:35" ht="11" customHeight="1" outlineLevel="1" x14ac:dyDescent="0.25">
      <c r="A6428" t="s">
        <v>6854</v>
      </c>
      <c r="C6428" s="2" t="s">
        <v>12521</v>
      </c>
      <c r="D6428" s="2">
        <v>785</v>
      </c>
      <c r="E6428" s="7">
        <v>1993</v>
      </c>
      <c r="F6428" s="5" t="s">
        <v>21586</v>
      </c>
      <c r="H6428" s="5" t="s">
        <v>5398</v>
      </c>
      <c r="I6428" s="6" t="s">
        <v>6509</v>
      </c>
      <c r="J6428" s="6" t="s">
        <v>8941</v>
      </c>
      <c r="K6428" s="17">
        <v>4</v>
      </c>
      <c r="L6428" s="17" t="s">
        <v>7730</v>
      </c>
      <c r="M6428" s="9">
        <v>0.3</v>
      </c>
      <c r="N6428" s="9"/>
      <c r="O6428" s="21"/>
      <c r="Q6428" s="29"/>
      <c r="U6428" s="17"/>
      <c r="V6428" s="2">
        <v>768</v>
      </c>
      <c r="Y6428" t="str">
        <f t="shared" si="406"/>
        <v/>
      </c>
      <c r="AA6428" t="str">
        <f t="shared" si="407"/>
        <v/>
      </c>
      <c r="AC6428" s="7"/>
      <c r="AD6428" t="s">
        <v>6509</v>
      </c>
      <c r="AE6428">
        <f t="shared" si="405"/>
        <v>0</v>
      </c>
      <c r="AG6428" s="2"/>
      <c r="AH6428" t="s">
        <v>5683</v>
      </c>
      <c r="AI6428" s="7" t="s">
        <v>4922</v>
      </c>
    </row>
    <row r="6429" spans="1:35" ht="11" customHeight="1" outlineLevel="1" x14ac:dyDescent="0.25">
      <c r="A6429" t="s">
        <v>6854</v>
      </c>
      <c r="C6429" s="2" t="s">
        <v>12521</v>
      </c>
      <c r="D6429" s="2">
        <v>786</v>
      </c>
      <c r="E6429" s="7">
        <v>1993</v>
      </c>
      <c r="F6429" s="5" t="s">
        <v>21582</v>
      </c>
      <c r="H6429" s="5" t="s">
        <v>5398</v>
      </c>
      <c r="I6429" s="6" t="s">
        <v>6511</v>
      </c>
      <c r="J6429" s="6" t="s">
        <v>8941</v>
      </c>
      <c r="K6429" s="17">
        <v>1</v>
      </c>
      <c r="L6429" s="17" t="s">
        <v>7730</v>
      </c>
      <c r="M6429" s="9">
        <v>1.2</v>
      </c>
      <c r="N6429" s="9"/>
      <c r="O6429" s="21"/>
      <c r="Q6429" s="29"/>
      <c r="U6429" s="17"/>
      <c r="V6429" s="2">
        <v>769</v>
      </c>
      <c r="Y6429" t="str">
        <f t="shared" si="406"/>
        <v/>
      </c>
      <c r="AA6429" t="str">
        <f t="shared" si="407"/>
        <v/>
      </c>
      <c r="AC6429" s="7"/>
      <c r="AD6429" t="s">
        <v>6511</v>
      </c>
      <c r="AE6429">
        <f t="shared" si="405"/>
        <v>0</v>
      </c>
      <c r="AG6429" s="2"/>
      <c r="AH6429" t="s">
        <v>5683</v>
      </c>
      <c r="AI6429" s="7" t="s">
        <v>4922</v>
      </c>
    </row>
    <row r="6430" spans="1:35" ht="11" customHeight="1" outlineLevel="1" x14ac:dyDescent="0.25">
      <c r="A6430" t="s">
        <v>6854</v>
      </c>
      <c r="C6430" s="2" t="s">
        <v>12521</v>
      </c>
      <c r="D6430" s="2">
        <v>801</v>
      </c>
      <c r="E6430" s="7">
        <v>1994</v>
      </c>
      <c r="F6430" s="5" t="s">
        <v>21582</v>
      </c>
      <c r="H6430" s="5" t="s">
        <v>5398</v>
      </c>
      <c r="I6430" s="6" t="s">
        <v>6512</v>
      </c>
      <c r="J6430" s="6" t="s">
        <v>8590</v>
      </c>
      <c r="K6430" s="17">
        <v>1</v>
      </c>
      <c r="L6430" s="17" t="s">
        <v>7730</v>
      </c>
      <c r="M6430" s="9">
        <v>1.25</v>
      </c>
      <c r="N6430" s="9"/>
      <c r="O6430" s="21"/>
      <c r="Q6430" s="29"/>
      <c r="U6430" s="17"/>
      <c r="V6430" s="2">
        <v>780</v>
      </c>
      <c r="Y6430" t="str">
        <f t="shared" si="406"/>
        <v/>
      </c>
      <c r="AA6430" t="str">
        <f t="shared" si="407"/>
        <v/>
      </c>
      <c r="AC6430" s="7"/>
      <c r="AD6430" t="s">
        <v>6512</v>
      </c>
      <c r="AE6430">
        <f t="shared" si="405"/>
        <v>0</v>
      </c>
      <c r="AG6430" s="2"/>
      <c r="AH6430" t="s">
        <v>3354</v>
      </c>
      <c r="AI6430" s="7" t="s">
        <v>4922</v>
      </c>
    </row>
    <row r="6431" spans="1:35" ht="11" customHeight="1" outlineLevel="1" x14ac:dyDescent="0.25">
      <c r="A6431" t="s">
        <v>6854</v>
      </c>
      <c r="C6431" s="2" t="s">
        <v>12521</v>
      </c>
      <c r="D6431" s="2">
        <v>802</v>
      </c>
      <c r="E6431" s="7">
        <v>1994</v>
      </c>
      <c r="F6431" s="5" t="s">
        <v>8697</v>
      </c>
      <c r="H6431" s="5" t="s">
        <v>5398</v>
      </c>
      <c r="I6431" s="6" t="s">
        <v>6512</v>
      </c>
      <c r="J6431" s="6" t="s">
        <v>8590</v>
      </c>
      <c r="K6431" s="17">
        <v>4</v>
      </c>
      <c r="L6431" s="17" t="s">
        <v>7730</v>
      </c>
      <c r="M6431" s="9">
        <v>1.25</v>
      </c>
      <c r="N6431" s="9"/>
      <c r="O6431" s="21"/>
      <c r="Q6431" s="29"/>
      <c r="U6431" s="17"/>
      <c r="V6431" s="2"/>
      <c r="Y6431" t="str">
        <f t="shared" si="406"/>
        <v/>
      </c>
      <c r="AA6431" t="str">
        <f t="shared" si="407"/>
        <v/>
      </c>
      <c r="AC6431" s="7"/>
      <c r="AD6431" t="s">
        <v>6512</v>
      </c>
      <c r="AE6431">
        <f t="shared" si="405"/>
        <v>0</v>
      </c>
      <c r="AG6431" s="2"/>
      <c r="AI6431" s="7"/>
    </row>
    <row r="6432" spans="1:35" ht="11" customHeight="1" outlineLevel="1" x14ac:dyDescent="0.25">
      <c r="A6432" t="s">
        <v>6854</v>
      </c>
      <c r="C6432" s="2" t="s">
        <v>12521</v>
      </c>
      <c r="D6432" s="2" t="s">
        <v>10588</v>
      </c>
      <c r="E6432" s="7">
        <v>1994</v>
      </c>
      <c r="F6432" s="5" t="s">
        <v>8721</v>
      </c>
      <c r="H6432" s="5" t="s">
        <v>5398</v>
      </c>
      <c r="I6432" s="6" t="s">
        <v>6512</v>
      </c>
      <c r="J6432" s="6" t="s">
        <v>8590</v>
      </c>
      <c r="K6432" s="17">
        <v>1</v>
      </c>
      <c r="L6432" s="17" t="s">
        <v>7730</v>
      </c>
      <c r="M6432" s="9">
        <v>3</v>
      </c>
      <c r="N6432" s="9"/>
      <c r="O6432" s="21"/>
      <c r="Q6432" s="29"/>
      <c r="U6432" s="17"/>
      <c r="V6432" s="2"/>
      <c r="Y6432" t="str">
        <f t="shared" si="406"/>
        <v/>
      </c>
      <c r="AA6432">
        <f t="shared" si="407"/>
        <v>1</v>
      </c>
      <c r="AC6432" s="7"/>
      <c r="AD6432" t="s">
        <v>6512</v>
      </c>
      <c r="AE6432">
        <f t="shared" si="405"/>
        <v>0</v>
      </c>
      <c r="AG6432" s="2"/>
      <c r="AI6432" s="7"/>
    </row>
    <row r="6433" spans="1:35" ht="11" customHeight="1" outlineLevel="1" x14ac:dyDescent="0.25">
      <c r="A6433" t="s">
        <v>6854</v>
      </c>
      <c r="C6433" s="2" t="s">
        <v>12521</v>
      </c>
      <c r="D6433" s="2">
        <v>821</v>
      </c>
      <c r="E6433" s="7">
        <v>1995</v>
      </c>
      <c r="F6433" s="5" t="s">
        <v>21582</v>
      </c>
      <c r="H6433" s="5" t="s">
        <v>5398</v>
      </c>
      <c r="I6433" s="6" t="s">
        <v>6513</v>
      </c>
      <c r="J6433" s="6" t="s">
        <v>8942</v>
      </c>
      <c r="K6433" s="17">
        <v>1</v>
      </c>
      <c r="L6433" s="17" t="s">
        <v>7730</v>
      </c>
      <c r="M6433" s="9">
        <v>1</v>
      </c>
      <c r="N6433" s="9"/>
      <c r="O6433" s="21"/>
      <c r="Q6433" s="29"/>
      <c r="U6433" s="17"/>
      <c r="V6433" s="2">
        <v>797</v>
      </c>
      <c r="Y6433" t="str">
        <f t="shared" si="406"/>
        <v/>
      </c>
      <c r="AA6433" t="str">
        <f t="shared" si="407"/>
        <v/>
      </c>
      <c r="AC6433" s="7"/>
      <c r="AD6433" t="s">
        <v>6513</v>
      </c>
      <c r="AE6433">
        <f t="shared" si="405"/>
        <v>0</v>
      </c>
      <c r="AG6433" s="2"/>
      <c r="AH6433" t="s">
        <v>5683</v>
      </c>
      <c r="AI6433" s="7" t="s">
        <v>4922</v>
      </c>
    </row>
    <row r="6434" spans="1:35" ht="11" customHeight="1" outlineLevel="1" x14ac:dyDescent="0.25">
      <c r="A6434" t="s">
        <v>6854</v>
      </c>
      <c r="C6434" s="2" t="s">
        <v>12521</v>
      </c>
      <c r="D6434" s="2">
        <v>822</v>
      </c>
      <c r="E6434" s="7">
        <v>1995</v>
      </c>
      <c r="F6434" s="5" t="s">
        <v>21582</v>
      </c>
      <c r="H6434" s="5" t="s">
        <v>5398</v>
      </c>
      <c r="I6434" s="6" t="s">
        <v>8931</v>
      </c>
      <c r="J6434" s="6" t="s">
        <v>8942</v>
      </c>
      <c r="K6434" s="17">
        <v>1</v>
      </c>
      <c r="L6434" s="17" t="s">
        <v>7730</v>
      </c>
      <c r="M6434" s="9">
        <v>1</v>
      </c>
      <c r="N6434" s="9"/>
      <c r="O6434" s="21"/>
      <c r="Q6434" s="29"/>
      <c r="U6434" s="17"/>
      <c r="V6434" s="2"/>
      <c r="Y6434" t="str">
        <f t="shared" si="406"/>
        <v/>
      </c>
      <c r="AA6434" t="str">
        <f t="shared" si="407"/>
        <v/>
      </c>
      <c r="AC6434" s="7"/>
      <c r="AD6434" t="s">
        <v>8931</v>
      </c>
      <c r="AE6434">
        <f t="shared" si="405"/>
        <v>0</v>
      </c>
      <c r="AG6434" s="2"/>
      <c r="AI6434" s="7"/>
    </row>
    <row r="6435" spans="1:35" ht="11" customHeight="1" outlineLevel="1" x14ac:dyDescent="0.25">
      <c r="A6435" t="s">
        <v>6854</v>
      </c>
      <c r="C6435" s="2" t="s">
        <v>12521</v>
      </c>
      <c r="D6435" s="2">
        <v>823</v>
      </c>
      <c r="E6435" s="7">
        <v>1995</v>
      </c>
      <c r="F6435" s="5" t="s">
        <v>21582</v>
      </c>
      <c r="H6435" s="5" t="s">
        <v>5398</v>
      </c>
      <c r="I6435" s="6" t="s">
        <v>4081</v>
      </c>
      <c r="J6435" s="6" t="s">
        <v>8942</v>
      </c>
      <c r="K6435" s="17">
        <v>2</v>
      </c>
      <c r="L6435" s="17" t="s">
        <v>7730</v>
      </c>
      <c r="M6435" s="9">
        <v>1</v>
      </c>
      <c r="N6435" s="9"/>
      <c r="O6435" s="21"/>
      <c r="Q6435" s="29"/>
      <c r="U6435" s="17"/>
      <c r="V6435" s="2">
        <v>795</v>
      </c>
      <c r="Y6435" t="str">
        <f t="shared" si="406"/>
        <v/>
      </c>
      <c r="AA6435" t="str">
        <f t="shared" si="407"/>
        <v/>
      </c>
      <c r="AC6435" s="7"/>
      <c r="AD6435" t="s">
        <v>4081</v>
      </c>
      <c r="AE6435">
        <f t="shared" si="405"/>
        <v>0</v>
      </c>
      <c r="AG6435" s="2"/>
      <c r="AH6435" t="s">
        <v>5683</v>
      </c>
      <c r="AI6435" s="7" t="s">
        <v>4922</v>
      </c>
    </row>
    <row r="6436" spans="1:35" ht="11" customHeight="1" outlineLevel="1" x14ac:dyDescent="0.25">
      <c r="A6436" t="s">
        <v>6854</v>
      </c>
      <c r="C6436" s="2" t="s">
        <v>12521</v>
      </c>
      <c r="D6436" s="2">
        <v>824</v>
      </c>
      <c r="E6436" s="7">
        <v>1995</v>
      </c>
      <c r="F6436" s="5" t="s">
        <v>21582</v>
      </c>
      <c r="H6436" s="5" t="s">
        <v>5398</v>
      </c>
      <c r="I6436" s="6" t="s">
        <v>8931</v>
      </c>
      <c r="J6436" s="6" t="s">
        <v>8942</v>
      </c>
      <c r="K6436" s="17">
        <v>4</v>
      </c>
      <c r="L6436" s="17" t="s">
        <v>7730</v>
      </c>
      <c r="M6436" s="9">
        <v>1</v>
      </c>
      <c r="N6436" s="9"/>
      <c r="O6436" s="21"/>
      <c r="Q6436" s="29"/>
      <c r="U6436" s="17"/>
      <c r="V6436" s="2"/>
      <c r="Y6436" t="str">
        <f t="shared" si="406"/>
        <v/>
      </c>
      <c r="AA6436" t="str">
        <f t="shared" si="407"/>
        <v/>
      </c>
      <c r="AC6436" s="7"/>
      <c r="AD6436" t="s">
        <v>8931</v>
      </c>
      <c r="AE6436">
        <f t="shared" si="405"/>
        <v>0</v>
      </c>
      <c r="AG6436" s="2"/>
      <c r="AI6436" s="7"/>
    </row>
    <row r="6437" spans="1:35" ht="11" customHeight="1" outlineLevel="1" x14ac:dyDescent="0.25">
      <c r="A6437" t="s">
        <v>6854</v>
      </c>
      <c r="C6437" s="2" t="s">
        <v>12521</v>
      </c>
      <c r="D6437" s="2" t="s">
        <v>8943</v>
      </c>
      <c r="E6437" s="7">
        <v>1995</v>
      </c>
      <c r="F6437" s="5" t="s">
        <v>21587</v>
      </c>
      <c r="H6437" s="5" t="s">
        <v>5398</v>
      </c>
      <c r="I6437" s="6" t="s">
        <v>3772</v>
      </c>
      <c r="J6437" s="6" t="s">
        <v>8942</v>
      </c>
      <c r="K6437" s="17">
        <v>1</v>
      </c>
      <c r="L6437" s="17" t="s">
        <v>7730</v>
      </c>
      <c r="M6437" s="9">
        <v>7</v>
      </c>
      <c r="N6437" s="9"/>
      <c r="O6437" s="21"/>
      <c r="Q6437" s="29"/>
      <c r="U6437" s="17"/>
      <c r="V6437" s="2" t="s">
        <v>4902</v>
      </c>
      <c r="Y6437" t="str">
        <f t="shared" si="406"/>
        <v/>
      </c>
      <c r="AA6437">
        <f t="shared" si="407"/>
        <v>1</v>
      </c>
      <c r="AC6437" s="7"/>
      <c r="AD6437" t="s">
        <v>3772</v>
      </c>
      <c r="AE6437">
        <f t="shared" si="405"/>
        <v>0</v>
      </c>
      <c r="AG6437" s="2"/>
      <c r="AH6437" t="s">
        <v>5683</v>
      </c>
      <c r="AI6437" s="7" t="s">
        <v>4922</v>
      </c>
    </row>
    <row r="6438" spans="1:35" ht="11" customHeight="1" outlineLevel="1" x14ac:dyDescent="0.25">
      <c r="A6438" t="s">
        <v>6854</v>
      </c>
      <c r="C6438" s="2" t="s">
        <v>12521</v>
      </c>
      <c r="D6438" s="2">
        <v>825</v>
      </c>
      <c r="E6438" s="7">
        <v>1995</v>
      </c>
      <c r="F6438" s="5" t="s">
        <v>21586</v>
      </c>
      <c r="H6438" s="5" t="s">
        <v>5398</v>
      </c>
      <c r="I6438" s="6" t="s">
        <v>5789</v>
      </c>
      <c r="J6438" s="6" t="s">
        <v>8941</v>
      </c>
      <c r="K6438" s="17">
        <v>5</v>
      </c>
      <c r="L6438" s="17" t="s">
        <v>7730</v>
      </c>
      <c r="M6438" s="9">
        <v>1.1000000000000001</v>
      </c>
      <c r="N6438" s="9"/>
      <c r="O6438" s="21"/>
      <c r="Q6438" s="29"/>
      <c r="U6438" s="17"/>
      <c r="V6438" s="2"/>
      <c r="Y6438" t="str">
        <f t="shared" si="406"/>
        <v/>
      </c>
      <c r="AA6438" t="str">
        <f t="shared" si="407"/>
        <v/>
      </c>
      <c r="AC6438" s="7"/>
      <c r="AD6438" t="s">
        <v>5789</v>
      </c>
      <c r="AE6438">
        <f t="shared" si="405"/>
        <v>0</v>
      </c>
      <c r="AG6438" s="2"/>
      <c r="AI6438" s="7"/>
    </row>
    <row r="6439" spans="1:35" ht="11" customHeight="1" outlineLevel="1" x14ac:dyDescent="0.25">
      <c r="A6439" t="s">
        <v>6854</v>
      </c>
      <c r="C6439" s="2" t="s">
        <v>12521</v>
      </c>
      <c r="D6439" s="2">
        <v>826</v>
      </c>
      <c r="E6439" s="7">
        <v>1995</v>
      </c>
      <c r="F6439" s="5" t="s">
        <v>21582</v>
      </c>
      <c r="H6439" s="5" t="s">
        <v>5398</v>
      </c>
      <c r="I6439" s="6" t="s">
        <v>5789</v>
      </c>
      <c r="J6439" s="6" t="s">
        <v>8941</v>
      </c>
      <c r="K6439" s="17">
        <v>3</v>
      </c>
      <c r="L6439" s="17" t="s">
        <v>7730</v>
      </c>
      <c r="M6439" s="9">
        <v>1.1000000000000001</v>
      </c>
      <c r="N6439" s="9"/>
      <c r="O6439" s="21"/>
      <c r="Q6439" s="29"/>
      <c r="U6439" s="17"/>
      <c r="V6439" s="2">
        <v>800</v>
      </c>
      <c r="Y6439" t="str">
        <f t="shared" si="406"/>
        <v/>
      </c>
      <c r="AA6439" t="str">
        <f t="shared" si="407"/>
        <v/>
      </c>
      <c r="AC6439" s="7"/>
      <c r="AD6439" t="s">
        <v>5789</v>
      </c>
      <c r="AE6439">
        <f t="shared" si="405"/>
        <v>0</v>
      </c>
      <c r="AG6439" s="2"/>
      <c r="AH6439" t="s">
        <v>5790</v>
      </c>
      <c r="AI6439" s="7" t="s">
        <v>4922</v>
      </c>
    </row>
    <row r="6440" spans="1:35" ht="11" customHeight="1" outlineLevel="1" x14ac:dyDescent="0.25">
      <c r="A6440" t="s">
        <v>6854</v>
      </c>
      <c r="C6440" s="2" t="s">
        <v>12521</v>
      </c>
      <c r="D6440" s="2">
        <v>836</v>
      </c>
      <c r="E6440" s="7">
        <v>1995</v>
      </c>
      <c r="F6440" s="5" t="s">
        <v>12793</v>
      </c>
      <c r="H6440" s="5" t="s">
        <v>5398</v>
      </c>
      <c r="I6440" s="6" t="s">
        <v>8931</v>
      </c>
      <c r="J6440" s="6" t="s">
        <v>8944</v>
      </c>
      <c r="K6440" s="17">
        <v>5</v>
      </c>
      <c r="L6440" s="17" t="s">
        <v>7730</v>
      </c>
      <c r="M6440" s="9">
        <v>2.75</v>
      </c>
      <c r="N6440" s="9"/>
      <c r="O6440" s="21"/>
      <c r="Q6440" s="29"/>
      <c r="U6440" s="17"/>
      <c r="V6440" s="2"/>
      <c r="Y6440" t="str">
        <f t="shared" si="406"/>
        <v/>
      </c>
      <c r="AA6440" t="str">
        <f t="shared" si="407"/>
        <v/>
      </c>
      <c r="AC6440" s="7"/>
      <c r="AD6440" t="s">
        <v>8931</v>
      </c>
      <c r="AE6440">
        <f t="shared" si="405"/>
        <v>0</v>
      </c>
      <c r="AG6440" s="2"/>
      <c r="AI6440" s="7"/>
    </row>
    <row r="6441" spans="1:35" ht="11" customHeight="1" outlineLevel="1" x14ac:dyDescent="0.25">
      <c r="A6441" t="s">
        <v>6854</v>
      </c>
      <c r="C6441" s="2" t="s">
        <v>12521</v>
      </c>
      <c r="D6441" s="2">
        <v>837</v>
      </c>
      <c r="E6441" s="7">
        <v>1995</v>
      </c>
      <c r="F6441" s="5" t="s">
        <v>21572</v>
      </c>
      <c r="H6441" s="5" t="s">
        <v>5398</v>
      </c>
      <c r="I6441" s="6" t="s">
        <v>8931</v>
      </c>
      <c r="J6441" s="6" t="s">
        <v>8944</v>
      </c>
      <c r="K6441" s="17">
        <v>5</v>
      </c>
      <c r="L6441" s="17" t="s">
        <v>7730</v>
      </c>
      <c r="M6441" s="9">
        <v>2.75</v>
      </c>
      <c r="N6441" s="9"/>
      <c r="O6441" s="21"/>
      <c r="Q6441" s="29"/>
      <c r="U6441" s="17"/>
      <c r="V6441" s="2"/>
      <c r="Y6441" t="str">
        <f t="shared" si="406"/>
        <v/>
      </c>
      <c r="AA6441" t="str">
        <f t="shared" si="407"/>
        <v/>
      </c>
      <c r="AC6441" s="7"/>
      <c r="AD6441" t="s">
        <v>8931</v>
      </c>
      <c r="AE6441">
        <f t="shared" si="405"/>
        <v>0</v>
      </c>
      <c r="AG6441" s="2"/>
      <c r="AI6441" s="7"/>
    </row>
    <row r="6442" spans="1:35" ht="11" customHeight="1" outlineLevel="1" x14ac:dyDescent="0.25">
      <c r="A6442" t="s">
        <v>6854</v>
      </c>
      <c r="C6442" s="2" t="s">
        <v>12521</v>
      </c>
      <c r="D6442" s="2" t="s">
        <v>8945</v>
      </c>
      <c r="E6442" s="7">
        <v>1995</v>
      </c>
      <c r="F6442" s="5" t="s">
        <v>753</v>
      </c>
      <c r="H6442" s="5" t="s">
        <v>5398</v>
      </c>
      <c r="I6442" s="6" t="s">
        <v>8931</v>
      </c>
      <c r="J6442" s="6" t="s">
        <v>8944</v>
      </c>
      <c r="K6442" s="17">
        <v>5</v>
      </c>
      <c r="L6442" s="17" t="s">
        <v>7730</v>
      </c>
      <c r="M6442" s="9">
        <v>8</v>
      </c>
      <c r="N6442" s="9"/>
      <c r="O6442" s="21"/>
      <c r="Q6442" s="29"/>
      <c r="U6442" s="17"/>
      <c r="V6442" s="2"/>
      <c r="Y6442" t="str">
        <f t="shared" si="406"/>
        <v/>
      </c>
      <c r="AA6442">
        <f t="shared" si="407"/>
        <v>1</v>
      </c>
      <c r="AC6442" s="7"/>
      <c r="AD6442" t="s">
        <v>8931</v>
      </c>
      <c r="AE6442">
        <f t="shared" si="405"/>
        <v>0</v>
      </c>
      <c r="AG6442" s="2"/>
      <c r="AI6442" s="7"/>
    </row>
    <row r="6443" spans="1:35" ht="11" customHeight="1" outlineLevel="1" x14ac:dyDescent="0.25">
      <c r="A6443" t="s">
        <v>6854</v>
      </c>
      <c r="C6443" s="2" t="s">
        <v>12521</v>
      </c>
      <c r="D6443" s="2">
        <v>857</v>
      </c>
      <c r="E6443" s="7">
        <v>1996</v>
      </c>
      <c r="F6443" s="5" t="s">
        <v>21573</v>
      </c>
      <c r="H6443" s="5" t="s">
        <v>5398</v>
      </c>
      <c r="I6443" s="6"/>
      <c r="J6443" s="6" t="s">
        <v>8944</v>
      </c>
      <c r="K6443" s="17">
        <v>5</v>
      </c>
      <c r="L6443" s="17" t="s">
        <v>7730</v>
      </c>
      <c r="M6443" s="9">
        <v>2.7</v>
      </c>
      <c r="N6443" s="9"/>
      <c r="O6443" s="21"/>
      <c r="Q6443" s="29"/>
      <c r="U6443" s="17"/>
      <c r="V6443" s="2"/>
      <c r="Y6443" t="str">
        <f t="shared" si="406"/>
        <v/>
      </c>
      <c r="AA6443" t="str">
        <f t="shared" si="407"/>
        <v/>
      </c>
      <c r="AC6443" s="7"/>
      <c r="AE6443">
        <f t="shared" si="405"/>
        <v>0</v>
      </c>
      <c r="AG6443" s="2"/>
      <c r="AI6443" s="7"/>
    </row>
    <row r="6444" spans="1:35" ht="11" customHeight="1" outlineLevel="1" x14ac:dyDescent="0.25">
      <c r="A6444" t="s">
        <v>6854</v>
      </c>
      <c r="C6444" s="2" t="s">
        <v>12521</v>
      </c>
      <c r="D6444" s="2">
        <v>858</v>
      </c>
      <c r="E6444" s="7">
        <v>1996</v>
      </c>
      <c r="F6444" s="5" t="s">
        <v>8698</v>
      </c>
      <c r="H6444" s="5" t="s">
        <v>5398</v>
      </c>
      <c r="I6444" s="6"/>
      <c r="J6444" s="6" t="s">
        <v>8944</v>
      </c>
      <c r="K6444" s="17">
        <v>5</v>
      </c>
      <c r="L6444" s="17" t="s">
        <v>7730</v>
      </c>
      <c r="M6444" s="9">
        <v>2.7</v>
      </c>
      <c r="N6444" s="9"/>
      <c r="O6444" s="21"/>
      <c r="Q6444" s="29"/>
      <c r="U6444" s="17"/>
      <c r="V6444" s="2"/>
      <c r="Y6444" t="str">
        <f t="shared" si="406"/>
        <v/>
      </c>
      <c r="AA6444" t="str">
        <f t="shared" si="407"/>
        <v/>
      </c>
      <c r="AC6444" s="7"/>
      <c r="AE6444">
        <f t="shared" si="405"/>
        <v>0</v>
      </c>
      <c r="AG6444" s="2"/>
      <c r="AI6444" s="7"/>
    </row>
    <row r="6445" spans="1:35" ht="11" customHeight="1" outlineLevel="1" x14ac:dyDescent="0.25">
      <c r="A6445" t="s">
        <v>6854</v>
      </c>
      <c r="C6445" s="2" t="s">
        <v>12521</v>
      </c>
      <c r="D6445" s="2">
        <v>859</v>
      </c>
      <c r="E6445" s="7">
        <v>1996</v>
      </c>
      <c r="F6445" s="5" t="s">
        <v>8726</v>
      </c>
      <c r="H6445" s="5" t="s">
        <v>5398</v>
      </c>
      <c r="I6445" s="6"/>
      <c r="J6445" s="6" t="s">
        <v>8944</v>
      </c>
      <c r="K6445" s="17">
        <v>5</v>
      </c>
      <c r="L6445" s="17" t="s">
        <v>7730</v>
      </c>
      <c r="M6445" s="9">
        <v>2.7</v>
      </c>
      <c r="N6445" s="9"/>
      <c r="O6445" s="21"/>
      <c r="Q6445" s="29"/>
      <c r="U6445" s="17"/>
      <c r="V6445" s="2"/>
      <c r="Y6445" t="str">
        <f t="shared" si="406"/>
        <v/>
      </c>
      <c r="AA6445" t="str">
        <f t="shared" si="407"/>
        <v/>
      </c>
      <c r="AC6445" s="7"/>
      <c r="AE6445">
        <f t="shared" si="405"/>
        <v>0</v>
      </c>
      <c r="AG6445" s="2"/>
      <c r="AI6445" s="7"/>
    </row>
    <row r="6446" spans="1:35" ht="11" customHeight="1" outlineLevel="1" x14ac:dyDescent="0.25">
      <c r="A6446" t="s">
        <v>6854</v>
      </c>
      <c r="C6446" s="2" t="s">
        <v>12521</v>
      </c>
      <c r="D6446" s="2" t="s">
        <v>8946</v>
      </c>
      <c r="E6446" s="7">
        <v>1996</v>
      </c>
      <c r="F6446" s="5" t="s">
        <v>753</v>
      </c>
      <c r="H6446" s="5" t="s">
        <v>5398</v>
      </c>
      <c r="I6446" s="6"/>
      <c r="J6446" s="6" t="s">
        <v>8944</v>
      </c>
      <c r="K6446" s="17">
        <v>5</v>
      </c>
      <c r="L6446" s="17" t="s">
        <v>7730</v>
      </c>
      <c r="M6446" s="9">
        <v>8</v>
      </c>
      <c r="N6446" s="9"/>
      <c r="O6446" s="21"/>
      <c r="Q6446" s="29"/>
      <c r="U6446" s="17"/>
      <c r="V6446" s="2"/>
      <c r="Y6446" t="str">
        <f t="shared" si="406"/>
        <v/>
      </c>
      <c r="AA6446">
        <f t="shared" si="407"/>
        <v>1</v>
      </c>
      <c r="AC6446" s="7"/>
      <c r="AE6446">
        <f t="shared" si="405"/>
        <v>0</v>
      </c>
      <c r="AG6446" s="2"/>
      <c r="AI6446" s="7"/>
    </row>
    <row r="6447" spans="1:35" ht="11" customHeight="1" outlineLevel="1" x14ac:dyDescent="0.25">
      <c r="A6447" t="s">
        <v>6854</v>
      </c>
      <c r="C6447" s="2" t="s">
        <v>12521</v>
      </c>
      <c r="D6447" s="2">
        <v>875</v>
      </c>
      <c r="E6447" s="7">
        <v>1997</v>
      </c>
      <c r="F6447" s="5" t="s">
        <v>21588</v>
      </c>
      <c r="H6447" s="5" t="s">
        <v>5398</v>
      </c>
      <c r="I6447" s="6"/>
      <c r="J6447" s="6" t="s">
        <v>8947</v>
      </c>
      <c r="K6447" s="17">
        <v>5</v>
      </c>
      <c r="L6447" s="17" t="s">
        <v>7730</v>
      </c>
      <c r="M6447" s="9">
        <v>2.8</v>
      </c>
      <c r="N6447" s="9"/>
      <c r="O6447" s="21"/>
      <c r="Q6447" s="29"/>
      <c r="U6447" s="17"/>
      <c r="V6447" s="2">
        <v>847</v>
      </c>
      <c r="Y6447" t="str">
        <f t="shared" si="406"/>
        <v/>
      </c>
      <c r="AA6447" t="str">
        <f t="shared" si="407"/>
        <v/>
      </c>
      <c r="AC6447" s="7"/>
      <c r="AE6447">
        <f t="shared" si="405"/>
        <v>0</v>
      </c>
      <c r="AG6447" s="2"/>
      <c r="AI6447" s="7"/>
    </row>
    <row r="6448" spans="1:35" ht="11" customHeight="1" outlineLevel="1" x14ac:dyDescent="0.25">
      <c r="A6448" t="s">
        <v>6854</v>
      </c>
      <c r="C6448" s="2" t="s">
        <v>12521</v>
      </c>
      <c r="D6448" s="2">
        <v>894</v>
      </c>
      <c r="E6448" s="7">
        <v>1998</v>
      </c>
      <c r="F6448" s="5" t="s">
        <v>21582</v>
      </c>
      <c r="H6448" s="5" t="s">
        <v>5398</v>
      </c>
      <c r="I6448" s="6"/>
      <c r="J6448" s="6" t="s">
        <v>7554</v>
      </c>
      <c r="K6448" s="17">
        <v>5</v>
      </c>
      <c r="L6448" s="17" t="s">
        <v>7730</v>
      </c>
      <c r="M6448" s="9">
        <v>1.8</v>
      </c>
      <c r="N6448" s="9"/>
      <c r="O6448" s="21"/>
      <c r="Q6448" s="29"/>
      <c r="U6448" s="17"/>
      <c r="V6448" s="2">
        <v>847</v>
      </c>
      <c r="Y6448" t="str">
        <f t="shared" si="406"/>
        <v/>
      </c>
      <c r="AA6448" t="str">
        <f t="shared" si="407"/>
        <v/>
      </c>
      <c r="AC6448" s="7"/>
      <c r="AE6448">
        <f t="shared" si="405"/>
        <v>0</v>
      </c>
      <c r="AG6448" s="2"/>
      <c r="AI6448" s="7"/>
    </row>
    <row r="6449" spans="1:35" ht="11" customHeight="1" outlineLevel="1" x14ac:dyDescent="0.25">
      <c r="A6449" t="s">
        <v>6854</v>
      </c>
      <c r="C6449" s="2" t="s">
        <v>12521</v>
      </c>
      <c r="D6449" s="2">
        <v>895</v>
      </c>
      <c r="E6449" s="7">
        <v>1998</v>
      </c>
      <c r="F6449" s="5" t="s">
        <v>21573</v>
      </c>
      <c r="H6449" s="5" t="s">
        <v>5398</v>
      </c>
      <c r="I6449" s="6"/>
      <c r="J6449" s="6" t="s">
        <v>7554</v>
      </c>
      <c r="K6449" s="17">
        <v>5</v>
      </c>
      <c r="L6449" s="17" t="s">
        <v>7730</v>
      </c>
      <c r="M6449" s="9">
        <v>1.8</v>
      </c>
      <c r="N6449" s="9"/>
      <c r="O6449" s="21"/>
      <c r="Q6449" s="29"/>
      <c r="U6449" s="17"/>
      <c r="V6449" s="2">
        <v>847</v>
      </c>
      <c r="Y6449" t="str">
        <f t="shared" si="406"/>
        <v/>
      </c>
      <c r="AA6449" t="str">
        <f t="shared" si="407"/>
        <v/>
      </c>
      <c r="AC6449" s="7"/>
      <c r="AE6449">
        <f t="shared" si="405"/>
        <v>0</v>
      </c>
      <c r="AG6449" s="2"/>
      <c r="AI6449" s="7"/>
    </row>
    <row r="6450" spans="1:35" ht="11" customHeight="1" outlineLevel="1" x14ac:dyDescent="0.25">
      <c r="A6450" t="s">
        <v>6854</v>
      </c>
      <c r="C6450" s="2" t="s">
        <v>12521</v>
      </c>
      <c r="D6450" s="2">
        <v>914</v>
      </c>
      <c r="E6450" s="7">
        <v>1999</v>
      </c>
      <c r="F6450" s="5" t="s">
        <v>21565</v>
      </c>
      <c r="H6450" s="5" t="s">
        <v>5398</v>
      </c>
      <c r="I6450" s="6" t="s">
        <v>3350</v>
      </c>
      <c r="J6450" s="6" t="s">
        <v>8948</v>
      </c>
      <c r="K6450" s="17">
        <v>5</v>
      </c>
      <c r="L6450" s="17" t="s">
        <v>7730</v>
      </c>
      <c r="M6450" s="9">
        <v>0.4</v>
      </c>
      <c r="N6450" s="9"/>
      <c r="O6450" s="21"/>
      <c r="Q6450" s="29"/>
      <c r="U6450" s="17"/>
      <c r="V6450" s="2">
        <v>883</v>
      </c>
      <c r="Y6450" t="str">
        <f t="shared" si="406"/>
        <v/>
      </c>
      <c r="AA6450" t="str">
        <f t="shared" si="407"/>
        <v/>
      </c>
      <c r="AC6450" s="7"/>
      <c r="AD6450" t="s">
        <v>3350</v>
      </c>
      <c r="AE6450">
        <f t="shared" si="405"/>
        <v>0</v>
      </c>
      <c r="AG6450" s="2"/>
      <c r="AI6450" s="7"/>
    </row>
    <row r="6451" spans="1:35" ht="11" customHeight="1" outlineLevel="1" x14ac:dyDescent="0.25">
      <c r="A6451" t="s">
        <v>6854</v>
      </c>
      <c r="C6451" s="2" t="s">
        <v>12521</v>
      </c>
      <c r="D6451" s="2">
        <v>915</v>
      </c>
      <c r="E6451" s="7">
        <v>1999</v>
      </c>
      <c r="F6451" s="5" t="s">
        <v>3773</v>
      </c>
      <c r="H6451" s="5" t="s">
        <v>5398</v>
      </c>
      <c r="I6451" s="6" t="s">
        <v>3774</v>
      </c>
      <c r="J6451" s="6" t="s">
        <v>8948</v>
      </c>
      <c r="K6451" s="17">
        <v>5</v>
      </c>
      <c r="L6451" s="17" t="s">
        <v>7730</v>
      </c>
      <c r="M6451" s="9">
        <v>1.5</v>
      </c>
      <c r="N6451" s="9"/>
      <c r="O6451" s="21"/>
      <c r="Q6451" s="29"/>
      <c r="U6451" s="17"/>
      <c r="V6451" s="2">
        <v>884</v>
      </c>
      <c r="Y6451" t="str">
        <f t="shared" si="406"/>
        <v/>
      </c>
      <c r="AA6451" t="str">
        <f t="shared" si="407"/>
        <v/>
      </c>
      <c r="AC6451" s="7"/>
      <c r="AD6451" t="s">
        <v>3774</v>
      </c>
      <c r="AE6451">
        <f t="shared" si="405"/>
        <v>0</v>
      </c>
      <c r="AG6451" s="2"/>
      <c r="AH6451" t="s">
        <v>4260</v>
      </c>
      <c r="AI6451" s="7" t="s">
        <v>4922</v>
      </c>
    </row>
    <row r="6452" spans="1:35" ht="11" customHeight="1" outlineLevel="1" x14ac:dyDescent="0.25">
      <c r="A6452" t="s">
        <v>6854</v>
      </c>
      <c r="C6452" s="2" t="s">
        <v>12521</v>
      </c>
      <c r="D6452" s="2" t="s">
        <v>18765</v>
      </c>
      <c r="E6452" s="7">
        <v>1999</v>
      </c>
      <c r="F6452" s="5" t="s">
        <v>21589</v>
      </c>
      <c r="H6452" s="5" t="s">
        <v>2225</v>
      </c>
      <c r="I6452" s="6" t="s">
        <v>525</v>
      </c>
      <c r="J6452" s="6" t="s">
        <v>8949</v>
      </c>
      <c r="K6452" s="17">
        <v>3</v>
      </c>
      <c r="L6452" s="17" t="s">
        <v>7730</v>
      </c>
      <c r="M6452" s="9">
        <v>7</v>
      </c>
      <c r="N6452" s="9"/>
      <c r="O6452" s="21"/>
      <c r="Q6452" s="29"/>
      <c r="U6452" s="17"/>
      <c r="V6452" s="2">
        <v>894</v>
      </c>
      <c r="Y6452" t="str">
        <f t="shared" si="406"/>
        <v/>
      </c>
      <c r="AA6452">
        <f t="shared" si="407"/>
        <v>1</v>
      </c>
      <c r="AC6452" s="7"/>
      <c r="AD6452" t="s">
        <v>525</v>
      </c>
      <c r="AE6452">
        <f t="shared" si="405"/>
        <v>0</v>
      </c>
      <c r="AG6452" s="2"/>
      <c r="AH6452" t="s">
        <v>4260</v>
      </c>
      <c r="AI6452" s="7" t="s">
        <v>4922</v>
      </c>
    </row>
    <row r="6453" spans="1:35" ht="11" customHeight="1" outlineLevel="1" x14ac:dyDescent="0.25">
      <c r="A6453" t="s">
        <v>6854</v>
      </c>
      <c r="C6453" s="2" t="s">
        <v>12521</v>
      </c>
      <c r="D6453" s="2">
        <v>992</v>
      </c>
      <c r="E6453" s="7">
        <v>2001</v>
      </c>
      <c r="F6453" s="5" t="s">
        <v>21590</v>
      </c>
      <c r="H6453" s="5" t="s">
        <v>5398</v>
      </c>
      <c r="I6453" s="6" t="s">
        <v>526</v>
      </c>
      <c r="J6453" s="6" t="s">
        <v>7685</v>
      </c>
      <c r="K6453" s="17">
        <v>6</v>
      </c>
      <c r="L6453" s="17" t="s">
        <v>7730</v>
      </c>
      <c r="M6453" s="9">
        <v>1</v>
      </c>
      <c r="N6453" s="9"/>
      <c r="O6453" s="21"/>
      <c r="Q6453" s="29"/>
      <c r="U6453" s="17"/>
      <c r="V6453" s="2">
        <v>949</v>
      </c>
      <c r="Y6453" t="str">
        <f t="shared" si="406"/>
        <v/>
      </c>
      <c r="AA6453" t="str">
        <f t="shared" si="407"/>
        <v/>
      </c>
      <c r="AC6453" s="7"/>
      <c r="AD6453" t="s">
        <v>526</v>
      </c>
      <c r="AE6453">
        <f t="shared" si="405"/>
        <v>0</v>
      </c>
      <c r="AG6453" s="2"/>
      <c r="AH6453" t="s">
        <v>4260</v>
      </c>
      <c r="AI6453" s="7" t="s">
        <v>4610</v>
      </c>
    </row>
    <row r="6454" spans="1:35" ht="11" customHeight="1" outlineLevel="1" x14ac:dyDescent="0.25">
      <c r="A6454" t="s">
        <v>6854</v>
      </c>
      <c r="C6454" s="2" t="s">
        <v>12521</v>
      </c>
      <c r="D6454" s="2">
        <v>993</v>
      </c>
      <c r="E6454" s="7">
        <v>2001</v>
      </c>
      <c r="F6454" s="5" t="s">
        <v>8697</v>
      </c>
      <c r="H6454" s="5" t="s">
        <v>5398</v>
      </c>
      <c r="I6454" s="6" t="s">
        <v>527</v>
      </c>
      <c r="J6454" s="6" t="s">
        <v>7685</v>
      </c>
      <c r="K6454" s="17">
        <v>6</v>
      </c>
      <c r="L6454" s="17" t="s">
        <v>7730</v>
      </c>
      <c r="M6454" s="9">
        <v>1</v>
      </c>
      <c r="N6454" s="9"/>
      <c r="O6454" s="21"/>
      <c r="Q6454" s="29"/>
      <c r="U6454" s="17"/>
      <c r="V6454" s="2">
        <v>950</v>
      </c>
      <c r="Y6454" t="str">
        <f t="shared" si="406"/>
        <v/>
      </c>
      <c r="AA6454" t="str">
        <f t="shared" si="407"/>
        <v/>
      </c>
      <c r="AC6454" s="7"/>
      <c r="AD6454" t="s">
        <v>527</v>
      </c>
      <c r="AE6454">
        <f t="shared" si="405"/>
        <v>0</v>
      </c>
      <c r="AG6454" s="2"/>
      <c r="AH6454" t="s">
        <v>4260</v>
      </c>
      <c r="AI6454" s="7" t="s">
        <v>4610</v>
      </c>
    </row>
    <row r="6455" spans="1:35" ht="11" customHeight="1" outlineLevel="1" x14ac:dyDescent="0.25">
      <c r="A6455" t="s">
        <v>6854</v>
      </c>
      <c r="C6455" s="2" t="s">
        <v>12521</v>
      </c>
      <c r="D6455" s="2">
        <v>994</v>
      </c>
      <c r="E6455" s="7">
        <v>2001</v>
      </c>
      <c r="F6455" s="5" t="s">
        <v>8717</v>
      </c>
      <c r="H6455" s="5" t="s">
        <v>5398</v>
      </c>
      <c r="I6455" s="6" t="s">
        <v>528</v>
      </c>
      <c r="J6455" s="6" t="s">
        <v>8936</v>
      </c>
      <c r="K6455" s="17">
        <v>2</v>
      </c>
      <c r="L6455" s="17" t="s">
        <v>7730</v>
      </c>
      <c r="M6455" s="9">
        <v>5</v>
      </c>
      <c r="N6455" s="9"/>
      <c r="O6455" s="21"/>
      <c r="Q6455" s="29"/>
      <c r="U6455" s="17"/>
      <c r="V6455" s="2">
        <v>951</v>
      </c>
      <c r="Y6455" t="str">
        <f t="shared" si="406"/>
        <v/>
      </c>
      <c r="AA6455">
        <f t="shared" si="407"/>
        <v>1</v>
      </c>
      <c r="AC6455" s="7"/>
      <c r="AD6455" t="s">
        <v>528</v>
      </c>
      <c r="AE6455">
        <f t="shared" si="405"/>
        <v>0</v>
      </c>
      <c r="AG6455" s="2"/>
      <c r="AH6455" t="s">
        <v>5683</v>
      </c>
      <c r="AI6455" s="7" t="s">
        <v>4922</v>
      </c>
    </row>
    <row r="6456" spans="1:35" ht="11" customHeight="1" outlineLevel="1" x14ac:dyDescent="0.25">
      <c r="A6456" t="s">
        <v>6854</v>
      </c>
      <c r="C6456" s="2" t="s">
        <v>12521</v>
      </c>
      <c r="D6456" s="2">
        <v>1003</v>
      </c>
      <c r="E6456" s="7">
        <v>2002</v>
      </c>
      <c r="F6456" s="5" t="s">
        <v>21591</v>
      </c>
      <c r="H6456" s="5" t="s">
        <v>5398</v>
      </c>
      <c r="I6456" s="6" t="s">
        <v>529</v>
      </c>
      <c r="J6456" s="6" t="s">
        <v>8950</v>
      </c>
      <c r="K6456" s="17">
        <v>3</v>
      </c>
      <c r="L6456" s="17" t="s">
        <v>7730</v>
      </c>
      <c r="M6456" s="9">
        <v>1</v>
      </c>
      <c r="N6456" s="9"/>
      <c r="O6456" s="21"/>
      <c r="Q6456" s="29"/>
      <c r="U6456" s="17"/>
      <c r="V6456" s="2">
        <v>959</v>
      </c>
      <c r="Y6456" t="str">
        <f t="shared" si="406"/>
        <v/>
      </c>
      <c r="AA6456" t="str">
        <f t="shared" si="407"/>
        <v/>
      </c>
      <c r="AC6456" s="7"/>
      <c r="AD6456" t="s">
        <v>529</v>
      </c>
      <c r="AE6456">
        <f t="shared" si="405"/>
        <v>0</v>
      </c>
      <c r="AG6456" s="2"/>
      <c r="AH6456" t="s">
        <v>5787</v>
      </c>
      <c r="AI6456" s="7" t="s">
        <v>4922</v>
      </c>
    </row>
    <row r="6457" spans="1:35" ht="11" customHeight="1" outlineLevel="1" x14ac:dyDescent="0.25">
      <c r="A6457" t="s">
        <v>6854</v>
      </c>
      <c r="C6457" s="2" t="s">
        <v>12521</v>
      </c>
      <c r="D6457" s="2">
        <v>1018</v>
      </c>
      <c r="E6457" s="7">
        <v>2002</v>
      </c>
      <c r="F6457" s="5" t="s">
        <v>21570</v>
      </c>
      <c r="H6457" s="5" t="s">
        <v>5398</v>
      </c>
      <c r="I6457" s="6" t="s">
        <v>532</v>
      </c>
      <c r="J6457" s="6" t="s">
        <v>8951</v>
      </c>
      <c r="K6457" s="17">
        <v>3</v>
      </c>
      <c r="L6457" s="17" t="s">
        <v>7730</v>
      </c>
      <c r="M6457" s="9">
        <v>5</v>
      </c>
      <c r="N6457" s="9"/>
      <c r="O6457" s="21"/>
      <c r="Q6457" s="29"/>
      <c r="U6457" s="17"/>
      <c r="V6457" s="2">
        <v>977</v>
      </c>
      <c r="Y6457" t="str">
        <f t="shared" si="406"/>
        <v/>
      </c>
      <c r="AA6457" t="str">
        <f t="shared" si="407"/>
        <v/>
      </c>
      <c r="AC6457" s="7"/>
      <c r="AD6457" t="s">
        <v>532</v>
      </c>
      <c r="AE6457">
        <f t="shared" si="405"/>
        <v>0</v>
      </c>
      <c r="AG6457" s="2"/>
      <c r="AH6457" t="s">
        <v>5683</v>
      </c>
      <c r="AI6457" s="7" t="s">
        <v>4922</v>
      </c>
    </row>
    <row r="6458" spans="1:35" ht="11" customHeight="1" outlineLevel="1" x14ac:dyDescent="0.25">
      <c r="A6458" t="s">
        <v>6854</v>
      </c>
      <c r="C6458" s="2" t="s">
        <v>12521</v>
      </c>
      <c r="D6458" s="2" t="s">
        <v>18766</v>
      </c>
      <c r="E6458" s="7">
        <v>2002</v>
      </c>
      <c r="F6458" s="5" t="s">
        <v>8717</v>
      </c>
      <c r="H6458" s="5" t="s">
        <v>5398</v>
      </c>
      <c r="I6458" s="6" t="s">
        <v>532</v>
      </c>
      <c r="J6458" s="6" t="s">
        <v>8951</v>
      </c>
      <c r="K6458" s="17">
        <v>3</v>
      </c>
      <c r="L6458" s="17" t="s">
        <v>7730</v>
      </c>
      <c r="M6458" s="9">
        <v>5</v>
      </c>
      <c r="N6458" s="9"/>
      <c r="O6458" s="21"/>
      <c r="Q6458" s="29"/>
      <c r="U6458" s="17"/>
      <c r="V6458" s="2">
        <v>977</v>
      </c>
      <c r="Y6458" t="str">
        <f t="shared" si="406"/>
        <v/>
      </c>
      <c r="AA6458">
        <f t="shared" si="407"/>
        <v>1</v>
      </c>
      <c r="AC6458" s="7"/>
      <c r="AD6458" t="s">
        <v>532</v>
      </c>
      <c r="AE6458">
        <f t="shared" si="405"/>
        <v>0</v>
      </c>
      <c r="AG6458" s="2"/>
      <c r="AH6458" t="s">
        <v>5683</v>
      </c>
      <c r="AI6458" s="7" t="s">
        <v>4922</v>
      </c>
    </row>
    <row r="6459" spans="1:35" ht="11" customHeight="1" outlineLevel="1" x14ac:dyDescent="0.25">
      <c r="A6459" t="s">
        <v>6854</v>
      </c>
      <c r="C6459" s="2" t="s">
        <v>12521</v>
      </c>
      <c r="D6459" s="2">
        <v>1019</v>
      </c>
      <c r="E6459" s="7">
        <v>2002</v>
      </c>
      <c r="F6459" s="5" t="s">
        <v>21573</v>
      </c>
      <c r="H6459" s="5" t="s">
        <v>5398</v>
      </c>
      <c r="I6459" s="6" t="s">
        <v>530</v>
      </c>
      <c r="J6459" s="6" t="s">
        <v>7685</v>
      </c>
      <c r="K6459" s="17">
        <v>6</v>
      </c>
      <c r="L6459" s="17" t="s">
        <v>7730</v>
      </c>
      <c r="M6459" s="9">
        <v>0.8</v>
      </c>
      <c r="N6459" s="9"/>
      <c r="O6459" s="21"/>
      <c r="Q6459" s="29"/>
      <c r="U6459" s="17"/>
      <c r="V6459" s="2">
        <v>975</v>
      </c>
      <c r="Y6459" t="str">
        <f t="shared" si="406"/>
        <v/>
      </c>
      <c r="AA6459" t="str">
        <f t="shared" si="407"/>
        <v/>
      </c>
      <c r="AC6459" s="7"/>
      <c r="AD6459" t="s">
        <v>530</v>
      </c>
      <c r="AE6459">
        <f t="shared" si="405"/>
        <v>0</v>
      </c>
      <c r="AG6459" s="2"/>
      <c r="AH6459" t="s">
        <v>3340</v>
      </c>
      <c r="AI6459" s="7" t="s">
        <v>4610</v>
      </c>
    </row>
    <row r="6460" spans="1:35" ht="11" customHeight="1" outlineLevel="1" x14ac:dyDescent="0.25">
      <c r="A6460" t="s">
        <v>6854</v>
      </c>
      <c r="C6460" s="2" t="s">
        <v>12521</v>
      </c>
      <c r="D6460" s="2">
        <v>1020</v>
      </c>
      <c r="E6460" s="7">
        <v>2002</v>
      </c>
      <c r="F6460" s="5" t="s">
        <v>8697</v>
      </c>
      <c r="H6460" s="5" t="s">
        <v>5398</v>
      </c>
      <c r="I6460" s="6" t="s">
        <v>531</v>
      </c>
      <c r="J6460" s="6" t="s">
        <v>7685</v>
      </c>
      <c r="K6460" s="17">
        <v>6</v>
      </c>
      <c r="L6460" s="17" t="s">
        <v>7730</v>
      </c>
      <c r="M6460" s="9">
        <v>1.5</v>
      </c>
      <c r="N6460" s="9"/>
      <c r="O6460" s="21"/>
      <c r="Q6460" s="29"/>
      <c r="U6460" s="17"/>
      <c r="V6460" s="2">
        <v>976</v>
      </c>
      <c r="Y6460" t="str">
        <f t="shared" si="406"/>
        <v/>
      </c>
      <c r="AA6460" t="str">
        <f t="shared" si="407"/>
        <v/>
      </c>
      <c r="AC6460" s="7"/>
      <c r="AD6460" t="s">
        <v>531</v>
      </c>
      <c r="AE6460">
        <f t="shared" si="405"/>
        <v>0</v>
      </c>
      <c r="AG6460" s="2"/>
      <c r="AH6460" t="s">
        <v>3340</v>
      </c>
      <c r="AI6460" s="7" t="s">
        <v>4610</v>
      </c>
    </row>
    <row r="6461" spans="1:35" ht="11" customHeight="1" outlineLevel="1" collapsed="1" x14ac:dyDescent="0.25">
      <c r="A6461" t="s">
        <v>6854</v>
      </c>
      <c r="C6461" s="2" t="s">
        <v>12521</v>
      </c>
      <c r="D6461" s="2">
        <v>1033</v>
      </c>
      <c r="E6461" s="7">
        <v>2003</v>
      </c>
      <c r="F6461" s="5" t="s">
        <v>21592</v>
      </c>
      <c r="H6461" s="5" t="s">
        <v>5398</v>
      </c>
      <c r="I6461" s="6" t="s">
        <v>533</v>
      </c>
      <c r="J6461" s="6" t="s">
        <v>8952</v>
      </c>
      <c r="K6461" s="17">
        <v>3</v>
      </c>
      <c r="L6461" s="17" t="s">
        <v>20076</v>
      </c>
      <c r="M6461" s="9"/>
      <c r="N6461" s="9"/>
      <c r="O6461" s="21"/>
      <c r="Q6461" s="29"/>
      <c r="U6461" s="17"/>
      <c r="V6461" s="2" t="s">
        <v>519</v>
      </c>
      <c r="Y6461" t="str">
        <f t="shared" si="406"/>
        <v/>
      </c>
      <c r="AA6461" t="str">
        <f t="shared" si="407"/>
        <v/>
      </c>
      <c r="AC6461" s="7"/>
      <c r="AD6461" t="s">
        <v>533</v>
      </c>
      <c r="AE6461">
        <f t="shared" si="405"/>
        <v>0</v>
      </c>
      <c r="AG6461" s="2"/>
      <c r="AH6461" t="s">
        <v>4260</v>
      </c>
      <c r="AI6461" s="7" t="s">
        <v>4922</v>
      </c>
    </row>
    <row r="6462" spans="1:35" ht="11" customHeight="1" outlineLevel="1" x14ac:dyDescent="0.25">
      <c r="A6462" t="s">
        <v>6854</v>
      </c>
      <c r="C6462" s="2" t="s">
        <v>12521</v>
      </c>
      <c r="D6462" s="2">
        <v>1034</v>
      </c>
      <c r="E6462" s="7">
        <v>2003</v>
      </c>
      <c r="F6462" s="5" t="s">
        <v>17993</v>
      </c>
      <c r="H6462" s="5" t="s">
        <v>5398</v>
      </c>
      <c r="I6462" s="6" t="s">
        <v>533</v>
      </c>
      <c r="J6462" s="6" t="s">
        <v>8952</v>
      </c>
      <c r="K6462" s="17">
        <v>3</v>
      </c>
      <c r="L6462" s="17" t="s">
        <v>7730</v>
      </c>
      <c r="M6462" s="9">
        <v>5</v>
      </c>
      <c r="N6462" s="9"/>
      <c r="O6462" s="21"/>
      <c r="Q6462" s="29"/>
      <c r="U6462" s="17"/>
      <c r="V6462" s="2" t="s">
        <v>520</v>
      </c>
      <c r="Y6462" t="str">
        <f t="shared" si="406"/>
        <v/>
      </c>
      <c r="AA6462" t="str">
        <f t="shared" si="407"/>
        <v/>
      </c>
      <c r="AC6462" s="7"/>
      <c r="AD6462" t="s">
        <v>533</v>
      </c>
      <c r="AE6462">
        <f t="shared" si="405"/>
        <v>0</v>
      </c>
      <c r="AG6462" s="2"/>
      <c r="AH6462" t="s">
        <v>4260</v>
      </c>
      <c r="AI6462" s="7" t="s">
        <v>4922</v>
      </c>
    </row>
    <row r="6463" spans="1:35" ht="11" customHeight="1" outlineLevel="1" x14ac:dyDescent="0.25">
      <c r="A6463" t="s">
        <v>6854</v>
      </c>
      <c r="C6463" s="2" t="s">
        <v>12521</v>
      </c>
      <c r="D6463" s="2">
        <v>1035</v>
      </c>
      <c r="E6463" s="7">
        <v>2003</v>
      </c>
      <c r="F6463" s="8" t="s">
        <v>21593</v>
      </c>
      <c r="H6463" s="5" t="s">
        <v>5398</v>
      </c>
      <c r="I6463" s="6" t="s">
        <v>2254</v>
      </c>
      <c r="J6463" s="6" t="s">
        <v>8952</v>
      </c>
      <c r="K6463" s="17">
        <v>5</v>
      </c>
      <c r="L6463" s="17" t="s">
        <v>7730</v>
      </c>
      <c r="M6463" s="9">
        <v>2</v>
      </c>
      <c r="N6463" s="9"/>
      <c r="O6463" s="21"/>
      <c r="Q6463" s="29"/>
      <c r="U6463" s="17"/>
      <c r="V6463" s="2" t="s">
        <v>521</v>
      </c>
      <c r="Y6463" t="str">
        <f t="shared" si="406"/>
        <v/>
      </c>
      <c r="AA6463" t="str">
        <f t="shared" si="407"/>
        <v/>
      </c>
      <c r="AC6463" s="7"/>
      <c r="AD6463" t="s">
        <v>2254</v>
      </c>
      <c r="AE6463">
        <f t="shared" si="405"/>
        <v>0</v>
      </c>
      <c r="AG6463" s="2"/>
      <c r="AH6463" t="s">
        <v>4974</v>
      </c>
      <c r="AI6463" s="7" t="s">
        <v>4922</v>
      </c>
    </row>
    <row r="6464" spans="1:35" ht="11" customHeight="1" outlineLevel="1" x14ac:dyDescent="0.25">
      <c r="A6464" t="s">
        <v>6854</v>
      </c>
      <c r="C6464" s="2" t="s">
        <v>12521</v>
      </c>
      <c r="D6464" s="2">
        <v>1036</v>
      </c>
      <c r="E6464" s="7">
        <v>2003</v>
      </c>
      <c r="F6464" s="5" t="s">
        <v>17993</v>
      </c>
      <c r="H6464" s="5" t="s">
        <v>5398</v>
      </c>
      <c r="I6464" s="6" t="s">
        <v>2254</v>
      </c>
      <c r="J6464" s="6" t="s">
        <v>8952</v>
      </c>
      <c r="K6464" s="17">
        <v>5</v>
      </c>
      <c r="L6464" s="17" t="s">
        <v>7730</v>
      </c>
      <c r="M6464" s="9">
        <v>8</v>
      </c>
      <c r="N6464" s="9"/>
      <c r="O6464" s="21"/>
      <c r="Q6464" s="29"/>
      <c r="U6464" s="17"/>
      <c r="V6464" s="2" t="s">
        <v>522</v>
      </c>
      <c r="Y6464" t="str">
        <f t="shared" si="406"/>
        <v/>
      </c>
      <c r="AA6464" t="str">
        <f t="shared" si="407"/>
        <v/>
      </c>
      <c r="AC6464" s="7"/>
      <c r="AD6464" t="s">
        <v>2254</v>
      </c>
      <c r="AE6464">
        <f t="shared" si="405"/>
        <v>0</v>
      </c>
      <c r="AG6464" s="2"/>
      <c r="AH6464" t="s">
        <v>4974</v>
      </c>
      <c r="AI6464" s="7" t="s">
        <v>4922</v>
      </c>
    </row>
    <row r="6465" spans="1:35" ht="11" customHeight="1" outlineLevel="1" x14ac:dyDescent="0.25">
      <c r="A6465" t="s">
        <v>6854</v>
      </c>
      <c r="C6465" s="2" t="s">
        <v>12521</v>
      </c>
      <c r="D6465" s="2">
        <v>1048</v>
      </c>
      <c r="E6465" s="7">
        <v>2003</v>
      </c>
      <c r="F6465" s="5" t="s">
        <v>21574</v>
      </c>
      <c r="H6465" s="5" t="s">
        <v>5398</v>
      </c>
      <c r="I6465" s="6" t="s">
        <v>2255</v>
      </c>
      <c r="J6465" s="6" t="s">
        <v>7685</v>
      </c>
      <c r="K6465" s="17">
        <v>6</v>
      </c>
      <c r="L6465" s="17" t="s">
        <v>7730</v>
      </c>
      <c r="M6465" s="9">
        <v>3.5</v>
      </c>
      <c r="N6465" s="9"/>
      <c r="O6465" s="21"/>
      <c r="Q6465" s="29"/>
      <c r="U6465" s="17"/>
      <c r="V6465" s="2">
        <v>1001</v>
      </c>
      <c r="Y6465" t="str">
        <f t="shared" si="406"/>
        <v/>
      </c>
      <c r="AA6465" t="str">
        <f t="shared" si="407"/>
        <v/>
      </c>
      <c r="AC6465" s="7"/>
      <c r="AD6465" t="s">
        <v>2255</v>
      </c>
      <c r="AE6465">
        <f t="shared" si="405"/>
        <v>0</v>
      </c>
      <c r="AG6465" s="2"/>
      <c r="AH6465" t="s">
        <v>3531</v>
      </c>
      <c r="AI6465" s="7" t="s">
        <v>4922</v>
      </c>
    </row>
    <row r="6466" spans="1:35" ht="11" customHeight="1" outlineLevel="1" x14ac:dyDescent="0.25">
      <c r="A6466" t="s">
        <v>6854</v>
      </c>
      <c r="C6466" s="2" t="s">
        <v>12521</v>
      </c>
      <c r="D6466" s="2">
        <v>1049</v>
      </c>
      <c r="E6466" s="7">
        <v>2003</v>
      </c>
      <c r="F6466" s="5" t="s">
        <v>21583</v>
      </c>
      <c r="H6466" s="5" t="s">
        <v>5398</v>
      </c>
      <c r="I6466" s="6" t="s">
        <v>2256</v>
      </c>
      <c r="J6466" s="6" t="s">
        <v>7685</v>
      </c>
      <c r="K6466" s="17">
        <v>6</v>
      </c>
      <c r="L6466" s="17" t="s">
        <v>7730</v>
      </c>
      <c r="M6466" s="9">
        <v>3.5</v>
      </c>
      <c r="N6466" s="9"/>
      <c r="O6466" s="21"/>
      <c r="Q6466" s="29"/>
      <c r="U6466" s="17"/>
      <c r="V6466" s="2">
        <v>1002</v>
      </c>
      <c r="Y6466" t="str">
        <f t="shared" si="406"/>
        <v/>
      </c>
      <c r="AA6466" t="str">
        <f t="shared" si="407"/>
        <v/>
      </c>
      <c r="AC6466" s="7"/>
      <c r="AD6466" t="s">
        <v>2256</v>
      </c>
      <c r="AE6466">
        <f t="shared" si="405"/>
        <v>0</v>
      </c>
      <c r="AG6466" s="2"/>
      <c r="AH6466" t="s">
        <v>4260</v>
      </c>
      <c r="AI6466" s="7" t="s">
        <v>4922</v>
      </c>
    </row>
    <row r="6467" spans="1:35" ht="11" customHeight="1" outlineLevel="1" x14ac:dyDescent="0.25">
      <c r="A6467" t="s">
        <v>6854</v>
      </c>
      <c r="C6467" s="2" t="s">
        <v>12521</v>
      </c>
      <c r="D6467" s="2">
        <v>1054</v>
      </c>
      <c r="E6467" s="7">
        <v>2004</v>
      </c>
      <c r="F6467" s="5" t="s">
        <v>21565</v>
      </c>
      <c r="H6467" s="5" t="s">
        <v>5398</v>
      </c>
      <c r="I6467" s="6" t="s">
        <v>2258</v>
      </c>
      <c r="J6467" s="6" t="s">
        <v>8953</v>
      </c>
      <c r="K6467" s="17">
        <v>2</v>
      </c>
      <c r="L6467" s="17" t="s">
        <v>7730</v>
      </c>
      <c r="M6467" s="9">
        <v>1.3</v>
      </c>
      <c r="N6467" s="9"/>
      <c r="O6467" s="21"/>
      <c r="Q6467" s="29"/>
      <c r="U6467" s="17"/>
      <c r="V6467" s="2">
        <v>1009</v>
      </c>
      <c r="Y6467" t="str">
        <f t="shared" si="406"/>
        <v/>
      </c>
      <c r="AA6467" t="str">
        <f t="shared" si="407"/>
        <v/>
      </c>
      <c r="AC6467" s="7"/>
      <c r="AD6467" t="s">
        <v>2258</v>
      </c>
      <c r="AE6467">
        <f t="shared" si="405"/>
        <v>0</v>
      </c>
      <c r="AG6467" s="2"/>
      <c r="AH6467" t="s">
        <v>4260</v>
      </c>
      <c r="AI6467" s="7" t="s">
        <v>4922</v>
      </c>
    </row>
    <row r="6468" spans="1:35" ht="11" customHeight="1" outlineLevel="1" x14ac:dyDescent="0.25">
      <c r="A6468" t="s">
        <v>6854</v>
      </c>
      <c r="C6468" s="2" t="s">
        <v>12521</v>
      </c>
      <c r="D6468" s="2">
        <v>1055</v>
      </c>
      <c r="E6468" s="7">
        <v>2004</v>
      </c>
      <c r="F6468" s="5" t="s">
        <v>8697</v>
      </c>
      <c r="H6468" s="5" t="s">
        <v>5398</v>
      </c>
      <c r="I6468" s="6" t="s">
        <v>2259</v>
      </c>
      <c r="J6468" s="6" t="s">
        <v>8953</v>
      </c>
      <c r="K6468" s="17">
        <v>4</v>
      </c>
      <c r="L6468" s="17" t="s">
        <v>7730</v>
      </c>
      <c r="M6468" s="9">
        <v>1.3</v>
      </c>
      <c r="N6468" s="9"/>
      <c r="O6468" s="21"/>
      <c r="Q6468" s="29"/>
      <c r="U6468" s="17"/>
      <c r="V6468" s="2">
        <v>1010</v>
      </c>
      <c r="Y6468" t="str">
        <f t="shared" si="406"/>
        <v/>
      </c>
      <c r="AA6468" t="str">
        <f t="shared" si="407"/>
        <v/>
      </c>
      <c r="AC6468" s="7"/>
      <c r="AD6468" t="s">
        <v>2259</v>
      </c>
      <c r="AE6468">
        <f t="shared" si="405"/>
        <v>0</v>
      </c>
      <c r="AG6468" s="2"/>
      <c r="AH6468" t="s">
        <v>4260</v>
      </c>
      <c r="AI6468" s="7" t="s">
        <v>4922</v>
      </c>
    </row>
    <row r="6469" spans="1:35" ht="11" customHeight="1" outlineLevel="1" x14ac:dyDescent="0.25">
      <c r="A6469" t="s">
        <v>6854</v>
      </c>
      <c r="C6469" s="2" t="s">
        <v>12521</v>
      </c>
      <c r="D6469" s="2">
        <v>1056</v>
      </c>
      <c r="E6469" s="7">
        <v>2004</v>
      </c>
      <c r="F6469" s="5" t="s">
        <v>8706</v>
      </c>
      <c r="H6469" s="5" t="s">
        <v>5398</v>
      </c>
      <c r="I6469" s="6" t="s">
        <v>2260</v>
      </c>
      <c r="J6469" s="6" t="s">
        <v>8953</v>
      </c>
      <c r="K6469" s="17">
        <v>4</v>
      </c>
      <c r="L6469" s="17" t="s">
        <v>7730</v>
      </c>
      <c r="M6469" s="9">
        <v>1.3</v>
      </c>
      <c r="N6469" s="9"/>
      <c r="O6469" s="21"/>
      <c r="Q6469" s="29"/>
      <c r="U6469" s="17"/>
      <c r="V6469" s="2">
        <v>1011</v>
      </c>
      <c r="Y6469" t="str">
        <f t="shared" si="406"/>
        <v/>
      </c>
      <c r="AA6469" t="str">
        <f t="shared" si="407"/>
        <v/>
      </c>
      <c r="AC6469" s="7"/>
      <c r="AD6469" t="s">
        <v>2260</v>
      </c>
      <c r="AE6469">
        <f t="shared" si="405"/>
        <v>0</v>
      </c>
      <c r="AG6469" s="2"/>
      <c r="AH6469" t="s">
        <v>4260</v>
      </c>
      <c r="AI6469" s="7" t="s">
        <v>4922</v>
      </c>
    </row>
    <row r="6470" spans="1:35" ht="11" customHeight="1" outlineLevel="1" x14ac:dyDescent="0.25">
      <c r="A6470" t="s">
        <v>6854</v>
      </c>
      <c r="C6470" s="2" t="s">
        <v>12521</v>
      </c>
      <c r="D6470" s="2">
        <v>1057</v>
      </c>
      <c r="E6470" s="7">
        <v>2004</v>
      </c>
      <c r="F6470" s="5" t="s">
        <v>8726</v>
      </c>
      <c r="H6470" s="5" t="s">
        <v>5398</v>
      </c>
      <c r="I6470" s="6" t="s">
        <v>2261</v>
      </c>
      <c r="J6470" s="6" t="s">
        <v>8953</v>
      </c>
      <c r="K6470" s="17">
        <v>4</v>
      </c>
      <c r="L6470" s="17" t="s">
        <v>7730</v>
      </c>
      <c r="M6470" s="9">
        <v>1.3</v>
      </c>
      <c r="N6470" s="9"/>
      <c r="O6470" s="21"/>
      <c r="Q6470" s="29"/>
      <c r="U6470" s="17"/>
      <c r="V6470" s="2">
        <v>1012</v>
      </c>
      <c r="Y6470" t="str">
        <f t="shared" si="406"/>
        <v/>
      </c>
      <c r="AA6470" t="str">
        <f t="shared" si="407"/>
        <v/>
      </c>
      <c r="AC6470" s="7"/>
      <c r="AD6470" t="s">
        <v>2261</v>
      </c>
      <c r="AE6470">
        <f t="shared" si="405"/>
        <v>0</v>
      </c>
      <c r="AG6470" s="2"/>
      <c r="AH6470" t="s">
        <v>4260</v>
      </c>
      <c r="AI6470" s="7" t="s">
        <v>4922</v>
      </c>
    </row>
    <row r="6471" spans="1:35" ht="11" customHeight="1" outlineLevel="1" x14ac:dyDescent="0.25">
      <c r="A6471" t="s">
        <v>6854</v>
      </c>
      <c r="C6471" s="2" t="s">
        <v>12521</v>
      </c>
      <c r="D6471" s="2">
        <v>1058</v>
      </c>
      <c r="E6471" s="7">
        <v>2004</v>
      </c>
      <c r="F6471" s="5" t="s">
        <v>21570</v>
      </c>
      <c r="H6471" s="5" t="s">
        <v>5398</v>
      </c>
      <c r="I6471" s="6" t="s">
        <v>6092</v>
      </c>
      <c r="J6471" s="6" t="s">
        <v>8953</v>
      </c>
      <c r="K6471" s="17">
        <v>4</v>
      </c>
      <c r="L6471" s="17" t="s">
        <v>7730</v>
      </c>
      <c r="M6471" s="9">
        <v>1.3</v>
      </c>
      <c r="N6471" s="9"/>
      <c r="O6471" s="21"/>
      <c r="Q6471" s="29"/>
      <c r="U6471" s="17"/>
      <c r="V6471" s="2">
        <v>1013</v>
      </c>
      <c r="Y6471" t="str">
        <f t="shared" si="406"/>
        <v/>
      </c>
      <c r="AA6471" t="str">
        <f t="shared" si="407"/>
        <v/>
      </c>
      <c r="AC6471" s="7"/>
      <c r="AD6471" t="s">
        <v>6092</v>
      </c>
      <c r="AE6471">
        <f t="shared" si="405"/>
        <v>0</v>
      </c>
      <c r="AG6471" s="2"/>
      <c r="AH6471" t="s">
        <v>4260</v>
      </c>
      <c r="AI6471" s="7" t="s">
        <v>4922</v>
      </c>
    </row>
    <row r="6472" spans="1:35" ht="11" customHeight="1" outlineLevel="1" x14ac:dyDescent="0.25">
      <c r="A6472" t="s">
        <v>6854</v>
      </c>
      <c r="C6472" s="2" t="s">
        <v>12521</v>
      </c>
      <c r="D6472" s="2" t="s">
        <v>10589</v>
      </c>
      <c r="E6472" s="7">
        <v>2004</v>
      </c>
      <c r="F6472" s="5" t="s">
        <v>2257</v>
      </c>
      <c r="H6472" s="5" t="s">
        <v>5398</v>
      </c>
      <c r="I6472" s="6" t="s">
        <v>3570</v>
      </c>
      <c r="J6472" s="6" t="s">
        <v>8953</v>
      </c>
      <c r="K6472" s="17">
        <v>2</v>
      </c>
      <c r="L6472" s="17" t="s">
        <v>7730</v>
      </c>
      <c r="M6472" s="9">
        <v>15</v>
      </c>
      <c r="N6472" s="9"/>
      <c r="O6472" s="21"/>
      <c r="Q6472" s="29"/>
      <c r="U6472" s="17"/>
      <c r="V6472" s="2" t="s">
        <v>523</v>
      </c>
      <c r="X6472" t="s">
        <v>7732</v>
      </c>
      <c r="Y6472" t="str">
        <f t="shared" si="406"/>
        <v/>
      </c>
      <c r="AA6472" t="str">
        <f t="shared" si="407"/>
        <v/>
      </c>
      <c r="AC6472" s="7"/>
      <c r="AD6472" t="s">
        <v>3570</v>
      </c>
      <c r="AE6472">
        <f t="shared" si="405"/>
        <v>0</v>
      </c>
      <c r="AG6472" s="2"/>
      <c r="AH6472" t="s">
        <v>4260</v>
      </c>
      <c r="AI6472" s="7" t="s">
        <v>4922</v>
      </c>
    </row>
    <row r="6473" spans="1:35" ht="11" customHeight="1" outlineLevel="1" x14ac:dyDescent="0.25">
      <c r="A6473" t="s">
        <v>6854</v>
      </c>
      <c r="C6473" s="2" t="s">
        <v>12521</v>
      </c>
      <c r="D6473" s="2">
        <v>1066</v>
      </c>
      <c r="E6473" s="7">
        <v>2004</v>
      </c>
      <c r="F6473" s="5" t="s">
        <v>8698</v>
      </c>
      <c r="H6473" s="5" t="s">
        <v>5398</v>
      </c>
      <c r="I6473" s="6" t="s">
        <v>6093</v>
      </c>
      <c r="J6473" s="6" t="s">
        <v>8954</v>
      </c>
      <c r="K6473" s="17">
        <v>5</v>
      </c>
      <c r="L6473" s="17" t="s">
        <v>7730</v>
      </c>
      <c r="M6473" s="9">
        <v>1.4</v>
      </c>
      <c r="N6473" s="9"/>
      <c r="O6473" s="21"/>
      <c r="Q6473" s="29"/>
      <c r="U6473" s="17"/>
      <c r="V6473" s="2">
        <v>1019</v>
      </c>
      <c r="Y6473" t="str">
        <f t="shared" si="406"/>
        <v/>
      </c>
      <c r="AA6473" t="str">
        <f t="shared" si="407"/>
        <v/>
      </c>
      <c r="AC6473" s="7"/>
      <c r="AD6473" t="s">
        <v>6093</v>
      </c>
      <c r="AE6473">
        <f t="shared" si="405"/>
        <v>0</v>
      </c>
      <c r="AG6473" s="2"/>
      <c r="AH6473" t="s">
        <v>5683</v>
      </c>
      <c r="AI6473" s="7" t="s">
        <v>4922</v>
      </c>
    </row>
    <row r="6474" spans="1:35" ht="11" customHeight="1" outlineLevel="1" x14ac:dyDescent="0.25">
      <c r="A6474" t="s">
        <v>6854</v>
      </c>
      <c r="C6474" s="2" t="s">
        <v>12521</v>
      </c>
      <c r="D6474" s="2">
        <v>1073</v>
      </c>
      <c r="E6474" s="7">
        <v>2004</v>
      </c>
      <c r="F6474" s="5" t="s">
        <v>8706</v>
      </c>
      <c r="H6474" s="5" t="s">
        <v>5398</v>
      </c>
      <c r="I6474" s="6" t="s">
        <v>4319</v>
      </c>
      <c r="J6474" s="6" t="s">
        <v>8957</v>
      </c>
      <c r="K6474" s="17">
        <v>5</v>
      </c>
      <c r="L6474" s="17" t="s">
        <v>7730</v>
      </c>
      <c r="M6474" s="9">
        <v>1</v>
      </c>
      <c r="N6474" s="9"/>
      <c r="O6474" s="21"/>
      <c r="Q6474" s="29"/>
      <c r="U6474" s="17"/>
      <c r="V6474" s="2">
        <v>1025</v>
      </c>
      <c r="Y6474" t="str">
        <f t="shared" si="406"/>
        <v/>
      </c>
      <c r="AA6474" t="str">
        <f t="shared" si="407"/>
        <v/>
      </c>
      <c r="AC6474" s="7"/>
      <c r="AD6474" t="s">
        <v>4319</v>
      </c>
      <c r="AE6474">
        <f t="shared" si="405"/>
        <v>0</v>
      </c>
      <c r="AG6474" s="2"/>
      <c r="AH6474" t="s">
        <v>4975</v>
      </c>
      <c r="AI6474" s="7" t="s">
        <v>4922</v>
      </c>
    </row>
    <row r="6475" spans="1:35" ht="11" customHeight="1" outlineLevel="1" x14ac:dyDescent="0.25">
      <c r="A6475" t="s">
        <v>6854</v>
      </c>
      <c r="C6475" s="2" t="s">
        <v>12521</v>
      </c>
      <c r="D6475" s="2">
        <v>1076</v>
      </c>
      <c r="E6475" s="7">
        <v>2004</v>
      </c>
      <c r="F6475" s="5" t="s">
        <v>8717</v>
      </c>
      <c r="H6475" s="5" t="s">
        <v>5398</v>
      </c>
      <c r="I6475" s="6" t="s">
        <v>4320</v>
      </c>
      <c r="J6475" s="6" t="s">
        <v>8956</v>
      </c>
      <c r="K6475" s="17">
        <v>5</v>
      </c>
      <c r="L6475" s="17" t="s">
        <v>7730</v>
      </c>
      <c r="M6475" s="9">
        <v>8</v>
      </c>
      <c r="N6475" s="9"/>
      <c r="O6475" s="21"/>
      <c r="Q6475" s="29"/>
      <c r="U6475" s="17"/>
      <c r="V6475" s="2">
        <v>1026</v>
      </c>
      <c r="Y6475" t="str">
        <f t="shared" si="406"/>
        <v/>
      </c>
      <c r="AA6475">
        <f t="shared" si="407"/>
        <v>1</v>
      </c>
      <c r="AC6475" s="7"/>
      <c r="AD6475" t="s">
        <v>4320</v>
      </c>
      <c r="AE6475">
        <f t="shared" ref="AE6475:AE6538" si="408">COUNTIF(I6475,"*Fuji*")</f>
        <v>0</v>
      </c>
      <c r="AG6475" s="2"/>
      <c r="AH6475" t="s">
        <v>4974</v>
      </c>
      <c r="AI6475" s="7" t="s">
        <v>4922</v>
      </c>
    </row>
    <row r="6476" spans="1:35" ht="11" customHeight="1" outlineLevel="1" x14ac:dyDescent="0.25">
      <c r="A6476" t="s">
        <v>6854</v>
      </c>
      <c r="C6476" s="2" t="s">
        <v>12521</v>
      </c>
      <c r="D6476" s="2">
        <v>1082</v>
      </c>
      <c r="E6476" s="7">
        <v>2005</v>
      </c>
      <c r="F6476" s="5" t="s">
        <v>8705</v>
      </c>
      <c r="H6476" s="5" t="s">
        <v>5398</v>
      </c>
      <c r="I6476" s="6" t="s">
        <v>4321</v>
      </c>
      <c r="J6476" s="6" t="s">
        <v>7685</v>
      </c>
      <c r="K6476" s="17">
        <v>6</v>
      </c>
      <c r="L6476" s="17" t="s">
        <v>7730</v>
      </c>
      <c r="M6476" s="9">
        <v>0.7</v>
      </c>
      <c r="N6476" s="9"/>
      <c r="O6476" s="21"/>
      <c r="Q6476" s="29"/>
      <c r="U6476" s="17"/>
      <c r="V6476" s="2">
        <v>1033</v>
      </c>
      <c r="Y6476" t="str">
        <f t="shared" si="406"/>
        <v/>
      </c>
      <c r="AA6476" t="str">
        <f t="shared" si="407"/>
        <v/>
      </c>
      <c r="AC6476" s="7"/>
      <c r="AD6476" t="s">
        <v>4321</v>
      </c>
      <c r="AE6476">
        <f t="shared" si="408"/>
        <v>0</v>
      </c>
      <c r="AG6476" s="2"/>
      <c r="AH6476" t="s">
        <v>5683</v>
      </c>
      <c r="AI6476" s="7" t="s">
        <v>4922</v>
      </c>
    </row>
    <row r="6477" spans="1:35" ht="11" customHeight="1" outlineLevel="1" x14ac:dyDescent="0.25">
      <c r="A6477" t="s">
        <v>6854</v>
      </c>
      <c r="C6477" s="2" t="s">
        <v>12521</v>
      </c>
      <c r="D6477" s="2">
        <v>1083</v>
      </c>
      <c r="E6477" s="7">
        <v>2005</v>
      </c>
      <c r="F6477" s="5" t="s">
        <v>8726</v>
      </c>
      <c r="H6477" s="5" t="s">
        <v>5398</v>
      </c>
      <c r="I6477" s="6" t="s">
        <v>531</v>
      </c>
      <c r="J6477" s="6" t="s">
        <v>7685</v>
      </c>
      <c r="K6477" s="17">
        <v>6</v>
      </c>
      <c r="L6477" s="17" t="s">
        <v>7730</v>
      </c>
      <c r="M6477" s="9">
        <v>0.7</v>
      </c>
      <c r="N6477" s="9"/>
      <c r="O6477" s="21"/>
      <c r="Q6477" s="29"/>
      <c r="U6477" s="17"/>
      <c r="V6477" s="2">
        <v>1034</v>
      </c>
      <c r="Y6477" t="str">
        <f t="shared" si="406"/>
        <v/>
      </c>
      <c r="AA6477" t="str">
        <f t="shared" si="407"/>
        <v/>
      </c>
      <c r="AC6477" s="7"/>
      <c r="AD6477" t="s">
        <v>531</v>
      </c>
      <c r="AE6477">
        <f t="shared" si="408"/>
        <v>0</v>
      </c>
      <c r="AG6477" s="2"/>
      <c r="AH6477" t="s">
        <v>3340</v>
      </c>
      <c r="AI6477" s="7" t="s">
        <v>4922</v>
      </c>
    </row>
    <row r="6478" spans="1:35" ht="11" customHeight="1" outlineLevel="1" x14ac:dyDescent="0.25">
      <c r="A6478" t="s">
        <v>6854</v>
      </c>
      <c r="C6478" s="2" t="s">
        <v>12521</v>
      </c>
      <c r="D6478" s="2">
        <v>1103</v>
      </c>
      <c r="E6478" s="7">
        <v>2005</v>
      </c>
      <c r="F6478" s="5" t="s">
        <v>21565</v>
      </c>
      <c r="H6478" s="5" t="s">
        <v>5398</v>
      </c>
      <c r="I6478" s="6" t="s">
        <v>3607</v>
      </c>
      <c r="J6478" s="6" t="s">
        <v>8690</v>
      </c>
      <c r="K6478" s="17">
        <v>5</v>
      </c>
      <c r="L6478" s="17" t="s">
        <v>7730</v>
      </c>
      <c r="M6478" s="9">
        <v>1.7</v>
      </c>
      <c r="N6478" s="9"/>
      <c r="O6478" s="21"/>
      <c r="Q6478" s="29"/>
      <c r="U6478" s="17"/>
      <c r="V6478" s="2">
        <v>1052</v>
      </c>
      <c r="Y6478" t="str">
        <f t="shared" si="406"/>
        <v/>
      </c>
      <c r="AA6478" t="str">
        <f t="shared" si="407"/>
        <v/>
      </c>
      <c r="AC6478" s="7"/>
      <c r="AD6478" t="s">
        <v>3607</v>
      </c>
      <c r="AE6478">
        <f t="shared" si="408"/>
        <v>0</v>
      </c>
      <c r="AG6478" s="2"/>
      <c r="AH6478" t="s">
        <v>4260</v>
      </c>
      <c r="AI6478" s="7" t="s">
        <v>4922</v>
      </c>
    </row>
    <row r="6479" spans="1:35" ht="11" customHeight="1" outlineLevel="1" x14ac:dyDescent="0.25">
      <c r="A6479" t="s">
        <v>6854</v>
      </c>
      <c r="C6479" s="2" t="s">
        <v>12521</v>
      </c>
      <c r="D6479" s="2">
        <v>1104</v>
      </c>
      <c r="E6479" s="7">
        <v>2005</v>
      </c>
      <c r="F6479" s="5" t="s">
        <v>8706</v>
      </c>
      <c r="H6479" s="5" t="s">
        <v>5398</v>
      </c>
      <c r="I6479" s="6" t="s">
        <v>3608</v>
      </c>
      <c r="J6479" s="6" t="s">
        <v>8690</v>
      </c>
      <c r="K6479" s="17">
        <v>5</v>
      </c>
      <c r="L6479" s="17" t="s">
        <v>7730</v>
      </c>
      <c r="M6479" s="9">
        <v>0.8</v>
      </c>
      <c r="N6479" s="9"/>
      <c r="O6479" s="21"/>
      <c r="Q6479" s="29"/>
      <c r="U6479" s="17"/>
      <c r="V6479" s="2">
        <v>1053</v>
      </c>
      <c r="Y6479" t="str">
        <f t="shared" si="406"/>
        <v/>
      </c>
      <c r="AA6479" t="str">
        <f t="shared" si="407"/>
        <v/>
      </c>
      <c r="AC6479" s="7"/>
      <c r="AD6479" t="s">
        <v>3608</v>
      </c>
      <c r="AE6479">
        <f t="shared" si="408"/>
        <v>0</v>
      </c>
      <c r="AG6479" s="2"/>
      <c r="AH6479" t="s">
        <v>4260</v>
      </c>
      <c r="AI6479" s="7" t="s">
        <v>4922</v>
      </c>
    </row>
    <row r="6480" spans="1:35" ht="11" customHeight="1" outlineLevel="1" x14ac:dyDescent="0.25">
      <c r="A6480" t="s">
        <v>6854</v>
      </c>
      <c r="C6480" s="2" t="s">
        <v>12521</v>
      </c>
      <c r="D6480" s="2">
        <v>1128</v>
      </c>
      <c r="E6480" s="7">
        <v>2006</v>
      </c>
      <c r="F6480" s="5" t="s">
        <v>8697</v>
      </c>
      <c r="H6480" s="5" t="s">
        <v>5398</v>
      </c>
      <c r="I6480" s="6" t="s">
        <v>8691</v>
      </c>
      <c r="J6480" s="6" t="s">
        <v>8696</v>
      </c>
      <c r="K6480" s="17">
        <v>5</v>
      </c>
      <c r="L6480" s="17" t="s">
        <v>7730</v>
      </c>
      <c r="M6480" s="9">
        <v>2.4</v>
      </c>
      <c r="N6480" s="9"/>
      <c r="O6480" s="21"/>
      <c r="Q6480" s="29"/>
      <c r="U6480" s="17"/>
      <c r="V6480" s="2"/>
      <c r="Y6480" t="str">
        <f t="shared" si="406"/>
        <v/>
      </c>
      <c r="AA6480" t="str">
        <f t="shared" si="407"/>
        <v/>
      </c>
      <c r="AC6480" s="7"/>
      <c r="AD6480" t="s">
        <v>8691</v>
      </c>
      <c r="AE6480">
        <f t="shared" si="408"/>
        <v>0</v>
      </c>
      <c r="AG6480" s="2"/>
      <c r="AI6480" s="7"/>
    </row>
    <row r="6481" spans="1:35" ht="11" customHeight="1" outlineLevel="1" x14ac:dyDescent="0.25">
      <c r="A6481" t="s">
        <v>6854</v>
      </c>
      <c r="C6481" s="2" t="s">
        <v>12521</v>
      </c>
      <c r="D6481" s="2">
        <v>1129</v>
      </c>
      <c r="E6481" s="7">
        <v>2006</v>
      </c>
      <c r="F6481" s="5" t="s">
        <v>8698</v>
      </c>
      <c r="H6481" s="5" t="s">
        <v>5398</v>
      </c>
      <c r="I6481" s="6" t="s">
        <v>8692</v>
      </c>
      <c r="J6481" s="6" t="s">
        <v>8696</v>
      </c>
      <c r="K6481" s="17">
        <v>5</v>
      </c>
      <c r="L6481" s="17" t="s">
        <v>7730</v>
      </c>
      <c r="M6481" s="9">
        <v>2.4</v>
      </c>
      <c r="N6481" s="9"/>
      <c r="O6481" s="21"/>
      <c r="Q6481" s="29"/>
      <c r="U6481" s="17"/>
      <c r="V6481" s="2"/>
      <c r="Y6481" t="str">
        <f t="shared" si="406"/>
        <v/>
      </c>
      <c r="AA6481" t="str">
        <f t="shared" si="407"/>
        <v/>
      </c>
      <c r="AC6481" s="7"/>
      <c r="AD6481" t="s">
        <v>8692</v>
      </c>
      <c r="AE6481">
        <f t="shared" si="408"/>
        <v>0</v>
      </c>
      <c r="AG6481" s="2"/>
      <c r="AI6481" s="7"/>
    </row>
    <row r="6482" spans="1:35" ht="11" customHeight="1" outlineLevel="1" x14ac:dyDescent="0.25">
      <c r="A6482" t="s">
        <v>6854</v>
      </c>
      <c r="C6482" s="2" t="s">
        <v>12521</v>
      </c>
      <c r="D6482" s="2">
        <v>1130</v>
      </c>
      <c r="E6482" s="7">
        <v>2006</v>
      </c>
      <c r="F6482" s="5" t="s">
        <v>8699</v>
      </c>
      <c r="H6482" s="5" t="s">
        <v>5398</v>
      </c>
      <c r="I6482" s="6" t="s">
        <v>8693</v>
      </c>
      <c r="J6482" s="6" t="s">
        <v>8696</v>
      </c>
      <c r="K6482" s="17">
        <v>5</v>
      </c>
      <c r="L6482" s="17" t="s">
        <v>7730</v>
      </c>
      <c r="M6482" s="9">
        <v>2.4</v>
      </c>
      <c r="N6482" s="9"/>
      <c r="O6482" s="21"/>
      <c r="Q6482" s="29"/>
      <c r="U6482" s="17"/>
      <c r="V6482" s="2"/>
      <c r="Y6482" t="str">
        <f t="shared" si="406"/>
        <v/>
      </c>
      <c r="AA6482" t="str">
        <f t="shared" si="407"/>
        <v/>
      </c>
      <c r="AC6482" s="7"/>
      <c r="AD6482" t="s">
        <v>8693</v>
      </c>
      <c r="AE6482">
        <f t="shared" si="408"/>
        <v>0</v>
      </c>
      <c r="AG6482" s="2"/>
      <c r="AI6482" s="7"/>
    </row>
    <row r="6483" spans="1:35" ht="11" customHeight="1" outlineLevel="1" x14ac:dyDescent="0.25">
      <c r="A6483" t="s">
        <v>6854</v>
      </c>
      <c r="C6483" s="2" t="s">
        <v>12521</v>
      </c>
      <c r="D6483" s="2">
        <v>1131</v>
      </c>
      <c r="E6483" s="7">
        <v>2006</v>
      </c>
      <c r="F6483" s="5" t="s">
        <v>8700</v>
      </c>
      <c r="H6483" s="5" t="s">
        <v>5398</v>
      </c>
      <c r="I6483" s="6" t="s">
        <v>8694</v>
      </c>
      <c r="J6483" s="6" t="s">
        <v>8696</v>
      </c>
      <c r="K6483" s="17">
        <v>5</v>
      </c>
      <c r="L6483" s="17" t="s">
        <v>7730</v>
      </c>
      <c r="M6483" s="9">
        <v>2.4</v>
      </c>
      <c r="N6483" s="9"/>
      <c r="O6483" s="21"/>
      <c r="Q6483" s="29"/>
      <c r="U6483" s="17"/>
      <c r="V6483" s="2"/>
      <c r="Y6483" t="str">
        <f t="shared" si="406"/>
        <v/>
      </c>
      <c r="AA6483" t="str">
        <f t="shared" si="407"/>
        <v/>
      </c>
      <c r="AC6483" s="7"/>
      <c r="AD6483" t="s">
        <v>8694</v>
      </c>
      <c r="AE6483">
        <f t="shared" si="408"/>
        <v>0</v>
      </c>
      <c r="AG6483" s="2"/>
      <c r="AI6483" s="7"/>
    </row>
    <row r="6484" spans="1:35" ht="11" customHeight="1" outlineLevel="1" x14ac:dyDescent="0.25">
      <c r="A6484" t="s">
        <v>6854</v>
      </c>
      <c r="C6484" s="2" t="s">
        <v>12521</v>
      </c>
      <c r="D6484" s="2">
        <v>1132</v>
      </c>
      <c r="E6484" s="7">
        <v>2006</v>
      </c>
      <c r="F6484" s="5" t="s">
        <v>8701</v>
      </c>
      <c r="H6484" s="5" t="s">
        <v>5398</v>
      </c>
      <c r="I6484" s="6" t="s">
        <v>8695</v>
      </c>
      <c r="J6484" s="6" t="s">
        <v>8696</v>
      </c>
      <c r="K6484" s="17">
        <v>5</v>
      </c>
      <c r="L6484" s="17" t="s">
        <v>7730</v>
      </c>
      <c r="M6484" s="9">
        <v>2.4</v>
      </c>
      <c r="N6484" s="9"/>
      <c r="O6484" s="21"/>
      <c r="Q6484" s="29"/>
      <c r="U6484" s="17"/>
      <c r="V6484" s="2"/>
      <c r="Y6484" t="str">
        <f t="shared" si="406"/>
        <v/>
      </c>
      <c r="AA6484" t="str">
        <f t="shared" si="407"/>
        <v/>
      </c>
      <c r="AC6484" s="7"/>
      <c r="AD6484" t="s">
        <v>8695</v>
      </c>
      <c r="AE6484">
        <f t="shared" si="408"/>
        <v>0</v>
      </c>
      <c r="AG6484" s="2"/>
      <c r="AI6484" s="7"/>
    </row>
    <row r="6485" spans="1:35" ht="11" customHeight="1" outlineLevel="1" x14ac:dyDescent="0.25">
      <c r="A6485" t="s">
        <v>6854</v>
      </c>
      <c r="C6485" s="2" t="s">
        <v>12521</v>
      </c>
      <c r="D6485" s="2">
        <v>1147</v>
      </c>
      <c r="E6485" s="7">
        <v>2007</v>
      </c>
      <c r="F6485" s="5" t="s">
        <v>8699</v>
      </c>
      <c r="H6485" s="5" t="s">
        <v>5398</v>
      </c>
      <c r="I6485" s="6" t="s">
        <v>4772</v>
      </c>
      <c r="J6485" s="6" t="s">
        <v>8702</v>
      </c>
      <c r="K6485" s="17">
        <v>1</v>
      </c>
      <c r="L6485" s="17" t="s">
        <v>20076</v>
      </c>
      <c r="M6485" s="9"/>
      <c r="N6485" s="9"/>
      <c r="O6485" s="21"/>
      <c r="Q6485" s="29"/>
      <c r="S6485">
        <v>1</v>
      </c>
      <c r="T6485">
        <v>1</v>
      </c>
      <c r="U6485" s="17"/>
      <c r="V6485" s="2"/>
      <c r="Y6485" t="str">
        <f t="shared" si="406"/>
        <v/>
      </c>
      <c r="AA6485" t="str">
        <f t="shared" si="407"/>
        <v/>
      </c>
      <c r="AC6485" s="7"/>
      <c r="AD6485" t="s">
        <v>4772</v>
      </c>
      <c r="AE6485">
        <f t="shared" si="408"/>
        <v>0</v>
      </c>
      <c r="AG6485" s="2"/>
      <c r="AI6485" s="7"/>
    </row>
    <row r="6486" spans="1:35" ht="11" customHeight="1" outlineLevel="1" x14ac:dyDescent="0.25">
      <c r="A6486" t="s">
        <v>6854</v>
      </c>
      <c r="C6486" s="2" t="s">
        <v>12521</v>
      </c>
      <c r="D6486" s="2" t="s">
        <v>8703</v>
      </c>
      <c r="E6486" s="7">
        <v>2007</v>
      </c>
      <c r="F6486" s="5" t="s">
        <v>8721</v>
      </c>
      <c r="H6486" s="5" t="s">
        <v>5398</v>
      </c>
      <c r="I6486" s="6" t="s">
        <v>4772</v>
      </c>
      <c r="J6486" s="6" t="s">
        <v>8702</v>
      </c>
      <c r="K6486" s="17">
        <v>1</v>
      </c>
      <c r="L6486" s="17" t="s">
        <v>7730</v>
      </c>
      <c r="M6486" s="9">
        <v>7</v>
      </c>
      <c r="N6486" s="9"/>
      <c r="O6486" s="21"/>
      <c r="Q6486" s="29"/>
      <c r="U6486" s="17"/>
      <c r="V6486" s="2"/>
      <c r="Y6486" t="str">
        <f t="shared" si="406"/>
        <v/>
      </c>
      <c r="AA6486">
        <f t="shared" si="407"/>
        <v>1</v>
      </c>
      <c r="AC6486" s="7"/>
      <c r="AD6486" t="s">
        <v>4772</v>
      </c>
      <c r="AE6486">
        <f t="shared" si="408"/>
        <v>0</v>
      </c>
      <c r="AG6486" s="2"/>
      <c r="AI6486" s="7"/>
    </row>
    <row r="6487" spans="1:35" ht="11" customHeight="1" outlineLevel="1" x14ac:dyDescent="0.25">
      <c r="A6487" t="s">
        <v>6854</v>
      </c>
      <c r="C6487" s="2" t="s">
        <v>12521</v>
      </c>
      <c r="D6487" s="2">
        <v>1157</v>
      </c>
      <c r="E6487" s="7">
        <v>2007</v>
      </c>
      <c r="F6487" s="5" t="s">
        <v>8705</v>
      </c>
      <c r="H6487" s="5" t="s">
        <v>5398</v>
      </c>
      <c r="I6487" s="6" t="s">
        <v>8710</v>
      </c>
      <c r="J6487" s="6" t="s">
        <v>8704</v>
      </c>
      <c r="K6487" s="17">
        <v>5</v>
      </c>
      <c r="L6487" s="17" t="s">
        <v>7730</v>
      </c>
      <c r="M6487" s="9">
        <v>1.4</v>
      </c>
      <c r="N6487" s="9"/>
      <c r="O6487" s="21"/>
      <c r="Q6487" s="29"/>
      <c r="U6487" s="17"/>
      <c r="V6487" s="2"/>
      <c r="Y6487" t="str">
        <f t="shared" si="406"/>
        <v/>
      </c>
      <c r="AA6487" t="str">
        <f t="shared" si="407"/>
        <v/>
      </c>
      <c r="AC6487" s="7"/>
      <c r="AD6487" t="s">
        <v>8710</v>
      </c>
      <c r="AE6487">
        <f t="shared" si="408"/>
        <v>0</v>
      </c>
      <c r="AG6487" s="2"/>
      <c r="AI6487" s="7"/>
    </row>
    <row r="6488" spans="1:35" ht="11" customHeight="1" outlineLevel="1" x14ac:dyDescent="0.25">
      <c r="A6488" t="s">
        <v>6854</v>
      </c>
      <c r="C6488" s="2" t="s">
        <v>12521</v>
      </c>
      <c r="D6488" s="2">
        <v>1158</v>
      </c>
      <c r="E6488" s="7">
        <v>2007</v>
      </c>
      <c r="F6488" s="5" t="s">
        <v>8706</v>
      </c>
      <c r="H6488" s="5" t="s">
        <v>5398</v>
      </c>
      <c r="I6488" s="6" t="s">
        <v>8711</v>
      </c>
      <c r="J6488" s="6" t="s">
        <v>8704</v>
      </c>
      <c r="K6488" s="17">
        <v>5</v>
      </c>
      <c r="L6488" s="17" t="s">
        <v>7730</v>
      </c>
      <c r="M6488" s="9">
        <v>1.4</v>
      </c>
      <c r="N6488" s="9"/>
      <c r="O6488" s="21"/>
      <c r="Q6488" s="29"/>
      <c r="U6488" s="17"/>
      <c r="V6488" s="2"/>
      <c r="Y6488" t="str">
        <f t="shared" ref="Y6488:Y6551" si="409">IF(COUNTIF(F6488,"*fdc*"),1,"")</f>
        <v/>
      </c>
      <c r="AA6488" t="str">
        <f t="shared" ref="AA6488:AA6551" si="410">IF(COUNTIF(F6488,"*s/s*"),1,"")</f>
        <v/>
      </c>
      <c r="AC6488" s="7"/>
      <c r="AD6488" t="s">
        <v>8711</v>
      </c>
      <c r="AE6488">
        <f t="shared" si="408"/>
        <v>0</v>
      </c>
      <c r="AG6488" s="2"/>
      <c r="AI6488" s="7"/>
    </row>
    <row r="6489" spans="1:35" ht="11" customHeight="1" outlineLevel="1" x14ac:dyDescent="0.25">
      <c r="A6489" t="s">
        <v>6854</v>
      </c>
      <c r="C6489" s="2" t="s">
        <v>12521</v>
      </c>
      <c r="D6489" s="2">
        <v>1159</v>
      </c>
      <c r="E6489" s="7">
        <v>2007</v>
      </c>
      <c r="F6489" s="5" t="s">
        <v>8707</v>
      </c>
      <c r="H6489" s="5" t="s">
        <v>5398</v>
      </c>
      <c r="I6489" s="6" t="s">
        <v>8712</v>
      </c>
      <c r="J6489" s="6" t="s">
        <v>8704</v>
      </c>
      <c r="K6489" s="17">
        <v>2</v>
      </c>
      <c r="L6489" s="17" t="s">
        <v>7730</v>
      </c>
      <c r="M6489" s="9">
        <v>1.4</v>
      </c>
      <c r="N6489" s="9"/>
      <c r="O6489" s="21"/>
      <c r="Q6489" s="29"/>
      <c r="U6489" s="17"/>
      <c r="V6489" s="2"/>
      <c r="Y6489" t="str">
        <f t="shared" si="409"/>
        <v/>
      </c>
      <c r="AA6489" t="str">
        <f t="shared" si="410"/>
        <v/>
      </c>
      <c r="AC6489" s="7"/>
      <c r="AD6489" t="s">
        <v>8712</v>
      </c>
      <c r="AE6489">
        <f t="shared" si="408"/>
        <v>0</v>
      </c>
      <c r="AG6489" s="2"/>
      <c r="AI6489" s="7"/>
    </row>
    <row r="6490" spans="1:35" ht="11" customHeight="1" outlineLevel="1" x14ac:dyDescent="0.25">
      <c r="A6490" t="s">
        <v>6854</v>
      </c>
      <c r="C6490" s="2" t="s">
        <v>12521</v>
      </c>
      <c r="D6490" s="2">
        <v>1160</v>
      </c>
      <c r="E6490" s="7">
        <v>2007</v>
      </c>
      <c r="F6490" s="5" t="s">
        <v>8708</v>
      </c>
      <c r="H6490" s="5" t="s">
        <v>5398</v>
      </c>
      <c r="I6490" s="6" t="s">
        <v>8713</v>
      </c>
      <c r="J6490" s="6" t="s">
        <v>8704</v>
      </c>
      <c r="K6490" s="17">
        <v>1</v>
      </c>
      <c r="L6490" s="17" t="s">
        <v>7730</v>
      </c>
      <c r="M6490" s="9">
        <v>1.4</v>
      </c>
      <c r="N6490" s="9"/>
      <c r="O6490" s="21"/>
      <c r="Q6490" s="29"/>
      <c r="U6490" s="17"/>
      <c r="V6490" s="2"/>
      <c r="Y6490" t="str">
        <f t="shared" si="409"/>
        <v/>
      </c>
      <c r="AA6490" t="str">
        <f t="shared" si="410"/>
        <v/>
      </c>
      <c r="AC6490" s="7"/>
      <c r="AD6490" t="s">
        <v>8713</v>
      </c>
      <c r="AE6490">
        <f t="shared" si="408"/>
        <v>0</v>
      </c>
      <c r="AG6490" s="2"/>
      <c r="AI6490" s="7"/>
    </row>
    <row r="6491" spans="1:35" ht="11" customHeight="1" outlineLevel="1" x14ac:dyDescent="0.25">
      <c r="A6491" t="s">
        <v>6854</v>
      </c>
      <c r="C6491" s="2" t="s">
        <v>12521</v>
      </c>
      <c r="D6491" s="2">
        <v>1161</v>
      </c>
      <c r="E6491" s="7">
        <v>2007</v>
      </c>
      <c r="F6491" s="5" t="s">
        <v>8709</v>
      </c>
      <c r="H6491" s="5" t="s">
        <v>5398</v>
      </c>
      <c r="I6491" s="6" t="s">
        <v>8714</v>
      </c>
      <c r="J6491" s="6" t="s">
        <v>8704</v>
      </c>
      <c r="K6491" s="17">
        <v>3</v>
      </c>
      <c r="L6491" s="17" t="s">
        <v>7730</v>
      </c>
      <c r="M6491" s="9">
        <v>1.4</v>
      </c>
      <c r="N6491" s="9"/>
      <c r="O6491" s="21"/>
      <c r="Q6491" s="29"/>
      <c r="U6491" s="17"/>
      <c r="V6491" s="2"/>
      <c r="Y6491" t="str">
        <f t="shared" si="409"/>
        <v/>
      </c>
      <c r="AA6491" t="str">
        <f t="shared" si="410"/>
        <v/>
      </c>
      <c r="AC6491" s="7"/>
      <c r="AD6491" t="s">
        <v>8714</v>
      </c>
      <c r="AE6491">
        <f t="shared" si="408"/>
        <v>0</v>
      </c>
      <c r="AG6491" s="2"/>
      <c r="AI6491" s="7"/>
    </row>
    <row r="6492" spans="1:35" ht="11" customHeight="1" outlineLevel="1" x14ac:dyDescent="0.25">
      <c r="A6492" t="s">
        <v>6854</v>
      </c>
      <c r="C6492" s="2" t="s">
        <v>12521</v>
      </c>
      <c r="D6492" s="2" t="s">
        <v>8715</v>
      </c>
      <c r="E6492" s="7">
        <v>2007</v>
      </c>
      <c r="F6492" s="5" t="s">
        <v>8668</v>
      </c>
      <c r="H6492" s="5"/>
      <c r="I6492" s="6" t="s">
        <v>8704</v>
      </c>
      <c r="J6492" s="6" t="s">
        <v>8704</v>
      </c>
      <c r="K6492" s="17">
        <v>1</v>
      </c>
      <c r="L6492" s="17" t="s">
        <v>7730</v>
      </c>
      <c r="M6492" s="9">
        <v>7</v>
      </c>
      <c r="N6492" s="9"/>
      <c r="O6492" s="21"/>
      <c r="Q6492" s="29"/>
      <c r="U6492" s="17"/>
      <c r="V6492" s="2"/>
      <c r="X6492" t="s">
        <v>7732</v>
      </c>
      <c r="Y6492">
        <f t="shared" si="409"/>
        <v>1</v>
      </c>
      <c r="AA6492" t="str">
        <f t="shared" si="410"/>
        <v/>
      </c>
      <c r="AC6492" s="7"/>
      <c r="AD6492" t="s">
        <v>8704</v>
      </c>
      <c r="AE6492">
        <f t="shared" si="408"/>
        <v>0</v>
      </c>
      <c r="AG6492" s="2"/>
      <c r="AI6492" s="7"/>
    </row>
    <row r="6493" spans="1:35" ht="11" customHeight="1" outlineLevel="1" x14ac:dyDescent="0.25">
      <c r="A6493" t="s">
        <v>6854</v>
      </c>
      <c r="C6493" s="2" t="s">
        <v>12521</v>
      </c>
      <c r="D6493" s="2">
        <v>1168</v>
      </c>
      <c r="E6493" s="7">
        <v>2007</v>
      </c>
      <c r="F6493" s="5" t="s">
        <v>8717</v>
      </c>
      <c r="H6493" s="5" t="s">
        <v>5398</v>
      </c>
      <c r="I6493" s="6" t="s">
        <v>1859</v>
      </c>
      <c r="J6493" s="6" t="s">
        <v>8716</v>
      </c>
      <c r="K6493" s="17">
        <v>2</v>
      </c>
      <c r="L6493" s="17" t="s">
        <v>7730</v>
      </c>
      <c r="M6493" s="9">
        <v>3.5</v>
      </c>
      <c r="N6493" s="9"/>
      <c r="O6493" s="21"/>
      <c r="Q6493" s="29"/>
      <c r="U6493" s="17"/>
      <c r="V6493" s="2"/>
      <c r="Y6493" t="str">
        <f t="shared" si="409"/>
        <v/>
      </c>
      <c r="AA6493">
        <f t="shared" si="410"/>
        <v>1</v>
      </c>
      <c r="AC6493" s="7"/>
      <c r="AD6493" t="s">
        <v>1859</v>
      </c>
      <c r="AE6493">
        <f t="shared" si="408"/>
        <v>0</v>
      </c>
      <c r="AG6493" s="2"/>
      <c r="AI6493" s="7"/>
    </row>
    <row r="6494" spans="1:35" ht="11" customHeight="1" outlineLevel="1" x14ac:dyDescent="0.25">
      <c r="A6494" t="s">
        <v>6854</v>
      </c>
      <c r="C6494" s="2" t="s">
        <v>12521</v>
      </c>
      <c r="D6494" s="2">
        <v>1169</v>
      </c>
      <c r="E6494" s="7">
        <v>2007</v>
      </c>
      <c r="F6494" s="5" t="s">
        <v>8707</v>
      </c>
      <c r="H6494" s="5" t="s">
        <v>5398</v>
      </c>
      <c r="I6494" s="6" t="s">
        <v>8718</v>
      </c>
      <c r="J6494" s="6" t="s">
        <v>8718</v>
      </c>
      <c r="K6494" s="17">
        <v>5</v>
      </c>
      <c r="L6494" s="17" t="s">
        <v>20076</v>
      </c>
      <c r="M6494" s="9"/>
      <c r="N6494" s="9"/>
      <c r="O6494" s="21"/>
      <c r="Q6494" s="29"/>
      <c r="U6494" s="17"/>
      <c r="V6494" s="2"/>
      <c r="Y6494" t="str">
        <f t="shared" si="409"/>
        <v/>
      </c>
      <c r="AA6494" t="str">
        <f t="shared" si="410"/>
        <v/>
      </c>
      <c r="AC6494" s="7"/>
      <c r="AD6494" t="s">
        <v>8718</v>
      </c>
      <c r="AE6494">
        <f t="shared" si="408"/>
        <v>0</v>
      </c>
      <c r="AG6494" s="2"/>
      <c r="AI6494" s="7"/>
    </row>
    <row r="6495" spans="1:35" ht="11" customHeight="1" outlineLevel="1" x14ac:dyDescent="0.25">
      <c r="A6495" t="s">
        <v>6854</v>
      </c>
      <c r="C6495" s="2" t="s">
        <v>12521</v>
      </c>
      <c r="D6495" s="2">
        <v>1170</v>
      </c>
      <c r="E6495" s="7">
        <v>2007</v>
      </c>
      <c r="F6495" s="5" t="s">
        <v>8720</v>
      </c>
      <c r="H6495" s="5" t="s">
        <v>5398</v>
      </c>
      <c r="I6495" s="6" t="s">
        <v>8718</v>
      </c>
      <c r="J6495" s="6" t="s">
        <v>8718</v>
      </c>
      <c r="K6495" s="17">
        <v>5</v>
      </c>
      <c r="L6495" s="17" t="s">
        <v>20076</v>
      </c>
      <c r="M6495" s="9"/>
      <c r="N6495" s="9"/>
      <c r="O6495" s="21"/>
      <c r="Q6495" s="29"/>
      <c r="U6495" s="17"/>
      <c r="V6495" s="2"/>
      <c r="Y6495" t="str">
        <f t="shared" si="409"/>
        <v/>
      </c>
      <c r="AA6495" t="str">
        <f t="shared" si="410"/>
        <v/>
      </c>
      <c r="AC6495" s="7"/>
      <c r="AD6495" t="s">
        <v>8718</v>
      </c>
      <c r="AE6495">
        <f t="shared" si="408"/>
        <v>0</v>
      </c>
      <c r="AG6495" s="2"/>
      <c r="AI6495" s="7"/>
    </row>
    <row r="6496" spans="1:35" ht="11" customHeight="1" outlineLevel="1" x14ac:dyDescent="0.25">
      <c r="A6496" t="s">
        <v>6854</v>
      </c>
      <c r="C6496" s="2" t="s">
        <v>12521</v>
      </c>
      <c r="D6496" s="2" t="s">
        <v>8719</v>
      </c>
      <c r="E6496" s="7">
        <v>2007</v>
      </c>
      <c r="F6496" s="5" t="s">
        <v>8721</v>
      </c>
      <c r="H6496" s="5" t="s">
        <v>5398</v>
      </c>
      <c r="I6496" s="6" t="s">
        <v>8718</v>
      </c>
      <c r="J6496" s="6" t="s">
        <v>8718</v>
      </c>
      <c r="K6496" s="17">
        <v>5</v>
      </c>
      <c r="L6496" s="17" t="s">
        <v>7730</v>
      </c>
      <c r="M6496" s="9">
        <v>4</v>
      </c>
      <c r="N6496" s="9"/>
      <c r="O6496" s="21"/>
      <c r="Q6496" s="29"/>
      <c r="U6496" s="17"/>
      <c r="V6496" s="2"/>
      <c r="Y6496" t="str">
        <f t="shared" si="409"/>
        <v/>
      </c>
      <c r="AA6496">
        <f t="shared" si="410"/>
        <v>1</v>
      </c>
      <c r="AC6496" s="7"/>
      <c r="AD6496" t="s">
        <v>8718</v>
      </c>
      <c r="AE6496">
        <f t="shared" si="408"/>
        <v>0</v>
      </c>
      <c r="AG6496" s="2"/>
      <c r="AI6496" s="7"/>
    </row>
    <row r="6497" spans="1:35" ht="11" customHeight="1" outlineLevel="1" x14ac:dyDescent="0.25">
      <c r="A6497" t="s">
        <v>6854</v>
      </c>
      <c r="C6497" s="2" t="s">
        <v>12521</v>
      </c>
      <c r="D6497" s="2">
        <v>1191</v>
      </c>
      <c r="E6497" s="7">
        <v>2008</v>
      </c>
      <c r="F6497" s="5" t="s">
        <v>8699</v>
      </c>
      <c r="H6497" s="5" t="s">
        <v>5398</v>
      </c>
      <c r="I6497" s="6" t="s">
        <v>8723</v>
      </c>
      <c r="J6497" s="6" t="s">
        <v>8722</v>
      </c>
      <c r="K6497" s="17">
        <v>4</v>
      </c>
      <c r="L6497" s="17" t="s">
        <v>7730</v>
      </c>
      <c r="M6497" s="9">
        <v>1</v>
      </c>
      <c r="N6497" s="9"/>
      <c r="O6497" s="21"/>
      <c r="Q6497" s="29"/>
      <c r="U6497" s="17"/>
      <c r="V6497" s="2"/>
      <c r="Y6497" t="str">
        <f t="shared" si="409"/>
        <v/>
      </c>
      <c r="AA6497" t="str">
        <f t="shared" si="410"/>
        <v/>
      </c>
      <c r="AC6497" s="7"/>
      <c r="AD6497" t="s">
        <v>8723</v>
      </c>
      <c r="AE6497">
        <f t="shared" si="408"/>
        <v>0</v>
      </c>
      <c r="AG6497" s="2"/>
      <c r="AI6497" s="7"/>
    </row>
    <row r="6498" spans="1:35" ht="11" customHeight="1" outlineLevel="1" x14ac:dyDescent="0.25">
      <c r="A6498" t="s">
        <v>6854</v>
      </c>
      <c r="C6498" s="2" t="s">
        <v>12521</v>
      </c>
      <c r="D6498" s="2">
        <v>1202</v>
      </c>
      <c r="E6498" s="7">
        <v>2008</v>
      </c>
      <c r="F6498" s="5" t="s">
        <v>18155</v>
      </c>
      <c r="H6498" s="5" t="s">
        <v>5398</v>
      </c>
      <c r="I6498" s="6" t="s">
        <v>6092</v>
      </c>
      <c r="J6498" s="6" t="s">
        <v>18156</v>
      </c>
      <c r="K6498" s="17">
        <v>6</v>
      </c>
      <c r="L6498" s="17" t="s">
        <v>7730</v>
      </c>
      <c r="M6498" s="9">
        <v>3.8</v>
      </c>
      <c r="N6498" s="9"/>
      <c r="O6498" s="21"/>
      <c r="Q6498" s="29"/>
      <c r="U6498" s="17"/>
      <c r="V6498" s="2"/>
      <c r="Y6498" t="str">
        <f t="shared" si="409"/>
        <v/>
      </c>
      <c r="AA6498" t="str">
        <f t="shared" si="410"/>
        <v/>
      </c>
      <c r="AC6498" s="7"/>
      <c r="AD6498" t="s">
        <v>6092</v>
      </c>
      <c r="AE6498">
        <f t="shared" si="408"/>
        <v>0</v>
      </c>
      <c r="AG6498" s="2"/>
      <c r="AI6498" s="7"/>
    </row>
    <row r="6499" spans="1:35" ht="11" customHeight="1" outlineLevel="1" x14ac:dyDescent="0.25">
      <c r="A6499" t="s">
        <v>6854</v>
      </c>
      <c r="C6499" s="2" t="s">
        <v>12521</v>
      </c>
      <c r="D6499" s="2">
        <v>1203</v>
      </c>
      <c r="E6499" s="7">
        <v>2008</v>
      </c>
      <c r="F6499" s="5" t="s">
        <v>8725</v>
      </c>
      <c r="H6499" s="5" t="s">
        <v>5398</v>
      </c>
      <c r="I6499" s="6" t="s">
        <v>4772</v>
      </c>
      <c r="J6499" s="6" t="s">
        <v>8724</v>
      </c>
      <c r="K6499" s="17">
        <v>5</v>
      </c>
      <c r="L6499" s="17" t="s">
        <v>7730</v>
      </c>
      <c r="M6499" s="9">
        <v>2.2999999999999998</v>
      </c>
      <c r="N6499" s="9"/>
      <c r="O6499" s="21"/>
      <c r="Q6499" s="29"/>
      <c r="U6499" s="17"/>
      <c r="V6499" s="2"/>
      <c r="Y6499" t="str">
        <f t="shared" si="409"/>
        <v/>
      </c>
      <c r="AA6499" t="str">
        <f t="shared" si="410"/>
        <v/>
      </c>
      <c r="AC6499" s="7"/>
      <c r="AD6499" t="s">
        <v>4772</v>
      </c>
      <c r="AE6499">
        <f t="shared" si="408"/>
        <v>0</v>
      </c>
      <c r="AG6499" s="2"/>
      <c r="AI6499" s="7"/>
    </row>
    <row r="6500" spans="1:35" ht="11" customHeight="1" outlineLevel="1" x14ac:dyDescent="0.25">
      <c r="A6500" t="s">
        <v>6854</v>
      </c>
      <c r="C6500" s="2" t="s">
        <v>12521</v>
      </c>
      <c r="D6500" s="2">
        <v>1207</v>
      </c>
      <c r="E6500" s="7">
        <v>2009</v>
      </c>
      <c r="F6500" s="5" t="s">
        <v>8699</v>
      </c>
      <c r="H6500" s="5" t="s">
        <v>5398</v>
      </c>
      <c r="I6500" s="6" t="s">
        <v>8727</v>
      </c>
      <c r="J6500" s="6" t="s">
        <v>7685</v>
      </c>
      <c r="K6500" s="17">
        <v>6</v>
      </c>
      <c r="L6500" s="17" t="s">
        <v>7730</v>
      </c>
      <c r="M6500" s="9">
        <v>1</v>
      </c>
      <c r="N6500" s="9"/>
      <c r="O6500" s="21"/>
      <c r="Q6500" s="29"/>
      <c r="U6500" s="17"/>
      <c r="V6500" s="2"/>
      <c r="Y6500" t="str">
        <f t="shared" si="409"/>
        <v/>
      </c>
      <c r="AA6500" t="str">
        <f t="shared" si="410"/>
        <v/>
      </c>
      <c r="AC6500" s="7"/>
      <c r="AD6500" t="s">
        <v>8727</v>
      </c>
      <c r="AE6500">
        <f t="shared" si="408"/>
        <v>0</v>
      </c>
      <c r="AG6500" s="2"/>
      <c r="AI6500" s="7"/>
    </row>
    <row r="6501" spans="1:35" ht="11" customHeight="1" outlineLevel="1" x14ac:dyDescent="0.25">
      <c r="A6501" t="s">
        <v>6854</v>
      </c>
      <c r="C6501" s="2" t="s">
        <v>12521</v>
      </c>
      <c r="D6501" s="2">
        <v>1208</v>
      </c>
      <c r="E6501" s="7">
        <v>2009</v>
      </c>
      <c r="F6501" s="5" t="s">
        <v>8726</v>
      </c>
      <c r="H6501" s="5" t="s">
        <v>5398</v>
      </c>
      <c r="I6501" s="6" t="s">
        <v>10590</v>
      </c>
      <c r="J6501" s="6" t="s">
        <v>7685</v>
      </c>
      <c r="K6501" s="17">
        <v>6</v>
      </c>
      <c r="L6501" s="17" t="s">
        <v>7730</v>
      </c>
      <c r="M6501" s="9">
        <v>1</v>
      </c>
      <c r="N6501" s="9"/>
      <c r="O6501" s="21"/>
      <c r="Q6501" s="29"/>
      <c r="U6501" s="17"/>
      <c r="V6501" s="2"/>
      <c r="Y6501" t="str">
        <f t="shared" si="409"/>
        <v/>
      </c>
      <c r="AA6501" t="str">
        <f t="shared" si="410"/>
        <v/>
      </c>
      <c r="AC6501" s="7"/>
      <c r="AD6501" t="s">
        <v>10590</v>
      </c>
      <c r="AE6501">
        <f t="shared" si="408"/>
        <v>0</v>
      </c>
      <c r="AG6501" s="2"/>
      <c r="AI6501" s="7"/>
    </row>
    <row r="6502" spans="1:35" ht="11" customHeight="1" outlineLevel="1" x14ac:dyDescent="0.25">
      <c r="A6502" t="s">
        <v>6854</v>
      </c>
      <c r="C6502" s="2" t="s">
        <v>12521</v>
      </c>
      <c r="D6502" s="2">
        <v>1213</v>
      </c>
      <c r="E6502" s="7">
        <v>2009</v>
      </c>
      <c r="F6502" s="5" t="s">
        <v>8726</v>
      </c>
      <c r="H6502" s="5" t="s">
        <v>5398</v>
      </c>
      <c r="I6502" s="6" t="s">
        <v>8729</v>
      </c>
      <c r="J6502" s="6" t="s">
        <v>8728</v>
      </c>
      <c r="K6502" s="17">
        <v>5</v>
      </c>
      <c r="L6502" s="17" t="s">
        <v>7730</v>
      </c>
      <c r="M6502" s="9">
        <v>2</v>
      </c>
      <c r="N6502" s="9"/>
      <c r="O6502" s="21"/>
      <c r="Q6502" s="29"/>
      <c r="U6502" s="17"/>
      <c r="V6502" s="2"/>
      <c r="Y6502" t="str">
        <f t="shared" si="409"/>
        <v/>
      </c>
      <c r="AA6502" t="str">
        <f t="shared" si="410"/>
        <v/>
      </c>
      <c r="AC6502" s="7"/>
      <c r="AD6502" t="s">
        <v>8729</v>
      </c>
      <c r="AE6502">
        <f t="shared" si="408"/>
        <v>0</v>
      </c>
      <c r="AG6502" s="2"/>
      <c r="AI6502" s="7"/>
    </row>
    <row r="6503" spans="1:35" ht="11" customHeight="1" outlineLevel="1" x14ac:dyDescent="0.25">
      <c r="A6503" t="s">
        <v>6854</v>
      </c>
      <c r="C6503" s="2" t="s">
        <v>12521</v>
      </c>
      <c r="D6503" s="2">
        <v>1214</v>
      </c>
      <c r="E6503" s="7">
        <v>2009</v>
      </c>
      <c r="F6503" s="5" t="s">
        <v>8726</v>
      </c>
      <c r="H6503" s="5" t="s">
        <v>5398</v>
      </c>
      <c r="I6503" s="6" t="s">
        <v>8729</v>
      </c>
      <c r="J6503" s="6" t="s">
        <v>8728</v>
      </c>
      <c r="K6503" s="17">
        <v>5</v>
      </c>
      <c r="L6503" s="17" t="s">
        <v>7730</v>
      </c>
      <c r="M6503" s="9">
        <v>2</v>
      </c>
      <c r="N6503" s="9"/>
      <c r="O6503" s="21"/>
      <c r="Q6503" s="29"/>
      <c r="U6503" s="17"/>
      <c r="V6503" s="2"/>
      <c r="Y6503" t="str">
        <f t="shared" si="409"/>
        <v/>
      </c>
      <c r="AA6503" t="str">
        <f t="shared" si="410"/>
        <v/>
      </c>
      <c r="AC6503" s="7"/>
      <c r="AD6503" t="s">
        <v>8729</v>
      </c>
      <c r="AE6503">
        <f t="shared" si="408"/>
        <v>0</v>
      </c>
      <c r="AG6503" s="2"/>
      <c r="AI6503" s="7"/>
    </row>
    <row r="6504" spans="1:35" ht="11" customHeight="1" outlineLevel="1" x14ac:dyDescent="0.25">
      <c r="A6504" t="s">
        <v>6854</v>
      </c>
      <c r="C6504" s="2" t="s">
        <v>12521</v>
      </c>
      <c r="D6504" s="2">
        <v>1215</v>
      </c>
      <c r="E6504" s="7">
        <v>2009</v>
      </c>
      <c r="F6504" s="5" t="s">
        <v>8725</v>
      </c>
      <c r="H6504" s="5" t="s">
        <v>5398</v>
      </c>
      <c r="I6504" s="6" t="s">
        <v>8729</v>
      </c>
      <c r="J6504" s="6" t="s">
        <v>8728</v>
      </c>
      <c r="K6504" s="17">
        <v>5</v>
      </c>
      <c r="L6504" s="17" t="s">
        <v>7730</v>
      </c>
      <c r="M6504" s="9">
        <v>2</v>
      </c>
      <c r="N6504" s="9"/>
      <c r="O6504" s="21"/>
      <c r="Q6504" s="29"/>
      <c r="U6504" s="17"/>
      <c r="V6504" s="2"/>
      <c r="Y6504" t="str">
        <f t="shared" si="409"/>
        <v/>
      </c>
      <c r="AA6504" t="str">
        <f t="shared" si="410"/>
        <v/>
      </c>
      <c r="AC6504" s="7"/>
      <c r="AD6504" t="s">
        <v>8729</v>
      </c>
      <c r="AE6504">
        <f t="shared" si="408"/>
        <v>0</v>
      </c>
      <c r="AG6504" s="2"/>
      <c r="AI6504" s="7"/>
    </row>
    <row r="6505" spans="1:35" ht="11" customHeight="1" outlineLevel="1" x14ac:dyDescent="0.25">
      <c r="A6505" t="s">
        <v>6854</v>
      </c>
      <c r="C6505" s="2" t="s">
        <v>12521</v>
      </c>
      <c r="D6505" s="2">
        <v>1216</v>
      </c>
      <c r="E6505" s="7">
        <v>2009</v>
      </c>
      <c r="F6505" s="5" t="s">
        <v>8725</v>
      </c>
      <c r="H6505" s="5" t="s">
        <v>5398</v>
      </c>
      <c r="I6505" s="6" t="s">
        <v>8729</v>
      </c>
      <c r="J6505" s="6" t="s">
        <v>8728</v>
      </c>
      <c r="K6505" s="17">
        <v>5</v>
      </c>
      <c r="L6505" s="17" t="s">
        <v>7730</v>
      </c>
      <c r="M6505" s="9">
        <v>2</v>
      </c>
      <c r="N6505" s="9"/>
      <c r="O6505" s="21"/>
      <c r="Q6505" s="29"/>
      <c r="U6505" s="17"/>
      <c r="V6505" s="2"/>
      <c r="Y6505" t="str">
        <f t="shared" si="409"/>
        <v/>
      </c>
      <c r="AA6505" t="str">
        <f t="shared" si="410"/>
        <v/>
      </c>
      <c r="AC6505" s="7"/>
      <c r="AD6505" t="s">
        <v>8729</v>
      </c>
      <c r="AE6505">
        <f t="shared" si="408"/>
        <v>0</v>
      </c>
      <c r="AG6505" s="2"/>
      <c r="AI6505" s="7"/>
    </row>
    <row r="6506" spans="1:35" ht="11" customHeight="1" outlineLevel="1" x14ac:dyDescent="0.25">
      <c r="A6506" t="s">
        <v>6854</v>
      </c>
      <c r="C6506" s="2" t="s">
        <v>12521</v>
      </c>
      <c r="D6506" s="2" t="s">
        <v>8829</v>
      </c>
      <c r="E6506" s="7">
        <v>2009</v>
      </c>
      <c r="F6506" s="5" t="s">
        <v>758</v>
      </c>
      <c r="H6506" s="5" t="s">
        <v>5398</v>
      </c>
      <c r="I6506" s="6" t="s">
        <v>8830</v>
      </c>
      <c r="J6506" s="6" t="s">
        <v>8728</v>
      </c>
      <c r="K6506" s="17">
        <v>5</v>
      </c>
      <c r="L6506" s="17" t="s">
        <v>7730</v>
      </c>
      <c r="M6506" s="9">
        <v>6.1</v>
      </c>
      <c r="N6506" s="9"/>
      <c r="O6506" s="21"/>
      <c r="Q6506" s="29"/>
      <c r="U6506" s="17"/>
      <c r="V6506" s="2"/>
      <c r="Y6506" t="str">
        <f t="shared" si="409"/>
        <v/>
      </c>
      <c r="AA6506" t="str">
        <f t="shared" si="410"/>
        <v/>
      </c>
      <c r="AC6506" s="7"/>
      <c r="AD6506" t="s">
        <v>8830</v>
      </c>
      <c r="AE6506">
        <f t="shared" si="408"/>
        <v>0</v>
      </c>
      <c r="AG6506" s="2"/>
      <c r="AI6506" s="7"/>
    </row>
    <row r="6507" spans="1:35" ht="11" customHeight="1" outlineLevel="1" x14ac:dyDescent="0.25">
      <c r="A6507" t="s">
        <v>6854</v>
      </c>
      <c r="C6507" s="2" t="s">
        <v>12521</v>
      </c>
      <c r="D6507" s="2" t="s">
        <v>8829</v>
      </c>
      <c r="E6507" s="7">
        <v>2009</v>
      </c>
      <c r="F6507" s="5" t="s">
        <v>8689</v>
      </c>
      <c r="H6507" s="5" t="s">
        <v>5398</v>
      </c>
      <c r="I6507" s="6" t="s">
        <v>8830</v>
      </c>
      <c r="J6507" s="6" t="s">
        <v>8728</v>
      </c>
      <c r="K6507" s="17">
        <v>5</v>
      </c>
      <c r="L6507" s="17" t="s">
        <v>7730</v>
      </c>
      <c r="M6507" s="9">
        <v>5.5</v>
      </c>
      <c r="N6507" s="9"/>
      <c r="O6507" s="21"/>
      <c r="Q6507" s="29"/>
      <c r="U6507" s="17"/>
      <c r="V6507" s="2"/>
      <c r="Y6507">
        <f t="shared" si="409"/>
        <v>1</v>
      </c>
      <c r="AA6507" t="str">
        <f t="shared" si="410"/>
        <v/>
      </c>
      <c r="AC6507" s="7"/>
      <c r="AD6507" t="s">
        <v>8830</v>
      </c>
      <c r="AE6507">
        <f t="shared" si="408"/>
        <v>0</v>
      </c>
      <c r="AG6507" s="2"/>
      <c r="AI6507" s="7"/>
    </row>
    <row r="6508" spans="1:35" ht="11" customHeight="1" outlineLevel="1" x14ac:dyDescent="0.25">
      <c r="A6508" t="s">
        <v>6854</v>
      </c>
      <c r="C6508" s="2" t="s">
        <v>12521</v>
      </c>
      <c r="D6508" s="2">
        <v>1230</v>
      </c>
      <c r="E6508" s="7">
        <v>2009</v>
      </c>
      <c r="F6508" s="5" t="s">
        <v>8720</v>
      </c>
      <c r="H6508" s="5" t="s">
        <v>5398</v>
      </c>
      <c r="I6508" s="6" t="s">
        <v>8841</v>
      </c>
      <c r="J6508" s="6" t="s">
        <v>8842</v>
      </c>
      <c r="K6508" s="17">
        <v>3</v>
      </c>
      <c r="L6508" s="17" t="s">
        <v>7730</v>
      </c>
      <c r="M6508" s="9">
        <v>2.4</v>
      </c>
      <c r="N6508" s="9"/>
      <c r="O6508" s="21"/>
      <c r="Q6508" s="29"/>
      <c r="U6508" s="17"/>
      <c r="V6508" s="2"/>
      <c r="Y6508" t="str">
        <f t="shared" si="409"/>
        <v/>
      </c>
      <c r="AA6508" t="str">
        <f t="shared" si="410"/>
        <v/>
      </c>
      <c r="AC6508" s="7"/>
      <c r="AD6508" t="s">
        <v>8841</v>
      </c>
      <c r="AE6508">
        <f t="shared" si="408"/>
        <v>0</v>
      </c>
      <c r="AG6508" s="2"/>
      <c r="AI6508" s="7"/>
    </row>
    <row r="6509" spans="1:35" ht="11" customHeight="1" outlineLevel="1" x14ac:dyDescent="0.25">
      <c r="A6509" t="s">
        <v>6854</v>
      </c>
      <c r="C6509" s="2" t="s">
        <v>12521</v>
      </c>
      <c r="D6509" s="2">
        <v>1232</v>
      </c>
      <c r="E6509" s="7">
        <v>2009</v>
      </c>
      <c r="F6509" s="5" t="s">
        <v>8731</v>
      </c>
      <c r="H6509" s="5" t="s">
        <v>5398</v>
      </c>
      <c r="I6509" s="6" t="s">
        <v>8732</v>
      </c>
      <c r="J6509" s="6" t="s">
        <v>8730</v>
      </c>
      <c r="K6509" s="17">
        <v>5</v>
      </c>
      <c r="L6509" s="17" t="s">
        <v>7730</v>
      </c>
      <c r="M6509" s="9">
        <v>2.2000000000000002</v>
      </c>
      <c r="N6509" s="9"/>
      <c r="O6509" s="21"/>
      <c r="Q6509" s="29"/>
      <c r="U6509" s="17"/>
      <c r="V6509" s="2"/>
      <c r="Y6509" t="str">
        <f t="shared" si="409"/>
        <v/>
      </c>
      <c r="AA6509">
        <f t="shared" si="410"/>
        <v>1</v>
      </c>
      <c r="AC6509" s="7"/>
      <c r="AD6509" t="s">
        <v>8732</v>
      </c>
      <c r="AE6509">
        <f t="shared" si="408"/>
        <v>0</v>
      </c>
      <c r="AG6509" s="2"/>
      <c r="AI6509" s="7"/>
    </row>
    <row r="6510" spans="1:35" ht="11" customHeight="1" outlineLevel="1" x14ac:dyDescent="0.25">
      <c r="A6510" t="s">
        <v>6854</v>
      </c>
      <c r="C6510" s="2" t="s">
        <v>12521</v>
      </c>
      <c r="D6510" s="2">
        <v>1233</v>
      </c>
      <c r="E6510" s="7">
        <v>2009</v>
      </c>
      <c r="F6510" s="5" t="s">
        <v>8700</v>
      </c>
      <c r="H6510" s="5" t="s">
        <v>5398</v>
      </c>
      <c r="I6510" s="6" t="s">
        <v>8735</v>
      </c>
      <c r="J6510" s="6" t="s">
        <v>8733</v>
      </c>
      <c r="K6510" s="17">
        <v>5</v>
      </c>
      <c r="L6510" s="17" t="s">
        <v>7730</v>
      </c>
      <c r="M6510" s="9">
        <v>1.8</v>
      </c>
      <c r="N6510" s="9"/>
      <c r="O6510" s="21"/>
      <c r="Q6510" s="29"/>
      <c r="U6510" s="17"/>
      <c r="V6510" s="2"/>
      <c r="Y6510" t="str">
        <f t="shared" si="409"/>
        <v/>
      </c>
      <c r="AA6510" t="str">
        <f t="shared" si="410"/>
        <v/>
      </c>
      <c r="AC6510" s="7"/>
      <c r="AD6510" t="s">
        <v>8735</v>
      </c>
      <c r="AE6510">
        <f t="shared" si="408"/>
        <v>0</v>
      </c>
      <c r="AG6510" s="2"/>
      <c r="AI6510" s="7"/>
    </row>
    <row r="6511" spans="1:35" ht="11" customHeight="1" outlineLevel="1" x14ac:dyDescent="0.25">
      <c r="A6511" t="s">
        <v>6854</v>
      </c>
      <c r="C6511" s="2" t="s">
        <v>12521</v>
      </c>
      <c r="D6511" s="2">
        <v>1234</v>
      </c>
      <c r="E6511" s="7">
        <v>2009</v>
      </c>
      <c r="F6511" s="5" t="s">
        <v>8734</v>
      </c>
      <c r="H6511" s="5" t="s">
        <v>5398</v>
      </c>
      <c r="I6511" s="6" t="s">
        <v>8738</v>
      </c>
      <c r="J6511" s="6" t="s">
        <v>8733</v>
      </c>
      <c r="K6511" s="17">
        <v>5</v>
      </c>
      <c r="L6511" s="17" t="s">
        <v>7730</v>
      </c>
      <c r="M6511" s="9">
        <v>1.8</v>
      </c>
      <c r="N6511" s="9"/>
      <c r="O6511" s="21"/>
      <c r="Q6511" s="29"/>
      <c r="U6511" s="17"/>
      <c r="V6511" s="2"/>
      <c r="Y6511" t="str">
        <f t="shared" si="409"/>
        <v/>
      </c>
      <c r="AA6511" t="str">
        <f t="shared" si="410"/>
        <v/>
      </c>
      <c r="AC6511" s="7"/>
      <c r="AD6511" t="s">
        <v>8738</v>
      </c>
      <c r="AE6511">
        <f t="shared" si="408"/>
        <v>0</v>
      </c>
      <c r="AG6511" s="2"/>
      <c r="AI6511" s="7"/>
    </row>
    <row r="6512" spans="1:35" ht="11" customHeight="1" outlineLevel="1" x14ac:dyDescent="0.25">
      <c r="A6512" t="s">
        <v>6854</v>
      </c>
      <c r="C6512" s="2" t="s">
        <v>12521</v>
      </c>
      <c r="D6512" s="2">
        <v>1235</v>
      </c>
      <c r="E6512" s="7">
        <v>2009</v>
      </c>
      <c r="F6512" s="5" t="s">
        <v>8725</v>
      </c>
      <c r="H6512" s="5" t="s">
        <v>5398</v>
      </c>
      <c r="I6512" s="6" t="s">
        <v>8740</v>
      </c>
      <c r="J6512" s="6" t="s">
        <v>8739</v>
      </c>
      <c r="K6512" s="17">
        <v>5</v>
      </c>
      <c r="L6512" s="17" t="s">
        <v>7730</v>
      </c>
      <c r="M6512" s="9">
        <v>1.55</v>
      </c>
      <c r="N6512" s="9"/>
      <c r="O6512" s="21"/>
      <c r="Q6512" s="29"/>
      <c r="U6512" s="17"/>
      <c r="V6512" s="2"/>
      <c r="Y6512" t="str">
        <f t="shared" si="409"/>
        <v/>
      </c>
      <c r="AA6512" t="str">
        <f t="shared" si="410"/>
        <v/>
      </c>
      <c r="AC6512" s="7"/>
      <c r="AD6512" t="s">
        <v>8740</v>
      </c>
      <c r="AE6512">
        <f t="shared" si="408"/>
        <v>0</v>
      </c>
      <c r="AG6512" s="2"/>
      <c r="AI6512" s="7"/>
    </row>
    <row r="6513" spans="1:35" ht="11" customHeight="1" outlineLevel="1" x14ac:dyDescent="0.25">
      <c r="A6513" t="s">
        <v>6854</v>
      </c>
      <c r="C6513" s="2" t="s">
        <v>12521</v>
      </c>
      <c r="D6513" s="2">
        <v>1236</v>
      </c>
      <c r="E6513" s="7">
        <v>2009</v>
      </c>
      <c r="F6513" s="5" t="s">
        <v>8725</v>
      </c>
      <c r="H6513" s="5" t="s">
        <v>5398</v>
      </c>
      <c r="I6513" s="6" t="s">
        <v>8740</v>
      </c>
      <c r="J6513" s="6" t="s">
        <v>8739</v>
      </c>
      <c r="K6513" s="17">
        <v>5</v>
      </c>
      <c r="L6513" s="17" t="s">
        <v>7730</v>
      </c>
      <c r="M6513" s="9">
        <v>1.55</v>
      </c>
      <c r="N6513" s="9"/>
      <c r="O6513" s="21"/>
      <c r="Q6513" s="29"/>
      <c r="U6513" s="17"/>
      <c r="V6513" s="2"/>
      <c r="Y6513" t="str">
        <f t="shared" si="409"/>
        <v/>
      </c>
      <c r="AA6513" t="str">
        <f t="shared" si="410"/>
        <v/>
      </c>
      <c r="AC6513" s="7"/>
      <c r="AD6513" t="s">
        <v>8740</v>
      </c>
      <c r="AE6513">
        <f t="shared" si="408"/>
        <v>0</v>
      </c>
      <c r="AG6513" s="2"/>
      <c r="AI6513" s="7"/>
    </row>
    <row r="6514" spans="1:35" ht="11" customHeight="1" outlineLevel="1" x14ac:dyDescent="0.25">
      <c r="A6514" t="s">
        <v>6854</v>
      </c>
      <c r="C6514" s="2" t="s">
        <v>12521</v>
      </c>
      <c r="D6514" s="2" t="s">
        <v>10591</v>
      </c>
      <c r="E6514" s="7">
        <v>2009</v>
      </c>
      <c r="F6514" s="5" t="s">
        <v>10592</v>
      </c>
      <c r="H6514" s="5" t="s">
        <v>5398</v>
      </c>
      <c r="I6514" s="6" t="s">
        <v>8740</v>
      </c>
      <c r="J6514" s="6" t="s">
        <v>8739</v>
      </c>
      <c r="K6514" s="17">
        <v>5</v>
      </c>
      <c r="L6514" s="17" t="s">
        <v>7730</v>
      </c>
      <c r="M6514" s="9">
        <v>3.1</v>
      </c>
      <c r="N6514" s="9"/>
      <c r="O6514" s="21"/>
      <c r="Q6514" s="29"/>
      <c r="U6514" s="17"/>
      <c r="V6514" s="2"/>
      <c r="Y6514" t="str">
        <f t="shared" si="409"/>
        <v/>
      </c>
      <c r="AA6514" t="str">
        <f t="shared" si="410"/>
        <v/>
      </c>
      <c r="AC6514" s="7"/>
      <c r="AD6514" t="s">
        <v>8740</v>
      </c>
      <c r="AE6514">
        <f t="shared" si="408"/>
        <v>0</v>
      </c>
      <c r="AG6514" s="2"/>
      <c r="AI6514" s="7"/>
    </row>
    <row r="6515" spans="1:35" ht="11" customHeight="1" outlineLevel="1" x14ac:dyDescent="0.25">
      <c r="A6515" t="s">
        <v>6854</v>
      </c>
      <c r="C6515" s="2" t="s">
        <v>12521</v>
      </c>
      <c r="D6515" s="2">
        <v>1266</v>
      </c>
      <c r="E6515" s="7">
        <v>2010</v>
      </c>
      <c r="F6515" s="5" t="s">
        <v>8748</v>
      </c>
      <c r="H6515" s="5" t="s">
        <v>5398</v>
      </c>
      <c r="I6515" s="6" t="s">
        <v>8743</v>
      </c>
      <c r="J6515" s="6" t="s">
        <v>8741</v>
      </c>
      <c r="K6515" s="17">
        <v>1</v>
      </c>
      <c r="L6515" s="17" t="s">
        <v>7730</v>
      </c>
      <c r="M6515" s="9">
        <v>2.7</v>
      </c>
      <c r="N6515" s="9"/>
      <c r="O6515" s="21"/>
      <c r="Q6515" s="29"/>
      <c r="T6515">
        <v>1</v>
      </c>
      <c r="U6515" s="17"/>
      <c r="V6515" s="2"/>
      <c r="Y6515" t="str">
        <f t="shared" si="409"/>
        <v/>
      </c>
      <c r="AA6515" t="str">
        <f t="shared" si="410"/>
        <v/>
      </c>
      <c r="AC6515" s="7"/>
      <c r="AD6515" t="s">
        <v>8743</v>
      </c>
      <c r="AE6515">
        <f t="shared" si="408"/>
        <v>0</v>
      </c>
      <c r="AG6515" s="2"/>
      <c r="AI6515" s="7"/>
    </row>
    <row r="6516" spans="1:35" ht="11" customHeight="1" outlineLevel="1" x14ac:dyDescent="0.25">
      <c r="A6516" t="s">
        <v>6854</v>
      </c>
      <c r="C6516" s="2" t="s">
        <v>12521</v>
      </c>
      <c r="D6516" s="2">
        <v>1267</v>
      </c>
      <c r="E6516" s="7">
        <v>2010</v>
      </c>
      <c r="F6516" s="5" t="s">
        <v>8749</v>
      </c>
      <c r="H6516" s="5" t="s">
        <v>5398</v>
      </c>
      <c r="I6516" s="6" t="s">
        <v>8743</v>
      </c>
      <c r="J6516" s="6" t="s">
        <v>8741</v>
      </c>
      <c r="K6516" s="17">
        <v>1</v>
      </c>
      <c r="L6516" s="17" t="s">
        <v>7730</v>
      </c>
      <c r="M6516" s="9">
        <v>2.7</v>
      </c>
      <c r="N6516" s="9"/>
      <c r="O6516" s="21"/>
      <c r="Q6516" s="29"/>
      <c r="S6516">
        <v>1</v>
      </c>
      <c r="T6516">
        <v>1</v>
      </c>
      <c r="U6516" s="17"/>
      <c r="V6516" s="2"/>
      <c r="Y6516" t="str">
        <f t="shared" si="409"/>
        <v/>
      </c>
      <c r="AA6516" t="str">
        <f t="shared" si="410"/>
        <v/>
      </c>
      <c r="AC6516" s="7"/>
      <c r="AD6516" t="s">
        <v>8743</v>
      </c>
      <c r="AE6516">
        <f t="shared" si="408"/>
        <v>0</v>
      </c>
      <c r="AG6516" s="2"/>
      <c r="AI6516" s="7"/>
    </row>
    <row r="6517" spans="1:35" ht="11" customHeight="1" outlineLevel="1" x14ac:dyDescent="0.25">
      <c r="A6517" t="s">
        <v>6854</v>
      </c>
      <c r="C6517" s="2" t="s">
        <v>12521</v>
      </c>
      <c r="D6517" s="2">
        <v>1268</v>
      </c>
      <c r="E6517" s="7">
        <v>2010</v>
      </c>
      <c r="F6517" s="5" t="s">
        <v>8750</v>
      </c>
      <c r="H6517" s="5" t="s">
        <v>5398</v>
      </c>
      <c r="I6517" s="6" t="s">
        <v>8743</v>
      </c>
      <c r="J6517" s="6" t="s">
        <v>8741</v>
      </c>
      <c r="K6517" s="17">
        <v>1</v>
      </c>
      <c r="L6517" s="17" t="s">
        <v>7730</v>
      </c>
      <c r="M6517" s="9">
        <v>2.7</v>
      </c>
      <c r="N6517" s="9"/>
      <c r="O6517" s="21"/>
      <c r="Q6517" s="29"/>
      <c r="U6517" s="17"/>
      <c r="V6517" s="2"/>
      <c r="Y6517" t="str">
        <f t="shared" si="409"/>
        <v/>
      </c>
      <c r="AA6517" t="str">
        <f t="shared" si="410"/>
        <v/>
      </c>
      <c r="AC6517" s="7"/>
      <c r="AD6517" t="s">
        <v>8743</v>
      </c>
      <c r="AE6517">
        <f t="shared" si="408"/>
        <v>0</v>
      </c>
      <c r="AG6517" s="2"/>
      <c r="AI6517" s="7"/>
    </row>
    <row r="6518" spans="1:35" ht="11" customHeight="1" outlineLevel="1" x14ac:dyDescent="0.25">
      <c r="A6518" t="s">
        <v>6854</v>
      </c>
      <c r="C6518" s="2" t="s">
        <v>12521</v>
      </c>
      <c r="D6518" s="2" t="s">
        <v>8742</v>
      </c>
      <c r="E6518" s="7">
        <v>2010</v>
      </c>
      <c r="F6518" s="5" t="s">
        <v>8843</v>
      </c>
      <c r="H6518" s="5" t="s">
        <v>5398</v>
      </c>
      <c r="I6518" s="6" t="s">
        <v>8743</v>
      </c>
      <c r="J6518" s="6" t="s">
        <v>8741</v>
      </c>
      <c r="K6518" s="17">
        <v>1</v>
      </c>
      <c r="L6518" s="17" t="s">
        <v>7730</v>
      </c>
      <c r="M6518" s="9">
        <v>9</v>
      </c>
      <c r="N6518" s="9"/>
      <c r="O6518" s="21"/>
      <c r="Q6518" s="29"/>
      <c r="U6518" s="17"/>
      <c r="V6518" s="2"/>
      <c r="X6518" t="s">
        <v>7732</v>
      </c>
      <c r="Y6518">
        <f t="shared" si="409"/>
        <v>1</v>
      </c>
      <c r="AA6518" t="str">
        <f t="shared" si="410"/>
        <v/>
      </c>
      <c r="AC6518" s="7"/>
      <c r="AD6518" t="s">
        <v>8743</v>
      </c>
      <c r="AE6518">
        <f t="shared" si="408"/>
        <v>0</v>
      </c>
      <c r="AG6518" s="2"/>
      <c r="AI6518" s="7"/>
    </row>
    <row r="6519" spans="1:35" ht="11" customHeight="1" outlineLevel="1" x14ac:dyDescent="0.25">
      <c r="A6519" t="s">
        <v>6854</v>
      </c>
      <c r="C6519" s="2" t="s">
        <v>12521</v>
      </c>
      <c r="D6519" s="2" t="s">
        <v>8742</v>
      </c>
      <c r="E6519" s="7">
        <v>2010</v>
      </c>
      <c r="F6519" s="8" t="s">
        <v>22207</v>
      </c>
      <c r="H6519" s="5" t="s">
        <v>5398</v>
      </c>
      <c r="I6519" s="6" t="s">
        <v>8743</v>
      </c>
      <c r="J6519" s="6" t="s">
        <v>8741</v>
      </c>
      <c r="K6519" s="17">
        <v>1</v>
      </c>
      <c r="L6519" s="17" t="s">
        <v>7730</v>
      </c>
      <c r="M6519" s="9">
        <v>9</v>
      </c>
      <c r="N6519" s="9"/>
      <c r="O6519" s="21"/>
      <c r="Q6519" s="29"/>
      <c r="U6519" s="17"/>
      <c r="V6519" s="2"/>
      <c r="X6519" t="s">
        <v>7732</v>
      </c>
      <c r="Y6519" t="str">
        <f t="shared" si="409"/>
        <v/>
      </c>
      <c r="Z6519">
        <v>1</v>
      </c>
      <c r="AA6519" t="str">
        <f t="shared" si="410"/>
        <v/>
      </c>
      <c r="AC6519" s="7"/>
      <c r="AD6519" t="s">
        <v>8743</v>
      </c>
      <c r="AE6519">
        <f t="shared" si="408"/>
        <v>0</v>
      </c>
      <c r="AG6519" s="2"/>
      <c r="AI6519" s="7"/>
    </row>
    <row r="6520" spans="1:35" ht="11" customHeight="1" outlineLevel="1" x14ac:dyDescent="0.25">
      <c r="A6520" t="s">
        <v>6854</v>
      </c>
      <c r="C6520" s="2" t="s">
        <v>12521</v>
      </c>
      <c r="D6520" s="2" t="s">
        <v>8837</v>
      </c>
      <c r="E6520" s="7">
        <v>2010</v>
      </c>
      <c r="F6520" s="5" t="s">
        <v>8838</v>
      </c>
      <c r="H6520" s="5" t="s">
        <v>5398</v>
      </c>
      <c r="I6520" s="6" t="s">
        <v>8743</v>
      </c>
      <c r="J6520" s="6" t="s">
        <v>8741</v>
      </c>
      <c r="K6520" s="17">
        <v>1</v>
      </c>
      <c r="L6520" s="17" t="s">
        <v>7730</v>
      </c>
      <c r="M6520" s="9">
        <v>4.5</v>
      </c>
      <c r="N6520" s="9"/>
      <c r="O6520" s="21"/>
      <c r="Q6520" s="29"/>
      <c r="U6520" s="17"/>
      <c r="V6520" s="2"/>
      <c r="X6520" t="s">
        <v>7732</v>
      </c>
      <c r="Y6520" t="str">
        <f t="shared" si="409"/>
        <v/>
      </c>
      <c r="AA6520" t="str">
        <f t="shared" si="410"/>
        <v/>
      </c>
      <c r="AC6520" s="7"/>
      <c r="AD6520" t="s">
        <v>8743</v>
      </c>
      <c r="AE6520">
        <f t="shared" si="408"/>
        <v>0</v>
      </c>
      <c r="AG6520" s="2"/>
      <c r="AI6520" s="7"/>
    </row>
    <row r="6521" spans="1:35" ht="11" customHeight="1" outlineLevel="1" x14ac:dyDescent="0.25">
      <c r="A6521" t="s">
        <v>6854</v>
      </c>
      <c r="C6521" s="2" t="s">
        <v>12521</v>
      </c>
      <c r="D6521" s="2" t="s">
        <v>18767</v>
      </c>
      <c r="E6521" s="7">
        <v>2010</v>
      </c>
      <c r="F6521" s="5" t="s">
        <v>8745</v>
      </c>
      <c r="H6521" s="5" t="s">
        <v>5398</v>
      </c>
      <c r="I6521" s="6" t="s">
        <v>4772</v>
      </c>
      <c r="J6521" s="6" t="s">
        <v>8744</v>
      </c>
      <c r="K6521" s="17">
        <v>3</v>
      </c>
      <c r="L6521" s="17" t="s">
        <v>7730</v>
      </c>
      <c r="M6521" s="9">
        <v>2</v>
      </c>
      <c r="N6521" s="9"/>
      <c r="O6521" s="21"/>
      <c r="Q6521" s="29"/>
      <c r="U6521" s="17"/>
      <c r="V6521" s="2"/>
      <c r="Y6521" t="str">
        <f t="shared" si="409"/>
        <v/>
      </c>
      <c r="AA6521">
        <f t="shared" si="410"/>
        <v>1</v>
      </c>
      <c r="AC6521" s="7"/>
      <c r="AD6521" t="s">
        <v>4772</v>
      </c>
      <c r="AE6521">
        <f t="shared" si="408"/>
        <v>0</v>
      </c>
      <c r="AG6521" s="2"/>
      <c r="AI6521" s="7"/>
    </row>
    <row r="6522" spans="1:35" ht="11" customHeight="1" outlineLevel="1" x14ac:dyDescent="0.25">
      <c r="A6522" t="s">
        <v>6854</v>
      </c>
      <c r="C6522" s="2" t="s">
        <v>12521</v>
      </c>
      <c r="D6522" s="2">
        <v>1308</v>
      </c>
      <c r="E6522" s="7">
        <v>2011</v>
      </c>
      <c r="F6522" s="5" t="s">
        <v>8749</v>
      </c>
      <c r="H6522" s="5" t="s">
        <v>5398</v>
      </c>
      <c r="I6522" s="6" t="s">
        <v>8747</v>
      </c>
      <c r="J6522" s="6" t="s">
        <v>8739</v>
      </c>
      <c r="K6522" s="17">
        <v>3</v>
      </c>
      <c r="L6522" s="17" t="s">
        <v>7730</v>
      </c>
      <c r="M6522" s="9">
        <v>3.5</v>
      </c>
      <c r="N6522" s="9"/>
      <c r="O6522" s="21"/>
      <c r="Q6522" s="29"/>
      <c r="U6522" s="17"/>
      <c r="V6522" s="2" t="s">
        <v>8856</v>
      </c>
      <c r="Y6522" t="str">
        <f t="shared" si="409"/>
        <v/>
      </c>
      <c r="AA6522" t="str">
        <f t="shared" si="410"/>
        <v/>
      </c>
      <c r="AC6522" s="7"/>
      <c r="AD6522" t="s">
        <v>8747</v>
      </c>
      <c r="AE6522">
        <f t="shared" si="408"/>
        <v>0</v>
      </c>
      <c r="AG6522" s="2"/>
      <c r="AI6522" s="7"/>
    </row>
    <row r="6523" spans="1:35" ht="11" customHeight="1" outlineLevel="1" x14ac:dyDescent="0.25">
      <c r="A6523" t="s">
        <v>6854</v>
      </c>
      <c r="C6523" s="2" t="s">
        <v>12521</v>
      </c>
      <c r="D6523" s="2">
        <v>1309</v>
      </c>
      <c r="E6523" s="7">
        <v>2011</v>
      </c>
      <c r="F6523" s="5" t="s">
        <v>8749</v>
      </c>
      <c r="H6523" s="5" t="s">
        <v>5398</v>
      </c>
      <c r="I6523" s="6" t="s">
        <v>8747</v>
      </c>
      <c r="J6523" s="6" t="s">
        <v>8739</v>
      </c>
      <c r="K6523" s="17">
        <v>3</v>
      </c>
      <c r="L6523" s="17" t="s">
        <v>7730</v>
      </c>
      <c r="M6523" s="9">
        <v>3.5</v>
      </c>
      <c r="N6523" s="9"/>
      <c r="O6523" s="21"/>
      <c r="Q6523" s="29"/>
      <c r="U6523" s="17"/>
      <c r="V6523" s="2" t="s">
        <v>8857</v>
      </c>
      <c r="Y6523" t="str">
        <f t="shared" si="409"/>
        <v/>
      </c>
      <c r="AA6523" t="str">
        <f t="shared" si="410"/>
        <v/>
      </c>
      <c r="AC6523" s="7"/>
      <c r="AD6523" t="s">
        <v>8747</v>
      </c>
      <c r="AE6523">
        <f t="shared" si="408"/>
        <v>0</v>
      </c>
      <c r="AG6523" s="2"/>
      <c r="AI6523" s="7"/>
    </row>
    <row r="6524" spans="1:35" ht="11" customHeight="1" outlineLevel="1" x14ac:dyDescent="0.25">
      <c r="A6524" t="s">
        <v>6854</v>
      </c>
      <c r="C6524" s="2" t="s">
        <v>12521</v>
      </c>
      <c r="D6524" s="2" t="s">
        <v>8746</v>
      </c>
      <c r="E6524" s="7">
        <v>2011</v>
      </c>
      <c r="F6524" s="5" t="s">
        <v>164</v>
      </c>
      <c r="H6524" s="5" t="s">
        <v>5398</v>
      </c>
      <c r="I6524" s="6" t="s">
        <v>8747</v>
      </c>
      <c r="J6524" s="6" t="s">
        <v>8739</v>
      </c>
      <c r="K6524" s="17">
        <v>3</v>
      </c>
      <c r="L6524" s="17" t="s">
        <v>7730</v>
      </c>
      <c r="M6524" s="9">
        <v>4</v>
      </c>
      <c r="N6524" s="9"/>
      <c r="O6524" s="21"/>
      <c r="Q6524" s="29"/>
      <c r="U6524" s="17"/>
      <c r="V6524" s="2"/>
      <c r="Y6524" t="str">
        <f t="shared" si="409"/>
        <v/>
      </c>
      <c r="AA6524" t="str">
        <f t="shared" si="410"/>
        <v/>
      </c>
      <c r="AC6524" s="7"/>
      <c r="AD6524" t="s">
        <v>8747</v>
      </c>
      <c r="AE6524">
        <f t="shared" si="408"/>
        <v>0</v>
      </c>
      <c r="AG6524" s="2"/>
      <c r="AI6524" s="7"/>
    </row>
    <row r="6525" spans="1:35" ht="11" customHeight="1" outlineLevel="1" x14ac:dyDescent="0.25">
      <c r="A6525" t="s">
        <v>6854</v>
      </c>
      <c r="C6525" s="2" t="s">
        <v>12521</v>
      </c>
      <c r="D6525" s="2">
        <v>1311</v>
      </c>
      <c r="E6525" s="7">
        <v>2011</v>
      </c>
      <c r="F6525" s="8" t="s">
        <v>21594</v>
      </c>
      <c r="H6525" s="5" t="s">
        <v>5398</v>
      </c>
      <c r="I6525" s="6" t="s">
        <v>4772</v>
      </c>
      <c r="J6525" s="6" t="s">
        <v>10594</v>
      </c>
      <c r="K6525" s="17">
        <v>5</v>
      </c>
      <c r="L6525" s="17" t="s">
        <v>7730</v>
      </c>
      <c r="M6525" s="9">
        <v>2.8</v>
      </c>
      <c r="N6525" s="9"/>
      <c r="O6525" s="21"/>
      <c r="Q6525" s="29"/>
      <c r="U6525" s="17"/>
      <c r="V6525" s="2"/>
      <c r="Y6525" t="str">
        <f t="shared" si="409"/>
        <v/>
      </c>
      <c r="AA6525">
        <f t="shared" si="410"/>
        <v>1</v>
      </c>
      <c r="AC6525" s="7"/>
      <c r="AD6525" t="s">
        <v>4772</v>
      </c>
      <c r="AE6525">
        <f t="shared" si="408"/>
        <v>0</v>
      </c>
      <c r="AG6525" s="2"/>
      <c r="AI6525" s="7"/>
    </row>
    <row r="6526" spans="1:35" ht="11" customHeight="1" outlineLevel="1" x14ac:dyDescent="0.25">
      <c r="A6526" t="s">
        <v>6854</v>
      </c>
      <c r="C6526" s="2" t="s">
        <v>12521</v>
      </c>
      <c r="D6526" s="2">
        <v>1316</v>
      </c>
      <c r="E6526" s="7">
        <v>2011</v>
      </c>
      <c r="F6526" s="5" t="s">
        <v>8752</v>
      </c>
      <c r="H6526" s="5" t="s">
        <v>5398</v>
      </c>
      <c r="I6526" s="6" t="s">
        <v>4772</v>
      </c>
      <c r="J6526" s="6" t="s">
        <v>8751</v>
      </c>
      <c r="K6526" s="17">
        <v>3</v>
      </c>
      <c r="L6526" s="17" t="s">
        <v>7730</v>
      </c>
      <c r="M6526" s="9">
        <v>2.2999999999999998</v>
      </c>
      <c r="N6526" s="9"/>
      <c r="O6526" s="21"/>
      <c r="Q6526" s="29"/>
      <c r="U6526" s="17"/>
      <c r="V6526" s="2"/>
      <c r="Y6526" t="str">
        <f t="shared" si="409"/>
        <v/>
      </c>
      <c r="AA6526" t="str">
        <f t="shared" si="410"/>
        <v/>
      </c>
      <c r="AC6526" s="7"/>
      <c r="AD6526" t="s">
        <v>4772</v>
      </c>
      <c r="AE6526">
        <f t="shared" si="408"/>
        <v>0</v>
      </c>
      <c r="AG6526" s="2"/>
      <c r="AI6526" s="7"/>
    </row>
    <row r="6527" spans="1:35" ht="11" customHeight="1" outlineLevel="1" x14ac:dyDescent="0.25">
      <c r="A6527" t="s">
        <v>6854</v>
      </c>
      <c r="C6527" s="2" t="s">
        <v>12521</v>
      </c>
      <c r="D6527" s="2">
        <v>1317</v>
      </c>
      <c r="E6527" s="7">
        <v>2011</v>
      </c>
      <c r="F6527" s="5" t="s">
        <v>10593</v>
      </c>
      <c r="H6527" s="5" t="s">
        <v>5398</v>
      </c>
      <c r="I6527" s="6" t="s">
        <v>4772</v>
      </c>
      <c r="J6527" s="6" t="s">
        <v>8751</v>
      </c>
      <c r="K6527" s="17">
        <v>5</v>
      </c>
      <c r="L6527" s="17" t="s">
        <v>7730</v>
      </c>
      <c r="M6527" s="9">
        <v>2.5</v>
      </c>
      <c r="N6527" s="9"/>
      <c r="O6527" s="21"/>
      <c r="Q6527" s="29"/>
      <c r="U6527" s="17"/>
      <c r="V6527" s="2"/>
      <c r="Y6527" t="str">
        <f t="shared" si="409"/>
        <v/>
      </c>
      <c r="AA6527" t="str">
        <f t="shared" si="410"/>
        <v/>
      </c>
      <c r="AC6527" s="7"/>
      <c r="AD6527" t="s">
        <v>4772</v>
      </c>
      <c r="AE6527">
        <f t="shared" si="408"/>
        <v>0</v>
      </c>
      <c r="AG6527" s="2"/>
      <c r="AI6527" s="7"/>
    </row>
    <row r="6528" spans="1:35" ht="11" customHeight="1" outlineLevel="1" x14ac:dyDescent="0.25">
      <c r="A6528" t="s">
        <v>6854</v>
      </c>
      <c r="C6528" s="2" t="s">
        <v>12521</v>
      </c>
      <c r="D6528" s="2">
        <v>1322</v>
      </c>
      <c r="E6528" s="7">
        <v>2012</v>
      </c>
      <c r="F6528" s="5" t="s">
        <v>8754</v>
      </c>
      <c r="H6528" s="5" t="s">
        <v>5398</v>
      </c>
      <c r="I6528" s="6" t="s">
        <v>8756</v>
      </c>
      <c r="J6528" s="6" t="s">
        <v>8753</v>
      </c>
      <c r="K6528" s="17">
        <v>3</v>
      </c>
      <c r="L6528" s="17" t="s">
        <v>7730</v>
      </c>
      <c r="M6528" s="9">
        <v>1.9</v>
      </c>
      <c r="N6528" s="9"/>
      <c r="O6528" s="21"/>
      <c r="Q6528" s="29"/>
      <c r="U6528" s="17"/>
      <c r="V6528" s="2" t="s">
        <v>8839</v>
      </c>
      <c r="Y6528" t="str">
        <f t="shared" si="409"/>
        <v/>
      </c>
      <c r="AA6528" t="str">
        <f t="shared" si="410"/>
        <v/>
      </c>
      <c r="AC6528" s="7"/>
      <c r="AD6528" t="s">
        <v>8756</v>
      </c>
      <c r="AE6528">
        <f t="shared" si="408"/>
        <v>0</v>
      </c>
      <c r="AG6528" s="2"/>
      <c r="AI6528" s="7"/>
    </row>
    <row r="6529" spans="1:35" ht="11" customHeight="1" outlineLevel="1" x14ac:dyDescent="0.25">
      <c r="A6529" t="s">
        <v>6854</v>
      </c>
      <c r="C6529" s="2" t="s">
        <v>12521</v>
      </c>
      <c r="D6529" s="2">
        <v>1323</v>
      </c>
      <c r="E6529" s="7">
        <v>2012</v>
      </c>
      <c r="F6529" s="5" t="s">
        <v>8755</v>
      </c>
      <c r="H6529" s="5" t="s">
        <v>5398</v>
      </c>
      <c r="I6529" s="6" t="s">
        <v>8757</v>
      </c>
      <c r="J6529" s="6" t="s">
        <v>8753</v>
      </c>
      <c r="K6529" s="17">
        <v>3</v>
      </c>
      <c r="L6529" s="17" t="s">
        <v>7730</v>
      </c>
      <c r="M6529" s="9">
        <v>1.9</v>
      </c>
      <c r="N6529" s="9"/>
      <c r="O6529" s="21"/>
      <c r="Q6529" s="29"/>
      <c r="U6529" s="17"/>
      <c r="V6529" s="2" t="s">
        <v>8840</v>
      </c>
      <c r="Y6529" t="str">
        <f t="shared" si="409"/>
        <v/>
      </c>
      <c r="AA6529" t="str">
        <f t="shared" si="410"/>
        <v/>
      </c>
      <c r="AC6529" s="7"/>
      <c r="AD6529" t="s">
        <v>8757</v>
      </c>
      <c r="AE6529">
        <f t="shared" si="408"/>
        <v>0</v>
      </c>
      <c r="AG6529" s="2"/>
      <c r="AI6529" s="7"/>
    </row>
    <row r="6530" spans="1:35" ht="11" customHeight="1" outlineLevel="1" x14ac:dyDescent="0.25">
      <c r="A6530" t="s">
        <v>6854</v>
      </c>
      <c r="C6530" s="2" t="s">
        <v>12521</v>
      </c>
      <c r="D6530" s="2">
        <v>1334</v>
      </c>
      <c r="E6530" s="7">
        <v>2012</v>
      </c>
      <c r="F6530" s="5" t="s">
        <v>8754</v>
      </c>
      <c r="H6530" s="5" t="s">
        <v>5398</v>
      </c>
      <c r="I6530" s="6" t="s">
        <v>8759</v>
      </c>
      <c r="J6530" s="6" t="s">
        <v>8758</v>
      </c>
      <c r="K6530" s="17">
        <v>4</v>
      </c>
      <c r="L6530" s="17" t="s">
        <v>20076</v>
      </c>
      <c r="M6530" s="9"/>
      <c r="N6530" s="9"/>
      <c r="O6530" s="21"/>
      <c r="Q6530" s="29"/>
      <c r="U6530" s="17"/>
      <c r="V6530" s="2"/>
      <c r="Y6530" t="str">
        <f t="shared" si="409"/>
        <v/>
      </c>
      <c r="AA6530" t="str">
        <f t="shared" si="410"/>
        <v/>
      </c>
      <c r="AC6530" s="7"/>
      <c r="AD6530" t="s">
        <v>8759</v>
      </c>
      <c r="AE6530">
        <f t="shared" si="408"/>
        <v>0</v>
      </c>
      <c r="AG6530" s="2"/>
      <c r="AI6530" s="7"/>
    </row>
    <row r="6531" spans="1:35" ht="11" customHeight="1" outlineLevel="1" x14ac:dyDescent="0.25">
      <c r="A6531" t="s">
        <v>6854</v>
      </c>
      <c r="C6531" s="2" t="s">
        <v>12521</v>
      </c>
      <c r="D6531" s="2" t="s">
        <v>8832</v>
      </c>
      <c r="E6531" s="7">
        <v>2012</v>
      </c>
      <c r="F6531" s="5" t="s">
        <v>758</v>
      </c>
      <c r="H6531" s="5" t="s">
        <v>5398</v>
      </c>
      <c r="I6531" s="6" t="s">
        <v>8759</v>
      </c>
      <c r="J6531" s="6" t="s">
        <v>8758</v>
      </c>
      <c r="K6531" s="17">
        <v>4</v>
      </c>
      <c r="L6531" s="17" t="s">
        <v>7730</v>
      </c>
      <c r="M6531" s="9">
        <v>6</v>
      </c>
      <c r="N6531" s="9"/>
      <c r="O6531" s="21"/>
      <c r="Q6531" s="29"/>
      <c r="U6531" s="17"/>
      <c r="V6531" s="2"/>
      <c r="Y6531" t="str">
        <f t="shared" si="409"/>
        <v/>
      </c>
      <c r="AA6531" t="str">
        <f t="shared" si="410"/>
        <v/>
      </c>
      <c r="AC6531" s="7"/>
      <c r="AD6531" t="s">
        <v>8759</v>
      </c>
      <c r="AE6531">
        <f t="shared" si="408"/>
        <v>0</v>
      </c>
      <c r="AG6531" s="2"/>
      <c r="AI6531" s="7"/>
    </row>
    <row r="6532" spans="1:35" ht="11" customHeight="1" outlineLevel="1" x14ac:dyDescent="0.25">
      <c r="A6532" t="s">
        <v>6854</v>
      </c>
      <c r="C6532" s="2" t="s">
        <v>12521</v>
      </c>
      <c r="D6532" s="2" t="s">
        <v>8833</v>
      </c>
      <c r="E6532" s="7">
        <v>2012</v>
      </c>
      <c r="F6532" s="5" t="s">
        <v>8689</v>
      </c>
      <c r="H6532" s="5" t="s">
        <v>5398</v>
      </c>
      <c r="I6532" s="6" t="s">
        <v>8759</v>
      </c>
      <c r="J6532" s="6" t="s">
        <v>8758</v>
      </c>
      <c r="K6532" s="17">
        <v>4</v>
      </c>
      <c r="L6532" s="17" t="s">
        <v>7730</v>
      </c>
      <c r="M6532" s="9">
        <v>3.5</v>
      </c>
      <c r="N6532" s="9"/>
      <c r="O6532" s="21"/>
      <c r="Q6532" s="29"/>
      <c r="U6532" s="17"/>
      <c r="V6532" s="2"/>
      <c r="Y6532">
        <f t="shared" si="409"/>
        <v>1</v>
      </c>
      <c r="AA6532" t="str">
        <f t="shared" si="410"/>
        <v/>
      </c>
      <c r="AC6532" s="7"/>
      <c r="AD6532" t="s">
        <v>8759</v>
      </c>
      <c r="AE6532">
        <f t="shared" si="408"/>
        <v>0</v>
      </c>
      <c r="AG6532" s="2"/>
      <c r="AI6532" s="7"/>
    </row>
    <row r="6533" spans="1:35" ht="11" customHeight="1" outlineLevel="1" x14ac:dyDescent="0.25">
      <c r="A6533" t="s">
        <v>6854</v>
      </c>
      <c r="C6533" s="2" t="s">
        <v>12521</v>
      </c>
      <c r="D6533" s="2">
        <v>1337</v>
      </c>
      <c r="E6533" s="7">
        <v>2012</v>
      </c>
      <c r="F6533" s="5" t="s">
        <v>4287</v>
      </c>
      <c r="H6533" s="5" t="s">
        <v>5398</v>
      </c>
      <c r="I6533" s="6" t="s">
        <v>8761</v>
      </c>
      <c r="J6533" s="6" t="s">
        <v>8760</v>
      </c>
      <c r="K6533" s="17">
        <v>3</v>
      </c>
      <c r="L6533" s="17" t="s">
        <v>7730</v>
      </c>
      <c r="M6533" s="9">
        <v>1.2</v>
      </c>
      <c r="N6533" s="9"/>
      <c r="O6533" s="21"/>
      <c r="Q6533" s="29"/>
      <c r="U6533" s="17"/>
      <c r="V6533" s="2">
        <v>570</v>
      </c>
      <c r="Y6533" t="str">
        <f t="shared" si="409"/>
        <v/>
      </c>
      <c r="AA6533" t="str">
        <f t="shared" si="410"/>
        <v/>
      </c>
      <c r="AC6533" s="7"/>
      <c r="AD6533" t="s">
        <v>8761</v>
      </c>
      <c r="AE6533">
        <f t="shared" si="408"/>
        <v>0</v>
      </c>
      <c r="AG6533" s="2"/>
      <c r="AI6533" s="7"/>
    </row>
    <row r="6534" spans="1:35" ht="11" customHeight="1" outlineLevel="1" x14ac:dyDescent="0.25">
      <c r="A6534" t="s">
        <v>6854</v>
      </c>
      <c r="C6534" s="2" t="s">
        <v>12521</v>
      </c>
      <c r="D6534" s="2">
        <v>1337</v>
      </c>
      <c r="E6534" s="7">
        <v>2012</v>
      </c>
      <c r="F6534" s="5" t="s">
        <v>8845</v>
      </c>
      <c r="H6534" s="5" t="s">
        <v>5398</v>
      </c>
      <c r="I6534" s="6" t="s">
        <v>8761</v>
      </c>
      <c r="J6534" s="6" t="s">
        <v>8760</v>
      </c>
      <c r="K6534" s="17">
        <v>3</v>
      </c>
      <c r="L6534" s="17" t="s">
        <v>7730</v>
      </c>
      <c r="M6534" s="9">
        <v>6</v>
      </c>
      <c r="N6534" s="9"/>
      <c r="O6534" s="21"/>
      <c r="Q6534" s="29"/>
      <c r="U6534" s="17"/>
      <c r="V6534" s="2" t="s">
        <v>8834</v>
      </c>
      <c r="Y6534">
        <f t="shared" si="409"/>
        <v>1</v>
      </c>
      <c r="AA6534" t="str">
        <f t="shared" si="410"/>
        <v/>
      </c>
      <c r="AC6534" s="7"/>
      <c r="AD6534" t="s">
        <v>8761</v>
      </c>
      <c r="AE6534">
        <f t="shared" si="408"/>
        <v>0</v>
      </c>
      <c r="AG6534" s="2"/>
      <c r="AI6534" s="7"/>
    </row>
    <row r="6535" spans="1:35" ht="11" customHeight="1" outlineLevel="1" x14ac:dyDescent="0.25">
      <c r="A6535" t="s">
        <v>6854</v>
      </c>
      <c r="C6535" s="2" t="s">
        <v>12521</v>
      </c>
      <c r="D6535" s="2">
        <v>1342</v>
      </c>
      <c r="E6535" s="7">
        <v>2012</v>
      </c>
      <c r="F6535" s="5" t="s">
        <v>8754</v>
      </c>
      <c r="H6535" s="5" t="s">
        <v>5398</v>
      </c>
      <c r="I6535" s="6" t="s">
        <v>8763</v>
      </c>
      <c r="J6535" s="6" t="s">
        <v>8762</v>
      </c>
      <c r="K6535" s="17">
        <v>2</v>
      </c>
      <c r="L6535" s="17" t="s">
        <v>7730</v>
      </c>
      <c r="M6535" s="9">
        <v>2</v>
      </c>
      <c r="N6535" s="9"/>
      <c r="O6535" s="21"/>
      <c r="Q6535" s="29"/>
      <c r="U6535" s="17"/>
      <c r="V6535" s="2" t="s">
        <v>8835</v>
      </c>
      <c r="Y6535" t="str">
        <f t="shared" si="409"/>
        <v/>
      </c>
      <c r="AA6535" t="str">
        <f t="shared" si="410"/>
        <v/>
      </c>
      <c r="AC6535" s="7"/>
      <c r="AD6535" t="s">
        <v>8763</v>
      </c>
      <c r="AE6535">
        <f t="shared" si="408"/>
        <v>0</v>
      </c>
      <c r="AG6535" s="2"/>
      <c r="AI6535" s="7"/>
    </row>
    <row r="6536" spans="1:35" ht="11" customHeight="1" outlineLevel="1" x14ac:dyDescent="0.25">
      <c r="A6536" t="s">
        <v>6854</v>
      </c>
      <c r="C6536" s="2" t="s">
        <v>12521</v>
      </c>
      <c r="D6536" s="2">
        <v>1343</v>
      </c>
      <c r="E6536" s="7">
        <v>2012</v>
      </c>
      <c r="F6536" s="5" t="s">
        <v>8755</v>
      </c>
      <c r="H6536" s="5" t="s">
        <v>5398</v>
      </c>
      <c r="I6536" s="6" t="s">
        <v>8764</v>
      </c>
      <c r="J6536" s="6" t="s">
        <v>8762</v>
      </c>
      <c r="K6536" s="17">
        <v>5</v>
      </c>
      <c r="L6536" s="17" t="s">
        <v>7730</v>
      </c>
      <c r="M6536" s="9">
        <v>2</v>
      </c>
      <c r="N6536" s="9"/>
      <c r="O6536" s="21"/>
      <c r="Q6536" s="29"/>
      <c r="U6536" s="17"/>
      <c r="V6536" s="2" t="s">
        <v>8836</v>
      </c>
      <c r="Y6536" t="str">
        <f t="shared" si="409"/>
        <v/>
      </c>
      <c r="AA6536" t="str">
        <f t="shared" si="410"/>
        <v/>
      </c>
      <c r="AC6536" s="7"/>
      <c r="AD6536" t="s">
        <v>8764</v>
      </c>
      <c r="AE6536">
        <f t="shared" si="408"/>
        <v>0</v>
      </c>
      <c r="AG6536" s="2"/>
      <c r="AI6536" s="7"/>
    </row>
    <row r="6537" spans="1:35" ht="11" customHeight="1" outlineLevel="1" x14ac:dyDescent="0.25">
      <c r="A6537" t="s">
        <v>6854</v>
      </c>
      <c r="C6537" s="2" t="s">
        <v>12521</v>
      </c>
      <c r="D6537" s="2">
        <v>1356</v>
      </c>
      <c r="E6537" s="7">
        <v>2012</v>
      </c>
      <c r="F6537" s="5" t="s">
        <v>4287</v>
      </c>
      <c r="H6537" s="5" t="s">
        <v>5398</v>
      </c>
      <c r="I6537" s="6" t="s">
        <v>8766</v>
      </c>
      <c r="J6537" s="6" t="s">
        <v>8765</v>
      </c>
      <c r="K6537" s="17">
        <v>5</v>
      </c>
      <c r="L6537" s="17" t="s">
        <v>7730</v>
      </c>
      <c r="M6537" s="9">
        <v>2.8</v>
      </c>
      <c r="N6537" s="9"/>
      <c r="O6537" s="21"/>
      <c r="Q6537" s="29"/>
      <c r="U6537" s="17"/>
      <c r="V6537" s="2"/>
      <c r="Y6537" t="str">
        <f t="shared" si="409"/>
        <v/>
      </c>
      <c r="AA6537" t="str">
        <f t="shared" si="410"/>
        <v/>
      </c>
      <c r="AC6537" s="7"/>
      <c r="AD6537" t="s">
        <v>8766</v>
      </c>
      <c r="AE6537">
        <f t="shared" si="408"/>
        <v>0</v>
      </c>
      <c r="AG6537" s="2"/>
      <c r="AI6537" s="7"/>
    </row>
    <row r="6538" spans="1:35" ht="11" customHeight="1" outlineLevel="1" x14ac:dyDescent="0.25">
      <c r="A6538" t="s">
        <v>6854</v>
      </c>
      <c r="C6538" s="2" t="s">
        <v>12521</v>
      </c>
      <c r="D6538" s="2">
        <v>1359</v>
      </c>
      <c r="E6538" s="7">
        <v>2013</v>
      </c>
      <c r="F6538" s="5" t="s">
        <v>8754</v>
      </c>
      <c r="H6538" s="5" t="s">
        <v>5398</v>
      </c>
      <c r="I6538" s="6" t="s">
        <v>8768</v>
      </c>
      <c r="J6538" s="6" t="s">
        <v>8767</v>
      </c>
      <c r="K6538" s="17">
        <v>5</v>
      </c>
      <c r="L6538" s="17" t="s">
        <v>7730</v>
      </c>
      <c r="M6538" s="9">
        <v>2.25</v>
      </c>
      <c r="N6538" s="9"/>
      <c r="O6538" s="21"/>
      <c r="Q6538" s="29"/>
      <c r="U6538" s="17"/>
      <c r="V6538" s="2" t="s">
        <v>8852</v>
      </c>
      <c r="Y6538" t="str">
        <f t="shared" si="409"/>
        <v/>
      </c>
      <c r="AA6538" t="str">
        <f t="shared" si="410"/>
        <v/>
      </c>
      <c r="AC6538" s="7"/>
      <c r="AD6538" t="s">
        <v>8768</v>
      </c>
      <c r="AE6538">
        <f t="shared" si="408"/>
        <v>0</v>
      </c>
      <c r="AG6538" s="2"/>
      <c r="AI6538" s="7"/>
    </row>
    <row r="6539" spans="1:35" ht="11" customHeight="1" outlineLevel="1" x14ac:dyDescent="0.25">
      <c r="A6539" t="s">
        <v>6854</v>
      </c>
      <c r="C6539" s="2" t="s">
        <v>12521</v>
      </c>
      <c r="D6539" s="2">
        <v>1360</v>
      </c>
      <c r="E6539" s="7">
        <v>2013</v>
      </c>
      <c r="F6539" s="5" t="s">
        <v>8755</v>
      </c>
      <c r="H6539" s="5" t="s">
        <v>5398</v>
      </c>
      <c r="I6539" s="6" t="s">
        <v>8769</v>
      </c>
      <c r="J6539" s="6" t="s">
        <v>8767</v>
      </c>
      <c r="K6539" s="17">
        <v>2</v>
      </c>
      <c r="L6539" s="17" t="s">
        <v>7730</v>
      </c>
      <c r="M6539" s="9">
        <v>2.25</v>
      </c>
      <c r="N6539" s="9"/>
      <c r="O6539" s="21"/>
      <c r="Q6539" s="29"/>
      <c r="U6539" s="17"/>
      <c r="V6539" s="2" t="s">
        <v>8853</v>
      </c>
      <c r="Y6539" t="str">
        <f t="shared" si="409"/>
        <v/>
      </c>
      <c r="AA6539" t="str">
        <f t="shared" si="410"/>
        <v/>
      </c>
      <c r="AC6539" s="7"/>
      <c r="AD6539" t="s">
        <v>8769</v>
      </c>
      <c r="AE6539">
        <f t="shared" ref="AE6539:AE6585" si="411">COUNTIF(I6539,"*Fuji*")</f>
        <v>0</v>
      </c>
      <c r="AG6539" s="2"/>
      <c r="AI6539" s="7"/>
    </row>
    <row r="6540" spans="1:35" ht="11" customHeight="1" outlineLevel="1" x14ac:dyDescent="0.25">
      <c r="A6540" t="s">
        <v>6854</v>
      </c>
      <c r="C6540" s="2" t="s">
        <v>12521</v>
      </c>
      <c r="D6540" s="2">
        <v>1375</v>
      </c>
      <c r="E6540" s="7">
        <v>2013</v>
      </c>
      <c r="F6540" s="5" t="s">
        <v>8754</v>
      </c>
      <c r="H6540" s="5" t="s">
        <v>5398</v>
      </c>
      <c r="I6540" s="6" t="s">
        <v>4772</v>
      </c>
      <c r="J6540" s="6" t="s">
        <v>8770</v>
      </c>
      <c r="K6540" s="17">
        <v>3</v>
      </c>
      <c r="L6540" s="17" t="s">
        <v>7730</v>
      </c>
      <c r="M6540" s="9">
        <v>2.25</v>
      </c>
      <c r="N6540" s="9"/>
      <c r="O6540" s="21"/>
      <c r="Q6540" s="29"/>
      <c r="S6540">
        <v>1</v>
      </c>
      <c r="T6540">
        <v>1</v>
      </c>
      <c r="U6540" s="17"/>
      <c r="V6540" s="2" t="s">
        <v>8854</v>
      </c>
      <c r="Y6540" t="str">
        <f t="shared" si="409"/>
        <v/>
      </c>
      <c r="AA6540" t="str">
        <f t="shared" si="410"/>
        <v/>
      </c>
      <c r="AC6540" s="7"/>
      <c r="AD6540" t="s">
        <v>4772</v>
      </c>
      <c r="AE6540">
        <f t="shared" si="411"/>
        <v>0</v>
      </c>
      <c r="AG6540" s="2"/>
      <c r="AI6540" s="7"/>
    </row>
    <row r="6541" spans="1:35" ht="11" customHeight="1" outlineLevel="1" x14ac:dyDescent="0.25">
      <c r="A6541" t="s">
        <v>6854</v>
      </c>
      <c r="C6541" s="2" t="s">
        <v>12521</v>
      </c>
      <c r="D6541" s="2">
        <v>1376</v>
      </c>
      <c r="E6541" s="7">
        <v>2013</v>
      </c>
      <c r="F6541" s="5" t="s">
        <v>8755</v>
      </c>
      <c r="H6541" s="5" t="s">
        <v>5398</v>
      </c>
      <c r="I6541" s="6" t="s">
        <v>4772</v>
      </c>
      <c r="J6541" s="6" t="s">
        <v>8770</v>
      </c>
      <c r="K6541" s="17">
        <v>3</v>
      </c>
      <c r="L6541" s="17" t="s">
        <v>7730</v>
      </c>
      <c r="M6541" s="9">
        <v>2.25</v>
      </c>
      <c r="N6541" s="9"/>
      <c r="O6541" s="21"/>
      <c r="Q6541" s="29"/>
      <c r="U6541" s="17"/>
      <c r="V6541" s="2" t="s">
        <v>8855</v>
      </c>
      <c r="Y6541" t="str">
        <f t="shared" si="409"/>
        <v/>
      </c>
      <c r="AA6541" t="str">
        <f t="shared" si="410"/>
        <v/>
      </c>
      <c r="AC6541" s="7"/>
      <c r="AD6541" t="s">
        <v>4772</v>
      </c>
      <c r="AE6541">
        <f t="shared" si="411"/>
        <v>0</v>
      </c>
      <c r="AG6541" s="2"/>
      <c r="AI6541" s="7"/>
    </row>
    <row r="6542" spans="1:35" ht="11" customHeight="1" outlineLevel="1" x14ac:dyDescent="0.25">
      <c r="A6542" t="s">
        <v>6854</v>
      </c>
      <c r="C6542" s="2" t="s">
        <v>12521</v>
      </c>
      <c r="D6542" s="2">
        <v>1381</v>
      </c>
      <c r="E6542" s="7">
        <v>2013</v>
      </c>
      <c r="F6542" s="5" t="s">
        <v>8772</v>
      </c>
      <c r="H6542" s="5" t="s">
        <v>5398</v>
      </c>
      <c r="I6542" s="6" t="s">
        <v>8773</v>
      </c>
      <c r="J6542" s="6" t="s">
        <v>8771</v>
      </c>
      <c r="K6542" s="17">
        <v>5</v>
      </c>
      <c r="L6542" s="17" t="s">
        <v>7730</v>
      </c>
      <c r="M6542" s="9">
        <v>2.5</v>
      </c>
      <c r="N6542" s="9"/>
      <c r="O6542" s="21"/>
      <c r="Q6542" s="29"/>
      <c r="U6542" s="17"/>
      <c r="V6542" s="2"/>
      <c r="Y6542" t="str">
        <f t="shared" si="409"/>
        <v/>
      </c>
      <c r="AA6542" t="str">
        <f t="shared" si="410"/>
        <v/>
      </c>
      <c r="AC6542" s="7"/>
      <c r="AD6542" t="s">
        <v>8773</v>
      </c>
      <c r="AE6542">
        <f t="shared" si="411"/>
        <v>0</v>
      </c>
      <c r="AG6542" s="2"/>
      <c r="AI6542" s="7"/>
    </row>
    <row r="6543" spans="1:35" ht="11" customHeight="1" outlineLevel="1" x14ac:dyDescent="0.25">
      <c r="A6543" t="s">
        <v>6854</v>
      </c>
      <c r="C6543" s="2" t="s">
        <v>12521</v>
      </c>
      <c r="D6543" s="2">
        <v>1383</v>
      </c>
      <c r="E6543" s="7">
        <v>2013</v>
      </c>
      <c r="F6543" s="5" t="s">
        <v>8775</v>
      </c>
      <c r="H6543" s="5" t="s">
        <v>5398</v>
      </c>
      <c r="I6543" s="6" t="s">
        <v>3342</v>
      </c>
      <c r="J6543" s="6" t="s">
        <v>8774</v>
      </c>
      <c r="K6543" s="17">
        <v>6</v>
      </c>
      <c r="L6543" s="17" t="s">
        <v>7730</v>
      </c>
      <c r="M6543" s="9">
        <v>6</v>
      </c>
      <c r="N6543" s="9"/>
      <c r="O6543" s="21"/>
      <c r="Q6543" s="29"/>
      <c r="U6543" s="17"/>
      <c r="V6543" s="2"/>
      <c r="Y6543" t="str">
        <f t="shared" si="409"/>
        <v/>
      </c>
      <c r="AA6543" t="str">
        <f t="shared" si="410"/>
        <v/>
      </c>
      <c r="AC6543" s="7"/>
      <c r="AD6543" t="s">
        <v>3342</v>
      </c>
      <c r="AE6543">
        <f t="shared" si="411"/>
        <v>0</v>
      </c>
      <c r="AG6543" s="2"/>
      <c r="AI6543" s="7"/>
    </row>
    <row r="6544" spans="1:35" ht="11" customHeight="1" outlineLevel="1" x14ac:dyDescent="0.25">
      <c r="A6544" t="s">
        <v>6854</v>
      </c>
      <c r="C6544" s="2" t="s">
        <v>12521</v>
      </c>
      <c r="D6544" s="2">
        <v>1387</v>
      </c>
      <c r="E6544" s="7">
        <v>2013</v>
      </c>
      <c r="F6544" s="5" t="s">
        <v>8772</v>
      </c>
      <c r="H6544" s="5" t="s">
        <v>5398</v>
      </c>
      <c r="I6544" s="6" t="s">
        <v>4772</v>
      </c>
      <c r="J6544" s="6" t="s">
        <v>8776</v>
      </c>
      <c r="K6544" s="17">
        <v>1</v>
      </c>
      <c r="L6544" s="17" t="s">
        <v>7730</v>
      </c>
      <c r="M6544" s="9">
        <v>2</v>
      </c>
      <c r="N6544" s="9"/>
      <c r="O6544" s="21"/>
      <c r="Q6544" s="29"/>
      <c r="U6544" s="17"/>
      <c r="V6544" s="2" t="s">
        <v>6154</v>
      </c>
      <c r="Y6544" t="str">
        <f t="shared" si="409"/>
        <v/>
      </c>
      <c r="AA6544" t="str">
        <f t="shared" si="410"/>
        <v/>
      </c>
      <c r="AC6544" s="7"/>
      <c r="AD6544" t="s">
        <v>4772</v>
      </c>
      <c r="AE6544">
        <f t="shared" si="411"/>
        <v>0</v>
      </c>
      <c r="AG6544" s="2"/>
      <c r="AI6544" s="7"/>
    </row>
    <row r="6545" spans="1:35" ht="11" customHeight="1" outlineLevel="1" x14ac:dyDescent="0.25">
      <c r="A6545" t="s">
        <v>6854</v>
      </c>
      <c r="C6545" s="2" t="s">
        <v>12521</v>
      </c>
      <c r="D6545" s="2">
        <v>1388</v>
      </c>
      <c r="E6545" s="7">
        <v>2013</v>
      </c>
      <c r="F6545" s="5" t="s">
        <v>8778</v>
      </c>
      <c r="H6545" s="5" t="s">
        <v>5398</v>
      </c>
      <c r="I6545" s="6" t="s">
        <v>4772</v>
      </c>
      <c r="J6545" s="6" t="s">
        <v>8777</v>
      </c>
      <c r="K6545" s="17">
        <v>5</v>
      </c>
      <c r="L6545" s="17" t="s">
        <v>7730</v>
      </c>
      <c r="M6545" s="9">
        <v>1.3</v>
      </c>
      <c r="N6545" s="9"/>
      <c r="O6545" s="21"/>
      <c r="Q6545" s="29"/>
      <c r="U6545" s="17"/>
      <c r="V6545" s="2"/>
      <c r="Y6545" t="str">
        <f t="shared" si="409"/>
        <v/>
      </c>
      <c r="AA6545" t="str">
        <f t="shared" si="410"/>
        <v/>
      </c>
      <c r="AC6545" s="7"/>
      <c r="AD6545" t="s">
        <v>4772</v>
      </c>
      <c r="AE6545">
        <f t="shared" si="411"/>
        <v>0</v>
      </c>
      <c r="AG6545" s="2"/>
      <c r="AI6545" s="7"/>
    </row>
    <row r="6546" spans="1:35" ht="11" customHeight="1" outlineLevel="1" x14ac:dyDescent="0.25">
      <c r="A6546" t="s">
        <v>6854</v>
      </c>
      <c r="C6546" s="2" t="s">
        <v>12521</v>
      </c>
      <c r="D6546" s="2">
        <v>1389</v>
      </c>
      <c r="E6546" s="7">
        <v>2013</v>
      </c>
      <c r="F6546" s="5" t="s">
        <v>8781</v>
      </c>
      <c r="H6546" s="5" t="s">
        <v>5398</v>
      </c>
      <c r="I6546" s="6" t="s">
        <v>4772</v>
      </c>
      <c r="J6546" s="6" t="s">
        <v>8777</v>
      </c>
      <c r="K6546" s="17">
        <v>5</v>
      </c>
      <c r="L6546" s="17" t="s">
        <v>20076</v>
      </c>
      <c r="M6546" s="9"/>
      <c r="N6546" s="9"/>
      <c r="O6546" s="21"/>
      <c r="Q6546" s="29"/>
      <c r="U6546" s="17"/>
      <c r="V6546" s="2"/>
      <c r="Y6546" t="str">
        <f t="shared" si="409"/>
        <v/>
      </c>
      <c r="AA6546" t="str">
        <f t="shared" si="410"/>
        <v/>
      </c>
      <c r="AC6546" s="7"/>
      <c r="AD6546" t="s">
        <v>4772</v>
      </c>
      <c r="AE6546">
        <f t="shared" si="411"/>
        <v>0</v>
      </c>
      <c r="AG6546" s="2"/>
      <c r="AI6546" s="7"/>
    </row>
    <row r="6547" spans="1:35" ht="11" customHeight="1" outlineLevel="1" x14ac:dyDescent="0.25">
      <c r="A6547" t="s">
        <v>6854</v>
      </c>
      <c r="C6547" s="2" t="s">
        <v>12521</v>
      </c>
      <c r="D6547" s="2">
        <v>1390</v>
      </c>
      <c r="E6547" s="7">
        <v>2013</v>
      </c>
      <c r="F6547" s="5" t="s">
        <v>8779</v>
      </c>
      <c r="H6547" s="5" t="s">
        <v>5398</v>
      </c>
      <c r="I6547" s="6" t="s">
        <v>4772</v>
      </c>
      <c r="J6547" s="6" t="s">
        <v>8777</v>
      </c>
      <c r="K6547" s="17">
        <v>3</v>
      </c>
      <c r="L6547" s="17" t="s">
        <v>20076</v>
      </c>
      <c r="M6547" s="9"/>
      <c r="N6547" s="9"/>
      <c r="O6547" s="21"/>
      <c r="Q6547" s="29"/>
      <c r="U6547" s="17"/>
      <c r="V6547" s="2"/>
      <c r="Y6547" t="str">
        <f t="shared" si="409"/>
        <v/>
      </c>
      <c r="AA6547" t="str">
        <f t="shared" si="410"/>
        <v/>
      </c>
      <c r="AC6547" s="7"/>
      <c r="AD6547" t="s">
        <v>4772</v>
      </c>
      <c r="AE6547">
        <f t="shared" si="411"/>
        <v>0</v>
      </c>
      <c r="AG6547" s="2"/>
      <c r="AI6547" s="7"/>
    </row>
    <row r="6548" spans="1:35" ht="11" customHeight="1" outlineLevel="1" x14ac:dyDescent="0.25">
      <c r="A6548" t="s">
        <v>6854</v>
      </c>
      <c r="C6548" s="2" t="s">
        <v>12521</v>
      </c>
      <c r="D6548" s="2">
        <v>1391</v>
      </c>
      <c r="E6548" s="7">
        <v>2013</v>
      </c>
      <c r="F6548" s="5" t="s">
        <v>8780</v>
      </c>
      <c r="H6548" s="5" t="s">
        <v>5398</v>
      </c>
      <c r="I6548" s="6" t="s">
        <v>4772</v>
      </c>
      <c r="J6548" s="6" t="s">
        <v>8777</v>
      </c>
      <c r="K6548" s="17">
        <v>3</v>
      </c>
      <c r="L6548" s="17" t="s">
        <v>20076</v>
      </c>
      <c r="M6548" s="9"/>
      <c r="N6548" s="9"/>
      <c r="O6548" s="21"/>
      <c r="Q6548" s="29"/>
      <c r="U6548" s="17"/>
      <c r="V6548" s="2"/>
      <c r="Y6548" t="str">
        <f t="shared" si="409"/>
        <v/>
      </c>
      <c r="AA6548" t="str">
        <f t="shared" si="410"/>
        <v/>
      </c>
      <c r="AC6548" s="7"/>
      <c r="AD6548" t="s">
        <v>4772</v>
      </c>
      <c r="AE6548">
        <f t="shared" si="411"/>
        <v>0</v>
      </c>
      <c r="AG6548" s="2"/>
      <c r="AI6548" s="7"/>
    </row>
    <row r="6549" spans="1:35" ht="11" customHeight="1" outlineLevel="1" x14ac:dyDescent="0.25">
      <c r="A6549" t="s">
        <v>6854</v>
      </c>
      <c r="C6549" s="2" t="s">
        <v>12521</v>
      </c>
      <c r="D6549" s="2" t="s">
        <v>8844</v>
      </c>
      <c r="E6549" s="7">
        <v>2013</v>
      </c>
      <c r="F6549" s="8" t="s">
        <v>22208</v>
      </c>
      <c r="H6549" s="5" t="s">
        <v>5398</v>
      </c>
      <c r="I6549" s="6" t="s">
        <v>4772</v>
      </c>
      <c r="J6549" s="6" t="s">
        <v>8777</v>
      </c>
      <c r="K6549" s="17">
        <v>3</v>
      </c>
      <c r="L6549" s="17" t="s">
        <v>7730</v>
      </c>
      <c r="M6549" s="9">
        <v>20</v>
      </c>
      <c r="N6549" s="9"/>
      <c r="O6549" s="21"/>
      <c r="Q6549" s="29"/>
      <c r="U6549" s="17"/>
      <c r="V6549" s="2"/>
      <c r="X6549" t="s">
        <v>7732</v>
      </c>
      <c r="Y6549">
        <f t="shared" si="409"/>
        <v>1</v>
      </c>
      <c r="Z6549">
        <v>1</v>
      </c>
      <c r="AA6549" t="str">
        <f t="shared" si="410"/>
        <v/>
      </c>
      <c r="AC6549" s="7"/>
      <c r="AD6549" t="s">
        <v>4772</v>
      </c>
      <c r="AE6549">
        <f t="shared" si="411"/>
        <v>0</v>
      </c>
      <c r="AG6549" s="2"/>
      <c r="AI6549" s="7"/>
    </row>
    <row r="6550" spans="1:35" ht="11" customHeight="1" outlineLevel="1" x14ac:dyDescent="0.25">
      <c r="A6550" t="s">
        <v>6854</v>
      </c>
      <c r="C6550" s="2" t="s">
        <v>12521</v>
      </c>
      <c r="D6550" s="2">
        <v>1398</v>
      </c>
      <c r="E6550" s="7">
        <v>2014</v>
      </c>
      <c r="F6550" s="5" t="s">
        <v>8754</v>
      </c>
      <c r="H6550" s="5" t="s">
        <v>5398</v>
      </c>
      <c r="I6550" s="6" t="s">
        <v>8783</v>
      </c>
      <c r="J6550" s="6" t="s">
        <v>8782</v>
      </c>
      <c r="K6550" s="17">
        <v>5</v>
      </c>
      <c r="L6550" s="17" t="s">
        <v>7730</v>
      </c>
      <c r="M6550" s="9">
        <v>9</v>
      </c>
      <c r="N6550" s="9"/>
      <c r="O6550" s="21"/>
      <c r="Q6550" s="29"/>
      <c r="U6550" s="17"/>
      <c r="V6550" s="2" t="s">
        <v>8850</v>
      </c>
      <c r="Y6550" t="str">
        <f t="shared" si="409"/>
        <v/>
      </c>
      <c r="AA6550" t="str">
        <f t="shared" si="410"/>
        <v/>
      </c>
      <c r="AC6550" s="7"/>
      <c r="AD6550" t="s">
        <v>8783</v>
      </c>
      <c r="AE6550">
        <f t="shared" si="411"/>
        <v>0</v>
      </c>
      <c r="AG6550" s="2"/>
      <c r="AI6550" s="7"/>
    </row>
    <row r="6551" spans="1:35" ht="11" customHeight="1" outlineLevel="1" x14ac:dyDescent="0.25">
      <c r="A6551" t="s">
        <v>6854</v>
      </c>
      <c r="C6551" s="2" t="s">
        <v>12521</v>
      </c>
      <c r="D6551" s="2">
        <v>1399</v>
      </c>
      <c r="E6551" s="7">
        <v>2014</v>
      </c>
      <c r="F6551" s="5" t="s">
        <v>8755</v>
      </c>
      <c r="H6551" s="5" t="s">
        <v>5398</v>
      </c>
      <c r="I6551" s="6" t="s">
        <v>8784</v>
      </c>
      <c r="J6551" s="6" t="s">
        <v>8782</v>
      </c>
      <c r="K6551" s="17">
        <v>5</v>
      </c>
      <c r="L6551" s="17" t="s">
        <v>7730</v>
      </c>
      <c r="M6551" s="9">
        <v>2.5</v>
      </c>
      <c r="N6551" s="9"/>
      <c r="O6551" s="21"/>
      <c r="Q6551" s="29"/>
      <c r="U6551" s="17"/>
      <c r="V6551" s="2" t="s">
        <v>8851</v>
      </c>
      <c r="Y6551" t="str">
        <f t="shared" si="409"/>
        <v/>
      </c>
      <c r="AA6551" t="str">
        <f t="shared" si="410"/>
        <v/>
      </c>
      <c r="AC6551" s="7"/>
      <c r="AD6551" t="s">
        <v>8784</v>
      </c>
      <c r="AE6551">
        <f t="shared" si="411"/>
        <v>0</v>
      </c>
      <c r="AG6551" s="2"/>
      <c r="AI6551" s="7"/>
    </row>
    <row r="6552" spans="1:35" ht="11" customHeight="1" outlineLevel="1" x14ac:dyDescent="0.25">
      <c r="A6552" t="s">
        <v>6854</v>
      </c>
      <c r="C6552" s="2" t="s">
        <v>12521</v>
      </c>
      <c r="D6552" s="2">
        <v>1420</v>
      </c>
      <c r="E6552" s="7">
        <v>2014</v>
      </c>
      <c r="F6552" s="5" t="s">
        <v>8786</v>
      </c>
      <c r="H6552" s="5" t="s">
        <v>5398</v>
      </c>
      <c r="I6552" s="6" t="s">
        <v>8787</v>
      </c>
      <c r="J6552" s="6" t="s">
        <v>8785</v>
      </c>
      <c r="K6552" s="17">
        <v>5</v>
      </c>
      <c r="L6552" s="17" t="s">
        <v>7730</v>
      </c>
      <c r="M6552" s="9">
        <v>2.5</v>
      </c>
      <c r="N6552" s="9"/>
      <c r="O6552" s="21"/>
      <c r="Q6552" s="29"/>
      <c r="U6552" s="17"/>
      <c r="V6552" s="2"/>
      <c r="Y6552" t="str">
        <f t="shared" ref="Y6552:Y6615" si="412">IF(COUNTIF(F6552,"*fdc*"),1,"")</f>
        <v/>
      </c>
      <c r="AA6552" t="str">
        <f t="shared" ref="AA6552:AA6615" si="413">IF(COUNTIF(F6552,"*s/s*"),1,"")</f>
        <v/>
      </c>
      <c r="AC6552" s="7"/>
      <c r="AD6552" t="s">
        <v>8787</v>
      </c>
      <c r="AE6552">
        <f t="shared" si="411"/>
        <v>0</v>
      </c>
      <c r="AG6552" s="2"/>
      <c r="AI6552" s="7"/>
    </row>
    <row r="6553" spans="1:35" ht="11" customHeight="1" outlineLevel="1" x14ac:dyDescent="0.25">
      <c r="A6553" t="s">
        <v>6854</v>
      </c>
      <c r="C6553" s="2" t="s">
        <v>12521</v>
      </c>
      <c r="D6553" s="2">
        <v>1435</v>
      </c>
      <c r="E6553" s="7">
        <v>2015</v>
      </c>
      <c r="F6553" s="5" t="s">
        <v>8788</v>
      </c>
      <c r="H6553" s="5" t="s">
        <v>5398</v>
      </c>
      <c r="I6553" s="6" t="s">
        <v>8790</v>
      </c>
      <c r="J6553" s="6" t="s">
        <v>7074</v>
      </c>
      <c r="K6553" s="17">
        <v>5</v>
      </c>
      <c r="L6553" s="17" t="s">
        <v>7730</v>
      </c>
      <c r="M6553" s="9">
        <v>2.25</v>
      </c>
      <c r="N6553" s="9"/>
      <c r="O6553" s="21"/>
      <c r="Q6553" s="29"/>
      <c r="U6553" s="17"/>
      <c r="V6553" s="2" t="s">
        <v>8846</v>
      </c>
      <c r="Y6553" t="str">
        <f t="shared" si="412"/>
        <v/>
      </c>
      <c r="AA6553" t="str">
        <f t="shared" si="413"/>
        <v/>
      </c>
      <c r="AC6553" s="7"/>
      <c r="AD6553" t="s">
        <v>8790</v>
      </c>
      <c r="AE6553">
        <f t="shared" si="411"/>
        <v>0</v>
      </c>
      <c r="AG6553" s="2"/>
      <c r="AI6553" s="7"/>
    </row>
    <row r="6554" spans="1:35" ht="11" customHeight="1" outlineLevel="1" x14ac:dyDescent="0.25">
      <c r="A6554" t="s">
        <v>6854</v>
      </c>
      <c r="C6554" s="2" t="s">
        <v>12521</v>
      </c>
      <c r="D6554" s="2">
        <v>1436</v>
      </c>
      <c r="E6554" s="7">
        <v>2015</v>
      </c>
      <c r="F6554" s="5" t="s">
        <v>8789</v>
      </c>
      <c r="H6554" s="5" t="s">
        <v>5398</v>
      </c>
      <c r="I6554" s="6" t="s">
        <v>8791</v>
      </c>
      <c r="J6554" s="6" t="s">
        <v>7074</v>
      </c>
      <c r="K6554" s="17">
        <v>5</v>
      </c>
      <c r="L6554" s="17" t="s">
        <v>7730</v>
      </c>
      <c r="M6554" s="9">
        <v>2.25</v>
      </c>
      <c r="N6554" s="9"/>
      <c r="O6554" s="21"/>
      <c r="Q6554" s="29"/>
      <c r="U6554" s="17"/>
      <c r="V6554" s="2" t="s">
        <v>8847</v>
      </c>
      <c r="Y6554" t="str">
        <f t="shared" si="412"/>
        <v/>
      </c>
      <c r="AA6554" t="str">
        <f t="shared" si="413"/>
        <v/>
      </c>
      <c r="AC6554" s="7"/>
      <c r="AD6554" t="s">
        <v>8791</v>
      </c>
      <c r="AE6554">
        <f t="shared" si="411"/>
        <v>0</v>
      </c>
      <c r="AG6554" s="2"/>
      <c r="AI6554" s="7"/>
    </row>
    <row r="6555" spans="1:35" ht="11" customHeight="1" outlineLevel="1" x14ac:dyDescent="0.25">
      <c r="A6555" t="s">
        <v>6854</v>
      </c>
      <c r="C6555" s="2" t="s">
        <v>12521</v>
      </c>
      <c r="D6555" s="2" t="s">
        <v>8848</v>
      </c>
      <c r="E6555" s="7">
        <v>2015</v>
      </c>
      <c r="F6555" s="5" t="s">
        <v>8689</v>
      </c>
      <c r="H6555" s="5" t="s">
        <v>5398</v>
      </c>
      <c r="I6555" s="6" t="s">
        <v>8849</v>
      </c>
      <c r="J6555" s="6" t="s">
        <v>7074</v>
      </c>
      <c r="K6555" s="17">
        <v>5</v>
      </c>
      <c r="L6555" s="17" t="s">
        <v>7730</v>
      </c>
      <c r="M6555" s="9">
        <v>6</v>
      </c>
      <c r="N6555" s="9"/>
      <c r="O6555" s="21"/>
      <c r="Q6555" s="29"/>
      <c r="U6555" s="17"/>
      <c r="V6555" s="2"/>
      <c r="Y6555">
        <f t="shared" si="412"/>
        <v>1</v>
      </c>
      <c r="AA6555" t="str">
        <f t="shared" si="413"/>
        <v/>
      </c>
      <c r="AC6555" s="7"/>
      <c r="AD6555" t="s">
        <v>8849</v>
      </c>
      <c r="AE6555">
        <f t="shared" si="411"/>
        <v>0</v>
      </c>
      <c r="AG6555" s="2"/>
      <c r="AI6555" s="7"/>
    </row>
    <row r="6556" spans="1:35" ht="11" customHeight="1" outlineLevel="1" x14ac:dyDescent="0.25">
      <c r="A6556" t="s">
        <v>6854</v>
      </c>
      <c r="C6556" s="2" t="s">
        <v>12521</v>
      </c>
      <c r="D6556" s="2">
        <v>1461</v>
      </c>
      <c r="E6556" s="7">
        <v>2016</v>
      </c>
      <c r="F6556" s="5" t="s">
        <v>4287</v>
      </c>
      <c r="H6556" s="5" t="s">
        <v>5398</v>
      </c>
      <c r="I6556" s="6" t="s">
        <v>8793</v>
      </c>
      <c r="J6556" s="6" t="s">
        <v>8792</v>
      </c>
      <c r="K6556" s="17">
        <v>2</v>
      </c>
      <c r="L6556" s="17" t="s">
        <v>7730</v>
      </c>
      <c r="M6556" s="9">
        <v>2.5</v>
      </c>
      <c r="N6556" s="9"/>
      <c r="O6556" s="21"/>
      <c r="Q6556" s="29"/>
      <c r="U6556" s="17"/>
      <c r="V6556" s="2"/>
      <c r="Y6556" t="str">
        <f t="shared" si="412"/>
        <v/>
      </c>
      <c r="AA6556" t="str">
        <f t="shared" si="413"/>
        <v/>
      </c>
      <c r="AC6556" s="7"/>
      <c r="AD6556" t="s">
        <v>8793</v>
      </c>
      <c r="AE6556">
        <f t="shared" si="411"/>
        <v>0</v>
      </c>
      <c r="AG6556" s="2"/>
      <c r="AI6556" s="7"/>
    </row>
    <row r="6557" spans="1:35" ht="11" customHeight="1" outlineLevel="1" x14ac:dyDescent="0.25">
      <c r="A6557" t="s">
        <v>6854</v>
      </c>
      <c r="C6557" s="2" t="s">
        <v>12521</v>
      </c>
      <c r="D6557" s="2">
        <v>1468</v>
      </c>
      <c r="E6557" s="7">
        <v>2016</v>
      </c>
      <c r="F6557" s="5" t="s">
        <v>4287</v>
      </c>
      <c r="H6557" s="5" t="s">
        <v>5398</v>
      </c>
      <c r="I6557" s="6" t="s">
        <v>8794</v>
      </c>
      <c r="J6557" s="6" t="s">
        <v>7074</v>
      </c>
      <c r="K6557" s="17">
        <v>3</v>
      </c>
      <c r="L6557" s="17" t="s">
        <v>7730</v>
      </c>
      <c r="M6557" s="9">
        <v>2.5</v>
      </c>
      <c r="N6557" s="9"/>
      <c r="O6557" s="21"/>
      <c r="Q6557" s="29"/>
      <c r="U6557" s="17"/>
      <c r="V6557" s="2"/>
      <c r="Y6557" t="str">
        <f t="shared" si="412"/>
        <v/>
      </c>
      <c r="AA6557" t="str">
        <f t="shared" si="413"/>
        <v/>
      </c>
      <c r="AC6557" s="7"/>
      <c r="AD6557" t="s">
        <v>8794</v>
      </c>
      <c r="AE6557">
        <f t="shared" si="411"/>
        <v>0</v>
      </c>
      <c r="AG6557" s="2"/>
      <c r="AI6557" s="7"/>
    </row>
    <row r="6558" spans="1:35" ht="11" customHeight="1" outlineLevel="1" x14ac:dyDescent="0.25">
      <c r="A6558" t="s">
        <v>6854</v>
      </c>
      <c r="C6558" s="2" t="s">
        <v>12521</v>
      </c>
      <c r="D6558" s="2">
        <v>1469</v>
      </c>
      <c r="E6558" s="7">
        <v>2016</v>
      </c>
      <c r="F6558" s="5" t="s">
        <v>4287</v>
      </c>
      <c r="H6558" s="5" t="s">
        <v>5398</v>
      </c>
      <c r="I6558" s="6" t="s">
        <v>10595</v>
      </c>
      <c r="J6558" s="6" t="s">
        <v>7074</v>
      </c>
      <c r="K6558" s="17">
        <v>5</v>
      </c>
      <c r="L6558" s="17" t="s">
        <v>7730</v>
      </c>
      <c r="M6558" s="9">
        <v>2.5</v>
      </c>
      <c r="N6558" s="9"/>
      <c r="O6558" s="21"/>
      <c r="Q6558" s="29"/>
      <c r="U6558" s="17"/>
      <c r="V6558" s="2"/>
      <c r="Y6558" t="str">
        <f t="shared" si="412"/>
        <v/>
      </c>
      <c r="AA6558" t="str">
        <f t="shared" si="413"/>
        <v/>
      </c>
      <c r="AC6558" s="7"/>
      <c r="AD6558" t="s">
        <v>10595</v>
      </c>
      <c r="AE6558">
        <f t="shared" si="411"/>
        <v>0</v>
      </c>
      <c r="AG6558" s="2"/>
      <c r="AI6558" s="7"/>
    </row>
    <row r="6559" spans="1:35" ht="11" customHeight="1" outlineLevel="1" x14ac:dyDescent="0.25">
      <c r="A6559" t="s">
        <v>6854</v>
      </c>
      <c r="C6559" s="2" t="s">
        <v>12521</v>
      </c>
      <c r="D6559" s="2">
        <v>1472</v>
      </c>
      <c r="E6559" s="7">
        <v>2016</v>
      </c>
      <c r="F6559" s="5" t="s">
        <v>4287</v>
      </c>
      <c r="H6559" s="5" t="s">
        <v>5398</v>
      </c>
      <c r="I6559" s="6" t="s">
        <v>8797</v>
      </c>
      <c r="J6559" s="6" t="s">
        <v>8795</v>
      </c>
      <c r="K6559" s="17">
        <v>1</v>
      </c>
      <c r="L6559" s="17" t="s">
        <v>7730</v>
      </c>
      <c r="M6559" s="9">
        <v>2.5</v>
      </c>
      <c r="N6559" s="9"/>
      <c r="O6559" s="21"/>
      <c r="Q6559" s="29"/>
      <c r="U6559" s="17"/>
      <c r="V6559" s="2"/>
      <c r="Y6559" t="str">
        <f t="shared" si="412"/>
        <v/>
      </c>
      <c r="AA6559" t="str">
        <f t="shared" si="413"/>
        <v/>
      </c>
      <c r="AC6559" s="7"/>
      <c r="AD6559" t="s">
        <v>8797</v>
      </c>
      <c r="AE6559">
        <f t="shared" si="411"/>
        <v>0</v>
      </c>
      <c r="AG6559" s="2"/>
      <c r="AI6559" s="7"/>
    </row>
    <row r="6560" spans="1:35" ht="11" customHeight="1" outlineLevel="1" x14ac:dyDescent="0.25">
      <c r="A6560" t="s">
        <v>6854</v>
      </c>
      <c r="C6560" s="2" t="s">
        <v>12521</v>
      </c>
      <c r="D6560" s="2" t="s">
        <v>8796</v>
      </c>
      <c r="E6560" s="7">
        <v>2016</v>
      </c>
      <c r="F6560" s="5" t="s">
        <v>8845</v>
      </c>
      <c r="H6560" s="5" t="s">
        <v>5398</v>
      </c>
      <c r="I6560" s="6" t="s">
        <v>8797</v>
      </c>
      <c r="J6560" s="6" t="s">
        <v>8795</v>
      </c>
      <c r="K6560" s="17">
        <v>1</v>
      </c>
      <c r="L6560" s="17" t="s">
        <v>7730</v>
      </c>
      <c r="M6560" s="9">
        <v>9</v>
      </c>
      <c r="N6560" s="9"/>
      <c r="O6560" s="21"/>
      <c r="Q6560" s="29"/>
      <c r="U6560" s="17"/>
      <c r="V6560" s="2"/>
      <c r="X6560" t="s">
        <v>7732</v>
      </c>
      <c r="Y6560">
        <f t="shared" si="412"/>
        <v>1</v>
      </c>
      <c r="AA6560" t="str">
        <f t="shared" si="413"/>
        <v/>
      </c>
      <c r="AC6560" s="7"/>
      <c r="AD6560" t="s">
        <v>8797</v>
      </c>
      <c r="AE6560">
        <f t="shared" si="411"/>
        <v>0</v>
      </c>
      <c r="AG6560" s="2"/>
      <c r="AI6560" s="7"/>
    </row>
    <row r="6561" spans="1:35" ht="11" customHeight="1" outlineLevel="1" x14ac:dyDescent="0.25">
      <c r="A6561" t="s">
        <v>6854</v>
      </c>
      <c r="C6561" s="2" t="s">
        <v>12521</v>
      </c>
      <c r="D6561" s="2" t="s">
        <v>10596</v>
      </c>
      <c r="E6561" s="7">
        <v>2016</v>
      </c>
      <c r="F6561" s="8" t="s">
        <v>22210</v>
      </c>
      <c r="H6561" s="5" t="s">
        <v>5398</v>
      </c>
      <c r="I6561" s="6" t="s">
        <v>8797</v>
      </c>
      <c r="J6561" s="6" t="s">
        <v>8795</v>
      </c>
      <c r="K6561" s="17">
        <v>1</v>
      </c>
      <c r="L6561" s="17" t="s">
        <v>7730</v>
      </c>
      <c r="M6561" s="9">
        <v>5.3</v>
      </c>
      <c r="N6561" s="9"/>
      <c r="O6561" s="21"/>
      <c r="Q6561" s="29"/>
      <c r="U6561" s="17"/>
      <c r="V6561" s="2"/>
      <c r="X6561" t="s">
        <v>7732</v>
      </c>
      <c r="Y6561" t="str">
        <f t="shared" si="412"/>
        <v/>
      </c>
      <c r="Z6561">
        <v>1</v>
      </c>
      <c r="AA6561" t="str">
        <f t="shared" si="413"/>
        <v/>
      </c>
      <c r="AC6561" s="7"/>
      <c r="AD6561" t="s">
        <v>8797</v>
      </c>
      <c r="AE6561">
        <f t="shared" si="411"/>
        <v>0</v>
      </c>
      <c r="AG6561" s="2"/>
      <c r="AI6561" s="7"/>
    </row>
    <row r="6562" spans="1:35" ht="11" customHeight="1" outlineLevel="1" x14ac:dyDescent="0.25">
      <c r="A6562" t="s">
        <v>6854</v>
      </c>
      <c r="C6562" s="2" t="s">
        <v>12521</v>
      </c>
      <c r="D6562" s="2">
        <v>1497</v>
      </c>
      <c r="E6562" s="7">
        <v>2017</v>
      </c>
      <c r="F6562" s="5" t="s">
        <v>4287</v>
      </c>
      <c r="H6562" s="5" t="s">
        <v>5398</v>
      </c>
      <c r="I6562" s="6" t="s">
        <v>8798</v>
      </c>
      <c r="J6562" s="6" t="s">
        <v>7074</v>
      </c>
      <c r="K6562" s="17">
        <v>5</v>
      </c>
      <c r="L6562" s="17" t="s">
        <v>7730</v>
      </c>
      <c r="M6562" s="9">
        <v>3</v>
      </c>
      <c r="N6562" s="9"/>
      <c r="O6562" s="21"/>
      <c r="Q6562" s="29"/>
      <c r="U6562" s="17"/>
      <c r="V6562" s="2"/>
      <c r="Y6562" t="str">
        <f t="shared" si="412"/>
        <v/>
      </c>
      <c r="AA6562" t="str">
        <f t="shared" si="413"/>
        <v/>
      </c>
      <c r="AC6562" s="7"/>
      <c r="AD6562" t="s">
        <v>8798</v>
      </c>
      <c r="AE6562">
        <f t="shared" si="411"/>
        <v>0</v>
      </c>
      <c r="AG6562" s="2"/>
      <c r="AI6562" s="7"/>
    </row>
    <row r="6563" spans="1:35" ht="11" customHeight="1" outlineLevel="1" x14ac:dyDescent="0.25">
      <c r="A6563" t="s">
        <v>6854</v>
      </c>
      <c r="C6563" s="2" t="s">
        <v>12521</v>
      </c>
      <c r="D6563" s="2">
        <v>1498</v>
      </c>
      <c r="E6563" s="7">
        <v>2017</v>
      </c>
      <c r="F6563" s="5" t="s">
        <v>4287</v>
      </c>
      <c r="H6563" s="5" t="s">
        <v>5398</v>
      </c>
      <c r="I6563" s="6" t="s">
        <v>8799</v>
      </c>
      <c r="J6563" s="6" t="s">
        <v>7074</v>
      </c>
      <c r="K6563" s="17">
        <v>5</v>
      </c>
      <c r="L6563" s="17" t="s">
        <v>7730</v>
      </c>
      <c r="M6563" s="9">
        <v>3</v>
      </c>
      <c r="N6563" s="9"/>
      <c r="O6563" s="21"/>
      <c r="Q6563" s="29"/>
      <c r="U6563" s="17"/>
      <c r="V6563" s="2"/>
      <c r="Y6563" t="str">
        <f t="shared" si="412"/>
        <v/>
      </c>
      <c r="AA6563" t="str">
        <f t="shared" si="413"/>
        <v/>
      </c>
      <c r="AC6563" s="7"/>
      <c r="AD6563" t="s">
        <v>8799</v>
      </c>
      <c r="AE6563">
        <f t="shared" si="411"/>
        <v>0</v>
      </c>
      <c r="AG6563" s="2"/>
      <c r="AI6563" s="7"/>
    </row>
    <row r="6564" spans="1:35" ht="11" customHeight="1" outlineLevel="1" x14ac:dyDescent="0.25">
      <c r="A6564" t="s">
        <v>6854</v>
      </c>
      <c r="C6564" s="2" t="s">
        <v>12521</v>
      </c>
      <c r="D6564" s="2">
        <v>1502</v>
      </c>
      <c r="E6564" s="7">
        <v>2017</v>
      </c>
      <c r="F6564" s="5" t="s">
        <v>4287</v>
      </c>
      <c r="H6564" s="5" t="s">
        <v>5398</v>
      </c>
      <c r="I6564" s="6" t="s">
        <v>8801</v>
      </c>
      <c r="J6564" s="6" t="s">
        <v>8800</v>
      </c>
      <c r="K6564" s="17">
        <v>4</v>
      </c>
      <c r="L6564" s="17" t="s">
        <v>7730</v>
      </c>
      <c r="M6564" s="9">
        <v>3</v>
      </c>
      <c r="N6564" s="9"/>
      <c r="O6564" s="21"/>
      <c r="Q6564" s="29"/>
      <c r="U6564" s="17"/>
      <c r="V6564" s="2"/>
      <c r="Y6564" t="str">
        <f t="shared" si="412"/>
        <v/>
      </c>
      <c r="AA6564" t="str">
        <f t="shared" si="413"/>
        <v/>
      </c>
      <c r="AC6564" s="7"/>
      <c r="AD6564" t="s">
        <v>8801</v>
      </c>
      <c r="AE6564">
        <f t="shared" si="411"/>
        <v>0</v>
      </c>
      <c r="AG6564" s="2"/>
      <c r="AI6564" s="7"/>
    </row>
    <row r="6565" spans="1:35" ht="11" customHeight="1" outlineLevel="1" x14ac:dyDescent="0.25">
      <c r="A6565" t="s">
        <v>6854</v>
      </c>
      <c r="C6565" s="2" t="s">
        <v>12521</v>
      </c>
      <c r="D6565" s="2">
        <v>1503</v>
      </c>
      <c r="E6565" s="7">
        <v>2017</v>
      </c>
      <c r="F6565" s="5" t="s">
        <v>4287</v>
      </c>
      <c r="H6565" s="5" t="s">
        <v>5398</v>
      </c>
      <c r="I6565" s="6" t="s">
        <v>8802</v>
      </c>
      <c r="J6565" s="6" t="s">
        <v>8800</v>
      </c>
      <c r="K6565" s="17">
        <v>4</v>
      </c>
      <c r="L6565" s="17" t="s">
        <v>7730</v>
      </c>
      <c r="M6565" s="9">
        <v>3</v>
      </c>
      <c r="N6565" s="9"/>
      <c r="O6565" s="21"/>
      <c r="Q6565" s="29"/>
      <c r="U6565" s="17"/>
      <c r="V6565" s="2"/>
      <c r="Y6565" t="str">
        <f t="shared" si="412"/>
        <v/>
      </c>
      <c r="AA6565" t="str">
        <f t="shared" si="413"/>
        <v/>
      </c>
      <c r="AC6565" s="7"/>
      <c r="AD6565" t="s">
        <v>8802</v>
      </c>
      <c r="AE6565">
        <f t="shared" si="411"/>
        <v>0</v>
      </c>
      <c r="AG6565" s="2"/>
      <c r="AI6565" s="7"/>
    </row>
    <row r="6566" spans="1:35" ht="11" customHeight="1" outlineLevel="1" x14ac:dyDescent="0.25">
      <c r="A6566" t="s">
        <v>6854</v>
      </c>
      <c r="C6566" s="2" t="s">
        <v>12521</v>
      </c>
      <c r="D6566" s="2">
        <v>1512</v>
      </c>
      <c r="E6566" s="7">
        <v>2017</v>
      </c>
      <c r="F6566" s="5" t="s">
        <v>8804</v>
      </c>
      <c r="H6566" s="5" t="s">
        <v>5398</v>
      </c>
      <c r="I6566" s="6" t="s">
        <v>8805</v>
      </c>
      <c r="J6566" s="6" t="s">
        <v>8803</v>
      </c>
      <c r="K6566" s="17">
        <v>2</v>
      </c>
      <c r="L6566" s="17" t="s">
        <v>7730</v>
      </c>
      <c r="M6566" s="9">
        <v>10</v>
      </c>
      <c r="N6566" s="9"/>
      <c r="O6566" s="21"/>
      <c r="Q6566" s="29"/>
      <c r="T6566">
        <v>1</v>
      </c>
      <c r="U6566" s="17"/>
      <c r="V6566" s="2"/>
      <c r="Y6566" t="str">
        <f t="shared" si="412"/>
        <v/>
      </c>
      <c r="AA6566">
        <f t="shared" si="413"/>
        <v>1</v>
      </c>
      <c r="AC6566" s="7"/>
      <c r="AD6566" t="s">
        <v>8805</v>
      </c>
      <c r="AE6566">
        <f t="shared" si="411"/>
        <v>0</v>
      </c>
      <c r="AG6566" s="2"/>
      <c r="AI6566" s="7"/>
    </row>
    <row r="6567" spans="1:35" ht="11" customHeight="1" outlineLevel="1" x14ac:dyDescent="0.25">
      <c r="A6567" t="s">
        <v>6854</v>
      </c>
      <c r="C6567" s="2" t="s">
        <v>12521</v>
      </c>
      <c r="D6567" s="2">
        <v>1512</v>
      </c>
      <c r="E6567" s="7">
        <v>2017</v>
      </c>
      <c r="F6567" s="5" t="s">
        <v>8831</v>
      </c>
      <c r="H6567" s="5" t="s">
        <v>5398</v>
      </c>
      <c r="I6567" s="6" t="s">
        <v>8805</v>
      </c>
      <c r="J6567" s="6" t="s">
        <v>8803</v>
      </c>
      <c r="K6567" s="17">
        <v>4</v>
      </c>
      <c r="L6567" s="17" t="s">
        <v>7730</v>
      </c>
      <c r="M6567" s="9">
        <v>11</v>
      </c>
      <c r="N6567" s="9"/>
      <c r="O6567" s="21"/>
      <c r="Q6567" s="29"/>
      <c r="U6567" s="17"/>
      <c r="V6567" s="2"/>
      <c r="Y6567">
        <f t="shared" si="412"/>
        <v>1</v>
      </c>
      <c r="AA6567">
        <f t="shared" si="413"/>
        <v>1</v>
      </c>
      <c r="AC6567" s="7"/>
      <c r="AD6567" t="s">
        <v>8805</v>
      </c>
      <c r="AE6567">
        <f t="shared" si="411"/>
        <v>0</v>
      </c>
      <c r="AG6567" s="2"/>
      <c r="AI6567" s="7"/>
    </row>
    <row r="6568" spans="1:35" ht="11" customHeight="1" outlineLevel="1" x14ac:dyDescent="0.25">
      <c r="A6568" t="s">
        <v>6854</v>
      </c>
      <c r="C6568" s="2" t="s">
        <v>12521</v>
      </c>
      <c r="D6568" s="2">
        <v>1530</v>
      </c>
      <c r="E6568" s="7">
        <v>2018</v>
      </c>
      <c r="F6568" s="5" t="s">
        <v>4287</v>
      </c>
      <c r="H6568" s="5" t="s">
        <v>5398</v>
      </c>
      <c r="I6568" s="6" t="s">
        <v>8807</v>
      </c>
      <c r="J6568" s="6" t="s">
        <v>8806</v>
      </c>
      <c r="K6568" s="17">
        <v>5</v>
      </c>
      <c r="L6568" s="17" t="s">
        <v>7730</v>
      </c>
      <c r="M6568" s="9">
        <v>3</v>
      </c>
      <c r="N6568" s="9"/>
      <c r="O6568" s="21"/>
      <c r="Q6568" s="29"/>
      <c r="U6568" s="17"/>
      <c r="V6568" s="2"/>
      <c r="Y6568" t="str">
        <f t="shared" si="412"/>
        <v/>
      </c>
      <c r="AA6568" t="str">
        <f t="shared" si="413"/>
        <v/>
      </c>
      <c r="AC6568" s="7"/>
      <c r="AD6568" t="s">
        <v>8807</v>
      </c>
      <c r="AE6568">
        <f t="shared" si="411"/>
        <v>0</v>
      </c>
      <c r="AG6568" s="2"/>
      <c r="AI6568" s="7"/>
    </row>
    <row r="6569" spans="1:35" ht="11" customHeight="1" outlineLevel="1" x14ac:dyDescent="0.25">
      <c r="A6569" t="s">
        <v>6854</v>
      </c>
      <c r="C6569" s="2" t="s">
        <v>12521</v>
      </c>
      <c r="D6569" s="2">
        <v>1531</v>
      </c>
      <c r="E6569" s="7">
        <v>2018</v>
      </c>
      <c r="F6569" s="5" t="s">
        <v>4287</v>
      </c>
      <c r="H6569" s="5" t="s">
        <v>5398</v>
      </c>
      <c r="I6569" s="6" t="s">
        <v>8808</v>
      </c>
      <c r="J6569" s="6" t="s">
        <v>8806</v>
      </c>
      <c r="K6569" s="17">
        <v>5</v>
      </c>
      <c r="L6569" s="17" t="s">
        <v>7730</v>
      </c>
      <c r="M6569" s="9">
        <v>3</v>
      </c>
      <c r="N6569" s="9"/>
      <c r="O6569" s="21"/>
      <c r="Q6569" s="29"/>
      <c r="U6569" s="17"/>
      <c r="V6569" s="2"/>
      <c r="Y6569" t="str">
        <f t="shared" si="412"/>
        <v/>
      </c>
      <c r="AA6569" t="str">
        <f t="shared" si="413"/>
        <v/>
      </c>
      <c r="AC6569" s="7"/>
      <c r="AD6569" t="s">
        <v>8808</v>
      </c>
      <c r="AE6569">
        <f t="shared" si="411"/>
        <v>0</v>
      </c>
      <c r="AG6569" s="2"/>
      <c r="AI6569" s="7"/>
    </row>
    <row r="6570" spans="1:35" ht="11" customHeight="1" outlineLevel="1" x14ac:dyDescent="0.25">
      <c r="A6570" t="s">
        <v>6854</v>
      </c>
      <c r="C6570" s="2" t="s">
        <v>12521</v>
      </c>
      <c r="D6570" s="2">
        <v>1532</v>
      </c>
      <c r="E6570" s="7">
        <v>2018</v>
      </c>
      <c r="F6570" s="5" t="s">
        <v>4287</v>
      </c>
      <c r="H6570" s="5" t="s">
        <v>5398</v>
      </c>
      <c r="I6570" s="6" t="s">
        <v>8810</v>
      </c>
      <c r="J6570" s="6" t="s">
        <v>8809</v>
      </c>
      <c r="K6570" s="17">
        <v>3</v>
      </c>
      <c r="L6570" s="17" t="s">
        <v>7730</v>
      </c>
      <c r="M6570" s="9">
        <v>2.5</v>
      </c>
      <c r="N6570" s="9"/>
      <c r="O6570" s="21"/>
      <c r="Q6570" s="29"/>
      <c r="U6570" s="17"/>
      <c r="V6570" s="2"/>
      <c r="Y6570" t="str">
        <f t="shared" si="412"/>
        <v/>
      </c>
      <c r="AA6570" t="str">
        <f t="shared" si="413"/>
        <v/>
      </c>
      <c r="AC6570" s="7"/>
      <c r="AD6570" t="s">
        <v>8810</v>
      </c>
      <c r="AE6570">
        <f t="shared" si="411"/>
        <v>0</v>
      </c>
      <c r="AG6570" s="2"/>
      <c r="AI6570" s="7"/>
    </row>
    <row r="6571" spans="1:35" ht="11" customHeight="1" outlineLevel="1" x14ac:dyDescent="0.25">
      <c r="A6571" t="s">
        <v>6854</v>
      </c>
      <c r="C6571" s="2" t="s">
        <v>12521</v>
      </c>
      <c r="D6571" s="2">
        <v>1536</v>
      </c>
      <c r="E6571" s="7">
        <v>2018</v>
      </c>
      <c r="F6571" s="5" t="s">
        <v>8804</v>
      </c>
      <c r="H6571" s="5" t="s">
        <v>5398</v>
      </c>
      <c r="I6571" s="6" t="s">
        <v>8812</v>
      </c>
      <c r="J6571" s="6" t="s">
        <v>8811</v>
      </c>
      <c r="K6571" s="17">
        <v>4</v>
      </c>
      <c r="L6571" s="17" t="s">
        <v>7730</v>
      </c>
      <c r="M6571" s="9">
        <v>8.5</v>
      </c>
      <c r="N6571" s="9"/>
      <c r="O6571" s="21"/>
      <c r="Q6571" s="29"/>
      <c r="U6571" s="17"/>
      <c r="V6571" s="2"/>
      <c r="Y6571" t="str">
        <f t="shared" si="412"/>
        <v/>
      </c>
      <c r="AA6571">
        <f t="shared" si="413"/>
        <v>1</v>
      </c>
      <c r="AC6571" s="7"/>
      <c r="AD6571" t="s">
        <v>8812</v>
      </c>
      <c r="AE6571">
        <f t="shared" si="411"/>
        <v>0</v>
      </c>
      <c r="AG6571" s="2"/>
      <c r="AI6571" s="7"/>
    </row>
    <row r="6572" spans="1:35" ht="11" customHeight="1" outlineLevel="1" x14ac:dyDescent="0.25">
      <c r="A6572" t="s">
        <v>6854</v>
      </c>
      <c r="C6572" s="2" t="s">
        <v>12521</v>
      </c>
      <c r="D6572" s="2">
        <v>1540</v>
      </c>
      <c r="E6572" s="7">
        <v>2018</v>
      </c>
      <c r="F6572" s="5" t="s">
        <v>8814</v>
      </c>
      <c r="H6572" s="5" t="s">
        <v>5398</v>
      </c>
      <c r="I6572" s="6" t="s">
        <v>8815</v>
      </c>
      <c r="J6572" s="6" t="s">
        <v>8813</v>
      </c>
      <c r="K6572" s="17">
        <v>5</v>
      </c>
      <c r="L6572" s="17" t="s">
        <v>7730</v>
      </c>
      <c r="M6572" s="9">
        <v>6.6</v>
      </c>
      <c r="N6572" s="9"/>
      <c r="O6572" s="21"/>
      <c r="Q6572" s="29"/>
      <c r="U6572" s="17"/>
      <c r="V6572" s="2"/>
      <c r="Y6572" t="str">
        <f t="shared" si="412"/>
        <v/>
      </c>
      <c r="AA6572" t="str">
        <f t="shared" si="413"/>
        <v/>
      </c>
      <c r="AC6572" s="7"/>
      <c r="AD6572" t="s">
        <v>8815</v>
      </c>
      <c r="AE6572">
        <f t="shared" si="411"/>
        <v>0</v>
      </c>
      <c r="AG6572" s="2"/>
      <c r="AI6572" s="7"/>
    </row>
    <row r="6573" spans="1:35" ht="11" customHeight="1" outlineLevel="1" x14ac:dyDescent="0.25">
      <c r="A6573" t="s">
        <v>6854</v>
      </c>
      <c r="C6573" s="2" t="s">
        <v>12521</v>
      </c>
      <c r="D6573" s="2">
        <v>1542</v>
      </c>
      <c r="E6573" s="7">
        <v>2018</v>
      </c>
      <c r="F6573" s="5" t="s">
        <v>4287</v>
      </c>
      <c r="H6573" s="5" t="s">
        <v>5398</v>
      </c>
      <c r="I6573" s="6" t="s">
        <v>1747</v>
      </c>
      <c r="J6573" s="6" t="s">
        <v>8816</v>
      </c>
      <c r="K6573" s="17">
        <v>3</v>
      </c>
      <c r="L6573" s="17" t="s">
        <v>7730</v>
      </c>
      <c r="M6573" s="9">
        <v>2.8</v>
      </c>
      <c r="N6573" s="9"/>
      <c r="O6573" s="21"/>
      <c r="Q6573" s="29"/>
      <c r="U6573" s="17"/>
      <c r="V6573" s="2"/>
      <c r="Y6573" t="str">
        <f t="shared" si="412"/>
        <v/>
      </c>
      <c r="AA6573" t="str">
        <f t="shared" si="413"/>
        <v/>
      </c>
      <c r="AC6573" s="7"/>
      <c r="AD6573" t="s">
        <v>1747</v>
      </c>
      <c r="AE6573">
        <f t="shared" si="411"/>
        <v>0</v>
      </c>
      <c r="AG6573" s="2"/>
      <c r="AI6573" s="7"/>
    </row>
    <row r="6574" spans="1:35" ht="11" customHeight="1" outlineLevel="1" x14ac:dyDescent="0.25">
      <c r="A6574" t="s">
        <v>6854</v>
      </c>
      <c r="C6574" s="2" t="s">
        <v>12521</v>
      </c>
      <c r="D6574" s="2">
        <v>1550</v>
      </c>
      <c r="E6574" s="7">
        <v>2019</v>
      </c>
      <c r="F6574" s="5" t="s">
        <v>4287</v>
      </c>
      <c r="H6574" s="5" t="s">
        <v>5398</v>
      </c>
      <c r="I6574" s="6" t="s">
        <v>4772</v>
      </c>
      <c r="J6574" s="6" t="s">
        <v>8817</v>
      </c>
      <c r="K6574" s="17">
        <v>5</v>
      </c>
      <c r="L6574" s="17" t="s">
        <v>7730</v>
      </c>
      <c r="M6574" s="9">
        <v>4</v>
      </c>
      <c r="N6574" s="9"/>
      <c r="O6574" s="21"/>
      <c r="Q6574" s="29"/>
      <c r="U6574" s="17"/>
      <c r="V6574" s="2"/>
      <c r="Y6574" t="str">
        <f t="shared" si="412"/>
        <v/>
      </c>
      <c r="AA6574" t="str">
        <f t="shared" si="413"/>
        <v/>
      </c>
      <c r="AC6574" s="7"/>
      <c r="AD6574" t="s">
        <v>4772</v>
      </c>
      <c r="AE6574">
        <f t="shared" si="411"/>
        <v>0</v>
      </c>
      <c r="AG6574" s="2"/>
      <c r="AI6574" s="7"/>
    </row>
    <row r="6575" spans="1:35" ht="11" customHeight="1" outlineLevel="1" x14ac:dyDescent="0.25">
      <c r="A6575" t="s">
        <v>6854</v>
      </c>
      <c r="C6575" s="2" t="s">
        <v>12521</v>
      </c>
      <c r="D6575" s="2">
        <v>1551</v>
      </c>
      <c r="E6575" s="7">
        <v>2019</v>
      </c>
      <c r="F6575" s="5" t="s">
        <v>4287</v>
      </c>
      <c r="H6575" s="5" t="s">
        <v>5398</v>
      </c>
      <c r="I6575" s="6" t="s">
        <v>4772</v>
      </c>
      <c r="J6575" s="6" t="s">
        <v>8817</v>
      </c>
      <c r="K6575" s="17">
        <v>2</v>
      </c>
      <c r="L6575" s="17" t="s">
        <v>7730</v>
      </c>
      <c r="M6575" s="9">
        <v>4</v>
      </c>
      <c r="N6575" s="9"/>
      <c r="O6575" s="21"/>
      <c r="Q6575" s="29"/>
      <c r="U6575" s="17"/>
      <c r="V6575" s="2"/>
      <c r="Y6575" t="str">
        <f t="shared" si="412"/>
        <v/>
      </c>
      <c r="AA6575" t="str">
        <f t="shared" si="413"/>
        <v/>
      </c>
      <c r="AC6575" s="7"/>
      <c r="AD6575" t="s">
        <v>4772</v>
      </c>
      <c r="AE6575">
        <f t="shared" si="411"/>
        <v>0</v>
      </c>
      <c r="AG6575" s="2"/>
      <c r="AI6575" s="7"/>
    </row>
    <row r="6576" spans="1:35" ht="11" customHeight="1" outlineLevel="1" x14ac:dyDescent="0.25">
      <c r="A6576" t="s">
        <v>6854</v>
      </c>
      <c r="C6576" s="2" t="s">
        <v>12521</v>
      </c>
      <c r="D6576" s="2">
        <v>1552</v>
      </c>
      <c r="E6576" s="7">
        <v>2019</v>
      </c>
      <c r="F6576" s="5" t="s">
        <v>4287</v>
      </c>
      <c r="H6576" s="5" t="s">
        <v>5398</v>
      </c>
      <c r="I6576" s="6" t="s">
        <v>4772</v>
      </c>
      <c r="J6576" s="6" t="s">
        <v>8817</v>
      </c>
      <c r="K6576" s="17">
        <v>5</v>
      </c>
      <c r="L6576" s="17" t="s">
        <v>7730</v>
      </c>
      <c r="M6576" s="9">
        <v>4</v>
      </c>
      <c r="N6576" s="9"/>
      <c r="O6576" s="21"/>
      <c r="Q6576" s="29"/>
      <c r="U6576" s="17"/>
      <c r="V6576" s="2"/>
      <c r="Y6576" t="str">
        <f t="shared" si="412"/>
        <v/>
      </c>
      <c r="AA6576" t="str">
        <f t="shared" si="413"/>
        <v/>
      </c>
      <c r="AC6576" s="7"/>
      <c r="AD6576" t="s">
        <v>4772</v>
      </c>
      <c r="AE6576">
        <f t="shared" si="411"/>
        <v>0</v>
      </c>
      <c r="AG6576" s="2"/>
      <c r="AI6576" s="7"/>
    </row>
    <row r="6577" spans="1:59" ht="11" customHeight="1" outlineLevel="1" x14ac:dyDescent="0.25">
      <c r="A6577" t="s">
        <v>6854</v>
      </c>
      <c r="C6577" s="2" t="s">
        <v>12521</v>
      </c>
      <c r="D6577" s="2">
        <v>1553</v>
      </c>
      <c r="E6577" s="7">
        <v>2019</v>
      </c>
      <c r="F6577" s="5" t="s">
        <v>8818</v>
      </c>
      <c r="H6577" s="5" t="s">
        <v>5398</v>
      </c>
      <c r="I6577" s="6" t="s">
        <v>4772</v>
      </c>
      <c r="J6577" s="6" t="s">
        <v>8817</v>
      </c>
      <c r="K6577" s="17">
        <v>5</v>
      </c>
      <c r="L6577" s="17" t="s">
        <v>7730</v>
      </c>
      <c r="M6577" s="9">
        <v>4</v>
      </c>
      <c r="N6577" s="9"/>
      <c r="O6577" s="21"/>
      <c r="Q6577" s="29"/>
      <c r="U6577" s="17"/>
      <c r="V6577" s="2"/>
      <c r="Y6577" t="str">
        <f t="shared" si="412"/>
        <v/>
      </c>
      <c r="AA6577" t="str">
        <f t="shared" si="413"/>
        <v/>
      </c>
      <c r="AC6577" s="7"/>
      <c r="AD6577" t="s">
        <v>4772</v>
      </c>
      <c r="AE6577">
        <f t="shared" si="411"/>
        <v>0</v>
      </c>
      <c r="AG6577" s="2"/>
      <c r="AI6577" s="7"/>
    </row>
    <row r="6578" spans="1:59" ht="11" customHeight="1" outlineLevel="1" x14ac:dyDescent="0.25">
      <c r="A6578" t="s">
        <v>6854</v>
      </c>
      <c r="C6578" s="2" t="s">
        <v>12521</v>
      </c>
      <c r="D6578" s="2">
        <v>1554</v>
      </c>
      <c r="E6578" s="7">
        <v>2019</v>
      </c>
      <c r="F6578" s="5" t="s">
        <v>4287</v>
      </c>
      <c r="H6578" s="5" t="s">
        <v>5398</v>
      </c>
      <c r="I6578" s="6" t="s">
        <v>8820</v>
      </c>
      <c r="J6578" s="6" t="s">
        <v>8819</v>
      </c>
      <c r="K6578" s="17">
        <v>5</v>
      </c>
      <c r="L6578" s="17" t="s">
        <v>7730</v>
      </c>
      <c r="M6578" s="9">
        <v>4.5999999999999996</v>
      </c>
      <c r="N6578" s="9"/>
      <c r="O6578" s="21"/>
      <c r="Q6578" s="29"/>
      <c r="U6578" s="17"/>
      <c r="V6578" s="2"/>
      <c r="Y6578" t="str">
        <f t="shared" si="412"/>
        <v/>
      </c>
      <c r="AA6578" t="str">
        <f t="shared" si="413"/>
        <v/>
      </c>
      <c r="AC6578" s="7"/>
      <c r="AD6578" t="s">
        <v>8820</v>
      </c>
      <c r="AE6578">
        <f t="shared" si="411"/>
        <v>0</v>
      </c>
      <c r="AG6578" s="2"/>
      <c r="AI6578" s="7"/>
    </row>
    <row r="6579" spans="1:59" ht="11" customHeight="1" outlineLevel="1" x14ac:dyDescent="0.25">
      <c r="A6579" t="s">
        <v>6854</v>
      </c>
      <c r="C6579" s="2" t="s">
        <v>12521</v>
      </c>
      <c r="D6579" s="2">
        <v>1558</v>
      </c>
      <c r="E6579" s="7">
        <v>2019</v>
      </c>
      <c r="F6579" s="5" t="s">
        <v>4287</v>
      </c>
      <c r="H6579" s="5" t="s">
        <v>5398</v>
      </c>
      <c r="I6579" s="6" t="s">
        <v>8821</v>
      </c>
      <c r="J6579" s="6" t="s">
        <v>7074</v>
      </c>
      <c r="K6579" s="17">
        <v>5</v>
      </c>
      <c r="L6579" s="17" t="s">
        <v>7730</v>
      </c>
      <c r="M6579" s="9">
        <v>3</v>
      </c>
      <c r="N6579" s="9"/>
      <c r="O6579" s="21"/>
      <c r="Q6579" s="29"/>
      <c r="U6579" s="17"/>
      <c r="V6579" s="2"/>
      <c r="Y6579" t="str">
        <f t="shared" si="412"/>
        <v/>
      </c>
      <c r="AA6579" t="str">
        <f t="shared" si="413"/>
        <v/>
      </c>
      <c r="AC6579" s="7"/>
      <c r="AD6579" t="s">
        <v>8821</v>
      </c>
      <c r="AE6579">
        <f t="shared" si="411"/>
        <v>0</v>
      </c>
      <c r="AG6579" s="2"/>
      <c r="AI6579" s="7"/>
    </row>
    <row r="6580" spans="1:59" ht="11" customHeight="1" outlineLevel="1" x14ac:dyDescent="0.25">
      <c r="A6580" t="s">
        <v>6854</v>
      </c>
      <c r="C6580" s="2" t="s">
        <v>12521</v>
      </c>
      <c r="D6580" s="2">
        <v>1559</v>
      </c>
      <c r="E6580" s="7">
        <v>2019</v>
      </c>
      <c r="F6580" s="5" t="s">
        <v>4287</v>
      </c>
      <c r="H6580" s="5" t="s">
        <v>5398</v>
      </c>
      <c r="I6580" s="6" t="s">
        <v>8822</v>
      </c>
      <c r="J6580" s="6" t="s">
        <v>7074</v>
      </c>
      <c r="K6580" s="17">
        <v>5</v>
      </c>
      <c r="L6580" s="17" t="s">
        <v>7730</v>
      </c>
      <c r="M6580" s="9">
        <v>3</v>
      </c>
      <c r="N6580" s="9"/>
      <c r="O6580" s="21"/>
      <c r="Q6580" s="29"/>
      <c r="U6580" s="17"/>
      <c r="V6580" s="2"/>
      <c r="Y6580" t="str">
        <f t="shared" si="412"/>
        <v/>
      </c>
      <c r="AA6580" t="str">
        <f t="shared" si="413"/>
        <v/>
      </c>
      <c r="AC6580" s="7"/>
      <c r="AD6580" t="s">
        <v>8822</v>
      </c>
      <c r="AE6580">
        <f t="shared" si="411"/>
        <v>0</v>
      </c>
      <c r="AG6580" s="2"/>
      <c r="AI6580" s="7"/>
    </row>
    <row r="6581" spans="1:59" ht="11" customHeight="1" outlineLevel="1" x14ac:dyDescent="0.25">
      <c r="A6581" t="s">
        <v>6854</v>
      </c>
      <c r="C6581" s="2" t="s">
        <v>12521</v>
      </c>
      <c r="D6581" s="2">
        <v>1582</v>
      </c>
      <c r="E6581" s="7">
        <v>2020</v>
      </c>
      <c r="F6581" s="5" t="s">
        <v>4287</v>
      </c>
      <c r="H6581" s="5" t="s">
        <v>5398</v>
      </c>
      <c r="I6581" s="6" t="s">
        <v>8823</v>
      </c>
      <c r="J6581" s="6" t="s">
        <v>7074</v>
      </c>
      <c r="K6581" s="17">
        <v>5</v>
      </c>
      <c r="L6581" s="17" t="s">
        <v>7730</v>
      </c>
      <c r="M6581" s="9">
        <v>3</v>
      </c>
      <c r="N6581" s="9"/>
      <c r="O6581" s="21"/>
      <c r="Q6581" s="29"/>
      <c r="U6581" s="17"/>
      <c r="V6581" s="2"/>
      <c r="Y6581" t="str">
        <f t="shared" si="412"/>
        <v/>
      </c>
      <c r="AA6581" t="str">
        <f t="shared" si="413"/>
        <v/>
      </c>
      <c r="AC6581" s="7"/>
      <c r="AD6581" t="s">
        <v>8823</v>
      </c>
      <c r="AE6581">
        <f t="shared" si="411"/>
        <v>0</v>
      </c>
      <c r="AG6581" s="2"/>
      <c r="AI6581" s="7"/>
    </row>
    <row r="6582" spans="1:59" ht="11" customHeight="1" outlineLevel="1" x14ac:dyDescent="0.25">
      <c r="A6582" t="s">
        <v>6854</v>
      </c>
      <c r="C6582" s="2" t="s">
        <v>12521</v>
      </c>
      <c r="D6582" s="2">
        <v>1583</v>
      </c>
      <c r="E6582" s="7">
        <v>2020</v>
      </c>
      <c r="F6582" s="5" t="s">
        <v>4287</v>
      </c>
      <c r="H6582" s="5" t="s">
        <v>5398</v>
      </c>
      <c r="I6582" s="6" t="s">
        <v>8824</v>
      </c>
      <c r="J6582" s="6" t="s">
        <v>7074</v>
      </c>
      <c r="K6582" s="17">
        <v>3</v>
      </c>
      <c r="L6582" s="17" t="s">
        <v>7730</v>
      </c>
      <c r="M6582" s="9">
        <v>3</v>
      </c>
      <c r="N6582" s="9"/>
      <c r="O6582" s="21"/>
      <c r="Q6582" s="29"/>
      <c r="U6582" s="17"/>
      <c r="V6582" s="2"/>
      <c r="Y6582" t="str">
        <f t="shared" si="412"/>
        <v/>
      </c>
      <c r="AA6582" t="str">
        <f t="shared" si="413"/>
        <v/>
      </c>
      <c r="AC6582" s="7"/>
      <c r="AD6582" t="s">
        <v>8824</v>
      </c>
      <c r="AE6582">
        <f t="shared" si="411"/>
        <v>0</v>
      </c>
      <c r="AG6582" s="2"/>
      <c r="AI6582" s="7"/>
    </row>
    <row r="6583" spans="1:59" ht="11" customHeight="1" outlineLevel="1" x14ac:dyDescent="0.25">
      <c r="A6583" t="s">
        <v>6854</v>
      </c>
      <c r="C6583" s="2" t="s">
        <v>12521</v>
      </c>
      <c r="D6583" s="2">
        <v>1584</v>
      </c>
      <c r="E6583" s="7">
        <v>2020</v>
      </c>
      <c r="F6583" s="5" t="s">
        <v>4287</v>
      </c>
      <c r="H6583" s="5" t="s">
        <v>5398</v>
      </c>
      <c r="I6583" s="6" t="s">
        <v>8826</v>
      </c>
      <c r="J6583" s="6" t="s">
        <v>8825</v>
      </c>
      <c r="K6583" s="17">
        <v>6</v>
      </c>
      <c r="L6583" s="17" t="s">
        <v>7730</v>
      </c>
      <c r="M6583" s="9">
        <v>3</v>
      </c>
      <c r="N6583" s="9"/>
      <c r="O6583" s="21"/>
      <c r="Q6583" s="29"/>
      <c r="U6583" s="17"/>
      <c r="V6583" s="2"/>
      <c r="Y6583" t="str">
        <f t="shared" si="412"/>
        <v/>
      </c>
      <c r="AA6583" t="str">
        <f t="shared" si="413"/>
        <v/>
      </c>
      <c r="AC6583" s="7"/>
      <c r="AD6583" t="s">
        <v>8826</v>
      </c>
      <c r="AE6583">
        <f t="shared" si="411"/>
        <v>0</v>
      </c>
      <c r="AG6583" s="2"/>
      <c r="AI6583" s="7"/>
    </row>
    <row r="6584" spans="1:59" ht="11" customHeight="1" outlineLevel="1" x14ac:dyDescent="0.25">
      <c r="A6584" t="s">
        <v>6854</v>
      </c>
      <c r="C6584" s="2" t="s">
        <v>12521</v>
      </c>
      <c r="D6584" s="2">
        <v>1585</v>
      </c>
      <c r="E6584" s="7">
        <v>2020</v>
      </c>
      <c r="F6584" s="5" t="s">
        <v>4287</v>
      </c>
      <c r="H6584" s="5" t="s">
        <v>5398</v>
      </c>
      <c r="I6584" s="6" t="s">
        <v>6092</v>
      </c>
      <c r="J6584" s="6" t="s">
        <v>8825</v>
      </c>
      <c r="K6584" s="17">
        <v>6</v>
      </c>
      <c r="L6584" s="17" t="s">
        <v>7730</v>
      </c>
      <c r="M6584" s="9">
        <v>3</v>
      </c>
      <c r="N6584" s="9"/>
      <c r="O6584" s="21"/>
      <c r="Q6584" s="29"/>
      <c r="U6584" s="17"/>
      <c r="V6584" s="2"/>
      <c r="Y6584" t="str">
        <f t="shared" si="412"/>
        <v/>
      </c>
      <c r="AA6584" t="str">
        <f t="shared" si="413"/>
        <v/>
      </c>
      <c r="AC6584" s="7"/>
      <c r="AD6584" t="s">
        <v>6092</v>
      </c>
      <c r="AE6584">
        <f t="shared" si="411"/>
        <v>0</v>
      </c>
      <c r="AG6584" s="2"/>
      <c r="AI6584" s="7"/>
    </row>
    <row r="6585" spans="1:59" ht="11" customHeight="1" outlineLevel="1" x14ac:dyDescent="0.25">
      <c r="A6585" t="s">
        <v>6854</v>
      </c>
      <c r="C6585" s="2" t="s">
        <v>12521</v>
      </c>
      <c r="D6585" s="2">
        <v>1589</v>
      </c>
      <c r="E6585" s="7">
        <v>2020</v>
      </c>
      <c r="F6585" s="5" t="s">
        <v>4287</v>
      </c>
      <c r="H6585" s="5" t="s">
        <v>5398</v>
      </c>
      <c r="I6585" s="6" t="s">
        <v>8828</v>
      </c>
      <c r="J6585" s="6" t="s">
        <v>8827</v>
      </c>
      <c r="K6585" s="17">
        <v>3</v>
      </c>
      <c r="L6585" s="17" t="s">
        <v>7730</v>
      </c>
      <c r="M6585" s="9">
        <v>2.8</v>
      </c>
      <c r="N6585" s="9"/>
      <c r="O6585" s="21"/>
      <c r="Q6585" s="29"/>
      <c r="U6585" s="17"/>
      <c r="V6585" s="2"/>
      <c r="Y6585" t="str">
        <f t="shared" si="412"/>
        <v/>
      </c>
      <c r="AA6585" t="str">
        <f t="shared" si="413"/>
        <v/>
      </c>
      <c r="AC6585" s="7"/>
      <c r="AD6585" t="s">
        <v>8828</v>
      </c>
      <c r="AE6585">
        <f t="shared" si="411"/>
        <v>0</v>
      </c>
      <c r="AG6585" s="2"/>
      <c r="AI6585" s="7"/>
    </row>
    <row r="6586" spans="1:59" ht="11" customHeight="1" x14ac:dyDescent="0.25">
      <c r="A6586" s="4" t="s">
        <v>14315</v>
      </c>
      <c r="B6586" t="s">
        <v>13308</v>
      </c>
      <c r="C6586" s="2" t="s">
        <v>12953</v>
      </c>
      <c r="E6586" s="7"/>
      <c r="F6586" s="5"/>
      <c r="H6586" s="5"/>
      <c r="I6586" s="6"/>
      <c r="J6586" s="6"/>
      <c r="K6586" s="17"/>
      <c r="L6586" s="17"/>
      <c r="M6586" s="9"/>
      <c r="N6586" s="9">
        <f>SUM(M6587:M6587)</f>
        <v>3</v>
      </c>
      <c r="O6586" s="21">
        <v>3692</v>
      </c>
      <c r="P6586">
        <f>COUNTIF(L6587:L6587,"*")</f>
        <v>1</v>
      </c>
      <c r="Q6586" s="29">
        <f>P6586/O6586</f>
        <v>2.7085590465872155E-4</v>
      </c>
      <c r="R6586">
        <f>COUNTIF(L6587:L6587,"Y")+COUNTIF(L6587:L6587,"S")</f>
        <v>1</v>
      </c>
      <c r="U6586" s="17" t="s">
        <v>7730</v>
      </c>
      <c r="V6586" s="2"/>
      <c r="W6586" t="s">
        <v>18406</v>
      </c>
      <c r="Y6586" t="str">
        <f t="shared" si="412"/>
        <v/>
      </c>
      <c r="AA6586" t="str">
        <f t="shared" si="413"/>
        <v/>
      </c>
      <c r="AC6586" s="7"/>
      <c r="AF6586">
        <f>COUNTIF(AE6587:AE6587,"1")</f>
        <v>0</v>
      </c>
      <c r="AG6586" s="2"/>
      <c r="AI6586" s="7"/>
      <c r="AJ6586">
        <f>COUNTIF($K6587:$K6587,"1")-COUNTIFS($K6587:$K6587,"1",$L6587:$L6587,"V")</f>
        <v>0</v>
      </c>
      <c r="AK6586">
        <f>COUNTIFS($K6587:$K6587,"1",$L6587:$L6587,"Y")+COUNTIFS($K6587:$K6587,"1",$L6587:$L6587,"s")</f>
        <v>0</v>
      </c>
      <c r="AL6586">
        <f>COUNTIF($K6587:$K6587,"2")-COUNTIFS($K6587:$K6587,"2",$L6587:$L6587,"V")</f>
        <v>0</v>
      </c>
      <c r="AM6586">
        <f>COUNTIFS($K6587:$K6587,"2",$L6587:$L6587,"Y")+COUNTIFS($K6587:$K6587,"2",$L6587:$L6587,"s")</f>
        <v>0</v>
      </c>
      <c r="AN6586">
        <f>COUNTIF($K6587:$K6587,"3")-COUNTIFS($K6587:$K6587,"3",$L6587:$L6587,"V")</f>
        <v>0</v>
      </c>
      <c r="AO6586">
        <f>COUNTIFS($K6587:$K6587,"3",$L6587:$L6587,"Y")+COUNTIFS($K6587:$K6587,"3",$L6587:$L6587,"s")</f>
        <v>0</v>
      </c>
      <c r="AP6586">
        <f>COUNTIF($K6587:$K6587,"4")-COUNTIFS($K6587:$K6587,"4",$L6587:$L6587,"V")</f>
        <v>0</v>
      </c>
      <c r="AQ6586">
        <f>COUNTIFS($K6587:$K6587,"4",$L6587:$L6587,"Y")+COUNTIFS($K6587:$K6587,"4",$L6587:$L6587,"s")</f>
        <v>0</v>
      </c>
      <c r="AR6586">
        <f>COUNTIF($K6587:$K6587,"5")-COUNTIFS($K6587:$K6587,"5",$L6587:$L6587,"V")</f>
        <v>0</v>
      </c>
      <c r="AS6586">
        <f>COUNTIFS($K6587:$K6587,"5",$L6587:$L6587,"Y")+COUNTIFS($K6587:$K6587,"5",$L6587:$L6587,"s")</f>
        <v>0</v>
      </c>
      <c r="AT6586">
        <f>COUNTIF($K6587:$K6587,"6")-COUNTIFS($K6587:$K6587,"6",$L6587:$L6587,"V")</f>
        <v>0</v>
      </c>
      <c r="AU6586">
        <f>COUNTIFS($K6587:$K6587,"6",$L6587:$L6587,"Y")+COUNTIFS($K6587:$K6587,"6",$L6587:$L6587,"s")</f>
        <v>0</v>
      </c>
      <c r="AV6586">
        <f>COUNTIF($K6587:$K6587,"7")-COUNTIFS($K6587:$K6587,"7",$L6587:$L6587,"V")</f>
        <v>1</v>
      </c>
      <c r="AW6586">
        <f>COUNTIFS($K6587:$K6587,"7",$L6587:$L6587,"Y")+COUNTIFS($K6587:$K6587,"7",$L6587:$L6587,"s")</f>
        <v>1</v>
      </c>
    </row>
    <row r="6587" spans="1:59" ht="11" customHeight="1" outlineLevel="1" x14ac:dyDescent="0.25">
      <c r="A6587" t="s">
        <v>14313</v>
      </c>
      <c r="C6587" s="2" t="s">
        <v>12953</v>
      </c>
      <c r="D6587" s="2">
        <v>1829</v>
      </c>
      <c r="E6587" s="7">
        <v>2001</v>
      </c>
      <c r="F6587" s="5" t="s">
        <v>2597</v>
      </c>
      <c r="H6587" s="5" t="s">
        <v>5398</v>
      </c>
      <c r="I6587" s="6" t="s">
        <v>7554</v>
      </c>
      <c r="J6587" s="6" t="s">
        <v>14314</v>
      </c>
      <c r="K6587" s="17">
        <v>7</v>
      </c>
      <c r="L6587" s="17" t="s">
        <v>7730</v>
      </c>
      <c r="M6587" s="9">
        <v>3</v>
      </c>
      <c r="N6587" s="9"/>
      <c r="O6587" s="21"/>
      <c r="Q6587" s="29"/>
      <c r="U6587" s="17"/>
      <c r="V6587" s="2"/>
      <c r="Y6587" t="str">
        <f t="shared" si="412"/>
        <v/>
      </c>
      <c r="AA6587" t="str">
        <f t="shared" si="413"/>
        <v/>
      </c>
      <c r="AC6587" s="7"/>
      <c r="AD6587" t="s">
        <v>7554</v>
      </c>
      <c r="AE6587">
        <f>COUNTIF(I6587,"*Fuji*")</f>
        <v>0</v>
      </c>
      <c r="AG6587" s="2"/>
      <c r="AI6587" s="7"/>
    </row>
    <row r="6588" spans="1:59" ht="11" customHeight="1" x14ac:dyDescent="0.25">
      <c r="A6588" s="1" t="s">
        <v>21355</v>
      </c>
      <c r="B6588" t="s">
        <v>13179</v>
      </c>
      <c r="C6588" s="2" t="s">
        <v>12953</v>
      </c>
      <c r="E6588" s="7"/>
      <c r="F6588" s="5"/>
      <c r="H6588" s="5"/>
      <c r="I6588" s="6"/>
      <c r="J6588" s="6"/>
      <c r="K6588" s="17"/>
      <c r="L6588" s="17"/>
      <c r="M6588" s="9"/>
      <c r="N6588" s="9">
        <f>SUM(M6589:M6953)</f>
        <v>1412.7999999999997</v>
      </c>
      <c r="O6588" s="21">
        <v>3594</v>
      </c>
      <c r="P6588">
        <f>COUNTIF(L6589:L6953,"*")</f>
        <v>365</v>
      </c>
      <c r="Q6588" s="29">
        <f>P6588/O6588</f>
        <v>0.10155815247634947</v>
      </c>
      <c r="R6588">
        <f>COUNTIF(L6589:L6953,"Y")+COUNTIF(L6589:L6953,"S")</f>
        <v>358</v>
      </c>
      <c r="U6588" s="17" t="s">
        <v>7730</v>
      </c>
      <c r="V6588" s="2"/>
      <c r="W6588" t="s">
        <v>18405</v>
      </c>
      <c r="Y6588" t="str">
        <f t="shared" si="412"/>
        <v/>
      </c>
      <c r="AA6588" t="str">
        <f t="shared" si="413"/>
        <v/>
      </c>
      <c r="AC6588" s="7"/>
      <c r="AF6588">
        <f>COUNTIF(AE6589:AE6953,"1")</f>
        <v>14</v>
      </c>
      <c r="AG6588" s="2"/>
      <c r="AI6588" s="7"/>
      <c r="AJ6588">
        <f>COUNTIF($K6589:$K6953,"1")-COUNTIFS($K6589:$K6953,"1",$L6589:$L6953,"V")</f>
        <v>107</v>
      </c>
      <c r="AK6588">
        <f>COUNTIFS($K6589:$K6953,"1",$L6589:$L6953,"Y")+COUNTIFS($K6589:$K6953,"1",$L6589:$L6953,"s")</f>
        <v>107</v>
      </c>
      <c r="AL6588">
        <f>COUNTIF($K6589:$K6953,"2")-COUNTIFS($K6589:$K6953,"2",$L6589:$L6953,"V")</f>
        <v>24</v>
      </c>
      <c r="AM6588">
        <f>COUNTIFS($K6589:$K6953,"2",$L6589:$L6953,"Y")+COUNTIFS($K6589:$K6953,"2",$L6589:$L6953,"s")</f>
        <v>24</v>
      </c>
      <c r="AN6588">
        <f>COUNTIF($K6589:$K6953,"3")-COUNTIFS($K6589:$K6953,"3",$L6589:$L6953,"V")</f>
        <v>87</v>
      </c>
      <c r="AO6588">
        <f>COUNTIFS($K6589:$K6953,"3",$L6589:$L6953,"Y")+COUNTIFS($K6589:$K6953,"3",$L6589:$L6953,"s")</f>
        <v>83</v>
      </c>
      <c r="AP6588">
        <f>COUNTIF($K6589:$K6953,"4")-COUNTIFS($K6589:$K6953,"4",$L6589:$L6953,"V")</f>
        <v>65</v>
      </c>
      <c r="AQ6588">
        <f>COUNTIFS($K6589:$K6953,"4",$L6589:$L6953,"Y")+COUNTIFS($K6589:$K6953,"4",$L6589:$L6953,"s")</f>
        <v>65</v>
      </c>
      <c r="AR6588">
        <f>COUNTIF($K6589:$K6953,"5")-COUNTIFS($K6589:$K6953,"5",$L6589:$L6953,"V")</f>
        <v>21</v>
      </c>
      <c r="AS6588">
        <f>COUNTIFS($K6589:$K6953,"5",$L6589:$L6953,"Y")+COUNTIFS($K6589:$K6953,"5",$L6589:$L6953,"s")</f>
        <v>19</v>
      </c>
      <c r="AT6588">
        <f>COUNTIF($K6589:$K6953,"6")-COUNTIFS($K6589:$K6953,"6",$L6589:$L6953,"V")</f>
        <v>36</v>
      </c>
      <c r="AU6588">
        <f>COUNTIFS($K6589:$K6953,"6",$L6589:$L6953,"Y")+COUNTIFS($K6589:$K6953,"6",$L6589:$L6953,"s")</f>
        <v>35</v>
      </c>
      <c r="AV6588">
        <f>COUNTIF($K6589:$K6953,"7")-COUNTIFS($K6589:$K6953,"7",$L6589:$L6953,"V")</f>
        <v>25</v>
      </c>
      <c r="AW6588">
        <f>COUNTIFS($K6589:$K6953,"7",$L6589:$L6953,"Y")+COUNTIFS($K6589:$K6953,"7",$L6589:$L6953,"s")</f>
        <v>25</v>
      </c>
      <c r="BF6588">
        <f>COUNTIF(BF6589:BF6885,"Y")</f>
        <v>63</v>
      </c>
      <c r="BG6588">
        <f>SUM(BG6589:BG6885)</f>
        <v>239.49999999999994</v>
      </c>
    </row>
    <row r="6589" spans="1:59" ht="11" customHeight="1" outlineLevel="1" x14ac:dyDescent="0.25">
      <c r="A6589" t="s">
        <v>3975</v>
      </c>
      <c r="C6589" s="2" t="s">
        <v>12953</v>
      </c>
      <c r="D6589" s="2">
        <v>93</v>
      </c>
      <c r="E6589" s="7">
        <v>1950</v>
      </c>
      <c r="F6589" s="5" t="s">
        <v>6123</v>
      </c>
      <c r="H6589" s="5" t="s">
        <v>3831</v>
      </c>
      <c r="I6589" s="6" t="s">
        <v>3976</v>
      </c>
      <c r="J6589" s="6" t="s">
        <v>8074</v>
      </c>
      <c r="K6589" s="17">
        <v>3</v>
      </c>
      <c r="L6589" s="17" t="s">
        <v>7730</v>
      </c>
      <c r="M6589" s="9">
        <v>2</v>
      </c>
      <c r="N6589" s="9"/>
      <c r="O6589" s="21"/>
      <c r="Q6589" s="29"/>
      <c r="U6589" s="17"/>
      <c r="V6589" s="2">
        <v>333</v>
      </c>
      <c r="Y6589" t="str">
        <f t="shared" si="412"/>
        <v/>
      </c>
      <c r="AA6589" t="str">
        <f t="shared" si="413"/>
        <v/>
      </c>
      <c r="AC6589" s="7"/>
      <c r="AD6589" t="s">
        <v>3976</v>
      </c>
      <c r="AE6589">
        <f t="shared" ref="AE6589:AE6652" si="414">COUNTIF(I6589,"*Fuji*")</f>
        <v>0</v>
      </c>
      <c r="AG6589" s="2"/>
      <c r="AH6589" t="s">
        <v>3978</v>
      </c>
      <c r="AI6589" s="7" t="s">
        <v>4610</v>
      </c>
      <c r="BG6589" t="str">
        <f t="shared" ref="BG6589:BG6620" si="415">IF(BF6589="y",M6589,"")</f>
        <v/>
      </c>
    </row>
    <row r="6590" spans="1:59" ht="11" customHeight="1" outlineLevel="1" x14ac:dyDescent="0.25">
      <c r="A6590" t="s">
        <v>3975</v>
      </c>
      <c r="C6590" s="2" t="s">
        <v>12953</v>
      </c>
      <c r="D6590" s="2">
        <v>94</v>
      </c>
      <c r="E6590" s="7">
        <v>1950</v>
      </c>
      <c r="F6590" s="5" t="s">
        <v>3979</v>
      </c>
      <c r="H6590" s="5" t="s">
        <v>3831</v>
      </c>
      <c r="I6590" s="6" t="s">
        <v>3976</v>
      </c>
      <c r="J6590" s="6" t="s">
        <v>8074</v>
      </c>
      <c r="K6590" s="17">
        <v>3</v>
      </c>
      <c r="L6590" s="17" t="s">
        <v>7730</v>
      </c>
      <c r="M6590" s="9">
        <v>2.6</v>
      </c>
      <c r="N6590" s="9"/>
      <c r="O6590" s="21"/>
      <c r="Q6590" s="29"/>
      <c r="T6590">
        <v>1</v>
      </c>
      <c r="U6590" s="17"/>
      <c r="V6590" s="2">
        <v>334</v>
      </c>
      <c r="Y6590" t="str">
        <f t="shared" si="412"/>
        <v/>
      </c>
      <c r="AA6590" t="str">
        <f t="shared" si="413"/>
        <v/>
      </c>
      <c r="AC6590" s="7"/>
      <c r="AD6590" t="s">
        <v>3976</v>
      </c>
      <c r="AE6590">
        <f t="shared" si="414"/>
        <v>0</v>
      </c>
      <c r="AG6590" s="2"/>
      <c r="AH6590" t="s">
        <v>3978</v>
      </c>
      <c r="AI6590" s="7" t="s">
        <v>4922</v>
      </c>
      <c r="BG6590" t="str">
        <f t="shared" si="415"/>
        <v/>
      </c>
    </row>
    <row r="6591" spans="1:59" ht="11" customHeight="1" outlineLevel="1" x14ac:dyDescent="0.25">
      <c r="A6591" t="s">
        <v>3975</v>
      </c>
      <c r="C6591" s="2" t="s">
        <v>12953</v>
      </c>
      <c r="D6591" s="2">
        <v>98</v>
      </c>
      <c r="E6591" s="7">
        <v>1951</v>
      </c>
      <c r="F6591" s="5" t="s">
        <v>6876</v>
      </c>
      <c r="H6591" s="5" t="s">
        <v>6501</v>
      </c>
      <c r="I6591" s="6" t="s">
        <v>3985</v>
      </c>
      <c r="J6591" s="6" t="s">
        <v>8075</v>
      </c>
      <c r="K6591" s="17">
        <v>4</v>
      </c>
      <c r="L6591" s="17" t="s">
        <v>7730</v>
      </c>
      <c r="M6591" s="9">
        <v>0.6</v>
      </c>
      <c r="N6591" s="9"/>
      <c r="O6591" s="21"/>
      <c r="Q6591" s="29"/>
      <c r="U6591" s="17"/>
      <c r="V6591" s="2" t="s">
        <v>6866</v>
      </c>
      <c r="Y6591" t="str">
        <f t="shared" si="412"/>
        <v/>
      </c>
      <c r="AA6591" t="str">
        <f t="shared" si="413"/>
        <v/>
      </c>
      <c r="AC6591" s="7"/>
      <c r="AD6591" t="s">
        <v>3985</v>
      </c>
      <c r="AE6591">
        <f t="shared" si="414"/>
        <v>0</v>
      </c>
      <c r="AG6591" s="2"/>
      <c r="AH6591" t="s">
        <v>3986</v>
      </c>
      <c r="AI6591" s="7" t="s">
        <v>4610</v>
      </c>
      <c r="BG6591" t="str">
        <f t="shared" si="415"/>
        <v/>
      </c>
    </row>
    <row r="6592" spans="1:59" ht="11" customHeight="1" outlineLevel="1" x14ac:dyDescent="0.25">
      <c r="A6592" t="s">
        <v>3975</v>
      </c>
      <c r="C6592" s="2" t="s">
        <v>12953</v>
      </c>
      <c r="D6592" s="2">
        <v>99</v>
      </c>
      <c r="E6592" s="7">
        <v>1951</v>
      </c>
      <c r="F6592" s="5" t="s">
        <v>6877</v>
      </c>
      <c r="H6592" s="5" t="s">
        <v>1674</v>
      </c>
      <c r="I6592" s="6" t="s">
        <v>3985</v>
      </c>
      <c r="J6592" s="6" t="s">
        <v>8075</v>
      </c>
      <c r="K6592" s="17">
        <v>4</v>
      </c>
      <c r="L6592" s="17" t="s">
        <v>7730</v>
      </c>
      <c r="M6592" s="9">
        <v>0.6</v>
      </c>
      <c r="N6592" s="9"/>
      <c r="O6592" s="21"/>
      <c r="Q6592" s="29"/>
      <c r="U6592" s="17"/>
      <c r="V6592" s="2" t="s">
        <v>6866</v>
      </c>
      <c r="Y6592" t="str">
        <f t="shared" si="412"/>
        <v/>
      </c>
      <c r="AA6592" t="str">
        <f t="shared" si="413"/>
        <v/>
      </c>
      <c r="AC6592" s="7"/>
      <c r="AD6592" t="s">
        <v>3985</v>
      </c>
      <c r="AE6592">
        <f t="shared" si="414"/>
        <v>0</v>
      </c>
      <c r="AG6592" s="2"/>
      <c r="AH6592" t="s">
        <v>3986</v>
      </c>
      <c r="AI6592" s="7" t="s">
        <v>4610</v>
      </c>
      <c r="BG6592" t="str">
        <f t="shared" si="415"/>
        <v/>
      </c>
    </row>
    <row r="6593" spans="1:59" ht="11" customHeight="1" outlineLevel="1" x14ac:dyDescent="0.25">
      <c r="A6593" t="s">
        <v>3975</v>
      </c>
      <c r="C6593" s="2" t="s">
        <v>12953</v>
      </c>
      <c r="D6593" s="2">
        <v>100</v>
      </c>
      <c r="E6593" s="7">
        <v>1951</v>
      </c>
      <c r="F6593" s="5" t="s">
        <v>6878</v>
      </c>
      <c r="H6593" s="5" t="s">
        <v>3831</v>
      </c>
      <c r="I6593" s="6" t="s">
        <v>3985</v>
      </c>
      <c r="J6593" s="6" t="s">
        <v>8075</v>
      </c>
      <c r="K6593" s="17">
        <v>4</v>
      </c>
      <c r="L6593" s="17" t="s">
        <v>7730</v>
      </c>
      <c r="M6593" s="9">
        <v>0.6</v>
      </c>
      <c r="N6593" s="9"/>
      <c r="O6593" s="21"/>
      <c r="Q6593" s="29"/>
      <c r="U6593" s="17"/>
      <c r="V6593" s="2" t="s">
        <v>6866</v>
      </c>
      <c r="Y6593" t="str">
        <f t="shared" si="412"/>
        <v/>
      </c>
      <c r="AA6593" t="str">
        <f t="shared" si="413"/>
        <v/>
      </c>
      <c r="AC6593" s="7"/>
      <c r="AD6593" t="s">
        <v>3985</v>
      </c>
      <c r="AE6593">
        <f t="shared" si="414"/>
        <v>0</v>
      </c>
      <c r="AG6593" s="2"/>
      <c r="AH6593" t="s">
        <v>3986</v>
      </c>
      <c r="AI6593" s="7" t="s">
        <v>4610</v>
      </c>
      <c r="BG6593" t="str">
        <f t="shared" si="415"/>
        <v/>
      </c>
    </row>
    <row r="6594" spans="1:59" ht="11" customHeight="1" outlineLevel="1" x14ac:dyDescent="0.25">
      <c r="A6594" t="s">
        <v>3975</v>
      </c>
      <c r="C6594" s="2" t="s">
        <v>12953</v>
      </c>
      <c r="D6594" s="2">
        <v>101</v>
      </c>
      <c r="E6594" s="7">
        <v>1951</v>
      </c>
      <c r="F6594" s="5" t="s">
        <v>6879</v>
      </c>
      <c r="H6594" s="5" t="s">
        <v>2291</v>
      </c>
      <c r="I6594" s="6" t="s">
        <v>3985</v>
      </c>
      <c r="J6594" s="6" t="s">
        <v>8075</v>
      </c>
      <c r="K6594" s="17">
        <v>4</v>
      </c>
      <c r="L6594" s="17" t="s">
        <v>7730</v>
      </c>
      <c r="M6594" s="9">
        <v>0.6</v>
      </c>
      <c r="N6594" s="9"/>
      <c r="O6594" s="21"/>
      <c r="Q6594" s="29"/>
      <c r="U6594" s="17"/>
      <c r="V6594" s="2" t="s">
        <v>6866</v>
      </c>
      <c r="Y6594" t="str">
        <f t="shared" si="412"/>
        <v/>
      </c>
      <c r="AA6594" t="str">
        <f t="shared" si="413"/>
        <v/>
      </c>
      <c r="AC6594" s="7"/>
      <c r="AD6594" t="s">
        <v>3985</v>
      </c>
      <c r="AE6594">
        <f t="shared" si="414"/>
        <v>0</v>
      </c>
      <c r="AG6594" s="2"/>
      <c r="AH6594" t="s">
        <v>3986</v>
      </c>
      <c r="AI6594" s="7" t="s">
        <v>4610</v>
      </c>
      <c r="BG6594" t="str">
        <f t="shared" si="415"/>
        <v/>
      </c>
    </row>
    <row r="6595" spans="1:59" ht="11" customHeight="1" outlineLevel="1" x14ac:dyDescent="0.25">
      <c r="A6595" t="s">
        <v>3975</v>
      </c>
      <c r="C6595" s="2" t="s">
        <v>12953</v>
      </c>
      <c r="D6595" s="2">
        <v>102</v>
      </c>
      <c r="E6595" s="7">
        <v>1951</v>
      </c>
      <c r="F6595" s="5" t="s">
        <v>6880</v>
      </c>
      <c r="H6595" s="5" t="s">
        <v>6119</v>
      </c>
      <c r="I6595" s="6" t="s">
        <v>3985</v>
      </c>
      <c r="J6595" s="6" t="s">
        <v>8075</v>
      </c>
      <c r="K6595" s="17">
        <v>4</v>
      </c>
      <c r="L6595" s="17" t="s">
        <v>7730</v>
      </c>
      <c r="M6595" s="9">
        <v>0.6</v>
      </c>
      <c r="N6595" s="9"/>
      <c r="O6595" s="21"/>
      <c r="Q6595" s="29"/>
      <c r="U6595" s="17"/>
      <c r="V6595" s="2" t="s">
        <v>6866</v>
      </c>
      <c r="Y6595" t="str">
        <f t="shared" si="412"/>
        <v/>
      </c>
      <c r="AA6595" t="str">
        <f t="shared" si="413"/>
        <v/>
      </c>
      <c r="AC6595" s="7"/>
      <c r="AD6595" t="s">
        <v>3985</v>
      </c>
      <c r="AE6595">
        <f t="shared" si="414"/>
        <v>0</v>
      </c>
      <c r="AG6595" s="2"/>
      <c r="AH6595" t="s">
        <v>3986</v>
      </c>
      <c r="AI6595" s="7" t="s">
        <v>4610</v>
      </c>
      <c r="BG6595" t="str">
        <f t="shared" si="415"/>
        <v/>
      </c>
    </row>
    <row r="6596" spans="1:59" ht="11" customHeight="1" outlineLevel="1" x14ac:dyDescent="0.25">
      <c r="A6596" t="s">
        <v>3975</v>
      </c>
      <c r="C6596" s="2" t="s">
        <v>12953</v>
      </c>
      <c r="D6596" s="2">
        <v>151</v>
      </c>
      <c r="E6596" s="7">
        <v>1954</v>
      </c>
      <c r="F6596" s="5" t="s">
        <v>943</v>
      </c>
      <c r="H6596" s="5" t="s">
        <v>5645</v>
      </c>
      <c r="I6596" s="6" t="s">
        <v>3985</v>
      </c>
      <c r="J6596" s="6" t="s">
        <v>8076</v>
      </c>
      <c r="K6596" s="17">
        <v>1</v>
      </c>
      <c r="L6596" s="17" t="s">
        <v>7730</v>
      </c>
      <c r="M6596" s="9">
        <v>0.25</v>
      </c>
      <c r="N6596" s="9"/>
      <c r="O6596" s="21"/>
      <c r="Q6596" s="29"/>
      <c r="U6596" s="17"/>
      <c r="V6596" s="2" t="s">
        <v>942</v>
      </c>
      <c r="Y6596" t="str">
        <f t="shared" si="412"/>
        <v/>
      </c>
      <c r="AA6596" t="str">
        <f t="shared" si="413"/>
        <v/>
      </c>
      <c r="AC6596" s="7"/>
      <c r="AD6596" t="s">
        <v>3985</v>
      </c>
      <c r="AE6596">
        <f t="shared" si="414"/>
        <v>0</v>
      </c>
      <c r="AG6596" s="2"/>
      <c r="AH6596" t="s">
        <v>3986</v>
      </c>
      <c r="AI6596" s="7" t="s">
        <v>4610</v>
      </c>
      <c r="BF6596" t="s">
        <v>7730</v>
      </c>
      <c r="BG6596">
        <f t="shared" si="415"/>
        <v>0.25</v>
      </c>
    </row>
    <row r="6597" spans="1:59" ht="11" customHeight="1" outlineLevel="1" x14ac:dyDescent="0.25">
      <c r="A6597" t="s">
        <v>3975</v>
      </c>
      <c r="C6597" s="2" t="s">
        <v>12953</v>
      </c>
      <c r="D6597" s="2">
        <v>152</v>
      </c>
      <c r="E6597" s="7">
        <v>1954</v>
      </c>
      <c r="F6597" s="5" t="s">
        <v>3474</v>
      </c>
      <c r="H6597" s="5" t="s">
        <v>6704</v>
      </c>
      <c r="I6597" s="6" t="s">
        <v>3985</v>
      </c>
      <c r="J6597" s="6" t="s">
        <v>8076</v>
      </c>
      <c r="K6597" s="17">
        <v>1</v>
      </c>
      <c r="L6597" s="17" t="s">
        <v>7730</v>
      </c>
      <c r="M6597" s="9">
        <v>0.25</v>
      </c>
      <c r="N6597" s="9"/>
      <c r="O6597" s="21"/>
      <c r="Q6597" s="29"/>
      <c r="S6597">
        <v>1</v>
      </c>
      <c r="T6597">
        <v>1</v>
      </c>
      <c r="U6597" s="17"/>
      <c r="V6597" s="2" t="s">
        <v>944</v>
      </c>
      <c r="Y6597" t="str">
        <f t="shared" si="412"/>
        <v/>
      </c>
      <c r="AA6597" t="str">
        <f t="shared" si="413"/>
        <v/>
      </c>
      <c r="AC6597" s="7"/>
      <c r="AD6597" t="s">
        <v>3985</v>
      </c>
      <c r="AE6597">
        <f t="shared" si="414"/>
        <v>0</v>
      </c>
      <c r="AG6597" s="2"/>
      <c r="AH6597" t="s">
        <v>3986</v>
      </c>
      <c r="AI6597" s="7" t="s">
        <v>4610</v>
      </c>
      <c r="BF6597" t="s">
        <v>7730</v>
      </c>
      <c r="BG6597">
        <f t="shared" si="415"/>
        <v>0.25</v>
      </c>
    </row>
    <row r="6598" spans="1:59" ht="11" customHeight="1" outlineLevel="1" x14ac:dyDescent="0.25">
      <c r="A6598" t="s">
        <v>3975</v>
      </c>
      <c r="C6598" s="2" t="s">
        <v>12953</v>
      </c>
      <c r="D6598" s="2">
        <v>153</v>
      </c>
      <c r="E6598" s="7">
        <v>1954</v>
      </c>
      <c r="F6598" s="5" t="s">
        <v>2086</v>
      </c>
      <c r="H6598" s="5" t="s">
        <v>3831</v>
      </c>
      <c r="I6598" s="6" t="s">
        <v>3985</v>
      </c>
      <c r="J6598" s="6" t="s">
        <v>8076</v>
      </c>
      <c r="K6598" s="17">
        <v>1</v>
      </c>
      <c r="L6598" s="17" t="s">
        <v>7730</v>
      </c>
      <c r="M6598" s="9">
        <v>0.25</v>
      </c>
      <c r="N6598" s="9"/>
      <c r="O6598" s="21"/>
      <c r="Q6598" s="29"/>
      <c r="U6598" s="17"/>
      <c r="V6598" s="2" t="s">
        <v>6810</v>
      </c>
      <c r="Y6598" t="str">
        <f t="shared" si="412"/>
        <v/>
      </c>
      <c r="AA6598" t="str">
        <f t="shared" si="413"/>
        <v/>
      </c>
      <c r="AC6598" s="7"/>
      <c r="AD6598" t="s">
        <v>3985</v>
      </c>
      <c r="AE6598">
        <f t="shared" si="414"/>
        <v>0</v>
      </c>
      <c r="AG6598" s="2"/>
      <c r="AH6598" t="s">
        <v>3986</v>
      </c>
      <c r="AI6598" s="7" t="s">
        <v>4610</v>
      </c>
      <c r="BF6598" t="s">
        <v>7730</v>
      </c>
      <c r="BG6598">
        <f t="shared" si="415"/>
        <v>0.25</v>
      </c>
    </row>
    <row r="6599" spans="1:59" ht="11" customHeight="1" outlineLevel="1" x14ac:dyDescent="0.25">
      <c r="A6599" t="s">
        <v>3975</v>
      </c>
      <c r="C6599" s="2" t="s">
        <v>12953</v>
      </c>
      <c r="D6599" s="2">
        <v>154</v>
      </c>
      <c r="E6599" s="7">
        <v>1954</v>
      </c>
      <c r="F6599" s="5" t="s">
        <v>2088</v>
      </c>
      <c r="H6599" s="5" t="s">
        <v>5497</v>
      </c>
      <c r="I6599" s="6" t="s">
        <v>3985</v>
      </c>
      <c r="J6599" s="6" t="s">
        <v>8076</v>
      </c>
      <c r="K6599" s="17">
        <v>1</v>
      </c>
      <c r="L6599" s="17" t="s">
        <v>7730</v>
      </c>
      <c r="M6599" s="9">
        <v>0.25</v>
      </c>
      <c r="N6599" s="9"/>
      <c r="O6599" s="21"/>
      <c r="Q6599" s="29"/>
      <c r="U6599" s="17"/>
      <c r="V6599" s="2" t="s">
        <v>2087</v>
      </c>
      <c r="Y6599" t="str">
        <f t="shared" si="412"/>
        <v/>
      </c>
      <c r="AA6599" t="str">
        <f t="shared" si="413"/>
        <v/>
      </c>
      <c r="AC6599" s="7"/>
      <c r="AD6599" t="s">
        <v>3985</v>
      </c>
      <c r="AE6599">
        <f t="shared" si="414"/>
        <v>0</v>
      </c>
      <c r="AG6599" s="2"/>
      <c r="AH6599" t="s">
        <v>3986</v>
      </c>
      <c r="AI6599" s="7" t="s">
        <v>4610</v>
      </c>
      <c r="BF6599" t="s">
        <v>7730</v>
      </c>
      <c r="BG6599">
        <f t="shared" si="415"/>
        <v>0.25</v>
      </c>
    </row>
    <row r="6600" spans="1:59" ht="11" customHeight="1" outlineLevel="1" x14ac:dyDescent="0.25">
      <c r="A6600" t="s">
        <v>3975</v>
      </c>
      <c r="C6600" s="2" t="s">
        <v>12953</v>
      </c>
      <c r="D6600" s="2">
        <v>155</v>
      </c>
      <c r="E6600" s="7">
        <v>1954</v>
      </c>
      <c r="F6600" s="5" t="s">
        <v>5499</v>
      </c>
      <c r="H6600" s="5" t="s">
        <v>6486</v>
      </c>
      <c r="I6600" s="6" t="s">
        <v>3985</v>
      </c>
      <c r="J6600" s="6" t="s">
        <v>8076</v>
      </c>
      <c r="K6600" s="17">
        <v>1</v>
      </c>
      <c r="L6600" s="17" t="s">
        <v>7730</v>
      </c>
      <c r="M6600" s="9">
        <v>2</v>
      </c>
      <c r="N6600" s="9"/>
      <c r="O6600" s="21"/>
      <c r="Q6600" s="29"/>
      <c r="U6600" s="17"/>
      <c r="V6600" s="2" t="s">
        <v>5498</v>
      </c>
      <c r="Y6600" t="str">
        <f t="shared" si="412"/>
        <v/>
      </c>
      <c r="AA6600" t="str">
        <f t="shared" si="413"/>
        <v/>
      </c>
      <c r="AC6600" s="7"/>
      <c r="AD6600" t="s">
        <v>3985</v>
      </c>
      <c r="AE6600">
        <f t="shared" si="414"/>
        <v>0</v>
      </c>
      <c r="AG6600" s="2"/>
      <c r="AH6600" t="s">
        <v>3986</v>
      </c>
      <c r="AI6600" s="7" t="s">
        <v>4610</v>
      </c>
      <c r="BF6600" t="s">
        <v>7730</v>
      </c>
      <c r="BG6600">
        <f t="shared" si="415"/>
        <v>2</v>
      </c>
    </row>
    <row r="6601" spans="1:59" ht="11" customHeight="1" outlineLevel="1" x14ac:dyDescent="0.25">
      <c r="A6601" t="s">
        <v>3975</v>
      </c>
      <c r="C6601" s="2" t="s">
        <v>12953</v>
      </c>
      <c r="D6601" s="2">
        <v>156</v>
      </c>
      <c r="E6601" s="7">
        <v>1954</v>
      </c>
      <c r="F6601" s="5" t="s">
        <v>949</v>
      </c>
      <c r="H6601" s="5" t="s">
        <v>950</v>
      </c>
      <c r="I6601" s="6" t="s">
        <v>3985</v>
      </c>
      <c r="J6601" s="6" t="s">
        <v>8076</v>
      </c>
      <c r="K6601" s="17">
        <v>1</v>
      </c>
      <c r="L6601" s="17" t="s">
        <v>7730</v>
      </c>
      <c r="M6601" s="9">
        <v>0.25</v>
      </c>
      <c r="N6601" s="9"/>
      <c r="O6601" s="21"/>
      <c r="Q6601" s="29"/>
      <c r="U6601" s="17"/>
      <c r="V6601" s="2" t="s">
        <v>5500</v>
      </c>
      <c r="Y6601" t="str">
        <f t="shared" si="412"/>
        <v/>
      </c>
      <c r="AA6601" t="str">
        <f t="shared" si="413"/>
        <v/>
      </c>
      <c r="AC6601" s="7"/>
      <c r="AD6601" t="s">
        <v>3985</v>
      </c>
      <c r="AE6601">
        <f t="shared" si="414"/>
        <v>0</v>
      </c>
      <c r="AG6601" s="2"/>
      <c r="AH6601" t="s">
        <v>3986</v>
      </c>
      <c r="AI6601" s="7" t="s">
        <v>4922</v>
      </c>
      <c r="BF6601" t="s">
        <v>7730</v>
      </c>
      <c r="BG6601">
        <f t="shared" si="415"/>
        <v>0.25</v>
      </c>
    </row>
    <row r="6602" spans="1:59" ht="11" customHeight="1" outlineLevel="1" x14ac:dyDescent="0.25">
      <c r="A6602" t="s">
        <v>3975</v>
      </c>
      <c r="C6602" s="2" t="s">
        <v>12953</v>
      </c>
      <c r="D6602" s="2">
        <v>157</v>
      </c>
      <c r="E6602" s="7">
        <v>1954</v>
      </c>
      <c r="F6602" s="5" t="s">
        <v>952</v>
      </c>
      <c r="H6602" s="5" t="s">
        <v>1509</v>
      </c>
      <c r="I6602" s="6" t="s">
        <v>3985</v>
      </c>
      <c r="J6602" s="6" t="s">
        <v>8076</v>
      </c>
      <c r="K6602" s="17">
        <v>1</v>
      </c>
      <c r="L6602" s="17" t="s">
        <v>7730</v>
      </c>
      <c r="M6602" s="9">
        <v>13.5</v>
      </c>
      <c r="N6602" s="9"/>
      <c r="O6602" s="21"/>
      <c r="Q6602" s="29"/>
      <c r="U6602" s="17"/>
      <c r="V6602" s="2" t="s">
        <v>951</v>
      </c>
      <c r="Y6602" t="str">
        <f t="shared" si="412"/>
        <v/>
      </c>
      <c r="AA6602" t="str">
        <f t="shared" si="413"/>
        <v/>
      </c>
      <c r="AC6602" s="7"/>
      <c r="AD6602" t="s">
        <v>3985</v>
      </c>
      <c r="AE6602">
        <f t="shared" si="414"/>
        <v>0</v>
      </c>
      <c r="AG6602" s="2"/>
      <c r="AH6602" t="s">
        <v>3986</v>
      </c>
      <c r="AI6602" s="7" t="s">
        <v>4620</v>
      </c>
      <c r="BF6602" t="s">
        <v>7730</v>
      </c>
      <c r="BG6602">
        <f t="shared" si="415"/>
        <v>13.5</v>
      </c>
    </row>
    <row r="6603" spans="1:59" ht="11" customHeight="1" outlineLevel="1" x14ac:dyDescent="0.25">
      <c r="A6603" t="s">
        <v>3975</v>
      </c>
      <c r="C6603" s="2" t="s">
        <v>12953</v>
      </c>
      <c r="D6603" s="2">
        <v>158</v>
      </c>
      <c r="E6603" s="7">
        <v>1954</v>
      </c>
      <c r="F6603" s="5" t="s">
        <v>954</v>
      </c>
      <c r="H6603" s="5" t="s">
        <v>6444</v>
      </c>
      <c r="I6603" s="6" t="s">
        <v>3985</v>
      </c>
      <c r="J6603" s="6" t="s">
        <v>8076</v>
      </c>
      <c r="K6603" s="17">
        <v>1</v>
      </c>
      <c r="L6603" s="17" t="s">
        <v>7730</v>
      </c>
      <c r="M6603" s="9">
        <v>13.5</v>
      </c>
      <c r="N6603" s="9"/>
      <c r="O6603" s="21"/>
      <c r="Q6603" s="29"/>
      <c r="U6603" s="17"/>
      <c r="V6603" s="2" t="s">
        <v>953</v>
      </c>
      <c r="Y6603" t="str">
        <f t="shared" si="412"/>
        <v/>
      </c>
      <c r="AA6603" t="str">
        <f t="shared" si="413"/>
        <v/>
      </c>
      <c r="AC6603" s="7"/>
      <c r="AD6603" t="s">
        <v>3985</v>
      </c>
      <c r="AE6603">
        <f t="shared" si="414"/>
        <v>0</v>
      </c>
      <c r="AG6603" s="2"/>
      <c r="AH6603" t="s">
        <v>3986</v>
      </c>
      <c r="AI6603" s="7" t="s">
        <v>4620</v>
      </c>
      <c r="BF6603" t="s">
        <v>7730</v>
      </c>
      <c r="BG6603">
        <f t="shared" si="415"/>
        <v>13.5</v>
      </c>
    </row>
    <row r="6604" spans="1:59" ht="11" customHeight="1" outlineLevel="1" x14ac:dyDescent="0.25">
      <c r="A6604" t="s">
        <v>3975</v>
      </c>
      <c r="C6604" s="2" t="s">
        <v>12953</v>
      </c>
      <c r="D6604" s="2" t="s">
        <v>8077</v>
      </c>
      <c r="E6604" s="7">
        <v>1954</v>
      </c>
      <c r="F6604" s="8" t="s">
        <v>22212</v>
      </c>
      <c r="H6604" s="5" t="s">
        <v>8064</v>
      </c>
      <c r="I6604" s="6" t="s">
        <v>3985</v>
      </c>
      <c r="J6604" s="6" t="s">
        <v>8076</v>
      </c>
      <c r="K6604" s="17">
        <v>1</v>
      </c>
      <c r="L6604" s="17" t="s">
        <v>7730</v>
      </c>
      <c r="M6604" s="9">
        <v>19</v>
      </c>
      <c r="N6604" s="9"/>
      <c r="O6604" s="21"/>
      <c r="Q6604" s="29"/>
      <c r="U6604" s="17"/>
      <c r="V6604" s="2" t="s">
        <v>8065</v>
      </c>
      <c r="X6604" t="s">
        <v>7732</v>
      </c>
      <c r="Y6604">
        <f t="shared" si="412"/>
        <v>1</v>
      </c>
      <c r="Z6604">
        <v>1</v>
      </c>
      <c r="AA6604" t="str">
        <f t="shared" si="413"/>
        <v/>
      </c>
      <c r="AC6604" s="7"/>
      <c r="AD6604" t="s">
        <v>3985</v>
      </c>
      <c r="AE6604">
        <f t="shared" si="414"/>
        <v>0</v>
      </c>
      <c r="AG6604" s="2"/>
      <c r="AH6604" t="s">
        <v>3986</v>
      </c>
      <c r="AI6604" s="7" t="s">
        <v>4620</v>
      </c>
      <c r="BF6604" t="s">
        <v>7730</v>
      </c>
      <c r="BG6604">
        <f t="shared" si="415"/>
        <v>19</v>
      </c>
    </row>
    <row r="6605" spans="1:59" ht="11" customHeight="1" outlineLevel="1" x14ac:dyDescent="0.25">
      <c r="A6605" t="s">
        <v>3975</v>
      </c>
      <c r="C6605" s="2" t="s">
        <v>12953</v>
      </c>
      <c r="D6605" s="2" t="s">
        <v>8077</v>
      </c>
      <c r="E6605" s="7">
        <v>1954</v>
      </c>
      <c r="F6605" s="5" t="s">
        <v>8056</v>
      </c>
      <c r="H6605" s="5" t="s">
        <v>8064</v>
      </c>
      <c r="I6605" s="6" t="s">
        <v>3985</v>
      </c>
      <c r="J6605" s="6" t="s">
        <v>8076</v>
      </c>
      <c r="K6605" s="17">
        <v>1</v>
      </c>
      <c r="L6605" s="17" t="s">
        <v>7730</v>
      </c>
      <c r="M6605" s="9">
        <v>3.4</v>
      </c>
      <c r="N6605" s="9"/>
      <c r="O6605" s="21"/>
      <c r="Q6605" s="29"/>
      <c r="U6605" s="17"/>
      <c r="V6605" s="2" t="s">
        <v>8066</v>
      </c>
      <c r="X6605" t="s">
        <v>7732</v>
      </c>
      <c r="Y6605">
        <f t="shared" si="412"/>
        <v>1</v>
      </c>
      <c r="AA6605" t="str">
        <f t="shared" si="413"/>
        <v/>
      </c>
      <c r="AC6605" s="7"/>
      <c r="AD6605" t="s">
        <v>3985</v>
      </c>
      <c r="AE6605">
        <f t="shared" si="414"/>
        <v>0</v>
      </c>
      <c r="AG6605" s="2"/>
      <c r="AH6605" t="s">
        <v>3986</v>
      </c>
      <c r="AI6605" s="7" t="s">
        <v>4620</v>
      </c>
      <c r="BF6605" t="s">
        <v>7730</v>
      </c>
      <c r="BG6605">
        <f t="shared" si="415"/>
        <v>3.4</v>
      </c>
    </row>
    <row r="6606" spans="1:59" ht="11" customHeight="1" outlineLevel="1" x14ac:dyDescent="0.25">
      <c r="A6606" t="s">
        <v>3975</v>
      </c>
      <c r="C6606" s="2" t="s">
        <v>12953</v>
      </c>
      <c r="D6606" s="2" t="s">
        <v>8077</v>
      </c>
      <c r="E6606" s="7">
        <v>1954</v>
      </c>
      <c r="F6606" s="5" t="s">
        <v>8067</v>
      </c>
      <c r="H6606" s="5" t="s">
        <v>8064</v>
      </c>
      <c r="I6606" s="6" t="s">
        <v>3985</v>
      </c>
      <c r="J6606" s="6" t="s">
        <v>8076</v>
      </c>
      <c r="K6606" s="17">
        <v>1</v>
      </c>
      <c r="L6606" s="17" t="s">
        <v>7730</v>
      </c>
      <c r="M6606" s="9">
        <v>9</v>
      </c>
      <c r="N6606" s="9"/>
      <c r="O6606" s="21"/>
      <c r="Q6606" s="29"/>
      <c r="U6606" s="17"/>
      <c r="V6606" s="2" t="s">
        <v>8065</v>
      </c>
      <c r="X6606" t="s">
        <v>7732</v>
      </c>
      <c r="Y6606" t="str">
        <f t="shared" si="412"/>
        <v/>
      </c>
      <c r="AA6606" t="str">
        <f t="shared" si="413"/>
        <v/>
      </c>
      <c r="AC6606" s="7"/>
      <c r="AD6606" t="s">
        <v>3985</v>
      </c>
      <c r="AE6606">
        <f t="shared" si="414"/>
        <v>0</v>
      </c>
      <c r="AG6606" s="2"/>
      <c r="AH6606" t="s">
        <v>3986</v>
      </c>
      <c r="AI6606" s="7" t="s">
        <v>4620</v>
      </c>
      <c r="BF6606" t="s">
        <v>7730</v>
      </c>
      <c r="BG6606">
        <f t="shared" si="415"/>
        <v>9</v>
      </c>
    </row>
    <row r="6607" spans="1:59" ht="11" customHeight="1" outlineLevel="1" x14ac:dyDescent="0.25">
      <c r="A6607" t="s">
        <v>3975</v>
      </c>
      <c r="C6607" s="2" t="s">
        <v>12953</v>
      </c>
      <c r="D6607" s="2">
        <v>301</v>
      </c>
      <c r="E6607" s="7">
        <v>1960</v>
      </c>
      <c r="F6607" s="5" t="s">
        <v>6121</v>
      </c>
      <c r="H6607" s="5" t="s">
        <v>1126</v>
      </c>
      <c r="I6607" s="6" t="s">
        <v>6872</v>
      </c>
      <c r="J6607" s="6" t="s">
        <v>8078</v>
      </c>
      <c r="K6607" s="17">
        <v>5</v>
      </c>
      <c r="L6607" s="17" t="s">
        <v>7730</v>
      </c>
      <c r="M6607" s="9">
        <v>0.7</v>
      </c>
      <c r="N6607" s="9"/>
      <c r="O6607" s="21"/>
      <c r="Q6607" s="29"/>
      <c r="U6607" s="17"/>
      <c r="V6607" s="2" t="s">
        <v>6866</v>
      </c>
      <c r="Y6607" t="str">
        <f t="shared" si="412"/>
        <v/>
      </c>
      <c r="AA6607" t="str">
        <f t="shared" si="413"/>
        <v/>
      </c>
      <c r="AC6607" s="7"/>
      <c r="AD6607" t="s">
        <v>6872</v>
      </c>
      <c r="AE6607">
        <f t="shared" si="414"/>
        <v>0</v>
      </c>
      <c r="AG6607" s="2"/>
      <c r="AI6607" s="7"/>
      <c r="BG6607" t="str">
        <f t="shared" si="415"/>
        <v/>
      </c>
    </row>
    <row r="6608" spans="1:59" ht="11" customHeight="1" outlineLevel="1" x14ac:dyDescent="0.25">
      <c r="A6608" t="s">
        <v>3975</v>
      </c>
      <c r="C6608" s="2" t="s">
        <v>12953</v>
      </c>
      <c r="D6608" s="2">
        <v>302</v>
      </c>
      <c r="E6608" s="7">
        <v>1960</v>
      </c>
      <c r="F6608" s="5" t="s">
        <v>6123</v>
      </c>
      <c r="H6608" s="5" t="s">
        <v>6704</v>
      </c>
      <c r="I6608" s="6" t="s">
        <v>6870</v>
      </c>
      <c r="J6608" s="6" t="s">
        <v>8078</v>
      </c>
      <c r="K6608" s="17">
        <v>5</v>
      </c>
      <c r="L6608" s="17" t="s">
        <v>7730</v>
      </c>
      <c r="M6608" s="9">
        <v>0.7</v>
      </c>
      <c r="N6608" s="9"/>
      <c r="O6608" s="21"/>
      <c r="Q6608" s="29"/>
      <c r="U6608" s="17"/>
      <c r="V6608" s="2" t="s">
        <v>6866</v>
      </c>
      <c r="Y6608" t="str">
        <f t="shared" si="412"/>
        <v/>
      </c>
      <c r="AA6608" t="str">
        <f t="shared" si="413"/>
        <v/>
      </c>
      <c r="AC6608" s="7"/>
      <c r="AD6608" t="s">
        <v>6870</v>
      </c>
      <c r="AE6608">
        <f t="shared" si="414"/>
        <v>0</v>
      </c>
      <c r="AG6608" s="2"/>
      <c r="AI6608" s="7"/>
      <c r="BG6608" t="str">
        <f t="shared" si="415"/>
        <v/>
      </c>
    </row>
    <row r="6609" spans="1:59" ht="11" customHeight="1" outlineLevel="1" x14ac:dyDescent="0.25">
      <c r="A6609" t="s">
        <v>3975</v>
      </c>
      <c r="C6609" s="2" t="s">
        <v>12953</v>
      </c>
      <c r="D6609" s="2">
        <v>303</v>
      </c>
      <c r="E6609" s="7">
        <v>1960</v>
      </c>
      <c r="F6609" s="5" t="s">
        <v>5722</v>
      </c>
      <c r="H6609" s="5" t="s">
        <v>2291</v>
      </c>
      <c r="I6609" s="6" t="s">
        <v>6868</v>
      </c>
      <c r="J6609" s="6" t="s">
        <v>8078</v>
      </c>
      <c r="K6609" s="17">
        <v>3</v>
      </c>
      <c r="L6609" s="17" t="s">
        <v>7730</v>
      </c>
      <c r="M6609" s="9">
        <v>0.7</v>
      </c>
      <c r="N6609" s="9"/>
      <c r="O6609" s="21"/>
      <c r="Q6609" s="29"/>
      <c r="U6609" s="17"/>
      <c r="V6609" s="2" t="s">
        <v>6866</v>
      </c>
      <c r="Y6609" t="str">
        <f t="shared" si="412"/>
        <v/>
      </c>
      <c r="AA6609" t="str">
        <f t="shared" si="413"/>
        <v/>
      </c>
      <c r="AC6609" s="7"/>
      <c r="AD6609" t="s">
        <v>6868</v>
      </c>
      <c r="AE6609">
        <f t="shared" si="414"/>
        <v>0</v>
      </c>
      <c r="AG6609" s="2"/>
      <c r="AI6609" s="7"/>
      <c r="BG6609" t="str">
        <f t="shared" si="415"/>
        <v/>
      </c>
    </row>
    <row r="6610" spans="1:59" ht="11" customHeight="1" outlineLevel="1" x14ac:dyDescent="0.25">
      <c r="A6610" t="s">
        <v>3975</v>
      </c>
      <c r="C6610" s="2" t="s">
        <v>12953</v>
      </c>
      <c r="D6610" s="2">
        <v>304</v>
      </c>
      <c r="E6610" s="7">
        <v>1960</v>
      </c>
      <c r="F6610" s="5" t="s">
        <v>6124</v>
      </c>
      <c r="H6610" s="5" t="s">
        <v>6501</v>
      </c>
      <c r="I6610" s="6" t="s">
        <v>6869</v>
      </c>
      <c r="J6610" s="6" t="s">
        <v>8078</v>
      </c>
      <c r="K6610" s="17">
        <v>3</v>
      </c>
      <c r="L6610" s="17" t="s">
        <v>7730</v>
      </c>
      <c r="M6610" s="9">
        <v>0.7</v>
      </c>
      <c r="N6610" s="9"/>
      <c r="O6610" s="21"/>
      <c r="Q6610" s="29"/>
      <c r="U6610" s="17"/>
      <c r="V6610" s="2" t="s">
        <v>6866</v>
      </c>
      <c r="Y6610" t="str">
        <f t="shared" si="412"/>
        <v/>
      </c>
      <c r="AA6610" t="str">
        <f t="shared" si="413"/>
        <v/>
      </c>
      <c r="AC6610" s="7"/>
      <c r="AD6610" t="s">
        <v>6869</v>
      </c>
      <c r="AE6610">
        <f t="shared" si="414"/>
        <v>0</v>
      </c>
      <c r="AG6610" s="2"/>
      <c r="AI6610" s="7"/>
      <c r="BG6610" t="str">
        <f t="shared" si="415"/>
        <v/>
      </c>
    </row>
    <row r="6611" spans="1:59" ht="11" customHeight="1" outlineLevel="1" x14ac:dyDescent="0.25">
      <c r="A6611" t="s">
        <v>3975</v>
      </c>
      <c r="C6611" s="2" t="s">
        <v>12953</v>
      </c>
      <c r="D6611" s="2">
        <v>307</v>
      </c>
      <c r="E6611" s="7">
        <v>1960</v>
      </c>
      <c r="F6611" s="5" t="s">
        <v>6867</v>
      </c>
      <c r="H6611" s="5" t="s">
        <v>6704</v>
      </c>
      <c r="I6611" s="6" t="s">
        <v>6871</v>
      </c>
      <c r="J6611" s="6" t="s">
        <v>8078</v>
      </c>
      <c r="K6611" s="17">
        <v>3</v>
      </c>
      <c r="L6611" s="17" t="s">
        <v>7730</v>
      </c>
      <c r="M6611" s="9">
        <v>0.7</v>
      </c>
      <c r="N6611" s="9"/>
      <c r="O6611" s="21"/>
      <c r="Q6611" s="29"/>
      <c r="U6611" s="17"/>
      <c r="V6611" s="2" t="s">
        <v>6866</v>
      </c>
      <c r="Y6611" t="str">
        <f t="shared" si="412"/>
        <v/>
      </c>
      <c r="AA6611" t="str">
        <f t="shared" si="413"/>
        <v/>
      </c>
      <c r="AC6611" s="7"/>
      <c r="AD6611" t="s">
        <v>6871</v>
      </c>
      <c r="AE6611">
        <f t="shared" si="414"/>
        <v>0</v>
      </c>
      <c r="AG6611" s="2"/>
      <c r="AI6611" s="7"/>
      <c r="BG6611" t="str">
        <f t="shared" si="415"/>
        <v/>
      </c>
    </row>
    <row r="6612" spans="1:59" ht="11" customHeight="1" outlineLevel="1" x14ac:dyDescent="0.25">
      <c r="A6612" t="s">
        <v>3975</v>
      </c>
      <c r="C6612" s="2" t="s">
        <v>12953</v>
      </c>
      <c r="D6612" s="2">
        <v>319</v>
      </c>
      <c r="E6612" s="7">
        <v>1961</v>
      </c>
      <c r="F6612" s="5" t="s">
        <v>943</v>
      </c>
      <c r="H6612" s="5" t="s">
        <v>6704</v>
      </c>
      <c r="I6612" s="6" t="s">
        <v>6874</v>
      </c>
      <c r="J6612" s="6" t="s">
        <v>8079</v>
      </c>
      <c r="K6612" s="17">
        <v>5</v>
      </c>
      <c r="L6612" s="17" t="s">
        <v>7730</v>
      </c>
      <c r="M6612" s="9">
        <v>0.75</v>
      </c>
      <c r="N6612" s="9"/>
      <c r="O6612" s="21"/>
      <c r="Q6612" s="29"/>
      <c r="U6612" s="17"/>
      <c r="V6612" s="2" t="s">
        <v>6866</v>
      </c>
      <c r="Y6612" t="str">
        <f t="shared" si="412"/>
        <v/>
      </c>
      <c r="AA6612" t="str">
        <f t="shared" si="413"/>
        <v/>
      </c>
      <c r="AC6612" s="7"/>
      <c r="AD6612" t="s">
        <v>6874</v>
      </c>
      <c r="AE6612">
        <f t="shared" si="414"/>
        <v>0</v>
      </c>
      <c r="AG6612" s="2"/>
      <c r="AI6612" s="7"/>
      <c r="BG6612" t="str">
        <f t="shared" si="415"/>
        <v/>
      </c>
    </row>
    <row r="6613" spans="1:59" ht="11" customHeight="1" outlineLevel="1" x14ac:dyDescent="0.25">
      <c r="A6613" t="s">
        <v>3975</v>
      </c>
      <c r="C6613" s="2" t="s">
        <v>12953</v>
      </c>
      <c r="D6613" s="2">
        <v>320</v>
      </c>
      <c r="E6613" s="7">
        <v>1961</v>
      </c>
      <c r="F6613" s="5" t="s">
        <v>6873</v>
      </c>
      <c r="H6613" s="5" t="s">
        <v>2291</v>
      </c>
      <c r="I6613" s="6" t="s">
        <v>6875</v>
      </c>
      <c r="J6613" s="6" t="s">
        <v>8079</v>
      </c>
      <c r="K6613" s="17">
        <v>3</v>
      </c>
      <c r="L6613" s="17" t="s">
        <v>7730</v>
      </c>
      <c r="M6613" s="9">
        <v>0.75</v>
      </c>
      <c r="N6613" s="9"/>
      <c r="O6613" s="21"/>
      <c r="Q6613" s="29"/>
      <c r="U6613" s="17"/>
      <c r="V6613" s="2" t="s">
        <v>6866</v>
      </c>
      <c r="Y6613" t="str">
        <f t="shared" si="412"/>
        <v/>
      </c>
      <c r="AA6613" t="str">
        <f t="shared" si="413"/>
        <v/>
      </c>
      <c r="AC6613" s="7"/>
      <c r="AD6613" t="s">
        <v>6875</v>
      </c>
      <c r="AE6613">
        <f t="shared" si="414"/>
        <v>0</v>
      </c>
      <c r="AG6613" s="2"/>
      <c r="AI6613" s="7"/>
      <c r="BG6613" t="str">
        <f t="shared" si="415"/>
        <v/>
      </c>
    </row>
    <row r="6614" spans="1:59" ht="11" customHeight="1" outlineLevel="1" x14ac:dyDescent="0.25">
      <c r="A6614" t="s">
        <v>3975</v>
      </c>
      <c r="C6614" s="2" t="s">
        <v>12953</v>
      </c>
      <c r="D6614" s="2">
        <v>323</v>
      </c>
      <c r="E6614" s="7">
        <v>1961</v>
      </c>
      <c r="F6614" s="5" t="s">
        <v>6123</v>
      </c>
      <c r="H6614" s="5" t="s">
        <v>4522</v>
      </c>
      <c r="I6614" s="6" t="s">
        <v>3980</v>
      </c>
      <c r="J6614" s="6" t="s">
        <v>8080</v>
      </c>
      <c r="K6614" s="17">
        <v>1</v>
      </c>
      <c r="L6614" s="17" t="s">
        <v>7730</v>
      </c>
      <c r="M6614" s="9">
        <v>0.9</v>
      </c>
      <c r="N6614" s="9"/>
      <c r="O6614" s="21"/>
      <c r="Q6614" s="29"/>
      <c r="U6614" s="17"/>
      <c r="V6614" s="2">
        <v>508</v>
      </c>
      <c r="Y6614" t="str">
        <f t="shared" si="412"/>
        <v/>
      </c>
      <c r="AA6614" t="str">
        <f t="shared" si="413"/>
        <v/>
      </c>
      <c r="AC6614" s="7"/>
      <c r="AD6614" t="s">
        <v>3980</v>
      </c>
      <c r="AE6614">
        <f t="shared" si="414"/>
        <v>0</v>
      </c>
      <c r="AG6614" s="2"/>
      <c r="AH6614" t="s">
        <v>3981</v>
      </c>
      <c r="AI6614" s="7" t="s">
        <v>4610</v>
      </c>
      <c r="BF6614" t="s">
        <v>7730</v>
      </c>
      <c r="BG6614">
        <f t="shared" si="415"/>
        <v>0.9</v>
      </c>
    </row>
    <row r="6615" spans="1:59" ht="11" customHeight="1" outlineLevel="1" collapsed="1" x14ac:dyDescent="0.25">
      <c r="A6615" t="s">
        <v>3975</v>
      </c>
      <c r="C6615" s="2" t="s">
        <v>12953</v>
      </c>
      <c r="D6615" s="2" t="s">
        <v>8081</v>
      </c>
      <c r="E6615" s="7">
        <v>1961</v>
      </c>
      <c r="F6615" s="5" t="s">
        <v>8069</v>
      </c>
      <c r="H6615" s="5" t="s">
        <v>4522</v>
      </c>
      <c r="I6615" s="6" t="s">
        <v>3980</v>
      </c>
      <c r="J6615" s="6" t="s">
        <v>8080</v>
      </c>
      <c r="K6615" s="17">
        <v>1</v>
      </c>
      <c r="L6615" s="17" t="s">
        <v>7730</v>
      </c>
      <c r="M6615" s="9">
        <v>5</v>
      </c>
      <c r="N6615" s="9"/>
      <c r="O6615" s="21"/>
      <c r="Q6615" s="29"/>
      <c r="U6615" s="17"/>
      <c r="V6615" s="2" t="s">
        <v>8068</v>
      </c>
      <c r="X6615" t="s">
        <v>7732</v>
      </c>
      <c r="Y6615">
        <f t="shared" si="412"/>
        <v>1</v>
      </c>
      <c r="AA6615" t="str">
        <f t="shared" si="413"/>
        <v/>
      </c>
      <c r="AC6615" s="7"/>
      <c r="AD6615" t="s">
        <v>3980</v>
      </c>
      <c r="AE6615">
        <f t="shared" si="414"/>
        <v>0</v>
      </c>
      <c r="AG6615" s="2"/>
      <c r="AH6615" t="s">
        <v>3981</v>
      </c>
      <c r="AI6615" s="7" t="s">
        <v>4610</v>
      </c>
      <c r="BG6615" t="str">
        <f t="shared" si="415"/>
        <v/>
      </c>
    </row>
    <row r="6616" spans="1:59" ht="11" customHeight="1" outlineLevel="1" x14ac:dyDescent="0.25">
      <c r="A6616" t="s">
        <v>3975</v>
      </c>
      <c r="C6616" s="2" t="s">
        <v>12953</v>
      </c>
      <c r="D6616" s="2">
        <v>328</v>
      </c>
      <c r="E6616" s="7">
        <v>1961</v>
      </c>
      <c r="F6616" s="5" t="s">
        <v>6640</v>
      </c>
      <c r="H6616" s="5" t="s">
        <v>6501</v>
      </c>
      <c r="I6616" s="6" t="s">
        <v>929</v>
      </c>
      <c r="J6616" s="6" t="s">
        <v>8080</v>
      </c>
      <c r="K6616" s="17">
        <v>2</v>
      </c>
      <c r="L6616" s="17" t="s">
        <v>7730</v>
      </c>
      <c r="M6616" s="9">
        <v>2.5</v>
      </c>
      <c r="N6616" s="9"/>
      <c r="O6616" s="21"/>
      <c r="Q6616" s="29"/>
      <c r="U6616" s="17"/>
      <c r="V6616" s="2">
        <v>513</v>
      </c>
      <c r="Y6616" t="str">
        <f t="shared" ref="Y6616:Y6679" si="416">IF(COUNTIF(F6616,"*fdc*"),1,"")</f>
        <v/>
      </c>
      <c r="AA6616" t="str">
        <f t="shared" ref="AA6616:AA6679" si="417">IF(COUNTIF(F6616,"*s/s*"),1,"")</f>
        <v/>
      </c>
      <c r="AC6616" s="7"/>
      <c r="AD6616" t="s">
        <v>929</v>
      </c>
      <c r="AE6616">
        <f t="shared" si="414"/>
        <v>0</v>
      </c>
      <c r="AG6616" s="2"/>
      <c r="AI6616" s="7"/>
      <c r="BG6616" t="str">
        <f t="shared" si="415"/>
        <v/>
      </c>
    </row>
    <row r="6617" spans="1:59" ht="11" customHeight="1" outlineLevel="1" x14ac:dyDescent="0.25">
      <c r="A6617" t="s">
        <v>3975</v>
      </c>
      <c r="C6617" s="2" t="s">
        <v>12953</v>
      </c>
      <c r="D6617" s="2">
        <v>330</v>
      </c>
      <c r="E6617" s="7">
        <v>1961</v>
      </c>
      <c r="F6617" s="5" t="s">
        <v>4686</v>
      </c>
      <c r="H6617" s="5" t="s">
        <v>6812</v>
      </c>
      <c r="I6617" s="6" t="s">
        <v>6881</v>
      </c>
      <c r="J6617" s="6" t="s">
        <v>8080</v>
      </c>
      <c r="K6617" s="17">
        <v>3</v>
      </c>
      <c r="L6617" s="17" t="s">
        <v>7730</v>
      </c>
      <c r="M6617" s="9">
        <v>1.8</v>
      </c>
      <c r="N6617" s="9"/>
      <c r="O6617" s="21"/>
      <c r="Q6617" s="29"/>
      <c r="U6617" s="17"/>
      <c r="V6617" s="2">
        <v>515</v>
      </c>
      <c r="Y6617" t="str">
        <f t="shared" si="416"/>
        <v/>
      </c>
      <c r="AA6617" t="str">
        <f t="shared" si="417"/>
        <v/>
      </c>
      <c r="AC6617" s="7"/>
      <c r="AD6617" t="s">
        <v>6881</v>
      </c>
      <c r="AE6617">
        <f t="shared" si="414"/>
        <v>0</v>
      </c>
      <c r="AG6617" s="2"/>
      <c r="AH6617" t="s">
        <v>3982</v>
      </c>
      <c r="AI6617" s="7" t="s">
        <v>4922</v>
      </c>
      <c r="BG6617" t="str">
        <f t="shared" si="415"/>
        <v/>
      </c>
    </row>
    <row r="6618" spans="1:59" ht="11" customHeight="1" outlineLevel="1" x14ac:dyDescent="0.25">
      <c r="A6618" t="s">
        <v>3975</v>
      </c>
      <c r="C6618" s="2" t="s">
        <v>12953</v>
      </c>
      <c r="D6618" s="2">
        <v>331</v>
      </c>
      <c r="E6618" s="7">
        <v>1961</v>
      </c>
      <c r="F6618" s="5" t="s">
        <v>2597</v>
      </c>
      <c r="H6618" s="5" t="s">
        <v>1590</v>
      </c>
      <c r="I6618" s="6" t="s">
        <v>3025</v>
      </c>
      <c r="J6618" s="6" t="s">
        <v>8080</v>
      </c>
      <c r="K6618" s="17">
        <v>4</v>
      </c>
      <c r="L6618" s="17" t="s">
        <v>7730</v>
      </c>
      <c r="M6618" s="9">
        <v>1</v>
      </c>
      <c r="N6618" s="9"/>
      <c r="O6618" s="21"/>
      <c r="Q6618" s="29"/>
      <c r="S6618">
        <v>1</v>
      </c>
      <c r="T6618">
        <v>1</v>
      </c>
      <c r="U6618" s="17"/>
      <c r="V6618" s="2">
        <v>516</v>
      </c>
      <c r="Y6618" t="str">
        <f t="shared" si="416"/>
        <v/>
      </c>
      <c r="AA6618" t="str">
        <f t="shared" si="417"/>
        <v/>
      </c>
      <c r="AC6618" s="7"/>
      <c r="AD6618" t="s">
        <v>3025</v>
      </c>
      <c r="AE6618">
        <f t="shared" si="414"/>
        <v>0</v>
      </c>
      <c r="AG6618" s="2"/>
      <c r="AH6618" t="s">
        <v>3986</v>
      </c>
      <c r="AI6618" s="7" t="s">
        <v>4610</v>
      </c>
      <c r="BG6618" t="str">
        <f t="shared" si="415"/>
        <v/>
      </c>
    </row>
    <row r="6619" spans="1:59" ht="11" customHeight="1" outlineLevel="1" x14ac:dyDescent="0.25">
      <c r="A6619" t="s">
        <v>3975</v>
      </c>
      <c r="C6619" s="2" t="s">
        <v>12953</v>
      </c>
      <c r="D6619" s="2" t="s">
        <v>8082</v>
      </c>
      <c r="E6619" s="7">
        <v>1961</v>
      </c>
      <c r="F6619" s="8" t="s">
        <v>21620</v>
      </c>
      <c r="H6619" s="5" t="s">
        <v>5398</v>
      </c>
      <c r="I6619" s="6" t="s">
        <v>3980</v>
      </c>
      <c r="J6619" s="6" t="s">
        <v>8080</v>
      </c>
      <c r="K6619" s="17">
        <v>1</v>
      </c>
      <c r="L6619" s="17" t="s">
        <v>7730</v>
      </c>
      <c r="M6619" s="9">
        <v>3</v>
      </c>
      <c r="N6619" s="9"/>
      <c r="O6619" s="21"/>
      <c r="Q6619" s="29"/>
      <c r="U6619" s="17"/>
      <c r="V6619" s="2" t="s">
        <v>6866</v>
      </c>
      <c r="Y6619" t="str">
        <f t="shared" si="416"/>
        <v/>
      </c>
      <c r="AA6619">
        <f t="shared" si="417"/>
        <v>1</v>
      </c>
      <c r="AC6619" s="7"/>
      <c r="AD6619" t="s">
        <v>3980</v>
      </c>
      <c r="AE6619">
        <f t="shared" si="414"/>
        <v>0</v>
      </c>
      <c r="AG6619" s="2"/>
      <c r="AI6619" s="7"/>
      <c r="BG6619" t="str">
        <f t="shared" si="415"/>
        <v/>
      </c>
    </row>
    <row r="6620" spans="1:59" ht="11" customHeight="1" outlineLevel="1" x14ac:dyDescent="0.25">
      <c r="A6620" t="s">
        <v>3975</v>
      </c>
      <c r="C6620" s="2" t="s">
        <v>12953</v>
      </c>
      <c r="D6620" s="2" t="s">
        <v>8083</v>
      </c>
      <c r="E6620" s="7">
        <v>1961</v>
      </c>
      <c r="F6620" s="5" t="s">
        <v>14799</v>
      </c>
      <c r="H6620" s="5" t="s">
        <v>5398</v>
      </c>
      <c r="I6620" s="6" t="s">
        <v>6881</v>
      </c>
      <c r="J6620" s="6" t="s">
        <v>8080</v>
      </c>
      <c r="K6620" s="17">
        <v>3</v>
      </c>
      <c r="L6620" s="17" t="s">
        <v>7730</v>
      </c>
      <c r="M6620" s="9">
        <v>3</v>
      </c>
      <c r="N6620" s="9"/>
      <c r="O6620" s="21"/>
      <c r="Q6620" s="29"/>
      <c r="U6620" s="17"/>
      <c r="V6620" s="2" t="s">
        <v>4062</v>
      </c>
      <c r="Y6620" t="str">
        <f t="shared" si="416"/>
        <v/>
      </c>
      <c r="AA6620">
        <f t="shared" si="417"/>
        <v>1</v>
      </c>
      <c r="AC6620" s="7"/>
      <c r="AD6620" t="s">
        <v>6881</v>
      </c>
      <c r="AE6620">
        <f t="shared" si="414"/>
        <v>0</v>
      </c>
      <c r="AG6620" s="2"/>
      <c r="AH6620" t="s">
        <v>3982</v>
      </c>
      <c r="AI6620" s="7"/>
      <c r="BG6620" t="str">
        <f t="shared" si="415"/>
        <v/>
      </c>
    </row>
    <row r="6621" spans="1:59" ht="11" customHeight="1" outlineLevel="1" x14ac:dyDescent="0.25">
      <c r="A6621" t="s">
        <v>3975</v>
      </c>
      <c r="C6621" s="2" t="s">
        <v>12953</v>
      </c>
      <c r="D6621" s="2" t="s">
        <v>8084</v>
      </c>
      <c r="E6621" s="7">
        <v>1961</v>
      </c>
      <c r="F6621" s="5" t="s">
        <v>13384</v>
      </c>
      <c r="H6621" s="5" t="s">
        <v>5398</v>
      </c>
      <c r="I6621" s="6" t="s">
        <v>3025</v>
      </c>
      <c r="J6621" s="6" t="s">
        <v>8080</v>
      </c>
      <c r="K6621" s="17">
        <v>4</v>
      </c>
      <c r="L6621" s="17" t="s">
        <v>7730</v>
      </c>
      <c r="M6621" s="9">
        <v>3</v>
      </c>
      <c r="N6621" s="9"/>
      <c r="O6621" s="21"/>
      <c r="Q6621" s="29"/>
      <c r="U6621" s="17"/>
      <c r="V6621" s="2" t="s">
        <v>6866</v>
      </c>
      <c r="Y6621" t="str">
        <f t="shared" si="416"/>
        <v/>
      </c>
      <c r="AA6621">
        <f t="shared" si="417"/>
        <v>1</v>
      </c>
      <c r="AC6621" s="7"/>
      <c r="AD6621" t="s">
        <v>3025</v>
      </c>
      <c r="AE6621">
        <f t="shared" si="414"/>
        <v>0</v>
      </c>
      <c r="AG6621" s="2"/>
      <c r="AI6621" s="7"/>
      <c r="BG6621" t="str">
        <f t="shared" ref="BG6621:BG6652" si="418">IF(BF6621="y",M6621,"")</f>
        <v/>
      </c>
    </row>
    <row r="6622" spans="1:59" ht="11" customHeight="1" outlineLevel="1" x14ac:dyDescent="0.25">
      <c r="A6622" t="s">
        <v>3975</v>
      </c>
      <c r="C6622" s="2" t="s">
        <v>12953</v>
      </c>
      <c r="D6622" s="2" t="s">
        <v>8085</v>
      </c>
      <c r="E6622" s="7">
        <v>1961</v>
      </c>
      <c r="F6622" s="5" t="s">
        <v>21621</v>
      </c>
      <c r="H6622" s="5" t="s">
        <v>5398</v>
      </c>
      <c r="I6622" s="6" t="s">
        <v>929</v>
      </c>
      <c r="J6622" s="6" t="s">
        <v>8080</v>
      </c>
      <c r="K6622" s="17">
        <v>3</v>
      </c>
      <c r="L6622" s="17" t="s">
        <v>7730</v>
      </c>
      <c r="M6622" s="9">
        <v>3</v>
      </c>
      <c r="N6622" s="9"/>
      <c r="O6622" s="21"/>
      <c r="Q6622" s="29"/>
      <c r="U6622" s="17"/>
      <c r="V6622" s="2" t="s">
        <v>6866</v>
      </c>
      <c r="Y6622" t="str">
        <f t="shared" si="416"/>
        <v/>
      </c>
      <c r="AA6622">
        <f t="shared" si="417"/>
        <v>1</v>
      </c>
      <c r="AC6622" s="7"/>
      <c r="AD6622" t="s">
        <v>929</v>
      </c>
      <c r="AE6622">
        <f t="shared" si="414"/>
        <v>0</v>
      </c>
      <c r="AG6622" s="2"/>
      <c r="AI6622" s="7"/>
      <c r="BG6622" t="str">
        <f t="shared" si="418"/>
        <v/>
      </c>
    </row>
    <row r="6623" spans="1:59" ht="11" customHeight="1" outlineLevel="1" x14ac:dyDescent="0.25">
      <c r="A6623" t="s">
        <v>3975</v>
      </c>
      <c r="C6623" s="2" t="s">
        <v>12953</v>
      </c>
      <c r="D6623" s="2" t="s">
        <v>8082</v>
      </c>
      <c r="E6623" s="7">
        <v>1961</v>
      </c>
      <c r="F6623" s="5" t="s">
        <v>8069</v>
      </c>
      <c r="H6623" s="5" t="s">
        <v>5398</v>
      </c>
      <c r="I6623" s="6" t="s">
        <v>3980</v>
      </c>
      <c r="J6623" s="6" t="s">
        <v>8080</v>
      </c>
      <c r="K6623" s="17">
        <v>1</v>
      </c>
      <c r="L6623" s="17" t="s">
        <v>7730</v>
      </c>
      <c r="M6623" s="9">
        <v>2.5</v>
      </c>
      <c r="N6623" s="9"/>
      <c r="O6623" s="21"/>
      <c r="Q6623" s="29"/>
      <c r="U6623" s="17"/>
      <c r="V6623" s="2" t="s">
        <v>6866</v>
      </c>
      <c r="Y6623">
        <f t="shared" si="416"/>
        <v>1</v>
      </c>
      <c r="AA6623" t="str">
        <f t="shared" si="417"/>
        <v/>
      </c>
      <c r="AC6623" s="7"/>
      <c r="AD6623" t="s">
        <v>3980</v>
      </c>
      <c r="AE6623">
        <f t="shared" si="414"/>
        <v>0</v>
      </c>
      <c r="AG6623" s="2"/>
      <c r="AI6623" s="7"/>
      <c r="BG6623" t="str">
        <f t="shared" si="418"/>
        <v/>
      </c>
    </row>
    <row r="6624" spans="1:59" ht="11" customHeight="1" outlineLevel="1" x14ac:dyDescent="0.25">
      <c r="A6624" t="s">
        <v>3975</v>
      </c>
      <c r="C6624" s="2" t="s">
        <v>12953</v>
      </c>
      <c r="D6624" s="2" t="s">
        <v>8083</v>
      </c>
      <c r="E6624" s="7">
        <v>1961</v>
      </c>
      <c r="F6624" s="5" t="s">
        <v>21616</v>
      </c>
      <c r="H6624" s="5" t="s">
        <v>5398</v>
      </c>
      <c r="I6624" s="6" t="s">
        <v>6881</v>
      </c>
      <c r="J6624" s="6" t="s">
        <v>8080</v>
      </c>
      <c r="K6624" s="17">
        <v>3</v>
      </c>
      <c r="L6624" s="17" t="s">
        <v>7730</v>
      </c>
      <c r="M6624" s="9">
        <v>2.5</v>
      </c>
      <c r="N6624" s="9"/>
      <c r="O6624" s="21"/>
      <c r="Q6624" s="29"/>
      <c r="U6624" s="17"/>
      <c r="V6624" s="2" t="s">
        <v>4062</v>
      </c>
      <c r="Y6624">
        <f t="shared" si="416"/>
        <v>1</v>
      </c>
      <c r="AA6624" t="str">
        <f t="shared" si="417"/>
        <v/>
      </c>
      <c r="AC6624" s="7"/>
      <c r="AD6624" t="s">
        <v>6881</v>
      </c>
      <c r="AE6624">
        <f t="shared" si="414"/>
        <v>0</v>
      </c>
      <c r="AG6624" s="2"/>
      <c r="AH6624" t="s">
        <v>3982</v>
      </c>
      <c r="AI6624" s="7"/>
      <c r="BG6624" t="str">
        <f t="shared" si="418"/>
        <v/>
      </c>
    </row>
    <row r="6625" spans="1:59" ht="11" customHeight="1" outlineLevel="1" x14ac:dyDescent="0.25">
      <c r="A6625" t="s">
        <v>3975</v>
      </c>
      <c r="C6625" s="2" t="s">
        <v>12953</v>
      </c>
      <c r="D6625" s="2" t="s">
        <v>8084</v>
      </c>
      <c r="E6625" s="7">
        <v>1961</v>
      </c>
      <c r="F6625" s="5" t="s">
        <v>21617</v>
      </c>
      <c r="H6625" s="5" t="s">
        <v>5398</v>
      </c>
      <c r="I6625" s="6" t="s">
        <v>3025</v>
      </c>
      <c r="J6625" s="6" t="s">
        <v>8080</v>
      </c>
      <c r="K6625" s="17">
        <v>4</v>
      </c>
      <c r="L6625" s="17" t="s">
        <v>7730</v>
      </c>
      <c r="M6625" s="9">
        <v>2.5</v>
      </c>
      <c r="N6625" s="9"/>
      <c r="O6625" s="21"/>
      <c r="Q6625" s="29"/>
      <c r="U6625" s="17"/>
      <c r="V6625" s="2" t="s">
        <v>6866</v>
      </c>
      <c r="Y6625">
        <f t="shared" si="416"/>
        <v>1</v>
      </c>
      <c r="AA6625" t="str">
        <f t="shared" si="417"/>
        <v/>
      </c>
      <c r="AC6625" s="7"/>
      <c r="AD6625" t="s">
        <v>3025</v>
      </c>
      <c r="AE6625">
        <f t="shared" si="414"/>
        <v>0</v>
      </c>
      <c r="AG6625" s="2"/>
      <c r="AI6625" s="7"/>
      <c r="BG6625" t="str">
        <f t="shared" si="418"/>
        <v/>
      </c>
    </row>
    <row r="6626" spans="1:59" ht="11" customHeight="1" outlineLevel="1" x14ac:dyDescent="0.25">
      <c r="A6626" t="s">
        <v>3975</v>
      </c>
      <c r="C6626" s="2" t="s">
        <v>12953</v>
      </c>
      <c r="D6626" s="2" t="s">
        <v>8085</v>
      </c>
      <c r="E6626" s="7">
        <v>1961</v>
      </c>
      <c r="F6626" s="5" t="s">
        <v>21618</v>
      </c>
      <c r="H6626" s="5" t="s">
        <v>5398</v>
      </c>
      <c r="I6626" s="6" t="s">
        <v>929</v>
      </c>
      <c r="J6626" s="6" t="s">
        <v>8080</v>
      </c>
      <c r="K6626" s="17">
        <v>3</v>
      </c>
      <c r="L6626" s="17" t="s">
        <v>7730</v>
      </c>
      <c r="M6626" s="9">
        <v>2.5</v>
      </c>
      <c r="N6626" s="9"/>
      <c r="O6626" s="21"/>
      <c r="Q6626" s="29"/>
      <c r="U6626" s="17"/>
      <c r="V6626" s="2" t="s">
        <v>6866</v>
      </c>
      <c r="Y6626">
        <f t="shared" si="416"/>
        <v>1</v>
      </c>
      <c r="AA6626" t="str">
        <f t="shared" si="417"/>
        <v/>
      </c>
      <c r="AC6626" s="7"/>
      <c r="AD6626" t="s">
        <v>929</v>
      </c>
      <c r="AE6626">
        <f t="shared" si="414"/>
        <v>0</v>
      </c>
      <c r="AG6626" s="2"/>
      <c r="AI6626" s="7"/>
      <c r="BG6626" t="str">
        <f t="shared" si="418"/>
        <v/>
      </c>
    </row>
    <row r="6627" spans="1:59" ht="11" customHeight="1" outlineLevel="1" x14ac:dyDescent="0.25">
      <c r="A6627" t="s">
        <v>3975</v>
      </c>
      <c r="C6627" s="2" t="s">
        <v>12953</v>
      </c>
      <c r="D6627" s="2">
        <v>364</v>
      </c>
      <c r="E6627" s="7">
        <v>1962</v>
      </c>
      <c r="F6627" s="5" t="s">
        <v>5900</v>
      </c>
      <c r="H6627" s="5" t="s">
        <v>6256</v>
      </c>
      <c r="I6627" s="6" t="s">
        <v>6262</v>
      </c>
      <c r="J6627" s="6" t="s">
        <v>8086</v>
      </c>
      <c r="K6627" s="17">
        <v>3</v>
      </c>
      <c r="L6627" s="17" t="s">
        <v>7730</v>
      </c>
      <c r="M6627" s="9">
        <v>0.8</v>
      </c>
      <c r="N6627" s="9"/>
      <c r="O6627" s="21"/>
      <c r="Q6627" s="29"/>
      <c r="U6627" s="17"/>
      <c r="V6627" s="2">
        <v>544</v>
      </c>
      <c r="Y6627" t="str">
        <f t="shared" si="416"/>
        <v/>
      </c>
      <c r="AA6627" t="str">
        <f t="shared" si="417"/>
        <v/>
      </c>
      <c r="AC6627" s="7"/>
      <c r="AD6627" t="s">
        <v>6262</v>
      </c>
      <c r="AE6627">
        <f t="shared" si="414"/>
        <v>0</v>
      </c>
      <c r="AG6627" s="2"/>
      <c r="AH6627" t="s">
        <v>3986</v>
      </c>
      <c r="AI6627" s="7" t="s">
        <v>4610</v>
      </c>
      <c r="BG6627" t="str">
        <f t="shared" si="418"/>
        <v/>
      </c>
    </row>
    <row r="6628" spans="1:59" ht="11" customHeight="1" outlineLevel="1" x14ac:dyDescent="0.25">
      <c r="A6628" t="s">
        <v>3975</v>
      </c>
      <c r="C6628" s="2" t="s">
        <v>12953</v>
      </c>
      <c r="D6628" s="2">
        <v>365</v>
      </c>
      <c r="E6628" s="7">
        <v>1962</v>
      </c>
      <c r="F6628" s="5" t="s">
        <v>5898</v>
      </c>
      <c r="H6628" s="5" t="s">
        <v>6257</v>
      </c>
      <c r="I6628" s="6" t="s">
        <v>6262</v>
      </c>
      <c r="J6628" s="6" t="s">
        <v>8086</v>
      </c>
      <c r="K6628" s="17">
        <v>3</v>
      </c>
      <c r="L6628" s="17" t="s">
        <v>7730</v>
      </c>
      <c r="M6628" s="9">
        <v>0.8</v>
      </c>
      <c r="N6628" s="9"/>
      <c r="O6628" s="21"/>
      <c r="Q6628" s="29"/>
      <c r="S6628">
        <v>1</v>
      </c>
      <c r="T6628">
        <v>1</v>
      </c>
      <c r="U6628" s="17"/>
      <c r="V6628" s="2">
        <v>545</v>
      </c>
      <c r="Y6628" t="str">
        <f t="shared" si="416"/>
        <v/>
      </c>
      <c r="AA6628" t="str">
        <f t="shared" si="417"/>
        <v/>
      </c>
      <c r="AC6628" s="7"/>
      <c r="AD6628" t="s">
        <v>6262</v>
      </c>
      <c r="AE6628">
        <f t="shared" si="414"/>
        <v>0</v>
      </c>
      <c r="AG6628" s="2"/>
      <c r="AH6628" t="s">
        <v>3986</v>
      </c>
      <c r="AI6628" s="7" t="s">
        <v>4610</v>
      </c>
      <c r="BG6628" t="str">
        <f t="shared" si="418"/>
        <v/>
      </c>
    </row>
    <row r="6629" spans="1:59" ht="11" customHeight="1" outlineLevel="1" x14ac:dyDescent="0.25">
      <c r="A6629" t="s">
        <v>3975</v>
      </c>
      <c r="C6629" s="2" t="s">
        <v>12953</v>
      </c>
      <c r="D6629" s="2">
        <v>366</v>
      </c>
      <c r="E6629" s="7">
        <v>1962</v>
      </c>
      <c r="F6629" s="5" t="s">
        <v>6254</v>
      </c>
      <c r="H6629" s="5" t="s">
        <v>6258</v>
      </c>
      <c r="I6629" s="6" t="s">
        <v>6262</v>
      </c>
      <c r="J6629" s="6" t="s">
        <v>8086</v>
      </c>
      <c r="K6629" s="17">
        <v>3</v>
      </c>
      <c r="L6629" s="17" t="s">
        <v>7730</v>
      </c>
      <c r="M6629" s="9">
        <v>0.8</v>
      </c>
      <c r="N6629" s="9"/>
      <c r="O6629" s="21"/>
      <c r="Q6629" s="29"/>
      <c r="U6629" s="17"/>
      <c r="V6629" s="2">
        <v>546</v>
      </c>
      <c r="Y6629" t="str">
        <f t="shared" si="416"/>
        <v/>
      </c>
      <c r="AA6629" t="str">
        <f t="shared" si="417"/>
        <v/>
      </c>
      <c r="AC6629" s="7"/>
      <c r="AD6629" t="s">
        <v>6262</v>
      </c>
      <c r="AE6629">
        <f t="shared" si="414"/>
        <v>0</v>
      </c>
      <c r="AG6629" s="2"/>
      <c r="AH6629" t="s">
        <v>3986</v>
      </c>
      <c r="AI6629" s="7" t="s">
        <v>4610</v>
      </c>
      <c r="BG6629" t="str">
        <f t="shared" si="418"/>
        <v/>
      </c>
    </row>
    <row r="6630" spans="1:59" ht="11" customHeight="1" outlineLevel="1" x14ac:dyDescent="0.25">
      <c r="A6630" t="s">
        <v>3975</v>
      </c>
      <c r="C6630" s="2" t="s">
        <v>12953</v>
      </c>
      <c r="D6630" s="2">
        <v>367</v>
      </c>
      <c r="E6630" s="7">
        <v>1962</v>
      </c>
      <c r="F6630" s="5" t="s">
        <v>6253</v>
      </c>
      <c r="H6630" s="5" t="s">
        <v>6259</v>
      </c>
      <c r="I6630" s="6" t="s">
        <v>6262</v>
      </c>
      <c r="J6630" s="6" t="s">
        <v>8086</v>
      </c>
      <c r="K6630" s="17">
        <v>3</v>
      </c>
      <c r="L6630" s="17" t="s">
        <v>7730</v>
      </c>
      <c r="M6630" s="9">
        <v>0.8</v>
      </c>
      <c r="N6630" s="9"/>
      <c r="O6630" s="21"/>
      <c r="Q6630" s="29"/>
      <c r="U6630" s="17"/>
      <c r="V6630" s="2">
        <v>547</v>
      </c>
      <c r="Y6630" t="str">
        <f t="shared" si="416"/>
        <v/>
      </c>
      <c r="AA6630" t="str">
        <f t="shared" si="417"/>
        <v/>
      </c>
      <c r="AC6630" s="7"/>
      <c r="AD6630" t="s">
        <v>6262</v>
      </c>
      <c r="AE6630">
        <f t="shared" si="414"/>
        <v>0</v>
      </c>
      <c r="AG6630" s="2"/>
      <c r="AH6630" t="s">
        <v>3986</v>
      </c>
      <c r="AI6630" s="7" t="s">
        <v>4610</v>
      </c>
      <c r="BG6630" t="str">
        <f t="shared" si="418"/>
        <v/>
      </c>
    </row>
    <row r="6631" spans="1:59" ht="11" customHeight="1" outlineLevel="1" x14ac:dyDescent="0.25">
      <c r="A6631" t="s">
        <v>3975</v>
      </c>
      <c r="C6631" s="2" t="s">
        <v>12953</v>
      </c>
      <c r="D6631" s="2">
        <v>368</v>
      </c>
      <c r="E6631" s="7">
        <v>1962</v>
      </c>
      <c r="F6631" s="5" t="s">
        <v>6255</v>
      </c>
      <c r="H6631" s="5" t="s">
        <v>6260</v>
      </c>
      <c r="I6631" s="6" t="s">
        <v>6262</v>
      </c>
      <c r="J6631" s="6" t="s">
        <v>8086</v>
      </c>
      <c r="K6631" s="17">
        <v>3</v>
      </c>
      <c r="L6631" s="17" t="s">
        <v>7730</v>
      </c>
      <c r="M6631" s="9">
        <v>0.8</v>
      </c>
      <c r="N6631" s="9"/>
      <c r="O6631" s="21"/>
      <c r="Q6631" s="29"/>
      <c r="U6631" s="17"/>
      <c r="V6631" s="2">
        <v>548</v>
      </c>
      <c r="Y6631" t="str">
        <f t="shared" si="416"/>
        <v/>
      </c>
      <c r="AA6631" t="str">
        <f t="shared" si="417"/>
        <v/>
      </c>
      <c r="AC6631" s="7"/>
      <c r="AD6631" t="s">
        <v>6262</v>
      </c>
      <c r="AE6631">
        <f t="shared" si="414"/>
        <v>0</v>
      </c>
      <c r="AG6631" s="2"/>
      <c r="AH6631" t="s">
        <v>3986</v>
      </c>
      <c r="AI6631" s="7" t="s">
        <v>4610</v>
      </c>
      <c r="BG6631" t="str">
        <f t="shared" si="418"/>
        <v/>
      </c>
    </row>
    <row r="6632" spans="1:59" ht="11" customHeight="1" outlineLevel="1" x14ac:dyDescent="0.25">
      <c r="A6632" t="s">
        <v>3975</v>
      </c>
      <c r="C6632" s="2" t="s">
        <v>12953</v>
      </c>
      <c r="D6632" s="2">
        <v>369</v>
      </c>
      <c r="E6632" s="7">
        <v>1962</v>
      </c>
      <c r="F6632" s="5" t="s">
        <v>5321</v>
      </c>
      <c r="H6632" s="5" t="s">
        <v>6261</v>
      </c>
      <c r="I6632" s="6" t="s">
        <v>6262</v>
      </c>
      <c r="J6632" s="6" t="s">
        <v>8086</v>
      </c>
      <c r="K6632" s="17">
        <v>3</v>
      </c>
      <c r="L6632" s="17" t="s">
        <v>7730</v>
      </c>
      <c r="M6632" s="9">
        <v>0.8</v>
      </c>
      <c r="N6632" s="9"/>
      <c r="O6632" s="21"/>
      <c r="Q6632" s="29"/>
      <c r="U6632" s="17"/>
      <c r="V6632" s="2">
        <v>549</v>
      </c>
      <c r="Y6632" t="str">
        <f t="shared" si="416"/>
        <v/>
      </c>
      <c r="AA6632" t="str">
        <f t="shared" si="417"/>
        <v/>
      </c>
      <c r="AC6632" s="7"/>
      <c r="AD6632" t="s">
        <v>6262</v>
      </c>
      <c r="AE6632">
        <f t="shared" si="414"/>
        <v>0</v>
      </c>
      <c r="AG6632" s="2"/>
      <c r="AH6632" t="s">
        <v>3986</v>
      </c>
      <c r="AI6632" s="7" t="s">
        <v>4610</v>
      </c>
      <c r="BG6632" t="str">
        <f t="shared" si="418"/>
        <v/>
      </c>
    </row>
    <row r="6633" spans="1:59" ht="11" customHeight="1" outlineLevel="1" x14ac:dyDescent="0.25">
      <c r="A6633" t="s">
        <v>3975</v>
      </c>
      <c r="C6633" s="2" t="s">
        <v>12953</v>
      </c>
      <c r="D6633" s="2" t="s">
        <v>8087</v>
      </c>
      <c r="E6633" s="7">
        <v>1964</v>
      </c>
      <c r="F6633" s="5" t="s">
        <v>8071</v>
      </c>
      <c r="H6633" s="5" t="s">
        <v>5398</v>
      </c>
      <c r="I6633" s="6" t="s">
        <v>6262</v>
      </c>
      <c r="J6633" s="6" t="s">
        <v>8086</v>
      </c>
      <c r="K6633" s="17">
        <v>3</v>
      </c>
      <c r="L6633" s="17" t="s">
        <v>7730</v>
      </c>
      <c r="M6633" s="9">
        <v>19</v>
      </c>
      <c r="N6633" s="9"/>
      <c r="O6633" s="21"/>
      <c r="Q6633" s="29"/>
      <c r="U6633" s="17"/>
      <c r="V6633" s="2" t="s">
        <v>8070</v>
      </c>
      <c r="X6633" t="s">
        <v>7732</v>
      </c>
      <c r="Y6633" t="str">
        <f t="shared" si="416"/>
        <v/>
      </c>
      <c r="AA6633" t="str">
        <f t="shared" si="417"/>
        <v/>
      </c>
      <c r="AC6633" s="7"/>
      <c r="AD6633" t="s">
        <v>6262</v>
      </c>
      <c r="AE6633">
        <f t="shared" si="414"/>
        <v>0</v>
      </c>
      <c r="AG6633" s="2"/>
      <c r="AH6633" t="s">
        <v>3986</v>
      </c>
      <c r="AI6633" s="7" t="s">
        <v>4610</v>
      </c>
      <c r="BG6633" t="str">
        <f t="shared" si="418"/>
        <v/>
      </c>
    </row>
    <row r="6634" spans="1:59" ht="11" customHeight="1" outlineLevel="1" x14ac:dyDescent="0.25">
      <c r="A6634" t="s">
        <v>3975</v>
      </c>
      <c r="C6634" s="2" t="s">
        <v>12953</v>
      </c>
      <c r="D6634" s="2">
        <v>426</v>
      </c>
      <c r="E6634" s="7">
        <v>1963</v>
      </c>
      <c r="F6634" s="5" t="s">
        <v>3983</v>
      </c>
      <c r="H6634" s="5" t="s">
        <v>3984</v>
      </c>
      <c r="I6634" s="6" t="s">
        <v>3985</v>
      </c>
      <c r="J6634" s="6" t="s">
        <v>8088</v>
      </c>
      <c r="K6634" s="17">
        <v>4</v>
      </c>
      <c r="L6634" s="17" t="s">
        <v>7730</v>
      </c>
      <c r="M6634" s="9">
        <v>1.7</v>
      </c>
      <c r="N6634" s="9"/>
      <c r="O6634" s="21"/>
      <c r="Q6634" s="29"/>
      <c r="U6634" s="17"/>
      <c r="V6634" s="2">
        <v>582</v>
      </c>
      <c r="Y6634" t="str">
        <f t="shared" si="416"/>
        <v/>
      </c>
      <c r="AA6634" t="str">
        <f t="shared" si="417"/>
        <v/>
      </c>
      <c r="AC6634" s="7"/>
      <c r="AD6634" t="s">
        <v>3985</v>
      </c>
      <c r="AE6634">
        <f t="shared" si="414"/>
        <v>0</v>
      </c>
      <c r="AG6634" s="2"/>
      <c r="AH6634" t="s">
        <v>3986</v>
      </c>
      <c r="AI6634" s="7" t="s">
        <v>4610</v>
      </c>
      <c r="BG6634" t="str">
        <f t="shared" si="418"/>
        <v/>
      </c>
    </row>
    <row r="6635" spans="1:59" ht="11" customHeight="1" outlineLevel="1" x14ac:dyDescent="0.25">
      <c r="A6635" t="s">
        <v>3975</v>
      </c>
      <c r="C6635" s="2" t="s">
        <v>12953</v>
      </c>
      <c r="D6635" s="2">
        <v>428</v>
      </c>
      <c r="E6635" s="7">
        <v>1963</v>
      </c>
      <c r="F6635" s="5" t="s">
        <v>2600</v>
      </c>
      <c r="H6635" s="5" t="s">
        <v>5037</v>
      </c>
      <c r="I6635" s="6" t="s">
        <v>957</v>
      </c>
      <c r="J6635" s="6" t="s">
        <v>8088</v>
      </c>
      <c r="K6635" s="17">
        <v>4</v>
      </c>
      <c r="L6635" s="17" t="s">
        <v>7730</v>
      </c>
      <c r="M6635" s="9">
        <v>1</v>
      </c>
      <c r="N6635" s="9"/>
      <c r="O6635" s="21"/>
      <c r="Q6635" s="29"/>
      <c r="U6635" s="17"/>
      <c r="V6635" s="2">
        <v>584</v>
      </c>
      <c r="Y6635" t="str">
        <f t="shared" si="416"/>
        <v/>
      </c>
      <c r="AA6635" t="str">
        <f t="shared" si="417"/>
        <v/>
      </c>
      <c r="AC6635" s="7"/>
      <c r="AD6635" t="s">
        <v>957</v>
      </c>
      <c r="AE6635">
        <f t="shared" si="414"/>
        <v>0</v>
      </c>
      <c r="AG6635" s="2"/>
      <c r="AH6635" t="s">
        <v>958</v>
      </c>
      <c r="AI6635" s="7"/>
      <c r="BG6635" t="str">
        <f t="shared" si="418"/>
        <v/>
      </c>
    </row>
    <row r="6636" spans="1:59" ht="11" customHeight="1" outlineLevel="1" x14ac:dyDescent="0.25">
      <c r="A6636" t="s">
        <v>3975</v>
      </c>
      <c r="C6636" s="2" t="s">
        <v>12953</v>
      </c>
      <c r="D6636" s="2" t="s">
        <v>8089</v>
      </c>
      <c r="E6636" s="7">
        <v>1963</v>
      </c>
      <c r="F6636" s="5" t="s">
        <v>8071</v>
      </c>
      <c r="H6636" s="5" t="s">
        <v>5398</v>
      </c>
      <c r="I6636" s="6" t="s">
        <v>8073</v>
      </c>
      <c r="J6636" s="6" t="s">
        <v>8088</v>
      </c>
      <c r="K6636" s="17">
        <v>4</v>
      </c>
      <c r="L6636" s="17" t="s">
        <v>7730</v>
      </c>
      <c r="M6636" s="9">
        <v>2</v>
      </c>
      <c r="N6636" s="9"/>
      <c r="O6636" s="21"/>
      <c r="Q6636" s="29"/>
      <c r="U6636" s="17"/>
      <c r="V6636" s="2" t="s">
        <v>8072</v>
      </c>
      <c r="Y6636" t="str">
        <f t="shared" si="416"/>
        <v/>
      </c>
      <c r="AA6636" t="str">
        <f t="shared" si="417"/>
        <v/>
      </c>
      <c r="AC6636" s="7"/>
      <c r="AD6636" t="s">
        <v>8073</v>
      </c>
      <c r="AE6636">
        <f t="shared" si="414"/>
        <v>0</v>
      </c>
      <c r="AG6636" s="2"/>
      <c r="AH6636" t="s">
        <v>958</v>
      </c>
      <c r="AI6636" s="7"/>
      <c r="BG6636" t="str">
        <f t="shared" si="418"/>
        <v/>
      </c>
    </row>
    <row r="6637" spans="1:59" ht="11" customHeight="1" outlineLevel="1" x14ac:dyDescent="0.25">
      <c r="A6637" t="s">
        <v>3975</v>
      </c>
      <c r="C6637" s="2" t="s">
        <v>12953</v>
      </c>
      <c r="D6637" s="2">
        <v>429</v>
      </c>
      <c r="E6637" s="7">
        <v>1963</v>
      </c>
      <c r="F6637" s="5" t="s">
        <v>6640</v>
      </c>
      <c r="H6637" s="5" t="s">
        <v>6501</v>
      </c>
      <c r="I6637" s="6" t="s">
        <v>9047</v>
      </c>
      <c r="J6637" s="6" t="s">
        <v>8091</v>
      </c>
      <c r="K6637" s="17">
        <v>3</v>
      </c>
      <c r="L6637" s="17" t="s">
        <v>7730</v>
      </c>
      <c r="M6637" s="9">
        <v>1.25</v>
      </c>
      <c r="N6637" s="9"/>
      <c r="O6637" s="21"/>
      <c r="Q6637" s="29"/>
      <c r="U6637" s="17"/>
      <c r="V6637" s="2">
        <v>586</v>
      </c>
      <c r="Y6637" t="str">
        <f t="shared" si="416"/>
        <v/>
      </c>
      <c r="AA6637" t="str">
        <f t="shared" si="417"/>
        <v/>
      </c>
      <c r="AC6637" s="7"/>
      <c r="AD6637" t="s">
        <v>9047</v>
      </c>
      <c r="AE6637">
        <f t="shared" si="414"/>
        <v>0</v>
      </c>
      <c r="AG6637" s="2"/>
      <c r="AI6637" s="7"/>
      <c r="BG6637" t="str">
        <f t="shared" si="418"/>
        <v/>
      </c>
    </row>
    <row r="6638" spans="1:59" ht="11" customHeight="1" outlineLevel="1" x14ac:dyDescent="0.25">
      <c r="A6638" t="s">
        <v>3975</v>
      </c>
      <c r="C6638" s="2" t="s">
        <v>12953</v>
      </c>
      <c r="D6638" s="2">
        <v>430</v>
      </c>
      <c r="E6638" s="7">
        <v>1963</v>
      </c>
      <c r="F6638" s="5" t="s">
        <v>6253</v>
      </c>
      <c r="H6638" s="5" t="s">
        <v>2291</v>
      </c>
      <c r="I6638" s="6" t="s">
        <v>3985</v>
      </c>
      <c r="J6638" s="6" t="s">
        <v>8091</v>
      </c>
      <c r="K6638" s="17">
        <v>3</v>
      </c>
      <c r="L6638" s="17" t="s">
        <v>7730</v>
      </c>
      <c r="M6638" s="9">
        <v>1.25</v>
      </c>
      <c r="N6638" s="9"/>
      <c r="O6638" s="21"/>
      <c r="Q6638" s="29"/>
      <c r="S6638">
        <v>1</v>
      </c>
      <c r="T6638">
        <v>1</v>
      </c>
      <c r="U6638" s="17"/>
      <c r="V6638" s="2">
        <v>588</v>
      </c>
      <c r="Y6638" t="str">
        <f t="shared" si="416"/>
        <v/>
      </c>
      <c r="AA6638" t="str">
        <f t="shared" si="417"/>
        <v/>
      </c>
      <c r="AC6638" s="7"/>
      <c r="AD6638" t="s">
        <v>3985</v>
      </c>
      <c r="AE6638">
        <f t="shared" si="414"/>
        <v>0</v>
      </c>
      <c r="AG6638" s="2"/>
      <c r="AI6638" s="7"/>
      <c r="BG6638" t="str">
        <f t="shared" si="418"/>
        <v/>
      </c>
    </row>
    <row r="6639" spans="1:59" ht="11" customHeight="1" outlineLevel="1" x14ac:dyDescent="0.25">
      <c r="A6639" t="s">
        <v>3975</v>
      </c>
      <c r="C6639" s="2" t="s">
        <v>12953</v>
      </c>
      <c r="D6639" s="2">
        <v>431</v>
      </c>
      <c r="E6639" s="7">
        <v>1963</v>
      </c>
      <c r="F6639" s="5" t="s">
        <v>2597</v>
      </c>
      <c r="H6639" s="5" t="s">
        <v>8092</v>
      </c>
      <c r="I6639" s="6" t="s">
        <v>9047</v>
      </c>
      <c r="J6639" s="6" t="s">
        <v>8091</v>
      </c>
      <c r="K6639" s="17">
        <v>3</v>
      </c>
      <c r="L6639" s="17" t="s">
        <v>7730</v>
      </c>
      <c r="M6639" s="9">
        <v>1.25</v>
      </c>
      <c r="N6639" s="9"/>
      <c r="O6639" s="21"/>
      <c r="Q6639" s="29"/>
      <c r="U6639" s="17"/>
      <c r="V6639" s="2">
        <v>586</v>
      </c>
      <c r="Y6639" t="str">
        <f t="shared" si="416"/>
        <v/>
      </c>
      <c r="AA6639" t="str">
        <f t="shared" si="417"/>
        <v/>
      </c>
      <c r="AC6639" s="7"/>
      <c r="AD6639" t="s">
        <v>9047</v>
      </c>
      <c r="AE6639">
        <f t="shared" si="414"/>
        <v>0</v>
      </c>
      <c r="AG6639" s="2"/>
      <c r="AI6639" s="7"/>
      <c r="BG6639" t="str">
        <f t="shared" si="418"/>
        <v/>
      </c>
    </row>
    <row r="6640" spans="1:59" ht="11" customHeight="1" outlineLevel="1" x14ac:dyDescent="0.25">
      <c r="A6640" t="s">
        <v>3975</v>
      </c>
      <c r="C6640" s="2" t="s">
        <v>12953</v>
      </c>
      <c r="D6640" s="2">
        <v>432</v>
      </c>
      <c r="E6640" s="7">
        <v>1963</v>
      </c>
      <c r="F6640" s="5" t="s">
        <v>2600</v>
      </c>
      <c r="H6640" s="5" t="s">
        <v>3831</v>
      </c>
      <c r="I6640" s="6" t="s">
        <v>8097</v>
      </c>
      <c r="J6640" s="6" t="s">
        <v>8091</v>
      </c>
      <c r="K6640" s="17">
        <v>3</v>
      </c>
      <c r="L6640" s="17" t="s">
        <v>7730</v>
      </c>
      <c r="M6640" s="9">
        <v>1.25</v>
      </c>
      <c r="N6640" s="9"/>
      <c r="O6640" s="21"/>
      <c r="Q6640" s="29"/>
      <c r="S6640">
        <v>1</v>
      </c>
      <c r="T6640">
        <v>1</v>
      </c>
      <c r="U6640" s="17"/>
      <c r="V6640" s="2">
        <v>588</v>
      </c>
      <c r="Y6640" t="str">
        <f t="shared" si="416"/>
        <v/>
      </c>
      <c r="AA6640" t="str">
        <f t="shared" si="417"/>
        <v/>
      </c>
      <c r="AC6640" s="7"/>
      <c r="AD6640" t="s">
        <v>8097</v>
      </c>
      <c r="AE6640">
        <f t="shared" si="414"/>
        <v>0</v>
      </c>
      <c r="AG6640" s="2"/>
      <c r="AI6640" s="7"/>
      <c r="BG6640" t="str">
        <f t="shared" si="418"/>
        <v/>
      </c>
    </row>
    <row r="6641" spans="1:59" ht="11" customHeight="1" outlineLevel="1" x14ac:dyDescent="0.25">
      <c r="A6641" t="s">
        <v>3975</v>
      </c>
      <c r="C6641" s="2" t="s">
        <v>12953</v>
      </c>
      <c r="D6641" s="2" t="s">
        <v>19958</v>
      </c>
      <c r="E6641" s="7">
        <v>1963</v>
      </c>
      <c r="F6641" s="5" t="s">
        <v>7028</v>
      </c>
      <c r="H6641" s="5" t="s">
        <v>8092</v>
      </c>
      <c r="I6641" s="6" t="s">
        <v>8090</v>
      </c>
      <c r="J6641" s="6" t="s">
        <v>8091</v>
      </c>
      <c r="K6641" s="17">
        <v>3</v>
      </c>
      <c r="L6641" s="17" t="s">
        <v>7730</v>
      </c>
      <c r="M6641" s="9">
        <v>1.5</v>
      </c>
      <c r="N6641" s="9"/>
      <c r="O6641" s="21"/>
      <c r="Q6641" s="29"/>
      <c r="U6641" s="17"/>
      <c r="V6641" s="2">
        <v>588</v>
      </c>
      <c r="Y6641">
        <f t="shared" si="416"/>
        <v>1</v>
      </c>
      <c r="AA6641" t="str">
        <f t="shared" si="417"/>
        <v/>
      </c>
      <c r="AC6641" s="7"/>
      <c r="AD6641" t="s">
        <v>8090</v>
      </c>
      <c r="AE6641">
        <f t="shared" si="414"/>
        <v>0</v>
      </c>
      <c r="AG6641" s="2"/>
      <c r="AI6641" s="7"/>
      <c r="BG6641" t="str">
        <f t="shared" si="418"/>
        <v/>
      </c>
    </row>
    <row r="6642" spans="1:59" ht="11" customHeight="1" outlineLevel="1" x14ac:dyDescent="0.25">
      <c r="A6642" t="s">
        <v>3975</v>
      </c>
      <c r="C6642" s="2" t="s">
        <v>12953</v>
      </c>
      <c r="D6642" s="2">
        <v>448</v>
      </c>
      <c r="E6642" s="7">
        <v>1963</v>
      </c>
      <c r="F6642" s="5" t="s">
        <v>956</v>
      </c>
      <c r="H6642" s="5" t="s">
        <v>6133</v>
      </c>
      <c r="I6642" s="6" t="s">
        <v>957</v>
      </c>
      <c r="J6642" s="6" t="s">
        <v>8093</v>
      </c>
      <c r="K6642" s="17">
        <v>1</v>
      </c>
      <c r="L6642" s="17" t="s">
        <v>7730</v>
      </c>
      <c r="M6642" s="9">
        <v>0.5</v>
      </c>
      <c r="N6642" s="9"/>
      <c r="O6642" s="21"/>
      <c r="Q6642" s="29"/>
      <c r="U6642" s="17"/>
      <c r="V6642" s="2" t="s">
        <v>955</v>
      </c>
      <c r="Y6642" t="str">
        <f t="shared" si="416"/>
        <v/>
      </c>
      <c r="AA6642" t="str">
        <f t="shared" si="417"/>
        <v/>
      </c>
      <c r="AC6642" s="7"/>
      <c r="AD6642" t="s">
        <v>957</v>
      </c>
      <c r="AE6642">
        <f t="shared" si="414"/>
        <v>0</v>
      </c>
      <c r="AG6642" s="2"/>
      <c r="AH6642" t="s">
        <v>958</v>
      </c>
      <c r="AI6642" s="7" t="s">
        <v>4610</v>
      </c>
      <c r="BF6642" t="s">
        <v>7730</v>
      </c>
      <c r="BG6642">
        <f t="shared" si="418"/>
        <v>0.5</v>
      </c>
    </row>
    <row r="6643" spans="1:59" ht="11" customHeight="1" outlineLevel="1" x14ac:dyDescent="0.25">
      <c r="A6643" t="s">
        <v>3975</v>
      </c>
      <c r="C6643" s="2" t="s">
        <v>12953</v>
      </c>
      <c r="D6643" s="2">
        <v>449</v>
      </c>
      <c r="E6643" s="7">
        <v>1963</v>
      </c>
      <c r="F6643" s="5" t="s">
        <v>960</v>
      </c>
      <c r="H6643" s="5" t="s">
        <v>6812</v>
      </c>
      <c r="I6643" s="6" t="s">
        <v>957</v>
      </c>
      <c r="J6643" s="6" t="s">
        <v>8093</v>
      </c>
      <c r="K6643" s="17">
        <v>1</v>
      </c>
      <c r="L6643" s="17" t="s">
        <v>7730</v>
      </c>
      <c r="M6643" s="9">
        <v>0.5</v>
      </c>
      <c r="N6643" s="9"/>
      <c r="O6643" s="21"/>
      <c r="Q6643" s="29"/>
      <c r="U6643" s="17"/>
      <c r="V6643" s="2" t="s">
        <v>959</v>
      </c>
      <c r="Y6643" t="str">
        <f t="shared" si="416"/>
        <v/>
      </c>
      <c r="AA6643" t="str">
        <f t="shared" si="417"/>
        <v/>
      </c>
      <c r="AC6643" s="7"/>
      <c r="AD6643" t="s">
        <v>957</v>
      </c>
      <c r="AE6643">
        <f t="shared" si="414"/>
        <v>0</v>
      </c>
      <c r="AG6643" s="2"/>
      <c r="AH6643" t="s">
        <v>958</v>
      </c>
      <c r="AI6643" s="7" t="s">
        <v>4610</v>
      </c>
      <c r="BF6643" t="s">
        <v>7730</v>
      </c>
      <c r="BG6643">
        <f t="shared" si="418"/>
        <v>0.5</v>
      </c>
    </row>
    <row r="6644" spans="1:59" ht="11" customHeight="1" outlineLevel="1" x14ac:dyDescent="0.25">
      <c r="A6644" t="s">
        <v>3975</v>
      </c>
      <c r="C6644" s="2" t="s">
        <v>12953</v>
      </c>
      <c r="D6644" s="2" t="s">
        <v>8095</v>
      </c>
      <c r="E6644" s="7">
        <v>1963</v>
      </c>
      <c r="F6644" s="8" t="s">
        <v>22212</v>
      </c>
      <c r="H6644" s="5" t="s">
        <v>5398</v>
      </c>
      <c r="I6644" s="6" t="s">
        <v>957</v>
      </c>
      <c r="J6644" s="6" t="s">
        <v>8093</v>
      </c>
      <c r="K6644" s="17">
        <v>1</v>
      </c>
      <c r="L6644" s="17" t="s">
        <v>7730</v>
      </c>
      <c r="M6644" s="9">
        <v>3</v>
      </c>
      <c r="N6644" s="9"/>
      <c r="O6644" s="21"/>
      <c r="Q6644" s="29"/>
      <c r="U6644" s="17"/>
      <c r="V6644" s="2" t="s">
        <v>8094</v>
      </c>
      <c r="Y6644">
        <f t="shared" si="416"/>
        <v>1</v>
      </c>
      <c r="Z6644">
        <v>1</v>
      </c>
      <c r="AA6644" t="str">
        <f t="shared" si="417"/>
        <v/>
      </c>
      <c r="AC6644" s="7"/>
      <c r="AD6644" t="s">
        <v>957</v>
      </c>
      <c r="AE6644">
        <f t="shared" si="414"/>
        <v>0</v>
      </c>
      <c r="AG6644" s="2"/>
      <c r="AH6644" t="s">
        <v>958</v>
      </c>
      <c r="AI6644" s="7" t="s">
        <v>4610</v>
      </c>
      <c r="BG6644" t="str">
        <f t="shared" si="418"/>
        <v/>
      </c>
    </row>
    <row r="6645" spans="1:59" ht="11" customHeight="1" outlineLevel="1" x14ac:dyDescent="0.25">
      <c r="A6645" t="s">
        <v>3975</v>
      </c>
      <c r="C6645" s="2" t="s">
        <v>12953</v>
      </c>
      <c r="D6645" s="2" t="s">
        <v>8095</v>
      </c>
      <c r="E6645" s="7">
        <v>1963</v>
      </c>
      <c r="F6645" s="8" t="s">
        <v>22215</v>
      </c>
      <c r="H6645" s="5" t="s">
        <v>5398</v>
      </c>
      <c r="I6645" s="6" t="s">
        <v>957</v>
      </c>
      <c r="J6645" s="6" t="s">
        <v>8093</v>
      </c>
      <c r="K6645" s="17">
        <v>1</v>
      </c>
      <c r="L6645" s="17" t="s">
        <v>7730</v>
      </c>
      <c r="M6645" s="9">
        <v>20</v>
      </c>
      <c r="N6645" s="9"/>
      <c r="O6645" s="21"/>
      <c r="Q6645" s="29"/>
      <c r="U6645" s="17"/>
      <c r="V6645" s="2" t="s">
        <v>8094</v>
      </c>
      <c r="Y6645">
        <f t="shared" si="416"/>
        <v>1</v>
      </c>
      <c r="Z6645">
        <v>1</v>
      </c>
      <c r="AA6645" t="str">
        <f t="shared" si="417"/>
        <v/>
      </c>
      <c r="AC6645" s="7"/>
      <c r="AD6645" t="s">
        <v>957</v>
      </c>
      <c r="AE6645">
        <f t="shared" si="414"/>
        <v>0</v>
      </c>
      <c r="AG6645" s="2"/>
      <c r="AH6645" t="s">
        <v>958</v>
      </c>
      <c r="AI6645" s="7" t="s">
        <v>4610</v>
      </c>
      <c r="BG6645" t="str">
        <f t="shared" si="418"/>
        <v/>
      </c>
    </row>
    <row r="6646" spans="1:59" ht="11" customHeight="1" outlineLevel="1" x14ac:dyDescent="0.25">
      <c r="A6646" t="s">
        <v>3975</v>
      </c>
      <c r="C6646" s="2" t="s">
        <v>12953</v>
      </c>
      <c r="D6646" s="2" t="s">
        <v>8095</v>
      </c>
      <c r="E6646" s="7">
        <v>1963</v>
      </c>
      <c r="F6646" s="8" t="s">
        <v>22216</v>
      </c>
      <c r="H6646" s="5" t="s">
        <v>5398</v>
      </c>
      <c r="I6646" s="6" t="s">
        <v>957</v>
      </c>
      <c r="J6646" s="6" t="s">
        <v>8093</v>
      </c>
      <c r="K6646" s="17">
        <v>1</v>
      </c>
      <c r="L6646" s="17" t="s">
        <v>7730</v>
      </c>
      <c r="M6646" s="9">
        <v>3.5</v>
      </c>
      <c r="N6646" s="9"/>
      <c r="O6646" s="21"/>
      <c r="Q6646" s="29"/>
      <c r="U6646" s="17"/>
      <c r="V6646" s="2" t="s">
        <v>8094</v>
      </c>
      <c r="Y6646">
        <f t="shared" si="416"/>
        <v>1</v>
      </c>
      <c r="Z6646">
        <v>1</v>
      </c>
      <c r="AA6646" t="str">
        <f t="shared" si="417"/>
        <v/>
      </c>
      <c r="AC6646" s="7"/>
      <c r="AD6646" t="s">
        <v>957</v>
      </c>
      <c r="AE6646">
        <f t="shared" si="414"/>
        <v>0</v>
      </c>
      <c r="AG6646" s="2"/>
      <c r="AH6646" t="s">
        <v>958</v>
      </c>
      <c r="AI6646" s="7" t="s">
        <v>4610</v>
      </c>
      <c r="BG6646" t="str">
        <f t="shared" si="418"/>
        <v/>
      </c>
    </row>
    <row r="6647" spans="1:59" ht="11" customHeight="1" outlineLevel="1" x14ac:dyDescent="0.25">
      <c r="A6647" t="s">
        <v>3975</v>
      </c>
      <c r="C6647" s="2" t="s">
        <v>12953</v>
      </c>
      <c r="D6647" s="2" t="s">
        <v>8095</v>
      </c>
      <c r="E6647" s="7">
        <v>1963</v>
      </c>
      <c r="F6647" s="8" t="s">
        <v>22214</v>
      </c>
      <c r="H6647" s="5" t="s">
        <v>5398</v>
      </c>
      <c r="I6647" s="6" t="s">
        <v>957</v>
      </c>
      <c r="J6647" s="6" t="s">
        <v>8093</v>
      </c>
      <c r="K6647" s="17">
        <v>1</v>
      </c>
      <c r="L6647" s="17" t="s">
        <v>7730</v>
      </c>
      <c r="M6647" s="9">
        <v>3.1</v>
      </c>
      <c r="N6647" s="9"/>
      <c r="O6647" s="21"/>
      <c r="Q6647" s="29"/>
      <c r="U6647" s="17"/>
      <c r="V6647" s="2" t="s">
        <v>8094</v>
      </c>
      <c r="Y6647">
        <f t="shared" si="416"/>
        <v>1</v>
      </c>
      <c r="Z6647">
        <v>1</v>
      </c>
      <c r="AA6647" t="str">
        <f t="shared" si="417"/>
        <v/>
      </c>
      <c r="AC6647" s="7"/>
      <c r="AD6647" t="s">
        <v>957</v>
      </c>
      <c r="AE6647">
        <f t="shared" si="414"/>
        <v>0</v>
      </c>
      <c r="AG6647" s="2"/>
      <c r="AH6647" t="s">
        <v>958</v>
      </c>
      <c r="AI6647" s="7" t="s">
        <v>4610</v>
      </c>
      <c r="BG6647" t="str">
        <f t="shared" si="418"/>
        <v/>
      </c>
    </row>
    <row r="6648" spans="1:59" ht="11" customHeight="1" outlineLevel="1" x14ac:dyDescent="0.25">
      <c r="A6648" t="s">
        <v>3975</v>
      </c>
      <c r="C6648" s="2" t="s">
        <v>12953</v>
      </c>
      <c r="D6648" s="2" t="s">
        <v>8095</v>
      </c>
      <c r="E6648" s="7">
        <v>1963</v>
      </c>
      <c r="F6648" s="8" t="s">
        <v>22213</v>
      </c>
      <c r="H6648" s="5" t="s">
        <v>5398</v>
      </c>
      <c r="I6648" s="6" t="s">
        <v>957</v>
      </c>
      <c r="J6648" s="6" t="s">
        <v>8093</v>
      </c>
      <c r="K6648" s="17">
        <v>1</v>
      </c>
      <c r="L6648" s="17" t="s">
        <v>7730</v>
      </c>
      <c r="M6648" s="9">
        <v>3</v>
      </c>
      <c r="N6648" s="9"/>
      <c r="O6648" s="21"/>
      <c r="Q6648" s="29"/>
      <c r="U6648" s="17"/>
      <c r="V6648" s="2" t="s">
        <v>8094</v>
      </c>
      <c r="Y6648">
        <f t="shared" si="416"/>
        <v>1</v>
      </c>
      <c r="Z6648">
        <v>1</v>
      </c>
      <c r="AA6648" t="str">
        <f t="shared" si="417"/>
        <v/>
      </c>
      <c r="AC6648" s="7"/>
      <c r="AD6648" t="s">
        <v>957</v>
      </c>
      <c r="AE6648">
        <f t="shared" si="414"/>
        <v>0</v>
      </c>
      <c r="AG6648" s="2"/>
      <c r="AH6648" t="s">
        <v>958</v>
      </c>
      <c r="AI6648" s="7" t="s">
        <v>4610</v>
      </c>
      <c r="BG6648" t="str">
        <f t="shared" si="418"/>
        <v/>
      </c>
    </row>
    <row r="6649" spans="1:59" ht="11" customHeight="1" outlineLevel="1" x14ac:dyDescent="0.25">
      <c r="A6649" t="s">
        <v>3975</v>
      </c>
      <c r="C6649" s="2" t="s">
        <v>12953</v>
      </c>
      <c r="D6649" s="2" t="s">
        <v>8095</v>
      </c>
      <c r="E6649" s="7">
        <v>1963</v>
      </c>
      <c r="F6649" s="5" t="s">
        <v>8096</v>
      </c>
      <c r="H6649" s="5" t="s">
        <v>5398</v>
      </c>
      <c r="I6649" s="6" t="s">
        <v>957</v>
      </c>
      <c r="J6649" s="6" t="s">
        <v>8093</v>
      </c>
      <c r="K6649" s="17">
        <v>1</v>
      </c>
      <c r="L6649" s="17" t="s">
        <v>7730</v>
      </c>
      <c r="M6649" s="9">
        <v>3.8</v>
      </c>
      <c r="N6649" s="9"/>
      <c r="O6649" s="21"/>
      <c r="Q6649" s="29"/>
      <c r="U6649" s="17"/>
      <c r="V6649" s="2" t="s">
        <v>8094</v>
      </c>
      <c r="Y6649" t="str">
        <f t="shared" si="416"/>
        <v/>
      </c>
      <c r="AA6649" t="str">
        <f t="shared" si="417"/>
        <v/>
      </c>
      <c r="AC6649" s="7"/>
      <c r="AD6649" t="s">
        <v>957</v>
      </c>
      <c r="AE6649">
        <f t="shared" si="414"/>
        <v>0</v>
      </c>
      <c r="AG6649" s="2"/>
      <c r="AH6649" t="s">
        <v>958</v>
      </c>
      <c r="AI6649" s="7" t="s">
        <v>4610</v>
      </c>
      <c r="BG6649" t="str">
        <f t="shared" si="418"/>
        <v/>
      </c>
    </row>
    <row r="6650" spans="1:59" ht="11" customHeight="1" outlineLevel="1" x14ac:dyDescent="0.25">
      <c r="A6650" t="s">
        <v>3975</v>
      </c>
      <c r="C6650" s="2" t="s">
        <v>12953</v>
      </c>
      <c r="D6650" s="2">
        <v>484</v>
      </c>
      <c r="E6650" s="7">
        <v>1964</v>
      </c>
      <c r="F6650" s="5" t="s">
        <v>1528</v>
      </c>
      <c r="H6650" s="5" t="s">
        <v>5398</v>
      </c>
      <c r="I6650" s="6" t="s">
        <v>3976</v>
      </c>
      <c r="J6650" s="6" t="s">
        <v>7075</v>
      </c>
      <c r="K6650" s="17">
        <v>4</v>
      </c>
      <c r="L6650" s="17" t="s">
        <v>7730</v>
      </c>
      <c r="M6650" s="9">
        <v>1</v>
      </c>
      <c r="N6650" s="9"/>
      <c r="O6650" s="21"/>
      <c r="Q6650" s="29"/>
      <c r="U6650" s="17"/>
      <c r="V6650" s="2" t="s">
        <v>6866</v>
      </c>
      <c r="Y6650" t="str">
        <f t="shared" si="416"/>
        <v/>
      </c>
      <c r="AA6650" t="str">
        <f t="shared" si="417"/>
        <v/>
      </c>
      <c r="AC6650" s="7"/>
      <c r="AD6650" t="s">
        <v>3976</v>
      </c>
      <c r="AE6650">
        <f t="shared" si="414"/>
        <v>0</v>
      </c>
      <c r="AG6650" s="2"/>
      <c r="AI6650" s="7"/>
      <c r="BG6650" t="str">
        <f t="shared" si="418"/>
        <v/>
      </c>
    </row>
    <row r="6651" spans="1:59" ht="11" customHeight="1" outlineLevel="1" x14ac:dyDescent="0.25">
      <c r="A6651" t="s">
        <v>3975</v>
      </c>
      <c r="C6651" s="2" t="s">
        <v>12953</v>
      </c>
      <c r="D6651" s="2">
        <v>626</v>
      </c>
      <c r="E6651" s="7">
        <v>1967</v>
      </c>
      <c r="F6651" s="5" t="s">
        <v>479</v>
      </c>
      <c r="H6651" s="5" t="s">
        <v>8064</v>
      </c>
      <c r="I6651" s="6" t="s">
        <v>8097</v>
      </c>
      <c r="J6651" s="6" t="s">
        <v>7229</v>
      </c>
      <c r="K6651" s="17">
        <v>4</v>
      </c>
      <c r="L6651" s="17" t="s">
        <v>7730</v>
      </c>
      <c r="M6651" s="9">
        <v>1.4</v>
      </c>
      <c r="N6651" s="9"/>
      <c r="O6651" s="21"/>
      <c r="Q6651" s="29"/>
      <c r="U6651" s="17"/>
      <c r="V6651" s="2">
        <v>726</v>
      </c>
      <c r="Y6651" t="str">
        <f t="shared" si="416"/>
        <v/>
      </c>
      <c r="AA6651" t="str">
        <f t="shared" si="417"/>
        <v/>
      </c>
      <c r="AC6651" s="7"/>
      <c r="AD6651" t="s">
        <v>8097</v>
      </c>
      <c r="AE6651">
        <f t="shared" si="414"/>
        <v>0</v>
      </c>
      <c r="AG6651" s="2"/>
      <c r="AI6651" s="7"/>
      <c r="BG6651" t="str">
        <f t="shared" si="418"/>
        <v/>
      </c>
    </row>
    <row r="6652" spans="1:59" ht="11" customHeight="1" outlineLevel="1" x14ac:dyDescent="0.25">
      <c r="A6652" t="s">
        <v>3975</v>
      </c>
      <c r="C6652" s="2" t="s">
        <v>12953</v>
      </c>
      <c r="D6652" s="2">
        <v>627</v>
      </c>
      <c r="E6652" s="7">
        <v>1967</v>
      </c>
      <c r="F6652" s="5" t="s">
        <v>8297</v>
      </c>
      <c r="H6652" s="5" t="s">
        <v>8064</v>
      </c>
      <c r="I6652" s="6" t="s">
        <v>8097</v>
      </c>
      <c r="J6652" s="6" t="s">
        <v>7229</v>
      </c>
      <c r="K6652" s="17">
        <v>4</v>
      </c>
      <c r="L6652" s="17" t="s">
        <v>7730</v>
      </c>
      <c r="M6652" s="9">
        <v>1.8</v>
      </c>
      <c r="N6652" s="9"/>
      <c r="O6652" s="21"/>
      <c r="Q6652" s="29"/>
      <c r="U6652" s="17"/>
      <c r="V6652" s="2">
        <v>726</v>
      </c>
      <c r="Y6652" t="str">
        <f t="shared" si="416"/>
        <v/>
      </c>
      <c r="AA6652">
        <f t="shared" si="417"/>
        <v>1</v>
      </c>
      <c r="AC6652" s="7"/>
      <c r="AD6652" t="s">
        <v>8097</v>
      </c>
      <c r="AE6652">
        <f t="shared" si="414"/>
        <v>0</v>
      </c>
      <c r="AG6652" s="2"/>
      <c r="AI6652" s="7"/>
      <c r="BG6652" t="str">
        <f t="shared" si="418"/>
        <v/>
      </c>
    </row>
    <row r="6653" spans="1:59" ht="11" customHeight="1" outlineLevel="1" x14ac:dyDescent="0.25">
      <c r="A6653" t="s">
        <v>3975</v>
      </c>
      <c r="C6653" s="2" t="s">
        <v>12953</v>
      </c>
      <c r="D6653" s="2">
        <v>636</v>
      </c>
      <c r="E6653" s="7">
        <v>1967</v>
      </c>
      <c r="F6653" s="5" t="s">
        <v>4571</v>
      </c>
      <c r="H6653" s="5" t="s">
        <v>1674</v>
      </c>
      <c r="I6653" s="6" t="s">
        <v>4772</v>
      </c>
      <c r="J6653" s="6" t="s">
        <v>8098</v>
      </c>
      <c r="K6653" s="17">
        <v>1</v>
      </c>
      <c r="L6653" s="17" t="s">
        <v>7730</v>
      </c>
      <c r="M6653" s="9">
        <v>2.8</v>
      </c>
      <c r="N6653" s="9"/>
      <c r="O6653" s="21"/>
      <c r="Q6653" s="29"/>
      <c r="U6653" s="17"/>
      <c r="V6653" s="2" t="s">
        <v>4939</v>
      </c>
      <c r="Y6653" t="str">
        <f t="shared" si="416"/>
        <v/>
      </c>
      <c r="AA6653" t="str">
        <f t="shared" si="417"/>
        <v/>
      </c>
      <c r="AC6653" s="7"/>
      <c r="AD6653" t="s">
        <v>4772</v>
      </c>
      <c r="AE6653">
        <f t="shared" ref="AE6653:AE6716" si="419">COUNTIF(I6653,"*Fuji*")</f>
        <v>0</v>
      </c>
      <c r="AG6653" s="2"/>
      <c r="AI6653" s="7" t="s">
        <v>4610</v>
      </c>
      <c r="BG6653" t="str">
        <f t="shared" ref="BG6653:BG6684" si="420">IF(BF6653="y",M6653,"")</f>
        <v/>
      </c>
    </row>
    <row r="6654" spans="1:59" ht="11" customHeight="1" outlineLevel="1" x14ac:dyDescent="0.25">
      <c r="A6654" t="s">
        <v>3975</v>
      </c>
      <c r="C6654" s="2" t="s">
        <v>12953</v>
      </c>
      <c r="D6654" s="2">
        <v>638</v>
      </c>
      <c r="E6654" s="7">
        <v>1967</v>
      </c>
      <c r="F6654" s="5" t="s">
        <v>962</v>
      </c>
      <c r="H6654" s="5" t="s">
        <v>2822</v>
      </c>
      <c r="I6654" s="6" t="s">
        <v>8097</v>
      </c>
      <c r="J6654" s="6" t="s">
        <v>8098</v>
      </c>
      <c r="K6654" s="17">
        <v>1</v>
      </c>
      <c r="L6654" s="17" t="s">
        <v>7730</v>
      </c>
      <c r="M6654" s="9">
        <v>2.8</v>
      </c>
      <c r="N6654" s="9"/>
      <c r="O6654" s="21"/>
      <c r="Q6654" s="29"/>
      <c r="S6654">
        <v>1</v>
      </c>
      <c r="T6654">
        <v>1</v>
      </c>
      <c r="U6654" s="17"/>
      <c r="V6654" s="2" t="s">
        <v>961</v>
      </c>
      <c r="Y6654" t="str">
        <f t="shared" si="416"/>
        <v/>
      </c>
      <c r="AA6654" t="str">
        <f t="shared" si="417"/>
        <v/>
      </c>
      <c r="AC6654" s="7"/>
      <c r="AD6654" t="s">
        <v>8097</v>
      </c>
      <c r="AE6654">
        <f t="shared" si="419"/>
        <v>0</v>
      </c>
      <c r="AG6654" s="2"/>
      <c r="AH6654" t="s">
        <v>958</v>
      </c>
      <c r="AI6654" s="7" t="s">
        <v>4610</v>
      </c>
      <c r="BF6654" t="s">
        <v>7730</v>
      </c>
      <c r="BG6654">
        <f t="shared" si="420"/>
        <v>2.8</v>
      </c>
    </row>
    <row r="6655" spans="1:59" ht="11" customHeight="1" outlineLevel="1" x14ac:dyDescent="0.25">
      <c r="A6655" t="s">
        <v>3975</v>
      </c>
      <c r="C6655" s="2" t="s">
        <v>12953</v>
      </c>
      <c r="D6655" s="2" t="s">
        <v>8100</v>
      </c>
      <c r="E6655" s="7">
        <v>1967</v>
      </c>
      <c r="F6655" s="5" t="s">
        <v>753</v>
      </c>
      <c r="H6655" s="5" t="s">
        <v>5398</v>
      </c>
      <c r="I6655" s="6" t="s">
        <v>8097</v>
      </c>
      <c r="J6655" s="6" t="s">
        <v>8098</v>
      </c>
      <c r="K6655" s="17">
        <v>1</v>
      </c>
      <c r="L6655" s="17" t="s">
        <v>7730</v>
      </c>
      <c r="M6655" s="9">
        <v>17</v>
      </c>
      <c r="N6655" s="9"/>
      <c r="O6655" s="21"/>
      <c r="Q6655" s="29"/>
      <c r="S6655">
        <v>1</v>
      </c>
      <c r="T6655">
        <v>1</v>
      </c>
      <c r="U6655" s="17"/>
      <c r="V6655" s="2" t="s">
        <v>963</v>
      </c>
      <c r="Y6655" t="str">
        <f t="shared" si="416"/>
        <v/>
      </c>
      <c r="AA6655">
        <f t="shared" si="417"/>
        <v>1</v>
      </c>
      <c r="AC6655" s="7"/>
      <c r="AD6655" t="s">
        <v>8097</v>
      </c>
      <c r="AE6655">
        <f t="shared" si="419"/>
        <v>0</v>
      </c>
      <c r="AG6655" s="2"/>
      <c r="AH6655" t="s">
        <v>958</v>
      </c>
      <c r="AI6655" s="7" t="s">
        <v>4620</v>
      </c>
      <c r="BF6655" t="s">
        <v>7730</v>
      </c>
      <c r="BG6655">
        <f t="shared" si="420"/>
        <v>17</v>
      </c>
    </row>
    <row r="6656" spans="1:59" ht="11" customHeight="1" outlineLevel="1" x14ac:dyDescent="0.25">
      <c r="A6656" t="s">
        <v>3975</v>
      </c>
      <c r="C6656" s="2" t="s">
        <v>12953</v>
      </c>
      <c r="D6656" s="2" t="s">
        <v>8099</v>
      </c>
      <c r="E6656" s="7">
        <v>1967</v>
      </c>
      <c r="F6656" s="5" t="s">
        <v>7028</v>
      </c>
      <c r="H6656" s="5" t="s">
        <v>5398</v>
      </c>
      <c r="I6656" s="6" t="s">
        <v>8097</v>
      </c>
      <c r="J6656" s="6" t="s">
        <v>8098</v>
      </c>
      <c r="K6656" s="17">
        <v>1</v>
      </c>
      <c r="L6656" s="17" t="s">
        <v>7730</v>
      </c>
      <c r="M6656" s="9">
        <v>11</v>
      </c>
      <c r="N6656" s="9"/>
      <c r="O6656" s="21"/>
      <c r="Q6656" s="29"/>
      <c r="U6656" s="17"/>
      <c r="V6656" s="2" t="s">
        <v>963</v>
      </c>
      <c r="Y6656">
        <f t="shared" si="416"/>
        <v>1</v>
      </c>
      <c r="AA6656" t="str">
        <f t="shared" si="417"/>
        <v/>
      </c>
      <c r="AC6656" s="7"/>
      <c r="AD6656" t="s">
        <v>8097</v>
      </c>
      <c r="AE6656">
        <f t="shared" si="419"/>
        <v>0</v>
      </c>
      <c r="AG6656" s="2"/>
      <c r="AH6656" t="s">
        <v>958</v>
      </c>
      <c r="AI6656" s="7" t="s">
        <v>4620</v>
      </c>
      <c r="BG6656" t="str">
        <f t="shared" si="420"/>
        <v/>
      </c>
    </row>
    <row r="6657" spans="1:59" ht="11" customHeight="1" outlineLevel="1" x14ac:dyDescent="0.25">
      <c r="A6657" t="s">
        <v>3975</v>
      </c>
      <c r="C6657" s="2" t="s">
        <v>12953</v>
      </c>
      <c r="D6657" s="2">
        <v>642</v>
      </c>
      <c r="E6657" s="7">
        <v>1968</v>
      </c>
      <c r="F6657" s="5" t="s">
        <v>20046</v>
      </c>
      <c r="H6657" s="5" t="s">
        <v>8064</v>
      </c>
      <c r="I6657" s="6" t="s">
        <v>20047</v>
      </c>
      <c r="J6657" s="6" t="s">
        <v>20048</v>
      </c>
      <c r="K6657" s="17">
        <v>4</v>
      </c>
      <c r="L6657" s="17" t="s">
        <v>7730</v>
      </c>
      <c r="M6657" s="9">
        <v>0.3</v>
      </c>
      <c r="N6657" s="9"/>
      <c r="O6657" s="21"/>
      <c r="Q6657" s="29"/>
      <c r="U6657" s="17"/>
      <c r="V6657" s="2" t="s">
        <v>6866</v>
      </c>
      <c r="Y6657" t="str">
        <f t="shared" si="416"/>
        <v/>
      </c>
      <c r="AA6657" t="str">
        <f t="shared" si="417"/>
        <v/>
      </c>
      <c r="AC6657" s="7"/>
      <c r="AD6657" t="s">
        <v>20047</v>
      </c>
      <c r="AE6657">
        <f t="shared" si="419"/>
        <v>0</v>
      </c>
      <c r="AG6657" s="2"/>
      <c r="AI6657" s="7"/>
      <c r="BG6657" t="str">
        <f t="shared" si="420"/>
        <v/>
      </c>
    </row>
    <row r="6658" spans="1:59" ht="11" customHeight="1" outlineLevel="1" x14ac:dyDescent="0.25">
      <c r="A6658" t="s">
        <v>3975</v>
      </c>
      <c r="C6658" s="2" t="s">
        <v>12953</v>
      </c>
      <c r="D6658" s="2">
        <v>643</v>
      </c>
      <c r="E6658" s="7">
        <v>1968</v>
      </c>
      <c r="F6658" s="5" t="s">
        <v>20046</v>
      </c>
      <c r="H6658" s="5" t="s">
        <v>8064</v>
      </c>
      <c r="I6658" s="6" t="s">
        <v>20047</v>
      </c>
      <c r="J6658" s="6" t="s">
        <v>20048</v>
      </c>
      <c r="K6658" s="17">
        <v>4</v>
      </c>
      <c r="L6658" s="17" t="s">
        <v>7730</v>
      </c>
      <c r="M6658" s="9">
        <v>0.3</v>
      </c>
      <c r="N6658" s="9"/>
      <c r="O6658" s="21"/>
      <c r="Q6658" s="29"/>
      <c r="U6658" s="17"/>
      <c r="V6658" s="2" t="s">
        <v>6866</v>
      </c>
      <c r="Y6658" t="str">
        <f t="shared" si="416"/>
        <v/>
      </c>
      <c r="AA6658" t="str">
        <f t="shared" si="417"/>
        <v/>
      </c>
      <c r="AC6658" s="7"/>
      <c r="AD6658" t="s">
        <v>20047</v>
      </c>
      <c r="AE6658">
        <f t="shared" si="419"/>
        <v>0</v>
      </c>
      <c r="AG6658" s="2"/>
      <c r="AI6658" s="7"/>
      <c r="BG6658" t="str">
        <f t="shared" si="420"/>
        <v/>
      </c>
    </row>
    <row r="6659" spans="1:59" ht="11" customHeight="1" outlineLevel="1" x14ac:dyDescent="0.25">
      <c r="A6659" t="s">
        <v>3975</v>
      </c>
      <c r="C6659" s="2" t="s">
        <v>12953</v>
      </c>
      <c r="D6659" s="2">
        <v>644</v>
      </c>
      <c r="E6659" s="7">
        <v>1968</v>
      </c>
      <c r="F6659" s="5" t="s">
        <v>20046</v>
      </c>
      <c r="H6659" s="5" t="s">
        <v>8064</v>
      </c>
      <c r="I6659" s="6" t="s">
        <v>20047</v>
      </c>
      <c r="J6659" s="6" t="s">
        <v>20048</v>
      </c>
      <c r="K6659" s="17">
        <v>4</v>
      </c>
      <c r="L6659" s="17" t="s">
        <v>7730</v>
      </c>
      <c r="M6659" s="9">
        <v>0.3</v>
      </c>
      <c r="N6659" s="9"/>
      <c r="O6659" s="21"/>
      <c r="Q6659" s="29"/>
      <c r="U6659" s="17"/>
      <c r="V6659" s="2" t="s">
        <v>6866</v>
      </c>
      <c r="Y6659" t="str">
        <f t="shared" si="416"/>
        <v/>
      </c>
      <c r="AA6659" t="str">
        <f t="shared" si="417"/>
        <v/>
      </c>
      <c r="AC6659" s="7"/>
      <c r="AD6659" t="s">
        <v>20047</v>
      </c>
      <c r="AE6659">
        <f t="shared" si="419"/>
        <v>0</v>
      </c>
      <c r="AG6659" s="2"/>
      <c r="AI6659" s="7"/>
      <c r="BG6659" t="str">
        <f t="shared" si="420"/>
        <v/>
      </c>
    </row>
    <row r="6660" spans="1:59" ht="11" customHeight="1" outlineLevel="1" x14ac:dyDescent="0.25">
      <c r="A6660" t="s">
        <v>3975</v>
      </c>
      <c r="C6660" s="2" t="s">
        <v>12953</v>
      </c>
      <c r="D6660" s="2">
        <v>645</v>
      </c>
      <c r="E6660" s="7">
        <v>1968</v>
      </c>
      <c r="F6660" s="5" t="s">
        <v>20049</v>
      </c>
      <c r="H6660" s="5" t="s">
        <v>8064</v>
      </c>
      <c r="I6660" s="6" t="s">
        <v>20047</v>
      </c>
      <c r="J6660" s="6" t="s">
        <v>20048</v>
      </c>
      <c r="K6660" s="17">
        <v>4</v>
      </c>
      <c r="L6660" s="17" t="s">
        <v>7730</v>
      </c>
      <c r="M6660" s="9">
        <v>0.3</v>
      </c>
      <c r="N6660" s="9"/>
      <c r="O6660" s="21"/>
      <c r="Q6660" s="29"/>
      <c r="U6660" s="17"/>
      <c r="V6660" s="2" t="s">
        <v>6866</v>
      </c>
      <c r="Y6660" t="str">
        <f t="shared" si="416"/>
        <v/>
      </c>
      <c r="AA6660" t="str">
        <f t="shared" si="417"/>
        <v/>
      </c>
      <c r="AC6660" s="7"/>
      <c r="AD6660" t="s">
        <v>20047</v>
      </c>
      <c r="AE6660">
        <f t="shared" si="419"/>
        <v>0</v>
      </c>
      <c r="AG6660" s="2"/>
      <c r="AI6660" s="7"/>
      <c r="BG6660" t="str">
        <f t="shared" si="420"/>
        <v/>
      </c>
    </row>
    <row r="6661" spans="1:59" ht="11" customHeight="1" outlineLevel="1" x14ac:dyDescent="0.25">
      <c r="A6661" t="s">
        <v>3975</v>
      </c>
      <c r="C6661" s="2" t="s">
        <v>12953</v>
      </c>
      <c r="D6661" s="2">
        <v>651</v>
      </c>
      <c r="E6661" s="7">
        <v>1968</v>
      </c>
      <c r="F6661" s="5" t="s">
        <v>6884</v>
      </c>
      <c r="H6661" s="5" t="s">
        <v>3083</v>
      </c>
      <c r="I6661" s="6" t="s">
        <v>6885</v>
      </c>
      <c r="J6661" s="6" t="s">
        <v>7072</v>
      </c>
      <c r="K6661" s="17">
        <v>3</v>
      </c>
      <c r="L6661" s="17" t="s">
        <v>7730</v>
      </c>
      <c r="M6661" s="9">
        <v>2.5</v>
      </c>
      <c r="N6661" s="9"/>
      <c r="O6661" s="21"/>
      <c r="Q6661" s="29"/>
      <c r="U6661" s="17"/>
      <c r="V6661" s="2" t="s">
        <v>6866</v>
      </c>
      <c r="Y6661" t="str">
        <f t="shared" si="416"/>
        <v/>
      </c>
      <c r="AA6661" t="str">
        <f t="shared" si="417"/>
        <v/>
      </c>
      <c r="AC6661" s="7"/>
      <c r="AD6661" t="s">
        <v>6885</v>
      </c>
      <c r="AE6661">
        <f t="shared" si="419"/>
        <v>0</v>
      </c>
      <c r="AG6661" s="2"/>
      <c r="AI6661" s="7"/>
      <c r="BG6661" t="str">
        <f t="shared" si="420"/>
        <v/>
      </c>
    </row>
    <row r="6662" spans="1:59" ht="11" customHeight="1" outlineLevel="1" x14ac:dyDescent="0.25">
      <c r="A6662" t="s">
        <v>3975</v>
      </c>
      <c r="C6662" s="2" t="s">
        <v>12953</v>
      </c>
      <c r="D6662" s="2">
        <v>652</v>
      </c>
      <c r="E6662" s="7">
        <v>1968</v>
      </c>
      <c r="F6662" s="5" t="s">
        <v>7073</v>
      </c>
      <c r="H6662" s="5" t="s">
        <v>3085</v>
      </c>
      <c r="I6662" s="6" t="s">
        <v>6885</v>
      </c>
      <c r="J6662" s="6" t="s">
        <v>7072</v>
      </c>
      <c r="K6662" s="17">
        <v>3</v>
      </c>
      <c r="L6662" s="17" t="s">
        <v>7730</v>
      </c>
      <c r="M6662" s="9">
        <v>2.5</v>
      </c>
      <c r="N6662" s="9"/>
      <c r="O6662" s="21"/>
      <c r="Q6662" s="29"/>
      <c r="U6662" s="17"/>
      <c r="V6662" s="2" t="s">
        <v>6866</v>
      </c>
      <c r="Y6662" t="str">
        <f t="shared" si="416"/>
        <v/>
      </c>
      <c r="AA6662" t="str">
        <f t="shared" si="417"/>
        <v/>
      </c>
      <c r="AC6662" s="7"/>
      <c r="AD6662" t="s">
        <v>6885</v>
      </c>
      <c r="AE6662">
        <f t="shared" si="419"/>
        <v>0</v>
      </c>
      <c r="AG6662" s="2"/>
      <c r="AI6662" s="7"/>
      <c r="BG6662" t="str">
        <f t="shared" si="420"/>
        <v/>
      </c>
    </row>
    <row r="6663" spans="1:59" ht="11" customHeight="1" outlineLevel="1" x14ac:dyDescent="0.25">
      <c r="A6663" t="s">
        <v>3975</v>
      </c>
      <c r="C6663" s="2" t="s">
        <v>12953</v>
      </c>
      <c r="D6663" s="2">
        <v>653</v>
      </c>
      <c r="E6663" s="7">
        <v>1968</v>
      </c>
      <c r="F6663" s="5" t="s">
        <v>6268</v>
      </c>
      <c r="H6663" s="5" t="s">
        <v>5398</v>
      </c>
      <c r="I6663" s="6" t="s">
        <v>6270</v>
      </c>
      <c r="J6663" s="6" t="s">
        <v>7074</v>
      </c>
      <c r="K6663" s="17">
        <v>1</v>
      </c>
      <c r="L6663" s="17" t="s">
        <v>7730</v>
      </c>
      <c r="M6663" s="9">
        <v>2.5</v>
      </c>
      <c r="N6663" s="9"/>
      <c r="O6663" s="21"/>
      <c r="Q6663" s="29"/>
      <c r="S6663">
        <v>1</v>
      </c>
      <c r="T6663">
        <v>1</v>
      </c>
      <c r="U6663" s="17"/>
      <c r="V6663" s="2">
        <v>739</v>
      </c>
      <c r="Y6663" t="str">
        <f t="shared" si="416"/>
        <v/>
      </c>
      <c r="AA6663" t="str">
        <f t="shared" si="417"/>
        <v/>
      </c>
      <c r="AC6663" s="7"/>
      <c r="AD6663" t="s">
        <v>6270</v>
      </c>
      <c r="AE6663">
        <f t="shared" si="419"/>
        <v>0</v>
      </c>
      <c r="AG6663" s="2"/>
      <c r="AH6663" t="s">
        <v>549</v>
      </c>
      <c r="AI6663" s="7" t="s">
        <v>4922</v>
      </c>
      <c r="BF6663" t="s">
        <v>7730</v>
      </c>
      <c r="BG6663">
        <f t="shared" si="420"/>
        <v>2.5</v>
      </c>
    </row>
    <row r="6664" spans="1:59" ht="11" customHeight="1" outlineLevel="1" x14ac:dyDescent="0.25">
      <c r="A6664" t="s">
        <v>3975</v>
      </c>
      <c r="C6664" s="2" t="s">
        <v>12953</v>
      </c>
      <c r="D6664" s="2" t="s">
        <v>8101</v>
      </c>
      <c r="E6664" s="7">
        <v>1968</v>
      </c>
      <c r="F6664" s="5" t="s">
        <v>6269</v>
      </c>
      <c r="H6664" s="5" t="s">
        <v>5398</v>
      </c>
      <c r="I6664" s="6" t="s">
        <v>6270</v>
      </c>
      <c r="J6664" s="6" t="s">
        <v>7074</v>
      </c>
      <c r="K6664" s="17">
        <v>1</v>
      </c>
      <c r="L6664" s="17" t="s">
        <v>7730</v>
      </c>
      <c r="M6664" s="9">
        <v>2.8</v>
      </c>
      <c r="N6664" s="9"/>
      <c r="O6664" s="21"/>
      <c r="Q6664" s="29"/>
      <c r="U6664" s="17"/>
      <c r="V6664" s="2" t="s">
        <v>6267</v>
      </c>
      <c r="Y6664" t="str">
        <f t="shared" si="416"/>
        <v/>
      </c>
      <c r="AA6664">
        <f t="shared" si="417"/>
        <v>1</v>
      </c>
      <c r="AC6664" s="7"/>
      <c r="AD6664" t="s">
        <v>6270</v>
      </c>
      <c r="AE6664">
        <f t="shared" si="419"/>
        <v>0</v>
      </c>
      <c r="AG6664" s="2"/>
      <c r="AH6664" t="s">
        <v>549</v>
      </c>
      <c r="AI6664" s="7" t="s">
        <v>4922</v>
      </c>
      <c r="BF6664" t="s">
        <v>7730</v>
      </c>
      <c r="BG6664">
        <f t="shared" si="420"/>
        <v>2.8</v>
      </c>
    </row>
    <row r="6665" spans="1:59" ht="11" customHeight="1" outlineLevel="1" x14ac:dyDescent="0.25">
      <c r="A6665" t="s">
        <v>3975</v>
      </c>
      <c r="C6665" s="2" t="s">
        <v>12953</v>
      </c>
      <c r="D6665" s="2">
        <v>684</v>
      </c>
      <c r="E6665" s="7">
        <v>1969</v>
      </c>
      <c r="F6665" s="5" t="s">
        <v>479</v>
      </c>
      <c r="H6665" s="5" t="s">
        <v>5398</v>
      </c>
      <c r="I6665" s="6" t="s">
        <v>957</v>
      </c>
      <c r="J6665" s="6" t="s">
        <v>8102</v>
      </c>
      <c r="K6665" s="17">
        <v>6</v>
      </c>
      <c r="L6665" s="17" t="s">
        <v>7730</v>
      </c>
      <c r="M6665" s="9">
        <v>0.9</v>
      </c>
      <c r="N6665" s="9"/>
      <c r="O6665" s="21"/>
      <c r="Q6665" s="29"/>
      <c r="U6665" s="17"/>
      <c r="V6665" s="2" t="s">
        <v>6866</v>
      </c>
      <c r="Y6665" t="str">
        <f t="shared" si="416"/>
        <v/>
      </c>
      <c r="AA6665" t="str">
        <f t="shared" si="417"/>
        <v/>
      </c>
      <c r="AC6665" s="7"/>
      <c r="AD6665" t="s">
        <v>957</v>
      </c>
      <c r="AE6665">
        <f t="shared" si="419"/>
        <v>0</v>
      </c>
      <c r="AG6665" s="2"/>
      <c r="AH6665" t="s">
        <v>958</v>
      </c>
      <c r="AI6665" s="7"/>
      <c r="BG6665" t="str">
        <f t="shared" si="420"/>
        <v/>
      </c>
    </row>
    <row r="6666" spans="1:59" ht="11" customHeight="1" outlineLevel="1" x14ac:dyDescent="0.25">
      <c r="A6666" t="s">
        <v>3975</v>
      </c>
      <c r="C6666" s="2" t="s">
        <v>12953</v>
      </c>
      <c r="D6666" s="2">
        <v>685</v>
      </c>
      <c r="E6666" s="7">
        <v>1969</v>
      </c>
      <c r="F6666" s="5" t="s">
        <v>6886</v>
      </c>
      <c r="H6666" s="5" t="s">
        <v>5398</v>
      </c>
      <c r="I6666" s="6" t="s">
        <v>957</v>
      </c>
      <c r="J6666" s="6" t="s">
        <v>8102</v>
      </c>
      <c r="K6666" s="17">
        <v>6</v>
      </c>
      <c r="L6666" s="17" t="s">
        <v>7730</v>
      </c>
      <c r="M6666" s="9">
        <v>0.9</v>
      </c>
      <c r="N6666" s="9"/>
      <c r="O6666" s="21"/>
      <c r="Q6666" s="29"/>
      <c r="U6666" s="17"/>
      <c r="V6666" s="2" t="s">
        <v>6866</v>
      </c>
      <c r="Y6666" t="str">
        <f t="shared" si="416"/>
        <v/>
      </c>
      <c r="AA6666" t="str">
        <f t="shared" si="417"/>
        <v/>
      </c>
      <c r="AC6666" s="7"/>
      <c r="AD6666" t="s">
        <v>957</v>
      </c>
      <c r="AE6666">
        <f t="shared" si="419"/>
        <v>0</v>
      </c>
      <c r="AG6666" s="2"/>
      <c r="AH6666" t="s">
        <v>958</v>
      </c>
      <c r="AI6666" s="7"/>
      <c r="BG6666" t="str">
        <f t="shared" si="420"/>
        <v/>
      </c>
    </row>
    <row r="6667" spans="1:59" ht="11" customHeight="1" outlineLevel="1" x14ac:dyDescent="0.25">
      <c r="A6667" t="s">
        <v>3975</v>
      </c>
      <c r="C6667" s="2" t="s">
        <v>12953</v>
      </c>
      <c r="D6667" s="2">
        <v>686</v>
      </c>
      <c r="E6667" s="7">
        <v>1969</v>
      </c>
      <c r="F6667" s="5" t="s">
        <v>6268</v>
      </c>
      <c r="H6667" s="5" t="s">
        <v>5398</v>
      </c>
      <c r="I6667" s="6" t="s">
        <v>957</v>
      </c>
      <c r="J6667" s="6" t="s">
        <v>8102</v>
      </c>
      <c r="K6667" s="17">
        <v>6</v>
      </c>
      <c r="L6667" s="17" t="s">
        <v>7730</v>
      </c>
      <c r="M6667" s="9">
        <v>0.9</v>
      </c>
      <c r="N6667" s="9"/>
      <c r="O6667" s="21"/>
      <c r="Q6667" s="29"/>
      <c r="U6667" s="17"/>
      <c r="V6667" s="2" t="s">
        <v>6866</v>
      </c>
      <c r="Y6667" t="str">
        <f t="shared" si="416"/>
        <v/>
      </c>
      <c r="AA6667" t="str">
        <f t="shared" si="417"/>
        <v/>
      </c>
      <c r="AC6667" s="7"/>
      <c r="AD6667" t="s">
        <v>957</v>
      </c>
      <c r="AE6667">
        <f t="shared" si="419"/>
        <v>0</v>
      </c>
      <c r="AG6667" s="2"/>
      <c r="AH6667" t="s">
        <v>958</v>
      </c>
      <c r="AI6667" s="7"/>
      <c r="BG6667" t="str">
        <f t="shared" si="420"/>
        <v/>
      </c>
    </row>
    <row r="6668" spans="1:59" ht="11" customHeight="1" outlineLevel="1" x14ac:dyDescent="0.25">
      <c r="A6668" t="s">
        <v>3975</v>
      </c>
      <c r="C6668" s="2" t="s">
        <v>12953</v>
      </c>
      <c r="D6668" s="2" t="s">
        <v>20044</v>
      </c>
      <c r="E6668" s="7">
        <v>1969</v>
      </c>
      <c r="F6668" s="5" t="s">
        <v>20045</v>
      </c>
      <c r="H6668" s="5" t="s">
        <v>5398</v>
      </c>
      <c r="I6668" s="6" t="s">
        <v>957</v>
      </c>
      <c r="J6668" s="6" t="s">
        <v>8102</v>
      </c>
      <c r="K6668" s="17">
        <v>6</v>
      </c>
      <c r="L6668" s="17" t="s">
        <v>7730</v>
      </c>
      <c r="M6668" s="9">
        <v>0.9</v>
      </c>
      <c r="N6668" s="9"/>
      <c r="O6668" s="21"/>
      <c r="Q6668" s="29"/>
      <c r="U6668" s="17"/>
      <c r="V6668" s="2" t="s">
        <v>6866</v>
      </c>
      <c r="Y6668" t="str">
        <f t="shared" si="416"/>
        <v/>
      </c>
      <c r="AA6668">
        <f t="shared" si="417"/>
        <v>1</v>
      </c>
      <c r="AC6668" s="7"/>
      <c r="AD6668" t="s">
        <v>957</v>
      </c>
      <c r="AE6668">
        <f t="shared" si="419"/>
        <v>0</v>
      </c>
      <c r="AG6668" s="2"/>
      <c r="AH6668" t="s">
        <v>958</v>
      </c>
      <c r="AI6668" s="7"/>
      <c r="BG6668" t="str">
        <f t="shared" si="420"/>
        <v/>
      </c>
    </row>
    <row r="6669" spans="1:59" ht="11" customHeight="1" outlineLevel="1" x14ac:dyDescent="0.25">
      <c r="A6669" t="s">
        <v>3975</v>
      </c>
      <c r="C6669" s="2" t="s">
        <v>12953</v>
      </c>
      <c r="D6669" s="2">
        <v>702</v>
      </c>
      <c r="E6669" s="7">
        <v>1969</v>
      </c>
      <c r="F6669" s="5" t="s">
        <v>6887</v>
      </c>
      <c r="H6669" s="5" t="s">
        <v>5398</v>
      </c>
      <c r="I6669" s="6" t="s">
        <v>8107</v>
      </c>
      <c r="J6669" s="6" t="s">
        <v>8110</v>
      </c>
      <c r="K6669" s="17">
        <v>4</v>
      </c>
      <c r="L6669" s="17" t="s">
        <v>7730</v>
      </c>
      <c r="M6669" s="9">
        <v>2</v>
      </c>
      <c r="N6669" s="9"/>
      <c r="O6669" s="21"/>
      <c r="Q6669" s="29"/>
      <c r="U6669" s="17"/>
      <c r="V6669" s="2">
        <v>702</v>
      </c>
      <c r="Y6669" t="str">
        <f t="shared" si="416"/>
        <v/>
      </c>
      <c r="AA6669" t="str">
        <f t="shared" si="417"/>
        <v/>
      </c>
      <c r="AC6669" s="7"/>
      <c r="AD6669" t="s">
        <v>8107</v>
      </c>
      <c r="AE6669">
        <f t="shared" si="419"/>
        <v>0</v>
      </c>
      <c r="AG6669" s="2"/>
      <c r="AH6669" t="s">
        <v>3986</v>
      </c>
      <c r="AI6669" s="7"/>
      <c r="BG6669" t="str">
        <f t="shared" si="420"/>
        <v/>
      </c>
    </row>
    <row r="6670" spans="1:59" ht="11" customHeight="1" outlineLevel="1" x14ac:dyDescent="0.25">
      <c r="A6670" t="s">
        <v>3975</v>
      </c>
      <c r="C6670" s="2" t="s">
        <v>12953</v>
      </c>
      <c r="D6670" s="2">
        <v>729</v>
      </c>
      <c r="E6670" s="7">
        <v>1971</v>
      </c>
      <c r="F6670" s="5" t="s">
        <v>6142</v>
      </c>
      <c r="H6670" s="5" t="s">
        <v>5398</v>
      </c>
      <c r="I6670" s="6" t="s">
        <v>3985</v>
      </c>
      <c r="J6670" s="6" t="s">
        <v>8103</v>
      </c>
      <c r="K6670" s="17">
        <v>1</v>
      </c>
      <c r="L6670" s="17" t="s">
        <v>7730</v>
      </c>
      <c r="M6670" s="9">
        <v>6</v>
      </c>
      <c r="N6670" s="9"/>
      <c r="O6670" s="21"/>
      <c r="Q6670" s="29"/>
      <c r="T6670">
        <v>1</v>
      </c>
      <c r="U6670" s="17"/>
      <c r="V6670" s="2">
        <v>798</v>
      </c>
      <c r="Y6670" t="str">
        <f t="shared" si="416"/>
        <v/>
      </c>
      <c r="AA6670" t="str">
        <f t="shared" si="417"/>
        <v/>
      </c>
      <c r="AC6670" s="7"/>
      <c r="AD6670" t="s">
        <v>3985</v>
      </c>
      <c r="AE6670">
        <f t="shared" si="419"/>
        <v>0</v>
      </c>
      <c r="AG6670" s="2"/>
      <c r="AH6670" t="s">
        <v>3986</v>
      </c>
      <c r="AI6670" s="7" t="s">
        <v>4610</v>
      </c>
      <c r="BF6670" t="s">
        <v>7730</v>
      </c>
      <c r="BG6670">
        <f t="shared" si="420"/>
        <v>6</v>
      </c>
    </row>
    <row r="6671" spans="1:59" ht="11" customHeight="1" outlineLevel="1" x14ac:dyDescent="0.25">
      <c r="A6671" t="s">
        <v>3975</v>
      </c>
      <c r="C6671" s="2" t="s">
        <v>12953</v>
      </c>
      <c r="D6671" s="2" t="s">
        <v>8104</v>
      </c>
      <c r="E6671" s="7">
        <v>1971</v>
      </c>
      <c r="F6671" s="5" t="s">
        <v>21641</v>
      </c>
      <c r="H6671" s="5" t="s">
        <v>5398</v>
      </c>
      <c r="I6671" s="6" t="s">
        <v>3985</v>
      </c>
      <c r="J6671" s="6" t="s">
        <v>8103</v>
      </c>
      <c r="K6671" s="17">
        <v>1</v>
      </c>
      <c r="L6671" s="17" t="s">
        <v>7730</v>
      </c>
      <c r="M6671" s="9">
        <v>1.3</v>
      </c>
      <c r="N6671" s="9"/>
      <c r="O6671" s="21"/>
      <c r="Q6671" s="29"/>
      <c r="U6671" s="17"/>
      <c r="V6671" s="2" t="s">
        <v>4902</v>
      </c>
      <c r="Y6671" t="str">
        <f t="shared" si="416"/>
        <v/>
      </c>
      <c r="AA6671">
        <f t="shared" si="417"/>
        <v>1</v>
      </c>
      <c r="AC6671" s="7"/>
      <c r="AD6671" t="s">
        <v>3985</v>
      </c>
      <c r="AE6671">
        <f t="shared" si="419"/>
        <v>0</v>
      </c>
      <c r="AG6671" s="2"/>
      <c r="AH6671" t="s">
        <v>3986</v>
      </c>
      <c r="AI6671" s="7" t="s">
        <v>4922</v>
      </c>
      <c r="BF6671" t="s">
        <v>7730</v>
      </c>
      <c r="BG6671">
        <f t="shared" si="420"/>
        <v>1.3</v>
      </c>
    </row>
    <row r="6672" spans="1:59" ht="11" customHeight="1" outlineLevel="1" x14ac:dyDescent="0.25">
      <c r="A6672" t="s">
        <v>3975</v>
      </c>
      <c r="C6672" s="2" t="s">
        <v>12953</v>
      </c>
      <c r="D6672" s="2">
        <v>745</v>
      </c>
      <c r="E6672" s="7">
        <v>1972</v>
      </c>
      <c r="F6672" s="5" t="s">
        <v>6887</v>
      </c>
      <c r="H6672" s="5" t="s">
        <v>5398</v>
      </c>
      <c r="I6672" s="6" t="s">
        <v>4772</v>
      </c>
      <c r="J6672" s="6" t="s">
        <v>8111</v>
      </c>
      <c r="K6672" s="17">
        <v>3</v>
      </c>
      <c r="L6672" s="17" t="s">
        <v>7730</v>
      </c>
      <c r="M6672" s="9">
        <v>10</v>
      </c>
      <c r="N6672" s="9"/>
      <c r="O6672" s="21"/>
      <c r="Q6672" s="29"/>
      <c r="U6672" s="17"/>
      <c r="V6672" s="2"/>
      <c r="Y6672" t="str">
        <f t="shared" si="416"/>
        <v/>
      </c>
      <c r="AA6672" t="str">
        <f t="shared" si="417"/>
        <v/>
      </c>
      <c r="AC6672" s="7"/>
      <c r="AD6672" t="s">
        <v>4772</v>
      </c>
      <c r="AE6672">
        <f t="shared" si="419"/>
        <v>0</v>
      </c>
      <c r="AG6672" s="2"/>
      <c r="AI6672" s="7"/>
      <c r="BG6672" t="str">
        <f t="shared" si="420"/>
        <v/>
      </c>
    </row>
    <row r="6673" spans="1:59" ht="11" customHeight="1" outlineLevel="1" x14ac:dyDescent="0.25">
      <c r="A6673" t="s">
        <v>3975</v>
      </c>
      <c r="C6673" s="2" t="s">
        <v>12953</v>
      </c>
      <c r="D6673" s="2">
        <v>858</v>
      </c>
      <c r="E6673" s="7">
        <v>1975</v>
      </c>
      <c r="F6673" s="5" t="s">
        <v>2772</v>
      </c>
      <c r="H6673" s="5" t="s">
        <v>5398</v>
      </c>
      <c r="I6673" s="6" t="s">
        <v>8107</v>
      </c>
      <c r="J6673" s="6" t="s">
        <v>8108</v>
      </c>
      <c r="K6673" s="17">
        <v>4</v>
      </c>
      <c r="L6673" s="17" t="s">
        <v>7730</v>
      </c>
      <c r="M6673" s="9">
        <v>0.6</v>
      </c>
      <c r="N6673" s="9"/>
      <c r="O6673" s="21"/>
      <c r="Q6673" s="29"/>
      <c r="U6673" s="17"/>
      <c r="V6673" s="2"/>
      <c r="Y6673" t="str">
        <f t="shared" si="416"/>
        <v/>
      </c>
      <c r="AA6673" t="str">
        <f t="shared" si="417"/>
        <v/>
      </c>
      <c r="AC6673" s="7"/>
      <c r="AD6673" t="s">
        <v>8107</v>
      </c>
      <c r="AE6673">
        <f t="shared" si="419"/>
        <v>0</v>
      </c>
      <c r="AG6673" s="2"/>
      <c r="AH6673" t="s">
        <v>3986</v>
      </c>
      <c r="AI6673" s="7"/>
      <c r="BG6673" t="str">
        <f t="shared" si="420"/>
        <v/>
      </c>
    </row>
    <row r="6674" spans="1:59" ht="11" customHeight="1" outlineLevel="1" x14ac:dyDescent="0.25">
      <c r="A6674" t="s">
        <v>3975</v>
      </c>
      <c r="C6674" s="2" t="s">
        <v>12953</v>
      </c>
      <c r="D6674" s="2">
        <v>859</v>
      </c>
      <c r="E6674" s="7">
        <v>1975</v>
      </c>
      <c r="F6674" s="5" t="s">
        <v>3991</v>
      </c>
      <c r="H6674" s="5" t="s">
        <v>5398</v>
      </c>
      <c r="I6674" s="6" t="s">
        <v>8107</v>
      </c>
      <c r="J6674" s="6" t="s">
        <v>8108</v>
      </c>
      <c r="K6674" s="17">
        <v>4</v>
      </c>
      <c r="L6674" s="17" t="s">
        <v>7730</v>
      </c>
      <c r="M6674" s="9">
        <v>2</v>
      </c>
      <c r="N6674" s="9"/>
      <c r="O6674" s="21"/>
      <c r="Q6674" s="29"/>
      <c r="U6674" s="17"/>
      <c r="V6674" s="2"/>
      <c r="Y6674" t="str">
        <f t="shared" si="416"/>
        <v/>
      </c>
      <c r="AA6674" t="str">
        <f t="shared" si="417"/>
        <v/>
      </c>
      <c r="AC6674" s="7"/>
      <c r="AD6674" t="s">
        <v>8107</v>
      </c>
      <c r="AE6674">
        <f t="shared" si="419"/>
        <v>0</v>
      </c>
      <c r="AG6674" s="2"/>
      <c r="AH6674" t="s">
        <v>3986</v>
      </c>
      <c r="AI6674" s="7"/>
      <c r="BG6674" t="str">
        <f t="shared" si="420"/>
        <v/>
      </c>
    </row>
    <row r="6675" spans="1:59" ht="11" customHeight="1" outlineLevel="1" x14ac:dyDescent="0.25">
      <c r="A6675" t="s">
        <v>3975</v>
      </c>
      <c r="C6675" s="2" t="s">
        <v>12953</v>
      </c>
      <c r="D6675" s="2">
        <v>860</v>
      </c>
      <c r="E6675" s="7">
        <v>1975</v>
      </c>
      <c r="F6675" s="5" t="s">
        <v>8106</v>
      </c>
      <c r="H6675" s="5" t="s">
        <v>5398</v>
      </c>
      <c r="I6675" s="6" t="s">
        <v>8107</v>
      </c>
      <c r="J6675" s="6" t="s">
        <v>8108</v>
      </c>
      <c r="K6675" s="17">
        <v>4</v>
      </c>
      <c r="L6675" s="17" t="s">
        <v>7730</v>
      </c>
      <c r="M6675" s="9">
        <v>2</v>
      </c>
      <c r="N6675" s="9"/>
      <c r="O6675" s="21"/>
      <c r="Q6675" s="29"/>
      <c r="U6675" s="17"/>
      <c r="V6675" s="2"/>
      <c r="Y6675" t="str">
        <f t="shared" si="416"/>
        <v/>
      </c>
      <c r="AA6675" t="str">
        <f t="shared" si="417"/>
        <v/>
      </c>
      <c r="AC6675" s="7"/>
      <c r="AD6675" t="s">
        <v>8107</v>
      </c>
      <c r="AE6675">
        <f t="shared" si="419"/>
        <v>0</v>
      </c>
      <c r="AG6675" s="2"/>
      <c r="AH6675" t="s">
        <v>3986</v>
      </c>
      <c r="AI6675" s="7"/>
      <c r="BG6675" t="str">
        <f t="shared" si="420"/>
        <v/>
      </c>
    </row>
    <row r="6676" spans="1:59" ht="11" customHeight="1" outlineLevel="1" x14ac:dyDescent="0.25">
      <c r="A6676" t="s">
        <v>3975</v>
      </c>
      <c r="C6676" s="2" t="s">
        <v>12953</v>
      </c>
      <c r="D6676" s="2">
        <v>861</v>
      </c>
      <c r="E6676" s="7">
        <v>1975</v>
      </c>
      <c r="F6676" s="5" t="s">
        <v>3322</v>
      </c>
      <c r="H6676" s="5" t="s">
        <v>5398</v>
      </c>
      <c r="I6676" s="6" t="s">
        <v>8107</v>
      </c>
      <c r="J6676" s="6" t="s">
        <v>8108</v>
      </c>
      <c r="K6676" s="17">
        <v>4</v>
      </c>
      <c r="L6676" s="17" t="s">
        <v>7730</v>
      </c>
      <c r="M6676" s="9">
        <v>2</v>
      </c>
      <c r="N6676" s="9"/>
      <c r="O6676" s="21"/>
      <c r="Q6676" s="29"/>
      <c r="U6676" s="17"/>
      <c r="V6676" s="2"/>
      <c r="Y6676" t="str">
        <f t="shared" si="416"/>
        <v/>
      </c>
      <c r="AA6676" t="str">
        <f t="shared" si="417"/>
        <v/>
      </c>
      <c r="AC6676" s="7"/>
      <c r="AD6676" t="s">
        <v>8107</v>
      </c>
      <c r="AE6676">
        <f t="shared" si="419"/>
        <v>0</v>
      </c>
      <c r="AG6676" s="2"/>
      <c r="AH6676" t="s">
        <v>3986</v>
      </c>
      <c r="AI6676" s="7"/>
      <c r="BG6676" t="str">
        <f t="shared" si="420"/>
        <v/>
      </c>
    </row>
    <row r="6677" spans="1:59" ht="11" customHeight="1" outlineLevel="1" x14ac:dyDescent="0.25">
      <c r="A6677" t="s">
        <v>3975</v>
      </c>
      <c r="C6677" s="2" t="s">
        <v>12953</v>
      </c>
      <c r="D6677" s="2" t="s">
        <v>20040</v>
      </c>
      <c r="E6677" s="7">
        <v>1975</v>
      </c>
      <c r="F6677" s="5" t="s">
        <v>20041</v>
      </c>
      <c r="H6677" s="5" t="s">
        <v>5398</v>
      </c>
      <c r="I6677" s="6" t="s">
        <v>8107</v>
      </c>
      <c r="J6677" s="6" t="s">
        <v>8108</v>
      </c>
      <c r="K6677" s="17">
        <v>4</v>
      </c>
      <c r="L6677" s="17" t="s">
        <v>7730</v>
      </c>
      <c r="M6677" s="9">
        <v>5</v>
      </c>
      <c r="N6677" s="9"/>
      <c r="O6677" s="21"/>
      <c r="Q6677" s="29"/>
      <c r="U6677" s="17"/>
      <c r="V6677" s="2"/>
      <c r="Y6677" t="str">
        <f t="shared" si="416"/>
        <v/>
      </c>
      <c r="AA6677" t="str">
        <f t="shared" si="417"/>
        <v/>
      </c>
      <c r="AC6677" s="7"/>
      <c r="AD6677" t="s">
        <v>8107</v>
      </c>
      <c r="AE6677">
        <f t="shared" si="419"/>
        <v>0</v>
      </c>
      <c r="AG6677" s="2"/>
      <c r="AH6677" t="s">
        <v>3986</v>
      </c>
      <c r="AI6677" s="7"/>
      <c r="BG6677" t="str">
        <f t="shared" si="420"/>
        <v/>
      </c>
    </row>
    <row r="6678" spans="1:59" ht="11" customHeight="1" outlineLevel="1" x14ac:dyDescent="0.25">
      <c r="A6678" t="s">
        <v>3975</v>
      </c>
      <c r="C6678" s="2" t="s">
        <v>12953</v>
      </c>
      <c r="D6678" s="2">
        <v>864</v>
      </c>
      <c r="E6678" s="7">
        <v>1975</v>
      </c>
      <c r="F6678" s="5" t="s">
        <v>6887</v>
      </c>
      <c r="H6678" s="5" t="s">
        <v>3831</v>
      </c>
      <c r="I6678" s="6" t="s">
        <v>957</v>
      </c>
      <c r="J6678" s="6" t="s">
        <v>8109</v>
      </c>
      <c r="K6678" s="17">
        <v>3</v>
      </c>
      <c r="L6678" s="17" t="s">
        <v>7730</v>
      </c>
      <c r="M6678" s="9">
        <v>2</v>
      </c>
      <c r="N6678" s="9"/>
      <c r="O6678" s="21"/>
      <c r="Q6678" s="29"/>
      <c r="U6678" s="17"/>
      <c r="V6678" s="2">
        <v>864</v>
      </c>
      <c r="Y6678" t="str">
        <f t="shared" si="416"/>
        <v/>
      </c>
      <c r="AA6678" t="str">
        <f t="shared" si="417"/>
        <v/>
      </c>
      <c r="AC6678" s="7"/>
      <c r="AD6678" t="s">
        <v>957</v>
      </c>
      <c r="AE6678">
        <f t="shared" si="419"/>
        <v>0</v>
      </c>
      <c r="AG6678" s="2"/>
      <c r="AH6678" s="1" t="s">
        <v>3354</v>
      </c>
      <c r="AI6678" s="7"/>
      <c r="BG6678" t="str">
        <f t="shared" si="420"/>
        <v/>
      </c>
    </row>
    <row r="6679" spans="1:59" ht="11" customHeight="1" outlineLevel="1" x14ac:dyDescent="0.25">
      <c r="A6679" t="s">
        <v>3975</v>
      </c>
      <c r="C6679" s="2" t="s">
        <v>12953</v>
      </c>
      <c r="D6679" s="2">
        <v>883</v>
      </c>
      <c r="E6679" s="7">
        <v>1976</v>
      </c>
      <c r="F6679" s="5" t="s">
        <v>3987</v>
      </c>
      <c r="H6679" s="5" t="s">
        <v>3988</v>
      </c>
      <c r="I6679" s="6" t="s">
        <v>3989</v>
      </c>
      <c r="J6679" s="6" t="s">
        <v>7074</v>
      </c>
      <c r="K6679" s="17">
        <v>3</v>
      </c>
      <c r="L6679" s="17" t="s">
        <v>7730</v>
      </c>
      <c r="M6679" s="9">
        <v>0.7</v>
      </c>
      <c r="N6679" s="9"/>
      <c r="O6679" s="21"/>
      <c r="Q6679" s="29"/>
      <c r="U6679" s="17"/>
      <c r="V6679" s="2">
        <v>972</v>
      </c>
      <c r="Y6679" t="str">
        <f t="shared" si="416"/>
        <v/>
      </c>
      <c r="AA6679" t="str">
        <f t="shared" si="417"/>
        <v/>
      </c>
      <c r="AC6679" s="7"/>
      <c r="AD6679" t="s">
        <v>3989</v>
      </c>
      <c r="AE6679">
        <f t="shared" si="419"/>
        <v>0</v>
      </c>
      <c r="AG6679" s="2"/>
      <c r="AH6679" t="s">
        <v>3990</v>
      </c>
      <c r="AI6679" s="7" t="s">
        <v>4610</v>
      </c>
      <c r="BG6679" t="str">
        <f t="shared" si="420"/>
        <v/>
      </c>
    </row>
    <row r="6680" spans="1:59" ht="11" customHeight="1" outlineLevel="1" x14ac:dyDescent="0.25">
      <c r="A6680" t="s">
        <v>3975</v>
      </c>
      <c r="C6680" s="2" t="s">
        <v>12953</v>
      </c>
      <c r="D6680" s="2">
        <v>884</v>
      </c>
      <c r="E6680" s="7">
        <v>1976</v>
      </c>
      <c r="F6680" s="5" t="s">
        <v>3991</v>
      </c>
      <c r="H6680" s="5" t="s">
        <v>5398</v>
      </c>
      <c r="I6680" s="6" t="s">
        <v>3992</v>
      </c>
      <c r="J6680" s="6" t="s">
        <v>7074</v>
      </c>
      <c r="K6680" s="17">
        <v>1</v>
      </c>
      <c r="L6680" s="17" t="s">
        <v>7730</v>
      </c>
      <c r="M6680" s="9">
        <v>0.7</v>
      </c>
      <c r="N6680" s="9"/>
      <c r="O6680" s="21"/>
      <c r="Q6680" s="29"/>
      <c r="U6680" s="17"/>
      <c r="V6680" s="2">
        <v>973</v>
      </c>
      <c r="Y6680" t="str">
        <f t="shared" ref="Y6680:Y6743" si="421">IF(COUNTIF(F6680,"*fdc*"),1,"")</f>
        <v/>
      </c>
      <c r="AA6680" t="str">
        <f t="shared" ref="AA6680:AA6743" si="422">IF(COUNTIF(F6680,"*s/s*"),1,"")</f>
        <v/>
      </c>
      <c r="AC6680" s="7"/>
      <c r="AD6680" t="s">
        <v>3992</v>
      </c>
      <c r="AE6680">
        <f t="shared" si="419"/>
        <v>0</v>
      </c>
      <c r="AG6680" s="2"/>
      <c r="AH6680" t="s">
        <v>3993</v>
      </c>
      <c r="AI6680" s="7" t="s">
        <v>4922</v>
      </c>
      <c r="BF6680" t="s">
        <v>7730</v>
      </c>
      <c r="BG6680">
        <f t="shared" si="420"/>
        <v>0.7</v>
      </c>
    </row>
    <row r="6681" spans="1:59" ht="11" customHeight="1" outlineLevel="1" x14ac:dyDescent="0.25">
      <c r="A6681" t="s">
        <v>3975</v>
      </c>
      <c r="C6681" s="2" t="s">
        <v>12953</v>
      </c>
      <c r="D6681" s="2">
        <v>885</v>
      </c>
      <c r="E6681" s="7">
        <v>1976</v>
      </c>
      <c r="F6681" s="5" t="s">
        <v>6887</v>
      </c>
      <c r="H6681" s="5" t="s">
        <v>5398</v>
      </c>
      <c r="I6681" s="6" t="s">
        <v>8112</v>
      </c>
      <c r="J6681" s="6" t="s">
        <v>7074</v>
      </c>
      <c r="K6681" s="17">
        <v>2</v>
      </c>
      <c r="L6681" s="17" t="s">
        <v>7730</v>
      </c>
      <c r="M6681" s="9">
        <v>0.7</v>
      </c>
      <c r="N6681" s="9"/>
      <c r="O6681" s="21"/>
      <c r="Q6681" s="29"/>
      <c r="U6681" s="17"/>
      <c r="V6681" s="2">
        <v>974</v>
      </c>
      <c r="Y6681" t="str">
        <f t="shared" si="421"/>
        <v/>
      </c>
      <c r="AA6681" t="str">
        <f t="shared" si="422"/>
        <v/>
      </c>
      <c r="AC6681" s="7"/>
      <c r="AD6681" t="s">
        <v>8112</v>
      </c>
      <c r="AE6681">
        <f t="shared" si="419"/>
        <v>0</v>
      </c>
      <c r="AG6681" s="2"/>
      <c r="AI6681" s="7"/>
      <c r="BG6681" t="str">
        <f t="shared" si="420"/>
        <v/>
      </c>
    </row>
    <row r="6682" spans="1:59" ht="11" customHeight="1" outlineLevel="1" x14ac:dyDescent="0.25">
      <c r="A6682" t="s">
        <v>3975</v>
      </c>
      <c r="C6682" s="2" t="s">
        <v>12953</v>
      </c>
      <c r="D6682" s="2" t="s">
        <v>8113</v>
      </c>
      <c r="E6682" s="7">
        <v>1976</v>
      </c>
      <c r="F6682" s="5" t="s">
        <v>8114</v>
      </c>
      <c r="H6682" s="5" t="s">
        <v>5398</v>
      </c>
      <c r="I6682" s="6" t="s">
        <v>8112</v>
      </c>
      <c r="J6682" s="6" t="s">
        <v>7074</v>
      </c>
      <c r="K6682" s="17">
        <v>2</v>
      </c>
      <c r="L6682" s="17" t="s">
        <v>7730</v>
      </c>
      <c r="M6682" s="9">
        <v>10</v>
      </c>
      <c r="N6682" s="9"/>
      <c r="O6682" s="21"/>
      <c r="Q6682" s="29"/>
      <c r="U6682" s="17"/>
      <c r="V6682" s="2">
        <v>974</v>
      </c>
      <c r="Y6682" t="str">
        <f t="shared" si="421"/>
        <v/>
      </c>
      <c r="AA6682" t="str">
        <f t="shared" si="422"/>
        <v/>
      </c>
      <c r="AC6682" s="7"/>
      <c r="AD6682" t="s">
        <v>8112</v>
      </c>
      <c r="AE6682">
        <f t="shared" si="419"/>
        <v>0</v>
      </c>
      <c r="AG6682" s="2"/>
      <c r="AI6682" s="7"/>
      <c r="BG6682" t="str">
        <f t="shared" si="420"/>
        <v/>
      </c>
    </row>
    <row r="6683" spans="1:59" ht="11" customHeight="1" outlineLevel="1" x14ac:dyDescent="0.25">
      <c r="A6683" t="s">
        <v>3975</v>
      </c>
      <c r="C6683" s="2" t="s">
        <v>12953</v>
      </c>
      <c r="D6683" s="2">
        <v>896</v>
      </c>
      <c r="E6683" s="7">
        <v>1976</v>
      </c>
      <c r="F6683" s="5" t="s">
        <v>8117</v>
      </c>
      <c r="H6683" s="5" t="s">
        <v>5398</v>
      </c>
      <c r="I6683" s="6" t="s">
        <v>8116</v>
      </c>
      <c r="J6683" s="6" t="s">
        <v>8115</v>
      </c>
      <c r="K6683" s="17">
        <v>3</v>
      </c>
      <c r="L6683" s="17" t="s">
        <v>7730</v>
      </c>
      <c r="M6683" s="9">
        <v>0.8</v>
      </c>
      <c r="N6683" s="9"/>
      <c r="O6683" s="21"/>
      <c r="Q6683" s="29"/>
      <c r="U6683" s="17"/>
      <c r="V6683" s="2" t="s">
        <v>6866</v>
      </c>
      <c r="Y6683" t="str">
        <f t="shared" si="421"/>
        <v/>
      </c>
      <c r="AA6683" t="str">
        <f t="shared" si="422"/>
        <v/>
      </c>
      <c r="AC6683" s="7"/>
      <c r="AD6683" t="s">
        <v>8116</v>
      </c>
      <c r="AE6683">
        <f t="shared" si="419"/>
        <v>0</v>
      </c>
      <c r="AG6683" s="2"/>
      <c r="AI6683" s="7"/>
      <c r="BG6683" t="str">
        <f t="shared" si="420"/>
        <v/>
      </c>
    </row>
    <row r="6684" spans="1:59" ht="11" customHeight="1" outlineLevel="1" x14ac:dyDescent="0.25">
      <c r="A6684" t="s">
        <v>3975</v>
      </c>
      <c r="C6684" s="2" t="s">
        <v>12953</v>
      </c>
      <c r="D6684" s="2">
        <v>960</v>
      </c>
      <c r="E6684" s="7">
        <v>1979</v>
      </c>
      <c r="F6684" s="5" t="s">
        <v>3991</v>
      </c>
      <c r="H6684" s="5" t="s">
        <v>5398</v>
      </c>
      <c r="I6684" s="6" t="s">
        <v>280</v>
      </c>
      <c r="J6684" s="6" t="s">
        <v>8118</v>
      </c>
      <c r="K6684" s="17">
        <v>1</v>
      </c>
      <c r="L6684" s="17" t="s">
        <v>7730</v>
      </c>
      <c r="M6684" s="9">
        <v>2.2999999999999998</v>
      </c>
      <c r="N6684" s="9"/>
      <c r="O6684" s="21"/>
      <c r="Q6684" s="29"/>
      <c r="S6684">
        <v>1</v>
      </c>
      <c r="T6684">
        <v>1</v>
      </c>
      <c r="U6684" s="17"/>
      <c r="V6684" s="2">
        <v>1039</v>
      </c>
      <c r="Y6684" t="str">
        <f t="shared" si="421"/>
        <v/>
      </c>
      <c r="AA6684" t="str">
        <f t="shared" si="422"/>
        <v/>
      </c>
      <c r="AC6684" s="7"/>
      <c r="AD6684" t="s">
        <v>280</v>
      </c>
      <c r="AE6684">
        <f t="shared" si="419"/>
        <v>0</v>
      </c>
      <c r="AG6684" s="2"/>
      <c r="AH6684" t="s">
        <v>3986</v>
      </c>
      <c r="AI6684" s="7" t="s">
        <v>4610</v>
      </c>
      <c r="BF6684" t="s">
        <v>7730</v>
      </c>
      <c r="BG6684">
        <f t="shared" si="420"/>
        <v>2.2999999999999998</v>
      </c>
    </row>
    <row r="6685" spans="1:59" ht="11" customHeight="1" outlineLevel="1" x14ac:dyDescent="0.25">
      <c r="A6685" t="s">
        <v>3975</v>
      </c>
      <c r="C6685" s="2" t="s">
        <v>12953</v>
      </c>
      <c r="D6685" s="2">
        <v>996</v>
      </c>
      <c r="E6685" s="7">
        <v>1980</v>
      </c>
      <c r="F6685" s="5" t="s">
        <v>6888</v>
      </c>
      <c r="H6685" s="5" t="s">
        <v>5398</v>
      </c>
      <c r="I6685" s="6" t="s">
        <v>4772</v>
      </c>
      <c r="J6685" s="6" t="s">
        <v>8119</v>
      </c>
      <c r="K6685" s="17">
        <v>3</v>
      </c>
      <c r="L6685" s="17" t="s">
        <v>7730</v>
      </c>
      <c r="M6685" s="9">
        <v>1.6</v>
      </c>
      <c r="N6685" s="9"/>
      <c r="O6685" s="21"/>
      <c r="Q6685" s="29"/>
      <c r="T6685">
        <v>1</v>
      </c>
      <c r="U6685" s="17"/>
      <c r="V6685" s="2" t="s">
        <v>6866</v>
      </c>
      <c r="Y6685" t="str">
        <f t="shared" si="421"/>
        <v/>
      </c>
      <c r="AA6685" t="str">
        <f t="shared" si="422"/>
        <v/>
      </c>
      <c r="AC6685" s="7"/>
      <c r="AD6685" t="s">
        <v>4772</v>
      </c>
      <c r="AE6685">
        <f t="shared" si="419"/>
        <v>0</v>
      </c>
      <c r="AG6685" s="2"/>
      <c r="AI6685" s="7"/>
      <c r="BG6685" t="str">
        <f t="shared" ref="BG6685:BG6716" si="423">IF(BF6685="y",M6685,"")</f>
        <v/>
      </c>
    </row>
    <row r="6686" spans="1:59" ht="11" customHeight="1" outlineLevel="1" x14ac:dyDescent="0.25">
      <c r="A6686" t="s">
        <v>3975</v>
      </c>
      <c r="C6686" s="2" t="s">
        <v>12953</v>
      </c>
      <c r="D6686" s="3">
        <v>1011</v>
      </c>
      <c r="E6686" s="7">
        <v>1980</v>
      </c>
      <c r="F6686" s="8" t="s">
        <v>14494</v>
      </c>
      <c r="H6686" s="5" t="s">
        <v>5398</v>
      </c>
      <c r="I6686" s="6" t="s">
        <v>9047</v>
      </c>
      <c r="J6686" s="6" t="s">
        <v>21461</v>
      </c>
      <c r="K6686" s="17">
        <v>6</v>
      </c>
      <c r="L6686" s="17" t="s">
        <v>7730</v>
      </c>
      <c r="M6686" s="9">
        <v>6.3</v>
      </c>
      <c r="N6686" s="9"/>
      <c r="O6686" s="21"/>
      <c r="Q6686" s="29"/>
      <c r="U6686" s="17"/>
      <c r="V6686" s="2" t="s">
        <v>6866</v>
      </c>
      <c r="Y6686" t="str">
        <f t="shared" si="421"/>
        <v/>
      </c>
      <c r="AA6686">
        <f t="shared" si="422"/>
        <v>1</v>
      </c>
      <c r="AC6686" s="7"/>
      <c r="AD6686" t="s">
        <v>9047</v>
      </c>
      <c r="AE6686">
        <f t="shared" si="419"/>
        <v>0</v>
      </c>
      <c r="AG6686" s="2"/>
      <c r="AI6686" s="7"/>
      <c r="BG6686" t="str">
        <f t="shared" si="423"/>
        <v/>
      </c>
    </row>
    <row r="6687" spans="1:59" ht="11" customHeight="1" outlineLevel="1" x14ac:dyDescent="0.25">
      <c r="A6687" t="s">
        <v>3975</v>
      </c>
      <c r="C6687" s="2" t="s">
        <v>12953</v>
      </c>
      <c r="D6687" s="3">
        <v>1019</v>
      </c>
      <c r="E6687" s="7">
        <v>1980</v>
      </c>
      <c r="F6687" s="8" t="s">
        <v>6887</v>
      </c>
      <c r="H6687" s="5" t="s">
        <v>5398</v>
      </c>
      <c r="I6687" s="6" t="s">
        <v>9047</v>
      </c>
      <c r="J6687" s="6" t="s">
        <v>21462</v>
      </c>
      <c r="K6687" s="17">
        <v>6</v>
      </c>
      <c r="L6687" s="18" t="s">
        <v>7730</v>
      </c>
      <c r="M6687" s="9">
        <v>1.6</v>
      </c>
      <c r="N6687" s="9"/>
      <c r="O6687" s="21"/>
      <c r="Q6687" s="29"/>
      <c r="U6687" s="17"/>
      <c r="V6687" s="2" t="s">
        <v>6866</v>
      </c>
      <c r="Y6687" t="str">
        <f t="shared" si="421"/>
        <v/>
      </c>
      <c r="AA6687" t="str">
        <f t="shared" si="422"/>
        <v/>
      </c>
      <c r="AC6687" s="7"/>
      <c r="AD6687" t="s">
        <v>9047</v>
      </c>
      <c r="AE6687">
        <f t="shared" si="419"/>
        <v>0</v>
      </c>
      <c r="AG6687" s="2"/>
      <c r="AI6687" s="7"/>
      <c r="BG6687" t="str">
        <f t="shared" si="423"/>
        <v/>
      </c>
    </row>
    <row r="6688" spans="1:59" ht="11" customHeight="1" outlineLevel="1" x14ac:dyDescent="0.25">
      <c r="A6688" t="s">
        <v>3975</v>
      </c>
      <c r="C6688" s="2" t="s">
        <v>12953</v>
      </c>
      <c r="D6688" s="3">
        <v>1020</v>
      </c>
      <c r="E6688" s="7">
        <v>1980</v>
      </c>
      <c r="F6688" s="8" t="s">
        <v>12644</v>
      </c>
      <c r="H6688" s="5" t="s">
        <v>5398</v>
      </c>
      <c r="I6688" s="6" t="s">
        <v>9047</v>
      </c>
      <c r="J6688" s="6" t="s">
        <v>21462</v>
      </c>
      <c r="K6688" s="17">
        <v>6</v>
      </c>
      <c r="L6688" s="18" t="s">
        <v>7730</v>
      </c>
      <c r="M6688" s="9">
        <v>1.6</v>
      </c>
      <c r="N6688" s="9"/>
      <c r="O6688" s="21"/>
      <c r="Q6688" s="29"/>
      <c r="U6688" s="17"/>
      <c r="V6688" s="2" t="s">
        <v>6866</v>
      </c>
      <c r="Y6688" t="str">
        <f t="shared" si="421"/>
        <v/>
      </c>
      <c r="AA6688" t="str">
        <f t="shared" si="422"/>
        <v/>
      </c>
      <c r="AC6688" s="7"/>
      <c r="AD6688" t="s">
        <v>9047</v>
      </c>
      <c r="AE6688">
        <f t="shared" si="419"/>
        <v>0</v>
      </c>
      <c r="AG6688" s="2"/>
      <c r="AI6688" s="7"/>
      <c r="BG6688" t="str">
        <f t="shared" si="423"/>
        <v/>
      </c>
    </row>
    <row r="6689" spans="1:59" ht="11" customHeight="1" outlineLevel="1" x14ac:dyDescent="0.25">
      <c r="A6689" t="s">
        <v>3975</v>
      </c>
      <c r="C6689" s="2" t="s">
        <v>12953</v>
      </c>
      <c r="D6689" s="3">
        <v>1027</v>
      </c>
      <c r="E6689" s="7">
        <v>1980</v>
      </c>
      <c r="F6689" s="8" t="s">
        <v>12644</v>
      </c>
      <c r="H6689" s="5" t="s">
        <v>5398</v>
      </c>
      <c r="I6689" s="6" t="s">
        <v>9047</v>
      </c>
      <c r="J6689" s="6" t="s">
        <v>21463</v>
      </c>
      <c r="K6689" s="17">
        <v>6</v>
      </c>
      <c r="L6689" s="18" t="s">
        <v>7730</v>
      </c>
      <c r="M6689" s="9">
        <v>2.1</v>
      </c>
      <c r="N6689" s="9"/>
      <c r="O6689" s="21"/>
      <c r="Q6689" s="29"/>
      <c r="U6689" s="17"/>
      <c r="V6689" s="2" t="s">
        <v>6866</v>
      </c>
      <c r="Y6689" t="str">
        <f t="shared" si="421"/>
        <v/>
      </c>
      <c r="AA6689" t="str">
        <f t="shared" si="422"/>
        <v/>
      </c>
      <c r="AC6689" s="7"/>
      <c r="AD6689" t="s">
        <v>9047</v>
      </c>
      <c r="AE6689">
        <f t="shared" si="419"/>
        <v>0</v>
      </c>
      <c r="AG6689" s="2"/>
      <c r="AI6689" s="7"/>
      <c r="BG6689" t="str">
        <f t="shared" si="423"/>
        <v/>
      </c>
    </row>
    <row r="6690" spans="1:59" ht="11" customHeight="1" outlineLevel="1" x14ac:dyDescent="0.25">
      <c r="A6690" t="s">
        <v>3975</v>
      </c>
      <c r="C6690" s="2" t="s">
        <v>12953</v>
      </c>
      <c r="D6690" s="2">
        <v>1064</v>
      </c>
      <c r="E6690" s="7">
        <v>1981</v>
      </c>
      <c r="F6690" s="5" t="s">
        <v>6891</v>
      </c>
      <c r="H6690" s="5" t="s">
        <v>5398</v>
      </c>
      <c r="I6690" s="6" t="s">
        <v>8124</v>
      </c>
      <c r="J6690" s="6" t="s">
        <v>8121</v>
      </c>
      <c r="K6690" s="17">
        <v>3</v>
      </c>
      <c r="L6690" s="17" t="s">
        <v>7730</v>
      </c>
      <c r="M6690" s="9">
        <v>5</v>
      </c>
      <c r="N6690" s="9"/>
      <c r="O6690" s="21"/>
      <c r="Q6690" s="29"/>
      <c r="U6690" s="17"/>
      <c r="V6690" s="2" t="s">
        <v>6866</v>
      </c>
      <c r="Y6690" t="str">
        <f t="shared" si="421"/>
        <v/>
      </c>
      <c r="AA6690">
        <f t="shared" si="422"/>
        <v>1</v>
      </c>
      <c r="AC6690" s="7"/>
      <c r="AD6690" t="s">
        <v>8124</v>
      </c>
      <c r="AE6690">
        <f t="shared" si="419"/>
        <v>0</v>
      </c>
      <c r="AG6690" s="2"/>
      <c r="AI6690" s="7"/>
      <c r="BG6690" t="str">
        <f t="shared" si="423"/>
        <v/>
      </c>
    </row>
    <row r="6691" spans="1:59" ht="11" customHeight="1" outlineLevel="1" x14ac:dyDescent="0.25">
      <c r="A6691" t="s">
        <v>3975</v>
      </c>
      <c r="C6691" s="2" t="s">
        <v>12953</v>
      </c>
      <c r="D6691" s="2">
        <v>1080</v>
      </c>
      <c r="E6691" s="7">
        <v>1982</v>
      </c>
      <c r="F6691" s="5" t="s">
        <v>3322</v>
      </c>
      <c r="H6691" s="5" t="s">
        <v>5398</v>
      </c>
      <c r="I6691" s="6" t="s">
        <v>6889</v>
      </c>
      <c r="J6691" s="6" t="s">
        <v>8122</v>
      </c>
      <c r="K6691" s="17">
        <v>2</v>
      </c>
      <c r="L6691" s="17" t="s">
        <v>7730</v>
      </c>
      <c r="M6691" s="9">
        <v>7</v>
      </c>
      <c r="N6691" s="9"/>
      <c r="O6691" s="21"/>
      <c r="Q6691" s="29"/>
      <c r="U6691" s="17"/>
      <c r="V6691" s="2" t="s">
        <v>6866</v>
      </c>
      <c r="Y6691" t="str">
        <f t="shared" si="421"/>
        <v/>
      </c>
      <c r="AA6691" t="str">
        <f t="shared" si="422"/>
        <v/>
      </c>
      <c r="AC6691" s="7"/>
      <c r="AD6691" t="s">
        <v>6889</v>
      </c>
      <c r="AE6691">
        <f t="shared" si="419"/>
        <v>0</v>
      </c>
      <c r="AG6691" s="2"/>
      <c r="AI6691" s="7"/>
      <c r="BG6691" t="str">
        <f t="shared" si="423"/>
        <v/>
      </c>
    </row>
    <row r="6692" spans="1:59" ht="11" customHeight="1" outlineLevel="1" x14ac:dyDescent="0.25">
      <c r="A6692" t="s">
        <v>3975</v>
      </c>
      <c r="C6692" s="2" t="s">
        <v>12953</v>
      </c>
      <c r="D6692" s="2">
        <v>1086</v>
      </c>
      <c r="E6692" s="7">
        <v>1982</v>
      </c>
      <c r="F6692" s="5" t="s">
        <v>3322</v>
      </c>
      <c r="H6692" s="5" t="s">
        <v>5398</v>
      </c>
      <c r="I6692" s="6" t="s">
        <v>3985</v>
      </c>
      <c r="J6692" s="6" t="s">
        <v>8122</v>
      </c>
      <c r="K6692" s="17">
        <v>4</v>
      </c>
      <c r="L6692" s="17" t="s">
        <v>7730</v>
      </c>
      <c r="M6692" s="9">
        <v>2</v>
      </c>
      <c r="N6692" s="9"/>
      <c r="O6692" s="21"/>
      <c r="Q6692" s="29"/>
      <c r="U6692" s="17"/>
      <c r="V6692" s="2" t="s">
        <v>6866</v>
      </c>
      <c r="Y6692" t="str">
        <f t="shared" si="421"/>
        <v/>
      </c>
      <c r="AA6692" t="str">
        <f t="shared" si="422"/>
        <v/>
      </c>
      <c r="AC6692" s="7"/>
      <c r="AD6692" t="s">
        <v>3985</v>
      </c>
      <c r="AE6692">
        <f t="shared" si="419"/>
        <v>0</v>
      </c>
      <c r="AG6692" s="2"/>
      <c r="AI6692" s="7"/>
      <c r="BG6692" t="str">
        <f t="shared" si="423"/>
        <v/>
      </c>
    </row>
    <row r="6693" spans="1:59" ht="11" customHeight="1" outlineLevel="1" x14ac:dyDescent="0.25">
      <c r="A6693" t="s">
        <v>3975</v>
      </c>
      <c r="C6693" s="2" t="s">
        <v>12953</v>
      </c>
      <c r="D6693" s="2">
        <v>1101</v>
      </c>
      <c r="E6693" s="7">
        <v>1982</v>
      </c>
      <c r="F6693" s="5" t="s">
        <v>3322</v>
      </c>
      <c r="H6693" s="5" t="s">
        <v>5398</v>
      </c>
      <c r="I6693" s="6" t="s">
        <v>8123</v>
      </c>
      <c r="J6693" s="6" t="s">
        <v>8122</v>
      </c>
      <c r="K6693" s="17">
        <v>1</v>
      </c>
      <c r="L6693" s="17" t="s">
        <v>7730</v>
      </c>
      <c r="M6693" s="9">
        <v>0.4</v>
      </c>
      <c r="N6693" s="9"/>
      <c r="O6693" s="21"/>
      <c r="Q6693" s="29"/>
      <c r="U6693" s="17"/>
      <c r="V6693" s="2">
        <v>1151</v>
      </c>
      <c r="Y6693" t="str">
        <f t="shared" si="421"/>
        <v/>
      </c>
      <c r="AA6693" t="str">
        <f t="shared" si="422"/>
        <v/>
      </c>
      <c r="AC6693" s="7"/>
      <c r="AD6693" t="s">
        <v>8123</v>
      </c>
      <c r="AE6693">
        <f t="shared" si="419"/>
        <v>0</v>
      </c>
      <c r="AG6693" s="2"/>
      <c r="AH6693" t="s">
        <v>4976</v>
      </c>
      <c r="AI6693" s="7" t="s">
        <v>4610</v>
      </c>
      <c r="BF6693" t="s">
        <v>7730</v>
      </c>
      <c r="BG6693">
        <f t="shared" si="423"/>
        <v>0.4</v>
      </c>
    </row>
    <row r="6694" spans="1:59" ht="11" customHeight="1" outlineLevel="1" x14ac:dyDescent="0.25">
      <c r="A6694" t="s">
        <v>3975</v>
      </c>
      <c r="C6694" s="2" t="s">
        <v>12953</v>
      </c>
      <c r="D6694" s="2">
        <v>1101</v>
      </c>
      <c r="E6694" s="7">
        <v>1982</v>
      </c>
      <c r="F6694" s="5" t="s">
        <v>19960</v>
      </c>
      <c r="H6694" s="5" t="s">
        <v>5398</v>
      </c>
      <c r="I6694" s="6" t="s">
        <v>8123</v>
      </c>
      <c r="J6694" s="6" t="s">
        <v>8122</v>
      </c>
      <c r="K6694" s="17">
        <v>1</v>
      </c>
      <c r="L6694" s="17" t="s">
        <v>7730</v>
      </c>
      <c r="M6694" s="9">
        <v>2.5</v>
      </c>
      <c r="N6694" s="9"/>
      <c r="O6694" s="21"/>
      <c r="Q6694" s="29"/>
      <c r="U6694" s="17"/>
      <c r="V6694" s="2">
        <v>1151</v>
      </c>
      <c r="Y6694">
        <f t="shared" si="421"/>
        <v>1</v>
      </c>
      <c r="AA6694" t="str">
        <f t="shared" si="422"/>
        <v/>
      </c>
      <c r="AC6694" s="7"/>
      <c r="AD6694" t="s">
        <v>8123</v>
      </c>
      <c r="AE6694">
        <f t="shared" si="419"/>
        <v>0</v>
      </c>
      <c r="AG6694" s="2"/>
      <c r="AH6694" t="s">
        <v>4976</v>
      </c>
      <c r="AI6694" s="7" t="s">
        <v>4610</v>
      </c>
      <c r="BF6694" t="s">
        <v>7730</v>
      </c>
      <c r="BG6694">
        <f t="shared" si="423"/>
        <v>2.5</v>
      </c>
    </row>
    <row r="6695" spans="1:59" ht="11" customHeight="1" outlineLevel="1" x14ac:dyDescent="0.25">
      <c r="A6695" t="s">
        <v>3975</v>
      </c>
      <c r="C6695" s="2" t="s">
        <v>12953</v>
      </c>
      <c r="D6695" s="2">
        <v>1128</v>
      </c>
      <c r="E6695" s="7">
        <v>1983</v>
      </c>
      <c r="F6695" s="5" t="s">
        <v>3322</v>
      </c>
      <c r="H6695" s="5" t="s">
        <v>5398</v>
      </c>
      <c r="I6695" s="6" t="s">
        <v>8107</v>
      </c>
      <c r="J6695" s="6" t="s">
        <v>8125</v>
      </c>
      <c r="K6695" s="17">
        <v>4</v>
      </c>
      <c r="L6695" s="17" t="s">
        <v>7730</v>
      </c>
      <c r="M6695" s="9">
        <v>2.35</v>
      </c>
      <c r="N6695" s="9"/>
      <c r="O6695" s="21"/>
      <c r="Q6695" s="29"/>
      <c r="U6695" s="17"/>
      <c r="V6695" s="2"/>
      <c r="Y6695" t="str">
        <f t="shared" si="421"/>
        <v/>
      </c>
      <c r="AA6695" t="str">
        <f t="shared" si="422"/>
        <v/>
      </c>
      <c r="AC6695" s="7"/>
      <c r="AD6695" t="s">
        <v>8107</v>
      </c>
      <c r="AE6695">
        <f t="shared" si="419"/>
        <v>0</v>
      </c>
      <c r="AG6695" s="2"/>
      <c r="AH6695" t="s">
        <v>3986</v>
      </c>
      <c r="AI6695" s="7"/>
      <c r="BG6695" t="str">
        <f t="shared" si="423"/>
        <v/>
      </c>
    </row>
    <row r="6696" spans="1:59" ht="11" customHeight="1" outlineLevel="1" x14ac:dyDescent="0.25">
      <c r="A6696" t="s">
        <v>3975</v>
      </c>
      <c r="C6696" s="2" t="s">
        <v>12953</v>
      </c>
      <c r="D6696" s="2">
        <v>1129</v>
      </c>
      <c r="E6696" s="7">
        <v>1983</v>
      </c>
      <c r="F6696" s="5" t="s">
        <v>8120</v>
      </c>
      <c r="H6696" s="5" t="s">
        <v>5398</v>
      </c>
      <c r="I6696" s="6" t="s">
        <v>8107</v>
      </c>
      <c r="J6696" s="6" t="s">
        <v>8125</v>
      </c>
      <c r="K6696" s="17">
        <v>4</v>
      </c>
      <c r="L6696" s="17" t="s">
        <v>7730</v>
      </c>
      <c r="M6696" s="9">
        <v>2.35</v>
      </c>
      <c r="N6696" s="9"/>
      <c r="O6696" s="21"/>
      <c r="Q6696" s="29"/>
      <c r="U6696" s="17"/>
      <c r="V6696" s="2"/>
      <c r="Y6696" t="str">
        <f t="shared" si="421"/>
        <v/>
      </c>
      <c r="AA6696" t="str">
        <f t="shared" si="422"/>
        <v/>
      </c>
      <c r="AC6696" s="7"/>
      <c r="AD6696" t="s">
        <v>8107</v>
      </c>
      <c r="AE6696">
        <f t="shared" si="419"/>
        <v>0</v>
      </c>
      <c r="AG6696" s="2"/>
      <c r="AH6696" t="s">
        <v>3986</v>
      </c>
      <c r="AI6696" s="7"/>
      <c r="BG6696" t="str">
        <f t="shared" si="423"/>
        <v/>
      </c>
    </row>
    <row r="6697" spans="1:59" ht="11" customHeight="1" outlineLevel="1" x14ac:dyDescent="0.25">
      <c r="A6697" t="s">
        <v>3975</v>
      </c>
      <c r="C6697" s="2" t="s">
        <v>12953</v>
      </c>
      <c r="D6697" s="2">
        <v>1130</v>
      </c>
      <c r="E6697" s="7">
        <v>1983</v>
      </c>
      <c r="F6697" s="5" t="s">
        <v>3564</v>
      </c>
      <c r="H6697" s="5" t="s">
        <v>5398</v>
      </c>
      <c r="I6697" s="6" t="s">
        <v>8107</v>
      </c>
      <c r="J6697" s="6" t="s">
        <v>8125</v>
      </c>
      <c r="K6697" s="17">
        <v>4</v>
      </c>
      <c r="L6697" s="17" t="s">
        <v>7730</v>
      </c>
      <c r="M6697" s="9">
        <v>2.35</v>
      </c>
      <c r="N6697" s="9"/>
      <c r="O6697" s="21"/>
      <c r="Q6697" s="29"/>
      <c r="U6697" s="17"/>
      <c r="V6697" s="2"/>
      <c r="Y6697" t="str">
        <f t="shared" si="421"/>
        <v/>
      </c>
      <c r="AA6697" t="str">
        <f t="shared" si="422"/>
        <v/>
      </c>
      <c r="AC6697" s="7"/>
      <c r="AD6697" t="s">
        <v>8107</v>
      </c>
      <c r="AE6697">
        <f t="shared" si="419"/>
        <v>0</v>
      </c>
      <c r="AG6697" s="2"/>
      <c r="AH6697" t="s">
        <v>3986</v>
      </c>
      <c r="AI6697" s="7"/>
      <c r="BG6697" t="str">
        <f t="shared" si="423"/>
        <v/>
      </c>
    </row>
    <row r="6698" spans="1:59" ht="11" customHeight="1" outlineLevel="1" x14ac:dyDescent="0.25">
      <c r="A6698" t="s">
        <v>3975</v>
      </c>
      <c r="C6698" s="2" t="s">
        <v>12953</v>
      </c>
      <c r="D6698" s="2">
        <v>1131</v>
      </c>
      <c r="E6698" s="7">
        <v>1983</v>
      </c>
      <c r="F6698" s="5" t="s">
        <v>6188</v>
      </c>
      <c r="H6698" s="5" t="s">
        <v>5398</v>
      </c>
      <c r="I6698" s="6" t="s">
        <v>8107</v>
      </c>
      <c r="J6698" s="6" t="s">
        <v>8125</v>
      </c>
      <c r="K6698" s="17">
        <v>4</v>
      </c>
      <c r="L6698" s="17" t="s">
        <v>7730</v>
      </c>
      <c r="M6698" s="9">
        <v>10</v>
      </c>
      <c r="N6698" s="9"/>
      <c r="O6698" s="21"/>
      <c r="Q6698" s="29"/>
      <c r="U6698" s="17"/>
      <c r="V6698" s="2"/>
      <c r="Y6698" t="str">
        <f t="shared" si="421"/>
        <v/>
      </c>
      <c r="AA6698" t="str">
        <f t="shared" si="422"/>
        <v/>
      </c>
      <c r="AC6698" s="7"/>
      <c r="AD6698" t="s">
        <v>8107</v>
      </c>
      <c r="AE6698">
        <f t="shared" si="419"/>
        <v>0</v>
      </c>
      <c r="AG6698" s="2"/>
      <c r="AH6698" t="s">
        <v>3986</v>
      </c>
      <c r="AI6698" s="7"/>
      <c r="BG6698" t="str">
        <f t="shared" si="423"/>
        <v/>
      </c>
    </row>
    <row r="6699" spans="1:59" ht="11" customHeight="1" outlineLevel="1" x14ac:dyDescent="0.25">
      <c r="A6699" t="s">
        <v>3975</v>
      </c>
      <c r="C6699" s="2" t="s">
        <v>12953</v>
      </c>
      <c r="D6699" s="2">
        <v>1137</v>
      </c>
      <c r="E6699" s="7">
        <v>1983</v>
      </c>
      <c r="F6699" s="5" t="s">
        <v>4940</v>
      </c>
      <c r="H6699" s="5" t="s">
        <v>5398</v>
      </c>
      <c r="I6699" s="6" t="s">
        <v>6890</v>
      </c>
      <c r="J6699" s="6" t="s">
        <v>8126</v>
      </c>
      <c r="K6699" s="17">
        <v>4</v>
      </c>
      <c r="L6699" s="17" t="s">
        <v>7730</v>
      </c>
      <c r="M6699" s="9">
        <v>1</v>
      </c>
      <c r="N6699" s="9"/>
      <c r="O6699" s="21"/>
      <c r="Q6699" s="29"/>
      <c r="U6699" s="17"/>
      <c r="V6699" s="2" t="s">
        <v>6866</v>
      </c>
      <c r="Y6699" t="str">
        <f t="shared" si="421"/>
        <v/>
      </c>
      <c r="AA6699" t="str">
        <f t="shared" si="422"/>
        <v/>
      </c>
      <c r="AC6699" s="7"/>
      <c r="AD6699" t="s">
        <v>6890</v>
      </c>
      <c r="AE6699">
        <f t="shared" si="419"/>
        <v>0</v>
      </c>
      <c r="AG6699" s="2"/>
      <c r="AI6699" s="7"/>
      <c r="BG6699" t="str">
        <f t="shared" si="423"/>
        <v/>
      </c>
    </row>
    <row r="6700" spans="1:59" ht="11" customHeight="1" outlineLevel="1" x14ac:dyDescent="0.25">
      <c r="A6700" t="s">
        <v>3975</v>
      </c>
      <c r="C6700" s="2" t="s">
        <v>12953</v>
      </c>
      <c r="D6700" s="2">
        <v>1141</v>
      </c>
      <c r="E6700" s="7">
        <v>1983</v>
      </c>
      <c r="F6700" s="5" t="s">
        <v>4940</v>
      </c>
      <c r="H6700" s="5" t="s">
        <v>5398</v>
      </c>
      <c r="I6700" s="6" t="s">
        <v>9047</v>
      </c>
      <c r="J6700" s="6" t="s">
        <v>12835</v>
      </c>
      <c r="K6700" s="17">
        <v>6</v>
      </c>
      <c r="L6700" s="17" t="s">
        <v>7730</v>
      </c>
      <c r="M6700" s="9">
        <v>2.25</v>
      </c>
      <c r="N6700" s="9"/>
      <c r="O6700" s="21"/>
      <c r="Q6700" s="29"/>
      <c r="U6700" s="17"/>
      <c r="V6700" s="2"/>
      <c r="Y6700" t="str">
        <f t="shared" si="421"/>
        <v/>
      </c>
      <c r="AA6700" t="str">
        <f t="shared" si="422"/>
        <v/>
      </c>
      <c r="AC6700" s="7"/>
      <c r="AD6700" t="s">
        <v>21115</v>
      </c>
      <c r="AE6700">
        <f t="shared" si="419"/>
        <v>0</v>
      </c>
      <c r="AG6700" s="2"/>
      <c r="AH6700" t="s">
        <v>3986</v>
      </c>
      <c r="AI6700" s="7"/>
      <c r="BG6700" t="str">
        <f t="shared" si="423"/>
        <v/>
      </c>
    </row>
    <row r="6701" spans="1:59" ht="11" customHeight="1" outlineLevel="1" x14ac:dyDescent="0.25">
      <c r="A6701" t="s">
        <v>3975</v>
      </c>
      <c r="C6701" s="2" t="s">
        <v>12953</v>
      </c>
      <c r="D6701" s="2">
        <v>1142</v>
      </c>
      <c r="E6701" s="7">
        <v>1983</v>
      </c>
      <c r="F6701" s="5" t="s">
        <v>4941</v>
      </c>
      <c r="H6701" s="5" t="s">
        <v>5398</v>
      </c>
      <c r="I6701" s="6" t="s">
        <v>9047</v>
      </c>
      <c r="J6701" s="6" t="s">
        <v>12835</v>
      </c>
      <c r="K6701" s="17">
        <v>6</v>
      </c>
      <c r="L6701" s="17" t="s">
        <v>7730</v>
      </c>
      <c r="M6701" s="9">
        <v>2.25</v>
      </c>
      <c r="N6701" s="9"/>
      <c r="O6701" s="21"/>
      <c r="Q6701" s="29"/>
      <c r="U6701" s="17"/>
      <c r="V6701" s="2" t="s">
        <v>6866</v>
      </c>
      <c r="Y6701" t="str">
        <f t="shared" si="421"/>
        <v/>
      </c>
      <c r="AA6701" t="str">
        <f t="shared" si="422"/>
        <v/>
      </c>
      <c r="AC6701" s="7"/>
      <c r="AD6701" t="s">
        <v>21115</v>
      </c>
      <c r="AE6701">
        <f t="shared" si="419"/>
        <v>0</v>
      </c>
      <c r="AG6701" s="2"/>
      <c r="AI6701" s="7"/>
      <c r="BG6701" t="str">
        <f t="shared" si="423"/>
        <v/>
      </c>
    </row>
    <row r="6702" spans="1:59" ht="11" customHeight="1" outlineLevel="1" x14ac:dyDescent="0.25">
      <c r="A6702" t="s">
        <v>3975</v>
      </c>
      <c r="C6702" s="2" t="s">
        <v>12953</v>
      </c>
      <c r="D6702" s="2">
        <v>1143</v>
      </c>
      <c r="E6702" s="7">
        <v>1983</v>
      </c>
      <c r="F6702" s="8" t="s">
        <v>21225</v>
      </c>
      <c r="H6702" s="5" t="s">
        <v>5398</v>
      </c>
      <c r="I6702" s="6" t="s">
        <v>9047</v>
      </c>
      <c r="J6702" s="6" t="s">
        <v>12835</v>
      </c>
      <c r="K6702" s="17">
        <v>6</v>
      </c>
      <c r="L6702" s="17" t="s">
        <v>7730</v>
      </c>
      <c r="M6702" s="9">
        <v>6</v>
      </c>
      <c r="N6702" s="9"/>
      <c r="O6702" s="21"/>
      <c r="Q6702" s="29"/>
      <c r="U6702" s="17"/>
      <c r="V6702" s="2" t="s">
        <v>6866</v>
      </c>
      <c r="Y6702" t="str">
        <f t="shared" si="421"/>
        <v/>
      </c>
      <c r="AA6702">
        <f t="shared" si="422"/>
        <v>1</v>
      </c>
      <c r="AC6702" s="7"/>
      <c r="AD6702" t="s">
        <v>21115</v>
      </c>
      <c r="AE6702">
        <f t="shared" si="419"/>
        <v>0</v>
      </c>
      <c r="AG6702" s="2"/>
      <c r="AI6702" s="7"/>
      <c r="BG6702" t="str">
        <f t="shared" si="423"/>
        <v/>
      </c>
    </row>
    <row r="6703" spans="1:59" ht="11" customHeight="1" outlineLevel="1" x14ac:dyDescent="0.25">
      <c r="A6703" t="s">
        <v>3975</v>
      </c>
      <c r="C6703" s="2" t="s">
        <v>12953</v>
      </c>
      <c r="D6703" s="2">
        <v>1144</v>
      </c>
      <c r="E6703" s="7">
        <v>1983</v>
      </c>
      <c r="F6703" s="5" t="s">
        <v>4941</v>
      </c>
      <c r="H6703" s="5" t="s">
        <v>5398</v>
      </c>
      <c r="I6703" s="6" t="s">
        <v>9047</v>
      </c>
      <c r="J6703" s="6" t="s">
        <v>21223</v>
      </c>
      <c r="K6703" s="17">
        <v>6</v>
      </c>
      <c r="L6703" s="17" t="s">
        <v>7732</v>
      </c>
      <c r="M6703" s="9"/>
      <c r="N6703" s="9"/>
      <c r="O6703" s="21"/>
      <c r="Q6703" s="29"/>
      <c r="U6703" s="17"/>
      <c r="V6703" s="2" t="s">
        <v>6866</v>
      </c>
      <c r="Y6703" t="str">
        <f t="shared" si="421"/>
        <v/>
      </c>
      <c r="AA6703" t="str">
        <f t="shared" si="422"/>
        <v/>
      </c>
      <c r="AC6703" s="7"/>
      <c r="AD6703" s="1" t="s">
        <v>21224</v>
      </c>
      <c r="AE6703">
        <f t="shared" si="419"/>
        <v>0</v>
      </c>
      <c r="AG6703" s="2"/>
      <c r="AI6703" s="7"/>
      <c r="BG6703" t="str">
        <f t="shared" si="423"/>
        <v/>
      </c>
    </row>
    <row r="6704" spans="1:59" ht="11" customHeight="1" outlineLevel="1" x14ac:dyDescent="0.25">
      <c r="A6704" t="s">
        <v>3975</v>
      </c>
      <c r="C6704" s="2" t="s">
        <v>12953</v>
      </c>
      <c r="D6704" s="2">
        <v>1153</v>
      </c>
      <c r="E6704" s="7">
        <v>1983</v>
      </c>
      <c r="F6704" s="5" t="s">
        <v>4940</v>
      </c>
      <c r="H6704" s="5" t="s">
        <v>5398</v>
      </c>
      <c r="I6704" s="6" t="s">
        <v>2614</v>
      </c>
      <c r="J6704" s="6" t="s">
        <v>8127</v>
      </c>
      <c r="K6704" s="17">
        <v>1</v>
      </c>
      <c r="L6704" s="17" t="s">
        <v>7730</v>
      </c>
      <c r="M6704" s="9">
        <v>1.6</v>
      </c>
      <c r="N6704" s="9"/>
      <c r="O6704" s="21"/>
      <c r="Q6704" s="29"/>
      <c r="S6704">
        <v>1</v>
      </c>
      <c r="T6704">
        <v>1</v>
      </c>
      <c r="U6704" s="17"/>
      <c r="V6704" s="2">
        <v>1204</v>
      </c>
      <c r="Y6704" t="str">
        <f t="shared" si="421"/>
        <v/>
      </c>
      <c r="AA6704" t="str">
        <f t="shared" si="422"/>
        <v/>
      </c>
      <c r="AC6704" s="7"/>
      <c r="AD6704" t="s">
        <v>2614</v>
      </c>
      <c r="AE6704">
        <f t="shared" si="419"/>
        <v>0</v>
      </c>
      <c r="AG6704" s="2"/>
      <c r="AH6704" t="s">
        <v>2615</v>
      </c>
      <c r="AI6704" s="7" t="s">
        <v>4610</v>
      </c>
      <c r="BF6704" t="s">
        <v>7730</v>
      </c>
      <c r="BG6704">
        <f t="shared" si="423"/>
        <v>1.6</v>
      </c>
    </row>
    <row r="6705" spans="1:59" ht="11" customHeight="1" outlineLevel="1" x14ac:dyDescent="0.25">
      <c r="A6705" t="s">
        <v>3975</v>
      </c>
      <c r="C6705" s="2" t="s">
        <v>12953</v>
      </c>
      <c r="D6705" s="2">
        <v>1154</v>
      </c>
      <c r="E6705" s="7">
        <v>1983</v>
      </c>
      <c r="F6705" s="5" t="s">
        <v>4941</v>
      </c>
      <c r="H6705" s="5" t="s">
        <v>5398</v>
      </c>
      <c r="I6705" s="6" t="s">
        <v>2614</v>
      </c>
      <c r="J6705" s="6" t="s">
        <v>8127</v>
      </c>
      <c r="K6705" s="17">
        <v>2</v>
      </c>
      <c r="L6705" s="17" t="s">
        <v>7730</v>
      </c>
      <c r="M6705" s="9">
        <v>1.6</v>
      </c>
      <c r="N6705" s="9"/>
      <c r="O6705" s="21"/>
      <c r="Q6705" s="29"/>
      <c r="S6705">
        <v>1</v>
      </c>
      <c r="T6705">
        <v>1</v>
      </c>
      <c r="U6705" s="17"/>
      <c r="V6705" s="2">
        <v>1205</v>
      </c>
      <c r="Y6705" t="str">
        <f t="shared" si="421"/>
        <v/>
      </c>
      <c r="AA6705" t="str">
        <f t="shared" si="422"/>
        <v/>
      </c>
      <c r="AC6705" s="7"/>
      <c r="AD6705" t="s">
        <v>2614</v>
      </c>
      <c r="AE6705">
        <f t="shared" si="419"/>
        <v>0</v>
      </c>
      <c r="AG6705" s="2"/>
      <c r="AH6705" t="s">
        <v>2615</v>
      </c>
      <c r="AI6705" s="7" t="s">
        <v>4610</v>
      </c>
      <c r="BF6705" t="s">
        <v>7730</v>
      </c>
      <c r="BG6705">
        <f t="shared" si="423"/>
        <v>1.6</v>
      </c>
    </row>
    <row r="6706" spans="1:59" ht="11" customHeight="1" outlineLevel="1" x14ac:dyDescent="0.25">
      <c r="A6706" t="s">
        <v>3975</v>
      </c>
      <c r="C6706" s="2" t="s">
        <v>12953</v>
      </c>
      <c r="D6706" s="2" t="s">
        <v>8128</v>
      </c>
      <c r="E6706" s="7">
        <v>1983</v>
      </c>
      <c r="F6706" s="8" t="s">
        <v>8958</v>
      </c>
      <c r="H6706" s="5" t="s">
        <v>5398</v>
      </c>
      <c r="I6706" s="6" t="s">
        <v>2614</v>
      </c>
      <c r="J6706" s="6" t="s">
        <v>8127</v>
      </c>
      <c r="K6706" s="17">
        <v>1</v>
      </c>
      <c r="L6706" s="17" t="s">
        <v>7730</v>
      </c>
      <c r="M6706" s="9">
        <v>3</v>
      </c>
      <c r="N6706" s="9"/>
      <c r="O6706" s="21"/>
      <c r="Q6706" s="29"/>
      <c r="U6706" s="17"/>
      <c r="V6706" s="2">
        <v>1205</v>
      </c>
      <c r="Y6706">
        <f t="shared" si="421"/>
        <v>1</v>
      </c>
      <c r="Z6706">
        <v>1</v>
      </c>
      <c r="AA6706" t="str">
        <f t="shared" si="422"/>
        <v/>
      </c>
      <c r="AC6706" s="7"/>
      <c r="AD6706" t="s">
        <v>2614</v>
      </c>
      <c r="AE6706">
        <f t="shared" si="419"/>
        <v>0</v>
      </c>
      <c r="AG6706" s="2"/>
      <c r="AH6706" t="s">
        <v>2615</v>
      </c>
      <c r="AI6706" s="7" t="s">
        <v>4610</v>
      </c>
      <c r="BF6706" t="s">
        <v>7730</v>
      </c>
      <c r="BG6706">
        <f t="shared" si="423"/>
        <v>3</v>
      </c>
    </row>
    <row r="6707" spans="1:59" ht="11" customHeight="1" outlineLevel="1" x14ac:dyDescent="0.25">
      <c r="A6707" t="s">
        <v>3975</v>
      </c>
      <c r="C6707" s="2" t="s">
        <v>12953</v>
      </c>
      <c r="D6707" s="2">
        <v>1162</v>
      </c>
      <c r="E6707" s="7">
        <v>1983</v>
      </c>
      <c r="F6707" s="5" t="s">
        <v>21642</v>
      </c>
      <c r="H6707" s="5" t="s">
        <v>5398</v>
      </c>
      <c r="I6707" s="6" t="s">
        <v>6890</v>
      </c>
      <c r="J6707" s="6" t="s">
        <v>8126</v>
      </c>
      <c r="K6707" s="17">
        <v>4</v>
      </c>
      <c r="L6707" s="17" t="s">
        <v>7730</v>
      </c>
      <c r="M6707" s="9">
        <v>10</v>
      </c>
      <c r="N6707" s="9"/>
      <c r="O6707" s="21"/>
      <c r="Q6707" s="29"/>
      <c r="U6707" s="17"/>
      <c r="V6707" s="2" t="s">
        <v>6866</v>
      </c>
      <c r="Y6707" t="str">
        <f t="shared" si="421"/>
        <v/>
      </c>
      <c r="AA6707">
        <f t="shared" si="422"/>
        <v>1</v>
      </c>
      <c r="AC6707" s="7"/>
      <c r="AD6707" t="s">
        <v>6890</v>
      </c>
      <c r="AE6707">
        <f t="shared" si="419"/>
        <v>0</v>
      </c>
      <c r="AG6707" s="2"/>
      <c r="AI6707" s="7"/>
      <c r="BG6707" t="str">
        <f t="shared" si="423"/>
        <v/>
      </c>
    </row>
    <row r="6708" spans="1:59" ht="11" customHeight="1" outlineLevel="1" x14ac:dyDescent="0.25">
      <c r="A6708" t="s">
        <v>3975</v>
      </c>
      <c r="C6708" s="2" t="s">
        <v>12953</v>
      </c>
      <c r="D6708" s="2">
        <v>1180</v>
      </c>
      <c r="E6708" s="7">
        <v>1984</v>
      </c>
      <c r="F6708" s="5" t="s">
        <v>7555</v>
      </c>
      <c r="H6708" s="5" t="s">
        <v>5398</v>
      </c>
      <c r="I6708" s="6" t="s">
        <v>4772</v>
      </c>
      <c r="J6708" s="6" t="s">
        <v>7556</v>
      </c>
      <c r="K6708" s="17">
        <v>3</v>
      </c>
      <c r="L6708" s="17" t="s">
        <v>7730</v>
      </c>
      <c r="M6708" s="9">
        <v>7</v>
      </c>
      <c r="N6708" s="9"/>
      <c r="O6708" s="21"/>
      <c r="Q6708" s="29"/>
      <c r="U6708" s="17"/>
      <c r="V6708" s="2" t="s">
        <v>6866</v>
      </c>
      <c r="Y6708" t="str">
        <f t="shared" si="421"/>
        <v/>
      </c>
      <c r="AA6708" t="str">
        <f t="shared" si="422"/>
        <v/>
      </c>
      <c r="AC6708" s="7"/>
      <c r="AD6708" t="s">
        <v>4772</v>
      </c>
      <c r="AE6708">
        <f t="shared" si="419"/>
        <v>0</v>
      </c>
      <c r="AG6708" s="2"/>
      <c r="AI6708" s="7"/>
      <c r="BG6708" t="str">
        <f t="shared" si="423"/>
        <v/>
      </c>
    </row>
    <row r="6709" spans="1:59" ht="11" customHeight="1" outlineLevel="1" x14ac:dyDescent="0.25">
      <c r="A6709" t="s">
        <v>3975</v>
      </c>
      <c r="C6709" s="2" t="s">
        <v>12953</v>
      </c>
      <c r="D6709" s="2">
        <v>1234</v>
      </c>
      <c r="E6709" s="7">
        <v>1986</v>
      </c>
      <c r="F6709" s="5" t="s">
        <v>6892</v>
      </c>
      <c r="H6709" s="5" t="s">
        <v>5398</v>
      </c>
      <c r="I6709" s="6" t="s">
        <v>8130</v>
      </c>
      <c r="J6709" s="6" t="s">
        <v>8129</v>
      </c>
      <c r="K6709" s="17">
        <v>4</v>
      </c>
      <c r="L6709" s="17" t="s">
        <v>7730</v>
      </c>
      <c r="M6709" s="9">
        <v>2</v>
      </c>
      <c r="N6709" s="9"/>
      <c r="O6709" s="21"/>
      <c r="Q6709" s="29"/>
      <c r="U6709" s="17"/>
      <c r="V6709" s="2" t="s">
        <v>6866</v>
      </c>
      <c r="Y6709" t="str">
        <f t="shared" si="421"/>
        <v/>
      </c>
      <c r="AA6709" t="str">
        <f t="shared" si="422"/>
        <v/>
      </c>
      <c r="AC6709" s="7"/>
      <c r="AD6709" t="s">
        <v>8130</v>
      </c>
      <c r="AE6709">
        <f t="shared" si="419"/>
        <v>0</v>
      </c>
      <c r="AG6709" s="2"/>
      <c r="AI6709" s="7"/>
      <c r="BG6709" t="str">
        <f t="shared" si="423"/>
        <v/>
      </c>
    </row>
    <row r="6710" spans="1:59" ht="11" customHeight="1" outlineLevel="1" x14ac:dyDescent="0.25">
      <c r="A6710" t="s">
        <v>3975</v>
      </c>
      <c r="C6710" s="2" t="s">
        <v>12953</v>
      </c>
      <c r="D6710" s="2">
        <v>1238</v>
      </c>
      <c r="E6710" s="7">
        <v>1986</v>
      </c>
      <c r="F6710" s="5" t="s">
        <v>6188</v>
      </c>
      <c r="H6710" s="5" t="s">
        <v>5398</v>
      </c>
      <c r="I6710" s="6" t="s">
        <v>4772</v>
      </c>
      <c r="J6710" s="6" t="s">
        <v>8131</v>
      </c>
      <c r="K6710" s="17">
        <v>5</v>
      </c>
      <c r="L6710" s="17" t="s">
        <v>7730</v>
      </c>
      <c r="M6710" s="9">
        <v>0.5</v>
      </c>
      <c r="N6710" s="9"/>
      <c r="O6710" s="21"/>
      <c r="Q6710" s="29"/>
      <c r="U6710" s="17"/>
      <c r="V6710" s="2"/>
      <c r="Y6710" t="str">
        <f t="shared" si="421"/>
        <v/>
      </c>
      <c r="AA6710" t="str">
        <f t="shared" si="422"/>
        <v/>
      </c>
      <c r="AC6710" s="7"/>
      <c r="AD6710" t="s">
        <v>4772</v>
      </c>
      <c r="AE6710">
        <f t="shared" si="419"/>
        <v>0</v>
      </c>
      <c r="AG6710" s="2"/>
      <c r="AI6710" s="7"/>
      <c r="BG6710" t="str">
        <f t="shared" si="423"/>
        <v/>
      </c>
    </row>
    <row r="6711" spans="1:59" ht="11" customHeight="1" outlineLevel="1" x14ac:dyDescent="0.25">
      <c r="A6711" t="s">
        <v>3975</v>
      </c>
      <c r="C6711" s="2" t="s">
        <v>12953</v>
      </c>
      <c r="D6711" s="2">
        <v>1265</v>
      </c>
      <c r="E6711" s="7">
        <v>1987</v>
      </c>
      <c r="F6711" s="5" t="s">
        <v>3697</v>
      </c>
      <c r="H6711" s="5" t="s">
        <v>5398</v>
      </c>
      <c r="I6711" s="6" t="s">
        <v>9083</v>
      </c>
      <c r="J6711" s="6" t="s">
        <v>8131</v>
      </c>
      <c r="K6711" s="17">
        <v>4</v>
      </c>
      <c r="L6711" s="17" t="s">
        <v>7730</v>
      </c>
      <c r="M6711" s="9">
        <v>0.65</v>
      </c>
      <c r="N6711" s="9"/>
      <c r="O6711" s="21"/>
      <c r="Q6711" s="29"/>
      <c r="U6711" s="17"/>
      <c r="V6711" s="2">
        <v>1329</v>
      </c>
      <c r="Y6711" t="str">
        <f t="shared" si="421"/>
        <v/>
      </c>
      <c r="AA6711" t="str">
        <f t="shared" si="422"/>
        <v/>
      </c>
      <c r="AC6711" s="7"/>
      <c r="AD6711" t="s">
        <v>9083</v>
      </c>
      <c r="AE6711">
        <f t="shared" si="419"/>
        <v>0</v>
      </c>
      <c r="AG6711" s="2"/>
      <c r="AH6711" t="s">
        <v>936</v>
      </c>
      <c r="AI6711" s="7" t="s">
        <v>4610</v>
      </c>
      <c r="BF6711" t="s">
        <v>7730</v>
      </c>
      <c r="BG6711">
        <f t="shared" si="423"/>
        <v>0.65</v>
      </c>
    </row>
    <row r="6712" spans="1:59" ht="11" customHeight="1" outlineLevel="1" x14ac:dyDescent="0.25">
      <c r="A6712" t="s">
        <v>3975</v>
      </c>
      <c r="C6712" s="2" t="s">
        <v>12953</v>
      </c>
      <c r="D6712" s="2">
        <v>1280</v>
      </c>
      <c r="E6712" s="7">
        <v>1987</v>
      </c>
      <c r="F6712" s="5" t="s">
        <v>3697</v>
      </c>
      <c r="H6712" s="5" t="s">
        <v>5398</v>
      </c>
      <c r="I6712" s="6" t="s">
        <v>3698</v>
      </c>
      <c r="J6712" s="6" t="s">
        <v>7074</v>
      </c>
      <c r="K6712" s="17">
        <v>1</v>
      </c>
      <c r="L6712" s="17" t="s">
        <v>7730</v>
      </c>
      <c r="M6712" s="9">
        <v>2.5</v>
      </c>
      <c r="N6712" s="9"/>
      <c r="O6712" s="21"/>
      <c r="Q6712" s="29"/>
      <c r="T6712">
        <v>1</v>
      </c>
      <c r="U6712" s="17"/>
      <c r="V6712" s="2">
        <v>1329</v>
      </c>
      <c r="Y6712" t="str">
        <f t="shared" si="421"/>
        <v/>
      </c>
      <c r="AA6712" t="str">
        <f t="shared" si="422"/>
        <v/>
      </c>
      <c r="AC6712" s="7"/>
      <c r="AD6712" t="s">
        <v>3698</v>
      </c>
      <c r="AE6712">
        <f t="shared" si="419"/>
        <v>0</v>
      </c>
      <c r="AG6712" s="2"/>
      <c r="AH6712" t="s">
        <v>936</v>
      </c>
      <c r="AI6712" s="7" t="s">
        <v>4610</v>
      </c>
      <c r="BF6712" t="s">
        <v>7730</v>
      </c>
      <c r="BG6712">
        <f t="shared" si="423"/>
        <v>2.5</v>
      </c>
    </row>
    <row r="6713" spans="1:59" ht="11" customHeight="1" outlineLevel="1" x14ac:dyDescent="0.25">
      <c r="A6713" t="s">
        <v>3975</v>
      </c>
      <c r="C6713" s="2" t="s">
        <v>12953</v>
      </c>
      <c r="D6713" s="2">
        <v>1281</v>
      </c>
      <c r="E6713" s="7">
        <v>1987</v>
      </c>
      <c r="F6713" s="5" t="s">
        <v>937</v>
      </c>
      <c r="H6713" s="5" t="s">
        <v>5398</v>
      </c>
      <c r="I6713" s="6" t="s">
        <v>938</v>
      </c>
      <c r="J6713" s="6" t="s">
        <v>7074</v>
      </c>
      <c r="K6713" s="17">
        <v>4</v>
      </c>
      <c r="L6713" s="17" t="s">
        <v>7730</v>
      </c>
      <c r="M6713" s="9">
        <v>2.5</v>
      </c>
      <c r="N6713" s="9"/>
      <c r="O6713" s="21"/>
      <c r="Q6713" s="29"/>
      <c r="U6713" s="17"/>
      <c r="V6713" s="2">
        <v>1330</v>
      </c>
      <c r="Y6713" t="str">
        <f t="shared" si="421"/>
        <v/>
      </c>
      <c r="AA6713" t="str">
        <f t="shared" si="422"/>
        <v/>
      </c>
      <c r="AC6713" s="7"/>
      <c r="AD6713" t="s">
        <v>938</v>
      </c>
      <c r="AE6713">
        <f t="shared" si="419"/>
        <v>0</v>
      </c>
      <c r="AG6713" s="2"/>
      <c r="AH6713" t="s">
        <v>939</v>
      </c>
      <c r="AI6713" s="7" t="s">
        <v>4922</v>
      </c>
      <c r="BG6713" t="str">
        <f t="shared" si="423"/>
        <v/>
      </c>
    </row>
    <row r="6714" spans="1:59" ht="11" customHeight="1" outlineLevel="1" x14ac:dyDescent="0.25">
      <c r="A6714" t="s">
        <v>3975</v>
      </c>
      <c r="C6714" s="2" t="s">
        <v>12953</v>
      </c>
      <c r="D6714" s="2" t="s">
        <v>8132</v>
      </c>
      <c r="E6714" s="7">
        <v>1987</v>
      </c>
      <c r="F6714" s="5" t="s">
        <v>7028</v>
      </c>
      <c r="H6714" s="5" t="s">
        <v>5398</v>
      </c>
      <c r="I6714" s="6" t="s">
        <v>8133</v>
      </c>
      <c r="J6714" s="6" t="s">
        <v>7074</v>
      </c>
      <c r="K6714" s="17">
        <v>1</v>
      </c>
      <c r="L6714" s="17" t="s">
        <v>7730</v>
      </c>
      <c r="M6714" s="9">
        <v>3.5</v>
      </c>
      <c r="N6714" s="9"/>
      <c r="O6714" s="21"/>
      <c r="Q6714" s="29"/>
      <c r="U6714" s="17"/>
      <c r="V6714" s="2"/>
      <c r="Y6714">
        <f t="shared" si="421"/>
        <v>1</v>
      </c>
      <c r="AA6714" t="str">
        <f t="shared" si="422"/>
        <v/>
      </c>
      <c r="AC6714" s="7"/>
      <c r="AD6714" t="s">
        <v>8133</v>
      </c>
      <c r="AE6714">
        <f t="shared" si="419"/>
        <v>0</v>
      </c>
      <c r="AG6714" s="2"/>
      <c r="AH6714" t="s">
        <v>936</v>
      </c>
      <c r="AI6714" s="7"/>
      <c r="BG6714" t="str">
        <f t="shared" si="423"/>
        <v/>
      </c>
    </row>
    <row r="6715" spans="1:59" ht="11" customHeight="1" outlineLevel="1" x14ac:dyDescent="0.25">
      <c r="A6715" t="s">
        <v>3975</v>
      </c>
      <c r="C6715" s="2" t="s">
        <v>12953</v>
      </c>
      <c r="D6715" s="2">
        <v>1384</v>
      </c>
      <c r="E6715" s="7">
        <v>1990</v>
      </c>
      <c r="F6715" s="5" t="s">
        <v>6887</v>
      </c>
      <c r="H6715" s="5" t="s">
        <v>5398</v>
      </c>
      <c r="I6715" s="6" t="s">
        <v>6894</v>
      </c>
      <c r="J6715" s="6" t="s">
        <v>8134</v>
      </c>
      <c r="K6715" s="17">
        <v>2</v>
      </c>
      <c r="L6715" s="17" t="s">
        <v>7730</v>
      </c>
      <c r="M6715" s="9">
        <v>2.1</v>
      </c>
      <c r="N6715" s="9"/>
      <c r="O6715" s="21"/>
      <c r="Q6715" s="29"/>
      <c r="U6715" s="17"/>
      <c r="V6715" s="2" t="s">
        <v>6866</v>
      </c>
      <c r="Y6715" t="str">
        <f t="shared" si="421"/>
        <v/>
      </c>
      <c r="AA6715" t="str">
        <f t="shared" si="422"/>
        <v/>
      </c>
      <c r="AC6715" s="7"/>
      <c r="AD6715" t="s">
        <v>6894</v>
      </c>
      <c r="AE6715">
        <f t="shared" si="419"/>
        <v>0</v>
      </c>
      <c r="AG6715" s="2"/>
      <c r="AI6715" s="7"/>
      <c r="BG6715" t="str">
        <f t="shared" si="423"/>
        <v/>
      </c>
    </row>
    <row r="6716" spans="1:59" ht="11" customHeight="1" outlineLevel="1" x14ac:dyDescent="0.25">
      <c r="A6716" t="s">
        <v>3975</v>
      </c>
      <c r="C6716" s="2" t="s">
        <v>12953</v>
      </c>
      <c r="D6716" s="2" t="s">
        <v>21097</v>
      </c>
      <c r="E6716" s="7">
        <v>1991</v>
      </c>
      <c r="F6716" s="5" t="s">
        <v>21098</v>
      </c>
      <c r="H6716" s="5" t="s">
        <v>5398</v>
      </c>
      <c r="I6716" s="6" t="s">
        <v>8097</v>
      </c>
      <c r="J6716" s="6" t="s">
        <v>21100</v>
      </c>
      <c r="K6716" s="17">
        <v>5</v>
      </c>
      <c r="L6716" s="17" t="s">
        <v>7730</v>
      </c>
      <c r="M6716" s="9">
        <v>3.5</v>
      </c>
      <c r="N6716" s="9"/>
      <c r="O6716" s="21"/>
      <c r="Q6716" s="29"/>
      <c r="U6716" s="17"/>
      <c r="V6716" s="2" t="s">
        <v>6866</v>
      </c>
      <c r="Y6716">
        <f t="shared" si="421"/>
        <v>1</v>
      </c>
      <c r="AA6716" t="str">
        <f t="shared" si="422"/>
        <v/>
      </c>
      <c r="AC6716" s="7"/>
      <c r="AD6716" t="s">
        <v>21099</v>
      </c>
      <c r="AE6716">
        <f t="shared" si="419"/>
        <v>0</v>
      </c>
      <c r="AG6716" s="2"/>
      <c r="AI6716" s="7"/>
      <c r="BG6716" t="str">
        <f t="shared" si="423"/>
        <v/>
      </c>
    </row>
    <row r="6717" spans="1:59" ht="11" customHeight="1" outlineLevel="1" x14ac:dyDescent="0.25">
      <c r="A6717" t="s">
        <v>3975</v>
      </c>
      <c r="C6717" s="2" t="s">
        <v>12953</v>
      </c>
      <c r="D6717" s="2">
        <v>1454</v>
      </c>
      <c r="E6717" s="7">
        <v>1992</v>
      </c>
      <c r="F6717" s="8" t="s">
        <v>3322</v>
      </c>
      <c r="H6717" s="5" t="s">
        <v>5398</v>
      </c>
      <c r="I6717" s="6" t="s">
        <v>9047</v>
      </c>
      <c r="J6717" s="6" t="s">
        <v>21226</v>
      </c>
      <c r="K6717" s="17">
        <v>6</v>
      </c>
      <c r="L6717" s="17" t="s">
        <v>7730</v>
      </c>
      <c r="M6717" s="9">
        <v>1.4</v>
      </c>
      <c r="N6717" s="9"/>
      <c r="O6717" s="21"/>
      <c r="Q6717" s="29"/>
      <c r="U6717" s="17"/>
      <c r="V6717" s="2" t="s">
        <v>6866</v>
      </c>
      <c r="Y6717" t="str">
        <f t="shared" si="421"/>
        <v/>
      </c>
      <c r="AA6717" t="str">
        <f t="shared" si="422"/>
        <v/>
      </c>
      <c r="AC6717" s="7"/>
      <c r="AD6717" s="1" t="s">
        <v>21227</v>
      </c>
      <c r="AE6717">
        <f t="shared" ref="AE6717:AE6780" si="424">COUNTIF(I6717,"*Fuji*")</f>
        <v>0</v>
      </c>
      <c r="AG6717" s="2"/>
      <c r="AI6717" s="7"/>
      <c r="BG6717" t="str">
        <f t="shared" ref="BG6717:BG6748" si="425">IF(BF6717="y",M6717,"")</f>
        <v/>
      </c>
    </row>
    <row r="6718" spans="1:59" ht="11" customHeight="1" outlineLevel="1" x14ac:dyDescent="0.25">
      <c r="A6718" t="s">
        <v>3975</v>
      </c>
      <c r="C6718" s="2" t="s">
        <v>12953</v>
      </c>
      <c r="D6718" s="2">
        <v>1481</v>
      </c>
      <c r="E6718" s="7">
        <v>1992</v>
      </c>
      <c r="F6718" s="8" t="s">
        <v>6188</v>
      </c>
      <c r="H6718" s="5" t="s">
        <v>5398</v>
      </c>
      <c r="I6718" s="6" t="s">
        <v>9047</v>
      </c>
      <c r="J6718" s="6" t="s">
        <v>21229</v>
      </c>
      <c r="K6718" s="17">
        <v>6</v>
      </c>
      <c r="L6718" s="17" t="s">
        <v>7730</v>
      </c>
      <c r="M6718" s="9">
        <v>1.7</v>
      </c>
      <c r="N6718" s="9"/>
      <c r="O6718" s="21"/>
      <c r="Q6718" s="29"/>
      <c r="U6718" s="17"/>
      <c r="V6718" s="2" t="s">
        <v>6866</v>
      </c>
      <c r="Y6718" t="str">
        <f t="shared" si="421"/>
        <v/>
      </c>
      <c r="AA6718" t="str">
        <f t="shared" si="422"/>
        <v/>
      </c>
      <c r="AC6718" s="7"/>
      <c r="AD6718" s="1" t="s">
        <v>21228</v>
      </c>
      <c r="AE6718">
        <f t="shared" si="424"/>
        <v>0</v>
      </c>
      <c r="AG6718" s="2"/>
      <c r="AI6718" s="7"/>
      <c r="BG6718" t="str">
        <f t="shared" si="425"/>
        <v/>
      </c>
    </row>
    <row r="6719" spans="1:59" ht="11" customHeight="1" outlineLevel="1" x14ac:dyDescent="0.25">
      <c r="A6719" t="s">
        <v>3975</v>
      </c>
      <c r="C6719" s="2" t="s">
        <v>12953</v>
      </c>
      <c r="D6719" s="2">
        <v>1483</v>
      </c>
      <c r="E6719" s="7">
        <v>1992</v>
      </c>
      <c r="F6719" s="8" t="s">
        <v>12644</v>
      </c>
      <c r="H6719" s="5" t="s">
        <v>5398</v>
      </c>
      <c r="I6719" s="6" t="s">
        <v>9047</v>
      </c>
      <c r="J6719" s="6" t="s">
        <v>21231</v>
      </c>
      <c r="K6719" s="17">
        <v>6</v>
      </c>
      <c r="L6719" s="17" t="s">
        <v>7730</v>
      </c>
      <c r="M6719" s="9">
        <v>1.5</v>
      </c>
      <c r="N6719" s="9"/>
      <c r="O6719" s="21"/>
      <c r="Q6719" s="29"/>
      <c r="U6719" s="17"/>
      <c r="V6719" s="2" t="s">
        <v>6866</v>
      </c>
      <c r="Y6719" t="str">
        <f t="shared" si="421"/>
        <v/>
      </c>
      <c r="AA6719" t="str">
        <f t="shared" si="422"/>
        <v/>
      </c>
      <c r="AC6719" s="7"/>
      <c r="AD6719" s="1" t="s">
        <v>21230</v>
      </c>
      <c r="AE6719">
        <f t="shared" si="424"/>
        <v>0</v>
      </c>
      <c r="AG6719" s="2"/>
      <c r="AI6719" s="7"/>
      <c r="BG6719" t="str">
        <f t="shared" si="425"/>
        <v/>
      </c>
    </row>
    <row r="6720" spans="1:59" ht="11" customHeight="1" outlineLevel="1" x14ac:dyDescent="0.25">
      <c r="A6720" t="s">
        <v>3975</v>
      </c>
      <c r="C6720" s="2" t="s">
        <v>12953</v>
      </c>
      <c r="D6720" s="2">
        <v>1530</v>
      </c>
      <c r="E6720" s="7">
        <v>1993</v>
      </c>
      <c r="F6720" s="5" t="s">
        <v>6023</v>
      </c>
      <c r="H6720" s="5" t="s">
        <v>5398</v>
      </c>
      <c r="I6720" s="6" t="s">
        <v>7584</v>
      </c>
      <c r="J6720" s="6" t="s">
        <v>7585</v>
      </c>
      <c r="K6720" s="17">
        <v>5</v>
      </c>
      <c r="L6720" s="17" t="s">
        <v>7730</v>
      </c>
      <c r="M6720" s="9">
        <v>1.1000000000000001</v>
      </c>
      <c r="N6720" s="9"/>
      <c r="O6720" s="21"/>
      <c r="Q6720" s="29"/>
      <c r="U6720" s="17"/>
      <c r="V6720" s="2" t="s">
        <v>6866</v>
      </c>
      <c r="Y6720" t="str">
        <f t="shared" si="421"/>
        <v/>
      </c>
      <c r="AA6720" t="str">
        <f t="shared" si="422"/>
        <v/>
      </c>
      <c r="AC6720" s="7"/>
      <c r="AD6720" t="s">
        <v>7584</v>
      </c>
      <c r="AE6720">
        <f t="shared" si="424"/>
        <v>0</v>
      </c>
      <c r="AG6720" s="2"/>
      <c r="AI6720" s="7"/>
      <c r="BG6720" t="str">
        <f t="shared" si="425"/>
        <v/>
      </c>
    </row>
    <row r="6721" spans="1:59" ht="11" customHeight="1" outlineLevel="1" x14ac:dyDescent="0.25">
      <c r="A6721" t="s">
        <v>3975</v>
      </c>
      <c r="C6721" s="2" t="s">
        <v>12953</v>
      </c>
      <c r="D6721" s="2">
        <v>1532</v>
      </c>
      <c r="E6721" s="7">
        <v>1993</v>
      </c>
      <c r="F6721" s="5" t="s">
        <v>940</v>
      </c>
      <c r="H6721" s="5" t="s">
        <v>5398</v>
      </c>
      <c r="I6721" s="39" t="s">
        <v>6918</v>
      </c>
      <c r="J6721" s="6" t="s">
        <v>7585</v>
      </c>
      <c r="K6721" s="17">
        <v>2</v>
      </c>
      <c r="L6721" s="17" t="s">
        <v>7730</v>
      </c>
      <c r="M6721" s="9">
        <v>1.1000000000000001</v>
      </c>
      <c r="N6721" s="9"/>
      <c r="O6721" s="21"/>
      <c r="Q6721" s="29"/>
      <c r="U6721" s="17"/>
      <c r="V6721" s="2">
        <v>1555</v>
      </c>
      <c r="Y6721" t="str">
        <f t="shared" si="421"/>
        <v/>
      </c>
      <c r="AA6721" t="str">
        <f t="shared" si="422"/>
        <v/>
      </c>
      <c r="AC6721" s="7"/>
      <c r="AD6721" t="s">
        <v>18870</v>
      </c>
      <c r="AE6721">
        <f t="shared" si="424"/>
        <v>0</v>
      </c>
      <c r="AG6721" s="2"/>
      <c r="AH6721" t="s">
        <v>5515</v>
      </c>
      <c r="AI6721" s="7" t="s">
        <v>4922</v>
      </c>
      <c r="BF6721" t="s">
        <v>7730</v>
      </c>
      <c r="BG6721">
        <f t="shared" si="425"/>
        <v>1.1000000000000001</v>
      </c>
    </row>
    <row r="6722" spans="1:59" ht="11" customHeight="1" outlineLevel="1" x14ac:dyDescent="0.25">
      <c r="A6722" t="s">
        <v>3975</v>
      </c>
      <c r="C6722" s="2" t="s">
        <v>12953</v>
      </c>
      <c r="D6722" s="2" t="s">
        <v>8138</v>
      </c>
      <c r="E6722" s="7">
        <v>1993</v>
      </c>
      <c r="F6722" s="8" t="s">
        <v>8958</v>
      </c>
      <c r="H6722" s="5" t="s">
        <v>5398</v>
      </c>
      <c r="I6722" s="39" t="s">
        <v>6918</v>
      </c>
      <c r="J6722" s="6" t="s">
        <v>7585</v>
      </c>
      <c r="K6722" s="17">
        <v>2</v>
      </c>
      <c r="L6722" s="17" t="s">
        <v>7730</v>
      </c>
      <c r="M6722" s="9">
        <v>3</v>
      </c>
      <c r="N6722" s="9"/>
      <c r="O6722" s="21"/>
      <c r="Q6722" s="29"/>
      <c r="U6722" s="17"/>
      <c r="V6722" s="2">
        <v>1555</v>
      </c>
      <c r="Y6722">
        <f t="shared" si="421"/>
        <v>1</v>
      </c>
      <c r="Z6722">
        <v>1</v>
      </c>
      <c r="AA6722" t="str">
        <f t="shared" si="422"/>
        <v/>
      </c>
      <c r="AC6722" s="7"/>
      <c r="AD6722" t="s">
        <v>18870</v>
      </c>
      <c r="AE6722">
        <f t="shared" si="424"/>
        <v>0</v>
      </c>
      <c r="AG6722" s="2"/>
      <c r="AH6722" t="s">
        <v>5515</v>
      </c>
      <c r="AI6722" s="7" t="s">
        <v>4922</v>
      </c>
      <c r="BG6722" t="str">
        <f t="shared" si="425"/>
        <v/>
      </c>
    </row>
    <row r="6723" spans="1:59" ht="11" customHeight="1" outlineLevel="1" x14ac:dyDescent="0.25">
      <c r="A6723" t="s">
        <v>3975</v>
      </c>
      <c r="C6723" s="2" t="s">
        <v>12953</v>
      </c>
      <c r="D6723" s="2">
        <v>1533</v>
      </c>
      <c r="E6723" s="7">
        <v>1993</v>
      </c>
      <c r="F6723" s="5" t="s">
        <v>3026</v>
      </c>
      <c r="H6723" s="5" t="s">
        <v>5398</v>
      </c>
      <c r="I6723" s="6" t="s">
        <v>7584</v>
      </c>
      <c r="J6723" s="6" t="s">
        <v>7585</v>
      </c>
      <c r="K6723" s="17">
        <v>5</v>
      </c>
      <c r="L6723" s="17" t="s">
        <v>7730</v>
      </c>
      <c r="M6723" s="9">
        <v>6</v>
      </c>
      <c r="N6723" s="9"/>
      <c r="O6723" s="21"/>
      <c r="Q6723" s="29"/>
      <c r="U6723" s="17"/>
      <c r="V6723" s="2" t="s">
        <v>6866</v>
      </c>
      <c r="Y6723" t="str">
        <f t="shared" si="421"/>
        <v/>
      </c>
      <c r="AA6723" t="str">
        <f t="shared" si="422"/>
        <v/>
      </c>
      <c r="AC6723" s="7"/>
      <c r="AD6723" t="s">
        <v>7584</v>
      </c>
      <c r="AE6723">
        <f t="shared" si="424"/>
        <v>0</v>
      </c>
      <c r="AG6723" s="2"/>
      <c r="AI6723" s="7"/>
      <c r="BG6723" t="str">
        <f t="shared" si="425"/>
        <v/>
      </c>
    </row>
    <row r="6724" spans="1:59" ht="11" customHeight="1" outlineLevel="1" x14ac:dyDescent="0.25">
      <c r="A6724" t="s">
        <v>3975</v>
      </c>
      <c r="C6724" s="2" t="s">
        <v>12953</v>
      </c>
      <c r="D6724" s="2">
        <v>1549</v>
      </c>
      <c r="E6724" s="7">
        <v>1994</v>
      </c>
      <c r="F6724" s="5" t="s">
        <v>3811</v>
      </c>
      <c r="H6724" s="5" t="s">
        <v>5398</v>
      </c>
      <c r="I6724" s="6" t="s">
        <v>6893</v>
      </c>
      <c r="J6724" s="6" t="s">
        <v>8135</v>
      </c>
      <c r="K6724" s="17">
        <v>4</v>
      </c>
      <c r="L6724" s="17" t="s">
        <v>7730</v>
      </c>
      <c r="M6724" s="9">
        <v>6</v>
      </c>
      <c r="N6724" s="9"/>
      <c r="O6724" s="21"/>
      <c r="Q6724" s="29"/>
      <c r="U6724" s="17"/>
      <c r="V6724" s="2" t="s">
        <v>6866</v>
      </c>
      <c r="Y6724" t="str">
        <f t="shared" si="421"/>
        <v/>
      </c>
      <c r="AA6724" t="str">
        <f t="shared" si="422"/>
        <v/>
      </c>
      <c r="AC6724" s="7"/>
      <c r="AD6724" t="s">
        <v>6893</v>
      </c>
      <c r="AE6724">
        <f t="shared" si="424"/>
        <v>0</v>
      </c>
      <c r="AG6724" s="2"/>
      <c r="AI6724" s="7"/>
      <c r="BG6724" t="str">
        <f t="shared" si="425"/>
        <v/>
      </c>
    </row>
    <row r="6725" spans="1:59" ht="11" customHeight="1" outlineLevel="1" x14ac:dyDescent="0.25">
      <c r="A6725" t="s">
        <v>3975</v>
      </c>
      <c r="C6725" s="2" t="s">
        <v>12953</v>
      </c>
      <c r="D6725" s="2" t="s">
        <v>8139</v>
      </c>
      <c r="E6725" s="7">
        <v>1994</v>
      </c>
      <c r="F6725" s="5" t="s">
        <v>7028</v>
      </c>
      <c r="H6725" s="5" t="s">
        <v>5398</v>
      </c>
      <c r="I6725" s="6" t="s">
        <v>8140</v>
      </c>
      <c r="J6725" s="6" t="s">
        <v>8135</v>
      </c>
      <c r="K6725" s="17">
        <v>4</v>
      </c>
      <c r="L6725" s="17" t="s">
        <v>7730</v>
      </c>
      <c r="M6725" s="9">
        <v>5</v>
      </c>
      <c r="N6725" s="9"/>
      <c r="O6725" s="21"/>
      <c r="Q6725" s="29"/>
      <c r="U6725" s="17"/>
      <c r="V6725" s="2" t="s">
        <v>6866</v>
      </c>
      <c r="Y6725">
        <f t="shared" si="421"/>
        <v>1</v>
      </c>
      <c r="AA6725" t="str">
        <f t="shared" si="422"/>
        <v/>
      </c>
      <c r="AC6725" s="7"/>
      <c r="AD6725" t="s">
        <v>8140</v>
      </c>
      <c r="AE6725">
        <f t="shared" si="424"/>
        <v>1</v>
      </c>
      <c r="AG6725" s="2"/>
      <c r="AI6725" s="7"/>
      <c r="BG6725" t="str">
        <f t="shared" si="425"/>
        <v/>
      </c>
    </row>
    <row r="6726" spans="1:59" ht="11" customHeight="1" outlineLevel="1" x14ac:dyDescent="0.25">
      <c r="A6726" t="s">
        <v>3975</v>
      </c>
      <c r="C6726" s="2" t="s">
        <v>12953</v>
      </c>
      <c r="D6726" s="2">
        <v>1555</v>
      </c>
      <c r="E6726" s="7">
        <v>1994</v>
      </c>
      <c r="F6726" s="5" t="s">
        <v>3811</v>
      </c>
      <c r="H6726" s="5" t="s">
        <v>5398</v>
      </c>
      <c r="I6726" s="6" t="s">
        <v>9047</v>
      </c>
      <c r="J6726" s="6" t="s">
        <v>20887</v>
      </c>
      <c r="K6726" s="17">
        <v>6</v>
      </c>
      <c r="L6726" s="17" t="s">
        <v>7730</v>
      </c>
      <c r="M6726" s="9">
        <v>0.8</v>
      </c>
      <c r="N6726" s="9"/>
      <c r="O6726" s="21"/>
      <c r="Q6726" s="29"/>
      <c r="U6726" s="17"/>
      <c r="V6726" s="2" t="s">
        <v>6866</v>
      </c>
      <c r="Y6726" t="str">
        <f t="shared" si="421"/>
        <v/>
      </c>
      <c r="AA6726" t="str">
        <f t="shared" si="422"/>
        <v/>
      </c>
      <c r="AC6726" s="7"/>
      <c r="AD6726" t="s">
        <v>9047</v>
      </c>
      <c r="AE6726">
        <f t="shared" si="424"/>
        <v>0</v>
      </c>
      <c r="AG6726" s="2"/>
      <c r="AI6726" s="7"/>
      <c r="BG6726" t="str">
        <f t="shared" si="425"/>
        <v/>
      </c>
    </row>
    <row r="6727" spans="1:59" ht="11" customHeight="1" outlineLevel="1" x14ac:dyDescent="0.25">
      <c r="A6727" t="s">
        <v>3975</v>
      </c>
      <c r="C6727" s="2" t="s">
        <v>12953</v>
      </c>
      <c r="D6727" s="2">
        <v>1566</v>
      </c>
      <c r="E6727" s="7">
        <v>1994</v>
      </c>
      <c r="F6727" s="5" t="s">
        <v>8137</v>
      </c>
      <c r="H6727" s="5" t="s">
        <v>5398</v>
      </c>
      <c r="I6727" s="6" t="s">
        <v>6893</v>
      </c>
      <c r="J6727" s="6" t="s">
        <v>8136</v>
      </c>
      <c r="K6727" s="17">
        <v>4</v>
      </c>
      <c r="L6727" s="17" t="s">
        <v>7730</v>
      </c>
      <c r="M6727" s="9">
        <v>2</v>
      </c>
      <c r="N6727" s="9"/>
      <c r="O6727" s="21"/>
      <c r="Q6727" s="29"/>
      <c r="U6727" s="17"/>
      <c r="V6727" s="2" t="s">
        <v>6866</v>
      </c>
      <c r="Y6727" t="str">
        <f t="shared" si="421"/>
        <v/>
      </c>
      <c r="AA6727">
        <f t="shared" si="422"/>
        <v>1</v>
      </c>
      <c r="AC6727" s="7"/>
      <c r="AD6727" t="s">
        <v>6893</v>
      </c>
      <c r="AE6727">
        <f t="shared" si="424"/>
        <v>0</v>
      </c>
      <c r="AG6727" s="2"/>
      <c r="AI6727" s="7"/>
      <c r="BG6727" t="str">
        <f t="shared" si="425"/>
        <v/>
      </c>
    </row>
    <row r="6728" spans="1:59" ht="11" customHeight="1" outlineLevel="1" x14ac:dyDescent="0.25">
      <c r="A6728" t="s">
        <v>3975</v>
      </c>
      <c r="C6728" s="2" t="s">
        <v>12953</v>
      </c>
      <c r="D6728" s="2">
        <v>1640</v>
      </c>
      <c r="E6728" s="7">
        <v>1996</v>
      </c>
      <c r="F6728" s="5" t="s">
        <v>6023</v>
      </c>
      <c r="H6728" s="5" t="s">
        <v>5398</v>
      </c>
      <c r="I6728" s="39" t="s">
        <v>9047</v>
      </c>
      <c r="J6728" s="6" t="s">
        <v>21233</v>
      </c>
      <c r="K6728" s="17">
        <v>6</v>
      </c>
      <c r="L6728" s="17" t="s">
        <v>7730</v>
      </c>
      <c r="M6728" s="9">
        <v>2.4500000000000002</v>
      </c>
      <c r="N6728" s="9"/>
      <c r="O6728" s="21"/>
      <c r="Q6728" s="29"/>
      <c r="U6728" s="17"/>
      <c r="V6728" s="2" t="s">
        <v>6866</v>
      </c>
      <c r="Y6728" t="str">
        <f t="shared" si="421"/>
        <v/>
      </c>
      <c r="AA6728" t="str">
        <f t="shared" si="422"/>
        <v/>
      </c>
      <c r="AC6728" s="7"/>
      <c r="AD6728" s="1" t="s">
        <v>21232</v>
      </c>
      <c r="AE6728">
        <f t="shared" si="424"/>
        <v>0</v>
      </c>
      <c r="AG6728" s="2"/>
      <c r="AI6728" s="7"/>
      <c r="BG6728" t="str">
        <f t="shared" si="425"/>
        <v/>
      </c>
    </row>
    <row r="6729" spans="1:59" ht="11" customHeight="1" outlineLevel="1" x14ac:dyDescent="0.25">
      <c r="A6729" t="s">
        <v>3975</v>
      </c>
      <c r="C6729" s="2" t="s">
        <v>12953</v>
      </c>
      <c r="D6729" s="2">
        <v>1641</v>
      </c>
      <c r="E6729" s="7">
        <v>1996</v>
      </c>
      <c r="F6729" s="8" t="s">
        <v>3811</v>
      </c>
      <c r="H6729" s="5" t="s">
        <v>5398</v>
      </c>
      <c r="I6729" s="39" t="s">
        <v>9047</v>
      </c>
      <c r="J6729" s="6" t="s">
        <v>21233</v>
      </c>
      <c r="K6729" s="17">
        <v>6</v>
      </c>
      <c r="L6729" s="17" t="s">
        <v>7730</v>
      </c>
      <c r="M6729" s="9">
        <v>2.4500000000000002</v>
      </c>
      <c r="N6729" s="9"/>
      <c r="O6729" s="21"/>
      <c r="Q6729" s="29"/>
      <c r="U6729" s="17"/>
      <c r="V6729" s="2" t="s">
        <v>6866</v>
      </c>
      <c r="Y6729" t="str">
        <f t="shared" si="421"/>
        <v/>
      </c>
      <c r="AA6729" t="str">
        <f t="shared" si="422"/>
        <v/>
      </c>
      <c r="AC6729" s="7"/>
      <c r="AD6729" s="1" t="s">
        <v>21232</v>
      </c>
      <c r="AE6729">
        <f t="shared" si="424"/>
        <v>0</v>
      </c>
      <c r="AG6729" s="2"/>
      <c r="AI6729" s="7"/>
      <c r="BG6729" t="str">
        <f t="shared" si="425"/>
        <v/>
      </c>
    </row>
    <row r="6730" spans="1:59" ht="11" customHeight="1" outlineLevel="1" x14ac:dyDescent="0.25">
      <c r="A6730" t="s">
        <v>3975</v>
      </c>
      <c r="C6730" s="2" t="s">
        <v>12953</v>
      </c>
      <c r="D6730" s="2">
        <v>1708</v>
      </c>
      <c r="E6730" s="7">
        <v>1996</v>
      </c>
      <c r="F6730" s="5" t="s">
        <v>6023</v>
      </c>
      <c r="H6730" s="5" t="s">
        <v>5398</v>
      </c>
      <c r="I6730" s="6" t="s">
        <v>957</v>
      </c>
      <c r="J6730" s="6" t="s">
        <v>7069</v>
      </c>
      <c r="K6730" s="17">
        <v>5</v>
      </c>
      <c r="L6730" s="17" t="s">
        <v>7730</v>
      </c>
      <c r="M6730" s="9">
        <v>6</v>
      </c>
      <c r="N6730" s="9"/>
      <c r="O6730" s="21"/>
      <c r="Q6730" s="29"/>
      <c r="U6730" s="17"/>
      <c r="V6730" s="2" t="s">
        <v>6866</v>
      </c>
      <c r="Y6730" t="str">
        <f t="shared" si="421"/>
        <v/>
      </c>
      <c r="AA6730" t="str">
        <f t="shared" si="422"/>
        <v/>
      </c>
      <c r="AC6730" s="7"/>
      <c r="AD6730" t="s">
        <v>957</v>
      </c>
      <c r="AE6730">
        <f t="shared" si="424"/>
        <v>0</v>
      </c>
      <c r="AG6730" s="2"/>
      <c r="AI6730" s="7"/>
      <c r="BG6730" t="str">
        <f t="shared" si="425"/>
        <v/>
      </c>
    </row>
    <row r="6731" spans="1:59" ht="11" customHeight="1" outlineLevel="1" x14ac:dyDescent="0.25">
      <c r="A6731" t="s">
        <v>3975</v>
      </c>
      <c r="C6731" s="2" t="s">
        <v>12953</v>
      </c>
      <c r="D6731" s="2">
        <v>1714</v>
      </c>
      <c r="E6731" s="7">
        <v>1996</v>
      </c>
      <c r="F6731" s="5" t="s">
        <v>21643</v>
      </c>
      <c r="H6731" s="5" t="s">
        <v>5398</v>
      </c>
      <c r="I6731" s="6" t="s">
        <v>957</v>
      </c>
      <c r="J6731" s="6" t="s">
        <v>7069</v>
      </c>
      <c r="K6731" s="17">
        <v>3</v>
      </c>
      <c r="L6731" s="17" t="s">
        <v>7730</v>
      </c>
      <c r="M6731" s="9">
        <v>4</v>
      </c>
      <c r="N6731" s="9"/>
      <c r="O6731" s="21"/>
      <c r="Q6731" s="29"/>
      <c r="U6731" s="17"/>
      <c r="V6731" s="2" t="s">
        <v>6866</v>
      </c>
      <c r="Y6731" t="str">
        <f t="shared" si="421"/>
        <v/>
      </c>
      <c r="AA6731">
        <f t="shared" si="422"/>
        <v>1</v>
      </c>
      <c r="AC6731" s="7"/>
      <c r="AD6731" t="s">
        <v>957</v>
      </c>
      <c r="AE6731">
        <f t="shared" si="424"/>
        <v>0</v>
      </c>
      <c r="AG6731" s="2"/>
      <c r="AI6731" s="7"/>
      <c r="BF6731" t="s">
        <v>7730</v>
      </c>
      <c r="BG6731">
        <f t="shared" si="425"/>
        <v>4</v>
      </c>
    </row>
    <row r="6732" spans="1:59" ht="11" customHeight="1" outlineLevel="1" x14ac:dyDescent="0.25">
      <c r="A6732" t="s">
        <v>3975</v>
      </c>
      <c r="C6732" s="2" t="s">
        <v>12953</v>
      </c>
      <c r="D6732" s="2">
        <v>1714</v>
      </c>
      <c r="E6732" s="7">
        <v>1996</v>
      </c>
      <c r="F6732" s="5" t="s">
        <v>19959</v>
      </c>
      <c r="H6732" s="5" t="s">
        <v>5398</v>
      </c>
      <c r="I6732" s="6" t="s">
        <v>957</v>
      </c>
      <c r="J6732" s="6" t="s">
        <v>7069</v>
      </c>
      <c r="K6732" s="17">
        <v>3</v>
      </c>
      <c r="L6732" s="17" t="s">
        <v>7730</v>
      </c>
      <c r="M6732" s="9">
        <v>2.5</v>
      </c>
      <c r="N6732" s="9"/>
      <c r="O6732" s="21"/>
      <c r="Q6732" s="29"/>
      <c r="U6732" s="17"/>
      <c r="V6732" s="2" t="s">
        <v>6866</v>
      </c>
      <c r="Y6732">
        <f t="shared" si="421"/>
        <v>1</v>
      </c>
      <c r="AA6732" t="str">
        <f t="shared" si="422"/>
        <v/>
      </c>
      <c r="AC6732" s="7"/>
      <c r="AD6732" t="s">
        <v>957</v>
      </c>
      <c r="AE6732">
        <f t="shared" si="424"/>
        <v>0</v>
      </c>
      <c r="AG6732" s="2"/>
      <c r="AI6732" s="7"/>
      <c r="BF6732" t="s">
        <v>7730</v>
      </c>
      <c r="BG6732">
        <f t="shared" si="425"/>
        <v>2.5</v>
      </c>
    </row>
    <row r="6733" spans="1:59" ht="11" customHeight="1" outlineLevel="1" x14ac:dyDescent="0.25">
      <c r="A6733" t="s">
        <v>3975</v>
      </c>
      <c r="C6733" s="2" t="s">
        <v>12953</v>
      </c>
      <c r="D6733" s="2">
        <v>1740</v>
      </c>
      <c r="E6733" s="7">
        <v>1997</v>
      </c>
      <c r="F6733" s="5" t="s">
        <v>6023</v>
      </c>
      <c r="H6733" s="5" t="s">
        <v>5398</v>
      </c>
      <c r="I6733" s="6" t="s">
        <v>7554</v>
      </c>
      <c r="J6733" s="6" t="s">
        <v>7553</v>
      </c>
      <c r="K6733" s="17">
        <v>7</v>
      </c>
      <c r="L6733" s="17" t="s">
        <v>7730</v>
      </c>
      <c r="M6733" s="9">
        <v>3</v>
      </c>
      <c r="N6733" s="9"/>
      <c r="O6733" s="21"/>
      <c r="Q6733" s="29"/>
      <c r="U6733" s="17"/>
      <c r="V6733" s="2" t="s">
        <v>6866</v>
      </c>
      <c r="Y6733" t="str">
        <f t="shared" si="421"/>
        <v/>
      </c>
      <c r="AA6733" t="str">
        <f t="shared" si="422"/>
        <v/>
      </c>
      <c r="AC6733" s="7"/>
      <c r="AD6733" t="s">
        <v>7554</v>
      </c>
      <c r="AE6733">
        <f t="shared" si="424"/>
        <v>0</v>
      </c>
      <c r="AG6733" s="2"/>
      <c r="AI6733" s="7"/>
      <c r="BG6733" t="str">
        <f t="shared" si="425"/>
        <v/>
      </c>
    </row>
    <row r="6734" spans="1:59" ht="11" customHeight="1" outlineLevel="1" x14ac:dyDescent="0.25">
      <c r="A6734" t="s">
        <v>3975</v>
      </c>
      <c r="C6734" s="2" t="s">
        <v>12953</v>
      </c>
      <c r="D6734" s="2">
        <v>1741</v>
      </c>
      <c r="E6734" s="7">
        <v>1997</v>
      </c>
      <c r="F6734" s="5" t="s">
        <v>3811</v>
      </c>
      <c r="H6734" s="5" t="s">
        <v>5398</v>
      </c>
      <c r="I6734" s="6" t="s">
        <v>7554</v>
      </c>
      <c r="J6734" s="6" t="s">
        <v>7553</v>
      </c>
      <c r="K6734" s="17">
        <v>7</v>
      </c>
      <c r="L6734" s="17" t="s">
        <v>7730</v>
      </c>
      <c r="M6734" s="9">
        <v>3</v>
      </c>
      <c r="N6734" s="9"/>
      <c r="O6734" s="21"/>
      <c r="Q6734" s="29"/>
      <c r="U6734" s="17"/>
      <c r="V6734" s="2" t="s">
        <v>6866</v>
      </c>
      <c r="Y6734" t="str">
        <f t="shared" si="421"/>
        <v/>
      </c>
      <c r="AA6734" t="str">
        <f t="shared" si="422"/>
        <v/>
      </c>
      <c r="AC6734" s="7"/>
      <c r="AD6734" t="s">
        <v>7554</v>
      </c>
      <c r="AE6734">
        <f t="shared" si="424"/>
        <v>0</v>
      </c>
      <c r="AG6734" s="2"/>
      <c r="AI6734" s="7"/>
      <c r="BG6734" t="str">
        <f t="shared" si="425"/>
        <v/>
      </c>
    </row>
    <row r="6735" spans="1:59" ht="11" customHeight="1" outlineLevel="1" x14ac:dyDescent="0.25">
      <c r="A6735" t="s">
        <v>3975</v>
      </c>
      <c r="C6735" s="2" t="s">
        <v>12953</v>
      </c>
      <c r="D6735" s="2">
        <v>1742</v>
      </c>
      <c r="E6735" s="7">
        <v>1997</v>
      </c>
      <c r="F6735" s="5" t="s">
        <v>940</v>
      </c>
      <c r="H6735" s="5" t="s">
        <v>5398</v>
      </c>
      <c r="I6735" s="6" t="s">
        <v>7554</v>
      </c>
      <c r="J6735" s="6" t="s">
        <v>7553</v>
      </c>
      <c r="K6735" s="17">
        <v>7</v>
      </c>
      <c r="L6735" s="17" t="s">
        <v>7730</v>
      </c>
      <c r="M6735" s="9">
        <v>3</v>
      </c>
      <c r="N6735" s="9"/>
      <c r="O6735" s="21"/>
      <c r="Q6735" s="29"/>
      <c r="U6735" s="17"/>
      <c r="V6735" s="2" t="s">
        <v>6866</v>
      </c>
      <c r="Y6735" t="str">
        <f t="shared" si="421"/>
        <v/>
      </c>
      <c r="AA6735" t="str">
        <f t="shared" si="422"/>
        <v/>
      </c>
      <c r="AC6735" s="7"/>
      <c r="AD6735" t="s">
        <v>7554</v>
      </c>
      <c r="AE6735">
        <f t="shared" si="424"/>
        <v>0</v>
      </c>
      <c r="AG6735" s="2"/>
      <c r="AI6735" s="7"/>
      <c r="BG6735" t="str">
        <f t="shared" si="425"/>
        <v/>
      </c>
    </row>
    <row r="6736" spans="1:59" ht="11" customHeight="1" outlineLevel="1" x14ac:dyDescent="0.25">
      <c r="A6736" t="s">
        <v>3975</v>
      </c>
      <c r="C6736" s="2" t="s">
        <v>12953</v>
      </c>
      <c r="D6736" s="2" t="s">
        <v>20042</v>
      </c>
      <c r="E6736" s="7">
        <v>1997</v>
      </c>
      <c r="F6736" s="5" t="s">
        <v>20043</v>
      </c>
      <c r="H6736" s="5" t="s">
        <v>5398</v>
      </c>
      <c r="I6736" s="6" t="s">
        <v>7554</v>
      </c>
      <c r="J6736" s="6" t="s">
        <v>7553</v>
      </c>
      <c r="K6736" s="17">
        <v>7</v>
      </c>
      <c r="L6736" s="17" t="s">
        <v>7730</v>
      </c>
      <c r="M6736" s="9">
        <v>5</v>
      </c>
      <c r="N6736" s="9"/>
      <c r="O6736" s="21"/>
      <c r="Q6736" s="29"/>
      <c r="U6736" s="17"/>
      <c r="V6736" s="2" t="s">
        <v>6866</v>
      </c>
      <c r="Y6736" t="str">
        <f t="shared" si="421"/>
        <v/>
      </c>
      <c r="AA6736">
        <f t="shared" si="422"/>
        <v>1</v>
      </c>
      <c r="AC6736" s="7"/>
      <c r="AD6736" t="s">
        <v>7554</v>
      </c>
      <c r="AE6736">
        <f t="shared" si="424"/>
        <v>0</v>
      </c>
      <c r="AG6736" s="2"/>
      <c r="AI6736" s="7"/>
      <c r="BG6736" t="str">
        <f t="shared" si="425"/>
        <v/>
      </c>
    </row>
    <row r="6737" spans="1:59" ht="11" customHeight="1" outlineLevel="1" x14ac:dyDescent="0.25">
      <c r="A6737" t="s">
        <v>3975</v>
      </c>
      <c r="C6737" s="2" t="s">
        <v>12953</v>
      </c>
      <c r="D6737" s="2" t="s">
        <v>20042</v>
      </c>
      <c r="E6737" s="7">
        <v>1997</v>
      </c>
      <c r="F6737" s="5" t="s">
        <v>14832</v>
      </c>
      <c r="H6737" s="5" t="s">
        <v>5398</v>
      </c>
      <c r="I6737" s="6" t="s">
        <v>7554</v>
      </c>
      <c r="J6737" s="6" t="s">
        <v>7553</v>
      </c>
      <c r="K6737" s="17">
        <v>7</v>
      </c>
      <c r="L6737" s="17" t="s">
        <v>7730</v>
      </c>
      <c r="M6737" s="9">
        <v>4.7</v>
      </c>
      <c r="N6737" s="9"/>
      <c r="O6737" s="21"/>
      <c r="Q6737" s="29"/>
      <c r="U6737" s="17"/>
      <c r="V6737" s="2" t="s">
        <v>6866</v>
      </c>
      <c r="Y6737">
        <f t="shared" si="421"/>
        <v>1</v>
      </c>
      <c r="AA6737" t="str">
        <f t="shared" si="422"/>
        <v/>
      </c>
      <c r="AC6737" s="7"/>
      <c r="AD6737" t="s">
        <v>7554</v>
      </c>
      <c r="AE6737">
        <f t="shared" si="424"/>
        <v>0</v>
      </c>
      <c r="AG6737" s="2"/>
      <c r="AI6737" s="7"/>
      <c r="BG6737" t="str">
        <f t="shared" si="425"/>
        <v/>
      </c>
    </row>
    <row r="6738" spans="1:59" ht="11" customHeight="1" outlineLevel="1" x14ac:dyDescent="0.25">
      <c r="A6738" t="s">
        <v>3975</v>
      </c>
      <c r="C6738" s="2" t="s">
        <v>12953</v>
      </c>
      <c r="D6738" s="2">
        <v>1743</v>
      </c>
      <c r="E6738" s="7">
        <v>1997</v>
      </c>
      <c r="F6738" s="5" t="s">
        <v>21644</v>
      </c>
      <c r="H6738" s="5" t="s">
        <v>5398</v>
      </c>
      <c r="I6738" s="6" t="s">
        <v>7554</v>
      </c>
      <c r="J6738" s="6" t="s">
        <v>7553</v>
      </c>
      <c r="K6738" s="17">
        <v>7</v>
      </c>
      <c r="L6738" s="17" t="s">
        <v>7730</v>
      </c>
      <c r="M6738" s="9">
        <v>5</v>
      </c>
      <c r="N6738" s="9"/>
      <c r="O6738" s="21"/>
      <c r="Q6738" s="29"/>
      <c r="U6738" s="17"/>
      <c r="V6738" s="2" t="s">
        <v>6866</v>
      </c>
      <c r="Y6738" t="str">
        <f t="shared" si="421"/>
        <v/>
      </c>
      <c r="AA6738">
        <f t="shared" si="422"/>
        <v>1</v>
      </c>
      <c r="AC6738" s="7"/>
      <c r="AD6738" t="s">
        <v>7554</v>
      </c>
      <c r="AE6738">
        <f t="shared" si="424"/>
        <v>0</v>
      </c>
      <c r="AG6738" s="2"/>
      <c r="AI6738" s="7"/>
      <c r="BG6738" t="str">
        <f t="shared" si="425"/>
        <v/>
      </c>
    </row>
    <row r="6739" spans="1:59" ht="11" customHeight="1" outlineLevel="1" x14ac:dyDescent="0.25">
      <c r="A6739" t="s">
        <v>3975</v>
      </c>
      <c r="C6739" s="2" t="s">
        <v>12953</v>
      </c>
      <c r="D6739" s="2" t="s">
        <v>8143</v>
      </c>
      <c r="E6739" s="7">
        <v>1997</v>
      </c>
      <c r="F6739" s="5" t="s">
        <v>8144</v>
      </c>
      <c r="H6739" s="5" t="s">
        <v>5398</v>
      </c>
      <c r="I6739" s="6" t="s">
        <v>7554</v>
      </c>
      <c r="J6739" s="6" t="s">
        <v>7553</v>
      </c>
      <c r="K6739" s="17">
        <v>7</v>
      </c>
      <c r="L6739" s="17" t="s">
        <v>7730</v>
      </c>
      <c r="M6739" s="9">
        <v>7</v>
      </c>
      <c r="N6739" s="9"/>
      <c r="O6739" s="21"/>
      <c r="Q6739" s="29"/>
      <c r="U6739" s="17"/>
      <c r="V6739" s="2" t="s">
        <v>6866</v>
      </c>
      <c r="Y6739" t="str">
        <f t="shared" si="421"/>
        <v/>
      </c>
      <c r="AA6739" t="str">
        <f t="shared" si="422"/>
        <v/>
      </c>
      <c r="AC6739" s="7"/>
      <c r="AD6739" t="s">
        <v>7554</v>
      </c>
      <c r="AE6739">
        <f t="shared" si="424"/>
        <v>0</v>
      </c>
      <c r="AG6739" s="2"/>
      <c r="AI6739" s="7"/>
      <c r="BG6739" t="str">
        <f t="shared" si="425"/>
        <v/>
      </c>
    </row>
    <row r="6740" spans="1:59" ht="11" customHeight="1" outlineLevel="1" x14ac:dyDescent="0.25">
      <c r="A6740" t="s">
        <v>3975</v>
      </c>
      <c r="C6740" s="2" t="s">
        <v>12953</v>
      </c>
      <c r="D6740" s="2" t="s">
        <v>21095</v>
      </c>
      <c r="E6740" s="7">
        <v>1997</v>
      </c>
      <c r="F6740" s="5" t="s">
        <v>21096</v>
      </c>
      <c r="H6740" s="5" t="s">
        <v>5398</v>
      </c>
      <c r="I6740" s="6" t="s">
        <v>7554</v>
      </c>
      <c r="J6740" s="6" t="s">
        <v>7553</v>
      </c>
      <c r="K6740" s="17">
        <v>7</v>
      </c>
      <c r="L6740" s="17" t="s">
        <v>7730</v>
      </c>
      <c r="M6740" s="9">
        <v>8.6999999999999993</v>
      </c>
      <c r="N6740" s="9"/>
      <c r="O6740" s="21"/>
      <c r="Q6740" s="29"/>
      <c r="U6740" s="17"/>
      <c r="V6740" s="2" t="s">
        <v>6866</v>
      </c>
      <c r="Y6740">
        <f t="shared" si="421"/>
        <v>1</v>
      </c>
      <c r="AA6740" t="str">
        <f t="shared" si="422"/>
        <v/>
      </c>
      <c r="AC6740" s="7"/>
      <c r="AD6740" t="s">
        <v>7554</v>
      </c>
      <c r="AE6740">
        <f t="shared" si="424"/>
        <v>0</v>
      </c>
      <c r="AG6740" s="2"/>
      <c r="AI6740" s="7"/>
      <c r="BG6740" t="str">
        <f t="shared" si="425"/>
        <v/>
      </c>
    </row>
    <row r="6741" spans="1:59" ht="11" customHeight="1" outlineLevel="1" x14ac:dyDescent="0.25">
      <c r="A6741" t="s">
        <v>3975</v>
      </c>
      <c r="C6741" s="2" t="s">
        <v>12953</v>
      </c>
      <c r="D6741" s="2" t="s">
        <v>21101</v>
      </c>
      <c r="E6741" s="7">
        <v>1997</v>
      </c>
      <c r="F6741" s="5" t="s">
        <v>21102</v>
      </c>
      <c r="H6741" s="5" t="s">
        <v>5398</v>
      </c>
      <c r="I6741" s="6" t="s">
        <v>9047</v>
      </c>
      <c r="J6741" s="6" t="s">
        <v>21104</v>
      </c>
      <c r="K6741" s="17">
        <v>4</v>
      </c>
      <c r="L6741" s="17" t="s">
        <v>7730</v>
      </c>
      <c r="M6741" s="9">
        <v>3.5</v>
      </c>
      <c r="N6741" s="9"/>
      <c r="O6741" s="21"/>
      <c r="Q6741" s="29"/>
      <c r="U6741" s="17"/>
      <c r="V6741" s="2" t="s">
        <v>6866</v>
      </c>
      <c r="Y6741">
        <f t="shared" si="421"/>
        <v>1</v>
      </c>
      <c r="AA6741" t="str">
        <f t="shared" si="422"/>
        <v/>
      </c>
      <c r="AC6741" s="7"/>
      <c r="AD6741" t="s">
        <v>21103</v>
      </c>
      <c r="AE6741">
        <f t="shared" si="424"/>
        <v>0</v>
      </c>
      <c r="AG6741" s="2"/>
      <c r="AI6741" s="7"/>
      <c r="BG6741" t="str">
        <f t="shared" si="425"/>
        <v/>
      </c>
    </row>
    <row r="6742" spans="1:59" ht="11" customHeight="1" outlineLevel="1" x14ac:dyDescent="0.25">
      <c r="A6742" t="s">
        <v>3975</v>
      </c>
      <c r="C6742" s="2" t="s">
        <v>12953</v>
      </c>
      <c r="D6742" s="2">
        <v>1790</v>
      </c>
      <c r="E6742" s="7">
        <v>1997</v>
      </c>
      <c r="F6742" s="5" t="s">
        <v>6023</v>
      </c>
      <c r="H6742" s="5" t="s">
        <v>5398</v>
      </c>
      <c r="I6742" s="6" t="s">
        <v>6895</v>
      </c>
      <c r="J6742" s="6" t="s">
        <v>8145</v>
      </c>
      <c r="K6742" s="17">
        <v>4</v>
      </c>
      <c r="L6742" s="17" t="s">
        <v>7730</v>
      </c>
      <c r="M6742" s="9">
        <v>2.25</v>
      </c>
      <c r="N6742" s="9"/>
      <c r="O6742" s="21"/>
      <c r="Q6742" s="29"/>
      <c r="U6742" s="17"/>
      <c r="V6742" s="2" t="s">
        <v>6866</v>
      </c>
      <c r="Y6742" t="str">
        <f t="shared" si="421"/>
        <v/>
      </c>
      <c r="AA6742" t="str">
        <f t="shared" si="422"/>
        <v/>
      </c>
      <c r="AC6742" s="7"/>
      <c r="AD6742" t="s">
        <v>6895</v>
      </c>
      <c r="AE6742">
        <f t="shared" si="424"/>
        <v>0</v>
      </c>
      <c r="AG6742" s="2"/>
      <c r="AI6742" s="7"/>
      <c r="BG6742" t="str">
        <f t="shared" si="425"/>
        <v/>
      </c>
    </row>
    <row r="6743" spans="1:59" ht="11" customHeight="1" outlineLevel="1" x14ac:dyDescent="0.25">
      <c r="A6743" t="s">
        <v>3975</v>
      </c>
      <c r="C6743" s="2" t="s">
        <v>12953</v>
      </c>
      <c r="D6743" s="2" t="s">
        <v>8146</v>
      </c>
      <c r="E6743" s="7">
        <v>1998</v>
      </c>
      <c r="F6743" s="5" t="s">
        <v>21816</v>
      </c>
      <c r="H6743" s="5" t="s">
        <v>5398</v>
      </c>
      <c r="I6743" s="6" t="s">
        <v>941</v>
      </c>
      <c r="J6743" s="6" t="s">
        <v>7070</v>
      </c>
      <c r="K6743" s="17">
        <v>1</v>
      </c>
      <c r="L6743" s="17" t="s">
        <v>20076</v>
      </c>
      <c r="M6743" s="9"/>
      <c r="N6743" s="9"/>
      <c r="O6743" s="21"/>
      <c r="Q6743" s="29"/>
      <c r="U6743" s="17"/>
      <c r="V6743" s="2">
        <v>1759</v>
      </c>
      <c r="Y6743" t="str">
        <f t="shared" si="421"/>
        <v/>
      </c>
      <c r="AA6743" t="str">
        <f t="shared" si="422"/>
        <v/>
      </c>
      <c r="AC6743" s="7"/>
      <c r="AD6743" t="s">
        <v>941</v>
      </c>
      <c r="AE6743">
        <f t="shared" si="424"/>
        <v>0</v>
      </c>
      <c r="AG6743" s="2"/>
      <c r="AH6743" t="s">
        <v>936</v>
      </c>
      <c r="AI6743" s="7" t="s">
        <v>4922</v>
      </c>
      <c r="BG6743" t="str">
        <f t="shared" si="425"/>
        <v/>
      </c>
    </row>
    <row r="6744" spans="1:59" ht="11" customHeight="1" outlineLevel="1" x14ac:dyDescent="0.25">
      <c r="A6744" t="s">
        <v>3975</v>
      </c>
      <c r="C6744" s="2" t="s">
        <v>12953</v>
      </c>
      <c r="D6744" s="2">
        <v>1813</v>
      </c>
      <c r="E6744" s="7">
        <v>1998</v>
      </c>
      <c r="F6744" s="5" t="s">
        <v>21116</v>
      </c>
      <c r="H6744" s="5" t="s">
        <v>5398</v>
      </c>
      <c r="I6744" s="6" t="s">
        <v>10675</v>
      </c>
      <c r="J6744" s="6" t="s">
        <v>7070</v>
      </c>
      <c r="K6744" s="17">
        <v>3</v>
      </c>
      <c r="L6744" s="17" t="s">
        <v>7730</v>
      </c>
      <c r="M6744" s="9">
        <v>3</v>
      </c>
      <c r="N6744" s="9"/>
      <c r="O6744" s="21"/>
      <c r="Q6744" s="29"/>
      <c r="U6744" s="17"/>
      <c r="V6744" s="2">
        <v>1759</v>
      </c>
      <c r="Y6744">
        <f t="shared" ref="Y6744:Y6807" si="426">IF(COUNTIF(F6744,"*fdc*"),1,"")</f>
        <v>1</v>
      </c>
      <c r="AA6744" t="str">
        <f t="shared" ref="AA6744:AA6807" si="427">IF(COUNTIF(F6744,"*s/s*"),1,"")</f>
        <v/>
      </c>
      <c r="AC6744" s="7"/>
      <c r="AD6744" t="s">
        <v>10675</v>
      </c>
      <c r="AE6744">
        <f t="shared" si="424"/>
        <v>0</v>
      </c>
      <c r="AG6744" s="2"/>
      <c r="AH6744" t="s">
        <v>936</v>
      </c>
      <c r="AI6744" s="7" t="s">
        <v>4922</v>
      </c>
      <c r="BG6744" t="str">
        <f t="shared" si="425"/>
        <v/>
      </c>
    </row>
    <row r="6745" spans="1:59" ht="11" customHeight="1" outlineLevel="1" x14ac:dyDescent="0.25">
      <c r="A6745" t="s">
        <v>3975</v>
      </c>
      <c r="C6745" s="2" t="s">
        <v>12953</v>
      </c>
      <c r="D6745" s="2">
        <v>1817</v>
      </c>
      <c r="E6745" s="7">
        <v>1998</v>
      </c>
      <c r="F6745" s="5" t="s">
        <v>21116</v>
      </c>
      <c r="H6745" s="5" t="s">
        <v>5398</v>
      </c>
      <c r="I6745" s="6" t="s">
        <v>3985</v>
      </c>
      <c r="J6745" s="6" t="s">
        <v>7070</v>
      </c>
      <c r="K6745" s="17">
        <v>3</v>
      </c>
      <c r="L6745" s="17" t="s">
        <v>7730</v>
      </c>
      <c r="M6745" s="9">
        <v>3</v>
      </c>
      <c r="N6745" s="9"/>
      <c r="O6745" s="21"/>
      <c r="Q6745" s="29"/>
      <c r="U6745" s="17"/>
      <c r="V6745" s="2">
        <v>1759</v>
      </c>
      <c r="Y6745">
        <f t="shared" si="426"/>
        <v>1</v>
      </c>
      <c r="AA6745" t="str">
        <f t="shared" si="427"/>
        <v/>
      </c>
      <c r="AC6745" s="7"/>
      <c r="AD6745" t="s">
        <v>941</v>
      </c>
      <c r="AE6745">
        <f t="shared" si="424"/>
        <v>0</v>
      </c>
      <c r="AG6745" s="2"/>
      <c r="AH6745" t="s">
        <v>936</v>
      </c>
      <c r="AI6745" s="7" t="s">
        <v>4922</v>
      </c>
      <c r="BG6745" t="str">
        <f t="shared" si="425"/>
        <v/>
      </c>
    </row>
    <row r="6746" spans="1:59" ht="11" customHeight="1" outlineLevel="1" x14ac:dyDescent="0.25">
      <c r="A6746" t="s">
        <v>3975</v>
      </c>
      <c r="C6746" s="2" t="s">
        <v>12953</v>
      </c>
      <c r="D6746" s="2">
        <v>1823</v>
      </c>
      <c r="E6746" s="7">
        <v>1998</v>
      </c>
      <c r="F6746" s="5" t="s">
        <v>21116</v>
      </c>
      <c r="H6746" s="5" t="s">
        <v>5398</v>
      </c>
      <c r="I6746" s="6" t="s">
        <v>941</v>
      </c>
      <c r="J6746" s="6" t="s">
        <v>7070</v>
      </c>
      <c r="K6746" s="17">
        <v>3</v>
      </c>
      <c r="L6746" s="17" t="s">
        <v>7730</v>
      </c>
      <c r="M6746" s="9">
        <v>3</v>
      </c>
      <c r="N6746" s="9"/>
      <c r="O6746" s="21"/>
      <c r="Q6746" s="29"/>
      <c r="U6746" s="17"/>
      <c r="V6746" s="2">
        <v>1759</v>
      </c>
      <c r="Y6746">
        <f t="shared" si="426"/>
        <v>1</v>
      </c>
      <c r="AA6746" t="str">
        <f t="shared" si="427"/>
        <v/>
      </c>
      <c r="AC6746" s="7"/>
      <c r="AD6746" t="s">
        <v>941</v>
      </c>
      <c r="AE6746">
        <f t="shared" si="424"/>
        <v>0</v>
      </c>
      <c r="AG6746" s="2"/>
      <c r="AH6746" t="s">
        <v>936</v>
      </c>
      <c r="AI6746" s="7" t="s">
        <v>4922</v>
      </c>
      <c r="BG6746" t="str">
        <f t="shared" si="425"/>
        <v/>
      </c>
    </row>
    <row r="6747" spans="1:59" ht="11" customHeight="1" outlineLevel="1" x14ac:dyDescent="0.25">
      <c r="A6747" t="s">
        <v>3975</v>
      </c>
      <c r="C6747" s="2" t="s">
        <v>12953</v>
      </c>
      <c r="D6747" s="2" t="s">
        <v>8148</v>
      </c>
      <c r="E6747" s="7">
        <v>1998</v>
      </c>
      <c r="F6747" s="5" t="s">
        <v>8150</v>
      </c>
      <c r="H6747" s="5" t="s">
        <v>5398</v>
      </c>
      <c r="I6747" s="6" t="s">
        <v>941</v>
      </c>
      <c r="J6747" s="6" t="s">
        <v>7070</v>
      </c>
      <c r="K6747" s="17">
        <v>1</v>
      </c>
      <c r="L6747" s="17" t="s">
        <v>7730</v>
      </c>
      <c r="M6747" s="9">
        <v>8</v>
      </c>
      <c r="N6747" s="9"/>
      <c r="O6747" s="21"/>
      <c r="Q6747" s="29"/>
      <c r="U6747" s="17"/>
      <c r="V6747" s="2">
        <v>1759</v>
      </c>
      <c r="Y6747" t="str">
        <f t="shared" si="426"/>
        <v/>
      </c>
      <c r="AA6747" t="str">
        <f t="shared" si="427"/>
        <v/>
      </c>
      <c r="AC6747" s="7"/>
      <c r="AD6747" t="s">
        <v>941</v>
      </c>
      <c r="AE6747">
        <f t="shared" si="424"/>
        <v>0</v>
      </c>
      <c r="AG6747" s="2"/>
      <c r="AH6747" t="s">
        <v>936</v>
      </c>
      <c r="AI6747" s="7" t="s">
        <v>4922</v>
      </c>
      <c r="BG6747" t="str">
        <f t="shared" si="425"/>
        <v/>
      </c>
    </row>
    <row r="6748" spans="1:59" ht="11" customHeight="1" outlineLevel="1" x14ac:dyDescent="0.25">
      <c r="A6748" t="s">
        <v>3975</v>
      </c>
      <c r="C6748" s="2" t="s">
        <v>12953</v>
      </c>
      <c r="D6748" s="2">
        <v>1824</v>
      </c>
      <c r="E6748" s="7">
        <v>1998</v>
      </c>
      <c r="F6748" s="5" t="s">
        <v>6908</v>
      </c>
      <c r="H6748" s="5" t="s">
        <v>5398</v>
      </c>
      <c r="I6748" s="6" t="s">
        <v>941</v>
      </c>
      <c r="J6748" s="6" t="s">
        <v>7070</v>
      </c>
      <c r="K6748" s="17">
        <v>1</v>
      </c>
      <c r="L6748" s="17" t="s">
        <v>7730</v>
      </c>
      <c r="M6748" s="9">
        <v>2</v>
      </c>
      <c r="N6748" s="9"/>
      <c r="O6748" s="21"/>
      <c r="Q6748" s="29"/>
      <c r="T6748">
        <v>1</v>
      </c>
      <c r="U6748" s="17"/>
      <c r="V6748" s="2">
        <v>1760</v>
      </c>
      <c r="Y6748" t="str">
        <f t="shared" si="426"/>
        <v/>
      </c>
      <c r="AA6748" t="str">
        <f t="shared" si="427"/>
        <v/>
      </c>
      <c r="AC6748" s="7"/>
      <c r="AD6748" t="s">
        <v>941</v>
      </c>
      <c r="AE6748">
        <f t="shared" si="424"/>
        <v>0</v>
      </c>
      <c r="AG6748" s="2"/>
      <c r="AH6748" t="s">
        <v>936</v>
      </c>
      <c r="AI6748" s="7" t="s">
        <v>4922</v>
      </c>
      <c r="BF6748" t="s">
        <v>7730</v>
      </c>
      <c r="BG6748">
        <f t="shared" si="425"/>
        <v>2</v>
      </c>
    </row>
    <row r="6749" spans="1:59" ht="11" customHeight="1" outlineLevel="1" x14ac:dyDescent="0.25">
      <c r="A6749" t="s">
        <v>3975</v>
      </c>
      <c r="C6749" s="2" t="s">
        <v>12953</v>
      </c>
      <c r="D6749" s="2" t="s">
        <v>8147</v>
      </c>
      <c r="E6749" s="7">
        <v>1998</v>
      </c>
      <c r="F6749" s="5" t="s">
        <v>8209</v>
      </c>
      <c r="H6749" s="5" t="s">
        <v>5398</v>
      </c>
      <c r="I6749" s="6" t="s">
        <v>941</v>
      </c>
      <c r="J6749" s="6" t="s">
        <v>7070</v>
      </c>
      <c r="K6749" s="17">
        <v>1</v>
      </c>
      <c r="L6749" s="17" t="s">
        <v>7730</v>
      </c>
      <c r="M6749" s="9">
        <v>3.5</v>
      </c>
      <c r="N6749" s="9"/>
      <c r="O6749" s="21"/>
      <c r="Q6749" s="29"/>
      <c r="U6749" s="17"/>
      <c r="V6749" s="2">
        <v>1760</v>
      </c>
      <c r="Y6749">
        <f t="shared" si="426"/>
        <v>1</v>
      </c>
      <c r="AA6749" t="str">
        <f t="shared" si="427"/>
        <v/>
      </c>
      <c r="AC6749" s="7"/>
      <c r="AD6749" t="s">
        <v>941</v>
      </c>
      <c r="AE6749">
        <f t="shared" si="424"/>
        <v>0</v>
      </c>
      <c r="AG6749" s="2"/>
      <c r="AH6749" t="s">
        <v>936</v>
      </c>
      <c r="AI6749" s="7" t="s">
        <v>4922</v>
      </c>
      <c r="BG6749" t="str">
        <f t="shared" ref="BG6749:BG6761" si="428">IF(BF6749="y",M6749,"")</f>
        <v/>
      </c>
    </row>
    <row r="6750" spans="1:59" ht="11" customHeight="1" outlineLevel="1" x14ac:dyDescent="0.25">
      <c r="A6750" t="s">
        <v>3975</v>
      </c>
      <c r="C6750" s="2" t="s">
        <v>12953</v>
      </c>
      <c r="D6750" s="2">
        <v>1832</v>
      </c>
      <c r="E6750" s="7">
        <v>1998</v>
      </c>
      <c r="F6750" s="5" t="s">
        <v>6023</v>
      </c>
      <c r="H6750" s="5" t="s">
        <v>5398</v>
      </c>
      <c r="I6750" s="6" t="s">
        <v>9045</v>
      </c>
      <c r="J6750" s="6" t="s">
        <v>7553</v>
      </c>
      <c r="K6750" s="17">
        <v>7</v>
      </c>
      <c r="L6750" s="17" t="s">
        <v>7730</v>
      </c>
      <c r="M6750" s="9">
        <v>0.4</v>
      </c>
      <c r="N6750" s="9"/>
      <c r="O6750" s="21"/>
      <c r="Q6750" s="29"/>
      <c r="U6750" s="17"/>
      <c r="V6750" s="2"/>
      <c r="Y6750" t="str">
        <f t="shared" si="426"/>
        <v/>
      </c>
      <c r="AA6750" t="str">
        <f t="shared" si="427"/>
        <v/>
      </c>
      <c r="AC6750" s="7"/>
      <c r="AD6750" t="s">
        <v>9045</v>
      </c>
      <c r="AE6750">
        <f t="shared" si="424"/>
        <v>0</v>
      </c>
      <c r="AG6750" s="2"/>
      <c r="AI6750" s="7"/>
      <c r="BG6750" t="str">
        <f t="shared" si="428"/>
        <v/>
      </c>
    </row>
    <row r="6751" spans="1:59" ht="11" customHeight="1" outlineLevel="1" x14ac:dyDescent="0.25">
      <c r="A6751" t="s">
        <v>3975</v>
      </c>
      <c r="C6751" s="2" t="s">
        <v>12953</v>
      </c>
      <c r="D6751" s="2">
        <v>1833</v>
      </c>
      <c r="E6751" s="7">
        <v>1998</v>
      </c>
      <c r="F6751" s="5" t="s">
        <v>3811</v>
      </c>
      <c r="H6751" s="5" t="s">
        <v>5398</v>
      </c>
      <c r="I6751" s="6" t="s">
        <v>8151</v>
      </c>
      <c r="J6751" s="6" t="s">
        <v>7553</v>
      </c>
      <c r="K6751" s="17">
        <v>7</v>
      </c>
      <c r="L6751" s="17" t="s">
        <v>7730</v>
      </c>
      <c r="M6751" s="9">
        <v>0.4</v>
      </c>
      <c r="N6751" s="9"/>
      <c r="O6751" s="21"/>
      <c r="Q6751" s="29"/>
      <c r="U6751" s="17"/>
      <c r="V6751" s="2"/>
      <c r="Y6751" t="str">
        <f t="shared" si="426"/>
        <v/>
      </c>
      <c r="AA6751" t="str">
        <f t="shared" si="427"/>
        <v/>
      </c>
      <c r="AC6751" s="7"/>
      <c r="AD6751" t="s">
        <v>8151</v>
      </c>
      <c r="AE6751">
        <f t="shared" si="424"/>
        <v>0</v>
      </c>
      <c r="AG6751" s="2"/>
      <c r="AI6751" s="7"/>
      <c r="BG6751" t="str">
        <f t="shared" si="428"/>
        <v/>
      </c>
    </row>
    <row r="6752" spans="1:59" ht="11" customHeight="1" outlineLevel="1" x14ac:dyDescent="0.25">
      <c r="A6752" t="s">
        <v>3975</v>
      </c>
      <c r="C6752" s="2" t="s">
        <v>12953</v>
      </c>
      <c r="D6752" s="2">
        <v>1834</v>
      </c>
      <c r="E6752" s="7">
        <v>1998</v>
      </c>
      <c r="F6752" s="5" t="s">
        <v>940</v>
      </c>
      <c r="H6752" s="5" t="s">
        <v>5398</v>
      </c>
      <c r="I6752" s="6" t="s">
        <v>8152</v>
      </c>
      <c r="J6752" s="6" t="s">
        <v>7553</v>
      </c>
      <c r="K6752" s="17">
        <v>7</v>
      </c>
      <c r="L6752" s="17" t="s">
        <v>7730</v>
      </c>
      <c r="M6752" s="9">
        <v>0.4</v>
      </c>
      <c r="N6752" s="9"/>
      <c r="O6752" s="21"/>
      <c r="Q6752" s="29"/>
      <c r="U6752" s="17"/>
      <c r="V6752" s="2"/>
      <c r="Y6752" t="str">
        <f t="shared" si="426"/>
        <v/>
      </c>
      <c r="AA6752" t="str">
        <f t="shared" si="427"/>
        <v/>
      </c>
      <c r="AC6752" s="7"/>
      <c r="AD6752" t="s">
        <v>8152</v>
      </c>
      <c r="AE6752">
        <f t="shared" si="424"/>
        <v>0</v>
      </c>
      <c r="AG6752" s="2"/>
      <c r="AI6752" s="7"/>
      <c r="BG6752" t="str">
        <f t="shared" si="428"/>
        <v/>
      </c>
    </row>
    <row r="6753" spans="1:59" ht="11" customHeight="1" outlineLevel="1" x14ac:dyDescent="0.25">
      <c r="A6753" t="s">
        <v>3975</v>
      </c>
      <c r="C6753" s="2" t="s">
        <v>12953</v>
      </c>
      <c r="D6753" s="2">
        <v>1839</v>
      </c>
      <c r="E6753" s="7">
        <v>1998</v>
      </c>
      <c r="F6753" s="5" t="s">
        <v>6896</v>
      </c>
      <c r="H6753" s="5" t="s">
        <v>5398</v>
      </c>
      <c r="I6753" s="6" t="s">
        <v>6897</v>
      </c>
      <c r="J6753" s="6" t="s">
        <v>8153</v>
      </c>
      <c r="K6753" s="17">
        <v>1</v>
      </c>
      <c r="L6753" s="17" t="s">
        <v>7730</v>
      </c>
      <c r="M6753" s="9">
        <v>1.7</v>
      </c>
      <c r="N6753" s="9"/>
      <c r="O6753" s="21"/>
      <c r="Q6753" s="29"/>
      <c r="U6753" s="17"/>
      <c r="V6753" s="2" t="s">
        <v>6866</v>
      </c>
      <c r="Y6753" t="str">
        <f t="shared" si="426"/>
        <v/>
      </c>
      <c r="AA6753">
        <f t="shared" si="427"/>
        <v>1</v>
      </c>
      <c r="AC6753" s="7"/>
      <c r="AD6753" t="s">
        <v>6897</v>
      </c>
      <c r="AE6753">
        <f t="shared" si="424"/>
        <v>0</v>
      </c>
      <c r="AG6753" s="2"/>
      <c r="AI6753" s="7"/>
      <c r="BG6753" t="str">
        <f t="shared" si="428"/>
        <v/>
      </c>
    </row>
    <row r="6754" spans="1:59" ht="11" customHeight="1" outlineLevel="1" x14ac:dyDescent="0.25">
      <c r="A6754" t="s">
        <v>3975</v>
      </c>
      <c r="C6754" s="2" t="s">
        <v>12953</v>
      </c>
      <c r="D6754" s="2" t="s">
        <v>8154</v>
      </c>
      <c r="E6754" s="7">
        <v>1998</v>
      </c>
      <c r="F6754" s="5" t="s">
        <v>7028</v>
      </c>
      <c r="H6754" s="5" t="s">
        <v>5398</v>
      </c>
      <c r="I6754" s="6" t="s">
        <v>6897</v>
      </c>
      <c r="J6754" s="6" t="s">
        <v>8153</v>
      </c>
      <c r="K6754" s="17">
        <v>1</v>
      </c>
      <c r="L6754" s="17" t="s">
        <v>7730</v>
      </c>
      <c r="M6754" s="9">
        <v>9</v>
      </c>
      <c r="N6754" s="9"/>
      <c r="O6754" s="21"/>
      <c r="Q6754" s="29"/>
      <c r="U6754" s="17"/>
      <c r="V6754" s="2" t="s">
        <v>6866</v>
      </c>
      <c r="Y6754">
        <f t="shared" si="426"/>
        <v>1</v>
      </c>
      <c r="AA6754" t="str">
        <f t="shared" si="427"/>
        <v/>
      </c>
      <c r="AC6754" s="7"/>
      <c r="AD6754" t="s">
        <v>6897</v>
      </c>
      <c r="AE6754">
        <f t="shared" si="424"/>
        <v>0</v>
      </c>
      <c r="AG6754" s="2"/>
      <c r="AI6754" s="7"/>
      <c r="BG6754" t="str">
        <f t="shared" si="428"/>
        <v/>
      </c>
    </row>
    <row r="6755" spans="1:59" ht="11" customHeight="1" outlineLevel="1" x14ac:dyDescent="0.25">
      <c r="A6755" t="s">
        <v>3975</v>
      </c>
      <c r="C6755" s="2" t="s">
        <v>12953</v>
      </c>
      <c r="D6755" s="2">
        <v>1845</v>
      </c>
      <c r="E6755" s="7">
        <v>1998</v>
      </c>
      <c r="F6755" s="5" t="s">
        <v>3811</v>
      </c>
      <c r="H6755" s="5" t="s">
        <v>5398</v>
      </c>
      <c r="I6755" s="6" t="s">
        <v>957</v>
      </c>
      <c r="J6755" s="6" t="s">
        <v>7074</v>
      </c>
      <c r="K6755" s="17">
        <v>4</v>
      </c>
      <c r="L6755" s="17" t="s">
        <v>7730</v>
      </c>
      <c r="M6755" s="9">
        <v>1</v>
      </c>
      <c r="N6755" s="9"/>
      <c r="O6755" s="21"/>
      <c r="Q6755" s="29"/>
      <c r="U6755" s="17"/>
      <c r="V6755" s="2" t="s">
        <v>6866</v>
      </c>
      <c r="Y6755" t="str">
        <f t="shared" si="426"/>
        <v/>
      </c>
      <c r="AA6755" t="str">
        <f t="shared" si="427"/>
        <v/>
      </c>
      <c r="AC6755" s="7"/>
      <c r="AD6755" t="s">
        <v>957</v>
      </c>
      <c r="AE6755">
        <f t="shared" si="424"/>
        <v>0</v>
      </c>
      <c r="AG6755" s="2"/>
      <c r="AI6755" s="7"/>
      <c r="BG6755" t="str">
        <f t="shared" si="428"/>
        <v/>
      </c>
    </row>
    <row r="6756" spans="1:59" ht="11" customHeight="1" outlineLevel="1" x14ac:dyDescent="0.25">
      <c r="A6756" t="s">
        <v>3975</v>
      </c>
      <c r="C6756" s="2" t="s">
        <v>12953</v>
      </c>
      <c r="D6756" s="2">
        <v>1846</v>
      </c>
      <c r="E6756" s="7">
        <v>1998</v>
      </c>
      <c r="F6756" s="5" t="s">
        <v>3811</v>
      </c>
      <c r="H6756" s="5" t="s">
        <v>5398</v>
      </c>
      <c r="I6756" s="6" t="s">
        <v>957</v>
      </c>
      <c r="J6756" s="6" t="s">
        <v>7074</v>
      </c>
      <c r="K6756" s="17">
        <v>4</v>
      </c>
      <c r="L6756" s="17" t="s">
        <v>7730</v>
      </c>
      <c r="M6756" s="9">
        <v>1</v>
      </c>
      <c r="N6756" s="9"/>
      <c r="O6756" s="21"/>
      <c r="Q6756" s="29"/>
      <c r="U6756" s="17"/>
      <c r="V6756" s="2" t="s">
        <v>6866</v>
      </c>
      <c r="Y6756" t="str">
        <f t="shared" si="426"/>
        <v/>
      </c>
      <c r="AA6756" t="str">
        <f t="shared" si="427"/>
        <v/>
      </c>
      <c r="AC6756" s="7"/>
      <c r="AD6756" t="s">
        <v>957</v>
      </c>
      <c r="AE6756">
        <f t="shared" si="424"/>
        <v>0</v>
      </c>
      <c r="AG6756" s="2"/>
      <c r="AI6756" s="7"/>
      <c r="BG6756" t="str">
        <f t="shared" si="428"/>
        <v/>
      </c>
    </row>
    <row r="6757" spans="1:59" ht="11" customHeight="1" outlineLevel="1" x14ac:dyDescent="0.25">
      <c r="A6757" t="s">
        <v>3975</v>
      </c>
      <c r="C6757" s="2" t="s">
        <v>12953</v>
      </c>
      <c r="D6757" s="2" t="s">
        <v>8155</v>
      </c>
      <c r="E6757" s="7">
        <v>1998</v>
      </c>
      <c r="F6757" s="5" t="s">
        <v>6898</v>
      </c>
      <c r="H6757" s="5" t="s">
        <v>5398</v>
      </c>
      <c r="I6757" s="6" t="s">
        <v>957</v>
      </c>
      <c r="J6757" s="6" t="s">
        <v>7074</v>
      </c>
      <c r="K6757" s="17">
        <v>4</v>
      </c>
      <c r="L6757" s="17" t="s">
        <v>7730</v>
      </c>
      <c r="M6757" s="9">
        <v>2.5</v>
      </c>
      <c r="N6757" s="9"/>
      <c r="O6757" s="21"/>
      <c r="Q6757" s="29"/>
      <c r="U6757" s="17"/>
      <c r="V6757" s="2" t="s">
        <v>6866</v>
      </c>
      <c r="Y6757" t="str">
        <f t="shared" si="426"/>
        <v/>
      </c>
      <c r="AA6757" t="str">
        <f t="shared" si="427"/>
        <v/>
      </c>
      <c r="AC6757" s="7"/>
      <c r="AD6757" t="s">
        <v>957</v>
      </c>
      <c r="AE6757">
        <f t="shared" si="424"/>
        <v>0</v>
      </c>
      <c r="AG6757" s="2"/>
      <c r="AI6757" s="7"/>
      <c r="BG6757" t="str">
        <f t="shared" si="428"/>
        <v/>
      </c>
    </row>
    <row r="6758" spans="1:59" ht="11" customHeight="1" outlineLevel="1" x14ac:dyDescent="0.25">
      <c r="A6758" t="s">
        <v>3975</v>
      </c>
      <c r="C6758" s="2" t="s">
        <v>12953</v>
      </c>
      <c r="D6758" s="2" t="s">
        <v>8156</v>
      </c>
      <c r="E6758" s="7">
        <v>1998</v>
      </c>
      <c r="F6758" s="5" t="s">
        <v>8157</v>
      </c>
      <c r="H6758" s="5" t="s">
        <v>5398</v>
      </c>
      <c r="I6758" s="6" t="s">
        <v>957</v>
      </c>
      <c r="J6758" s="6" t="s">
        <v>7074</v>
      </c>
      <c r="K6758" s="17">
        <v>4</v>
      </c>
      <c r="L6758" s="17" t="s">
        <v>7730</v>
      </c>
      <c r="M6758" s="9">
        <v>4</v>
      </c>
      <c r="N6758" s="9"/>
      <c r="O6758" s="21"/>
      <c r="Q6758" s="29"/>
      <c r="U6758" s="17"/>
      <c r="V6758" s="2" t="s">
        <v>6866</v>
      </c>
      <c r="Y6758">
        <f t="shared" si="426"/>
        <v>1</v>
      </c>
      <c r="AA6758" t="str">
        <f t="shared" si="427"/>
        <v/>
      </c>
      <c r="AC6758" s="7"/>
      <c r="AD6758" t="s">
        <v>957</v>
      </c>
      <c r="AE6758">
        <f t="shared" si="424"/>
        <v>0</v>
      </c>
      <c r="AG6758" s="2"/>
      <c r="AI6758" s="7"/>
      <c r="BG6758" t="str">
        <f t="shared" si="428"/>
        <v/>
      </c>
    </row>
    <row r="6759" spans="1:59" ht="11" customHeight="1" outlineLevel="1" x14ac:dyDescent="0.25">
      <c r="A6759" t="s">
        <v>3975</v>
      </c>
      <c r="C6759" s="2" t="s">
        <v>12953</v>
      </c>
      <c r="D6759" s="2" t="s">
        <v>8156</v>
      </c>
      <c r="E6759" s="7">
        <v>1998</v>
      </c>
      <c r="F6759" s="5" t="s">
        <v>8158</v>
      </c>
      <c r="H6759" s="5" t="s">
        <v>5398</v>
      </c>
      <c r="I6759" s="6" t="s">
        <v>957</v>
      </c>
      <c r="J6759" s="6" t="s">
        <v>7074</v>
      </c>
      <c r="K6759" s="17">
        <v>4</v>
      </c>
      <c r="L6759" s="17" t="s">
        <v>7730</v>
      </c>
      <c r="M6759" s="9">
        <v>4.5</v>
      </c>
      <c r="N6759" s="9"/>
      <c r="O6759" s="21"/>
      <c r="Q6759" s="29"/>
      <c r="U6759" s="17"/>
      <c r="V6759" s="2" t="s">
        <v>6866</v>
      </c>
      <c r="Y6759">
        <f t="shared" si="426"/>
        <v>1</v>
      </c>
      <c r="AA6759" t="str">
        <f t="shared" si="427"/>
        <v/>
      </c>
      <c r="AC6759" s="7"/>
      <c r="AD6759" t="s">
        <v>957</v>
      </c>
      <c r="AE6759">
        <f t="shared" si="424"/>
        <v>0</v>
      </c>
      <c r="AG6759" s="2"/>
      <c r="AI6759" s="7"/>
      <c r="BG6759" t="str">
        <f t="shared" si="428"/>
        <v/>
      </c>
    </row>
    <row r="6760" spans="1:59" ht="11" customHeight="1" outlineLevel="1" x14ac:dyDescent="0.25">
      <c r="A6760" t="s">
        <v>3975</v>
      </c>
      <c r="C6760" s="2" t="s">
        <v>12953</v>
      </c>
      <c r="D6760" s="2" t="s">
        <v>8155</v>
      </c>
      <c r="E6760" s="7">
        <v>1998</v>
      </c>
      <c r="F6760" s="5" t="s">
        <v>21110</v>
      </c>
      <c r="H6760" s="5" t="s">
        <v>5398</v>
      </c>
      <c r="I6760" s="6" t="s">
        <v>957</v>
      </c>
      <c r="J6760" s="6" t="s">
        <v>21112</v>
      </c>
      <c r="K6760" s="17">
        <v>4</v>
      </c>
      <c r="L6760" s="17" t="s">
        <v>7730</v>
      </c>
      <c r="M6760" s="9">
        <v>3.7</v>
      </c>
      <c r="N6760" s="9"/>
      <c r="O6760" s="21"/>
      <c r="Q6760" s="29"/>
      <c r="U6760" s="17"/>
      <c r="V6760" s="2" t="s">
        <v>6866</v>
      </c>
      <c r="Y6760">
        <f t="shared" si="426"/>
        <v>1</v>
      </c>
      <c r="AA6760" t="str">
        <f t="shared" si="427"/>
        <v/>
      </c>
      <c r="AC6760" s="7"/>
      <c r="AD6760" t="s">
        <v>21111</v>
      </c>
      <c r="AE6760">
        <f t="shared" si="424"/>
        <v>0</v>
      </c>
      <c r="AG6760" s="2"/>
      <c r="AI6760" s="7"/>
      <c r="BG6760" t="str">
        <f t="shared" si="428"/>
        <v/>
      </c>
    </row>
    <row r="6761" spans="1:59" ht="11" customHeight="1" outlineLevel="1" x14ac:dyDescent="0.25">
      <c r="A6761" t="s">
        <v>3975</v>
      </c>
      <c r="C6761" s="2" t="s">
        <v>12953</v>
      </c>
      <c r="D6761" s="2">
        <v>1847</v>
      </c>
      <c r="E6761" s="7">
        <v>1998</v>
      </c>
      <c r="F6761" s="5" t="s">
        <v>6896</v>
      </c>
      <c r="H6761" s="5" t="s">
        <v>5398</v>
      </c>
      <c r="I6761" s="6" t="s">
        <v>957</v>
      </c>
      <c r="J6761" s="6" t="s">
        <v>7074</v>
      </c>
      <c r="K6761" s="17">
        <v>4</v>
      </c>
      <c r="L6761" s="17" t="s">
        <v>7730</v>
      </c>
      <c r="M6761" s="9">
        <v>1.5</v>
      </c>
      <c r="N6761" s="9"/>
      <c r="O6761" s="21"/>
      <c r="Q6761" s="29"/>
      <c r="U6761" s="17"/>
      <c r="V6761" s="2" t="s">
        <v>6866</v>
      </c>
      <c r="Y6761" t="str">
        <f t="shared" si="426"/>
        <v/>
      </c>
      <c r="AA6761">
        <f t="shared" si="427"/>
        <v>1</v>
      </c>
      <c r="AC6761" s="7"/>
      <c r="AD6761" t="s">
        <v>957</v>
      </c>
      <c r="AE6761">
        <f t="shared" si="424"/>
        <v>0</v>
      </c>
      <c r="AG6761" s="2"/>
      <c r="AI6761" s="7"/>
      <c r="BG6761" t="str">
        <f t="shared" si="428"/>
        <v/>
      </c>
    </row>
    <row r="6762" spans="1:59" ht="11" customHeight="1" outlineLevel="1" x14ac:dyDescent="0.25">
      <c r="A6762" t="s">
        <v>3975</v>
      </c>
      <c r="C6762" s="2" t="s">
        <v>12953</v>
      </c>
      <c r="D6762" s="2" t="s">
        <v>9053</v>
      </c>
      <c r="E6762" s="7">
        <v>1998</v>
      </c>
      <c r="F6762" s="5" t="s">
        <v>8209</v>
      </c>
      <c r="H6762" s="5" t="s">
        <v>5398</v>
      </c>
      <c r="I6762" s="6" t="s">
        <v>941</v>
      </c>
      <c r="J6762" s="6" t="s">
        <v>7074</v>
      </c>
      <c r="K6762" s="17">
        <v>3</v>
      </c>
      <c r="L6762" s="17" t="s">
        <v>7730</v>
      </c>
      <c r="M6762" s="9">
        <v>3.5</v>
      </c>
      <c r="N6762" s="9"/>
      <c r="O6762" s="21"/>
      <c r="Q6762" s="29"/>
      <c r="U6762" s="17"/>
      <c r="V6762" s="2"/>
      <c r="X6762" t="s">
        <v>7732</v>
      </c>
      <c r="Y6762">
        <f t="shared" si="426"/>
        <v>1</v>
      </c>
      <c r="AA6762" t="str">
        <f t="shared" si="427"/>
        <v/>
      </c>
      <c r="AC6762" s="7"/>
      <c r="AD6762" t="s">
        <v>941</v>
      </c>
      <c r="AE6762">
        <f t="shared" si="424"/>
        <v>0</v>
      </c>
      <c r="AG6762" s="2"/>
      <c r="AI6762" s="7"/>
      <c r="BG6762" t="s">
        <v>7730</v>
      </c>
    </row>
    <row r="6763" spans="1:59" ht="11" customHeight="1" outlineLevel="1" x14ac:dyDescent="0.25">
      <c r="A6763" t="s">
        <v>3975</v>
      </c>
      <c r="C6763" s="2" t="s">
        <v>12953</v>
      </c>
      <c r="D6763" s="2">
        <v>1922</v>
      </c>
      <c r="E6763" s="7">
        <v>1999</v>
      </c>
      <c r="F6763" s="5" t="s">
        <v>6188</v>
      </c>
      <c r="H6763" s="5" t="s">
        <v>5398</v>
      </c>
      <c r="I6763" s="6" t="s">
        <v>929</v>
      </c>
      <c r="J6763" s="6" t="s">
        <v>7070</v>
      </c>
      <c r="K6763" s="17">
        <v>2</v>
      </c>
      <c r="L6763" s="17" t="s">
        <v>7730</v>
      </c>
      <c r="M6763" s="9">
        <v>0.3</v>
      </c>
      <c r="N6763" s="9"/>
      <c r="O6763" s="21"/>
      <c r="Q6763" s="29"/>
      <c r="U6763" s="17"/>
      <c r="V6763" s="2" t="s">
        <v>928</v>
      </c>
      <c r="Y6763" t="str">
        <f t="shared" si="426"/>
        <v/>
      </c>
      <c r="AA6763" t="str">
        <f t="shared" si="427"/>
        <v/>
      </c>
      <c r="AC6763" s="7"/>
      <c r="AD6763" t="s">
        <v>929</v>
      </c>
      <c r="AE6763">
        <f t="shared" si="424"/>
        <v>0</v>
      </c>
      <c r="AG6763" s="2"/>
      <c r="AH6763" t="s">
        <v>8974</v>
      </c>
      <c r="AI6763" s="7"/>
      <c r="BG6763" t="str">
        <f>IF(BF6763="y",M6763,"")</f>
        <v/>
      </c>
    </row>
    <row r="6764" spans="1:59" ht="11" customHeight="1" outlineLevel="1" x14ac:dyDescent="0.25">
      <c r="A6764" t="s">
        <v>3975</v>
      </c>
      <c r="C6764" s="2" t="s">
        <v>12953</v>
      </c>
      <c r="D6764" s="2">
        <v>1922</v>
      </c>
      <c r="E6764" s="7">
        <v>1999</v>
      </c>
      <c r="F6764" s="5" t="s">
        <v>21113</v>
      </c>
      <c r="H6764" s="5" t="s">
        <v>5398</v>
      </c>
      <c r="I6764" s="6" t="s">
        <v>929</v>
      </c>
      <c r="J6764" s="6" t="s">
        <v>7070</v>
      </c>
      <c r="K6764" s="17">
        <v>2</v>
      </c>
      <c r="L6764" s="17" t="s">
        <v>7730</v>
      </c>
      <c r="M6764" s="9">
        <v>2.7</v>
      </c>
      <c r="N6764" s="9"/>
      <c r="O6764" s="21"/>
      <c r="Q6764" s="29"/>
      <c r="U6764" s="17"/>
      <c r="V6764" s="2" t="s">
        <v>928</v>
      </c>
      <c r="Y6764">
        <f t="shared" si="426"/>
        <v>1</v>
      </c>
      <c r="AA6764" t="str">
        <f t="shared" si="427"/>
        <v/>
      </c>
      <c r="AC6764" s="7"/>
      <c r="AD6764" t="s">
        <v>929</v>
      </c>
      <c r="AE6764">
        <f t="shared" si="424"/>
        <v>0</v>
      </c>
      <c r="AG6764" s="2"/>
      <c r="AH6764" t="s">
        <v>8974</v>
      </c>
      <c r="AI6764" s="7"/>
      <c r="BG6764" t="str">
        <f>IF(BF6764="y",M6764,"")</f>
        <v/>
      </c>
    </row>
    <row r="6765" spans="1:59" ht="11" customHeight="1" outlineLevel="1" x14ac:dyDescent="0.25">
      <c r="A6765" t="s">
        <v>3975</v>
      </c>
      <c r="C6765" s="2" t="s">
        <v>12953</v>
      </c>
      <c r="D6765" s="2" t="s">
        <v>8160</v>
      </c>
      <c r="E6765" s="7">
        <v>1999</v>
      </c>
      <c r="F6765" s="5" t="s">
        <v>8159</v>
      </c>
      <c r="H6765" s="5" t="s">
        <v>5398</v>
      </c>
      <c r="I6765" s="6" t="s">
        <v>929</v>
      </c>
      <c r="J6765" s="6" t="s">
        <v>7070</v>
      </c>
      <c r="K6765" s="17">
        <v>2</v>
      </c>
      <c r="L6765" s="17" t="s">
        <v>7730</v>
      </c>
      <c r="M6765" s="9">
        <v>6</v>
      </c>
      <c r="N6765" s="9"/>
      <c r="O6765" s="21"/>
      <c r="Q6765" s="29"/>
      <c r="U6765" s="17"/>
      <c r="V6765" s="2" t="s">
        <v>928</v>
      </c>
      <c r="Y6765" t="str">
        <f t="shared" si="426"/>
        <v/>
      </c>
      <c r="AA6765">
        <f t="shared" si="427"/>
        <v>1</v>
      </c>
      <c r="AC6765" s="7"/>
      <c r="AD6765" t="s">
        <v>929</v>
      </c>
      <c r="AE6765">
        <f t="shared" si="424"/>
        <v>0</v>
      </c>
      <c r="AG6765" s="2"/>
      <c r="AH6765" t="s">
        <v>3982</v>
      </c>
      <c r="AI6765" s="7" t="s">
        <v>4922</v>
      </c>
      <c r="BG6765" t="str">
        <f>IF(BF6765="y",M6765,"")</f>
        <v/>
      </c>
    </row>
    <row r="6766" spans="1:59" ht="11" customHeight="1" outlineLevel="1" x14ac:dyDescent="0.25">
      <c r="A6766" t="s">
        <v>3975</v>
      </c>
      <c r="C6766" s="2" t="s">
        <v>12953</v>
      </c>
      <c r="D6766" s="2">
        <v>1938</v>
      </c>
      <c r="E6766" s="7">
        <v>1999</v>
      </c>
      <c r="F6766" s="5" t="s">
        <v>930</v>
      </c>
      <c r="H6766" s="5" t="s">
        <v>5398</v>
      </c>
      <c r="I6766" s="6" t="s">
        <v>929</v>
      </c>
      <c r="J6766" s="6" t="s">
        <v>7070</v>
      </c>
      <c r="K6766" s="17">
        <v>2</v>
      </c>
      <c r="L6766" s="17" t="s">
        <v>7730</v>
      </c>
      <c r="M6766" s="9">
        <v>3</v>
      </c>
      <c r="N6766" s="9"/>
      <c r="O6766" s="21"/>
      <c r="Q6766" s="29"/>
      <c r="U6766" s="17"/>
      <c r="V6766" s="2">
        <v>1829</v>
      </c>
      <c r="Y6766" t="str">
        <f t="shared" si="426"/>
        <v/>
      </c>
      <c r="AA6766" t="str">
        <f t="shared" si="427"/>
        <v/>
      </c>
      <c r="AC6766" s="7"/>
      <c r="AD6766" t="s">
        <v>929</v>
      </c>
      <c r="AE6766">
        <f t="shared" si="424"/>
        <v>0</v>
      </c>
      <c r="AG6766" s="2"/>
      <c r="AH6766" t="s">
        <v>3982</v>
      </c>
      <c r="AI6766" s="7" t="s">
        <v>4610</v>
      </c>
      <c r="BG6766" t="str">
        <f>IF(BF6766="y",M6766,"")</f>
        <v/>
      </c>
    </row>
    <row r="6767" spans="1:59" ht="11" customHeight="1" outlineLevel="1" x14ac:dyDescent="0.25">
      <c r="A6767" t="s">
        <v>3975</v>
      </c>
      <c r="C6767" s="2" t="s">
        <v>12953</v>
      </c>
      <c r="D6767" s="2">
        <v>1938</v>
      </c>
      <c r="E6767" s="7">
        <v>1999</v>
      </c>
      <c r="F6767" s="5" t="s">
        <v>21114</v>
      </c>
      <c r="H6767" s="5" t="s">
        <v>5398</v>
      </c>
      <c r="I6767" s="6" t="s">
        <v>929</v>
      </c>
      <c r="J6767" s="6" t="s">
        <v>7070</v>
      </c>
      <c r="K6767" s="17">
        <v>2</v>
      </c>
      <c r="L6767" s="17" t="s">
        <v>7730</v>
      </c>
      <c r="M6767" s="9">
        <v>2.7</v>
      </c>
      <c r="N6767" s="9"/>
      <c r="O6767" s="21"/>
      <c r="Q6767" s="29"/>
      <c r="U6767" s="17"/>
      <c r="V6767" s="2">
        <v>1829</v>
      </c>
      <c r="Y6767">
        <f t="shared" si="426"/>
        <v>1</v>
      </c>
      <c r="AA6767" t="str">
        <f t="shared" si="427"/>
        <v/>
      </c>
      <c r="AC6767" s="7"/>
      <c r="AD6767" t="s">
        <v>929</v>
      </c>
      <c r="AE6767">
        <f t="shared" si="424"/>
        <v>0</v>
      </c>
      <c r="AG6767" s="2"/>
      <c r="AH6767" t="s">
        <v>3982</v>
      </c>
      <c r="AI6767" s="7" t="s">
        <v>4610</v>
      </c>
      <c r="BG6767" t="str">
        <f>IF(BF6767="y",M6767,"")</f>
        <v/>
      </c>
    </row>
    <row r="6768" spans="1:59" ht="11" customHeight="1" outlineLevel="1" x14ac:dyDescent="0.25">
      <c r="A6768" t="s">
        <v>3975</v>
      </c>
      <c r="C6768" s="2" t="s">
        <v>12953</v>
      </c>
      <c r="D6768" s="2">
        <v>1958</v>
      </c>
      <c r="E6768" s="7">
        <v>1999</v>
      </c>
      <c r="F6768" s="5" t="s">
        <v>6188</v>
      </c>
      <c r="H6768" s="5" t="s">
        <v>5398</v>
      </c>
      <c r="I6768" s="6" t="s">
        <v>7576</v>
      </c>
      <c r="J6768" s="6" t="s">
        <v>8168</v>
      </c>
      <c r="K6768" s="17">
        <v>7</v>
      </c>
      <c r="L6768" s="17" t="s">
        <v>20076</v>
      </c>
      <c r="M6768" s="9"/>
      <c r="N6768" s="9"/>
      <c r="O6768" s="21"/>
      <c r="Q6768" s="29"/>
      <c r="U6768" s="17"/>
      <c r="V6768" s="2"/>
      <c r="Y6768" t="str">
        <f t="shared" si="426"/>
        <v/>
      </c>
      <c r="AA6768" t="str">
        <f t="shared" si="427"/>
        <v/>
      </c>
      <c r="AC6768" s="7"/>
      <c r="AD6768" t="s">
        <v>7576</v>
      </c>
      <c r="AE6768">
        <f t="shared" si="424"/>
        <v>0</v>
      </c>
      <c r="AG6768" s="2"/>
      <c r="AI6768" s="7"/>
    </row>
    <row r="6769" spans="1:59" ht="11" customHeight="1" outlineLevel="1" x14ac:dyDescent="0.25">
      <c r="A6769" t="s">
        <v>3975</v>
      </c>
      <c r="C6769" s="2" t="s">
        <v>12953</v>
      </c>
      <c r="D6769" s="2">
        <v>1959</v>
      </c>
      <c r="E6769" s="7">
        <v>1999</v>
      </c>
      <c r="F6769" s="5" t="s">
        <v>940</v>
      </c>
      <c r="H6769" s="5" t="s">
        <v>5398</v>
      </c>
      <c r="I6769" s="6" t="s">
        <v>7576</v>
      </c>
      <c r="J6769" s="6" t="s">
        <v>8168</v>
      </c>
      <c r="K6769" s="17">
        <v>7</v>
      </c>
      <c r="L6769" s="17" t="s">
        <v>20076</v>
      </c>
      <c r="M6769" s="9"/>
      <c r="N6769" s="9"/>
      <c r="O6769" s="21"/>
      <c r="Q6769" s="29"/>
      <c r="U6769" s="17"/>
      <c r="V6769" s="2"/>
      <c r="Y6769" t="str">
        <f t="shared" si="426"/>
        <v/>
      </c>
      <c r="AA6769" t="str">
        <f t="shared" si="427"/>
        <v/>
      </c>
      <c r="AC6769" s="7"/>
      <c r="AD6769" t="s">
        <v>7576</v>
      </c>
      <c r="AE6769">
        <f t="shared" si="424"/>
        <v>0</v>
      </c>
      <c r="AG6769" s="2"/>
      <c r="AI6769" s="7"/>
    </row>
    <row r="6770" spans="1:59" ht="11" customHeight="1" outlineLevel="1" x14ac:dyDescent="0.25">
      <c r="A6770" t="s">
        <v>3975</v>
      </c>
      <c r="C6770" s="2" t="s">
        <v>12953</v>
      </c>
      <c r="D6770" s="2">
        <v>1960</v>
      </c>
      <c r="E6770" s="7">
        <v>1999</v>
      </c>
      <c r="F6770" s="5" t="s">
        <v>5219</v>
      </c>
      <c r="H6770" s="5" t="s">
        <v>5398</v>
      </c>
      <c r="I6770" s="6" t="s">
        <v>7576</v>
      </c>
      <c r="J6770" s="6" t="s">
        <v>8168</v>
      </c>
      <c r="K6770" s="17">
        <v>7</v>
      </c>
      <c r="L6770" s="17" t="s">
        <v>20076</v>
      </c>
      <c r="M6770" s="9"/>
      <c r="N6770" s="9"/>
      <c r="O6770" s="21"/>
      <c r="Q6770" s="29"/>
      <c r="U6770" s="17"/>
      <c r="V6770" s="2"/>
      <c r="Y6770" t="str">
        <f t="shared" si="426"/>
        <v/>
      </c>
      <c r="AA6770" t="str">
        <f t="shared" si="427"/>
        <v/>
      </c>
      <c r="AC6770" s="7"/>
      <c r="AD6770" t="s">
        <v>7576</v>
      </c>
      <c r="AE6770">
        <f t="shared" si="424"/>
        <v>0</v>
      </c>
      <c r="AG6770" s="2"/>
      <c r="AI6770" s="7"/>
    </row>
    <row r="6771" spans="1:59" ht="11" customHeight="1" outlineLevel="1" x14ac:dyDescent="0.25">
      <c r="A6771" t="s">
        <v>3975</v>
      </c>
      <c r="C6771" s="2" t="s">
        <v>12953</v>
      </c>
      <c r="D6771" s="2" t="s">
        <v>17994</v>
      </c>
      <c r="E6771" s="7">
        <v>1999</v>
      </c>
      <c r="F6771" s="5" t="s">
        <v>17996</v>
      </c>
      <c r="H6771" s="5" t="s">
        <v>5398</v>
      </c>
      <c r="I6771" s="6" t="s">
        <v>7576</v>
      </c>
      <c r="J6771" s="6" t="s">
        <v>8168</v>
      </c>
      <c r="K6771" s="17">
        <v>7</v>
      </c>
      <c r="L6771" s="17" t="s">
        <v>7730</v>
      </c>
      <c r="M6771" s="9">
        <v>7</v>
      </c>
      <c r="N6771" s="9"/>
      <c r="O6771" s="21"/>
      <c r="Q6771" s="29"/>
      <c r="U6771" s="17"/>
      <c r="V6771" s="2"/>
      <c r="Y6771" t="str">
        <f t="shared" si="426"/>
        <v/>
      </c>
      <c r="AA6771">
        <f t="shared" si="427"/>
        <v>1</v>
      </c>
      <c r="AC6771" s="7"/>
      <c r="AD6771" t="s">
        <v>7576</v>
      </c>
      <c r="AE6771">
        <f t="shared" si="424"/>
        <v>0</v>
      </c>
      <c r="AG6771" s="2"/>
      <c r="AI6771" s="7"/>
    </row>
    <row r="6772" spans="1:59" ht="11" customHeight="1" outlineLevel="1" x14ac:dyDescent="0.25">
      <c r="A6772" t="s">
        <v>3975</v>
      </c>
      <c r="C6772" s="2" t="s">
        <v>12953</v>
      </c>
      <c r="D6772" s="2" t="s">
        <v>17994</v>
      </c>
      <c r="E6772" s="7">
        <v>1999</v>
      </c>
      <c r="F6772" s="5" t="s">
        <v>20464</v>
      </c>
      <c r="H6772" s="5" t="s">
        <v>5398</v>
      </c>
      <c r="I6772" s="6" t="s">
        <v>7576</v>
      </c>
      <c r="J6772" s="6" t="s">
        <v>8168</v>
      </c>
      <c r="K6772" s="17">
        <v>7</v>
      </c>
      <c r="L6772" s="17" t="s">
        <v>7730</v>
      </c>
      <c r="M6772" s="9">
        <v>25</v>
      </c>
      <c r="N6772" s="9"/>
      <c r="O6772" s="21"/>
      <c r="Q6772" s="29"/>
      <c r="U6772" s="17"/>
      <c r="V6772" s="2"/>
      <c r="Y6772" t="str">
        <f t="shared" si="426"/>
        <v/>
      </c>
      <c r="AA6772">
        <f t="shared" si="427"/>
        <v>1</v>
      </c>
      <c r="AC6772" s="7"/>
      <c r="AD6772" t="s">
        <v>7576</v>
      </c>
      <c r="AE6772">
        <f t="shared" si="424"/>
        <v>0</v>
      </c>
      <c r="AG6772" s="2"/>
      <c r="AI6772" s="7"/>
    </row>
    <row r="6773" spans="1:59" ht="11" customHeight="1" outlineLevel="1" x14ac:dyDescent="0.25">
      <c r="A6773" t="s">
        <v>3975</v>
      </c>
      <c r="C6773" s="2" t="s">
        <v>12953</v>
      </c>
      <c r="D6773" s="2">
        <v>1961</v>
      </c>
      <c r="E6773" s="7">
        <v>1999</v>
      </c>
      <c r="F6773" s="5" t="s">
        <v>17995</v>
      </c>
      <c r="H6773" s="5" t="s">
        <v>5398</v>
      </c>
      <c r="I6773" s="6" t="s">
        <v>7576</v>
      </c>
      <c r="J6773" s="6" t="s">
        <v>8168</v>
      </c>
      <c r="K6773" s="17">
        <v>7</v>
      </c>
      <c r="L6773" s="17" t="s">
        <v>7730</v>
      </c>
      <c r="M6773" s="9">
        <v>3</v>
      </c>
      <c r="N6773" s="9"/>
      <c r="O6773" s="21"/>
      <c r="Q6773" s="29"/>
      <c r="U6773" s="17"/>
      <c r="V6773" s="2"/>
      <c r="Y6773" t="str">
        <f t="shared" si="426"/>
        <v/>
      </c>
      <c r="AA6773">
        <f t="shared" si="427"/>
        <v>1</v>
      </c>
      <c r="AC6773" s="7"/>
      <c r="AD6773" t="s">
        <v>7576</v>
      </c>
      <c r="AE6773">
        <f t="shared" si="424"/>
        <v>0</v>
      </c>
      <c r="AG6773" s="2"/>
      <c r="AI6773" s="7"/>
    </row>
    <row r="6774" spans="1:59" ht="11" customHeight="1" outlineLevel="1" x14ac:dyDescent="0.25">
      <c r="A6774" t="s">
        <v>3975</v>
      </c>
      <c r="C6774" s="2" t="s">
        <v>12953</v>
      </c>
      <c r="D6774" s="2">
        <v>1962</v>
      </c>
      <c r="E6774" s="7">
        <v>1999</v>
      </c>
      <c r="F6774" s="5" t="s">
        <v>17995</v>
      </c>
      <c r="H6774" s="5" t="s">
        <v>5398</v>
      </c>
      <c r="I6774" s="6" t="s">
        <v>7576</v>
      </c>
      <c r="J6774" s="6" t="s">
        <v>8168</v>
      </c>
      <c r="K6774" s="17">
        <v>7</v>
      </c>
      <c r="L6774" s="17" t="s">
        <v>7730</v>
      </c>
      <c r="M6774" s="9">
        <v>14.5</v>
      </c>
      <c r="N6774" s="9"/>
      <c r="O6774" s="21"/>
      <c r="Q6774" s="29"/>
      <c r="U6774" s="17"/>
      <c r="V6774" s="2"/>
      <c r="Y6774" t="str">
        <f t="shared" si="426"/>
        <v/>
      </c>
      <c r="AA6774">
        <f t="shared" si="427"/>
        <v>1</v>
      </c>
      <c r="AC6774" s="7"/>
      <c r="AD6774" t="s">
        <v>7576</v>
      </c>
      <c r="AE6774">
        <f t="shared" si="424"/>
        <v>0</v>
      </c>
      <c r="AG6774" s="2"/>
      <c r="AI6774" s="7"/>
    </row>
    <row r="6775" spans="1:59" ht="11" customHeight="1" outlineLevel="1" x14ac:dyDescent="0.25">
      <c r="A6775" t="s">
        <v>3975</v>
      </c>
      <c r="C6775" s="2" t="s">
        <v>12953</v>
      </c>
      <c r="D6775" s="2">
        <v>1976</v>
      </c>
      <c r="E6775" s="7">
        <v>1999</v>
      </c>
      <c r="F6775" s="5" t="s">
        <v>6188</v>
      </c>
      <c r="H6775" s="5" t="s">
        <v>5398</v>
      </c>
      <c r="I6775" s="6" t="s">
        <v>3985</v>
      </c>
      <c r="J6775" s="6" t="s">
        <v>8161</v>
      </c>
      <c r="K6775" s="17">
        <v>3</v>
      </c>
      <c r="L6775" s="17" t="s">
        <v>7730</v>
      </c>
      <c r="M6775" s="9">
        <v>2</v>
      </c>
      <c r="N6775" s="9"/>
      <c r="O6775" s="21"/>
      <c r="Q6775" s="29"/>
      <c r="U6775" s="17"/>
      <c r="V6775" s="2">
        <v>1862</v>
      </c>
      <c r="Y6775" t="str">
        <f t="shared" si="426"/>
        <v/>
      </c>
      <c r="AA6775" t="str">
        <f t="shared" si="427"/>
        <v/>
      </c>
      <c r="AC6775" s="7"/>
      <c r="AD6775" t="s">
        <v>3985</v>
      </c>
      <c r="AE6775">
        <f t="shared" si="424"/>
        <v>0</v>
      </c>
      <c r="AG6775" s="2"/>
      <c r="AH6775" t="s">
        <v>3986</v>
      </c>
      <c r="AI6775" s="7" t="s">
        <v>4610</v>
      </c>
      <c r="BG6775" t="str">
        <f t="shared" ref="BG6775:BG6806" si="429">IF(BF6775="y",M6775,"")</f>
        <v/>
      </c>
    </row>
    <row r="6776" spans="1:59" ht="11" customHeight="1" outlineLevel="1" x14ac:dyDescent="0.25">
      <c r="A6776" t="s">
        <v>3975</v>
      </c>
      <c r="C6776" s="2" t="s">
        <v>12953</v>
      </c>
      <c r="D6776" s="2" t="s">
        <v>8162</v>
      </c>
      <c r="E6776" s="7">
        <v>1999</v>
      </c>
      <c r="F6776" s="5" t="s">
        <v>7028</v>
      </c>
      <c r="H6776" s="5" t="s">
        <v>5398</v>
      </c>
      <c r="I6776" s="6" t="s">
        <v>3985</v>
      </c>
      <c r="J6776" s="6" t="s">
        <v>8161</v>
      </c>
      <c r="K6776" s="17">
        <v>3</v>
      </c>
      <c r="L6776" s="17" t="s">
        <v>7730</v>
      </c>
      <c r="M6776" s="9">
        <v>3.5</v>
      </c>
      <c r="N6776" s="9"/>
      <c r="O6776" s="21"/>
      <c r="Q6776" s="29"/>
      <c r="U6776" s="17"/>
      <c r="V6776" s="2">
        <v>1862</v>
      </c>
      <c r="Y6776">
        <f t="shared" si="426"/>
        <v>1</v>
      </c>
      <c r="AA6776" t="str">
        <f t="shared" si="427"/>
        <v/>
      </c>
      <c r="AC6776" s="7"/>
      <c r="AD6776" t="s">
        <v>3985</v>
      </c>
      <c r="AE6776">
        <f t="shared" si="424"/>
        <v>0</v>
      </c>
      <c r="AG6776" s="2"/>
      <c r="AH6776" t="s">
        <v>3986</v>
      </c>
      <c r="AI6776" s="7" t="s">
        <v>4610</v>
      </c>
      <c r="BG6776" t="str">
        <f t="shared" si="429"/>
        <v/>
      </c>
    </row>
    <row r="6777" spans="1:59" ht="11" customHeight="1" outlineLevel="1" x14ac:dyDescent="0.25">
      <c r="A6777" t="s">
        <v>3975</v>
      </c>
      <c r="C6777" s="2" t="s">
        <v>12953</v>
      </c>
      <c r="D6777" s="2" t="s">
        <v>8163</v>
      </c>
      <c r="E6777" s="7">
        <v>1999</v>
      </c>
      <c r="F6777" s="5" t="s">
        <v>8164</v>
      </c>
      <c r="H6777" s="5" t="s">
        <v>5398</v>
      </c>
      <c r="I6777" s="6" t="s">
        <v>3985</v>
      </c>
      <c r="J6777" s="6" t="s">
        <v>8161</v>
      </c>
      <c r="K6777" s="17">
        <v>3</v>
      </c>
      <c r="L6777" s="17" t="s">
        <v>7730</v>
      </c>
      <c r="M6777" s="9">
        <v>5</v>
      </c>
      <c r="N6777" s="9"/>
      <c r="O6777" s="21"/>
      <c r="Q6777" s="29"/>
      <c r="U6777" s="17"/>
      <c r="V6777" s="2">
        <v>1862</v>
      </c>
      <c r="Y6777" t="str">
        <f t="shared" si="426"/>
        <v/>
      </c>
      <c r="AA6777" t="str">
        <f t="shared" si="427"/>
        <v/>
      </c>
      <c r="AC6777" s="7"/>
      <c r="AD6777" t="s">
        <v>3985</v>
      </c>
      <c r="AE6777">
        <f t="shared" si="424"/>
        <v>0</v>
      </c>
      <c r="AG6777" s="2"/>
      <c r="AH6777" t="s">
        <v>3986</v>
      </c>
      <c r="AI6777" s="7" t="s">
        <v>4610</v>
      </c>
      <c r="BG6777" t="str">
        <f t="shared" si="429"/>
        <v/>
      </c>
    </row>
    <row r="6778" spans="1:59" ht="11" customHeight="1" outlineLevel="1" x14ac:dyDescent="0.25">
      <c r="A6778" t="s">
        <v>3975</v>
      </c>
      <c r="C6778" s="2" t="s">
        <v>12953</v>
      </c>
      <c r="D6778" s="2">
        <v>1980</v>
      </c>
      <c r="E6778" s="7">
        <v>1999</v>
      </c>
      <c r="F6778" s="5" t="s">
        <v>6188</v>
      </c>
      <c r="H6778" s="5" t="s">
        <v>5398</v>
      </c>
      <c r="I6778" s="6" t="s">
        <v>8165</v>
      </c>
      <c r="J6778" s="6" t="s">
        <v>8166</v>
      </c>
      <c r="K6778" s="17">
        <v>1</v>
      </c>
      <c r="L6778" s="17" t="s">
        <v>7730</v>
      </c>
      <c r="M6778" s="9">
        <v>2</v>
      </c>
      <c r="N6778" s="9"/>
      <c r="O6778" s="21"/>
      <c r="Q6778" s="29"/>
      <c r="U6778" s="17"/>
      <c r="V6778" s="2"/>
      <c r="Y6778" t="str">
        <f t="shared" si="426"/>
        <v/>
      </c>
      <c r="AA6778" t="str">
        <f t="shared" si="427"/>
        <v/>
      </c>
      <c r="AC6778" s="7"/>
      <c r="AD6778" t="s">
        <v>8165</v>
      </c>
      <c r="AE6778">
        <f t="shared" si="424"/>
        <v>0</v>
      </c>
      <c r="AG6778" s="2"/>
      <c r="AI6778" s="7"/>
      <c r="BG6778" t="str">
        <f t="shared" si="429"/>
        <v/>
      </c>
    </row>
    <row r="6779" spans="1:59" ht="11" customHeight="1" outlineLevel="1" x14ac:dyDescent="0.25">
      <c r="A6779" t="s">
        <v>3975</v>
      </c>
      <c r="C6779" s="2" t="s">
        <v>12953</v>
      </c>
      <c r="D6779" s="2">
        <v>1981</v>
      </c>
      <c r="E6779" s="7">
        <v>1999</v>
      </c>
      <c r="F6779" s="5" t="s">
        <v>21645</v>
      </c>
      <c r="H6779" s="5" t="s">
        <v>5398</v>
      </c>
      <c r="I6779" s="6" t="s">
        <v>8165</v>
      </c>
      <c r="J6779" s="6" t="s">
        <v>8166</v>
      </c>
      <c r="K6779" s="17">
        <v>1</v>
      </c>
      <c r="L6779" s="17" t="s">
        <v>7730</v>
      </c>
      <c r="M6779" s="9">
        <v>6</v>
      </c>
      <c r="N6779" s="9"/>
      <c r="O6779" s="21"/>
      <c r="Q6779" s="29"/>
      <c r="U6779" s="17"/>
      <c r="V6779" s="2"/>
      <c r="Y6779" t="str">
        <f t="shared" si="426"/>
        <v/>
      </c>
      <c r="AA6779">
        <f t="shared" si="427"/>
        <v>1</v>
      </c>
      <c r="AC6779" s="7"/>
      <c r="AD6779" t="s">
        <v>8165</v>
      </c>
      <c r="AE6779">
        <f t="shared" si="424"/>
        <v>0</v>
      </c>
      <c r="AG6779" s="2"/>
      <c r="AI6779" s="7"/>
      <c r="BG6779" t="str">
        <f t="shared" si="429"/>
        <v/>
      </c>
    </row>
    <row r="6780" spans="1:59" ht="11" customHeight="1" outlineLevel="1" x14ac:dyDescent="0.25">
      <c r="A6780" t="s">
        <v>3975</v>
      </c>
      <c r="C6780" s="2" t="s">
        <v>12953</v>
      </c>
      <c r="D6780" s="2">
        <v>2025</v>
      </c>
      <c r="E6780" s="7">
        <v>2000</v>
      </c>
      <c r="F6780" s="5" t="s">
        <v>5219</v>
      </c>
      <c r="H6780" s="5" t="s">
        <v>5398</v>
      </c>
      <c r="I6780" s="6" t="s">
        <v>3814</v>
      </c>
      <c r="J6780" s="6" t="s">
        <v>8168</v>
      </c>
      <c r="K6780" s="17">
        <v>7</v>
      </c>
      <c r="L6780" s="17" t="s">
        <v>7730</v>
      </c>
      <c r="M6780" s="9">
        <v>2.2000000000000002</v>
      </c>
      <c r="N6780" s="9"/>
      <c r="O6780" s="21"/>
      <c r="Q6780" s="29"/>
      <c r="U6780" s="17"/>
      <c r="V6780" s="2">
        <v>1890</v>
      </c>
      <c r="Y6780" t="str">
        <f t="shared" si="426"/>
        <v/>
      </c>
      <c r="AA6780" t="str">
        <f t="shared" si="427"/>
        <v/>
      </c>
      <c r="AC6780" s="7"/>
      <c r="AD6780" t="s">
        <v>3814</v>
      </c>
      <c r="AE6780">
        <f t="shared" si="424"/>
        <v>0</v>
      </c>
      <c r="AG6780" s="2"/>
      <c r="AH6780" t="s">
        <v>3354</v>
      </c>
      <c r="AI6780" s="7" t="s">
        <v>4610</v>
      </c>
      <c r="BG6780" t="str">
        <f t="shared" si="429"/>
        <v/>
      </c>
    </row>
    <row r="6781" spans="1:59" ht="11" customHeight="1" outlineLevel="1" x14ac:dyDescent="0.25">
      <c r="A6781" t="s">
        <v>3975</v>
      </c>
      <c r="C6781" s="2" t="s">
        <v>12953</v>
      </c>
      <c r="D6781" s="2" t="s">
        <v>8167</v>
      </c>
      <c r="E6781" s="7">
        <v>2000</v>
      </c>
      <c r="F6781" s="5" t="s">
        <v>3813</v>
      </c>
      <c r="H6781" s="5" t="s">
        <v>5398</v>
      </c>
      <c r="I6781" s="6" t="s">
        <v>3814</v>
      </c>
      <c r="J6781" s="6" t="s">
        <v>8168</v>
      </c>
      <c r="K6781" s="17">
        <v>7</v>
      </c>
      <c r="L6781" s="17" t="s">
        <v>7730</v>
      </c>
      <c r="M6781" s="9">
        <v>9</v>
      </c>
      <c r="N6781" s="9"/>
      <c r="O6781" s="21"/>
      <c r="Q6781" s="29"/>
      <c r="U6781" s="17"/>
      <c r="V6781" s="2" t="s">
        <v>3809</v>
      </c>
      <c r="Y6781" t="str">
        <f t="shared" si="426"/>
        <v/>
      </c>
      <c r="AA6781" t="str">
        <f t="shared" si="427"/>
        <v/>
      </c>
      <c r="AC6781" s="7"/>
      <c r="AD6781" t="s">
        <v>3814</v>
      </c>
      <c r="AE6781">
        <f t="shared" ref="AE6781:AE6845" si="430">COUNTIF(I6781,"*Fuji*")</f>
        <v>0</v>
      </c>
      <c r="AG6781" s="2"/>
      <c r="AH6781" t="s">
        <v>3354</v>
      </c>
      <c r="AI6781" s="7" t="s">
        <v>4922</v>
      </c>
      <c r="BG6781" t="str">
        <f t="shared" si="429"/>
        <v/>
      </c>
    </row>
    <row r="6782" spans="1:59" ht="11" customHeight="1" outlineLevel="1" x14ac:dyDescent="0.25">
      <c r="A6782" t="s">
        <v>3975</v>
      </c>
      <c r="C6782" s="2" t="s">
        <v>12953</v>
      </c>
      <c r="D6782" s="2">
        <v>2026</v>
      </c>
      <c r="E6782" s="7">
        <v>2000</v>
      </c>
      <c r="F6782" s="5" t="s">
        <v>6929</v>
      </c>
      <c r="H6782" s="5" t="s">
        <v>5398</v>
      </c>
      <c r="I6782" s="6" t="s">
        <v>22395</v>
      </c>
      <c r="J6782" s="6" t="s">
        <v>8168</v>
      </c>
      <c r="K6782" s="17">
        <v>7</v>
      </c>
      <c r="L6782" s="17" t="s">
        <v>7730</v>
      </c>
      <c r="M6782" s="9">
        <v>6.7</v>
      </c>
      <c r="N6782" s="9"/>
      <c r="O6782" s="21"/>
      <c r="Q6782" s="29"/>
      <c r="U6782" s="17"/>
      <c r="V6782" s="2" t="s">
        <v>3809</v>
      </c>
      <c r="Y6782" t="str">
        <f t="shared" si="426"/>
        <v/>
      </c>
      <c r="AA6782" t="str">
        <f t="shared" si="427"/>
        <v/>
      </c>
      <c r="AC6782" s="7"/>
      <c r="AD6782" t="s">
        <v>3814</v>
      </c>
      <c r="AE6782">
        <f t="shared" si="430"/>
        <v>0</v>
      </c>
      <c r="AG6782" s="2"/>
      <c r="AH6782" t="s">
        <v>3354</v>
      </c>
      <c r="AI6782" s="7" t="s">
        <v>4922</v>
      </c>
      <c r="BG6782" t="str">
        <f t="shared" si="429"/>
        <v/>
      </c>
    </row>
    <row r="6783" spans="1:59" ht="11" customHeight="1" outlineLevel="1" x14ac:dyDescent="0.25">
      <c r="A6783" t="s">
        <v>3975</v>
      </c>
      <c r="C6783" s="2" t="s">
        <v>12953</v>
      </c>
      <c r="D6783" s="2">
        <v>2032</v>
      </c>
      <c r="E6783" s="7">
        <v>2000</v>
      </c>
      <c r="F6783" s="5" t="s">
        <v>6188</v>
      </c>
      <c r="H6783" s="5" t="s">
        <v>5398</v>
      </c>
      <c r="I6783" s="6" t="s">
        <v>9047</v>
      </c>
      <c r="J6783" s="6" t="s">
        <v>20888</v>
      </c>
      <c r="K6783" s="17">
        <v>6</v>
      </c>
      <c r="L6783" s="17" t="s">
        <v>7730</v>
      </c>
      <c r="M6783" s="9">
        <v>0.8</v>
      </c>
      <c r="N6783" s="9"/>
      <c r="O6783" s="21"/>
      <c r="Q6783" s="29"/>
      <c r="U6783" s="17"/>
      <c r="V6783" s="2"/>
      <c r="Y6783" t="str">
        <f t="shared" si="426"/>
        <v/>
      </c>
      <c r="AA6783" t="str">
        <f t="shared" si="427"/>
        <v/>
      </c>
      <c r="AC6783" s="7"/>
      <c r="AD6783" t="s">
        <v>9047</v>
      </c>
      <c r="AE6783">
        <f t="shared" si="430"/>
        <v>0</v>
      </c>
      <c r="AG6783" s="2"/>
      <c r="AH6783" t="s">
        <v>3354</v>
      </c>
      <c r="AI6783" s="7" t="s">
        <v>4922</v>
      </c>
      <c r="BG6783" t="str">
        <f t="shared" si="429"/>
        <v/>
      </c>
    </row>
    <row r="6784" spans="1:59" ht="11" customHeight="1" outlineLevel="1" x14ac:dyDescent="0.25">
      <c r="A6784" t="s">
        <v>3975</v>
      </c>
      <c r="C6784" s="2" t="s">
        <v>12953</v>
      </c>
      <c r="D6784" s="2" t="s">
        <v>21106</v>
      </c>
      <c r="E6784" s="7">
        <v>2000</v>
      </c>
      <c r="F6784" s="5" t="s">
        <v>21105</v>
      </c>
      <c r="H6784" s="5" t="s">
        <v>5398</v>
      </c>
      <c r="I6784" s="6" t="s">
        <v>9047</v>
      </c>
      <c r="J6784" s="6" t="s">
        <v>20888</v>
      </c>
      <c r="K6784" s="17">
        <v>6</v>
      </c>
      <c r="L6784" s="17" t="s">
        <v>7730</v>
      </c>
      <c r="M6784" s="9">
        <v>3.5</v>
      </c>
      <c r="N6784" s="9"/>
      <c r="O6784" s="21"/>
      <c r="Q6784" s="29"/>
      <c r="U6784" s="17"/>
      <c r="V6784" s="2"/>
      <c r="Y6784">
        <f t="shared" si="426"/>
        <v>1</v>
      </c>
      <c r="AA6784" t="str">
        <f t="shared" si="427"/>
        <v/>
      </c>
      <c r="AC6784" s="7"/>
      <c r="AD6784" t="s">
        <v>9047</v>
      </c>
      <c r="AE6784">
        <f t="shared" si="430"/>
        <v>0</v>
      </c>
      <c r="AG6784" s="2"/>
      <c r="AH6784" t="s">
        <v>3354</v>
      </c>
      <c r="AI6784" s="7" t="s">
        <v>4922</v>
      </c>
      <c r="BG6784" t="str">
        <f t="shared" si="429"/>
        <v/>
      </c>
    </row>
    <row r="6785" spans="1:59" ht="11" customHeight="1" outlineLevel="1" x14ac:dyDescent="0.25">
      <c r="A6785" t="s">
        <v>3975</v>
      </c>
      <c r="C6785" s="2" t="s">
        <v>12953</v>
      </c>
      <c r="D6785" s="2">
        <v>2171</v>
      </c>
      <c r="E6785" s="7">
        <v>2001</v>
      </c>
      <c r="F6785" s="5" t="s">
        <v>21646</v>
      </c>
      <c r="H6785" s="5" t="s">
        <v>5398</v>
      </c>
      <c r="I6785" s="6" t="s">
        <v>5399</v>
      </c>
      <c r="J6785" s="6" t="s">
        <v>8170</v>
      </c>
      <c r="K6785" s="17">
        <v>1</v>
      </c>
      <c r="L6785" s="17" t="s">
        <v>7730</v>
      </c>
      <c r="M6785" s="9">
        <v>2.8</v>
      </c>
      <c r="N6785" s="9"/>
      <c r="O6785" s="21"/>
      <c r="Q6785" s="29"/>
      <c r="S6785">
        <v>1</v>
      </c>
      <c r="T6785">
        <v>1</v>
      </c>
      <c r="U6785" s="17"/>
      <c r="V6785" s="2">
        <v>1961</v>
      </c>
      <c r="Y6785" t="str">
        <f t="shared" si="426"/>
        <v/>
      </c>
      <c r="AA6785">
        <f t="shared" si="427"/>
        <v>1</v>
      </c>
      <c r="AC6785" s="7"/>
      <c r="AD6785" t="s">
        <v>5399</v>
      </c>
      <c r="AE6785">
        <f t="shared" si="430"/>
        <v>1</v>
      </c>
      <c r="AG6785" s="2"/>
      <c r="AH6785" t="s">
        <v>4921</v>
      </c>
      <c r="AI6785" s="7" t="s">
        <v>4922</v>
      </c>
      <c r="BF6785" t="s">
        <v>7730</v>
      </c>
      <c r="BG6785">
        <f t="shared" si="429"/>
        <v>2.8</v>
      </c>
    </row>
    <row r="6786" spans="1:59" ht="11" customHeight="1" outlineLevel="1" x14ac:dyDescent="0.25">
      <c r="A6786" t="s">
        <v>3975</v>
      </c>
      <c r="C6786" s="2" t="s">
        <v>12953</v>
      </c>
      <c r="D6786" s="2">
        <v>2171</v>
      </c>
      <c r="E6786" s="7">
        <v>2001</v>
      </c>
      <c r="F6786" s="5" t="s">
        <v>21647</v>
      </c>
      <c r="H6786" s="5" t="s">
        <v>5398</v>
      </c>
      <c r="I6786" s="6" t="s">
        <v>5399</v>
      </c>
      <c r="J6786" s="6" t="s">
        <v>8170</v>
      </c>
      <c r="K6786" s="17">
        <v>1</v>
      </c>
      <c r="L6786" s="17" t="s">
        <v>7730</v>
      </c>
      <c r="M6786" s="9">
        <v>11</v>
      </c>
      <c r="N6786" s="9"/>
      <c r="O6786" s="21"/>
      <c r="Q6786" s="29"/>
      <c r="U6786" s="17"/>
      <c r="V6786" s="2">
        <v>1961</v>
      </c>
      <c r="Y6786">
        <f t="shared" si="426"/>
        <v>1</v>
      </c>
      <c r="AA6786">
        <f t="shared" si="427"/>
        <v>1</v>
      </c>
      <c r="AC6786" s="7"/>
      <c r="AD6786" t="s">
        <v>5399</v>
      </c>
      <c r="AE6786">
        <f t="shared" si="430"/>
        <v>1</v>
      </c>
      <c r="AG6786" s="2"/>
      <c r="AH6786" t="s">
        <v>4921</v>
      </c>
      <c r="AI6786" s="7" t="s">
        <v>4922</v>
      </c>
      <c r="BF6786" t="s">
        <v>7730</v>
      </c>
      <c r="BG6786">
        <f t="shared" si="429"/>
        <v>11</v>
      </c>
    </row>
    <row r="6787" spans="1:59" ht="11" customHeight="1" outlineLevel="1" x14ac:dyDescent="0.25">
      <c r="A6787" t="s">
        <v>3975</v>
      </c>
      <c r="C6787" s="2" t="s">
        <v>12953</v>
      </c>
      <c r="D6787" s="2">
        <v>2180</v>
      </c>
      <c r="E6787" s="7">
        <v>2001</v>
      </c>
      <c r="F6787" s="5" t="s">
        <v>20886</v>
      </c>
      <c r="H6787" s="5" t="s">
        <v>5398</v>
      </c>
      <c r="I6787" s="6" t="s">
        <v>8352</v>
      </c>
      <c r="J6787" s="6" t="s">
        <v>7576</v>
      </c>
      <c r="K6787" s="17">
        <v>7</v>
      </c>
      <c r="L6787" s="17" t="s">
        <v>7730</v>
      </c>
      <c r="M6787" s="9">
        <v>2.6</v>
      </c>
      <c r="N6787" s="9"/>
      <c r="O6787" s="21"/>
      <c r="Q6787" s="29"/>
      <c r="U6787" s="17"/>
      <c r="V6787" s="2"/>
      <c r="Y6787" t="str">
        <f t="shared" si="426"/>
        <v/>
      </c>
      <c r="AA6787" t="str">
        <f t="shared" si="427"/>
        <v/>
      </c>
      <c r="AC6787" s="7"/>
      <c r="AD6787" t="s">
        <v>8352</v>
      </c>
      <c r="AE6787">
        <f t="shared" si="430"/>
        <v>0</v>
      </c>
      <c r="AG6787" s="2"/>
      <c r="AH6787" t="s">
        <v>4921</v>
      </c>
      <c r="AI6787" s="7" t="s">
        <v>4922</v>
      </c>
      <c r="BF6787" t="s">
        <v>7730</v>
      </c>
      <c r="BG6787">
        <f t="shared" si="429"/>
        <v>2.6</v>
      </c>
    </row>
    <row r="6788" spans="1:59" ht="11" customHeight="1" outlineLevel="1" x14ac:dyDescent="0.25">
      <c r="A6788" t="s">
        <v>3975</v>
      </c>
      <c r="C6788" s="2" t="s">
        <v>12953</v>
      </c>
      <c r="D6788" s="2">
        <v>2181</v>
      </c>
      <c r="E6788" s="7">
        <v>2001</v>
      </c>
      <c r="F6788" s="5" t="s">
        <v>14237</v>
      </c>
      <c r="H6788" s="5" t="s">
        <v>5398</v>
      </c>
      <c r="I6788" s="6" t="s">
        <v>13034</v>
      </c>
      <c r="J6788" s="6" t="s">
        <v>7576</v>
      </c>
      <c r="K6788" s="17">
        <v>7</v>
      </c>
      <c r="L6788" s="17" t="s">
        <v>7730</v>
      </c>
      <c r="M6788" s="9">
        <v>2.6</v>
      </c>
      <c r="N6788" s="9"/>
      <c r="O6788" s="21"/>
      <c r="Q6788" s="29"/>
      <c r="U6788" s="17"/>
      <c r="V6788" s="2"/>
      <c r="Y6788" t="str">
        <f t="shared" si="426"/>
        <v/>
      </c>
      <c r="AA6788" t="str">
        <f t="shared" si="427"/>
        <v/>
      </c>
      <c r="AC6788" s="7"/>
      <c r="AD6788" t="s">
        <v>13034</v>
      </c>
      <c r="AE6788">
        <f t="shared" si="430"/>
        <v>0</v>
      </c>
      <c r="AG6788" s="2"/>
      <c r="AH6788" t="s">
        <v>4921</v>
      </c>
      <c r="AI6788" s="7" t="s">
        <v>4922</v>
      </c>
      <c r="BF6788" t="s">
        <v>7730</v>
      </c>
      <c r="BG6788">
        <f t="shared" si="429"/>
        <v>2.6</v>
      </c>
    </row>
    <row r="6789" spans="1:59" ht="11" customHeight="1" outlineLevel="1" x14ac:dyDescent="0.25">
      <c r="A6789" t="s">
        <v>3975</v>
      </c>
      <c r="C6789" s="2" t="s">
        <v>12953</v>
      </c>
      <c r="D6789" s="2">
        <v>2182</v>
      </c>
      <c r="E6789" s="7">
        <v>2001</v>
      </c>
      <c r="F6789" s="5" t="s">
        <v>3815</v>
      </c>
      <c r="H6789" s="5" t="s">
        <v>5398</v>
      </c>
      <c r="I6789" s="6" t="s">
        <v>9366</v>
      </c>
      <c r="J6789" s="6" t="s">
        <v>7576</v>
      </c>
      <c r="K6789" s="17">
        <v>7</v>
      </c>
      <c r="L6789" s="17" t="s">
        <v>7730</v>
      </c>
      <c r="M6789" s="9">
        <v>2.6</v>
      </c>
      <c r="N6789" s="9"/>
      <c r="O6789" s="21"/>
      <c r="Q6789" s="29"/>
      <c r="U6789" s="17"/>
      <c r="V6789" s="2"/>
      <c r="Y6789" t="str">
        <f t="shared" si="426"/>
        <v/>
      </c>
      <c r="AA6789" t="str">
        <f t="shared" si="427"/>
        <v/>
      </c>
      <c r="AC6789" s="7"/>
      <c r="AD6789" t="s">
        <v>9366</v>
      </c>
      <c r="AE6789">
        <f t="shared" si="430"/>
        <v>0</v>
      </c>
      <c r="AG6789" s="2"/>
      <c r="AH6789" t="s">
        <v>4921</v>
      </c>
      <c r="AI6789" s="7" t="s">
        <v>4922</v>
      </c>
      <c r="BF6789" t="s">
        <v>7730</v>
      </c>
      <c r="BG6789">
        <f t="shared" si="429"/>
        <v>2.6</v>
      </c>
    </row>
    <row r="6790" spans="1:59" ht="11" customHeight="1" outlineLevel="1" x14ac:dyDescent="0.25">
      <c r="A6790" t="s">
        <v>3975</v>
      </c>
      <c r="C6790" s="2" t="s">
        <v>12953</v>
      </c>
      <c r="D6790" s="2">
        <v>2183</v>
      </c>
      <c r="E6790" s="7">
        <v>2001</v>
      </c>
      <c r="F6790" s="5" t="s">
        <v>21648</v>
      </c>
      <c r="H6790" s="5" t="s">
        <v>5398</v>
      </c>
      <c r="I6790" s="6" t="s">
        <v>9607</v>
      </c>
      <c r="J6790" s="6" t="s">
        <v>7576</v>
      </c>
      <c r="K6790" s="17">
        <v>7</v>
      </c>
      <c r="L6790" s="17" t="s">
        <v>7730</v>
      </c>
      <c r="M6790" s="9">
        <v>2.2999999999999998</v>
      </c>
      <c r="N6790" s="9"/>
      <c r="O6790" s="21"/>
      <c r="Q6790" s="29"/>
      <c r="U6790" s="17"/>
      <c r="V6790" s="2"/>
      <c r="Y6790" t="str">
        <f t="shared" si="426"/>
        <v/>
      </c>
      <c r="AA6790">
        <f t="shared" si="427"/>
        <v>1</v>
      </c>
      <c r="AC6790" s="7"/>
      <c r="AD6790" t="s">
        <v>9607</v>
      </c>
      <c r="AE6790">
        <f t="shared" si="430"/>
        <v>0</v>
      </c>
      <c r="AG6790" s="2"/>
      <c r="AH6790" t="s">
        <v>4921</v>
      </c>
      <c r="AI6790" s="7" t="s">
        <v>4922</v>
      </c>
      <c r="BF6790" t="s">
        <v>7730</v>
      </c>
      <c r="BG6790">
        <f t="shared" si="429"/>
        <v>2.2999999999999998</v>
      </c>
    </row>
    <row r="6791" spans="1:59" ht="11" customHeight="1" outlineLevel="1" x14ac:dyDescent="0.25">
      <c r="A6791" t="s">
        <v>3975</v>
      </c>
      <c r="C6791" s="2" t="s">
        <v>12953</v>
      </c>
      <c r="D6791" s="2" t="s">
        <v>8173</v>
      </c>
      <c r="E6791" s="7">
        <v>2002</v>
      </c>
      <c r="F6791" s="5" t="s">
        <v>8172</v>
      </c>
      <c r="H6791" s="5" t="s">
        <v>5398</v>
      </c>
      <c r="I6791" s="6" t="s">
        <v>3989</v>
      </c>
      <c r="J6791" s="6" t="s">
        <v>7070</v>
      </c>
      <c r="K6791" s="17">
        <v>2</v>
      </c>
      <c r="L6791" s="17" t="s">
        <v>7730</v>
      </c>
      <c r="M6791" s="9">
        <v>17</v>
      </c>
      <c r="N6791" s="9"/>
      <c r="O6791" s="21"/>
      <c r="Q6791" s="29"/>
      <c r="U6791" s="17"/>
      <c r="V6791" s="2">
        <v>1983</v>
      </c>
      <c r="Y6791" t="str">
        <f t="shared" si="426"/>
        <v/>
      </c>
      <c r="AA6791">
        <f t="shared" si="427"/>
        <v>1</v>
      </c>
      <c r="AC6791" s="7"/>
      <c r="AD6791" t="s">
        <v>3989</v>
      </c>
      <c r="AE6791">
        <f t="shared" si="430"/>
        <v>0</v>
      </c>
      <c r="AG6791" s="2"/>
      <c r="AH6791" t="s">
        <v>3990</v>
      </c>
      <c r="AI6791" s="7" t="s">
        <v>4922</v>
      </c>
      <c r="BG6791" t="str">
        <f t="shared" si="429"/>
        <v/>
      </c>
    </row>
    <row r="6792" spans="1:59" ht="11" customHeight="1" outlineLevel="1" x14ac:dyDescent="0.25">
      <c r="A6792" t="s">
        <v>3975</v>
      </c>
      <c r="C6792" s="2" t="s">
        <v>12953</v>
      </c>
      <c r="D6792" s="2">
        <v>2256</v>
      </c>
      <c r="E6792" s="7">
        <v>2002</v>
      </c>
      <c r="F6792" s="5" t="s">
        <v>2585</v>
      </c>
      <c r="H6792" s="5" t="s">
        <v>5398</v>
      </c>
      <c r="I6792" s="6" t="s">
        <v>6899</v>
      </c>
      <c r="J6792" s="6" t="s">
        <v>8174</v>
      </c>
      <c r="K6792" s="17">
        <v>1</v>
      </c>
      <c r="L6792" s="17" t="s">
        <v>7730</v>
      </c>
      <c r="M6792" s="9">
        <v>1</v>
      </c>
      <c r="N6792" s="9"/>
      <c r="O6792" s="21"/>
      <c r="Q6792" s="29"/>
      <c r="U6792" s="17"/>
      <c r="V6792" s="2" t="s">
        <v>6866</v>
      </c>
      <c r="Y6792" t="str">
        <f t="shared" si="426"/>
        <v/>
      </c>
      <c r="AA6792" t="str">
        <f t="shared" si="427"/>
        <v/>
      </c>
      <c r="AC6792" s="7"/>
      <c r="AD6792" t="s">
        <v>6899</v>
      </c>
      <c r="AE6792">
        <f t="shared" si="430"/>
        <v>0</v>
      </c>
      <c r="AG6792" s="2"/>
      <c r="AI6792" s="7"/>
      <c r="BF6792" t="s">
        <v>7730</v>
      </c>
      <c r="BG6792">
        <f t="shared" si="429"/>
        <v>1</v>
      </c>
    </row>
    <row r="6793" spans="1:59" ht="11" customHeight="1" outlineLevel="1" x14ac:dyDescent="0.25">
      <c r="A6793" t="s">
        <v>3975</v>
      </c>
      <c r="C6793" s="2" t="s">
        <v>12953</v>
      </c>
      <c r="D6793" s="2">
        <v>2267</v>
      </c>
      <c r="E6793" s="7">
        <v>2003</v>
      </c>
      <c r="F6793" s="5" t="s">
        <v>21107</v>
      </c>
      <c r="H6793" s="5" t="s">
        <v>5398</v>
      </c>
      <c r="I6793" s="6" t="s">
        <v>9083</v>
      </c>
      <c r="J6793" s="6" t="s">
        <v>21109</v>
      </c>
      <c r="K6793" s="17">
        <v>2</v>
      </c>
      <c r="L6793" s="17" t="s">
        <v>7730</v>
      </c>
      <c r="M6793" s="9">
        <v>4.9000000000000004</v>
      </c>
      <c r="N6793" s="9"/>
      <c r="O6793" s="21"/>
      <c r="Q6793" s="29"/>
      <c r="U6793" s="17"/>
      <c r="V6793" s="2">
        <v>2023</v>
      </c>
      <c r="Y6793">
        <f t="shared" si="426"/>
        <v>1</v>
      </c>
      <c r="AA6793" t="str">
        <f t="shared" si="427"/>
        <v/>
      </c>
      <c r="AC6793" s="7"/>
      <c r="AD6793" t="s">
        <v>21108</v>
      </c>
      <c r="AE6793">
        <f t="shared" si="430"/>
        <v>0</v>
      </c>
      <c r="AG6793" s="2"/>
      <c r="AH6793" t="s">
        <v>933</v>
      </c>
      <c r="AI6793" s="7" t="s">
        <v>4610</v>
      </c>
      <c r="BG6793" t="str">
        <f t="shared" si="429"/>
        <v/>
      </c>
    </row>
    <row r="6794" spans="1:59" ht="11" customHeight="1" outlineLevel="1" x14ac:dyDescent="0.25">
      <c r="A6794" t="s">
        <v>3975</v>
      </c>
      <c r="C6794" s="2" t="s">
        <v>12953</v>
      </c>
      <c r="D6794" s="2" t="s">
        <v>8176</v>
      </c>
      <c r="E6794" s="7">
        <v>2003</v>
      </c>
      <c r="F6794" s="5" t="s">
        <v>8175</v>
      </c>
      <c r="H6794" s="5" t="s">
        <v>5398</v>
      </c>
      <c r="I6794" s="6" t="s">
        <v>932</v>
      </c>
      <c r="J6794" s="6" t="s">
        <v>7070</v>
      </c>
      <c r="K6794" s="17">
        <v>2</v>
      </c>
      <c r="L6794" s="17" t="s">
        <v>7730</v>
      </c>
      <c r="M6794" s="9">
        <v>15</v>
      </c>
      <c r="N6794" s="9"/>
      <c r="O6794" s="21"/>
      <c r="Q6794" s="29"/>
      <c r="U6794" s="17"/>
      <c r="V6794" s="2">
        <v>2023</v>
      </c>
      <c r="Y6794" t="str">
        <f t="shared" si="426"/>
        <v/>
      </c>
      <c r="AA6794">
        <f t="shared" si="427"/>
        <v>1</v>
      </c>
      <c r="AC6794" s="7"/>
      <c r="AD6794" t="s">
        <v>932</v>
      </c>
      <c r="AE6794">
        <f t="shared" si="430"/>
        <v>0</v>
      </c>
      <c r="AG6794" s="2"/>
      <c r="AH6794" t="s">
        <v>933</v>
      </c>
      <c r="AI6794" s="7" t="s">
        <v>4610</v>
      </c>
      <c r="BG6794" t="str">
        <f t="shared" si="429"/>
        <v/>
      </c>
    </row>
    <row r="6795" spans="1:59" ht="11" customHeight="1" outlineLevel="1" x14ac:dyDescent="0.25">
      <c r="A6795" t="s">
        <v>3975</v>
      </c>
      <c r="C6795" s="2" t="s">
        <v>12953</v>
      </c>
      <c r="D6795" s="2">
        <v>2271</v>
      </c>
      <c r="E6795" s="7">
        <v>2003</v>
      </c>
      <c r="F6795" s="5" t="s">
        <v>2585</v>
      </c>
      <c r="H6795" s="5" t="s">
        <v>5398</v>
      </c>
      <c r="I6795" s="6" t="s">
        <v>932</v>
      </c>
      <c r="J6795" s="6"/>
      <c r="K6795" s="17">
        <v>2</v>
      </c>
      <c r="L6795" s="17" t="s">
        <v>7730</v>
      </c>
      <c r="M6795" s="9">
        <v>15</v>
      </c>
      <c r="N6795" s="9"/>
      <c r="O6795" s="21"/>
      <c r="Q6795" s="29"/>
      <c r="U6795" s="17"/>
      <c r="V6795" s="2" t="s">
        <v>931</v>
      </c>
      <c r="Y6795" t="str">
        <f t="shared" si="426"/>
        <v/>
      </c>
      <c r="AA6795" t="str">
        <f t="shared" si="427"/>
        <v/>
      </c>
      <c r="AC6795" s="7"/>
      <c r="AD6795" t="s">
        <v>932</v>
      </c>
      <c r="AE6795">
        <f t="shared" si="430"/>
        <v>0</v>
      </c>
      <c r="AG6795" s="2"/>
      <c r="AH6795" t="s">
        <v>933</v>
      </c>
      <c r="AI6795" s="7" t="s">
        <v>4922</v>
      </c>
      <c r="BG6795" t="str">
        <f t="shared" si="429"/>
        <v/>
      </c>
    </row>
    <row r="6796" spans="1:59" ht="11" customHeight="1" outlineLevel="1" x14ac:dyDescent="0.25">
      <c r="A6796" t="s">
        <v>3975</v>
      </c>
      <c r="C6796" s="2" t="s">
        <v>12953</v>
      </c>
      <c r="D6796" s="2">
        <v>2288</v>
      </c>
      <c r="E6796" s="7">
        <v>2003</v>
      </c>
      <c r="F6796" s="5" t="s">
        <v>930</v>
      </c>
      <c r="H6796" s="5" t="s">
        <v>5398</v>
      </c>
      <c r="I6796" s="6" t="s">
        <v>932</v>
      </c>
      <c r="J6796" s="6" t="s">
        <v>7070</v>
      </c>
      <c r="K6796" s="17">
        <v>2</v>
      </c>
      <c r="L6796" s="17" t="s">
        <v>7730</v>
      </c>
      <c r="M6796" s="9">
        <v>3.5</v>
      </c>
      <c r="N6796" s="9"/>
      <c r="O6796" s="21"/>
      <c r="Q6796" s="29"/>
      <c r="U6796" s="17"/>
      <c r="V6796" s="2">
        <v>2023</v>
      </c>
      <c r="Y6796" t="str">
        <f t="shared" si="426"/>
        <v/>
      </c>
      <c r="AA6796" t="str">
        <f t="shared" si="427"/>
        <v/>
      </c>
      <c r="AC6796" s="7"/>
      <c r="AD6796" t="s">
        <v>932</v>
      </c>
      <c r="AE6796">
        <f t="shared" si="430"/>
        <v>0</v>
      </c>
      <c r="AG6796" s="2"/>
      <c r="AH6796" t="s">
        <v>933</v>
      </c>
      <c r="AI6796" s="7" t="s">
        <v>4610</v>
      </c>
      <c r="BG6796" t="str">
        <f t="shared" si="429"/>
        <v/>
      </c>
    </row>
    <row r="6797" spans="1:59" ht="11" customHeight="1" outlineLevel="1" x14ac:dyDescent="0.25">
      <c r="A6797" t="s">
        <v>3975</v>
      </c>
      <c r="C6797" s="2" t="s">
        <v>12953</v>
      </c>
      <c r="D6797" s="2">
        <v>2292</v>
      </c>
      <c r="E6797" s="7">
        <v>2003</v>
      </c>
      <c r="F6797" s="5" t="s">
        <v>6188</v>
      </c>
      <c r="H6797" s="5" t="s">
        <v>5398</v>
      </c>
      <c r="I6797" s="6" t="s">
        <v>3817</v>
      </c>
      <c r="J6797" s="6" t="s">
        <v>8177</v>
      </c>
      <c r="K6797" s="17">
        <v>1</v>
      </c>
      <c r="L6797" s="17" t="s">
        <v>7730</v>
      </c>
      <c r="M6797" s="9">
        <v>0.35</v>
      </c>
      <c r="N6797" s="9"/>
      <c r="O6797" s="21"/>
      <c r="Q6797" s="29"/>
      <c r="U6797" s="17"/>
      <c r="V6797" s="2">
        <v>2027</v>
      </c>
      <c r="Y6797" t="str">
        <f t="shared" si="426"/>
        <v/>
      </c>
      <c r="AA6797" t="str">
        <f t="shared" si="427"/>
        <v/>
      </c>
      <c r="AC6797" s="7"/>
      <c r="AD6797" t="s">
        <v>3817</v>
      </c>
      <c r="AE6797">
        <f t="shared" si="430"/>
        <v>0</v>
      </c>
      <c r="AG6797" s="2"/>
      <c r="AH6797" t="s">
        <v>4977</v>
      </c>
      <c r="AI6797" s="7" t="s">
        <v>4610</v>
      </c>
      <c r="BF6797" t="s">
        <v>7730</v>
      </c>
      <c r="BG6797">
        <f t="shared" si="429"/>
        <v>0.35</v>
      </c>
    </row>
    <row r="6798" spans="1:59" ht="11" customHeight="1" outlineLevel="1" x14ac:dyDescent="0.25">
      <c r="A6798" t="s">
        <v>3975</v>
      </c>
      <c r="C6798" s="2" t="s">
        <v>12953</v>
      </c>
      <c r="D6798" s="2">
        <v>2293</v>
      </c>
      <c r="E6798" s="7">
        <v>2003</v>
      </c>
      <c r="F6798" s="5" t="s">
        <v>3815</v>
      </c>
      <c r="H6798" s="5" t="s">
        <v>5398</v>
      </c>
      <c r="I6798" s="6" t="s">
        <v>3985</v>
      </c>
      <c r="J6798" s="6" t="s">
        <v>8177</v>
      </c>
      <c r="K6798" s="17">
        <v>1</v>
      </c>
      <c r="L6798" s="17" t="s">
        <v>7730</v>
      </c>
      <c r="M6798" s="9">
        <v>0.35</v>
      </c>
      <c r="N6798" s="9"/>
      <c r="O6798" s="21"/>
      <c r="Q6798" s="29"/>
      <c r="U6798" s="17"/>
      <c r="V6798" s="2">
        <v>2029</v>
      </c>
      <c r="Y6798" t="str">
        <f t="shared" si="426"/>
        <v/>
      </c>
      <c r="AA6798" t="str">
        <f t="shared" si="427"/>
        <v/>
      </c>
      <c r="AC6798" s="7"/>
      <c r="AD6798" t="s">
        <v>3985</v>
      </c>
      <c r="AE6798">
        <f t="shared" si="430"/>
        <v>0</v>
      </c>
      <c r="AG6798" s="2"/>
      <c r="AH6798" t="s">
        <v>3986</v>
      </c>
      <c r="AI6798" s="7" t="s">
        <v>4610</v>
      </c>
      <c r="BF6798" t="s">
        <v>7730</v>
      </c>
      <c r="BG6798">
        <f t="shared" si="429"/>
        <v>0.35</v>
      </c>
    </row>
    <row r="6799" spans="1:59" ht="11" customHeight="1" outlineLevel="1" x14ac:dyDescent="0.25">
      <c r="A6799" t="s">
        <v>3975</v>
      </c>
      <c r="C6799" s="2" t="s">
        <v>12953</v>
      </c>
      <c r="D6799" s="2">
        <v>2294</v>
      </c>
      <c r="E6799" s="7">
        <v>2003</v>
      </c>
      <c r="F6799" s="5" t="s">
        <v>3815</v>
      </c>
      <c r="H6799" s="5" t="s">
        <v>5398</v>
      </c>
      <c r="I6799" s="6" t="s">
        <v>2614</v>
      </c>
      <c r="J6799" s="6" t="s">
        <v>8177</v>
      </c>
      <c r="K6799" s="17">
        <v>1</v>
      </c>
      <c r="L6799" s="17" t="s">
        <v>7730</v>
      </c>
      <c r="M6799" s="9">
        <v>0.35</v>
      </c>
      <c r="N6799" s="9"/>
      <c r="O6799" s="21"/>
      <c r="Q6799" s="29"/>
      <c r="U6799" s="17"/>
      <c r="V6799" s="2">
        <v>2028</v>
      </c>
      <c r="Y6799" t="str">
        <f t="shared" si="426"/>
        <v/>
      </c>
      <c r="AA6799" t="str">
        <f t="shared" si="427"/>
        <v/>
      </c>
      <c r="AC6799" s="7"/>
      <c r="AD6799" t="s">
        <v>2614</v>
      </c>
      <c r="AE6799">
        <f t="shared" si="430"/>
        <v>0</v>
      </c>
      <c r="AG6799" s="2"/>
      <c r="AH6799" t="s">
        <v>2615</v>
      </c>
      <c r="AI6799" s="7" t="s">
        <v>4610</v>
      </c>
      <c r="BF6799" t="s">
        <v>7730</v>
      </c>
      <c r="BG6799">
        <f t="shared" si="429"/>
        <v>0.35</v>
      </c>
    </row>
    <row r="6800" spans="1:59" ht="11" customHeight="1" outlineLevel="1" collapsed="1" x14ac:dyDescent="0.25">
      <c r="A6800" t="s">
        <v>3975</v>
      </c>
      <c r="C6800" s="2" t="s">
        <v>12953</v>
      </c>
      <c r="D6800" s="2">
        <v>2295</v>
      </c>
      <c r="E6800" s="7">
        <v>2003</v>
      </c>
      <c r="F6800" s="5" t="s">
        <v>3815</v>
      </c>
      <c r="H6800" s="5" t="s">
        <v>5398</v>
      </c>
      <c r="I6800" s="6" t="s">
        <v>3818</v>
      </c>
      <c r="J6800" s="6" t="s">
        <v>8177</v>
      </c>
      <c r="K6800" s="17">
        <v>1</v>
      </c>
      <c r="L6800" s="17" t="s">
        <v>7730</v>
      </c>
      <c r="M6800" s="9">
        <v>0.35</v>
      </c>
      <c r="N6800" s="9"/>
      <c r="O6800" s="21"/>
      <c r="Q6800" s="29"/>
      <c r="S6800">
        <v>1</v>
      </c>
      <c r="T6800">
        <v>1</v>
      </c>
      <c r="U6800" s="17"/>
      <c r="V6800" s="2">
        <v>2030</v>
      </c>
      <c r="Y6800" t="str">
        <f t="shared" si="426"/>
        <v/>
      </c>
      <c r="AA6800" t="str">
        <f t="shared" si="427"/>
        <v/>
      </c>
      <c r="AC6800" s="7"/>
      <c r="AD6800" t="s">
        <v>3818</v>
      </c>
      <c r="AE6800">
        <f t="shared" si="430"/>
        <v>0</v>
      </c>
      <c r="AG6800" s="2"/>
      <c r="AH6800" t="s">
        <v>4978</v>
      </c>
      <c r="AI6800" s="7" t="s">
        <v>4610</v>
      </c>
      <c r="BF6800" t="s">
        <v>7730</v>
      </c>
      <c r="BG6800">
        <f t="shared" si="429"/>
        <v>0.35</v>
      </c>
    </row>
    <row r="6801" spans="1:59" ht="11" customHeight="1" outlineLevel="1" x14ac:dyDescent="0.25">
      <c r="A6801" t="s">
        <v>3975</v>
      </c>
      <c r="C6801" s="2" t="s">
        <v>12953</v>
      </c>
      <c r="D6801" s="2">
        <v>2296</v>
      </c>
      <c r="E6801" s="7">
        <v>2003</v>
      </c>
      <c r="F6801" s="5" t="s">
        <v>3816</v>
      </c>
      <c r="H6801" s="5" t="s">
        <v>5398</v>
      </c>
      <c r="I6801" s="6" t="s">
        <v>3819</v>
      </c>
      <c r="J6801" s="6" t="s">
        <v>8177</v>
      </c>
      <c r="K6801" s="17">
        <v>1</v>
      </c>
      <c r="L6801" s="17" t="s">
        <v>7730</v>
      </c>
      <c r="M6801" s="9">
        <v>0.35</v>
      </c>
      <c r="N6801" s="9"/>
      <c r="O6801" s="21"/>
      <c r="Q6801" s="29"/>
      <c r="U6801" s="17"/>
      <c r="V6801" s="2">
        <v>2031</v>
      </c>
      <c r="Y6801" t="str">
        <f t="shared" si="426"/>
        <v/>
      </c>
      <c r="AA6801" t="str">
        <f t="shared" si="427"/>
        <v/>
      </c>
      <c r="AC6801" s="7"/>
      <c r="AD6801" t="s">
        <v>3819</v>
      </c>
      <c r="AE6801">
        <f t="shared" si="430"/>
        <v>0</v>
      </c>
      <c r="AG6801" s="2"/>
      <c r="AH6801" t="s">
        <v>4979</v>
      </c>
      <c r="AI6801" s="7" t="s">
        <v>4610</v>
      </c>
      <c r="BF6801" t="s">
        <v>7730</v>
      </c>
      <c r="BG6801">
        <f t="shared" si="429"/>
        <v>0.35</v>
      </c>
    </row>
    <row r="6802" spans="1:59" ht="11" customHeight="1" outlineLevel="1" x14ac:dyDescent="0.25">
      <c r="A6802" t="s">
        <v>3975</v>
      </c>
      <c r="C6802" s="2" t="s">
        <v>12953</v>
      </c>
      <c r="D6802" s="2" t="s">
        <v>8178</v>
      </c>
      <c r="E6802" s="7">
        <v>2003</v>
      </c>
      <c r="F6802" s="5" t="s">
        <v>753</v>
      </c>
      <c r="H6802" s="5" t="s">
        <v>5398</v>
      </c>
      <c r="I6802" s="6" t="s">
        <v>8179</v>
      </c>
      <c r="J6802" s="6" t="s">
        <v>8177</v>
      </c>
      <c r="K6802" s="17">
        <v>1</v>
      </c>
      <c r="L6802" s="17" t="s">
        <v>7730</v>
      </c>
      <c r="M6802" s="9">
        <v>5</v>
      </c>
      <c r="N6802" s="9"/>
      <c r="O6802" s="21"/>
      <c r="Q6802" s="29"/>
      <c r="U6802" s="17"/>
      <c r="V6802" s="2" t="s">
        <v>3810</v>
      </c>
      <c r="Y6802" t="str">
        <f t="shared" si="426"/>
        <v/>
      </c>
      <c r="AA6802">
        <f t="shared" si="427"/>
        <v>1</v>
      </c>
      <c r="AC6802" s="7"/>
      <c r="AD6802" t="s">
        <v>8179</v>
      </c>
      <c r="AE6802">
        <f t="shared" si="430"/>
        <v>0</v>
      </c>
      <c r="AG6802" s="2"/>
      <c r="AH6802" t="s">
        <v>5515</v>
      </c>
      <c r="AI6802" s="7" t="s">
        <v>4610</v>
      </c>
      <c r="BF6802" t="s">
        <v>7730</v>
      </c>
      <c r="BG6802">
        <f t="shared" si="429"/>
        <v>5</v>
      </c>
    </row>
    <row r="6803" spans="1:59" ht="11" customHeight="1" outlineLevel="1" x14ac:dyDescent="0.25">
      <c r="A6803" t="s">
        <v>3975</v>
      </c>
      <c r="C6803" s="2" t="s">
        <v>12953</v>
      </c>
      <c r="D6803" s="2" t="s">
        <v>8180</v>
      </c>
      <c r="E6803" s="7">
        <v>2003</v>
      </c>
      <c r="F6803" s="5" t="s">
        <v>8149</v>
      </c>
      <c r="H6803" s="5" t="s">
        <v>5398</v>
      </c>
      <c r="I6803" s="6" t="s">
        <v>8179</v>
      </c>
      <c r="J6803" s="6" t="s">
        <v>8177</v>
      </c>
      <c r="K6803" s="17">
        <v>1</v>
      </c>
      <c r="L6803" s="17" t="s">
        <v>7730</v>
      </c>
      <c r="M6803" s="9">
        <v>7</v>
      </c>
      <c r="N6803" s="9"/>
      <c r="O6803" s="21"/>
      <c r="Q6803" s="29"/>
      <c r="U6803" s="17"/>
      <c r="V6803" s="2" t="s">
        <v>3810</v>
      </c>
      <c r="Y6803" t="str">
        <f t="shared" si="426"/>
        <v/>
      </c>
      <c r="AA6803" t="str">
        <f t="shared" si="427"/>
        <v/>
      </c>
      <c r="AC6803" s="7"/>
      <c r="AD6803" t="s">
        <v>8179</v>
      </c>
      <c r="AE6803">
        <f t="shared" si="430"/>
        <v>0</v>
      </c>
      <c r="AG6803" s="2"/>
      <c r="AH6803" t="s">
        <v>5515</v>
      </c>
      <c r="AI6803" s="7" t="s">
        <v>4610</v>
      </c>
      <c r="BG6803" t="str">
        <f t="shared" si="429"/>
        <v/>
      </c>
    </row>
    <row r="6804" spans="1:59" ht="11" customHeight="1" outlineLevel="1" x14ac:dyDescent="0.25">
      <c r="A6804" t="s">
        <v>3975</v>
      </c>
      <c r="C6804" s="2" t="s">
        <v>12953</v>
      </c>
      <c r="D6804" s="2" t="s">
        <v>8180</v>
      </c>
      <c r="E6804" s="7">
        <v>2003</v>
      </c>
      <c r="F6804" s="8" t="s">
        <v>22217</v>
      </c>
      <c r="H6804" s="5" t="s">
        <v>5398</v>
      </c>
      <c r="I6804" s="6" t="s">
        <v>8182</v>
      </c>
      <c r="J6804" s="6" t="s">
        <v>8177</v>
      </c>
      <c r="K6804" s="17">
        <v>1</v>
      </c>
      <c r="L6804" s="17" t="s">
        <v>7730</v>
      </c>
      <c r="M6804" s="9">
        <v>3.4</v>
      </c>
      <c r="N6804" s="9"/>
      <c r="O6804" s="21"/>
      <c r="Q6804" s="29"/>
      <c r="U6804" s="17"/>
      <c r="V6804" s="2">
        <v>2031</v>
      </c>
      <c r="Y6804">
        <f t="shared" si="426"/>
        <v>1</v>
      </c>
      <c r="Z6804">
        <v>1</v>
      </c>
      <c r="AA6804" t="str">
        <f t="shared" si="427"/>
        <v/>
      </c>
      <c r="AC6804" s="7"/>
      <c r="AD6804" t="s">
        <v>8182</v>
      </c>
      <c r="AE6804">
        <f t="shared" si="430"/>
        <v>0</v>
      </c>
      <c r="AG6804" s="2"/>
      <c r="AH6804" t="s">
        <v>4977</v>
      </c>
      <c r="AI6804" s="7" t="s">
        <v>4610</v>
      </c>
      <c r="BF6804" t="s">
        <v>7730</v>
      </c>
      <c r="BG6804">
        <f t="shared" si="429"/>
        <v>3.4</v>
      </c>
    </row>
    <row r="6805" spans="1:59" ht="11" customHeight="1" outlineLevel="1" x14ac:dyDescent="0.25">
      <c r="A6805" t="s">
        <v>3975</v>
      </c>
      <c r="C6805" s="2" t="s">
        <v>12953</v>
      </c>
      <c r="D6805" s="2" t="s">
        <v>8183</v>
      </c>
      <c r="E6805" s="7">
        <v>2003</v>
      </c>
      <c r="F6805" s="8" t="s">
        <v>22218</v>
      </c>
      <c r="H6805" s="5" t="s">
        <v>5398</v>
      </c>
      <c r="I6805" s="6" t="s">
        <v>8185</v>
      </c>
      <c r="J6805" s="6" t="s">
        <v>8177</v>
      </c>
      <c r="K6805" s="17">
        <v>1</v>
      </c>
      <c r="L6805" s="17" t="s">
        <v>7730</v>
      </c>
      <c r="M6805" s="9">
        <v>3.4</v>
      </c>
      <c r="N6805" s="9"/>
      <c r="O6805" s="21"/>
      <c r="Q6805" s="29"/>
      <c r="U6805" s="17"/>
      <c r="V6805" s="2">
        <v>2031</v>
      </c>
      <c r="Y6805">
        <f t="shared" si="426"/>
        <v>1</v>
      </c>
      <c r="Z6805">
        <v>1</v>
      </c>
      <c r="AA6805" t="str">
        <f t="shared" si="427"/>
        <v/>
      </c>
      <c r="AC6805" s="7"/>
      <c r="AD6805" t="s">
        <v>8185</v>
      </c>
      <c r="AE6805">
        <f t="shared" si="430"/>
        <v>0</v>
      </c>
      <c r="AG6805" s="2"/>
      <c r="AH6805" t="s">
        <v>4978</v>
      </c>
      <c r="AI6805" s="7" t="s">
        <v>4610</v>
      </c>
      <c r="BF6805" t="s">
        <v>7730</v>
      </c>
      <c r="BG6805">
        <f t="shared" si="429"/>
        <v>3.4</v>
      </c>
    </row>
    <row r="6806" spans="1:59" ht="11" customHeight="1" outlineLevel="1" x14ac:dyDescent="0.25">
      <c r="A6806" t="s">
        <v>3975</v>
      </c>
      <c r="C6806" s="2" t="s">
        <v>12953</v>
      </c>
      <c r="D6806" s="2">
        <v>2311</v>
      </c>
      <c r="E6806" s="7">
        <v>2003</v>
      </c>
      <c r="F6806" s="5" t="s">
        <v>3820</v>
      </c>
      <c r="H6806" s="5" t="s">
        <v>5398</v>
      </c>
      <c r="I6806" s="6" t="s">
        <v>3563</v>
      </c>
      <c r="J6806" s="6" t="s">
        <v>8186</v>
      </c>
      <c r="K6806" s="17">
        <v>4</v>
      </c>
      <c r="L6806" s="17" t="s">
        <v>20076</v>
      </c>
      <c r="M6806" s="9"/>
      <c r="N6806" s="9"/>
      <c r="O6806" s="21"/>
      <c r="Q6806" s="29"/>
      <c r="U6806" s="17"/>
      <c r="V6806" s="2">
        <v>2040</v>
      </c>
      <c r="Y6806" t="str">
        <f t="shared" si="426"/>
        <v/>
      </c>
      <c r="AA6806" t="str">
        <f t="shared" si="427"/>
        <v/>
      </c>
      <c r="AC6806" s="7"/>
      <c r="AD6806" t="s">
        <v>3563</v>
      </c>
      <c r="AE6806">
        <f t="shared" si="430"/>
        <v>0</v>
      </c>
      <c r="AG6806" s="2"/>
      <c r="AH6806" t="s">
        <v>5515</v>
      </c>
      <c r="AI6806" s="7" t="s">
        <v>4922</v>
      </c>
      <c r="BG6806" t="str">
        <f t="shared" si="429"/>
        <v/>
      </c>
    </row>
    <row r="6807" spans="1:59" ht="11" customHeight="1" outlineLevel="1" x14ac:dyDescent="0.25">
      <c r="A6807" t="s">
        <v>3975</v>
      </c>
      <c r="C6807" s="2" t="s">
        <v>12953</v>
      </c>
      <c r="D6807" s="2" t="s">
        <v>8188</v>
      </c>
      <c r="E6807" s="7">
        <v>2003</v>
      </c>
      <c r="F6807" s="5" t="s">
        <v>21649</v>
      </c>
      <c r="H6807" s="5" t="s">
        <v>5398</v>
      </c>
      <c r="I6807" s="6" t="s">
        <v>3563</v>
      </c>
      <c r="J6807" s="6" t="s">
        <v>8186</v>
      </c>
      <c r="K6807" s="17">
        <v>1</v>
      </c>
      <c r="L6807" s="17" t="s">
        <v>7730</v>
      </c>
      <c r="M6807" s="9">
        <v>3</v>
      </c>
      <c r="N6807" s="9"/>
      <c r="O6807" s="21"/>
      <c r="Q6807" s="29"/>
      <c r="U6807" s="17"/>
      <c r="V6807" s="2" t="s">
        <v>5421</v>
      </c>
      <c r="Y6807" t="str">
        <f t="shared" si="426"/>
        <v/>
      </c>
      <c r="AA6807">
        <f t="shared" si="427"/>
        <v>1</v>
      </c>
      <c r="AC6807" s="7"/>
      <c r="AD6807" t="s">
        <v>3563</v>
      </c>
      <c r="AE6807">
        <f t="shared" si="430"/>
        <v>0</v>
      </c>
      <c r="AG6807" s="2"/>
      <c r="AH6807" t="s">
        <v>5515</v>
      </c>
      <c r="AI6807" s="7" t="s">
        <v>4922</v>
      </c>
      <c r="BF6807" t="s">
        <v>7730</v>
      </c>
      <c r="BG6807">
        <f t="shared" ref="BG6807:BG6839" si="431">IF(BF6807="y",M6807,"")</f>
        <v>3</v>
      </c>
    </row>
    <row r="6808" spans="1:59" ht="11" customHeight="1" outlineLevel="1" x14ac:dyDescent="0.25">
      <c r="A6808" t="s">
        <v>3975</v>
      </c>
      <c r="C6808" s="2" t="s">
        <v>12953</v>
      </c>
      <c r="D6808" s="2" t="s">
        <v>8189</v>
      </c>
      <c r="E6808" s="7">
        <v>2003</v>
      </c>
      <c r="F6808" s="5" t="s">
        <v>21649</v>
      </c>
      <c r="H6808" s="5" t="s">
        <v>5398</v>
      </c>
      <c r="I6808" s="6" t="s">
        <v>3563</v>
      </c>
      <c r="J6808" s="6" t="s">
        <v>8186</v>
      </c>
      <c r="K6808" s="17">
        <v>1</v>
      </c>
      <c r="L6808" s="17" t="s">
        <v>7730</v>
      </c>
      <c r="M6808" s="9">
        <v>3</v>
      </c>
      <c r="N6808" s="9"/>
      <c r="O6808" s="21"/>
      <c r="Q6808" s="29"/>
      <c r="U6808" s="17"/>
      <c r="V6808" s="2" t="s">
        <v>5422</v>
      </c>
      <c r="Y6808" t="str">
        <f t="shared" ref="Y6808:Y6872" si="432">IF(COUNTIF(F6808,"*fdc*"),1,"")</f>
        <v/>
      </c>
      <c r="AA6808">
        <f t="shared" ref="AA6808:AA6872" si="433">IF(COUNTIF(F6808,"*s/s*"),1,"")</f>
        <v>1</v>
      </c>
      <c r="AC6808" s="7"/>
      <c r="AD6808" t="s">
        <v>3563</v>
      </c>
      <c r="AE6808">
        <f t="shared" si="430"/>
        <v>0</v>
      </c>
      <c r="AG6808" s="2"/>
      <c r="AH6808" t="s">
        <v>5515</v>
      </c>
      <c r="AI6808" s="7" t="s">
        <v>4922</v>
      </c>
      <c r="BG6808" t="str">
        <f t="shared" si="431"/>
        <v/>
      </c>
    </row>
    <row r="6809" spans="1:59" ht="11" customHeight="1" outlineLevel="1" x14ac:dyDescent="0.25">
      <c r="A6809" t="s">
        <v>3975</v>
      </c>
      <c r="C6809" s="2" t="s">
        <v>12953</v>
      </c>
      <c r="D6809" s="2" t="s">
        <v>8190</v>
      </c>
      <c r="E6809" s="7">
        <v>2003</v>
      </c>
      <c r="F6809" s="5" t="s">
        <v>21649</v>
      </c>
      <c r="H6809" s="5" t="s">
        <v>5398</v>
      </c>
      <c r="I6809" s="6" t="s">
        <v>3563</v>
      </c>
      <c r="J6809" s="6" t="s">
        <v>8186</v>
      </c>
      <c r="K6809" s="17">
        <v>1</v>
      </c>
      <c r="L6809" s="17" t="s">
        <v>7730</v>
      </c>
      <c r="M6809" s="9">
        <v>3</v>
      </c>
      <c r="N6809" s="9"/>
      <c r="O6809" s="21"/>
      <c r="Q6809" s="29"/>
      <c r="U6809" s="17"/>
      <c r="V6809" s="2" t="s">
        <v>5423</v>
      </c>
      <c r="Y6809" t="str">
        <f t="shared" si="432"/>
        <v/>
      </c>
      <c r="AA6809">
        <f t="shared" si="433"/>
        <v>1</v>
      </c>
      <c r="AC6809" s="7"/>
      <c r="AD6809" t="s">
        <v>3563</v>
      </c>
      <c r="AE6809">
        <f t="shared" si="430"/>
        <v>0</v>
      </c>
      <c r="AG6809" s="2"/>
      <c r="AH6809" t="s">
        <v>5515</v>
      </c>
      <c r="AI6809" s="7" t="s">
        <v>4922</v>
      </c>
      <c r="BG6809" t="str">
        <f t="shared" si="431"/>
        <v/>
      </c>
    </row>
    <row r="6810" spans="1:59" ht="11" customHeight="1" outlineLevel="1" x14ac:dyDescent="0.25">
      <c r="A6810" t="s">
        <v>3975</v>
      </c>
      <c r="C6810" s="2" t="s">
        <v>12953</v>
      </c>
      <c r="D6810" s="2" t="s">
        <v>8191</v>
      </c>
      <c r="E6810" s="7">
        <v>2003</v>
      </c>
      <c r="F6810" s="5" t="s">
        <v>21649</v>
      </c>
      <c r="H6810" s="5" t="s">
        <v>5398</v>
      </c>
      <c r="I6810" s="6" t="s">
        <v>3563</v>
      </c>
      <c r="J6810" s="6" t="s">
        <v>8186</v>
      </c>
      <c r="K6810" s="17">
        <v>1</v>
      </c>
      <c r="L6810" s="17" t="s">
        <v>7730</v>
      </c>
      <c r="M6810" s="9">
        <v>3</v>
      </c>
      <c r="N6810" s="9"/>
      <c r="O6810" s="21"/>
      <c r="Q6810" s="29"/>
      <c r="U6810" s="17"/>
      <c r="V6810" s="2" t="s">
        <v>5424</v>
      </c>
      <c r="Y6810" t="str">
        <f t="shared" si="432"/>
        <v/>
      </c>
      <c r="AA6810">
        <f t="shared" si="433"/>
        <v>1</v>
      </c>
      <c r="AC6810" s="7"/>
      <c r="AD6810" t="s">
        <v>3563</v>
      </c>
      <c r="AE6810">
        <f t="shared" si="430"/>
        <v>0</v>
      </c>
      <c r="AG6810" s="2"/>
      <c r="AH6810" t="s">
        <v>5515</v>
      </c>
      <c r="AI6810" s="7" t="s">
        <v>4922</v>
      </c>
      <c r="BG6810" t="str">
        <f t="shared" si="431"/>
        <v/>
      </c>
    </row>
    <row r="6811" spans="1:59" ht="11" customHeight="1" outlineLevel="1" x14ac:dyDescent="0.25">
      <c r="A6811" t="s">
        <v>3975</v>
      </c>
      <c r="C6811" s="2" t="s">
        <v>12953</v>
      </c>
      <c r="D6811" s="2" t="s">
        <v>8192</v>
      </c>
      <c r="E6811" s="7">
        <v>2003</v>
      </c>
      <c r="F6811" s="5" t="s">
        <v>21649</v>
      </c>
      <c r="H6811" s="5" t="s">
        <v>5398</v>
      </c>
      <c r="I6811" s="6" t="s">
        <v>3563</v>
      </c>
      <c r="J6811" s="6" t="s">
        <v>8186</v>
      </c>
      <c r="K6811" s="17">
        <v>1</v>
      </c>
      <c r="L6811" s="17" t="s">
        <v>7730</v>
      </c>
      <c r="M6811" s="9">
        <v>3</v>
      </c>
      <c r="N6811" s="9"/>
      <c r="O6811" s="21"/>
      <c r="Q6811" s="29"/>
      <c r="T6811">
        <v>1</v>
      </c>
      <c r="U6811" s="17"/>
      <c r="V6811" s="2" t="s">
        <v>5425</v>
      </c>
      <c r="Y6811" t="str">
        <f t="shared" si="432"/>
        <v/>
      </c>
      <c r="AA6811">
        <f t="shared" si="433"/>
        <v>1</v>
      </c>
      <c r="AC6811" s="7"/>
      <c r="AD6811" t="s">
        <v>3563</v>
      </c>
      <c r="AE6811">
        <f t="shared" si="430"/>
        <v>0</v>
      </c>
      <c r="AG6811" s="2"/>
      <c r="AH6811" t="s">
        <v>5515</v>
      </c>
      <c r="AI6811" s="7" t="s">
        <v>4922</v>
      </c>
      <c r="BG6811" t="str">
        <f t="shared" si="431"/>
        <v/>
      </c>
    </row>
    <row r="6812" spans="1:59" ht="11" customHeight="1" outlineLevel="1" x14ac:dyDescent="0.25">
      <c r="A6812" t="s">
        <v>3975</v>
      </c>
      <c r="C6812" s="2" t="s">
        <v>12953</v>
      </c>
      <c r="D6812" s="2" t="s">
        <v>8193</v>
      </c>
      <c r="E6812" s="7">
        <v>2003</v>
      </c>
      <c r="F6812" s="5" t="s">
        <v>21649</v>
      </c>
      <c r="H6812" s="5" t="s">
        <v>5398</v>
      </c>
      <c r="I6812" s="6" t="s">
        <v>3563</v>
      </c>
      <c r="J6812" s="6" t="s">
        <v>8186</v>
      </c>
      <c r="K6812" s="17">
        <v>1</v>
      </c>
      <c r="L6812" s="17" t="s">
        <v>7730</v>
      </c>
      <c r="M6812" s="9">
        <v>3</v>
      </c>
      <c r="N6812" s="9"/>
      <c r="O6812" s="21"/>
      <c r="Q6812" s="29"/>
      <c r="U6812" s="17"/>
      <c r="V6812" s="2" t="s">
        <v>5425</v>
      </c>
      <c r="Y6812" t="str">
        <f t="shared" si="432"/>
        <v/>
      </c>
      <c r="AA6812">
        <f t="shared" si="433"/>
        <v>1</v>
      </c>
      <c r="AC6812" s="7"/>
      <c r="AD6812" t="s">
        <v>3563</v>
      </c>
      <c r="AE6812">
        <f t="shared" si="430"/>
        <v>0</v>
      </c>
      <c r="AG6812" s="2"/>
      <c r="AH6812" t="s">
        <v>5515</v>
      </c>
      <c r="AI6812" s="7" t="s">
        <v>4922</v>
      </c>
      <c r="BG6812" t="str">
        <f t="shared" si="431"/>
        <v/>
      </c>
    </row>
    <row r="6813" spans="1:59" ht="11" customHeight="1" outlineLevel="1" x14ac:dyDescent="0.25">
      <c r="A6813" t="s">
        <v>3975</v>
      </c>
      <c r="C6813" s="2" t="s">
        <v>12953</v>
      </c>
      <c r="D6813" s="2" t="s">
        <v>8194</v>
      </c>
      <c r="E6813" s="7">
        <v>2003</v>
      </c>
      <c r="F6813" s="5" t="s">
        <v>8195</v>
      </c>
      <c r="H6813" s="5" t="s">
        <v>5398</v>
      </c>
      <c r="I6813" s="6" t="s">
        <v>3563</v>
      </c>
      <c r="J6813" s="6" t="s">
        <v>8186</v>
      </c>
      <c r="K6813" s="17">
        <v>1</v>
      </c>
      <c r="L6813" s="17" t="s">
        <v>7730</v>
      </c>
      <c r="M6813" s="9">
        <v>3</v>
      </c>
      <c r="N6813" s="9"/>
      <c r="O6813" s="21"/>
      <c r="Q6813" s="29"/>
      <c r="U6813" s="17"/>
      <c r="V6813" s="2" t="s">
        <v>5426</v>
      </c>
      <c r="Y6813" t="str">
        <f t="shared" si="432"/>
        <v/>
      </c>
      <c r="AA6813">
        <f t="shared" si="433"/>
        <v>1</v>
      </c>
      <c r="AC6813" s="7"/>
      <c r="AD6813" t="s">
        <v>3563</v>
      </c>
      <c r="AE6813">
        <f t="shared" si="430"/>
        <v>0</v>
      </c>
      <c r="AG6813" s="2"/>
      <c r="AH6813" t="s">
        <v>5515</v>
      </c>
      <c r="AI6813" s="7"/>
      <c r="BG6813" t="str">
        <f t="shared" si="431"/>
        <v/>
      </c>
    </row>
    <row r="6814" spans="1:59" ht="11" customHeight="1" outlineLevel="1" collapsed="1" x14ac:dyDescent="0.25">
      <c r="A6814" t="s">
        <v>3975</v>
      </c>
      <c r="C6814" s="2" t="s">
        <v>12953</v>
      </c>
      <c r="D6814" s="2">
        <v>2386</v>
      </c>
      <c r="E6814" s="7">
        <v>2004</v>
      </c>
      <c r="F6814" s="5" t="s">
        <v>2585</v>
      </c>
      <c r="H6814" s="5" t="s">
        <v>5398</v>
      </c>
      <c r="I6814" s="6" t="s">
        <v>6900</v>
      </c>
      <c r="J6814" s="6" t="s">
        <v>7070</v>
      </c>
      <c r="K6814" s="17">
        <v>4</v>
      </c>
      <c r="L6814" s="17" t="s">
        <v>20076</v>
      </c>
      <c r="M6814" s="9"/>
      <c r="N6814" s="9"/>
      <c r="O6814" s="21"/>
      <c r="Q6814" s="29"/>
      <c r="U6814" s="17"/>
      <c r="V6814" s="2" t="s">
        <v>6866</v>
      </c>
      <c r="Y6814" t="str">
        <f t="shared" si="432"/>
        <v/>
      </c>
      <c r="AA6814" t="str">
        <f t="shared" si="433"/>
        <v/>
      </c>
      <c r="AC6814" s="7"/>
      <c r="AD6814" t="s">
        <v>6900</v>
      </c>
      <c r="AE6814">
        <f t="shared" si="430"/>
        <v>0</v>
      </c>
      <c r="AG6814" s="2"/>
      <c r="AI6814" s="7"/>
      <c r="BG6814" t="str">
        <f t="shared" si="431"/>
        <v/>
      </c>
    </row>
    <row r="6815" spans="1:59" ht="11" customHeight="1" outlineLevel="1" x14ac:dyDescent="0.25">
      <c r="A6815" t="s">
        <v>3975</v>
      </c>
      <c r="C6815" s="2" t="s">
        <v>12953</v>
      </c>
      <c r="D6815" s="2" t="s">
        <v>8199</v>
      </c>
      <c r="E6815" s="7">
        <v>2004</v>
      </c>
      <c r="F6815" s="5" t="s">
        <v>8198</v>
      </c>
      <c r="H6815" s="5" t="s">
        <v>5398</v>
      </c>
      <c r="I6815" s="6" t="s">
        <v>6900</v>
      </c>
      <c r="J6815" s="6" t="s">
        <v>7070</v>
      </c>
      <c r="K6815" s="17">
        <v>4</v>
      </c>
      <c r="L6815" s="17" t="s">
        <v>7730</v>
      </c>
      <c r="M6815" s="9">
        <v>4.5</v>
      </c>
      <c r="N6815" s="9"/>
      <c r="O6815" s="21"/>
      <c r="Q6815" s="29"/>
      <c r="U6815" s="17"/>
      <c r="V6815" s="2">
        <v>2055</v>
      </c>
      <c r="Y6815">
        <f t="shared" si="432"/>
        <v>1</v>
      </c>
      <c r="AA6815" t="str">
        <f t="shared" si="433"/>
        <v/>
      </c>
      <c r="AC6815" s="7"/>
      <c r="AD6815" t="s">
        <v>6900</v>
      </c>
      <c r="AE6815">
        <f t="shared" si="430"/>
        <v>0</v>
      </c>
      <c r="AG6815" s="2"/>
      <c r="AH6815" t="s">
        <v>935</v>
      </c>
      <c r="AI6815" s="7" t="s">
        <v>4922</v>
      </c>
      <c r="BG6815" t="str">
        <f t="shared" si="431"/>
        <v/>
      </c>
    </row>
    <row r="6816" spans="1:59" ht="11" customHeight="1" outlineLevel="1" x14ac:dyDescent="0.25">
      <c r="A6816" t="s">
        <v>3975</v>
      </c>
      <c r="C6816" s="2" t="s">
        <v>12953</v>
      </c>
      <c r="D6816" s="2" t="s">
        <v>8196</v>
      </c>
      <c r="E6816" s="7">
        <v>2004</v>
      </c>
      <c r="F6816" s="5" t="s">
        <v>6901</v>
      </c>
      <c r="H6816" s="5" t="s">
        <v>5398</v>
      </c>
      <c r="I6816" s="6" t="s">
        <v>6902</v>
      </c>
      <c r="J6816" s="6" t="s">
        <v>7070</v>
      </c>
      <c r="K6816" s="17">
        <v>2</v>
      </c>
      <c r="L6816" s="17" t="s">
        <v>7730</v>
      </c>
      <c r="M6816" s="9">
        <v>5</v>
      </c>
      <c r="N6816" s="9"/>
      <c r="O6816" s="21"/>
      <c r="Q6816" s="29"/>
      <c r="U6816" s="17"/>
      <c r="V6816" s="2" t="s">
        <v>6866</v>
      </c>
      <c r="Y6816" t="str">
        <f t="shared" si="432"/>
        <v/>
      </c>
      <c r="AA6816">
        <f t="shared" si="433"/>
        <v>1</v>
      </c>
      <c r="AC6816" s="7"/>
      <c r="AD6816" t="s">
        <v>6902</v>
      </c>
      <c r="AE6816">
        <f t="shared" si="430"/>
        <v>0</v>
      </c>
      <c r="AG6816" s="2"/>
      <c r="AI6816" s="7"/>
      <c r="BG6816" t="str">
        <f t="shared" si="431"/>
        <v/>
      </c>
    </row>
    <row r="6817" spans="1:59" ht="11" customHeight="1" outlineLevel="1" x14ac:dyDescent="0.25">
      <c r="A6817" t="s">
        <v>3975</v>
      </c>
      <c r="C6817" s="2" t="s">
        <v>12953</v>
      </c>
      <c r="D6817" s="2">
        <v>2391</v>
      </c>
      <c r="E6817" s="7">
        <v>2004</v>
      </c>
      <c r="F6817" s="5" t="s">
        <v>2585</v>
      </c>
      <c r="H6817" s="5" t="s">
        <v>5398</v>
      </c>
      <c r="I6817" s="6" t="s">
        <v>934</v>
      </c>
      <c r="J6817" s="6" t="s">
        <v>7070</v>
      </c>
      <c r="K6817" s="17">
        <v>2</v>
      </c>
      <c r="L6817" s="17" t="s">
        <v>20076</v>
      </c>
      <c r="M6817" s="9"/>
      <c r="N6817" s="9"/>
      <c r="O6817" s="21"/>
      <c r="Q6817" s="29"/>
      <c r="U6817" s="17"/>
      <c r="V6817" s="2">
        <v>2055</v>
      </c>
      <c r="Y6817" t="str">
        <f t="shared" si="432"/>
        <v/>
      </c>
      <c r="AA6817" t="str">
        <f t="shared" si="433"/>
        <v/>
      </c>
      <c r="AC6817" s="7"/>
      <c r="AD6817" t="s">
        <v>934</v>
      </c>
      <c r="AE6817">
        <f t="shared" si="430"/>
        <v>0</v>
      </c>
      <c r="AG6817" s="2"/>
      <c r="AH6817" t="s">
        <v>935</v>
      </c>
      <c r="AI6817" s="7" t="s">
        <v>4922</v>
      </c>
      <c r="BG6817" t="str">
        <f t="shared" si="431"/>
        <v/>
      </c>
    </row>
    <row r="6818" spans="1:59" ht="11" customHeight="1" outlineLevel="1" x14ac:dyDescent="0.25">
      <c r="A6818" t="s">
        <v>3975</v>
      </c>
      <c r="C6818" s="2" t="s">
        <v>12953</v>
      </c>
      <c r="D6818" s="2" t="s">
        <v>8197</v>
      </c>
      <c r="E6818" s="7">
        <v>2004</v>
      </c>
      <c r="F6818" s="5" t="s">
        <v>8198</v>
      </c>
      <c r="H6818" s="5" t="s">
        <v>5398</v>
      </c>
      <c r="I6818" s="6" t="s">
        <v>934</v>
      </c>
      <c r="J6818" s="6" t="s">
        <v>7070</v>
      </c>
      <c r="K6818" s="17">
        <v>2</v>
      </c>
      <c r="L6818" s="17" t="s">
        <v>7730</v>
      </c>
      <c r="M6818" s="9">
        <v>4.5</v>
      </c>
      <c r="N6818" s="9"/>
      <c r="O6818" s="21"/>
      <c r="Q6818" s="29"/>
      <c r="U6818" s="17"/>
      <c r="V6818" s="2">
        <v>2055</v>
      </c>
      <c r="Y6818">
        <f t="shared" si="432"/>
        <v>1</v>
      </c>
      <c r="AA6818" t="str">
        <f t="shared" si="433"/>
        <v/>
      </c>
      <c r="AC6818" s="7"/>
      <c r="AD6818" t="s">
        <v>934</v>
      </c>
      <c r="AE6818">
        <f t="shared" si="430"/>
        <v>0</v>
      </c>
      <c r="AG6818" s="2"/>
      <c r="AH6818" t="s">
        <v>935</v>
      </c>
      <c r="AI6818" s="7" t="s">
        <v>4922</v>
      </c>
      <c r="BG6818" t="str">
        <f t="shared" si="431"/>
        <v/>
      </c>
    </row>
    <row r="6819" spans="1:59" ht="11" customHeight="1" outlineLevel="1" x14ac:dyDescent="0.25">
      <c r="A6819" t="s">
        <v>3975</v>
      </c>
      <c r="C6819" s="2" t="s">
        <v>12953</v>
      </c>
      <c r="D6819" s="2">
        <v>2392</v>
      </c>
      <c r="E6819" s="7">
        <v>2004</v>
      </c>
      <c r="F6819" s="5" t="s">
        <v>6903</v>
      </c>
      <c r="H6819" s="5" t="s">
        <v>5398</v>
      </c>
      <c r="I6819" s="6" t="s">
        <v>6904</v>
      </c>
      <c r="J6819" s="6" t="s">
        <v>7070</v>
      </c>
      <c r="K6819" s="17">
        <v>3</v>
      </c>
      <c r="L6819" s="17" t="s">
        <v>7730</v>
      </c>
      <c r="M6819" s="9">
        <v>10</v>
      </c>
      <c r="N6819" s="9"/>
      <c r="O6819" s="21"/>
      <c r="Q6819" s="29"/>
      <c r="U6819" s="17"/>
      <c r="V6819" s="2" t="s">
        <v>6866</v>
      </c>
      <c r="Y6819" t="str">
        <f t="shared" si="432"/>
        <v/>
      </c>
      <c r="AA6819">
        <f t="shared" si="433"/>
        <v>1</v>
      </c>
      <c r="AC6819" s="7"/>
      <c r="AD6819" t="s">
        <v>6904</v>
      </c>
      <c r="AE6819">
        <f t="shared" si="430"/>
        <v>0</v>
      </c>
      <c r="AG6819" s="2"/>
      <c r="AI6819" s="7"/>
      <c r="BG6819" t="str">
        <f t="shared" si="431"/>
        <v/>
      </c>
    </row>
    <row r="6820" spans="1:59" ht="11" customHeight="1" outlineLevel="1" collapsed="1" x14ac:dyDescent="0.25">
      <c r="A6820" t="s">
        <v>3975</v>
      </c>
      <c r="C6820" s="2" t="s">
        <v>12953</v>
      </c>
      <c r="D6820" s="2">
        <v>2436</v>
      </c>
      <c r="E6820" s="7">
        <v>2005</v>
      </c>
      <c r="F6820" s="5" t="s">
        <v>2585</v>
      </c>
      <c r="H6820" s="5" t="s">
        <v>5398</v>
      </c>
      <c r="I6820" s="6" t="s">
        <v>6905</v>
      </c>
      <c r="J6820" s="6" t="s">
        <v>7070</v>
      </c>
      <c r="K6820" s="17">
        <v>3</v>
      </c>
      <c r="L6820" s="17" t="s">
        <v>7730</v>
      </c>
      <c r="M6820" s="9">
        <v>0.8</v>
      </c>
      <c r="N6820" s="9"/>
      <c r="O6820" s="21"/>
      <c r="Q6820" s="29"/>
      <c r="U6820" s="17"/>
      <c r="V6820" s="2" t="s">
        <v>6866</v>
      </c>
      <c r="Y6820" t="str">
        <f t="shared" si="432"/>
        <v/>
      </c>
      <c r="AA6820" t="str">
        <f t="shared" si="433"/>
        <v/>
      </c>
      <c r="AC6820" s="7"/>
      <c r="AD6820" t="s">
        <v>6905</v>
      </c>
      <c r="AE6820">
        <f t="shared" si="430"/>
        <v>0</v>
      </c>
      <c r="AG6820" s="2"/>
      <c r="AI6820" s="7"/>
      <c r="BG6820" t="str">
        <f t="shared" si="431"/>
        <v/>
      </c>
    </row>
    <row r="6821" spans="1:59" ht="11" customHeight="1" outlineLevel="1" x14ac:dyDescent="0.25">
      <c r="A6821" t="s">
        <v>3975</v>
      </c>
      <c r="C6821" s="2" t="s">
        <v>12953</v>
      </c>
      <c r="D6821" s="2">
        <v>2437</v>
      </c>
      <c r="E6821" s="7">
        <v>2005</v>
      </c>
      <c r="F6821" s="5" t="s">
        <v>2585</v>
      </c>
      <c r="H6821" s="5" t="s">
        <v>5398</v>
      </c>
      <c r="I6821" s="6" t="s">
        <v>6905</v>
      </c>
      <c r="J6821" s="6" t="s">
        <v>7070</v>
      </c>
      <c r="K6821" s="17">
        <v>3</v>
      </c>
      <c r="L6821" s="17" t="s">
        <v>7730</v>
      </c>
      <c r="M6821" s="9">
        <v>0.8</v>
      </c>
      <c r="N6821" s="9"/>
      <c r="O6821" s="21"/>
      <c r="Q6821" s="29"/>
      <c r="U6821" s="17"/>
      <c r="V6821" s="2" t="s">
        <v>6866</v>
      </c>
      <c r="Y6821" t="str">
        <f t="shared" si="432"/>
        <v/>
      </c>
      <c r="AA6821" t="str">
        <f t="shared" si="433"/>
        <v/>
      </c>
      <c r="AC6821" s="7"/>
      <c r="AD6821" t="s">
        <v>6905</v>
      </c>
      <c r="AE6821">
        <f t="shared" si="430"/>
        <v>0</v>
      </c>
      <c r="AG6821" s="2"/>
      <c r="AI6821" s="7"/>
      <c r="BG6821" t="str">
        <f t="shared" si="431"/>
        <v/>
      </c>
    </row>
    <row r="6822" spans="1:59" ht="11" customHeight="1" outlineLevel="1" x14ac:dyDescent="0.25">
      <c r="A6822" t="s">
        <v>3975</v>
      </c>
      <c r="C6822" s="2" t="s">
        <v>12953</v>
      </c>
      <c r="D6822" s="2">
        <v>2440</v>
      </c>
      <c r="E6822" s="7">
        <v>2005</v>
      </c>
      <c r="F6822" s="5" t="s">
        <v>2585</v>
      </c>
      <c r="H6822" s="5" t="s">
        <v>5398</v>
      </c>
      <c r="I6822" s="6" t="s">
        <v>6905</v>
      </c>
      <c r="J6822" s="6" t="s">
        <v>7070</v>
      </c>
      <c r="K6822" s="17">
        <v>3</v>
      </c>
      <c r="L6822" s="17" t="s">
        <v>7730</v>
      </c>
      <c r="M6822" s="9">
        <v>0.8</v>
      </c>
      <c r="N6822" s="9"/>
      <c r="O6822" s="21"/>
      <c r="Q6822" s="29"/>
      <c r="U6822" s="17"/>
      <c r="V6822" s="2" t="s">
        <v>6866</v>
      </c>
      <c r="Y6822" t="str">
        <f t="shared" si="432"/>
        <v/>
      </c>
      <c r="AA6822" t="str">
        <f t="shared" si="433"/>
        <v/>
      </c>
      <c r="AC6822" s="7"/>
      <c r="AD6822" t="s">
        <v>6905</v>
      </c>
      <c r="AE6822">
        <f t="shared" si="430"/>
        <v>0</v>
      </c>
      <c r="AG6822" s="2"/>
      <c r="AI6822" s="7"/>
      <c r="BG6822" t="str">
        <f t="shared" si="431"/>
        <v/>
      </c>
    </row>
    <row r="6823" spans="1:59" ht="11" customHeight="1" outlineLevel="1" x14ac:dyDescent="0.25">
      <c r="A6823" t="s">
        <v>3975</v>
      </c>
      <c r="C6823" s="2" t="s">
        <v>12953</v>
      </c>
      <c r="D6823" s="2" t="s">
        <v>8200</v>
      </c>
      <c r="E6823" s="7">
        <v>2005</v>
      </c>
      <c r="F6823" s="5" t="s">
        <v>6901</v>
      </c>
      <c r="H6823" s="5" t="s">
        <v>5398</v>
      </c>
      <c r="I6823" s="6" t="s">
        <v>6905</v>
      </c>
      <c r="J6823" s="6" t="s">
        <v>7070</v>
      </c>
      <c r="K6823" s="17">
        <v>3</v>
      </c>
      <c r="L6823" s="17" t="s">
        <v>7730</v>
      </c>
      <c r="M6823" s="9">
        <v>15</v>
      </c>
      <c r="N6823" s="9"/>
      <c r="O6823" s="21"/>
      <c r="Q6823" s="29"/>
      <c r="U6823" s="17"/>
      <c r="V6823" s="2" t="s">
        <v>6866</v>
      </c>
      <c r="Y6823" t="str">
        <f t="shared" si="432"/>
        <v/>
      </c>
      <c r="AA6823">
        <f t="shared" si="433"/>
        <v>1</v>
      </c>
      <c r="AC6823" s="7"/>
      <c r="AD6823" t="s">
        <v>6905</v>
      </c>
      <c r="AE6823">
        <f t="shared" si="430"/>
        <v>0</v>
      </c>
      <c r="AG6823" s="2"/>
      <c r="AI6823" s="7"/>
      <c r="BG6823" t="str">
        <f t="shared" si="431"/>
        <v/>
      </c>
    </row>
    <row r="6824" spans="1:59" ht="11" customHeight="1" outlineLevel="1" x14ac:dyDescent="0.25">
      <c r="A6824" t="s">
        <v>3975</v>
      </c>
      <c r="C6824" s="2" t="s">
        <v>12953</v>
      </c>
      <c r="D6824" s="2">
        <v>2451</v>
      </c>
      <c r="E6824" s="7">
        <v>2005</v>
      </c>
      <c r="F6824" s="5" t="s">
        <v>6903</v>
      </c>
      <c r="H6824" s="5" t="s">
        <v>5398</v>
      </c>
      <c r="I6824" s="6" t="s">
        <v>6905</v>
      </c>
      <c r="J6824" s="6" t="s">
        <v>7070</v>
      </c>
      <c r="K6824" s="17">
        <v>3</v>
      </c>
      <c r="L6824" s="17" t="s">
        <v>7730</v>
      </c>
      <c r="M6824" s="9">
        <v>3.5</v>
      </c>
      <c r="N6824" s="9"/>
      <c r="O6824" s="21"/>
      <c r="Q6824" s="29"/>
      <c r="U6824" s="17"/>
      <c r="V6824" s="2" t="s">
        <v>6866</v>
      </c>
      <c r="Y6824" t="str">
        <f t="shared" si="432"/>
        <v/>
      </c>
      <c r="AA6824">
        <f t="shared" si="433"/>
        <v>1</v>
      </c>
      <c r="AC6824" s="7"/>
      <c r="AD6824" t="s">
        <v>6905</v>
      </c>
      <c r="AE6824">
        <f t="shared" si="430"/>
        <v>0</v>
      </c>
      <c r="AG6824" s="2"/>
      <c r="AI6824" s="7"/>
      <c r="BG6824" t="str">
        <f t="shared" si="431"/>
        <v/>
      </c>
    </row>
    <row r="6825" spans="1:59" ht="11" customHeight="1" outlineLevel="1" x14ac:dyDescent="0.25">
      <c r="A6825" t="s">
        <v>3975</v>
      </c>
      <c r="C6825" s="2" t="s">
        <v>12953</v>
      </c>
      <c r="D6825" s="2" t="s">
        <v>19943</v>
      </c>
      <c r="E6825" s="7">
        <v>2005</v>
      </c>
      <c r="F6825" s="5" t="s">
        <v>19944</v>
      </c>
      <c r="H6825" s="5"/>
      <c r="I6825" s="6" t="s">
        <v>9083</v>
      </c>
      <c r="J6825" s="6" t="s">
        <v>19945</v>
      </c>
      <c r="K6825" s="17">
        <v>4</v>
      </c>
      <c r="L6825" s="17" t="s">
        <v>7730</v>
      </c>
      <c r="M6825" s="9">
        <v>2.2000000000000002</v>
      </c>
      <c r="N6825" s="9"/>
      <c r="O6825" s="21"/>
      <c r="Q6825" s="29"/>
      <c r="U6825" s="17"/>
      <c r="V6825" s="2"/>
      <c r="Y6825" t="str">
        <f>IF(COUNTIF(F6825,"*fdc*"),1,"")</f>
        <v/>
      </c>
      <c r="AA6825" t="str">
        <f>IF(COUNTIF(F6825,"*s/s*"),1,"")</f>
        <v/>
      </c>
      <c r="AC6825" s="7"/>
      <c r="AD6825" t="s">
        <v>9083</v>
      </c>
      <c r="AE6825">
        <f>COUNTIF(I6825,"*Fuji*")</f>
        <v>0</v>
      </c>
      <c r="AG6825" s="2"/>
      <c r="AI6825" s="7"/>
      <c r="BG6825" t="str">
        <f>IF(BF6825="y",M6825,"")</f>
        <v/>
      </c>
    </row>
    <row r="6826" spans="1:59" ht="11" customHeight="1" outlineLevel="1" x14ac:dyDescent="0.25">
      <c r="A6826" t="s">
        <v>3975</v>
      </c>
      <c r="C6826" s="2" t="s">
        <v>12953</v>
      </c>
      <c r="D6826" s="2" t="s">
        <v>19943</v>
      </c>
      <c r="E6826" s="7">
        <v>2005</v>
      </c>
      <c r="F6826" s="8" t="s">
        <v>22460</v>
      </c>
      <c r="H6826" s="5"/>
      <c r="I6826" s="6" t="s">
        <v>9083</v>
      </c>
      <c r="J6826" s="6" t="s">
        <v>19945</v>
      </c>
      <c r="K6826" s="17">
        <v>4</v>
      </c>
      <c r="L6826" s="17" t="s">
        <v>7730</v>
      </c>
      <c r="M6826" s="9">
        <v>2.2000000000000002</v>
      </c>
      <c r="N6826" s="9"/>
      <c r="O6826" s="21"/>
      <c r="Q6826" s="29"/>
      <c r="U6826" s="17"/>
      <c r="V6826" s="2"/>
      <c r="Y6826" t="str">
        <f t="shared" si="432"/>
        <v/>
      </c>
      <c r="AA6826">
        <f t="shared" si="433"/>
        <v>1</v>
      </c>
      <c r="AC6826" s="7"/>
      <c r="AD6826" t="s">
        <v>9083</v>
      </c>
      <c r="AE6826">
        <f t="shared" si="430"/>
        <v>0</v>
      </c>
      <c r="AG6826" s="2"/>
      <c r="AI6826" s="7"/>
      <c r="BG6826" t="str">
        <f t="shared" si="431"/>
        <v/>
      </c>
    </row>
    <row r="6827" spans="1:59" ht="11" customHeight="1" outlineLevel="1" x14ac:dyDescent="0.25">
      <c r="A6827" t="s">
        <v>3975</v>
      </c>
      <c r="C6827" s="2" t="s">
        <v>12953</v>
      </c>
      <c r="D6827" s="2" t="s">
        <v>9052</v>
      </c>
      <c r="E6827" s="7">
        <v>2005</v>
      </c>
      <c r="F6827" s="5" t="s">
        <v>21650</v>
      </c>
      <c r="H6827" s="5" t="s">
        <v>5398</v>
      </c>
      <c r="I6827" s="6" t="s">
        <v>2614</v>
      </c>
      <c r="J6827" s="6" t="s">
        <v>8202</v>
      </c>
      <c r="K6827" s="17">
        <v>1</v>
      </c>
      <c r="L6827" s="17" t="s">
        <v>7730</v>
      </c>
      <c r="M6827" s="9">
        <v>9.5</v>
      </c>
      <c r="N6827" s="9"/>
      <c r="O6827" s="21"/>
      <c r="Q6827" s="29"/>
      <c r="U6827" s="17"/>
      <c r="V6827" s="2"/>
      <c r="Y6827" t="str">
        <f t="shared" si="432"/>
        <v/>
      </c>
      <c r="AA6827">
        <f t="shared" si="433"/>
        <v>1</v>
      </c>
      <c r="AC6827" s="7"/>
      <c r="AD6827" t="s">
        <v>2614</v>
      </c>
      <c r="AE6827">
        <f t="shared" si="430"/>
        <v>0</v>
      </c>
      <c r="AG6827" s="2"/>
      <c r="AI6827" s="7"/>
      <c r="BF6827" t="s">
        <v>7730</v>
      </c>
      <c r="BG6827">
        <f t="shared" si="431"/>
        <v>9.5</v>
      </c>
    </row>
    <row r="6828" spans="1:59" ht="11" customHeight="1" outlineLevel="1" x14ac:dyDescent="0.25">
      <c r="A6828" t="s">
        <v>3975</v>
      </c>
      <c r="C6828" s="2" t="s">
        <v>12953</v>
      </c>
      <c r="D6828" s="2">
        <v>2478</v>
      </c>
      <c r="E6828" s="7">
        <v>2005</v>
      </c>
      <c r="F6828" s="5" t="s">
        <v>6906</v>
      </c>
      <c r="H6828" s="5" t="s">
        <v>5398</v>
      </c>
      <c r="I6828" s="6" t="s">
        <v>2614</v>
      </c>
      <c r="J6828" s="6" t="s">
        <v>8202</v>
      </c>
      <c r="K6828" s="17">
        <v>1</v>
      </c>
      <c r="L6828" s="17" t="s">
        <v>7730</v>
      </c>
      <c r="M6828" s="9">
        <v>3.5</v>
      </c>
      <c r="N6828" s="9"/>
      <c r="O6828" s="21"/>
      <c r="Q6828" s="29"/>
      <c r="U6828" s="17"/>
      <c r="V6828" s="2" t="s">
        <v>6866</v>
      </c>
      <c r="Y6828" t="str">
        <f t="shared" si="432"/>
        <v/>
      </c>
      <c r="AA6828">
        <f t="shared" si="433"/>
        <v>1</v>
      </c>
      <c r="AC6828" s="7"/>
      <c r="AD6828" t="s">
        <v>2614</v>
      </c>
      <c r="AE6828">
        <f t="shared" si="430"/>
        <v>0</v>
      </c>
      <c r="AG6828" s="2"/>
      <c r="AH6828" t="s">
        <v>2615</v>
      </c>
      <c r="AI6828" s="7"/>
      <c r="BG6828" t="str">
        <f t="shared" si="431"/>
        <v/>
      </c>
    </row>
    <row r="6829" spans="1:59" ht="11" customHeight="1" outlineLevel="1" x14ac:dyDescent="0.25">
      <c r="A6829" t="s">
        <v>3975</v>
      </c>
      <c r="C6829" s="2" t="s">
        <v>12953</v>
      </c>
      <c r="D6829" s="2" t="s">
        <v>8203</v>
      </c>
      <c r="E6829" s="7">
        <v>2006</v>
      </c>
      <c r="F6829" s="5" t="s">
        <v>21651</v>
      </c>
      <c r="H6829" s="5" t="s">
        <v>5398</v>
      </c>
      <c r="I6829" s="6" t="s">
        <v>3985</v>
      </c>
      <c r="J6829" s="6" t="s">
        <v>6907</v>
      </c>
      <c r="K6829" s="17">
        <v>3</v>
      </c>
      <c r="L6829" s="17" t="s">
        <v>7730</v>
      </c>
      <c r="M6829" s="9">
        <v>14</v>
      </c>
      <c r="N6829" s="9"/>
      <c r="O6829" s="21"/>
      <c r="Q6829" s="29"/>
      <c r="U6829" s="17"/>
      <c r="V6829" s="2" t="s">
        <v>6866</v>
      </c>
      <c r="Y6829" t="str">
        <f t="shared" si="432"/>
        <v/>
      </c>
      <c r="AA6829">
        <f t="shared" si="433"/>
        <v>1</v>
      </c>
      <c r="AC6829" s="7"/>
      <c r="AD6829" t="s">
        <v>3985</v>
      </c>
      <c r="AE6829">
        <f t="shared" si="430"/>
        <v>0</v>
      </c>
      <c r="AG6829" s="2"/>
      <c r="AI6829" s="7"/>
      <c r="BG6829" t="str">
        <f t="shared" si="431"/>
        <v/>
      </c>
    </row>
    <row r="6830" spans="1:59" ht="11" customHeight="1" outlineLevel="1" x14ac:dyDescent="0.25">
      <c r="A6830" t="s">
        <v>3975</v>
      </c>
      <c r="C6830" s="2" t="s">
        <v>12953</v>
      </c>
      <c r="D6830" s="2">
        <v>2626</v>
      </c>
      <c r="E6830" s="7">
        <v>2007</v>
      </c>
      <c r="F6830" s="8" t="s">
        <v>2585</v>
      </c>
      <c r="H6830" s="5" t="s">
        <v>5398</v>
      </c>
      <c r="I6830" s="39" t="s">
        <v>9047</v>
      </c>
      <c r="J6830" s="6" t="s">
        <v>21460</v>
      </c>
      <c r="K6830" s="17">
        <v>6</v>
      </c>
      <c r="L6830" s="17" t="s">
        <v>7730</v>
      </c>
      <c r="M6830" s="9">
        <v>1.45</v>
      </c>
      <c r="N6830" s="9"/>
      <c r="O6830" s="21"/>
      <c r="Q6830" s="29"/>
      <c r="U6830" s="17"/>
      <c r="V6830" s="2" t="s">
        <v>6866</v>
      </c>
      <c r="Y6830" t="str">
        <f t="shared" si="432"/>
        <v/>
      </c>
      <c r="AA6830" t="str">
        <f t="shared" si="433"/>
        <v/>
      </c>
      <c r="AC6830" s="7"/>
      <c r="AD6830" s="1" t="s">
        <v>9047</v>
      </c>
      <c r="AE6830">
        <f t="shared" si="430"/>
        <v>0</v>
      </c>
      <c r="AG6830" s="2"/>
      <c r="AI6830" s="7"/>
      <c r="BG6830" t="str">
        <f t="shared" si="431"/>
        <v/>
      </c>
    </row>
    <row r="6831" spans="1:59" ht="11" customHeight="1" outlineLevel="1" x14ac:dyDescent="0.25">
      <c r="A6831" t="s">
        <v>3975</v>
      </c>
      <c r="C6831" s="2" t="s">
        <v>12953</v>
      </c>
      <c r="D6831" s="2">
        <v>2627</v>
      </c>
      <c r="E6831" s="7">
        <v>2007</v>
      </c>
      <c r="F6831" s="8" t="s">
        <v>2585</v>
      </c>
      <c r="H6831" s="5" t="s">
        <v>5398</v>
      </c>
      <c r="I6831" s="39" t="s">
        <v>9047</v>
      </c>
      <c r="J6831" s="6" t="s">
        <v>21460</v>
      </c>
      <c r="K6831" s="17">
        <v>6</v>
      </c>
      <c r="L6831" s="17" t="s">
        <v>7730</v>
      </c>
      <c r="M6831" s="9">
        <v>1.45</v>
      </c>
      <c r="N6831" s="9"/>
      <c r="O6831" s="21"/>
      <c r="Q6831" s="29"/>
      <c r="U6831" s="17"/>
      <c r="V6831" s="2" t="s">
        <v>6866</v>
      </c>
      <c r="Y6831" t="str">
        <f t="shared" si="432"/>
        <v/>
      </c>
      <c r="AA6831" t="str">
        <f t="shared" si="433"/>
        <v/>
      </c>
      <c r="AC6831" s="7"/>
      <c r="AD6831" s="1" t="s">
        <v>9047</v>
      </c>
      <c r="AE6831">
        <f t="shared" si="430"/>
        <v>0</v>
      </c>
      <c r="AG6831" s="2"/>
      <c r="AI6831" s="7"/>
      <c r="BG6831" t="str">
        <f t="shared" si="431"/>
        <v/>
      </c>
    </row>
    <row r="6832" spans="1:59" ht="11" customHeight="1" outlineLevel="1" x14ac:dyDescent="0.25">
      <c r="A6832" t="s">
        <v>3975</v>
      </c>
      <c r="C6832" s="2" t="s">
        <v>12953</v>
      </c>
      <c r="D6832" s="2">
        <v>2652</v>
      </c>
      <c r="E6832" s="7">
        <v>2008</v>
      </c>
      <c r="F6832" s="5" t="s">
        <v>6908</v>
      </c>
      <c r="H6832" s="5" t="s">
        <v>5398</v>
      </c>
      <c r="I6832" s="6" t="s">
        <v>3992</v>
      </c>
      <c r="J6832" s="6" t="s">
        <v>6909</v>
      </c>
      <c r="K6832" s="17">
        <v>1</v>
      </c>
      <c r="L6832" s="17" t="s">
        <v>7730</v>
      </c>
      <c r="M6832" s="9">
        <v>7</v>
      </c>
      <c r="N6832" s="9"/>
      <c r="O6832" s="21"/>
      <c r="Q6832" s="29"/>
      <c r="U6832" s="17"/>
      <c r="V6832" s="2" t="s">
        <v>6866</v>
      </c>
      <c r="Y6832" t="str">
        <f t="shared" si="432"/>
        <v/>
      </c>
      <c r="AA6832" t="str">
        <f t="shared" si="433"/>
        <v/>
      </c>
      <c r="AC6832" s="7"/>
      <c r="AD6832" t="s">
        <v>3992</v>
      </c>
      <c r="AE6832">
        <f t="shared" si="430"/>
        <v>0</v>
      </c>
      <c r="AG6832" s="2"/>
      <c r="AI6832" s="7"/>
      <c r="BF6832" t="s">
        <v>7730</v>
      </c>
      <c r="BG6832">
        <f t="shared" si="431"/>
        <v>7</v>
      </c>
    </row>
    <row r="6833" spans="1:59" ht="11" customHeight="1" outlineLevel="1" x14ac:dyDescent="0.25">
      <c r="A6833" t="s">
        <v>3975</v>
      </c>
      <c r="C6833" s="2" t="s">
        <v>12953</v>
      </c>
      <c r="D6833" s="2" t="s">
        <v>8210</v>
      </c>
      <c r="E6833" s="7">
        <v>2008</v>
      </c>
      <c r="F6833" s="5" t="s">
        <v>8209</v>
      </c>
      <c r="H6833" s="5" t="s">
        <v>5398</v>
      </c>
      <c r="I6833" s="6" t="s">
        <v>3992</v>
      </c>
      <c r="J6833" s="6" t="s">
        <v>6909</v>
      </c>
      <c r="K6833" s="17">
        <v>1</v>
      </c>
      <c r="L6833" s="17" t="s">
        <v>7730</v>
      </c>
      <c r="M6833" s="9">
        <v>5</v>
      </c>
      <c r="N6833" s="9"/>
      <c r="O6833" s="21"/>
      <c r="Q6833" s="29"/>
      <c r="S6833">
        <v>1</v>
      </c>
      <c r="T6833">
        <v>1</v>
      </c>
      <c r="U6833" s="17"/>
      <c r="V6833" s="2" t="s">
        <v>6866</v>
      </c>
      <c r="Y6833">
        <f t="shared" si="432"/>
        <v>1</v>
      </c>
      <c r="AA6833" t="str">
        <f t="shared" si="433"/>
        <v/>
      </c>
      <c r="AC6833" s="7"/>
      <c r="AD6833" t="s">
        <v>3992</v>
      </c>
      <c r="AE6833">
        <f t="shared" si="430"/>
        <v>0</v>
      </c>
      <c r="AG6833" s="2"/>
      <c r="AI6833" s="7"/>
      <c r="BG6833" t="str">
        <f t="shared" si="431"/>
        <v/>
      </c>
    </row>
    <row r="6834" spans="1:59" ht="11" customHeight="1" outlineLevel="1" x14ac:dyDescent="0.25">
      <c r="A6834" t="s">
        <v>3975</v>
      </c>
      <c r="C6834" s="2" t="s">
        <v>12953</v>
      </c>
      <c r="D6834" s="2">
        <v>2653</v>
      </c>
      <c r="E6834" s="7">
        <v>2008</v>
      </c>
      <c r="F6834" s="5" t="s">
        <v>6908</v>
      </c>
      <c r="H6834" s="5" t="s">
        <v>5398</v>
      </c>
      <c r="I6834" s="6" t="s">
        <v>5399</v>
      </c>
      <c r="J6834" s="6" t="s">
        <v>6909</v>
      </c>
      <c r="K6834" s="17">
        <v>1</v>
      </c>
      <c r="L6834" s="17" t="s">
        <v>7730</v>
      </c>
      <c r="M6834" s="9">
        <v>7</v>
      </c>
      <c r="N6834" s="9"/>
      <c r="O6834" s="21"/>
      <c r="Q6834" s="29"/>
      <c r="U6834" s="17"/>
      <c r="V6834" s="2" t="s">
        <v>6866</v>
      </c>
      <c r="Y6834" t="str">
        <f t="shared" si="432"/>
        <v/>
      </c>
      <c r="AA6834" t="str">
        <f t="shared" si="433"/>
        <v/>
      </c>
      <c r="AC6834" s="7"/>
      <c r="AD6834" t="s">
        <v>5399</v>
      </c>
      <c r="AE6834">
        <f t="shared" si="430"/>
        <v>1</v>
      </c>
      <c r="AG6834" s="2"/>
      <c r="AI6834" s="7"/>
      <c r="BF6834" t="s">
        <v>7730</v>
      </c>
      <c r="BG6834">
        <f t="shared" si="431"/>
        <v>7</v>
      </c>
    </row>
    <row r="6835" spans="1:59" ht="11" customHeight="1" outlineLevel="1" x14ac:dyDescent="0.25">
      <c r="A6835" t="s">
        <v>3975</v>
      </c>
      <c r="C6835" s="2" t="s">
        <v>12953</v>
      </c>
      <c r="D6835" s="2" t="s">
        <v>8208</v>
      </c>
      <c r="E6835" s="7">
        <v>2008</v>
      </c>
      <c r="F6835" s="5" t="s">
        <v>8209</v>
      </c>
      <c r="H6835" s="5" t="s">
        <v>5398</v>
      </c>
      <c r="I6835" s="6" t="s">
        <v>5399</v>
      </c>
      <c r="J6835" s="6" t="s">
        <v>6909</v>
      </c>
      <c r="K6835" s="17">
        <v>1</v>
      </c>
      <c r="L6835" s="17" t="s">
        <v>7730</v>
      </c>
      <c r="M6835" s="9">
        <v>5</v>
      </c>
      <c r="N6835" s="9"/>
      <c r="O6835" s="21"/>
      <c r="Q6835" s="29"/>
      <c r="U6835" s="17"/>
      <c r="V6835" s="2" t="s">
        <v>6866</v>
      </c>
      <c r="Y6835">
        <f t="shared" si="432"/>
        <v>1</v>
      </c>
      <c r="AA6835" t="str">
        <f t="shared" si="433"/>
        <v/>
      </c>
      <c r="AC6835" s="7"/>
      <c r="AD6835" t="s">
        <v>5399</v>
      </c>
      <c r="AE6835">
        <f t="shared" si="430"/>
        <v>1</v>
      </c>
      <c r="AG6835" s="2"/>
      <c r="AI6835" s="7"/>
      <c r="BG6835" t="str">
        <f t="shared" si="431"/>
        <v/>
      </c>
    </row>
    <row r="6836" spans="1:59" ht="11" customHeight="1" outlineLevel="1" x14ac:dyDescent="0.25">
      <c r="A6836" t="s">
        <v>3975</v>
      </c>
      <c r="C6836" s="2" t="s">
        <v>12953</v>
      </c>
      <c r="D6836" s="2">
        <v>2654</v>
      </c>
      <c r="E6836" s="7">
        <v>2008</v>
      </c>
      <c r="F6836" s="5" t="s">
        <v>6908</v>
      </c>
      <c r="H6836" s="5" t="s">
        <v>5398</v>
      </c>
      <c r="I6836" s="6" t="s">
        <v>8975</v>
      </c>
      <c r="J6836" s="6" t="s">
        <v>6909</v>
      </c>
      <c r="K6836" s="17">
        <v>4</v>
      </c>
      <c r="L6836" s="17" t="s">
        <v>7730</v>
      </c>
      <c r="M6836" s="9">
        <v>5</v>
      </c>
      <c r="N6836" s="9"/>
      <c r="O6836" s="21"/>
      <c r="Q6836" s="29"/>
      <c r="U6836" s="17"/>
      <c r="V6836" s="2" t="s">
        <v>6866</v>
      </c>
      <c r="Y6836" t="str">
        <f t="shared" si="432"/>
        <v/>
      </c>
      <c r="AA6836" t="str">
        <f t="shared" si="433"/>
        <v/>
      </c>
      <c r="AC6836" s="7"/>
      <c r="AD6836" t="s">
        <v>8975</v>
      </c>
      <c r="AE6836">
        <f t="shared" si="430"/>
        <v>0</v>
      </c>
      <c r="AG6836" s="2"/>
      <c r="AI6836" s="7"/>
      <c r="BG6836" t="str">
        <f t="shared" si="431"/>
        <v/>
      </c>
    </row>
    <row r="6837" spans="1:59" ht="11" customHeight="1" outlineLevel="1" x14ac:dyDescent="0.25">
      <c r="A6837" t="s">
        <v>3975</v>
      </c>
      <c r="C6837" s="2" t="s">
        <v>12953</v>
      </c>
      <c r="D6837" s="2" t="s">
        <v>8205</v>
      </c>
      <c r="E6837" s="7">
        <v>2008</v>
      </c>
      <c r="F6837" s="5" t="s">
        <v>8204</v>
      </c>
      <c r="H6837" s="5" t="s">
        <v>5398</v>
      </c>
      <c r="I6837" s="6" t="s">
        <v>6911</v>
      </c>
      <c r="J6837" s="6" t="s">
        <v>6909</v>
      </c>
      <c r="K6837" s="17">
        <v>1</v>
      </c>
      <c r="L6837" s="17" t="s">
        <v>7730</v>
      </c>
      <c r="M6837" s="9">
        <v>9</v>
      </c>
      <c r="N6837" s="9"/>
      <c r="O6837" s="21"/>
      <c r="Q6837" s="29"/>
      <c r="U6837" s="17"/>
      <c r="V6837" s="2" t="s">
        <v>6866</v>
      </c>
      <c r="Y6837" t="str">
        <f t="shared" si="432"/>
        <v/>
      </c>
      <c r="AA6837">
        <f t="shared" si="433"/>
        <v>1</v>
      </c>
      <c r="AC6837" s="7"/>
      <c r="AD6837" t="s">
        <v>6911</v>
      </c>
      <c r="AE6837">
        <f t="shared" si="430"/>
        <v>1</v>
      </c>
      <c r="AG6837" s="2"/>
      <c r="AI6837" s="7"/>
      <c r="BF6837" t="s">
        <v>7730</v>
      </c>
      <c r="BG6837">
        <f t="shared" si="431"/>
        <v>9</v>
      </c>
    </row>
    <row r="6838" spans="1:59" ht="11" customHeight="1" outlineLevel="1" x14ac:dyDescent="0.25">
      <c r="A6838" t="s">
        <v>3975</v>
      </c>
      <c r="C6838" s="2" t="s">
        <v>12953</v>
      </c>
      <c r="D6838" s="2" t="s">
        <v>8206</v>
      </c>
      <c r="E6838" s="7">
        <v>2008</v>
      </c>
      <c r="F6838" s="5" t="s">
        <v>8207</v>
      </c>
      <c r="H6838" s="5" t="s">
        <v>5398</v>
      </c>
      <c r="I6838" s="6" t="s">
        <v>9046</v>
      </c>
      <c r="J6838" s="6" t="s">
        <v>6909</v>
      </c>
      <c r="K6838" s="17">
        <v>1</v>
      </c>
      <c r="L6838" s="17" t="s">
        <v>7730</v>
      </c>
      <c r="M6838" s="9">
        <v>8</v>
      </c>
      <c r="N6838" s="9"/>
      <c r="O6838" s="21"/>
      <c r="Q6838" s="29"/>
      <c r="U6838" s="17"/>
      <c r="V6838" s="2" t="s">
        <v>6866</v>
      </c>
      <c r="Y6838" t="str">
        <f t="shared" si="432"/>
        <v/>
      </c>
      <c r="AA6838">
        <f t="shared" si="433"/>
        <v>1</v>
      </c>
      <c r="AC6838" s="7"/>
      <c r="AD6838" t="s">
        <v>9046</v>
      </c>
      <c r="AE6838">
        <f t="shared" si="430"/>
        <v>1</v>
      </c>
      <c r="AG6838" s="2"/>
      <c r="AI6838" s="7"/>
      <c r="BF6838" t="s">
        <v>7730</v>
      </c>
      <c r="BG6838">
        <f t="shared" si="431"/>
        <v>8</v>
      </c>
    </row>
    <row r="6839" spans="1:59" ht="11" customHeight="1" outlineLevel="1" x14ac:dyDescent="0.25">
      <c r="A6839" t="s">
        <v>3975</v>
      </c>
      <c r="C6839" s="2" t="s">
        <v>12953</v>
      </c>
      <c r="D6839" s="2" t="s">
        <v>8211</v>
      </c>
      <c r="E6839" s="7">
        <v>2008</v>
      </c>
      <c r="F6839" s="5" t="s">
        <v>6910</v>
      </c>
      <c r="H6839" s="5" t="s">
        <v>5398</v>
      </c>
      <c r="I6839" s="6" t="s">
        <v>4772</v>
      </c>
      <c r="J6839" s="6" t="s">
        <v>6912</v>
      </c>
      <c r="K6839" s="17">
        <v>2</v>
      </c>
      <c r="L6839" s="17" t="s">
        <v>7730</v>
      </c>
      <c r="M6839" s="9">
        <v>6</v>
      </c>
      <c r="N6839" s="9"/>
      <c r="O6839" s="21"/>
      <c r="Q6839" s="29"/>
      <c r="U6839" s="17"/>
      <c r="V6839" s="2" t="s">
        <v>6866</v>
      </c>
      <c r="Y6839" t="str">
        <f t="shared" si="432"/>
        <v/>
      </c>
      <c r="AA6839">
        <f t="shared" si="433"/>
        <v>1</v>
      </c>
      <c r="AC6839" s="7"/>
      <c r="AD6839" t="s">
        <v>4772</v>
      </c>
      <c r="AE6839">
        <f t="shared" si="430"/>
        <v>0</v>
      </c>
      <c r="AG6839" s="2"/>
      <c r="AI6839" s="7"/>
      <c r="BG6839" t="str">
        <f t="shared" si="431"/>
        <v/>
      </c>
    </row>
    <row r="6840" spans="1:59" ht="11" customHeight="1" outlineLevel="1" x14ac:dyDescent="0.25">
      <c r="A6840" t="s">
        <v>3975</v>
      </c>
      <c r="C6840" s="2" t="s">
        <v>12953</v>
      </c>
      <c r="D6840" s="2">
        <v>2784</v>
      </c>
      <c r="E6840" s="7">
        <v>2009</v>
      </c>
      <c r="F6840" s="5" t="s">
        <v>2585</v>
      </c>
      <c r="H6840" s="5" t="s">
        <v>5398</v>
      </c>
      <c r="I6840" s="6" t="s">
        <v>6914</v>
      </c>
      <c r="J6840" s="6" t="s">
        <v>6913</v>
      </c>
      <c r="K6840" s="17">
        <v>3</v>
      </c>
      <c r="L6840" s="17" t="s">
        <v>7730</v>
      </c>
      <c r="M6840" s="9">
        <v>1.25</v>
      </c>
      <c r="N6840" s="9"/>
      <c r="O6840" s="21"/>
      <c r="Q6840" s="29"/>
      <c r="U6840" s="17"/>
      <c r="V6840" s="2" t="s">
        <v>6866</v>
      </c>
      <c r="Y6840" t="str">
        <f t="shared" si="432"/>
        <v/>
      </c>
      <c r="AA6840" t="str">
        <f t="shared" si="433"/>
        <v/>
      </c>
      <c r="AC6840" s="7"/>
      <c r="AD6840" t="s">
        <v>6914</v>
      </c>
      <c r="AE6840">
        <f t="shared" si="430"/>
        <v>0</v>
      </c>
      <c r="AG6840" s="2"/>
      <c r="AI6840" s="7"/>
      <c r="BG6840" t="str">
        <f t="shared" ref="BG6840:BG6871" si="434">IF(BF6840="y",M6840,"")</f>
        <v/>
      </c>
    </row>
    <row r="6841" spans="1:59" ht="11" customHeight="1" outlineLevel="1" x14ac:dyDescent="0.25">
      <c r="A6841" t="s">
        <v>3975</v>
      </c>
      <c r="C6841" s="2" t="s">
        <v>12953</v>
      </c>
      <c r="D6841" s="2">
        <v>2785</v>
      </c>
      <c r="E6841" s="7">
        <v>2009</v>
      </c>
      <c r="F6841" s="5" t="s">
        <v>2585</v>
      </c>
      <c r="H6841" s="5" t="s">
        <v>5398</v>
      </c>
      <c r="I6841" s="6" t="s">
        <v>6914</v>
      </c>
      <c r="J6841" s="6" t="s">
        <v>6913</v>
      </c>
      <c r="K6841" s="17">
        <v>3</v>
      </c>
      <c r="L6841" s="17" t="s">
        <v>7730</v>
      </c>
      <c r="M6841" s="9">
        <v>1.25</v>
      </c>
      <c r="N6841" s="9"/>
      <c r="O6841" s="21"/>
      <c r="Q6841" s="29"/>
      <c r="U6841" s="17"/>
      <c r="V6841" s="2" t="s">
        <v>6866</v>
      </c>
      <c r="Y6841" t="str">
        <f t="shared" si="432"/>
        <v/>
      </c>
      <c r="AA6841" t="str">
        <f t="shared" si="433"/>
        <v/>
      </c>
      <c r="AC6841" s="7"/>
      <c r="AD6841" t="s">
        <v>6914</v>
      </c>
      <c r="AE6841">
        <f t="shared" si="430"/>
        <v>0</v>
      </c>
      <c r="AG6841" s="2"/>
      <c r="AI6841" s="7"/>
      <c r="BF6841" t="s">
        <v>7730</v>
      </c>
      <c r="BG6841">
        <f t="shared" si="434"/>
        <v>1.25</v>
      </c>
    </row>
    <row r="6842" spans="1:59" ht="11" customHeight="1" outlineLevel="1" x14ac:dyDescent="0.25">
      <c r="A6842" t="s">
        <v>3975</v>
      </c>
      <c r="C6842" s="2" t="s">
        <v>12953</v>
      </c>
      <c r="D6842" s="2" t="s">
        <v>8212</v>
      </c>
      <c r="E6842" s="7">
        <v>2009</v>
      </c>
      <c r="F6842" s="5" t="s">
        <v>6915</v>
      </c>
      <c r="H6842" s="5" t="s">
        <v>5398</v>
      </c>
      <c r="I6842" s="6" t="s">
        <v>6914</v>
      </c>
      <c r="J6842" s="6" t="s">
        <v>6913</v>
      </c>
      <c r="K6842" s="17">
        <v>3</v>
      </c>
      <c r="L6842" s="17" t="s">
        <v>7730</v>
      </c>
      <c r="M6842" s="9">
        <v>3.5</v>
      </c>
      <c r="N6842" s="9"/>
      <c r="O6842" s="21"/>
      <c r="Q6842" s="29"/>
      <c r="U6842" s="17"/>
      <c r="V6842" s="2" t="s">
        <v>6866</v>
      </c>
      <c r="X6842" t="s">
        <v>7732</v>
      </c>
      <c r="Y6842" t="str">
        <f t="shared" si="432"/>
        <v/>
      </c>
      <c r="AA6842" t="str">
        <f t="shared" si="433"/>
        <v/>
      </c>
      <c r="AC6842" s="7"/>
      <c r="AD6842" t="s">
        <v>6914</v>
      </c>
      <c r="AE6842">
        <f t="shared" si="430"/>
        <v>0</v>
      </c>
      <c r="AG6842" s="2"/>
      <c r="AI6842" s="7"/>
      <c r="BG6842" t="str">
        <f t="shared" si="434"/>
        <v/>
      </c>
    </row>
    <row r="6843" spans="1:59" ht="11" customHeight="1" outlineLevel="1" x14ac:dyDescent="0.25">
      <c r="A6843" t="s">
        <v>3975</v>
      </c>
      <c r="C6843" s="2" t="s">
        <v>12953</v>
      </c>
      <c r="D6843" s="2">
        <v>2789</v>
      </c>
      <c r="E6843" s="7">
        <v>2009</v>
      </c>
      <c r="F6843" s="5" t="s">
        <v>6908</v>
      </c>
      <c r="H6843" s="5" t="s">
        <v>5398</v>
      </c>
      <c r="I6843" s="6" t="s">
        <v>6866</v>
      </c>
      <c r="J6843" s="6" t="s">
        <v>8976</v>
      </c>
      <c r="K6843" s="17">
        <v>4</v>
      </c>
      <c r="L6843" s="17" t="s">
        <v>7730</v>
      </c>
      <c r="M6843" s="9">
        <v>1.3</v>
      </c>
      <c r="N6843" s="9"/>
      <c r="O6843" s="21"/>
      <c r="Q6843" s="29"/>
      <c r="U6843" s="17"/>
      <c r="V6843" s="2" t="s">
        <v>6866</v>
      </c>
      <c r="Y6843" t="str">
        <f t="shared" si="432"/>
        <v/>
      </c>
      <c r="AA6843" t="str">
        <f t="shared" si="433"/>
        <v/>
      </c>
      <c r="AC6843" s="7"/>
      <c r="AD6843" t="s">
        <v>6866</v>
      </c>
      <c r="AE6843">
        <f t="shared" si="430"/>
        <v>0</v>
      </c>
      <c r="AG6843" s="2"/>
      <c r="AI6843" s="7"/>
      <c r="BG6843" t="str">
        <f t="shared" si="434"/>
        <v/>
      </c>
    </row>
    <row r="6844" spans="1:59" ht="11" customHeight="1" outlineLevel="1" x14ac:dyDescent="0.25">
      <c r="A6844" t="s">
        <v>3975</v>
      </c>
      <c r="C6844" s="2" t="s">
        <v>12953</v>
      </c>
      <c r="D6844" s="2">
        <v>2790</v>
      </c>
      <c r="E6844" s="7">
        <v>2009</v>
      </c>
      <c r="F6844" s="5" t="s">
        <v>6908</v>
      </c>
      <c r="H6844" s="5" t="s">
        <v>5398</v>
      </c>
      <c r="I6844" s="6" t="s">
        <v>6866</v>
      </c>
      <c r="J6844" s="6" t="s">
        <v>8976</v>
      </c>
      <c r="K6844" s="17">
        <v>4</v>
      </c>
      <c r="L6844" s="17" t="s">
        <v>7730</v>
      </c>
      <c r="M6844" s="9">
        <v>1.3</v>
      </c>
      <c r="N6844" s="9"/>
      <c r="O6844" s="21"/>
      <c r="Q6844" s="29"/>
      <c r="U6844" s="17"/>
      <c r="V6844" s="2" t="s">
        <v>6866</v>
      </c>
      <c r="Y6844" t="str">
        <f t="shared" si="432"/>
        <v/>
      </c>
      <c r="AA6844" t="str">
        <f t="shared" si="433"/>
        <v/>
      </c>
      <c r="AC6844" s="7"/>
      <c r="AD6844" t="s">
        <v>6866</v>
      </c>
      <c r="AE6844">
        <f t="shared" si="430"/>
        <v>0</v>
      </c>
      <c r="AG6844" s="2"/>
      <c r="AI6844" s="7"/>
      <c r="BG6844" t="str">
        <f t="shared" si="434"/>
        <v/>
      </c>
    </row>
    <row r="6845" spans="1:59" ht="11" customHeight="1" outlineLevel="1" x14ac:dyDescent="0.25">
      <c r="A6845" t="s">
        <v>3975</v>
      </c>
      <c r="C6845" s="2" t="s">
        <v>12953</v>
      </c>
      <c r="D6845" s="2">
        <v>2799</v>
      </c>
      <c r="E6845" s="7">
        <v>2009</v>
      </c>
      <c r="F6845" s="5" t="s">
        <v>6908</v>
      </c>
      <c r="H6845" s="5" t="s">
        <v>5398</v>
      </c>
      <c r="I6845" s="6" t="s">
        <v>6866</v>
      </c>
      <c r="J6845" s="6" t="s">
        <v>6916</v>
      </c>
      <c r="K6845" s="17">
        <v>4</v>
      </c>
      <c r="L6845" s="17" t="s">
        <v>7730</v>
      </c>
      <c r="M6845" s="9">
        <v>1.3</v>
      </c>
      <c r="N6845" s="9"/>
      <c r="O6845" s="21"/>
      <c r="Q6845" s="29"/>
      <c r="U6845" s="17"/>
      <c r="V6845" s="2" t="s">
        <v>6866</v>
      </c>
      <c r="Y6845" t="str">
        <f t="shared" si="432"/>
        <v/>
      </c>
      <c r="AA6845" t="str">
        <f t="shared" si="433"/>
        <v/>
      </c>
      <c r="AC6845" s="7"/>
      <c r="AD6845" t="s">
        <v>6866</v>
      </c>
      <c r="AE6845">
        <f t="shared" si="430"/>
        <v>0</v>
      </c>
      <c r="AG6845" s="2"/>
      <c r="AI6845" s="7"/>
      <c r="BG6845" t="str">
        <f t="shared" si="434"/>
        <v/>
      </c>
    </row>
    <row r="6846" spans="1:59" ht="11" customHeight="1" outlineLevel="1" x14ac:dyDescent="0.25">
      <c r="A6846" t="s">
        <v>3975</v>
      </c>
      <c r="C6846" s="2" t="s">
        <v>12953</v>
      </c>
      <c r="D6846" s="2" t="s">
        <v>8213</v>
      </c>
      <c r="E6846" s="7">
        <v>2009</v>
      </c>
      <c r="F6846" s="5" t="s">
        <v>8214</v>
      </c>
      <c r="H6846" s="5" t="s">
        <v>5398</v>
      </c>
      <c r="I6846" s="6" t="s">
        <v>6866</v>
      </c>
      <c r="J6846" s="6" t="s">
        <v>6916</v>
      </c>
      <c r="K6846" s="17">
        <v>4</v>
      </c>
      <c r="L6846" s="17" t="s">
        <v>7730</v>
      </c>
      <c r="M6846" s="9">
        <v>11</v>
      </c>
      <c r="N6846" s="9"/>
      <c r="O6846" s="21"/>
      <c r="Q6846" s="29"/>
      <c r="U6846" s="17"/>
      <c r="V6846" s="2" t="s">
        <v>6866</v>
      </c>
      <c r="Y6846" t="str">
        <f t="shared" si="432"/>
        <v/>
      </c>
      <c r="AA6846">
        <f t="shared" si="433"/>
        <v>1</v>
      </c>
      <c r="AC6846" s="7"/>
      <c r="AD6846" t="s">
        <v>6866</v>
      </c>
      <c r="AE6846">
        <f t="shared" ref="AE6846:AE6911" si="435">COUNTIF(I6846,"*Fuji*")</f>
        <v>0</v>
      </c>
      <c r="AG6846" s="2"/>
      <c r="AI6846" s="7"/>
      <c r="BG6846" t="str">
        <f t="shared" si="434"/>
        <v/>
      </c>
    </row>
    <row r="6847" spans="1:59" ht="11" customHeight="1" outlineLevel="1" x14ac:dyDescent="0.25">
      <c r="A6847" t="s">
        <v>3975</v>
      </c>
      <c r="C6847" s="2" t="s">
        <v>12953</v>
      </c>
      <c r="D6847" s="2">
        <v>2886</v>
      </c>
      <c r="E6847" s="7">
        <v>2010</v>
      </c>
      <c r="F6847" s="5" t="s">
        <v>6919</v>
      </c>
      <c r="H6847" s="5" t="s">
        <v>5398</v>
      </c>
      <c r="I6847" s="6" t="s">
        <v>6918</v>
      </c>
      <c r="J6847" s="6" t="s">
        <v>6920</v>
      </c>
      <c r="K6847" s="17">
        <v>1</v>
      </c>
      <c r="L6847" s="17" t="s">
        <v>7730</v>
      </c>
      <c r="M6847" s="9">
        <v>6</v>
      </c>
      <c r="N6847" s="9"/>
      <c r="O6847" s="21"/>
      <c r="Q6847" s="29"/>
      <c r="U6847" s="17"/>
      <c r="V6847" s="2" t="s">
        <v>6866</v>
      </c>
      <c r="Y6847" t="str">
        <f t="shared" si="432"/>
        <v/>
      </c>
      <c r="AA6847">
        <f t="shared" si="433"/>
        <v>1</v>
      </c>
      <c r="AC6847" s="7"/>
      <c r="AD6847" t="s">
        <v>6918</v>
      </c>
      <c r="AE6847">
        <f t="shared" si="435"/>
        <v>0</v>
      </c>
      <c r="AG6847" s="2"/>
      <c r="AI6847" s="7"/>
      <c r="BG6847" t="str">
        <f t="shared" si="434"/>
        <v/>
      </c>
    </row>
    <row r="6848" spans="1:59" ht="11" customHeight="1" outlineLevel="1" x14ac:dyDescent="0.25">
      <c r="A6848" t="s">
        <v>3975</v>
      </c>
      <c r="C6848" s="2" t="s">
        <v>12953</v>
      </c>
      <c r="D6848" s="2" t="s">
        <v>4062</v>
      </c>
      <c r="E6848" s="7">
        <v>2010</v>
      </c>
      <c r="F6848" s="8" t="s">
        <v>22211</v>
      </c>
      <c r="H6848" s="5" t="s">
        <v>5398</v>
      </c>
      <c r="I6848" s="6" t="s">
        <v>6922</v>
      </c>
      <c r="J6848" s="6" t="s">
        <v>6921</v>
      </c>
      <c r="K6848" s="17">
        <v>1</v>
      </c>
      <c r="L6848" s="17" t="s">
        <v>7730</v>
      </c>
      <c r="M6848" s="9">
        <v>5</v>
      </c>
      <c r="N6848" s="9"/>
      <c r="O6848" s="21"/>
      <c r="Q6848" s="29"/>
      <c r="U6848" s="17"/>
      <c r="V6848" s="2" t="s">
        <v>6866</v>
      </c>
      <c r="Y6848">
        <f t="shared" si="432"/>
        <v>1</v>
      </c>
      <c r="Z6848">
        <v>1</v>
      </c>
      <c r="AA6848" t="str">
        <f t="shared" si="433"/>
        <v/>
      </c>
      <c r="AC6848" s="7"/>
      <c r="AD6848" t="s">
        <v>6922</v>
      </c>
      <c r="AE6848">
        <f t="shared" si="435"/>
        <v>0</v>
      </c>
      <c r="AG6848" s="2"/>
      <c r="AI6848" s="7"/>
      <c r="BG6848" t="str">
        <f t="shared" si="434"/>
        <v/>
      </c>
    </row>
    <row r="6849" spans="1:59" ht="11" customHeight="1" outlineLevel="1" x14ac:dyDescent="0.25">
      <c r="A6849" t="s">
        <v>3975</v>
      </c>
      <c r="C6849" s="2" t="s">
        <v>12953</v>
      </c>
      <c r="D6849" s="2" t="s">
        <v>8216</v>
      </c>
      <c r="E6849" s="7">
        <v>2010</v>
      </c>
      <c r="F6849" s="5" t="s">
        <v>8215</v>
      </c>
      <c r="H6849" s="5" t="s">
        <v>5398</v>
      </c>
      <c r="I6849" s="6" t="s">
        <v>6918</v>
      </c>
      <c r="J6849" s="6" t="s">
        <v>6917</v>
      </c>
      <c r="K6849" s="17">
        <v>1</v>
      </c>
      <c r="L6849" s="17" t="s">
        <v>7730</v>
      </c>
      <c r="M6849" s="9">
        <v>6</v>
      </c>
      <c r="N6849" s="9"/>
      <c r="O6849" s="21"/>
      <c r="Q6849" s="29"/>
      <c r="U6849" s="17"/>
      <c r="V6849" s="2" t="s">
        <v>6866</v>
      </c>
      <c r="Y6849" t="str">
        <f t="shared" si="432"/>
        <v/>
      </c>
      <c r="AA6849">
        <f t="shared" si="433"/>
        <v>1</v>
      </c>
      <c r="AC6849" s="7"/>
      <c r="AD6849" t="s">
        <v>6918</v>
      </c>
      <c r="AE6849">
        <f t="shared" si="435"/>
        <v>0</v>
      </c>
      <c r="AG6849" s="2"/>
      <c r="AI6849" s="7"/>
      <c r="BG6849" t="str">
        <f t="shared" si="434"/>
        <v/>
      </c>
    </row>
    <row r="6850" spans="1:59" ht="11" customHeight="1" outlineLevel="1" x14ac:dyDescent="0.25">
      <c r="A6850" t="s">
        <v>3975</v>
      </c>
      <c r="C6850" s="2" t="s">
        <v>12953</v>
      </c>
      <c r="D6850" s="2" t="s">
        <v>21457</v>
      </c>
      <c r="E6850" s="7">
        <v>2011</v>
      </c>
      <c r="F6850" s="5" t="s">
        <v>21458</v>
      </c>
      <c r="H6850" s="5" t="s">
        <v>5398</v>
      </c>
      <c r="I6850" s="6" t="s">
        <v>9047</v>
      </c>
      <c r="J6850" s="6" t="s">
        <v>21459</v>
      </c>
      <c r="K6850" s="17">
        <v>6</v>
      </c>
      <c r="L6850" s="18" t="s">
        <v>7730</v>
      </c>
      <c r="M6850" s="9">
        <v>17.600000000000001</v>
      </c>
      <c r="N6850" s="9"/>
      <c r="O6850" s="21"/>
      <c r="Q6850" s="29"/>
      <c r="U6850" s="17"/>
      <c r="V6850" s="2" t="s">
        <v>6866</v>
      </c>
      <c r="Y6850" t="str">
        <f t="shared" si="432"/>
        <v/>
      </c>
      <c r="AA6850">
        <f t="shared" si="433"/>
        <v>1</v>
      </c>
      <c r="AC6850" s="7"/>
      <c r="AD6850" t="s">
        <v>9047</v>
      </c>
      <c r="AE6850">
        <f t="shared" si="435"/>
        <v>0</v>
      </c>
      <c r="AG6850" s="2"/>
      <c r="AI6850" s="7"/>
      <c r="BG6850" t="str">
        <f t="shared" si="434"/>
        <v/>
      </c>
    </row>
    <row r="6851" spans="1:59" ht="11" customHeight="1" outlineLevel="1" x14ac:dyDescent="0.25">
      <c r="A6851" t="s">
        <v>3975</v>
      </c>
      <c r="C6851" s="2" t="s">
        <v>12953</v>
      </c>
      <c r="D6851" s="2" t="s">
        <v>8217</v>
      </c>
      <c r="E6851" s="7">
        <v>2012</v>
      </c>
      <c r="F6851" s="5" t="s">
        <v>6910</v>
      </c>
      <c r="H6851" s="5" t="s">
        <v>5398</v>
      </c>
      <c r="I6851" s="6" t="s">
        <v>957</v>
      </c>
      <c r="J6851" s="6" t="s">
        <v>6927</v>
      </c>
      <c r="K6851" s="17">
        <v>4</v>
      </c>
      <c r="L6851" s="17" t="s">
        <v>7730</v>
      </c>
      <c r="M6851" s="9">
        <v>6</v>
      </c>
      <c r="N6851" s="9"/>
      <c r="O6851" s="21"/>
      <c r="Q6851" s="29"/>
      <c r="U6851" s="17"/>
      <c r="V6851" s="2" t="s">
        <v>6866</v>
      </c>
      <c r="Y6851" t="str">
        <f t="shared" si="432"/>
        <v/>
      </c>
      <c r="AA6851">
        <f t="shared" si="433"/>
        <v>1</v>
      </c>
      <c r="AC6851" s="7"/>
      <c r="AD6851" t="s">
        <v>957</v>
      </c>
      <c r="AE6851">
        <f t="shared" si="435"/>
        <v>0</v>
      </c>
      <c r="AG6851" s="2"/>
      <c r="AI6851" s="7"/>
      <c r="BG6851" t="str">
        <f t="shared" si="434"/>
        <v/>
      </c>
    </row>
    <row r="6852" spans="1:59" ht="11" customHeight="1" outlineLevel="1" x14ac:dyDescent="0.25">
      <c r="A6852" t="s">
        <v>3975</v>
      </c>
      <c r="C6852" s="2" t="s">
        <v>12953</v>
      </c>
      <c r="D6852" s="2" t="s">
        <v>4062</v>
      </c>
      <c r="E6852" s="7">
        <v>2012</v>
      </c>
      <c r="F6852" s="5" t="s">
        <v>8218</v>
      </c>
      <c r="H6852" s="5" t="s">
        <v>5398</v>
      </c>
      <c r="I6852" s="6" t="s">
        <v>8219</v>
      </c>
      <c r="J6852" s="6" t="s">
        <v>7582</v>
      </c>
      <c r="K6852" s="17">
        <v>4</v>
      </c>
      <c r="L6852" s="17" t="s">
        <v>7730</v>
      </c>
      <c r="M6852" s="9">
        <v>5</v>
      </c>
      <c r="N6852" s="9"/>
      <c r="O6852" s="21"/>
      <c r="Q6852" s="29"/>
      <c r="U6852" s="17"/>
      <c r="V6852" s="2" t="s">
        <v>6866</v>
      </c>
      <c r="Y6852" t="str">
        <f t="shared" si="432"/>
        <v/>
      </c>
      <c r="AA6852" t="str">
        <f t="shared" si="433"/>
        <v/>
      </c>
      <c r="AC6852" s="7"/>
      <c r="AD6852" t="s">
        <v>8219</v>
      </c>
      <c r="AE6852">
        <f t="shared" si="435"/>
        <v>0</v>
      </c>
      <c r="AG6852" s="2"/>
      <c r="AI6852" s="7"/>
      <c r="BG6852" t="str">
        <f t="shared" si="434"/>
        <v/>
      </c>
    </row>
    <row r="6853" spans="1:59" ht="11" customHeight="1" outlineLevel="1" x14ac:dyDescent="0.25">
      <c r="A6853" t="s">
        <v>3975</v>
      </c>
      <c r="C6853" s="2" t="s">
        <v>12953</v>
      </c>
      <c r="D6853" s="2">
        <v>3077</v>
      </c>
      <c r="E6853" s="7">
        <v>2013</v>
      </c>
      <c r="F6853" s="5" t="s">
        <v>6908</v>
      </c>
      <c r="H6853" s="5" t="s">
        <v>5398</v>
      </c>
      <c r="I6853" s="6" t="s">
        <v>20850</v>
      </c>
      <c r="J6853" s="6" t="s">
        <v>20851</v>
      </c>
      <c r="K6853" s="17">
        <v>4</v>
      </c>
      <c r="L6853" s="17" t="s">
        <v>7730</v>
      </c>
      <c r="M6853" s="9">
        <v>3.3</v>
      </c>
      <c r="N6853" s="9"/>
      <c r="O6853" s="21"/>
      <c r="Q6853" s="29"/>
      <c r="U6853" s="17"/>
      <c r="V6853" s="2"/>
      <c r="Y6853" t="str">
        <f t="shared" si="432"/>
        <v/>
      </c>
      <c r="AA6853" t="str">
        <f t="shared" si="433"/>
        <v/>
      </c>
      <c r="AC6853" s="7"/>
      <c r="AD6853" t="s">
        <v>20850</v>
      </c>
      <c r="AE6853">
        <f t="shared" si="435"/>
        <v>0</v>
      </c>
      <c r="AG6853" s="2"/>
      <c r="AI6853" s="7"/>
      <c r="BG6853" t="str">
        <f t="shared" si="434"/>
        <v/>
      </c>
    </row>
    <row r="6854" spans="1:59" ht="11" customHeight="1" outlineLevel="1" x14ac:dyDescent="0.25">
      <c r="A6854" t="s">
        <v>3975</v>
      </c>
      <c r="C6854" s="2" t="s">
        <v>12953</v>
      </c>
      <c r="D6854" s="2">
        <v>3078</v>
      </c>
      <c r="E6854" s="7">
        <v>2013</v>
      </c>
      <c r="F6854" s="5" t="s">
        <v>6924</v>
      </c>
      <c r="H6854" s="5" t="s">
        <v>5398</v>
      </c>
      <c r="I6854" s="6" t="s">
        <v>20850</v>
      </c>
      <c r="J6854" s="6" t="s">
        <v>20851</v>
      </c>
      <c r="K6854" s="17">
        <v>4</v>
      </c>
      <c r="L6854" s="17" t="s">
        <v>7730</v>
      </c>
      <c r="M6854" s="9">
        <v>3.3</v>
      </c>
      <c r="N6854" s="9"/>
      <c r="O6854" s="21"/>
      <c r="Q6854" s="29"/>
      <c r="U6854" s="17"/>
      <c r="V6854" s="2"/>
      <c r="Y6854" t="str">
        <f t="shared" si="432"/>
        <v/>
      </c>
      <c r="AA6854">
        <f t="shared" si="433"/>
        <v>1</v>
      </c>
      <c r="AC6854" s="7"/>
      <c r="AD6854" t="s">
        <v>20850</v>
      </c>
      <c r="AE6854">
        <f t="shared" si="435"/>
        <v>0</v>
      </c>
      <c r="AG6854" s="2"/>
      <c r="AI6854" s="7"/>
      <c r="BG6854" t="str">
        <f t="shared" si="434"/>
        <v/>
      </c>
    </row>
    <row r="6855" spans="1:59" ht="11" customHeight="1" outlineLevel="1" x14ac:dyDescent="0.25">
      <c r="A6855" t="s">
        <v>3975</v>
      </c>
      <c r="C6855" s="2" t="s">
        <v>12953</v>
      </c>
      <c r="D6855" s="2">
        <v>3104</v>
      </c>
      <c r="E6855" s="7">
        <v>2014</v>
      </c>
      <c r="F6855" s="5" t="s">
        <v>6908</v>
      </c>
      <c r="H6855" s="5" t="s">
        <v>5398</v>
      </c>
      <c r="I6855" s="6" t="s">
        <v>3698</v>
      </c>
      <c r="J6855" s="6" t="s">
        <v>6923</v>
      </c>
      <c r="K6855" s="17">
        <v>1</v>
      </c>
      <c r="L6855" s="17" t="s">
        <v>7730</v>
      </c>
      <c r="M6855" s="9">
        <v>3</v>
      </c>
      <c r="N6855" s="9"/>
      <c r="O6855" s="21"/>
      <c r="Q6855" s="29"/>
      <c r="U6855" s="17"/>
      <c r="V6855" s="2" t="s">
        <v>6866</v>
      </c>
      <c r="Y6855" t="str">
        <f t="shared" si="432"/>
        <v/>
      </c>
      <c r="AA6855" t="str">
        <f t="shared" si="433"/>
        <v/>
      </c>
      <c r="AC6855" s="7"/>
      <c r="AD6855" t="s">
        <v>3698</v>
      </c>
      <c r="AE6855">
        <f t="shared" si="435"/>
        <v>0</v>
      </c>
      <c r="AG6855" s="2"/>
      <c r="AI6855" s="7"/>
      <c r="BF6855" t="s">
        <v>7730</v>
      </c>
      <c r="BG6855">
        <f t="shared" si="434"/>
        <v>3</v>
      </c>
    </row>
    <row r="6856" spans="1:59" ht="11" customHeight="1" outlineLevel="1" x14ac:dyDescent="0.25">
      <c r="A6856" t="s">
        <v>3975</v>
      </c>
      <c r="C6856" s="2" t="s">
        <v>12953</v>
      </c>
      <c r="D6856" s="2" t="s">
        <v>8220</v>
      </c>
      <c r="E6856" s="7">
        <v>2014</v>
      </c>
      <c r="F6856" s="5" t="s">
        <v>6910</v>
      </c>
      <c r="H6856" s="5" t="s">
        <v>5398</v>
      </c>
      <c r="I6856" s="6" t="s">
        <v>3698</v>
      </c>
      <c r="J6856" s="6" t="s">
        <v>6923</v>
      </c>
      <c r="K6856" s="17">
        <v>1</v>
      </c>
      <c r="L6856" s="17" t="s">
        <v>7730</v>
      </c>
      <c r="M6856" s="9">
        <v>5</v>
      </c>
      <c r="N6856" s="9"/>
      <c r="O6856" s="21"/>
      <c r="Q6856" s="29"/>
      <c r="U6856" s="17"/>
      <c r="V6856" s="2" t="s">
        <v>6866</v>
      </c>
      <c r="Y6856" t="str">
        <f t="shared" si="432"/>
        <v/>
      </c>
      <c r="AA6856">
        <f t="shared" si="433"/>
        <v>1</v>
      </c>
      <c r="AC6856" s="7"/>
      <c r="AD6856" t="s">
        <v>3698</v>
      </c>
      <c r="AE6856">
        <f t="shared" si="435"/>
        <v>0</v>
      </c>
      <c r="AG6856" s="2"/>
      <c r="AI6856" s="7"/>
      <c r="BG6856" t="str">
        <f t="shared" si="434"/>
        <v/>
      </c>
    </row>
    <row r="6857" spans="1:59" ht="11" customHeight="1" outlineLevel="1" x14ac:dyDescent="0.25">
      <c r="A6857" t="s">
        <v>3975</v>
      </c>
      <c r="C6857" s="2" t="s">
        <v>12953</v>
      </c>
      <c r="D6857" s="2">
        <v>3106</v>
      </c>
      <c r="E6857" s="7">
        <v>2014</v>
      </c>
      <c r="F6857" s="5" t="s">
        <v>6924</v>
      </c>
      <c r="H6857" s="5" t="s">
        <v>5398</v>
      </c>
      <c r="I6857" s="6" t="s">
        <v>3985</v>
      </c>
      <c r="J6857" s="6" t="s">
        <v>6923</v>
      </c>
      <c r="K6857" s="17">
        <v>1</v>
      </c>
      <c r="L6857" s="17" t="s">
        <v>7730</v>
      </c>
      <c r="M6857" s="9">
        <v>5</v>
      </c>
      <c r="N6857" s="9"/>
      <c r="O6857" s="21"/>
      <c r="Q6857" s="29"/>
      <c r="U6857" s="17"/>
      <c r="V6857" s="2" t="s">
        <v>6866</v>
      </c>
      <c r="Y6857" t="str">
        <f t="shared" si="432"/>
        <v/>
      </c>
      <c r="AA6857">
        <f t="shared" si="433"/>
        <v>1</v>
      </c>
      <c r="AC6857" s="7"/>
      <c r="AD6857" t="s">
        <v>3985</v>
      </c>
      <c r="AE6857">
        <f t="shared" si="435"/>
        <v>0</v>
      </c>
      <c r="AG6857" s="2"/>
      <c r="AI6857" s="7"/>
      <c r="BG6857" t="str">
        <f t="shared" si="434"/>
        <v/>
      </c>
    </row>
    <row r="6858" spans="1:59" ht="11" customHeight="1" outlineLevel="1" x14ac:dyDescent="0.25">
      <c r="A6858" t="s">
        <v>3975</v>
      </c>
      <c r="C6858" s="2" t="s">
        <v>12953</v>
      </c>
      <c r="D6858" s="2">
        <v>3120</v>
      </c>
      <c r="E6858" s="7">
        <v>2014</v>
      </c>
      <c r="F6858" s="5" t="s">
        <v>6924</v>
      </c>
      <c r="H6858" s="5" t="s">
        <v>5398</v>
      </c>
      <c r="I6858" s="6" t="s">
        <v>6926</v>
      </c>
      <c r="J6858" s="6" t="s">
        <v>6925</v>
      </c>
      <c r="K6858" s="17">
        <v>3</v>
      </c>
      <c r="L6858" s="17" t="s">
        <v>7730</v>
      </c>
      <c r="M6858" s="9">
        <v>10</v>
      </c>
      <c r="N6858" s="9"/>
      <c r="O6858" s="21"/>
      <c r="Q6858" s="29"/>
      <c r="U6858" s="17"/>
      <c r="V6858" s="2" t="s">
        <v>6866</v>
      </c>
      <c r="Y6858" t="str">
        <f t="shared" si="432"/>
        <v/>
      </c>
      <c r="AA6858">
        <f t="shared" si="433"/>
        <v>1</v>
      </c>
      <c r="AC6858" s="7"/>
      <c r="AD6858" t="s">
        <v>6926</v>
      </c>
      <c r="AE6858">
        <f t="shared" si="435"/>
        <v>0</v>
      </c>
      <c r="AG6858" s="2"/>
      <c r="AI6858" s="7"/>
      <c r="BG6858" t="str">
        <f t="shared" si="434"/>
        <v/>
      </c>
    </row>
    <row r="6859" spans="1:59" ht="11" customHeight="1" outlineLevel="1" x14ac:dyDescent="0.25">
      <c r="A6859" t="s">
        <v>3975</v>
      </c>
      <c r="C6859" s="2" t="s">
        <v>12953</v>
      </c>
      <c r="D6859" s="2">
        <v>3120</v>
      </c>
      <c r="E6859" s="7">
        <v>2014</v>
      </c>
      <c r="F6859" s="5" t="s">
        <v>21160</v>
      </c>
      <c r="H6859" s="5" t="s">
        <v>5398</v>
      </c>
      <c r="I6859" s="6" t="s">
        <v>6926</v>
      </c>
      <c r="J6859" s="6" t="s">
        <v>6925</v>
      </c>
      <c r="K6859" s="17">
        <v>3</v>
      </c>
      <c r="L6859" s="17" t="s">
        <v>7730</v>
      </c>
      <c r="M6859" s="9">
        <v>2</v>
      </c>
      <c r="N6859" s="9"/>
      <c r="O6859" s="21"/>
      <c r="Q6859" s="29"/>
      <c r="U6859" s="17"/>
      <c r="V6859" s="2" t="s">
        <v>6866</v>
      </c>
      <c r="Y6859">
        <f t="shared" si="432"/>
        <v>1</v>
      </c>
      <c r="AA6859">
        <f t="shared" si="433"/>
        <v>1</v>
      </c>
      <c r="AC6859" s="7"/>
      <c r="AD6859" t="s">
        <v>6926</v>
      </c>
      <c r="AE6859">
        <f t="shared" si="435"/>
        <v>0</v>
      </c>
      <c r="AG6859" s="2"/>
      <c r="AI6859" s="7"/>
      <c r="BG6859" t="str">
        <f t="shared" si="434"/>
        <v/>
      </c>
    </row>
    <row r="6860" spans="1:59" ht="11" customHeight="1" outlineLevel="1" x14ac:dyDescent="0.25">
      <c r="A6860" t="s">
        <v>3975</v>
      </c>
      <c r="C6860" s="2" t="s">
        <v>12953</v>
      </c>
      <c r="D6860" s="2">
        <v>3158</v>
      </c>
      <c r="E6860" s="7">
        <v>2014</v>
      </c>
      <c r="F6860" s="8" t="s">
        <v>21469</v>
      </c>
      <c r="H6860" s="5" t="s">
        <v>5398</v>
      </c>
      <c r="I6860" s="39" t="s">
        <v>9083</v>
      </c>
      <c r="J6860" s="6" t="s">
        <v>21467</v>
      </c>
      <c r="K6860" s="17">
        <v>4</v>
      </c>
      <c r="L6860" s="18" t="s">
        <v>20076</v>
      </c>
      <c r="M6860" s="9"/>
      <c r="N6860" s="9"/>
      <c r="O6860" s="21"/>
      <c r="Q6860" s="29"/>
      <c r="U6860" s="17"/>
      <c r="V6860" s="2" t="s">
        <v>6866</v>
      </c>
      <c r="Y6860" t="str">
        <f t="shared" si="432"/>
        <v/>
      </c>
      <c r="AA6860" t="str">
        <f t="shared" si="433"/>
        <v/>
      </c>
      <c r="AC6860" s="7"/>
      <c r="AD6860" s="1" t="s">
        <v>9083</v>
      </c>
      <c r="AE6860">
        <f t="shared" si="435"/>
        <v>0</v>
      </c>
      <c r="AG6860" s="2"/>
      <c r="AI6860" s="7"/>
      <c r="BG6860" t="str">
        <f t="shared" si="434"/>
        <v/>
      </c>
    </row>
    <row r="6861" spans="1:59" ht="11" customHeight="1" outlineLevel="1" x14ac:dyDescent="0.25">
      <c r="A6861" t="s">
        <v>3975</v>
      </c>
      <c r="C6861" s="2" t="s">
        <v>12953</v>
      </c>
      <c r="D6861" s="3" t="s">
        <v>21468</v>
      </c>
      <c r="E6861" s="7">
        <v>2014</v>
      </c>
      <c r="F6861" s="8" t="s">
        <v>21285</v>
      </c>
      <c r="H6861" s="5" t="s">
        <v>5398</v>
      </c>
      <c r="I6861" s="39" t="s">
        <v>9083</v>
      </c>
      <c r="J6861" s="6" t="s">
        <v>21467</v>
      </c>
      <c r="K6861" s="17">
        <v>4</v>
      </c>
      <c r="L6861" s="18" t="s">
        <v>7730</v>
      </c>
      <c r="M6861" s="9">
        <v>5</v>
      </c>
      <c r="N6861" s="9"/>
      <c r="O6861" s="21"/>
      <c r="Q6861" s="29"/>
      <c r="U6861" s="17"/>
      <c r="V6861" s="2" t="s">
        <v>6866</v>
      </c>
      <c r="Y6861" t="str">
        <f t="shared" si="432"/>
        <v/>
      </c>
      <c r="AA6861">
        <f t="shared" si="433"/>
        <v>1</v>
      </c>
      <c r="AC6861" s="7"/>
      <c r="AD6861" s="1" t="s">
        <v>9083</v>
      </c>
      <c r="AE6861">
        <f t="shared" si="435"/>
        <v>0</v>
      </c>
      <c r="AG6861" s="2"/>
      <c r="AI6861" s="7"/>
      <c r="BG6861" t="str">
        <f t="shared" si="434"/>
        <v/>
      </c>
    </row>
    <row r="6862" spans="1:59" ht="11" customHeight="1" outlineLevel="1" collapsed="1" x14ac:dyDescent="0.25">
      <c r="A6862" t="s">
        <v>3975</v>
      </c>
      <c r="C6862" s="2" t="s">
        <v>12953</v>
      </c>
      <c r="D6862" s="2">
        <v>3177</v>
      </c>
      <c r="E6862" s="7">
        <v>2015</v>
      </c>
      <c r="F6862" s="5" t="s">
        <v>3026</v>
      </c>
      <c r="H6862" s="5" t="s">
        <v>5398</v>
      </c>
      <c r="I6862" s="6" t="s">
        <v>4772</v>
      </c>
      <c r="J6862" s="6" t="s">
        <v>6928</v>
      </c>
      <c r="K6862" s="17">
        <v>1</v>
      </c>
      <c r="L6862" s="17" t="s">
        <v>7730</v>
      </c>
      <c r="M6862" s="9">
        <v>3.5</v>
      </c>
      <c r="N6862" s="9"/>
      <c r="O6862" s="21"/>
      <c r="Q6862" s="29"/>
      <c r="U6862" s="17"/>
      <c r="V6862" s="2" t="s">
        <v>6866</v>
      </c>
      <c r="Y6862" t="str">
        <f t="shared" si="432"/>
        <v/>
      </c>
      <c r="AA6862" t="str">
        <f t="shared" si="433"/>
        <v/>
      </c>
      <c r="AC6862" s="7"/>
      <c r="AD6862" t="s">
        <v>4772</v>
      </c>
      <c r="AE6862">
        <f t="shared" si="435"/>
        <v>0</v>
      </c>
      <c r="AG6862" s="2"/>
      <c r="AI6862" s="7"/>
      <c r="BF6862" t="s">
        <v>7730</v>
      </c>
      <c r="BG6862">
        <f t="shared" si="434"/>
        <v>3.5</v>
      </c>
    </row>
    <row r="6863" spans="1:59" ht="11" customHeight="1" outlineLevel="1" x14ac:dyDescent="0.25">
      <c r="A6863" t="s">
        <v>3975</v>
      </c>
      <c r="C6863" s="2" t="s">
        <v>12953</v>
      </c>
      <c r="D6863" s="2">
        <v>3179</v>
      </c>
      <c r="E6863" s="7">
        <v>2015</v>
      </c>
      <c r="F6863" s="5" t="s">
        <v>6929</v>
      </c>
      <c r="H6863" s="5" t="s">
        <v>5398</v>
      </c>
      <c r="I6863" s="6" t="s">
        <v>3818</v>
      </c>
      <c r="J6863" s="6" t="s">
        <v>6928</v>
      </c>
      <c r="K6863" s="17">
        <v>1</v>
      </c>
      <c r="L6863" s="17" t="s">
        <v>20076</v>
      </c>
      <c r="M6863" s="9">
        <v>4</v>
      </c>
      <c r="N6863" s="9"/>
      <c r="O6863" s="21"/>
      <c r="Q6863" s="29"/>
      <c r="U6863" s="17"/>
      <c r="V6863" s="2" t="s">
        <v>6866</v>
      </c>
      <c r="Y6863" t="str">
        <f t="shared" si="432"/>
        <v/>
      </c>
      <c r="AA6863" t="str">
        <f t="shared" si="433"/>
        <v/>
      </c>
      <c r="AC6863" s="7"/>
      <c r="AD6863" t="s">
        <v>3818</v>
      </c>
      <c r="AE6863">
        <f t="shared" si="435"/>
        <v>0</v>
      </c>
      <c r="AG6863" s="2"/>
      <c r="AI6863" s="7"/>
      <c r="BF6863" t="s">
        <v>7730</v>
      </c>
      <c r="BG6863">
        <f t="shared" si="434"/>
        <v>4</v>
      </c>
    </row>
    <row r="6864" spans="1:59" ht="11" customHeight="1" outlineLevel="1" collapsed="1" x14ac:dyDescent="0.25">
      <c r="A6864" t="s">
        <v>3975</v>
      </c>
      <c r="C6864" s="2" t="s">
        <v>12953</v>
      </c>
      <c r="D6864" s="2" t="s">
        <v>8977</v>
      </c>
      <c r="E6864" s="7">
        <v>2015</v>
      </c>
      <c r="F6864" s="5" t="s">
        <v>6930</v>
      </c>
      <c r="H6864" s="5" t="s">
        <v>5398</v>
      </c>
      <c r="I6864" s="6" t="s">
        <v>3818</v>
      </c>
      <c r="J6864" s="6" t="s">
        <v>6928</v>
      </c>
      <c r="K6864" s="17">
        <v>1</v>
      </c>
      <c r="L6864" s="17" t="s">
        <v>7730</v>
      </c>
      <c r="M6864" s="9">
        <v>4</v>
      </c>
      <c r="N6864" s="9"/>
      <c r="O6864" s="21"/>
      <c r="Q6864" s="29"/>
      <c r="S6864">
        <v>1</v>
      </c>
      <c r="T6864">
        <v>1</v>
      </c>
      <c r="U6864" s="17"/>
      <c r="V6864" s="2" t="s">
        <v>6866</v>
      </c>
      <c r="Y6864" t="str">
        <f t="shared" si="432"/>
        <v/>
      </c>
      <c r="AA6864">
        <f t="shared" si="433"/>
        <v>1</v>
      </c>
      <c r="AC6864" s="7"/>
      <c r="AD6864" t="s">
        <v>3818</v>
      </c>
      <c r="AE6864">
        <f t="shared" si="435"/>
        <v>0</v>
      </c>
      <c r="AG6864" s="2"/>
      <c r="AI6864" s="7"/>
      <c r="BF6864" t="s">
        <v>7730</v>
      </c>
      <c r="BG6864">
        <f t="shared" si="434"/>
        <v>4</v>
      </c>
    </row>
    <row r="6865" spans="1:59" ht="11" customHeight="1" outlineLevel="1" x14ac:dyDescent="0.25">
      <c r="A6865" t="s">
        <v>3975</v>
      </c>
      <c r="C6865" s="2" t="s">
        <v>12953</v>
      </c>
      <c r="D6865" s="2">
        <v>3281</v>
      </c>
      <c r="E6865" s="7">
        <v>2017</v>
      </c>
      <c r="F6865" s="5" t="s">
        <v>6929</v>
      </c>
      <c r="H6865" s="5" t="s">
        <v>5398</v>
      </c>
      <c r="I6865" s="6" t="s">
        <v>929</v>
      </c>
      <c r="J6865" s="6" t="s">
        <v>6931</v>
      </c>
      <c r="K6865" s="17">
        <v>2</v>
      </c>
      <c r="L6865" s="17" t="s">
        <v>20076</v>
      </c>
      <c r="M6865" s="9"/>
      <c r="N6865" s="9"/>
      <c r="O6865" s="21"/>
      <c r="Q6865" s="29"/>
      <c r="U6865" s="17"/>
      <c r="V6865" s="2" t="s">
        <v>6866</v>
      </c>
      <c r="Y6865" t="str">
        <f t="shared" si="432"/>
        <v/>
      </c>
      <c r="AA6865" t="str">
        <f t="shared" si="433"/>
        <v/>
      </c>
      <c r="AC6865" s="7"/>
      <c r="AD6865" t="s">
        <v>929</v>
      </c>
      <c r="AE6865">
        <f t="shared" si="435"/>
        <v>0</v>
      </c>
      <c r="AG6865" s="2"/>
      <c r="AI6865" s="7"/>
      <c r="BG6865" t="str">
        <f t="shared" si="434"/>
        <v/>
      </c>
    </row>
    <row r="6866" spans="1:59" ht="11" customHeight="1" outlineLevel="1" x14ac:dyDescent="0.25">
      <c r="A6866" t="s">
        <v>3975</v>
      </c>
      <c r="C6866" s="2" t="s">
        <v>12953</v>
      </c>
      <c r="D6866" s="2">
        <v>3282</v>
      </c>
      <c r="E6866" s="7">
        <v>2017</v>
      </c>
      <c r="F6866" s="5" t="s">
        <v>6929</v>
      </c>
      <c r="H6866" s="5" t="s">
        <v>5398</v>
      </c>
      <c r="I6866" s="6" t="s">
        <v>3698</v>
      </c>
      <c r="J6866" s="6" t="s">
        <v>6931</v>
      </c>
      <c r="K6866" s="17">
        <v>1</v>
      </c>
      <c r="L6866" s="17" t="s">
        <v>20076</v>
      </c>
      <c r="M6866" s="9"/>
      <c r="N6866" s="9"/>
      <c r="O6866" s="21"/>
      <c r="Q6866" s="29"/>
      <c r="U6866" s="17"/>
      <c r="V6866" s="2" t="s">
        <v>6866</v>
      </c>
      <c r="Y6866" t="str">
        <f t="shared" si="432"/>
        <v/>
      </c>
      <c r="AA6866" t="str">
        <f t="shared" si="433"/>
        <v/>
      </c>
      <c r="AC6866" s="7"/>
      <c r="AD6866" t="s">
        <v>3698</v>
      </c>
      <c r="AE6866">
        <f t="shared" si="435"/>
        <v>0</v>
      </c>
      <c r="AG6866" s="2"/>
      <c r="AI6866" s="7"/>
      <c r="BF6866" t="s">
        <v>7730</v>
      </c>
      <c r="BG6866">
        <f t="shared" si="434"/>
        <v>0</v>
      </c>
    </row>
    <row r="6867" spans="1:59" ht="11" customHeight="1" outlineLevel="1" x14ac:dyDescent="0.25">
      <c r="A6867" t="s">
        <v>3975</v>
      </c>
      <c r="C6867" s="2" t="s">
        <v>12953</v>
      </c>
      <c r="D6867" s="2" t="s">
        <v>8221</v>
      </c>
      <c r="E6867" s="7">
        <v>2017</v>
      </c>
      <c r="F6867" s="5" t="s">
        <v>6932</v>
      </c>
      <c r="H6867" s="5" t="s">
        <v>5398</v>
      </c>
      <c r="I6867" s="6" t="s">
        <v>6933</v>
      </c>
      <c r="J6867" s="6" t="s">
        <v>6931</v>
      </c>
      <c r="K6867" s="17">
        <v>1</v>
      </c>
      <c r="L6867" s="17" t="s">
        <v>7730</v>
      </c>
      <c r="M6867" s="9">
        <v>7</v>
      </c>
      <c r="N6867" s="9"/>
      <c r="O6867" s="21"/>
      <c r="Q6867" s="29"/>
      <c r="U6867" s="17"/>
      <c r="V6867" s="2" t="s">
        <v>6866</v>
      </c>
      <c r="Y6867" t="str">
        <f t="shared" si="432"/>
        <v/>
      </c>
      <c r="AA6867" t="str">
        <f t="shared" si="433"/>
        <v/>
      </c>
      <c r="AC6867" s="7"/>
      <c r="AD6867" t="s">
        <v>6933</v>
      </c>
      <c r="AE6867">
        <f t="shared" si="435"/>
        <v>0</v>
      </c>
      <c r="AG6867" s="2"/>
      <c r="AI6867" s="7"/>
      <c r="BG6867" t="str">
        <f t="shared" si="434"/>
        <v/>
      </c>
    </row>
    <row r="6868" spans="1:59" ht="11" customHeight="1" outlineLevel="1" collapsed="1" x14ac:dyDescent="0.25">
      <c r="A6868" t="s">
        <v>3975</v>
      </c>
      <c r="C6868" s="2" t="s">
        <v>12953</v>
      </c>
      <c r="D6868" s="2" t="s">
        <v>8221</v>
      </c>
      <c r="E6868" s="7">
        <v>2017</v>
      </c>
      <c r="F6868" s="5" t="s">
        <v>8224</v>
      </c>
      <c r="H6868" s="5" t="s">
        <v>5398</v>
      </c>
      <c r="I6868" s="6" t="s">
        <v>6933</v>
      </c>
      <c r="J6868" s="6" t="s">
        <v>6931</v>
      </c>
      <c r="K6868" s="17">
        <v>1</v>
      </c>
      <c r="L6868" s="17" t="s">
        <v>7730</v>
      </c>
      <c r="M6868" s="9">
        <v>8</v>
      </c>
      <c r="N6868" s="9"/>
      <c r="O6868" s="21"/>
      <c r="Q6868" s="29"/>
      <c r="U6868" s="17"/>
      <c r="V6868" s="2" t="s">
        <v>6866</v>
      </c>
      <c r="Y6868" t="str">
        <f t="shared" si="432"/>
        <v/>
      </c>
      <c r="AA6868">
        <f t="shared" si="433"/>
        <v>1</v>
      </c>
      <c r="AC6868" s="7"/>
      <c r="AD6868" t="s">
        <v>6933</v>
      </c>
      <c r="AE6868">
        <f t="shared" si="435"/>
        <v>0</v>
      </c>
      <c r="AG6868" s="2"/>
      <c r="AI6868" s="7"/>
      <c r="BG6868" t="str">
        <f t="shared" si="434"/>
        <v/>
      </c>
    </row>
    <row r="6869" spans="1:59" ht="11" customHeight="1" outlineLevel="1" x14ac:dyDescent="0.25">
      <c r="A6869" t="s">
        <v>3975</v>
      </c>
      <c r="C6869" s="2" t="s">
        <v>12953</v>
      </c>
      <c r="D6869" s="2" t="s">
        <v>8221</v>
      </c>
      <c r="E6869" s="7">
        <v>2017</v>
      </c>
      <c r="F6869" s="8" t="s">
        <v>22389</v>
      </c>
      <c r="H6869" s="5" t="s">
        <v>5398</v>
      </c>
      <c r="I6869" s="6" t="s">
        <v>6933</v>
      </c>
      <c r="J6869" s="6" t="s">
        <v>6931</v>
      </c>
      <c r="K6869" s="17">
        <v>1</v>
      </c>
      <c r="L6869" s="17" t="s">
        <v>7730</v>
      </c>
      <c r="M6869" s="9">
        <v>10</v>
      </c>
      <c r="N6869" s="9"/>
      <c r="O6869" s="21"/>
      <c r="Q6869" s="29"/>
      <c r="U6869" s="17"/>
      <c r="V6869" s="2" t="s">
        <v>6866</v>
      </c>
      <c r="Y6869" t="str">
        <f t="shared" si="432"/>
        <v/>
      </c>
      <c r="AA6869">
        <f t="shared" si="433"/>
        <v>1</v>
      </c>
      <c r="AC6869" s="7"/>
      <c r="AD6869" t="s">
        <v>6933</v>
      </c>
      <c r="AE6869">
        <f t="shared" si="435"/>
        <v>0</v>
      </c>
      <c r="AG6869" s="2"/>
      <c r="AI6869" s="7"/>
      <c r="BG6869" t="str">
        <f t="shared" si="434"/>
        <v/>
      </c>
    </row>
    <row r="6870" spans="1:59" ht="11" customHeight="1" outlineLevel="1" collapsed="1" x14ac:dyDescent="0.25">
      <c r="A6870" t="s">
        <v>3975</v>
      </c>
      <c r="C6870" s="2" t="s">
        <v>12953</v>
      </c>
      <c r="D6870" s="2">
        <v>3285</v>
      </c>
      <c r="E6870" s="7">
        <v>2017</v>
      </c>
      <c r="F6870" s="5" t="s">
        <v>6906</v>
      </c>
      <c r="H6870" s="5" t="s">
        <v>5398</v>
      </c>
      <c r="I6870" s="6" t="s">
        <v>929</v>
      </c>
      <c r="J6870" s="6" t="s">
        <v>6931</v>
      </c>
      <c r="K6870" s="17">
        <v>2</v>
      </c>
      <c r="L6870" s="17" t="s">
        <v>7730</v>
      </c>
      <c r="M6870" s="9">
        <v>4</v>
      </c>
      <c r="N6870" s="9"/>
      <c r="O6870" s="21"/>
      <c r="Q6870" s="29"/>
      <c r="U6870" s="17"/>
      <c r="V6870" s="2" t="s">
        <v>6866</v>
      </c>
      <c r="Y6870" t="str">
        <f t="shared" si="432"/>
        <v/>
      </c>
      <c r="AA6870">
        <f t="shared" si="433"/>
        <v>1</v>
      </c>
      <c r="AC6870" s="7"/>
      <c r="AD6870" t="s">
        <v>929</v>
      </c>
      <c r="AE6870">
        <f t="shared" si="435"/>
        <v>0</v>
      </c>
      <c r="AG6870" s="2"/>
      <c r="AI6870" s="7"/>
      <c r="BG6870" t="str">
        <f t="shared" si="434"/>
        <v/>
      </c>
    </row>
    <row r="6871" spans="1:59" ht="11" customHeight="1" outlineLevel="1" x14ac:dyDescent="0.25">
      <c r="A6871" t="s">
        <v>3975</v>
      </c>
      <c r="C6871" s="2" t="s">
        <v>12953</v>
      </c>
      <c r="D6871" s="2">
        <v>3331</v>
      </c>
      <c r="E6871" s="7">
        <v>2017</v>
      </c>
      <c r="F6871" s="5" t="s">
        <v>3026</v>
      </c>
      <c r="H6871" s="5" t="s">
        <v>5398</v>
      </c>
      <c r="I6871" s="6" t="s">
        <v>941</v>
      </c>
      <c r="J6871" s="6" t="s">
        <v>6934</v>
      </c>
      <c r="K6871" s="17">
        <v>1</v>
      </c>
      <c r="L6871" s="17" t="s">
        <v>7730</v>
      </c>
      <c r="M6871" s="9">
        <v>4</v>
      </c>
      <c r="N6871" s="9"/>
      <c r="O6871" s="21"/>
      <c r="Q6871" s="29"/>
      <c r="U6871" s="17"/>
      <c r="V6871" s="2" t="s">
        <v>6866</v>
      </c>
      <c r="Y6871" t="str">
        <f t="shared" si="432"/>
        <v/>
      </c>
      <c r="AA6871" t="str">
        <f t="shared" si="433"/>
        <v/>
      </c>
      <c r="AC6871" s="7"/>
      <c r="AD6871" t="s">
        <v>941</v>
      </c>
      <c r="AE6871">
        <f t="shared" si="435"/>
        <v>0</v>
      </c>
      <c r="AG6871" s="2"/>
      <c r="AI6871" s="7"/>
      <c r="BF6871" t="s">
        <v>7730</v>
      </c>
      <c r="BG6871">
        <f t="shared" si="434"/>
        <v>4</v>
      </c>
    </row>
    <row r="6872" spans="1:59" ht="11" customHeight="1" outlineLevel="1" x14ac:dyDescent="0.25">
      <c r="A6872" t="s">
        <v>3975</v>
      </c>
      <c r="C6872" s="2" t="s">
        <v>12953</v>
      </c>
      <c r="D6872" s="2" t="s">
        <v>8222</v>
      </c>
      <c r="E6872" s="7">
        <v>2017</v>
      </c>
      <c r="F6872" s="5" t="s">
        <v>8223</v>
      </c>
      <c r="H6872" s="5" t="s">
        <v>5398</v>
      </c>
      <c r="I6872" s="6" t="s">
        <v>941</v>
      </c>
      <c r="J6872" s="6" t="s">
        <v>6934</v>
      </c>
      <c r="K6872" s="17">
        <v>1</v>
      </c>
      <c r="L6872" s="17" t="s">
        <v>7730</v>
      </c>
      <c r="M6872" s="9">
        <v>10</v>
      </c>
      <c r="N6872" s="9"/>
      <c r="O6872" s="21"/>
      <c r="Q6872" s="29"/>
      <c r="U6872" s="17"/>
      <c r="V6872" s="2" t="s">
        <v>6866</v>
      </c>
      <c r="X6872" t="s">
        <v>7732</v>
      </c>
      <c r="Y6872" t="str">
        <f t="shared" si="432"/>
        <v/>
      </c>
      <c r="AA6872">
        <f t="shared" si="433"/>
        <v>1</v>
      </c>
      <c r="AC6872" s="7"/>
      <c r="AD6872" t="s">
        <v>941</v>
      </c>
      <c r="AE6872">
        <f t="shared" si="435"/>
        <v>0</v>
      </c>
      <c r="AG6872" s="2"/>
      <c r="AI6872" s="7"/>
      <c r="BG6872" t="str">
        <f t="shared" ref="BG6872:BG6889" si="436">IF(BF6872="y",M6872,"")</f>
        <v/>
      </c>
    </row>
    <row r="6873" spans="1:59" ht="11" customHeight="1" outlineLevel="1" x14ac:dyDescent="0.25">
      <c r="A6873" t="s">
        <v>3975</v>
      </c>
      <c r="C6873" s="2" t="s">
        <v>12953</v>
      </c>
      <c r="D6873" s="2" t="s">
        <v>8222</v>
      </c>
      <c r="E6873" s="7">
        <v>2017</v>
      </c>
      <c r="F6873" s="8" t="s">
        <v>22392</v>
      </c>
      <c r="H6873" s="5" t="s">
        <v>5398</v>
      </c>
      <c r="I6873" s="6" t="s">
        <v>941</v>
      </c>
      <c r="J6873" s="6" t="s">
        <v>6934</v>
      </c>
      <c r="K6873" s="17">
        <v>1</v>
      </c>
      <c r="L6873" s="17" t="s">
        <v>7730</v>
      </c>
      <c r="M6873" s="9">
        <v>2</v>
      </c>
      <c r="N6873" s="9"/>
      <c r="O6873" s="21"/>
      <c r="Q6873" s="29"/>
      <c r="U6873" s="17"/>
      <c r="V6873" s="2" t="s">
        <v>6866</v>
      </c>
      <c r="X6873" t="s">
        <v>7732</v>
      </c>
      <c r="Y6873" t="str">
        <f t="shared" ref="Y6873:Y6938" si="437">IF(COUNTIF(F6873,"*fdc*"),1,"")</f>
        <v/>
      </c>
      <c r="AA6873" t="str">
        <f t="shared" ref="AA6873:AA6938" si="438">IF(COUNTIF(F6873,"*s/s*"),1,"")</f>
        <v/>
      </c>
      <c r="AC6873" s="7"/>
      <c r="AD6873" t="s">
        <v>941</v>
      </c>
      <c r="AE6873">
        <f t="shared" si="435"/>
        <v>0</v>
      </c>
      <c r="AG6873" s="2"/>
      <c r="AI6873" s="7"/>
      <c r="BG6873" t="str">
        <f t="shared" si="436"/>
        <v/>
      </c>
    </row>
    <row r="6874" spans="1:59" ht="11" customHeight="1" outlineLevel="1" x14ac:dyDescent="0.25">
      <c r="A6874" t="s">
        <v>3975</v>
      </c>
      <c r="C6874" s="2" t="s">
        <v>12953</v>
      </c>
      <c r="D6874" s="2" t="s">
        <v>20800</v>
      </c>
      <c r="E6874" s="7">
        <v>2017</v>
      </c>
      <c r="F6874" s="5" t="s">
        <v>20801</v>
      </c>
      <c r="H6874" s="5" t="s">
        <v>5398</v>
      </c>
      <c r="I6874" s="6" t="s">
        <v>20799</v>
      </c>
      <c r="J6874" s="6" t="s">
        <v>6935</v>
      </c>
      <c r="K6874" s="17">
        <v>3</v>
      </c>
      <c r="L6874" s="17" t="s">
        <v>7732</v>
      </c>
      <c r="M6874" s="9"/>
      <c r="N6874" s="9"/>
      <c r="O6874" s="21"/>
      <c r="Q6874" s="29"/>
      <c r="U6874" s="17"/>
      <c r="V6874" s="2" t="s">
        <v>6866</v>
      </c>
      <c r="Y6874" t="str">
        <f t="shared" si="437"/>
        <v/>
      </c>
      <c r="AA6874">
        <f t="shared" si="438"/>
        <v>1</v>
      </c>
      <c r="AC6874" s="7"/>
      <c r="AD6874" t="s">
        <v>20799</v>
      </c>
      <c r="AE6874">
        <f t="shared" si="435"/>
        <v>0</v>
      </c>
      <c r="AG6874" s="2"/>
      <c r="AI6874" s="7"/>
      <c r="BG6874" t="str">
        <f t="shared" si="436"/>
        <v/>
      </c>
    </row>
    <row r="6875" spans="1:59" ht="11" customHeight="1" outlineLevel="1" x14ac:dyDescent="0.25">
      <c r="A6875" t="s">
        <v>3975</v>
      </c>
      <c r="C6875" s="2" t="s">
        <v>12953</v>
      </c>
      <c r="D6875" s="2">
        <v>3350</v>
      </c>
      <c r="E6875" s="7">
        <v>2017</v>
      </c>
      <c r="F6875" s="5" t="s">
        <v>3026</v>
      </c>
      <c r="H6875" s="5" t="s">
        <v>5398</v>
      </c>
      <c r="I6875" s="6" t="s">
        <v>20799</v>
      </c>
      <c r="J6875" s="6" t="s">
        <v>6935</v>
      </c>
      <c r="K6875" s="17">
        <v>3</v>
      </c>
      <c r="L6875" s="17" t="s">
        <v>7730</v>
      </c>
      <c r="M6875" s="9">
        <v>6</v>
      </c>
      <c r="N6875" s="9"/>
      <c r="O6875" s="21"/>
      <c r="Q6875" s="29"/>
      <c r="U6875" s="17"/>
      <c r="V6875" s="2" t="s">
        <v>6866</v>
      </c>
      <c r="Y6875" t="str">
        <f t="shared" si="437"/>
        <v/>
      </c>
      <c r="AA6875" t="str">
        <f t="shared" si="438"/>
        <v/>
      </c>
      <c r="AC6875" s="7"/>
      <c r="AD6875" t="s">
        <v>20799</v>
      </c>
      <c r="AE6875">
        <f t="shared" si="435"/>
        <v>0</v>
      </c>
      <c r="AG6875" s="2"/>
      <c r="AI6875" s="7"/>
      <c r="BG6875" t="str">
        <f t="shared" si="436"/>
        <v/>
      </c>
    </row>
    <row r="6876" spans="1:59" ht="11" customHeight="1" outlineLevel="1" x14ac:dyDescent="0.25">
      <c r="A6876" t="s">
        <v>3975</v>
      </c>
      <c r="C6876" s="2" t="s">
        <v>12953</v>
      </c>
      <c r="D6876" s="2">
        <v>3363</v>
      </c>
      <c r="E6876" s="7">
        <v>2018</v>
      </c>
      <c r="F6876" s="5" t="s">
        <v>3026</v>
      </c>
      <c r="H6876" s="5" t="s">
        <v>5398</v>
      </c>
      <c r="I6876" s="6" t="s">
        <v>957</v>
      </c>
      <c r="J6876" s="6" t="s">
        <v>6936</v>
      </c>
      <c r="K6876" s="17">
        <v>3</v>
      </c>
      <c r="L6876" s="17" t="s">
        <v>20076</v>
      </c>
      <c r="M6876" s="9"/>
      <c r="N6876" s="9"/>
      <c r="O6876" s="21"/>
      <c r="Q6876" s="29"/>
      <c r="U6876" s="17"/>
      <c r="V6876" s="2" t="s">
        <v>6866</v>
      </c>
      <c r="Y6876" t="str">
        <f t="shared" si="437"/>
        <v/>
      </c>
      <c r="AA6876" t="str">
        <f t="shared" si="438"/>
        <v/>
      </c>
      <c r="AC6876" s="7"/>
      <c r="AD6876" t="s">
        <v>957</v>
      </c>
      <c r="AE6876">
        <f t="shared" si="435"/>
        <v>0</v>
      </c>
      <c r="AG6876" s="2"/>
      <c r="AI6876" s="7"/>
      <c r="BG6876" t="str">
        <f t="shared" si="436"/>
        <v/>
      </c>
    </row>
    <row r="6877" spans="1:59" ht="11" customHeight="1" outlineLevel="1" collapsed="1" x14ac:dyDescent="0.25">
      <c r="A6877" t="s">
        <v>3975</v>
      </c>
      <c r="C6877" s="2" t="s">
        <v>12953</v>
      </c>
      <c r="D6877" s="2" t="s">
        <v>8978</v>
      </c>
      <c r="E6877" s="7">
        <v>2018</v>
      </c>
      <c r="F6877" s="5" t="s">
        <v>8979</v>
      </c>
      <c r="H6877" s="5" t="s">
        <v>5398</v>
      </c>
      <c r="I6877" s="6" t="s">
        <v>957</v>
      </c>
      <c r="J6877" s="6" t="s">
        <v>6936</v>
      </c>
      <c r="K6877" s="17">
        <v>3</v>
      </c>
      <c r="L6877" s="17" t="s">
        <v>7730</v>
      </c>
      <c r="M6877" s="9">
        <v>10</v>
      </c>
      <c r="N6877" s="9"/>
      <c r="O6877" s="21"/>
      <c r="Q6877" s="29"/>
      <c r="U6877" s="17"/>
      <c r="V6877" s="2" t="s">
        <v>6866</v>
      </c>
      <c r="Y6877" t="str">
        <f t="shared" si="437"/>
        <v/>
      </c>
      <c r="AA6877" t="str">
        <f t="shared" si="438"/>
        <v/>
      </c>
      <c r="AC6877" s="7"/>
      <c r="AD6877" t="s">
        <v>957</v>
      </c>
      <c r="AE6877">
        <f t="shared" si="435"/>
        <v>0</v>
      </c>
      <c r="AG6877" s="2"/>
      <c r="AI6877" s="7"/>
      <c r="BG6877" t="str">
        <f t="shared" si="436"/>
        <v/>
      </c>
    </row>
    <row r="6878" spans="1:59" ht="11" customHeight="1" outlineLevel="1" x14ac:dyDescent="0.25">
      <c r="A6878" t="s">
        <v>3975</v>
      </c>
      <c r="C6878" s="2" t="s">
        <v>12953</v>
      </c>
      <c r="D6878" s="2" t="s">
        <v>7120</v>
      </c>
      <c r="E6878" s="7">
        <v>2018</v>
      </c>
      <c r="F6878" s="5" t="s">
        <v>6937</v>
      </c>
      <c r="H6878" s="5" t="s">
        <v>5398</v>
      </c>
      <c r="I6878" s="6" t="s">
        <v>957</v>
      </c>
      <c r="J6878" s="6" t="s">
        <v>6936</v>
      </c>
      <c r="K6878" s="17">
        <v>3</v>
      </c>
      <c r="L6878" s="17" t="s">
        <v>7730</v>
      </c>
      <c r="M6878" s="9">
        <v>10</v>
      </c>
      <c r="N6878" s="9"/>
      <c r="O6878" s="21"/>
      <c r="Q6878" s="29"/>
      <c r="U6878" s="17"/>
      <c r="V6878" s="2" t="s">
        <v>6866</v>
      </c>
      <c r="Y6878" t="str">
        <f t="shared" si="437"/>
        <v/>
      </c>
      <c r="AA6878">
        <f t="shared" si="438"/>
        <v>1</v>
      </c>
      <c r="AC6878" s="7"/>
      <c r="AD6878" t="s">
        <v>957</v>
      </c>
      <c r="AE6878">
        <f t="shared" si="435"/>
        <v>0</v>
      </c>
      <c r="AG6878" s="2"/>
      <c r="AI6878" s="7"/>
      <c r="BG6878" t="str">
        <f t="shared" si="436"/>
        <v/>
      </c>
    </row>
    <row r="6879" spans="1:59" ht="11" customHeight="1" outlineLevel="1" x14ac:dyDescent="0.25">
      <c r="A6879" t="s">
        <v>3975</v>
      </c>
      <c r="C6879" s="2" t="s">
        <v>12953</v>
      </c>
      <c r="D6879" s="2">
        <v>3366</v>
      </c>
      <c r="E6879" s="7">
        <v>2018</v>
      </c>
      <c r="F6879" s="5" t="s">
        <v>6924</v>
      </c>
      <c r="H6879" s="5" t="s">
        <v>5398</v>
      </c>
      <c r="I6879" s="6" t="s">
        <v>957</v>
      </c>
      <c r="J6879" s="6" t="s">
        <v>6936</v>
      </c>
      <c r="K6879" s="17">
        <v>3</v>
      </c>
      <c r="L6879" s="17" t="s">
        <v>7730</v>
      </c>
      <c r="M6879" s="9">
        <v>5</v>
      </c>
      <c r="N6879" s="9"/>
      <c r="O6879" s="21"/>
      <c r="Q6879" s="29"/>
      <c r="U6879" s="17"/>
      <c r="V6879" s="2" t="s">
        <v>6866</v>
      </c>
      <c r="Y6879" t="str">
        <f t="shared" si="437"/>
        <v/>
      </c>
      <c r="AA6879">
        <f t="shared" si="438"/>
        <v>1</v>
      </c>
      <c r="AC6879" s="7"/>
      <c r="AD6879" t="s">
        <v>957</v>
      </c>
      <c r="AE6879">
        <f t="shared" si="435"/>
        <v>0</v>
      </c>
      <c r="AG6879" s="2"/>
      <c r="AI6879" s="7"/>
      <c r="BG6879" t="str">
        <f t="shared" si="436"/>
        <v/>
      </c>
    </row>
    <row r="6880" spans="1:59" ht="11" customHeight="1" outlineLevel="1" x14ac:dyDescent="0.25">
      <c r="A6880" t="s">
        <v>3975</v>
      </c>
      <c r="C6880" s="2" t="s">
        <v>12953</v>
      </c>
      <c r="D6880" s="2">
        <v>3377</v>
      </c>
      <c r="E6880" s="7">
        <v>2018</v>
      </c>
      <c r="F6880" s="5" t="s">
        <v>6929</v>
      </c>
      <c r="H6880" s="5" t="s">
        <v>5398</v>
      </c>
      <c r="I6880" s="6" t="s">
        <v>3985</v>
      </c>
      <c r="J6880" s="6" t="s">
        <v>6938</v>
      </c>
      <c r="K6880" s="17">
        <v>1</v>
      </c>
      <c r="L6880" s="17" t="s">
        <v>7730</v>
      </c>
      <c r="M6880" s="9">
        <v>5</v>
      </c>
      <c r="N6880" s="9"/>
      <c r="O6880" s="21"/>
      <c r="Q6880" s="29"/>
      <c r="U6880" s="17"/>
      <c r="V6880" s="2" t="s">
        <v>6866</v>
      </c>
      <c r="Y6880" t="str">
        <f t="shared" si="437"/>
        <v/>
      </c>
      <c r="AA6880" t="str">
        <f t="shared" si="438"/>
        <v/>
      </c>
      <c r="AC6880" s="7"/>
      <c r="AD6880" t="s">
        <v>3985</v>
      </c>
      <c r="AE6880">
        <f t="shared" si="435"/>
        <v>0</v>
      </c>
      <c r="AG6880" s="2"/>
      <c r="AI6880" s="7"/>
      <c r="BF6880" t="s">
        <v>7730</v>
      </c>
      <c r="BG6880">
        <f t="shared" si="436"/>
        <v>5</v>
      </c>
    </row>
    <row r="6881" spans="1:59" ht="11" customHeight="1" outlineLevel="1" x14ac:dyDescent="0.25">
      <c r="A6881" t="s">
        <v>3975</v>
      </c>
      <c r="C6881" s="2" t="s">
        <v>12953</v>
      </c>
      <c r="D6881" s="3" t="s">
        <v>22387</v>
      </c>
      <c r="E6881" s="7">
        <v>2018</v>
      </c>
      <c r="F6881" s="8" t="s">
        <v>22388</v>
      </c>
      <c r="H6881" s="5" t="s">
        <v>5398</v>
      </c>
      <c r="I6881" s="6" t="s">
        <v>3985</v>
      </c>
      <c r="J6881" s="6" t="s">
        <v>6938</v>
      </c>
      <c r="K6881" s="17">
        <v>1</v>
      </c>
      <c r="L6881" s="17" t="s">
        <v>7730</v>
      </c>
      <c r="M6881" s="9">
        <v>12</v>
      </c>
      <c r="N6881" s="9"/>
      <c r="O6881" s="21"/>
      <c r="Q6881" s="29"/>
      <c r="U6881" s="17"/>
      <c r="V6881" s="2" t="s">
        <v>6866</v>
      </c>
      <c r="Y6881" t="str">
        <f t="shared" si="437"/>
        <v/>
      </c>
      <c r="AA6881">
        <f t="shared" si="438"/>
        <v>1</v>
      </c>
      <c r="AC6881" s="7"/>
      <c r="AD6881" t="s">
        <v>3985</v>
      </c>
      <c r="AE6881">
        <f t="shared" si="435"/>
        <v>0</v>
      </c>
      <c r="AG6881" s="2"/>
      <c r="AI6881" s="7"/>
      <c r="BF6881" t="s">
        <v>7730</v>
      </c>
      <c r="BG6881">
        <f t="shared" si="436"/>
        <v>12</v>
      </c>
    </row>
    <row r="6882" spans="1:59" ht="11" customHeight="1" outlineLevel="1" x14ac:dyDescent="0.25">
      <c r="A6882" t="s">
        <v>3975</v>
      </c>
      <c r="C6882" s="2" t="s">
        <v>12953</v>
      </c>
      <c r="D6882" s="2">
        <v>3389</v>
      </c>
      <c r="E6882" s="7">
        <v>2018</v>
      </c>
      <c r="F6882" s="5" t="s">
        <v>3026</v>
      </c>
      <c r="H6882" s="5" t="s">
        <v>5398</v>
      </c>
      <c r="I6882" s="6" t="s">
        <v>6926</v>
      </c>
      <c r="J6882" s="6" t="s">
        <v>6939</v>
      </c>
      <c r="K6882" s="17">
        <v>3</v>
      </c>
      <c r="L6882" s="17" t="s">
        <v>7730</v>
      </c>
      <c r="M6882" s="9">
        <v>3</v>
      </c>
      <c r="N6882" s="9"/>
      <c r="O6882" s="21"/>
      <c r="Q6882" s="29"/>
      <c r="U6882" s="17"/>
      <c r="V6882" s="2" t="s">
        <v>6866</v>
      </c>
      <c r="Y6882" t="str">
        <f t="shared" si="437"/>
        <v/>
      </c>
      <c r="AA6882" t="str">
        <f t="shared" si="438"/>
        <v/>
      </c>
      <c r="AC6882" s="7"/>
      <c r="AD6882" t="s">
        <v>6926</v>
      </c>
      <c r="AE6882">
        <f t="shared" si="435"/>
        <v>0</v>
      </c>
      <c r="AG6882" s="2"/>
      <c r="AI6882" s="7"/>
      <c r="BG6882" t="str">
        <f t="shared" si="436"/>
        <v/>
      </c>
    </row>
    <row r="6883" spans="1:59" ht="11" customHeight="1" outlineLevel="1" x14ac:dyDescent="0.25">
      <c r="A6883" t="s">
        <v>3975</v>
      </c>
      <c r="C6883" s="2" t="s">
        <v>12953</v>
      </c>
      <c r="D6883" s="2">
        <v>3392</v>
      </c>
      <c r="E6883" s="7">
        <v>2018</v>
      </c>
      <c r="F6883" s="8" t="s">
        <v>6929</v>
      </c>
      <c r="H6883" s="5" t="s">
        <v>5398</v>
      </c>
      <c r="I6883" s="39" t="s">
        <v>22383</v>
      </c>
      <c r="J6883" s="6" t="s">
        <v>22384</v>
      </c>
      <c r="K6883" s="17">
        <v>3</v>
      </c>
      <c r="L6883" s="18" t="s">
        <v>20076</v>
      </c>
      <c r="M6883" s="9"/>
      <c r="N6883" s="9"/>
      <c r="O6883" s="21"/>
      <c r="Q6883" s="29"/>
      <c r="U6883" s="17"/>
      <c r="V6883" s="2" t="s">
        <v>6866</v>
      </c>
      <c r="Y6883" t="str">
        <f t="shared" si="437"/>
        <v/>
      </c>
      <c r="AA6883" t="str">
        <f t="shared" si="438"/>
        <v/>
      </c>
      <c r="AC6883" s="7"/>
      <c r="AD6883" t="s">
        <v>6926</v>
      </c>
      <c r="AE6883">
        <f t="shared" si="435"/>
        <v>0</v>
      </c>
      <c r="AG6883" s="2"/>
      <c r="AI6883" s="7"/>
      <c r="BG6883" t="str">
        <f t="shared" si="436"/>
        <v/>
      </c>
    </row>
    <row r="6884" spans="1:59" ht="11" customHeight="1" outlineLevel="1" x14ac:dyDescent="0.25">
      <c r="A6884" t="s">
        <v>3975</v>
      </c>
      <c r="C6884" s="2" t="s">
        <v>12953</v>
      </c>
      <c r="D6884" s="3" t="s">
        <v>22385</v>
      </c>
      <c r="E6884" s="7">
        <v>2018</v>
      </c>
      <c r="F6884" s="8" t="s">
        <v>22386</v>
      </c>
      <c r="H6884" s="5" t="s">
        <v>5398</v>
      </c>
      <c r="I6884" s="39" t="s">
        <v>22383</v>
      </c>
      <c r="J6884" s="6" t="s">
        <v>22384</v>
      </c>
      <c r="K6884" s="17">
        <v>3</v>
      </c>
      <c r="L6884" s="18" t="s">
        <v>7730</v>
      </c>
      <c r="M6884" s="9">
        <v>10</v>
      </c>
      <c r="N6884" s="9"/>
      <c r="O6884" s="21"/>
      <c r="Q6884" s="29"/>
      <c r="U6884" s="17"/>
      <c r="V6884" s="2" t="s">
        <v>6866</v>
      </c>
      <c r="Y6884" t="str">
        <f t="shared" si="437"/>
        <v/>
      </c>
      <c r="AA6884">
        <f t="shared" si="438"/>
        <v>1</v>
      </c>
      <c r="AC6884" s="7"/>
      <c r="AD6884" t="s">
        <v>6926</v>
      </c>
      <c r="AE6884">
        <f t="shared" si="435"/>
        <v>0</v>
      </c>
      <c r="AG6884" s="2"/>
      <c r="AI6884" s="7"/>
      <c r="BG6884" t="str">
        <f t="shared" si="436"/>
        <v/>
      </c>
    </row>
    <row r="6885" spans="1:59" ht="11" customHeight="1" outlineLevel="1" x14ac:dyDescent="0.25">
      <c r="A6885" t="s">
        <v>3975</v>
      </c>
      <c r="C6885" s="2" t="s">
        <v>12953</v>
      </c>
      <c r="D6885" s="3" t="s">
        <v>21464</v>
      </c>
      <c r="E6885" s="7">
        <v>2018</v>
      </c>
      <c r="F6885" s="8" t="s">
        <v>21465</v>
      </c>
      <c r="G6885" s="1"/>
      <c r="H6885" s="5" t="s">
        <v>5398</v>
      </c>
      <c r="I6885" s="6" t="s">
        <v>9047</v>
      </c>
      <c r="J6885" s="6" t="s">
        <v>21466</v>
      </c>
      <c r="K6885" s="17">
        <v>6</v>
      </c>
      <c r="L6885" s="18" t="s">
        <v>7730</v>
      </c>
      <c r="M6885" s="9">
        <v>49</v>
      </c>
      <c r="N6885" s="9"/>
      <c r="O6885" s="21"/>
      <c r="Q6885" s="29"/>
      <c r="T6885" s="1"/>
      <c r="U6885" s="17"/>
      <c r="V6885" s="2" t="s">
        <v>6866</v>
      </c>
      <c r="Y6885" t="str">
        <f t="shared" si="437"/>
        <v/>
      </c>
      <c r="AA6885">
        <f t="shared" si="438"/>
        <v>1</v>
      </c>
      <c r="AC6885" s="7"/>
      <c r="AD6885" t="s">
        <v>9047</v>
      </c>
      <c r="AE6885">
        <f t="shared" si="435"/>
        <v>0</v>
      </c>
      <c r="AG6885" s="2"/>
      <c r="AI6885" s="7"/>
      <c r="BG6885" t="str">
        <f t="shared" si="436"/>
        <v/>
      </c>
    </row>
    <row r="6886" spans="1:59" ht="11" customHeight="1" outlineLevel="1" x14ac:dyDescent="0.25">
      <c r="A6886" t="s">
        <v>3975</v>
      </c>
      <c r="C6886" s="2" t="s">
        <v>12953</v>
      </c>
      <c r="D6886" s="3" t="s">
        <v>22517</v>
      </c>
      <c r="E6886" s="7">
        <v>2019</v>
      </c>
      <c r="F6886" s="8" t="s">
        <v>22518</v>
      </c>
      <c r="H6886" s="5" t="s">
        <v>5398</v>
      </c>
      <c r="I6886" s="6" t="s">
        <v>9047</v>
      </c>
      <c r="J6886" s="6" t="s">
        <v>21466</v>
      </c>
      <c r="K6886" s="17">
        <v>6</v>
      </c>
      <c r="L6886" s="17" t="s">
        <v>7730</v>
      </c>
      <c r="M6886" s="9">
        <v>4</v>
      </c>
      <c r="N6886" s="9"/>
      <c r="O6886" s="21"/>
      <c r="Q6886" s="29"/>
      <c r="U6886" s="17"/>
      <c r="V6886" s="2"/>
      <c r="Y6886" t="str">
        <f t="shared" si="437"/>
        <v/>
      </c>
      <c r="AA6886">
        <f t="shared" si="438"/>
        <v>1</v>
      </c>
      <c r="AC6886" s="7"/>
      <c r="AD6886" t="s">
        <v>9047</v>
      </c>
      <c r="AE6886">
        <f t="shared" si="435"/>
        <v>0</v>
      </c>
      <c r="AG6886" s="2"/>
      <c r="AI6886" s="7"/>
      <c r="BG6886" t="str">
        <f t="shared" si="436"/>
        <v/>
      </c>
    </row>
    <row r="6887" spans="1:59" ht="11" customHeight="1" outlineLevel="1" x14ac:dyDescent="0.25">
      <c r="A6887" t="s">
        <v>3975</v>
      </c>
      <c r="C6887" s="2" t="s">
        <v>12953</v>
      </c>
      <c r="D6887" s="2">
        <v>3441</v>
      </c>
      <c r="E6887" s="7">
        <v>2019</v>
      </c>
      <c r="F6887" s="5" t="s">
        <v>21469</v>
      </c>
      <c r="H6887" s="5" t="s">
        <v>5398</v>
      </c>
      <c r="I6887" s="6" t="s">
        <v>9047</v>
      </c>
      <c r="J6887" s="6" t="s">
        <v>21466</v>
      </c>
      <c r="K6887" s="17">
        <v>6</v>
      </c>
      <c r="L6887" s="18" t="s">
        <v>20076</v>
      </c>
      <c r="M6887" s="9"/>
      <c r="N6887" s="9"/>
      <c r="O6887" s="21"/>
      <c r="Q6887" s="29"/>
      <c r="U6887" s="17"/>
      <c r="V6887" s="2"/>
      <c r="Y6887" t="str">
        <f>IF(COUNTIF(F6887,"*fdc*"),1,"")</f>
        <v/>
      </c>
      <c r="AA6887" t="str">
        <f>IF(COUNTIF(F6887,"*s/s*"),1,"")</f>
        <v/>
      </c>
      <c r="AC6887" s="7"/>
      <c r="AD6887" t="s">
        <v>9047</v>
      </c>
      <c r="AE6887">
        <f>COUNTIF(I6887,"*Fuji*")</f>
        <v>0</v>
      </c>
      <c r="AG6887" s="2"/>
      <c r="AI6887" s="7"/>
      <c r="BG6887" t="str">
        <f>IF(BF6887="y",M6887,"")</f>
        <v/>
      </c>
    </row>
    <row r="6888" spans="1:59" ht="11" customHeight="1" outlineLevel="1" x14ac:dyDescent="0.25">
      <c r="A6888" t="s">
        <v>3975</v>
      </c>
      <c r="C6888" s="2" t="s">
        <v>12953</v>
      </c>
      <c r="D6888" s="2">
        <v>3451</v>
      </c>
      <c r="E6888" s="7">
        <v>2019</v>
      </c>
      <c r="F6888" s="5" t="s">
        <v>6929</v>
      </c>
      <c r="H6888" s="5" t="s">
        <v>5398</v>
      </c>
      <c r="I6888" s="6" t="s">
        <v>9047</v>
      </c>
      <c r="J6888" s="6" t="s">
        <v>9048</v>
      </c>
      <c r="K6888" s="17">
        <v>6</v>
      </c>
      <c r="L6888" s="17" t="s">
        <v>7730</v>
      </c>
      <c r="M6888" s="9">
        <v>10</v>
      </c>
      <c r="N6888" s="9"/>
      <c r="O6888" s="21"/>
      <c r="Q6888" s="29"/>
      <c r="U6888" s="17"/>
      <c r="V6888" s="2"/>
      <c r="Y6888" t="str">
        <f t="shared" si="437"/>
        <v/>
      </c>
      <c r="AA6888" t="str">
        <f t="shared" si="438"/>
        <v/>
      </c>
      <c r="AC6888" s="7"/>
      <c r="AD6888" t="s">
        <v>9047</v>
      </c>
      <c r="AE6888">
        <f t="shared" si="435"/>
        <v>0</v>
      </c>
      <c r="AG6888" s="2"/>
      <c r="AI6888" s="7"/>
      <c r="BG6888" t="str">
        <f t="shared" si="436"/>
        <v/>
      </c>
    </row>
    <row r="6889" spans="1:59" ht="11" customHeight="1" outlineLevel="1" x14ac:dyDescent="0.25">
      <c r="A6889" t="s">
        <v>3975</v>
      </c>
      <c r="C6889" s="2" t="s">
        <v>12953</v>
      </c>
      <c r="D6889" s="2" t="s">
        <v>9049</v>
      </c>
      <c r="E6889" s="7">
        <v>2019</v>
      </c>
      <c r="F6889" s="5" t="s">
        <v>6930</v>
      </c>
      <c r="H6889" s="5" t="s">
        <v>5398</v>
      </c>
      <c r="I6889" s="6" t="s">
        <v>9047</v>
      </c>
      <c r="J6889" s="6" t="s">
        <v>9048</v>
      </c>
      <c r="K6889" s="17">
        <v>6</v>
      </c>
      <c r="L6889" s="17" t="s">
        <v>7730</v>
      </c>
      <c r="M6889" s="9">
        <v>8</v>
      </c>
      <c r="N6889" s="9"/>
      <c r="O6889" s="21"/>
      <c r="Q6889" s="29"/>
      <c r="U6889" s="17"/>
      <c r="V6889" s="2"/>
      <c r="Y6889" t="str">
        <f t="shared" si="437"/>
        <v/>
      </c>
      <c r="AA6889">
        <f t="shared" si="438"/>
        <v>1</v>
      </c>
      <c r="AC6889" s="7"/>
      <c r="AD6889" t="s">
        <v>9047</v>
      </c>
      <c r="AE6889">
        <f t="shared" si="435"/>
        <v>0</v>
      </c>
      <c r="AG6889" s="2"/>
      <c r="AI6889" s="7"/>
      <c r="BG6889" t="str">
        <f t="shared" si="436"/>
        <v/>
      </c>
    </row>
    <row r="6890" spans="1:59" ht="11" customHeight="1" outlineLevel="1" x14ac:dyDescent="0.25">
      <c r="A6890" t="s">
        <v>3975</v>
      </c>
      <c r="C6890" s="2" t="s">
        <v>12953</v>
      </c>
      <c r="D6890" s="2">
        <v>3559</v>
      </c>
      <c r="E6890" s="7">
        <v>2020</v>
      </c>
      <c r="F6890" s="8" t="s">
        <v>21469</v>
      </c>
      <c r="H6890" s="5" t="s">
        <v>5398</v>
      </c>
      <c r="I6890" s="6" t="s">
        <v>9047</v>
      </c>
      <c r="J6890" s="6" t="s">
        <v>21347</v>
      </c>
      <c r="K6890" s="17">
        <v>6</v>
      </c>
      <c r="L6890" s="17" t="s">
        <v>20076</v>
      </c>
      <c r="M6890" s="9"/>
      <c r="N6890" s="9"/>
      <c r="O6890" s="21"/>
      <c r="Q6890" s="29"/>
      <c r="U6890" s="17"/>
      <c r="V6890" s="2"/>
      <c r="Y6890" t="str">
        <f t="shared" si="437"/>
        <v/>
      </c>
      <c r="AA6890" t="str">
        <f t="shared" si="438"/>
        <v/>
      </c>
      <c r="AC6890" s="7"/>
      <c r="AD6890" t="s">
        <v>9047</v>
      </c>
      <c r="AE6890">
        <f t="shared" si="435"/>
        <v>0</v>
      </c>
      <c r="AG6890" s="2"/>
      <c r="AI6890" s="7"/>
    </row>
    <row r="6891" spans="1:59" ht="11" customHeight="1" outlineLevel="1" x14ac:dyDescent="0.25">
      <c r="A6891" t="s">
        <v>3975</v>
      </c>
      <c r="C6891" s="2" t="s">
        <v>12953</v>
      </c>
      <c r="D6891" s="3" t="s">
        <v>21348</v>
      </c>
      <c r="E6891" s="7">
        <v>2020</v>
      </c>
      <c r="F6891" s="8" t="s">
        <v>21285</v>
      </c>
      <c r="H6891" s="5" t="s">
        <v>5398</v>
      </c>
      <c r="I6891" s="6" t="s">
        <v>9047</v>
      </c>
      <c r="J6891" s="6" t="s">
        <v>21347</v>
      </c>
      <c r="K6891" s="17">
        <v>6</v>
      </c>
      <c r="L6891" s="17" t="s">
        <v>7730</v>
      </c>
      <c r="M6891" s="9">
        <v>3</v>
      </c>
      <c r="N6891" s="9"/>
      <c r="O6891" s="21"/>
      <c r="Q6891" s="29"/>
      <c r="U6891" s="17"/>
      <c r="V6891" s="2"/>
      <c r="Y6891" t="str">
        <f t="shared" si="437"/>
        <v/>
      </c>
      <c r="AA6891">
        <f t="shared" si="438"/>
        <v>1</v>
      </c>
      <c r="AC6891" s="7"/>
      <c r="AD6891" t="s">
        <v>9047</v>
      </c>
      <c r="AE6891">
        <f t="shared" si="435"/>
        <v>0</v>
      </c>
      <c r="AG6891" s="2"/>
      <c r="AI6891" s="7"/>
    </row>
    <row r="6892" spans="1:59" ht="11" customHeight="1" outlineLevel="1" x14ac:dyDescent="0.25">
      <c r="A6892" t="s">
        <v>3975</v>
      </c>
      <c r="C6892" s="2" t="s">
        <v>12953</v>
      </c>
      <c r="D6892" s="2">
        <v>3573</v>
      </c>
      <c r="E6892" s="7">
        <v>2020</v>
      </c>
      <c r="F6892" s="5" t="s">
        <v>21817</v>
      </c>
      <c r="H6892" s="5" t="s">
        <v>5398</v>
      </c>
      <c r="I6892" s="6" t="s">
        <v>9047</v>
      </c>
      <c r="J6892" s="6" t="s">
        <v>9051</v>
      </c>
      <c r="K6892" s="17">
        <v>6</v>
      </c>
      <c r="L6892" s="18" t="s">
        <v>7730</v>
      </c>
      <c r="M6892" s="9">
        <v>4</v>
      </c>
      <c r="N6892" s="9"/>
      <c r="O6892" s="21"/>
      <c r="Q6892" s="29"/>
      <c r="U6892" s="17"/>
      <c r="V6892" s="2"/>
      <c r="Y6892" t="str">
        <f t="shared" si="437"/>
        <v/>
      </c>
      <c r="AA6892" t="str">
        <f t="shared" si="438"/>
        <v/>
      </c>
      <c r="AC6892" s="7"/>
      <c r="AD6892" t="s">
        <v>9047</v>
      </c>
      <c r="AE6892">
        <f t="shared" si="435"/>
        <v>0</v>
      </c>
      <c r="AG6892" s="2"/>
      <c r="AI6892" s="7"/>
    </row>
    <row r="6893" spans="1:59" ht="11" customHeight="1" outlineLevel="1" x14ac:dyDescent="0.25">
      <c r="A6893" t="s">
        <v>3975</v>
      </c>
      <c r="C6893" s="2" t="s">
        <v>12953</v>
      </c>
      <c r="D6893" s="2" t="s">
        <v>22373</v>
      </c>
      <c r="E6893" s="7">
        <v>2020</v>
      </c>
      <c r="F6893" s="5" t="s">
        <v>22374</v>
      </c>
      <c r="H6893" s="5" t="s">
        <v>5398</v>
      </c>
      <c r="I6893" s="6" t="s">
        <v>9047</v>
      </c>
      <c r="J6893" s="6" t="s">
        <v>9051</v>
      </c>
      <c r="K6893" s="17">
        <v>6</v>
      </c>
      <c r="L6893" s="18" t="s">
        <v>7730</v>
      </c>
      <c r="M6893" s="9">
        <v>9</v>
      </c>
      <c r="N6893" s="9"/>
      <c r="O6893" s="21"/>
      <c r="Q6893" s="29"/>
      <c r="U6893" s="17"/>
      <c r="V6893" s="2"/>
      <c r="Y6893" t="str">
        <f t="shared" si="437"/>
        <v/>
      </c>
      <c r="AA6893">
        <f t="shared" si="438"/>
        <v>1</v>
      </c>
      <c r="AC6893" s="7"/>
      <c r="AD6893" t="s">
        <v>9047</v>
      </c>
      <c r="AE6893">
        <f t="shared" si="435"/>
        <v>0</v>
      </c>
      <c r="AG6893" s="2"/>
      <c r="AI6893" s="7"/>
    </row>
    <row r="6894" spans="1:59" ht="11" customHeight="1" outlineLevel="1" x14ac:dyDescent="0.25">
      <c r="A6894" t="s">
        <v>3975</v>
      </c>
      <c r="C6894" s="2" t="s">
        <v>12953</v>
      </c>
      <c r="D6894" s="2">
        <v>3587</v>
      </c>
      <c r="E6894" s="7">
        <v>2020</v>
      </c>
      <c r="F6894" s="8" t="s">
        <v>6929</v>
      </c>
      <c r="H6894" s="5" t="s">
        <v>5398</v>
      </c>
      <c r="I6894" s="39" t="s">
        <v>22375</v>
      </c>
      <c r="J6894" s="39" t="s">
        <v>21350</v>
      </c>
      <c r="K6894" s="17">
        <v>3</v>
      </c>
      <c r="L6894" s="18" t="s">
        <v>20076</v>
      </c>
      <c r="M6894" s="9"/>
      <c r="N6894" s="9"/>
      <c r="O6894" s="21"/>
      <c r="Q6894" s="29"/>
      <c r="U6894" s="17"/>
      <c r="V6894" s="2"/>
      <c r="Y6894" t="str">
        <f t="shared" si="437"/>
        <v/>
      </c>
      <c r="AA6894" t="str">
        <f t="shared" si="438"/>
        <v/>
      </c>
      <c r="AC6894" s="7"/>
      <c r="AD6894" t="s">
        <v>21349</v>
      </c>
      <c r="AE6894">
        <f t="shared" si="435"/>
        <v>0</v>
      </c>
      <c r="AG6894" s="2"/>
      <c r="AI6894" s="7"/>
    </row>
    <row r="6895" spans="1:59" ht="11" customHeight="1" outlineLevel="1" x14ac:dyDescent="0.25">
      <c r="A6895" t="s">
        <v>3975</v>
      </c>
      <c r="C6895" s="2" t="s">
        <v>12953</v>
      </c>
      <c r="D6895" s="2" t="s">
        <v>22376</v>
      </c>
      <c r="E6895" s="7">
        <v>2020</v>
      </c>
      <c r="F6895" s="8" t="s">
        <v>22377</v>
      </c>
      <c r="H6895" s="5" t="s">
        <v>5398</v>
      </c>
      <c r="I6895" s="39" t="s">
        <v>22375</v>
      </c>
      <c r="J6895" s="39" t="s">
        <v>21350</v>
      </c>
      <c r="K6895" s="17">
        <v>3</v>
      </c>
      <c r="L6895" s="18" t="s">
        <v>7730</v>
      </c>
      <c r="M6895" s="9">
        <v>8</v>
      </c>
      <c r="N6895" s="9"/>
      <c r="O6895" s="21"/>
      <c r="Q6895" s="29"/>
      <c r="U6895" s="17"/>
      <c r="V6895" s="2"/>
      <c r="Y6895" t="str">
        <f t="shared" si="437"/>
        <v/>
      </c>
      <c r="AA6895">
        <f t="shared" si="438"/>
        <v>1</v>
      </c>
      <c r="AC6895" s="7"/>
      <c r="AD6895" t="s">
        <v>21349</v>
      </c>
      <c r="AE6895">
        <f t="shared" si="435"/>
        <v>0</v>
      </c>
      <c r="AG6895" s="2"/>
      <c r="AI6895" s="7"/>
    </row>
    <row r="6896" spans="1:59" ht="11" customHeight="1" outlineLevel="1" collapsed="1" x14ac:dyDescent="0.25">
      <c r="A6896" t="s">
        <v>3975</v>
      </c>
      <c r="C6896" s="2" t="s">
        <v>12953</v>
      </c>
      <c r="D6896" s="2">
        <v>3625</v>
      </c>
      <c r="E6896" s="7">
        <v>2021</v>
      </c>
      <c r="F6896" s="5" t="s">
        <v>6929</v>
      </c>
      <c r="H6896" s="5" t="s">
        <v>5398</v>
      </c>
      <c r="I6896" s="6" t="s">
        <v>9083</v>
      </c>
      <c r="J6896" s="6" t="s">
        <v>20795</v>
      </c>
      <c r="K6896" s="17">
        <v>4</v>
      </c>
      <c r="L6896" s="17" t="s">
        <v>20076</v>
      </c>
      <c r="M6896" s="9"/>
      <c r="N6896" s="9"/>
      <c r="O6896" s="21"/>
      <c r="Q6896" s="29"/>
      <c r="U6896" s="17"/>
      <c r="V6896" s="2"/>
      <c r="Y6896" t="str">
        <f t="shared" si="437"/>
        <v/>
      </c>
      <c r="AA6896" t="str">
        <f t="shared" si="438"/>
        <v/>
      </c>
      <c r="AC6896" s="7"/>
      <c r="AD6896" t="s">
        <v>9083</v>
      </c>
      <c r="AE6896">
        <f t="shared" si="435"/>
        <v>0</v>
      </c>
      <c r="AG6896" s="2"/>
      <c r="AI6896" s="7"/>
    </row>
    <row r="6897" spans="1:59" ht="11" customHeight="1" outlineLevel="1" x14ac:dyDescent="0.25">
      <c r="A6897" t="s">
        <v>3975</v>
      </c>
      <c r="C6897" s="2" t="s">
        <v>12953</v>
      </c>
      <c r="D6897" s="2">
        <v>3627</v>
      </c>
      <c r="E6897" s="7">
        <v>2021</v>
      </c>
      <c r="F6897" s="5" t="s">
        <v>6929</v>
      </c>
      <c r="H6897" s="5" t="s">
        <v>5398</v>
      </c>
      <c r="I6897" s="6" t="s">
        <v>20796</v>
      </c>
      <c r="J6897" s="6" t="s">
        <v>20795</v>
      </c>
      <c r="K6897" s="17">
        <v>5</v>
      </c>
      <c r="L6897" s="17" t="s">
        <v>20076</v>
      </c>
      <c r="M6897" s="9"/>
      <c r="N6897" s="9"/>
      <c r="O6897" s="21"/>
      <c r="Q6897" s="29"/>
      <c r="U6897" s="17"/>
      <c r="V6897" s="2"/>
      <c r="Y6897" t="str">
        <f t="shared" si="437"/>
        <v/>
      </c>
      <c r="AA6897" t="str">
        <f t="shared" si="438"/>
        <v/>
      </c>
      <c r="AC6897" s="7"/>
      <c r="AD6897" t="s">
        <v>20796</v>
      </c>
      <c r="AE6897">
        <f t="shared" si="435"/>
        <v>0</v>
      </c>
      <c r="AG6897" s="2"/>
      <c r="AI6897" s="7"/>
    </row>
    <row r="6898" spans="1:59" ht="11" customHeight="1" outlineLevel="1" x14ac:dyDescent="0.25">
      <c r="A6898" t="s">
        <v>3975</v>
      </c>
      <c r="C6898" s="2" t="s">
        <v>12953</v>
      </c>
      <c r="D6898" s="2" t="s">
        <v>20797</v>
      </c>
      <c r="E6898" s="7">
        <v>2021</v>
      </c>
      <c r="F6898" s="5" t="s">
        <v>21818</v>
      </c>
      <c r="H6898" s="5" t="s">
        <v>5398</v>
      </c>
      <c r="I6898" s="6" t="s">
        <v>20798</v>
      </c>
      <c r="J6898" s="6" t="s">
        <v>20795</v>
      </c>
      <c r="K6898" s="17">
        <v>4</v>
      </c>
      <c r="L6898" s="17" t="s">
        <v>7730</v>
      </c>
      <c r="M6898" s="9">
        <v>8.3000000000000007</v>
      </c>
      <c r="N6898" s="9"/>
      <c r="O6898" s="21"/>
      <c r="Q6898" s="29"/>
      <c r="U6898" s="17"/>
      <c r="V6898" s="2"/>
      <c r="Y6898" t="str">
        <f t="shared" si="437"/>
        <v/>
      </c>
      <c r="AA6898" t="str">
        <f t="shared" si="438"/>
        <v/>
      </c>
      <c r="AC6898" s="7"/>
      <c r="AD6898" t="s">
        <v>20798</v>
      </c>
      <c r="AE6898">
        <f t="shared" si="435"/>
        <v>0</v>
      </c>
      <c r="AG6898" s="2"/>
      <c r="AI6898" s="7"/>
    </row>
    <row r="6899" spans="1:59" ht="11" customHeight="1" outlineLevel="1" x14ac:dyDescent="0.25">
      <c r="A6899" t="s">
        <v>3975</v>
      </c>
      <c r="C6899" s="2" t="s">
        <v>12953</v>
      </c>
      <c r="D6899" s="2" t="s">
        <v>20797</v>
      </c>
      <c r="E6899" s="7">
        <v>2021</v>
      </c>
      <c r="F6899" s="8" t="s">
        <v>22382</v>
      </c>
      <c r="H6899" s="5" t="s">
        <v>5398</v>
      </c>
      <c r="I6899" s="6" t="s">
        <v>20798</v>
      </c>
      <c r="J6899" s="6" t="s">
        <v>20795</v>
      </c>
      <c r="K6899" s="17">
        <v>4</v>
      </c>
      <c r="L6899" s="17" t="s">
        <v>7730</v>
      </c>
      <c r="M6899" s="9">
        <v>7.5</v>
      </c>
      <c r="N6899" s="9"/>
      <c r="O6899" s="21"/>
      <c r="Q6899" s="29"/>
      <c r="U6899" s="17"/>
      <c r="V6899" s="2"/>
      <c r="Y6899" t="str">
        <f t="shared" si="437"/>
        <v/>
      </c>
      <c r="AA6899">
        <f t="shared" si="438"/>
        <v>1</v>
      </c>
      <c r="AC6899" s="7"/>
      <c r="AD6899" t="s">
        <v>20798</v>
      </c>
      <c r="AE6899">
        <f t="shared" si="435"/>
        <v>0</v>
      </c>
      <c r="AG6899" s="2"/>
      <c r="AI6899" s="7"/>
    </row>
    <row r="6900" spans="1:59" ht="11" customHeight="1" outlineLevel="1" x14ac:dyDescent="0.25">
      <c r="A6900" t="s">
        <v>3975</v>
      </c>
      <c r="C6900" s="2" t="s">
        <v>12953</v>
      </c>
      <c r="D6900" s="2">
        <v>3634</v>
      </c>
      <c r="E6900" s="7">
        <v>2022</v>
      </c>
      <c r="F6900" s="5" t="s">
        <v>3026</v>
      </c>
      <c r="H6900" s="5" t="s">
        <v>5398</v>
      </c>
      <c r="I6900" s="6" t="s">
        <v>3976</v>
      </c>
      <c r="J6900" s="6" t="s">
        <v>20802</v>
      </c>
      <c r="K6900" s="17">
        <v>1</v>
      </c>
      <c r="L6900" s="17" t="s">
        <v>7730</v>
      </c>
      <c r="M6900" s="9">
        <v>1.8</v>
      </c>
      <c r="N6900" s="9"/>
      <c r="O6900" s="21"/>
      <c r="Q6900" s="29"/>
      <c r="U6900" s="17"/>
      <c r="V6900" s="2"/>
      <c r="Y6900" t="str">
        <f t="shared" si="437"/>
        <v/>
      </c>
      <c r="AA6900" t="str">
        <f t="shared" si="438"/>
        <v/>
      </c>
      <c r="AC6900" s="7"/>
      <c r="AD6900" t="s">
        <v>3976</v>
      </c>
      <c r="AE6900">
        <f t="shared" si="435"/>
        <v>0</v>
      </c>
      <c r="AG6900" s="2"/>
      <c r="AI6900" s="7"/>
    </row>
    <row r="6901" spans="1:59" ht="11" customHeight="1" outlineLevel="1" x14ac:dyDescent="0.25">
      <c r="A6901" t="s">
        <v>3975</v>
      </c>
      <c r="C6901" s="2" t="s">
        <v>12953</v>
      </c>
      <c r="D6901" s="2" t="s">
        <v>20803</v>
      </c>
      <c r="E6901" s="7">
        <v>2022</v>
      </c>
      <c r="F6901" s="5" t="s">
        <v>21819</v>
      </c>
      <c r="H6901" s="5" t="s">
        <v>5398</v>
      </c>
      <c r="I6901" s="6" t="s">
        <v>3976</v>
      </c>
      <c r="J6901" s="6" t="s">
        <v>20802</v>
      </c>
      <c r="K6901" s="17">
        <v>1</v>
      </c>
      <c r="L6901" s="17" t="s">
        <v>7730</v>
      </c>
      <c r="M6901" s="9">
        <v>4</v>
      </c>
      <c r="N6901" s="9"/>
      <c r="O6901" s="21"/>
      <c r="Q6901" s="29"/>
      <c r="U6901" s="17"/>
      <c r="V6901" s="2"/>
      <c r="Y6901" t="str">
        <f t="shared" si="437"/>
        <v/>
      </c>
      <c r="AA6901">
        <f t="shared" si="438"/>
        <v>1</v>
      </c>
      <c r="AC6901" s="7"/>
      <c r="AD6901" t="s">
        <v>3976</v>
      </c>
      <c r="AE6901">
        <f t="shared" si="435"/>
        <v>0</v>
      </c>
      <c r="AG6901" s="2"/>
      <c r="AI6901" s="7"/>
    </row>
    <row r="6902" spans="1:59" ht="11" customHeight="1" outlineLevel="1" x14ac:dyDescent="0.25">
      <c r="A6902" t="s">
        <v>3975</v>
      </c>
      <c r="C6902" s="2" t="s">
        <v>12953</v>
      </c>
      <c r="D6902" s="2" t="s">
        <v>20803</v>
      </c>
      <c r="E6902" s="7">
        <v>2022</v>
      </c>
      <c r="F6902" s="8" t="s">
        <v>21820</v>
      </c>
      <c r="H6902" s="5" t="s">
        <v>5398</v>
      </c>
      <c r="I6902" s="6" t="s">
        <v>3976</v>
      </c>
      <c r="J6902" s="6" t="s">
        <v>20802</v>
      </c>
      <c r="K6902" s="17">
        <v>1</v>
      </c>
      <c r="L6902" s="17" t="s">
        <v>7730</v>
      </c>
      <c r="M6902" s="9">
        <v>7.3</v>
      </c>
      <c r="N6902" s="9"/>
      <c r="O6902" s="21"/>
      <c r="Q6902" s="29"/>
      <c r="U6902" s="17"/>
      <c r="V6902" s="2"/>
      <c r="Y6902">
        <f t="shared" si="437"/>
        <v>1</v>
      </c>
      <c r="AA6902" t="str">
        <f t="shared" si="438"/>
        <v/>
      </c>
      <c r="AC6902" s="7"/>
      <c r="AD6902" t="s">
        <v>3976</v>
      </c>
      <c r="AE6902">
        <f t="shared" si="435"/>
        <v>0</v>
      </c>
      <c r="AG6902" s="2"/>
      <c r="AI6902" s="7"/>
    </row>
    <row r="6903" spans="1:59" ht="11" customHeight="1" outlineLevel="1" x14ac:dyDescent="0.25">
      <c r="A6903" t="s">
        <v>3975</v>
      </c>
      <c r="C6903" s="2" t="s">
        <v>12953</v>
      </c>
      <c r="D6903" s="2">
        <v>3635</v>
      </c>
      <c r="E6903" s="7">
        <v>2022</v>
      </c>
      <c r="F6903" s="5" t="s">
        <v>3026</v>
      </c>
      <c r="H6903" s="5" t="s">
        <v>5398</v>
      </c>
      <c r="I6903" s="6" t="s">
        <v>6918</v>
      </c>
      <c r="J6903" s="6" t="s">
        <v>20804</v>
      </c>
      <c r="K6903" s="17">
        <v>3</v>
      </c>
      <c r="L6903" s="17" t="s">
        <v>20076</v>
      </c>
      <c r="M6903" s="9"/>
      <c r="N6903" s="9"/>
      <c r="O6903" s="21"/>
      <c r="Q6903" s="29"/>
      <c r="U6903" s="17"/>
      <c r="V6903" s="2"/>
      <c r="Y6903" t="str">
        <f t="shared" si="437"/>
        <v/>
      </c>
      <c r="AA6903" t="str">
        <f t="shared" si="438"/>
        <v/>
      </c>
      <c r="AC6903" s="7"/>
      <c r="AD6903" t="s">
        <v>6918</v>
      </c>
      <c r="AE6903">
        <f t="shared" si="435"/>
        <v>0</v>
      </c>
      <c r="AG6903" s="2"/>
      <c r="AI6903" s="7"/>
    </row>
    <row r="6904" spans="1:59" ht="11" customHeight="1" outlineLevel="1" x14ac:dyDescent="0.25">
      <c r="A6904" t="s">
        <v>3975</v>
      </c>
      <c r="C6904" s="2" t="s">
        <v>12953</v>
      </c>
      <c r="D6904" s="2" t="s">
        <v>20849</v>
      </c>
      <c r="E6904" s="7">
        <v>2022</v>
      </c>
      <c r="F6904" s="5" t="s">
        <v>21821</v>
      </c>
      <c r="H6904" s="5" t="s">
        <v>5398</v>
      </c>
      <c r="I6904" s="6" t="s">
        <v>6918</v>
      </c>
      <c r="J6904" s="6" t="s">
        <v>20804</v>
      </c>
      <c r="K6904" s="17">
        <v>3</v>
      </c>
      <c r="L6904" s="17" t="s">
        <v>7730</v>
      </c>
      <c r="M6904" s="9">
        <v>12</v>
      </c>
      <c r="N6904" s="9"/>
      <c r="O6904" s="21"/>
      <c r="Q6904" s="29"/>
      <c r="U6904" s="17"/>
      <c r="V6904" s="2"/>
      <c r="Y6904" t="str">
        <f t="shared" si="437"/>
        <v/>
      </c>
      <c r="AA6904" t="str">
        <f t="shared" si="438"/>
        <v/>
      </c>
      <c r="AC6904" s="7"/>
      <c r="AD6904" t="s">
        <v>6918</v>
      </c>
      <c r="AE6904">
        <f t="shared" si="435"/>
        <v>0</v>
      </c>
      <c r="AG6904" s="2"/>
      <c r="AI6904" s="7"/>
    </row>
    <row r="6905" spans="1:59" ht="11" customHeight="1" outlineLevel="1" x14ac:dyDescent="0.25">
      <c r="A6905" t="s">
        <v>3975</v>
      </c>
      <c r="C6905" s="2" t="s">
        <v>12953</v>
      </c>
      <c r="D6905" s="2">
        <v>3637</v>
      </c>
      <c r="E6905" s="7">
        <v>2022</v>
      </c>
      <c r="F6905" s="5" t="s">
        <v>3026</v>
      </c>
      <c r="H6905" s="5" t="s">
        <v>5398</v>
      </c>
      <c r="I6905" s="6" t="s">
        <v>3985</v>
      </c>
      <c r="J6905" s="6" t="s">
        <v>21283</v>
      </c>
      <c r="K6905" s="17">
        <v>5</v>
      </c>
      <c r="L6905" s="17" t="s">
        <v>7730</v>
      </c>
      <c r="M6905" s="9">
        <v>3</v>
      </c>
      <c r="N6905" s="9"/>
      <c r="O6905" s="21"/>
      <c r="Q6905" s="29"/>
      <c r="U6905" s="17"/>
      <c r="V6905" s="2"/>
      <c r="Y6905" t="str">
        <f t="shared" si="437"/>
        <v/>
      </c>
      <c r="AA6905" t="str">
        <f t="shared" si="438"/>
        <v/>
      </c>
      <c r="AC6905" s="7"/>
      <c r="AD6905" t="s">
        <v>21282</v>
      </c>
      <c r="AE6905">
        <f t="shared" si="435"/>
        <v>0</v>
      </c>
      <c r="AG6905" s="2"/>
      <c r="AH6905" t="s">
        <v>4977</v>
      </c>
      <c r="AI6905" s="7" t="s">
        <v>4610</v>
      </c>
      <c r="BF6905" t="s">
        <v>7730</v>
      </c>
      <c r="BG6905">
        <f t="shared" ref="BG6905:BG6918" si="439">IF(BF6905="y",M6905,"")</f>
        <v>3</v>
      </c>
    </row>
    <row r="6906" spans="1:59" ht="11" customHeight="1" outlineLevel="1" x14ac:dyDescent="0.25">
      <c r="A6906" t="s">
        <v>3975</v>
      </c>
      <c r="C6906" s="2" t="s">
        <v>12953</v>
      </c>
      <c r="D6906" s="2">
        <v>3647</v>
      </c>
      <c r="E6906" s="7">
        <v>2022</v>
      </c>
      <c r="F6906" s="5" t="s">
        <v>20806</v>
      </c>
      <c r="H6906" s="5" t="s">
        <v>5398</v>
      </c>
      <c r="I6906" s="6" t="s">
        <v>3817</v>
      </c>
      <c r="J6906" s="6" t="s">
        <v>20809</v>
      </c>
      <c r="K6906" s="17">
        <v>1</v>
      </c>
      <c r="L6906" s="18" t="s">
        <v>7730</v>
      </c>
      <c r="M6906" s="9">
        <v>4.8</v>
      </c>
      <c r="N6906" s="9"/>
      <c r="O6906" s="21"/>
      <c r="Q6906" s="29"/>
      <c r="U6906" s="17"/>
      <c r="V6906" s="2"/>
      <c r="Y6906" t="str">
        <f t="shared" si="437"/>
        <v/>
      </c>
      <c r="AA6906" t="str">
        <f t="shared" si="438"/>
        <v/>
      </c>
      <c r="AC6906" s="7"/>
      <c r="AD6906" t="s">
        <v>3817</v>
      </c>
      <c r="AE6906">
        <f t="shared" si="435"/>
        <v>0</v>
      </c>
      <c r="AG6906" s="2"/>
      <c r="AH6906" t="s">
        <v>4977</v>
      </c>
      <c r="AI6906" s="7" t="s">
        <v>4610</v>
      </c>
      <c r="BF6906" t="s">
        <v>7730</v>
      </c>
      <c r="BG6906">
        <f t="shared" si="439"/>
        <v>4.8</v>
      </c>
    </row>
    <row r="6907" spans="1:59" ht="11" customHeight="1" outlineLevel="1" x14ac:dyDescent="0.25">
      <c r="A6907" t="s">
        <v>3975</v>
      </c>
      <c r="C6907" s="2" t="s">
        <v>12953</v>
      </c>
      <c r="D6907" s="2">
        <v>3648</v>
      </c>
      <c r="E6907" s="7">
        <v>2022</v>
      </c>
      <c r="F6907" s="5" t="s">
        <v>20807</v>
      </c>
      <c r="H6907" s="5" t="s">
        <v>5398</v>
      </c>
      <c r="I6907" s="6" t="s">
        <v>3985</v>
      </c>
      <c r="J6907" s="6" t="s">
        <v>20809</v>
      </c>
      <c r="K6907" s="17">
        <v>1</v>
      </c>
      <c r="L6907" s="18" t="s">
        <v>7730</v>
      </c>
      <c r="M6907" s="9">
        <v>4.8</v>
      </c>
      <c r="N6907" s="9"/>
      <c r="O6907" s="21"/>
      <c r="Q6907" s="29"/>
      <c r="U6907" s="17"/>
      <c r="V6907" s="2"/>
      <c r="Y6907" t="str">
        <f t="shared" si="437"/>
        <v/>
      </c>
      <c r="AA6907" t="str">
        <f t="shared" si="438"/>
        <v/>
      </c>
      <c r="AC6907" s="7"/>
      <c r="AD6907" t="s">
        <v>3985</v>
      </c>
      <c r="AE6907">
        <f t="shared" si="435"/>
        <v>0</v>
      </c>
      <c r="AG6907" s="2"/>
      <c r="AH6907" t="s">
        <v>3986</v>
      </c>
      <c r="AI6907" s="7" t="s">
        <v>4610</v>
      </c>
      <c r="BF6907" t="s">
        <v>7730</v>
      </c>
      <c r="BG6907">
        <f t="shared" si="439"/>
        <v>4.8</v>
      </c>
    </row>
    <row r="6908" spans="1:59" ht="11" customHeight="1" outlineLevel="1" x14ac:dyDescent="0.25">
      <c r="A6908" t="s">
        <v>3975</v>
      </c>
      <c r="C6908" s="2" t="s">
        <v>12953</v>
      </c>
      <c r="D6908" s="2">
        <v>3649</v>
      </c>
      <c r="E6908" s="7">
        <v>2022</v>
      </c>
      <c r="F6908" s="5" t="s">
        <v>20807</v>
      </c>
      <c r="H6908" s="5" t="s">
        <v>5398</v>
      </c>
      <c r="I6908" s="6" t="s">
        <v>2614</v>
      </c>
      <c r="J6908" s="6" t="s">
        <v>20809</v>
      </c>
      <c r="K6908" s="17">
        <v>1</v>
      </c>
      <c r="L6908" s="18" t="s">
        <v>7730</v>
      </c>
      <c r="M6908" s="9">
        <v>4.8</v>
      </c>
      <c r="N6908" s="9"/>
      <c r="O6908" s="21"/>
      <c r="Q6908" s="29"/>
      <c r="U6908" s="17"/>
      <c r="V6908" s="2"/>
      <c r="Y6908" t="str">
        <f t="shared" si="437"/>
        <v/>
      </c>
      <c r="AA6908" t="str">
        <f t="shared" si="438"/>
        <v/>
      </c>
      <c r="AC6908" s="7"/>
      <c r="AD6908" t="s">
        <v>2614</v>
      </c>
      <c r="AE6908">
        <f t="shared" si="435"/>
        <v>0</v>
      </c>
      <c r="AG6908" s="2"/>
      <c r="AH6908" t="s">
        <v>2615</v>
      </c>
      <c r="AI6908" s="7" t="s">
        <v>4610</v>
      </c>
      <c r="BF6908" t="s">
        <v>7730</v>
      </c>
      <c r="BG6908">
        <f t="shared" si="439"/>
        <v>4.8</v>
      </c>
    </row>
    <row r="6909" spans="1:59" ht="11" customHeight="1" outlineLevel="1" collapsed="1" x14ac:dyDescent="0.25">
      <c r="A6909" t="s">
        <v>3975</v>
      </c>
      <c r="C6909" s="2" t="s">
        <v>12953</v>
      </c>
      <c r="D6909" s="2">
        <v>3650</v>
      </c>
      <c r="E6909" s="7">
        <v>2022</v>
      </c>
      <c r="F6909" s="5" t="s">
        <v>20807</v>
      </c>
      <c r="H6909" s="5" t="s">
        <v>5398</v>
      </c>
      <c r="I6909" s="6" t="s">
        <v>3818</v>
      </c>
      <c r="J6909" s="6" t="s">
        <v>20809</v>
      </c>
      <c r="K6909" s="17">
        <v>1</v>
      </c>
      <c r="L6909" s="18" t="s">
        <v>7730</v>
      </c>
      <c r="M6909" s="9">
        <v>4.8</v>
      </c>
      <c r="N6909" s="9"/>
      <c r="O6909" s="21"/>
      <c r="Q6909" s="29"/>
      <c r="U6909" s="17"/>
      <c r="V6909" s="2"/>
      <c r="Y6909" t="str">
        <f t="shared" si="437"/>
        <v/>
      </c>
      <c r="AA6909" t="str">
        <f t="shared" si="438"/>
        <v/>
      </c>
      <c r="AC6909" s="7"/>
      <c r="AD6909" t="s">
        <v>3818</v>
      </c>
      <c r="AE6909">
        <f t="shared" si="435"/>
        <v>0</v>
      </c>
      <c r="AG6909" s="2"/>
      <c r="AH6909" t="s">
        <v>4978</v>
      </c>
      <c r="AI6909" s="7" t="s">
        <v>4610</v>
      </c>
      <c r="BF6909" t="s">
        <v>7730</v>
      </c>
      <c r="BG6909">
        <f t="shared" si="439"/>
        <v>4.8</v>
      </c>
    </row>
    <row r="6910" spans="1:59" ht="11" customHeight="1" outlineLevel="1" x14ac:dyDescent="0.25">
      <c r="A6910" t="s">
        <v>3975</v>
      </c>
      <c r="C6910" s="2" t="s">
        <v>12953</v>
      </c>
      <c r="D6910" s="2">
        <v>3651</v>
      </c>
      <c r="E6910" s="7">
        <v>2022</v>
      </c>
      <c r="F6910" s="5" t="s">
        <v>20808</v>
      </c>
      <c r="H6910" s="5" t="s">
        <v>5398</v>
      </c>
      <c r="I6910" s="6" t="s">
        <v>3819</v>
      </c>
      <c r="J6910" s="6" t="s">
        <v>20809</v>
      </c>
      <c r="K6910" s="17">
        <v>1</v>
      </c>
      <c r="L6910" s="18" t="s">
        <v>7730</v>
      </c>
      <c r="M6910" s="9">
        <v>4.8</v>
      </c>
      <c r="N6910" s="9"/>
      <c r="O6910" s="21"/>
      <c r="Q6910" s="29"/>
      <c r="U6910" s="17"/>
      <c r="V6910" s="2"/>
      <c r="Y6910" t="str">
        <f t="shared" si="437"/>
        <v/>
      </c>
      <c r="AA6910" t="str">
        <f t="shared" si="438"/>
        <v/>
      </c>
      <c r="AC6910" s="7"/>
      <c r="AD6910" t="s">
        <v>3819</v>
      </c>
      <c r="AE6910">
        <f t="shared" si="435"/>
        <v>0</v>
      </c>
      <c r="AG6910" s="2"/>
      <c r="AH6910" t="s">
        <v>4979</v>
      </c>
      <c r="AI6910" s="7" t="s">
        <v>4610</v>
      </c>
      <c r="BF6910" t="s">
        <v>7730</v>
      </c>
      <c r="BG6910">
        <f t="shared" si="439"/>
        <v>4.8</v>
      </c>
    </row>
    <row r="6911" spans="1:59" ht="11" customHeight="1" outlineLevel="1" x14ac:dyDescent="0.25">
      <c r="A6911" t="s">
        <v>3975</v>
      </c>
      <c r="C6911" s="2" t="s">
        <v>12953</v>
      </c>
      <c r="D6911" s="2" t="s">
        <v>20805</v>
      </c>
      <c r="E6911" s="7">
        <v>2022</v>
      </c>
      <c r="F6911" s="5" t="s">
        <v>753</v>
      </c>
      <c r="H6911" s="5" t="s">
        <v>5398</v>
      </c>
      <c r="I6911" s="6" t="s">
        <v>8179</v>
      </c>
      <c r="J6911" s="6" t="s">
        <v>20809</v>
      </c>
      <c r="K6911" s="17">
        <v>1</v>
      </c>
      <c r="L6911" s="17" t="s">
        <v>7730</v>
      </c>
      <c r="M6911" s="9">
        <v>13</v>
      </c>
      <c r="N6911" s="9"/>
      <c r="O6911" s="21"/>
      <c r="Q6911" s="29"/>
      <c r="U6911" s="17"/>
      <c r="V6911" s="2"/>
      <c r="Y6911" t="str">
        <f t="shared" si="437"/>
        <v/>
      </c>
      <c r="AA6911">
        <f t="shared" si="438"/>
        <v>1</v>
      </c>
      <c r="AC6911" s="7"/>
      <c r="AD6911" t="s">
        <v>8179</v>
      </c>
      <c r="AE6911">
        <f t="shared" si="435"/>
        <v>0</v>
      </c>
      <c r="AG6911" s="2"/>
      <c r="AH6911" t="s">
        <v>5515</v>
      </c>
      <c r="AI6911" s="7" t="s">
        <v>4610</v>
      </c>
      <c r="BF6911" t="s">
        <v>7730</v>
      </c>
      <c r="BG6911">
        <f t="shared" si="439"/>
        <v>13</v>
      </c>
    </row>
    <row r="6912" spans="1:59" ht="11" customHeight="1" outlineLevel="1" x14ac:dyDescent="0.25">
      <c r="A6912" t="s">
        <v>3975</v>
      </c>
      <c r="C6912" s="2" t="s">
        <v>12953</v>
      </c>
      <c r="D6912" s="2">
        <v>3659</v>
      </c>
      <c r="E6912" s="7">
        <v>2022</v>
      </c>
      <c r="F6912" s="5" t="s">
        <v>21469</v>
      </c>
      <c r="H6912" s="5" t="s">
        <v>5398</v>
      </c>
      <c r="I6912" s="6" t="s">
        <v>8097</v>
      </c>
      <c r="J6912" s="6" t="s">
        <v>20810</v>
      </c>
      <c r="K6912" s="17">
        <v>3</v>
      </c>
      <c r="L6912" s="17" t="s">
        <v>20076</v>
      </c>
      <c r="M6912" s="9">
        <v>0.35</v>
      </c>
      <c r="N6912" s="9"/>
      <c r="O6912" s="21"/>
      <c r="Q6912" s="29"/>
      <c r="U6912" s="17"/>
      <c r="V6912" s="2"/>
      <c r="Y6912" t="str">
        <f t="shared" si="437"/>
        <v/>
      </c>
      <c r="AA6912" t="str">
        <f t="shared" si="438"/>
        <v/>
      </c>
      <c r="AC6912" s="7"/>
      <c r="AD6912" t="s">
        <v>8097</v>
      </c>
      <c r="AE6912">
        <f t="shared" ref="AE6912:AE6953" si="440">COUNTIF(I6912,"*Fuji*")</f>
        <v>0</v>
      </c>
      <c r="AG6912" s="2"/>
      <c r="AH6912" t="s">
        <v>4979</v>
      </c>
      <c r="AI6912" s="7" t="s">
        <v>4610</v>
      </c>
      <c r="BF6912" t="s">
        <v>7730</v>
      </c>
      <c r="BG6912">
        <f t="shared" si="439"/>
        <v>0.35</v>
      </c>
    </row>
    <row r="6913" spans="1:59" ht="11" customHeight="1" outlineLevel="1" x14ac:dyDescent="0.25">
      <c r="A6913" t="s">
        <v>3975</v>
      </c>
      <c r="C6913" s="2" t="s">
        <v>12953</v>
      </c>
      <c r="D6913" s="2" t="s">
        <v>20811</v>
      </c>
      <c r="E6913" s="7">
        <v>2022</v>
      </c>
      <c r="F6913" s="5" t="s">
        <v>22378</v>
      </c>
      <c r="H6913" s="5" t="s">
        <v>5398</v>
      </c>
      <c r="I6913" s="6" t="s">
        <v>8097</v>
      </c>
      <c r="J6913" s="6" t="s">
        <v>20810</v>
      </c>
      <c r="K6913" s="17">
        <v>3</v>
      </c>
      <c r="L6913" s="17" t="s">
        <v>7730</v>
      </c>
      <c r="M6913" s="9">
        <v>16</v>
      </c>
      <c r="N6913" s="9"/>
      <c r="O6913" s="21"/>
      <c r="Q6913" s="29"/>
      <c r="U6913" s="17"/>
      <c r="V6913" s="2"/>
      <c r="Y6913" t="str">
        <f t="shared" si="437"/>
        <v/>
      </c>
      <c r="AA6913">
        <f t="shared" si="438"/>
        <v>1</v>
      </c>
      <c r="AC6913" s="7"/>
      <c r="AD6913" t="s">
        <v>8097</v>
      </c>
      <c r="AE6913">
        <f t="shared" si="440"/>
        <v>0</v>
      </c>
      <c r="AG6913" s="2"/>
      <c r="AH6913" t="s">
        <v>4979</v>
      </c>
      <c r="AI6913" s="7" t="s">
        <v>4610</v>
      </c>
      <c r="BF6913" t="s">
        <v>7730</v>
      </c>
      <c r="BG6913">
        <f t="shared" si="439"/>
        <v>16</v>
      </c>
    </row>
    <row r="6914" spans="1:59" ht="11" customHeight="1" outlineLevel="1" x14ac:dyDescent="0.25">
      <c r="A6914" t="s">
        <v>3975</v>
      </c>
      <c r="C6914" s="2" t="s">
        <v>12953</v>
      </c>
      <c r="D6914" s="2" t="s">
        <v>20811</v>
      </c>
      <c r="E6914" s="7">
        <v>2022</v>
      </c>
      <c r="F6914" s="5" t="s">
        <v>22379</v>
      </c>
      <c r="H6914" s="5" t="s">
        <v>5398</v>
      </c>
      <c r="I6914" s="6" t="s">
        <v>8097</v>
      </c>
      <c r="J6914" s="6" t="s">
        <v>20810</v>
      </c>
      <c r="K6914" s="17">
        <v>3</v>
      </c>
      <c r="L6914" s="17" t="s">
        <v>7730</v>
      </c>
      <c r="M6914" s="9">
        <v>4</v>
      </c>
      <c r="N6914" s="9"/>
      <c r="O6914" s="21"/>
      <c r="Q6914" s="29"/>
      <c r="U6914" s="17"/>
      <c r="V6914" s="2"/>
      <c r="Y6914">
        <f t="shared" si="437"/>
        <v>1</v>
      </c>
      <c r="AA6914" t="str">
        <f t="shared" si="438"/>
        <v/>
      </c>
      <c r="AC6914" s="7"/>
      <c r="AD6914" t="s">
        <v>8097</v>
      </c>
      <c r="AE6914">
        <f t="shared" si="440"/>
        <v>0</v>
      </c>
      <c r="AG6914" s="2"/>
      <c r="AH6914" t="s">
        <v>4979</v>
      </c>
      <c r="AI6914" s="7" t="s">
        <v>4610</v>
      </c>
      <c r="BF6914" t="s">
        <v>7730</v>
      </c>
      <c r="BG6914">
        <f t="shared" si="439"/>
        <v>4</v>
      </c>
    </row>
    <row r="6915" spans="1:59" ht="11" customHeight="1" outlineLevel="1" x14ac:dyDescent="0.25">
      <c r="A6915" t="s">
        <v>3975</v>
      </c>
      <c r="C6915" s="2" t="s">
        <v>12953</v>
      </c>
      <c r="D6915" s="2" t="s">
        <v>22380</v>
      </c>
      <c r="E6915" s="7">
        <v>2023</v>
      </c>
      <c r="F6915" s="8" t="s">
        <v>22381</v>
      </c>
      <c r="H6915" s="5" t="s">
        <v>5398</v>
      </c>
      <c r="I6915" s="39" t="s">
        <v>9047</v>
      </c>
      <c r="J6915" s="6" t="s">
        <v>12835</v>
      </c>
      <c r="K6915" s="17">
        <v>6</v>
      </c>
      <c r="L6915" s="18" t="s">
        <v>7730</v>
      </c>
      <c r="M6915" s="9">
        <v>4</v>
      </c>
      <c r="N6915" s="9"/>
      <c r="O6915" s="21"/>
      <c r="Q6915" s="29"/>
      <c r="U6915" s="17"/>
      <c r="V6915" s="2"/>
      <c r="Y6915" t="str">
        <f t="shared" si="437"/>
        <v/>
      </c>
      <c r="AA6915">
        <f t="shared" si="438"/>
        <v>1</v>
      </c>
      <c r="AC6915" s="7"/>
      <c r="AD6915" s="1" t="s">
        <v>9047</v>
      </c>
      <c r="AE6915">
        <f t="shared" si="440"/>
        <v>0</v>
      </c>
      <c r="AG6915" s="2"/>
      <c r="AH6915" t="s">
        <v>4979</v>
      </c>
      <c r="AI6915" s="7" t="s">
        <v>4610</v>
      </c>
      <c r="BF6915" t="s">
        <v>7730</v>
      </c>
      <c r="BG6915">
        <f t="shared" si="439"/>
        <v>4</v>
      </c>
    </row>
    <row r="6916" spans="1:59" ht="11" customHeight="1" outlineLevel="1" x14ac:dyDescent="0.25">
      <c r="A6916" t="s">
        <v>3975</v>
      </c>
      <c r="C6916" s="2" t="s">
        <v>12953</v>
      </c>
      <c r="D6916" s="2">
        <v>3710</v>
      </c>
      <c r="E6916" s="7">
        <v>2023</v>
      </c>
      <c r="F6916" s="8" t="s">
        <v>21352</v>
      </c>
      <c r="H6916" s="5" t="s">
        <v>5398</v>
      </c>
      <c r="I6916" s="39" t="s">
        <v>9047</v>
      </c>
      <c r="J6916" s="6" t="s">
        <v>21351</v>
      </c>
      <c r="K6916" s="17">
        <v>6</v>
      </c>
      <c r="L6916" s="18" t="s">
        <v>7730</v>
      </c>
      <c r="M6916" s="9">
        <v>6.8</v>
      </c>
      <c r="N6916" s="9"/>
      <c r="O6916" s="21"/>
      <c r="Q6916" s="29"/>
      <c r="U6916" s="17"/>
      <c r="V6916" s="2"/>
      <c r="Y6916" t="str">
        <f t="shared" si="437"/>
        <v/>
      </c>
      <c r="AA6916" t="str">
        <f t="shared" si="438"/>
        <v/>
      </c>
      <c r="AC6916" s="7"/>
      <c r="AD6916" s="1" t="s">
        <v>9047</v>
      </c>
      <c r="AE6916">
        <f t="shared" si="440"/>
        <v>0</v>
      </c>
      <c r="AG6916" s="2"/>
      <c r="AH6916" t="s">
        <v>4979</v>
      </c>
      <c r="AI6916" s="7" t="s">
        <v>4610</v>
      </c>
      <c r="BF6916" t="s">
        <v>7730</v>
      </c>
      <c r="BG6916">
        <f t="shared" si="439"/>
        <v>6.8</v>
      </c>
    </row>
    <row r="6917" spans="1:59" ht="11" customHeight="1" outlineLevel="1" x14ac:dyDescent="0.25">
      <c r="A6917" t="s">
        <v>3975</v>
      </c>
      <c r="C6917" s="2" t="s">
        <v>12953</v>
      </c>
      <c r="D6917" s="2">
        <v>3717</v>
      </c>
      <c r="E6917" s="7">
        <v>2023</v>
      </c>
      <c r="F6917" s="8" t="s">
        <v>21354</v>
      </c>
      <c r="H6917" s="5" t="s">
        <v>5398</v>
      </c>
      <c r="I6917" s="39" t="s">
        <v>9047</v>
      </c>
      <c r="J6917" s="39" t="s">
        <v>21353</v>
      </c>
      <c r="K6917" s="17">
        <v>6</v>
      </c>
      <c r="L6917" s="18" t="s">
        <v>7730</v>
      </c>
      <c r="M6917" s="9">
        <v>4</v>
      </c>
      <c r="N6917" s="9"/>
      <c r="O6917" s="21"/>
      <c r="Q6917" s="29"/>
      <c r="U6917" s="17"/>
      <c r="V6917" s="2"/>
      <c r="Y6917" t="str">
        <f t="shared" si="437"/>
        <v/>
      </c>
      <c r="AA6917" t="str">
        <f t="shared" si="438"/>
        <v/>
      </c>
      <c r="AC6917" s="7"/>
      <c r="AD6917" s="1" t="s">
        <v>9047</v>
      </c>
      <c r="AE6917">
        <f t="shared" si="440"/>
        <v>0</v>
      </c>
      <c r="AG6917" s="2"/>
      <c r="AH6917" t="s">
        <v>4979</v>
      </c>
      <c r="AI6917" s="7" t="s">
        <v>4610</v>
      </c>
      <c r="BF6917" t="s">
        <v>7730</v>
      </c>
      <c r="BG6917">
        <f t="shared" si="439"/>
        <v>4</v>
      </c>
    </row>
    <row r="6918" spans="1:59" ht="11" customHeight="1" outlineLevel="1" x14ac:dyDescent="0.25">
      <c r="A6918" t="s">
        <v>3975</v>
      </c>
      <c r="C6918" s="2" t="s">
        <v>12953</v>
      </c>
      <c r="D6918" s="3" t="s">
        <v>22390</v>
      </c>
      <c r="E6918" s="7">
        <v>2023</v>
      </c>
      <c r="F6918" s="8" t="s">
        <v>22391</v>
      </c>
      <c r="H6918" s="5" t="s">
        <v>5398</v>
      </c>
      <c r="I6918" s="39" t="s">
        <v>9047</v>
      </c>
      <c r="J6918" s="39" t="s">
        <v>21353</v>
      </c>
      <c r="K6918" s="17">
        <v>6</v>
      </c>
      <c r="L6918" s="18" t="s">
        <v>7730</v>
      </c>
      <c r="M6918" s="9">
        <v>6.3</v>
      </c>
      <c r="N6918" s="9"/>
      <c r="O6918" s="21"/>
      <c r="Q6918" s="29"/>
      <c r="U6918" s="17"/>
      <c r="V6918" s="2"/>
      <c r="Y6918" t="str">
        <f t="shared" si="437"/>
        <v/>
      </c>
      <c r="AA6918">
        <f t="shared" si="438"/>
        <v>1</v>
      </c>
      <c r="AC6918" s="7"/>
      <c r="AD6918" s="1" t="s">
        <v>9047</v>
      </c>
      <c r="AE6918">
        <f t="shared" si="440"/>
        <v>0</v>
      </c>
      <c r="AG6918" s="2"/>
      <c r="AH6918" t="s">
        <v>4979</v>
      </c>
      <c r="AI6918" s="7" t="s">
        <v>4610</v>
      </c>
      <c r="BF6918" t="s">
        <v>7730</v>
      </c>
      <c r="BG6918">
        <f t="shared" si="439"/>
        <v>6.3</v>
      </c>
    </row>
    <row r="6919" spans="1:59" ht="11" customHeight="1" outlineLevel="1" x14ac:dyDescent="0.25">
      <c r="A6919" t="s">
        <v>6882</v>
      </c>
      <c r="C6919" s="2" t="s">
        <v>12953</v>
      </c>
      <c r="D6919" s="2" t="s">
        <v>4062</v>
      </c>
      <c r="E6919" s="7" t="s">
        <v>8226</v>
      </c>
      <c r="F6919" s="5" t="s">
        <v>4677</v>
      </c>
      <c r="H6919" s="5" t="s">
        <v>6501</v>
      </c>
      <c r="I6919" s="6" t="s">
        <v>6883</v>
      </c>
      <c r="J6919" s="6" t="s">
        <v>8225</v>
      </c>
      <c r="K6919" s="17">
        <v>3</v>
      </c>
      <c r="L6919" s="17" t="s">
        <v>7730</v>
      </c>
      <c r="M6919" s="9">
        <v>1</v>
      </c>
      <c r="N6919" s="9"/>
      <c r="O6919" s="21"/>
      <c r="Q6919" s="29"/>
      <c r="U6919" s="17"/>
      <c r="V6919" s="2" t="s">
        <v>6866</v>
      </c>
      <c r="X6919" t="s">
        <v>7732</v>
      </c>
      <c r="Y6919" t="str">
        <f t="shared" si="437"/>
        <v/>
      </c>
      <c r="AA6919" t="str">
        <f t="shared" si="438"/>
        <v/>
      </c>
      <c r="AC6919" s="7"/>
      <c r="AD6919" t="s">
        <v>6883</v>
      </c>
      <c r="AE6919">
        <f t="shared" si="440"/>
        <v>0</v>
      </c>
      <c r="AG6919" s="2"/>
      <c r="AI6919" s="7"/>
    </row>
    <row r="6920" spans="1:59" ht="11" customHeight="1" outlineLevel="1" x14ac:dyDescent="0.25">
      <c r="A6920" t="s">
        <v>7008</v>
      </c>
      <c r="C6920" s="2" t="s">
        <v>12953</v>
      </c>
      <c r="D6920" s="2">
        <v>2</v>
      </c>
      <c r="E6920" s="7">
        <v>1943</v>
      </c>
      <c r="F6920" s="5" t="s">
        <v>7001</v>
      </c>
      <c r="H6920" s="5" t="s">
        <v>3831</v>
      </c>
      <c r="I6920" s="6" t="s">
        <v>6926</v>
      </c>
      <c r="J6920" s="6" t="s">
        <v>7000</v>
      </c>
      <c r="K6920" s="17">
        <v>1</v>
      </c>
      <c r="L6920" s="17" t="s">
        <v>7730</v>
      </c>
      <c r="M6920" s="9">
        <v>3</v>
      </c>
      <c r="N6920" s="9"/>
      <c r="O6920" s="21"/>
      <c r="Q6920" s="29"/>
      <c r="T6920">
        <v>1</v>
      </c>
      <c r="U6920" s="17"/>
      <c r="V6920" s="2" t="s">
        <v>4625</v>
      </c>
      <c r="Y6920" t="str">
        <f t="shared" si="437"/>
        <v/>
      </c>
      <c r="AA6920" t="str">
        <f t="shared" si="438"/>
        <v/>
      </c>
      <c r="AC6920" s="7"/>
      <c r="AD6920" t="s">
        <v>6926</v>
      </c>
      <c r="AE6920">
        <f t="shared" si="440"/>
        <v>0</v>
      </c>
      <c r="AG6920" s="2"/>
      <c r="AI6920" s="7"/>
    </row>
    <row r="6921" spans="1:59" ht="11" customHeight="1" outlineLevel="1" x14ac:dyDescent="0.25">
      <c r="A6921" t="s">
        <v>7008</v>
      </c>
      <c r="C6921" s="2" t="s">
        <v>12953</v>
      </c>
      <c r="D6921" s="2">
        <v>3</v>
      </c>
      <c r="E6921" s="7">
        <v>1943</v>
      </c>
      <c r="F6921" s="5" t="s">
        <v>1583</v>
      </c>
      <c r="H6921" s="5" t="s">
        <v>6501</v>
      </c>
      <c r="I6921" s="6" t="s">
        <v>5399</v>
      </c>
      <c r="J6921" s="6" t="s">
        <v>7000</v>
      </c>
      <c r="K6921" s="17">
        <v>1</v>
      </c>
      <c r="L6921" s="17" t="s">
        <v>7730</v>
      </c>
      <c r="M6921" s="9">
        <v>3</v>
      </c>
      <c r="N6921" s="9"/>
      <c r="O6921" s="21"/>
      <c r="Q6921" s="29"/>
      <c r="S6921">
        <v>1</v>
      </c>
      <c r="T6921">
        <v>1</v>
      </c>
      <c r="U6921" s="17"/>
      <c r="V6921" s="2" t="s">
        <v>4627</v>
      </c>
      <c r="Y6921" t="str">
        <f t="shared" si="437"/>
        <v/>
      </c>
      <c r="AA6921" t="str">
        <f t="shared" si="438"/>
        <v/>
      </c>
      <c r="AC6921" s="7"/>
      <c r="AD6921" t="s">
        <v>5399</v>
      </c>
      <c r="AE6921">
        <f t="shared" si="440"/>
        <v>1</v>
      </c>
      <c r="AG6921" s="2"/>
      <c r="AI6921" s="7"/>
    </row>
    <row r="6922" spans="1:59" ht="11" customHeight="1" outlineLevel="1" collapsed="1" x14ac:dyDescent="0.25">
      <c r="A6922" t="s">
        <v>7008</v>
      </c>
      <c r="C6922" s="2" t="s">
        <v>12953</v>
      </c>
      <c r="D6922" s="2">
        <v>9</v>
      </c>
      <c r="E6922" s="7">
        <v>1943</v>
      </c>
      <c r="F6922" s="5" t="s">
        <v>1346</v>
      </c>
      <c r="H6922" s="5" t="s">
        <v>5480</v>
      </c>
      <c r="I6922" s="6" t="s">
        <v>7003</v>
      </c>
      <c r="J6922" s="6" t="s">
        <v>7002</v>
      </c>
      <c r="K6922" s="17">
        <v>3</v>
      </c>
      <c r="L6922" s="17" t="s">
        <v>7730</v>
      </c>
      <c r="M6922" s="9">
        <v>8.5</v>
      </c>
      <c r="N6922" s="9"/>
      <c r="O6922" s="21"/>
      <c r="Q6922" s="29"/>
      <c r="U6922" s="17"/>
      <c r="V6922" s="2" t="s">
        <v>4628</v>
      </c>
      <c r="Y6922" t="str">
        <f t="shared" si="437"/>
        <v/>
      </c>
      <c r="AA6922" t="str">
        <f t="shared" si="438"/>
        <v/>
      </c>
      <c r="AC6922" s="7"/>
      <c r="AD6922" t="s">
        <v>7003</v>
      </c>
      <c r="AE6922">
        <f t="shared" si="440"/>
        <v>0</v>
      </c>
      <c r="AG6922" s="2"/>
      <c r="AI6922" s="7"/>
    </row>
    <row r="6923" spans="1:59" ht="11" customHeight="1" outlineLevel="1" x14ac:dyDescent="0.25">
      <c r="A6923" t="s">
        <v>7008</v>
      </c>
      <c r="C6923" s="2" t="s">
        <v>12953</v>
      </c>
      <c r="D6923" s="2">
        <v>13</v>
      </c>
      <c r="E6923" s="7">
        <v>1945</v>
      </c>
      <c r="F6923" s="5" t="s">
        <v>5902</v>
      </c>
      <c r="H6923" s="5" t="s">
        <v>2291</v>
      </c>
      <c r="I6923" s="6" t="s">
        <v>3976</v>
      </c>
      <c r="J6923" s="6" t="s">
        <v>7002</v>
      </c>
      <c r="K6923" s="17">
        <v>3</v>
      </c>
      <c r="L6923" s="17" t="s">
        <v>7730</v>
      </c>
      <c r="M6923" s="9">
        <v>8.5</v>
      </c>
      <c r="N6923" s="9"/>
      <c r="O6923" s="21"/>
      <c r="Q6923" s="29"/>
      <c r="U6923" s="17"/>
      <c r="V6923" s="2" t="s">
        <v>6866</v>
      </c>
      <c r="Y6923" t="str">
        <f t="shared" si="437"/>
        <v/>
      </c>
      <c r="AA6923" t="str">
        <f t="shared" si="438"/>
        <v/>
      </c>
      <c r="AC6923" s="7"/>
      <c r="AD6923" t="s">
        <v>3976</v>
      </c>
      <c r="AE6923">
        <f t="shared" si="440"/>
        <v>0</v>
      </c>
      <c r="AG6923" s="2"/>
      <c r="AI6923" s="7"/>
    </row>
    <row r="6924" spans="1:59" ht="11" customHeight="1" outlineLevel="1" x14ac:dyDescent="0.25">
      <c r="A6924" t="s">
        <v>7010</v>
      </c>
      <c r="C6924" s="2" t="s">
        <v>12953</v>
      </c>
      <c r="D6924" s="3" t="s">
        <v>4062</v>
      </c>
      <c r="E6924" s="7">
        <v>1943</v>
      </c>
      <c r="F6924" s="5" t="s">
        <v>6677</v>
      </c>
      <c r="H6924" s="5" t="s">
        <v>6975</v>
      </c>
      <c r="I6924" s="6" t="s">
        <v>5399</v>
      </c>
      <c r="J6924" s="6" t="s">
        <v>7011</v>
      </c>
      <c r="K6924" s="17">
        <v>1</v>
      </c>
      <c r="L6924" s="17" t="s">
        <v>7730</v>
      </c>
      <c r="M6924" s="9">
        <v>1</v>
      </c>
      <c r="N6924" s="9"/>
      <c r="O6924" s="21"/>
      <c r="Q6924" s="29"/>
      <c r="U6924" s="17"/>
      <c r="V6924" s="2" t="s">
        <v>4635</v>
      </c>
      <c r="X6924" t="s">
        <v>7732</v>
      </c>
      <c r="Y6924" t="str">
        <f t="shared" si="437"/>
        <v/>
      </c>
      <c r="AA6924" t="str">
        <f t="shared" si="438"/>
        <v/>
      </c>
      <c r="AC6924" s="7"/>
      <c r="AD6924" t="s">
        <v>5399</v>
      </c>
      <c r="AE6924">
        <f t="shared" si="440"/>
        <v>1</v>
      </c>
      <c r="AG6924" s="2"/>
      <c r="AI6924" s="7"/>
    </row>
    <row r="6925" spans="1:59" ht="11" customHeight="1" outlineLevel="1" x14ac:dyDescent="0.25">
      <c r="A6925" t="s">
        <v>7010</v>
      </c>
      <c r="C6925" s="2" t="s">
        <v>12953</v>
      </c>
      <c r="D6925" s="3" t="s">
        <v>4062</v>
      </c>
      <c r="E6925" s="7">
        <v>1943</v>
      </c>
      <c r="F6925" s="5" t="s">
        <v>6124</v>
      </c>
      <c r="H6925" s="5" t="s">
        <v>5037</v>
      </c>
      <c r="I6925" s="6" t="s">
        <v>5399</v>
      </c>
      <c r="J6925" s="6" t="s">
        <v>7011</v>
      </c>
      <c r="K6925" s="17">
        <v>1</v>
      </c>
      <c r="L6925" s="17" t="s">
        <v>7730</v>
      </c>
      <c r="M6925" s="9">
        <v>1</v>
      </c>
      <c r="N6925" s="9"/>
      <c r="O6925" s="21"/>
      <c r="Q6925" s="29"/>
      <c r="U6925" s="17"/>
      <c r="V6925" s="2" t="s">
        <v>4636</v>
      </c>
      <c r="X6925" t="s">
        <v>7732</v>
      </c>
      <c r="Y6925" t="str">
        <f t="shared" si="437"/>
        <v/>
      </c>
      <c r="AA6925" t="str">
        <f t="shared" si="438"/>
        <v/>
      </c>
      <c r="AC6925" s="7"/>
      <c r="AD6925" t="s">
        <v>5399</v>
      </c>
      <c r="AE6925">
        <f t="shared" si="440"/>
        <v>1</v>
      </c>
      <c r="AG6925" s="2"/>
      <c r="AI6925" s="7"/>
    </row>
    <row r="6926" spans="1:59" ht="11" customHeight="1" outlineLevel="1" x14ac:dyDescent="0.25">
      <c r="A6926" t="s">
        <v>7010</v>
      </c>
      <c r="C6926" s="2" t="s">
        <v>12953</v>
      </c>
      <c r="D6926" s="3" t="s">
        <v>4062</v>
      </c>
      <c r="E6926" s="7">
        <v>1943</v>
      </c>
      <c r="F6926" s="5" t="s">
        <v>5900</v>
      </c>
      <c r="H6926" s="5" t="s">
        <v>1674</v>
      </c>
      <c r="I6926" s="6" t="s">
        <v>5399</v>
      </c>
      <c r="J6926" s="6" t="s">
        <v>7011</v>
      </c>
      <c r="K6926" s="17">
        <v>1</v>
      </c>
      <c r="L6926" s="17" t="s">
        <v>7730</v>
      </c>
      <c r="M6926" s="9">
        <v>1</v>
      </c>
      <c r="N6926" s="9"/>
      <c r="O6926" s="21"/>
      <c r="Q6926" s="29"/>
      <c r="U6926" s="17"/>
      <c r="V6926" s="2" t="s">
        <v>4637</v>
      </c>
      <c r="X6926" t="s">
        <v>7732</v>
      </c>
      <c r="Y6926" t="str">
        <f t="shared" si="437"/>
        <v/>
      </c>
      <c r="AA6926" t="str">
        <f t="shared" si="438"/>
        <v/>
      </c>
      <c r="AC6926" s="7"/>
      <c r="AD6926" t="s">
        <v>5399</v>
      </c>
      <c r="AE6926">
        <f t="shared" si="440"/>
        <v>1</v>
      </c>
      <c r="AG6926" s="2"/>
      <c r="AI6926" s="7"/>
    </row>
    <row r="6927" spans="1:59" ht="11" customHeight="1" outlineLevel="1" x14ac:dyDescent="0.25">
      <c r="A6927" t="s">
        <v>7010</v>
      </c>
      <c r="C6927" s="2" t="s">
        <v>12953</v>
      </c>
      <c r="D6927" s="3" t="s">
        <v>4062</v>
      </c>
      <c r="E6927" s="7">
        <v>1943</v>
      </c>
      <c r="F6927" s="5" t="s">
        <v>4699</v>
      </c>
      <c r="H6927" s="5" t="s">
        <v>6501</v>
      </c>
      <c r="I6927" s="6" t="s">
        <v>5399</v>
      </c>
      <c r="J6927" s="6" t="s">
        <v>7011</v>
      </c>
      <c r="K6927" s="17">
        <v>1</v>
      </c>
      <c r="L6927" s="17" t="s">
        <v>7730</v>
      </c>
      <c r="M6927" s="9">
        <v>1</v>
      </c>
      <c r="N6927" s="9"/>
      <c r="O6927" s="21"/>
      <c r="Q6927" s="29"/>
      <c r="U6927" s="17"/>
      <c r="V6927" s="2" t="s">
        <v>4638</v>
      </c>
      <c r="X6927" t="s">
        <v>7732</v>
      </c>
      <c r="Y6927" t="str">
        <f t="shared" si="437"/>
        <v/>
      </c>
      <c r="AA6927" t="str">
        <f t="shared" si="438"/>
        <v/>
      </c>
      <c r="AC6927" s="7"/>
      <c r="AD6927" t="s">
        <v>5399</v>
      </c>
      <c r="AE6927">
        <f t="shared" si="440"/>
        <v>1</v>
      </c>
      <c r="AG6927" s="2"/>
      <c r="AI6927" s="7"/>
    </row>
    <row r="6928" spans="1:59" ht="11" customHeight="1" outlineLevel="1" x14ac:dyDescent="0.25">
      <c r="A6928" t="s">
        <v>7009</v>
      </c>
      <c r="C6928" s="2" t="s">
        <v>12953</v>
      </c>
      <c r="D6928" s="2">
        <v>11</v>
      </c>
      <c r="E6928" s="7">
        <v>1943</v>
      </c>
      <c r="F6928" s="5" t="s">
        <v>3421</v>
      </c>
      <c r="H6928" s="5" t="s">
        <v>2291</v>
      </c>
      <c r="I6928" s="6" t="s">
        <v>7004</v>
      </c>
      <c r="J6928" s="6" t="s">
        <v>7002</v>
      </c>
      <c r="K6928" s="17">
        <v>3</v>
      </c>
      <c r="L6928" s="17" t="s">
        <v>7730</v>
      </c>
      <c r="M6928" s="9">
        <v>4</v>
      </c>
      <c r="N6928" s="9"/>
      <c r="O6928" s="21"/>
      <c r="Q6928" s="29"/>
      <c r="U6928" s="17"/>
      <c r="V6928" s="2" t="s">
        <v>4631</v>
      </c>
      <c r="Y6928" t="str">
        <f t="shared" si="437"/>
        <v/>
      </c>
      <c r="AA6928" t="str">
        <f t="shared" si="438"/>
        <v/>
      </c>
      <c r="AC6928" s="7"/>
      <c r="AD6928" t="s">
        <v>7004</v>
      </c>
      <c r="AE6928">
        <f t="shared" si="440"/>
        <v>0</v>
      </c>
      <c r="AG6928" s="2"/>
      <c r="AI6928" s="7"/>
    </row>
    <row r="6929" spans="1:35" ht="11" customHeight="1" outlineLevel="1" x14ac:dyDescent="0.25">
      <c r="A6929" t="s">
        <v>7009</v>
      </c>
      <c r="C6929" s="2" t="s">
        <v>12953</v>
      </c>
      <c r="D6929" s="2">
        <v>12</v>
      </c>
      <c r="E6929" s="7">
        <v>1943</v>
      </c>
      <c r="F6929" s="5" t="s">
        <v>6640</v>
      </c>
      <c r="H6929" s="5" t="s">
        <v>3829</v>
      </c>
      <c r="I6929" s="6" t="s">
        <v>7004</v>
      </c>
      <c r="J6929" s="6" t="s">
        <v>7002</v>
      </c>
      <c r="K6929" s="17">
        <v>3</v>
      </c>
      <c r="L6929" s="17" t="s">
        <v>7730</v>
      </c>
      <c r="M6929" s="9">
        <v>10</v>
      </c>
      <c r="N6929" s="9"/>
      <c r="O6929" s="21"/>
      <c r="Q6929" s="29"/>
      <c r="U6929" s="17"/>
      <c r="V6929" s="2" t="s">
        <v>4633</v>
      </c>
      <c r="Y6929" t="str">
        <f t="shared" si="437"/>
        <v/>
      </c>
      <c r="AA6929" t="str">
        <f t="shared" si="438"/>
        <v/>
      </c>
      <c r="AC6929" s="7"/>
      <c r="AD6929" t="s">
        <v>7004</v>
      </c>
      <c r="AE6929">
        <f t="shared" si="440"/>
        <v>0</v>
      </c>
      <c r="AG6929" s="2"/>
      <c r="AI6929" s="7"/>
    </row>
    <row r="6930" spans="1:35" ht="11" customHeight="1" outlineLevel="1" x14ac:dyDescent="0.25">
      <c r="A6930" t="s">
        <v>7009</v>
      </c>
      <c r="C6930" s="2" t="s">
        <v>12953</v>
      </c>
      <c r="D6930" s="3" t="s">
        <v>8358</v>
      </c>
      <c r="E6930" s="7">
        <v>1944</v>
      </c>
      <c r="F6930" s="5" t="s">
        <v>677</v>
      </c>
      <c r="H6930" s="5" t="s">
        <v>6501</v>
      </c>
      <c r="I6930" s="6" t="s">
        <v>5399</v>
      </c>
      <c r="J6930" s="6" t="s">
        <v>7005</v>
      </c>
      <c r="K6930" s="17">
        <v>3</v>
      </c>
      <c r="L6930" s="17" t="s">
        <v>7732</v>
      </c>
      <c r="M6930" s="9"/>
      <c r="N6930" s="9"/>
      <c r="O6930" s="21"/>
      <c r="Q6930" s="29"/>
      <c r="U6930" s="17"/>
      <c r="V6930" s="2" t="s">
        <v>6866</v>
      </c>
      <c r="X6930" t="s">
        <v>7732</v>
      </c>
      <c r="Y6930" t="str">
        <f t="shared" si="437"/>
        <v/>
      </c>
      <c r="AA6930" t="str">
        <f t="shared" si="438"/>
        <v/>
      </c>
      <c r="AC6930" s="7"/>
      <c r="AD6930" t="s">
        <v>5399</v>
      </c>
      <c r="AE6930">
        <f t="shared" si="440"/>
        <v>1</v>
      </c>
      <c r="AG6930" s="2"/>
      <c r="AI6930" s="7"/>
    </row>
    <row r="6931" spans="1:35" ht="11" customHeight="1" outlineLevel="1" x14ac:dyDescent="0.25">
      <c r="A6931" t="s">
        <v>7009</v>
      </c>
      <c r="C6931" s="2" t="s">
        <v>12953</v>
      </c>
      <c r="D6931" s="3" t="s">
        <v>8358</v>
      </c>
      <c r="E6931" s="7">
        <v>1944</v>
      </c>
      <c r="F6931" s="5" t="s">
        <v>5722</v>
      </c>
      <c r="H6931" s="5" t="s">
        <v>6482</v>
      </c>
      <c r="I6931" s="6" t="s">
        <v>5399</v>
      </c>
      <c r="J6931" s="6" t="s">
        <v>7005</v>
      </c>
      <c r="K6931" s="17">
        <v>3</v>
      </c>
      <c r="L6931" s="17" t="s">
        <v>7732</v>
      </c>
      <c r="M6931" s="9"/>
      <c r="N6931" s="9"/>
      <c r="O6931" s="21"/>
      <c r="Q6931" s="29"/>
      <c r="U6931" s="17"/>
      <c r="V6931" s="2" t="s">
        <v>6866</v>
      </c>
      <c r="X6931" t="s">
        <v>7732</v>
      </c>
      <c r="Y6931" t="str">
        <f t="shared" si="437"/>
        <v/>
      </c>
      <c r="AA6931" t="str">
        <f t="shared" si="438"/>
        <v/>
      </c>
      <c r="AC6931" s="7"/>
      <c r="AD6931" t="s">
        <v>5399</v>
      </c>
      <c r="AE6931">
        <f t="shared" si="440"/>
        <v>1</v>
      </c>
      <c r="AG6931" s="2"/>
      <c r="AI6931" s="7"/>
    </row>
    <row r="6932" spans="1:35" ht="11" customHeight="1" outlineLevel="1" x14ac:dyDescent="0.25">
      <c r="A6932" t="s">
        <v>7876</v>
      </c>
      <c r="C6932" s="2" t="s">
        <v>12953</v>
      </c>
      <c r="D6932" s="2">
        <v>1</v>
      </c>
      <c r="E6932" s="7">
        <v>1949</v>
      </c>
      <c r="F6932" s="5" t="s">
        <v>6677</v>
      </c>
      <c r="H6932" s="5" t="s">
        <v>6704</v>
      </c>
      <c r="I6932" s="39" t="s">
        <v>9047</v>
      </c>
      <c r="J6932" s="6" t="s">
        <v>6955</v>
      </c>
      <c r="K6932" s="17">
        <v>5</v>
      </c>
      <c r="L6932" s="17" t="s">
        <v>7730</v>
      </c>
      <c r="M6932" s="9">
        <v>7</v>
      </c>
      <c r="N6932" s="9"/>
      <c r="O6932" s="21"/>
      <c r="Q6932" s="29"/>
      <c r="U6932" s="17"/>
      <c r="V6932" s="2" t="s">
        <v>6866</v>
      </c>
      <c r="Y6932" t="str">
        <f t="shared" si="437"/>
        <v/>
      </c>
      <c r="AA6932" t="str">
        <f t="shared" si="438"/>
        <v/>
      </c>
      <c r="AC6932" s="7"/>
      <c r="AD6932" s="1" t="s">
        <v>9047</v>
      </c>
      <c r="AE6932">
        <f t="shared" si="440"/>
        <v>0</v>
      </c>
      <c r="AG6932" s="2"/>
      <c r="AI6932" s="7"/>
    </row>
    <row r="6933" spans="1:35" ht="11" customHeight="1" outlineLevel="1" x14ac:dyDescent="0.25">
      <c r="A6933" t="s">
        <v>7876</v>
      </c>
      <c r="C6933" s="2" t="s">
        <v>12953</v>
      </c>
      <c r="D6933" s="2">
        <v>6</v>
      </c>
      <c r="E6933" s="7">
        <v>1949</v>
      </c>
      <c r="F6933" s="5" t="s">
        <v>677</v>
      </c>
      <c r="H6933" s="5" t="s">
        <v>6704</v>
      </c>
      <c r="I6933" s="6" t="s">
        <v>6941</v>
      </c>
      <c r="J6933" s="6" t="s">
        <v>6955</v>
      </c>
      <c r="K6933" s="17">
        <v>5</v>
      </c>
      <c r="L6933" s="17" t="s">
        <v>7730</v>
      </c>
      <c r="M6933" s="9">
        <v>0.4</v>
      </c>
      <c r="N6933" s="9"/>
      <c r="O6933" s="21"/>
      <c r="Q6933" s="29"/>
      <c r="U6933" s="17"/>
      <c r="V6933" s="2" t="s">
        <v>6866</v>
      </c>
      <c r="Y6933" t="str">
        <f t="shared" si="437"/>
        <v/>
      </c>
      <c r="AA6933" t="str">
        <f t="shared" si="438"/>
        <v/>
      </c>
      <c r="AC6933" s="7"/>
      <c r="AD6933" t="s">
        <v>6941</v>
      </c>
      <c r="AE6933">
        <f t="shared" si="440"/>
        <v>0</v>
      </c>
      <c r="AG6933" s="2"/>
      <c r="AI6933" s="7"/>
    </row>
    <row r="6934" spans="1:35" ht="11" customHeight="1" outlineLevel="1" x14ac:dyDescent="0.25">
      <c r="A6934" t="s">
        <v>7876</v>
      </c>
      <c r="C6934" s="2" t="s">
        <v>12953</v>
      </c>
      <c r="D6934" s="2">
        <v>29</v>
      </c>
      <c r="E6934" s="7">
        <v>1949</v>
      </c>
      <c r="F6934" s="5" t="s">
        <v>5899</v>
      </c>
      <c r="H6934" s="5" t="s">
        <v>6956</v>
      </c>
      <c r="I6934" s="6" t="s">
        <v>6941</v>
      </c>
      <c r="J6934" s="6" t="s">
        <v>6955</v>
      </c>
      <c r="K6934" s="17">
        <v>5</v>
      </c>
      <c r="L6934" s="17" t="s">
        <v>7732</v>
      </c>
      <c r="M6934" s="9"/>
      <c r="N6934" s="9"/>
      <c r="O6934" s="21"/>
      <c r="Q6934" s="29"/>
      <c r="U6934" s="17"/>
      <c r="V6934" s="2" t="s">
        <v>6866</v>
      </c>
      <c r="Y6934" t="str">
        <f t="shared" si="437"/>
        <v/>
      </c>
      <c r="AA6934" t="str">
        <f t="shared" si="438"/>
        <v/>
      </c>
      <c r="AC6934" s="7"/>
      <c r="AD6934" t="s">
        <v>6941</v>
      </c>
      <c r="AE6934">
        <f t="shared" si="440"/>
        <v>0</v>
      </c>
      <c r="AG6934" s="2"/>
      <c r="AI6934" s="7"/>
    </row>
    <row r="6935" spans="1:35" ht="11" customHeight="1" outlineLevel="1" x14ac:dyDescent="0.25">
      <c r="A6935" t="s">
        <v>7876</v>
      </c>
      <c r="C6935" s="2" t="s">
        <v>12953</v>
      </c>
      <c r="D6935" s="2" t="s">
        <v>4062</v>
      </c>
      <c r="E6935" s="7">
        <v>1949</v>
      </c>
      <c r="F6935" s="5" t="s">
        <v>6121</v>
      </c>
      <c r="H6935" s="5" t="s">
        <v>6948</v>
      </c>
      <c r="I6935" s="39" t="s">
        <v>9047</v>
      </c>
      <c r="J6935" s="6" t="s">
        <v>6955</v>
      </c>
      <c r="K6935" s="17">
        <v>5</v>
      </c>
      <c r="L6935" s="17" t="s">
        <v>7730</v>
      </c>
      <c r="M6935" s="9">
        <v>7</v>
      </c>
      <c r="N6935" s="9"/>
      <c r="O6935" s="21"/>
      <c r="Q6935" s="29"/>
      <c r="U6935" s="17"/>
      <c r="V6935" s="2" t="s">
        <v>6866</v>
      </c>
      <c r="Y6935" t="str">
        <f t="shared" si="437"/>
        <v/>
      </c>
      <c r="AA6935" t="str">
        <f t="shared" si="438"/>
        <v/>
      </c>
      <c r="AC6935" s="7"/>
      <c r="AD6935" s="1" t="s">
        <v>9047</v>
      </c>
      <c r="AE6935">
        <f t="shared" si="440"/>
        <v>0</v>
      </c>
      <c r="AG6935" s="2"/>
      <c r="AI6935" s="7"/>
    </row>
    <row r="6936" spans="1:35" ht="11" customHeight="1" outlineLevel="1" x14ac:dyDescent="0.25">
      <c r="A6936" t="s">
        <v>7876</v>
      </c>
      <c r="C6936" s="2" t="s">
        <v>12953</v>
      </c>
      <c r="D6936" s="2">
        <v>44</v>
      </c>
      <c r="E6936" s="7">
        <v>1949</v>
      </c>
      <c r="F6936" s="5" t="s">
        <v>6123</v>
      </c>
      <c r="H6936" s="5" t="s">
        <v>6948</v>
      </c>
      <c r="I6936" s="6" t="s">
        <v>6941</v>
      </c>
      <c r="J6936" s="6" t="s">
        <v>6957</v>
      </c>
      <c r="K6936" s="17">
        <v>5</v>
      </c>
      <c r="L6936" s="17" t="s">
        <v>7732</v>
      </c>
      <c r="M6936" s="9"/>
      <c r="N6936" s="9"/>
      <c r="O6936" s="21"/>
      <c r="Q6936" s="29"/>
      <c r="U6936" s="17"/>
      <c r="V6936" s="2" t="s">
        <v>6866</v>
      </c>
      <c r="Y6936" t="str">
        <f t="shared" si="437"/>
        <v/>
      </c>
      <c r="AA6936" t="str">
        <f t="shared" si="438"/>
        <v/>
      </c>
      <c r="AC6936" s="7"/>
      <c r="AD6936" t="s">
        <v>6941</v>
      </c>
      <c r="AE6936">
        <f t="shared" si="440"/>
        <v>0</v>
      </c>
      <c r="AG6936" s="2"/>
      <c r="AI6936" s="7"/>
    </row>
    <row r="6937" spans="1:35" ht="11" customHeight="1" outlineLevel="1" x14ac:dyDescent="0.25">
      <c r="A6937" t="s">
        <v>7877</v>
      </c>
      <c r="C6937" s="2" t="s">
        <v>12953</v>
      </c>
      <c r="D6937" s="2">
        <v>6</v>
      </c>
      <c r="E6937" s="7">
        <v>1947</v>
      </c>
      <c r="F6937" s="5" t="s">
        <v>677</v>
      </c>
      <c r="H6937" s="5" t="s">
        <v>6704</v>
      </c>
      <c r="I6937" s="6" t="s">
        <v>6941</v>
      </c>
      <c r="J6937" s="6" t="s">
        <v>6940</v>
      </c>
      <c r="K6937" s="17">
        <v>5</v>
      </c>
      <c r="L6937" s="17" t="s">
        <v>7730</v>
      </c>
      <c r="M6937" s="9">
        <v>2</v>
      </c>
      <c r="N6937" s="9"/>
      <c r="O6937" s="21"/>
      <c r="Q6937" s="29"/>
      <c r="U6937" s="17"/>
      <c r="V6937" s="2" t="s">
        <v>6866</v>
      </c>
      <c r="Y6937" t="str">
        <f t="shared" si="437"/>
        <v/>
      </c>
      <c r="AA6937" t="str">
        <f t="shared" si="438"/>
        <v/>
      </c>
      <c r="AC6937" s="7"/>
      <c r="AD6937" t="s">
        <v>6941</v>
      </c>
      <c r="AE6937">
        <f t="shared" si="440"/>
        <v>0</v>
      </c>
      <c r="AG6937" s="2"/>
      <c r="AI6937" s="7"/>
    </row>
    <row r="6938" spans="1:35" ht="11" customHeight="1" outlineLevel="1" x14ac:dyDescent="0.25">
      <c r="A6938" t="s">
        <v>7877</v>
      </c>
      <c r="C6938" s="2" t="s">
        <v>12953</v>
      </c>
      <c r="D6938" s="2">
        <v>16</v>
      </c>
      <c r="E6938" s="7">
        <v>1947</v>
      </c>
      <c r="F6938" s="5" t="s">
        <v>4699</v>
      </c>
      <c r="H6938" s="5" t="s">
        <v>6942</v>
      </c>
      <c r="I6938" s="6" t="s">
        <v>4772</v>
      </c>
      <c r="J6938" s="6" t="s">
        <v>6940</v>
      </c>
      <c r="K6938" s="17">
        <v>3</v>
      </c>
      <c r="L6938" s="17" t="s">
        <v>7730</v>
      </c>
      <c r="M6938" s="9">
        <v>1.2</v>
      </c>
      <c r="N6938" s="9"/>
      <c r="O6938" s="21"/>
      <c r="Q6938" s="29"/>
      <c r="U6938" s="17"/>
      <c r="V6938" s="2" t="s">
        <v>6866</v>
      </c>
      <c r="Y6938" t="str">
        <f t="shared" si="437"/>
        <v/>
      </c>
      <c r="AA6938" t="str">
        <f t="shared" si="438"/>
        <v/>
      </c>
      <c r="AC6938" s="7"/>
      <c r="AD6938" t="s">
        <v>4772</v>
      </c>
      <c r="AE6938">
        <f t="shared" si="440"/>
        <v>0</v>
      </c>
      <c r="AG6938" s="2"/>
      <c r="AI6938" s="7"/>
    </row>
    <row r="6939" spans="1:35" ht="11" customHeight="1" outlineLevel="1" x14ac:dyDescent="0.25">
      <c r="A6939" t="s">
        <v>7877</v>
      </c>
      <c r="C6939" s="2" t="s">
        <v>12953</v>
      </c>
      <c r="D6939" s="2">
        <v>30</v>
      </c>
      <c r="E6939" s="7">
        <v>1947</v>
      </c>
      <c r="F6939" s="5" t="s">
        <v>5898</v>
      </c>
      <c r="H6939" s="5" t="s">
        <v>6944</v>
      </c>
      <c r="I6939" s="6" t="s">
        <v>4772</v>
      </c>
      <c r="J6939" s="6" t="s">
        <v>6943</v>
      </c>
      <c r="K6939" s="17">
        <v>3</v>
      </c>
      <c r="L6939" s="17" t="s">
        <v>7730</v>
      </c>
      <c r="M6939" s="9">
        <v>0.5</v>
      </c>
      <c r="N6939" s="9"/>
      <c r="O6939" s="21"/>
      <c r="Q6939" s="29"/>
      <c r="U6939" s="17"/>
      <c r="V6939" s="2" t="s">
        <v>6866</v>
      </c>
      <c r="Y6939" t="str">
        <f t="shared" ref="Y6939:Y7002" si="441">IF(COUNTIF(F6939,"*fdc*"),1,"")</f>
        <v/>
      </c>
      <c r="AA6939" t="str">
        <f t="shared" ref="AA6939:AA7002" si="442">IF(COUNTIF(F6939,"*s/s*"),1,"")</f>
        <v/>
      </c>
      <c r="AC6939" s="7"/>
      <c r="AD6939" t="s">
        <v>4772</v>
      </c>
      <c r="AE6939">
        <f t="shared" si="440"/>
        <v>0</v>
      </c>
      <c r="AG6939" s="2"/>
      <c r="AI6939" s="7"/>
    </row>
    <row r="6940" spans="1:35" ht="11" customHeight="1" outlineLevel="1" x14ac:dyDescent="0.25">
      <c r="A6940" t="s">
        <v>7877</v>
      </c>
      <c r="C6940" s="2" t="s">
        <v>12953</v>
      </c>
      <c r="D6940" s="2">
        <v>32</v>
      </c>
      <c r="E6940" s="7">
        <v>1947</v>
      </c>
      <c r="F6940" s="5" t="s">
        <v>5899</v>
      </c>
      <c r="H6940" s="5" t="s">
        <v>6704</v>
      </c>
      <c r="I6940" s="6" t="s">
        <v>6941</v>
      </c>
      <c r="J6940" s="6" t="s">
        <v>6943</v>
      </c>
      <c r="K6940" s="17">
        <v>5</v>
      </c>
      <c r="L6940" s="17" t="s">
        <v>7730</v>
      </c>
      <c r="M6940" s="9">
        <v>0.5</v>
      </c>
      <c r="N6940" s="9"/>
      <c r="O6940" s="21"/>
      <c r="Q6940" s="29"/>
      <c r="U6940" s="17"/>
      <c r="V6940" s="2" t="s">
        <v>6866</v>
      </c>
      <c r="Y6940" t="str">
        <f t="shared" si="441"/>
        <v/>
      </c>
      <c r="AA6940" t="str">
        <f t="shared" si="442"/>
        <v/>
      </c>
      <c r="AC6940" s="7"/>
      <c r="AD6940" t="s">
        <v>6941</v>
      </c>
      <c r="AE6940">
        <f t="shared" si="440"/>
        <v>0</v>
      </c>
      <c r="AG6940" s="2"/>
      <c r="AI6940" s="7"/>
    </row>
    <row r="6941" spans="1:35" ht="11" customHeight="1" outlineLevel="1" x14ac:dyDescent="0.25">
      <c r="A6941" t="s">
        <v>7877</v>
      </c>
      <c r="C6941" s="2" t="s">
        <v>12953</v>
      </c>
      <c r="D6941" s="2">
        <v>40</v>
      </c>
      <c r="E6941" s="7">
        <v>1948</v>
      </c>
      <c r="F6941" s="5" t="s">
        <v>5898</v>
      </c>
      <c r="H6941" s="5" t="s">
        <v>6946</v>
      </c>
      <c r="I6941" s="6" t="s">
        <v>4772</v>
      </c>
      <c r="J6941" s="6" t="s">
        <v>6945</v>
      </c>
      <c r="K6941" s="17">
        <v>3</v>
      </c>
      <c r="L6941" s="17" t="s">
        <v>7730</v>
      </c>
      <c r="M6941" s="9">
        <v>1</v>
      </c>
      <c r="N6941" s="9"/>
      <c r="O6941" s="21"/>
      <c r="Q6941" s="29"/>
      <c r="U6941" s="17"/>
      <c r="V6941" s="2" t="s">
        <v>6866</v>
      </c>
      <c r="Y6941" t="str">
        <f t="shared" si="441"/>
        <v/>
      </c>
      <c r="AA6941" t="str">
        <f t="shared" si="442"/>
        <v/>
      </c>
      <c r="AC6941" s="7"/>
      <c r="AD6941" t="s">
        <v>4772</v>
      </c>
      <c r="AE6941">
        <f t="shared" si="440"/>
        <v>0</v>
      </c>
      <c r="AG6941" s="2"/>
      <c r="AI6941" s="7"/>
    </row>
    <row r="6942" spans="1:35" ht="11" customHeight="1" outlineLevel="1" x14ac:dyDescent="0.25">
      <c r="A6942" t="s">
        <v>7877</v>
      </c>
      <c r="C6942" s="2" t="s">
        <v>12953</v>
      </c>
      <c r="D6942" s="3" t="s">
        <v>8358</v>
      </c>
      <c r="E6942" s="7">
        <v>1948</v>
      </c>
      <c r="F6942" s="5" t="s">
        <v>6999</v>
      </c>
      <c r="H6942" s="5" t="s">
        <v>6704</v>
      </c>
      <c r="I6942" s="6" t="s">
        <v>6959</v>
      </c>
      <c r="J6942" s="6" t="s">
        <v>6998</v>
      </c>
      <c r="K6942" s="17">
        <v>3</v>
      </c>
      <c r="L6942" s="17" t="s">
        <v>7730</v>
      </c>
      <c r="M6942" s="9">
        <v>3</v>
      </c>
      <c r="N6942" s="9"/>
      <c r="O6942" s="21"/>
      <c r="Q6942" s="29"/>
      <c r="U6942" s="17"/>
      <c r="V6942" s="2" t="s">
        <v>6866</v>
      </c>
      <c r="X6942" t="s">
        <v>7732</v>
      </c>
      <c r="Y6942" t="str">
        <f t="shared" si="441"/>
        <v/>
      </c>
      <c r="AA6942" t="str">
        <f t="shared" si="442"/>
        <v/>
      </c>
      <c r="AC6942" s="7"/>
      <c r="AD6942" t="s">
        <v>6959</v>
      </c>
      <c r="AE6942">
        <f t="shared" si="440"/>
        <v>0</v>
      </c>
      <c r="AG6942" s="2"/>
      <c r="AI6942" s="7"/>
    </row>
    <row r="6943" spans="1:35" ht="11" customHeight="1" outlineLevel="1" x14ac:dyDescent="0.25">
      <c r="A6943" t="s">
        <v>7877</v>
      </c>
      <c r="C6943" s="2" t="s">
        <v>12953</v>
      </c>
      <c r="D6943" s="2">
        <v>60</v>
      </c>
      <c r="E6943" s="7">
        <v>1948</v>
      </c>
      <c r="F6943" s="5" t="s">
        <v>6123</v>
      </c>
      <c r="H6943" s="5" t="s">
        <v>6948</v>
      </c>
      <c r="I6943" s="6" t="s">
        <v>6941</v>
      </c>
      <c r="J6943" s="6" t="s">
        <v>6947</v>
      </c>
      <c r="K6943" s="17">
        <v>5</v>
      </c>
      <c r="L6943" s="17" t="s">
        <v>7730</v>
      </c>
      <c r="M6943" s="9">
        <v>0.3</v>
      </c>
      <c r="N6943" s="9"/>
      <c r="O6943" s="21"/>
      <c r="Q6943" s="29"/>
      <c r="U6943" s="17"/>
      <c r="V6943" s="2" t="s">
        <v>6866</v>
      </c>
      <c r="Y6943" t="str">
        <f t="shared" si="441"/>
        <v/>
      </c>
      <c r="AA6943" t="str">
        <f t="shared" si="442"/>
        <v/>
      </c>
      <c r="AC6943" s="7"/>
      <c r="AD6943" t="s">
        <v>6941</v>
      </c>
      <c r="AE6943">
        <f t="shared" si="440"/>
        <v>0</v>
      </c>
      <c r="AG6943" s="2"/>
      <c r="AI6943" s="7"/>
    </row>
    <row r="6944" spans="1:35" ht="11" customHeight="1" outlineLevel="1" x14ac:dyDescent="0.25">
      <c r="A6944" t="s">
        <v>7877</v>
      </c>
      <c r="C6944" s="2" t="s">
        <v>12953</v>
      </c>
      <c r="D6944" s="2" t="s">
        <v>4062</v>
      </c>
      <c r="E6944" s="7">
        <v>1948</v>
      </c>
      <c r="F6944" s="5" t="s">
        <v>20050</v>
      </c>
      <c r="H6944" s="5" t="s">
        <v>6948</v>
      </c>
      <c r="I6944" s="6" t="s">
        <v>6941</v>
      </c>
      <c r="J6944" s="6" t="s">
        <v>6940</v>
      </c>
      <c r="K6944" s="17">
        <v>5</v>
      </c>
      <c r="L6944" s="17" t="s">
        <v>7730</v>
      </c>
      <c r="M6944" s="9">
        <v>1.5</v>
      </c>
      <c r="N6944" s="9"/>
      <c r="O6944" s="21"/>
      <c r="Q6944" s="29"/>
      <c r="U6944" s="17"/>
      <c r="V6944" s="2" t="s">
        <v>6866</v>
      </c>
      <c r="X6944" t="s">
        <v>7732</v>
      </c>
      <c r="Y6944" t="str">
        <f t="shared" si="441"/>
        <v/>
      </c>
      <c r="AA6944" t="str">
        <f t="shared" si="442"/>
        <v/>
      </c>
      <c r="AC6944" s="7"/>
      <c r="AD6944" t="s">
        <v>6941</v>
      </c>
      <c r="AE6944">
        <f t="shared" si="440"/>
        <v>0</v>
      </c>
      <c r="AG6944" s="2"/>
      <c r="AI6944" s="7"/>
    </row>
    <row r="6945" spans="1:49" ht="11" customHeight="1" outlineLevel="1" x14ac:dyDescent="0.25">
      <c r="A6945" t="s">
        <v>7877</v>
      </c>
      <c r="C6945" s="2" t="s">
        <v>12953</v>
      </c>
      <c r="D6945" s="2" t="s">
        <v>4062</v>
      </c>
      <c r="E6945" s="7">
        <v>1948</v>
      </c>
      <c r="F6945" s="5" t="s">
        <v>17991</v>
      </c>
      <c r="H6945" s="5" t="s">
        <v>6948</v>
      </c>
      <c r="I6945" s="6" t="s">
        <v>6941</v>
      </c>
      <c r="J6945" s="6" t="s">
        <v>6947</v>
      </c>
      <c r="K6945" s="17">
        <v>5</v>
      </c>
      <c r="L6945" s="17" t="s">
        <v>7730</v>
      </c>
      <c r="M6945" s="9">
        <v>0.5</v>
      </c>
      <c r="N6945" s="9"/>
      <c r="O6945" s="21"/>
      <c r="Q6945" s="29"/>
      <c r="U6945" s="17"/>
      <c r="V6945" s="2" t="s">
        <v>6866</v>
      </c>
      <c r="X6945" t="s">
        <v>7732</v>
      </c>
      <c r="Y6945" t="str">
        <f t="shared" si="441"/>
        <v/>
      </c>
      <c r="AA6945" t="str">
        <f t="shared" si="442"/>
        <v/>
      </c>
      <c r="AC6945" s="7"/>
      <c r="AD6945" t="s">
        <v>6941</v>
      </c>
      <c r="AE6945">
        <f t="shared" si="440"/>
        <v>0</v>
      </c>
      <c r="AG6945" s="2"/>
      <c r="AI6945" s="7"/>
    </row>
    <row r="6946" spans="1:49" ht="11" customHeight="1" outlineLevel="1" x14ac:dyDescent="0.25">
      <c r="A6946" t="s">
        <v>7877</v>
      </c>
      <c r="C6946" s="2" t="s">
        <v>12953</v>
      </c>
      <c r="D6946" s="2">
        <v>63</v>
      </c>
      <c r="E6946" s="7">
        <v>1948</v>
      </c>
      <c r="F6946" s="5" t="s">
        <v>17988</v>
      </c>
      <c r="H6946" s="5" t="s">
        <v>6949</v>
      </c>
      <c r="I6946" s="6" t="s">
        <v>4772</v>
      </c>
      <c r="J6946" s="6" t="s">
        <v>6947</v>
      </c>
      <c r="K6946" s="17">
        <v>3</v>
      </c>
      <c r="L6946" s="17" t="s">
        <v>7730</v>
      </c>
      <c r="M6946" s="9">
        <v>8</v>
      </c>
      <c r="N6946" s="9"/>
      <c r="O6946" s="21"/>
      <c r="Q6946" s="29"/>
      <c r="U6946" s="17"/>
      <c r="V6946" s="2" t="s">
        <v>6866</v>
      </c>
      <c r="Y6946" t="str">
        <f t="shared" si="441"/>
        <v/>
      </c>
      <c r="AA6946" t="str">
        <f t="shared" si="442"/>
        <v/>
      </c>
      <c r="AC6946" s="7"/>
      <c r="AD6946" t="s">
        <v>4772</v>
      </c>
      <c r="AE6946">
        <f t="shared" si="440"/>
        <v>0</v>
      </c>
      <c r="AG6946" s="2"/>
      <c r="AI6946" s="7"/>
    </row>
    <row r="6947" spans="1:49" ht="11" customHeight="1" outlineLevel="1" x14ac:dyDescent="0.25">
      <c r="A6947" t="s">
        <v>7877</v>
      </c>
      <c r="C6947" s="2" t="s">
        <v>12953</v>
      </c>
      <c r="D6947" s="2" t="s">
        <v>4062</v>
      </c>
      <c r="E6947" s="7">
        <v>1948</v>
      </c>
      <c r="F6947" s="5" t="s">
        <v>17990</v>
      </c>
      <c r="H6947" s="5" t="s">
        <v>6942</v>
      </c>
      <c r="I6947" s="6" t="s">
        <v>4772</v>
      </c>
      <c r="J6947" s="6" t="s">
        <v>6940</v>
      </c>
      <c r="K6947" s="17">
        <v>3</v>
      </c>
      <c r="L6947" s="17" t="s">
        <v>7730</v>
      </c>
      <c r="M6947" s="9">
        <v>0.5</v>
      </c>
      <c r="N6947" s="9"/>
      <c r="O6947" s="21"/>
      <c r="Q6947" s="29"/>
      <c r="U6947" s="17"/>
      <c r="V6947" s="2" t="s">
        <v>17989</v>
      </c>
      <c r="X6947" t="s">
        <v>7732</v>
      </c>
      <c r="Y6947" t="str">
        <f t="shared" si="441"/>
        <v/>
      </c>
      <c r="AA6947" t="str">
        <f t="shared" si="442"/>
        <v/>
      </c>
      <c r="AC6947" s="7"/>
      <c r="AD6947" t="s">
        <v>4772</v>
      </c>
      <c r="AE6947">
        <f t="shared" si="440"/>
        <v>0</v>
      </c>
      <c r="AG6947" s="2"/>
      <c r="AI6947" s="7"/>
    </row>
    <row r="6948" spans="1:49" ht="11" customHeight="1" outlineLevel="1" collapsed="1" x14ac:dyDescent="0.25">
      <c r="A6948" t="s">
        <v>7877</v>
      </c>
      <c r="C6948" s="2" t="s">
        <v>12953</v>
      </c>
      <c r="D6948" s="2">
        <v>83</v>
      </c>
      <c r="E6948" s="7">
        <v>1948</v>
      </c>
      <c r="F6948" s="5" t="s">
        <v>6640</v>
      </c>
      <c r="H6948" s="5" t="s">
        <v>6948</v>
      </c>
      <c r="I6948" s="6" t="s">
        <v>4772</v>
      </c>
      <c r="J6948" s="6" t="s">
        <v>6950</v>
      </c>
      <c r="K6948" s="17">
        <v>3</v>
      </c>
      <c r="L6948" s="17" t="s">
        <v>7730</v>
      </c>
      <c r="M6948" s="9">
        <v>5</v>
      </c>
      <c r="N6948" s="9"/>
      <c r="O6948" s="21"/>
      <c r="Q6948" s="29"/>
      <c r="U6948" s="17"/>
      <c r="V6948" s="2" t="s">
        <v>17985</v>
      </c>
      <c r="Y6948" t="str">
        <f t="shared" si="441"/>
        <v/>
      </c>
      <c r="AA6948" t="str">
        <f t="shared" si="442"/>
        <v/>
      </c>
      <c r="AC6948" s="7"/>
      <c r="AD6948" t="s">
        <v>4772</v>
      </c>
      <c r="AE6948">
        <f t="shared" si="440"/>
        <v>0</v>
      </c>
      <c r="AG6948" s="2"/>
      <c r="AI6948" s="7"/>
    </row>
    <row r="6949" spans="1:49" ht="11" customHeight="1" outlineLevel="1" x14ac:dyDescent="0.25">
      <c r="A6949" t="s">
        <v>7877</v>
      </c>
      <c r="C6949" s="2" t="s">
        <v>12953</v>
      </c>
      <c r="D6949" s="2">
        <v>85</v>
      </c>
      <c r="E6949" s="7">
        <v>1948</v>
      </c>
      <c r="F6949" s="5" t="s">
        <v>6951</v>
      </c>
      <c r="H6949" s="5" t="s">
        <v>6952</v>
      </c>
      <c r="I6949" s="6" t="s">
        <v>6941</v>
      </c>
      <c r="J6949" s="6" t="s">
        <v>6950</v>
      </c>
      <c r="K6949" s="17">
        <v>5</v>
      </c>
      <c r="L6949" s="17" t="s">
        <v>7730</v>
      </c>
      <c r="M6949" s="9">
        <v>2.5</v>
      </c>
      <c r="N6949" s="9"/>
      <c r="O6949" s="21"/>
      <c r="Q6949" s="29"/>
      <c r="U6949" s="17"/>
      <c r="V6949" s="2" t="s">
        <v>17986</v>
      </c>
      <c r="Y6949" t="str">
        <f t="shared" si="441"/>
        <v/>
      </c>
      <c r="AA6949" t="str">
        <f t="shared" si="442"/>
        <v/>
      </c>
      <c r="AC6949" s="7"/>
      <c r="AD6949" t="s">
        <v>6941</v>
      </c>
      <c r="AE6949">
        <f t="shared" si="440"/>
        <v>0</v>
      </c>
      <c r="AG6949" s="2"/>
      <c r="AI6949" s="7"/>
    </row>
    <row r="6950" spans="1:49" ht="11" customHeight="1" outlineLevel="1" x14ac:dyDescent="0.25">
      <c r="A6950" t="s">
        <v>7877</v>
      </c>
      <c r="C6950" s="2" t="s">
        <v>12953</v>
      </c>
      <c r="D6950" s="3" t="s">
        <v>8358</v>
      </c>
      <c r="E6950" s="7">
        <v>1948</v>
      </c>
      <c r="F6950" s="5" t="s">
        <v>7012</v>
      </c>
      <c r="H6950" s="5" t="s">
        <v>2291</v>
      </c>
      <c r="I6950" s="6" t="s">
        <v>7004</v>
      </c>
      <c r="J6950" s="6" t="s">
        <v>7013</v>
      </c>
      <c r="K6950" s="17">
        <v>3</v>
      </c>
      <c r="L6950" s="17" t="s">
        <v>7730</v>
      </c>
      <c r="M6950" s="9">
        <v>4.3</v>
      </c>
      <c r="N6950" s="9"/>
      <c r="O6950" s="21"/>
      <c r="Q6950" s="29"/>
      <c r="U6950" s="17"/>
      <c r="V6950" s="2" t="s">
        <v>6866</v>
      </c>
      <c r="X6950" t="s">
        <v>7732</v>
      </c>
      <c r="Y6950" t="str">
        <f t="shared" si="441"/>
        <v/>
      </c>
      <c r="AA6950" t="str">
        <f t="shared" si="442"/>
        <v/>
      </c>
      <c r="AC6950" s="7"/>
      <c r="AD6950" t="s">
        <v>7004</v>
      </c>
      <c r="AE6950">
        <f t="shared" si="440"/>
        <v>0</v>
      </c>
      <c r="AG6950" s="2"/>
      <c r="AI6950" s="7"/>
    </row>
    <row r="6951" spans="1:49" ht="11" customHeight="1" outlineLevel="1" x14ac:dyDescent="0.25">
      <c r="A6951" t="s">
        <v>7877</v>
      </c>
      <c r="C6951" s="2" t="s">
        <v>12953</v>
      </c>
      <c r="D6951" s="3" t="s">
        <v>8358</v>
      </c>
      <c r="E6951" s="7">
        <v>1948</v>
      </c>
      <c r="F6951" s="5" t="s">
        <v>7006</v>
      </c>
      <c r="H6951" s="5" t="s">
        <v>3831</v>
      </c>
      <c r="I6951" s="6" t="s">
        <v>7003</v>
      </c>
      <c r="J6951" s="6" t="s">
        <v>7007</v>
      </c>
      <c r="K6951" s="17">
        <v>3</v>
      </c>
      <c r="L6951" s="17" t="s">
        <v>7732</v>
      </c>
      <c r="M6951" s="9"/>
      <c r="N6951" s="9"/>
      <c r="O6951" s="21"/>
      <c r="Q6951" s="29"/>
      <c r="U6951" s="17"/>
      <c r="V6951" s="2" t="s">
        <v>6866</v>
      </c>
      <c r="X6951" t="s">
        <v>7732</v>
      </c>
      <c r="Y6951" t="str">
        <f t="shared" si="441"/>
        <v/>
      </c>
      <c r="AA6951" t="str">
        <f t="shared" si="442"/>
        <v/>
      </c>
      <c r="AC6951" s="7"/>
      <c r="AD6951" t="s">
        <v>7003</v>
      </c>
      <c r="AE6951">
        <f t="shared" si="440"/>
        <v>0</v>
      </c>
      <c r="AG6951" s="2"/>
      <c r="AI6951" s="7"/>
    </row>
    <row r="6952" spans="1:49" ht="11" customHeight="1" outlineLevel="1" x14ac:dyDescent="0.25">
      <c r="A6952" t="s">
        <v>7877</v>
      </c>
      <c r="C6952" s="2" t="s">
        <v>12953</v>
      </c>
      <c r="D6952" s="3" t="s">
        <v>8358</v>
      </c>
      <c r="E6952" s="7">
        <v>1949</v>
      </c>
      <c r="F6952" s="5" t="s">
        <v>17987</v>
      </c>
      <c r="H6952" s="5" t="s">
        <v>6948</v>
      </c>
      <c r="I6952" s="6" t="s">
        <v>4772</v>
      </c>
      <c r="J6952" s="6" t="s">
        <v>6950</v>
      </c>
      <c r="K6952" s="17">
        <v>3</v>
      </c>
      <c r="L6952" s="17" t="s">
        <v>7730</v>
      </c>
      <c r="M6952" s="9">
        <v>0.8</v>
      </c>
      <c r="N6952" s="9"/>
      <c r="O6952" s="21"/>
      <c r="Q6952" s="29"/>
      <c r="U6952" s="17"/>
      <c r="V6952" s="2"/>
      <c r="X6952" t="s">
        <v>7732</v>
      </c>
      <c r="Y6952" t="str">
        <f t="shared" si="441"/>
        <v/>
      </c>
      <c r="AA6952" t="str">
        <f t="shared" si="442"/>
        <v/>
      </c>
      <c r="AC6952" s="7"/>
      <c r="AD6952" t="s">
        <v>4772</v>
      </c>
      <c r="AE6952">
        <f t="shared" si="440"/>
        <v>0</v>
      </c>
      <c r="AG6952" s="2"/>
      <c r="AI6952" s="7"/>
    </row>
    <row r="6953" spans="1:49" ht="11" customHeight="1" outlineLevel="1" x14ac:dyDescent="0.25">
      <c r="A6953" t="s">
        <v>7877</v>
      </c>
      <c r="C6953" s="2" t="s">
        <v>12953</v>
      </c>
      <c r="D6953" s="2">
        <v>90</v>
      </c>
      <c r="E6953" s="7">
        <v>1949</v>
      </c>
      <c r="F6953" s="5" t="s">
        <v>5898</v>
      </c>
      <c r="H6953" s="5" t="s">
        <v>6954</v>
      </c>
      <c r="I6953" s="6" t="s">
        <v>4772</v>
      </c>
      <c r="J6953" s="6" t="s">
        <v>6953</v>
      </c>
      <c r="K6953" s="17">
        <v>3</v>
      </c>
      <c r="L6953" s="17" t="s">
        <v>7730</v>
      </c>
      <c r="M6953" s="9">
        <v>0.7</v>
      </c>
      <c r="N6953" s="9"/>
      <c r="O6953" s="21"/>
      <c r="Q6953" s="29"/>
      <c r="U6953" s="17"/>
      <c r="V6953" s="2" t="s">
        <v>6866</v>
      </c>
      <c r="Y6953" t="str">
        <f t="shared" si="441"/>
        <v/>
      </c>
      <c r="AA6953" t="str">
        <f t="shared" si="442"/>
        <v/>
      </c>
      <c r="AC6953" s="7"/>
      <c r="AD6953" t="s">
        <v>4772</v>
      </c>
      <c r="AE6953">
        <f t="shared" si="440"/>
        <v>0</v>
      </c>
      <c r="AG6953" s="2"/>
      <c r="AI6953" s="7"/>
    </row>
    <row r="6954" spans="1:49" ht="11" customHeight="1" x14ac:dyDescent="0.25">
      <c r="A6954" t="s">
        <v>14336</v>
      </c>
      <c r="B6954" t="s">
        <v>14316</v>
      </c>
      <c r="C6954" s="2" t="s">
        <v>12953</v>
      </c>
      <c r="E6954" s="7"/>
      <c r="F6954" s="5"/>
      <c r="H6954" s="5"/>
      <c r="I6954" s="6"/>
      <c r="J6954" s="6"/>
      <c r="K6954" s="17"/>
      <c r="L6954" s="17"/>
      <c r="M6954" s="9"/>
      <c r="N6954" s="9">
        <f>SUM(M6955:M7005)</f>
        <v>96.95</v>
      </c>
      <c r="O6954" s="21">
        <v>3489</v>
      </c>
      <c r="P6954">
        <f>COUNTIF(L6955:L7005,"*")</f>
        <v>51</v>
      </c>
      <c r="Q6954" s="29">
        <f>P6954/O6954</f>
        <v>1.4617368873602751E-2</v>
      </c>
      <c r="R6954">
        <f>COUNTIF(L6955:L7005,"Y")+COUNTIF(L6955:L7005,"S")</f>
        <v>42</v>
      </c>
      <c r="U6954" s="17" t="s">
        <v>7730</v>
      </c>
      <c r="V6954" s="2"/>
      <c r="W6954" t="s">
        <v>18407</v>
      </c>
      <c r="Y6954" t="str">
        <f t="shared" si="441"/>
        <v/>
      </c>
      <c r="AA6954" t="str">
        <f t="shared" si="442"/>
        <v/>
      </c>
      <c r="AC6954" s="7"/>
      <c r="AF6954">
        <f>COUNTIF(AE6955:AE7005,"1")</f>
        <v>1</v>
      </c>
      <c r="AG6954" s="2"/>
      <c r="AI6954" s="7"/>
      <c r="AJ6954">
        <f>COUNTIF($K6955:$K7005,"1")-COUNTIFS($K6955:$K7005,"1",$L6955:$L7005,"V")</f>
        <v>9</v>
      </c>
      <c r="AK6954">
        <f>COUNTIFS($K6955:$K7005,"1",$L6955:$L7005,"Y")+COUNTIFS($K6955:$K7005,"1",$L6955:$L7005,"s")</f>
        <v>9</v>
      </c>
      <c r="AL6954">
        <f>COUNTIF($K6955:$K7005,"2")-COUNTIFS($K6955:$K7005,"2",$L6955:$L7005,"V")</f>
        <v>0</v>
      </c>
      <c r="AM6954">
        <f>COUNTIFS($K6955:$K7005,"2",$L6955:$L7005,"Y")+COUNTIFS($K6955:$K7005,"2",$L6955:$L7005,"s")</f>
        <v>0</v>
      </c>
      <c r="AN6954">
        <f>COUNTIF($K6955:$K7005,"3")-COUNTIFS($K6955:$K7005,"3",$L6955:$L7005,"V")</f>
        <v>40</v>
      </c>
      <c r="AO6954">
        <f>COUNTIFS($K6955:$K7005,"3",$L6955:$L7005,"Y")+COUNTIFS($K6955:$K7005,"3",$L6955:$L7005,"s")</f>
        <v>31</v>
      </c>
      <c r="AP6954">
        <f>COUNTIF($K6955:$K7005,"4")-COUNTIFS($K6955:$K7005,"4",$L6955:$L7005,"V")</f>
        <v>0</v>
      </c>
      <c r="AQ6954">
        <f>COUNTIFS($K6955:$K7005,"4",$L6955:$L7005,"Y")+COUNTIFS($K6955:$K7005,"4",$L6955:$L7005,"s")</f>
        <v>0</v>
      </c>
      <c r="AR6954">
        <f>COUNTIF($K6955:$K7005,"5")-COUNTIFS($K6955:$K7005,"5",$L6955:$L7005,"V")</f>
        <v>2</v>
      </c>
      <c r="AS6954">
        <f>COUNTIFS($K6955:$K7005,"5",$L6955:$L7005,"Y")+COUNTIFS($K6955:$K7005,"5",$L6955:$L7005,"s")</f>
        <v>2</v>
      </c>
      <c r="AT6954">
        <f>COUNTIF($K6955:$K7005,"6")-COUNTIFS($K6955:$K7005,"6",$L6955:$L7005,"V")</f>
        <v>0</v>
      </c>
      <c r="AU6954">
        <f>COUNTIFS($K6955:$K7005,"6",$L6955:$L7005,"Y")+COUNTIFS($K6955:$K7005,"6",$L6955:$L7005,"s")</f>
        <v>0</v>
      </c>
      <c r="AV6954">
        <f>COUNTIF($K6955:$K7005,"7")-COUNTIFS($K6955:$K7005,"7",$L6955:$L7005,"V")</f>
        <v>0</v>
      </c>
      <c r="AW6954">
        <f>COUNTIFS($K6955:$K7005,"7",$L6955:$L7005,"Y")+COUNTIFS($K6955:$K7005,"7",$L6955:$L7005,"s")</f>
        <v>0</v>
      </c>
    </row>
    <row r="6955" spans="1:49" ht="11" customHeight="1" outlineLevel="1" x14ac:dyDescent="0.25">
      <c r="A6955" t="s">
        <v>2596</v>
      </c>
      <c r="C6955" s="2" t="s">
        <v>12953</v>
      </c>
      <c r="D6955" s="2">
        <v>596</v>
      </c>
      <c r="E6955" s="7">
        <v>1930</v>
      </c>
      <c r="F6955" s="5" t="s">
        <v>21822</v>
      </c>
      <c r="H6955" s="5" t="s">
        <v>2075</v>
      </c>
      <c r="I6955" s="6" t="s">
        <v>2598</v>
      </c>
      <c r="J6955" s="6" t="s">
        <v>14318</v>
      </c>
      <c r="K6955" s="17">
        <v>3</v>
      </c>
      <c r="L6955" s="17" t="s">
        <v>7730</v>
      </c>
      <c r="M6955" s="9">
        <v>0.5</v>
      </c>
      <c r="N6955" s="9"/>
      <c r="O6955" s="21"/>
      <c r="Q6955" s="29"/>
      <c r="U6955" s="17"/>
      <c r="V6955" s="2" t="s">
        <v>7975</v>
      </c>
      <c r="Y6955" t="str">
        <f t="shared" si="441"/>
        <v/>
      </c>
      <c r="AA6955" t="str">
        <f t="shared" si="442"/>
        <v/>
      </c>
      <c r="AC6955" s="7"/>
      <c r="AD6955" t="s">
        <v>2598</v>
      </c>
      <c r="AE6955">
        <f t="shared" ref="AE6955:AE6986" si="443">COUNTIF(I6955,"*Fuji*")</f>
        <v>0</v>
      </c>
      <c r="AG6955" s="2"/>
      <c r="AH6955" t="s">
        <v>2599</v>
      </c>
      <c r="AI6955" s="7" t="s">
        <v>4610</v>
      </c>
    </row>
    <row r="6956" spans="1:49" ht="11" customHeight="1" outlineLevel="1" x14ac:dyDescent="0.25">
      <c r="A6956" t="s">
        <v>2596</v>
      </c>
      <c r="C6956" s="2" t="s">
        <v>12953</v>
      </c>
      <c r="D6956" s="2">
        <v>597</v>
      </c>
      <c r="E6956" s="7">
        <v>1930</v>
      </c>
      <c r="F6956" s="5" t="s">
        <v>2861</v>
      </c>
      <c r="H6956" s="5" t="s">
        <v>2077</v>
      </c>
      <c r="I6956" s="6" t="s">
        <v>2598</v>
      </c>
      <c r="J6956" s="6" t="s">
        <v>14318</v>
      </c>
      <c r="K6956" s="17">
        <v>3</v>
      </c>
      <c r="L6956" s="17" t="s">
        <v>7730</v>
      </c>
      <c r="M6956" s="9">
        <v>0.5</v>
      </c>
      <c r="N6956" s="9"/>
      <c r="O6956" s="21"/>
      <c r="Q6956" s="29"/>
      <c r="U6956" s="17"/>
      <c r="V6956" s="2" t="s">
        <v>2076</v>
      </c>
      <c r="Y6956" t="str">
        <f t="shared" si="441"/>
        <v/>
      </c>
      <c r="AA6956" t="str">
        <f t="shared" si="442"/>
        <v/>
      </c>
      <c r="AC6956" s="7"/>
      <c r="AD6956" t="s">
        <v>2598</v>
      </c>
      <c r="AE6956">
        <f t="shared" si="443"/>
        <v>0</v>
      </c>
      <c r="AG6956" s="2"/>
      <c r="AH6956" t="s">
        <v>2599</v>
      </c>
      <c r="AI6956" s="7" t="s">
        <v>4610</v>
      </c>
    </row>
    <row r="6957" spans="1:49" ht="11" customHeight="1" outlineLevel="1" x14ac:dyDescent="0.25">
      <c r="A6957" t="s">
        <v>2596</v>
      </c>
      <c r="C6957" s="2" t="s">
        <v>12953</v>
      </c>
      <c r="D6957" s="2">
        <v>598</v>
      </c>
      <c r="E6957" s="7">
        <v>1930</v>
      </c>
      <c r="F6957" s="5" t="s">
        <v>21823</v>
      </c>
      <c r="H6957" s="5" t="s">
        <v>2078</v>
      </c>
      <c r="I6957" s="6" t="s">
        <v>2598</v>
      </c>
      <c r="J6957" s="6" t="s">
        <v>14318</v>
      </c>
      <c r="K6957" s="17">
        <v>3</v>
      </c>
      <c r="L6957" s="17" t="s">
        <v>7730</v>
      </c>
      <c r="M6957" s="9">
        <v>11</v>
      </c>
      <c r="N6957" s="9"/>
      <c r="O6957" s="21"/>
      <c r="Q6957" s="29"/>
      <c r="U6957" s="17"/>
      <c r="V6957" s="2" t="s">
        <v>5842</v>
      </c>
      <c r="Y6957" t="str">
        <f t="shared" si="441"/>
        <v/>
      </c>
      <c r="AA6957" t="str">
        <f t="shared" si="442"/>
        <v/>
      </c>
      <c r="AC6957" s="7"/>
      <c r="AD6957" t="s">
        <v>2598</v>
      </c>
      <c r="AE6957">
        <f t="shared" si="443"/>
        <v>0</v>
      </c>
      <c r="AG6957" s="2"/>
      <c r="AH6957" t="s">
        <v>2599</v>
      </c>
      <c r="AI6957" s="7" t="s">
        <v>4610</v>
      </c>
    </row>
    <row r="6958" spans="1:49" ht="11" customHeight="1" outlineLevel="1" x14ac:dyDescent="0.25">
      <c r="A6958" t="s">
        <v>2596</v>
      </c>
      <c r="C6958" s="2" t="s">
        <v>12953</v>
      </c>
      <c r="D6958" s="2">
        <v>599</v>
      </c>
      <c r="E6958" s="7">
        <v>1930</v>
      </c>
      <c r="F6958" s="5" t="s">
        <v>21824</v>
      </c>
      <c r="H6958" s="5" t="s">
        <v>2079</v>
      </c>
      <c r="I6958" s="6" t="s">
        <v>2598</v>
      </c>
      <c r="J6958" s="6" t="s">
        <v>14318</v>
      </c>
      <c r="K6958" s="17">
        <v>3</v>
      </c>
      <c r="L6958" s="17" t="s">
        <v>7730</v>
      </c>
      <c r="M6958" s="9">
        <v>0.7</v>
      </c>
      <c r="N6958" s="9"/>
      <c r="O6958" s="21"/>
      <c r="Q6958" s="29"/>
      <c r="U6958" s="17"/>
      <c r="V6958" s="2" t="s">
        <v>6446</v>
      </c>
      <c r="Y6958" t="str">
        <f t="shared" si="441"/>
        <v/>
      </c>
      <c r="AA6958" t="str">
        <f t="shared" si="442"/>
        <v/>
      </c>
      <c r="AC6958" s="7"/>
      <c r="AD6958" t="s">
        <v>2598</v>
      </c>
      <c r="AE6958">
        <f t="shared" si="443"/>
        <v>0</v>
      </c>
      <c r="AG6958" s="2"/>
      <c r="AH6958" t="s">
        <v>2599</v>
      </c>
      <c r="AI6958" s="7" t="s">
        <v>4610</v>
      </c>
    </row>
    <row r="6959" spans="1:49" ht="11" customHeight="1" outlineLevel="1" collapsed="1" x14ac:dyDescent="0.25">
      <c r="A6959" t="s">
        <v>2596</v>
      </c>
      <c r="C6959" s="2" t="s">
        <v>12953</v>
      </c>
      <c r="D6959" s="2">
        <v>600</v>
      </c>
      <c r="E6959" s="7">
        <v>1930</v>
      </c>
      <c r="F6959" s="5" t="s">
        <v>2862</v>
      </c>
      <c r="H6959" s="5" t="s">
        <v>1911</v>
      </c>
      <c r="I6959" s="6" t="s">
        <v>2598</v>
      </c>
      <c r="J6959" s="6" t="s">
        <v>14318</v>
      </c>
      <c r="K6959" s="17">
        <v>3</v>
      </c>
      <c r="L6959" s="17" t="s">
        <v>7730</v>
      </c>
      <c r="M6959" s="9">
        <v>0.7</v>
      </c>
      <c r="N6959" s="9"/>
      <c r="O6959" s="21"/>
      <c r="Q6959" s="29"/>
      <c r="U6959" s="17"/>
      <c r="V6959" s="2" t="s">
        <v>3105</v>
      </c>
      <c r="Y6959" t="str">
        <f t="shared" si="441"/>
        <v/>
      </c>
      <c r="AA6959" t="str">
        <f t="shared" si="442"/>
        <v/>
      </c>
      <c r="AC6959" s="7"/>
      <c r="AD6959" t="s">
        <v>2598</v>
      </c>
      <c r="AE6959">
        <f t="shared" si="443"/>
        <v>0</v>
      </c>
      <c r="AG6959" s="2"/>
      <c r="AH6959" t="s">
        <v>2599</v>
      </c>
      <c r="AI6959" s="7" t="s">
        <v>4610</v>
      </c>
    </row>
    <row r="6960" spans="1:49" ht="11" customHeight="1" outlineLevel="1" x14ac:dyDescent="0.25">
      <c r="A6960" t="s">
        <v>2596</v>
      </c>
      <c r="C6960" s="2" t="s">
        <v>12953</v>
      </c>
      <c r="D6960" s="2">
        <v>601</v>
      </c>
      <c r="E6960" s="7">
        <v>1930</v>
      </c>
      <c r="F6960" s="5" t="s">
        <v>21825</v>
      </c>
      <c r="H6960" s="5" t="s">
        <v>1912</v>
      </c>
      <c r="I6960" s="6" t="s">
        <v>2598</v>
      </c>
      <c r="J6960" s="6" t="s">
        <v>14318</v>
      </c>
      <c r="K6960" s="17">
        <v>3</v>
      </c>
      <c r="L6960" s="17" t="s">
        <v>7730</v>
      </c>
      <c r="M6960" s="9">
        <v>0.7</v>
      </c>
      <c r="N6960" s="9"/>
      <c r="O6960" s="21"/>
      <c r="Q6960" s="29"/>
      <c r="U6960" s="17"/>
      <c r="V6960" s="2" t="s">
        <v>3106</v>
      </c>
      <c r="Y6960" t="str">
        <f t="shared" si="441"/>
        <v/>
      </c>
      <c r="AA6960" t="str">
        <f t="shared" si="442"/>
        <v/>
      </c>
      <c r="AC6960" s="7"/>
      <c r="AD6960" t="s">
        <v>2598</v>
      </c>
      <c r="AE6960">
        <f t="shared" si="443"/>
        <v>0</v>
      </c>
      <c r="AG6960" s="2"/>
      <c r="AH6960" t="s">
        <v>2599</v>
      </c>
      <c r="AI6960" s="7" t="s">
        <v>4610</v>
      </c>
    </row>
    <row r="6961" spans="1:35" ht="11" customHeight="1" outlineLevel="1" x14ac:dyDescent="0.25">
      <c r="A6961" t="s">
        <v>2596</v>
      </c>
      <c r="C6961" s="2" t="s">
        <v>12953</v>
      </c>
      <c r="D6961" s="2">
        <v>602</v>
      </c>
      <c r="E6961" s="7">
        <v>1930</v>
      </c>
      <c r="F6961" s="5" t="s">
        <v>21826</v>
      </c>
      <c r="H6961" s="5" t="s">
        <v>1913</v>
      </c>
      <c r="I6961" s="6" t="s">
        <v>2598</v>
      </c>
      <c r="J6961" s="6" t="s">
        <v>14318</v>
      </c>
      <c r="K6961" s="17">
        <v>3</v>
      </c>
      <c r="L6961" s="17" t="s">
        <v>7730</v>
      </c>
      <c r="M6961" s="9">
        <v>0.7</v>
      </c>
      <c r="N6961" s="9"/>
      <c r="O6961" s="21"/>
      <c r="Q6961" s="29"/>
      <c r="U6961" s="17"/>
      <c r="V6961" s="2" t="s">
        <v>3107</v>
      </c>
      <c r="Y6961" t="str">
        <f t="shared" si="441"/>
        <v/>
      </c>
      <c r="AA6961" t="str">
        <f t="shared" si="442"/>
        <v/>
      </c>
      <c r="AC6961" s="7"/>
      <c r="AD6961" t="s">
        <v>2598</v>
      </c>
      <c r="AE6961">
        <f t="shared" si="443"/>
        <v>0</v>
      </c>
      <c r="AG6961" s="2"/>
      <c r="AH6961" t="s">
        <v>2599</v>
      </c>
      <c r="AI6961" s="7" t="s">
        <v>4610</v>
      </c>
    </row>
    <row r="6962" spans="1:35" ht="11" customHeight="1" outlineLevel="1" x14ac:dyDescent="0.25">
      <c r="A6962" t="s">
        <v>2596</v>
      </c>
      <c r="C6962" s="2" t="s">
        <v>12953</v>
      </c>
      <c r="D6962" s="2">
        <v>603</v>
      </c>
      <c r="E6962" s="7">
        <v>1930</v>
      </c>
      <c r="F6962" s="5" t="s">
        <v>2246</v>
      </c>
      <c r="H6962" s="5" t="s">
        <v>2025</v>
      </c>
      <c r="I6962" s="6" t="s">
        <v>2598</v>
      </c>
      <c r="J6962" s="6" t="s">
        <v>14318</v>
      </c>
      <c r="K6962" s="17">
        <v>3</v>
      </c>
      <c r="L6962" s="17" t="s">
        <v>7730</v>
      </c>
      <c r="M6962" s="9">
        <v>0.75</v>
      </c>
      <c r="N6962" s="9"/>
      <c r="O6962" s="21"/>
      <c r="Q6962" s="29"/>
      <c r="U6962" s="17"/>
      <c r="V6962" s="2" t="s">
        <v>6793</v>
      </c>
      <c r="Y6962" t="str">
        <f t="shared" si="441"/>
        <v/>
      </c>
      <c r="AA6962" t="str">
        <f t="shared" si="442"/>
        <v/>
      </c>
      <c r="AC6962" s="7"/>
      <c r="AD6962" t="s">
        <v>2598</v>
      </c>
      <c r="AE6962">
        <f t="shared" si="443"/>
        <v>0</v>
      </c>
      <c r="AG6962" s="2"/>
      <c r="AH6962" t="s">
        <v>2599</v>
      </c>
      <c r="AI6962" s="7" t="s">
        <v>4922</v>
      </c>
    </row>
    <row r="6963" spans="1:35" ht="11" customHeight="1" outlineLevel="1" x14ac:dyDescent="0.25">
      <c r="A6963" t="s">
        <v>2596</v>
      </c>
      <c r="C6963" s="2" t="s">
        <v>12953</v>
      </c>
      <c r="D6963" s="2">
        <v>604</v>
      </c>
      <c r="E6963" s="7">
        <v>1930</v>
      </c>
      <c r="F6963" s="5" t="s">
        <v>21827</v>
      </c>
      <c r="H6963" s="5" t="s">
        <v>5639</v>
      </c>
      <c r="I6963" s="6" t="s">
        <v>2598</v>
      </c>
      <c r="J6963" s="6" t="s">
        <v>14318</v>
      </c>
      <c r="K6963" s="17">
        <v>3</v>
      </c>
      <c r="L6963" s="17" t="s">
        <v>7730</v>
      </c>
      <c r="M6963" s="9">
        <v>0.7</v>
      </c>
      <c r="N6963" s="9"/>
      <c r="O6963" s="21"/>
      <c r="Q6963" s="29"/>
      <c r="U6963" s="17"/>
      <c r="V6963" s="2" t="s">
        <v>6795</v>
      </c>
      <c r="Y6963" t="str">
        <f t="shared" si="441"/>
        <v/>
      </c>
      <c r="AA6963" t="str">
        <f t="shared" si="442"/>
        <v/>
      </c>
      <c r="AC6963" s="7"/>
      <c r="AD6963" t="s">
        <v>2598</v>
      </c>
      <c r="AE6963">
        <f t="shared" si="443"/>
        <v>0</v>
      </c>
      <c r="AG6963" s="2"/>
      <c r="AH6963" t="s">
        <v>2599</v>
      </c>
      <c r="AI6963" s="7" t="s">
        <v>4922</v>
      </c>
    </row>
    <row r="6964" spans="1:35" ht="11" customHeight="1" outlineLevel="1" x14ac:dyDescent="0.25">
      <c r="A6964" t="s">
        <v>2596</v>
      </c>
      <c r="C6964" s="2" t="s">
        <v>12953</v>
      </c>
      <c r="D6964" s="2">
        <v>605</v>
      </c>
      <c r="E6964" s="7">
        <v>1930</v>
      </c>
      <c r="F6964" s="5" t="s">
        <v>21828</v>
      </c>
      <c r="H6964" s="5" t="s">
        <v>5640</v>
      </c>
      <c r="I6964" s="6" t="s">
        <v>2598</v>
      </c>
      <c r="J6964" s="6" t="s">
        <v>14318</v>
      </c>
      <c r="K6964" s="17">
        <v>3</v>
      </c>
      <c r="L6964" s="17" t="s">
        <v>7730</v>
      </c>
      <c r="M6964" s="9">
        <v>0.75</v>
      </c>
      <c r="N6964" s="9"/>
      <c r="O6964" s="21"/>
      <c r="Q6964" s="29"/>
      <c r="U6964" s="17"/>
      <c r="V6964" s="2" t="s">
        <v>6796</v>
      </c>
      <c r="Y6964" t="str">
        <f t="shared" si="441"/>
        <v/>
      </c>
      <c r="AA6964" t="str">
        <f t="shared" si="442"/>
        <v/>
      </c>
      <c r="AC6964" s="7"/>
      <c r="AD6964" t="s">
        <v>2598</v>
      </c>
      <c r="AE6964">
        <f t="shared" si="443"/>
        <v>0</v>
      </c>
      <c r="AG6964" s="2"/>
      <c r="AH6964" t="s">
        <v>2599</v>
      </c>
      <c r="AI6964" s="7" t="s">
        <v>4922</v>
      </c>
    </row>
    <row r="6965" spans="1:35" ht="11" customHeight="1" outlineLevel="1" x14ac:dyDescent="0.25">
      <c r="A6965" t="s">
        <v>2596</v>
      </c>
      <c r="C6965" s="2" t="s">
        <v>12953</v>
      </c>
      <c r="D6965" s="2">
        <v>606</v>
      </c>
      <c r="E6965" s="7">
        <v>1930</v>
      </c>
      <c r="F6965" s="5" t="s">
        <v>6855</v>
      </c>
      <c r="H6965" s="5" t="s">
        <v>5641</v>
      </c>
      <c r="I6965" s="6" t="s">
        <v>2598</v>
      </c>
      <c r="J6965" s="6" t="s">
        <v>14318</v>
      </c>
      <c r="K6965" s="17">
        <v>3</v>
      </c>
      <c r="L6965" s="17" t="s">
        <v>7730</v>
      </c>
      <c r="M6965" s="9">
        <v>5.4</v>
      </c>
      <c r="N6965" s="9"/>
      <c r="O6965" s="21"/>
      <c r="Q6965" s="29"/>
      <c r="U6965" s="17"/>
      <c r="V6965" s="2" t="s">
        <v>3109</v>
      </c>
      <c r="Y6965" t="str">
        <f t="shared" si="441"/>
        <v/>
      </c>
      <c r="AA6965" t="str">
        <f t="shared" si="442"/>
        <v/>
      </c>
      <c r="AC6965" s="7"/>
      <c r="AD6965" t="s">
        <v>2598</v>
      </c>
      <c r="AE6965">
        <f t="shared" si="443"/>
        <v>0</v>
      </c>
      <c r="AG6965" s="2"/>
      <c r="AH6965" t="s">
        <v>2599</v>
      </c>
      <c r="AI6965" s="7" t="s">
        <v>4922</v>
      </c>
    </row>
    <row r="6966" spans="1:35" ht="11" customHeight="1" outlineLevel="1" collapsed="1" x14ac:dyDescent="0.25">
      <c r="A6966" t="s">
        <v>2596</v>
      </c>
      <c r="C6966" s="2" t="s">
        <v>12953</v>
      </c>
      <c r="D6966" s="2">
        <v>607</v>
      </c>
      <c r="E6966" s="7">
        <v>1930</v>
      </c>
      <c r="F6966" s="5" t="s">
        <v>5273</v>
      </c>
      <c r="H6966" s="5" t="s">
        <v>4031</v>
      </c>
      <c r="I6966" s="6" t="s">
        <v>2598</v>
      </c>
      <c r="J6966" s="6" t="s">
        <v>14318</v>
      </c>
      <c r="K6966" s="17">
        <v>3</v>
      </c>
      <c r="L6966" s="17" t="s">
        <v>7730</v>
      </c>
      <c r="M6966" s="9">
        <v>5.4</v>
      </c>
      <c r="N6966" s="9"/>
      <c r="O6966" s="21"/>
      <c r="Q6966" s="29"/>
      <c r="U6966" s="17"/>
      <c r="V6966" s="2" t="s">
        <v>3110</v>
      </c>
      <c r="Y6966" t="str">
        <f t="shared" si="441"/>
        <v/>
      </c>
      <c r="AA6966" t="str">
        <f t="shared" si="442"/>
        <v/>
      </c>
      <c r="AC6966" s="7"/>
      <c r="AD6966" t="s">
        <v>2598</v>
      </c>
      <c r="AE6966">
        <f t="shared" si="443"/>
        <v>0</v>
      </c>
      <c r="AG6966" s="2"/>
      <c r="AH6966" t="s">
        <v>2599</v>
      </c>
      <c r="AI6966" s="7" t="s">
        <v>4922</v>
      </c>
    </row>
    <row r="6967" spans="1:35" ht="11" customHeight="1" outlineLevel="1" x14ac:dyDescent="0.25">
      <c r="A6967" t="s">
        <v>2596</v>
      </c>
      <c r="C6967" s="2" t="s">
        <v>12953</v>
      </c>
      <c r="D6967" s="2">
        <v>608</v>
      </c>
      <c r="E6967" s="7">
        <v>1930</v>
      </c>
      <c r="F6967" s="5" t="s">
        <v>4261</v>
      </c>
      <c r="H6967" s="5" t="s">
        <v>2041</v>
      </c>
      <c r="I6967" s="6" t="s">
        <v>2598</v>
      </c>
      <c r="J6967" s="6" t="s">
        <v>14318</v>
      </c>
      <c r="K6967" s="17">
        <v>3</v>
      </c>
      <c r="L6967" s="17" t="s">
        <v>7730</v>
      </c>
      <c r="M6967" s="9">
        <v>5.4</v>
      </c>
      <c r="N6967" s="9"/>
      <c r="O6967" s="21"/>
      <c r="Q6967" s="29"/>
      <c r="U6967" s="17"/>
      <c r="V6967" s="2" t="s">
        <v>680</v>
      </c>
      <c r="Y6967" t="str">
        <f t="shared" si="441"/>
        <v/>
      </c>
      <c r="AA6967" t="str">
        <f t="shared" si="442"/>
        <v/>
      </c>
      <c r="AC6967" s="7"/>
      <c r="AD6967" t="s">
        <v>2598</v>
      </c>
      <c r="AE6967">
        <f t="shared" si="443"/>
        <v>0</v>
      </c>
      <c r="AG6967" s="2"/>
      <c r="AH6967" t="s">
        <v>2599</v>
      </c>
      <c r="AI6967" s="7" t="s">
        <v>4922</v>
      </c>
    </row>
    <row r="6968" spans="1:35" ht="11" customHeight="1" outlineLevel="1" x14ac:dyDescent="0.25">
      <c r="A6968" t="s">
        <v>2596</v>
      </c>
      <c r="C6968" s="2" t="s">
        <v>12953</v>
      </c>
      <c r="D6968" s="2">
        <v>609</v>
      </c>
      <c r="E6968" s="7">
        <v>1930</v>
      </c>
      <c r="F6968" s="5" t="s">
        <v>2043</v>
      </c>
      <c r="H6968" s="5" t="s">
        <v>2044</v>
      </c>
      <c r="I6968" s="6" t="s">
        <v>2598</v>
      </c>
      <c r="J6968" s="6" t="s">
        <v>14318</v>
      </c>
      <c r="K6968" s="17">
        <v>3</v>
      </c>
      <c r="L6968" s="17" t="s">
        <v>7730</v>
      </c>
      <c r="M6968" s="9">
        <v>5.4</v>
      </c>
      <c r="N6968" s="9"/>
      <c r="O6968" s="21"/>
      <c r="Q6968" s="29"/>
      <c r="U6968" s="17"/>
      <c r="V6968" s="2" t="s">
        <v>2042</v>
      </c>
      <c r="Y6968" t="str">
        <f t="shared" si="441"/>
        <v/>
      </c>
      <c r="AA6968" t="str">
        <f t="shared" si="442"/>
        <v/>
      </c>
      <c r="AC6968" s="7"/>
      <c r="AD6968" t="s">
        <v>2598</v>
      </c>
      <c r="AE6968">
        <f t="shared" si="443"/>
        <v>0</v>
      </c>
      <c r="AG6968" s="2"/>
      <c r="AH6968" t="s">
        <v>2599</v>
      </c>
      <c r="AI6968" s="7" t="s">
        <v>4922</v>
      </c>
    </row>
    <row r="6969" spans="1:35" ht="11" customHeight="1" outlineLevel="1" x14ac:dyDescent="0.25">
      <c r="A6969" t="s">
        <v>2596</v>
      </c>
      <c r="C6969" s="2" t="s">
        <v>12953</v>
      </c>
      <c r="D6969" s="2">
        <v>610</v>
      </c>
      <c r="E6969" s="7">
        <v>1930</v>
      </c>
      <c r="F6969" s="5" t="s">
        <v>2046</v>
      </c>
      <c r="H6969" s="5" t="s">
        <v>2047</v>
      </c>
      <c r="I6969" s="6" t="s">
        <v>2598</v>
      </c>
      <c r="J6969" s="6" t="s">
        <v>14318</v>
      </c>
      <c r="K6969" s="17">
        <v>3</v>
      </c>
      <c r="L6969" s="17" t="s">
        <v>7732</v>
      </c>
      <c r="M6969" s="9"/>
      <c r="N6969" s="9"/>
      <c r="O6969" s="21"/>
      <c r="Q6969" s="29"/>
      <c r="U6969" s="17"/>
      <c r="V6969" s="2" t="s">
        <v>2045</v>
      </c>
      <c r="Y6969" t="str">
        <f t="shared" si="441"/>
        <v/>
      </c>
      <c r="AA6969" t="str">
        <f t="shared" si="442"/>
        <v/>
      </c>
      <c r="AC6969" s="7"/>
      <c r="AD6969" t="s">
        <v>2598</v>
      </c>
      <c r="AE6969">
        <f t="shared" si="443"/>
        <v>0</v>
      </c>
      <c r="AG6969" s="2"/>
      <c r="AH6969" t="s">
        <v>2599</v>
      </c>
      <c r="AI6969" s="7" t="s">
        <v>4620</v>
      </c>
    </row>
    <row r="6970" spans="1:35" ht="11" customHeight="1" outlineLevel="1" x14ac:dyDescent="0.25">
      <c r="A6970" t="s">
        <v>2596</v>
      </c>
      <c r="C6970" s="2" t="s">
        <v>12953</v>
      </c>
      <c r="D6970" s="2">
        <v>611</v>
      </c>
      <c r="E6970" s="7">
        <v>1930</v>
      </c>
      <c r="F6970" s="5" t="s">
        <v>2048</v>
      </c>
      <c r="H6970" s="5" t="s">
        <v>2049</v>
      </c>
      <c r="I6970" s="6" t="s">
        <v>2598</v>
      </c>
      <c r="J6970" s="6" t="s">
        <v>14318</v>
      </c>
      <c r="K6970" s="17">
        <v>3</v>
      </c>
      <c r="L6970" s="17" t="s">
        <v>7732</v>
      </c>
      <c r="M6970" s="9"/>
      <c r="N6970" s="9"/>
      <c r="O6970" s="21"/>
      <c r="Q6970" s="29"/>
      <c r="U6970" s="17"/>
      <c r="V6970" s="2" t="s">
        <v>5764</v>
      </c>
      <c r="Y6970" t="str">
        <f t="shared" si="441"/>
        <v/>
      </c>
      <c r="AA6970" t="str">
        <f t="shared" si="442"/>
        <v/>
      </c>
      <c r="AC6970" s="7"/>
      <c r="AD6970" t="s">
        <v>2598</v>
      </c>
      <c r="AE6970">
        <f t="shared" si="443"/>
        <v>0</v>
      </c>
      <c r="AG6970" s="2"/>
      <c r="AH6970" t="s">
        <v>2599</v>
      </c>
      <c r="AI6970" s="7" t="s">
        <v>4620</v>
      </c>
    </row>
    <row r="6971" spans="1:35" ht="11" customHeight="1" outlineLevel="1" x14ac:dyDescent="0.25">
      <c r="A6971" t="s">
        <v>2596</v>
      </c>
      <c r="C6971" s="2" t="s">
        <v>12953</v>
      </c>
      <c r="D6971" s="2">
        <v>612</v>
      </c>
      <c r="E6971" s="7">
        <v>1930</v>
      </c>
      <c r="F6971" s="5" t="s">
        <v>2051</v>
      </c>
      <c r="H6971" s="5" t="s">
        <v>843</v>
      </c>
      <c r="I6971" s="6" t="s">
        <v>2598</v>
      </c>
      <c r="J6971" s="6" t="s">
        <v>14318</v>
      </c>
      <c r="K6971" s="17">
        <v>3</v>
      </c>
      <c r="L6971" s="17" t="s">
        <v>7732</v>
      </c>
      <c r="M6971" s="9"/>
      <c r="N6971" s="9"/>
      <c r="O6971" s="21"/>
      <c r="Q6971" s="29"/>
      <c r="U6971" s="17"/>
      <c r="V6971" s="2" t="s">
        <v>2050</v>
      </c>
      <c r="Y6971" t="str">
        <f t="shared" si="441"/>
        <v/>
      </c>
      <c r="AA6971" t="str">
        <f t="shared" si="442"/>
        <v/>
      </c>
      <c r="AC6971" s="7"/>
      <c r="AD6971" t="s">
        <v>2598</v>
      </c>
      <c r="AE6971">
        <f t="shared" si="443"/>
        <v>0</v>
      </c>
      <c r="AG6971" s="2"/>
      <c r="AH6971" t="s">
        <v>2599</v>
      </c>
      <c r="AI6971" s="7" t="s">
        <v>4620</v>
      </c>
    </row>
    <row r="6972" spans="1:35" ht="11" customHeight="1" outlineLevel="1" x14ac:dyDescent="0.25">
      <c r="A6972" t="s">
        <v>2596</v>
      </c>
      <c r="C6972" s="2" t="s">
        <v>12953</v>
      </c>
      <c r="D6972" s="2">
        <v>669</v>
      </c>
      <c r="E6972" s="7">
        <v>1935</v>
      </c>
      <c r="F6972" s="5" t="s">
        <v>21829</v>
      </c>
      <c r="H6972" s="5" t="s">
        <v>2075</v>
      </c>
      <c r="I6972" s="6" t="s">
        <v>2598</v>
      </c>
      <c r="J6972" s="6" t="s">
        <v>14319</v>
      </c>
      <c r="K6972" s="17">
        <v>3</v>
      </c>
      <c r="L6972" s="17" t="s">
        <v>7730</v>
      </c>
      <c r="M6972" s="9">
        <v>0.35</v>
      </c>
      <c r="N6972" s="9"/>
      <c r="O6972" s="21"/>
      <c r="Q6972" s="29"/>
      <c r="U6972" s="17"/>
      <c r="V6972" s="2" t="s">
        <v>1048</v>
      </c>
      <c r="Y6972" t="str">
        <f t="shared" si="441"/>
        <v/>
      </c>
      <c r="AA6972" t="str">
        <f t="shared" si="442"/>
        <v/>
      </c>
      <c r="AC6972" s="7"/>
      <c r="AD6972" t="s">
        <v>2598</v>
      </c>
      <c r="AE6972">
        <f t="shared" si="443"/>
        <v>0</v>
      </c>
      <c r="AG6972" s="2"/>
      <c r="AH6972" t="s">
        <v>2599</v>
      </c>
      <c r="AI6972" s="7" t="s">
        <v>4610</v>
      </c>
    </row>
    <row r="6973" spans="1:35" ht="11" customHeight="1" outlineLevel="1" x14ac:dyDescent="0.25">
      <c r="A6973" t="s">
        <v>2596</v>
      </c>
      <c r="C6973" s="2" t="s">
        <v>12953</v>
      </c>
      <c r="D6973" s="2">
        <v>670</v>
      </c>
      <c r="E6973" s="7">
        <v>1935</v>
      </c>
      <c r="F6973" s="5" t="s">
        <v>21830</v>
      </c>
      <c r="H6973" s="5" t="s">
        <v>2077</v>
      </c>
      <c r="I6973" s="6" t="s">
        <v>2598</v>
      </c>
      <c r="J6973" s="6" t="s">
        <v>14319</v>
      </c>
      <c r="K6973" s="17">
        <v>3</v>
      </c>
      <c r="L6973" s="17" t="s">
        <v>7730</v>
      </c>
      <c r="M6973" s="9">
        <v>0.35</v>
      </c>
      <c r="N6973" s="9"/>
      <c r="O6973" s="21"/>
      <c r="Q6973" s="29"/>
      <c r="U6973" s="17"/>
      <c r="V6973" s="2" t="s">
        <v>6204</v>
      </c>
      <c r="Y6973" t="str">
        <f t="shared" si="441"/>
        <v/>
      </c>
      <c r="AA6973" t="str">
        <f t="shared" si="442"/>
        <v/>
      </c>
      <c r="AC6973" s="7"/>
      <c r="AD6973" t="s">
        <v>2598</v>
      </c>
      <c r="AE6973">
        <f t="shared" si="443"/>
        <v>0</v>
      </c>
      <c r="AG6973" s="2"/>
      <c r="AH6973" t="s">
        <v>2599</v>
      </c>
      <c r="AI6973" s="7" t="s">
        <v>4922</v>
      </c>
    </row>
    <row r="6974" spans="1:35" ht="11" customHeight="1" outlineLevel="1" x14ac:dyDescent="0.25">
      <c r="A6974" t="s">
        <v>2596</v>
      </c>
      <c r="C6974" s="2" t="s">
        <v>12953</v>
      </c>
      <c r="D6974" s="2">
        <v>671</v>
      </c>
      <c r="E6974" s="7">
        <v>1935</v>
      </c>
      <c r="F6974" s="5" t="s">
        <v>21831</v>
      </c>
      <c r="H6974" s="5" t="s">
        <v>2078</v>
      </c>
      <c r="I6974" s="6" t="s">
        <v>2598</v>
      </c>
      <c r="J6974" s="6" t="s">
        <v>14319</v>
      </c>
      <c r="K6974" s="17">
        <v>3</v>
      </c>
      <c r="L6974" s="17" t="s">
        <v>7730</v>
      </c>
      <c r="M6974" s="9">
        <v>0.35</v>
      </c>
      <c r="N6974" s="9"/>
      <c r="O6974" s="21"/>
      <c r="Q6974" s="29"/>
      <c r="U6974" s="17"/>
      <c r="V6974" s="2" t="s">
        <v>683</v>
      </c>
      <c r="Y6974" t="str">
        <f t="shared" si="441"/>
        <v/>
      </c>
      <c r="AA6974" t="str">
        <f t="shared" si="442"/>
        <v/>
      </c>
      <c r="AC6974" s="7"/>
      <c r="AD6974" t="s">
        <v>2598</v>
      </c>
      <c r="AE6974">
        <f t="shared" si="443"/>
        <v>0</v>
      </c>
      <c r="AG6974" s="2"/>
      <c r="AH6974" t="s">
        <v>2599</v>
      </c>
      <c r="AI6974" s="7" t="s">
        <v>4922</v>
      </c>
    </row>
    <row r="6975" spans="1:35" ht="11" customHeight="1" outlineLevel="1" x14ac:dyDescent="0.25">
      <c r="A6975" t="s">
        <v>2596</v>
      </c>
      <c r="C6975" s="2" t="s">
        <v>12953</v>
      </c>
      <c r="D6975" s="2">
        <v>672</v>
      </c>
      <c r="E6975" s="7">
        <v>1935</v>
      </c>
      <c r="F6975" s="5" t="s">
        <v>21832</v>
      </c>
      <c r="H6975" s="5" t="s">
        <v>2079</v>
      </c>
      <c r="I6975" s="6" t="s">
        <v>2598</v>
      </c>
      <c r="J6975" s="6" t="s">
        <v>14319</v>
      </c>
      <c r="K6975" s="17">
        <v>3</v>
      </c>
      <c r="L6975" s="17" t="s">
        <v>7730</v>
      </c>
      <c r="M6975" s="9">
        <v>1</v>
      </c>
      <c r="N6975" s="9"/>
      <c r="O6975" s="21"/>
      <c r="Q6975" s="29"/>
      <c r="U6975" s="17"/>
      <c r="V6975" s="2" t="s">
        <v>684</v>
      </c>
      <c r="Y6975" t="str">
        <f t="shared" si="441"/>
        <v/>
      </c>
      <c r="AA6975" t="str">
        <f t="shared" si="442"/>
        <v/>
      </c>
      <c r="AC6975" s="7"/>
      <c r="AD6975" t="s">
        <v>2598</v>
      </c>
      <c r="AE6975">
        <f t="shared" si="443"/>
        <v>0</v>
      </c>
      <c r="AG6975" s="2"/>
      <c r="AH6975" t="s">
        <v>2599</v>
      </c>
      <c r="AI6975" s="7" t="s">
        <v>4922</v>
      </c>
    </row>
    <row r="6976" spans="1:35" ht="11" customHeight="1" outlineLevel="1" x14ac:dyDescent="0.25">
      <c r="A6976" t="s">
        <v>2596</v>
      </c>
      <c r="C6976" s="2" t="s">
        <v>12953</v>
      </c>
      <c r="D6976" s="2">
        <v>673</v>
      </c>
      <c r="E6976" s="7">
        <v>1935</v>
      </c>
      <c r="F6976" s="5" t="s">
        <v>21833</v>
      </c>
      <c r="H6976" s="5" t="s">
        <v>1911</v>
      </c>
      <c r="I6976" s="6" t="s">
        <v>2598</v>
      </c>
      <c r="J6976" s="6" t="s">
        <v>14319</v>
      </c>
      <c r="K6976" s="17">
        <v>3</v>
      </c>
      <c r="L6976" s="17" t="s">
        <v>7730</v>
      </c>
      <c r="M6976" s="9">
        <v>0.8</v>
      </c>
      <c r="N6976" s="9"/>
      <c r="O6976" s="21"/>
      <c r="Q6976" s="29"/>
      <c r="U6976" s="17"/>
      <c r="V6976" s="2" t="s">
        <v>685</v>
      </c>
      <c r="Y6976" t="str">
        <f t="shared" si="441"/>
        <v/>
      </c>
      <c r="AA6976" t="str">
        <f t="shared" si="442"/>
        <v/>
      </c>
      <c r="AC6976" s="7"/>
      <c r="AD6976" t="s">
        <v>2598</v>
      </c>
      <c r="AE6976">
        <f t="shared" si="443"/>
        <v>0</v>
      </c>
      <c r="AG6976" s="2"/>
      <c r="AH6976" t="s">
        <v>2599</v>
      </c>
      <c r="AI6976" s="7" t="s">
        <v>4922</v>
      </c>
    </row>
    <row r="6977" spans="1:35" ht="11" customHeight="1" outlineLevel="1" x14ac:dyDescent="0.25">
      <c r="A6977" t="s">
        <v>2596</v>
      </c>
      <c r="C6977" s="2" t="s">
        <v>12953</v>
      </c>
      <c r="D6977" s="2">
        <v>674</v>
      </c>
      <c r="E6977" s="7">
        <v>1935</v>
      </c>
      <c r="F6977" s="5" t="s">
        <v>21834</v>
      </c>
      <c r="H6977" s="5" t="s">
        <v>1912</v>
      </c>
      <c r="I6977" s="6" t="s">
        <v>2598</v>
      </c>
      <c r="J6977" s="6" t="s">
        <v>14319</v>
      </c>
      <c r="K6977" s="17">
        <v>3</v>
      </c>
      <c r="L6977" s="17" t="s">
        <v>7730</v>
      </c>
      <c r="M6977" s="9">
        <v>0.7</v>
      </c>
      <c r="N6977" s="9"/>
      <c r="O6977" s="21"/>
      <c r="Q6977" s="29"/>
      <c r="U6977" s="17"/>
      <c r="V6977" s="2" t="s">
        <v>687</v>
      </c>
      <c r="Y6977" t="str">
        <f t="shared" si="441"/>
        <v/>
      </c>
      <c r="AA6977" t="str">
        <f t="shared" si="442"/>
        <v/>
      </c>
      <c r="AC6977" s="7"/>
      <c r="AD6977" t="s">
        <v>2598</v>
      </c>
      <c r="AE6977">
        <f t="shared" si="443"/>
        <v>0</v>
      </c>
      <c r="AG6977" s="2"/>
      <c r="AH6977" t="s">
        <v>2599</v>
      </c>
      <c r="AI6977" s="7" t="s">
        <v>4610</v>
      </c>
    </row>
    <row r="6978" spans="1:35" ht="11" customHeight="1" outlineLevel="1" x14ac:dyDescent="0.25">
      <c r="A6978" t="s">
        <v>2596</v>
      </c>
      <c r="C6978" s="2" t="s">
        <v>12953</v>
      </c>
      <c r="D6978" s="2">
        <v>675</v>
      </c>
      <c r="E6978" s="7">
        <v>1935</v>
      </c>
      <c r="F6978" s="5" t="s">
        <v>21835</v>
      </c>
      <c r="H6978" s="5" t="s">
        <v>1913</v>
      </c>
      <c r="I6978" s="6" t="s">
        <v>2598</v>
      </c>
      <c r="J6978" s="6" t="s">
        <v>14319</v>
      </c>
      <c r="K6978" s="17">
        <v>3</v>
      </c>
      <c r="L6978" s="17" t="s">
        <v>7730</v>
      </c>
      <c r="M6978" s="9">
        <v>0.7</v>
      </c>
      <c r="N6978" s="9"/>
      <c r="O6978" s="21"/>
      <c r="Q6978" s="29"/>
      <c r="U6978" s="17"/>
      <c r="V6978" s="2" t="s">
        <v>688</v>
      </c>
      <c r="Y6978" t="str">
        <f t="shared" si="441"/>
        <v/>
      </c>
      <c r="AA6978" t="str">
        <f t="shared" si="442"/>
        <v/>
      </c>
      <c r="AC6978" s="7"/>
      <c r="AD6978" t="s">
        <v>2598</v>
      </c>
      <c r="AE6978">
        <f t="shared" si="443"/>
        <v>0</v>
      </c>
      <c r="AG6978" s="2"/>
      <c r="AH6978" t="s">
        <v>2599</v>
      </c>
      <c r="AI6978" s="7" t="s">
        <v>4922</v>
      </c>
    </row>
    <row r="6979" spans="1:35" ht="11" customHeight="1" outlineLevel="1" x14ac:dyDescent="0.25">
      <c r="A6979" t="s">
        <v>2596</v>
      </c>
      <c r="C6979" s="2" t="s">
        <v>12953</v>
      </c>
      <c r="D6979" s="2">
        <v>676</v>
      </c>
      <c r="E6979" s="7">
        <v>1935</v>
      </c>
      <c r="F6979" s="5" t="s">
        <v>21836</v>
      </c>
      <c r="H6979" s="5" t="s">
        <v>2025</v>
      </c>
      <c r="I6979" s="6" t="s">
        <v>2598</v>
      </c>
      <c r="J6979" s="6" t="s">
        <v>14319</v>
      </c>
      <c r="K6979" s="17">
        <v>3</v>
      </c>
      <c r="L6979" s="17" t="s">
        <v>7730</v>
      </c>
      <c r="M6979" s="9">
        <v>0.25</v>
      </c>
      <c r="N6979" s="9"/>
      <c r="O6979" s="21"/>
      <c r="Q6979" s="29"/>
      <c r="U6979" s="17"/>
      <c r="V6979" s="2" t="s">
        <v>689</v>
      </c>
      <c r="Y6979" t="str">
        <f t="shared" si="441"/>
        <v/>
      </c>
      <c r="AA6979" t="str">
        <f t="shared" si="442"/>
        <v/>
      </c>
      <c r="AC6979" s="7"/>
      <c r="AD6979" t="s">
        <v>2598</v>
      </c>
      <c r="AE6979">
        <f t="shared" si="443"/>
        <v>0</v>
      </c>
      <c r="AG6979" s="2"/>
      <c r="AH6979" t="s">
        <v>2599</v>
      </c>
      <c r="AI6979" s="7" t="s">
        <v>4922</v>
      </c>
    </row>
    <row r="6980" spans="1:35" ht="11" customHeight="1" outlineLevel="1" x14ac:dyDescent="0.25">
      <c r="A6980" t="s">
        <v>2596</v>
      </c>
      <c r="C6980" s="2" t="s">
        <v>12953</v>
      </c>
      <c r="D6980" s="2">
        <v>677</v>
      </c>
      <c r="E6980" s="7">
        <v>1935</v>
      </c>
      <c r="F6980" s="5" t="s">
        <v>21837</v>
      </c>
      <c r="H6980" s="5" t="s">
        <v>5639</v>
      </c>
      <c r="I6980" s="6" t="s">
        <v>2598</v>
      </c>
      <c r="J6980" s="6" t="s">
        <v>14319</v>
      </c>
      <c r="K6980" s="17">
        <v>3</v>
      </c>
      <c r="L6980" s="17" t="s">
        <v>7730</v>
      </c>
      <c r="M6980" s="9">
        <v>0.25</v>
      </c>
      <c r="N6980" s="9"/>
      <c r="O6980" s="21"/>
      <c r="Q6980" s="29"/>
      <c r="U6980" s="17"/>
      <c r="V6980" s="2" t="s">
        <v>690</v>
      </c>
      <c r="Y6980" t="str">
        <f t="shared" si="441"/>
        <v/>
      </c>
      <c r="AA6980" t="str">
        <f t="shared" si="442"/>
        <v/>
      </c>
      <c r="AC6980" s="7"/>
      <c r="AD6980" t="s">
        <v>2598</v>
      </c>
      <c r="AE6980">
        <f t="shared" si="443"/>
        <v>0</v>
      </c>
      <c r="AG6980" s="2"/>
      <c r="AH6980" t="s">
        <v>2599</v>
      </c>
      <c r="AI6980" s="7" t="s">
        <v>4922</v>
      </c>
    </row>
    <row r="6981" spans="1:35" ht="11" customHeight="1" outlineLevel="1" x14ac:dyDescent="0.25">
      <c r="A6981" t="s">
        <v>2596</v>
      </c>
      <c r="C6981" s="2" t="s">
        <v>12953</v>
      </c>
      <c r="D6981" s="2">
        <v>678</v>
      </c>
      <c r="E6981" s="7">
        <v>1935</v>
      </c>
      <c r="F6981" s="5" t="s">
        <v>21838</v>
      </c>
      <c r="H6981" s="5" t="s">
        <v>5640</v>
      </c>
      <c r="I6981" s="6" t="s">
        <v>2598</v>
      </c>
      <c r="J6981" s="6" t="s">
        <v>14319</v>
      </c>
      <c r="K6981" s="17">
        <v>3</v>
      </c>
      <c r="L6981" s="17" t="s">
        <v>7730</v>
      </c>
      <c r="M6981" s="9">
        <v>2</v>
      </c>
      <c r="N6981" s="9"/>
      <c r="O6981" s="21"/>
      <c r="Q6981" s="29"/>
      <c r="U6981" s="17"/>
      <c r="V6981" s="2" t="s">
        <v>6419</v>
      </c>
      <c r="Y6981" t="str">
        <f t="shared" si="441"/>
        <v/>
      </c>
      <c r="AA6981" t="str">
        <f t="shared" si="442"/>
        <v/>
      </c>
      <c r="AC6981" s="7"/>
      <c r="AD6981" t="s">
        <v>2598</v>
      </c>
      <c r="AE6981">
        <f t="shared" si="443"/>
        <v>0</v>
      </c>
      <c r="AG6981" s="2"/>
      <c r="AH6981" t="s">
        <v>2599</v>
      </c>
      <c r="AI6981" s="7" t="s">
        <v>4922</v>
      </c>
    </row>
    <row r="6982" spans="1:35" ht="11" customHeight="1" outlineLevel="1" x14ac:dyDescent="0.25">
      <c r="A6982" t="s">
        <v>2596</v>
      </c>
      <c r="C6982" s="2" t="s">
        <v>12953</v>
      </c>
      <c r="D6982" s="2">
        <v>679</v>
      </c>
      <c r="E6982" s="7">
        <v>1935</v>
      </c>
      <c r="F6982" s="5" t="s">
        <v>6855</v>
      </c>
      <c r="H6982" s="5" t="s">
        <v>5641</v>
      </c>
      <c r="I6982" s="6" t="s">
        <v>2598</v>
      </c>
      <c r="J6982" s="6" t="s">
        <v>14319</v>
      </c>
      <c r="K6982" s="17">
        <v>3</v>
      </c>
      <c r="L6982" s="17" t="s">
        <v>7732</v>
      </c>
      <c r="M6982" s="9"/>
      <c r="N6982" s="9"/>
      <c r="O6982" s="21"/>
      <c r="Q6982" s="29"/>
      <c r="U6982" s="17"/>
      <c r="V6982" s="2" t="s">
        <v>6421</v>
      </c>
      <c r="Y6982" t="str">
        <f t="shared" si="441"/>
        <v/>
      </c>
      <c r="AA6982" t="str">
        <f t="shared" si="442"/>
        <v/>
      </c>
      <c r="AC6982" s="7"/>
      <c r="AD6982" t="s">
        <v>2598</v>
      </c>
      <c r="AE6982">
        <f t="shared" si="443"/>
        <v>0</v>
      </c>
      <c r="AG6982" s="2"/>
      <c r="AH6982" t="s">
        <v>2599</v>
      </c>
      <c r="AI6982" s="7" t="s">
        <v>4620</v>
      </c>
    </row>
    <row r="6983" spans="1:35" ht="11" customHeight="1" outlineLevel="1" x14ac:dyDescent="0.25">
      <c r="A6983" t="s">
        <v>2596</v>
      </c>
      <c r="C6983" s="2" t="s">
        <v>12953</v>
      </c>
      <c r="D6983" s="2">
        <v>680</v>
      </c>
      <c r="E6983" s="7">
        <v>1935</v>
      </c>
      <c r="F6983" s="5" t="s">
        <v>5273</v>
      </c>
      <c r="H6983" s="5" t="s">
        <v>4031</v>
      </c>
      <c r="I6983" s="6" t="s">
        <v>2598</v>
      </c>
      <c r="J6983" s="6" t="s">
        <v>14319</v>
      </c>
      <c r="K6983" s="17">
        <v>3</v>
      </c>
      <c r="L6983" s="17" t="s">
        <v>7732</v>
      </c>
      <c r="M6983" s="9"/>
      <c r="N6983" s="9"/>
      <c r="O6983" s="21"/>
      <c r="Q6983" s="29"/>
      <c r="U6983" s="17"/>
      <c r="V6983" s="2" t="s">
        <v>6423</v>
      </c>
      <c r="Y6983" t="str">
        <f t="shared" si="441"/>
        <v/>
      </c>
      <c r="AA6983" t="str">
        <f t="shared" si="442"/>
        <v/>
      </c>
      <c r="AC6983" s="7"/>
      <c r="AD6983" t="s">
        <v>2598</v>
      </c>
      <c r="AE6983">
        <f t="shared" si="443"/>
        <v>0</v>
      </c>
      <c r="AG6983" s="2"/>
      <c r="AH6983" t="s">
        <v>2599</v>
      </c>
      <c r="AI6983" s="7" t="s">
        <v>4620</v>
      </c>
    </row>
    <row r="6984" spans="1:35" ht="11" customHeight="1" outlineLevel="1" x14ac:dyDescent="0.25">
      <c r="A6984" t="s">
        <v>2596</v>
      </c>
      <c r="C6984" s="2" t="s">
        <v>12953</v>
      </c>
      <c r="D6984" s="2">
        <v>681</v>
      </c>
      <c r="E6984" s="7">
        <v>1935</v>
      </c>
      <c r="F6984" s="5" t="s">
        <v>4261</v>
      </c>
      <c r="H6984" s="5" t="s">
        <v>2041</v>
      </c>
      <c r="I6984" s="6" t="s">
        <v>2598</v>
      </c>
      <c r="J6984" s="6" t="s">
        <v>14319</v>
      </c>
      <c r="K6984" s="17">
        <v>3</v>
      </c>
      <c r="L6984" s="17" t="s">
        <v>7732</v>
      </c>
      <c r="M6984" s="9"/>
      <c r="N6984" s="9"/>
      <c r="O6984" s="21"/>
      <c r="Q6984" s="29"/>
      <c r="U6984" s="17"/>
      <c r="V6984" s="2" t="s">
        <v>6424</v>
      </c>
      <c r="Y6984" t="str">
        <f t="shared" si="441"/>
        <v/>
      </c>
      <c r="AA6984" t="str">
        <f t="shared" si="442"/>
        <v/>
      </c>
      <c r="AC6984" s="7"/>
      <c r="AD6984" t="s">
        <v>2598</v>
      </c>
      <c r="AE6984">
        <f t="shared" si="443"/>
        <v>0</v>
      </c>
      <c r="AG6984" s="2"/>
      <c r="AH6984" t="s">
        <v>2599</v>
      </c>
      <c r="AI6984" s="7" t="s">
        <v>4620</v>
      </c>
    </row>
    <row r="6985" spans="1:35" ht="11" customHeight="1" outlineLevel="1" x14ac:dyDescent="0.25">
      <c r="A6985" t="s">
        <v>2596</v>
      </c>
      <c r="C6985" s="2" t="s">
        <v>12953</v>
      </c>
      <c r="D6985" s="2">
        <v>682</v>
      </c>
      <c r="E6985" s="7">
        <v>1935</v>
      </c>
      <c r="F6985" s="5" t="s">
        <v>2043</v>
      </c>
      <c r="H6985" s="5" t="s">
        <v>2044</v>
      </c>
      <c r="I6985" s="6" t="s">
        <v>2598</v>
      </c>
      <c r="J6985" s="6" t="s">
        <v>14319</v>
      </c>
      <c r="K6985" s="17">
        <v>3</v>
      </c>
      <c r="L6985" s="17" t="s">
        <v>7730</v>
      </c>
      <c r="M6985" s="9">
        <v>4.5</v>
      </c>
      <c r="N6985" s="9"/>
      <c r="O6985" s="21"/>
      <c r="Q6985" s="29"/>
      <c r="U6985" s="17"/>
      <c r="V6985" s="2" t="s">
        <v>844</v>
      </c>
      <c r="Y6985" t="str">
        <f t="shared" si="441"/>
        <v/>
      </c>
      <c r="AA6985" t="str">
        <f t="shared" si="442"/>
        <v/>
      </c>
      <c r="AC6985" s="7"/>
      <c r="AD6985" t="s">
        <v>2598</v>
      </c>
      <c r="AE6985">
        <f t="shared" si="443"/>
        <v>0</v>
      </c>
      <c r="AG6985" s="2"/>
      <c r="AH6985" t="s">
        <v>2599</v>
      </c>
      <c r="AI6985" s="7" t="s">
        <v>4922</v>
      </c>
    </row>
    <row r="6986" spans="1:35" ht="11" customHeight="1" outlineLevel="1" x14ac:dyDescent="0.25">
      <c r="A6986" t="s">
        <v>2596</v>
      </c>
      <c r="C6986" s="2" t="s">
        <v>12953</v>
      </c>
      <c r="D6986" s="2">
        <v>683</v>
      </c>
      <c r="E6986" s="7">
        <v>1935</v>
      </c>
      <c r="F6986" s="5" t="s">
        <v>2046</v>
      </c>
      <c r="H6986" s="5" t="s">
        <v>2047</v>
      </c>
      <c r="I6986" s="6" t="s">
        <v>2598</v>
      </c>
      <c r="J6986" s="6" t="s">
        <v>14319</v>
      </c>
      <c r="K6986" s="17">
        <v>3</v>
      </c>
      <c r="L6986" s="17" t="s">
        <v>7732</v>
      </c>
      <c r="M6986" s="9"/>
      <c r="N6986" s="9"/>
      <c r="O6986" s="21"/>
      <c r="Q6986" s="29"/>
      <c r="U6986" s="17"/>
      <c r="V6986" s="2" t="s">
        <v>845</v>
      </c>
      <c r="Y6986" t="str">
        <f t="shared" si="441"/>
        <v/>
      </c>
      <c r="AA6986" t="str">
        <f t="shared" si="442"/>
        <v/>
      </c>
      <c r="AC6986" s="7"/>
      <c r="AD6986" t="s">
        <v>2598</v>
      </c>
      <c r="AE6986">
        <f t="shared" si="443"/>
        <v>0</v>
      </c>
      <c r="AG6986" s="2"/>
      <c r="AH6986" t="s">
        <v>2599</v>
      </c>
      <c r="AI6986" s="7" t="s">
        <v>4620</v>
      </c>
    </row>
    <row r="6987" spans="1:35" ht="11" customHeight="1" outlineLevel="1" x14ac:dyDescent="0.25">
      <c r="A6987" t="s">
        <v>2596</v>
      </c>
      <c r="C6987" s="2" t="s">
        <v>12953</v>
      </c>
      <c r="D6987" s="2">
        <v>684</v>
      </c>
      <c r="E6987" s="7">
        <v>1935</v>
      </c>
      <c r="F6987" s="5" t="s">
        <v>2048</v>
      </c>
      <c r="H6987" s="5" t="s">
        <v>2049</v>
      </c>
      <c r="I6987" s="6" t="s">
        <v>2598</v>
      </c>
      <c r="J6987" s="6" t="s">
        <v>14319</v>
      </c>
      <c r="K6987" s="17">
        <v>3</v>
      </c>
      <c r="L6987" s="17" t="s">
        <v>7732</v>
      </c>
      <c r="M6987" s="9"/>
      <c r="N6987" s="9"/>
      <c r="O6987" s="21"/>
      <c r="Q6987" s="29"/>
      <c r="U6987" s="17"/>
      <c r="V6987" s="2" t="s">
        <v>3977</v>
      </c>
      <c r="Y6987" t="str">
        <f t="shared" si="441"/>
        <v/>
      </c>
      <c r="AA6987" t="str">
        <f t="shared" si="442"/>
        <v/>
      </c>
      <c r="AC6987" s="7"/>
      <c r="AD6987" t="s">
        <v>2598</v>
      </c>
      <c r="AE6987">
        <f t="shared" ref="AE6987:AE7005" si="444">COUNTIF(I6987,"*Fuji*")</f>
        <v>0</v>
      </c>
      <c r="AG6987" s="2"/>
      <c r="AH6987" t="s">
        <v>2599</v>
      </c>
      <c r="AI6987" s="7" t="s">
        <v>4620</v>
      </c>
    </row>
    <row r="6988" spans="1:35" ht="11" customHeight="1" outlineLevel="1" collapsed="1" x14ac:dyDescent="0.25">
      <c r="A6988" t="s">
        <v>2596</v>
      </c>
      <c r="C6988" s="2" t="s">
        <v>12953</v>
      </c>
      <c r="D6988" s="2">
        <v>685</v>
      </c>
      <c r="E6988" s="7">
        <v>1935</v>
      </c>
      <c r="F6988" s="5" t="s">
        <v>2051</v>
      </c>
      <c r="H6988" s="5" t="s">
        <v>843</v>
      </c>
      <c r="I6988" s="6" t="s">
        <v>2598</v>
      </c>
      <c r="J6988" s="6" t="s">
        <v>14319</v>
      </c>
      <c r="K6988" s="17">
        <v>3</v>
      </c>
      <c r="L6988" s="17" t="s">
        <v>7732</v>
      </c>
      <c r="M6988" s="9"/>
      <c r="N6988" s="9"/>
      <c r="O6988" s="21"/>
      <c r="Q6988" s="29"/>
      <c r="U6988" s="17"/>
      <c r="V6988" s="2" t="s">
        <v>846</v>
      </c>
      <c r="Y6988" t="str">
        <f t="shared" si="441"/>
        <v/>
      </c>
      <c r="AA6988" t="str">
        <f t="shared" si="442"/>
        <v/>
      </c>
      <c r="AC6988" s="7"/>
      <c r="AD6988" t="s">
        <v>2598</v>
      </c>
      <c r="AE6988">
        <f t="shared" si="444"/>
        <v>0</v>
      </c>
      <c r="AG6988" s="2"/>
      <c r="AH6988" t="s">
        <v>2599</v>
      </c>
      <c r="AI6988" s="7" t="s">
        <v>4620</v>
      </c>
    </row>
    <row r="6989" spans="1:35" ht="11" customHeight="1" outlineLevel="1" x14ac:dyDescent="0.25">
      <c r="A6989" t="s">
        <v>2596</v>
      </c>
      <c r="C6989" s="2" t="s">
        <v>12953</v>
      </c>
      <c r="D6989" s="2">
        <v>866</v>
      </c>
      <c r="E6989" s="7">
        <v>1953</v>
      </c>
      <c r="F6989" s="5" t="s">
        <v>847</v>
      </c>
      <c r="H6989" s="5" t="s">
        <v>848</v>
      </c>
      <c r="I6989" s="6" t="s">
        <v>2598</v>
      </c>
      <c r="J6989" s="6" t="s">
        <v>14321</v>
      </c>
      <c r="K6989" s="17">
        <v>1</v>
      </c>
      <c r="L6989" s="17" t="s">
        <v>7730</v>
      </c>
      <c r="M6989" s="9">
        <v>0.4</v>
      </c>
      <c r="N6989" s="9"/>
      <c r="O6989" s="21"/>
      <c r="Q6989" s="29"/>
      <c r="S6989">
        <v>1</v>
      </c>
      <c r="T6989">
        <v>1</v>
      </c>
      <c r="U6989" s="17"/>
      <c r="V6989" s="2" t="s">
        <v>814</v>
      </c>
      <c r="Y6989" t="str">
        <f t="shared" si="441"/>
        <v/>
      </c>
      <c r="AA6989" t="str">
        <f t="shared" si="442"/>
        <v/>
      </c>
      <c r="AC6989" s="7"/>
      <c r="AD6989" t="s">
        <v>2598</v>
      </c>
      <c r="AE6989">
        <f t="shared" si="444"/>
        <v>0</v>
      </c>
      <c r="AG6989" s="2"/>
      <c r="AH6989" t="s">
        <v>2599</v>
      </c>
      <c r="AI6989" s="7" t="s">
        <v>4922</v>
      </c>
    </row>
    <row r="6990" spans="1:35" ht="11" customHeight="1" outlineLevel="1" x14ac:dyDescent="0.25">
      <c r="A6990" t="s">
        <v>2596</v>
      </c>
      <c r="C6990" s="2" t="s">
        <v>12953</v>
      </c>
      <c r="D6990" s="2">
        <v>894</v>
      </c>
      <c r="E6990" s="7">
        <v>1953</v>
      </c>
      <c r="F6990" s="5" t="s">
        <v>2597</v>
      </c>
      <c r="H6990" s="5" t="s">
        <v>4522</v>
      </c>
      <c r="I6990" s="6" t="s">
        <v>2598</v>
      </c>
      <c r="J6990" s="6" t="s">
        <v>14320</v>
      </c>
      <c r="K6990" s="17">
        <v>1</v>
      </c>
      <c r="L6990" s="17" t="s">
        <v>7730</v>
      </c>
      <c r="M6990" s="9">
        <v>7</v>
      </c>
      <c r="N6990" s="9"/>
      <c r="O6990" s="21"/>
      <c r="Q6990" s="29"/>
      <c r="U6990" s="17"/>
      <c r="V6990" s="2">
        <v>980</v>
      </c>
      <c r="Y6990" t="str">
        <f t="shared" si="441"/>
        <v/>
      </c>
      <c r="AA6990" t="str">
        <f t="shared" si="442"/>
        <v/>
      </c>
      <c r="AC6990" s="7"/>
      <c r="AD6990" t="s">
        <v>2598</v>
      </c>
      <c r="AE6990">
        <f t="shared" si="444"/>
        <v>0</v>
      </c>
      <c r="AG6990" s="2"/>
      <c r="AH6990" t="s">
        <v>2599</v>
      </c>
      <c r="AI6990" s="7" t="s">
        <v>4620</v>
      </c>
    </row>
    <row r="6991" spans="1:35" ht="11" customHeight="1" outlineLevel="1" collapsed="1" x14ac:dyDescent="0.25">
      <c r="A6991" t="s">
        <v>2596</v>
      </c>
      <c r="C6991" s="2" t="s">
        <v>12953</v>
      </c>
      <c r="D6991" s="2">
        <v>1315</v>
      </c>
      <c r="E6991" s="7">
        <v>1966</v>
      </c>
      <c r="F6991" s="5" t="s">
        <v>2600</v>
      </c>
      <c r="H6991" s="5" t="s">
        <v>5398</v>
      </c>
      <c r="I6991" s="6" t="s">
        <v>2598</v>
      </c>
      <c r="J6991" s="6" t="s">
        <v>14322</v>
      </c>
      <c r="K6991" s="17">
        <v>3</v>
      </c>
      <c r="L6991" s="17" t="s">
        <v>7730</v>
      </c>
      <c r="M6991" s="9">
        <v>0.5</v>
      </c>
      <c r="N6991" s="9"/>
      <c r="O6991" s="21"/>
      <c r="Q6991" s="29"/>
      <c r="U6991" s="17"/>
      <c r="V6991" s="2">
        <v>1403</v>
      </c>
      <c r="Y6991" t="str">
        <f t="shared" si="441"/>
        <v/>
      </c>
      <c r="AA6991" t="str">
        <f t="shared" si="442"/>
        <v/>
      </c>
      <c r="AC6991" s="7"/>
      <c r="AD6991" t="s">
        <v>2598</v>
      </c>
      <c r="AE6991">
        <f t="shared" si="444"/>
        <v>0</v>
      </c>
      <c r="AG6991" s="2"/>
      <c r="AH6991" t="s">
        <v>2599</v>
      </c>
      <c r="AI6991" s="7" t="s">
        <v>4610</v>
      </c>
    </row>
    <row r="6992" spans="1:35" ht="11" customHeight="1" outlineLevel="1" x14ac:dyDescent="0.25">
      <c r="A6992" t="s">
        <v>2596</v>
      </c>
      <c r="C6992" s="2" t="s">
        <v>12953</v>
      </c>
      <c r="D6992" s="2">
        <v>1316</v>
      </c>
      <c r="E6992" s="7">
        <v>1966</v>
      </c>
      <c r="F6992" s="5" t="s">
        <v>2601</v>
      </c>
      <c r="H6992" s="5" t="s">
        <v>5398</v>
      </c>
      <c r="I6992" s="6" t="s">
        <v>2598</v>
      </c>
      <c r="J6992" s="6" t="s">
        <v>14322</v>
      </c>
      <c r="K6992" s="17">
        <v>3</v>
      </c>
      <c r="L6992" s="17" t="s">
        <v>7730</v>
      </c>
      <c r="M6992" s="9">
        <v>0.5</v>
      </c>
      <c r="N6992" s="9"/>
      <c r="O6992" s="21"/>
      <c r="Q6992" s="29"/>
      <c r="U6992" s="17"/>
      <c r="V6992" s="2">
        <v>1404</v>
      </c>
      <c r="Y6992" t="str">
        <f t="shared" si="441"/>
        <v/>
      </c>
      <c r="AA6992" t="str">
        <f t="shared" si="442"/>
        <v/>
      </c>
      <c r="AC6992" s="7"/>
      <c r="AD6992" t="s">
        <v>2598</v>
      </c>
      <c r="AE6992">
        <f t="shared" si="444"/>
        <v>0</v>
      </c>
      <c r="AG6992" s="2"/>
      <c r="AH6992" t="s">
        <v>2599</v>
      </c>
      <c r="AI6992" s="7" t="s">
        <v>4610</v>
      </c>
    </row>
    <row r="6993" spans="1:49" ht="11" customHeight="1" outlineLevel="1" x14ac:dyDescent="0.25">
      <c r="A6993" t="s">
        <v>2596</v>
      </c>
      <c r="C6993" s="2" t="s">
        <v>12953</v>
      </c>
      <c r="D6993" s="2">
        <v>1348</v>
      </c>
      <c r="E6993" s="7">
        <v>1967</v>
      </c>
      <c r="F6993" s="5" t="s">
        <v>2597</v>
      </c>
      <c r="H6993" s="5" t="s">
        <v>2074</v>
      </c>
      <c r="I6993" s="6" t="s">
        <v>2598</v>
      </c>
      <c r="J6993" s="6" t="s">
        <v>14323</v>
      </c>
      <c r="K6993" s="17">
        <v>3</v>
      </c>
      <c r="L6993" s="17" t="s">
        <v>7730</v>
      </c>
      <c r="M6993" s="9">
        <v>2.8</v>
      </c>
      <c r="N6993" s="9"/>
      <c r="O6993" s="21"/>
      <c r="Q6993" s="29"/>
      <c r="U6993" s="17"/>
      <c r="V6993" s="2">
        <v>1436</v>
      </c>
      <c r="Y6993" t="str">
        <f t="shared" si="441"/>
        <v/>
      </c>
      <c r="AA6993" t="str">
        <f t="shared" si="442"/>
        <v/>
      </c>
      <c r="AC6993" s="7"/>
      <c r="AD6993" t="s">
        <v>2598</v>
      </c>
      <c r="AE6993">
        <f t="shared" si="444"/>
        <v>0</v>
      </c>
      <c r="AG6993" s="2"/>
      <c r="AH6993" t="s">
        <v>2599</v>
      </c>
      <c r="AI6993" s="7" t="s">
        <v>4610</v>
      </c>
    </row>
    <row r="6994" spans="1:49" ht="11" customHeight="1" outlineLevel="1" x14ac:dyDescent="0.25">
      <c r="A6994" t="s">
        <v>2596</v>
      </c>
      <c r="C6994" s="2" t="s">
        <v>12953</v>
      </c>
      <c r="D6994" s="2">
        <v>1424</v>
      </c>
      <c r="E6994" s="7">
        <v>1969</v>
      </c>
      <c r="F6994" s="5" t="s">
        <v>2600</v>
      </c>
      <c r="H6994" s="5" t="s">
        <v>5398</v>
      </c>
      <c r="I6994" s="6" t="s">
        <v>2598</v>
      </c>
      <c r="J6994" s="6" t="s">
        <v>14324</v>
      </c>
      <c r="K6994" s="17">
        <v>3</v>
      </c>
      <c r="L6994" s="17" t="s">
        <v>7730</v>
      </c>
      <c r="M6994" s="9">
        <v>1.7</v>
      </c>
      <c r="N6994" s="9"/>
      <c r="O6994" s="21"/>
      <c r="Q6994" s="29"/>
      <c r="U6994" s="17"/>
      <c r="V6994" s="2">
        <v>1512</v>
      </c>
      <c r="Y6994" t="str">
        <f t="shared" si="441"/>
        <v/>
      </c>
      <c r="AA6994" t="str">
        <f t="shared" si="442"/>
        <v/>
      </c>
      <c r="AC6994" s="7"/>
      <c r="AD6994" t="s">
        <v>2598</v>
      </c>
      <c r="AE6994">
        <f t="shared" si="444"/>
        <v>0</v>
      </c>
      <c r="AG6994" s="2"/>
      <c r="AH6994" t="s">
        <v>2599</v>
      </c>
      <c r="AI6994" s="7" t="s">
        <v>4610</v>
      </c>
    </row>
    <row r="6995" spans="1:49" ht="11" customHeight="1" outlineLevel="1" x14ac:dyDescent="0.25">
      <c r="A6995" t="s">
        <v>2596</v>
      </c>
      <c r="C6995" s="2" t="s">
        <v>12953</v>
      </c>
      <c r="D6995" s="2">
        <v>2245</v>
      </c>
      <c r="E6995" s="7">
        <v>1988</v>
      </c>
      <c r="F6995" s="5" t="s">
        <v>6886</v>
      </c>
      <c r="H6995" s="5" t="s">
        <v>5398</v>
      </c>
      <c r="I6995" s="6" t="s">
        <v>2598</v>
      </c>
      <c r="J6995" s="6" t="s">
        <v>19962</v>
      </c>
      <c r="K6995" s="17">
        <v>3</v>
      </c>
      <c r="L6995" s="17" t="s">
        <v>7730</v>
      </c>
      <c r="M6995" s="9">
        <v>2.5</v>
      </c>
      <c r="N6995" s="9"/>
      <c r="O6995" s="21"/>
      <c r="Q6995" s="29"/>
      <c r="U6995" s="17"/>
      <c r="V6995" s="2"/>
      <c r="Y6995" t="str">
        <f t="shared" si="441"/>
        <v/>
      </c>
      <c r="AA6995" t="str">
        <f t="shared" si="442"/>
        <v/>
      </c>
      <c r="AC6995" s="7"/>
      <c r="AD6995" t="s">
        <v>2598</v>
      </c>
      <c r="AE6995">
        <f t="shared" si="444"/>
        <v>0</v>
      </c>
      <c r="AG6995" s="2"/>
      <c r="AH6995" t="s">
        <v>19961</v>
      </c>
      <c r="AI6995" s="7"/>
    </row>
    <row r="6996" spans="1:49" ht="11" customHeight="1" outlineLevel="1" x14ac:dyDescent="0.25">
      <c r="A6996" t="s">
        <v>2596</v>
      </c>
      <c r="C6996" s="2" t="s">
        <v>12953</v>
      </c>
      <c r="D6996" s="2">
        <v>2867</v>
      </c>
      <c r="E6996" s="7">
        <v>2001</v>
      </c>
      <c r="F6996" s="5" t="s">
        <v>3564</v>
      </c>
      <c r="H6996" s="5" t="s">
        <v>5398</v>
      </c>
      <c r="I6996" s="6" t="s">
        <v>5399</v>
      </c>
      <c r="J6996" s="6" t="s">
        <v>14325</v>
      </c>
      <c r="K6996" s="17">
        <v>1</v>
      </c>
      <c r="L6996" s="17" t="s">
        <v>7730</v>
      </c>
      <c r="M6996" s="9">
        <v>1.5</v>
      </c>
      <c r="N6996" s="9"/>
      <c r="O6996" s="21"/>
      <c r="Q6996" s="29"/>
      <c r="U6996" s="17"/>
      <c r="V6996" s="2">
        <v>2819</v>
      </c>
      <c r="Y6996" t="str">
        <f t="shared" si="441"/>
        <v/>
      </c>
      <c r="AA6996" t="str">
        <f t="shared" si="442"/>
        <v/>
      </c>
      <c r="AC6996" s="7"/>
      <c r="AD6996" t="s">
        <v>5399</v>
      </c>
      <c r="AE6996">
        <f t="shared" si="444"/>
        <v>1</v>
      </c>
      <c r="AG6996" s="2"/>
      <c r="AH6996" t="s">
        <v>4921</v>
      </c>
      <c r="AI6996" s="7"/>
    </row>
    <row r="6997" spans="1:49" ht="11" customHeight="1" outlineLevel="1" x14ac:dyDescent="0.25">
      <c r="A6997" t="s">
        <v>2596</v>
      </c>
      <c r="C6997" s="2" t="s">
        <v>12953</v>
      </c>
      <c r="D6997" s="2">
        <v>2868</v>
      </c>
      <c r="E6997" s="7">
        <v>2001</v>
      </c>
      <c r="F6997" s="5" t="s">
        <v>3564</v>
      </c>
      <c r="H6997" s="5" t="s">
        <v>5398</v>
      </c>
      <c r="I6997" s="6" t="s">
        <v>2598</v>
      </c>
      <c r="J6997" s="6" t="s">
        <v>14325</v>
      </c>
      <c r="K6997" s="17">
        <v>1</v>
      </c>
      <c r="L6997" s="17" t="s">
        <v>7730</v>
      </c>
      <c r="M6997" s="9">
        <v>1.5</v>
      </c>
      <c r="N6997" s="9"/>
      <c r="O6997" s="21"/>
      <c r="Q6997" s="29"/>
      <c r="U6997" s="17"/>
      <c r="V6997" s="2">
        <v>2820</v>
      </c>
      <c r="Y6997" t="str">
        <f t="shared" si="441"/>
        <v/>
      </c>
      <c r="AA6997" t="str">
        <f t="shared" si="442"/>
        <v/>
      </c>
      <c r="AC6997" s="7"/>
      <c r="AD6997" t="s">
        <v>2598</v>
      </c>
      <c r="AE6997">
        <f t="shared" si="444"/>
        <v>0</v>
      </c>
      <c r="AG6997" s="2"/>
      <c r="AH6997" t="s">
        <v>2599</v>
      </c>
      <c r="AI6997" s="7"/>
    </row>
    <row r="6998" spans="1:49" ht="11" customHeight="1" outlineLevel="1" x14ac:dyDescent="0.25">
      <c r="A6998" t="s">
        <v>2596</v>
      </c>
      <c r="C6998" s="2" t="s">
        <v>12953</v>
      </c>
      <c r="D6998" s="2">
        <v>2886</v>
      </c>
      <c r="E6998" s="7">
        <v>2002</v>
      </c>
      <c r="F6998" s="5" t="s">
        <v>6188</v>
      </c>
      <c r="H6998" s="5" t="s">
        <v>5398</v>
      </c>
      <c r="I6998" s="6" t="s">
        <v>2598</v>
      </c>
      <c r="J6998" s="6" t="s">
        <v>14326</v>
      </c>
      <c r="K6998" s="17">
        <v>1</v>
      </c>
      <c r="L6998" s="17" t="s">
        <v>7730</v>
      </c>
      <c r="M6998" s="9">
        <v>3.75</v>
      </c>
      <c r="N6998" s="9"/>
      <c r="O6998" s="21"/>
      <c r="Q6998" s="29"/>
      <c r="T6998">
        <v>1</v>
      </c>
      <c r="U6998" s="17"/>
      <c r="V6998" s="2">
        <v>2833</v>
      </c>
      <c r="Y6998" t="str">
        <f t="shared" si="441"/>
        <v/>
      </c>
      <c r="AA6998" t="str">
        <f t="shared" si="442"/>
        <v/>
      </c>
      <c r="AC6998" s="7"/>
      <c r="AD6998" t="s">
        <v>2598</v>
      </c>
      <c r="AE6998">
        <f t="shared" si="444"/>
        <v>0</v>
      </c>
      <c r="AG6998" s="2"/>
      <c r="AH6998" t="s">
        <v>2599</v>
      </c>
      <c r="AI6998" s="7"/>
    </row>
    <row r="6999" spans="1:49" ht="11" customHeight="1" outlineLevel="1" x14ac:dyDescent="0.25">
      <c r="A6999" t="s">
        <v>2596</v>
      </c>
      <c r="C6999" s="2" t="s">
        <v>12953</v>
      </c>
      <c r="D6999" s="2">
        <v>2887</v>
      </c>
      <c r="E6999" s="7">
        <v>2002</v>
      </c>
      <c r="F6999" s="5" t="s">
        <v>6188</v>
      </c>
      <c r="H6999" s="5" t="s">
        <v>5398</v>
      </c>
      <c r="I6999" s="6" t="s">
        <v>2598</v>
      </c>
      <c r="J6999" s="6" t="s">
        <v>14326</v>
      </c>
      <c r="K6999" s="17">
        <v>3</v>
      </c>
      <c r="L6999" s="17" t="s">
        <v>7730</v>
      </c>
      <c r="M6999" s="9">
        <v>3.75</v>
      </c>
      <c r="N6999" s="9"/>
      <c r="O6999" s="21"/>
      <c r="Q6999" s="29"/>
      <c r="U6999" s="17"/>
      <c r="V6999" s="2">
        <v>2834</v>
      </c>
      <c r="Y6999" t="str">
        <f t="shared" si="441"/>
        <v/>
      </c>
      <c r="AA6999" t="str">
        <f t="shared" si="442"/>
        <v/>
      </c>
      <c r="AC6999" s="7"/>
      <c r="AD6999" t="s">
        <v>2598</v>
      </c>
      <c r="AE6999">
        <f t="shared" si="444"/>
        <v>0</v>
      </c>
      <c r="AG6999" s="2"/>
      <c r="AH6999" t="s">
        <v>2599</v>
      </c>
      <c r="AI6999" s="7"/>
    </row>
    <row r="7000" spans="1:49" ht="11" customHeight="1" outlineLevel="1" x14ac:dyDescent="0.25">
      <c r="A7000" t="s">
        <v>2596</v>
      </c>
      <c r="C7000" s="2" t="s">
        <v>12953</v>
      </c>
      <c r="D7000" s="2">
        <v>3005</v>
      </c>
      <c r="E7000" s="7">
        <v>2004</v>
      </c>
      <c r="F7000" s="5" t="s">
        <v>3565</v>
      </c>
      <c r="H7000" s="5" t="s">
        <v>5398</v>
      </c>
      <c r="I7000" s="6" t="s">
        <v>2598</v>
      </c>
      <c r="J7000" s="6" t="s">
        <v>14327</v>
      </c>
      <c r="K7000" s="17">
        <v>1</v>
      </c>
      <c r="L7000" s="17" t="s">
        <v>20076</v>
      </c>
      <c r="M7000" s="9"/>
      <c r="N7000" s="9"/>
      <c r="O7000" s="21"/>
      <c r="Q7000" s="29"/>
      <c r="U7000" s="17"/>
      <c r="V7000" s="2">
        <v>2902</v>
      </c>
      <c r="Y7000" t="str">
        <f t="shared" si="441"/>
        <v/>
      </c>
      <c r="AA7000" t="str">
        <f t="shared" si="442"/>
        <v/>
      </c>
      <c r="AC7000" s="7"/>
      <c r="AD7000" t="s">
        <v>2598</v>
      </c>
      <c r="AE7000">
        <f t="shared" si="444"/>
        <v>0</v>
      </c>
      <c r="AG7000" s="2"/>
      <c r="AH7000" t="s">
        <v>2599</v>
      </c>
      <c r="AI7000" s="7"/>
    </row>
    <row r="7001" spans="1:49" ht="11" customHeight="1" outlineLevel="1" x14ac:dyDescent="0.25">
      <c r="A7001" t="s">
        <v>2596</v>
      </c>
      <c r="C7001" s="2" t="s">
        <v>12953</v>
      </c>
      <c r="D7001" s="2" t="s">
        <v>18658</v>
      </c>
      <c r="E7001" s="7">
        <v>2004</v>
      </c>
      <c r="F7001" s="5" t="s">
        <v>16273</v>
      </c>
      <c r="H7001" s="5" t="s">
        <v>5398</v>
      </c>
      <c r="I7001" s="6" t="s">
        <v>2598</v>
      </c>
      <c r="J7001" s="6" t="s">
        <v>14327</v>
      </c>
      <c r="K7001" s="17">
        <v>1</v>
      </c>
      <c r="L7001" s="17" t="s">
        <v>7730</v>
      </c>
      <c r="M7001" s="9">
        <v>1.7</v>
      </c>
      <c r="N7001" s="9"/>
      <c r="O7001" s="21"/>
      <c r="Q7001" s="29"/>
      <c r="U7001" s="17"/>
      <c r="V7001" s="2"/>
      <c r="X7001" t="s">
        <v>7732</v>
      </c>
      <c r="Y7001" t="str">
        <f t="shared" si="441"/>
        <v/>
      </c>
      <c r="AA7001" t="str">
        <f t="shared" si="442"/>
        <v/>
      </c>
      <c r="AC7001" s="7"/>
      <c r="AD7001" t="s">
        <v>2598</v>
      </c>
      <c r="AE7001">
        <f t="shared" si="444"/>
        <v>0</v>
      </c>
      <c r="AG7001" s="2"/>
      <c r="AI7001" s="7"/>
    </row>
    <row r="7002" spans="1:49" ht="11" customHeight="1" outlineLevel="1" x14ac:dyDescent="0.25">
      <c r="A7002" t="s">
        <v>2596</v>
      </c>
      <c r="C7002" s="2" t="s">
        <v>12953</v>
      </c>
      <c r="D7002" s="2">
        <v>3113</v>
      </c>
      <c r="E7002" s="7">
        <v>2008</v>
      </c>
      <c r="F7002" s="5" t="s">
        <v>3565</v>
      </c>
      <c r="H7002" s="5" t="s">
        <v>5398</v>
      </c>
      <c r="I7002" s="6" t="s">
        <v>14328</v>
      </c>
      <c r="J7002" s="6" t="s">
        <v>14329</v>
      </c>
      <c r="K7002" s="17">
        <v>1</v>
      </c>
      <c r="L7002" s="17" t="s">
        <v>7730</v>
      </c>
      <c r="M7002" s="9">
        <v>4</v>
      </c>
      <c r="N7002" s="9"/>
      <c r="O7002" s="21"/>
      <c r="Q7002" s="29"/>
      <c r="U7002" s="17"/>
      <c r="V7002" s="2"/>
      <c r="Y7002" t="str">
        <f t="shared" si="441"/>
        <v/>
      </c>
      <c r="AA7002" t="str">
        <f t="shared" si="442"/>
        <v/>
      </c>
      <c r="AC7002" s="7"/>
      <c r="AD7002" t="s">
        <v>14328</v>
      </c>
      <c r="AE7002">
        <f t="shared" si="444"/>
        <v>0</v>
      </c>
      <c r="AG7002" s="2"/>
      <c r="AI7002" s="7"/>
    </row>
    <row r="7003" spans="1:49" ht="11" customHeight="1" outlineLevel="1" x14ac:dyDescent="0.25">
      <c r="A7003" t="s">
        <v>2596</v>
      </c>
      <c r="C7003" s="2" t="s">
        <v>12953</v>
      </c>
      <c r="D7003" s="2">
        <v>3154</v>
      </c>
      <c r="E7003" s="7">
        <v>2009</v>
      </c>
      <c r="F7003" s="5" t="s">
        <v>5219</v>
      </c>
      <c r="H7003" s="5" t="s">
        <v>5398</v>
      </c>
      <c r="I7003" s="6" t="s">
        <v>2598</v>
      </c>
      <c r="J7003" s="6" t="s">
        <v>14330</v>
      </c>
      <c r="K7003" s="17">
        <v>1</v>
      </c>
      <c r="L7003" s="17" t="s">
        <v>7730</v>
      </c>
      <c r="M7003" s="9">
        <v>5.5</v>
      </c>
      <c r="N7003" s="9"/>
      <c r="O7003" s="21"/>
      <c r="Q7003" s="29"/>
      <c r="T7003">
        <v>1</v>
      </c>
      <c r="U7003" s="17"/>
      <c r="V7003" s="2"/>
      <c r="Y7003" t="str">
        <f t="shared" ref="Y7003:Y7066" si="445">IF(COUNTIF(F7003,"*fdc*"),1,"")</f>
        <v/>
      </c>
      <c r="AA7003" t="str">
        <f t="shared" ref="AA7003:AA7066" si="446">IF(COUNTIF(F7003,"*s/s*"),1,"")</f>
        <v/>
      </c>
      <c r="AC7003" s="7"/>
      <c r="AD7003" t="s">
        <v>2598</v>
      </c>
      <c r="AE7003">
        <f t="shared" si="444"/>
        <v>0</v>
      </c>
      <c r="AG7003" s="2"/>
      <c r="AI7003" s="7"/>
    </row>
    <row r="7004" spans="1:49" ht="11" customHeight="1" outlineLevel="1" x14ac:dyDescent="0.25">
      <c r="A7004" t="s">
        <v>2596</v>
      </c>
      <c r="C7004" s="2" t="s">
        <v>12953</v>
      </c>
      <c r="D7004" s="2">
        <v>3476</v>
      </c>
      <c r="E7004" s="7">
        <v>2020</v>
      </c>
      <c r="F7004" s="5" t="s">
        <v>14333</v>
      </c>
      <c r="H7004" s="5" t="s">
        <v>5398</v>
      </c>
      <c r="I7004" s="6" t="s">
        <v>14332</v>
      </c>
      <c r="J7004" s="6" t="s">
        <v>14331</v>
      </c>
      <c r="K7004" s="17">
        <v>5</v>
      </c>
      <c r="L7004" s="17" t="s">
        <v>20076</v>
      </c>
      <c r="M7004" s="9"/>
      <c r="N7004" s="9"/>
      <c r="O7004" s="21"/>
      <c r="Q7004" s="29"/>
      <c r="U7004" s="17"/>
      <c r="V7004" s="2"/>
      <c r="Y7004" t="str">
        <f t="shared" si="445"/>
        <v/>
      </c>
      <c r="AA7004" t="str">
        <f t="shared" si="446"/>
        <v/>
      </c>
      <c r="AC7004" s="7"/>
      <c r="AD7004" t="s">
        <v>14332</v>
      </c>
      <c r="AE7004">
        <f t="shared" si="444"/>
        <v>0</v>
      </c>
      <c r="AG7004" s="2"/>
      <c r="AI7004" s="7"/>
    </row>
    <row r="7005" spans="1:49" ht="11" customHeight="1" outlineLevel="1" x14ac:dyDescent="0.25">
      <c r="A7005" t="s">
        <v>2596</v>
      </c>
      <c r="C7005" s="2" t="s">
        <v>12953</v>
      </c>
      <c r="D7005" s="2" t="s">
        <v>14334</v>
      </c>
      <c r="E7005" s="7">
        <v>2020</v>
      </c>
      <c r="F7005" s="5" t="s">
        <v>14335</v>
      </c>
      <c r="H7005" s="5" t="s">
        <v>5398</v>
      </c>
      <c r="I7005" s="6" t="s">
        <v>14332</v>
      </c>
      <c r="J7005" s="6" t="s">
        <v>14331</v>
      </c>
      <c r="K7005" s="17">
        <v>5</v>
      </c>
      <c r="L7005" s="17" t="s">
        <v>7730</v>
      </c>
      <c r="M7005" s="9">
        <v>10</v>
      </c>
      <c r="N7005" s="9"/>
      <c r="O7005" s="21"/>
      <c r="Q7005" s="29"/>
      <c r="U7005" s="17"/>
      <c r="V7005" s="2"/>
      <c r="Y7005" t="str">
        <f t="shared" si="445"/>
        <v/>
      </c>
      <c r="AA7005">
        <f t="shared" si="446"/>
        <v>1</v>
      </c>
      <c r="AC7005" s="7"/>
      <c r="AD7005" t="s">
        <v>14332</v>
      </c>
      <c r="AE7005">
        <f t="shared" si="444"/>
        <v>0</v>
      </c>
      <c r="AG7005" s="2"/>
      <c r="AI7005" s="7"/>
    </row>
    <row r="7006" spans="1:49" ht="11" customHeight="1" x14ac:dyDescent="0.25">
      <c r="A7006" s="4" t="s">
        <v>14338</v>
      </c>
      <c r="B7006" t="s">
        <v>14337</v>
      </c>
      <c r="C7006" s="2" t="s">
        <v>12953</v>
      </c>
      <c r="E7006" s="7"/>
      <c r="F7006" s="5"/>
      <c r="H7006" s="5"/>
      <c r="I7006" s="6"/>
      <c r="J7006" s="6"/>
      <c r="K7006" s="17"/>
      <c r="L7006" s="17"/>
      <c r="M7006" s="9"/>
      <c r="N7006" s="9">
        <f>SUM(M7007:M7012)</f>
        <v>53</v>
      </c>
      <c r="O7006" s="21">
        <v>2199</v>
      </c>
      <c r="P7006">
        <f>COUNTIF(L7007:L7012,"*")</f>
        <v>6</v>
      </c>
      <c r="Q7006" s="29">
        <f>P7006/O7006</f>
        <v>2.7285129604365621E-3</v>
      </c>
      <c r="R7006">
        <f>COUNTIF(L7007:L7012,"Y")+COUNTIF(L7007:L7012,"S")</f>
        <v>6</v>
      </c>
      <c r="U7006" s="17" t="s">
        <v>7730</v>
      </c>
      <c r="V7006" s="2"/>
      <c r="W7006" t="s">
        <v>18408</v>
      </c>
      <c r="Y7006" t="str">
        <f t="shared" si="445"/>
        <v/>
      </c>
      <c r="AA7006" t="str">
        <f t="shared" si="446"/>
        <v/>
      </c>
      <c r="AC7006" s="7"/>
      <c r="AF7006">
        <f>COUNTIF(AE7007:AE7007,"1")</f>
        <v>0</v>
      </c>
      <c r="AG7006" s="2"/>
      <c r="AI7006" s="7"/>
      <c r="AJ7006">
        <f>COUNTIF($K7007:$K7012,"1")-COUNTIFS($K7007:$K7012,"1",$L7007:$L7012,"V")</f>
        <v>2</v>
      </c>
      <c r="AK7006">
        <f>COUNTIFS($K7007:$K7012,"1",$L7007:$L7012,"Y")+COUNTIFS($K7007:$K7012,"1",$L7007:$L7012,"s")</f>
        <v>2</v>
      </c>
      <c r="AL7006">
        <f>COUNTIF($K7007:$K7012,"2")-COUNTIFS($K7007:$K7012,"2",$L7007:$L7012,"V")</f>
        <v>0</v>
      </c>
      <c r="AM7006">
        <f>COUNTIFS($K7007:$K7012,"2",$L7007:$L7012,"Y")+COUNTIFS($K7007:$K7012,"2",$L7007:$L7012,"s")</f>
        <v>0</v>
      </c>
      <c r="AN7006">
        <f>COUNTIF($K7007:$K7012,"3")-COUNTIFS($K7007:$K7012,"3",$L7007:$L7012,"V")</f>
        <v>3</v>
      </c>
      <c r="AO7006">
        <f>COUNTIFS($K7007:$K7012,"3",$L7007:$L7012,"Y")+COUNTIFS($K7007:$K7012,"3",$L7007:$L7012,"s")</f>
        <v>3</v>
      </c>
      <c r="AP7006">
        <f>COUNTIF($K7007:$K7012,"4")-COUNTIFS($K7007:$K7012,"4",$L7007:$L7012,"V")</f>
        <v>0</v>
      </c>
      <c r="AQ7006">
        <f>COUNTIFS($K7007:$K7012,"4",$L7007:$L7012,"Y")+COUNTIFS($K7007:$K7012,"4",$L7007:$L7012,"s")</f>
        <v>0</v>
      </c>
      <c r="AR7006">
        <f>COUNTIF($K7007:$K7012,"5")-COUNTIFS($K7007:$K7012,"5",$L7007:$L7012,"V")</f>
        <v>0</v>
      </c>
      <c r="AS7006">
        <f>COUNTIFS($K7007:$K7012,"5",$L7007:$L7012,"Y")+COUNTIFS($K7007:$K7012,"5",$L7007:$L7012,"s")</f>
        <v>0</v>
      </c>
      <c r="AT7006">
        <f>COUNTIF($K7007:$K7012,"6")-COUNTIFS($K7007:$K7012,"6",$L7007:$L7012,"V")</f>
        <v>0</v>
      </c>
      <c r="AU7006">
        <f>COUNTIFS($K7007:$K7012,"6",$L7007:$L7012,"Y")+COUNTIFS($K7007:$K7012,"6",$L7007:$L7012,"s")</f>
        <v>0</v>
      </c>
      <c r="AV7006">
        <f>COUNTIF($K7007:$K7012,"7")-COUNTIFS($K7007:$K7012,"7",$L7007:$L7012,"V")</f>
        <v>1</v>
      </c>
      <c r="AW7006">
        <f>COUNTIFS($K7007:$K7012,"7",$L7007:$L7012,"Y")+COUNTIFS($K7007:$K7012,"7",$L7007:$L7012,"s")</f>
        <v>1</v>
      </c>
    </row>
    <row r="7007" spans="1:49" ht="11" customHeight="1" outlineLevel="1" x14ac:dyDescent="0.25">
      <c r="A7007" t="s">
        <v>14339</v>
      </c>
      <c r="C7007" s="2" t="s">
        <v>12953</v>
      </c>
      <c r="D7007" s="2">
        <v>1829</v>
      </c>
      <c r="E7007" s="7">
        <v>2010</v>
      </c>
      <c r="F7007" s="5" t="s">
        <v>18659</v>
      </c>
      <c r="H7007" s="5" t="s">
        <v>5398</v>
      </c>
      <c r="I7007" s="6" t="s">
        <v>10249</v>
      </c>
      <c r="J7007" s="6" t="s">
        <v>14341</v>
      </c>
      <c r="K7007" s="17">
        <v>3</v>
      </c>
      <c r="L7007" s="18" t="s">
        <v>20076</v>
      </c>
      <c r="M7007" s="9"/>
      <c r="N7007" s="9"/>
      <c r="O7007" s="21"/>
      <c r="Q7007" s="29"/>
      <c r="U7007" s="17"/>
      <c r="V7007" s="2"/>
      <c r="X7007" t="s">
        <v>7732</v>
      </c>
      <c r="Y7007" t="str">
        <f t="shared" si="445"/>
        <v/>
      </c>
      <c r="AA7007" t="str">
        <f t="shared" si="446"/>
        <v/>
      </c>
      <c r="AC7007" s="7"/>
      <c r="AD7007" t="s">
        <v>10249</v>
      </c>
      <c r="AE7007">
        <f t="shared" ref="AE7007:AE7012" si="447">COUNTIF(I7007,"*Fuji*")</f>
        <v>0</v>
      </c>
      <c r="AG7007" s="2">
        <v>1</v>
      </c>
      <c r="AI7007" s="7"/>
    </row>
    <row r="7008" spans="1:49" ht="11" customHeight="1" outlineLevel="1" x14ac:dyDescent="0.25">
      <c r="A7008" t="s">
        <v>14339</v>
      </c>
      <c r="C7008" s="2" t="s">
        <v>12953</v>
      </c>
      <c r="D7008" s="2">
        <v>1831</v>
      </c>
      <c r="E7008" s="7">
        <v>2010</v>
      </c>
      <c r="F7008" s="5" t="s">
        <v>18659</v>
      </c>
      <c r="H7008" s="5" t="s">
        <v>5398</v>
      </c>
      <c r="I7008" s="6" t="s">
        <v>10249</v>
      </c>
      <c r="J7008" s="6" t="s">
        <v>14341</v>
      </c>
      <c r="K7008" s="17">
        <v>3</v>
      </c>
      <c r="L7008" s="18" t="s">
        <v>20076</v>
      </c>
      <c r="M7008" s="9"/>
      <c r="N7008" s="9"/>
      <c r="O7008" s="21"/>
      <c r="Q7008" s="29"/>
      <c r="U7008" s="17"/>
      <c r="V7008" s="2"/>
      <c r="X7008" t="s">
        <v>7732</v>
      </c>
      <c r="Y7008" t="str">
        <f t="shared" si="445"/>
        <v/>
      </c>
      <c r="AA7008" t="str">
        <f t="shared" si="446"/>
        <v/>
      </c>
      <c r="AC7008" s="7"/>
      <c r="AD7008" t="s">
        <v>10249</v>
      </c>
      <c r="AE7008">
        <f t="shared" si="447"/>
        <v>0</v>
      </c>
      <c r="AG7008" s="2">
        <v>1</v>
      </c>
      <c r="AI7008" s="7"/>
    </row>
    <row r="7009" spans="1:49" ht="11" customHeight="1" outlineLevel="1" x14ac:dyDescent="0.25">
      <c r="A7009" t="s">
        <v>14339</v>
      </c>
      <c r="C7009" s="2" t="s">
        <v>12953</v>
      </c>
      <c r="D7009" s="2">
        <v>1831</v>
      </c>
      <c r="E7009" s="7">
        <v>2010</v>
      </c>
      <c r="F7009" s="5" t="s">
        <v>18659</v>
      </c>
      <c r="H7009" s="5" t="s">
        <v>5398</v>
      </c>
      <c r="I7009" s="6" t="s">
        <v>10249</v>
      </c>
      <c r="J7009" s="6" t="s">
        <v>14341</v>
      </c>
      <c r="K7009" s="17">
        <v>3</v>
      </c>
      <c r="L7009" s="18" t="s">
        <v>20076</v>
      </c>
      <c r="M7009" s="9"/>
      <c r="N7009" s="9"/>
      <c r="O7009" s="21"/>
      <c r="Q7009" s="29"/>
      <c r="U7009" s="17"/>
      <c r="V7009" s="2"/>
      <c r="X7009" t="s">
        <v>7732</v>
      </c>
      <c r="Y7009" t="str">
        <f t="shared" si="445"/>
        <v/>
      </c>
      <c r="AA7009" t="str">
        <f t="shared" si="446"/>
        <v/>
      </c>
      <c r="AC7009" s="7"/>
      <c r="AD7009" t="s">
        <v>10249</v>
      </c>
      <c r="AE7009">
        <f t="shared" si="447"/>
        <v>0</v>
      </c>
      <c r="AG7009" s="2">
        <v>1</v>
      </c>
      <c r="AI7009" s="7"/>
    </row>
    <row r="7010" spans="1:49" ht="11" customHeight="1" outlineLevel="1" x14ac:dyDescent="0.25">
      <c r="A7010" t="s">
        <v>14339</v>
      </c>
      <c r="C7010" s="2" t="s">
        <v>12953</v>
      </c>
      <c r="D7010" s="2" t="s">
        <v>20835</v>
      </c>
      <c r="E7010" s="7">
        <v>2010</v>
      </c>
      <c r="F7010" s="5" t="s">
        <v>14340</v>
      </c>
      <c r="H7010" s="5" t="s">
        <v>5398</v>
      </c>
      <c r="I7010" s="6" t="s">
        <v>10249</v>
      </c>
      <c r="J7010" s="6" t="s">
        <v>14341</v>
      </c>
      <c r="K7010" s="17">
        <v>1</v>
      </c>
      <c r="L7010" s="18" t="s">
        <v>20076</v>
      </c>
      <c r="M7010" s="9"/>
      <c r="N7010" s="9"/>
      <c r="O7010" s="21"/>
      <c r="Q7010" s="29"/>
      <c r="U7010" s="17"/>
      <c r="V7010" s="2"/>
      <c r="X7010" t="s">
        <v>7732</v>
      </c>
      <c r="Y7010" t="str">
        <f t="shared" si="445"/>
        <v/>
      </c>
      <c r="AA7010">
        <f t="shared" si="446"/>
        <v>1</v>
      </c>
      <c r="AC7010" s="7"/>
      <c r="AD7010" t="s">
        <v>10249</v>
      </c>
      <c r="AE7010">
        <f t="shared" si="447"/>
        <v>0</v>
      </c>
      <c r="AG7010" s="2">
        <v>1</v>
      </c>
      <c r="AI7010" s="7"/>
    </row>
    <row r="7011" spans="1:49" ht="11" customHeight="1" outlineLevel="1" x14ac:dyDescent="0.25">
      <c r="A7011" t="s">
        <v>14339</v>
      </c>
      <c r="C7011" s="2" t="s">
        <v>12953</v>
      </c>
      <c r="D7011" s="2" t="s">
        <v>20835</v>
      </c>
      <c r="E7011" s="7">
        <v>2010</v>
      </c>
      <c r="F7011" s="8" t="s">
        <v>21342</v>
      </c>
      <c r="H7011" s="5" t="s">
        <v>5398</v>
      </c>
      <c r="I7011" s="6" t="s">
        <v>10249</v>
      </c>
      <c r="J7011" s="6" t="s">
        <v>14341</v>
      </c>
      <c r="K7011" s="17">
        <v>1</v>
      </c>
      <c r="L7011" s="18" t="s">
        <v>7730</v>
      </c>
      <c r="M7011" s="9">
        <v>50</v>
      </c>
      <c r="N7011" s="9"/>
      <c r="O7011" s="21"/>
      <c r="Q7011" s="29"/>
      <c r="U7011" s="17"/>
      <c r="V7011" s="2"/>
      <c r="X7011" t="s">
        <v>7732</v>
      </c>
      <c r="Y7011">
        <f t="shared" si="445"/>
        <v>1</v>
      </c>
      <c r="AA7011">
        <f t="shared" si="446"/>
        <v>1</v>
      </c>
      <c r="AC7011" s="7"/>
      <c r="AD7011" t="s">
        <v>10249</v>
      </c>
      <c r="AE7011">
        <f t="shared" si="447"/>
        <v>0</v>
      </c>
      <c r="AG7011" s="2">
        <v>1</v>
      </c>
      <c r="AI7011" s="7"/>
    </row>
    <row r="7012" spans="1:49" ht="11" customHeight="1" outlineLevel="1" x14ac:dyDescent="0.25">
      <c r="A7012" t="s">
        <v>14339</v>
      </c>
      <c r="C7012" s="2" t="s">
        <v>12953</v>
      </c>
      <c r="D7012" s="2">
        <v>1835</v>
      </c>
      <c r="E7012" s="7">
        <v>2010</v>
      </c>
      <c r="F7012" s="5" t="s">
        <v>18659</v>
      </c>
      <c r="H7012" s="5" t="s">
        <v>5398</v>
      </c>
      <c r="I7012" s="6" t="s">
        <v>10249</v>
      </c>
      <c r="J7012" s="6" t="s">
        <v>14341</v>
      </c>
      <c r="K7012" s="17">
        <v>7</v>
      </c>
      <c r="L7012" s="17" t="s">
        <v>7730</v>
      </c>
      <c r="M7012" s="9">
        <v>3</v>
      </c>
      <c r="N7012" s="9"/>
      <c r="O7012" s="21"/>
      <c r="Q7012" s="29"/>
      <c r="U7012" s="17"/>
      <c r="V7012" s="2"/>
      <c r="Y7012" t="str">
        <f t="shared" si="445"/>
        <v/>
      </c>
      <c r="AA7012" t="str">
        <f t="shared" si="446"/>
        <v/>
      </c>
      <c r="AC7012" s="7"/>
      <c r="AD7012" t="s">
        <v>10249</v>
      </c>
      <c r="AE7012">
        <f t="shared" si="447"/>
        <v>0</v>
      </c>
      <c r="AG7012" s="2">
        <v>1</v>
      </c>
      <c r="AI7012" s="7"/>
    </row>
    <row r="7013" spans="1:49" ht="11" customHeight="1" x14ac:dyDescent="0.25">
      <c r="A7013" s="4" t="s">
        <v>13177</v>
      </c>
      <c r="B7013" t="s">
        <v>13178</v>
      </c>
      <c r="C7013" s="2" t="s">
        <v>12521</v>
      </c>
      <c r="E7013" s="7"/>
      <c r="F7013" s="5"/>
      <c r="H7013" s="5"/>
      <c r="I7013" s="6"/>
      <c r="J7013" s="6"/>
      <c r="K7013" s="17"/>
      <c r="L7013" s="17"/>
      <c r="M7013" s="9"/>
      <c r="N7013" s="9">
        <f>SUM(M7014:M7017)</f>
        <v>8.4</v>
      </c>
      <c r="O7013" s="21">
        <v>2375</v>
      </c>
      <c r="P7013">
        <f>COUNTIF(L7014:L7017,"*")</f>
        <v>4</v>
      </c>
      <c r="Q7013" s="29">
        <f>P7013/O7013</f>
        <v>1.6842105263157896E-3</v>
      </c>
      <c r="R7013">
        <f>COUNTIF(L7014:L7017,"Y")+COUNTIF(L7014:L7017,"S")</f>
        <v>4</v>
      </c>
      <c r="U7013" s="17" t="s">
        <v>7730</v>
      </c>
      <c r="V7013" s="2"/>
      <c r="W7013" t="s">
        <v>18409</v>
      </c>
      <c r="Y7013" t="str">
        <f t="shared" si="445"/>
        <v/>
      </c>
      <c r="AA7013" t="str">
        <f t="shared" si="446"/>
        <v/>
      </c>
      <c r="AC7013" s="7"/>
      <c r="AF7013">
        <f>COUNTIF(AE7014:AE7017,"1")</f>
        <v>0</v>
      </c>
      <c r="AG7013" s="2"/>
      <c r="AI7013" s="7"/>
      <c r="AJ7013">
        <f>COUNTIF($K7014:$K7017,"1")-COUNTIFS($K7014:$K7017,"1",$L7014:$L7017,"V")</f>
        <v>2</v>
      </c>
      <c r="AK7013">
        <f>COUNTIFS($K7014:$K7017,"1",$L7014:$L7017,"Y")+COUNTIFS($K7014:$K7017,"1",$L7014:$L7017,"s")</f>
        <v>2</v>
      </c>
      <c r="AL7013">
        <f>COUNTIF($K7014:$K7017,"2")-COUNTIFS($K7014:$K7017,"2",$L7014:$L7017,"V")</f>
        <v>0</v>
      </c>
      <c r="AM7013">
        <f>COUNTIFS($K7014:$K7017,"2",$L7014:$L7017,"Y")+COUNTIFS($K7014:$K7017,"2",$L7014:$L7017,"s")</f>
        <v>0</v>
      </c>
      <c r="AN7013">
        <f>COUNTIF($K7014:$K7017,"3")-COUNTIFS($K7014:$K7017,"3",$L7014:$L7017,"V")</f>
        <v>0</v>
      </c>
      <c r="AO7013">
        <f>COUNTIFS($K7014:$K7017,"3",$L7014:$L7017,"Y")+COUNTIFS($K7014:$K7017,"3",$L7014:$L7017,"s")</f>
        <v>0</v>
      </c>
      <c r="AP7013">
        <f>COUNTIF($K7014:$K7017,"4")-COUNTIFS($K7014:$K7017,"4",$L7014:$L7017,"V")</f>
        <v>1</v>
      </c>
      <c r="AQ7013">
        <f>COUNTIFS($K7014:$K7017,"4",$L7014:$L7017,"Y")+COUNTIFS($K7014:$K7017,"4",$L7014:$L7017,"s")</f>
        <v>1</v>
      </c>
      <c r="AR7013">
        <f>COUNTIF($K7014:$K7017,"5")-COUNTIFS($K7014:$K7017,"5",$L7014:$L7017,"V")</f>
        <v>1</v>
      </c>
      <c r="AS7013">
        <f>COUNTIFS($K7014:$K7017,"5",$L7014:$L7017,"Y")+COUNTIFS($K7014:$K7017,"5",$L7014:$L7017,"s")</f>
        <v>1</v>
      </c>
      <c r="AT7013">
        <f>COUNTIF($K7014:$K7017,"6")-COUNTIFS($K7014:$K7017,"6",$L7014:$L7017,"V")</f>
        <v>0</v>
      </c>
      <c r="AU7013">
        <f>COUNTIFS($K7014:$K7017,"6",$L7014:$L7017,"Y")+COUNTIFS($K7014:$K7017,"6",$L7014:$L7017,"s")</f>
        <v>0</v>
      </c>
      <c r="AV7013">
        <f>COUNTIF($K7014:$K7017,"7")-COUNTIFS($K7014:$K7017,"7",$L7014:$L7017,"V")</f>
        <v>0</v>
      </c>
      <c r="AW7013">
        <f>COUNTIFS($K7014:$K7017,"7",$L7014:$L7017,"Y")+COUNTIFS($K7014:$K7017,"7",$L7014:$L7017,"s")</f>
        <v>0</v>
      </c>
    </row>
    <row r="7014" spans="1:49" ht="11" customHeight="1" outlineLevel="1" x14ac:dyDescent="0.25">
      <c r="A7014" t="s">
        <v>849</v>
      </c>
      <c r="C7014" s="2" t="s">
        <v>12521</v>
      </c>
      <c r="D7014" s="2">
        <v>865</v>
      </c>
      <c r="E7014" s="7">
        <v>1994</v>
      </c>
      <c r="F7014" s="5" t="s">
        <v>850</v>
      </c>
      <c r="H7014" s="5" t="s">
        <v>5398</v>
      </c>
      <c r="I7014" s="6" t="s">
        <v>851</v>
      </c>
      <c r="J7014" s="6" t="s">
        <v>8590</v>
      </c>
      <c r="K7014" s="17">
        <v>1</v>
      </c>
      <c r="L7014" s="17" t="s">
        <v>7730</v>
      </c>
      <c r="M7014" s="9">
        <v>1</v>
      </c>
      <c r="N7014" s="9"/>
      <c r="O7014" s="21"/>
      <c r="Q7014" s="29"/>
      <c r="U7014" s="17"/>
      <c r="V7014" s="2">
        <v>923</v>
      </c>
      <c r="Y7014" t="str">
        <f t="shared" si="445"/>
        <v/>
      </c>
      <c r="AA7014" t="str">
        <f t="shared" si="446"/>
        <v/>
      </c>
      <c r="AC7014" s="7"/>
      <c r="AD7014" t="s">
        <v>851</v>
      </c>
      <c r="AE7014">
        <f>COUNTIF(I7014,"*Fuji*")</f>
        <v>0</v>
      </c>
      <c r="AG7014" s="2"/>
      <c r="AH7014" t="s">
        <v>3354</v>
      </c>
      <c r="AI7014" s="7" t="s">
        <v>4610</v>
      </c>
    </row>
    <row r="7015" spans="1:49" ht="11" customHeight="1" outlineLevel="1" x14ac:dyDescent="0.25">
      <c r="A7015" t="s">
        <v>849</v>
      </c>
      <c r="C7015" s="2" t="s">
        <v>12521</v>
      </c>
      <c r="D7015" s="2">
        <v>866</v>
      </c>
      <c r="E7015" s="7">
        <v>1994</v>
      </c>
      <c r="F7015" s="5" t="s">
        <v>12999</v>
      </c>
      <c r="H7015" s="5" t="s">
        <v>5398</v>
      </c>
      <c r="I7015" s="6" t="s">
        <v>13176</v>
      </c>
      <c r="J7015" s="6" t="s">
        <v>8590</v>
      </c>
      <c r="K7015" s="17">
        <v>5</v>
      </c>
      <c r="L7015" s="17" t="s">
        <v>7730</v>
      </c>
      <c r="M7015" s="9">
        <v>1</v>
      </c>
      <c r="N7015" s="9"/>
      <c r="O7015" s="21"/>
      <c r="Q7015" s="29"/>
      <c r="U7015" s="17"/>
      <c r="V7015" s="2"/>
      <c r="Y7015" t="str">
        <f t="shared" si="445"/>
        <v/>
      </c>
      <c r="AA7015" t="str">
        <f t="shared" si="446"/>
        <v/>
      </c>
      <c r="AC7015" s="7"/>
      <c r="AD7015" t="s">
        <v>13176</v>
      </c>
      <c r="AE7015">
        <f>COUNTIF(I7015,"*Fuji*")</f>
        <v>0</v>
      </c>
      <c r="AG7015" s="2"/>
      <c r="AH7015" t="s">
        <v>3354</v>
      </c>
      <c r="AI7015" s="7" t="s">
        <v>4610</v>
      </c>
    </row>
    <row r="7016" spans="1:49" ht="11" customHeight="1" outlineLevel="1" collapsed="1" x14ac:dyDescent="0.25">
      <c r="A7016" t="s">
        <v>849</v>
      </c>
      <c r="C7016" s="2" t="s">
        <v>12521</v>
      </c>
      <c r="D7016" s="2" t="s">
        <v>14161</v>
      </c>
      <c r="E7016" s="7">
        <v>1994</v>
      </c>
      <c r="F7016" s="5" t="s">
        <v>7028</v>
      </c>
      <c r="H7016" s="5" t="s">
        <v>5398</v>
      </c>
      <c r="I7016" s="6" t="s">
        <v>851</v>
      </c>
      <c r="J7016" s="6" t="s">
        <v>8590</v>
      </c>
      <c r="K7016" s="17">
        <v>1</v>
      </c>
      <c r="L7016" s="17" t="s">
        <v>7730</v>
      </c>
      <c r="M7016" s="9">
        <v>3.4</v>
      </c>
      <c r="N7016" s="9"/>
      <c r="O7016" s="21"/>
      <c r="Q7016" s="29"/>
      <c r="U7016" s="17"/>
      <c r="V7016" s="2"/>
      <c r="Y7016">
        <f t="shared" si="445"/>
        <v>1</v>
      </c>
      <c r="AA7016" t="str">
        <f t="shared" si="446"/>
        <v/>
      </c>
      <c r="AC7016" s="7"/>
      <c r="AD7016" t="s">
        <v>851</v>
      </c>
      <c r="AE7016">
        <f>COUNTIF(I7016,"*Fuji*")</f>
        <v>0</v>
      </c>
      <c r="AG7016" s="2"/>
      <c r="AI7016" s="7"/>
    </row>
    <row r="7017" spans="1:49" ht="11" customHeight="1" outlineLevel="1" x14ac:dyDescent="0.25">
      <c r="A7017" t="s">
        <v>849</v>
      </c>
      <c r="C7017" s="2" t="s">
        <v>12521</v>
      </c>
      <c r="D7017" s="2">
        <v>918</v>
      </c>
      <c r="E7017" s="7">
        <v>1995</v>
      </c>
      <c r="F7017" s="5" t="s">
        <v>4140</v>
      </c>
      <c r="H7017" s="5" t="s">
        <v>5398</v>
      </c>
      <c r="I7017" s="6" t="s">
        <v>13174</v>
      </c>
      <c r="J7017" s="6" t="s">
        <v>13175</v>
      </c>
      <c r="K7017" s="17">
        <v>4</v>
      </c>
      <c r="L7017" s="17" t="s">
        <v>7730</v>
      </c>
      <c r="M7017" s="9">
        <v>3</v>
      </c>
      <c r="N7017" s="9"/>
      <c r="O7017" s="21"/>
      <c r="Q7017" s="29"/>
      <c r="U7017" s="17"/>
      <c r="V7017" s="2"/>
      <c r="Y7017" t="str">
        <f t="shared" si="445"/>
        <v/>
      </c>
      <c r="AA7017" t="str">
        <f t="shared" si="446"/>
        <v/>
      </c>
      <c r="AC7017" s="7"/>
      <c r="AD7017" t="s">
        <v>13174</v>
      </c>
      <c r="AE7017">
        <f>COUNTIF(I7017,"*Fuji*")</f>
        <v>0</v>
      </c>
      <c r="AG7017" s="2"/>
      <c r="AI7017" s="7"/>
    </row>
    <row r="7018" spans="1:49" ht="11" customHeight="1" x14ac:dyDescent="0.25">
      <c r="A7018" s="4" t="s">
        <v>14342</v>
      </c>
      <c r="B7018" t="s">
        <v>14344</v>
      </c>
      <c r="C7018" s="2" t="s">
        <v>12953</v>
      </c>
      <c r="E7018" s="7"/>
      <c r="F7018" s="5"/>
      <c r="H7018" s="5"/>
      <c r="I7018" s="6"/>
      <c r="J7018" s="6"/>
      <c r="K7018" s="17"/>
      <c r="L7018" s="17"/>
      <c r="M7018" s="9"/>
      <c r="N7018" s="9">
        <f>SUM(M7019:M7038)</f>
        <v>47.199999999999989</v>
      </c>
      <c r="O7018" s="21">
        <v>2875</v>
      </c>
      <c r="P7018">
        <f>COUNTIF(L7019:L7038,"*")</f>
        <v>20</v>
      </c>
      <c r="Q7018" s="29">
        <f>P7018/O7018</f>
        <v>6.956521739130435E-3</v>
      </c>
      <c r="R7018">
        <f>COUNTIF(L7019:L7038,"Y")+COUNTIF(L7019:L7038,"S")</f>
        <v>19</v>
      </c>
      <c r="U7018" s="17" t="s">
        <v>7730</v>
      </c>
      <c r="V7018" s="2"/>
      <c r="W7018" t="s">
        <v>18583</v>
      </c>
      <c r="Y7018" t="str">
        <f t="shared" si="445"/>
        <v/>
      </c>
      <c r="AA7018" t="str">
        <f t="shared" si="446"/>
        <v/>
      </c>
      <c r="AC7018" s="7"/>
      <c r="AF7018">
        <f>COUNTIF(AE7019:AE7038,"1")</f>
        <v>0</v>
      </c>
      <c r="AG7018" s="2"/>
      <c r="AI7018" s="7"/>
      <c r="AJ7018">
        <f>COUNTIF($K7019:$K7038,"1")-COUNTIFS($K7019:$K7038,"1",$L7019:$L7038,"V")</f>
        <v>0</v>
      </c>
      <c r="AK7018">
        <f>COUNTIFS($K7019:$K7038,"1",$L7019:$L7038,"Y")+COUNTIFS($K7019:$K7038,"1",$L7019:$L7038,"s")</f>
        <v>0</v>
      </c>
      <c r="AL7018">
        <f>COUNTIF($K7019:$K7038,"2")-COUNTIFS($K7019:$K7038,"2",$L7019:$L7038,"V")</f>
        <v>0</v>
      </c>
      <c r="AM7018">
        <f>COUNTIFS($K7019:$K7038,"2",$L7019:$L7038,"Y")+COUNTIFS($K7019:$K7038,"2",$L7019:$L7038,"s")</f>
        <v>0</v>
      </c>
      <c r="AN7018">
        <f>COUNTIF($K7019:$K7038,"3")-COUNTIFS($K7019:$K7038,"3",$L7019:$L7038,"V")</f>
        <v>0</v>
      </c>
      <c r="AO7018">
        <f>COUNTIFS($K7019:$K7038,"3",$L7019:$L7038,"Y")+COUNTIFS($K7019:$K7038,"3",$L7019:$L7038,"s")</f>
        <v>0</v>
      </c>
      <c r="AP7018">
        <f>COUNTIF($K7019:$K7038,"4")-COUNTIFS($K7019:$K7038,"4",$L7019:$L7038,"V")</f>
        <v>0</v>
      </c>
      <c r="AQ7018">
        <f>COUNTIFS($K7019:$K7038,"4",$L7019:$L7038,"Y")+COUNTIFS($K7019:$K7038,"4",$L7019:$L7038,"s")</f>
        <v>0</v>
      </c>
      <c r="AR7018">
        <f>COUNTIF($K7019:$K7038,"5")-COUNTIFS($K7019:$K7038,"5",$L7019:$L7038,"V")</f>
        <v>0</v>
      </c>
      <c r="AS7018">
        <f>COUNTIFS($K7019:$K7038,"5",$L7019:$L7038,"Y")+COUNTIFS($K7019:$K7038,"5",$L7019:$L7038,"s")</f>
        <v>0</v>
      </c>
      <c r="AT7018">
        <f>COUNTIF($K7019:$K7038,"6")-COUNTIFS($K7019:$K7038,"6",$L7019:$L7038,"V")</f>
        <v>0</v>
      </c>
      <c r="AU7018">
        <f>COUNTIFS($K7019:$K7038,"6",$L7019:$L7038,"Y")+COUNTIFS($K7019:$K7038,"6",$L7019:$L7038,"s")</f>
        <v>0</v>
      </c>
      <c r="AV7018">
        <f>COUNTIF($K7019:$K7038,"7")-COUNTIFS($K7019:$K7038,"7",$L7019:$L7038,"V")</f>
        <v>20</v>
      </c>
      <c r="AW7018">
        <f>COUNTIFS($K7019:$K7038,"7",$L7019:$L7038,"Y")+COUNTIFS($K7019:$K7038,"7",$L7019:$L7038,"s")</f>
        <v>19</v>
      </c>
    </row>
    <row r="7019" spans="1:49" ht="11" customHeight="1" outlineLevel="1" x14ac:dyDescent="0.25">
      <c r="A7019" t="s">
        <v>14343</v>
      </c>
      <c r="C7019" s="2" t="s">
        <v>12953</v>
      </c>
      <c r="D7019" s="2">
        <v>414</v>
      </c>
      <c r="E7019" s="7">
        <v>1968</v>
      </c>
      <c r="F7019" s="5" t="s">
        <v>1104</v>
      </c>
      <c r="H7019" s="5" t="s">
        <v>5398</v>
      </c>
      <c r="I7019" s="6" t="s">
        <v>9607</v>
      </c>
      <c r="J7019" s="6" t="s">
        <v>14345</v>
      </c>
      <c r="K7019" s="17">
        <v>7</v>
      </c>
      <c r="L7019" s="17" t="s">
        <v>7730</v>
      </c>
      <c r="M7019" s="9">
        <v>2</v>
      </c>
      <c r="N7019" s="9"/>
      <c r="O7019" s="21"/>
      <c r="Q7019" s="29"/>
      <c r="U7019" s="17"/>
      <c r="V7019" s="2"/>
      <c r="Y7019" t="str">
        <f t="shared" si="445"/>
        <v/>
      </c>
      <c r="AA7019" t="str">
        <f t="shared" si="446"/>
        <v/>
      </c>
      <c r="AC7019" s="7"/>
      <c r="AD7019" t="s">
        <v>9607</v>
      </c>
      <c r="AE7019">
        <f t="shared" ref="AE7019:AE7038" si="448">COUNTIF(I7019,"*Fuji*")</f>
        <v>0</v>
      </c>
      <c r="AG7019" s="2"/>
      <c r="AI7019" s="7"/>
    </row>
    <row r="7020" spans="1:49" ht="11" customHeight="1" outlineLevel="1" x14ac:dyDescent="0.25">
      <c r="A7020" t="s">
        <v>14343</v>
      </c>
      <c r="C7020" s="2" t="s">
        <v>12953</v>
      </c>
      <c r="D7020" s="2">
        <v>870</v>
      </c>
      <c r="E7020" s="7">
        <v>1981</v>
      </c>
      <c r="F7020" s="5" t="s">
        <v>14346</v>
      </c>
      <c r="H7020" s="5" t="s">
        <v>5398</v>
      </c>
      <c r="I7020" s="6" t="s">
        <v>14349</v>
      </c>
      <c r="J7020" s="6" t="s">
        <v>10910</v>
      </c>
      <c r="K7020" s="17">
        <v>7</v>
      </c>
      <c r="L7020" s="17" t="s">
        <v>7730</v>
      </c>
      <c r="M7020" s="9">
        <v>0.9</v>
      </c>
      <c r="N7020" s="9"/>
      <c r="O7020" s="21"/>
      <c r="Q7020" s="29"/>
      <c r="U7020" s="17"/>
      <c r="V7020" s="2"/>
      <c r="Y7020" t="str">
        <f t="shared" si="445"/>
        <v/>
      </c>
      <c r="AA7020" t="str">
        <f t="shared" si="446"/>
        <v/>
      </c>
      <c r="AC7020" s="7"/>
      <c r="AD7020" t="s">
        <v>14349</v>
      </c>
      <c r="AE7020">
        <f t="shared" si="448"/>
        <v>0</v>
      </c>
      <c r="AG7020" s="2"/>
      <c r="AI7020" s="7"/>
    </row>
    <row r="7021" spans="1:49" ht="11" customHeight="1" outlineLevel="1" x14ac:dyDescent="0.25">
      <c r="A7021" t="s">
        <v>14343</v>
      </c>
      <c r="C7021" s="2" t="s">
        <v>12953</v>
      </c>
      <c r="D7021" s="2">
        <v>871</v>
      </c>
      <c r="E7021" s="7">
        <v>1981</v>
      </c>
      <c r="F7021" s="5" t="s">
        <v>14347</v>
      </c>
      <c r="H7021" s="5" t="s">
        <v>5398</v>
      </c>
      <c r="I7021" s="6" t="s">
        <v>14350</v>
      </c>
      <c r="J7021" s="6" t="s">
        <v>10910</v>
      </c>
      <c r="K7021" s="17">
        <v>7</v>
      </c>
      <c r="L7021" s="17" t="s">
        <v>7730</v>
      </c>
      <c r="M7021" s="9">
        <v>0.9</v>
      </c>
      <c r="N7021" s="9"/>
      <c r="O7021" s="21"/>
      <c r="Q7021" s="29"/>
      <c r="U7021" s="17"/>
      <c r="V7021" s="2"/>
      <c r="Y7021" t="str">
        <f t="shared" si="445"/>
        <v/>
      </c>
      <c r="AA7021" t="str">
        <f t="shared" si="446"/>
        <v/>
      </c>
      <c r="AC7021" s="7"/>
      <c r="AD7021" t="s">
        <v>14350</v>
      </c>
      <c r="AE7021">
        <f t="shared" si="448"/>
        <v>0</v>
      </c>
      <c r="AG7021" s="2"/>
      <c r="AI7021" s="7"/>
    </row>
    <row r="7022" spans="1:49" ht="11" customHeight="1" outlineLevel="1" collapsed="1" x14ac:dyDescent="0.25">
      <c r="A7022" t="s">
        <v>14343</v>
      </c>
      <c r="C7022" s="2" t="s">
        <v>12953</v>
      </c>
      <c r="D7022" s="2">
        <v>872</v>
      </c>
      <c r="E7022" s="7">
        <v>1981</v>
      </c>
      <c r="F7022" s="5" t="s">
        <v>14348</v>
      </c>
      <c r="H7022" s="5" t="s">
        <v>5398</v>
      </c>
      <c r="I7022" s="6" t="s">
        <v>591</v>
      </c>
      <c r="J7022" s="6" t="s">
        <v>10910</v>
      </c>
      <c r="K7022" s="17">
        <v>7</v>
      </c>
      <c r="L7022" s="17" t="s">
        <v>7730</v>
      </c>
      <c r="M7022" s="9">
        <v>0.9</v>
      </c>
      <c r="N7022" s="9"/>
      <c r="O7022" s="21"/>
      <c r="Q7022" s="29"/>
      <c r="U7022" s="17"/>
      <c r="V7022" s="2"/>
      <c r="Y7022" t="str">
        <f t="shared" si="445"/>
        <v/>
      </c>
      <c r="AA7022" t="str">
        <f t="shared" si="446"/>
        <v/>
      </c>
      <c r="AC7022" s="7"/>
      <c r="AD7022" t="s">
        <v>591</v>
      </c>
      <c r="AE7022">
        <f t="shared" si="448"/>
        <v>0</v>
      </c>
      <c r="AG7022" s="2"/>
      <c r="AI7022" s="7"/>
    </row>
    <row r="7023" spans="1:49" ht="11" customHeight="1" outlineLevel="1" x14ac:dyDescent="0.25">
      <c r="A7023" t="s">
        <v>14343</v>
      </c>
      <c r="C7023" s="2" t="s">
        <v>12953</v>
      </c>
      <c r="D7023" s="2" t="s">
        <v>14352</v>
      </c>
      <c r="E7023" s="7">
        <v>2001</v>
      </c>
      <c r="F7023" s="5" t="s">
        <v>21839</v>
      </c>
      <c r="H7023" s="5" t="s">
        <v>5398</v>
      </c>
      <c r="I7023" s="6" t="s">
        <v>9607</v>
      </c>
      <c r="J7023" s="6" t="s">
        <v>14351</v>
      </c>
      <c r="K7023" s="17">
        <v>7</v>
      </c>
      <c r="L7023" s="17" t="s">
        <v>7730</v>
      </c>
      <c r="M7023" s="9">
        <v>8.6999999999999993</v>
      </c>
      <c r="N7023" s="9"/>
      <c r="O7023" s="21"/>
      <c r="Q7023" s="29"/>
      <c r="U7023" s="17"/>
      <c r="V7023" s="2"/>
      <c r="Y7023" t="str">
        <f t="shared" si="445"/>
        <v/>
      </c>
      <c r="AA7023">
        <f t="shared" si="446"/>
        <v>1</v>
      </c>
      <c r="AC7023" s="7"/>
      <c r="AD7023" t="s">
        <v>9607</v>
      </c>
      <c r="AE7023">
        <f t="shared" si="448"/>
        <v>0</v>
      </c>
      <c r="AG7023" s="2"/>
      <c r="AI7023" s="7"/>
    </row>
    <row r="7024" spans="1:49" ht="11" customHeight="1" outlineLevel="1" x14ac:dyDescent="0.25">
      <c r="A7024" t="s">
        <v>14343</v>
      </c>
      <c r="C7024" s="2" t="s">
        <v>12953</v>
      </c>
      <c r="D7024" s="2">
        <v>1690</v>
      </c>
      <c r="E7024" s="7">
        <v>2002</v>
      </c>
      <c r="F7024" s="5" t="s">
        <v>21840</v>
      </c>
      <c r="H7024" s="5" t="s">
        <v>5398</v>
      </c>
      <c r="I7024" s="6" t="s">
        <v>14353</v>
      </c>
      <c r="J7024" s="6" t="s">
        <v>11008</v>
      </c>
      <c r="K7024" s="17">
        <v>7</v>
      </c>
      <c r="L7024" s="17" t="s">
        <v>20076</v>
      </c>
      <c r="M7024" s="9"/>
      <c r="N7024" s="9"/>
      <c r="O7024" s="21"/>
      <c r="Q7024" s="29"/>
      <c r="U7024" s="17"/>
      <c r="V7024" s="2"/>
      <c r="Y7024" t="str">
        <f t="shared" si="445"/>
        <v/>
      </c>
      <c r="AA7024" t="str">
        <f t="shared" si="446"/>
        <v/>
      </c>
      <c r="AC7024" s="7"/>
      <c r="AD7024" t="s">
        <v>14353</v>
      </c>
      <c r="AE7024">
        <f t="shared" si="448"/>
        <v>0</v>
      </c>
      <c r="AG7024" s="2"/>
      <c r="AI7024" s="7"/>
    </row>
    <row r="7025" spans="1:49" ht="11" customHeight="1" outlineLevel="1" x14ac:dyDescent="0.25">
      <c r="A7025" t="s">
        <v>14343</v>
      </c>
      <c r="C7025" s="2" t="s">
        <v>12953</v>
      </c>
      <c r="D7025" s="2" t="s">
        <v>14354</v>
      </c>
      <c r="E7025" s="7">
        <v>2002</v>
      </c>
      <c r="F7025" s="5" t="s">
        <v>21841</v>
      </c>
      <c r="H7025" s="5" t="s">
        <v>5398</v>
      </c>
      <c r="I7025" s="6" t="s">
        <v>14353</v>
      </c>
      <c r="J7025" s="6" t="s">
        <v>11008</v>
      </c>
      <c r="K7025" s="17">
        <v>7</v>
      </c>
      <c r="L7025" s="17" t="s">
        <v>7730</v>
      </c>
      <c r="M7025" s="9">
        <v>9.8000000000000007</v>
      </c>
      <c r="N7025" s="9"/>
      <c r="O7025" s="21"/>
      <c r="Q7025" s="29"/>
      <c r="U7025" s="17"/>
      <c r="V7025" s="2"/>
      <c r="Y7025" t="str">
        <f t="shared" si="445"/>
        <v/>
      </c>
      <c r="AA7025" t="str">
        <f t="shared" si="446"/>
        <v/>
      </c>
      <c r="AC7025" s="7"/>
      <c r="AD7025" t="s">
        <v>14353</v>
      </c>
      <c r="AE7025">
        <f t="shared" si="448"/>
        <v>0</v>
      </c>
      <c r="AG7025" s="2"/>
      <c r="AI7025" s="7"/>
    </row>
    <row r="7026" spans="1:49" ht="11" customHeight="1" outlineLevel="1" x14ac:dyDescent="0.25">
      <c r="A7026" t="s">
        <v>14343</v>
      </c>
      <c r="C7026" s="2" t="s">
        <v>12953</v>
      </c>
      <c r="D7026" s="2">
        <v>2214</v>
      </c>
      <c r="E7026" s="7">
        <v>2012</v>
      </c>
      <c r="F7026" s="5" t="s">
        <v>14356</v>
      </c>
      <c r="H7026" s="5" t="s">
        <v>5398</v>
      </c>
      <c r="I7026" s="6" t="s">
        <v>14357</v>
      </c>
      <c r="J7026" s="6" t="s">
        <v>14355</v>
      </c>
      <c r="K7026" s="17">
        <v>7</v>
      </c>
      <c r="L7026" s="18" t="s">
        <v>7732</v>
      </c>
      <c r="M7026" s="9"/>
      <c r="N7026" s="9"/>
      <c r="O7026" s="21"/>
      <c r="Q7026" s="29"/>
      <c r="U7026" s="17"/>
      <c r="V7026" s="2"/>
      <c r="Y7026" t="str">
        <f t="shared" si="445"/>
        <v/>
      </c>
      <c r="AA7026" t="str">
        <f t="shared" si="446"/>
        <v/>
      </c>
      <c r="AC7026" s="7"/>
      <c r="AD7026" t="s">
        <v>14357</v>
      </c>
      <c r="AE7026">
        <f t="shared" si="448"/>
        <v>0</v>
      </c>
      <c r="AG7026" s="2"/>
      <c r="AI7026" s="7"/>
    </row>
    <row r="7027" spans="1:49" ht="11" customHeight="1" outlineLevel="1" x14ac:dyDescent="0.25">
      <c r="A7027" t="s">
        <v>14343</v>
      </c>
      <c r="C7027" s="2" t="s">
        <v>12953</v>
      </c>
      <c r="D7027" s="2">
        <v>2215</v>
      </c>
      <c r="E7027" s="7">
        <v>2012</v>
      </c>
      <c r="F7027" s="5" t="s">
        <v>14356</v>
      </c>
      <c r="H7027" s="5" t="s">
        <v>5398</v>
      </c>
      <c r="I7027" s="6" t="s">
        <v>10196</v>
      </c>
      <c r="J7027" s="6" t="s">
        <v>14355</v>
      </c>
      <c r="K7027" s="17">
        <v>7</v>
      </c>
      <c r="L7027" s="18" t="s">
        <v>7730</v>
      </c>
      <c r="M7027" s="9">
        <v>2.5</v>
      </c>
      <c r="N7027" s="9"/>
      <c r="O7027" s="21"/>
      <c r="Q7027" s="29"/>
      <c r="U7027" s="17"/>
      <c r="V7027" s="2"/>
      <c r="Y7027" t="str">
        <f t="shared" si="445"/>
        <v/>
      </c>
      <c r="AA7027" t="str">
        <f t="shared" si="446"/>
        <v/>
      </c>
      <c r="AC7027" s="7"/>
      <c r="AD7027" t="s">
        <v>10196</v>
      </c>
      <c r="AE7027">
        <f t="shared" si="448"/>
        <v>0</v>
      </c>
      <c r="AG7027" s="2"/>
      <c r="AI7027" s="7"/>
    </row>
    <row r="7028" spans="1:49" ht="11" customHeight="1" outlineLevel="1" x14ac:dyDescent="0.25">
      <c r="A7028" t="s">
        <v>14343</v>
      </c>
      <c r="C7028" s="2" t="s">
        <v>12953</v>
      </c>
      <c r="D7028" s="2">
        <v>2216</v>
      </c>
      <c r="E7028" s="7">
        <v>2012</v>
      </c>
      <c r="F7028" s="5" t="s">
        <v>14356</v>
      </c>
      <c r="H7028" s="5" t="s">
        <v>5398</v>
      </c>
      <c r="I7028" s="6" t="s">
        <v>9435</v>
      </c>
      <c r="J7028" s="6" t="s">
        <v>14355</v>
      </c>
      <c r="K7028" s="17">
        <v>7</v>
      </c>
      <c r="L7028" s="18" t="s">
        <v>7730</v>
      </c>
      <c r="M7028" s="9">
        <v>2.5</v>
      </c>
      <c r="N7028" s="9"/>
      <c r="O7028" s="21"/>
      <c r="Q7028" s="29"/>
      <c r="U7028" s="17"/>
      <c r="V7028" s="2"/>
      <c r="Y7028" t="str">
        <f t="shared" si="445"/>
        <v/>
      </c>
      <c r="AA7028" t="str">
        <f t="shared" si="446"/>
        <v/>
      </c>
      <c r="AC7028" s="7"/>
      <c r="AD7028" t="s">
        <v>9435</v>
      </c>
      <c r="AE7028">
        <f t="shared" si="448"/>
        <v>0</v>
      </c>
      <c r="AG7028" s="2"/>
      <c r="AI7028" s="7"/>
    </row>
    <row r="7029" spans="1:49" ht="11" customHeight="1" outlineLevel="1" x14ac:dyDescent="0.25">
      <c r="A7029" t="s">
        <v>14343</v>
      </c>
      <c r="C7029" s="2" t="s">
        <v>12953</v>
      </c>
      <c r="D7029" s="2">
        <v>2217</v>
      </c>
      <c r="E7029" s="7">
        <v>2012</v>
      </c>
      <c r="F7029" s="5" t="s">
        <v>14356</v>
      </c>
      <c r="H7029" s="5" t="s">
        <v>5398</v>
      </c>
      <c r="I7029" s="6" t="s">
        <v>10197</v>
      </c>
      <c r="J7029" s="6" t="s">
        <v>14355</v>
      </c>
      <c r="K7029" s="17">
        <v>7</v>
      </c>
      <c r="L7029" s="18" t="s">
        <v>7730</v>
      </c>
      <c r="M7029" s="9">
        <v>2.5</v>
      </c>
      <c r="N7029" s="9"/>
      <c r="O7029" s="21"/>
      <c r="Q7029" s="29"/>
      <c r="U7029" s="17"/>
      <c r="V7029" s="2"/>
      <c r="Y7029" t="str">
        <f t="shared" si="445"/>
        <v/>
      </c>
      <c r="AA7029" t="str">
        <f t="shared" si="446"/>
        <v/>
      </c>
      <c r="AC7029" s="7"/>
      <c r="AD7029" t="s">
        <v>10197</v>
      </c>
      <c r="AE7029">
        <f t="shared" si="448"/>
        <v>0</v>
      </c>
      <c r="AG7029" s="2"/>
      <c r="AI7029" s="7"/>
    </row>
    <row r="7030" spans="1:49" ht="11" customHeight="1" outlineLevel="1" x14ac:dyDescent="0.25">
      <c r="A7030" t="s">
        <v>14343</v>
      </c>
      <c r="C7030" s="2" t="s">
        <v>12953</v>
      </c>
      <c r="D7030" s="2">
        <v>2231</v>
      </c>
      <c r="E7030" s="7">
        <v>2012</v>
      </c>
      <c r="F7030" s="5" t="s">
        <v>14359</v>
      </c>
      <c r="H7030" s="5" t="s">
        <v>5398</v>
      </c>
      <c r="I7030" s="6" t="s">
        <v>8352</v>
      </c>
      <c r="J7030" s="6" t="s">
        <v>14355</v>
      </c>
      <c r="K7030" s="17">
        <v>7</v>
      </c>
      <c r="L7030" s="17" t="s">
        <v>7730</v>
      </c>
      <c r="M7030" s="9">
        <v>1.1000000000000001</v>
      </c>
      <c r="N7030" s="9"/>
      <c r="O7030" s="21"/>
      <c r="Q7030" s="29"/>
      <c r="U7030" s="17"/>
      <c r="V7030" s="2"/>
      <c r="Y7030" t="str">
        <f t="shared" si="445"/>
        <v/>
      </c>
      <c r="AA7030" t="str">
        <f t="shared" si="446"/>
        <v/>
      </c>
      <c r="AC7030" s="7"/>
      <c r="AD7030" t="s">
        <v>8352</v>
      </c>
      <c r="AE7030">
        <f t="shared" si="448"/>
        <v>0</v>
      </c>
      <c r="AG7030" s="2"/>
      <c r="AI7030" s="7"/>
    </row>
    <row r="7031" spans="1:49" ht="11" customHeight="1" outlineLevel="1" x14ac:dyDescent="0.25">
      <c r="A7031" t="s">
        <v>14343</v>
      </c>
      <c r="C7031" s="2" t="s">
        <v>12953</v>
      </c>
      <c r="D7031" s="2">
        <v>2232</v>
      </c>
      <c r="E7031" s="7">
        <v>2012</v>
      </c>
      <c r="F7031" s="5" t="s">
        <v>14359</v>
      </c>
      <c r="H7031" s="5" t="s">
        <v>5398</v>
      </c>
      <c r="I7031" s="6" t="s">
        <v>14358</v>
      </c>
      <c r="J7031" s="6" t="s">
        <v>14355</v>
      </c>
      <c r="K7031" s="17">
        <v>7</v>
      </c>
      <c r="L7031" s="17" t="s">
        <v>7730</v>
      </c>
      <c r="M7031" s="9">
        <v>1.1000000000000001</v>
      </c>
      <c r="N7031" s="9"/>
      <c r="O7031" s="21"/>
      <c r="Q7031" s="29"/>
      <c r="U7031" s="17"/>
      <c r="V7031" s="2"/>
      <c r="Y7031" t="str">
        <f t="shared" si="445"/>
        <v/>
      </c>
      <c r="AA7031" t="str">
        <f t="shared" si="446"/>
        <v/>
      </c>
      <c r="AC7031" s="7"/>
      <c r="AD7031" t="s">
        <v>14358</v>
      </c>
      <c r="AE7031">
        <f t="shared" si="448"/>
        <v>0</v>
      </c>
      <c r="AG7031" s="2"/>
      <c r="AI7031" s="7"/>
    </row>
    <row r="7032" spans="1:49" ht="11" customHeight="1" outlineLevel="1" x14ac:dyDescent="0.25">
      <c r="A7032" t="s">
        <v>14343</v>
      </c>
      <c r="C7032" s="2" t="s">
        <v>12953</v>
      </c>
      <c r="D7032" s="2">
        <v>2233</v>
      </c>
      <c r="E7032" s="7">
        <v>2012</v>
      </c>
      <c r="F7032" s="5" t="s">
        <v>14359</v>
      </c>
      <c r="H7032" s="5" t="s">
        <v>5398</v>
      </c>
      <c r="I7032" s="6" t="s">
        <v>9363</v>
      </c>
      <c r="J7032" s="6" t="s">
        <v>14355</v>
      </c>
      <c r="K7032" s="17">
        <v>7</v>
      </c>
      <c r="L7032" s="17" t="s">
        <v>7730</v>
      </c>
      <c r="M7032" s="9">
        <v>1.1000000000000001</v>
      </c>
      <c r="N7032" s="9"/>
      <c r="O7032" s="21"/>
      <c r="Q7032" s="29"/>
      <c r="U7032" s="17"/>
      <c r="V7032" s="2"/>
      <c r="Y7032" t="str">
        <f t="shared" si="445"/>
        <v/>
      </c>
      <c r="AA7032" t="str">
        <f t="shared" si="446"/>
        <v/>
      </c>
      <c r="AC7032" s="7"/>
      <c r="AD7032" t="s">
        <v>9363</v>
      </c>
      <c r="AE7032">
        <f t="shared" si="448"/>
        <v>0</v>
      </c>
      <c r="AG7032" s="2"/>
      <c r="AI7032" s="7"/>
    </row>
    <row r="7033" spans="1:49" ht="11" customHeight="1" outlineLevel="1" x14ac:dyDescent="0.25">
      <c r="A7033" t="s">
        <v>14343</v>
      </c>
      <c r="C7033" s="2" t="s">
        <v>12953</v>
      </c>
      <c r="D7033" s="2">
        <v>2234</v>
      </c>
      <c r="E7033" s="7">
        <v>2012</v>
      </c>
      <c r="F7033" s="5" t="s">
        <v>14359</v>
      </c>
      <c r="H7033" s="5" t="s">
        <v>5398</v>
      </c>
      <c r="I7033" s="6" t="s">
        <v>9646</v>
      </c>
      <c r="J7033" s="6" t="s">
        <v>14355</v>
      </c>
      <c r="K7033" s="17">
        <v>7</v>
      </c>
      <c r="L7033" s="17" t="s">
        <v>7730</v>
      </c>
      <c r="M7033" s="9">
        <v>1.1000000000000001</v>
      </c>
      <c r="N7033" s="9"/>
      <c r="O7033" s="21"/>
      <c r="Q7033" s="29"/>
      <c r="U7033" s="17"/>
      <c r="V7033" s="2"/>
      <c r="Y7033" t="str">
        <f t="shared" si="445"/>
        <v/>
      </c>
      <c r="AA7033" t="str">
        <f t="shared" si="446"/>
        <v/>
      </c>
      <c r="AC7033" s="7"/>
      <c r="AD7033" t="s">
        <v>9646</v>
      </c>
      <c r="AE7033">
        <f t="shared" si="448"/>
        <v>0</v>
      </c>
      <c r="AG7033" s="2"/>
      <c r="AI7033" s="7"/>
    </row>
    <row r="7034" spans="1:49" ht="11" customHeight="1" outlineLevel="1" x14ac:dyDescent="0.25">
      <c r="A7034" t="s">
        <v>14343</v>
      </c>
      <c r="C7034" s="2" t="s">
        <v>12953</v>
      </c>
      <c r="D7034" s="2">
        <v>2246</v>
      </c>
      <c r="E7034" s="7">
        <v>2012</v>
      </c>
      <c r="F7034" s="5" t="s">
        <v>14359</v>
      </c>
      <c r="H7034" s="5" t="s">
        <v>5398</v>
      </c>
      <c r="I7034" s="6" t="s">
        <v>10272</v>
      </c>
      <c r="J7034" s="6" t="s">
        <v>14355</v>
      </c>
      <c r="K7034" s="17">
        <v>7</v>
      </c>
      <c r="L7034" s="17" t="s">
        <v>7730</v>
      </c>
      <c r="M7034" s="9">
        <v>1.8</v>
      </c>
      <c r="N7034" s="9"/>
      <c r="O7034" s="21"/>
      <c r="Q7034" s="29"/>
      <c r="U7034" s="17"/>
      <c r="V7034" s="2"/>
      <c r="Y7034" t="str">
        <f t="shared" si="445"/>
        <v/>
      </c>
      <c r="AA7034" t="str">
        <f t="shared" si="446"/>
        <v/>
      </c>
      <c r="AC7034" s="7"/>
      <c r="AD7034" t="s">
        <v>10272</v>
      </c>
      <c r="AE7034">
        <f t="shared" si="448"/>
        <v>0</v>
      </c>
      <c r="AG7034" s="2"/>
      <c r="AI7034" s="7"/>
    </row>
    <row r="7035" spans="1:49" ht="11" customHeight="1" outlineLevel="1" x14ac:dyDescent="0.25">
      <c r="A7035" t="s">
        <v>14343</v>
      </c>
      <c r="C7035" s="2" t="s">
        <v>12953</v>
      </c>
      <c r="D7035" s="2">
        <v>2247</v>
      </c>
      <c r="E7035" s="7">
        <v>2012</v>
      </c>
      <c r="F7035" s="5" t="s">
        <v>14359</v>
      </c>
      <c r="H7035" s="5" t="s">
        <v>5398</v>
      </c>
      <c r="I7035" s="6" t="s">
        <v>9029</v>
      </c>
      <c r="J7035" s="6" t="s">
        <v>14355</v>
      </c>
      <c r="K7035" s="17">
        <v>7</v>
      </c>
      <c r="L7035" s="17" t="s">
        <v>7730</v>
      </c>
      <c r="M7035" s="9">
        <v>1.8</v>
      </c>
      <c r="N7035" s="9"/>
      <c r="O7035" s="21"/>
      <c r="Q7035" s="29"/>
      <c r="U7035" s="17"/>
      <c r="V7035" s="2"/>
      <c r="Y7035" t="str">
        <f t="shared" si="445"/>
        <v/>
      </c>
      <c r="AA7035" t="str">
        <f t="shared" si="446"/>
        <v/>
      </c>
      <c r="AC7035" s="7"/>
      <c r="AD7035" t="s">
        <v>9029</v>
      </c>
      <c r="AE7035">
        <f t="shared" si="448"/>
        <v>0</v>
      </c>
      <c r="AG7035" s="2"/>
      <c r="AI7035" s="7"/>
    </row>
    <row r="7036" spans="1:49" ht="11" customHeight="1" outlineLevel="1" x14ac:dyDescent="0.25">
      <c r="A7036" t="s">
        <v>14343</v>
      </c>
      <c r="C7036" s="2" t="s">
        <v>12953</v>
      </c>
      <c r="D7036" s="2">
        <v>2248</v>
      </c>
      <c r="E7036" s="7">
        <v>2012</v>
      </c>
      <c r="F7036" s="5" t="s">
        <v>14359</v>
      </c>
      <c r="H7036" s="5" t="s">
        <v>5398</v>
      </c>
      <c r="I7036" s="6" t="s">
        <v>13034</v>
      </c>
      <c r="J7036" s="6" t="s">
        <v>14355</v>
      </c>
      <c r="K7036" s="17">
        <v>7</v>
      </c>
      <c r="L7036" s="17" t="s">
        <v>7730</v>
      </c>
      <c r="M7036" s="9">
        <v>1.8</v>
      </c>
      <c r="N7036" s="9"/>
      <c r="O7036" s="21"/>
      <c r="Q7036" s="29"/>
      <c r="U7036" s="17"/>
      <c r="V7036" s="2"/>
      <c r="Y7036" t="str">
        <f t="shared" si="445"/>
        <v/>
      </c>
      <c r="AA7036" t="str">
        <f t="shared" si="446"/>
        <v/>
      </c>
      <c r="AC7036" s="7"/>
      <c r="AD7036" t="s">
        <v>13034</v>
      </c>
      <c r="AE7036">
        <f t="shared" si="448"/>
        <v>0</v>
      </c>
      <c r="AG7036" s="2"/>
      <c r="AI7036" s="7"/>
    </row>
    <row r="7037" spans="1:49" ht="11" customHeight="1" outlineLevel="1" x14ac:dyDescent="0.25">
      <c r="A7037" t="s">
        <v>14343</v>
      </c>
      <c r="C7037" s="2" t="s">
        <v>12953</v>
      </c>
      <c r="D7037" s="2">
        <v>2249</v>
      </c>
      <c r="E7037" s="7">
        <v>2012</v>
      </c>
      <c r="F7037" s="5" t="s">
        <v>14359</v>
      </c>
      <c r="H7037" s="5" t="s">
        <v>5398</v>
      </c>
      <c r="I7037" s="6" t="s">
        <v>9123</v>
      </c>
      <c r="J7037" s="6" t="s">
        <v>14355</v>
      </c>
      <c r="K7037" s="17">
        <v>7</v>
      </c>
      <c r="L7037" s="17" t="s">
        <v>7730</v>
      </c>
      <c r="M7037" s="9">
        <v>1.8</v>
      </c>
      <c r="N7037" s="9"/>
      <c r="O7037" s="21"/>
      <c r="Q7037" s="29"/>
      <c r="U7037" s="17"/>
      <c r="V7037" s="2"/>
      <c r="Y7037" t="str">
        <f t="shared" si="445"/>
        <v/>
      </c>
      <c r="AA7037" t="str">
        <f t="shared" si="446"/>
        <v/>
      </c>
      <c r="AC7037" s="7"/>
      <c r="AD7037" t="s">
        <v>9123</v>
      </c>
      <c r="AE7037">
        <f t="shared" si="448"/>
        <v>0</v>
      </c>
      <c r="AG7037" s="2"/>
      <c r="AI7037" s="7"/>
    </row>
    <row r="7038" spans="1:49" ht="11" customHeight="1" outlineLevel="1" x14ac:dyDescent="0.25">
      <c r="A7038" t="s">
        <v>14343</v>
      </c>
      <c r="C7038" s="2" t="s">
        <v>12953</v>
      </c>
      <c r="D7038" s="2">
        <v>2266</v>
      </c>
      <c r="E7038" s="7">
        <v>2012</v>
      </c>
      <c r="F7038" s="5" t="s">
        <v>22414</v>
      </c>
      <c r="H7038" s="5" t="s">
        <v>5398</v>
      </c>
      <c r="I7038" s="39" t="s">
        <v>22416</v>
      </c>
      <c r="J7038" s="6" t="s">
        <v>22415</v>
      </c>
      <c r="K7038" s="17">
        <v>7</v>
      </c>
      <c r="L7038" s="17" t="s">
        <v>7730</v>
      </c>
      <c r="M7038" s="9">
        <v>4.9000000000000004</v>
      </c>
      <c r="N7038" s="9"/>
      <c r="O7038" s="21"/>
      <c r="Q7038" s="29"/>
      <c r="U7038" s="17"/>
      <c r="V7038" s="2"/>
      <c r="Y7038" t="str">
        <f t="shared" si="445"/>
        <v/>
      </c>
      <c r="AA7038" t="str">
        <f t="shared" si="446"/>
        <v/>
      </c>
      <c r="AC7038" s="7"/>
      <c r="AD7038" t="s">
        <v>9123</v>
      </c>
      <c r="AE7038">
        <f t="shared" si="448"/>
        <v>0</v>
      </c>
      <c r="AG7038" s="2"/>
      <c r="AI7038" s="7"/>
    </row>
    <row r="7039" spans="1:49" ht="11" customHeight="1" x14ac:dyDescent="0.25">
      <c r="A7039" t="s">
        <v>9819</v>
      </c>
      <c r="B7039" t="s">
        <v>12043</v>
      </c>
      <c r="C7039" s="2" t="s">
        <v>11983</v>
      </c>
      <c r="E7039" s="7"/>
      <c r="F7039" s="5"/>
      <c r="H7039" s="5"/>
      <c r="I7039" s="6"/>
      <c r="J7039" s="6"/>
      <c r="K7039" s="17"/>
      <c r="L7039" s="17"/>
      <c r="M7039" s="9"/>
      <c r="N7039" s="9">
        <f>SUM(M7040:M7045)</f>
        <v>16.5</v>
      </c>
      <c r="O7039" s="21">
        <v>63</v>
      </c>
      <c r="P7039">
        <f>COUNTIF(L7040:L7045,"*")</f>
        <v>6</v>
      </c>
      <c r="Q7039" s="29">
        <f>P7039/O7039</f>
        <v>9.5238095238095233E-2</v>
      </c>
      <c r="R7039">
        <f>COUNTIF(L7040:L7045,"Y")+COUNTIF(L7040:L7045,"S")</f>
        <v>3</v>
      </c>
      <c r="U7039" s="18" t="s">
        <v>7732</v>
      </c>
      <c r="V7039" s="2"/>
      <c r="W7039" t="s">
        <v>18619</v>
      </c>
      <c r="Y7039" t="str">
        <f t="shared" si="445"/>
        <v/>
      </c>
      <c r="AA7039" t="str">
        <f t="shared" si="446"/>
        <v/>
      </c>
      <c r="AC7039" s="7"/>
      <c r="AF7039">
        <f>COUNTIF(AE7040:AE7045,"1")</f>
        <v>0</v>
      </c>
      <c r="AG7039" s="2"/>
      <c r="AI7039" s="7"/>
      <c r="AJ7039">
        <f>COUNTIF($K7040:$K7045,"1")-COUNTIFS($K7040:$K7045,"1",$L7040:$L7045,"V")</f>
        <v>0</v>
      </c>
      <c r="AK7039">
        <f>COUNTIFS($K7040:$K7045,"1",$L7040:$L7045,"Y")+COUNTIFS($K7040:$K7045,"1",$L7040:$L7045,"s")</f>
        <v>0</v>
      </c>
      <c r="AL7039">
        <f>COUNTIF($K7040:$K7045,"2")-COUNTIFS($K7040:$K7045,"2",$L7040:$L7045,"V")</f>
        <v>2</v>
      </c>
      <c r="AM7039">
        <f>COUNTIFS($K7040:$K7045,"2",$L7040:$L7045,"Y")+COUNTIFS($K7040:$K7045,"2",$L7040:$L7045,"s")</f>
        <v>0</v>
      </c>
      <c r="AN7039">
        <f>COUNTIF($K7040:$K7045,"3")-COUNTIFS($K7040:$K7045,"3",$L7040:$L7045,"V")</f>
        <v>4</v>
      </c>
      <c r="AO7039">
        <f>COUNTIFS($K7040:$K7045,"3",$L7040:$L7045,"Y")+COUNTIFS($K7040:$K7045,"3",$L7040:$L7045,"s")</f>
        <v>3</v>
      </c>
      <c r="AP7039">
        <f>COUNTIF($K7040:$K7045,"4")-COUNTIFS($K7040:$K7045,"4",$L7040:$L7045,"V")</f>
        <v>0</v>
      </c>
      <c r="AQ7039">
        <f>COUNTIFS($K7040:$K7045,"4",$L7040:$L7045,"Y")+COUNTIFS($K7040:$K7045,"4",$L7040:$L7045,"s")</f>
        <v>0</v>
      </c>
      <c r="AR7039">
        <f>COUNTIF($K7040:$K7045,"5")-COUNTIFS($K7040:$K7045,"5",$L7040:$L7045,"V")</f>
        <v>0</v>
      </c>
      <c r="AS7039">
        <f>COUNTIFS($K7040:$K7045,"5",$L7040:$L7045,"Y")+COUNTIFS($K7040:$K7045,"5",$L7040:$L7045,"s")</f>
        <v>0</v>
      </c>
      <c r="AT7039">
        <f>COUNTIF($K7040:$K7045,"6")-COUNTIFS($K7040:$K7045,"6",$L7040:$L7045,"V")</f>
        <v>0</v>
      </c>
      <c r="AU7039">
        <f>COUNTIFS($K7040:$K7045,"6",$L7040:$L7045,"Y")+COUNTIFS($K7040:$K7045,"6",$L7040:$L7045,"s")</f>
        <v>0</v>
      </c>
      <c r="AV7039">
        <f>COUNTIF($K7040:$K7045,"7")-COUNTIFS($K7040:$K7045,"7",$L7040:$L7045,"V")</f>
        <v>0</v>
      </c>
      <c r="AW7039">
        <f>COUNTIFS($K7040:$K7045,"7",$L7040:$L7045,"Y")+COUNTIFS($K7040:$K7045,"7",$L7040:$L7045,"s")</f>
        <v>0</v>
      </c>
    </row>
    <row r="7040" spans="1:49" ht="11" customHeight="1" outlineLevel="1" x14ac:dyDescent="0.25">
      <c r="A7040" t="s">
        <v>9820</v>
      </c>
      <c r="C7040" s="2" t="s">
        <v>11983</v>
      </c>
      <c r="D7040" s="2">
        <v>21</v>
      </c>
      <c r="E7040" s="7">
        <v>1938</v>
      </c>
      <c r="F7040" s="5" t="s">
        <v>5140</v>
      </c>
      <c r="H7040" s="5" t="s">
        <v>5398</v>
      </c>
      <c r="I7040" s="6" t="s">
        <v>6866</v>
      </c>
      <c r="J7040" s="6" t="s">
        <v>8881</v>
      </c>
      <c r="K7040" s="17">
        <v>3</v>
      </c>
      <c r="L7040" s="17" t="s">
        <v>7730</v>
      </c>
      <c r="M7040" s="9">
        <v>6.5</v>
      </c>
      <c r="N7040" s="9"/>
      <c r="O7040" s="21"/>
      <c r="Q7040" s="29"/>
      <c r="U7040" s="17"/>
      <c r="V7040" s="2"/>
      <c r="Y7040" t="str">
        <f t="shared" si="445"/>
        <v/>
      </c>
      <c r="AA7040" t="str">
        <f t="shared" si="446"/>
        <v/>
      </c>
      <c r="AC7040" s="7"/>
      <c r="AD7040" t="s">
        <v>6866</v>
      </c>
      <c r="AE7040">
        <f t="shared" ref="AE7040:AE7045" si="449">COUNTIF(I7040,"*Fuji*")</f>
        <v>0</v>
      </c>
      <c r="AG7040" s="2"/>
      <c r="AI7040" s="7"/>
    </row>
    <row r="7041" spans="1:49" ht="11" customHeight="1" outlineLevel="1" x14ac:dyDescent="0.25">
      <c r="A7041" t="s">
        <v>9820</v>
      </c>
      <c r="C7041" s="2" t="s">
        <v>11983</v>
      </c>
      <c r="D7041" s="2">
        <v>24</v>
      </c>
      <c r="E7041" s="7">
        <v>1938</v>
      </c>
      <c r="F7041" s="5" t="s">
        <v>3773</v>
      </c>
      <c r="H7041" s="5" t="s">
        <v>5398</v>
      </c>
      <c r="I7041" s="6" t="s">
        <v>6866</v>
      </c>
      <c r="J7041" s="6" t="s">
        <v>8881</v>
      </c>
      <c r="K7041" s="17">
        <v>3</v>
      </c>
      <c r="L7041" s="17" t="s">
        <v>7730</v>
      </c>
      <c r="M7041" s="9">
        <v>4</v>
      </c>
      <c r="N7041" s="9"/>
      <c r="O7041" s="21"/>
      <c r="Q7041" s="29"/>
      <c r="U7041" s="17"/>
      <c r="V7041" s="2"/>
      <c r="Y7041" t="str">
        <f t="shared" si="445"/>
        <v/>
      </c>
      <c r="AA7041" t="str">
        <f t="shared" si="446"/>
        <v/>
      </c>
      <c r="AC7041" s="7"/>
      <c r="AD7041" t="s">
        <v>6866</v>
      </c>
      <c r="AE7041">
        <f t="shared" si="449"/>
        <v>0</v>
      </c>
      <c r="AG7041" s="2"/>
      <c r="AI7041" s="7"/>
    </row>
    <row r="7042" spans="1:49" ht="11" customHeight="1" outlineLevel="1" x14ac:dyDescent="0.25">
      <c r="A7042" t="s">
        <v>9820</v>
      </c>
      <c r="C7042" s="2" t="s">
        <v>11983</v>
      </c>
      <c r="D7042" s="2">
        <v>28</v>
      </c>
      <c r="E7042" s="7">
        <v>1938</v>
      </c>
      <c r="F7042" s="5" t="s">
        <v>3994</v>
      </c>
      <c r="H7042" s="5" t="s">
        <v>5398</v>
      </c>
      <c r="I7042" s="6" t="s">
        <v>6866</v>
      </c>
      <c r="J7042" s="6" t="s">
        <v>8881</v>
      </c>
      <c r="K7042" s="17">
        <v>3</v>
      </c>
      <c r="L7042" s="17" t="s">
        <v>7730</v>
      </c>
      <c r="M7042" s="9">
        <v>6</v>
      </c>
      <c r="N7042" s="9"/>
      <c r="O7042" s="21"/>
      <c r="Q7042" s="29"/>
      <c r="U7042" s="17"/>
      <c r="V7042" s="2"/>
      <c r="Y7042" t="str">
        <f t="shared" si="445"/>
        <v/>
      </c>
      <c r="AA7042" t="str">
        <f t="shared" si="446"/>
        <v/>
      </c>
      <c r="AC7042" s="7"/>
      <c r="AD7042" t="s">
        <v>6866</v>
      </c>
      <c r="AE7042">
        <f t="shared" si="449"/>
        <v>0</v>
      </c>
      <c r="AG7042" s="2"/>
      <c r="AI7042" s="7"/>
    </row>
    <row r="7043" spans="1:49" ht="11" customHeight="1" outlineLevel="1" x14ac:dyDescent="0.25">
      <c r="A7043" t="s">
        <v>9820</v>
      </c>
      <c r="C7043" s="2" t="s">
        <v>11983</v>
      </c>
      <c r="D7043" s="2">
        <v>31</v>
      </c>
      <c r="E7043" s="7">
        <v>1938</v>
      </c>
      <c r="F7043" s="5" t="s">
        <v>9821</v>
      </c>
      <c r="H7043" s="5" t="s">
        <v>5398</v>
      </c>
      <c r="I7043" s="6" t="s">
        <v>6866</v>
      </c>
      <c r="J7043" s="6" t="s">
        <v>8881</v>
      </c>
      <c r="K7043" s="17">
        <v>3</v>
      </c>
      <c r="L7043" s="17" t="s">
        <v>7732</v>
      </c>
      <c r="M7043" s="9"/>
      <c r="N7043" s="9"/>
      <c r="O7043" s="21"/>
      <c r="Q7043" s="29"/>
      <c r="U7043" s="17"/>
      <c r="V7043" s="2"/>
      <c r="Y7043" t="str">
        <f t="shared" si="445"/>
        <v/>
      </c>
      <c r="AA7043" t="str">
        <f t="shared" si="446"/>
        <v/>
      </c>
      <c r="AC7043" s="7"/>
      <c r="AD7043" t="s">
        <v>6866</v>
      </c>
      <c r="AE7043">
        <f t="shared" si="449"/>
        <v>0</v>
      </c>
      <c r="AG7043" s="2"/>
      <c r="AI7043" s="7"/>
    </row>
    <row r="7044" spans="1:49" ht="11" customHeight="1" outlineLevel="1" x14ac:dyDescent="0.25">
      <c r="A7044" t="s">
        <v>9820</v>
      </c>
      <c r="C7044" s="2" t="s">
        <v>11983</v>
      </c>
      <c r="D7044" s="2">
        <v>51</v>
      </c>
      <c r="E7044" s="7">
        <v>1940</v>
      </c>
      <c r="F7044" s="5" t="s">
        <v>3421</v>
      </c>
      <c r="H7044" s="5" t="s">
        <v>5398</v>
      </c>
      <c r="I7044" s="6" t="s">
        <v>6866</v>
      </c>
      <c r="J7044" s="6" t="s">
        <v>8881</v>
      </c>
      <c r="K7044" s="17">
        <v>2</v>
      </c>
      <c r="L7044" s="17" t="s">
        <v>7732</v>
      </c>
      <c r="M7044" s="9"/>
      <c r="N7044" s="9"/>
      <c r="O7044" s="21"/>
      <c r="Q7044" s="29"/>
      <c r="U7044" s="17"/>
      <c r="V7044" s="2"/>
      <c r="Y7044" t="str">
        <f t="shared" si="445"/>
        <v/>
      </c>
      <c r="AA7044" t="str">
        <f t="shared" si="446"/>
        <v/>
      </c>
      <c r="AC7044" s="7"/>
      <c r="AD7044" t="s">
        <v>6866</v>
      </c>
      <c r="AE7044">
        <f t="shared" si="449"/>
        <v>0</v>
      </c>
      <c r="AG7044" s="2"/>
      <c r="AI7044" s="7"/>
    </row>
    <row r="7045" spans="1:49" ht="11" customHeight="1" outlineLevel="1" x14ac:dyDescent="0.25">
      <c r="A7045" t="s">
        <v>9820</v>
      </c>
      <c r="C7045" s="2" t="s">
        <v>11983</v>
      </c>
      <c r="D7045" s="2">
        <v>53</v>
      </c>
      <c r="E7045" s="7">
        <v>1940</v>
      </c>
      <c r="F7045" s="5" t="s">
        <v>9822</v>
      </c>
      <c r="H7045" s="5" t="s">
        <v>5398</v>
      </c>
      <c r="I7045" s="6" t="s">
        <v>6866</v>
      </c>
      <c r="J7045" s="6" t="s">
        <v>8881</v>
      </c>
      <c r="K7045" s="17">
        <v>2</v>
      </c>
      <c r="L7045" s="17" t="s">
        <v>7732</v>
      </c>
      <c r="M7045" s="9"/>
      <c r="N7045" s="9"/>
      <c r="O7045" s="21"/>
      <c r="Q7045" s="29"/>
      <c r="S7045">
        <v>1</v>
      </c>
      <c r="T7045">
        <v>1</v>
      </c>
      <c r="U7045" s="17"/>
      <c r="V7045" s="2"/>
      <c r="Y7045" t="str">
        <f t="shared" si="445"/>
        <v/>
      </c>
      <c r="AA7045" t="str">
        <f t="shared" si="446"/>
        <v/>
      </c>
      <c r="AC7045" s="7"/>
      <c r="AD7045" t="s">
        <v>6866</v>
      </c>
      <c r="AE7045">
        <f t="shared" si="449"/>
        <v>0</v>
      </c>
      <c r="AG7045" s="2"/>
      <c r="AI7045" s="7"/>
    </row>
    <row r="7046" spans="1:49" ht="11" customHeight="1" x14ac:dyDescent="0.25">
      <c r="A7046" s="4" t="s">
        <v>13195</v>
      </c>
      <c r="B7046" t="s">
        <v>2373</v>
      </c>
      <c r="C7046" s="2" t="s">
        <v>12521</v>
      </c>
      <c r="E7046" s="7"/>
      <c r="F7046" s="5"/>
      <c r="H7046" s="5"/>
      <c r="I7046" s="6"/>
      <c r="J7046" s="6"/>
      <c r="K7046" s="17"/>
      <c r="L7046" s="17"/>
      <c r="M7046" s="9"/>
      <c r="N7046" s="9">
        <f>SUM(M7047:M7084)</f>
        <v>122.85</v>
      </c>
      <c r="O7046" s="21">
        <v>4296</v>
      </c>
      <c r="P7046">
        <f>COUNTIF(L7047:L7084,"*")</f>
        <v>38</v>
      </c>
      <c r="Q7046" s="29">
        <f>P7046/O7046</f>
        <v>8.8454376163873364E-3</v>
      </c>
      <c r="R7046">
        <f>COUNTIF(L7047:L7084,"Y")+COUNTIF(L7047:L7084,"S")</f>
        <v>38</v>
      </c>
      <c r="U7046" s="17" t="s">
        <v>7730</v>
      </c>
      <c r="V7046" s="2"/>
      <c r="W7046" t="s">
        <v>18584</v>
      </c>
      <c r="Y7046" t="str">
        <f t="shared" si="445"/>
        <v/>
      </c>
      <c r="AA7046" t="str">
        <f t="shared" si="446"/>
        <v/>
      </c>
      <c r="AC7046" s="7"/>
      <c r="AF7046">
        <f>COUNTIF(AE7047:AE7084,"1")</f>
        <v>0</v>
      </c>
      <c r="AG7046" s="2"/>
      <c r="AI7046" s="7"/>
      <c r="AJ7046">
        <f>COUNTIF($K7047:$K7084,"1")-COUNTIFS($K7047:$K7084,"1",$L7047:$L7084,"V")</f>
        <v>14</v>
      </c>
      <c r="AK7046">
        <f>COUNTIFS($K7047:$K7084,"1",$L7047:$L7084,"Y")+COUNTIFS($K7047:$K7084,"1",$L7047:$L7084,"s")</f>
        <v>14</v>
      </c>
      <c r="AL7046">
        <f>COUNTIF($K7047:$K7084,"2")-COUNTIFS($K7047:$K7084,"2",$L7047:$L7084,"V")</f>
        <v>0</v>
      </c>
      <c r="AM7046">
        <f>COUNTIFS($K7047:$K7084,"2",$L7047:$L7084,"Y")+COUNTIFS($K7047:$K7084,"2",$L7047:$L7084,"s")</f>
        <v>0</v>
      </c>
      <c r="AN7046">
        <f>COUNTIF($K7047:$K7084,"3")-COUNTIFS($K7047:$K7084,"3",$L7047:$L7084,"V")</f>
        <v>16</v>
      </c>
      <c r="AO7046">
        <f>COUNTIFS($K7047:$K7084,"3",$L7047:$L7084,"Y")+COUNTIFS($K7047:$K7084,"3",$L7047:$L7084,"s")</f>
        <v>16</v>
      </c>
      <c r="AP7046">
        <f>COUNTIF($K7047:$K7084,"4")-COUNTIFS($K7047:$K7084,"4",$L7047:$L7084,"V")</f>
        <v>2</v>
      </c>
      <c r="AQ7046">
        <f>COUNTIFS($K7047:$K7084,"4",$L7047:$L7084,"Y")+COUNTIFS($K7047:$K7084,"4",$L7047:$L7084,"s")</f>
        <v>2</v>
      </c>
      <c r="AR7046">
        <f>COUNTIF($K7047:$K7084,"5")-COUNTIFS($K7047:$K7084,"5",$L7047:$L7084,"V")</f>
        <v>6</v>
      </c>
      <c r="AS7046">
        <f>COUNTIFS($K7047:$K7084,"5",$L7047:$L7084,"Y")+COUNTIFS($K7047:$K7084,"5",$L7047:$L7084,"s")</f>
        <v>6</v>
      </c>
      <c r="AT7046">
        <f>COUNTIF($K7047:$K7084,"6")-COUNTIFS($K7047:$K7084,"6",$L7047:$L7084,"V")</f>
        <v>0</v>
      </c>
      <c r="AU7046">
        <f>COUNTIFS($K7047:$K7084,"6",$L7047:$L7084,"Y")+COUNTIFS($K7047:$K7084,"6",$L7047:$L7084,"s")</f>
        <v>0</v>
      </c>
      <c r="AV7046">
        <f>COUNTIF($K7047:$K7084,"7")-COUNTIFS($K7047:$K7084,"7",$L7047:$L7084,"V")</f>
        <v>0</v>
      </c>
      <c r="AW7046">
        <f>COUNTIFS($K7047:$K7084,"7",$L7047:$L7084,"Y")+COUNTIFS($K7047:$K7084,"7",$L7047:$L7084,"s")</f>
        <v>0</v>
      </c>
    </row>
    <row r="7047" spans="1:49" ht="11" customHeight="1" outlineLevel="1" x14ac:dyDescent="0.25">
      <c r="A7047" t="s">
        <v>852</v>
      </c>
      <c r="C7047" s="2" t="s">
        <v>12521</v>
      </c>
      <c r="D7047" s="2">
        <v>738</v>
      </c>
      <c r="E7047" s="7">
        <v>1948</v>
      </c>
      <c r="F7047" s="5" t="s">
        <v>857</v>
      </c>
      <c r="H7047" s="5" t="s">
        <v>3829</v>
      </c>
      <c r="I7047" s="6" t="s">
        <v>855</v>
      </c>
      <c r="J7047" s="6" t="s">
        <v>13181</v>
      </c>
      <c r="K7047" s="17">
        <v>3</v>
      </c>
      <c r="L7047" s="17" t="s">
        <v>7730</v>
      </c>
      <c r="M7047" s="9">
        <v>6.2</v>
      </c>
      <c r="N7047" s="9"/>
      <c r="O7047" s="21"/>
      <c r="Q7047" s="29"/>
      <c r="U7047" s="17"/>
      <c r="V7047" s="2" t="s">
        <v>672</v>
      </c>
      <c r="Y7047" t="str">
        <f t="shared" si="445"/>
        <v/>
      </c>
      <c r="AA7047" t="str">
        <f t="shared" si="446"/>
        <v/>
      </c>
      <c r="AC7047" s="7"/>
      <c r="AD7047" t="s">
        <v>855</v>
      </c>
      <c r="AE7047">
        <f t="shared" ref="AE7047:AE7084" si="450">COUNTIF(I7047,"*Fuji*")</f>
        <v>0</v>
      </c>
      <c r="AG7047" s="2"/>
      <c r="AH7047" t="s">
        <v>856</v>
      </c>
      <c r="AI7047" s="7" t="s">
        <v>4620</v>
      </c>
    </row>
    <row r="7048" spans="1:49" ht="11" customHeight="1" outlineLevel="1" x14ac:dyDescent="0.25">
      <c r="A7048" t="s">
        <v>852</v>
      </c>
      <c r="C7048" s="2" t="s">
        <v>12521</v>
      </c>
      <c r="D7048" s="2">
        <v>789</v>
      </c>
      <c r="E7048" s="7">
        <v>1950</v>
      </c>
      <c r="F7048" s="5" t="s">
        <v>853</v>
      </c>
      <c r="H7048" s="5" t="s">
        <v>854</v>
      </c>
      <c r="I7048" s="6" t="s">
        <v>855</v>
      </c>
      <c r="J7048" s="6" t="s">
        <v>13182</v>
      </c>
      <c r="K7048" s="17">
        <v>3</v>
      </c>
      <c r="L7048" s="17" t="s">
        <v>7730</v>
      </c>
      <c r="M7048" s="9">
        <v>0.25</v>
      </c>
      <c r="N7048" s="9"/>
      <c r="O7048" s="21"/>
      <c r="Q7048" s="29"/>
      <c r="S7048">
        <v>1</v>
      </c>
      <c r="T7048">
        <v>1</v>
      </c>
      <c r="U7048" s="17"/>
      <c r="V7048" s="2">
        <v>557</v>
      </c>
      <c r="Y7048" t="str">
        <f t="shared" si="445"/>
        <v/>
      </c>
      <c r="AA7048" t="str">
        <f t="shared" si="446"/>
        <v/>
      </c>
      <c r="AC7048" s="7"/>
      <c r="AD7048" t="s">
        <v>855</v>
      </c>
      <c r="AE7048">
        <f t="shared" si="450"/>
        <v>0</v>
      </c>
      <c r="AG7048" s="2"/>
      <c r="AH7048" t="s">
        <v>856</v>
      </c>
      <c r="AI7048" s="7" t="s">
        <v>4922</v>
      </c>
    </row>
    <row r="7049" spans="1:49" ht="11" customHeight="1" outlineLevel="1" collapsed="1" x14ac:dyDescent="0.25">
      <c r="A7049" t="s">
        <v>852</v>
      </c>
      <c r="C7049" s="2" t="s">
        <v>12521</v>
      </c>
      <c r="D7049" s="2" t="s">
        <v>14162</v>
      </c>
      <c r="E7049" s="7">
        <v>1950</v>
      </c>
      <c r="F7049" s="5" t="s">
        <v>14163</v>
      </c>
      <c r="H7049" s="5" t="s">
        <v>854</v>
      </c>
      <c r="I7049" s="6" t="s">
        <v>855</v>
      </c>
      <c r="J7049" s="6" t="s">
        <v>13182</v>
      </c>
      <c r="K7049" s="17">
        <v>3</v>
      </c>
      <c r="L7049" s="17" t="s">
        <v>7730</v>
      </c>
      <c r="M7049" s="9">
        <v>0.3</v>
      </c>
      <c r="N7049" s="9"/>
      <c r="O7049" s="21"/>
      <c r="Q7049" s="29"/>
      <c r="U7049" s="17"/>
      <c r="V7049" s="2"/>
      <c r="X7049" t="s">
        <v>7732</v>
      </c>
      <c r="Y7049" t="str">
        <f t="shared" si="445"/>
        <v/>
      </c>
      <c r="AA7049" t="str">
        <f t="shared" si="446"/>
        <v/>
      </c>
      <c r="AC7049" s="7"/>
      <c r="AD7049" t="s">
        <v>855</v>
      </c>
      <c r="AE7049">
        <f t="shared" si="450"/>
        <v>0</v>
      </c>
      <c r="AG7049" s="2"/>
      <c r="AH7049" t="s">
        <v>856</v>
      </c>
      <c r="AI7049" s="7" t="s">
        <v>4922</v>
      </c>
    </row>
    <row r="7050" spans="1:49" ht="11" customHeight="1" outlineLevel="1" x14ac:dyDescent="0.25">
      <c r="A7050" t="s">
        <v>852</v>
      </c>
      <c r="C7050" s="2" t="s">
        <v>12521</v>
      </c>
      <c r="D7050" s="2">
        <v>879</v>
      </c>
      <c r="E7050" s="7">
        <v>1953</v>
      </c>
      <c r="F7050" s="5" t="s">
        <v>857</v>
      </c>
      <c r="H7050" s="5" t="s">
        <v>2591</v>
      </c>
      <c r="I7050" s="6" t="s">
        <v>2592</v>
      </c>
      <c r="J7050" s="6" t="s">
        <v>8080</v>
      </c>
      <c r="K7050" s="17">
        <v>5</v>
      </c>
      <c r="L7050" s="17" t="s">
        <v>7730</v>
      </c>
      <c r="M7050" s="9">
        <v>0.3</v>
      </c>
      <c r="N7050" s="9"/>
      <c r="O7050" s="21"/>
      <c r="Q7050" s="29"/>
      <c r="U7050" s="17"/>
      <c r="V7050" s="2">
        <v>645</v>
      </c>
      <c r="Y7050" t="str">
        <f t="shared" si="445"/>
        <v/>
      </c>
      <c r="AA7050" t="str">
        <f t="shared" si="446"/>
        <v/>
      </c>
      <c r="AC7050" s="7"/>
      <c r="AD7050" t="s">
        <v>2592</v>
      </c>
      <c r="AE7050">
        <f t="shared" si="450"/>
        <v>0</v>
      </c>
      <c r="AG7050" s="2"/>
      <c r="AH7050" t="s">
        <v>2593</v>
      </c>
      <c r="AI7050" s="7" t="s">
        <v>4610</v>
      </c>
    </row>
    <row r="7051" spans="1:49" ht="11" customHeight="1" outlineLevel="1" x14ac:dyDescent="0.25">
      <c r="A7051" t="s">
        <v>852</v>
      </c>
      <c r="C7051" s="2" t="s">
        <v>12521</v>
      </c>
      <c r="D7051" s="2">
        <v>1079</v>
      </c>
      <c r="E7051" s="7">
        <v>1961</v>
      </c>
      <c r="F7051" s="5" t="s">
        <v>2</v>
      </c>
      <c r="H7051" s="5" t="s">
        <v>2291</v>
      </c>
      <c r="I7051" s="6" t="s">
        <v>3</v>
      </c>
      <c r="J7051" s="6" t="s">
        <v>13183</v>
      </c>
      <c r="K7051" s="17">
        <v>4</v>
      </c>
      <c r="L7051" s="17" t="s">
        <v>7730</v>
      </c>
      <c r="M7051" s="9">
        <v>0.5</v>
      </c>
      <c r="N7051" s="9"/>
      <c r="O7051" s="21"/>
      <c r="Q7051" s="29"/>
      <c r="T7051">
        <v>1</v>
      </c>
      <c r="U7051" s="17"/>
      <c r="V7051" s="2">
        <v>835</v>
      </c>
      <c r="Y7051" t="str">
        <f t="shared" si="445"/>
        <v/>
      </c>
      <c r="AA7051" t="str">
        <f t="shared" si="446"/>
        <v/>
      </c>
      <c r="AC7051" s="7"/>
      <c r="AD7051" t="s">
        <v>3</v>
      </c>
      <c r="AE7051">
        <f t="shared" si="450"/>
        <v>0</v>
      </c>
      <c r="AG7051" s="2"/>
      <c r="AH7051" t="s">
        <v>3354</v>
      </c>
      <c r="AI7051" s="7" t="s">
        <v>4610</v>
      </c>
    </row>
    <row r="7052" spans="1:49" ht="11" customHeight="1" outlineLevel="1" x14ac:dyDescent="0.25">
      <c r="A7052" t="s">
        <v>852</v>
      </c>
      <c r="C7052" s="2" t="s">
        <v>12521</v>
      </c>
      <c r="D7052" s="2">
        <v>1127</v>
      </c>
      <c r="E7052" s="7">
        <v>1963</v>
      </c>
      <c r="F7052" s="5" t="s">
        <v>4125</v>
      </c>
      <c r="H7052" s="5" t="s">
        <v>3441</v>
      </c>
      <c r="I7052" s="6" t="s">
        <v>855</v>
      </c>
      <c r="J7052" s="6" t="s">
        <v>13184</v>
      </c>
      <c r="K7052" s="17">
        <v>3</v>
      </c>
      <c r="L7052" s="17" t="s">
        <v>7730</v>
      </c>
      <c r="M7052" s="9">
        <v>0.5</v>
      </c>
      <c r="N7052" s="9"/>
      <c r="O7052" s="21"/>
      <c r="Q7052" s="29"/>
      <c r="U7052" s="17"/>
      <c r="V7052" s="2">
        <v>882</v>
      </c>
      <c r="Y7052" t="str">
        <f t="shared" si="445"/>
        <v/>
      </c>
      <c r="AA7052" t="str">
        <f t="shared" si="446"/>
        <v/>
      </c>
      <c r="AC7052" s="7"/>
      <c r="AD7052" t="s">
        <v>855</v>
      </c>
      <c r="AE7052">
        <f t="shared" si="450"/>
        <v>0</v>
      </c>
      <c r="AG7052" s="2"/>
      <c r="AH7052" t="s">
        <v>856</v>
      </c>
      <c r="AI7052" s="7" t="s">
        <v>4610</v>
      </c>
    </row>
    <row r="7053" spans="1:49" ht="11" customHeight="1" outlineLevel="1" x14ac:dyDescent="0.25">
      <c r="A7053" t="s">
        <v>852</v>
      </c>
      <c r="C7053" s="2" t="s">
        <v>12521</v>
      </c>
      <c r="D7053" s="2">
        <v>1504</v>
      </c>
      <c r="E7053" s="7">
        <v>1976</v>
      </c>
      <c r="F7053" s="5" t="s">
        <v>4126</v>
      </c>
      <c r="H7053" s="5" t="s">
        <v>5398</v>
      </c>
      <c r="I7053" s="6" t="s">
        <v>4127</v>
      </c>
      <c r="J7053" s="6" t="s">
        <v>13185</v>
      </c>
      <c r="K7053" s="17">
        <v>5</v>
      </c>
      <c r="L7053" s="17" t="s">
        <v>7730</v>
      </c>
      <c r="M7053" s="9">
        <v>0.4</v>
      </c>
      <c r="N7053" s="9"/>
      <c r="O7053" s="21"/>
      <c r="Q7053" s="29"/>
      <c r="U7053" s="17"/>
      <c r="V7053" s="2">
        <v>1222</v>
      </c>
      <c r="Y7053" t="str">
        <f t="shared" si="445"/>
        <v/>
      </c>
      <c r="AA7053" t="str">
        <f t="shared" si="446"/>
        <v/>
      </c>
      <c r="AC7053" s="7"/>
      <c r="AD7053" t="s">
        <v>4127</v>
      </c>
      <c r="AE7053">
        <f t="shared" si="450"/>
        <v>0</v>
      </c>
      <c r="AG7053" s="2"/>
      <c r="AH7053" t="s">
        <v>4128</v>
      </c>
      <c r="AI7053" s="7" t="s">
        <v>4610</v>
      </c>
    </row>
    <row r="7054" spans="1:49" ht="11" customHeight="1" outlineLevel="1" x14ac:dyDescent="0.25">
      <c r="A7054" t="s">
        <v>852</v>
      </c>
      <c r="C7054" s="2" t="s">
        <v>12521</v>
      </c>
      <c r="D7054" s="2">
        <v>1543</v>
      </c>
      <c r="E7054" s="7">
        <v>1977</v>
      </c>
      <c r="F7054" s="5" t="s">
        <v>4129</v>
      </c>
      <c r="H7054" s="5" t="s">
        <v>5398</v>
      </c>
      <c r="I7054" s="6" t="s">
        <v>2592</v>
      </c>
      <c r="J7054" s="6" t="s">
        <v>8926</v>
      </c>
      <c r="K7054" s="17">
        <v>1</v>
      </c>
      <c r="L7054" s="17" t="s">
        <v>7730</v>
      </c>
      <c r="M7054" s="9">
        <v>1</v>
      </c>
      <c r="N7054" s="9"/>
      <c r="O7054" s="21"/>
      <c r="Q7054" s="29"/>
      <c r="U7054" s="17"/>
      <c r="V7054" s="2">
        <v>1261</v>
      </c>
      <c r="Y7054" t="str">
        <f t="shared" si="445"/>
        <v/>
      </c>
      <c r="AA7054" t="str">
        <f t="shared" si="446"/>
        <v/>
      </c>
      <c r="AC7054" s="7"/>
      <c r="AD7054" t="s">
        <v>2592</v>
      </c>
      <c r="AE7054">
        <f t="shared" si="450"/>
        <v>0</v>
      </c>
      <c r="AG7054" s="2"/>
      <c r="AH7054" t="s">
        <v>2593</v>
      </c>
      <c r="AI7054" s="7" t="s">
        <v>4610</v>
      </c>
    </row>
    <row r="7055" spans="1:49" ht="11" customHeight="1" outlineLevel="1" x14ac:dyDescent="0.25">
      <c r="A7055" t="s">
        <v>852</v>
      </c>
      <c r="C7055" s="2" t="s">
        <v>12521</v>
      </c>
      <c r="D7055" s="2">
        <v>1543</v>
      </c>
      <c r="E7055" s="7">
        <v>1977</v>
      </c>
      <c r="F7055" s="5" t="s">
        <v>20501</v>
      </c>
      <c r="H7055" s="5" t="s">
        <v>5398</v>
      </c>
      <c r="I7055" s="6" t="s">
        <v>2592</v>
      </c>
      <c r="J7055" s="6" t="s">
        <v>8926</v>
      </c>
      <c r="K7055" s="17">
        <v>1</v>
      </c>
      <c r="L7055" s="17" t="s">
        <v>7730</v>
      </c>
      <c r="M7055" s="9">
        <v>2.9</v>
      </c>
      <c r="N7055" s="9"/>
      <c r="O7055" s="21"/>
      <c r="Q7055" s="29"/>
      <c r="U7055" s="17"/>
      <c r="V7055" s="2">
        <v>1261</v>
      </c>
      <c r="Y7055">
        <f t="shared" si="445"/>
        <v>1</v>
      </c>
      <c r="AA7055" t="str">
        <f t="shared" si="446"/>
        <v/>
      </c>
      <c r="AC7055" s="7"/>
      <c r="AD7055" t="s">
        <v>2592</v>
      </c>
      <c r="AE7055">
        <f t="shared" si="450"/>
        <v>0</v>
      </c>
      <c r="AG7055" s="2"/>
      <c r="AH7055" t="s">
        <v>2593</v>
      </c>
      <c r="AI7055" s="7" t="s">
        <v>4610</v>
      </c>
    </row>
    <row r="7056" spans="1:49" ht="11" customHeight="1" outlineLevel="1" x14ac:dyDescent="0.25">
      <c r="A7056" t="s">
        <v>852</v>
      </c>
      <c r="C7056" s="2" t="s">
        <v>12521</v>
      </c>
      <c r="D7056" s="2">
        <v>1899</v>
      </c>
      <c r="E7056" s="7">
        <v>1985</v>
      </c>
      <c r="F7056" s="5" t="s">
        <v>4130</v>
      </c>
      <c r="H7056" s="5" t="s">
        <v>5398</v>
      </c>
      <c r="I7056" s="6" t="s">
        <v>855</v>
      </c>
      <c r="J7056" s="6" t="s">
        <v>13185</v>
      </c>
      <c r="K7056" s="17">
        <v>1</v>
      </c>
      <c r="L7056" s="17" t="s">
        <v>7730</v>
      </c>
      <c r="M7056" s="9">
        <v>1.5</v>
      </c>
      <c r="N7056" s="9"/>
      <c r="O7056" s="21"/>
      <c r="Q7056" s="29"/>
      <c r="U7056" s="17"/>
      <c r="V7056" s="2">
        <v>1631</v>
      </c>
      <c r="Y7056" t="str">
        <f t="shared" si="445"/>
        <v/>
      </c>
      <c r="AA7056" t="str">
        <f t="shared" si="446"/>
        <v/>
      </c>
      <c r="AC7056" s="7"/>
      <c r="AD7056" t="s">
        <v>855</v>
      </c>
      <c r="AE7056">
        <f t="shared" si="450"/>
        <v>0</v>
      </c>
      <c r="AG7056" s="2"/>
      <c r="AH7056" t="s">
        <v>856</v>
      </c>
      <c r="AI7056" s="7" t="s">
        <v>4610</v>
      </c>
    </row>
    <row r="7057" spans="1:35" ht="11" customHeight="1" outlineLevel="1" x14ac:dyDescent="0.25">
      <c r="A7057" t="s">
        <v>852</v>
      </c>
      <c r="C7057" s="2" t="s">
        <v>12521</v>
      </c>
      <c r="D7057" s="2">
        <v>1900</v>
      </c>
      <c r="E7057" s="7">
        <v>1985</v>
      </c>
      <c r="F7057" s="5" t="s">
        <v>4131</v>
      </c>
      <c r="H7057" s="5" t="s">
        <v>5398</v>
      </c>
      <c r="I7057" s="6" t="s">
        <v>4132</v>
      </c>
      <c r="J7057" s="6" t="s">
        <v>13185</v>
      </c>
      <c r="K7057" s="17">
        <v>1</v>
      </c>
      <c r="L7057" s="17" t="s">
        <v>7730</v>
      </c>
      <c r="M7057" s="9">
        <v>1.5</v>
      </c>
      <c r="N7057" s="9"/>
      <c r="O7057" s="21"/>
      <c r="Q7057" s="29"/>
      <c r="U7057" s="17"/>
      <c r="V7057" s="2">
        <v>1632</v>
      </c>
      <c r="Y7057" t="str">
        <f t="shared" si="445"/>
        <v/>
      </c>
      <c r="AA7057" t="str">
        <f t="shared" si="446"/>
        <v/>
      </c>
      <c r="AC7057" s="7"/>
      <c r="AD7057" t="s">
        <v>4132</v>
      </c>
      <c r="AE7057">
        <f t="shared" si="450"/>
        <v>0</v>
      </c>
      <c r="AG7057" s="2"/>
      <c r="AH7057" t="s">
        <v>4133</v>
      </c>
      <c r="AI7057" s="7" t="s">
        <v>4922</v>
      </c>
    </row>
    <row r="7058" spans="1:35" ht="11" customHeight="1" outlineLevel="1" x14ac:dyDescent="0.25">
      <c r="A7058" t="s">
        <v>852</v>
      </c>
      <c r="C7058" s="2" t="s">
        <v>12521</v>
      </c>
      <c r="D7058" s="2" t="s">
        <v>18660</v>
      </c>
      <c r="E7058" s="7">
        <v>1985</v>
      </c>
      <c r="F7058" s="5" t="s">
        <v>14164</v>
      </c>
      <c r="H7058" s="5" t="s">
        <v>5398</v>
      </c>
      <c r="I7058" s="6" t="s">
        <v>4132</v>
      </c>
      <c r="J7058" s="6" t="s">
        <v>13185</v>
      </c>
      <c r="K7058" s="17">
        <v>1</v>
      </c>
      <c r="L7058" s="17" t="s">
        <v>7730</v>
      </c>
      <c r="M7058" s="9">
        <v>4.8</v>
      </c>
      <c r="N7058" s="9"/>
      <c r="O7058" s="21"/>
      <c r="Q7058" s="29"/>
      <c r="U7058" s="17"/>
      <c r="V7058" s="2">
        <v>1632</v>
      </c>
      <c r="X7058" t="s">
        <v>7732</v>
      </c>
      <c r="Y7058">
        <f t="shared" si="445"/>
        <v>1</v>
      </c>
      <c r="AA7058" t="str">
        <f t="shared" si="446"/>
        <v/>
      </c>
      <c r="AC7058" s="7"/>
      <c r="AD7058" t="s">
        <v>4132</v>
      </c>
      <c r="AE7058">
        <f t="shared" si="450"/>
        <v>0</v>
      </c>
      <c r="AG7058" s="2"/>
      <c r="AH7058" t="s">
        <v>4133</v>
      </c>
      <c r="AI7058" s="7" t="s">
        <v>4922</v>
      </c>
    </row>
    <row r="7059" spans="1:35" ht="11" customHeight="1" outlineLevel="1" x14ac:dyDescent="0.25">
      <c r="A7059" t="s">
        <v>852</v>
      </c>
      <c r="C7059" s="2" t="s">
        <v>12521</v>
      </c>
      <c r="D7059" s="2">
        <v>1995</v>
      </c>
      <c r="E7059" s="7">
        <v>1987</v>
      </c>
      <c r="F7059" s="5" t="s">
        <v>4130</v>
      </c>
      <c r="H7059" s="5" t="s">
        <v>5398</v>
      </c>
      <c r="I7059" s="6" t="s">
        <v>855</v>
      </c>
      <c r="J7059" s="6" t="s">
        <v>13186</v>
      </c>
      <c r="K7059" s="17">
        <v>3</v>
      </c>
      <c r="L7059" s="17" t="s">
        <v>7730</v>
      </c>
      <c r="M7059" s="9">
        <v>0.7</v>
      </c>
      <c r="N7059" s="9"/>
      <c r="O7059" s="21"/>
      <c r="Q7059" s="29"/>
      <c r="U7059" s="17"/>
      <c r="V7059" s="2">
        <v>1714</v>
      </c>
      <c r="Y7059" t="str">
        <f t="shared" si="445"/>
        <v/>
      </c>
      <c r="AA7059" t="str">
        <f t="shared" si="446"/>
        <v/>
      </c>
      <c r="AC7059" s="7"/>
      <c r="AD7059" t="s">
        <v>855</v>
      </c>
      <c r="AE7059">
        <f t="shared" si="450"/>
        <v>0</v>
      </c>
      <c r="AG7059" s="2"/>
      <c r="AH7059" t="s">
        <v>856</v>
      </c>
      <c r="AI7059" s="7" t="s">
        <v>4610</v>
      </c>
    </row>
    <row r="7060" spans="1:35" ht="11" customHeight="1" outlineLevel="1" x14ac:dyDescent="0.25">
      <c r="A7060" t="s">
        <v>852</v>
      </c>
      <c r="C7060" s="2" t="s">
        <v>12521</v>
      </c>
      <c r="D7060" s="2">
        <v>2061</v>
      </c>
      <c r="E7060" s="7">
        <v>1989</v>
      </c>
      <c r="F7060" s="5" t="s">
        <v>4134</v>
      </c>
      <c r="H7060" s="5" t="s">
        <v>5398</v>
      </c>
      <c r="I7060" s="6" t="s">
        <v>2592</v>
      </c>
      <c r="J7060" s="6" t="s">
        <v>13185</v>
      </c>
      <c r="K7060" s="17">
        <v>3</v>
      </c>
      <c r="L7060" s="17" t="s">
        <v>7730</v>
      </c>
      <c r="M7060" s="9">
        <v>3</v>
      </c>
      <c r="N7060" s="9"/>
      <c r="O7060" s="21"/>
      <c r="Q7060" s="29"/>
      <c r="U7060" s="17"/>
      <c r="V7060" s="2">
        <v>1776</v>
      </c>
      <c r="Y7060" t="str">
        <f t="shared" si="445"/>
        <v/>
      </c>
      <c r="AA7060" t="str">
        <f t="shared" si="446"/>
        <v/>
      </c>
      <c r="AC7060" s="7"/>
      <c r="AD7060" t="s">
        <v>2592</v>
      </c>
      <c r="AE7060">
        <f t="shared" si="450"/>
        <v>0</v>
      </c>
      <c r="AG7060" s="2"/>
      <c r="AH7060" t="s">
        <v>2593</v>
      </c>
      <c r="AI7060" s="7" t="s">
        <v>4610</v>
      </c>
    </row>
    <row r="7061" spans="1:35" ht="11" customHeight="1" outlineLevel="1" x14ac:dyDescent="0.25">
      <c r="A7061" t="s">
        <v>852</v>
      </c>
      <c r="C7061" s="2" t="s">
        <v>12521</v>
      </c>
      <c r="D7061" s="2">
        <v>2061</v>
      </c>
      <c r="E7061" s="7">
        <v>1989</v>
      </c>
      <c r="F7061" s="5" t="s">
        <v>20502</v>
      </c>
      <c r="H7061" s="5" t="s">
        <v>5398</v>
      </c>
      <c r="I7061" s="6" t="s">
        <v>2592</v>
      </c>
      <c r="J7061" s="6" t="s">
        <v>13185</v>
      </c>
      <c r="K7061" s="17">
        <v>3</v>
      </c>
      <c r="L7061" s="17" t="s">
        <v>7730</v>
      </c>
      <c r="M7061" s="9">
        <v>2.9</v>
      </c>
      <c r="N7061" s="9"/>
      <c r="O7061" s="21"/>
      <c r="Q7061" s="29"/>
      <c r="U7061" s="17"/>
      <c r="V7061" s="2">
        <v>1776</v>
      </c>
      <c r="Y7061" t="str">
        <f t="shared" si="445"/>
        <v/>
      </c>
      <c r="AA7061" t="str">
        <f t="shared" si="446"/>
        <v/>
      </c>
      <c r="AC7061" s="7"/>
      <c r="AD7061" t="s">
        <v>2592</v>
      </c>
      <c r="AE7061">
        <f t="shared" si="450"/>
        <v>0</v>
      </c>
      <c r="AG7061" s="2"/>
      <c r="AH7061" t="s">
        <v>2593</v>
      </c>
      <c r="AI7061" s="7" t="s">
        <v>4610</v>
      </c>
    </row>
    <row r="7062" spans="1:35" ht="11" customHeight="1" outlineLevel="1" collapsed="1" x14ac:dyDescent="0.25">
      <c r="A7062" t="s">
        <v>852</v>
      </c>
      <c r="C7062" s="2" t="s">
        <v>12521</v>
      </c>
      <c r="D7062" s="2">
        <v>2064</v>
      </c>
      <c r="E7062" s="7">
        <v>1989</v>
      </c>
      <c r="F7062" s="5" t="s">
        <v>4134</v>
      </c>
      <c r="H7062" s="5" t="s">
        <v>5398</v>
      </c>
      <c r="I7062" s="6" t="s">
        <v>13187</v>
      </c>
      <c r="J7062" s="6" t="s">
        <v>13185</v>
      </c>
      <c r="K7062" s="17">
        <v>3</v>
      </c>
      <c r="L7062" s="17" t="s">
        <v>7730</v>
      </c>
      <c r="M7062" s="9">
        <v>1</v>
      </c>
      <c r="N7062" s="9"/>
      <c r="O7062" s="21"/>
      <c r="Q7062" s="29"/>
      <c r="U7062" s="17"/>
      <c r="V7062" s="2">
        <v>1778</v>
      </c>
      <c r="Y7062" t="str">
        <f t="shared" si="445"/>
        <v/>
      </c>
      <c r="AA7062" t="str">
        <f t="shared" si="446"/>
        <v/>
      </c>
      <c r="AC7062" s="7"/>
      <c r="AD7062" t="s">
        <v>13187</v>
      </c>
      <c r="AE7062">
        <f t="shared" si="450"/>
        <v>0</v>
      </c>
      <c r="AG7062" s="2"/>
      <c r="AH7062" t="s">
        <v>856</v>
      </c>
      <c r="AI7062" s="7" t="s">
        <v>4922</v>
      </c>
    </row>
    <row r="7063" spans="1:35" ht="11" customHeight="1" outlineLevel="1" x14ac:dyDescent="0.25">
      <c r="A7063" t="s">
        <v>852</v>
      </c>
      <c r="C7063" s="2" t="s">
        <v>12521</v>
      </c>
      <c r="D7063" s="2">
        <v>2217</v>
      </c>
      <c r="E7063" s="7">
        <v>1992</v>
      </c>
      <c r="F7063" s="5" t="s">
        <v>4135</v>
      </c>
      <c r="H7063" s="5" t="s">
        <v>5398</v>
      </c>
      <c r="I7063" s="6" t="s">
        <v>668</v>
      </c>
      <c r="J7063" s="6" t="s">
        <v>13185</v>
      </c>
      <c r="K7063" s="17">
        <v>3</v>
      </c>
      <c r="L7063" s="17" t="s">
        <v>7730</v>
      </c>
      <c r="M7063" s="9">
        <v>0.8</v>
      </c>
      <c r="N7063" s="9"/>
      <c r="O7063" s="21"/>
      <c r="Q7063" s="29"/>
      <c r="U7063" s="17"/>
      <c r="V7063" s="2">
        <v>1904</v>
      </c>
      <c r="Y7063" t="str">
        <f t="shared" si="445"/>
        <v/>
      </c>
      <c r="AA7063" t="str">
        <f t="shared" si="446"/>
        <v/>
      </c>
      <c r="AC7063" s="7"/>
      <c r="AD7063" t="s">
        <v>668</v>
      </c>
      <c r="AE7063">
        <f t="shared" si="450"/>
        <v>0</v>
      </c>
      <c r="AG7063" s="2"/>
      <c r="AH7063" t="s">
        <v>5264</v>
      </c>
      <c r="AI7063" s="7" t="s">
        <v>4610</v>
      </c>
    </row>
    <row r="7064" spans="1:35" ht="11" customHeight="1" outlineLevel="1" x14ac:dyDescent="0.25">
      <c r="A7064" t="s">
        <v>852</v>
      </c>
      <c r="C7064" s="2" t="s">
        <v>12521</v>
      </c>
      <c r="D7064" s="2">
        <v>2217</v>
      </c>
      <c r="E7064" s="7">
        <v>1992</v>
      </c>
      <c r="F7064" s="5" t="s">
        <v>21128</v>
      </c>
      <c r="H7064" s="5" t="s">
        <v>5398</v>
      </c>
      <c r="I7064" s="6" t="s">
        <v>668</v>
      </c>
      <c r="J7064" s="6" t="s">
        <v>13185</v>
      </c>
      <c r="K7064" s="17">
        <v>3</v>
      </c>
      <c r="L7064" s="17" t="s">
        <v>7730</v>
      </c>
      <c r="M7064" s="9">
        <v>5.9</v>
      </c>
      <c r="N7064" s="9"/>
      <c r="O7064" s="21"/>
      <c r="Q7064" s="29"/>
      <c r="U7064" s="17"/>
      <c r="V7064" s="2">
        <v>1904</v>
      </c>
      <c r="Y7064">
        <f t="shared" si="445"/>
        <v>1</v>
      </c>
      <c r="AA7064" t="str">
        <f t="shared" si="446"/>
        <v/>
      </c>
      <c r="AC7064" s="7"/>
      <c r="AD7064" t="s">
        <v>668</v>
      </c>
      <c r="AE7064">
        <f t="shared" si="450"/>
        <v>0</v>
      </c>
      <c r="AG7064" s="2"/>
      <c r="AH7064" t="s">
        <v>5264</v>
      </c>
      <c r="AI7064" s="7" t="s">
        <v>4610</v>
      </c>
    </row>
    <row r="7065" spans="1:35" ht="11" customHeight="1" outlineLevel="1" x14ac:dyDescent="0.25">
      <c r="A7065" t="s">
        <v>852</v>
      </c>
      <c r="C7065" s="2" t="s">
        <v>12521</v>
      </c>
      <c r="D7065" s="2">
        <v>2267</v>
      </c>
      <c r="E7065" s="7">
        <v>1993</v>
      </c>
      <c r="F7065" s="5" t="s">
        <v>20812</v>
      </c>
      <c r="H7065" s="5" t="s">
        <v>5398</v>
      </c>
      <c r="I7065" s="6" t="s">
        <v>855</v>
      </c>
      <c r="J7065" s="6" t="s">
        <v>20813</v>
      </c>
      <c r="K7065" s="17">
        <v>3</v>
      </c>
      <c r="L7065" s="17" t="s">
        <v>7730</v>
      </c>
      <c r="M7065" s="9">
        <v>4.5</v>
      </c>
      <c r="N7065" s="9"/>
      <c r="O7065" s="21"/>
      <c r="Q7065" s="29"/>
      <c r="U7065" s="17"/>
      <c r="V7065" s="2">
        <v>1904</v>
      </c>
      <c r="Y7065" t="str">
        <f t="shared" si="445"/>
        <v/>
      </c>
      <c r="AA7065" t="str">
        <f t="shared" si="446"/>
        <v/>
      </c>
      <c r="AC7065" s="7"/>
      <c r="AD7065" t="s">
        <v>855</v>
      </c>
      <c r="AE7065">
        <f t="shared" si="450"/>
        <v>0</v>
      </c>
      <c r="AG7065" s="2"/>
      <c r="AH7065" t="s">
        <v>5264</v>
      </c>
      <c r="AI7065" s="7" t="s">
        <v>4610</v>
      </c>
    </row>
    <row r="7066" spans="1:35" ht="11" customHeight="1" outlineLevel="1" x14ac:dyDescent="0.25">
      <c r="A7066" t="s">
        <v>852</v>
      </c>
      <c r="C7066" s="2" t="s">
        <v>12521</v>
      </c>
      <c r="D7066" s="2">
        <v>2296</v>
      </c>
      <c r="E7066" s="7">
        <v>1994</v>
      </c>
      <c r="F7066" s="5" t="s">
        <v>4135</v>
      </c>
      <c r="H7066" s="5" t="s">
        <v>5398</v>
      </c>
      <c r="I7066" s="6" t="s">
        <v>670</v>
      </c>
      <c r="J7066" s="6" t="s">
        <v>8080</v>
      </c>
      <c r="K7066" s="17">
        <v>5</v>
      </c>
      <c r="L7066" s="17" t="s">
        <v>7730</v>
      </c>
      <c r="M7066" s="9">
        <v>0.5</v>
      </c>
      <c r="N7066" s="9"/>
      <c r="O7066" s="21"/>
      <c r="Q7066" s="29"/>
      <c r="U7066" s="17"/>
      <c r="V7066" s="2">
        <v>1974</v>
      </c>
      <c r="Y7066" t="str">
        <f t="shared" si="445"/>
        <v/>
      </c>
      <c r="AA7066" t="str">
        <f t="shared" si="446"/>
        <v/>
      </c>
      <c r="AC7066" s="7"/>
      <c r="AD7066" t="s">
        <v>670</v>
      </c>
      <c r="AE7066">
        <f t="shared" si="450"/>
        <v>0</v>
      </c>
      <c r="AG7066" s="2"/>
      <c r="AH7066" t="s">
        <v>2593</v>
      </c>
      <c r="AI7066" s="7" t="s">
        <v>4610</v>
      </c>
    </row>
    <row r="7067" spans="1:35" ht="11" customHeight="1" outlineLevel="1" x14ac:dyDescent="0.25">
      <c r="A7067" t="s">
        <v>852</v>
      </c>
      <c r="C7067" s="2" t="s">
        <v>12521</v>
      </c>
      <c r="D7067" s="2">
        <v>2319</v>
      </c>
      <c r="E7067" s="7">
        <v>1994</v>
      </c>
      <c r="F7067" s="5" t="s">
        <v>4135</v>
      </c>
      <c r="H7067" s="5" t="s">
        <v>5398</v>
      </c>
      <c r="I7067" s="6" t="s">
        <v>671</v>
      </c>
      <c r="J7067" s="6" t="s">
        <v>13188</v>
      </c>
      <c r="K7067" s="17">
        <v>4</v>
      </c>
      <c r="L7067" s="17" t="s">
        <v>7730</v>
      </c>
      <c r="M7067" s="9">
        <v>1.1000000000000001</v>
      </c>
      <c r="N7067" s="9"/>
      <c r="O7067" s="21"/>
      <c r="Q7067" s="29"/>
      <c r="U7067" s="17"/>
      <c r="V7067" s="2">
        <v>1996</v>
      </c>
      <c r="Y7067" t="str">
        <f t="shared" ref="Y7067:Y7130" si="451">IF(COUNTIF(F7067,"*fdc*"),1,"")</f>
        <v/>
      </c>
      <c r="AA7067" t="str">
        <f t="shared" ref="AA7067:AA7130" si="452">IF(COUNTIF(F7067,"*s/s*"),1,"")</f>
        <v/>
      </c>
      <c r="AC7067" s="7"/>
      <c r="AD7067" t="s">
        <v>671</v>
      </c>
      <c r="AE7067">
        <f t="shared" si="450"/>
        <v>0</v>
      </c>
      <c r="AG7067" s="2"/>
      <c r="AH7067" t="s">
        <v>856</v>
      </c>
      <c r="AI7067" s="7" t="s">
        <v>4610</v>
      </c>
    </row>
    <row r="7068" spans="1:35" ht="11" customHeight="1" outlineLevel="1" x14ac:dyDescent="0.25">
      <c r="A7068" t="s">
        <v>852</v>
      </c>
      <c r="C7068" s="2" t="s">
        <v>12521</v>
      </c>
      <c r="D7068" s="2">
        <v>2604</v>
      </c>
      <c r="E7068" s="7">
        <v>1999</v>
      </c>
      <c r="F7068" s="5" t="s">
        <v>3566</v>
      </c>
      <c r="H7068" s="5" t="s">
        <v>5398</v>
      </c>
      <c r="I7068" s="6" t="s">
        <v>3567</v>
      </c>
      <c r="J7068" s="6" t="s">
        <v>7074</v>
      </c>
      <c r="K7068" s="17">
        <v>5</v>
      </c>
      <c r="L7068" s="17" t="s">
        <v>7730</v>
      </c>
      <c r="M7068" s="9">
        <v>1</v>
      </c>
      <c r="N7068" s="9"/>
      <c r="O7068" s="21"/>
      <c r="Q7068" s="29"/>
      <c r="U7068" s="17"/>
      <c r="V7068" s="2">
        <v>2286</v>
      </c>
      <c r="Y7068" t="str">
        <f t="shared" si="451"/>
        <v/>
      </c>
      <c r="AA7068" t="str">
        <f t="shared" si="452"/>
        <v/>
      </c>
      <c r="AC7068" s="7"/>
      <c r="AD7068" t="s">
        <v>3567</v>
      </c>
      <c r="AE7068">
        <f t="shared" si="450"/>
        <v>0</v>
      </c>
      <c r="AG7068" s="2"/>
      <c r="AH7068" t="s">
        <v>5265</v>
      </c>
      <c r="AI7068" s="7" t="s">
        <v>4610</v>
      </c>
    </row>
    <row r="7069" spans="1:35" ht="11" customHeight="1" outlineLevel="1" collapsed="1" x14ac:dyDescent="0.25">
      <c r="A7069" t="s">
        <v>852</v>
      </c>
      <c r="C7069" s="2" t="s">
        <v>12521</v>
      </c>
      <c r="D7069" s="2">
        <v>2671</v>
      </c>
      <c r="E7069" s="7">
        <v>2000</v>
      </c>
      <c r="F7069" s="5" t="s">
        <v>3566</v>
      </c>
      <c r="H7069" s="5" t="s">
        <v>5398</v>
      </c>
      <c r="I7069" s="6" t="s">
        <v>4</v>
      </c>
      <c r="J7069" s="6" t="s">
        <v>13190</v>
      </c>
      <c r="K7069" s="17">
        <v>5</v>
      </c>
      <c r="L7069" s="17" t="s">
        <v>7730</v>
      </c>
      <c r="M7069" s="9">
        <v>2.7</v>
      </c>
      <c r="N7069" s="9"/>
      <c r="O7069" s="21"/>
      <c r="Q7069" s="29"/>
      <c r="U7069" s="17"/>
      <c r="V7069" s="2">
        <v>2345</v>
      </c>
      <c r="Y7069" t="str">
        <f t="shared" si="451"/>
        <v/>
      </c>
      <c r="AA7069" t="str">
        <f t="shared" si="452"/>
        <v/>
      </c>
      <c r="AC7069" s="7"/>
      <c r="AD7069" t="s">
        <v>4</v>
      </c>
      <c r="AE7069">
        <f t="shared" si="450"/>
        <v>0</v>
      </c>
      <c r="AG7069" s="2"/>
      <c r="AH7069" t="s">
        <v>856</v>
      </c>
      <c r="AI7069" s="7" t="s">
        <v>4610</v>
      </c>
    </row>
    <row r="7070" spans="1:35" ht="11" customHeight="1" outlineLevel="1" x14ac:dyDescent="0.25">
      <c r="A7070" t="s">
        <v>852</v>
      </c>
      <c r="C7070" s="2" t="s">
        <v>12521</v>
      </c>
      <c r="D7070" s="2">
        <v>2838</v>
      </c>
      <c r="E7070" s="7">
        <v>2002</v>
      </c>
      <c r="F7070" s="5" t="s">
        <v>3568</v>
      </c>
      <c r="H7070" s="5" t="s">
        <v>5398</v>
      </c>
      <c r="I7070" s="6" t="s">
        <v>3569</v>
      </c>
      <c r="J7070" s="6" t="s">
        <v>13191</v>
      </c>
      <c r="K7070" s="17">
        <v>3</v>
      </c>
      <c r="L7070" s="17" t="s">
        <v>7730</v>
      </c>
      <c r="M7070" s="9">
        <v>2</v>
      </c>
      <c r="N7070" s="9"/>
      <c r="O7070" s="21"/>
      <c r="Q7070" s="29"/>
      <c r="U7070" s="17"/>
      <c r="V7070" s="2">
        <v>2507</v>
      </c>
      <c r="Y7070" t="str">
        <f t="shared" si="451"/>
        <v/>
      </c>
      <c r="AA7070" t="str">
        <f t="shared" si="452"/>
        <v/>
      </c>
      <c r="AC7070" s="7"/>
      <c r="AD7070" t="s">
        <v>3569</v>
      </c>
      <c r="AE7070">
        <f t="shared" si="450"/>
        <v>0</v>
      </c>
      <c r="AG7070" s="2"/>
      <c r="AH7070" t="s">
        <v>669</v>
      </c>
      <c r="AI7070" s="7" t="s">
        <v>4610</v>
      </c>
    </row>
    <row r="7071" spans="1:35" ht="11" customHeight="1" outlineLevel="1" x14ac:dyDescent="0.25">
      <c r="A7071" t="s">
        <v>852</v>
      </c>
      <c r="C7071" s="2" t="s">
        <v>12521</v>
      </c>
      <c r="D7071" s="2">
        <v>2958</v>
      </c>
      <c r="E7071" s="7">
        <v>2004</v>
      </c>
      <c r="F7071" s="5" t="s">
        <v>5240</v>
      </c>
      <c r="H7071" s="5" t="s">
        <v>5398</v>
      </c>
      <c r="I7071" s="6" t="s">
        <v>1300</v>
      </c>
      <c r="J7071" s="6" t="s">
        <v>13192</v>
      </c>
      <c r="K7071" s="17">
        <v>5</v>
      </c>
      <c r="L7071" s="17" t="s">
        <v>7730</v>
      </c>
      <c r="M7071" s="9">
        <v>1</v>
      </c>
      <c r="N7071" s="9"/>
      <c r="O7071" s="21"/>
      <c r="Q7071" s="29"/>
      <c r="U7071" s="17"/>
      <c r="V7071" s="2">
        <v>2600</v>
      </c>
      <c r="Y7071" t="str">
        <f t="shared" si="451"/>
        <v/>
      </c>
      <c r="AA7071" t="str">
        <f t="shared" si="452"/>
        <v/>
      </c>
      <c r="AC7071" s="7"/>
      <c r="AD7071" t="s">
        <v>1300</v>
      </c>
      <c r="AE7071">
        <f t="shared" si="450"/>
        <v>0</v>
      </c>
      <c r="AG7071" s="2"/>
      <c r="AH7071" t="s">
        <v>669</v>
      </c>
      <c r="AI7071" s="7" t="s">
        <v>4610</v>
      </c>
    </row>
    <row r="7072" spans="1:35" ht="11" customHeight="1" outlineLevel="1" x14ac:dyDescent="0.25">
      <c r="A7072" t="s">
        <v>852</v>
      </c>
      <c r="C7072" s="2" t="s">
        <v>12521</v>
      </c>
      <c r="D7072" s="2">
        <v>3682</v>
      </c>
      <c r="E7072" s="7">
        <v>2014</v>
      </c>
      <c r="F7072" s="19">
        <v>0.7</v>
      </c>
      <c r="H7072" s="5" t="s">
        <v>5398</v>
      </c>
      <c r="I7072" s="6" t="s">
        <v>20633</v>
      </c>
      <c r="J7072" s="6" t="s">
        <v>13193</v>
      </c>
      <c r="K7072" s="17">
        <v>1</v>
      </c>
      <c r="L7072" s="17" t="s">
        <v>20076</v>
      </c>
      <c r="M7072" s="9"/>
      <c r="N7072" s="9"/>
      <c r="O7072" s="21"/>
      <c r="Q7072" s="29"/>
      <c r="U7072" s="17"/>
      <c r="V7072" s="2"/>
      <c r="Y7072" t="str">
        <f t="shared" si="451"/>
        <v/>
      </c>
      <c r="AA7072" t="str">
        <f t="shared" si="452"/>
        <v/>
      </c>
      <c r="AC7072" s="7"/>
      <c r="AD7072" t="s">
        <v>20633</v>
      </c>
      <c r="AE7072">
        <f t="shared" si="450"/>
        <v>0</v>
      </c>
      <c r="AG7072" s="2"/>
      <c r="AI7072" s="7"/>
    </row>
    <row r="7073" spans="1:49" ht="11" customHeight="1" outlineLevel="1" x14ac:dyDescent="0.25">
      <c r="A7073" t="s">
        <v>852</v>
      </c>
      <c r="C7073" s="2" t="s">
        <v>12521</v>
      </c>
      <c r="D7073" s="3" t="s">
        <v>22219</v>
      </c>
      <c r="E7073" s="7">
        <v>2011</v>
      </c>
      <c r="F7073" s="31" t="s">
        <v>22220</v>
      </c>
      <c r="H7073" s="5" t="s">
        <v>5398</v>
      </c>
      <c r="I7073" s="6" t="s">
        <v>2592</v>
      </c>
      <c r="J7073" s="39" t="s">
        <v>22221</v>
      </c>
      <c r="K7073" s="17">
        <v>1</v>
      </c>
      <c r="L7073" s="18" t="s">
        <v>7730</v>
      </c>
      <c r="M7073" s="9">
        <v>4</v>
      </c>
      <c r="N7073" s="9"/>
      <c r="O7073" s="21"/>
      <c r="Q7073" s="29"/>
      <c r="U7073" s="17"/>
      <c r="V7073" s="2"/>
      <c r="Y7073" t="str">
        <f t="shared" si="451"/>
        <v/>
      </c>
      <c r="Z7073">
        <v>1</v>
      </c>
      <c r="AA7073" t="str">
        <f t="shared" si="452"/>
        <v/>
      </c>
      <c r="AC7073" s="7"/>
      <c r="AD7073" s="1" t="s">
        <v>22222</v>
      </c>
      <c r="AE7073">
        <f t="shared" si="450"/>
        <v>0</v>
      </c>
      <c r="AG7073" s="2"/>
      <c r="AI7073" s="7"/>
    </row>
    <row r="7074" spans="1:49" ht="11" customHeight="1" outlineLevel="1" x14ac:dyDescent="0.25">
      <c r="A7074" t="s">
        <v>852</v>
      </c>
      <c r="C7074" s="2" t="s">
        <v>12521</v>
      </c>
      <c r="D7074" s="2" t="s">
        <v>20632</v>
      </c>
      <c r="E7074" s="7">
        <v>2014</v>
      </c>
      <c r="F7074" s="19">
        <v>0.7</v>
      </c>
      <c r="H7074" s="5" t="s">
        <v>5398</v>
      </c>
      <c r="I7074" s="6" t="s">
        <v>20633</v>
      </c>
      <c r="J7074" s="6" t="s">
        <v>13193</v>
      </c>
      <c r="K7074" s="17">
        <v>1</v>
      </c>
      <c r="L7074" s="17" t="s">
        <v>7730</v>
      </c>
      <c r="M7074" s="9">
        <v>15</v>
      </c>
      <c r="N7074" s="9"/>
      <c r="O7074" s="21"/>
      <c r="Q7074" s="29"/>
      <c r="U7074" s="17"/>
      <c r="V7074" s="2"/>
      <c r="Y7074" t="str">
        <f t="shared" si="451"/>
        <v/>
      </c>
      <c r="AA7074" t="str">
        <f t="shared" si="452"/>
        <v/>
      </c>
      <c r="AC7074" s="7"/>
      <c r="AD7074" t="s">
        <v>20633</v>
      </c>
      <c r="AE7074">
        <f t="shared" si="450"/>
        <v>0</v>
      </c>
      <c r="AG7074" s="2"/>
      <c r="AI7074" s="7"/>
    </row>
    <row r="7075" spans="1:49" ht="11" customHeight="1" outlineLevel="1" x14ac:dyDescent="0.25">
      <c r="A7075" t="s">
        <v>852</v>
      </c>
      <c r="C7075" s="2" t="s">
        <v>12521</v>
      </c>
      <c r="D7075" s="2">
        <v>3699</v>
      </c>
      <c r="E7075" s="7">
        <v>2014</v>
      </c>
      <c r="F7075" s="19">
        <v>0.7</v>
      </c>
      <c r="H7075" s="5" t="s">
        <v>5398</v>
      </c>
      <c r="I7075" s="6" t="s">
        <v>2592</v>
      </c>
      <c r="J7075" s="6" t="s">
        <v>13194</v>
      </c>
      <c r="K7075" s="17">
        <v>1</v>
      </c>
      <c r="L7075" s="17" t="s">
        <v>7730</v>
      </c>
      <c r="M7075" s="9">
        <v>7</v>
      </c>
      <c r="N7075" s="9"/>
      <c r="O7075" s="21"/>
      <c r="Q7075" s="29"/>
      <c r="U7075" s="17"/>
      <c r="V7075" s="2"/>
      <c r="Y7075" t="str">
        <f t="shared" si="451"/>
        <v/>
      </c>
      <c r="AA7075" t="str">
        <f t="shared" si="452"/>
        <v/>
      </c>
      <c r="AC7075" s="7"/>
      <c r="AD7075" t="s">
        <v>2592</v>
      </c>
      <c r="AE7075">
        <f t="shared" si="450"/>
        <v>0</v>
      </c>
      <c r="AG7075" s="2"/>
      <c r="AI7075" s="7"/>
    </row>
    <row r="7076" spans="1:49" ht="11" customHeight="1" outlineLevel="1" x14ac:dyDescent="0.25">
      <c r="A7076" t="s">
        <v>852</v>
      </c>
      <c r="C7076" s="2" t="s">
        <v>12521</v>
      </c>
      <c r="D7076" s="2">
        <v>3699</v>
      </c>
      <c r="E7076" s="7">
        <v>2014</v>
      </c>
      <c r="F7076" s="8" t="s">
        <v>21595</v>
      </c>
      <c r="H7076" s="5" t="s">
        <v>5398</v>
      </c>
      <c r="I7076" s="6" t="s">
        <v>2592</v>
      </c>
      <c r="J7076" s="6" t="s">
        <v>13193</v>
      </c>
      <c r="K7076" s="17">
        <v>1</v>
      </c>
      <c r="L7076" s="17" t="s">
        <v>7730</v>
      </c>
      <c r="M7076" s="9">
        <v>9.6999999999999993</v>
      </c>
      <c r="N7076" s="9"/>
      <c r="O7076" s="21"/>
      <c r="Q7076" s="29"/>
      <c r="U7076" s="17"/>
      <c r="V7076" s="2"/>
      <c r="Y7076">
        <f t="shared" si="451"/>
        <v>1</v>
      </c>
      <c r="AA7076" t="str">
        <f t="shared" si="452"/>
        <v/>
      </c>
      <c r="AC7076" s="7"/>
      <c r="AD7076" t="s">
        <v>2592</v>
      </c>
      <c r="AE7076">
        <f t="shared" si="450"/>
        <v>0</v>
      </c>
      <c r="AG7076" s="2"/>
      <c r="AI7076" s="7"/>
    </row>
    <row r="7077" spans="1:49" ht="11" customHeight="1" outlineLevel="1" x14ac:dyDescent="0.25">
      <c r="A7077" t="s">
        <v>852</v>
      </c>
      <c r="C7077" s="2" t="s">
        <v>12521</v>
      </c>
      <c r="D7077" s="2">
        <v>3699</v>
      </c>
      <c r="E7077" s="7">
        <v>2014</v>
      </c>
      <c r="F7077" s="8" t="s">
        <v>21595</v>
      </c>
      <c r="H7077" s="5" t="s">
        <v>5398</v>
      </c>
      <c r="I7077" s="6" t="s">
        <v>2592</v>
      </c>
      <c r="J7077" s="6" t="s">
        <v>13193</v>
      </c>
      <c r="K7077" s="17">
        <v>1</v>
      </c>
      <c r="L7077" s="17" t="s">
        <v>7730</v>
      </c>
      <c r="M7077" s="9">
        <v>12</v>
      </c>
      <c r="N7077" s="9"/>
      <c r="O7077" s="21"/>
      <c r="Q7077" s="29"/>
      <c r="U7077" s="17"/>
      <c r="V7077" s="2"/>
      <c r="Y7077">
        <f t="shared" si="451"/>
        <v>1</v>
      </c>
      <c r="AA7077" t="str">
        <f t="shared" si="452"/>
        <v/>
      </c>
      <c r="AC7077" s="7"/>
      <c r="AD7077" t="s">
        <v>2592</v>
      </c>
      <c r="AE7077">
        <f t="shared" si="450"/>
        <v>0</v>
      </c>
      <c r="AG7077" s="2"/>
      <c r="AI7077" s="7"/>
    </row>
    <row r="7078" spans="1:49" ht="11" customHeight="1" outlineLevel="1" x14ac:dyDescent="0.25">
      <c r="A7078" t="s">
        <v>852</v>
      </c>
      <c r="C7078" s="2" t="s">
        <v>12521</v>
      </c>
      <c r="D7078" s="2">
        <v>3699</v>
      </c>
      <c r="E7078" s="7">
        <v>2014</v>
      </c>
      <c r="F7078" s="8" t="s">
        <v>21596</v>
      </c>
      <c r="H7078" s="5" t="s">
        <v>5398</v>
      </c>
      <c r="I7078" s="6" t="s">
        <v>2592</v>
      </c>
      <c r="J7078" s="6" t="s">
        <v>13193</v>
      </c>
      <c r="K7078" s="17">
        <v>1</v>
      </c>
      <c r="L7078" s="17" t="s">
        <v>7730</v>
      </c>
      <c r="M7078" s="9">
        <v>12</v>
      </c>
      <c r="N7078" s="9"/>
      <c r="O7078" s="21"/>
      <c r="Q7078" s="29"/>
      <c r="U7078" s="17"/>
      <c r="V7078" s="2"/>
      <c r="Y7078" t="str">
        <f t="shared" si="451"/>
        <v/>
      </c>
      <c r="AA7078" t="str">
        <f t="shared" si="452"/>
        <v/>
      </c>
      <c r="AC7078" s="7"/>
      <c r="AD7078" t="s">
        <v>2592</v>
      </c>
      <c r="AE7078">
        <f t="shared" si="450"/>
        <v>0</v>
      </c>
      <c r="AG7078" s="2"/>
      <c r="AI7078" s="7"/>
    </row>
    <row r="7079" spans="1:49" ht="11" customHeight="1" outlineLevel="1" x14ac:dyDescent="0.25">
      <c r="A7079" t="s">
        <v>852</v>
      </c>
      <c r="C7079" s="2" t="s">
        <v>12521</v>
      </c>
      <c r="D7079" s="2">
        <v>4447</v>
      </c>
      <c r="E7079" s="7">
        <v>2022</v>
      </c>
      <c r="F7079" s="5" t="s">
        <v>4287</v>
      </c>
      <c r="H7079" s="5" t="s">
        <v>5398</v>
      </c>
      <c r="I7079" s="6" t="s">
        <v>2592</v>
      </c>
      <c r="J7079" s="6" t="s">
        <v>21129</v>
      </c>
      <c r="K7079" s="17">
        <v>1</v>
      </c>
      <c r="L7079" s="17" t="s">
        <v>20076</v>
      </c>
      <c r="M7079" s="9"/>
      <c r="N7079" s="9"/>
      <c r="O7079" s="21"/>
      <c r="Q7079" s="29"/>
      <c r="U7079" s="17"/>
      <c r="V7079" s="2"/>
      <c r="Y7079" t="str">
        <f t="shared" si="451"/>
        <v/>
      </c>
      <c r="AA7079" t="str">
        <f t="shared" si="452"/>
        <v/>
      </c>
      <c r="AC7079" s="7"/>
      <c r="AD7079" t="s">
        <v>2592</v>
      </c>
      <c r="AE7079">
        <f t="shared" si="450"/>
        <v>0</v>
      </c>
      <c r="AG7079" s="2"/>
      <c r="AI7079" s="7"/>
    </row>
    <row r="7080" spans="1:49" ht="11" customHeight="1" outlineLevel="1" x14ac:dyDescent="0.25">
      <c r="A7080" t="s">
        <v>852</v>
      </c>
      <c r="C7080" s="2" t="s">
        <v>12521</v>
      </c>
      <c r="D7080" s="2">
        <v>4447</v>
      </c>
      <c r="E7080" s="7">
        <v>2022</v>
      </c>
      <c r="F7080" s="5" t="s">
        <v>21130</v>
      </c>
      <c r="H7080" s="5" t="s">
        <v>5398</v>
      </c>
      <c r="I7080" s="6" t="s">
        <v>2592</v>
      </c>
      <c r="J7080" s="6" t="s">
        <v>21129</v>
      </c>
      <c r="K7080" s="17">
        <v>1</v>
      </c>
      <c r="L7080" s="17" t="s">
        <v>7730</v>
      </c>
      <c r="M7080" s="9">
        <v>12.8</v>
      </c>
      <c r="N7080" s="9"/>
      <c r="O7080" s="21"/>
      <c r="Q7080" s="29"/>
      <c r="U7080" s="17"/>
      <c r="V7080" s="2"/>
      <c r="Y7080">
        <f t="shared" si="451"/>
        <v>1</v>
      </c>
      <c r="AA7080" t="str">
        <f t="shared" si="452"/>
        <v/>
      </c>
      <c r="AC7080" s="7"/>
      <c r="AD7080" t="s">
        <v>2592</v>
      </c>
      <c r="AE7080">
        <f t="shared" si="450"/>
        <v>0</v>
      </c>
      <c r="AG7080" s="2"/>
      <c r="AI7080" s="7"/>
    </row>
    <row r="7081" spans="1:49" ht="11" customHeight="1" outlineLevel="1" x14ac:dyDescent="0.25">
      <c r="A7081" t="s">
        <v>17036</v>
      </c>
      <c r="C7081" s="2" t="s">
        <v>12521</v>
      </c>
      <c r="D7081" s="2">
        <v>128</v>
      </c>
      <c r="E7081" s="7">
        <v>1950</v>
      </c>
      <c r="F7081" s="5" t="s">
        <v>853</v>
      </c>
      <c r="H7081" s="5" t="s">
        <v>854</v>
      </c>
      <c r="I7081" s="6" t="s">
        <v>855</v>
      </c>
      <c r="J7081" s="6" t="s">
        <v>17032</v>
      </c>
      <c r="K7081" s="17">
        <v>3</v>
      </c>
      <c r="L7081" s="17" t="s">
        <v>7730</v>
      </c>
      <c r="M7081" s="9">
        <v>0.3</v>
      </c>
      <c r="N7081" s="9"/>
      <c r="O7081" s="21">
        <v>241</v>
      </c>
      <c r="Q7081" s="29"/>
      <c r="U7081" s="17"/>
      <c r="V7081" s="2">
        <v>98</v>
      </c>
      <c r="Y7081" t="str">
        <f t="shared" si="451"/>
        <v/>
      </c>
      <c r="AA7081" t="str">
        <f t="shared" si="452"/>
        <v/>
      </c>
      <c r="AC7081" s="7"/>
      <c r="AD7081" t="s">
        <v>855</v>
      </c>
      <c r="AE7081">
        <f t="shared" si="450"/>
        <v>0</v>
      </c>
      <c r="AG7081" s="2"/>
      <c r="AH7081" t="s">
        <v>856</v>
      </c>
      <c r="AI7081" s="7" t="s">
        <v>4610</v>
      </c>
    </row>
    <row r="7082" spans="1:49" ht="11" customHeight="1" outlineLevel="1" collapsed="1" x14ac:dyDescent="0.25">
      <c r="A7082" t="s">
        <v>17035</v>
      </c>
      <c r="C7082" s="2" t="s">
        <v>12521</v>
      </c>
      <c r="D7082" s="2">
        <v>136</v>
      </c>
      <c r="E7082" s="7">
        <v>1950</v>
      </c>
      <c r="F7082" s="5" t="s">
        <v>18832</v>
      </c>
      <c r="H7082" s="5" t="s">
        <v>854</v>
      </c>
      <c r="I7082" s="6" t="s">
        <v>855</v>
      </c>
      <c r="J7082" s="6" t="s">
        <v>17032</v>
      </c>
      <c r="K7082" s="17">
        <v>3</v>
      </c>
      <c r="L7082" s="17" t="s">
        <v>7730</v>
      </c>
      <c r="M7082" s="9">
        <v>0.3</v>
      </c>
      <c r="N7082" s="9"/>
      <c r="O7082" s="21"/>
      <c r="Q7082" s="29"/>
      <c r="U7082" s="17"/>
      <c r="V7082" s="2"/>
      <c r="X7082" t="s">
        <v>7732</v>
      </c>
      <c r="Y7082" t="str">
        <f t="shared" si="451"/>
        <v/>
      </c>
      <c r="AA7082" t="str">
        <f t="shared" si="452"/>
        <v/>
      </c>
      <c r="AC7082" s="7"/>
      <c r="AD7082" t="s">
        <v>855</v>
      </c>
      <c r="AE7082">
        <f t="shared" si="450"/>
        <v>0</v>
      </c>
      <c r="AG7082" s="2"/>
      <c r="AH7082" t="s">
        <v>856</v>
      </c>
      <c r="AI7082" s="7" t="s">
        <v>4610</v>
      </c>
    </row>
    <row r="7083" spans="1:49" ht="11" customHeight="1" outlineLevel="1" x14ac:dyDescent="0.25">
      <c r="A7083" t="s">
        <v>17035</v>
      </c>
      <c r="C7083" s="2" t="s">
        <v>12521</v>
      </c>
      <c r="D7083" s="2">
        <v>153</v>
      </c>
      <c r="E7083" s="7">
        <v>1951</v>
      </c>
      <c r="F7083" s="5" t="s">
        <v>853</v>
      </c>
      <c r="H7083" s="5" t="s">
        <v>854</v>
      </c>
      <c r="I7083" s="6" t="s">
        <v>5275</v>
      </c>
      <c r="J7083" s="6" t="s">
        <v>17033</v>
      </c>
      <c r="K7083" s="17">
        <v>3</v>
      </c>
      <c r="L7083" s="17" t="s">
        <v>7730</v>
      </c>
      <c r="M7083" s="9">
        <v>2</v>
      </c>
      <c r="N7083" s="9"/>
      <c r="O7083" s="21"/>
      <c r="Q7083" s="29"/>
      <c r="U7083" s="17"/>
      <c r="V7083" s="2">
        <v>123</v>
      </c>
      <c r="Y7083" t="str">
        <f t="shared" si="451"/>
        <v/>
      </c>
      <c r="AA7083" t="str">
        <f t="shared" si="452"/>
        <v/>
      </c>
      <c r="AC7083" s="7"/>
      <c r="AD7083" t="s">
        <v>5275</v>
      </c>
      <c r="AE7083">
        <f t="shared" si="450"/>
        <v>0</v>
      </c>
      <c r="AG7083" s="2"/>
      <c r="AH7083" t="s">
        <v>856</v>
      </c>
      <c r="AI7083" s="7" t="s">
        <v>4610</v>
      </c>
    </row>
    <row r="7084" spans="1:49" ht="11" customHeight="1" outlineLevel="1" x14ac:dyDescent="0.25">
      <c r="A7084" t="s">
        <v>17035</v>
      </c>
      <c r="C7084" s="2" t="s">
        <v>12521</v>
      </c>
      <c r="D7084" s="2">
        <v>225</v>
      </c>
      <c r="E7084" s="7">
        <v>1954</v>
      </c>
      <c r="F7084" s="5" t="s">
        <v>857</v>
      </c>
      <c r="H7084" s="5" t="s">
        <v>2591</v>
      </c>
      <c r="I7084" s="6" t="s">
        <v>2592</v>
      </c>
      <c r="J7084" s="6" t="s">
        <v>17034</v>
      </c>
      <c r="K7084" s="17">
        <v>3</v>
      </c>
      <c r="L7084" s="17" t="s">
        <v>7730</v>
      </c>
      <c r="M7084" s="9">
        <v>0.5</v>
      </c>
      <c r="N7084" s="9"/>
      <c r="O7084" s="21"/>
      <c r="Q7084" s="29"/>
      <c r="U7084" s="17"/>
      <c r="V7084" s="2">
        <v>192</v>
      </c>
      <c r="Y7084" t="str">
        <f t="shared" si="451"/>
        <v/>
      </c>
      <c r="AA7084" t="str">
        <f t="shared" si="452"/>
        <v/>
      </c>
      <c r="AC7084" s="7"/>
      <c r="AD7084" t="s">
        <v>2592</v>
      </c>
      <c r="AE7084">
        <f t="shared" si="450"/>
        <v>0</v>
      </c>
      <c r="AG7084" s="2"/>
      <c r="AH7084" t="s">
        <v>2593</v>
      </c>
      <c r="AI7084" s="7" t="s">
        <v>4610</v>
      </c>
    </row>
    <row r="7085" spans="1:49" ht="11" customHeight="1" x14ac:dyDescent="0.25">
      <c r="A7085" t="s">
        <v>10267</v>
      </c>
      <c r="B7085" t="s">
        <v>12016</v>
      </c>
      <c r="C7085" s="2" t="s">
        <v>11983</v>
      </c>
      <c r="E7085" s="7"/>
      <c r="F7085" s="5"/>
      <c r="H7085" s="5"/>
      <c r="I7085" s="6"/>
      <c r="J7085" s="6"/>
      <c r="K7085" s="17"/>
      <c r="L7085" s="17"/>
      <c r="M7085" s="9"/>
      <c r="N7085" s="9">
        <f>SUM(M7086:M7106)</f>
        <v>10</v>
      </c>
      <c r="O7085" s="21">
        <v>1696</v>
      </c>
      <c r="P7085">
        <f>COUNTIF(L7086:L7106,"*")</f>
        <v>21</v>
      </c>
      <c r="Q7085" s="29">
        <f>P7085/O7085</f>
        <v>1.2382075471698114E-2</v>
      </c>
      <c r="R7085">
        <f>COUNTIF(L7086:L7106,"Y")+COUNTIF(L7086:L7106,"S")</f>
        <v>6</v>
      </c>
      <c r="U7085" s="17" t="s">
        <v>7730</v>
      </c>
      <c r="V7085" s="2"/>
      <c r="W7085" t="s">
        <v>18410</v>
      </c>
      <c r="Y7085" t="str">
        <f t="shared" si="451"/>
        <v/>
      </c>
      <c r="AA7085" t="str">
        <f t="shared" si="452"/>
        <v/>
      </c>
      <c r="AC7085" s="7"/>
      <c r="AF7085">
        <f>COUNTIF(AE7086:AE7106,"1")</f>
        <v>0</v>
      </c>
      <c r="AG7085" s="2"/>
      <c r="AI7085" s="7"/>
      <c r="AJ7085">
        <f>COUNTIF($K7086:$K7106,"1")-COUNTIFS($K7086:$K7106,"1",$L7086:$L7106,"V")</f>
        <v>0</v>
      </c>
      <c r="AK7085">
        <f>COUNTIFS($K7086:$K7106,"1",$L7086:$L7106,"Y")+COUNTIFS($K7086:$K7106,"1",$L7086:$L7106,"s")</f>
        <v>0</v>
      </c>
      <c r="AL7085">
        <f>COUNTIF($K7086:$K7106,"2")-COUNTIFS($K7086:$K7106,"2",$L7086:$L7106,"V")</f>
        <v>0</v>
      </c>
      <c r="AM7085">
        <f>COUNTIFS($K7086:$K7106,"2",$L7086:$L7106,"Y")+COUNTIFS($K7086:$K7106,"2",$L7086:$L7106,"s")</f>
        <v>0</v>
      </c>
      <c r="AN7085">
        <f>COUNTIF($K7086:$K7106,"3")-COUNTIFS($K7086:$K7106,"3",$L7086:$L7106,"V")</f>
        <v>1</v>
      </c>
      <c r="AO7085">
        <f>COUNTIFS($K7086:$K7106,"3",$L7086:$L7106,"Y")+COUNTIFS($K7086:$K7106,"3",$L7086:$L7106,"s")</f>
        <v>1</v>
      </c>
      <c r="AP7085">
        <f>COUNTIF($K7086:$K7106,"4")-COUNTIFS($K7086:$K7106,"4",$L7086:$L7106,"V")</f>
        <v>0</v>
      </c>
      <c r="AQ7085">
        <f>COUNTIFS($K7086:$K7106,"4",$L7086:$L7106,"Y")+COUNTIFS($K7086:$K7106,"4",$L7086:$L7106,"s")</f>
        <v>0</v>
      </c>
      <c r="AR7085">
        <f>COUNTIF($K7086:$K7106,"5")-COUNTIFS($K7086:$K7106,"5",$L7086:$L7106,"V")</f>
        <v>0</v>
      </c>
      <c r="AS7085">
        <f>COUNTIFS($K7086:$K7106,"5",$L7086:$L7106,"Y")+COUNTIFS($K7086:$K7106,"5",$L7086:$L7106,"s")</f>
        <v>0</v>
      </c>
      <c r="AT7085">
        <f>COUNTIF($K7086:$K7106,"6")-COUNTIFS($K7086:$K7106,"6",$L7086:$L7106,"V")</f>
        <v>0</v>
      </c>
      <c r="AU7085">
        <f>COUNTIFS($K7086:$K7106,"6",$L7086:$L7106,"Y")+COUNTIFS($K7086:$K7106,"6",$L7086:$L7106,"s")</f>
        <v>0</v>
      </c>
      <c r="AV7085">
        <f>COUNTIF($K7086:$K7106,"7")-COUNTIFS($K7086:$K7106,"7",$L7086:$L7106,"V")</f>
        <v>20</v>
      </c>
      <c r="AW7085">
        <f>COUNTIFS($K7086:$K7106,"7",$L7086:$L7106,"Y")+COUNTIFS($K7086:$K7106,"7",$L7086:$L7106,"s")</f>
        <v>5</v>
      </c>
    </row>
    <row r="7086" spans="1:49" ht="11" customHeight="1" outlineLevel="1" x14ac:dyDescent="0.25">
      <c r="A7086" t="s">
        <v>10254</v>
      </c>
      <c r="C7086" s="2" t="s">
        <v>11983</v>
      </c>
      <c r="D7086" s="2">
        <v>369</v>
      </c>
      <c r="E7086" s="7">
        <v>1970</v>
      </c>
      <c r="F7086" s="5" t="s">
        <v>3125</v>
      </c>
      <c r="H7086" s="5" t="s">
        <v>5398</v>
      </c>
      <c r="I7086" s="6" t="s">
        <v>10256</v>
      </c>
      <c r="J7086" s="6" t="s">
        <v>10255</v>
      </c>
      <c r="K7086" s="17">
        <v>3</v>
      </c>
      <c r="L7086" s="17" t="s">
        <v>7730</v>
      </c>
      <c r="M7086" s="9">
        <v>0.8</v>
      </c>
      <c r="N7086" s="9"/>
      <c r="O7086" s="21"/>
      <c r="Q7086" s="29"/>
      <c r="U7086" s="17"/>
      <c r="V7086" s="2"/>
      <c r="Y7086" t="str">
        <f t="shared" si="451"/>
        <v/>
      </c>
      <c r="AA7086" t="str">
        <f t="shared" si="452"/>
        <v/>
      </c>
      <c r="AC7086" s="7"/>
      <c r="AD7086" t="s">
        <v>10256</v>
      </c>
      <c r="AE7086">
        <f t="shared" ref="AE7086:AE7106" si="453">COUNTIF(I7086,"*Fuji*")</f>
        <v>0</v>
      </c>
      <c r="AG7086" s="2"/>
      <c r="AI7086" s="7"/>
    </row>
    <row r="7087" spans="1:49" ht="11" customHeight="1" outlineLevel="1" x14ac:dyDescent="0.25">
      <c r="A7087" t="s">
        <v>10254</v>
      </c>
      <c r="C7087" s="2" t="s">
        <v>11983</v>
      </c>
      <c r="D7087" s="2">
        <v>421</v>
      </c>
      <c r="E7087" s="7">
        <v>1972</v>
      </c>
      <c r="F7087" s="5" t="s">
        <v>3844</v>
      </c>
      <c r="H7087" s="5" t="s">
        <v>5398</v>
      </c>
      <c r="I7087" s="6" t="s">
        <v>9607</v>
      </c>
      <c r="J7087" s="6" t="s">
        <v>10257</v>
      </c>
      <c r="K7087" s="17">
        <v>7</v>
      </c>
      <c r="L7087" s="17" t="s">
        <v>7730</v>
      </c>
      <c r="M7087" s="9">
        <v>1.2</v>
      </c>
      <c r="N7087" s="9"/>
      <c r="O7087" s="21"/>
      <c r="Q7087" s="29"/>
      <c r="U7087" s="17"/>
      <c r="V7087" s="2"/>
      <c r="Y7087" t="str">
        <f t="shared" si="451"/>
        <v/>
      </c>
      <c r="AA7087" t="str">
        <f t="shared" si="452"/>
        <v/>
      </c>
      <c r="AC7087" s="7"/>
      <c r="AD7087" t="s">
        <v>9607</v>
      </c>
      <c r="AE7087">
        <f t="shared" si="453"/>
        <v>0</v>
      </c>
      <c r="AG7087" s="2"/>
      <c r="AI7087" s="7"/>
    </row>
    <row r="7088" spans="1:49" ht="11" customHeight="1" outlineLevel="1" x14ac:dyDescent="0.25">
      <c r="A7088" t="s">
        <v>10254</v>
      </c>
      <c r="C7088" s="2" t="s">
        <v>11983</v>
      </c>
      <c r="D7088" s="2">
        <v>1404</v>
      </c>
      <c r="E7088" s="7">
        <v>2005</v>
      </c>
      <c r="F7088" s="5" t="s">
        <v>2766</v>
      </c>
      <c r="H7088" s="5" t="s">
        <v>5398</v>
      </c>
      <c r="I7088" s="6" t="s">
        <v>9223</v>
      </c>
      <c r="J7088" s="6" t="s">
        <v>10258</v>
      </c>
      <c r="K7088" s="17">
        <v>7</v>
      </c>
      <c r="L7088" s="17" t="s">
        <v>7730</v>
      </c>
      <c r="M7088" s="9">
        <v>2</v>
      </c>
      <c r="N7088" s="9"/>
      <c r="O7088" s="21"/>
      <c r="Q7088" s="29"/>
      <c r="U7088" s="17"/>
      <c r="V7088" s="2"/>
      <c r="Y7088" t="str">
        <f t="shared" si="451"/>
        <v/>
      </c>
      <c r="AA7088" t="str">
        <f t="shared" si="452"/>
        <v/>
      </c>
      <c r="AC7088" s="7"/>
      <c r="AD7088" t="s">
        <v>9223</v>
      </c>
      <c r="AE7088">
        <f t="shared" si="453"/>
        <v>0</v>
      </c>
      <c r="AG7088" s="2"/>
      <c r="AI7088" s="7"/>
    </row>
    <row r="7089" spans="1:35" ht="11" customHeight="1" outlineLevel="1" collapsed="1" x14ac:dyDescent="0.25">
      <c r="A7089" t="s">
        <v>10254</v>
      </c>
      <c r="C7089" s="2" t="s">
        <v>11983</v>
      </c>
      <c r="D7089" s="2">
        <v>1405</v>
      </c>
      <c r="E7089" s="7">
        <v>2005</v>
      </c>
      <c r="F7089" s="5" t="s">
        <v>3539</v>
      </c>
      <c r="H7089" s="5" t="s">
        <v>5398</v>
      </c>
      <c r="I7089" s="6" t="s">
        <v>9223</v>
      </c>
      <c r="J7089" s="6" t="s">
        <v>10258</v>
      </c>
      <c r="K7089" s="17">
        <v>7</v>
      </c>
      <c r="L7089" s="17" t="s">
        <v>7730</v>
      </c>
      <c r="M7089" s="9">
        <v>2</v>
      </c>
      <c r="N7089" s="9"/>
      <c r="O7089" s="21"/>
      <c r="Q7089" s="29"/>
      <c r="U7089" s="17"/>
      <c r="V7089" s="2"/>
      <c r="Y7089" t="str">
        <f t="shared" si="451"/>
        <v/>
      </c>
      <c r="AA7089" t="str">
        <f t="shared" si="452"/>
        <v/>
      </c>
      <c r="AC7089" s="7"/>
      <c r="AD7089" t="s">
        <v>9223</v>
      </c>
      <c r="AE7089">
        <f t="shared" si="453"/>
        <v>0</v>
      </c>
      <c r="AG7089" s="2"/>
      <c r="AI7089" s="7"/>
    </row>
    <row r="7090" spans="1:35" ht="11" customHeight="1" outlineLevel="1" x14ac:dyDescent="0.25">
      <c r="A7090" t="s">
        <v>10254</v>
      </c>
      <c r="C7090" s="2" t="s">
        <v>11983</v>
      </c>
      <c r="D7090" s="2">
        <v>1406</v>
      </c>
      <c r="E7090" s="7">
        <v>2005</v>
      </c>
      <c r="F7090" s="5" t="s">
        <v>9318</v>
      </c>
      <c r="H7090" s="5" t="s">
        <v>5398</v>
      </c>
      <c r="I7090" s="6" t="s">
        <v>9223</v>
      </c>
      <c r="J7090" s="6" t="s">
        <v>10258</v>
      </c>
      <c r="K7090" s="17">
        <v>7</v>
      </c>
      <c r="L7090" s="17" t="s">
        <v>7730</v>
      </c>
      <c r="M7090" s="9">
        <v>2</v>
      </c>
      <c r="N7090" s="9"/>
      <c r="O7090" s="21"/>
      <c r="Q7090" s="29"/>
      <c r="U7090" s="17"/>
      <c r="V7090" s="2"/>
      <c r="Y7090" t="str">
        <f t="shared" si="451"/>
        <v/>
      </c>
      <c r="AA7090" t="str">
        <f t="shared" si="452"/>
        <v/>
      </c>
      <c r="AC7090" s="7"/>
      <c r="AD7090" t="s">
        <v>9223</v>
      </c>
      <c r="AE7090">
        <f t="shared" si="453"/>
        <v>0</v>
      </c>
      <c r="AG7090" s="2"/>
      <c r="AI7090" s="7"/>
    </row>
    <row r="7091" spans="1:35" ht="11" customHeight="1" outlineLevel="1" x14ac:dyDescent="0.25">
      <c r="A7091" t="s">
        <v>10254</v>
      </c>
      <c r="C7091" s="2" t="s">
        <v>11983</v>
      </c>
      <c r="D7091" s="2">
        <v>1407</v>
      </c>
      <c r="E7091" s="7">
        <v>2005</v>
      </c>
      <c r="F7091" s="5" t="s">
        <v>5605</v>
      </c>
      <c r="H7091" s="5" t="s">
        <v>5398</v>
      </c>
      <c r="I7091" s="6" t="s">
        <v>9223</v>
      </c>
      <c r="J7091" s="6" t="s">
        <v>10258</v>
      </c>
      <c r="K7091" s="17">
        <v>7</v>
      </c>
      <c r="L7091" s="17" t="s">
        <v>7730</v>
      </c>
      <c r="M7091" s="9">
        <v>2</v>
      </c>
      <c r="N7091" s="9"/>
      <c r="O7091" s="21"/>
      <c r="Q7091" s="29"/>
      <c r="U7091" s="17"/>
      <c r="V7091" s="2"/>
      <c r="Y7091" t="str">
        <f t="shared" si="451"/>
        <v/>
      </c>
      <c r="AA7091" t="str">
        <f t="shared" si="452"/>
        <v/>
      </c>
      <c r="AC7091" s="7"/>
      <c r="AD7091" t="s">
        <v>9223</v>
      </c>
      <c r="AE7091">
        <f t="shared" si="453"/>
        <v>0</v>
      </c>
      <c r="AG7091" s="2"/>
      <c r="AI7091" s="7"/>
    </row>
    <row r="7092" spans="1:35" ht="11" customHeight="1" outlineLevel="1" x14ac:dyDescent="0.25">
      <c r="A7092" t="s">
        <v>10254</v>
      </c>
      <c r="C7092" s="2" t="s">
        <v>11983</v>
      </c>
      <c r="D7092" s="2">
        <v>1408</v>
      </c>
      <c r="E7092" s="7">
        <v>2005</v>
      </c>
      <c r="F7092" s="5" t="s">
        <v>2766</v>
      </c>
      <c r="H7092" s="5" t="s">
        <v>5398</v>
      </c>
      <c r="I7092" s="6" t="s">
        <v>9223</v>
      </c>
      <c r="J7092" s="6" t="s">
        <v>10261</v>
      </c>
      <c r="K7092" s="17">
        <v>7</v>
      </c>
      <c r="L7092" s="17" t="s">
        <v>7732</v>
      </c>
      <c r="M7092" s="9"/>
      <c r="N7092" s="9"/>
      <c r="O7092" s="21"/>
      <c r="Q7092" s="29"/>
      <c r="U7092" s="17"/>
      <c r="V7092" s="2"/>
      <c r="Y7092" t="str">
        <f t="shared" si="451"/>
        <v/>
      </c>
      <c r="AA7092" t="str">
        <f t="shared" si="452"/>
        <v/>
      </c>
      <c r="AC7092" s="7"/>
      <c r="AD7092" t="s">
        <v>9223</v>
      </c>
      <c r="AE7092">
        <f t="shared" si="453"/>
        <v>0</v>
      </c>
      <c r="AG7092" s="2"/>
      <c r="AI7092" s="7"/>
    </row>
    <row r="7093" spans="1:35" ht="11" customHeight="1" outlineLevel="1" x14ac:dyDescent="0.25">
      <c r="A7093" t="s">
        <v>10254</v>
      </c>
      <c r="C7093" s="2" t="s">
        <v>11983</v>
      </c>
      <c r="D7093" s="2">
        <v>1409</v>
      </c>
      <c r="E7093" s="7">
        <v>2005</v>
      </c>
      <c r="F7093" s="5" t="s">
        <v>3539</v>
      </c>
      <c r="H7093" s="5" t="s">
        <v>5398</v>
      </c>
      <c r="I7093" s="6" t="s">
        <v>9223</v>
      </c>
      <c r="J7093" s="6" t="s">
        <v>10261</v>
      </c>
      <c r="K7093" s="17">
        <v>7</v>
      </c>
      <c r="L7093" s="17" t="s">
        <v>7732</v>
      </c>
      <c r="M7093" s="9"/>
      <c r="N7093" s="9"/>
      <c r="O7093" s="21"/>
      <c r="Q7093" s="29"/>
      <c r="U7093" s="17"/>
      <c r="V7093" s="2"/>
      <c r="Y7093" t="str">
        <f t="shared" si="451"/>
        <v/>
      </c>
      <c r="AA7093" t="str">
        <f t="shared" si="452"/>
        <v/>
      </c>
      <c r="AC7093" s="7"/>
      <c r="AD7093" t="s">
        <v>9223</v>
      </c>
      <c r="AE7093">
        <f t="shared" si="453"/>
        <v>0</v>
      </c>
      <c r="AG7093" s="2"/>
      <c r="AI7093" s="7"/>
    </row>
    <row r="7094" spans="1:35" ht="11" customHeight="1" outlineLevel="1" x14ac:dyDescent="0.25">
      <c r="A7094" t="s">
        <v>10254</v>
      </c>
      <c r="C7094" s="2" t="s">
        <v>11983</v>
      </c>
      <c r="D7094" s="2">
        <v>1410</v>
      </c>
      <c r="E7094" s="7">
        <v>2005</v>
      </c>
      <c r="F7094" s="5" t="s">
        <v>9318</v>
      </c>
      <c r="H7094" s="5" t="s">
        <v>5398</v>
      </c>
      <c r="I7094" s="6" t="s">
        <v>9223</v>
      </c>
      <c r="J7094" s="6" t="s">
        <v>10261</v>
      </c>
      <c r="K7094" s="17">
        <v>7</v>
      </c>
      <c r="L7094" s="17" t="s">
        <v>7732</v>
      </c>
      <c r="M7094" s="9"/>
      <c r="N7094" s="9"/>
      <c r="O7094" s="21"/>
      <c r="Q7094" s="29"/>
      <c r="U7094" s="17"/>
      <c r="V7094" s="2"/>
      <c r="Y7094" t="str">
        <f t="shared" si="451"/>
        <v/>
      </c>
      <c r="AA7094" t="str">
        <f t="shared" si="452"/>
        <v/>
      </c>
      <c r="AC7094" s="7"/>
      <c r="AD7094" t="s">
        <v>9223</v>
      </c>
      <c r="AE7094">
        <f t="shared" si="453"/>
        <v>0</v>
      </c>
      <c r="AG7094" s="2"/>
      <c r="AI7094" s="7"/>
    </row>
    <row r="7095" spans="1:35" ht="11" customHeight="1" outlineLevel="1" x14ac:dyDescent="0.25">
      <c r="A7095" t="s">
        <v>10254</v>
      </c>
      <c r="C7095" s="2" t="s">
        <v>11983</v>
      </c>
      <c r="D7095" s="2">
        <v>1411</v>
      </c>
      <c r="E7095" s="7">
        <v>2005</v>
      </c>
      <c r="F7095" s="5" t="s">
        <v>5605</v>
      </c>
      <c r="H7095" s="5" t="s">
        <v>5398</v>
      </c>
      <c r="I7095" s="6" t="s">
        <v>9223</v>
      </c>
      <c r="J7095" s="6" t="s">
        <v>10261</v>
      </c>
      <c r="K7095" s="17">
        <v>7</v>
      </c>
      <c r="L7095" s="17" t="s">
        <v>7732</v>
      </c>
      <c r="M7095" s="9"/>
      <c r="N7095" s="9"/>
      <c r="O7095" s="21"/>
      <c r="Q7095" s="29"/>
      <c r="U7095" s="17"/>
      <c r="V7095" s="2"/>
      <c r="Y7095" t="str">
        <f t="shared" si="451"/>
        <v/>
      </c>
      <c r="AA7095" t="str">
        <f t="shared" si="452"/>
        <v/>
      </c>
      <c r="AC7095" s="7"/>
      <c r="AD7095" t="s">
        <v>9223</v>
      </c>
      <c r="AE7095">
        <f t="shared" si="453"/>
        <v>0</v>
      </c>
      <c r="AG7095" s="2"/>
      <c r="AI7095" s="7"/>
    </row>
    <row r="7096" spans="1:35" ht="11" customHeight="1" outlineLevel="1" x14ac:dyDescent="0.25">
      <c r="A7096" t="s">
        <v>10254</v>
      </c>
      <c r="C7096" s="2" t="s">
        <v>11983</v>
      </c>
      <c r="D7096" s="2" t="s">
        <v>10259</v>
      </c>
      <c r="E7096" s="7">
        <v>2005</v>
      </c>
      <c r="F7096" s="5" t="s">
        <v>10260</v>
      </c>
      <c r="H7096" s="5" t="s">
        <v>5398</v>
      </c>
      <c r="I7096" s="6" t="s">
        <v>7554</v>
      </c>
      <c r="J7096" s="6" t="s">
        <v>10261</v>
      </c>
      <c r="K7096" s="17">
        <v>7</v>
      </c>
      <c r="L7096" s="17" t="s">
        <v>7732</v>
      </c>
      <c r="M7096" s="9"/>
      <c r="N7096" s="9"/>
      <c r="O7096" s="21"/>
      <c r="Q7096" s="29"/>
      <c r="U7096" s="17"/>
      <c r="V7096" s="2"/>
      <c r="Y7096" t="str">
        <f t="shared" si="451"/>
        <v/>
      </c>
      <c r="AA7096">
        <f t="shared" si="452"/>
        <v>1</v>
      </c>
      <c r="AC7096" s="7"/>
      <c r="AD7096" t="s">
        <v>7554</v>
      </c>
      <c r="AE7096">
        <f t="shared" si="453"/>
        <v>0</v>
      </c>
      <c r="AG7096" s="2"/>
      <c r="AI7096" s="7"/>
    </row>
    <row r="7097" spans="1:35" ht="11" customHeight="1" outlineLevel="1" x14ac:dyDescent="0.25">
      <c r="A7097" t="s">
        <v>10254</v>
      </c>
      <c r="C7097" s="2" t="s">
        <v>11983</v>
      </c>
      <c r="D7097" s="2">
        <v>1436</v>
      </c>
      <c r="E7097" s="7">
        <v>2005</v>
      </c>
      <c r="F7097" s="5" t="s">
        <v>9191</v>
      </c>
      <c r="H7097" s="5" t="s">
        <v>5398</v>
      </c>
      <c r="I7097" s="6" t="s">
        <v>10266</v>
      </c>
      <c r="J7097" s="6" t="s">
        <v>10262</v>
      </c>
      <c r="K7097" s="17">
        <v>7</v>
      </c>
      <c r="L7097" s="17" t="s">
        <v>7732</v>
      </c>
      <c r="M7097" s="9"/>
      <c r="N7097" s="9"/>
      <c r="O7097" s="21"/>
      <c r="Q7097" s="29"/>
      <c r="U7097" s="17"/>
      <c r="V7097" s="2"/>
      <c r="Y7097" t="str">
        <f t="shared" si="451"/>
        <v/>
      </c>
      <c r="AA7097" t="str">
        <f t="shared" si="452"/>
        <v/>
      </c>
      <c r="AC7097" s="7"/>
      <c r="AD7097" t="s">
        <v>10266</v>
      </c>
      <c r="AE7097">
        <f t="shared" si="453"/>
        <v>0</v>
      </c>
      <c r="AG7097" s="2"/>
      <c r="AI7097" s="7"/>
    </row>
    <row r="7098" spans="1:35" ht="11" customHeight="1" outlineLevel="1" x14ac:dyDescent="0.25">
      <c r="A7098" t="s">
        <v>10254</v>
      </c>
      <c r="C7098" s="2" t="s">
        <v>11983</v>
      </c>
      <c r="D7098" s="2">
        <v>1437</v>
      </c>
      <c r="E7098" s="7">
        <v>2005</v>
      </c>
      <c r="F7098" s="5" t="s">
        <v>9191</v>
      </c>
      <c r="H7098" s="5" t="s">
        <v>5398</v>
      </c>
      <c r="I7098" s="6" t="s">
        <v>10266</v>
      </c>
      <c r="J7098" s="6" t="s">
        <v>10262</v>
      </c>
      <c r="K7098" s="17">
        <v>7</v>
      </c>
      <c r="L7098" s="17" t="s">
        <v>7732</v>
      </c>
      <c r="M7098" s="9"/>
      <c r="N7098" s="9"/>
      <c r="O7098" s="21"/>
      <c r="Q7098" s="29"/>
      <c r="U7098" s="17"/>
      <c r="V7098" s="2"/>
      <c r="Y7098" t="str">
        <f t="shared" si="451"/>
        <v/>
      </c>
      <c r="AA7098" t="str">
        <f t="shared" si="452"/>
        <v/>
      </c>
      <c r="AC7098" s="7"/>
      <c r="AD7098" t="s">
        <v>10266</v>
      </c>
      <c r="AE7098">
        <f t="shared" si="453"/>
        <v>0</v>
      </c>
      <c r="AG7098" s="2"/>
      <c r="AI7098" s="7"/>
    </row>
    <row r="7099" spans="1:35" ht="11" customHeight="1" outlineLevel="1" x14ac:dyDescent="0.25">
      <c r="A7099" t="s">
        <v>10254</v>
      </c>
      <c r="C7099" s="2" t="s">
        <v>11983</v>
      </c>
      <c r="D7099" s="2">
        <v>1438</v>
      </c>
      <c r="E7099" s="7">
        <v>2005</v>
      </c>
      <c r="F7099" s="5" t="s">
        <v>9191</v>
      </c>
      <c r="H7099" s="5" t="s">
        <v>5398</v>
      </c>
      <c r="I7099" s="6" t="s">
        <v>10266</v>
      </c>
      <c r="J7099" s="6" t="s">
        <v>10262</v>
      </c>
      <c r="K7099" s="17">
        <v>7</v>
      </c>
      <c r="L7099" s="17" t="s">
        <v>7732</v>
      </c>
      <c r="M7099" s="9"/>
      <c r="N7099" s="9"/>
      <c r="O7099" s="21"/>
      <c r="Q7099" s="29"/>
      <c r="U7099" s="17"/>
      <c r="V7099" s="2"/>
      <c r="Y7099" t="str">
        <f t="shared" si="451"/>
        <v/>
      </c>
      <c r="AA7099" t="str">
        <f t="shared" si="452"/>
        <v/>
      </c>
      <c r="AC7099" s="7"/>
      <c r="AD7099" t="s">
        <v>10266</v>
      </c>
      <c r="AE7099">
        <f t="shared" si="453"/>
        <v>0</v>
      </c>
      <c r="AG7099" s="2"/>
      <c r="AI7099" s="7"/>
    </row>
    <row r="7100" spans="1:35" ht="11" customHeight="1" outlineLevel="1" x14ac:dyDescent="0.25">
      <c r="A7100" t="s">
        <v>10254</v>
      </c>
      <c r="C7100" s="2" t="s">
        <v>11983</v>
      </c>
      <c r="D7100" s="2">
        <v>1439</v>
      </c>
      <c r="E7100" s="7">
        <v>2005</v>
      </c>
      <c r="F7100" s="5" t="s">
        <v>9191</v>
      </c>
      <c r="H7100" s="5" t="s">
        <v>5398</v>
      </c>
      <c r="I7100" s="6" t="s">
        <v>10266</v>
      </c>
      <c r="J7100" s="6" t="s">
        <v>10262</v>
      </c>
      <c r="K7100" s="17">
        <v>7</v>
      </c>
      <c r="L7100" s="17" t="s">
        <v>7732</v>
      </c>
      <c r="M7100" s="9"/>
      <c r="N7100" s="9"/>
      <c r="O7100" s="21"/>
      <c r="Q7100" s="29"/>
      <c r="U7100" s="17"/>
      <c r="V7100" s="2"/>
      <c r="Y7100" t="str">
        <f t="shared" si="451"/>
        <v/>
      </c>
      <c r="AA7100" t="str">
        <f t="shared" si="452"/>
        <v/>
      </c>
      <c r="AC7100" s="7"/>
      <c r="AD7100" t="s">
        <v>10266</v>
      </c>
      <c r="AE7100">
        <f t="shared" si="453"/>
        <v>0</v>
      </c>
      <c r="AG7100" s="2"/>
      <c r="AI7100" s="7"/>
    </row>
    <row r="7101" spans="1:35" ht="11" customHeight="1" outlineLevel="1" x14ac:dyDescent="0.25">
      <c r="A7101" t="s">
        <v>10254</v>
      </c>
      <c r="C7101" s="2" t="s">
        <v>11983</v>
      </c>
      <c r="D7101" s="2" t="s">
        <v>10263</v>
      </c>
      <c r="E7101" s="7">
        <v>2005</v>
      </c>
      <c r="F7101" s="5" t="s">
        <v>10265</v>
      </c>
      <c r="H7101" s="5" t="s">
        <v>5398</v>
      </c>
      <c r="I7101" s="6" t="s">
        <v>10266</v>
      </c>
      <c r="J7101" s="6" t="s">
        <v>10262</v>
      </c>
      <c r="K7101" s="17">
        <v>7</v>
      </c>
      <c r="L7101" s="17" t="s">
        <v>7732</v>
      </c>
      <c r="M7101" s="9"/>
      <c r="N7101" s="9"/>
      <c r="O7101" s="21"/>
      <c r="Q7101" s="29"/>
      <c r="U7101" s="17"/>
      <c r="V7101" s="2"/>
      <c r="Y7101" t="str">
        <f t="shared" si="451"/>
        <v/>
      </c>
      <c r="AA7101">
        <f t="shared" si="452"/>
        <v>1</v>
      </c>
      <c r="AC7101" s="7"/>
      <c r="AD7101" t="s">
        <v>10266</v>
      </c>
      <c r="AE7101">
        <f t="shared" si="453"/>
        <v>0</v>
      </c>
      <c r="AG7101" s="2"/>
      <c r="AI7101" s="7"/>
    </row>
    <row r="7102" spans="1:35" ht="11" customHeight="1" outlineLevel="1" x14ac:dyDescent="0.25">
      <c r="A7102" t="s">
        <v>10254</v>
      </c>
      <c r="C7102" s="2" t="s">
        <v>11983</v>
      </c>
      <c r="D7102" s="2">
        <v>1440</v>
      </c>
      <c r="E7102" s="7">
        <v>2005</v>
      </c>
      <c r="F7102" s="5" t="s">
        <v>9191</v>
      </c>
      <c r="H7102" s="5" t="s">
        <v>5398</v>
      </c>
      <c r="I7102" s="6" t="s">
        <v>10266</v>
      </c>
      <c r="J7102" s="6" t="s">
        <v>10262</v>
      </c>
      <c r="K7102" s="17">
        <v>7</v>
      </c>
      <c r="L7102" s="17" t="s">
        <v>7732</v>
      </c>
      <c r="M7102" s="9"/>
      <c r="N7102" s="9"/>
      <c r="O7102" s="21"/>
      <c r="Q7102" s="29"/>
      <c r="U7102" s="17"/>
      <c r="V7102" s="2"/>
      <c r="Y7102" t="str">
        <f t="shared" si="451"/>
        <v/>
      </c>
      <c r="AA7102" t="str">
        <f t="shared" si="452"/>
        <v/>
      </c>
      <c r="AC7102" s="7"/>
      <c r="AD7102" t="s">
        <v>10266</v>
      </c>
      <c r="AE7102">
        <f t="shared" si="453"/>
        <v>0</v>
      </c>
      <c r="AG7102" s="2"/>
      <c r="AI7102" s="7"/>
    </row>
    <row r="7103" spans="1:35" ht="11" customHeight="1" outlineLevel="1" x14ac:dyDescent="0.25">
      <c r="A7103" t="s">
        <v>10254</v>
      </c>
      <c r="C7103" s="2" t="s">
        <v>11983</v>
      </c>
      <c r="D7103" s="2">
        <v>1441</v>
      </c>
      <c r="E7103" s="7">
        <v>2005</v>
      </c>
      <c r="F7103" s="5" t="s">
        <v>9191</v>
      </c>
      <c r="H7103" s="5" t="s">
        <v>5398</v>
      </c>
      <c r="I7103" s="6" t="s">
        <v>10266</v>
      </c>
      <c r="J7103" s="6" t="s">
        <v>10262</v>
      </c>
      <c r="K7103" s="17">
        <v>7</v>
      </c>
      <c r="L7103" s="17" t="s">
        <v>7732</v>
      </c>
      <c r="M7103" s="9"/>
      <c r="N7103" s="9"/>
      <c r="O7103" s="21"/>
      <c r="Q7103" s="29"/>
      <c r="U7103" s="17"/>
      <c r="V7103" s="2"/>
      <c r="Y7103" t="str">
        <f t="shared" si="451"/>
        <v/>
      </c>
      <c r="AA7103" t="str">
        <f t="shared" si="452"/>
        <v/>
      </c>
      <c r="AC7103" s="7"/>
      <c r="AD7103" t="s">
        <v>10266</v>
      </c>
      <c r="AE7103">
        <f t="shared" si="453"/>
        <v>0</v>
      </c>
      <c r="AG7103" s="2"/>
      <c r="AI7103" s="7"/>
    </row>
    <row r="7104" spans="1:35" ht="11" customHeight="1" outlineLevel="1" x14ac:dyDescent="0.25">
      <c r="A7104" t="s">
        <v>10254</v>
      </c>
      <c r="C7104" s="2" t="s">
        <v>11983</v>
      </c>
      <c r="D7104" s="2">
        <v>1442</v>
      </c>
      <c r="E7104" s="7">
        <v>2005</v>
      </c>
      <c r="F7104" s="5" t="s">
        <v>9191</v>
      </c>
      <c r="H7104" s="5" t="s">
        <v>5398</v>
      </c>
      <c r="I7104" s="6" t="s">
        <v>10266</v>
      </c>
      <c r="J7104" s="6" t="s">
        <v>10262</v>
      </c>
      <c r="K7104" s="17">
        <v>7</v>
      </c>
      <c r="L7104" s="17" t="s">
        <v>7732</v>
      </c>
      <c r="M7104" s="9"/>
      <c r="N7104" s="9"/>
      <c r="O7104" s="21"/>
      <c r="Q7104" s="29"/>
      <c r="U7104" s="17"/>
      <c r="V7104" s="2"/>
      <c r="Y7104" t="str">
        <f t="shared" si="451"/>
        <v/>
      </c>
      <c r="AA7104" t="str">
        <f t="shared" si="452"/>
        <v/>
      </c>
      <c r="AC7104" s="7"/>
      <c r="AD7104" t="s">
        <v>10266</v>
      </c>
      <c r="AE7104">
        <f t="shared" si="453"/>
        <v>0</v>
      </c>
      <c r="AG7104" s="2"/>
      <c r="AI7104" s="7"/>
    </row>
    <row r="7105" spans="1:49" ht="11" customHeight="1" outlineLevel="1" x14ac:dyDescent="0.25">
      <c r="A7105" t="s">
        <v>10254</v>
      </c>
      <c r="C7105" s="2" t="s">
        <v>11983</v>
      </c>
      <c r="D7105" s="2">
        <v>1443</v>
      </c>
      <c r="E7105" s="7">
        <v>2005</v>
      </c>
      <c r="F7105" s="5" t="s">
        <v>9191</v>
      </c>
      <c r="H7105" s="5" t="s">
        <v>5398</v>
      </c>
      <c r="I7105" s="6" t="s">
        <v>10266</v>
      </c>
      <c r="J7105" s="6" t="s">
        <v>10262</v>
      </c>
      <c r="K7105" s="17">
        <v>7</v>
      </c>
      <c r="L7105" s="17" t="s">
        <v>7732</v>
      </c>
      <c r="M7105" s="9"/>
      <c r="N7105" s="9"/>
      <c r="O7105" s="21"/>
      <c r="Q7105" s="29"/>
      <c r="U7105" s="17"/>
      <c r="V7105" s="2"/>
      <c r="Y7105" t="str">
        <f t="shared" si="451"/>
        <v/>
      </c>
      <c r="AA7105" t="str">
        <f t="shared" si="452"/>
        <v/>
      </c>
      <c r="AC7105" s="7"/>
      <c r="AD7105" t="s">
        <v>10266</v>
      </c>
      <c r="AE7105">
        <f t="shared" si="453"/>
        <v>0</v>
      </c>
      <c r="AG7105" s="2"/>
      <c r="AI7105" s="7"/>
    </row>
    <row r="7106" spans="1:49" ht="11" customHeight="1" outlineLevel="1" x14ac:dyDescent="0.25">
      <c r="A7106" t="s">
        <v>10254</v>
      </c>
      <c r="C7106" s="2" t="s">
        <v>11983</v>
      </c>
      <c r="D7106" s="2" t="s">
        <v>10264</v>
      </c>
      <c r="E7106" s="7">
        <v>2005</v>
      </c>
      <c r="F7106" s="5" t="s">
        <v>10265</v>
      </c>
      <c r="H7106" s="5" t="s">
        <v>5398</v>
      </c>
      <c r="I7106" s="6" t="s">
        <v>10266</v>
      </c>
      <c r="J7106" s="6" t="s">
        <v>10262</v>
      </c>
      <c r="K7106" s="17">
        <v>7</v>
      </c>
      <c r="L7106" s="17" t="s">
        <v>7732</v>
      </c>
      <c r="M7106" s="9"/>
      <c r="N7106" s="9"/>
      <c r="O7106" s="21"/>
      <c r="Q7106" s="29"/>
      <c r="U7106" s="17"/>
      <c r="V7106" s="2"/>
      <c r="Y7106" t="str">
        <f t="shared" si="451"/>
        <v/>
      </c>
      <c r="AA7106">
        <f t="shared" si="452"/>
        <v>1</v>
      </c>
      <c r="AC7106" s="7"/>
      <c r="AD7106" t="s">
        <v>10266</v>
      </c>
      <c r="AE7106">
        <f t="shared" si="453"/>
        <v>0</v>
      </c>
      <c r="AG7106" s="2"/>
      <c r="AI7106" s="7"/>
    </row>
    <row r="7107" spans="1:49" ht="11" customHeight="1" x14ac:dyDescent="0.25">
      <c r="A7107" t="s">
        <v>8653</v>
      </c>
      <c r="B7107" t="s">
        <v>13257</v>
      </c>
      <c r="C7107" s="2" t="s">
        <v>12953</v>
      </c>
      <c r="E7107" s="7"/>
      <c r="F7107" s="5"/>
      <c r="H7107" s="5"/>
      <c r="I7107" s="6"/>
      <c r="J7107" s="6"/>
      <c r="K7107" s="17"/>
      <c r="L7107" s="17"/>
      <c r="M7107" s="9"/>
      <c r="N7107" s="9">
        <f>SUM(M7108:M7849)</f>
        <v>1217.0499999999986</v>
      </c>
      <c r="O7107" s="21">
        <v>10036</v>
      </c>
      <c r="P7107">
        <f>COUNTIF(L7108:L7849,"*")</f>
        <v>742</v>
      </c>
      <c r="Q7107" s="29">
        <f>P7107/O7107</f>
        <v>7.3933838182542844E-2</v>
      </c>
      <c r="R7107">
        <f>COUNTIF(L7108:L7849,"Y")+COUNTIF(L7108:L7849,"S")</f>
        <v>628</v>
      </c>
      <c r="U7107" s="17" t="s">
        <v>7730</v>
      </c>
      <c r="V7107" s="2"/>
      <c r="W7107" t="s">
        <v>18411</v>
      </c>
      <c r="Y7107" t="str">
        <f t="shared" si="451"/>
        <v/>
      </c>
      <c r="AA7107" t="str">
        <f t="shared" si="452"/>
        <v/>
      </c>
      <c r="AC7107" s="7"/>
      <c r="AF7107">
        <f>COUNTIF(AE7108:AE7849,"1")</f>
        <v>294</v>
      </c>
      <c r="AG7107" s="2"/>
      <c r="AI7107" s="7"/>
      <c r="AJ7107">
        <f>COUNTIF($K7108:$K7849,"1")-COUNTIFS($K7108:$K7849,"1",$L7108:$L7849,"V")</f>
        <v>259</v>
      </c>
      <c r="AK7107">
        <f>COUNTIFS($K7108:$K7849,"1",$L7108:$L7849,"Y")+COUNTIFS($K7108:$K7849,"1",$L7108:$L7849,"s")</f>
        <v>217</v>
      </c>
      <c r="AL7107">
        <f>COUNTIF($K7108:$K7849,"2")-COUNTIFS($K7108:$K7849,"2",$L7108:$L7849,"V")</f>
        <v>7</v>
      </c>
      <c r="AM7107">
        <f>COUNTIFS($K7108:$K7849,"2",$L7108:$L7849,"Y")+COUNTIFS($K7108:$K7849,"2",$L7108:$L7849,"s")</f>
        <v>7</v>
      </c>
      <c r="AN7107">
        <f>COUNTIF($K7108:$K7849,"3")-COUNTIFS($K7108:$K7849,"3",$L7108:$L7849,"V")</f>
        <v>443</v>
      </c>
      <c r="AO7107">
        <f>COUNTIFS($K7108:$K7849,"3",$L7108:$L7849,"Y")+COUNTIFS($K7108:$K7849,"3",$L7108:$L7849,"s")</f>
        <v>372</v>
      </c>
      <c r="AP7107">
        <f>COUNTIF($K7108:$K7849,"4")-COUNTIFS($K7108:$K7849,"4",$L7108:$L7849,"V")</f>
        <v>8</v>
      </c>
      <c r="AQ7107">
        <f>COUNTIFS($K7108:$K7849,"4",$L7108:$L7849,"Y")+COUNTIFS($K7108:$K7849,"4",$L7108:$L7849,"s")</f>
        <v>7</v>
      </c>
      <c r="AR7107">
        <f>COUNTIF($K7108:$K7849,"5")-COUNTIFS($K7108:$K7849,"5",$L7108:$L7849,"V")</f>
        <v>25</v>
      </c>
      <c r="AS7107">
        <f>COUNTIFS($K7108:$K7849,"5",$L7108:$L7849,"Y")+COUNTIFS($K7108:$K7849,"5",$L7108:$L7849,"s")</f>
        <v>25</v>
      </c>
      <c r="AT7107">
        <f>COUNTIF($K7108:$K7849,"6")-COUNTIFS($K7108:$K7849,"6",$L7108:$L7849,"V")</f>
        <v>0</v>
      </c>
      <c r="AU7107">
        <f>COUNTIFS($K7108:$K7849,"6",$L7108:$L7849,"Y")+COUNTIFS($K7108:$K7849,"6",$L7108:$L7849,"s")</f>
        <v>0</v>
      </c>
      <c r="AV7107">
        <f>COUNTIF($K7108:$K7849,"7")-COUNTIFS($K7108:$K7849,"7",$L7108:$L7849,"V")</f>
        <v>0</v>
      </c>
      <c r="AW7107">
        <f>COUNTIFS($K7108:$K7849,"7",$L7108:$L7849,"Y")+COUNTIFS($K7108:$K7849,"7",$L7108:$L7849,"s")</f>
        <v>0</v>
      </c>
    </row>
    <row r="7108" spans="1:49" ht="11" customHeight="1" outlineLevel="1" x14ac:dyDescent="0.25">
      <c r="A7108" t="s">
        <v>676</v>
      </c>
      <c r="C7108" s="2" t="s">
        <v>12953</v>
      </c>
      <c r="D7108" s="2">
        <v>154</v>
      </c>
      <c r="E7108" s="7">
        <v>1922</v>
      </c>
      <c r="F7108" s="5" t="s">
        <v>677</v>
      </c>
      <c r="H7108" s="5" t="s">
        <v>6501</v>
      </c>
      <c r="I7108" s="6" t="s">
        <v>5399</v>
      </c>
      <c r="J7108" s="6" t="s">
        <v>7148</v>
      </c>
      <c r="K7108" s="17">
        <v>1</v>
      </c>
      <c r="L7108" s="17" t="s">
        <v>7730</v>
      </c>
      <c r="M7108" s="9">
        <v>0.4</v>
      </c>
      <c r="N7108" s="9"/>
      <c r="O7108" s="21"/>
      <c r="Q7108" s="29"/>
      <c r="U7108" s="17"/>
      <c r="V7108" s="2" t="s">
        <v>2642</v>
      </c>
      <c r="Y7108" t="str">
        <f t="shared" si="451"/>
        <v/>
      </c>
      <c r="AA7108" t="str">
        <f t="shared" si="452"/>
        <v/>
      </c>
      <c r="AC7108" s="7"/>
      <c r="AD7108" t="s">
        <v>5399</v>
      </c>
      <c r="AE7108">
        <f t="shared" ref="AE7108:AE7171" si="454">COUNTIF(I7108,"*Fuji*")</f>
        <v>1</v>
      </c>
      <c r="AG7108" s="2"/>
      <c r="AH7108" t="s">
        <v>4921</v>
      </c>
      <c r="AI7108" s="7" t="s">
        <v>4922</v>
      </c>
    </row>
    <row r="7109" spans="1:49" ht="11" customHeight="1" outlineLevel="1" x14ac:dyDescent="0.25">
      <c r="A7109" t="s">
        <v>676</v>
      </c>
      <c r="C7109" s="2" t="s">
        <v>12953</v>
      </c>
      <c r="D7109" s="2">
        <v>155</v>
      </c>
      <c r="E7109" s="7">
        <v>1922</v>
      </c>
      <c r="F7109" s="5" t="s">
        <v>2644</v>
      </c>
      <c r="H7109" s="5" t="s">
        <v>133</v>
      </c>
      <c r="I7109" s="6" t="s">
        <v>5399</v>
      </c>
      <c r="J7109" s="6" t="s">
        <v>7148</v>
      </c>
      <c r="K7109" s="17">
        <v>1</v>
      </c>
      <c r="L7109" s="17" t="s">
        <v>7730</v>
      </c>
      <c r="M7109" s="9">
        <v>1</v>
      </c>
      <c r="N7109" s="9"/>
      <c r="O7109" s="21"/>
      <c r="Q7109" s="29"/>
      <c r="U7109" s="17"/>
      <c r="V7109" s="2">
        <v>173</v>
      </c>
      <c r="Y7109" t="str">
        <f t="shared" si="451"/>
        <v/>
      </c>
      <c r="AA7109" t="str">
        <f t="shared" si="452"/>
        <v/>
      </c>
      <c r="AC7109" s="7"/>
      <c r="AD7109" t="s">
        <v>5399</v>
      </c>
      <c r="AE7109">
        <f t="shared" si="454"/>
        <v>1</v>
      </c>
      <c r="AG7109" s="2"/>
      <c r="AH7109" t="s">
        <v>4921</v>
      </c>
      <c r="AI7109" s="7" t="s">
        <v>4620</v>
      </c>
    </row>
    <row r="7110" spans="1:49" ht="11" customHeight="1" outlineLevel="1" x14ac:dyDescent="0.25">
      <c r="A7110" t="s">
        <v>676</v>
      </c>
      <c r="C7110" s="2" t="s">
        <v>12953</v>
      </c>
      <c r="D7110" s="2">
        <v>156</v>
      </c>
      <c r="E7110" s="7">
        <v>1922</v>
      </c>
      <c r="F7110" s="5" t="s">
        <v>5722</v>
      </c>
      <c r="H7110" s="5" t="s">
        <v>4458</v>
      </c>
      <c r="I7110" s="6" t="s">
        <v>5399</v>
      </c>
      <c r="J7110" s="6" t="s">
        <v>7148</v>
      </c>
      <c r="K7110" s="17">
        <v>1</v>
      </c>
      <c r="L7110" s="17" t="s">
        <v>7730</v>
      </c>
      <c r="M7110" s="9">
        <v>1</v>
      </c>
      <c r="N7110" s="9"/>
      <c r="O7110" s="21"/>
      <c r="Q7110" s="29"/>
      <c r="U7110" s="17"/>
      <c r="V7110" s="2">
        <v>175</v>
      </c>
      <c r="Y7110" t="str">
        <f t="shared" si="451"/>
        <v/>
      </c>
      <c r="AA7110" t="str">
        <f t="shared" si="452"/>
        <v/>
      </c>
      <c r="AC7110" s="7"/>
      <c r="AD7110" t="s">
        <v>5399</v>
      </c>
      <c r="AE7110">
        <f t="shared" si="454"/>
        <v>1</v>
      </c>
      <c r="AG7110" s="2"/>
      <c r="AH7110" t="s">
        <v>4921</v>
      </c>
      <c r="AI7110" s="7" t="s">
        <v>4620</v>
      </c>
    </row>
    <row r="7111" spans="1:49" ht="11" customHeight="1" outlineLevel="1" x14ac:dyDescent="0.25">
      <c r="A7111" t="s">
        <v>676</v>
      </c>
      <c r="C7111" s="2" t="s">
        <v>12953</v>
      </c>
      <c r="D7111" s="2">
        <v>159</v>
      </c>
      <c r="E7111" s="7">
        <v>1923</v>
      </c>
      <c r="F7111" s="5" t="s">
        <v>5726</v>
      </c>
      <c r="H7111" s="5" t="s">
        <v>4522</v>
      </c>
      <c r="I7111" s="6" t="s">
        <v>5399</v>
      </c>
      <c r="J7111" s="6" t="s">
        <v>7149</v>
      </c>
      <c r="K7111" s="17">
        <v>1</v>
      </c>
      <c r="L7111" s="17" t="s">
        <v>7730</v>
      </c>
      <c r="M7111" s="9">
        <v>0.5</v>
      </c>
      <c r="N7111" s="9"/>
      <c r="O7111" s="21"/>
      <c r="Q7111" s="29"/>
      <c r="U7111" s="17"/>
      <c r="V7111" s="2">
        <v>179</v>
      </c>
      <c r="Y7111" t="str">
        <f t="shared" si="451"/>
        <v/>
      </c>
      <c r="AA7111" t="str">
        <f t="shared" si="452"/>
        <v/>
      </c>
      <c r="AC7111" s="7"/>
      <c r="AD7111" t="s">
        <v>5399</v>
      </c>
      <c r="AE7111">
        <f t="shared" si="454"/>
        <v>1</v>
      </c>
      <c r="AG7111" s="2"/>
      <c r="AH7111" t="s">
        <v>4921</v>
      </c>
      <c r="AI7111" s="7" t="s">
        <v>4922</v>
      </c>
    </row>
    <row r="7112" spans="1:49" ht="11" customHeight="1" outlineLevel="1" x14ac:dyDescent="0.25">
      <c r="A7112" t="s">
        <v>676</v>
      </c>
      <c r="C7112" s="2" t="s">
        <v>12953</v>
      </c>
      <c r="D7112" s="2">
        <v>160</v>
      </c>
      <c r="E7112" s="7">
        <v>1923</v>
      </c>
      <c r="F7112" s="5" t="s">
        <v>5727</v>
      </c>
      <c r="H7112" s="5" t="s">
        <v>5728</v>
      </c>
      <c r="I7112" s="6" t="s">
        <v>5399</v>
      </c>
      <c r="J7112" s="6" t="s">
        <v>7149</v>
      </c>
      <c r="K7112" s="17">
        <v>1</v>
      </c>
      <c r="L7112" s="17" t="s">
        <v>7730</v>
      </c>
      <c r="M7112" s="9">
        <v>0.5</v>
      </c>
      <c r="N7112" s="9"/>
      <c r="O7112" s="21"/>
      <c r="Q7112" s="29"/>
      <c r="U7112" s="17"/>
      <c r="V7112" s="2">
        <v>180</v>
      </c>
      <c r="Y7112" t="str">
        <f t="shared" si="451"/>
        <v/>
      </c>
      <c r="AA7112" t="str">
        <f t="shared" si="452"/>
        <v/>
      </c>
      <c r="AC7112" s="7"/>
      <c r="AD7112" t="s">
        <v>5399</v>
      </c>
      <c r="AE7112">
        <f t="shared" si="454"/>
        <v>1</v>
      </c>
      <c r="AG7112" s="2"/>
      <c r="AH7112" t="s">
        <v>4921</v>
      </c>
      <c r="AI7112" s="7" t="s">
        <v>4922</v>
      </c>
    </row>
    <row r="7113" spans="1:49" ht="11" customHeight="1" outlineLevel="1" x14ac:dyDescent="0.25">
      <c r="A7113" t="s">
        <v>676</v>
      </c>
      <c r="C7113" s="2" t="s">
        <v>12953</v>
      </c>
      <c r="D7113" s="2">
        <v>161</v>
      </c>
      <c r="E7113" s="7">
        <v>1923</v>
      </c>
      <c r="F7113" s="5" t="s">
        <v>5996</v>
      </c>
      <c r="H7113" s="5" t="s">
        <v>1126</v>
      </c>
      <c r="I7113" s="6" t="s">
        <v>5399</v>
      </c>
      <c r="J7113" s="6" t="s">
        <v>7149</v>
      </c>
      <c r="K7113" s="17">
        <v>1</v>
      </c>
      <c r="L7113" s="17" t="s">
        <v>7730</v>
      </c>
      <c r="M7113" s="9">
        <v>0.5</v>
      </c>
      <c r="N7113" s="9"/>
      <c r="O7113" s="21"/>
      <c r="Q7113" s="29"/>
      <c r="U7113" s="17"/>
      <c r="V7113" s="2">
        <v>181</v>
      </c>
      <c r="Y7113" t="str">
        <f t="shared" si="451"/>
        <v/>
      </c>
      <c r="AA7113" t="str">
        <f t="shared" si="452"/>
        <v/>
      </c>
      <c r="AC7113" s="7"/>
      <c r="AD7113" t="s">
        <v>5399</v>
      </c>
      <c r="AE7113">
        <f t="shared" si="454"/>
        <v>1</v>
      </c>
      <c r="AG7113" s="2"/>
      <c r="AH7113" t="s">
        <v>4921</v>
      </c>
      <c r="AI7113" s="7" t="s">
        <v>4922</v>
      </c>
    </row>
    <row r="7114" spans="1:49" ht="11" customHeight="1" outlineLevel="1" x14ac:dyDescent="0.25">
      <c r="A7114" t="s">
        <v>676</v>
      </c>
      <c r="C7114" s="2" t="s">
        <v>12953</v>
      </c>
      <c r="D7114" s="2">
        <v>162</v>
      </c>
      <c r="E7114" s="7">
        <v>1923</v>
      </c>
      <c r="F7114" s="5" t="s">
        <v>1582</v>
      </c>
      <c r="H7114" s="5" t="s">
        <v>4555</v>
      </c>
      <c r="I7114" s="6" t="s">
        <v>5399</v>
      </c>
      <c r="J7114" s="6" t="s">
        <v>7149</v>
      </c>
      <c r="K7114" s="17">
        <v>1</v>
      </c>
      <c r="L7114" s="17" t="s">
        <v>7730</v>
      </c>
      <c r="M7114" s="9">
        <v>0.5</v>
      </c>
      <c r="N7114" s="9"/>
      <c r="O7114" s="21"/>
      <c r="Q7114" s="29"/>
      <c r="U7114" s="17"/>
      <c r="V7114" s="2">
        <v>182</v>
      </c>
      <c r="Y7114" t="str">
        <f t="shared" si="451"/>
        <v/>
      </c>
      <c r="AA7114" t="str">
        <f t="shared" si="452"/>
        <v/>
      </c>
      <c r="AC7114" s="7"/>
      <c r="AD7114" t="s">
        <v>5399</v>
      </c>
      <c r="AE7114">
        <f t="shared" si="454"/>
        <v>1</v>
      </c>
      <c r="AG7114" s="2"/>
      <c r="AH7114" t="s">
        <v>4921</v>
      </c>
      <c r="AI7114" s="7" t="s">
        <v>4922</v>
      </c>
    </row>
    <row r="7115" spans="1:49" ht="11" customHeight="1" outlineLevel="1" x14ac:dyDescent="0.25">
      <c r="A7115" t="s">
        <v>676</v>
      </c>
      <c r="C7115" s="2" t="s">
        <v>12953</v>
      </c>
      <c r="D7115" s="2">
        <v>163</v>
      </c>
      <c r="E7115" s="7">
        <v>1923</v>
      </c>
      <c r="F7115" s="5" t="s">
        <v>677</v>
      </c>
      <c r="H7115" s="5" t="s">
        <v>1509</v>
      </c>
      <c r="I7115" s="6" t="s">
        <v>5399</v>
      </c>
      <c r="J7115" s="6" t="s">
        <v>7149</v>
      </c>
      <c r="K7115" s="17">
        <v>1</v>
      </c>
      <c r="L7115" s="17" t="s">
        <v>7730</v>
      </c>
      <c r="M7115" s="9">
        <v>0.5</v>
      </c>
      <c r="N7115" s="9"/>
      <c r="O7115" s="21"/>
      <c r="Q7115" s="29"/>
      <c r="U7115" s="17"/>
      <c r="V7115" s="2">
        <v>183</v>
      </c>
      <c r="Y7115" t="str">
        <f t="shared" si="451"/>
        <v/>
      </c>
      <c r="AA7115" t="str">
        <f t="shared" si="452"/>
        <v/>
      </c>
      <c r="AC7115" s="7"/>
      <c r="AD7115" t="s">
        <v>5399</v>
      </c>
      <c r="AE7115">
        <f t="shared" si="454"/>
        <v>1</v>
      </c>
      <c r="AG7115" s="2"/>
      <c r="AH7115" t="s">
        <v>4921</v>
      </c>
      <c r="AI7115" s="7" t="s">
        <v>4620</v>
      </c>
    </row>
    <row r="7116" spans="1:49" ht="11" customHeight="1" outlineLevel="1" x14ac:dyDescent="0.25">
      <c r="A7116" t="s">
        <v>676</v>
      </c>
      <c r="C7116" s="2" t="s">
        <v>12953</v>
      </c>
      <c r="D7116" s="2">
        <v>164</v>
      </c>
      <c r="E7116" s="7">
        <v>1923</v>
      </c>
      <c r="F7116" s="5" t="s">
        <v>1583</v>
      </c>
      <c r="H7116" s="5" t="s">
        <v>6420</v>
      </c>
      <c r="I7116" s="6" t="s">
        <v>5399</v>
      </c>
      <c r="J7116" s="6" t="s">
        <v>7149</v>
      </c>
      <c r="K7116" s="17">
        <v>1</v>
      </c>
      <c r="L7116" s="17" t="s">
        <v>7730</v>
      </c>
      <c r="M7116" s="9">
        <v>0.5</v>
      </c>
      <c r="N7116" s="9"/>
      <c r="O7116" s="21"/>
      <c r="Q7116" s="29"/>
      <c r="U7116" s="17"/>
      <c r="V7116" s="2">
        <v>184</v>
      </c>
      <c r="Y7116" t="str">
        <f t="shared" si="451"/>
        <v/>
      </c>
      <c r="AA7116" t="str">
        <f t="shared" si="452"/>
        <v/>
      </c>
      <c r="AC7116" s="7"/>
      <c r="AD7116" t="s">
        <v>5399</v>
      </c>
      <c r="AE7116">
        <f t="shared" si="454"/>
        <v>1</v>
      </c>
      <c r="AG7116" s="2"/>
      <c r="AH7116" t="s">
        <v>4921</v>
      </c>
      <c r="AI7116" s="7" t="s">
        <v>4620</v>
      </c>
    </row>
    <row r="7117" spans="1:49" ht="11" customHeight="1" outlineLevel="1" x14ac:dyDescent="0.25">
      <c r="A7117" t="s">
        <v>676</v>
      </c>
      <c r="C7117" s="2" t="s">
        <v>12953</v>
      </c>
      <c r="D7117" s="2">
        <v>165</v>
      </c>
      <c r="E7117" s="7">
        <v>1923</v>
      </c>
      <c r="F7117" s="5" t="s">
        <v>2644</v>
      </c>
      <c r="H7117" s="5" t="s">
        <v>5480</v>
      </c>
      <c r="I7117" s="6" t="s">
        <v>5399</v>
      </c>
      <c r="J7117" s="6" t="s">
        <v>7149</v>
      </c>
      <c r="K7117" s="17">
        <v>1</v>
      </c>
      <c r="L7117" s="17" t="s">
        <v>7730</v>
      </c>
      <c r="M7117" s="9">
        <v>0.5</v>
      </c>
      <c r="N7117" s="9"/>
      <c r="O7117" s="21"/>
      <c r="Q7117" s="29"/>
      <c r="U7117" s="17"/>
      <c r="V7117" s="2">
        <v>185</v>
      </c>
      <c r="Y7117" t="str">
        <f t="shared" si="451"/>
        <v/>
      </c>
      <c r="AA7117" t="str">
        <f t="shared" si="452"/>
        <v/>
      </c>
      <c r="AC7117" s="7"/>
      <c r="AD7117" t="s">
        <v>5399</v>
      </c>
      <c r="AE7117">
        <f t="shared" si="454"/>
        <v>1</v>
      </c>
      <c r="AG7117" s="2"/>
      <c r="AH7117" t="s">
        <v>4921</v>
      </c>
      <c r="AI7117" s="7" t="s">
        <v>4620</v>
      </c>
    </row>
    <row r="7118" spans="1:49" ht="11" customHeight="1" outlineLevel="1" x14ac:dyDescent="0.25">
      <c r="A7118" t="s">
        <v>676</v>
      </c>
      <c r="C7118" s="2" t="s">
        <v>12953</v>
      </c>
      <c r="D7118" s="2">
        <v>183</v>
      </c>
      <c r="E7118" s="7">
        <v>1926</v>
      </c>
      <c r="F7118" s="5" t="s">
        <v>5996</v>
      </c>
      <c r="H7118" s="5" t="s">
        <v>6501</v>
      </c>
      <c r="I7118" s="6" t="s">
        <v>5399</v>
      </c>
      <c r="J7118" s="6" t="s">
        <v>7002</v>
      </c>
      <c r="K7118" s="17">
        <v>1</v>
      </c>
      <c r="L7118" s="17" t="s">
        <v>7730</v>
      </c>
      <c r="M7118" s="9">
        <v>1</v>
      </c>
      <c r="N7118" s="9"/>
      <c r="O7118" s="21"/>
      <c r="Q7118" s="29"/>
      <c r="U7118" s="17"/>
      <c r="V7118" s="2">
        <v>194</v>
      </c>
      <c r="Y7118" t="str">
        <f t="shared" si="451"/>
        <v/>
      </c>
      <c r="AA7118" t="str">
        <f t="shared" si="452"/>
        <v/>
      </c>
      <c r="AC7118" s="7"/>
      <c r="AD7118" t="s">
        <v>5399</v>
      </c>
      <c r="AE7118">
        <f t="shared" si="454"/>
        <v>1</v>
      </c>
      <c r="AG7118" s="2"/>
      <c r="AH7118" t="s">
        <v>4921</v>
      </c>
      <c r="AI7118" s="7" t="s">
        <v>4922</v>
      </c>
    </row>
    <row r="7119" spans="1:49" ht="11" customHeight="1" outlineLevel="1" x14ac:dyDescent="0.25">
      <c r="A7119" t="s">
        <v>676</v>
      </c>
      <c r="C7119" s="2" t="s">
        <v>12953</v>
      </c>
      <c r="D7119" s="2">
        <v>201</v>
      </c>
      <c r="E7119" s="7">
        <v>1929</v>
      </c>
      <c r="F7119" s="5" t="s">
        <v>677</v>
      </c>
      <c r="H7119" s="5" t="s">
        <v>5037</v>
      </c>
      <c r="I7119" s="6" t="s">
        <v>5399</v>
      </c>
      <c r="J7119" s="6" t="s">
        <v>7147</v>
      </c>
      <c r="K7119" s="17">
        <v>1</v>
      </c>
      <c r="L7119" s="17" t="s">
        <v>7730</v>
      </c>
      <c r="M7119" s="9">
        <v>0.4</v>
      </c>
      <c r="N7119" s="9"/>
      <c r="O7119" s="21"/>
      <c r="Q7119" s="29"/>
      <c r="U7119" s="17"/>
      <c r="V7119" s="2" t="s">
        <v>2643</v>
      </c>
      <c r="Y7119" t="str">
        <f t="shared" si="451"/>
        <v/>
      </c>
      <c r="AA7119" t="str">
        <f t="shared" si="452"/>
        <v/>
      </c>
      <c r="AC7119" s="7"/>
      <c r="AD7119" t="s">
        <v>5399</v>
      </c>
      <c r="AE7119">
        <f t="shared" si="454"/>
        <v>1</v>
      </c>
      <c r="AG7119" s="2"/>
      <c r="AH7119" t="s">
        <v>4921</v>
      </c>
      <c r="AI7119" s="7" t="s">
        <v>4620</v>
      </c>
    </row>
    <row r="7120" spans="1:49" ht="11" customHeight="1" outlineLevel="1" x14ac:dyDescent="0.25">
      <c r="A7120" t="s">
        <v>676</v>
      </c>
      <c r="C7120" s="2" t="s">
        <v>12953</v>
      </c>
      <c r="D7120" s="2">
        <v>202</v>
      </c>
      <c r="E7120" s="7">
        <v>1929</v>
      </c>
      <c r="F7120" s="5" t="s">
        <v>2644</v>
      </c>
      <c r="H7120" s="5" t="s">
        <v>3433</v>
      </c>
      <c r="I7120" s="6" t="s">
        <v>5399</v>
      </c>
      <c r="J7120" s="6" t="s">
        <v>7147</v>
      </c>
      <c r="K7120" s="17">
        <v>1</v>
      </c>
      <c r="L7120" s="17" t="s">
        <v>7730</v>
      </c>
      <c r="M7120" s="9">
        <v>10</v>
      </c>
      <c r="N7120" s="9"/>
      <c r="O7120" s="21"/>
      <c r="Q7120" s="29"/>
      <c r="U7120" s="17"/>
      <c r="V7120" s="2" t="s">
        <v>5721</v>
      </c>
      <c r="Y7120" t="str">
        <f t="shared" si="451"/>
        <v/>
      </c>
      <c r="AA7120" t="str">
        <f t="shared" si="452"/>
        <v/>
      </c>
      <c r="AC7120" s="7"/>
      <c r="AD7120" t="s">
        <v>5399</v>
      </c>
      <c r="AE7120">
        <f t="shared" si="454"/>
        <v>1</v>
      </c>
      <c r="AG7120" s="2"/>
      <c r="AH7120" t="s">
        <v>4921</v>
      </c>
      <c r="AI7120" s="7" t="s">
        <v>4523</v>
      </c>
    </row>
    <row r="7121" spans="1:35" ht="11" customHeight="1" outlineLevel="1" x14ac:dyDescent="0.25">
      <c r="A7121" t="s">
        <v>676</v>
      </c>
      <c r="C7121" s="2" t="s">
        <v>12953</v>
      </c>
      <c r="D7121" s="2">
        <v>203</v>
      </c>
      <c r="E7121" s="7">
        <v>1929</v>
      </c>
      <c r="F7121" s="5" t="s">
        <v>5722</v>
      </c>
      <c r="H7121" s="5" t="s">
        <v>5724</v>
      </c>
      <c r="I7121" s="6" t="s">
        <v>5399</v>
      </c>
      <c r="J7121" s="6" t="s">
        <v>7147</v>
      </c>
      <c r="K7121" s="17">
        <v>1</v>
      </c>
      <c r="L7121" s="17" t="s">
        <v>7730</v>
      </c>
      <c r="M7121" s="9">
        <v>1.5</v>
      </c>
      <c r="N7121" s="9"/>
      <c r="O7121" s="21"/>
      <c r="Q7121" s="29"/>
      <c r="U7121" s="17"/>
      <c r="V7121" s="2" t="s">
        <v>5725</v>
      </c>
      <c r="Y7121" t="str">
        <f t="shared" si="451"/>
        <v/>
      </c>
      <c r="AA7121" t="str">
        <f t="shared" si="452"/>
        <v/>
      </c>
      <c r="AC7121" s="7"/>
      <c r="AD7121" t="s">
        <v>5399</v>
      </c>
      <c r="AE7121">
        <f t="shared" si="454"/>
        <v>1</v>
      </c>
      <c r="AG7121" s="2"/>
      <c r="AH7121" t="s">
        <v>4921</v>
      </c>
      <c r="AI7121" s="7" t="s">
        <v>4620</v>
      </c>
    </row>
    <row r="7122" spans="1:35" ht="11" customHeight="1" outlineLevel="1" x14ac:dyDescent="0.25">
      <c r="A7122" t="s">
        <v>676</v>
      </c>
      <c r="C7122" s="2" t="s">
        <v>12953</v>
      </c>
      <c r="D7122" s="2">
        <v>208</v>
      </c>
      <c r="E7122" s="7">
        <v>1929</v>
      </c>
      <c r="F7122" s="5" t="s">
        <v>2108</v>
      </c>
      <c r="H7122" s="5" t="s">
        <v>6794</v>
      </c>
      <c r="I7122" s="6" t="s">
        <v>1326</v>
      </c>
      <c r="J7122" s="6" t="s">
        <v>7150</v>
      </c>
      <c r="K7122" s="17">
        <v>3</v>
      </c>
      <c r="L7122" s="17" t="s">
        <v>7730</v>
      </c>
      <c r="M7122" s="9">
        <v>25</v>
      </c>
      <c r="N7122" s="9"/>
      <c r="O7122" s="21"/>
      <c r="Q7122" s="29"/>
      <c r="U7122" s="17"/>
      <c r="V7122" s="2" t="s">
        <v>2103</v>
      </c>
      <c r="Y7122" t="str">
        <f t="shared" si="451"/>
        <v/>
      </c>
      <c r="AA7122" t="str">
        <f t="shared" si="452"/>
        <v/>
      </c>
      <c r="AC7122" s="7"/>
      <c r="AD7122" t="s">
        <v>1326</v>
      </c>
      <c r="AE7122">
        <f t="shared" si="454"/>
        <v>0</v>
      </c>
      <c r="AG7122" s="2"/>
      <c r="AH7122" t="s">
        <v>1327</v>
      </c>
      <c r="AI7122" s="7" t="s">
        <v>4620</v>
      </c>
    </row>
    <row r="7123" spans="1:35" ht="11" customHeight="1" outlineLevel="1" x14ac:dyDescent="0.25">
      <c r="A7123" t="s">
        <v>676</v>
      </c>
      <c r="C7123" s="2" t="s">
        <v>12953</v>
      </c>
      <c r="D7123" s="2">
        <v>209</v>
      </c>
      <c r="E7123" s="7">
        <v>1929</v>
      </c>
      <c r="F7123" s="5" t="s">
        <v>1587</v>
      </c>
      <c r="H7123" s="5" t="s">
        <v>6445</v>
      </c>
      <c r="I7123" s="6" t="s">
        <v>1326</v>
      </c>
      <c r="J7123" s="6" t="s">
        <v>7150</v>
      </c>
      <c r="K7123" s="17">
        <v>3</v>
      </c>
      <c r="L7123" s="17" t="s">
        <v>7730</v>
      </c>
      <c r="M7123" s="9">
        <v>4.5</v>
      </c>
      <c r="N7123" s="9"/>
      <c r="O7123" s="21"/>
      <c r="Q7123" s="29"/>
      <c r="U7123" s="17"/>
      <c r="V7123" s="2" t="s">
        <v>2104</v>
      </c>
      <c r="Y7123" t="str">
        <f t="shared" si="451"/>
        <v/>
      </c>
      <c r="AA7123" t="str">
        <f t="shared" si="452"/>
        <v/>
      </c>
      <c r="AC7123" s="7"/>
      <c r="AD7123" t="s">
        <v>1326</v>
      </c>
      <c r="AE7123">
        <f t="shared" si="454"/>
        <v>0</v>
      </c>
      <c r="AG7123" s="2"/>
      <c r="AH7123" t="s">
        <v>1327</v>
      </c>
      <c r="AI7123" s="7" t="s">
        <v>4922</v>
      </c>
    </row>
    <row r="7124" spans="1:35" ht="11" customHeight="1" outlineLevel="1" x14ac:dyDescent="0.25">
      <c r="A7124" t="s">
        <v>676</v>
      </c>
      <c r="C7124" s="2" t="s">
        <v>12953</v>
      </c>
      <c r="D7124" s="2">
        <v>210</v>
      </c>
      <c r="E7124" s="7">
        <v>1929</v>
      </c>
      <c r="F7124" s="5" t="s">
        <v>1588</v>
      </c>
      <c r="H7124" s="5" t="s">
        <v>2290</v>
      </c>
      <c r="I7124" s="6" t="s">
        <v>1326</v>
      </c>
      <c r="J7124" s="6" t="s">
        <v>7150</v>
      </c>
      <c r="K7124" s="17">
        <v>3</v>
      </c>
      <c r="L7124" s="17" t="s">
        <v>7732</v>
      </c>
      <c r="M7124" s="9"/>
      <c r="N7124" s="9"/>
      <c r="O7124" s="21"/>
      <c r="Q7124" s="29"/>
      <c r="U7124" s="17"/>
      <c r="V7124" s="2" t="s">
        <v>2105</v>
      </c>
      <c r="Y7124" t="str">
        <f t="shared" si="451"/>
        <v/>
      </c>
      <c r="AA7124" t="str">
        <f t="shared" si="452"/>
        <v/>
      </c>
      <c r="AC7124" s="7"/>
      <c r="AD7124" t="s">
        <v>1326</v>
      </c>
      <c r="AE7124">
        <f t="shared" si="454"/>
        <v>0</v>
      </c>
      <c r="AG7124" s="2"/>
      <c r="AH7124" t="s">
        <v>1327</v>
      </c>
      <c r="AI7124" s="7" t="s">
        <v>4922</v>
      </c>
    </row>
    <row r="7125" spans="1:35" ht="11" customHeight="1" outlineLevel="1" x14ac:dyDescent="0.25">
      <c r="A7125" t="s">
        <v>676</v>
      </c>
      <c r="C7125" s="2" t="s">
        <v>12953</v>
      </c>
      <c r="D7125" s="2">
        <v>211</v>
      </c>
      <c r="E7125" s="7">
        <v>1929</v>
      </c>
      <c r="F7125" s="5" t="s">
        <v>1589</v>
      </c>
      <c r="H7125" s="5" t="s">
        <v>1590</v>
      </c>
      <c r="I7125" s="6" t="s">
        <v>1326</v>
      </c>
      <c r="J7125" s="6" t="s">
        <v>7150</v>
      </c>
      <c r="K7125" s="17">
        <v>3</v>
      </c>
      <c r="L7125" s="17" t="s">
        <v>7730</v>
      </c>
      <c r="M7125" s="9">
        <v>15</v>
      </c>
      <c r="N7125" s="9"/>
      <c r="O7125" s="21"/>
      <c r="Q7125" s="29"/>
      <c r="U7125" s="17"/>
      <c r="V7125" s="2" t="s">
        <v>2106</v>
      </c>
      <c r="Y7125" t="str">
        <f t="shared" si="451"/>
        <v/>
      </c>
      <c r="AA7125" t="str">
        <f t="shared" si="452"/>
        <v/>
      </c>
      <c r="AC7125" s="7"/>
      <c r="AD7125" t="s">
        <v>1326</v>
      </c>
      <c r="AE7125">
        <f t="shared" si="454"/>
        <v>0</v>
      </c>
      <c r="AG7125" s="2"/>
      <c r="AH7125" t="s">
        <v>1327</v>
      </c>
      <c r="AI7125" s="7" t="s">
        <v>4922</v>
      </c>
    </row>
    <row r="7126" spans="1:35" ht="11" customHeight="1" outlineLevel="1" x14ac:dyDescent="0.25">
      <c r="A7126" t="s">
        <v>676</v>
      </c>
      <c r="C7126" s="2" t="s">
        <v>12953</v>
      </c>
      <c r="D7126" s="2">
        <v>212</v>
      </c>
      <c r="E7126" s="7">
        <v>1930</v>
      </c>
      <c r="F7126" s="5" t="s">
        <v>677</v>
      </c>
      <c r="H7126" s="5" t="s">
        <v>5037</v>
      </c>
      <c r="I7126" s="6" t="s">
        <v>5399</v>
      </c>
      <c r="J7126" s="6" t="s">
        <v>7151</v>
      </c>
      <c r="K7126" s="17">
        <v>1</v>
      </c>
      <c r="L7126" s="17" t="s">
        <v>7730</v>
      </c>
      <c r="M7126" s="9">
        <v>3</v>
      </c>
      <c r="N7126" s="9"/>
      <c r="O7126" s="21"/>
      <c r="Q7126" s="29"/>
      <c r="U7126" s="17"/>
      <c r="V7126" s="2">
        <v>172</v>
      </c>
      <c r="Y7126" t="str">
        <f t="shared" si="451"/>
        <v/>
      </c>
      <c r="AA7126" t="str">
        <f t="shared" si="452"/>
        <v/>
      </c>
      <c r="AC7126" s="7"/>
      <c r="AD7126" t="s">
        <v>5399</v>
      </c>
      <c r="AE7126">
        <f t="shared" si="454"/>
        <v>1</v>
      </c>
      <c r="AG7126" s="2"/>
      <c r="AH7126" t="s">
        <v>4921</v>
      </c>
      <c r="AI7126" s="7" t="s">
        <v>4922</v>
      </c>
    </row>
    <row r="7127" spans="1:35" ht="11" customHeight="1" outlineLevel="1" x14ac:dyDescent="0.25">
      <c r="A7127" t="s">
        <v>676</v>
      </c>
      <c r="C7127" s="2" t="s">
        <v>12953</v>
      </c>
      <c r="D7127" s="2">
        <v>213</v>
      </c>
      <c r="E7127" s="7">
        <v>1930</v>
      </c>
      <c r="F7127" s="5" t="s">
        <v>2644</v>
      </c>
      <c r="H7127" s="5" t="s">
        <v>3433</v>
      </c>
      <c r="I7127" s="6" t="s">
        <v>5399</v>
      </c>
      <c r="J7127" s="6" t="s">
        <v>7151</v>
      </c>
      <c r="K7127" s="17">
        <v>1</v>
      </c>
      <c r="L7127" s="17" t="s">
        <v>7730</v>
      </c>
      <c r="M7127" s="9">
        <v>0.4</v>
      </c>
      <c r="N7127" s="9"/>
      <c r="O7127" s="21"/>
      <c r="Q7127" s="29"/>
      <c r="U7127" s="17"/>
      <c r="V7127" s="2">
        <v>174</v>
      </c>
      <c r="Y7127" t="str">
        <f t="shared" si="451"/>
        <v/>
      </c>
      <c r="AA7127" t="str">
        <f t="shared" si="452"/>
        <v/>
      </c>
      <c r="AC7127" s="7"/>
      <c r="AD7127" t="s">
        <v>5399</v>
      </c>
      <c r="AE7127">
        <f t="shared" si="454"/>
        <v>1</v>
      </c>
      <c r="AG7127" s="2"/>
      <c r="AH7127" t="s">
        <v>4921</v>
      </c>
      <c r="AI7127" s="7" t="s">
        <v>4922</v>
      </c>
    </row>
    <row r="7128" spans="1:35" ht="11" customHeight="1" outlineLevel="1" x14ac:dyDescent="0.25">
      <c r="A7128" t="s">
        <v>676</v>
      </c>
      <c r="C7128" s="2" t="s">
        <v>12953</v>
      </c>
      <c r="D7128" s="2">
        <v>214</v>
      </c>
      <c r="E7128" s="7">
        <v>1930</v>
      </c>
      <c r="F7128" s="5" t="s">
        <v>5722</v>
      </c>
      <c r="H7128" s="5" t="s">
        <v>5724</v>
      </c>
      <c r="I7128" s="6" t="s">
        <v>5399</v>
      </c>
      <c r="J7128" s="6" t="s">
        <v>7151</v>
      </c>
      <c r="K7128" s="17">
        <v>1</v>
      </c>
      <c r="L7128" s="17" t="s">
        <v>7730</v>
      </c>
      <c r="M7128" s="9">
        <v>1</v>
      </c>
      <c r="N7128" s="9"/>
      <c r="O7128" s="21"/>
      <c r="Q7128" s="29"/>
      <c r="U7128" s="17"/>
      <c r="V7128" s="2">
        <v>176</v>
      </c>
      <c r="Y7128" t="str">
        <f t="shared" si="451"/>
        <v/>
      </c>
      <c r="AA7128" t="str">
        <f t="shared" si="452"/>
        <v/>
      </c>
      <c r="AC7128" s="7"/>
      <c r="AD7128" t="s">
        <v>5399</v>
      </c>
      <c r="AE7128">
        <f t="shared" si="454"/>
        <v>1</v>
      </c>
      <c r="AG7128" s="2"/>
      <c r="AH7128" t="s">
        <v>4921</v>
      </c>
      <c r="AI7128" s="7" t="s">
        <v>4620</v>
      </c>
    </row>
    <row r="7129" spans="1:35" ht="11" customHeight="1" outlineLevel="1" x14ac:dyDescent="0.25">
      <c r="A7129" t="s">
        <v>676</v>
      </c>
      <c r="C7129" s="2" t="s">
        <v>12953</v>
      </c>
      <c r="D7129" s="2">
        <v>220</v>
      </c>
      <c r="E7129" s="7">
        <v>1934</v>
      </c>
      <c r="F7129" s="5" t="s">
        <v>2889</v>
      </c>
      <c r="H7129" s="5" t="s">
        <v>4459</v>
      </c>
      <c r="I7129" s="6" t="s">
        <v>1326</v>
      </c>
      <c r="J7129" s="6" t="s">
        <v>7150</v>
      </c>
      <c r="K7129" s="17">
        <v>3</v>
      </c>
      <c r="L7129" s="17" t="s">
        <v>7730</v>
      </c>
      <c r="M7129" s="9">
        <v>1.5</v>
      </c>
      <c r="N7129" s="9"/>
      <c r="O7129" s="21"/>
      <c r="Q7129" s="29"/>
      <c r="U7129" s="17"/>
      <c r="V7129" s="2" t="s">
        <v>5280</v>
      </c>
      <c r="Y7129" t="str">
        <f t="shared" si="451"/>
        <v/>
      </c>
      <c r="AA7129" t="str">
        <f t="shared" si="452"/>
        <v/>
      </c>
      <c r="AC7129" s="7"/>
      <c r="AD7129" t="s">
        <v>1326</v>
      </c>
      <c r="AE7129">
        <f t="shared" si="454"/>
        <v>0</v>
      </c>
      <c r="AG7129" s="2"/>
      <c r="AH7129" t="s">
        <v>1327</v>
      </c>
      <c r="AI7129" s="7" t="s">
        <v>4922</v>
      </c>
    </row>
    <row r="7130" spans="1:35" ht="11" customHeight="1" outlineLevel="1" x14ac:dyDescent="0.25">
      <c r="A7130" t="s">
        <v>676</v>
      </c>
      <c r="C7130" s="2" t="s">
        <v>12953</v>
      </c>
      <c r="D7130" s="2">
        <v>221</v>
      </c>
      <c r="E7130" s="7">
        <v>1934</v>
      </c>
      <c r="F7130" s="5" t="s">
        <v>1591</v>
      </c>
      <c r="H7130" s="5" t="s">
        <v>5398</v>
      </c>
      <c r="I7130" s="6" t="s">
        <v>1326</v>
      </c>
      <c r="J7130" s="6" t="s">
        <v>7152</v>
      </c>
      <c r="K7130" s="17">
        <v>3</v>
      </c>
      <c r="L7130" s="17" t="s">
        <v>122</v>
      </c>
      <c r="M7130" s="9"/>
      <c r="N7130" s="9"/>
      <c r="O7130" s="21"/>
      <c r="Q7130" s="29"/>
      <c r="U7130" s="17"/>
      <c r="V7130" s="2" t="s">
        <v>2107</v>
      </c>
      <c r="Y7130" t="str">
        <f t="shared" si="451"/>
        <v/>
      </c>
      <c r="AA7130" t="str">
        <f t="shared" si="452"/>
        <v/>
      </c>
      <c r="AC7130" s="7"/>
      <c r="AD7130" t="s">
        <v>1326</v>
      </c>
      <c r="AE7130">
        <f t="shared" si="454"/>
        <v>0</v>
      </c>
      <c r="AG7130" s="2"/>
      <c r="AH7130" t="s">
        <v>1327</v>
      </c>
      <c r="AI7130" s="7" t="s">
        <v>5041</v>
      </c>
    </row>
    <row r="7131" spans="1:35" ht="11" customHeight="1" outlineLevel="1" x14ac:dyDescent="0.25">
      <c r="A7131" t="s">
        <v>676</v>
      </c>
      <c r="C7131" s="2" t="s">
        <v>12953</v>
      </c>
      <c r="D7131" s="2">
        <v>230</v>
      </c>
      <c r="E7131" s="7">
        <v>1935</v>
      </c>
      <c r="F7131" s="5" t="s">
        <v>5729</v>
      </c>
      <c r="H7131" s="5" t="s">
        <v>6125</v>
      </c>
      <c r="I7131" s="6" t="s">
        <v>5399</v>
      </c>
      <c r="J7131" s="6" t="s">
        <v>7153</v>
      </c>
      <c r="K7131" s="17">
        <v>1</v>
      </c>
      <c r="L7131" s="17" t="s">
        <v>7730</v>
      </c>
      <c r="M7131" s="9">
        <v>0.6</v>
      </c>
      <c r="N7131" s="9"/>
      <c r="O7131" s="21"/>
      <c r="Q7131" s="29"/>
      <c r="U7131" s="17"/>
      <c r="V7131" s="2">
        <v>222</v>
      </c>
      <c r="Y7131" t="str">
        <f t="shared" ref="Y7131:Y7194" si="455">IF(COUNTIF(F7131,"*fdc*"),1,"")</f>
        <v/>
      </c>
      <c r="AA7131" t="str">
        <f t="shared" ref="AA7131:AA7194" si="456">IF(COUNTIF(F7131,"*s/s*"),1,"")</f>
        <v/>
      </c>
      <c r="AC7131" s="7"/>
      <c r="AD7131" t="s">
        <v>5399</v>
      </c>
      <c r="AE7131">
        <f t="shared" si="454"/>
        <v>1</v>
      </c>
      <c r="AG7131" s="2"/>
      <c r="AH7131" t="s">
        <v>4921</v>
      </c>
      <c r="AI7131" s="7" t="s">
        <v>4922</v>
      </c>
    </row>
    <row r="7132" spans="1:35" ht="11" customHeight="1" outlineLevel="1" x14ac:dyDescent="0.25">
      <c r="A7132" t="s">
        <v>676</v>
      </c>
      <c r="C7132" s="2" t="s">
        <v>12953</v>
      </c>
      <c r="D7132" s="2">
        <v>231</v>
      </c>
      <c r="E7132" s="7">
        <v>1936</v>
      </c>
      <c r="F7132" s="5" t="s">
        <v>5727</v>
      </c>
      <c r="H7132" s="5" t="s">
        <v>1126</v>
      </c>
      <c r="I7132" s="6" t="s">
        <v>5399</v>
      </c>
      <c r="J7132" s="6" t="s">
        <v>7154</v>
      </c>
      <c r="K7132" s="17">
        <v>1</v>
      </c>
      <c r="L7132" s="17" t="s">
        <v>7730</v>
      </c>
      <c r="M7132" s="9">
        <v>2.5</v>
      </c>
      <c r="N7132" s="9"/>
      <c r="O7132" s="21"/>
      <c r="Q7132" s="29"/>
      <c r="T7132">
        <v>1</v>
      </c>
      <c r="U7132" s="17"/>
      <c r="V7132" s="2">
        <v>223</v>
      </c>
      <c r="Y7132" t="str">
        <f t="shared" si="455"/>
        <v/>
      </c>
      <c r="AA7132" t="str">
        <f t="shared" si="456"/>
        <v/>
      </c>
      <c r="AC7132" s="7"/>
      <c r="AD7132" t="s">
        <v>5399</v>
      </c>
      <c r="AE7132">
        <f t="shared" si="454"/>
        <v>1</v>
      </c>
      <c r="AG7132" s="2"/>
      <c r="AH7132" t="s">
        <v>4921</v>
      </c>
      <c r="AI7132" s="7" t="s">
        <v>4922</v>
      </c>
    </row>
    <row r="7133" spans="1:35" ht="11" customHeight="1" outlineLevel="1" x14ac:dyDescent="0.25">
      <c r="A7133" t="s">
        <v>676</v>
      </c>
      <c r="C7133" s="2" t="s">
        <v>12953</v>
      </c>
      <c r="D7133" s="2">
        <v>232</v>
      </c>
      <c r="E7133" s="7">
        <v>1936</v>
      </c>
      <c r="F7133" s="5" t="s">
        <v>1582</v>
      </c>
      <c r="H7133" s="5" t="s">
        <v>3830</v>
      </c>
      <c r="I7133" s="6" t="s">
        <v>5399</v>
      </c>
      <c r="J7133" s="6" t="s">
        <v>7154</v>
      </c>
      <c r="K7133" s="17">
        <v>3</v>
      </c>
      <c r="L7133" s="17" t="s">
        <v>7730</v>
      </c>
      <c r="M7133" s="9">
        <v>3</v>
      </c>
      <c r="N7133" s="9"/>
      <c r="O7133" s="21"/>
      <c r="Q7133" s="29"/>
      <c r="U7133" s="17"/>
      <c r="V7133" s="2">
        <v>224</v>
      </c>
      <c r="Y7133" t="str">
        <f t="shared" si="455"/>
        <v/>
      </c>
      <c r="AA7133" t="str">
        <f t="shared" si="456"/>
        <v/>
      </c>
      <c r="AC7133" s="7"/>
      <c r="AD7133" t="s">
        <v>5399</v>
      </c>
      <c r="AE7133">
        <f t="shared" si="454"/>
        <v>1</v>
      </c>
      <c r="AG7133" s="2"/>
      <c r="AH7133" t="s">
        <v>4921</v>
      </c>
      <c r="AI7133" s="7" t="s">
        <v>4922</v>
      </c>
    </row>
    <row r="7134" spans="1:35" ht="11" customHeight="1" outlineLevel="1" x14ac:dyDescent="0.25">
      <c r="A7134" t="s">
        <v>676</v>
      </c>
      <c r="C7134" s="2" t="s">
        <v>12953</v>
      </c>
      <c r="D7134" s="2">
        <v>233</v>
      </c>
      <c r="E7134" s="7">
        <v>1936</v>
      </c>
      <c r="F7134" s="5" t="s">
        <v>5731</v>
      </c>
      <c r="H7134" s="5" t="s">
        <v>4006</v>
      </c>
      <c r="I7134" s="6" t="s">
        <v>5399</v>
      </c>
      <c r="J7134" s="6" t="s">
        <v>7154</v>
      </c>
      <c r="K7134" s="17">
        <v>1</v>
      </c>
      <c r="L7134" s="17" t="s">
        <v>7730</v>
      </c>
      <c r="M7134" s="9">
        <v>4</v>
      </c>
      <c r="N7134" s="9"/>
      <c r="O7134" s="21"/>
      <c r="Q7134" s="29"/>
      <c r="U7134" s="17"/>
      <c r="V7134" s="2">
        <v>225</v>
      </c>
      <c r="Y7134" t="str">
        <f t="shared" si="455"/>
        <v/>
      </c>
      <c r="AA7134" t="str">
        <f t="shared" si="456"/>
        <v/>
      </c>
      <c r="AC7134" s="7"/>
      <c r="AD7134" t="s">
        <v>5399</v>
      </c>
      <c r="AE7134">
        <f t="shared" si="454"/>
        <v>1</v>
      </c>
      <c r="AG7134" s="2"/>
      <c r="AH7134" t="s">
        <v>4921</v>
      </c>
      <c r="AI7134" s="7" t="s">
        <v>4922</v>
      </c>
    </row>
    <row r="7135" spans="1:35" ht="11" customHeight="1" outlineLevel="1" x14ac:dyDescent="0.25">
      <c r="A7135" t="s">
        <v>676</v>
      </c>
      <c r="C7135" s="2" t="s">
        <v>12953</v>
      </c>
      <c r="D7135" s="2">
        <v>234</v>
      </c>
      <c r="E7135" s="7">
        <v>1936</v>
      </c>
      <c r="F7135" s="5" t="s">
        <v>6121</v>
      </c>
      <c r="H7135" s="5" t="s">
        <v>5482</v>
      </c>
      <c r="I7135" s="6" t="s">
        <v>5399</v>
      </c>
      <c r="J7135" s="6" t="s">
        <v>7154</v>
      </c>
      <c r="K7135" s="17">
        <v>1</v>
      </c>
      <c r="L7135" s="17" t="s">
        <v>7730</v>
      </c>
      <c r="M7135" s="9">
        <v>6</v>
      </c>
      <c r="N7135" s="9"/>
      <c r="O7135" s="21"/>
      <c r="Q7135" s="29"/>
      <c r="U7135" s="17"/>
      <c r="V7135" s="2">
        <v>226</v>
      </c>
      <c r="Y7135" t="str">
        <f t="shared" si="455"/>
        <v/>
      </c>
      <c r="AA7135" t="str">
        <f t="shared" si="456"/>
        <v/>
      </c>
      <c r="AC7135" s="7"/>
      <c r="AD7135" t="s">
        <v>5399</v>
      </c>
      <c r="AE7135">
        <f t="shared" si="454"/>
        <v>1</v>
      </c>
      <c r="AG7135" s="2"/>
      <c r="AH7135" t="s">
        <v>4921</v>
      </c>
      <c r="AI7135" s="7" t="s">
        <v>4620</v>
      </c>
    </row>
    <row r="7136" spans="1:35" ht="11" customHeight="1" outlineLevel="1" x14ac:dyDescent="0.25">
      <c r="A7136" t="s">
        <v>676</v>
      </c>
      <c r="C7136" s="2" t="s">
        <v>12953</v>
      </c>
      <c r="D7136" s="2">
        <v>243</v>
      </c>
      <c r="E7136" s="7">
        <v>1937</v>
      </c>
      <c r="F7136" s="5" t="s">
        <v>677</v>
      </c>
      <c r="H7136" s="5" t="s">
        <v>6501</v>
      </c>
      <c r="I7136" s="6" t="s">
        <v>5399</v>
      </c>
      <c r="J7136" s="6" t="s">
        <v>7155</v>
      </c>
      <c r="K7136" s="17">
        <v>1</v>
      </c>
      <c r="L7136" s="17" t="s">
        <v>7730</v>
      </c>
      <c r="M7136" s="9">
        <v>1.8</v>
      </c>
      <c r="N7136" s="9"/>
      <c r="O7136" s="21"/>
      <c r="Q7136" s="29"/>
      <c r="U7136" s="17"/>
      <c r="V7136" s="2">
        <v>171</v>
      </c>
      <c r="Y7136" t="str">
        <f t="shared" si="455"/>
        <v/>
      </c>
      <c r="AA7136" t="str">
        <f t="shared" si="456"/>
        <v/>
      </c>
      <c r="AC7136" s="7"/>
      <c r="AD7136" t="s">
        <v>5399</v>
      </c>
      <c r="AE7136">
        <f t="shared" si="454"/>
        <v>1</v>
      </c>
      <c r="AG7136" s="2"/>
      <c r="AH7136" t="s">
        <v>4921</v>
      </c>
      <c r="AI7136" s="7" t="s">
        <v>4922</v>
      </c>
    </row>
    <row r="7137" spans="1:35" ht="11" customHeight="1" outlineLevel="1" x14ac:dyDescent="0.25">
      <c r="A7137" t="s">
        <v>676</v>
      </c>
      <c r="C7137" s="2" t="s">
        <v>12953</v>
      </c>
      <c r="D7137" s="2">
        <v>245</v>
      </c>
      <c r="E7137" s="7">
        <v>1937</v>
      </c>
      <c r="F7137" s="5" t="s">
        <v>5722</v>
      </c>
      <c r="H7137" s="5" t="s">
        <v>1674</v>
      </c>
      <c r="I7137" s="6" t="s">
        <v>5399</v>
      </c>
      <c r="J7137" s="6" t="s">
        <v>7155</v>
      </c>
      <c r="K7137" s="17">
        <v>1</v>
      </c>
      <c r="L7137" s="17" t="s">
        <v>7730</v>
      </c>
      <c r="M7137" s="9">
        <v>8</v>
      </c>
      <c r="N7137" s="9"/>
      <c r="O7137" s="21"/>
      <c r="Q7137" s="29"/>
      <c r="U7137" s="17"/>
      <c r="V7137" s="2" t="s">
        <v>5723</v>
      </c>
      <c r="Y7137" t="str">
        <f t="shared" si="455"/>
        <v/>
      </c>
      <c r="AA7137" t="str">
        <f t="shared" si="456"/>
        <v/>
      </c>
      <c r="AC7137" s="7"/>
      <c r="AD7137" t="s">
        <v>5399</v>
      </c>
      <c r="AE7137">
        <f t="shared" si="454"/>
        <v>1</v>
      </c>
      <c r="AG7137" s="2"/>
      <c r="AH7137" t="s">
        <v>4921</v>
      </c>
      <c r="AI7137" s="7" t="s">
        <v>4620</v>
      </c>
    </row>
    <row r="7138" spans="1:35" ht="11" customHeight="1" outlineLevel="1" x14ac:dyDescent="0.25">
      <c r="A7138" t="s">
        <v>676</v>
      </c>
      <c r="C7138" s="2" t="s">
        <v>12953</v>
      </c>
      <c r="D7138" s="2">
        <v>253</v>
      </c>
      <c r="E7138" s="7">
        <v>1937</v>
      </c>
      <c r="F7138" s="5" t="s">
        <v>677</v>
      </c>
      <c r="H7138" s="5" t="s">
        <v>6501</v>
      </c>
      <c r="I7138" s="6" t="s">
        <v>5399</v>
      </c>
      <c r="J7138" s="6" t="s">
        <v>7156</v>
      </c>
      <c r="K7138" s="17">
        <v>1</v>
      </c>
      <c r="L7138" s="17" t="s">
        <v>7730</v>
      </c>
      <c r="M7138" s="9">
        <v>0.6</v>
      </c>
      <c r="N7138" s="9"/>
      <c r="O7138" s="21"/>
      <c r="Q7138" s="29"/>
      <c r="U7138" s="17"/>
      <c r="V7138" s="2">
        <v>242</v>
      </c>
      <c r="Y7138" t="str">
        <f t="shared" si="455"/>
        <v/>
      </c>
      <c r="AA7138" t="str">
        <f t="shared" si="456"/>
        <v/>
      </c>
      <c r="AC7138" s="7"/>
      <c r="AD7138" t="s">
        <v>5399</v>
      </c>
      <c r="AE7138">
        <f t="shared" si="454"/>
        <v>1</v>
      </c>
      <c r="AG7138" s="2"/>
      <c r="AH7138" t="s">
        <v>4921</v>
      </c>
      <c r="AI7138" s="7" t="s">
        <v>4922</v>
      </c>
    </row>
    <row r="7139" spans="1:35" ht="11" customHeight="1" outlineLevel="1" x14ac:dyDescent="0.25">
      <c r="A7139" t="s">
        <v>676</v>
      </c>
      <c r="C7139" s="2" t="s">
        <v>12953</v>
      </c>
      <c r="D7139" s="2">
        <v>257</v>
      </c>
      <c r="E7139" s="7">
        <v>1937</v>
      </c>
      <c r="F7139" s="5" t="s">
        <v>2644</v>
      </c>
      <c r="H7139" s="5" t="s">
        <v>5732</v>
      </c>
      <c r="I7139" s="6" t="s">
        <v>5399</v>
      </c>
      <c r="J7139" s="6" t="s">
        <v>7156</v>
      </c>
      <c r="K7139" s="17">
        <v>1</v>
      </c>
      <c r="L7139" s="17" t="s">
        <v>7730</v>
      </c>
      <c r="M7139" s="9">
        <v>0.3</v>
      </c>
      <c r="N7139" s="9"/>
      <c r="O7139" s="21"/>
      <c r="Q7139" s="29"/>
      <c r="U7139" s="17"/>
      <c r="V7139" s="2">
        <v>246</v>
      </c>
      <c r="Y7139" t="str">
        <f t="shared" si="455"/>
        <v/>
      </c>
      <c r="AA7139" t="str">
        <f t="shared" si="456"/>
        <v/>
      </c>
      <c r="AC7139" s="7"/>
      <c r="AD7139" t="s">
        <v>5399</v>
      </c>
      <c r="AE7139">
        <f t="shared" si="454"/>
        <v>1</v>
      </c>
      <c r="AG7139" s="2"/>
      <c r="AH7139" t="s">
        <v>4921</v>
      </c>
      <c r="AI7139" s="7" t="s">
        <v>4922</v>
      </c>
    </row>
    <row r="7140" spans="1:35" ht="11" customHeight="1" outlineLevel="1" x14ac:dyDescent="0.25">
      <c r="A7140" t="s">
        <v>676</v>
      </c>
      <c r="C7140" s="2" t="s">
        <v>12953</v>
      </c>
      <c r="D7140" s="2">
        <v>259</v>
      </c>
      <c r="E7140" s="7">
        <v>1937</v>
      </c>
      <c r="F7140" s="5" t="s">
        <v>5722</v>
      </c>
      <c r="H7140" s="5" t="s">
        <v>1674</v>
      </c>
      <c r="I7140" s="6" t="s">
        <v>5399</v>
      </c>
      <c r="J7140" s="6" t="s">
        <v>7156</v>
      </c>
      <c r="K7140" s="17">
        <v>1</v>
      </c>
      <c r="L7140" s="17" t="s">
        <v>7730</v>
      </c>
      <c r="M7140" s="9">
        <v>0.3</v>
      </c>
      <c r="N7140" s="9"/>
      <c r="O7140" s="21"/>
      <c r="Q7140" s="29"/>
      <c r="U7140" s="17"/>
      <c r="V7140" s="2">
        <v>248</v>
      </c>
      <c r="Y7140" t="str">
        <f t="shared" si="455"/>
        <v/>
      </c>
      <c r="AA7140" t="str">
        <f t="shared" si="456"/>
        <v/>
      </c>
      <c r="AC7140" s="7"/>
      <c r="AD7140" t="s">
        <v>5399</v>
      </c>
      <c r="AE7140">
        <f t="shared" si="454"/>
        <v>1</v>
      </c>
      <c r="AG7140" s="2"/>
      <c r="AH7140" t="s">
        <v>4921</v>
      </c>
      <c r="AI7140" s="7" t="s">
        <v>4620</v>
      </c>
    </row>
    <row r="7141" spans="1:35" ht="11" customHeight="1" outlineLevel="1" x14ac:dyDescent="0.25">
      <c r="A7141" t="s">
        <v>676</v>
      </c>
      <c r="C7141" s="2" t="s">
        <v>12953</v>
      </c>
      <c r="D7141" s="2">
        <v>271</v>
      </c>
      <c r="E7141" s="7">
        <v>1938</v>
      </c>
      <c r="F7141" s="5" t="s">
        <v>1583</v>
      </c>
      <c r="H7141" s="5" t="s">
        <v>1580</v>
      </c>
      <c r="I7141" s="6" t="s">
        <v>4772</v>
      </c>
      <c r="J7141" s="6" t="s">
        <v>7157</v>
      </c>
      <c r="K7141" s="17">
        <v>3</v>
      </c>
      <c r="L7141" s="17" t="s">
        <v>7730</v>
      </c>
      <c r="M7141" s="9">
        <v>0.5</v>
      </c>
      <c r="N7141" s="9"/>
      <c r="O7141" s="21"/>
      <c r="Q7141" s="29"/>
      <c r="U7141" s="17"/>
      <c r="V7141" s="2" t="s">
        <v>6866</v>
      </c>
      <c r="Y7141" t="str">
        <f t="shared" si="455"/>
        <v/>
      </c>
      <c r="AA7141" t="str">
        <f t="shared" si="456"/>
        <v/>
      </c>
      <c r="AC7141" s="7"/>
      <c r="AD7141" t="s">
        <v>4772</v>
      </c>
      <c r="AE7141">
        <f t="shared" si="454"/>
        <v>0</v>
      </c>
      <c r="AG7141" s="2"/>
      <c r="AI7141" s="7"/>
    </row>
    <row r="7142" spans="1:35" ht="11" customHeight="1" outlineLevel="1" x14ac:dyDescent="0.25">
      <c r="A7142" t="s">
        <v>676</v>
      </c>
      <c r="C7142" s="2" t="s">
        <v>12953</v>
      </c>
      <c r="D7142" s="2">
        <v>278</v>
      </c>
      <c r="E7142" s="7">
        <v>1938</v>
      </c>
      <c r="F7142" s="5" t="s">
        <v>5722</v>
      </c>
      <c r="H7142" s="5" t="s">
        <v>2290</v>
      </c>
      <c r="I7142" s="6" t="s">
        <v>5399</v>
      </c>
      <c r="J7142" s="6" t="s">
        <v>7157</v>
      </c>
      <c r="K7142" s="17">
        <v>1</v>
      </c>
      <c r="L7142" s="17" t="s">
        <v>7730</v>
      </c>
      <c r="M7142" s="9">
        <v>0.1</v>
      </c>
      <c r="N7142" s="9"/>
      <c r="O7142" s="21"/>
      <c r="Q7142" s="29"/>
      <c r="U7142" s="17"/>
      <c r="V7142" s="2">
        <v>269</v>
      </c>
      <c r="Y7142" t="str">
        <f t="shared" si="455"/>
        <v/>
      </c>
      <c r="AA7142" t="str">
        <f t="shared" si="456"/>
        <v/>
      </c>
      <c r="AC7142" s="7"/>
      <c r="AD7142" t="s">
        <v>5399</v>
      </c>
      <c r="AE7142">
        <f t="shared" si="454"/>
        <v>1</v>
      </c>
      <c r="AG7142" s="2"/>
      <c r="AH7142" t="s">
        <v>4921</v>
      </c>
      <c r="AI7142" s="7" t="s">
        <v>4610</v>
      </c>
    </row>
    <row r="7143" spans="1:35" ht="11" customHeight="1" outlineLevel="1" x14ac:dyDescent="0.25">
      <c r="A7143" t="s">
        <v>676</v>
      </c>
      <c r="C7143" s="2" t="s">
        <v>12953</v>
      </c>
      <c r="D7143" s="2">
        <v>285</v>
      </c>
      <c r="E7143" s="7">
        <v>1938</v>
      </c>
      <c r="F7143" s="5" t="s">
        <v>5996</v>
      </c>
      <c r="H7143" s="5" t="s">
        <v>6439</v>
      </c>
      <c r="I7143" s="6" t="s">
        <v>5733</v>
      </c>
      <c r="J7143" s="6" t="s">
        <v>7161</v>
      </c>
      <c r="K7143" s="17">
        <v>3</v>
      </c>
      <c r="L7143" s="17" t="s">
        <v>7730</v>
      </c>
      <c r="M7143" s="9">
        <v>0.5</v>
      </c>
      <c r="N7143" s="9"/>
      <c r="O7143" s="21"/>
      <c r="Q7143" s="29"/>
      <c r="U7143" s="17"/>
      <c r="V7143" s="2">
        <v>280</v>
      </c>
      <c r="Y7143" t="str">
        <f t="shared" si="455"/>
        <v/>
      </c>
      <c r="AA7143" t="str">
        <f t="shared" si="456"/>
        <v/>
      </c>
      <c r="AC7143" s="7"/>
      <c r="AD7143" t="s">
        <v>5733</v>
      </c>
      <c r="AE7143">
        <f t="shared" si="454"/>
        <v>0</v>
      </c>
      <c r="AG7143" s="2"/>
      <c r="AH7143" t="s">
        <v>5734</v>
      </c>
      <c r="AI7143" s="7" t="s">
        <v>4610</v>
      </c>
    </row>
    <row r="7144" spans="1:35" ht="11" customHeight="1" outlineLevel="1" x14ac:dyDescent="0.25">
      <c r="A7144" t="s">
        <v>676</v>
      </c>
      <c r="C7144" s="2" t="s">
        <v>12953</v>
      </c>
      <c r="D7144" s="2">
        <v>287</v>
      </c>
      <c r="E7144" s="7">
        <v>1938</v>
      </c>
      <c r="F7144" s="5" t="s">
        <v>6121</v>
      </c>
      <c r="H7144" s="5" t="s">
        <v>5735</v>
      </c>
      <c r="I7144" s="6" t="s">
        <v>994</v>
      </c>
      <c r="J7144" s="6" t="s">
        <v>7161</v>
      </c>
      <c r="K7144" s="17">
        <v>3</v>
      </c>
      <c r="L7144" s="17" t="s">
        <v>7730</v>
      </c>
      <c r="M7144" s="9">
        <v>5.5</v>
      </c>
      <c r="N7144" s="9"/>
      <c r="O7144" s="21"/>
      <c r="Q7144" s="29"/>
      <c r="U7144" s="17"/>
      <c r="V7144" s="2">
        <v>282</v>
      </c>
      <c r="Y7144" t="str">
        <f t="shared" si="455"/>
        <v/>
      </c>
      <c r="AA7144" t="str">
        <f t="shared" si="456"/>
        <v/>
      </c>
      <c r="AC7144" s="7"/>
      <c r="AD7144" t="s">
        <v>994</v>
      </c>
      <c r="AE7144">
        <f t="shared" si="454"/>
        <v>0</v>
      </c>
      <c r="AG7144" s="2"/>
      <c r="AH7144" t="s">
        <v>995</v>
      </c>
      <c r="AI7144" s="7" t="s">
        <v>4922</v>
      </c>
    </row>
    <row r="7145" spans="1:35" ht="11" customHeight="1" outlineLevel="1" x14ac:dyDescent="0.25">
      <c r="A7145" t="s">
        <v>676</v>
      </c>
      <c r="C7145" s="2" t="s">
        <v>12953</v>
      </c>
      <c r="D7145" s="2">
        <v>288</v>
      </c>
      <c r="E7145" s="7">
        <v>1938</v>
      </c>
      <c r="F7145" s="5" t="s">
        <v>5722</v>
      </c>
      <c r="H7145" s="5" t="s">
        <v>5482</v>
      </c>
      <c r="I7145" s="6" t="s">
        <v>964</v>
      </c>
      <c r="J7145" s="6" t="s">
        <v>7161</v>
      </c>
      <c r="K7145" s="17">
        <v>3</v>
      </c>
      <c r="L7145" s="17" t="s">
        <v>7730</v>
      </c>
      <c r="M7145" s="9">
        <v>2.8</v>
      </c>
      <c r="N7145" s="9"/>
      <c r="O7145" s="21"/>
      <c r="Q7145" s="29"/>
      <c r="U7145" s="17"/>
      <c r="V7145" s="2">
        <v>283</v>
      </c>
      <c r="Y7145" t="str">
        <f t="shared" si="455"/>
        <v/>
      </c>
      <c r="AA7145" t="str">
        <f t="shared" si="456"/>
        <v/>
      </c>
      <c r="AC7145" s="7"/>
      <c r="AD7145" t="s">
        <v>964</v>
      </c>
      <c r="AE7145">
        <f t="shared" si="454"/>
        <v>0</v>
      </c>
      <c r="AG7145" s="2"/>
      <c r="AH7145" t="s">
        <v>2179</v>
      </c>
      <c r="AI7145" s="7" t="s">
        <v>4922</v>
      </c>
    </row>
    <row r="7146" spans="1:35" ht="11" customHeight="1" outlineLevel="1" x14ac:dyDescent="0.25">
      <c r="A7146" t="s">
        <v>676</v>
      </c>
      <c r="C7146" s="2" t="s">
        <v>12953</v>
      </c>
      <c r="D7146" s="2" t="s">
        <v>7158</v>
      </c>
      <c r="E7146" s="7">
        <v>1938</v>
      </c>
      <c r="F7146" s="5" t="s">
        <v>3781</v>
      </c>
      <c r="H7146" s="5" t="s">
        <v>5398</v>
      </c>
      <c r="I7146" s="6" t="s">
        <v>965</v>
      </c>
      <c r="J7146" s="6" t="s">
        <v>7161</v>
      </c>
      <c r="K7146" s="17">
        <v>3</v>
      </c>
      <c r="L7146" s="17" t="s">
        <v>7730</v>
      </c>
      <c r="M7146" s="9">
        <v>50</v>
      </c>
      <c r="N7146" s="9"/>
      <c r="O7146" s="21"/>
      <c r="Q7146" s="29"/>
      <c r="U7146" s="17"/>
      <c r="V7146" s="2" t="s">
        <v>4264</v>
      </c>
      <c r="Y7146" t="str">
        <f t="shared" si="455"/>
        <v/>
      </c>
      <c r="AA7146" t="str">
        <f t="shared" si="456"/>
        <v/>
      </c>
      <c r="AC7146" s="7"/>
      <c r="AD7146" t="s">
        <v>965</v>
      </c>
      <c r="AE7146">
        <f t="shared" si="454"/>
        <v>0</v>
      </c>
      <c r="AG7146" s="2"/>
      <c r="AH7146" t="s">
        <v>2181</v>
      </c>
      <c r="AI7146" s="7" t="s">
        <v>4620</v>
      </c>
    </row>
    <row r="7147" spans="1:35" ht="11" customHeight="1" outlineLevel="1" x14ac:dyDescent="0.25">
      <c r="A7147" t="s">
        <v>676</v>
      </c>
      <c r="C7147" s="2" t="s">
        <v>12953</v>
      </c>
      <c r="D7147" s="2">
        <v>289</v>
      </c>
      <c r="E7147" s="7">
        <v>1939</v>
      </c>
      <c r="F7147" s="5" t="s">
        <v>5996</v>
      </c>
      <c r="H7147" s="5" t="s">
        <v>2182</v>
      </c>
      <c r="I7147" s="6" t="s">
        <v>2183</v>
      </c>
      <c r="J7147" s="6" t="s">
        <v>7160</v>
      </c>
      <c r="K7147" s="17">
        <v>3</v>
      </c>
      <c r="L7147" s="17" t="s">
        <v>7730</v>
      </c>
      <c r="M7147" s="9">
        <v>1</v>
      </c>
      <c r="N7147" s="9"/>
      <c r="O7147" s="21"/>
      <c r="Q7147" s="29"/>
      <c r="U7147" s="17"/>
      <c r="V7147" s="2">
        <v>285</v>
      </c>
      <c r="Y7147" t="str">
        <f t="shared" si="455"/>
        <v/>
      </c>
      <c r="AA7147" t="str">
        <f t="shared" si="456"/>
        <v/>
      </c>
      <c r="AC7147" s="7"/>
      <c r="AD7147" t="s">
        <v>2183</v>
      </c>
      <c r="AE7147">
        <f t="shared" si="454"/>
        <v>0</v>
      </c>
      <c r="AG7147" s="2"/>
      <c r="AH7147" t="s">
        <v>2184</v>
      </c>
      <c r="AI7147" s="7" t="s">
        <v>4610</v>
      </c>
    </row>
    <row r="7148" spans="1:35" ht="11" customHeight="1" outlineLevel="1" x14ac:dyDescent="0.25">
      <c r="A7148" t="s">
        <v>676</v>
      </c>
      <c r="C7148" s="2" t="s">
        <v>12953</v>
      </c>
      <c r="D7148" s="2" t="s">
        <v>7162</v>
      </c>
      <c r="E7148" s="7">
        <v>1939</v>
      </c>
      <c r="F7148" s="5" t="s">
        <v>3781</v>
      </c>
      <c r="H7148" s="5"/>
      <c r="I7148" s="6" t="s">
        <v>2183</v>
      </c>
      <c r="J7148" s="6" t="s">
        <v>7160</v>
      </c>
      <c r="K7148" s="17">
        <v>3</v>
      </c>
      <c r="L7148" s="17" t="s">
        <v>7730</v>
      </c>
      <c r="M7148" s="9">
        <v>45</v>
      </c>
      <c r="N7148" s="9"/>
      <c r="O7148" s="21"/>
      <c r="Q7148" s="29"/>
      <c r="U7148" s="17"/>
      <c r="V7148" s="2" t="s">
        <v>5705</v>
      </c>
      <c r="X7148" t="s">
        <v>7732</v>
      </c>
      <c r="Y7148" t="str">
        <f t="shared" si="455"/>
        <v/>
      </c>
      <c r="AA7148" t="str">
        <f t="shared" si="456"/>
        <v/>
      </c>
      <c r="AC7148" s="7"/>
      <c r="AD7148" t="s">
        <v>2183</v>
      </c>
      <c r="AE7148">
        <f t="shared" si="454"/>
        <v>0</v>
      </c>
      <c r="AG7148" s="2"/>
      <c r="AH7148" t="s">
        <v>2184</v>
      </c>
      <c r="AI7148" s="7" t="s">
        <v>4620</v>
      </c>
    </row>
    <row r="7149" spans="1:35" ht="11" customHeight="1" outlineLevel="1" x14ac:dyDescent="0.25">
      <c r="A7149" t="s">
        <v>676</v>
      </c>
      <c r="C7149" s="2" t="s">
        <v>12953</v>
      </c>
      <c r="D7149" s="2">
        <v>293</v>
      </c>
      <c r="E7149" s="7">
        <v>1939</v>
      </c>
      <c r="F7149" s="5" t="s">
        <v>5996</v>
      </c>
      <c r="H7149" s="5" t="s">
        <v>2185</v>
      </c>
      <c r="I7149" s="6" t="s">
        <v>2186</v>
      </c>
      <c r="J7149" s="6" t="s">
        <v>7159</v>
      </c>
      <c r="K7149" s="17">
        <v>3</v>
      </c>
      <c r="L7149" s="17" t="s">
        <v>7730</v>
      </c>
      <c r="M7149" s="9">
        <v>0.2</v>
      </c>
      <c r="N7149" s="9"/>
      <c r="O7149" s="21"/>
      <c r="Q7149" s="29"/>
      <c r="U7149" s="17"/>
      <c r="V7149" s="2">
        <v>290</v>
      </c>
      <c r="Y7149" t="str">
        <f t="shared" si="455"/>
        <v/>
      </c>
      <c r="AA7149" t="str">
        <f t="shared" si="456"/>
        <v/>
      </c>
      <c r="AC7149" s="7"/>
      <c r="AD7149" t="s">
        <v>2186</v>
      </c>
      <c r="AE7149">
        <f t="shared" si="454"/>
        <v>0</v>
      </c>
      <c r="AG7149" s="2"/>
      <c r="AH7149" t="s">
        <v>2187</v>
      </c>
      <c r="AI7149" s="7" t="s">
        <v>4610</v>
      </c>
    </row>
    <row r="7150" spans="1:35" ht="11" customHeight="1" outlineLevel="1" x14ac:dyDescent="0.25">
      <c r="A7150" t="s">
        <v>676</v>
      </c>
      <c r="C7150" s="2" t="s">
        <v>12953</v>
      </c>
      <c r="D7150" s="2">
        <v>294</v>
      </c>
      <c r="E7150" s="7">
        <v>1939</v>
      </c>
      <c r="F7150" s="5" t="s">
        <v>677</v>
      </c>
      <c r="H7150" s="5" t="s">
        <v>6445</v>
      </c>
      <c r="I7150" s="6" t="s">
        <v>2186</v>
      </c>
      <c r="J7150" s="6" t="s">
        <v>7159</v>
      </c>
      <c r="K7150" s="17">
        <v>1</v>
      </c>
      <c r="L7150" s="17" t="s">
        <v>7730</v>
      </c>
      <c r="M7150" s="9">
        <v>0.2</v>
      </c>
      <c r="N7150" s="9"/>
      <c r="O7150" s="21"/>
      <c r="Q7150" s="29"/>
      <c r="U7150" s="17"/>
      <c r="V7150" s="2">
        <v>291</v>
      </c>
      <c r="Y7150" t="str">
        <f t="shared" si="455"/>
        <v/>
      </c>
      <c r="AA7150" t="str">
        <f t="shared" si="456"/>
        <v/>
      </c>
      <c r="AC7150" s="7"/>
      <c r="AD7150" t="s">
        <v>2186</v>
      </c>
      <c r="AE7150">
        <f t="shared" si="454"/>
        <v>0</v>
      </c>
      <c r="AG7150" s="2"/>
      <c r="AH7150" t="s">
        <v>2187</v>
      </c>
      <c r="AI7150" s="7" t="s">
        <v>4922</v>
      </c>
    </row>
    <row r="7151" spans="1:35" ht="11" customHeight="1" outlineLevel="1" x14ac:dyDescent="0.25">
      <c r="A7151" t="s">
        <v>676</v>
      </c>
      <c r="C7151" s="2" t="s">
        <v>12953</v>
      </c>
      <c r="D7151" s="2">
        <v>295</v>
      </c>
      <c r="E7151" s="7">
        <v>1939</v>
      </c>
      <c r="F7151" s="5" t="s">
        <v>6121</v>
      </c>
      <c r="H7151" s="5" t="s">
        <v>6486</v>
      </c>
      <c r="I7151" s="6" t="s">
        <v>2186</v>
      </c>
      <c r="J7151" s="6" t="s">
        <v>7159</v>
      </c>
      <c r="K7151" s="17">
        <v>1</v>
      </c>
      <c r="L7151" s="17" t="s">
        <v>7730</v>
      </c>
      <c r="M7151" s="9">
        <v>0.2</v>
      </c>
      <c r="N7151" s="9"/>
      <c r="O7151" s="21"/>
      <c r="Q7151" s="29"/>
      <c r="U7151" s="17"/>
      <c r="V7151" s="2">
        <v>292</v>
      </c>
      <c r="Y7151" t="str">
        <f t="shared" si="455"/>
        <v/>
      </c>
      <c r="AA7151" t="str">
        <f t="shared" si="456"/>
        <v/>
      </c>
      <c r="AC7151" s="7"/>
      <c r="AD7151" t="s">
        <v>2186</v>
      </c>
      <c r="AE7151">
        <f t="shared" si="454"/>
        <v>0</v>
      </c>
      <c r="AG7151" s="2"/>
      <c r="AH7151" t="s">
        <v>2187</v>
      </c>
      <c r="AI7151" s="7" t="s">
        <v>4620</v>
      </c>
    </row>
    <row r="7152" spans="1:35" ht="11" customHeight="1" outlineLevel="1" x14ac:dyDescent="0.25">
      <c r="A7152" t="s">
        <v>676</v>
      </c>
      <c r="C7152" s="2" t="s">
        <v>12953</v>
      </c>
      <c r="D7152" s="2">
        <v>296</v>
      </c>
      <c r="E7152" s="7">
        <v>1939</v>
      </c>
      <c r="F7152" s="5" t="s">
        <v>5722</v>
      </c>
      <c r="H7152" s="5" t="s">
        <v>818</v>
      </c>
      <c r="I7152" s="6" t="s">
        <v>2186</v>
      </c>
      <c r="J7152" s="6" t="s">
        <v>7159</v>
      </c>
      <c r="K7152" s="17">
        <v>3</v>
      </c>
      <c r="L7152" s="17" t="s">
        <v>7730</v>
      </c>
      <c r="M7152" s="9">
        <v>0.2</v>
      </c>
      <c r="N7152" s="9"/>
      <c r="O7152" s="21"/>
      <c r="Q7152" s="29"/>
      <c r="U7152" s="17"/>
      <c r="V7152" s="2">
        <v>293</v>
      </c>
      <c r="Y7152" t="str">
        <f t="shared" si="455"/>
        <v/>
      </c>
      <c r="AA7152" t="str">
        <f t="shared" si="456"/>
        <v/>
      </c>
      <c r="AC7152" s="7"/>
      <c r="AD7152" t="s">
        <v>2186</v>
      </c>
      <c r="AE7152">
        <f t="shared" si="454"/>
        <v>0</v>
      </c>
      <c r="AG7152" s="2"/>
      <c r="AH7152" t="s">
        <v>2187</v>
      </c>
      <c r="AI7152" s="7" t="s">
        <v>4620</v>
      </c>
    </row>
    <row r="7153" spans="1:35" ht="11" customHeight="1" outlineLevel="1" x14ac:dyDescent="0.25">
      <c r="A7153" t="s">
        <v>676</v>
      </c>
      <c r="C7153" s="2" t="s">
        <v>12953</v>
      </c>
      <c r="D7153" s="2" t="s">
        <v>7163</v>
      </c>
      <c r="E7153" s="7">
        <v>1939</v>
      </c>
      <c r="F7153" s="5" t="s">
        <v>3781</v>
      </c>
      <c r="H7153" s="5" t="s">
        <v>5398</v>
      </c>
      <c r="I7153" s="6" t="s">
        <v>966</v>
      </c>
      <c r="J7153" s="6" t="s">
        <v>7159</v>
      </c>
      <c r="K7153" s="17">
        <v>1</v>
      </c>
      <c r="L7153" s="17" t="s">
        <v>122</v>
      </c>
      <c r="M7153" s="9"/>
      <c r="N7153" s="9"/>
      <c r="O7153" s="21"/>
      <c r="Q7153" s="29"/>
      <c r="U7153" s="17"/>
      <c r="V7153" s="2" t="s">
        <v>2188</v>
      </c>
      <c r="Y7153" t="str">
        <f t="shared" si="455"/>
        <v/>
      </c>
      <c r="AA7153" t="str">
        <f t="shared" si="456"/>
        <v/>
      </c>
      <c r="AC7153" s="7"/>
      <c r="AD7153" t="s">
        <v>966</v>
      </c>
      <c r="AE7153">
        <f t="shared" si="454"/>
        <v>0</v>
      </c>
      <c r="AG7153" s="2"/>
      <c r="AH7153" t="s">
        <v>2187</v>
      </c>
      <c r="AI7153" s="7" t="s">
        <v>4620</v>
      </c>
    </row>
    <row r="7154" spans="1:35" ht="11" customHeight="1" outlineLevel="1" x14ac:dyDescent="0.25">
      <c r="A7154" t="s">
        <v>676</v>
      </c>
      <c r="C7154" s="2" t="s">
        <v>12953</v>
      </c>
      <c r="D7154" s="2">
        <v>302</v>
      </c>
      <c r="E7154" s="7">
        <v>1940</v>
      </c>
      <c r="F7154" s="5" t="s">
        <v>677</v>
      </c>
      <c r="H7154" s="5" t="s">
        <v>3830</v>
      </c>
      <c r="I7154" s="6" t="s">
        <v>2337</v>
      </c>
      <c r="J7154" s="6" t="s">
        <v>7164</v>
      </c>
      <c r="K7154" s="17">
        <v>3</v>
      </c>
      <c r="L7154" s="17" t="s">
        <v>7730</v>
      </c>
      <c r="M7154" s="9">
        <v>0.5</v>
      </c>
      <c r="N7154" s="9"/>
      <c r="O7154" s="21"/>
      <c r="Q7154" s="29"/>
      <c r="U7154" s="17"/>
      <c r="V7154" s="2">
        <v>300</v>
      </c>
      <c r="Y7154" t="str">
        <f t="shared" si="455"/>
        <v/>
      </c>
      <c r="AA7154" t="str">
        <f t="shared" si="456"/>
        <v/>
      </c>
      <c r="AC7154" s="7"/>
      <c r="AD7154" t="s">
        <v>2337</v>
      </c>
      <c r="AE7154">
        <f t="shared" si="454"/>
        <v>0</v>
      </c>
      <c r="AG7154" s="2"/>
      <c r="AH7154" t="s">
        <v>2338</v>
      </c>
      <c r="AI7154" s="7" t="s">
        <v>4610</v>
      </c>
    </row>
    <row r="7155" spans="1:35" ht="11" customHeight="1" outlineLevel="1" x14ac:dyDescent="0.25">
      <c r="A7155" t="s">
        <v>676</v>
      </c>
      <c r="C7155" s="2" t="s">
        <v>12953</v>
      </c>
      <c r="D7155" s="2">
        <v>305</v>
      </c>
      <c r="E7155" s="7">
        <v>1940</v>
      </c>
      <c r="F7155" s="5" t="s">
        <v>5996</v>
      </c>
      <c r="H7155" s="5" t="s">
        <v>2291</v>
      </c>
      <c r="I7155" s="6" t="s">
        <v>2339</v>
      </c>
      <c r="J7155" s="6" t="s">
        <v>7165</v>
      </c>
      <c r="K7155" s="17">
        <v>3</v>
      </c>
      <c r="L7155" s="17" t="s">
        <v>7730</v>
      </c>
      <c r="M7155" s="9">
        <v>0.2</v>
      </c>
      <c r="N7155" s="9"/>
      <c r="O7155" s="21"/>
      <c r="Q7155" s="29"/>
      <c r="U7155" s="17"/>
      <c r="V7155" s="2">
        <v>303</v>
      </c>
      <c r="Y7155" t="str">
        <f t="shared" si="455"/>
        <v/>
      </c>
      <c r="AA7155" t="str">
        <f t="shared" si="456"/>
        <v/>
      </c>
      <c r="AC7155" s="7"/>
      <c r="AD7155" t="s">
        <v>2339</v>
      </c>
      <c r="AE7155">
        <f t="shared" si="454"/>
        <v>0</v>
      </c>
      <c r="AG7155" s="2"/>
      <c r="AH7155" t="s">
        <v>1334</v>
      </c>
      <c r="AI7155" s="7" t="s">
        <v>4610</v>
      </c>
    </row>
    <row r="7156" spans="1:35" ht="11" customHeight="1" outlineLevel="1" x14ac:dyDescent="0.25">
      <c r="A7156" t="s">
        <v>676</v>
      </c>
      <c r="C7156" s="2" t="s">
        <v>12953</v>
      </c>
      <c r="D7156" s="2">
        <v>306</v>
      </c>
      <c r="E7156" s="7">
        <v>1940</v>
      </c>
      <c r="F7156" s="5" t="s">
        <v>677</v>
      </c>
      <c r="H7156" s="5" t="s">
        <v>6445</v>
      </c>
      <c r="I7156" s="6" t="s">
        <v>2339</v>
      </c>
      <c r="J7156" s="6" t="s">
        <v>7165</v>
      </c>
      <c r="K7156" s="17">
        <v>1</v>
      </c>
      <c r="L7156" s="17" t="s">
        <v>7730</v>
      </c>
      <c r="M7156" s="9">
        <v>0.2</v>
      </c>
      <c r="N7156" s="9"/>
      <c r="O7156" s="21"/>
      <c r="Q7156" s="29"/>
      <c r="U7156" s="17"/>
      <c r="V7156" s="2">
        <v>304</v>
      </c>
      <c r="Y7156" t="str">
        <f t="shared" si="455"/>
        <v/>
      </c>
      <c r="AA7156" t="str">
        <f t="shared" si="456"/>
        <v/>
      </c>
      <c r="AC7156" s="7"/>
      <c r="AD7156" t="s">
        <v>2339</v>
      </c>
      <c r="AE7156">
        <f t="shared" si="454"/>
        <v>0</v>
      </c>
      <c r="AG7156" s="2"/>
      <c r="AH7156" t="s">
        <v>1334</v>
      </c>
      <c r="AI7156" s="7" t="s">
        <v>4922</v>
      </c>
    </row>
    <row r="7157" spans="1:35" ht="11" customHeight="1" outlineLevel="1" x14ac:dyDescent="0.25">
      <c r="A7157" t="s">
        <v>676</v>
      </c>
      <c r="C7157" s="2" t="s">
        <v>12953</v>
      </c>
      <c r="D7157" s="2">
        <v>307</v>
      </c>
      <c r="E7157" s="7">
        <v>1940</v>
      </c>
      <c r="F7157" s="5" t="s">
        <v>6121</v>
      </c>
      <c r="H7157" s="5" t="s">
        <v>6486</v>
      </c>
      <c r="I7157" s="6" t="s">
        <v>2339</v>
      </c>
      <c r="J7157" s="6" t="s">
        <v>7165</v>
      </c>
      <c r="K7157" s="17">
        <v>5</v>
      </c>
      <c r="L7157" s="17" t="s">
        <v>7730</v>
      </c>
      <c r="M7157" s="9">
        <v>0.2</v>
      </c>
      <c r="N7157" s="9"/>
      <c r="O7157" s="21"/>
      <c r="Q7157" s="29"/>
      <c r="U7157" s="17"/>
      <c r="V7157" s="2">
        <v>305</v>
      </c>
      <c r="Y7157" t="str">
        <f t="shared" si="455"/>
        <v/>
      </c>
      <c r="AA7157" t="str">
        <f t="shared" si="456"/>
        <v/>
      </c>
      <c r="AC7157" s="7"/>
      <c r="AD7157" t="s">
        <v>2339</v>
      </c>
      <c r="AE7157">
        <f t="shared" si="454"/>
        <v>0</v>
      </c>
      <c r="AG7157" s="2"/>
      <c r="AH7157" t="s">
        <v>1334</v>
      </c>
      <c r="AI7157" s="7" t="s">
        <v>4922</v>
      </c>
    </row>
    <row r="7158" spans="1:35" ht="11" customHeight="1" outlineLevel="1" x14ac:dyDescent="0.25">
      <c r="A7158" t="s">
        <v>676</v>
      </c>
      <c r="C7158" s="2" t="s">
        <v>12953</v>
      </c>
      <c r="D7158" s="2">
        <v>308</v>
      </c>
      <c r="E7158" s="7">
        <v>1940</v>
      </c>
      <c r="F7158" s="5" t="s">
        <v>5722</v>
      </c>
      <c r="H7158" s="5" t="s">
        <v>818</v>
      </c>
      <c r="I7158" s="6" t="s">
        <v>2339</v>
      </c>
      <c r="J7158" s="6" t="s">
        <v>7165</v>
      </c>
      <c r="K7158" s="17">
        <v>3</v>
      </c>
      <c r="L7158" s="17" t="s">
        <v>7730</v>
      </c>
      <c r="M7158" s="9">
        <v>0.2</v>
      </c>
      <c r="N7158" s="9"/>
      <c r="O7158" s="21"/>
      <c r="Q7158" s="29"/>
      <c r="U7158" s="17"/>
      <c r="V7158" s="2">
        <v>306</v>
      </c>
      <c r="Y7158" t="str">
        <f t="shared" si="455"/>
        <v/>
      </c>
      <c r="AA7158" t="str">
        <f t="shared" si="456"/>
        <v/>
      </c>
      <c r="AC7158" s="7"/>
      <c r="AD7158" t="s">
        <v>2339</v>
      </c>
      <c r="AE7158">
        <f t="shared" si="454"/>
        <v>0</v>
      </c>
      <c r="AG7158" s="2"/>
      <c r="AH7158" t="s">
        <v>1334</v>
      </c>
      <c r="AI7158" s="7" t="s">
        <v>4922</v>
      </c>
    </row>
    <row r="7159" spans="1:35" ht="11" customHeight="1" outlineLevel="1" x14ac:dyDescent="0.25">
      <c r="A7159" t="s">
        <v>676</v>
      </c>
      <c r="C7159" s="2" t="s">
        <v>12953</v>
      </c>
      <c r="D7159" s="2" t="s">
        <v>7166</v>
      </c>
      <c r="E7159" s="7">
        <v>1940</v>
      </c>
      <c r="F7159" s="5" t="s">
        <v>753</v>
      </c>
      <c r="H7159" s="5"/>
      <c r="I7159" s="6" t="s">
        <v>2339</v>
      </c>
      <c r="J7159" s="6" t="s">
        <v>7165</v>
      </c>
      <c r="K7159" s="17">
        <v>1</v>
      </c>
      <c r="L7159" s="17" t="s">
        <v>122</v>
      </c>
      <c r="M7159" s="9"/>
      <c r="N7159" s="9"/>
      <c r="O7159" s="21"/>
      <c r="Q7159" s="29"/>
      <c r="U7159" s="17"/>
      <c r="V7159" s="2" t="s">
        <v>1335</v>
      </c>
      <c r="Y7159" t="str">
        <f t="shared" si="455"/>
        <v/>
      </c>
      <c r="AA7159">
        <f t="shared" si="456"/>
        <v>1</v>
      </c>
      <c r="AC7159" s="7"/>
      <c r="AD7159" t="s">
        <v>2339</v>
      </c>
      <c r="AE7159">
        <f t="shared" si="454"/>
        <v>0</v>
      </c>
      <c r="AG7159" s="2"/>
      <c r="AH7159" t="s">
        <v>1334</v>
      </c>
      <c r="AI7159" s="7" t="s">
        <v>4523</v>
      </c>
    </row>
    <row r="7160" spans="1:35" ht="11" customHeight="1" outlineLevel="1" x14ac:dyDescent="0.25">
      <c r="A7160" t="s">
        <v>676</v>
      </c>
      <c r="C7160" s="2" t="s">
        <v>12953</v>
      </c>
      <c r="D7160" s="2">
        <v>309</v>
      </c>
      <c r="E7160" s="7">
        <v>1940</v>
      </c>
      <c r="F7160" s="5" t="s">
        <v>5996</v>
      </c>
      <c r="H7160" s="5" t="s">
        <v>2291</v>
      </c>
      <c r="I7160" s="6" t="s">
        <v>2337</v>
      </c>
      <c r="J7160" s="6" t="s">
        <v>7167</v>
      </c>
      <c r="K7160" s="17">
        <v>3</v>
      </c>
      <c r="L7160" s="17" t="s">
        <v>7730</v>
      </c>
      <c r="M7160" s="9">
        <v>1</v>
      </c>
      <c r="N7160" s="9"/>
      <c r="O7160" s="21"/>
      <c r="Q7160" s="29"/>
      <c r="U7160" s="17"/>
      <c r="V7160" s="2">
        <v>308</v>
      </c>
      <c r="Y7160" t="str">
        <f t="shared" si="455"/>
        <v/>
      </c>
      <c r="AA7160" t="str">
        <f t="shared" si="456"/>
        <v/>
      </c>
      <c r="AC7160" s="7"/>
      <c r="AD7160" t="s">
        <v>2337</v>
      </c>
      <c r="AE7160">
        <f t="shared" si="454"/>
        <v>0</v>
      </c>
      <c r="AG7160" s="2"/>
      <c r="AH7160" t="s">
        <v>2338</v>
      </c>
      <c r="AI7160" s="7" t="s">
        <v>4610</v>
      </c>
    </row>
    <row r="7161" spans="1:35" ht="11" customHeight="1" outlineLevel="1" x14ac:dyDescent="0.25">
      <c r="A7161" t="s">
        <v>676</v>
      </c>
      <c r="C7161" s="2" t="s">
        <v>12953</v>
      </c>
      <c r="D7161" s="2">
        <v>310</v>
      </c>
      <c r="E7161" s="7">
        <v>1940</v>
      </c>
      <c r="F7161" s="5" t="s">
        <v>677</v>
      </c>
      <c r="H7161" s="5" t="s">
        <v>6501</v>
      </c>
      <c r="I7161" s="6" t="s">
        <v>2337</v>
      </c>
      <c r="J7161" s="6" t="s">
        <v>7167</v>
      </c>
      <c r="K7161" s="17">
        <v>1</v>
      </c>
      <c r="L7161" s="17" t="s">
        <v>7730</v>
      </c>
      <c r="M7161" s="9">
        <v>1</v>
      </c>
      <c r="N7161" s="9"/>
      <c r="O7161" s="21"/>
      <c r="Q7161" s="29"/>
      <c r="U7161" s="17"/>
      <c r="V7161" s="2">
        <v>309</v>
      </c>
      <c r="Y7161" t="str">
        <f t="shared" si="455"/>
        <v/>
      </c>
      <c r="AA7161" t="str">
        <f t="shared" si="456"/>
        <v/>
      </c>
      <c r="AC7161" s="7"/>
      <c r="AD7161" t="s">
        <v>2337</v>
      </c>
      <c r="AE7161">
        <f t="shared" si="454"/>
        <v>0</v>
      </c>
      <c r="AG7161" s="2"/>
      <c r="AH7161" t="s">
        <v>2338</v>
      </c>
      <c r="AI7161" s="7" t="s">
        <v>4922</v>
      </c>
    </row>
    <row r="7162" spans="1:35" ht="11" customHeight="1" outlineLevel="1" x14ac:dyDescent="0.25">
      <c r="A7162" t="s">
        <v>676</v>
      </c>
      <c r="C7162" s="2" t="s">
        <v>12953</v>
      </c>
      <c r="D7162" s="2">
        <v>311</v>
      </c>
      <c r="E7162" s="7">
        <v>1940</v>
      </c>
      <c r="F7162" s="5" t="s">
        <v>6121</v>
      </c>
      <c r="H7162" s="5" t="s">
        <v>6486</v>
      </c>
      <c r="I7162" s="6" t="s">
        <v>2337</v>
      </c>
      <c r="J7162" s="6" t="s">
        <v>7167</v>
      </c>
      <c r="K7162" s="17">
        <v>3</v>
      </c>
      <c r="L7162" s="17" t="s">
        <v>7730</v>
      </c>
      <c r="M7162" s="9">
        <v>1</v>
      </c>
      <c r="N7162" s="9"/>
      <c r="O7162" s="21"/>
      <c r="Q7162" s="29"/>
      <c r="U7162" s="17"/>
      <c r="V7162" s="2">
        <v>310</v>
      </c>
      <c r="Y7162" t="str">
        <f t="shared" si="455"/>
        <v/>
      </c>
      <c r="AA7162" t="str">
        <f t="shared" si="456"/>
        <v/>
      </c>
      <c r="AC7162" s="7"/>
      <c r="AD7162" t="s">
        <v>2337</v>
      </c>
      <c r="AE7162">
        <f t="shared" si="454"/>
        <v>0</v>
      </c>
      <c r="AG7162" s="2"/>
      <c r="AH7162" t="s">
        <v>2338</v>
      </c>
      <c r="AI7162" s="7" t="s">
        <v>4922</v>
      </c>
    </row>
    <row r="7163" spans="1:35" ht="11" customHeight="1" outlineLevel="1" x14ac:dyDescent="0.25">
      <c r="A7163" t="s">
        <v>676</v>
      </c>
      <c r="C7163" s="2" t="s">
        <v>12953</v>
      </c>
      <c r="D7163" s="2">
        <v>312</v>
      </c>
      <c r="E7163" s="7">
        <v>1940</v>
      </c>
      <c r="F7163" s="5" t="s">
        <v>5722</v>
      </c>
      <c r="H7163" s="5" t="s">
        <v>4458</v>
      </c>
      <c r="I7163" s="6" t="s">
        <v>2337</v>
      </c>
      <c r="J7163" s="6" t="s">
        <v>7167</v>
      </c>
      <c r="K7163" s="17">
        <v>3</v>
      </c>
      <c r="L7163" s="17" t="s">
        <v>7730</v>
      </c>
      <c r="M7163" s="9">
        <v>1</v>
      </c>
      <c r="N7163" s="9"/>
      <c r="O7163" s="21"/>
      <c r="Q7163" s="29"/>
      <c r="U7163" s="17"/>
      <c r="V7163" s="2">
        <v>311</v>
      </c>
      <c r="Y7163" t="str">
        <f t="shared" si="455"/>
        <v/>
      </c>
      <c r="AA7163" t="str">
        <f t="shared" si="456"/>
        <v/>
      </c>
      <c r="AC7163" s="7"/>
      <c r="AD7163" t="s">
        <v>2337</v>
      </c>
      <c r="AE7163">
        <f t="shared" si="454"/>
        <v>0</v>
      </c>
      <c r="AG7163" s="2"/>
      <c r="AH7163" t="s">
        <v>2338</v>
      </c>
      <c r="AI7163" s="7" t="s">
        <v>4922</v>
      </c>
    </row>
    <row r="7164" spans="1:35" ht="11" customHeight="1" outlineLevel="1" x14ac:dyDescent="0.25">
      <c r="A7164" t="s">
        <v>676</v>
      </c>
      <c r="C7164" s="2" t="s">
        <v>12953</v>
      </c>
      <c r="D7164" s="2" t="s">
        <v>7168</v>
      </c>
      <c r="E7164" s="7">
        <v>1940</v>
      </c>
      <c r="F7164" s="5" t="s">
        <v>753</v>
      </c>
      <c r="H7164" s="5" t="s">
        <v>5398</v>
      </c>
      <c r="I7164" s="6" t="s">
        <v>2337</v>
      </c>
      <c r="J7164" s="6" t="s">
        <v>7167</v>
      </c>
      <c r="K7164" s="17">
        <v>1</v>
      </c>
      <c r="L7164" s="17" t="s">
        <v>122</v>
      </c>
      <c r="M7164" s="9"/>
      <c r="N7164" s="9"/>
      <c r="O7164" s="21"/>
      <c r="Q7164" s="29"/>
      <c r="U7164" s="17"/>
      <c r="V7164" s="2" t="s">
        <v>1336</v>
      </c>
      <c r="Y7164" t="str">
        <f t="shared" si="455"/>
        <v/>
      </c>
      <c r="AA7164">
        <f t="shared" si="456"/>
        <v>1</v>
      </c>
      <c r="AC7164" s="7"/>
      <c r="AD7164" t="s">
        <v>2337</v>
      </c>
      <c r="AE7164">
        <f t="shared" si="454"/>
        <v>0</v>
      </c>
      <c r="AG7164" s="2"/>
      <c r="AH7164" t="s">
        <v>2338</v>
      </c>
      <c r="AI7164" s="7" t="s">
        <v>4523</v>
      </c>
    </row>
    <row r="7165" spans="1:35" ht="11" customHeight="1" outlineLevel="1" x14ac:dyDescent="0.25">
      <c r="A7165" t="s">
        <v>676</v>
      </c>
      <c r="C7165" s="2" t="s">
        <v>12953</v>
      </c>
      <c r="D7165" s="2">
        <v>316</v>
      </c>
      <c r="E7165" s="7">
        <v>1941</v>
      </c>
      <c r="F7165" s="5" t="s">
        <v>5996</v>
      </c>
      <c r="H7165" s="5" t="s">
        <v>2291</v>
      </c>
      <c r="I7165" s="6" t="s">
        <v>1337</v>
      </c>
      <c r="J7165" s="6" t="s">
        <v>7170</v>
      </c>
      <c r="K7165" s="17">
        <v>3</v>
      </c>
      <c r="L7165" s="17" t="s">
        <v>7730</v>
      </c>
      <c r="M7165" s="9">
        <v>1.3</v>
      </c>
      <c r="N7165" s="9"/>
      <c r="O7165" s="21"/>
      <c r="Q7165" s="29"/>
      <c r="U7165" s="17"/>
      <c r="V7165" s="2">
        <v>315</v>
      </c>
      <c r="Y7165" t="str">
        <f t="shared" si="455"/>
        <v/>
      </c>
      <c r="AA7165" t="str">
        <f t="shared" si="456"/>
        <v/>
      </c>
      <c r="AC7165" s="7"/>
      <c r="AD7165" t="s">
        <v>1337</v>
      </c>
      <c r="AE7165">
        <f t="shared" si="454"/>
        <v>0</v>
      </c>
      <c r="AG7165" s="2"/>
      <c r="AH7165" t="s">
        <v>68</v>
      </c>
      <c r="AI7165" s="7" t="s">
        <v>4610</v>
      </c>
    </row>
    <row r="7166" spans="1:35" ht="11" customHeight="1" outlineLevel="1" x14ac:dyDescent="0.25">
      <c r="A7166" t="s">
        <v>676</v>
      </c>
      <c r="C7166" s="2" t="s">
        <v>12953</v>
      </c>
      <c r="D7166" s="2" t="s">
        <v>7169</v>
      </c>
      <c r="E7166" s="7">
        <v>1941</v>
      </c>
      <c r="F7166" s="5" t="s">
        <v>3781</v>
      </c>
      <c r="H7166" s="5"/>
      <c r="I7166" s="6" t="s">
        <v>1337</v>
      </c>
      <c r="J7166" s="6" t="s">
        <v>7170</v>
      </c>
      <c r="K7166" s="17">
        <v>3</v>
      </c>
      <c r="L7166" s="17" t="s">
        <v>122</v>
      </c>
      <c r="M7166" s="9"/>
      <c r="N7166" s="9"/>
      <c r="O7166" s="21"/>
      <c r="Q7166" s="29"/>
      <c r="U7166" s="17"/>
      <c r="V7166" s="2" t="s">
        <v>1737</v>
      </c>
      <c r="Y7166" t="str">
        <f t="shared" si="455"/>
        <v/>
      </c>
      <c r="AA7166" t="str">
        <f t="shared" si="456"/>
        <v/>
      </c>
      <c r="AC7166" s="7"/>
      <c r="AD7166" t="s">
        <v>1337</v>
      </c>
      <c r="AE7166">
        <f t="shared" si="454"/>
        <v>0</v>
      </c>
      <c r="AG7166" s="2"/>
      <c r="AH7166" t="s">
        <v>68</v>
      </c>
      <c r="AI7166" s="7" t="s">
        <v>4620</v>
      </c>
    </row>
    <row r="7167" spans="1:35" ht="11" customHeight="1" outlineLevel="1" x14ac:dyDescent="0.25">
      <c r="A7167" t="s">
        <v>676</v>
      </c>
      <c r="C7167" s="2" t="s">
        <v>12953</v>
      </c>
      <c r="D7167" s="2">
        <v>332</v>
      </c>
      <c r="E7167" s="7">
        <v>1944</v>
      </c>
      <c r="F7167" s="5" t="s">
        <v>5722</v>
      </c>
      <c r="H7167" s="5" t="s">
        <v>1674</v>
      </c>
      <c r="I7167" s="6" t="s">
        <v>5399</v>
      </c>
      <c r="J7167" s="6" t="s">
        <v>7172</v>
      </c>
      <c r="K7167" s="17">
        <v>1</v>
      </c>
      <c r="L7167" s="17" t="s">
        <v>7730</v>
      </c>
      <c r="M7167" s="9">
        <v>0.6</v>
      </c>
      <c r="N7167" s="9"/>
      <c r="O7167" s="21"/>
      <c r="Q7167" s="29"/>
      <c r="U7167" s="17"/>
      <c r="V7167" s="2" t="s">
        <v>2065</v>
      </c>
      <c r="Y7167" t="str">
        <f t="shared" si="455"/>
        <v/>
      </c>
      <c r="AA7167" t="str">
        <f t="shared" si="456"/>
        <v/>
      </c>
      <c r="AC7167" s="7"/>
      <c r="AD7167" t="s">
        <v>5399</v>
      </c>
      <c r="AE7167">
        <f t="shared" si="454"/>
        <v>1</v>
      </c>
      <c r="AG7167" s="2"/>
      <c r="AH7167" t="s">
        <v>4921</v>
      </c>
      <c r="AI7167" s="7" t="s">
        <v>4610</v>
      </c>
    </row>
    <row r="7168" spans="1:35" ht="11" customHeight="1" outlineLevel="1" x14ac:dyDescent="0.25">
      <c r="A7168" t="s">
        <v>676</v>
      </c>
      <c r="C7168" s="2" t="s">
        <v>12953</v>
      </c>
      <c r="D7168" s="2">
        <v>338</v>
      </c>
      <c r="E7168" s="7">
        <v>1942</v>
      </c>
      <c r="F7168" s="5" t="s">
        <v>677</v>
      </c>
      <c r="H7168" s="5" t="s">
        <v>591</v>
      </c>
      <c r="I7168" s="6" t="s">
        <v>5399</v>
      </c>
      <c r="J7168" s="6" t="s">
        <v>7171</v>
      </c>
      <c r="K7168" s="17">
        <v>1</v>
      </c>
      <c r="L7168" s="17" t="s">
        <v>7730</v>
      </c>
      <c r="M7168" s="9">
        <v>0.1</v>
      </c>
      <c r="N7168" s="9"/>
      <c r="O7168" s="21"/>
      <c r="Q7168" s="29"/>
      <c r="U7168" s="17"/>
      <c r="V7168" s="2">
        <v>330</v>
      </c>
      <c r="Y7168" t="str">
        <f t="shared" si="455"/>
        <v/>
      </c>
      <c r="AA7168" t="str">
        <f t="shared" si="456"/>
        <v/>
      </c>
      <c r="AC7168" s="7"/>
      <c r="AD7168" t="s">
        <v>5399</v>
      </c>
      <c r="AE7168">
        <f t="shared" si="454"/>
        <v>1</v>
      </c>
      <c r="AG7168" s="2"/>
      <c r="AH7168" t="s">
        <v>4921</v>
      </c>
      <c r="AI7168" s="7" t="s">
        <v>4610</v>
      </c>
    </row>
    <row r="7169" spans="1:35" ht="11" customHeight="1" outlineLevel="1" x14ac:dyDescent="0.25">
      <c r="A7169" t="s">
        <v>676</v>
      </c>
      <c r="C7169" s="2" t="s">
        <v>12953</v>
      </c>
      <c r="D7169" s="2">
        <v>358</v>
      </c>
      <c r="E7169" s="7">
        <v>1945</v>
      </c>
      <c r="F7169" s="5" t="s">
        <v>6121</v>
      </c>
      <c r="H7169" s="5" t="s">
        <v>6569</v>
      </c>
      <c r="I7169" s="6" t="s">
        <v>5399</v>
      </c>
      <c r="J7169" s="6" t="s">
        <v>7173</v>
      </c>
      <c r="K7169" s="17">
        <v>1</v>
      </c>
      <c r="L7169" s="17" t="s">
        <v>7730</v>
      </c>
      <c r="M7169" s="9">
        <v>0.1</v>
      </c>
      <c r="N7169" s="9"/>
      <c r="O7169" s="21"/>
      <c r="Q7169" s="29"/>
      <c r="S7169">
        <v>1</v>
      </c>
      <c r="T7169">
        <v>1</v>
      </c>
      <c r="U7169" s="17"/>
      <c r="V7169" s="2">
        <v>355</v>
      </c>
      <c r="Y7169" t="str">
        <f t="shared" si="455"/>
        <v/>
      </c>
      <c r="AA7169" t="str">
        <f t="shared" si="456"/>
        <v/>
      </c>
      <c r="AC7169" s="7"/>
      <c r="AD7169" t="s">
        <v>5399</v>
      </c>
      <c r="AE7169">
        <f t="shared" si="454"/>
        <v>1</v>
      </c>
      <c r="AG7169" s="2"/>
      <c r="AH7169" t="s">
        <v>4921</v>
      </c>
      <c r="AI7169" s="7" t="s">
        <v>4610</v>
      </c>
    </row>
    <row r="7170" spans="1:35" ht="11" customHeight="1" outlineLevel="1" x14ac:dyDescent="0.25">
      <c r="A7170" t="s">
        <v>676</v>
      </c>
      <c r="C7170" s="2" t="s">
        <v>12953</v>
      </c>
      <c r="D7170" s="2">
        <v>359</v>
      </c>
      <c r="E7170" s="7">
        <v>1944</v>
      </c>
      <c r="F7170" s="5" t="s">
        <v>5722</v>
      </c>
      <c r="H7170" s="5" t="s">
        <v>1674</v>
      </c>
      <c r="I7170" s="6" t="s">
        <v>5399</v>
      </c>
      <c r="J7170" s="6" t="s">
        <v>7173</v>
      </c>
      <c r="K7170" s="17">
        <v>1</v>
      </c>
      <c r="L7170" s="17" t="s">
        <v>7730</v>
      </c>
      <c r="M7170" s="9">
        <v>0.6</v>
      </c>
      <c r="N7170" s="9"/>
      <c r="O7170" s="21"/>
      <c r="Q7170" s="29"/>
      <c r="U7170" s="17"/>
      <c r="V7170" s="2" t="s">
        <v>2064</v>
      </c>
      <c r="Y7170" t="str">
        <f t="shared" si="455"/>
        <v/>
      </c>
      <c r="AA7170" t="str">
        <f t="shared" si="456"/>
        <v/>
      </c>
      <c r="AC7170" s="7"/>
      <c r="AD7170" t="s">
        <v>5399</v>
      </c>
      <c r="AE7170">
        <f t="shared" si="454"/>
        <v>1</v>
      </c>
      <c r="AG7170" s="2"/>
      <c r="AH7170" t="s">
        <v>4921</v>
      </c>
      <c r="AI7170" s="7" t="s">
        <v>4610</v>
      </c>
    </row>
    <row r="7171" spans="1:35" ht="11" customHeight="1" outlineLevel="1" x14ac:dyDescent="0.25">
      <c r="A7171" t="s">
        <v>676</v>
      </c>
      <c r="C7171" s="2" t="s">
        <v>12953</v>
      </c>
      <c r="D7171" s="2">
        <v>365</v>
      </c>
      <c r="E7171" s="7">
        <v>1946</v>
      </c>
      <c r="F7171" s="5" t="s">
        <v>1338</v>
      </c>
      <c r="H7171" s="5" t="s">
        <v>4258</v>
      </c>
      <c r="I7171" s="6" t="s">
        <v>5399</v>
      </c>
      <c r="J7171" s="6" t="s">
        <v>7176</v>
      </c>
      <c r="K7171" s="17">
        <v>1</v>
      </c>
      <c r="L7171" s="17" t="s">
        <v>7730</v>
      </c>
      <c r="M7171" s="9">
        <v>0.1</v>
      </c>
      <c r="N7171" s="9"/>
      <c r="O7171" s="21"/>
      <c r="Q7171" s="29"/>
      <c r="U7171" s="17"/>
      <c r="V7171" s="2" t="s">
        <v>1339</v>
      </c>
      <c r="Y7171" t="str">
        <f t="shared" si="455"/>
        <v/>
      </c>
      <c r="AA7171" t="str">
        <f t="shared" si="456"/>
        <v/>
      </c>
      <c r="AC7171" s="7"/>
      <c r="AD7171" t="s">
        <v>5399</v>
      </c>
      <c r="AE7171">
        <f t="shared" si="454"/>
        <v>1</v>
      </c>
      <c r="AG7171" s="2"/>
      <c r="AH7171" t="s">
        <v>4921</v>
      </c>
      <c r="AI7171" s="7" t="s">
        <v>4922</v>
      </c>
    </row>
    <row r="7172" spans="1:35" ht="11" customHeight="1" outlineLevel="1" x14ac:dyDescent="0.25">
      <c r="A7172" t="s">
        <v>676</v>
      </c>
      <c r="C7172" s="2" t="s">
        <v>12953</v>
      </c>
      <c r="D7172" s="2" t="s">
        <v>7175</v>
      </c>
      <c r="E7172" s="7">
        <v>1946</v>
      </c>
      <c r="F7172" s="5" t="s">
        <v>1338</v>
      </c>
      <c r="H7172" s="5" t="s">
        <v>2290</v>
      </c>
      <c r="I7172" s="6" t="s">
        <v>5399</v>
      </c>
      <c r="J7172" s="6" t="s">
        <v>7176</v>
      </c>
      <c r="K7172" s="17">
        <v>1</v>
      </c>
      <c r="L7172" s="17" t="s">
        <v>7730</v>
      </c>
      <c r="M7172" s="9">
        <v>0.1</v>
      </c>
      <c r="N7172" s="9"/>
      <c r="O7172" s="21"/>
      <c r="Q7172" s="29"/>
      <c r="U7172" s="17"/>
      <c r="V7172" s="2">
        <v>364</v>
      </c>
      <c r="Y7172" t="str">
        <f t="shared" si="455"/>
        <v/>
      </c>
      <c r="AA7172" t="str">
        <f t="shared" si="456"/>
        <v/>
      </c>
      <c r="AC7172" s="7"/>
      <c r="AD7172" t="s">
        <v>5399</v>
      </c>
      <c r="AE7172">
        <f t="shared" ref="AE7172:AE7235" si="457">COUNTIF(I7172,"*Fuji*")</f>
        <v>1</v>
      </c>
      <c r="AG7172" s="2"/>
      <c r="AH7172" t="s">
        <v>4921</v>
      </c>
      <c r="AI7172" s="7" t="s">
        <v>4610</v>
      </c>
    </row>
    <row r="7173" spans="1:35" ht="11" customHeight="1" outlineLevel="1" x14ac:dyDescent="0.25">
      <c r="A7173" t="s">
        <v>676</v>
      </c>
      <c r="C7173" s="2" t="s">
        <v>12953</v>
      </c>
      <c r="D7173" s="2" t="s">
        <v>7174</v>
      </c>
      <c r="E7173" s="7">
        <v>1946</v>
      </c>
      <c r="F7173" s="5" t="s">
        <v>1338</v>
      </c>
      <c r="H7173" s="5" t="s">
        <v>5997</v>
      </c>
      <c r="I7173" s="6" t="s">
        <v>5399</v>
      </c>
      <c r="J7173" s="6" t="s">
        <v>7176</v>
      </c>
      <c r="K7173" s="17">
        <v>1</v>
      </c>
      <c r="L7173" s="17" t="s">
        <v>7730</v>
      </c>
      <c r="M7173" s="9">
        <v>0.1</v>
      </c>
      <c r="N7173" s="9"/>
      <c r="O7173" s="21"/>
      <c r="Q7173" s="29"/>
      <c r="U7173" s="17"/>
      <c r="V7173" s="2" t="s">
        <v>1340</v>
      </c>
      <c r="Y7173" t="str">
        <f t="shared" si="455"/>
        <v/>
      </c>
      <c r="AA7173" t="str">
        <f t="shared" si="456"/>
        <v/>
      </c>
      <c r="AC7173" s="7"/>
      <c r="AD7173" t="s">
        <v>5399</v>
      </c>
      <c r="AE7173">
        <f t="shared" si="457"/>
        <v>1</v>
      </c>
      <c r="AG7173" s="2"/>
      <c r="AH7173" t="s">
        <v>4921</v>
      </c>
      <c r="AI7173" s="7" t="s">
        <v>4610</v>
      </c>
    </row>
    <row r="7174" spans="1:35" ht="11" customHeight="1" outlineLevel="1" x14ac:dyDescent="0.25">
      <c r="A7174" t="s">
        <v>676</v>
      </c>
      <c r="C7174" s="2" t="s">
        <v>12953</v>
      </c>
      <c r="D7174" s="2" t="s">
        <v>1859</v>
      </c>
      <c r="E7174" s="7">
        <v>1947</v>
      </c>
      <c r="F7174" s="5" t="s">
        <v>753</v>
      </c>
      <c r="H7174" s="5" t="s">
        <v>2290</v>
      </c>
      <c r="I7174" s="6" t="s">
        <v>5399</v>
      </c>
      <c r="J7174" s="6"/>
      <c r="K7174" s="17">
        <v>1</v>
      </c>
      <c r="L7174" s="17" t="s">
        <v>7730</v>
      </c>
      <c r="M7174" s="9">
        <v>5</v>
      </c>
      <c r="N7174" s="9"/>
      <c r="O7174" s="21"/>
      <c r="Q7174" s="29"/>
      <c r="U7174" s="17"/>
      <c r="V7174" s="2">
        <v>395</v>
      </c>
      <c r="Y7174" t="str">
        <f t="shared" si="455"/>
        <v/>
      </c>
      <c r="AA7174">
        <f t="shared" si="456"/>
        <v>1</v>
      </c>
      <c r="AC7174" s="7"/>
      <c r="AD7174" t="s">
        <v>5399</v>
      </c>
      <c r="AE7174">
        <f t="shared" si="457"/>
        <v>1</v>
      </c>
      <c r="AG7174" s="2"/>
      <c r="AH7174" t="s">
        <v>4921</v>
      </c>
      <c r="AI7174" s="7" t="s">
        <v>4922</v>
      </c>
    </row>
    <row r="7175" spans="1:35" ht="11" customHeight="1" outlineLevel="1" x14ac:dyDescent="0.25">
      <c r="A7175" t="s">
        <v>676</v>
      </c>
      <c r="C7175" s="2" t="s">
        <v>12953</v>
      </c>
      <c r="D7175" s="2" t="s">
        <v>1859</v>
      </c>
      <c r="E7175" s="7">
        <v>1948</v>
      </c>
      <c r="F7175" s="5" t="s">
        <v>753</v>
      </c>
      <c r="H7175" s="5" t="s">
        <v>2290</v>
      </c>
      <c r="I7175" s="6" t="s">
        <v>5399</v>
      </c>
      <c r="J7175" s="6"/>
      <c r="K7175" s="17">
        <v>1</v>
      </c>
      <c r="L7175" s="17" t="s">
        <v>7732</v>
      </c>
      <c r="M7175" s="9"/>
      <c r="N7175" s="9"/>
      <c r="O7175" s="21"/>
      <c r="Q7175" s="29"/>
      <c r="U7175" s="17"/>
      <c r="V7175" s="2">
        <v>408</v>
      </c>
      <c r="Y7175" t="str">
        <f t="shared" si="455"/>
        <v/>
      </c>
      <c r="AA7175">
        <f t="shared" si="456"/>
        <v>1</v>
      </c>
      <c r="AC7175" s="7"/>
      <c r="AD7175" t="s">
        <v>5399</v>
      </c>
      <c r="AE7175">
        <f t="shared" si="457"/>
        <v>1</v>
      </c>
      <c r="AG7175" s="2"/>
      <c r="AH7175" t="s">
        <v>4921</v>
      </c>
      <c r="AI7175" s="7" t="s">
        <v>4620</v>
      </c>
    </row>
    <row r="7176" spans="1:35" ht="11" customHeight="1" outlineLevel="1" x14ac:dyDescent="0.25">
      <c r="A7176" t="s">
        <v>676</v>
      </c>
      <c r="C7176" s="2" t="s">
        <v>12953</v>
      </c>
      <c r="D7176" s="2">
        <v>427</v>
      </c>
      <c r="E7176" s="7">
        <v>1949</v>
      </c>
      <c r="F7176" s="5" t="s">
        <v>967</v>
      </c>
      <c r="H7176" s="5" t="s">
        <v>2290</v>
      </c>
      <c r="I7176" s="6" t="s">
        <v>968</v>
      </c>
      <c r="J7176" s="6" t="s">
        <v>7177</v>
      </c>
      <c r="K7176" s="17">
        <v>3</v>
      </c>
      <c r="L7176" s="17" t="s">
        <v>7730</v>
      </c>
      <c r="M7176" s="9">
        <v>1.5</v>
      </c>
      <c r="N7176" s="9"/>
      <c r="O7176" s="21"/>
      <c r="Q7176" s="29"/>
      <c r="U7176" s="17"/>
      <c r="V7176" s="2">
        <v>432</v>
      </c>
      <c r="Y7176" t="str">
        <f t="shared" si="455"/>
        <v/>
      </c>
      <c r="AA7176" t="str">
        <f t="shared" si="456"/>
        <v/>
      </c>
      <c r="AC7176" s="7"/>
      <c r="AD7176" t="s">
        <v>968</v>
      </c>
      <c r="AE7176">
        <f t="shared" si="457"/>
        <v>0</v>
      </c>
      <c r="AG7176" s="2"/>
      <c r="AH7176" t="s">
        <v>2181</v>
      </c>
      <c r="AI7176" s="7" t="s">
        <v>4922</v>
      </c>
    </row>
    <row r="7177" spans="1:35" ht="11" customHeight="1" outlineLevel="1" x14ac:dyDescent="0.25">
      <c r="A7177" t="s">
        <v>676</v>
      </c>
      <c r="C7177" s="2" t="s">
        <v>12953</v>
      </c>
      <c r="D7177" s="2">
        <v>430</v>
      </c>
      <c r="E7177" s="7">
        <v>1949</v>
      </c>
      <c r="F7177" s="5" t="s">
        <v>1341</v>
      </c>
      <c r="H7177" s="5" t="s">
        <v>7178</v>
      </c>
      <c r="I7177" s="6" t="s">
        <v>7180</v>
      </c>
      <c r="J7177" s="6" t="s">
        <v>7181</v>
      </c>
      <c r="K7177" s="17">
        <v>3</v>
      </c>
      <c r="L7177" s="17" t="s">
        <v>7730</v>
      </c>
      <c r="M7177" s="9">
        <v>2.4</v>
      </c>
      <c r="N7177" s="9"/>
      <c r="O7177" s="21"/>
      <c r="Q7177" s="29"/>
      <c r="U7177" s="17"/>
      <c r="V7177" s="2" t="s">
        <v>6866</v>
      </c>
      <c r="Y7177" t="str">
        <f t="shared" si="455"/>
        <v/>
      </c>
      <c r="AA7177" t="str">
        <f t="shared" si="456"/>
        <v/>
      </c>
      <c r="AC7177" s="7"/>
      <c r="AD7177" t="s">
        <v>7180</v>
      </c>
      <c r="AE7177">
        <f t="shared" si="457"/>
        <v>0</v>
      </c>
      <c r="AG7177" s="2"/>
      <c r="AI7177" s="7"/>
    </row>
    <row r="7178" spans="1:35" ht="11" customHeight="1" outlineLevel="1" x14ac:dyDescent="0.25">
      <c r="A7178" t="s">
        <v>676</v>
      </c>
      <c r="C7178" s="2" t="s">
        <v>12953</v>
      </c>
      <c r="D7178" s="2">
        <v>431</v>
      </c>
      <c r="E7178" s="7">
        <v>1949</v>
      </c>
      <c r="F7178" s="5" t="s">
        <v>4120</v>
      </c>
      <c r="H7178" s="5" t="s">
        <v>7179</v>
      </c>
      <c r="I7178" s="6" t="s">
        <v>7180</v>
      </c>
      <c r="J7178" s="6" t="s">
        <v>7181</v>
      </c>
      <c r="K7178" s="17">
        <v>3</v>
      </c>
      <c r="L7178" s="17" t="s">
        <v>7730</v>
      </c>
      <c r="M7178" s="9">
        <v>2.4</v>
      </c>
      <c r="N7178" s="9"/>
      <c r="O7178" s="21"/>
      <c r="Q7178" s="29"/>
      <c r="U7178" s="17"/>
      <c r="V7178" s="2" t="s">
        <v>6866</v>
      </c>
      <c r="Y7178" t="str">
        <f t="shared" si="455"/>
        <v/>
      </c>
      <c r="AA7178" t="str">
        <f t="shared" si="456"/>
        <v/>
      </c>
      <c r="AC7178" s="7"/>
      <c r="AD7178" t="s">
        <v>7180</v>
      </c>
      <c r="AE7178">
        <f t="shared" si="457"/>
        <v>0</v>
      </c>
      <c r="AG7178" s="2"/>
      <c r="AI7178" s="7"/>
    </row>
    <row r="7179" spans="1:35" ht="11" customHeight="1" outlineLevel="1" x14ac:dyDescent="0.25">
      <c r="A7179" t="s">
        <v>676</v>
      </c>
      <c r="C7179" s="2" t="s">
        <v>12953</v>
      </c>
      <c r="D7179" s="2">
        <v>437</v>
      </c>
      <c r="E7179" s="7">
        <v>1949</v>
      </c>
      <c r="F7179" s="5" t="s">
        <v>967</v>
      </c>
      <c r="H7179" s="5" t="s">
        <v>2290</v>
      </c>
      <c r="I7179" s="6" t="s">
        <v>968</v>
      </c>
      <c r="J7179" s="6" t="s">
        <v>7182</v>
      </c>
      <c r="K7179" s="17">
        <v>3</v>
      </c>
      <c r="L7179" s="17" t="s">
        <v>7730</v>
      </c>
      <c r="M7179" s="9">
        <v>1.5</v>
      </c>
      <c r="N7179" s="9"/>
      <c r="O7179" s="21"/>
      <c r="Q7179" s="29"/>
      <c r="U7179" s="17"/>
      <c r="V7179" s="2">
        <v>432</v>
      </c>
      <c r="Y7179" t="str">
        <f t="shared" si="455"/>
        <v/>
      </c>
      <c r="AA7179" t="str">
        <f t="shared" si="456"/>
        <v/>
      </c>
      <c r="AC7179" s="7"/>
      <c r="AD7179" t="s">
        <v>968</v>
      </c>
      <c r="AE7179">
        <f t="shared" si="457"/>
        <v>0</v>
      </c>
      <c r="AG7179" s="2"/>
      <c r="AH7179" t="s">
        <v>2181</v>
      </c>
      <c r="AI7179" s="7" t="s">
        <v>4922</v>
      </c>
    </row>
    <row r="7180" spans="1:35" ht="11" customHeight="1" outlineLevel="1" x14ac:dyDescent="0.25">
      <c r="A7180" t="s">
        <v>676</v>
      </c>
      <c r="C7180" s="2" t="s">
        <v>12953</v>
      </c>
      <c r="D7180" s="2">
        <v>446</v>
      </c>
      <c r="E7180" s="7">
        <v>1949</v>
      </c>
      <c r="F7180" s="5" t="s">
        <v>1341</v>
      </c>
      <c r="H7180" s="5" t="s">
        <v>5481</v>
      </c>
      <c r="I7180" s="6" t="s">
        <v>5399</v>
      </c>
      <c r="J7180" s="6" t="s">
        <v>7183</v>
      </c>
      <c r="K7180" s="17">
        <v>1</v>
      </c>
      <c r="L7180" s="17" t="s">
        <v>7730</v>
      </c>
      <c r="M7180" s="9">
        <v>1</v>
      </c>
      <c r="N7180" s="9"/>
      <c r="O7180" s="21"/>
      <c r="Q7180" s="29"/>
      <c r="U7180" s="17"/>
      <c r="V7180" s="2">
        <v>460</v>
      </c>
      <c r="Y7180" t="str">
        <f t="shared" si="455"/>
        <v/>
      </c>
      <c r="AA7180" t="str">
        <f t="shared" si="456"/>
        <v/>
      </c>
      <c r="AC7180" s="7"/>
      <c r="AD7180" t="s">
        <v>5399</v>
      </c>
      <c r="AE7180">
        <f t="shared" si="457"/>
        <v>1</v>
      </c>
      <c r="AG7180" s="2"/>
      <c r="AH7180" t="s">
        <v>4921</v>
      </c>
      <c r="AI7180" s="7" t="s">
        <v>4610</v>
      </c>
    </row>
    <row r="7181" spans="1:35" ht="11" customHeight="1" outlineLevel="1" x14ac:dyDescent="0.25">
      <c r="A7181" t="s">
        <v>676</v>
      </c>
      <c r="C7181" s="2" t="s">
        <v>12953</v>
      </c>
      <c r="D7181" s="2">
        <v>447</v>
      </c>
      <c r="E7181" s="7">
        <v>1949</v>
      </c>
      <c r="F7181" s="5" t="s">
        <v>1342</v>
      </c>
      <c r="H7181" s="5" t="s">
        <v>6445</v>
      </c>
      <c r="I7181" s="6" t="s">
        <v>5399</v>
      </c>
      <c r="J7181" s="6" t="s">
        <v>7183</v>
      </c>
      <c r="K7181" s="17">
        <v>1</v>
      </c>
      <c r="L7181" s="17" t="s">
        <v>7730</v>
      </c>
      <c r="M7181" s="9">
        <v>1</v>
      </c>
      <c r="N7181" s="9"/>
      <c r="O7181" s="21"/>
      <c r="Q7181" s="29"/>
      <c r="U7181" s="17"/>
      <c r="V7181" s="2">
        <v>461</v>
      </c>
      <c r="Y7181" t="str">
        <f t="shared" si="455"/>
        <v/>
      </c>
      <c r="AA7181" t="str">
        <f t="shared" si="456"/>
        <v/>
      </c>
      <c r="AC7181" s="7"/>
      <c r="AD7181" t="s">
        <v>5399</v>
      </c>
      <c r="AE7181">
        <f t="shared" si="457"/>
        <v>1</v>
      </c>
      <c r="AG7181" s="2"/>
      <c r="AH7181" t="s">
        <v>4921</v>
      </c>
      <c r="AI7181" s="7" t="s">
        <v>4922</v>
      </c>
    </row>
    <row r="7182" spans="1:35" ht="11" customHeight="1" outlineLevel="1" x14ac:dyDescent="0.25">
      <c r="A7182" t="s">
        <v>676</v>
      </c>
      <c r="C7182" s="2" t="s">
        <v>12953</v>
      </c>
      <c r="D7182" s="2">
        <v>448</v>
      </c>
      <c r="E7182" s="7">
        <v>1949</v>
      </c>
      <c r="F7182" s="5" t="s">
        <v>1343</v>
      </c>
      <c r="H7182" s="5" t="s">
        <v>1312</v>
      </c>
      <c r="I7182" s="6" t="s">
        <v>5399</v>
      </c>
      <c r="J7182" s="6" t="s">
        <v>7183</v>
      </c>
      <c r="K7182" s="17">
        <v>1</v>
      </c>
      <c r="L7182" s="17" t="s">
        <v>7730</v>
      </c>
      <c r="M7182" s="9">
        <v>1.5</v>
      </c>
      <c r="N7182" s="9"/>
      <c r="O7182" s="21"/>
      <c r="Q7182" s="29"/>
      <c r="U7182" s="17"/>
      <c r="V7182" s="2">
        <v>462</v>
      </c>
      <c r="Y7182" t="str">
        <f t="shared" si="455"/>
        <v/>
      </c>
      <c r="AA7182" t="str">
        <f t="shared" si="456"/>
        <v/>
      </c>
      <c r="AC7182" s="7"/>
      <c r="AD7182" t="s">
        <v>5399</v>
      </c>
      <c r="AE7182">
        <f t="shared" si="457"/>
        <v>1</v>
      </c>
      <c r="AG7182" s="2"/>
      <c r="AH7182" t="s">
        <v>4921</v>
      </c>
      <c r="AI7182" s="7" t="s">
        <v>4922</v>
      </c>
    </row>
    <row r="7183" spans="1:35" ht="11" customHeight="1" outlineLevel="1" x14ac:dyDescent="0.25">
      <c r="A7183" t="s">
        <v>676</v>
      </c>
      <c r="C7183" s="2" t="s">
        <v>12953</v>
      </c>
      <c r="D7183" s="2">
        <v>449</v>
      </c>
      <c r="E7183" s="7">
        <v>1949</v>
      </c>
      <c r="F7183" s="5" t="s">
        <v>1313</v>
      </c>
      <c r="H7183" s="5" t="s">
        <v>1674</v>
      </c>
      <c r="I7183" s="6" t="s">
        <v>5399</v>
      </c>
      <c r="J7183" s="6" t="s">
        <v>7183</v>
      </c>
      <c r="K7183" s="17">
        <v>1</v>
      </c>
      <c r="L7183" s="17" t="s">
        <v>7730</v>
      </c>
      <c r="M7183" s="9">
        <v>0.6</v>
      </c>
      <c r="N7183" s="9"/>
      <c r="O7183" s="21"/>
      <c r="Q7183" s="29"/>
      <c r="U7183" s="17"/>
      <c r="V7183" s="2">
        <v>463</v>
      </c>
      <c r="Y7183" t="str">
        <f t="shared" si="455"/>
        <v/>
      </c>
      <c r="AA7183" t="str">
        <f t="shared" si="456"/>
        <v/>
      </c>
      <c r="AC7183" s="7"/>
      <c r="AD7183" t="s">
        <v>5399</v>
      </c>
      <c r="AE7183">
        <f t="shared" si="457"/>
        <v>1</v>
      </c>
      <c r="AG7183" s="2"/>
      <c r="AH7183" t="s">
        <v>4921</v>
      </c>
      <c r="AI7183" s="7" t="s">
        <v>4922</v>
      </c>
    </row>
    <row r="7184" spans="1:35" ht="11" customHeight="1" outlineLevel="1" x14ac:dyDescent="0.25">
      <c r="A7184" t="s">
        <v>676</v>
      </c>
      <c r="C7184" s="2" t="s">
        <v>12953</v>
      </c>
      <c r="D7184" s="2" t="s">
        <v>7184</v>
      </c>
      <c r="E7184" s="7">
        <v>1949</v>
      </c>
      <c r="F7184" s="5" t="s">
        <v>753</v>
      </c>
      <c r="H7184" s="5" t="s">
        <v>5398</v>
      </c>
      <c r="I7184" s="6" t="s">
        <v>5399</v>
      </c>
      <c r="J7184" s="6" t="s">
        <v>7183</v>
      </c>
      <c r="K7184" s="17">
        <v>1</v>
      </c>
      <c r="L7184" s="17" t="s">
        <v>7730</v>
      </c>
      <c r="M7184" s="9">
        <v>50</v>
      </c>
      <c r="N7184" s="9"/>
      <c r="O7184" s="21"/>
      <c r="Q7184" s="29"/>
      <c r="U7184" s="17"/>
      <c r="V7184" s="2" t="s">
        <v>1314</v>
      </c>
      <c r="Y7184" t="str">
        <f t="shared" si="455"/>
        <v/>
      </c>
      <c r="AA7184">
        <f t="shared" si="456"/>
        <v>1</v>
      </c>
      <c r="AC7184" s="7"/>
      <c r="AD7184" t="s">
        <v>5399</v>
      </c>
      <c r="AE7184">
        <f t="shared" si="457"/>
        <v>1</v>
      </c>
      <c r="AG7184" s="2"/>
      <c r="AH7184" t="s">
        <v>4921</v>
      </c>
      <c r="AI7184" s="7" t="s">
        <v>4620</v>
      </c>
    </row>
    <row r="7185" spans="1:35" ht="11" customHeight="1" outlineLevel="1" x14ac:dyDescent="0.25">
      <c r="A7185" t="s">
        <v>676</v>
      </c>
      <c r="C7185" s="2" t="s">
        <v>12953</v>
      </c>
      <c r="D7185" s="2">
        <v>493</v>
      </c>
      <c r="E7185" s="7">
        <v>1950</v>
      </c>
      <c r="F7185" s="5" t="s">
        <v>1341</v>
      </c>
      <c r="H7185" s="5" t="s">
        <v>5481</v>
      </c>
      <c r="I7185" s="6" t="s">
        <v>5266</v>
      </c>
      <c r="J7185" s="6" t="s">
        <v>7185</v>
      </c>
      <c r="K7185" s="17">
        <v>3</v>
      </c>
      <c r="L7185" s="17" t="s">
        <v>7730</v>
      </c>
      <c r="M7185" s="9">
        <v>2</v>
      </c>
      <c r="N7185" s="9"/>
      <c r="O7185" s="21"/>
      <c r="Q7185" s="29"/>
      <c r="U7185" s="17"/>
      <c r="V7185" s="2">
        <v>501</v>
      </c>
      <c r="Y7185" t="str">
        <f t="shared" si="455"/>
        <v/>
      </c>
      <c r="AA7185" t="str">
        <f t="shared" si="456"/>
        <v/>
      </c>
      <c r="AC7185" s="7"/>
      <c r="AD7185" t="s">
        <v>5266</v>
      </c>
      <c r="AE7185">
        <f t="shared" si="457"/>
        <v>0</v>
      </c>
      <c r="AG7185" s="2"/>
      <c r="AH7185" t="s">
        <v>1315</v>
      </c>
      <c r="AI7185" s="7" t="s">
        <v>4922</v>
      </c>
    </row>
    <row r="7186" spans="1:35" ht="11" customHeight="1" outlineLevel="1" x14ac:dyDescent="0.25">
      <c r="A7186" t="s">
        <v>676</v>
      </c>
      <c r="C7186" s="2" t="s">
        <v>12953</v>
      </c>
      <c r="D7186" s="2">
        <v>494</v>
      </c>
      <c r="E7186" s="7">
        <v>1950</v>
      </c>
      <c r="F7186" s="5" t="s">
        <v>1342</v>
      </c>
      <c r="H7186" s="5" t="s">
        <v>1316</v>
      </c>
      <c r="I7186" s="6" t="s">
        <v>5266</v>
      </c>
      <c r="J7186" s="6" t="s">
        <v>7185</v>
      </c>
      <c r="K7186" s="17">
        <v>3</v>
      </c>
      <c r="L7186" s="17" t="s">
        <v>7730</v>
      </c>
      <c r="M7186" s="9">
        <v>0.9</v>
      </c>
      <c r="N7186" s="9"/>
      <c r="O7186" s="21"/>
      <c r="Q7186" s="29"/>
      <c r="U7186" s="17"/>
      <c r="V7186" s="2">
        <v>502</v>
      </c>
      <c r="Y7186" t="str">
        <f t="shared" si="455"/>
        <v/>
      </c>
      <c r="AA7186" t="str">
        <f t="shared" si="456"/>
        <v/>
      </c>
      <c r="AC7186" s="7"/>
      <c r="AD7186" t="s">
        <v>5266</v>
      </c>
      <c r="AE7186">
        <f t="shared" si="457"/>
        <v>0</v>
      </c>
      <c r="AG7186" s="2"/>
      <c r="AH7186" t="s">
        <v>1315</v>
      </c>
      <c r="AI7186" s="7" t="s">
        <v>4922</v>
      </c>
    </row>
    <row r="7187" spans="1:35" ht="11" customHeight="1" outlineLevel="1" x14ac:dyDescent="0.25">
      <c r="A7187" t="s">
        <v>676</v>
      </c>
      <c r="C7187" s="2" t="s">
        <v>12953</v>
      </c>
      <c r="D7187" s="2">
        <v>495</v>
      </c>
      <c r="E7187" s="7">
        <v>1950</v>
      </c>
      <c r="F7187" s="5" t="s">
        <v>1343</v>
      </c>
      <c r="H7187" s="5" t="s">
        <v>6125</v>
      </c>
      <c r="I7187" s="6" t="s">
        <v>5266</v>
      </c>
      <c r="J7187" s="6" t="s">
        <v>7185</v>
      </c>
      <c r="K7187" s="17">
        <v>1</v>
      </c>
      <c r="L7187" s="17" t="s">
        <v>7730</v>
      </c>
      <c r="M7187" s="9">
        <v>6</v>
      </c>
      <c r="N7187" s="9"/>
      <c r="O7187" s="21"/>
      <c r="Q7187" s="29"/>
      <c r="U7187" s="17"/>
      <c r="V7187" s="2">
        <v>503</v>
      </c>
      <c r="Y7187" t="str">
        <f t="shared" si="455"/>
        <v/>
      </c>
      <c r="AA7187" t="str">
        <f t="shared" si="456"/>
        <v/>
      </c>
      <c r="AC7187" s="7"/>
      <c r="AD7187" t="s">
        <v>5266</v>
      </c>
      <c r="AE7187">
        <f t="shared" si="457"/>
        <v>0</v>
      </c>
      <c r="AG7187" s="2"/>
      <c r="AH7187" t="s">
        <v>1315</v>
      </c>
      <c r="AI7187" s="7" t="s">
        <v>4620</v>
      </c>
    </row>
    <row r="7188" spans="1:35" ht="11" customHeight="1" outlineLevel="1" x14ac:dyDescent="0.25">
      <c r="A7188" t="s">
        <v>676</v>
      </c>
      <c r="C7188" s="2" t="s">
        <v>12953</v>
      </c>
      <c r="D7188" s="2">
        <v>496</v>
      </c>
      <c r="E7188" s="7">
        <v>1950</v>
      </c>
      <c r="F7188" s="5" t="s">
        <v>1313</v>
      </c>
      <c r="H7188" s="5" t="s">
        <v>1317</v>
      </c>
      <c r="I7188" s="6" t="s">
        <v>5266</v>
      </c>
      <c r="J7188" s="6" t="s">
        <v>7185</v>
      </c>
      <c r="K7188" s="17">
        <v>3</v>
      </c>
      <c r="L7188" s="17" t="s">
        <v>20076</v>
      </c>
      <c r="M7188" s="9"/>
      <c r="N7188" s="9"/>
      <c r="O7188" s="21"/>
      <c r="Q7188" s="29"/>
      <c r="U7188" s="17"/>
      <c r="V7188" s="2">
        <v>504</v>
      </c>
      <c r="Y7188" t="str">
        <f t="shared" si="455"/>
        <v/>
      </c>
      <c r="AA7188" t="str">
        <f t="shared" si="456"/>
        <v/>
      </c>
      <c r="AC7188" s="7"/>
      <c r="AD7188" t="s">
        <v>5266</v>
      </c>
      <c r="AE7188">
        <f t="shared" si="457"/>
        <v>0</v>
      </c>
      <c r="AG7188" s="2"/>
      <c r="AH7188" t="s">
        <v>1315</v>
      </c>
      <c r="AI7188" s="7" t="s">
        <v>4620</v>
      </c>
    </row>
    <row r="7189" spans="1:35" ht="11" customHeight="1" outlineLevel="1" x14ac:dyDescent="0.25">
      <c r="A7189" t="s">
        <v>676</v>
      </c>
      <c r="C7189" s="2" t="s">
        <v>12953</v>
      </c>
      <c r="D7189" s="2" t="s">
        <v>7186</v>
      </c>
      <c r="E7189" s="7">
        <v>1950</v>
      </c>
      <c r="F7189" s="5" t="s">
        <v>753</v>
      </c>
      <c r="H7189" s="5" t="s">
        <v>5398</v>
      </c>
      <c r="I7189" s="6" t="s">
        <v>5266</v>
      </c>
      <c r="J7189" s="6" t="s">
        <v>7185</v>
      </c>
      <c r="K7189" s="17">
        <v>1</v>
      </c>
      <c r="L7189" s="17" t="s">
        <v>7730</v>
      </c>
      <c r="M7189" s="9">
        <v>24</v>
      </c>
      <c r="N7189" s="9"/>
      <c r="O7189" s="21"/>
      <c r="Q7189" s="29"/>
      <c r="U7189" s="17"/>
      <c r="V7189" s="2" t="s">
        <v>1318</v>
      </c>
      <c r="Y7189" t="str">
        <f t="shared" si="455"/>
        <v/>
      </c>
      <c r="AA7189">
        <f t="shared" si="456"/>
        <v>1</v>
      </c>
      <c r="AC7189" s="7"/>
      <c r="AD7189" t="s">
        <v>5266</v>
      </c>
      <c r="AE7189">
        <f t="shared" si="457"/>
        <v>0</v>
      </c>
      <c r="AG7189" s="2"/>
      <c r="AH7189" t="s">
        <v>1315</v>
      </c>
      <c r="AI7189" s="7" t="s">
        <v>4620</v>
      </c>
    </row>
    <row r="7190" spans="1:35" ht="11" customHeight="1" outlineLevel="1" x14ac:dyDescent="0.25">
      <c r="A7190" t="s">
        <v>676</v>
      </c>
      <c r="C7190" s="2" t="s">
        <v>12953</v>
      </c>
      <c r="D7190" s="2">
        <v>503</v>
      </c>
      <c r="E7190" s="7">
        <v>1951</v>
      </c>
      <c r="F7190" s="5" t="s">
        <v>1342</v>
      </c>
      <c r="H7190" s="5" t="s">
        <v>2185</v>
      </c>
      <c r="I7190" s="6" t="s">
        <v>1319</v>
      </c>
      <c r="J7190" s="6" t="s">
        <v>7188</v>
      </c>
      <c r="K7190" s="17">
        <v>5</v>
      </c>
      <c r="L7190" s="17" t="s">
        <v>7730</v>
      </c>
      <c r="M7190" s="9">
        <v>7.5</v>
      </c>
      <c r="N7190" s="9"/>
      <c r="O7190" s="21"/>
      <c r="Q7190" s="29"/>
      <c r="U7190" s="17"/>
      <c r="V7190" s="2">
        <v>523</v>
      </c>
      <c r="Y7190" t="str">
        <f t="shared" si="455"/>
        <v/>
      </c>
      <c r="AA7190" t="str">
        <f t="shared" si="456"/>
        <v/>
      </c>
      <c r="AC7190" s="7"/>
      <c r="AD7190" t="s">
        <v>1319</v>
      </c>
      <c r="AE7190">
        <f t="shared" si="457"/>
        <v>0</v>
      </c>
      <c r="AG7190" s="2"/>
      <c r="AH7190" t="s">
        <v>1320</v>
      </c>
      <c r="AI7190" s="7" t="s">
        <v>4620</v>
      </c>
    </row>
    <row r="7191" spans="1:35" ht="11" customHeight="1" outlineLevel="1" x14ac:dyDescent="0.25">
      <c r="A7191" t="s">
        <v>676</v>
      </c>
      <c r="C7191" s="2" t="s">
        <v>12953</v>
      </c>
      <c r="D7191" s="2">
        <v>504</v>
      </c>
      <c r="E7191" s="7">
        <v>1951</v>
      </c>
      <c r="F7191" s="5" t="s">
        <v>1313</v>
      </c>
      <c r="H7191" s="5" t="s">
        <v>1674</v>
      </c>
      <c r="I7191" s="6" t="s">
        <v>1319</v>
      </c>
      <c r="J7191" s="6" t="s">
        <v>7188</v>
      </c>
      <c r="K7191" s="17">
        <v>5</v>
      </c>
      <c r="L7191" s="17" t="s">
        <v>7730</v>
      </c>
      <c r="M7191" s="9">
        <v>7.5</v>
      </c>
      <c r="N7191" s="9"/>
      <c r="O7191" s="21"/>
      <c r="Q7191" s="29"/>
      <c r="U7191" s="17"/>
      <c r="V7191" s="2">
        <v>524</v>
      </c>
      <c r="Y7191" t="str">
        <f t="shared" si="455"/>
        <v/>
      </c>
      <c r="AA7191" t="str">
        <f t="shared" si="456"/>
        <v/>
      </c>
      <c r="AC7191" s="7"/>
      <c r="AD7191" t="s">
        <v>1319</v>
      </c>
      <c r="AE7191">
        <f t="shared" si="457"/>
        <v>0</v>
      </c>
      <c r="AG7191" s="2"/>
      <c r="AH7191" t="s">
        <v>1320</v>
      </c>
      <c r="AI7191" s="7" t="s">
        <v>4620</v>
      </c>
    </row>
    <row r="7192" spans="1:35" ht="11" customHeight="1" outlineLevel="1" x14ac:dyDescent="0.25">
      <c r="A7192" t="s">
        <v>676</v>
      </c>
      <c r="C7192" s="2" t="s">
        <v>12953</v>
      </c>
      <c r="D7192" s="2">
        <v>506</v>
      </c>
      <c r="E7192" s="7">
        <v>1951</v>
      </c>
      <c r="F7192" s="5" t="s">
        <v>1342</v>
      </c>
      <c r="H7192" s="5" t="s">
        <v>682</v>
      </c>
      <c r="I7192" s="6" t="s">
        <v>5399</v>
      </c>
      <c r="J7192" s="6" t="s">
        <v>7187</v>
      </c>
      <c r="K7192" s="17">
        <v>3</v>
      </c>
      <c r="L7192" s="17" t="s">
        <v>7732</v>
      </c>
      <c r="M7192" s="9"/>
      <c r="N7192" s="9"/>
      <c r="O7192" s="21"/>
      <c r="Q7192" s="29"/>
      <c r="U7192" s="17"/>
      <c r="V7192" s="2">
        <v>525</v>
      </c>
      <c r="Y7192" t="str">
        <f t="shared" si="455"/>
        <v/>
      </c>
      <c r="AA7192" t="str">
        <f t="shared" si="456"/>
        <v/>
      </c>
      <c r="AC7192" s="7"/>
      <c r="AD7192" t="s">
        <v>5399</v>
      </c>
      <c r="AE7192">
        <f t="shared" si="457"/>
        <v>1</v>
      </c>
      <c r="AG7192" s="2"/>
      <c r="AH7192" t="s">
        <v>4921</v>
      </c>
      <c r="AI7192" s="7" t="s">
        <v>4620</v>
      </c>
    </row>
    <row r="7193" spans="1:35" ht="11" customHeight="1" outlineLevel="1" x14ac:dyDescent="0.25">
      <c r="A7193" t="s">
        <v>676</v>
      </c>
      <c r="C7193" s="2" t="s">
        <v>12953</v>
      </c>
      <c r="D7193" s="2">
        <v>507</v>
      </c>
      <c r="E7193" s="7">
        <v>1951</v>
      </c>
      <c r="F7193" s="5" t="s">
        <v>1313</v>
      </c>
      <c r="H7193" s="5" t="s">
        <v>1324</v>
      </c>
      <c r="I7193" s="6" t="s">
        <v>5399</v>
      </c>
      <c r="J7193" s="6" t="s">
        <v>7187</v>
      </c>
      <c r="K7193" s="17">
        <v>1</v>
      </c>
      <c r="L7193" s="17" t="s">
        <v>7732</v>
      </c>
      <c r="M7193" s="9"/>
      <c r="N7193" s="9"/>
      <c r="O7193" s="21"/>
      <c r="Q7193" s="29"/>
      <c r="U7193" s="17"/>
      <c r="V7193" s="2">
        <v>526</v>
      </c>
      <c r="Y7193" t="str">
        <f t="shared" si="455"/>
        <v/>
      </c>
      <c r="AA7193" t="str">
        <f t="shared" si="456"/>
        <v/>
      </c>
      <c r="AC7193" s="7"/>
      <c r="AD7193" t="s">
        <v>5399</v>
      </c>
      <c r="AE7193">
        <f t="shared" si="457"/>
        <v>1</v>
      </c>
      <c r="AG7193" s="2"/>
      <c r="AH7193" t="s">
        <v>4921</v>
      </c>
      <c r="AI7193" s="7" t="s">
        <v>4620</v>
      </c>
    </row>
    <row r="7194" spans="1:35" ht="11" customHeight="1" outlineLevel="1" x14ac:dyDescent="0.25">
      <c r="A7194" t="s">
        <v>676</v>
      </c>
      <c r="C7194" s="2" t="s">
        <v>12953</v>
      </c>
      <c r="D7194" s="2">
        <v>512</v>
      </c>
      <c r="E7194" s="7">
        <v>1951</v>
      </c>
      <c r="F7194" s="5" t="s">
        <v>1342</v>
      </c>
      <c r="H7194" s="5" t="s">
        <v>1325</v>
      </c>
      <c r="I7194" s="6" t="s">
        <v>1326</v>
      </c>
      <c r="J7194" s="6" t="s">
        <v>7189</v>
      </c>
      <c r="K7194" s="17">
        <v>3</v>
      </c>
      <c r="L7194" s="17" t="s">
        <v>7730</v>
      </c>
      <c r="M7194" s="9">
        <v>0.7</v>
      </c>
      <c r="N7194" s="9"/>
      <c r="O7194" s="21"/>
      <c r="Q7194" s="29"/>
      <c r="U7194" s="17"/>
      <c r="V7194" s="2">
        <v>527</v>
      </c>
      <c r="Y7194" t="str">
        <f t="shared" si="455"/>
        <v/>
      </c>
      <c r="AA7194" t="str">
        <f t="shared" si="456"/>
        <v/>
      </c>
      <c r="AC7194" s="7"/>
      <c r="AD7194" t="s">
        <v>1326</v>
      </c>
      <c r="AE7194">
        <f t="shared" si="457"/>
        <v>0</v>
      </c>
      <c r="AG7194" s="2"/>
      <c r="AH7194" t="s">
        <v>1327</v>
      </c>
      <c r="AI7194" s="7" t="s">
        <v>4922</v>
      </c>
    </row>
    <row r="7195" spans="1:35" ht="11" customHeight="1" outlineLevel="1" x14ac:dyDescent="0.25">
      <c r="A7195" t="s">
        <v>676</v>
      </c>
      <c r="C7195" s="2" t="s">
        <v>12953</v>
      </c>
      <c r="D7195" s="2">
        <v>513</v>
      </c>
      <c r="E7195" s="7">
        <v>1951</v>
      </c>
      <c r="F7195" s="5" t="s">
        <v>1313</v>
      </c>
      <c r="H7195" s="5" t="s">
        <v>4458</v>
      </c>
      <c r="I7195" s="6" t="s">
        <v>1326</v>
      </c>
      <c r="J7195" s="6" t="s">
        <v>7189</v>
      </c>
      <c r="K7195" s="17">
        <v>3</v>
      </c>
      <c r="L7195" s="17" t="s">
        <v>7730</v>
      </c>
      <c r="M7195" s="9">
        <v>2</v>
      </c>
      <c r="N7195" s="9"/>
      <c r="O7195" s="21"/>
      <c r="Q7195" s="29"/>
      <c r="U7195" s="17"/>
      <c r="V7195" s="2">
        <v>528</v>
      </c>
      <c r="Y7195" t="str">
        <f t="shared" ref="Y7195:Y7258" si="458">IF(COUNTIF(F7195,"*fdc*"),1,"")</f>
        <v/>
      </c>
      <c r="AA7195" t="str">
        <f t="shared" ref="AA7195:AA7258" si="459">IF(COUNTIF(F7195,"*s/s*"),1,"")</f>
        <v/>
      </c>
      <c r="AC7195" s="7"/>
      <c r="AD7195" t="s">
        <v>1326</v>
      </c>
      <c r="AE7195">
        <f t="shared" si="457"/>
        <v>0</v>
      </c>
      <c r="AG7195" s="2"/>
      <c r="AH7195" t="s">
        <v>1327</v>
      </c>
      <c r="AI7195" s="7" t="s">
        <v>4922</v>
      </c>
    </row>
    <row r="7196" spans="1:35" ht="11" customHeight="1" outlineLevel="1" x14ac:dyDescent="0.25">
      <c r="A7196" t="s">
        <v>676</v>
      </c>
      <c r="C7196" s="2" t="s">
        <v>12953</v>
      </c>
      <c r="D7196" s="2">
        <v>519</v>
      </c>
      <c r="E7196" s="7">
        <v>1951</v>
      </c>
      <c r="F7196" s="5" t="s">
        <v>1342</v>
      </c>
      <c r="H7196" s="5" t="s">
        <v>6501</v>
      </c>
      <c r="I7196" s="6" t="s">
        <v>1328</v>
      </c>
      <c r="J7196" s="6" t="s">
        <v>7190</v>
      </c>
      <c r="K7196" s="17">
        <v>3</v>
      </c>
      <c r="L7196" s="17" t="s">
        <v>7730</v>
      </c>
      <c r="M7196" s="9">
        <v>5</v>
      </c>
      <c r="N7196" s="9"/>
      <c r="O7196" s="21"/>
      <c r="Q7196" s="29"/>
      <c r="U7196" s="17"/>
      <c r="V7196" s="2">
        <v>543</v>
      </c>
      <c r="Y7196" t="str">
        <f t="shared" si="458"/>
        <v/>
      </c>
      <c r="AA7196" t="str">
        <f t="shared" si="459"/>
        <v/>
      </c>
      <c r="AC7196" s="7"/>
      <c r="AD7196" t="s">
        <v>1328</v>
      </c>
      <c r="AE7196">
        <f t="shared" si="457"/>
        <v>0</v>
      </c>
      <c r="AG7196" s="2"/>
      <c r="AH7196" t="s">
        <v>1329</v>
      </c>
      <c r="AI7196" s="7" t="s">
        <v>4620</v>
      </c>
    </row>
    <row r="7197" spans="1:35" ht="11" customHeight="1" outlineLevel="1" x14ac:dyDescent="0.25">
      <c r="A7197" t="s">
        <v>676</v>
      </c>
      <c r="C7197" s="2" t="s">
        <v>12953</v>
      </c>
      <c r="D7197" s="2">
        <v>521</v>
      </c>
      <c r="E7197" s="7">
        <v>1951</v>
      </c>
      <c r="F7197" s="5" t="s">
        <v>1313</v>
      </c>
      <c r="H7197" s="5" t="s">
        <v>1674</v>
      </c>
      <c r="I7197" s="6" t="s">
        <v>1330</v>
      </c>
      <c r="J7197" s="6" t="s">
        <v>7190</v>
      </c>
      <c r="K7197" s="17">
        <v>3</v>
      </c>
      <c r="L7197" s="17" t="s">
        <v>7730</v>
      </c>
      <c r="M7197" s="9">
        <v>4</v>
      </c>
      <c r="N7197" s="9"/>
      <c r="O7197" s="21"/>
      <c r="Q7197" s="29"/>
      <c r="U7197" s="17"/>
      <c r="V7197" s="2">
        <v>545</v>
      </c>
      <c r="Y7197" t="str">
        <f t="shared" si="458"/>
        <v/>
      </c>
      <c r="AA7197" t="str">
        <f t="shared" si="459"/>
        <v/>
      </c>
      <c r="AC7197" s="7"/>
      <c r="AD7197" t="s">
        <v>1330</v>
      </c>
      <c r="AE7197">
        <f t="shared" si="457"/>
        <v>0</v>
      </c>
      <c r="AG7197" s="2"/>
      <c r="AH7197" t="s">
        <v>234</v>
      </c>
      <c r="AI7197" s="7" t="s">
        <v>4922</v>
      </c>
    </row>
    <row r="7198" spans="1:35" ht="11" customHeight="1" outlineLevel="1" x14ac:dyDescent="0.25">
      <c r="A7198" t="s">
        <v>676</v>
      </c>
      <c r="C7198" s="2" t="s">
        <v>12953</v>
      </c>
      <c r="D7198" s="2" t="s">
        <v>7191</v>
      </c>
      <c r="E7198" s="7">
        <v>1951</v>
      </c>
      <c r="F7198" s="5" t="s">
        <v>753</v>
      </c>
      <c r="H7198" s="5" t="s">
        <v>5398</v>
      </c>
      <c r="I7198" s="6" t="s">
        <v>236</v>
      </c>
      <c r="J7198" s="6" t="s">
        <v>7190</v>
      </c>
      <c r="K7198" s="17">
        <v>3</v>
      </c>
      <c r="L7198" s="17" t="s">
        <v>7730</v>
      </c>
      <c r="M7198" s="9">
        <v>10</v>
      </c>
      <c r="N7198" s="9"/>
      <c r="O7198" s="21"/>
      <c r="Q7198" s="29"/>
      <c r="U7198" s="17"/>
      <c r="V7198" s="2" t="s">
        <v>235</v>
      </c>
      <c r="X7198" t="s">
        <v>7732</v>
      </c>
      <c r="Y7198" t="str">
        <f t="shared" si="458"/>
        <v/>
      </c>
      <c r="AA7198">
        <f t="shared" si="459"/>
        <v>1</v>
      </c>
      <c r="AC7198" s="7"/>
      <c r="AD7198" t="s">
        <v>236</v>
      </c>
      <c r="AE7198">
        <f t="shared" si="457"/>
        <v>0</v>
      </c>
      <c r="AG7198" s="2"/>
      <c r="AH7198" t="s">
        <v>2181</v>
      </c>
      <c r="AI7198" s="7" t="s">
        <v>4620</v>
      </c>
    </row>
    <row r="7199" spans="1:35" ht="11" customHeight="1" outlineLevel="1" x14ac:dyDescent="0.25">
      <c r="A7199" t="s">
        <v>676</v>
      </c>
      <c r="C7199" s="2" t="s">
        <v>12953</v>
      </c>
      <c r="D7199" s="2">
        <v>553</v>
      </c>
      <c r="E7199" s="7">
        <v>1951</v>
      </c>
      <c r="F7199" s="5" t="s">
        <v>165</v>
      </c>
      <c r="H7199" s="5" t="s">
        <v>1324</v>
      </c>
      <c r="I7199" s="6" t="s">
        <v>166</v>
      </c>
      <c r="J7199" s="6" t="s">
        <v>7192</v>
      </c>
      <c r="K7199" s="17">
        <v>3</v>
      </c>
      <c r="L7199" s="18" t="s">
        <v>122</v>
      </c>
      <c r="M7199" s="9"/>
      <c r="N7199" s="9"/>
      <c r="O7199" s="21"/>
      <c r="Q7199" s="29"/>
      <c r="U7199" s="17"/>
      <c r="V7199" s="2" t="s">
        <v>5603</v>
      </c>
      <c r="Y7199" t="str">
        <f t="shared" si="458"/>
        <v/>
      </c>
      <c r="AA7199" t="str">
        <f t="shared" si="459"/>
        <v/>
      </c>
      <c r="AC7199" s="7"/>
      <c r="AD7199" t="s">
        <v>166</v>
      </c>
      <c r="AE7199">
        <f t="shared" si="457"/>
        <v>0</v>
      </c>
      <c r="AG7199" s="2"/>
      <c r="AH7199" t="s">
        <v>167</v>
      </c>
      <c r="AI7199" s="7" t="s">
        <v>4523</v>
      </c>
    </row>
    <row r="7200" spans="1:35" ht="11" customHeight="1" outlineLevel="1" x14ac:dyDescent="0.25">
      <c r="A7200" t="s">
        <v>676</v>
      </c>
      <c r="C7200" s="2" t="s">
        <v>12953</v>
      </c>
      <c r="D7200" s="2">
        <v>554</v>
      </c>
      <c r="E7200" s="7">
        <v>1951</v>
      </c>
      <c r="F7200" s="5" t="s">
        <v>168</v>
      </c>
      <c r="H7200" s="5" t="s">
        <v>169</v>
      </c>
      <c r="I7200" s="6" t="s">
        <v>166</v>
      </c>
      <c r="J7200" s="6" t="s">
        <v>7192</v>
      </c>
      <c r="K7200" s="17">
        <v>3</v>
      </c>
      <c r="L7200" s="17" t="s">
        <v>7730</v>
      </c>
      <c r="M7200" s="9">
        <v>1.3</v>
      </c>
      <c r="N7200" s="9"/>
      <c r="O7200" s="21"/>
      <c r="Q7200" s="29"/>
      <c r="U7200" s="17"/>
      <c r="V7200" s="2" t="s">
        <v>883</v>
      </c>
      <c r="Y7200" t="str">
        <f t="shared" si="458"/>
        <v/>
      </c>
      <c r="AA7200" t="str">
        <f t="shared" si="459"/>
        <v/>
      </c>
      <c r="AC7200" s="7"/>
      <c r="AD7200" t="s">
        <v>166</v>
      </c>
      <c r="AE7200">
        <f t="shared" si="457"/>
        <v>0</v>
      </c>
      <c r="AG7200" s="2"/>
      <c r="AH7200" t="s">
        <v>167</v>
      </c>
      <c r="AI7200" s="7" t="s">
        <v>4523</v>
      </c>
    </row>
    <row r="7201" spans="1:35" ht="11" customHeight="1" outlineLevel="1" x14ac:dyDescent="0.25">
      <c r="A7201" t="s">
        <v>676</v>
      </c>
      <c r="C7201" s="2" t="s">
        <v>12953</v>
      </c>
      <c r="D7201" s="2">
        <v>555</v>
      </c>
      <c r="E7201" s="7">
        <v>1951</v>
      </c>
      <c r="F7201" s="5" t="s">
        <v>163</v>
      </c>
      <c r="H7201" s="5" t="s">
        <v>76</v>
      </c>
      <c r="I7201" s="6" t="s">
        <v>166</v>
      </c>
      <c r="J7201" s="6" t="s">
        <v>7192</v>
      </c>
      <c r="K7201" s="17">
        <v>3</v>
      </c>
      <c r="L7201" s="17" t="s">
        <v>7730</v>
      </c>
      <c r="M7201" s="9">
        <v>2</v>
      </c>
      <c r="N7201" s="9"/>
      <c r="O7201" s="21"/>
      <c r="Q7201" s="29"/>
      <c r="U7201" s="17"/>
      <c r="V7201" s="2" t="s">
        <v>4464</v>
      </c>
      <c r="Y7201" t="str">
        <f t="shared" si="458"/>
        <v/>
      </c>
      <c r="AA7201" t="str">
        <f t="shared" si="459"/>
        <v/>
      </c>
      <c r="AC7201" s="7"/>
      <c r="AD7201" t="s">
        <v>166</v>
      </c>
      <c r="AE7201">
        <f t="shared" si="457"/>
        <v>0</v>
      </c>
      <c r="AG7201" s="2"/>
      <c r="AH7201" t="s">
        <v>167</v>
      </c>
      <c r="AI7201" s="7" t="s">
        <v>4620</v>
      </c>
    </row>
    <row r="7202" spans="1:35" ht="11" customHeight="1" outlineLevel="1" x14ac:dyDescent="0.25">
      <c r="A7202" t="s">
        <v>676</v>
      </c>
      <c r="C7202" s="2" t="s">
        <v>12953</v>
      </c>
      <c r="D7202" s="2">
        <v>556</v>
      </c>
      <c r="E7202" s="7">
        <v>1951</v>
      </c>
      <c r="F7202" s="5" t="s">
        <v>170</v>
      </c>
      <c r="H7202" s="5" t="s">
        <v>4461</v>
      </c>
      <c r="I7202" s="6" t="s">
        <v>166</v>
      </c>
      <c r="J7202" s="6" t="s">
        <v>7192</v>
      </c>
      <c r="K7202" s="17">
        <v>3</v>
      </c>
      <c r="L7202" s="17" t="s">
        <v>7732</v>
      </c>
      <c r="M7202" s="9"/>
      <c r="N7202" s="9"/>
      <c r="O7202" s="21"/>
      <c r="Q7202" s="29"/>
      <c r="U7202" s="17"/>
      <c r="V7202" s="2" t="s">
        <v>6120</v>
      </c>
      <c r="Y7202" t="str">
        <f t="shared" si="458"/>
        <v/>
      </c>
      <c r="AA7202" t="str">
        <f t="shared" si="459"/>
        <v/>
      </c>
      <c r="AC7202" s="7"/>
      <c r="AD7202" t="s">
        <v>166</v>
      </c>
      <c r="AE7202">
        <f t="shared" si="457"/>
        <v>0</v>
      </c>
      <c r="AG7202" s="2"/>
      <c r="AH7202" t="s">
        <v>167</v>
      </c>
      <c r="AI7202" s="7" t="s">
        <v>4620</v>
      </c>
    </row>
    <row r="7203" spans="1:35" ht="11" customHeight="1" outlineLevel="1" x14ac:dyDescent="0.25">
      <c r="A7203" t="s">
        <v>676</v>
      </c>
      <c r="C7203" s="2" t="s">
        <v>12953</v>
      </c>
      <c r="D7203" s="2">
        <v>557</v>
      </c>
      <c r="E7203" s="7">
        <v>1951</v>
      </c>
      <c r="F7203" s="5" t="s">
        <v>171</v>
      </c>
      <c r="H7203" s="5" t="s">
        <v>3973</v>
      </c>
      <c r="I7203" s="6" t="s">
        <v>166</v>
      </c>
      <c r="J7203" s="6" t="s">
        <v>7192</v>
      </c>
      <c r="K7203" s="17">
        <v>3</v>
      </c>
      <c r="L7203" s="17" t="s">
        <v>7730</v>
      </c>
      <c r="M7203" s="9">
        <v>2.5</v>
      </c>
      <c r="N7203" s="9"/>
      <c r="O7203" s="21"/>
      <c r="Q7203" s="29"/>
      <c r="U7203" s="17"/>
      <c r="V7203" s="2" t="s">
        <v>7970</v>
      </c>
      <c r="Y7203" t="str">
        <f t="shared" si="458"/>
        <v/>
      </c>
      <c r="AA7203" t="str">
        <f t="shared" si="459"/>
        <v/>
      </c>
      <c r="AC7203" s="7"/>
      <c r="AD7203" t="s">
        <v>166</v>
      </c>
      <c r="AE7203">
        <f t="shared" si="457"/>
        <v>0</v>
      </c>
      <c r="AG7203" s="2"/>
      <c r="AH7203" t="s">
        <v>167</v>
      </c>
      <c r="AI7203" s="7" t="s">
        <v>4620</v>
      </c>
    </row>
    <row r="7204" spans="1:35" ht="11" customHeight="1" outlineLevel="1" x14ac:dyDescent="0.25">
      <c r="A7204" t="s">
        <v>676</v>
      </c>
      <c r="C7204" s="2" t="s">
        <v>12953</v>
      </c>
      <c r="D7204" s="2">
        <v>558</v>
      </c>
      <c r="E7204" s="7">
        <v>1951</v>
      </c>
      <c r="F7204" s="5" t="s">
        <v>172</v>
      </c>
      <c r="H7204" s="5" t="s">
        <v>4392</v>
      </c>
      <c r="I7204" s="6" t="s">
        <v>166</v>
      </c>
      <c r="J7204" s="6" t="s">
        <v>7192</v>
      </c>
      <c r="K7204" s="17">
        <v>3</v>
      </c>
      <c r="L7204" s="17" t="s">
        <v>7730</v>
      </c>
      <c r="M7204" s="9">
        <v>2.5</v>
      </c>
      <c r="N7204" s="9"/>
      <c r="O7204" s="21"/>
      <c r="Q7204" s="29"/>
      <c r="U7204" s="17"/>
      <c r="V7204" s="2" t="s">
        <v>673</v>
      </c>
      <c r="Y7204" t="str">
        <f t="shared" si="458"/>
        <v/>
      </c>
      <c r="AA7204" t="str">
        <f t="shared" si="459"/>
        <v/>
      </c>
      <c r="AC7204" s="7"/>
      <c r="AD7204" t="s">
        <v>166</v>
      </c>
      <c r="AE7204">
        <f t="shared" si="457"/>
        <v>0</v>
      </c>
      <c r="AG7204" s="2"/>
      <c r="AH7204" t="s">
        <v>167</v>
      </c>
      <c r="AI7204" s="7" t="s">
        <v>4620</v>
      </c>
    </row>
    <row r="7205" spans="1:35" ht="11" customHeight="1" outlineLevel="1" x14ac:dyDescent="0.25">
      <c r="A7205" t="s">
        <v>676</v>
      </c>
      <c r="C7205" s="2" t="s">
        <v>12953</v>
      </c>
      <c r="D7205" s="2">
        <v>563</v>
      </c>
      <c r="E7205" s="7">
        <v>1952</v>
      </c>
      <c r="F7205" s="5" t="s">
        <v>165</v>
      </c>
      <c r="H7205" s="5" t="s">
        <v>1324</v>
      </c>
      <c r="I7205" s="6" t="s">
        <v>166</v>
      </c>
      <c r="J7205" s="6" t="s">
        <v>7193</v>
      </c>
      <c r="K7205" s="17">
        <v>3</v>
      </c>
      <c r="L7205" s="17" t="s">
        <v>7730</v>
      </c>
      <c r="M7205" s="9">
        <v>3.5</v>
      </c>
      <c r="N7205" s="9"/>
      <c r="O7205" s="21"/>
      <c r="Q7205" s="29"/>
      <c r="S7205">
        <v>1</v>
      </c>
      <c r="T7205">
        <v>1</v>
      </c>
      <c r="U7205" s="17"/>
      <c r="V7205" s="2" t="s">
        <v>1129</v>
      </c>
      <c r="Y7205" t="str">
        <f t="shared" si="458"/>
        <v/>
      </c>
      <c r="AA7205" t="str">
        <f t="shared" si="459"/>
        <v/>
      </c>
      <c r="AC7205" s="7"/>
      <c r="AD7205" t="s">
        <v>166</v>
      </c>
      <c r="AE7205">
        <f t="shared" si="457"/>
        <v>0</v>
      </c>
      <c r="AG7205" s="2"/>
      <c r="AH7205" t="s">
        <v>167</v>
      </c>
      <c r="AI7205" s="7" t="s">
        <v>4620</v>
      </c>
    </row>
    <row r="7206" spans="1:35" ht="11" customHeight="1" outlineLevel="1" x14ac:dyDescent="0.25">
      <c r="A7206" t="s">
        <v>676</v>
      </c>
      <c r="C7206" s="2" t="s">
        <v>12953</v>
      </c>
      <c r="D7206" s="2">
        <v>564</v>
      </c>
      <c r="E7206" s="7">
        <v>1952</v>
      </c>
      <c r="F7206" s="5" t="s">
        <v>168</v>
      </c>
      <c r="H7206" s="5" t="s">
        <v>169</v>
      </c>
      <c r="I7206" s="6" t="s">
        <v>166</v>
      </c>
      <c r="J7206" s="6" t="s">
        <v>7193</v>
      </c>
      <c r="K7206" s="17">
        <v>3</v>
      </c>
      <c r="L7206" s="17" t="s">
        <v>7730</v>
      </c>
      <c r="M7206" s="9">
        <v>5</v>
      </c>
      <c r="N7206" s="9"/>
      <c r="O7206" s="21"/>
      <c r="Q7206" s="29"/>
      <c r="U7206" s="17"/>
      <c r="V7206" s="2" t="s">
        <v>6763</v>
      </c>
      <c r="Y7206" t="str">
        <f t="shared" si="458"/>
        <v/>
      </c>
      <c r="AA7206" t="str">
        <f t="shared" si="459"/>
        <v/>
      </c>
      <c r="AC7206" s="7"/>
      <c r="AD7206" t="s">
        <v>166</v>
      </c>
      <c r="AE7206">
        <f t="shared" si="457"/>
        <v>0</v>
      </c>
      <c r="AG7206" s="2"/>
      <c r="AH7206" t="s">
        <v>167</v>
      </c>
      <c r="AI7206" s="7" t="s">
        <v>4523</v>
      </c>
    </row>
    <row r="7207" spans="1:35" ht="11" customHeight="1" outlineLevel="1" x14ac:dyDescent="0.25">
      <c r="A7207" t="s">
        <v>676</v>
      </c>
      <c r="C7207" s="2" t="s">
        <v>12953</v>
      </c>
      <c r="D7207" s="2">
        <v>565</v>
      </c>
      <c r="E7207" s="7">
        <v>1952</v>
      </c>
      <c r="F7207" s="5" t="s">
        <v>163</v>
      </c>
      <c r="H7207" s="5" t="s">
        <v>76</v>
      </c>
      <c r="I7207" s="6" t="s">
        <v>166</v>
      </c>
      <c r="J7207" s="6" t="s">
        <v>7193</v>
      </c>
      <c r="K7207" s="17">
        <v>3</v>
      </c>
      <c r="L7207" s="17" t="s">
        <v>7730</v>
      </c>
      <c r="M7207" s="9">
        <v>2.5</v>
      </c>
      <c r="N7207" s="9"/>
      <c r="O7207" s="21"/>
      <c r="Q7207" s="29"/>
      <c r="U7207" s="17"/>
      <c r="V7207" s="2" t="s">
        <v>2458</v>
      </c>
      <c r="Y7207" t="str">
        <f t="shared" si="458"/>
        <v/>
      </c>
      <c r="AA7207" t="str">
        <f t="shared" si="459"/>
        <v/>
      </c>
      <c r="AC7207" s="7"/>
      <c r="AD7207" t="s">
        <v>166</v>
      </c>
      <c r="AE7207">
        <f t="shared" si="457"/>
        <v>0</v>
      </c>
      <c r="AG7207" s="2"/>
      <c r="AH7207" t="s">
        <v>167</v>
      </c>
      <c r="AI7207" s="7" t="s">
        <v>4523</v>
      </c>
    </row>
    <row r="7208" spans="1:35" ht="11" customHeight="1" outlineLevel="1" x14ac:dyDescent="0.25">
      <c r="A7208" t="s">
        <v>676</v>
      </c>
      <c r="C7208" s="2" t="s">
        <v>12953</v>
      </c>
      <c r="D7208" s="2">
        <v>566</v>
      </c>
      <c r="E7208" s="7">
        <v>1952</v>
      </c>
      <c r="F7208" s="5" t="s">
        <v>170</v>
      </c>
      <c r="H7208" s="5" t="s">
        <v>4461</v>
      </c>
      <c r="I7208" s="6" t="s">
        <v>166</v>
      </c>
      <c r="J7208" s="6" t="s">
        <v>7193</v>
      </c>
      <c r="K7208" s="17">
        <v>3</v>
      </c>
      <c r="L7208" s="17" t="s">
        <v>7730</v>
      </c>
      <c r="M7208" s="9">
        <v>1.5</v>
      </c>
      <c r="N7208" s="9"/>
      <c r="O7208" s="21"/>
      <c r="Q7208" s="29"/>
      <c r="U7208" s="17"/>
      <c r="V7208" s="2" t="s">
        <v>7975</v>
      </c>
      <c r="Y7208" t="str">
        <f t="shared" si="458"/>
        <v/>
      </c>
      <c r="AA7208" t="str">
        <f t="shared" si="459"/>
        <v/>
      </c>
      <c r="AC7208" s="7"/>
      <c r="AD7208" t="s">
        <v>166</v>
      </c>
      <c r="AE7208">
        <f t="shared" si="457"/>
        <v>0</v>
      </c>
      <c r="AG7208" s="2"/>
      <c r="AH7208" t="s">
        <v>167</v>
      </c>
      <c r="AI7208" s="7" t="s">
        <v>4922</v>
      </c>
    </row>
    <row r="7209" spans="1:35" ht="11" customHeight="1" outlineLevel="1" x14ac:dyDescent="0.25">
      <c r="A7209" t="s">
        <v>676</v>
      </c>
      <c r="C7209" s="2" t="s">
        <v>12953</v>
      </c>
      <c r="D7209" s="2">
        <v>567</v>
      </c>
      <c r="E7209" s="7">
        <v>1952</v>
      </c>
      <c r="F7209" s="5" t="s">
        <v>171</v>
      </c>
      <c r="H7209" s="5" t="s">
        <v>3973</v>
      </c>
      <c r="I7209" s="6" t="s">
        <v>166</v>
      </c>
      <c r="J7209" s="6" t="s">
        <v>7193</v>
      </c>
      <c r="K7209" s="17">
        <v>3</v>
      </c>
      <c r="L7209" s="17" t="s">
        <v>7730</v>
      </c>
      <c r="M7209" s="9">
        <v>1</v>
      </c>
      <c r="N7209" s="9"/>
      <c r="O7209" s="21"/>
      <c r="Q7209" s="29"/>
      <c r="U7209" s="17"/>
      <c r="V7209" s="2" t="s">
        <v>5842</v>
      </c>
      <c r="Y7209" t="str">
        <f t="shared" si="458"/>
        <v/>
      </c>
      <c r="AA7209" t="str">
        <f t="shared" si="459"/>
        <v/>
      </c>
      <c r="AC7209" s="7"/>
      <c r="AD7209" t="s">
        <v>166</v>
      </c>
      <c r="AE7209">
        <f t="shared" si="457"/>
        <v>0</v>
      </c>
      <c r="AG7209" s="2"/>
      <c r="AH7209" t="s">
        <v>167</v>
      </c>
      <c r="AI7209" s="7" t="s">
        <v>4922</v>
      </c>
    </row>
    <row r="7210" spans="1:35" ht="11" customHeight="1" outlineLevel="1" x14ac:dyDescent="0.25">
      <c r="A7210" t="s">
        <v>676</v>
      </c>
      <c r="C7210" s="2" t="s">
        <v>12953</v>
      </c>
      <c r="D7210" s="2">
        <v>568</v>
      </c>
      <c r="E7210" s="7">
        <v>1952</v>
      </c>
      <c r="F7210" s="5" t="s">
        <v>172</v>
      </c>
      <c r="H7210" s="5" t="s">
        <v>4392</v>
      </c>
      <c r="I7210" s="6" t="s">
        <v>166</v>
      </c>
      <c r="J7210" s="6" t="s">
        <v>7193</v>
      </c>
      <c r="K7210" s="17">
        <v>3</v>
      </c>
      <c r="L7210" s="17" t="s">
        <v>7730</v>
      </c>
      <c r="M7210" s="9">
        <v>1.5</v>
      </c>
      <c r="N7210" s="9"/>
      <c r="O7210" s="21"/>
      <c r="Q7210" s="29"/>
      <c r="U7210" s="17"/>
      <c r="V7210" s="2" t="s">
        <v>3105</v>
      </c>
      <c r="Y7210" t="str">
        <f t="shared" si="458"/>
        <v/>
      </c>
      <c r="AA7210" t="str">
        <f t="shared" si="459"/>
        <v/>
      </c>
      <c r="AC7210" s="7"/>
      <c r="AD7210" t="s">
        <v>166</v>
      </c>
      <c r="AE7210">
        <f t="shared" si="457"/>
        <v>0</v>
      </c>
      <c r="AG7210" s="2"/>
      <c r="AH7210" t="s">
        <v>167</v>
      </c>
      <c r="AI7210" s="7" t="s">
        <v>4620</v>
      </c>
    </row>
    <row r="7211" spans="1:35" ht="11" customHeight="1" outlineLevel="1" x14ac:dyDescent="0.25">
      <c r="A7211" t="s">
        <v>676</v>
      </c>
      <c r="C7211" s="2" t="s">
        <v>12953</v>
      </c>
      <c r="D7211" s="2" t="s">
        <v>7196</v>
      </c>
      <c r="E7211" s="7">
        <v>1952</v>
      </c>
      <c r="F7211" s="5" t="s">
        <v>3781</v>
      </c>
      <c r="H7211" s="5" t="s">
        <v>5398</v>
      </c>
      <c r="I7211" s="6" t="s">
        <v>1592</v>
      </c>
      <c r="J7211" s="6" t="s">
        <v>7194</v>
      </c>
      <c r="K7211" s="17">
        <v>1</v>
      </c>
      <c r="L7211" s="17" t="s">
        <v>7732</v>
      </c>
      <c r="M7211" s="9"/>
      <c r="N7211" s="9"/>
      <c r="O7211" s="21"/>
      <c r="Q7211" s="29"/>
      <c r="U7211" s="17"/>
      <c r="V7211" s="2" t="s">
        <v>4119</v>
      </c>
      <c r="Y7211" t="str">
        <f t="shared" si="458"/>
        <v/>
      </c>
      <c r="AA7211" t="str">
        <f t="shared" si="459"/>
        <v/>
      </c>
      <c r="AC7211" s="7"/>
      <c r="AD7211" t="s">
        <v>1592</v>
      </c>
      <c r="AE7211">
        <f t="shared" si="457"/>
        <v>0</v>
      </c>
      <c r="AG7211" s="2"/>
      <c r="AH7211" t="s">
        <v>2181</v>
      </c>
      <c r="AI7211" s="7" t="s">
        <v>4620</v>
      </c>
    </row>
    <row r="7212" spans="1:35" ht="11" customHeight="1" outlineLevel="1" collapsed="1" x14ac:dyDescent="0.25">
      <c r="A7212" t="s">
        <v>676</v>
      </c>
      <c r="C7212" s="2" t="s">
        <v>12953</v>
      </c>
      <c r="D7212" s="2">
        <v>582</v>
      </c>
      <c r="E7212" s="7">
        <v>1952</v>
      </c>
      <c r="F7212" s="5" t="s">
        <v>1343</v>
      </c>
      <c r="H7212" s="5" t="s">
        <v>3831</v>
      </c>
      <c r="I7212" s="6" t="s">
        <v>7195</v>
      </c>
      <c r="J7212" s="6" t="s">
        <v>7194</v>
      </c>
      <c r="K7212" s="17">
        <v>3</v>
      </c>
      <c r="L7212" s="17" t="s">
        <v>7732</v>
      </c>
      <c r="M7212" s="9"/>
      <c r="N7212" s="9"/>
      <c r="O7212" s="21"/>
      <c r="Q7212" s="29"/>
      <c r="U7212" s="17"/>
      <c r="V7212" s="2">
        <v>563</v>
      </c>
      <c r="Y7212" t="str">
        <f t="shared" si="458"/>
        <v/>
      </c>
      <c r="AA7212" t="str">
        <f t="shared" si="459"/>
        <v/>
      </c>
      <c r="AC7212" s="7"/>
      <c r="AD7212" t="s">
        <v>7195</v>
      </c>
      <c r="AE7212">
        <f t="shared" si="457"/>
        <v>0</v>
      </c>
      <c r="AG7212" s="2"/>
      <c r="AH7212" t="s">
        <v>238</v>
      </c>
      <c r="AI7212" s="7" t="s">
        <v>4620</v>
      </c>
    </row>
    <row r="7213" spans="1:35" ht="11" customHeight="1" outlineLevel="1" x14ac:dyDescent="0.25">
      <c r="A7213" t="s">
        <v>676</v>
      </c>
      <c r="C7213" s="2" t="s">
        <v>12953</v>
      </c>
      <c r="D7213" s="2">
        <v>583</v>
      </c>
      <c r="E7213" s="7">
        <v>1952</v>
      </c>
      <c r="F7213" s="5" t="s">
        <v>1313</v>
      </c>
      <c r="H7213" s="5" t="s">
        <v>1324</v>
      </c>
      <c r="I7213" s="6" t="s">
        <v>237</v>
      </c>
      <c r="J7213" s="6" t="s">
        <v>7194</v>
      </c>
      <c r="K7213" s="17">
        <v>3</v>
      </c>
      <c r="L7213" s="17" t="s">
        <v>7730</v>
      </c>
      <c r="M7213" s="9">
        <v>9</v>
      </c>
      <c r="N7213" s="9"/>
      <c r="O7213" s="21"/>
      <c r="Q7213" s="29"/>
      <c r="U7213" s="17"/>
      <c r="V7213" s="2">
        <v>564</v>
      </c>
      <c r="Y7213" t="str">
        <f t="shared" si="458"/>
        <v/>
      </c>
      <c r="AA7213" t="str">
        <f t="shared" si="459"/>
        <v/>
      </c>
      <c r="AC7213" s="7"/>
      <c r="AD7213" t="s">
        <v>237</v>
      </c>
      <c r="AE7213">
        <f t="shared" si="457"/>
        <v>0</v>
      </c>
      <c r="AG7213" s="2"/>
      <c r="AH7213" t="s">
        <v>238</v>
      </c>
      <c r="AI7213" s="7" t="s">
        <v>4620</v>
      </c>
    </row>
    <row r="7214" spans="1:35" ht="11" customHeight="1" outlineLevel="1" x14ac:dyDescent="0.25">
      <c r="A7214" t="s">
        <v>676</v>
      </c>
      <c r="C7214" s="2" t="s">
        <v>12953</v>
      </c>
      <c r="D7214" s="2">
        <v>589</v>
      </c>
      <c r="E7214" s="7">
        <v>1952</v>
      </c>
      <c r="F7214" s="5" t="s">
        <v>4120</v>
      </c>
      <c r="H7214" s="5" t="s">
        <v>2291</v>
      </c>
      <c r="I7214" s="6" t="s">
        <v>4121</v>
      </c>
      <c r="J7214" s="6" t="s">
        <v>7198</v>
      </c>
      <c r="K7214" s="17">
        <v>1</v>
      </c>
      <c r="L7214" s="17" t="s">
        <v>7730</v>
      </c>
      <c r="M7214" s="9">
        <v>1.25</v>
      </c>
      <c r="N7214" s="9"/>
      <c r="O7214" s="21"/>
      <c r="Q7214" s="29"/>
      <c r="T7214">
        <v>1</v>
      </c>
      <c r="U7214" s="17"/>
      <c r="V7214" s="2">
        <v>569</v>
      </c>
      <c r="Y7214" t="str">
        <f t="shared" si="458"/>
        <v/>
      </c>
      <c r="AA7214" t="str">
        <f t="shared" si="459"/>
        <v/>
      </c>
      <c r="AC7214" s="7"/>
      <c r="AD7214" t="s">
        <v>4121</v>
      </c>
      <c r="AE7214">
        <f t="shared" si="457"/>
        <v>0</v>
      </c>
      <c r="AG7214" s="2"/>
      <c r="AH7214" t="s">
        <v>4122</v>
      </c>
      <c r="AI7214" s="7" t="s">
        <v>4922</v>
      </c>
    </row>
    <row r="7215" spans="1:35" ht="11" customHeight="1" outlineLevel="1" x14ac:dyDescent="0.25">
      <c r="A7215" t="s">
        <v>676</v>
      </c>
      <c r="C7215" s="2" t="s">
        <v>12953</v>
      </c>
      <c r="D7215" s="2">
        <v>590</v>
      </c>
      <c r="E7215" s="7">
        <v>1952</v>
      </c>
      <c r="F7215" s="5" t="s">
        <v>4123</v>
      </c>
      <c r="H7215" s="5" t="s">
        <v>682</v>
      </c>
      <c r="I7215" s="6" t="s">
        <v>4124</v>
      </c>
      <c r="J7215" s="6" t="s">
        <v>7198</v>
      </c>
      <c r="K7215" s="17">
        <v>3</v>
      </c>
      <c r="L7215" s="17" t="s">
        <v>7730</v>
      </c>
      <c r="M7215" s="9">
        <v>1.25</v>
      </c>
      <c r="N7215" s="9"/>
      <c r="O7215" s="21"/>
      <c r="Q7215" s="29"/>
      <c r="U7215" s="17"/>
      <c r="V7215" s="2">
        <v>570</v>
      </c>
      <c r="Y7215" t="str">
        <f t="shared" si="458"/>
        <v/>
      </c>
      <c r="AA7215" t="str">
        <f t="shared" si="459"/>
        <v/>
      </c>
      <c r="AC7215" s="7"/>
      <c r="AD7215" t="s">
        <v>4124</v>
      </c>
      <c r="AE7215">
        <f t="shared" si="457"/>
        <v>0</v>
      </c>
      <c r="AG7215" s="2"/>
      <c r="AH7215" t="s">
        <v>4401</v>
      </c>
      <c r="AI7215" s="7" t="s">
        <v>4620</v>
      </c>
    </row>
    <row r="7216" spans="1:35" ht="11" customHeight="1" outlineLevel="1" x14ac:dyDescent="0.25">
      <c r="A7216" t="s">
        <v>676</v>
      </c>
      <c r="C7216" s="2" t="s">
        <v>12953</v>
      </c>
      <c r="D7216" s="2">
        <v>591</v>
      </c>
      <c r="E7216" s="7">
        <v>1952</v>
      </c>
      <c r="F7216" s="5" t="s">
        <v>1343</v>
      </c>
      <c r="H7216" s="5" t="s">
        <v>4402</v>
      </c>
      <c r="I7216" s="6" t="s">
        <v>4403</v>
      </c>
      <c r="J7216" s="6" t="s">
        <v>7198</v>
      </c>
      <c r="K7216" s="17">
        <v>3</v>
      </c>
      <c r="L7216" s="17" t="s">
        <v>7730</v>
      </c>
      <c r="M7216" s="9">
        <v>4.5</v>
      </c>
      <c r="N7216" s="9"/>
      <c r="O7216" s="21"/>
      <c r="Q7216" s="29"/>
      <c r="U7216" s="17"/>
      <c r="V7216" s="2">
        <v>571</v>
      </c>
      <c r="Y7216" t="str">
        <f t="shared" si="458"/>
        <v/>
      </c>
      <c r="AA7216" t="str">
        <f t="shared" si="459"/>
        <v/>
      </c>
      <c r="AC7216" s="7"/>
      <c r="AD7216" t="s">
        <v>4403</v>
      </c>
      <c r="AE7216">
        <f t="shared" si="457"/>
        <v>0</v>
      </c>
      <c r="AG7216" s="2"/>
      <c r="AH7216" t="s">
        <v>4404</v>
      </c>
      <c r="AI7216" s="7" t="s">
        <v>4922</v>
      </c>
    </row>
    <row r="7217" spans="1:35" ht="11" customHeight="1" outlineLevel="1" x14ac:dyDescent="0.25">
      <c r="A7217" t="s">
        <v>676</v>
      </c>
      <c r="C7217" s="2" t="s">
        <v>12953</v>
      </c>
      <c r="D7217" s="2">
        <v>592</v>
      </c>
      <c r="E7217" s="7">
        <v>1952</v>
      </c>
      <c r="F7217" s="5" t="s">
        <v>1313</v>
      </c>
      <c r="H7217" s="5" t="s">
        <v>5628</v>
      </c>
      <c r="I7217" s="6" t="s">
        <v>6246</v>
      </c>
      <c r="J7217" s="6" t="s">
        <v>7198</v>
      </c>
      <c r="K7217" s="17">
        <v>3</v>
      </c>
      <c r="L7217" s="17" t="s">
        <v>20076</v>
      </c>
      <c r="M7217" s="9"/>
      <c r="N7217" s="9"/>
      <c r="O7217" s="21"/>
      <c r="Q7217" s="29"/>
      <c r="U7217" s="17"/>
      <c r="V7217" s="2">
        <v>572</v>
      </c>
      <c r="Y7217" t="str">
        <f t="shared" si="458"/>
        <v/>
      </c>
      <c r="AA7217" t="str">
        <f t="shared" si="459"/>
        <v/>
      </c>
      <c r="AC7217" s="7"/>
      <c r="AD7217" t="s">
        <v>6246</v>
      </c>
      <c r="AE7217">
        <f t="shared" si="457"/>
        <v>0</v>
      </c>
      <c r="AG7217" s="2"/>
      <c r="AI7217" s="7"/>
    </row>
    <row r="7218" spans="1:35" ht="11" customHeight="1" outlineLevel="1" x14ac:dyDescent="0.25">
      <c r="A7218" t="s">
        <v>676</v>
      </c>
      <c r="C7218" s="2" t="s">
        <v>12953</v>
      </c>
      <c r="D7218" s="2" t="s">
        <v>7197</v>
      </c>
      <c r="E7218" s="7">
        <v>1952</v>
      </c>
      <c r="F7218" s="5" t="s">
        <v>3781</v>
      </c>
      <c r="H7218" s="5" t="s">
        <v>5398</v>
      </c>
      <c r="I7218" s="6" t="s">
        <v>1418</v>
      </c>
      <c r="J7218" s="6" t="s">
        <v>7198</v>
      </c>
      <c r="K7218" s="17">
        <v>1</v>
      </c>
      <c r="L7218" s="18" t="s">
        <v>122</v>
      </c>
      <c r="M7218" s="9"/>
      <c r="N7218" s="9"/>
      <c r="O7218" s="21"/>
      <c r="Q7218" s="29"/>
      <c r="U7218" s="17"/>
      <c r="V7218" s="2" t="s">
        <v>4405</v>
      </c>
      <c r="Y7218" t="str">
        <f t="shared" si="458"/>
        <v/>
      </c>
      <c r="AA7218" t="str">
        <f t="shared" si="459"/>
        <v/>
      </c>
      <c r="AC7218" s="7"/>
      <c r="AD7218" t="s">
        <v>1418</v>
      </c>
      <c r="AE7218">
        <f t="shared" si="457"/>
        <v>0</v>
      </c>
      <c r="AG7218" s="2"/>
      <c r="AH7218" t="s">
        <v>2181</v>
      </c>
      <c r="AI7218" s="7" t="s">
        <v>4620</v>
      </c>
    </row>
    <row r="7219" spans="1:35" ht="11" customHeight="1" outlineLevel="1" x14ac:dyDescent="0.25">
      <c r="A7219" t="s">
        <v>676</v>
      </c>
      <c r="C7219" s="2" t="s">
        <v>12953</v>
      </c>
      <c r="D7219" s="2">
        <v>600</v>
      </c>
      <c r="E7219" s="7">
        <v>1953</v>
      </c>
      <c r="F7219" s="5" t="s">
        <v>4123</v>
      </c>
      <c r="H7219" s="5" t="s">
        <v>4406</v>
      </c>
      <c r="I7219" s="6" t="s">
        <v>5399</v>
      </c>
      <c r="J7219" s="6" t="s">
        <v>7199</v>
      </c>
      <c r="K7219" s="17">
        <v>3</v>
      </c>
      <c r="L7219" s="17" t="s">
        <v>7730</v>
      </c>
      <c r="M7219" s="9">
        <v>2.5</v>
      </c>
      <c r="N7219" s="9"/>
      <c r="O7219" s="21"/>
      <c r="Q7219" s="29"/>
      <c r="U7219" s="17"/>
      <c r="V7219" s="2">
        <v>578</v>
      </c>
      <c r="Y7219" t="str">
        <f t="shared" si="458"/>
        <v/>
      </c>
      <c r="AA7219" t="str">
        <f t="shared" si="459"/>
        <v/>
      </c>
      <c r="AC7219" s="7"/>
      <c r="AD7219" t="s">
        <v>5399</v>
      </c>
      <c r="AE7219">
        <f t="shared" si="457"/>
        <v>1</v>
      </c>
      <c r="AG7219" s="2"/>
      <c r="AH7219" t="s">
        <v>4921</v>
      </c>
      <c r="AI7219" s="7" t="s">
        <v>4922</v>
      </c>
    </row>
    <row r="7220" spans="1:35" ht="11" customHeight="1" outlineLevel="1" x14ac:dyDescent="0.25">
      <c r="A7220" t="s">
        <v>676</v>
      </c>
      <c r="C7220" s="2" t="s">
        <v>12953</v>
      </c>
      <c r="D7220" s="2">
        <v>602</v>
      </c>
      <c r="E7220" s="7">
        <v>1953</v>
      </c>
      <c r="F7220" s="5" t="s">
        <v>4120</v>
      </c>
      <c r="H7220" s="5" t="s">
        <v>2290</v>
      </c>
      <c r="I7220" s="6" t="s">
        <v>4407</v>
      </c>
      <c r="J7220" s="6" t="s">
        <v>7200</v>
      </c>
      <c r="K7220" s="17">
        <v>3</v>
      </c>
      <c r="L7220" s="17" t="s">
        <v>7730</v>
      </c>
      <c r="M7220" s="9">
        <v>2.4</v>
      </c>
      <c r="N7220" s="9"/>
      <c r="O7220" s="21"/>
      <c r="Q7220" s="29"/>
      <c r="U7220" s="17"/>
      <c r="V7220" s="2">
        <v>581</v>
      </c>
      <c r="Y7220" t="str">
        <f t="shared" si="458"/>
        <v/>
      </c>
      <c r="AA7220" t="str">
        <f t="shared" si="459"/>
        <v/>
      </c>
      <c r="AC7220" s="7"/>
      <c r="AD7220" t="s">
        <v>4407</v>
      </c>
      <c r="AE7220">
        <f t="shared" si="457"/>
        <v>0</v>
      </c>
      <c r="AG7220" s="2"/>
      <c r="AH7220" t="s">
        <v>4408</v>
      </c>
      <c r="AI7220" s="7" t="s">
        <v>4922</v>
      </c>
    </row>
    <row r="7221" spans="1:35" ht="11" customHeight="1" outlineLevel="1" x14ac:dyDescent="0.25">
      <c r="A7221" t="s">
        <v>676</v>
      </c>
      <c r="C7221" s="2" t="s">
        <v>12953</v>
      </c>
      <c r="D7221" s="2">
        <v>603</v>
      </c>
      <c r="E7221" s="7">
        <v>1953</v>
      </c>
      <c r="F7221" s="5" t="s">
        <v>4123</v>
      </c>
      <c r="H7221" s="5" t="s">
        <v>6501</v>
      </c>
      <c r="I7221" s="6" t="s">
        <v>4409</v>
      </c>
      <c r="J7221" s="6" t="s">
        <v>7200</v>
      </c>
      <c r="K7221" s="17">
        <v>1</v>
      </c>
      <c r="L7221" s="17" t="s">
        <v>7730</v>
      </c>
      <c r="M7221" s="9">
        <v>2.4</v>
      </c>
      <c r="N7221" s="9"/>
      <c r="O7221" s="21"/>
      <c r="Q7221" s="29"/>
      <c r="U7221" s="17"/>
      <c r="V7221" s="2">
        <v>582</v>
      </c>
      <c r="Y7221" t="str">
        <f t="shared" si="458"/>
        <v/>
      </c>
      <c r="AA7221" t="str">
        <f t="shared" si="459"/>
        <v/>
      </c>
      <c r="AC7221" s="7"/>
      <c r="AD7221" t="s">
        <v>4409</v>
      </c>
      <c r="AE7221">
        <f t="shared" si="457"/>
        <v>0</v>
      </c>
      <c r="AG7221" s="2"/>
      <c r="AH7221" t="s">
        <v>1294</v>
      </c>
      <c r="AI7221" s="7" t="s">
        <v>4922</v>
      </c>
    </row>
    <row r="7222" spans="1:35" ht="11" customHeight="1" outlineLevel="1" x14ac:dyDescent="0.25">
      <c r="A7222" t="s">
        <v>676</v>
      </c>
      <c r="C7222" s="2" t="s">
        <v>12953</v>
      </c>
      <c r="D7222" s="2" t="s">
        <v>7201</v>
      </c>
      <c r="E7222" s="7">
        <v>1953</v>
      </c>
      <c r="F7222" s="5" t="s">
        <v>753</v>
      </c>
      <c r="H7222" s="5" t="s">
        <v>5398</v>
      </c>
      <c r="I7222" s="6" t="s">
        <v>1296</v>
      </c>
      <c r="J7222" s="6" t="s">
        <v>7200</v>
      </c>
      <c r="K7222" s="17">
        <v>1</v>
      </c>
      <c r="L7222" s="18" t="s">
        <v>122</v>
      </c>
      <c r="M7222" s="9"/>
      <c r="N7222" s="9"/>
      <c r="O7222" s="21"/>
      <c r="Q7222" s="29"/>
      <c r="U7222" s="17"/>
      <c r="V7222" s="2" t="s">
        <v>1295</v>
      </c>
      <c r="X7222" t="s">
        <v>7732</v>
      </c>
      <c r="Y7222" t="str">
        <f t="shared" si="458"/>
        <v/>
      </c>
      <c r="AA7222">
        <f t="shared" si="459"/>
        <v>1</v>
      </c>
      <c r="AC7222" s="7"/>
      <c r="AD7222" t="s">
        <v>1296</v>
      </c>
      <c r="AE7222">
        <f t="shared" si="457"/>
        <v>0</v>
      </c>
      <c r="AG7222" s="2"/>
      <c r="AH7222" t="s">
        <v>1297</v>
      </c>
      <c r="AI7222" s="7" t="s">
        <v>4620</v>
      </c>
    </row>
    <row r="7223" spans="1:35" ht="11" customHeight="1" outlineLevel="1" x14ac:dyDescent="0.25">
      <c r="A7223" t="s">
        <v>676</v>
      </c>
      <c r="C7223" s="2" t="s">
        <v>12953</v>
      </c>
      <c r="D7223" s="2">
        <v>604</v>
      </c>
      <c r="E7223" s="7">
        <v>1953</v>
      </c>
      <c r="F7223" s="5" t="s">
        <v>18157</v>
      </c>
      <c r="H7223" s="5" t="s">
        <v>1126</v>
      </c>
      <c r="I7223" s="6" t="s">
        <v>153</v>
      </c>
      <c r="J7223" s="6" t="s">
        <v>7202</v>
      </c>
      <c r="K7223" s="17">
        <v>1</v>
      </c>
      <c r="L7223" s="17" t="s">
        <v>7730</v>
      </c>
      <c r="M7223" s="9">
        <v>0</v>
      </c>
      <c r="N7223" s="9"/>
      <c r="O7223" s="21"/>
      <c r="Q7223" s="29"/>
      <c r="S7223">
        <v>1</v>
      </c>
      <c r="T7223">
        <v>1</v>
      </c>
      <c r="U7223" s="17"/>
      <c r="V7223" s="2" t="s">
        <v>3106</v>
      </c>
      <c r="Y7223" t="str">
        <f t="shared" si="458"/>
        <v/>
      </c>
      <c r="AA7223" t="str">
        <f t="shared" si="459"/>
        <v/>
      </c>
      <c r="AC7223" s="7"/>
      <c r="AD7223" t="s">
        <v>153</v>
      </c>
      <c r="AE7223">
        <f t="shared" si="457"/>
        <v>1</v>
      </c>
      <c r="AG7223" s="2"/>
      <c r="AH7223" t="s">
        <v>4921</v>
      </c>
      <c r="AI7223" s="7" t="s">
        <v>4922</v>
      </c>
    </row>
    <row r="7224" spans="1:35" ht="11" customHeight="1" outlineLevel="1" x14ac:dyDescent="0.25">
      <c r="A7224" t="s">
        <v>676</v>
      </c>
      <c r="C7224" s="2" t="s">
        <v>12953</v>
      </c>
      <c r="D7224" s="2">
        <v>605</v>
      </c>
      <c r="E7224" s="7">
        <v>1953</v>
      </c>
      <c r="F7224" s="5" t="s">
        <v>163</v>
      </c>
      <c r="H7224" s="5" t="s">
        <v>1674</v>
      </c>
      <c r="I7224" s="6" t="s">
        <v>153</v>
      </c>
      <c r="J7224" s="6" t="s">
        <v>7202</v>
      </c>
      <c r="K7224" s="17">
        <v>1</v>
      </c>
      <c r="L7224" s="17" t="s">
        <v>7730</v>
      </c>
      <c r="M7224" s="9">
        <v>0</v>
      </c>
      <c r="N7224" s="9"/>
      <c r="O7224" s="21"/>
      <c r="Q7224" s="29"/>
      <c r="U7224" s="17"/>
      <c r="V7224" s="2" t="s">
        <v>3107</v>
      </c>
      <c r="Y7224" t="str">
        <f t="shared" si="458"/>
        <v/>
      </c>
      <c r="AA7224" t="str">
        <f t="shared" si="459"/>
        <v/>
      </c>
      <c r="AC7224" s="7"/>
      <c r="AD7224" t="s">
        <v>153</v>
      </c>
      <c r="AE7224">
        <f t="shared" si="457"/>
        <v>1</v>
      </c>
      <c r="AG7224" s="2"/>
      <c r="AH7224" t="s">
        <v>4921</v>
      </c>
      <c r="AI7224" s="7" t="s">
        <v>4922</v>
      </c>
    </row>
    <row r="7225" spans="1:35" ht="11" customHeight="1" outlineLevel="1" x14ac:dyDescent="0.25">
      <c r="A7225" t="s">
        <v>676</v>
      </c>
      <c r="C7225" s="2" t="s">
        <v>12953</v>
      </c>
      <c r="D7225" s="2">
        <v>606</v>
      </c>
      <c r="E7225" s="7">
        <v>1953</v>
      </c>
      <c r="F7225" s="5" t="s">
        <v>18158</v>
      </c>
      <c r="H7225" s="5" t="s">
        <v>682</v>
      </c>
      <c r="I7225" s="6" t="s">
        <v>153</v>
      </c>
      <c r="J7225" s="6" t="s">
        <v>7202</v>
      </c>
      <c r="K7225" s="17">
        <v>1</v>
      </c>
      <c r="L7225" s="17" t="s">
        <v>7730</v>
      </c>
      <c r="M7225" s="9">
        <v>0</v>
      </c>
      <c r="N7225" s="9"/>
      <c r="O7225" s="21"/>
      <c r="Q7225" s="29"/>
      <c r="U7225" s="17"/>
      <c r="V7225" s="2" t="s">
        <v>6793</v>
      </c>
      <c r="Y7225" t="str">
        <f t="shared" si="458"/>
        <v/>
      </c>
      <c r="AA7225" t="str">
        <f t="shared" si="459"/>
        <v/>
      </c>
      <c r="AC7225" s="7"/>
      <c r="AD7225" t="s">
        <v>153</v>
      </c>
      <c r="AE7225">
        <f t="shared" si="457"/>
        <v>1</v>
      </c>
      <c r="AG7225" s="2"/>
      <c r="AH7225" t="s">
        <v>4921</v>
      </c>
      <c r="AI7225" s="7" t="s">
        <v>4922</v>
      </c>
    </row>
    <row r="7226" spans="1:35" ht="11" customHeight="1" outlineLevel="1" x14ac:dyDescent="0.25">
      <c r="A7226" t="s">
        <v>676</v>
      </c>
      <c r="C7226" s="2" t="s">
        <v>12953</v>
      </c>
      <c r="D7226" s="2">
        <v>607</v>
      </c>
      <c r="E7226" s="7">
        <v>1953</v>
      </c>
      <c r="F7226" s="5" t="s">
        <v>18159</v>
      </c>
      <c r="H7226" s="5" t="s">
        <v>4392</v>
      </c>
      <c r="I7226" s="6" t="s">
        <v>153</v>
      </c>
      <c r="J7226" s="6" t="s">
        <v>7202</v>
      </c>
      <c r="K7226" s="17">
        <v>1</v>
      </c>
      <c r="L7226" s="17" t="s">
        <v>7730</v>
      </c>
      <c r="M7226" s="9">
        <v>0</v>
      </c>
      <c r="N7226" s="9"/>
      <c r="O7226" s="21"/>
      <c r="Q7226" s="29"/>
      <c r="U7226" s="17"/>
      <c r="V7226" s="2" t="s">
        <v>6795</v>
      </c>
      <c r="Y7226" t="str">
        <f t="shared" si="458"/>
        <v/>
      </c>
      <c r="AA7226" t="str">
        <f t="shared" si="459"/>
        <v/>
      </c>
      <c r="AC7226" s="7"/>
      <c r="AD7226" t="s">
        <v>153</v>
      </c>
      <c r="AE7226">
        <f t="shared" si="457"/>
        <v>1</v>
      </c>
      <c r="AG7226" s="2"/>
      <c r="AH7226" t="s">
        <v>4921</v>
      </c>
      <c r="AI7226" s="7" t="s">
        <v>4620</v>
      </c>
    </row>
    <row r="7227" spans="1:35" ht="11" customHeight="1" outlineLevel="1" x14ac:dyDescent="0.25">
      <c r="A7227" t="s">
        <v>676</v>
      </c>
      <c r="C7227" s="2" t="s">
        <v>12953</v>
      </c>
      <c r="D7227" s="2">
        <v>615</v>
      </c>
      <c r="E7227" s="7">
        <v>1953</v>
      </c>
      <c r="F7227" s="5" t="s">
        <v>4120</v>
      </c>
      <c r="H7227" s="5" t="s">
        <v>3831</v>
      </c>
      <c r="I7227" s="6" t="s">
        <v>1298</v>
      </c>
      <c r="J7227" s="6" t="s">
        <v>7203</v>
      </c>
      <c r="K7227" s="17">
        <v>3</v>
      </c>
      <c r="L7227" s="17" t="s">
        <v>7730</v>
      </c>
      <c r="M7227" s="9">
        <v>0.4</v>
      </c>
      <c r="N7227" s="9"/>
      <c r="O7227" s="21"/>
      <c r="Q7227" s="29"/>
      <c r="U7227" s="17"/>
      <c r="V7227" s="2">
        <v>592</v>
      </c>
      <c r="Y7227" t="str">
        <f t="shared" si="458"/>
        <v/>
      </c>
      <c r="AA7227" t="str">
        <f t="shared" si="459"/>
        <v/>
      </c>
      <c r="AC7227" s="7"/>
      <c r="AD7227" t="s">
        <v>1298</v>
      </c>
      <c r="AE7227">
        <f t="shared" si="457"/>
        <v>0</v>
      </c>
      <c r="AG7227" s="2"/>
      <c r="AH7227" t="s">
        <v>5021</v>
      </c>
      <c r="AI7227" s="7" t="s">
        <v>4922</v>
      </c>
    </row>
    <row r="7228" spans="1:35" ht="11" customHeight="1" outlineLevel="1" x14ac:dyDescent="0.25">
      <c r="A7228" t="s">
        <v>676</v>
      </c>
      <c r="C7228" s="2" t="s">
        <v>12953</v>
      </c>
      <c r="D7228" s="2">
        <v>616</v>
      </c>
      <c r="E7228" s="7">
        <v>1953</v>
      </c>
      <c r="F7228" s="5" t="s">
        <v>4123</v>
      </c>
      <c r="H7228" s="5" t="s">
        <v>1674</v>
      </c>
      <c r="I7228" s="6" t="s">
        <v>1298</v>
      </c>
      <c r="J7228" s="6" t="s">
        <v>7203</v>
      </c>
      <c r="K7228" s="17">
        <v>3</v>
      </c>
      <c r="L7228" s="17" t="s">
        <v>7730</v>
      </c>
      <c r="M7228" s="9">
        <v>3</v>
      </c>
      <c r="N7228" s="9"/>
      <c r="O7228" s="21"/>
      <c r="Q7228" s="29"/>
      <c r="U7228" s="17"/>
      <c r="V7228" s="2">
        <v>593</v>
      </c>
      <c r="Y7228" t="str">
        <f t="shared" si="458"/>
        <v/>
      </c>
      <c r="AA7228" t="str">
        <f t="shared" si="459"/>
        <v/>
      </c>
      <c r="AC7228" s="7"/>
      <c r="AD7228" t="s">
        <v>1298</v>
      </c>
      <c r="AE7228">
        <f t="shared" si="457"/>
        <v>0</v>
      </c>
      <c r="AG7228" s="2"/>
      <c r="AH7228" t="s">
        <v>5021</v>
      </c>
      <c r="AI7228" s="7" t="s">
        <v>4922</v>
      </c>
    </row>
    <row r="7229" spans="1:35" ht="11" customHeight="1" outlineLevel="1" x14ac:dyDescent="0.25">
      <c r="A7229" t="s">
        <v>676</v>
      </c>
      <c r="C7229" s="2" t="s">
        <v>12953</v>
      </c>
      <c r="D7229" s="2" t="s">
        <v>7204</v>
      </c>
      <c r="E7229" s="7">
        <v>1953</v>
      </c>
      <c r="F7229" s="5" t="s">
        <v>753</v>
      </c>
      <c r="H7229" s="5" t="s">
        <v>5398</v>
      </c>
      <c r="I7229" s="6" t="s">
        <v>1298</v>
      </c>
      <c r="J7229" s="6" t="s">
        <v>7203</v>
      </c>
      <c r="K7229" s="17">
        <v>3</v>
      </c>
      <c r="L7229" s="17" t="s">
        <v>7730</v>
      </c>
      <c r="M7229" s="9">
        <v>25</v>
      </c>
      <c r="N7229" s="9"/>
      <c r="O7229" s="21"/>
      <c r="Q7229" s="29"/>
      <c r="U7229" s="17"/>
      <c r="V7229" s="2" t="s">
        <v>5022</v>
      </c>
      <c r="Y7229" t="str">
        <f t="shared" si="458"/>
        <v/>
      </c>
      <c r="AA7229">
        <f t="shared" si="459"/>
        <v>1</v>
      </c>
      <c r="AC7229" s="7"/>
      <c r="AD7229" t="s">
        <v>1298</v>
      </c>
      <c r="AE7229">
        <f t="shared" si="457"/>
        <v>0</v>
      </c>
      <c r="AG7229" s="2"/>
      <c r="AH7229" t="s">
        <v>5021</v>
      </c>
      <c r="AI7229" s="7" t="s">
        <v>4620</v>
      </c>
    </row>
    <row r="7230" spans="1:35" ht="11" customHeight="1" outlineLevel="1" x14ac:dyDescent="0.25">
      <c r="A7230" t="s">
        <v>676</v>
      </c>
      <c r="C7230" s="2" t="s">
        <v>12953</v>
      </c>
      <c r="D7230" s="2">
        <v>621</v>
      </c>
      <c r="E7230" s="7">
        <v>1954</v>
      </c>
      <c r="F7230" s="5" t="s">
        <v>4120</v>
      </c>
      <c r="H7230" s="5" t="s">
        <v>5023</v>
      </c>
      <c r="I7230" s="6" t="s">
        <v>5024</v>
      </c>
      <c r="J7230" s="6" t="s">
        <v>7205</v>
      </c>
      <c r="K7230" s="17">
        <v>1</v>
      </c>
      <c r="L7230" s="17" t="s">
        <v>7730</v>
      </c>
      <c r="M7230" s="9">
        <v>0.8</v>
      </c>
      <c r="N7230" s="9"/>
      <c r="O7230" s="21"/>
      <c r="Q7230" s="29"/>
      <c r="U7230" s="17"/>
      <c r="V7230" s="2">
        <v>600</v>
      </c>
      <c r="Y7230" t="str">
        <f t="shared" si="458"/>
        <v/>
      </c>
      <c r="AA7230" t="str">
        <f t="shared" si="459"/>
        <v/>
      </c>
      <c r="AC7230" s="7"/>
      <c r="AD7230" t="s">
        <v>5024</v>
      </c>
      <c r="AE7230">
        <f t="shared" si="457"/>
        <v>0</v>
      </c>
      <c r="AG7230" s="2"/>
      <c r="AH7230" t="s">
        <v>5632</v>
      </c>
      <c r="AI7230" s="7" t="s">
        <v>4922</v>
      </c>
    </row>
    <row r="7231" spans="1:35" ht="11" customHeight="1" outlineLevel="1" x14ac:dyDescent="0.25">
      <c r="A7231" t="s">
        <v>676</v>
      </c>
      <c r="C7231" s="2" t="s">
        <v>12953</v>
      </c>
      <c r="D7231" s="2" t="s">
        <v>7206</v>
      </c>
      <c r="E7231" s="7">
        <v>1954</v>
      </c>
      <c r="F7231" s="5" t="s">
        <v>21622</v>
      </c>
      <c r="H7231" s="5" t="s">
        <v>5398</v>
      </c>
      <c r="I7231" s="6" t="s">
        <v>5024</v>
      </c>
      <c r="J7231" s="6" t="s">
        <v>7205</v>
      </c>
      <c r="K7231" s="17">
        <v>1</v>
      </c>
      <c r="L7231" s="17" t="s">
        <v>7730</v>
      </c>
      <c r="M7231" s="9">
        <v>12</v>
      </c>
      <c r="N7231" s="9"/>
      <c r="O7231" s="21"/>
      <c r="Q7231" s="29"/>
      <c r="U7231" s="17"/>
      <c r="V7231" s="2" t="s">
        <v>5633</v>
      </c>
      <c r="Y7231" t="str">
        <f t="shared" si="458"/>
        <v/>
      </c>
      <c r="AA7231">
        <f t="shared" si="459"/>
        <v>1</v>
      </c>
      <c r="AC7231" s="7"/>
      <c r="AD7231" t="s">
        <v>5024</v>
      </c>
      <c r="AE7231">
        <f t="shared" si="457"/>
        <v>0</v>
      </c>
      <c r="AG7231" s="2"/>
      <c r="AH7231" t="s">
        <v>5632</v>
      </c>
      <c r="AI7231" s="7" t="s">
        <v>4620</v>
      </c>
    </row>
    <row r="7232" spans="1:35" ht="11" customHeight="1" outlineLevel="1" x14ac:dyDescent="0.25">
      <c r="A7232" t="s">
        <v>676</v>
      </c>
      <c r="C7232" s="2" t="s">
        <v>12953</v>
      </c>
      <c r="D7232" s="2">
        <v>654</v>
      </c>
      <c r="E7232" s="7">
        <v>1956</v>
      </c>
      <c r="F7232" s="5" t="s">
        <v>4123</v>
      </c>
      <c r="H7232" s="5" t="s">
        <v>5398</v>
      </c>
      <c r="I7232" s="6" t="s">
        <v>5399</v>
      </c>
      <c r="J7232" s="6" t="s">
        <v>7207</v>
      </c>
      <c r="K7232" s="17">
        <v>3</v>
      </c>
      <c r="L7232" s="17" t="s">
        <v>7730</v>
      </c>
      <c r="M7232" s="9">
        <v>4</v>
      </c>
      <c r="N7232" s="9"/>
      <c r="O7232" s="21"/>
      <c r="Q7232" s="29"/>
      <c r="U7232" s="17"/>
      <c r="V7232" s="2" t="s">
        <v>6866</v>
      </c>
      <c r="Y7232" t="str">
        <f t="shared" si="458"/>
        <v/>
      </c>
      <c r="AA7232" t="str">
        <f t="shared" si="459"/>
        <v/>
      </c>
      <c r="AC7232" s="7"/>
      <c r="AD7232" t="s">
        <v>5399</v>
      </c>
      <c r="AE7232">
        <f t="shared" si="457"/>
        <v>1</v>
      </c>
      <c r="AG7232" s="2"/>
      <c r="AI7232" s="7"/>
    </row>
    <row r="7233" spans="1:35" ht="11" customHeight="1" outlineLevel="1" x14ac:dyDescent="0.25">
      <c r="A7233" t="s">
        <v>676</v>
      </c>
      <c r="C7233" s="2" t="s">
        <v>12953</v>
      </c>
      <c r="D7233" s="2">
        <v>676</v>
      </c>
      <c r="E7233" s="7">
        <v>1958</v>
      </c>
      <c r="F7233" s="5" t="s">
        <v>4123</v>
      </c>
      <c r="H7233" s="5" t="s">
        <v>5398</v>
      </c>
      <c r="I7233" s="6" t="s">
        <v>969</v>
      </c>
      <c r="J7233" s="6" t="s">
        <v>7208</v>
      </c>
      <c r="K7233" s="17">
        <v>3</v>
      </c>
      <c r="L7233" s="17" t="s">
        <v>7730</v>
      </c>
      <c r="M7233" s="9">
        <v>0.3</v>
      </c>
      <c r="N7233" s="9"/>
      <c r="O7233" s="21"/>
      <c r="Q7233" s="29"/>
      <c r="U7233" s="17"/>
      <c r="V7233" s="2">
        <v>654</v>
      </c>
      <c r="Y7233" t="str">
        <f t="shared" si="458"/>
        <v/>
      </c>
      <c r="AA7233" t="str">
        <f t="shared" si="459"/>
        <v/>
      </c>
      <c r="AC7233" s="7"/>
      <c r="AD7233" t="s">
        <v>969</v>
      </c>
      <c r="AE7233">
        <f t="shared" si="457"/>
        <v>0</v>
      </c>
      <c r="AG7233" s="2"/>
      <c r="AH7233" t="s">
        <v>2181</v>
      </c>
      <c r="AI7233" s="7" t="s">
        <v>4610</v>
      </c>
    </row>
    <row r="7234" spans="1:35" ht="11" customHeight="1" outlineLevel="1" x14ac:dyDescent="0.25">
      <c r="A7234" t="s">
        <v>676</v>
      </c>
      <c r="C7234" s="2" t="s">
        <v>12953</v>
      </c>
      <c r="D7234" s="2">
        <v>678</v>
      </c>
      <c r="E7234" s="7">
        <v>1958</v>
      </c>
      <c r="F7234" s="5" t="s">
        <v>1313</v>
      </c>
      <c r="H7234" s="5" t="s">
        <v>5398</v>
      </c>
      <c r="I7234" s="6" t="s">
        <v>5399</v>
      </c>
      <c r="J7234" s="6" t="s">
        <v>7209</v>
      </c>
      <c r="K7234" s="17">
        <v>3</v>
      </c>
      <c r="L7234" s="17" t="s">
        <v>7730</v>
      </c>
      <c r="M7234" s="9">
        <v>1.5</v>
      </c>
      <c r="N7234" s="9"/>
      <c r="O7234" s="21"/>
      <c r="Q7234" s="29"/>
      <c r="U7234" s="17"/>
      <c r="V7234" s="2">
        <v>656</v>
      </c>
      <c r="Y7234" t="str">
        <f t="shared" si="458"/>
        <v/>
      </c>
      <c r="AA7234" t="str">
        <f t="shared" si="459"/>
        <v/>
      </c>
      <c r="AC7234" s="7"/>
      <c r="AD7234" t="s">
        <v>5399</v>
      </c>
      <c r="AE7234">
        <f t="shared" si="457"/>
        <v>1</v>
      </c>
      <c r="AG7234" s="2"/>
      <c r="AH7234" t="s">
        <v>4921</v>
      </c>
      <c r="AI7234" s="7" t="s">
        <v>4610</v>
      </c>
    </row>
    <row r="7235" spans="1:35" ht="11" customHeight="1" outlineLevel="1" x14ac:dyDescent="0.25">
      <c r="A7235" t="s">
        <v>676</v>
      </c>
      <c r="C7235" s="2" t="s">
        <v>12953</v>
      </c>
      <c r="D7235" s="2">
        <v>697</v>
      </c>
      <c r="E7235" s="7">
        <v>1959</v>
      </c>
      <c r="F7235" s="5" t="s">
        <v>4123</v>
      </c>
      <c r="H7235" s="5" t="s">
        <v>6501</v>
      </c>
      <c r="I7235" s="6" t="s">
        <v>5399</v>
      </c>
      <c r="J7235" s="6" t="s">
        <v>7210</v>
      </c>
      <c r="K7235" s="17">
        <v>1</v>
      </c>
      <c r="L7235" s="17" t="s">
        <v>7730</v>
      </c>
      <c r="M7235" s="9">
        <v>0.3</v>
      </c>
      <c r="N7235" s="9"/>
      <c r="O7235" s="21"/>
      <c r="Q7235" s="29"/>
      <c r="U7235" s="17"/>
      <c r="V7235" s="2">
        <v>675</v>
      </c>
      <c r="Y7235" t="str">
        <f t="shared" si="458"/>
        <v/>
      </c>
      <c r="AA7235" t="str">
        <f t="shared" si="459"/>
        <v/>
      </c>
      <c r="AC7235" s="7"/>
      <c r="AD7235" t="s">
        <v>5399</v>
      </c>
      <c r="AE7235">
        <f t="shared" si="457"/>
        <v>1</v>
      </c>
      <c r="AG7235" s="2"/>
      <c r="AH7235" t="s">
        <v>4921</v>
      </c>
      <c r="AI7235" s="7" t="s">
        <v>4610</v>
      </c>
    </row>
    <row r="7236" spans="1:35" ht="11" customHeight="1" outlineLevel="1" x14ac:dyDescent="0.25">
      <c r="A7236" t="s">
        <v>676</v>
      </c>
      <c r="C7236" s="2" t="s">
        <v>12953</v>
      </c>
      <c r="D7236" s="2" t="s">
        <v>8655</v>
      </c>
      <c r="E7236" s="7">
        <v>1959</v>
      </c>
      <c r="F7236" s="8" t="s">
        <v>22223</v>
      </c>
      <c r="H7236" s="5" t="s">
        <v>5398</v>
      </c>
      <c r="I7236" s="6" t="s">
        <v>5399</v>
      </c>
      <c r="J7236" s="6" t="s">
        <v>7210</v>
      </c>
      <c r="K7236" s="17">
        <v>1</v>
      </c>
      <c r="L7236" s="17" t="s">
        <v>7730</v>
      </c>
      <c r="M7236" s="9">
        <v>4.2</v>
      </c>
      <c r="N7236" s="9"/>
      <c r="O7236" s="21"/>
      <c r="Q7236" s="29"/>
      <c r="U7236" s="17"/>
      <c r="V7236" s="2" t="s">
        <v>8654</v>
      </c>
      <c r="X7236" t="s">
        <v>7732</v>
      </c>
      <c r="Y7236">
        <f t="shared" si="458"/>
        <v>1</v>
      </c>
      <c r="Z7236">
        <v>1</v>
      </c>
      <c r="AA7236" t="str">
        <f t="shared" si="459"/>
        <v/>
      </c>
      <c r="AC7236" s="7"/>
      <c r="AD7236" t="s">
        <v>5399</v>
      </c>
      <c r="AE7236">
        <f t="shared" ref="AE7236:AE7299" si="460">COUNTIF(I7236,"*Fuji*")</f>
        <v>1</v>
      </c>
      <c r="AG7236" s="2"/>
      <c r="AH7236" t="s">
        <v>784</v>
      </c>
      <c r="AI7236" s="7" t="s">
        <v>4610</v>
      </c>
    </row>
    <row r="7237" spans="1:35" ht="11" customHeight="1" outlineLevel="1" x14ac:dyDescent="0.25">
      <c r="A7237" t="s">
        <v>676</v>
      </c>
      <c r="C7237" s="2" t="s">
        <v>12953</v>
      </c>
      <c r="D7237" s="2">
        <v>724</v>
      </c>
      <c r="E7237" s="7">
        <v>1960</v>
      </c>
      <c r="F7237" s="5" t="s">
        <v>4123</v>
      </c>
      <c r="H7237" s="5" t="s">
        <v>5634</v>
      </c>
      <c r="I7237" s="6" t="s">
        <v>5399</v>
      </c>
      <c r="J7237" s="6" t="s">
        <v>7211</v>
      </c>
      <c r="K7237" s="17">
        <v>1</v>
      </c>
      <c r="L7237" s="17" t="s">
        <v>7730</v>
      </c>
      <c r="M7237" s="9">
        <v>0.4</v>
      </c>
      <c r="N7237" s="9"/>
      <c r="O7237" s="21"/>
      <c r="Q7237" s="29"/>
      <c r="S7237">
        <v>1</v>
      </c>
      <c r="T7237">
        <v>1</v>
      </c>
      <c r="U7237" s="17"/>
      <c r="V7237" s="2">
        <v>702</v>
      </c>
      <c r="Y7237" t="str">
        <f t="shared" si="458"/>
        <v/>
      </c>
      <c r="AA7237" t="str">
        <f t="shared" si="459"/>
        <v/>
      </c>
      <c r="AC7237" s="7"/>
      <c r="AD7237" t="s">
        <v>5399</v>
      </c>
      <c r="AE7237">
        <f t="shared" si="460"/>
        <v>1</v>
      </c>
      <c r="AG7237" s="2"/>
      <c r="AH7237" t="s">
        <v>4921</v>
      </c>
      <c r="AI7237" s="7" t="s">
        <v>4610</v>
      </c>
    </row>
    <row r="7238" spans="1:35" ht="11" customHeight="1" outlineLevel="1" x14ac:dyDescent="0.25">
      <c r="A7238" t="s">
        <v>676</v>
      </c>
      <c r="C7238" s="2" t="s">
        <v>12953</v>
      </c>
      <c r="D7238" s="2">
        <v>763</v>
      </c>
      <c r="E7238" s="7">
        <v>1961</v>
      </c>
      <c r="F7238" s="5" t="s">
        <v>4123</v>
      </c>
      <c r="H7238" s="5" t="s">
        <v>5398</v>
      </c>
      <c r="I7238" s="6" t="s">
        <v>5711</v>
      </c>
      <c r="J7238" s="6" t="s">
        <v>7212</v>
      </c>
      <c r="K7238" s="17">
        <v>3</v>
      </c>
      <c r="L7238" s="17" t="s">
        <v>7730</v>
      </c>
      <c r="M7238" s="9">
        <v>1.9</v>
      </c>
      <c r="N7238" s="9"/>
      <c r="O7238" s="21"/>
      <c r="Q7238" s="29"/>
      <c r="U7238" s="17"/>
      <c r="V7238" s="2">
        <v>734</v>
      </c>
      <c r="Y7238" t="str">
        <f t="shared" si="458"/>
        <v/>
      </c>
      <c r="AA7238" t="str">
        <f t="shared" si="459"/>
        <v/>
      </c>
      <c r="AC7238" s="7"/>
      <c r="AD7238" t="s">
        <v>5711</v>
      </c>
      <c r="AE7238">
        <f t="shared" si="460"/>
        <v>0</v>
      </c>
      <c r="AG7238" s="2"/>
      <c r="AH7238" t="s">
        <v>5712</v>
      </c>
      <c r="AI7238" s="7" t="s">
        <v>4610</v>
      </c>
    </row>
    <row r="7239" spans="1:35" ht="11" customHeight="1" outlineLevel="1" x14ac:dyDescent="0.25">
      <c r="A7239" t="s">
        <v>676</v>
      </c>
      <c r="C7239" s="2" t="s">
        <v>12953</v>
      </c>
      <c r="D7239" s="2">
        <v>766</v>
      </c>
      <c r="E7239" s="7">
        <v>1961</v>
      </c>
      <c r="F7239" s="5" t="s">
        <v>6568</v>
      </c>
      <c r="H7239" s="5" t="s">
        <v>5398</v>
      </c>
      <c r="I7239" s="6" t="s">
        <v>5399</v>
      </c>
      <c r="J7239" s="6" t="s">
        <v>7209</v>
      </c>
      <c r="K7239" s="17">
        <v>3</v>
      </c>
      <c r="L7239" s="17" t="s">
        <v>7730</v>
      </c>
      <c r="M7239" s="9">
        <v>1.2</v>
      </c>
      <c r="N7239" s="9"/>
      <c r="O7239" s="21"/>
      <c r="Q7239" s="29"/>
      <c r="U7239" s="17"/>
      <c r="V7239" s="2">
        <v>735</v>
      </c>
      <c r="Y7239" t="str">
        <f t="shared" si="458"/>
        <v/>
      </c>
      <c r="AA7239" t="str">
        <f t="shared" si="459"/>
        <v/>
      </c>
      <c r="AC7239" s="7"/>
      <c r="AD7239" t="s">
        <v>5399</v>
      </c>
      <c r="AE7239">
        <f t="shared" si="460"/>
        <v>1</v>
      </c>
      <c r="AG7239" s="2"/>
      <c r="AH7239" t="s">
        <v>4921</v>
      </c>
      <c r="AI7239" s="7" t="s">
        <v>4922</v>
      </c>
    </row>
    <row r="7240" spans="1:35" ht="11" customHeight="1" outlineLevel="1" x14ac:dyDescent="0.25">
      <c r="A7240" t="s">
        <v>676</v>
      </c>
      <c r="C7240" s="2" t="s">
        <v>12953</v>
      </c>
      <c r="D7240" s="2">
        <v>772</v>
      </c>
      <c r="E7240" s="7">
        <v>1962</v>
      </c>
      <c r="F7240" s="5" t="s">
        <v>4120</v>
      </c>
      <c r="H7240" s="5" t="s">
        <v>1121</v>
      </c>
      <c r="I7240" s="6" t="s">
        <v>5399</v>
      </c>
      <c r="J7240" s="6" t="s">
        <v>7213</v>
      </c>
      <c r="K7240" s="17">
        <v>1</v>
      </c>
      <c r="L7240" s="17" t="s">
        <v>7730</v>
      </c>
      <c r="M7240" s="9">
        <v>2.5</v>
      </c>
      <c r="N7240" s="9"/>
      <c r="O7240" s="21"/>
      <c r="Q7240" s="29"/>
      <c r="T7240">
        <v>1</v>
      </c>
      <c r="U7240" s="17"/>
      <c r="V7240" s="2">
        <v>741</v>
      </c>
      <c r="Y7240" t="str">
        <f t="shared" si="458"/>
        <v/>
      </c>
      <c r="AA7240" t="str">
        <f t="shared" si="459"/>
        <v/>
      </c>
      <c r="AC7240" s="7"/>
      <c r="AD7240" t="s">
        <v>5399</v>
      </c>
      <c r="AE7240">
        <f t="shared" si="460"/>
        <v>1</v>
      </c>
      <c r="AG7240" s="2"/>
      <c r="AH7240" t="s">
        <v>4921</v>
      </c>
      <c r="AI7240" s="7" t="s">
        <v>4610</v>
      </c>
    </row>
    <row r="7241" spans="1:35" ht="11" customHeight="1" outlineLevel="1" x14ac:dyDescent="0.25">
      <c r="A7241" t="s">
        <v>676</v>
      </c>
      <c r="C7241" s="2" t="s">
        <v>12953</v>
      </c>
      <c r="D7241" s="2">
        <v>773</v>
      </c>
      <c r="E7241" s="7">
        <v>1962</v>
      </c>
      <c r="F7241" s="5" t="s">
        <v>4120</v>
      </c>
      <c r="H7241" s="5" t="s">
        <v>5482</v>
      </c>
      <c r="I7241" s="6" t="s">
        <v>5399</v>
      </c>
      <c r="J7241" s="6" t="s">
        <v>7213</v>
      </c>
      <c r="K7241" s="17">
        <v>3</v>
      </c>
      <c r="L7241" s="17" t="s">
        <v>7730</v>
      </c>
      <c r="M7241" s="9">
        <v>0.7</v>
      </c>
      <c r="N7241" s="9"/>
      <c r="O7241" s="21"/>
      <c r="Q7241" s="29"/>
      <c r="U7241" s="17"/>
      <c r="V7241" s="2">
        <v>742</v>
      </c>
      <c r="Y7241" t="str">
        <f t="shared" si="458"/>
        <v/>
      </c>
      <c r="AA7241" t="str">
        <f t="shared" si="459"/>
        <v/>
      </c>
      <c r="AC7241" s="7"/>
      <c r="AD7241" t="s">
        <v>5399</v>
      </c>
      <c r="AE7241">
        <f t="shared" si="460"/>
        <v>1</v>
      </c>
      <c r="AG7241" s="2"/>
      <c r="AH7241" t="s">
        <v>4921</v>
      </c>
      <c r="AI7241" s="7" t="s">
        <v>4610</v>
      </c>
    </row>
    <row r="7242" spans="1:35" ht="11" customHeight="1" outlineLevel="1" x14ac:dyDescent="0.25">
      <c r="A7242" t="s">
        <v>676</v>
      </c>
      <c r="C7242" s="2" t="s">
        <v>12953</v>
      </c>
      <c r="D7242" s="2">
        <v>774</v>
      </c>
      <c r="E7242" s="7">
        <v>1962</v>
      </c>
      <c r="F7242" s="5" t="s">
        <v>4123</v>
      </c>
      <c r="H7242" s="5" t="s">
        <v>1126</v>
      </c>
      <c r="I7242" s="6" t="s">
        <v>5399</v>
      </c>
      <c r="J7242" s="6" t="s">
        <v>7213</v>
      </c>
      <c r="K7242" s="17">
        <v>1</v>
      </c>
      <c r="L7242" s="17" t="s">
        <v>7730</v>
      </c>
      <c r="M7242" s="9">
        <v>0.7</v>
      </c>
      <c r="N7242" s="9"/>
      <c r="O7242" s="21"/>
      <c r="Q7242" s="29"/>
      <c r="U7242" s="17"/>
      <c r="V7242" s="2">
        <v>743</v>
      </c>
      <c r="Y7242" t="str">
        <f t="shared" si="458"/>
        <v/>
      </c>
      <c r="AA7242" t="str">
        <f t="shared" si="459"/>
        <v/>
      </c>
      <c r="AC7242" s="7"/>
      <c r="AD7242" t="s">
        <v>5399</v>
      </c>
      <c r="AE7242">
        <f t="shared" si="460"/>
        <v>1</v>
      </c>
      <c r="AG7242" s="2"/>
      <c r="AH7242" t="s">
        <v>4921</v>
      </c>
      <c r="AI7242" s="7" t="s">
        <v>4922</v>
      </c>
    </row>
    <row r="7243" spans="1:35" ht="11" customHeight="1" outlineLevel="1" x14ac:dyDescent="0.25">
      <c r="A7243" t="s">
        <v>676</v>
      </c>
      <c r="C7243" s="2" t="s">
        <v>12953</v>
      </c>
      <c r="D7243" s="2">
        <v>775</v>
      </c>
      <c r="E7243" s="7">
        <v>1962</v>
      </c>
      <c r="F7243" s="5" t="s">
        <v>4123</v>
      </c>
      <c r="H7243" s="5" t="s">
        <v>4461</v>
      </c>
      <c r="I7243" s="6" t="s">
        <v>5399</v>
      </c>
      <c r="J7243" s="6" t="s">
        <v>7213</v>
      </c>
      <c r="K7243" s="17">
        <v>1</v>
      </c>
      <c r="L7243" s="17" t="s">
        <v>7730</v>
      </c>
      <c r="M7243" s="9">
        <v>0.7</v>
      </c>
      <c r="N7243" s="9"/>
      <c r="O7243" s="21"/>
      <c r="Q7243" s="29"/>
      <c r="U7243" s="17"/>
      <c r="V7243" s="2">
        <v>744</v>
      </c>
      <c r="Y7243" t="str">
        <f t="shared" si="458"/>
        <v/>
      </c>
      <c r="AA7243" t="str">
        <f t="shared" si="459"/>
        <v/>
      </c>
      <c r="AC7243" s="7"/>
      <c r="AD7243" t="s">
        <v>5399</v>
      </c>
      <c r="AE7243">
        <f t="shared" si="460"/>
        <v>1</v>
      </c>
      <c r="AG7243" s="2"/>
      <c r="AH7243" t="s">
        <v>4921</v>
      </c>
      <c r="AI7243" s="7" t="s">
        <v>4922</v>
      </c>
    </row>
    <row r="7244" spans="1:35" ht="11" customHeight="1" outlineLevel="1" x14ac:dyDescent="0.25">
      <c r="A7244" t="s">
        <v>676</v>
      </c>
      <c r="C7244" s="2" t="s">
        <v>12953</v>
      </c>
      <c r="D7244" s="2">
        <v>783</v>
      </c>
      <c r="E7244" s="7">
        <v>1962</v>
      </c>
      <c r="F7244" s="5" t="s">
        <v>4123</v>
      </c>
      <c r="H7244" s="5" t="s">
        <v>5398</v>
      </c>
      <c r="I7244" s="6" t="s">
        <v>744</v>
      </c>
      <c r="J7244" s="6" t="s">
        <v>7214</v>
      </c>
      <c r="K7244" s="17">
        <v>1</v>
      </c>
      <c r="L7244" s="17" t="s">
        <v>7730</v>
      </c>
      <c r="M7244" s="9">
        <v>3.5</v>
      </c>
      <c r="N7244" s="9"/>
      <c r="O7244" s="21"/>
      <c r="Q7244" s="29"/>
      <c r="U7244" s="17"/>
      <c r="V7244" s="2">
        <v>758</v>
      </c>
      <c r="Y7244" t="str">
        <f t="shared" si="458"/>
        <v/>
      </c>
      <c r="AA7244" t="str">
        <f t="shared" si="459"/>
        <v/>
      </c>
      <c r="AC7244" s="7"/>
      <c r="AD7244" t="s">
        <v>744</v>
      </c>
      <c r="AE7244">
        <f t="shared" si="460"/>
        <v>0</v>
      </c>
      <c r="AG7244" s="2"/>
      <c r="AH7244" t="s">
        <v>745</v>
      </c>
      <c r="AI7244" s="7" t="s">
        <v>4610</v>
      </c>
    </row>
    <row r="7245" spans="1:35" ht="11" customHeight="1" outlineLevel="1" x14ac:dyDescent="0.25">
      <c r="A7245" t="s">
        <v>676</v>
      </c>
      <c r="C7245" s="2" t="s">
        <v>12953</v>
      </c>
      <c r="D7245" s="2" t="s">
        <v>8657</v>
      </c>
      <c r="E7245" s="7">
        <v>1962</v>
      </c>
      <c r="F7245" s="8" t="s">
        <v>22223</v>
      </c>
      <c r="H7245" s="5" t="s">
        <v>5398</v>
      </c>
      <c r="I7245" s="6" t="s">
        <v>744</v>
      </c>
      <c r="J7245" s="6" t="s">
        <v>7214</v>
      </c>
      <c r="K7245" s="17">
        <v>1</v>
      </c>
      <c r="L7245" s="17" t="s">
        <v>7730</v>
      </c>
      <c r="M7245" s="9">
        <v>5.2</v>
      </c>
      <c r="N7245" s="9"/>
      <c r="O7245" s="21"/>
      <c r="Q7245" s="29"/>
      <c r="U7245" s="17"/>
      <c r="V7245" s="2" t="s">
        <v>8656</v>
      </c>
      <c r="X7245" t="s">
        <v>7732</v>
      </c>
      <c r="Y7245">
        <f t="shared" si="458"/>
        <v>1</v>
      </c>
      <c r="Z7245">
        <v>1</v>
      </c>
      <c r="AA7245" t="str">
        <f t="shared" si="459"/>
        <v/>
      </c>
      <c r="AC7245" s="7"/>
      <c r="AD7245" t="s">
        <v>744</v>
      </c>
      <c r="AE7245">
        <f t="shared" si="460"/>
        <v>0</v>
      </c>
      <c r="AG7245" s="2"/>
      <c r="AH7245" t="s">
        <v>2338</v>
      </c>
      <c r="AI7245" s="7" t="s">
        <v>4610</v>
      </c>
    </row>
    <row r="7246" spans="1:35" ht="11" customHeight="1" outlineLevel="1" x14ac:dyDescent="0.25">
      <c r="A7246" t="s">
        <v>676</v>
      </c>
      <c r="C7246" s="2" t="s">
        <v>12953</v>
      </c>
      <c r="D7246" s="2">
        <v>785</v>
      </c>
      <c r="E7246" s="7">
        <v>1962</v>
      </c>
      <c r="F7246" s="5" t="s">
        <v>4123</v>
      </c>
      <c r="H7246" s="5" t="s">
        <v>5398</v>
      </c>
      <c r="I7246" s="6" t="s">
        <v>5399</v>
      </c>
      <c r="J7246" s="6" t="s">
        <v>7215</v>
      </c>
      <c r="K7246" s="17">
        <v>3</v>
      </c>
      <c r="L7246" s="17" t="s">
        <v>7730</v>
      </c>
      <c r="M7246" s="9">
        <v>1</v>
      </c>
      <c r="N7246" s="9"/>
      <c r="O7246" s="21"/>
      <c r="Q7246" s="29"/>
      <c r="U7246" s="17"/>
      <c r="V7246" s="2" t="s">
        <v>6866</v>
      </c>
      <c r="Y7246" t="str">
        <f t="shared" si="458"/>
        <v/>
      </c>
      <c r="AA7246" t="str">
        <f t="shared" si="459"/>
        <v/>
      </c>
      <c r="AC7246" s="7"/>
      <c r="AD7246" t="s">
        <v>5399</v>
      </c>
      <c r="AE7246">
        <f t="shared" si="460"/>
        <v>1</v>
      </c>
      <c r="AG7246" s="2"/>
      <c r="AI7246" s="7"/>
    </row>
    <row r="7247" spans="1:35" ht="11" customHeight="1" outlineLevel="1" x14ac:dyDescent="0.25">
      <c r="A7247" t="s">
        <v>676</v>
      </c>
      <c r="C7247" s="2" t="s">
        <v>12953</v>
      </c>
      <c r="D7247" s="2">
        <v>791</v>
      </c>
      <c r="E7247" s="7">
        <v>1962</v>
      </c>
      <c r="F7247" s="5" t="s">
        <v>4120</v>
      </c>
      <c r="H7247" s="5" t="s">
        <v>6812</v>
      </c>
      <c r="I7247" s="6" t="s">
        <v>4407</v>
      </c>
      <c r="J7247" s="6" t="s">
        <v>7161</v>
      </c>
      <c r="K7247" s="17">
        <v>3</v>
      </c>
      <c r="L7247" s="17" t="s">
        <v>7730</v>
      </c>
      <c r="M7247" s="9">
        <v>0.3</v>
      </c>
      <c r="N7247" s="9"/>
      <c r="O7247" s="21"/>
      <c r="Q7247" s="29"/>
      <c r="U7247" s="17"/>
      <c r="V7247" s="2">
        <v>764</v>
      </c>
      <c r="Y7247" t="str">
        <f t="shared" si="458"/>
        <v/>
      </c>
      <c r="AA7247" t="str">
        <f t="shared" si="459"/>
        <v/>
      </c>
      <c r="AC7247" s="7"/>
      <c r="AD7247" t="s">
        <v>4407</v>
      </c>
      <c r="AE7247">
        <f t="shared" si="460"/>
        <v>0</v>
      </c>
      <c r="AG7247" s="2"/>
      <c r="AH7247" t="s">
        <v>4408</v>
      </c>
      <c r="AI7247" s="7" t="s">
        <v>4610</v>
      </c>
    </row>
    <row r="7248" spans="1:35" ht="11" customHeight="1" outlineLevel="1" x14ac:dyDescent="0.25">
      <c r="A7248" t="s">
        <v>676</v>
      </c>
      <c r="C7248" s="2" t="s">
        <v>12953</v>
      </c>
      <c r="D7248" s="2">
        <v>792</v>
      </c>
      <c r="E7248" s="7">
        <v>1962</v>
      </c>
      <c r="F7248" s="5" t="s">
        <v>4120</v>
      </c>
      <c r="H7248" s="5" t="s">
        <v>746</v>
      </c>
      <c r="I7248" s="6" t="s">
        <v>747</v>
      </c>
      <c r="J7248" s="6" t="s">
        <v>7161</v>
      </c>
      <c r="K7248" s="17">
        <v>1</v>
      </c>
      <c r="L7248" s="17" t="s">
        <v>7730</v>
      </c>
      <c r="M7248" s="9">
        <v>0.3</v>
      </c>
      <c r="N7248" s="9"/>
      <c r="O7248" s="21"/>
      <c r="Q7248" s="29"/>
      <c r="U7248" s="17"/>
      <c r="V7248" s="2">
        <v>765</v>
      </c>
      <c r="Y7248" t="str">
        <f t="shared" si="458"/>
        <v/>
      </c>
      <c r="AA7248" t="str">
        <f t="shared" si="459"/>
        <v/>
      </c>
      <c r="AC7248" s="7"/>
      <c r="AD7248" t="s">
        <v>747</v>
      </c>
      <c r="AE7248">
        <f t="shared" si="460"/>
        <v>0</v>
      </c>
      <c r="AG7248" s="2"/>
      <c r="AH7248" t="s">
        <v>748</v>
      </c>
      <c r="AI7248" s="7" t="s">
        <v>4610</v>
      </c>
    </row>
    <row r="7249" spans="1:35" ht="11" customHeight="1" outlineLevel="1" x14ac:dyDescent="0.25">
      <c r="A7249" t="s">
        <v>676</v>
      </c>
      <c r="C7249" s="2" t="s">
        <v>12953</v>
      </c>
      <c r="D7249" s="2">
        <v>793</v>
      </c>
      <c r="E7249" s="7">
        <v>1962</v>
      </c>
      <c r="F7249" s="5" t="s">
        <v>4123</v>
      </c>
      <c r="H7249" s="5" t="s">
        <v>6704</v>
      </c>
      <c r="I7249" s="6" t="s">
        <v>5733</v>
      </c>
      <c r="J7249" s="6" t="s">
        <v>7161</v>
      </c>
      <c r="K7249" s="17">
        <v>3</v>
      </c>
      <c r="L7249" s="17" t="s">
        <v>7730</v>
      </c>
      <c r="M7249" s="9">
        <v>0.3</v>
      </c>
      <c r="N7249" s="9"/>
      <c r="O7249" s="21"/>
      <c r="Q7249" s="29"/>
      <c r="U7249" s="17"/>
      <c r="V7249" s="2">
        <v>766</v>
      </c>
      <c r="Y7249" t="str">
        <f t="shared" si="458"/>
        <v/>
      </c>
      <c r="AA7249" t="str">
        <f t="shared" si="459"/>
        <v/>
      </c>
      <c r="AC7249" s="7"/>
      <c r="AD7249" t="s">
        <v>5733</v>
      </c>
      <c r="AE7249">
        <f t="shared" si="460"/>
        <v>0</v>
      </c>
      <c r="AG7249" s="2"/>
      <c r="AH7249" t="s">
        <v>5734</v>
      </c>
      <c r="AI7249" s="7" t="s">
        <v>4610</v>
      </c>
    </row>
    <row r="7250" spans="1:35" ht="11" customHeight="1" outlineLevel="1" x14ac:dyDescent="0.25">
      <c r="A7250" t="s">
        <v>676</v>
      </c>
      <c r="C7250" s="2" t="s">
        <v>12953</v>
      </c>
      <c r="D7250" s="2">
        <v>803</v>
      </c>
      <c r="E7250" s="7">
        <v>1963</v>
      </c>
      <c r="F7250" s="5" t="s">
        <v>4123</v>
      </c>
      <c r="H7250" s="5" t="s">
        <v>5398</v>
      </c>
      <c r="I7250" s="6" t="s">
        <v>7216</v>
      </c>
      <c r="J7250" s="6" t="s">
        <v>7217</v>
      </c>
      <c r="K7250" s="17">
        <v>3</v>
      </c>
      <c r="L7250" s="17" t="s">
        <v>7730</v>
      </c>
      <c r="M7250" s="9">
        <v>0.8</v>
      </c>
      <c r="N7250" s="9"/>
      <c r="O7250" s="21"/>
      <c r="Q7250" s="29"/>
      <c r="U7250" s="17"/>
      <c r="V7250" s="2" t="s">
        <v>6866</v>
      </c>
      <c r="Y7250" t="str">
        <f t="shared" si="458"/>
        <v/>
      </c>
      <c r="AA7250" t="str">
        <f t="shared" si="459"/>
        <v/>
      </c>
      <c r="AC7250" s="7"/>
      <c r="AD7250" t="s">
        <v>7216</v>
      </c>
      <c r="AE7250">
        <f t="shared" si="460"/>
        <v>0</v>
      </c>
      <c r="AG7250" s="2"/>
      <c r="AI7250" s="7"/>
    </row>
    <row r="7251" spans="1:35" ht="11" customHeight="1" outlineLevel="1" x14ac:dyDescent="0.25">
      <c r="A7251" t="s">
        <v>676</v>
      </c>
      <c r="C7251" s="2" t="s">
        <v>12953</v>
      </c>
      <c r="D7251" s="2">
        <v>805</v>
      </c>
      <c r="E7251" s="7">
        <v>1963</v>
      </c>
      <c r="F7251" s="5" t="s">
        <v>4120</v>
      </c>
      <c r="H7251" s="5" t="s">
        <v>4519</v>
      </c>
      <c r="I7251" s="6" t="s">
        <v>755</v>
      </c>
      <c r="J7251" s="6" t="s">
        <v>7218</v>
      </c>
      <c r="K7251" s="17">
        <v>3</v>
      </c>
      <c r="L7251" s="17" t="s">
        <v>7730</v>
      </c>
      <c r="M7251" s="9">
        <v>0.2</v>
      </c>
      <c r="N7251" s="9"/>
      <c r="O7251" s="21"/>
      <c r="Q7251" s="29"/>
      <c r="U7251" s="17"/>
      <c r="V7251" s="2">
        <v>777</v>
      </c>
      <c r="Y7251" t="str">
        <f t="shared" si="458"/>
        <v/>
      </c>
      <c r="AA7251" t="str">
        <f t="shared" si="459"/>
        <v/>
      </c>
      <c r="AC7251" s="7"/>
      <c r="AD7251" t="s">
        <v>755</v>
      </c>
      <c r="AE7251">
        <f t="shared" si="460"/>
        <v>0</v>
      </c>
      <c r="AG7251" s="2"/>
      <c r="AH7251" t="s">
        <v>5021</v>
      </c>
      <c r="AI7251" s="7" t="s">
        <v>4610</v>
      </c>
    </row>
    <row r="7252" spans="1:35" ht="11" customHeight="1" outlineLevel="1" x14ac:dyDescent="0.25">
      <c r="A7252" t="s">
        <v>676</v>
      </c>
      <c r="C7252" s="2" t="s">
        <v>12953</v>
      </c>
      <c r="D7252" s="2">
        <v>806</v>
      </c>
      <c r="E7252" s="7">
        <v>1963</v>
      </c>
      <c r="F7252" s="5" t="s">
        <v>4123</v>
      </c>
      <c r="H7252" s="5" t="s">
        <v>4006</v>
      </c>
      <c r="I7252" s="6" t="s">
        <v>1298</v>
      </c>
      <c r="J7252" s="6" t="s">
        <v>7218</v>
      </c>
      <c r="K7252" s="17">
        <v>3</v>
      </c>
      <c r="L7252" s="17" t="s">
        <v>7730</v>
      </c>
      <c r="M7252" s="9">
        <v>0.2</v>
      </c>
      <c r="N7252" s="9"/>
      <c r="O7252" s="21"/>
      <c r="Q7252" s="29"/>
      <c r="U7252" s="17"/>
      <c r="V7252" s="2">
        <v>778</v>
      </c>
      <c r="Y7252" t="str">
        <f t="shared" si="458"/>
        <v/>
      </c>
      <c r="AA7252" t="str">
        <f t="shared" si="459"/>
        <v/>
      </c>
      <c r="AC7252" s="7"/>
      <c r="AD7252" t="s">
        <v>1298</v>
      </c>
      <c r="AE7252">
        <f t="shared" si="460"/>
        <v>0</v>
      </c>
      <c r="AG7252" s="2"/>
      <c r="AH7252" t="s">
        <v>5021</v>
      </c>
      <c r="AI7252" s="7" t="s">
        <v>4610</v>
      </c>
    </row>
    <row r="7253" spans="1:35" ht="11" customHeight="1" outlineLevel="1" x14ac:dyDescent="0.25">
      <c r="A7253" t="s">
        <v>676</v>
      </c>
      <c r="C7253" s="2" t="s">
        <v>12953</v>
      </c>
      <c r="D7253" s="2">
        <v>807</v>
      </c>
      <c r="E7253" s="7">
        <v>1963</v>
      </c>
      <c r="F7253" s="5" t="s">
        <v>4120</v>
      </c>
      <c r="H7253" s="5" t="s">
        <v>756</v>
      </c>
      <c r="I7253" s="6" t="s">
        <v>757</v>
      </c>
      <c r="J7253" s="6" t="s">
        <v>7219</v>
      </c>
      <c r="K7253" s="17">
        <v>3</v>
      </c>
      <c r="L7253" s="17" t="s">
        <v>7730</v>
      </c>
      <c r="M7253" s="9">
        <v>0.3</v>
      </c>
      <c r="N7253" s="9"/>
      <c r="O7253" s="21"/>
      <c r="Q7253" s="29"/>
      <c r="U7253" s="17"/>
      <c r="V7253" s="2">
        <v>779</v>
      </c>
      <c r="Y7253" t="str">
        <f t="shared" si="458"/>
        <v/>
      </c>
      <c r="AA7253" t="str">
        <f t="shared" si="459"/>
        <v/>
      </c>
      <c r="AC7253" s="7"/>
      <c r="AD7253" t="s">
        <v>757</v>
      </c>
      <c r="AE7253">
        <f t="shared" si="460"/>
        <v>0</v>
      </c>
      <c r="AG7253" s="2"/>
      <c r="AH7253" t="s">
        <v>6292</v>
      </c>
      <c r="AI7253" s="7" t="s">
        <v>4610</v>
      </c>
    </row>
    <row r="7254" spans="1:35" ht="11" customHeight="1" outlineLevel="1" x14ac:dyDescent="0.25">
      <c r="A7254" t="s">
        <v>676</v>
      </c>
      <c r="C7254" s="2" t="s">
        <v>12953</v>
      </c>
      <c r="D7254" s="2">
        <v>808</v>
      </c>
      <c r="E7254" s="7">
        <v>1963</v>
      </c>
      <c r="F7254" s="5" t="s">
        <v>4123</v>
      </c>
      <c r="H7254" s="5" t="s">
        <v>3830</v>
      </c>
      <c r="I7254" s="6" t="s">
        <v>757</v>
      </c>
      <c r="J7254" s="6" t="s">
        <v>7219</v>
      </c>
      <c r="K7254" s="17">
        <v>3</v>
      </c>
      <c r="L7254" s="17" t="s">
        <v>7730</v>
      </c>
      <c r="M7254" s="9">
        <v>0.3</v>
      </c>
      <c r="N7254" s="9"/>
      <c r="O7254" s="21"/>
      <c r="Q7254" s="29"/>
      <c r="U7254" s="17"/>
      <c r="V7254" s="2">
        <v>780</v>
      </c>
      <c r="Y7254" t="str">
        <f t="shared" si="458"/>
        <v/>
      </c>
      <c r="AA7254" t="str">
        <f t="shared" si="459"/>
        <v/>
      </c>
      <c r="AC7254" s="7"/>
      <c r="AD7254" t="s">
        <v>757</v>
      </c>
      <c r="AE7254">
        <f t="shared" si="460"/>
        <v>0</v>
      </c>
      <c r="AG7254" s="2"/>
      <c r="AH7254" t="s">
        <v>6292</v>
      </c>
      <c r="AI7254" s="7" t="s">
        <v>4610</v>
      </c>
    </row>
    <row r="7255" spans="1:35" ht="11" customHeight="1" outlineLevel="1" x14ac:dyDescent="0.25">
      <c r="A7255" t="s">
        <v>676</v>
      </c>
      <c r="C7255" s="2" t="s">
        <v>12953</v>
      </c>
      <c r="D7255" s="2">
        <v>809</v>
      </c>
      <c r="E7255" s="7">
        <v>1963</v>
      </c>
      <c r="F7255" s="5" t="s">
        <v>4123</v>
      </c>
      <c r="H7255" s="5" t="s">
        <v>5398</v>
      </c>
      <c r="I7255" s="6" t="s">
        <v>5988</v>
      </c>
      <c r="J7255" s="6" t="s">
        <v>7220</v>
      </c>
      <c r="K7255" s="17">
        <v>5</v>
      </c>
      <c r="L7255" s="17" t="s">
        <v>7730</v>
      </c>
      <c r="M7255" s="9">
        <v>0.15</v>
      </c>
      <c r="N7255" s="9"/>
      <c r="O7255" s="21"/>
      <c r="Q7255" s="29"/>
      <c r="U7255" s="17"/>
      <c r="V7255" s="2">
        <v>781</v>
      </c>
      <c r="Y7255" t="str">
        <f t="shared" si="458"/>
        <v/>
      </c>
      <c r="AA7255" t="str">
        <f t="shared" si="459"/>
        <v/>
      </c>
      <c r="AC7255" s="7"/>
      <c r="AD7255" t="s">
        <v>5988</v>
      </c>
      <c r="AE7255">
        <f t="shared" si="460"/>
        <v>0</v>
      </c>
      <c r="AG7255" s="2"/>
      <c r="AH7255" t="s">
        <v>1949</v>
      </c>
      <c r="AI7255" s="7" t="s">
        <v>4610</v>
      </c>
    </row>
    <row r="7256" spans="1:35" ht="11" customHeight="1" outlineLevel="1" x14ac:dyDescent="0.25">
      <c r="A7256" t="s">
        <v>676</v>
      </c>
      <c r="C7256" s="2" t="s">
        <v>12953</v>
      </c>
      <c r="D7256" s="2">
        <v>814</v>
      </c>
      <c r="E7256" s="7">
        <v>1963</v>
      </c>
      <c r="F7256" s="5" t="s">
        <v>4120</v>
      </c>
      <c r="H7256" s="5" t="s">
        <v>6501</v>
      </c>
      <c r="I7256" s="6" t="s">
        <v>4403</v>
      </c>
      <c r="J7256" s="6" t="s">
        <v>7198</v>
      </c>
      <c r="K7256" s="17">
        <v>3</v>
      </c>
      <c r="L7256" s="17" t="s">
        <v>7730</v>
      </c>
      <c r="M7256" s="9">
        <v>0.1</v>
      </c>
      <c r="N7256" s="9"/>
      <c r="O7256" s="21"/>
      <c r="Q7256" s="29"/>
      <c r="U7256" s="17"/>
      <c r="V7256" s="2">
        <v>786</v>
      </c>
      <c r="Y7256" t="str">
        <f t="shared" si="458"/>
        <v/>
      </c>
      <c r="AA7256" t="str">
        <f t="shared" si="459"/>
        <v/>
      </c>
      <c r="AC7256" s="7"/>
      <c r="AD7256" t="s">
        <v>4403</v>
      </c>
      <c r="AE7256">
        <f t="shared" si="460"/>
        <v>0</v>
      </c>
      <c r="AG7256" s="2"/>
      <c r="AH7256" t="s">
        <v>4404</v>
      </c>
      <c r="AI7256" s="7" t="s">
        <v>4610</v>
      </c>
    </row>
    <row r="7257" spans="1:35" ht="11" customHeight="1" outlineLevel="1" x14ac:dyDescent="0.25">
      <c r="A7257" t="s">
        <v>676</v>
      </c>
      <c r="C7257" s="2" t="s">
        <v>12953</v>
      </c>
      <c r="D7257" s="2">
        <v>815</v>
      </c>
      <c r="E7257" s="7">
        <v>1963</v>
      </c>
      <c r="F7257" s="5" t="s">
        <v>4123</v>
      </c>
      <c r="H7257" s="5" t="s">
        <v>1126</v>
      </c>
      <c r="I7257" s="6" t="s">
        <v>4403</v>
      </c>
      <c r="J7257" s="6" t="s">
        <v>7198</v>
      </c>
      <c r="K7257" s="17">
        <v>3</v>
      </c>
      <c r="L7257" s="17" t="s">
        <v>7730</v>
      </c>
      <c r="M7257" s="9">
        <v>0.1</v>
      </c>
      <c r="N7257" s="9"/>
      <c r="O7257" s="21"/>
      <c r="Q7257" s="29"/>
      <c r="U7257" s="17"/>
      <c r="V7257" s="2">
        <v>787</v>
      </c>
      <c r="Y7257" t="str">
        <f t="shared" si="458"/>
        <v/>
      </c>
      <c r="AA7257" t="str">
        <f t="shared" si="459"/>
        <v/>
      </c>
      <c r="AC7257" s="7"/>
      <c r="AD7257" t="s">
        <v>4403</v>
      </c>
      <c r="AE7257">
        <f t="shared" si="460"/>
        <v>0</v>
      </c>
      <c r="AG7257" s="2"/>
      <c r="AH7257" t="s">
        <v>4404</v>
      </c>
      <c r="AI7257" s="7" t="s">
        <v>4610</v>
      </c>
    </row>
    <row r="7258" spans="1:35" ht="11" customHeight="1" outlineLevel="1" x14ac:dyDescent="0.25">
      <c r="A7258" t="s">
        <v>676</v>
      </c>
      <c r="C7258" s="2" t="s">
        <v>12953</v>
      </c>
      <c r="D7258" s="2">
        <v>829</v>
      </c>
      <c r="E7258" s="7">
        <v>1963</v>
      </c>
      <c r="F7258" s="5" t="s">
        <v>4120</v>
      </c>
      <c r="H7258" s="5" t="s">
        <v>6293</v>
      </c>
      <c r="I7258" s="6" t="s">
        <v>6294</v>
      </c>
      <c r="J7258" s="6" t="s">
        <v>7165</v>
      </c>
      <c r="K7258" s="17">
        <v>3</v>
      </c>
      <c r="L7258" s="17" t="s">
        <v>7730</v>
      </c>
      <c r="M7258" s="9">
        <v>0.1</v>
      </c>
      <c r="N7258" s="9"/>
      <c r="O7258" s="21"/>
      <c r="Q7258" s="29"/>
      <c r="U7258" s="17"/>
      <c r="V7258" s="2">
        <v>797</v>
      </c>
      <c r="Y7258" t="str">
        <f t="shared" si="458"/>
        <v/>
      </c>
      <c r="AA7258" t="str">
        <f t="shared" si="459"/>
        <v/>
      </c>
      <c r="AC7258" s="7"/>
      <c r="AD7258" t="s">
        <v>6294</v>
      </c>
      <c r="AE7258">
        <f t="shared" si="460"/>
        <v>0</v>
      </c>
      <c r="AG7258" s="2"/>
      <c r="AH7258" t="s">
        <v>1334</v>
      </c>
      <c r="AI7258" s="7" t="s">
        <v>4610</v>
      </c>
    </row>
    <row r="7259" spans="1:35" ht="11" customHeight="1" outlineLevel="1" x14ac:dyDescent="0.25">
      <c r="A7259" t="s">
        <v>676</v>
      </c>
      <c r="C7259" s="2" t="s">
        <v>12953</v>
      </c>
      <c r="D7259" s="2">
        <v>830</v>
      </c>
      <c r="E7259" s="7">
        <v>1963</v>
      </c>
      <c r="F7259" s="5" t="s">
        <v>4123</v>
      </c>
      <c r="H7259" s="5" t="s">
        <v>6295</v>
      </c>
      <c r="I7259" s="6" t="s">
        <v>6296</v>
      </c>
      <c r="J7259" s="6" t="s">
        <v>7165</v>
      </c>
      <c r="K7259" s="17">
        <v>3</v>
      </c>
      <c r="L7259" s="17" t="s">
        <v>7730</v>
      </c>
      <c r="M7259" s="9">
        <v>0.1</v>
      </c>
      <c r="N7259" s="9"/>
      <c r="O7259" s="21"/>
      <c r="Q7259" s="29"/>
      <c r="U7259" s="17"/>
      <c r="V7259" s="2">
        <v>798</v>
      </c>
      <c r="Y7259" t="str">
        <f t="shared" ref="Y7259:Y7322" si="461">IF(COUNTIF(F7259,"*fdc*"),1,"")</f>
        <v/>
      </c>
      <c r="AA7259" t="str">
        <f t="shared" ref="AA7259:AA7322" si="462">IF(COUNTIF(F7259,"*s/s*"),1,"")</f>
        <v/>
      </c>
      <c r="AC7259" s="7"/>
      <c r="AD7259" t="s">
        <v>6296</v>
      </c>
      <c r="AE7259">
        <f t="shared" si="460"/>
        <v>0</v>
      </c>
      <c r="AG7259" s="2"/>
      <c r="AH7259" t="s">
        <v>1334</v>
      </c>
      <c r="AI7259" s="7" t="s">
        <v>4610</v>
      </c>
    </row>
    <row r="7260" spans="1:35" ht="11" customHeight="1" outlineLevel="1" x14ac:dyDescent="0.25">
      <c r="A7260" t="s">
        <v>676</v>
      </c>
      <c r="C7260" s="2" t="s">
        <v>12953</v>
      </c>
      <c r="D7260" s="2">
        <v>832</v>
      </c>
      <c r="E7260" s="7">
        <v>1963</v>
      </c>
      <c r="F7260" s="5" t="s">
        <v>6299</v>
      </c>
      <c r="H7260" s="5" t="s">
        <v>5398</v>
      </c>
      <c r="I7260" s="6" t="s">
        <v>5656</v>
      </c>
      <c r="J7260" s="6" t="s">
        <v>7209</v>
      </c>
      <c r="K7260" s="17">
        <v>1</v>
      </c>
      <c r="L7260" s="17" t="s">
        <v>7730</v>
      </c>
      <c r="M7260" s="9">
        <v>1</v>
      </c>
      <c r="N7260" s="9"/>
      <c r="O7260" s="21"/>
      <c r="Q7260" s="29"/>
      <c r="U7260" s="17"/>
      <c r="V7260" s="2">
        <v>800</v>
      </c>
      <c r="Y7260" t="str">
        <f t="shared" si="461"/>
        <v/>
      </c>
      <c r="AA7260" t="str">
        <f t="shared" si="462"/>
        <v/>
      </c>
      <c r="AC7260" s="7"/>
      <c r="AD7260" t="s">
        <v>5656</v>
      </c>
      <c r="AE7260">
        <f t="shared" si="460"/>
        <v>1</v>
      </c>
      <c r="AG7260" s="2"/>
      <c r="AH7260" t="s">
        <v>4921</v>
      </c>
      <c r="AI7260" s="7" t="s">
        <v>4610</v>
      </c>
    </row>
    <row r="7261" spans="1:35" ht="11" customHeight="1" outlineLevel="1" x14ac:dyDescent="0.25">
      <c r="A7261" t="s">
        <v>676</v>
      </c>
      <c r="C7261" s="2" t="s">
        <v>12953</v>
      </c>
      <c r="D7261" s="2">
        <v>840</v>
      </c>
      <c r="E7261" s="7">
        <v>1963</v>
      </c>
      <c r="F7261" s="5" t="s">
        <v>4123</v>
      </c>
      <c r="H7261" s="5" t="s">
        <v>5398</v>
      </c>
      <c r="I7261" s="6" t="s">
        <v>6297</v>
      </c>
      <c r="J7261" s="6" t="s">
        <v>7221</v>
      </c>
      <c r="K7261" s="17">
        <v>1</v>
      </c>
      <c r="L7261" s="17" t="s">
        <v>7730</v>
      </c>
      <c r="M7261" s="9">
        <v>0.15</v>
      </c>
      <c r="N7261" s="9"/>
      <c r="O7261" s="21"/>
      <c r="Q7261" s="29"/>
      <c r="U7261" s="17"/>
      <c r="V7261" s="2">
        <v>804</v>
      </c>
      <c r="Y7261" t="str">
        <f t="shared" si="461"/>
        <v/>
      </c>
      <c r="AA7261" t="str">
        <f t="shared" si="462"/>
        <v/>
      </c>
      <c r="AC7261" s="7"/>
      <c r="AD7261" t="s">
        <v>6297</v>
      </c>
      <c r="AE7261">
        <f t="shared" si="460"/>
        <v>0</v>
      </c>
      <c r="AG7261" s="2"/>
      <c r="AH7261" t="s">
        <v>6298</v>
      </c>
      <c r="AI7261" s="7" t="s">
        <v>4610</v>
      </c>
    </row>
    <row r="7262" spans="1:35" ht="11" customHeight="1" outlineLevel="1" x14ac:dyDescent="0.25">
      <c r="A7262" t="s">
        <v>676</v>
      </c>
      <c r="C7262" s="2" t="s">
        <v>12953</v>
      </c>
      <c r="D7262" s="2" t="s">
        <v>8659</v>
      </c>
      <c r="E7262" s="7">
        <v>1963</v>
      </c>
      <c r="F7262" s="8" t="s">
        <v>22223</v>
      </c>
      <c r="H7262" s="5" t="s">
        <v>5398</v>
      </c>
      <c r="I7262" s="6" t="s">
        <v>6297</v>
      </c>
      <c r="J7262" s="6" t="s">
        <v>7221</v>
      </c>
      <c r="K7262" s="17">
        <v>1</v>
      </c>
      <c r="L7262" s="17" t="s">
        <v>7730</v>
      </c>
      <c r="M7262" s="9">
        <v>5.2</v>
      </c>
      <c r="N7262" s="9"/>
      <c r="O7262" s="21"/>
      <c r="Q7262" s="29"/>
      <c r="U7262" s="17"/>
      <c r="V7262" s="2" t="s">
        <v>8658</v>
      </c>
      <c r="X7262" t="s">
        <v>7732</v>
      </c>
      <c r="Y7262">
        <f t="shared" si="461"/>
        <v>1</v>
      </c>
      <c r="Z7262">
        <v>1</v>
      </c>
      <c r="AA7262" t="str">
        <f t="shared" si="462"/>
        <v/>
      </c>
      <c r="AC7262" s="7"/>
      <c r="AD7262" t="s">
        <v>6297</v>
      </c>
      <c r="AE7262">
        <f t="shared" si="460"/>
        <v>0</v>
      </c>
      <c r="AG7262" s="2"/>
      <c r="AH7262" t="s">
        <v>6298</v>
      </c>
      <c r="AI7262" s="7" t="s">
        <v>4610</v>
      </c>
    </row>
    <row r="7263" spans="1:35" ht="11" customHeight="1" outlineLevel="1" x14ac:dyDescent="0.25">
      <c r="A7263" t="s">
        <v>676</v>
      </c>
      <c r="C7263" s="2" t="s">
        <v>12953</v>
      </c>
      <c r="D7263" s="2">
        <v>842</v>
      </c>
      <c r="E7263" s="7">
        <v>1964</v>
      </c>
      <c r="F7263" s="5" t="s">
        <v>4123</v>
      </c>
      <c r="H7263" s="5" t="s">
        <v>5398</v>
      </c>
      <c r="I7263" s="6" t="s">
        <v>5655</v>
      </c>
      <c r="J7263" s="6" t="s">
        <v>7222</v>
      </c>
      <c r="K7263" s="17">
        <v>3</v>
      </c>
      <c r="L7263" s="17" t="s">
        <v>7730</v>
      </c>
      <c r="M7263" s="9">
        <v>0.2</v>
      </c>
      <c r="N7263" s="9"/>
      <c r="O7263" s="21"/>
      <c r="Q7263" s="29"/>
      <c r="U7263" s="17"/>
      <c r="V7263" s="2">
        <v>806</v>
      </c>
      <c r="Y7263" t="str">
        <f t="shared" si="461"/>
        <v/>
      </c>
      <c r="AA7263" t="str">
        <f t="shared" si="462"/>
        <v/>
      </c>
      <c r="AC7263" s="7"/>
      <c r="AD7263" t="s">
        <v>5655</v>
      </c>
      <c r="AE7263">
        <f t="shared" si="460"/>
        <v>1</v>
      </c>
      <c r="AG7263" s="2"/>
      <c r="AH7263" t="s">
        <v>4921</v>
      </c>
      <c r="AI7263" s="7" t="s">
        <v>4610</v>
      </c>
    </row>
    <row r="7264" spans="1:35" ht="11" customHeight="1" outlineLevel="1" x14ac:dyDescent="0.25">
      <c r="A7264" t="s">
        <v>676</v>
      </c>
      <c r="C7264" s="2" t="s">
        <v>12953</v>
      </c>
      <c r="D7264" s="2">
        <v>845</v>
      </c>
      <c r="E7264" s="7">
        <v>1964</v>
      </c>
      <c r="F7264" s="5" t="s">
        <v>4123</v>
      </c>
      <c r="H7264" s="5" t="s">
        <v>5398</v>
      </c>
      <c r="I7264" s="6" t="s">
        <v>237</v>
      </c>
      <c r="J7264" s="6"/>
      <c r="K7264" s="17">
        <v>3</v>
      </c>
      <c r="L7264" s="17" t="s">
        <v>7730</v>
      </c>
      <c r="M7264" s="9">
        <v>0.15</v>
      </c>
      <c r="N7264" s="9"/>
      <c r="O7264" s="21"/>
      <c r="Q7264" s="29"/>
      <c r="U7264" s="17"/>
      <c r="V7264" s="2">
        <v>810</v>
      </c>
      <c r="Y7264" t="str">
        <f t="shared" si="461"/>
        <v/>
      </c>
      <c r="AA7264" t="str">
        <f t="shared" si="462"/>
        <v/>
      </c>
      <c r="AC7264" s="7"/>
      <c r="AD7264" t="s">
        <v>237</v>
      </c>
      <c r="AE7264">
        <f t="shared" si="460"/>
        <v>0</v>
      </c>
      <c r="AG7264" s="2"/>
      <c r="AH7264" t="s">
        <v>238</v>
      </c>
      <c r="AI7264" s="7" t="s">
        <v>4610</v>
      </c>
    </row>
    <row r="7265" spans="1:35" ht="11" customHeight="1" outlineLevel="1" x14ac:dyDescent="0.25">
      <c r="A7265" t="s">
        <v>676</v>
      </c>
      <c r="C7265" s="2" t="s">
        <v>12953</v>
      </c>
      <c r="D7265" s="2">
        <v>866</v>
      </c>
      <c r="E7265" s="7">
        <v>1964</v>
      </c>
      <c r="F7265" s="5" t="s">
        <v>6299</v>
      </c>
      <c r="H7265" s="5" t="s">
        <v>5398</v>
      </c>
      <c r="I7265" s="6" t="s">
        <v>5653</v>
      </c>
      <c r="J7265" s="6" t="s">
        <v>7209</v>
      </c>
      <c r="K7265" s="17">
        <v>3</v>
      </c>
      <c r="L7265" s="17" t="s">
        <v>7730</v>
      </c>
      <c r="M7265" s="9">
        <v>0.6</v>
      </c>
      <c r="N7265" s="9"/>
      <c r="O7265" s="21"/>
      <c r="Q7265" s="29"/>
      <c r="U7265" s="17"/>
      <c r="V7265" s="2">
        <v>828</v>
      </c>
      <c r="Y7265" t="str">
        <f t="shared" si="461"/>
        <v/>
      </c>
      <c r="AA7265" t="str">
        <f t="shared" si="462"/>
        <v/>
      </c>
      <c r="AC7265" s="7"/>
      <c r="AD7265" t="s">
        <v>5653</v>
      </c>
      <c r="AE7265">
        <f t="shared" si="460"/>
        <v>1</v>
      </c>
      <c r="AG7265" s="2"/>
      <c r="AH7265" t="s">
        <v>4921</v>
      </c>
      <c r="AI7265" s="7" t="s">
        <v>4922</v>
      </c>
    </row>
    <row r="7266" spans="1:35" ht="11" customHeight="1" outlineLevel="1" x14ac:dyDescent="0.25">
      <c r="A7266" t="s">
        <v>676</v>
      </c>
      <c r="C7266" s="2" t="s">
        <v>12953</v>
      </c>
      <c r="D7266" s="2">
        <v>866</v>
      </c>
      <c r="E7266" s="7">
        <v>1964</v>
      </c>
      <c r="F7266" s="5" t="s">
        <v>20103</v>
      </c>
      <c r="H7266" s="5" t="s">
        <v>5398</v>
      </c>
      <c r="I7266" s="6" t="s">
        <v>5653</v>
      </c>
      <c r="J7266" s="6" t="s">
        <v>7209</v>
      </c>
      <c r="K7266" s="17">
        <v>3</v>
      </c>
      <c r="L7266" s="17" t="s">
        <v>7730</v>
      </c>
      <c r="M7266" s="9">
        <v>1.2</v>
      </c>
      <c r="N7266" s="9"/>
      <c r="O7266" s="21"/>
      <c r="Q7266" s="29"/>
      <c r="U7266" s="17"/>
      <c r="V7266" s="2">
        <v>828</v>
      </c>
      <c r="Y7266">
        <f t="shared" si="461"/>
        <v>1</v>
      </c>
      <c r="AA7266" t="str">
        <f t="shared" si="462"/>
        <v/>
      </c>
      <c r="AC7266" s="7"/>
      <c r="AD7266" t="s">
        <v>5653</v>
      </c>
      <c r="AE7266">
        <f t="shared" si="460"/>
        <v>1</v>
      </c>
      <c r="AG7266" s="2"/>
      <c r="AH7266" t="s">
        <v>4921</v>
      </c>
      <c r="AI7266" s="7" t="s">
        <v>4922</v>
      </c>
    </row>
    <row r="7267" spans="1:35" ht="11" customHeight="1" outlineLevel="1" x14ac:dyDescent="0.25">
      <c r="A7267" t="s">
        <v>676</v>
      </c>
      <c r="C7267" s="2" t="s">
        <v>12953</v>
      </c>
      <c r="D7267" s="2">
        <v>868</v>
      </c>
      <c r="E7267" s="7">
        <v>1965</v>
      </c>
      <c r="F7267" s="5" t="s">
        <v>4120</v>
      </c>
      <c r="H7267" s="5" t="s">
        <v>5482</v>
      </c>
      <c r="I7267" s="6" t="s">
        <v>2183</v>
      </c>
      <c r="J7267" s="6" t="s">
        <v>7223</v>
      </c>
      <c r="K7267" s="17">
        <v>1</v>
      </c>
      <c r="L7267" s="17" t="s">
        <v>7730</v>
      </c>
      <c r="M7267" s="9">
        <v>0.15</v>
      </c>
      <c r="N7267" s="9"/>
      <c r="O7267" s="21"/>
      <c r="Q7267" s="29"/>
      <c r="U7267" s="17"/>
      <c r="V7267" s="2">
        <v>830</v>
      </c>
      <c r="Y7267" t="str">
        <f t="shared" si="461"/>
        <v/>
      </c>
      <c r="AA7267" t="str">
        <f t="shared" si="462"/>
        <v/>
      </c>
      <c r="AC7267" s="7"/>
      <c r="AD7267" t="s">
        <v>2183</v>
      </c>
      <c r="AE7267">
        <f t="shared" si="460"/>
        <v>0</v>
      </c>
      <c r="AG7267" s="2"/>
      <c r="AH7267" t="s">
        <v>2184</v>
      </c>
      <c r="AI7267" s="7" t="s">
        <v>4610</v>
      </c>
    </row>
    <row r="7268" spans="1:35" ht="11" customHeight="1" outlineLevel="1" x14ac:dyDescent="0.25">
      <c r="A7268" t="s">
        <v>676</v>
      </c>
      <c r="C7268" s="2" t="s">
        <v>12953</v>
      </c>
      <c r="D7268" s="2">
        <v>870</v>
      </c>
      <c r="E7268" s="7">
        <v>1965</v>
      </c>
      <c r="F7268" s="5" t="s">
        <v>4123</v>
      </c>
      <c r="H7268" s="5" t="s">
        <v>5398</v>
      </c>
      <c r="I7268" s="6" t="s">
        <v>6300</v>
      </c>
      <c r="J7268" s="6" t="s">
        <v>7224</v>
      </c>
      <c r="K7268" s="17">
        <v>3</v>
      </c>
      <c r="L7268" s="17" t="s">
        <v>7730</v>
      </c>
      <c r="M7268" s="9">
        <v>0.1</v>
      </c>
      <c r="N7268" s="9"/>
      <c r="O7268" s="21"/>
      <c r="Q7268" s="29"/>
      <c r="U7268" s="17"/>
      <c r="V7268" s="2">
        <v>832</v>
      </c>
      <c r="Y7268" t="str">
        <f t="shared" si="461"/>
        <v/>
      </c>
      <c r="AA7268" t="str">
        <f t="shared" si="462"/>
        <v/>
      </c>
      <c r="AC7268" s="7"/>
      <c r="AD7268" t="s">
        <v>6300</v>
      </c>
      <c r="AE7268">
        <f t="shared" si="460"/>
        <v>0</v>
      </c>
      <c r="AG7268" s="2"/>
      <c r="AH7268" t="s">
        <v>75</v>
      </c>
      <c r="AI7268" s="7" t="s">
        <v>4610</v>
      </c>
    </row>
    <row r="7269" spans="1:35" ht="11" customHeight="1" outlineLevel="1" x14ac:dyDescent="0.25">
      <c r="A7269" t="s">
        <v>676</v>
      </c>
      <c r="C7269" s="2" t="s">
        <v>12953</v>
      </c>
      <c r="D7269" s="2">
        <v>871</v>
      </c>
      <c r="E7269" s="7">
        <v>1965</v>
      </c>
      <c r="F7269" s="5" t="s">
        <v>4123</v>
      </c>
      <c r="H7269" s="5" t="s">
        <v>5398</v>
      </c>
      <c r="I7269" s="6" t="s">
        <v>5654</v>
      </c>
      <c r="J7269" s="6" t="s">
        <v>7225</v>
      </c>
      <c r="K7269" s="17">
        <v>4</v>
      </c>
      <c r="L7269" s="17" t="s">
        <v>7730</v>
      </c>
      <c r="M7269" s="9">
        <v>0.1</v>
      </c>
      <c r="N7269" s="9"/>
      <c r="O7269" s="21"/>
      <c r="Q7269" s="29"/>
      <c r="U7269" s="17"/>
      <c r="V7269" s="2">
        <v>833</v>
      </c>
      <c r="Y7269" t="str">
        <f t="shared" si="461"/>
        <v/>
      </c>
      <c r="AA7269" t="str">
        <f t="shared" si="462"/>
        <v/>
      </c>
      <c r="AC7269" s="7"/>
      <c r="AD7269" t="s">
        <v>5654</v>
      </c>
      <c r="AE7269">
        <f t="shared" si="460"/>
        <v>1</v>
      </c>
      <c r="AG7269" s="2"/>
      <c r="AH7269" t="s">
        <v>4921</v>
      </c>
      <c r="AI7269" s="7" t="s">
        <v>4610</v>
      </c>
    </row>
    <row r="7270" spans="1:35" ht="11" customHeight="1" outlineLevel="1" x14ac:dyDescent="0.25">
      <c r="A7270" t="s">
        <v>676</v>
      </c>
      <c r="C7270" s="2" t="s">
        <v>12953</v>
      </c>
      <c r="D7270" s="2">
        <v>873</v>
      </c>
      <c r="E7270" s="7">
        <v>1965</v>
      </c>
      <c r="F7270" s="5" t="s">
        <v>4123</v>
      </c>
      <c r="H7270" s="5" t="s">
        <v>76</v>
      </c>
      <c r="I7270" s="6" t="s">
        <v>77</v>
      </c>
      <c r="J7270" s="6" t="s">
        <v>7205</v>
      </c>
      <c r="K7270" s="17">
        <v>3</v>
      </c>
      <c r="L7270" s="17" t="s">
        <v>7730</v>
      </c>
      <c r="M7270" s="9">
        <v>0.1</v>
      </c>
      <c r="N7270" s="9"/>
      <c r="O7270" s="21"/>
      <c r="Q7270" s="29"/>
      <c r="U7270" s="17"/>
      <c r="V7270" s="2">
        <v>835</v>
      </c>
      <c r="Y7270" t="str">
        <f t="shared" si="461"/>
        <v/>
      </c>
      <c r="AA7270" t="str">
        <f t="shared" si="462"/>
        <v/>
      </c>
      <c r="AC7270" s="7"/>
      <c r="AD7270" t="s">
        <v>77</v>
      </c>
      <c r="AE7270">
        <f t="shared" si="460"/>
        <v>0</v>
      </c>
      <c r="AG7270" s="2"/>
      <c r="AH7270" t="s">
        <v>78</v>
      </c>
      <c r="AI7270" s="7" t="s">
        <v>4610</v>
      </c>
    </row>
    <row r="7271" spans="1:35" ht="11" customHeight="1" outlineLevel="1" x14ac:dyDescent="0.25">
      <c r="A7271" t="s">
        <v>676</v>
      </c>
      <c r="C7271" s="2" t="s">
        <v>12953</v>
      </c>
      <c r="D7271" s="2">
        <v>879</v>
      </c>
      <c r="E7271" s="7">
        <v>1965</v>
      </c>
      <c r="F7271" s="5" t="s">
        <v>4120</v>
      </c>
      <c r="H7271" s="5" t="s">
        <v>4006</v>
      </c>
      <c r="I7271" s="6" t="s">
        <v>2186</v>
      </c>
      <c r="J7271" s="6" t="s">
        <v>7226</v>
      </c>
      <c r="K7271" s="17">
        <v>1</v>
      </c>
      <c r="L7271" s="17" t="s">
        <v>7730</v>
      </c>
      <c r="M7271" s="9">
        <v>0.1</v>
      </c>
      <c r="N7271" s="9"/>
      <c r="O7271" s="21"/>
      <c r="Q7271" s="29"/>
      <c r="U7271" s="17"/>
      <c r="V7271" s="2">
        <v>841</v>
      </c>
      <c r="Y7271" t="str">
        <f t="shared" si="461"/>
        <v/>
      </c>
      <c r="AA7271" t="str">
        <f t="shared" si="462"/>
        <v/>
      </c>
      <c r="AC7271" s="7"/>
      <c r="AD7271" t="s">
        <v>2186</v>
      </c>
      <c r="AE7271">
        <f t="shared" si="460"/>
        <v>0</v>
      </c>
      <c r="AG7271" s="2"/>
      <c r="AH7271" t="s">
        <v>2187</v>
      </c>
      <c r="AI7271" s="7" t="s">
        <v>4610</v>
      </c>
    </row>
    <row r="7272" spans="1:35" ht="11" customHeight="1" outlineLevel="1" x14ac:dyDescent="0.25">
      <c r="A7272" t="s">
        <v>676</v>
      </c>
      <c r="C7272" s="2" t="s">
        <v>12953</v>
      </c>
      <c r="D7272" s="2">
        <v>880</v>
      </c>
      <c r="E7272" s="7">
        <v>1965</v>
      </c>
      <c r="F7272" s="5" t="s">
        <v>4123</v>
      </c>
      <c r="H7272" s="5" t="s">
        <v>1121</v>
      </c>
      <c r="I7272" s="6" t="s">
        <v>2186</v>
      </c>
      <c r="J7272" s="6" t="s">
        <v>7226</v>
      </c>
      <c r="K7272" s="17">
        <v>3</v>
      </c>
      <c r="L7272" s="17" t="s">
        <v>7730</v>
      </c>
      <c r="M7272" s="9">
        <v>0.1</v>
      </c>
      <c r="N7272" s="9"/>
      <c r="O7272" s="21"/>
      <c r="Q7272" s="29"/>
      <c r="U7272" s="17"/>
      <c r="V7272" s="2">
        <v>842</v>
      </c>
      <c r="Y7272" t="str">
        <f t="shared" si="461"/>
        <v/>
      </c>
      <c r="AA7272" t="str">
        <f t="shared" si="462"/>
        <v/>
      </c>
      <c r="AC7272" s="7"/>
      <c r="AD7272" t="s">
        <v>2186</v>
      </c>
      <c r="AE7272">
        <f t="shared" si="460"/>
        <v>0</v>
      </c>
      <c r="AG7272" s="2"/>
      <c r="AH7272" t="s">
        <v>2187</v>
      </c>
      <c r="AI7272" s="7" t="s">
        <v>4610</v>
      </c>
    </row>
    <row r="7273" spans="1:35" ht="11" customHeight="1" outlineLevel="1" x14ac:dyDescent="0.25">
      <c r="A7273" t="s">
        <v>676</v>
      </c>
      <c r="C7273" s="2" t="s">
        <v>12953</v>
      </c>
      <c r="D7273" s="2" t="s">
        <v>8662</v>
      </c>
      <c r="E7273" s="7">
        <v>1966</v>
      </c>
      <c r="F7273" s="5" t="s">
        <v>8660</v>
      </c>
      <c r="H7273" s="5" t="s">
        <v>1121</v>
      </c>
      <c r="I7273" s="6" t="s">
        <v>2186</v>
      </c>
      <c r="J7273" s="6" t="s">
        <v>7226</v>
      </c>
      <c r="K7273" s="17">
        <v>1</v>
      </c>
      <c r="L7273" s="17" t="s">
        <v>7730</v>
      </c>
      <c r="M7273" s="9">
        <v>5</v>
      </c>
      <c r="N7273" s="9"/>
      <c r="O7273" s="21"/>
      <c r="Q7273" s="29"/>
      <c r="U7273" s="17"/>
      <c r="V7273" s="2" t="s">
        <v>8661</v>
      </c>
      <c r="X7273" t="s">
        <v>7732</v>
      </c>
      <c r="Y7273">
        <f t="shared" si="461"/>
        <v>1</v>
      </c>
      <c r="AA7273" t="str">
        <f t="shared" si="462"/>
        <v/>
      </c>
      <c r="AC7273" s="7"/>
      <c r="AD7273" t="s">
        <v>2186</v>
      </c>
      <c r="AE7273">
        <f t="shared" si="460"/>
        <v>0</v>
      </c>
      <c r="AG7273" s="2"/>
      <c r="AH7273" t="s">
        <v>3356</v>
      </c>
      <c r="AI7273" s="7" t="s">
        <v>4610</v>
      </c>
    </row>
    <row r="7274" spans="1:35" ht="11" customHeight="1" outlineLevel="1" x14ac:dyDescent="0.25">
      <c r="A7274" t="s">
        <v>676</v>
      </c>
      <c r="C7274" s="2" t="s">
        <v>12953</v>
      </c>
      <c r="D7274" s="2">
        <v>888</v>
      </c>
      <c r="E7274" s="7">
        <v>1965</v>
      </c>
      <c r="F7274" s="5" t="s">
        <v>6299</v>
      </c>
      <c r="H7274" s="5" t="s">
        <v>5398</v>
      </c>
      <c r="I7274" s="6" t="s">
        <v>5652</v>
      </c>
      <c r="J7274" s="6" t="s">
        <v>7209</v>
      </c>
      <c r="K7274" s="17">
        <v>1</v>
      </c>
      <c r="L7274" s="17" t="s">
        <v>7730</v>
      </c>
      <c r="M7274" s="9">
        <v>0.5</v>
      </c>
      <c r="N7274" s="9"/>
      <c r="O7274" s="21"/>
      <c r="Q7274" s="29"/>
      <c r="U7274" s="17"/>
      <c r="V7274" s="2">
        <v>850</v>
      </c>
      <c r="Y7274" t="str">
        <f t="shared" si="461"/>
        <v/>
      </c>
      <c r="AA7274" t="str">
        <f t="shared" si="462"/>
        <v/>
      </c>
      <c r="AC7274" s="7"/>
      <c r="AD7274" t="s">
        <v>5652</v>
      </c>
      <c r="AE7274">
        <f t="shared" si="460"/>
        <v>1</v>
      </c>
      <c r="AG7274" s="2"/>
      <c r="AH7274" t="s">
        <v>4921</v>
      </c>
      <c r="AI7274" s="7" t="s">
        <v>4610</v>
      </c>
    </row>
    <row r="7275" spans="1:35" ht="11" customHeight="1" outlineLevel="1" x14ac:dyDescent="0.25">
      <c r="A7275" t="s">
        <v>676</v>
      </c>
      <c r="C7275" s="2" t="s">
        <v>12953</v>
      </c>
      <c r="D7275" s="2">
        <v>893</v>
      </c>
      <c r="E7275" s="7">
        <v>1965</v>
      </c>
      <c r="F7275" s="5" t="s">
        <v>4120</v>
      </c>
      <c r="H7275" s="5" t="s">
        <v>4392</v>
      </c>
      <c r="I7275" s="6" t="s">
        <v>4393</v>
      </c>
      <c r="J7275" s="6" t="s">
        <v>7227</v>
      </c>
      <c r="K7275" s="17">
        <v>3</v>
      </c>
      <c r="L7275" s="17" t="s">
        <v>7730</v>
      </c>
      <c r="M7275" s="9">
        <v>0.2</v>
      </c>
      <c r="N7275" s="9"/>
      <c r="O7275" s="21"/>
      <c r="Q7275" s="29"/>
      <c r="U7275" s="17"/>
      <c r="V7275" s="2">
        <v>855</v>
      </c>
      <c r="Y7275" t="str">
        <f t="shared" si="461"/>
        <v/>
      </c>
      <c r="AA7275" t="str">
        <f t="shared" si="462"/>
        <v/>
      </c>
      <c r="AC7275" s="7"/>
      <c r="AD7275" t="s">
        <v>4393</v>
      </c>
      <c r="AE7275">
        <f t="shared" si="460"/>
        <v>0</v>
      </c>
      <c r="AG7275" s="2"/>
      <c r="AH7275" t="s">
        <v>4394</v>
      </c>
      <c r="AI7275" s="7" t="s">
        <v>4610</v>
      </c>
    </row>
    <row r="7276" spans="1:35" ht="11" customHeight="1" outlineLevel="1" x14ac:dyDescent="0.25">
      <c r="A7276" t="s">
        <v>676</v>
      </c>
      <c r="C7276" s="2" t="s">
        <v>12953</v>
      </c>
      <c r="D7276" s="2">
        <v>894</v>
      </c>
      <c r="E7276" s="7">
        <v>1965</v>
      </c>
      <c r="F7276" s="5" t="s">
        <v>4123</v>
      </c>
      <c r="H7276" s="5" t="s">
        <v>1324</v>
      </c>
      <c r="I7276" s="6" t="s">
        <v>4395</v>
      </c>
      <c r="J7276" s="6" t="s">
        <v>7227</v>
      </c>
      <c r="K7276" s="17">
        <v>1</v>
      </c>
      <c r="L7276" s="17" t="s">
        <v>7730</v>
      </c>
      <c r="M7276" s="9">
        <v>0.2</v>
      </c>
      <c r="N7276" s="9"/>
      <c r="O7276" s="21"/>
      <c r="Q7276" s="29"/>
      <c r="U7276" s="17"/>
      <c r="V7276" s="2">
        <v>856</v>
      </c>
      <c r="Y7276" t="str">
        <f t="shared" si="461"/>
        <v/>
      </c>
      <c r="AA7276" t="str">
        <f t="shared" si="462"/>
        <v/>
      </c>
      <c r="AC7276" s="7"/>
      <c r="AD7276" t="s">
        <v>4395</v>
      </c>
      <c r="AE7276">
        <f t="shared" si="460"/>
        <v>0</v>
      </c>
      <c r="AG7276" s="2"/>
      <c r="AH7276" t="s">
        <v>4396</v>
      </c>
      <c r="AI7276" s="7" t="s">
        <v>4610</v>
      </c>
    </row>
    <row r="7277" spans="1:35" ht="11" customHeight="1" outlineLevel="1" x14ac:dyDescent="0.25">
      <c r="A7277" t="s">
        <v>676</v>
      </c>
      <c r="C7277" s="2" t="s">
        <v>12953</v>
      </c>
      <c r="D7277" s="2">
        <v>913</v>
      </c>
      <c r="E7277" s="7">
        <v>1966</v>
      </c>
      <c r="F7277" s="5" t="s">
        <v>4123</v>
      </c>
      <c r="H7277" s="5" t="s">
        <v>5398</v>
      </c>
      <c r="I7277" s="6" t="s">
        <v>1319</v>
      </c>
      <c r="J7277" s="6" t="s">
        <v>7228</v>
      </c>
      <c r="K7277" s="17">
        <v>1</v>
      </c>
      <c r="L7277" s="17" t="s">
        <v>7730</v>
      </c>
      <c r="M7277" s="9">
        <v>0.2</v>
      </c>
      <c r="N7277" s="9"/>
      <c r="O7277" s="21"/>
      <c r="Q7277" s="29"/>
      <c r="S7277">
        <v>1</v>
      </c>
      <c r="T7277">
        <v>1</v>
      </c>
      <c r="U7277" s="17"/>
      <c r="V7277" s="2">
        <v>875</v>
      </c>
      <c r="Y7277" t="str">
        <f t="shared" si="461"/>
        <v/>
      </c>
      <c r="AA7277" t="str">
        <f t="shared" si="462"/>
        <v/>
      </c>
      <c r="AC7277" s="7"/>
      <c r="AD7277" t="s">
        <v>1319</v>
      </c>
      <c r="AE7277">
        <f t="shared" si="460"/>
        <v>0</v>
      </c>
      <c r="AG7277" s="2"/>
      <c r="AH7277" t="s">
        <v>1320</v>
      </c>
      <c r="AI7277" s="7" t="s">
        <v>4610</v>
      </c>
    </row>
    <row r="7278" spans="1:35" ht="11" customHeight="1" outlineLevel="1" x14ac:dyDescent="0.25">
      <c r="A7278" t="s">
        <v>676</v>
      </c>
      <c r="C7278" s="2" t="s">
        <v>12953</v>
      </c>
      <c r="D7278" s="2">
        <v>914</v>
      </c>
      <c r="E7278" s="7">
        <v>1966</v>
      </c>
      <c r="F7278" s="5" t="s">
        <v>4123</v>
      </c>
      <c r="H7278" s="5" t="s">
        <v>5398</v>
      </c>
      <c r="I7278" s="6" t="s">
        <v>7256</v>
      </c>
      <c r="J7278" s="6" t="s">
        <v>7257</v>
      </c>
      <c r="K7278" s="17">
        <v>3</v>
      </c>
      <c r="L7278" s="17" t="s">
        <v>7730</v>
      </c>
      <c r="M7278" s="9">
        <v>0.3</v>
      </c>
      <c r="N7278" s="9"/>
      <c r="O7278" s="21"/>
      <c r="Q7278" s="29"/>
      <c r="U7278" s="17"/>
      <c r="V7278" s="2" t="s">
        <v>6866</v>
      </c>
      <c r="Y7278" t="str">
        <f t="shared" si="461"/>
        <v/>
      </c>
      <c r="AA7278" t="str">
        <f t="shared" si="462"/>
        <v/>
      </c>
      <c r="AC7278" s="7"/>
      <c r="AD7278" t="s">
        <v>7256</v>
      </c>
      <c r="AE7278">
        <f t="shared" si="460"/>
        <v>0</v>
      </c>
      <c r="AG7278" s="2"/>
      <c r="AI7278" s="7"/>
    </row>
    <row r="7279" spans="1:35" ht="11" customHeight="1" outlineLevel="1" x14ac:dyDescent="0.25">
      <c r="A7279" t="s">
        <v>676</v>
      </c>
      <c r="C7279" s="2" t="s">
        <v>12953</v>
      </c>
      <c r="D7279" s="2">
        <v>940</v>
      </c>
      <c r="E7279" s="7">
        <v>1966</v>
      </c>
      <c r="F7279" s="5" t="s">
        <v>4397</v>
      </c>
      <c r="H7279" s="5" t="s">
        <v>5398</v>
      </c>
      <c r="I7279" s="6" t="s">
        <v>2904</v>
      </c>
      <c r="J7279" s="6" t="s">
        <v>7209</v>
      </c>
      <c r="K7279" s="17">
        <v>3</v>
      </c>
      <c r="L7279" s="17" t="s">
        <v>7730</v>
      </c>
      <c r="M7279" s="9">
        <v>0.6</v>
      </c>
      <c r="N7279" s="9"/>
      <c r="O7279" s="21"/>
      <c r="Q7279" s="29"/>
      <c r="U7279" s="17"/>
      <c r="V7279" s="2">
        <v>896</v>
      </c>
      <c r="Y7279" t="str">
        <f t="shared" si="461"/>
        <v/>
      </c>
      <c r="AA7279" t="str">
        <f t="shared" si="462"/>
        <v/>
      </c>
      <c r="AC7279" s="7"/>
      <c r="AD7279" t="s">
        <v>2904</v>
      </c>
      <c r="AE7279">
        <f t="shared" si="460"/>
        <v>1</v>
      </c>
      <c r="AG7279" s="2"/>
      <c r="AH7279" t="s">
        <v>4921</v>
      </c>
      <c r="AI7279" s="7" t="s">
        <v>4610</v>
      </c>
    </row>
    <row r="7280" spans="1:35" ht="11" customHeight="1" outlineLevel="1" x14ac:dyDescent="0.25">
      <c r="A7280" t="s">
        <v>676</v>
      </c>
      <c r="C7280" s="2" t="s">
        <v>12953</v>
      </c>
      <c r="D7280" s="2">
        <v>957</v>
      </c>
      <c r="E7280" s="7">
        <v>1967</v>
      </c>
      <c r="F7280" s="5" t="s">
        <v>2057</v>
      </c>
      <c r="H7280" s="5" t="s">
        <v>6501</v>
      </c>
      <c r="I7280" s="6" t="s">
        <v>7259</v>
      </c>
      <c r="J7280" s="6" t="s">
        <v>7261</v>
      </c>
      <c r="K7280" s="17">
        <v>3</v>
      </c>
      <c r="L7280" s="17" t="s">
        <v>7730</v>
      </c>
      <c r="M7280" s="9">
        <v>1</v>
      </c>
      <c r="N7280" s="9"/>
      <c r="O7280" s="21"/>
      <c r="Q7280" s="29"/>
      <c r="U7280" s="17"/>
      <c r="V7280" s="2" t="s">
        <v>6866</v>
      </c>
      <c r="Y7280" t="str">
        <f t="shared" si="461"/>
        <v/>
      </c>
      <c r="AA7280" t="str">
        <f t="shared" si="462"/>
        <v/>
      </c>
      <c r="AC7280" s="7"/>
      <c r="AD7280" t="s">
        <v>7259</v>
      </c>
      <c r="AE7280">
        <f t="shared" si="460"/>
        <v>0</v>
      </c>
      <c r="AG7280" s="2"/>
      <c r="AI7280" s="7"/>
    </row>
    <row r="7281" spans="1:35" ht="11" customHeight="1" outlineLevel="1" x14ac:dyDescent="0.25">
      <c r="A7281" t="s">
        <v>676</v>
      </c>
      <c r="C7281" s="2" t="s">
        <v>12953</v>
      </c>
      <c r="D7281" s="2">
        <v>958</v>
      </c>
      <c r="E7281" s="7">
        <v>1967</v>
      </c>
      <c r="F7281" s="5" t="s">
        <v>4398</v>
      </c>
      <c r="H7281" s="5" t="s">
        <v>7258</v>
      </c>
      <c r="I7281" s="6" t="s">
        <v>7260</v>
      </c>
      <c r="J7281" s="6" t="s">
        <v>7261</v>
      </c>
      <c r="K7281" s="17">
        <v>3</v>
      </c>
      <c r="L7281" s="17" t="s">
        <v>7730</v>
      </c>
      <c r="M7281" s="9">
        <v>1</v>
      </c>
      <c r="N7281" s="9"/>
      <c r="O7281" s="21"/>
      <c r="Q7281" s="29"/>
      <c r="U7281" s="17"/>
      <c r="V7281" s="2" t="s">
        <v>6866</v>
      </c>
      <c r="Y7281" t="str">
        <f t="shared" si="461"/>
        <v/>
      </c>
      <c r="AA7281" t="str">
        <f t="shared" si="462"/>
        <v/>
      </c>
      <c r="AC7281" s="7"/>
      <c r="AD7281" t="s">
        <v>7260</v>
      </c>
      <c r="AE7281">
        <f t="shared" si="460"/>
        <v>0</v>
      </c>
      <c r="AG7281" s="2"/>
      <c r="AI7281" s="7"/>
    </row>
    <row r="7282" spans="1:35" ht="11" customHeight="1" outlineLevel="1" x14ac:dyDescent="0.25">
      <c r="A7282" t="s">
        <v>676</v>
      </c>
      <c r="C7282" s="2" t="s">
        <v>12953</v>
      </c>
      <c r="D7282" s="2">
        <v>963</v>
      </c>
      <c r="E7282" s="7">
        <v>1967</v>
      </c>
      <c r="F7282" s="5" t="s">
        <v>4397</v>
      </c>
      <c r="H7282" s="5" t="s">
        <v>5398</v>
      </c>
      <c r="I7282" s="6" t="s">
        <v>2903</v>
      </c>
      <c r="J7282" s="6" t="s">
        <v>7229</v>
      </c>
      <c r="K7282" s="17">
        <v>1</v>
      </c>
      <c r="L7282" s="17" t="s">
        <v>7730</v>
      </c>
      <c r="M7282" s="9">
        <v>0.8</v>
      </c>
      <c r="N7282" s="9"/>
      <c r="O7282" s="21"/>
      <c r="Q7282" s="29"/>
      <c r="U7282" s="17"/>
      <c r="V7282" s="2">
        <v>931</v>
      </c>
      <c r="Y7282" t="str">
        <f t="shared" si="461"/>
        <v/>
      </c>
      <c r="AA7282" t="str">
        <f t="shared" si="462"/>
        <v/>
      </c>
      <c r="AC7282" s="7"/>
      <c r="AD7282" t="s">
        <v>2903</v>
      </c>
      <c r="AE7282">
        <f t="shared" si="460"/>
        <v>1</v>
      </c>
      <c r="AG7282" s="2"/>
      <c r="AH7282" t="s">
        <v>4921</v>
      </c>
      <c r="AI7282" s="7" t="s">
        <v>4922</v>
      </c>
    </row>
    <row r="7283" spans="1:35" ht="11" customHeight="1" outlineLevel="1" x14ac:dyDescent="0.25">
      <c r="A7283" t="s">
        <v>676</v>
      </c>
      <c r="C7283" s="2" t="s">
        <v>12953</v>
      </c>
      <c r="D7283" s="2">
        <v>964</v>
      </c>
      <c r="E7283" s="7">
        <v>1967</v>
      </c>
      <c r="F7283" s="5" t="s">
        <v>4397</v>
      </c>
      <c r="H7283" s="5" t="s">
        <v>5398</v>
      </c>
      <c r="I7283" s="6" t="s">
        <v>2902</v>
      </c>
      <c r="J7283" s="6" t="s">
        <v>7209</v>
      </c>
      <c r="K7283" s="17">
        <v>1</v>
      </c>
      <c r="L7283" s="17" t="s">
        <v>7730</v>
      </c>
      <c r="M7283" s="9">
        <v>0.8</v>
      </c>
      <c r="N7283" s="9"/>
      <c r="O7283" s="21"/>
      <c r="Q7283" s="29"/>
      <c r="U7283" s="17"/>
      <c r="V7283" s="2">
        <v>932</v>
      </c>
      <c r="Y7283" t="str">
        <f t="shared" si="461"/>
        <v/>
      </c>
      <c r="AA7283" t="str">
        <f t="shared" si="462"/>
        <v/>
      </c>
      <c r="AC7283" s="7"/>
      <c r="AD7283" t="s">
        <v>2902</v>
      </c>
      <c r="AE7283">
        <f t="shared" si="460"/>
        <v>1</v>
      </c>
      <c r="AG7283" s="2"/>
      <c r="AH7283" t="s">
        <v>4921</v>
      </c>
      <c r="AI7283" s="7" t="s">
        <v>4610</v>
      </c>
    </row>
    <row r="7284" spans="1:35" ht="11" customHeight="1" outlineLevel="1" x14ac:dyDescent="0.25">
      <c r="A7284" t="s">
        <v>676</v>
      </c>
      <c r="C7284" s="2" t="s">
        <v>12953</v>
      </c>
      <c r="D7284" s="2">
        <v>970</v>
      </c>
      <c r="E7284" s="7">
        <v>1967</v>
      </c>
      <c r="F7284" s="5" t="s">
        <v>2057</v>
      </c>
      <c r="H7284" s="5" t="s">
        <v>5398</v>
      </c>
      <c r="I7284" s="6" t="s">
        <v>5399</v>
      </c>
      <c r="J7284" s="6" t="s">
        <v>7230</v>
      </c>
      <c r="K7284" s="17">
        <v>3</v>
      </c>
      <c r="L7284" s="17" t="s">
        <v>7730</v>
      </c>
      <c r="M7284" s="9">
        <v>1</v>
      </c>
      <c r="N7284" s="9"/>
      <c r="O7284" s="21"/>
      <c r="Q7284" s="29"/>
      <c r="U7284" s="17"/>
      <c r="V7284" s="2" t="s">
        <v>6866</v>
      </c>
      <c r="Y7284" t="str">
        <f t="shared" si="461"/>
        <v/>
      </c>
      <c r="AA7284" t="str">
        <f t="shared" si="462"/>
        <v/>
      </c>
      <c r="AC7284" s="7"/>
      <c r="AD7284" t="s">
        <v>5399</v>
      </c>
      <c r="AE7284">
        <f t="shared" si="460"/>
        <v>1</v>
      </c>
      <c r="AG7284" s="2"/>
      <c r="AI7284" s="7"/>
    </row>
    <row r="7285" spans="1:35" ht="11" customHeight="1" outlineLevel="1" x14ac:dyDescent="0.25">
      <c r="A7285" t="s">
        <v>676</v>
      </c>
      <c r="C7285" s="2" t="s">
        <v>12953</v>
      </c>
      <c r="D7285" s="2">
        <v>973</v>
      </c>
      <c r="E7285" s="7">
        <v>1967</v>
      </c>
      <c r="F7285" s="5" t="s">
        <v>4398</v>
      </c>
      <c r="H7285" s="5" t="s">
        <v>5398</v>
      </c>
      <c r="I7285" s="6" t="s">
        <v>2404</v>
      </c>
      <c r="J7285" s="6" t="s">
        <v>7231</v>
      </c>
      <c r="K7285" s="17">
        <v>3</v>
      </c>
      <c r="L7285" s="17" t="s">
        <v>7730</v>
      </c>
      <c r="M7285" s="9">
        <v>0.2</v>
      </c>
      <c r="N7285" s="9"/>
      <c r="O7285" s="21"/>
      <c r="Q7285" s="29"/>
      <c r="U7285" s="17"/>
      <c r="V7285" s="2">
        <v>941</v>
      </c>
      <c r="Y7285" t="str">
        <f t="shared" si="461"/>
        <v/>
      </c>
      <c r="AA7285" t="str">
        <f t="shared" si="462"/>
        <v/>
      </c>
      <c r="AC7285" s="7"/>
      <c r="AD7285" t="s">
        <v>2404</v>
      </c>
      <c r="AE7285">
        <f t="shared" si="460"/>
        <v>0</v>
      </c>
      <c r="AG7285" s="2"/>
      <c r="AH7285" t="s">
        <v>1949</v>
      </c>
      <c r="AI7285" s="7" t="s">
        <v>4610</v>
      </c>
    </row>
    <row r="7286" spans="1:35" ht="11" customHeight="1" outlineLevel="1" x14ac:dyDescent="0.25">
      <c r="A7286" t="s">
        <v>676</v>
      </c>
      <c r="C7286" s="2" t="s">
        <v>12953</v>
      </c>
      <c r="D7286" s="2">
        <v>980</v>
      </c>
      <c r="E7286" s="7">
        <v>1968</v>
      </c>
      <c r="F7286" s="5" t="s">
        <v>4398</v>
      </c>
      <c r="H7286" s="5" t="s">
        <v>5398</v>
      </c>
      <c r="I7286" s="6" t="s">
        <v>5989</v>
      </c>
      <c r="J7286" s="6" t="s">
        <v>7232</v>
      </c>
      <c r="K7286" s="17">
        <v>3</v>
      </c>
      <c r="L7286" s="17" t="s">
        <v>7730</v>
      </c>
      <c r="M7286" s="9">
        <v>1</v>
      </c>
      <c r="N7286" s="9"/>
      <c r="O7286" s="21"/>
      <c r="Q7286" s="29"/>
      <c r="U7286" s="17"/>
      <c r="V7286" s="2">
        <v>947</v>
      </c>
      <c r="Y7286" t="str">
        <f t="shared" si="461"/>
        <v/>
      </c>
      <c r="AA7286" t="str">
        <f t="shared" si="462"/>
        <v/>
      </c>
      <c r="AC7286" s="7"/>
      <c r="AD7286" t="s">
        <v>5989</v>
      </c>
      <c r="AE7286">
        <f t="shared" si="460"/>
        <v>0</v>
      </c>
      <c r="AG7286" s="2"/>
      <c r="AH7286" t="s">
        <v>2181</v>
      </c>
      <c r="AI7286" s="7" t="s">
        <v>4610</v>
      </c>
    </row>
    <row r="7287" spans="1:35" ht="11" customHeight="1" outlineLevel="1" x14ac:dyDescent="0.25">
      <c r="A7287" t="s">
        <v>676</v>
      </c>
      <c r="C7287" s="2" t="s">
        <v>12953</v>
      </c>
      <c r="D7287" s="2">
        <v>981</v>
      </c>
      <c r="E7287" s="7">
        <v>1968</v>
      </c>
      <c r="F7287" s="5" t="s">
        <v>4398</v>
      </c>
      <c r="H7287" s="5" t="s">
        <v>5398</v>
      </c>
      <c r="I7287" s="6" t="s">
        <v>4399</v>
      </c>
      <c r="J7287" s="6" t="s">
        <v>7232</v>
      </c>
      <c r="K7287" s="17">
        <v>1</v>
      </c>
      <c r="L7287" s="17" t="s">
        <v>7730</v>
      </c>
      <c r="M7287" s="9">
        <v>1</v>
      </c>
      <c r="N7287" s="9"/>
      <c r="O7287" s="21"/>
      <c r="Q7287" s="29"/>
      <c r="U7287" s="17"/>
      <c r="V7287" s="2">
        <v>948</v>
      </c>
      <c r="Y7287" t="str">
        <f t="shared" si="461"/>
        <v/>
      </c>
      <c r="AA7287" t="str">
        <f t="shared" si="462"/>
        <v/>
      </c>
      <c r="AC7287" s="7"/>
      <c r="AD7287" t="s">
        <v>4399</v>
      </c>
      <c r="AE7287">
        <f t="shared" si="460"/>
        <v>0</v>
      </c>
      <c r="AG7287" s="2"/>
      <c r="AH7287" t="s">
        <v>2054</v>
      </c>
      <c r="AI7287" s="7" t="s">
        <v>4610</v>
      </c>
    </row>
    <row r="7288" spans="1:35" ht="11" customHeight="1" outlineLevel="1" x14ac:dyDescent="0.25">
      <c r="A7288" t="s">
        <v>676</v>
      </c>
      <c r="C7288" s="2" t="s">
        <v>12953</v>
      </c>
      <c r="D7288" s="2">
        <v>984</v>
      </c>
      <c r="E7288" s="7">
        <v>1968</v>
      </c>
      <c r="F7288" s="5" t="s">
        <v>4398</v>
      </c>
      <c r="H7288" s="5" t="s">
        <v>5398</v>
      </c>
      <c r="I7288" s="6" t="s">
        <v>2055</v>
      </c>
      <c r="J7288" s="6" t="s">
        <v>7233</v>
      </c>
      <c r="K7288" s="17">
        <v>1</v>
      </c>
      <c r="L7288" s="17" t="s">
        <v>7730</v>
      </c>
      <c r="M7288" s="9">
        <v>0.2</v>
      </c>
      <c r="N7288" s="9"/>
      <c r="O7288" s="21"/>
      <c r="Q7288" s="29"/>
      <c r="U7288" s="17"/>
      <c r="V7288" s="2">
        <v>950</v>
      </c>
      <c r="Y7288" t="str">
        <f t="shared" si="461"/>
        <v/>
      </c>
      <c r="AA7288" t="str">
        <f t="shared" si="462"/>
        <v/>
      </c>
      <c r="AC7288" s="7"/>
      <c r="AD7288" t="s">
        <v>2055</v>
      </c>
      <c r="AE7288">
        <f t="shared" si="460"/>
        <v>0</v>
      </c>
      <c r="AG7288" s="2"/>
      <c r="AH7288" t="s">
        <v>2056</v>
      </c>
      <c r="AI7288" s="7" t="s">
        <v>4610</v>
      </c>
    </row>
    <row r="7289" spans="1:35" ht="11" customHeight="1" outlineLevel="1" x14ac:dyDescent="0.25">
      <c r="A7289" t="s">
        <v>676</v>
      </c>
      <c r="C7289" s="2" t="s">
        <v>12953</v>
      </c>
      <c r="D7289" s="2">
        <v>1004</v>
      </c>
      <c r="E7289" s="7">
        <v>1968</v>
      </c>
      <c r="F7289" s="5" t="s">
        <v>2057</v>
      </c>
      <c r="H7289" s="5" t="s">
        <v>1126</v>
      </c>
      <c r="I7289" s="6" t="s">
        <v>2058</v>
      </c>
      <c r="J7289" s="6" t="s">
        <v>7234</v>
      </c>
      <c r="K7289" s="17">
        <v>3</v>
      </c>
      <c r="L7289" s="17" t="s">
        <v>7730</v>
      </c>
      <c r="M7289" s="9">
        <v>0.1</v>
      </c>
      <c r="N7289" s="9"/>
      <c r="O7289" s="21"/>
      <c r="Q7289" s="29"/>
      <c r="U7289" s="17"/>
      <c r="V7289" s="2">
        <v>968</v>
      </c>
      <c r="Y7289" t="str">
        <f t="shared" si="461"/>
        <v/>
      </c>
      <c r="AA7289" t="str">
        <f t="shared" si="462"/>
        <v/>
      </c>
      <c r="AC7289" s="7"/>
      <c r="AD7289" t="s">
        <v>2058</v>
      </c>
      <c r="AE7289">
        <f t="shared" si="460"/>
        <v>0</v>
      </c>
      <c r="AG7289" s="2"/>
      <c r="AH7289" t="s">
        <v>2059</v>
      </c>
      <c r="AI7289" s="7" t="s">
        <v>4610</v>
      </c>
    </row>
    <row r="7290" spans="1:35" ht="11" customHeight="1" outlineLevel="1" x14ac:dyDescent="0.25">
      <c r="A7290" t="s">
        <v>676</v>
      </c>
      <c r="C7290" s="2" t="s">
        <v>12953</v>
      </c>
      <c r="D7290" s="2">
        <v>1005</v>
      </c>
      <c r="E7290" s="7">
        <v>1968</v>
      </c>
      <c r="F7290" s="5" t="s">
        <v>4398</v>
      </c>
      <c r="H7290" s="5" t="s">
        <v>6501</v>
      </c>
      <c r="I7290" s="6" t="s">
        <v>1328</v>
      </c>
      <c r="J7290" s="6" t="s">
        <v>7234</v>
      </c>
      <c r="K7290" s="17">
        <v>2</v>
      </c>
      <c r="L7290" s="17" t="s">
        <v>7730</v>
      </c>
      <c r="M7290" s="9">
        <v>0.1</v>
      </c>
      <c r="N7290" s="9"/>
      <c r="O7290" s="21"/>
      <c r="Q7290" s="29"/>
      <c r="U7290" s="17"/>
      <c r="V7290" s="2">
        <v>969</v>
      </c>
      <c r="Y7290" t="str">
        <f t="shared" si="461"/>
        <v/>
      </c>
      <c r="AA7290" t="str">
        <f t="shared" si="462"/>
        <v/>
      </c>
      <c r="AC7290" s="7"/>
      <c r="AD7290" t="s">
        <v>1328</v>
      </c>
      <c r="AE7290">
        <f t="shared" si="460"/>
        <v>0</v>
      </c>
      <c r="AG7290" s="2"/>
      <c r="AH7290" t="s">
        <v>1329</v>
      </c>
      <c r="AI7290" s="7" t="s">
        <v>4610</v>
      </c>
    </row>
    <row r="7291" spans="1:35" ht="11" customHeight="1" outlineLevel="1" x14ac:dyDescent="0.25">
      <c r="A7291" t="s">
        <v>676</v>
      </c>
      <c r="C7291" s="2" t="s">
        <v>12953</v>
      </c>
      <c r="D7291" s="2">
        <v>1007</v>
      </c>
      <c r="E7291" s="7">
        <v>1968</v>
      </c>
      <c r="F7291" s="5" t="s">
        <v>4397</v>
      </c>
      <c r="H7291" s="5" t="s">
        <v>5398</v>
      </c>
      <c r="I7291" s="6" t="s">
        <v>2901</v>
      </c>
      <c r="J7291" s="6" t="s">
        <v>7209</v>
      </c>
      <c r="K7291" s="17">
        <v>3</v>
      </c>
      <c r="L7291" s="17" t="s">
        <v>7730</v>
      </c>
      <c r="M7291" s="9">
        <v>0.7</v>
      </c>
      <c r="N7291" s="9"/>
      <c r="O7291" s="21"/>
      <c r="Q7291" s="29"/>
      <c r="U7291" s="17"/>
      <c r="V7291" s="2">
        <v>971</v>
      </c>
      <c r="Y7291" t="str">
        <f t="shared" si="461"/>
        <v/>
      </c>
      <c r="AA7291" t="str">
        <f t="shared" si="462"/>
        <v/>
      </c>
      <c r="AC7291" s="7"/>
      <c r="AD7291" t="s">
        <v>2901</v>
      </c>
      <c r="AE7291">
        <f t="shared" si="460"/>
        <v>1</v>
      </c>
      <c r="AG7291" s="2"/>
      <c r="AH7291" t="s">
        <v>4921</v>
      </c>
      <c r="AI7291" s="7" t="s">
        <v>4610</v>
      </c>
    </row>
    <row r="7292" spans="1:35" ht="11" customHeight="1" outlineLevel="1" x14ac:dyDescent="0.25">
      <c r="A7292" t="s">
        <v>676</v>
      </c>
      <c r="C7292" s="2" t="s">
        <v>12953</v>
      </c>
      <c r="D7292" s="2">
        <v>1012</v>
      </c>
      <c r="E7292" s="7">
        <v>1968</v>
      </c>
      <c r="F7292" s="5" t="s">
        <v>2057</v>
      </c>
      <c r="H7292" s="5" t="s">
        <v>6704</v>
      </c>
      <c r="I7292" s="6" t="s">
        <v>2060</v>
      </c>
      <c r="J7292" s="6" t="s">
        <v>7235</v>
      </c>
      <c r="K7292" s="17">
        <v>3</v>
      </c>
      <c r="L7292" s="17" t="s">
        <v>7730</v>
      </c>
      <c r="M7292" s="9">
        <v>0.15</v>
      </c>
      <c r="N7292" s="9"/>
      <c r="O7292" s="21"/>
      <c r="Q7292" s="29"/>
      <c r="U7292" s="17"/>
      <c r="V7292" s="2">
        <v>976</v>
      </c>
      <c r="Y7292" t="str">
        <f t="shared" si="461"/>
        <v/>
      </c>
      <c r="AA7292" t="str">
        <f t="shared" si="462"/>
        <v/>
      </c>
      <c r="AC7292" s="7"/>
      <c r="AD7292" t="s">
        <v>2060</v>
      </c>
      <c r="AE7292">
        <f t="shared" si="460"/>
        <v>0</v>
      </c>
      <c r="AG7292" s="2"/>
      <c r="AH7292" t="s">
        <v>2338</v>
      </c>
      <c r="AI7292" s="7" t="s">
        <v>4610</v>
      </c>
    </row>
    <row r="7293" spans="1:35" ht="11" customHeight="1" outlineLevel="1" x14ac:dyDescent="0.25">
      <c r="A7293" t="s">
        <v>676</v>
      </c>
      <c r="C7293" s="2" t="s">
        <v>12953</v>
      </c>
      <c r="D7293" s="2">
        <v>1013</v>
      </c>
      <c r="E7293" s="7">
        <v>1968</v>
      </c>
      <c r="F7293" s="5" t="s">
        <v>4398</v>
      </c>
      <c r="H7293" s="5" t="s">
        <v>5037</v>
      </c>
      <c r="I7293" s="6" t="s">
        <v>2061</v>
      </c>
      <c r="J7293" s="6" t="s">
        <v>7235</v>
      </c>
      <c r="K7293" s="17">
        <v>3</v>
      </c>
      <c r="L7293" s="17" t="s">
        <v>7730</v>
      </c>
      <c r="M7293" s="9">
        <v>0.15</v>
      </c>
      <c r="N7293" s="9"/>
      <c r="O7293" s="21"/>
      <c r="Q7293" s="29"/>
      <c r="U7293" s="17"/>
      <c r="V7293" s="2">
        <v>977</v>
      </c>
      <c r="Y7293" t="str">
        <f t="shared" si="461"/>
        <v/>
      </c>
      <c r="AA7293" t="str">
        <f t="shared" si="462"/>
        <v/>
      </c>
      <c r="AC7293" s="7"/>
      <c r="AD7293" t="s">
        <v>2061</v>
      </c>
      <c r="AE7293">
        <f t="shared" si="460"/>
        <v>0</v>
      </c>
      <c r="AG7293" s="2"/>
      <c r="AH7293" t="s">
        <v>2338</v>
      </c>
      <c r="AI7293" s="7" t="s">
        <v>4610</v>
      </c>
    </row>
    <row r="7294" spans="1:35" ht="11" customHeight="1" outlineLevel="1" collapsed="1" x14ac:dyDescent="0.25">
      <c r="A7294" t="s">
        <v>676</v>
      </c>
      <c r="C7294" s="2" t="s">
        <v>12953</v>
      </c>
      <c r="D7294" s="2">
        <v>1021</v>
      </c>
      <c r="E7294" s="7">
        <v>1969</v>
      </c>
      <c r="F7294" s="5" t="s">
        <v>4397</v>
      </c>
      <c r="H7294" s="5" t="s">
        <v>5398</v>
      </c>
      <c r="I7294" s="6" t="s">
        <v>7236</v>
      </c>
      <c r="J7294" s="6" t="s">
        <v>7237</v>
      </c>
      <c r="K7294" s="17">
        <v>3</v>
      </c>
      <c r="L7294" s="17" t="s">
        <v>7730</v>
      </c>
      <c r="M7294" s="9">
        <v>1</v>
      </c>
      <c r="N7294" s="9"/>
      <c r="O7294" s="21"/>
      <c r="Q7294" s="29"/>
      <c r="U7294" s="17"/>
      <c r="V7294" s="2" t="s">
        <v>6866</v>
      </c>
      <c r="Y7294" t="str">
        <f t="shared" si="461"/>
        <v/>
      </c>
      <c r="AA7294" t="str">
        <f t="shared" si="462"/>
        <v/>
      </c>
      <c r="AC7294" s="7"/>
      <c r="AD7294" t="s">
        <v>7236</v>
      </c>
      <c r="AE7294">
        <f t="shared" si="460"/>
        <v>0</v>
      </c>
      <c r="AG7294" s="2"/>
      <c r="AI7294" s="7"/>
    </row>
    <row r="7295" spans="1:35" ht="11" customHeight="1" outlineLevel="1" x14ac:dyDescent="0.25">
      <c r="A7295" t="s">
        <v>676</v>
      </c>
      <c r="C7295" s="2" t="s">
        <v>12953</v>
      </c>
      <c r="D7295" s="2">
        <v>1022</v>
      </c>
      <c r="E7295" s="7">
        <v>1969</v>
      </c>
      <c r="F7295" s="5" t="s">
        <v>4398</v>
      </c>
      <c r="H7295" s="5" t="s">
        <v>5398</v>
      </c>
      <c r="I7295" s="6" t="s">
        <v>2062</v>
      </c>
      <c r="J7295" s="6" t="s">
        <v>7238</v>
      </c>
      <c r="K7295" s="17">
        <v>1</v>
      </c>
      <c r="L7295" s="17" t="s">
        <v>7730</v>
      </c>
      <c r="M7295" s="9">
        <v>0.2</v>
      </c>
      <c r="N7295" s="9"/>
      <c r="O7295" s="21"/>
      <c r="Q7295" s="29"/>
      <c r="U7295" s="17"/>
      <c r="V7295" s="2">
        <v>985</v>
      </c>
      <c r="Y7295" t="str">
        <f t="shared" si="461"/>
        <v/>
      </c>
      <c r="AA7295" t="str">
        <f t="shared" si="462"/>
        <v/>
      </c>
      <c r="AC7295" s="7"/>
      <c r="AD7295" t="s">
        <v>2062</v>
      </c>
      <c r="AE7295">
        <f t="shared" si="460"/>
        <v>0</v>
      </c>
      <c r="AG7295" s="2"/>
      <c r="AH7295" t="s">
        <v>2063</v>
      </c>
      <c r="AI7295" s="7" t="s">
        <v>4610</v>
      </c>
    </row>
    <row r="7296" spans="1:35" ht="11" customHeight="1" outlineLevel="1" x14ac:dyDescent="0.25">
      <c r="A7296" t="s">
        <v>676</v>
      </c>
      <c r="C7296" s="2" t="s">
        <v>12953</v>
      </c>
      <c r="D7296" s="2">
        <v>1029</v>
      </c>
      <c r="E7296" s="7">
        <v>1969</v>
      </c>
      <c r="F7296" s="5" t="s">
        <v>4398</v>
      </c>
      <c r="H7296" s="5" t="s">
        <v>5398</v>
      </c>
      <c r="I7296" s="6" t="s">
        <v>2900</v>
      </c>
      <c r="J7296" s="6" t="s">
        <v>7239</v>
      </c>
      <c r="K7296" s="17">
        <v>3</v>
      </c>
      <c r="L7296" s="17" t="s">
        <v>7730</v>
      </c>
      <c r="M7296" s="9">
        <v>0.2</v>
      </c>
      <c r="N7296" s="9"/>
      <c r="O7296" s="21"/>
      <c r="Q7296" s="29"/>
      <c r="U7296" s="17"/>
      <c r="V7296" s="2">
        <v>990</v>
      </c>
      <c r="Y7296" t="str">
        <f t="shared" si="461"/>
        <v/>
      </c>
      <c r="AA7296" t="str">
        <f t="shared" si="462"/>
        <v/>
      </c>
      <c r="AC7296" s="7"/>
      <c r="AD7296" t="s">
        <v>2900</v>
      </c>
      <c r="AE7296">
        <f t="shared" si="460"/>
        <v>1</v>
      </c>
      <c r="AG7296" s="2"/>
      <c r="AH7296" t="s">
        <v>4921</v>
      </c>
      <c r="AI7296" s="7" t="s">
        <v>4610</v>
      </c>
    </row>
    <row r="7297" spans="1:35" ht="11" customHeight="1" outlineLevel="1" x14ac:dyDescent="0.25">
      <c r="A7297" t="s">
        <v>676</v>
      </c>
      <c r="C7297" s="2" t="s">
        <v>12953</v>
      </c>
      <c r="D7297" s="2">
        <v>1042</v>
      </c>
      <c r="E7297" s="7">
        <v>1969</v>
      </c>
      <c r="F7297" s="5" t="s">
        <v>2057</v>
      </c>
      <c r="H7297" s="5" t="s">
        <v>1324</v>
      </c>
      <c r="I7297" s="6" t="s">
        <v>5283</v>
      </c>
      <c r="J7297" s="6" t="s">
        <v>7185</v>
      </c>
      <c r="K7297" s="17">
        <v>1</v>
      </c>
      <c r="L7297" s="17" t="s">
        <v>7730</v>
      </c>
      <c r="M7297" s="9">
        <v>0.2</v>
      </c>
      <c r="N7297" s="9"/>
      <c r="O7297" s="21"/>
      <c r="Q7297" s="29"/>
      <c r="U7297" s="17"/>
      <c r="V7297" s="2">
        <v>1006</v>
      </c>
      <c r="Y7297" t="str">
        <f t="shared" si="461"/>
        <v/>
      </c>
      <c r="AA7297" t="str">
        <f t="shared" si="462"/>
        <v/>
      </c>
      <c r="AC7297" s="7"/>
      <c r="AD7297" t="s">
        <v>5283</v>
      </c>
      <c r="AE7297">
        <f t="shared" si="460"/>
        <v>0</v>
      </c>
      <c r="AG7297" s="2"/>
      <c r="AH7297" t="s">
        <v>1315</v>
      </c>
      <c r="AI7297" s="7" t="s">
        <v>4610</v>
      </c>
    </row>
    <row r="7298" spans="1:35" ht="11" customHeight="1" outlineLevel="1" x14ac:dyDescent="0.25">
      <c r="A7298" t="s">
        <v>676</v>
      </c>
      <c r="C7298" s="2" t="s">
        <v>12953</v>
      </c>
      <c r="D7298" s="2">
        <v>1043</v>
      </c>
      <c r="E7298" s="7">
        <v>1969</v>
      </c>
      <c r="F7298" s="5" t="s">
        <v>4398</v>
      </c>
      <c r="H7298" s="5" t="s">
        <v>5796</v>
      </c>
      <c r="I7298" s="6" t="s">
        <v>5284</v>
      </c>
      <c r="J7298" s="6" t="s">
        <v>7185</v>
      </c>
      <c r="K7298" s="17">
        <v>3</v>
      </c>
      <c r="L7298" s="17" t="s">
        <v>7730</v>
      </c>
      <c r="M7298" s="9">
        <v>0.2</v>
      </c>
      <c r="N7298" s="9"/>
      <c r="O7298" s="21"/>
      <c r="Q7298" s="29"/>
      <c r="U7298" s="17"/>
      <c r="V7298" s="2">
        <v>1007</v>
      </c>
      <c r="Y7298" t="str">
        <f t="shared" si="461"/>
        <v/>
      </c>
      <c r="AA7298" t="str">
        <f t="shared" si="462"/>
        <v/>
      </c>
      <c r="AC7298" s="7"/>
      <c r="AD7298" t="s">
        <v>5284</v>
      </c>
      <c r="AE7298">
        <f t="shared" si="460"/>
        <v>0</v>
      </c>
      <c r="AG7298" s="2"/>
      <c r="AH7298" t="s">
        <v>1315</v>
      </c>
      <c r="AI7298" s="7" t="s">
        <v>4610</v>
      </c>
    </row>
    <row r="7299" spans="1:35" ht="11" customHeight="1" outlineLevel="1" x14ac:dyDescent="0.25">
      <c r="A7299" t="s">
        <v>676</v>
      </c>
      <c r="C7299" s="2" t="s">
        <v>12953</v>
      </c>
      <c r="D7299" s="2">
        <v>1053</v>
      </c>
      <c r="E7299" s="7">
        <v>1969</v>
      </c>
      <c r="F7299" s="5" t="s">
        <v>4397</v>
      </c>
      <c r="H7299" s="5" t="s">
        <v>5398</v>
      </c>
      <c r="I7299" s="6" t="s">
        <v>5399</v>
      </c>
      <c r="J7299" s="6" t="s">
        <v>7209</v>
      </c>
      <c r="K7299" s="17">
        <v>1</v>
      </c>
      <c r="L7299" s="17" t="s">
        <v>7730</v>
      </c>
      <c r="M7299" s="9">
        <v>0.65</v>
      </c>
      <c r="N7299" s="9"/>
      <c r="O7299" s="21"/>
      <c r="Q7299" s="29"/>
      <c r="U7299" s="17"/>
      <c r="V7299" s="2">
        <v>1016</v>
      </c>
      <c r="Y7299" t="str">
        <f t="shared" si="461"/>
        <v/>
      </c>
      <c r="AA7299" t="str">
        <f t="shared" si="462"/>
        <v/>
      </c>
      <c r="AC7299" s="7"/>
      <c r="AD7299" t="s">
        <v>5399</v>
      </c>
      <c r="AE7299">
        <f t="shared" si="460"/>
        <v>1</v>
      </c>
      <c r="AG7299" s="2"/>
      <c r="AH7299" t="s">
        <v>4921</v>
      </c>
      <c r="AI7299" s="7" t="s">
        <v>4610</v>
      </c>
    </row>
    <row r="7300" spans="1:35" ht="11" customHeight="1" outlineLevel="1" x14ac:dyDescent="0.25">
      <c r="A7300" t="s">
        <v>676</v>
      </c>
      <c r="C7300" s="2" t="s">
        <v>12953</v>
      </c>
      <c r="D7300" s="2">
        <v>1059</v>
      </c>
      <c r="E7300" s="7">
        <v>1970</v>
      </c>
      <c r="F7300" s="5" t="s">
        <v>4398</v>
      </c>
      <c r="H7300" s="5" t="s">
        <v>5398</v>
      </c>
      <c r="I7300" s="6" t="s">
        <v>2186</v>
      </c>
      <c r="J7300" s="6" t="s">
        <v>7240</v>
      </c>
      <c r="K7300" s="17">
        <v>3</v>
      </c>
      <c r="L7300" s="17" t="s">
        <v>7730</v>
      </c>
      <c r="M7300" s="9">
        <v>0.2</v>
      </c>
      <c r="N7300" s="9"/>
      <c r="O7300" s="21"/>
      <c r="Q7300" s="29"/>
      <c r="U7300" s="17"/>
      <c r="V7300" s="2">
        <v>1022</v>
      </c>
      <c r="Y7300" t="str">
        <f t="shared" si="461"/>
        <v/>
      </c>
      <c r="AA7300" t="str">
        <f t="shared" si="462"/>
        <v/>
      </c>
      <c r="AC7300" s="7"/>
      <c r="AD7300" t="s">
        <v>2186</v>
      </c>
      <c r="AE7300">
        <f t="shared" ref="AE7300:AE7363" si="463">COUNTIF(I7300,"*Fuji*")</f>
        <v>0</v>
      </c>
      <c r="AG7300" s="2"/>
      <c r="AH7300" t="s">
        <v>2187</v>
      </c>
      <c r="AI7300" s="7" t="s">
        <v>4610</v>
      </c>
    </row>
    <row r="7301" spans="1:35" ht="11" customHeight="1" outlineLevel="1" x14ac:dyDescent="0.25">
      <c r="A7301" t="s">
        <v>676</v>
      </c>
      <c r="C7301" s="2" t="s">
        <v>12953</v>
      </c>
      <c r="D7301" s="2">
        <v>1066</v>
      </c>
      <c r="E7301" s="7">
        <v>1970</v>
      </c>
      <c r="F7301" s="5" t="s">
        <v>4398</v>
      </c>
      <c r="H7301" s="5" t="s">
        <v>5398</v>
      </c>
      <c r="I7301" s="6" t="s">
        <v>7263</v>
      </c>
      <c r="J7301" s="6" t="s">
        <v>7262</v>
      </c>
      <c r="K7301" s="17">
        <v>3</v>
      </c>
      <c r="L7301" s="17" t="s">
        <v>7730</v>
      </c>
      <c r="M7301" s="9">
        <v>0.3</v>
      </c>
      <c r="N7301" s="9"/>
      <c r="O7301" s="21"/>
      <c r="Q7301" s="29"/>
      <c r="U7301" s="17"/>
      <c r="V7301" s="2">
        <v>1030</v>
      </c>
      <c r="Y7301" t="str">
        <f t="shared" si="461"/>
        <v/>
      </c>
      <c r="AA7301" t="str">
        <f t="shared" si="462"/>
        <v/>
      </c>
      <c r="AC7301" s="7"/>
      <c r="AD7301" t="s">
        <v>7263</v>
      </c>
      <c r="AE7301">
        <f t="shared" si="463"/>
        <v>0</v>
      </c>
      <c r="AG7301" s="2"/>
      <c r="AI7301" s="7"/>
    </row>
    <row r="7302" spans="1:35" ht="11" customHeight="1" outlineLevel="1" x14ac:dyDescent="0.25">
      <c r="A7302" t="s">
        <v>676</v>
      </c>
      <c r="C7302" s="2" t="s">
        <v>12953</v>
      </c>
      <c r="D7302" s="2">
        <v>1078</v>
      </c>
      <c r="E7302" s="7">
        <v>1970</v>
      </c>
      <c r="F7302" s="5" t="s">
        <v>4398</v>
      </c>
      <c r="H7302" s="5" t="s">
        <v>5398</v>
      </c>
      <c r="I7302" s="6" t="s">
        <v>2147</v>
      </c>
      <c r="J7302" s="6" t="s">
        <v>7241</v>
      </c>
      <c r="K7302" s="17">
        <v>3</v>
      </c>
      <c r="L7302" s="17" t="s">
        <v>7730</v>
      </c>
      <c r="M7302" s="9">
        <v>0.1</v>
      </c>
      <c r="N7302" s="9"/>
      <c r="O7302" s="21"/>
      <c r="Q7302" s="29"/>
      <c r="U7302" s="17"/>
      <c r="V7302" s="2">
        <v>1042</v>
      </c>
      <c r="Y7302" t="str">
        <f t="shared" si="461"/>
        <v/>
      </c>
      <c r="AA7302" t="str">
        <f t="shared" si="462"/>
        <v/>
      </c>
      <c r="AC7302" s="7"/>
      <c r="AD7302" t="s">
        <v>2147</v>
      </c>
      <c r="AE7302">
        <f t="shared" si="463"/>
        <v>0</v>
      </c>
      <c r="AG7302" s="2"/>
      <c r="AH7302" t="s">
        <v>2181</v>
      </c>
      <c r="AI7302" s="7" t="s">
        <v>4610</v>
      </c>
    </row>
    <row r="7303" spans="1:35" ht="11" customHeight="1" outlineLevel="1" x14ac:dyDescent="0.25">
      <c r="A7303" t="s">
        <v>676</v>
      </c>
      <c r="C7303" s="2" t="s">
        <v>12953</v>
      </c>
      <c r="D7303" s="2">
        <v>1079</v>
      </c>
      <c r="E7303" s="7">
        <v>1970</v>
      </c>
      <c r="F7303" s="5" t="s">
        <v>4398</v>
      </c>
      <c r="H7303" s="5" t="s">
        <v>5398</v>
      </c>
      <c r="I7303" s="6" t="s">
        <v>7242</v>
      </c>
      <c r="J7303" s="6" t="s">
        <v>7241</v>
      </c>
      <c r="K7303" s="17">
        <v>3</v>
      </c>
      <c r="L7303" s="17" t="s">
        <v>7730</v>
      </c>
      <c r="M7303" s="9">
        <v>0.1</v>
      </c>
      <c r="N7303" s="9"/>
      <c r="O7303" s="21"/>
      <c r="Q7303" s="29"/>
      <c r="U7303" s="17"/>
      <c r="V7303" s="2">
        <v>1043</v>
      </c>
      <c r="Y7303" t="str">
        <f t="shared" si="461"/>
        <v/>
      </c>
      <c r="AA7303" t="str">
        <f t="shared" si="462"/>
        <v/>
      </c>
      <c r="AC7303" s="7"/>
      <c r="AD7303" t="s">
        <v>7242</v>
      </c>
      <c r="AE7303">
        <f t="shared" si="463"/>
        <v>0</v>
      </c>
      <c r="AG7303" s="2"/>
      <c r="AH7303" t="s">
        <v>2181</v>
      </c>
      <c r="AI7303" s="7" t="s">
        <v>4610</v>
      </c>
    </row>
    <row r="7304" spans="1:35" ht="11" customHeight="1" outlineLevel="1" x14ac:dyDescent="0.25">
      <c r="A7304" t="s">
        <v>676</v>
      </c>
      <c r="C7304" s="2" t="s">
        <v>12953</v>
      </c>
      <c r="D7304" s="2">
        <v>1081</v>
      </c>
      <c r="E7304" s="7">
        <v>1970</v>
      </c>
      <c r="F7304" s="5" t="s">
        <v>4398</v>
      </c>
      <c r="H7304" s="5" t="s">
        <v>5398</v>
      </c>
      <c r="I7304" s="6" t="s">
        <v>2058</v>
      </c>
      <c r="J7304" s="6" t="s">
        <v>7243</v>
      </c>
      <c r="K7304" s="17">
        <v>3</v>
      </c>
      <c r="L7304" s="17" t="s">
        <v>7730</v>
      </c>
      <c r="M7304" s="9">
        <v>0.2</v>
      </c>
      <c r="N7304" s="9"/>
      <c r="O7304" s="21"/>
      <c r="Q7304" s="29"/>
      <c r="U7304" s="17"/>
      <c r="V7304" s="2">
        <v>1044</v>
      </c>
      <c r="Y7304" t="str">
        <f t="shared" si="461"/>
        <v/>
      </c>
      <c r="AA7304" t="str">
        <f t="shared" si="462"/>
        <v/>
      </c>
      <c r="AC7304" s="7"/>
      <c r="AD7304" t="s">
        <v>2058</v>
      </c>
      <c r="AE7304">
        <f t="shared" si="463"/>
        <v>0</v>
      </c>
      <c r="AG7304" s="2"/>
      <c r="AH7304" t="s">
        <v>2059</v>
      </c>
      <c r="AI7304" s="7" t="s">
        <v>4610</v>
      </c>
    </row>
    <row r="7305" spans="1:35" ht="11" customHeight="1" outlineLevel="1" x14ac:dyDescent="0.25">
      <c r="A7305" t="s">
        <v>676</v>
      </c>
      <c r="C7305" s="2" t="s">
        <v>12953</v>
      </c>
      <c r="D7305" s="2">
        <v>1102</v>
      </c>
      <c r="E7305" s="7">
        <v>1971</v>
      </c>
      <c r="F7305" s="5" t="s">
        <v>2057</v>
      </c>
      <c r="H7305" s="5" t="s">
        <v>2406</v>
      </c>
      <c r="I7305" s="6" t="s">
        <v>2407</v>
      </c>
      <c r="J7305" s="6" t="s">
        <v>7244</v>
      </c>
      <c r="K7305" s="17">
        <v>3</v>
      </c>
      <c r="L7305" s="17" t="s">
        <v>7730</v>
      </c>
      <c r="M7305" s="9">
        <v>0.15</v>
      </c>
      <c r="N7305" s="9"/>
      <c r="O7305" s="21"/>
      <c r="Q7305" s="29"/>
      <c r="U7305" s="17"/>
      <c r="V7305" s="2">
        <v>1062</v>
      </c>
      <c r="Y7305" t="str">
        <f t="shared" si="461"/>
        <v/>
      </c>
      <c r="AA7305" t="str">
        <f t="shared" si="462"/>
        <v/>
      </c>
      <c r="AC7305" s="7"/>
      <c r="AD7305" t="s">
        <v>2407</v>
      </c>
      <c r="AE7305">
        <f t="shared" si="463"/>
        <v>0</v>
      </c>
      <c r="AG7305" s="2"/>
      <c r="AH7305" t="s">
        <v>1949</v>
      </c>
      <c r="AI7305" s="7" t="s">
        <v>4610</v>
      </c>
    </row>
    <row r="7306" spans="1:35" ht="11" customHeight="1" outlineLevel="1" x14ac:dyDescent="0.25">
      <c r="A7306" t="s">
        <v>676</v>
      </c>
      <c r="C7306" s="2" t="s">
        <v>12953</v>
      </c>
      <c r="D7306" s="2">
        <v>1103</v>
      </c>
      <c r="E7306" s="7">
        <v>1971</v>
      </c>
      <c r="F7306" s="5" t="s">
        <v>4398</v>
      </c>
      <c r="H7306" s="5" t="s">
        <v>2405</v>
      </c>
      <c r="I7306" s="6" t="s">
        <v>3476</v>
      </c>
      <c r="J7306" s="6" t="s">
        <v>7244</v>
      </c>
      <c r="K7306" s="17">
        <v>5</v>
      </c>
      <c r="L7306" s="17" t="s">
        <v>7730</v>
      </c>
      <c r="M7306" s="9">
        <v>0.15</v>
      </c>
      <c r="N7306" s="9"/>
      <c r="O7306" s="21"/>
      <c r="Q7306" s="29"/>
      <c r="U7306" s="17"/>
      <c r="V7306" s="2">
        <v>1063</v>
      </c>
      <c r="Y7306" t="str">
        <f t="shared" si="461"/>
        <v/>
      </c>
      <c r="AA7306" t="str">
        <f t="shared" si="462"/>
        <v/>
      </c>
      <c r="AC7306" s="7"/>
      <c r="AD7306" t="s">
        <v>3476</v>
      </c>
      <c r="AE7306">
        <f t="shared" si="463"/>
        <v>0</v>
      </c>
      <c r="AG7306" s="2"/>
      <c r="AH7306" t="s">
        <v>5021</v>
      </c>
      <c r="AI7306" s="7" t="s">
        <v>4610</v>
      </c>
    </row>
    <row r="7307" spans="1:35" ht="11" customHeight="1" outlineLevel="1" x14ac:dyDescent="0.25">
      <c r="A7307" t="s">
        <v>676</v>
      </c>
      <c r="C7307" s="2" t="s">
        <v>12953</v>
      </c>
      <c r="D7307" s="2">
        <v>1108</v>
      </c>
      <c r="E7307" s="7">
        <v>1971</v>
      </c>
      <c r="F7307" s="5" t="s">
        <v>21178</v>
      </c>
      <c r="H7307" s="5" t="s">
        <v>5398</v>
      </c>
      <c r="I7307" s="6" t="s">
        <v>5399</v>
      </c>
      <c r="J7307" s="6" t="s">
        <v>7244</v>
      </c>
      <c r="K7307" s="17">
        <v>5</v>
      </c>
      <c r="L7307" s="17" t="s">
        <v>7730</v>
      </c>
      <c r="M7307" s="9">
        <v>0.15</v>
      </c>
      <c r="N7307" s="9"/>
      <c r="O7307" s="21"/>
      <c r="Q7307" s="29"/>
      <c r="U7307" s="17"/>
      <c r="V7307" s="2">
        <v>1063</v>
      </c>
      <c r="Y7307">
        <f t="shared" si="461"/>
        <v>1</v>
      </c>
      <c r="AA7307" t="str">
        <f t="shared" si="462"/>
        <v/>
      </c>
      <c r="AC7307" s="7"/>
      <c r="AD7307" t="s">
        <v>21177</v>
      </c>
      <c r="AE7307">
        <f t="shared" si="463"/>
        <v>1</v>
      </c>
      <c r="AG7307" s="2"/>
      <c r="AH7307" t="s">
        <v>5021</v>
      </c>
      <c r="AI7307" s="7" t="s">
        <v>4610</v>
      </c>
    </row>
    <row r="7308" spans="1:35" ht="11" customHeight="1" outlineLevel="1" x14ac:dyDescent="0.25">
      <c r="A7308" t="s">
        <v>676</v>
      </c>
      <c r="C7308" s="2" t="s">
        <v>12953</v>
      </c>
      <c r="D7308" s="2">
        <v>1113</v>
      </c>
      <c r="E7308" s="7">
        <v>1971</v>
      </c>
      <c r="F7308" s="5" t="s">
        <v>4398</v>
      </c>
      <c r="H7308" s="5" t="s">
        <v>5398</v>
      </c>
      <c r="I7308" s="6" t="s">
        <v>5399</v>
      </c>
      <c r="J7308" s="6" t="s">
        <v>7247</v>
      </c>
      <c r="K7308" s="17">
        <v>1</v>
      </c>
      <c r="L7308" s="17" t="s">
        <v>7730</v>
      </c>
      <c r="M7308" s="9">
        <v>0.4</v>
      </c>
      <c r="N7308" s="9"/>
      <c r="O7308" s="21"/>
      <c r="Q7308" s="29"/>
      <c r="U7308" s="17"/>
      <c r="V7308" s="2">
        <v>1094</v>
      </c>
      <c r="Y7308" t="str">
        <f t="shared" si="461"/>
        <v/>
      </c>
      <c r="AA7308" t="str">
        <f t="shared" si="462"/>
        <v/>
      </c>
      <c r="AC7308" s="7"/>
      <c r="AD7308" t="s">
        <v>5399</v>
      </c>
      <c r="AE7308">
        <f t="shared" si="463"/>
        <v>1</v>
      </c>
      <c r="AG7308" s="2"/>
      <c r="AH7308" t="s">
        <v>4921</v>
      </c>
      <c r="AI7308" s="7" t="s">
        <v>4610</v>
      </c>
    </row>
    <row r="7309" spans="1:35" ht="11" customHeight="1" outlineLevel="1" collapsed="1" x14ac:dyDescent="0.25">
      <c r="A7309" t="s">
        <v>676</v>
      </c>
      <c r="C7309" s="2" t="s">
        <v>12953</v>
      </c>
      <c r="D7309" s="2" t="s">
        <v>7246</v>
      </c>
      <c r="E7309" s="7">
        <v>1971</v>
      </c>
      <c r="F7309" s="5" t="s">
        <v>3781</v>
      </c>
      <c r="H7309" s="5" t="s">
        <v>5398</v>
      </c>
      <c r="I7309" s="6" t="s">
        <v>2180</v>
      </c>
      <c r="J7309" s="6" t="s">
        <v>7247</v>
      </c>
      <c r="K7309" s="17">
        <v>1</v>
      </c>
      <c r="L7309" s="17" t="s">
        <v>7730</v>
      </c>
      <c r="M7309" s="9">
        <v>0.5</v>
      </c>
      <c r="N7309" s="9"/>
      <c r="O7309" s="21"/>
      <c r="Q7309" s="29"/>
      <c r="U7309" s="17"/>
      <c r="V7309" s="2" t="s">
        <v>5286</v>
      </c>
      <c r="Y7309" t="str">
        <f t="shared" si="461"/>
        <v/>
      </c>
      <c r="AA7309" t="str">
        <f t="shared" si="462"/>
        <v/>
      </c>
      <c r="AC7309" s="7"/>
      <c r="AD7309" t="s">
        <v>2180</v>
      </c>
      <c r="AE7309">
        <f t="shared" si="463"/>
        <v>0</v>
      </c>
      <c r="AG7309" s="2"/>
      <c r="AH7309" t="s">
        <v>2181</v>
      </c>
      <c r="AI7309" s="7" t="s">
        <v>4610</v>
      </c>
    </row>
    <row r="7310" spans="1:35" ht="11" customHeight="1" outlineLevel="1" x14ac:dyDescent="0.25">
      <c r="A7310" t="s">
        <v>676</v>
      </c>
      <c r="C7310" s="2" t="s">
        <v>12953</v>
      </c>
      <c r="D7310" s="2" t="s">
        <v>7245</v>
      </c>
      <c r="E7310" s="7">
        <v>1971</v>
      </c>
      <c r="F7310" s="5" t="s">
        <v>4877</v>
      </c>
      <c r="H7310" s="5" t="s">
        <v>5398</v>
      </c>
      <c r="I7310" s="6" t="s">
        <v>2180</v>
      </c>
      <c r="J7310" s="6" t="s">
        <v>7247</v>
      </c>
      <c r="K7310" s="17">
        <v>1</v>
      </c>
      <c r="L7310" s="17" t="s">
        <v>7730</v>
      </c>
      <c r="M7310" s="9">
        <v>4</v>
      </c>
      <c r="N7310" s="9"/>
      <c r="O7310" s="21"/>
      <c r="Q7310" s="29"/>
      <c r="U7310" s="17"/>
      <c r="V7310" s="2" t="s">
        <v>5287</v>
      </c>
      <c r="Y7310" t="str">
        <f t="shared" si="461"/>
        <v/>
      </c>
      <c r="AA7310" t="str">
        <f t="shared" si="462"/>
        <v/>
      </c>
      <c r="AC7310" s="7"/>
      <c r="AD7310" t="s">
        <v>2180</v>
      </c>
      <c r="AE7310">
        <f t="shared" si="463"/>
        <v>0</v>
      </c>
      <c r="AG7310" s="2"/>
      <c r="AH7310" t="s">
        <v>2181</v>
      </c>
      <c r="AI7310" s="7" t="s">
        <v>4610</v>
      </c>
    </row>
    <row r="7311" spans="1:35" ht="11" customHeight="1" outlineLevel="1" x14ac:dyDescent="0.25">
      <c r="A7311" t="s">
        <v>676</v>
      </c>
      <c r="C7311" s="2" t="s">
        <v>12953</v>
      </c>
      <c r="D7311" s="2" t="s">
        <v>8663</v>
      </c>
      <c r="E7311" s="7">
        <v>1971</v>
      </c>
      <c r="F7311" s="5" t="s">
        <v>8664</v>
      </c>
      <c r="H7311" s="5" t="s">
        <v>5398</v>
      </c>
      <c r="I7311" s="6" t="s">
        <v>5399</v>
      </c>
      <c r="J7311" s="6" t="s">
        <v>7247</v>
      </c>
      <c r="K7311" s="17">
        <v>1</v>
      </c>
      <c r="L7311" s="17" t="s">
        <v>7730</v>
      </c>
      <c r="M7311" s="9">
        <v>3.9</v>
      </c>
      <c r="N7311" s="9"/>
      <c r="O7311" s="21"/>
      <c r="Q7311" s="29"/>
      <c r="U7311" s="17"/>
      <c r="V7311" s="2">
        <v>1094</v>
      </c>
      <c r="X7311" t="s">
        <v>7732</v>
      </c>
      <c r="Y7311">
        <f t="shared" si="461"/>
        <v>1</v>
      </c>
      <c r="AA7311" t="str">
        <f t="shared" si="462"/>
        <v/>
      </c>
      <c r="AC7311" s="7"/>
      <c r="AD7311" t="s">
        <v>5399</v>
      </c>
      <c r="AE7311">
        <f t="shared" si="463"/>
        <v>1</v>
      </c>
      <c r="AG7311" s="2"/>
      <c r="AH7311" t="s">
        <v>4921</v>
      </c>
      <c r="AI7311" s="7" t="s">
        <v>4610</v>
      </c>
    </row>
    <row r="7312" spans="1:35" ht="11" customHeight="1" outlineLevel="1" x14ac:dyDescent="0.25">
      <c r="A7312" t="s">
        <v>676</v>
      </c>
      <c r="C7312" s="2" t="s">
        <v>12953</v>
      </c>
      <c r="D7312" s="2" t="s">
        <v>8665</v>
      </c>
      <c r="E7312" s="7">
        <v>1971</v>
      </c>
      <c r="F7312" s="5" t="s">
        <v>8666</v>
      </c>
      <c r="H7312" s="5" t="s">
        <v>5398</v>
      </c>
      <c r="I7312" s="6" t="s">
        <v>5399</v>
      </c>
      <c r="J7312" s="6" t="s">
        <v>7247</v>
      </c>
      <c r="K7312" s="17">
        <v>1</v>
      </c>
      <c r="L7312" s="17" t="s">
        <v>7730</v>
      </c>
      <c r="M7312" s="9">
        <v>4.8</v>
      </c>
      <c r="N7312" s="9"/>
      <c r="O7312" s="21"/>
      <c r="Q7312" s="29"/>
      <c r="U7312" s="17"/>
      <c r="V7312" s="2">
        <v>1094</v>
      </c>
      <c r="X7312" t="s">
        <v>7732</v>
      </c>
      <c r="Y7312">
        <f t="shared" si="461"/>
        <v>1</v>
      </c>
      <c r="AA7312" t="str">
        <f t="shared" si="462"/>
        <v/>
      </c>
      <c r="AC7312" s="7"/>
      <c r="AD7312" t="s">
        <v>5399</v>
      </c>
      <c r="AE7312">
        <f t="shared" si="463"/>
        <v>1</v>
      </c>
      <c r="AG7312" s="2"/>
      <c r="AH7312" t="s">
        <v>4921</v>
      </c>
      <c r="AI7312" s="7" t="s">
        <v>4610</v>
      </c>
    </row>
    <row r="7313" spans="1:35" ht="11" customHeight="1" outlineLevel="1" x14ac:dyDescent="0.25">
      <c r="A7313" t="s">
        <v>676</v>
      </c>
      <c r="C7313" s="2" t="s">
        <v>12953</v>
      </c>
      <c r="D7313" s="2">
        <v>1121</v>
      </c>
      <c r="E7313" s="7">
        <v>1971</v>
      </c>
      <c r="F7313" s="5" t="s">
        <v>2057</v>
      </c>
      <c r="H7313" s="5" t="s">
        <v>5288</v>
      </c>
      <c r="I7313" s="6" t="s">
        <v>4409</v>
      </c>
      <c r="J7313" s="6" t="s">
        <v>7200</v>
      </c>
      <c r="K7313" s="17">
        <v>3</v>
      </c>
      <c r="L7313" s="17" t="s">
        <v>7730</v>
      </c>
      <c r="M7313" s="9">
        <v>0.5</v>
      </c>
      <c r="N7313" s="9"/>
      <c r="O7313" s="21"/>
      <c r="Q7313" s="29"/>
      <c r="U7313" s="17"/>
      <c r="V7313" s="2">
        <v>1099</v>
      </c>
      <c r="Y7313" t="str">
        <f t="shared" si="461"/>
        <v/>
      </c>
      <c r="AA7313" t="str">
        <f t="shared" si="462"/>
        <v/>
      </c>
      <c r="AC7313" s="7"/>
      <c r="AD7313" t="s">
        <v>4409</v>
      </c>
      <c r="AE7313">
        <f t="shared" si="463"/>
        <v>0</v>
      </c>
      <c r="AG7313" s="2"/>
      <c r="AH7313" t="s">
        <v>1294</v>
      </c>
      <c r="AI7313" s="7" t="s">
        <v>4610</v>
      </c>
    </row>
    <row r="7314" spans="1:35" ht="11" customHeight="1" outlineLevel="1" x14ac:dyDescent="0.25">
      <c r="A7314" t="s">
        <v>676</v>
      </c>
      <c r="C7314" s="2" t="s">
        <v>12953</v>
      </c>
      <c r="D7314" s="2">
        <v>1122</v>
      </c>
      <c r="E7314" s="7">
        <v>1971</v>
      </c>
      <c r="F7314" s="5" t="s">
        <v>4398</v>
      </c>
      <c r="H7314" s="5" t="s">
        <v>5289</v>
      </c>
      <c r="I7314" s="6" t="s">
        <v>5290</v>
      </c>
      <c r="J7314" s="6" t="s">
        <v>7200</v>
      </c>
      <c r="K7314" s="17">
        <v>1</v>
      </c>
      <c r="L7314" s="17" t="s">
        <v>7730</v>
      </c>
      <c r="M7314" s="9">
        <v>0.5</v>
      </c>
      <c r="N7314" s="9"/>
      <c r="O7314" s="21"/>
      <c r="Q7314" s="29"/>
      <c r="U7314" s="17"/>
      <c r="V7314" s="2">
        <v>1100</v>
      </c>
      <c r="Y7314" t="str">
        <f t="shared" si="461"/>
        <v/>
      </c>
      <c r="AA7314" t="str">
        <f t="shared" si="462"/>
        <v/>
      </c>
      <c r="AC7314" s="7"/>
      <c r="AD7314" t="s">
        <v>5290</v>
      </c>
      <c r="AE7314">
        <f t="shared" si="463"/>
        <v>0</v>
      </c>
      <c r="AG7314" s="2"/>
      <c r="AH7314" t="s">
        <v>5291</v>
      </c>
      <c r="AI7314" s="7" t="s">
        <v>4610</v>
      </c>
    </row>
    <row r="7315" spans="1:35" ht="11" customHeight="1" outlineLevel="1" x14ac:dyDescent="0.25">
      <c r="A7315" t="s">
        <v>676</v>
      </c>
      <c r="C7315" s="2" t="s">
        <v>12953</v>
      </c>
      <c r="D7315" s="2">
        <v>1128</v>
      </c>
      <c r="E7315" s="7">
        <v>1972</v>
      </c>
      <c r="F7315" s="5" t="s">
        <v>5292</v>
      </c>
      <c r="H7315" s="5" t="s">
        <v>5398</v>
      </c>
      <c r="I7315" s="6" t="s">
        <v>2899</v>
      </c>
      <c r="J7315" s="6" t="s">
        <v>7248</v>
      </c>
      <c r="K7315" s="17">
        <v>3</v>
      </c>
      <c r="L7315" s="17" t="s">
        <v>7730</v>
      </c>
      <c r="M7315" s="9">
        <v>0.25</v>
      </c>
      <c r="N7315" s="9"/>
      <c r="O7315" s="21"/>
      <c r="Q7315" s="29"/>
      <c r="U7315" s="17"/>
      <c r="V7315" s="2">
        <v>1103</v>
      </c>
      <c r="Y7315" t="str">
        <f t="shared" si="461"/>
        <v/>
      </c>
      <c r="AA7315" t="str">
        <f t="shared" si="462"/>
        <v/>
      </c>
      <c r="AC7315" s="7"/>
      <c r="AD7315" t="s">
        <v>2899</v>
      </c>
      <c r="AE7315">
        <f t="shared" si="463"/>
        <v>1</v>
      </c>
      <c r="AG7315" s="2"/>
      <c r="AH7315" t="s">
        <v>4921</v>
      </c>
      <c r="AI7315" s="7" t="s">
        <v>4610</v>
      </c>
    </row>
    <row r="7316" spans="1:35" ht="11" customHeight="1" outlineLevel="1" x14ac:dyDescent="0.25">
      <c r="A7316" t="s">
        <v>676</v>
      </c>
      <c r="C7316" s="2" t="s">
        <v>12953</v>
      </c>
      <c r="D7316" s="2" t="s">
        <v>7249</v>
      </c>
      <c r="E7316" s="7">
        <v>1972</v>
      </c>
      <c r="F7316" s="5" t="s">
        <v>2098</v>
      </c>
      <c r="H7316" s="5" t="s">
        <v>5398</v>
      </c>
      <c r="I7316" s="6" t="s">
        <v>5399</v>
      </c>
      <c r="J7316" s="6" t="s">
        <v>7248</v>
      </c>
      <c r="K7316" s="17">
        <v>3</v>
      </c>
      <c r="L7316" s="17" t="s">
        <v>7730</v>
      </c>
      <c r="M7316" s="9">
        <v>0.8</v>
      </c>
      <c r="N7316" s="9"/>
      <c r="O7316" s="21"/>
      <c r="Q7316" s="29"/>
      <c r="U7316" s="17"/>
      <c r="V7316" s="2" t="s">
        <v>5990</v>
      </c>
      <c r="Y7316" t="str">
        <f t="shared" si="461"/>
        <v/>
      </c>
      <c r="AA7316" t="str">
        <f t="shared" si="462"/>
        <v/>
      </c>
      <c r="AC7316" s="7"/>
      <c r="AD7316" t="s">
        <v>5399</v>
      </c>
      <c r="AE7316">
        <f t="shared" si="463"/>
        <v>1</v>
      </c>
      <c r="AG7316" s="2"/>
      <c r="AH7316" t="s">
        <v>4921</v>
      </c>
      <c r="AI7316" s="7" t="s">
        <v>4922</v>
      </c>
    </row>
    <row r="7317" spans="1:35" ht="11" customHeight="1" outlineLevel="1" x14ac:dyDescent="0.25">
      <c r="A7317" t="s">
        <v>676</v>
      </c>
      <c r="C7317" s="2" t="s">
        <v>12953</v>
      </c>
      <c r="D7317" s="2">
        <v>1135</v>
      </c>
      <c r="E7317" s="7">
        <v>1972</v>
      </c>
      <c r="F7317" s="5" t="s">
        <v>5292</v>
      </c>
      <c r="H7317" s="5" t="s">
        <v>5398</v>
      </c>
      <c r="I7317" s="6" t="s">
        <v>7250</v>
      </c>
      <c r="J7317" s="6" t="s">
        <v>7251</v>
      </c>
      <c r="K7317" s="17">
        <v>3</v>
      </c>
      <c r="L7317" s="17" t="s">
        <v>7730</v>
      </c>
      <c r="M7317" s="9">
        <v>0.4</v>
      </c>
      <c r="N7317" s="9"/>
      <c r="O7317" s="21"/>
      <c r="Q7317" s="29"/>
      <c r="U7317" s="17"/>
      <c r="V7317" s="2" t="s">
        <v>6866</v>
      </c>
      <c r="Y7317" t="str">
        <f t="shared" si="461"/>
        <v/>
      </c>
      <c r="AA7317" t="str">
        <f t="shared" si="462"/>
        <v/>
      </c>
      <c r="AC7317" s="7"/>
      <c r="AD7317" t="s">
        <v>7250</v>
      </c>
      <c r="AE7317">
        <f t="shared" si="463"/>
        <v>0</v>
      </c>
      <c r="AG7317" s="2"/>
      <c r="AI7317" s="7"/>
    </row>
    <row r="7318" spans="1:35" ht="11" customHeight="1" outlineLevel="1" x14ac:dyDescent="0.25">
      <c r="A7318" t="s">
        <v>676</v>
      </c>
      <c r="C7318" s="2" t="s">
        <v>12953</v>
      </c>
      <c r="D7318" s="2">
        <v>1143</v>
      </c>
      <c r="E7318" s="7">
        <v>1972</v>
      </c>
      <c r="F7318" s="5" t="s">
        <v>5292</v>
      </c>
      <c r="H7318" s="5" t="s">
        <v>5398</v>
      </c>
      <c r="I7318" s="6" t="s">
        <v>5293</v>
      </c>
      <c r="J7318" s="6" t="s">
        <v>7252</v>
      </c>
      <c r="K7318" s="17">
        <v>3</v>
      </c>
      <c r="L7318" s="17" t="s">
        <v>7730</v>
      </c>
      <c r="M7318" s="9">
        <v>0.4</v>
      </c>
      <c r="N7318" s="9"/>
      <c r="O7318" s="21"/>
      <c r="Q7318" s="29"/>
      <c r="U7318" s="17"/>
      <c r="V7318" s="2">
        <v>1116</v>
      </c>
      <c r="Y7318" t="str">
        <f t="shared" si="461"/>
        <v/>
      </c>
      <c r="AA7318" t="str">
        <f t="shared" si="462"/>
        <v/>
      </c>
      <c r="AC7318" s="7"/>
      <c r="AD7318" t="s">
        <v>5293</v>
      </c>
      <c r="AE7318">
        <f t="shared" si="463"/>
        <v>0</v>
      </c>
      <c r="AG7318" s="2"/>
      <c r="AH7318" t="s">
        <v>5294</v>
      </c>
      <c r="AI7318" s="7" t="s">
        <v>4610</v>
      </c>
    </row>
    <row r="7319" spans="1:35" ht="11" customHeight="1" outlineLevel="1" x14ac:dyDescent="0.25">
      <c r="A7319" t="s">
        <v>676</v>
      </c>
      <c r="C7319" s="2" t="s">
        <v>12953</v>
      </c>
      <c r="D7319" s="2">
        <v>1144</v>
      </c>
      <c r="E7319" s="7">
        <v>1972</v>
      </c>
      <c r="F7319" s="5" t="s">
        <v>5292</v>
      </c>
      <c r="H7319" s="5" t="s">
        <v>5398</v>
      </c>
      <c r="I7319" s="6" t="s">
        <v>7253</v>
      </c>
      <c r="J7319" s="6" t="s">
        <v>7252</v>
      </c>
      <c r="K7319" s="17">
        <v>3</v>
      </c>
      <c r="L7319" s="17" t="s">
        <v>7730</v>
      </c>
      <c r="M7319" s="9">
        <v>0.4</v>
      </c>
      <c r="N7319" s="9"/>
      <c r="O7319" s="21"/>
      <c r="Q7319" s="29"/>
      <c r="U7319" s="17"/>
      <c r="V7319" s="2">
        <v>1117</v>
      </c>
      <c r="Y7319" t="str">
        <f t="shared" si="461"/>
        <v/>
      </c>
      <c r="AA7319" t="str">
        <f t="shared" si="462"/>
        <v/>
      </c>
      <c r="AC7319" s="7"/>
      <c r="AD7319" t="s">
        <v>7253</v>
      </c>
      <c r="AE7319">
        <f t="shared" si="463"/>
        <v>0</v>
      </c>
      <c r="AG7319" s="2"/>
      <c r="AH7319" t="s">
        <v>5294</v>
      </c>
      <c r="AI7319" s="7" t="s">
        <v>4610</v>
      </c>
    </row>
    <row r="7320" spans="1:35" ht="11" customHeight="1" outlineLevel="1" x14ac:dyDescent="0.25">
      <c r="A7320" t="s">
        <v>676</v>
      </c>
      <c r="C7320" s="2" t="s">
        <v>12953</v>
      </c>
      <c r="D7320" s="2">
        <v>1147</v>
      </c>
      <c r="E7320" s="7">
        <v>1972</v>
      </c>
      <c r="F7320" s="5" t="s">
        <v>5292</v>
      </c>
      <c r="H7320" s="5" t="s">
        <v>5398</v>
      </c>
      <c r="I7320" s="6" t="s">
        <v>1177</v>
      </c>
      <c r="J7320" s="6" t="s">
        <v>7254</v>
      </c>
      <c r="K7320" s="17">
        <v>3</v>
      </c>
      <c r="L7320" s="17" t="s">
        <v>7730</v>
      </c>
      <c r="M7320" s="9">
        <v>0.15</v>
      </c>
      <c r="N7320" s="9"/>
      <c r="O7320" s="21"/>
      <c r="Q7320" s="29"/>
      <c r="U7320" s="17"/>
      <c r="V7320" s="2">
        <v>1120</v>
      </c>
      <c r="Y7320" t="str">
        <f t="shared" si="461"/>
        <v/>
      </c>
      <c r="AA7320" t="str">
        <f t="shared" si="462"/>
        <v/>
      </c>
      <c r="AC7320" s="7"/>
      <c r="AD7320" t="s">
        <v>1177</v>
      </c>
      <c r="AE7320">
        <f t="shared" si="463"/>
        <v>0</v>
      </c>
      <c r="AG7320" s="2"/>
      <c r="AH7320" t="s">
        <v>160</v>
      </c>
      <c r="AI7320" s="7" t="s">
        <v>4610</v>
      </c>
    </row>
    <row r="7321" spans="1:35" ht="11" customHeight="1" outlineLevel="1" x14ac:dyDescent="0.25">
      <c r="A7321" t="s">
        <v>676</v>
      </c>
      <c r="C7321" s="2" t="s">
        <v>12953</v>
      </c>
      <c r="D7321" s="2">
        <v>1148</v>
      </c>
      <c r="E7321" s="7">
        <v>1972</v>
      </c>
      <c r="F7321" s="5" t="s">
        <v>5292</v>
      </c>
      <c r="H7321" s="5" t="s">
        <v>5398</v>
      </c>
      <c r="I7321" s="6" t="s">
        <v>159</v>
      </c>
      <c r="J7321" s="6" t="s">
        <v>7254</v>
      </c>
      <c r="K7321" s="17">
        <v>3</v>
      </c>
      <c r="L7321" s="17" t="s">
        <v>7730</v>
      </c>
      <c r="M7321" s="9">
        <v>0.15</v>
      </c>
      <c r="N7321" s="9"/>
      <c r="O7321" s="21"/>
      <c r="Q7321" s="29"/>
      <c r="U7321" s="17"/>
      <c r="V7321" s="2">
        <v>1121</v>
      </c>
      <c r="Y7321" t="str">
        <f t="shared" si="461"/>
        <v/>
      </c>
      <c r="AA7321" t="str">
        <f t="shared" si="462"/>
        <v/>
      </c>
      <c r="AC7321" s="7"/>
      <c r="AD7321" t="s">
        <v>159</v>
      </c>
      <c r="AE7321">
        <f t="shared" si="463"/>
        <v>0</v>
      </c>
      <c r="AG7321" s="2"/>
      <c r="AH7321" t="s">
        <v>160</v>
      </c>
      <c r="AI7321" s="7" t="s">
        <v>4610</v>
      </c>
    </row>
    <row r="7322" spans="1:35" ht="11" customHeight="1" outlineLevel="1" x14ac:dyDescent="0.25">
      <c r="A7322" t="s">
        <v>676</v>
      </c>
      <c r="C7322" s="2" t="s">
        <v>12953</v>
      </c>
      <c r="D7322" s="2">
        <v>1156</v>
      </c>
      <c r="E7322" s="7">
        <v>1972</v>
      </c>
      <c r="F7322" s="5" t="s">
        <v>4123</v>
      </c>
      <c r="H7322" s="5" t="s">
        <v>5398</v>
      </c>
      <c r="I7322" s="6" t="s">
        <v>744</v>
      </c>
      <c r="J7322" s="6" t="s">
        <v>7255</v>
      </c>
      <c r="K7322" s="17">
        <v>1</v>
      </c>
      <c r="L7322" s="17" t="s">
        <v>7730</v>
      </c>
      <c r="M7322" s="9">
        <v>0.8</v>
      </c>
      <c r="N7322" s="9"/>
      <c r="O7322" s="21"/>
      <c r="Q7322" s="29"/>
      <c r="S7322">
        <v>1</v>
      </c>
      <c r="T7322">
        <v>1</v>
      </c>
      <c r="U7322" s="17"/>
      <c r="V7322" s="2" t="s">
        <v>6866</v>
      </c>
      <c r="Y7322" t="str">
        <f t="shared" si="461"/>
        <v/>
      </c>
      <c r="AA7322" t="str">
        <f t="shared" si="462"/>
        <v/>
      </c>
      <c r="AC7322" s="7"/>
      <c r="AD7322" t="s">
        <v>744</v>
      </c>
      <c r="AE7322">
        <f t="shared" si="463"/>
        <v>0</v>
      </c>
      <c r="AG7322" s="2"/>
      <c r="AI7322" s="7"/>
    </row>
    <row r="7323" spans="1:35" ht="11" customHeight="1" outlineLevel="1" x14ac:dyDescent="0.25">
      <c r="A7323" t="s">
        <v>676</v>
      </c>
      <c r="C7323" s="2" t="s">
        <v>12953</v>
      </c>
      <c r="D7323" s="2">
        <v>1160</v>
      </c>
      <c r="E7323" s="7">
        <v>1973</v>
      </c>
      <c r="F7323" s="5" t="s">
        <v>5292</v>
      </c>
      <c r="H7323" s="5" t="s">
        <v>5398</v>
      </c>
      <c r="I7323" s="6" t="s">
        <v>152</v>
      </c>
      <c r="J7323" s="6" t="s">
        <v>7264</v>
      </c>
      <c r="K7323" s="17">
        <v>5</v>
      </c>
      <c r="L7323" s="17" t="s">
        <v>7730</v>
      </c>
      <c r="M7323" s="9">
        <v>0.6</v>
      </c>
      <c r="N7323" s="9"/>
      <c r="O7323" s="21"/>
      <c r="Q7323" s="29"/>
      <c r="U7323" s="17"/>
      <c r="V7323" s="2">
        <v>1133</v>
      </c>
      <c r="Y7323" t="str">
        <f t="shared" ref="Y7323:Y7386" si="464">IF(COUNTIF(F7323,"*fdc*"),1,"")</f>
        <v/>
      </c>
      <c r="AA7323" t="str">
        <f t="shared" ref="AA7323:AA7386" si="465">IF(COUNTIF(F7323,"*s/s*"),1,"")</f>
        <v/>
      </c>
      <c r="AC7323" s="7"/>
      <c r="AD7323" t="s">
        <v>152</v>
      </c>
      <c r="AE7323">
        <f t="shared" si="463"/>
        <v>0</v>
      </c>
      <c r="AG7323" s="2"/>
      <c r="AH7323" t="s">
        <v>2181</v>
      </c>
      <c r="AI7323" s="7" t="s">
        <v>4610</v>
      </c>
    </row>
    <row r="7324" spans="1:35" ht="11" customHeight="1" outlineLevel="1" x14ac:dyDescent="0.25">
      <c r="A7324" t="s">
        <v>676</v>
      </c>
      <c r="C7324" s="2" t="s">
        <v>12953</v>
      </c>
      <c r="D7324" s="2">
        <v>1169</v>
      </c>
      <c r="E7324" s="7">
        <v>1973</v>
      </c>
      <c r="F7324" s="5" t="s">
        <v>5292</v>
      </c>
      <c r="H7324" s="5" t="s">
        <v>5398</v>
      </c>
      <c r="I7324" s="6" t="s">
        <v>7266</v>
      </c>
      <c r="J7324" s="6" t="s">
        <v>7265</v>
      </c>
      <c r="K7324" s="17">
        <v>3</v>
      </c>
      <c r="L7324" s="17" t="s">
        <v>7730</v>
      </c>
      <c r="M7324" s="9">
        <v>0.6</v>
      </c>
      <c r="N7324" s="9"/>
      <c r="O7324" s="21"/>
      <c r="Q7324" s="29"/>
      <c r="U7324" s="17"/>
      <c r="V7324" s="2">
        <v>1139</v>
      </c>
      <c r="Y7324" t="str">
        <f t="shared" si="464"/>
        <v/>
      </c>
      <c r="AA7324" t="str">
        <f t="shared" si="465"/>
        <v/>
      </c>
      <c r="AC7324" s="7"/>
      <c r="AD7324" t="s">
        <v>7266</v>
      </c>
      <c r="AE7324">
        <f t="shared" si="463"/>
        <v>0</v>
      </c>
      <c r="AG7324" s="2"/>
      <c r="AH7324" t="s">
        <v>5712</v>
      </c>
      <c r="AI7324" s="7" t="s">
        <v>4610</v>
      </c>
    </row>
    <row r="7325" spans="1:35" ht="11" customHeight="1" outlineLevel="1" x14ac:dyDescent="0.25">
      <c r="A7325" t="s">
        <v>676</v>
      </c>
      <c r="C7325" s="2" t="s">
        <v>12953</v>
      </c>
      <c r="D7325" s="2">
        <v>1327</v>
      </c>
      <c r="E7325" s="7">
        <v>1977</v>
      </c>
      <c r="F7325" s="5" t="s">
        <v>5292</v>
      </c>
      <c r="H7325" s="5" t="s">
        <v>5398</v>
      </c>
      <c r="I7325" s="6" t="s">
        <v>7268</v>
      </c>
      <c r="J7325" s="6" t="s">
        <v>7267</v>
      </c>
      <c r="K7325" s="17">
        <v>3</v>
      </c>
      <c r="L7325" s="17" t="s">
        <v>7730</v>
      </c>
      <c r="M7325" s="9">
        <v>0.8</v>
      </c>
      <c r="N7325" s="9"/>
      <c r="O7325" s="21"/>
      <c r="Q7325" s="29"/>
      <c r="U7325" s="17"/>
      <c r="V7325" s="2" t="s">
        <v>6866</v>
      </c>
      <c r="Y7325" t="str">
        <f t="shared" si="464"/>
        <v/>
      </c>
      <c r="AA7325" t="str">
        <f t="shared" si="465"/>
        <v/>
      </c>
      <c r="AC7325" s="7"/>
      <c r="AD7325" t="s">
        <v>7268</v>
      </c>
      <c r="AE7325">
        <f t="shared" si="463"/>
        <v>0</v>
      </c>
      <c r="AG7325" s="2"/>
      <c r="AI7325" s="7"/>
    </row>
    <row r="7326" spans="1:35" ht="11" customHeight="1" outlineLevel="1" x14ac:dyDescent="0.25">
      <c r="A7326" t="s">
        <v>676</v>
      </c>
      <c r="C7326" s="2" t="s">
        <v>12953</v>
      </c>
      <c r="D7326" s="2">
        <v>1342</v>
      </c>
      <c r="E7326" s="7">
        <v>1978</v>
      </c>
      <c r="F7326" s="5" t="s">
        <v>4397</v>
      </c>
      <c r="H7326" s="5" t="s">
        <v>5398</v>
      </c>
      <c r="I7326" s="6" t="s">
        <v>2898</v>
      </c>
      <c r="J7326" s="6" t="s">
        <v>7269</v>
      </c>
      <c r="K7326" s="17">
        <v>1</v>
      </c>
      <c r="L7326" s="17" t="s">
        <v>7730</v>
      </c>
      <c r="M7326" s="9">
        <v>0.6</v>
      </c>
      <c r="N7326" s="9"/>
      <c r="O7326" s="21"/>
      <c r="Q7326" s="29"/>
      <c r="U7326" s="17"/>
      <c r="V7326" s="2">
        <v>1324</v>
      </c>
      <c r="Y7326" t="str">
        <f t="shared" si="464"/>
        <v/>
      </c>
      <c r="AA7326" t="str">
        <f t="shared" si="465"/>
        <v/>
      </c>
      <c r="AC7326" s="7"/>
      <c r="AD7326" t="s">
        <v>2898</v>
      </c>
      <c r="AE7326">
        <f t="shared" si="463"/>
        <v>1</v>
      </c>
      <c r="AG7326" s="2"/>
      <c r="AH7326" t="s">
        <v>4921</v>
      </c>
      <c r="AI7326" s="7" t="s">
        <v>4610</v>
      </c>
    </row>
    <row r="7327" spans="1:35" ht="11" customHeight="1" outlineLevel="1" x14ac:dyDescent="0.25">
      <c r="A7327" t="s">
        <v>676</v>
      </c>
      <c r="C7327" s="2" t="s">
        <v>12953</v>
      </c>
      <c r="D7327" s="2">
        <v>1348</v>
      </c>
      <c r="E7327" s="7">
        <v>1978</v>
      </c>
      <c r="F7327" s="5" t="s">
        <v>4397</v>
      </c>
      <c r="H7327" s="5" t="s">
        <v>5398</v>
      </c>
      <c r="I7327" s="6" t="s">
        <v>2897</v>
      </c>
      <c r="J7327" s="6" t="s">
        <v>7270</v>
      </c>
      <c r="K7327" s="17">
        <v>3</v>
      </c>
      <c r="L7327" s="17" t="s">
        <v>7730</v>
      </c>
      <c r="M7327" s="9">
        <v>0.6</v>
      </c>
      <c r="N7327" s="9"/>
      <c r="O7327" s="21"/>
      <c r="Q7327" s="29"/>
      <c r="S7327">
        <v>1</v>
      </c>
      <c r="T7327">
        <v>1</v>
      </c>
      <c r="U7327" s="17"/>
      <c r="V7327" s="2">
        <v>1331</v>
      </c>
      <c r="Y7327" t="str">
        <f t="shared" si="464"/>
        <v/>
      </c>
      <c r="AA7327" t="str">
        <f t="shared" si="465"/>
        <v/>
      </c>
      <c r="AC7327" s="7"/>
      <c r="AD7327" t="s">
        <v>2897</v>
      </c>
      <c r="AE7327">
        <f t="shared" si="463"/>
        <v>1</v>
      </c>
      <c r="AG7327" s="2"/>
      <c r="AH7327" t="s">
        <v>4921</v>
      </c>
      <c r="AI7327" s="7" t="s">
        <v>4610</v>
      </c>
    </row>
    <row r="7328" spans="1:35" ht="11" customHeight="1" outlineLevel="1" x14ac:dyDescent="0.25">
      <c r="A7328" t="s">
        <v>676</v>
      </c>
      <c r="C7328" s="2" t="s">
        <v>12953</v>
      </c>
      <c r="D7328" s="2">
        <v>1405</v>
      </c>
      <c r="E7328" s="7">
        <v>1980</v>
      </c>
      <c r="F7328" s="5" t="s">
        <v>4397</v>
      </c>
      <c r="H7328" s="5" t="s">
        <v>5398</v>
      </c>
      <c r="I7328" s="6" t="s">
        <v>2896</v>
      </c>
      <c r="J7328" s="6" t="s">
        <v>7271</v>
      </c>
      <c r="K7328" s="17">
        <v>1</v>
      </c>
      <c r="L7328" s="17" t="s">
        <v>7730</v>
      </c>
      <c r="M7328" s="9">
        <v>0.6</v>
      </c>
      <c r="N7328" s="9"/>
      <c r="O7328" s="21"/>
      <c r="Q7328" s="29"/>
      <c r="T7328">
        <v>1</v>
      </c>
      <c r="U7328" s="17"/>
      <c r="V7328" s="2">
        <v>1380</v>
      </c>
      <c r="Y7328" t="str">
        <f t="shared" si="464"/>
        <v/>
      </c>
      <c r="AA7328" t="str">
        <f t="shared" si="465"/>
        <v/>
      </c>
      <c r="AC7328" s="7"/>
      <c r="AD7328" t="s">
        <v>2896</v>
      </c>
      <c r="AE7328">
        <f t="shared" si="463"/>
        <v>1</v>
      </c>
      <c r="AG7328" s="2"/>
      <c r="AH7328" t="s">
        <v>4921</v>
      </c>
      <c r="AI7328" s="7" t="s">
        <v>4610</v>
      </c>
    </row>
    <row r="7329" spans="1:35" ht="11" customHeight="1" outlineLevel="1" x14ac:dyDescent="0.25">
      <c r="A7329" t="s">
        <v>676</v>
      </c>
      <c r="C7329" s="2" t="s">
        <v>12953</v>
      </c>
      <c r="D7329" s="2">
        <v>1418</v>
      </c>
      <c r="E7329" s="7">
        <v>1980</v>
      </c>
      <c r="F7329" s="5" t="s">
        <v>4397</v>
      </c>
      <c r="H7329" s="5" t="s">
        <v>5398</v>
      </c>
      <c r="I7329" s="6" t="s">
        <v>7272</v>
      </c>
      <c r="J7329" s="6" t="s">
        <v>7273</v>
      </c>
      <c r="K7329" s="17">
        <v>3</v>
      </c>
      <c r="L7329" s="17" t="s">
        <v>7730</v>
      </c>
      <c r="M7329" s="9">
        <v>1.5</v>
      </c>
      <c r="N7329" s="9"/>
      <c r="O7329" s="21"/>
      <c r="Q7329" s="29"/>
      <c r="U7329" s="17"/>
      <c r="V7329" s="2" t="s">
        <v>6866</v>
      </c>
      <c r="Y7329" t="str">
        <f t="shared" si="464"/>
        <v/>
      </c>
      <c r="AA7329" t="str">
        <f t="shared" si="465"/>
        <v/>
      </c>
      <c r="AC7329" s="7"/>
      <c r="AD7329" t="s">
        <v>7272</v>
      </c>
      <c r="AE7329">
        <f t="shared" si="463"/>
        <v>0</v>
      </c>
      <c r="AG7329" s="2"/>
      <c r="AI7329" s="7"/>
    </row>
    <row r="7330" spans="1:35" ht="11" customHeight="1" outlineLevel="1" x14ac:dyDescent="0.25">
      <c r="A7330" t="s">
        <v>676</v>
      </c>
      <c r="C7330" s="2" t="s">
        <v>12953</v>
      </c>
      <c r="D7330" s="2">
        <v>1419</v>
      </c>
      <c r="E7330" s="7">
        <v>1980</v>
      </c>
      <c r="F7330" s="5" t="s">
        <v>6567</v>
      </c>
      <c r="H7330" s="5" t="s">
        <v>5398</v>
      </c>
      <c r="I7330" s="6" t="s">
        <v>2895</v>
      </c>
      <c r="J7330" s="6" t="s">
        <v>7274</v>
      </c>
      <c r="K7330" s="17">
        <v>1</v>
      </c>
      <c r="L7330" s="17" t="s">
        <v>7730</v>
      </c>
      <c r="M7330" s="9">
        <v>0.6</v>
      </c>
      <c r="N7330" s="9"/>
      <c r="O7330" s="21"/>
      <c r="Q7330" s="29"/>
      <c r="U7330" s="17"/>
      <c r="V7330" s="2">
        <v>1409</v>
      </c>
      <c r="Y7330" t="str">
        <f t="shared" si="464"/>
        <v/>
      </c>
      <c r="AA7330" t="str">
        <f t="shared" si="465"/>
        <v/>
      </c>
      <c r="AC7330" s="7"/>
      <c r="AD7330" t="s">
        <v>2895</v>
      </c>
      <c r="AE7330">
        <f t="shared" si="463"/>
        <v>1</v>
      </c>
      <c r="AG7330" s="2"/>
      <c r="AH7330" t="s">
        <v>4921</v>
      </c>
      <c r="AI7330" s="7" t="s">
        <v>4610</v>
      </c>
    </row>
    <row r="7331" spans="1:35" ht="11" customHeight="1" outlineLevel="1" x14ac:dyDescent="0.25">
      <c r="A7331" t="s">
        <v>676</v>
      </c>
      <c r="C7331" s="2" t="s">
        <v>12953</v>
      </c>
      <c r="D7331" s="2">
        <v>1435</v>
      </c>
      <c r="E7331" s="7">
        <v>1980</v>
      </c>
      <c r="F7331" s="5" t="s">
        <v>5292</v>
      </c>
      <c r="H7331" s="5" t="s">
        <v>5398</v>
      </c>
      <c r="I7331" s="6" t="s">
        <v>5733</v>
      </c>
      <c r="J7331" s="6" t="s">
        <v>7275</v>
      </c>
      <c r="K7331" s="17">
        <v>3</v>
      </c>
      <c r="L7331" s="17" t="s">
        <v>7730</v>
      </c>
      <c r="M7331" s="9">
        <v>1.5</v>
      </c>
      <c r="N7331" s="9"/>
      <c r="O7331" s="21"/>
      <c r="Q7331" s="29"/>
      <c r="U7331" s="17"/>
      <c r="V7331" s="2" t="s">
        <v>6866</v>
      </c>
      <c r="Y7331" t="str">
        <f t="shared" si="464"/>
        <v/>
      </c>
      <c r="AA7331" t="str">
        <f t="shared" si="465"/>
        <v/>
      </c>
      <c r="AC7331" s="7"/>
      <c r="AD7331" t="s">
        <v>5733</v>
      </c>
      <c r="AE7331">
        <f t="shared" si="463"/>
        <v>0</v>
      </c>
      <c r="AG7331" s="2"/>
      <c r="AI7331" s="7"/>
    </row>
    <row r="7332" spans="1:35" ht="11" customHeight="1" outlineLevel="1" x14ac:dyDescent="0.25">
      <c r="A7332" t="s">
        <v>676</v>
      </c>
      <c r="C7332" s="2" t="s">
        <v>12953</v>
      </c>
      <c r="D7332" s="2">
        <v>1448</v>
      </c>
      <c r="E7332" s="7">
        <v>1981</v>
      </c>
      <c r="F7332" s="5" t="s">
        <v>154</v>
      </c>
      <c r="H7332" s="5" t="s">
        <v>5398</v>
      </c>
      <c r="I7332" s="6" t="s">
        <v>155</v>
      </c>
      <c r="J7332" s="6" t="s">
        <v>7276</v>
      </c>
      <c r="K7332" s="17">
        <v>1</v>
      </c>
      <c r="L7332" s="17" t="s">
        <v>7730</v>
      </c>
      <c r="M7332" s="9">
        <v>0.7</v>
      </c>
      <c r="N7332" s="9"/>
      <c r="O7332" s="21"/>
      <c r="Q7332" s="29"/>
      <c r="U7332" s="17"/>
      <c r="V7332" s="2">
        <v>1443</v>
      </c>
      <c r="Y7332" t="str">
        <f t="shared" si="464"/>
        <v/>
      </c>
      <c r="AA7332" t="str">
        <f t="shared" si="465"/>
        <v/>
      </c>
      <c r="AC7332" s="7"/>
      <c r="AD7332" t="s">
        <v>155</v>
      </c>
      <c r="AE7332">
        <f t="shared" si="463"/>
        <v>0</v>
      </c>
      <c r="AG7332" s="2"/>
      <c r="AH7332" t="s">
        <v>156</v>
      </c>
      <c r="AI7332" s="7" t="s">
        <v>4610</v>
      </c>
    </row>
    <row r="7333" spans="1:35" ht="11" customHeight="1" outlineLevel="1" x14ac:dyDescent="0.25">
      <c r="A7333" t="s">
        <v>676</v>
      </c>
      <c r="C7333" s="2" t="s">
        <v>12953</v>
      </c>
      <c r="D7333" s="2">
        <v>1462</v>
      </c>
      <c r="E7333" s="7">
        <v>1981</v>
      </c>
      <c r="F7333" s="5" t="s">
        <v>154</v>
      </c>
      <c r="H7333" s="5" t="s">
        <v>5398</v>
      </c>
      <c r="I7333" s="6" t="s">
        <v>7278</v>
      </c>
      <c r="J7333" s="6" t="s">
        <v>7277</v>
      </c>
      <c r="K7333" s="17">
        <v>3</v>
      </c>
      <c r="L7333" s="17" t="s">
        <v>7730</v>
      </c>
      <c r="M7333" s="9">
        <v>2</v>
      </c>
      <c r="N7333" s="9"/>
      <c r="O7333" s="21"/>
      <c r="Q7333" s="29"/>
      <c r="U7333" s="17"/>
      <c r="V7333" s="2"/>
      <c r="Y7333" t="str">
        <f t="shared" si="464"/>
        <v/>
      </c>
      <c r="AA7333" t="str">
        <f t="shared" si="465"/>
        <v/>
      </c>
      <c r="AC7333" s="7"/>
      <c r="AD7333" t="s">
        <v>7278</v>
      </c>
      <c r="AE7333">
        <f t="shared" si="463"/>
        <v>0</v>
      </c>
      <c r="AG7333" s="2"/>
      <c r="AI7333" s="7"/>
    </row>
    <row r="7334" spans="1:35" ht="11" customHeight="1" outlineLevel="1" x14ac:dyDescent="0.25">
      <c r="A7334" t="s">
        <v>676</v>
      </c>
      <c r="C7334" s="2" t="s">
        <v>12953</v>
      </c>
      <c r="D7334" s="3" t="s">
        <v>22224</v>
      </c>
      <c r="E7334" s="7">
        <v>1981</v>
      </c>
      <c r="F7334" s="8" t="s">
        <v>22225</v>
      </c>
      <c r="H7334" s="5" t="s">
        <v>5398</v>
      </c>
      <c r="I7334" s="39" t="s">
        <v>5399</v>
      </c>
      <c r="J7334" s="6" t="s">
        <v>22226</v>
      </c>
      <c r="K7334" s="17">
        <v>1</v>
      </c>
      <c r="L7334" s="17" t="s">
        <v>7730</v>
      </c>
      <c r="M7334" s="9">
        <v>2</v>
      </c>
      <c r="N7334" s="9"/>
      <c r="O7334" s="21"/>
      <c r="Q7334" s="29"/>
      <c r="U7334" s="17"/>
      <c r="V7334" s="2"/>
      <c r="Y7334">
        <f t="shared" si="464"/>
        <v>1</v>
      </c>
      <c r="Z7334">
        <v>1</v>
      </c>
      <c r="AA7334" t="str">
        <f t="shared" si="465"/>
        <v/>
      </c>
      <c r="AC7334" s="7"/>
      <c r="AD7334" t="s">
        <v>7278</v>
      </c>
      <c r="AE7334">
        <f t="shared" si="463"/>
        <v>1</v>
      </c>
      <c r="AG7334" s="2"/>
      <c r="AI7334" s="7"/>
    </row>
    <row r="7335" spans="1:35" ht="11" customHeight="1" outlineLevel="1" x14ac:dyDescent="0.25">
      <c r="A7335" t="s">
        <v>676</v>
      </c>
      <c r="C7335" s="2" t="s">
        <v>12953</v>
      </c>
      <c r="D7335" s="2">
        <v>1539</v>
      </c>
      <c r="E7335" s="7">
        <v>1983</v>
      </c>
      <c r="F7335" s="5" t="s">
        <v>154</v>
      </c>
      <c r="H7335" s="5" t="s">
        <v>5398</v>
      </c>
      <c r="I7335" s="6" t="s">
        <v>757</v>
      </c>
      <c r="J7335" s="6" t="s">
        <v>7273</v>
      </c>
      <c r="K7335" s="17">
        <v>3</v>
      </c>
      <c r="L7335" s="17" t="s">
        <v>7730</v>
      </c>
      <c r="M7335" s="9">
        <v>2</v>
      </c>
      <c r="N7335" s="9"/>
      <c r="O7335" s="21"/>
      <c r="Q7335" s="29"/>
      <c r="U7335" s="17"/>
      <c r="V7335" s="2"/>
      <c r="Y7335" t="str">
        <f t="shared" si="464"/>
        <v/>
      </c>
      <c r="AA7335" t="str">
        <f t="shared" si="465"/>
        <v/>
      </c>
      <c r="AC7335" s="7"/>
      <c r="AD7335" t="s">
        <v>757</v>
      </c>
      <c r="AE7335">
        <f t="shared" si="463"/>
        <v>0</v>
      </c>
      <c r="AG7335" s="2"/>
      <c r="AI7335" s="7"/>
    </row>
    <row r="7336" spans="1:35" ht="11" customHeight="1" outlineLevel="1" x14ac:dyDescent="0.25">
      <c r="A7336" t="s">
        <v>676</v>
      </c>
      <c r="C7336" s="2" t="s">
        <v>12953</v>
      </c>
      <c r="D7336" s="2">
        <v>1544</v>
      </c>
      <c r="E7336" s="7">
        <v>1983</v>
      </c>
      <c r="F7336" s="5" t="s">
        <v>154</v>
      </c>
      <c r="H7336" s="5" t="s">
        <v>5398</v>
      </c>
      <c r="I7336" s="6" t="s">
        <v>5399</v>
      </c>
      <c r="J7336" s="6" t="s">
        <v>7279</v>
      </c>
      <c r="K7336" s="17">
        <v>3</v>
      </c>
      <c r="L7336" s="17" t="s">
        <v>7730</v>
      </c>
      <c r="M7336" s="9">
        <v>1</v>
      </c>
      <c r="N7336" s="9"/>
      <c r="O7336" s="21"/>
      <c r="Q7336" s="29"/>
      <c r="U7336" s="17"/>
      <c r="V7336" s="2"/>
      <c r="Y7336" t="str">
        <f t="shared" si="464"/>
        <v/>
      </c>
      <c r="AA7336" t="str">
        <f t="shared" si="465"/>
        <v/>
      </c>
      <c r="AC7336" s="7"/>
      <c r="AD7336" t="s">
        <v>5399</v>
      </c>
      <c r="AE7336">
        <f t="shared" si="463"/>
        <v>1</v>
      </c>
      <c r="AG7336" s="2"/>
      <c r="AI7336" s="7"/>
    </row>
    <row r="7337" spans="1:35" ht="11" customHeight="1" outlineLevel="1" x14ac:dyDescent="0.25">
      <c r="A7337" t="s">
        <v>676</v>
      </c>
      <c r="C7337" s="2" t="s">
        <v>12953</v>
      </c>
      <c r="D7337" s="2">
        <v>1553</v>
      </c>
      <c r="E7337" s="7">
        <v>1983</v>
      </c>
      <c r="F7337" s="5" t="s">
        <v>6299</v>
      </c>
      <c r="H7337" s="5" t="s">
        <v>5398</v>
      </c>
      <c r="I7337" s="6" t="s">
        <v>7242</v>
      </c>
      <c r="J7337" s="6" t="s">
        <v>7280</v>
      </c>
      <c r="K7337" s="17">
        <v>3</v>
      </c>
      <c r="L7337" s="17" t="s">
        <v>7730</v>
      </c>
      <c r="M7337" s="9">
        <v>1.5</v>
      </c>
      <c r="N7337" s="9"/>
      <c r="O7337" s="21"/>
      <c r="Q7337" s="29"/>
      <c r="U7337" s="17"/>
      <c r="V7337" s="2"/>
      <c r="Y7337" t="str">
        <f t="shared" si="464"/>
        <v/>
      </c>
      <c r="AA7337" t="str">
        <f t="shared" si="465"/>
        <v/>
      </c>
      <c r="AC7337" s="7"/>
      <c r="AD7337" t="s">
        <v>7242</v>
      </c>
      <c r="AE7337">
        <f t="shared" si="463"/>
        <v>0</v>
      </c>
      <c r="AG7337" s="2"/>
      <c r="AI7337" s="7"/>
    </row>
    <row r="7338" spans="1:35" ht="11" customHeight="1" outlineLevel="1" x14ac:dyDescent="0.25">
      <c r="A7338" t="s">
        <v>676</v>
      </c>
      <c r="C7338" s="2" t="s">
        <v>12953</v>
      </c>
      <c r="D7338" s="2">
        <v>1577</v>
      </c>
      <c r="E7338" s="7">
        <v>1984</v>
      </c>
      <c r="F7338" s="5" t="s">
        <v>154</v>
      </c>
      <c r="H7338" s="5" t="s">
        <v>5398</v>
      </c>
      <c r="I7338" s="6" t="s">
        <v>2189</v>
      </c>
      <c r="J7338" s="6" t="s">
        <v>7273</v>
      </c>
      <c r="K7338" s="17">
        <v>1</v>
      </c>
      <c r="L7338" s="17" t="s">
        <v>7730</v>
      </c>
      <c r="M7338" s="9">
        <v>0.45</v>
      </c>
      <c r="N7338" s="9"/>
      <c r="O7338" s="21"/>
      <c r="Q7338" s="29"/>
      <c r="U7338" s="17"/>
      <c r="V7338" s="2"/>
      <c r="Y7338" t="str">
        <f t="shared" si="464"/>
        <v/>
      </c>
      <c r="AA7338" t="str">
        <f t="shared" si="465"/>
        <v/>
      </c>
      <c r="AC7338" s="7"/>
      <c r="AD7338" t="s">
        <v>2189</v>
      </c>
      <c r="AE7338">
        <f t="shared" si="463"/>
        <v>0</v>
      </c>
      <c r="AG7338" s="2"/>
      <c r="AI7338" s="7"/>
    </row>
    <row r="7339" spans="1:35" ht="11" customHeight="1" outlineLevel="1" x14ac:dyDescent="0.25">
      <c r="A7339" t="s">
        <v>676</v>
      </c>
      <c r="C7339" s="2" t="s">
        <v>12953</v>
      </c>
      <c r="D7339" s="2">
        <v>1621</v>
      </c>
      <c r="E7339" s="7">
        <v>1985</v>
      </c>
      <c r="F7339" s="5" t="s">
        <v>154</v>
      </c>
      <c r="H7339" s="5" t="s">
        <v>5398</v>
      </c>
      <c r="I7339" s="6" t="s">
        <v>4772</v>
      </c>
      <c r="J7339" s="6" t="s">
        <v>7281</v>
      </c>
      <c r="K7339" s="17">
        <v>3</v>
      </c>
      <c r="L7339" s="17" t="s">
        <v>7730</v>
      </c>
      <c r="M7339" s="9">
        <v>0.3</v>
      </c>
      <c r="N7339" s="9"/>
      <c r="O7339" s="21"/>
      <c r="Q7339" s="29"/>
      <c r="U7339" s="17"/>
      <c r="V7339" s="2"/>
      <c r="Y7339" t="str">
        <f t="shared" si="464"/>
        <v/>
      </c>
      <c r="AA7339" t="str">
        <f t="shared" si="465"/>
        <v/>
      </c>
      <c r="AC7339" s="7"/>
      <c r="AD7339" t="s">
        <v>4772</v>
      </c>
      <c r="AE7339">
        <f t="shared" si="463"/>
        <v>0</v>
      </c>
      <c r="AG7339" s="2"/>
      <c r="AI7339" s="7"/>
    </row>
    <row r="7340" spans="1:35" ht="11" customHeight="1" outlineLevel="1" x14ac:dyDescent="0.25">
      <c r="A7340" t="s">
        <v>676</v>
      </c>
      <c r="C7340" s="2" t="s">
        <v>12953</v>
      </c>
      <c r="D7340" s="2">
        <v>1623</v>
      </c>
      <c r="E7340" s="7">
        <v>1985</v>
      </c>
      <c r="F7340" s="5" t="s">
        <v>154</v>
      </c>
      <c r="H7340" s="5" t="s">
        <v>5398</v>
      </c>
      <c r="I7340" s="6" t="s">
        <v>2186</v>
      </c>
      <c r="J7340" s="6" t="s">
        <v>7273</v>
      </c>
      <c r="K7340" s="17">
        <v>3</v>
      </c>
      <c r="L7340" s="17" t="s">
        <v>7730</v>
      </c>
      <c r="M7340" s="9">
        <v>0.7</v>
      </c>
      <c r="N7340" s="9"/>
      <c r="O7340" s="21"/>
      <c r="Q7340" s="29"/>
      <c r="U7340" s="17"/>
      <c r="V7340" s="2">
        <v>1648</v>
      </c>
      <c r="Y7340" t="str">
        <f t="shared" si="464"/>
        <v/>
      </c>
      <c r="AA7340" t="str">
        <f t="shared" si="465"/>
        <v/>
      </c>
      <c r="AC7340" s="7"/>
      <c r="AD7340" t="s">
        <v>2186</v>
      </c>
      <c r="AE7340">
        <f t="shared" si="463"/>
        <v>0</v>
      </c>
      <c r="AG7340" s="2"/>
      <c r="AH7340" t="s">
        <v>2187</v>
      </c>
      <c r="AI7340" s="7" t="s">
        <v>4610</v>
      </c>
    </row>
    <row r="7341" spans="1:35" ht="11" customHeight="1" outlineLevel="1" x14ac:dyDescent="0.25">
      <c r="A7341" t="s">
        <v>676</v>
      </c>
      <c r="C7341" s="2" t="s">
        <v>12953</v>
      </c>
      <c r="D7341" s="2">
        <v>1656</v>
      </c>
      <c r="E7341" s="7">
        <v>1985</v>
      </c>
      <c r="F7341" s="5" t="s">
        <v>6299</v>
      </c>
      <c r="H7341" s="5" t="s">
        <v>5398</v>
      </c>
      <c r="I7341" s="6" t="s">
        <v>2183</v>
      </c>
      <c r="J7341" s="6" t="s">
        <v>7282</v>
      </c>
      <c r="K7341" s="17">
        <v>3</v>
      </c>
      <c r="L7341" s="17" t="s">
        <v>7730</v>
      </c>
      <c r="M7341" s="9">
        <v>0.75</v>
      </c>
      <c r="N7341" s="9"/>
      <c r="O7341" s="21"/>
      <c r="Q7341" s="29"/>
      <c r="T7341">
        <v>1</v>
      </c>
      <c r="U7341" s="17"/>
      <c r="V7341" s="2"/>
      <c r="Y7341" t="str">
        <f t="shared" si="464"/>
        <v/>
      </c>
      <c r="AA7341" t="str">
        <f t="shared" si="465"/>
        <v/>
      </c>
      <c r="AC7341" s="7"/>
      <c r="AD7341" t="s">
        <v>2183</v>
      </c>
      <c r="AE7341">
        <f t="shared" si="463"/>
        <v>0</v>
      </c>
      <c r="AG7341" s="2"/>
      <c r="AI7341" s="7"/>
    </row>
    <row r="7342" spans="1:35" ht="11" customHeight="1" outlineLevel="1" x14ac:dyDescent="0.25">
      <c r="A7342" t="s">
        <v>676</v>
      </c>
      <c r="C7342" s="2" t="s">
        <v>12953</v>
      </c>
      <c r="D7342" s="2">
        <v>1674</v>
      </c>
      <c r="E7342" s="7">
        <v>1986</v>
      </c>
      <c r="F7342" s="5" t="s">
        <v>154</v>
      </c>
      <c r="H7342" s="5" t="s">
        <v>5398</v>
      </c>
      <c r="I7342" s="6" t="s">
        <v>2894</v>
      </c>
      <c r="J7342" s="6" t="s">
        <v>7283</v>
      </c>
      <c r="K7342" s="17">
        <v>1</v>
      </c>
      <c r="L7342" s="17" t="s">
        <v>7730</v>
      </c>
      <c r="M7342" s="9">
        <v>2</v>
      </c>
      <c r="N7342" s="9"/>
      <c r="O7342" s="21"/>
      <c r="Q7342" s="29"/>
      <c r="U7342" s="17"/>
      <c r="V7342" s="2">
        <v>1673</v>
      </c>
      <c r="Y7342" t="str">
        <f t="shared" si="464"/>
        <v/>
      </c>
      <c r="AA7342" t="str">
        <f t="shared" si="465"/>
        <v/>
      </c>
      <c r="AC7342" s="7"/>
      <c r="AD7342" t="s">
        <v>2894</v>
      </c>
      <c r="AE7342">
        <f t="shared" si="463"/>
        <v>1</v>
      </c>
      <c r="AG7342" s="2"/>
      <c r="AH7342" t="s">
        <v>4921</v>
      </c>
      <c r="AI7342" s="7" t="s">
        <v>4610</v>
      </c>
    </row>
    <row r="7343" spans="1:35" ht="11" customHeight="1" outlineLevel="1" x14ac:dyDescent="0.25">
      <c r="A7343" t="s">
        <v>676</v>
      </c>
      <c r="C7343" s="2" t="s">
        <v>12953</v>
      </c>
      <c r="D7343" s="2">
        <v>1693</v>
      </c>
      <c r="E7343" s="7">
        <v>1986</v>
      </c>
      <c r="F7343" s="5" t="s">
        <v>6299</v>
      </c>
      <c r="H7343" s="5" t="s">
        <v>5398</v>
      </c>
      <c r="I7343" s="6" t="s">
        <v>5399</v>
      </c>
      <c r="J7343" s="6" t="s">
        <v>7284</v>
      </c>
      <c r="K7343" s="17">
        <v>1</v>
      </c>
      <c r="L7343" s="17" t="s">
        <v>7730</v>
      </c>
      <c r="M7343" s="9">
        <v>4</v>
      </c>
      <c r="N7343" s="9"/>
      <c r="O7343" s="21"/>
      <c r="Q7343" s="29"/>
      <c r="S7343">
        <v>1</v>
      </c>
      <c r="T7343">
        <v>1</v>
      </c>
      <c r="U7343" s="17"/>
      <c r="V7343" s="2"/>
      <c r="Y7343" t="str">
        <f t="shared" si="464"/>
        <v/>
      </c>
      <c r="AA7343" t="str">
        <f t="shared" si="465"/>
        <v/>
      </c>
      <c r="AC7343" s="7"/>
      <c r="AD7343" t="s">
        <v>5399</v>
      </c>
      <c r="AE7343">
        <f t="shared" si="463"/>
        <v>1</v>
      </c>
      <c r="AG7343" s="2"/>
      <c r="AI7343" s="7"/>
    </row>
    <row r="7344" spans="1:35" ht="11" customHeight="1" outlineLevel="1" x14ac:dyDescent="0.25">
      <c r="A7344" t="s">
        <v>676</v>
      </c>
      <c r="C7344" s="2" t="s">
        <v>12953</v>
      </c>
      <c r="D7344" s="2">
        <v>1709</v>
      </c>
      <c r="E7344" s="7">
        <v>1987</v>
      </c>
      <c r="F7344" s="5" t="s">
        <v>154</v>
      </c>
      <c r="H7344" s="5" t="s">
        <v>5398</v>
      </c>
      <c r="I7344" s="6" t="s">
        <v>7285</v>
      </c>
      <c r="J7344" s="6" t="s">
        <v>7286</v>
      </c>
      <c r="K7344" s="17">
        <v>5</v>
      </c>
      <c r="L7344" s="17" t="s">
        <v>7730</v>
      </c>
      <c r="M7344" s="9">
        <v>0.5</v>
      </c>
      <c r="N7344" s="9"/>
      <c r="O7344" s="21"/>
      <c r="Q7344" s="29"/>
      <c r="U7344" s="17"/>
      <c r="V7344" s="2"/>
      <c r="Y7344" t="str">
        <f t="shared" si="464"/>
        <v/>
      </c>
      <c r="AA7344" t="str">
        <f t="shared" si="465"/>
        <v/>
      </c>
      <c r="AC7344" s="7"/>
      <c r="AD7344" t="s">
        <v>7285</v>
      </c>
      <c r="AE7344">
        <f t="shared" si="463"/>
        <v>0</v>
      </c>
      <c r="AG7344" s="2"/>
      <c r="AI7344" s="7"/>
    </row>
    <row r="7345" spans="1:35" ht="11" customHeight="1" outlineLevel="1" x14ac:dyDescent="0.25">
      <c r="A7345" t="s">
        <v>676</v>
      </c>
      <c r="C7345" s="2" t="s">
        <v>12953</v>
      </c>
      <c r="D7345" s="2">
        <v>1775</v>
      </c>
      <c r="E7345" s="7">
        <v>1988</v>
      </c>
      <c r="F7345" s="5" t="s">
        <v>154</v>
      </c>
      <c r="H7345" s="5" t="s">
        <v>5398</v>
      </c>
      <c r="I7345" s="6" t="s">
        <v>7288</v>
      </c>
      <c r="J7345" s="6" t="s">
        <v>7273</v>
      </c>
      <c r="K7345" s="17">
        <v>5</v>
      </c>
      <c r="L7345" s="17" t="s">
        <v>7730</v>
      </c>
      <c r="M7345" s="9">
        <v>0.6</v>
      </c>
      <c r="N7345" s="9"/>
      <c r="O7345" s="21"/>
      <c r="Q7345" s="29"/>
      <c r="U7345" s="17"/>
      <c r="V7345" s="2"/>
      <c r="Y7345" t="str">
        <f t="shared" si="464"/>
        <v/>
      </c>
      <c r="AA7345" t="str">
        <f t="shared" si="465"/>
        <v/>
      </c>
      <c r="AC7345" s="7"/>
      <c r="AD7345" t="s">
        <v>7288</v>
      </c>
      <c r="AE7345">
        <f t="shared" si="463"/>
        <v>0</v>
      </c>
      <c r="AG7345" s="2"/>
      <c r="AI7345" s="7"/>
    </row>
    <row r="7346" spans="1:35" ht="11" customHeight="1" outlineLevel="1" x14ac:dyDescent="0.25">
      <c r="A7346" t="s">
        <v>676</v>
      </c>
      <c r="C7346" s="2" t="s">
        <v>12953</v>
      </c>
      <c r="D7346" s="2">
        <v>1776</v>
      </c>
      <c r="E7346" s="7">
        <v>1988</v>
      </c>
      <c r="F7346" s="5" t="s">
        <v>154</v>
      </c>
      <c r="H7346" s="5" t="s">
        <v>5398</v>
      </c>
      <c r="I7346" s="6" t="s">
        <v>7289</v>
      </c>
      <c r="J7346" s="6" t="s">
        <v>7290</v>
      </c>
      <c r="K7346" s="17">
        <v>3</v>
      </c>
      <c r="L7346" s="17" t="s">
        <v>7730</v>
      </c>
      <c r="M7346" s="9">
        <v>0.4</v>
      </c>
      <c r="N7346" s="9"/>
      <c r="O7346" s="21"/>
      <c r="Q7346" s="29"/>
      <c r="U7346" s="17"/>
      <c r="V7346" s="2"/>
      <c r="Y7346" t="str">
        <f t="shared" si="464"/>
        <v/>
      </c>
      <c r="AA7346" t="str">
        <f t="shared" si="465"/>
        <v/>
      </c>
      <c r="AC7346" s="7"/>
      <c r="AD7346" t="s">
        <v>7289</v>
      </c>
      <c r="AE7346">
        <f t="shared" si="463"/>
        <v>0</v>
      </c>
      <c r="AG7346" s="2"/>
      <c r="AI7346" s="7"/>
    </row>
    <row r="7347" spans="1:35" ht="11" customHeight="1" outlineLevel="1" x14ac:dyDescent="0.25">
      <c r="A7347" t="s">
        <v>676</v>
      </c>
      <c r="C7347" s="2" t="s">
        <v>12953</v>
      </c>
      <c r="D7347" s="2">
        <v>1778</v>
      </c>
      <c r="E7347" s="7">
        <v>1988</v>
      </c>
      <c r="F7347" s="5" t="s">
        <v>154</v>
      </c>
      <c r="H7347" s="5" t="s">
        <v>5398</v>
      </c>
      <c r="I7347" s="6" t="s">
        <v>6246</v>
      </c>
      <c r="J7347" s="6" t="s">
        <v>7290</v>
      </c>
      <c r="K7347" s="17">
        <v>3</v>
      </c>
      <c r="L7347" s="17" t="s">
        <v>7730</v>
      </c>
      <c r="M7347" s="9">
        <v>0.2</v>
      </c>
      <c r="N7347" s="9"/>
      <c r="O7347" s="21"/>
      <c r="Q7347" s="29"/>
      <c r="U7347" s="17"/>
      <c r="V7347" s="2">
        <v>1777</v>
      </c>
      <c r="Y7347" t="str">
        <f t="shared" si="464"/>
        <v/>
      </c>
      <c r="AA7347" t="str">
        <f t="shared" si="465"/>
        <v/>
      </c>
      <c r="AC7347" s="7"/>
      <c r="AD7347" t="s">
        <v>6246</v>
      </c>
      <c r="AE7347">
        <f t="shared" si="463"/>
        <v>0</v>
      </c>
      <c r="AG7347" s="2"/>
      <c r="AH7347" t="s">
        <v>2181</v>
      </c>
      <c r="AI7347" s="7" t="s">
        <v>4610</v>
      </c>
    </row>
    <row r="7348" spans="1:35" ht="11" customHeight="1" outlineLevel="1" x14ac:dyDescent="0.25">
      <c r="A7348" t="s">
        <v>676</v>
      </c>
      <c r="C7348" s="2" t="s">
        <v>12953</v>
      </c>
      <c r="D7348" s="2">
        <v>1779</v>
      </c>
      <c r="E7348" s="7">
        <v>1988</v>
      </c>
      <c r="F7348" s="5" t="s">
        <v>154</v>
      </c>
      <c r="H7348" s="5" t="s">
        <v>5398</v>
      </c>
      <c r="I7348" s="6" t="s">
        <v>6246</v>
      </c>
      <c r="J7348" s="6" t="s">
        <v>7290</v>
      </c>
      <c r="K7348" s="17">
        <v>3</v>
      </c>
      <c r="L7348" s="17" t="s">
        <v>7730</v>
      </c>
      <c r="M7348" s="9">
        <v>0.2</v>
      </c>
      <c r="N7348" s="9"/>
      <c r="O7348" s="21"/>
      <c r="Q7348" s="29"/>
      <c r="U7348" s="17"/>
      <c r="V7348" s="2">
        <v>1778</v>
      </c>
      <c r="Y7348" t="str">
        <f t="shared" si="464"/>
        <v/>
      </c>
      <c r="AA7348" t="str">
        <f t="shared" si="465"/>
        <v/>
      </c>
      <c r="AC7348" s="7"/>
      <c r="AD7348" t="s">
        <v>6246</v>
      </c>
      <c r="AE7348">
        <f t="shared" si="463"/>
        <v>0</v>
      </c>
      <c r="AG7348" s="2"/>
      <c r="AH7348" t="s">
        <v>2181</v>
      </c>
      <c r="AI7348" s="7" t="s">
        <v>4610</v>
      </c>
    </row>
    <row r="7349" spans="1:35" ht="11" customHeight="1" outlineLevel="1" x14ac:dyDescent="0.25">
      <c r="A7349" t="s">
        <v>676</v>
      </c>
      <c r="C7349" s="2" t="s">
        <v>12953</v>
      </c>
      <c r="D7349" s="2" t="s">
        <v>7291</v>
      </c>
      <c r="E7349" s="7">
        <v>1988</v>
      </c>
      <c r="F7349" s="5" t="s">
        <v>2410</v>
      </c>
      <c r="H7349" s="5" t="s">
        <v>5398</v>
      </c>
      <c r="I7349" s="6" t="s">
        <v>6246</v>
      </c>
      <c r="J7349" s="6" t="s">
        <v>7290</v>
      </c>
      <c r="K7349" s="17">
        <v>3</v>
      </c>
      <c r="L7349" s="17" t="s">
        <v>7730</v>
      </c>
      <c r="M7349" s="9">
        <v>2.5</v>
      </c>
      <c r="N7349" s="9"/>
      <c r="O7349" s="21"/>
      <c r="Q7349" s="29"/>
      <c r="U7349" s="17"/>
      <c r="V7349" s="2" t="s">
        <v>2408</v>
      </c>
      <c r="X7349" t="s">
        <v>7732</v>
      </c>
      <c r="Y7349" t="str">
        <f t="shared" si="464"/>
        <v/>
      </c>
      <c r="AA7349">
        <f t="shared" si="465"/>
        <v>1</v>
      </c>
      <c r="AC7349" s="7"/>
      <c r="AD7349" t="s">
        <v>6246</v>
      </c>
      <c r="AE7349">
        <f t="shared" si="463"/>
        <v>0</v>
      </c>
      <c r="AG7349" s="2"/>
      <c r="AH7349" t="s">
        <v>2181</v>
      </c>
      <c r="AI7349" s="7" t="s">
        <v>4922</v>
      </c>
    </row>
    <row r="7350" spans="1:35" ht="11" customHeight="1" outlineLevel="1" x14ac:dyDescent="0.25">
      <c r="A7350" t="s">
        <v>676</v>
      </c>
      <c r="C7350" s="2" t="s">
        <v>12953</v>
      </c>
      <c r="D7350" s="2" t="s">
        <v>7291</v>
      </c>
      <c r="E7350" s="7">
        <v>1988</v>
      </c>
      <c r="F7350" s="5" t="s">
        <v>4877</v>
      </c>
      <c r="H7350" s="5" t="s">
        <v>5398</v>
      </c>
      <c r="I7350" s="6" t="s">
        <v>6246</v>
      </c>
      <c r="J7350" s="6" t="s">
        <v>7290</v>
      </c>
      <c r="K7350" s="17">
        <v>3</v>
      </c>
      <c r="L7350" s="17" t="s">
        <v>7730</v>
      </c>
      <c r="M7350" s="9">
        <v>1.8</v>
      </c>
      <c r="N7350" s="9"/>
      <c r="O7350" s="21"/>
      <c r="Q7350" s="29"/>
      <c r="U7350" s="17"/>
      <c r="V7350" s="2" t="s">
        <v>2409</v>
      </c>
      <c r="X7350" t="s">
        <v>7732</v>
      </c>
      <c r="Y7350" t="str">
        <f t="shared" si="464"/>
        <v/>
      </c>
      <c r="AA7350" t="str">
        <f t="shared" si="465"/>
        <v/>
      </c>
      <c r="AC7350" s="7"/>
      <c r="AD7350" t="s">
        <v>6246</v>
      </c>
      <c r="AE7350">
        <f t="shared" si="463"/>
        <v>0</v>
      </c>
      <c r="AG7350" s="2"/>
      <c r="AH7350" t="s">
        <v>2181</v>
      </c>
      <c r="AI7350" s="7" t="s">
        <v>4922</v>
      </c>
    </row>
    <row r="7351" spans="1:35" ht="11" customHeight="1" outlineLevel="1" x14ac:dyDescent="0.25">
      <c r="A7351" t="s">
        <v>676</v>
      </c>
      <c r="C7351" s="2" t="s">
        <v>12953</v>
      </c>
      <c r="D7351" s="2">
        <v>1782</v>
      </c>
      <c r="E7351" s="7">
        <v>1988</v>
      </c>
      <c r="F7351" s="5" t="s">
        <v>154</v>
      </c>
      <c r="H7351" s="5" t="s">
        <v>5398</v>
      </c>
      <c r="I7351" s="6" t="s">
        <v>2189</v>
      </c>
      <c r="J7351" s="6" t="s">
        <v>7287</v>
      </c>
      <c r="K7351" s="17">
        <v>1</v>
      </c>
      <c r="L7351" s="17" t="s">
        <v>7730</v>
      </c>
      <c r="M7351" s="9">
        <v>1.35</v>
      </c>
      <c r="N7351" s="9"/>
      <c r="O7351" s="21"/>
      <c r="Q7351" s="29"/>
      <c r="U7351" s="17"/>
      <c r="V7351" s="2">
        <v>1795</v>
      </c>
      <c r="Y7351" t="str">
        <f t="shared" si="464"/>
        <v/>
      </c>
      <c r="AA7351" t="str">
        <f t="shared" si="465"/>
        <v/>
      </c>
      <c r="AC7351" s="7"/>
      <c r="AD7351" t="s">
        <v>2189</v>
      </c>
      <c r="AE7351">
        <f t="shared" si="463"/>
        <v>0</v>
      </c>
      <c r="AG7351" s="2"/>
      <c r="AH7351" t="s">
        <v>157</v>
      </c>
      <c r="AI7351" s="7" t="s">
        <v>4610</v>
      </c>
    </row>
    <row r="7352" spans="1:35" ht="11" customHeight="1" outlineLevel="1" x14ac:dyDescent="0.25">
      <c r="A7352" t="s">
        <v>676</v>
      </c>
      <c r="C7352" s="2" t="s">
        <v>12953</v>
      </c>
      <c r="D7352" s="2" t="s">
        <v>7292</v>
      </c>
      <c r="E7352" s="7">
        <v>1989</v>
      </c>
      <c r="F7352" s="5" t="s">
        <v>753</v>
      </c>
      <c r="H7352" s="5" t="s">
        <v>5398</v>
      </c>
      <c r="I7352" s="6" t="s">
        <v>7285</v>
      </c>
      <c r="J7352" s="6" t="s">
        <v>7286</v>
      </c>
      <c r="K7352" s="17">
        <v>5</v>
      </c>
      <c r="L7352" s="17" t="s">
        <v>7730</v>
      </c>
      <c r="M7352" s="9">
        <v>3</v>
      </c>
      <c r="N7352" s="9"/>
      <c r="O7352" s="21"/>
      <c r="Q7352" s="29"/>
      <c r="U7352" s="17"/>
      <c r="V7352" s="2"/>
      <c r="Y7352" t="str">
        <f t="shared" si="464"/>
        <v/>
      </c>
      <c r="AA7352">
        <f t="shared" si="465"/>
        <v>1</v>
      </c>
      <c r="AC7352" s="7"/>
      <c r="AD7352" t="s">
        <v>7285</v>
      </c>
      <c r="AE7352">
        <f t="shared" si="463"/>
        <v>0</v>
      </c>
      <c r="AG7352" s="2"/>
      <c r="AI7352" s="7"/>
    </row>
    <row r="7353" spans="1:35" ht="11" customHeight="1" outlineLevel="1" x14ac:dyDescent="0.25">
      <c r="A7353" t="s">
        <v>676</v>
      </c>
      <c r="C7353" s="2" t="s">
        <v>12953</v>
      </c>
      <c r="D7353" s="2">
        <v>1845</v>
      </c>
      <c r="E7353" s="7">
        <v>1989</v>
      </c>
      <c r="F7353" s="5" t="s">
        <v>158</v>
      </c>
      <c r="H7353" s="5" t="s">
        <v>5398</v>
      </c>
      <c r="I7353" s="6" t="s">
        <v>7297</v>
      </c>
      <c r="J7353" s="6" t="s">
        <v>7296</v>
      </c>
      <c r="K7353" s="17">
        <v>2</v>
      </c>
      <c r="L7353" s="17" t="s">
        <v>7730</v>
      </c>
      <c r="M7353" s="9">
        <v>1</v>
      </c>
      <c r="N7353" s="9"/>
      <c r="O7353" s="21"/>
      <c r="Q7353" s="29"/>
      <c r="T7353">
        <v>1</v>
      </c>
      <c r="U7353" s="17"/>
      <c r="V7353" s="2"/>
      <c r="Y7353" t="str">
        <f t="shared" si="464"/>
        <v/>
      </c>
      <c r="AA7353" t="str">
        <f t="shared" si="465"/>
        <v/>
      </c>
      <c r="AC7353" s="7"/>
      <c r="AD7353" t="s">
        <v>7297</v>
      </c>
      <c r="AE7353">
        <f t="shared" si="463"/>
        <v>0</v>
      </c>
      <c r="AG7353" s="2"/>
      <c r="AI7353" s="7"/>
    </row>
    <row r="7354" spans="1:35" ht="11" customHeight="1" outlineLevel="1" x14ac:dyDescent="0.25">
      <c r="A7354" t="s">
        <v>676</v>
      </c>
      <c r="C7354" s="2" t="s">
        <v>12953</v>
      </c>
      <c r="D7354" s="2">
        <v>1859</v>
      </c>
      <c r="E7354" s="7">
        <v>1989</v>
      </c>
      <c r="F7354" s="5" t="s">
        <v>158</v>
      </c>
      <c r="H7354" s="5" t="s">
        <v>5398</v>
      </c>
      <c r="I7354" s="6" t="s">
        <v>152</v>
      </c>
      <c r="J7354" s="6" t="s">
        <v>7273</v>
      </c>
      <c r="K7354" s="17">
        <v>3</v>
      </c>
      <c r="L7354" s="17" t="s">
        <v>7730</v>
      </c>
      <c r="M7354" s="9">
        <v>1.4</v>
      </c>
      <c r="N7354" s="9"/>
      <c r="O7354" s="21"/>
      <c r="Q7354" s="29"/>
      <c r="U7354" s="17"/>
      <c r="V7354" s="2">
        <v>1831</v>
      </c>
      <c r="Y7354" t="str">
        <f t="shared" si="464"/>
        <v/>
      </c>
      <c r="AA7354" t="str">
        <f t="shared" si="465"/>
        <v/>
      </c>
      <c r="AC7354" s="7"/>
      <c r="AD7354" t="s">
        <v>152</v>
      </c>
      <c r="AE7354">
        <f t="shared" si="463"/>
        <v>0</v>
      </c>
      <c r="AG7354" s="2"/>
      <c r="AH7354" t="s">
        <v>2181</v>
      </c>
      <c r="AI7354" s="7" t="s">
        <v>4610</v>
      </c>
    </row>
    <row r="7355" spans="1:35" ht="11" customHeight="1" outlineLevel="1" x14ac:dyDescent="0.25">
      <c r="A7355" t="s">
        <v>676</v>
      </c>
      <c r="C7355" s="2" t="s">
        <v>12953</v>
      </c>
      <c r="D7355" s="2" t="s">
        <v>7293</v>
      </c>
      <c r="E7355" s="7">
        <v>1989</v>
      </c>
      <c r="F7355" s="5" t="s">
        <v>753</v>
      </c>
      <c r="H7355" s="5" t="s">
        <v>5398</v>
      </c>
      <c r="I7355" s="6" t="s">
        <v>7289</v>
      </c>
      <c r="J7355" s="6" t="s">
        <v>7290</v>
      </c>
      <c r="K7355" s="17">
        <v>3</v>
      </c>
      <c r="L7355" s="17" t="s">
        <v>7730</v>
      </c>
      <c r="M7355" s="9">
        <v>6</v>
      </c>
      <c r="N7355" s="9"/>
      <c r="O7355" s="21"/>
      <c r="Q7355" s="29"/>
      <c r="U7355" s="17"/>
      <c r="V7355" s="2"/>
      <c r="Y7355" t="str">
        <f t="shared" si="464"/>
        <v/>
      </c>
      <c r="AA7355">
        <f t="shared" si="465"/>
        <v>1</v>
      </c>
      <c r="AC7355" s="7"/>
      <c r="AD7355" t="s">
        <v>7289</v>
      </c>
      <c r="AE7355">
        <f t="shared" si="463"/>
        <v>0</v>
      </c>
      <c r="AG7355" s="2"/>
      <c r="AI7355" s="7"/>
    </row>
    <row r="7356" spans="1:35" ht="11" customHeight="1" outlineLevel="1" x14ac:dyDescent="0.25">
      <c r="A7356" t="s">
        <v>676</v>
      </c>
      <c r="C7356" s="2" t="s">
        <v>12953</v>
      </c>
      <c r="D7356" s="2" t="s">
        <v>7294</v>
      </c>
      <c r="E7356" s="7">
        <v>1989</v>
      </c>
      <c r="F7356" s="5" t="s">
        <v>753</v>
      </c>
      <c r="H7356" s="5" t="s">
        <v>5398</v>
      </c>
      <c r="I7356" s="6" t="s">
        <v>6246</v>
      </c>
      <c r="J7356" s="6" t="s">
        <v>7290</v>
      </c>
      <c r="K7356" s="17">
        <v>3</v>
      </c>
      <c r="L7356" s="17" t="s">
        <v>7730</v>
      </c>
      <c r="M7356" s="9">
        <v>2.5</v>
      </c>
      <c r="N7356" s="9"/>
      <c r="O7356" s="21"/>
      <c r="Q7356" s="29"/>
      <c r="U7356" s="17"/>
      <c r="V7356" s="2"/>
      <c r="Y7356" t="str">
        <f t="shared" si="464"/>
        <v/>
      </c>
      <c r="AA7356">
        <f t="shared" si="465"/>
        <v>1</v>
      </c>
      <c r="AC7356" s="7"/>
      <c r="AD7356" t="s">
        <v>6246</v>
      </c>
      <c r="AE7356">
        <f t="shared" si="463"/>
        <v>0</v>
      </c>
      <c r="AG7356" s="2"/>
      <c r="AI7356" s="7"/>
    </row>
    <row r="7357" spans="1:35" ht="11" customHeight="1" outlineLevel="1" x14ac:dyDescent="0.25">
      <c r="A7357" t="s">
        <v>676</v>
      </c>
      <c r="C7357" s="2" t="s">
        <v>12953</v>
      </c>
      <c r="D7357" s="2">
        <v>1927</v>
      </c>
      <c r="E7357" s="7">
        <v>1990</v>
      </c>
      <c r="F7357" s="5" t="s">
        <v>753</v>
      </c>
      <c r="H7357" s="5" t="s">
        <v>5398</v>
      </c>
      <c r="I7357" s="6" t="s">
        <v>7297</v>
      </c>
      <c r="J7357" s="6" t="s">
        <v>7295</v>
      </c>
      <c r="K7357" s="17">
        <v>2</v>
      </c>
      <c r="L7357" s="17" t="s">
        <v>7730</v>
      </c>
      <c r="M7357" s="9">
        <v>10</v>
      </c>
      <c r="N7357" s="9"/>
      <c r="O7357" s="21"/>
      <c r="Q7357" s="29"/>
      <c r="U7357" s="17"/>
      <c r="V7357" s="2"/>
      <c r="Y7357" t="str">
        <f t="shared" si="464"/>
        <v/>
      </c>
      <c r="AA7357">
        <f t="shared" si="465"/>
        <v>1</v>
      </c>
      <c r="AC7357" s="7"/>
      <c r="AD7357" t="s">
        <v>7297</v>
      </c>
      <c r="AE7357">
        <f t="shared" si="463"/>
        <v>0</v>
      </c>
      <c r="AG7357" s="2"/>
      <c r="AI7357" s="7"/>
    </row>
    <row r="7358" spans="1:35" ht="11" customHeight="1" outlineLevel="1" x14ac:dyDescent="0.25">
      <c r="A7358" t="s">
        <v>676</v>
      </c>
      <c r="C7358" s="2" t="s">
        <v>12953</v>
      </c>
      <c r="D7358" s="2">
        <v>1938</v>
      </c>
      <c r="E7358" s="7">
        <v>1990</v>
      </c>
      <c r="F7358" s="5" t="s">
        <v>158</v>
      </c>
      <c r="H7358" s="5" t="s">
        <v>5398</v>
      </c>
      <c r="I7358" s="6" t="s">
        <v>159</v>
      </c>
      <c r="J7358" s="6" t="s">
        <v>7298</v>
      </c>
      <c r="K7358" s="17">
        <v>3</v>
      </c>
      <c r="L7358" s="17" t="s">
        <v>7730</v>
      </c>
      <c r="M7358" s="9">
        <v>0.7</v>
      </c>
      <c r="N7358" s="9"/>
      <c r="O7358" s="21"/>
      <c r="Q7358" s="29"/>
      <c r="U7358" s="17"/>
      <c r="V7358" s="2" t="s">
        <v>6248</v>
      </c>
      <c r="Y7358" t="str">
        <f t="shared" si="464"/>
        <v/>
      </c>
      <c r="AA7358" t="str">
        <f t="shared" si="465"/>
        <v/>
      </c>
      <c r="AC7358" s="7"/>
      <c r="AD7358" t="s">
        <v>159</v>
      </c>
      <c r="AE7358">
        <f t="shared" si="463"/>
        <v>0</v>
      </c>
      <c r="AG7358" s="2"/>
      <c r="AH7358" t="s">
        <v>160</v>
      </c>
      <c r="AI7358" s="7" t="s">
        <v>4610</v>
      </c>
    </row>
    <row r="7359" spans="1:35" ht="11" customHeight="1" outlineLevel="1" x14ac:dyDescent="0.25">
      <c r="A7359" t="s">
        <v>676</v>
      </c>
      <c r="C7359" s="2" t="s">
        <v>12953</v>
      </c>
      <c r="D7359" s="2">
        <v>1992</v>
      </c>
      <c r="E7359" s="7">
        <v>1990</v>
      </c>
      <c r="F7359" s="5" t="s">
        <v>158</v>
      </c>
      <c r="H7359" s="5" t="s">
        <v>5398</v>
      </c>
      <c r="I7359" s="6" t="s">
        <v>5399</v>
      </c>
      <c r="J7359" s="6" t="s">
        <v>7299</v>
      </c>
      <c r="K7359" s="17">
        <v>3</v>
      </c>
      <c r="L7359" s="17" t="s">
        <v>7730</v>
      </c>
      <c r="M7359" s="9">
        <v>0.8</v>
      </c>
      <c r="N7359" s="9"/>
      <c r="O7359" s="21"/>
      <c r="Q7359" s="29"/>
      <c r="U7359" s="17"/>
      <c r="V7359" s="2" t="s">
        <v>1215</v>
      </c>
      <c r="Y7359" t="str">
        <f t="shared" si="464"/>
        <v/>
      </c>
      <c r="AA7359" t="str">
        <f t="shared" si="465"/>
        <v/>
      </c>
      <c r="AC7359" s="7"/>
      <c r="AD7359" t="s">
        <v>5399</v>
      </c>
      <c r="AE7359">
        <f t="shared" si="463"/>
        <v>1</v>
      </c>
      <c r="AG7359" s="2"/>
      <c r="AH7359" t="s">
        <v>4921</v>
      </c>
      <c r="AI7359" s="7" t="s">
        <v>4610</v>
      </c>
    </row>
    <row r="7360" spans="1:35" ht="11" customHeight="1" outlineLevel="1" x14ac:dyDescent="0.25">
      <c r="A7360" t="s">
        <v>676</v>
      </c>
      <c r="C7360" s="2" t="s">
        <v>12953</v>
      </c>
      <c r="D7360" s="2">
        <v>1993</v>
      </c>
      <c r="E7360" s="7">
        <v>1990</v>
      </c>
      <c r="F7360" s="5" t="s">
        <v>158</v>
      </c>
      <c r="H7360" s="5" t="s">
        <v>5398</v>
      </c>
      <c r="I7360" s="6" t="s">
        <v>1298</v>
      </c>
      <c r="J7360" s="6" t="s">
        <v>7273</v>
      </c>
      <c r="K7360" s="17">
        <v>3</v>
      </c>
      <c r="L7360" s="17" t="s">
        <v>7730</v>
      </c>
      <c r="M7360" s="9">
        <v>0.9</v>
      </c>
      <c r="N7360" s="9"/>
      <c r="O7360" s="21"/>
      <c r="Q7360" s="29"/>
      <c r="U7360" s="17"/>
      <c r="V7360" s="2">
        <v>2023</v>
      </c>
      <c r="Y7360" t="str">
        <f t="shared" si="464"/>
        <v/>
      </c>
      <c r="AA7360" t="str">
        <f t="shared" si="465"/>
        <v/>
      </c>
      <c r="AC7360" s="7"/>
      <c r="AD7360" t="s">
        <v>1298</v>
      </c>
      <c r="AE7360">
        <f t="shared" si="463"/>
        <v>0</v>
      </c>
      <c r="AG7360" s="2"/>
      <c r="AH7360" t="s">
        <v>5021</v>
      </c>
      <c r="AI7360" s="7" t="s">
        <v>4610</v>
      </c>
    </row>
    <row r="7361" spans="1:35" ht="11" customHeight="1" outlineLevel="1" x14ac:dyDescent="0.25">
      <c r="A7361" t="s">
        <v>676</v>
      </c>
      <c r="C7361" s="2" t="s">
        <v>12953</v>
      </c>
      <c r="D7361" s="2">
        <v>2006</v>
      </c>
      <c r="E7361" s="7">
        <v>1990</v>
      </c>
      <c r="F7361" s="5" t="s">
        <v>158</v>
      </c>
      <c r="H7361" s="5" t="s">
        <v>5398</v>
      </c>
      <c r="I7361" s="6" t="s">
        <v>4772</v>
      </c>
      <c r="J7361" s="6" t="s">
        <v>7300</v>
      </c>
      <c r="K7361" s="17">
        <v>3</v>
      </c>
      <c r="L7361" s="17" t="s">
        <v>7730</v>
      </c>
      <c r="M7361" s="9">
        <v>0.4</v>
      </c>
      <c r="N7361" s="9"/>
      <c r="O7361" s="21"/>
      <c r="Q7361" s="29"/>
      <c r="U7361" s="17"/>
      <c r="V7361" s="2"/>
      <c r="Y7361" t="str">
        <f t="shared" si="464"/>
        <v/>
      </c>
      <c r="AA7361" t="str">
        <f t="shared" si="465"/>
        <v/>
      </c>
      <c r="AC7361" s="7"/>
      <c r="AD7361" t="s">
        <v>4772</v>
      </c>
      <c r="AE7361">
        <f t="shared" si="463"/>
        <v>0</v>
      </c>
      <c r="AG7361" s="2"/>
      <c r="AI7361" s="7"/>
    </row>
    <row r="7362" spans="1:35" ht="11" customHeight="1" outlineLevel="1" x14ac:dyDescent="0.25">
      <c r="A7362" t="s">
        <v>676</v>
      </c>
      <c r="C7362" s="2" t="s">
        <v>12953</v>
      </c>
      <c r="D7362" s="2">
        <v>2007</v>
      </c>
      <c r="E7362" s="7">
        <v>1990</v>
      </c>
      <c r="F7362" s="5" t="s">
        <v>158</v>
      </c>
      <c r="H7362" s="5" t="s">
        <v>5398</v>
      </c>
      <c r="I7362" s="6" t="s">
        <v>744</v>
      </c>
      <c r="J7362" s="6" t="s">
        <v>7301</v>
      </c>
      <c r="K7362" s="17">
        <v>1</v>
      </c>
      <c r="L7362" s="17" t="s">
        <v>7730</v>
      </c>
      <c r="M7362" s="9">
        <v>0.7</v>
      </c>
      <c r="N7362" s="9"/>
      <c r="O7362" s="21"/>
      <c r="Q7362" s="29"/>
      <c r="U7362" s="17"/>
      <c r="V7362" s="2" t="s">
        <v>1216</v>
      </c>
      <c r="Y7362" t="str">
        <f t="shared" si="464"/>
        <v/>
      </c>
      <c r="AA7362" t="str">
        <f t="shared" si="465"/>
        <v/>
      </c>
      <c r="AC7362" s="7"/>
      <c r="AD7362" t="s">
        <v>744</v>
      </c>
      <c r="AE7362">
        <f t="shared" si="463"/>
        <v>0</v>
      </c>
      <c r="AG7362" s="2"/>
      <c r="AH7362" t="s">
        <v>745</v>
      </c>
      <c r="AI7362" s="7" t="s">
        <v>4610</v>
      </c>
    </row>
    <row r="7363" spans="1:35" ht="11" customHeight="1" outlineLevel="1" x14ac:dyDescent="0.25">
      <c r="A7363" t="s">
        <v>676</v>
      </c>
      <c r="C7363" s="2" t="s">
        <v>12953</v>
      </c>
      <c r="D7363" s="2" t="s">
        <v>18823</v>
      </c>
      <c r="E7363" s="7">
        <v>1990</v>
      </c>
      <c r="F7363" s="8" t="s">
        <v>22227</v>
      </c>
      <c r="H7363" s="5" t="s">
        <v>5398</v>
      </c>
      <c r="I7363" s="6" t="s">
        <v>744</v>
      </c>
      <c r="J7363" s="6" t="s">
        <v>7301</v>
      </c>
      <c r="K7363" s="17">
        <v>1</v>
      </c>
      <c r="L7363" s="17" t="s">
        <v>7730</v>
      </c>
      <c r="M7363" s="9">
        <v>2.5</v>
      </c>
      <c r="N7363" s="9"/>
      <c r="O7363" s="21"/>
      <c r="Q7363" s="29"/>
      <c r="U7363" s="17"/>
      <c r="V7363" s="2" t="s">
        <v>1216</v>
      </c>
      <c r="X7363" t="s">
        <v>7732</v>
      </c>
      <c r="Y7363">
        <f t="shared" si="464"/>
        <v>1</v>
      </c>
      <c r="Z7363">
        <v>1</v>
      </c>
      <c r="AA7363" t="str">
        <f t="shared" si="465"/>
        <v/>
      </c>
      <c r="AC7363" s="7"/>
      <c r="AD7363" t="s">
        <v>744</v>
      </c>
      <c r="AE7363">
        <f t="shared" si="463"/>
        <v>0</v>
      </c>
      <c r="AG7363" s="2"/>
      <c r="AH7363" t="s">
        <v>745</v>
      </c>
      <c r="AI7363" s="7" t="s">
        <v>4610</v>
      </c>
    </row>
    <row r="7364" spans="1:35" ht="11" customHeight="1" outlineLevel="1" x14ac:dyDescent="0.25">
      <c r="A7364" t="s">
        <v>676</v>
      </c>
      <c r="C7364" s="2" t="s">
        <v>12953</v>
      </c>
      <c r="D7364" s="2">
        <v>2030</v>
      </c>
      <c r="E7364" s="7">
        <v>1990</v>
      </c>
      <c r="F7364" s="5" t="s">
        <v>158</v>
      </c>
      <c r="H7364" s="5" t="s">
        <v>5398</v>
      </c>
      <c r="I7364" s="6" t="s">
        <v>7303</v>
      </c>
      <c r="J7364" s="6" t="s">
        <v>7302</v>
      </c>
      <c r="K7364" s="17">
        <v>3</v>
      </c>
      <c r="L7364" s="17" t="s">
        <v>7730</v>
      </c>
      <c r="M7364" s="9">
        <v>0.8</v>
      </c>
      <c r="N7364" s="9"/>
      <c r="O7364" s="21"/>
      <c r="Q7364" s="29"/>
      <c r="U7364" s="17"/>
      <c r="V7364" s="2"/>
      <c r="Y7364" t="str">
        <f t="shared" si="464"/>
        <v/>
      </c>
      <c r="AA7364" t="str">
        <f t="shared" si="465"/>
        <v/>
      </c>
      <c r="AC7364" s="7"/>
      <c r="AD7364" t="s">
        <v>7303</v>
      </c>
      <c r="AE7364">
        <f t="shared" ref="AE7364:AE7427" si="466">COUNTIF(I7364,"*Fuji*")</f>
        <v>0</v>
      </c>
      <c r="AG7364" s="2"/>
      <c r="AI7364" s="7"/>
    </row>
    <row r="7365" spans="1:35" ht="11" customHeight="1" outlineLevel="1" x14ac:dyDescent="0.25">
      <c r="A7365" t="s">
        <v>676</v>
      </c>
      <c r="C7365" s="2" t="s">
        <v>12953</v>
      </c>
      <c r="D7365" s="2">
        <v>2034</v>
      </c>
      <c r="E7365" s="7">
        <v>1990</v>
      </c>
      <c r="F7365" s="5" t="s">
        <v>158</v>
      </c>
      <c r="H7365" s="5" t="s">
        <v>5398</v>
      </c>
      <c r="I7365" s="6" t="s">
        <v>7306</v>
      </c>
      <c r="J7365" s="6" t="s">
        <v>7307</v>
      </c>
      <c r="K7365" s="17">
        <v>3</v>
      </c>
      <c r="L7365" s="17" t="s">
        <v>7730</v>
      </c>
      <c r="M7365" s="9">
        <v>1.5</v>
      </c>
      <c r="N7365" s="9"/>
      <c r="O7365" s="21"/>
      <c r="Q7365" s="29"/>
      <c r="U7365" s="17"/>
      <c r="V7365" s="2"/>
      <c r="Y7365" t="str">
        <f t="shared" si="464"/>
        <v/>
      </c>
      <c r="AA7365" t="str">
        <f t="shared" si="465"/>
        <v/>
      </c>
      <c r="AC7365" s="7"/>
      <c r="AD7365" t="s">
        <v>7306</v>
      </c>
      <c r="AE7365">
        <f t="shared" si="466"/>
        <v>0</v>
      </c>
      <c r="AG7365" s="2"/>
      <c r="AI7365" s="7"/>
    </row>
    <row r="7366" spans="1:35" ht="11" customHeight="1" outlineLevel="1" x14ac:dyDescent="0.25">
      <c r="A7366" t="s">
        <v>676</v>
      </c>
      <c r="C7366" s="2" t="s">
        <v>12953</v>
      </c>
      <c r="D7366" s="2">
        <v>2035</v>
      </c>
      <c r="E7366" s="7">
        <v>1990</v>
      </c>
      <c r="F7366" s="5" t="s">
        <v>158</v>
      </c>
      <c r="H7366" s="5" t="s">
        <v>5398</v>
      </c>
      <c r="I7366" s="6" t="s">
        <v>7306</v>
      </c>
      <c r="J7366" s="6" t="s">
        <v>7307</v>
      </c>
      <c r="K7366" s="17">
        <v>3</v>
      </c>
      <c r="L7366" s="17" t="s">
        <v>7730</v>
      </c>
      <c r="M7366" s="9">
        <v>1.5</v>
      </c>
      <c r="N7366" s="9"/>
      <c r="O7366" s="21"/>
      <c r="Q7366" s="29"/>
      <c r="U7366" s="17"/>
      <c r="V7366" s="2"/>
      <c r="Y7366" t="str">
        <f t="shared" si="464"/>
        <v/>
      </c>
      <c r="AA7366" t="str">
        <f t="shared" si="465"/>
        <v/>
      </c>
      <c r="AC7366" s="7"/>
      <c r="AD7366" t="s">
        <v>7306</v>
      </c>
      <c r="AE7366">
        <f t="shared" si="466"/>
        <v>0</v>
      </c>
      <c r="AG7366" s="2"/>
      <c r="AI7366" s="7"/>
    </row>
    <row r="7367" spans="1:35" ht="11" customHeight="1" outlineLevel="1" x14ac:dyDescent="0.25">
      <c r="A7367" t="s">
        <v>676</v>
      </c>
      <c r="C7367" s="2" t="s">
        <v>12953</v>
      </c>
      <c r="D7367" s="2">
        <v>2036</v>
      </c>
      <c r="E7367" s="7">
        <v>1990</v>
      </c>
      <c r="F7367" s="5" t="s">
        <v>158</v>
      </c>
      <c r="H7367" s="5" t="s">
        <v>5398</v>
      </c>
      <c r="I7367" s="6" t="s">
        <v>7306</v>
      </c>
      <c r="J7367" s="6" t="s">
        <v>7307</v>
      </c>
      <c r="K7367" s="17">
        <v>3</v>
      </c>
      <c r="L7367" s="17" t="s">
        <v>7730</v>
      </c>
      <c r="M7367" s="9">
        <v>1.5</v>
      </c>
      <c r="N7367" s="9"/>
      <c r="O7367" s="21"/>
      <c r="Q7367" s="29"/>
      <c r="U7367" s="17"/>
      <c r="V7367" s="2"/>
      <c r="Y7367" t="str">
        <f t="shared" si="464"/>
        <v/>
      </c>
      <c r="AA7367" t="str">
        <f t="shared" si="465"/>
        <v/>
      </c>
      <c r="AC7367" s="7"/>
      <c r="AD7367" t="s">
        <v>7306</v>
      </c>
      <c r="AE7367">
        <f t="shared" si="466"/>
        <v>0</v>
      </c>
      <c r="AG7367" s="2"/>
      <c r="AI7367" s="7"/>
    </row>
    <row r="7368" spans="1:35" ht="11" customHeight="1" outlineLevel="1" x14ac:dyDescent="0.25">
      <c r="A7368" t="s">
        <v>676</v>
      </c>
      <c r="C7368" s="2" t="s">
        <v>12953</v>
      </c>
      <c r="D7368" s="2">
        <v>2037</v>
      </c>
      <c r="E7368" s="7">
        <v>1990</v>
      </c>
      <c r="F7368" s="5" t="s">
        <v>158</v>
      </c>
      <c r="H7368" s="5" t="s">
        <v>5398</v>
      </c>
      <c r="I7368" s="6" t="s">
        <v>7306</v>
      </c>
      <c r="J7368" s="6" t="s">
        <v>7307</v>
      </c>
      <c r="K7368" s="17">
        <v>3</v>
      </c>
      <c r="L7368" s="17" t="s">
        <v>7730</v>
      </c>
      <c r="M7368" s="9">
        <v>1.5</v>
      </c>
      <c r="N7368" s="9"/>
      <c r="O7368" s="21"/>
      <c r="Q7368" s="29"/>
      <c r="U7368" s="17"/>
      <c r="V7368" s="2"/>
      <c r="Y7368" t="str">
        <f t="shared" si="464"/>
        <v/>
      </c>
      <c r="AA7368" t="str">
        <f t="shared" si="465"/>
        <v/>
      </c>
      <c r="AC7368" s="7"/>
      <c r="AD7368" t="s">
        <v>7306</v>
      </c>
      <c r="AE7368">
        <f t="shared" si="466"/>
        <v>0</v>
      </c>
      <c r="AG7368" s="2"/>
      <c r="AI7368" s="7"/>
    </row>
    <row r="7369" spans="1:35" ht="11" customHeight="1" outlineLevel="1" x14ac:dyDescent="0.25">
      <c r="A7369" t="s">
        <v>676</v>
      </c>
      <c r="C7369" s="2" t="s">
        <v>12953</v>
      </c>
      <c r="D7369" s="2" t="s">
        <v>7304</v>
      </c>
      <c r="E7369" s="7">
        <v>1990</v>
      </c>
      <c r="F7369" s="5" t="s">
        <v>7305</v>
      </c>
      <c r="H7369" s="5" t="s">
        <v>5398</v>
      </c>
      <c r="I7369" s="6" t="s">
        <v>7306</v>
      </c>
      <c r="J7369" s="6" t="s">
        <v>7307</v>
      </c>
      <c r="K7369" s="17">
        <v>3</v>
      </c>
      <c r="L7369" s="17" t="s">
        <v>7730</v>
      </c>
      <c r="M7369" s="9">
        <v>6</v>
      </c>
      <c r="N7369" s="9"/>
      <c r="O7369" s="21"/>
      <c r="Q7369" s="29"/>
      <c r="U7369" s="17"/>
      <c r="V7369" s="2"/>
      <c r="Y7369" t="str">
        <f t="shared" si="464"/>
        <v/>
      </c>
      <c r="AA7369" t="str">
        <f t="shared" si="465"/>
        <v/>
      </c>
      <c r="AC7369" s="7"/>
      <c r="AD7369" t="s">
        <v>7306</v>
      </c>
      <c r="AE7369">
        <f t="shared" si="466"/>
        <v>0</v>
      </c>
      <c r="AG7369" s="2"/>
      <c r="AI7369" s="7"/>
    </row>
    <row r="7370" spans="1:35" ht="11" customHeight="1" outlineLevel="1" x14ac:dyDescent="0.25">
      <c r="A7370" t="s">
        <v>676</v>
      </c>
      <c r="C7370" s="2" t="s">
        <v>12953</v>
      </c>
      <c r="D7370" s="2">
        <v>2054</v>
      </c>
      <c r="E7370" s="7">
        <v>1991</v>
      </c>
      <c r="F7370" s="5" t="s">
        <v>2098</v>
      </c>
      <c r="H7370" s="5" t="s">
        <v>5398</v>
      </c>
      <c r="I7370" s="6" t="s">
        <v>3464</v>
      </c>
      <c r="J7370" s="6" t="s">
        <v>7295</v>
      </c>
      <c r="K7370" s="17">
        <v>1</v>
      </c>
      <c r="L7370" s="17" t="s">
        <v>7730</v>
      </c>
      <c r="M7370" s="9">
        <v>2.5</v>
      </c>
      <c r="N7370" s="9"/>
      <c r="O7370" s="21"/>
      <c r="Q7370" s="29"/>
      <c r="U7370" s="17"/>
      <c r="V7370" s="2" t="s">
        <v>3463</v>
      </c>
      <c r="Y7370" t="str">
        <f t="shared" si="464"/>
        <v/>
      </c>
      <c r="AA7370" t="str">
        <f t="shared" si="465"/>
        <v/>
      </c>
      <c r="AC7370" s="7"/>
      <c r="AD7370" t="s">
        <v>3464</v>
      </c>
      <c r="AE7370">
        <f t="shared" si="466"/>
        <v>1</v>
      </c>
      <c r="AG7370" s="2"/>
      <c r="AH7370" t="s">
        <v>4921</v>
      </c>
      <c r="AI7370" s="7"/>
    </row>
    <row r="7371" spans="1:35" ht="11" customHeight="1" outlineLevel="1" x14ac:dyDescent="0.25">
      <c r="A7371" t="s">
        <v>676</v>
      </c>
      <c r="C7371" s="2" t="s">
        <v>12953</v>
      </c>
      <c r="D7371" s="2">
        <v>2060</v>
      </c>
      <c r="E7371" s="7">
        <v>1991</v>
      </c>
      <c r="F7371" s="5" t="s">
        <v>158</v>
      </c>
      <c r="H7371" s="5" t="s">
        <v>5398</v>
      </c>
      <c r="I7371" s="6" t="s">
        <v>6247</v>
      </c>
      <c r="J7371" s="6" t="s">
        <v>7313</v>
      </c>
      <c r="K7371" s="17">
        <v>3</v>
      </c>
      <c r="L7371" s="17" t="s">
        <v>7730</v>
      </c>
      <c r="M7371" s="9">
        <v>0.3</v>
      </c>
      <c r="N7371" s="9"/>
      <c r="O7371" s="21"/>
      <c r="Q7371" s="29"/>
      <c r="U7371" s="17"/>
      <c r="V7371" s="2">
        <v>2041</v>
      </c>
      <c r="Y7371" t="str">
        <f t="shared" si="464"/>
        <v/>
      </c>
      <c r="AA7371" t="str">
        <f t="shared" si="465"/>
        <v/>
      </c>
      <c r="AC7371" s="7"/>
      <c r="AD7371" t="s">
        <v>6247</v>
      </c>
      <c r="AE7371">
        <f t="shared" si="466"/>
        <v>1</v>
      </c>
      <c r="AG7371" s="2"/>
      <c r="AH7371" t="s">
        <v>4921</v>
      </c>
      <c r="AI7371" s="7" t="s">
        <v>4610</v>
      </c>
    </row>
    <row r="7372" spans="1:35" ht="11" customHeight="1" outlineLevel="1" x14ac:dyDescent="0.25">
      <c r="A7372" t="s">
        <v>676</v>
      </c>
      <c r="C7372" s="2" t="s">
        <v>12953</v>
      </c>
      <c r="D7372" s="2">
        <v>2068</v>
      </c>
      <c r="E7372" s="7">
        <v>1991</v>
      </c>
      <c r="F7372" s="5" t="s">
        <v>158</v>
      </c>
      <c r="H7372" s="5" t="s">
        <v>5398</v>
      </c>
      <c r="I7372" s="6" t="s">
        <v>5399</v>
      </c>
      <c r="J7372" s="6" t="s">
        <v>7308</v>
      </c>
      <c r="K7372" s="17">
        <v>3</v>
      </c>
      <c r="L7372" s="17" t="s">
        <v>7730</v>
      </c>
      <c r="M7372" s="9">
        <v>0.7</v>
      </c>
      <c r="N7372" s="9"/>
      <c r="O7372" s="21"/>
      <c r="Q7372" s="29"/>
      <c r="U7372" s="17"/>
      <c r="V7372" s="2" t="s">
        <v>777</v>
      </c>
      <c r="Y7372" t="str">
        <f t="shared" si="464"/>
        <v/>
      </c>
      <c r="AA7372" t="str">
        <f t="shared" si="465"/>
        <v/>
      </c>
      <c r="AC7372" s="7"/>
      <c r="AD7372" t="s">
        <v>5399</v>
      </c>
      <c r="AE7372">
        <f t="shared" si="466"/>
        <v>1</v>
      </c>
      <c r="AG7372" s="2"/>
      <c r="AH7372" t="s">
        <v>4921</v>
      </c>
      <c r="AI7372" s="7" t="s">
        <v>4610</v>
      </c>
    </row>
    <row r="7373" spans="1:35" ht="11" customHeight="1" outlineLevel="1" x14ac:dyDescent="0.25">
      <c r="A7373" t="s">
        <v>676</v>
      </c>
      <c r="C7373" s="2" t="s">
        <v>12953</v>
      </c>
      <c r="D7373" s="2">
        <v>2078</v>
      </c>
      <c r="E7373" s="7">
        <v>1991</v>
      </c>
      <c r="F7373" s="5" t="s">
        <v>158</v>
      </c>
      <c r="H7373" s="5" t="s">
        <v>5398</v>
      </c>
      <c r="I7373" s="6" t="s">
        <v>6250</v>
      </c>
      <c r="J7373" s="6" t="s">
        <v>7309</v>
      </c>
      <c r="K7373" s="17">
        <v>3</v>
      </c>
      <c r="L7373" s="17" t="s">
        <v>7730</v>
      </c>
      <c r="M7373" s="9">
        <v>0.7</v>
      </c>
      <c r="N7373" s="9"/>
      <c r="O7373" s="21"/>
      <c r="Q7373" s="29"/>
      <c r="U7373" s="17"/>
      <c r="V7373" s="2" t="s">
        <v>6249</v>
      </c>
      <c r="Y7373" t="str">
        <f t="shared" si="464"/>
        <v/>
      </c>
      <c r="AA7373" t="str">
        <f t="shared" si="465"/>
        <v/>
      </c>
      <c r="AC7373" s="7"/>
      <c r="AD7373" t="s">
        <v>6250</v>
      </c>
      <c r="AE7373">
        <f t="shared" si="466"/>
        <v>0</v>
      </c>
      <c r="AG7373" s="2"/>
      <c r="AH7373" t="s">
        <v>748</v>
      </c>
      <c r="AI7373" s="7" t="s">
        <v>4610</v>
      </c>
    </row>
    <row r="7374" spans="1:35" ht="11" customHeight="1" outlineLevel="1" x14ac:dyDescent="0.25">
      <c r="A7374" t="s">
        <v>676</v>
      </c>
      <c r="C7374" s="2" t="s">
        <v>12953</v>
      </c>
      <c r="D7374" s="2">
        <v>2084</v>
      </c>
      <c r="E7374" s="7">
        <v>1991</v>
      </c>
      <c r="F7374" s="5" t="s">
        <v>158</v>
      </c>
      <c r="H7374" s="5" t="s">
        <v>5398</v>
      </c>
      <c r="I7374" s="6" t="s">
        <v>2058</v>
      </c>
      <c r="J7374" s="6" t="s">
        <v>7312</v>
      </c>
      <c r="K7374" s="17">
        <v>3</v>
      </c>
      <c r="L7374" s="17" t="s">
        <v>7730</v>
      </c>
      <c r="M7374" s="9">
        <v>0.7</v>
      </c>
      <c r="N7374" s="9"/>
      <c r="O7374" s="21"/>
      <c r="Q7374" s="29"/>
      <c r="U7374" s="17"/>
      <c r="V7374" s="2" t="s">
        <v>1217</v>
      </c>
      <c r="Y7374" t="str">
        <f t="shared" si="464"/>
        <v/>
      </c>
      <c r="AA7374" t="str">
        <f t="shared" si="465"/>
        <v/>
      </c>
      <c r="AC7374" s="7"/>
      <c r="AD7374" t="s">
        <v>2058</v>
      </c>
      <c r="AE7374">
        <f t="shared" si="466"/>
        <v>0</v>
      </c>
      <c r="AG7374" s="2"/>
      <c r="AH7374" t="s">
        <v>2059</v>
      </c>
      <c r="AI7374" s="7" t="s">
        <v>4610</v>
      </c>
    </row>
    <row r="7375" spans="1:35" ht="11" customHeight="1" outlineLevel="1" x14ac:dyDescent="0.25">
      <c r="A7375" t="s">
        <v>676</v>
      </c>
      <c r="C7375" s="2" t="s">
        <v>12953</v>
      </c>
      <c r="D7375" s="2">
        <v>2112</v>
      </c>
      <c r="E7375" s="7">
        <v>1991</v>
      </c>
      <c r="F7375" s="5" t="s">
        <v>158</v>
      </c>
      <c r="H7375" s="5" t="s">
        <v>5398</v>
      </c>
      <c r="I7375" s="6" t="s">
        <v>2893</v>
      </c>
      <c r="J7375" s="6" t="s">
        <v>7310</v>
      </c>
      <c r="K7375" s="17">
        <v>1</v>
      </c>
      <c r="L7375" s="17" t="s">
        <v>7730</v>
      </c>
      <c r="M7375" s="9">
        <v>2.5</v>
      </c>
      <c r="N7375" s="9"/>
      <c r="O7375" s="21"/>
      <c r="Q7375" s="29"/>
      <c r="U7375" s="17"/>
      <c r="V7375" s="2">
        <v>2123</v>
      </c>
      <c r="Y7375" t="str">
        <f t="shared" si="464"/>
        <v/>
      </c>
      <c r="AA7375" t="str">
        <f t="shared" si="465"/>
        <v/>
      </c>
      <c r="AC7375" s="7"/>
      <c r="AD7375" t="s">
        <v>2893</v>
      </c>
      <c r="AE7375">
        <f t="shared" si="466"/>
        <v>1</v>
      </c>
      <c r="AG7375" s="2"/>
      <c r="AH7375" t="s">
        <v>4921</v>
      </c>
      <c r="AI7375" s="7" t="s">
        <v>4922</v>
      </c>
    </row>
    <row r="7376" spans="1:35" ht="11" customHeight="1" outlineLevel="1" x14ac:dyDescent="0.25">
      <c r="A7376" t="s">
        <v>676</v>
      </c>
      <c r="C7376" s="2" t="s">
        <v>12953</v>
      </c>
      <c r="D7376" s="2">
        <v>2143</v>
      </c>
      <c r="E7376" s="7">
        <v>1992</v>
      </c>
      <c r="F7376" s="5" t="s">
        <v>158</v>
      </c>
      <c r="H7376" s="5" t="s">
        <v>5398</v>
      </c>
      <c r="I7376" s="6" t="s">
        <v>159</v>
      </c>
      <c r="J7376" s="6" t="s">
        <v>7298</v>
      </c>
      <c r="K7376" s="17">
        <v>3</v>
      </c>
      <c r="L7376" s="17" t="s">
        <v>7730</v>
      </c>
      <c r="M7376" s="9">
        <v>0.7</v>
      </c>
      <c r="N7376" s="9"/>
      <c r="O7376" s="21"/>
      <c r="Q7376" s="29"/>
      <c r="U7376" s="17"/>
      <c r="V7376" s="2" t="s">
        <v>1218</v>
      </c>
      <c r="Y7376" t="str">
        <f t="shared" si="464"/>
        <v/>
      </c>
      <c r="AA7376" t="str">
        <f t="shared" si="465"/>
        <v/>
      </c>
      <c r="AC7376" s="7"/>
      <c r="AD7376" t="s">
        <v>159</v>
      </c>
      <c r="AE7376">
        <f t="shared" si="466"/>
        <v>0</v>
      </c>
      <c r="AG7376" s="2"/>
      <c r="AH7376" t="s">
        <v>160</v>
      </c>
      <c r="AI7376" s="7" t="s">
        <v>4922</v>
      </c>
    </row>
    <row r="7377" spans="1:35" ht="11" customHeight="1" outlineLevel="1" x14ac:dyDescent="0.25">
      <c r="A7377" t="s">
        <v>676</v>
      </c>
      <c r="C7377" s="2" t="s">
        <v>12953</v>
      </c>
      <c r="D7377" s="2">
        <v>2169</v>
      </c>
      <c r="E7377" s="7">
        <v>1992</v>
      </c>
      <c r="F7377" s="5" t="s">
        <v>158</v>
      </c>
      <c r="H7377" s="5" t="s">
        <v>5398</v>
      </c>
      <c r="I7377" s="6" t="s">
        <v>153</v>
      </c>
      <c r="J7377" s="6" t="s">
        <v>7311</v>
      </c>
      <c r="K7377" s="17">
        <v>1</v>
      </c>
      <c r="L7377" s="17" t="s">
        <v>7730</v>
      </c>
      <c r="M7377" s="9">
        <v>0.7</v>
      </c>
      <c r="N7377" s="9"/>
      <c r="O7377" s="21"/>
      <c r="Q7377" s="29"/>
      <c r="U7377" s="17"/>
      <c r="V7377" s="2">
        <v>2146</v>
      </c>
      <c r="Y7377" t="str">
        <f t="shared" si="464"/>
        <v/>
      </c>
      <c r="AA7377" t="str">
        <f t="shared" si="465"/>
        <v/>
      </c>
      <c r="AC7377" s="7"/>
      <c r="AD7377" t="s">
        <v>153</v>
      </c>
      <c r="AE7377">
        <f t="shared" si="466"/>
        <v>1</v>
      </c>
      <c r="AG7377" s="2"/>
      <c r="AH7377" t="s">
        <v>4921</v>
      </c>
      <c r="AI7377" s="7" t="s">
        <v>4922</v>
      </c>
    </row>
    <row r="7378" spans="1:35" ht="11" customHeight="1" outlineLevel="1" x14ac:dyDescent="0.25">
      <c r="A7378" t="s">
        <v>676</v>
      </c>
      <c r="C7378" s="2" t="s">
        <v>12953</v>
      </c>
      <c r="D7378" s="2">
        <v>2211</v>
      </c>
      <c r="E7378" s="7">
        <v>1993</v>
      </c>
      <c r="F7378" s="5" t="s">
        <v>162</v>
      </c>
      <c r="H7378" s="5" t="s">
        <v>5398</v>
      </c>
      <c r="I7378" s="6" t="s">
        <v>153</v>
      </c>
      <c r="J7378" s="6" t="s">
        <v>7299</v>
      </c>
      <c r="K7378" s="17">
        <v>1</v>
      </c>
      <c r="L7378" s="17" t="s">
        <v>7730</v>
      </c>
      <c r="M7378" s="9">
        <v>0.5</v>
      </c>
      <c r="N7378" s="9"/>
      <c r="O7378" s="21"/>
      <c r="Q7378" s="29"/>
      <c r="U7378" s="17"/>
      <c r="V7378" s="2" t="s">
        <v>1219</v>
      </c>
      <c r="Y7378" t="str">
        <f t="shared" si="464"/>
        <v/>
      </c>
      <c r="AA7378" t="str">
        <f t="shared" si="465"/>
        <v/>
      </c>
      <c r="AC7378" s="7"/>
      <c r="AD7378" t="s">
        <v>153</v>
      </c>
      <c r="AE7378">
        <f t="shared" si="466"/>
        <v>1</v>
      </c>
      <c r="AG7378" s="2"/>
      <c r="AH7378" t="s">
        <v>4921</v>
      </c>
      <c r="AI7378" s="7" t="s">
        <v>4610</v>
      </c>
    </row>
    <row r="7379" spans="1:35" ht="11" customHeight="1" outlineLevel="1" x14ac:dyDescent="0.25">
      <c r="A7379" t="s">
        <v>676</v>
      </c>
      <c r="C7379" s="2" t="s">
        <v>12953</v>
      </c>
      <c r="D7379" s="2">
        <v>2350</v>
      </c>
      <c r="E7379" s="7">
        <v>1995</v>
      </c>
      <c r="F7379" s="5" t="s">
        <v>6566</v>
      </c>
      <c r="H7379" s="5" t="s">
        <v>5398</v>
      </c>
      <c r="I7379" s="6" t="s">
        <v>1367</v>
      </c>
      <c r="J7379" s="6" t="s">
        <v>7314</v>
      </c>
      <c r="K7379" s="17">
        <v>3</v>
      </c>
      <c r="L7379" s="17" t="s">
        <v>7730</v>
      </c>
      <c r="M7379" s="9">
        <v>0.3</v>
      </c>
      <c r="N7379" s="9"/>
      <c r="O7379" s="21"/>
      <c r="Q7379" s="29"/>
      <c r="U7379" s="17"/>
      <c r="V7379" s="2">
        <v>2412</v>
      </c>
      <c r="Y7379" t="str">
        <f t="shared" si="464"/>
        <v/>
      </c>
      <c r="AA7379" t="str">
        <f t="shared" si="465"/>
        <v/>
      </c>
      <c r="AC7379" s="7"/>
      <c r="AD7379" t="s">
        <v>1367</v>
      </c>
      <c r="AE7379">
        <f t="shared" si="466"/>
        <v>0</v>
      </c>
      <c r="AG7379" s="2"/>
      <c r="AH7379" t="s">
        <v>1327</v>
      </c>
      <c r="AI7379" s="7" t="s">
        <v>4610</v>
      </c>
    </row>
    <row r="7380" spans="1:35" ht="11" customHeight="1" outlineLevel="1" x14ac:dyDescent="0.25">
      <c r="A7380" t="s">
        <v>676</v>
      </c>
      <c r="C7380" s="2" t="s">
        <v>12953</v>
      </c>
      <c r="D7380" s="2">
        <v>2351</v>
      </c>
      <c r="E7380" s="7">
        <v>1995</v>
      </c>
      <c r="F7380" s="5" t="s">
        <v>6566</v>
      </c>
      <c r="H7380" s="5" t="s">
        <v>5398</v>
      </c>
      <c r="I7380" s="6" t="s">
        <v>1367</v>
      </c>
      <c r="J7380" s="6" t="s">
        <v>7314</v>
      </c>
      <c r="K7380" s="17">
        <v>3</v>
      </c>
      <c r="L7380" s="17" t="s">
        <v>7730</v>
      </c>
      <c r="M7380" s="9">
        <v>0.3</v>
      </c>
      <c r="N7380" s="9"/>
      <c r="O7380" s="21"/>
      <c r="Q7380" s="29"/>
      <c r="U7380" s="17"/>
      <c r="V7380" s="2">
        <v>2413</v>
      </c>
      <c r="Y7380" t="str">
        <f t="shared" si="464"/>
        <v/>
      </c>
      <c r="AA7380" t="str">
        <f t="shared" si="465"/>
        <v/>
      </c>
      <c r="AC7380" s="7"/>
      <c r="AD7380" t="s">
        <v>1367</v>
      </c>
      <c r="AE7380">
        <f t="shared" si="466"/>
        <v>0</v>
      </c>
      <c r="AG7380" s="2"/>
      <c r="AH7380" t="s">
        <v>1327</v>
      </c>
      <c r="AI7380" s="7" t="s">
        <v>4610</v>
      </c>
    </row>
    <row r="7381" spans="1:35" ht="11" customHeight="1" outlineLevel="1" x14ac:dyDescent="0.25">
      <c r="A7381" t="s">
        <v>676</v>
      </c>
      <c r="C7381" s="2" t="s">
        <v>12953</v>
      </c>
      <c r="D7381" s="2">
        <v>2437</v>
      </c>
      <c r="E7381" s="7">
        <v>1996</v>
      </c>
      <c r="F7381" s="5" t="s">
        <v>163</v>
      </c>
      <c r="H7381" s="5" t="s">
        <v>5398</v>
      </c>
      <c r="I7381" s="6" t="s">
        <v>757</v>
      </c>
      <c r="J7381" s="6" t="s">
        <v>7315</v>
      </c>
      <c r="K7381" s="17">
        <v>1</v>
      </c>
      <c r="L7381" s="17" t="s">
        <v>7730</v>
      </c>
      <c r="M7381" s="9">
        <v>0.8</v>
      </c>
      <c r="N7381" s="9"/>
      <c r="O7381" s="21"/>
      <c r="Q7381" s="29"/>
      <c r="U7381" s="17"/>
      <c r="V7381" s="2"/>
      <c r="Y7381" t="str">
        <f t="shared" si="464"/>
        <v/>
      </c>
      <c r="AA7381" t="str">
        <f t="shared" si="465"/>
        <v/>
      </c>
      <c r="AC7381" s="7"/>
      <c r="AD7381" t="s">
        <v>757</v>
      </c>
      <c r="AE7381">
        <f t="shared" si="466"/>
        <v>0</v>
      </c>
      <c r="AG7381" s="2"/>
      <c r="AI7381" s="7"/>
    </row>
    <row r="7382" spans="1:35" ht="11" customHeight="1" outlineLevel="1" x14ac:dyDescent="0.25">
      <c r="A7382" t="s">
        <v>676</v>
      </c>
      <c r="C7382" s="2" t="s">
        <v>12953</v>
      </c>
      <c r="D7382" s="2">
        <v>2444</v>
      </c>
      <c r="E7382" s="7">
        <v>1996</v>
      </c>
      <c r="F7382" s="5" t="s">
        <v>163</v>
      </c>
      <c r="H7382" s="5" t="s">
        <v>5398</v>
      </c>
      <c r="I7382" s="6" t="s">
        <v>7316</v>
      </c>
      <c r="J7382" s="6" t="s">
        <v>7317</v>
      </c>
      <c r="K7382" s="17">
        <v>3</v>
      </c>
      <c r="L7382" s="17" t="s">
        <v>7730</v>
      </c>
      <c r="M7382" s="9">
        <v>1.5</v>
      </c>
      <c r="N7382" s="9"/>
      <c r="O7382" s="21"/>
      <c r="Q7382" s="29"/>
      <c r="U7382" s="17"/>
      <c r="V7382" s="2"/>
      <c r="Y7382" t="str">
        <f t="shared" si="464"/>
        <v/>
      </c>
      <c r="AA7382" t="str">
        <f t="shared" si="465"/>
        <v/>
      </c>
      <c r="AC7382" s="7"/>
      <c r="AD7382" t="s">
        <v>7316</v>
      </c>
      <c r="AE7382">
        <f t="shared" si="466"/>
        <v>1</v>
      </c>
      <c r="AG7382" s="2"/>
      <c r="AI7382" s="7"/>
    </row>
    <row r="7383" spans="1:35" ht="11" customHeight="1" outlineLevel="1" x14ac:dyDescent="0.25">
      <c r="A7383" t="s">
        <v>676</v>
      </c>
      <c r="C7383" s="2" t="s">
        <v>12953</v>
      </c>
      <c r="D7383" s="2">
        <v>2454</v>
      </c>
      <c r="E7383" s="7">
        <v>1996</v>
      </c>
      <c r="F7383" s="5" t="s">
        <v>163</v>
      </c>
      <c r="H7383" s="5" t="s">
        <v>5398</v>
      </c>
      <c r="I7383" s="6" t="s">
        <v>4361</v>
      </c>
      <c r="J7383" s="6" t="s">
        <v>7318</v>
      </c>
      <c r="K7383" s="17">
        <v>3</v>
      </c>
      <c r="L7383" s="17" t="s">
        <v>7730</v>
      </c>
      <c r="M7383" s="9">
        <v>0.4</v>
      </c>
      <c r="N7383" s="9"/>
      <c r="O7383" s="21"/>
      <c r="Q7383" s="29"/>
      <c r="U7383" s="17"/>
      <c r="V7383" s="2">
        <v>2537</v>
      </c>
      <c r="Y7383" t="str">
        <f t="shared" si="464"/>
        <v/>
      </c>
      <c r="AA7383" t="str">
        <f t="shared" si="465"/>
        <v/>
      </c>
      <c r="AC7383" s="7"/>
      <c r="AD7383" t="s">
        <v>4361</v>
      </c>
      <c r="AE7383">
        <f t="shared" si="466"/>
        <v>1</v>
      </c>
      <c r="AG7383" s="2"/>
      <c r="AH7383" t="s">
        <v>4921</v>
      </c>
      <c r="AI7383" s="7" t="s">
        <v>4610</v>
      </c>
    </row>
    <row r="7384" spans="1:35" ht="11" customHeight="1" outlineLevel="1" x14ac:dyDescent="0.25">
      <c r="A7384" t="s">
        <v>676</v>
      </c>
      <c r="C7384" s="2" t="s">
        <v>12953</v>
      </c>
      <c r="D7384" s="2">
        <v>2459</v>
      </c>
      <c r="E7384" s="7">
        <v>1996</v>
      </c>
      <c r="F7384" s="5" t="s">
        <v>163</v>
      </c>
      <c r="H7384" s="5" t="s">
        <v>5398</v>
      </c>
      <c r="I7384" s="6" t="s">
        <v>1326</v>
      </c>
      <c r="J7384" s="6" t="s">
        <v>7319</v>
      </c>
      <c r="K7384" s="17">
        <v>3</v>
      </c>
      <c r="L7384" s="17" t="s">
        <v>7730</v>
      </c>
      <c r="M7384" s="9">
        <v>0.8</v>
      </c>
      <c r="N7384" s="9"/>
      <c r="O7384" s="21"/>
      <c r="Q7384" s="29"/>
      <c r="U7384" s="17"/>
      <c r="V7384" s="2"/>
      <c r="Y7384" t="str">
        <f t="shared" si="464"/>
        <v/>
      </c>
      <c r="AA7384" t="str">
        <f t="shared" si="465"/>
        <v/>
      </c>
      <c r="AC7384" s="7"/>
      <c r="AD7384" t="s">
        <v>1326</v>
      </c>
      <c r="AE7384">
        <f t="shared" si="466"/>
        <v>0</v>
      </c>
      <c r="AG7384" s="2"/>
      <c r="AI7384" s="7"/>
    </row>
    <row r="7385" spans="1:35" ht="11" customHeight="1" outlineLevel="1" x14ac:dyDescent="0.25">
      <c r="A7385" t="s">
        <v>676</v>
      </c>
      <c r="C7385" s="2" t="s">
        <v>12953</v>
      </c>
      <c r="D7385" s="2">
        <v>2464</v>
      </c>
      <c r="E7385" s="7">
        <v>1996</v>
      </c>
      <c r="F7385" s="5" t="s">
        <v>6565</v>
      </c>
      <c r="H7385" s="5" t="s">
        <v>5398</v>
      </c>
      <c r="I7385" s="6" t="s">
        <v>2892</v>
      </c>
      <c r="J7385" s="6" t="s">
        <v>7323</v>
      </c>
      <c r="K7385" s="17">
        <v>3</v>
      </c>
      <c r="L7385" s="17" t="s">
        <v>7730</v>
      </c>
      <c r="M7385" s="9">
        <v>0.35</v>
      </c>
      <c r="N7385" s="9"/>
      <c r="O7385" s="21"/>
      <c r="Q7385" s="29"/>
      <c r="S7385">
        <v>1</v>
      </c>
      <c r="T7385">
        <v>1</v>
      </c>
      <c r="U7385" s="17"/>
      <c r="V7385" s="2">
        <v>2541</v>
      </c>
      <c r="Y7385" t="str">
        <f t="shared" si="464"/>
        <v/>
      </c>
      <c r="AA7385" t="str">
        <f t="shared" si="465"/>
        <v/>
      </c>
      <c r="AC7385" s="7"/>
      <c r="AD7385" t="s">
        <v>2892</v>
      </c>
      <c r="AE7385">
        <f t="shared" si="466"/>
        <v>1</v>
      </c>
      <c r="AG7385" s="2"/>
      <c r="AH7385" t="s">
        <v>4921</v>
      </c>
      <c r="AI7385" s="7" t="s">
        <v>4922</v>
      </c>
    </row>
    <row r="7386" spans="1:35" ht="11" customHeight="1" outlineLevel="1" x14ac:dyDescent="0.25">
      <c r="A7386" t="s">
        <v>676</v>
      </c>
      <c r="C7386" s="2" t="s">
        <v>12953</v>
      </c>
      <c r="D7386" s="2" t="s">
        <v>7320</v>
      </c>
      <c r="E7386" s="7">
        <v>1996</v>
      </c>
      <c r="F7386" s="5" t="s">
        <v>2101</v>
      </c>
      <c r="H7386" s="5" t="s">
        <v>5398</v>
      </c>
      <c r="I7386" s="6" t="s">
        <v>5399</v>
      </c>
      <c r="J7386" s="6" t="s">
        <v>7323</v>
      </c>
      <c r="K7386" s="17">
        <v>3</v>
      </c>
      <c r="L7386" s="17" t="s">
        <v>7730</v>
      </c>
      <c r="M7386" s="9">
        <v>3.4</v>
      </c>
      <c r="N7386" s="9"/>
      <c r="O7386" s="21"/>
      <c r="Q7386" s="29"/>
      <c r="U7386" s="17"/>
      <c r="V7386" s="2" t="s">
        <v>2099</v>
      </c>
      <c r="Y7386" t="str">
        <f t="shared" si="464"/>
        <v/>
      </c>
      <c r="AA7386" t="str">
        <f t="shared" si="465"/>
        <v/>
      </c>
      <c r="AC7386" s="7"/>
      <c r="AD7386" t="s">
        <v>5399</v>
      </c>
      <c r="AE7386">
        <f t="shared" si="466"/>
        <v>1</v>
      </c>
      <c r="AG7386" s="2"/>
      <c r="AH7386" t="s">
        <v>4921</v>
      </c>
      <c r="AI7386" s="7" t="s">
        <v>4922</v>
      </c>
    </row>
    <row r="7387" spans="1:35" ht="11" customHeight="1" outlineLevel="1" collapsed="1" x14ac:dyDescent="0.25">
      <c r="A7387" t="s">
        <v>676</v>
      </c>
      <c r="C7387" s="2" t="s">
        <v>12953</v>
      </c>
      <c r="D7387" s="2">
        <v>2466</v>
      </c>
      <c r="E7387" s="7">
        <v>1996</v>
      </c>
      <c r="F7387" s="5" t="s">
        <v>6566</v>
      </c>
      <c r="H7387" s="5" t="s">
        <v>5398</v>
      </c>
      <c r="I7387" s="6" t="s">
        <v>2891</v>
      </c>
      <c r="J7387" s="6" t="s">
        <v>7323</v>
      </c>
      <c r="K7387" s="17">
        <v>1</v>
      </c>
      <c r="L7387" s="17" t="s">
        <v>7730</v>
      </c>
      <c r="M7387" s="9">
        <v>0.35</v>
      </c>
      <c r="N7387" s="9"/>
      <c r="O7387" s="21"/>
      <c r="Q7387" s="29"/>
      <c r="U7387" s="17"/>
      <c r="V7387" s="2">
        <v>2543</v>
      </c>
      <c r="Y7387" t="str">
        <f t="shared" ref="Y7387:Y7450" si="467">IF(COUNTIF(F7387,"*fdc*"),1,"")</f>
        <v/>
      </c>
      <c r="AA7387" t="str">
        <f t="shared" ref="AA7387:AA7450" si="468">IF(COUNTIF(F7387,"*s/s*"),1,"")</f>
        <v/>
      </c>
      <c r="AC7387" s="7"/>
      <c r="AD7387" t="s">
        <v>2891</v>
      </c>
      <c r="AE7387">
        <f t="shared" si="466"/>
        <v>1</v>
      </c>
      <c r="AG7387" s="2"/>
      <c r="AH7387" t="s">
        <v>4921</v>
      </c>
      <c r="AI7387" s="7" t="s">
        <v>4922</v>
      </c>
    </row>
    <row r="7388" spans="1:35" ht="11" customHeight="1" outlineLevel="1" x14ac:dyDescent="0.25">
      <c r="A7388" t="s">
        <v>676</v>
      </c>
      <c r="C7388" s="2" t="s">
        <v>12953</v>
      </c>
      <c r="D7388" s="2" t="s">
        <v>7321</v>
      </c>
      <c r="E7388" s="7">
        <v>1996</v>
      </c>
      <c r="F7388" s="5" t="s">
        <v>2102</v>
      </c>
      <c r="H7388" s="5" t="s">
        <v>5398</v>
      </c>
      <c r="I7388" s="6" t="s">
        <v>5399</v>
      </c>
      <c r="J7388" s="6" t="s">
        <v>7323</v>
      </c>
      <c r="K7388" s="17">
        <v>1</v>
      </c>
      <c r="L7388" s="17" t="s">
        <v>7730</v>
      </c>
      <c r="M7388" s="9">
        <v>3.4</v>
      </c>
      <c r="N7388" s="9"/>
      <c r="O7388" s="21"/>
      <c r="Q7388" s="29"/>
      <c r="U7388" s="17"/>
      <c r="V7388" s="2" t="s">
        <v>2100</v>
      </c>
      <c r="Y7388" t="str">
        <f t="shared" si="467"/>
        <v/>
      </c>
      <c r="AA7388" t="str">
        <f t="shared" si="468"/>
        <v/>
      </c>
      <c r="AC7388" s="7"/>
      <c r="AD7388" t="s">
        <v>5399</v>
      </c>
      <c r="AE7388">
        <f t="shared" si="466"/>
        <v>1</v>
      </c>
      <c r="AG7388" s="2"/>
      <c r="AH7388" t="s">
        <v>4921</v>
      </c>
      <c r="AI7388" s="7" t="s">
        <v>4922</v>
      </c>
    </row>
    <row r="7389" spans="1:35" ht="11" customHeight="1" outlineLevel="1" x14ac:dyDescent="0.25">
      <c r="A7389" t="s">
        <v>676</v>
      </c>
      <c r="C7389" s="2" t="s">
        <v>12953</v>
      </c>
      <c r="D7389" s="2">
        <v>2468</v>
      </c>
      <c r="E7389" s="7">
        <v>1996</v>
      </c>
      <c r="F7389" s="5" t="s">
        <v>4088</v>
      </c>
      <c r="H7389" s="5" t="s">
        <v>5398</v>
      </c>
      <c r="I7389" s="6" t="s">
        <v>2890</v>
      </c>
      <c r="J7389" s="6" t="s">
        <v>7323</v>
      </c>
      <c r="K7389" s="17">
        <v>3</v>
      </c>
      <c r="L7389" s="17" t="s">
        <v>7730</v>
      </c>
      <c r="M7389" s="9">
        <v>5</v>
      </c>
      <c r="N7389" s="9"/>
      <c r="O7389" s="21"/>
      <c r="Q7389" s="29"/>
      <c r="U7389" s="17"/>
      <c r="V7389" s="2">
        <v>2545</v>
      </c>
      <c r="Y7389" t="str">
        <f t="shared" si="467"/>
        <v/>
      </c>
      <c r="AA7389" t="str">
        <f t="shared" si="468"/>
        <v/>
      </c>
      <c r="AC7389" s="7"/>
      <c r="AD7389" t="s">
        <v>2890</v>
      </c>
      <c r="AE7389">
        <f t="shared" si="466"/>
        <v>1</v>
      </c>
      <c r="AG7389" s="2"/>
      <c r="AH7389" t="s">
        <v>4921</v>
      </c>
      <c r="AI7389" s="7" t="s">
        <v>4922</v>
      </c>
    </row>
    <row r="7390" spans="1:35" ht="11" customHeight="1" outlineLevel="1" x14ac:dyDescent="0.25">
      <c r="A7390" t="s">
        <v>676</v>
      </c>
      <c r="C7390" s="2" t="s">
        <v>12953</v>
      </c>
      <c r="D7390" s="2" t="s">
        <v>7322</v>
      </c>
      <c r="E7390" s="7">
        <v>1996</v>
      </c>
      <c r="F7390" s="5" t="s">
        <v>7325</v>
      </c>
      <c r="H7390" s="5" t="s">
        <v>5398</v>
      </c>
      <c r="I7390" s="6" t="s">
        <v>5399</v>
      </c>
      <c r="J7390" s="6" t="s">
        <v>7323</v>
      </c>
      <c r="K7390" s="17">
        <v>3</v>
      </c>
      <c r="L7390" s="17" t="s">
        <v>7730</v>
      </c>
      <c r="M7390" s="9">
        <v>3.4</v>
      </c>
      <c r="N7390" s="9"/>
      <c r="O7390" s="21"/>
      <c r="Q7390" s="29"/>
      <c r="U7390" s="17"/>
      <c r="V7390" s="2" t="s">
        <v>4752</v>
      </c>
      <c r="Y7390" t="str">
        <f t="shared" si="467"/>
        <v/>
      </c>
      <c r="AA7390" t="str">
        <f t="shared" si="468"/>
        <v/>
      </c>
      <c r="AC7390" s="7"/>
      <c r="AD7390" t="s">
        <v>5399</v>
      </c>
      <c r="AE7390">
        <f t="shared" si="466"/>
        <v>1</v>
      </c>
      <c r="AG7390" s="2"/>
      <c r="AH7390" t="s">
        <v>4921</v>
      </c>
      <c r="AI7390" s="7" t="s">
        <v>4922</v>
      </c>
    </row>
    <row r="7391" spans="1:35" ht="11" customHeight="1" outlineLevel="1" x14ac:dyDescent="0.25">
      <c r="A7391" t="s">
        <v>676</v>
      </c>
      <c r="C7391" s="2" t="s">
        <v>12953</v>
      </c>
      <c r="D7391" s="2">
        <v>2489</v>
      </c>
      <c r="E7391" s="7">
        <v>1997</v>
      </c>
      <c r="F7391" s="5" t="s">
        <v>4397</v>
      </c>
      <c r="H7391" s="5" t="s">
        <v>5398</v>
      </c>
      <c r="I7391" s="6" t="s">
        <v>5399</v>
      </c>
      <c r="J7391" s="6" t="s">
        <v>7299</v>
      </c>
      <c r="K7391" s="17">
        <v>1</v>
      </c>
      <c r="L7391" s="17" t="s">
        <v>7730</v>
      </c>
      <c r="M7391" s="9">
        <v>3.5</v>
      </c>
      <c r="N7391" s="9"/>
      <c r="O7391" s="21"/>
      <c r="Q7391" s="29"/>
      <c r="U7391" s="17"/>
      <c r="V7391" s="2" t="s">
        <v>6866</v>
      </c>
      <c r="Y7391" t="str">
        <f t="shared" si="467"/>
        <v/>
      </c>
      <c r="AA7391" t="str">
        <f t="shared" si="468"/>
        <v/>
      </c>
      <c r="AC7391" s="7"/>
      <c r="AD7391" t="s">
        <v>5399</v>
      </c>
      <c r="AE7391">
        <f t="shared" si="466"/>
        <v>1</v>
      </c>
      <c r="AG7391" s="2"/>
      <c r="AI7391" s="7"/>
    </row>
    <row r="7392" spans="1:35" ht="11" customHeight="1" outlineLevel="1" x14ac:dyDescent="0.25">
      <c r="A7392" t="s">
        <v>676</v>
      </c>
      <c r="C7392" s="2" t="s">
        <v>12953</v>
      </c>
      <c r="D7392" s="2">
        <v>2490</v>
      </c>
      <c r="E7392" s="7">
        <v>1997</v>
      </c>
      <c r="F7392" s="5" t="s">
        <v>163</v>
      </c>
      <c r="H7392" s="5" t="s">
        <v>5398</v>
      </c>
      <c r="I7392" s="6" t="s">
        <v>153</v>
      </c>
      <c r="J7392" s="6" t="s">
        <v>7299</v>
      </c>
      <c r="K7392" s="17">
        <v>1</v>
      </c>
      <c r="L7392" s="17" t="s">
        <v>7730</v>
      </c>
      <c r="M7392" s="9">
        <v>0.3</v>
      </c>
      <c r="N7392" s="9"/>
      <c r="O7392" s="21"/>
      <c r="Q7392" s="29"/>
      <c r="T7392">
        <v>1</v>
      </c>
      <c r="U7392" s="17"/>
      <c r="V7392" s="2" t="s">
        <v>1220</v>
      </c>
      <c r="Y7392" t="str">
        <f t="shared" si="467"/>
        <v/>
      </c>
      <c r="AA7392" t="str">
        <f t="shared" si="468"/>
        <v/>
      </c>
      <c r="AC7392" s="7"/>
      <c r="AD7392" t="s">
        <v>153</v>
      </c>
      <c r="AE7392">
        <f t="shared" si="466"/>
        <v>1</v>
      </c>
      <c r="AG7392" s="2"/>
      <c r="AH7392" t="s">
        <v>4921</v>
      </c>
      <c r="AI7392" s="7" t="s">
        <v>4610</v>
      </c>
    </row>
    <row r="7393" spans="1:35" ht="11" customHeight="1" outlineLevel="1" x14ac:dyDescent="0.25">
      <c r="A7393" t="s">
        <v>676</v>
      </c>
      <c r="C7393" s="2" t="s">
        <v>12953</v>
      </c>
      <c r="D7393" s="2">
        <v>2491</v>
      </c>
      <c r="E7393" s="7">
        <v>1997</v>
      </c>
      <c r="F7393" s="5" t="s">
        <v>163</v>
      </c>
      <c r="H7393" s="5" t="s">
        <v>5398</v>
      </c>
      <c r="I7393" s="6" t="s">
        <v>153</v>
      </c>
      <c r="J7393" s="6" t="s">
        <v>7299</v>
      </c>
      <c r="K7393" s="17">
        <v>1</v>
      </c>
      <c r="L7393" s="17" t="s">
        <v>7730</v>
      </c>
      <c r="M7393" s="9">
        <v>0.3</v>
      </c>
      <c r="N7393" s="9"/>
      <c r="O7393" s="21"/>
      <c r="Q7393" s="29"/>
      <c r="U7393" s="17"/>
      <c r="V7393" s="2" t="s">
        <v>1221</v>
      </c>
      <c r="Y7393" t="str">
        <f t="shared" si="467"/>
        <v/>
      </c>
      <c r="AA7393" t="str">
        <f t="shared" si="468"/>
        <v/>
      </c>
      <c r="AC7393" s="7"/>
      <c r="AD7393" t="s">
        <v>153</v>
      </c>
      <c r="AE7393">
        <f t="shared" si="466"/>
        <v>1</v>
      </c>
      <c r="AG7393" s="2"/>
      <c r="AH7393" t="s">
        <v>4921</v>
      </c>
      <c r="AI7393" s="7" t="s">
        <v>4610</v>
      </c>
    </row>
    <row r="7394" spans="1:35" ht="11" customHeight="1" outlineLevel="1" x14ac:dyDescent="0.25">
      <c r="A7394" t="s">
        <v>676</v>
      </c>
      <c r="C7394" s="2" t="s">
        <v>12953</v>
      </c>
      <c r="D7394" s="2" t="s">
        <v>7324</v>
      </c>
      <c r="E7394" s="7">
        <v>1997</v>
      </c>
      <c r="F7394" s="5" t="s">
        <v>164</v>
      </c>
      <c r="H7394" s="5" t="s">
        <v>5398</v>
      </c>
      <c r="I7394" s="6" t="s">
        <v>153</v>
      </c>
      <c r="J7394" s="6" t="s">
        <v>7299</v>
      </c>
      <c r="K7394" s="17">
        <v>1</v>
      </c>
      <c r="L7394" s="17" t="s">
        <v>7730</v>
      </c>
      <c r="M7394" s="9">
        <v>1.8</v>
      </c>
      <c r="N7394" s="9"/>
      <c r="O7394" s="21"/>
      <c r="Q7394" s="29"/>
      <c r="U7394" s="17"/>
      <c r="V7394" s="2" t="s">
        <v>1222</v>
      </c>
      <c r="Y7394" t="str">
        <f t="shared" si="467"/>
        <v/>
      </c>
      <c r="AA7394" t="str">
        <f t="shared" si="468"/>
        <v/>
      </c>
      <c r="AC7394" s="7"/>
      <c r="AD7394" t="s">
        <v>153</v>
      </c>
      <c r="AE7394">
        <f t="shared" si="466"/>
        <v>1</v>
      </c>
      <c r="AG7394" s="2"/>
      <c r="AH7394" t="s">
        <v>4921</v>
      </c>
      <c r="AI7394" s="7" t="s">
        <v>4922</v>
      </c>
    </row>
    <row r="7395" spans="1:35" ht="11" customHeight="1" outlineLevel="1" x14ac:dyDescent="0.25">
      <c r="A7395" t="s">
        <v>676</v>
      </c>
      <c r="C7395" s="2" t="s">
        <v>12953</v>
      </c>
      <c r="D7395" s="2">
        <v>2500</v>
      </c>
      <c r="E7395" s="7">
        <v>1997</v>
      </c>
      <c r="F7395" s="5" t="s">
        <v>4397</v>
      </c>
      <c r="H7395" s="5" t="s">
        <v>5398</v>
      </c>
      <c r="I7395" s="6" t="s">
        <v>1319</v>
      </c>
      <c r="J7395" s="6" t="s">
        <v>7273</v>
      </c>
      <c r="K7395" s="17">
        <v>1</v>
      </c>
      <c r="L7395" s="17" t="s">
        <v>7730</v>
      </c>
      <c r="M7395" s="9">
        <v>0.8</v>
      </c>
      <c r="N7395" s="9"/>
      <c r="O7395" s="21"/>
      <c r="Q7395" s="29"/>
      <c r="U7395" s="17"/>
      <c r="V7395" s="2">
        <v>2570</v>
      </c>
      <c r="Y7395" t="str">
        <f t="shared" si="467"/>
        <v/>
      </c>
      <c r="AA7395" t="str">
        <f t="shared" si="468"/>
        <v/>
      </c>
      <c r="AC7395" s="7"/>
      <c r="AD7395" t="s">
        <v>1319</v>
      </c>
      <c r="AE7395">
        <f t="shared" si="466"/>
        <v>0</v>
      </c>
      <c r="AG7395" s="2"/>
      <c r="AH7395" t="s">
        <v>1320</v>
      </c>
      <c r="AI7395" s="7" t="s">
        <v>4610</v>
      </c>
    </row>
    <row r="7396" spans="1:35" ht="11" customHeight="1" outlineLevel="1" x14ac:dyDescent="0.25">
      <c r="A7396" t="s">
        <v>676</v>
      </c>
      <c r="C7396" s="2" t="s">
        <v>12953</v>
      </c>
      <c r="D7396" s="2">
        <v>2524</v>
      </c>
      <c r="E7396" s="7">
        <v>1997</v>
      </c>
      <c r="F7396" s="5" t="s">
        <v>163</v>
      </c>
      <c r="H7396" s="5" t="s">
        <v>5398</v>
      </c>
      <c r="I7396" s="6" t="s">
        <v>6755</v>
      </c>
      <c r="J7396" s="6" t="s">
        <v>7326</v>
      </c>
      <c r="K7396" s="17">
        <v>3</v>
      </c>
      <c r="L7396" s="17" t="s">
        <v>7730</v>
      </c>
      <c r="M7396" s="9">
        <v>0.8</v>
      </c>
      <c r="N7396" s="9"/>
      <c r="O7396" s="21"/>
      <c r="Q7396" s="29"/>
      <c r="U7396" s="17"/>
      <c r="V7396" s="2">
        <v>2578</v>
      </c>
      <c r="Y7396" t="str">
        <f t="shared" si="467"/>
        <v/>
      </c>
      <c r="AA7396" t="str">
        <f t="shared" si="468"/>
        <v/>
      </c>
      <c r="AC7396" s="7"/>
      <c r="AD7396" t="s">
        <v>6755</v>
      </c>
      <c r="AE7396">
        <f t="shared" si="466"/>
        <v>1</v>
      </c>
      <c r="AG7396" s="2"/>
      <c r="AH7396" t="s">
        <v>4921</v>
      </c>
      <c r="AI7396" s="7" t="s">
        <v>4610</v>
      </c>
    </row>
    <row r="7397" spans="1:35" ht="11" customHeight="1" outlineLevel="1" x14ac:dyDescent="0.25">
      <c r="A7397" t="s">
        <v>676</v>
      </c>
      <c r="C7397" s="2" t="s">
        <v>12953</v>
      </c>
      <c r="D7397" s="2">
        <v>2526</v>
      </c>
      <c r="E7397" s="7">
        <v>1997</v>
      </c>
      <c r="F7397" s="5" t="s">
        <v>163</v>
      </c>
      <c r="H7397" s="5" t="s">
        <v>5398</v>
      </c>
      <c r="I7397" s="6" t="s">
        <v>7328</v>
      </c>
      <c r="J7397" s="6" t="s">
        <v>7329</v>
      </c>
      <c r="K7397" s="17">
        <v>3</v>
      </c>
      <c r="L7397" s="17" t="s">
        <v>7730</v>
      </c>
      <c r="M7397" s="9">
        <v>0.6</v>
      </c>
      <c r="N7397" s="9"/>
      <c r="O7397" s="21"/>
      <c r="Q7397" s="29"/>
      <c r="U7397" s="17"/>
      <c r="V7397" s="2" t="s">
        <v>7327</v>
      </c>
      <c r="Y7397" t="str">
        <f t="shared" si="467"/>
        <v/>
      </c>
      <c r="AA7397" t="str">
        <f t="shared" si="468"/>
        <v/>
      </c>
      <c r="AC7397" s="7"/>
      <c r="AD7397" t="s">
        <v>7328</v>
      </c>
      <c r="AE7397">
        <f t="shared" si="466"/>
        <v>0</v>
      </c>
      <c r="AG7397" s="2"/>
      <c r="AI7397" s="7"/>
    </row>
    <row r="7398" spans="1:35" ht="11" customHeight="1" outlineLevel="1" x14ac:dyDescent="0.25">
      <c r="A7398" t="s">
        <v>676</v>
      </c>
      <c r="C7398" s="2" t="s">
        <v>12953</v>
      </c>
      <c r="D7398" s="2">
        <v>2533</v>
      </c>
      <c r="E7398" s="7">
        <v>1997</v>
      </c>
      <c r="F7398" s="5" t="s">
        <v>6565</v>
      </c>
      <c r="H7398" s="5" t="s">
        <v>5398</v>
      </c>
      <c r="I7398" s="6" t="s">
        <v>1368</v>
      </c>
      <c r="J7398" s="6" t="s">
        <v>7330</v>
      </c>
      <c r="K7398" s="17">
        <v>3</v>
      </c>
      <c r="L7398" s="17" t="s">
        <v>7730</v>
      </c>
      <c r="M7398" s="9">
        <v>0.6</v>
      </c>
      <c r="N7398" s="9"/>
      <c r="O7398" s="21"/>
      <c r="Q7398" s="29"/>
      <c r="U7398" s="17"/>
      <c r="V7398" s="2"/>
      <c r="Y7398" t="str">
        <f t="shared" si="467"/>
        <v/>
      </c>
      <c r="AA7398" t="str">
        <f t="shared" si="468"/>
        <v/>
      </c>
      <c r="AC7398" s="7"/>
      <c r="AD7398" t="s">
        <v>1368</v>
      </c>
      <c r="AE7398">
        <f t="shared" si="466"/>
        <v>1</v>
      </c>
      <c r="AG7398" s="2"/>
      <c r="AH7398" t="s">
        <v>4921</v>
      </c>
      <c r="AI7398" s="7" t="s">
        <v>4610</v>
      </c>
    </row>
    <row r="7399" spans="1:35" ht="11" customHeight="1" outlineLevel="1" x14ac:dyDescent="0.25">
      <c r="A7399" t="s">
        <v>676</v>
      </c>
      <c r="C7399" s="2" t="s">
        <v>12953</v>
      </c>
      <c r="D7399" s="2">
        <v>2535</v>
      </c>
      <c r="E7399" s="7">
        <v>1997</v>
      </c>
      <c r="F7399" s="5" t="s">
        <v>6566</v>
      </c>
      <c r="H7399" s="5" t="s">
        <v>5398</v>
      </c>
      <c r="I7399" s="6" t="s">
        <v>1368</v>
      </c>
      <c r="J7399" s="6" t="s">
        <v>7330</v>
      </c>
      <c r="K7399" s="17">
        <v>3</v>
      </c>
      <c r="L7399" s="17" t="s">
        <v>7730</v>
      </c>
      <c r="M7399" s="9">
        <v>0.4</v>
      </c>
      <c r="N7399" s="9"/>
      <c r="O7399" s="21"/>
      <c r="Q7399" s="29"/>
      <c r="U7399" s="17"/>
      <c r="V7399" s="2">
        <v>2582</v>
      </c>
      <c r="Y7399" t="str">
        <f t="shared" si="467"/>
        <v/>
      </c>
      <c r="AA7399" t="str">
        <f t="shared" si="468"/>
        <v/>
      </c>
      <c r="AC7399" s="7"/>
      <c r="AD7399" t="s">
        <v>1368</v>
      </c>
      <c r="AE7399">
        <f t="shared" si="466"/>
        <v>1</v>
      </c>
      <c r="AG7399" s="2"/>
      <c r="AH7399" t="s">
        <v>4921</v>
      </c>
      <c r="AI7399" s="7" t="s">
        <v>4610</v>
      </c>
    </row>
    <row r="7400" spans="1:35" ht="11" customHeight="1" outlineLevel="1" x14ac:dyDescent="0.25">
      <c r="A7400" t="s">
        <v>676</v>
      </c>
      <c r="C7400" s="2" t="s">
        <v>12953</v>
      </c>
      <c r="D7400" s="2">
        <v>2599</v>
      </c>
      <c r="E7400" s="7">
        <v>1998</v>
      </c>
      <c r="F7400" s="5" t="s">
        <v>163</v>
      </c>
      <c r="H7400" s="5" t="s">
        <v>5398</v>
      </c>
      <c r="I7400" s="6" t="s">
        <v>2058</v>
      </c>
      <c r="J7400" s="6" t="s">
        <v>7312</v>
      </c>
      <c r="K7400" s="17">
        <v>1</v>
      </c>
      <c r="L7400" s="17" t="s">
        <v>7730</v>
      </c>
      <c r="M7400" s="9">
        <v>0.9</v>
      </c>
      <c r="N7400" s="9"/>
      <c r="O7400" s="21"/>
      <c r="Q7400" s="29"/>
      <c r="T7400">
        <v>1</v>
      </c>
      <c r="U7400" s="17"/>
      <c r="V7400" s="2" t="s">
        <v>1223</v>
      </c>
      <c r="Y7400" t="str">
        <f t="shared" si="467"/>
        <v/>
      </c>
      <c r="AA7400" t="str">
        <f t="shared" si="468"/>
        <v/>
      </c>
      <c r="AC7400" s="7"/>
      <c r="AD7400" t="s">
        <v>2058</v>
      </c>
      <c r="AE7400">
        <f t="shared" si="466"/>
        <v>0</v>
      </c>
      <c r="AG7400" s="2"/>
      <c r="AH7400" t="s">
        <v>2059</v>
      </c>
      <c r="AI7400" s="7" t="s">
        <v>4610</v>
      </c>
    </row>
    <row r="7401" spans="1:35" ht="11" customHeight="1" outlineLevel="1" x14ac:dyDescent="0.25">
      <c r="A7401" t="s">
        <v>676</v>
      </c>
      <c r="C7401" s="2" t="s">
        <v>12953</v>
      </c>
      <c r="D7401" s="2">
        <v>2603</v>
      </c>
      <c r="E7401" s="7">
        <v>1998</v>
      </c>
      <c r="F7401" s="5" t="s">
        <v>163</v>
      </c>
      <c r="H7401" s="5" t="s">
        <v>5398</v>
      </c>
      <c r="I7401" s="6" t="s">
        <v>6525</v>
      </c>
      <c r="J7401" s="6" t="s">
        <v>7331</v>
      </c>
      <c r="K7401" s="17">
        <v>3</v>
      </c>
      <c r="L7401" s="17" t="s">
        <v>7730</v>
      </c>
      <c r="M7401" s="9">
        <v>1</v>
      </c>
      <c r="N7401" s="9"/>
      <c r="O7401" s="21"/>
      <c r="Q7401" s="29"/>
      <c r="U7401" s="17"/>
      <c r="V7401" s="2" t="s">
        <v>1224</v>
      </c>
      <c r="Y7401" t="str">
        <f t="shared" si="467"/>
        <v/>
      </c>
      <c r="AA7401" t="str">
        <f t="shared" si="468"/>
        <v/>
      </c>
      <c r="AC7401" s="7"/>
      <c r="AD7401" t="s">
        <v>6525</v>
      </c>
      <c r="AE7401">
        <f t="shared" si="466"/>
        <v>0</v>
      </c>
      <c r="AG7401" s="2"/>
      <c r="AH7401" t="s">
        <v>5021</v>
      </c>
      <c r="AI7401" s="7" t="s">
        <v>4610</v>
      </c>
    </row>
    <row r="7402" spans="1:35" ht="11" customHeight="1" outlineLevel="1" x14ac:dyDescent="0.25">
      <c r="A7402" t="s">
        <v>676</v>
      </c>
      <c r="C7402" s="2" t="s">
        <v>12953</v>
      </c>
      <c r="D7402" s="2">
        <v>2604</v>
      </c>
      <c r="E7402" s="7">
        <v>1998</v>
      </c>
      <c r="F7402" s="5" t="s">
        <v>163</v>
      </c>
      <c r="H7402" s="5" t="s">
        <v>5398</v>
      </c>
      <c r="I7402" s="6" t="s">
        <v>6527</v>
      </c>
      <c r="J7402" s="6" t="s">
        <v>7332</v>
      </c>
      <c r="K7402" s="17">
        <v>3</v>
      </c>
      <c r="L7402" s="17" t="s">
        <v>7730</v>
      </c>
      <c r="M7402" s="9">
        <v>0.9</v>
      </c>
      <c r="N7402" s="9"/>
      <c r="O7402" s="21"/>
      <c r="Q7402" s="29"/>
      <c r="U7402" s="17"/>
      <c r="V7402" s="2" t="s">
        <v>1225</v>
      </c>
      <c r="Y7402" t="str">
        <f t="shared" si="467"/>
        <v/>
      </c>
      <c r="AA7402" t="str">
        <f t="shared" si="468"/>
        <v/>
      </c>
      <c r="AC7402" s="7"/>
      <c r="AD7402" t="s">
        <v>6527</v>
      </c>
      <c r="AE7402">
        <f t="shared" si="466"/>
        <v>0</v>
      </c>
      <c r="AG7402" s="2"/>
      <c r="AH7402" t="s">
        <v>2179</v>
      </c>
      <c r="AI7402" s="7" t="s">
        <v>4610</v>
      </c>
    </row>
    <row r="7403" spans="1:35" ht="11" customHeight="1" outlineLevel="1" x14ac:dyDescent="0.25">
      <c r="A7403" t="s">
        <v>676</v>
      </c>
      <c r="C7403" s="2" t="s">
        <v>12953</v>
      </c>
      <c r="D7403" s="2">
        <v>2605</v>
      </c>
      <c r="E7403" s="7">
        <v>1998</v>
      </c>
      <c r="F7403" s="5" t="s">
        <v>163</v>
      </c>
      <c r="H7403" s="5" t="s">
        <v>5398</v>
      </c>
      <c r="I7403" s="6" t="s">
        <v>6527</v>
      </c>
      <c r="J7403" s="6" t="s">
        <v>7332</v>
      </c>
      <c r="K7403" s="17">
        <v>3</v>
      </c>
      <c r="L7403" s="17" t="s">
        <v>7730</v>
      </c>
      <c r="M7403" s="9">
        <v>0.9</v>
      </c>
      <c r="N7403" s="9"/>
      <c r="O7403" s="21"/>
      <c r="Q7403" s="29"/>
      <c r="U7403" s="17"/>
      <c r="V7403" s="2" t="s">
        <v>1226</v>
      </c>
      <c r="Y7403" t="str">
        <f t="shared" si="467"/>
        <v/>
      </c>
      <c r="AA7403" t="str">
        <f t="shared" si="468"/>
        <v/>
      </c>
      <c r="AC7403" s="7"/>
      <c r="AD7403" t="s">
        <v>6527</v>
      </c>
      <c r="AE7403">
        <f t="shared" si="466"/>
        <v>0</v>
      </c>
      <c r="AG7403" s="2"/>
      <c r="AH7403" t="s">
        <v>2179</v>
      </c>
      <c r="AI7403" s="7" t="s">
        <v>4610</v>
      </c>
    </row>
    <row r="7404" spans="1:35" ht="11" customHeight="1" outlineLevel="1" x14ac:dyDescent="0.25">
      <c r="A7404" t="s">
        <v>676</v>
      </c>
      <c r="C7404" s="2" t="s">
        <v>12953</v>
      </c>
      <c r="D7404" s="2" t="s">
        <v>7333</v>
      </c>
      <c r="E7404" s="7">
        <v>1998</v>
      </c>
      <c r="F7404" s="5" t="s">
        <v>4877</v>
      </c>
      <c r="H7404" s="5" t="s">
        <v>5398</v>
      </c>
      <c r="I7404" s="6" t="s">
        <v>6527</v>
      </c>
      <c r="J7404" s="6" t="s">
        <v>7332</v>
      </c>
      <c r="K7404" s="17">
        <v>3</v>
      </c>
      <c r="L7404" s="17" t="s">
        <v>7730</v>
      </c>
      <c r="M7404" s="9">
        <v>1</v>
      </c>
      <c r="N7404" s="9"/>
      <c r="O7404" s="21"/>
      <c r="Q7404" s="29"/>
      <c r="U7404" s="17"/>
      <c r="V7404" s="2" t="s">
        <v>1227</v>
      </c>
      <c r="Y7404" t="str">
        <f t="shared" si="467"/>
        <v/>
      </c>
      <c r="AA7404" t="str">
        <f t="shared" si="468"/>
        <v/>
      </c>
      <c r="AC7404" s="7"/>
      <c r="AD7404" t="s">
        <v>6527</v>
      </c>
      <c r="AE7404">
        <f t="shared" si="466"/>
        <v>0</v>
      </c>
      <c r="AG7404" s="2"/>
      <c r="AH7404" t="s">
        <v>2179</v>
      </c>
      <c r="AI7404" s="7" t="s">
        <v>4922</v>
      </c>
    </row>
    <row r="7405" spans="1:35" ht="11" customHeight="1" outlineLevel="1" x14ac:dyDescent="0.25">
      <c r="A7405" t="s">
        <v>676</v>
      </c>
      <c r="C7405" s="2" t="s">
        <v>12953</v>
      </c>
      <c r="D7405" s="2">
        <v>2611</v>
      </c>
      <c r="E7405" s="7">
        <v>1998</v>
      </c>
      <c r="F7405" s="5" t="s">
        <v>163</v>
      </c>
      <c r="H7405" s="5" t="s">
        <v>5398</v>
      </c>
      <c r="I7405" s="6" t="s">
        <v>5399</v>
      </c>
      <c r="J7405" s="6" t="s">
        <v>7299</v>
      </c>
      <c r="K7405" s="17">
        <v>3</v>
      </c>
      <c r="L7405" s="17" t="s">
        <v>7730</v>
      </c>
      <c r="M7405" s="9">
        <v>0.5</v>
      </c>
      <c r="N7405" s="9"/>
      <c r="O7405" s="21"/>
      <c r="Q7405" s="29"/>
      <c r="U7405" s="17"/>
      <c r="V7405" s="2" t="s">
        <v>2202</v>
      </c>
      <c r="Y7405" t="str">
        <f t="shared" si="467"/>
        <v/>
      </c>
      <c r="AA7405" t="str">
        <f t="shared" si="468"/>
        <v/>
      </c>
      <c r="AC7405" s="7"/>
      <c r="AD7405" t="s">
        <v>5399</v>
      </c>
      <c r="AE7405">
        <f t="shared" si="466"/>
        <v>1</v>
      </c>
      <c r="AG7405" s="2"/>
      <c r="AH7405" t="s">
        <v>4921</v>
      </c>
      <c r="AI7405" s="7" t="s">
        <v>4610</v>
      </c>
    </row>
    <row r="7406" spans="1:35" ht="11" customHeight="1" outlineLevel="1" x14ac:dyDescent="0.25">
      <c r="A7406" t="s">
        <v>676</v>
      </c>
      <c r="C7406" s="2" t="s">
        <v>12953</v>
      </c>
      <c r="D7406" s="2">
        <v>2612</v>
      </c>
      <c r="E7406" s="7">
        <v>1998</v>
      </c>
      <c r="F7406" s="5" t="s">
        <v>4397</v>
      </c>
      <c r="H7406" s="5" t="s">
        <v>5398</v>
      </c>
      <c r="I7406" s="6" t="s">
        <v>757</v>
      </c>
      <c r="J7406" s="6" t="s">
        <v>7334</v>
      </c>
      <c r="K7406" s="17">
        <v>3</v>
      </c>
      <c r="L7406" s="17" t="s">
        <v>7730</v>
      </c>
      <c r="M7406" s="9">
        <v>0.6</v>
      </c>
      <c r="N7406" s="9"/>
      <c r="O7406" s="21"/>
      <c r="Q7406" s="29"/>
      <c r="U7406" s="17"/>
      <c r="V7406" s="2" t="s">
        <v>2203</v>
      </c>
      <c r="Y7406" t="str">
        <f t="shared" si="467"/>
        <v/>
      </c>
      <c r="AA7406" t="str">
        <f t="shared" si="468"/>
        <v/>
      </c>
      <c r="AC7406" s="7"/>
      <c r="AD7406" t="s">
        <v>757</v>
      </c>
      <c r="AE7406">
        <f t="shared" si="466"/>
        <v>0</v>
      </c>
      <c r="AG7406" s="2"/>
      <c r="AH7406" t="s">
        <v>6292</v>
      </c>
      <c r="AI7406" s="7" t="s">
        <v>4610</v>
      </c>
    </row>
    <row r="7407" spans="1:35" ht="11" customHeight="1" outlineLevel="1" x14ac:dyDescent="0.25">
      <c r="A7407" t="s">
        <v>676</v>
      </c>
      <c r="C7407" s="2" t="s">
        <v>12953</v>
      </c>
      <c r="D7407" s="2">
        <v>2654</v>
      </c>
      <c r="E7407" s="7">
        <v>1998</v>
      </c>
      <c r="F7407" s="5" t="s">
        <v>163</v>
      </c>
      <c r="H7407" s="5" t="s">
        <v>5398</v>
      </c>
      <c r="I7407" s="6" t="s">
        <v>5399</v>
      </c>
      <c r="J7407" s="6" t="s">
        <v>7335</v>
      </c>
      <c r="K7407" s="17">
        <v>3</v>
      </c>
      <c r="L7407" s="17" t="s">
        <v>7730</v>
      </c>
      <c r="M7407" s="9">
        <v>0.6</v>
      </c>
      <c r="N7407" s="9"/>
      <c r="O7407" s="21"/>
      <c r="Q7407" s="29"/>
      <c r="U7407" s="17"/>
      <c r="V7407" s="2" t="s">
        <v>2204</v>
      </c>
      <c r="Y7407" t="str">
        <f t="shared" si="467"/>
        <v/>
      </c>
      <c r="AA7407" t="str">
        <f t="shared" si="468"/>
        <v/>
      </c>
      <c r="AC7407" s="7"/>
      <c r="AD7407" t="s">
        <v>5399</v>
      </c>
      <c r="AE7407">
        <f t="shared" si="466"/>
        <v>1</v>
      </c>
      <c r="AG7407" s="2"/>
      <c r="AH7407" t="s">
        <v>4921</v>
      </c>
      <c r="AI7407" s="7" t="s">
        <v>4610</v>
      </c>
    </row>
    <row r="7408" spans="1:35" ht="11" customHeight="1" outlineLevel="1" x14ac:dyDescent="0.25">
      <c r="A7408" t="s">
        <v>676</v>
      </c>
      <c r="C7408" s="2" t="s">
        <v>12953</v>
      </c>
      <c r="D7408" s="2">
        <v>2681</v>
      </c>
      <c r="E7408" s="7">
        <v>1999</v>
      </c>
      <c r="F7408" s="5" t="s">
        <v>163</v>
      </c>
      <c r="H7408" s="5" t="s">
        <v>5398</v>
      </c>
      <c r="I7408" s="6" t="s">
        <v>3924</v>
      </c>
      <c r="J7408" s="6" t="s">
        <v>7309</v>
      </c>
      <c r="K7408" s="17">
        <v>3</v>
      </c>
      <c r="L7408" s="17" t="s">
        <v>7730</v>
      </c>
      <c r="M7408" s="9">
        <v>1</v>
      </c>
      <c r="N7408" s="9"/>
      <c r="O7408" s="21"/>
      <c r="Q7408" s="29"/>
      <c r="U7408" s="17"/>
      <c r="V7408" s="2" t="s">
        <v>2208</v>
      </c>
      <c r="Y7408" t="str">
        <f t="shared" si="467"/>
        <v/>
      </c>
      <c r="AA7408" t="str">
        <f t="shared" si="468"/>
        <v/>
      </c>
      <c r="AC7408" s="7"/>
      <c r="AD7408" t="s">
        <v>3924</v>
      </c>
      <c r="AE7408">
        <f t="shared" si="466"/>
        <v>0</v>
      </c>
      <c r="AG7408" s="2"/>
      <c r="AH7408" t="s">
        <v>5734</v>
      </c>
      <c r="AI7408" s="7" t="s">
        <v>4610</v>
      </c>
    </row>
    <row r="7409" spans="1:35" ht="11" customHeight="1" outlineLevel="1" x14ac:dyDescent="0.25">
      <c r="A7409" t="s">
        <v>676</v>
      </c>
      <c r="C7409" s="2" t="s">
        <v>12953</v>
      </c>
      <c r="D7409" s="2">
        <v>2682</v>
      </c>
      <c r="E7409" s="7">
        <v>1999</v>
      </c>
      <c r="F7409" s="5" t="s">
        <v>163</v>
      </c>
      <c r="H7409" s="5" t="s">
        <v>5398</v>
      </c>
      <c r="I7409" s="6" t="s">
        <v>3924</v>
      </c>
      <c r="J7409" s="6" t="s">
        <v>7309</v>
      </c>
      <c r="K7409" s="17">
        <v>1</v>
      </c>
      <c r="L7409" s="17" t="s">
        <v>7730</v>
      </c>
      <c r="M7409" s="9">
        <v>1</v>
      </c>
      <c r="N7409" s="9"/>
      <c r="O7409" s="21"/>
      <c r="Q7409" s="29"/>
      <c r="S7409">
        <v>1</v>
      </c>
      <c r="T7409">
        <v>1</v>
      </c>
      <c r="U7409" s="17"/>
      <c r="V7409" s="2" t="s">
        <v>2209</v>
      </c>
      <c r="Y7409" t="str">
        <f t="shared" si="467"/>
        <v/>
      </c>
      <c r="AA7409" t="str">
        <f t="shared" si="468"/>
        <v/>
      </c>
      <c r="AC7409" s="7"/>
      <c r="AD7409" t="s">
        <v>3924</v>
      </c>
      <c r="AE7409">
        <f t="shared" si="466"/>
        <v>0</v>
      </c>
      <c r="AG7409" s="2"/>
      <c r="AH7409" t="s">
        <v>5734</v>
      </c>
      <c r="AI7409" s="7" t="s">
        <v>4610</v>
      </c>
    </row>
    <row r="7410" spans="1:35" ht="11" customHeight="1" outlineLevel="1" x14ac:dyDescent="0.25">
      <c r="A7410" t="s">
        <v>676</v>
      </c>
      <c r="C7410" s="2" t="s">
        <v>12953</v>
      </c>
      <c r="D7410" s="2" t="s">
        <v>7336</v>
      </c>
      <c r="E7410" s="7">
        <v>1999</v>
      </c>
      <c r="F7410" s="5" t="s">
        <v>4877</v>
      </c>
      <c r="H7410" s="5" t="s">
        <v>5398</v>
      </c>
      <c r="I7410" s="6" t="s">
        <v>3924</v>
      </c>
      <c r="J7410" s="6" t="s">
        <v>7309</v>
      </c>
      <c r="K7410" s="17">
        <v>1</v>
      </c>
      <c r="L7410" s="17" t="s">
        <v>7730</v>
      </c>
      <c r="M7410" s="9">
        <v>1</v>
      </c>
      <c r="N7410" s="9"/>
      <c r="O7410" s="21"/>
      <c r="Q7410" s="29"/>
      <c r="U7410" s="17"/>
      <c r="V7410" s="2" t="s">
        <v>2210</v>
      </c>
      <c r="Y7410" t="str">
        <f t="shared" si="467"/>
        <v/>
      </c>
      <c r="AA7410" t="str">
        <f t="shared" si="468"/>
        <v/>
      </c>
      <c r="AC7410" s="7"/>
      <c r="AD7410" t="s">
        <v>3924</v>
      </c>
      <c r="AE7410">
        <f t="shared" si="466"/>
        <v>0</v>
      </c>
      <c r="AG7410" s="2"/>
      <c r="AH7410" t="s">
        <v>5734</v>
      </c>
      <c r="AI7410" s="7" t="s">
        <v>4922</v>
      </c>
    </row>
    <row r="7411" spans="1:35" ht="11" customHeight="1" outlineLevel="1" x14ac:dyDescent="0.25">
      <c r="A7411" t="s">
        <v>676</v>
      </c>
      <c r="C7411" s="2" t="s">
        <v>12953</v>
      </c>
      <c r="D7411" s="2">
        <v>2699</v>
      </c>
      <c r="E7411" s="7">
        <v>1999</v>
      </c>
      <c r="F7411" s="5" t="s">
        <v>163</v>
      </c>
      <c r="H7411" s="5" t="s">
        <v>5398</v>
      </c>
      <c r="I7411" s="6" t="s">
        <v>3931</v>
      </c>
      <c r="J7411" s="6" t="s">
        <v>7337</v>
      </c>
      <c r="K7411" s="17">
        <v>3</v>
      </c>
      <c r="L7411" s="17" t="s">
        <v>7730</v>
      </c>
      <c r="M7411" s="9">
        <v>1.2</v>
      </c>
      <c r="N7411" s="9"/>
      <c r="O7411" s="21"/>
      <c r="Q7411" s="29"/>
      <c r="U7411" s="17"/>
      <c r="V7411" s="2" t="s">
        <v>3930</v>
      </c>
      <c r="Y7411" t="str">
        <f t="shared" si="467"/>
        <v/>
      </c>
      <c r="AA7411" t="str">
        <f t="shared" si="468"/>
        <v/>
      </c>
      <c r="AC7411" s="7"/>
      <c r="AD7411" t="s">
        <v>3931</v>
      </c>
      <c r="AE7411">
        <f t="shared" si="466"/>
        <v>0</v>
      </c>
      <c r="AG7411" s="2"/>
      <c r="AH7411" t="s">
        <v>784</v>
      </c>
      <c r="AI7411" s="7" t="s">
        <v>4610</v>
      </c>
    </row>
    <row r="7412" spans="1:35" ht="11" customHeight="1" outlineLevel="1" x14ac:dyDescent="0.25">
      <c r="A7412" t="s">
        <v>676</v>
      </c>
      <c r="C7412" s="2" t="s">
        <v>12953</v>
      </c>
      <c r="D7412" s="2">
        <v>2710</v>
      </c>
      <c r="E7412" s="7">
        <v>1999</v>
      </c>
      <c r="F7412" s="5" t="s">
        <v>163</v>
      </c>
      <c r="H7412" s="5" t="s">
        <v>5398</v>
      </c>
      <c r="I7412" s="6" t="s">
        <v>757</v>
      </c>
      <c r="J7412" s="6" t="s">
        <v>7334</v>
      </c>
      <c r="K7412" s="17">
        <v>3</v>
      </c>
      <c r="L7412" s="17" t="s">
        <v>7730</v>
      </c>
      <c r="M7412" s="9">
        <v>2</v>
      </c>
      <c r="N7412" s="9"/>
      <c r="O7412" s="21"/>
      <c r="Q7412" s="29"/>
      <c r="U7412" s="17"/>
      <c r="V7412" s="2"/>
      <c r="Y7412" t="str">
        <f t="shared" si="467"/>
        <v/>
      </c>
      <c r="AA7412" t="str">
        <f t="shared" si="468"/>
        <v/>
      </c>
      <c r="AC7412" s="7"/>
      <c r="AD7412" t="s">
        <v>757</v>
      </c>
      <c r="AE7412">
        <f t="shared" si="466"/>
        <v>0</v>
      </c>
      <c r="AG7412" s="2"/>
      <c r="AI7412" s="7"/>
    </row>
    <row r="7413" spans="1:35" ht="11" customHeight="1" outlineLevel="1" x14ac:dyDescent="0.25">
      <c r="A7413" t="s">
        <v>676</v>
      </c>
      <c r="C7413" s="2" t="s">
        <v>12953</v>
      </c>
      <c r="D7413" s="2">
        <v>2732</v>
      </c>
      <c r="E7413" s="7">
        <v>1999</v>
      </c>
      <c r="F7413" s="5" t="s">
        <v>163</v>
      </c>
      <c r="H7413" s="5" t="s">
        <v>5398</v>
      </c>
      <c r="I7413" s="6" t="s">
        <v>12892</v>
      </c>
      <c r="J7413" s="6" t="s">
        <v>18834</v>
      </c>
      <c r="K7413" s="17">
        <v>4</v>
      </c>
      <c r="L7413" s="17" t="s">
        <v>7730</v>
      </c>
      <c r="M7413" s="9">
        <v>1.2</v>
      </c>
      <c r="N7413" s="9"/>
      <c r="O7413" s="21"/>
      <c r="Q7413" s="29"/>
      <c r="U7413" s="17"/>
      <c r="V7413" s="2"/>
      <c r="Y7413" t="str">
        <f t="shared" si="467"/>
        <v/>
      </c>
      <c r="AA7413" t="str">
        <f t="shared" si="468"/>
        <v/>
      </c>
      <c r="AC7413" s="7"/>
      <c r="AD7413" t="s">
        <v>12892</v>
      </c>
      <c r="AE7413">
        <f t="shared" si="466"/>
        <v>0</v>
      </c>
      <c r="AG7413" s="2"/>
      <c r="AH7413" t="s">
        <v>4921</v>
      </c>
      <c r="AI7413" s="7" t="s">
        <v>4610</v>
      </c>
    </row>
    <row r="7414" spans="1:35" ht="11" customHeight="1" outlineLevel="1" x14ac:dyDescent="0.25">
      <c r="A7414" t="s">
        <v>676</v>
      </c>
      <c r="C7414" s="2" t="s">
        <v>12953</v>
      </c>
      <c r="D7414" s="2">
        <v>2736</v>
      </c>
      <c r="E7414" s="7">
        <v>1999</v>
      </c>
      <c r="F7414" s="5" t="s">
        <v>4397</v>
      </c>
      <c r="H7414" s="5" t="s">
        <v>5398</v>
      </c>
      <c r="I7414" s="6" t="s">
        <v>5399</v>
      </c>
      <c r="J7414" s="6" t="s">
        <v>7273</v>
      </c>
      <c r="K7414" s="17">
        <v>3</v>
      </c>
      <c r="L7414" s="17" t="s">
        <v>7730</v>
      </c>
      <c r="M7414" s="9">
        <v>0.4</v>
      </c>
      <c r="N7414" s="9"/>
      <c r="O7414" s="21"/>
      <c r="Q7414" s="29"/>
      <c r="U7414" s="17"/>
      <c r="V7414" s="2">
        <v>2673</v>
      </c>
      <c r="Y7414" t="str">
        <f t="shared" si="467"/>
        <v/>
      </c>
      <c r="AA7414" t="str">
        <f t="shared" si="468"/>
        <v/>
      </c>
      <c r="AC7414" s="7"/>
      <c r="AD7414" t="s">
        <v>5399</v>
      </c>
      <c r="AE7414">
        <f t="shared" si="466"/>
        <v>1</v>
      </c>
      <c r="AG7414" s="2"/>
      <c r="AH7414" t="s">
        <v>4921</v>
      </c>
      <c r="AI7414" s="7" t="s">
        <v>4610</v>
      </c>
    </row>
    <row r="7415" spans="1:35" ht="11" customHeight="1" outlineLevel="1" x14ac:dyDescent="0.25">
      <c r="A7415" t="s">
        <v>676</v>
      </c>
      <c r="C7415" s="2" t="s">
        <v>12953</v>
      </c>
      <c r="D7415" s="2">
        <v>2751</v>
      </c>
      <c r="E7415" s="7">
        <v>1999</v>
      </c>
      <c r="F7415" s="5" t="s">
        <v>163</v>
      </c>
      <c r="H7415" s="5" t="s">
        <v>5398</v>
      </c>
      <c r="I7415" s="6" t="s">
        <v>3925</v>
      </c>
      <c r="J7415" s="6" t="s">
        <v>7308</v>
      </c>
      <c r="K7415" s="17">
        <v>1</v>
      </c>
      <c r="L7415" s="17" t="s">
        <v>7730</v>
      </c>
      <c r="M7415" s="9">
        <v>1</v>
      </c>
      <c r="N7415" s="9"/>
      <c r="O7415" s="21"/>
      <c r="Q7415" s="29"/>
      <c r="U7415" s="17"/>
      <c r="V7415" s="2" t="s">
        <v>2211</v>
      </c>
      <c r="Y7415" t="str">
        <f t="shared" si="467"/>
        <v/>
      </c>
      <c r="AA7415" t="str">
        <f t="shared" si="468"/>
        <v/>
      </c>
      <c r="AC7415" s="7"/>
      <c r="AD7415" t="s">
        <v>3925</v>
      </c>
      <c r="AE7415">
        <f t="shared" si="466"/>
        <v>1</v>
      </c>
      <c r="AG7415" s="2"/>
      <c r="AH7415" t="s">
        <v>4921</v>
      </c>
      <c r="AI7415" s="7" t="s">
        <v>4610</v>
      </c>
    </row>
    <row r="7416" spans="1:35" ht="11" customHeight="1" outlineLevel="1" x14ac:dyDescent="0.25">
      <c r="A7416" t="s">
        <v>676</v>
      </c>
      <c r="C7416" s="2" t="s">
        <v>12953</v>
      </c>
      <c r="D7416" s="2">
        <v>2752</v>
      </c>
      <c r="E7416" s="7">
        <v>1999</v>
      </c>
      <c r="F7416" s="5" t="s">
        <v>163</v>
      </c>
      <c r="H7416" s="5" t="s">
        <v>5398</v>
      </c>
      <c r="I7416" s="6" t="s">
        <v>3926</v>
      </c>
      <c r="J7416" s="6" t="s">
        <v>7308</v>
      </c>
      <c r="K7416" s="17">
        <v>1</v>
      </c>
      <c r="L7416" s="17" t="s">
        <v>7730</v>
      </c>
      <c r="M7416" s="9">
        <v>0.5</v>
      </c>
      <c r="N7416" s="9"/>
      <c r="O7416" s="21"/>
      <c r="Q7416" s="29"/>
      <c r="U7416" s="17"/>
      <c r="V7416" s="2" t="s">
        <v>2212</v>
      </c>
      <c r="Y7416" t="str">
        <f t="shared" si="467"/>
        <v/>
      </c>
      <c r="AA7416" t="str">
        <f t="shared" si="468"/>
        <v/>
      </c>
      <c r="AC7416" s="7"/>
      <c r="AD7416" t="s">
        <v>3926</v>
      </c>
      <c r="AE7416">
        <f t="shared" si="466"/>
        <v>1</v>
      </c>
      <c r="AG7416" s="2"/>
      <c r="AH7416" t="s">
        <v>4921</v>
      </c>
      <c r="AI7416" s="7" t="s">
        <v>4610</v>
      </c>
    </row>
    <row r="7417" spans="1:35" ht="11" customHeight="1" outlineLevel="1" x14ac:dyDescent="0.25">
      <c r="A7417" t="s">
        <v>676</v>
      </c>
      <c r="C7417" s="2" t="s">
        <v>12953</v>
      </c>
      <c r="D7417" s="2">
        <v>2753</v>
      </c>
      <c r="E7417" s="7">
        <v>1999</v>
      </c>
      <c r="F7417" s="5" t="s">
        <v>163</v>
      </c>
      <c r="H7417" s="5" t="s">
        <v>5398</v>
      </c>
      <c r="I7417" s="6" t="s">
        <v>3927</v>
      </c>
      <c r="J7417" s="6" t="s">
        <v>7308</v>
      </c>
      <c r="K7417" s="17">
        <v>1</v>
      </c>
      <c r="L7417" s="17" t="s">
        <v>7730</v>
      </c>
      <c r="M7417" s="9">
        <v>1</v>
      </c>
      <c r="N7417" s="9"/>
      <c r="O7417" s="21"/>
      <c r="Q7417" s="29"/>
      <c r="U7417" s="17"/>
      <c r="V7417" s="2" t="s">
        <v>2213</v>
      </c>
      <c r="Y7417" t="str">
        <f t="shared" si="467"/>
        <v/>
      </c>
      <c r="AA7417" t="str">
        <f t="shared" si="468"/>
        <v/>
      </c>
      <c r="AC7417" s="7"/>
      <c r="AD7417" t="s">
        <v>3927</v>
      </c>
      <c r="AE7417">
        <f t="shared" si="466"/>
        <v>1</v>
      </c>
      <c r="AG7417" s="2"/>
      <c r="AH7417" t="s">
        <v>4921</v>
      </c>
      <c r="AI7417" s="7" t="s">
        <v>4610</v>
      </c>
    </row>
    <row r="7418" spans="1:35" ht="11" customHeight="1" outlineLevel="1" x14ac:dyDescent="0.25">
      <c r="A7418" t="s">
        <v>676</v>
      </c>
      <c r="C7418" s="2" t="s">
        <v>12953</v>
      </c>
      <c r="D7418" s="2">
        <v>2754</v>
      </c>
      <c r="E7418" s="7">
        <v>1999</v>
      </c>
      <c r="F7418" s="5" t="s">
        <v>163</v>
      </c>
      <c r="H7418" s="5" t="s">
        <v>5398</v>
      </c>
      <c r="I7418" s="6" t="s">
        <v>3928</v>
      </c>
      <c r="J7418" s="6" t="s">
        <v>7308</v>
      </c>
      <c r="K7418" s="17">
        <v>1</v>
      </c>
      <c r="L7418" s="17" t="s">
        <v>7730</v>
      </c>
      <c r="M7418" s="9">
        <v>1</v>
      </c>
      <c r="N7418" s="9"/>
      <c r="O7418" s="21"/>
      <c r="Q7418" s="29"/>
      <c r="S7418">
        <v>1</v>
      </c>
      <c r="T7418">
        <v>1</v>
      </c>
      <c r="U7418" s="17"/>
      <c r="V7418" s="2" t="s">
        <v>2214</v>
      </c>
      <c r="Y7418" t="str">
        <f t="shared" si="467"/>
        <v/>
      </c>
      <c r="AA7418" t="str">
        <f t="shared" si="468"/>
        <v/>
      </c>
      <c r="AC7418" s="7"/>
      <c r="AD7418" t="s">
        <v>3928</v>
      </c>
      <c r="AE7418">
        <f t="shared" si="466"/>
        <v>1</v>
      </c>
      <c r="AG7418" s="2"/>
      <c r="AH7418" t="s">
        <v>4921</v>
      </c>
      <c r="AI7418" s="7" t="s">
        <v>4610</v>
      </c>
    </row>
    <row r="7419" spans="1:35" ht="11" customHeight="1" outlineLevel="1" x14ac:dyDescent="0.25">
      <c r="A7419" t="s">
        <v>676</v>
      </c>
      <c r="C7419" s="2" t="s">
        <v>12953</v>
      </c>
      <c r="D7419" s="2">
        <v>2755</v>
      </c>
      <c r="E7419" s="7">
        <v>1999</v>
      </c>
      <c r="F7419" s="5" t="s">
        <v>163</v>
      </c>
      <c r="H7419" s="5" t="s">
        <v>5398</v>
      </c>
      <c r="I7419" s="6" t="s">
        <v>3929</v>
      </c>
      <c r="J7419" s="6" t="s">
        <v>7308</v>
      </c>
      <c r="K7419" s="17">
        <v>1</v>
      </c>
      <c r="L7419" s="17" t="s">
        <v>7730</v>
      </c>
      <c r="M7419" s="9">
        <v>1</v>
      </c>
      <c r="N7419" s="9"/>
      <c r="O7419" s="21"/>
      <c r="Q7419" s="29"/>
      <c r="U7419" s="17"/>
      <c r="V7419" s="2" t="s">
        <v>2215</v>
      </c>
      <c r="Y7419" t="str">
        <f t="shared" si="467"/>
        <v/>
      </c>
      <c r="AA7419" t="str">
        <f t="shared" si="468"/>
        <v/>
      </c>
      <c r="AC7419" s="7"/>
      <c r="AD7419" t="s">
        <v>3929</v>
      </c>
      <c r="AE7419">
        <f t="shared" si="466"/>
        <v>1</v>
      </c>
      <c r="AG7419" s="2"/>
      <c r="AH7419" t="s">
        <v>4921</v>
      </c>
      <c r="AI7419" s="7" t="s">
        <v>4610</v>
      </c>
    </row>
    <row r="7420" spans="1:35" ht="11" customHeight="1" outlineLevel="1" x14ac:dyDescent="0.25">
      <c r="A7420" t="s">
        <v>676</v>
      </c>
      <c r="C7420" s="2" t="s">
        <v>12953</v>
      </c>
      <c r="D7420" s="2" t="s">
        <v>8667</v>
      </c>
      <c r="E7420" s="7">
        <v>1999</v>
      </c>
      <c r="F7420" s="8" t="s">
        <v>22228</v>
      </c>
      <c r="H7420" s="5" t="s">
        <v>5398</v>
      </c>
      <c r="I7420" s="6" t="s">
        <v>5860</v>
      </c>
      <c r="J7420" s="6" t="s">
        <v>7308</v>
      </c>
      <c r="K7420" s="17">
        <v>1</v>
      </c>
      <c r="L7420" s="17" t="s">
        <v>7730</v>
      </c>
      <c r="M7420" s="9">
        <v>8</v>
      </c>
      <c r="N7420" s="9"/>
      <c r="O7420" s="21"/>
      <c r="Q7420" s="29"/>
      <c r="U7420" s="17"/>
      <c r="V7420" s="2" t="s">
        <v>2216</v>
      </c>
      <c r="X7420" t="s">
        <v>7732</v>
      </c>
      <c r="Y7420">
        <f t="shared" si="467"/>
        <v>1</v>
      </c>
      <c r="Z7420">
        <v>1</v>
      </c>
      <c r="AA7420" t="str">
        <f t="shared" si="468"/>
        <v/>
      </c>
      <c r="AC7420" s="7"/>
      <c r="AD7420" t="s">
        <v>5860</v>
      </c>
      <c r="AE7420">
        <f t="shared" si="466"/>
        <v>1</v>
      </c>
      <c r="AG7420" s="2"/>
      <c r="AI7420" s="7"/>
    </row>
    <row r="7421" spans="1:35" ht="11" customHeight="1" outlineLevel="1" x14ac:dyDescent="0.25">
      <c r="A7421" t="s">
        <v>676</v>
      </c>
      <c r="C7421" s="2" t="s">
        <v>12953</v>
      </c>
      <c r="D7421" s="2">
        <v>2788</v>
      </c>
      <c r="E7421" s="7">
        <v>1999</v>
      </c>
      <c r="F7421" s="5" t="s">
        <v>163</v>
      </c>
      <c r="H7421" s="5" t="s">
        <v>5398</v>
      </c>
      <c r="I7421" s="6" t="s">
        <v>5399</v>
      </c>
      <c r="J7421" s="6" t="s">
        <v>7299</v>
      </c>
      <c r="K7421" s="17">
        <v>1</v>
      </c>
      <c r="L7421" s="17" t="s">
        <v>7730</v>
      </c>
      <c r="M7421" s="9">
        <v>1</v>
      </c>
      <c r="N7421" s="9"/>
      <c r="O7421" s="21"/>
      <c r="Q7421" s="29"/>
      <c r="T7421">
        <v>1</v>
      </c>
      <c r="U7421" s="17"/>
      <c r="V7421" s="2" t="s">
        <v>2217</v>
      </c>
      <c r="Y7421" t="str">
        <f t="shared" si="467"/>
        <v/>
      </c>
      <c r="AA7421" t="str">
        <f t="shared" si="468"/>
        <v/>
      </c>
      <c r="AC7421" s="7"/>
      <c r="AD7421" t="s">
        <v>5399</v>
      </c>
      <c r="AE7421">
        <f t="shared" si="466"/>
        <v>1</v>
      </c>
      <c r="AG7421" s="2"/>
      <c r="AH7421" t="s">
        <v>4921</v>
      </c>
      <c r="AI7421" s="7" t="s">
        <v>4610</v>
      </c>
    </row>
    <row r="7422" spans="1:35" ht="11" customHeight="1" outlineLevel="1" x14ac:dyDescent="0.25">
      <c r="A7422" t="s">
        <v>676</v>
      </c>
      <c r="C7422" s="2" t="s">
        <v>12953</v>
      </c>
      <c r="D7422" s="2">
        <v>2805</v>
      </c>
      <c r="E7422" s="7">
        <v>1999</v>
      </c>
      <c r="F7422" s="5" t="s">
        <v>163</v>
      </c>
      <c r="H7422" s="5" t="s">
        <v>5398</v>
      </c>
      <c r="I7422" s="6" t="s">
        <v>5399</v>
      </c>
      <c r="J7422" s="6" t="s">
        <v>7319</v>
      </c>
      <c r="K7422" s="17">
        <v>1</v>
      </c>
      <c r="L7422" s="17" t="s">
        <v>7730</v>
      </c>
      <c r="M7422" s="9">
        <v>0.6</v>
      </c>
      <c r="N7422" s="9"/>
      <c r="O7422" s="21"/>
      <c r="Q7422" s="29"/>
      <c r="U7422" s="17"/>
      <c r="V7422" s="2" t="s">
        <v>5624</v>
      </c>
      <c r="Y7422" t="str">
        <f t="shared" si="467"/>
        <v/>
      </c>
      <c r="AA7422" t="str">
        <f t="shared" si="468"/>
        <v/>
      </c>
      <c r="AC7422" s="7"/>
      <c r="AD7422" t="s">
        <v>5399</v>
      </c>
      <c r="AE7422">
        <f t="shared" si="466"/>
        <v>1</v>
      </c>
      <c r="AG7422" s="2"/>
      <c r="AH7422" t="s">
        <v>4921</v>
      </c>
      <c r="AI7422" s="7" t="s">
        <v>4610</v>
      </c>
    </row>
    <row r="7423" spans="1:35" ht="11" customHeight="1" outlineLevel="1" x14ac:dyDescent="0.25">
      <c r="A7423" t="s">
        <v>676</v>
      </c>
      <c r="C7423" s="2" t="s">
        <v>12953</v>
      </c>
      <c r="D7423" s="2">
        <v>2829</v>
      </c>
      <c r="E7423" s="7">
        <v>1999</v>
      </c>
      <c r="F7423" s="5" t="s">
        <v>6565</v>
      </c>
      <c r="H7423" s="5" t="s">
        <v>5398</v>
      </c>
      <c r="I7423" s="6" t="s">
        <v>4659</v>
      </c>
      <c r="J7423" s="6" t="s">
        <v>7338</v>
      </c>
      <c r="K7423" s="17">
        <v>3</v>
      </c>
      <c r="L7423" s="17" t="s">
        <v>7730</v>
      </c>
      <c r="M7423" s="9">
        <v>0.4</v>
      </c>
      <c r="N7423" s="9"/>
      <c r="O7423" s="21"/>
      <c r="Q7423" s="29"/>
      <c r="U7423" s="17"/>
      <c r="V7423" s="2">
        <v>2709</v>
      </c>
      <c r="Y7423" t="str">
        <f t="shared" si="467"/>
        <v/>
      </c>
      <c r="AA7423" t="str">
        <f t="shared" si="468"/>
        <v/>
      </c>
      <c r="AC7423" s="7"/>
      <c r="AD7423" t="s">
        <v>4659</v>
      </c>
      <c r="AE7423">
        <f t="shared" si="466"/>
        <v>1</v>
      </c>
      <c r="AG7423" s="2"/>
      <c r="AH7423" t="s">
        <v>4921</v>
      </c>
      <c r="AI7423" s="7" t="s">
        <v>4922</v>
      </c>
    </row>
    <row r="7424" spans="1:35" ht="11" customHeight="1" outlineLevel="1" x14ac:dyDescent="0.25">
      <c r="A7424" t="s">
        <v>676</v>
      </c>
      <c r="C7424" s="2" t="s">
        <v>12953</v>
      </c>
      <c r="D7424" s="2" t="s">
        <v>18768</v>
      </c>
      <c r="E7424" s="7">
        <v>1999</v>
      </c>
      <c r="F7424" s="5" t="s">
        <v>4877</v>
      </c>
      <c r="H7424" s="5" t="s">
        <v>5398</v>
      </c>
      <c r="I7424" s="6" t="s">
        <v>5399</v>
      </c>
      <c r="J7424" s="6" t="s">
        <v>7338</v>
      </c>
      <c r="K7424" s="17">
        <v>3</v>
      </c>
      <c r="L7424" s="17" t="s">
        <v>7730</v>
      </c>
      <c r="M7424" s="9">
        <v>2.2000000000000002</v>
      </c>
      <c r="N7424" s="9"/>
      <c r="O7424" s="21"/>
      <c r="Q7424" s="29"/>
      <c r="U7424" s="17"/>
      <c r="V7424" s="2" t="s">
        <v>4085</v>
      </c>
      <c r="Y7424" t="str">
        <f t="shared" si="467"/>
        <v/>
      </c>
      <c r="AA7424" t="str">
        <f t="shared" si="468"/>
        <v/>
      </c>
      <c r="AC7424" s="7"/>
      <c r="AD7424" t="s">
        <v>5399</v>
      </c>
      <c r="AE7424">
        <f t="shared" si="466"/>
        <v>1</v>
      </c>
      <c r="AG7424" s="2"/>
      <c r="AH7424" t="s">
        <v>4921</v>
      </c>
      <c r="AI7424" s="7" t="s">
        <v>4922</v>
      </c>
    </row>
    <row r="7425" spans="1:35" ht="11" customHeight="1" outlineLevel="1" x14ac:dyDescent="0.25">
      <c r="A7425" t="s">
        <v>676</v>
      </c>
      <c r="C7425" s="2" t="s">
        <v>12953</v>
      </c>
      <c r="D7425" s="2">
        <v>2831</v>
      </c>
      <c r="E7425" s="7">
        <v>1999</v>
      </c>
      <c r="F7425" s="5" t="s">
        <v>6566</v>
      </c>
      <c r="H7425" s="5" t="s">
        <v>5398</v>
      </c>
      <c r="I7425" s="6" t="s">
        <v>4660</v>
      </c>
      <c r="J7425" s="6" t="s">
        <v>7338</v>
      </c>
      <c r="K7425" s="17">
        <v>1</v>
      </c>
      <c r="L7425" s="17" t="s">
        <v>7730</v>
      </c>
      <c r="M7425" s="9">
        <v>0.4</v>
      </c>
      <c r="N7425" s="9"/>
      <c r="O7425" s="21"/>
      <c r="Q7425" s="29"/>
      <c r="U7425" s="17"/>
      <c r="V7425" s="2">
        <v>2711</v>
      </c>
      <c r="Y7425" t="str">
        <f t="shared" si="467"/>
        <v/>
      </c>
      <c r="AA7425" t="str">
        <f t="shared" si="468"/>
        <v/>
      </c>
      <c r="AC7425" s="7"/>
      <c r="AD7425" t="s">
        <v>4660</v>
      </c>
      <c r="AE7425">
        <f t="shared" si="466"/>
        <v>1</v>
      </c>
      <c r="AG7425" s="2"/>
      <c r="AH7425" t="s">
        <v>4921</v>
      </c>
      <c r="AI7425" s="7" t="s">
        <v>4922</v>
      </c>
    </row>
    <row r="7426" spans="1:35" ht="11" customHeight="1" outlineLevel="1" x14ac:dyDescent="0.25">
      <c r="A7426" t="s">
        <v>676</v>
      </c>
      <c r="C7426" s="2" t="s">
        <v>12953</v>
      </c>
      <c r="D7426" s="2" t="s">
        <v>18661</v>
      </c>
      <c r="E7426" s="7">
        <v>1999</v>
      </c>
      <c r="F7426" s="5" t="s">
        <v>4877</v>
      </c>
      <c r="H7426" s="5" t="s">
        <v>5398</v>
      </c>
      <c r="I7426" s="6" t="s">
        <v>5399</v>
      </c>
      <c r="J7426" s="6" t="s">
        <v>7338</v>
      </c>
      <c r="K7426" s="17">
        <v>1</v>
      </c>
      <c r="L7426" s="17" t="s">
        <v>7730</v>
      </c>
      <c r="M7426" s="9">
        <v>6</v>
      </c>
      <c r="N7426" s="9"/>
      <c r="O7426" s="21"/>
      <c r="Q7426" s="29"/>
      <c r="U7426" s="17"/>
      <c r="V7426" s="2" t="s">
        <v>4086</v>
      </c>
      <c r="X7426" t="s">
        <v>7732</v>
      </c>
      <c r="Y7426" t="str">
        <f t="shared" si="467"/>
        <v/>
      </c>
      <c r="AA7426" t="str">
        <f t="shared" si="468"/>
        <v/>
      </c>
      <c r="AC7426" s="7"/>
      <c r="AD7426" t="s">
        <v>5399</v>
      </c>
      <c r="AE7426">
        <f t="shared" si="466"/>
        <v>1</v>
      </c>
      <c r="AG7426" s="2"/>
      <c r="AH7426" t="s">
        <v>4921</v>
      </c>
      <c r="AI7426" s="7" t="s">
        <v>4922</v>
      </c>
    </row>
    <row r="7427" spans="1:35" ht="11" customHeight="1" outlineLevel="1" x14ac:dyDescent="0.25">
      <c r="A7427" t="s">
        <v>676</v>
      </c>
      <c r="C7427" s="2" t="s">
        <v>12953</v>
      </c>
      <c r="D7427" s="2">
        <v>2831</v>
      </c>
      <c r="E7427" s="7">
        <v>1999</v>
      </c>
      <c r="F7427" s="5" t="s">
        <v>4088</v>
      </c>
      <c r="H7427" s="5" t="s">
        <v>5398</v>
      </c>
      <c r="I7427" s="6" t="s">
        <v>4661</v>
      </c>
      <c r="J7427" s="6" t="s">
        <v>7338</v>
      </c>
      <c r="K7427" s="17">
        <v>1</v>
      </c>
      <c r="L7427" s="17" t="s">
        <v>7730</v>
      </c>
      <c r="M7427" s="9">
        <v>3</v>
      </c>
      <c r="N7427" s="9"/>
      <c r="O7427" s="21"/>
      <c r="Q7427" s="29"/>
      <c r="U7427" s="17"/>
      <c r="V7427" s="2">
        <v>2713</v>
      </c>
      <c r="Y7427" t="str">
        <f t="shared" si="467"/>
        <v/>
      </c>
      <c r="AA7427" t="str">
        <f t="shared" si="468"/>
        <v/>
      </c>
      <c r="AC7427" s="7"/>
      <c r="AD7427" t="s">
        <v>4661</v>
      </c>
      <c r="AE7427">
        <f t="shared" si="466"/>
        <v>1</v>
      </c>
      <c r="AG7427" s="2"/>
      <c r="AH7427" t="s">
        <v>4921</v>
      </c>
      <c r="AI7427" s="7" t="s">
        <v>4922</v>
      </c>
    </row>
    <row r="7428" spans="1:35" ht="11" customHeight="1" outlineLevel="1" x14ac:dyDescent="0.25">
      <c r="A7428" t="s">
        <v>676</v>
      </c>
      <c r="C7428" s="2" t="s">
        <v>12953</v>
      </c>
      <c r="D7428" s="2">
        <v>2831</v>
      </c>
      <c r="E7428" s="7">
        <v>1999</v>
      </c>
      <c r="F7428" s="5" t="s">
        <v>4877</v>
      </c>
      <c r="H7428" s="5" t="s">
        <v>5398</v>
      </c>
      <c r="I7428" s="6" t="s">
        <v>5399</v>
      </c>
      <c r="J7428" s="6" t="s">
        <v>7338</v>
      </c>
      <c r="K7428" s="17">
        <v>1</v>
      </c>
      <c r="L7428" s="17" t="s">
        <v>7730</v>
      </c>
      <c r="M7428" s="9">
        <v>0.8</v>
      </c>
      <c r="N7428" s="9"/>
      <c r="O7428" s="21"/>
      <c r="Q7428" s="29"/>
      <c r="U7428" s="17"/>
      <c r="V7428" s="2" t="s">
        <v>4087</v>
      </c>
      <c r="Y7428" t="str">
        <f t="shared" si="467"/>
        <v/>
      </c>
      <c r="AA7428" t="str">
        <f t="shared" si="468"/>
        <v/>
      </c>
      <c r="AC7428" s="7"/>
      <c r="AD7428" t="s">
        <v>5399</v>
      </c>
      <c r="AE7428">
        <f t="shared" ref="AE7428:AE7491" si="469">COUNTIF(I7428,"*Fuji*")</f>
        <v>1</v>
      </c>
      <c r="AG7428" s="2"/>
      <c r="AH7428" t="s">
        <v>4921</v>
      </c>
      <c r="AI7428" s="7" t="s">
        <v>4922</v>
      </c>
    </row>
    <row r="7429" spans="1:35" ht="11" customHeight="1" outlineLevel="1" x14ac:dyDescent="0.25">
      <c r="A7429" t="s">
        <v>676</v>
      </c>
      <c r="C7429" s="2" t="s">
        <v>12953</v>
      </c>
      <c r="D7429" s="2">
        <v>2831</v>
      </c>
      <c r="E7429" s="7">
        <v>1999</v>
      </c>
      <c r="F7429" s="8" t="s">
        <v>22229</v>
      </c>
      <c r="H7429" s="5" t="s">
        <v>5398</v>
      </c>
      <c r="I7429" s="6" t="s">
        <v>5399</v>
      </c>
      <c r="J7429" s="6" t="s">
        <v>7338</v>
      </c>
      <c r="K7429" s="17">
        <v>1</v>
      </c>
      <c r="L7429" s="17" t="s">
        <v>7730</v>
      </c>
      <c r="M7429" s="9">
        <v>4.4000000000000004</v>
      </c>
      <c r="N7429" s="9"/>
      <c r="O7429" s="21"/>
      <c r="Q7429" s="29"/>
      <c r="U7429" s="17"/>
      <c r="V7429" s="2"/>
      <c r="X7429" t="s">
        <v>7732</v>
      </c>
      <c r="Y7429">
        <f t="shared" si="467"/>
        <v>1</v>
      </c>
      <c r="Z7429">
        <v>1</v>
      </c>
      <c r="AA7429" t="str">
        <f t="shared" si="468"/>
        <v/>
      </c>
      <c r="AC7429" s="7"/>
      <c r="AD7429" t="s">
        <v>5399</v>
      </c>
      <c r="AE7429">
        <f t="shared" si="469"/>
        <v>1</v>
      </c>
      <c r="AG7429" s="2"/>
      <c r="AH7429" t="s">
        <v>4921</v>
      </c>
      <c r="AI7429" s="7" t="s">
        <v>4922</v>
      </c>
    </row>
    <row r="7430" spans="1:35" ht="11" customHeight="1" outlineLevel="1" x14ac:dyDescent="0.25">
      <c r="A7430" t="s">
        <v>676</v>
      </c>
      <c r="C7430" s="2" t="s">
        <v>12953</v>
      </c>
      <c r="D7430" s="2">
        <v>2835</v>
      </c>
      <c r="E7430" s="7">
        <v>1999</v>
      </c>
      <c r="F7430" s="5" t="s">
        <v>163</v>
      </c>
      <c r="H7430" s="5" t="s">
        <v>5398</v>
      </c>
      <c r="I7430" s="6" t="s">
        <v>7297</v>
      </c>
      <c r="J7430" s="6" t="s">
        <v>7337</v>
      </c>
      <c r="K7430" s="17">
        <v>2</v>
      </c>
      <c r="L7430" s="17" t="s">
        <v>7730</v>
      </c>
      <c r="M7430" s="9">
        <v>1.1000000000000001</v>
      </c>
      <c r="N7430" s="9"/>
      <c r="O7430" s="21"/>
      <c r="Q7430" s="29"/>
      <c r="U7430" s="17"/>
      <c r="V7430" s="2" t="s">
        <v>6866</v>
      </c>
      <c r="Y7430" t="str">
        <f t="shared" si="467"/>
        <v/>
      </c>
      <c r="AA7430" t="str">
        <f t="shared" si="468"/>
        <v/>
      </c>
      <c r="AC7430" s="7"/>
      <c r="AD7430" t="s">
        <v>7297</v>
      </c>
      <c r="AE7430">
        <f t="shared" si="469"/>
        <v>0</v>
      </c>
      <c r="AG7430" s="2"/>
      <c r="AI7430" s="7"/>
    </row>
    <row r="7431" spans="1:35" ht="11" customHeight="1" outlineLevel="1" x14ac:dyDescent="0.25">
      <c r="A7431" t="s">
        <v>676</v>
      </c>
      <c r="C7431" s="2" t="s">
        <v>12953</v>
      </c>
      <c r="D7431" s="2">
        <v>2862</v>
      </c>
      <c r="E7431" s="7">
        <v>1999</v>
      </c>
      <c r="F7431" s="5" t="s">
        <v>163</v>
      </c>
      <c r="H7431" s="5" t="s">
        <v>5398</v>
      </c>
      <c r="I7431" s="6" t="s">
        <v>5399</v>
      </c>
      <c r="J7431" s="6" t="s">
        <v>7339</v>
      </c>
      <c r="K7431" s="17">
        <v>3</v>
      </c>
      <c r="L7431" s="17" t="s">
        <v>7730</v>
      </c>
      <c r="M7431" s="9">
        <v>0.6</v>
      </c>
      <c r="N7431" s="9"/>
      <c r="O7431" s="21"/>
      <c r="Q7431" s="29"/>
      <c r="U7431" s="17"/>
      <c r="V7431" s="2">
        <v>2716</v>
      </c>
      <c r="Y7431" t="str">
        <f t="shared" si="467"/>
        <v/>
      </c>
      <c r="AA7431" t="str">
        <f t="shared" si="468"/>
        <v/>
      </c>
      <c r="AC7431" s="7"/>
      <c r="AD7431" t="s">
        <v>5399</v>
      </c>
      <c r="AE7431">
        <f t="shared" si="469"/>
        <v>1</v>
      </c>
      <c r="AG7431" s="2"/>
      <c r="AH7431" t="s">
        <v>4921</v>
      </c>
      <c r="AI7431" s="7" t="s">
        <v>4610</v>
      </c>
    </row>
    <row r="7432" spans="1:35" ht="11" customHeight="1" outlineLevel="1" x14ac:dyDescent="0.25">
      <c r="A7432" t="s">
        <v>676</v>
      </c>
      <c r="C7432" s="2" t="s">
        <v>12953</v>
      </c>
      <c r="D7432" s="2">
        <v>2868</v>
      </c>
      <c r="E7432" s="7">
        <v>1999</v>
      </c>
      <c r="F7432" s="5" t="s">
        <v>163</v>
      </c>
      <c r="H7432" s="5" t="s">
        <v>5398</v>
      </c>
      <c r="I7432" s="6" t="s">
        <v>4658</v>
      </c>
      <c r="J7432" s="6" t="s">
        <v>7340</v>
      </c>
      <c r="K7432" s="17">
        <v>3</v>
      </c>
      <c r="L7432" s="17" t="s">
        <v>7730</v>
      </c>
      <c r="M7432" s="9">
        <v>0.6</v>
      </c>
      <c r="N7432" s="9"/>
      <c r="O7432" s="21"/>
      <c r="Q7432" s="29"/>
      <c r="U7432" s="17"/>
      <c r="V7432" s="2">
        <v>2717</v>
      </c>
      <c r="Y7432" t="str">
        <f t="shared" si="467"/>
        <v/>
      </c>
      <c r="AA7432" t="str">
        <f t="shared" si="468"/>
        <v/>
      </c>
      <c r="AC7432" s="7"/>
      <c r="AD7432" t="s">
        <v>4658</v>
      </c>
      <c r="AE7432">
        <f t="shared" si="469"/>
        <v>1</v>
      </c>
      <c r="AG7432" s="2"/>
      <c r="AH7432" t="s">
        <v>4921</v>
      </c>
      <c r="AI7432" s="7" t="s">
        <v>4610</v>
      </c>
    </row>
    <row r="7433" spans="1:35" ht="11" customHeight="1" outlineLevel="1" collapsed="1" x14ac:dyDescent="0.25">
      <c r="A7433" t="s">
        <v>676</v>
      </c>
      <c r="C7433" s="2" t="s">
        <v>12953</v>
      </c>
      <c r="D7433" s="2">
        <v>2871</v>
      </c>
      <c r="E7433" s="7">
        <v>1999</v>
      </c>
      <c r="F7433" s="5" t="s">
        <v>163</v>
      </c>
      <c r="H7433" s="5" t="s">
        <v>5398</v>
      </c>
      <c r="I7433" s="6" t="s">
        <v>2790</v>
      </c>
      <c r="J7433" s="6" t="s">
        <v>7315</v>
      </c>
      <c r="K7433" s="17">
        <v>3</v>
      </c>
      <c r="L7433" s="17" t="s">
        <v>7730</v>
      </c>
      <c r="M7433" s="9">
        <v>0.7</v>
      </c>
      <c r="N7433" s="9"/>
      <c r="O7433" s="21"/>
      <c r="Q7433" s="29"/>
      <c r="U7433" s="17"/>
      <c r="V7433" s="2" t="s">
        <v>2218</v>
      </c>
      <c r="Y7433" t="str">
        <f t="shared" si="467"/>
        <v/>
      </c>
      <c r="AA7433" t="str">
        <f t="shared" si="468"/>
        <v/>
      </c>
      <c r="AC7433" s="7"/>
      <c r="AD7433" t="s">
        <v>2790</v>
      </c>
      <c r="AE7433">
        <f t="shared" si="469"/>
        <v>0</v>
      </c>
      <c r="AG7433" s="2"/>
      <c r="AH7433" t="s">
        <v>6292</v>
      </c>
      <c r="AI7433" s="7" t="s">
        <v>4610</v>
      </c>
    </row>
    <row r="7434" spans="1:35" ht="11" customHeight="1" outlineLevel="1" x14ac:dyDescent="0.25">
      <c r="A7434" t="s">
        <v>676</v>
      </c>
      <c r="C7434" s="2" t="s">
        <v>12953</v>
      </c>
      <c r="D7434" s="2" t="s">
        <v>7343</v>
      </c>
      <c r="E7434" s="7">
        <v>1999</v>
      </c>
      <c r="F7434" s="5" t="s">
        <v>4877</v>
      </c>
      <c r="H7434" s="5" t="s">
        <v>5398</v>
      </c>
      <c r="I7434" s="6" t="s">
        <v>3056</v>
      </c>
      <c r="J7434" s="6" t="s">
        <v>7315</v>
      </c>
      <c r="K7434" s="17">
        <v>3</v>
      </c>
      <c r="L7434" s="17" t="s">
        <v>7730</v>
      </c>
      <c r="M7434" s="9">
        <v>0.8</v>
      </c>
      <c r="N7434" s="9"/>
      <c r="O7434" s="21"/>
      <c r="Q7434" s="29"/>
      <c r="U7434" s="17"/>
      <c r="V7434" s="2" t="s">
        <v>2219</v>
      </c>
      <c r="Y7434" t="str">
        <f t="shared" si="467"/>
        <v/>
      </c>
      <c r="AA7434" t="str">
        <f t="shared" si="468"/>
        <v/>
      </c>
      <c r="AC7434" s="7"/>
      <c r="AD7434" t="s">
        <v>3056</v>
      </c>
      <c r="AE7434">
        <f t="shared" si="469"/>
        <v>0</v>
      </c>
      <c r="AG7434" s="2"/>
      <c r="AH7434" t="s">
        <v>6292</v>
      </c>
      <c r="AI7434" s="7" t="s">
        <v>4922</v>
      </c>
    </row>
    <row r="7435" spans="1:35" ht="11" customHeight="1" outlineLevel="1" x14ac:dyDescent="0.25">
      <c r="A7435" t="s">
        <v>676</v>
      </c>
      <c r="C7435" s="2" t="s">
        <v>12953</v>
      </c>
      <c r="D7435" s="2">
        <v>2883</v>
      </c>
      <c r="E7435" s="7">
        <v>1999</v>
      </c>
      <c r="F7435" s="5" t="s">
        <v>163</v>
      </c>
      <c r="H7435" s="5" t="s">
        <v>5398</v>
      </c>
      <c r="I7435" s="6" t="s">
        <v>1326</v>
      </c>
      <c r="J7435" s="6" t="s">
        <v>7342</v>
      </c>
      <c r="K7435" s="17">
        <v>3</v>
      </c>
      <c r="L7435" s="17" t="s">
        <v>7730</v>
      </c>
      <c r="M7435" s="9">
        <v>0.8</v>
      </c>
      <c r="N7435" s="9"/>
      <c r="O7435" s="21"/>
      <c r="Q7435" s="29"/>
      <c r="U7435" s="17"/>
      <c r="V7435" s="2" t="s">
        <v>6866</v>
      </c>
      <c r="Y7435" t="str">
        <f t="shared" si="467"/>
        <v/>
      </c>
      <c r="AA7435" t="str">
        <f t="shared" si="468"/>
        <v/>
      </c>
      <c r="AC7435" s="7"/>
      <c r="AD7435" t="s">
        <v>1326</v>
      </c>
      <c r="AE7435">
        <f t="shared" si="469"/>
        <v>0</v>
      </c>
      <c r="AG7435" s="2"/>
      <c r="AI7435" s="7"/>
    </row>
    <row r="7436" spans="1:35" ht="11" customHeight="1" outlineLevel="1" x14ac:dyDescent="0.25">
      <c r="A7436" t="s">
        <v>676</v>
      </c>
      <c r="C7436" s="2" t="s">
        <v>12953</v>
      </c>
      <c r="D7436" s="2" t="s">
        <v>18769</v>
      </c>
      <c r="E7436" s="7">
        <v>1999</v>
      </c>
      <c r="F7436" s="5" t="s">
        <v>7341</v>
      </c>
      <c r="H7436" s="5" t="s">
        <v>5398</v>
      </c>
      <c r="I7436" s="6" t="s">
        <v>1326</v>
      </c>
      <c r="J7436" s="6" t="s">
        <v>7342</v>
      </c>
      <c r="K7436" s="17">
        <v>3</v>
      </c>
      <c r="L7436" s="17" t="s">
        <v>7730</v>
      </c>
      <c r="M7436" s="9">
        <v>18</v>
      </c>
      <c r="N7436" s="9"/>
      <c r="O7436" s="21"/>
      <c r="Q7436" s="29"/>
      <c r="U7436" s="17"/>
      <c r="V7436" s="2" t="s">
        <v>6866</v>
      </c>
      <c r="Y7436" t="str">
        <f t="shared" si="467"/>
        <v/>
      </c>
      <c r="AA7436" t="str">
        <f t="shared" si="468"/>
        <v/>
      </c>
      <c r="AC7436" s="7"/>
      <c r="AD7436" t="s">
        <v>1326</v>
      </c>
      <c r="AE7436">
        <f t="shared" si="469"/>
        <v>0</v>
      </c>
      <c r="AG7436" s="2"/>
      <c r="AI7436" s="7"/>
    </row>
    <row r="7437" spans="1:35" ht="11" customHeight="1" outlineLevel="1" x14ac:dyDescent="0.25">
      <c r="A7437" t="s">
        <v>676</v>
      </c>
      <c r="C7437" s="2" t="s">
        <v>12953</v>
      </c>
      <c r="D7437" s="2">
        <v>2893</v>
      </c>
      <c r="E7437" s="7">
        <v>2000</v>
      </c>
      <c r="F7437" s="5" t="s">
        <v>4397</v>
      </c>
      <c r="H7437" s="5" t="s">
        <v>5398</v>
      </c>
      <c r="I7437" s="6" t="s">
        <v>5399</v>
      </c>
      <c r="J7437" s="6" t="s">
        <v>7335</v>
      </c>
      <c r="K7437" s="17">
        <v>3</v>
      </c>
      <c r="L7437" s="17" t="s">
        <v>7730</v>
      </c>
      <c r="M7437" s="9">
        <v>0.8</v>
      </c>
      <c r="N7437" s="9"/>
      <c r="O7437" s="21"/>
      <c r="Q7437" s="29"/>
      <c r="U7437" s="17"/>
      <c r="V7437" s="2" t="s">
        <v>6866</v>
      </c>
      <c r="Y7437" t="str">
        <f t="shared" si="467"/>
        <v/>
      </c>
      <c r="AA7437" t="str">
        <f t="shared" si="468"/>
        <v/>
      </c>
      <c r="AC7437" s="7"/>
      <c r="AD7437" t="s">
        <v>5399</v>
      </c>
      <c r="AE7437">
        <f t="shared" si="469"/>
        <v>1</v>
      </c>
      <c r="AG7437" s="2"/>
      <c r="AH7437" t="s">
        <v>4921</v>
      </c>
      <c r="AI7437" s="7"/>
    </row>
    <row r="7438" spans="1:35" ht="11" customHeight="1" outlineLevel="1" x14ac:dyDescent="0.25">
      <c r="A7438" t="s">
        <v>676</v>
      </c>
      <c r="C7438" s="2" t="s">
        <v>12953</v>
      </c>
      <c r="D7438" s="2">
        <v>2914</v>
      </c>
      <c r="E7438" s="7">
        <v>2000</v>
      </c>
      <c r="F7438" s="5" t="s">
        <v>163</v>
      </c>
      <c r="H7438" s="5" t="s">
        <v>5398</v>
      </c>
      <c r="I7438" s="6" t="s">
        <v>5024</v>
      </c>
      <c r="J7438" s="6" t="s">
        <v>7342</v>
      </c>
      <c r="K7438" s="17">
        <v>1</v>
      </c>
      <c r="L7438" s="17" t="s">
        <v>7730</v>
      </c>
      <c r="M7438" s="9">
        <v>0.4</v>
      </c>
      <c r="N7438" s="9"/>
      <c r="O7438" s="21"/>
      <c r="Q7438" s="29"/>
      <c r="U7438" s="17"/>
      <c r="V7438" s="2">
        <v>2692</v>
      </c>
      <c r="Y7438" t="str">
        <f t="shared" si="467"/>
        <v/>
      </c>
      <c r="AA7438" t="str">
        <f t="shared" si="468"/>
        <v/>
      </c>
      <c r="AC7438" s="7"/>
      <c r="AD7438" t="s">
        <v>5024</v>
      </c>
      <c r="AE7438">
        <f t="shared" si="469"/>
        <v>0</v>
      </c>
      <c r="AG7438" s="2"/>
      <c r="AH7438" t="s">
        <v>5632</v>
      </c>
      <c r="AI7438" s="7" t="s">
        <v>4610</v>
      </c>
    </row>
    <row r="7439" spans="1:35" ht="11" customHeight="1" outlineLevel="1" x14ac:dyDescent="0.25">
      <c r="A7439" t="s">
        <v>676</v>
      </c>
      <c r="C7439" s="2" t="s">
        <v>12953</v>
      </c>
      <c r="D7439" s="2" t="s">
        <v>7344</v>
      </c>
      <c r="E7439" s="7">
        <v>2000</v>
      </c>
      <c r="F7439" s="5" t="s">
        <v>1591</v>
      </c>
      <c r="H7439" s="5" t="s">
        <v>5398</v>
      </c>
      <c r="I7439" s="6" t="s">
        <v>5024</v>
      </c>
      <c r="J7439" s="6" t="s">
        <v>7342</v>
      </c>
      <c r="K7439" s="17">
        <v>1</v>
      </c>
      <c r="L7439" s="17" t="s">
        <v>7730</v>
      </c>
      <c r="M7439" s="9">
        <v>21</v>
      </c>
      <c r="N7439" s="9"/>
      <c r="O7439" s="21"/>
      <c r="Q7439" s="29"/>
      <c r="U7439" s="17"/>
      <c r="V7439" s="2" t="s">
        <v>2205</v>
      </c>
      <c r="X7439" t="s">
        <v>7732</v>
      </c>
      <c r="Y7439" t="str">
        <f t="shared" si="467"/>
        <v/>
      </c>
      <c r="AA7439" t="str">
        <f t="shared" si="468"/>
        <v/>
      </c>
      <c r="AC7439" s="7"/>
      <c r="AD7439" t="s">
        <v>5024</v>
      </c>
      <c r="AE7439">
        <f t="shared" si="469"/>
        <v>0</v>
      </c>
      <c r="AG7439" s="2"/>
      <c r="AH7439" t="s">
        <v>5632</v>
      </c>
      <c r="AI7439" s="7" t="s">
        <v>4620</v>
      </c>
    </row>
    <row r="7440" spans="1:35" ht="11" customHeight="1" outlineLevel="1" collapsed="1" x14ac:dyDescent="0.25">
      <c r="A7440" t="s">
        <v>676</v>
      </c>
      <c r="C7440" s="2" t="s">
        <v>12953</v>
      </c>
      <c r="D7440" s="2">
        <v>2950</v>
      </c>
      <c r="E7440" s="7">
        <v>2000</v>
      </c>
      <c r="F7440" s="5" t="s">
        <v>163</v>
      </c>
      <c r="H7440" s="5" t="s">
        <v>5398</v>
      </c>
      <c r="I7440" s="6" t="s">
        <v>7346</v>
      </c>
      <c r="J7440" s="6" t="s">
        <v>7337</v>
      </c>
      <c r="K7440" s="17">
        <v>3</v>
      </c>
      <c r="L7440" s="17" t="s">
        <v>7730</v>
      </c>
      <c r="M7440" s="9">
        <v>0.8</v>
      </c>
      <c r="N7440" s="9"/>
      <c r="O7440" s="21"/>
      <c r="Q7440" s="29"/>
      <c r="U7440" s="17"/>
      <c r="V7440" s="2"/>
      <c r="Y7440" t="str">
        <f t="shared" si="467"/>
        <v/>
      </c>
      <c r="AA7440" t="str">
        <f t="shared" si="468"/>
        <v/>
      </c>
      <c r="AC7440" s="7"/>
      <c r="AD7440" t="s">
        <v>7346</v>
      </c>
      <c r="AE7440">
        <f t="shared" si="469"/>
        <v>0</v>
      </c>
      <c r="AG7440" s="2"/>
      <c r="AI7440" s="7"/>
    </row>
    <row r="7441" spans="1:35" ht="11" customHeight="1" outlineLevel="1" x14ac:dyDescent="0.25">
      <c r="A7441" t="s">
        <v>676</v>
      </c>
      <c r="C7441" s="2" t="s">
        <v>12953</v>
      </c>
      <c r="D7441" s="2">
        <v>2974</v>
      </c>
      <c r="E7441" s="7">
        <v>2000</v>
      </c>
      <c r="F7441" s="5" t="s">
        <v>163</v>
      </c>
      <c r="H7441" s="5" t="s">
        <v>5398</v>
      </c>
      <c r="I7441" s="6" t="s">
        <v>2207</v>
      </c>
      <c r="J7441" s="6" t="s">
        <v>7342</v>
      </c>
      <c r="K7441" s="17">
        <v>1</v>
      </c>
      <c r="L7441" s="17" t="s">
        <v>7730</v>
      </c>
      <c r="M7441" s="9">
        <v>0.4</v>
      </c>
      <c r="N7441" s="9"/>
      <c r="O7441" s="21"/>
      <c r="Q7441" s="29"/>
      <c r="U7441" s="17"/>
      <c r="V7441" s="2" t="s">
        <v>2206</v>
      </c>
      <c r="Y7441" t="str">
        <f t="shared" si="467"/>
        <v/>
      </c>
      <c r="AA7441" t="str">
        <f t="shared" si="468"/>
        <v/>
      </c>
      <c r="AC7441" s="7"/>
      <c r="AD7441" t="s">
        <v>2207</v>
      </c>
      <c r="AE7441">
        <f t="shared" si="469"/>
        <v>0</v>
      </c>
      <c r="AG7441" s="2"/>
      <c r="AH7441" t="s">
        <v>5291</v>
      </c>
      <c r="AI7441" s="7" t="s">
        <v>4620</v>
      </c>
    </row>
    <row r="7442" spans="1:35" ht="11" customHeight="1" outlineLevel="1" x14ac:dyDescent="0.25">
      <c r="A7442" t="s">
        <v>676</v>
      </c>
      <c r="C7442" s="2" t="s">
        <v>12953</v>
      </c>
      <c r="D7442" s="2" t="s">
        <v>7345</v>
      </c>
      <c r="E7442" s="7">
        <v>2000</v>
      </c>
      <c r="F7442" s="5" t="s">
        <v>753</v>
      </c>
      <c r="H7442" s="5" t="s">
        <v>5398</v>
      </c>
      <c r="I7442" s="6" t="s">
        <v>2207</v>
      </c>
      <c r="J7442" s="6" t="s">
        <v>7342</v>
      </c>
      <c r="K7442" s="17">
        <v>1</v>
      </c>
      <c r="L7442" s="17" t="s">
        <v>7730</v>
      </c>
      <c r="M7442" s="9">
        <v>14</v>
      </c>
      <c r="N7442" s="9"/>
      <c r="O7442" s="21"/>
      <c r="Q7442" s="29"/>
      <c r="U7442" s="17"/>
      <c r="V7442" s="2">
        <v>2695</v>
      </c>
      <c r="Y7442" t="str">
        <f t="shared" si="467"/>
        <v/>
      </c>
      <c r="AA7442">
        <f t="shared" si="468"/>
        <v>1</v>
      </c>
      <c r="AC7442" s="7"/>
      <c r="AD7442" t="s">
        <v>2207</v>
      </c>
      <c r="AE7442">
        <f t="shared" si="469"/>
        <v>0</v>
      </c>
      <c r="AG7442" s="2"/>
      <c r="AH7442" t="s">
        <v>5291</v>
      </c>
      <c r="AI7442" s="7" t="s">
        <v>4620</v>
      </c>
    </row>
    <row r="7443" spans="1:35" ht="11" customHeight="1" outlineLevel="1" x14ac:dyDescent="0.25">
      <c r="A7443" t="s">
        <v>676</v>
      </c>
      <c r="C7443" s="2" t="s">
        <v>12953</v>
      </c>
      <c r="D7443" s="2">
        <v>2978</v>
      </c>
      <c r="E7443" s="7">
        <v>2000</v>
      </c>
      <c r="F7443" s="5" t="s">
        <v>4397</v>
      </c>
      <c r="H7443" s="5" t="s">
        <v>5398</v>
      </c>
      <c r="I7443" s="6" t="s">
        <v>7346</v>
      </c>
      <c r="J7443" s="6" t="s">
        <v>7337</v>
      </c>
      <c r="K7443" s="17">
        <v>3</v>
      </c>
      <c r="L7443" s="17" t="s">
        <v>7730</v>
      </c>
      <c r="M7443" s="9">
        <v>0.5</v>
      </c>
      <c r="N7443" s="9"/>
      <c r="O7443" s="21"/>
      <c r="Q7443" s="29"/>
      <c r="U7443" s="17"/>
      <c r="V7443" s="2"/>
      <c r="Y7443" t="str">
        <f t="shared" si="467"/>
        <v/>
      </c>
      <c r="AA7443" t="str">
        <f t="shared" si="468"/>
        <v/>
      </c>
      <c r="AC7443" s="7"/>
      <c r="AD7443" t="s">
        <v>7346</v>
      </c>
      <c r="AE7443">
        <f t="shared" si="469"/>
        <v>0</v>
      </c>
      <c r="AG7443" s="2"/>
      <c r="AI7443" s="7"/>
    </row>
    <row r="7444" spans="1:35" ht="11" customHeight="1" outlineLevel="1" x14ac:dyDescent="0.25">
      <c r="A7444" t="s">
        <v>676</v>
      </c>
      <c r="C7444" s="2" t="s">
        <v>12953</v>
      </c>
      <c r="D7444" s="2">
        <v>2979</v>
      </c>
      <c r="E7444" s="7">
        <v>2000</v>
      </c>
      <c r="F7444" s="5" t="s">
        <v>4397</v>
      </c>
      <c r="H7444" s="5" t="s">
        <v>5398</v>
      </c>
      <c r="I7444" s="6" t="s">
        <v>159</v>
      </c>
      <c r="J7444" s="6" t="s">
        <v>7298</v>
      </c>
      <c r="K7444" s="17">
        <v>3</v>
      </c>
      <c r="L7444" s="17" t="s">
        <v>7730</v>
      </c>
      <c r="M7444" s="9">
        <v>0.6</v>
      </c>
      <c r="N7444" s="9"/>
      <c r="O7444" s="21"/>
      <c r="Q7444" s="29"/>
      <c r="U7444" s="17"/>
      <c r="V7444" s="2"/>
      <c r="Y7444" t="str">
        <f t="shared" si="467"/>
        <v/>
      </c>
      <c r="AA7444" t="str">
        <f t="shared" si="468"/>
        <v/>
      </c>
      <c r="AC7444" s="7"/>
      <c r="AD7444" t="s">
        <v>159</v>
      </c>
      <c r="AE7444">
        <f t="shared" si="469"/>
        <v>0</v>
      </c>
      <c r="AG7444" s="2"/>
      <c r="AI7444" s="7"/>
    </row>
    <row r="7445" spans="1:35" ht="11" customHeight="1" outlineLevel="1" x14ac:dyDescent="0.25">
      <c r="A7445" t="s">
        <v>676</v>
      </c>
      <c r="C7445" s="2" t="s">
        <v>12953</v>
      </c>
      <c r="D7445" s="2">
        <v>3032</v>
      </c>
      <c r="E7445" s="7">
        <v>2000</v>
      </c>
      <c r="F7445" s="5" t="s">
        <v>163</v>
      </c>
      <c r="H7445" s="5" t="s">
        <v>5398</v>
      </c>
      <c r="I7445" s="6" t="s">
        <v>2062</v>
      </c>
      <c r="J7445" s="6" t="s">
        <v>7347</v>
      </c>
      <c r="K7445" s="17">
        <v>3</v>
      </c>
      <c r="L7445" s="17" t="s">
        <v>7730</v>
      </c>
      <c r="M7445" s="9">
        <v>0.5</v>
      </c>
      <c r="N7445" s="9"/>
      <c r="O7445" s="21"/>
      <c r="Q7445" s="29"/>
      <c r="U7445" s="17"/>
      <c r="V7445" s="2" t="s">
        <v>2220</v>
      </c>
      <c r="Y7445" t="str">
        <f t="shared" si="467"/>
        <v/>
      </c>
      <c r="AA7445" t="str">
        <f t="shared" si="468"/>
        <v/>
      </c>
      <c r="AC7445" s="7"/>
      <c r="AD7445" t="s">
        <v>2062</v>
      </c>
      <c r="AE7445">
        <f t="shared" si="469"/>
        <v>0</v>
      </c>
      <c r="AG7445" s="2"/>
      <c r="AH7445" t="s">
        <v>2063</v>
      </c>
      <c r="AI7445" s="7" t="s">
        <v>4610</v>
      </c>
    </row>
    <row r="7446" spans="1:35" ht="11" customHeight="1" outlineLevel="1" x14ac:dyDescent="0.25">
      <c r="A7446" t="s">
        <v>676</v>
      </c>
      <c r="C7446" s="2" t="s">
        <v>12953</v>
      </c>
      <c r="D7446" s="2">
        <v>3033</v>
      </c>
      <c r="E7446" s="7">
        <v>2000</v>
      </c>
      <c r="F7446" s="5" t="s">
        <v>4397</v>
      </c>
      <c r="H7446" s="5" t="s">
        <v>5398</v>
      </c>
      <c r="I7446" s="6" t="s">
        <v>7350</v>
      </c>
      <c r="J7446" s="6" t="s">
        <v>7349</v>
      </c>
      <c r="K7446" s="17">
        <v>3</v>
      </c>
      <c r="L7446" s="17" t="s">
        <v>7730</v>
      </c>
      <c r="M7446" s="9">
        <v>0.6</v>
      </c>
      <c r="N7446" s="9"/>
      <c r="O7446" s="21"/>
      <c r="Q7446" s="29"/>
      <c r="U7446" s="17"/>
      <c r="V7446" s="2"/>
      <c r="Y7446" t="str">
        <f t="shared" si="467"/>
        <v/>
      </c>
      <c r="AA7446" t="str">
        <f t="shared" si="468"/>
        <v/>
      </c>
      <c r="AC7446" s="7"/>
      <c r="AD7446" t="s">
        <v>7350</v>
      </c>
      <c r="AE7446">
        <f t="shared" si="469"/>
        <v>0</v>
      </c>
      <c r="AG7446" s="2"/>
      <c r="AI7446" s="7"/>
    </row>
    <row r="7447" spans="1:35" ht="11" customHeight="1" outlineLevel="1" x14ac:dyDescent="0.25">
      <c r="A7447" t="s">
        <v>676</v>
      </c>
      <c r="C7447" s="2" t="s">
        <v>12953</v>
      </c>
      <c r="D7447" s="2">
        <v>3034</v>
      </c>
      <c r="E7447" s="7">
        <v>2000</v>
      </c>
      <c r="F7447" s="5" t="s">
        <v>4397</v>
      </c>
      <c r="H7447" s="5" t="s">
        <v>5398</v>
      </c>
      <c r="I7447" s="6" t="s">
        <v>7350</v>
      </c>
      <c r="J7447" s="6" t="s">
        <v>7349</v>
      </c>
      <c r="K7447" s="17">
        <v>3</v>
      </c>
      <c r="L7447" s="17" t="s">
        <v>7730</v>
      </c>
      <c r="M7447" s="9">
        <v>0.7</v>
      </c>
      <c r="N7447" s="9"/>
      <c r="O7447" s="21"/>
      <c r="Q7447" s="29"/>
      <c r="U7447" s="17"/>
      <c r="V7447" s="2"/>
      <c r="Y7447" t="str">
        <f t="shared" si="467"/>
        <v/>
      </c>
      <c r="AA7447" t="str">
        <f t="shared" si="468"/>
        <v/>
      </c>
      <c r="AC7447" s="7"/>
      <c r="AD7447" t="s">
        <v>7350</v>
      </c>
      <c r="AE7447">
        <f t="shared" si="469"/>
        <v>0</v>
      </c>
      <c r="AG7447" s="2"/>
      <c r="AI7447" s="7"/>
    </row>
    <row r="7448" spans="1:35" ht="11" customHeight="1" outlineLevel="1" x14ac:dyDescent="0.25">
      <c r="A7448" t="s">
        <v>676</v>
      </c>
      <c r="C7448" s="2" t="s">
        <v>12953</v>
      </c>
      <c r="D7448" s="2" t="s">
        <v>7348</v>
      </c>
      <c r="E7448" s="7">
        <v>2000</v>
      </c>
      <c r="F7448" s="5" t="s">
        <v>4397</v>
      </c>
      <c r="H7448" s="5" t="s">
        <v>5398</v>
      </c>
      <c r="I7448" s="6" t="s">
        <v>7350</v>
      </c>
      <c r="J7448" s="6" t="s">
        <v>7349</v>
      </c>
      <c r="K7448" s="17">
        <v>3</v>
      </c>
      <c r="L7448" s="17" t="s">
        <v>7730</v>
      </c>
      <c r="M7448" s="9">
        <v>8</v>
      </c>
      <c r="N7448" s="9"/>
      <c r="O7448" s="21"/>
      <c r="Q7448" s="29"/>
      <c r="U7448" s="17"/>
      <c r="V7448" s="2"/>
      <c r="Y7448" t="str">
        <f t="shared" si="467"/>
        <v/>
      </c>
      <c r="AA7448" t="str">
        <f t="shared" si="468"/>
        <v/>
      </c>
      <c r="AC7448" s="7"/>
      <c r="AD7448" t="s">
        <v>7350</v>
      </c>
      <c r="AE7448">
        <f t="shared" si="469"/>
        <v>0</v>
      </c>
      <c r="AG7448" s="2"/>
      <c r="AI7448" s="7"/>
    </row>
    <row r="7449" spans="1:35" ht="11" customHeight="1" outlineLevel="1" x14ac:dyDescent="0.25">
      <c r="A7449" t="s">
        <v>676</v>
      </c>
      <c r="C7449" s="2" t="s">
        <v>12953</v>
      </c>
      <c r="D7449" s="2">
        <v>3035</v>
      </c>
      <c r="E7449" s="7">
        <v>2000</v>
      </c>
      <c r="F7449" s="5" t="s">
        <v>3901</v>
      </c>
      <c r="H7449" s="5" t="s">
        <v>5398</v>
      </c>
      <c r="I7449" s="6" t="s">
        <v>3821</v>
      </c>
      <c r="J7449" s="6" t="s">
        <v>7349</v>
      </c>
      <c r="K7449" s="17">
        <v>5</v>
      </c>
      <c r="L7449" s="17" t="s">
        <v>7730</v>
      </c>
      <c r="M7449" s="9">
        <v>0.7</v>
      </c>
      <c r="N7449" s="9"/>
      <c r="O7449" s="21"/>
      <c r="Q7449" s="29"/>
      <c r="U7449" s="17"/>
      <c r="V7449" s="2" t="s">
        <v>3898</v>
      </c>
      <c r="Y7449" t="str">
        <f t="shared" si="467"/>
        <v/>
      </c>
      <c r="AA7449" t="str">
        <f t="shared" si="468"/>
        <v/>
      </c>
      <c r="AC7449" s="7"/>
      <c r="AD7449" t="s">
        <v>3821</v>
      </c>
      <c r="AE7449">
        <f t="shared" si="469"/>
        <v>0</v>
      </c>
      <c r="AG7449" s="2"/>
      <c r="AH7449" t="s">
        <v>5291</v>
      </c>
      <c r="AI7449" s="7" t="s">
        <v>4922</v>
      </c>
    </row>
    <row r="7450" spans="1:35" ht="11" customHeight="1" outlineLevel="1" x14ac:dyDescent="0.25">
      <c r="A7450" t="s">
        <v>676</v>
      </c>
      <c r="C7450" s="2" t="s">
        <v>12953</v>
      </c>
      <c r="D7450" s="2">
        <v>3036</v>
      </c>
      <c r="E7450" s="7">
        <v>2000</v>
      </c>
      <c r="F7450" s="5" t="s">
        <v>3901</v>
      </c>
      <c r="H7450" s="5" t="s">
        <v>5398</v>
      </c>
      <c r="I7450" s="6" t="s">
        <v>3821</v>
      </c>
      <c r="J7450" s="6" t="s">
        <v>7349</v>
      </c>
      <c r="K7450" s="17">
        <v>5</v>
      </c>
      <c r="L7450" s="17" t="s">
        <v>7730</v>
      </c>
      <c r="M7450" s="9">
        <v>0.8</v>
      </c>
      <c r="N7450" s="9"/>
      <c r="O7450" s="21"/>
      <c r="Q7450" s="29"/>
      <c r="U7450" s="17"/>
      <c r="V7450" s="2" t="s">
        <v>3899</v>
      </c>
      <c r="Y7450" t="str">
        <f t="shared" si="467"/>
        <v/>
      </c>
      <c r="AA7450" t="str">
        <f t="shared" si="468"/>
        <v/>
      </c>
      <c r="AC7450" s="7"/>
      <c r="AD7450" t="s">
        <v>3821</v>
      </c>
      <c r="AE7450">
        <f t="shared" si="469"/>
        <v>0</v>
      </c>
      <c r="AG7450" s="2"/>
      <c r="AH7450" t="s">
        <v>5291</v>
      </c>
      <c r="AI7450" s="7" t="s">
        <v>4922</v>
      </c>
    </row>
    <row r="7451" spans="1:35" ht="11" customHeight="1" outlineLevel="1" x14ac:dyDescent="0.25">
      <c r="A7451" t="s">
        <v>676</v>
      </c>
      <c r="C7451" s="2" t="s">
        <v>12953</v>
      </c>
      <c r="D7451" s="2" t="s">
        <v>7355</v>
      </c>
      <c r="E7451" s="7">
        <v>2000</v>
      </c>
      <c r="F7451" s="5" t="s">
        <v>164</v>
      </c>
      <c r="H7451" s="5" t="s">
        <v>5398</v>
      </c>
      <c r="I7451" s="6" t="s">
        <v>3821</v>
      </c>
      <c r="J7451" s="6" t="s">
        <v>7349</v>
      </c>
      <c r="K7451" s="17">
        <v>5</v>
      </c>
      <c r="L7451" s="17" t="s">
        <v>7730</v>
      </c>
      <c r="M7451" s="9">
        <v>1.5</v>
      </c>
      <c r="N7451" s="9"/>
      <c r="O7451" s="21"/>
      <c r="Q7451" s="29"/>
      <c r="U7451" s="17"/>
      <c r="V7451" s="2" t="s">
        <v>3900</v>
      </c>
      <c r="Y7451" t="str">
        <f t="shared" ref="Y7451:Y7514" si="470">IF(COUNTIF(F7451,"*fdc*"),1,"")</f>
        <v/>
      </c>
      <c r="AA7451" t="str">
        <f t="shared" ref="AA7451:AA7514" si="471">IF(COUNTIF(F7451,"*s/s*"),1,"")</f>
        <v/>
      </c>
      <c r="AC7451" s="7"/>
      <c r="AD7451" t="s">
        <v>3821</v>
      </c>
      <c r="AE7451">
        <f t="shared" si="469"/>
        <v>0</v>
      </c>
      <c r="AG7451" s="2"/>
      <c r="AH7451" t="s">
        <v>5291</v>
      </c>
      <c r="AI7451" s="7" t="s">
        <v>4922</v>
      </c>
    </row>
    <row r="7452" spans="1:35" ht="11" customHeight="1" outlineLevel="1" x14ac:dyDescent="0.25">
      <c r="A7452" t="s">
        <v>676</v>
      </c>
      <c r="C7452" s="2" t="s">
        <v>12953</v>
      </c>
      <c r="D7452" s="2">
        <v>3089</v>
      </c>
      <c r="E7452" s="7">
        <v>2000</v>
      </c>
      <c r="F7452" s="5" t="s">
        <v>163</v>
      </c>
      <c r="H7452" s="5" t="s">
        <v>5398</v>
      </c>
      <c r="I7452" s="6" t="s">
        <v>5399</v>
      </c>
      <c r="J7452" s="6" t="s">
        <v>7335</v>
      </c>
      <c r="K7452" s="17">
        <v>3</v>
      </c>
      <c r="L7452" s="17" t="s">
        <v>7730</v>
      </c>
      <c r="M7452" s="9">
        <v>0.7</v>
      </c>
      <c r="N7452" s="9"/>
      <c r="O7452" s="21"/>
      <c r="Q7452" s="29"/>
      <c r="U7452" s="17"/>
      <c r="V7452" s="2" t="s">
        <v>3933</v>
      </c>
      <c r="Y7452" t="str">
        <f t="shared" si="470"/>
        <v/>
      </c>
      <c r="AA7452" t="str">
        <f t="shared" si="471"/>
        <v/>
      </c>
      <c r="AC7452" s="7"/>
      <c r="AD7452" t="s">
        <v>5399</v>
      </c>
      <c r="AE7452">
        <f t="shared" si="469"/>
        <v>1</v>
      </c>
      <c r="AG7452" s="2"/>
      <c r="AH7452" t="s">
        <v>4921</v>
      </c>
      <c r="AI7452" s="7" t="s">
        <v>4610</v>
      </c>
    </row>
    <row r="7453" spans="1:35" ht="11" customHeight="1" outlineLevel="1" collapsed="1" x14ac:dyDescent="0.25">
      <c r="A7453" t="s">
        <v>676</v>
      </c>
      <c r="C7453" s="2" t="s">
        <v>12953</v>
      </c>
      <c r="D7453" s="2">
        <v>3091</v>
      </c>
      <c r="E7453" s="7">
        <v>2000</v>
      </c>
      <c r="F7453" s="5" t="s">
        <v>6566</v>
      </c>
      <c r="H7453" s="5" t="s">
        <v>5398</v>
      </c>
      <c r="I7453" s="6" t="s">
        <v>6591</v>
      </c>
      <c r="J7453" s="6" t="s">
        <v>7351</v>
      </c>
      <c r="K7453" s="17">
        <v>1</v>
      </c>
      <c r="L7453" s="17" t="s">
        <v>7730</v>
      </c>
      <c r="M7453" s="9">
        <v>0.4</v>
      </c>
      <c r="N7453" s="9"/>
      <c r="O7453" s="21"/>
      <c r="Q7453" s="29"/>
      <c r="U7453" s="17"/>
      <c r="V7453" s="2">
        <v>2745</v>
      </c>
      <c r="Y7453" t="str">
        <f t="shared" si="470"/>
        <v/>
      </c>
      <c r="AA7453" t="str">
        <f t="shared" si="471"/>
        <v/>
      </c>
      <c r="AC7453" s="7"/>
      <c r="AD7453" t="s">
        <v>6591</v>
      </c>
      <c r="AE7453">
        <f t="shared" si="469"/>
        <v>1</v>
      </c>
      <c r="AG7453" s="2"/>
      <c r="AH7453" t="s">
        <v>4921</v>
      </c>
      <c r="AI7453" s="7" t="s">
        <v>4610</v>
      </c>
    </row>
    <row r="7454" spans="1:35" ht="11" customHeight="1" outlineLevel="1" x14ac:dyDescent="0.25">
      <c r="A7454" t="s">
        <v>676</v>
      </c>
      <c r="C7454" s="2" t="s">
        <v>12953</v>
      </c>
      <c r="D7454" s="2">
        <v>3092</v>
      </c>
      <c r="E7454" s="7">
        <v>2000</v>
      </c>
      <c r="F7454" s="5" t="s">
        <v>4088</v>
      </c>
      <c r="H7454" s="5" t="s">
        <v>5398</v>
      </c>
      <c r="I7454" s="6" t="s">
        <v>4772</v>
      </c>
      <c r="J7454" s="6" t="s">
        <v>7351</v>
      </c>
      <c r="K7454" s="17">
        <v>3</v>
      </c>
      <c r="L7454" s="17" t="s">
        <v>7730</v>
      </c>
      <c r="M7454" s="9">
        <v>2</v>
      </c>
      <c r="N7454" s="9"/>
      <c r="O7454" s="21"/>
      <c r="Q7454" s="29"/>
      <c r="U7454" s="17"/>
      <c r="V7454" s="2"/>
      <c r="Y7454" t="str">
        <f t="shared" si="470"/>
        <v/>
      </c>
      <c r="AA7454" t="str">
        <f t="shared" si="471"/>
        <v/>
      </c>
      <c r="AC7454" s="7"/>
      <c r="AD7454" t="s">
        <v>4772</v>
      </c>
      <c r="AE7454">
        <f t="shared" si="469"/>
        <v>0</v>
      </c>
      <c r="AG7454" s="2"/>
      <c r="AI7454" s="7"/>
    </row>
    <row r="7455" spans="1:35" ht="11" customHeight="1" outlineLevel="1" x14ac:dyDescent="0.25">
      <c r="A7455" t="s">
        <v>676</v>
      </c>
      <c r="C7455" s="2" t="s">
        <v>12953</v>
      </c>
      <c r="D7455" s="2">
        <v>3111</v>
      </c>
      <c r="E7455" s="7">
        <v>2000</v>
      </c>
      <c r="F7455" s="5" t="s">
        <v>4397</v>
      </c>
      <c r="H7455" s="5" t="s">
        <v>5398</v>
      </c>
      <c r="I7455" s="6" t="s">
        <v>5399</v>
      </c>
      <c r="J7455" s="6" t="s">
        <v>7319</v>
      </c>
      <c r="K7455" s="17">
        <v>3</v>
      </c>
      <c r="L7455" s="17" t="s">
        <v>7730</v>
      </c>
      <c r="M7455" s="9">
        <v>0.7</v>
      </c>
      <c r="N7455" s="9"/>
      <c r="O7455" s="21"/>
      <c r="Q7455" s="29"/>
      <c r="U7455" s="17"/>
      <c r="V7455" s="2"/>
      <c r="Y7455" t="str">
        <f t="shared" si="470"/>
        <v/>
      </c>
      <c r="AA7455" t="str">
        <f t="shared" si="471"/>
        <v/>
      </c>
      <c r="AC7455" s="7"/>
      <c r="AD7455" t="s">
        <v>5399</v>
      </c>
      <c r="AE7455">
        <f t="shared" si="469"/>
        <v>1</v>
      </c>
      <c r="AG7455" s="2"/>
      <c r="AI7455" s="7"/>
    </row>
    <row r="7456" spans="1:35" ht="11" customHeight="1" outlineLevel="1" x14ac:dyDescent="0.25">
      <c r="A7456" t="s">
        <v>676</v>
      </c>
      <c r="C7456" s="2" t="s">
        <v>12953</v>
      </c>
      <c r="D7456" s="2">
        <v>3122</v>
      </c>
      <c r="E7456" s="7">
        <v>2000</v>
      </c>
      <c r="F7456" s="5" t="s">
        <v>4318</v>
      </c>
      <c r="H7456" s="5" t="s">
        <v>5398</v>
      </c>
      <c r="I7456" s="6" t="s">
        <v>4154</v>
      </c>
      <c r="J7456" s="6" t="s">
        <v>7335</v>
      </c>
      <c r="K7456" s="17">
        <v>4</v>
      </c>
      <c r="L7456" s="17" t="s">
        <v>7730</v>
      </c>
      <c r="M7456" s="9">
        <v>0.7</v>
      </c>
      <c r="N7456" s="9"/>
      <c r="O7456" s="21"/>
      <c r="Q7456" s="29"/>
      <c r="U7456" s="17"/>
      <c r="V7456" s="2" t="s">
        <v>290</v>
      </c>
      <c r="Y7456" t="str">
        <f t="shared" si="470"/>
        <v/>
      </c>
      <c r="AA7456" t="str">
        <f t="shared" si="471"/>
        <v/>
      </c>
      <c r="AC7456" s="7"/>
      <c r="AD7456" t="s">
        <v>4154</v>
      </c>
      <c r="AE7456">
        <f t="shared" si="469"/>
        <v>0</v>
      </c>
      <c r="AG7456" s="2"/>
      <c r="AH7456" t="s">
        <v>3354</v>
      </c>
      <c r="AI7456" s="7" t="s">
        <v>4922</v>
      </c>
    </row>
    <row r="7457" spans="1:35" ht="11" customHeight="1" outlineLevel="1" x14ac:dyDescent="0.25">
      <c r="A7457" t="s">
        <v>676</v>
      </c>
      <c r="C7457" s="2" t="s">
        <v>12953</v>
      </c>
      <c r="D7457" s="2">
        <v>3123</v>
      </c>
      <c r="E7457" s="7">
        <v>2000</v>
      </c>
      <c r="F7457" s="5" t="s">
        <v>4153</v>
      </c>
      <c r="H7457" s="5" t="s">
        <v>5398</v>
      </c>
      <c r="I7457" s="6" t="s">
        <v>4154</v>
      </c>
      <c r="J7457" s="6" t="s">
        <v>7335</v>
      </c>
      <c r="K7457" s="17">
        <v>4</v>
      </c>
      <c r="L7457" s="17" t="s">
        <v>7730</v>
      </c>
      <c r="M7457" s="9">
        <v>0.7</v>
      </c>
      <c r="N7457" s="9"/>
      <c r="O7457" s="21"/>
      <c r="Q7457" s="29"/>
      <c r="U7457" s="17"/>
      <c r="V7457" s="2" t="s">
        <v>291</v>
      </c>
      <c r="Y7457" t="str">
        <f t="shared" si="470"/>
        <v/>
      </c>
      <c r="AA7457" t="str">
        <f t="shared" si="471"/>
        <v/>
      </c>
      <c r="AC7457" s="7"/>
      <c r="AD7457" t="s">
        <v>4154</v>
      </c>
      <c r="AE7457">
        <f t="shared" si="469"/>
        <v>0</v>
      </c>
      <c r="AG7457" s="2"/>
      <c r="AH7457" t="s">
        <v>3354</v>
      </c>
      <c r="AI7457" s="7" t="s">
        <v>4922</v>
      </c>
    </row>
    <row r="7458" spans="1:35" ht="11" customHeight="1" outlineLevel="1" x14ac:dyDescent="0.25">
      <c r="A7458" t="s">
        <v>676</v>
      </c>
      <c r="C7458" s="2" t="s">
        <v>12953</v>
      </c>
      <c r="D7458" s="2" t="s">
        <v>7352</v>
      </c>
      <c r="E7458" s="7">
        <v>2000</v>
      </c>
      <c r="F7458" s="5" t="s">
        <v>4877</v>
      </c>
      <c r="H7458" s="5" t="s">
        <v>5398</v>
      </c>
      <c r="I7458" s="6" t="s">
        <v>4154</v>
      </c>
      <c r="J7458" s="6" t="s">
        <v>7335</v>
      </c>
      <c r="K7458" s="17">
        <v>4</v>
      </c>
      <c r="L7458" s="17" t="s">
        <v>7730</v>
      </c>
      <c r="M7458" s="9">
        <v>3</v>
      </c>
      <c r="N7458" s="9"/>
      <c r="O7458" s="21"/>
      <c r="Q7458" s="29"/>
      <c r="U7458" s="17"/>
      <c r="V7458" s="2" t="s">
        <v>292</v>
      </c>
      <c r="Y7458" t="str">
        <f t="shared" si="470"/>
        <v/>
      </c>
      <c r="AA7458" t="str">
        <f t="shared" si="471"/>
        <v/>
      </c>
      <c r="AC7458" s="7"/>
      <c r="AD7458" t="s">
        <v>4154</v>
      </c>
      <c r="AE7458">
        <f t="shared" si="469"/>
        <v>0</v>
      </c>
      <c r="AG7458" s="2"/>
      <c r="AH7458" t="s">
        <v>3354</v>
      </c>
      <c r="AI7458" s="7" t="s">
        <v>4922</v>
      </c>
    </row>
    <row r="7459" spans="1:35" ht="11" customHeight="1" outlineLevel="1" x14ac:dyDescent="0.25">
      <c r="A7459" t="s">
        <v>676</v>
      </c>
      <c r="C7459" s="2" t="s">
        <v>12953</v>
      </c>
      <c r="D7459" s="2">
        <v>3139</v>
      </c>
      <c r="E7459" s="7">
        <v>2000</v>
      </c>
      <c r="F7459" s="5" t="s">
        <v>163</v>
      </c>
      <c r="H7459" s="5" t="s">
        <v>5398</v>
      </c>
      <c r="I7459" s="6" t="s">
        <v>2337</v>
      </c>
      <c r="J7459" s="6" t="s">
        <v>7354</v>
      </c>
      <c r="K7459" s="17">
        <v>3</v>
      </c>
      <c r="L7459" s="17" t="s">
        <v>7730</v>
      </c>
      <c r="M7459" s="9">
        <v>0.5</v>
      </c>
      <c r="N7459" s="9"/>
      <c r="O7459" s="21"/>
      <c r="Q7459" s="29"/>
      <c r="U7459" s="17"/>
      <c r="V7459" s="2" t="s">
        <v>2221</v>
      </c>
      <c r="Y7459" t="str">
        <f t="shared" si="470"/>
        <v/>
      </c>
      <c r="AA7459" t="str">
        <f t="shared" si="471"/>
        <v/>
      </c>
      <c r="AC7459" s="7"/>
      <c r="AD7459" t="s">
        <v>2337</v>
      </c>
      <c r="AE7459">
        <f t="shared" si="469"/>
        <v>0</v>
      </c>
      <c r="AG7459" s="2"/>
      <c r="AH7459" t="s">
        <v>2338</v>
      </c>
      <c r="AI7459" s="7" t="s">
        <v>4610</v>
      </c>
    </row>
    <row r="7460" spans="1:35" ht="11" customHeight="1" outlineLevel="1" x14ac:dyDescent="0.25">
      <c r="A7460" t="s">
        <v>676</v>
      </c>
      <c r="C7460" s="2" t="s">
        <v>12953</v>
      </c>
      <c r="D7460" s="2" t="s">
        <v>7353</v>
      </c>
      <c r="E7460" s="7">
        <v>2000</v>
      </c>
      <c r="F7460" s="5" t="s">
        <v>164</v>
      </c>
      <c r="H7460" s="5" t="s">
        <v>5398</v>
      </c>
      <c r="I7460" s="6" t="s">
        <v>2337</v>
      </c>
      <c r="J7460" s="6" t="s">
        <v>7354</v>
      </c>
      <c r="K7460" s="17">
        <v>3</v>
      </c>
      <c r="L7460" s="17" t="s">
        <v>7730</v>
      </c>
      <c r="M7460" s="9">
        <v>3</v>
      </c>
      <c r="N7460" s="9"/>
      <c r="O7460" s="21"/>
      <c r="Q7460" s="29"/>
      <c r="U7460" s="17"/>
      <c r="V7460" s="2" t="s">
        <v>1886</v>
      </c>
      <c r="Y7460" t="str">
        <f t="shared" si="470"/>
        <v/>
      </c>
      <c r="AA7460" t="str">
        <f t="shared" si="471"/>
        <v/>
      </c>
      <c r="AC7460" s="7"/>
      <c r="AD7460" t="s">
        <v>2337</v>
      </c>
      <c r="AE7460">
        <f t="shared" si="469"/>
        <v>0</v>
      </c>
      <c r="AG7460" s="2"/>
      <c r="AH7460" t="s">
        <v>2338</v>
      </c>
      <c r="AI7460" s="7" t="s">
        <v>4922</v>
      </c>
    </row>
    <row r="7461" spans="1:35" ht="11" customHeight="1" outlineLevel="1" x14ac:dyDescent="0.25">
      <c r="A7461" t="s">
        <v>676</v>
      </c>
      <c r="C7461" s="2" t="s">
        <v>12953</v>
      </c>
      <c r="D7461" s="2">
        <v>3142</v>
      </c>
      <c r="E7461" s="7">
        <v>2000</v>
      </c>
      <c r="F7461" s="5" t="s">
        <v>4397</v>
      </c>
      <c r="H7461" s="5" t="s">
        <v>5398</v>
      </c>
      <c r="I7461" s="6" t="s">
        <v>5024</v>
      </c>
      <c r="J7461" s="6" t="s">
        <v>7337</v>
      </c>
      <c r="K7461" s="17">
        <v>3</v>
      </c>
      <c r="L7461" s="17" t="s">
        <v>7730</v>
      </c>
      <c r="M7461" s="9">
        <v>1.5</v>
      </c>
      <c r="N7461" s="9"/>
      <c r="O7461" s="21"/>
      <c r="Q7461" s="29"/>
      <c r="U7461" s="17"/>
      <c r="V7461" s="2"/>
      <c r="Y7461" t="str">
        <f t="shared" si="470"/>
        <v/>
      </c>
      <c r="AA7461" t="str">
        <f t="shared" si="471"/>
        <v/>
      </c>
      <c r="AC7461" s="7"/>
      <c r="AD7461" t="s">
        <v>5024</v>
      </c>
      <c r="AE7461">
        <f t="shared" si="469"/>
        <v>0</v>
      </c>
      <c r="AG7461" s="2"/>
      <c r="AI7461" s="7"/>
    </row>
    <row r="7462" spans="1:35" ht="11" customHeight="1" outlineLevel="1" x14ac:dyDescent="0.25">
      <c r="A7462" t="s">
        <v>676</v>
      </c>
      <c r="C7462" s="2" t="s">
        <v>12953</v>
      </c>
      <c r="D7462" s="2">
        <v>3195</v>
      </c>
      <c r="E7462" s="7">
        <v>2001</v>
      </c>
      <c r="F7462" s="5" t="s">
        <v>163</v>
      </c>
      <c r="H7462" s="5" t="s">
        <v>5398</v>
      </c>
      <c r="I7462" s="6" t="s">
        <v>5399</v>
      </c>
      <c r="J7462" s="6" t="s">
        <v>7308</v>
      </c>
      <c r="K7462" s="17">
        <v>3</v>
      </c>
      <c r="L7462" s="17" t="s">
        <v>7730</v>
      </c>
      <c r="M7462" s="9">
        <v>0.4</v>
      </c>
      <c r="N7462" s="9"/>
      <c r="O7462" s="21"/>
      <c r="Q7462" s="29"/>
      <c r="T7462">
        <v>1</v>
      </c>
      <c r="U7462" s="17"/>
      <c r="V7462" s="2" t="s">
        <v>6194</v>
      </c>
      <c r="Y7462" t="str">
        <f t="shared" si="470"/>
        <v/>
      </c>
      <c r="AA7462" t="str">
        <f t="shared" si="471"/>
        <v/>
      </c>
      <c r="AC7462" s="7"/>
      <c r="AD7462" t="s">
        <v>5399</v>
      </c>
      <c r="AE7462">
        <f t="shared" si="469"/>
        <v>1</v>
      </c>
      <c r="AG7462" s="2"/>
      <c r="AH7462" t="s">
        <v>4921</v>
      </c>
      <c r="AI7462" s="7" t="s">
        <v>4610</v>
      </c>
    </row>
    <row r="7463" spans="1:35" ht="11" customHeight="1" outlineLevel="1" x14ac:dyDescent="0.25">
      <c r="A7463" t="s">
        <v>676</v>
      </c>
      <c r="C7463" s="2" t="s">
        <v>12953</v>
      </c>
      <c r="D7463" s="2">
        <v>3205</v>
      </c>
      <c r="E7463" s="7">
        <v>2001</v>
      </c>
      <c r="F7463" s="5" t="s">
        <v>163</v>
      </c>
      <c r="H7463" s="5" t="s">
        <v>5398</v>
      </c>
      <c r="I7463" s="6" t="s">
        <v>785</v>
      </c>
      <c r="J7463" s="6" t="s">
        <v>7356</v>
      </c>
      <c r="K7463" s="17">
        <v>3</v>
      </c>
      <c r="L7463" s="17" t="s">
        <v>7730</v>
      </c>
      <c r="M7463" s="9">
        <v>0.5</v>
      </c>
      <c r="N7463" s="9"/>
      <c r="O7463" s="21"/>
      <c r="Q7463" s="29"/>
      <c r="U7463" s="17"/>
      <c r="V7463" s="2" t="s">
        <v>1887</v>
      </c>
      <c r="Y7463" t="str">
        <f t="shared" si="470"/>
        <v/>
      </c>
      <c r="AA7463" t="str">
        <f t="shared" si="471"/>
        <v/>
      </c>
      <c r="AC7463" s="7"/>
      <c r="AD7463" t="s">
        <v>785</v>
      </c>
      <c r="AE7463">
        <f t="shared" si="469"/>
        <v>0</v>
      </c>
      <c r="AG7463" s="2"/>
      <c r="AH7463" t="s">
        <v>4404</v>
      </c>
      <c r="AI7463" s="7" t="s">
        <v>4610</v>
      </c>
    </row>
    <row r="7464" spans="1:35" ht="11" customHeight="1" outlineLevel="1" x14ac:dyDescent="0.25">
      <c r="A7464" t="s">
        <v>676</v>
      </c>
      <c r="C7464" s="2" t="s">
        <v>12953</v>
      </c>
      <c r="D7464" s="2">
        <v>3215</v>
      </c>
      <c r="E7464" s="7">
        <v>2001</v>
      </c>
      <c r="F7464" s="5" t="s">
        <v>163</v>
      </c>
      <c r="H7464" s="5" t="s">
        <v>5398</v>
      </c>
      <c r="I7464" s="6" t="s">
        <v>5861</v>
      </c>
      <c r="J7464" s="6" t="s">
        <v>7337</v>
      </c>
      <c r="K7464" s="17">
        <v>3</v>
      </c>
      <c r="L7464" s="17" t="s">
        <v>7730</v>
      </c>
      <c r="M7464" s="9">
        <v>0.4</v>
      </c>
      <c r="N7464" s="9"/>
      <c r="O7464" s="21"/>
      <c r="Q7464" s="29"/>
      <c r="U7464" s="17"/>
      <c r="V7464" s="2" t="s">
        <v>1888</v>
      </c>
      <c r="Y7464" t="str">
        <f t="shared" si="470"/>
        <v/>
      </c>
      <c r="AA7464" t="str">
        <f t="shared" si="471"/>
        <v/>
      </c>
      <c r="AC7464" s="7"/>
      <c r="AD7464" t="s">
        <v>5861</v>
      </c>
      <c r="AE7464">
        <f t="shared" si="469"/>
        <v>0</v>
      </c>
      <c r="AG7464" s="2"/>
      <c r="AH7464" t="s">
        <v>2181</v>
      </c>
      <c r="AI7464" s="7" t="s">
        <v>4610</v>
      </c>
    </row>
    <row r="7465" spans="1:35" ht="11" customHeight="1" outlineLevel="1" x14ac:dyDescent="0.25">
      <c r="A7465" t="s">
        <v>676</v>
      </c>
      <c r="C7465" s="2" t="s">
        <v>12953</v>
      </c>
      <c r="D7465" s="2" t="s">
        <v>7357</v>
      </c>
      <c r="E7465" s="7">
        <v>2001</v>
      </c>
      <c r="F7465" s="5" t="s">
        <v>164</v>
      </c>
      <c r="H7465" s="5" t="s">
        <v>5398</v>
      </c>
      <c r="I7465" s="6" t="s">
        <v>5861</v>
      </c>
      <c r="J7465" s="6" t="s">
        <v>7337</v>
      </c>
      <c r="K7465" s="17">
        <v>3</v>
      </c>
      <c r="L7465" s="17" t="s">
        <v>7730</v>
      </c>
      <c r="M7465" s="9">
        <v>0.3</v>
      </c>
      <c r="N7465" s="9"/>
      <c r="O7465" s="21"/>
      <c r="Q7465" s="29"/>
      <c r="U7465" s="17"/>
      <c r="V7465" s="2" t="s">
        <v>1889</v>
      </c>
      <c r="Y7465" t="str">
        <f t="shared" si="470"/>
        <v/>
      </c>
      <c r="AA7465" t="str">
        <f t="shared" si="471"/>
        <v/>
      </c>
      <c r="AC7465" s="7"/>
      <c r="AD7465" t="s">
        <v>5861</v>
      </c>
      <c r="AE7465">
        <f t="shared" si="469"/>
        <v>0</v>
      </c>
      <c r="AG7465" s="2"/>
      <c r="AH7465" t="s">
        <v>2181</v>
      </c>
      <c r="AI7465" s="7" t="s">
        <v>4922</v>
      </c>
    </row>
    <row r="7466" spans="1:35" ht="11" customHeight="1" outlineLevel="1" x14ac:dyDescent="0.25">
      <c r="A7466" t="s">
        <v>676</v>
      </c>
      <c r="C7466" s="2" t="s">
        <v>12953</v>
      </c>
      <c r="D7466" s="2">
        <v>3216</v>
      </c>
      <c r="E7466" s="7">
        <v>2001</v>
      </c>
      <c r="F7466" s="5" t="s">
        <v>4397</v>
      </c>
      <c r="H7466" s="5" t="s">
        <v>5398</v>
      </c>
      <c r="I7466" s="6" t="s">
        <v>7359</v>
      </c>
      <c r="J7466" s="6" t="s">
        <v>7358</v>
      </c>
      <c r="K7466" s="17">
        <v>3</v>
      </c>
      <c r="L7466" s="17" t="s">
        <v>7730</v>
      </c>
      <c r="M7466" s="9">
        <v>3.8</v>
      </c>
      <c r="N7466" s="9"/>
      <c r="O7466" s="21"/>
      <c r="Q7466" s="29"/>
      <c r="U7466" s="17"/>
      <c r="V7466" s="2"/>
      <c r="Y7466" t="str">
        <f t="shared" si="470"/>
        <v/>
      </c>
      <c r="AA7466" t="str">
        <f t="shared" si="471"/>
        <v/>
      </c>
      <c r="AC7466" s="7"/>
      <c r="AD7466" t="s">
        <v>7359</v>
      </c>
      <c r="AE7466">
        <f t="shared" si="469"/>
        <v>0</v>
      </c>
      <c r="AG7466" s="2"/>
      <c r="AI7466" s="7"/>
    </row>
    <row r="7467" spans="1:35" ht="11" customHeight="1" outlineLevel="1" x14ac:dyDescent="0.25">
      <c r="A7467" t="s">
        <v>676</v>
      </c>
      <c r="C7467" s="2" t="s">
        <v>12953</v>
      </c>
      <c r="D7467" s="2">
        <v>3229</v>
      </c>
      <c r="E7467" s="7">
        <v>2001</v>
      </c>
      <c r="F7467" s="5" t="s">
        <v>4397</v>
      </c>
      <c r="H7467" s="5" t="s">
        <v>5398</v>
      </c>
      <c r="I7467" s="6" t="s">
        <v>2183</v>
      </c>
      <c r="J7467" s="6" t="s">
        <v>7361</v>
      </c>
      <c r="K7467" s="17">
        <v>1</v>
      </c>
      <c r="L7467" s="17" t="s">
        <v>7730</v>
      </c>
      <c r="M7467" s="9">
        <v>0.5</v>
      </c>
      <c r="N7467" s="9"/>
      <c r="O7467" s="21"/>
      <c r="Q7467" s="29"/>
      <c r="U7467" s="17"/>
      <c r="V7467" s="2" t="s">
        <v>1890</v>
      </c>
      <c r="Y7467" t="str">
        <f t="shared" si="470"/>
        <v/>
      </c>
      <c r="AA7467" t="str">
        <f t="shared" si="471"/>
        <v/>
      </c>
      <c r="AC7467" s="7"/>
      <c r="AD7467" t="s">
        <v>2183</v>
      </c>
      <c r="AE7467">
        <f t="shared" si="469"/>
        <v>0</v>
      </c>
      <c r="AG7467" s="2"/>
      <c r="AH7467" t="s">
        <v>2181</v>
      </c>
      <c r="AI7467" s="7" t="s">
        <v>4610</v>
      </c>
    </row>
    <row r="7468" spans="1:35" ht="11" customHeight="1" outlineLevel="1" x14ac:dyDescent="0.25">
      <c r="A7468" t="s">
        <v>676</v>
      </c>
      <c r="C7468" s="2" t="s">
        <v>12953</v>
      </c>
      <c r="D7468" s="2" t="s">
        <v>7360</v>
      </c>
      <c r="E7468" s="7">
        <v>2001</v>
      </c>
      <c r="F7468" s="5" t="s">
        <v>5862</v>
      </c>
      <c r="H7468" s="5" t="s">
        <v>5398</v>
      </c>
      <c r="I7468" s="6" t="s">
        <v>2183</v>
      </c>
      <c r="J7468" s="6" t="s">
        <v>7361</v>
      </c>
      <c r="K7468" s="17">
        <v>1</v>
      </c>
      <c r="L7468" s="17" t="s">
        <v>7732</v>
      </c>
      <c r="M7468" s="9"/>
      <c r="N7468" s="9"/>
      <c r="O7468" s="21"/>
      <c r="Q7468" s="29"/>
      <c r="U7468" s="17"/>
      <c r="V7468" s="2" t="s">
        <v>1891</v>
      </c>
      <c r="Y7468" t="str">
        <f t="shared" si="470"/>
        <v/>
      </c>
      <c r="AA7468" t="str">
        <f t="shared" si="471"/>
        <v/>
      </c>
      <c r="AC7468" s="7"/>
      <c r="AD7468" t="s">
        <v>2183</v>
      </c>
      <c r="AE7468">
        <f t="shared" si="469"/>
        <v>0</v>
      </c>
      <c r="AG7468" s="2"/>
      <c r="AH7468" t="s">
        <v>2181</v>
      </c>
      <c r="AI7468" s="7" t="s">
        <v>4922</v>
      </c>
    </row>
    <row r="7469" spans="1:35" ht="11" customHeight="1" outlineLevel="1" x14ac:dyDescent="0.25">
      <c r="A7469" t="s">
        <v>676</v>
      </c>
      <c r="C7469" s="2" t="s">
        <v>12953</v>
      </c>
      <c r="D7469" s="2">
        <v>3233</v>
      </c>
      <c r="E7469" s="7">
        <v>2001</v>
      </c>
      <c r="F7469" s="5" t="s">
        <v>753</v>
      </c>
      <c r="H7469" s="5" t="s">
        <v>5398</v>
      </c>
      <c r="I7469" s="6" t="s">
        <v>7363</v>
      </c>
      <c r="J7469" s="6" t="s">
        <v>7362</v>
      </c>
      <c r="K7469" s="17">
        <v>3</v>
      </c>
      <c r="L7469" s="17" t="s">
        <v>7732</v>
      </c>
      <c r="M7469" s="9"/>
      <c r="N7469" s="9"/>
      <c r="O7469" s="21"/>
      <c r="Q7469" s="29"/>
      <c r="U7469" s="17"/>
      <c r="V7469" s="2"/>
      <c r="Y7469" t="str">
        <f t="shared" si="470"/>
        <v/>
      </c>
      <c r="AA7469">
        <f t="shared" si="471"/>
        <v>1</v>
      </c>
      <c r="AC7469" s="7"/>
      <c r="AD7469" t="s">
        <v>7363</v>
      </c>
      <c r="AE7469">
        <f t="shared" si="469"/>
        <v>0</v>
      </c>
      <c r="AG7469" s="2"/>
      <c r="AI7469" s="7"/>
    </row>
    <row r="7470" spans="1:35" ht="11" customHeight="1" outlineLevel="1" x14ac:dyDescent="0.25">
      <c r="A7470" t="s">
        <v>676</v>
      </c>
      <c r="C7470" s="2" t="s">
        <v>12953</v>
      </c>
      <c r="D7470" s="2">
        <v>3247</v>
      </c>
      <c r="E7470" s="7">
        <v>2001</v>
      </c>
      <c r="F7470" s="5" t="s">
        <v>4397</v>
      </c>
      <c r="H7470" s="5" t="s">
        <v>5398</v>
      </c>
      <c r="I7470" s="6" t="s">
        <v>5863</v>
      </c>
      <c r="J7470" s="6" t="s">
        <v>7308</v>
      </c>
      <c r="K7470" s="17">
        <v>3</v>
      </c>
      <c r="L7470" s="17" t="s">
        <v>7730</v>
      </c>
      <c r="M7470" s="9">
        <v>0.3</v>
      </c>
      <c r="N7470" s="9"/>
      <c r="O7470" s="21"/>
      <c r="Q7470" s="29"/>
      <c r="U7470" s="17"/>
      <c r="V7470" s="2" t="s">
        <v>1892</v>
      </c>
      <c r="Y7470" t="str">
        <f t="shared" si="470"/>
        <v/>
      </c>
      <c r="AA7470" t="str">
        <f t="shared" si="471"/>
        <v/>
      </c>
      <c r="AC7470" s="7"/>
      <c r="AD7470" t="s">
        <v>5863</v>
      </c>
      <c r="AE7470">
        <f t="shared" si="469"/>
        <v>0</v>
      </c>
      <c r="AG7470" s="2"/>
      <c r="AH7470" t="s">
        <v>995</v>
      </c>
      <c r="AI7470" s="7" t="s">
        <v>4610</v>
      </c>
    </row>
    <row r="7471" spans="1:35" ht="11" customHeight="1" outlineLevel="1" x14ac:dyDescent="0.25">
      <c r="A7471" t="s">
        <v>676</v>
      </c>
      <c r="C7471" s="2" t="s">
        <v>12953</v>
      </c>
      <c r="D7471" s="2">
        <v>3248</v>
      </c>
      <c r="E7471" s="7">
        <v>2001</v>
      </c>
      <c r="F7471" s="5" t="s">
        <v>4397</v>
      </c>
      <c r="H7471" s="5" t="s">
        <v>5398</v>
      </c>
      <c r="I7471" s="6" t="s">
        <v>5864</v>
      </c>
      <c r="J7471" s="6" t="s">
        <v>7308</v>
      </c>
      <c r="K7471" s="17">
        <v>3</v>
      </c>
      <c r="L7471" s="17" t="s">
        <v>7730</v>
      </c>
      <c r="M7471" s="9">
        <v>0.3</v>
      </c>
      <c r="N7471" s="9"/>
      <c r="O7471" s="21"/>
      <c r="Q7471" s="29"/>
      <c r="U7471" s="17"/>
      <c r="V7471" s="2" t="s">
        <v>1893</v>
      </c>
      <c r="Y7471" t="str">
        <f t="shared" si="470"/>
        <v/>
      </c>
      <c r="AA7471" t="str">
        <f t="shared" si="471"/>
        <v/>
      </c>
      <c r="AC7471" s="7"/>
      <c r="AD7471" t="s">
        <v>5864</v>
      </c>
      <c r="AE7471">
        <f t="shared" si="469"/>
        <v>0</v>
      </c>
      <c r="AG7471" s="2"/>
      <c r="AH7471" t="s">
        <v>4394</v>
      </c>
      <c r="AI7471" s="7" t="s">
        <v>4610</v>
      </c>
    </row>
    <row r="7472" spans="1:35" ht="11" customHeight="1" outlineLevel="1" x14ac:dyDescent="0.25">
      <c r="A7472" t="s">
        <v>676</v>
      </c>
      <c r="C7472" s="2" t="s">
        <v>12953</v>
      </c>
      <c r="D7472" s="2">
        <v>3249</v>
      </c>
      <c r="E7472" s="7">
        <v>2001</v>
      </c>
      <c r="F7472" s="5" t="s">
        <v>4397</v>
      </c>
      <c r="H7472" s="5" t="s">
        <v>5398</v>
      </c>
      <c r="I7472" s="6" t="s">
        <v>5989</v>
      </c>
      <c r="J7472" s="6" t="s">
        <v>7308</v>
      </c>
      <c r="K7472" s="17">
        <v>3</v>
      </c>
      <c r="L7472" s="17" t="s">
        <v>7730</v>
      </c>
      <c r="M7472" s="9">
        <v>0.3</v>
      </c>
      <c r="N7472" s="9"/>
      <c r="O7472" s="21"/>
      <c r="Q7472" s="29"/>
      <c r="T7472">
        <v>1</v>
      </c>
      <c r="U7472" s="17"/>
      <c r="V7472" s="2" t="s">
        <v>1894</v>
      </c>
      <c r="Y7472" t="str">
        <f t="shared" si="470"/>
        <v/>
      </c>
      <c r="AA7472" t="str">
        <f t="shared" si="471"/>
        <v/>
      </c>
      <c r="AC7472" s="7"/>
      <c r="AD7472" t="s">
        <v>5989</v>
      </c>
      <c r="AE7472">
        <f t="shared" si="469"/>
        <v>0</v>
      </c>
      <c r="AG7472" s="2"/>
      <c r="AH7472" t="s">
        <v>2181</v>
      </c>
      <c r="AI7472" s="7" t="s">
        <v>4610</v>
      </c>
    </row>
    <row r="7473" spans="1:35" ht="11" customHeight="1" outlineLevel="1" x14ac:dyDescent="0.25">
      <c r="A7473" t="s">
        <v>676</v>
      </c>
      <c r="C7473" s="2" t="s">
        <v>12953</v>
      </c>
      <c r="D7473" s="2">
        <v>3250</v>
      </c>
      <c r="E7473" s="7">
        <v>2001</v>
      </c>
      <c r="F7473" s="5" t="s">
        <v>4397</v>
      </c>
      <c r="H7473" s="5" t="s">
        <v>5398</v>
      </c>
      <c r="I7473" s="6" t="s">
        <v>786</v>
      </c>
      <c r="J7473" s="6" t="s">
        <v>7308</v>
      </c>
      <c r="K7473" s="17">
        <v>3</v>
      </c>
      <c r="L7473" s="17" t="s">
        <v>7730</v>
      </c>
      <c r="M7473" s="9">
        <v>0.3</v>
      </c>
      <c r="N7473" s="9"/>
      <c r="O7473" s="21"/>
      <c r="Q7473" s="29"/>
      <c r="U7473" s="17"/>
      <c r="V7473" s="2" t="s">
        <v>338</v>
      </c>
      <c r="Y7473" t="str">
        <f t="shared" si="470"/>
        <v/>
      </c>
      <c r="AA7473" t="str">
        <f t="shared" si="471"/>
        <v/>
      </c>
      <c r="AC7473" s="7"/>
      <c r="AD7473" t="s">
        <v>786</v>
      </c>
      <c r="AE7473">
        <f t="shared" si="469"/>
        <v>1</v>
      </c>
      <c r="AG7473" s="2"/>
      <c r="AH7473" t="s">
        <v>4921</v>
      </c>
      <c r="AI7473" s="7" t="s">
        <v>4610</v>
      </c>
    </row>
    <row r="7474" spans="1:35" ht="11" customHeight="1" outlineLevel="1" x14ac:dyDescent="0.25">
      <c r="A7474" t="s">
        <v>676</v>
      </c>
      <c r="C7474" s="2" t="s">
        <v>12953</v>
      </c>
      <c r="D7474" s="2">
        <v>3251</v>
      </c>
      <c r="E7474" s="7">
        <v>2001</v>
      </c>
      <c r="F7474" s="5" t="s">
        <v>4397</v>
      </c>
      <c r="H7474" s="5" t="s">
        <v>5398</v>
      </c>
      <c r="I7474" s="6" t="s">
        <v>2490</v>
      </c>
      <c r="J7474" s="6" t="s">
        <v>7308</v>
      </c>
      <c r="K7474" s="17">
        <v>3</v>
      </c>
      <c r="L7474" s="17" t="s">
        <v>7730</v>
      </c>
      <c r="M7474" s="9">
        <v>0.5</v>
      </c>
      <c r="N7474" s="9"/>
      <c r="O7474" s="21"/>
      <c r="Q7474" s="29"/>
      <c r="U7474" s="17"/>
      <c r="V7474" s="2" t="s">
        <v>339</v>
      </c>
      <c r="Y7474" t="str">
        <f t="shared" si="470"/>
        <v/>
      </c>
      <c r="AA7474" t="str">
        <f t="shared" si="471"/>
        <v/>
      </c>
      <c r="AC7474" s="7"/>
      <c r="AD7474" t="s">
        <v>2490</v>
      </c>
      <c r="AE7474">
        <f t="shared" si="469"/>
        <v>1</v>
      </c>
      <c r="AG7474" s="2"/>
      <c r="AH7474" t="s">
        <v>4921</v>
      </c>
      <c r="AI7474" s="7" t="s">
        <v>4610</v>
      </c>
    </row>
    <row r="7475" spans="1:35" ht="11" customHeight="1" outlineLevel="1" x14ac:dyDescent="0.25">
      <c r="A7475" t="s">
        <v>676</v>
      </c>
      <c r="C7475" s="2" t="s">
        <v>12953</v>
      </c>
      <c r="D7475" s="2" t="s">
        <v>7364</v>
      </c>
      <c r="E7475" s="7">
        <v>2001</v>
      </c>
      <c r="F7475" s="5" t="s">
        <v>6526</v>
      </c>
      <c r="H7475" s="5" t="s">
        <v>5398</v>
      </c>
      <c r="I7475" s="6" t="s">
        <v>5865</v>
      </c>
      <c r="J7475" s="6" t="s">
        <v>7308</v>
      </c>
      <c r="K7475" s="17">
        <v>3</v>
      </c>
      <c r="L7475" s="17" t="s">
        <v>7730</v>
      </c>
      <c r="M7475" s="9">
        <v>7</v>
      </c>
      <c r="N7475" s="9"/>
      <c r="O7475" s="21"/>
      <c r="Q7475" s="29"/>
      <c r="U7475" s="17"/>
      <c r="V7475" s="2" t="s">
        <v>340</v>
      </c>
      <c r="Y7475" t="str">
        <f t="shared" si="470"/>
        <v/>
      </c>
      <c r="AA7475" t="str">
        <f t="shared" si="471"/>
        <v/>
      </c>
      <c r="AC7475" s="7"/>
      <c r="AD7475" t="s">
        <v>5865</v>
      </c>
      <c r="AE7475">
        <f t="shared" si="469"/>
        <v>0</v>
      </c>
      <c r="AG7475" s="2"/>
      <c r="AH7475" t="s">
        <v>2181</v>
      </c>
      <c r="AI7475" s="7" t="s">
        <v>4922</v>
      </c>
    </row>
    <row r="7476" spans="1:35" ht="11" customHeight="1" outlineLevel="1" x14ac:dyDescent="0.25">
      <c r="A7476" t="s">
        <v>676</v>
      </c>
      <c r="C7476" s="2" t="s">
        <v>12953</v>
      </c>
      <c r="D7476" s="2" t="s">
        <v>7365</v>
      </c>
      <c r="E7476" s="7">
        <v>2001</v>
      </c>
      <c r="F7476" s="5" t="s">
        <v>1591</v>
      </c>
      <c r="H7476" s="5" t="s">
        <v>5398</v>
      </c>
      <c r="I7476" s="6" t="s">
        <v>1369</v>
      </c>
      <c r="J7476" s="6" t="s">
        <v>7366</v>
      </c>
      <c r="K7476" s="17">
        <v>3</v>
      </c>
      <c r="L7476" s="17" t="s">
        <v>7730</v>
      </c>
      <c r="M7476" s="9">
        <v>13</v>
      </c>
      <c r="N7476" s="9"/>
      <c r="O7476" s="21"/>
      <c r="Q7476" s="29"/>
      <c r="U7476" s="17"/>
      <c r="V7476" s="2">
        <v>2789</v>
      </c>
      <c r="Y7476" t="str">
        <f t="shared" si="470"/>
        <v/>
      </c>
      <c r="AA7476" t="str">
        <f t="shared" si="471"/>
        <v/>
      </c>
      <c r="AC7476" s="7"/>
      <c r="AD7476" t="s">
        <v>1369</v>
      </c>
      <c r="AE7476">
        <f t="shared" si="469"/>
        <v>1</v>
      </c>
      <c r="AG7476" s="2"/>
      <c r="AH7476" t="s">
        <v>4921</v>
      </c>
      <c r="AI7476" s="7" t="s">
        <v>4620</v>
      </c>
    </row>
    <row r="7477" spans="1:35" ht="11" customHeight="1" outlineLevel="1" x14ac:dyDescent="0.25">
      <c r="A7477" t="s">
        <v>676</v>
      </c>
      <c r="C7477" s="2" t="s">
        <v>12953</v>
      </c>
      <c r="D7477" s="2" t="s">
        <v>7367</v>
      </c>
      <c r="E7477" s="7">
        <v>2001</v>
      </c>
      <c r="F7477" s="5" t="s">
        <v>1591</v>
      </c>
      <c r="H7477" s="5" t="s">
        <v>5398</v>
      </c>
      <c r="I7477" s="6" t="s">
        <v>1369</v>
      </c>
      <c r="J7477" s="6" t="s">
        <v>7368</v>
      </c>
      <c r="K7477" s="17">
        <v>3</v>
      </c>
      <c r="L7477" s="17" t="s">
        <v>7730</v>
      </c>
      <c r="M7477" s="9">
        <v>21</v>
      </c>
      <c r="N7477" s="9"/>
      <c r="O7477" s="21"/>
      <c r="Q7477" s="29"/>
      <c r="U7477" s="17"/>
      <c r="V7477" s="2">
        <v>2784</v>
      </c>
      <c r="Y7477" t="str">
        <f t="shared" si="470"/>
        <v/>
      </c>
      <c r="AA7477" t="str">
        <f t="shared" si="471"/>
        <v/>
      </c>
      <c r="AC7477" s="7"/>
      <c r="AD7477" t="s">
        <v>1369</v>
      </c>
      <c r="AE7477">
        <f t="shared" si="469"/>
        <v>1</v>
      </c>
      <c r="AG7477" s="2"/>
      <c r="AH7477" t="s">
        <v>4921</v>
      </c>
      <c r="AI7477" s="7" t="s">
        <v>4620</v>
      </c>
    </row>
    <row r="7478" spans="1:35" ht="11" customHeight="1" outlineLevel="1" x14ac:dyDescent="0.25">
      <c r="A7478" t="s">
        <v>676</v>
      </c>
      <c r="C7478" s="2" t="s">
        <v>12953</v>
      </c>
      <c r="D7478" s="2">
        <v>3323</v>
      </c>
      <c r="E7478" s="7">
        <v>2001</v>
      </c>
      <c r="F7478" s="5" t="s">
        <v>6565</v>
      </c>
      <c r="H7478" s="5" t="s">
        <v>5398</v>
      </c>
      <c r="I7478" s="6" t="s">
        <v>79</v>
      </c>
      <c r="J7478" s="6" t="s">
        <v>7369</v>
      </c>
      <c r="K7478" s="17">
        <v>1</v>
      </c>
      <c r="L7478" s="17" t="s">
        <v>7730</v>
      </c>
      <c r="M7478" s="9">
        <v>0.4</v>
      </c>
      <c r="N7478" s="9"/>
      <c r="O7478" s="21"/>
      <c r="Q7478" s="29"/>
      <c r="U7478" s="17"/>
      <c r="V7478" s="2">
        <v>2791</v>
      </c>
      <c r="Y7478" t="str">
        <f t="shared" si="470"/>
        <v/>
      </c>
      <c r="AA7478" t="str">
        <f t="shared" si="471"/>
        <v/>
      </c>
      <c r="AC7478" s="7"/>
      <c r="AD7478" t="s">
        <v>79</v>
      </c>
      <c r="AE7478">
        <f t="shared" si="469"/>
        <v>1</v>
      </c>
      <c r="AG7478" s="2"/>
      <c r="AH7478" t="s">
        <v>4921</v>
      </c>
      <c r="AI7478" s="7" t="s">
        <v>4610</v>
      </c>
    </row>
    <row r="7479" spans="1:35" ht="11" customHeight="1" outlineLevel="1" x14ac:dyDescent="0.25">
      <c r="A7479" t="s">
        <v>676</v>
      </c>
      <c r="C7479" s="2" t="s">
        <v>12953</v>
      </c>
      <c r="D7479" s="2">
        <v>3325</v>
      </c>
      <c r="E7479" s="7">
        <v>2001</v>
      </c>
      <c r="F7479" s="5" t="s">
        <v>4088</v>
      </c>
      <c r="H7479" s="5" t="s">
        <v>5398</v>
      </c>
      <c r="I7479" s="6" t="s">
        <v>79</v>
      </c>
      <c r="J7479" s="6" t="s">
        <v>7369</v>
      </c>
      <c r="K7479" s="17">
        <v>3</v>
      </c>
      <c r="L7479" s="17" t="s">
        <v>7730</v>
      </c>
      <c r="M7479" s="9">
        <v>3</v>
      </c>
      <c r="N7479" s="9"/>
      <c r="O7479" s="21"/>
      <c r="Q7479" s="29"/>
      <c r="U7479" s="17"/>
      <c r="V7479" s="2">
        <v>2793</v>
      </c>
      <c r="Y7479" t="str">
        <f t="shared" si="470"/>
        <v/>
      </c>
      <c r="AA7479" t="str">
        <f t="shared" si="471"/>
        <v/>
      </c>
      <c r="AC7479" s="7"/>
      <c r="AD7479" t="s">
        <v>79</v>
      </c>
      <c r="AE7479">
        <f t="shared" si="469"/>
        <v>1</v>
      </c>
      <c r="AG7479" s="2"/>
      <c r="AH7479" t="s">
        <v>4921</v>
      </c>
      <c r="AI7479" s="7" t="s">
        <v>4610</v>
      </c>
    </row>
    <row r="7480" spans="1:35" ht="11" customHeight="1" outlineLevel="1" x14ac:dyDescent="0.25">
      <c r="A7480" t="s">
        <v>676</v>
      </c>
      <c r="C7480" s="2" t="s">
        <v>12953</v>
      </c>
      <c r="D7480" s="2">
        <v>3390</v>
      </c>
      <c r="E7480" s="7">
        <v>2002</v>
      </c>
      <c r="F7480" s="5" t="s">
        <v>4397</v>
      </c>
      <c r="H7480" s="5" t="s">
        <v>5398</v>
      </c>
      <c r="I7480" s="6" t="s">
        <v>7372</v>
      </c>
      <c r="J7480" s="6" t="s">
        <v>7371</v>
      </c>
      <c r="K7480" s="17">
        <v>5</v>
      </c>
      <c r="L7480" s="17" t="s">
        <v>7730</v>
      </c>
      <c r="M7480" s="9">
        <v>0.5</v>
      </c>
      <c r="N7480" s="9"/>
      <c r="O7480" s="21"/>
      <c r="Q7480" s="29"/>
      <c r="U7480" s="17"/>
      <c r="V7480" s="2"/>
      <c r="Y7480" t="str">
        <f t="shared" si="470"/>
        <v/>
      </c>
      <c r="AA7480" t="str">
        <f t="shared" si="471"/>
        <v/>
      </c>
      <c r="AC7480" s="7"/>
      <c r="AD7480" t="s">
        <v>7372</v>
      </c>
      <c r="AE7480">
        <f t="shared" si="469"/>
        <v>0</v>
      </c>
      <c r="AG7480" s="2"/>
      <c r="AI7480" s="7"/>
    </row>
    <row r="7481" spans="1:35" ht="11" customHeight="1" outlineLevel="1" x14ac:dyDescent="0.25">
      <c r="A7481" t="s">
        <v>676</v>
      </c>
      <c r="C7481" s="2" t="s">
        <v>12953</v>
      </c>
      <c r="D7481" s="2">
        <v>3391</v>
      </c>
      <c r="E7481" s="7">
        <v>2002</v>
      </c>
      <c r="F7481" s="5" t="s">
        <v>4397</v>
      </c>
      <c r="H7481" s="5" t="s">
        <v>5398</v>
      </c>
      <c r="I7481" s="6" t="s">
        <v>7372</v>
      </c>
      <c r="J7481" s="6" t="s">
        <v>7371</v>
      </c>
      <c r="K7481" s="17">
        <v>5</v>
      </c>
      <c r="L7481" s="17" t="s">
        <v>7730</v>
      </c>
      <c r="M7481" s="9">
        <v>0.5</v>
      </c>
      <c r="N7481" s="9"/>
      <c r="O7481" s="21"/>
      <c r="Q7481" s="29"/>
      <c r="U7481" s="17"/>
      <c r="V7481" s="2"/>
      <c r="Y7481" t="str">
        <f t="shared" si="470"/>
        <v/>
      </c>
      <c r="AA7481" t="str">
        <f t="shared" si="471"/>
        <v/>
      </c>
      <c r="AC7481" s="7"/>
      <c r="AD7481" t="s">
        <v>7372</v>
      </c>
      <c r="AE7481">
        <f t="shared" si="469"/>
        <v>0</v>
      </c>
      <c r="AG7481" s="2"/>
      <c r="AI7481" s="7"/>
    </row>
    <row r="7482" spans="1:35" ht="11" customHeight="1" outlineLevel="1" x14ac:dyDescent="0.25">
      <c r="A7482" t="s">
        <v>676</v>
      </c>
      <c r="C7482" s="2" t="s">
        <v>12953</v>
      </c>
      <c r="D7482" s="2">
        <v>3392</v>
      </c>
      <c r="E7482" s="7">
        <v>2002</v>
      </c>
      <c r="F7482" s="5" t="s">
        <v>4397</v>
      </c>
      <c r="H7482" s="5" t="s">
        <v>5398</v>
      </c>
      <c r="I7482" s="6" t="s">
        <v>7372</v>
      </c>
      <c r="J7482" s="6" t="s">
        <v>7371</v>
      </c>
      <c r="K7482" s="17">
        <v>5</v>
      </c>
      <c r="L7482" s="17" t="s">
        <v>7730</v>
      </c>
      <c r="M7482" s="9">
        <v>0.7</v>
      </c>
      <c r="N7482" s="9"/>
      <c r="O7482" s="21"/>
      <c r="Q7482" s="29"/>
      <c r="U7482" s="17"/>
      <c r="V7482" s="2"/>
      <c r="Y7482" t="str">
        <f t="shared" si="470"/>
        <v/>
      </c>
      <c r="AA7482" t="str">
        <f t="shared" si="471"/>
        <v/>
      </c>
      <c r="AC7482" s="7"/>
      <c r="AD7482" t="s">
        <v>7372</v>
      </c>
      <c r="AE7482">
        <f t="shared" si="469"/>
        <v>0</v>
      </c>
      <c r="AG7482" s="2"/>
      <c r="AI7482" s="7"/>
    </row>
    <row r="7483" spans="1:35" ht="11" customHeight="1" outlineLevel="1" x14ac:dyDescent="0.25">
      <c r="A7483" t="s">
        <v>676</v>
      </c>
      <c r="C7483" s="2" t="s">
        <v>12953</v>
      </c>
      <c r="D7483" s="2">
        <v>3393</v>
      </c>
      <c r="E7483" s="7">
        <v>2002</v>
      </c>
      <c r="F7483" s="5" t="s">
        <v>4397</v>
      </c>
      <c r="H7483" s="5" t="s">
        <v>5398</v>
      </c>
      <c r="I7483" s="6" t="s">
        <v>7372</v>
      </c>
      <c r="J7483" s="6" t="s">
        <v>7371</v>
      </c>
      <c r="K7483" s="17">
        <v>5</v>
      </c>
      <c r="L7483" s="17" t="s">
        <v>7730</v>
      </c>
      <c r="M7483" s="9">
        <v>0.7</v>
      </c>
      <c r="N7483" s="9"/>
      <c r="O7483" s="21"/>
      <c r="Q7483" s="29"/>
      <c r="U7483" s="17"/>
      <c r="V7483" s="2"/>
      <c r="Y7483" t="str">
        <f t="shared" si="470"/>
        <v/>
      </c>
      <c r="AA7483" t="str">
        <f t="shared" si="471"/>
        <v/>
      </c>
      <c r="AC7483" s="7"/>
      <c r="AD7483" t="s">
        <v>7372</v>
      </c>
      <c r="AE7483">
        <f t="shared" si="469"/>
        <v>0</v>
      </c>
      <c r="AG7483" s="2"/>
      <c r="AI7483" s="7"/>
    </row>
    <row r="7484" spans="1:35" ht="11" customHeight="1" outlineLevel="1" x14ac:dyDescent="0.25">
      <c r="A7484" t="s">
        <v>676</v>
      </c>
      <c r="C7484" s="2" t="s">
        <v>12953</v>
      </c>
      <c r="D7484" s="2" t="s">
        <v>8001</v>
      </c>
      <c r="E7484" s="7">
        <v>2002</v>
      </c>
      <c r="F7484" s="5" t="s">
        <v>7370</v>
      </c>
      <c r="H7484" s="5" t="s">
        <v>5398</v>
      </c>
      <c r="I7484" s="6" t="s">
        <v>7372</v>
      </c>
      <c r="J7484" s="6" t="s">
        <v>7371</v>
      </c>
      <c r="K7484" s="17">
        <v>5</v>
      </c>
      <c r="L7484" s="17" t="s">
        <v>7730</v>
      </c>
      <c r="M7484" s="9">
        <v>6.4</v>
      </c>
      <c r="N7484" s="9"/>
      <c r="O7484" s="21"/>
      <c r="Q7484" s="29"/>
      <c r="U7484" s="17"/>
      <c r="V7484" s="2"/>
      <c r="Y7484" t="str">
        <f t="shared" si="470"/>
        <v/>
      </c>
      <c r="AA7484" t="str">
        <f t="shared" si="471"/>
        <v/>
      </c>
      <c r="AC7484" s="7"/>
      <c r="AD7484" t="s">
        <v>7372</v>
      </c>
      <c r="AE7484">
        <f t="shared" si="469"/>
        <v>0</v>
      </c>
      <c r="AG7484" s="2"/>
      <c r="AI7484" s="7"/>
    </row>
    <row r="7485" spans="1:35" ht="11" customHeight="1" outlineLevel="1" x14ac:dyDescent="0.25">
      <c r="A7485" t="s">
        <v>676</v>
      </c>
      <c r="C7485" s="2" t="s">
        <v>12953</v>
      </c>
      <c r="D7485" s="2">
        <v>3398</v>
      </c>
      <c r="E7485" s="7">
        <v>2002</v>
      </c>
      <c r="F7485" s="5" t="s">
        <v>4397</v>
      </c>
      <c r="H7485" s="5" t="s">
        <v>5398</v>
      </c>
      <c r="I7485" s="6" t="s">
        <v>6241</v>
      </c>
      <c r="J7485" s="6" t="s">
        <v>7373</v>
      </c>
      <c r="K7485" s="17">
        <v>3</v>
      </c>
      <c r="L7485" s="17" t="s">
        <v>7730</v>
      </c>
      <c r="M7485" s="9">
        <v>0.6</v>
      </c>
      <c r="N7485" s="9"/>
      <c r="O7485" s="21"/>
      <c r="Q7485" s="29"/>
      <c r="U7485" s="17"/>
      <c r="V7485" s="2" t="s">
        <v>783</v>
      </c>
      <c r="Y7485" t="str">
        <f t="shared" si="470"/>
        <v/>
      </c>
      <c r="AA7485" t="str">
        <f t="shared" si="471"/>
        <v/>
      </c>
      <c r="AC7485" s="7"/>
      <c r="AD7485" t="s">
        <v>6241</v>
      </c>
      <c r="AE7485">
        <f t="shared" si="469"/>
        <v>0</v>
      </c>
      <c r="AG7485" s="2"/>
      <c r="AH7485" t="s">
        <v>2181</v>
      </c>
      <c r="AI7485" s="7" t="s">
        <v>4610</v>
      </c>
    </row>
    <row r="7486" spans="1:35" ht="11" customHeight="1" outlineLevel="1" x14ac:dyDescent="0.25">
      <c r="A7486" t="s">
        <v>676</v>
      </c>
      <c r="C7486" s="2" t="s">
        <v>12953</v>
      </c>
      <c r="D7486" s="2">
        <v>3409</v>
      </c>
      <c r="E7486" s="7">
        <v>2002</v>
      </c>
      <c r="F7486" s="5" t="s">
        <v>4397</v>
      </c>
      <c r="H7486" s="5" t="s">
        <v>5398</v>
      </c>
      <c r="I7486" s="6" t="s">
        <v>7374</v>
      </c>
      <c r="J7486" s="6" t="s">
        <v>7356</v>
      </c>
      <c r="K7486" s="17">
        <v>3</v>
      </c>
      <c r="L7486" s="17" t="s">
        <v>7730</v>
      </c>
      <c r="M7486" s="9">
        <v>0.5</v>
      </c>
      <c r="N7486" s="9"/>
      <c r="O7486" s="21"/>
      <c r="Q7486" s="29"/>
      <c r="U7486" s="17"/>
      <c r="V7486" s="2"/>
      <c r="Y7486" t="str">
        <f t="shared" si="470"/>
        <v/>
      </c>
      <c r="AA7486" t="str">
        <f t="shared" si="471"/>
        <v/>
      </c>
      <c r="AC7486" s="7"/>
      <c r="AD7486" t="s">
        <v>7374</v>
      </c>
      <c r="AE7486">
        <f t="shared" si="469"/>
        <v>0</v>
      </c>
      <c r="AG7486" s="2"/>
      <c r="AI7486" s="7"/>
    </row>
    <row r="7487" spans="1:35" ht="11" customHeight="1" outlineLevel="1" x14ac:dyDescent="0.25">
      <c r="A7487" t="s">
        <v>676</v>
      </c>
      <c r="C7487" s="2" t="s">
        <v>12953</v>
      </c>
      <c r="D7487" s="2">
        <v>3410</v>
      </c>
      <c r="E7487" s="7">
        <v>2002</v>
      </c>
      <c r="F7487" s="5" t="s">
        <v>4397</v>
      </c>
      <c r="H7487" s="5" t="s">
        <v>5398</v>
      </c>
      <c r="I7487" s="6" t="s">
        <v>7374</v>
      </c>
      <c r="J7487" s="6" t="s">
        <v>7356</v>
      </c>
      <c r="K7487" s="17">
        <v>5</v>
      </c>
      <c r="L7487" s="17" t="s">
        <v>7730</v>
      </c>
      <c r="M7487" s="9">
        <v>0.7</v>
      </c>
      <c r="N7487" s="9"/>
      <c r="O7487" s="21"/>
      <c r="Q7487" s="29"/>
      <c r="U7487" s="17"/>
      <c r="V7487" s="2"/>
      <c r="Y7487" t="str">
        <f t="shared" si="470"/>
        <v/>
      </c>
      <c r="AA7487" t="str">
        <f t="shared" si="471"/>
        <v/>
      </c>
      <c r="AC7487" s="7"/>
      <c r="AD7487" t="s">
        <v>7374</v>
      </c>
      <c r="AE7487">
        <f t="shared" si="469"/>
        <v>0</v>
      </c>
      <c r="AG7487" s="2"/>
      <c r="AI7487" s="7"/>
    </row>
    <row r="7488" spans="1:35" ht="11" customHeight="1" outlineLevel="1" x14ac:dyDescent="0.25">
      <c r="A7488" t="s">
        <v>676</v>
      </c>
      <c r="C7488" s="2" t="s">
        <v>12953</v>
      </c>
      <c r="D7488" s="2">
        <v>3413</v>
      </c>
      <c r="E7488" s="7">
        <v>2002</v>
      </c>
      <c r="F7488" s="5" t="s">
        <v>163</v>
      </c>
      <c r="H7488" s="5" t="s">
        <v>5398</v>
      </c>
      <c r="I7488" s="6" t="s">
        <v>5399</v>
      </c>
      <c r="J7488" s="6" t="s">
        <v>7375</v>
      </c>
      <c r="K7488" s="17">
        <v>3</v>
      </c>
      <c r="L7488" s="17" t="s">
        <v>7730</v>
      </c>
      <c r="M7488" s="9">
        <v>0.5</v>
      </c>
      <c r="N7488" s="9"/>
      <c r="O7488" s="21"/>
      <c r="Q7488" s="29"/>
      <c r="U7488" s="17"/>
      <c r="V7488" s="2"/>
      <c r="Y7488" t="str">
        <f t="shared" si="470"/>
        <v/>
      </c>
      <c r="AA7488" t="str">
        <f t="shared" si="471"/>
        <v/>
      </c>
      <c r="AC7488" s="7"/>
      <c r="AD7488" t="s">
        <v>5399</v>
      </c>
      <c r="AE7488">
        <f t="shared" si="469"/>
        <v>1</v>
      </c>
      <c r="AG7488" s="2"/>
      <c r="AI7488" s="7"/>
    </row>
    <row r="7489" spans="1:35" ht="11" customHeight="1" outlineLevel="1" x14ac:dyDescent="0.25">
      <c r="A7489" t="s">
        <v>676</v>
      </c>
      <c r="C7489" s="2" t="s">
        <v>12953</v>
      </c>
      <c r="D7489" s="2">
        <v>3415</v>
      </c>
      <c r="E7489" s="7">
        <v>2002</v>
      </c>
      <c r="F7489" s="5" t="s">
        <v>4397</v>
      </c>
      <c r="H7489" s="5" t="s">
        <v>5398</v>
      </c>
      <c r="I7489" s="6" t="s">
        <v>6240</v>
      </c>
      <c r="J7489" s="6" t="s">
        <v>7377</v>
      </c>
      <c r="K7489" s="17">
        <v>3</v>
      </c>
      <c r="L7489" s="17" t="s">
        <v>7730</v>
      </c>
      <c r="M7489" s="9">
        <v>0.3</v>
      </c>
      <c r="N7489" s="9"/>
      <c r="O7489" s="21"/>
      <c r="Q7489" s="29"/>
      <c r="U7489" s="17"/>
      <c r="V7489" s="2" t="s">
        <v>778</v>
      </c>
      <c r="Y7489" t="str">
        <f t="shared" si="470"/>
        <v/>
      </c>
      <c r="AA7489" t="str">
        <f t="shared" si="471"/>
        <v/>
      </c>
      <c r="AC7489" s="7"/>
      <c r="AD7489" t="s">
        <v>6240</v>
      </c>
      <c r="AE7489">
        <f t="shared" si="469"/>
        <v>0</v>
      </c>
      <c r="AG7489" s="2"/>
      <c r="AH7489" t="s">
        <v>6292</v>
      </c>
      <c r="AI7489" s="7" t="s">
        <v>4610</v>
      </c>
    </row>
    <row r="7490" spans="1:35" ht="11" customHeight="1" outlineLevel="1" x14ac:dyDescent="0.25">
      <c r="A7490" t="s">
        <v>676</v>
      </c>
      <c r="C7490" s="2" t="s">
        <v>12953</v>
      </c>
      <c r="D7490" s="2">
        <v>3416</v>
      </c>
      <c r="E7490" s="7">
        <v>2002</v>
      </c>
      <c r="F7490" s="5" t="s">
        <v>4397</v>
      </c>
      <c r="H7490" s="5" t="s">
        <v>5398</v>
      </c>
      <c r="I7490" s="6" t="s">
        <v>2776</v>
      </c>
      <c r="J7490" s="6" t="s">
        <v>7377</v>
      </c>
      <c r="K7490" s="17">
        <v>3</v>
      </c>
      <c r="L7490" s="17" t="s">
        <v>7730</v>
      </c>
      <c r="M7490" s="9">
        <v>0.5</v>
      </c>
      <c r="N7490" s="9"/>
      <c r="O7490" s="21"/>
      <c r="Q7490" s="29"/>
      <c r="U7490" s="17"/>
      <c r="V7490" s="2" t="s">
        <v>779</v>
      </c>
      <c r="Y7490" t="str">
        <f t="shared" si="470"/>
        <v/>
      </c>
      <c r="AA7490" t="str">
        <f t="shared" si="471"/>
        <v/>
      </c>
      <c r="AC7490" s="7"/>
      <c r="AD7490" t="s">
        <v>2776</v>
      </c>
      <c r="AE7490">
        <f t="shared" si="469"/>
        <v>0</v>
      </c>
      <c r="AG7490" s="2"/>
      <c r="AH7490" t="s">
        <v>6292</v>
      </c>
      <c r="AI7490" s="7" t="s">
        <v>4610</v>
      </c>
    </row>
    <row r="7491" spans="1:35" ht="11" customHeight="1" outlineLevel="1" x14ac:dyDescent="0.25">
      <c r="A7491" t="s">
        <v>676</v>
      </c>
      <c r="C7491" s="2" t="s">
        <v>12953</v>
      </c>
      <c r="D7491" s="2">
        <v>3417</v>
      </c>
      <c r="E7491" s="7">
        <v>2002</v>
      </c>
      <c r="F7491" s="5" t="s">
        <v>4397</v>
      </c>
      <c r="H7491" s="5" t="s">
        <v>5398</v>
      </c>
      <c r="I7491" s="6" t="s">
        <v>2776</v>
      </c>
      <c r="J7491" s="6" t="s">
        <v>7377</v>
      </c>
      <c r="K7491" s="17">
        <v>3</v>
      </c>
      <c r="L7491" s="17" t="s">
        <v>7730</v>
      </c>
      <c r="M7491" s="9">
        <v>0.3</v>
      </c>
      <c r="N7491" s="9"/>
      <c r="O7491" s="21"/>
      <c r="Q7491" s="29"/>
      <c r="U7491" s="17"/>
      <c r="V7491" s="2" t="s">
        <v>780</v>
      </c>
      <c r="Y7491" t="str">
        <f t="shared" si="470"/>
        <v/>
      </c>
      <c r="AA7491" t="str">
        <f t="shared" si="471"/>
        <v/>
      </c>
      <c r="AC7491" s="7"/>
      <c r="AD7491" t="s">
        <v>2776</v>
      </c>
      <c r="AE7491">
        <f t="shared" si="469"/>
        <v>0</v>
      </c>
      <c r="AG7491" s="2"/>
      <c r="AH7491" t="s">
        <v>6292</v>
      </c>
      <c r="AI7491" s="7" t="s">
        <v>4610</v>
      </c>
    </row>
    <row r="7492" spans="1:35" ht="11" customHeight="1" outlineLevel="1" x14ac:dyDescent="0.25">
      <c r="A7492" t="s">
        <v>676</v>
      </c>
      <c r="C7492" s="2" t="s">
        <v>12953</v>
      </c>
      <c r="D7492" s="2">
        <v>3418</v>
      </c>
      <c r="E7492" s="7">
        <v>2002</v>
      </c>
      <c r="F7492" s="5" t="s">
        <v>4397</v>
      </c>
      <c r="H7492" s="5" t="s">
        <v>5398</v>
      </c>
      <c r="I7492" s="6" t="s">
        <v>2776</v>
      </c>
      <c r="J7492" s="6" t="s">
        <v>7377</v>
      </c>
      <c r="K7492" s="17">
        <v>3</v>
      </c>
      <c r="L7492" s="17" t="s">
        <v>7730</v>
      </c>
      <c r="M7492" s="9">
        <v>0.3</v>
      </c>
      <c r="N7492" s="9"/>
      <c r="O7492" s="21"/>
      <c r="Q7492" s="29"/>
      <c r="U7492" s="17"/>
      <c r="V7492" s="2" t="s">
        <v>781</v>
      </c>
      <c r="Y7492" t="str">
        <f t="shared" si="470"/>
        <v/>
      </c>
      <c r="AA7492" t="str">
        <f t="shared" si="471"/>
        <v/>
      </c>
      <c r="AC7492" s="7"/>
      <c r="AD7492" t="s">
        <v>2776</v>
      </c>
      <c r="AE7492">
        <f t="shared" ref="AE7492:AE7555" si="472">COUNTIF(I7492,"*Fuji*")</f>
        <v>0</v>
      </c>
      <c r="AG7492" s="2"/>
      <c r="AH7492" t="s">
        <v>6292</v>
      </c>
      <c r="AI7492" s="7" t="s">
        <v>4610</v>
      </c>
    </row>
    <row r="7493" spans="1:35" ht="11" customHeight="1" outlineLevel="1" x14ac:dyDescent="0.25">
      <c r="A7493" t="s">
        <v>676</v>
      </c>
      <c r="C7493" s="2" t="s">
        <v>12953</v>
      </c>
      <c r="D7493" s="2" t="s">
        <v>7376</v>
      </c>
      <c r="E7493" s="7">
        <v>2002</v>
      </c>
      <c r="F7493" s="5" t="s">
        <v>5862</v>
      </c>
      <c r="H7493" s="5" t="s">
        <v>5398</v>
      </c>
      <c r="I7493" s="6" t="s">
        <v>2776</v>
      </c>
      <c r="J7493" s="6" t="s">
        <v>7377</v>
      </c>
      <c r="K7493" s="17">
        <v>3</v>
      </c>
      <c r="L7493" s="17" t="s">
        <v>7730</v>
      </c>
      <c r="M7493" s="9">
        <v>10</v>
      </c>
      <c r="N7493" s="9"/>
      <c r="O7493" s="21"/>
      <c r="Q7493" s="29"/>
      <c r="U7493" s="17"/>
      <c r="V7493" s="2" t="s">
        <v>782</v>
      </c>
      <c r="Y7493" t="str">
        <f t="shared" si="470"/>
        <v/>
      </c>
      <c r="AA7493" t="str">
        <f t="shared" si="471"/>
        <v/>
      </c>
      <c r="AC7493" s="7"/>
      <c r="AD7493" t="s">
        <v>2776</v>
      </c>
      <c r="AE7493">
        <f t="shared" si="472"/>
        <v>0</v>
      </c>
      <c r="AG7493" s="2"/>
      <c r="AH7493" t="s">
        <v>6292</v>
      </c>
      <c r="AI7493" s="7" t="s">
        <v>4922</v>
      </c>
    </row>
    <row r="7494" spans="1:35" ht="11" customHeight="1" outlineLevel="1" x14ac:dyDescent="0.25">
      <c r="A7494" t="s">
        <v>676</v>
      </c>
      <c r="C7494" s="2" t="s">
        <v>12953</v>
      </c>
      <c r="D7494" s="2">
        <v>3476</v>
      </c>
      <c r="E7494" s="7">
        <v>2002</v>
      </c>
      <c r="F7494" s="5" t="s">
        <v>6565</v>
      </c>
      <c r="H7494" s="5" t="s">
        <v>5398</v>
      </c>
      <c r="I7494" s="6" t="s">
        <v>4325</v>
      </c>
      <c r="J7494" s="6" t="s">
        <v>7378</v>
      </c>
      <c r="K7494" s="17">
        <v>3</v>
      </c>
      <c r="L7494" s="17" t="s">
        <v>7730</v>
      </c>
      <c r="M7494" s="9">
        <v>0.7</v>
      </c>
      <c r="N7494" s="9"/>
      <c r="O7494" s="21"/>
      <c r="Q7494" s="29"/>
      <c r="U7494" s="17"/>
      <c r="V7494" s="2">
        <v>2835</v>
      </c>
      <c r="Y7494" t="str">
        <f t="shared" si="470"/>
        <v/>
      </c>
      <c r="AA7494" t="str">
        <f t="shared" si="471"/>
        <v/>
      </c>
      <c r="AC7494" s="7"/>
      <c r="AD7494" t="s">
        <v>4325</v>
      </c>
      <c r="AE7494">
        <f t="shared" si="472"/>
        <v>1</v>
      </c>
      <c r="AG7494" s="2"/>
      <c r="AH7494" t="s">
        <v>4921</v>
      </c>
      <c r="AI7494" s="7" t="s">
        <v>4922</v>
      </c>
    </row>
    <row r="7495" spans="1:35" ht="11" customHeight="1" outlineLevel="1" x14ac:dyDescent="0.25">
      <c r="A7495" t="s">
        <v>676</v>
      </c>
      <c r="C7495" s="2" t="s">
        <v>12953</v>
      </c>
      <c r="D7495" s="2">
        <v>3480</v>
      </c>
      <c r="E7495" s="7">
        <v>2002</v>
      </c>
      <c r="F7495" s="5" t="s">
        <v>163</v>
      </c>
      <c r="H7495" s="5" t="s">
        <v>5398</v>
      </c>
      <c r="I7495" s="6" t="s">
        <v>7380</v>
      </c>
      <c r="J7495" s="6" t="s">
        <v>7379</v>
      </c>
      <c r="K7495" s="17">
        <v>3</v>
      </c>
      <c r="L7495" s="17" t="s">
        <v>7730</v>
      </c>
      <c r="M7495" s="9">
        <v>0.4</v>
      </c>
      <c r="N7495" s="9"/>
      <c r="O7495" s="21"/>
      <c r="Q7495" s="29"/>
      <c r="U7495" s="17"/>
      <c r="V7495" s="2"/>
      <c r="Y7495" t="str">
        <f t="shared" si="470"/>
        <v/>
      </c>
      <c r="AA7495" t="str">
        <f t="shared" si="471"/>
        <v/>
      </c>
      <c r="AC7495" s="7"/>
      <c r="AD7495" t="s">
        <v>7380</v>
      </c>
      <c r="AE7495">
        <f t="shared" si="472"/>
        <v>0</v>
      </c>
      <c r="AG7495" s="2"/>
      <c r="AI7495" s="7"/>
    </row>
    <row r="7496" spans="1:35" ht="11" customHeight="1" outlineLevel="1" x14ac:dyDescent="0.25">
      <c r="A7496" t="s">
        <v>676</v>
      </c>
      <c r="C7496" s="2" t="s">
        <v>12953</v>
      </c>
      <c r="D7496" s="2">
        <v>3505</v>
      </c>
      <c r="E7496" s="7">
        <v>2003</v>
      </c>
      <c r="F7496" s="5" t="s">
        <v>163</v>
      </c>
      <c r="H7496" s="5" t="s">
        <v>5398</v>
      </c>
      <c r="I7496" s="6" t="s">
        <v>2491</v>
      </c>
      <c r="J7496" s="6" t="s">
        <v>7349</v>
      </c>
      <c r="K7496" s="17">
        <v>5</v>
      </c>
      <c r="L7496" s="17" t="s">
        <v>7730</v>
      </c>
      <c r="M7496" s="9">
        <v>0.6</v>
      </c>
      <c r="N7496" s="9"/>
      <c r="O7496" s="21"/>
      <c r="Q7496" s="29"/>
      <c r="U7496" s="17"/>
      <c r="V7496" s="2" t="s">
        <v>341</v>
      </c>
      <c r="Y7496" t="str">
        <f t="shared" si="470"/>
        <v/>
      </c>
      <c r="AA7496" t="str">
        <f t="shared" si="471"/>
        <v/>
      </c>
      <c r="AC7496" s="7"/>
      <c r="AD7496" t="s">
        <v>2491</v>
      </c>
      <c r="AE7496">
        <f t="shared" si="472"/>
        <v>0</v>
      </c>
      <c r="AG7496" s="2"/>
      <c r="AH7496" t="s">
        <v>1315</v>
      </c>
      <c r="AI7496" s="7" t="s">
        <v>4922</v>
      </c>
    </row>
    <row r="7497" spans="1:35" ht="11" customHeight="1" outlineLevel="1" x14ac:dyDescent="0.25">
      <c r="A7497" t="s">
        <v>676</v>
      </c>
      <c r="C7497" s="2" t="s">
        <v>12953</v>
      </c>
      <c r="D7497" s="2" t="s">
        <v>7381</v>
      </c>
      <c r="E7497" s="7">
        <v>2003</v>
      </c>
      <c r="F7497" s="5" t="s">
        <v>4877</v>
      </c>
      <c r="H7497" s="5" t="s">
        <v>5398</v>
      </c>
      <c r="I7497" s="6" t="s">
        <v>2491</v>
      </c>
      <c r="J7497" s="6" t="s">
        <v>7349</v>
      </c>
      <c r="K7497" s="17">
        <v>5</v>
      </c>
      <c r="L7497" s="17" t="s">
        <v>7730</v>
      </c>
      <c r="M7497" s="9">
        <v>0.6</v>
      </c>
      <c r="N7497" s="9"/>
      <c r="O7497" s="21"/>
      <c r="Q7497" s="29"/>
      <c r="U7497" s="17"/>
      <c r="V7497" s="2" t="s">
        <v>342</v>
      </c>
      <c r="Y7497" t="str">
        <f t="shared" si="470"/>
        <v/>
      </c>
      <c r="AA7497" t="str">
        <f t="shared" si="471"/>
        <v/>
      </c>
      <c r="AC7497" s="7"/>
      <c r="AD7497" t="s">
        <v>2491</v>
      </c>
      <c r="AE7497">
        <f t="shared" si="472"/>
        <v>0</v>
      </c>
      <c r="AG7497" s="2"/>
      <c r="AH7497" t="s">
        <v>1315</v>
      </c>
      <c r="AI7497" s="7" t="s">
        <v>4922</v>
      </c>
    </row>
    <row r="7498" spans="1:35" ht="11" customHeight="1" outlineLevel="1" x14ac:dyDescent="0.25">
      <c r="A7498" t="s">
        <v>676</v>
      </c>
      <c r="C7498" s="2" t="s">
        <v>12953</v>
      </c>
      <c r="D7498" s="2">
        <v>3570</v>
      </c>
      <c r="E7498" s="7">
        <v>2003</v>
      </c>
      <c r="F7498" s="5" t="s">
        <v>163</v>
      </c>
      <c r="H7498" s="5" t="s">
        <v>5398</v>
      </c>
      <c r="I7498" s="6" t="s">
        <v>7384</v>
      </c>
      <c r="J7498" s="6" t="s">
        <v>7383</v>
      </c>
      <c r="K7498" s="17">
        <v>3</v>
      </c>
      <c r="L7498" s="17" t="s">
        <v>7730</v>
      </c>
      <c r="M7498" s="9">
        <v>0.4</v>
      </c>
      <c r="N7498" s="9"/>
      <c r="O7498" s="21"/>
      <c r="Q7498" s="29"/>
      <c r="U7498" s="17"/>
      <c r="V7498" s="2" t="s">
        <v>7382</v>
      </c>
      <c r="Y7498" t="str">
        <f t="shared" si="470"/>
        <v/>
      </c>
      <c r="AA7498" t="str">
        <f t="shared" si="471"/>
        <v/>
      </c>
      <c r="AC7498" s="7"/>
      <c r="AD7498" t="s">
        <v>7384</v>
      </c>
      <c r="AE7498">
        <f t="shared" si="472"/>
        <v>0</v>
      </c>
      <c r="AG7498" s="2"/>
      <c r="AI7498" s="7"/>
    </row>
    <row r="7499" spans="1:35" ht="11" customHeight="1" outlineLevel="1" x14ac:dyDescent="0.25">
      <c r="A7499" t="s">
        <v>676</v>
      </c>
      <c r="C7499" s="2" t="s">
        <v>12953</v>
      </c>
      <c r="D7499" s="2">
        <v>3623</v>
      </c>
      <c r="E7499" s="7">
        <v>2003</v>
      </c>
      <c r="F7499" s="5" t="s">
        <v>4397</v>
      </c>
      <c r="H7499" s="5" t="s">
        <v>5398</v>
      </c>
      <c r="I7499" s="6" t="s">
        <v>5399</v>
      </c>
      <c r="J7499" s="6" t="s">
        <v>7299</v>
      </c>
      <c r="K7499" s="17">
        <v>3</v>
      </c>
      <c r="L7499" s="17" t="s">
        <v>7730</v>
      </c>
      <c r="M7499" s="9">
        <v>0.9</v>
      </c>
      <c r="N7499" s="9"/>
      <c r="O7499" s="21"/>
      <c r="Q7499" s="29"/>
      <c r="U7499" s="17"/>
      <c r="V7499" s="2" t="s">
        <v>343</v>
      </c>
      <c r="Y7499" t="str">
        <f t="shared" si="470"/>
        <v/>
      </c>
      <c r="AA7499" t="str">
        <f t="shared" si="471"/>
        <v/>
      </c>
      <c r="AC7499" s="7"/>
      <c r="AD7499" t="s">
        <v>21140</v>
      </c>
      <c r="AE7499">
        <f t="shared" si="472"/>
        <v>1</v>
      </c>
      <c r="AG7499" s="2"/>
      <c r="AH7499" t="s">
        <v>4921</v>
      </c>
      <c r="AI7499" s="7" t="s">
        <v>4610</v>
      </c>
    </row>
    <row r="7500" spans="1:35" ht="11" customHeight="1" outlineLevel="1" x14ac:dyDescent="0.25">
      <c r="A7500" t="s">
        <v>676</v>
      </c>
      <c r="C7500" s="2" t="s">
        <v>12953</v>
      </c>
      <c r="D7500" s="2">
        <v>3630</v>
      </c>
      <c r="E7500" s="7">
        <v>2003</v>
      </c>
      <c r="F7500" s="5" t="s">
        <v>6565</v>
      </c>
      <c r="H7500" s="5" t="s">
        <v>5398</v>
      </c>
      <c r="I7500" s="6" t="s">
        <v>4656</v>
      </c>
      <c r="J7500" s="6" t="s">
        <v>7385</v>
      </c>
      <c r="K7500" s="17">
        <v>3</v>
      </c>
      <c r="L7500" s="17" t="s">
        <v>7730</v>
      </c>
      <c r="M7500" s="9">
        <v>0.4</v>
      </c>
      <c r="N7500" s="9"/>
      <c r="O7500" s="21"/>
      <c r="Q7500" s="29"/>
      <c r="U7500" s="17"/>
      <c r="V7500" s="2">
        <v>2865</v>
      </c>
      <c r="Y7500" t="str">
        <f t="shared" si="470"/>
        <v/>
      </c>
      <c r="AA7500" t="str">
        <f t="shared" si="471"/>
        <v/>
      </c>
      <c r="AC7500" s="7"/>
      <c r="AD7500" t="s">
        <v>4656</v>
      </c>
      <c r="AE7500">
        <f t="shared" si="472"/>
        <v>1</v>
      </c>
      <c r="AG7500" s="2"/>
      <c r="AH7500" t="s">
        <v>4921</v>
      </c>
      <c r="AI7500" s="7" t="s">
        <v>4922</v>
      </c>
    </row>
    <row r="7501" spans="1:35" ht="11" customHeight="1" outlineLevel="1" x14ac:dyDescent="0.25">
      <c r="A7501" t="s">
        <v>676</v>
      </c>
      <c r="C7501" s="2" t="s">
        <v>12953</v>
      </c>
      <c r="D7501" s="2">
        <v>3690</v>
      </c>
      <c r="E7501" s="7">
        <v>2004</v>
      </c>
      <c r="F7501" s="5" t="s">
        <v>4397</v>
      </c>
      <c r="H7501" s="5" t="s">
        <v>5398</v>
      </c>
      <c r="I7501" s="6" t="s">
        <v>744</v>
      </c>
      <c r="J7501" s="6" t="s">
        <v>7386</v>
      </c>
      <c r="K7501" s="17">
        <v>1</v>
      </c>
      <c r="L7501" s="17" t="s">
        <v>7730</v>
      </c>
      <c r="M7501" s="9">
        <v>0.4</v>
      </c>
      <c r="N7501" s="9"/>
      <c r="O7501" s="21"/>
      <c r="Q7501" s="29"/>
      <c r="U7501" s="17"/>
      <c r="V7501" s="2" t="s">
        <v>344</v>
      </c>
      <c r="Y7501" t="str">
        <f t="shared" si="470"/>
        <v/>
      </c>
      <c r="AA7501" t="str">
        <f t="shared" si="471"/>
        <v/>
      </c>
      <c r="AC7501" s="7"/>
      <c r="AD7501" t="s">
        <v>744</v>
      </c>
      <c r="AE7501">
        <f t="shared" si="472"/>
        <v>0</v>
      </c>
      <c r="AG7501" s="2"/>
      <c r="AH7501" t="s">
        <v>745</v>
      </c>
      <c r="AI7501" s="7" t="s">
        <v>4610</v>
      </c>
    </row>
    <row r="7502" spans="1:35" ht="11" customHeight="1" outlineLevel="1" x14ac:dyDescent="0.25">
      <c r="A7502" t="s">
        <v>676</v>
      </c>
      <c r="C7502" s="2" t="s">
        <v>12953</v>
      </c>
      <c r="D7502" s="2">
        <v>3706</v>
      </c>
      <c r="E7502" s="7">
        <v>2004</v>
      </c>
      <c r="F7502" s="5" t="s">
        <v>163</v>
      </c>
      <c r="H7502" s="5" t="s">
        <v>5398</v>
      </c>
      <c r="I7502" s="6" t="s">
        <v>2183</v>
      </c>
      <c r="J7502" s="6" t="s">
        <v>7387</v>
      </c>
      <c r="K7502" s="17">
        <v>3</v>
      </c>
      <c r="L7502" s="17" t="s">
        <v>7730</v>
      </c>
      <c r="M7502" s="9">
        <v>0.8</v>
      </c>
      <c r="N7502" s="9"/>
      <c r="O7502" s="21"/>
      <c r="Q7502" s="29"/>
      <c r="U7502" s="17"/>
      <c r="V7502" s="2" t="s">
        <v>345</v>
      </c>
      <c r="Y7502" t="str">
        <f t="shared" si="470"/>
        <v/>
      </c>
      <c r="AA7502" t="str">
        <f t="shared" si="471"/>
        <v/>
      </c>
      <c r="AC7502" s="7"/>
      <c r="AD7502" t="s">
        <v>2183</v>
      </c>
      <c r="AE7502">
        <f t="shared" si="472"/>
        <v>0</v>
      </c>
      <c r="AG7502" s="2"/>
      <c r="AH7502" t="s">
        <v>2184</v>
      </c>
      <c r="AI7502" s="7" t="s">
        <v>4922</v>
      </c>
    </row>
    <row r="7503" spans="1:35" ht="11" customHeight="1" outlineLevel="1" x14ac:dyDescent="0.25">
      <c r="A7503" t="s">
        <v>676</v>
      </c>
      <c r="C7503" s="2" t="s">
        <v>12953</v>
      </c>
      <c r="D7503" s="2">
        <v>3728</v>
      </c>
      <c r="E7503" s="7">
        <v>2004</v>
      </c>
      <c r="F7503" s="5" t="s">
        <v>4397</v>
      </c>
      <c r="H7503" s="5" t="s">
        <v>5398</v>
      </c>
      <c r="I7503" s="6" t="s">
        <v>5866</v>
      </c>
      <c r="J7503" s="6" t="s">
        <v>7389</v>
      </c>
      <c r="K7503" s="17">
        <v>5</v>
      </c>
      <c r="L7503" s="17" t="s">
        <v>7730</v>
      </c>
      <c r="M7503" s="9">
        <v>0.3</v>
      </c>
      <c r="N7503" s="9"/>
      <c r="O7503" s="21"/>
      <c r="Q7503" s="29"/>
      <c r="U7503" s="17"/>
      <c r="V7503" s="2" t="s">
        <v>346</v>
      </c>
      <c r="Y7503" t="str">
        <f t="shared" si="470"/>
        <v/>
      </c>
      <c r="AA7503" t="str">
        <f t="shared" si="471"/>
        <v/>
      </c>
      <c r="AC7503" s="7"/>
      <c r="AD7503" t="s">
        <v>5866</v>
      </c>
      <c r="AE7503">
        <f t="shared" si="472"/>
        <v>0</v>
      </c>
      <c r="AG7503" s="2"/>
      <c r="AH7503" t="s">
        <v>2181</v>
      </c>
      <c r="AI7503" s="7" t="s">
        <v>4610</v>
      </c>
    </row>
    <row r="7504" spans="1:35" ht="11" customHeight="1" outlineLevel="1" x14ac:dyDescent="0.25">
      <c r="A7504" t="s">
        <v>676</v>
      </c>
      <c r="C7504" s="2" t="s">
        <v>12953</v>
      </c>
      <c r="D7504" s="2">
        <v>3729</v>
      </c>
      <c r="E7504" s="7">
        <v>2004</v>
      </c>
      <c r="F7504" s="5" t="s">
        <v>4397</v>
      </c>
      <c r="H7504" s="5" t="s">
        <v>5398</v>
      </c>
      <c r="I7504" s="6" t="s">
        <v>3932</v>
      </c>
      <c r="J7504" s="6" t="s">
        <v>7389</v>
      </c>
      <c r="K7504" s="17">
        <v>3</v>
      </c>
      <c r="L7504" s="17" t="s">
        <v>7730</v>
      </c>
      <c r="M7504" s="9">
        <v>0.3</v>
      </c>
      <c r="N7504" s="9"/>
      <c r="O7504" s="21"/>
      <c r="Q7504" s="29"/>
      <c r="T7504">
        <v>1</v>
      </c>
      <c r="U7504" s="17"/>
      <c r="V7504" s="2" t="s">
        <v>347</v>
      </c>
      <c r="Y7504" t="str">
        <f t="shared" si="470"/>
        <v/>
      </c>
      <c r="AA7504" t="str">
        <f t="shared" si="471"/>
        <v/>
      </c>
      <c r="AC7504" s="7"/>
      <c r="AD7504" t="s">
        <v>3932</v>
      </c>
      <c r="AE7504">
        <f t="shared" si="472"/>
        <v>1</v>
      </c>
      <c r="AG7504" s="2"/>
      <c r="AH7504" t="s">
        <v>4921</v>
      </c>
      <c r="AI7504" s="7" t="s">
        <v>4610</v>
      </c>
    </row>
    <row r="7505" spans="1:35" ht="11" customHeight="1" outlineLevel="1" x14ac:dyDescent="0.25">
      <c r="A7505" t="s">
        <v>676</v>
      </c>
      <c r="C7505" s="2" t="s">
        <v>12953</v>
      </c>
      <c r="D7505" s="2" t="s">
        <v>7388</v>
      </c>
      <c r="E7505" s="7">
        <v>2004</v>
      </c>
      <c r="F7505" s="5" t="s">
        <v>5862</v>
      </c>
      <c r="H7505" s="5" t="s">
        <v>5398</v>
      </c>
      <c r="I7505" s="6" t="s">
        <v>5867</v>
      </c>
      <c r="J7505" s="6" t="s">
        <v>7389</v>
      </c>
      <c r="K7505" s="17">
        <v>3</v>
      </c>
      <c r="L7505" s="17" t="s">
        <v>7732</v>
      </c>
      <c r="M7505" s="9"/>
      <c r="N7505" s="9"/>
      <c r="O7505" s="21"/>
      <c r="Q7505" s="29"/>
      <c r="U7505" s="17"/>
      <c r="V7505" s="2" t="s">
        <v>348</v>
      </c>
      <c r="Y7505" t="str">
        <f t="shared" si="470"/>
        <v/>
      </c>
      <c r="AA7505" t="str">
        <f t="shared" si="471"/>
        <v/>
      </c>
      <c r="AC7505" s="7"/>
      <c r="AD7505" t="s">
        <v>5867</v>
      </c>
      <c r="AE7505">
        <f t="shared" si="472"/>
        <v>0</v>
      </c>
      <c r="AG7505" s="2"/>
      <c r="AH7505" t="s">
        <v>4921</v>
      </c>
      <c r="AI7505" s="7" t="s">
        <v>4922</v>
      </c>
    </row>
    <row r="7506" spans="1:35" ht="11" customHeight="1" outlineLevel="1" x14ac:dyDescent="0.25">
      <c r="A7506" t="s">
        <v>676</v>
      </c>
      <c r="C7506" s="2" t="s">
        <v>12953</v>
      </c>
      <c r="D7506" s="2">
        <v>3732</v>
      </c>
      <c r="E7506" s="7">
        <v>2004</v>
      </c>
      <c r="F7506" s="5" t="s">
        <v>4397</v>
      </c>
      <c r="H7506" s="5" t="s">
        <v>5398</v>
      </c>
      <c r="I7506" s="6" t="s">
        <v>7391</v>
      </c>
      <c r="J7506" s="6" t="s">
        <v>7392</v>
      </c>
      <c r="K7506" s="17">
        <v>3</v>
      </c>
      <c r="L7506" s="17" t="s">
        <v>7730</v>
      </c>
      <c r="M7506" s="9">
        <v>1.4</v>
      </c>
      <c r="N7506" s="9"/>
      <c r="O7506" s="21"/>
      <c r="Q7506" s="29"/>
      <c r="U7506" s="17"/>
      <c r="V7506" s="2" t="s">
        <v>7390</v>
      </c>
      <c r="Y7506" t="str">
        <f t="shared" si="470"/>
        <v/>
      </c>
      <c r="AA7506" t="str">
        <f t="shared" si="471"/>
        <v/>
      </c>
      <c r="AC7506" s="7"/>
      <c r="AD7506" t="s">
        <v>7391</v>
      </c>
      <c r="AE7506">
        <f t="shared" si="472"/>
        <v>0</v>
      </c>
      <c r="AG7506" s="2"/>
      <c r="AI7506" s="7"/>
    </row>
    <row r="7507" spans="1:35" ht="11" customHeight="1" outlineLevel="1" x14ac:dyDescent="0.25">
      <c r="A7507" t="s">
        <v>676</v>
      </c>
      <c r="C7507" s="2" t="s">
        <v>12953</v>
      </c>
      <c r="D7507" s="2">
        <v>3733</v>
      </c>
      <c r="E7507" s="7">
        <v>2004</v>
      </c>
      <c r="F7507" s="5" t="s">
        <v>4397</v>
      </c>
      <c r="H7507" s="5" t="s">
        <v>5398</v>
      </c>
      <c r="I7507" s="6" t="s">
        <v>1371</v>
      </c>
      <c r="J7507" s="6" t="s">
        <v>7392</v>
      </c>
      <c r="K7507" s="17">
        <v>1</v>
      </c>
      <c r="L7507" s="17" t="s">
        <v>7730</v>
      </c>
      <c r="M7507" s="9">
        <v>0.25</v>
      </c>
      <c r="N7507" s="9"/>
      <c r="O7507" s="21"/>
      <c r="Q7507" s="29"/>
      <c r="U7507" s="17"/>
      <c r="V7507" s="2" t="s">
        <v>349</v>
      </c>
      <c r="Y7507" t="str">
        <f t="shared" si="470"/>
        <v/>
      </c>
      <c r="AA7507" t="str">
        <f t="shared" si="471"/>
        <v/>
      </c>
      <c r="AC7507" s="7"/>
      <c r="AD7507" t="s">
        <v>1371</v>
      </c>
      <c r="AE7507">
        <f t="shared" si="472"/>
        <v>0</v>
      </c>
      <c r="AG7507" s="2"/>
      <c r="AH7507" t="s">
        <v>5734</v>
      </c>
      <c r="AI7507" s="7" t="s">
        <v>4610</v>
      </c>
    </row>
    <row r="7508" spans="1:35" ht="11" customHeight="1" outlineLevel="1" x14ac:dyDescent="0.25">
      <c r="A7508" t="s">
        <v>676</v>
      </c>
      <c r="C7508" s="2" t="s">
        <v>12953</v>
      </c>
      <c r="D7508" s="2">
        <v>3734</v>
      </c>
      <c r="E7508" s="7">
        <v>2004</v>
      </c>
      <c r="F7508" s="5" t="s">
        <v>4397</v>
      </c>
      <c r="H7508" s="5" t="s">
        <v>5398</v>
      </c>
      <c r="I7508" s="6" t="s">
        <v>5868</v>
      </c>
      <c r="J7508" s="6" t="s">
        <v>7392</v>
      </c>
      <c r="K7508" s="17">
        <v>3</v>
      </c>
      <c r="L7508" s="17" t="s">
        <v>7730</v>
      </c>
      <c r="M7508" s="9">
        <v>0.25</v>
      </c>
      <c r="N7508" s="9"/>
      <c r="O7508" s="21"/>
      <c r="Q7508" s="29"/>
      <c r="U7508" s="17"/>
      <c r="V7508" s="2" t="s">
        <v>350</v>
      </c>
      <c r="Y7508" t="str">
        <f t="shared" si="470"/>
        <v/>
      </c>
      <c r="AA7508" t="str">
        <f t="shared" si="471"/>
        <v/>
      </c>
      <c r="AC7508" s="7"/>
      <c r="AD7508" t="s">
        <v>5868</v>
      </c>
      <c r="AE7508">
        <f t="shared" si="472"/>
        <v>0</v>
      </c>
      <c r="AG7508" s="2"/>
      <c r="AH7508" t="s">
        <v>3481</v>
      </c>
      <c r="AI7508" s="7" t="s">
        <v>4610</v>
      </c>
    </row>
    <row r="7509" spans="1:35" ht="11" customHeight="1" outlineLevel="1" x14ac:dyDescent="0.25">
      <c r="A7509" t="s">
        <v>676</v>
      </c>
      <c r="C7509" s="2" t="s">
        <v>12953</v>
      </c>
      <c r="D7509" s="2" t="s">
        <v>7393</v>
      </c>
      <c r="E7509" s="7">
        <v>2004</v>
      </c>
      <c r="F7509" s="5" t="s">
        <v>6526</v>
      </c>
      <c r="H7509" s="5" t="s">
        <v>5398</v>
      </c>
      <c r="I7509" s="6" t="s">
        <v>5869</v>
      </c>
      <c r="J7509" s="6" t="s">
        <v>7392</v>
      </c>
      <c r="K7509" s="17">
        <v>3</v>
      </c>
      <c r="L7509" s="17" t="s">
        <v>7732</v>
      </c>
      <c r="M7509" s="9"/>
      <c r="N7509" s="9"/>
      <c r="O7509" s="21"/>
      <c r="Q7509" s="29"/>
      <c r="U7509" s="17"/>
      <c r="V7509" s="2" t="s">
        <v>351</v>
      </c>
      <c r="Y7509" t="str">
        <f t="shared" si="470"/>
        <v/>
      </c>
      <c r="AA7509" t="str">
        <f t="shared" si="471"/>
        <v/>
      </c>
      <c r="AC7509" s="7"/>
      <c r="AD7509" t="s">
        <v>5869</v>
      </c>
      <c r="AE7509">
        <f t="shared" si="472"/>
        <v>0</v>
      </c>
      <c r="AG7509" s="2"/>
      <c r="AH7509" t="s">
        <v>2181</v>
      </c>
      <c r="AI7509" s="7" t="s">
        <v>4922</v>
      </c>
    </row>
    <row r="7510" spans="1:35" ht="11" customHeight="1" outlineLevel="1" x14ac:dyDescent="0.25">
      <c r="A7510" t="s">
        <v>676</v>
      </c>
      <c r="C7510" s="2" t="s">
        <v>12953</v>
      </c>
      <c r="D7510" s="2">
        <v>3769</v>
      </c>
      <c r="E7510" s="7">
        <v>2004</v>
      </c>
      <c r="F7510" s="5" t="s">
        <v>163</v>
      </c>
      <c r="H7510" s="5" t="s">
        <v>5398</v>
      </c>
      <c r="I7510" s="6" t="s">
        <v>4657</v>
      </c>
      <c r="J7510" s="6" t="s">
        <v>7394</v>
      </c>
      <c r="K7510" s="17">
        <v>1</v>
      </c>
      <c r="L7510" s="17" t="s">
        <v>7730</v>
      </c>
      <c r="M7510" s="9">
        <v>0.4</v>
      </c>
      <c r="N7510" s="9"/>
      <c r="O7510" s="21"/>
      <c r="Q7510" s="29"/>
      <c r="U7510" s="17"/>
      <c r="V7510" s="2">
        <v>2901</v>
      </c>
      <c r="Y7510" t="str">
        <f t="shared" si="470"/>
        <v/>
      </c>
      <c r="AA7510" t="str">
        <f t="shared" si="471"/>
        <v/>
      </c>
      <c r="AC7510" s="7"/>
      <c r="AD7510" t="s">
        <v>4657</v>
      </c>
      <c r="AE7510">
        <f t="shared" si="472"/>
        <v>1</v>
      </c>
      <c r="AG7510" s="2"/>
      <c r="AH7510" t="s">
        <v>4921</v>
      </c>
      <c r="AI7510" s="7" t="s">
        <v>4922</v>
      </c>
    </row>
    <row r="7511" spans="1:35" ht="11" customHeight="1" outlineLevel="1" x14ac:dyDescent="0.25">
      <c r="A7511" t="s">
        <v>676</v>
      </c>
      <c r="C7511" s="2" t="s">
        <v>12953</v>
      </c>
      <c r="D7511" s="2">
        <v>3772</v>
      </c>
      <c r="E7511" s="7">
        <v>2004</v>
      </c>
      <c r="F7511" s="5" t="s">
        <v>6565</v>
      </c>
      <c r="H7511" s="5" t="s">
        <v>5398</v>
      </c>
      <c r="I7511" s="6" t="s">
        <v>4360</v>
      </c>
      <c r="J7511" s="6" t="s">
        <v>7378</v>
      </c>
      <c r="K7511" s="17">
        <v>3</v>
      </c>
      <c r="L7511" s="17" t="s">
        <v>7730</v>
      </c>
      <c r="M7511" s="9">
        <v>0.5</v>
      </c>
      <c r="N7511" s="9"/>
      <c r="O7511" s="21"/>
      <c r="Q7511" s="29"/>
      <c r="U7511" s="17"/>
      <c r="V7511" s="2">
        <v>2904</v>
      </c>
      <c r="Y7511" t="str">
        <f t="shared" si="470"/>
        <v/>
      </c>
      <c r="AA7511" t="str">
        <f t="shared" si="471"/>
        <v/>
      </c>
      <c r="AC7511" s="7"/>
      <c r="AD7511" t="s">
        <v>4360</v>
      </c>
      <c r="AE7511">
        <f t="shared" si="472"/>
        <v>1</v>
      </c>
      <c r="AG7511" s="2"/>
      <c r="AH7511" t="s">
        <v>4921</v>
      </c>
      <c r="AI7511" s="7" t="s">
        <v>4922</v>
      </c>
    </row>
    <row r="7512" spans="1:35" ht="11" customHeight="1" outlineLevel="1" x14ac:dyDescent="0.25">
      <c r="A7512" t="s">
        <v>676</v>
      </c>
      <c r="C7512" s="2" t="s">
        <v>12953</v>
      </c>
      <c r="D7512" s="2">
        <v>3856</v>
      </c>
      <c r="E7512" s="7">
        <v>2005</v>
      </c>
      <c r="F7512" s="5" t="s">
        <v>4397</v>
      </c>
      <c r="H7512" s="5" t="s">
        <v>5398</v>
      </c>
      <c r="I7512" s="6" t="s">
        <v>18824</v>
      </c>
      <c r="J7512" s="6" t="s">
        <v>7396</v>
      </c>
      <c r="K7512" s="17">
        <v>3</v>
      </c>
      <c r="L7512" s="17" t="s">
        <v>7730</v>
      </c>
      <c r="M7512" s="9">
        <v>1.2</v>
      </c>
      <c r="N7512" s="9"/>
      <c r="O7512" s="21"/>
      <c r="Q7512" s="29"/>
      <c r="U7512" s="17"/>
      <c r="V7512" s="2">
        <v>2925</v>
      </c>
      <c r="X7512" t="s">
        <v>7732</v>
      </c>
      <c r="Y7512" t="str">
        <f t="shared" si="470"/>
        <v/>
      </c>
      <c r="AA7512" t="str">
        <f t="shared" si="471"/>
        <v/>
      </c>
      <c r="AC7512" s="7"/>
      <c r="AD7512" t="s">
        <v>18824</v>
      </c>
      <c r="AE7512">
        <f t="shared" si="472"/>
        <v>0</v>
      </c>
      <c r="AG7512" s="2"/>
      <c r="AH7512" t="s">
        <v>2181</v>
      </c>
      <c r="AI7512" s="7" t="s">
        <v>4610</v>
      </c>
    </row>
    <row r="7513" spans="1:35" ht="11" customHeight="1" outlineLevel="1" x14ac:dyDescent="0.25">
      <c r="A7513" t="s">
        <v>676</v>
      </c>
      <c r="C7513" s="2" t="s">
        <v>12953</v>
      </c>
      <c r="D7513" s="2">
        <v>3858</v>
      </c>
      <c r="E7513" s="7">
        <v>2005</v>
      </c>
      <c r="F7513" s="5" t="s">
        <v>4397</v>
      </c>
      <c r="H7513" s="5" t="s">
        <v>5398</v>
      </c>
      <c r="I7513" s="6" t="s">
        <v>1370</v>
      </c>
      <c r="J7513" s="6" t="s">
        <v>7396</v>
      </c>
      <c r="K7513" s="17">
        <v>3</v>
      </c>
      <c r="L7513" s="17" t="s">
        <v>7730</v>
      </c>
      <c r="M7513" s="9">
        <v>0.6</v>
      </c>
      <c r="N7513" s="9"/>
      <c r="O7513" s="21"/>
      <c r="Q7513" s="29"/>
      <c r="U7513" s="17"/>
      <c r="V7513" s="2">
        <v>2925</v>
      </c>
      <c r="Y7513" t="str">
        <f t="shared" si="470"/>
        <v/>
      </c>
      <c r="AA7513" t="str">
        <f t="shared" si="471"/>
        <v/>
      </c>
      <c r="AC7513" s="7"/>
      <c r="AD7513" t="s">
        <v>1370</v>
      </c>
      <c r="AE7513">
        <f t="shared" si="472"/>
        <v>0</v>
      </c>
      <c r="AG7513" s="2"/>
      <c r="AH7513" t="s">
        <v>2181</v>
      </c>
      <c r="AI7513" s="7" t="s">
        <v>4610</v>
      </c>
    </row>
    <row r="7514" spans="1:35" ht="11" customHeight="1" outlineLevel="1" x14ac:dyDescent="0.25">
      <c r="A7514" t="s">
        <v>676</v>
      </c>
      <c r="C7514" s="2" t="s">
        <v>12953</v>
      </c>
      <c r="D7514" s="2" t="s">
        <v>7395</v>
      </c>
      <c r="E7514" s="7">
        <v>2005</v>
      </c>
      <c r="F7514" s="5" t="s">
        <v>5862</v>
      </c>
      <c r="H7514" s="5" t="s">
        <v>5398</v>
      </c>
      <c r="I7514" s="6" t="s">
        <v>979</v>
      </c>
      <c r="J7514" s="6" t="s">
        <v>7396</v>
      </c>
      <c r="K7514" s="17">
        <v>3</v>
      </c>
      <c r="L7514" s="17" t="s">
        <v>7730</v>
      </c>
      <c r="M7514" s="9">
        <v>8</v>
      </c>
      <c r="N7514" s="9"/>
      <c r="O7514" s="21"/>
      <c r="Q7514" s="29"/>
      <c r="U7514" s="17"/>
      <c r="V7514" s="2" t="s">
        <v>4788</v>
      </c>
      <c r="Y7514" t="str">
        <f t="shared" si="470"/>
        <v/>
      </c>
      <c r="AA7514" t="str">
        <f t="shared" si="471"/>
        <v/>
      </c>
      <c r="AC7514" s="7"/>
      <c r="AD7514" t="s">
        <v>979</v>
      </c>
      <c r="AE7514">
        <f t="shared" si="472"/>
        <v>0</v>
      </c>
      <c r="AG7514" s="2"/>
      <c r="AH7514" t="s">
        <v>2181</v>
      </c>
      <c r="AI7514" s="7" t="s">
        <v>4922</v>
      </c>
    </row>
    <row r="7515" spans="1:35" ht="11" customHeight="1" outlineLevel="1" x14ac:dyDescent="0.25">
      <c r="A7515" t="s">
        <v>676</v>
      </c>
      <c r="C7515" s="2" t="s">
        <v>12953</v>
      </c>
      <c r="D7515" s="2">
        <v>3861</v>
      </c>
      <c r="E7515" s="7">
        <v>2005</v>
      </c>
      <c r="F7515" s="5" t="s">
        <v>163</v>
      </c>
      <c r="H7515" s="5" t="s">
        <v>5398</v>
      </c>
      <c r="I7515" s="6" t="s">
        <v>5989</v>
      </c>
      <c r="J7515" s="6" t="s">
        <v>7398</v>
      </c>
      <c r="K7515" s="17">
        <v>3</v>
      </c>
      <c r="L7515" s="17" t="s">
        <v>7730</v>
      </c>
      <c r="M7515" s="9">
        <v>0.5</v>
      </c>
      <c r="N7515" s="9"/>
      <c r="O7515" s="21"/>
      <c r="Q7515" s="29"/>
      <c r="U7515" s="17"/>
      <c r="V7515" s="2" t="s">
        <v>352</v>
      </c>
      <c r="Y7515" t="str">
        <f t="shared" ref="Y7515:Y7578" si="473">IF(COUNTIF(F7515,"*fdc*"),1,"")</f>
        <v/>
      </c>
      <c r="AA7515" t="str">
        <f t="shared" ref="AA7515:AA7578" si="474">IF(COUNTIF(F7515,"*s/s*"),1,"")</f>
        <v/>
      </c>
      <c r="AC7515" s="7"/>
      <c r="AD7515" t="s">
        <v>5989</v>
      </c>
      <c r="AE7515">
        <f t="shared" si="472"/>
        <v>0</v>
      </c>
      <c r="AG7515" s="2"/>
      <c r="AH7515" t="s">
        <v>2181</v>
      </c>
      <c r="AI7515" s="7" t="s">
        <v>4922</v>
      </c>
    </row>
    <row r="7516" spans="1:35" ht="11" customHeight="1" outlineLevel="1" x14ac:dyDescent="0.25">
      <c r="A7516" t="s">
        <v>676</v>
      </c>
      <c r="C7516" s="2" t="s">
        <v>12953</v>
      </c>
      <c r="D7516" s="2">
        <v>3862</v>
      </c>
      <c r="E7516" s="7">
        <v>2005</v>
      </c>
      <c r="F7516" s="5" t="s">
        <v>163</v>
      </c>
      <c r="H7516" s="5" t="s">
        <v>5398</v>
      </c>
      <c r="I7516" s="6" t="s">
        <v>5864</v>
      </c>
      <c r="J7516" s="6" t="s">
        <v>7398</v>
      </c>
      <c r="K7516" s="17">
        <v>3</v>
      </c>
      <c r="L7516" s="17" t="s">
        <v>7730</v>
      </c>
      <c r="M7516" s="9">
        <v>0.5</v>
      </c>
      <c r="N7516" s="9"/>
      <c r="O7516" s="21"/>
      <c r="Q7516" s="29"/>
      <c r="U7516" s="17"/>
      <c r="V7516" s="2" t="s">
        <v>353</v>
      </c>
      <c r="Y7516" t="str">
        <f t="shared" si="473"/>
        <v/>
      </c>
      <c r="AA7516" t="str">
        <f t="shared" si="474"/>
        <v/>
      </c>
      <c r="AC7516" s="7"/>
      <c r="AD7516" t="s">
        <v>5864</v>
      </c>
      <c r="AE7516">
        <f t="shared" si="472"/>
        <v>0</v>
      </c>
      <c r="AG7516" s="2"/>
      <c r="AH7516" t="s">
        <v>4394</v>
      </c>
      <c r="AI7516" s="7" t="s">
        <v>4922</v>
      </c>
    </row>
    <row r="7517" spans="1:35" ht="11" customHeight="1" outlineLevel="1" x14ac:dyDescent="0.25">
      <c r="A7517" t="s">
        <v>676</v>
      </c>
      <c r="C7517" s="2" t="s">
        <v>12953</v>
      </c>
      <c r="D7517" s="2">
        <v>3863</v>
      </c>
      <c r="E7517" s="7">
        <v>2005</v>
      </c>
      <c r="F7517" s="5" t="s">
        <v>163</v>
      </c>
      <c r="H7517" s="5" t="s">
        <v>5398</v>
      </c>
      <c r="I7517" s="6" t="s">
        <v>5399</v>
      </c>
      <c r="J7517" s="6" t="s">
        <v>7398</v>
      </c>
      <c r="K7517" s="17">
        <v>3</v>
      </c>
      <c r="L7517" s="17" t="s">
        <v>7730</v>
      </c>
      <c r="M7517" s="9">
        <v>0.5</v>
      </c>
      <c r="N7517" s="9"/>
      <c r="O7517" s="21"/>
      <c r="Q7517" s="29"/>
      <c r="U7517" s="17"/>
      <c r="V7517" s="2" t="s">
        <v>354</v>
      </c>
      <c r="Y7517" t="str">
        <f t="shared" si="473"/>
        <v/>
      </c>
      <c r="AA7517" t="str">
        <f t="shared" si="474"/>
        <v/>
      </c>
      <c r="AC7517" s="7"/>
      <c r="AD7517" t="s">
        <v>5399</v>
      </c>
      <c r="AE7517">
        <f t="shared" si="472"/>
        <v>1</v>
      </c>
      <c r="AG7517" s="2"/>
      <c r="AH7517" t="s">
        <v>4921</v>
      </c>
      <c r="AI7517" s="7" t="s">
        <v>4922</v>
      </c>
    </row>
    <row r="7518" spans="1:35" ht="11" customHeight="1" outlineLevel="1" x14ac:dyDescent="0.25">
      <c r="A7518" t="s">
        <v>676</v>
      </c>
      <c r="C7518" s="2" t="s">
        <v>12953</v>
      </c>
      <c r="D7518" s="2">
        <v>3864</v>
      </c>
      <c r="E7518" s="7">
        <v>2005</v>
      </c>
      <c r="F7518" s="5" t="s">
        <v>163</v>
      </c>
      <c r="H7518" s="5" t="s">
        <v>5398</v>
      </c>
      <c r="I7518" s="6" t="s">
        <v>22560</v>
      </c>
      <c r="J7518" s="6" t="s">
        <v>7398</v>
      </c>
      <c r="K7518" s="17">
        <v>1</v>
      </c>
      <c r="L7518" s="17" t="s">
        <v>7730</v>
      </c>
      <c r="M7518" s="9">
        <v>0.5</v>
      </c>
      <c r="N7518" s="9"/>
      <c r="O7518" s="21"/>
      <c r="Q7518" s="29"/>
      <c r="U7518" s="17"/>
      <c r="V7518" s="2" t="s">
        <v>355</v>
      </c>
      <c r="Y7518" t="str">
        <f t="shared" si="473"/>
        <v/>
      </c>
      <c r="AA7518" t="str">
        <f t="shared" si="474"/>
        <v/>
      </c>
      <c r="AC7518" s="7"/>
      <c r="AD7518" t="s">
        <v>5399</v>
      </c>
      <c r="AE7518">
        <f t="shared" si="472"/>
        <v>1</v>
      </c>
      <c r="AG7518" s="2"/>
      <c r="AH7518" t="s">
        <v>4921</v>
      </c>
      <c r="AI7518" s="7" t="s">
        <v>4922</v>
      </c>
    </row>
    <row r="7519" spans="1:35" ht="11" customHeight="1" outlineLevel="1" x14ac:dyDescent="0.25">
      <c r="A7519" t="s">
        <v>676</v>
      </c>
      <c r="C7519" s="2" t="s">
        <v>12953</v>
      </c>
      <c r="D7519" s="2" t="s">
        <v>7397</v>
      </c>
      <c r="E7519" s="7">
        <v>2005</v>
      </c>
      <c r="F7519" s="5" t="s">
        <v>5862</v>
      </c>
      <c r="H7519" s="5" t="s">
        <v>5398</v>
      </c>
      <c r="I7519" s="6" t="s">
        <v>5865</v>
      </c>
      <c r="J7519" s="6" t="s">
        <v>7398</v>
      </c>
      <c r="K7519" s="17">
        <v>3</v>
      </c>
      <c r="L7519" s="17" t="s">
        <v>7730</v>
      </c>
      <c r="M7519" s="9">
        <v>4.8</v>
      </c>
      <c r="N7519" s="9"/>
      <c r="O7519" s="21"/>
      <c r="Q7519" s="29"/>
      <c r="U7519" s="17"/>
      <c r="V7519" s="2" t="s">
        <v>356</v>
      </c>
      <c r="Y7519" t="str">
        <f t="shared" si="473"/>
        <v/>
      </c>
      <c r="AA7519" t="str">
        <f t="shared" si="474"/>
        <v/>
      </c>
      <c r="AC7519" s="7"/>
      <c r="AD7519" t="s">
        <v>5865</v>
      </c>
      <c r="AE7519">
        <f t="shared" si="472"/>
        <v>0</v>
      </c>
      <c r="AG7519" s="2"/>
      <c r="AH7519" t="s">
        <v>2181</v>
      </c>
      <c r="AI7519" s="7" t="s">
        <v>4922</v>
      </c>
    </row>
    <row r="7520" spans="1:35" ht="11" customHeight="1" outlineLevel="1" x14ac:dyDescent="0.25">
      <c r="A7520" t="s">
        <v>676</v>
      </c>
      <c r="C7520" s="2" t="s">
        <v>12953</v>
      </c>
      <c r="D7520" s="2">
        <v>3865</v>
      </c>
      <c r="E7520" s="7">
        <v>2005</v>
      </c>
      <c r="F7520" s="5" t="s">
        <v>4397</v>
      </c>
      <c r="H7520" s="5" t="s">
        <v>5398</v>
      </c>
      <c r="I7520" s="6" t="s">
        <v>7384</v>
      </c>
      <c r="J7520" s="6" t="s">
        <v>7383</v>
      </c>
      <c r="K7520" s="17">
        <v>3</v>
      </c>
      <c r="L7520" s="17" t="s">
        <v>7730</v>
      </c>
      <c r="M7520" s="9">
        <v>0.35</v>
      </c>
      <c r="N7520" s="9"/>
      <c r="O7520" s="21"/>
      <c r="Q7520" s="29"/>
      <c r="U7520" s="17"/>
      <c r="V7520" s="2" t="s">
        <v>7399</v>
      </c>
      <c r="Y7520" t="str">
        <f t="shared" si="473"/>
        <v/>
      </c>
      <c r="AA7520" t="str">
        <f t="shared" si="474"/>
        <v/>
      </c>
      <c r="AC7520" s="7"/>
      <c r="AD7520" t="s">
        <v>7384</v>
      </c>
      <c r="AE7520">
        <f t="shared" si="472"/>
        <v>0</v>
      </c>
      <c r="AG7520" s="2"/>
      <c r="AI7520" s="7"/>
    </row>
    <row r="7521" spans="1:35" ht="11" customHeight="1" outlineLevel="1" x14ac:dyDescent="0.25">
      <c r="A7521" t="s">
        <v>676</v>
      </c>
      <c r="C7521" s="2" t="s">
        <v>12953</v>
      </c>
      <c r="D7521" s="2">
        <v>3873</v>
      </c>
      <c r="E7521" s="7">
        <v>2005</v>
      </c>
      <c r="F7521" s="5" t="s">
        <v>4397</v>
      </c>
      <c r="H7521" s="5" t="s">
        <v>5398</v>
      </c>
      <c r="I7521" s="6" t="s">
        <v>2492</v>
      </c>
      <c r="J7521" s="6" t="s">
        <v>7400</v>
      </c>
      <c r="K7521" s="17">
        <v>1</v>
      </c>
      <c r="L7521" s="17" t="s">
        <v>7730</v>
      </c>
      <c r="M7521" s="9">
        <v>0.5</v>
      </c>
      <c r="N7521" s="9"/>
      <c r="O7521" s="21"/>
      <c r="Q7521" s="29"/>
      <c r="U7521" s="17"/>
      <c r="V7521" s="2" t="s">
        <v>357</v>
      </c>
      <c r="Y7521" t="str">
        <f t="shared" si="473"/>
        <v/>
      </c>
      <c r="AA7521" t="str">
        <f t="shared" si="474"/>
        <v/>
      </c>
      <c r="AC7521" s="7"/>
      <c r="AD7521" t="s">
        <v>2492</v>
      </c>
      <c r="AE7521">
        <f t="shared" si="472"/>
        <v>0</v>
      </c>
      <c r="AG7521" s="2"/>
      <c r="AH7521" t="s">
        <v>5021</v>
      </c>
      <c r="AI7521" s="7" t="s">
        <v>4610</v>
      </c>
    </row>
    <row r="7522" spans="1:35" ht="11" customHeight="1" outlineLevel="1" x14ac:dyDescent="0.25">
      <c r="A7522" t="s">
        <v>676</v>
      </c>
      <c r="C7522" s="2" t="s">
        <v>12953</v>
      </c>
      <c r="D7522" s="2">
        <v>3875</v>
      </c>
      <c r="E7522" s="7">
        <v>2005</v>
      </c>
      <c r="F7522" s="5" t="s">
        <v>4397</v>
      </c>
      <c r="H7522" s="5" t="s">
        <v>5398</v>
      </c>
      <c r="I7522" s="6" t="s">
        <v>2186</v>
      </c>
      <c r="J7522" s="6" t="s">
        <v>7400</v>
      </c>
      <c r="K7522" s="17">
        <v>1</v>
      </c>
      <c r="L7522" s="17" t="s">
        <v>7730</v>
      </c>
      <c r="M7522" s="9">
        <v>0.5</v>
      </c>
      <c r="N7522" s="9"/>
      <c r="O7522" s="21"/>
      <c r="Q7522" s="29"/>
      <c r="U7522" s="17"/>
      <c r="V7522" s="2" t="s">
        <v>5912</v>
      </c>
      <c r="Y7522" t="str">
        <f t="shared" si="473"/>
        <v/>
      </c>
      <c r="AA7522" t="str">
        <f t="shared" si="474"/>
        <v/>
      </c>
      <c r="AC7522" s="7"/>
      <c r="AD7522" t="s">
        <v>2186</v>
      </c>
      <c r="AE7522">
        <f t="shared" si="472"/>
        <v>0</v>
      </c>
      <c r="AG7522" s="2"/>
      <c r="AH7522" t="s">
        <v>2187</v>
      </c>
      <c r="AI7522" s="7" t="s">
        <v>4610</v>
      </c>
    </row>
    <row r="7523" spans="1:35" ht="11" customHeight="1" outlineLevel="1" x14ac:dyDescent="0.25">
      <c r="A7523" t="s">
        <v>676</v>
      </c>
      <c r="C7523" s="2" t="s">
        <v>12953</v>
      </c>
      <c r="D7523" s="2">
        <v>3876</v>
      </c>
      <c r="E7523" s="7">
        <v>2005</v>
      </c>
      <c r="F7523" s="5" t="s">
        <v>4397</v>
      </c>
      <c r="H7523" s="5" t="s">
        <v>5398</v>
      </c>
      <c r="I7523" s="6" t="s">
        <v>3355</v>
      </c>
      <c r="J7523" s="6" t="s">
        <v>7400</v>
      </c>
      <c r="K7523" s="17">
        <v>3</v>
      </c>
      <c r="L7523" s="17" t="s">
        <v>7730</v>
      </c>
      <c r="M7523" s="9">
        <v>0.5</v>
      </c>
      <c r="N7523" s="9"/>
      <c r="O7523" s="21"/>
      <c r="Q7523" s="29"/>
      <c r="U7523" s="17"/>
      <c r="V7523" s="2" t="s">
        <v>5913</v>
      </c>
      <c r="Y7523" t="str">
        <f t="shared" si="473"/>
        <v/>
      </c>
      <c r="AA7523" t="str">
        <f t="shared" si="474"/>
        <v/>
      </c>
      <c r="AC7523" s="7"/>
      <c r="AD7523" t="s">
        <v>3355</v>
      </c>
      <c r="AE7523">
        <f t="shared" si="472"/>
        <v>0</v>
      </c>
      <c r="AG7523" s="2"/>
      <c r="AH7523" t="s">
        <v>3356</v>
      </c>
      <c r="AI7523" s="7" t="s">
        <v>4610</v>
      </c>
    </row>
    <row r="7524" spans="1:35" ht="11" customHeight="1" outlineLevel="1" x14ac:dyDescent="0.25">
      <c r="A7524" t="s">
        <v>676</v>
      </c>
      <c r="C7524" s="2" t="s">
        <v>12953</v>
      </c>
      <c r="D7524" s="2">
        <v>3878</v>
      </c>
      <c r="E7524" s="7">
        <v>2005</v>
      </c>
      <c r="F7524" s="5" t="s">
        <v>4397</v>
      </c>
      <c r="H7524" s="5" t="s">
        <v>5398</v>
      </c>
      <c r="I7524" s="6" t="s">
        <v>2337</v>
      </c>
      <c r="J7524" s="6" t="s">
        <v>7400</v>
      </c>
      <c r="K7524" s="17">
        <v>2</v>
      </c>
      <c r="L7524" s="17" t="s">
        <v>7730</v>
      </c>
      <c r="M7524" s="9">
        <v>0.5</v>
      </c>
      <c r="N7524" s="9"/>
      <c r="O7524" s="21"/>
      <c r="Q7524" s="29"/>
      <c r="U7524" s="17"/>
      <c r="V7524" s="2" t="s">
        <v>6189</v>
      </c>
      <c r="Y7524" t="str">
        <f t="shared" si="473"/>
        <v/>
      </c>
      <c r="AA7524" t="str">
        <f t="shared" si="474"/>
        <v/>
      </c>
      <c r="AC7524" s="7"/>
      <c r="AD7524" t="s">
        <v>2337</v>
      </c>
      <c r="AE7524">
        <f t="shared" si="472"/>
        <v>0</v>
      </c>
      <c r="AG7524" s="2"/>
      <c r="AH7524" t="s">
        <v>2338</v>
      </c>
      <c r="AI7524" s="7" t="s">
        <v>4610</v>
      </c>
    </row>
    <row r="7525" spans="1:35" ht="11" customHeight="1" outlineLevel="1" x14ac:dyDescent="0.25">
      <c r="A7525" t="s">
        <v>676</v>
      </c>
      <c r="C7525" s="2" t="s">
        <v>12953</v>
      </c>
      <c r="D7525" s="2">
        <v>3890</v>
      </c>
      <c r="E7525" s="7">
        <v>2005</v>
      </c>
      <c r="F7525" s="5" t="s">
        <v>163</v>
      </c>
      <c r="H7525" s="5" t="s">
        <v>5398</v>
      </c>
      <c r="I7525" s="6" t="s">
        <v>4772</v>
      </c>
      <c r="J7525" s="6" t="s">
        <v>7401</v>
      </c>
      <c r="K7525" s="17">
        <v>3</v>
      </c>
      <c r="L7525" s="17" t="s">
        <v>7730</v>
      </c>
      <c r="M7525" s="9">
        <v>0.6</v>
      </c>
      <c r="N7525" s="9"/>
      <c r="O7525" s="21"/>
      <c r="Q7525" s="29"/>
      <c r="U7525" s="17"/>
      <c r="V7525" s="2"/>
      <c r="Y7525" t="str">
        <f t="shared" si="473"/>
        <v/>
      </c>
      <c r="AA7525" t="str">
        <f t="shared" si="474"/>
        <v/>
      </c>
      <c r="AC7525" s="7"/>
      <c r="AD7525" t="s">
        <v>4772</v>
      </c>
      <c r="AE7525">
        <f t="shared" si="472"/>
        <v>0</v>
      </c>
      <c r="AG7525" s="2"/>
      <c r="AI7525" s="7"/>
    </row>
    <row r="7526" spans="1:35" ht="11" customHeight="1" outlineLevel="1" x14ac:dyDescent="0.25">
      <c r="A7526" t="s">
        <v>676</v>
      </c>
      <c r="C7526" s="2" t="s">
        <v>12953</v>
      </c>
      <c r="D7526" s="2">
        <v>3892</v>
      </c>
      <c r="E7526" s="7">
        <v>2005</v>
      </c>
      <c r="F7526" s="5" t="s">
        <v>4397</v>
      </c>
      <c r="H7526" s="5" t="s">
        <v>5398</v>
      </c>
      <c r="I7526" s="6" t="s">
        <v>2058</v>
      </c>
      <c r="J7526" s="6" t="s">
        <v>7403</v>
      </c>
      <c r="K7526" s="17">
        <v>3</v>
      </c>
      <c r="L7526" s="17" t="s">
        <v>7730</v>
      </c>
      <c r="M7526" s="9">
        <v>0.25</v>
      </c>
      <c r="N7526" s="9"/>
      <c r="O7526" s="21"/>
      <c r="Q7526" s="29"/>
      <c r="U7526" s="17"/>
      <c r="V7526" s="2" t="s">
        <v>6190</v>
      </c>
      <c r="Y7526" t="str">
        <f t="shared" si="473"/>
        <v/>
      </c>
      <c r="AA7526" t="str">
        <f t="shared" si="474"/>
        <v/>
      </c>
      <c r="AC7526" s="7"/>
      <c r="AD7526" t="s">
        <v>2058</v>
      </c>
      <c r="AE7526">
        <f t="shared" si="472"/>
        <v>0</v>
      </c>
      <c r="AG7526" s="2"/>
      <c r="AH7526" t="s">
        <v>2059</v>
      </c>
      <c r="AI7526" s="7" t="s">
        <v>4610</v>
      </c>
    </row>
    <row r="7527" spans="1:35" ht="11" customHeight="1" outlineLevel="1" x14ac:dyDescent="0.25">
      <c r="A7527" t="s">
        <v>676</v>
      </c>
      <c r="C7527" s="2" t="s">
        <v>12953</v>
      </c>
      <c r="D7527" s="2">
        <v>3893</v>
      </c>
      <c r="E7527" s="7">
        <v>2005</v>
      </c>
      <c r="F7527" s="5" t="s">
        <v>4397</v>
      </c>
      <c r="H7527" s="5" t="s">
        <v>5398</v>
      </c>
      <c r="I7527" s="6" t="s">
        <v>3261</v>
      </c>
      <c r="J7527" s="6" t="s">
        <v>7403</v>
      </c>
      <c r="K7527" s="17">
        <v>3</v>
      </c>
      <c r="L7527" s="17" t="s">
        <v>7730</v>
      </c>
      <c r="M7527" s="9">
        <v>0.25</v>
      </c>
      <c r="N7527" s="9"/>
      <c r="O7527" s="21"/>
      <c r="Q7527" s="29"/>
      <c r="U7527" s="17"/>
      <c r="V7527" s="2" t="s">
        <v>6191</v>
      </c>
      <c r="Y7527" t="str">
        <f t="shared" si="473"/>
        <v/>
      </c>
      <c r="AA7527" t="str">
        <f t="shared" si="474"/>
        <v/>
      </c>
      <c r="AC7527" s="7"/>
      <c r="AD7527" t="s">
        <v>3261</v>
      </c>
      <c r="AE7527">
        <f t="shared" si="472"/>
        <v>0</v>
      </c>
      <c r="AG7527" s="2"/>
      <c r="AH7527" t="s">
        <v>4122</v>
      </c>
      <c r="AI7527" s="7" t="s">
        <v>4610</v>
      </c>
    </row>
    <row r="7528" spans="1:35" ht="11" customHeight="1" outlineLevel="1" x14ac:dyDescent="0.25">
      <c r="A7528" t="s">
        <v>676</v>
      </c>
      <c r="C7528" s="2" t="s">
        <v>12953</v>
      </c>
      <c r="D7528" s="2">
        <v>3894</v>
      </c>
      <c r="E7528" s="7">
        <v>2005</v>
      </c>
      <c r="F7528" s="5" t="s">
        <v>4397</v>
      </c>
      <c r="H7528" s="5" t="s">
        <v>5398</v>
      </c>
      <c r="I7528" s="6" t="s">
        <v>785</v>
      </c>
      <c r="J7528" s="6" t="s">
        <v>7403</v>
      </c>
      <c r="K7528" s="17">
        <v>3</v>
      </c>
      <c r="L7528" s="17" t="s">
        <v>7730</v>
      </c>
      <c r="M7528" s="9">
        <v>0.5</v>
      </c>
      <c r="N7528" s="9"/>
      <c r="O7528" s="21"/>
      <c r="Q7528" s="29"/>
      <c r="U7528" s="17"/>
      <c r="V7528" s="2" t="s">
        <v>6192</v>
      </c>
      <c r="Y7528" t="str">
        <f t="shared" si="473"/>
        <v/>
      </c>
      <c r="AA7528" t="str">
        <f t="shared" si="474"/>
        <v/>
      </c>
      <c r="AC7528" s="7"/>
      <c r="AD7528" t="s">
        <v>785</v>
      </c>
      <c r="AE7528">
        <f t="shared" si="472"/>
        <v>0</v>
      </c>
      <c r="AG7528" s="2"/>
      <c r="AH7528" t="s">
        <v>4404</v>
      </c>
      <c r="AI7528" s="7" t="s">
        <v>4610</v>
      </c>
    </row>
    <row r="7529" spans="1:35" ht="11" customHeight="1" outlineLevel="1" x14ac:dyDescent="0.25">
      <c r="A7529" t="s">
        <v>676</v>
      </c>
      <c r="C7529" s="2" t="s">
        <v>12953</v>
      </c>
      <c r="D7529" s="2" t="s">
        <v>7402</v>
      </c>
      <c r="E7529" s="7">
        <v>2005</v>
      </c>
      <c r="F7529" s="5" t="s">
        <v>5862</v>
      </c>
      <c r="H7529" s="5" t="s">
        <v>5398</v>
      </c>
      <c r="I7529" s="6" t="s">
        <v>5870</v>
      </c>
      <c r="J7529" s="6" t="s">
        <v>7403</v>
      </c>
      <c r="K7529" s="17">
        <v>3</v>
      </c>
      <c r="L7529" s="17" t="s">
        <v>7730</v>
      </c>
      <c r="M7529" s="9">
        <v>3</v>
      </c>
      <c r="N7529" s="9"/>
      <c r="O7529" s="21"/>
      <c r="Q7529" s="29"/>
      <c r="U7529" s="17"/>
      <c r="V7529" s="2" t="s">
        <v>6193</v>
      </c>
      <c r="Y7529" t="str">
        <f t="shared" si="473"/>
        <v/>
      </c>
      <c r="AA7529" t="str">
        <f t="shared" si="474"/>
        <v/>
      </c>
      <c r="AC7529" s="7"/>
      <c r="AD7529" t="s">
        <v>5870</v>
      </c>
      <c r="AE7529">
        <f t="shared" si="472"/>
        <v>0</v>
      </c>
      <c r="AG7529" s="2"/>
      <c r="AH7529" t="s">
        <v>2181</v>
      </c>
      <c r="AI7529" s="7" t="s">
        <v>4922</v>
      </c>
    </row>
    <row r="7530" spans="1:35" ht="11" customHeight="1" outlineLevel="1" x14ac:dyDescent="0.25">
      <c r="A7530" t="s">
        <v>676</v>
      </c>
      <c r="C7530" s="2" t="s">
        <v>12953</v>
      </c>
      <c r="D7530" s="2">
        <v>3949</v>
      </c>
      <c r="E7530" s="7">
        <v>2005</v>
      </c>
      <c r="F7530" s="5" t="s">
        <v>6565</v>
      </c>
      <c r="H7530" s="5" t="s">
        <v>5398</v>
      </c>
      <c r="I7530" s="6" t="s">
        <v>4772</v>
      </c>
      <c r="J7530" s="6" t="s">
        <v>7378</v>
      </c>
      <c r="K7530" s="17">
        <v>3</v>
      </c>
      <c r="L7530" s="17" t="s">
        <v>7730</v>
      </c>
      <c r="M7530" s="9">
        <v>1</v>
      </c>
      <c r="N7530" s="9"/>
      <c r="O7530" s="21"/>
      <c r="Q7530" s="29"/>
      <c r="U7530" s="17"/>
      <c r="V7530" s="2"/>
      <c r="Y7530" t="str">
        <f t="shared" si="473"/>
        <v/>
      </c>
      <c r="AA7530" t="str">
        <f t="shared" si="474"/>
        <v/>
      </c>
      <c r="AC7530" s="7"/>
      <c r="AD7530" t="s">
        <v>4772</v>
      </c>
      <c r="AE7530">
        <f t="shared" si="472"/>
        <v>0</v>
      </c>
      <c r="AG7530" s="2"/>
      <c r="AI7530" s="7"/>
    </row>
    <row r="7531" spans="1:35" ht="11" customHeight="1" outlineLevel="1" x14ac:dyDescent="0.25">
      <c r="A7531" t="s">
        <v>676</v>
      </c>
      <c r="C7531" s="2" t="s">
        <v>12953</v>
      </c>
      <c r="D7531" s="2">
        <v>3950</v>
      </c>
      <c r="E7531" s="7">
        <v>2005</v>
      </c>
      <c r="F7531" s="5" t="s">
        <v>6566</v>
      </c>
      <c r="H7531" s="5" t="s">
        <v>5398</v>
      </c>
      <c r="I7531" s="6" t="s">
        <v>4772</v>
      </c>
      <c r="J7531" s="6" t="s">
        <v>7378</v>
      </c>
      <c r="K7531" s="17">
        <v>3</v>
      </c>
      <c r="L7531" s="17" t="s">
        <v>7730</v>
      </c>
      <c r="M7531" s="9">
        <v>3.5</v>
      </c>
      <c r="N7531" s="9"/>
      <c r="O7531" s="21"/>
      <c r="Q7531" s="29"/>
      <c r="U7531" s="17"/>
      <c r="V7531" s="2"/>
      <c r="Y7531" t="str">
        <f t="shared" si="473"/>
        <v/>
      </c>
      <c r="AA7531" t="str">
        <f t="shared" si="474"/>
        <v/>
      </c>
      <c r="AC7531" s="7"/>
      <c r="AD7531" t="s">
        <v>4772</v>
      </c>
      <c r="AE7531">
        <f t="shared" si="472"/>
        <v>0</v>
      </c>
      <c r="AG7531" s="2"/>
      <c r="AI7531" s="7"/>
    </row>
    <row r="7532" spans="1:35" ht="11" customHeight="1" outlineLevel="1" x14ac:dyDescent="0.25">
      <c r="A7532" t="s">
        <v>676</v>
      </c>
      <c r="C7532" s="2" t="s">
        <v>12953</v>
      </c>
      <c r="D7532" s="2">
        <v>4029</v>
      </c>
      <c r="E7532" s="7">
        <v>2006</v>
      </c>
      <c r="F7532" s="5" t="s">
        <v>4397</v>
      </c>
      <c r="H7532" s="5" t="s">
        <v>5398</v>
      </c>
      <c r="I7532" s="6" t="s">
        <v>3475</v>
      </c>
      <c r="J7532" s="6" t="s">
        <v>7307</v>
      </c>
      <c r="K7532" s="17">
        <v>3</v>
      </c>
      <c r="L7532" s="17" t="s">
        <v>7730</v>
      </c>
      <c r="M7532" s="9">
        <v>0.5</v>
      </c>
      <c r="N7532" s="9"/>
      <c r="O7532" s="21"/>
      <c r="Q7532" s="29"/>
      <c r="U7532" s="17"/>
      <c r="V7532" s="2" t="s">
        <v>4377</v>
      </c>
      <c r="Y7532" t="str">
        <f t="shared" si="473"/>
        <v/>
      </c>
      <c r="AA7532" t="str">
        <f t="shared" si="474"/>
        <v/>
      </c>
      <c r="AC7532" s="7"/>
      <c r="AD7532" t="s">
        <v>3475</v>
      </c>
      <c r="AE7532">
        <f t="shared" si="472"/>
        <v>0</v>
      </c>
      <c r="AG7532" s="2"/>
      <c r="AH7532" t="s">
        <v>238</v>
      </c>
      <c r="AI7532" s="7" t="s">
        <v>4922</v>
      </c>
    </row>
    <row r="7533" spans="1:35" ht="11" customHeight="1" outlineLevel="1" x14ac:dyDescent="0.25">
      <c r="A7533" t="s">
        <v>676</v>
      </c>
      <c r="C7533" s="2" t="s">
        <v>12953</v>
      </c>
      <c r="D7533" s="2">
        <v>4042</v>
      </c>
      <c r="E7533" s="7">
        <v>2006</v>
      </c>
      <c r="F7533" s="5" t="s">
        <v>163</v>
      </c>
      <c r="H7533" s="5" t="s">
        <v>5398</v>
      </c>
      <c r="I7533" s="6" t="s">
        <v>5024</v>
      </c>
      <c r="J7533" s="6" t="s">
        <v>7405</v>
      </c>
      <c r="K7533" s="17">
        <v>1</v>
      </c>
      <c r="L7533" s="17" t="s">
        <v>7730</v>
      </c>
      <c r="M7533" s="9">
        <v>0.5</v>
      </c>
      <c r="N7533" s="9"/>
      <c r="O7533" s="21"/>
      <c r="Q7533" s="29"/>
      <c r="U7533" s="17"/>
      <c r="V7533" s="2" t="s">
        <v>4369</v>
      </c>
      <c r="Y7533" t="str">
        <f t="shared" si="473"/>
        <v/>
      </c>
      <c r="AA7533" t="str">
        <f t="shared" si="474"/>
        <v/>
      </c>
      <c r="AC7533" s="7"/>
      <c r="AD7533" t="s">
        <v>5024</v>
      </c>
      <c r="AE7533">
        <f t="shared" si="472"/>
        <v>0</v>
      </c>
      <c r="AG7533" s="2"/>
      <c r="AH7533" t="s">
        <v>5632</v>
      </c>
      <c r="AI7533" s="7" t="s">
        <v>4922</v>
      </c>
    </row>
    <row r="7534" spans="1:35" ht="11" customHeight="1" outlineLevel="1" x14ac:dyDescent="0.25">
      <c r="A7534" t="s">
        <v>676</v>
      </c>
      <c r="C7534" s="2" t="s">
        <v>12953</v>
      </c>
      <c r="D7534" s="2" t="s">
        <v>7404</v>
      </c>
      <c r="E7534" s="7">
        <v>2006</v>
      </c>
      <c r="F7534" s="5" t="s">
        <v>3480</v>
      </c>
      <c r="H7534" s="5" t="s">
        <v>5398</v>
      </c>
      <c r="I7534" s="6" t="s">
        <v>5024</v>
      </c>
      <c r="J7534" s="6" t="s">
        <v>7405</v>
      </c>
      <c r="K7534" s="17">
        <v>1</v>
      </c>
      <c r="L7534" s="17" t="s">
        <v>7732</v>
      </c>
      <c r="M7534" s="9"/>
      <c r="N7534" s="9"/>
      <c r="O7534" s="21"/>
      <c r="Q7534" s="29"/>
      <c r="U7534" s="17"/>
      <c r="V7534" s="2" t="s">
        <v>4370</v>
      </c>
      <c r="X7534" t="s">
        <v>7732</v>
      </c>
      <c r="Y7534" t="str">
        <f t="shared" si="473"/>
        <v/>
      </c>
      <c r="AA7534" t="str">
        <f t="shared" si="474"/>
        <v/>
      </c>
      <c r="AC7534" s="7"/>
      <c r="AD7534" t="s">
        <v>5024</v>
      </c>
      <c r="AE7534">
        <f t="shared" si="472"/>
        <v>0</v>
      </c>
      <c r="AG7534" s="2"/>
      <c r="AH7534" t="s">
        <v>5632</v>
      </c>
      <c r="AI7534" s="7" t="s">
        <v>4922</v>
      </c>
    </row>
    <row r="7535" spans="1:35" ht="11" customHeight="1" outlineLevel="1" x14ac:dyDescent="0.25">
      <c r="A7535" t="s">
        <v>676</v>
      </c>
      <c r="C7535" s="2" t="s">
        <v>12953</v>
      </c>
      <c r="D7535" s="2">
        <v>4045</v>
      </c>
      <c r="E7535" s="7">
        <v>2006</v>
      </c>
      <c r="F7535" s="5" t="s">
        <v>163</v>
      </c>
      <c r="H7535" s="5" t="s">
        <v>5398</v>
      </c>
      <c r="I7535" s="6" t="s">
        <v>4772</v>
      </c>
      <c r="J7535" s="6" t="s">
        <v>7409</v>
      </c>
      <c r="K7535" s="17">
        <v>3</v>
      </c>
      <c r="L7535" s="17" t="s">
        <v>7730</v>
      </c>
      <c r="M7535" s="9">
        <v>0.5</v>
      </c>
      <c r="N7535" s="9"/>
      <c r="O7535" s="21"/>
      <c r="Q7535" s="29"/>
      <c r="U7535" s="17"/>
      <c r="V7535" s="2" t="s">
        <v>7408</v>
      </c>
      <c r="Y7535" t="str">
        <f t="shared" si="473"/>
        <v/>
      </c>
      <c r="AA7535" t="str">
        <f t="shared" si="474"/>
        <v/>
      </c>
      <c r="AC7535" s="7"/>
      <c r="AD7535" t="s">
        <v>4772</v>
      </c>
      <c r="AE7535">
        <f t="shared" si="472"/>
        <v>0</v>
      </c>
      <c r="AG7535" s="2"/>
      <c r="AI7535" s="7"/>
    </row>
    <row r="7536" spans="1:35" ht="11" customHeight="1" outlineLevel="1" x14ac:dyDescent="0.25">
      <c r="A7536" t="s">
        <v>676</v>
      </c>
      <c r="C7536" s="2" t="s">
        <v>12953</v>
      </c>
      <c r="D7536" s="2">
        <v>4047</v>
      </c>
      <c r="E7536" s="7">
        <v>2006</v>
      </c>
      <c r="F7536" s="5" t="s">
        <v>163</v>
      </c>
      <c r="H7536" s="5" t="s">
        <v>5398</v>
      </c>
      <c r="I7536" s="6" t="s">
        <v>3476</v>
      </c>
      <c r="J7536" s="6" t="s">
        <v>7409</v>
      </c>
      <c r="K7536" s="17">
        <v>3</v>
      </c>
      <c r="L7536" s="17" t="s">
        <v>7730</v>
      </c>
      <c r="M7536" s="9">
        <v>0.5</v>
      </c>
      <c r="N7536" s="9"/>
      <c r="O7536" s="21"/>
      <c r="Q7536" s="29"/>
      <c r="U7536" s="17"/>
      <c r="V7536" s="2" t="s">
        <v>4376</v>
      </c>
      <c r="Y7536" t="str">
        <f t="shared" si="473"/>
        <v/>
      </c>
      <c r="AA7536" t="str">
        <f t="shared" si="474"/>
        <v/>
      </c>
      <c r="AC7536" s="7"/>
      <c r="AD7536" t="s">
        <v>3476</v>
      </c>
      <c r="AE7536">
        <f t="shared" si="472"/>
        <v>0</v>
      </c>
      <c r="AG7536" s="2"/>
      <c r="AH7536" t="s">
        <v>5021</v>
      </c>
      <c r="AI7536" s="7" t="s">
        <v>4922</v>
      </c>
    </row>
    <row r="7537" spans="1:35" ht="11" customHeight="1" outlineLevel="1" x14ac:dyDescent="0.25">
      <c r="A7537" t="s">
        <v>676</v>
      </c>
      <c r="C7537" s="2" t="s">
        <v>12953</v>
      </c>
      <c r="D7537" s="2">
        <v>4049</v>
      </c>
      <c r="E7537" s="7">
        <v>2006</v>
      </c>
      <c r="F7537" s="5" t="s">
        <v>163</v>
      </c>
      <c r="H7537" s="5" t="s">
        <v>5398</v>
      </c>
      <c r="I7537" s="6" t="s">
        <v>2186</v>
      </c>
      <c r="J7537" s="6" t="s">
        <v>7409</v>
      </c>
      <c r="K7537" s="17">
        <v>3</v>
      </c>
      <c r="L7537" s="17" t="s">
        <v>7730</v>
      </c>
      <c r="M7537" s="9">
        <v>0.5</v>
      </c>
      <c r="N7537" s="9"/>
      <c r="O7537" s="21"/>
      <c r="Q7537" s="29"/>
      <c r="U7537" s="17"/>
      <c r="V7537" s="2" t="s">
        <v>4375</v>
      </c>
      <c r="Y7537" t="str">
        <f t="shared" si="473"/>
        <v/>
      </c>
      <c r="AA7537" t="str">
        <f t="shared" si="474"/>
        <v/>
      </c>
      <c r="AC7537" s="7"/>
      <c r="AD7537" t="s">
        <v>2186</v>
      </c>
      <c r="AE7537">
        <f t="shared" si="472"/>
        <v>0</v>
      </c>
      <c r="AG7537" s="2"/>
      <c r="AH7537" t="s">
        <v>2187</v>
      </c>
      <c r="AI7537" s="7" t="s">
        <v>4922</v>
      </c>
    </row>
    <row r="7538" spans="1:35" ht="11" customHeight="1" outlineLevel="1" x14ac:dyDescent="0.25">
      <c r="A7538" t="s">
        <v>676</v>
      </c>
      <c r="C7538" s="2" t="s">
        <v>12953</v>
      </c>
      <c r="D7538" s="2">
        <v>4050</v>
      </c>
      <c r="E7538" s="7">
        <v>2006</v>
      </c>
      <c r="F7538" s="5" t="s">
        <v>163</v>
      </c>
      <c r="H7538" s="5" t="s">
        <v>5398</v>
      </c>
      <c r="I7538" s="6" t="s">
        <v>3477</v>
      </c>
      <c r="J7538" s="6" t="s">
        <v>7409</v>
      </c>
      <c r="K7538" s="17">
        <v>3</v>
      </c>
      <c r="L7538" s="17" t="s">
        <v>7730</v>
      </c>
      <c r="M7538" s="9">
        <v>0.5</v>
      </c>
      <c r="N7538" s="9"/>
      <c r="O7538" s="21"/>
      <c r="Q7538" s="29"/>
      <c r="U7538" s="17"/>
      <c r="V7538" s="2" t="s">
        <v>4374</v>
      </c>
      <c r="Y7538" t="str">
        <f t="shared" si="473"/>
        <v/>
      </c>
      <c r="AA7538" t="str">
        <f t="shared" si="474"/>
        <v/>
      </c>
      <c r="AC7538" s="7"/>
      <c r="AD7538" t="s">
        <v>3477</v>
      </c>
      <c r="AE7538">
        <f t="shared" si="472"/>
        <v>0</v>
      </c>
      <c r="AG7538" s="2"/>
      <c r="AH7538" t="s">
        <v>3482</v>
      </c>
      <c r="AI7538" s="7" t="s">
        <v>4922</v>
      </c>
    </row>
    <row r="7539" spans="1:35" ht="11" customHeight="1" outlineLevel="1" x14ac:dyDescent="0.25">
      <c r="A7539" t="s">
        <v>676</v>
      </c>
      <c r="C7539" s="2" t="s">
        <v>12953</v>
      </c>
      <c r="D7539" s="2">
        <v>4051</v>
      </c>
      <c r="E7539" s="7">
        <v>2006</v>
      </c>
      <c r="F7539" s="5" t="s">
        <v>163</v>
      </c>
      <c r="H7539" s="5" t="s">
        <v>5398</v>
      </c>
      <c r="I7539" s="6" t="s">
        <v>4772</v>
      </c>
      <c r="J7539" s="6" t="s">
        <v>7409</v>
      </c>
      <c r="K7539" s="17">
        <v>3</v>
      </c>
      <c r="L7539" s="17" t="s">
        <v>7730</v>
      </c>
      <c r="M7539" s="9">
        <v>0.5</v>
      </c>
      <c r="N7539" s="9"/>
      <c r="O7539" s="21"/>
      <c r="Q7539" s="29"/>
      <c r="U7539" s="17"/>
      <c r="V7539" s="2" t="s">
        <v>7407</v>
      </c>
      <c r="Y7539" t="str">
        <f t="shared" si="473"/>
        <v/>
      </c>
      <c r="AA7539" t="str">
        <f t="shared" si="474"/>
        <v/>
      </c>
      <c r="AC7539" s="7"/>
      <c r="AD7539" t="s">
        <v>4772</v>
      </c>
      <c r="AE7539">
        <f t="shared" si="472"/>
        <v>0</v>
      </c>
      <c r="AG7539" s="2"/>
      <c r="AI7539" s="7"/>
    </row>
    <row r="7540" spans="1:35" ht="11" customHeight="1" outlineLevel="1" x14ac:dyDescent="0.25">
      <c r="A7540" t="s">
        <v>676</v>
      </c>
      <c r="C7540" s="2" t="s">
        <v>12953</v>
      </c>
      <c r="D7540" s="2">
        <v>4052</v>
      </c>
      <c r="E7540" s="7">
        <v>2006</v>
      </c>
      <c r="F7540" s="5" t="s">
        <v>163</v>
      </c>
      <c r="H7540" s="5" t="s">
        <v>5398</v>
      </c>
      <c r="I7540" s="6" t="s">
        <v>3478</v>
      </c>
      <c r="J7540" s="6" t="s">
        <v>7409</v>
      </c>
      <c r="K7540" s="17">
        <v>3</v>
      </c>
      <c r="L7540" s="17" t="s">
        <v>7730</v>
      </c>
      <c r="M7540" s="9">
        <v>0.5</v>
      </c>
      <c r="N7540" s="9"/>
      <c r="O7540" s="21"/>
      <c r="Q7540" s="29"/>
      <c r="U7540" s="17"/>
      <c r="V7540" s="2" t="s">
        <v>4373</v>
      </c>
      <c r="Y7540" t="str">
        <f t="shared" si="473"/>
        <v/>
      </c>
      <c r="AA7540" t="str">
        <f t="shared" si="474"/>
        <v/>
      </c>
      <c r="AC7540" s="7"/>
      <c r="AD7540" t="s">
        <v>3478</v>
      </c>
      <c r="AE7540">
        <f t="shared" si="472"/>
        <v>0</v>
      </c>
      <c r="AG7540" s="2"/>
      <c r="AH7540" t="s">
        <v>2338</v>
      </c>
      <c r="AI7540" s="7" t="s">
        <v>4922</v>
      </c>
    </row>
    <row r="7541" spans="1:35" ht="11" customHeight="1" outlineLevel="1" x14ac:dyDescent="0.25">
      <c r="A7541" t="s">
        <v>676</v>
      </c>
      <c r="C7541" s="2" t="s">
        <v>12953</v>
      </c>
      <c r="D7541" s="2">
        <v>4053</v>
      </c>
      <c r="E7541" s="7">
        <v>2006</v>
      </c>
      <c r="F7541" s="5" t="s">
        <v>163</v>
      </c>
      <c r="H7541" s="5" t="s">
        <v>5398</v>
      </c>
      <c r="I7541" s="6" t="s">
        <v>5099</v>
      </c>
      <c r="J7541" s="6" t="s">
        <v>7409</v>
      </c>
      <c r="K7541" s="17">
        <v>1</v>
      </c>
      <c r="L7541" s="17" t="s">
        <v>7730</v>
      </c>
      <c r="M7541" s="9">
        <v>0.5</v>
      </c>
      <c r="N7541" s="9"/>
      <c r="O7541" s="21"/>
      <c r="Q7541" s="29"/>
      <c r="U7541" s="17"/>
      <c r="V7541" s="2" t="s">
        <v>4371</v>
      </c>
      <c r="Y7541" t="str">
        <f t="shared" si="473"/>
        <v/>
      </c>
      <c r="AA7541" t="str">
        <f t="shared" si="474"/>
        <v/>
      </c>
      <c r="AC7541" s="7"/>
      <c r="AD7541" t="s">
        <v>5099</v>
      </c>
      <c r="AE7541">
        <f t="shared" si="472"/>
        <v>0</v>
      </c>
      <c r="AG7541" s="2"/>
      <c r="AH7541" t="s">
        <v>5129</v>
      </c>
      <c r="AI7541" s="7" t="s">
        <v>4922</v>
      </c>
    </row>
    <row r="7542" spans="1:35" ht="11" customHeight="1" outlineLevel="1" x14ac:dyDescent="0.25">
      <c r="A7542" t="s">
        <v>676</v>
      </c>
      <c r="C7542" s="2" t="s">
        <v>12953</v>
      </c>
      <c r="D7542" s="2" t="s">
        <v>7406</v>
      </c>
      <c r="E7542" s="7">
        <v>2006</v>
      </c>
      <c r="F7542" s="5" t="s">
        <v>5662</v>
      </c>
      <c r="H7542" s="5" t="s">
        <v>5398</v>
      </c>
      <c r="I7542" s="6" t="s">
        <v>3479</v>
      </c>
      <c r="J7542" s="6" t="s">
        <v>7409</v>
      </c>
      <c r="K7542" s="17">
        <v>3</v>
      </c>
      <c r="L7542" s="17" t="s">
        <v>7730</v>
      </c>
      <c r="M7542" s="9">
        <v>19</v>
      </c>
      <c r="N7542" s="9"/>
      <c r="O7542" s="21"/>
      <c r="Q7542" s="29"/>
      <c r="U7542" s="17"/>
      <c r="V7542" s="2" t="s">
        <v>4372</v>
      </c>
      <c r="Y7542" t="str">
        <f t="shared" si="473"/>
        <v/>
      </c>
      <c r="AA7542" t="str">
        <f t="shared" si="474"/>
        <v/>
      </c>
      <c r="AC7542" s="7"/>
      <c r="AD7542" t="s">
        <v>3479</v>
      </c>
      <c r="AE7542">
        <f t="shared" si="472"/>
        <v>0</v>
      </c>
      <c r="AG7542" s="2"/>
      <c r="AH7542" t="s">
        <v>1949</v>
      </c>
      <c r="AI7542" s="7" t="s">
        <v>4620</v>
      </c>
    </row>
    <row r="7543" spans="1:35" ht="11" customHeight="1" outlineLevel="1" x14ac:dyDescent="0.25">
      <c r="A7543" t="s">
        <v>676</v>
      </c>
      <c r="C7543" s="2" t="s">
        <v>12953</v>
      </c>
      <c r="D7543" s="2">
        <v>4093</v>
      </c>
      <c r="E7543" s="7">
        <v>2006</v>
      </c>
      <c r="F7543" s="5" t="s">
        <v>163</v>
      </c>
      <c r="H7543" s="5" t="s">
        <v>5398</v>
      </c>
      <c r="I7543" s="6" t="s">
        <v>5399</v>
      </c>
      <c r="J7543" s="6" t="s">
        <v>7410</v>
      </c>
      <c r="K7543" s="17">
        <v>1</v>
      </c>
      <c r="L7543" s="17" t="s">
        <v>7730</v>
      </c>
      <c r="M7543" s="9">
        <v>0.5</v>
      </c>
      <c r="N7543" s="9"/>
      <c r="O7543" s="21"/>
      <c r="Q7543" s="29"/>
      <c r="U7543" s="17"/>
      <c r="V7543" s="2"/>
      <c r="Y7543" t="str">
        <f t="shared" si="473"/>
        <v/>
      </c>
      <c r="AA7543" t="str">
        <f t="shared" si="474"/>
        <v/>
      </c>
      <c r="AC7543" s="7"/>
      <c r="AD7543" t="s">
        <v>5399</v>
      </c>
      <c r="AE7543">
        <f t="shared" si="472"/>
        <v>1</v>
      </c>
      <c r="AG7543" s="2"/>
      <c r="AI7543" s="7"/>
    </row>
    <row r="7544" spans="1:35" ht="11" customHeight="1" outlineLevel="1" x14ac:dyDescent="0.25">
      <c r="A7544" t="s">
        <v>676</v>
      </c>
      <c r="C7544" s="2" t="s">
        <v>12953</v>
      </c>
      <c r="D7544" s="2">
        <v>4097</v>
      </c>
      <c r="E7544" s="7">
        <v>2006</v>
      </c>
      <c r="F7544" s="5" t="s">
        <v>163</v>
      </c>
      <c r="H7544" s="5" t="s">
        <v>5398</v>
      </c>
      <c r="I7544" s="6" t="s">
        <v>5399</v>
      </c>
      <c r="J7544" s="6" t="s">
        <v>7389</v>
      </c>
      <c r="K7544" s="17">
        <v>3</v>
      </c>
      <c r="L7544" s="17" t="s">
        <v>7730</v>
      </c>
      <c r="M7544" s="9">
        <v>0.5</v>
      </c>
      <c r="N7544" s="9"/>
      <c r="O7544" s="21"/>
      <c r="Q7544" s="29"/>
      <c r="U7544" s="17"/>
      <c r="V7544" s="2" t="s">
        <v>4378</v>
      </c>
      <c r="Y7544" t="str">
        <f t="shared" si="473"/>
        <v/>
      </c>
      <c r="AA7544" t="str">
        <f t="shared" si="474"/>
        <v/>
      </c>
      <c r="AC7544" s="7"/>
      <c r="AD7544" t="s">
        <v>5399</v>
      </c>
      <c r="AE7544">
        <f t="shared" si="472"/>
        <v>1</v>
      </c>
      <c r="AG7544" s="2"/>
      <c r="AH7544" t="s">
        <v>4921</v>
      </c>
      <c r="AI7544" s="7" t="s">
        <v>4610</v>
      </c>
    </row>
    <row r="7545" spans="1:35" ht="11" customHeight="1" outlineLevel="1" x14ac:dyDescent="0.25">
      <c r="A7545" t="s">
        <v>676</v>
      </c>
      <c r="C7545" s="2" t="s">
        <v>12953</v>
      </c>
      <c r="D7545" s="2">
        <v>4100</v>
      </c>
      <c r="E7545" s="7">
        <v>2006</v>
      </c>
      <c r="F7545" s="5" t="s">
        <v>163</v>
      </c>
      <c r="H7545" s="5" t="s">
        <v>5398</v>
      </c>
      <c r="I7545" s="6" t="s">
        <v>5399</v>
      </c>
      <c r="J7545" s="6" t="s">
        <v>7389</v>
      </c>
      <c r="K7545" s="17">
        <v>1</v>
      </c>
      <c r="L7545" s="17" t="s">
        <v>7730</v>
      </c>
      <c r="M7545" s="9">
        <v>0.5</v>
      </c>
      <c r="N7545" s="9"/>
      <c r="O7545" s="21"/>
      <c r="Q7545" s="29"/>
      <c r="U7545" s="17"/>
      <c r="V7545" s="2" t="s">
        <v>4379</v>
      </c>
      <c r="Y7545" t="str">
        <f t="shared" si="473"/>
        <v/>
      </c>
      <c r="AA7545" t="str">
        <f t="shared" si="474"/>
        <v/>
      </c>
      <c r="AC7545" s="7"/>
      <c r="AD7545" t="s">
        <v>5399</v>
      </c>
      <c r="AE7545">
        <f t="shared" si="472"/>
        <v>1</v>
      </c>
      <c r="AG7545" s="2"/>
      <c r="AH7545" t="s">
        <v>4921</v>
      </c>
      <c r="AI7545" s="7" t="s">
        <v>4610</v>
      </c>
    </row>
    <row r="7546" spans="1:35" ht="11" customHeight="1" outlineLevel="1" x14ac:dyDescent="0.25">
      <c r="A7546" t="s">
        <v>676</v>
      </c>
      <c r="C7546" s="2" t="s">
        <v>12953</v>
      </c>
      <c r="D7546" s="2" t="s">
        <v>7411</v>
      </c>
      <c r="E7546" s="7">
        <v>2006</v>
      </c>
      <c r="F7546" s="5" t="s">
        <v>4381</v>
      </c>
      <c r="H7546" s="5" t="s">
        <v>5398</v>
      </c>
      <c r="I7546" s="6" t="s">
        <v>5399</v>
      </c>
      <c r="J7546" s="6" t="s">
        <v>7389</v>
      </c>
      <c r="K7546" s="17">
        <v>1</v>
      </c>
      <c r="L7546" s="17" t="s">
        <v>7730</v>
      </c>
      <c r="M7546" s="9">
        <v>8</v>
      </c>
      <c r="N7546" s="9"/>
      <c r="O7546" s="21"/>
      <c r="Q7546" s="29"/>
      <c r="U7546" s="17"/>
      <c r="V7546" s="2" t="s">
        <v>4380</v>
      </c>
      <c r="Y7546" t="str">
        <f t="shared" si="473"/>
        <v/>
      </c>
      <c r="AA7546" t="str">
        <f t="shared" si="474"/>
        <v/>
      </c>
      <c r="AC7546" s="7"/>
      <c r="AD7546" t="s">
        <v>5399</v>
      </c>
      <c r="AE7546">
        <f t="shared" si="472"/>
        <v>1</v>
      </c>
      <c r="AG7546" s="2"/>
      <c r="AH7546" t="s">
        <v>4921</v>
      </c>
      <c r="AI7546" s="7" t="s">
        <v>4922</v>
      </c>
    </row>
    <row r="7547" spans="1:35" ht="11" customHeight="1" outlineLevel="1" x14ac:dyDescent="0.25">
      <c r="A7547" t="s">
        <v>676</v>
      </c>
      <c r="C7547" s="2" t="s">
        <v>12953</v>
      </c>
      <c r="D7547" s="2">
        <v>4124</v>
      </c>
      <c r="E7547" s="7">
        <v>2006</v>
      </c>
      <c r="F7547" s="5" t="s">
        <v>163</v>
      </c>
      <c r="H7547" s="5" t="s">
        <v>5398</v>
      </c>
      <c r="I7547" s="6" t="s">
        <v>7421</v>
      </c>
      <c r="J7547" s="6" t="s">
        <v>7420</v>
      </c>
      <c r="K7547" s="17">
        <v>1</v>
      </c>
      <c r="L7547" s="17" t="s">
        <v>7730</v>
      </c>
      <c r="M7547" s="9">
        <v>0.5</v>
      </c>
      <c r="N7547" s="9"/>
      <c r="O7547" s="21"/>
      <c r="Q7547" s="29"/>
      <c r="U7547" s="17"/>
      <c r="V7547" s="2"/>
      <c r="Y7547" t="str">
        <f t="shared" si="473"/>
        <v/>
      </c>
      <c r="AA7547" t="str">
        <f t="shared" si="474"/>
        <v/>
      </c>
      <c r="AC7547" s="7"/>
      <c r="AD7547" t="s">
        <v>7421</v>
      </c>
      <c r="AE7547">
        <f t="shared" si="472"/>
        <v>0</v>
      </c>
      <c r="AG7547" s="2"/>
      <c r="AI7547" s="7"/>
    </row>
    <row r="7548" spans="1:35" ht="11" customHeight="1" outlineLevel="1" x14ac:dyDescent="0.25">
      <c r="A7548" t="s">
        <v>676</v>
      </c>
      <c r="C7548" s="2" t="s">
        <v>12953</v>
      </c>
      <c r="D7548" s="2">
        <v>4128</v>
      </c>
      <c r="E7548" s="7">
        <v>2006</v>
      </c>
      <c r="F7548" s="5" t="s">
        <v>6566</v>
      </c>
      <c r="H7548" s="5" t="s">
        <v>5398</v>
      </c>
      <c r="I7548" s="6" t="s">
        <v>5399</v>
      </c>
      <c r="J7548" s="6" t="s">
        <v>7422</v>
      </c>
      <c r="K7548" s="17">
        <v>1</v>
      </c>
      <c r="L7548" s="17" t="s">
        <v>7730</v>
      </c>
      <c r="M7548" s="9">
        <v>5</v>
      </c>
      <c r="N7548" s="9"/>
      <c r="O7548" s="21"/>
      <c r="Q7548" s="29"/>
      <c r="S7548">
        <v>1</v>
      </c>
      <c r="T7548">
        <v>1</v>
      </c>
      <c r="U7548" s="17"/>
      <c r="V7548" s="2"/>
      <c r="Y7548" t="str">
        <f t="shared" si="473"/>
        <v/>
      </c>
      <c r="AA7548" t="str">
        <f t="shared" si="474"/>
        <v/>
      </c>
      <c r="AC7548" s="7"/>
      <c r="AD7548" t="s">
        <v>5399</v>
      </c>
      <c r="AE7548">
        <f t="shared" si="472"/>
        <v>1</v>
      </c>
      <c r="AG7548" s="2"/>
      <c r="AI7548" s="7"/>
    </row>
    <row r="7549" spans="1:35" ht="11" customHeight="1" outlineLevel="1" x14ac:dyDescent="0.25">
      <c r="A7549" t="s">
        <v>676</v>
      </c>
      <c r="C7549" s="2" t="s">
        <v>12953</v>
      </c>
      <c r="D7549" s="2">
        <v>4231</v>
      </c>
      <c r="E7549" s="7">
        <v>2007</v>
      </c>
      <c r="F7549" s="5" t="s">
        <v>163</v>
      </c>
      <c r="H7549" s="5" t="s">
        <v>5398</v>
      </c>
      <c r="I7549" s="6" t="s">
        <v>7424</v>
      </c>
      <c r="J7549" s="6" t="s">
        <v>7423</v>
      </c>
      <c r="K7549" s="17">
        <v>3</v>
      </c>
      <c r="L7549" s="17" t="s">
        <v>7730</v>
      </c>
      <c r="M7549" s="9">
        <v>0.5</v>
      </c>
      <c r="N7549" s="9"/>
      <c r="O7549" s="21"/>
      <c r="Q7549" s="29"/>
      <c r="U7549" s="17"/>
      <c r="V7549" s="2"/>
      <c r="Y7549" t="str">
        <f t="shared" si="473"/>
        <v/>
      </c>
      <c r="AA7549" t="str">
        <f t="shared" si="474"/>
        <v/>
      </c>
      <c r="AC7549" s="7"/>
      <c r="AD7549" t="s">
        <v>7424</v>
      </c>
      <c r="AE7549">
        <f t="shared" si="472"/>
        <v>0</v>
      </c>
      <c r="AG7549" s="2"/>
      <c r="AI7549" s="7"/>
    </row>
    <row r="7550" spans="1:35" ht="11" customHeight="1" outlineLevel="1" x14ac:dyDescent="0.25">
      <c r="A7550" t="s">
        <v>676</v>
      </c>
      <c r="C7550" s="2" t="s">
        <v>12953</v>
      </c>
      <c r="D7550" s="2">
        <v>4234</v>
      </c>
      <c r="E7550" s="7">
        <v>2007</v>
      </c>
      <c r="F7550" s="5" t="s">
        <v>163</v>
      </c>
      <c r="H7550" s="5" t="s">
        <v>5398</v>
      </c>
      <c r="I7550" s="6" t="s">
        <v>5399</v>
      </c>
      <c r="J7550" s="6" t="s">
        <v>7423</v>
      </c>
      <c r="K7550" s="17">
        <v>1</v>
      </c>
      <c r="L7550" s="17" t="s">
        <v>7730</v>
      </c>
      <c r="M7550" s="9">
        <v>0.5</v>
      </c>
      <c r="N7550" s="9"/>
      <c r="O7550" s="21"/>
      <c r="Q7550" s="29"/>
      <c r="U7550" s="17"/>
      <c r="V7550" s="2"/>
      <c r="Y7550" t="str">
        <f t="shared" si="473"/>
        <v/>
      </c>
      <c r="AA7550" t="str">
        <f t="shared" si="474"/>
        <v/>
      </c>
      <c r="AC7550" s="7"/>
      <c r="AD7550" t="s">
        <v>5399</v>
      </c>
      <c r="AE7550">
        <f t="shared" si="472"/>
        <v>1</v>
      </c>
      <c r="AG7550" s="2"/>
      <c r="AI7550" s="7"/>
    </row>
    <row r="7551" spans="1:35" ht="11" customHeight="1" outlineLevel="1" x14ac:dyDescent="0.25">
      <c r="A7551" t="s">
        <v>676</v>
      </c>
      <c r="C7551" s="2" t="s">
        <v>12953</v>
      </c>
      <c r="D7551" s="2" t="s">
        <v>7425</v>
      </c>
      <c r="E7551" s="7">
        <v>2007</v>
      </c>
      <c r="F7551" s="5" t="s">
        <v>753</v>
      </c>
      <c r="H7551" s="5" t="s">
        <v>5398</v>
      </c>
      <c r="I7551" s="6" t="s">
        <v>7426</v>
      </c>
      <c r="J7551" s="6" t="s">
        <v>7423</v>
      </c>
      <c r="K7551" s="17">
        <v>1</v>
      </c>
      <c r="L7551" s="17" t="s">
        <v>7732</v>
      </c>
      <c r="M7551" s="9"/>
      <c r="N7551" s="9"/>
      <c r="O7551" s="21"/>
      <c r="Q7551" s="29"/>
      <c r="U7551" s="17"/>
      <c r="V7551" s="2"/>
      <c r="X7551" t="s">
        <v>7732</v>
      </c>
      <c r="Y7551" t="str">
        <f t="shared" si="473"/>
        <v/>
      </c>
      <c r="AA7551">
        <f t="shared" si="474"/>
        <v>1</v>
      </c>
      <c r="AC7551" s="7"/>
      <c r="AD7551" t="s">
        <v>7426</v>
      </c>
      <c r="AE7551">
        <f t="shared" si="472"/>
        <v>0</v>
      </c>
      <c r="AG7551" s="2"/>
      <c r="AI7551" s="7"/>
    </row>
    <row r="7552" spans="1:35" ht="11" customHeight="1" outlineLevel="1" x14ac:dyDescent="0.25">
      <c r="A7552" t="s">
        <v>676</v>
      </c>
      <c r="C7552" s="2" t="s">
        <v>12953</v>
      </c>
      <c r="D7552" s="2">
        <v>4313</v>
      </c>
      <c r="E7552" s="7">
        <v>2007</v>
      </c>
      <c r="F7552" s="5" t="s">
        <v>163</v>
      </c>
      <c r="H7552" s="5" t="s">
        <v>5398</v>
      </c>
      <c r="I7552" s="6" t="s">
        <v>7429</v>
      </c>
      <c r="J7552" s="6" t="s">
        <v>7427</v>
      </c>
      <c r="K7552" s="17">
        <v>2</v>
      </c>
      <c r="L7552" s="17" t="s">
        <v>7730</v>
      </c>
      <c r="M7552" s="9">
        <v>0.5</v>
      </c>
      <c r="N7552" s="9"/>
      <c r="O7552" s="21"/>
      <c r="Q7552" s="29"/>
      <c r="U7552" s="17"/>
      <c r="V7552" s="2"/>
      <c r="Y7552" t="str">
        <f t="shared" si="473"/>
        <v/>
      </c>
      <c r="AA7552" t="str">
        <f t="shared" si="474"/>
        <v/>
      </c>
      <c r="AC7552" s="7"/>
      <c r="AD7552" t="s">
        <v>7429</v>
      </c>
      <c r="AE7552">
        <f t="shared" si="472"/>
        <v>0</v>
      </c>
      <c r="AG7552" s="2"/>
      <c r="AI7552" s="7"/>
    </row>
    <row r="7553" spans="1:35" ht="11" customHeight="1" outlineLevel="1" x14ac:dyDescent="0.25">
      <c r="A7553" t="s">
        <v>676</v>
      </c>
      <c r="C7553" s="2" t="s">
        <v>12953</v>
      </c>
      <c r="D7553" s="2">
        <v>4314</v>
      </c>
      <c r="E7553" s="7">
        <v>2007</v>
      </c>
      <c r="F7553" s="5" t="s">
        <v>163</v>
      </c>
      <c r="H7553" s="5" t="s">
        <v>5398</v>
      </c>
      <c r="I7553" s="6" t="s">
        <v>7429</v>
      </c>
      <c r="J7553" s="6" t="s">
        <v>7427</v>
      </c>
      <c r="K7553" s="17">
        <v>5</v>
      </c>
      <c r="L7553" s="17" t="s">
        <v>7730</v>
      </c>
      <c r="M7553" s="9">
        <v>0.7</v>
      </c>
      <c r="N7553" s="9"/>
      <c r="O7553" s="21"/>
      <c r="Q7553" s="29"/>
      <c r="U7553" s="17"/>
      <c r="V7553" s="2"/>
      <c r="Y7553" t="str">
        <f t="shared" si="473"/>
        <v/>
      </c>
      <c r="AA7553" t="str">
        <f t="shared" si="474"/>
        <v/>
      </c>
      <c r="AC7553" s="7"/>
      <c r="AD7553" t="s">
        <v>7429</v>
      </c>
      <c r="AE7553">
        <f t="shared" si="472"/>
        <v>0</v>
      </c>
      <c r="AG7553" s="2"/>
      <c r="AI7553" s="7"/>
    </row>
    <row r="7554" spans="1:35" ht="11" customHeight="1" outlineLevel="1" x14ac:dyDescent="0.25">
      <c r="A7554" t="s">
        <v>676</v>
      </c>
      <c r="C7554" s="2" t="s">
        <v>12953</v>
      </c>
      <c r="D7554" s="2">
        <v>4315</v>
      </c>
      <c r="E7554" s="7">
        <v>2007</v>
      </c>
      <c r="F7554" s="5" t="s">
        <v>163</v>
      </c>
      <c r="H7554" s="5" t="s">
        <v>5398</v>
      </c>
      <c r="I7554" s="6" t="s">
        <v>7429</v>
      </c>
      <c r="J7554" s="6" t="s">
        <v>7427</v>
      </c>
      <c r="K7554" s="17">
        <v>3</v>
      </c>
      <c r="L7554" s="17" t="s">
        <v>7730</v>
      </c>
      <c r="M7554" s="9">
        <v>0.5</v>
      </c>
      <c r="N7554" s="9"/>
      <c r="O7554" s="21"/>
      <c r="Q7554" s="29"/>
      <c r="U7554" s="17"/>
      <c r="V7554" s="2"/>
      <c r="Y7554" t="str">
        <f t="shared" si="473"/>
        <v/>
      </c>
      <c r="AA7554" t="str">
        <f t="shared" si="474"/>
        <v/>
      </c>
      <c r="AC7554" s="7"/>
      <c r="AD7554" t="s">
        <v>7429</v>
      </c>
      <c r="AE7554">
        <f t="shared" si="472"/>
        <v>0</v>
      </c>
      <c r="AG7554" s="2"/>
      <c r="AI7554" s="7"/>
    </row>
    <row r="7555" spans="1:35" ht="11" customHeight="1" outlineLevel="1" x14ac:dyDescent="0.25">
      <c r="A7555" t="s">
        <v>676</v>
      </c>
      <c r="C7555" s="2" t="s">
        <v>12953</v>
      </c>
      <c r="D7555" s="2">
        <v>4316</v>
      </c>
      <c r="E7555" s="7">
        <v>2007</v>
      </c>
      <c r="F7555" s="5" t="s">
        <v>163</v>
      </c>
      <c r="H7555" s="5" t="s">
        <v>5398</v>
      </c>
      <c r="I7555" s="6" t="s">
        <v>7429</v>
      </c>
      <c r="J7555" s="6" t="s">
        <v>7427</v>
      </c>
      <c r="K7555" s="17">
        <v>3</v>
      </c>
      <c r="L7555" s="17" t="s">
        <v>7730</v>
      </c>
      <c r="M7555" s="9">
        <v>0.5</v>
      </c>
      <c r="N7555" s="9"/>
      <c r="O7555" s="21"/>
      <c r="Q7555" s="29"/>
      <c r="U7555" s="17"/>
      <c r="V7555" s="2"/>
      <c r="Y7555" t="str">
        <f t="shared" si="473"/>
        <v/>
      </c>
      <c r="AA7555" t="str">
        <f t="shared" si="474"/>
        <v/>
      </c>
      <c r="AC7555" s="7"/>
      <c r="AD7555" t="s">
        <v>7429</v>
      </c>
      <c r="AE7555">
        <f t="shared" si="472"/>
        <v>0</v>
      </c>
      <c r="AG7555" s="2"/>
      <c r="AI7555" s="7"/>
    </row>
    <row r="7556" spans="1:35" ht="11" customHeight="1" outlineLevel="1" x14ac:dyDescent="0.25">
      <c r="A7556" t="s">
        <v>676</v>
      </c>
      <c r="C7556" s="2" t="s">
        <v>12953</v>
      </c>
      <c r="D7556" s="2">
        <v>4317</v>
      </c>
      <c r="E7556" s="7">
        <v>2007</v>
      </c>
      <c r="F7556" s="5" t="s">
        <v>163</v>
      </c>
      <c r="H7556" s="5" t="s">
        <v>5398</v>
      </c>
      <c r="I7556" s="6" t="s">
        <v>7429</v>
      </c>
      <c r="J7556" s="6" t="s">
        <v>7427</v>
      </c>
      <c r="K7556" s="17">
        <v>3</v>
      </c>
      <c r="L7556" s="17" t="s">
        <v>7730</v>
      </c>
      <c r="M7556" s="9">
        <v>0.5</v>
      </c>
      <c r="N7556" s="9"/>
      <c r="O7556" s="21"/>
      <c r="Q7556" s="29"/>
      <c r="U7556" s="17"/>
      <c r="V7556" s="2"/>
      <c r="Y7556" t="str">
        <f t="shared" si="473"/>
        <v/>
      </c>
      <c r="AA7556" t="str">
        <f t="shared" si="474"/>
        <v/>
      </c>
      <c r="AC7556" s="7"/>
      <c r="AD7556" t="s">
        <v>7429</v>
      </c>
      <c r="AE7556">
        <f t="shared" ref="AE7556:AE7619" si="475">COUNTIF(I7556,"*Fuji*")</f>
        <v>0</v>
      </c>
      <c r="AG7556" s="2"/>
      <c r="AI7556" s="7"/>
    </row>
    <row r="7557" spans="1:35" ht="11" customHeight="1" outlineLevel="1" x14ac:dyDescent="0.25">
      <c r="A7557" t="s">
        <v>676</v>
      </c>
      <c r="C7557" s="2" t="s">
        <v>12953</v>
      </c>
      <c r="D7557" s="2" t="s">
        <v>7428</v>
      </c>
      <c r="E7557" s="7">
        <v>2007</v>
      </c>
      <c r="F7557" s="5" t="s">
        <v>753</v>
      </c>
      <c r="H7557" s="5" t="s">
        <v>5398</v>
      </c>
      <c r="I7557" s="6" t="s">
        <v>7429</v>
      </c>
      <c r="J7557" s="6" t="s">
        <v>7427</v>
      </c>
      <c r="K7557" s="17">
        <v>3</v>
      </c>
      <c r="L7557" s="17" t="s">
        <v>7730</v>
      </c>
      <c r="M7557" s="9">
        <v>14</v>
      </c>
      <c r="N7557" s="9"/>
      <c r="O7557" s="21"/>
      <c r="Q7557" s="29"/>
      <c r="U7557" s="17"/>
      <c r="V7557" s="2"/>
      <c r="Y7557" t="str">
        <f t="shared" si="473"/>
        <v/>
      </c>
      <c r="AA7557">
        <f t="shared" si="474"/>
        <v>1</v>
      </c>
      <c r="AC7557" s="7"/>
      <c r="AD7557" t="s">
        <v>7429</v>
      </c>
      <c r="AE7557">
        <f t="shared" si="475"/>
        <v>0</v>
      </c>
      <c r="AG7557" s="2"/>
      <c r="AI7557" s="7"/>
    </row>
    <row r="7558" spans="1:35" ht="11" customHeight="1" outlineLevel="1" x14ac:dyDescent="0.25">
      <c r="A7558" t="s">
        <v>676</v>
      </c>
      <c r="C7558" s="2" t="s">
        <v>12953</v>
      </c>
      <c r="D7558" s="2" t="s">
        <v>7431</v>
      </c>
      <c r="E7558" s="7">
        <v>2007</v>
      </c>
      <c r="F7558" s="5" t="s">
        <v>753</v>
      </c>
      <c r="H7558" s="5" t="s">
        <v>5398</v>
      </c>
      <c r="I7558" s="6" t="s">
        <v>7432</v>
      </c>
      <c r="J7558" s="6" t="s">
        <v>7430</v>
      </c>
      <c r="K7558" s="17">
        <v>3</v>
      </c>
      <c r="L7558" s="17" t="s">
        <v>7732</v>
      </c>
      <c r="M7558" s="9"/>
      <c r="N7558" s="9"/>
      <c r="O7558" s="21"/>
      <c r="Q7558" s="29"/>
      <c r="U7558" s="17"/>
      <c r="V7558" s="2"/>
      <c r="Y7558" t="str">
        <f t="shared" si="473"/>
        <v/>
      </c>
      <c r="AA7558">
        <f t="shared" si="474"/>
        <v>1</v>
      </c>
      <c r="AC7558" s="7"/>
      <c r="AD7558" t="s">
        <v>7432</v>
      </c>
      <c r="AE7558">
        <f t="shared" si="475"/>
        <v>0</v>
      </c>
      <c r="AG7558" s="2"/>
      <c r="AI7558" s="7"/>
    </row>
    <row r="7559" spans="1:35" ht="11" customHeight="1" outlineLevel="1" x14ac:dyDescent="0.25">
      <c r="A7559" t="s">
        <v>676</v>
      </c>
      <c r="C7559" s="2" t="s">
        <v>12953</v>
      </c>
      <c r="D7559" s="2">
        <v>4355</v>
      </c>
      <c r="E7559" s="7">
        <v>2007</v>
      </c>
      <c r="F7559" s="5" t="s">
        <v>163</v>
      </c>
      <c r="H7559" s="5" t="s">
        <v>5398</v>
      </c>
      <c r="I7559" s="6" t="s">
        <v>5399</v>
      </c>
      <c r="J7559" s="6" t="s">
        <v>7433</v>
      </c>
      <c r="K7559" s="17">
        <v>3</v>
      </c>
      <c r="L7559" s="17" t="s">
        <v>7730</v>
      </c>
      <c r="M7559" s="9">
        <v>0.5</v>
      </c>
      <c r="N7559" s="9"/>
      <c r="O7559" s="21"/>
      <c r="Q7559" s="29"/>
      <c r="U7559" s="17"/>
      <c r="V7559" s="2"/>
      <c r="Y7559" t="str">
        <f t="shared" si="473"/>
        <v/>
      </c>
      <c r="AA7559" t="str">
        <f t="shared" si="474"/>
        <v/>
      </c>
      <c r="AC7559" s="7"/>
      <c r="AD7559" t="s">
        <v>5399</v>
      </c>
      <c r="AE7559">
        <f t="shared" si="475"/>
        <v>1</v>
      </c>
      <c r="AG7559" s="2"/>
      <c r="AI7559" s="7"/>
    </row>
    <row r="7560" spans="1:35" ht="11" customHeight="1" outlineLevel="1" x14ac:dyDescent="0.25">
      <c r="A7560" t="s">
        <v>676</v>
      </c>
      <c r="C7560" s="2" t="s">
        <v>12953</v>
      </c>
      <c r="D7560" s="2" t="s">
        <v>7434</v>
      </c>
      <c r="E7560" s="7">
        <v>2007</v>
      </c>
      <c r="F7560" s="5" t="s">
        <v>753</v>
      </c>
      <c r="H7560" s="5" t="s">
        <v>5398</v>
      </c>
      <c r="I7560" s="6" t="s">
        <v>5399</v>
      </c>
      <c r="J7560" s="6" t="s">
        <v>7433</v>
      </c>
      <c r="K7560" s="17">
        <v>3</v>
      </c>
      <c r="L7560" s="17" t="s">
        <v>7732</v>
      </c>
      <c r="M7560" s="9"/>
      <c r="N7560" s="9"/>
      <c r="O7560" s="21"/>
      <c r="Q7560" s="29"/>
      <c r="U7560" s="17"/>
      <c r="V7560" s="2"/>
      <c r="Y7560" t="str">
        <f t="shared" si="473"/>
        <v/>
      </c>
      <c r="AA7560">
        <f t="shared" si="474"/>
        <v>1</v>
      </c>
      <c r="AC7560" s="7"/>
      <c r="AD7560" t="s">
        <v>5399</v>
      </c>
      <c r="AE7560">
        <f t="shared" si="475"/>
        <v>1</v>
      </c>
      <c r="AG7560" s="2"/>
      <c r="AI7560" s="7"/>
    </row>
    <row r="7561" spans="1:35" ht="11" customHeight="1" outlineLevel="1" x14ac:dyDescent="0.25">
      <c r="A7561" t="s">
        <v>676</v>
      </c>
      <c r="C7561" s="2" t="s">
        <v>12953</v>
      </c>
      <c r="D7561" s="2">
        <v>4409</v>
      </c>
      <c r="E7561" s="7">
        <v>2007</v>
      </c>
      <c r="F7561" s="5" t="s">
        <v>6565</v>
      </c>
      <c r="H7561" s="5" t="s">
        <v>5398</v>
      </c>
      <c r="I7561" s="6" t="s">
        <v>4772</v>
      </c>
      <c r="J7561" s="6" t="s">
        <v>7378</v>
      </c>
      <c r="K7561" s="17">
        <v>3</v>
      </c>
      <c r="L7561" s="17" t="s">
        <v>7730</v>
      </c>
      <c r="M7561" s="9">
        <v>0.6</v>
      </c>
      <c r="N7561" s="9"/>
      <c r="O7561" s="21"/>
      <c r="Q7561" s="29"/>
      <c r="U7561" s="17"/>
      <c r="V7561" s="2"/>
      <c r="Y7561" t="str">
        <f t="shared" si="473"/>
        <v/>
      </c>
      <c r="AA7561" t="str">
        <f t="shared" si="474"/>
        <v/>
      </c>
      <c r="AC7561" s="7"/>
      <c r="AD7561" t="s">
        <v>4772</v>
      </c>
      <c r="AE7561">
        <f t="shared" si="475"/>
        <v>0</v>
      </c>
      <c r="AG7561" s="2"/>
      <c r="AI7561" s="7"/>
    </row>
    <row r="7562" spans="1:35" ht="11" customHeight="1" outlineLevel="1" x14ac:dyDescent="0.25">
      <c r="A7562" t="s">
        <v>676</v>
      </c>
      <c r="C7562" s="2" t="s">
        <v>12953</v>
      </c>
      <c r="D7562" s="2">
        <v>4410</v>
      </c>
      <c r="E7562" s="7">
        <v>2007</v>
      </c>
      <c r="F7562" s="5" t="s">
        <v>6566</v>
      </c>
      <c r="H7562" s="5" t="s">
        <v>5398</v>
      </c>
      <c r="I7562" s="6" t="s">
        <v>4772</v>
      </c>
      <c r="J7562" s="6" t="s">
        <v>7378</v>
      </c>
      <c r="K7562" s="17">
        <v>3</v>
      </c>
      <c r="L7562" s="17" t="s">
        <v>7730</v>
      </c>
      <c r="M7562" s="9">
        <v>0.6</v>
      </c>
      <c r="N7562" s="9"/>
      <c r="O7562" s="21"/>
      <c r="Q7562" s="29"/>
      <c r="U7562" s="17"/>
      <c r="V7562" s="2"/>
      <c r="Y7562" t="str">
        <f t="shared" si="473"/>
        <v/>
      </c>
      <c r="AA7562" t="str">
        <f t="shared" si="474"/>
        <v/>
      </c>
      <c r="AC7562" s="7"/>
      <c r="AD7562" t="s">
        <v>4772</v>
      </c>
      <c r="AE7562">
        <f t="shared" si="475"/>
        <v>0</v>
      </c>
      <c r="AG7562" s="2"/>
      <c r="AI7562" s="7"/>
    </row>
    <row r="7563" spans="1:35" ht="11" customHeight="1" outlineLevel="1" x14ac:dyDescent="0.25">
      <c r="A7563" t="s">
        <v>676</v>
      </c>
      <c r="C7563" s="2" t="s">
        <v>12953</v>
      </c>
      <c r="D7563" s="2">
        <v>4486</v>
      </c>
      <c r="E7563" s="7">
        <v>2008</v>
      </c>
      <c r="F7563" s="5" t="s">
        <v>163</v>
      </c>
      <c r="H7563" s="5" t="s">
        <v>5398</v>
      </c>
      <c r="I7563" s="6" t="s">
        <v>5399</v>
      </c>
      <c r="J7563" s="6" t="s">
        <v>7435</v>
      </c>
      <c r="K7563" s="17">
        <v>1</v>
      </c>
      <c r="L7563" s="17" t="s">
        <v>7730</v>
      </c>
      <c r="M7563" s="9">
        <v>0.5</v>
      </c>
      <c r="N7563" s="9"/>
      <c r="O7563" s="21"/>
      <c r="Q7563" s="29"/>
      <c r="U7563" s="17"/>
      <c r="V7563" s="2"/>
      <c r="Y7563" t="str">
        <f t="shared" si="473"/>
        <v/>
      </c>
      <c r="AA7563" t="str">
        <f t="shared" si="474"/>
        <v/>
      </c>
      <c r="AC7563" s="7"/>
      <c r="AD7563" t="s">
        <v>5399</v>
      </c>
      <c r="AE7563">
        <f t="shared" si="475"/>
        <v>1</v>
      </c>
      <c r="AG7563" s="2"/>
      <c r="AI7563" s="7"/>
    </row>
    <row r="7564" spans="1:35" ht="11" customHeight="1" outlineLevel="1" x14ac:dyDescent="0.25">
      <c r="A7564" t="s">
        <v>676</v>
      </c>
      <c r="C7564" s="2" t="s">
        <v>12953</v>
      </c>
      <c r="D7564" s="2">
        <v>4487</v>
      </c>
      <c r="E7564" s="7">
        <v>2008</v>
      </c>
      <c r="F7564" s="5" t="s">
        <v>163</v>
      </c>
      <c r="H7564" s="5" t="s">
        <v>5398</v>
      </c>
      <c r="I7564" s="6" t="s">
        <v>5399</v>
      </c>
      <c r="J7564" s="6" t="s">
        <v>7435</v>
      </c>
      <c r="K7564" s="17">
        <v>1</v>
      </c>
      <c r="L7564" s="17" t="s">
        <v>7730</v>
      </c>
      <c r="M7564" s="9">
        <v>0.5</v>
      </c>
      <c r="N7564" s="9"/>
      <c r="O7564" s="21"/>
      <c r="Q7564" s="29"/>
      <c r="U7564" s="17"/>
      <c r="V7564" s="2"/>
      <c r="Y7564" t="str">
        <f t="shared" si="473"/>
        <v/>
      </c>
      <c r="AA7564" t="str">
        <f t="shared" si="474"/>
        <v/>
      </c>
      <c r="AC7564" s="7"/>
      <c r="AD7564" t="s">
        <v>5399</v>
      </c>
      <c r="AE7564">
        <f t="shared" si="475"/>
        <v>1</v>
      </c>
      <c r="AG7564" s="2"/>
      <c r="AI7564" s="7"/>
    </row>
    <row r="7565" spans="1:35" ht="11" customHeight="1" outlineLevel="1" x14ac:dyDescent="0.25">
      <c r="A7565" t="s">
        <v>676</v>
      </c>
      <c r="C7565" s="2" t="s">
        <v>12953</v>
      </c>
      <c r="D7565" s="2">
        <v>4488</v>
      </c>
      <c r="E7565" s="7">
        <v>2008</v>
      </c>
      <c r="F7565" s="5" t="s">
        <v>163</v>
      </c>
      <c r="H7565" s="5" t="s">
        <v>5398</v>
      </c>
      <c r="I7565" s="6" t="s">
        <v>5399</v>
      </c>
      <c r="J7565" s="6" t="s">
        <v>7435</v>
      </c>
      <c r="K7565" s="17">
        <v>1</v>
      </c>
      <c r="L7565" s="17" t="s">
        <v>7730</v>
      </c>
      <c r="M7565" s="9">
        <v>0.5</v>
      </c>
      <c r="N7565" s="9"/>
      <c r="O7565" s="21"/>
      <c r="Q7565" s="29"/>
      <c r="U7565" s="17"/>
      <c r="V7565" s="2"/>
      <c r="Y7565" t="str">
        <f t="shared" si="473"/>
        <v/>
      </c>
      <c r="AA7565" t="str">
        <f t="shared" si="474"/>
        <v/>
      </c>
      <c r="AC7565" s="7"/>
      <c r="AD7565" t="s">
        <v>5399</v>
      </c>
      <c r="AE7565">
        <f t="shared" si="475"/>
        <v>1</v>
      </c>
      <c r="AG7565" s="2"/>
      <c r="AI7565" s="7"/>
    </row>
    <row r="7566" spans="1:35" ht="11" customHeight="1" outlineLevel="1" x14ac:dyDescent="0.25">
      <c r="A7566" t="s">
        <v>676</v>
      </c>
      <c r="C7566" s="2" t="s">
        <v>12953</v>
      </c>
      <c r="D7566" s="2">
        <v>4489</v>
      </c>
      <c r="E7566" s="7">
        <v>2008</v>
      </c>
      <c r="F7566" s="5" t="s">
        <v>163</v>
      </c>
      <c r="H7566" s="5" t="s">
        <v>5398</v>
      </c>
      <c r="I7566" s="6" t="s">
        <v>5399</v>
      </c>
      <c r="J7566" s="6" t="s">
        <v>7435</v>
      </c>
      <c r="K7566" s="17">
        <v>1</v>
      </c>
      <c r="L7566" s="17" t="s">
        <v>7730</v>
      </c>
      <c r="M7566" s="9">
        <v>0.6</v>
      </c>
      <c r="N7566" s="9"/>
      <c r="O7566" s="21"/>
      <c r="Q7566" s="29"/>
      <c r="U7566" s="17"/>
      <c r="V7566" s="2"/>
      <c r="Y7566" t="str">
        <f t="shared" si="473"/>
        <v/>
      </c>
      <c r="AA7566" t="str">
        <f t="shared" si="474"/>
        <v/>
      </c>
      <c r="AC7566" s="7"/>
      <c r="AD7566" t="s">
        <v>5399</v>
      </c>
      <c r="AE7566">
        <f t="shared" si="475"/>
        <v>1</v>
      </c>
      <c r="AG7566" s="2"/>
      <c r="AI7566" s="7"/>
    </row>
    <row r="7567" spans="1:35" ht="11" customHeight="1" outlineLevel="1" x14ac:dyDescent="0.25">
      <c r="A7567" t="s">
        <v>676</v>
      </c>
      <c r="C7567" s="2" t="s">
        <v>12953</v>
      </c>
      <c r="D7567" s="2">
        <v>4490</v>
      </c>
      <c r="E7567" s="7">
        <v>2008</v>
      </c>
      <c r="F7567" s="5" t="s">
        <v>163</v>
      </c>
      <c r="H7567" s="5" t="s">
        <v>5398</v>
      </c>
      <c r="I7567" s="6" t="s">
        <v>5399</v>
      </c>
      <c r="J7567" s="6" t="s">
        <v>7435</v>
      </c>
      <c r="K7567" s="17">
        <v>1</v>
      </c>
      <c r="L7567" s="17" t="s">
        <v>7730</v>
      </c>
      <c r="M7567" s="9">
        <v>0.5</v>
      </c>
      <c r="N7567" s="9"/>
      <c r="O7567" s="21"/>
      <c r="Q7567" s="29"/>
      <c r="U7567" s="17"/>
      <c r="V7567" s="2"/>
      <c r="Y7567" t="str">
        <f t="shared" si="473"/>
        <v/>
      </c>
      <c r="AA7567" t="str">
        <f t="shared" si="474"/>
        <v/>
      </c>
      <c r="AC7567" s="7"/>
      <c r="AD7567" t="s">
        <v>5399</v>
      </c>
      <c r="AE7567">
        <f t="shared" si="475"/>
        <v>1</v>
      </c>
      <c r="AG7567" s="2"/>
      <c r="AI7567" s="7"/>
    </row>
    <row r="7568" spans="1:35" ht="11" customHeight="1" outlineLevel="1" x14ac:dyDescent="0.25">
      <c r="A7568" t="s">
        <v>676</v>
      </c>
      <c r="C7568" s="2" t="s">
        <v>12953</v>
      </c>
      <c r="D7568" s="2" t="s">
        <v>7436</v>
      </c>
      <c r="E7568" s="7">
        <v>2008</v>
      </c>
      <c r="F7568" s="5" t="s">
        <v>753</v>
      </c>
      <c r="H7568" s="5" t="s">
        <v>5398</v>
      </c>
      <c r="I7568" s="6" t="s">
        <v>5399</v>
      </c>
      <c r="J7568" s="6" t="s">
        <v>7435</v>
      </c>
      <c r="K7568" s="17">
        <v>1</v>
      </c>
      <c r="L7568" s="17" t="s">
        <v>7732</v>
      </c>
      <c r="M7568" s="9"/>
      <c r="N7568" s="9"/>
      <c r="O7568" s="21"/>
      <c r="Q7568" s="29"/>
      <c r="U7568" s="17"/>
      <c r="V7568" s="2"/>
      <c r="Y7568" t="str">
        <f t="shared" si="473"/>
        <v/>
      </c>
      <c r="AA7568">
        <f t="shared" si="474"/>
        <v>1</v>
      </c>
      <c r="AC7568" s="7"/>
      <c r="AD7568" t="s">
        <v>5399</v>
      </c>
      <c r="AE7568">
        <f t="shared" si="475"/>
        <v>1</v>
      </c>
      <c r="AG7568" s="2"/>
      <c r="AI7568" s="7"/>
    </row>
    <row r="7569" spans="1:35" ht="11" customHeight="1" outlineLevel="1" x14ac:dyDescent="0.25">
      <c r="A7569" t="s">
        <v>676</v>
      </c>
      <c r="C7569" s="2" t="s">
        <v>12953</v>
      </c>
      <c r="D7569" s="2" t="s">
        <v>7438</v>
      </c>
      <c r="E7569" s="7">
        <v>2008</v>
      </c>
      <c r="F7569" s="5" t="s">
        <v>753</v>
      </c>
      <c r="H7569" s="5" t="s">
        <v>5398</v>
      </c>
      <c r="I7569" s="6" t="s">
        <v>5399</v>
      </c>
      <c r="J7569" s="6" t="s">
        <v>7437</v>
      </c>
      <c r="K7569" s="17">
        <v>1</v>
      </c>
      <c r="L7569" s="17" t="s">
        <v>7732</v>
      </c>
      <c r="M7569" s="9"/>
      <c r="N7569" s="9"/>
      <c r="O7569" s="21"/>
      <c r="Q7569" s="29"/>
      <c r="U7569" s="17"/>
      <c r="V7569" s="2"/>
      <c r="Y7569" t="str">
        <f t="shared" si="473"/>
        <v/>
      </c>
      <c r="AA7569">
        <f t="shared" si="474"/>
        <v>1</v>
      </c>
      <c r="AC7569" s="7"/>
      <c r="AD7569" t="s">
        <v>5399</v>
      </c>
      <c r="AE7569">
        <f t="shared" si="475"/>
        <v>1</v>
      </c>
      <c r="AG7569" s="2"/>
      <c r="AI7569" s="7"/>
    </row>
    <row r="7570" spans="1:35" ht="11" customHeight="1" outlineLevel="1" x14ac:dyDescent="0.25">
      <c r="A7570" t="s">
        <v>676</v>
      </c>
      <c r="C7570" s="2" t="s">
        <v>12953</v>
      </c>
      <c r="D7570" s="2">
        <v>4565</v>
      </c>
      <c r="E7570" s="7">
        <v>2008</v>
      </c>
      <c r="F7570" s="5" t="s">
        <v>163</v>
      </c>
      <c r="H7570" s="5" t="s">
        <v>5398</v>
      </c>
      <c r="I7570" s="6" t="s">
        <v>7441</v>
      </c>
      <c r="J7570" s="6" t="s">
        <v>7439</v>
      </c>
      <c r="K7570" s="17">
        <v>2</v>
      </c>
      <c r="L7570" s="17" t="s">
        <v>7730</v>
      </c>
      <c r="M7570" s="9">
        <v>0.5</v>
      </c>
      <c r="N7570" s="9"/>
      <c r="O7570" s="21"/>
      <c r="Q7570" s="29"/>
      <c r="U7570" s="17"/>
      <c r="V7570" s="2"/>
      <c r="Y7570" t="str">
        <f t="shared" si="473"/>
        <v/>
      </c>
      <c r="AA7570" t="str">
        <f t="shared" si="474"/>
        <v/>
      </c>
      <c r="AC7570" s="7"/>
      <c r="AD7570" t="s">
        <v>7441</v>
      </c>
      <c r="AE7570">
        <f t="shared" si="475"/>
        <v>0</v>
      </c>
      <c r="AG7570" s="2"/>
      <c r="AI7570" s="7"/>
    </row>
    <row r="7571" spans="1:35" ht="11" customHeight="1" outlineLevel="1" x14ac:dyDescent="0.25">
      <c r="A7571" t="s">
        <v>676</v>
      </c>
      <c r="C7571" s="2" t="s">
        <v>12953</v>
      </c>
      <c r="D7571" s="2">
        <v>4566</v>
      </c>
      <c r="E7571" s="7">
        <v>2008</v>
      </c>
      <c r="F7571" s="5" t="s">
        <v>163</v>
      </c>
      <c r="H7571" s="5" t="s">
        <v>5398</v>
      </c>
      <c r="I7571" s="6" t="s">
        <v>5399</v>
      </c>
      <c r="J7571" s="6" t="s">
        <v>7439</v>
      </c>
      <c r="K7571" s="17">
        <v>1</v>
      </c>
      <c r="L7571" s="17" t="s">
        <v>7730</v>
      </c>
      <c r="M7571" s="9">
        <v>2</v>
      </c>
      <c r="N7571" s="9"/>
      <c r="O7571" s="21"/>
      <c r="Q7571" s="29"/>
      <c r="U7571" s="17"/>
      <c r="V7571" s="2"/>
      <c r="Y7571" t="str">
        <f t="shared" si="473"/>
        <v/>
      </c>
      <c r="AA7571" t="str">
        <f t="shared" si="474"/>
        <v/>
      </c>
      <c r="AC7571" s="7"/>
      <c r="AD7571" t="s">
        <v>5399</v>
      </c>
      <c r="AE7571">
        <f t="shared" si="475"/>
        <v>1</v>
      </c>
      <c r="AG7571" s="2"/>
      <c r="AI7571" s="7"/>
    </row>
    <row r="7572" spans="1:35" ht="11" customHeight="1" outlineLevel="1" x14ac:dyDescent="0.25">
      <c r="A7572" t="s">
        <v>676</v>
      </c>
      <c r="C7572" s="2" t="s">
        <v>12953</v>
      </c>
      <c r="D7572" s="2">
        <v>4567</v>
      </c>
      <c r="E7572" s="7">
        <v>2008</v>
      </c>
      <c r="F7572" s="5" t="s">
        <v>163</v>
      </c>
      <c r="H7572" s="5" t="s">
        <v>5398</v>
      </c>
      <c r="I7572" s="6" t="s">
        <v>5399</v>
      </c>
      <c r="J7572" s="6" t="s">
        <v>7439</v>
      </c>
      <c r="K7572" s="17">
        <v>4</v>
      </c>
      <c r="L7572" s="17" t="s">
        <v>7730</v>
      </c>
      <c r="M7572" s="9">
        <v>2</v>
      </c>
      <c r="N7572" s="9"/>
      <c r="O7572" s="21"/>
      <c r="Q7572" s="29"/>
      <c r="U7572" s="17"/>
      <c r="V7572" s="2"/>
      <c r="Y7572" t="str">
        <f t="shared" si="473"/>
        <v/>
      </c>
      <c r="AA7572" t="str">
        <f t="shared" si="474"/>
        <v/>
      </c>
      <c r="AC7572" s="7"/>
      <c r="AD7572" t="s">
        <v>5399</v>
      </c>
      <c r="AE7572">
        <f t="shared" si="475"/>
        <v>1</v>
      </c>
      <c r="AG7572" s="2"/>
      <c r="AI7572" s="7"/>
    </row>
    <row r="7573" spans="1:35" ht="11" customHeight="1" outlineLevel="1" x14ac:dyDescent="0.25">
      <c r="A7573" t="s">
        <v>676</v>
      </c>
      <c r="C7573" s="2" t="s">
        <v>12953</v>
      </c>
      <c r="D7573" s="2" t="s">
        <v>7440</v>
      </c>
      <c r="E7573" s="7">
        <v>2008</v>
      </c>
      <c r="F7573" s="5" t="s">
        <v>753</v>
      </c>
      <c r="H7573" s="5" t="s">
        <v>5398</v>
      </c>
      <c r="I7573" s="6" t="s">
        <v>5399</v>
      </c>
      <c r="J7573" s="6" t="s">
        <v>7439</v>
      </c>
      <c r="K7573" s="17">
        <v>1</v>
      </c>
      <c r="L7573" s="17" t="s">
        <v>7732</v>
      </c>
      <c r="M7573" s="9"/>
      <c r="N7573" s="9"/>
      <c r="O7573" s="21"/>
      <c r="Q7573" s="29"/>
      <c r="U7573" s="17"/>
      <c r="V7573" s="2"/>
      <c r="Y7573" t="str">
        <f t="shared" si="473"/>
        <v/>
      </c>
      <c r="AA7573">
        <f t="shared" si="474"/>
        <v>1</v>
      </c>
      <c r="AC7573" s="7"/>
      <c r="AD7573" t="s">
        <v>5399</v>
      </c>
      <c r="AE7573">
        <f t="shared" si="475"/>
        <v>1</v>
      </c>
      <c r="AG7573" s="2"/>
      <c r="AI7573" s="7"/>
    </row>
    <row r="7574" spans="1:35" ht="11" customHeight="1" outlineLevel="1" x14ac:dyDescent="0.25">
      <c r="A7574" t="s">
        <v>676</v>
      </c>
      <c r="C7574" s="2" t="s">
        <v>12953</v>
      </c>
      <c r="D7574" s="2">
        <v>4575</v>
      </c>
      <c r="E7574" s="7">
        <v>2008</v>
      </c>
      <c r="F7574" s="5" t="s">
        <v>163</v>
      </c>
      <c r="H7574" s="5" t="s">
        <v>5398</v>
      </c>
      <c r="I7574" s="6" t="s">
        <v>5399</v>
      </c>
      <c r="J7574" s="6" t="s">
        <v>7442</v>
      </c>
      <c r="K7574" s="17">
        <v>3</v>
      </c>
      <c r="L7574" s="17" t="s">
        <v>7730</v>
      </c>
      <c r="M7574" s="9">
        <v>0.9</v>
      </c>
      <c r="N7574" s="9"/>
      <c r="O7574" s="21"/>
      <c r="Q7574" s="29"/>
      <c r="U7574" s="17"/>
      <c r="V7574" s="2"/>
      <c r="Y7574" t="str">
        <f t="shared" si="473"/>
        <v/>
      </c>
      <c r="AA7574" t="str">
        <f t="shared" si="474"/>
        <v/>
      </c>
      <c r="AC7574" s="7"/>
      <c r="AD7574" t="s">
        <v>5399</v>
      </c>
      <c r="AE7574">
        <f t="shared" si="475"/>
        <v>1</v>
      </c>
      <c r="AG7574" s="2"/>
      <c r="AI7574" s="7"/>
    </row>
    <row r="7575" spans="1:35" ht="11" customHeight="1" outlineLevel="1" x14ac:dyDescent="0.25">
      <c r="A7575" t="s">
        <v>676</v>
      </c>
      <c r="C7575" s="2" t="s">
        <v>12953</v>
      </c>
      <c r="D7575" s="2" t="s">
        <v>7443</v>
      </c>
      <c r="E7575" s="7">
        <v>2008</v>
      </c>
      <c r="F7575" s="5" t="s">
        <v>753</v>
      </c>
      <c r="H7575" s="5" t="s">
        <v>5398</v>
      </c>
      <c r="I7575" s="6" t="s">
        <v>5399</v>
      </c>
      <c r="J7575" s="6" t="s">
        <v>7442</v>
      </c>
      <c r="K7575" s="17">
        <v>3</v>
      </c>
      <c r="L7575" s="17" t="s">
        <v>7730</v>
      </c>
      <c r="M7575" s="9">
        <v>12</v>
      </c>
      <c r="N7575" s="9"/>
      <c r="O7575" s="21"/>
      <c r="Q7575" s="29"/>
      <c r="U7575" s="17"/>
      <c r="V7575" s="2"/>
      <c r="Y7575" t="str">
        <f t="shared" si="473"/>
        <v/>
      </c>
      <c r="AA7575">
        <f t="shared" si="474"/>
        <v>1</v>
      </c>
      <c r="AC7575" s="7"/>
      <c r="AD7575" t="s">
        <v>5399</v>
      </c>
      <c r="AE7575">
        <f t="shared" si="475"/>
        <v>1</v>
      </c>
      <c r="AG7575" s="2"/>
      <c r="AI7575" s="7"/>
    </row>
    <row r="7576" spans="1:35" ht="11" customHeight="1" outlineLevel="1" x14ac:dyDescent="0.25">
      <c r="A7576" t="s">
        <v>676</v>
      </c>
      <c r="C7576" s="2" t="s">
        <v>12953</v>
      </c>
      <c r="D7576" s="2">
        <v>4590</v>
      </c>
      <c r="E7576" s="7">
        <v>2008</v>
      </c>
      <c r="F7576" s="5" t="s">
        <v>163</v>
      </c>
      <c r="H7576" s="5" t="s">
        <v>5398</v>
      </c>
      <c r="I7576" s="6" t="s">
        <v>4409</v>
      </c>
      <c r="J7576" s="6" t="s">
        <v>7444</v>
      </c>
      <c r="K7576" s="17">
        <v>1</v>
      </c>
      <c r="L7576" s="17" t="s">
        <v>7730</v>
      </c>
      <c r="M7576" s="9">
        <v>0.5</v>
      </c>
      <c r="N7576" s="9"/>
      <c r="O7576" s="21"/>
      <c r="Q7576" s="29"/>
      <c r="U7576" s="17"/>
      <c r="V7576" s="2"/>
      <c r="Y7576" t="str">
        <f t="shared" si="473"/>
        <v/>
      </c>
      <c r="AA7576" t="str">
        <f t="shared" si="474"/>
        <v/>
      </c>
      <c r="AC7576" s="7"/>
      <c r="AD7576" t="s">
        <v>4409</v>
      </c>
      <c r="AE7576">
        <f t="shared" si="475"/>
        <v>0</v>
      </c>
      <c r="AG7576" s="2"/>
      <c r="AI7576" s="7"/>
    </row>
    <row r="7577" spans="1:35" ht="11" customHeight="1" outlineLevel="1" x14ac:dyDescent="0.25">
      <c r="A7577" t="s">
        <v>676</v>
      </c>
      <c r="C7577" s="2" t="s">
        <v>12953</v>
      </c>
      <c r="D7577" s="2">
        <v>4592</v>
      </c>
      <c r="E7577" s="7">
        <v>2008</v>
      </c>
      <c r="F7577" s="5" t="s">
        <v>163</v>
      </c>
      <c r="H7577" s="5" t="s">
        <v>5398</v>
      </c>
      <c r="I7577" s="6" t="s">
        <v>7445</v>
      </c>
      <c r="J7577" s="6" t="s">
        <v>7444</v>
      </c>
      <c r="K7577" s="17">
        <v>3</v>
      </c>
      <c r="L7577" s="17" t="s">
        <v>7730</v>
      </c>
      <c r="M7577" s="9">
        <v>0.5</v>
      </c>
      <c r="N7577" s="9"/>
      <c r="O7577" s="21"/>
      <c r="Q7577" s="29"/>
      <c r="U7577" s="17"/>
      <c r="V7577" s="2"/>
      <c r="Y7577" t="str">
        <f t="shared" si="473"/>
        <v/>
      </c>
      <c r="AA7577" t="str">
        <f t="shared" si="474"/>
        <v/>
      </c>
      <c r="AC7577" s="7"/>
      <c r="AD7577" t="s">
        <v>7445</v>
      </c>
      <c r="AE7577">
        <f t="shared" si="475"/>
        <v>0</v>
      </c>
      <c r="AG7577" s="2"/>
      <c r="AI7577" s="7"/>
    </row>
    <row r="7578" spans="1:35" ht="11" customHeight="1" outlineLevel="1" x14ac:dyDescent="0.25">
      <c r="A7578" t="s">
        <v>676</v>
      </c>
      <c r="C7578" s="2" t="s">
        <v>12953</v>
      </c>
      <c r="D7578" s="2">
        <v>4594</v>
      </c>
      <c r="E7578" s="7">
        <v>2008</v>
      </c>
      <c r="F7578" s="5" t="s">
        <v>163</v>
      </c>
      <c r="H7578" s="5" t="s">
        <v>5398</v>
      </c>
      <c r="I7578" s="6" t="s">
        <v>4409</v>
      </c>
      <c r="J7578" s="6" t="s">
        <v>7444</v>
      </c>
      <c r="K7578" s="17">
        <v>1</v>
      </c>
      <c r="L7578" s="17" t="s">
        <v>7730</v>
      </c>
      <c r="M7578" s="9">
        <v>0.5</v>
      </c>
      <c r="N7578" s="9"/>
      <c r="O7578" s="21"/>
      <c r="Q7578" s="29"/>
      <c r="U7578" s="17"/>
      <c r="V7578" s="2"/>
      <c r="Y7578" t="str">
        <f t="shared" si="473"/>
        <v/>
      </c>
      <c r="AA7578" t="str">
        <f t="shared" si="474"/>
        <v/>
      </c>
      <c r="AC7578" s="7"/>
      <c r="AD7578" t="s">
        <v>4409</v>
      </c>
      <c r="AE7578">
        <f t="shared" si="475"/>
        <v>0</v>
      </c>
      <c r="AG7578" s="2"/>
      <c r="AI7578" s="7"/>
    </row>
    <row r="7579" spans="1:35" ht="11" customHeight="1" outlineLevel="1" x14ac:dyDescent="0.25">
      <c r="A7579" t="s">
        <v>676</v>
      </c>
      <c r="C7579" s="2" t="s">
        <v>12953</v>
      </c>
      <c r="D7579" s="2">
        <v>4596</v>
      </c>
      <c r="E7579" s="7">
        <v>2008</v>
      </c>
      <c r="F7579" s="5" t="s">
        <v>163</v>
      </c>
      <c r="H7579" s="5" t="s">
        <v>5398</v>
      </c>
      <c r="I7579" s="6" t="s">
        <v>4409</v>
      </c>
      <c r="J7579" s="6" t="s">
        <v>7444</v>
      </c>
      <c r="K7579" s="17">
        <v>1</v>
      </c>
      <c r="L7579" s="17" t="s">
        <v>7730</v>
      </c>
      <c r="M7579" s="9">
        <v>0.5</v>
      </c>
      <c r="N7579" s="9"/>
      <c r="O7579" s="21"/>
      <c r="Q7579" s="29"/>
      <c r="U7579" s="17"/>
      <c r="V7579" s="2"/>
      <c r="Y7579" t="str">
        <f t="shared" ref="Y7579:Y7642" si="476">IF(COUNTIF(F7579,"*fdc*"),1,"")</f>
        <v/>
      </c>
      <c r="AA7579" t="str">
        <f t="shared" ref="AA7579:AA7642" si="477">IF(COUNTIF(F7579,"*s/s*"),1,"")</f>
        <v/>
      </c>
      <c r="AC7579" s="7"/>
      <c r="AD7579" t="s">
        <v>4409</v>
      </c>
      <c r="AE7579">
        <f t="shared" si="475"/>
        <v>0</v>
      </c>
      <c r="AG7579" s="2"/>
      <c r="AI7579" s="7"/>
    </row>
    <row r="7580" spans="1:35" ht="11" customHeight="1" outlineLevel="1" collapsed="1" x14ac:dyDescent="0.25">
      <c r="A7580" t="s">
        <v>676</v>
      </c>
      <c r="C7580" s="2" t="s">
        <v>12953</v>
      </c>
      <c r="D7580" s="2">
        <v>4598</v>
      </c>
      <c r="E7580" s="7">
        <v>2008</v>
      </c>
      <c r="F7580" s="5" t="s">
        <v>163</v>
      </c>
      <c r="H7580" s="5" t="s">
        <v>5398</v>
      </c>
      <c r="I7580" s="6" t="s">
        <v>7446</v>
      </c>
      <c r="J7580" s="6" t="s">
        <v>7444</v>
      </c>
      <c r="K7580" s="17">
        <v>1</v>
      </c>
      <c r="L7580" s="17" t="s">
        <v>7730</v>
      </c>
      <c r="M7580" s="9">
        <v>0.5</v>
      </c>
      <c r="N7580" s="9"/>
      <c r="O7580" s="21"/>
      <c r="Q7580" s="29"/>
      <c r="U7580" s="17"/>
      <c r="V7580" s="2"/>
      <c r="Y7580" t="str">
        <f t="shared" si="476"/>
        <v/>
      </c>
      <c r="AA7580" t="str">
        <f t="shared" si="477"/>
        <v/>
      </c>
      <c r="AC7580" s="7"/>
      <c r="AD7580" t="s">
        <v>7446</v>
      </c>
      <c r="AE7580">
        <f t="shared" si="475"/>
        <v>0</v>
      </c>
      <c r="AG7580" s="2"/>
      <c r="AI7580" s="7"/>
    </row>
    <row r="7581" spans="1:35" ht="11" customHeight="1" outlineLevel="1" x14ac:dyDescent="0.25">
      <c r="A7581" t="s">
        <v>676</v>
      </c>
      <c r="C7581" s="2" t="s">
        <v>12953</v>
      </c>
      <c r="D7581" s="2" t="s">
        <v>7448</v>
      </c>
      <c r="E7581" s="7">
        <v>2008</v>
      </c>
      <c r="F7581" s="5" t="s">
        <v>753</v>
      </c>
      <c r="H7581" s="5" t="s">
        <v>5398</v>
      </c>
      <c r="I7581" s="6" t="s">
        <v>7447</v>
      </c>
      <c r="J7581" s="6" t="s">
        <v>7444</v>
      </c>
      <c r="K7581" s="17">
        <v>1</v>
      </c>
      <c r="L7581" s="17" t="s">
        <v>7730</v>
      </c>
      <c r="M7581" s="9">
        <v>19</v>
      </c>
      <c r="N7581" s="9"/>
      <c r="O7581" s="21"/>
      <c r="Q7581" s="29"/>
      <c r="U7581" s="17"/>
      <c r="V7581" s="2"/>
      <c r="Y7581" t="str">
        <f t="shared" si="476"/>
        <v/>
      </c>
      <c r="AA7581">
        <f t="shared" si="477"/>
        <v>1</v>
      </c>
      <c r="AC7581" s="7"/>
      <c r="AD7581" t="s">
        <v>7447</v>
      </c>
      <c r="AE7581">
        <f t="shared" si="475"/>
        <v>0</v>
      </c>
      <c r="AG7581" s="2"/>
      <c r="AI7581" s="7"/>
    </row>
    <row r="7582" spans="1:35" ht="11" customHeight="1" outlineLevel="1" x14ac:dyDescent="0.25">
      <c r="A7582" t="s">
        <v>676</v>
      </c>
      <c r="C7582" s="2" t="s">
        <v>12953</v>
      </c>
      <c r="D7582" s="2">
        <v>4636</v>
      </c>
      <c r="E7582" s="7">
        <v>2008</v>
      </c>
      <c r="F7582" s="5" t="s">
        <v>163</v>
      </c>
      <c r="H7582" s="5" t="s">
        <v>5398</v>
      </c>
      <c r="I7582" s="6" t="s">
        <v>5399</v>
      </c>
      <c r="J7582" s="6" t="s">
        <v>7449</v>
      </c>
      <c r="K7582" s="17">
        <v>3</v>
      </c>
      <c r="L7582" s="17" t="s">
        <v>7730</v>
      </c>
      <c r="M7582" s="9">
        <v>0.5</v>
      </c>
      <c r="N7582" s="9"/>
      <c r="O7582" s="21"/>
      <c r="Q7582" s="29"/>
      <c r="U7582" s="17"/>
      <c r="V7582" s="2"/>
      <c r="Y7582" t="str">
        <f t="shared" si="476"/>
        <v/>
      </c>
      <c r="AA7582" t="str">
        <f t="shared" si="477"/>
        <v/>
      </c>
      <c r="AC7582" s="7"/>
      <c r="AD7582" t="s">
        <v>5399</v>
      </c>
      <c r="AE7582">
        <f t="shared" si="475"/>
        <v>1</v>
      </c>
      <c r="AG7582" s="2"/>
      <c r="AI7582" s="7"/>
    </row>
    <row r="7583" spans="1:35" ht="11" customHeight="1" outlineLevel="1" x14ac:dyDescent="0.25">
      <c r="A7583" t="s">
        <v>676</v>
      </c>
      <c r="C7583" s="2" t="s">
        <v>12953</v>
      </c>
      <c r="D7583" s="2" t="s">
        <v>7450</v>
      </c>
      <c r="E7583" s="7">
        <v>2008</v>
      </c>
      <c r="F7583" s="5" t="s">
        <v>753</v>
      </c>
      <c r="H7583" s="5" t="s">
        <v>5398</v>
      </c>
      <c r="I7583" s="6" t="s">
        <v>5399</v>
      </c>
      <c r="J7583" s="6" t="s">
        <v>7449</v>
      </c>
      <c r="K7583" s="17">
        <v>3</v>
      </c>
      <c r="L7583" s="17" t="s">
        <v>7732</v>
      </c>
      <c r="M7583" s="9"/>
      <c r="N7583" s="9"/>
      <c r="O7583" s="21"/>
      <c r="Q7583" s="29"/>
      <c r="U7583" s="17"/>
      <c r="V7583" s="2"/>
      <c r="Y7583" t="str">
        <f t="shared" si="476"/>
        <v/>
      </c>
      <c r="AA7583">
        <f t="shared" si="477"/>
        <v>1</v>
      </c>
      <c r="AC7583" s="7"/>
      <c r="AD7583" t="s">
        <v>5399</v>
      </c>
      <c r="AE7583">
        <f t="shared" si="475"/>
        <v>1</v>
      </c>
      <c r="AG7583" s="2"/>
      <c r="AI7583" s="7"/>
    </row>
    <row r="7584" spans="1:35" ht="11" customHeight="1" outlineLevel="1" x14ac:dyDescent="0.25">
      <c r="A7584" t="s">
        <v>676</v>
      </c>
      <c r="C7584" s="2" t="s">
        <v>12953</v>
      </c>
      <c r="D7584" s="2">
        <v>4692</v>
      </c>
      <c r="E7584" s="7">
        <v>2008</v>
      </c>
      <c r="F7584" s="5" t="s">
        <v>163</v>
      </c>
      <c r="H7584" s="5" t="s">
        <v>5398</v>
      </c>
      <c r="I7584" s="6" t="s">
        <v>4772</v>
      </c>
      <c r="J7584" s="6" t="s">
        <v>7451</v>
      </c>
      <c r="K7584" s="17">
        <v>3</v>
      </c>
      <c r="L7584" s="17" t="s">
        <v>7730</v>
      </c>
      <c r="M7584" s="9">
        <v>0.5</v>
      </c>
      <c r="N7584" s="9"/>
      <c r="O7584" s="21"/>
      <c r="Q7584" s="29"/>
      <c r="U7584" s="17"/>
      <c r="V7584" s="2"/>
      <c r="Y7584" t="str">
        <f t="shared" si="476"/>
        <v/>
      </c>
      <c r="AA7584" t="str">
        <f t="shared" si="477"/>
        <v/>
      </c>
      <c r="AC7584" s="7"/>
      <c r="AD7584" t="s">
        <v>4772</v>
      </c>
      <c r="AE7584">
        <f t="shared" si="475"/>
        <v>0</v>
      </c>
      <c r="AG7584" s="2"/>
      <c r="AI7584" s="7"/>
    </row>
    <row r="7585" spans="1:35" ht="11" customHeight="1" outlineLevel="1" x14ac:dyDescent="0.25">
      <c r="A7585" t="s">
        <v>676</v>
      </c>
      <c r="C7585" s="2" t="s">
        <v>12953</v>
      </c>
      <c r="D7585" s="2" t="s">
        <v>7452</v>
      </c>
      <c r="E7585" s="7">
        <v>2008</v>
      </c>
      <c r="F7585" s="5" t="s">
        <v>753</v>
      </c>
      <c r="H7585" s="5" t="s">
        <v>5398</v>
      </c>
      <c r="I7585" s="6" t="s">
        <v>4772</v>
      </c>
      <c r="J7585" s="6" t="s">
        <v>7451</v>
      </c>
      <c r="K7585" s="17">
        <v>3</v>
      </c>
      <c r="L7585" s="17" t="s">
        <v>7732</v>
      </c>
      <c r="M7585" s="9"/>
      <c r="N7585" s="9"/>
      <c r="O7585" s="21"/>
      <c r="Q7585" s="29"/>
      <c r="U7585" s="17"/>
      <c r="V7585" s="2"/>
      <c r="Y7585" t="str">
        <f t="shared" si="476"/>
        <v/>
      </c>
      <c r="AA7585">
        <f t="shared" si="477"/>
        <v>1</v>
      </c>
      <c r="AC7585" s="7"/>
      <c r="AD7585" t="s">
        <v>4772</v>
      </c>
      <c r="AE7585">
        <f t="shared" si="475"/>
        <v>0</v>
      </c>
      <c r="AG7585" s="2"/>
      <c r="AI7585" s="7"/>
    </row>
    <row r="7586" spans="1:35" ht="11" customHeight="1" outlineLevel="1" x14ac:dyDescent="0.25">
      <c r="A7586" t="s">
        <v>676</v>
      </c>
      <c r="C7586" s="2" t="s">
        <v>12953</v>
      </c>
      <c r="D7586" s="2">
        <v>4726</v>
      </c>
      <c r="E7586" s="7">
        <v>2008</v>
      </c>
      <c r="F7586" s="5" t="s">
        <v>4088</v>
      </c>
      <c r="H7586" s="5" t="s">
        <v>5398</v>
      </c>
      <c r="I7586" s="6" t="s">
        <v>4772</v>
      </c>
      <c r="J7586" s="6" t="s">
        <v>7378</v>
      </c>
      <c r="K7586" s="17">
        <v>3</v>
      </c>
      <c r="L7586" s="17" t="s">
        <v>7730</v>
      </c>
      <c r="M7586" s="9">
        <v>1.9</v>
      </c>
      <c r="N7586" s="9"/>
      <c r="O7586" s="21"/>
      <c r="Q7586" s="29"/>
      <c r="U7586" s="17"/>
      <c r="V7586" s="2"/>
      <c r="Y7586" t="str">
        <f t="shared" si="476"/>
        <v/>
      </c>
      <c r="AA7586" t="str">
        <f t="shared" si="477"/>
        <v/>
      </c>
      <c r="AC7586" s="7"/>
      <c r="AD7586" t="s">
        <v>4772</v>
      </c>
      <c r="AE7586">
        <f t="shared" si="475"/>
        <v>0</v>
      </c>
      <c r="AG7586" s="2"/>
      <c r="AI7586" s="7"/>
    </row>
    <row r="7587" spans="1:35" ht="11" customHeight="1" outlineLevel="1" x14ac:dyDescent="0.25">
      <c r="A7587" t="s">
        <v>676</v>
      </c>
      <c r="C7587" s="2" t="s">
        <v>12953</v>
      </c>
      <c r="D7587" s="2" t="s">
        <v>7454</v>
      </c>
      <c r="E7587" s="7">
        <v>2008</v>
      </c>
      <c r="F7587" s="5" t="s">
        <v>753</v>
      </c>
      <c r="H7587" s="5" t="s">
        <v>5398</v>
      </c>
      <c r="I7587" s="6" t="s">
        <v>4772</v>
      </c>
      <c r="J7587" s="6" t="s">
        <v>7453</v>
      </c>
      <c r="K7587" s="17">
        <v>3</v>
      </c>
      <c r="L7587" s="17" t="s">
        <v>7730</v>
      </c>
      <c r="M7587" s="9">
        <v>9</v>
      </c>
      <c r="N7587" s="9"/>
      <c r="O7587" s="21"/>
      <c r="Q7587" s="29"/>
      <c r="U7587" s="17"/>
      <c r="V7587" s="2"/>
      <c r="Y7587" t="str">
        <f t="shared" si="476"/>
        <v/>
      </c>
      <c r="AA7587">
        <f t="shared" si="477"/>
        <v>1</v>
      </c>
      <c r="AC7587" s="7"/>
      <c r="AD7587" t="s">
        <v>4772</v>
      </c>
      <c r="AE7587">
        <f t="shared" si="475"/>
        <v>0</v>
      </c>
      <c r="AG7587" s="2"/>
      <c r="AI7587" s="7"/>
    </row>
    <row r="7588" spans="1:35" ht="11" customHeight="1" outlineLevel="1" x14ac:dyDescent="0.25">
      <c r="A7588" t="s">
        <v>676</v>
      </c>
      <c r="C7588" s="2" t="s">
        <v>12953</v>
      </c>
      <c r="D7588" s="2">
        <v>5088</v>
      </c>
      <c r="E7588" s="7">
        <v>2009</v>
      </c>
      <c r="F7588" s="5" t="s">
        <v>4088</v>
      </c>
      <c r="H7588" s="5" t="s">
        <v>5398</v>
      </c>
      <c r="I7588" s="6" t="s">
        <v>4772</v>
      </c>
      <c r="J7588" s="6" t="s">
        <v>7378</v>
      </c>
      <c r="K7588" s="17">
        <v>3</v>
      </c>
      <c r="L7588" s="17" t="s">
        <v>7730</v>
      </c>
      <c r="M7588" s="9">
        <v>0.9</v>
      </c>
      <c r="N7588" s="9"/>
      <c r="O7588" s="21"/>
      <c r="Q7588" s="29"/>
      <c r="U7588" s="17"/>
      <c r="V7588" s="2"/>
      <c r="Y7588" t="str">
        <f t="shared" si="476"/>
        <v/>
      </c>
      <c r="AA7588" t="str">
        <f t="shared" si="477"/>
        <v/>
      </c>
      <c r="AC7588" s="7"/>
      <c r="AD7588" t="s">
        <v>4772</v>
      </c>
      <c r="AE7588">
        <f t="shared" si="475"/>
        <v>0</v>
      </c>
      <c r="AG7588" s="2"/>
      <c r="AI7588" s="7"/>
    </row>
    <row r="7589" spans="1:35" ht="11" customHeight="1" outlineLevel="1" x14ac:dyDescent="0.25">
      <c r="A7589" t="s">
        <v>676</v>
      </c>
      <c r="C7589" s="2" t="s">
        <v>12953</v>
      </c>
      <c r="D7589" s="2">
        <v>5100</v>
      </c>
      <c r="E7589" s="7">
        <v>2009</v>
      </c>
      <c r="F7589" s="5" t="s">
        <v>163</v>
      </c>
      <c r="H7589" s="5" t="s">
        <v>5398</v>
      </c>
      <c r="I7589" s="6" t="s">
        <v>5399</v>
      </c>
      <c r="J7589" s="6" t="s">
        <v>7455</v>
      </c>
      <c r="K7589" s="17">
        <v>1</v>
      </c>
      <c r="L7589" s="17" t="s">
        <v>7730</v>
      </c>
      <c r="M7589" s="9">
        <v>0.8</v>
      </c>
      <c r="N7589" s="9"/>
      <c r="O7589" s="21"/>
      <c r="Q7589" s="29"/>
      <c r="U7589" s="17"/>
      <c r="V7589" s="2"/>
      <c r="Y7589" t="str">
        <f t="shared" si="476"/>
        <v/>
      </c>
      <c r="AA7589" t="str">
        <f t="shared" si="477"/>
        <v/>
      </c>
      <c r="AC7589" s="7"/>
      <c r="AD7589" t="s">
        <v>5399</v>
      </c>
      <c r="AE7589">
        <f t="shared" si="475"/>
        <v>1</v>
      </c>
      <c r="AG7589" s="2"/>
      <c r="AI7589" s="7"/>
    </row>
    <row r="7590" spans="1:35" ht="11" customHeight="1" outlineLevel="1" x14ac:dyDescent="0.25">
      <c r="A7590" t="s">
        <v>676</v>
      </c>
      <c r="C7590" s="2" t="s">
        <v>12953</v>
      </c>
      <c r="D7590" s="2" t="s">
        <v>7456</v>
      </c>
      <c r="E7590" s="7">
        <v>2009</v>
      </c>
      <c r="F7590" s="5" t="s">
        <v>753</v>
      </c>
      <c r="H7590" s="5" t="s">
        <v>5398</v>
      </c>
      <c r="I7590" s="6" t="s">
        <v>5399</v>
      </c>
      <c r="J7590" s="6" t="s">
        <v>7455</v>
      </c>
      <c r="K7590" s="17">
        <v>1</v>
      </c>
      <c r="L7590" s="17" t="s">
        <v>7732</v>
      </c>
      <c r="M7590" s="9"/>
      <c r="N7590" s="9"/>
      <c r="O7590" s="21"/>
      <c r="Q7590" s="29"/>
      <c r="U7590" s="17"/>
      <c r="V7590" s="2"/>
      <c r="Y7590" t="str">
        <f t="shared" si="476"/>
        <v/>
      </c>
      <c r="AA7590">
        <f t="shared" si="477"/>
        <v>1</v>
      </c>
      <c r="AC7590" s="7"/>
      <c r="AD7590" t="s">
        <v>5399</v>
      </c>
      <c r="AE7590">
        <f t="shared" si="475"/>
        <v>1</v>
      </c>
      <c r="AG7590" s="2"/>
      <c r="AI7590" s="7"/>
    </row>
    <row r="7591" spans="1:35" ht="11" customHeight="1" outlineLevel="1" x14ac:dyDescent="0.25">
      <c r="A7591" t="s">
        <v>676</v>
      </c>
      <c r="C7591" s="2" t="s">
        <v>12953</v>
      </c>
      <c r="D7591" s="2">
        <v>5126</v>
      </c>
      <c r="E7591" s="7">
        <v>2009</v>
      </c>
      <c r="F7591" s="5" t="s">
        <v>7458</v>
      </c>
      <c r="H7591" s="5" t="s">
        <v>5398</v>
      </c>
      <c r="I7591" s="6" t="s">
        <v>5399</v>
      </c>
      <c r="J7591" s="6" t="s">
        <v>7457</v>
      </c>
      <c r="K7591" s="17">
        <v>1</v>
      </c>
      <c r="L7591" s="17" t="s">
        <v>7730</v>
      </c>
      <c r="M7591" s="9">
        <v>0.5</v>
      </c>
      <c r="N7591" s="9"/>
      <c r="O7591" s="21"/>
      <c r="Q7591" s="29"/>
      <c r="U7591" s="17"/>
      <c r="V7591" s="2"/>
      <c r="Y7591" t="str">
        <f t="shared" si="476"/>
        <v/>
      </c>
      <c r="AA7591" t="str">
        <f t="shared" si="477"/>
        <v/>
      </c>
      <c r="AC7591" s="7"/>
      <c r="AD7591" t="s">
        <v>5399</v>
      </c>
      <c r="AE7591">
        <f t="shared" si="475"/>
        <v>1</v>
      </c>
      <c r="AG7591" s="2"/>
      <c r="AI7591" s="7"/>
    </row>
    <row r="7592" spans="1:35" ht="11" customHeight="1" outlineLevel="1" x14ac:dyDescent="0.25">
      <c r="A7592" t="s">
        <v>676</v>
      </c>
      <c r="C7592" s="2" t="s">
        <v>12953</v>
      </c>
      <c r="D7592" s="2">
        <v>5213</v>
      </c>
      <c r="E7592" s="7">
        <v>2010</v>
      </c>
      <c r="F7592" s="5" t="s">
        <v>163</v>
      </c>
      <c r="H7592" s="5" t="s">
        <v>5398</v>
      </c>
      <c r="I7592" s="6" t="s">
        <v>5399</v>
      </c>
      <c r="J7592" s="6" t="s">
        <v>7459</v>
      </c>
      <c r="K7592" s="17">
        <v>3</v>
      </c>
      <c r="L7592" s="17" t="s">
        <v>7730</v>
      </c>
      <c r="M7592" s="9">
        <v>0.6</v>
      </c>
      <c r="N7592" s="9"/>
      <c r="O7592" s="21"/>
      <c r="Q7592" s="29"/>
      <c r="U7592" s="17"/>
      <c r="V7592" s="2"/>
      <c r="Y7592" t="str">
        <f t="shared" si="476"/>
        <v/>
      </c>
      <c r="AA7592" t="str">
        <f t="shared" si="477"/>
        <v/>
      </c>
      <c r="AC7592" s="7"/>
      <c r="AD7592" t="s">
        <v>5399</v>
      </c>
      <c r="AE7592">
        <f t="shared" si="475"/>
        <v>1</v>
      </c>
      <c r="AG7592" s="2"/>
      <c r="AI7592" s="7"/>
    </row>
    <row r="7593" spans="1:35" ht="11" customHeight="1" outlineLevel="1" x14ac:dyDescent="0.25">
      <c r="A7593" t="s">
        <v>676</v>
      </c>
      <c r="C7593" s="2" t="s">
        <v>12953</v>
      </c>
      <c r="D7593" s="2" t="s">
        <v>7460</v>
      </c>
      <c r="E7593" s="7">
        <v>2010</v>
      </c>
      <c r="F7593" s="5" t="s">
        <v>753</v>
      </c>
      <c r="H7593" s="5" t="s">
        <v>5398</v>
      </c>
      <c r="I7593" s="6" t="s">
        <v>5399</v>
      </c>
      <c r="J7593" s="6" t="s">
        <v>7459</v>
      </c>
      <c r="K7593" s="17">
        <v>3</v>
      </c>
      <c r="L7593" s="17" t="s">
        <v>7732</v>
      </c>
      <c r="M7593" s="9"/>
      <c r="N7593" s="9"/>
      <c r="O7593" s="21"/>
      <c r="Q7593" s="29"/>
      <c r="U7593" s="17"/>
      <c r="V7593" s="2"/>
      <c r="Y7593" t="str">
        <f t="shared" si="476"/>
        <v/>
      </c>
      <c r="AA7593">
        <f t="shared" si="477"/>
        <v>1</v>
      </c>
      <c r="AC7593" s="7"/>
      <c r="AD7593" t="s">
        <v>5399</v>
      </c>
      <c r="AE7593">
        <f t="shared" si="475"/>
        <v>1</v>
      </c>
      <c r="AG7593" s="2"/>
      <c r="AI7593" s="7"/>
    </row>
    <row r="7594" spans="1:35" ht="11" customHeight="1" outlineLevel="1" x14ac:dyDescent="0.25">
      <c r="A7594" t="s">
        <v>676</v>
      </c>
      <c r="C7594" s="2" t="s">
        <v>12953</v>
      </c>
      <c r="D7594" s="2">
        <v>5276</v>
      </c>
      <c r="E7594" s="7">
        <v>2010</v>
      </c>
      <c r="F7594" s="5" t="s">
        <v>4397</v>
      </c>
      <c r="H7594" s="5" t="s">
        <v>5398</v>
      </c>
      <c r="I7594" s="6" t="s">
        <v>5399</v>
      </c>
      <c r="J7594" s="6" t="s">
        <v>7461</v>
      </c>
      <c r="K7594" s="17">
        <v>1</v>
      </c>
      <c r="L7594" s="17" t="s">
        <v>7730</v>
      </c>
      <c r="M7594" s="9">
        <v>0.5</v>
      </c>
      <c r="N7594" s="9"/>
      <c r="O7594" s="21"/>
      <c r="Q7594" s="29"/>
      <c r="U7594" s="17"/>
      <c r="V7594" s="2"/>
      <c r="Y7594" t="str">
        <f t="shared" si="476"/>
        <v/>
      </c>
      <c r="AA7594" t="str">
        <f t="shared" si="477"/>
        <v/>
      </c>
      <c r="AC7594" s="7"/>
      <c r="AD7594" t="s">
        <v>5399</v>
      </c>
      <c r="AE7594">
        <f t="shared" si="475"/>
        <v>1</v>
      </c>
      <c r="AG7594" s="2"/>
      <c r="AI7594" s="7"/>
    </row>
    <row r="7595" spans="1:35" ht="11" customHeight="1" outlineLevel="1" x14ac:dyDescent="0.25">
      <c r="A7595" t="s">
        <v>676</v>
      </c>
      <c r="C7595" s="2" t="s">
        <v>12953</v>
      </c>
      <c r="D7595" s="2" t="s">
        <v>7462</v>
      </c>
      <c r="E7595" s="7">
        <v>2010</v>
      </c>
      <c r="F7595" s="5" t="s">
        <v>753</v>
      </c>
      <c r="H7595" s="5" t="s">
        <v>5398</v>
      </c>
      <c r="I7595" s="6" t="s">
        <v>5399</v>
      </c>
      <c r="J7595" s="6" t="s">
        <v>7461</v>
      </c>
      <c r="K7595" s="17">
        <v>3</v>
      </c>
      <c r="L7595" s="17" t="s">
        <v>7732</v>
      </c>
      <c r="M7595" s="9"/>
      <c r="N7595" s="9"/>
      <c r="O7595" s="21"/>
      <c r="Q7595" s="29"/>
      <c r="U7595" s="17"/>
      <c r="V7595" s="2"/>
      <c r="Y7595" t="str">
        <f t="shared" si="476"/>
        <v/>
      </c>
      <c r="AA7595">
        <f t="shared" si="477"/>
        <v>1</v>
      </c>
      <c r="AC7595" s="7"/>
      <c r="AD7595" t="s">
        <v>5399</v>
      </c>
      <c r="AE7595">
        <f t="shared" si="475"/>
        <v>1</v>
      </c>
      <c r="AG7595" s="2"/>
      <c r="AI7595" s="7"/>
    </row>
    <row r="7596" spans="1:35" ht="11" customHeight="1" outlineLevel="1" x14ac:dyDescent="0.25">
      <c r="A7596" t="s">
        <v>676</v>
      </c>
      <c r="C7596" s="2" t="s">
        <v>12953</v>
      </c>
      <c r="D7596" s="2">
        <v>5489</v>
      </c>
      <c r="E7596" s="7">
        <v>2010</v>
      </c>
      <c r="F7596" s="5" t="s">
        <v>163</v>
      </c>
      <c r="H7596" s="5" t="s">
        <v>5398</v>
      </c>
      <c r="I7596" s="6" t="s">
        <v>5399</v>
      </c>
      <c r="J7596" s="6" t="s">
        <v>7463</v>
      </c>
      <c r="K7596" s="17">
        <v>3</v>
      </c>
      <c r="L7596" s="17" t="s">
        <v>7730</v>
      </c>
      <c r="M7596" s="9">
        <v>1.6</v>
      </c>
      <c r="N7596" s="9"/>
      <c r="O7596" s="21"/>
      <c r="Q7596" s="29"/>
      <c r="S7596">
        <v>1</v>
      </c>
      <c r="T7596">
        <v>1</v>
      </c>
      <c r="U7596" s="17"/>
      <c r="V7596" s="2"/>
      <c r="Y7596" t="str">
        <f t="shared" si="476"/>
        <v/>
      </c>
      <c r="AA7596" t="str">
        <f t="shared" si="477"/>
        <v/>
      </c>
      <c r="AC7596" s="7"/>
      <c r="AD7596" t="s">
        <v>5399</v>
      </c>
      <c r="AE7596">
        <f t="shared" si="475"/>
        <v>1</v>
      </c>
      <c r="AG7596" s="2"/>
      <c r="AI7596" s="7"/>
    </row>
    <row r="7597" spans="1:35" ht="11" customHeight="1" outlineLevel="1" x14ac:dyDescent="0.25">
      <c r="A7597" t="s">
        <v>676</v>
      </c>
      <c r="C7597" s="2" t="s">
        <v>12953</v>
      </c>
      <c r="D7597" s="2" t="s">
        <v>7464</v>
      </c>
      <c r="E7597" s="7">
        <v>2010</v>
      </c>
      <c r="F7597" s="5" t="s">
        <v>753</v>
      </c>
      <c r="H7597" s="5" t="s">
        <v>5398</v>
      </c>
      <c r="I7597" s="6" t="s">
        <v>5399</v>
      </c>
      <c r="J7597" s="6" t="s">
        <v>7463</v>
      </c>
      <c r="K7597" s="17">
        <v>3</v>
      </c>
      <c r="L7597" s="17" t="s">
        <v>7730</v>
      </c>
      <c r="M7597" s="9">
        <v>10</v>
      </c>
      <c r="N7597" s="9"/>
      <c r="O7597" s="21"/>
      <c r="Q7597" s="29"/>
      <c r="U7597" s="17"/>
      <c r="V7597" s="2"/>
      <c r="Y7597" t="str">
        <f t="shared" si="476"/>
        <v/>
      </c>
      <c r="AA7597">
        <f t="shared" si="477"/>
        <v>1</v>
      </c>
      <c r="AC7597" s="7"/>
      <c r="AD7597" t="s">
        <v>5399</v>
      </c>
      <c r="AE7597">
        <f t="shared" si="475"/>
        <v>1</v>
      </c>
      <c r="AG7597" s="2"/>
      <c r="AI7597" s="7"/>
    </row>
    <row r="7598" spans="1:35" ht="11" customHeight="1" outlineLevel="1" collapsed="1" x14ac:dyDescent="0.25">
      <c r="A7598" t="s">
        <v>676</v>
      </c>
      <c r="C7598" s="2" t="s">
        <v>12953</v>
      </c>
      <c r="D7598" s="2">
        <v>5520</v>
      </c>
      <c r="E7598" s="7">
        <v>2010</v>
      </c>
      <c r="F7598" s="5" t="s">
        <v>163</v>
      </c>
      <c r="H7598" s="5" t="s">
        <v>5398</v>
      </c>
      <c r="I7598" s="6" t="s">
        <v>7429</v>
      </c>
      <c r="J7598" s="6" t="s">
        <v>7465</v>
      </c>
      <c r="K7598" s="17">
        <v>3</v>
      </c>
      <c r="L7598" s="17" t="s">
        <v>7730</v>
      </c>
      <c r="M7598" s="9">
        <v>0.5</v>
      </c>
      <c r="N7598" s="9"/>
      <c r="O7598" s="21"/>
      <c r="Q7598" s="29"/>
      <c r="U7598" s="17"/>
      <c r="V7598" s="2"/>
      <c r="Y7598" t="str">
        <f t="shared" si="476"/>
        <v/>
      </c>
      <c r="AA7598" t="str">
        <f t="shared" si="477"/>
        <v/>
      </c>
      <c r="AC7598" s="7"/>
      <c r="AD7598" t="s">
        <v>7429</v>
      </c>
      <c r="AE7598">
        <f t="shared" si="475"/>
        <v>0</v>
      </c>
      <c r="AG7598" s="2"/>
      <c r="AI7598" s="7"/>
    </row>
    <row r="7599" spans="1:35" ht="11" customHeight="1" outlineLevel="1" x14ac:dyDescent="0.25">
      <c r="A7599" t="s">
        <v>676</v>
      </c>
      <c r="C7599" s="2" t="s">
        <v>12953</v>
      </c>
      <c r="D7599" s="2" t="s">
        <v>7466</v>
      </c>
      <c r="E7599" s="7">
        <v>2010</v>
      </c>
      <c r="F7599" s="5" t="s">
        <v>753</v>
      </c>
      <c r="H7599" s="5" t="s">
        <v>5398</v>
      </c>
      <c r="I7599" s="6" t="s">
        <v>7429</v>
      </c>
      <c r="J7599" s="6" t="s">
        <v>7465</v>
      </c>
      <c r="K7599" s="17">
        <v>3</v>
      </c>
      <c r="L7599" s="17" t="s">
        <v>7732</v>
      </c>
      <c r="M7599" s="9"/>
      <c r="N7599" s="9"/>
      <c r="O7599" s="21"/>
      <c r="Q7599" s="29"/>
      <c r="U7599" s="17"/>
      <c r="V7599" s="2"/>
      <c r="Y7599" t="str">
        <f t="shared" si="476"/>
        <v/>
      </c>
      <c r="AA7599">
        <f t="shared" si="477"/>
        <v>1</v>
      </c>
      <c r="AC7599" s="7"/>
      <c r="AD7599" t="s">
        <v>7429</v>
      </c>
      <c r="AE7599">
        <f t="shared" si="475"/>
        <v>0</v>
      </c>
      <c r="AG7599" s="2"/>
      <c r="AI7599" s="7"/>
    </row>
    <row r="7600" spans="1:35" ht="11" customHeight="1" outlineLevel="1" x14ac:dyDescent="0.25">
      <c r="A7600" t="s">
        <v>676</v>
      </c>
      <c r="C7600" s="2" t="s">
        <v>12953</v>
      </c>
      <c r="D7600" s="2">
        <v>5559</v>
      </c>
      <c r="E7600" s="7">
        <v>2011</v>
      </c>
      <c r="F7600" s="5" t="s">
        <v>163</v>
      </c>
      <c r="H7600" s="5" t="s">
        <v>5398</v>
      </c>
      <c r="I7600" s="6" t="s">
        <v>7447</v>
      </c>
      <c r="J7600" s="6" t="s">
        <v>7467</v>
      </c>
      <c r="K7600" s="17">
        <v>3</v>
      </c>
      <c r="L7600" s="17" t="s">
        <v>7730</v>
      </c>
      <c r="M7600" s="9">
        <v>0.6</v>
      </c>
      <c r="N7600" s="9"/>
      <c r="O7600" s="21"/>
      <c r="Q7600" s="29"/>
      <c r="U7600" s="17"/>
      <c r="V7600" s="2"/>
      <c r="Y7600" t="str">
        <f t="shared" si="476"/>
        <v/>
      </c>
      <c r="AA7600" t="str">
        <f t="shared" si="477"/>
        <v/>
      </c>
      <c r="AC7600" s="7"/>
      <c r="AD7600" t="s">
        <v>7447</v>
      </c>
      <c r="AE7600">
        <f t="shared" si="475"/>
        <v>0</v>
      </c>
      <c r="AG7600" s="2"/>
      <c r="AI7600" s="7"/>
    </row>
    <row r="7601" spans="1:35" ht="11" customHeight="1" outlineLevel="1" x14ac:dyDescent="0.25">
      <c r="A7601" t="s">
        <v>676</v>
      </c>
      <c r="C7601" s="2" t="s">
        <v>12953</v>
      </c>
      <c r="D7601" s="2">
        <v>5560</v>
      </c>
      <c r="E7601" s="7">
        <v>2011</v>
      </c>
      <c r="F7601" s="5" t="s">
        <v>163</v>
      </c>
      <c r="H7601" s="5" t="s">
        <v>5398</v>
      </c>
      <c r="I7601" s="6" t="s">
        <v>7447</v>
      </c>
      <c r="J7601" s="6" t="s">
        <v>7467</v>
      </c>
      <c r="K7601" s="17">
        <v>3</v>
      </c>
      <c r="L7601" s="17" t="s">
        <v>7730</v>
      </c>
      <c r="M7601" s="9">
        <v>0.6</v>
      </c>
      <c r="N7601" s="9"/>
      <c r="O7601" s="21"/>
      <c r="Q7601" s="29"/>
      <c r="U7601" s="17"/>
      <c r="V7601" s="2"/>
      <c r="Y7601" t="str">
        <f t="shared" si="476"/>
        <v/>
      </c>
      <c r="AA7601" t="str">
        <f t="shared" si="477"/>
        <v/>
      </c>
      <c r="AC7601" s="7"/>
      <c r="AD7601" t="s">
        <v>7447</v>
      </c>
      <c r="AE7601">
        <f t="shared" si="475"/>
        <v>0</v>
      </c>
      <c r="AG7601" s="2"/>
      <c r="AI7601" s="7"/>
    </row>
    <row r="7602" spans="1:35" ht="11" customHeight="1" outlineLevel="1" x14ac:dyDescent="0.25">
      <c r="A7602" t="s">
        <v>676</v>
      </c>
      <c r="C7602" s="2" t="s">
        <v>12953</v>
      </c>
      <c r="D7602" s="2" t="s">
        <v>7468</v>
      </c>
      <c r="E7602" s="7">
        <v>2011</v>
      </c>
      <c r="F7602" s="5" t="s">
        <v>753</v>
      </c>
      <c r="H7602" s="5" t="s">
        <v>5398</v>
      </c>
      <c r="I7602" s="6" t="s">
        <v>7447</v>
      </c>
      <c r="J7602" s="6" t="s">
        <v>7467</v>
      </c>
      <c r="K7602" s="17">
        <v>3</v>
      </c>
      <c r="L7602" s="17" t="s">
        <v>7732</v>
      </c>
      <c r="M7602" s="9"/>
      <c r="N7602" s="9"/>
      <c r="O7602" s="21"/>
      <c r="Q7602" s="29"/>
      <c r="U7602" s="17"/>
      <c r="V7602" s="2"/>
      <c r="Y7602" t="str">
        <f t="shared" si="476"/>
        <v/>
      </c>
      <c r="AA7602">
        <f t="shared" si="477"/>
        <v>1</v>
      </c>
      <c r="AC7602" s="7"/>
      <c r="AD7602" t="s">
        <v>7447</v>
      </c>
      <c r="AE7602">
        <f t="shared" si="475"/>
        <v>0</v>
      </c>
      <c r="AG7602" s="2"/>
      <c r="AI7602" s="7"/>
    </row>
    <row r="7603" spans="1:35" ht="11" customHeight="1" outlineLevel="1" x14ac:dyDescent="0.25">
      <c r="A7603" t="s">
        <v>676</v>
      </c>
      <c r="C7603" s="2" t="s">
        <v>12953</v>
      </c>
      <c r="D7603" s="2">
        <v>5588</v>
      </c>
      <c r="E7603" s="7">
        <v>2011</v>
      </c>
      <c r="F7603" s="5" t="s">
        <v>163</v>
      </c>
      <c r="H7603" s="5" t="s">
        <v>5398</v>
      </c>
      <c r="I7603" s="6" t="s">
        <v>7470</v>
      </c>
      <c r="J7603" s="6" t="s">
        <v>7469</v>
      </c>
      <c r="K7603" s="17">
        <v>3</v>
      </c>
      <c r="L7603" s="17" t="s">
        <v>7730</v>
      </c>
      <c r="M7603" s="9">
        <v>0.4</v>
      </c>
      <c r="N7603" s="9"/>
      <c r="O7603" s="21"/>
      <c r="Q7603" s="29"/>
      <c r="U7603" s="17"/>
      <c r="V7603" s="2"/>
      <c r="Y7603" t="str">
        <f t="shared" si="476"/>
        <v/>
      </c>
      <c r="AA7603" t="str">
        <f t="shared" si="477"/>
        <v/>
      </c>
      <c r="AC7603" s="7"/>
      <c r="AD7603" t="s">
        <v>7470</v>
      </c>
      <c r="AE7603">
        <f t="shared" si="475"/>
        <v>0</v>
      </c>
      <c r="AG7603" s="2"/>
      <c r="AI7603" s="7"/>
    </row>
    <row r="7604" spans="1:35" ht="11" customHeight="1" outlineLevel="1" x14ac:dyDescent="0.25">
      <c r="A7604" t="s">
        <v>676</v>
      </c>
      <c r="C7604" s="2" t="s">
        <v>12953</v>
      </c>
      <c r="D7604" s="2" t="s">
        <v>7471</v>
      </c>
      <c r="E7604" s="7">
        <v>2011</v>
      </c>
      <c r="F7604" s="5" t="s">
        <v>753</v>
      </c>
      <c r="H7604" s="5" t="s">
        <v>5398</v>
      </c>
      <c r="I7604" s="6" t="s">
        <v>7470</v>
      </c>
      <c r="J7604" s="6" t="s">
        <v>7469</v>
      </c>
      <c r="K7604" s="17">
        <v>3</v>
      </c>
      <c r="L7604" s="17" t="s">
        <v>7732</v>
      </c>
      <c r="M7604" s="9"/>
      <c r="N7604" s="9"/>
      <c r="O7604" s="21"/>
      <c r="Q7604" s="29"/>
      <c r="U7604" s="17"/>
      <c r="V7604" s="2"/>
      <c r="Y7604" t="str">
        <f t="shared" si="476"/>
        <v/>
      </c>
      <c r="AA7604">
        <f t="shared" si="477"/>
        <v>1</v>
      </c>
      <c r="AC7604" s="7"/>
      <c r="AD7604" t="s">
        <v>7470</v>
      </c>
      <c r="AE7604">
        <f t="shared" si="475"/>
        <v>0</v>
      </c>
      <c r="AG7604" s="2"/>
      <c r="AI7604" s="7"/>
    </row>
    <row r="7605" spans="1:35" ht="11" customHeight="1" outlineLevel="1" x14ac:dyDescent="0.25">
      <c r="A7605" t="s">
        <v>676</v>
      </c>
      <c r="C7605" s="2" t="s">
        <v>12953</v>
      </c>
      <c r="D7605" s="2">
        <v>5638</v>
      </c>
      <c r="E7605" s="7">
        <v>2011</v>
      </c>
      <c r="F7605" s="5" t="s">
        <v>163</v>
      </c>
      <c r="H7605" s="5" t="s">
        <v>5398</v>
      </c>
      <c r="I7605" s="6" t="s">
        <v>2186</v>
      </c>
      <c r="J7605" s="6" t="s">
        <v>7472</v>
      </c>
      <c r="K7605" s="17">
        <v>3</v>
      </c>
      <c r="L7605" s="17" t="s">
        <v>7730</v>
      </c>
      <c r="M7605" s="9">
        <v>1.6</v>
      </c>
      <c r="N7605" s="9"/>
      <c r="O7605" s="21"/>
      <c r="Q7605" s="29"/>
      <c r="U7605" s="17"/>
      <c r="V7605" s="2"/>
      <c r="Y7605" t="str">
        <f t="shared" si="476"/>
        <v/>
      </c>
      <c r="AA7605" t="str">
        <f t="shared" si="477"/>
        <v/>
      </c>
      <c r="AC7605" s="7"/>
      <c r="AD7605" t="s">
        <v>2186</v>
      </c>
      <c r="AE7605">
        <f t="shared" si="475"/>
        <v>0</v>
      </c>
      <c r="AG7605" s="2"/>
      <c r="AI7605" s="7"/>
    </row>
    <row r="7606" spans="1:35" ht="11" customHeight="1" outlineLevel="1" x14ac:dyDescent="0.25">
      <c r="A7606" t="s">
        <v>676</v>
      </c>
      <c r="C7606" s="2" t="s">
        <v>12953</v>
      </c>
      <c r="D7606" s="2" t="s">
        <v>7473</v>
      </c>
      <c r="E7606" s="7">
        <v>2011</v>
      </c>
      <c r="F7606" s="5" t="s">
        <v>753</v>
      </c>
      <c r="H7606" s="5" t="s">
        <v>5398</v>
      </c>
      <c r="I7606" s="6" t="s">
        <v>2186</v>
      </c>
      <c r="J7606" s="6" t="s">
        <v>7472</v>
      </c>
      <c r="K7606" s="17">
        <v>1</v>
      </c>
      <c r="L7606" s="17" t="s">
        <v>7732</v>
      </c>
      <c r="M7606" s="9"/>
      <c r="N7606" s="9"/>
      <c r="O7606" s="21"/>
      <c r="Q7606" s="29"/>
      <c r="U7606" s="17"/>
      <c r="V7606" s="2"/>
      <c r="Y7606" t="str">
        <f t="shared" si="476"/>
        <v/>
      </c>
      <c r="AA7606">
        <f t="shared" si="477"/>
        <v>1</v>
      </c>
      <c r="AC7606" s="7"/>
      <c r="AD7606" t="s">
        <v>2186</v>
      </c>
      <c r="AE7606">
        <f t="shared" si="475"/>
        <v>0</v>
      </c>
      <c r="AG7606" s="2"/>
      <c r="AI7606" s="7"/>
    </row>
    <row r="7607" spans="1:35" ht="11" customHeight="1" outlineLevel="1" x14ac:dyDescent="0.25">
      <c r="A7607" t="s">
        <v>676</v>
      </c>
      <c r="C7607" s="2" t="s">
        <v>12953</v>
      </c>
      <c r="D7607" s="2">
        <v>5659</v>
      </c>
      <c r="E7607" s="7">
        <v>2011</v>
      </c>
      <c r="F7607" s="5" t="s">
        <v>163</v>
      </c>
      <c r="H7607" s="5" t="s">
        <v>5398</v>
      </c>
      <c r="I7607" s="6" t="s">
        <v>7447</v>
      </c>
      <c r="J7607" s="6" t="s">
        <v>7474</v>
      </c>
      <c r="K7607" s="17">
        <v>3</v>
      </c>
      <c r="L7607" s="17" t="s">
        <v>7730</v>
      </c>
      <c r="M7607" s="9">
        <v>0.5</v>
      </c>
      <c r="N7607" s="9"/>
      <c r="O7607" s="21"/>
      <c r="Q7607" s="29"/>
      <c r="U7607" s="17"/>
      <c r="V7607" s="2"/>
      <c r="Y7607" t="str">
        <f t="shared" si="476"/>
        <v/>
      </c>
      <c r="AA7607" t="str">
        <f t="shared" si="477"/>
        <v/>
      </c>
      <c r="AC7607" s="7"/>
      <c r="AD7607" t="s">
        <v>7447</v>
      </c>
      <c r="AE7607">
        <f t="shared" si="475"/>
        <v>0</v>
      </c>
      <c r="AG7607" s="2"/>
      <c r="AI7607" s="7"/>
    </row>
    <row r="7608" spans="1:35" ht="11" customHeight="1" outlineLevel="1" x14ac:dyDescent="0.25">
      <c r="A7608" t="s">
        <v>676</v>
      </c>
      <c r="C7608" s="2" t="s">
        <v>12953</v>
      </c>
      <c r="D7608" s="2">
        <v>5660</v>
      </c>
      <c r="E7608" s="7">
        <v>2011</v>
      </c>
      <c r="F7608" s="5" t="s">
        <v>163</v>
      </c>
      <c r="H7608" s="5" t="s">
        <v>5398</v>
      </c>
      <c r="I7608" s="6" t="s">
        <v>7447</v>
      </c>
      <c r="J7608" s="6" t="s">
        <v>7474</v>
      </c>
      <c r="K7608" s="17">
        <v>3</v>
      </c>
      <c r="L7608" s="17" t="s">
        <v>7730</v>
      </c>
      <c r="M7608" s="9">
        <v>0.5</v>
      </c>
      <c r="N7608" s="9"/>
      <c r="O7608" s="21"/>
      <c r="Q7608" s="29"/>
      <c r="U7608" s="17"/>
      <c r="V7608" s="2"/>
      <c r="Y7608" t="str">
        <f t="shared" si="476"/>
        <v/>
      </c>
      <c r="AA7608" t="str">
        <f t="shared" si="477"/>
        <v/>
      </c>
      <c r="AC7608" s="7"/>
      <c r="AD7608" t="s">
        <v>7447</v>
      </c>
      <c r="AE7608">
        <f t="shared" si="475"/>
        <v>0</v>
      </c>
      <c r="AG7608" s="2"/>
      <c r="AI7608" s="7"/>
    </row>
    <row r="7609" spans="1:35" ht="11" customHeight="1" outlineLevel="1" x14ac:dyDescent="0.25">
      <c r="A7609" t="s">
        <v>676</v>
      </c>
      <c r="C7609" s="2" t="s">
        <v>12953</v>
      </c>
      <c r="D7609" s="2" t="s">
        <v>7475</v>
      </c>
      <c r="E7609" s="7">
        <v>2011</v>
      </c>
      <c r="F7609" s="5" t="s">
        <v>753</v>
      </c>
      <c r="H7609" s="5" t="s">
        <v>5398</v>
      </c>
      <c r="I7609" s="6" t="s">
        <v>7447</v>
      </c>
      <c r="J7609" s="6" t="s">
        <v>7474</v>
      </c>
      <c r="K7609" s="17">
        <v>3</v>
      </c>
      <c r="L7609" s="17" t="s">
        <v>7730</v>
      </c>
      <c r="M7609" s="9">
        <v>14</v>
      </c>
      <c r="N7609" s="9"/>
      <c r="O7609" s="21"/>
      <c r="Q7609" s="29"/>
      <c r="U7609" s="17"/>
      <c r="V7609" s="2"/>
      <c r="Y7609" t="str">
        <f t="shared" si="476"/>
        <v/>
      </c>
      <c r="AA7609">
        <f t="shared" si="477"/>
        <v>1</v>
      </c>
      <c r="AC7609" s="7"/>
      <c r="AD7609" t="s">
        <v>7447</v>
      </c>
      <c r="AE7609">
        <f t="shared" si="475"/>
        <v>0</v>
      </c>
      <c r="AG7609" s="2"/>
      <c r="AI7609" s="7"/>
    </row>
    <row r="7610" spans="1:35" ht="11" customHeight="1" outlineLevel="1" x14ac:dyDescent="0.25">
      <c r="A7610" t="s">
        <v>676</v>
      </c>
      <c r="C7610" s="2" t="s">
        <v>12953</v>
      </c>
      <c r="D7610" s="2">
        <v>5726</v>
      </c>
      <c r="E7610" s="7">
        <v>2011</v>
      </c>
      <c r="F7610" s="5" t="s">
        <v>163</v>
      </c>
      <c r="H7610" s="5" t="s">
        <v>5398</v>
      </c>
      <c r="I7610" s="6" t="s">
        <v>5399</v>
      </c>
      <c r="J7610" s="6" t="s">
        <v>7476</v>
      </c>
      <c r="K7610" s="17">
        <v>1</v>
      </c>
      <c r="L7610" s="17" t="s">
        <v>7730</v>
      </c>
      <c r="M7610" s="9">
        <v>0.6</v>
      </c>
      <c r="N7610" s="9"/>
      <c r="O7610" s="21"/>
      <c r="Q7610" s="29"/>
      <c r="U7610" s="17"/>
      <c r="V7610" s="2"/>
      <c r="Y7610" t="str">
        <f t="shared" si="476"/>
        <v/>
      </c>
      <c r="AA7610" t="str">
        <f t="shared" si="477"/>
        <v/>
      </c>
      <c r="AC7610" s="7"/>
      <c r="AD7610" t="s">
        <v>5399</v>
      </c>
      <c r="AE7610">
        <f t="shared" si="475"/>
        <v>1</v>
      </c>
      <c r="AG7610" s="2"/>
      <c r="AI7610" s="7"/>
    </row>
    <row r="7611" spans="1:35" ht="11" customHeight="1" outlineLevel="1" collapsed="1" x14ac:dyDescent="0.25">
      <c r="A7611" t="s">
        <v>676</v>
      </c>
      <c r="C7611" s="2" t="s">
        <v>12953</v>
      </c>
      <c r="D7611" s="2">
        <v>5727</v>
      </c>
      <c r="E7611" s="7">
        <v>2011</v>
      </c>
      <c r="F7611" s="5" t="s">
        <v>163</v>
      </c>
      <c r="H7611" s="5" t="s">
        <v>5398</v>
      </c>
      <c r="I7611" s="6" t="s">
        <v>5399</v>
      </c>
      <c r="J7611" s="6" t="s">
        <v>7476</v>
      </c>
      <c r="K7611" s="17">
        <v>3</v>
      </c>
      <c r="L7611" s="17" t="s">
        <v>7730</v>
      </c>
      <c r="M7611" s="9">
        <v>0.6</v>
      </c>
      <c r="N7611" s="9"/>
      <c r="O7611" s="21"/>
      <c r="Q7611" s="29"/>
      <c r="U7611" s="17"/>
      <c r="V7611" s="2"/>
      <c r="Y7611" t="str">
        <f t="shared" si="476"/>
        <v/>
      </c>
      <c r="AA7611" t="str">
        <f t="shared" si="477"/>
        <v/>
      </c>
      <c r="AC7611" s="7"/>
      <c r="AD7611" t="s">
        <v>5399</v>
      </c>
      <c r="AE7611">
        <f t="shared" si="475"/>
        <v>1</v>
      </c>
      <c r="AG7611" s="2"/>
      <c r="AI7611" s="7"/>
    </row>
    <row r="7612" spans="1:35" ht="11" customHeight="1" outlineLevel="1" x14ac:dyDescent="0.25">
      <c r="A7612" t="s">
        <v>676</v>
      </c>
      <c r="C7612" s="2" t="s">
        <v>12953</v>
      </c>
      <c r="D7612" s="2">
        <v>5728</v>
      </c>
      <c r="E7612" s="7">
        <v>2011</v>
      </c>
      <c r="F7612" s="5" t="s">
        <v>163</v>
      </c>
      <c r="H7612" s="5" t="s">
        <v>5398</v>
      </c>
      <c r="I7612" s="6" t="s">
        <v>5399</v>
      </c>
      <c r="J7612" s="6" t="s">
        <v>7476</v>
      </c>
      <c r="K7612" s="17">
        <v>1</v>
      </c>
      <c r="L7612" s="17" t="s">
        <v>7730</v>
      </c>
      <c r="M7612" s="9">
        <v>0.6</v>
      </c>
      <c r="N7612" s="9"/>
      <c r="O7612" s="21"/>
      <c r="Q7612" s="29"/>
      <c r="U7612" s="17"/>
      <c r="V7612" s="2"/>
      <c r="Y7612" t="str">
        <f t="shared" si="476"/>
        <v/>
      </c>
      <c r="AA7612" t="str">
        <f t="shared" si="477"/>
        <v/>
      </c>
      <c r="AC7612" s="7"/>
      <c r="AD7612" t="s">
        <v>5399</v>
      </c>
      <c r="AE7612">
        <f t="shared" si="475"/>
        <v>1</v>
      </c>
      <c r="AG7612" s="2"/>
      <c r="AI7612" s="7"/>
    </row>
    <row r="7613" spans="1:35" ht="11" customHeight="1" outlineLevel="1" x14ac:dyDescent="0.25">
      <c r="A7613" t="s">
        <v>676</v>
      </c>
      <c r="C7613" s="2" t="s">
        <v>12953</v>
      </c>
      <c r="D7613" s="2">
        <v>5729</v>
      </c>
      <c r="E7613" s="7">
        <v>2011</v>
      </c>
      <c r="F7613" s="5" t="s">
        <v>163</v>
      </c>
      <c r="H7613" s="5" t="s">
        <v>5398</v>
      </c>
      <c r="I7613" s="6" t="s">
        <v>5399</v>
      </c>
      <c r="J7613" s="6" t="s">
        <v>7476</v>
      </c>
      <c r="K7613" s="17">
        <v>3</v>
      </c>
      <c r="L7613" s="17" t="s">
        <v>7730</v>
      </c>
      <c r="M7613" s="9">
        <v>0.6</v>
      </c>
      <c r="N7613" s="9"/>
      <c r="O7613" s="21"/>
      <c r="Q7613" s="29"/>
      <c r="U7613" s="17"/>
      <c r="V7613" s="2"/>
      <c r="Y7613" t="str">
        <f t="shared" si="476"/>
        <v/>
      </c>
      <c r="AA7613" t="str">
        <f t="shared" si="477"/>
        <v/>
      </c>
      <c r="AC7613" s="7"/>
      <c r="AD7613" t="s">
        <v>5399</v>
      </c>
      <c r="AE7613">
        <f t="shared" si="475"/>
        <v>1</v>
      </c>
      <c r="AG7613" s="2"/>
      <c r="AI7613" s="7"/>
    </row>
    <row r="7614" spans="1:35" ht="11" customHeight="1" outlineLevel="1" x14ac:dyDescent="0.25">
      <c r="A7614" t="s">
        <v>676</v>
      </c>
      <c r="C7614" s="2" t="s">
        <v>12953</v>
      </c>
      <c r="D7614" s="2">
        <v>5730</v>
      </c>
      <c r="E7614" s="7">
        <v>2011</v>
      </c>
      <c r="F7614" s="5" t="s">
        <v>163</v>
      </c>
      <c r="H7614" s="5" t="s">
        <v>5398</v>
      </c>
      <c r="I7614" s="6" t="s">
        <v>5399</v>
      </c>
      <c r="J7614" s="6" t="s">
        <v>7476</v>
      </c>
      <c r="K7614" s="17">
        <v>3</v>
      </c>
      <c r="L7614" s="17" t="s">
        <v>7730</v>
      </c>
      <c r="M7614" s="9">
        <v>0.6</v>
      </c>
      <c r="N7614" s="9"/>
      <c r="O7614" s="21"/>
      <c r="Q7614" s="29"/>
      <c r="U7614" s="17"/>
      <c r="V7614" s="2"/>
      <c r="Y7614" t="str">
        <f t="shared" si="476"/>
        <v/>
      </c>
      <c r="AA7614" t="str">
        <f t="shared" si="477"/>
        <v/>
      </c>
      <c r="AC7614" s="7"/>
      <c r="AD7614" t="s">
        <v>5399</v>
      </c>
      <c r="AE7614">
        <f t="shared" si="475"/>
        <v>1</v>
      </c>
      <c r="AG7614" s="2"/>
      <c r="AI7614" s="7"/>
    </row>
    <row r="7615" spans="1:35" ht="11" customHeight="1" outlineLevel="1" x14ac:dyDescent="0.25">
      <c r="A7615" t="s">
        <v>676</v>
      </c>
      <c r="C7615" s="2" t="s">
        <v>12953</v>
      </c>
      <c r="D7615" s="2">
        <v>5731</v>
      </c>
      <c r="E7615" s="7">
        <v>2011</v>
      </c>
      <c r="F7615" s="5" t="s">
        <v>163</v>
      </c>
      <c r="H7615" s="5" t="s">
        <v>5398</v>
      </c>
      <c r="I7615" s="6" t="s">
        <v>5399</v>
      </c>
      <c r="J7615" s="6" t="s">
        <v>7476</v>
      </c>
      <c r="K7615" s="17">
        <v>3</v>
      </c>
      <c r="L7615" s="17" t="s">
        <v>7730</v>
      </c>
      <c r="M7615" s="9">
        <v>0.6</v>
      </c>
      <c r="N7615" s="9"/>
      <c r="O7615" s="21"/>
      <c r="Q7615" s="29"/>
      <c r="U7615" s="17"/>
      <c r="V7615" s="2"/>
      <c r="Y7615" t="str">
        <f t="shared" si="476"/>
        <v/>
      </c>
      <c r="AA7615" t="str">
        <f t="shared" si="477"/>
        <v/>
      </c>
      <c r="AC7615" s="7"/>
      <c r="AD7615" t="s">
        <v>5399</v>
      </c>
      <c r="AE7615">
        <f t="shared" si="475"/>
        <v>1</v>
      </c>
      <c r="AG7615" s="2"/>
      <c r="AI7615" s="7"/>
    </row>
    <row r="7616" spans="1:35" ht="11" customHeight="1" outlineLevel="1" x14ac:dyDescent="0.25">
      <c r="A7616" t="s">
        <v>676</v>
      </c>
      <c r="C7616" s="2" t="s">
        <v>12953</v>
      </c>
      <c r="D7616" s="2">
        <v>5732</v>
      </c>
      <c r="E7616" s="7">
        <v>2011</v>
      </c>
      <c r="F7616" s="5" t="s">
        <v>163</v>
      </c>
      <c r="H7616" s="5" t="s">
        <v>5398</v>
      </c>
      <c r="I7616" s="6" t="s">
        <v>5399</v>
      </c>
      <c r="J7616" s="6" t="s">
        <v>7476</v>
      </c>
      <c r="K7616" s="17">
        <v>1</v>
      </c>
      <c r="L7616" s="17" t="s">
        <v>7730</v>
      </c>
      <c r="M7616" s="9">
        <v>0.6</v>
      </c>
      <c r="N7616" s="9"/>
      <c r="O7616" s="21"/>
      <c r="Q7616" s="29"/>
      <c r="U7616" s="17"/>
      <c r="V7616" s="2"/>
      <c r="Y7616" t="str">
        <f t="shared" si="476"/>
        <v/>
      </c>
      <c r="AA7616" t="str">
        <f t="shared" si="477"/>
        <v/>
      </c>
      <c r="AC7616" s="7"/>
      <c r="AD7616" t="s">
        <v>5399</v>
      </c>
      <c r="AE7616">
        <f t="shared" si="475"/>
        <v>1</v>
      </c>
      <c r="AG7616" s="2"/>
      <c r="AI7616" s="7"/>
    </row>
    <row r="7617" spans="1:35" ht="11" customHeight="1" outlineLevel="1" x14ac:dyDescent="0.25">
      <c r="A7617" t="s">
        <v>676</v>
      </c>
      <c r="C7617" s="2" t="s">
        <v>12953</v>
      </c>
      <c r="D7617" s="2">
        <v>5733</v>
      </c>
      <c r="E7617" s="7">
        <v>2011</v>
      </c>
      <c r="F7617" s="5" t="s">
        <v>163</v>
      </c>
      <c r="H7617" s="5" t="s">
        <v>5398</v>
      </c>
      <c r="I7617" s="6" t="s">
        <v>5399</v>
      </c>
      <c r="J7617" s="6" t="s">
        <v>7476</v>
      </c>
      <c r="K7617" s="17">
        <v>1</v>
      </c>
      <c r="L7617" s="17" t="s">
        <v>7730</v>
      </c>
      <c r="M7617" s="9">
        <v>0.6</v>
      </c>
      <c r="N7617" s="9"/>
      <c r="O7617" s="21"/>
      <c r="Q7617" s="29"/>
      <c r="U7617" s="17"/>
      <c r="V7617" s="2"/>
      <c r="Y7617" t="str">
        <f t="shared" si="476"/>
        <v/>
      </c>
      <c r="AA7617" t="str">
        <f t="shared" si="477"/>
        <v/>
      </c>
      <c r="AC7617" s="7"/>
      <c r="AD7617" t="s">
        <v>5399</v>
      </c>
      <c r="AE7617">
        <f t="shared" si="475"/>
        <v>1</v>
      </c>
      <c r="AG7617" s="2"/>
      <c r="AI7617" s="7"/>
    </row>
    <row r="7618" spans="1:35" ht="11" customHeight="1" outlineLevel="1" x14ac:dyDescent="0.25">
      <c r="A7618" t="s">
        <v>676</v>
      </c>
      <c r="C7618" s="2" t="s">
        <v>12953</v>
      </c>
      <c r="D7618" s="2">
        <v>5734</v>
      </c>
      <c r="E7618" s="7">
        <v>2011</v>
      </c>
      <c r="F7618" s="5" t="s">
        <v>163</v>
      </c>
      <c r="H7618" s="5" t="s">
        <v>5398</v>
      </c>
      <c r="I7618" s="6" t="s">
        <v>5399</v>
      </c>
      <c r="J7618" s="6" t="s">
        <v>7476</v>
      </c>
      <c r="K7618" s="17">
        <v>3</v>
      </c>
      <c r="L7618" s="17" t="s">
        <v>7730</v>
      </c>
      <c r="M7618" s="9">
        <v>0.6</v>
      </c>
      <c r="N7618" s="9"/>
      <c r="O7618" s="21"/>
      <c r="Q7618" s="29"/>
      <c r="U7618" s="17"/>
      <c r="V7618" s="2"/>
      <c r="Y7618" t="str">
        <f t="shared" si="476"/>
        <v/>
      </c>
      <c r="AA7618" t="str">
        <f t="shared" si="477"/>
        <v/>
      </c>
      <c r="AC7618" s="7"/>
      <c r="AD7618" t="s">
        <v>5399</v>
      </c>
      <c r="AE7618">
        <f t="shared" si="475"/>
        <v>1</v>
      </c>
      <c r="AG7618" s="2"/>
      <c r="AI7618" s="7"/>
    </row>
    <row r="7619" spans="1:35" ht="11" customHeight="1" outlineLevel="1" x14ac:dyDescent="0.25">
      <c r="A7619" t="s">
        <v>676</v>
      </c>
      <c r="C7619" s="2" t="s">
        <v>12953</v>
      </c>
      <c r="D7619" s="2">
        <v>5735</v>
      </c>
      <c r="E7619" s="7">
        <v>2011</v>
      </c>
      <c r="F7619" s="5" t="s">
        <v>163</v>
      </c>
      <c r="H7619" s="5" t="s">
        <v>5398</v>
      </c>
      <c r="I7619" s="6" t="s">
        <v>5399</v>
      </c>
      <c r="J7619" s="6" t="s">
        <v>7476</v>
      </c>
      <c r="K7619" s="17">
        <v>3</v>
      </c>
      <c r="L7619" s="17" t="s">
        <v>7730</v>
      </c>
      <c r="M7619" s="9">
        <v>0.6</v>
      </c>
      <c r="N7619" s="9"/>
      <c r="O7619" s="21"/>
      <c r="Q7619" s="29"/>
      <c r="U7619" s="17"/>
      <c r="V7619" s="2"/>
      <c r="Y7619" t="str">
        <f t="shared" si="476"/>
        <v/>
      </c>
      <c r="AA7619" t="str">
        <f t="shared" si="477"/>
        <v/>
      </c>
      <c r="AC7619" s="7"/>
      <c r="AD7619" t="s">
        <v>5399</v>
      </c>
      <c r="AE7619">
        <f t="shared" si="475"/>
        <v>1</v>
      </c>
      <c r="AG7619" s="2"/>
      <c r="AI7619" s="7"/>
    </row>
    <row r="7620" spans="1:35" ht="11" customHeight="1" outlineLevel="1" x14ac:dyDescent="0.25">
      <c r="A7620" t="s">
        <v>676</v>
      </c>
      <c r="C7620" s="2" t="s">
        <v>12953</v>
      </c>
      <c r="D7620" s="2" t="s">
        <v>7477</v>
      </c>
      <c r="E7620" s="7">
        <v>2011</v>
      </c>
      <c r="F7620" s="5" t="s">
        <v>753</v>
      </c>
      <c r="H7620" s="5" t="s">
        <v>5398</v>
      </c>
      <c r="I7620" s="6" t="s">
        <v>5399</v>
      </c>
      <c r="J7620" s="6" t="s">
        <v>7476</v>
      </c>
      <c r="K7620" s="17">
        <v>1</v>
      </c>
      <c r="L7620" s="17" t="s">
        <v>7730</v>
      </c>
      <c r="M7620" s="9">
        <v>18</v>
      </c>
      <c r="N7620" s="9"/>
      <c r="O7620" s="21"/>
      <c r="Q7620" s="29"/>
      <c r="U7620" s="17"/>
      <c r="V7620" s="2"/>
      <c r="Y7620" t="str">
        <f t="shared" si="476"/>
        <v/>
      </c>
      <c r="AA7620">
        <f t="shared" si="477"/>
        <v>1</v>
      </c>
      <c r="AC7620" s="7"/>
      <c r="AD7620" t="s">
        <v>5399</v>
      </c>
      <c r="AE7620">
        <f t="shared" ref="AE7620:AE7683" si="478">COUNTIF(I7620,"*Fuji*")</f>
        <v>1</v>
      </c>
      <c r="AG7620" s="2"/>
      <c r="AI7620" s="7"/>
    </row>
    <row r="7621" spans="1:35" ht="11" customHeight="1" outlineLevel="1" x14ac:dyDescent="0.25">
      <c r="A7621" t="s">
        <v>676</v>
      </c>
      <c r="C7621" s="2" t="s">
        <v>12953</v>
      </c>
      <c r="D7621" s="2">
        <v>5740</v>
      </c>
      <c r="E7621" s="7">
        <v>2011</v>
      </c>
      <c r="F7621" s="5" t="s">
        <v>163</v>
      </c>
      <c r="H7621" s="5" t="s">
        <v>5398</v>
      </c>
      <c r="I7621" s="6" t="s">
        <v>5399</v>
      </c>
      <c r="J7621" s="6" t="s">
        <v>7478</v>
      </c>
      <c r="K7621" s="17">
        <v>1</v>
      </c>
      <c r="L7621" s="17" t="s">
        <v>7730</v>
      </c>
      <c r="M7621" s="9">
        <v>0.4</v>
      </c>
      <c r="N7621" s="9"/>
      <c r="O7621" s="21"/>
      <c r="Q7621" s="29"/>
      <c r="U7621" s="17"/>
      <c r="V7621" s="2"/>
      <c r="Y7621" t="str">
        <f t="shared" si="476"/>
        <v/>
      </c>
      <c r="AA7621" t="str">
        <f t="shared" si="477"/>
        <v/>
      </c>
      <c r="AC7621" s="7"/>
      <c r="AD7621" t="s">
        <v>5399</v>
      </c>
      <c r="AE7621">
        <f t="shared" si="478"/>
        <v>1</v>
      </c>
      <c r="AG7621" s="2"/>
      <c r="AI7621" s="7"/>
    </row>
    <row r="7622" spans="1:35" ht="11" customHeight="1" outlineLevel="1" x14ac:dyDescent="0.25">
      <c r="A7622" t="s">
        <v>676</v>
      </c>
      <c r="C7622" s="2" t="s">
        <v>12953</v>
      </c>
      <c r="D7622" s="2" t="s">
        <v>7479</v>
      </c>
      <c r="E7622" s="7">
        <v>2011</v>
      </c>
      <c r="F7622" s="5" t="s">
        <v>753</v>
      </c>
      <c r="H7622" s="5" t="s">
        <v>5398</v>
      </c>
      <c r="I7622" s="6" t="s">
        <v>5399</v>
      </c>
      <c r="J7622" s="6" t="s">
        <v>7478</v>
      </c>
      <c r="K7622" s="17">
        <v>3</v>
      </c>
      <c r="L7622" s="17" t="s">
        <v>7732</v>
      </c>
      <c r="M7622" s="9"/>
      <c r="N7622" s="9"/>
      <c r="O7622" s="21"/>
      <c r="Q7622" s="29"/>
      <c r="U7622" s="17"/>
      <c r="V7622" s="2"/>
      <c r="Y7622" t="str">
        <f t="shared" si="476"/>
        <v/>
      </c>
      <c r="AA7622">
        <f t="shared" si="477"/>
        <v>1</v>
      </c>
      <c r="AC7622" s="7"/>
      <c r="AD7622" t="s">
        <v>5399</v>
      </c>
      <c r="AE7622">
        <f t="shared" si="478"/>
        <v>1</v>
      </c>
      <c r="AG7622" s="2"/>
      <c r="AI7622" s="7"/>
    </row>
    <row r="7623" spans="1:35" ht="11" customHeight="1" outlineLevel="1" x14ac:dyDescent="0.25">
      <c r="A7623" t="s">
        <v>676</v>
      </c>
      <c r="C7623" s="2" t="s">
        <v>12953</v>
      </c>
      <c r="D7623" s="2" t="s">
        <v>7481</v>
      </c>
      <c r="E7623" s="7">
        <v>2011</v>
      </c>
      <c r="F7623" s="5" t="s">
        <v>753</v>
      </c>
      <c r="H7623" s="5" t="s">
        <v>5398</v>
      </c>
      <c r="I7623" s="6" t="s">
        <v>5399</v>
      </c>
      <c r="J7623" s="6" t="s">
        <v>7480</v>
      </c>
      <c r="K7623" s="17">
        <v>1</v>
      </c>
      <c r="L7623" s="17" t="s">
        <v>7730</v>
      </c>
      <c r="M7623" s="9">
        <v>30</v>
      </c>
      <c r="N7623" s="9"/>
      <c r="O7623" s="21"/>
      <c r="Q7623" s="29"/>
      <c r="U7623" s="17"/>
      <c r="V7623" s="2"/>
      <c r="Y7623" t="str">
        <f t="shared" si="476"/>
        <v/>
      </c>
      <c r="AA7623">
        <f t="shared" si="477"/>
        <v>1</v>
      </c>
      <c r="AC7623" s="7"/>
      <c r="AD7623" t="s">
        <v>5399</v>
      </c>
      <c r="AE7623">
        <f t="shared" si="478"/>
        <v>1</v>
      </c>
      <c r="AG7623" s="2"/>
      <c r="AI7623" s="7"/>
    </row>
    <row r="7624" spans="1:35" ht="11" customHeight="1" outlineLevel="1" x14ac:dyDescent="0.25">
      <c r="A7624" t="s">
        <v>676</v>
      </c>
      <c r="C7624" s="2" t="s">
        <v>12953</v>
      </c>
      <c r="D7624" s="2">
        <v>5756</v>
      </c>
      <c r="E7624" s="7">
        <v>2011</v>
      </c>
      <c r="F7624" s="5" t="s">
        <v>163</v>
      </c>
      <c r="H7624" s="5" t="s">
        <v>5398</v>
      </c>
      <c r="I7624" s="6" t="s">
        <v>5399</v>
      </c>
      <c r="J7624" s="6" t="s">
        <v>7482</v>
      </c>
      <c r="K7624" s="17">
        <v>3</v>
      </c>
      <c r="L7624" s="17" t="s">
        <v>7730</v>
      </c>
      <c r="M7624" s="9">
        <v>0.8</v>
      </c>
      <c r="N7624" s="9"/>
      <c r="O7624" s="21"/>
      <c r="Q7624" s="29"/>
      <c r="U7624" s="17"/>
      <c r="V7624" s="2"/>
      <c r="Y7624" t="str">
        <f t="shared" si="476"/>
        <v/>
      </c>
      <c r="AA7624" t="str">
        <f t="shared" si="477"/>
        <v/>
      </c>
      <c r="AC7624" s="7"/>
      <c r="AD7624" t="s">
        <v>5399</v>
      </c>
      <c r="AE7624">
        <f t="shared" si="478"/>
        <v>1</v>
      </c>
      <c r="AG7624" s="2"/>
      <c r="AI7624" s="7"/>
    </row>
    <row r="7625" spans="1:35" ht="11" customHeight="1" outlineLevel="1" x14ac:dyDescent="0.25">
      <c r="A7625" t="s">
        <v>676</v>
      </c>
      <c r="C7625" s="2" t="s">
        <v>12953</v>
      </c>
      <c r="D7625" s="2" t="s">
        <v>7483</v>
      </c>
      <c r="E7625" s="7">
        <v>2011</v>
      </c>
      <c r="F7625" s="5" t="s">
        <v>753</v>
      </c>
      <c r="H7625" s="5" t="s">
        <v>5398</v>
      </c>
      <c r="I7625" s="6" t="s">
        <v>5399</v>
      </c>
      <c r="J7625" s="6" t="s">
        <v>7482</v>
      </c>
      <c r="K7625" s="17">
        <v>3</v>
      </c>
      <c r="L7625" s="17" t="s">
        <v>7730</v>
      </c>
      <c r="M7625" s="9">
        <v>14</v>
      </c>
      <c r="N7625" s="9"/>
      <c r="O7625" s="21"/>
      <c r="Q7625" s="29"/>
      <c r="U7625" s="17"/>
      <c r="V7625" s="2"/>
      <c r="Y7625" t="str">
        <f t="shared" si="476"/>
        <v/>
      </c>
      <c r="AA7625">
        <f t="shared" si="477"/>
        <v>1</v>
      </c>
      <c r="AC7625" s="7"/>
      <c r="AD7625" t="s">
        <v>5399</v>
      </c>
      <c r="AE7625">
        <f t="shared" si="478"/>
        <v>1</v>
      </c>
      <c r="AG7625" s="2"/>
      <c r="AI7625" s="7"/>
    </row>
    <row r="7626" spans="1:35" ht="11" customHeight="1" outlineLevel="1" x14ac:dyDescent="0.25">
      <c r="A7626" t="s">
        <v>676</v>
      </c>
      <c r="C7626" s="2" t="s">
        <v>12953</v>
      </c>
      <c r="D7626" s="2">
        <v>5768</v>
      </c>
      <c r="E7626" s="7">
        <v>2011</v>
      </c>
      <c r="F7626" s="5" t="s">
        <v>163</v>
      </c>
      <c r="H7626" s="5" t="s">
        <v>5398</v>
      </c>
      <c r="I7626" s="6" t="s">
        <v>5399</v>
      </c>
      <c r="J7626" s="6" t="s">
        <v>7484</v>
      </c>
      <c r="K7626" s="17">
        <v>1</v>
      </c>
      <c r="L7626" s="17" t="s">
        <v>7730</v>
      </c>
      <c r="M7626" s="9">
        <v>0.6</v>
      </c>
      <c r="N7626" s="9"/>
      <c r="O7626" s="21"/>
      <c r="Q7626" s="29"/>
      <c r="U7626" s="17"/>
      <c r="V7626" s="2"/>
      <c r="Y7626" t="str">
        <f t="shared" si="476"/>
        <v/>
      </c>
      <c r="AA7626" t="str">
        <f t="shared" si="477"/>
        <v/>
      </c>
      <c r="AC7626" s="7"/>
      <c r="AD7626" t="s">
        <v>5399</v>
      </c>
      <c r="AE7626">
        <f t="shared" si="478"/>
        <v>1</v>
      </c>
      <c r="AG7626" s="2"/>
      <c r="AI7626" s="7"/>
    </row>
    <row r="7627" spans="1:35" ht="11" customHeight="1" outlineLevel="1" x14ac:dyDescent="0.25">
      <c r="A7627" t="s">
        <v>676</v>
      </c>
      <c r="C7627" s="2" t="s">
        <v>12953</v>
      </c>
      <c r="D7627" s="2" t="s">
        <v>7485</v>
      </c>
      <c r="E7627" s="7">
        <v>2011</v>
      </c>
      <c r="F7627" s="5" t="s">
        <v>753</v>
      </c>
      <c r="H7627" s="5" t="s">
        <v>5398</v>
      </c>
      <c r="I7627" s="6" t="s">
        <v>5399</v>
      </c>
      <c r="J7627" s="6" t="s">
        <v>7484</v>
      </c>
      <c r="K7627" s="17">
        <v>3</v>
      </c>
      <c r="L7627" s="17" t="s">
        <v>7732</v>
      </c>
      <c r="M7627" s="9"/>
      <c r="N7627" s="9"/>
      <c r="O7627" s="21"/>
      <c r="Q7627" s="29"/>
      <c r="U7627" s="17"/>
      <c r="V7627" s="2"/>
      <c r="Y7627" t="str">
        <f t="shared" si="476"/>
        <v/>
      </c>
      <c r="AA7627">
        <f t="shared" si="477"/>
        <v>1</v>
      </c>
      <c r="AC7627" s="7"/>
      <c r="AD7627" t="s">
        <v>5399</v>
      </c>
      <c r="AE7627">
        <f t="shared" si="478"/>
        <v>1</v>
      </c>
      <c r="AG7627" s="2"/>
      <c r="AI7627" s="7"/>
    </row>
    <row r="7628" spans="1:35" ht="11" customHeight="1" outlineLevel="1" x14ac:dyDescent="0.25">
      <c r="A7628" t="s">
        <v>676</v>
      </c>
      <c r="C7628" s="2" t="s">
        <v>12953</v>
      </c>
      <c r="D7628" s="2">
        <v>5789</v>
      </c>
      <c r="E7628" s="7">
        <v>2011</v>
      </c>
      <c r="F7628" s="5" t="s">
        <v>163</v>
      </c>
      <c r="H7628" s="5" t="s">
        <v>5398</v>
      </c>
      <c r="I7628" s="6" t="s">
        <v>7447</v>
      </c>
      <c r="J7628" s="6" t="s">
        <v>7486</v>
      </c>
      <c r="K7628" s="17">
        <v>3</v>
      </c>
      <c r="L7628" s="17" t="s">
        <v>7730</v>
      </c>
      <c r="M7628" s="9">
        <v>0.5</v>
      </c>
      <c r="N7628" s="9"/>
      <c r="O7628" s="21"/>
      <c r="Q7628" s="29"/>
      <c r="U7628" s="17"/>
      <c r="V7628" s="2"/>
      <c r="Y7628" t="str">
        <f t="shared" si="476"/>
        <v/>
      </c>
      <c r="AA7628" t="str">
        <f t="shared" si="477"/>
        <v/>
      </c>
      <c r="AC7628" s="7"/>
      <c r="AD7628" t="s">
        <v>7447</v>
      </c>
      <c r="AE7628">
        <f t="shared" si="478"/>
        <v>0</v>
      </c>
      <c r="AG7628" s="2"/>
      <c r="AI7628" s="7"/>
    </row>
    <row r="7629" spans="1:35" ht="11" customHeight="1" outlineLevel="1" x14ac:dyDescent="0.25">
      <c r="A7629" t="s">
        <v>676</v>
      </c>
      <c r="C7629" s="2" t="s">
        <v>12953</v>
      </c>
      <c r="D7629" s="2" t="s">
        <v>7487</v>
      </c>
      <c r="E7629" s="7">
        <v>2011</v>
      </c>
      <c r="F7629" s="5" t="s">
        <v>753</v>
      </c>
      <c r="H7629" s="5" t="s">
        <v>5398</v>
      </c>
      <c r="I7629" s="6" t="s">
        <v>7447</v>
      </c>
      <c r="J7629" s="6" t="s">
        <v>7486</v>
      </c>
      <c r="K7629" s="17">
        <v>3</v>
      </c>
      <c r="L7629" s="17" t="s">
        <v>7730</v>
      </c>
      <c r="M7629" s="9">
        <v>14</v>
      </c>
      <c r="N7629" s="9"/>
      <c r="O7629" s="21"/>
      <c r="Q7629" s="29"/>
      <c r="U7629" s="17"/>
      <c r="V7629" s="2"/>
      <c r="Y7629" t="str">
        <f t="shared" si="476"/>
        <v/>
      </c>
      <c r="AA7629">
        <f t="shared" si="477"/>
        <v>1</v>
      </c>
      <c r="AC7629" s="7"/>
      <c r="AD7629" t="s">
        <v>7447</v>
      </c>
      <c r="AE7629">
        <f t="shared" si="478"/>
        <v>0</v>
      </c>
      <c r="AG7629" s="2"/>
      <c r="AI7629" s="7"/>
    </row>
    <row r="7630" spans="1:35" ht="11" customHeight="1" outlineLevel="1" x14ac:dyDescent="0.25">
      <c r="A7630" t="s">
        <v>676</v>
      </c>
      <c r="C7630" s="2" t="s">
        <v>12953</v>
      </c>
      <c r="D7630" s="2">
        <v>5798</v>
      </c>
      <c r="E7630" s="7">
        <v>2011</v>
      </c>
      <c r="F7630" s="5" t="s">
        <v>163</v>
      </c>
      <c r="H7630" s="5" t="s">
        <v>5398</v>
      </c>
      <c r="I7630" s="6" t="s">
        <v>5399</v>
      </c>
      <c r="J7630" s="6" t="s">
        <v>7488</v>
      </c>
      <c r="K7630" s="17">
        <v>1</v>
      </c>
      <c r="L7630" s="17" t="s">
        <v>7730</v>
      </c>
      <c r="M7630" s="9">
        <v>0.5</v>
      </c>
      <c r="N7630" s="9"/>
      <c r="O7630" s="21"/>
      <c r="Q7630" s="29"/>
      <c r="U7630" s="17"/>
      <c r="V7630" s="2"/>
      <c r="Y7630" t="str">
        <f t="shared" si="476"/>
        <v/>
      </c>
      <c r="AA7630" t="str">
        <f t="shared" si="477"/>
        <v/>
      </c>
      <c r="AC7630" s="7"/>
      <c r="AD7630" t="s">
        <v>5399</v>
      </c>
      <c r="AE7630">
        <f t="shared" si="478"/>
        <v>1</v>
      </c>
      <c r="AG7630" s="2"/>
      <c r="AI7630" s="7"/>
    </row>
    <row r="7631" spans="1:35" ht="11" customHeight="1" outlineLevel="1" x14ac:dyDescent="0.25">
      <c r="A7631" t="s">
        <v>676</v>
      </c>
      <c r="C7631" s="2" t="s">
        <v>12953</v>
      </c>
      <c r="D7631" s="2">
        <v>5799</v>
      </c>
      <c r="E7631" s="7">
        <v>2011</v>
      </c>
      <c r="F7631" s="5" t="s">
        <v>163</v>
      </c>
      <c r="H7631" s="5" t="s">
        <v>5398</v>
      </c>
      <c r="I7631" s="6" t="s">
        <v>6866</v>
      </c>
      <c r="J7631" s="6" t="s">
        <v>7488</v>
      </c>
      <c r="K7631" s="17">
        <v>3</v>
      </c>
      <c r="L7631" s="17" t="s">
        <v>7730</v>
      </c>
      <c r="M7631" s="9">
        <v>0.5</v>
      </c>
      <c r="N7631" s="9"/>
      <c r="O7631" s="21"/>
      <c r="Q7631" s="29"/>
      <c r="U7631" s="17"/>
      <c r="V7631" s="2"/>
      <c r="Y7631" t="str">
        <f t="shared" si="476"/>
        <v/>
      </c>
      <c r="AA7631" t="str">
        <f t="shared" si="477"/>
        <v/>
      </c>
      <c r="AC7631" s="7"/>
      <c r="AD7631" t="s">
        <v>6866</v>
      </c>
      <c r="AE7631">
        <f t="shared" si="478"/>
        <v>0</v>
      </c>
      <c r="AG7631" s="2"/>
      <c r="AI7631" s="7"/>
    </row>
    <row r="7632" spans="1:35" ht="11" customHeight="1" outlineLevel="1" x14ac:dyDescent="0.25">
      <c r="A7632" t="s">
        <v>676</v>
      </c>
      <c r="C7632" s="2" t="s">
        <v>12953</v>
      </c>
      <c r="D7632" s="2">
        <v>5800</v>
      </c>
      <c r="E7632" s="7">
        <v>2011</v>
      </c>
      <c r="F7632" s="5" t="s">
        <v>163</v>
      </c>
      <c r="H7632" s="5" t="s">
        <v>5398</v>
      </c>
      <c r="I7632" s="6" t="s">
        <v>6866</v>
      </c>
      <c r="J7632" s="6" t="s">
        <v>7488</v>
      </c>
      <c r="K7632" s="17">
        <v>3</v>
      </c>
      <c r="L7632" s="17" t="s">
        <v>7730</v>
      </c>
      <c r="M7632" s="9">
        <v>0.5</v>
      </c>
      <c r="N7632" s="9"/>
      <c r="O7632" s="21"/>
      <c r="Q7632" s="29"/>
      <c r="U7632" s="17"/>
      <c r="V7632" s="2"/>
      <c r="Y7632" t="str">
        <f t="shared" si="476"/>
        <v/>
      </c>
      <c r="AA7632" t="str">
        <f t="shared" si="477"/>
        <v/>
      </c>
      <c r="AC7632" s="7"/>
      <c r="AD7632" t="s">
        <v>6866</v>
      </c>
      <c r="AE7632">
        <f t="shared" si="478"/>
        <v>0</v>
      </c>
      <c r="AG7632" s="2"/>
      <c r="AI7632" s="7"/>
    </row>
    <row r="7633" spans="1:35" ht="11" customHeight="1" outlineLevel="1" x14ac:dyDescent="0.25">
      <c r="A7633" t="s">
        <v>676</v>
      </c>
      <c r="C7633" s="2" t="s">
        <v>12953</v>
      </c>
      <c r="D7633" s="2">
        <v>5801</v>
      </c>
      <c r="E7633" s="7">
        <v>2011</v>
      </c>
      <c r="F7633" s="5" t="s">
        <v>163</v>
      </c>
      <c r="H7633" s="5" t="s">
        <v>5398</v>
      </c>
      <c r="I7633" s="6" t="s">
        <v>6866</v>
      </c>
      <c r="J7633" s="6" t="s">
        <v>7488</v>
      </c>
      <c r="K7633" s="17">
        <v>3</v>
      </c>
      <c r="L7633" s="17" t="s">
        <v>7730</v>
      </c>
      <c r="M7633" s="9">
        <v>0.5</v>
      </c>
      <c r="N7633" s="9"/>
      <c r="O7633" s="21"/>
      <c r="Q7633" s="29"/>
      <c r="U7633" s="17"/>
      <c r="V7633" s="2"/>
      <c r="Y7633" t="str">
        <f t="shared" si="476"/>
        <v/>
      </c>
      <c r="AA7633" t="str">
        <f t="shared" si="477"/>
        <v/>
      </c>
      <c r="AC7633" s="7"/>
      <c r="AD7633" t="s">
        <v>6866</v>
      </c>
      <c r="AE7633">
        <f t="shared" si="478"/>
        <v>0</v>
      </c>
      <c r="AG7633" s="2"/>
      <c r="AI7633" s="7"/>
    </row>
    <row r="7634" spans="1:35" ht="11" customHeight="1" outlineLevel="1" x14ac:dyDescent="0.25">
      <c r="A7634" t="s">
        <v>676</v>
      </c>
      <c r="C7634" s="2" t="s">
        <v>12953</v>
      </c>
      <c r="D7634" s="2">
        <v>5802</v>
      </c>
      <c r="E7634" s="7">
        <v>2011</v>
      </c>
      <c r="F7634" s="5" t="s">
        <v>163</v>
      </c>
      <c r="H7634" s="5" t="s">
        <v>5398</v>
      </c>
      <c r="I7634" s="6" t="s">
        <v>6866</v>
      </c>
      <c r="J7634" s="6" t="s">
        <v>7488</v>
      </c>
      <c r="K7634" s="17">
        <v>3</v>
      </c>
      <c r="L7634" s="17" t="s">
        <v>7730</v>
      </c>
      <c r="M7634" s="9">
        <v>0.5</v>
      </c>
      <c r="N7634" s="9"/>
      <c r="O7634" s="21"/>
      <c r="Q7634" s="29"/>
      <c r="U7634" s="17"/>
      <c r="V7634" s="2"/>
      <c r="Y7634" t="str">
        <f t="shared" si="476"/>
        <v/>
      </c>
      <c r="AA7634" t="str">
        <f t="shared" si="477"/>
        <v/>
      </c>
      <c r="AC7634" s="7"/>
      <c r="AD7634" t="s">
        <v>6866</v>
      </c>
      <c r="AE7634">
        <f t="shared" si="478"/>
        <v>0</v>
      </c>
      <c r="AG7634" s="2"/>
      <c r="AI7634" s="7"/>
    </row>
    <row r="7635" spans="1:35" ht="11" customHeight="1" outlineLevel="1" x14ac:dyDescent="0.25">
      <c r="A7635" t="s">
        <v>676</v>
      </c>
      <c r="C7635" s="2" t="s">
        <v>12953</v>
      </c>
      <c r="D7635" s="2">
        <v>5803</v>
      </c>
      <c r="E7635" s="7">
        <v>2011</v>
      </c>
      <c r="F7635" s="5" t="s">
        <v>163</v>
      </c>
      <c r="H7635" s="5" t="s">
        <v>5398</v>
      </c>
      <c r="I7635" s="6" t="s">
        <v>6866</v>
      </c>
      <c r="J7635" s="6" t="s">
        <v>7488</v>
      </c>
      <c r="K7635" s="17">
        <v>3</v>
      </c>
      <c r="L7635" s="17" t="s">
        <v>7730</v>
      </c>
      <c r="M7635" s="9">
        <v>0.5</v>
      </c>
      <c r="N7635" s="9"/>
      <c r="O7635" s="21"/>
      <c r="Q7635" s="29"/>
      <c r="U7635" s="17"/>
      <c r="V7635" s="2"/>
      <c r="Y7635" t="str">
        <f t="shared" si="476"/>
        <v/>
      </c>
      <c r="AA7635" t="str">
        <f t="shared" si="477"/>
        <v/>
      </c>
      <c r="AC7635" s="7"/>
      <c r="AD7635" t="s">
        <v>6866</v>
      </c>
      <c r="AE7635">
        <f t="shared" si="478"/>
        <v>0</v>
      </c>
      <c r="AG7635" s="2"/>
      <c r="AI7635" s="7"/>
    </row>
    <row r="7636" spans="1:35" ht="11" customHeight="1" outlineLevel="1" x14ac:dyDescent="0.25">
      <c r="A7636" t="s">
        <v>676</v>
      </c>
      <c r="C7636" s="2" t="s">
        <v>12953</v>
      </c>
      <c r="D7636" s="2">
        <v>5804</v>
      </c>
      <c r="E7636" s="7">
        <v>2011</v>
      </c>
      <c r="F7636" s="5" t="s">
        <v>163</v>
      </c>
      <c r="H7636" s="5" t="s">
        <v>5398</v>
      </c>
      <c r="I7636" s="6" t="s">
        <v>6866</v>
      </c>
      <c r="J7636" s="6" t="s">
        <v>7488</v>
      </c>
      <c r="K7636" s="17">
        <v>3</v>
      </c>
      <c r="L7636" s="17" t="s">
        <v>7730</v>
      </c>
      <c r="M7636" s="9">
        <v>0.5</v>
      </c>
      <c r="N7636" s="9"/>
      <c r="O7636" s="21"/>
      <c r="Q7636" s="29"/>
      <c r="U7636" s="17"/>
      <c r="V7636" s="2"/>
      <c r="Y7636" t="str">
        <f t="shared" si="476"/>
        <v/>
      </c>
      <c r="AA7636" t="str">
        <f t="shared" si="477"/>
        <v/>
      </c>
      <c r="AC7636" s="7"/>
      <c r="AD7636" t="s">
        <v>6866</v>
      </c>
      <c r="AE7636">
        <f t="shared" si="478"/>
        <v>0</v>
      </c>
      <c r="AG7636" s="2"/>
      <c r="AI7636" s="7"/>
    </row>
    <row r="7637" spans="1:35" ht="11" customHeight="1" outlineLevel="1" x14ac:dyDescent="0.25">
      <c r="A7637" t="s">
        <v>676</v>
      </c>
      <c r="C7637" s="2" t="s">
        <v>12953</v>
      </c>
      <c r="D7637" s="2">
        <v>5805</v>
      </c>
      <c r="E7637" s="7">
        <v>2011</v>
      </c>
      <c r="F7637" s="5" t="s">
        <v>163</v>
      </c>
      <c r="H7637" s="5" t="s">
        <v>5398</v>
      </c>
      <c r="I7637" s="6" t="s">
        <v>6866</v>
      </c>
      <c r="J7637" s="6" t="s">
        <v>7488</v>
      </c>
      <c r="K7637" s="17">
        <v>3</v>
      </c>
      <c r="L7637" s="17" t="s">
        <v>7730</v>
      </c>
      <c r="M7637" s="9">
        <v>0.5</v>
      </c>
      <c r="N7637" s="9"/>
      <c r="O7637" s="21"/>
      <c r="Q7637" s="29"/>
      <c r="U7637" s="17"/>
      <c r="V7637" s="2"/>
      <c r="Y7637" t="str">
        <f t="shared" si="476"/>
        <v/>
      </c>
      <c r="AA7637" t="str">
        <f t="shared" si="477"/>
        <v/>
      </c>
      <c r="AC7637" s="7"/>
      <c r="AD7637" t="s">
        <v>6866</v>
      </c>
      <c r="AE7637">
        <f t="shared" si="478"/>
        <v>0</v>
      </c>
      <c r="AG7637" s="2"/>
      <c r="AI7637" s="7"/>
    </row>
    <row r="7638" spans="1:35" ht="11" customHeight="1" outlineLevel="1" x14ac:dyDescent="0.25">
      <c r="A7638" t="s">
        <v>676</v>
      </c>
      <c r="C7638" s="2" t="s">
        <v>12953</v>
      </c>
      <c r="D7638" s="2">
        <v>5806</v>
      </c>
      <c r="E7638" s="7">
        <v>2011</v>
      </c>
      <c r="F7638" s="5" t="s">
        <v>163</v>
      </c>
      <c r="H7638" s="5" t="s">
        <v>5398</v>
      </c>
      <c r="I7638" s="6" t="s">
        <v>6866</v>
      </c>
      <c r="J7638" s="6" t="s">
        <v>7488</v>
      </c>
      <c r="K7638" s="17">
        <v>3</v>
      </c>
      <c r="L7638" s="17" t="s">
        <v>7730</v>
      </c>
      <c r="M7638" s="9">
        <v>0.5</v>
      </c>
      <c r="N7638" s="9"/>
      <c r="O7638" s="21"/>
      <c r="Q7638" s="29"/>
      <c r="U7638" s="17"/>
      <c r="V7638" s="2"/>
      <c r="Y7638" t="str">
        <f t="shared" si="476"/>
        <v/>
      </c>
      <c r="AA7638" t="str">
        <f t="shared" si="477"/>
        <v/>
      </c>
      <c r="AC7638" s="7"/>
      <c r="AD7638" t="s">
        <v>6866</v>
      </c>
      <c r="AE7638">
        <f t="shared" si="478"/>
        <v>0</v>
      </c>
      <c r="AG7638" s="2"/>
      <c r="AI7638" s="7"/>
    </row>
    <row r="7639" spans="1:35" ht="11" customHeight="1" outlineLevel="1" x14ac:dyDescent="0.25">
      <c r="A7639" t="s">
        <v>676</v>
      </c>
      <c r="C7639" s="2" t="s">
        <v>12953</v>
      </c>
      <c r="D7639" s="2">
        <v>5807</v>
      </c>
      <c r="E7639" s="7">
        <v>2011</v>
      </c>
      <c r="F7639" s="5" t="s">
        <v>163</v>
      </c>
      <c r="H7639" s="5" t="s">
        <v>5398</v>
      </c>
      <c r="I7639" s="6" t="s">
        <v>6866</v>
      </c>
      <c r="J7639" s="6" t="s">
        <v>7488</v>
      </c>
      <c r="K7639" s="17">
        <v>3</v>
      </c>
      <c r="L7639" s="17" t="s">
        <v>7730</v>
      </c>
      <c r="M7639" s="9">
        <v>0.5</v>
      </c>
      <c r="N7639" s="9"/>
      <c r="O7639" s="21"/>
      <c r="Q7639" s="29"/>
      <c r="U7639" s="17"/>
      <c r="V7639" s="2"/>
      <c r="Y7639" t="str">
        <f t="shared" si="476"/>
        <v/>
      </c>
      <c r="AA7639" t="str">
        <f t="shared" si="477"/>
        <v/>
      </c>
      <c r="AC7639" s="7"/>
      <c r="AD7639" t="s">
        <v>6866</v>
      </c>
      <c r="AE7639">
        <f t="shared" si="478"/>
        <v>0</v>
      </c>
      <c r="AG7639" s="2"/>
      <c r="AI7639" s="7"/>
    </row>
    <row r="7640" spans="1:35" ht="11" customHeight="1" outlineLevel="1" x14ac:dyDescent="0.25">
      <c r="A7640" t="s">
        <v>676</v>
      </c>
      <c r="C7640" s="2" t="s">
        <v>12953</v>
      </c>
      <c r="D7640" s="2" t="s">
        <v>7489</v>
      </c>
      <c r="E7640" s="7">
        <v>2011</v>
      </c>
      <c r="F7640" s="5" t="s">
        <v>753</v>
      </c>
      <c r="H7640" s="5" t="s">
        <v>5398</v>
      </c>
      <c r="I7640" s="6" t="s">
        <v>6866</v>
      </c>
      <c r="J7640" s="6" t="s">
        <v>7488</v>
      </c>
      <c r="K7640" s="17">
        <v>1</v>
      </c>
      <c r="L7640" s="17" t="s">
        <v>7732</v>
      </c>
      <c r="M7640" s="9"/>
      <c r="N7640" s="9"/>
      <c r="O7640" s="21"/>
      <c r="Q7640" s="29"/>
      <c r="U7640" s="17"/>
      <c r="V7640" s="2"/>
      <c r="Y7640" t="str">
        <f t="shared" si="476"/>
        <v/>
      </c>
      <c r="AA7640">
        <f t="shared" si="477"/>
        <v>1</v>
      </c>
      <c r="AC7640" s="7"/>
      <c r="AD7640" t="s">
        <v>6866</v>
      </c>
      <c r="AE7640">
        <f t="shared" si="478"/>
        <v>0</v>
      </c>
      <c r="AG7640" s="2"/>
      <c r="AI7640" s="7"/>
    </row>
    <row r="7641" spans="1:35" ht="11" customHeight="1" outlineLevel="1" x14ac:dyDescent="0.25">
      <c r="A7641" t="s">
        <v>676</v>
      </c>
      <c r="C7641" s="2" t="s">
        <v>12953</v>
      </c>
      <c r="D7641" s="2">
        <v>5883</v>
      </c>
      <c r="E7641" s="7">
        <v>2011</v>
      </c>
      <c r="F7641" s="5" t="s">
        <v>163</v>
      </c>
      <c r="H7641" s="5" t="s">
        <v>5398</v>
      </c>
      <c r="I7641" s="6" t="s">
        <v>6866</v>
      </c>
      <c r="J7641" s="6" t="s">
        <v>7490</v>
      </c>
      <c r="K7641" s="17">
        <v>3</v>
      </c>
      <c r="L7641" s="17" t="s">
        <v>7730</v>
      </c>
      <c r="M7641" s="9">
        <v>0.5</v>
      </c>
      <c r="N7641" s="9"/>
      <c r="O7641" s="21"/>
      <c r="Q7641" s="29"/>
      <c r="U7641" s="17"/>
      <c r="V7641" s="2"/>
      <c r="Y7641" t="str">
        <f t="shared" si="476"/>
        <v/>
      </c>
      <c r="AA7641" t="str">
        <f t="shared" si="477"/>
        <v/>
      </c>
      <c r="AC7641" s="7"/>
      <c r="AD7641" t="s">
        <v>6866</v>
      </c>
      <c r="AE7641">
        <f t="shared" si="478"/>
        <v>0</v>
      </c>
      <c r="AG7641" s="2"/>
      <c r="AI7641" s="7"/>
    </row>
    <row r="7642" spans="1:35" ht="11" customHeight="1" outlineLevel="1" x14ac:dyDescent="0.25">
      <c r="A7642" t="s">
        <v>676</v>
      </c>
      <c r="C7642" s="2" t="s">
        <v>12953</v>
      </c>
      <c r="D7642" s="2">
        <v>5884</v>
      </c>
      <c r="E7642" s="7">
        <v>2011</v>
      </c>
      <c r="F7642" s="5" t="s">
        <v>163</v>
      </c>
      <c r="H7642" s="5" t="s">
        <v>5398</v>
      </c>
      <c r="I7642" s="6" t="s">
        <v>6866</v>
      </c>
      <c r="J7642" s="6" t="s">
        <v>7490</v>
      </c>
      <c r="K7642" s="17">
        <v>3</v>
      </c>
      <c r="L7642" s="17" t="s">
        <v>7730</v>
      </c>
      <c r="M7642" s="9">
        <v>0.6</v>
      </c>
      <c r="N7642" s="9"/>
      <c r="O7642" s="21"/>
      <c r="Q7642" s="29"/>
      <c r="U7642" s="17"/>
      <c r="V7642" s="2"/>
      <c r="Y7642" t="str">
        <f t="shared" si="476"/>
        <v/>
      </c>
      <c r="AA7642" t="str">
        <f t="shared" si="477"/>
        <v/>
      </c>
      <c r="AC7642" s="7"/>
      <c r="AD7642" t="s">
        <v>6866</v>
      </c>
      <c r="AE7642">
        <f t="shared" si="478"/>
        <v>0</v>
      </c>
      <c r="AG7642" s="2"/>
      <c r="AI7642" s="7"/>
    </row>
    <row r="7643" spans="1:35" ht="11" customHeight="1" outlineLevel="1" x14ac:dyDescent="0.25">
      <c r="A7643" t="s">
        <v>676</v>
      </c>
      <c r="C7643" s="2" t="s">
        <v>12953</v>
      </c>
      <c r="D7643" s="2">
        <v>5889</v>
      </c>
      <c r="E7643" s="7">
        <v>2011</v>
      </c>
      <c r="F7643" s="5" t="s">
        <v>163</v>
      </c>
      <c r="H7643" s="5" t="s">
        <v>5398</v>
      </c>
      <c r="I7643" s="6" t="s">
        <v>5399</v>
      </c>
      <c r="J7643" s="6" t="s">
        <v>7490</v>
      </c>
      <c r="K7643" s="17">
        <v>1</v>
      </c>
      <c r="L7643" s="17" t="s">
        <v>7730</v>
      </c>
      <c r="M7643" s="9">
        <v>0.5</v>
      </c>
      <c r="N7643" s="9"/>
      <c r="O7643" s="21"/>
      <c r="Q7643" s="29"/>
      <c r="U7643" s="17"/>
      <c r="V7643" s="2"/>
      <c r="Y7643" t="str">
        <f t="shared" ref="Y7643:Y7706" si="479">IF(COUNTIF(F7643,"*fdc*"),1,"")</f>
        <v/>
      </c>
      <c r="AA7643" t="str">
        <f t="shared" ref="AA7643:AA7706" si="480">IF(COUNTIF(F7643,"*s/s*"),1,"")</f>
        <v/>
      </c>
      <c r="AC7643" s="7"/>
      <c r="AD7643" t="s">
        <v>5399</v>
      </c>
      <c r="AE7643">
        <f t="shared" si="478"/>
        <v>1</v>
      </c>
      <c r="AG7643" s="2"/>
      <c r="AI7643" s="7"/>
    </row>
    <row r="7644" spans="1:35" ht="11" customHeight="1" outlineLevel="1" x14ac:dyDescent="0.25">
      <c r="A7644" t="s">
        <v>676</v>
      </c>
      <c r="C7644" s="2" t="s">
        <v>12953</v>
      </c>
      <c r="D7644" s="2" t="s">
        <v>7491</v>
      </c>
      <c r="E7644" s="7">
        <v>2011</v>
      </c>
      <c r="F7644" s="5" t="s">
        <v>753</v>
      </c>
      <c r="H7644" s="5" t="s">
        <v>5398</v>
      </c>
      <c r="I7644" s="6" t="s">
        <v>6866</v>
      </c>
      <c r="J7644" s="6" t="s">
        <v>7490</v>
      </c>
      <c r="K7644" s="17">
        <v>3</v>
      </c>
      <c r="L7644" s="17" t="s">
        <v>7732</v>
      </c>
      <c r="M7644" s="9"/>
      <c r="N7644" s="9"/>
      <c r="O7644" s="21"/>
      <c r="Q7644" s="29"/>
      <c r="U7644" s="17"/>
      <c r="V7644" s="2"/>
      <c r="Y7644" t="str">
        <f t="shared" si="479"/>
        <v/>
      </c>
      <c r="AA7644">
        <f t="shared" si="480"/>
        <v>1</v>
      </c>
      <c r="AC7644" s="7"/>
      <c r="AD7644" t="s">
        <v>6866</v>
      </c>
      <c r="AE7644">
        <f t="shared" si="478"/>
        <v>0</v>
      </c>
      <c r="AG7644" s="2"/>
      <c r="AI7644" s="7"/>
    </row>
    <row r="7645" spans="1:35" ht="11" customHeight="1" outlineLevel="1" x14ac:dyDescent="0.25">
      <c r="A7645" t="s">
        <v>676</v>
      </c>
      <c r="C7645" s="2" t="s">
        <v>12953</v>
      </c>
      <c r="D7645" s="2">
        <v>5912</v>
      </c>
      <c r="E7645" s="7">
        <v>2012</v>
      </c>
      <c r="F7645" s="5" t="s">
        <v>163</v>
      </c>
      <c r="H7645" s="5" t="s">
        <v>5398</v>
      </c>
      <c r="I7645" s="6" t="s">
        <v>5399</v>
      </c>
      <c r="J7645" s="6" t="s">
        <v>7463</v>
      </c>
      <c r="K7645" s="17">
        <v>3</v>
      </c>
      <c r="L7645" s="17" t="s">
        <v>7730</v>
      </c>
      <c r="M7645" s="9">
        <v>0.4</v>
      </c>
      <c r="N7645" s="9"/>
      <c r="O7645" s="21"/>
      <c r="Q7645" s="29"/>
      <c r="U7645" s="17"/>
      <c r="V7645" s="2"/>
      <c r="Y7645" t="str">
        <f t="shared" si="479"/>
        <v/>
      </c>
      <c r="AA7645" t="str">
        <f t="shared" si="480"/>
        <v/>
      </c>
      <c r="AC7645" s="7"/>
      <c r="AD7645" t="s">
        <v>5399</v>
      </c>
      <c r="AE7645">
        <f t="shared" si="478"/>
        <v>1</v>
      </c>
      <c r="AG7645" s="2"/>
      <c r="AI7645" s="7"/>
    </row>
    <row r="7646" spans="1:35" ht="11" customHeight="1" outlineLevel="1" x14ac:dyDescent="0.25">
      <c r="A7646" t="s">
        <v>676</v>
      </c>
      <c r="C7646" s="2" t="s">
        <v>12953</v>
      </c>
      <c r="D7646" s="2" t="s">
        <v>7492</v>
      </c>
      <c r="E7646" s="7">
        <v>2012</v>
      </c>
      <c r="F7646" s="5" t="s">
        <v>753</v>
      </c>
      <c r="H7646" s="5" t="s">
        <v>5398</v>
      </c>
      <c r="I7646" s="6" t="s">
        <v>5399</v>
      </c>
      <c r="J7646" s="6" t="s">
        <v>7463</v>
      </c>
      <c r="K7646" s="17">
        <v>3</v>
      </c>
      <c r="L7646" s="17" t="s">
        <v>7730</v>
      </c>
      <c r="M7646" s="9">
        <v>8</v>
      </c>
      <c r="N7646" s="9"/>
      <c r="O7646" s="21"/>
      <c r="Q7646" s="29"/>
      <c r="U7646" s="17"/>
      <c r="V7646" s="2"/>
      <c r="Y7646" t="str">
        <f t="shared" si="479"/>
        <v/>
      </c>
      <c r="AA7646">
        <f t="shared" si="480"/>
        <v>1</v>
      </c>
      <c r="AC7646" s="7"/>
      <c r="AD7646" t="s">
        <v>5399</v>
      </c>
      <c r="AE7646">
        <f t="shared" si="478"/>
        <v>1</v>
      </c>
      <c r="AG7646" s="2"/>
      <c r="AI7646" s="7"/>
    </row>
    <row r="7647" spans="1:35" ht="11" customHeight="1" outlineLevel="1" x14ac:dyDescent="0.25">
      <c r="A7647" t="s">
        <v>676</v>
      </c>
      <c r="C7647" s="2" t="s">
        <v>12953</v>
      </c>
      <c r="D7647" s="2" t="s">
        <v>7494</v>
      </c>
      <c r="E7647" s="7">
        <v>2012</v>
      </c>
      <c r="F7647" s="5" t="s">
        <v>753</v>
      </c>
      <c r="H7647" s="5" t="s">
        <v>5398</v>
      </c>
      <c r="I7647" s="6" t="s">
        <v>5399</v>
      </c>
      <c r="J7647" s="6" t="s">
        <v>7493</v>
      </c>
      <c r="K7647" s="17">
        <v>1</v>
      </c>
      <c r="L7647" s="17" t="s">
        <v>7732</v>
      </c>
      <c r="M7647" s="9"/>
      <c r="N7647" s="9"/>
      <c r="O7647" s="21"/>
      <c r="Q7647" s="29"/>
      <c r="U7647" s="17"/>
      <c r="V7647" s="2"/>
      <c r="Y7647" t="str">
        <f t="shared" si="479"/>
        <v/>
      </c>
      <c r="AA7647">
        <f t="shared" si="480"/>
        <v>1</v>
      </c>
      <c r="AC7647" s="7"/>
      <c r="AD7647" t="s">
        <v>5399</v>
      </c>
      <c r="AE7647">
        <f t="shared" si="478"/>
        <v>1</v>
      </c>
      <c r="AG7647" s="2"/>
      <c r="AI7647" s="7"/>
    </row>
    <row r="7648" spans="1:35" ht="11" customHeight="1" outlineLevel="1" x14ac:dyDescent="0.25">
      <c r="A7648" t="s">
        <v>676</v>
      </c>
      <c r="C7648" s="2" t="s">
        <v>12953</v>
      </c>
      <c r="D7648" s="2">
        <v>6112</v>
      </c>
      <c r="E7648" s="7">
        <v>2012</v>
      </c>
      <c r="F7648" s="5" t="s">
        <v>163</v>
      </c>
      <c r="H7648" s="5" t="s">
        <v>5398</v>
      </c>
      <c r="I7648" s="6" t="s">
        <v>6866</v>
      </c>
      <c r="J7648" s="6" t="s">
        <v>7495</v>
      </c>
      <c r="K7648" s="17">
        <v>3</v>
      </c>
      <c r="L7648" s="17" t="s">
        <v>7730</v>
      </c>
      <c r="M7648" s="9">
        <v>0.5</v>
      </c>
      <c r="N7648" s="9"/>
      <c r="O7648" s="21"/>
      <c r="Q7648" s="29"/>
      <c r="U7648" s="17"/>
      <c r="V7648" s="2"/>
      <c r="Y7648" t="str">
        <f t="shared" si="479"/>
        <v/>
      </c>
      <c r="AA7648" t="str">
        <f t="shared" si="480"/>
        <v/>
      </c>
      <c r="AC7648" s="7"/>
      <c r="AD7648" t="s">
        <v>6866</v>
      </c>
      <c r="AE7648">
        <f t="shared" si="478"/>
        <v>0</v>
      </c>
      <c r="AG7648" s="2"/>
      <c r="AI7648" s="7"/>
    </row>
    <row r="7649" spans="1:35" ht="11" customHeight="1" outlineLevel="1" x14ac:dyDescent="0.25">
      <c r="A7649" t="s">
        <v>676</v>
      </c>
      <c r="C7649" s="2" t="s">
        <v>12953</v>
      </c>
      <c r="D7649" s="2" t="s">
        <v>7496</v>
      </c>
      <c r="E7649" s="7">
        <v>2012</v>
      </c>
      <c r="F7649" s="5" t="s">
        <v>753</v>
      </c>
      <c r="H7649" s="5" t="s">
        <v>5398</v>
      </c>
      <c r="I7649" s="6" t="s">
        <v>6866</v>
      </c>
      <c r="J7649" s="6" t="s">
        <v>7495</v>
      </c>
      <c r="K7649" s="17">
        <v>3</v>
      </c>
      <c r="L7649" s="17" t="s">
        <v>7732</v>
      </c>
      <c r="M7649" s="9"/>
      <c r="N7649" s="9"/>
      <c r="O7649" s="21"/>
      <c r="Q7649" s="29"/>
      <c r="U7649" s="17"/>
      <c r="V7649" s="2"/>
      <c r="Y7649" t="str">
        <f t="shared" si="479"/>
        <v/>
      </c>
      <c r="AA7649">
        <f t="shared" si="480"/>
        <v>1</v>
      </c>
      <c r="AC7649" s="7"/>
      <c r="AD7649" t="s">
        <v>6866</v>
      </c>
      <c r="AE7649">
        <f t="shared" si="478"/>
        <v>0</v>
      </c>
      <c r="AG7649" s="2"/>
      <c r="AI7649" s="7"/>
    </row>
    <row r="7650" spans="1:35" ht="11" customHeight="1" outlineLevel="1" x14ac:dyDescent="0.25">
      <c r="A7650" t="s">
        <v>676</v>
      </c>
      <c r="C7650" s="2" t="s">
        <v>12953</v>
      </c>
      <c r="D7650" s="2">
        <v>6192</v>
      </c>
      <c r="E7650" s="7">
        <v>2012</v>
      </c>
      <c r="F7650" s="5" t="s">
        <v>163</v>
      </c>
      <c r="H7650" s="5" t="s">
        <v>5398</v>
      </c>
      <c r="I7650" s="6" t="s">
        <v>6866</v>
      </c>
      <c r="J7650" s="6" t="s">
        <v>7497</v>
      </c>
      <c r="K7650" s="17">
        <v>3</v>
      </c>
      <c r="L7650" s="17" t="s">
        <v>7730</v>
      </c>
      <c r="M7650" s="9">
        <v>0.5</v>
      </c>
      <c r="N7650" s="9"/>
      <c r="O7650" s="21"/>
      <c r="Q7650" s="29"/>
      <c r="U7650" s="17"/>
      <c r="V7650" s="2"/>
      <c r="Y7650" t="str">
        <f t="shared" si="479"/>
        <v/>
      </c>
      <c r="AA7650" t="str">
        <f t="shared" si="480"/>
        <v/>
      </c>
      <c r="AC7650" s="7"/>
      <c r="AD7650" t="s">
        <v>6866</v>
      </c>
      <c r="AE7650">
        <f t="shared" si="478"/>
        <v>0</v>
      </c>
      <c r="AG7650" s="2"/>
      <c r="AI7650" s="7"/>
    </row>
    <row r="7651" spans="1:35" ht="11" customHeight="1" outlineLevel="1" x14ac:dyDescent="0.25">
      <c r="A7651" t="s">
        <v>676</v>
      </c>
      <c r="C7651" s="2" t="s">
        <v>12953</v>
      </c>
      <c r="D7651" s="2" t="s">
        <v>7498</v>
      </c>
      <c r="E7651" s="7">
        <v>2012</v>
      </c>
      <c r="F7651" s="5" t="s">
        <v>753</v>
      </c>
      <c r="H7651" s="5" t="s">
        <v>5398</v>
      </c>
      <c r="I7651" s="6" t="s">
        <v>6866</v>
      </c>
      <c r="J7651" s="6" t="s">
        <v>7497</v>
      </c>
      <c r="K7651" s="17">
        <v>3</v>
      </c>
      <c r="L7651" s="17" t="s">
        <v>7732</v>
      </c>
      <c r="M7651" s="9"/>
      <c r="N7651" s="9"/>
      <c r="O7651" s="21"/>
      <c r="Q7651" s="29"/>
      <c r="U7651" s="17"/>
      <c r="V7651" s="2"/>
      <c r="Y7651" t="str">
        <f t="shared" si="479"/>
        <v/>
      </c>
      <c r="AA7651">
        <f t="shared" si="480"/>
        <v>1</v>
      </c>
      <c r="AC7651" s="7"/>
      <c r="AD7651" t="s">
        <v>6866</v>
      </c>
      <c r="AE7651">
        <f t="shared" si="478"/>
        <v>0</v>
      </c>
      <c r="AG7651" s="2"/>
      <c r="AI7651" s="7"/>
    </row>
    <row r="7652" spans="1:35" ht="11" customHeight="1" outlineLevel="1" x14ac:dyDescent="0.25">
      <c r="A7652" t="s">
        <v>676</v>
      </c>
      <c r="C7652" s="2" t="s">
        <v>12953</v>
      </c>
      <c r="D7652" s="2">
        <v>6312</v>
      </c>
      <c r="E7652" s="7">
        <v>2013</v>
      </c>
      <c r="F7652" s="5" t="s">
        <v>163</v>
      </c>
      <c r="H7652" s="5" t="s">
        <v>5398</v>
      </c>
      <c r="I7652" s="6" t="s">
        <v>6866</v>
      </c>
      <c r="J7652" s="6" t="s">
        <v>7488</v>
      </c>
      <c r="K7652" s="17">
        <v>1</v>
      </c>
      <c r="L7652" s="17" t="s">
        <v>7730</v>
      </c>
      <c r="M7652" s="9">
        <v>0.5</v>
      </c>
      <c r="N7652" s="9"/>
      <c r="O7652" s="21"/>
      <c r="Q7652" s="29"/>
      <c r="U7652" s="17"/>
      <c r="V7652" s="2"/>
      <c r="Y7652" t="str">
        <f t="shared" si="479"/>
        <v/>
      </c>
      <c r="AA7652" t="str">
        <f t="shared" si="480"/>
        <v/>
      </c>
      <c r="AC7652" s="7"/>
      <c r="AD7652" t="s">
        <v>6866</v>
      </c>
      <c r="AE7652">
        <f t="shared" si="478"/>
        <v>0</v>
      </c>
      <c r="AG7652" s="2"/>
      <c r="AI7652" s="7"/>
    </row>
    <row r="7653" spans="1:35" ht="11" customHeight="1" outlineLevel="1" x14ac:dyDescent="0.25">
      <c r="A7653" t="s">
        <v>676</v>
      </c>
      <c r="C7653" s="2" t="s">
        <v>12953</v>
      </c>
      <c r="D7653" s="2">
        <v>6313</v>
      </c>
      <c r="E7653" s="7">
        <v>2013</v>
      </c>
      <c r="F7653" s="5" t="s">
        <v>163</v>
      </c>
      <c r="H7653" s="5" t="s">
        <v>5398</v>
      </c>
      <c r="I7653" s="6" t="s">
        <v>6866</v>
      </c>
      <c r="J7653" s="6" t="s">
        <v>7488</v>
      </c>
      <c r="K7653" s="17">
        <v>3</v>
      </c>
      <c r="L7653" s="17" t="s">
        <v>7730</v>
      </c>
      <c r="M7653" s="9">
        <v>0.5</v>
      </c>
      <c r="N7653" s="9"/>
      <c r="O7653" s="21"/>
      <c r="Q7653" s="29"/>
      <c r="U7653" s="17"/>
      <c r="V7653" s="2"/>
      <c r="Y7653" t="str">
        <f t="shared" si="479"/>
        <v/>
      </c>
      <c r="AA7653" t="str">
        <f t="shared" si="480"/>
        <v/>
      </c>
      <c r="AC7653" s="7"/>
      <c r="AD7653" t="s">
        <v>6866</v>
      </c>
      <c r="AE7653">
        <f t="shared" si="478"/>
        <v>0</v>
      </c>
      <c r="AG7653" s="2"/>
      <c r="AI7653" s="7"/>
    </row>
    <row r="7654" spans="1:35" ht="11" customHeight="1" outlineLevel="1" x14ac:dyDescent="0.25">
      <c r="A7654" t="s">
        <v>676</v>
      </c>
      <c r="C7654" s="2" t="s">
        <v>12953</v>
      </c>
      <c r="D7654" s="2">
        <v>6314</v>
      </c>
      <c r="E7654" s="7">
        <v>2013</v>
      </c>
      <c r="F7654" s="5" t="s">
        <v>163</v>
      </c>
      <c r="H7654" s="5" t="s">
        <v>5398</v>
      </c>
      <c r="I7654" s="6" t="s">
        <v>6866</v>
      </c>
      <c r="J7654" s="6" t="s">
        <v>7488</v>
      </c>
      <c r="K7654" s="17">
        <v>3</v>
      </c>
      <c r="L7654" s="17" t="s">
        <v>7730</v>
      </c>
      <c r="M7654" s="9">
        <v>0.5</v>
      </c>
      <c r="N7654" s="9"/>
      <c r="O7654" s="21"/>
      <c r="Q7654" s="29"/>
      <c r="U7654" s="17"/>
      <c r="V7654" s="2"/>
      <c r="Y7654" t="str">
        <f t="shared" si="479"/>
        <v/>
      </c>
      <c r="AA7654" t="str">
        <f t="shared" si="480"/>
        <v/>
      </c>
      <c r="AC7654" s="7"/>
      <c r="AD7654" t="s">
        <v>6866</v>
      </c>
      <c r="AE7654">
        <f t="shared" si="478"/>
        <v>0</v>
      </c>
      <c r="AG7654" s="2"/>
      <c r="AI7654" s="7"/>
    </row>
    <row r="7655" spans="1:35" ht="11" customHeight="1" outlineLevel="1" x14ac:dyDescent="0.25">
      <c r="A7655" t="s">
        <v>676</v>
      </c>
      <c r="C7655" s="2" t="s">
        <v>12953</v>
      </c>
      <c r="D7655" s="2">
        <v>6315</v>
      </c>
      <c r="E7655" s="7">
        <v>2013</v>
      </c>
      <c r="F7655" s="5" t="s">
        <v>163</v>
      </c>
      <c r="H7655" s="5" t="s">
        <v>5398</v>
      </c>
      <c r="I7655" s="6" t="s">
        <v>6866</v>
      </c>
      <c r="J7655" s="6" t="s">
        <v>7488</v>
      </c>
      <c r="K7655" s="17">
        <v>1</v>
      </c>
      <c r="L7655" s="17" t="s">
        <v>7730</v>
      </c>
      <c r="M7655" s="9">
        <v>0.6</v>
      </c>
      <c r="N7655" s="9"/>
      <c r="O7655" s="21"/>
      <c r="Q7655" s="29"/>
      <c r="U7655" s="17"/>
      <c r="V7655" s="2"/>
      <c r="Y7655" t="str">
        <f t="shared" si="479"/>
        <v/>
      </c>
      <c r="AA7655" t="str">
        <f t="shared" si="480"/>
        <v/>
      </c>
      <c r="AC7655" s="7"/>
      <c r="AD7655" t="s">
        <v>6866</v>
      </c>
      <c r="AE7655">
        <f t="shared" si="478"/>
        <v>0</v>
      </c>
      <c r="AG7655" s="2"/>
      <c r="AI7655" s="7"/>
    </row>
    <row r="7656" spans="1:35" ht="11" customHeight="1" outlineLevel="1" x14ac:dyDescent="0.25">
      <c r="A7656" t="s">
        <v>676</v>
      </c>
      <c r="C7656" s="2" t="s">
        <v>12953</v>
      </c>
      <c r="D7656" s="2">
        <v>6316</v>
      </c>
      <c r="E7656" s="7">
        <v>2013</v>
      </c>
      <c r="F7656" s="5" t="s">
        <v>163</v>
      </c>
      <c r="H7656" s="5" t="s">
        <v>5398</v>
      </c>
      <c r="I7656" s="6" t="s">
        <v>6866</v>
      </c>
      <c r="J7656" s="6" t="s">
        <v>7488</v>
      </c>
      <c r="K7656" s="17">
        <v>1</v>
      </c>
      <c r="L7656" s="17" t="s">
        <v>7730</v>
      </c>
      <c r="M7656" s="9">
        <v>0.5</v>
      </c>
      <c r="N7656" s="9"/>
      <c r="O7656" s="21"/>
      <c r="Q7656" s="29"/>
      <c r="U7656" s="17"/>
      <c r="V7656" s="2"/>
      <c r="Y7656" t="str">
        <f t="shared" si="479"/>
        <v/>
      </c>
      <c r="AA7656" t="str">
        <f t="shared" si="480"/>
        <v/>
      </c>
      <c r="AC7656" s="7"/>
      <c r="AD7656" t="s">
        <v>6866</v>
      </c>
      <c r="AE7656">
        <f t="shared" si="478"/>
        <v>0</v>
      </c>
      <c r="AG7656" s="2"/>
      <c r="AI7656" s="7"/>
    </row>
    <row r="7657" spans="1:35" ht="11" customHeight="1" outlineLevel="1" x14ac:dyDescent="0.25">
      <c r="A7657" t="s">
        <v>676</v>
      </c>
      <c r="C7657" s="2" t="s">
        <v>12953</v>
      </c>
      <c r="D7657" s="2">
        <v>6317</v>
      </c>
      <c r="E7657" s="7">
        <v>2013</v>
      </c>
      <c r="F7657" s="5" t="s">
        <v>163</v>
      </c>
      <c r="H7657" s="5" t="s">
        <v>5398</v>
      </c>
      <c r="I7657" s="6" t="s">
        <v>6866</v>
      </c>
      <c r="J7657" s="6" t="s">
        <v>7488</v>
      </c>
      <c r="K7657" s="17">
        <v>3</v>
      </c>
      <c r="L7657" s="17" t="s">
        <v>7730</v>
      </c>
      <c r="M7657" s="9">
        <v>0.6</v>
      </c>
      <c r="N7657" s="9"/>
      <c r="O7657" s="21"/>
      <c r="Q7657" s="29"/>
      <c r="U7657" s="17"/>
      <c r="V7657" s="2"/>
      <c r="Y7657" t="str">
        <f t="shared" si="479"/>
        <v/>
      </c>
      <c r="AA7657" t="str">
        <f t="shared" si="480"/>
        <v/>
      </c>
      <c r="AC7657" s="7"/>
      <c r="AD7657" t="s">
        <v>6866</v>
      </c>
      <c r="AE7657">
        <f t="shared" si="478"/>
        <v>0</v>
      </c>
      <c r="AG7657" s="2"/>
      <c r="AI7657" s="7"/>
    </row>
    <row r="7658" spans="1:35" ht="11" customHeight="1" outlineLevel="1" x14ac:dyDescent="0.25">
      <c r="A7658" t="s">
        <v>676</v>
      </c>
      <c r="C7658" s="2" t="s">
        <v>12953</v>
      </c>
      <c r="D7658" s="2">
        <v>6318</v>
      </c>
      <c r="E7658" s="7">
        <v>2013</v>
      </c>
      <c r="F7658" s="5" t="s">
        <v>163</v>
      </c>
      <c r="H7658" s="5" t="s">
        <v>5398</v>
      </c>
      <c r="I7658" s="6" t="s">
        <v>6866</v>
      </c>
      <c r="J7658" s="6" t="s">
        <v>7488</v>
      </c>
      <c r="K7658" s="17">
        <v>3</v>
      </c>
      <c r="L7658" s="17" t="s">
        <v>7730</v>
      </c>
      <c r="M7658" s="9">
        <v>0.5</v>
      </c>
      <c r="N7658" s="9"/>
      <c r="O7658" s="21"/>
      <c r="Q7658" s="29"/>
      <c r="U7658" s="17"/>
      <c r="V7658" s="2"/>
      <c r="Y7658" t="str">
        <f t="shared" si="479"/>
        <v/>
      </c>
      <c r="AA7658" t="str">
        <f t="shared" si="480"/>
        <v/>
      </c>
      <c r="AC7658" s="7"/>
      <c r="AD7658" t="s">
        <v>6866</v>
      </c>
      <c r="AE7658">
        <f t="shared" si="478"/>
        <v>0</v>
      </c>
      <c r="AG7658" s="2"/>
      <c r="AI7658" s="7"/>
    </row>
    <row r="7659" spans="1:35" ht="11" customHeight="1" outlineLevel="1" x14ac:dyDescent="0.25">
      <c r="A7659" t="s">
        <v>676</v>
      </c>
      <c r="C7659" s="2" t="s">
        <v>12953</v>
      </c>
      <c r="D7659" s="2">
        <v>6319</v>
      </c>
      <c r="E7659" s="7">
        <v>2013</v>
      </c>
      <c r="F7659" s="5" t="s">
        <v>163</v>
      </c>
      <c r="H7659" s="5" t="s">
        <v>5398</v>
      </c>
      <c r="I7659" s="6" t="s">
        <v>6866</v>
      </c>
      <c r="J7659" s="6" t="s">
        <v>7488</v>
      </c>
      <c r="K7659" s="17">
        <v>3</v>
      </c>
      <c r="L7659" s="17" t="s">
        <v>7730</v>
      </c>
      <c r="M7659" s="9">
        <v>0.5</v>
      </c>
      <c r="N7659" s="9"/>
      <c r="O7659" s="21"/>
      <c r="Q7659" s="29"/>
      <c r="U7659" s="17"/>
      <c r="V7659" s="2"/>
      <c r="Y7659" t="str">
        <f t="shared" si="479"/>
        <v/>
      </c>
      <c r="AA7659" t="str">
        <f t="shared" si="480"/>
        <v/>
      </c>
      <c r="AC7659" s="7"/>
      <c r="AD7659" t="s">
        <v>6866</v>
      </c>
      <c r="AE7659">
        <f t="shared" si="478"/>
        <v>0</v>
      </c>
      <c r="AG7659" s="2"/>
      <c r="AI7659" s="7"/>
    </row>
    <row r="7660" spans="1:35" ht="11" customHeight="1" outlineLevel="1" x14ac:dyDescent="0.25">
      <c r="A7660" t="s">
        <v>676</v>
      </c>
      <c r="C7660" s="2" t="s">
        <v>12953</v>
      </c>
      <c r="D7660" s="2">
        <v>6320</v>
      </c>
      <c r="E7660" s="7">
        <v>2013</v>
      </c>
      <c r="F7660" s="5" t="s">
        <v>163</v>
      </c>
      <c r="H7660" s="5" t="s">
        <v>5398</v>
      </c>
      <c r="I7660" s="6" t="s">
        <v>6866</v>
      </c>
      <c r="J7660" s="6" t="s">
        <v>7488</v>
      </c>
      <c r="K7660" s="17">
        <v>3</v>
      </c>
      <c r="L7660" s="17" t="s">
        <v>7730</v>
      </c>
      <c r="M7660" s="9">
        <v>0.5</v>
      </c>
      <c r="N7660" s="9"/>
      <c r="O7660" s="21"/>
      <c r="Q7660" s="29"/>
      <c r="U7660" s="17"/>
      <c r="V7660" s="2"/>
      <c r="Y7660" t="str">
        <f t="shared" si="479"/>
        <v/>
      </c>
      <c r="AA7660" t="str">
        <f t="shared" si="480"/>
        <v/>
      </c>
      <c r="AC7660" s="7"/>
      <c r="AD7660" t="s">
        <v>6866</v>
      </c>
      <c r="AE7660">
        <f t="shared" si="478"/>
        <v>0</v>
      </c>
      <c r="AG7660" s="2"/>
      <c r="AI7660" s="7"/>
    </row>
    <row r="7661" spans="1:35" ht="11" customHeight="1" outlineLevel="1" x14ac:dyDescent="0.25">
      <c r="A7661" t="s">
        <v>676</v>
      </c>
      <c r="C7661" s="2" t="s">
        <v>12953</v>
      </c>
      <c r="D7661" s="2">
        <v>6321</v>
      </c>
      <c r="E7661" s="7">
        <v>2013</v>
      </c>
      <c r="F7661" s="5" t="s">
        <v>163</v>
      </c>
      <c r="H7661" s="5" t="s">
        <v>5398</v>
      </c>
      <c r="I7661" s="6" t="s">
        <v>6866</v>
      </c>
      <c r="J7661" s="6" t="s">
        <v>7488</v>
      </c>
      <c r="K7661" s="17">
        <v>3</v>
      </c>
      <c r="L7661" s="17" t="s">
        <v>7730</v>
      </c>
      <c r="M7661" s="9">
        <v>0.7</v>
      </c>
      <c r="N7661" s="9"/>
      <c r="O7661" s="21"/>
      <c r="Q7661" s="29"/>
      <c r="U7661" s="17"/>
      <c r="V7661" s="2"/>
      <c r="Y7661" t="str">
        <f t="shared" si="479"/>
        <v/>
      </c>
      <c r="AA7661" t="str">
        <f t="shared" si="480"/>
        <v/>
      </c>
      <c r="AC7661" s="7"/>
      <c r="AD7661" t="s">
        <v>6866</v>
      </c>
      <c r="AE7661">
        <f t="shared" si="478"/>
        <v>0</v>
      </c>
      <c r="AG7661" s="2"/>
      <c r="AI7661" s="7"/>
    </row>
    <row r="7662" spans="1:35" ht="11" customHeight="1" outlineLevel="1" x14ac:dyDescent="0.25">
      <c r="A7662" t="s">
        <v>676</v>
      </c>
      <c r="C7662" s="2" t="s">
        <v>12953</v>
      </c>
      <c r="D7662" s="2" t="s">
        <v>7499</v>
      </c>
      <c r="E7662" s="7">
        <v>2013</v>
      </c>
      <c r="F7662" s="5" t="s">
        <v>753</v>
      </c>
      <c r="H7662" s="5" t="s">
        <v>5398</v>
      </c>
      <c r="I7662" s="6" t="s">
        <v>6866</v>
      </c>
      <c r="J7662" s="6" t="s">
        <v>7488</v>
      </c>
      <c r="K7662" s="17">
        <v>1</v>
      </c>
      <c r="L7662" s="17" t="s">
        <v>7732</v>
      </c>
      <c r="M7662" s="9"/>
      <c r="N7662" s="9"/>
      <c r="O7662" s="21"/>
      <c r="Q7662" s="29"/>
      <c r="U7662" s="17"/>
      <c r="V7662" s="2"/>
      <c r="Y7662" t="str">
        <f t="shared" si="479"/>
        <v/>
      </c>
      <c r="AA7662">
        <f t="shared" si="480"/>
        <v>1</v>
      </c>
      <c r="AC7662" s="7"/>
      <c r="AD7662" t="s">
        <v>6866</v>
      </c>
      <c r="AE7662">
        <f t="shared" si="478"/>
        <v>0</v>
      </c>
      <c r="AG7662" s="2"/>
      <c r="AI7662" s="7"/>
    </row>
    <row r="7663" spans="1:35" ht="11" customHeight="1" outlineLevel="1" x14ac:dyDescent="0.25">
      <c r="A7663" t="s">
        <v>676</v>
      </c>
      <c r="C7663" s="2" t="s">
        <v>12953</v>
      </c>
      <c r="D7663" s="2">
        <v>6347</v>
      </c>
      <c r="E7663" s="7">
        <v>2013</v>
      </c>
      <c r="F7663" s="5" t="s">
        <v>4397</v>
      </c>
      <c r="H7663" s="5" t="s">
        <v>5398</v>
      </c>
      <c r="I7663" s="6" t="s">
        <v>6866</v>
      </c>
      <c r="J7663" s="6" t="s">
        <v>7500</v>
      </c>
      <c r="K7663" s="17">
        <v>3</v>
      </c>
      <c r="L7663" s="17" t="s">
        <v>7730</v>
      </c>
      <c r="M7663" s="9">
        <v>0.5</v>
      </c>
      <c r="N7663" s="9"/>
      <c r="O7663" s="21"/>
      <c r="Q7663" s="29"/>
      <c r="U7663" s="17"/>
      <c r="V7663" s="2"/>
      <c r="Y7663" t="str">
        <f t="shared" si="479"/>
        <v/>
      </c>
      <c r="AA7663" t="str">
        <f t="shared" si="480"/>
        <v/>
      </c>
      <c r="AC7663" s="7"/>
      <c r="AD7663" t="s">
        <v>6866</v>
      </c>
      <c r="AE7663">
        <f t="shared" si="478"/>
        <v>0</v>
      </c>
      <c r="AG7663" s="2"/>
      <c r="AI7663" s="7"/>
    </row>
    <row r="7664" spans="1:35" ht="11" customHeight="1" outlineLevel="1" x14ac:dyDescent="0.25">
      <c r="A7664" t="s">
        <v>676</v>
      </c>
      <c r="C7664" s="2" t="s">
        <v>12953</v>
      </c>
      <c r="D7664" s="2">
        <v>6348</v>
      </c>
      <c r="E7664" s="7">
        <v>2013</v>
      </c>
      <c r="F7664" s="5" t="s">
        <v>4397</v>
      </c>
      <c r="H7664" s="5" t="s">
        <v>5398</v>
      </c>
      <c r="I7664" s="6" t="s">
        <v>6866</v>
      </c>
      <c r="J7664" s="6" t="s">
        <v>7500</v>
      </c>
      <c r="K7664" s="17">
        <v>3</v>
      </c>
      <c r="L7664" s="17" t="s">
        <v>7730</v>
      </c>
      <c r="M7664" s="9">
        <v>0.5</v>
      </c>
      <c r="N7664" s="9"/>
      <c r="O7664" s="21"/>
      <c r="Q7664" s="29"/>
      <c r="U7664" s="17"/>
      <c r="V7664" s="2"/>
      <c r="Y7664" t="str">
        <f t="shared" si="479"/>
        <v/>
      </c>
      <c r="AA7664" t="str">
        <f t="shared" si="480"/>
        <v/>
      </c>
      <c r="AC7664" s="7"/>
      <c r="AD7664" t="s">
        <v>6866</v>
      </c>
      <c r="AE7664">
        <f t="shared" si="478"/>
        <v>0</v>
      </c>
      <c r="AG7664" s="2"/>
      <c r="AI7664" s="7"/>
    </row>
    <row r="7665" spans="1:35" ht="11" customHeight="1" outlineLevel="1" x14ac:dyDescent="0.25">
      <c r="A7665" t="s">
        <v>676</v>
      </c>
      <c r="C7665" s="2" t="s">
        <v>12953</v>
      </c>
      <c r="D7665" s="2" t="s">
        <v>7501</v>
      </c>
      <c r="E7665" s="7">
        <v>2013</v>
      </c>
      <c r="F7665" s="5" t="s">
        <v>7502</v>
      </c>
      <c r="H7665" s="5" t="s">
        <v>5398</v>
      </c>
      <c r="I7665" s="6" t="s">
        <v>6866</v>
      </c>
      <c r="J7665" s="6" t="s">
        <v>7500</v>
      </c>
      <c r="K7665" s="17">
        <v>3</v>
      </c>
      <c r="L7665" s="17" t="s">
        <v>7730</v>
      </c>
      <c r="M7665" s="9">
        <v>2.8</v>
      </c>
      <c r="N7665" s="9"/>
      <c r="O7665" s="21"/>
      <c r="Q7665" s="29"/>
      <c r="U7665" s="17"/>
      <c r="V7665" s="2"/>
      <c r="Y7665" t="str">
        <f t="shared" si="479"/>
        <v/>
      </c>
      <c r="AA7665" t="str">
        <f t="shared" si="480"/>
        <v/>
      </c>
      <c r="AC7665" s="7"/>
      <c r="AD7665" t="s">
        <v>6866</v>
      </c>
      <c r="AE7665">
        <f t="shared" si="478"/>
        <v>0</v>
      </c>
      <c r="AG7665" s="2"/>
      <c r="AI7665" s="7"/>
    </row>
    <row r="7666" spans="1:35" ht="11" customHeight="1" outlineLevel="1" x14ac:dyDescent="0.25">
      <c r="A7666" t="s">
        <v>676</v>
      </c>
      <c r="C7666" s="2" t="s">
        <v>12953</v>
      </c>
      <c r="D7666" s="2">
        <v>6363</v>
      </c>
      <c r="E7666" s="7">
        <v>2013</v>
      </c>
      <c r="F7666" s="5" t="s">
        <v>163</v>
      </c>
      <c r="H7666" s="5" t="s">
        <v>5398</v>
      </c>
      <c r="I7666" s="6" t="s">
        <v>6866</v>
      </c>
      <c r="J7666" s="6" t="s">
        <v>7503</v>
      </c>
      <c r="K7666" s="17">
        <v>3</v>
      </c>
      <c r="L7666" s="17" t="s">
        <v>7730</v>
      </c>
      <c r="M7666" s="9">
        <v>0.5</v>
      </c>
      <c r="N7666" s="9"/>
      <c r="O7666" s="21"/>
      <c r="Q7666" s="29"/>
      <c r="U7666" s="17"/>
      <c r="V7666" s="2"/>
      <c r="Y7666" t="str">
        <f t="shared" si="479"/>
        <v/>
      </c>
      <c r="AA7666" t="str">
        <f t="shared" si="480"/>
        <v/>
      </c>
      <c r="AC7666" s="7"/>
      <c r="AD7666" t="s">
        <v>6866</v>
      </c>
      <c r="AE7666">
        <f t="shared" si="478"/>
        <v>0</v>
      </c>
      <c r="AG7666" s="2"/>
      <c r="AI7666" s="7"/>
    </row>
    <row r="7667" spans="1:35" ht="11" customHeight="1" outlineLevel="1" x14ac:dyDescent="0.25">
      <c r="A7667" t="s">
        <v>676</v>
      </c>
      <c r="C7667" s="2" t="s">
        <v>12953</v>
      </c>
      <c r="D7667" s="2">
        <v>6364</v>
      </c>
      <c r="E7667" s="7">
        <v>2013</v>
      </c>
      <c r="F7667" s="5" t="s">
        <v>163</v>
      </c>
      <c r="H7667" s="5" t="s">
        <v>5398</v>
      </c>
      <c r="I7667" s="6" t="s">
        <v>6866</v>
      </c>
      <c r="J7667" s="6" t="s">
        <v>7503</v>
      </c>
      <c r="K7667" s="17">
        <v>3</v>
      </c>
      <c r="L7667" s="17" t="s">
        <v>7730</v>
      </c>
      <c r="M7667" s="9">
        <v>0.5</v>
      </c>
      <c r="N7667" s="9"/>
      <c r="O7667" s="21"/>
      <c r="Q7667" s="29"/>
      <c r="U7667" s="17"/>
      <c r="V7667" s="2"/>
      <c r="Y7667" t="str">
        <f t="shared" si="479"/>
        <v/>
      </c>
      <c r="AA7667" t="str">
        <f t="shared" si="480"/>
        <v/>
      </c>
      <c r="AC7667" s="7"/>
      <c r="AD7667" t="s">
        <v>6866</v>
      </c>
      <c r="AE7667">
        <f t="shared" si="478"/>
        <v>0</v>
      </c>
      <c r="AG7667" s="2"/>
      <c r="AI7667" s="7"/>
    </row>
    <row r="7668" spans="1:35" ht="11" customHeight="1" outlineLevel="1" x14ac:dyDescent="0.25">
      <c r="A7668" t="s">
        <v>676</v>
      </c>
      <c r="C7668" s="2" t="s">
        <v>12953</v>
      </c>
      <c r="D7668" s="2">
        <v>6365</v>
      </c>
      <c r="E7668" s="7">
        <v>2013</v>
      </c>
      <c r="F7668" s="5" t="s">
        <v>163</v>
      </c>
      <c r="H7668" s="5" t="s">
        <v>5398</v>
      </c>
      <c r="I7668" s="6" t="s">
        <v>6866</v>
      </c>
      <c r="J7668" s="6" t="s">
        <v>7503</v>
      </c>
      <c r="K7668" s="17">
        <v>3</v>
      </c>
      <c r="L7668" s="17" t="s">
        <v>7730</v>
      </c>
      <c r="M7668" s="9">
        <v>0.5</v>
      </c>
      <c r="N7668" s="9"/>
      <c r="O7668" s="21"/>
      <c r="Q7668" s="29"/>
      <c r="U7668" s="17"/>
      <c r="V7668" s="2"/>
      <c r="Y7668" t="str">
        <f t="shared" si="479"/>
        <v/>
      </c>
      <c r="AA7668" t="str">
        <f t="shared" si="480"/>
        <v/>
      </c>
      <c r="AC7668" s="7"/>
      <c r="AD7668" t="s">
        <v>6866</v>
      </c>
      <c r="AE7668">
        <f t="shared" si="478"/>
        <v>0</v>
      </c>
      <c r="AG7668" s="2"/>
      <c r="AI7668" s="7"/>
    </row>
    <row r="7669" spans="1:35" ht="11" customHeight="1" outlineLevel="1" x14ac:dyDescent="0.25">
      <c r="A7669" t="s">
        <v>676</v>
      </c>
      <c r="C7669" s="2" t="s">
        <v>12953</v>
      </c>
      <c r="D7669" s="2" t="s">
        <v>7504</v>
      </c>
      <c r="E7669" s="7">
        <v>2013</v>
      </c>
      <c r="F7669" s="5" t="s">
        <v>753</v>
      </c>
      <c r="H7669" s="5" t="s">
        <v>5398</v>
      </c>
      <c r="I7669" s="6" t="s">
        <v>6866</v>
      </c>
      <c r="J7669" s="6" t="s">
        <v>7503</v>
      </c>
      <c r="K7669" s="17">
        <v>3</v>
      </c>
      <c r="L7669" s="17" t="s">
        <v>7732</v>
      </c>
      <c r="M7669" s="9"/>
      <c r="N7669" s="9"/>
      <c r="O7669" s="21"/>
      <c r="Q7669" s="29"/>
      <c r="U7669" s="17"/>
      <c r="V7669" s="2"/>
      <c r="Y7669" t="str">
        <f t="shared" si="479"/>
        <v/>
      </c>
      <c r="AA7669">
        <f t="shared" si="480"/>
        <v>1</v>
      </c>
      <c r="AC7669" s="7"/>
      <c r="AD7669" t="s">
        <v>6866</v>
      </c>
      <c r="AE7669">
        <f t="shared" si="478"/>
        <v>0</v>
      </c>
      <c r="AG7669" s="2"/>
      <c r="AI7669" s="7"/>
    </row>
    <row r="7670" spans="1:35" ht="11" customHeight="1" outlineLevel="1" x14ac:dyDescent="0.25">
      <c r="A7670" t="s">
        <v>676</v>
      </c>
      <c r="C7670" s="2" t="s">
        <v>12953</v>
      </c>
      <c r="D7670" s="2">
        <v>6390</v>
      </c>
      <c r="E7670" s="7">
        <v>2013</v>
      </c>
      <c r="F7670" s="5" t="s">
        <v>163</v>
      </c>
      <c r="H7670" s="5" t="s">
        <v>5398</v>
      </c>
      <c r="I7670" s="6" t="s">
        <v>7507</v>
      </c>
      <c r="J7670" s="6" t="s">
        <v>7505</v>
      </c>
      <c r="K7670" s="17">
        <v>3</v>
      </c>
      <c r="L7670" s="17" t="s">
        <v>7730</v>
      </c>
      <c r="M7670" s="9">
        <v>0.5</v>
      </c>
      <c r="N7670" s="9"/>
      <c r="O7670" s="21"/>
      <c r="Q7670" s="29"/>
      <c r="U7670" s="17"/>
      <c r="V7670" s="2"/>
      <c r="Y7670" t="str">
        <f t="shared" si="479"/>
        <v/>
      </c>
      <c r="AA7670" t="str">
        <f t="shared" si="480"/>
        <v/>
      </c>
      <c r="AC7670" s="7"/>
      <c r="AD7670" t="s">
        <v>7507</v>
      </c>
      <c r="AE7670">
        <f t="shared" si="478"/>
        <v>0</v>
      </c>
      <c r="AG7670" s="2"/>
      <c r="AI7670" s="7"/>
    </row>
    <row r="7671" spans="1:35" ht="11" customHeight="1" outlineLevel="1" x14ac:dyDescent="0.25">
      <c r="A7671" t="s">
        <v>676</v>
      </c>
      <c r="C7671" s="2" t="s">
        <v>12953</v>
      </c>
      <c r="D7671" s="2">
        <v>6392</v>
      </c>
      <c r="E7671" s="7">
        <v>2013</v>
      </c>
      <c r="F7671" s="5" t="s">
        <v>163</v>
      </c>
      <c r="H7671" s="5" t="s">
        <v>5398</v>
      </c>
      <c r="I7671" s="6" t="s">
        <v>7507</v>
      </c>
      <c r="J7671" s="6" t="s">
        <v>7505</v>
      </c>
      <c r="K7671" s="17">
        <v>3</v>
      </c>
      <c r="L7671" s="17" t="s">
        <v>7730</v>
      </c>
      <c r="M7671" s="9">
        <v>0.5</v>
      </c>
      <c r="N7671" s="9"/>
      <c r="O7671" s="21"/>
      <c r="Q7671" s="29"/>
      <c r="U7671" s="17"/>
      <c r="V7671" s="2"/>
      <c r="Y7671" t="str">
        <f t="shared" si="479"/>
        <v/>
      </c>
      <c r="AA7671" t="str">
        <f t="shared" si="480"/>
        <v/>
      </c>
      <c r="AC7671" s="7"/>
      <c r="AD7671" t="s">
        <v>7507</v>
      </c>
      <c r="AE7671">
        <f t="shared" si="478"/>
        <v>0</v>
      </c>
      <c r="AG7671" s="2"/>
      <c r="AI7671" s="7"/>
    </row>
    <row r="7672" spans="1:35" ht="11" customHeight="1" outlineLevel="1" x14ac:dyDescent="0.25">
      <c r="A7672" t="s">
        <v>676</v>
      </c>
      <c r="C7672" s="2" t="s">
        <v>12953</v>
      </c>
      <c r="D7672" s="2" t="s">
        <v>7506</v>
      </c>
      <c r="E7672" s="7">
        <v>2013</v>
      </c>
      <c r="F7672" s="5" t="s">
        <v>753</v>
      </c>
      <c r="H7672" s="5" t="s">
        <v>5398</v>
      </c>
      <c r="I7672" s="6" t="s">
        <v>7507</v>
      </c>
      <c r="J7672" s="6" t="s">
        <v>7505</v>
      </c>
      <c r="K7672" s="17">
        <v>3</v>
      </c>
      <c r="L7672" s="17" t="s">
        <v>7732</v>
      </c>
      <c r="M7672" s="9"/>
      <c r="N7672" s="9"/>
      <c r="O7672" s="21"/>
      <c r="Q7672" s="29"/>
      <c r="U7672" s="17"/>
      <c r="V7672" s="2"/>
      <c r="Y7672" t="str">
        <f t="shared" si="479"/>
        <v/>
      </c>
      <c r="AA7672">
        <f t="shared" si="480"/>
        <v>1</v>
      </c>
      <c r="AC7672" s="7"/>
      <c r="AD7672" t="s">
        <v>7507</v>
      </c>
      <c r="AE7672">
        <f t="shared" si="478"/>
        <v>0</v>
      </c>
      <c r="AG7672" s="2"/>
      <c r="AI7672" s="7"/>
    </row>
    <row r="7673" spans="1:35" ht="11" customHeight="1" outlineLevel="1" x14ac:dyDescent="0.25">
      <c r="A7673" t="s">
        <v>676</v>
      </c>
      <c r="C7673" s="2" t="s">
        <v>12953</v>
      </c>
      <c r="D7673" s="2" t="s">
        <v>7510</v>
      </c>
      <c r="E7673" s="7">
        <v>2013</v>
      </c>
      <c r="F7673" s="5" t="s">
        <v>753</v>
      </c>
      <c r="H7673" s="5" t="s">
        <v>5398</v>
      </c>
      <c r="I7673" s="6" t="s">
        <v>7508</v>
      </c>
      <c r="J7673" s="6" t="s">
        <v>7509</v>
      </c>
      <c r="K7673" s="17">
        <v>3</v>
      </c>
      <c r="L7673" s="17" t="s">
        <v>7732</v>
      </c>
      <c r="M7673" s="9"/>
      <c r="N7673" s="9"/>
      <c r="O7673" s="21"/>
      <c r="Q7673" s="29"/>
      <c r="U7673" s="17"/>
      <c r="V7673" s="2"/>
      <c r="Y7673" t="str">
        <f t="shared" si="479"/>
        <v/>
      </c>
      <c r="AA7673">
        <f t="shared" si="480"/>
        <v>1</v>
      </c>
      <c r="AC7673" s="7"/>
      <c r="AD7673" t="s">
        <v>7508</v>
      </c>
      <c r="AE7673">
        <f t="shared" si="478"/>
        <v>0</v>
      </c>
      <c r="AG7673" s="2"/>
      <c r="AI7673" s="7"/>
    </row>
    <row r="7674" spans="1:35" ht="11" customHeight="1" outlineLevel="1" x14ac:dyDescent="0.25">
      <c r="A7674" t="s">
        <v>676</v>
      </c>
      <c r="C7674" s="2" t="s">
        <v>12953</v>
      </c>
      <c r="D7674" s="2">
        <v>6715</v>
      </c>
      <c r="E7674" s="7">
        <v>2014</v>
      </c>
      <c r="F7674" s="5" t="s">
        <v>163</v>
      </c>
      <c r="H7674" s="5" t="s">
        <v>5398</v>
      </c>
      <c r="I7674" s="6" t="s">
        <v>5399</v>
      </c>
      <c r="J7674" s="6" t="s">
        <v>7511</v>
      </c>
      <c r="K7674" s="17">
        <v>1</v>
      </c>
      <c r="L7674" s="17" t="s">
        <v>7730</v>
      </c>
      <c r="M7674" s="9">
        <v>0.3</v>
      </c>
      <c r="N7674" s="9"/>
      <c r="O7674" s="21"/>
      <c r="Q7674" s="29"/>
      <c r="U7674" s="17"/>
      <c r="V7674" s="2"/>
      <c r="Y7674" t="str">
        <f t="shared" si="479"/>
        <v/>
      </c>
      <c r="AA7674" t="str">
        <f t="shared" si="480"/>
        <v/>
      </c>
      <c r="AC7674" s="7"/>
      <c r="AD7674" t="s">
        <v>5399</v>
      </c>
      <c r="AE7674">
        <f t="shared" si="478"/>
        <v>1</v>
      </c>
      <c r="AG7674" s="2"/>
      <c r="AI7674" s="7"/>
    </row>
    <row r="7675" spans="1:35" ht="11" customHeight="1" outlineLevel="1" x14ac:dyDescent="0.25">
      <c r="A7675" t="s">
        <v>676</v>
      </c>
      <c r="C7675" s="2" t="s">
        <v>12953</v>
      </c>
      <c r="D7675" s="2" t="s">
        <v>7512</v>
      </c>
      <c r="E7675" s="7">
        <v>2014</v>
      </c>
      <c r="F7675" s="5" t="s">
        <v>753</v>
      </c>
      <c r="H7675" s="5" t="s">
        <v>5398</v>
      </c>
      <c r="I7675" s="6" t="s">
        <v>5399</v>
      </c>
      <c r="J7675" s="6" t="s">
        <v>7511</v>
      </c>
      <c r="K7675" s="17">
        <v>1</v>
      </c>
      <c r="L7675" s="17" t="s">
        <v>7730</v>
      </c>
      <c r="M7675" s="9">
        <v>10</v>
      </c>
      <c r="N7675" s="9"/>
      <c r="O7675" s="21"/>
      <c r="Q7675" s="29"/>
      <c r="U7675" s="17"/>
      <c r="V7675" s="2"/>
      <c r="Y7675" t="str">
        <f t="shared" si="479"/>
        <v/>
      </c>
      <c r="AA7675">
        <f t="shared" si="480"/>
        <v>1</v>
      </c>
      <c r="AC7675" s="7"/>
      <c r="AD7675" t="s">
        <v>5399</v>
      </c>
      <c r="AE7675">
        <f t="shared" si="478"/>
        <v>1</v>
      </c>
      <c r="AG7675" s="2"/>
      <c r="AI7675" s="7"/>
    </row>
    <row r="7676" spans="1:35" ht="11" customHeight="1" outlineLevel="1" x14ac:dyDescent="0.25">
      <c r="A7676" t="s">
        <v>676</v>
      </c>
      <c r="C7676" s="2" t="s">
        <v>12953</v>
      </c>
      <c r="D7676" s="2">
        <v>6720</v>
      </c>
      <c r="E7676" s="7">
        <v>2014</v>
      </c>
      <c r="F7676" s="5" t="s">
        <v>163</v>
      </c>
      <c r="H7676" s="5" t="s">
        <v>5398</v>
      </c>
      <c r="I7676" s="6" t="s">
        <v>5399</v>
      </c>
      <c r="J7676" s="6" t="s">
        <v>7513</v>
      </c>
      <c r="K7676" s="17">
        <v>1</v>
      </c>
      <c r="L7676" s="17" t="s">
        <v>7730</v>
      </c>
      <c r="M7676" s="9">
        <v>1.5</v>
      </c>
      <c r="N7676" s="9"/>
      <c r="O7676" s="21"/>
      <c r="Q7676" s="29"/>
      <c r="U7676" s="17"/>
      <c r="V7676" s="2"/>
      <c r="Y7676" t="str">
        <f t="shared" si="479"/>
        <v/>
      </c>
      <c r="AA7676" t="str">
        <f t="shared" si="480"/>
        <v/>
      </c>
      <c r="AC7676" s="7"/>
      <c r="AD7676" t="s">
        <v>5399</v>
      </c>
      <c r="AE7676">
        <f t="shared" si="478"/>
        <v>1</v>
      </c>
      <c r="AG7676" s="2"/>
      <c r="AI7676" s="7"/>
    </row>
    <row r="7677" spans="1:35" ht="11" customHeight="1" outlineLevel="1" x14ac:dyDescent="0.25">
      <c r="A7677" t="s">
        <v>676</v>
      </c>
      <c r="C7677" s="2" t="s">
        <v>12953</v>
      </c>
      <c r="D7677" s="2" t="s">
        <v>7514</v>
      </c>
      <c r="E7677" s="7">
        <v>2014</v>
      </c>
      <c r="F7677" s="5" t="s">
        <v>753</v>
      </c>
      <c r="H7677" s="5" t="s">
        <v>5398</v>
      </c>
      <c r="I7677" s="6" t="s">
        <v>5399</v>
      </c>
      <c r="J7677" s="6" t="s">
        <v>7513</v>
      </c>
      <c r="K7677" s="17">
        <v>3</v>
      </c>
      <c r="L7677" s="17" t="s">
        <v>7732</v>
      </c>
      <c r="M7677" s="9"/>
      <c r="N7677" s="9"/>
      <c r="O7677" s="21"/>
      <c r="Q7677" s="29"/>
      <c r="U7677" s="17"/>
      <c r="V7677" s="2"/>
      <c r="Y7677" t="str">
        <f t="shared" si="479"/>
        <v/>
      </c>
      <c r="AA7677">
        <f t="shared" si="480"/>
        <v>1</v>
      </c>
      <c r="AC7677" s="7"/>
      <c r="AD7677" t="s">
        <v>5399</v>
      </c>
      <c r="AE7677">
        <f t="shared" si="478"/>
        <v>1</v>
      </c>
      <c r="AG7677" s="2"/>
      <c r="AI7677" s="7"/>
    </row>
    <row r="7678" spans="1:35" ht="11" customHeight="1" outlineLevel="1" x14ac:dyDescent="0.25">
      <c r="A7678" t="s">
        <v>676</v>
      </c>
      <c r="C7678" s="2" t="s">
        <v>12953</v>
      </c>
      <c r="D7678" s="2">
        <v>6735</v>
      </c>
      <c r="E7678" s="7">
        <v>2014</v>
      </c>
      <c r="F7678" s="5" t="s">
        <v>7516</v>
      </c>
      <c r="H7678" s="5" t="s">
        <v>5398</v>
      </c>
      <c r="I7678" s="6" t="s">
        <v>4772</v>
      </c>
      <c r="J7678" s="6" t="s">
        <v>7515</v>
      </c>
      <c r="K7678" s="17">
        <v>3</v>
      </c>
      <c r="L7678" s="17" t="s">
        <v>7730</v>
      </c>
      <c r="M7678" s="9">
        <v>0.4</v>
      </c>
      <c r="N7678" s="9"/>
      <c r="O7678" s="21"/>
      <c r="Q7678" s="29"/>
      <c r="U7678" s="17"/>
      <c r="V7678" s="2"/>
      <c r="Y7678" t="str">
        <f t="shared" si="479"/>
        <v/>
      </c>
      <c r="AA7678" t="str">
        <f t="shared" si="480"/>
        <v/>
      </c>
      <c r="AC7678" s="7"/>
      <c r="AD7678" t="s">
        <v>4772</v>
      </c>
      <c r="AE7678">
        <f t="shared" si="478"/>
        <v>0</v>
      </c>
      <c r="AG7678" s="2"/>
      <c r="AI7678" s="7"/>
    </row>
    <row r="7679" spans="1:35" ht="11" customHeight="1" outlineLevel="1" x14ac:dyDescent="0.25">
      <c r="A7679" t="s">
        <v>676</v>
      </c>
      <c r="C7679" s="2" t="s">
        <v>12953</v>
      </c>
      <c r="D7679" s="2">
        <v>6750</v>
      </c>
      <c r="E7679" s="7">
        <v>2014</v>
      </c>
      <c r="F7679" s="5" t="s">
        <v>7518</v>
      </c>
      <c r="H7679" s="5" t="s">
        <v>5398</v>
      </c>
      <c r="I7679" s="6" t="s">
        <v>5399</v>
      </c>
      <c r="J7679" s="6" t="s">
        <v>7517</v>
      </c>
      <c r="K7679" s="17">
        <v>3</v>
      </c>
      <c r="L7679" s="17" t="s">
        <v>7730</v>
      </c>
      <c r="M7679" s="9">
        <v>1.3</v>
      </c>
      <c r="N7679" s="9"/>
      <c r="O7679" s="21"/>
      <c r="Q7679" s="29"/>
      <c r="U7679" s="17"/>
      <c r="V7679" s="2"/>
      <c r="Y7679" t="str">
        <f t="shared" si="479"/>
        <v/>
      </c>
      <c r="AA7679" t="str">
        <f t="shared" si="480"/>
        <v/>
      </c>
      <c r="AC7679" s="7"/>
      <c r="AD7679" t="s">
        <v>5399</v>
      </c>
      <c r="AE7679">
        <f t="shared" si="478"/>
        <v>1</v>
      </c>
      <c r="AG7679" s="2"/>
      <c r="AI7679" s="7"/>
    </row>
    <row r="7680" spans="1:35" ht="11" customHeight="1" outlineLevel="1" x14ac:dyDescent="0.25">
      <c r="A7680" t="s">
        <v>676</v>
      </c>
      <c r="C7680" s="2" t="s">
        <v>12953</v>
      </c>
      <c r="D7680" s="2">
        <v>6762</v>
      </c>
      <c r="E7680" s="7">
        <v>2014</v>
      </c>
      <c r="F7680" s="5" t="s">
        <v>7518</v>
      </c>
      <c r="H7680" s="5" t="s">
        <v>5398</v>
      </c>
      <c r="I7680" s="6" t="s">
        <v>7216</v>
      </c>
      <c r="J7680" s="6" t="s">
        <v>7519</v>
      </c>
      <c r="K7680" s="17">
        <v>3</v>
      </c>
      <c r="L7680" s="17" t="s">
        <v>7730</v>
      </c>
      <c r="M7680" s="9">
        <v>0.5</v>
      </c>
      <c r="N7680" s="9"/>
      <c r="O7680" s="21"/>
      <c r="Q7680" s="29"/>
      <c r="U7680" s="17"/>
      <c r="V7680" s="2"/>
      <c r="Y7680" t="str">
        <f t="shared" si="479"/>
        <v/>
      </c>
      <c r="AA7680" t="str">
        <f t="shared" si="480"/>
        <v/>
      </c>
      <c r="AC7680" s="7"/>
      <c r="AD7680" t="s">
        <v>7216</v>
      </c>
      <c r="AE7680">
        <f t="shared" si="478"/>
        <v>0</v>
      </c>
      <c r="AG7680" s="2"/>
      <c r="AI7680" s="7"/>
    </row>
    <row r="7681" spans="1:35" ht="11" customHeight="1" outlineLevel="1" x14ac:dyDescent="0.25">
      <c r="A7681" t="s">
        <v>676</v>
      </c>
      <c r="C7681" s="2" t="s">
        <v>12953</v>
      </c>
      <c r="D7681" s="2" t="s">
        <v>7520</v>
      </c>
      <c r="E7681" s="7">
        <v>2014</v>
      </c>
      <c r="F7681" s="5" t="s">
        <v>753</v>
      </c>
      <c r="H7681" s="5" t="s">
        <v>5398</v>
      </c>
      <c r="I7681" s="6" t="s">
        <v>7216</v>
      </c>
      <c r="J7681" s="6" t="s">
        <v>7519</v>
      </c>
      <c r="K7681" s="17">
        <v>3</v>
      </c>
      <c r="L7681" s="17" t="s">
        <v>7732</v>
      </c>
      <c r="M7681" s="9"/>
      <c r="N7681" s="9"/>
      <c r="O7681" s="21"/>
      <c r="Q7681" s="29"/>
      <c r="U7681" s="17"/>
      <c r="V7681" s="2"/>
      <c r="Y7681" t="str">
        <f t="shared" si="479"/>
        <v/>
      </c>
      <c r="AA7681">
        <f t="shared" si="480"/>
        <v>1</v>
      </c>
      <c r="AC7681" s="7"/>
      <c r="AD7681" t="s">
        <v>7216</v>
      </c>
      <c r="AE7681">
        <f t="shared" si="478"/>
        <v>0</v>
      </c>
      <c r="AG7681" s="2"/>
      <c r="AI7681" s="7"/>
    </row>
    <row r="7682" spans="1:35" ht="11" customHeight="1" outlineLevel="1" x14ac:dyDescent="0.25">
      <c r="A7682" t="s">
        <v>676</v>
      </c>
      <c r="C7682" s="2" t="s">
        <v>12953</v>
      </c>
      <c r="D7682" s="2">
        <v>6769</v>
      </c>
      <c r="E7682" s="7">
        <v>2014</v>
      </c>
      <c r="F7682" s="5" t="s">
        <v>7518</v>
      </c>
      <c r="H7682" s="5" t="s">
        <v>5398</v>
      </c>
      <c r="I7682" s="6" t="s">
        <v>7521</v>
      </c>
      <c r="J7682" s="6" t="s">
        <v>7488</v>
      </c>
      <c r="K7682" s="17">
        <v>1</v>
      </c>
      <c r="L7682" s="17" t="s">
        <v>7730</v>
      </c>
      <c r="M7682" s="9">
        <v>0.4</v>
      </c>
      <c r="N7682" s="9"/>
      <c r="O7682" s="21"/>
      <c r="Q7682" s="29"/>
      <c r="U7682" s="17"/>
      <c r="V7682" s="2"/>
      <c r="Y7682" t="str">
        <f t="shared" si="479"/>
        <v/>
      </c>
      <c r="AA7682" t="str">
        <f t="shared" si="480"/>
        <v/>
      </c>
      <c r="AC7682" s="7"/>
      <c r="AD7682" t="s">
        <v>7521</v>
      </c>
      <c r="AE7682">
        <f t="shared" si="478"/>
        <v>0</v>
      </c>
      <c r="AG7682" s="2"/>
      <c r="AI7682" s="7"/>
    </row>
    <row r="7683" spans="1:35" ht="11" customHeight="1" outlineLevel="1" x14ac:dyDescent="0.25">
      <c r="A7683" t="s">
        <v>676</v>
      </c>
      <c r="C7683" s="2" t="s">
        <v>12953</v>
      </c>
      <c r="D7683" s="2">
        <v>6770</v>
      </c>
      <c r="E7683" s="7">
        <v>2014</v>
      </c>
      <c r="F7683" s="5" t="s">
        <v>7518</v>
      </c>
      <c r="H7683" s="5" t="s">
        <v>5398</v>
      </c>
      <c r="I7683" s="6" t="s">
        <v>7522</v>
      </c>
      <c r="J7683" s="6" t="s">
        <v>7488</v>
      </c>
      <c r="K7683" s="17">
        <v>3</v>
      </c>
      <c r="L7683" s="17" t="s">
        <v>7730</v>
      </c>
      <c r="M7683" s="9">
        <v>0.5</v>
      </c>
      <c r="N7683" s="9"/>
      <c r="O7683" s="21"/>
      <c r="Q7683" s="29"/>
      <c r="U7683" s="17"/>
      <c r="V7683" s="2"/>
      <c r="Y7683" t="str">
        <f t="shared" si="479"/>
        <v/>
      </c>
      <c r="AA7683" t="str">
        <f t="shared" si="480"/>
        <v/>
      </c>
      <c r="AC7683" s="7"/>
      <c r="AD7683" t="s">
        <v>7522</v>
      </c>
      <c r="AE7683">
        <f t="shared" si="478"/>
        <v>0</v>
      </c>
      <c r="AG7683" s="2"/>
      <c r="AI7683" s="7"/>
    </row>
    <row r="7684" spans="1:35" ht="11" customHeight="1" outlineLevel="1" x14ac:dyDescent="0.25">
      <c r="A7684" t="s">
        <v>676</v>
      </c>
      <c r="C7684" s="2" t="s">
        <v>12953</v>
      </c>
      <c r="D7684" s="2">
        <v>6771</v>
      </c>
      <c r="E7684" s="7">
        <v>2014</v>
      </c>
      <c r="F7684" s="5" t="s">
        <v>7518</v>
      </c>
      <c r="H7684" s="5" t="s">
        <v>5398</v>
      </c>
      <c r="I7684" s="6" t="s">
        <v>7523</v>
      </c>
      <c r="J7684" s="6" t="s">
        <v>7488</v>
      </c>
      <c r="K7684" s="17">
        <v>3</v>
      </c>
      <c r="L7684" s="17" t="s">
        <v>7730</v>
      </c>
      <c r="M7684" s="9">
        <v>0.5</v>
      </c>
      <c r="N7684" s="9"/>
      <c r="O7684" s="21"/>
      <c r="Q7684" s="29"/>
      <c r="U7684" s="17"/>
      <c r="V7684" s="2"/>
      <c r="Y7684" t="str">
        <f t="shared" si="479"/>
        <v/>
      </c>
      <c r="AA7684" t="str">
        <f t="shared" si="480"/>
        <v/>
      </c>
      <c r="AC7684" s="7"/>
      <c r="AD7684" t="s">
        <v>7523</v>
      </c>
      <c r="AE7684">
        <f t="shared" ref="AE7684:AE7747" si="481">COUNTIF(I7684,"*Fuji*")</f>
        <v>0</v>
      </c>
      <c r="AG7684" s="2"/>
      <c r="AI7684" s="7"/>
    </row>
    <row r="7685" spans="1:35" ht="11" customHeight="1" outlineLevel="1" x14ac:dyDescent="0.25">
      <c r="A7685" t="s">
        <v>676</v>
      </c>
      <c r="C7685" s="2" t="s">
        <v>12953</v>
      </c>
      <c r="D7685" s="2">
        <v>6772</v>
      </c>
      <c r="E7685" s="7">
        <v>2014</v>
      </c>
      <c r="F7685" s="5" t="s">
        <v>7518</v>
      </c>
      <c r="H7685" s="5" t="s">
        <v>5398</v>
      </c>
      <c r="I7685" s="6" t="s">
        <v>7524</v>
      </c>
      <c r="J7685" s="6" t="s">
        <v>7488</v>
      </c>
      <c r="K7685" s="17">
        <v>1</v>
      </c>
      <c r="L7685" s="17" t="s">
        <v>7730</v>
      </c>
      <c r="M7685" s="9">
        <v>0.5</v>
      </c>
      <c r="N7685" s="9"/>
      <c r="O7685" s="21"/>
      <c r="Q7685" s="29"/>
      <c r="U7685" s="17"/>
      <c r="V7685" s="2"/>
      <c r="Y7685" t="str">
        <f t="shared" si="479"/>
        <v/>
      </c>
      <c r="AA7685" t="str">
        <f t="shared" si="480"/>
        <v/>
      </c>
      <c r="AC7685" s="7"/>
      <c r="AD7685" t="s">
        <v>7524</v>
      </c>
      <c r="AE7685">
        <f t="shared" si="481"/>
        <v>1</v>
      </c>
      <c r="AG7685" s="2"/>
      <c r="AI7685" s="7"/>
    </row>
    <row r="7686" spans="1:35" ht="11" customHeight="1" outlineLevel="1" x14ac:dyDescent="0.25">
      <c r="A7686" t="s">
        <v>676</v>
      </c>
      <c r="C7686" s="2" t="s">
        <v>12953</v>
      </c>
      <c r="D7686" s="2">
        <v>6773</v>
      </c>
      <c r="E7686" s="7">
        <v>2014</v>
      </c>
      <c r="F7686" s="5" t="s">
        <v>7518</v>
      </c>
      <c r="H7686" s="5" t="s">
        <v>5398</v>
      </c>
      <c r="I7686" s="6" t="s">
        <v>7525</v>
      </c>
      <c r="J7686" s="6" t="s">
        <v>7488</v>
      </c>
      <c r="K7686" s="17">
        <v>3</v>
      </c>
      <c r="L7686" s="17" t="s">
        <v>7730</v>
      </c>
      <c r="M7686" s="9">
        <v>0.3</v>
      </c>
      <c r="N7686" s="9"/>
      <c r="O7686" s="21"/>
      <c r="Q7686" s="29"/>
      <c r="U7686" s="17"/>
      <c r="V7686" s="2"/>
      <c r="Y7686" t="str">
        <f t="shared" si="479"/>
        <v/>
      </c>
      <c r="AA7686" t="str">
        <f t="shared" si="480"/>
        <v/>
      </c>
      <c r="AC7686" s="7"/>
      <c r="AD7686" t="s">
        <v>7525</v>
      </c>
      <c r="AE7686">
        <f t="shared" si="481"/>
        <v>0</v>
      </c>
      <c r="AG7686" s="2"/>
      <c r="AI7686" s="7"/>
    </row>
    <row r="7687" spans="1:35" ht="11" customHeight="1" outlineLevel="1" x14ac:dyDescent="0.25">
      <c r="A7687" t="s">
        <v>676</v>
      </c>
      <c r="C7687" s="2" t="s">
        <v>12953</v>
      </c>
      <c r="D7687" s="2">
        <v>6774</v>
      </c>
      <c r="E7687" s="7">
        <v>2014</v>
      </c>
      <c r="F7687" s="5" t="s">
        <v>7518</v>
      </c>
      <c r="H7687" s="5" t="s">
        <v>5398</v>
      </c>
      <c r="I7687" s="6" t="s">
        <v>7526</v>
      </c>
      <c r="J7687" s="6" t="s">
        <v>7488</v>
      </c>
      <c r="K7687" s="17">
        <v>3</v>
      </c>
      <c r="L7687" s="17" t="s">
        <v>7730</v>
      </c>
      <c r="M7687" s="9">
        <v>0.3</v>
      </c>
      <c r="N7687" s="9"/>
      <c r="O7687" s="21"/>
      <c r="Q7687" s="29"/>
      <c r="U7687" s="17"/>
      <c r="V7687" s="2"/>
      <c r="Y7687" t="str">
        <f t="shared" si="479"/>
        <v/>
      </c>
      <c r="AA7687" t="str">
        <f t="shared" si="480"/>
        <v/>
      </c>
      <c r="AC7687" s="7"/>
      <c r="AD7687" t="s">
        <v>7526</v>
      </c>
      <c r="AE7687">
        <f t="shared" si="481"/>
        <v>0</v>
      </c>
      <c r="AG7687" s="2"/>
      <c r="AI7687" s="7"/>
    </row>
    <row r="7688" spans="1:35" ht="11" customHeight="1" outlineLevel="1" x14ac:dyDescent="0.25">
      <c r="A7688" t="s">
        <v>676</v>
      </c>
      <c r="C7688" s="2" t="s">
        <v>12953</v>
      </c>
      <c r="D7688" s="2">
        <v>6775</v>
      </c>
      <c r="E7688" s="7">
        <v>2014</v>
      </c>
      <c r="F7688" s="5" t="s">
        <v>7518</v>
      </c>
      <c r="H7688" s="5" t="s">
        <v>5398</v>
      </c>
      <c r="I7688" s="6" t="s">
        <v>7527</v>
      </c>
      <c r="J7688" s="6" t="s">
        <v>7488</v>
      </c>
      <c r="K7688" s="17">
        <v>3</v>
      </c>
      <c r="L7688" s="17" t="s">
        <v>7730</v>
      </c>
      <c r="M7688" s="9">
        <v>0.3</v>
      </c>
      <c r="N7688" s="9"/>
      <c r="O7688" s="21"/>
      <c r="Q7688" s="29"/>
      <c r="U7688" s="17"/>
      <c r="V7688" s="2"/>
      <c r="Y7688" t="str">
        <f t="shared" si="479"/>
        <v/>
      </c>
      <c r="AA7688" t="str">
        <f t="shared" si="480"/>
        <v/>
      </c>
      <c r="AC7688" s="7"/>
      <c r="AD7688" t="s">
        <v>7527</v>
      </c>
      <c r="AE7688">
        <f t="shared" si="481"/>
        <v>0</v>
      </c>
      <c r="AG7688" s="2"/>
      <c r="AI7688" s="7"/>
    </row>
    <row r="7689" spans="1:35" ht="11" customHeight="1" outlineLevel="1" x14ac:dyDescent="0.25">
      <c r="A7689" t="s">
        <v>676</v>
      </c>
      <c r="C7689" s="2" t="s">
        <v>12953</v>
      </c>
      <c r="D7689" s="2">
        <v>6776</v>
      </c>
      <c r="E7689" s="7">
        <v>2014</v>
      </c>
      <c r="F7689" s="5" t="s">
        <v>7518</v>
      </c>
      <c r="H7689" s="5" t="s">
        <v>5398</v>
      </c>
      <c r="I7689" s="6" t="s">
        <v>7528</v>
      </c>
      <c r="J7689" s="6" t="s">
        <v>7488</v>
      </c>
      <c r="K7689" s="17">
        <v>3</v>
      </c>
      <c r="L7689" s="17" t="s">
        <v>7730</v>
      </c>
      <c r="M7689" s="9">
        <v>0.3</v>
      </c>
      <c r="N7689" s="9"/>
      <c r="O7689" s="21"/>
      <c r="Q7689" s="29"/>
      <c r="U7689" s="17"/>
      <c r="V7689" s="2"/>
      <c r="Y7689" t="str">
        <f t="shared" si="479"/>
        <v/>
      </c>
      <c r="AA7689" t="str">
        <f t="shared" si="480"/>
        <v/>
      </c>
      <c r="AC7689" s="7"/>
      <c r="AD7689" t="s">
        <v>7528</v>
      </c>
      <c r="AE7689">
        <f t="shared" si="481"/>
        <v>0</v>
      </c>
      <c r="AG7689" s="2"/>
      <c r="AI7689" s="7"/>
    </row>
    <row r="7690" spans="1:35" ht="11" customHeight="1" outlineLevel="1" x14ac:dyDescent="0.25">
      <c r="A7690" t="s">
        <v>676</v>
      </c>
      <c r="C7690" s="2" t="s">
        <v>12953</v>
      </c>
      <c r="D7690" s="2">
        <v>6777</v>
      </c>
      <c r="E7690" s="7">
        <v>2014</v>
      </c>
      <c r="F7690" s="5" t="s">
        <v>7518</v>
      </c>
      <c r="H7690" s="5" t="s">
        <v>5398</v>
      </c>
      <c r="I7690" s="6" t="s">
        <v>7529</v>
      </c>
      <c r="J7690" s="6" t="s">
        <v>7488</v>
      </c>
      <c r="K7690" s="17">
        <v>3</v>
      </c>
      <c r="L7690" s="17" t="s">
        <v>7730</v>
      </c>
      <c r="M7690" s="9">
        <v>0.5</v>
      </c>
      <c r="N7690" s="9"/>
      <c r="O7690" s="21"/>
      <c r="Q7690" s="29"/>
      <c r="U7690" s="17"/>
      <c r="V7690" s="2"/>
      <c r="Y7690" t="str">
        <f t="shared" si="479"/>
        <v/>
      </c>
      <c r="AA7690" t="str">
        <f t="shared" si="480"/>
        <v/>
      </c>
      <c r="AC7690" s="7"/>
      <c r="AD7690" t="s">
        <v>7529</v>
      </c>
      <c r="AE7690">
        <f t="shared" si="481"/>
        <v>0</v>
      </c>
      <c r="AG7690" s="2"/>
      <c r="AI7690" s="7"/>
    </row>
    <row r="7691" spans="1:35" ht="11" customHeight="1" outlineLevel="1" x14ac:dyDescent="0.25">
      <c r="A7691" t="s">
        <v>676</v>
      </c>
      <c r="C7691" s="2" t="s">
        <v>12953</v>
      </c>
      <c r="D7691" s="2">
        <v>6778</v>
      </c>
      <c r="E7691" s="7">
        <v>2014</v>
      </c>
      <c r="F7691" s="5" t="s">
        <v>7518</v>
      </c>
      <c r="H7691" s="5" t="s">
        <v>5398</v>
      </c>
      <c r="I7691" s="6" t="s">
        <v>7530</v>
      </c>
      <c r="J7691" s="6" t="s">
        <v>7488</v>
      </c>
      <c r="K7691" s="17">
        <v>3</v>
      </c>
      <c r="L7691" s="17" t="s">
        <v>7730</v>
      </c>
      <c r="M7691" s="9">
        <v>0.3</v>
      </c>
      <c r="N7691" s="9"/>
      <c r="O7691" s="21"/>
      <c r="Q7691" s="29"/>
      <c r="U7691" s="17"/>
      <c r="V7691" s="2"/>
      <c r="Y7691" t="str">
        <f t="shared" si="479"/>
        <v/>
      </c>
      <c r="AA7691" t="str">
        <f t="shared" si="480"/>
        <v/>
      </c>
      <c r="AC7691" s="7"/>
      <c r="AD7691" t="s">
        <v>7530</v>
      </c>
      <c r="AE7691">
        <f t="shared" si="481"/>
        <v>0</v>
      </c>
      <c r="AG7691" s="2"/>
      <c r="AI7691" s="7"/>
    </row>
    <row r="7692" spans="1:35" ht="11" customHeight="1" outlineLevel="1" x14ac:dyDescent="0.25">
      <c r="A7692" t="s">
        <v>676</v>
      </c>
      <c r="C7692" s="2" t="s">
        <v>12953</v>
      </c>
      <c r="D7692" s="2" t="s">
        <v>7531</v>
      </c>
      <c r="E7692" s="7">
        <v>2014</v>
      </c>
      <c r="F7692" s="5" t="s">
        <v>753</v>
      </c>
      <c r="H7692" s="5" t="s">
        <v>5398</v>
      </c>
      <c r="I7692" s="6" t="s">
        <v>7488</v>
      </c>
      <c r="J7692" s="6" t="s">
        <v>7488</v>
      </c>
      <c r="K7692" s="17">
        <v>1</v>
      </c>
      <c r="L7692" s="17" t="s">
        <v>7730</v>
      </c>
      <c r="M7692" s="9">
        <v>15</v>
      </c>
      <c r="N7692" s="9"/>
      <c r="O7692" s="21"/>
      <c r="Q7692" s="29"/>
      <c r="U7692" s="17"/>
      <c r="V7692" s="2"/>
      <c r="Y7692" t="str">
        <f t="shared" si="479"/>
        <v/>
      </c>
      <c r="AA7692">
        <f t="shared" si="480"/>
        <v>1</v>
      </c>
      <c r="AC7692" s="7"/>
      <c r="AD7692" t="s">
        <v>7488</v>
      </c>
      <c r="AE7692">
        <f t="shared" si="481"/>
        <v>0</v>
      </c>
      <c r="AG7692" s="2"/>
      <c r="AI7692" s="7"/>
    </row>
    <row r="7693" spans="1:35" ht="11" customHeight="1" outlineLevel="1" x14ac:dyDescent="0.25">
      <c r="A7693" t="s">
        <v>676</v>
      </c>
      <c r="C7693" s="2" t="s">
        <v>12953</v>
      </c>
      <c r="D7693" s="2">
        <v>6794</v>
      </c>
      <c r="E7693" s="7">
        <v>2014</v>
      </c>
      <c r="F7693" s="5" t="s">
        <v>7518</v>
      </c>
      <c r="H7693" s="5" t="s">
        <v>5398</v>
      </c>
      <c r="I7693" s="6" t="s">
        <v>6866</v>
      </c>
      <c r="J7693" s="6" t="s">
        <v>7532</v>
      </c>
      <c r="K7693" s="17">
        <v>1</v>
      </c>
      <c r="L7693" s="17" t="s">
        <v>7730</v>
      </c>
      <c r="M7693" s="9">
        <v>0.4</v>
      </c>
      <c r="N7693" s="9"/>
      <c r="O7693" s="21"/>
      <c r="Q7693" s="29"/>
      <c r="U7693" s="17"/>
      <c r="V7693" s="2"/>
      <c r="Y7693" t="str">
        <f t="shared" si="479"/>
        <v/>
      </c>
      <c r="AA7693" t="str">
        <f t="shared" si="480"/>
        <v/>
      </c>
      <c r="AC7693" s="7"/>
      <c r="AD7693" t="s">
        <v>6866</v>
      </c>
      <c r="AE7693">
        <f t="shared" si="481"/>
        <v>0</v>
      </c>
      <c r="AG7693" s="2"/>
      <c r="AI7693" s="7"/>
    </row>
    <row r="7694" spans="1:35" ht="11" customHeight="1" outlineLevel="1" x14ac:dyDescent="0.25">
      <c r="A7694" t="s">
        <v>676</v>
      </c>
      <c r="C7694" s="2" t="s">
        <v>12953</v>
      </c>
      <c r="D7694" s="2">
        <v>6868</v>
      </c>
      <c r="E7694" s="7">
        <v>2014</v>
      </c>
      <c r="F7694" s="5" t="s">
        <v>7518</v>
      </c>
      <c r="H7694" s="5" t="s">
        <v>5398</v>
      </c>
      <c r="I7694" s="6" t="s">
        <v>5399</v>
      </c>
      <c r="J7694" s="6" t="s">
        <v>7533</v>
      </c>
      <c r="K7694" s="17">
        <v>1</v>
      </c>
      <c r="L7694" s="17" t="s">
        <v>7730</v>
      </c>
      <c r="M7694" s="9">
        <v>1</v>
      </c>
      <c r="N7694" s="9"/>
      <c r="O7694" s="21"/>
      <c r="Q7694" s="29"/>
      <c r="U7694" s="17"/>
      <c r="V7694" s="2"/>
      <c r="Y7694" t="str">
        <f t="shared" si="479"/>
        <v/>
      </c>
      <c r="AA7694" t="str">
        <f t="shared" si="480"/>
        <v/>
      </c>
      <c r="AC7694" s="7"/>
      <c r="AD7694" t="s">
        <v>5399</v>
      </c>
      <c r="AE7694">
        <f t="shared" si="481"/>
        <v>1</v>
      </c>
      <c r="AG7694" s="2"/>
      <c r="AI7694" s="7"/>
    </row>
    <row r="7695" spans="1:35" ht="11" customHeight="1" outlineLevel="1" x14ac:dyDescent="0.25">
      <c r="A7695" t="s">
        <v>676</v>
      </c>
      <c r="C7695" s="2" t="s">
        <v>12953</v>
      </c>
      <c r="D7695" s="2">
        <v>6869</v>
      </c>
      <c r="E7695" s="7">
        <v>2014</v>
      </c>
      <c r="F7695" s="5" t="s">
        <v>7518</v>
      </c>
      <c r="H7695" s="5" t="s">
        <v>5398</v>
      </c>
      <c r="I7695" s="6" t="s">
        <v>5399</v>
      </c>
      <c r="J7695" s="6" t="s">
        <v>7533</v>
      </c>
      <c r="K7695" s="17">
        <v>1</v>
      </c>
      <c r="L7695" s="17" t="s">
        <v>7730</v>
      </c>
      <c r="M7695" s="9">
        <v>1</v>
      </c>
      <c r="N7695" s="9"/>
      <c r="O7695" s="21"/>
      <c r="Q7695" s="29"/>
      <c r="U7695" s="17"/>
      <c r="V7695" s="2"/>
      <c r="Y7695" t="str">
        <f t="shared" si="479"/>
        <v/>
      </c>
      <c r="AA7695" t="str">
        <f t="shared" si="480"/>
        <v/>
      </c>
      <c r="AC7695" s="7"/>
      <c r="AD7695" t="s">
        <v>5399</v>
      </c>
      <c r="AE7695">
        <f t="shared" si="481"/>
        <v>1</v>
      </c>
      <c r="AG7695" s="2"/>
      <c r="AI7695" s="7"/>
    </row>
    <row r="7696" spans="1:35" ht="11" customHeight="1" outlineLevel="1" x14ac:dyDescent="0.25">
      <c r="A7696" t="s">
        <v>676</v>
      </c>
      <c r="C7696" s="2" t="s">
        <v>12953</v>
      </c>
      <c r="D7696" s="2">
        <v>6870</v>
      </c>
      <c r="E7696" s="7">
        <v>2014</v>
      </c>
      <c r="F7696" s="5" t="s">
        <v>7518</v>
      </c>
      <c r="H7696" s="5" t="s">
        <v>5398</v>
      </c>
      <c r="I7696" s="6" t="s">
        <v>5399</v>
      </c>
      <c r="J7696" s="6" t="s">
        <v>7533</v>
      </c>
      <c r="K7696" s="17">
        <v>1</v>
      </c>
      <c r="L7696" s="17" t="s">
        <v>7730</v>
      </c>
      <c r="M7696" s="9">
        <v>1</v>
      </c>
      <c r="N7696" s="9"/>
      <c r="O7696" s="21"/>
      <c r="Q7696" s="29"/>
      <c r="U7696" s="17"/>
      <c r="V7696" s="2"/>
      <c r="Y7696" t="str">
        <f t="shared" si="479"/>
        <v/>
      </c>
      <c r="AA7696" t="str">
        <f t="shared" si="480"/>
        <v/>
      </c>
      <c r="AC7696" s="7"/>
      <c r="AD7696" t="s">
        <v>5399</v>
      </c>
      <c r="AE7696">
        <f t="shared" si="481"/>
        <v>1</v>
      </c>
      <c r="AG7696" s="2"/>
      <c r="AI7696" s="7"/>
    </row>
    <row r="7697" spans="1:35" ht="11" customHeight="1" outlineLevel="1" x14ac:dyDescent="0.25">
      <c r="A7697" t="s">
        <v>676</v>
      </c>
      <c r="C7697" s="2" t="s">
        <v>12953</v>
      </c>
      <c r="D7697" s="2">
        <v>6871</v>
      </c>
      <c r="E7697" s="7">
        <v>2014</v>
      </c>
      <c r="F7697" s="5" t="s">
        <v>7518</v>
      </c>
      <c r="H7697" s="5" t="s">
        <v>5398</v>
      </c>
      <c r="I7697" s="6" t="s">
        <v>5399</v>
      </c>
      <c r="J7697" s="6" t="s">
        <v>7533</v>
      </c>
      <c r="K7697" s="17">
        <v>1</v>
      </c>
      <c r="L7697" s="17" t="s">
        <v>7730</v>
      </c>
      <c r="M7697" s="9">
        <v>1</v>
      </c>
      <c r="N7697" s="9"/>
      <c r="O7697" s="21"/>
      <c r="Q7697" s="29"/>
      <c r="U7697" s="17"/>
      <c r="V7697" s="2"/>
      <c r="Y7697" t="str">
        <f t="shared" si="479"/>
        <v/>
      </c>
      <c r="AA7697" t="str">
        <f t="shared" si="480"/>
        <v/>
      </c>
      <c r="AC7697" s="7"/>
      <c r="AD7697" t="s">
        <v>5399</v>
      </c>
      <c r="AE7697">
        <f t="shared" si="481"/>
        <v>1</v>
      </c>
      <c r="AG7697" s="2"/>
      <c r="AI7697" s="7"/>
    </row>
    <row r="7698" spans="1:35" ht="11" customHeight="1" outlineLevel="1" x14ac:dyDescent="0.25">
      <c r="A7698" t="s">
        <v>676</v>
      </c>
      <c r="C7698" s="2" t="s">
        <v>12953</v>
      </c>
      <c r="D7698" s="2">
        <v>6872</v>
      </c>
      <c r="E7698" s="7">
        <v>2014</v>
      </c>
      <c r="F7698" s="5" t="s">
        <v>7518</v>
      </c>
      <c r="H7698" s="5" t="s">
        <v>5398</v>
      </c>
      <c r="I7698" s="6" t="s">
        <v>5399</v>
      </c>
      <c r="J7698" s="6" t="s">
        <v>7533</v>
      </c>
      <c r="K7698" s="17">
        <v>1</v>
      </c>
      <c r="L7698" s="17" t="s">
        <v>7730</v>
      </c>
      <c r="M7698" s="9">
        <v>0.5</v>
      </c>
      <c r="N7698" s="9"/>
      <c r="O7698" s="21"/>
      <c r="Q7698" s="29"/>
      <c r="U7698" s="17"/>
      <c r="V7698" s="2"/>
      <c r="Y7698" t="str">
        <f t="shared" si="479"/>
        <v/>
      </c>
      <c r="AA7698" t="str">
        <f t="shared" si="480"/>
        <v/>
      </c>
      <c r="AC7698" s="7"/>
      <c r="AD7698" t="s">
        <v>5399</v>
      </c>
      <c r="AE7698">
        <f t="shared" si="481"/>
        <v>1</v>
      </c>
      <c r="AG7698" s="2"/>
      <c r="AI7698" s="7"/>
    </row>
    <row r="7699" spans="1:35" ht="11" customHeight="1" outlineLevel="1" x14ac:dyDescent="0.25">
      <c r="A7699" t="s">
        <v>676</v>
      </c>
      <c r="C7699" s="2" t="s">
        <v>12953</v>
      </c>
      <c r="D7699" s="2">
        <v>6873</v>
      </c>
      <c r="E7699" s="7">
        <v>2014</v>
      </c>
      <c r="F7699" s="5" t="s">
        <v>7518</v>
      </c>
      <c r="H7699" s="5" t="s">
        <v>5398</v>
      </c>
      <c r="I7699" s="6" t="s">
        <v>5399</v>
      </c>
      <c r="J7699" s="6" t="s">
        <v>7533</v>
      </c>
      <c r="K7699" s="17">
        <v>1</v>
      </c>
      <c r="L7699" s="17" t="s">
        <v>7730</v>
      </c>
      <c r="M7699" s="9">
        <v>1</v>
      </c>
      <c r="N7699" s="9"/>
      <c r="O7699" s="21"/>
      <c r="Q7699" s="29"/>
      <c r="U7699" s="17"/>
      <c r="V7699" s="2"/>
      <c r="Y7699" t="str">
        <f t="shared" si="479"/>
        <v/>
      </c>
      <c r="AA7699" t="str">
        <f t="shared" si="480"/>
        <v/>
      </c>
      <c r="AC7699" s="7"/>
      <c r="AD7699" t="s">
        <v>5399</v>
      </c>
      <c r="AE7699">
        <f t="shared" si="481"/>
        <v>1</v>
      </c>
      <c r="AG7699" s="2"/>
      <c r="AI7699" s="7"/>
    </row>
    <row r="7700" spans="1:35" ht="11" customHeight="1" outlineLevel="1" x14ac:dyDescent="0.25">
      <c r="A7700" t="s">
        <v>676</v>
      </c>
      <c r="C7700" s="2" t="s">
        <v>12953</v>
      </c>
      <c r="D7700" s="2">
        <v>6874</v>
      </c>
      <c r="E7700" s="7">
        <v>2014</v>
      </c>
      <c r="F7700" s="5" t="s">
        <v>7518</v>
      </c>
      <c r="H7700" s="5" t="s">
        <v>5398</v>
      </c>
      <c r="I7700" s="6" t="s">
        <v>5399</v>
      </c>
      <c r="J7700" s="6" t="s">
        <v>7533</v>
      </c>
      <c r="K7700" s="17">
        <v>1</v>
      </c>
      <c r="L7700" s="17" t="s">
        <v>7730</v>
      </c>
      <c r="M7700" s="9">
        <v>1</v>
      </c>
      <c r="N7700" s="9"/>
      <c r="O7700" s="21"/>
      <c r="Q7700" s="29"/>
      <c r="U7700" s="17"/>
      <c r="V7700" s="2"/>
      <c r="Y7700" t="str">
        <f t="shared" si="479"/>
        <v/>
      </c>
      <c r="AA7700" t="str">
        <f t="shared" si="480"/>
        <v/>
      </c>
      <c r="AC7700" s="7"/>
      <c r="AD7700" t="s">
        <v>5399</v>
      </c>
      <c r="AE7700">
        <f t="shared" si="481"/>
        <v>1</v>
      </c>
      <c r="AG7700" s="2"/>
      <c r="AI7700" s="7"/>
    </row>
    <row r="7701" spans="1:35" ht="11" customHeight="1" outlineLevel="1" x14ac:dyDescent="0.25">
      <c r="A7701" t="s">
        <v>676</v>
      </c>
      <c r="C7701" s="2" t="s">
        <v>12953</v>
      </c>
      <c r="D7701" s="2">
        <v>6875</v>
      </c>
      <c r="E7701" s="7">
        <v>2014</v>
      </c>
      <c r="F7701" s="5" t="s">
        <v>7518</v>
      </c>
      <c r="H7701" s="5" t="s">
        <v>5398</v>
      </c>
      <c r="I7701" s="6" t="s">
        <v>5399</v>
      </c>
      <c r="J7701" s="6" t="s">
        <v>7533</v>
      </c>
      <c r="K7701" s="17">
        <v>1</v>
      </c>
      <c r="L7701" s="17" t="s">
        <v>7730</v>
      </c>
      <c r="M7701" s="9">
        <v>1</v>
      </c>
      <c r="N7701" s="9"/>
      <c r="O7701" s="21"/>
      <c r="Q7701" s="29"/>
      <c r="U7701" s="17"/>
      <c r="V7701" s="2"/>
      <c r="Y7701" t="str">
        <f t="shared" si="479"/>
        <v/>
      </c>
      <c r="AA7701" t="str">
        <f t="shared" si="480"/>
        <v/>
      </c>
      <c r="AC7701" s="7"/>
      <c r="AD7701" t="s">
        <v>5399</v>
      </c>
      <c r="AE7701">
        <f t="shared" si="481"/>
        <v>1</v>
      </c>
      <c r="AG7701" s="2"/>
      <c r="AI7701" s="7"/>
    </row>
    <row r="7702" spans="1:35" ht="11" customHeight="1" outlineLevel="1" x14ac:dyDescent="0.25">
      <c r="A7702" t="s">
        <v>676</v>
      </c>
      <c r="C7702" s="2" t="s">
        <v>12953</v>
      </c>
      <c r="D7702" s="2">
        <v>6876</v>
      </c>
      <c r="E7702" s="7">
        <v>2014</v>
      </c>
      <c r="F7702" s="5" t="s">
        <v>7518</v>
      </c>
      <c r="H7702" s="5" t="s">
        <v>5398</v>
      </c>
      <c r="I7702" s="6" t="s">
        <v>5399</v>
      </c>
      <c r="J7702" s="6" t="s">
        <v>7533</v>
      </c>
      <c r="K7702" s="17">
        <v>1</v>
      </c>
      <c r="L7702" s="17" t="s">
        <v>7730</v>
      </c>
      <c r="M7702" s="9">
        <v>1</v>
      </c>
      <c r="N7702" s="9"/>
      <c r="O7702" s="21"/>
      <c r="Q7702" s="29"/>
      <c r="U7702" s="17"/>
      <c r="V7702" s="2"/>
      <c r="Y7702" t="str">
        <f t="shared" si="479"/>
        <v/>
      </c>
      <c r="AA7702" t="str">
        <f t="shared" si="480"/>
        <v/>
      </c>
      <c r="AC7702" s="7"/>
      <c r="AD7702" t="s">
        <v>5399</v>
      </c>
      <c r="AE7702">
        <f t="shared" si="481"/>
        <v>1</v>
      </c>
      <c r="AG7702" s="2"/>
      <c r="AI7702" s="7"/>
    </row>
    <row r="7703" spans="1:35" ht="11" customHeight="1" outlineLevel="1" x14ac:dyDescent="0.25">
      <c r="A7703" t="s">
        <v>676</v>
      </c>
      <c r="C7703" s="2" t="s">
        <v>12953</v>
      </c>
      <c r="D7703" s="2">
        <v>6877</v>
      </c>
      <c r="E7703" s="7">
        <v>2014</v>
      </c>
      <c r="F7703" s="5" t="s">
        <v>7518</v>
      </c>
      <c r="H7703" s="5" t="s">
        <v>5398</v>
      </c>
      <c r="I7703" s="6" t="s">
        <v>5399</v>
      </c>
      <c r="J7703" s="6" t="s">
        <v>7533</v>
      </c>
      <c r="K7703" s="17">
        <v>1</v>
      </c>
      <c r="L7703" s="17" t="s">
        <v>7730</v>
      </c>
      <c r="M7703" s="9">
        <v>1</v>
      </c>
      <c r="N7703" s="9"/>
      <c r="O7703" s="21"/>
      <c r="Q7703" s="29"/>
      <c r="U7703" s="17"/>
      <c r="V7703" s="2"/>
      <c r="Y7703" t="str">
        <f t="shared" si="479"/>
        <v/>
      </c>
      <c r="AA7703" t="str">
        <f t="shared" si="480"/>
        <v/>
      </c>
      <c r="AC7703" s="7"/>
      <c r="AD7703" t="s">
        <v>5399</v>
      </c>
      <c r="AE7703">
        <f t="shared" si="481"/>
        <v>1</v>
      </c>
      <c r="AG7703" s="2"/>
      <c r="AI7703" s="7"/>
    </row>
    <row r="7704" spans="1:35" ht="11" customHeight="1" outlineLevel="1" x14ac:dyDescent="0.25">
      <c r="A7704" t="s">
        <v>676</v>
      </c>
      <c r="C7704" s="2" t="s">
        <v>12953</v>
      </c>
      <c r="D7704" s="2" t="s">
        <v>7534</v>
      </c>
      <c r="E7704" s="7">
        <v>2014</v>
      </c>
      <c r="F7704" s="5" t="s">
        <v>753</v>
      </c>
      <c r="H7704" s="5" t="s">
        <v>5398</v>
      </c>
      <c r="I7704" s="6" t="s">
        <v>5399</v>
      </c>
      <c r="J7704" s="6" t="s">
        <v>7533</v>
      </c>
      <c r="K7704" s="17">
        <v>1</v>
      </c>
      <c r="L7704" s="17" t="s">
        <v>7732</v>
      </c>
      <c r="M7704" s="9"/>
      <c r="N7704" s="9"/>
      <c r="O7704" s="21"/>
      <c r="Q7704" s="29"/>
      <c r="U7704" s="17"/>
      <c r="V7704" s="2"/>
      <c r="Y7704" t="str">
        <f t="shared" si="479"/>
        <v/>
      </c>
      <c r="AA7704">
        <f t="shared" si="480"/>
        <v>1</v>
      </c>
      <c r="AC7704" s="7"/>
      <c r="AD7704" t="s">
        <v>5399</v>
      </c>
      <c r="AE7704">
        <f t="shared" si="481"/>
        <v>1</v>
      </c>
      <c r="AG7704" s="2"/>
      <c r="AI7704" s="7"/>
    </row>
    <row r="7705" spans="1:35" ht="11" customHeight="1" outlineLevel="1" x14ac:dyDescent="0.25">
      <c r="A7705" t="s">
        <v>676</v>
      </c>
      <c r="C7705" s="2" t="s">
        <v>12953</v>
      </c>
      <c r="D7705" s="2">
        <v>6912</v>
      </c>
      <c r="E7705" s="7">
        <v>2014</v>
      </c>
      <c r="F7705" s="5" t="s">
        <v>7518</v>
      </c>
      <c r="H7705" s="5" t="s">
        <v>5398</v>
      </c>
      <c r="I7705" s="6" t="s">
        <v>5399</v>
      </c>
      <c r="J7705" s="6" t="s">
        <v>7535</v>
      </c>
      <c r="K7705" s="17">
        <v>3</v>
      </c>
      <c r="L7705" s="17" t="s">
        <v>7730</v>
      </c>
      <c r="M7705" s="9">
        <v>0.3</v>
      </c>
      <c r="N7705" s="9"/>
      <c r="O7705" s="21"/>
      <c r="Q7705" s="29"/>
      <c r="U7705" s="17"/>
      <c r="V7705" s="2"/>
      <c r="Y7705" t="str">
        <f t="shared" si="479"/>
        <v/>
      </c>
      <c r="AA7705" t="str">
        <f t="shared" si="480"/>
        <v/>
      </c>
      <c r="AC7705" s="7"/>
      <c r="AD7705" t="s">
        <v>5399</v>
      </c>
      <c r="AE7705">
        <f t="shared" si="481"/>
        <v>1</v>
      </c>
      <c r="AG7705" s="2"/>
      <c r="AI7705" s="7"/>
    </row>
    <row r="7706" spans="1:35" ht="11" customHeight="1" outlineLevel="1" x14ac:dyDescent="0.25">
      <c r="A7706" t="s">
        <v>676</v>
      </c>
      <c r="C7706" s="2" t="s">
        <v>12953</v>
      </c>
      <c r="D7706" s="2">
        <v>6914</v>
      </c>
      <c r="E7706" s="7">
        <v>2014</v>
      </c>
      <c r="F7706" s="5" t="s">
        <v>7518</v>
      </c>
      <c r="H7706" s="5" t="s">
        <v>5398</v>
      </c>
      <c r="I7706" s="6" t="s">
        <v>5399</v>
      </c>
      <c r="J7706" s="6" t="s">
        <v>7535</v>
      </c>
      <c r="K7706" s="17">
        <v>1</v>
      </c>
      <c r="L7706" s="17" t="s">
        <v>7730</v>
      </c>
      <c r="M7706" s="9">
        <v>0.6</v>
      </c>
      <c r="N7706" s="9"/>
      <c r="O7706" s="21"/>
      <c r="Q7706" s="29"/>
      <c r="U7706" s="17"/>
      <c r="V7706" s="2"/>
      <c r="Y7706" t="str">
        <f t="shared" si="479"/>
        <v/>
      </c>
      <c r="AA7706" t="str">
        <f t="shared" si="480"/>
        <v/>
      </c>
      <c r="AC7706" s="7"/>
      <c r="AD7706" t="s">
        <v>5399</v>
      </c>
      <c r="AE7706">
        <f t="shared" si="481"/>
        <v>1</v>
      </c>
      <c r="AG7706" s="2"/>
      <c r="AI7706" s="7"/>
    </row>
    <row r="7707" spans="1:35" ht="11" customHeight="1" outlineLevel="1" x14ac:dyDescent="0.25">
      <c r="A7707" t="s">
        <v>676</v>
      </c>
      <c r="C7707" s="2" t="s">
        <v>12953</v>
      </c>
      <c r="D7707" s="2" t="s">
        <v>7536</v>
      </c>
      <c r="E7707" s="7">
        <v>2014</v>
      </c>
      <c r="F7707" s="5" t="s">
        <v>753</v>
      </c>
      <c r="H7707" s="5" t="s">
        <v>5398</v>
      </c>
      <c r="I7707" s="6" t="s">
        <v>5399</v>
      </c>
      <c r="J7707" s="6" t="s">
        <v>7535</v>
      </c>
      <c r="K7707" s="17">
        <v>3</v>
      </c>
      <c r="L7707" s="17" t="s">
        <v>7732</v>
      </c>
      <c r="M7707" s="9"/>
      <c r="N7707" s="9"/>
      <c r="O7707" s="21"/>
      <c r="Q7707" s="29"/>
      <c r="U7707" s="17"/>
      <c r="V7707" s="2"/>
      <c r="Y7707" t="str">
        <f t="shared" ref="Y7707:Y7770" si="482">IF(COUNTIF(F7707,"*fdc*"),1,"")</f>
        <v/>
      </c>
      <c r="AA7707">
        <f t="shared" ref="AA7707:AA7770" si="483">IF(COUNTIF(F7707,"*s/s*"),1,"")</f>
        <v>1</v>
      </c>
      <c r="AC7707" s="7"/>
      <c r="AD7707" t="s">
        <v>5399</v>
      </c>
      <c r="AE7707">
        <f t="shared" si="481"/>
        <v>1</v>
      </c>
      <c r="AG7707" s="2"/>
      <c r="AI7707" s="7"/>
    </row>
    <row r="7708" spans="1:35" ht="11" customHeight="1" outlineLevel="1" collapsed="1" x14ac:dyDescent="0.25">
      <c r="A7708" t="s">
        <v>676</v>
      </c>
      <c r="C7708" s="2" t="s">
        <v>12953</v>
      </c>
      <c r="D7708" s="2">
        <v>6917</v>
      </c>
      <c r="E7708" s="7">
        <v>2014</v>
      </c>
      <c r="F7708" s="5" t="s">
        <v>7518</v>
      </c>
      <c r="H7708" s="5" t="s">
        <v>5398</v>
      </c>
      <c r="I7708" s="6" t="s">
        <v>7539</v>
      </c>
      <c r="J7708" s="6" t="s">
        <v>7537</v>
      </c>
      <c r="K7708" s="17">
        <v>3</v>
      </c>
      <c r="L7708" s="17" t="s">
        <v>7730</v>
      </c>
      <c r="M7708" s="9">
        <v>0.5</v>
      </c>
      <c r="N7708" s="9"/>
      <c r="O7708" s="21"/>
      <c r="Q7708" s="29"/>
      <c r="U7708" s="17"/>
      <c r="V7708" s="2"/>
      <c r="Y7708" t="str">
        <f t="shared" si="482"/>
        <v/>
      </c>
      <c r="AA7708" t="str">
        <f t="shared" si="483"/>
        <v/>
      </c>
      <c r="AC7708" s="7"/>
      <c r="AD7708" t="s">
        <v>7539</v>
      </c>
      <c r="AE7708">
        <f t="shared" si="481"/>
        <v>0</v>
      </c>
      <c r="AG7708" s="2"/>
      <c r="AI7708" s="7"/>
    </row>
    <row r="7709" spans="1:35" ht="11" customHeight="1" outlineLevel="1" x14ac:dyDescent="0.25">
      <c r="A7709" t="s">
        <v>676</v>
      </c>
      <c r="C7709" s="2" t="s">
        <v>12953</v>
      </c>
      <c r="D7709" s="2">
        <v>6918</v>
      </c>
      <c r="E7709" s="7">
        <v>2014</v>
      </c>
      <c r="F7709" s="5" t="s">
        <v>7518</v>
      </c>
      <c r="H7709" s="5" t="s">
        <v>5398</v>
      </c>
      <c r="I7709" s="6" t="s">
        <v>7540</v>
      </c>
      <c r="J7709" s="6" t="s">
        <v>7537</v>
      </c>
      <c r="K7709" s="17">
        <v>3</v>
      </c>
      <c r="L7709" s="17" t="s">
        <v>7730</v>
      </c>
      <c r="M7709" s="9">
        <v>0.5</v>
      </c>
      <c r="N7709" s="9"/>
      <c r="O7709" s="21"/>
      <c r="Q7709" s="29"/>
      <c r="U7709" s="17"/>
      <c r="V7709" s="2"/>
      <c r="Y7709" t="str">
        <f t="shared" si="482"/>
        <v/>
      </c>
      <c r="AA7709" t="str">
        <f t="shared" si="483"/>
        <v/>
      </c>
      <c r="AC7709" s="7"/>
      <c r="AD7709" t="s">
        <v>7540</v>
      </c>
      <c r="AE7709">
        <f t="shared" si="481"/>
        <v>0</v>
      </c>
      <c r="AG7709" s="2"/>
      <c r="AI7709" s="7"/>
    </row>
    <row r="7710" spans="1:35" ht="11" customHeight="1" outlineLevel="1" x14ac:dyDescent="0.25">
      <c r="A7710" t="s">
        <v>676</v>
      </c>
      <c r="C7710" s="2" t="s">
        <v>12953</v>
      </c>
      <c r="D7710" s="2">
        <v>6919</v>
      </c>
      <c r="E7710" s="7">
        <v>2014</v>
      </c>
      <c r="F7710" s="5" t="s">
        <v>7518</v>
      </c>
      <c r="H7710" s="5" t="s">
        <v>5398</v>
      </c>
      <c r="I7710" s="6" t="s">
        <v>7541</v>
      </c>
      <c r="J7710" s="6" t="s">
        <v>7537</v>
      </c>
      <c r="K7710" s="17">
        <v>3</v>
      </c>
      <c r="L7710" s="17" t="s">
        <v>7730</v>
      </c>
      <c r="M7710" s="9">
        <v>0.3</v>
      </c>
      <c r="N7710" s="9"/>
      <c r="O7710" s="21"/>
      <c r="Q7710" s="29"/>
      <c r="U7710" s="17"/>
      <c r="V7710" s="2"/>
      <c r="Y7710" t="str">
        <f t="shared" si="482"/>
        <v/>
      </c>
      <c r="AA7710" t="str">
        <f t="shared" si="483"/>
        <v/>
      </c>
      <c r="AC7710" s="7"/>
      <c r="AD7710" t="s">
        <v>7541</v>
      </c>
      <c r="AE7710">
        <f t="shared" si="481"/>
        <v>0</v>
      </c>
      <c r="AG7710" s="2"/>
      <c r="AI7710" s="7"/>
    </row>
    <row r="7711" spans="1:35" ht="11" customHeight="1" outlineLevel="1" x14ac:dyDescent="0.25">
      <c r="A7711" t="s">
        <v>676</v>
      </c>
      <c r="C7711" s="2" t="s">
        <v>12953</v>
      </c>
      <c r="D7711" s="2">
        <v>6920</v>
      </c>
      <c r="E7711" s="7">
        <v>2014</v>
      </c>
      <c r="F7711" s="5" t="s">
        <v>7518</v>
      </c>
      <c r="H7711" s="5" t="s">
        <v>5398</v>
      </c>
      <c r="I7711" s="6" t="s">
        <v>7542</v>
      </c>
      <c r="J7711" s="6" t="s">
        <v>7537</v>
      </c>
      <c r="K7711" s="17">
        <v>3</v>
      </c>
      <c r="L7711" s="17" t="s">
        <v>7730</v>
      </c>
      <c r="M7711" s="9">
        <v>0.5</v>
      </c>
      <c r="N7711" s="9"/>
      <c r="O7711" s="21"/>
      <c r="Q7711" s="29"/>
      <c r="U7711" s="17"/>
      <c r="V7711" s="2"/>
      <c r="Y7711" t="str">
        <f t="shared" si="482"/>
        <v/>
      </c>
      <c r="AA7711" t="str">
        <f t="shared" si="483"/>
        <v/>
      </c>
      <c r="AC7711" s="7"/>
      <c r="AD7711" t="s">
        <v>7542</v>
      </c>
      <c r="AE7711">
        <f t="shared" si="481"/>
        <v>0</v>
      </c>
      <c r="AG7711" s="2"/>
      <c r="AI7711" s="7"/>
    </row>
    <row r="7712" spans="1:35" ht="11" customHeight="1" outlineLevel="1" x14ac:dyDescent="0.25">
      <c r="A7712" t="s">
        <v>676</v>
      </c>
      <c r="C7712" s="2" t="s">
        <v>12953</v>
      </c>
      <c r="D7712" s="2">
        <v>6921</v>
      </c>
      <c r="E7712" s="7">
        <v>2014</v>
      </c>
      <c r="F7712" s="5" t="s">
        <v>7518</v>
      </c>
      <c r="H7712" s="5" t="s">
        <v>5398</v>
      </c>
      <c r="I7712" s="6" t="s">
        <v>7543</v>
      </c>
      <c r="J7712" s="6" t="s">
        <v>7537</v>
      </c>
      <c r="K7712" s="17">
        <v>5</v>
      </c>
      <c r="L7712" s="17" t="s">
        <v>7730</v>
      </c>
      <c r="M7712" s="9">
        <v>0.5</v>
      </c>
      <c r="N7712" s="9"/>
      <c r="O7712" s="21"/>
      <c r="Q7712" s="29"/>
      <c r="U7712" s="17"/>
      <c r="V7712" s="2"/>
      <c r="Y7712" t="str">
        <f t="shared" si="482"/>
        <v/>
      </c>
      <c r="AA7712" t="str">
        <f t="shared" si="483"/>
        <v/>
      </c>
      <c r="AC7712" s="7"/>
      <c r="AD7712" t="s">
        <v>7543</v>
      </c>
      <c r="AE7712">
        <f t="shared" si="481"/>
        <v>0</v>
      </c>
      <c r="AG7712" s="2"/>
      <c r="AI7712" s="7"/>
    </row>
    <row r="7713" spans="1:35" ht="11" customHeight="1" outlineLevel="1" x14ac:dyDescent="0.25">
      <c r="A7713" t="s">
        <v>676</v>
      </c>
      <c r="C7713" s="2" t="s">
        <v>12953</v>
      </c>
      <c r="D7713" s="2">
        <v>6922</v>
      </c>
      <c r="E7713" s="7">
        <v>2014</v>
      </c>
      <c r="F7713" s="5" t="s">
        <v>7518</v>
      </c>
      <c r="H7713" s="5" t="s">
        <v>5398</v>
      </c>
      <c r="I7713" s="6" t="s">
        <v>7544</v>
      </c>
      <c r="J7713" s="6" t="s">
        <v>7537</v>
      </c>
      <c r="K7713" s="17">
        <v>3</v>
      </c>
      <c r="L7713" s="17" t="s">
        <v>7730</v>
      </c>
      <c r="M7713" s="9">
        <v>0.3</v>
      </c>
      <c r="N7713" s="9"/>
      <c r="O7713" s="21"/>
      <c r="Q7713" s="29"/>
      <c r="U7713" s="17"/>
      <c r="V7713" s="2"/>
      <c r="Y7713" t="str">
        <f t="shared" si="482"/>
        <v/>
      </c>
      <c r="AA7713" t="str">
        <f t="shared" si="483"/>
        <v/>
      </c>
      <c r="AC7713" s="7"/>
      <c r="AD7713" t="s">
        <v>7544</v>
      </c>
      <c r="AE7713">
        <f t="shared" si="481"/>
        <v>0</v>
      </c>
      <c r="AG7713" s="2"/>
      <c r="AI7713" s="7"/>
    </row>
    <row r="7714" spans="1:35" ht="11" customHeight="1" outlineLevel="1" x14ac:dyDescent="0.25">
      <c r="A7714" t="s">
        <v>676</v>
      </c>
      <c r="C7714" s="2" t="s">
        <v>12953</v>
      </c>
      <c r="D7714" s="2">
        <v>6923</v>
      </c>
      <c r="E7714" s="7">
        <v>2014</v>
      </c>
      <c r="F7714" s="5" t="s">
        <v>7518</v>
      </c>
      <c r="H7714" s="5" t="s">
        <v>5398</v>
      </c>
      <c r="I7714" s="6" t="s">
        <v>7545</v>
      </c>
      <c r="J7714" s="6" t="s">
        <v>7537</v>
      </c>
      <c r="K7714" s="17">
        <v>3</v>
      </c>
      <c r="L7714" s="17" t="s">
        <v>7730</v>
      </c>
      <c r="M7714" s="9">
        <v>0.3</v>
      </c>
      <c r="N7714" s="9"/>
      <c r="O7714" s="21"/>
      <c r="Q7714" s="29"/>
      <c r="U7714" s="17"/>
      <c r="V7714" s="2"/>
      <c r="Y7714" t="str">
        <f t="shared" si="482"/>
        <v/>
      </c>
      <c r="AA7714" t="str">
        <f t="shared" si="483"/>
        <v/>
      </c>
      <c r="AC7714" s="7"/>
      <c r="AD7714" t="s">
        <v>7545</v>
      </c>
      <c r="AE7714">
        <f t="shared" si="481"/>
        <v>0</v>
      </c>
      <c r="AG7714" s="2"/>
      <c r="AI7714" s="7"/>
    </row>
    <row r="7715" spans="1:35" ht="11" customHeight="1" outlineLevel="1" x14ac:dyDescent="0.25">
      <c r="A7715" t="s">
        <v>676</v>
      </c>
      <c r="C7715" s="2" t="s">
        <v>12953</v>
      </c>
      <c r="D7715" s="2">
        <v>6924</v>
      </c>
      <c r="E7715" s="7">
        <v>2014</v>
      </c>
      <c r="F7715" s="5" t="s">
        <v>7518</v>
      </c>
      <c r="H7715" s="5" t="s">
        <v>5398</v>
      </c>
      <c r="I7715" s="6" t="s">
        <v>7546</v>
      </c>
      <c r="J7715" s="6" t="s">
        <v>7537</v>
      </c>
      <c r="K7715" s="17">
        <v>3</v>
      </c>
      <c r="L7715" s="17" t="s">
        <v>7730</v>
      </c>
      <c r="M7715" s="9">
        <v>0.5</v>
      </c>
      <c r="N7715" s="9"/>
      <c r="O7715" s="21"/>
      <c r="Q7715" s="29"/>
      <c r="U7715" s="17"/>
      <c r="V7715" s="2"/>
      <c r="Y7715" t="str">
        <f t="shared" si="482"/>
        <v/>
      </c>
      <c r="AA7715" t="str">
        <f t="shared" si="483"/>
        <v/>
      </c>
      <c r="AC7715" s="7"/>
      <c r="AD7715" t="s">
        <v>7546</v>
      </c>
      <c r="AE7715">
        <f t="shared" si="481"/>
        <v>0</v>
      </c>
      <c r="AG7715" s="2"/>
      <c r="AI7715" s="7"/>
    </row>
    <row r="7716" spans="1:35" ht="11" customHeight="1" outlineLevel="1" x14ac:dyDescent="0.25">
      <c r="A7716" t="s">
        <v>676</v>
      </c>
      <c r="C7716" s="2" t="s">
        <v>12953</v>
      </c>
      <c r="D7716" s="2">
        <v>6925</v>
      </c>
      <c r="E7716" s="7">
        <v>2014</v>
      </c>
      <c r="F7716" s="5" t="s">
        <v>7518</v>
      </c>
      <c r="H7716" s="5" t="s">
        <v>5398</v>
      </c>
      <c r="I7716" s="6" t="s">
        <v>7547</v>
      </c>
      <c r="J7716" s="6" t="s">
        <v>7537</v>
      </c>
      <c r="K7716" s="17">
        <v>3</v>
      </c>
      <c r="L7716" s="17" t="s">
        <v>7730</v>
      </c>
      <c r="M7716" s="9">
        <v>0.5</v>
      </c>
      <c r="N7716" s="9"/>
      <c r="O7716" s="21"/>
      <c r="Q7716" s="29"/>
      <c r="U7716" s="17"/>
      <c r="V7716" s="2"/>
      <c r="Y7716" t="str">
        <f t="shared" si="482"/>
        <v/>
      </c>
      <c r="AA7716" t="str">
        <f t="shared" si="483"/>
        <v/>
      </c>
      <c r="AC7716" s="7"/>
      <c r="AD7716" t="s">
        <v>7547</v>
      </c>
      <c r="AE7716">
        <f t="shared" si="481"/>
        <v>0</v>
      </c>
      <c r="AG7716" s="2"/>
      <c r="AI7716" s="7"/>
    </row>
    <row r="7717" spans="1:35" ht="11" customHeight="1" outlineLevel="1" x14ac:dyDescent="0.25">
      <c r="A7717" t="s">
        <v>676</v>
      </c>
      <c r="C7717" s="2" t="s">
        <v>12953</v>
      </c>
      <c r="D7717" s="2">
        <v>6926</v>
      </c>
      <c r="E7717" s="7">
        <v>2014</v>
      </c>
      <c r="F7717" s="5" t="s">
        <v>7518</v>
      </c>
      <c r="H7717" s="5" t="s">
        <v>5398</v>
      </c>
      <c r="I7717" s="6" t="s">
        <v>7548</v>
      </c>
      <c r="J7717" s="6" t="s">
        <v>7537</v>
      </c>
      <c r="K7717" s="17">
        <v>3</v>
      </c>
      <c r="L7717" s="17" t="s">
        <v>7730</v>
      </c>
      <c r="M7717" s="9">
        <v>0.5</v>
      </c>
      <c r="N7717" s="9"/>
      <c r="O7717" s="21"/>
      <c r="Q7717" s="29"/>
      <c r="U7717" s="17"/>
      <c r="V7717" s="2"/>
      <c r="Y7717" t="str">
        <f t="shared" si="482"/>
        <v/>
      </c>
      <c r="AA7717" t="str">
        <f t="shared" si="483"/>
        <v/>
      </c>
      <c r="AC7717" s="7"/>
      <c r="AD7717" t="s">
        <v>7548</v>
      </c>
      <c r="AE7717">
        <f t="shared" si="481"/>
        <v>0</v>
      </c>
      <c r="AG7717" s="2"/>
      <c r="AI7717" s="7"/>
    </row>
    <row r="7718" spans="1:35" ht="11" customHeight="1" outlineLevel="1" x14ac:dyDescent="0.25">
      <c r="A7718" t="s">
        <v>676</v>
      </c>
      <c r="C7718" s="2" t="s">
        <v>12953</v>
      </c>
      <c r="D7718" s="2" t="s">
        <v>7538</v>
      </c>
      <c r="E7718" s="7">
        <v>2014</v>
      </c>
      <c r="F7718" s="5" t="s">
        <v>753</v>
      </c>
      <c r="H7718" s="5" t="s">
        <v>5398</v>
      </c>
      <c r="I7718" s="6" t="s">
        <v>7488</v>
      </c>
      <c r="J7718" s="6" t="s">
        <v>7537</v>
      </c>
      <c r="K7718" s="17">
        <v>3</v>
      </c>
      <c r="L7718" s="17" t="s">
        <v>7732</v>
      </c>
      <c r="M7718" s="9"/>
      <c r="N7718" s="9"/>
      <c r="O7718" s="21"/>
      <c r="Q7718" s="29"/>
      <c r="U7718" s="17"/>
      <c r="V7718" s="2"/>
      <c r="Y7718" t="str">
        <f t="shared" si="482"/>
        <v/>
      </c>
      <c r="AA7718">
        <f t="shared" si="483"/>
        <v>1</v>
      </c>
      <c r="AC7718" s="7"/>
      <c r="AD7718" t="s">
        <v>7488</v>
      </c>
      <c r="AE7718">
        <f t="shared" si="481"/>
        <v>0</v>
      </c>
      <c r="AG7718" s="2"/>
      <c r="AI7718" s="7"/>
    </row>
    <row r="7719" spans="1:35" ht="11" customHeight="1" outlineLevel="1" x14ac:dyDescent="0.25">
      <c r="A7719" t="s">
        <v>676</v>
      </c>
      <c r="C7719" s="2" t="s">
        <v>12953</v>
      </c>
      <c r="D7719" s="2">
        <v>7029</v>
      </c>
      <c r="E7719" s="7">
        <v>2014</v>
      </c>
      <c r="F7719" s="5" t="s">
        <v>6565</v>
      </c>
      <c r="H7719" s="5" t="s">
        <v>5398</v>
      </c>
      <c r="I7719" s="6" t="s">
        <v>4772</v>
      </c>
      <c r="J7719" s="6" t="s">
        <v>7549</v>
      </c>
      <c r="K7719" s="17">
        <v>3</v>
      </c>
      <c r="L7719" s="17" t="s">
        <v>7730</v>
      </c>
      <c r="M7719" s="9">
        <v>0.5</v>
      </c>
      <c r="N7719" s="9"/>
      <c r="O7719" s="21"/>
      <c r="Q7719" s="29"/>
      <c r="U7719" s="17"/>
      <c r="V7719" s="2"/>
      <c r="Y7719" t="str">
        <f t="shared" si="482"/>
        <v/>
      </c>
      <c r="AA7719" t="str">
        <f t="shared" si="483"/>
        <v/>
      </c>
      <c r="AC7719" s="7"/>
      <c r="AD7719" t="s">
        <v>4772</v>
      </c>
      <c r="AE7719">
        <f t="shared" si="481"/>
        <v>0</v>
      </c>
      <c r="AG7719" s="2"/>
      <c r="AI7719" s="7"/>
    </row>
    <row r="7720" spans="1:35" ht="11" customHeight="1" outlineLevel="1" x14ac:dyDescent="0.25">
      <c r="A7720" t="s">
        <v>676</v>
      </c>
      <c r="C7720" s="2" t="s">
        <v>12953</v>
      </c>
      <c r="D7720" s="2">
        <v>7030</v>
      </c>
      <c r="E7720" s="7">
        <v>2014</v>
      </c>
      <c r="F7720" s="5" t="s">
        <v>6566</v>
      </c>
      <c r="H7720" s="5" t="s">
        <v>5398</v>
      </c>
      <c r="I7720" s="6" t="s">
        <v>4772</v>
      </c>
      <c r="J7720" s="6" t="s">
        <v>7549</v>
      </c>
      <c r="K7720" s="17">
        <v>3</v>
      </c>
      <c r="L7720" s="17" t="s">
        <v>7730</v>
      </c>
      <c r="M7720" s="9">
        <v>0.3</v>
      </c>
      <c r="N7720" s="9"/>
      <c r="O7720" s="21"/>
      <c r="Q7720" s="29"/>
      <c r="U7720" s="17"/>
      <c r="V7720" s="2"/>
      <c r="Y7720" t="str">
        <f t="shared" si="482"/>
        <v/>
      </c>
      <c r="AA7720" t="str">
        <f t="shared" si="483"/>
        <v/>
      </c>
      <c r="AC7720" s="7"/>
      <c r="AD7720" t="s">
        <v>4772</v>
      </c>
      <c r="AE7720">
        <f t="shared" si="481"/>
        <v>0</v>
      </c>
      <c r="AG7720" s="2"/>
      <c r="AI7720" s="7"/>
    </row>
    <row r="7721" spans="1:35" ht="11" customHeight="1" outlineLevel="1" x14ac:dyDescent="0.25">
      <c r="A7721" t="s">
        <v>676</v>
      </c>
      <c r="C7721" s="2" t="s">
        <v>12953</v>
      </c>
      <c r="D7721" s="2">
        <v>7122</v>
      </c>
      <c r="E7721" s="7">
        <v>2014</v>
      </c>
      <c r="F7721" s="5" t="s">
        <v>7518</v>
      </c>
      <c r="H7721" s="5" t="s">
        <v>5398</v>
      </c>
      <c r="I7721" s="6" t="s">
        <v>7550</v>
      </c>
      <c r="J7721" s="6" t="s">
        <v>7551</v>
      </c>
      <c r="K7721" s="17">
        <v>3</v>
      </c>
      <c r="L7721" s="17" t="s">
        <v>7730</v>
      </c>
      <c r="M7721" s="9">
        <v>0.3</v>
      </c>
      <c r="N7721" s="9"/>
      <c r="O7721" s="21"/>
      <c r="Q7721" s="29"/>
      <c r="U7721" s="17"/>
      <c r="V7721" s="2"/>
      <c r="Y7721" t="str">
        <f t="shared" si="482"/>
        <v/>
      </c>
      <c r="AA7721" t="str">
        <f t="shared" si="483"/>
        <v/>
      </c>
      <c r="AC7721" s="7"/>
      <c r="AD7721" t="s">
        <v>7550</v>
      </c>
      <c r="AE7721">
        <f t="shared" si="481"/>
        <v>0</v>
      </c>
      <c r="AG7721" s="2"/>
      <c r="AI7721" s="7"/>
    </row>
    <row r="7722" spans="1:35" ht="11" customHeight="1" outlineLevel="1" x14ac:dyDescent="0.25">
      <c r="A7722" t="s">
        <v>676</v>
      </c>
      <c r="C7722" s="2" t="s">
        <v>12953</v>
      </c>
      <c r="D7722" s="2" t="s">
        <v>7552</v>
      </c>
      <c r="E7722" s="7">
        <v>2014</v>
      </c>
      <c r="F7722" s="5" t="s">
        <v>753</v>
      </c>
      <c r="H7722" s="5" t="s">
        <v>5398</v>
      </c>
      <c r="I7722" s="6" t="s">
        <v>7550</v>
      </c>
      <c r="J7722" s="6" t="s">
        <v>7551</v>
      </c>
      <c r="K7722" s="17">
        <v>3</v>
      </c>
      <c r="L7722" s="17" t="s">
        <v>7732</v>
      </c>
      <c r="M7722" s="9"/>
      <c r="N7722" s="9"/>
      <c r="O7722" s="21"/>
      <c r="Q7722" s="29"/>
      <c r="U7722" s="17"/>
      <c r="V7722" s="2"/>
      <c r="Y7722" t="str">
        <f t="shared" si="482"/>
        <v/>
      </c>
      <c r="AA7722">
        <f t="shared" si="483"/>
        <v>1</v>
      </c>
      <c r="AC7722" s="7"/>
      <c r="AD7722" t="s">
        <v>7550</v>
      </c>
      <c r="AE7722">
        <f t="shared" si="481"/>
        <v>0</v>
      </c>
      <c r="AG7722" s="2"/>
      <c r="AI7722" s="7"/>
    </row>
    <row r="7723" spans="1:35" ht="11" customHeight="1" outlineLevel="1" x14ac:dyDescent="0.25">
      <c r="A7723" t="s">
        <v>676</v>
      </c>
      <c r="C7723" s="2" t="s">
        <v>12953</v>
      </c>
      <c r="D7723" s="2">
        <v>7180</v>
      </c>
      <c r="E7723" s="7">
        <v>2015</v>
      </c>
      <c r="F7723" s="5" t="s">
        <v>7881</v>
      </c>
      <c r="H7723" s="5" t="s">
        <v>5398</v>
      </c>
      <c r="I7723" s="6" t="s">
        <v>5399</v>
      </c>
      <c r="J7723" s="6" t="s">
        <v>7515</v>
      </c>
      <c r="K7723" s="17">
        <v>1</v>
      </c>
      <c r="L7723" s="17" t="s">
        <v>7730</v>
      </c>
      <c r="M7723" s="9">
        <v>3</v>
      </c>
      <c r="N7723" s="9"/>
      <c r="O7723" s="21"/>
      <c r="Q7723" s="29"/>
      <c r="U7723" s="17"/>
      <c r="V7723" s="2"/>
      <c r="Y7723" t="str">
        <f t="shared" si="482"/>
        <v/>
      </c>
      <c r="AA7723" t="str">
        <f t="shared" si="483"/>
        <v/>
      </c>
      <c r="AC7723" s="7"/>
      <c r="AD7723" t="s">
        <v>5399</v>
      </c>
      <c r="AE7723">
        <f t="shared" si="481"/>
        <v>1</v>
      </c>
      <c r="AG7723" s="2"/>
      <c r="AI7723" s="7"/>
    </row>
    <row r="7724" spans="1:35" ht="11" customHeight="1" outlineLevel="1" x14ac:dyDescent="0.25">
      <c r="A7724" t="s">
        <v>676</v>
      </c>
      <c r="C7724" s="2" t="s">
        <v>12953</v>
      </c>
      <c r="D7724" s="2" t="s">
        <v>7882</v>
      </c>
      <c r="E7724" s="7">
        <v>2015</v>
      </c>
      <c r="F7724" s="5" t="s">
        <v>21652</v>
      </c>
      <c r="H7724" s="5" t="s">
        <v>5398</v>
      </c>
      <c r="I7724" s="6" t="s">
        <v>7111</v>
      </c>
      <c r="J7724" s="6" t="s">
        <v>7488</v>
      </c>
      <c r="K7724" s="17">
        <v>3</v>
      </c>
      <c r="L7724" s="17" t="s">
        <v>7732</v>
      </c>
      <c r="M7724" s="9"/>
      <c r="N7724" s="9"/>
      <c r="O7724" s="21"/>
      <c r="Q7724" s="29"/>
      <c r="U7724" s="17"/>
      <c r="V7724" s="2"/>
      <c r="Y7724" t="str">
        <f t="shared" si="482"/>
        <v/>
      </c>
      <c r="AA7724">
        <f t="shared" si="483"/>
        <v>1</v>
      </c>
      <c r="AC7724" s="7"/>
      <c r="AD7724" t="s">
        <v>7111</v>
      </c>
      <c r="AE7724">
        <f t="shared" si="481"/>
        <v>0</v>
      </c>
      <c r="AG7724" s="2"/>
      <c r="AI7724" s="7"/>
    </row>
    <row r="7725" spans="1:35" ht="11" customHeight="1" outlineLevel="1" x14ac:dyDescent="0.25">
      <c r="A7725" t="s">
        <v>676</v>
      </c>
      <c r="C7725" s="2" t="s">
        <v>12953</v>
      </c>
      <c r="D7725" s="2">
        <v>7221</v>
      </c>
      <c r="E7725" s="7">
        <v>2015</v>
      </c>
      <c r="F7725" s="5" t="s">
        <v>7518</v>
      </c>
      <c r="H7725" s="5" t="s">
        <v>5398</v>
      </c>
      <c r="I7725" s="6" t="s">
        <v>18770</v>
      </c>
      <c r="J7725" s="6" t="s">
        <v>7488</v>
      </c>
      <c r="K7725" s="17">
        <v>3</v>
      </c>
      <c r="L7725" s="17" t="s">
        <v>7730</v>
      </c>
      <c r="M7725" s="9">
        <v>0.4</v>
      </c>
      <c r="N7725" s="9"/>
      <c r="O7725" s="21"/>
      <c r="Q7725" s="29"/>
      <c r="U7725" s="17"/>
      <c r="V7725" s="2"/>
      <c r="Y7725" t="str">
        <f t="shared" si="482"/>
        <v/>
      </c>
      <c r="AA7725" t="str">
        <f t="shared" si="483"/>
        <v/>
      </c>
      <c r="AC7725" s="7"/>
      <c r="AD7725" t="s">
        <v>18770</v>
      </c>
      <c r="AE7725">
        <f t="shared" si="481"/>
        <v>0</v>
      </c>
      <c r="AG7725" s="2"/>
      <c r="AI7725" s="7"/>
    </row>
    <row r="7726" spans="1:35" ht="11" customHeight="1" outlineLevel="1" x14ac:dyDescent="0.25">
      <c r="A7726" t="s">
        <v>676</v>
      </c>
      <c r="C7726" s="2" t="s">
        <v>12953</v>
      </c>
      <c r="D7726" s="2">
        <v>7222</v>
      </c>
      <c r="E7726" s="7">
        <v>2015</v>
      </c>
      <c r="F7726" s="5" t="s">
        <v>7518</v>
      </c>
      <c r="H7726" s="5" t="s">
        <v>5398</v>
      </c>
      <c r="I7726" s="6" t="s">
        <v>18770</v>
      </c>
      <c r="J7726" s="6" t="s">
        <v>7488</v>
      </c>
      <c r="K7726" s="17">
        <v>3</v>
      </c>
      <c r="L7726" s="17" t="s">
        <v>7730</v>
      </c>
      <c r="M7726" s="9">
        <v>0.3</v>
      </c>
      <c r="N7726" s="9"/>
      <c r="O7726" s="21"/>
      <c r="Q7726" s="29"/>
      <c r="U7726" s="17"/>
      <c r="V7726" s="2"/>
      <c r="Y7726" t="str">
        <f t="shared" si="482"/>
        <v/>
      </c>
      <c r="AA7726" t="str">
        <f t="shared" si="483"/>
        <v/>
      </c>
      <c r="AC7726" s="7"/>
      <c r="AD7726" t="s">
        <v>18770</v>
      </c>
      <c r="AE7726">
        <f t="shared" si="481"/>
        <v>0</v>
      </c>
      <c r="AG7726" s="2"/>
      <c r="AI7726" s="7"/>
    </row>
    <row r="7727" spans="1:35" ht="11" customHeight="1" outlineLevel="1" x14ac:dyDescent="0.25">
      <c r="A7727" t="s">
        <v>676</v>
      </c>
      <c r="C7727" s="2" t="s">
        <v>12953</v>
      </c>
      <c r="D7727" s="2">
        <v>7223</v>
      </c>
      <c r="E7727" s="7">
        <v>2015</v>
      </c>
      <c r="F7727" s="5" t="s">
        <v>7518</v>
      </c>
      <c r="H7727" s="5" t="s">
        <v>5398</v>
      </c>
      <c r="I7727" s="6" t="s">
        <v>18770</v>
      </c>
      <c r="J7727" s="6" t="s">
        <v>7488</v>
      </c>
      <c r="K7727" s="17">
        <v>3</v>
      </c>
      <c r="L7727" s="17" t="s">
        <v>7730</v>
      </c>
      <c r="M7727" s="9">
        <v>0.3</v>
      </c>
      <c r="N7727" s="9"/>
      <c r="O7727" s="21"/>
      <c r="Q7727" s="29"/>
      <c r="U7727" s="17"/>
      <c r="V7727" s="2"/>
      <c r="Y7727" t="str">
        <f t="shared" si="482"/>
        <v/>
      </c>
      <c r="AA7727" t="str">
        <f t="shared" si="483"/>
        <v/>
      </c>
      <c r="AC7727" s="7"/>
      <c r="AD7727" t="s">
        <v>18770</v>
      </c>
      <c r="AE7727">
        <f t="shared" si="481"/>
        <v>0</v>
      </c>
      <c r="AG7727" s="2"/>
      <c r="AI7727" s="7"/>
    </row>
    <row r="7728" spans="1:35" ht="11" customHeight="1" outlineLevel="1" x14ac:dyDescent="0.25">
      <c r="A7728" t="s">
        <v>676</v>
      </c>
      <c r="C7728" s="2" t="s">
        <v>12953</v>
      </c>
      <c r="D7728" s="2">
        <v>7224</v>
      </c>
      <c r="E7728" s="7">
        <v>2015</v>
      </c>
      <c r="F7728" s="5" t="s">
        <v>7518</v>
      </c>
      <c r="H7728" s="5" t="s">
        <v>5398</v>
      </c>
      <c r="I7728" s="6" t="s">
        <v>18770</v>
      </c>
      <c r="J7728" s="6" t="s">
        <v>7488</v>
      </c>
      <c r="K7728" s="17">
        <v>3</v>
      </c>
      <c r="L7728" s="17" t="s">
        <v>7730</v>
      </c>
      <c r="M7728" s="9">
        <v>0.5</v>
      </c>
      <c r="N7728" s="9"/>
      <c r="O7728" s="21"/>
      <c r="Q7728" s="29"/>
      <c r="U7728" s="17"/>
      <c r="V7728" s="2"/>
      <c r="Y7728" t="str">
        <f t="shared" si="482"/>
        <v/>
      </c>
      <c r="AA7728" t="str">
        <f t="shared" si="483"/>
        <v/>
      </c>
      <c r="AC7728" s="7"/>
      <c r="AD7728" t="s">
        <v>18770</v>
      </c>
      <c r="AE7728">
        <f t="shared" si="481"/>
        <v>0</v>
      </c>
      <c r="AG7728" s="2"/>
      <c r="AI7728" s="7"/>
    </row>
    <row r="7729" spans="1:35" ht="11" customHeight="1" outlineLevel="1" x14ac:dyDescent="0.25">
      <c r="A7729" t="s">
        <v>676</v>
      </c>
      <c r="C7729" s="2" t="s">
        <v>12953</v>
      </c>
      <c r="D7729" s="2">
        <v>7225</v>
      </c>
      <c r="E7729" s="7">
        <v>2015</v>
      </c>
      <c r="F7729" s="5" t="s">
        <v>7518</v>
      </c>
      <c r="H7729" s="5" t="s">
        <v>5398</v>
      </c>
      <c r="I7729" s="6" t="s">
        <v>18770</v>
      </c>
      <c r="J7729" s="6" t="s">
        <v>7488</v>
      </c>
      <c r="K7729" s="17">
        <v>3</v>
      </c>
      <c r="L7729" s="17" t="s">
        <v>7730</v>
      </c>
      <c r="M7729" s="9">
        <v>0.3</v>
      </c>
      <c r="N7729" s="9"/>
      <c r="O7729" s="21"/>
      <c r="Q7729" s="29"/>
      <c r="U7729" s="17"/>
      <c r="V7729" s="2"/>
      <c r="Y7729" t="str">
        <f t="shared" si="482"/>
        <v/>
      </c>
      <c r="AA7729" t="str">
        <f t="shared" si="483"/>
        <v/>
      </c>
      <c r="AC7729" s="7"/>
      <c r="AD7729" t="s">
        <v>18770</v>
      </c>
      <c r="AE7729">
        <f t="shared" si="481"/>
        <v>0</v>
      </c>
      <c r="AG7729" s="2"/>
      <c r="AI7729" s="7"/>
    </row>
    <row r="7730" spans="1:35" ht="11" customHeight="1" outlineLevel="1" x14ac:dyDescent="0.25">
      <c r="A7730" t="s">
        <v>676</v>
      </c>
      <c r="C7730" s="2" t="s">
        <v>12953</v>
      </c>
      <c r="D7730" s="2">
        <v>7226</v>
      </c>
      <c r="E7730" s="7">
        <v>2015</v>
      </c>
      <c r="F7730" s="5" t="s">
        <v>7518</v>
      </c>
      <c r="H7730" s="5" t="s">
        <v>5398</v>
      </c>
      <c r="I7730" s="6" t="s">
        <v>18770</v>
      </c>
      <c r="J7730" s="6" t="s">
        <v>7488</v>
      </c>
      <c r="K7730" s="17">
        <v>3</v>
      </c>
      <c r="L7730" s="17" t="s">
        <v>7730</v>
      </c>
      <c r="M7730" s="9">
        <v>0.3</v>
      </c>
      <c r="N7730" s="9"/>
      <c r="O7730" s="21"/>
      <c r="Q7730" s="29"/>
      <c r="U7730" s="17"/>
      <c r="V7730" s="2"/>
      <c r="Y7730" t="str">
        <f t="shared" si="482"/>
        <v/>
      </c>
      <c r="AA7730" t="str">
        <f t="shared" si="483"/>
        <v/>
      </c>
      <c r="AC7730" s="7"/>
      <c r="AD7730" t="s">
        <v>18770</v>
      </c>
      <c r="AE7730">
        <f t="shared" si="481"/>
        <v>0</v>
      </c>
      <c r="AG7730" s="2"/>
      <c r="AI7730" s="7"/>
    </row>
    <row r="7731" spans="1:35" ht="11" customHeight="1" outlineLevel="1" x14ac:dyDescent="0.25">
      <c r="A7731" t="s">
        <v>676</v>
      </c>
      <c r="C7731" s="2" t="s">
        <v>12953</v>
      </c>
      <c r="D7731" s="2">
        <v>7227</v>
      </c>
      <c r="E7731" s="7">
        <v>2015</v>
      </c>
      <c r="F7731" s="5" t="s">
        <v>7518</v>
      </c>
      <c r="H7731" s="5" t="s">
        <v>5398</v>
      </c>
      <c r="I7731" s="6" t="s">
        <v>18770</v>
      </c>
      <c r="J7731" s="6" t="s">
        <v>7488</v>
      </c>
      <c r="K7731" s="17">
        <v>3</v>
      </c>
      <c r="L7731" s="17" t="s">
        <v>7730</v>
      </c>
      <c r="M7731" s="9">
        <v>0.5</v>
      </c>
      <c r="N7731" s="9"/>
      <c r="O7731" s="21"/>
      <c r="Q7731" s="29"/>
      <c r="U7731" s="17"/>
      <c r="V7731" s="2"/>
      <c r="Y7731" t="str">
        <f t="shared" si="482"/>
        <v/>
      </c>
      <c r="AA7731" t="str">
        <f t="shared" si="483"/>
        <v/>
      </c>
      <c r="AC7731" s="7"/>
      <c r="AD7731" t="s">
        <v>18770</v>
      </c>
      <c r="AE7731">
        <f t="shared" si="481"/>
        <v>0</v>
      </c>
      <c r="AG7731" s="2"/>
      <c r="AI7731" s="7"/>
    </row>
    <row r="7732" spans="1:35" ht="11" customHeight="1" outlineLevel="1" x14ac:dyDescent="0.25">
      <c r="A7732" t="s">
        <v>676</v>
      </c>
      <c r="C7732" s="2" t="s">
        <v>12953</v>
      </c>
      <c r="D7732" s="2">
        <v>7228</v>
      </c>
      <c r="E7732" s="7">
        <v>2015</v>
      </c>
      <c r="F7732" s="5" t="s">
        <v>7518</v>
      </c>
      <c r="H7732" s="5" t="s">
        <v>5398</v>
      </c>
      <c r="I7732" s="6" t="s">
        <v>5399</v>
      </c>
      <c r="J7732" s="6" t="s">
        <v>7488</v>
      </c>
      <c r="K7732" s="17">
        <v>1</v>
      </c>
      <c r="L7732" s="17" t="s">
        <v>7730</v>
      </c>
      <c r="M7732" s="9">
        <v>0.3</v>
      </c>
      <c r="N7732" s="9"/>
      <c r="O7732" s="21"/>
      <c r="Q7732" s="29"/>
      <c r="U7732" s="17"/>
      <c r="V7732" s="2"/>
      <c r="Y7732" t="str">
        <f t="shared" si="482"/>
        <v/>
      </c>
      <c r="AA7732" t="str">
        <f t="shared" si="483"/>
        <v/>
      </c>
      <c r="AC7732" s="7"/>
      <c r="AD7732" t="s">
        <v>5399</v>
      </c>
      <c r="AE7732">
        <f t="shared" si="481"/>
        <v>1</v>
      </c>
      <c r="AG7732" s="2"/>
      <c r="AI7732" s="7"/>
    </row>
    <row r="7733" spans="1:35" ht="11" customHeight="1" outlineLevel="1" x14ac:dyDescent="0.25">
      <c r="A7733" t="s">
        <v>676</v>
      </c>
      <c r="C7733" s="2" t="s">
        <v>12953</v>
      </c>
      <c r="D7733" s="2">
        <v>7229</v>
      </c>
      <c r="E7733" s="7">
        <v>2015</v>
      </c>
      <c r="F7733" s="5" t="s">
        <v>7518</v>
      </c>
      <c r="H7733" s="5" t="s">
        <v>5398</v>
      </c>
      <c r="I7733" s="6" t="s">
        <v>18770</v>
      </c>
      <c r="J7733" s="6" t="s">
        <v>7488</v>
      </c>
      <c r="K7733" s="17">
        <v>3</v>
      </c>
      <c r="L7733" s="17" t="s">
        <v>7730</v>
      </c>
      <c r="M7733" s="9">
        <v>0.4</v>
      </c>
      <c r="N7733" s="9"/>
      <c r="O7733" s="21"/>
      <c r="Q7733" s="29"/>
      <c r="U7733" s="17"/>
      <c r="V7733" s="2"/>
      <c r="Y7733" t="str">
        <f t="shared" si="482"/>
        <v/>
      </c>
      <c r="AA7733" t="str">
        <f t="shared" si="483"/>
        <v/>
      </c>
      <c r="AC7733" s="7"/>
      <c r="AD7733" t="s">
        <v>18770</v>
      </c>
      <c r="AE7733">
        <f t="shared" si="481"/>
        <v>0</v>
      </c>
      <c r="AG7733" s="2"/>
      <c r="AI7733" s="7"/>
    </row>
    <row r="7734" spans="1:35" ht="11" customHeight="1" outlineLevel="1" x14ac:dyDescent="0.25">
      <c r="A7734" t="s">
        <v>676</v>
      </c>
      <c r="C7734" s="2" t="s">
        <v>12953</v>
      </c>
      <c r="D7734" s="2">
        <v>7230</v>
      </c>
      <c r="E7734" s="7">
        <v>2015</v>
      </c>
      <c r="F7734" s="5" t="s">
        <v>7518</v>
      </c>
      <c r="H7734" s="5" t="s">
        <v>5398</v>
      </c>
      <c r="I7734" s="6" t="s">
        <v>18770</v>
      </c>
      <c r="J7734" s="6" t="s">
        <v>7488</v>
      </c>
      <c r="K7734" s="17">
        <v>3</v>
      </c>
      <c r="L7734" s="17" t="s">
        <v>7730</v>
      </c>
      <c r="M7734" s="9">
        <v>0.5</v>
      </c>
      <c r="N7734" s="9"/>
      <c r="O7734" s="21"/>
      <c r="Q7734" s="29"/>
      <c r="U7734" s="17"/>
      <c r="V7734" s="2"/>
      <c r="Y7734" t="str">
        <f t="shared" si="482"/>
        <v/>
      </c>
      <c r="AA7734" t="str">
        <f t="shared" si="483"/>
        <v/>
      </c>
      <c r="AC7734" s="7"/>
      <c r="AD7734" t="s">
        <v>18770</v>
      </c>
      <c r="AE7734">
        <f t="shared" si="481"/>
        <v>0</v>
      </c>
      <c r="AG7734" s="2"/>
      <c r="AI7734" s="7"/>
    </row>
    <row r="7735" spans="1:35" ht="11" customHeight="1" outlineLevel="1" x14ac:dyDescent="0.25">
      <c r="A7735" t="s">
        <v>676</v>
      </c>
      <c r="C7735" s="2" t="s">
        <v>12953</v>
      </c>
      <c r="D7735" s="2" t="s">
        <v>7884</v>
      </c>
      <c r="E7735" s="7">
        <v>2015</v>
      </c>
      <c r="F7735" s="5" t="s">
        <v>21652</v>
      </c>
      <c r="H7735" s="5" t="s">
        <v>5398</v>
      </c>
      <c r="I7735" s="6" t="s">
        <v>5285</v>
      </c>
      <c r="J7735" s="6" t="s">
        <v>7883</v>
      </c>
      <c r="K7735" s="17">
        <v>1</v>
      </c>
      <c r="L7735" s="17" t="s">
        <v>7732</v>
      </c>
      <c r="M7735" s="9"/>
      <c r="N7735" s="9"/>
      <c r="O7735" s="21"/>
      <c r="Q7735" s="29"/>
      <c r="U7735" s="17"/>
      <c r="V7735" s="2"/>
      <c r="Y7735" t="str">
        <f t="shared" si="482"/>
        <v/>
      </c>
      <c r="AA7735">
        <f t="shared" si="483"/>
        <v>1</v>
      </c>
      <c r="AC7735" s="7"/>
      <c r="AD7735" t="s">
        <v>5285</v>
      </c>
      <c r="AE7735">
        <f t="shared" si="481"/>
        <v>1</v>
      </c>
      <c r="AG7735" s="2"/>
      <c r="AI7735" s="7"/>
    </row>
    <row r="7736" spans="1:35" ht="11" customHeight="1" outlineLevel="1" x14ac:dyDescent="0.25">
      <c r="A7736" t="s">
        <v>676</v>
      </c>
      <c r="C7736" s="2" t="s">
        <v>12953</v>
      </c>
      <c r="D7736" s="2" t="s">
        <v>7886</v>
      </c>
      <c r="E7736" s="7">
        <v>2015</v>
      </c>
      <c r="F7736" s="5" t="s">
        <v>21652</v>
      </c>
      <c r="H7736" s="5" t="s">
        <v>5398</v>
      </c>
      <c r="I7736" s="6" t="s">
        <v>3025</v>
      </c>
      <c r="J7736" s="6" t="s">
        <v>7885</v>
      </c>
      <c r="K7736" s="17">
        <v>4</v>
      </c>
      <c r="L7736" s="17" t="s">
        <v>7732</v>
      </c>
      <c r="M7736" s="9"/>
      <c r="N7736" s="9"/>
      <c r="O7736" s="21"/>
      <c r="Q7736" s="29"/>
      <c r="U7736" s="17"/>
      <c r="V7736" s="2"/>
      <c r="Y7736" t="str">
        <f t="shared" si="482"/>
        <v/>
      </c>
      <c r="AA7736">
        <f t="shared" si="483"/>
        <v>1</v>
      </c>
      <c r="AC7736" s="7"/>
      <c r="AD7736" t="s">
        <v>3025</v>
      </c>
      <c r="AE7736">
        <f t="shared" si="481"/>
        <v>0</v>
      </c>
      <c r="AG7736" s="2"/>
      <c r="AI7736" s="7"/>
    </row>
    <row r="7737" spans="1:35" ht="11" customHeight="1" outlineLevel="1" x14ac:dyDescent="0.25">
      <c r="A7737" t="s">
        <v>676</v>
      </c>
      <c r="C7737" s="2" t="s">
        <v>12953</v>
      </c>
      <c r="D7737" s="2">
        <v>7318</v>
      </c>
      <c r="E7737" s="7">
        <v>2015</v>
      </c>
      <c r="F7737" s="5" t="s">
        <v>7518</v>
      </c>
      <c r="H7737" s="5" t="s">
        <v>5398</v>
      </c>
      <c r="I7737" s="6" t="s">
        <v>3025</v>
      </c>
      <c r="J7737" s="6" t="s">
        <v>7885</v>
      </c>
      <c r="K7737" s="17">
        <v>4</v>
      </c>
      <c r="L7737" s="17" t="s">
        <v>7730</v>
      </c>
      <c r="M7737" s="9">
        <v>0.5</v>
      </c>
      <c r="N7737" s="9"/>
      <c r="O7737" s="21"/>
      <c r="Q7737" s="29"/>
      <c r="U7737" s="17"/>
      <c r="V7737" s="2"/>
      <c r="Y7737" t="str">
        <f t="shared" si="482"/>
        <v/>
      </c>
      <c r="AA7737" t="str">
        <f t="shared" si="483"/>
        <v/>
      </c>
      <c r="AC7737" s="7"/>
      <c r="AD7737" t="s">
        <v>3025</v>
      </c>
      <c r="AE7737">
        <f t="shared" si="481"/>
        <v>0</v>
      </c>
      <c r="AG7737" s="2"/>
      <c r="AI7737" s="7"/>
    </row>
    <row r="7738" spans="1:35" ht="11" customHeight="1" outlineLevel="1" x14ac:dyDescent="0.25">
      <c r="A7738" t="s">
        <v>676</v>
      </c>
      <c r="C7738" s="2" t="s">
        <v>12953</v>
      </c>
      <c r="D7738" s="2">
        <v>7419</v>
      </c>
      <c r="E7738" s="7">
        <v>2015</v>
      </c>
      <c r="F7738" s="5" t="s">
        <v>7518</v>
      </c>
      <c r="H7738" s="5" t="s">
        <v>5398</v>
      </c>
      <c r="I7738" s="6" t="s">
        <v>5399</v>
      </c>
      <c r="J7738" s="6" t="s">
        <v>7887</v>
      </c>
      <c r="K7738" s="17">
        <v>3</v>
      </c>
      <c r="L7738" s="17" t="s">
        <v>7730</v>
      </c>
      <c r="M7738" s="9">
        <v>0.4</v>
      </c>
      <c r="N7738" s="9"/>
      <c r="O7738" s="21"/>
      <c r="Q7738" s="29"/>
      <c r="U7738" s="17"/>
      <c r="V7738" s="2"/>
      <c r="Y7738" t="str">
        <f t="shared" si="482"/>
        <v/>
      </c>
      <c r="AA7738" t="str">
        <f t="shared" si="483"/>
        <v/>
      </c>
      <c r="AC7738" s="7"/>
      <c r="AD7738" t="s">
        <v>5399</v>
      </c>
      <c r="AE7738">
        <f t="shared" si="481"/>
        <v>1</v>
      </c>
      <c r="AG7738" s="2"/>
      <c r="AI7738" s="7"/>
    </row>
    <row r="7739" spans="1:35" ht="11" customHeight="1" outlineLevel="1" x14ac:dyDescent="0.25">
      <c r="A7739" t="s">
        <v>676</v>
      </c>
      <c r="C7739" s="2" t="s">
        <v>12953</v>
      </c>
      <c r="D7739" s="2">
        <v>7443</v>
      </c>
      <c r="E7739" s="7">
        <v>2015</v>
      </c>
      <c r="F7739" s="5" t="s">
        <v>7518</v>
      </c>
      <c r="H7739" s="5" t="s">
        <v>5398</v>
      </c>
      <c r="I7739" s="6" t="s">
        <v>7372</v>
      </c>
      <c r="J7739" s="6" t="s">
        <v>7888</v>
      </c>
      <c r="K7739" s="17">
        <v>3</v>
      </c>
      <c r="L7739" s="17" t="s">
        <v>7730</v>
      </c>
      <c r="M7739" s="9">
        <v>0.5</v>
      </c>
      <c r="N7739" s="9"/>
      <c r="O7739" s="21"/>
      <c r="Q7739" s="29"/>
      <c r="U7739" s="17"/>
      <c r="V7739" s="2"/>
      <c r="Y7739" t="str">
        <f t="shared" si="482"/>
        <v/>
      </c>
      <c r="AA7739" t="str">
        <f t="shared" si="483"/>
        <v/>
      </c>
      <c r="AC7739" s="7"/>
      <c r="AD7739" t="s">
        <v>7372</v>
      </c>
      <c r="AE7739">
        <f t="shared" si="481"/>
        <v>0</v>
      </c>
      <c r="AG7739" s="2"/>
      <c r="AI7739" s="7"/>
    </row>
    <row r="7740" spans="1:35" ht="11" customHeight="1" outlineLevel="1" x14ac:dyDescent="0.25">
      <c r="A7740" t="s">
        <v>676</v>
      </c>
      <c r="C7740" s="2" t="s">
        <v>12953</v>
      </c>
      <c r="D7740" s="2">
        <v>7444</v>
      </c>
      <c r="E7740" s="7">
        <v>2015</v>
      </c>
      <c r="F7740" s="5" t="s">
        <v>7518</v>
      </c>
      <c r="H7740" s="5" t="s">
        <v>5398</v>
      </c>
      <c r="I7740" s="6" t="s">
        <v>7372</v>
      </c>
      <c r="J7740" s="6" t="s">
        <v>7888</v>
      </c>
      <c r="K7740" s="17">
        <v>3</v>
      </c>
      <c r="L7740" s="17" t="s">
        <v>7730</v>
      </c>
      <c r="M7740" s="9">
        <v>0.5</v>
      </c>
      <c r="N7740" s="9"/>
      <c r="O7740" s="21"/>
      <c r="Q7740" s="29"/>
      <c r="U7740" s="17"/>
      <c r="V7740" s="2"/>
      <c r="Y7740" t="str">
        <f t="shared" si="482"/>
        <v/>
      </c>
      <c r="AA7740" t="str">
        <f t="shared" si="483"/>
        <v/>
      </c>
      <c r="AC7740" s="7"/>
      <c r="AD7740" t="s">
        <v>7372</v>
      </c>
      <c r="AE7740">
        <f t="shared" si="481"/>
        <v>0</v>
      </c>
      <c r="AG7740" s="2"/>
      <c r="AI7740" s="7"/>
    </row>
    <row r="7741" spans="1:35" ht="11" customHeight="1" outlineLevel="1" x14ac:dyDescent="0.25">
      <c r="A7741" t="s">
        <v>676</v>
      </c>
      <c r="C7741" s="2" t="s">
        <v>12953</v>
      </c>
      <c r="D7741" s="2">
        <v>7445</v>
      </c>
      <c r="E7741" s="7">
        <v>2015</v>
      </c>
      <c r="F7741" s="5" t="s">
        <v>7518</v>
      </c>
      <c r="H7741" s="5" t="s">
        <v>5398</v>
      </c>
      <c r="I7741" s="6" t="s">
        <v>7372</v>
      </c>
      <c r="J7741" s="6" t="s">
        <v>7888</v>
      </c>
      <c r="K7741" s="17">
        <v>5</v>
      </c>
      <c r="L7741" s="17" t="s">
        <v>7730</v>
      </c>
      <c r="M7741" s="9">
        <v>0.7</v>
      </c>
      <c r="N7741" s="9"/>
      <c r="O7741" s="21"/>
      <c r="Q7741" s="29"/>
      <c r="U7741" s="17"/>
      <c r="V7741" s="2"/>
      <c r="Y7741" t="str">
        <f t="shared" si="482"/>
        <v/>
      </c>
      <c r="AA7741" t="str">
        <f t="shared" si="483"/>
        <v/>
      </c>
      <c r="AC7741" s="7"/>
      <c r="AD7741" t="s">
        <v>7372</v>
      </c>
      <c r="AE7741">
        <f t="shared" si="481"/>
        <v>0</v>
      </c>
      <c r="AG7741" s="2"/>
      <c r="AI7741" s="7"/>
    </row>
    <row r="7742" spans="1:35" ht="11" customHeight="1" outlineLevel="1" x14ac:dyDescent="0.25">
      <c r="A7742" t="s">
        <v>676</v>
      </c>
      <c r="C7742" s="2" t="s">
        <v>12953</v>
      </c>
      <c r="D7742" s="2">
        <v>7446</v>
      </c>
      <c r="E7742" s="7">
        <v>2015</v>
      </c>
      <c r="F7742" s="5" t="s">
        <v>7518</v>
      </c>
      <c r="H7742" s="5" t="s">
        <v>5398</v>
      </c>
      <c r="I7742" s="6" t="s">
        <v>7372</v>
      </c>
      <c r="J7742" s="6" t="s">
        <v>7888</v>
      </c>
      <c r="K7742" s="17">
        <v>3</v>
      </c>
      <c r="L7742" s="17" t="s">
        <v>7730</v>
      </c>
      <c r="M7742" s="9">
        <v>0.6</v>
      </c>
      <c r="N7742" s="9"/>
      <c r="O7742" s="21"/>
      <c r="Q7742" s="29"/>
      <c r="U7742" s="17"/>
      <c r="V7742" s="2"/>
      <c r="Y7742" t="str">
        <f t="shared" si="482"/>
        <v/>
      </c>
      <c r="AA7742" t="str">
        <f t="shared" si="483"/>
        <v/>
      </c>
      <c r="AC7742" s="7"/>
      <c r="AD7742" t="s">
        <v>7372</v>
      </c>
      <c r="AE7742">
        <f t="shared" si="481"/>
        <v>0</v>
      </c>
      <c r="AG7742" s="2"/>
      <c r="AI7742" s="7"/>
    </row>
    <row r="7743" spans="1:35" ht="11" customHeight="1" outlineLevel="1" x14ac:dyDescent="0.25">
      <c r="A7743" t="s">
        <v>676</v>
      </c>
      <c r="C7743" s="2" t="s">
        <v>12953</v>
      </c>
      <c r="D7743" s="2">
        <v>7459</v>
      </c>
      <c r="E7743" s="7">
        <v>2015</v>
      </c>
      <c r="F7743" s="5" t="s">
        <v>7890</v>
      </c>
      <c r="H7743" s="5" t="s">
        <v>5398</v>
      </c>
      <c r="I7743" s="6" t="s">
        <v>5399</v>
      </c>
      <c r="J7743" s="6" t="s">
        <v>7889</v>
      </c>
      <c r="K7743" s="17">
        <v>1</v>
      </c>
      <c r="L7743" s="17" t="s">
        <v>7730</v>
      </c>
      <c r="M7743" s="9">
        <v>0.6</v>
      </c>
      <c r="N7743" s="9"/>
      <c r="O7743" s="21"/>
      <c r="Q7743" s="29"/>
      <c r="S7743">
        <v>1</v>
      </c>
      <c r="T7743">
        <v>1</v>
      </c>
      <c r="U7743" s="17"/>
      <c r="V7743" s="2"/>
      <c r="Y7743" t="str">
        <f t="shared" si="482"/>
        <v/>
      </c>
      <c r="AA7743" t="str">
        <f t="shared" si="483"/>
        <v/>
      </c>
      <c r="AC7743" s="7"/>
      <c r="AD7743" t="s">
        <v>5399</v>
      </c>
      <c r="AE7743">
        <f t="shared" si="481"/>
        <v>1</v>
      </c>
      <c r="AG7743" s="2"/>
      <c r="AI7743" s="7"/>
    </row>
    <row r="7744" spans="1:35" ht="11" customHeight="1" outlineLevel="1" x14ac:dyDescent="0.25">
      <c r="A7744" t="s">
        <v>676</v>
      </c>
      <c r="C7744" s="2" t="s">
        <v>12953</v>
      </c>
      <c r="D7744" s="2" t="s">
        <v>7891</v>
      </c>
      <c r="E7744" s="7">
        <v>2015</v>
      </c>
      <c r="F7744" s="5" t="s">
        <v>21653</v>
      </c>
      <c r="H7744" s="5" t="s">
        <v>5398</v>
      </c>
      <c r="I7744" s="6" t="s">
        <v>5399</v>
      </c>
      <c r="J7744" s="6" t="s">
        <v>7889</v>
      </c>
      <c r="K7744" s="17">
        <v>3</v>
      </c>
      <c r="L7744" s="17" t="s">
        <v>7732</v>
      </c>
      <c r="M7744" s="9"/>
      <c r="N7744" s="9"/>
      <c r="O7744" s="21"/>
      <c r="Q7744" s="29"/>
      <c r="U7744" s="17"/>
      <c r="V7744" s="2"/>
      <c r="Y7744" t="str">
        <f t="shared" si="482"/>
        <v/>
      </c>
      <c r="AA7744">
        <f t="shared" si="483"/>
        <v>1</v>
      </c>
      <c r="AC7744" s="7"/>
      <c r="AD7744" t="s">
        <v>5399</v>
      </c>
      <c r="AE7744">
        <f t="shared" si="481"/>
        <v>1</v>
      </c>
      <c r="AG7744" s="2"/>
      <c r="AI7744" s="7"/>
    </row>
    <row r="7745" spans="1:35" ht="11" customHeight="1" outlineLevel="1" x14ac:dyDescent="0.25">
      <c r="A7745" t="s">
        <v>676</v>
      </c>
      <c r="C7745" s="2" t="s">
        <v>12953</v>
      </c>
      <c r="D7745" s="2">
        <v>7479</v>
      </c>
      <c r="E7745" s="7">
        <v>2015</v>
      </c>
      <c r="F7745" s="5" t="s">
        <v>7892</v>
      </c>
      <c r="H7745" s="5" t="s">
        <v>5398</v>
      </c>
      <c r="I7745" s="6" t="s">
        <v>5399</v>
      </c>
      <c r="J7745" s="6" t="s">
        <v>7889</v>
      </c>
      <c r="K7745" s="17">
        <v>1</v>
      </c>
      <c r="L7745" s="17" t="s">
        <v>7730</v>
      </c>
      <c r="M7745" s="9">
        <v>0.5</v>
      </c>
      <c r="N7745" s="9"/>
      <c r="O7745" s="21"/>
      <c r="Q7745" s="29"/>
      <c r="U7745" s="17"/>
      <c r="V7745" s="2"/>
      <c r="Y7745" t="str">
        <f t="shared" si="482"/>
        <v/>
      </c>
      <c r="AA7745" t="str">
        <f t="shared" si="483"/>
        <v/>
      </c>
      <c r="AC7745" s="7"/>
      <c r="AD7745" t="s">
        <v>5399</v>
      </c>
      <c r="AE7745">
        <f t="shared" si="481"/>
        <v>1</v>
      </c>
      <c r="AG7745" s="2"/>
      <c r="AI7745" s="7"/>
    </row>
    <row r="7746" spans="1:35" ht="11" customHeight="1" outlineLevel="1" x14ac:dyDescent="0.25">
      <c r="A7746" t="s">
        <v>676</v>
      </c>
      <c r="C7746" s="2" t="s">
        <v>12953</v>
      </c>
      <c r="D7746" s="2" t="s">
        <v>7893</v>
      </c>
      <c r="E7746" s="7">
        <v>2015</v>
      </c>
      <c r="F7746" s="5" t="s">
        <v>21654</v>
      </c>
      <c r="H7746" s="5" t="s">
        <v>5398</v>
      </c>
      <c r="I7746" s="6" t="s">
        <v>5399</v>
      </c>
      <c r="J7746" s="6" t="s">
        <v>7889</v>
      </c>
      <c r="K7746" s="17">
        <v>3</v>
      </c>
      <c r="L7746" s="17" t="s">
        <v>7732</v>
      </c>
      <c r="M7746" s="9"/>
      <c r="N7746" s="9"/>
      <c r="O7746" s="21"/>
      <c r="Q7746" s="29"/>
      <c r="U7746" s="17"/>
      <c r="V7746" s="2"/>
      <c r="Y7746" t="str">
        <f t="shared" si="482"/>
        <v/>
      </c>
      <c r="AA7746">
        <f t="shared" si="483"/>
        <v>1</v>
      </c>
      <c r="AC7746" s="7"/>
      <c r="AD7746" t="s">
        <v>5399</v>
      </c>
      <c r="AE7746">
        <f t="shared" si="481"/>
        <v>1</v>
      </c>
      <c r="AG7746" s="2"/>
      <c r="AI7746" s="7"/>
    </row>
    <row r="7747" spans="1:35" ht="11" customHeight="1" outlineLevel="1" x14ac:dyDescent="0.25">
      <c r="A7747" t="s">
        <v>676</v>
      </c>
      <c r="C7747" s="2" t="s">
        <v>12953</v>
      </c>
      <c r="D7747" s="2">
        <v>7537</v>
      </c>
      <c r="E7747" s="7">
        <v>2015</v>
      </c>
      <c r="F7747" s="5" t="s">
        <v>6565</v>
      </c>
      <c r="H7747" s="5" t="s">
        <v>5398</v>
      </c>
      <c r="I7747" s="6" t="s">
        <v>4772</v>
      </c>
      <c r="J7747" s="6" t="s">
        <v>7378</v>
      </c>
      <c r="K7747" s="17">
        <v>3</v>
      </c>
      <c r="L7747" s="17" t="s">
        <v>7730</v>
      </c>
      <c r="M7747" s="9">
        <v>0.3</v>
      </c>
      <c r="N7747" s="9"/>
      <c r="O7747" s="21"/>
      <c r="Q7747" s="29"/>
      <c r="U7747" s="17"/>
      <c r="V7747" s="2"/>
      <c r="Y7747" t="str">
        <f t="shared" si="482"/>
        <v/>
      </c>
      <c r="AA7747" t="str">
        <f t="shared" si="483"/>
        <v/>
      </c>
      <c r="AC7747" s="7"/>
      <c r="AD7747" t="s">
        <v>4772</v>
      </c>
      <c r="AE7747">
        <f t="shared" si="481"/>
        <v>0</v>
      </c>
      <c r="AG7747" s="2"/>
      <c r="AI7747" s="7"/>
    </row>
    <row r="7748" spans="1:35" ht="11" customHeight="1" outlineLevel="1" x14ac:dyDescent="0.25">
      <c r="A7748" t="s">
        <v>676</v>
      </c>
      <c r="C7748" s="2" t="s">
        <v>12953</v>
      </c>
      <c r="D7748" s="2">
        <v>7661</v>
      </c>
      <c r="E7748" s="7">
        <v>2015</v>
      </c>
      <c r="F7748" s="5" t="s">
        <v>7518</v>
      </c>
      <c r="H7748" s="5" t="s">
        <v>5398</v>
      </c>
      <c r="I7748" s="6" t="s">
        <v>5399</v>
      </c>
      <c r="J7748" s="6" t="s">
        <v>7894</v>
      </c>
      <c r="K7748" s="17">
        <v>1</v>
      </c>
      <c r="L7748" s="17" t="s">
        <v>7730</v>
      </c>
      <c r="M7748" s="9">
        <v>0.6</v>
      </c>
      <c r="N7748" s="9"/>
      <c r="O7748" s="21"/>
      <c r="Q7748" s="29"/>
      <c r="U7748" s="17"/>
      <c r="V7748" s="2"/>
      <c r="Y7748" t="str">
        <f t="shared" si="482"/>
        <v/>
      </c>
      <c r="AA7748" t="str">
        <f t="shared" si="483"/>
        <v/>
      </c>
      <c r="AC7748" s="7"/>
      <c r="AD7748" t="s">
        <v>5399</v>
      </c>
      <c r="AE7748">
        <f t="shared" ref="AE7748:AE7811" si="484">COUNTIF(I7748,"*Fuji*")</f>
        <v>1</v>
      </c>
      <c r="AG7748" s="2"/>
      <c r="AI7748" s="7"/>
    </row>
    <row r="7749" spans="1:35" ht="11" customHeight="1" outlineLevel="1" x14ac:dyDescent="0.25">
      <c r="A7749" t="s">
        <v>676</v>
      </c>
      <c r="C7749" s="2" t="s">
        <v>12953</v>
      </c>
      <c r="D7749" s="2" t="s">
        <v>7895</v>
      </c>
      <c r="E7749" s="7">
        <v>2015</v>
      </c>
      <c r="F7749" s="5" t="s">
        <v>21652</v>
      </c>
      <c r="H7749" s="5" t="s">
        <v>5398</v>
      </c>
      <c r="I7749" s="6" t="s">
        <v>5399</v>
      </c>
      <c r="J7749" s="6" t="s">
        <v>7894</v>
      </c>
      <c r="K7749" s="17">
        <v>3</v>
      </c>
      <c r="L7749" s="17" t="s">
        <v>7732</v>
      </c>
      <c r="M7749" s="9"/>
      <c r="N7749" s="9"/>
      <c r="O7749" s="21"/>
      <c r="Q7749" s="29"/>
      <c r="U7749" s="17"/>
      <c r="V7749" s="2"/>
      <c r="Y7749" t="str">
        <f t="shared" si="482"/>
        <v/>
      </c>
      <c r="AA7749">
        <f t="shared" si="483"/>
        <v>1</v>
      </c>
      <c r="AC7749" s="7"/>
      <c r="AD7749" t="s">
        <v>5399</v>
      </c>
      <c r="AE7749">
        <f t="shared" si="484"/>
        <v>1</v>
      </c>
      <c r="AG7749" s="2"/>
      <c r="AI7749" s="7"/>
    </row>
    <row r="7750" spans="1:35" ht="11" customHeight="1" outlineLevel="1" x14ac:dyDescent="0.25">
      <c r="A7750" t="s">
        <v>676</v>
      </c>
      <c r="C7750" s="2" t="s">
        <v>12953</v>
      </c>
      <c r="D7750" s="2">
        <v>7709</v>
      </c>
      <c r="E7750" s="7">
        <v>2016</v>
      </c>
      <c r="F7750" s="5" t="s">
        <v>7881</v>
      </c>
      <c r="H7750" s="5" t="s">
        <v>5398</v>
      </c>
      <c r="I7750" s="6" t="s">
        <v>5399</v>
      </c>
      <c r="J7750" s="6" t="s">
        <v>7896</v>
      </c>
      <c r="K7750" s="17">
        <v>3</v>
      </c>
      <c r="L7750" s="17" t="s">
        <v>7732</v>
      </c>
      <c r="M7750" s="9"/>
      <c r="N7750" s="9"/>
      <c r="O7750" s="21"/>
      <c r="Q7750" s="29"/>
      <c r="U7750" s="17"/>
      <c r="V7750" s="2"/>
      <c r="Y7750" t="str">
        <f t="shared" si="482"/>
        <v/>
      </c>
      <c r="AA7750" t="str">
        <f t="shared" si="483"/>
        <v/>
      </c>
      <c r="AC7750" s="7"/>
      <c r="AD7750" t="s">
        <v>5399</v>
      </c>
      <c r="AE7750">
        <f t="shared" si="484"/>
        <v>1</v>
      </c>
      <c r="AG7750" s="2"/>
      <c r="AI7750" s="7"/>
    </row>
    <row r="7751" spans="1:35" ht="11" customHeight="1" outlineLevel="1" x14ac:dyDescent="0.25">
      <c r="A7751" t="s">
        <v>676</v>
      </c>
      <c r="C7751" s="2" t="s">
        <v>12953</v>
      </c>
      <c r="D7751" s="2" t="s">
        <v>7897</v>
      </c>
      <c r="E7751" s="7">
        <v>2016</v>
      </c>
      <c r="F7751" s="5" t="s">
        <v>21655</v>
      </c>
      <c r="H7751" s="5" t="s">
        <v>5398</v>
      </c>
      <c r="I7751" s="6" t="s">
        <v>5399</v>
      </c>
      <c r="J7751" s="6" t="s">
        <v>7896</v>
      </c>
      <c r="K7751" s="17">
        <v>1</v>
      </c>
      <c r="L7751" s="17" t="s">
        <v>7732</v>
      </c>
      <c r="M7751" s="9"/>
      <c r="N7751" s="9"/>
      <c r="O7751" s="21"/>
      <c r="Q7751" s="29"/>
      <c r="U7751" s="17"/>
      <c r="V7751" s="2"/>
      <c r="Y7751" t="str">
        <f t="shared" si="482"/>
        <v/>
      </c>
      <c r="AA7751">
        <f t="shared" si="483"/>
        <v>1</v>
      </c>
      <c r="AC7751" s="7"/>
      <c r="AD7751" t="s">
        <v>5399</v>
      </c>
      <c r="AE7751">
        <f t="shared" si="484"/>
        <v>1</v>
      </c>
      <c r="AG7751" s="2"/>
      <c r="AI7751" s="7"/>
    </row>
    <row r="7752" spans="1:35" ht="11" customHeight="1" outlineLevel="1" x14ac:dyDescent="0.25">
      <c r="A7752" t="s">
        <v>676</v>
      </c>
      <c r="C7752" s="2" t="s">
        <v>12953</v>
      </c>
      <c r="D7752" s="2">
        <v>7710</v>
      </c>
      <c r="E7752" s="7">
        <v>2016</v>
      </c>
      <c r="F7752" s="5" t="s">
        <v>7881</v>
      </c>
      <c r="H7752" s="5" t="s">
        <v>5398</v>
      </c>
      <c r="I7752" s="6" t="s">
        <v>5399</v>
      </c>
      <c r="J7752" s="6" t="s">
        <v>7896</v>
      </c>
      <c r="K7752" s="17">
        <v>1</v>
      </c>
      <c r="L7752" s="17" t="s">
        <v>7732</v>
      </c>
      <c r="M7752" s="9"/>
      <c r="N7752" s="9"/>
      <c r="O7752" s="21"/>
      <c r="Q7752" s="29"/>
      <c r="U7752" s="17"/>
      <c r="V7752" s="2"/>
      <c r="Y7752" t="str">
        <f t="shared" si="482"/>
        <v/>
      </c>
      <c r="AA7752" t="str">
        <f t="shared" si="483"/>
        <v/>
      </c>
      <c r="AC7752" s="7"/>
      <c r="AD7752" t="s">
        <v>5399</v>
      </c>
      <c r="AE7752">
        <f t="shared" si="484"/>
        <v>1</v>
      </c>
      <c r="AG7752" s="2"/>
      <c r="AI7752" s="7"/>
    </row>
    <row r="7753" spans="1:35" ht="11" customHeight="1" outlineLevel="1" x14ac:dyDescent="0.25">
      <c r="A7753" t="s">
        <v>676</v>
      </c>
      <c r="C7753" s="2" t="s">
        <v>12953</v>
      </c>
      <c r="D7753" s="2">
        <v>7711</v>
      </c>
      <c r="E7753" s="7">
        <v>2016</v>
      </c>
      <c r="F7753" s="5" t="s">
        <v>7881</v>
      </c>
      <c r="H7753" s="5" t="s">
        <v>5398</v>
      </c>
      <c r="I7753" s="6" t="s">
        <v>5399</v>
      </c>
      <c r="J7753" s="6" t="s">
        <v>7896</v>
      </c>
      <c r="K7753" s="17">
        <v>1</v>
      </c>
      <c r="L7753" s="17" t="s">
        <v>7732</v>
      </c>
      <c r="M7753" s="9"/>
      <c r="N7753" s="9"/>
      <c r="O7753" s="21"/>
      <c r="Q7753" s="29"/>
      <c r="U7753" s="17"/>
      <c r="V7753" s="2"/>
      <c r="Y7753" t="str">
        <f t="shared" si="482"/>
        <v/>
      </c>
      <c r="AA7753" t="str">
        <f t="shared" si="483"/>
        <v/>
      </c>
      <c r="AC7753" s="7"/>
      <c r="AD7753" t="s">
        <v>5399</v>
      </c>
      <c r="AE7753">
        <f t="shared" si="484"/>
        <v>1</v>
      </c>
      <c r="AG7753" s="2"/>
      <c r="AI7753" s="7"/>
    </row>
    <row r="7754" spans="1:35" ht="11" customHeight="1" outlineLevel="1" x14ac:dyDescent="0.25">
      <c r="A7754" t="s">
        <v>676</v>
      </c>
      <c r="C7754" s="2" t="s">
        <v>12953</v>
      </c>
      <c r="D7754" s="2" t="s">
        <v>7898</v>
      </c>
      <c r="E7754" s="7">
        <v>2016</v>
      </c>
      <c r="F7754" s="5" t="s">
        <v>21655</v>
      </c>
      <c r="H7754" s="5" t="s">
        <v>5398</v>
      </c>
      <c r="I7754" s="6" t="s">
        <v>5399</v>
      </c>
      <c r="J7754" s="6" t="s">
        <v>7896</v>
      </c>
      <c r="K7754" s="17">
        <v>1</v>
      </c>
      <c r="L7754" s="17" t="s">
        <v>122</v>
      </c>
      <c r="M7754" s="9"/>
      <c r="N7754" s="9"/>
      <c r="O7754" s="21"/>
      <c r="Q7754" s="29"/>
      <c r="S7754">
        <v>1</v>
      </c>
      <c r="T7754">
        <v>1</v>
      </c>
      <c r="U7754" s="17"/>
      <c r="V7754" s="2"/>
      <c r="Y7754" t="str">
        <f t="shared" si="482"/>
        <v/>
      </c>
      <c r="AA7754">
        <f t="shared" si="483"/>
        <v>1</v>
      </c>
      <c r="AC7754" s="7"/>
      <c r="AD7754" t="s">
        <v>5399</v>
      </c>
      <c r="AE7754">
        <f t="shared" si="484"/>
        <v>1</v>
      </c>
      <c r="AG7754" s="2"/>
      <c r="AI7754" s="7"/>
    </row>
    <row r="7755" spans="1:35" ht="11" customHeight="1" outlineLevel="1" x14ac:dyDescent="0.25">
      <c r="A7755" t="s">
        <v>676</v>
      </c>
      <c r="C7755" s="2" t="s">
        <v>12953</v>
      </c>
      <c r="D7755" s="2">
        <v>7761</v>
      </c>
      <c r="E7755" s="7">
        <v>2016</v>
      </c>
      <c r="F7755" s="5" t="s">
        <v>7518</v>
      </c>
      <c r="H7755" s="5" t="s">
        <v>5398</v>
      </c>
      <c r="I7755" s="6" t="s">
        <v>4772</v>
      </c>
      <c r="J7755" s="39" t="s">
        <v>21483</v>
      </c>
      <c r="K7755" s="17">
        <v>3</v>
      </c>
      <c r="L7755" s="17" t="s">
        <v>7730</v>
      </c>
      <c r="M7755" s="9">
        <v>0.6</v>
      </c>
      <c r="N7755" s="9"/>
      <c r="O7755" s="21"/>
      <c r="Q7755" s="29"/>
      <c r="U7755" s="17"/>
      <c r="V7755" s="2"/>
      <c r="Y7755" t="str">
        <f t="shared" si="482"/>
        <v/>
      </c>
      <c r="AA7755" t="str">
        <f t="shared" si="483"/>
        <v/>
      </c>
      <c r="AC7755" s="7"/>
      <c r="AD7755" t="s">
        <v>4772</v>
      </c>
      <c r="AE7755">
        <f t="shared" si="484"/>
        <v>0</v>
      </c>
      <c r="AG7755" s="2"/>
      <c r="AI7755" s="7"/>
    </row>
    <row r="7756" spans="1:35" ht="11" customHeight="1" outlineLevel="1" x14ac:dyDescent="0.25">
      <c r="A7756" t="s">
        <v>676</v>
      </c>
      <c r="C7756" s="2" t="s">
        <v>12953</v>
      </c>
      <c r="D7756" s="2" t="s">
        <v>7899</v>
      </c>
      <c r="E7756" s="7">
        <v>2016</v>
      </c>
      <c r="F7756" s="5" t="s">
        <v>21652</v>
      </c>
      <c r="H7756" s="5" t="s">
        <v>5398</v>
      </c>
      <c r="I7756" s="6" t="s">
        <v>4772</v>
      </c>
      <c r="J7756" s="39" t="s">
        <v>21483</v>
      </c>
      <c r="K7756" s="17">
        <v>3</v>
      </c>
      <c r="L7756" s="17" t="s">
        <v>7732</v>
      </c>
      <c r="M7756" s="9"/>
      <c r="N7756" s="9"/>
      <c r="O7756" s="21"/>
      <c r="Q7756" s="29"/>
      <c r="U7756" s="17"/>
      <c r="V7756" s="2"/>
      <c r="Y7756" t="str">
        <f t="shared" si="482"/>
        <v/>
      </c>
      <c r="AA7756">
        <f t="shared" si="483"/>
        <v>1</v>
      </c>
      <c r="AC7756" s="7"/>
      <c r="AD7756" t="s">
        <v>4772</v>
      </c>
      <c r="AE7756">
        <f t="shared" si="484"/>
        <v>0</v>
      </c>
      <c r="AG7756" s="2"/>
      <c r="AI7756" s="7"/>
    </row>
    <row r="7757" spans="1:35" ht="11" customHeight="1" outlineLevel="1" x14ac:dyDescent="0.25">
      <c r="A7757" t="s">
        <v>676</v>
      </c>
      <c r="C7757" s="2" t="s">
        <v>12953</v>
      </c>
      <c r="D7757" s="2">
        <v>7836</v>
      </c>
      <c r="E7757" s="7">
        <v>2016</v>
      </c>
      <c r="F7757" s="5" t="s">
        <v>7518</v>
      </c>
      <c r="H7757" s="5" t="s">
        <v>5398</v>
      </c>
      <c r="I7757" s="6" t="s">
        <v>4772</v>
      </c>
      <c r="J7757" s="6" t="s">
        <v>7900</v>
      </c>
      <c r="K7757" s="17">
        <v>3</v>
      </c>
      <c r="L7757" s="17" t="s">
        <v>7730</v>
      </c>
      <c r="M7757" s="9">
        <v>0.5</v>
      </c>
      <c r="N7757" s="9"/>
      <c r="O7757" s="21"/>
      <c r="Q7757" s="29"/>
      <c r="U7757" s="17"/>
      <c r="V7757" s="2"/>
      <c r="Y7757" t="str">
        <f t="shared" si="482"/>
        <v/>
      </c>
      <c r="AA7757" t="str">
        <f t="shared" si="483"/>
        <v/>
      </c>
      <c r="AC7757" s="7"/>
      <c r="AD7757" t="s">
        <v>4772</v>
      </c>
      <c r="AE7757">
        <f t="shared" si="484"/>
        <v>0</v>
      </c>
      <c r="AG7757" s="2"/>
      <c r="AI7757" s="7"/>
    </row>
    <row r="7758" spans="1:35" ht="11" customHeight="1" outlineLevel="1" x14ac:dyDescent="0.25">
      <c r="A7758" t="s">
        <v>676</v>
      </c>
      <c r="C7758" s="2" t="s">
        <v>12953</v>
      </c>
      <c r="D7758" s="2" t="s">
        <v>7901</v>
      </c>
      <c r="E7758" s="7">
        <v>2016</v>
      </c>
      <c r="F7758" s="5" t="s">
        <v>21652</v>
      </c>
      <c r="H7758" s="5" t="s">
        <v>5398</v>
      </c>
      <c r="I7758" s="6" t="s">
        <v>4772</v>
      </c>
      <c r="J7758" s="6" t="s">
        <v>7900</v>
      </c>
      <c r="K7758" s="17">
        <v>3</v>
      </c>
      <c r="L7758" s="17" t="s">
        <v>7732</v>
      </c>
      <c r="M7758" s="9"/>
      <c r="N7758" s="9"/>
      <c r="O7758" s="21"/>
      <c r="Q7758" s="29"/>
      <c r="U7758" s="17"/>
      <c r="V7758" s="2"/>
      <c r="Y7758" t="str">
        <f t="shared" si="482"/>
        <v/>
      </c>
      <c r="AA7758">
        <f t="shared" si="483"/>
        <v>1</v>
      </c>
      <c r="AC7758" s="7"/>
      <c r="AD7758" t="s">
        <v>4772</v>
      </c>
      <c r="AE7758">
        <f t="shared" si="484"/>
        <v>0</v>
      </c>
      <c r="AG7758" s="2"/>
      <c r="AI7758" s="7"/>
    </row>
    <row r="7759" spans="1:35" ht="11" customHeight="1" outlineLevel="1" x14ac:dyDescent="0.25">
      <c r="A7759" t="s">
        <v>676</v>
      </c>
      <c r="C7759" s="2" t="s">
        <v>12953</v>
      </c>
      <c r="D7759" s="2">
        <v>7847</v>
      </c>
      <c r="E7759" s="7">
        <v>2016</v>
      </c>
      <c r="F7759" s="5" t="s">
        <v>7518</v>
      </c>
      <c r="H7759" s="5" t="s">
        <v>5398</v>
      </c>
      <c r="I7759" s="6" t="s">
        <v>8736</v>
      </c>
      <c r="J7759" s="6" t="s">
        <v>21656</v>
      </c>
      <c r="K7759" s="17">
        <v>3</v>
      </c>
      <c r="L7759" s="17" t="s">
        <v>7732</v>
      </c>
      <c r="M7759" s="9"/>
      <c r="N7759" s="9"/>
      <c r="O7759" s="21"/>
      <c r="Q7759" s="29"/>
      <c r="U7759" s="17"/>
      <c r="V7759" s="2"/>
      <c r="Y7759" t="str">
        <f t="shared" si="482"/>
        <v/>
      </c>
      <c r="AA7759" t="str">
        <f t="shared" si="483"/>
        <v/>
      </c>
      <c r="AC7759" s="7"/>
      <c r="AD7759" t="s">
        <v>8736</v>
      </c>
      <c r="AE7759">
        <f t="shared" si="484"/>
        <v>0</v>
      </c>
      <c r="AG7759" s="2"/>
      <c r="AI7759" s="7"/>
    </row>
    <row r="7760" spans="1:35" ht="11" customHeight="1" outlineLevel="1" x14ac:dyDescent="0.25">
      <c r="A7760" t="s">
        <v>676</v>
      </c>
      <c r="C7760" s="2" t="s">
        <v>12953</v>
      </c>
      <c r="D7760" s="2">
        <v>7859</v>
      </c>
      <c r="E7760" s="7">
        <v>2016</v>
      </c>
      <c r="F7760" s="5" t="s">
        <v>7518</v>
      </c>
      <c r="H7760" s="5" t="s">
        <v>5398</v>
      </c>
      <c r="I7760" s="6" t="s">
        <v>8736</v>
      </c>
      <c r="J7760" s="6" t="s">
        <v>21656</v>
      </c>
      <c r="K7760" s="17">
        <v>3</v>
      </c>
      <c r="L7760" s="17" t="s">
        <v>7732</v>
      </c>
      <c r="M7760" s="9"/>
      <c r="N7760" s="9"/>
      <c r="O7760" s="21"/>
      <c r="Q7760" s="29"/>
      <c r="U7760" s="17"/>
      <c r="V7760" s="2"/>
      <c r="Y7760" t="str">
        <f t="shared" si="482"/>
        <v/>
      </c>
      <c r="AA7760" t="str">
        <f t="shared" si="483"/>
        <v/>
      </c>
      <c r="AC7760" s="7"/>
      <c r="AD7760" t="s">
        <v>8736</v>
      </c>
      <c r="AE7760">
        <f t="shared" si="484"/>
        <v>0</v>
      </c>
      <c r="AG7760" s="2"/>
      <c r="AI7760" s="7"/>
    </row>
    <row r="7761" spans="1:35" ht="11" customHeight="1" outlineLevel="1" x14ac:dyDescent="0.25">
      <c r="A7761" t="s">
        <v>676</v>
      </c>
      <c r="C7761" s="2" t="s">
        <v>12953</v>
      </c>
      <c r="D7761" s="2">
        <v>7871</v>
      </c>
      <c r="E7761" s="7">
        <v>2016</v>
      </c>
      <c r="F7761" s="5" t="s">
        <v>7518</v>
      </c>
      <c r="H7761" s="5" t="s">
        <v>5398</v>
      </c>
      <c r="I7761" s="6" t="s">
        <v>8736</v>
      </c>
      <c r="J7761" s="6" t="s">
        <v>21656</v>
      </c>
      <c r="K7761" s="17">
        <v>3</v>
      </c>
      <c r="L7761" s="17" t="s">
        <v>7732</v>
      </c>
      <c r="M7761" s="9"/>
      <c r="N7761" s="9"/>
      <c r="O7761" s="21"/>
      <c r="Q7761" s="29"/>
      <c r="U7761" s="17"/>
      <c r="V7761" s="2"/>
      <c r="Y7761" t="str">
        <f t="shared" si="482"/>
        <v/>
      </c>
      <c r="AA7761" t="str">
        <f t="shared" si="483"/>
        <v/>
      </c>
      <c r="AC7761" s="7"/>
      <c r="AD7761" t="s">
        <v>8736</v>
      </c>
      <c r="AE7761">
        <f t="shared" si="484"/>
        <v>0</v>
      </c>
      <c r="AG7761" s="2"/>
      <c r="AI7761" s="7"/>
    </row>
    <row r="7762" spans="1:35" ht="11" customHeight="1" outlineLevel="1" x14ac:dyDescent="0.25">
      <c r="A7762" t="s">
        <v>676</v>
      </c>
      <c r="C7762" s="2" t="s">
        <v>12953</v>
      </c>
      <c r="D7762" s="2">
        <v>7879</v>
      </c>
      <c r="E7762" s="7">
        <v>2016</v>
      </c>
      <c r="F7762" s="5" t="s">
        <v>7518</v>
      </c>
      <c r="H7762" s="5" t="s">
        <v>5398</v>
      </c>
      <c r="I7762" s="6" t="s">
        <v>8736</v>
      </c>
      <c r="J7762" s="6" t="s">
        <v>21656</v>
      </c>
      <c r="K7762" s="17">
        <v>3</v>
      </c>
      <c r="L7762" s="17" t="s">
        <v>7732</v>
      </c>
      <c r="M7762" s="9"/>
      <c r="N7762" s="9"/>
      <c r="O7762" s="21"/>
      <c r="Q7762" s="29"/>
      <c r="U7762" s="17"/>
      <c r="V7762" s="2"/>
      <c r="Y7762" t="str">
        <f t="shared" si="482"/>
        <v/>
      </c>
      <c r="AA7762" t="str">
        <f t="shared" si="483"/>
        <v/>
      </c>
      <c r="AC7762" s="7"/>
      <c r="AD7762" t="s">
        <v>8736</v>
      </c>
      <c r="AE7762">
        <f t="shared" si="484"/>
        <v>0</v>
      </c>
      <c r="AG7762" s="2"/>
      <c r="AI7762" s="7"/>
    </row>
    <row r="7763" spans="1:35" ht="11" customHeight="1" outlineLevel="1" x14ac:dyDescent="0.25">
      <c r="A7763" t="s">
        <v>676</v>
      </c>
      <c r="C7763" s="2" t="s">
        <v>12953</v>
      </c>
      <c r="D7763" s="2">
        <v>7880</v>
      </c>
      <c r="E7763" s="7">
        <v>2016</v>
      </c>
      <c r="F7763" s="5" t="s">
        <v>7518</v>
      </c>
      <c r="H7763" s="5" t="s">
        <v>5398</v>
      </c>
      <c r="I7763" s="6" t="s">
        <v>8736</v>
      </c>
      <c r="J7763" s="6" t="s">
        <v>21656</v>
      </c>
      <c r="K7763" s="17">
        <v>1</v>
      </c>
      <c r="L7763" s="17" t="s">
        <v>7732</v>
      </c>
      <c r="M7763" s="9"/>
      <c r="N7763" s="9"/>
      <c r="O7763" s="21"/>
      <c r="Q7763" s="29"/>
      <c r="U7763" s="17"/>
      <c r="V7763" s="2"/>
      <c r="Y7763" t="str">
        <f t="shared" si="482"/>
        <v/>
      </c>
      <c r="AA7763" t="str">
        <f t="shared" si="483"/>
        <v/>
      </c>
      <c r="AC7763" s="7"/>
      <c r="AD7763" t="s">
        <v>8736</v>
      </c>
      <c r="AE7763">
        <f t="shared" si="484"/>
        <v>0</v>
      </c>
      <c r="AG7763" s="2"/>
      <c r="AI7763" s="7"/>
    </row>
    <row r="7764" spans="1:35" ht="11" customHeight="1" outlineLevel="1" x14ac:dyDescent="0.25">
      <c r="A7764" t="s">
        <v>676</v>
      </c>
      <c r="C7764" s="2" t="s">
        <v>12953</v>
      </c>
      <c r="D7764" s="2" t="s">
        <v>7902</v>
      </c>
      <c r="E7764" s="7">
        <v>2016</v>
      </c>
      <c r="F7764" s="5" t="s">
        <v>21652</v>
      </c>
      <c r="H7764" s="5" t="s">
        <v>5398</v>
      </c>
      <c r="I7764" s="6" t="s">
        <v>7111</v>
      </c>
      <c r="J7764" s="6" t="s">
        <v>21656</v>
      </c>
      <c r="K7764" s="17">
        <v>3</v>
      </c>
      <c r="L7764" s="17" t="s">
        <v>7732</v>
      </c>
      <c r="M7764" s="9"/>
      <c r="N7764" s="9"/>
      <c r="O7764" s="21"/>
      <c r="Q7764" s="29"/>
      <c r="U7764" s="17"/>
      <c r="V7764" s="2"/>
      <c r="Y7764" t="str">
        <f t="shared" si="482"/>
        <v/>
      </c>
      <c r="AA7764">
        <f t="shared" si="483"/>
        <v>1</v>
      </c>
      <c r="AC7764" s="7"/>
      <c r="AD7764" t="s">
        <v>7111</v>
      </c>
      <c r="AE7764">
        <f t="shared" si="484"/>
        <v>0</v>
      </c>
      <c r="AG7764" s="2"/>
      <c r="AI7764" s="7"/>
    </row>
    <row r="7765" spans="1:35" ht="11" customHeight="1" outlineLevel="1" x14ac:dyDescent="0.25">
      <c r="A7765" t="s">
        <v>676</v>
      </c>
      <c r="C7765" s="2" t="s">
        <v>12953</v>
      </c>
      <c r="D7765" s="2">
        <v>7945</v>
      </c>
      <c r="E7765" s="7">
        <v>2016</v>
      </c>
      <c r="F7765" s="5" t="s">
        <v>7518</v>
      </c>
      <c r="H7765" s="5" t="s">
        <v>5398</v>
      </c>
      <c r="I7765" s="6" t="s">
        <v>4772</v>
      </c>
      <c r="J7765" s="6" t="s">
        <v>7900</v>
      </c>
      <c r="K7765" s="17">
        <v>3</v>
      </c>
      <c r="L7765" s="17" t="s">
        <v>7730</v>
      </c>
      <c r="M7765" s="9">
        <v>0.3</v>
      </c>
      <c r="N7765" s="9"/>
      <c r="O7765" s="21"/>
      <c r="Q7765" s="29"/>
      <c r="U7765" s="17"/>
      <c r="V7765" s="2"/>
      <c r="Y7765" t="str">
        <f t="shared" si="482"/>
        <v/>
      </c>
      <c r="AA7765" t="str">
        <f t="shared" si="483"/>
        <v/>
      </c>
      <c r="AC7765" s="7"/>
      <c r="AD7765" t="s">
        <v>4772</v>
      </c>
      <c r="AE7765">
        <f t="shared" si="484"/>
        <v>0</v>
      </c>
      <c r="AG7765" s="2"/>
      <c r="AI7765" s="7"/>
    </row>
    <row r="7766" spans="1:35" ht="11" customHeight="1" outlineLevel="1" x14ac:dyDescent="0.25">
      <c r="A7766" t="s">
        <v>676</v>
      </c>
      <c r="C7766" s="2" t="s">
        <v>12953</v>
      </c>
      <c r="D7766" s="2" t="s">
        <v>7903</v>
      </c>
      <c r="E7766" s="7">
        <v>2016</v>
      </c>
      <c r="F7766" s="5" t="s">
        <v>21652</v>
      </c>
      <c r="H7766" s="5" t="s">
        <v>5398</v>
      </c>
      <c r="I7766" s="6" t="s">
        <v>4772</v>
      </c>
      <c r="J7766" s="6" t="s">
        <v>7900</v>
      </c>
      <c r="K7766" s="17">
        <v>3</v>
      </c>
      <c r="L7766" s="17" t="s">
        <v>7732</v>
      </c>
      <c r="M7766" s="9"/>
      <c r="N7766" s="9"/>
      <c r="O7766" s="21"/>
      <c r="Q7766" s="29"/>
      <c r="U7766" s="17"/>
      <c r="V7766" s="2"/>
      <c r="Y7766" t="str">
        <f t="shared" si="482"/>
        <v/>
      </c>
      <c r="AA7766">
        <f t="shared" si="483"/>
        <v>1</v>
      </c>
      <c r="AC7766" s="7"/>
      <c r="AD7766" t="s">
        <v>4772</v>
      </c>
      <c r="AE7766">
        <f t="shared" si="484"/>
        <v>0</v>
      </c>
      <c r="AG7766" s="2"/>
      <c r="AI7766" s="7"/>
    </row>
    <row r="7767" spans="1:35" ht="11" customHeight="1" outlineLevel="1" x14ac:dyDescent="0.25">
      <c r="A7767" t="s">
        <v>676</v>
      </c>
      <c r="C7767" s="2" t="s">
        <v>12953</v>
      </c>
      <c r="D7767" s="2" t="s">
        <v>7905</v>
      </c>
      <c r="E7767" s="7">
        <v>2016</v>
      </c>
      <c r="F7767" s="5" t="s">
        <v>21653</v>
      </c>
      <c r="H7767" s="5" t="s">
        <v>5398</v>
      </c>
      <c r="I7767" s="6" t="s">
        <v>5399</v>
      </c>
      <c r="J7767" s="6" t="s">
        <v>7904</v>
      </c>
      <c r="K7767" s="17">
        <v>3</v>
      </c>
      <c r="L7767" s="17" t="s">
        <v>7732</v>
      </c>
      <c r="M7767" s="9"/>
      <c r="N7767" s="9"/>
      <c r="O7767" s="21"/>
      <c r="Q7767" s="29"/>
      <c r="U7767" s="17"/>
      <c r="V7767" s="2"/>
      <c r="Y7767" t="str">
        <f t="shared" si="482"/>
        <v/>
      </c>
      <c r="AA7767">
        <f t="shared" si="483"/>
        <v>1</v>
      </c>
      <c r="AC7767" s="7"/>
      <c r="AD7767" t="s">
        <v>5399</v>
      </c>
      <c r="AE7767">
        <f t="shared" si="484"/>
        <v>1</v>
      </c>
      <c r="AG7767" s="2"/>
      <c r="AI7767" s="7"/>
    </row>
    <row r="7768" spans="1:35" ht="11" customHeight="1" outlineLevel="1" x14ac:dyDescent="0.25">
      <c r="A7768" t="s">
        <v>676</v>
      </c>
      <c r="C7768" s="2" t="s">
        <v>12953</v>
      </c>
      <c r="D7768" s="2">
        <v>7959</v>
      </c>
      <c r="E7768" s="7">
        <v>2016</v>
      </c>
      <c r="F7768" s="5" t="s">
        <v>7890</v>
      </c>
      <c r="H7768" s="5" t="s">
        <v>5398</v>
      </c>
      <c r="I7768" s="6" t="s">
        <v>5399</v>
      </c>
      <c r="J7768" s="6" t="s">
        <v>7904</v>
      </c>
      <c r="K7768" s="17">
        <v>1</v>
      </c>
      <c r="L7768" s="17" t="s">
        <v>7730</v>
      </c>
      <c r="M7768" s="9">
        <v>0.4</v>
      </c>
      <c r="N7768" s="9"/>
      <c r="O7768" s="21"/>
      <c r="Q7768" s="29"/>
      <c r="U7768" s="17"/>
      <c r="V7768" s="2"/>
      <c r="Y7768" t="str">
        <f t="shared" si="482"/>
        <v/>
      </c>
      <c r="AA7768" t="str">
        <f t="shared" si="483"/>
        <v/>
      </c>
      <c r="AC7768" s="7"/>
      <c r="AD7768" t="s">
        <v>5399</v>
      </c>
      <c r="AE7768">
        <f t="shared" si="484"/>
        <v>1</v>
      </c>
      <c r="AG7768" s="2"/>
      <c r="AI7768" s="7"/>
    </row>
    <row r="7769" spans="1:35" ht="11" customHeight="1" outlineLevel="1" x14ac:dyDescent="0.25">
      <c r="A7769" t="s">
        <v>676</v>
      </c>
      <c r="C7769" s="2" t="s">
        <v>12953</v>
      </c>
      <c r="D7769" s="2">
        <v>7960</v>
      </c>
      <c r="E7769" s="7">
        <v>2016</v>
      </c>
      <c r="F7769" s="5" t="s">
        <v>7890</v>
      </c>
      <c r="H7769" s="5" t="s">
        <v>5398</v>
      </c>
      <c r="I7769" s="6" t="s">
        <v>5399</v>
      </c>
      <c r="J7769" s="6" t="s">
        <v>7904</v>
      </c>
      <c r="K7769" s="17">
        <v>1</v>
      </c>
      <c r="L7769" s="17" t="s">
        <v>7730</v>
      </c>
      <c r="M7769" s="9">
        <v>0.3</v>
      </c>
      <c r="N7769" s="9"/>
      <c r="O7769" s="21"/>
      <c r="Q7769" s="29"/>
      <c r="U7769" s="17"/>
      <c r="V7769" s="2"/>
      <c r="Y7769" t="str">
        <f t="shared" si="482"/>
        <v/>
      </c>
      <c r="AA7769" t="str">
        <f t="shared" si="483"/>
        <v/>
      </c>
      <c r="AC7769" s="7"/>
      <c r="AD7769" t="s">
        <v>5399</v>
      </c>
      <c r="AE7769">
        <f t="shared" si="484"/>
        <v>1</v>
      </c>
      <c r="AG7769" s="2"/>
      <c r="AI7769" s="7"/>
    </row>
    <row r="7770" spans="1:35" ht="11" customHeight="1" outlineLevel="1" x14ac:dyDescent="0.25">
      <c r="A7770" t="s">
        <v>676</v>
      </c>
      <c r="C7770" s="2" t="s">
        <v>12953</v>
      </c>
      <c r="D7770" s="2" t="s">
        <v>7906</v>
      </c>
      <c r="E7770" s="7">
        <v>2016</v>
      </c>
      <c r="F7770" s="5" t="s">
        <v>21652</v>
      </c>
      <c r="H7770" s="5" t="s">
        <v>5398</v>
      </c>
      <c r="I7770" s="6" t="s">
        <v>5399</v>
      </c>
      <c r="J7770" s="6" t="s">
        <v>7904</v>
      </c>
      <c r="K7770" s="17">
        <v>3</v>
      </c>
      <c r="L7770" s="17" t="s">
        <v>7732</v>
      </c>
      <c r="M7770" s="9"/>
      <c r="N7770" s="9"/>
      <c r="O7770" s="21"/>
      <c r="Q7770" s="29"/>
      <c r="U7770" s="17"/>
      <c r="V7770" s="2"/>
      <c r="Y7770" t="str">
        <f t="shared" si="482"/>
        <v/>
      </c>
      <c r="AA7770">
        <f t="shared" si="483"/>
        <v>1</v>
      </c>
      <c r="AC7770" s="7"/>
      <c r="AD7770" t="s">
        <v>5399</v>
      </c>
      <c r="AE7770">
        <f t="shared" si="484"/>
        <v>1</v>
      </c>
      <c r="AG7770" s="2"/>
      <c r="AI7770" s="7"/>
    </row>
    <row r="7771" spans="1:35" ht="11" customHeight="1" outlineLevel="1" x14ac:dyDescent="0.25">
      <c r="A7771" t="s">
        <v>676</v>
      </c>
      <c r="C7771" s="2" t="s">
        <v>12953</v>
      </c>
      <c r="D7771" s="2">
        <v>8030</v>
      </c>
      <c r="E7771" s="7">
        <v>2016</v>
      </c>
      <c r="F7771" s="5" t="s">
        <v>7518</v>
      </c>
      <c r="H7771" s="5" t="s">
        <v>5398</v>
      </c>
      <c r="I7771" s="6" t="s">
        <v>5399</v>
      </c>
      <c r="J7771" s="6" t="s">
        <v>7907</v>
      </c>
      <c r="K7771" s="17">
        <v>3</v>
      </c>
      <c r="L7771" s="17" t="s">
        <v>7730</v>
      </c>
      <c r="M7771" s="9">
        <v>0.3</v>
      </c>
      <c r="N7771" s="9"/>
      <c r="O7771" s="21"/>
      <c r="Q7771" s="29"/>
      <c r="U7771" s="17"/>
      <c r="V7771" s="2"/>
      <c r="Y7771" t="str">
        <f t="shared" ref="Y7771:Y7834" si="485">IF(COUNTIF(F7771,"*fdc*"),1,"")</f>
        <v/>
      </c>
      <c r="AA7771" t="str">
        <f t="shared" ref="AA7771:AA7834" si="486">IF(COUNTIF(F7771,"*s/s*"),1,"")</f>
        <v/>
      </c>
      <c r="AC7771" s="7"/>
      <c r="AD7771" t="s">
        <v>5399</v>
      </c>
      <c r="AE7771">
        <f t="shared" si="484"/>
        <v>1</v>
      </c>
      <c r="AG7771" s="2"/>
      <c r="AI7771" s="7"/>
    </row>
    <row r="7772" spans="1:35" ht="11" customHeight="1" outlineLevel="1" x14ac:dyDescent="0.25">
      <c r="A7772" t="s">
        <v>676</v>
      </c>
      <c r="C7772" s="2" t="s">
        <v>12953</v>
      </c>
      <c r="D7772" s="2">
        <v>8032</v>
      </c>
      <c r="E7772" s="7">
        <v>2016</v>
      </c>
      <c r="F7772" s="5" t="s">
        <v>7518</v>
      </c>
      <c r="H7772" s="5" t="s">
        <v>5398</v>
      </c>
      <c r="I7772" s="6" t="s">
        <v>5399</v>
      </c>
      <c r="J7772" s="6" t="s">
        <v>7907</v>
      </c>
      <c r="K7772" s="17">
        <v>3</v>
      </c>
      <c r="L7772" s="17" t="s">
        <v>7730</v>
      </c>
      <c r="M7772" s="9">
        <v>0.3</v>
      </c>
      <c r="N7772" s="9"/>
      <c r="O7772" s="21"/>
      <c r="Q7772" s="29"/>
      <c r="U7772" s="17"/>
      <c r="V7772" s="2"/>
      <c r="Y7772" t="str">
        <f t="shared" si="485"/>
        <v/>
      </c>
      <c r="AA7772" t="str">
        <f t="shared" si="486"/>
        <v/>
      </c>
      <c r="AC7772" s="7"/>
      <c r="AD7772" t="s">
        <v>5399</v>
      </c>
      <c r="AE7772">
        <f t="shared" si="484"/>
        <v>1</v>
      </c>
      <c r="AG7772" s="2"/>
      <c r="AI7772" s="7"/>
    </row>
    <row r="7773" spans="1:35" ht="11" customHeight="1" outlineLevel="1" x14ac:dyDescent="0.25">
      <c r="A7773" t="s">
        <v>676</v>
      </c>
      <c r="C7773" s="2" t="s">
        <v>12953</v>
      </c>
      <c r="D7773" s="2" t="s">
        <v>7908</v>
      </c>
      <c r="E7773" s="7">
        <v>2016</v>
      </c>
      <c r="F7773" s="5" t="s">
        <v>21652</v>
      </c>
      <c r="H7773" s="5" t="s">
        <v>5398</v>
      </c>
      <c r="I7773" s="6" t="s">
        <v>5399</v>
      </c>
      <c r="J7773" s="6" t="s">
        <v>7907</v>
      </c>
      <c r="K7773" s="17">
        <v>3</v>
      </c>
      <c r="L7773" s="17" t="s">
        <v>7732</v>
      </c>
      <c r="M7773" s="9"/>
      <c r="N7773" s="9"/>
      <c r="O7773" s="21"/>
      <c r="Q7773" s="29"/>
      <c r="U7773" s="17"/>
      <c r="V7773" s="2"/>
      <c r="Y7773" t="str">
        <f t="shared" si="485"/>
        <v/>
      </c>
      <c r="AA7773">
        <f t="shared" si="486"/>
        <v>1</v>
      </c>
      <c r="AC7773" s="7"/>
      <c r="AD7773" t="s">
        <v>5399</v>
      </c>
      <c r="AE7773">
        <f t="shared" si="484"/>
        <v>1</v>
      </c>
      <c r="AG7773" s="2"/>
      <c r="AI7773" s="7"/>
    </row>
    <row r="7774" spans="1:35" ht="11" customHeight="1" outlineLevel="1" x14ac:dyDescent="0.25">
      <c r="A7774" t="s">
        <v>676</v>
      </c>
      <c r="C7774" s="2" t="s">
        <v>12953</v>
      </c>
      <c r="D7774" s="2">
        <v>8069</v>
      </c>
      <c r="E7774" s="7">
        <v>2016</v>
      </c>
      <c r="F7774" s="5" t="s">
        <v>7518</v>
      </c>
      <c r="H7774" s="5" t="s">
        <v>5398</v>
      </c>
      <c r="I7774" s="6" t="s">
        <v>4772</v>
      </c>
      <c r="J7774" s="6" t="s">
        <v>7909</v>
      </c>
      <c r="K7774" s="17">
        <v>3</v>
      </c>
      <c r="L7774" s="17" t="s">
        <v>7730</v>
      </c>
      <c r="M7774" s="9">
        <v>0.5</v>
      </c>
      <c r="N7774" s="9"/>
      <c r="O7774" s="21"/>
      <c r="Q7774" s="29"/>
      <c r="U7774" s="17"/>
      <c r="V7774" s="2"/>
      <c r="Y7774" t="str">
        <f t="shared" si="485"/>
        <v/>
      </c>
      <c r="AA7774" t="str">
        <f t="shared" si="486"/>
        <v/>
      </c>
      <c r="AC7774" s="7"/>
      <c r="AD7774" t="s">
        <v>4772</v>
      </c>
      <c r="AE7774">
        <f t="shared" si="484"/>
        <v>0</v>
      </c>
      <c r="AG7774" s="2"/>
      <c r="AI7774" s="7"/>
    </row>
    <row r="7775" spans="1:35" ht="11" customHeight="1" outlineLevel="1" x14ac:dyDescent="0.25">
      <c r="A7775" t="s">
        <v>676</v>
      </c>
      <c r="C7775" s="2" t="s">
        <v>12953</v>
      </c>
      <c r="D7775" s="2">
        <v>8071</v>
      </c>
      <c r="E7775" s="7">
        <v>2016</v>
      </c>
      <c r="F7775" s="5" t="s">
        <v>7518</v>
      </c>
      <c r="H7775" s="5" t="s">
        <v>5398</v>
      </c>
      <c r="I7775" s="6" t="s">
        <v>4772</v>
      </c>
      <c r="J7775" s="6" t="s">
        <v>7909</v>
      </c>
      <c r="K7775" s="17">
        <v>3</v>
      </c>
      <c r="L7775" s="17" t="s">
        <v>7730</v>
      </c>
      <c r="M7775" s="9">
        <v>0.7</v>
      </c>
      <c r="N7775" s="9"/>
      <c r="O7775" s="21"/>
      <c r="Q7775" s="29"/>
      <c r="U7775" s="17"/>
      <c r="V7775" s="2"/>
      <c r="Y7775" t="str">
        <f t="shared" si="485"/>
        <v/>
      </c>
      <c r="AA7775" t="str">
        <f t="shared" si="486"/>
        <v/>
      </c>
      <c r="AC7775" s="7"/>
      <c r="AD7775" t="s">
        <v>4772</v>
      </c>
      <c r="AE7775">
        <f t="shared" si="484"/>
        <v>0</v>
      </c>
      <c r="AG7775" s="2"/>
      <c r="AI7775" s="7"/>
    </row>
    <row r="7776" spans="1:35" ht="11" customHeight="1" outlineLevel="1" x14ac:dyDescent="0.25">
      <c r="A7776" t="s">
        <v>676</v>
      </c>
      <c r="C7776" s="2" t="s">
        <v>12953</v>
      </c>
      <c r="D7776" s="2">
        <v>8073</v>
      </c>
      <c r="E7776" s="7">
        <v>2016</v>
      </c>
      <c r="F7776" s="5" t="s">
        <v>7518</v>
      </c>
      <c r="H7776" s="5" t="s">
        <v>5398</v>
      </c>
      <c r="I7776" s="6" t="s">
        <v>4772</v>
      </c>
      <c r="J7776" s="6" t="s">
        <v>7909</v>
      </c>
      <c r="K7776" s="17">
        <v>3</v>
      </c>
      <c r="L7776" s="17" t="s">
        <v>7730</v>
      </c>
      <c r="M7776" s="9">
        <v>0.7</v>
      </c>
      <c r="N7776" s="9"/>
      <c r="O7776" s="21"/>
      <c r="Q7776" s="29"/>
      <c r="U7776" s="17"/>
      <c r="V7776" s="2"/>
      <c r="Y7776" t="str">
        <f t="shared" si="485"/>
        <v/>
      </c>
      <c r="AA7776" t="str">
        <f t="shared" si="486"/>
        <v/>
      </c>
      <c r="AC7776" s="7"/>
      <c r="AD7776" t="s">
        <v>4772</v>
      </c>
      <c r="AE7776">
        <f t="shared" si="484"/>
        <v>0</v>
      </c>
      <c r="AG7776" s="2"/>
      <c r="AI7776" s="7"/>
    </row>
    <row r="7777" spans="1:35" ht="11" customHeight="1" outlineLevel="1" x14ac:dyDescent="0.25">
      <c r="A7777" t="s">
        <v>676</v>
      </c>
      <c r="C7777" s="2" t="s">
        <v>12953</v>
      </c>
      <c r="D7777" s="2">
        <v>8075</v>
      </c>
      <c r="E7777" s="7">
        <v>2016</v>
      </c>
      <c r="F7777" s="5" t="s">
        <v>7518</v>
      </c>
      <c r="H7777" s="5" t="s">
        <v>5398</v>
      </c>
      <c r="I7777" s="6" t="s">
        <v>4772</v>
      </c>
      <c r="J7777" s="6" t="s">
        <v>7909</v>
      </c>
      <c r="K7777" s="17">
        <v>3</v>
      </c>
      <c r="L7777" s="17" t="s">
        <v>7730</v>
      </c>
      <c r="M7777" s="9">
        <v>0.5</v>
      </c>
      <c r="N7777" s="9"/>
      <c r="O7777" s="21"/>
      <c r="Q7777" s="29"/>
      <c r="U7777" s="17"/>
      <c r="V7777" s="2"/>
      <c r="Y7777" t="str">
        <f t="shared" si="485"/>
        <v/>
      </c>
      <c r="AA7777" t="str">
        <f t="shared" si="486"/>
        <v/>
      </c>
      <c r="AC7777" s="7"/>
      <c r="AD7777" t="s">
        <v>4772</v>
      </c>
      <c r="AE7777">
        <f t="shared" si="484"/>
        <v>0</v>
      </c>
      <c r="AG7777" s="2"/>
      <c r="AI7777" s="7"/>
    </row>
    <row r="7778" spans="1:35" ht="11" customHeight="1" outlineLevel="1" x14ac:dyDescent="0.25">
      <c r="A7778" t="s">
        <v>676</v>
      </c>
      <c r="C7778" s="2" t="s">
        <v>12953</v>
      </c>
      <c r="D7778" s="2">
        <v>8077</v>
      </c>
      <c r="E7778" s="7">
        <v>2016</v>
      </c>
      <c r="F7778" s="5" t="s">
        <v>7518</v>
      </c>
      <c r="H7778" s="5" t="s">
        <v>5398</v>
      </c>
      <c r="I7778" s="6" t="s">
        <v>4772</v>
      </c>
      <c r="J7778" s="6" t="s">
        <v>7909</v>
      </c>
      <c r="K7778" s="17">
        <v>3</v>
      </c>
      <c r="L7778" s="17" t="s">
        <v>7730</v>
      </c>
      <c r="M7778" s="9">
        <v>0.3</v>
      </c>
      <c r="N7778" s="9"/>
      <c r="O7778" s="21"/>
      <c r="Q7778" s="29"/>
      <c r="U7778" s="17"/>
      <c r="V7778" s="2"/>
      <c r="Y7778" t="str">
        <f t="shared" si="485"/>
        <v/>
      </c>
      <c r="AA7778" t="str">
        <f t="shared" si="486"/>
        <v/>
      </c>
      <c r="AC7778" s="7"/>
      <c r="AD7778" t="s">
        <v>4772</v>
      </c>
      <c r="AE7778">
        <f t="shared" si="484"/>
        <v>0</v>
      </c>
      <c r="AG7778" s="2"/>
      <c r="AI7778" s="7"/>
    </row>
    <row r="7779" spans="1:35" ht="11" customHeight="1" outlineLevel="1" x14ac:dyDescent="0.25">
      <c r="A7779" t="s">
        <v>676</v>
      </c>
      <c r="C7779" s="2" t="s">
        <v>12953</v>
      </c>
      <c r="D7779" s="2" t="s">
        <v>7910</v>
      </c>
      <c r="E7779" s="7">
        <v>2016</v>
      </c>
      <c r="F7779" s="5" t="s">
        <v>21652</v>
      </c>
      <c r="H7779" s="5" t="s">
        <v>5398</v>
      </c>
      <c r="I7779" s="6" t="s">
        <v>5399</v>
      </c>
      <c r="J7779" s="6" t="s">
        <v>7909</v>
      </c>
      <c r="K7779" s="17">
        <v>1</v>
      </c>
      <c r="L7779" s="17" t="s">
        <v>7732</v>
      </c>
      <c r="M7779" s="9"/>
      <c r="N7779" s="9"/>
      <c r="O7779" s="21"/>
      <c r="Q7779" s="29"/>
      <c r="U7779" s="17"/>
      <c r="V7779" s="2"/>
      <c r="Y7779" t="str">
        <f t="shared" si="485"/>
        <v/>
      </c>
      <c r="AA7779">
        <f t="shared" si="486"/>
        <v>1</v>
      </c>
      <c r="AC7779" s="7"/>
      <c r="AD7779" t="s">
        <v>5399</v>
      </c>
      <c r="AE7779">
        <f t="shared" si="484"/>
        <v>1</v>
      </c>
      <c r="AG7779" s="2"/>
      <c r="AI7779" s="7"/>
    </row>
    <row r="7780" spans="1:35" ht="11" customHeight="1" outlineLevel="1" x14ac:dyDescent="0.25">
      <c r="A7780" t="s">
        <v>676</v>
      </c>
      <c r="C7780" s="2" t="s">
        <v>12953</v>
      </c>
      <c r="D7780" s="2">
        <v>8111</v>
      </c>
      <c r="E7780" s="7">
        <v>2016</v>
      </c>
      <c r="F7780" s="5" t="s">
        <v>7890</v>
      </c>
      <c r="H7780" s="5" t="s">
        <v>5398</v>
      </c>
      <c r="I7780" s="6" t="s">
        <v>5399</v>
      </c>
      <c r="J7780" s="6" t="s">
        <v>7889</v>
      </c>
      <c r="K7780" s="17">
        <v>1</v>
      </c>
      <c r="L7780" s="17" t="s">
        <v>7730</v>
      </c>
      <c r="M7780" s="9">
        <v>0.5</v>
      </c>
      <c r="N7780" s="9"/>
      <c r="O7780" s="21"/>
      <c r="Q7780" s="29"/>
      <c r="U7780" s="17"/>
      <c r="V7780" s="2"/>
      <c r="Y7780" t="str">
        <f t="shared" si="485"/>
        <v/>
      </c>
      <c r="AA7780" t="str">
        <f t="shared" si="486"/>
        <v/>
      </c>
      <c r="AC7780" s="7"/>
      <c r="AD7780" t="s">
        <v>5399</v>
      </c>
      <c r="AE7780">
        <f t="shared" si="484"/>
        <v>1</v>
      </c>
      <c r="AG7780" s="2"/>
      <c r="AI7780" s="7"/>
    </row>
    <row r="7781" spans="1:35" ht="11" customHeight="1" outlineLevel="1" x14ac:dyDescent="0.25">
      <c r="A7781" t="s">
        <v>676</v>
      </c>
      <c r="C7781" s="2" t="s">
        <v>12953</v>
      </c>
      <c r="D7781" s="2">
        <v>8114</v>
      </c>
      <c r="E7781" s="7">
        <v>2016</v>
      </c>
      <c r="F7781" s="5" t="s">
        <v>7518</v>
      </c>
      <c r="H7781" s="5" t="s">
        <v>5398</v>
      </c>
      <c r="I7781" s="6" t="s">
        <v>5399</v>
      </c>
      <c r="J7781" s="6" t="s">
        <v>7911</v>
      </c>
      <c r="K7781" s="17">
        <v>1</v>
      </c>
      <c r="L7781" s="17" t="s">
        <v>7730</v>
      </c>
      <c r="M7781" s="9">
        <v>0.2</v>
      </c>
      <c r="N7781" s="9"/>
      <c r="O7781" s="21"/>
      <c r="Q7781" s="29"/>
      <c r="U7781" s="17"/>
      <c r="V7781" s="2"/>
      <c r="Y7781" t="str">
        <f t="shared" si="485"/>
        <v/>
      </c>
      <c r="AA7781" t="str">
        <f t="shared" si="486"/>
        <v/>
      </c>
      <c r="AC7781" s="7"/>
      <c r="AD7781" t="s">
        <v>5399</v>
      </c>
      <c r="AE7781">
        <f t="shared" si="484"/>
        <v>1</v>
      </c>
      <c r="AG7781" s="2"/>
      <c r="AI7781" s="7"/>
    </row>
    <row r="7782" spans="1:35" ht="11" customHeight="1" outlineLevel="1" x14ac:dyDescent="0.25">
      <c r="A7782" t="s">
        <v>676</v>
      </c>
      <c r="C7782" s="2" t="s">
        <v>12953</v>
      </c>
      <c r="D7782" s="2" t="s">
        <v>7914</v>
      </c>
      <c r="E7782" s="7">
        <v>2016</v>
      </c>
      <c r="F7782" s="5" t="s">
        <v>21652</v>
      </c>
      <c r="H7782" s="5" t="s">
        <v>5398</v>
      </c>
      <c r="I7782" s="6" t="s">
        <v>7912</v>
      </c>
      <c r="J7782" s="6" t="s">
        <v>7913</v>
      </c>
      <c r="K7782" s="17">
        <v>3</v>
      </c>
      <c r="L7782" s="17" t="s">
        <v>7732</v>
      </c>
      <c r="M7782" s="9"/>
      <c r="N7782" s="9"/>
      <c r="O7782" s="21"/>
      <c r="Q7782" s="29"/>
      <c r="U7782" s="17"/>
      <c r="V7782" s="2"/>
      <c r="Y7782" t="str">
        <f t="shared" si="485"/>
        <v/>
      </c>
      <c r="AA7782">
        <f t="shared" si="486"/>
        <v>1</v>
      </c>
      <c r="AC7782" s="7"/>
      <c r="AD7782" t="s">
        <v>7912</v>
      </c>
      <c r="AE7782">
        <f t="shared" si="484"/>
        <v>0</v>
      </c>
      <c r="AG7782" s="2"/>
      <c r="AI7782" s="7"/>
    </row>
    <row r="7783" spans="1:35" ht="11" customHeight="1" outlineLevel="1" x14ac:dyDescent="0.25">
      <c r="A7783" t="s">
        <v>676</v>
      </c>
      <c r="C7783" s="2" t="s">
        <v>12953</v>
      </c>
      <c r="D7783" s="2">
        <v>8255</v>
      </c>
      <c r="E7783" s="7">
        <v>2016</v>
      </c>
      <c r="F7783" s="5" t="s">
        <v>7518</v>
      </c>
      <c r="H7783" s="5" t="s">
        <v>5398</v>
      </c>
      <c r="I7783" s="6" t="s">
        <v>4772</v>
      </c>
      <c r="J7783" s="6" t="s">
        <v>7915</v>
      </c>
      <c r="K7783" s="17">
        <v>3</v>
      </c>
      <c r="L7783" s="17" t="s">
        <v>7730</v>
      </c>
      <c r="M7783" s="9">
        <v>0.3</v>
      </c>
      <c r="N7783" s="9"/>
      <c r="O7783" s="21"/>
      <c r="Q7783" s="29"/>
      <c r="U7783" s="17"/>
      <c r="V7783" s="2"/>
      <c r="Y7783" t="str">
        <f t="shared" si="485"/>
        <v/>
      </c>
      <c r="AA7783" t="str">
        <f t="shared" si="486"/>
        <v/>
      </c>
      <c r="AC7783" s="7"/>
      <c r="AD7783" t="s">
        <v>4772</v>
      </c>
      <c r="AE7783">
        <f t="shared" si="484"/>
        <v>0</v>
      </c>
      <c r="AG7783" s="2"/>
      <c r="AI7783" s="7"/>
    </row>
    <row r="7784" spans="1:35" ht="11" customHeight="1" outlineLevel="1" x14ac:dyDescent="0.25">
      <c r="A7784" t="s">
        <v>676</v>
      </c>
      <c r="C7784" s="2" t="s">
        <v>12953</v>
      </c>
      <c r="D7784" s="2" t="s">
        <v>7917</v>
      </c>
      <c r="E7784" s="7">
        <v>2017</v>
      </c>
      <c r="F7784" s="5" t="s">
        <v>21652</v>
      </c>
      <c r="H7784" s="5" t="s">
        <v>5398</v>
      </c>
      <c r="I7784" s="6" t="s">
        <v>6527</v>
      </c>
      <c r="J7784" s="6" t="s">
        <v>7916</v>
      </c>
      <c r="K7784" s="17">
        <v>3</v>
      </c>
      <c r="L7784" s="17" t="s">
        <v>7732</v>
      </c>
      <c r="M7784" s="9"/>
      <c r="N7784" s="9"/>
      <c r="O7784" s="21"/>
      <c r="Q7784" s="29"/>
      <c r="U7784" s="17"/>
      <c r="V7784" s="2"/>
      <c r="Y7784" t="str">
        <f t="shared" si="485"/>
        <v/>
      </c>
      <c r="AA7784">
        <f t="shared" si="486"/>
        <v>1</v>
      </c>
      <c r="AC7784" s="7"/>
      <c r="AD7784" t="s">
        <v>6527</v>
      </c>
      <c r="AE7784">
        <f t="shared" si="484"/>
        <v>0</v>
      </c>
      <c r="AG7784" s="2"/>
      <c r="AI7784" s="7"/>
    </row>
    <row r="7785" spans="1:35" ht="11" customHeight="1" outlineLevel="1" x14ac:dyDescent="0.25">
      <c r="A7785" t="s">
        <v>676</v>
      </c>
      <c r="C7785" s="2" t="s">
        <v>12953</v>
      </c>
      <c r="D7785" s="2">
        <v>8551</v>
      </c>
      <c r="E7785" s="7">
        <v>2017</v>
      </c>
      <c r="F7785" s="5" t="s">
        <v>7518</v>
      </c>
      <c r="H7785" s="5" t="s">
        <v>5398</v>
      </c>
      <c r="I7785" s="6" t="s">
        <v>5399</v>
      </c>
      <c r="J7785" s="6" t="s">
        <v>7894</v>
      </c>
      <c r="K7785" s="17">
        <v>3</v>
      </c>
      <c r="L7785" s="17" t="s">
        <v>7730</v>
      </c>
      <c r="M7785" s="9">
        <v>0.5</v>
      </c>
      <c r="N7785" s="9"/>
      <c r="O7785" s="21"/>
      <c r="Q7785" s="29"/>
      <c r="U7785" s="17"/>
      <c r="V7785" s="2"/>
      <c r="Y7785" t="str">
        <f t="shared" si="485"/>
        <v/>
      </c>
      <c r="AA7785" t="str">
        <f t="shared" si="486"/>
        <v/>
      </c>
      <c r="AC7785" s="7"/>
      <c r="AD7785" t="s">
        <v>5399</v>
      </c>
      <c r="AE7785">
        <f t="shared" si="484"/>
        <v>1</v>
      </c>
      <c r="AG7785" s="2"/>
      <c r="AI7785" s="7"/>
    </row>
    <row r="7786" spans="1:35" ht="11" customHeight="1" outlineLevel="1" x14ac:dyDescent="0.25">
      <c r="A7786" t="s">
        <v>676</v>
      </c>
      <c r="C7786" s="2" t="s">
        <v>12953</v>
      </c>
      <c r="D7786" s="2" t="s">
        <v>7918</v>
      </c>
      <c r="E7786" s="7">
        <v>2017</v>
      </c>
      <c r="F7786" s="5" t="s">
        <v>21652</v>
      </c>
      <c r="H7786" s="5" t="s">
        <v>5398</v>
      </c>
      <c r="I7786" s="6" t="s">
        <v>5399</v>
      </c>
      <c r="J7786" s="6" t="s">
        <v>7894</v>
      </c>
      <c r="K7786" s="17">
        <v>3</v>
      </c>
      <c r="L7786" s="17" t="s">
        <v>7732</v>
      </c>
      <c r="M7786" s="9"/>
      <c r="N7786" s="9"/>
      <c r="O7786" s="21"/>
      <c r="Q7786" s="29"/>
      <c r="U7786" s="17"/>
      <c r="V7786" s="2"/>
      <c r="Y7786" t="str">
        <f t="shared" si="485"/>
        <v/>
      </c>
      <c r="AA7786">
        <f t="shared" si="486"/>
        <v>1</v>
      </c>
      <c r="AC7786" s="7"/>
      <c r="AD7786" t="s">
        <v>5399</v>
      </c>
      <c r="AE7786">
        <f t="shared" si="484"/>
        <v>1</v>
      </c>
      <c r="AG7786" s="2"/>
      <c r="AI7786" s="7"/>
    </row>
    <row r="7787" spans="1:35" ht="11" customHeight="1" outlineLevel="1" x14ac:dyDescent="0.25">
      <c r="A7787" t="s">
        <v>676</v>
      </c>
      <c r="C7787" s="2" t="s">
        <v>12953</v>
      </c>
      <c r="D7787" s="2">
        <v>8676</v>
      </c>
      <c r="E7787" s="7">
        <v>2017</v>
      </c>
      <c r="F7787" s="5" t="s">
        <v>7518</v>
      </c>
      <c r="H7787" s="5" t="s">
        <v>5398</v>
      </c>
      <c r="I7787" s="6" t="s">
        <v>5399</v>
      </c>
      <c r="J7787" s="6" t="s">
        <v>7535</v>
      </c>
      <c r="K7787" s="17">
        <v>3</v>
      </c>
      <c r="L7787" s="17" t="s">
        <v>7732</v>
      </c>
      <c r="M7787" s="9"/>
      <c r="N7787" s="9"/>
      <c r="O7787" s="21"/>
      <c r="Q7787" s="29"/>
      <c r="U7787" s="17"/>
      <c r="V7787" s="2"/>
      <c r="Y7787" t="str">
        <f t="shared" si="485"/>
        <v/>
      </c>
      <c r="AA7787" t="str">
        <f t="shared" si="486"/>
        <v/>
      </c>
      <c r="AC7787" s="7"/>
      <c r="AD7787" t="s">
        <v>5399</v>
      </c>
      <c r="AE7787">
        <f t="shared" si="484"/>
        <v>1</v>
      </c>
      <c r="AG7787" s="2"/>
      <c r="AI7787" s="7"/>
    </row>
    <row r="7788" spans="1:35" ht="11" customHeight="1" outlineLevel="1" x14ac:dyDescent="0.25">
      <c r="A7788" t="s">
        <v>676</v>
      </c>
      <c r="C7788" s="2" t="s">
        <v>12953</v>
      </c>
      <c r="D7788" s="2">
        <v>8678</v>
      </c>
      <c r="E7788" s="7">
        <v>2017</v>
      </c>
      <c r="F7788" s="5" t="s">
        <v>7518</v>
      </c>
      <c r="H7788" s="5" t="s">
        <v>5398</v>
      </c>
      <c r="I7788" s="6" t="s">
        <v>5399</v>
      </c>
      <c r="J7788" s="6" t="s">
        <v>7535</v>
      </c>
      <c r="K7788" s="17">
        <v>3</v>
      </c>
      <c r="L7788" s="17" t="s">
        <v>7730</v>
      </c>
      <c r="M7788" s="9">
        <v>0.3</v>
      </c>
      <c r="N7788" s="9"/>
      <c r="O7788" s="21"/>
      <c r="Q7788" s="29"/>
      <c r="U7788" s="17"/>
      <c r="V7788" s="2"/>
      <c r="Y7788" t="str">
        <f t="shared" si="485"/>
        <v/>
      </c>
      <c r="AA7788" t="str">
        <f t="shared" si="486"/>
        <v/>
      </c>
      <c r="AC7788" s="7"/>
      <c r="AD7788" t="s">
        <v>5399</v>
      </c>
      <c r="AE7788">
        <f t="shared" si="484"/>
        <v>1</v>
      </c>
      <c r="AG7788" s="2"/>
      <c r="AI7788" s="7"/>
    </row>
    <row r="7789" spans="1:35" ht="11" customHeight="1" outlineLevel="1" x14ac:dyDescent="0.25">
      <c r="A7789" t="s">
        <v>676</v>
      </c>
      <c r="C7789" s="2" t="s">
        <v>12953</v>
      </c>
      <c r="D7789" s="2">
        <v>8680</v>
      </c>
      <c r="E7789" s="7">
        <v>2017</v>
      </c>
      <c r="F7789" s="5" t="s">
        <v>7518</v>
      </c>
      <c r="H7789" s="5" t="s">
        <v>5398</v>
      </c>
      <c r="I7789" s="6" t="s">
        <v>5399</v>
      </c>
      <c r="J7789" s="6" t="s">
        <v>7535</v>
      </c>
      <c r="K7789" s="17">
        <v>3</v>
      </c>
      <c r="L7789" s="17" t="s">
        <v>7730</v>
      </c>
      <c r="M7789" s="9">
        <v>0.3</v>
      </c>
      <c r="N7789" s="9"/>
      <c r="O7789" s="21"/>
      <c r="Q7789" s="29"/>
      <c r="U7789" s="17"/>
      <c r="V7789" s="2"/>
      <c r="Y7789" t="str">
        <f t="shared" si="485"/>
        <v/>
      </c>
      <c r="AA7789" t="str">
        <f t="shared" si="486"/>
        <v/>
      </c>
      <c r="AC7789" s="7"/>
      <c r="AD7789" t="s">
        <v>5399</v>
      </c>
      <c r="AE7789">
        <f t="shared" si="484"/>
        <v>1</v>
      </c>
      <c r="AG7789" s="2"/>
      <c r="AI7789" s="7"/>
    </row>
    <row r="7790" spans="1:35" ht="11" customHeight="1" outlineLevel="1" x14ac:dyDescent="0.25">
      <c r="A7790" t="s">
        <v>676</v>
      </c>
      <c r="C7790" s="2" t="s">
        <v>12953</v>
      </c>
      <c r="D7790" s="2" t="s">
        <v>7919</v>
      </c>
      <c r="E7790" s="7">
        <v>2017</v>
      </c>
      <c r="F7790" s="5" t="s">
        <v>21652</v>
      </c>
      <c r="H7790" s="5" t="s">
        <v>5398</v>
      </c>
      <c r="I7790" s="6" t="s">
        <v>5399</v>
      </c>
      <c r="J7790" s="6" t="s">
        <v>7535</v>
      </c>
      <c r="K7790" s="17">
        <v>3</v>
      </c>
      <c r="L7790" s="17" t="s">
        <v>7732</v>
      </c>
      <c r="M7790" s="9"/>
      <c r="N7790" s="9"/>
      <c r="O7790" s="21"/>
      <c r="Q7790" s="29"/>
      <c r="U7790" s="17"/>
      <c r="V7790" s="2"/>
      <c r="Y7790" t="str">
        <f t="shared" si="485"/>
        <v/>
      </c>
      <c r="AA7790">
        <f t="shared" si="486"/>
        <v>1</v>
      </c>
      <c r="AC7790" s="7"/>
      <c r="AD7790" t="s">
        <v>5399</v>
      </c>
      <c r="AE7790">
        <f t="shared" si="484"/>
        <v>1</v>
      </c>
      <c r="AG7790" s="2"/>
      <c r="AI7790" s="7"/>
    </row>
    <row r="7791" spans="1:35" ht="11" customHeight="1" outlineLevel="1" x14ac:dyDescent="0.25">
      <c r="A7791" t="s">
        <v>676</v>
      </c>
      <c r="C7791" s="2" t="s">
        <v>12953</v>
      </c>
      <c r="D7791" s="2">
        <v>8764</v>
      </c>
      <c r="E7791" s="7">
        <v>2017</v>
      </c>
      <c r="F7791" s="5" t="s">
        <v>6565</v>
      </c>
      <c r="H7791" s="5" t="s">
        <v>5398</v>
      </c>
      <c r="I7791" s="6" t="s">
        <v>4772</v>
      </c>
      <c r="J7791" s="6" t="s">
        <v>7378</v>
      </c>
      <c r="K7791" s="17">
        <v>3</v>
      </c>
      <c r="L7791" s="17" t="s">
        <v>7730</v>
      </c>
      <c r="M7791" s="9">
        <v>0.5</v>
      </c>
      <c r="N7791" s="9"/>
      <c r="O7791" s="21"/>
      <c r="Q7791" s="29"/>
      <c r="U7791" s="17"/>
      <c r="V7791" s="2"/>
      <c r="Y7791" t="str">
        <f t="shared" si="485"/>
        <v/>
      </c>
      <c r="AA7791" t="str">
        <f t="shared" si="486"/>
        <v/>
      </c>
      <c r="AC7791" s="7"/>
      <c r="AD7791" t="s">
        <v>4772</v>
      </c>
      <c r="AE7791">
        <f t="shared" si="484"/>
        <v>0</v>
      </c>
      <c r="AG7791" s="2"/>
      <c r="AI7791" s="7"/>
    </row>
    <row r="7792" spans="1:35" ht="11" customHeight="1" outlineLevel="1" x14ac:dyDescent="0.25">
      <c r="A7792" t="s">
        <v>676</v>
      </c>
      <c r="C7792" s="2" t="s">
        <v>12953</v>
      </c>
      <c r="D7792" s="2">
        <v>8869</v>
      </c>
      <c r="E7792" s="7">
        <v>2017</v>
      </c>
      <c r="F7792" s="5" t="s">
        <v>7518</v>
      </c>
      <c r="H7792" s="5" t="s">
        <v>5398</v>
      </c>
      <c r="I7792" s="6" t="s">
        <v>4772</v>
      </c>
      <c r="J7792" s="6" t="s">
        <v>7920</v>
      </c>
      <c r="K7792" s="17">
        <v>3</v>
      </c>
      <c r="L7792" s="17" t="s">
        <v>20076</v>
      </c>
      <c r="M7792" s="9"/>
      <c r="N7792" s="9"/>
      <c r="O7792" s="21"/>
      <c r="Q7792" s="29"/>
      <c r="T7792">
        <v>1</v>
      </c>
      <c r="U7792" s="17"/>
      <c r="V7792" s="2"/>
      <c r="Y7792" t="str">
        <f t="shared" si="485"/>
        <v/>
      </c>
      <c r="AA7792" t="str">
        <f t="shared" si="486"/>
        <v/>
      </c>
      <c r="AC7792" s="7"/>
      <c r="AD7792" t="s">
        <v>4772</v>
      </c>
      <c r="AE7792">
        <f t="shared" si="484"/>
        <v>0</v>
      </c>
      <c r="AG7792" s="2"/>
      <c r="AI7792" s="7"/>
    </row>
    <row r="7793" spans="1:35" ht="11" customHeight="1" outlineLevel="1" x14ac:dyDescent="0.25">
      <c r="A7793" t="s">
        <v>676</v>
      </c>
      <c r="C7793" s="2" t="s">
        <v>12953</v>
      </c>
      <c r="D7793" s="2">
        <v>8962</v>
      </c>
      <c r="E7793" s="7">
        <v>2018</v>
      </c>
      <c r="F7793" s="5" t="s">
        <v>158</v>
      </c>
      <c r="H7793" s="5" t="s">
        <v>5398</v>
      </c>
      <c r="I7793" s="6" t="s">
        <v>5399</v>
      </c>
      <c r="J7793" s="6" t="s">
        <v>7921</v>
      </c>
      <c r="K7793" s="17">
        <v>1</v>
      </c>
      <c r="L7793" s="17" t="s">
        <v>7732</v>
      </c>
      <c r="M7793" s="9"/>
      <c r="N7793" s="9"/>
      <c r="O7793" s="21"/>
      <c r="Q7793" s="29"/>
      <c r="U7793" s="17"/>
      <c r="V7793" s="2"/>
      <c r="Y7793" t="str">
        <f t="shared" si="485"/>
        <v/>
      </c>
      <c r="AA7793" t="str">
        <f t="shared" si="486"/>
        <v/>
      </c>
      <c r="AC7793" s="7"/>
      <c r="AD7793" t="s">
        <v>5399</v>
      </c>
      <c r="AE7793">
        <f t="shared" si="484"/>
        <v>1</v>
      </c>
      <c r="AG7793" s="2"/>
      <c r="AI7793" s="7"/>
    </row>
    <row r="7794" spans="1:35" ht="11" customHeight="1" outlineLevel="1" x14ac:dyDescent="0.25">
      <c r="A7794" t="s">
        <v>676</v>
      </c>
      <c r="C7794" s="2" t="s">
        <v>12953</v>
      </c>
      <c r="D7794" s="2">
        <v>8963</v>
      </c>
      <c r="E7794" s="7">
        <v>2018</v>
      </c>
      <c r="F7794" s="5" t="s">
        <v>158</v>
      </c>
      <c r="H7794" s="5" t="s">
        <v>5398</v>
      </c>
      <c r="I7794" s="6" t="s">
        <v>5399</v>
      </c>
      <c r="J7794" s="6" t="s">
        <v>7921</v>
      </c>
      <c r="K7794" s="17">
        <v>3</v>
      </c>
      <c r="L7794" s="17" t="s">
        <v>7732</v>
      </c>
      <c r="M7794" s="9"/>
      <c r="N7794" s="9"/>
      <c r="O7794" s="21"/>
      <c r="Q7794" s="29"/>
      <c r="U7794" s="17"/>
      <c r="V7794" s="2"/>
      <c r="Y7794" t="str">
        <f t="shared" si="485"/>
        <v/>
      </c>
      <c r="AA7794" t="str">
        <f t="shared" si="486"/>
        <v/>
      </c>
      <c r="AC7794" s="7"/>
      <c r="AD7794" t="s">
        <v>5399</v>
      </c>
      <c r="AE7794">
        <f t="shared" si="484"/>
        <v>1</v>
      </c>
      <c r="AG7794" s="2"/>
      <c r="AI7794" s="7"/>
    </row>
    <row r="7795" spans="1:35" ht="11" customHeight="1" outlineLevel="1" x14ac:dyDescent="0.25">
      <c r="A7795" t="s">
        <v>676</v>
      </c>
      <c r="C7795" s="2" t="s">
        <v>12953</v>
      </c>
      <c r="D7795" s="2">
        <v>8964</v>
      </c>
      <c r="E7795" s="7">
        <v>2018</v>
      </c>
      <c r="F7795" s="5" t="s">
        <v>158</v>
      </c>
      <c r="H7795" s="5" t="s">
        <v>5398</v>
      </c>
      <c r="I7795" s="6" t="s">
        <v>5399</v>
      </c>
      <c r="J7795" s="6" t="s">
        <v>7921</v>
      </c>
      <c r="K7795" s="17">
        <v>1</v>
      </c>
      <c r="L7795" s="17" t="s">
        <v>7730</v>
      </c>
      <c r="M7795" s="9">
        <v>1.3</v>
      </c>
      <c r="N7795" s="9"/>
      <c r="O7795" s="21"/>
      <c r="Q7795" s="29"/>
      <c r="U7795" s="17"/>
      <c r="V7795" s="2"/>
      <c r="Y7795" t="str">
        <f t="shared" si="485"/>
        <v/>
      </c>
      <c r="AA7795" t="str">
        <f t="shared" si="486"/>
        <v/>
      </c>
      <c r="AC7795" s="7"/>
      <c r="AD7795" t="s">
        <v>5399</v>
      </c>
      <c r="AE7795">
        <f t="shared" si="484"/>
        <v>1</v>
      </c>
      <c r="AG7795" s="2"/>
      <c r="AI7795" s="7"/>
    </row>
    <row r="7796" spans="1:35" ht="11" customHeight="1" outlineLevel="1" x14ac:dyDescent="0.25">
      <c r="A7796" t="s">
        <v>676</v>
      </c>
      <c r="C7796" s="2" t="s">
        <v>12953</v>
      </c>
      <c r="D7796" s="2">
        <v>8965</v>
      </c>
      <c r="E7796" s="7">
        <v>2018</v>
      </c>
      <c r="F7796" s="5" t="s">
        <v>158</v>
      </c>
      <c r="H7796" s="5" t="s">
        <v>5398</v>
      </c>
      <c r="I7796" s="6" t="s">
        <v>5399</v>
      </c>
      <c r="J7796" s="6" t="s">
        <v>7921</v>
      </c>
      <c r="K7796" s="17">
        <v>1</v>
      </c>
      <c r="L7796" s="17" t="s">
        <v>7730</v>
      </c>
      <c r="M7796" s="9">
        <v>0.5</v>
      </c>
      <c r="N7796" s="9"/>
      <c r="O7796" s="21"/>
      <c r="Q7796" s="29"/>
      <c r="U7796" s="17"/>
      <c r="V7796" s="2"/>
      <c r="Y7796" t="str">
        <f t="shared" si="485"/>
        <v/>
      </c>
      <c r="AA7796" t="str">
        <f t="shared" si="486"/>
        <v/>
      </c>
      <c r="AC7796" s="7"/>
      <c r="AD7796" t="s">
        <v>5399</v>
      </c>
      <c r="AE7796">
        <f t="shared" si="484"/>
        <v>1</v>
      </c>
      <c r="AG7796" s="2"/>
      <c r="AI7796" s="7"/>
    </row>
    <row r="7797" spans="1:35" ht="11" customHeight="1" outlineLevel="1" x14ac:dyDescent="0.25">
      <c r="A7797" t="s">
        <v>676</v>
      </c>
      <c r="C7797" s="2" t="s">
        <v>12953</v>
      </c>
      <c r="D7797" s="2">
        <v>8968</v>
      </c>
      <c r="E7797" s="7">
        <v>2018</v>
      </c>
      <c r="F7797" s="5" t="s">
        <v>158</v>
      </c>
      <c r="H7797" s="5" t="s">
        <v>5398</v>
      </c>
      <c r="I7797" s="6" t="s">
        <v>5399</v>
      </c>
      <c r="J7797" s="6" t="s">
        <v>7921</v>
      </c>
      <c r="K7797" s="17">
        <v>3</v>
      </c>
      <c r="L7797" s="17" t="s">
        <v>7730</v>
      </c>
      <c r="M7797" s="9">
        <v>0.6</v>
      </c>
      <c r="N7797" s="9"/>
      <c r="O7797" s="21"/>
      <c r="Q7797" s="29"/>
      <c r="U7797" s="17"/>
      <c r="V7797" s="2"/>
      <c r="Y7797" t="str">
        <f t="shared" si="485"/>
        <v/>
      </c>
      <c r="AA7797" t="str">
        <f t="shared" si="486"/>
        <v/>
      </c>
      <c r="AC7797" s="7"/>
      <c r="AD7797" t="s">
        <v>5399</v>
      </c>
      <c r="AE7797">
        <f t="shared" si="484"/>
        <v>1</v>
      </c>
      <c r="AG7797" s="2"/>
      <c r="AI7797" s="7"/>
    </row>
    <row r="7798" spans="1:35" ht="11" customHeight="1" outlineLevel="1" x14ac:dyDescent="0.25">
      <c r="A7798" t="s">
        <v>676</v>
      </c>
      <c r="C7798" s="2" t="s">
        <v>12953</v>
      </c>
      <c r="D7798" s="2">
        <v>8970</v>
      </c>
      <c r="E7798" s="7">
        <v>2018</v>
      </c>
      <c r="F7798" s="5" t="s">
        <v>158</v>
      </c>
      <c r="H7798" s="5" t="s">
        <v>5398</v>
      </c>
      <c r="I7798" s="6" t="s">
        <v>5399</v>
      </c>
      <c r="J7798" s="6" t="s">
        <v>7921</v>
      </c>
      <c r="K7798" s="17">
        <v>1</v>
      </c>
      <c r="L7798" s="17" t="s">
        <v>7730</v>
      </c>
      <c r="M7798" s="9">
        <v>1.3</v>
      </c>
      <c r="N7798" s="9"/>
      <c r="O7798" s="21"/>
      <c r="Q7798" s="29"/>
      <c r="T7798">
        <v>1</v>
      </c>
      <c r="U7798" s="17"/>
      <c r="V7798" s="2"/>
      <c r="Y7798" t="str">
        <f t="shared" si="485"/>
        <v/>
      </c>
      <c r="AA7798" t="str">
        <f t="shared" si="486"/>
        <v/>
      </c>
      <c r="AC7798" s="7"/>
      <c r="AD7798" t="s">
        <v>5399</v>
      </c>
      <c r="AE7798">
        <f t="shared" si="484"/>
        <v>1</v>
      </c>
      <c r="AG7798" s="2"/>
      <c r="AI7798" s="7"/>
    </row>
    <row r="7799" spans="1:35" ht="11" customHeight="1" outlineLevel="1" x14ac:dyDescent="0.25">
      <c r="A7799" t="s">
        <v>676</v>
      </c>
      <c r="C7799" s="2" t="s">
        <v>12953</v>
      </c>
      <c r="D7799" s="2" t="s">
        <v>7922</v>
      </c>
      <c r="E7799" s="7">
        <v>2018</v>
      </c>
      <c r="F7799" s="5" t="s">
        <v>21657</v>
      </c>
      <c r="H7799" s="5" t="s">
        <v>5398</v>
      </c>
      <c r="I7799" s="6" t="s">
        <v>5399</v>
      </c>
      <c r="J7799" s="6" t="s">
        <v>7921</v>
      </c>
      <c r="K7799" s="17">
        <v>1</v>
      </c>
      <c r="L7799" s="17" t="s">
        <v>7732</v>
      </c>
      <c r="M7799" s="9"/>
      <c r="N7799" s="9"/>
      <c r="O7799" s="21"/>
      <c r="Q7799" s="29"/>
      <c r="U7799" s="17"/>
      <c r="V7799" s="2"/>
      <c r="Y7799" t="str">
        <f t="shared" si="485"/>
        <v/>
      </c>
      <c r="AA7799">
        <f t="shared" si="486"/>
        <v>1</v>
      </c>
      <c r="AC7799" s="7"/>
      <c r="AD7799" t="s">
        <v>5399</v>
      </c>
      <c r="AE7799">
        <f t="shared" si="484"/>
        <v>1</v>
      </c>
      <c r="AG7799" s="2"/>
      <c r="AI7799" s="7"/>
    </row>
    <row r="7800" spans="1:35" ht="11" customHeight="1" outlineLevel="1" x14ac:dyDescent="0.25">
      <c r="A7800" t="s">
        <v>676</v>
      </c>
      <c r="C7800" s="2" t="s">
        <v>12953</v>
      </c>
      <c r="D7800" s="2">
        <v>8971</v>
      </c>
      <c r="E7800" s="7">
        <v>2018</v>
      </c>
      <c r="F7800" s="5" t="s">
        <v>7518</v>
      </c>
      <c r="H7800" s="5" t="s">
        <v>5398</v>
      </c>
      <c r="I7800" s="6" t="s">
        <v>5399</v>
      </c>
      <c r="J7800" s="6" t="s">
        <v>7921</v>
      </c>
      <c r="K7800" s="17">
        <v>1</v>
      </c>
      <c r="L7800" s="17" t="s">
        <v>7730</v>
      </c>
      <c r="M7800" s="9">
        <v>0.4</v>
      </c>
      <c r="N7800" s="9"/>
      <c r="O7800" s="21"/>
      <c r="Q7800" s="29"/>
      <c r="U7800" s="17"/>
      <c r="V7800" s="2"/>
      <c r="Y7800" t="str">
        <f t="shared" si="485"/>
        <v/>
      </c>
      <c r="AA7800" t="str">
        <f t="shared" si="486"/>
        <v/>
      </c>
      <c r="AC7800" s="7"/>
      <c r="AD7800" t="s">
        <v>5399</v>
      </c>
      <c r="AE7800">
        <f t="shared" si="484"/>
        <v>1</v>
      </c>
      <c r="AG7800" s="2"/>
      <c r="AI7800" s="7"/>
    </row>
    <row r="7801" spans="1:35" ht="11" customHeight="1" outlineLevel="1" x14ac:dyDescent="0.25">
      <c r="A7801" t="s">
        <v>676</v>
      </c>
      <c r="C7801" s="2" t="s">
        <v>12953</v>
      </c>
      <c r="D7801" s="2">
        <v>8972</v>
      </c>
      <c r="E7801" s="7">
        <v>2018</v>
      </c>
      <c r="F7801" s="5" t="s">
        <v>7518</v>
      </c>
      <c r="H7801" s="5" t="s">
        <v>5398</v>
      </c>
      <c r="I7801" s="6" t="s">
        <v>5399</v>
      </c>
      <c r="J7801" s="6" t="s">
        <v>7921</v>
      </c>
      <c r="K7801" s="17">
        <v>3</v>
      </c>
      <c r="L7801" s="17" t="s">
        <v>7730</v>
      </c>
      <c r="M7801" s="9">
        <v>0.4</v>
      </c>
      <c r="N7801" s="9"/>
      <c r="O7801" s="21"/>
      <c r="Q7801" s="29"/>
      <c r="U7801" s="17"/>
      <c r="V7801" s="2"/>
      <c r="Y7801" t="str">
        <f t="shared" si="485"/>
        <v/>
      </c>
      <c r="AA7801" t="str">
        <f t="shared" si="486"/>
        <v/>
      </c>
      <c r="AC7801" s="7"/>
      <c r="AD7801" t="s">
        <v>5399</v>
      </c>
      <c r="AE7801">
        <f t="shared" si="484"/>
        <v>1</v>
      </c>
      <c r="AG7801" s="2"/>
      <c r="AI7801" s="7"/>
    </row>
    <row r="7802" spans="1:35" ht="11" customHeight="1" outlineLevel="1" x14ac:dyDescent="0.25">
      <c r="A7802" t="s">
        <v>676</v>
      </c>
      <c r="C7802" s="2" t="s">
        <v>12953</v>
      </c>
      <c r="D7802" s="2">
        <v>8975</v>
      </c>
      <c r="E7802" s="7">
        <v>2018</v>
      </c>
      <c r="F7802" s="5" t="s">
        <v>7518</v>
      </c>
      <c r="H7802" s="5" t="s">
        <v>5398</v>
      </c>
      <c r="I7802" s="6" t="s">
        <v>5399</v>
      </c>
      <c r="J7802" s="6" t="s">
        <v>7921</v>
      </c>
      <c r="K7802" s="17">
        <v>3</v>
      </c>
      <c r="L7802" s="17" t="s">
        <v>7730</v>
      </c>
      <c r="M7802" s="9">
        <v>0.2</v>
      </c>
      <c r="N7802" s="9"/>
      <c r="O7802" s="21"/>
      <c r="Q7802" s="29"/>
      <c r="U7802" s="17"/>
      <c r="V7802" s="2"/>
      <c r="Y7802" t="str">
        <f t="shared" si="485"/>
        <v/>
      </c>
      <c r="AA7802" t="str">
        <f t="shared" si="486"/>
        <v/>
      </c>
      <c r="AC7802" s="7"/>
      <c r="AD7802" t="s">
        <v>5399</v>
      </c>
      <c r="AE7802">
        <f t="shared" si="484"/>
        <v>1</v>
      </c>
      <c r="AG7802" s="2"/>
      <c r="AI7802" s="7"/>
    </row>
    <row r="7803" spans="1:35" ht="11" customHeight="1" outlineLevel="1" x14ac:dyDescent="0.25">
      <c r="A7803" t="s">
        <v>676</v>
      </c>
      <c r="C7803" s="2" t="s">
        <v>12953</v>
      </c>
      <c r="D7803" s="2">
        <v>8976</v>
      </c>
      <c r="E7803" s="7">
        <v>2018</v>
      </c>
      <c r="F7803" s="5" t="s">
        <v>7518</v>
      </c>
      <c r="H7803" s="5" t="s">
        <v>5398</v>
      </c>
      <c r="I7803" s="6" t="s">
        <v>5399</v>
      </c>
      <c r="J7803" s="6" t="s">
        <v>7921</v>
      </c>
      <c r="K7803" s="17">
        <v>1</v>
      </c>
      <c r="L7803" s="17" t="s">
        <v>7730</v>
      </c>
      <c r="M7803" s="9">
        <v>0.8</v>
      </c>
      <c r="N7803" s="9"/>
      <c r="O7803" s="21"/>
      <c r="Q7803" s="29"/>
      <c r="U7803" s="17"/>
      <c r="V7803" s="2"/>
      <c r="Y7803" t="str">
        <f t="shared" si="485"/>
        <v/>
      </c>
      <c r="AA7803" t="str">
        <f t="shared" si="486"/>
        <v/>
      </c>
      <c r="AC7803" s="7"/>
      <c r="AD7803" t="s">
        <v>5399</v>
      </c>
      <c r="AE7803">
        <f t="shared" si="484"/>
        <v>1</v>
      </c>
      <c r="AG7803" s="2"/>
      <c r="AI7803" s="7"/>
    </row>
    <row r="7804" spans="1:35" ht="11" customHeight="1" outlineLevel="1" x14ac:dyDescent="0.25">
      <c r="A7804" t="s">
        <v>676</v>
      </c>
      <c r="C7804" s="2" t="s">
        <v>12953</v>
      </c>
      <c r="D7804" s="2">
        <v>8977</v>
      </c>
      <c r="E7804" s="7">
        <v>2018</v>
      </c>
      <c r="F7804" s="5" t="s">
        <v>7518</v>
      </c>
      <c r="H7804" s="5" t="s">
        <v>5398</v>
      </c>
      <c r="I7804" s="6" t="s">
        <v>5399</v>
      </c>
      <c r="J7804" s="6" t="s">
        <v>7921</v>
      </c>
      <c r="K7804" s="17">
        <v>1</v>
      </c>
      <c r="L7804" s="17" t="s">
        <v>7730</v>
      </c>
      <c r="M7804" s="9">
        <v>0.2</v>
      </c>
      <c r="N7804" s="9"/>
      <c r="O7804" s="21"/>
      <c r="Q7804" s="29"/>
      <c r="U7804" s="17"/>
      <c r="V7804" s="2"/>
      <c r="Y7804" t="str">
        <f t="shared" si="485"/>
        <v/>
      </c>
      <c r="AA7804" t="str">
        <f t="shared" si="486"/>
        <v/>
      </c>
      <c r="AC7804" s="7"/>
      <c r="AD7804" t="s">
        <v>5399</v>
      </c>
      <c r="AE7804">
        <f t="shared" si="484"/>
        <v>1</v>
      </c>
      <c r="AG7804" s="2"/>
      <c r="AI7804" s="7"/>
    </row>
    <row r="7805" spans="1:35" ht="11" customHeight="1" outlineLevel="1" x14ac:dyDescent="0.25">
      <c r="A7805" t="s">
        <v>676</v>
      </c>
      <c r="C7805" s="2" t="s">
        <v>12953</v>
      </c>
      <c r="D7805" s="2">
        <v>8978</v>
      </c>
      <c r="E7805" s="7">
        <v>2018</v>
      </c>
      <c r="F7805" s="5" t="s">
        <v>7518</v>
      </c>
      <c r="H7805" s="5" t="s">
        <v>5398</v>
      </c>
      <c r="I7805" s="6" t="s">
        <v>5399</v>
      </c>
      <c r="J7805" s="6" t="s">
        <v>7921</v>
      </c>
      <c r="K7805" s="17">
        <v>3</v>
      </c>
      <c r="L7805" s="17" t="s">
        <v>7730</v>
      </c>
      <c r="M7805" s="9">
        <v>0.2</v>
      </c>
      <c r="N7805" s="9"/>
      <c r="O7805" s="21"/>
      <c r="Q7805" s="29"/>
      <c r="U7805" s="17"/>
      <c r="V7805" s="2"/>
      <c r="Y7805" t="str">
        <f t="shared" si="485"/>
        <v/>
      </c>
      <c r="AA7805" t="str">
        <f t="shared" si="486"/>
        <v/>
      </c>
      <c r="AC7805" s="7"/>
      <c r="AD7805" t="s">
        <v>5399</v>
      </c>
      <c r="AE7805">
        <f t="shared" si="484"/>
        <v>1</v>
      </c>
      <c r="AG7805" s="2"/>
      <c r="AI7805" s="7"/>
    </row>
    <row r="7806" spans="1:35" ht="11" customHeight="1" outlineLevel="1" x14ac:dyDescent="0.25">
      <c r="A7806" t="s">
        <v>676</v>
      </c>
      <c r="C7806" s="2" t="s">
        <v>12953</v>
      </c>
      <c r="D7806" s="2">
        <v>8979</v>
      </c>
      <c r="E7806" s="7">
        <v>2018</v>
      </c>
      <c r="F7806" s="5" t="s">
        <v>7518</v>
      </c>
      <c r="H7806" s="5" t="s">
        <v>5398</v>
      </c>
      <c r="I7806" s="6" t="s">
        <v>5399</v>
      </c>
      <c r="J7806" s="6" t="s">
        <v>7921</v>
      </c>
      <c r="K7806" s="17">
        <v>1</v>
      </c>
      <c r="L7806" s="17" t="s">
        <v>7730</v>
      </c>
      <c r="M7806" s="9">
        <v>0.2</v>
      </c>
      <c r="N7806" s="9"/>
      <c r="O7806" s="21"/>
      <c r="Q7806" s="29"/>
      <c r="U7806" s="17"/>
      <c r="V7806" s="2"/>
      <c r="Y7806" t="str">
        <f t="shared" si="485"/>
        <v/>
      </c>
      <c r="AA7806" t="str">
        <f t="shared" si="486"/>
        <v/>
      </c>
      <c r="AC7806" s="7"/>
      <c r="AD7806" t="s">
        <v>5399</v>
      </c>
      <c r="AE7806">
        <f t="shared" si="484"/>
        <v>1</v>
      </c>
      <c r="AG7806" s="2"/>
      <c r="AI7806" s="7"/>
    </row>
    <row r="7807" spans="1:35" ht="11" customHeight="1" outlineLevel="1" x14ac:dyDescent="0.25">
      <c r="A7807" t="s">
        <v>676</v>
      </c>
      <c r="C7807" s="2" t="s">
        <v>12953</v>
      </c>
      <c r="D7807" s="2">
        <v>8980</v>
      </c>
      <c r="E7807" s="7">
        <v>2018</v>
      </c>
      <c r="F7807" s="5" t="s">
        <v>7518</v>
      </c>
      <c r="H7807" s="5" t="s">
        <v>5398</v>
      </c>
      <c r="I7807" s="6" t="s">
        <v>5399</v>
      </c>
      <c r="J7807" s="6" t="s">
        <v>7921</v>
      </c>
      <c r="K7807" s="17">
        <v>1</v>
      </c>
      <c r="L7807" s="17" t="s">
        <v>7730</v>
      </c>
      <c r="M7807" s="9">
        <v>0.4</v>
      </c>
      <c r="N7807" s="9"/>
      <c r="O7807" s="21"/>
      <c r="Q7807" s="29"/>
      <c r="U7807" s="17"/>
      <c r="V7807" s="2"/>
      <c r="Y7807" t="str">
        <f t="shared" si="485"/>
        <v/>
      </c>
      <c r="AA7807" t="str">
        <f t="shared" si="486"/>
        <v/>
      </c>
      <c r="AC7807" s="7"/>
      <c r="AD7807" t="s">
        <v>5399</v>
      </c>
      <c r="AE7807">
        <f t="shared" si="484"/>
        <v>1</v>
      </c>
      <c r="AG7807" s="2"/>
      <c r="AI7807" s="7"/>
    </row>
    <row r="7808" spans="1:35" ht="11" customHeight="1" outlineLevel="1" x14ac:dyDescent="0.25">
      <c r="A7808" t="s">
        <v>676</v>
      </c>
      <c r="C7808" s="2" t="s">
        <v>12953</v>
      </c>
      <c r="D7808" s="2" t="s">
        <v>7923</v>
      </c>
      <c r="E7808" s="7">
        <v>2018</v>
      </c>
      <c r="F7808" s="5" t="s">
        <v>21652</v>
      </c>
      <c r="H7808" s="5" t="s">
        <v>5398</v>
      </c>
      <c r="I7808" s="6" t="s">
        <v>5399</v>
      </c>
      <c r="J7808" s="6" t="s">
        <v>7921</v>
      </c>
      <c r="K7808" s="17">
        <v>1</v>
      </c>
      <c r="L7808" s="17" t="s">
        <v>7732</v>
      </c>
      <c r="M7808" s="9"/>
      <c r="N7808" s="9"/>
      <c r="O7808" s="21"/>
      <c r="Q7808" s="29"/>
      <c r="U7808" s="17"/>
      <c r="V7808" s="2"/>
      <c r="Y7808" t="str">
        <f t="shared" si="485"/>
        <v/>
      </c>
      <c r="AA7808">
        <f t="shared" si="486"/>
        <v>1</v>
      </c>
      <c r="AC7808" s="7"/>
      <c r="AD7808" t="s">
        <v>5399</v>
      </c>
      <c r="AE7808">
        <f t="shared" si="484"/>
        <v>1</v>
      </c>
      <c r="AG7808" s="2"/>
      <c r="AI7808" s="7"/>
    </row>
    <row r="7809" spans="1:35" ht="11" customHeight="1" outlineLevel="1" x14ac:dyDescent="0.25">
      <c r="A7809" t="s">
        <v>676</v>
      </c>
      <c r="C7809" s="2" t="s">
        <v>12953</v>
      </c>
      <c r="D7809" s="2">
        <v>8981</v>
      </c>
      <c r="E7809" s="7">
        <v>2018</v>
      </c>
      <c r="F7809" s="5" t="s">
        <v>158</v>
      </c>
      <c r="H7809" s="5" t="s">
        <v>5398</v>
      </c>
      <c r="I7809" s="6" t="s">
        <v>5399</v>
      </c>
      <c r="J7809" s="6" t="s">
        <v>7924</v>
      </c>
      <c r="K7809" s="17">
        <v>1</v>
      </c>
      <c r="L7809" s="17" t="s">
        <v>7732</v>
      </c>
      <c r="M7809" s="9"/>
      <c r="N7809" s="9"/>
      <c r="O7809" s="21"/>
      <c r="Q7809" s="29"/>
      <c r="U7809" s="17"/>
      <c r="V7809" s="2"/>
      <c r="Y7809" t="str">
        <f t="shared" si="485"/>
        <v/>
      </c>
      <c r="AA7809" t="str">
        <f t="shared" si="486"/>
        <v/>
      </c>
      <c r="AC7809" s="7"/>
      <c r="AD7809" t="s">
        <v>5399</v>
      </c>
      <c r="AE7809">
        <f t="shared" si="484"/>
        <v>1</v>
      </c>
      <c r="AG7809" s="2"/>
      <c r="AI7809" s="7"/>
    </row>
    <row r="7810" spans="1:35" ht="11" customHeight="1" outlineLevel="1" x14ac:dyDescent="0.25">
      <c r="A7810" t="s">
        <v>676</v>
      </c>
      <c r="C7810" s="2" t="s">
        <v>12953</v>
      </c>
      <c r="D7810" s="2">
        <v>8982</v>
      </c>
      <c r="E7810" s="7">
        <v>2018</v>
      </c>
      <c r="F7810" s="5" t="s">
        <v>158</v>
      </c>
      <c r="H7810" s="5" t="s">
        <v>5398</v>
      </c>
      <c r="I7810" s="6" t="s">
        <v>5399</v>
      </c>
      <c r="J7810" s="6" t="s">
        <v>7924</v>
      </c>
      <c r="K7810" s="17">
        <v>1</v>
      </c>
      <c r="L7810" s="17" t="s">
        <v>7732</v>
      </c>
      <c r="M7810" s="9"/>
      <c r="N7810" s="9"/>
      <c r="O7810" s="21"/>
      <c r="Q7810" s="29"/>
      <c r="U7810" s="17"/>
      <c r="V7810" s="2"/>
      <c r="Y7810" t="str">
        <f t="shared" si="485"/>
        <v/>
      </c>
      <c r="AA7810" t="str">
        <f t="shared" si="486"/>
        <v/>
      </c>
      <c r="AC7810" s="7"/>
      <c r="AD7810" t="s">
        <v>5399</v>
      </c>
      <c r="AE7810">
        <f t="shared" si="484"/>
        <v>1</v>
      </c>
      <c r="AG7810" s="2"/>
      <c r="AI7810" s="7"/>
    </row>
    <row r="7811" spans="1:35" ht="11" customHeight="1" outlineLevel="1" x14ac:dyDescent="0.25">
      <c r="A7811" t="s">
        <v>676</v>
      </c>
      <c r="C7811" s="2" t="s">
        <v>12953</v>
      </c>
      <c r="D7811" s="2">
        <v>8983</v>
      </c>
      <c r="E7811" s="7">
        <v>2018</v>
      </c>
      <c r="F7811" s="5" t="s">
        <v>7518</v>
      </c>
      <c r="H7811" s="5" t="s">
        <v>5398</v>
      </c>
      <c r="I7811" s="6" t="s">
        <v>5399</v>
      </c>
      <c r="J7811" s="6" t="s">
        <v>7924</v>
      </c>
      <c r="K7811" s="17">
        <v>1</v>
      </c>
      <c r="L7811" s="17" t="s">
        <v>7732</v>
      </c>
      <c r="M7811" s="9"/>
      <c r="N7811" s="9"/>
      <c r="O7811" s="21"/>
      <c r="Q7811" s="29"/>
      <c r="U7811" s="17"/>
      <c r="V7811" s="2"/>
      <c r="Y7811" t="str">
        <f t="shared" si="485"/>
        <v/>
      </c>
      <c r="AA7811" t="str">
        <f t="shared" si="486"/>
        <v/>
      </c>
      <c r="AC7811" s="7"/>
      <c r="AD7811" t="s">
        <v>5399</v>
      </c>
      <c r="AE7811">
        <f t="shared" si="484"/>
        <v>1</v>
      </c>
      <c r="AG7811" s="2"/>
      <c r="AI7811" s="7"/>
    </row>
    <row r="7812" spans="1:35" ht="11" customHeight="1" outlineLevel="1" x14ac:dyDescent="0.25">
      <c r="A7812" t="s">
        <v>676</v>
      </c>
      <c r="C7812" s="2" t="s">
        <v>12953</v>
      </c>
      <c r="D7812" s="2">
        <v>8984</v>
      </c>
      <c r="E7812" s="7">
        <v>2018</v>
      </c>
      <c r="F7812" s="5" t="s">
        <v>7518</v>
      </c>
      <c r="H7812" s="5" t="s">
        <v>5398</v>
      </c>
      <c r="I7812" s="6" t="s">
        <v>5399</v>
      </c>
      <c r="J7812" s="6" t="s">
        <v>7924</v>
      </c>
      <c r="K7812" s="17">
        <v>1</v>
      </c>
      <c r="L7812" s="17" t="s">
        <v>7732</v>
      </c>
      <c r="M7812" s="9"/>
      <c r="N7812" s="9"/>
      <c r="O7812" s="21"/>
      <c r="Q7812" s="29"/>
      <c r="U7812" s="17"/>
      <c r="V7812" s="2"/>
      <c r="Y7812" t="str">
        <f t="shared" si="485"/>
        <v/>
      </c>
      <c r="AA7812" t="str">
        <f t="shared" si="486"/>
        <v/>
      </c>
      <c r="AC7812" s="7"/>
      <c r="AD7812" t="s">
        <v>5399</v>
      </c>
      <c r="AE7812">
        <f t="shared" ref="AE7812:AE7849" si="487">COUNTIF(I7812,"*Fuji*")</f>
        <v>1</v>
      </c>
      <c r="AG7812" s="2"/>
      <c r="AI7812" s="7"/>
    </row>
    <row r="7813" spans="1:35" ht="11" customHeight="1" outlineLevel="1" x14ac:dyDescent="0.25">
      <c r="A7813" t="s">
        <v>676</v>
      </c>
      <c r="C7813" s="2" t="s">
        <v>12953</v>
      </c>
      <c r="D7813" s="2">
        <v>8985</v>
      </c>
      <c r="E7813" s="7">
        <v>2018</v>
      </c>
      <c r="F7813" s="5" t="s">
        <v>7925</v>
      </c>
      <c r="H7813" s="5" t="s">
        <v>5398</v>
      </c>
      <c r="I7813" s="6" t="s">
        <v>5399</v>
      </c>
      <c r="J7813" s="6" t="s">
        <v>7924</v>
      </c>
      <c r="K7813" s="17">
        <v>1</v>
      </c>
      <c r="L7813" s="17" t="s">
        <v>7732</v>
      </c>
      <c r="M7813" s="9"/>
      <c r="N7813" s="9"/>
      <c r="O7813" s="21"/>
      <c r="Q7813" s="29"/>
      <c r="U7813" s="17"/>
      <c r="V7813" s="2"/>
      <c r="Y7813" t="str">
        <f t="shared" si="485"/>
        <v/>
      </c>
      <c r="AA7813" t="str">
        <f t="shared" si="486"/>
        <v/>
      </c>
      <c r="AC7813" s="7"/>
      <c r="AD7813" t="s">
        <v>5399</v>
      </c>
      <c r="AE7813">
        <f t="shared" si="487"/>
        <v>1</v>
      </c>
      <c r="AG7813" s="2"/>
      <c r="AI7813" s="7"/>
    </row>
    <row r="7814" spans="1:35" ht="11" customHeight="1" outlineLevel="1" x14ac:dyDescent="0.25">
      <c r="A7814" t="s">
        <v>676</v>
      </c>
      <c r="C7814" s="2" t="s">
        <v>12953</v>
      </c>
      <c r="D7814" s="2" t="s">
        <v>7926</v>
      </c>
      <c r="E7814" s="7">
        <v>2018</v>
      </c>
      <c r="F7814" s="5" t="s">
        <v>21658</v>
      </c>
      <c r="H7814" s="5" t="s">
        <v>5398</v>
      </c>
      <c r="I7814" s="6" t="s">
        <v>5399</v>
      </c>
      <c r="J7814" s="6" t="s">
        <v>7924</v>
      </c>
      <c r="K7814" s="17">
        <v>1</v>
      </c>
      <c r="L7814" s="17" t="s">
        <v>7732</v>
      </c>
      <c r="M7814" s="9"/>
      <c r="N7814" s="9"/>
      <c r="O7814" s="21"/>
      <c r="Q7814" s="29"/>
      <c r="U7814" s="17"/>
      <c r="V7814" s="2"/>
      <c r="Y7814" t="str">
        <f t="shared" si="485"/>
        <v/>
      </c>
      <c r="AA7814">
        <f t="shared" si="486"/>
        <v>1</v>
      </c>
      <c r="AC7814" s="7"/>
      <c r="AD7814" t="s">
        <v>5399</v>
      </c>
      <c r="AE7814">
        <f t="shared" si="487"/>
        <v>1</v>
      </c>
      <c r="AG7814" s="2"/>
      <c r="AI7814" s="7"/>
    </row>
    <row r="7815" spans="1:35" ht="11" customHeight="1" outlineLevel="1" x14ac:dyDescent="0.25">
      <c r="A7815" t="s">
        <v>676</v>
      </c>
      <c r="C7815" s="2" t="s">
        <v>12953</v>
      </c>
      <c r="D7815" s="2" t="s">
        <v>7928</v>
      </c>
      <c r="E7815" s="7">
        <v>2018</v>
      </c>
      <c r="F7815" s="5" t="s">
        <v>21652</v>
      </c>
      <c r="H7815" s="5" t="s">
        <v>5398</v>
      </c>
      <c r="I7815" s="6" t="s">
        <v>6294</v>
      </c>
      <c r="J7815" s="6" t="s">
        <v>7927</v>
      </c>
      <c r="K7815" s="17">
        <v>3</v>
      </c>
      <c r="L7815" s="17" t="s">
        <v>7732</v>
      </c>
      <c r="M7815" s="9"/>
      <c r="N7815" s="9"/>
      <c r="O7815" s="21"/>
      <c r="Q7815" s="29"/>
      <c r="U7815" s="17"/>
      <c r="V7815" s="2"/>
      <c r="Y7815" t="str">
        <f t="shared" si="485"/>
        <v/>
      </c>
      <c r="AA7815">
        <f t="shared" si="486"/>
        <v>1</v>
      </c>
      <c r="AC7815" s="7"/>
      <c r="AD7815" t="s">
        <v>6294</v>
      </c>
      <c r="AE7815">
        <f t="shared" si="487"/>
        <v>0</v>
      </c>
      <c r="AG7815" s="2"/>
      <c r="AI7815" s="7"/>
    </row>
    <row r="7816" spans="1:35" ht="11" customHeight="1" outlineLevel="1" x14ac:dyDescent="0.25">
      <c r="A7816" t="s">
        <v>676</v>
      </c>
      <c r="C7816" s="2" t="s">
        <v>12953</v>
      </c>
      <c r="D7816" s="2" t="s">
        <v>7930</v>
      </c>
      <c r="E7816" s="7">
        <v>2018</v>
      </c>
      <c r="F7816" s="5" t="s">
        <v>21652</v>
      </c>
      <c r="H7816" s="5" t="s">
        <v>5398</v>
      </c>
      <c r="I7816" s="6" t="s">
        <v>4772</v>
      </c>
      <c r="J7816" s="6" t="s">
        <v>7929</v>
      </c>
      <c r="K7816" s="17">
        <v>3</v>
      </c>
      <c r="L7816" s="17" t="s">
        <v>7732</v>
      </c>
      <c r="M7816" s="9"/>
      <c r="N7816" s="9"/>
      <c r="O7816" s="21"/>
      <c r="Q7816" s="29"/>
      <c r="U7816" s="17"/>
      <c r="V7816" s="2"/>
      <c r="Y7816" t="str">
        <f t="shared" si="485"/>
        <v/>
      </c>
      <c r="AA7816">
        <f t="shared" si="486"/>
        <v>1</v>
      </c>
      <c r="AC7816" s="7"/>
      <c r="AD7816" t="s">
        <v>4772</v>
      </c>
      <c r="AE7816">
        <f t="shared" si="487"/>
        <v>0</v>
      </c>
      <c r="AG7816" s="2"/>
      <c r="AI7816" s="7"/>
    </row>
    <row r="7817" spans="1:35" ht="11" customHeight="1" outlineLevel="1" x14ac:dyDescent="0.25">
      <c r="A7817" t="s">
        <v>676</v>
      </c>
      <c r="C7817" s="2" t="s">
        <v>12953</v>
      </c>
      <c r="D7817" s="2">
        <v>9193</v>
      </c>
      <c r="E7817" s="7">
        <v>2018</v>
      </c>
      <c r="F7817" s="5" t="s">
        <v>7518</v>
      </c>
      <c r="H7817" s="5" t="s">
        <v>5398</v>
      </c>
      <c r="I7817" s="6" t="s">
        <v>5399</v>
      </c>
      <c r="J7817" s="6" t="s">
        <v>7931</v>
      </c>
      <c r="K7817" s="17">
        <v>1</v>
      </c>
      <c r="L7817" s="17" t="s">
        <v>7730</v>
      </c>
      <c r="M7817" s="9">
        <v>0.4</v>
      </c>
      <c r="N7817" s="9"/>
      <c r="O7817" s="21"/>
      <c r="Q7817" s="29"/>
      <c r="U7817" s="17"/>
      <c r="V7817" s="2"/>
      <c r="Y7817" t="str">
        <f t="shared" si="485"/>
        <v/>
      </c>
      <c r="AA7817" t="str">
        <f t="shared" si="486"/>
        <v/>
      </c>
      <c r="AC7817" s="7"/>
      <c r="AD7817" t="s">
        <v>5399</v>
      </c>
      <c r="AE7817">
        <f t="shared" si="487"/>
        <v>1</v>
      </c>
      <c r="AG7817" s="2"/>
      <c r="AI7817" s="7"/>
    </row>
    <row r="7818" spans="1:35" ht="11" customHeight="1" outlineLevel="1" x14ac:dyDescent="0.25">
      <c r="A7818" t="s">
        <v>676</v>
      </c>
      <c r="C7818" s="2" t="s">
        <v>12953</v>
      </c>
      <c r="D7818" s="2" t="s">
        <v>7932</v>
      </c>
      <c r="E7818" s="7">
        <v>2018</v>
      </c>
      <c r="F7818" s="5" t="s">
        <v>21652</v>
      </c>
      <c r="H7818" s="5" t="s">
        <v>5398</v>
      </c>
      <c r="I7818" s="6" t="s">
        <v>5399</v>
      </c>
      <c r="J7818" s="6" t="s">
        <v>7931</v>
      </c>
      <c r="K7818" s="17">
        <v>3</v>
      </c>
      <c r="L7818" s="17" t="s">
        <v>7732</v>
      </c>
      <c r="M7818" s="9"/>
      <c r="N7818" s="9"/>
      <c r="O7818" s="21"/>
      <c r="Q7818" s="29"/>
      <c r="U7818" s="17"/>
      <c r="V7818" s="2"/>
      <c r="Y7818" t="str">
        <f t="shared" si="485"/>
        <v/>
      </c>
      <c r="AA7818">
        <f t="shared" si="486"/>
        <v>1</v>
      </c>
      <c r="AC7818" s="7"/>
      <c r="AD7818" t="s">
        <v>5399</v>
      </c>
      <c r="AE7818">
        <f t="shared" si="487"/>
        <v>1</v>
      </c>
      <c r="AG7818" s="2"/>
      <c r="AI7818" s="7"/>
    </row>
    <row r="7819" spans="1:35" ht="11" customHeight="1" outlineLevel="1" x14ac:dyDescent="0.25">
      <c r="A7819" t="s">
        <v>676</v>
      </c>
      <c r="C7819" s="2" t="s">
        <v>12953</v>
      </c>
      <c r="D7819" s="2">
        <v>9222</v>
      </c>
      <c r="E7819" s="7">
        <v>2018</v>
      </c>
      <c r="F7819" s="5" t="s">
        <v>7934</v>
      </c>
      <c r="H7819" s="5" t="s">
        <v>5398</v>
      </c>
      <c r="I7819" s="6" t="s">
        <v>5399</v>
      </c>
      <c r="J7819" s="6" t="s">
        <v>7933</v>
      </c>
      <c r="K7819" s="17">
        <v>1</v>
      </c>
      <c r="L7819" s="17" t="s">
        <v>7732</v>
      </c>
      <c r="M7819" s="9"/>
      <c r="N7819" s="9"/>
      <c r="O7819" s="21"/>
      <c r="Q7819" s="29"/>
      <c r="U7819" s="17"/>
      <c r="V7819" s="2"/>
      <c r="Y7819" t="str">
        <f t="shared" si="485"/>
        <v/>
      </c>
      <c r="AA7819" t="str">
        <f t="shared" si="486"/>
        <v/>
      </c>
      <c r="AC7819" s="7"/>
      <c r="AD7819" t="s">
        <v>5399</v>
      </c>
      <c r="AE7819">
        <f t="shared" si="487"/>
        <v>1</v>
      </c>
      <c r="AG7819" s="2"/>
      <c r="AI7819" s="7"/>
    </row>
    <row r="7820" spans="1:35" ht="11" customHeight="1" outlineLevel="1" x14ac:dyDescent="0.25">
      <c r="A7820" t="s">
        <v>676</v>
      </c>
      <c r="C7820" s="2" t="s">
        <v>12953</v>
      </c>
      <c r="D7820" s="2">
        <v>9226</v>
      </c>
      <c r="E7820" s="7">
        <v>2018</v>
      </c>
      <c r="F7820" s="5" t="s">
        <v>7934</v>
      </c>
      <c r="H7820" s="5" t="s">
        <v>5398</v>
      </c>
      <c r="I7820" s="6" t="s">
        <v>5399</v>
      </c>
      <c r="J7820" s="6" t="s">
        <v>7933</v>
      </c>
      <c r="K7820" s="17">
        <v>1</v>
      </c>
      <c r="L7820" s="17" t="s">
        <v>7732</v>
      </c>
      <c r="M7820" s="9"/>
      <c r="N7820" s="9"/>
      <c r="O7820" s="21"/>
      <c r="Q7820" s="29"/>
      <c r="U7820" s="17"/>
      <c r="V7820" s="2"/>
      <c r="Y7820" t="str">
        <f t="shared" si="485"/>
        <v/>
      </c>
      <c r="AA7820" t="str">
        <f t="shared" si="486"/>
        <v/>
      </c>
      <c r="AC7820" s="7"/>
      <c r="AD7820" t="s">
        <v>5399</v>
      </c>
      <c r="AE7820">
        <f t="shared" si="487"/>
        <v>1</v>
      </c>
      <c r="AG7820" s="2"/>
      <c r="AI7820" s="7"/>
    </row>
    <row r="7821" spans="1:35" ht="11" customHeight="1" outlineLevel="1" x14ac:dyDescent="0.25">
      <c r="A7821" t="s">
        <v>676</v>
      </c>
      <c r="C7821" s="2" t="s">
        <v>12953</v>
      </c>
      <c r="D7821" s="2">
        <v>9227</v>
      </c>
      <c r="E7821" s="7">
        <v>2018</v>
      </c>
      <c r="F7821" s="5" t="s">
        <v>7934</v>
      </c>
      <c r="H7821" s="5" t="s">
        <v>5398</v>
      </c>
      <c r="I7821" s="6" t="s">
        <v>5399</v>
      </c>
      <c r="J7821" s="40" t="s">
        <v>7933</v>
      </c>
      <c r="K7821" s="17">
        <v>1</v>
      </c>
      <c r="L7821" s="17" t="s">
        <v>7732</v>
      </c>
      <c r="M7821" s="9"/>
      <c r="N7821" s="9"/>
      <c r="O7821" s="21"/>
      <c r="Q7821" s="29"/>
      <c r="S7821">
        <v>1</v>
      </c>
      <c r="T7821">
        <v>1</v>
      </c>
      <c r="U7821" s="17"/>
      <c r="V7821" s="2"/>
      <c r="Y7821" t="str">
        <f t="shared" si="485"/>
        <v/>
      </c>
      <c r="AA7821" t="str">
        <f t="shared" si="486"/>
        <v/>
      </c>
      <c r="AC7821" s="7"/>
      <c r="AD7821" t="s">
        <v>5399</v>
      </c>
      <c r="AE7821">
        <f t="shared" si="487"/>
        <v>1</v>
      </c>
      <c r="AG7821" s="2"/>
      <c r="AI7821" s="7"/>
    </row>
    <row r="7822" spans="1:35" ht="11" customHeight="1" outlineLevel="1" x14ac:dyDescent="0.25">
      <c r="A7822" t="s">
        <v>676</v>
      </c>
      <c r="C7822" s="2" t="s">
        <v>12953</v>
      </c>
      <c r="D7822" s="2">
        <v>9228</v>
      </c>
      <c r="E7822" s="7">
        <v>2018</v>
      </c>
      <c r="F7822" s="5" t="s">
        <v>7934</v>
      </c>
      <c r="H7822" s="5" t="s">
        <v>5398</v>
      </c>
      <c r="I7822" s="6" t="s">
        <v>5399</v>
      </c>
      <c r="J7822" s="6" t="s">
        <v>7933</v>
      </c>
      <c r="K7822" s="17">
        <v>1</v>
      </c>
      <c r="L7822" s="17" t="s">
        <v>7732</v>
      </c>
      <c r="M7822" s="9"/>
      <c r="N7822" s="9"/>
      <c r="O7822" s="21"/>
      <c r="Q7822" s="29"/>
      <c r="U7822" s="17"/>
      <c r="V7822" s="2"/>
      <c r="Y7822" t="str">
        <f t="shared" si="485"/>
        <v/>
      </c>
      <c r="AA7822" t="str">
        <f t="shared" si="486"/>
        <v/>
      </c>
      <c r="AC7822" s="7"/>
      <c r="AD7822" t="s">
        <v>5399</v>
      </c>
      <c r="AE7822">
        <f t="shared" si="487"/>
        <v>1</v>
      </c>
      <c r="AG7822" s="2"/>
      <c r="AI7822" s="7"/>
    </row>
    <row r="7823" spans="1:35" ht="11" customHeight="1" outlineLevel="1" x14ac:dyDescent="0.25">
      <c r="A7823" t="s">
        <v>676</v>
      </c>
      <c r="C7823" s="2" t="s">
        <v>12953</v>
      </c>
      <c r="D7823" s="2" t="s">
        <v>7935</v>
      </c>
      <c r="E7823" s="7">
        <v>2018</v>
      </c>
      <c r="F7823" s="5" t="s">
        <v>7934</v>
      </c>
      <c r="H7823" s="5" t="s">
        <v>5398</v>
      </c>
      <c r="I7823" s="6" t="s">
        <v>5399</v>
      </c>
      <c r="J7823" s="6" t="s">
        <v>7933</v>
      </c>
      <c r="K7823" s="17">
        <v>1</v>
      </c>
      <c r="L7823" s="17" t="s">
        <v>7732</v>
      </c>
      <c r="M7823" s="9"/>
      <c r="N7823" s="9"/>
      <c r="O7823" s="21"/>
      <c r="Q7823" s="29"/>
      <c r="U7823" s="17"/>
      <c r="V7823" s="2"/>
      <c r="Y7823" t="str">
        <f t="shared" si="485"/>
        <v/>
      </c>
      <c r="AA7823" t="str">
        <f t="shared" si="486"/>
        <v/>
      </c>
      <c r="AC7823" s="7"/>
      <c r="AD7823" t="s">
        <v>5399</v>
      </c>
      <c r="AE7823">
        <f t="shared" si="487"/>
        <v>1</v>
      </c>
      <c r="AG7823" s="2"/>
      <c r="AI7823" s="7"/>
    </row>
    <row r="7824" spans="1:35" ht="11" customHeight="1" outlineLevel="1" x14ac:dyDescent="0.25">
      <c r="A7824" t="s">
        <v>676</v>
      </c>
      <c r="C7824" s="2" t="s">
        <v>12953</v>
      </c>
      <c r="D7824" s="2">
        <v>9264</v>
      </c>
      <c r="E7824" s="7">
        <v>2018</v>
      </c>
      <c r="F7824" s="5" t="s">
        <v>158</v>
      </c>
      <c r="H7824" s="5" t="s">
        <v>5398</v>
      </c>
      <c r="I7824" s="6" t="s">
        <v>4772</v>
      </c>
      <c r="J7824" s="6" t="s">
        <v>7936</v>
      </c>
      <c r="K7824" s="17">
        <v>3</v>
      </c>
      <c r="L7824" s="17" t="s">
        <v>7732</v>
      </c>
      <c r="M7824" s="9"/>
      <c r="N7824" s="9"/>
      <c r="O7824" s="21"/>
      <c r="Q7824" s="29"/>
      <c r="U7824" s="17"/>
      <c r="V7824" s="2"/>
      <c r="Y7824" t="str">
        <f t="shared" si="485"/>
        <v/>
      </c>
      <c r="AA7824" t="str">
        <f t="shared" si="486"/>
        <v/>
      </c>
      <c r="AC7824" s="7"/>
      <c r="AD7824" t="s">
        <v>4772</v>
      </c>
      <c r="AE7824">
        <f t="shared" si="487"/>
        <v>0</v>
      </c>
      <c r="AG7824" s="2"/>
      <c r="AI7824" s="7"/>
    </row>
    <row r="7825" spans="1:35" ht="11" customHeight="1" outlineLevel="1" x14ac:dyDescent="0.25">
      <c r="A7825" t="s">
        <v>676</v>
      </c>
      <c r="C7825" s="2" t="s">
        <v>12953</v>
      </c>
      <c r="D7825" s="2">
        <v>9265</v>
      </c>
      <c r="E7825" s="7">
        <v>2018</v>
      </c>
      <c r="F7825" s="5" t="s">
        <v>158</v>
      </c>
      <c r="H7825" s="5" t="s">
        <v>5398</v>
      </c>
      <c r="I7825" s="6" t="s">
        <v>4772</v>
      </c>
      <c r="J7825" s="6" t="s">
        <v>7936</v>
      </c>
      <c r="K7825" s="17">
        <v>3</v>
      </c>
      <c r="L7825" s="17" t="s">
        <v>7732</v>
      </c>
      <c r="M7825" s="9"/>
      <c r="N7825" s="9"/>
      <c r="O7825" s="21"/>
      <c r="Q7825" s="29"/>
      <c r="U7825" s="17"/>
      <c r="V7825" s="2"/>
      <c r="Y7825" t="str">
        <f t="shared" si="485"/>
        <v/>
      </c>
      <c r="AA7825" t="str">
        <f t="shared" si="486"/>
        <v/>
      </c>
      <c r="AC7825" s="7"/>
      <c r="AD7825" t="s">
        <v>4772</v>
      </c>
      <c r="AE7825">
        <f t="shared" si="487"/>
        <v>0</v>
      </c>
      <c r="AG7825" s="2"/>
      <c r="AI7825" s="7"/>
    </row>
    <row r="7826" spans="1:35" ht="11" customHeight="1" outlineLevel="1" x14ac:dyDescent="0.25">
      <c r="A7826" t="s">
        <v>676</v>
      </c>
      <c r="C7826" s="2" t="s">
        <v>12953</v>
      </c>
      <c r="D7826" s="2">
        <v>9266</v>
      </c>
      <c r="E7826" s="7">
        <v>2018</v>
      </c>
      <c r="F7826" s="5" t="s">
        <v>158</v>
      </c>
      <c r="H7826" s="5" t="s">
        <v>5398</v>
      </c>
      <c r="I7826" s="6" t="s">
        <v>4772</v>
      </c>
      <c r="J7826" s="6" t="s">
        <v>7936</v>
      </c>
      <c r="K7826" s="17">
        <v>1</v>
      </c>
      <c r="L7826" s="17" t="s">
        <v>7730</v>
      </c>
      <c r="M7826" s="9">
        <v>1.3</v>
      </c>
      <c r="N7826" s="9"/>
      <c r="O7826" s="21"/>
      <c r="Q7826" s="29"/>
      <c r="U7826" s="17"/>
      <c r="V7826" s="2"/>
      <c r="Y7826" t="str">
        <f t="shared" si="485"/>
        <v/>
      </c>
      <c r="AA7826" t="str">
        <f t="shared" si="486"/>
        <v/>
      </c>
      <c r="AC7826" s="7"/>
      <c r="AD7826" t="s">
        <v>4772</v>
      </c>
      <c r="AE7826">
        <f t="shared" si="487"/>
        <v>0</v>
      </c>
      <c r="AG7826" s="2"/>
      <c r="AI7826" s="7"/>
    </row>
    <row r="7827" spans="1:35" ht="11" customHeight="1" outlineLevel="1" x14ac:dyDescent="0.25">
      <c r="A7827" t="s">
        <v>676</v>
      </c>
      <c r="C7827" s="2" t="s">
        <v>12953</v>
      </c>
      <c r="D7827" s="2">
        <v>9272</v>
      </c>
      <c r="E7827" s="7">
        <v>2018</v>
      </c>
      <c r="F7827" s="5" t="s">
        <v>158</v>
      </c>
      <c r="H7827" s="5" t="s">
        <v>5398</v>
      </c>
      <c r="I7827" s="6" t="s">
        <v>4772</v>
      </c>
      <c r="J7827" s="6" t="s">
        <v>7936</v>
      </c>
      <c r="K7827" s="17">
        <v>3</v>
      </c>
      <c r="L7827" s="17" t="s">
        <v>7732</v>
      </c>
      <c r="M7827" s="9"/>
      <c r="N7827" s="9"/>
      <c r="O7827" s="21"/>
      <c r="Q7827" s="29"/>
      <c r="U7827" s="17"/>
      <c r="V7827" s="2"/>
      <c r="Y7827" t="str">
        <f t="shared" si="485"/>
        <v/>
      </c>
      <c r="AA7827" t="str">
        <f t="shared" si="486"/>
        <v/>
      </c>
      <c r="AC7827" s="7"/>
      <c r="AD7827" t="s">
        <v>4772</v>
      </c>
      <c r="AE7827">
        <f t="shared" si="487"/>
        <v>0</v>
      </c>
      <c r="AG7827" s="2"/>
      <c r="AI7827" s="7"/>
    </row>
    <row r="7828" spans="1:35" ht="11" customHeight="1" outlineLevel="1" x14ac:dyDescent="0.25">
      <c r="A7828" t="s">
        <v>676</v>
      </c>
      <c r="C7828" s="2" t="s">
        <v>12953</v>
      </c>
      <c r="D7828" s="2" t="s">
        <v>7937</v>
      </c>
      <c r="E7828" s="7">
        <v>2018</v>
      </c>
      <c r="F7828" s="5" t="s">
        <v>21657</v>
      </c>
      <c r="H7828" s="5" t="s">
        <v>5398</v>
      </c>
      <c r="I7828" s="6" t="s">
        <v>4772</v>
      </c>
      <c r="J7828" s="6" t="s">
        <v>7936</v>
      </c>
      <c r="K7828" s="17">
        <v>1</v>
      </c>
      <c r="L7828" s="17" t="s">
        <v>7732</v>
      </c>
      <c r="M7828" s="9"/>
      <c r="N7828" s="9"/>
      <c r="O7828" s="21"/>
      <c r="Q7828" s="29"/>
      <c r="U7828" s="17"/>
      <c r="V7828" s="2"/>
      <c r="Y7828" t="str">
        <f t="shared" si="485"/>
        <v/>
      </c>
      <c r="AA7828">
        <f t="shared" si="486"/>
        <v>1</v>
      </c>
      <c r="AC7828" s="7"/>
      <c r="AD7828" t="s">
        <v>4772</v>
      </c>
      <c r="AE7828">
        <f t="shared" si="487"/>
        <v>0</v>
      </c>
      <c r="AG7828" s="2"/>
      <c r="AI7828" s="7"/>
    </row>
    <row r="7829" spans="1:35" ht="11" customHeight="1" outlineLevel="1" x14ac:dyDescent="0.25">
      <c r="A7829" t="s">
        <v>676</v>
      </c>
      <c r="C7829" s="2" t="s">
        <v>12953</v>
      </c>
      <c r="D7829" s="2">
        <v>9326</v>
      </c>
      <c r="E7829" s="7">
        <v>2018</v>
      </c>
      <c r="F7829" s="5" t="s">
        <v>7518</v>
      </c>
      <c r="H7829" s="5" t="s">
        <v>5398</v>
      </c>
      <c r="I7829" s="6" t="s">
        <v>4772</v>
      </c>
      <c r="J7829" s="6" t="s">
        <v>7940</v>
      </c>
      <c r="K7829" s="17">
        <v>3</v>
      </c>
      <c r="L7829" s="17" t="s">
        <v>7732</v>
      </c>
      <c r="M7829" s="9"/>
      <c r="N7829" s="9"/>
      <c r="O7829" s="21"/>
      <c r="Q7829" s="29"/>
      <c r="U7829" s="17"/>
      <c r="V7829" s="2"/>
      <c r="Y7829" t="str">
        <f t="shared" si="485"/>
        <v/>
      </c>
      <c r="AA7829" t="str">
        <f t="shared" si="486"/>
        <v/>
      </c>
      <c r="AC7829" s="7"/>
      <c r="AD7829" t="s">
        <v>4772</v>
      </c>
      <c r="AE7829">
        <f t="shared" si="487"/>
        <v>0</v>
      </c>
      <c r="AG7829" s="2"/>
      <c r="AI7829" s="7"/>
    </row>
    <row r="7830" spans="1:35" ht="11" customHeight="1" outlineLevel="1" x14ac:dyDescent="0.25">
      <c r="A7830" t="s">
        <v>676</v>
      </c>
      <c r="C7830" s="2" t="s">
        <v>12953</v>
      </c>
      <c r="D7830" s="2">
        <v>9327</v>
      </c>
      <c r="E7830" s="7">
        <v>2018</v>
      </c>
      <c r="F7830" s="5" t="s">
        <v>7518</v>
      </c>
      <c r="H7830" s="5" t="s">
        <v>5398</v>
      </c>
      <c r="I7830" s="6" t="s">
        <v>4772</v>
      </c>
      <c r="J7830" s="6" t="s">
        <v>7940</v>
      </c>
      <c r="K7830" s="17">
        <v>3</v>
      </c>
      <c r="L7830" s="17" t="s">
        <v>7732</v>
      </c>
      <c r="M7830" s="9"/>
      <c r="N7830" s="9"/>
      <c r="O7830" s="21"/>
      <c r="Q7830" s="29"/>
      <c r="U7830" s="17"/>
      <c r="V7830" s="2"/>
      <c r="Y7830" t="str">
        <f t="shared" si="485"/>
        <v/>
      </c>
      <c r="AA7830" t="str">
        <f t="shared" si="486"/>
        <v/>
      </c>
      <c r="AC7830" s="7"/>
      <c r="AD7830" t="s">
        <v>4772</v>
      </c>
      <c r="AE7830">
        <f t="shared" si="487"/>
        <v>0</v>
      </c>
      <c r="AG7830" s="2"/>
      <c r="AI7830" s="7"/>
    </row>
    <row r="7831" spans="1:35" ht="11" customHeight="1" outlineLevel="1" x14ac:dyDescent="0.25">
      <c r="A7831" t="s">
        <v>676</v>
      </c>
      <c r="C7831" s="2" t="s">
        <v>12953</v>
      </c>
      <c r="D7831" s="2">
        <v>9329</v>
      </c>
      <c r="E7831" s="7">
        <v>2018</v>
      </c>
      <c r="F7831" s="5" t="s">
        <v>7518</v>
      </c>
      <c r="H7831" s="5" t="s">
        <v>5398</v>
      </c>
      <c r="I7831" s="6" t="s">
        <v>4772</v>
      </c>
      <c r="J7831" s="6" t="s">
        <v>7940</v>
      </c>
      <c r="K7831" s="17">
        <v>3</v>
      </c>
      <c r="L7831" s="17" t="s">
        <v>7732</v>
      </c>
      <c r="M7831" s="9"/>
      <c r="N7831" s="9"/>
      <c r="O7831" s="21"/>
      <c r="Q7831" s="29"/>
      <c r="U7831" s="17"/>
      <c r="V7831" s="2"/>
      <c r="Y7831" t="str">
        <f t="shared" si="485"/>
        <v/>
      </c>
      <c r="AA7831" t="str">
        <f t="shared" si="486"/>
        <v/>
      </c>
      <c r="AC7831" s="7"/>
      <c r="AD7831" t="s">
        <v>4772</v>
      </c>
      <c r="AE7831">
        <f t="shared" si="487"/>
        <v>0</v>
      </c>
      <c r="AG7831" s="2"/>
      <c r="AI7831" s="7"/>
    </row>
    <row r="7832" spans="1:35" ht="11" customHeight="1" outlineLevel="1" x14ac:dyDescent="0.25">
      <c r="A7832" t="s">
        <v>676</v>
      </c>
      <c r="C7832" s="2" t="s">
        <v>12953</v>
      </c>
      <c r="D7832" s="2" t="s">
        <v>7938</v>
      </c>
      <c r="E7832" s="7">
        <v>2018</v>
      </c>
      <c r="F7832" s="5" t="s">
        <v>21652</v>
      </c>
      <c r="H7832" s="5" t="s">
        <v>5398</v>
      </c>
      <c r="I7832" s="6" t="s">
        <v>4772</v>
      </c>
      <c r="J7832" s="6" t="s">
        <v>7940</v>
      </c>
      <c r="K7832" s="17">
        <v>3</v>
      </c>
      <c r="L7832" s="17" t="s">
        <v>7732</v>
      </c>
      <c r="M7832" s="9"/>
      <c r="N7832" s="9"/>
      <c r="O7832" s="21"/>
      <c r="Q7832" s="29"/>
      <c r="U7832" s="17"/>
      <c r="V7832" s="2"/>
      <c r="Y7832" t="str">
        <f t="shared" si="485"/>
        <v/>
      </c>
      <c r="AA7832">
        <f t="shared" si="486"/>
        <v>1</v>
      </c>
      <c r="AC7832" s="7"/>
      <c r="AD7832" t="s">
        <v>4772</v>
      </c>
      <c r="AE7832">
        <f t="shared" si="487"/>
        <v>0</v>
      </c>
      <c r="AG7832" s="2"/>
      <c r="AI7832" s="7"/>
    </row>
    <row r="7833" spans="1:35" ht="11" customHeight="1" outlineLevel="1" x14ac:dyDescent="0.25">
      <c r="A7833" t="s">
        <v>676</v>
      </c>
      <c r="C7833" s="2" t="s">
        <v>12953</v>
      </c>
      <c r="D7833" s="2">
        <v>9394</v>
      </c>
      <c r="E7833" s="7">
        <v>2018</v>
      </c>
      <c r="F7833" s="5" t="s">
        <v>1342</v>
      </c>
      <c r="H7833" s="5" t="s">
        <v>5398</v>
      </c>
      <c r="I7833" s="6" t="s">
        <v>5399</v>
      </c>
      <c r="J7833" s="6" t="s">
        <v>7939</v>
      </c>
      <c r="K7833" s="17">
        <v>1</v>
      </c>
      <c r="L7833" s="17" t="s">
        <v>7730</v>
      </c>
      <c r="M7833" s="9">
        <v>0.3</v>
      </c>
      <c r="N7833" s="9"/>
      <c r="O7833" s="21"/>
      <c r="Q7833" s="29"/>
      <c r="S7833">
        <v>1</v>
      </c>
      <c r="T7833">
        <v>1</v>
      </c>
      <c r="U7833" s="17"/>
      <c r="V7833" s="2"/>
      <c r="Y7833" t="str">
        <f t="shared" si="485"/>
        <v/>
      </c>
      <c r="AA7833" t="str">
        <f t="shared" si="486"/>
        <v/>
      </c>
      <c r="AC7833" s="7"/>
      <c r="AD7833" t="s">
        <v>5399</v>
      </c>
      <c r="AE7833">
        <f t="shared" si="487"/>
        <v>1</v>
      </c>
      <c r="AG7833" s="2"/>
      <c r="AI7833" s="7"/>
    </row>
    <row r="7834" spans="1:35" ht="11" customHeight="1" outlineLevel="1" x14ac:dyDescent="0.25">
      <c r="A7834" t="s">
        <v>676</v>
      </c>
      <c r="C7834" s="2" t="s">
        <v>12953</v>
      </c>
      <c r="D7834" s="2">
        <v>9395</v>
      </c>
      <c r="E7834" s="7">
        <v>2018</v>
      </c>
      <c r="F7834" s="5" t="s">
        <v>1342</v>
      </c>
      <c r="H7834" s="5" t="s">
        <v>5398</v>
      </c>
      <c r="I7834" s="6" t="s">
        <v>5399</v>
      </c>
      <c r="J7834" s="6" t="s">
        <v>7939</v>
      </c>
      <c r="K7834" s="17">
        <v>1</v>
      </c>
      <c r="L7834" s="17" t="s">
        <v>20076</v>
      </c>
      <c r="M7834" s="9"/>
      <c r="N7834" s="9"/>
      <c r="O7834" s="21"/>
      <c r="Q7834" s="29"/>
      <c r="U7834" s="17"/>
      <c r="V7834" s="2"/>
      <c r="Y7834" t="str">
        <f t="shared" si="485"/>
        <v/>
      </c>
      <c r="AA7834" t="str">
        <f t="shared" si="486"/>
        <v/>
      </c>
      <c r="AC7834" s="7"/>
      <c r="AD7834" t="s">
        <v>5399</v>
      </c>
      <c r="AE7834">
        <f t="shared" si="487"/>
        <v>1</v>
      </c>
      <c r="AG7834" s="2"/>
      <c r="AI7834" s="7"/>
    </row>
    <row r="7835" spans="1:35" ht="11" customHeight="1" outlineLevel="1" x14ac:dyDescent="0.25">
      <c r="A7835" t="s">
        <v>676</v>
      </c>
      <c r="C7835" s="2" t="s">
        <v>12953</v>
      </c>
      <c r="D7835" s="2" t="s">
        <v>7942</v>
      </c>
      <c r="E7835" s="7">
        <v>2018</v>
      </c>
      <c r="F7835" s="5" t="s">
        <v>7941</v>
      </c>
      <c r="H7835" s="5" t="s">
        <v>5398</v>
      </c>
      <c r="I7835" s="6" t="s">
        <v>5399</v>
      </c>
      <c r="J7835" s="6" t="s">
        <v>7939</v>
      </c>
      <c r="K7835" s="17">
        <v>1</v>
      </c>
      <c r="L7835" s="17" t="s">
        <v>20076</v>
      </c>
      <c r="M7835" s="9"/>
      <c r="N7835" s="9"/>
      <c r="O7835" s="21"/>
      <c r="Q7835" s="29"/>
      <c r="U7835" s="17"/>
      <c r="V7835" s="2"/>
      <c r="Y7835" t="str">
        <f t="shared" ref="Y7835:Y7898" si="488">IF(COUNTIF(F7835,"*fdc*"),1,"")</f>
        <v/>
      </c>
      <c r="AA7835" t="str">
        <f t="shared" ref="AA7835:AA7898" si="489">IF(COUNTIF(F7835,"*s/s*"),1,"")</f>
        <v/>
      </c>
      <c r="AC7835" s="7"/>
      <c r="AD7835" t="s">
        <v>5399</v>
      </c>
      <c r="AE7835">
        <f t="shared" si="487"/>
        <v>1</v>
      </c>
      <c r="AG7835" s="2"/>
      <c r="AI7835" s="7"/>
    </row>
    <row r="7836" spans="1:35" ht="11" customHeight="1" outlineLevel="1" x14ac:dyDescent="0.25">
      <c r="A7836" t="s">
        <v>676</v>
      </c>
      <c r="C7836" s="2" t="s">
        <v>12953</v>
      </c>
      <c r="D7836" s="2" t="s">
        <v>7942</v>
      </c>
      <c r="E7836" s="7">
        <v>2018</v>
      </c>
      <c r="F7836" s="5" t="s">
        <v>21659</v>
      </c>
      <c r="H7836" s="5" t="s">
        <v>5398</v>
      </c>
      <c r="I7836" s="6" t="s">
        <v>5399</v>
      </c>
      <c r="J7836" s="6" t="s">
        <v>7939</v>
      </c>
      <c r="K7836" s="17">
        <v>1</v>
      </c>
      <c r="L7836" s="17" t="s">
        <v>7730</v>
      </c>
      <c r="M7836" s="9">
        <v>8</v>
      </c>
      <c r="N7836" s="9"/>
      <c r="O7836" s="21"/>
      <c r="Q7836" s="29"/>
      <c r="U7836" s="17"/>
      <c r="V7836" s="2"/>
      <c r="X7836" t="s">
        <v>7732</v>
      </c>
      <c r="Y7836" t="str">
        <f t="shared" si="488"/>
        <v/>
      </c>
      <c r="AA7836">
        <f t="shared" si="489"/>
        <v>1</v>
      </c>
      <c r="AC7836" s="7"/>
      <c r="AD7836" t="s">
        <v>5399</v>
      </c>
      <c r="AE7836">
        <f t="shared" si="487"/>
        <v>1</v>
      </c>
      <c r="AG7836" s="2"/>
      <c r="AI7836" s="7"/>
    </row>
    <row r="7837" spans="1:35" ht="11" customHeight="1" outlineLevel="1" x14ac:dyDescent="0.25">
      <c r="A7837" t="s">
        <v>676</v>
      </c>
      <c r="C7837" s="2" t="s">
        <v>12953</v>
      </c>
      <c r="D7837" s="2">
        <v>9639</v>
      </c>
      <c r="E7837" s="7">
        <v>2019</v>
      </c>
      <c r="F7837" s="5" t="s">
        <v>7518</v>
      </c>
      <c r="H7837" s="5" t="s">
        <v>5398</v>
      </c>
      <c r="I7837" s="6" t="s">
        <v>4772</v>
      </c>
      <c r="J7837" s="6" t="s">
        <v>7943</v>
      </c>
      <c r="K7837" s="17">
        <v>3</v>
      </c>
      <c r="L7837" s="17" t="s">
        <v>7730</v>
      </c>
      <c r="M7837" s="9">
        <v>1</v>
      </c>
      <c r="N7837" s="9"/>
      <c r="O7837" s="21"/>
      <c r="Q7837" s="29"/>
      <c r="U7837" s="17"/>
      <c r="V7837" s="2"/>
      <c r="Y7837" t="str">
        <f t="shared" si="488"/>
        <v/>
      </c>
      <c r="AA7837" t="str">
        <f t="shared" si="489"/>
        <v/>
      </c>
      <c r="AC7837" s="7"/>
      <c r="AD7837" t="s">
        <v>4772</v>
      </c>
      <c r="AE7837">
        <f t="shared" si="487"/>
        <v>0</v>
      </c>
      <c r="AG7837" s="2"/>
      <c r="AI7837" s="7"/>
    </row>
    <row r="7838" spans="1:35" ht="11" customHeight="1" outlineLevel="1" x14ac:dyDescent="0.25">
      <c r="A7838" t="s">
        <v>676</v>
      </c>
      <c r="C7838" s="2" t="s">
        <v>12953</v>
      </c>
      <c r="D7838" s="2" t="s">
        <v>7944</v>
      </c>
      <c r="E7838" s="7">
        <v>2019</v>
      </c>
      <c r="F7838" s="5" t="s">
        <v>21652</v>
      </c>
      <c r="H7838" s="5" t="s">
        <v>5398</v>
      </c>
      <c r="I7838" s="6" t="s">
        <v>4772</v>
      </c>
      <c r="J7838" s="6" t="s">
        <v>7943</v>
      </c>
      <c r="K7838" s="17">
        <v>3</v>
      </c>
      <c r="L7838" s="17" t="s">
        <v>7732</v>
      </c>
      <c r="M7838" s="9"/>
      <c r="N7838" s="9"/>
      <c r="O7838" s="21"/>
      <c r="Q7838" s="29"/>
      <c r="U7838" s="17"/>
      <c r="V7838" s="2"/>
      <c r="Y7838" t="str">
        <f t="shared" si="488"/>
        <v/>
      </c>
      <c r="AA7838">
        <f t="shared" si="489"/>
        <v>1</v>
      </c>
      <c r="AC7838" s="7"/>
      <c r="AD7838" t="s">
        <v>4772</v>
      </c>
      <c r="AE7838">
        <f t="shared" si="487"/>
        <v>0</v>
      </c>
      <c r="AG7838" s="2"/>
      <c r="AI7838" s="7"/>
    </row>
    <row r="7839" spans="1:35" ht="11" customHeight="1" outlineLevel="1" x14ac:dyDescent="0.25">
      <c r="A7839" t="s">
        <v>676</v>
      </c>
      <c r="C7839" s="2" t="s">
        <v>12953</v>
      </c>
      <c r="D7839" s="2">
        <v>9773</v>
      </c>
      <c r="E7839" s="7">
        <v>2019</v>
      </c>
      <c r="F7839" s="5" t="s">
        <v>7947</v>
      </c>
      <c r="H7839" s="5" t="s">
        <v>5398</v>
      </c>
      <c r="I7839" s="6" t="s">
        <v>4772</v>
      </c>
      <c r="J7839" s="6" t="s">
        <v>7945</v>
      </c>
      <c r="K7839" s="17">
        <v>3</v>
      </c>
      <c r="L7839" s="17" t="s">
        <v>7730</v>
      </c>
      <c r="M7839" s="9">
        <v>0.5</v>
      </c>
      <c r="N7839" s="9"/>
      <c r="O7839" s="21"/>
      <c r="Q7839" s="29"/>
      <c r="U7839" s="17"/>
      <c r="V7839" s="2"/>
      <c r="Y7839" t="str">
        <f t="shared" si="488"/>
        <v/>
      </c>
      <c r="AA7839" t="str">
        <f t="shared" si="489"/>
        <v/>
      </c>
      <c r="AC7839" s="7"/>
      <c r="AD7839" t="s">
        <v>4772</v>
      </c>
      <c r="AE7839">
        <f t="shared" si="487"/>
        <v>0</v>
      </c>
      <c r="AG7839" s="2"/>
      <c r="AI7839" s="7"/>
    </row>
    <row r="7840" spans="1:35" ht="11" customHeight="1" outlineLevel="1" x14ac:dyDescent="0.25">
      <c r="A7840" t="s">
        <v>676</v>
      </c>
      <c r="C7840" s="2" t="s">
        <v>12953</v>
      </c>
      <c r="D7840" s="2" t="s">
        <v>7946</v>
      </c>
      <c r="E7840" s="7">
        <v>2019</v>
      </c>
      <c r="F7840" s="5" t="s">
        <v>21660</v>
      </c>
      <c r="H7840" s="5" t="s">
        <v>5398</v>
      </c>
      <c r="I7840" s="6" t="s">
        <v>4772</v>
      </c>
      <c r="J7840" s="6" t="s">
        <v>7945</v>
      </c>
      <c r="K7840" s="17">
        <v>3</v>
      </c>
      <c r="L7840" s="17" t="s">
        <v>7732</v>
      </c>
      <c r="M7840" s="9"/>
      <c r="N7840" s="9"/>
      <c r="O7840" s="21"/>
      <c r="Q7840" s="29"/>
      <c r="U7840" s="17"/>
      <c r="V7840" s="2"/>
      <c r="Y7840" t="str">
        <f t="shared" si="488"/>
        <v/>
      </c>
      <c r="AA7840">
        <f t="shared" si="489"/>
        <v>1</v>
      </c>
      <c r="AC7840" s="7"/>
      <c r="AD7840" t="s">
        <v>4772</v>
      </c>
      <c r="AE7840">
        <f t="shared" si="487"/>
        <v>0</v>
      </c>
      <c r="AG7840" s="2"/>
      <c r="AI7840" s="7"/>
    </row>
    <row r="7841" spans="1:49" ht="11" customHeight="1" outlineLevel="1" x14ac:dyDescent="0.25">
      <c r="A7841" t="s">
        <v>676</v>
      </c>
      <c r="C7841" s="2" t="s">
        <v>12953</v>
      </c>
      <c r="D7841" s="2">
        <v>9840</v>
      </c>
      <c r="E7841" s="7">
        <v>2019</v>
      </c>
      <c r="F7841" s="5" t="s">
        <v>7947</v>
      </c>
      <c r="H7841" s="5" t="s">
        <v>5398</v>
      </c>
      <c r="I7841" s="6" t="s">
        <v>5399</v>
      </c>
      <c r="J7841" s="6" t="s">
        <v>7948</v>
      </c>
      <c r="K7841" s="17">
        <v>1</v>
      </c>
      <c r="L7841" s="17" t="s">
        <v>7730</v>
      </c>
      <c r="M7841" s="9">
        <v>0.8</v>
      </c>
      <c r="N7841" s="9"/>
      <c r="O7841" s="21"/>
      <c r="Q7841" s="29"/>
      <c r="U7841" s="17"/>
      <c r="V7841" s="2"/>
      <c r="Y7841" t="str">
        <f t="shared" si="488"/>
        <v/>
      </c>
      <c r="AA7841" t="str">
        <f t="shared" si="489"/>
        <v/>
      </c>
      <c r="AC7841" s="7"/>
      <c r="AD7841" t="s">
        <v>5399</v>
      </c>
      <c r="AE7841">
        <f t="shared" si="487"/>
        <v>1</v>
      </c>
      <c r="AG7841" s="2"/>
      <c r="AI7841" s="7"/>
    </row>
    <row r="7842" spans="1:49" ht="11" customHeight="1" outlineLevel="1" x14ac:dyDescent="0.25">
      <c r="A7842" t="s">
        <v>676</v>
      </c>
      <c r="C7842" s="2" t="s">
        <v>12953</v>
      </c>
      <c r="D7842" s="2" t="s">
        <v>7949</v>
      </c>
      <c r="E7842" s="7">
        <v>2019</v>
      </c>
      <c r="F7842" s="5" t="s">
        <v>21660</v>
      </c>
      <c r="H7842" s="5" t="s">
        <v>5398</v>
      </c>
      <c r="I7842" s="6" t="s">
        <v>5399</v>
      </c>
      <c r="J7842" s="6" t="s">
        <v>7948</v>
      </c>
      <c r="K7842" s="17">
        <v>3</v>
      </c>
      <c r="L7842" s="17" t="s">
        <v>7732</v>
      </c>
      <c r="M7842" s="9"/>
      <c r="N7842" s="9"/>
      <c r="O7842" s="21"/>
      <c r="Q7842" s="29"/>
      <c r="U7842" s="17"/>
      <c r="V7842" s="2"/>
      <c r="Y7842" t="str">
        <f t="shared" si="488"/>
        <v/>
      </c>
      <c r="AA7842">
        <f t="shared" si="489"/>
        <v>1</v>
      </c>
      <c r="AC7842" s="7"/>
      <c r="AD7842" t="s">
        <v>5399</v>
      </c>
      <c r="AE7842">
        <f t="shared" si="487"/>
        <v>1</v>
      </c>
      <c r="AG7842" s="2"/>
      <c r="AI7842" s="7"/>
    </row>
    <row r="7843" spans="1:49" ht="11" customHeight="1" outlineLevel="1" x14ac:dyDescent="0.25">
      <c r="A7843" t="s">
        <v>676</v>
      </c>
      <c r="C7843" s="2" t="s">
        <v>12953</v>
      </c>
      <c r="D7843" s="2">
        <v>9858</v>
      </c>
      <c r="E7843" s="7">
        <v>2019</v>
      </c>
      <c r="F7843" s="5" t="s">
        <v>7947</v>
      </c>
      <c r="H7843" s="5" t="s">
        <v>5398</v>
      </c>
      <c r="I7843" s="6" t="s">
        <v>4772</v>
      </c>
      <c r="J7843" s="6" t="s">
        <v>7894</v>
      </c>
      <c r="K7843" s="17">
        <v>3</v>
      </c>
      <c r="L7843" s="17" t="s">
        <v>7730</v>
      </c>
      <c r="M7843" s="9">
        <v>0.3</v>
      </c>
      <c r="N7843" s="9"/>
      <c r="O7843" s="21"/>
      <c r="Q7843" s="29"/>
      <c r="U7843" s="17"/>
      <c r="V7843" s="2"/>
      <c r="Y7843" t="str">
        <f t="shared" si="488"/>
        <v/>
      </c>
      <c r="AA7843" t="str">
        <f t="shared" si="489"/>
        <v/>
      </c>
      <c r="AC7843" s="7"/>
      <c r="AD7843" t="s">
        <v>4772</v>
      </c>
      <c r="AE7843">
        <f t="shared" si="487"/>
        <v>0</v>
      </c>
      <c r="AG7843" s="2"/>
      <c r="AI7843" s="7"/>
    </row>
    <row r="7844" spans="1:49" ht="11" customHeight="1" outlineLevel="1" x14ac:dyDescent="0.25">
      <c r="A7844" t="s">
        <v>676</v>
      </c>
      <c r="C7844" s="2" t="s">
        <v>12953</v>
      </c>
      <c r="D7844" s="2" t="s">
        <v>7950</v>
      </c>
      <c r="E7844" s="7">
        <v>2019</v>
      </c>
      <c r="F7844" s="5" t="s">
        <v>21660</v>
      </c>
      <c r="H7844" s="5" t="s">
        <v>5398</v>
      </c>
      <c r="I7844" s="6" t="s">
        <v>4772</v>
      </c>
      <c r="J7844" s="6" t="s">
        <v>7894</v>
      </c>
      <c r="K7844" s="17">
        <v>3</v>
      </c>
      <c r="L7844" s="17" t="s">
        <v>7732</v>
      </c>
      <c r="M7844" s="9"/>
      <c r="N7844" s="9"/>
      <c r="O7844" s="21"/>
      <c r="Q7844" s="29"/>
      <c r="U7844" s="17"/>
      <c r="V7844" s="2"/>
      <c r="Y7844" t="str">
        <f t="shared" si="488"/>
        <v/>
      </c>
      <c r="AA7844">
        <f t="shared" si="489"/>
        <v>1</v>
      </c>
      <c r="AC7844" s="7"/>
      <c r="AD7844" t="s">
        <v>4772</v>
      </c>
      <c r="AE7844">
        <f t="shared" si="487"/>
        <v>0</v>
      </c>
      <c r="AG7844" s="2"/>
      <c r="AI7844" s="7"/>
    </row>
    <row r="7845" spans="1:49" ht="11" customHeight="1" outlineLevel="1" x14ac:dyDescent="0.25">
      <c r="A7845" t="s">
        <v>676</v>
      </c>
      <c r="C7845" s="2" t="s">
        <v>12953</v>
      </c>
      <c r="D7845" s="2">
        <v>9884</v>
      </c>
      <c r="E7845" s="7">
        <v>2019</v>
      </c>
      <c r="F7845" s="5" t="s">
        <v>6565</v>
      </c>
      <c r="H7845" s="5" t="s">
        <v>5398</v>
      </c>
      <c r="I7845" s="6" t="s">
        <v>5399</v>
      </c>
      <c r="J7845" s="6" t="s">
        <v>7378</v>
      </c>
      <c r="K7845" s="17">
        <v>3</v>
      </c>
      <c r="L7845" s="17" t="s">
        <v>7732</v>
      </c>
      <c r="M7845" s="9"/>
      <c r="N7845" s="9"/>
      <c r="O7845" s="21"/>
      <c r="Q7845" s="29"/>
      <c r="U7845" s="17"/>
      <c r="V7845" s="2"/>
      <c r="Y7845" t="str">
        <f t="shared" si="488"/>
        <v/>
      </c>
      <c r="AA7845" t="str">
        <f t="shared" si="489"/>
        <v/>
      </c>
      <c r="AC7845" s="7"/>
      <c r="AD7845" t="s">
        <v>5399</v>
      </c>
      <c r="AE7845">
        <f t="shared" si="487"/>
        <v>1</v>
      </c>
      <c r="AG7845" s="2"/>
      <c r="AI7845" s="7"/>
    </row>
    <row r="7846" spans="1:49" ht="11" customHeight="1" outlineLevel="1" x14ac:dyDescent="0.25">
      <c r="A7846" t="s">
        <v>676</v>
      </c>
      <c r="C7846" s="2" t="s">
        <v>12953</v>
      </c>
      <c r="D7846" s="2">
        <v>9888</v>
      </c>
      <c r="E7846" s="7">
        <v>2019</v>
      </c>
      <c r="F7846" s="5" t="s">
        <v>7947</v>
      </c>
      <c r="H7846" s="5" t="s">
        <v>5398</v>
      </c>
      <c r="I7846" s="6" t="s">
        <v>5399</v>
      </c>
      <c r="J7846" s="6" t="s">
        <v>7951</v>
      </c>
      <c r="K7846" s="17">
        <v>1</v>
      </c>
      <c r="L7846" s="17" t="s">
        <v>7730</v>
      </c>
      <c r="M7846" s="9">
        <v>1.6</v>
      </c>
      <c r="N7846" s="9"/>
      <c r="O7846" s="21"/>
      <c r="Q7846" s="29"/>
      <c r="U7846" s="17"/>
      <c r="V7846" s="2"/>
      <c r="Y7846" t="str">
        <f t="shared" si="488"/>
        <v/>
      </c>
      <c r="AA7846" t="str">
        <f t="shared" si="489"/>
        <v/>
      </c>
      <c r="AC7846" s="7"/>
      <c r="AD7846" t="s">
        <v>5399</v>
      </c>
      <c r="AE7846">
        <f t="shared" si="487"/>
        <v>1</v>
      </c>
      <c r="AG7846" s="2"/>
      <c r="AI7846" s="7"/>
    </row>
    <row r="7847" spans="1:49" ht="11" customHeight="1" outlineLevel="1" x14ac:dyDescent="0.25">
      <c r="A7847" t="s">
        <v>676</v>
      </c>
      <c r="C7847" s="2" t="s">
        <v>12953</v>
      </c>
      <c r="D7847" s="2" t="s">
        <v>7952</v>
      </c>
      <c r="E7847" s="7">
        <v>2019</v>
      </c>
      <c r="F7847" s="5" t="s">
        <v>21660</v>
      </c>
      <c r="H7847" s="5" t="s">
        <v>5398</v>
      </c>
      <c r="I7847" s="6" t="s">
        <v>5399</v>
      </c>
      <c r="J7847" s="6" t="s">
        <v>7951</v>
      </c>
      <c r="K7847" s="17">
        <v>3</v>
      </c>
      <c r="L7847" s="17" t="s">
        <v>7732</v>
      </c>
      <c r="M7847" s="9"/>
      <c r="N7847" s="9"/>
      <c r="O7847" s="21"/>
      <c r="Q7847" s="29"/>
      <c r="U7847" s="17"/>
      <c r="V7847" s="2"/>
      <c r="Y7847" t="str">
        <f t="shared" si="488"/>
        <v/>
      </c>
      <c r="AA7847">
        <f t="shared" si="489"/>
        <v>1</v>
      </c>
      <c r="AC7847" s="7"/>
      <c r="AD7847" t="s">
        <v>5399</v>
      </c>
      <c r="AE7847">
        <f t="shared" si="487"/>
        <v>1</v>
      </c>
      <c r="AG7847" s="2"/>
      <c r="AI7847" s="7"/>
    </row>
    <row r="7848" spans="1:49" ht="11" customHeight="1" outlineLevel="1" x14ac:dyDescent="0.25">
      <c r="A7848" t="s">
        <v>676</v>
      </c>
      <c r="C7848" s="2" t="s">
        <v>12953</v>
      </c>
      <c r="D7848" s="2">
        <v>9949</v>
      </c>
      <c r="E7848" s="7">
        <v>2019</v>
      </c>
      <c r="F7848" s="5" t="s">
        <v>7947</v>
      </c>
      <c r="H7848" s="5" t="s">
        <v>5398</v>
      </c>
      <c r="I7848" s="6" t="s">
        <v>5399</v>
      </c>
      <c r="J7848" s="6" t="s">
        <v>7953</v>
      </c>
      <c r="K7848" s="17">
        <v>1</v>
      </c>
      <c r="L7848" s="17" t="s">
        <v>7730</v>
      </c>
      <c r="M7848" s="9">
        <v>0.5</v>
      </c>
      <c r="N7848" s="9"/>
      <c r="O7848" s="21"/>
      <c r="Q7848" s="29"/>
      <c r="U7848" s="17"/>
      <c r="V7848" s="2"/>
      <c r="Y7848" t="str">
        <f t="shared" si="488"/>
        <v/>
      </c>
      <c r="AA7848" t="str">
        <f t="shared" si="489"/>
        <v/>
      </c>
      <c r="AC7848" s="7"/>
      <c r="AD7848" t="s">
        <v>5399</v>
      </c>
      <c r="AE7848">
        <f t="shared" si="487"/>
        <v>1</v>
      </c>
      <c r="AG7848" s="2"/>
      <c r="AI7848" s="7"/>
    </row>
    <row r="7849" spans="1:49" ht="11" customHeight="1" outlineLevel="1" x14ac:dyDescent="0.25">
      <c r="A7849" t="s">
        <v>676</v>
      </c>
      <c r="C7849" s="2" t="s">
        <v>12953</v>
      </c>
      <c r="D7849" s="2" t="s">
        <v>7954</v>
      </c>
      <c r="E7849" s="7">
        <v>2019</v>
      </c>
      <c r="F7849" s="5" t="s">
        <v>21660</v>
      </c>
      <c r="H7849" s="5" t="s">
        <v>5398</v>
      </c>
      <c r="I7849" s="6" t="s">
        <v>5399</v>
      </c>
      <c r="J7849" s="6" t="s">
        <v>7953</v>
      </c>
      <c r="K7849" s="17">
        <v>3</v>
      </c>
      <c r="L7849" s="17" t="s">
        <v>7732</v>
      </c>
      <c r="M7849" s="9"/>
      <c r="N7849" s="9"/>
      <c r="O7849" s="21"/>
      <c r="Q7849" s="29"/>
      <c r="U7849" s="17"/>
      <c r="V7849" s="2"/>
      <c r="Y7849" t="str">
        <f t="shared" si="488"/>
        <v/>
      </c>
      <c r="AA7849">
        <f t="shared" si="489"/>
        <v>1</v>
      </c>
      <c r="AC7849" s="7"/>
      <c r="AD7849" t="s">
        <v>5399</v>
      </c>
      <c r="AE7849">
        <f t="shared" si="487"/>
        <v>1</v>
      </c>
      <c r="AG7849" s="2"/>
      <c r="AI7849" s="7"/>
    </row>
    <row r="7850" spans="1:49" ht="11" customHeight="1" x14ac:dyDescent="0.25">
      <c r="A7850" s="4" t="s">
        <v>14360</v>
      </c>
      <c r="B7850" t="s">
        <v>14362</v>
      </c>
      <c r="C7850" s="2" t="s">
        <v>12953</v>
      </c>
      <c r="E7850" s="7"/>
      <c r="F7850" s="5"/>
      <c r="H7850" s="5"/>
      <c r="I7850" s="6"/>
      <c r="J7850" s="6"/>
      <c r="K7850" s="17"/>
      <c r="L7850" s="17"/>
      <c r="M7850" s="9"/>
      <c r="N7850" s="9">
        <f>SUM(M7851:M7860)</f>
        <v>35.4</v>
      </c>
      <c r="O7850" s="21">
        <v>2702</v>
      </c>
      <c r="P7850">
        <f>COUNTIF(L7851:L7860,"*")</f>
        <v>10</v>
      </c>
      <c r="Q7850" s="29">
        <f>P7850/O7850</f>
        <v>3.7009622501850479E-3</v>
      </c>
      <c r="R7850">
        <f>COUNTIF(L7851:L7860,"Y")+COUNTIF(L7851:L7860,"S")</f>
        <v>10</v>
      </c>
      <c r="U7850" s="17" t="s">
        <v>7730</v>
      </c>
      <c r="V7850" s="2"/>
      <c r="W7850" t="s">
        <v>18412</v>
      </c>
      <c r="Y7850" t="str">
        <f t="shared" si="488"/>
        <v/>
      </c>
      <c r="AA7850" t="str">
        <f t="shared" si="489"/>
        <v/>
      </c>
      <c r="AC7850" s="7"/>
      <c r="AF7850">
        <f>COUNTIF(AE7851:AE7860,"1")</f>
        <v>0</v>
      </c>
      <c r="AG7850" s="2"/>
      <c r="AI7850" s="7"/>
      <c r="AJ7850">
        <f>COUNTIF($K7851:$K7860,"1")-COUNTIFS($K7851:$K7860,"1",$L7851:$L7860,"V")</f>
        <v>2</v>
      </c>
      <c r="AK7850">
        <f>COUNTIFS($K7851:$K7860,"1",$L7851:$L7860,"Y")+COUNTIFS($K7851:$K7860,"1",$L7851:$L7860,"s")</f>
        <v>2</v>
      </c>
      <c r="AL7850">
        <f>COUNTIF($K7851:$K7860,"2")-COUNTIFS($K7851:$K7860,"2",$L7851:$L7860,"V")</f>
        <v>0</v>
      </c>
      <c r="AM7850">
        <f>COUNTIFS($K7851:$K7860,"2",$L7851:$L7860,"Y")+COUNTIFS($K7851:$K7860,"2",$L7851:$L7860,"s")</f>
        <v>0</v>
      </c>
      <c r="AN7850">
        <f>COUNTIF($K7851:$K7860,"3")-COUNTIFS($K7851:$K7860,"3",$L7851:$L7860,"V")</f>
        <v>0</v>
      </c>
      <c r="AO7850">
        <f>COUNTIFS($K7851:$K7860,"3",$L7851:$L7860,"Y")+COUNTIFS($K7851:$K7860,"3",$L7851:$L7860,"s")</f>
        <v>0</v>
      </c>
      <c r="AP7850">
        <f>COUNTIF($K7851:$K7860,"4")-COUNTIFS($K7851:$K7860,"4",$L7851:$L7860,"V")</f>
        <v>1</v>
      </c>
      <c r="AQ7850">
        <f>COUNTIFS($K7851:$K7860,"4",$L7851:$L7860,"Y")+COUNTIFS($K7851:$K7860,"4",$L7851:$L7860,"s")</f>
        <v>1</v>
      </c>
      <c r="AR7850">
        <f>COUNTIF($K7851:$K7860,"5")-COUNTIFS($K7851:$K7860,"5",$L7851:$L7860,"V")</f>
        <v>0</v>
      </c>
      <c r="AS7850">
        <f>COUNTIFS($K7851:$K7860,"5",$L7851:$L7860,"Y")+COUNTIFS($K7851:$K7860,"5",$L7851:$L7860,"s")</f>
        <v>0</v>
      </c>
      <c r="AT7850">
        <f>COUNTIF($K7851:$K7860,"6")-COUNTIFS($K7851:$K7860,"6",$L7851:$L7860,"V")</f>
        <v>0</v>
      </c>
      <c r="AU7850">
        <f>COUNTIFS($K7851:$K7860,"6",$L7851:$L7860,"Y")+COUNTIFS($K7851:$K7860,"6",$L7851:$L7860,"s")</f>
        <v>0</v>
      </c>
      <c r="AV7850">
        <f>COUNTIF($K7851:$K7860,"7")-COUNTIFS($K7851:$K7860,"7",$L7851:$L7860,"V")</f>
        <v>7</v>
      </c>
      <c r="AW7850">
        <f>COUNTIFS($K7851:$K7860,"7",$L7851:$L7860,"Y")+COUNTIFS($K7851:$K7860,"7",$L7851:$L7860,"s")</f>
        <v>7</v>
      </c>
    </row>
    <row r="7851" spans="1:49" ht="11" customHeight="1" outlineLevel="1" x14ac:dyDescent="0.25">
      <c r="A7851" t="s">
        <v>14361</v>
      </c>
      <c r="C7851" s="2" t="s">
        <v>12953</v>
      </c>
      <c r="D7851" s="2" t="s">
        <v>14364</v>
      </c>
      <c r="E7851" s="7">
        <v>2013</v>
      </c>
      <c r="F7851" s="5" t="s">
        <v>14365</v>
      </c>
      <c r="H7851" s="5" t="s">
        <v>5398</v>
      </c>
      <c r="I7851" s="6" t="s">
        <v>2352</v>
      </c>
      <c r="J7851" s="6" t="s">
        <v>14363</v>
      </c>
      <c r="K7851" s="17">
        <v>1</v>
      </c>
      <c r="L7851" s="17" t="s">
        <v>7730</v>
      </c>
      <c r="M7851" s="9">
        <v>6.3</v>
      </c>
      <c r="N7851" s="9"/>
      <c r="O7851" s="21"/>
      <c r="Q7851" s="29"/>
      <c r="U7851" s="17"/>
      <c r="V7851" s="2"/>
      <c r="Y7851" t="str">
        <f t="shared" si="488"/>
        <v/>
      </c>
      <c r="AA7851">
        <f t="shared" si="489"/>
        <v>1</v>
      </c>
      <c r="AC7851" s="7"/>
      <c r="AD7851" t="s">
        <v>2352</v>
      </c>
      <c r="AE7851">
        <f t="shared" ref="AE7851:AE7860" si="490">COUNTIF(I7851,"*Fuji*")</f>
        <v>0</v>
      </c>
      <c r="AG7851" s="2">
        <v>1</v>
      </c>
      <c r="AI7851" s="7"/>
    </row>
    <row r="7852" spans="1:49" ht="11" customHeight="1" outlineLevel="1" x14ac:dyDescent="0.25">
      <c r="A7852" t="s">
        <v>14361</v>
      </c>
      <c r="C7852" s="2" t="s">
        <v>12953</v>
      </c>
      <c r="D7852" s="2" t="s">
        <v>14366</v>
      </c>
      <c r="E7852" s="7">
        <v>2013</v>
      </c>
      <c r="F7852" s="5" t="s">
        <v>14365</v>
      </c>
      <c r="H7852" s="5" t="s">
        <v>5398</v>
      </c>
      <c r="I7852" s="6" t="s">
        <v>2352</v>
      </c>
      <c r="J7852" s="6" t="s">
        <v>14363</v>
      </c>
      <c r="K7852" s="17">
        <v>1</v>
      </c>
      <c r="L7852" s="17" t="s">
        <v>7730</v>
      </c>
      <c r="M7852" s="9">
        <v>6.3</v>
      </c>
      <c r="N7852" s="9"/>
      <c r="O7852" s="21"/>
      <c r="Q7852" s="29"/>
      <c r="U7852" s="17"/>
      <c r="V7852" s="2"/>
      <c r="Y7852" t="str">
        <f t="shared" si="488"/>
        <v/>
      </c>
      <c r="AA7852">
        <f t="shared" si="489"/>
        <v>1</v>
      </c>
      <c r="AC7852" s="7"/>
      <c r="AD7852" t="s">
        <v>2352</v>
      </c>
      <c r="AE7852">
        <f t="shared" si="490"/>
        <v>0</v>
      </c>
      <c r="AG7852" s="2">
        <v>1</v>
      </c>
      <c r="AI7852" s="7"/>
    </row>
    <row r="7853" spans="1:49" ht="11" customHeight="1" outlineLevel="1" x14ac:dyDescent="0.25">
      <c r="A7853" t="s">
        <v>14361</v>
      </c>
      <c r="C7853" s="2" t="s">
        <v>12953</v>
      </c>
      <c r="D7853" s="2">
        <v>2352</v>
      </c>
      <c r="E7853" s="7">
        <v>2013</v>
      </c>
      <c r="F7853" s="5" t="s">
        <v>2308</v>
      </c>
      <c r="H7853" s="5" t="s">
        <v>5398</v>
      </c>
      <c r="I7853" s="6" t="s">
        <v>9363</v>
      </c>
      <c r="J7853" s="6" t="s">
        <v>10910</v>
      </c>
      <c r="K7853" s="17">
        <v>7</v>
      </c>
      <c r="L7853" s="17" t="s">
        <v>20076</v>
      </c>
      <c r="M7853" s="9"/>
      <c r="N7853" s="9"/>
      <c r="O7853" s="21"/>
      <c r="Q7853" s="29"/>
      <c r="U7853" s="17"/>
      <c r="V7853" s="2"/>
      <c r="Y7853" t="str">
        <f t="shared" si="488"/>
        <v/>
      </c>
      <c r="AA7853" t="str">
        <f t="shared" si="489"/>
        <v/>
      </c>
      <c r="AC7853" s="7"/>
      <c r="AD7853" t="s">
        <v>9363</v>
      </c>
      <c r="AE7853">
        <f t="shared" si="490"/>
        <v>0</v>
      </c>
      <c r="AG7853" s="2"/>
      <c r="AI7853" s="7"/>
    </row>
    <row r="7854" spans="1:49" ht="11" customHeight="1" outlineLevel="1" x14ac:dyDescent="0.25">
      <c r="A7854" t="s">
        <v>14361</v>
      </c>
      <c r="C7854" s="2" t="s">
        <v>12953</v>
      </c>
      <c r="D7854" s="2">
        <v>2353</v>
      </c>
      <c r="E7854" s="7">
        <v>2013</v>
      </c>
      <c r="F7854" s="5" t="s">
        <v>2308</v>
      </c>
      <c r="H7854" s="5" t="s">
        <v>5398</v>
      </c>
      <c r="I7854" s="6" t="s">
        <v>14369</v>
      </c>
      <c r="J7854" s="6" t="s">
        <v>10910</v>
      </c>
      <c r="K7854" s="17">
        <v>7</v>
      </c>
      <c r="L7854" s="17" t="s">
        <v>20076</v>
      </c>
      <c r="M7854" s="9"/>
      <c r="N7854" s="9"/>
      <c r="O7854" s="21"/>
      <c r="Q7854" s="29"/>
      <c r="U7854" s="17"/>
      <c r="V7854" s="2"/>
      <c r="Y7854" t="str">
        <f t="shared" si="488"/>
        <v/>
      </c>
      <c r="AA7854" t="str">
        <f t="shared" si="489"/>
        <v/>
      </c>
      <c r="AC7854" s="7"/>
      <c r="AD7854" t="s">
        <v>14369</v>
      </c>
      <c r="AE7854">
        <f t="shared" si="490"/>
        <v>0</v>
      </c>
      <c r="AG7854" s="2"/>
      <c r="AI7854" s="7"/>
    </row>
    <row r="7855" spans="1:49" ht="11" customHeight="1" outlineLevel="1" x14ac:dyDescent="0.25">
      <c r="A7855" t="s">
        <v>14361</v>
      </c>
      <c r="C7855" s="2" t="s">
        <v>12953</v>
      </c>
      <c r="D7855" s="2">
        <v>2354</v>
      </c>
      <c r="E7855" s="7">
        <v>2013</v>
      </c>
      <c r="F7855" s="5" t="s">
        <v>2308</v>
      </c>
      <c r="H7855" s="5" t="s">
        <v>5398</v>
      </c>
      <c r="I7855" s="6" t="s">
        <v>9435</v>
      </c>
      <c r="J7855" s="6" t="s">
        <v>10910</v>
      </c>
      <c r="K7855" s="17">
        <v>7</v>
      </c>
      <c r="L7855" s="17" t="s">
        <v>20076</v>
      </c>
      <c r="M7855" s="9"/>
      <c r="N7855" s="9"/>
      <c r="O7855" s="21"/>
      <c r="Q7855" s="29"/>
      <c r="U7855" s="17"/>
      <c r="V7855" s="2"/>
      <c r="Y7855" t="str">
        <f t="shared" si="488"/>
        <v/>
      </c>
      <c r="AA7855" t="str">
        <f t="shared" si="489"/>
        <v/>
      </c>
      <c r="AC7855" s="7"/>
      <c r="AD7855" t="s">
        <v>9435</v>
      </c>
      <c r="AE7855">
        <f t="shared" si="490"/>
        <v>0</v>
      </c>
      <c r="AG7855" s="2"/>
      <c r="AI7855" s="7"/>
    </row>
    <row r="7856" spans="1:49" ht="11" customHeight="1" outlineLevel="1" x14ac:dyDescent="0.25">
      <c r="A7856" t="s">
        <v>14361</v>
      </c>
      <c r="C7856" s="2" t="s">
        <v>12953</v>
      </c>
      <c r="D7856" s="2">
        <v>2355</v>
      </c>
      <c r="E7856" s="7">
        <v>2013</v>
      </c>
      <c r="F7856" s="5" t="s">
        <v>2308</v>
      </c>
      <c r="H7856" s="5" t="s">
        <v>5398</v>
      </c>
      <c r="I7856" s="6" t="s">
        <v>14370</v>
      </c>
      <c r="J7856" s="6" t="s">
        <v>10910</v>
      </c>
      <c r="K7856" s="17">
        <v>7</v>
      </c>
      <c r="L7856" s="17" t="s">
        <v>20076</v>
      </c>
      <c r="M7856" s="9"/>
      <c r="N7856" s="9"/>
      <c r="O7856" s="21"/>
      <c r="Q7856" s="29"/>
      <c r="U7856" s="17"/>
      <c r="V7856" s="2"/>
      <c r="Y7856" t="str">
        <f t="shared" si="488"/>
        <v/>
      </c>
      <c r="AA7856" t="str">
        <f t="shared" si="489"/>
        <v/>
      </c>
      <c r="AC7856" s="7"/>
      <c r="AD7856" t="s">
        <v>14370</v>
      </c>
      <c r="AE7856">
        <f t="shared" si="490"/>
        <v>0</v>
      </c>
      <c r="AG7856" s="2"/>
      <c r="AI7856" s="7"/>
    </row>
    <row r="7857" spans="1:49" ht="11" customHeight="1" outlineLevel="1" x14ac:dyDescent="0.25">
      <c r="A7857" t="s">
        <v>14361</v>
      </c>
      <c r="C7857" s="2" t="s">
        <v>12953</v>
      </c>
      <c r="D7857" s="2">
        <v>2356</v>
      </c>
      <c r="E7857" s="7">
        <v>2013</v>
      </c>
      <c r="F7857" s="5" t="s">
        <v>2308</v>
      </c>
      <c r="H7857" s="5" t="s">
        <v>5398</v>
      </c>
      <c r="I7857" s="6" t="s">
        <v>14371</v>
      </c>
      <c r="J7857" s="6" t="s">
        <v>10910</v>
      </c>
      <c r="K7857" s="17">
        <v>7</v>
      </c>
      <c r="L7857" s="17" t="s">
        <v>20076</v>
      </c>
      <c r="M7857" s="9"/>
      <c r="N7857" s="9"/>
      <c r="O7857" s="21"/>
      <c r="Q7857" s="29"/>
      <c r="U7857" s="17"/>
      <c r="V7857" s="2"/>
      <c r="Y7857" t="str">
        <f t="shared" si="488"/>
        <v/>
      </c>
      <c r="AA7857" t="str">
        <f t="shared" si="489"/>
        <v/>
      </c>
      <c r="AC7857" s="7"/>
      <c r="AD7857" t="s">
        <v>14371</v>
      </c>
      <c r="AE7857">
        <f t="shared" si="490"/>
        <v>0</v>
      </c>
      <c r="AG7857" s="2"/>
      <c r="AI7857" s="7"/>
    </row>
    <row r="7858" spans="1:49" ht="11" customHeight="1" outlineLevel="1" x14ac:dyDescent="0.25">
      <c r="A7858" t="s">
        <v>14361</v>
      </c>
      <c r="C7858" s="2" t="s">
        <v>12953</v>
      </c>
      <c r="D7858" s="2">
        <v>2357</v>
      </c>
      <c r="E7858" s="7">
        <v>2013</v>
      </c>
      <c r="F7858" s="5" t="s">
        <v>2308</v>
      </c>
      <c r="H7858" s="5" t="s">
        <v>5398</v>
      </c>
      <c r="I7858" s="6" t="s">
        <v>9623</v>
      </c>
      <c r="J7858" s="6" t="s">
        <v>10910</v>
      </c>
      <c r="K7858" s="17">
        <v>7</v>
      </c>
      <c r="L7858" s="17" t="s">
        <v>20076</v>
      </c>
      <c r="M7858" s="9"/>
      <c r="N7858" s="9"/>
      <c r="O7858" s="21"/>
      <c r="Q7858" s="29"/>
      <c r="U7858" s="17"/>
      <c r="V7858" s="2"/>
      <c r="Y7858" t="str">
        <f t="shared" si="488"/>
        <v/>
      </c>
      <c r="AA7858" t="str">
        <f t="shared" si="489"/>
        <v/>
      </c>
      <c r="AC7858" s="7"/>
      <c r="AD7858" t="s">
        <v>9623</v>
      </c>
      <c r="AE7858">
        <f t="shared" si="490"/>
        <v>0</v>
      </c>
      <c r="AG7858" s="2"/>
      <c r="AI7858" s="7"/>
    </row>
    <row r="7859" spans="1:49" ht="11" customHeight="1" outlineLevel="1" x14ac:dyDescent="0.25">
      <c r="A7859" t="s">
        <v>14361</v>
      </c>
      <c r="C7859" s="2" t="s">
        <v>12953</v>
      </c>
      <c r="D7859" s="2" t="s">
        <v>14367</v>
      </c>
      <c r="E7859" s="7">
        <v>2013</v>
      </c>
      <c r="F7859" s="5" t="s">
        <v>14368</v>
      </c>
      <c r="H7859" s="5" t="s">
        <v>5398</v>
      </c>
      <c r="I7859" s="6" t="s">
        <v>7576</v>
      </c>
      <c r="J7859" s="6" t="s">
        <v>10910</v>
      </c>
      <c r="K7859" s="17">
        <v>7</v>
      </c>
      <c r="L7859" s="17" t="s">
        <v>7730</v>
      </c>
      <c r="M7859" s="9">
        <v>10.8</v>
      </c>
      <c r="N7859" s="9"/>
      <c r="O7859" s="21"/>
      <c r="Q7859" s="29"/>
      <c r="U7859" s="17"/>
      <c r="V7859" s="2"/>
      <c r="Y7859" t="str">
        <f t="shared" si="488"/>
        <v/>
      </c>
      <c r="AA7859">
        <f t="shared" si="489"/>
        <v>1</v>
      </c>
      <c r="AC7859" s="7"/>
      <c r="AD7859" t="s">
        <v>7576</v>
      </c>
      <c r="AE7859">
        <f t="shared" si="490"/>
        <v>0</v>
      </c>
      <c r="AG7859" s="2"/>
      <c r="AI7859" s="7"/>
    </row>
    <row r="7860" spans="1:49" ht="11" customHeight="1" outlineLevel="1" x14ac:dyDescent="0.25">
      <c r="A7860" t="s">
        <v>14361</v>
      </c>
      <c r="C7860" s="2" t="s">
        <v>12953</v>
      </c>
      <c r="D7860" s="2">
        <v>2634</v>
      </c>
      <c r="E7860" s="7">
        <v>2019</v>
      </c>
      <c r="F7860" s="5" t="s">
        <v>582</v>
      </c>
      <c r="H7860" s="5" t="s">
        <v>5398</v>
      </c>
      <c r="I7860" s="6" t="s">
        <v>12892</v>
      </c>
      <c r="J7860" s="6" t="s">
        <v>14372</v>
      </c>
      <c r="K7860" s="17">
        <v>4</v>
      </c>
      <c r="L7860" s="17" t="s">
        <v>7730</v>
      </c>
      <c r="M7860" s="9">
        <v>12</v>
      </c>
      <c r="N7860" s="9"/>
      <c r="O7860" s="21"/>
      <c r="Q7860" s="29"/>
      <c r="U7860" s="17"/>
      <c r="V7860" s="2"/>
      <c r="Y7860" t="str">
        <f t="shared" si="488"/>
        <v/>
      </c>
      <c r="AA7860" t="str">
        <f t="shared" si="489"/>
        <v/>
      </c>
      <c r="AC7860" s="7"/>
      <c r="AD7860" t="s">
        <v>12892</v>
      </c>
      <c r="AE7860">
        <f t="shared" si="490"/>
        <v>0</v>
      </c>
      <c r="AG7860" s="2"/>
      <c r="AI7860" s="7"/>
    </row>
    <row r="7861" spans="1:49" ht="11" customHeight="1" x14ac:dyDescent="0.25">
      <c r="A7861" s="4" t="s">
        <v>18771</v>
      </c>
      <c r="B7861" t="s">
        <v>13273</v>
      </c>
      <c r="C7861" s="2" t="s">
        <v>12953</v>
      </c>
      <c r="E7861" s="7"/>
      <c r="F7861" s="5"/>
      <c r="H7861" s="5"/>
      <c r="I7861" s="6"/>
      <c r="J7861" s="6"/>
      <c r="K7861" s="17"/>
      <c r="L7861" s="17"/>
      <c r="M7861" s="9"/>
      <c r="N7861" s="9">
        <f>SUM(M7862:M7862)</f>
        <v>1.5</v>
      </c>
      <c r="O7861" s="21">
        <v>202</v>
      </c>
      <c r="P7861">
        <f>COUNTIF(L7862:L7862,"*")</f>
        <v>1</v>
      </c>
      <c r="Q7861" s="29">
        <f>P7861/O7861</f>
        <v>4.9504950495049506E-3</v>
      </c>
      <c r="R7861">
        <f>COUNTIF(L7862,"Y")+COUNTIF(L7862,"S")</f>
        <v>1</v>
      </c>
      <c r="U7861" s="18" t="s">
        <v>7732</v>
      </c>
      <c r="V7861" s="2"/>
      <c r="W7861" t="s">
        <v>18414</v>
      </c>
      <c r="Y7861" t="str">
        <f t="shared" si="488"/>
        <v/>
      </c>
      <c r="AA7861" t="str">
        <f t="shared" si="489"/>
        <v/>
      </c>
      <c r="AC7861" s="7"/>
      <c r="AF7861">
        <f>COUNTIF(AE7862:AE7862,"1")</f>
        <v>0</v>
      </c>
      <c r="AG7861" s="2"/>
      <c r="AI7861" s="7"/>
      <c r="AJ7861">
        <f>COUNTIF($K7862:$K7862,"1")-COUNTIFS($K7862:$K7862,"1",$L7862:$L7862,"V")</f>
        <v>0</v>
      </c>
      <c r="AK7861">
        <f>COUNTIFS($K7862:$K7862,"1",$L7862:$L7862,"Y")+COUNTIFS($K7862:$K7862,"1",$L7862:$L7862,"s")</f>
        <v>0</v>
      </c>
      <c r="AL7861">
        <f>COUNTIF($K7862:$K7862,"2")-COUNTIFS($K7862:$K7862,"2",$L7862:$L7862,"V")</f>
        <v>0</v>
      </c>
      <c r="AM7861">
        <f>COUNTIFS($K7862:$K7862,"2",$L7862:$L7862,"Y")+COUNTIFS($K7862:$K7862,"2",$L7862:$L7862,"s")</f>
        <v>0</v>
      </c>
      <c r="AN7861">
        <f>COUNTIF($K7862:$K7862,"3")-COUNTIFS($K7862:$K7862,"3",$L7862:$L7862,"V")</f>
        <v>1</v>
      </c>
      <c r="AO7861">
        <f>COUNTIFS($K7862:$K7862,"3",$L7862:$L7862,"Y")+COUNTIFS($K7862:$K7862,"3",$L7862:$L7862,"s")</f>
        <v>1</v>
      </c>
      <c r="AP7861">
        <f>COUNTIF($K7862:$K7862,"4")-COUNTIFS($K7862:$K7862,"4",$L7862:$L7862,"V")</f>
        <v>0</v>
      </c>
      <c r="AQ7861">
        <f>COUNTIFS($K7862:$K7862,"4",$L7862:$L7862,"Y")+COUNTIFS($K7862:$K7862,"4",$L7862:$L7862,"s")</f>
        <v>0</v>
      </c>
      <c r="AR7861">
        <f>COUNTIF($K7862:$K7862,"5")-COUNTIFS($K7862:$K7862,"5",$L7862:$L7862,"V")</f>
        <v>0</v>
      </c>
      <c r="AS7861">
        <f>COUNTIFS($K7862:$K7862,"5",$L7862:$L7862,"Y")+COUNTIFS($K7862:$K7862,"5",$L7862:$L7862,"s")</f>
        <v>0</v>
      </c>
      <c r="AT7861">
        <f>COUNTIF($K7862:$K7862,"6")-COUNTIFS($K7862:$K7862,"6",$L7862:$L7862,"V")</f>
        <v>0</v>
      </c>
      <c r="AU7861">
        <f>COUNTIFS($K7862:$K7862,"6",$L7862:$L7862,"Y")+COUNTIFS($K7862:$K7862,"6",$L7862:$L7862,"s")</f>
        <v>0</v>
      </c>
      <c r="AV7861">
        <f>COUNTIF($K7862:$K7862,"7")-COUNTIFS($K7862:$K7862,"7",$L7862:$L7862,"V")</f>
        <v>0</v>
      </c>
      <c r="AW7861">
        <f>COUNTIFS($K7862:$K7862,"7",$L7862:$L7862,"Y")+COUNTIFS($K7862:$K7862,"7",$L7862:$L7862,"s")</f>
        <v>0</v>
      </c>
    </row>
    <row r="7862" spans="1:49" ht="11" customHeight="1" outlineLevel="1" x14ac:dyDescent="0.25">
      <c r="A7862" t="s">
        <v>13272</v>
      </c>
      <c r="C7862" s="2" t="s">
        <v>12953</v>
      </c>
      <c r="D7862" s="2">
        <v>159</v>
      </c>
      <c r="E7862" s="7">
        <v>1967</v>
      </c>
      <c r="F7862" s="5" t="s">
        <v>6563</v>
      </c>
      <c r="H7862" s="5" t="s">
        <v>5398</v>
      </c>
      <c r="I7862" s="6" t="s">
        <v>11160</v>
      </c>
      <c r="J7862" s="6" t="s">
        <v>10017</v>
      </c>
      <c r="K7862" s="17">
        <v>3</v>
      </c>
      <c r="L7862" s="17" t="s">
        <v>7730</v>
      </c>
      <c r="M7862" s="9">
        <v>1.5</v>
      </c>
      <c r="N7862" s="9"/>
      <c r="O7862" s="21"/>
      <c r="Q7862" s="29"/>
      <c r="U7862" s="17"/>
      <c r="V7862" s="2"/>
      <c r="Y7862" t="str">
        <f t="shared" si="488"/>
        <v/>
      </c>
      <c r="AA7862" t="str">
        <f t="shared" si="489"/>
        <v/>
      </c>
      <c r="AC7862" s="7"/>
      <c r="AD7862" t="s">
        <v>11160</v>
      </c>
      <c r="AE7862">
        <f>COUNTIF(I7862,"*Fuji*")</f>
        <v>0</v>
      </c>
      <c r="AG7862" s="2"/>
      <c r="AH7862" t="s">
        <v>4921</v>
      </c>
      <c r="AI7862" s="7"/>
    </row>
    <row r="7863" spans="1:49" ht="11" customHeight="1" x14ac:dyDescent="0.25">
      <c r="A7863" s="4" t="s">
        <v>14373</v>
      </c>
      <c r="B7863" t="s">
        <v>14375</v>
      </c>
      <c r="C7863" s="2" t="s">
        <v>12953</v>
      </c>
      <c r="E7863" s="7"/>
      <c r="F7863" s="5"/>
      <c r="H7863" s="5"/>
      <c r="I7863" s="6"/>
      <c r="J7863" s="6"/>
      <c r="K7863" s="17"/>
      <c r="L7863" s="17"/>
      <c r="M7863" s="9"/>
      <c r="N7863" s="9">
        <f>SUM(M7864:M7879)</f>
        <v>44.2</v>
      </c>
      <c r="O7863" s="21">
        <v>1233</v>
      </c>
      <c r="P7863">
        <f>COUNTIF(L7864:L7879,"*")</f>
        <v>16</v>
      </c>
      <c r="Q7863" s="29">
        <f>P7863/O7863</f>
        <v>1.2976480129764802E-2</v>
      </c>
      <c r="R7863">
        <f>COUNTIF(L7864:L7879,"Y")+COUNTIF(L7864:L7879,"S")</f>
        <v>16</v>
      </c>
      <c r="U7863" s="17" t="s">
        <v>7730</v>
      </c>
      <c r="V7863" s="2"/>
      <c r="W7863" t="s">
        <v>18413</v>
      </c>
      <c r="Y7863" t="str">
        <f t="shared" si="488"/>
        <v/>
      </c>
      <c r="AA7863" t="str">
        <f t="shared" si="489"/>
        <v/>
      </c>
      <c r="AC7863" s="7"/>
      <c r="AF7863">
        <f>COUNTIF(AE7864:AE7879,"1")</f>
        <v>0</v>
      </c>
      <c r="AG7863" s="2"/>
      <c r="AI7863" s="7"/>
      <c r="AJ7863">
        <f>COUNTIF($K7864:$K7879,"1")-COUNTIFS($K7864:$K7879,"1",$L7864:$L7879,"V")</f>
        <v>0</v>
      </c>
      <c r="AK7863">
        <f>COUNTIFS($K7864:$K7879,"1",$L7864:$L7879,"Y")+COUNTIFS($K7864:$K7879,"1",$L7864:$L7879,"s")</f>
        <v>0</v>
      </c>
      <c r="AL7863">
        <f>COUNTIF($K7864:$K7879,"2")-COUNTIFS($K7864:$K7879,"2",$L7864:$L7879,"V")</f>
        <v>0</v>
      </c>
      <c r="AM7863">
        <f>COUNTIFS($K7864:$K7879,"2",$L7864:$L7879,"Y")+COUNTIFS($K7864:$K7879,"2",$L7864:$L7879,"s")</f>
        <v>0</v>
      </c>
      <c r="AN7863">
        <f>COUNTIF($K7864:$K7879,"3")-COUNTIFS($K7864:$K7879,"3",$L7864:$L7879,"V")</f>
        <v>0</v>
      </c>
      <c r="AO7863">
        <f>COUNTIFS($K7864:$K7879,"3",$L7864:$L7879,"Y")+COUNTIFS($K7864:$K7879,"3",$L7864:$L7879,"s")</f>
        <v>0</v>
      </c>
      <c r="AP7863">
        <f>COUNTIF($K7864:$K7879,"4")-COUNTIFS($K7864:$K7879,"4",$L7864:$L7879,"V")</f>
        <v>0</v>
      </c>
      <c r="AQ7863">
        <f>COUNTIFS($K7864:$K7879,"4",$L7864:$L7879,"Y")+COUNTIFS($K7864:$K7879,"4",$L7864:$L7879,"s")</f>
        <v>0</v>
      </c>
      <c r="AR7863">
        <f>COUNTIF($K7864:$K7879,"5")-COUNTIFS($K7864:$K7879,"5",$L7864:$L7879,"V")</f>
        <v>1</v>
      </c>
      <c r="AS7863">
        <f>COUNTIFS($K7864:$K7879,"5",$L7864:$L7879,"Y")+COUNTIFS($K7864:$K7879,"5",$L7864:$L7879,"s")</f>
        <v>1</v>
      </c>
      <c r="AT7863">
        <f>COUNTIF($K7864:$K7879,"6")-COUNTIFS($K7864:$K7879,"6",$L7864:$L7879,"V")</f>
        <v>0</v>
      </c>
      <c r="AU7863">
        <f>COUNTIFS($K7864:$K7879,"6",$L7864:$L7879,"Y")+COUNTIFS($K7864:$K7879,"6",$L7864:$L7879,"s")</f>
        <v>0</v>
      </c>
      <c r="AV7863">
        <f>COUNTIF($K7864:$K7879,"7")-COUNTIFS($K7864:$K7879,"7",$L7864:$L7879,"V")</f>
        <v>15</v>
      </c>
      <c r="AW7863">
        <f>COUNTIFS($K7864:$K7879,"7",$L7864:$L7879,"Y")+COUNTIFS($K7864:$K7879,"7",$L7864:$L7879,"s")</f>
        <v>15</v>
      </c>
    </row>
    <row r="7864" spans="1:49" ht="11" customHeight="1" outlineLevel="1" x14ac:dyDescent="0.25">
      <c r="A7864" t="s">
        <v>14374</v>
      </c>
      <c r="C7864" s="2" t="s">
        <v>12953</v>
      </c>
      <c r="D7864" s="2">
        <v>192</v>
      </c>
      <c r="E7864" s="7">
        <v>1997</v>
      </c>
      <c r="F7864" s="5" t="s">
        <v>14377</v>
      </c>
      <c r="H7864" s="5" t="s">
        <v>5398</v>
      </c>
      <c r="I7864" s="6" t="s">
        <v>9223</v>
      </c>
      <c r="J7864" s="6" t="s">
        <v>7554</v>
      </c>
      <c r="K7864" s="17">
        <v>7</v>
      </c>
      <c r="L7864" s="17" t="s">
        <v>7730</v>
      </c>
      <c r="M7864" s="9">
        <v>0.8</v>
      </c>
      <c r="N7864" s="9"/>
      <c r="O7864" s="21"/>
      <c r="Q7864" s="29"/>
      <c r="U7864" s="17"/>
      <c r="V7864" s="2"/>
      <c r="Y7864" t="str">
        <f t="shared" si="488"/>
        <v/>
      </c>
      <c r="AA7864" t="str">
        <f t="shared" si="489"/>
        <v/>
      </c>
      <c r="AC7864" s="7"/>
      <c r="AD7864" t="s">
        <v>9223</v>
      </c>
      <c r="AE7864">
        <f t="shared" ref="AE7864:AE7879" si="491">COUNTIF(I7864,"*Fuji*")</f>
        <v>0</v>
      </c>
      <c r="AG7864" s="2"/>
      <c r="AI7864" s="7"/>
    </row>
    <row r="7865" spans="1:49" ht="11" customHeight="1" outlineLevel="1" x14ac:dyDescent="0.25">
      <c r="A7865" t="s">
        <v>14374</v>
      </c>
      <c r="C7865" s="2" t="s">
        <v>12953</v>
      </c>
      <c r="D7865" s="2">
        <v>193</v>
      </c>
      <c r="E7865" s="7">
        <v>1997</v>
      </c>
      <c r="F7865" s="5" t="s">
        <v>14377</v>
      </c>
      <c r="H7865" s="5" t="s">
        <v>5398</v>
      </c>
      <c r="I7865" s="6" t="s">
        <v>9223</v>
      </c>
      <c r="J7865" s="6" t="s">
        <v>7554</v>
      </c>
      <c r="K7865" s="17">
        <v>7</v>
      </c>
      <c r="L7865" s="17" t="s">
        <v>7730</v>
      </c>
      <c r="M7865" s="9">
        <v>0.8</v>
      </c>
      <c r="N7865" s="9"/>
      <c r="O7865" s="21"/>
      <c r="Q7865" s="29"/>
      <c r="U7865" s="17"/>
      <c r="V7865" s="2"/>
      <c r="Y7865" t="str">
        <f t="shared" si="488"/>
        <v/>
      </c>
      <c r="AA7865" t="str">
        <f t="shared" si="489"/>
        <v/>
      </c>
      <c r="AC7865" s="7"/>
      <c r="AD7865" t="s">
        <v>9223</v>
      </c>
      <c r="AE7865">
        <f t="shared" si="491"/>
        <v>0</v>
      </c>
      <c r="AG7865" s="2"/>
      <c r="AI7865" s="7"/>
    </row>
    <row r="7866" spans="1:49" ht="11" customHeight="1" outlineLevel="1" x14ac:dyDescent="0.25">
      <c r="A7866" t="s">
        <v>14374</v>
      </c>
      <c r="C7866" s="2" t="s">
        <v>12953</v>
      </c>
      <c r="D7866" s="2">
        <v>194</v>
      </c>
      <c r="E7866" s="7">
        <v>1997</v>
      </c>
      <c r="F7866" s="5" t="s">
        <v>19</v>
      </c>
      <c r="H7866" s="5" t="s">
        <v>5398</v>
      </c>
      <c r="I7866" s="6" t="s">
        <v>9223</v>
      </c>
      <c r="J7866" s="6" t="s">
        <v>7554</v>
      </c>
      <c r="K7866" s="17">
        <v>7</v>
      </c>
      <c r="L7866" s="17" t="s">
        <v>7730</v>
      </c>
      <c r="M7866" s="9">
        <v>0.8</v>
      </c>
      <c r="N7866" s="9"/>
      <c r="O7866" s="21"/>
      <c r="Q7866" s="29"/>
      <c r="U7866" s="17"/>
      <c r="V7866" s="2"/>
      <c r="Y7866" t="str">
        <f t="shared" si="488"/>
        <v/>
      </c>
      <c r="AA7866" t="str">
        <f t="shared" si="489"/>
        <v/>
      </c>
      <c r="AC7866" s="7"/>
      <c r="AD7866" t="s">
        <v>9223</v>
      </c>
      <c r="AE7866">
        <f t="shared" si="491"/>
        <v>0</v>
      </c>
      <c r="AG7866" s="2"/>
      <c r="AI7866" s="7"/>
    </row>
    <row r="7867" spans="1:49" ht="11" customHeight="1" outlineLevel="1" x14ac:dyDescent="0.25">
      <c r="A7867" t="s">
        <v>14374</v>
      </c>
      <c r="C7867" s="2" t="s">
        <v>12953</v>
      </c>
      <c r="D7867" s="2">
        <v>195</v>
      </c>
      <c r="E7867" s="7">
        <v>1997</v>
      </c>
      <c r="F7867" s="5" t="s">
        <v>19</v>
      </c>
      <c r="H7867" s="5" t="s">
        <v>5398</v>
      </c>
      <c r="I7867" s="6" t="s">
        <v>9223</v>
      </c>
      <c r="J7867" s="6" t="s">
        <v>7554</v>
      </c>
      <c r="K7867" s="17">
        <v>7</v>
      </c>
      <c r="L7867" s="17" t="s">
        <v>7730</v>
      </c>
      <c r="M7867" s="9">
        <v>0.8</v>
      </c>
      <c r="N7867" s="9"/>
      <c r="O7867" s="21"/>
      <c r="Q7867" s="29"/>
      <c r="U7867" s="17"/>
      <c r="V7867" s="2"/>
      <c r="Y7867" t="str">
        <f t="shared" si="488"/>
        <v/>
      </c>
      <c r="AA7867" t="str">
        <f t="shared" si="489"/>
        <v/>
      </c>
      <c r="AC7867" s="7"/>
      <c r="AD7867" t="s">
        <v>9223</v>
      </c>
      <c r="AE7867">
        <f t="shared" si="491"/>
        <v>0</v>
      </c>
      <c r="AG7867" s="2"/>
      <c r="AI7867" s="7"/>
    </row>
    <row r="7868" spans="1:49" ht="11" customHeight="1" outlineLevel="1" x14ac:dyDescent="0.25">
      <c r="A7868" t="s">
        <v>14374</v>
      </c>
      <c r="C7868" s="2" t="s">
        <v>12953</v>
      </c>
      <c r="D7868" s="2" t="s">
        <v>14376</v>
      </c>
      <c r="E7868" s="7">
        <v>1997</v>
      </c>
      <c r="F7868" s="5" t="s">
        <v>14378</v>
      </c>
      <c r="H7868" s="5" t="s">
        <v>5398</v>
      </c>
      <c r="I7868" s="6" t="s">
        <v>9223</v>
      </c>
      <c r="J7868" s="6" t="s">
        <v>7554</v>
      </c>
      <c r="K7868" s="17">
        <v>7</v>
      </c>
      <c r="L7868" s="17" t="s">
        <v>7730</v>
      </c>
      <c r="M7868" s="9">
        <v>4</v>
      </c>
      <c r="N7868" s="9"/>
      <c r="O7868" s="21"/>
      <c r="Q7868" s="29"/>
      <c r="U7868" s="17"/>
      <c r="V7868" s="2"/>
      <c r="Y7868" t="str">
        <f t="shared" si="488"/>
        <v/>
      </c>
      <c r="AA7868">
        <f t="shared" si="489"/>
        <v>1</v>
      </c>
      <c r="AC7868" s="7"/>
      <c r="AD7868" t="s">
        <v>9223</v>
      </c>
      <c r="AE7868">
        <f t="shared" si="491"/>
        <v>0</v>
      </c>
      <c r="AG7868" s="2"/>
      <c r="AI7868" s="7"/>
    </row>
    <row r="7869" spans="1:49" ht="11" customHeight="1" outlineLevel="1" x14ac:dyDescent="0.25">
      <c r="A7869" t="s">
        <v>14374</v>
      </c>
      <c r="C7869" s="2" t="s">
        <v>12953</v>
      </c>
      <c r="D7869" s="2" t="s">
        <v>14380</v>
      </c>
      <c r="E7869" s="7">
        <v>2004</v>
      </c>
      <c r="F7869" s="5" t="s">
        <v>14381</v>
      </c>
      <c r="H7869" s="5" t="s">
        <v>5398</v>
      </c>
      <c r="I7869" s="6" t="s">
        <v>14379</v>
      </c>
      <c r="J7869" s="6" t="s">
        <v>14382</v>
      </c>
      <c r="K7869" s="17">
        <v>5</v>
      </c>
      <c r="L7869" s="17" t="s">
        <v>7730</v>
      </c>
      <c r="M7869" s="9">
        <v>2</v>
      </c>
      <c r="N7869" s="9"/>
      <c r="O7869" s="21"/>
      <c r="Q7869" s="29"/>
      <c r="U7869" s="17"/>
      <c r="V7869" s="2"/>
      <c r="Y7869" t="str">
        <f t="shared" si="488"/>
        <v/>
      </c>
      <c r="AA7869">
        <f t="shared" si="489"/>
        <v>1</v>
      </c>
      <c r="AC7869" s="7"/>
      <c r="AD7869" t="s">
        <v>14379</v>
      </c>
      <c r="AE7869">
        <f t="shared" si="491"/>
        <v>0</v>
      </c>
      <c r="AG7869" s="2"/>
      <c r="AI7869" s="7"/>
    </row>
    <row r="7870" spans="1:49" ht="11" customHeight="1" outlineLevel="1" x14ac:dyDescent="0.25">
      <c r="A7870" t="s">
        <v>14374</v>
      </c>
      <c r="C7870" s="2" t="s">
        <v>12953</v>
      </c>
      <c r="D7870" s="2">
        <v>507</v>
      </c>
      <c r="E7870" s="7">
        <v>2005</v>
      </c>
      <c r="F7870" s="5" t="s">
        <v>6366</v>
      </c>
      <c r="H7870" s="5" t="s">
        <v>5398</v>
      </c>
      <c r="I7870" s="6" t="s">
        <v>14384</v>
      </c>
      <c r="J7870" s="6" t="s">
        <v>7554</v>
      </c>
      <c r="K7870" s="17">
        <v>7</v>
      </c>
      <c r="L7870" s="17" t="s">
        <v>7730</v>
      </c>
      <c r="M7870" s="9">
        <v>2</v>
      </c>
      <c r="N7870" s="9"/>
      <c r="O7870" s="21"/>
      <c r="Q7870" s="29"/>
      <c r="U7870" s="17"/>
      <c r="V7870" s="2"/>
      <c r="Y7870" t="str">
        <f t="shared" si="488"/>
        <v/>
      </c>
      <c r="AA7870" t="str">
        <f t="shared" si="489"/>
        <v/>
      </c>
      <c r="AC7870" s="7"/>
      <c r="AD7870" t="s">
        <v>14384</v>
      </c>
      <c r="AE7870">
        <f t="shared" si="491"/>
        <v>0</v>
      </c>
      <c r="AG7870" s="2"/>
      <c r="AI7870" s="7"/>
    </row>
    <row r="7871" spans="1:49" ht="11" customHeight="1" outlineLevel="1" x14ac:dyDescent="0.25">
      <c r="A7871" t="s">
        <v>14374</v>
      </c>
      <c r="C7871" s="2" t="s">
        <v>12953</v>
      </c>
      <c r="D7871" s="2">
        <v>508</v>
      </c>
      <c r="E7871" s="7">
        <v>2005</v>
      </c>
      <c r="F7871" s="5" t="s">
        <v>14383</v>
      </c>
      <c r="H7871" s="5" t="s">
        <v>5398</v>
      </c>
      <c r="I7871" s="6" t="s">
        <v>9029</v>
      </c>
      <c r="J7871" s="6" t="s">
        <v>7554</v>
      </c>
      <c r="K7871" s="17">
        <v>7</v>
      </c>
      <c r="L7871" s="17" t="s">
        <v>7730</v>
      </c>
      <c r="M7871" s="9">
        <v>2</v>
      </c>
      <c r="N7871" s="9"/>
      <c r="O7871" s="21"/>
      <c r="Q7871" s="29"/>
      <c r="U7871" s="17"/>
      <c r="V7871" s="2"/>
      <c r="Y7871" t="str">
        <f t="shared" si="488"/>
        <v/>
      </c>
      <c r="AA7871" t="str">
        <f t="shared" si="489"/>
        <v/>
      </c>
      <c r="AC7871" s="7"/>
      <c r="AD7871" t="s">
        <v>9029</v>
      </c>
      <c r="AE7871">
        <f t="shared" si="491"/>
        <v>0</v>
      </c>
      <c r="AG7871" s="2"/>
      <c r="AI7871" s="7"/>
    </row>
    <row r="7872" spans="1:49" ht="11" customHeight="1" outlineLevel="1" x14ac:dyDescent="0.25">
      <c r="A7872" t="s">
        <v>14374</v>
      </c>
      <c r="C7872" s="2" t="s">
        <v>12953</v>
      </c>
      <c r="D7872" s="2">
        <v>1216</v>
      </c>
      <c r="E7872" s="7">
        <v>2020</v>
      </c>
      <c r="F7872" s="5" t="s">
        <v>14386</v>
      </c>
      <c r="H7872" s="5" t="s">
        <v>5398</v>
      </c>
      <c r="I7872" s="6" t="s">
        <v>9223</v>
      </c>
      <c r="J7872" s="6" t="s">
        <v>7554</v>
      </c>
      <c r="K7872" s="17">
        <v>7</v>
      </c>
      <c r="L7872" s="17" t="s">
        <v>20076</v>
      </c>
      <c r="M7872" s="9"/>
      <c r="N7872" s="9"/>
      <c r="O7872" s="21"/>
      <c r="Q7872" s="29"/>
      <c r="U7872" s="17"/>
      <c r="V7872" s="2"/>
      <c r="Y7872" t="str">
        <f t="shared" si="488"/>
        <v/>
      </c>
      <c r="AA7872" t="str">
        <f t="shared" si="489"/>
        <v/>
      </c>
      <c r="AC7872" s="7"/>
      <c r="AD7872" t="s">
        <v>9223</v>
      </c>
      <c r="AE7872">
        <f t="shared" si="491"/>
        <v>0</v>
      </c>
      <c r="AG7872" s="2"/>
      <c r="AI7872" s="7"/>
    </row>
    <row r="7873" spans="1:49" ht="11" customHeight="1" outlineLevel="1" x14ac:dyDescent="0.25">
      <c r="A7873" t="s">
        <v>14374</v>
      </c>
      <c r="C7873" s="2" t="s">
        <v>12953</v>
      </c>
      <c r="D7873" s="2">
        <v>1217</v>
      </c>
      <c r="E7873" s="7">
        <v>2020</v>
      </c>
      <c r="F7873" s="5" t="s">
        <v>14386</v>
      </c>
      <c r="H7873" s="5" t="s">
        <v>5398</v>
      </c>
      <c r="I7873" s="6" t="s">
        <v>9223</v>
      </c>
      <c r="J7873" s="6" t="s">
        <v>7554</v>
      </c>
      <c r="K7873" s="17">
        <v>7</v>
      </c>
      <c r="L7873" s="17" t="s">
        <v>20076</v>
      </c>
      <c r="M7873" s="9"/>
      <c r="N7873" s="9"/>
      <c r="O7873" s="21"/>
      <c r="Q7873" s="29"/>
      <c r="U7873" s="17"/>
      <c r="V7873" s="2"/>
      <c r="Y7873" t="str">
        <f t="shared" si="488"/>
        <v/>
      </c>
      <c r="AA7873" t="str">
        <f t="shared" si="489"/>
        <v/>
      </c>
      <c r="AC7873" s="7"/>
      <c r="AD7873" t="s">
        <v>9223</v>
      </c>
      <c r="AE7873">
        <f t="shared" si="491"/>
        <v>0</v>
      </c>
      <c r="AG7873" s="2"/>
      <c r="AI7873" s="7"/>
    </row>
    <row r="7874" spans="1:49" ht="11" customHeight="1" outlineLevel="1" x14ac:dyDescent="0.25">
      <c r="A7874" t="s">
        <v>14374</v>
      </c>
      <c r="C7874" s="2" t="s">
        <v>12953</v>
      </c>
      <c r="D7874" s="2">
        <v>1218</v>
      </c>
      <c r="E7874" s="7">
        <v>2020</v>
      </c>
      <c r="F7874" s="5" t="s">
        <v>14386</v>
      </c>
      <c r="H7874" s="5" t="s">
        <v>5398</v>
      </c>
      <c r="I7874" s="6" t="s">
        <v>9223</v>
      </c>
      <c r="J7874" s="6" t="s">
        <v>7554</v>
      </c>
      <c r="K7874" s="17">
        <v>7</v>
      </c>
      <c r="L7874" s="17" t="s">
        <v>20076</v>
      </c>
      <c r="M7874" s="9"/>
      <c r="N7874" s="9"/>
      <c r="O7874" s="21"/>
      <c r="Q7874" s="29"/>
      <c r="U7874" s="17"/>
      <c r="V7874" s="2"/>
      <c r="Y7874" t="str">
        <f t="shared" si="488"/>
        <v/>
      </c>
      <c r="AA7874" t="str">
        <f t="shared" si="489"/>
        <v/>
      </c>
      <c r="AC7874" s="7"/>
      <c r="AD7874" t="s">
        <v>9223</v>
      </c>
      <c r="AE7874">
        <f t="shared" si="491"/>
        <v>0</v>
      </c>
      <c r="AG7874" s="2"/>
      <c r="AI7874" s="7"/>
    </row>
    <row r="7875" spans="1:49" ht="11" customHeight="1" outlineLevel="1" x14ac:dyDescent="0.25">
      <c r="A7875" t="s">
        <v>14374</v>
      </c>
      <c r="C7875" s="2" t="s">
        <v>12953</v>
      </c>
      <c r="D7875" s="2">
        <v>1219</v>
      </c>
      <c r="E7875" s="7">
        <v>2020</v>
      </c>
      <c r="F7875" s="5" t="s">
        <v>14386</v>
      </c>
      <c r="H7875" s="5" t="s">
        <v>5398</v>
      </c>
      <c r="I7875" s="6" t="s">
        <v>9223</v>
      </c>
      <c r="J7875" s="6" t="s">
        <v>7554</v>
      </c>
      <c r="K7875" s="17">
        <v>7</v>
      </c>
      <c r="L7875" s="17" t="s">
        <v>20076</v>
      </c>
      <c r="M7875" s="9"/>
      <c r="N7875" s="9"/>
      <c r="O7875" s="21"/>
      <c r="Q7875" s="29"/>
      <c r="U7875" s="17"/>
      <c r="V7875" s="2"/>
      <c r="Y7875" t="str">
        <f t="shared" si="488"/>
        <v/>
      </c>
      <c r="AA7875" t="str">
        <f t="shared" si="489"/>
        <v/>
      </c>
      <c r="AC7875" s="7"/>
      <c r="AD7875" t="s">
        <v>9223</v>
      </c>
      <c r="AE7875">
        <f t="shared" si="491"/>
        <v>0</v>
      </c>
      <c r="AG7875" s="2"/>
      <c r="AI7875" s="7"/>
    </row>
    <row r="7876" spans="1:49" ht="11" customHeight="1" outlineLevel="1" x14ac:dyDescent="0.25">
      <c r="A7876" t="s">
        <v>14374</v>
      </c>
      <c r="C7876" s="2" t="s">
        <v>12953</v>
      </c>
      <c r="D7876" s="2">
        <v>1220</v>
      </c>
      <c r="E7876" s="7">
        <v>2020</v>
      </c>
      <c r="F7876" s="5" t="s">
        <v>14386</v>
      </c>
      <c r="H7876" s="5" t="s">
        <v>5398</v>
      </c>
      <c r="I7876" s="6" t="s">
        <v>9223</v>
      </c>
      <c r="J7876" s="6" t="s">
        <v>7554</v>
      </c>
      <c r="K7876" s="17">
        <v>7</v>
      </c>
      <c r="L7876" s="17" t="s">
        <v>20076</v>
      </c>
      <c r="M7876" s="9"/>
      <c r="N7876" s="9"/>
      <c r="O7876" s="21"/>
      <c r="Q7876" s="29"/>
      <c r="U7876" s="17"/>
      <c r="V7876" s="2"/>
      <c r="Y7876" t="str">
        <f t="shared" si="488"/>
        <v/>
      </c>
      <c r="AA7876" t="str">
        <f t="shared" si="489"/>
        <v/>
      </c>
      <c r="AC7876" s="7"/>
      <c r="AD7876" t="s">
        <v>9223</v>
      </c>
      <c r="AE7876">
        <f t="shared" si="491"/>
        <v>0</v>
      </c>
      <c r="AG7876" s="2"/>
      <c r="AI7876" s="7"/>
    </row>
    <row r="7877" spans="1:49" ht="11" customHeight="1" outlineLevel="1" x14ac:dyDescent="0.25">
      <c r="A7877" t="s">
        <v>14374</v>
      </c>
      <c r="C7877" s="2" t="s">
        <v>12953</v>
      </c>
      <c r="D7877" s="2">
        <v>1221</v>
      </c>
      <c r="E7877" s="7">
        <v>2020</v>
      </c>
      <c r="F7877" s="5" t="s">
        <v>14386</v>
      </c>
      <c r="H7877" s="5" t="s">
        <v>5398</v>
      </c>
      <c r="I7877" s="6" t="s">
        <v>9223</v>
      </c>
      <c r="J7877" s="6" t="s">
        <v>7554</v>
      </c>
      <c r="K7877" s="17">
        <v>7</v>
      </c>
      <c r="L7877" s="17" t="s">
        <v>20076</v>
      </c>
      <c r="M7877" s="9"/>
      <c r="N7877" s="9"/>
      <c r="O7877" s="21"/>
      <c r="Q7877" s="29"/>
      <c r="U7877" s="17"/>
      <c r="V7877" s="2"/>
      <c r="Y7877" t="str">
        <f t="shared" si="488"/>
        <v/>
      </c>
      <c r="AA7877" t="str">
        <f t="shared" si="489"/>
        <v/>
      </c>
      <c r="AC7877" s="7"/>
      <c r="AD7877" t="s">
        <v>9223</v>
      </c>
      <c r="AE7877">
        <f t="shared" si="491"/>
        <v>0</v>
      </c>
      <c r="AG7877" s="2"/>
      <c r="AI7877" s="7"/>
    </row>
    <row r="7878" spans="1:49" ht="11" customHeight="1" outlineLevel="1" x14ac:dyDescent="0.25">
      <c r="A7878" t="s">
        <v>14374</v>
      </c>
      <c r="C7878" s="2" t="s">
        <v>12953</v>
      </c>
      <c r="D7878" s="2" t="s">
        <v>14385</v>
      </c>
      <c r="E7878" s="7">
        <v>2020</v>
      </c>
      <c r="F7878" s="5" t="s">
        <v>14387</v>
      </c>
      <c r="H7878" s="5" t="s">
        <v>5398</v>
      </c>
      <c r="I7878" s="6" t="s">
        <v>9223</v>
      </c>
      <c r="J7878" s="6" t="s">
        <v>7554</v>
      </c>
      <c r="K7878" s="17">
        <v>7</v>
      </c>
      <c r="L7878" s="17" t="s">
        <v>7730</v>
      </c>
      <c r="M7878" s="9">
        <v>18</v>
      </c>
      <c r="N7878" s="9"/>
      <c r="O7878" s="21"/>
      <c r="Q7878" s="29"/>
      <c r="U7878" s="17"/>
      <c r="V7878" s="2"/>
      <c r="Y7878" t="str">
        <f t="shared" si="488"/>
        <v/>
      </c>
      <c r="AA7878">
        <f t="shared" si="489"/>
        <v>1</v>
      </c>
      <c r="AC7878" s="7"/>
      <c r="AD7878" t="s">
        <v>9223</v>
      </c>
      <c r="AE7878">
        <f t="shared" si="491"/>
        <v>0</v>
      </c>
      <c r="AG7878" s="2"/>
      <c r="AI7878" s="7"/>
    </row>
    <row r="7879" spans="1:49" ht="11" customHeight="1" outlineLevel="1" x14ac:dyDescent="0.25">
      <c r="A7879" t="s">
        <v>14374</v>
      </c>
      <c r="C7879" s="2" t="s">
        <v>12953</v>
      </c>
      <c r="D7879" s="2" t="s">
        <v>14385</v>
      </c>
      <c r="E7879" s="7">
        <v>2020</v>
      </c>
      <c r="F7879" s="5" t="s">
        <v>19969</v>
      </c>
      <c r="H7879" s="5" t="s">
        <v>5398</v>
      </c>
      <c r="I7879" s="6" t="s">
        <v>9223</v>
      </c>
      <c r="J7879" s="6" t="s">
        <v>7554</v>
      </c>
      <c r="K7879" s="17">
        <v>7</v>
      </c>
      <c r="L7879" s="17" t="s">
        <v>7730</v>
      </c>
      <c r="M7879" s="9">
        <v>13</v>
      </c>
      <c r="N7879" s="9"/>
      <c r="O7879" s="21"/>
      <c r="Q7879" s="29"/>
      <c r="U7879" s="17"/>
      <c r="V7879" s="2"/>
      <c r="Y7879">
        <f t="shared" si="488"/>
        <v>1</v>
      </c>
      <c r="AA7879" t="str">
        <f t="shared" si="489"/>
        <v/>
      </c>
      <c r="AC7879" s="7"/>
      <c r="AD7879" t="s">
        <v>9223</v>
      </c>
      <c r="AE7879">
        <f t="shared" si="491"/>
        <v>0</v>
      </c>
      <c r="AG7879" s="2"/>
      <c r="AI7879" s="7"/>
    </row>
    <row r="7880" spans="1:49" ht="11" customHeight="1" x14ac:dyDescent="0.25">
      <c r="A7880" t="s">
        <v>10292</v>
      </c>
      <c r="B7880" t="s">
        <v>4176</v>
      </c>
      <c r="C7880" s="2" t="s">
        <v>11983</v>
      </c>
      <c r="E7880" s="7"/>
      <c r="F7880" s="5"/>
      <c r="H7880" s="5"/>
      <c r="I7880" s="6"/>
      <c r="J7880" s="6"/>
      <c r="K7880" s="17"/>
      <c r="L7880" s="17"/>
      <c r="M7880" s="9"/>
      <c r="N7880" s="9">
        <f>SUM(M7881:M7915)</f>
        <v>95.05</v>
      </c>
      <c r="O7880" s="21">
        <v>1226</v>
      </c>
      <c r="P7880">
        <f>COUNTIF(L7881:L7915,"*")</f>
        <v>35</v>
      </c>
      <c r="Q7880" s="29">
        <f>P7880/O7880</f>
        <v>2.8548123980424143E-2</v>
      </c>
      <c r="R7880">
        <f>COUNTIF(L7881:L7915,"Y")+COUNTIF(L7881:L7915,"S")</f>
        <v>31</v>
      </c>
      <c r="U7880" s="17" t="s">
        <v>7730</v>
      </c>
      <c r="V7880" s="2"/>
      <c r="W7880" t="s">
        <v>18605</v>
      </c>
      <c r="Y7880" t="str">
        <f t="shared" si="488"/>
        <v/>
      </c>
      <c r="AA7880" t="str">
        <f t="shared" si="489"/>
        <v/>
      </c>
      <c r="AC7880" s="7"/>
      <c r="AF7880">
        <f>COUNTIF(AE7881:AE7915,"1")</f>
        <v>0</v>
      </c>
      <c r="AG7880" s="2"/>
      <c r="AI7880" s="7"/>
      <c r="AJ7880">
        <f>COUNTIF($K7881:$K7915,"1")-COUNTIFS($K7881:$K7915,"1",$L7881:$L7915,"V")</f>
        <v>2</v>
      </c>
      <c r="AK7880">
        <f>COUNTIFS($K7881:$K7915,"1",$L7881:$L7915,"Y")+COUNTIFS($K7881:$K7915,"1",$L7881:$L7915,"s")</f>
        <v>1</v>
      </c>
      <c r="AL7880">
        <f>COUNTIF($K7881:$K7915,"2")-COUNTIFS($K7881:$K7915,"2",$L7881:$L7915,"V")</f>
        <v>3</v>
      </c>
      <c r="AM7880">
        <f>COUNTIFS($K7881:$K7915,"2",$L7881:$L7915,"Y")+COUNTIFS($K7881:$K7915,"2",$L7881:$L7915,"s")</f>
        <v>3</v>
      </c>
      <c r="AN7880">
        <f>COUNTIF($K7881:$K7915,"3")-COUNTIFS($K7881:$K7915,"3",$L7881:$L7915,"V")</f>
        <v>7</v>
      </c>
      <c r="AO7880">
        <f>COUNTIFS($K7881:$K7915,"3",$L7881:$L7915,"Y")+COUNTIFS($K7881:$K7915,"3",$L7881:$L7915,"s")</f>
        <v>7</v>
      </c>
      <c r="AP7880">
        <f>COUNTIF($K7881:$K7915,"4")-COUNTIFS($K7881:$K7915,"4",$L7881:$L7915,"V")</f>
        <v>5</v>
      </c>
      <c r="AQ7880">
        <f>COUNTIFS($K7881:$K7915,"4",$L7881:$L7915,"Y")+COUNTIFS($K7881:$K7915,"4",$L7881:$L7915,"s")</f>
        <v>5</v>
      </c>
      <c r="AR7880">
        <f>COUNTIF($K7881:$K7915,"5")-COUNTIFS($K7881:$K7915,"5",$L7881:$L7915,"V")</f>
        <v>2</v>
      </c>
      <c r="AS7880">
        <f>COUNTIFS($K7881:$K7915,"5",$L7881:$L7915,"Y")+COUNTIFS($K7881:$K7915,"5",$L7881:$L7915,"s")</f>
        <v>0</v>
      </c>
      <c r="AT7880">
        <f>COUNTIF($K7881:$K7915,"6")-COUNTIFS($K7881:$K7915,"6",$L7881:$L7915,"V")</f>
        <v>0</v>
      </c>
      <c r="AU7880">
        <f>COUNTIFS($K7881:$K7915,"6",$L7881:$L7915,"Y")+COUNTIFS($K7881:$K7915,"6",$L7881:$L7915,"s")</f>
        <v>0</v>
      </c>
      <c r="AV7880">
        <f>COUNTIF($K7881:$K7915,"7")-COUNTIFS($K7881:$K7915,"7",$L7881:$L7915,"V")</f>
        <v>15</v>
      </c>
      <c r="AW7880">
        <f>COUNTIFS($K7881:$K7915,"7",$L7881:$L7915,"Y")+COUNTIFS($K7881:$K7915,"7",$L7881:$L7915,"s")</f>
        <v>15</v>
      </c>
    </row>
    <row r="7881" spans="1:49" ht="11" customHeight="1" outlineLevel="1" x14ac:dyDescent="0.25">
      <c r="A7881" t="s">
        <v>173</v>
      </c>
      <c r="C7881" s="2" t="s">
        <v>11983</v>
      </c>
      <c r="D7881" s="2">
        <v>5</v>
      </c>
      <c r="E7881" s="7">
        <v>1963</v>
      </c>
      <c r="F7881" s="8" t="s">
        <v>5279</v>
      </c>
      <c r="H7881" s="5" t="s">
        <v>174</v>
      </c>
      <c r="I7881" s="6" t="s">
        <v>2285</v>
      </c>
      <c r="J7881" s="6" t="s">
        <v>6992</v>
      </c>
      <c r="K7881" s="17">
        <v>3</v>
      </c>
      <c r="L7881" s="17" t="s">
        <v>7730</v>
      </c>
      <c r="M7881" s="9">
        <v>0.1</v>
      </c>
      <c r="N7881" s="9"/>
      <c r="O7881" s="21"/>
      <c r="Q7881" s="29"/>
      <c r="U7881" s="17"/>
      <c r="V7881" s="2">
        <v>5</v>
      </c>
      <c r="Y7881" t="str">
        <f t="shared" si="488"/>
        <v/>
      </c>
      <c r="AA7881" t="str">
        <f t="shared" si="489"/>
        <v/>
      </c>
      <c r="AC7881" s="7"/>
      <c r="AD7881" t="s">
        <v>2285</v>
      </c>
      <c r="AE7881">
        <f t="shared" ref="AE7881:AE7915" si="492">COUNTIF(I7881,"*Fuji*")</f>
        <v>0</v>
      </c>
      <c r="AG7881" s="2"/>
      <c r="AH7881" t="s">
        <v>2286</v>
      </c>
      <c r="AI7881" s="7" t="s">
        <v>4610</v>
      </c>
    </row>
    <row r="7882" spans="1:49" ht="11" customHeight="1" outlineLevel="1" x14ac:dyDescent="0.25">
      <c r="A7882" t="s">
        <v>173</v>
      </c>
      <c r="C7882" s="2" t="s">
        <v>11983</v>
      </c>
      <c r="D7882" s="2">
        <v>5</v>
      </c>
      <c r="E7882" s="7">
        <v>1963</v>
      </c>
      <c r="F7882" s="5" t="s">
        <v>4744</v>
      </c>
      <c r="H7882" s="5" t="s">
        <v>174</v>
      </c>
      <c r="I7882" s="6" t="s">
        <v>2285</v>
      </c>
      <c r="J7882" s="6" t="s">
        <v>6992</v>
      </c>
      <c r="K7882" s="17">
        <v>3</v>
      </c>
      <c r="L7882" s="17" t="s">
        <v>20075</v>
      </c>
      <c r="M7882" s="9"/>
      <c r="N7882" s="9"/>
      <c r="O7882" s="21"/>
      <c r="Q7882" s="29"/>
      <c r="U7882" s="17"/>
      <c r="V7882" s="2" t="s">
        <v>5966</v>
      </c>
      <c r="X7882" t="s">
        <v>7732</v>
      </c>
      <c r="Y7882" t="str">
        <f t="shared" si="488"/>
        <v/>
      </c>
      <c r="AA7882" t="str">
        <f t="shared" si="489"/>
        <v/>
      </c>
      <c r="AC7882" s="7"/>
      <c r="AD7882" t="s">
        <v>2285</v>
      </c>
      <c r="AE7882">
        <f t="shared" si="492"/>
        <v>0</v>
      </c>
      <c r="AG7882" s="2"/>
      <c r="AH7882" t="s">
        <v>2286</v>
      </c>
      <c r="AI7882" s="7" t="s">
        <v>4610</v>
      </c>
    </row>
    <row r="7883" spans="1:49" ht="11" customHeight="1" outlineLevel="1" x14ac:dyDescent="0.25">
      <c r="A7883" t="s">
        <v>173</v>
      </c>
      <c r="C7883" s="2" t="s">
        <v>11983</v>
      </c>
      <c r="D7883" s="2">
        <v>79</v>
      </c>
      <c r="E7883" s="7">
        <v>1977</v>
      </c>
      <c r="F7883" s="5" t="s">
        <v>4611</v>
      </c>
      <c r="H7883" s="5" t="s">
        <v>5398</v>
      </c>
      <c r="I7883" s="6" t="s">
        <v>2285</v>
      </c>
      <c r="J7883" s="6" t="s">
        <v>10269</v>
      </c>
      <c r="K7883" s="17">
        <v>3</v>
      </c>
      <c r="L7883" s="17" t="s">
        <v>7730</v>
      </c>
      <c r="M7883" s="9">
        <v>3</v>
      </c>
      <c r="N7883" s="9"/>
      <c r="O7883" s="21"/>
      <c r="Q7883" s="29"/>
      <c r="T7883">
        <v>1</v>
      </c>
      <c r="U7883" s="17"/>
      <c r="V7883" s="2">
        <v>79</v>
      </c>
      <c r="Y7883" t="str">
        <f t="shared" si="488"/>
        <v/>
      </c>
      <c r="AA7883" t="str">
        <f t="shared" si="489"/>
        <v/>
      </c>
      <c r="AC7883" s="7"/>
      <c r="AD7883" t="s">
        <v>2285</v>
      </c>
      <c r="AE7883">
        <f t="shared" si="492"/>
        <v>0</v>
      </c>
      <c r="AG7883" s="2"/>
      <c r="AH7883" t="s">
        <v>2286</v>
      </c>
      <c r="AI7883" s="7" t="s">
        <v>4922</v>
      </c>
    </row>
    <row r="7884" spans="1:49" ht="11" customHeight="1" outlineLevel="1" x14ac:dyDescent="0.25">
      <c r="A7884" t="s">
        <v>173</v>
      </c>
      <c r="C7884" s="2" t="s">
        <v>11983</v>
      </c>
      <c r="D7884" s="2" t="s">
        <v>10268</v>
      </c>
      <c r="E7884" s="7">
        <v>1977</v>
      </c>
      <c r="F7884" s="5" t="s">
        <v>1591</v>
      </c>
      <c r="H7884" s="5" t="s">
        <v>5398</v>
      </c>
      <c r="I7884" s="6" t="s">
        <v>2285</v>
      </c>
      <c r="J7884" s="6" t="s">
        <v>10269</v>
      </c>
      <c r="K7884" s="17">
        <v>3</v>
      </c>
      <c r="L7884" s="17" t="s">
        <v>7730</v>
      </c>
      <c r="M7884" s="9">
        <v>8</v>
      </c>
      <c r="N7884" s="9"/>
      <c r="O7884" s="21"/>
      <c r="Q7884" s="29"/>
      <c r="U7884" s="17"/>
      <c r="V7884" s="2" t="s">
        <v>1637</v>
      </c>
      <c r="Y7884" t="str">
        <f t="shared" si="488"/>
        <v/>
      </c>
      <c r="AA7884" t="str">
        <f t="shared" si="489"/>
        <v/>
      </c>
      <c r="AC7884" s="7"/>
      <c r="AD7884" t="s">
        <v>2285</v>
      </c>
      <c r="AE7884">
        <f t="shared" si="492"/>
        <v>0</v>
      </c>
      <c r="AG7884" s="2"/>
      <c r="AH7884" t="s">
        <v>2286</v>
      </c>
      <c r="AI7884" s="7" t="s">
        <v>4922</v>
      </c>
    </row>
    <row r="7885" spans="1:49" ht="11" customHeight="1" outlineLevel="1" x14ac:dyDescent="0.25">
      <c r="A7885" t="s">
        <v>173</v>
      </c>
      <c r="C7885" s="2" t="s">
        <v>11983</v>
      </c>
      <c r="D7885" s="2">
        <v>98</v>
      </c>
      <c r="E7885" s="7">
        <v>1977</v>
      </c>
      <c r="F7885" s="5" t="s">
        <v>5138</v>
      </c>
      <c r="H7885" s="5" t="s">
        <v>5398</v>
      </c>
      <c r="I7885" s="6" t="s">
        <v>9223</v>
      </c>
      <c r="J7885" s="6" t="s">
        <v>7554</v>
      </c>
      <c r="K7885" s="17">
        <v>7</v>
      </c>
      <c r="L7885" s="17" t="s">
        <v>7730</v>
      </c>
      <c r="M7885" s="9">
        <v>0.15</v>
      </c>
      <c r="N7885" s="9"/>
      <c r="O7885" s="21"/>
      <c r="Q7885" s="29"/>
      <c r="U7885" s="17"/>
      <c r="V7885" s="2"/>
      <c r="Y7885" t="str">
        <f t="shared" si="488"/>
        <v/>
      </c>
      <c r="AA7885" t="str">
        <f t="shared" si="489"/>
        <v/>
      </c>
      <c r="AC7885" s="7"/>
      <c r="AD7885" t="s">
        <v>9223</v>
      </c>
      <c r="AE7885">
        <f t="shared" si="492"/>
        <v>0</v>
      </c>
      <c r="AG7885" s="2"/>
      <c r="AI7885" s="7"/>
    </row>
    <row r="7886" spans="1:49" ht="11" customHeight="1" outlineLevel="1" x14ac:dyDescent="0.25">
      <c r="A7886" t="s">
        <v>173</v>
      </c>
      <c r="C7886" s="2" t="s">
        <v>11983</v>
      </c>
      <c r="D7886" s="2">
        <v>99</v>
      </c>
      <c r="E7886" s="7">
        <v>1977</v>
      </c>
      <c r="F7886" s="5" t="s">
        <v>2974</v>
      </c>
      <c r="H7886" s="5" t="s">
        <v>5398</v>
      </c>
      <c r="I7886" s="6" t="s">
        <v>9223</v>
      </c>
      <c r="J7886" s="6" t="s">
        <v>7554</v>
      </c>
      <c r="K7886" s="17">
        <v>7</v>
      </c>
      <c r="L7886" s="17" t="s">
        <v>7730</v>
      </c>
      <c r="M7886" s="9">
        <v>0.15</v>
      </c>
      <c r="N7886" s="9"/>
      <c r="O7886" s="21"/>
      <c r="Q7886" s="29"/>
      <c r="U7886" s="17"/>
      <c r="V7886" s="2"/>
      <c r="Y7886" t="str">
        <f t="shared" si="488"/>
        <v/>
      </c>
      <c r="AA7886" t="str">
        <f t="shared" si="489"/>
        <v/>
      </c>
      <c r="AC7886" s="7"/>
      <c r="AD7886" t="s">
        <v>9223</v>
      </c>
      <c r="AE7886">
        <f t="shared" si="492"/>
        <v>0</v>
      </c>
      <c r="AG7886" s="2"/>
      <c r="AI7886" s="7"/>
    </row>
    <row r="7887" spans="1:49" ht="11" customHeight="1" outlineLevel="1" x14ac:dyDescent="0.25">
      <c r="A7887" t="s">
        <v>173</v>
      </c>
      <c r="C7887" s="2" t="s">
        <v>11983</v>
      </c>
      <c r="D7887" s="2">
        <v>100</v>
      </c>
      <c r="E7887" s="7">
        <v>1977</v>
      </c>
      <c r="F7887" s="5" t="s">
        <v>5279</v>
      </c>
      <c r="H7887" s="5" t="s">
        <v>5398</v>
      </c>
      <c r="I7887" s="6" t="s">
        <v>9223</v>
      </c>
      <c r="J7887" s="6" t="s">
        <v>7554</v>
      </c>
      <c r="K7887" s="17">
        <v>7</v>
      </c>
      <c r="L7887" s="17" t="s">
        <v>7730</v>
      </c>
      <c r="M7887" s="9">
        <v>0.15</v>
      </c>
      <c r="N7887" s="9"/>
      <c r="O7887" s="21"/>
      <c r="Q7887" s="29"/>
      <c r="U7887" s="17"/>
      <c r="V7887" s="2"/>
      <c r="Y7887" t="str">
        <f t="shared" si="488"/>
        <v/>
      </c>
      <c r="AA7887" t="str">
        <f t="shared" si="489"/>
        <v/>
      </c>
      <c r="AC7887" s="7"/>
      <c r="AD7887" t="s">
        <v>9223</v>
      </c>
      <c r="AE7887">
        <f t="shared" si="492"/>
        <v>0</v>
      </c>
      <c r="AG7887" s="2"/>
      <c r="AI7887" s="7"/>
    </row>
    <row r="7888" spans="1:49" ht="11" customHeight="1" outlineLevel="1" x14ac:dyDescent="0.25">
      <c r="A7888" t="s">
        <v>173</v>
      </c>
      <c r="C7888" s="2" t="s">
        <v>11983</v>
      </c>
      <c r="D7888" s="2">
        <v>101</v>
      </c>
      <c r="E7888" s="7">
        <v>1977</v>
      </c>
      <c r="F7888" s="5" t="s">
        <v>2348</v>
      </c>
      <c r="H7888" s="5" t="s">
        <v>5398</v>
      </c>
      <c r="I7888" s="6" t="s">
        <v>9223</v>
      </c>
      <c r="J7888" s="6" t="s">
        <v>7554</v>
      </c>
      <c r="K7888" s="17">
        <v>7</v>
      </c>
      <c r="L7888" s="17" t="s">
        <v>7730</v>
      </c>
      <c r="M7888" s="9">
        <v>0.15</v>
      </c>
      <c r="N7888" s="9"/>
      <c r="O7888" s="21"/>
      <c r="Q7888" s="29"/>
      <c r="U7888" s="17"/>
      <c r="V7888" s="2"/>
      <c r="Y7888" t="str">
        <f t="shared" si="488"/>
        <v/>
      </c>
      <c r="AA7888" t="str">
        <f t="shared" si="489"/>
        <v/>
      </c>
      <c r="AC7888" s="7"/>
      <c r="AD7888" t="s">
        <v>9223</v>
      </c>
      <c r="AE7888">
        <f t="shared" si="492"/>
        <v>0</v>
      </c>
      <c r="AG7888" s="2"/>
      <c r="AI7888" s="7"/>
    </row>
    <row r="7889" spans="1:35" ht="11" customHeight="1" outlineLevel="1" x14ac:dyDescent="0.25">
      <c r="A7889" t="s">
        <v>173</v>
      </c>
      <c r="C7889" s="2" t="s">
        <v>11983</v>
      </c>
      <c r="D7889" s="2">
        <v>102</v>
      </c>
      <c r="E7889" s="7">
        <v>1977</v>
      </c>
      <c r="F7889" s="5" t="s">
        <v>3421</v>
      </c>
      <c r="H7889" s="5" t="s">
        <v>5398</v>
      </c>
      <c r="I7889" s="6" t="s">
        <v>9223</v>
      </c>
      <c r="J7889" s="6" t="s">
        <v>7554</v>
      </c>
      <c r="K7889" s="17">
        <v>7</v>
      </c>
      <c r="L7889" s="17" t="s">
        <v>7730</v>
      </c>
      <c r="M7889" s="9">
        <v>0.15</v>
      </c>
      <c r="N7889" s="9"/>
      <c r="O7889" s="21"/>
      <c r="Q7889" s="29"/>
      <c r="U7889" s="17"/>
      <c r="V7889" s="2"/>
      <c r="Y7889" t="str">
        <f t="shared" si="488"/>
        <v/>
      </c>
      <c r="AA7889" t="str">
        <f t="shared" si="489"/>
        <v/>
      </c>
      <c r="AC7889" s="7"/>
      <c r="AD7889" t="s">
        <v>9223</v>
      </c>
      <c r="AE7889">
        <f t="shared" si="492"/>
        <v>0</v>
      </c>
      <c r="AG7889" s="2"/>
      <c r="AI7889" s="7"/>
    </row>
    <row r="7890" spans="1:35" ht="11" customHeight="1" outlineLevel="1" x14ac:dyDescent="0.25">
      <c r="A7890" t="s">
        <v>173</v>
      </c>
      <c r="C7890" s="2" t="s">
        <v>11983</v>
      </c>
      <c r="D7890" s="2">
        <v>104</v>
      </c>
      <c r="E7890" s="7">
        <v>1977</v>
      </c>
      <c r="F7890" s="5" t="s">
        <v>1689</v>
      </c>
      <c r="H7890" s="5" t="s">
        <v>5398</v>
      </c>
      <c r="I7890" s="6" t="s">
        <v>9223</v>
      </c>
      <c r="J7890" s="6" t="s">
        <v>7554</v>
      </c>
      <c r="K7890" s="17">
        <v>7</v>
      </c>
      <c r="L7890" s="17" t="s">
        <v>7730</v>
      </c>
      <c r="M7890" s="9">
        <v>0.15</v>
      </c>
      <c r="N7890" s="9"/>
      <c r="O7890" s="21"/>
      <c r="Q7890" s="29"/>
      <c r="U7890" s="17"/>
      <c r="V7890" s="2"/>
      <c r="Y7890" t="str">
        <f t="shared" si="488"/>
        <v/>
      </c>
      <c r="AA7890" t="str">
        <f t="shared" si="489"/>
        <v/>
      </c>
      <c r="AC7890" s="7"/>
      <c r="AD7890" t="s">
        <v>9223</v>
      </c>
      <c r="AE7890">
        <f t="shared" si="492"/>
        <v>0</v>
      </c>
      <c r="AG7890" s="2"/>
      <c r="AI7890" s="7"/>
    </row>
    <row r="7891" spans="1:35" ht="11" customHeight="1" outlineLevel="1" x14ac:dyDescent="0.25">
      <c r="A7891" t="s">
        <v>173</v>
      </c>
      <c r="C7891" s="2" t="s">
        <v>11983</v>
      </c>
      <c r="D7891" s="2">
        <v>105</v>
      </c>
      <c r="E7891" s="7">
        <v>1977</v>
      </c>
      <c r="F7891" s="5" t="s">
        <v>4616</v>
      </c>
      <c r="H7891" s="5" t="s">
        <v>5398</v>
      </c>
      <c r="I7891" s="6" t="s">
        <v>10270</v>
      </c>
      <c r="J7891" s="6" t="s">
        <v>7554</v>
      </c>
      <c r="K7891" s="17">
        <v>7</v>
      </c>
      <c r="L7891" s="17" t="s">
        <v>7730</v>
      </c>
      <c r="M7891" s="9">
        <v>0.35</v>
      </c>
      <c r="N7891" s="9"/>
      <c r="O7891" s="21"/>
      <c r="Q7891" s="29"/>
      <c r="U7891" s="17"/>
      <c r="V7891" s="2"/>
      <c r="Y7891" t="str">
        <f t="shared" si="488"/>
        <v/>
      </c>
      <c r="AA7891" t="str">
        <f t="shared" si="489"/>
        <v/>
      </c>
      <c r="AC7891" s="7"/>
      <c r="AD7891" t="s">
        <v>10270</v>
      </c>
      <c r="AE7891">
        <f t="shared" si="492"/>
        <v>0</v>
      </c>
      <c r="AG7891" s="2"/>
      <c r="AI7891" s="7"/>
    </row>
    <row r="7892" spans="1:35" ht="11" customHeight="1" outlineLevel="1" x14ac:dyDescent="0.25">
      <c r="A7892" t="s">
        <v>173</v>
      </c>
      <c r="C7892" s="2" t="s">
        <v>11983</v>
      </c>
      <c r="D7892" s="2">
        <v>106</v>
      </c>
      <c r="E7892" s="7">
        <v>1977</v>
      </c>
      <c r="F7892" s="5" t="s">
        <v>10277</v>
      </c>
      <c r="H7892" s="5" t="s">
        <v>5398</v>
      </c>
      <c r="I7892" s="6" t="s">
        <v>9029</v>
      </c>
      <c r="J7892" s="6" t="s">
        <v>7554</v>
      </c>
      <c r="K7892" s="17">
        <v>7</v>
      </c>
      <c r="L7892" s="17" t="s">
        <v>7730</v>
      </c>
      <c r="M7892" s="9">
        <v>0.5</v>
      </c>
      <c r="N7892" s="9"/>
      <c r="O7892" s="21"/>
      <c r="Q7892" s="29"/>
      <c r="U7892" s="17"/>
      <c r="V7892" s="2"/>
      <c r="Y7892" t="str">
        <f t="shared" si="488"/>
        <v/>
      </c>
      <c r="AA7892" t="str">
        <f t="shared" si="489"/>
        <v/>
      </c>
      <c r="AC7892" s="7"/>
      <c r="AD7892" t="s">
        <v>9029</v>
      </c>
      <c r="AE7892">
        <f t="shared" si="492"/>
        <v>0</v>
      </c>
      <c r="AG7892" s="2"/>
      <c r="AI7892" s="7"/>
    </row>
    <row r="7893" spans="1:35" ht="11" customHeight="1" outlineLevel="1" x14ac:dyDescent="0.25">
      <c r="A7893" t="s">
        <v>173</v>
      </c>
      <c r="C7893" s="2" t="s">
        <v>11983</v>
      </c>
      <c r="D7893" s="2">
        <v>107</v>
      </c>
      <c r="E7893" s="7">
        <v>1977</v>
      </c>
      <c r="F7893" s="5" t="s">
        <v>2658</v>
      </c>
      <c r="H7893" s="5" t="s">
        <v>5398</v>
      </c>
      <c r="I7893" s="6" t="s">
        <v>10271</v>
      </c>
      <c r="J7893" s="6" t="s">
        <v>7554</v>
      </c>
      <c r="K7893" s="17">
        <v>7</v>
      </c>
      <c r="L7893" s="17" t="s">
        <v>7730</v>
      </c>
      <c r="M7893" s="9">
        <v>0.35</v>
      </c>
      <c r="N7893" s="9"/>
      <c r="O7893" s="21"/>
      <c r="Q7893" s="29"/>
      <c r="U7893" s="17"/>
      <c r="V7893" s="2"/>
      <c r="Y7893" t="str">
        <f t="shared" si="488"/>
        <v/>
      </c>
      <c r="AA7893" t="str">
        <f t="shared" si="489"/>
        <v/>
      </c>
      <c r="AC7893" s="7"/>
      <c r="AD7893" t="s">
        <v>10271</v>
      </c>
      <c r="AE7893">
        <f t="shared" si="492"/>
        <v>0</v>
      </c>
      <c r="AG7893" s="2"/>
      <c r="AI7893" s="7"/>
    </row>
    <row r="7894" spans="1:35" ht="11" customHeight="1" outlineLevel="1" x14ac:dyDescent="0.25">
      <c r="A7894" t="s">
        <v>173</v>
      </c>
      <c r="C7894" s="2" t="s">
        <v>11983</v>
      </c>
      <c r="D7894" s="2">
        <v>108</v>
      </c>
      <c r="E7894" s="7">
        <v>1977</v>
      </c>
      <c r="F7894" s="5" t="s">
        <v>2660</v>
      </c>
      <c r="H7894" s="5" t="s">
        <v>5398</v>
      </c>
      <c r="I7894" s="6" t="s">
        <v>10272</v>
      </c>
      <c r="J7894" s="6" t="s">
        <v>7554</v>
      </c>
      <c r="K7894" s="17">
        <v>7</v>
      </c>
      <c r="L7894" s="17" t="s">
        <v>7730</v>
      </c>
      <c r="M7894" s="9">
        <v>0.35</v>
      </c>
      <c r="N7894" s="9"/>
      <c r="O7894" s="21"/>
      <c r="Q7894" s="29"/>
      <c r="U7894" s="17"/>
      <c r="V7894" s="2"/>
      <c r="Y7894" t="str">
        <f t="shared" si="488"/>
        <v/>
      </c>
      <c r="AA7894" t="str">
        <f t="shared" si="489"/>
        <v/>
      </c>
      <c r="AC7894" s="7"/>
      <c r="AD7894" t="s">
        <v>10272</v>
      </c>
      <c r="AE7894">
        <f t="shared" si="492"/>
        <v>0</v>
      </c>
      <c r="AG7894" s="2"/>
      <c r="AI7894" s="7"/>
    </row>
    <row r="7895" spans="1:35" ht="11" customHeight="1" outlineLevel="1" x14ac:dyDescent="0.25">
      <c r="A7895" t="s">
        <v>173</v>
      </c>
      <c r="C7895" s="2" t="s">
        <v>11983</v>
      </c>
      <c r="D7895" s="2">
        <v>109</v>
      </c>
      <c r="E7895" s="7">
        <v>1977</v>
      </c>
      <c r="F7895" s="5" t="s">
        <v>4611</v>
      </c>
      <c r="H7895" s="5" t="s">
        <v>5398</v>
      </c>
      <c r="I7895" s="6" t="s">
        <v>10273</v>
      </c>
      <c r="J7895" s="6" t="s">
        <v>7554</v>
      </c>
      <c r="K7895" s="17">
        <v>7</v>
      </c>
      <c r="L7895" s="17" t="s">
        <v>7730</v>
      </c>
      <c r="M7895" s="9">
        <v>3.4</v>
      </c>
      <c r="N7895" s="9"/>
      <c r="O7895" s="21"/>
      <c r="Q7895" s="29"/>
      <c r="U7895" s="17"/>
      <c r="V7895" s="2"/>
      <c r="Y7895" t="str">
        <f t="shared" si="488"/>
        <v/>
      </c>
      <c r="AA7895" t="str">
        <f t="shared" si="489"/>
        <v/>
      </c>
      <c r="AC7895" s="7"/>
      <c r="AD7895" t="s">
        <v>10273</v>
      </c>
      <c r="AE7895">
        <f t="shared" si="492"/>
        <v>0</v>
      </c>
      <c r="AG7895" s="2"/>
      <c r="AI7895" s="7"/>
    </row>
    <row r="7896" spans="1:35" ht="11" customHeight="1" outlineLevel="1" x14ac:dyDescent="0.25">
      <c r="A7896" t="s">
        <v>173</v>
      </c>
      <c r="C7896" s="2" t="s">
        <v>11983</v>
      </c>
      <c r="D7896" s="2">
        <v>110</v>
      </c>
      <c r="E7896" s="7">
        <v>1977</v>
      </c>
      <c r="F7896" s="5" t="s">
        <v>4367</v>
      </c>
      <c r="H7896" s="5" t="s">
        <v>5398</v>
      </c>
      <c r="I7896" s="6" t="s">
        <v>9031</v>
      </c>
      <c r="J7896" s="6" t="s">
        <v>7554</v>
      </c>
      <c r="K7896" s="17">
        <v>7</v>
      </c>
      <c r="L7896" s="17" t="s">
        <v>7730</v>
      </c>
      <c r="M7896" s="9">
        <v>3.3</v>
      </c>
      <c r="N7896" s="9"/>
      <c r="O7896" s="21"/>
      <c r="Q7896" s="29"/>
      <c r="U7896" s="17"/>
      <c r="V7896" s="2"/>
      <c r="Y7896" t="str">
        <f t="shared" si="488"/>
        <v/>
      </c>
      <c r="AA7896" t="str">
        <f t="shared" si="489"/>
        <v/>
      </c>
      <c r="AC7896" s="7"/>
      <c r="AD7896" t="s">
        <v>9031</v>
      </c>
      <c r="AE7896">
        <f t="shared" si="492"/>
        <v>0</v>
      </c>
      <c r="AG7896" s="2"/>
      <c r="AI7896" s="7"/>
    </row>
    <row r="7897" spans="1:35" ht="11" customHeight="1" outlineLevel="1" x14ac:dyDescent="0.25">
      <c r="A7897" t="s">
        <v>173</v>
      </c>
      <c r="C7897" s="2" t="s">
        <v>11983</v>
      </c>
      <c r="D7897" s="2">
        <v>111</v>
      </c>
      <c r="E7897" s="7">
        <v>1977</v>
      </c>
      <c r="F7897" s="5" t="s">
        <v>5401</v>
      </c>
      <c r="H7897" s="5" t="s">
        <v>5398</v>
      </c>
      <c r="I7897" s="6" t="s">
        <v>9623</v>
      </c>
      <c r="J7897" s="6" t="s">
        <v>7554</v>
      </c>
      <c r="K7897" s="17">
        <v>7</v>
      </c>
      <c r="L7897" s="17" t="s">
        <v>7730</v>
      </c>
      <c r="M7897" s="9">
        <v>4.4000000000000004</v>
      </c>
      <c r="N7897" s="9"/>
      <c r="O7897" s="21"/>
      <c r="Q7897" s="29"/>
      <c r="U7897" s="17"/>
      <c r="V7897" s="2"/>
      <c r="Y7897" t="str">
        <f t="shared" si="488"/>
        <v/>
      </c>
      <c r="AA7897" t="str">
        <f t="shared" si="489"/>
        <v/>
      </c>
      <c r="AC7897" s="7"/>
      <c r="AD7897" t="s">
        <v>9623</v>
      </c>
      <c r="AE7897">
        <f t="shared" si="492"/>
        <v>0</v>
      </c>
      <c r="AG7897" s="2"/>
      <c r="AI7897" s="7"/>
    </row>
    <row r="7898" spans="1:35" ht="11" customHeight="1" outlineLevel="1" x14ac:dyDescent="0.25">
      <c r="A7898" t="s">
        <v>173</v>
      </c>
      <c r="C7898" s="2" t="s">
        <v>11983</v>
      </c>
      <c r="D7898" s="2">
        <v>112</v>
      </c>
      <c r="E7898" s="7">
        <v>1977</v>
      </c>
      <c r="F7898" s="5" t="s">
        <v>3822</v>
      </c>
      <c r="H7898" s="5" t="s">
        <v>5398</v>
      </c>
      <c r="I7898" s="6" t="s">
        <v>10274</v>
      </c>
      <c r="J7898" s="6" t="s">
        <v>7554</v>
      </c>
      <c r="K7898" s="17">
        <v>7</v>
      </c>
      <c r="L7898" s="17" t="s">
        <v>7730</v>
      </c>
      <c r="M7898" s="9">
        <v>3.4</v>
      </c>
      <c r="N7898" s="9"/>
      <c r="O7898" s="21"/>
      <c r="Q7898" s="29"/>
      <c r="U7898" s="17"/>
      <c r="V7898" s="2"/>
      <c r="Y7898" t="str">
        <f t="shared" si="488"/>
        <v/>
      </c>
      <c r="AA7898" t="str">
        <f t="shared" si="489"/>
        <v/>
      </c>
      <c r="AC7898" s="7"/>
      <c r="AD7898" t="s">
        <v>10274</v>
      </c>
      <c r="AE7898">
        <f t="shared" si="492"/>
        <v>0</v>
      </c>
      <c r="AG7898" s="2"/>
      <c r="AI7898" s="7"/>
    </row>
    <row r="7899" spans="1:35" ht="11" customHeight="1" outlineLevel="1" x14ac:dyDescent="0.25">
      <c r="A7899" t="s">
        <v>173</v>
      </c>
      <c r="C7899" s="2" t="s">
        <v>11983</v>
      </c>
      <c r="D7899" s="2">
        <v>212</v>
      </c>
      <c r="E7899" s="7">
        <v>1982</v>
      </c>
      <c r="F7899" s="5" t="s">
        <v>3421</v>
      </c>
      <c r="H7899" s="5" t="s">
        <v>5398</v>
      </c>
      <c r="I7899" s="6" t="s">
        <v>10276</v>
      </c>
      <c r="J7899" s="6" t="s">
        <v>10275</v>
      </c>
      <c r="K7899" s="17">
        <v>4</v>
      </c>
      <c r="L7899" s="17" t="s">
        <v>7730</v>
      </c>
      <c r="M7899" s="9">
        <v>4</v>
      </c>
      <c r="N7899" s="9"/>
      <c r="O7899" s="21"/>
      <c r="Q7899" s="29"/>
      <c r="U7899" s="17"/>
      <c r="V7899" s="2"/>
      <c r="Y7899" t="str">
        <f t="shared" ref="Y7899:Y7962" si="493">IF(COUNTIF(F7899,"*fdc*"),1,"")</f>
        <v/>
      </c>
      <c r="AA7899" t="str">
        <f t="shared" ref="AA7899:AA7962" si="494">IF(COUNTIF(F7899,"*s/s*"),1,"")</f>
        <v/>
      </c>
      <c r="AC7899" s="7"/>
      <c r="AD7899" t="s">
        <v>10276</v>
      </c>
      <c r="AE7899">
        <f t="shared" si="492"/>
        <v>0</v>
      </c>
      <c r="AG7899" s="2"/>
      <c r="AI7899" s="7"/>
    </row>
    <row r="7900" spans="1:35" ht="11" customHeight="1" outlineLevel="1" x14ac:dyDescent="0.25">
      <c r="A7900" t="s">
        <v>173</v>
      </c>
      <c r="C7900" s="2" t="s">
        <v>11983</v>
      </c>
      <c r="D7900" s="2">
        <v>213</v>
      </c>
      <c r="E7900" s="7">
        <v>1982</v>
      </c>
      <c r="F7900" s="5" t="s">
        <v>2658</v>
      </c>
      <c r="H7900" s="5" t="s">
        <v>5398</v>
      </c>
      <c r="I7900" s="6" t="s">
        <v>10276</v>
      </c>
      <c r="J7900" s="6" t="s">
        <v>10275</v>
      </c>
      <c r="K7900" s="17">
        <v>4</v>
      </c>
      <c r="L7900" s="17" t="s">
        <v>7730</v>
      </c>
      <c r="M7900" s="9">
        <v>4</v>
      </c>
      <c r="N7900" s="9"/>
      <c r="O7900" s="21"/>
      <c r="Q7900" s="29"/>
      <c r="S7900">
        <v>1</v>
      </c>
      <c r="T7900">
        <v>1</v>
      </c>
      <c r="U7900" s="17"/>
      <c r="V7900" s="2"/>
      <c r="Y7900" t="str">
        <f t="shared" si="493"/>
        <v/>
      </c>
      <c r="AA7900" t="str">
        <f t="shared" si="494"/>
        <v/>
      </c>
      <c r="AC7900" s="7"/>
      <c r="AD7900" t="s">
        <v>10276</v>
      </c>
      <c r="AE7900">
        <f t="shared" si="492"/>
        <v>0</v>
      </c>
      <c r="AG7900" s="2"/>
      <c r="AI7900" s="7"/>
    </row>
    <row r="7901" spans="1:35" ht="11" customHeight="1" outlineLevel="1" x14ac:dyDescent="0.25">
      <c r="A7901" t="s">
        <v>173</v>
      </c>
      <c r="C7901" s="2" t="s">
        <v>11983</v>
      </c>
      <c r="D7901" s="2">
        <v>214</v>
      </c>
      <c r="E7901" s="7">
        <v>1982</v>
      </c>
      <c r="F7901" s="5" t="s">
        <v>2660</v>
      </c>
      <c r="H7901" s="5" t="s">
        <v>5398</v>
      </c>
      <c r="I7901" s="6" t="s">
        <v>10276</v>
      </c>
      <c r="J7901" s="6" t="s">
        <v>10275</v>
      </c>
      <c r="K7901" s="17">
        <v>4</v>
      </c>
      <c r="L7901" s="17" t="s">
        <v>7730</v>
      </c>
      <c r="M7901" s="9">
        <v>4</v>
      </c>
      <c r="N7901" s="9"/>
      <c r="O7901" s="21"/>
      <c r="Q7901" s="29"/>
      <c r="U7901" s="17"/>
      <c r="V7901" s="2"/>
      <c r="Y7901" t="str">
        <f t="shared" si="493"/>
        <v/>
      </c>
      <c r="AA7901" t="str">
        <f t="shared" si="494"/>
        <v/>
      </c>
      <c r="AC7901" s="7"/>
      <c r="AD7901" t="s">
        <v>10276</v>
      </c>
      <c r="AE7901">
        <f t="shared" si="492"/>
        <v>0</v>
      </c>
      <c r="AG7901" s="2"/>
      <c r="AI7901" s="7"/>
    </row>
    <row r="7902" spans="1:35" ht="11" customHeight="1" outlineLevel="1" x14ac:dyDescent="0.25">
      <c r="A7902" t="s">
        <v>173</v>
      </c>
      <c r="C7902" s="2" t="s">
        <v>11983</v>
      </c>
      <c r="D7902" s="2">
        <v>215</v>
      </c>
      <c r="E7902" s="7">
        <v>1982</v>
      </c>
      <c r="F7902" s="5" t="s">
        <v>4611</v>
      </c>
      <c r="H7902" s="5" t="s">
        <v>5398</v>
      </c>
      <c r="I7902" s="6" t="s">
        <v>10276</v>
      </c>
      <c r="J7902" s="6" t="s">
        <v>10275</v>
      </c>
      <c r="K7902" s="17">
        <v>4</v>
      </c>
      <c r="L7902" s="17" t="s">
        <v>7730</v>
      </c>
      <c r="M7902" s="9">
        <v>4</v>
      </c>
      <c r="N7902" s="9"/>
      <c r="O7902" s="21"/>
      <c r="Q7902" s="29"/>
      <c r="U7902" s="17"/>
      <c r="V7902" s="2"/>
      <c r="Y7902" t="str">
        <f t="shared" si="493"/>
        <v/>
      </c>
      <c r="AA7902" t="str">
        <f t="shared" si="494"/>
        <v/>
      </c>
      <c r="AC7902" s="7"/>
      <c r="AD7902" t="s">
        <v>10276</v>
      </c>
      <c r="AE7902">
        <f t="shared" si="492"/>
        <v>0</v>
      </c>
      <c r="AG7902" s="2"/>
      <c r="AI7902" s="7"/>
    </row>
    <row r="7903" spans="1:35" ht="11" customHeight="1" outlineLevel="1" x14ac:dyDescent="0.25">
      <c r="A7903" t="s">
        <v>173</v>
      </c>
      <c r="C7903" s="2" t="s">
        <v>11983</v>
      </c>
      <c r="D7903" s="2">
        <v>237</v>
      </c>
      <c r="E7903" s="7">
        <v>1982</v>
      </c>
      <c r="F7903" s="5" t="s">
        <v>10279</v>
      </c>
      <c r="H7903" s="5" t="s">
        <v>5398</v>
      </c>
      <c r="I7903" s="6" t="s">
        <v>7698</v>
      </c>
      <c r="J7903" s="6" t="s">
        <v>10278</v>
      </c>
      <c r="K7903" s="17">
        <v>7</v>
      </c>
      <c r="L7903" s="17" t="s">
        <v>7730</v>
      </c>
      <c r="M7903" s="9">
        <v>3</v>
      </c>
      <c r="N7903" s="9"/>
      <c r="O7903" s="21"/>
      <c r="Q7903" s="29"/>
      <c r="U7903" s="17"/>
      <c r="V7903" s="2"/>
      <c r="Y7903" t="str">
        <f t="shared" si="493"/>
        <v/>
      </c>
      <c r="AA7903" t="str">
        <f t="shared" si="494"/>
        <v/>
      </c>
      <c r="AC7903" s="7"/>
      <c r="AD7903" t="s">
        <v>7698</v>
      </c>
      <c r="AE7903">
        <f t="shared" si="492"/>
        <v>0</v>
      </c>
      <c r="AG7903" s="2"/>
      <c r="AI7903" s="7"/>
    </row>
    <row r="7904" spans="1:35" ht="11" customHeight="1" outlineLevel="1" x14ac:dyDescent="0.25">
      <c r="A7904" t="s">
        <v>173</v>
      </c>
      <c r="C7904" s="2" t="s">
        <v>11983</v>
      </c>
      <c r="D7904" s="2">
        <v>401</v>
      </c>
      <c r="E7904" s="7">
        <v>1987</v>
      </c>
      <c r="F7904" s="5" t="s">
        <v>1576</v>
      </c>
      <c r="H7904" s="5" t="s">
        <v>5398</v>
      </c>
      <c r="I7904" s="6" t="s">
        <v>1766</v>
      </c>
      <c r="J7904" s="6" t="s">
        <v>7074</v>
      </c>
      <c r="K7904" s="17">
        <v>2</v>
      </c>
      <c r="L7904" s="17" t="s">
        <v>20076</v>
      </c>
      <c r="M7904" s="9"/>
      <c r="N7904" s="9"/>
      <c r="O7904" s="21"/>
      <c r="Q7904" s="29"/>
      <c r="U7904" s="17"/>
      <c r="V7904" s="2">
        <v>402</v>
      </c>
      <c r="Y7904" t="str">
        <f t="shared" si="493"/>
        <v/>
      </c>
      <c r="AA7904" t="str">
        <f t="shared" si="494"/>
        <v/>
      </c>
      <c r="AC7904" s="7"/>
      <c r="AD7904" t="s">
        <v>1766</v>
      </c>
      <c r="AE7904">
        <f t="shared" si="492"/>
        <v>0</v>
      </c>
      <c r="AG7904" s="2"/>
      <c r="AH7904" t="s">
        <v>2286</v>
      </c>
      <c r="AI7904" s="7" t="s">
        <v>4922</v>
      </c>
    </row>
    <row r="7905" spans="1:49" ht="11" customHeight="1" outlineLevel="1" x14ac:dyDescent="0.25">
      <c r="A7905" t="s">
        <v>173</v>
      </c>
      <c r="C7905" s="2" t="s">
        <v>11983</v>
      </c>
      <c r="D7905" s="2" t="s">
        <v>10280</v>
      </c>
      <c r="E7905" s="7">
        <v>1987</v>
      </c>
      <c r="F7905" s="5" t="s">
        <v>10281</v>
      </c>
      <c r="H7905" s="5" t="s">
        <v>5398</v>
      </c>
      <c r="I7905" s="6" t="s">
        <v>1766</v>
      </c>
      <c r="J7905" s="6" t="s">
        <v>7074</v>
      </c>
      <c r="K7905" s="17">
        <v>2</v>
      </c>
      <c r="L7905" s="17" t="s">
        <v>7730</v>
      </c>
      <c r="M7905" s="9">
        <v>12</v>
      </c>
      <c r="N7905" s="9"/>
      <c r="O7905" s="21"/>
      <c r="Q7905" s="29"/>
      <c r="S7905">
        <v>1</v>
      </c>
      <c r="T7905">
        <v>1</v>
      </c>
      <c r="U7905" s="17"/>
      <c r="V7905" s="2">
        <v>402</v>
      </c>
      <c r="Y7905" t="str">
        <f t="shared" si="493"/>
        <v/>
      </c>
      <c r="AA7905">
        <f t="shared" si="494"/>
        <v>1</v>
      </c>
      <c r="AC7905" s="7"/>
      <c r="AD7905" t="s">
        <v>1766</v>
      </c>
      <c r="AE7905">
        <f t="shared" si="492"/>
        <v>0</v>
      </c>
      <c r="AG7905" s="2"/>
      <c r="AH7905" t="s">
        <v>2286</v>
      </c>
      <c r="AI7905" s="7" t="s">
        <v>4922</v>
      </c>
    </row>
    <row r="7906" spans="1:49" ht="11" customHeight="1" outlineLevel="1" x14ac:dyDescent="0.25">
      <c r="A7906" t="s">
        <v>173</v>
      </c>
      <c r="C7906" s="2" t="s">
        <v>11983</v>
      </c>
      <c r="D7906" s="2">
        <v>444</v>
      </c>
      <c r="E7906" s="7">
        <v>1988</v>
      </c>
      <c r="F7906" s="5" t="s">
        <v>6343</v>
      </c>
      <c r="H7906" s="5" t="s">
        <v>5398</v>
      </c>
      <c r="I7906" s="6" t="s">
        <v>6213</v>
      </c>
      <c r="J7906" s="6" t="s">
        <v>10282</v>
      </c>
      <c r="K7906" s="17">
        <v>3</v>
      </c>
      <c r="L7906" s="17" t="s">
        <v>7730</v>
      </c>
      <c r="M7906" s="9">
        <v>8</v>
      </c>
      <c r="N7906" s="9"/>
      <c r="O7906" s="21"/>
      <c r="Q7906" s="29"/>
      <c r="T7906">
        <v>1</v>
      </c>
      <c r="U7906" s="17"/>
      <c r="V7906" s="2"/>
      <c r="Y7906" t="str">
        <f t="shared" si="493"/>
        <v/>
      </c>
      <c r="AA7906" t="str">
        <f t="shared" si="494"/>
        <v/>
      </c>
      <c r="AC7906" s="7"/>
      <c r="AD7906" t="s">
        <v>6213</v>
      </c>
      <c r="AE7906">
        <f t="shared" si="492"/>
        <v>0</v>
      </c>
      <c r="AG7906" s="2"/>
      <c r="AI7906" s="7"/>
    </row>
    <row r="7907" spans="1:49" ht="11" customHeight="1" outlineLevel="1" x14ac:dyDescent="0.25">
      <c r="A7907" t="s">
        <v>173</v>
      </c>
      <c r="C7907" s="2" t="s">
        <v>11983</v>
      </c>
      <c r="D7907" s="2">
        <v>678</v>
      </c>
      <c r="E7907" s="7">
        <v>1996</v>
      </c>
      <c r="F7907" s="5" t="s">
        <v>6211</v>
      </c>
      <c r="H7907" s="5" t="s">
        <v>5398</v>
      </c>
      <c r="I7907" s="6" t="s">
        <v>2285</v>
      </c>
      <c r="J7907" s="6" t="s">
        <v>7074</v>
      </c>
      <c r="K7907" s="17">
        <v>3</v>
      </c>
      <c r="L7907" s="17" t="s">
        <v>7730</v>
      </c>
      <c r="M7907" s="9">
        <v>10</v>
      </c>
      <c r="N7907" s="9"/>
      <c r="O7907" s="21"/>
      <c r="Q7907" s="29"/>
      <c r="U7907" s="17"/>
      <c r="V7907" s="2">
        <v>671</v>
      </c>
      <c r="Y7907" t="str">
        <f t="shared" si="493"/>
        <v/>
      </c>
      <c r="AA7907" t="str">
        <f t="shared" si="494"/>
        <v/>
      </c>
      <c r="AC7907" s="7"/>
      <c r="AD7907" t="s">
        <v>2285</v>
      </c>
      <c r="AE7907">
        <f t="shared" si="492"/>
        <v>0</v>
      </c>
      <c r="AG7907" s="2"/>
      <c r="AH7907" t="s">
        <v>2286</v>
      </c>
      <c r="AI7907" s="7" t="s">
        <v>4610</v>
      </c>
    </row>
    <row r="7908" spans="1:49" ht="11" customHeight="1" outlineLevel="1" x14ac:dyDescent="0.25">
      <c r="A7908" t="s">
        <v>173</v>
      </c>
      <c r="C7908" s="2" t="s">
        <v>11983</v>
      </c>
      <c r="D7908" s="2">
        <v>682</v>
      </c>
      <c r="E7908" s="7">
        <v>1996</v>
      </c>
      <c r="F7908" s="5" t="s">
        <v>10283</v>
      </c>
      <c r="H7908" s="5" t="s">
        <v>5398</v>
      </c>
      <c r="I7908" s="6" t="s">
        <v>6213</v>
      </c>
      <c r="J7908" s="6" t="s">
        <v>7074</v>
      </c>
      <c r="K7908" s="17">
        <v>3</v>
      </c>
      <c r="L7908" s="17" t="s">
        <v>7730</v>
      </c>
      <c r="M7908" s="9">
        <v>6</v>
      </c>
      <c r="N7908" s="9"/>
      <c r="O7908" s="21"/>
      <c r="Q7908" s="29"/>
      <c r="S7908">
        <v>1</v>
      </c>
      <c r="T7908">
        <v>1</v>
      </c>
      <c r="U7908" s="17"/>
      <c r="V7908" s="2"/>
      <c r="Y7908" t="str">
        <f t="shared" si="493"/>
        <v/>
      </c>
      <c r="AA7908">
        <f t="shared" si="494"/>
        <v>1</v>
      </c>
      <c r="AC7908" s="7"/>
      <c r="AD7908" t="s">
        <v>6213</v>
      </c>
      <c r="AE7908">
        <f t="shared" si="492"/>
        <v>0</v>
      </c>
      <c r="AG7908" s="2"/>
      <c r="AI7908" s="7"/>
    </row>
    <row r="7909" spans="1:49" ht="11" customHeight="1" outlineLevel="1" x14ac:dyDescent="0.25">
      <c r="A7909" t="s">
        <v>173</v>
      </c>
      <c r="C7909" s="2" t="s">
        <v>11983</v>
      </c>
      <c r="D7909" s="2">
        <v>725</v>
      </c>
      <c r="E7909" s="7">
        <v>1997</v>
      </c>
      <c r="F7909" s="5" t="s">
        <v>6212</v>
      </c>
      <c r="H7909" s="5" t="s">
        <v>5398</v>
      </c>
      <c r="I7909" s="6" t="s">
        <v>6502</v>
      </c>
      <c r="J7909" s="6" t="s">
        <v>7074</v>
      </c>
      <c r="K7909" s="17">
        <v>2</v>
      </c>
      <c r="L7909" s="17" t="s">
        <v>7730</v>
      </c>
      <c r="M7909" s="9">
        <v>3</v>
      </c>
      <c r="N7909" s="9"/>
      <c r="O7909" s="21"/>
      <c r="Q7909" s="29"/>
      <c r="U7909" s="17"/>
      <c r="V7909" s="2">
        <v>726</v>
      </c>
      <c r="Y7909" t="str">
        <f t="shared" si="493"/>
        <v/>
      </c>
      <c r="AA7909" t="str">
        <f t="shared" si="494"/>
        <v/>
      </c>
      <c r="AC7909" s="7"/>
      <c r="AD7909" t="s">
        <v>6502</v>
      </c>
      <c r="AE7909">
        <f t="shared" si="492"/>
        <v>0</v>
      </c>
      <c r="AG7909" s="2"/>
      <c r="AH7909" t="s">
        <v>2286</v>
      </c>
      <c r="AI7909" s="7" t="s">
        <v>4610</v>
      </c>
    </row>
    <row r="7910" spans="1:49" ht="11" customHeight="1" outlineLevel="1" x14ac:dyDescent="0.25">
      <c r="A7910" t="s">
        <v>173</v>
      </c>
      <c r="C7910" s="2" t="s">
        <v>11983</v>
      </c>
      <c r="D7910" s="2">
        <v>776</v>
      </c>
      <c r="E7910" s="7">
        <v>2002</v>
      </c>
      <c r="F7910" s="5" t="s">
        <v>3822</v>
      </c>
      <c r="H7910" s="5" t="s">
        <v>5398</v>
      </c>
      <c r="I7910" s="6" t="s">
        <v>3823</v>
      </c>
      <c r="J7910" s="6" t="s">
        <v>10284</v>
      </c>
      <c r="K7910" s="17">
        <v>4</v>
      </c>
      <c r="L7910" s="17" t="s">
        <v>7730</v>
      </c>
      <c r="M7910" s="9">
        <v>1</v>
      </c>
      <c r="N7910" s="9"/>
      <c r="O7910" s="21"/>
      <c r="Q7910" s="29"/>
      <c r="U7910" s="17"/>
      <c r="V7910" s="2">
        <v>769</v>
      </c>
      <c r="Y7910" t="str">
        <f t="shared" si="493"/>
        <v/>
      </c>
      <c r="AA7910" t="str">
        <f t="shared" si="494"/>
        <v/>
      </c>
      <c r="AC7910" s="7"/>
      <c r="AD7910" t="s">
        <v>3823</v>
      </c>
      <c r="AE7910">
        <f t="shared" si="492"/>
        <v>0</v>
      </c>
      <c r="AG7910" s="2"/>
      <c r="AH7910" t="s">
        <v>2286</v>
      </c>
      <c r="AI7910" s="7" t="s">
        <v>4922</v>
      </c>
    </row>
    <row r="7911" spans="1:49" ht="11" customHeight="1" outlineLevel="1" x14ac:dyDescent="0.25">
      <c r="A7911" t="s">
        <v>173</v>
      </c>
      <c r="C7911" s="2" t="s">
        <v>11983</v>
      </c>
      <c r="D7911" s="2">
        <v>802</v>
      </c>
      <c r="E7911" s="7">
        <v>2007</v>
      </c>
      <c r="F7911" s="5" t="s">
        <v>10286</v>
      </c>
      <c r="H7911" s="5" t="s">
        <v>5398</v>
      </c>
      <c r="I7911" s="6" t="s">
        <v>2285</v>
      </c>
      <c r="J7911" s="6" t="s">
        <v>10285</v>
      </c>
      <c r="K7911" s="17">
        <v>3</v>
      </c>
      <c r="L7911" s="17" t="s">
        <v>7730</v>
      </c>
      <c r="M7911" s="9">
        <v>4</v>
      </c>
      <c r="N7911" s="9"/>
      <c r="O7911" s="21"/>
      <c r="Q7911" s="29"/>
      <c r="U7911" s="17"/>
      <c r="V7911" s="2"/>
      <c r="Y7911" t="str">
        <f t="shared" si="493"/>
        <v/>
      </c>
      <c r="AA7911" t="str">
        <f t="shared" si="494"/>
        <v/>
      </c>
      <c r="AC7911" s="7"/>
      <c r="AD7911" t="s">
        <v>2285</v>
      </c>
      <c r="AE7911">
        <f t="shared" si="492"/>
        <v>0</v>
      </c>
      <c r="AG7911" s="2"/>
      <c r="AI7911" s="7"/>
    </row>
    <row r="7912" spans="1:49" ht="11" customHeight="1" outlineLevel="1" x14ac:dyDescent="0.25">
      <c r="A7912" t="s">
        <v>173</v>
      </c>
      <c r="C7912" s="2" t="s">
        <v>11983</v>
      </c>
      <c r="D7912" s="2">
        <v>804</v>
      </c>
      <c r="E7912" s="7">
        <v>2007</v>
      </c>
      <c r="F7912" s="5" t="s">
        <v>10287</v>
      </c>
      <c r="H7912" s="5" t="s">
        <v>5398</v>
      </c>
      <c r="I7912" s="6" t="s">
        <v>6213</v>
      </c>
      <c r="J7912" s="6" t="s">
        <v>10285</v>
      </c>
      <c r="K7912" s="17">
        <v>1</v>
      </c>
      <c r="L7912" s="17" t="s">
        <v>7730</v>
      </c>
      <c r="M7912" s="9">
        <v>4</v>
      </c>
      <c r="N7912" s="9"/>
      <c r="O7912" s="21"/>
      <c r="Q7912" s="29"/>
      <c r="T7912">
        <v>1</v>
      </c>
      <c r="U7912" s="17"/>
      <c r="V7912" s="2"/>
      <c r="Y7912" t="str">
        <f t="shared" si="493"/>
        <v/>
      </c>
      <c r="AA7912" t="str">
        <f t="shared" si="494"/>
        <v/>
      </c>
      <c r="AC7912" s="7"/>
      <c r="AD7912" t="s">
        <v>6213</v>
      </c>
      <c r="AE7912">
        <f t="shared" si="492"/>
        <v>0</v>
      </c>
      <c r="AG7912" s="2"/>
      <c r="AI7912" s="7"/>
    </row>
    <row r="7913" spans="1:49" ht="11" customHeight="1" outlineLevel="1" x14ac:dyDescent="0.25">
      <c r="A7913" t="s">
        <v>173</v>
      </c>
      <c r="C7913" s="2" t="s">
        <v>11983</v>
      </c>
      <c r="D7913" s="2">
        <v>1055</v>
      </c>
      <c r="E7913" s="7">
        <v>2013</v>
      </c>
      <c r="F7913" s="5" t="s">
        <v>10291</v>
      </c>
      <c r="H7913" s="5" t="s">
        <v>5398</v>
      </c>
      <c r="I7913" s="6" t="s">
        <v>10289</v>
      </c>
      <c r="J7913" s="6" t="s">
        <v>10288</v>
      </c>
      <c r="K7913" s="17">
        <v>1</v>
      </c>
      <c r="L7913" s="17" t="s">
        <v>7732</v>
      </c>
      <c r="M7913" s="9"/>
      <c r="N7913" s="9"/>
      <c r="O7913" s="21"/>
      <c r="Q7913" s="29"/>
      <c r="U7913" s="17"/>
      <c r="V7913" s="2"/>
      <c r="Y7913" t="str">
        <f t="shared" si="493"/>
        <v/>
      </c>
      <c r="AA7913" t="str">
        <f t="shared" si="494"/>
        <v/>
      </c>
      <c r="AC7913" s="7"/>
      <c r="AD7913" t="s">
        <v>10289</v>
      </c>
      <c r="AE7913">
        <f t="shared" si="492"/>
        <v>0</v>
      </c>
      <c r="AG7913" s="2"/>
      <c r="AI7913" s="7"/>
    </row>
    <row r="7914" spans="1:49" ht="11" customHeight="1" outlineLevel="1" x14ac:dyDescent="0.25">
      <c r="A7914" t="s">
        <v>173</v>
      </c>
      <c r="C7914" s="2" t="s">
        <v>11983</v>
      </c>
      <c r="D7914" s="2">
        <v>1057</v>
      </c>
      <c r="E7914" s="7">
        <v>2013</v>
      </c>
      <c r="F7914" s="5" t="s">
        <v>10291</v>
      </c>
      <c r="H7914" s="5" t="s">
        <v>5398</v>
      </c>
      <c r="I7914" s="6" t="s">
        <v>2285</v>
      </c>
      <c r="J7914" s="6" t="s">
        <v>10288</v>
      </c>
      <c r="K7914" s="17">
        <v>5</v>
      </c>
      <c r="L7914" s="17" t="s">
        <v>7732</v>
      </c>
      <c r="M7914" s="9"/>
      <c r="N7914" s="9"/>
      <c r="O7914" s="21"/>
      <c r="Q7914" s="29"/>
      <c r="U7914" s="17"/>
      <c r="V7914" s="2"/>
      <c r="Y7914" t="str">
        <f t="shared" si="493"/>
        <v/>
      </c>
      <c r="AA7914" t="str">
        <f t="shared" si="494"/>
        <v/>
      </c>
      <c r="AC7914" s="7"/>
      <c r="AD7914" t="s">
        <v>2285</v>
      </c>
      <c r="AE7914">
        <f t="shared" si="492"/>
        <v>0</v>
      </c>
      <c r="AG7914" s="2"/>
      <c r="AI7914" s="7"/>
    </row>
    <row r="7915" spans="1:49" ht="11" customHeight="1" outlineLevel="1" x14ac:dyDescent="0.25">
      <c r="A7915" t="s">
        <v>173</v>
      </c>
      <c r="C7915" s="2" t="s">
        <v>11983</v>
      </c>
      <c r="D7915" s="2">
        <v>1058</v>
      </c>
      <c r="E7915" s="7">
        <v>2013</v>
      </c>
      <c r="F7915" s="5" t="s">
        <v>10291</v>
      </c>
      <c r="H7915" s="5" t="s">
        <v>5398</v>
      </c>
      <c r="I7915" s="6" t="s">
        <v>10290</v>
      </c>
      <c r="J7915" s="6" t="s">
        <v>10288</v>
      </c>
      <c r="K7915" s="17">
        <v>5</v>
      </c>
      <c r="L7915" s="17" t="s">
        <v>7732</v>
      </c>
      <c r="M7915" s="9"/>
      <c r="N7915" s="9"/>
      <c r="O7915" s="21"/>
      <c r="Q7915" s="29"/>
      <c r="U7915" s="17"/>
      <c r="V7915" s="2"/>
      <c r="Y7915" t="str">
        <f t="shared" si="493"/>
        <v/>
      </c>
      <c r="AA7915" t="str">
        <f t="shared" si="494"/>
        <v/>
      </c>
      <c r="AC7915" s="7"/>
      <c r="AD7915" t="s">
        <v>10290</v>
      </c>
      <c r="AE7915">
        <f t="shared" si="492"/>
        <v>0</v>
      </c>
      <c r="AG7915" s="2"/>
      <c r="AI7915" s="7"/>
    </row>
    <row r="7916" spans="1:49" ht="11" customHeight="1" x14ac:dyDescent="0.25">
      <c r="A7916" s="4" t="s">
        <v>10308</v>
      </c>
      <c r="B7916" t="s">
        <v>12402</v>
      </c>
      <c r="C7916" s="2" t="s">
        <v>11983</v>
      </c>
      <c r="E7916" s="7"/>
      <c r="F7916" s="5"/>
      <c r="H7916" s="5"/>
      <c r="I7916" s="6"/>
      <c r="J7916" s="6"/>
      <c r="K7916" s="17"/>
      <c r="L7916" s="17"/>
      <c r="M7916" s="9"/>
      <c r="N7916" s="9">
        <f>SUM(M7917:M7961)</f>
        <v>85.199999999999989</v>
      </c>
      <c r="O7916" s="21">
        <v>280</v>
      </c>
      <c r="P7916">
        <f>COUNTIF(L7917:L7961,"*")</f>
        <v>45</v>
      </c>
      <c r="Q7916" s="29">
        <f>P7916/O7916</f>
        <v>0.16071428571428573</v>
      </c>
      <c r="R7916">
        <f>COUNTIF(L7917:L7961,"Y")+COUNTIF(L7917:L7961,"S")</f>
        <v>41</v>
      </c>
      <c r="U7916" s="18" t="s">
        <v>7732</v>
      </c>
      <c r="V7916" s="2"/>
      <c r="W7916" t="s">
        <v>18618</v>
      </c>
      <c r="Y7916" t="str">
        <f t="shared" si="493"/>
        <v/>
      </c>
      <c r="AA7916" t="str">
        <f t="shared" si="494"/>
        <v/>
      </c>
      <c r="AC7916" s="7"/>
      <c r="AF7916">
        <f>COUNTIF(AE7917:AE7961,"1")</f>
        <v>0</v>
      </c>
      <c r="AG7916" s="2"/>
      <c r="AI7916" s="7"/>
      <c r="AJ7916">
        <f>COUNTIF($K7917:$K7961,"1")-COUNTIFS($K7917:$K7961,"1",$L7917:$L7961,"V")</f>
        <v>1</v>
      </c>
      <c r="AK7916">
        <f>COUNTIFS($K7917:$K7961,"1",$L7917:$L7961,"Y")+COUNTIFS($K7917:$K7961,"1",$L7917:$L7961,"s")</f>
        <v>1</v>
      </c>
      <c r="AL7916">
        <f>COUNTIF($K7917:$K7961,"2")-COUNTIFS($K7917:$K7961,"2",$L7917:$L7961,"V")</f>
        <v>0</v>
      </c>
      <c r="AM7916">
        <f>COUNTIFS($K7917:$K7961,"2",$L7917:$L7961,"Y")+COUNTIFS($K7917:$K7961,"2",$L7917:$L7961,"s")</f>
        <v>0</v>
      </c>
      <c r="AN7916">
        <f>COUNTIF($K7917:$K7961,"3")-COUNTIFS($K7917:$K7961,"3",$L7917:$L7961,"V")</f>
        <v>40</v>
      </c>
      <c r="AO7916">
        <f>COUNTIFS($K7917:$K7961,"3",$L7917:$L7961,"Y")+COUNTIFS($K7917:$K7961,"3",$L7917:$L7961,"s")</f>
        <v>40</v>
      </c>
      <c r="AP7916">
        <f>COUNTIF($K7917:$K7961,"4")-COUNTIFS($K7917:$K7961,"4",$L7917:$L7961,"V")</f>
        <v>0</v>
      </c>
      <c r="AQ7916">
        <f>COUNTIFS($K7917:$K7961,"4",$L7917:$L7961,"Y")+COUNTIFS($K7917:$K7961,"4",$L7917:$L7961,"s")</f>
        <v>0</v>
      </c>
      <c r="AR7916">
        <f>COUNTIF($K7917:$K7961,"5")-COUNTIFS($K7917:$K7961,"5",$L7917:$L7961,"V")</f>
        <v>0</v>
      </c>
      <c r="AS7916">
        <f>COUNTIFS($K7917:$K7961,"5",$L7917:$L7961,"Y")+COUNTIFS($K7917:$K7961,"5",$L7917:$L7961,"s")</f>
        <v>0</v>
      </c>
      <c r="AT7916">
        <f>COUNTIF($K7917:$K7961,"6")-COUNTIFS($K7917:$K7961,"6",$L7917:$L7961,"V")</f>
        <v>0</v>
      </c>
      <c r="AU7916">
        <f>COUNTIFS($K7917:$K7961,"6",$L7917:$L7961,"Y")+COUNTIFS($K7917:$K7961,"6",$L7917:$L7961,"s")</f>
        <v>0</v>
      </c>
      <c r="AV7916">
        <f>COUNTIF($K7917:$K7961,"7")-COUNTIFS($K7917:$K7961,"7",$L7917:$L7961,"V")</f>
        <v>0</v>
      </c>
      <c r="AW7916">
        <f>COUNTIFS($K7917:$K7961,"7",$L7917:$L7961,"Y")+COUNTIFS($K7917:$K7961,"7",$L7917:$L7961,"s")</f>
        <v>0</v>
      </c>
    </row>
    <row r="7917" spans="1:49" ht="11" customHeight="1" outlineLevel="1" x14ac:dyDescent="0.25">
      <c r="A7917" t="s">
        <v>10293</v>
      </c>
      <c r="C7917" s="2" t="s">
        <v>11983</v>
      </c>
      <c r="D7917" s="2">
        <v>4</v>
      </c>
      <c r="E7917" s="7">
        <v>1935</v>
      </c>
      <c r="F7917" s="8" t="s">
        <v>5239</v>
      </c>
      <c r="H7917" s="5" t="s">
        <v>3402</v>
      </c>
      <c r="I7917" s="6" t="s">
        <v>6213</v>
      </c>
      <c r="J7917" s="6" t="s">
        <v>10294</v>
      </c>
      <c r="K7917" s="17">
        <v>3</v>
      </c>
      <c r="L7917" s="17" t="s">
        <v>7730</v>
      </c>
      <c r="M7917" s="9">
        <v>0.2</v>
      </c>
      <c r="N7917" s="9"/>
      <c r="O7917" s="21"/>
      <c r="Q7917" s="29"/>
      <c r="U7917" s="17"/>
      <c r="V7917" s="2">
        <v>49</v>
      </c>
      <c r="Y7917" t="str">
        <f t="shared" si="493"/>
        <v/>
      </c>
      <c r="AA7917" t="str">
        <f t="shared" si="494"/>
        <v/>
      </c>
      <c r="AC7917" s="7"/>
      <c r="AD7917" t="s">
        <v>6213</v>
      </c>
      <c r="AE7917">
        <f t="shared" ref="AE7917:AE7961" si="495">COUNTIF(I7917,"*Fuji*")</f>
        <v>0</v>
      </c>
      <c r="AG7917" s="2"/>
      <c r="AH7917" t="s">
        <v>6214</v>
      </c>
      <c r="AI7917" s="7" t="s">
        <v>4610</v>
      </c>
    </row>
    <row r="7918" spans="1:49" ht="11" customHeight="1" outlineLevel="1" x14ac:dyDescent="0.25">
      <c r="A7918" t="s">
        <v>10293</v>
      </c>
      <c r="C7918" s="2" t="s">
        <v>11983</v>
      </c>
      <c r="D7918" s="2">
        <v>8</v>
      </c>
      <c r="E7918" s="7">
        <v>1935</v>
      </c>
      <c r="F7918" s="8" t="s">
        <v>1956</v>
      </c>
      <c r="H7918" s="5" t="s">
        <v>6215</v>
      </c>
      <c r="I7918" s="6" t="s">
        <v>2285</v>
      </c>
      <c r="J7918" s="6" t="s">
        <v>10294</v>
      </c>
      <c r="K7918" s="17">
        <v>3</v>
      </c>
      <c r="L7918" s="17" t="s">
        <v>7730</v>
      </c>
      <c r="M7918" s="9">
        <v>5</v>
      </c>
      <c r="N7918" s="9"/>
      <c r="O7918" s="21"/>
      <c r="Q7918" s="29"/>
      <c r="U7918" s="17"/>
      <c r="V7918" s="2">
        <v>53</v>
      </c>
      <c r="Y7918" t="str">
        <f t="shared" si="493"/>
        <v/>
      </c>
      <c r="AA7918" t="str">
        <f t="shared" si="494"/>
        <v/>
      </c>
      <c r="AC7918" s="7"/>
      <c r="AD7918" t="s">
        <v>2285</v>
      </c>
      <c r="AE7918">
        <f t="shared" si="495"/>
        <v>0</v>
      </c>
      <c r="AG7918" s="2"/>
      <c r="AH7918" t="s">
        <v>2286</v>
      </c>
      <c r="AI7918" s="7" t="s">
        <v>4922</v>
      </c>
    </row>
    <row r="7919" spans="1:49" ht="11" customHeight="1" outlineLevel="1" x14ac:dyDescent="0.25">
      <c r="A7919" t="s">
        <v>10293</v>
      </c>
      <c r="C7919" s="2" t="s">
        <v>11983</v>
      </c>
      <c r="D7919" s="2">
        <v>9</v>
      </c>
      <c r="E7919" s="7">
        <v>1935</v>
      </c>
      <c r="F7919" s="5" t="s">
        <v>4616</v>
      </c>
      <c r="H7919" s="5" t="s">
        <v>1100</v>
      </c>
      <c r="I7919" s="6" t="s">
        <v>5267</v>
      </c>
      <c r="J7919" s="6" t="s">
        <v>10294</v>
      </c>
      <c r="K7919" s="17">
        <v>3</v>
      </c>
      <c r="L7919" s="17" t="s">
        <v>7730</v>
      </c>
      <c r="M7919" s="9">
        <v>5</v>
      </c>
      <c r="N7919" s="9"/>
      <c r="O7919" s="21"/>
      <c r="Q7919" s="29"/>
      <c r="U7919" s="17"/>
      <c r="V7919" s="2">
        <v>54</v>
      </c>
      <c r="Y7919" t="str">
        <f t="shared" si="493"/>
        <v/>
      </c>
      <c r="AA7919" t="str">
        <f t="shared" si="494"/>
        <v/>
      </c>
      <c r="AC7919" s="7"/>
      <c r="AD7919" t="s">
        <v>5267</v>
      </c>
      <c r="AE7919">
        <f t="shared" si="495"/>
        <v>0</v>
      </c>
      <c r="AG7919" s="2"/>
      <c r="AH7919" t="s">
        <v>6216</v>
      </c>
      <c r="AI7919" s="7" t="s">
        <v>4922</v>
      </c>
    </row>
    <row r="7920" spans="1:49" ht="11" customHeight="1" outlineLevel="1" x14ac:dyDescent="0.25">
      <c r="A7920" t="s">
        <v>10293</v>
      </c>
      <c r="C7920" s="2" t="s">
        <v>11983</v>
      </c>
      <c r="D7920" s="2">
        <v>10</v>
      </c>
      <c r="E7920" s="7">
        <v>1935</v>
      </c>
      <c r="F7920" s="5" t="s">
        <v>2658</v>
      </c>
      <c r="H7920" s="5" t="s">
        <v>6219</v>
      </c>
      <c r="I7920" s="6" t="s">
        <v>6213</v>
      </c>
      <c r="J7920" s="6" t="s">
        <v>10294</v>
      </c>
      <c r="K7920" s="17">
        <v>3</v>
      </c>
      <c r="L7920" s="17" t="s">
        <v>7730</v>
      </c>
      <c r="M7920" s="9">
        <v>5</v>
      </c>
      <c r="N7920" s="9"/>
      <c r="O7920" s="21"/>
      <c r="Q7920" s="29"/>
      <c r="T7920">
        <v>1</v>
      </c>
      <c r="U7920" s="17"/>
      <c r="V7920" s="2">
        <v>55</v>
      </c>
      <c r="Y7920" t="str">
        <f t="shared" si="493"/>
        <v/>
      </c>
      <c r="AA7920" t="str">
        <f t="shared" si="494"/>
        <v/>
      </c>
      <c r="AC7920" s="7"/>
      <c r="AD7920" t="s">
        <v>6213</v>
      </c>
      <c r="AE7920">
        <f t="shared" si="495"/>
        <v>0</v>
      </c>
      <c r="AG7920" s="2"/>
      <c r="AH7920" t="s">
        <v>6214</v>
      </c>
      <c r="AI7920" s="7" t="s">
        <v>4922</v>
      </c>
    </row>
    <row r="7921" spans="1:35" ht="11" customHeight="1" outlineLevel="1" x14ac:dyDescent="0.25">
      <c r="A7921" t="s">
        <v>10293</v>
      </c>
      <c r="C7921" s="2" t="s">
        <v>11983</v>
      </c>
      <c r="D7921" s="2">
        <v>11</v>
      </c>
      <c r="E7921" s="7">
        <v>1935</v>
      </c>
      <c r="F7921" s="5" t="s">
        <v>2660</v>
      </c>
      <c r="H7921" s="5" t="s">
        <v>4031</v>
      </c>
      <c r="I7921" s="6" t="s">
        <v>5267</v>
      </c>
      <c r="J7921" s="6" t="s">
        <v>10294</v>
      </c>
      <c r="K7921" s="17">
        <v>3</v>
      </c>
      <c r="L7921" s="17" t="s">
        <v>7730</v>
      </c>
      <c r="M7921" s="9">
        <v>5</v>
      </c>
      <c r="N7921" s="9"/>
      <c r="O7921" s="21"/>
      <c r="Q7921" s="29"/>
      <c r="U7921" s="17"/>
      <c r="V7921" s="2">
        <v>56</v>
      </c>
      <c r="Y7921" t="str">
        <f t="shared" si="493"/>
        <v/>
      </c>
      <c r="AA7921" t="str">
        <f t="shared" si="494"/>
        <v/>
      </c>
      <c r="AC7921" s="7"/>
      <c r="AD7921" t="s">
        <v>5267</v>
      </c>
      <c r="AE7921">
        <f t="shared" si="495"/>
        <v>0</v>
      </c>
      <c r="AG7921" s="2"/>
      <c r="AH7921" t="s">
        <v>6216</v>
      </c>
      <c r="AI7921" s="7" t="s">
        <v>4922</v>
      </c>
    </row>
    <row r="7922" spans="1:35" ht="11" customHeight="1" outlineLevel="1" x14ac:dyDescent="0.25">
      <c r="A7922" t="s">
        <v>10293</v>
      </c>
      <c r="C7922" s="2" t="s">
        <v>11983</v>
      </c>
      <c r="D7922" s="2">
        <v>25</v>
      </c>
      <c r="E7922" s="7">
        <v>1938</v>
      </c>
      <c r="F7922" s="8" t="s">
        <v>21713</v>
      </c>
      <c r="H7922" s="5" t="s">
        <v>6222</v>
      </c>
      <c r="I7922" s="6" t="s">
        <v>5267</v>
      </c>
      <c r="J7922" s="6" t="s">
        <v>10295</v>
      </c>
      <c r="K7922" s="17">
        <v>3</v>
      </c>
      <c r="L7922" s="17" t="s">
        <v>7730</v>
      </c>
      <c r="M7922" s="9">
        <v>0.7</v>
      </c>
      <c r="N7922" s="9"/>
      <c r="O7922" s="21"/>
      <c r="Q7922" s="29"/>
      <c r="U7922" s="17"/>
      <c r="V7922" s="2">
        <v>69</v>
      </c>
      <c r="Y7922" t="str">
        <f t="shared" si="493"/>
        <v/>
      </c>
      <c r="AA7922" t="str">
        <f t="shared" si="494"/>
        <v/>
      </c>
      <c r="AC7922" s="7"/>
      <c r="AD7922" t="s">
        <v>5267</v>
      </c>
      <c r="AE7922">
        <f t="shared" si="495"/>
        <v>0</v>
      </c>
      <c r="AG7922" s="2"/>
      <c r="AH7922" t="s">
        <v>6216</v>
      </c>
      <c r="AI7922" s="7" t="s">
        <v>4922</v>
      </c>
    </row>
    <row r="7923" spans="1:35" ht="11" customHeight="1" outlineLevel="1" x14ac:dyDescent="0.25">
      <c r="A7923" t="s">
        <v>10293</v>
      </c>
      <c r="C7923" s="2" t="s">
        <v>11983</v>
      </c>
      <c r="D7923" s="2">
        <v>26</v>
      </c>
      <c r="E7923" s="7">
        <v>1938</v>
      </c>
      <c r="F7923" s="5" t="s">
        <v>21713</v>
      </c>
      <c r="H7923" s="5" t="s">
        <v>3401</v>
      </c>
      <c r="I7923" s="6" t="s">
        <v>5267</v>
      </c>
      <c r="J7923" s="6" t="s">
        <v>10295</v>
      </c>
      <c r="K7923" s="17">
        <v>3</v>
      </c>
      <c r="L7923" s="17" t="s">
        <v>7730</v>
      </c>
      <c r="M7923" s="9">
        <v>0.7</v>
      </c>
      <c r="N7923" s="9"/>
      <c r="O7923" s="21"/>
      <c r="Q7923" s="29"/>
      <c r="U7923" s="17"/>
      <c r="V7923" s="2"/>
      <c r="Y7923" t="str">
        <f t="shared" si="493"/>
        <v/>
      </c>
      <c r="AA7923" t="str">
        <f t="shared" si="494"/>
        <v/>
      </c>
      <c r="AC7923" s="7"/>
      <c r="AD7923" t="s">
        <v>5267</v>
      </c>
      <c r="AE7923">
        <f t="shared" si="495"/>
        <v>0</v>
      </c>
      <c r="AG7923" s="2"/>
      <c r="AH7923" t="s">
        <v>6216</v>
      </c>
      <c r="AI7923" s="7" t="s">
        <v>4922</v>
      </c>
    </row>
    <row r="7924" spans="1:35" ht="11" customHeight="1" outlineLevel="1" x14ac:dyDescent="0.25">
      <c r="A7924" t="s">
        <v>10293</v>
      </c>
      <c r="C7924" s="2" t="s">
        <v>11983</v>
      </c>
      <c r="D7924" s="2">
        <v>27</v>
      </c>
      <c r="E7924" s="7">
        <v>1938</v>
      </c>
      <c r="F7924" s="5" t="s">
        <v>21713</v>
      </c>
      <c r="H7924" s="5" t="s">
        <v>10296</v>
      </c>
      <c r="I7924" s="6" t="s">
        <v>5267</v>
      </c>
      <c r="J7924" s="6" t="s">
        <v>10295</v>
      </c>
      <c r="K7924" s="17">
        <v>3</v>
      </c>
      <c r="L7924" s="17" t="s">
        <v>7730</v>
      </c>
      <c r="M7924" s="9">
        <v>0.7</v>
      </c>
      <c r="N7924" s="9"/>
      <c r="O7924" s="21"/>
      <c r="Q7924" s="29"/>
      <c r="U7924" s="17"/>
      <c r="V7924" s="2"/>
      <c r="Y7924" t="str">
        <f t="shared" si="493"/>
        <v/>
      </c>
      <c r="AA7924" t="str">
        <f t="shared" si="494"/>
        <v/>
      </c>
      <c r="AC7924" s="7"/>
      <c r="AD7924" t="s">
        <v>5267</v>
      </c>
      <c r="AE7924">
        <f t="shared" si="495"/>
        <v>0</v>
      </c>
      <c r="AG7924" s="2"/>
      <c r="AH7924" t="s">
        <v>6216</v>
      </c>
      <c r="AI7924" s="7" t="s">
        <v>4922</v>
      </c>
    </row>
    <row r="7925" spans="1:35" ht="11" customHeight="1" outlineLevel="1" x14ac:dyDescent="0.25">
      <c r="A7925" t="s">
        <v>10293</v>
      </c>
      <c r="C7925" s="2" t="s">
        <v>11983</v>
      </c>
      <c r="D7925" s="2">
        <v>28</v>
      </c>
      <c r="E7925" s="7">
        <v>1938</v>
      </c>
      <c r="F7925" s="5" t="s">
        <v>5239</v>
      </c>
      <c r="H7925" s="5" t="s">
        <v>10297</v>
      </c>
      <c r="I7925" s="6" t="s">
        <v>6213</v>
      </c>
      <c r="J7925" s="6" t="s">
        <v>10295</v>
      </c>
      <c r="K7925" s="17">
        <v>3</v>
      </c>
      <c r="L7925" s="17" t="s">
        <v>7730</v>
      </c>
      <c r="M7925" s="9">
        <v>1</v>
      </c>
      <c r="N7925" s="9"/>
      <c r="O7925" s="21"/>
      <c r="Q7925" s="29"/>
      <c r="U7925" s="17"/>
      <c r="V7925" s="2">
        <v>72</v>
      </c>
      <c r="Y7925" t="str">
        <f t="shared" si="493"/>
        <v/>
      </c>
      <c r="AA7925" t="str">
        <f t="shared" si="494"/>
        <v/>
      </c>
      <c r="AC7925" s="7"/>
      <c r="AD7925" t="s">
        <v>6213</v>
      </c>
      <c r="AE7925">
        <f t="shared" si="495"/>
        <v>0</v>
      </c>
      <c r="AG7925" s="2"/>
      <c r="AI7925" s="7"/>
    </row>
    <row r="7926" spans="1:35" ht="11" customHeight="1" outlineLevel="1" x14ac:dyDescent="0.25">
      <c r="A7926" t="s">
        <v>10293</v>
      </c>
      <c r="C7926" s="2" t="s">
        <v>11983</v>
      </c>
      <c r="D7926" s="2">
        <v>29</v>
      </c>
      <c r="E7926" s="7">
        <v>1938</v>
      </c>
      <c r="F7926" s="5" t="s">
        <v>5239</v>
      </c>
      <c r="H7926" s="5" t="s">
        <v>3401</v>
      </c>
      <c r="I7926" s="6" t="s">
        <v>6213</v>
      </c>
      <c r="J7926" s="6" t="s">
        <v>10295</v>
      </c>
      <c r="K7926" s="17">
        <v>3</v>
      </c>
      <c r="L7926" s="17" t="s">
        <v>7730</v>
      </c>
      <c r="M7926" s="9">
        <v>1</v>
      </c>
      <c r="N7926" s="9"/>
      <c r="O7926" s="21"/>
      <c r="Q7926" s="29"/>
      <c r="U7926" s="17"/>
      <c r="V7926" s="2"/>
      <c r="Y7926" t="str">
        <f t="shared" si="493"/>
        <v/>
      </c>
      <c r="AA7926" t="str">
        <f t="shared" si="494"/>
        <v/>
      </c>
      <c r="AC7926" s="7"/>
      <c r="AD7926" t="s">
        <v>6213</v>
      </c>
      <c r="AE7926">
        <f t="shared" si="495"/>
        <v>0</v>
      </c>
      <c r="AG7926" s="2"/>
      <c r="AI7926" s="7"/>
    </row>
    <row r="7927" spans="1:35" ht="11" customHeight="1" outlineLevel="1" x14ac:dyDescent="0.25">
      <c r="A7927" t="s">
        <v>10293</v>
      </c>
      <c r="C7927" s="2" t="s">
        <v>11983</v>
      </c>
      <c r="D7927" s="2">
        <v>36</v>
      </c>
      <c r="E7927" s="7">
        <v>1938</v>
      </c>
      <c r="F7927" s="5" t="s">
        <v>4616</v>
      </c>
      <c r="H7927" s="5" t="s">
        <v>4544</v>
      </c>
      <c r="I7927" s="6" t="s">
        <v>5267</v>
      </c>
      <c r="J7927" s="6" t="s">
        <v>10295</v>
      </c>
      <c r="K7927" s="17">
        <v>3</v>
      </c>
      <c r="L7927" s="17" t="s">
        <v>7730</v>
      </c>
      <c r="M7927" s="9">
        <v>0.7</v>
      </c>
      <c r="N7927" s="9"/>
      <c r="O7927" s="21"/>
      <c r="Q7927" s="29"/>
      <c r="U7927" s="17"/>
      <c r="V7927" s="2">
        <v>80</v>
      </c>
      <c r="Y7927" t="str">
        <f t="shared" si="493"/>
        <v/>
      </c>
      <c r="AA7927" t="str">
        <f t="shared" si="494"/>
        <v/>
      </c>
      <c r="AC7927" s="7"/>
      <c r="AD7927" t="s">
        <v>5267</v>
      </c>
      <c r="AE7927">
        <f t="shared" si="495"/>
        <v>0</v>
      </c>
      <c r="AG7927" s="2"/>
      <c r="AH7927" t="s">
        <v>6216</v>
      </c>
      <c r="AI7927" s="7" t="s">
        <v>4922</v>
      </c>
    </row>
    <row r="7928" spans="1:35" ht="11" customHeight="1" outlineLevel="1" x14ac:dyDescent="0.25">
      <c r="A7928" t="s">
        <v>10293</v>
      </c>
      <c r="C7928" s="2" t="s">
        <v>11983</v>
      </c>
      <c r="D7928" s="2">
        <v>37</v>
      </c>
      <c r="E7928" s="7">
        <v>1938</v>
      </c>
      <c r="F7928" s="5" t="s">
        <v>4549</v>
      </c>
      <c r="H7928" s="5" t="s">
        <v>4547</v>
      </c>
      <c r="I7928" s="6" t="s">
        <v>6213</v>
      </c>
      <c r="J7928" s="6" t="s">
        <v>10295</v>
      </c>
      <c r="K7928" s="17">
        <v>3</v>
      </c>
      <c r="L7928" s="17" t="s">
        <v>7730</v>
      </c>
      <c r="M7928" s="9">
        <v>0.5</v>
      </c>
      <c r="N7928" s="9"/>
      <c r="O7928" s="21"/>
      <c r="Q7928" s="29"/>
      <c r="U7928" s="17"/>
      <c r="V7928" s="2" t="s">
        <v>4548</v>
      </c>
      <c r="Y7928" t="str">
        <f t="shared" si="493"/>
        <v/>
      </c>
      <c r="AA7928" t="str">
        <f t="shared" si="494"/>
        <v/>
      </c>
      <c r="AC7928" s="7"/>
      <c r="AD7928" t="s">
        <v>6213</v>
      </c>
      <c r="AE7928">
        <f t="shared" si="495"/>
        <v>0</v>
      </c>
      <c r="AG7928" s="2"/>
      <c r="AH7928" t="s">
        <v>6214</v>
      </c>
      <c r="AI7928" s="7" t="s">
        <v>4620</v>
      </c>
    </row>
    <row r="7929" spans="1:35" ht="11" customHeight="1" outlineLevel="1" x14ac:dyDescent="0.25">
      <c r="A7929" t="s">
        <v>10293</v>
      </c>
      <c r="C7929" s="2" t="s">
        <v>11983</v>
      </c>
      <c r="D7929" s="2">
        <v>38</v>
      </c>
      <c r="E7929" s="7">
        <v>1938</v>
      </c>
      <c r="F7929" s="5" t="s">
        <v>6221</v>
      </c>
      <c r="H7929" s="5" t="s">
        <v>2927</v>
      </c>
      <c r="I7929" s="6" t="s">
        <v>5267</v>
      </c>
      <c r="J7929" s="6" t="s">
        <v>10295</v>
      </c>
      <c r="K7929" s="17">
        <v>3</v>
      </c>
      <c r="L7929" s="17" t="s">
        <v>7730</v>
      </c>
      <c r="M7929" s="9">
        <v>0.7</v>
      </c>
      <c r="N7929" s="9"/>
      <c r="O7929" s="21"/>
      <c r="Q7929" s="29"/>
      <c r="U7929" s="17"/>
      <c r="V7929" s="2" t="s">
        <v>2928</v>
      </c>
      <c r="Y7929" t="str">
        <f t="shared" si="493"/>
        <v/>
      </c>
      <c r="AA7929" t="str">
        <f t="shared" si="494"/>
        <v/>
      </c>
      <c r="AC7929" s="7"/>
      <c r="AD7929" t="s">
        <v>5267</v>
      </c>
      <c r="AE7929">
        <f t="shared" si="495"/>
        <v>0</v>
      </c>
      <c r="AG7929" s="2"/>
      <c r="AH7929" t="s">
        <v>6216</v>
      </c>
      <c r="AI7929" s="7" t="s">
        <v>4620</v>
      </c>
    </row>
    <row r="7930" spans="1:35" ht="11" customHeight="1" outlineLevel="1" x14ac:dyDescent="0.25">
      <c r="A7930" t="s">
        <v>10293</v>
      </c>
      <c r="C7930" s="2" t="s">
        <v>11983</v>
      </c>
      <c r="D7930" s="3" t="s">
        <v>4062</v>
      </c>
      <c r="E7930" s="7">
        <v>1941</v>
      </c>
      <c r="F7930" s="5" t="s">
        <v>21714</v>
      </c>
      <c r="H7930" s="5" t="s">
        <v>6222</v>
      </c>
      <c r="I7930" s="6" t="s">
        <v>5267</v>
      </c>
      <c r="J7930" s="6"/>
      <c r="K7930" s="17">
        <v>3</v>
      </c>
      <c r="L7930" s="17" t="s">
        <v>20075</v>
      </c>
      <c r="M7930" s="9"/>
      <c r="N7930" s="9"/>
      <c r="O7930" s="21"/>
      <c r="Q7930" s="29"/>
      <c r="U7930" s="17"/>
      <c r="V7930" s="2" t="s">
        <v>6223</v>
      </c>
      <c r="Y7930" t="str">
        <f t="shared" si="493"/>
        <v/>
      </c>
      <c r="AA7930" t="str">
        <f t="shared" si="494"/>
        <v/>
      </c>
      <c r="AC7930" s="7"/>
      <c r="AD7930" t="s">
        <v>5267</v>
      </c>
      <c r="AE7930">
        <f t="shared" si="495"/>
        <v>0</v>
      </c>
      <c r="AG7930" s="2"/>
      <c r="AH7930" t="s">
        <v>6216</v>
      </c>
      <c r="AI7930" s="7" t="s">
        <v>4620</v>
      </c>
    </row>
    <row r="7931" spans="1:35" ht="11" customHeight="1" outlineLevel="1" x14ac:dyDescent="0.25">
      <c r="A7931" t="s">
        <v>10293</v>
      </c>
      <c r="C7931" s="2" t="s">
        <v>11983</v>
      </c>
      <c r="D7931" s="3" t="s">
        <v>4062</v>
      </c>
      <c r="E7931" s="7">
        <v>1941</v>
      </c>
      <c r="F7931" s="5" t="s">
        <v>4551</v>
      </c>
      <c r="H7931" s="5" t="s">
        <v>4547</v>
      </c>
      <c r="I7931" s="6" t="s">
        <v>6213</v>
      </c>
      <c r="J7931" s="6"/>
      <c r="K7931" s="17">
        <v>3</v>
      </c>
      <c r="L7931" s="17" t="s">
        <v>20075</v>
      </c>
      <c r="M7931" s="9"/>
      <c r="N7931" s="9"/>
      <c r="O7931" s="21"/>
      <c r="Q7931" s="29"/>
      <c r="U7931" s="17"/>
      <c r="V7931" s="2" t="s">
        <v>4550</v>
      </c>
      <c r="Y7931" t="str">
        <f t="shared" si="493"/>
        <v/>
      </c>
      <c r="AA7931" t="str">
        <f t="shared" si="494"/>
        <v/>
      </c>
      <c r="AC7931" s="7"/>
      <c r="AD7931" t="s">
        <v>6213</v>
      </c>
      <c r="AE7931">
        <f t="shared" si="495"/>
        <v>0</v>
      </c>
      <c r="AG7931" s="2"/>
      <c r="AH7931" t="s">
        <v>6214</v>
      </c>
      <c r="AI7931" s="7" t="s">
        <v>4620</v>
      </c>
    </row>
    <row r="7932" spans="1:35" ht="11" customHeight="1" outlineLevel="1" x14ac:dyDescent="0.25">
      <c r="A7932" t="s">
        <v>10293</v>
      </c>
      <c r="C7932" s="2" t="s">
        <v>11983</v>
      </c>
      <c r="D7932" s="3" t="s">
        <v>4062</v>
      </c>
      <c r="E7932" s="7">
        <v>1943</v>
      </c>
      <c r="F7932" s="5" t="s">
        <v>21715</v>
      </c>
      <c r="H7932" s="5" t="s">
        <v>5388</v>
      </c>
      <c r="I7932" s="6" t="s">
        <v>6213</v>
      </c>
      <c r="J7932" s="6"/>
      <c r="K7932" s="17">
        <v>3</v>
      </c>
      <c r="L7932" s="17" t="s">
        <v>20075</v>
      </c>
      <c r="M7932" s="9"/>
      <c r="N7932" s="9"/>
      <c r="O7932" s="21"/>
      <c r="Q7932" s="29"/>
      <c r="U7932" s="17"/>
      <c r="V7932" s="2" t="s">
        <v>4543</v>
      </c>
      <c r="Y7932" t="str">
        <f t="shared" si="493"/>
        <v/>
      </c>
      <c r="AA7932" t="str">
        <f t="shared" si="494"/>
        <v/>
      </c>
      <c r="AC7932" s="7"/>
      <c r="AD7932" t="s">
        <v>6213</v>
      </c>
      <c r="AE7932">
        <f t="shared" si="495"/>
        <v>0</v>
      </c>
      <c r="AG7932" s="2"/>
      <c r="AH7932" t="s">
        <v>6214</v>
      </c>
      <c r="AI7932" s="7" t="s">
        <v>4922</v>
      </c>
    </row>
    <row r="7933" spans="1:35" ht="11" customHeight="1" outlineLevel="1" x14ac:dyDescent="0.25">
      <c r="A7933" t="s">
        <v>10293</v>
      </c>
      <c r="C7933" s="2" t="s">
        <v>11983</v>
      </c>
      <c r="D7933" s="3" t="s">
        <v>4062</v>
      </c>
      <c r="E7933" s="7">
        <v>1944</v>
      </c>
      <c r="F7933" s="5" t="s">
        <v>2658</v>
      </c>
      <c r="H7933" s="5" t="s">
        <v>4547</v>
      </c>
      <c r="I7933" s="6" t="s">
        <v>6213</v>
      </c>
      <c r="J7933" s="6"/>
      <c r="K7933" s="17">
        <v>3</v>
      </c>
      <c r="L7933" s="17" t="s">
        <v>7730</v>
      </c>
      <c r="M7933" s="9">
        <v>0.5</v>
      </c>
      <c r="N7933" s="9"/>
      <c r="O7933" s="21"/>
      <c r="Q7933" s="29"/>
      <c r="U7933" s="17"/>
      <c r="V7933" s="2">
        <v>81</v>
      </c>
      <c r="Y7933" t="str">
        <f t="shared" si="493"/>
        <v/>
      </c>
      <c r="AA7933" t="str">
        <f t="shared" si="494"/>
        <v/>
      </c>
      <c r="AC7933" s="7"/>
      <c r="AD7933" t="s">
        <v>6213</v>
      </c>
      <c r="AE7933">
        <f t="shared" si="495"/>
        <v>0</v>
      </c>
      <c r="AG7933" s="2"/>
      <c r="AH7933" t="s">
        <v>6214</v>
      </c>
      <c r="AI7933" s="7" t="s">
        <v>4922</v>
      </c>
    </row>
    <row r="7934" spans="1:35" ht="11" customHeight="1" outlineLevel="1" x14ac:dyDescent="0.25">
      <c r="A7934" t="s">
        <v>10293</v>
      </c>
      <c r="C7934" s="2" t="s">
        <v>11983</v>
      </c>
      <c r="D7934" s="3" t="s">
        <v>4062</v>
      </c>
      <c r="E7934" s="7">
        <v>1949</v>
      </c>
      <c r="F7934" s="5" t="s">
        <v>21713</v>
      </c>
      <c r="H7934" s="5" t="s">
        <v>1100</v>
      </c>
      <c r="I7934" s="6" t="s">
        <v>5267</v>
      </c>
      <c r="J7934" s="6"/>
      <c r="K7934" s="17">
        <v>3</v>
      </c>
      <c r="L7934" s="17" t="s">
        <v>7730</v>
      </c>
      <c r="M7934" s="9">
        <v>1.3</v>
      </c>
      <c r="N7934" s="9"/>
      <c r="O7934" s="21"/>
      <c r="Q7934" s="29"/>
      <c r="U7934" s="17"/>
      <c r="V7934" s="2">
        <v>70</v>
      </c>
      <c r="Y7934" t="str">
        <f t="shared" si="493"/>
        <v/>
      </c>
      <c r="AA7934" t="str">
        <f t="shared" si="494"/>
        <v/>
      </c>
      <c r="AC7934" s="7"/>
      <c r="AD7934" t="s">
        <v>5267</v>
      </c>
      <c r="AE7934">
        <f t="shared" si="495"/>
        <v>0</v>
      </c>
      <c r="AG7934" s="2"/>
      <c r="AH7934" t="s">
        <v>6216</v>
      </c>
      <c r="AI7934" s="7" t="s">
        <v>4610</v>
      </c>
    </row>
    <row r="7935" spans="1:35" ht="11" customHeight="1" outlineLevel="1" x14ac:dyDescent="0.25">
      <c r="A7935" t="s">
        <v>10293</v>
      </c>
      <c r="C7935" s="2" t="s">
        <v>11983</v>
      </c>
      <c r="D7935" s="3" t="s">
        <v>4062</v>
      </c>
      <c r="E7935" s="7">
        <v>1949</v>
      </c>
      <c r="F7935" s="5" t="s">
        <v>4546</v>
      </c>
      <c r="H7935" s="5" t="s">
        <v>4544</v>
      </c>
      <c r="I7935" s="6" t="s">
        <v>5267</v>
      </c>
      <c r="J7935" s="6"/>
      <c r="K7935" s="17">
        <v>3</v>
      </c>
      <c r="L7935" s="17" t="s">
        <v>7730</v>
      </c>
      <c r="M7935" s="9">
        <v>0.5</v>
      </c>
      <c r="N7935" s="9"/>
      <c r="O7935" s="21"/>
      <c r="Q7935" s="29"/>
      <c r="U7935" s="17"/>
      <c r="V7935" s="2" t="s">
        <v>4545</v>
      </c>
      <c r="Y7935" t="str">
        <f t="shared" si="493"/>
        <v/>
      </c>
      <c r="AA7935" t="str">
        <f t="shared" si="494"/>
        <v/>
      </c>
      <c r="AC7935" s="7"/>
      <c r="AD7935" t="s">
        <v>5267</v>
      </c>
      <c r="AE7935">
        <f t="shared" si="495"/>
        <v>0</v>
      </c>
      <c r="AG7935" s="2"/>
      <c r="AH7935" t="s">
        <v>6216</v>
      </c>
      <c r="AI7935" s="7" t="s">
        <v>4922</v>
      </c>
    </row>
    <row r="7936" spans="1:35" ht="11" customHeight="1" outlineLevel="1" x14ac:dyDescent="0.25">
      <c r="A7936" t="s">
        <v>10293</v>
      </c>
      <c r="C7936" s="2" t="s">
        <v>11983</v>
      </c>
      <c r="D7936" s="3" t="s">
        <v>4062</v>
      </c>
      <c r="E7936" s="7">
        <v>1950</v>
      </c>
      <c r="F7936" s="5" t="s">
        <v>21716</v>
      </c>
      <c r="H7936" s="5" t="s">
        <v>1100</v>
      </c>
      <c r="I7936" s="6" t="s">
        <v>5267</v>
      </c>
      <c r="J7936" s="6"/>
      <c r="K7936" s="17">
        <v>3</v>
      </c>
      <c r="L7936" s="17" t="s">
        <v>20075</v>
      </c>
      <c r="M7936" s="9"/>
      <c r="N7936" s="9"/>
      <c r="O7936" s="21"/>
      <c r="Q7936" s="29"/>
      <c r="U7936" s="17"/>
      <c r="V7936" s="2" t="s">
        <v>3341</v>
      </c>
      <c r="Y7936" t="str">
        <f t="shared" si="493"/>
        <v/>
      </c>
      <c r="AA7936" t="str">
        <f t="shared" si="494"/>
        <v/>
      </c>
      <c r="AC7936" s="7"/>
      <c r="AD7936" t="s">
        <v>5267</v>
      </c>
      <c r="AE7936">
        <f t="shared" si="495"/>
        <v>0</v>
      </c>
      <c r="AG7936" s="2"/>
      <c r="AH7936" t="s">
        <v>6216</v>
      </c>
      <c r="AI7936" s="7" t="s">
        <v>4610</v>
      </c>
    </row>
    <row r="7937" spans="1:35" ht="11" customHeight="1" outlineLevel="1" x14ac:dyDescent="0.25">
      <c r="A7937" t="s">
        <v>10293</v>
      </c>
      <c r="C7937" s="2" t="s">
        <v>11983</v>
      </c>
      <c r="D7937" s="3" t="s">
        <v>4062</v>
      </c>
      <c r="E7937" s="7">
        <v>1950</v>
      </c>
      <c r="F7937" s="5" t="s">
        <v>2660</v>
      </c>
      <c r="H7937" s="5" t="s">
        <v>2927</v>
      </c>
      <c r="I7937" s="6" t="s">
        <v>5267</v>
      </c>
      <c r="J7937" s="6"/>
      <c r="K7937" s="17">
        <v>3</v>
      </c>
      <c r="L7937" s="17" t="s">
        <v>7730</v>
      </c>
      <c r="M7937" s="9">
        <v>5</v>
      </c>
      <c r="N7937" s="9"/>
      <c r="O7937" s="21"/>
      <c r="Q7937" s="29"/>
      <c r="U7937" s="17"/>
      <c r="V7937" s="2">
        <v>82</v>
      </c>
      <c r="Y7937" t="str">
        <f t="shared" si="493"/>
        <v/>
      </c>
      <c r="AA7937" t="str">
        <f t="shared" si="494"/>
        <v/>
      </c>
      <c r="AC7937" s="7"/>
      <c r="AD7937" t="s">
        <v>5267</v>
      </c>
      <c r="AE7937">
        <f t="shared" si="495"/>
        <v>0</v>
      </c>
      <c r="AG7937" s="2"/>
      <c r="AH7937" t="s">
        <v>6216</v>
      </c>
      <c r="AI7937" s="7" t="s">
        <v>4620</v>
      </c>
    </row>
    <row r="7938" spans="1:35" ht="11" customHeight="1" outlineLevel="1" x14ac:dyDescent="0.25">
      <c r="A7938" t="s">
        <v>10293</v>
      </c>
      <c r="C7938" s="2" t="s">
        <v>11983</v>
      </c>
      <c r="D7938" s="3" t="s">
        <v>4062</v>
      </c>
      <c r="E7938" s="7">
        <v>1952</v>
      </c>
      <c r="F7938" s="5" t="s">
        <v>21717</v>
      </c>
      <c r="H7938" s="5" t="s">
        <v>5387</v>
      </c>
      <c r="I7938" s="6" t="s">
        <v>5267</v>
      </c>
      <c r="J7938" s="6"/>
      <c r="K7938" s="17">
        <v>3</v>
      </c>
      <c r="L7938" s="17" t="s">
        <v>7730</v>
      </c>
      <c r="M7938" s="9">
        <v>0.6</v>
      </c>
      <c r="N7938" s="9"/>
      <c r="O7938" s="21"/>
      <c r="Q7938" s="29"/>
      <c r="U7938" s="17"/>
      <c r="V7938" s="2">
        <v>71</v>
      </c>
      <c r="Y7938" t="str">
        <f t="shared" si="493"/>
        <v/>
      </c>
      <c r="AA7938" t="str">
        <f t="shared" si="494"/>
        <v/>
      </c>
      <c r="AC7938" s="7"/>
      <c r="AD7938" t="s">
        <v>5267</v>
      </c>
      <c r="AE7938">
        <f t="shared" si="495"/>
        <v>0</v>
      </c>
      <c r="AG7938" s="2"/>
      <c r="AH7938" t="s">
        <v>6216</v>
      </c>
      <c r="AI7938" s="7" t="s">
        <v>4610</v>
      </c>
    </row>
    <row r="7939" spans="1:35" ht="11" customHeight="1" outlineLevel="1" x14ac:dyDescent="0.25">
      <c r="A7939" t="s">
        <v>10293</v>
      </c>
      <c r="C7939" s="2" t="s">
        <v>11983</v>
      </c>
      <c r="D7939" s="2" t="s">
        <v>4062</v>
      </c>
      <c r="E7939" s="7">
        <v>1952</v>
      </c>
      <c r="F7939" s="5" t="s">
        <v>5239</v>
      </c>
      <c r="H7939" s="5" t="s">
        <v>1100</v>
      </c>
      <c r="I7939" s="6" t="s">
        <v>6213</v>
      </c>
      <c r="J7939" s="6"/>
      <c r="K7939" s="17">
        <v>3</v>
      </c>
      <c r="L7939" s="17" t="s">
        <v>7730</v>
      </c>
      <c r="M7939" s="9">
        <v>4</v>
      </c>
      <c r="N7939" s="9"/>
      <c r="O7939" s="21"/>
      <c r="Q7939" s="29"/>
      <c r="U7939" s="17"/>
      <c r="V7939" s="2">
        <v>73</v>
      </c>
      <c r="Y7939" t="str">
        <f t="shared" si="493"/>
        <v/>
      </c>
      <c r="AA7939" t="str">
        <f t="shared" si="494"/>
        <v/>
      </c>
      <c r="AC7939" s="7"/>
      <c r="AD7939" t="s">
        <v>6213</v>
      </c>
      <c r="AE7939">
        <f t="shared" si="495"/>
        <v>0</v>
      </c>
      <c r="AG7939" s="2"/>
      <c r="AH7939" t="s">
        <v>6214</v>
      </c>
      <c r="AI7939" s="7" t="s">
        <v>4610</v>
      </c>
    </row>
    <row r="7940" spans="1:35" ht="11" customHeight="1" outlineLevel="1" x14ac:dyDescent="0.25">
      <c r="A7940" t="s">
        <v>10293</v>
      </c>
      <c r="C7940" s="2" t="s">
        <v>11983</v>
      </c>
      <c r="D7940" s="2">
        <v>58</v>
      </c>
      <c r="E7940" s="7">
        <v>1952</v>
      </c>
      <c r="F7940" s="5" t="s">
        <v>5138</v>
      </c>
      <c r="H7940" s="5" t="s">
        <v>3401</v>
      </c>
      <c r="I7940" s="6" t="s">
        <v>5267</v>
      </c>
      <c r="J7940" s="6" t="s">
        <v>10298</v>
      </c>
      <c r="K7940" s="17">
        <v>3</v>
      </c>
      <c r="L7940" s="17" t="s">
        <v>7730</v>
      </c>
      <c r="M7940" s="9">
        <v>0.3</v>
      </c>
      <c r="N7940" s="9"/>
      <c r="O7940" s="21"/>
      <c r="Q7940" s="29"/>
      <c r="U7940" s="17"/>
      <c r="V7940" s="2">
        <v>98</v>
      </c>
      <c r="Y7940" t="str">
        <f t="shared" si="493"/>
        <v/>
      </c>
      <c r="AA7940" t="str">
        <f t="shared" si="494"/>
        <v/>
      </c>
      <c r="AC7940" s="7"/>
      <c r="AD7940" t="s">
        <v>5267</v>
      </c>
      <c r="AE7940">
        <f t="shared" si="495"/>
        <v>0</v>
      </c>
      <c r="AG7940" s="2"/>
      <c r="AH7940" t="s">
        <v>6216</v>
      </c>
      <c r="AI7940" s="7" t="s">
        <v>4610</v>
      </c>
    </row>
    <row r="7941" spans="1:35" ht="11" customHeight="1" outlineLevel="1" x14ac:dyDescent="0.25">
      <c r="A7941" t="s">
        <v>10293</v>
      </c>
      <c r="C7941" s="2" t="s">
        <v>11983</v>
      </c>
      <c r="D7941" s="2">
        <v>59</v>
      </c>
      <c r="E7941" s="7">
        <v>1952</v>
      </c>
      <c r="F7941" s="5" t="s">
        <v>4616</v>
      </c>
      <c r="H7941" s="5" t="s">
        <v>4544</v>
      </c>
      <c r="I7941" s="6" t="s">
        <v>5267</v>
      </c>
      <c r="J7941" s="6" t="s">
        <v>10298</v>
      </c>
      <c r="K7941" s="17">
        <v>3</v>
      </c>
      <c r="L7941" s="17" t="s">
        <v>7730</v>
      </c>
      <c r="M7941" s="9">
        <v>2</v>
      </c>
      <c r="N7941" s="9"/>
      <c r="O7941" s="21"/>
      <c r="Q7941" s="29"/>
      <c r="U7941" s="17"/>
      <c r="V7941" s="2">
        <v>99</v>
      </c>
      <c r="Y7941" t="str">
        <f t="shared" si="493"/>
        <v/>
      </c>
      <c r="AA7941" t="str">
        <f t="shared" si="494"/>
        <v/>
      </c>
      <c r="AC7941" s="7"/>
      <c r="AD7941" t="s">
        <v>5267</v>
      </c>
      <c r="AE7941">
        <f t="shared" si="495"/>
        <v>0</v>
      </c>
      <c r="AG7941" s="2"/>
      <c r="AH7941" t="s">
        <v>6216</v>
      </c>
      <c r="AI7941" s="7" t="s">
        <v>4610</v>
      </c>
    </row>
    <row r="7942" spans="1:35" ht="11" customHeight="1" outlineLevel="1" x14ac:dyDescent="0.25">
      <c r="A7942" t="s">
        <v>10293</v>
      </c>
      <c r="C7942" s="2" t="s">
        <v>11983</v>
      </c>
      <c r="D7942" s="2">
        <v>69</v>
      </c>
      <c r="E7942" s="7">
        <v>1954</v>
      </c>
      <c r="F7942" s="5" t="s">
        <v>1956</v>
      </c>
      <c r="H7942" s="5" t="s">
        <v>2376</v>
      </c>
      <c r="I7942" s="6" t="s">
        <v>6213</v>
      </c>
      <c r="J7942" s="6" t="s">
        <v>10299</v>
      </c>
      <c r="K7942" s="17">
        <v>3</v>
      </c>
      <c r="L7942" s="17" t="s">
        <v>7730</v>
      </c>
      <c r="M7942" s="9">
        <v>3.8</v>
      </c>
      <c r="N7942" s="9"/>
      <c r="O7942" s="21"/>
      <c r="Q7942" s="29"/>
      <c r="U7942" s="17"/>
      <c r="V7942" s="2">
        <v>111</v>
      </c>
      <c r="Y7942" t="str">
        <f t="shared" si="493"/>
        <v/>
      </c>
      <c r="AA7942" t="str">
        <f t="shared" si="494"/>
        <v/>
      </c>
      <c r="AC7942" s="7"/>
      <c r="AD7942" t="s">
        <v>6213</v>
      </c>
      <c r="AE7942">
        <f t="shared" si="495"/>
        <v>0</v>
      </c>
      <c r="AG7942" s="2"/>
      <c r="AH7942" t="s">
        <v>6214</v>
      </c>
      <c r="AI7942" s="7" t="s">
        <v>4610</v>
      </c>
    </row>
    <row r="7943" spans="1:35" ht="11" customHeight="1" outlineLevel="1" x14ac:dyDescent="0.25">
      <c r="A7943" t="s">
        <v>10293</v>
      </c>
      <c r="C7943" s="2" t="s">
        <v>11983</v>
      </c>
      <c r="D7943" s="2">
        <v>72</v>
      </c>
      <c r="E7943" s="7">
        <v>1954</v>
      </c>
      <c r="F7943" s="5" t="s">
        <v>2658</v>
      </c>
      <c r="H7943" s="5" t="s">
        <v>2377</v>
      </c>
      <c r="I7943" s="6" t="s">
        <v>6213</v>
      </c>
      <c r="J7943" s="6" t="s">
        <v>10299</v>
      </c>
      <c r="K7943" s="17">
        <v>3</v>
      </c>
      <c r="L7943" s="17" t="s">
        <v>7730</v>
      </c>
      <c r="M7943" s="9">
        <v>0.6</v>
      </c>
      <c r="N7943" s="9"/>
      <c r="O7943" s="21"/>
      <c r="Q7943" s="29"/>
      <c r="U7943" s="17"/>
      <c r="V7943" s="2">
        <v>114</v>
      </c>
      <c r="Y7943" t="str">
        <f t="shared" si="493"/>
        <v/>
      </c>
      <c r="AA7943" t="str">
        <f t="shared" si="494"/>
        <v/>
      </c>
      <c r="AC7943" s="7"/>
      <c r="AD7943" t="s">
        <v>6213</v>
      </c>
      <c r="AE7943">
        <f t="shared" si="495"/>
        <v>0</v>
      </c>
      <c r="AG7943" s="2"/>
      <c r="AH7943" t="s">
        <v>6214</v>
      </c>
      <c r="AI7943" s="7" t="s">
        <v>4610</v>
      </c>
    </row>
    <row r="7944" spans="1:35" ht="11" customHeight="1" outlineLevel="1" x14ac:dyDescent="0.25">
      <c r="A7944" t="s">
        <v>10293</v>
      </c>
      <c r="C7944" s="2" t="s">
        <v>11983</v>
      </c>
      <c r="D7944" s="2">
        <v>74</v>
      </c>
      <c r="E7944" s="7">
        <v>1954</v>
      </c>
      <c r="F7944" s="5" t="s">
        <v>4367</v>
      </c>
      <c r="H7944" s="5" t="s">
        <v>5371</v>
      </c>
      <c r="I7944" s="6" t="s">
        <v>2285</v>
      </c>
      <c r="J7944" s="6" t="s">
        <v>10299</v>
      </c>
      <c r="K7944" s="17">
        <v>3</v>
      </c>
      <c r="L7944" s="17" t="s">
        <v>7730</v>
      </c>
      <c r="M7944" s="9">
        <v>1.8</v>
      </c>
      <c r="N7944" s="9"/>
      <c r="O7944" s="21"/>
      <c r="Q7944" s="29"/>
      <c r="U7944" s="17"/>
      <c r="V7944" s="2">
        <v>116</v>
      </c>
      <c r="Y7944" t="str">
        <f t="shared" si="493"/>
        <v/>
      </c>
      <c r="AA7944" t="str">
        <f t="shared" si="494"/>
        <v/>
      </c>
      <c r="AC7944" s="7"/>
      <c r="AD7944" t="s">
        <v>2285</v>
      </c>
      <c r="AE7944">
        <f t="shared" si="495"/>
        <v>0</v>
      </c>
      <c r="AG7944" s="2"/>
      <c r="AH7944" t="s">
        <v>2286</v>
      </c>
      <c r="AI7944" s="7" t="s">
        <v>4922</v>
      </c>
    </row>
    <row r="7945" spans="1:35" ht="11" customHeight="1" outlineLevel="1" x14ac:dyDescent="0.25">
      <c r="A7945" t="s">
        <v>10293</v>
      </c>
      <c r="C7945" s="2" t="s">
        <v>11983</v>
      </c>
      <c r="D7945" s="2">
        <v>87</v>
      </c>
      <c r="E7945" s="7">
        <v>1960</v>
      </c>
      <c r="F7945" s="5" t="s">
        <v>4616</v>
      </c>
      <c r="H7945" s="5" t="s">
        <v>2929</v>
      </c>
      <c r="I7945" s="6" t="s">
        <v>2285</v>
      </c>
      <c r="J7945" s="6" t="s">
        <v>10300</v>
      </c>
      <c r="K7945" s="17">
        <v>3</v>
      </c>
      <c r="L7945" s="17" t="s">
        <v>7730</v>
      </c>
      <c r="M7945" s="9">
        <v>0.2</v>
      </c>
      <c r="N7945" s="9"/>
      <c r="O7945" s="21"/>
      <c r="Q7945" s="29"/>
      <c r="U7945" s="17"/>
      <c r="V7945" s="2">
        <v>129</v>
      </c>
      <c r="Y7945" t="str">
        <f t="shared" si="493"/>
        <v/>
      </c>
      <c r="AA7945" t="str">
        <f t="shared" si="494"/>
        <v/>
      </c>
      <c r="AC7945" s="7"/>
      <c r="AD7945" t="s">
        <v>2285</v>
      </c>
      <c r="AE7945">
        <f t="shared" si="495"/>
        <v>0</v>
      </c>
      <c r="AG7945" s="2"/>
      <c r="AH7945" t="s">
        <v>2286</v>
      </c>
      <c r="AI7945" s="7" t="s">
        <v>4610</v>
      </c>
    </row>
    <row r="7946" spans="1:35" ht="11" customHeight="1" outlineLevel="1" x14ac:dyDescent="0.25">
      <c r="A7946" t="s">
        <v>10293</v>
      </c>
      <c r="C7946" s="2" t="s">
        <v>11983</v>
      </c>
      <c r="D7946" s="2">
        <v>89</v>
      </c>
      <c r="E7946" s="7">
        <v>1960</v>
      </c>
      <c r="F7946" s="5" t="s">
        <v>2658</v>
      </c>
      <c r="H7946" s="5" t="s">
        <v>2930</v>
      </c>
      <c r="I7946" s="6" t="s">
        <v>6213</v>
      </c>
      <c r="J7946" s="6" t="s">
        <v>10300</v>
      </c>
      <c r="K7946" s="17">
        <v>3</v>
      </c>
      <c r="L7946" s="17" t="s">
        <v>7730</v>
      </c>
      <c r="M7946" s="9">
        <v>2.5</v>
      </c>
      <c r="N7946" s="9"/>
      <c r="O7946" s="21"/>
      <c r="Q7946" s="29"/>
      <c r="S7946">
        <v>1</v>
      </c>
      <c r="T7946">
        <v>1</v>
      </c>
      <c r="U7946" s="17"/>
      <c r="V7946" s="2">
        <v>131</v>
      </c>
      <c r="Y7946" t="str">
        <f t="shared" si="493"/>
        <v/>
      </c>
      <c r="AA7946" t="str">
        <f t="shared" si="494"/>
        <v/>
      </c>
      <c r="AC7946" s="7"/>
      <c r="AD7946" t="s">
        <v>6213</v>
      </c>
      <c r="AE7946">
        <f t="shared" si="495"/>
        <v>0</v>
      </c>
      <c r="AG7946" s="2"/>
      <c r="AH7946" t="s">
        <v>6214</v>
      </c>
      <c r="AI7946" s="7" t="s">
        <v>4922</v>
      </c>
    </row>
    <row r="7947" spans="1:35" ht="11" customHeight="1" outlineLevel="1" x14ac:dyDescent="0.25">
      <c r="A7947" t="s">
        <v>10293</v>
      </c>
      <c r="C7947" s="2" t="s">
        <v>11983</v>
      </c>
      <c r="D7947" s="2">
        <v>91</v>
      </c>
      <c r="E7947" s="7">
        <v>1960</v>
      </c>
      <c r="F7947" s="5" t="s">
        <v>4611</v>
      </c>
      <c r="H7947" s="5" t="s">
        <v>2931</v>
      </c>
      <c r="I7947" s="6" t="s">
        <v>2932</v>
      </c>
      <c r="J7947" s="6" t="s">
        <v>10300</v>
      </c>
      <c r="K7947" s="17">
        <v>3</v>
      </c>
      <c r="L7947" s="17" t="s">
        <v>7730</v>
      </c>
      <c r="M7947" s="9">
        <v>2.5</v>
      </c>
      <c r="N7947" s="9"/>
      <c r="O7947" s="21"/>
      <c r="Q7947" s="29"/>
      <c r="U7947" s="17"/>
      <c r="V7947" s="2">
        <v>133</v>
      </c>
      <c r="Y7947" t="str">
        <f t="shared" si="493"/>
        <v/>
      </c>
      <c r="AA7947" t="str">
        <f t="shared" si="494"/>
        <v/>
      </c>
      <c r="AC7947" s="7"/>
      <c r="AD7947" t="s">
        <v>2932</v>
      </c>
      <c r="AE7947">
        <f t="shared" si="495"/>
        <v>0</v>
      </c>
      <c r="AG7947" s="2"/>
      <c r="AH7947" t="s">
        <v>2286</v>
      </c>
      <c r="AI7947" s="7" t="s">
        <v>4922</v>
      </c>
    </row>
    <row r="7948" spans="1:35" ht="11" customHeight="1" outlineLevel="1" x14ac:dyDescent="0.25">
      <c r="A7948" t="s">
        <v>10293</v>
      </c>
      <c r="C7948" s="2" t="s">
        <v>11983</v>
      </c>
      <c r="D7948" s="2">
        <v>92</v>
      </c>
      <c r="E7948" s="7">
        <v>1960</v>
      </c>
      <c r="F7948" s="5" t="s">
        <v>4367</v>
      </c>
      <c r="H7948" s="5" t="s">
        <v>2933</v>
      </c>
      <c r="I7948" s="6" t="s">
        <v>2934</v>
      </c>
      <c r="J7948" s="6" t="s">
        <v>10300</v>
      </c>
      <c r="K7948" s="17">
        <v>3</v>
      </c>
      <c r="L7948" s="17" t="s">
        <v>7730</v>
      </c>
      <c r="M7948" s="9">
        <v>10</v>
      </c>
      <c r="N7948" s="9"/>
      <c r="O7948" s="21"/>
      <c r="Q7948" s="29"/>
      <c r="U7948" s="17"/>
      <c r="V7948" s="2">
        <v>134</v>
      </c>
      <c r="Y7948" t="str">
        <f t="shared" si="493"/>
        <v/>
      </c>
      <c r="AA7948" t="str">
        <f t="shared" si="494"/>
        <v/>
      </c>
      <c r="AC7948" s="7"/>
      <c r="AD7948" t="s">
        <v>2934</v>
      </c>
      <c r="AE7948">
        <f t="shared" si="495"/>
        <v>0</v>
      </c>
      <c r="AG7948" s="2"/>
      <c r="AH7948" t="s">
        <v>2286</v>
      </c>
      <c r="AI7948" s="7" t="s">
        <v>4922</v>
      </c>
    </row>
    <row r="7949" spans="1:35" ht="11" customHeight="1" outlineLevel="1" x14ac:dyDescent="0.25">
      <c r="A7949" t="s">
        <v>10293</v>
      </c>
      <c r="C7949" s="2" t="s">
        <v>11983</v>
      </c>
      <c r="D7949" s="2" t="s">
        <v>4062</v>
      </c>
      <c r="E7949" s="7">
        <v>1960</v>
      </c>
      <c r="F7949" s="5" t="s">
        <v>12477</v>
      </c>
      <c r="H7949" s="5" t="s">
        <v>2931</v>
      </c>
      <c r="I7949" s="6" t="s">
        <v>2932</v>
      </c>
      <c r="J7949" s="6" t="s">
        <v>10300</v>
      </c>
      <c r="K7949" s="17">
        <v>3</v>
      </c>
      <c r="L7949" s="17" t="s">
        <v>7730</v>
      </c>
      <c r="M7949" s="9">
        <v>2</v>
      </c>
      <c r="N7949" s="9"/>
      <c r="O7949" s="21"/>
      <c r="Q7949" s="29"/>
      <c r="U7949" s="17"/>
      <c r="V7949" s="2" t="s">
        <v>976</v>
      </c>
      <c r="X7949" t="s">
        <v>7732</v>
      </c>
      <c r="Y7949" t="str">
        <f t="shared" si="493"/>
        <v/>
      </c>
      <c r="AA7949" t="str">
        <f t="shared" si="494"/>
        <v/>
      </c>
      <c r="AC7949" s="7"/>
      <c r="AD7949" t="s">
        <v>2932</v>
      </c>
      <c r="AE7949">
        <f t="shared" si="495"/>
        <v>0</v>
      </c>
      <c r="AG7949" s="2"/>
      <c r="AI7949" s="7"/>
    </row>
    <row r="7950" spans="1:35" ht="11" customHeight="1" outlineLevel="1" x14ac:dyDescent="0.25">
      <c r="A7950" t="s">
        <v>10293</v>
      </c>
      <c r="C7950" s="2" t="s">
        <v>11983</v>
      </c>
      <c r="D7950" s="2">
        <v>120</v>
      </c>
      <c r="E7950" s="7">
        <v>1966</v>
      </c>
      <c r="F7950" s="5" t="s">
        <v>2935</v>
      </c>
      <c r="H7950" s="5" t="s">
        <v>5398</v>
      </c>
      <c r="I7950" s="6" t="s">
        <v>10301</v>
      </c>
      <c r="J7950" s="6" t="s">
        <v>7074</v>
      </c>
      <c r="K7950" s="17">
        <v>3</v>
      </c>
      <c r="L7950" s="17" t="s">
        <v>7730</v>
      </c>
      <c r="M7950" s="9">
        <v>2.2999999999999998</v>
      </c>
      <c r="N7950" s="9"/>
      <c r="O7950" s="21"/>
      <c r="Q7950" s="29"/>
      <c r="U7950" s="17"/>
      <c r="V7950" s="2"/>
      <c r="Y7950" t="str">
        <f t="shared" si="493"/>
        <v/>
      </c>
      <c r="AA7950" t="str">
        <f t="shared" si="494"/>
        <v/>
      </c>
      <c r="AC7950" s="7"/>
      <c r="AD7950" t="s">
        <v>10301</v>
      </c>
      <c r="AE7950">
        <f t="shared" si="495"/>
        <v>0</v>
      </c>
      <c r="AG7950" s="2"/>
      <c r="AI7950" s="7"/>
    </row>
    <row r="7951" spans="1:35" ht="11" customHeight="1" outlineLevel="1" x14ac:dyDescent="0.25">
      <c r="A7951" t="s">
        <v>10293</v>
      </c>
      <c r="C7951" s="2" t="s">
        <v>11983</v>
      </c>
      <c r="D7951" s="2">
        <v>140</v>
      </c>
      <c r="E7951" s="7">
        <v>1968</v>
      </c>
      <c r="F7951" s="5" t="s">
        <v>3421</v>
      </c>
      <c r="H7951" s="5" t="s">
        <v>5398</v>
      </c>
      <c r="I7951" s="6" t="s">
        <v>2285</v>
      </c>
      <c r="J7951" s="6" t="s">
        <v>10302</v>
      </c>
      <c r="K7951" s="17">
        <v>3</v>
      </c>
      <c r="L7951" s="17" t="s">
        <v>7730</v>
      </c>
      <c r="M7951" s="9">
        <v>0.1</v>
      </c>
      <c r="N7951" s="9"/>
      <c r="O7951" s="21"/>
      <c r="Q7951" s="29"/>
      <c r="U7951" s="17"/>
      <c r="V7951" s="2">
        <v>182</v>
      </c>
      <c r="Y7951" t="str">
        <f t="shared" si="493"/>
        <v/>
      </c>
      <c r="AA7951" t="str">
        <f t="shared" si="494"/>
        <v/>
      </c>
      <c r="AC7951" s="7"/>
      <c r="AD7951" t="s">
        <v>2285</v>
      </c>
      <c r="AE7951">
        <f t="shared" si="495"/>
        <v>0</v>
      </c>
      <c r="AG7951" s="2"/>
      <c r="AH7951" t="s">
        <v>2286</v>
      </c>
      <c r="AI7951" s="7" t="s">
        <v>4610</v>
      </c>
    </row>
    <row r="7952" spans="1:35" ht="11" customHeight="1" outlineLevel="1" x14ac:dyDescent="0.25">
      <c r="A7952" t="s">
        <v>10293</v>
      </c>
      <c r="C7952" s="2" t="s">
        <v>11983</v>
      </c>
      <c r="D7952" s="2">
        <v>141</v>
      </c>
      <c r="E7952" s="7">
        <v>1968</v>
      </c>
      <c r="F7952" s="5" t="s">
        <v>2935</v>
      </c>
      <c r="H7952" s="5" t="s">
        <v>5398</v>
      </c>
      <c r="I7952" s="6" t="s">
        <v>6213</v>
      </c>
      <c r="J7952" s="6" t="s">
        <v>10302</v>
      </c>
      <c r="K7952" s="17">
        <v>1</v>
      </c>
      <c r="L7952" s="17" t="s">
        <v>7730</v>
      </c>
      <c r="M7952" s="9">
        <v>2.5</v>
      </c>
      <c r="N7952" s="9"/>
      <c r="O7952" s="21"/>
      <c r="Q7952" s="29"/>
      <c r="T7952">
        <v>1</v>
      </c>
      <c r="U7952" s="17"/>
      <c r="V7952" s="2">
        <v>183</v>
      </c>
      <c r="Y7952" t="str">
        <f t="shared" si="493"/>
        <v/>
      </c>
      <c r="AA7952" t="str">
        <f t="shared" si="494"/>
        <v/>
      </c>
      <c r="AC7952" s="7"/>
      <c r="AD7952" t="s">
        <v>6213</v>
      </c>
      <c r="AE7952">
        <f t="shared" si="495"/>
        <v>0</v>
      </c>
      <c r="AG7952" s="2"/>
      <c r="AH7952" t="s">
        <v>6214</v>
      </c>
      <c r="AI7952" s="7" t="s">
        <v>4610</v>
      </c>
    </row>
    <row r="7953" spans="1:49" ht="11" customHeight="1" outlineLevel="1" x14ac:dyDescent="0.25">
      <c r="A7953" t="s">
        <v>10293</v>
      </c>
      <c r="C7953" s="2" t="s">
        <v>11983</v>
      </c>
      <c r="D7953" s="2">
        <v>142</v>
      </c>
      <c r="E7953" s="7">
        <v>1968</v>
      </c>
      <c r="F7953" s="5" t="s">
        <v>2936</v>
      </c>
      <c r="H7953" s="5" t="s">
        <v>5398</v>
      </c>
      <c r="I7953" s="6" t="s">
        <v>2932</v>
      </c>
      <c r="J7953" s="6" t="s">
        <v>10302</v>
      </c>
      <c r="K7953" s="17">
        <v>3</v>
      </c>
      <c r="L7953" s="17" t="s">
        <v>7730</v>
      </c>
      <c r="M7953" s="9">
        <v>1.1000000000000001</v>
      </c>
      <c r="N7953" s="9"/>
      <c r="O7953" s="21"/>
      <c r="Q7953" s="29"/>
      <c r="U7953" s="17"/>
      <c r="V7953" s="2">
        <v>184</v>
      </c>
      <c r="Y7953" t="str">
        <f t="shared" si="493"/>
        <v/>
      </c>
      <c r="AA7953" t="str">
        <f t="shared" si="494"/>
        <v/>
      </c>
      <c r="AC7953" s="7"/>
      <c r="AD7953" t="s">
        <v>2932</v>
      </c>
      <c r="AE7953">
        <f t="shared" si="495"/>
        <v>0</v>
      </c>
      <c r="AG7953" s="2"/>
      <c r="AH7953" t="s">
        <v>2286</v>
      </c>
      <c r="AI7953" s="7" t="s">
        <v>4922</v>
      </c>
    </row>
    <row r="7954" spans="1:49" ht="11" customHeight="1" outlineLevel="1" x14ac:dyDescent="0.25">
      <c r="A7954" t="s">
        <v>10293</v>
      </c>
      <c r="C7954" s="2" t="s">
        <v>11983</v>
      </c>
      <c r="D7954" s="2">
        <v>159</v>
      </c>
      <c r="E7954" s="7">
        <v>1969</v>
      </c>
      <c r="F7954" s="5" t="s">
        <v>5279</v>
      </c>
      <c r="H7954" s="5" t="s">
        <v>5398</v>
      </c>
      <c r="I7954" s="6" t="s">
        <v>2932</v>
      </c>
      <c r="J7954" s="6" t="s">
        <v>10303</v>
      </c>
      <c r="K7954" s="17">
        <v>3</v>
      </c>
      <c r="L7954" s="17" t="s">
        <v>7730</v>
      </c>
      <c r="M7954" s="9">
        <v>0.2</v>
      </c>
      <c r="N7954" s="9"/>
      <c r="O7954" s="21"/>
      <c r="Q7954" s="29"/>
      <c r="U7954" s="17"/>
      <c r="V7954" s="2">
        <v>201</v>
      </c>
      <c r="Y7954" t="str">
        <f t="shared" si="493"/>
        <v/>
      </c>
      <c r="AA7954" t="str">
        <f t="shared" si="494"/>
        <v/>
      </c>
      <c r="AC7954" s="7"/>
      <c r="AD7954" t="s">
        <v>2932</v>
      </c>
      <c r="AE7954">
        <f t="shared" si="495"/>
        <v>0</v>
      </c>
      <c r="AG7954" s="2"/>
      <c r="AH7954" t="s">
        <v>2286</v>
      </c>
      <c r="AI7954" s="7" t="s">
        <v>4610</v>
      </c>
    </row>
    <row r="7955" spans="1:49" ht="11" customHeight="1" outlineLevel="1" x14ac:dyDescent="0.25">
      <c r="A7955" t="s">
        <v>10293</v>
      </c>
      <c r="C7955" s="2" t="s">
        <v>11983</v>
      </c>
      <c r="D7955" s="2">
        <v>160</v>
      </c>
      <c r="E7955" s="7">
        <v>1969</v>
      </c>
      <c r="F7955" s="5" t="s">
        <v>2621</v>
      </c>
      <c r="H7955" s="5" t="s">
        <v>5398</v>
      </c>
      <c r="I7955" s="6" t="s">
        <v>2932</v>
      </c>
      <c r="J7955" s="6" t="s">
        <v>10303</v>
      </c>
      <c r="K7955" s="17">
        <v>3</v>
      </c>
      <c r="L7955" s="17" t="s">
        <v>7730</v>
      </c>
      <c r="M7955" s="9">
        <v>0.7</v>
      </c>
      <c r="N7955" s="9"/>
      <c r="O7955" s="21"/>
      <c r="Q7955" s="29"/>
      <c r="T7955">
        <v>1</v>
      </c>
      <c r="U7955" s="17"/>
      <c r="V7955" s="2">
        <v>202</v>
      </c>
      <c r="Y7955" t="str">
        <f t="shared" si="493"/>
        <v/>
      </c>
      <c r="AA7955" t="str">
        <f t="shared" si="494"/>
        <v/>
      </c>
      <c r="AC7955" s="7"/>
      <c r="AD7955" t="s">
        <v>2932</v>
      </c>
      <c r="AE7955">
        <f t="shared" si="495"/>
        <v>0</v>
      </c>
      <c r="AG7955" s="2"/>
      <c r="AH7955" t="s">
        <v>2286</v>
      </c>
      <c r="AI7955" s="7" t="s">
        <v>4610</v>
      </c>
    </row>
    <row r="7956" spans="1:49" ht="11" customHeight="1" outlineLevel="1" x14ac:dyDescent="0.25">
      <c r="A7956" t="s">
        <v>10293</v>
      </c>
      <c r="C7956" s="2" t="s">
        <v>11983</v>
      </c>
      <c r="D7956" s="2">
        <v>161</v>
      </c>
      <c r="E7956" s="7">
        <v>1969</v>
      </c>
      <c r="F7956" s="5" t="s">
        <v>2937</v>
      </c>
      <c r="H7956" s="5" t="s">
        <v>5398</v>
      </c>
      <c r="I7956" s="6" t="s">
        <v>2932</v>
      </c>
      <c r="J7956" s="6" t="s">
        <v>10303</v>
      </c>
      <c r="K7956" s="17">
        <v>3</v>
      </c>
      <c r="L7956" s="17" t="s">
        <v>7730</v>
      </c>
      <c r="M7956" s="9">
        <v>0.7</v>
      </c>
      <c r="N7956" s="9"/>
      <c r="O7956" s="21"/>
      <c r="Q7956" s="29"/>
      <c r="U7956" s="17"/>
      <c r="V7956" s="2">
        <v>203</v>
      </c>
      <c r="Y7956" t="str">
        <f t="shared" si="493"/>
        <v/>
      </c>
      <c r="AA7956" t="str">
        <f t="shared" si="494"/>
        <v/>
      </c>
      <c r="AC7956" s="7"/>
      <c r="AD7956" t="s">
        <v>2932</v>
      </c>
      <c r="AE7956">
        <f t="shared" si="495"/>
        <v>0</v>
      </c>
      <c r="AG7956" s="2"/>
      <c r="AH7956" t="s">
        <v>2286</v>
      </c>
      <c r="AI7956" s="7" t="s">
        <v>4610</v>
      </c>
    </row>
    <row r="7957" spans="1:49" ht="11" customHeight="1" outlineLevel="1" x14ac:dyDescent="0.25">
      <c r="A7957" t="s">
        <v>10293</v>
      </c>
      <c r="C7957" s="2" t="s">
        <v>11983</v>
      </c>
      <c r="D7957" s="2">
        <v>162</v>
      </c>
      <c r="E7957" s="7">
        <v>1969</v>
      </c>
      <c r="F7957" s="5" t="s">
        <v>2936</v>
      </c>
      <c r="H7957" s="5" t="s">
        <v>5398</v>
      </c>
      <c r="I7957" s="6" t="s">
        <v>2932</v>
      </c>
      <c r="J7957" s="6" t="s">
        <v>10303</v>
      </c>
      <c r="K7957" s="17">
        <v>3</v>
      </c>
      <c r="L7957" s="17" t="s">
        <v>7730</v>
      </c>
      <c r="M7957" s="9">
        <v>0.7</v>
      </c>
      <c r="N7957" s="9"/>
      <c r="O7957" s="21"/>
      <c r="Q7957" s="29"/>
      <c r="U7957" s="17"/>
      <c r="V7957" s="2">
        <v>204</v>
      </c>
      <c r="Y7957" t="str">
        <f t="shared" si="493"/>
        <v/>
      </c>
      <c r="AA7957" t="str">
        <f t="shared" si="494"/>
        <v/>
      </c>
      <c r="AC7957" s="7"/>
      <c r="AD7957" t="s">
        <v>2932</v>
      </c>
      <c r="AE7957">
        <f t="shared" si="495"/>
        <v>0</v>
      </c>
      <c r="AG7957" s="2"/>
      <c r="AH7957" t="s">
        <v>2286</v>
      </c>
      <c r="AI7957" s="7" t="s">
        <v>4610</v>
      </c>
    </row>
    <row r="7958" spans="1:49" ht="11" customHeight="1" outlineLevel="1" x14ac:dyDescent="0.25">
      <c r="A7958" t="s">
        <v>10293</v>
      </c>
      <c r="C7958" s="2" t="s">
        <v>11983</v>
      </c>
      <c r="D7958" s="2">
        <v>188</v>
      </c>
      <c r="E7958" s="7">
        <v>1971</v>
      </c>
      <c r="F7958" s="5" t="s">
        <v>2621</v>
      </c>
      <c r="H7958" s="5" t="s">
        <v>5398</v>
      </c>
      <c r="I7958" s="6" t="s">
        <v>553</v>
      </c>
      <c r="J7958" s="6" t="s">
        <v>10305</v>
      </c>
      <c r="K7958" s="17">
        <v>3</v>
      </c>
      <c r="L7958" s="17" t="s">
        <v>7730</v>
      </c>
      <c r="M7958" s="9">
        <v>0.1</v>
      </c>
      <c r="N7958" s="9"/>
      <c r="O7958" s="21"/>
      <c r="Q7958" s="29"/>
      <c r="U7958" s="17"/>
      <c r="V7958" s="2">
        <v>230</v>
      </c>
      <c r="Y7958" t="str">
        <f t="shared" si="493"/>
        <v/>
      </c>
      <c r="AA7958" t="str">
        <f t="shared" si="494"/>
        <v/>
      </c>
      <c r="AC7958" s="7"/>
      <c r="AD7958" t="s">
        <v>553</v>
      </c>
      <c r="AE7958">
        <f t="shared" si="495"/>
        <v>0</v>
      </c>
      <c r="AG7958" s="2"/>
      <c r="AH7958" t="s">
        <v>2286</v>
      </c>
      <c r="AI7958" s="7" t="s">
        <v>4610</v>
      </c>
    </row>
    <row r="7959" spans="1:49" ht="11" customHeight="1" outlineLevel="1" x14ac:dyDescent="0.25">
      <c r="A7959" t="s">
        <v>10293</v>
      </c>
      <c r="C7959" s="2" t="s">
        <v>11983</v>
      </c>
      <c r="D7959" s="2" t="s">
        <v>10304</v>
      </c>
      <c r="E7959" s="7">
        <v>1971</v>
      </c>
      <c r="F7959" s="5" t="s">
        <v>6385</v>
      </c>
      <c r="H7959" s="5" t="s">
        <v>5398</v>
      </c>
      <c r="I7959" s="6" t="s">
        <v>553</v>
      </c>
      <c r="J7959" s="6" t="s">
        <v>10305</v>
      </c>
      <c r="K7959" s="17">
        <v>3</v>
      </c>
      <c r="L7959" s="17" t="s">
        <v>7730</v>
      </c>
      <c r="M7959" s="9">
        <v>5</v>
      </c>
      <c r="N7959" s="9"/>
      <c r="O7959" s="21"/>
      <c r="Q7959" s="29"/>
      <c r="U7959" s="17"/>
      <c r="V7959" s="2" t="s">
        <v>552</v>
      </c>
      <c r="Y7959" t="str">
        <f t="shared" si="493"/>
        <v/>
      </c>
      <c r="AA7959">
        <f t="shared" si="494"/>
        <v>1</v>
      </c>
      <c r="AC7959" s="7"/>
      <c r="AD7959" t="s">
        <v>553</v>
      </c>
      <c r="AE7959">
        <f t="shared" si="495"/>
        <v>0</v>
      </c>
      <c r="AG7959" s="2"/>
      <c r="AH7959" t="s">
        <v>2286</v>
      </c>
      <c r="AI7959" s="7" t="s">
        <v>4620</v>
      </c>
    </row>
    <row r="7960" spans="1:49" ht="11" customHeight="1" outlineLevel="1" x14ac:dyDescent="0.25">
      <c r="A7960" t="s">
        <v>10293</v>
      </c>
      <c r="C7960" s="2" t="s">
        <v>11983</v>
      </c>
      <c r="D7960" s="2">
        <v>199</v>
      </c>
      <c r="E7960" s="7">
        <v>1971</v>
      </c>
      <c r="F7960" s="5" t="s">
        <v>2936</v>
      </c>
      <c r="H7960" s="5" t="s">
        <v>5398</v>
      </c>
      <c r="I7960" s="6" t="s">
        <v>6213</v>
      </c>
      <c r="J7960" s="6" t="s">
        <v>10306</v>
      </c>
      <c r="K7960" s="17">
        <v>3</v>
      </c>
      <c r="L7960" s="17" t="s">
        <v>7730</v>
      </c>
      <c r="M7960" s="9">
        <v>5</v>
      </c>
      <c r="N7960" s="9"/>
      <c r="O7960" s="21"/>
      <c r="Q7960" s="29"/>
      <c r="U7960" s="17"/>
      <c r="V7960" s="2">
        <v>241</v>
      </c>
      <c r="Y7960" t="str">
        <f t="shared" si="493"/>
        <v/>
      </c>
      <c r="AA7960" t="str">
        <f t="shared" si="494"/>
        <v/>
      </c>
      <c r="AC7960" s="7"/>
      <c r="AD7960" t="s">
        <v>6213</v>
      </c>
      <c r="AE7960">
        <f t="shared" si="495"/>
        <v>0</v>
      </c>
      <c r="AG7960" s="2"/>
      <c r="AH7960" t="s">
        <v>6214</v>
      </c>
      <c r="AI7960" s="7" t="s">
        <v>4610</v>
      </c>
    </row>
    <row r="7961" spans="1:49" ht="11" customHeight="1" outlineLevel="1" x14ac:dyDescent="0.25">
      <c r="A7961" t="s">
        <v>10293</v>
      </c>
      <c r="C7961" s="2" t="s">
        <v>11983</v>
      </c>
      <c r="D7961" s="2">
        <v>275</v>
      </c>
      <c r="E7961" s="7">
        <v>1975</v>
      </c>
      <c r="F7961" s="5" t="s">
        <v>2658</v>
      </c>
      <c r="H7961" s="5" t="s">
        <v>5398</v>
      </c>
      <c r="I7961" s="6" t="s">
        <v>6213</v>
      </c>
      <c r="J7961" s="6" t="s">
        <v>10307</v>
      </c>
      <c r="K7961" s="17">
        <v>3</v>
      </c>
      <c r="L7961" s="17" t="s">
        <v>7730</v>
      </c>
      <c r="M7961" s="9">
        <v>3</v>
      </c>
      <c r="N7961" s="9"/>
      <c r="O7961" s="21"/>
      <c r="Q7961" s="29"/>
      <c r="U7961" s="17"/>
      <c r="V7961" s="2"/>
      <c r="Y7961" t="str">
        <f t="shared" si="493"/>
        <v/>
      </c>
      <c r="AA7961" t="str">
        <f t="shared" si="494"/>
        <v/>
      </c>
      <c r="AC7961" s="7"/>
      <c r="AD7961" t="s">
        <v>6213</v>
      </c>
      <c r="AE7961">
        <f t="shared" si="495"/>
        <v>0</v>
      </c>
      <c r="AG7961" s="2"/>
      <c r="AI7961" s="7"/>
    </row>
    <row r="7962" spans="1:49" ht="11" customHeight="1" x14ac:dyDescent="0.25">
      <c r="A7962" t="s">
        <v>15415</v>
      </c>
      <c r="B7962" t="s">
        <v>12950</v>
      </c>
      <c r="C7962" s="2" t="s">
        <v>12455</v>
      </c>
      <c r="E7962" s="7"/>
      <c r="F7962" s="5"/>
      <c r="H7962" s="5"/>
      <c r="I7962" s="6"/>
      <c r="J7962" s="6"/>
      <c r="K7962" s="17"/>
      <c r="L7962" s="17"/>
      <c r="M7962" s="9"/>
      <c r="N7962" s="9">
        <f>SUM(M7963:M8022)</f>
        <v>75.899999999999991</v>
      </c>
      <c r="O7962" s="21">
        <v>894</v>
      </c>
      <c r="P7962">
        <f>COUNTIF(L7963:L8022,"*")</f>
        <v>60</v>
      </c>
      <c r="Q7962" s="29">
        <f>P7962/O7962</f>
        <v>6.7114093959731544E-2</v>
      </c>
      <c r="R7962">
        <f>COUNTIF(L7963:L8022,"Y")+COUNTIF(L7963:L8022,"S")</f>
        <v>41</v>
      </c>
      <c r="U7962" s="17" t="s">
        <v>7730</v>
      </c>
      <c r="V7962" s="2"/>
      <c r="W7962" t="s">
        <v>18415</v>
      </c>
      <c r="Y7962" t="str">
        <f t="shared" si="493"/>
        <v/>
      </c>
      <c r="AA7962" t="str">
        <f t="shared" si="494"/>
        <v/>
      </c>
      <c r="AC7962" s="7"/>
      <c r="AF7962">
        <f>COUNTIF(AE7963:AE8022,"1")</f>
        <v>0</v>
      </c>
      <c r="AG7962" s="2"/>
      <c r="AI7962" s="7"/>
      <c r="AJ7962">
        <f>COUNTIF($K7963:$K8022,"1")-COUNTIFS($K7963:$K8022,"1",$L7963:$L8022,"V")</f>
        <v>0</v>
      </c>
      <c r="AK7962">
        <f>COUNTIFS($K7963:$K8022,"1",$L7963:$L8022,"Y")+COUNTIFS($K7963:$K8022,"1",$L7963:$L8022,"s")</f>
        <v>0</v>
      </c>
      <c r="AL7962">
        <f>COUNTIF($K7963:$K8022,"2")-COUNTIFS($K7963:$K8022,"2",$L7963:$L8022,"V")</f>
        <v>1</v>
      </c>
      <c r="AM7962">
        <f>COUNTIFS($K7963:$K8022,"2",$L7963:$L8022,"Y")+COUNTIFS($K7963:$K8022,"2",$L7963:$L8022,"s")</f>
        <v>1</v>
      </c>
      <c r="AN7962">
        <f>COUNTIF($K7963:$K8022,"3")-COUNTIFS($K7963:$K8022,"3",$L7963:$L8022,"V")</f>
        <v>2</v>
      </c>
      <c r="AO7962">
        <f>COUNTIFS($K7963:$K8022,"3",$L7963:$L8022,"Y")+COUNTIFS($K7963:$K8022,"3",$L7963:$L8022,"s")</f>
        <v>1</v>
      </c>
      <c r="AP7962">
        <f>COUNTIF($K7963:$K8022,"4")-COUNTIFS($K7963:$K8022,"4",$L7963:$L8022,"V")</f>
        <v>2</v>
      </c>
      <c r="AQ7962">
        <f>COUNTIFS($K7963:$K8022,"4",$L7963:$L8022,"Y")+COUNTIFS($K7963:$K8022,"4",$L7963:$L8022,"s")</f>
        <v>1</v>
      </c>
      <c r="AR7962">
        <f>COUNTIF($K7963:$K8022,"5")-COUNTIFS($K7963:$K8022,"5",$L7963:$L8022,"V")</f>
        <v>0</v>
      </c>
      <c r="AS7962">
        <f>COUNTIFS($K7963:$K8022,"5",$L7963:$L8022,"Y")+COUNTIFS($K7963:$K8022,"5",$L7963:$L8022,"s")</f>
        <v>0</v>
      </c>
      <c r="AT7962">
        <f>COUNTIF($K7963:$K8022,"6")-COUNTIFS($K7963:$K8022,"6",$L7963:$L8022,"V")</f>
        <v>55</v>
      </c>
      <c r="AU7962">
        <f>COUNTIFS($K7963:$K8022,"6",$L7963:$L8022,"Y")+COUNTIFS($K7963:$K8022,"6",$L7963:$L8022,"s")</f>
        <v>38</v>
      </c>
      <c r="AV7962">
        <f>COUNTIF($K7963:$K8022,"7")-COUNTIFS($K7963:$K8022,"7",$L7963:$L8022,"V")</f>
        <v>0</v>
      </c>
      <c r="AW7962">
        <f>COUNTIFS($K7963:$K8022,"7",$L7963:$L8022,"Y")+COUNTIFS($K7963:$K8022,"7",$L7963:$L8022,"s")</f>
        <v>0</v>
      </c>
    </row>
    <row r="7963" spans="1:49" ht="11" customHeight="1" outlineLevel="1" x14ac:dyDescent="0.25">
      <c r="A7963" t="s">
        <v>15409</v>
      </c>
      <c r="C7963" s="2" t="s">
        <v>12455</v>
      </c>
      <c r="D7963" s="2">
        <v>15</v>
      </c>
      <c r="E7963" s="7">
        <v>1976</v>
      </c>
      <c r="F7963" s="5" t="s">
        <v>183</v>
      </c>
      <c r="H7963" s="5" t="s">
        <v>5398</v>
      </c>
      <c r="I7963" s="6" t="s">
        <v>15411</v>
      </c>
      <c r="J7963" s="6" t="s">
        <v>15410</v>
      </c>
      <c r="K7963" s="17">
        <v>6</v>
      </c>
      <c r="L7963" s="17" t="s">
        <v>7732</v>
      </c>
      <c r="M7963" s="9"/>
      <c r="N7963" s="9"/>
      <c r="O7963" s="21">
        <v>78</v>
      </c>
      <c r="Q7963" s="29"/>
      <c r="U7963" s="17"/>
      <c r="V7963" s="2"/>
      <c r="Y7963" t="str">
        <f t="shared" ref="Y7963:Y8026" si="496">IF(COUNTIF(F7963,"*fdc*"),1,"")</f>
        <v/>
      </c>
      <c r="AA7963" t="str">
        <f t="shared" ref="AA7963:AA8026" si="497">IF(COUNTIF(F7963,"*s/s*"),1,"")</f>
        <v/>
      </c>
      <c r="AC7963" s="7"/>
      <c r="AD7963" t="s">
        <v>15411</v>
      </c>
      <c r="AE7963">
        <f t="shared" ref="AE7963:AE7994" si="498">COUNTIF(I7963,"*Fuji*")</f>
        <v>0</v>
      </c>
      <c r="AG7963" s="2"/>
      <c r="AI7963" s="7"/>
    </row>
    <row r="7964" spans="1:49" ht="11" customHeight="1" outlineLevel="1" x14ac:dyDescent="0.25">
      <c r="A7964" t="s">
        <v>15414</v>
      </c>
      <c r="C7964" s="2" t="s">
        <v>12455</v>
      </c>
      <c r="D7964" s="2">
        <v>16</v>
      </c>
      <c r="E7964" s="7">
        <v>1976</v>
      </c>
      <c r="F7964" s="5" t="s">
        <v>1640</v>
      </c>
      <c r="H7964" s="5" t="s">
        <v>5398</v>
      </c>
      <c r="I7964" s="6" t="s">
        <v>15411</v>
      </c>
      <c r="J7964" s="6" t="s">
        <v>15410</v>
      </c>
      <c r="K7964" s="17">
        <v>6</v>
      </c>
      <c r="L7964" s="17" t="s">
        <v>7732</v>
      </c>
      <c r="M7964" s="9"/>
      <c r="N7964" s="9"/>
      <c r="O7964" s="21"/>
      <c r="Q7964" s="29"/>
      <c r="U7964" s="17"/>
      <c r="V7964" s="2"/>
      <c r="Y7964" t="str">
        <f t="shared" si="496"/>
        <v/>
      </c>
      <c r="AA7964" t="str">
        <f t="shared" si="497"/>
        <v/>
      </c>
      <c r="AC7964" s="7"/>
      <c r="AD7964" t="s">
        <v>15411</v>
      </c>
      <c r="AE7964">
        <f t="shared" si="498"/>
        <v>0</v>
      </c>
      <c r="AG7964" s="2"/>
      <c r="AI7964" s="7"/>
    </row>
    <row r="7965" spans="1:49" ht="11" customHeight="1" outlineLevel="1" x14ac:dyDescent="0.25">
      <c r="A7965" t="s">
        <v>15414</v>
      </c>
      <c r="C7965" s="2" t="s">
        <v>12455</v>
      </c>
      <c r="D7965" s="2">
        <v>27</v>
      </c>
      <c r="E7965" s="7">
        <v>1976</v>
      </c>
      <c r="F7965" s="5" t="s">
        <v>2974</v>
      </c>
      <c r="H7965" s="5" t="s">
        <v>5398</v>
      </c>
      <c r="I7965" s="6" t="s">
        <v>15412</v>
      </c>
      <c r="J7965" s="6" t="s">
        <v>7074</v>
      </c>
      <c r="K7965" s="17">
        <v>3</v>
      </c>
      <c r="L7965" s="17" t="s">
        <v>7732</v>
      </c>
      <c r="M7965" s="9"/>
      <c r="N7965" s="9"/>
      <c r="O7965" s="21"/>
      <c r="Q7965" s="29"/>
      <c r="U7965" s="17"/>
      <c r="V7965" s="2"/>
      <c r="Y7965" t="str">
        <f t="shared" si="496"/>
        <v/>
      </c>
      <c r="AA7965" t="str">
        <f t="shared" si="497"/>
        <v/>
      </c>
      <c r="AC7965" s="7"/>
      <c r="AD7965" t="s">
        <v>15412</v>
      </c>
      <c r="AE7965">
        <f t="shared" si="498"/>
        <v>0</v>
      </c>
      <c r="AG7965" s="2"/>
      <c r="AI7965" s="7"/>
    </row>
    <row r="7966" spans="1:49" ht="11" customHeight="1" outlineLevel="1" x14ac:dyDescent="0.25">
      <c r="A7966" t="s">
        <v>15414</v>
      </c>
      <c r="C7966" s="2" t="s">
        <v>12455</v>
      </c>
      <c r="D7966" s="2">
        <v>68</v>
      </c>
      <c r="E7966" s="7">
        <v>1978</v>
      </c>
      <c r="F7966" s="5" t="s">
        <v>2974</v>
      </c>
      <c r="H7966" s="5" t="s">
        <v>5398</v>
      </c>
      <c r="I7966" s="6" t="s">
        <v>15349</v>
      </c>
      <c r="J7966" s="6" t="s">
        <v>15413</v>
      </c>
      <c r="K7966" s="17">
        <v>6</v>
      </c>
      <c r="L7966" s="17" t="s">
        <v>7732</v>
      </c>
      <c r="M7966" s="9"/>
      <c r="N7966" s="9"/>
      <c r="O7966" s="21"/>
      <c r="Q7966" s="29"/>
      <c r="U7966" s="17"/>
      <c r="V7966" s="2"/>
      <c r="Y7966" t="str">
        <f t="shared" si="496"/>
        <v/>
      </c>
      <c r="AA7966" t="str">
        <f t="shared" si="497"/>
        <v/>
      </c>
      <c r="AC7966" s="7"/>
      <c r="AD7966" t="s">
        <v>15349</v>
      </c>
      <c r="AE7966">
        <f t="shared" si="498"/>
        <v>0</v>
      </c>
      <c r="AG7966" s="2"/>
      <c r="AI7966" s="7"/>
    </row>
    <row r="7967" spans="1:49" ht="11" customHeight="1" outlineLevel="1" x14ac:dyDescent="0.25">
      <c r="A7967" t="s">
        <v>15414</v>
      </c>
      <c r="C7967" s="2" t="s">
        <v>12455</v>
      </c>
      <c r="D7967" s="2">
        <v>69</v>
      </c>
      <c r="E7967" s="7">
        <v>1978</v>
      </c>
      <c r="F7967" s="5" t="s">
        <v>2974</v>
      </c>
      <c r="H7967" s="5" t="s">
        <v>5398</v>
      </c>
      <c r="I7967" s="6" t="s">
        <v>15349</v>
      </c>
      <c r="J7967" s="6" t="s">
        <v>15413</v>
      </c>
      <c r="K7967" s="17">
        <v>6</v>
      </c>
      <c r="L7967" s="17" t="s">
        <v>7732</v>
      </c>
      <c r="M7967" s="9"/>
      <c r="N7967" s="9"/>
      <c r="O7967" s="21"/>
      <c r="Q7967" s="29"/>
      <c r="U7967" s="17"/>
      <c r="V7967" s="2"/>
      <c r="Y7967" t="str">
        <f t="shared" si="496"/>
        <v/>
      </c>
      <c r="AA7967" t="str">
        <f t="shared" si="497"/>
        <v/>
      </c>
      <c r="AC7967" s="7"/>
      <c r="AD7967" t="s">
        <v>15349</v>
      </c>
      <c r="AE7967">
        <f t="shared" si="498"/>
        <v>0</v>
      </c>
      <c r="AG7967" s="2"/>
      <c r="AI7967" s="7"/>
    </row>
    <row r="7968" spans="1:49" ht="11" customHeight="1" outlineLevel="1" x14ac:dyDescent="0.25">
      <c r="A7968" t="s">
        <v>15336</v>
      </c>
      <c r="C7968" s="2" t="s">
        <v>12455</v>
      </c>
      <c r="D7968" s="2">
        <v>26</v>
      </c>
      <c r="E7968" s="7">
        <v>1980</v>
      </c>
      <c r="F7968" s="5" t="s">
        <v>5240</v>
      </c>
      <c r="H7968" s="5" t="s">
        <v>5398</v>
      </c>
      <c r="I7968" s="6" t="s">
        <v>15684</v>
      </c>
      <c r="J7968" s="6" t="s">
        <v>20890</v>
      </c>
      <c r="K7968" s="17">
        <v>6</v>
      </c>
      <c r="L7968" s="17" t="s">
        <v>7730</v>
      </c>
      <c r="M7968" s="9">
        <v>0.9</v>
      </c>
      <c r="N7968" s="9"/>
      <c r="O7968" s="21"/>
      <c r="Q7968" s="29"/>
      <c r="U7968" s="17"/>
      <c r="V7968" s="2"/>
      <c r="Y7968" t="str">
        <f t="shared" si="496"/>
        <v/>
      </c>
      <c r="AA7968" t="str">
        <f t="shared" si="497"/>
        <v/>
      </c>
      <c r="AC7968" s="7"/>
      <c r="AD7968" t="s">
        <v>15684</v>
      </c>
      <c r="AE7968">
        <f t="shared" si="498"/>
        <v>0</v>
      </c>
      <c r="AG7968" s="2"/>
      <c r="AH7968" t="s">
        <v>4884</v>
      </c>
      <c r="AI7968" s="7" t="s">
        <v>4922</v>
      </c>
    </row>
    <row r="7969" spans="1:35" ht="11" customHeight="1" outlineLevel="1" x14ac:dyDescent="0.25">
      <c r="A7969" t="s">
        <v>15336</v>
      </c>
      <c r="C7969" s="2" t="s">
        <v>12455</v>
      </c>
      <c r="D7969" s="2">
        <v>46</v>
      </c>
      <c r="E7969" s="7">
        <v>1981</v>
      </c>
      <c r="F7969" s="5" t="s">
        <v>1935</v>
      </c>
      <c r="H7969" s="5" t="s">
        <v>5398</v>
      </c>
      <c r="I7969" s="6" t="s">
        <v>15337</v>
      </c>
      <c r="J7969" s="6" t="s">
        <v>7685</v>
      </c>
      <c r="K7969" s="17">
        <v>6</v>
      </c>
      <c r="L7969" s="17" t="s">
        <v>7730</v>
      </c>
      <c r="M7969" s="9">
        <v>0.5</v>
      </c>
      <c r="N7969" s="9"/>
      <c r="O7969" s="21"/>
      <c r="Q7969" s="29"/>
      <c r="U7969" s="17"/>
      <c r="V7969" s="2"/>
      <c r="Y7969" t="str">
        <f t="shared" si="496"/>
        <v/>
      </c>
      <c r="AA7969" t="str">
        <f t="shared" si="497"/>
        <v/>
      </c>
      <c r="AC7969" s="7"/>
      <c r="AD7969" t="s">
        <v>15337</v>
      </c>
      <c r="AE7969">
        <f t="shared" si="498"/>
        <v>0</v>
      </c>
      <c r="AG7969" s="2"/>
      <c r="AH7969" t="s">
        <v>4884</v>
      </c>
      <c r="AI7969" s="7" t="s">
        <v>4922</v>
      </c>
    </row>
    <row r="7970" spans="1:35" ht="11" customHeight="1" outlineLevel="1" x14ac:dyDescent="0.25">
      <c r="A7970" t="s">
        <v>15336</v>
      </c>
      <c r="C7970" s="2" t="s">
        <v>12455</v>
      </c>
      <c r="D7970" s="2">
        <v>47</v>
      </c>
      <c r="E7970" s="7">
        <v>1981</v>
      </c>
      <c r="F7970" s="5" t="s">
        <v>5279</v>
      </c>
      <c r="H7970" s="5" t="s">
        <v>5398</v>
      </c>
      <c r="I7970" s="6" t="s">
        <v>15338</v>
      </c>
      <c r="J7970" s="6" t="s">
        <v>7685</v>
      </c>
      <c r="K7970" s="17">
        <v>6</v>
      </c>
      <c r="L7970" s="17" t="s">
        <v>7730</v>
      </c>
      <c r="M7970" s="9">
        <v>0.5</v>
      </c>
      <c r="N7970" s="9"/>
      <c r="O7970" s="21"/>
      <c r="Q7970" s="29"/>
      <c r="U7970" s="17"/>
      <c r="V7970" s="2"/>
      <c r="Y7970" t="str">
        <f t="shared" si="496"/>
        <v/>
      </c>
      <c r="AA7970" t="str">
        <f t="shared" si="497"/>
        <v/>
      </c>
      <c r="AC7970" s="7"/>
      <c r="AD7970" t="s">
        <v>15338</v>
      </c>
      <c r="AE7970">
        <f t="shared" si="498"/>
        <v>0</v>
      </c>
      <c r="AG7970" s="2"/>
      <c r="AI7970" s="7"/>
    </row>
    <row r="7971" spans="1:35" ht="11" customHeight="1" outlineLevel="1" x14ac:dyDescent="0.25">
      <c r="A7971" t="s">
        <v>15336</v>
      </c>
      <c r="C7971" s="2" t="s">
        <v>12455</v>
      </c>
      <c r="D7971" s="2">
        <v>48</v>
      </c>
      <c r="E7971" s="7">
        <v>1981</v>
      </c>
      <c r="F7971" s="5" t="s">
        <v>1640</v>
      </c>
      <c r="H7971" s="5" t="s">
        <v>5398</v>
      </c>
      <c r="I7971" s="6" t="s">
        <v>15339</v>
      </c>
      <c r="J7971" s="6" t="s">
        <v>7685</v>
      </c>
      <c r="K7971" s="17">
        <v>6</v>
      </c>
      <c r="L7971" s="17" t="s">
        <v>7730</v>
      </c>
      <c r="M7971" s="9">
        <v>1</v>
      </c>
      <c r="N7971" s="9"/>
      <c r="O7971" s="21"/>
      <c r="Q7971" s="29"/>
      <c r="U7971" s="17"/>
      <c r="V7971" s="2"/>
      <c r="Y7971" t="str">
        <f t="shared" si="496"/>
        <v/>
      </c>
      <c r="AA7971" t="str">
        <f t="shared" si="497"/>
        <v/>
      </c>
      <c r="AC7971" s="7"/>
      <c r="AD7971" t="s">
        <v>15339</v>
      </c>
      <c r="AE7971">
        <f t="shared" si="498"/>
        <v>0</v>
      </c>
      <c r="AG7971" s="2"/>
      <c r="AI7971" s="7"/>
    </row>
    <row r="7972" spans="1:35" ht="11" customHeight="1" outlineLevel="1" x14ac:dyDescent="0.25">
      <c r="A7972" t="s">
        <v>15336</v>
      </c>
      <c r="C7972" s="2" t="s">
        <v>12455</v>
      </c>
      <c r="D7972" s="2">
        <v>49</v>
      </c>
      <c r="E7972" s="7">
        <v>1981</v>
      </c>
      <c r="F7972" s="8" t="s">
        <v>6311</v>
      </c>
      <c r="H7972" s="5" t="s">
        <v>5398</v>
      </c>
      <c r="I7972" s="6" t="s">
        <v>15340</v>
      </c>
      <c r="J7972" s="6" t="s">
        <v>7685</v>
      </c>
      <c r="K7972" s="17">
        <v>6</v>
      </c>
      <c r="L7972" s="17" t="s">
        <v>7730</v>
      </c>
      <c r="M7972" s="9">
        <v>1</v>
      </c>
      <c r="N7972" s="9"/>
      <c r="O7972" s="21"/>
      <c r="Q7972" s="29"/>
      <c r="U7972" s="17"/>
      <c r="V7972" s="2"/>
      <c r="Y7972" t="str">
        <f t="shared" si="496"/>
        <v/>
      </c>
      <c r="AA7972" t="str">
        <f t="shared" si="497"/>
        <v/>
      </c>
      <c r="AC7972" s="7"/>
      <c r="AD7972" t="s">
        <v>15340</v>
      </c>
      <c r="AE7972">
        <f t="shared" si="498"/>
        <v>0</v>
      </c>
      <c r="AG7972" s="2"/>
      <c r="AH7972" t="s">
        <v>4884</v>
      </c>
      <c r="AI7972" s="7" t="s">
        <v>4922</v>
      </c>
    </row>
    <row r="7973" spans="1:35" ht="11" customHeight="1" outlineLevel="1" x14ac:dyDescent="0.25">
      <c r="A7973" t="s">
        <v>15336</v>
      </c>
      <c r="C7973" s="2" t="s">
        <v>12455</v>
      </c>
      <c r="D7973" s="2">
        <v>94</v>
      </c>
      <c r="E7973" s="7">
        <v>1982</v>
      </c>
      <c r="F7973" s="5" t="s">
        <v>15342</v>
      </c>
      <c r="H7973" s="5" t="s">
        <v>5398</v>
      </c>
      <c r="I7973" s="6" t="s">
        <v>15343</v>
      </c>
      <c r="J7973" s="6" t="s">
        <v>15341</v>
      </c>
      <c r="K7973" s="17">
        <v>6</v>
      </c>
      <c r="L7973" s="17" t="s">
        <v>7730</v>
      </c>
      <c r="M7973" s="9">
        <v>3</v>
      </c>
      <c r="N7973" s="9"/>
      <c r="O7973" s="21"/>
      <c r="Q7973" s="29"/>
      <c r="U7973" s="17"/>
      <c r="V7973" s="2"/>
      <c r="Y7973" t="str">
        <f t="shared" si="496"/>
        <v/>
      </c>
      <c r="AA7973">
        <f t="shared" si="497"/>
        <v>1</v>
      </c>
      <c r="AC7973" s="7"/>
      <c r="AD7973" t="s">
        <v>15343</v>
      </c>
      <c r="AE7973">
        <f t="shared" si="498"/>
        <v>0</v>
      </c>
      <c r="AG7973" s="2"/>
      <c r="AI7973" s="7"/>
    </row>
    <row r="7974" spans="1:35" ht="11" customHeight="1" outlineLevel="1" x14ac:dyDescent="0.25">
      <c r="A7974" t="s">
        <v>15336</v>
      </c>
      <c r="C7974" s="2" t="s">
        <v>12455</v>
      </c>
      <c r="D7974" s="2">
        <v>96</v>
      </c>
      <c r="E7974" s="7">
        <v>1983</v>
      </c>
      <c r="F7974" s="5" t="s">
        <v>1935</v>
      </c>
      <c r="H7974" s="5" t="s">
        <v>5398</v>
      </c>
      <c r="I7974" s="6" t="s">
        <v>15344</v>
      </c>
      <c r="J7974" s="6" t="s">
        <v>8251</v>
      </c>
      <c r="K7974" s="17">
        <v>6</v>
      </c>
      <c r="L7974" s="17" t="s">
        <v>7730</v>
      </c>
      <c r="M7974" s="9">
        <v>1.6</v>
      </c>
      <c r="N7974" s="9"/>
      <c r="O7974" s="21"/>
      <c r="Q7974" s="29"/>
      <c r="U7974" s="17"/>
      <c r="V7974" s="2"/>
      <c r="Y7974" t="str">
        <f t="shared" si="496"/>
        <v/>
      </c>
      <c r="AA7974" t="str">
        <f t="shared" si="497"/>
        <v/>
      </c>
      <c r="AC7974" s="7"/>
      <c r="AD7974" t="s">
        <v>15344</v>
      </c>
      <c r="AE7974">
        <f t="shared" si="498"/>
        <v>0</v>
      </c>
      <c r="AG7974" s="2"/>
      <c r="AI7974" s="7"/>
    </row>
    <row r="7975" spans="1:35" ht="11" customHeight="1" outlineLevel="1" x14ac:dyDescent="0.25">
      <c r="A7975" t="s">
        <v>15336</v>
      </c>
      <c r="C7975" s="2" t="s">
        <v>12455</v>
      </c>
      <c r="D7975" s="2">
        <v>99</v>
      </c>
      <c r="E7975" s="7">
        <v>1983</v>
      </c>
      <c r="F7975" s="8" t="s">
        <v>6311</v>
      </c>
      <c r="H7975" s="5" t="s">
        <v>5398</v>
      </c>
      <c r="I7975" s="6" t="s">
        <v>7593</v>
      </c>
      <c r="J7975" s="6" t="s">
        <v>8251</v>
      </c>
      <c r="K7975" s="17">
        <v>6</v>
      </c>
      <c r="L7975" s="17" t="s">
        <v>7730</v>
      </c>
      <c r="M7975" s="9">
        <v>1.6</v>
      </c>
      <c r="N7975" s="9"/>
      <c r="O7975" s="21"/>
      <c r="Q7975" s="29"/>
      <c r="U7975" s="17"/>
      <c r="V7975" s="2"/>
      <c r="Y7975" t="str">
        <f t="shared" si="496"/>
        <v/>
      </c>
      <c r="AA7975" t="str">
        <f t="shared" si="497"/>
        <v/>
      </c>
      <c r="AC7975" s="7"/>
      <c r="AD7975" t="s">
        <v>7593</v>
      </c>
      <c r="AE7975">
        <f t="shared" si="498"/>
        <v>0</v>
      </c>
      <c r="AG7975" s="2"/>
      <c r="AI7975" s="7"/>
    </row>
    <row r="7976" spans="1:35" ht="11" customHeight="1" outlineLevel="1" x14ac:dyDescent="0.25">
      <c r="A7976" t="s">
        <v>15336</v>
      </c>
      <c r="C7976" s="2" t="s">
        <v>12455</v>
      </c>
      <c r="D7976" s="2">
        <v>100</v>
      </c>
      <c r="E7976" s="7">
        <v>1983</v>
      </c>
      <c r="F7976" s="5" t="s">
        <v>1935</v>
      </c>
      <c r="H7976" s="5" t="s">
        <v>5398</v>
      </c>
      <c r="I7976" s="6" t="s">
        <v>15346</v>
      </c>
      <c r="J7976" s="6" t="s">
        <v>15345</v>
      </c>
      <c r="K7976" s="17">
        <v>6</v>
      </c>
      <c r="L7976" s="17" t="s">
        <v>7730</v>
      </c>
      <c r="M7976" s="9">
        <v>0.7</v>
      </c>
      <c r="N7976" s="9"/>
      <c r="O7976" s="21"/>
      <c r="Q7976" s="29"/>
      <c r="U7976" s="17"/>
      <c r="V7976" s="2"/>
      <c r="Y7976" t="str">
        <f t="shared" si="496"/>
        <v/>
      </c>
      <c r="AA7976" t="str">
        <f t="shared" si="497"/>
        <v/>
      </c>
      <c r="AC7976" s="7"/>
      <c r="AD7976" t="s">
        <v>15346</v>
      </c>
      <c r="AE7976">
        <f t="shared" si="498"/>
        <v>0</v>
      </c>
      <c r="AG7976" s="2"/>
      <c r="AH7976" t="s">
        <v>4884</v>
      </c>
      <c r="AI7976" s="7" t="s">
        <v>4922</v>
      </c>
    </row>
    <row r="7977" spans="1:35" ht="11" customHeight="1" outlineLevel="1" x14ac:dyDescent="0.25">
      <c r="A7977" t="s">
        <v>15336</v>
      </c>
      <c r="C7977" s="2" t="s">
        <v>12455</v>
      </c>
      <c r="D7977" s="2">
        <v>101</v>
      </c>
      <c r="E7977" s="7">
        <v>1983</v>
      </c>
      <c r="F7977" s="5" t="s">
        <v>5140</v>
      </c>
      <c r="H7977" s="5" t="s">
        <v>5398</v>
      </c>
      <c r="I7977" s="6" t="s">
        <v>15347</v>
      </c>
      <c r="J7977" s="6" t="s">
        <v>15345</v>
      </c>
      <c r="K7977" s="17">
        <v>6</v>
      </c>
      <c r="L7977" s="17" t="s">
        <v>7730</v>
      </c>
      <c r="M7977" s="9">
        <v>0.5</v>
      </c>
      <c r="N7977" s="9"/>
      <c r="O7977" s="21"/>
      <c r="Q7977" s="29"/>
      <c r="U7977" s="17"/>
      <c r="V7977" s="2"/>
      <c r="Y7977" t="str">
        <f t="shared" si="496"/>
        <v/>
      </c>
      <c r="AA7977" t="str">
        <f t="shared" si="497"/>
        <v/>
      </c>
      <c r="AC7977" s="7"/>
      <c r="AD7977" t="s">
        <v>15347</v>
      </c>
      <c r="AE7977">
        <f t="shared" si="498"/>
        <v>0</v>
      </c>
      <c r="AG7977" s="2"/>
      <c r="AI7977" s="7"/>
    </row>
    <row r="7978" spans="1:35" ht="11" customHeight="1" outlineLevel="1" x14ac:dyDescent="0.25">
      <c r="A7978" t="s">
        <v>15336</v>
      </c>
      <c r="C7978" s="2" t="s">
        <v>12455</v>
      </c>
      <c r="D7978" s="2">
        <v>102</v>
      </c>
      <c r="E7978" s="7">
        <v>1983</v>
      </c>
      <c r="F7978" s="5" t="s">
        <v>1640</v>
      </c>
      <c r="H7978" s="5" t="s">
        <v>5398</v>
      </c>
      <c r="I7978" s="6" t="s">
        <v>15348</v>
      </c>
      <c r="J7978" s="6" t="s">
        <v>15345</v>
      </c>
      <c r="K7978" s="17">
        <v>6</v>
      </c>
      <c r="L7978" s="17" t="s">
        <v>7730</v>
      </c>
      <c r="M7978" s="9">
        <v>1</v>
      </c>
      <c r="N7978" s="9"/>
      <c r="O7978" s="21"/>
      <c r="Q7978" s="29"/>
      <c r="U7978" s="17"/>
      <c r="V7978" s="2"/>
      <c r="Y7978" t="str">
        <f t="shared" si="496"/>
        <v/>
      </c>
      <c r="AA7978" t="str">
        <f t="shared" si="497"/>
        <v/>
      </c>
      <c r="AC7978" s="7"/>
      <c r="AD7978" t="s">
        <v>15348</v>
      </c>
      <c r="AE7978">
        <f t="shared" si="498"/>
        <v>0</v>
      </c>
      <c r="AG7978" s="2"/>
      <c r="AI7978" s="7"/>
    </row>
    <row r="7979" spans="1:35" ht="11" customHeight="1" outlineLevel="1" x14ac:dyDescent="0.25">
      <c r="A7979" t="s">
        <v>15336</v>
      </c>
      <c r="C7979" s="2" t="s">
        <v>12455</v>
      </c>
      <c r="D7979" s="2">
        <v>103</v>
      </c>
      <c r="E7979" s="7">
        <v>1983</v>
      </c>
      <c r="F7979" s="5" t="s">
        <v>3421</v>
      </c>
      <c r="H7979" s="5" t="s">
        <v>5398</v>
      </c>
      <c r="I7979" s="6" t="s">
        <v>15349</v>
      </c>
      <c r="J7979" s="6" t="s">
        <v>15345</v>
      </c>
      <c r="K7979" s="17">
        <v>6</v>
      </c>
      <c r="L7979" s="17" t="s">
        <v>7730</v>
      </c>
      <c r="M7979" s="9">
        <v>2.2000000000000002</v>
      </c>
      <c r="N7979" s="9"/>
      <c r="O7979" s="21"/>
      <c r="Q7979" s="29"/>
      <c r="U7979" s="17"/>
      <c r="V7979" s="2"/>
      <c r="Y7979" t="str">
        <f t="shared" si="496"/>
        <v/>
      </c>
      <c r="AA7979" t="str">
        <f t="shared" si="497"/>
        <v/>
      </c>
      <c r="AC7979" s="7"/>
      <c r="AD7979" t="s">
        <v>15349</v>
      </c>
      <c r="AE7979">
        <f t="shared" si="498"/>
        <v>0</v>
      </c>
      <c r="AG7979" s="2"/>
      <c r="AH7979" t="s">
        <v>4884</v>
      </c>
      <c r="AI7979" s="7" t="s">
        <v>4922</v>
      </c>
    </row>
    <row r="7980" spans="1:35" ht="11" customHeight="1" outlineLevel="1" x14ac:dyDescent="0.25">
      <c r="A7980" t="s">
        <v>15336</v>
      </c>
      <c r="C7980" s="2" t="s">
        <v>12455</v>
      </c>
      <c r="D7980" s="2">
        <v>110</v>
      </c>
      <c r="E7980" s="7">
        <v>1983</v>
      </c>
      <c r="F7980" s="5" t="s">
        <v>5279</v>
      </c>
      <c r="H7980" s="5" t="s">
        <v>5398</v>
      </c>
      <c r="I7980" s="6" t="s">
        <v>15349</v>
      </c>
      <c r="J7980" s="6" t="s">
        <v>15350</v>
      </c>
      <c r="K7980" s="17">
        <v>6</v>
      </c>
      <c r="L7980" s="17" t="s">
        <v>7730</v>
      </c>
      <c r="M7980" s="9">
        <v>2.8</v>
      </c>
      <c r="N7980" s="9"/>
      <c r="O7980" s="21"/>
      <c r="Q7980" s="29"/>
      <c r="U7980" s="17"/>
      <c r="V7980" s="2"/>
      <c r="Y7980" t="str">
        <f t="shared" si="496"/>
        <v/>
      </c>
      <c r="AA7980" t="str">
        <f t="shared" si="497"/>
        <v/>
      </c>
      <c r="AC7980" s="7"/>
      <c r="AD7980" t="s">
        <v>15349</v>
      </c>
      <c r="AE7980">
        <f t="shared" si="498"/>
        <v>0</v>
      </c>
      <c r="AG7980" s="2"/>
      <c r="AI7980" s="7"/>
    </row>
    <row r="7981" spans="1:35" ht="11" customHeight="1" outlineLevel="1" x14ac:dyDescent="0.25">
      <c r="A7981" t="s">
        <v>15336</v>
      </c>
      <c r="C7981" s="2" t="s">
        <v>12455</v>
      </c>
      <c r="D7981" s="2">
        <v>114</v>
      </c>
      <c r="E7981" s="7">
        <v>1984</v>
      </c>
      <c r="F7981" s="5" t="s">
        <v>1935</v>
      </c>
      <c r="H7981" s="5" t="s">
        <v>5398</v>
      </c>
      <c r="I7981" s="6" t="s">
        <v>15351</v>
      </c>
      <c r="J7981" s="6" t="s">
        <v>15345</v>
      </c>
      <c r="K7981" s="17">
        <v>6</v>
      </c>
      <c r="L7981" s="17" t="s">
        <v>7730</v>
      </c>
      <c r="M7981" s="9">
        <v>0.7</v>
      </c>
      <c r="N7981" s="9"/>
      <c r="O7981" s="21"/>
      <c r="Q7981" s="29"/>
      <c r="U7981" s="17"/>
      <c r="V7981" s="2"/>
      <c r="Y7981" t="str">
        <f t="shared" si="496"/>
        <v/>
      </c>
      <c r="AA7981" t="str">
        <f t="shared" si="497"/>
        <v/>
      </c>
      <c r="AC7981" s="7"/>
      <c r="AD7981" t="s">
        <v>15351</v>
      </c>
      <c r="AE7981">
        <f t="shared" si="498"/>
        <v>0</v>
      </c>
      <c r="AG7981" s="2"/>
      <c r="AI7981" s="7"/>
    </row>
    <row r="7982" spans="1:35" ht="11" customHeight="1" outlineLevel="1" x14ac:dyDescent="0.25">
      <c r="A7982" t="s">
        <v>15336</v>
      </c>
      <c r="C7982" s="2" t="s">
        <v>12455</v>
      </c>
      <c r="D7982" s="2">
        <v>115</v>
      </c>
      <c r="E7982" s="7">
        <v>1984</v>
      </c>
      <c r="F7982" s="5" t="s">
        <v>5279</v>
      </c>
      <c r="H7982" s="5" t="s">
        <v>5398</v>
      </c>
      <c r="I7982" s="6" t="s">
        <v>15352</v>
      </c>
      <c r="J7982" s="6" t="s">
        <v>15345</v>
      </c>
      <c r="K7982" s="17">
        <v>6</v>
      </c>
      <c r="L7982" s="17" t="s">
        <v>7730</v>
      </c>
      <c r="M7982" s="9">
        <v>0.7</v>
      </c>
      <c r="N7982" s="9"/>
      <c r="O7982" s="21"/>
      <c r="Q7982" s="29"/>
      <c r="U7982" s="17"/>
      <c r="V7982" s="2"/>
      <c r="Y7982" t="str">
        <f t="shared" si="496"/>
        <v/>
      </c>
      <c r="AA7982" t="str">
        <f t="shared" si="497"/>
        <v/>
      </c>
      <c r="AC7982" s="7"/>
      <c r="AD7982" t="s">
        <v>15352</v>
      </c>
      <c r="AE7982">
        <f t="shared" si="498"/>
        <v>0</v>
      </c>
      <c r="AG7982" s="2"/>
      <c r="AH7982" t="s">
        <v>4884</v>
      </c>
      <c r="AI7982" s="7" t="s">
        <v>4922</v>
      </c>
    </row>
    <row r="7983" spans="1:35" ht="11" customHeight="1" outlineLevel="1" x14ac:dyDescent="0.25">
      <c r="A7983" t="s">
        <v>15336</v>
      </c>
      <c r="C7983" s="2" t="s">
        <v>12455</v>
      </c>
      <c r="D7983" s="2">
        <v>116</v>
      </c>
      <c r="E7983" s="7">
        <v>1984</v>
      </c>
      <c r="F7983" s="5" t="s">
        <v>1640</v>
      </c>
      <c r="H7983" s="5" t="s">
        <v>5398</v>
      </c>
      <c r="I7983" s="6" t="s">
        <v>15353</v>
      </c>
      <c r="J7983" s="6" t="s">
        <v>15345</v>
      </c>
      <c r="K7983" s="17">
        <v>6</v>
      </c>
      <c r="L7983" s="17" t="s">
        <v>7730</v>
      </c>
      <c r="M7983" s="9">
        <v>0.9</v>
      </c>
      <c r="N7983" s="9"/>
      <c r="O7983" s="21"/>
      <c r="Q7983" s="29"/>
      <c r="U7983" s="17"/>
      <c r="V7983" s="2"/>
      <c r="Y7983" t="str">
        <f t="shared" si="496"/>
        <v/>
      </c>
      <c r="AA7983" t="str">
        <f t="shared" si="497"/>
        <v/>
      </c>
      <c r="AC7983" s="7"/>
      <c r="AD7983" t="s">
        <v>15353</v>
      </c>
      <c r="AE7983">
        <f t="shared" si="498"/>
        <v>0</v>
      </c>
      <c r="AG7983" s="2"/>
      <c r="AI7983" s="7"/>
    </row>
    <row r="7984" spans="1:35" ht="11" customHeight="1" outlineLevel="1" x14ac:dyDescent="0.25">
      <c r="A7984" t="s">
        <v>15336</v>
      </c>
      <c r="C7984" s="2" t="s">
        <v>12455</v>
      </c>
      <c r="D7984" s="2">
        <v>117</v>
      </c>
      <c r="E7984" s="7">
        <v>1984</v>
      </c>
      <c r="F7984" s="5" t="s">
        <v>3421</v>
      </c>
      <c r="H7984" s="5" t="s">
        <v>5398</v>
      </c>
      <c r="I7984" s="6" t="s">
        <v>15354</v>
      </c>
      <c r="J7984" s="6" t="s">
        <v>15345</v>
      </c>
      <c r="K7984" s="17">
        <v>6</v>
      </c>
      <c r="L7984" s="17" t="s">
        <v>7730</v>
      </c>
      <c r="M7984" s="9">
        <v>1</v>
      </c>
      <c r="N7984" s="9"/>
      <c r="O7984" s="21"/>
      <c r="Q7984" s="29"/>
      <c r="U7984" s="17"/>
      <c r="V7984" s="2"/>
      <c r="Y7984" t="str">
        <f t="shared" si="496"/>
        <v/>
      </c>
      <c r="AA7984" t="str">
        <f t="shared" si="497"/>
        <v/>
      </c>
      <c r="AC7984" s="7"/>
      <c r="AD7984" t="s">
        <v>15354</v>
      </c>
      <c r="AE7984">
        <f t="shared" si="498"/>
        <v>0</v>
      </c>
      <c r="AG7984" s="2"/>
      <c r="AI7984" s="7"/>
    </row>
    <row r="7985" spans="1:35" ht="11" customHeight="1" outlineLevel="1" x14ac:dyDescent="0.25">
      <c r="A7985" t="s">
        <v>15336</v>
      </c>
      <c r="C7985" s="2" t="s">
        <v>12455</v>
      </c>
      <c r="D7985" s="2">
        <v>123</v>
      </c>
      <c r="E7985" s="7">
        <v>1984</v>
      </c>
      <c r="F7985" s="5" t="s">
        <v>5279</v>
      </c>
      <c r="H7985" s="5" t="s">
        <v>5398</v>
      </c>
      <c r="I7985" s="6" t="s">
        <v>15355</v>
      </c>
      <c r="J7985" s="6" t="s">
        <v>7634</v>
      </c>
      <c r="K7985" s="17">
        <v>6</v>
      </c>
      <c r="L7985" s="17" t="s">
        <v>7730</v>
      </c>
      <c r="M7985" s="9">
        <v>1.9</v>
      </c>
      <c r="N7985" s="9"/>
      <c r="O7985" s="21"/>
      <c r="Q7985" s="29"/>
      <c r="U7985" s="17"/>
      <c r="V7985" s="2"/>
      <c r="Y7985" t="str">
        <f t="shared" si="496"/>
        <v/>
      </c>
      <c r="AA7985" t="str">
        <f t="shared" si="497"/>
        <v/>
      </c>
      <c r="AC7985" s="7"/>
      <c r="AD7985" t="s">
        <v>15355</v>
      </c>
      <c r="AE7985">
        <f t="shared" si="498"/>
        <v>0</v>
      </c>
      <c r="AG7985" s="2"/>
      <c r="AH7985" t="s">
        <v>4884</v>
      </c>
      <c r="AI7985" s="7" t="s">
        <v>4922</v>
      </c>
    </row>
    <row r="7986" spans="1:35" ht="11" customHeight="1" outlineLevel="1" x14ac:dyDescent="0.25">
      <c r="A7986" t="s">
        <v>15336</v>
      </c>
      <c r="C7986" s="2" t="s">
        <v>12455</v>
      </c>
      <c r="D7986" s="2">
        <v>126</v>
      </c>
      <c r="E7986" s="7">
        <v>1984</v>
      </c>
      <c r="F7986" s="5" t="s">
        <v>1935</v>
      </c>
      <c r="H7986" s="5" t="s">
        <v>5398</v>
      </c>
      <c r="I7986" s="6" t="s">
        <v>15357</v>
      </c>
      <c r="J7986" s="6" t="s">
        <v>15356</v>
      </c>
      <c r="K7986" s="17">
        <v>4</v>
      </c>
      <c r="L7986" s="17" t="s">
        <v>7730</v>
      </c>
      <c r="M7986" s="9">
        <v>2.2000000000000002</v>
      </c>
      <c r="N7986" s="9"/>
      <c r="O7986" s="21"/>
      <c r="Q7986" s="29"/>
      <c r="U7986" s="17"/>
      <c r="V7986" s="2"/>
      <c r="Y7986" t="str">
        <f t="shared" si="496"/>
        <v/>
      </c>
      <c r="AA7986" t="str">
        <f t="shared" si="497"/>
        <v/>
      </c>
      <c r="AC7986" s="7"/>
      <c r="AD7986" t="s">
        <v>15357</v>
      </c>
      <c r="AE7986">
        <f t="shared" si="498"/>
        <v>0</v>
      </c>
      <c r="AG7986" s="2"/>
      <c r="AI7986" s="7"/>
    </row>
    <row r="7987" spans="1:35" ht="11" customHeight="1" outlineLevel="1" x14ac:dyDescent="0.25">
      <c r="A7987" t="s">
        <v>15336</v>
      </c>
      <c r="C7987" s="2" t="s">
        <v>12455</v>
      </c>
      <c r="D7987" s="2">
        <v>134</v>
      </c>
      <c r="E7987" s="7">
        <v>1985</v>
      </c>
      <c r="F7987" s="5" t="s">
        <v>1935</v>
      </c>
      <c r="H7987" s="5" t="s">
        <v>5398</v>
      </c>
      <c r="I7987" s="6" t="s">
        <v>15358</v>
      </c>
      <c r="J7987" s="6" t="s">
        <v>15345</v>
      </c>
      <c r="K7987" s="17">
        <v>6</v>
      </c>
      <c r="L7987" s="17" t="s">
        <v>7730</v>
      </c>
      <c r="M7987" s="9">
        <v>1.6</v>
      </c>
      <c r="N7987" s="9"/>
      <c r="O7987" s="21"/>
      <c r="Q7987" s="29"/>
      <c r="U7987" s="17"/>
      <c r="V7987" s="2"/>
      <c r="Y7987" t="str">
        <f t="shared" si="496"/>
        <v/>
      </c>
      <c r="AA7987" t="str">
        <f t="shared" si="497"/>
        <v/>
      </c>
      <c r="AC7987" s="7"/>
      <c r="AD7987" t="s">
        <v>15358</v>
      </c>
      <c r="AE7987">
        <f t="shared" si="498"/>
        <v>0</v>
      </c>
      <c r="AG7987" s="2"/>
      <c r="AI7987" s="7"/>
    </row>
    <row r="7988" spans="1:35" ht="11" customHeight="1" outlineLevel="1" x14ac:dyDescent="0.25">
      <c r="A7988" t="s">
        <v>15336</v>
      </c>
      <c r="C7988" s="2" t="s">
        <v>12455</v>
      </c>
      <c r="D7988" s="2">
        <v>135</v>
      </c>
      <c r="E7988" s="7">
        <v>1985</v>
      </c>
      <c r="F7988" s="5" t="s">
        <v>1640</v>
      </c>
      <c r="H7988" s="5" t="s">
        <v>5398</v>
      </c>
      <c r="I7988" s="6" t="s">
        <v>15359</v>
      </c>
      <c r="J7988" s="6" t="s">
        <v>15345</v>
      </c>
      <c r="K7988" s="17">
        <v>6</v>
      </c>
      <c r="L7988" s="17" t="s">
        <v>7730</v>
      </c>
      <c r="M7988" s="9">
        <v>1.6</v>
      </c>
      <c r="N7988" s="9"/>
      <c r="O7988" s="21"/>
      <c r="Q7988" s="29"/>
      <c r="U7988" s="17"/>
      <c r="V7988" s="2"/>
      <c r="Y7988" t="str">
        <f t="shared" si="496"/>
        <v/>
      </c>
      <c r="AA7988" t="str">
        <f t="shared" si="497"/>
        <v/>
      </c>
      <c r="AC7988" s="7"/>
      <c r="AD7988" t="s">
        <v>15359</v>
      </c>
      <c r="AE7988">
        <f t="shared" si="498"/>
        <v>0</v>
      </c>
      <c r="AG7988" s="2"/>
      <c r="AH7988" t="s">
        <v>4884</v>
      </c>
      <c r="AI7988" s="7" t="s">
        <v>4922</v>
      </c>
    </row>
    <row r="7989" spans="1:35" ht="11" customHeight="1" outlineLevel="1" x14ac:dyDescent="0.25">
      <c r="A7989" t="s">
        <v>15336</v>
      </c>
      <c r="C7989" s="2" t="s">
        <v>12455</v>
      </c>
      <c r="D7989" s="2">
        <v>136</v>
      </c>
      <c r="E7989" s="7">
        <v>1985</v>
      </c>
      <c r="F7989" s="5" t="s">
        <v>3421</v>
      </c>
      <c r="H7989" s="5" t="s">
        <v>5398</v>
      </c>
      <c r="I7989" s="6" t="s">
        <v>15360</v>
      </c>
      <c r="J7989" s="6" t="s">
        <v>15345</v>
      </c>
      <c r="K7989" s="17">
        <v>6</v>
      </c>
      <c r="L7989" s="17" t="s">
        <v>7730</v>
      </c>
      <c r="M7989" s="9">
        <v>1.6</v>
      </c>
      <c r="N7989" s="9"/>
      <c r="O7989" s="21"/>
      <c r="Q7989" s="29"/>
      <c r="U7989" s="17"/>
      <c r="V7989" s="2"/>
      <c r="Y7989" t="str">
        <f t="shared" si="496"/>
        <v/>
      </c>
      <c r="AA7989" t="str">
        <f t="shared" si="497"/>
        <v/>
      </c>
      <c r="AC7989" s="7"/>
      <c r="AD7989" t="s">
        <v>15360</v>
      </c>
      <c r="AE7989">
        <f t="shared" si="498"/>
        <v>0</v>
      </c>
      <c r="AG7989" s="2"/>
      <c r="AI7989" s="7"/>
    </row>
    <row r="7990" spans="1:35" ht="11" customHeight="1" outlineLevel="1" x14ac:dyDescent="0.25">
      <c r="A7990" t="s">
        <v>15336</v>
      </c>
      <c r="C7990" s="2" t="s">
        <v>12455</v>
      </c>
      <c r="D7990" s="2">
        <v>137</v>
      </c>
      <c r="E7990" s="7">
        <v>1985</v>
      </c>
      <c r="F7990" s="8" t="s">
        <v>6311</v>
      </c>
      <c r="H7990" s="5" t="s">
        <v>5398</v>
      </c>
      <c r="I7990" s="6" t="s">
        <v>15361</v>
      </c>
      <c r="J7990" s="6" t="s">
        <v>15345</v>
      </c>
      <c r="K7990" s="17">
        <v>6</v>
      </c>
      <c r="L7990" s="17" t="s">
        <v>7730</v>
      </c>
      <c r="M7990" s="9">
        <v>1.6</v>
      </c>
      <c r="N7990" s="9"/>
      <c r="O7990" s="21"/>
      <c r="Q7990" s="29"/>
      <c r="U7990" s="17"/>
      <c r="V7990" s="2"/>
      <c r="Y7990" t="str">
        <f t="shared" si="496"/>
        <v/>
      </c>
      <c r="AA7990" t="str">
        <f t="shared" si="497"/>
        <v/>
      </c>
      <c r="AC7990" s="7"/>
      <c r="AD7990" t="s">
        <v>15361</v>
      </c>
      <c r="AE7990">
        <f t="shared" si="498"/>
        <v>0</v>
      </c>
      <c r="AG7990" s="2"/>
      <c r="AI7990" s="7"/>
    </row>
    <row r="7991" spans="1:35" ht="11" customHeight="1" outlineLevel="1" x14ac:dyDescent="0.25">
      <c r="A7991" t="s">
        <v>15336</v>
      </c>
      <c r="C7991" s="2" t="s">
        <v>12455</v>
      </c>
      <c r="D7991" s="2">
        <v>147</v>
      </c>
      <c r="E7991" s="7">
        <v>1985</v>
      </c>
      <c r="F7991" s="5" t="s">
        <v>5239</v>
      </c>
      <c r="H7991" s="5" t="s">
        <v>5398</v>
      </c>
      <c r="I7991" s="6" t="s">
        <v>20889</v>
      </c>
      <c r="J7991" s="6" t="s">
        <v>15371</v>
      </c>
      <c r="K7991" s="17">
        <v>6</v>
      </c>
      <c r="L7991" s="17" t="s">
        <v>7730</v>
      </c>
      <c r="M7991" s="9">
        <v>2.5</v>
      </c>
      <c r="N7991" s="9"/>
      <c r="O7991" s="21"/>
      <c r="Q7991" s="29"/>
      <c r="U7991" s="17"/>
      <c r="V7991" s="2"/>
      <c r="Y7991" t="str">
        <f t="shared" si="496"/>
        <v/>
      </c>
      <c r="AA7991" t="str">
        <f t="shared" si="497"/>
        <v/>
      </c>
      <c r="AC7991" s="7"/>
      <c r="AD7991" t="s">
        <v>20889</v>
      </c>
      <c r="AE7991">
        <f t="shared" si="498"/>
        <v>0</v>
      </c>
      <c r="AG7991" s="2"/>
      <c r="AI7991" s="7"/>
    </row>
    <row r="7992" spans="1:35" ht="11" customHeight="1" outlineLevel="1" x14ac:dyDescent="0.25">
      <c r="A7992" t="s">
        <v>15336</v>
      </c>
      <c r="C7992" s="2" t="s">
        <v>12455</v>
      </c>
      <c r="D7992" s="2">
        <v>154</v>
      </c>
      <c r="E7992" s="7">
        <v>1986</v>
      </c>
      <c r="F7992" s="5" t="s">
        <v>5239</v>
      </c>
      <c r="H7992" s="5" t="s">
        <v>5398</v>
      </c>
      <c r="I7992" s="6" t="s">
        <v>15362</v>
      </c>
      <c r="J7992" s="6" t="s">
        <v>15345</v>
      </c>
      <c r="K7992" s="17">
        <v>6</v>
      </c>
      <c r="L7992" s="17" t="s">
        <v>7730</v>
      </c>
      <c r="M7992" s="9">
        <v>5</v>
      </c>
      <c r="N7992" s="9"/>
      <c r="O7992" s="21"/>
      <c r="Q7992" s="29"/>
      <c r="U7992" s="17"/>
      <c r="V7992" s="2"/>
      <c r="Y7992" t="str">
        <f t="shared" si="496"/>
        <v/>
      </c>
      <c r="AA7992" t="str">
        <f t="shared" si="497"/>
        <v/>
      </c>
      <c r="AC7992" s="7"/>
      <c r="AD7992" t="s">
        <v>15362</v>
      </c>
      <c r="AE7992">
        <f t="shared" si="498"/>
        <v>0</v>
      </c>
      <c r="AG7992" s="2"/>
      <c r="AH7992" t="s">
        <v>4884</v>
      </c>
      <c r="AI7992" s="7" t="s">
        <v>4922</v>
      </c>
    </row>
    <row r="7993" spans="1:35" ht="11" customHeight="1" outlineLevel="1" x14ac:dyDescent="0.25">
      <c r="A7993" t="s">
        <v>15336</v>
      </c>
      <c r="C7993" s="2" t="s">
        <v>12455</v>
      </c>
      <c r="D7993" s="2">
        <v>155</v>
      </c>
      <c r="E7993" s="7">
        <v>1986</v>
      </c>
      <c r="F7993" s="5" t="s">
        <v>5279</v>
      </c>
      <c r="H7993" s="5" t="s">
        <v>5398</v>
      </c>
      <c r="I7993" s="6" t="s">
        <v>15363</v>
      </c>
      <c r="J7993" s="6" t="s">
        <v>15345</v>
      </c>
      <c r="K7993" s="17">
        <v>6</v>
      </c>
      <c r="L7993" s="17" t="s">
        <v>7730</v>
      </c>
      <c r="M7993" s="9">
        <v>5</v>
      </c>
      <c r="N7993" s="9"/>
      <c r="O7993" s="21"/>
      <c r="Q7993" s="29"/>
      <c r="U7993" s="17"/>
      <c r="V7993" s="2"/>
      <c r="Y7993" t="str">
        <f t="shared" si="496"/>
        <v/>
      </c>
      <c r="AA7993" t="str">
        <f t="shared" si="497"/>
        <v/>
      </c>
      <c r="AC7993" s="7"/>
      <c r="AD7993" t="s">
        <v>15363</v>
      </c>
      <c r="AE7993">
        <f t="shared" si="498"/>
        <v>0</v>
      </c>
      <c r="AG7993" s="2"/>
      <c r="AH7993" t="s">
        <v>4884</v>
      </c>
      <c r="AI7993" s="7" t="s">
        <v>4922</v>
      </c>
    </row>
    <row r="7994" spans="1:35" ht="11" customHeight="1" outlineLevel="1" x14ac:dyDescent="0.25">
      <c r="A7994" t="s">
        <v>15336</v>
      </c>
      <c r="C7994" s="2" t="s">
        <v>12455</v>
      </c>
      <c r="D7994" s="2">
        <v>156</v>
      </c>
      <c r="E7994" s="7">
        <v>1986</v>
      </c>
      <c r="F7994" s="5" t="s">
        <v>1640</v>
      </c>
      <c r="H7994" s="5" t="s">
        <v>5398</v>
      </c>
      <c r="I7994" s="6" t="s">
        <v>15364</v>
      </c>
      <c r="J7994" s="6" t="s">
        <v>15345</v>
      </c>
      <c r="K7994" s="17">
        <v>6</v>
      </c>
      <c r="L7994" s="17" t="s">
        <v>7730</v>
      </c>
      <c r="M7994" s="9">
        <v>5</v>
      </c>
      <c r="N7994" s="9"/>
      <c r="O7994" s="21"/>
      <c r="Q7994" s="29"/>
      <c r="U7994" s="17"/>
      <c r="V7994" s="2"/>
      <c r="Y7994" t="str">
        <f t="shared" si="496"/>
        <v/>
      </c>
      <c r="AA7994" t="str">
        <f t="shared" si="497"/>
        <v/>
      </c>
      <c r="AC7994" s="7"/>
      <c r="AD7994" t="s">
        <v>15364</v>
      </c>
      <c r="AE7994">
        <f t="shared" si="498"/>
        <v>0</v>
      </c>
      <c r="AG7994" s="2"/>
      <c r="AH7994" t="s">
        <v>4884</v>
      </c>
      <c r="AI7994" s="7" t="s">
        <v>4922</v>
      </c>
    </row>
    <row r="7995" spans="1:35" ht="11" customHeight="1" outlineLevel="1" x14ac:dyDescent="0.25">
      <c r="A7995" t="s">
        <v>15336</v>
      </c>
      <c r="C7995" s="2" t="s">
        <v>12455</v>
      </c>
      <c r="D7995" s="2">
        <v>157</v>
      </c>
      <c r="E7995" s="7">
        <v>1986</v>
      </c>
      <c r="F7995" s="5" t="s">
        <v>2348</v>
      </c>
      <c r="H7995" s="5" t="s">
        <v>5398</v>
      </c>
      <c r="I7995" s="6" t="s">
        <v>15365</v>
      </c>
      <c r="J7995" s="6" t="s">
        <v>15345</v>
      </c>
      <c r="K7995" s="17">
        <v>6</v>
      </c>
      <c r="L7995" s="17" t="s">
        <v>7730</v>
      </c>
      <c r="M7995" s="9">
        <v>5</v>
      </c>
      <c r="N7995" s="9"/>
      <c r="O7995" s="21"/>
      <c r="Q7995" s="29"/>
      <c r="U7995" s="17"/>
      <c r="V7995" s="2"/>
      <c r="Y7995" t="str">
        <f t="shared" si="496"/>
        <v/>
      </c>
      <c r="AA7995" t="str">
        <f t="shared" si="497"/>
        <v/>
      </c>
      <c r="AC7995" s="7"/>
      <c r="AD7995" t="s">
        <v>15365</v>
      </c>
      <c r="AE7995">
        <f t="shared" ref="AE7995:AE8022" si="499">COUNTIF(I7995,"*Fuji*")</f>
        <v>0</v>
      </c>
      <c r="AG7995" s="2"/>
      <c r="AH7995" t="s">
        <v>4884</v>
      </c>
      <c r="AI7995" s="7" t="s">
        <v>4922</v>
      </c>
    </row>
    <row r="7996" spans="1:35" ht="11" customHeight="1" outlineLevel="1" x14ac:dyDescent="0.25">
      <c r="A7996" t="s">
        <v>15336</v>
      </c>
      <c r="C7996" s="2" t="s">
        <v>12455</v>
      </c>
      <c r="D7996" s="2">
        <v>158</v>
      </c>
      <c r="E7996" s="7">
        <v>1986</v>
      </c>
      <c r="F7996" s="5" t="s">
        <v>5297</v>
      </c>
      <c r="H7996" s="5" t="s">
        <v>5398</v>
      </c>
      <c r="I7996" s="6" t="s">
        <v>15366</v>
      </c>
      <c r="J7996" s="6" t="s">
        <v>15345</v>
      </c>
      <c r="K7996" s="17">
        <v>6</v>
      </c>
      <c r="L7996" s="17" t="s">
        <v>7730</v>
      </c>
      <c r="M7996" s="9">
        <v>5</v>
      </c>
      <c r="N7996" s="9"/>
      <c r="O7996" s="21"/>
      <c r="Q7996" s="29"/>
      <c r="U7996" s="17"/>
      <c r="V7996" s="2"/>
      <c r="Y7996" t="str">
        <f t="shared" si="496"/>
        <v/>
      </c>
      <c r="AA7996" t="str">
        <f t="shared" si="497"/>
        <v/>
      </c>
      <c r="AC7996" s="7"/>
      <c r="AD7996" t="s">
        <v>15366</v>
      </c>
      <c r="AE7996">
        <f t="shared" si="499"/>
        <v>0</v>
      </c>
      <c r="AG7996" s="2"/>
      <c r="AH7996" t="s">
        <v>4884</v>
      </c>
      <c r="AI7996" s="7" t="s">
        <v>4922</v>
      </c>
    </row>
    <row r="7997" spans="1:35" ht="11" customHeight="1" outlineLevel="1" x14ac:dyDescent="0.25">
      <c r="A7997" t="s">
        <v>15336</v>
      </c>
      <c r="C7997" s="2" t="s">
        <v>12455</v>
      </c>
      <c r="D7997" s="2">
        <v>168</v>
      </c>
      <c r="E7997" s="7">
        <v>1987</v>
      </c>
      <c r="F7997" s="5" t="s">
        <v>5239</v>
      </c>
      <c r="H7997" s="5" t="s">
        <v>5398</v>
      </c>
      <c r="I7997" s="6" t="s">
        <v>15367</v>
      </c>
      <c r="J7997" s="6" t="s">
        <v>15345</v>
      </c>
      <c r="K7997" s="17">
        <v>6</v>
      </c>
      <c r="L7997" s="17" t="s">
        <v>7730</v>
      </c>
      <c r="M7997" s="9">
        <v>0.9</v>
      </c>
      <c r="N7997" s="9"/>
      <c r="O7997" s="21"/>
      <c r="Q7997" s="29"/>
      <c r="U7997" s="17"/>
      <c r="V7997" s="2"/>
      <c r="Y7997" t="str">
        <f t="shared" si="496"/>
        <v/>
      </c>
      <c r="AA7997" t="str">
        <f t="shared" si="497"/>
        <v/>
      </c>
      <c r="AC7997" s="7"/>
      <c r="AD7997" t="s">
        <v>15367</v>
      </c>
      <c r="AE7997">
        <f t="shared" si="499"/>
        <v>0</v>
      </c>
      <c r="AG7997" s="2"/>
      <c r="AH7997" t="s">
        <v>4884</v>
      </c>
      <c r="AI7997" s="7" t="s">
        <v>4922</v>
      </c>
    </row>
    <row r="7998" spans="1:35" ht="11" customHeight="1" outlineLevel="1" x14ac:dyDescent="0.25">
      <c r="A7998" t="s">
        <v>15336</v>
      </c>
      <c r="C7998" s="2" t="s">
        <v>12455</v>
      </c>
      <c r="D7998" s="2">
        <v>169</v>
      </c>
      <c r="E7998" s="7">
        <v>1987</v>
      </c>
      <c r="F7998" s="5" t="s">
        <v>5279</v>
      </c>
      <c r="H7998" s="5" t="s">
        <v>5398</v>
      </c>
      <c r="I7998" s="6" t="s">
        <v>15368</v>
      </c>
      <c r="J7998" s="6" t="s">
        <v>15345</v>
      </c>
      <c r="K7998" s="17">
        <v>6</v>
      </c>
      <c r="L7998" s="17" t="s">
        <v>7730</v>
      </c>
      <c r="M7998" s="9">
        <v>0.9</v>
      </c>
      <c r="N7998" s="9"/>
      <c r="O7998" s="21"/>
      <c r="Q7998" s="29"/>
      <c r="U7998" s="17"/>
      <c r="V7998" s="2"/>
      <c r="Y7998" t="str">
        <f t="shared" si="496"/>
        <v/>
      </c>
      <c r="AA7998" t="str">
        <f t="shared" si="497"/>
        <v/>
      </c>
      <c r="AC7998" s="7"/>
      <c r="AD7998" t="s">
        <v>15368</v>
      </c>
      <c r="AE7998">
        <f t="shared" si="499"/>
        <v>0</v>
      </c>
      <c r="AG7998" s="2"/>
      <c r="AH7998" t="s">
        <v>4884</v>
      </c>
      <c r="AI7998" s="7" t="s">
        <v>4922</v>
      </c>
    </row>
    <row r="7999" spans="1:35" ht="11" customHeight="1" outlineLevel="1" x14ac:dyDescent="0.25">
      <c r="A7999" t="s">
        <v>15336</v>
      </c>
      <c r="C7999" s="2" t="s">
        <v>12455</v>
      </c>
      <c r="D7999" s="2">
        <v>170</v>
      </c>
      <c r="E7999" s="7">
        <v>1987</v>
      </c>
      <c r="F7999" s="5" t="s">
        <v>1640</v>
      </c>
      <c r="H7999" s="5" t="s">
        <v>5398</v>
      </c>
      <c r="I7999" s="6" t="s">
        <v>15369</v>
      </c>
      <c r="J7999" s="6" t="s">
        <v>15345</v>
      </c>
      <c r="K7999" s="17">
        <v>6</v>
      </c>
      <c r="L7999" s="17" t="s">
        <v>7730</v>
      </c>
      <c r="M7999" s="9">
        <v>0.9</v>
      </c>
      <c r="N7999" s="9"/>
      <c r="O7999" s="21"/>
      <c r="Q7999" s="29"/>
      <c r="U7999" s="17"/>
      <c r="V7999" s="2"/>
      <c r="Y7999" t="str">
        <f t="shared" si="496"/>
        <v/>
      </c>
      <c r="AA7999" t="str">
        <f t="shared" si="497"/>
        <v/>
      </c>
      <c r="AC7999" s="7"/>
      <c r="AD7999" t="s">
        <v>15369</v>
      </c>
      <c r="AE7999">
        <f t="shared" si="499"/>
        <v>0</v>
      </c>
      <c r="AG7999" s="2"/>
      <c r="AH7999" t="s">
        <v>4884</v>
      </c>
      <c r="AI7999" s="7" t="s">
        <v>4922</v>
      </c>
    </row>
    <row r="8000" spans="1:35" ht="11" customHeight="1" outlineLevel="1" x14ac:dyDescent="0.25">
      <c r="A8000" t="s">
        <v>15336</v>
      </c>
      <c r="C8000" s="2" t="s">
        <v>12455</v>
      </c>
      <c r="D8000" s="2">
        <v>171</v>
      </c>
      <c r="E8000" s="7">
        <v>1987</v>
      </c>
      <c r="F8000" s="8" t="s">
        <v>6311</v>
      </c>
      <c r="H8000" s="5" t="s">
        <v>5398</v>
      </c>
      <c r="I8000" s="6" t="s">
        <v>15370</v>
      </c>
      <c r="J8000" s="6" t="s">
        <v>15345</v>
      </c>
      <c r="K8000" s="17">
        <v>6</v>
      </c>
      <c r="L8000" s="17" t="s">
        <v>7730</v>
      </c>
      <c r="M8000" s="9">
        <v>0.9</v>
      </c>
      <c r="N8000" s="9"/>
      <c r="O8000" s="21"/>
      <c r="Q8000" s="29"/>
      <c r="U8000" s="17"/>
      <c r="V8000" s="2"/>
      <c r="Y8000" t="str">
        <f t="shared" si="496"/>
        <v/>
      </c>
      <c r="AA8000" t="str">
        <f t="shared" si="497"/>
        <v/>
      </c>
      <c r="AC8000" s="7"/>
      <c r="AD8000" t="s">
        <v>15370</v>
      </c>
      <c r="AE8000">
        <f t="shared" si="499"/>
        <v>0</v>
      </c>
      <c r="AG8000" s="2"/>
      <c r="AH8000" t="s">
        <v>4884</v>
      </c>
      <c r="AI8000" s="7" t="s">
        <v>4922</v>
      </c>
    </row>
    <row r="8001" spans="1:35" ht="11" customHeight="1" outlineLevel="1" x14ac:dyDescent="0.25">
      <c r="A8001" t="s">
        <v>15336</v>
      </c>
      <c r="C8001" s="2" t="s">
        <v>12455</v>
      </c>
      <c r="D8001" s="2">
        <v>190</v>
      </c>
      <c r="E8001" s="7">
        <v>1988</v>
      </c>
      <c r="F8001" s="5" t="s">
        <v>1640</v>
      </c>
      <c r="H8001" s="5" t="s">
        <v>5398</v>
      </c>
      <c r="I8001" s="6" t="s">
        <v>15372</v>
      </c>
      <c r="J8001" s="6" t="s">
        <v>15371</v>
      </c>
      <c r="K8001" s="17">
        <v>6</v>
      </c>
      <c r="L8001" s="17" t="s">
        <v>7730</v>
      </c>
      <c r="M8001" s="9">
        <v>1</v>
      </c>
      <c r="N8001" s="9"/>
      <c r="O8001" s="21"/>
      <c r="Q8001" s="29"/>
      <c r="U8001" s="17"/>
      <c r="V8001" s="2"/>
      <c r="Y8001" t="str">
        <f t="shared" si="496"/>
        <v/>
      </c>
      <c r="AA8001" t="str">
        <f t="shared" si="497"/>
        <v/>
      </c>
      <c r="AC8001" s="7"/>
      <c r="AD8001" t="s">
        <v>15372</v>
      </c>
      <c r="AE8001">
        <f t="shared" si="499"/>
        <v>0</v>
      </c>
      <c r="AG8001" s="2"/>
      <c r="AH8001" t="s">
        <v>4884</v>
      </c>
      <c r="AI8001" s="7" t="s">
        <v>4922</v>
      </c>
    </row>
    <row r="8002" spans="1:35" ht="11" customHeight="1" outlineLevel="1" x14ac:dyDescent="0.25">
      <c r="A8002" t="s">
        <v>15336</v>
      </c>
      <c r="C8002" s="2" t="s">
        <v>12455</v>
      </c>
      <c r="D8002" s="2">
        <v>191</v>
      </c>
      <c r="E8002" s="7">
        <v>1988</v>
      </c>
      <c r="F8002" s="5" t="s">
        <v>5240</v>
      </c>
      <c r="H8002" s="5" t="s">
        <v>5398</v>
      </c>
      <c r="I8002" s="6" t="s">
        <v>11705</v>
      </c>
      <c r="J8002" s="6" t="s">
        <v>15371</v>
      </c>
      <c r="K8002" s="17">
        <v>2</v>
      </c>
      <c r="L8002" s="17" t="s">
        <v>7730</v>
      </c>
      <c r="M8002" s="9">
        <v>1</v>
      </c>
      <c r="N8002" s="9"/>
      <c r="O8002" s="21"/>
      <c r="Q8002" s="29"/>
      <c r="U8002" s="17"/>
      <c r="V8002" s="2"/>
      <c r="Y8002" t="str">
        <f t="shared" si="496"/>
        <v/>
      </c>
      <c r="AA8002" t="str">
        <f t="shared" si="497"/>
        <v/>
      </c>
      <c r="AC8002" s="7"/>
      <c r="AD8002" t="s">
        <v>11705</v>
      </c>
      <c r="AE8002">
        <f t="shared" si="499"/>
        <v>0</v>
      </c>
      <c r="AG8002" s="2"/>
      <c r="AH8002" t="s">
        <v>4884</v>
      </c>
      <c r="AI8002" s="7" t="s">
        <v>4922</v>
      </c>
    </row>
    <row r="8003" spans="1:35" ht="11" customHeight="1" outlineLevel="1" x14ac:dyDescent="0.25">
      <c r="A8003" t="s">
        <v>15336</v>
      </c>
      <c r="C8003" s="2" t="s">
        <v>12455</v>
      </c>
      <c r="D8003" s="2">
        <v>305</v>
      </c>
      <c r="E8003" s="7">
        <v>1993</v>
      </c>
      <c r="F8003" s="5" t="s">
        <v>3773</v>
      </c>
      <c r="H8003" s="5" t="s">
        <v>5398</v>
      </c>
      <c r="I8003" s="6" t="s">
        <v>15349</v>
      </c>
      <c r="J8003" s="6" t="s">
        <v>15373</v>
      </c>
      <c r="K8003" s="17">
        <v>6</v>
      </c>
      <c r="L8003" s="17" t="s">
        <v>7732</v>
      </c>
      <c r="M8003" s="9"/>
      <c r="N8003" s="9"/>
      <c r="O8003" s="21"/>
      <c r="Q8003" s="29"/>
      <c r="U8003" s="17"/>
      <c r="V8003" s="2"/>
      <c r="Y8003" t="str">
        <f t="shared" si="496"/>
        <v/>
      </c>
      <c r="AA8003" t="str">
        <f t="shared" si="497"/>
        <v/>
      </c>
      <c r="AC8003" s="7"/>
      <c r="AD8003" t="s">
        <v>15349</v>
      </c>
      <c r="AE8003">
        <f t="shared" si="499"/>
        <v>0</v>
      </c>
      <c r="AG8003" s="2"/>
      <c r="AH8003" t="s">
        <v>4884</v>
      </c>
      <c r="AI8003" s="7" t="s">
        <v>4922</v>
      </c>
    </row>
    <row r="8004" spans="1:35" ht="11" customHeight="1" outlineLevel="1" x14ac:dyDescent="0.25">
      <c r="A8004" t="s">
        <v>15336</v>
      </c>
      <c r="C8004" s="2" t="s">
        <v>12455</v>
      </c>
      <c r="D8004" s="2">
        <v>309</v>
      </c>
      <c r="E8004" s="7">
        <v>1993</v>
      </c>
      <c r="F8004" s="5" t="s">
        <v>3773</v>
      </c>
      <c r="H8004" s="5" t="s">
        <v>5398</v>
      </c>
      <c r="I8004" s="6" t="s">
        <v>15349</v>
      </c>
      <c r="J8004" s="6" t="s">
        <v>15373</v>
      </c>
      <c r="K8004" s="17">
        <v>6</v>
      </c>
      <c r="L8004" s="17" t="s">
        <v>7732</v>
      </c>
      <c r="M8004" s="9"/>
      <c r="N8004" s="9"/>
      <c r="O8004" s="21"/>
      <c r="Q8004" s="29"/>
      <c r="U8004" s="17"/>
      <c r="V8004" s="2"/>
      <c r="Y8004" t="str">
        <f t="shared" si="496"/>
        <v/>
      </c>
      <c r="AA8004" t="str">
        <f t="shared" si="497"/>
        <v/>
      </c>
      <c r="AC8004" s="7"/>
      <c r="AD8004" t="s">
        <v>15349</v>
      </c>
      <c r="AE8004">
        <f t="shared" si="499"/>
        <v>0</v>
      </c>
      <c r="AG8004" s="2"/>
      <c r="AH8004" t="s">
        <v>4884</v>
      </c>
      <c r="AI8004" s="7" t="s">
        <v>4922</v>
      </c>
    </row>
    <row r="8005" spans="1:35" ht="11" customHeight="1" outlineLevel="1" x14ac:dyDescent="0.25">
      <c r="A8005" t="s">
        <v>15336</v>
      </c>
      <c r="C8005" s="2" t="s">
        <v>12455</v>
      </c>
      <c r="D8005" s="2" t="s">
        <v>15374</v>
      </c>
      <c r="E8005" s="7">
        <v>1993</v>
      </c>
      <c r="F8005" s="5" t="s">
        <v>15375</v>
      </c>
      <c r="H8005" s="5" t="s">
        <v>5398</v>
      </c>
      <c r="I8005" s="6" t="s">
        <v>15349</v>
      </c>
      <c r="J8005" s="6" t="s">
        <v>15373</v>
      </c>
      <c r="K8005" s="17">
        <v>4</v>
      </c>
      <c r="L8005" s="17" t="s">
        <v>7732</v>
      </c>
      <c r="M8005" s="9"/>
      <c r="N8005" s="9"/>
      <c r="O8005" s="21"/>
      <c r="Q8005" s="29"/>
      <c r="U8005" s="17"/>
      <c r="V8005" s="2"/>
      <c r="Y8005" t="str">
        <f t="shared" si="496"/>
        <v/>
      </c>
      <c r="AA8005">
        <f t="shared" si="497"/>
        <v>1</v>
      </c>
      <c r="AC8005" s="7"/>
      <c r="AD8005" t="s">
        <v>15349</v>
      </c>
      <c r="AE8005">
        <f t="shared" si="499"/>
        <v>0</v>
      </c>
      <c r="AG8005" s="2"/>
      <c r="AH8005" t="s">
        <v>4884</v>
      </c>
      <c r="AI8005" s="7" t="s">
        <v>4922</v>
      </c>
    </row>
    <row r="8006" spans="1:35" ht="11" customHeight="1" outlineLevel="1" x14ac:dyDescent="0.25">
      <c r="A8006" t="s">
        <v>15336</v>
      </c>
      <c r="C8006" s="2" t="s">
        <v>12455</v>
      </c>
      <c r="D8006" s="2" t="s">
        <v>15377</v>
      </c>
      <c r="E8006" s="7">
        <v>1993</v>
      </c>
      <c r="F8006" s="5" t="s">
        <v>15378</v>
      </c>
      <c r="H8006" s="5" t="s">
        <v>5398</v>
      </c>
      <c r="I8006" s="6" t="s">
        <v>15379</v>
      </c>
      <c r="J8006" s="6" t="s">
        <v>15376</v>
      </c>
      <c r="K8006" s="17">
        <v>6</v>
      </c>
      <c r="L8006" s="17" t="s">
        <v>7732</v>
      </c>
      <c r="M8006" s="9"/>
      <c r="N8006" s="9"/>
      <c r="O8006" s="21"/>
      <c r="Q8006" s="29"/>
      <c r="U8006" s="17"/>
      <c r="V8006" s="2"/>
      <c r="Y8006" t="str">
        <f t="shared" si="496"/>
        <v/>
      </c>
      <c r="AA8006">
        <f t="shared" si="497"/>
        <v>1</v>
      </c>
      <c r="AC8006" s="7"/>
      <c r="AD8006" t="s">
        <v>15379</v>
      </c>
      <c r="AE8006">
        <f t="shared" si="499"/>
        <v>0</v>
      </c>
      <c r="AG8006" s="2"/>
      <c r="AH8006" t="s">
        <v>4884</v>
      </c>
      <c r="AI8006" s="7" t="s">
        <v>4922</v>
      </c>
    </row>
    <row r="8007" spans="1:35" ht="11" customHeight="1" outlineLevel="1" x14ac:dyDescent="0.25">
      <c r="A8007" t="s">
        <v>15336</v>
      </c>
      <c r="C8007" s="2" t="s">
        <v>12455</v>
      </c>
      <c r="D8007" s="2" t="s">
        <v>15380</v>
      </c>
      <c r="E8007" s="7">
        <v>1993</v>
      </c>
      <c r="F8007" s="5" t="s">
        <v>15383</v>
      </c>
      <c r="H8007" s="5" t="s">
        <v>5398</v>
      </c>
      <c r="I8007" s="6" t="s">
        <v>15379</v>
      </c>
      <c r="J8007" s="6" t="s">
        <v>15376</v>
      </c>
      <c r="K8007" s="17">
        <v>6</v>
      </c>
      <c r="L8007" s="17" t="s">
        <v>7732</v>
      </c>
      <c r="M8007" s="9"/>
      <c r="N8007" s="9"/>
      <c r="O8007" s="21"/>
      <c r="Q8007" s="29"/>
      <c r="U8007" s="17"/>
      <c r="V8007" s="2"/>
      <c r="Y8007" t="str">
        <f t="shared" si="496"/>
        <v/>
      </c>
      <c r="AA8007">
        <f t="shared" si="497"/>
        <v>1</v>
      </c>
      <c r="AC8007" s="7"/>
      <c r="AD8007" t="s">
        <v>15379</v>
      </c>
      <c r="AE8007">
        <f t="shared" si="499"/>
        <v>0</v>
      </c>
      <c r="AG8007" s="2"/>
      <c r="AH8007" t="s">
        <v>4884</v>
      </c>
      <c r="AI8007" s="7" t="s">
        <v>4922</v>
      </c>
    </row>
    <row r="8008" spans="1:35" ht="11" customHeight="1" outlineLevel="1" x14ac:dyDescent="0.25">
      <c r="A8008" t="s">
        <v>15336</v>
      </c>
      <c r="C8008" s="2" t="s">
        <v>12455</v>
      </c>
      <c r="D8008" s="2" t="s">
        <v>15381</v>
      </c>
      <c r="E8008" s="7">
        <v>1993</v>
      </c>
      <c r="F8008" s="5" t="s">
        <v>15384</v>
      </c>
      <c r="H8008" s="5" t="s">
        <v>5398</v>
      </c>
      <c r="I8008" s="6" t="s">
        <v>15379</v>
      </c>
      <c r="J8008" s="6" t="s">
        <v>15376</v>
      </c>
      <c r="K8008" s="17">
        <v>6</v>
      </c>
      <c r="L8008" s="17" t="s">
        <v>7732</v>
      </c>
      <c r="M8008" s="9"/>
      <c r="N8008" s="9"/>
      <c r="O8008" s="21"/>
      <c r="Q8008" s="29"/>
      <c r="U8008" s="17"/>
      <c r="V8008" s="2"/>
      <c r="Y8008" t="str">
        <f t="shared" si="496"/>
        <v/>
      </c>
      <c r="AA8008">
        <f t="shared" si="497"/>
        <v>1</v>
      </c>
      <c r="AC8008" s="7"/>
      <c r="AD8008" t="s">
        <v>15379</v>
      </c>
      <c r="AE8008">
        <f t="shared" si="499"/>
        <v>0</v>
      </c>
      <c r="AG8008" s="2"/>
      <c r="AH8008" t="s">
        <v>4884</v>
      </c>
      <c r="AI8008" s="7" t="s">
        <v>4922</v>
      </c>
    </row>
    <row r="8009" spans="1:35" ht="11" customHeight="1" outlineLevel="1" x14ac:dyDescent="0.25">
      <c r="A8009" t="s">
        <v>15336</v>
      </c>
      <c r="C8009" s="2" t="s">
        <v>12455</v>
      </c>
      <c r="D8009" s="2" t="s">
        <v>15382</v>
      </c>
      <c r="E8009" s="7">
        <v>1993</v>
      </c>
      <c r="F8009" s="5" t="s">
        <v>15385</v>
      </c>
      <c r="H8009" s="5" t="s">
        <v>5398</v>
      </c>
      <c r="I8009" s="6" t="s">
        <v>15379</v>
      </c>
      <c r="J8009" s="6" t="s">
        <v>15376</v>
      </c>
      <c r="K8009" s="17">
        <v>6</v>
      </c>
      <c r="L8009" s="17" t="s">
        <v>7732</v>
      </c>
      <c r="M8009" s="9"/>
      <c r="N8009" s="9"/>
      <c r="O8009" s="21"/>
      <c r="Q8009" s="29"/>
      <c r="U8009" s="17"/>
      <c r="V8009" s="2"/>
      <c r="Y8009" t="str">
        <f t="shared" si="496"/>
        <v/>
      </c>
      <c r="AA8009">
        <f t="shared" si="497"/>
        <v>1</v>
      </c>
      <c r="AC8009" s="7"/>
      <c r="AD8009" t="s">
        <v>15379</v>
      </c>
      <c r="AE8009">
        <f t="shared" si="499"/>
        <v>0</v>
      </c>
      <c r="AG8009" s="2"/>
      <c r="AH8009" t="s">
        <v>4884</v>
      </c>
      <c r="AI8009" s="7" t="s">
        <v>4922</v>
      </c>
    </row>
    <row r="8010" spans="1:35" ht="11" customHeight="1" outlineLevel="1" x14ac:dyDescent="0.25">
      <c r="A8010" t="s">
        <v>15336</v>
      </c>
      <c r="C8010" s="2" t="s">
        <v>12455</v>
      </c>
      <c r="D8010" s="2">
        <v>472</v>
      </c>
      <c r="E8010" s="7">
        <v>1998</v>
      </c>
      <c r="F8010" s="5" t="s">
        <v>1346</v>
      </c>
      <c r="H8010" s="5" t="s">
        <v>5398</v>
      </c>
      <c r="I8010" s="6" t="s">
        <v>15387</v>
      </c>
      <c r="J8010" s="6" t="s">
        <v>15386</v>
      </c>
      <c r="K8010" s="17">
        <v>6</v>
      </c>
      <c r="L8010" s="17" t="s">
        <v>7732</v>
      </c>
      <c r="M8010" s="9"/>
      <c r="N8010" s="9"/>
      <c r="O8010" s="21"/>
      <c r="Q8010" s="29"/>
      <c r="U8010" s="17"/>
      <c r="V8010" s="2"/>
      <c r="Y8010" t="str">
        <f t="shared" si="496"/>
        <v/>
      </c>
      <c r="AA8010" t="str">
        <f t="shared" si="497"/>
        <v/>
      </c>
      <c r="AC8010" s="7"/>
      <c r="AD8010" t="s">
        <v>15387</v>
      </c>
      <c r="AE8010">
        <f t="shared" si="499"/>
        <v>0</v>
      </c>
      <c r="AG8010" s="2"/>
      <c r="AH8010" t="s">
        <v>4884</v>
      </c>
      <c r="AI8010" s="7" t="s">
        <v>4922</v>
      </c>
    </row>
    <row r="8011" spans="1:35" ht="11" customHeight="1" outlineLevel="1" x14ac:dyDescent="0.25">
      <c r="A8011" t="s">
        <v>15336</v>
      </c>
      <c r="C8011" s="2" t="s">
        <v>12455</v>
      </c>
      <c r="D8011" s="2">
        <v>473</v>
      </c>
      <c r="E8011" s="7">
        <v>1998</v>
      </c>
      <c r="F8011" s="5" t="s">
        <v>3773</v>
      </c>
      <c r="H8011" s="5" t="s">
        <v>5398</v>
      </c>
      <c r="I8011" s="6" t="s">
        <v>15387</v>
      </c>
      <c r="J8011" s="6" t="s">
        <v>15386</v>
      </c>
      <c r="K8011" s="17">
        <v>6</v>
      </c>
      <c r="L8011" s="17" t="s">
        <v>7732</v>
      </c>
      <c r="M8011" s="9"/>
      <c r="N8011" s="9"/>
      <c r="O8011" s="21"/>
      <c r="Q8011" s="29"/>
      <c r="U8011" s="17"/>
      <c r="V8011" s="2"/>
      <c r="Y8011" t="str">
        <f t="shared" si="496"/>
        <v/>
      </c>
      <c r="AA8011" t="str">
        <f t="shared" si="497"/>
        <v/>
      </c>
      <c r="AC8011" s="7"/>
      <c r="AD8011" t="s">
        <v>15387</v>
      </c>
      <c r="AE8011">
        <f t="shared" si="499"/>
        <v>0</v>
      </c>
      <c r="AG8011" s="2"/>
      <c r="AH8011" t="s">
        <v>4884</v>
      </c>
      <c r="AI8011" s="7" t="s">
        <v>4922</v>
      </c>
    </row>
    <row r="8012" spans="1:35" ht="11" customHeight="1" outlineLevel="1" x14ac:dyDescent="0.25">
      <c r="A8012" t="s">
        <v>15336</v>
      </c>
      <c r="C8012" s="2" t="s">
        <v>12455</v>
      </c>
      <c r="D8012" s="2">
        <v>481</v>
      </c>
      <c r="E8012" s="7">
        <v>1999</v>
      </c>
      <c r="F8012" s="5" t="s">
        <v>5140</v>
      </c>
      <c r="H8012" s="5" t="s">
        <v>5398</v>
      </c>
      <c r="I8012" s="6" t="s">
        <v>15389</v>
      </c>
      <c r="J8012" s="6" t="s">
        <v>15388</v>
      </c>
      <c r="K8012" s="17">
        <v>6</v>
      </c>
      <c r="L8012" s="17" t="s">
        <v>7730</v>
      </c>
      <c r="M8012" s="9">
        <v>1</v>
      </c>
      <c r="N8012" s="9"/>
      <c r="O8012" s="21"/>
      <c r="Q8012" s="29"/>
      <c r="U8012" s="17"/>
      <c r="V8012" s="2"/>
      <c r="Y8012" t="str">
        <f t="shared" si="496"/>
        <v/>
      </c>
      <c r="AA8012" t="str">
        <f t="shared" si="497"/>
        <v/>
      </c>
      <c r="AC8012" s="7"/>
      <c r="AD8012" t="s">
        <v>15389</v>
      </c>
      <c r="AE8012">
        <f t="shared" si="499"/>
        <v>0</v>
      </c>
      <c r="AG8012" s="2"/>
      <c r="AI8012" s="7"/>
    </row>
    <row r="8013" spans="1:35" ht="11" customHeight="1" outlineLevel="1" x14ac:dyDescent="0.25">
      <c r="A8013" t="s">
        <v>15336</v>
      </c>
      <c r="C8013" s="2" t="s">
        <v>12455</v>
      </c>
      <c r="D8013" s="2">
        <v>482</v>
      </c>
      <c r="E8013" s="7">
        <v>1999</v>
      </c>
      <c r="F8013" s="5" t="s">
        <v>1346</v>
      </c>
      <c r="H8013" s="5" t="s">
        <v>5398</v>
      </c>
      <c r="I8013" s="6" t="s">
        <v>15389</v>
      </c>
      <c r="J8013" s="6" t="s">
        <v>15388</v>
      </c>
      <c r="K8013" s="17">
        <v>6</v>
      </c>
      <c r="L8013" s="17" t="s">
        <v>7730</v>
      </c>
      <c r="M8013" s="9">
        <v>1</v>
      </c>
      <c r="N8013" s="9"/>
      <c r="O8013" s="21"/>
      <c r="Q8013" s="29"/>
      <c r="U8013" s="17"/>
      <c r="V8013" s="2"/>
      <c r="Y8013" t="str">
        <f t="shared" si="496"/>
        <v/>
      </c>
      <c r="AA8013" t="str">
        <f t="shared" si="497"/>
        <v/>
      </c>
      <c r="AC8013" s="7"/>
      <c r="AD8013" t="s">
        <v>15389</v>
      </c>
      <c r="AE8013">
        <f t="shared" si="499"/>
        <v>0</v>
      </c>
      <c r="AG8013" s="2"/>
      <c r="AI8013" s="7"/>
    </row>
    <row r="8014" spans="1:35" ht="11" customHeight="1" outlineLevel="1" x14ac:dyDescent="0.25">
      <c r="A8014" t="s">
        <v>15336</v>
      </c>
      <c r="C8014" s="2" t="s">
        <v>12455</v>
      </c>
      <c r="D8014" s="2">
        <v>483</v>
      </c>
      <c r="E8014" s="7">
        <v>1999</v>
      </c>
      <c r="F8014" s="5" t="s">
        <v>3773</v>
      </c>
      <c r="H8014" s="5" t="s">
        <v>5398</v>
      </c>
      <c r="I8014" s="6" t="s">
        <v>15389</v>
      </c>
      <c r="J8014" s="6" t="s">
        <v>15388</v>
      </c>
      <c r="K8014" s="17">
        <v>6</v>
      </c>
      <c r="L8014" s="17" t="s">
        <v>7730</v>
      </c>
      <c r="M8014" s="9">
        <v>1</v>
      </c>
      <c r="N8014" s="9"/>
      <c r="O8014" s="21"/>
      <c r="Q8014" s="29"/>
      <c r="U8014" s="17"/>
      <c r="V8014" s="2"/>
      <c r="Y8014" t="str">
        <f t="shared" si="496"/>
        <v/>
      </c>
      <c r="AA8014" t="str">
        <f t="shared" si="497"/>
        <v/>
      </c>
      <c r="AC8014" s="7"/>
      <c r="AD8014" t="s">
        <v>15389</v>
      </c>
      <c r="AE8014">
        <f t="shared" si="499"/>
        <v>0</v>
      </c>
      <c r="AG8014" s="2"/>
      <c r="AI8014" s="7"/>
    </row>
    <row r="8015" spans="1:35" ht="11" customHeight="1" outlineLevel="1" x14ac:dyDescent="0.25">
      <c r="A8015" t="s">
        <v>15336</v>
      </c>
      <c r="C8015" s="2" t="s">
        <v>12455</v>
      </c>
      <c r="D8015" s="2">
        <v>484</v>
      </c>
      <c r="E8015" s="7">
        <v>1999</v>
      </c>
      <c r="F8015" s="8" t="s">
        <v>6311</v>
      </c>
      <c r="H8015" s="5" t="s">
        <v>5398</v>
      </c>
      <c r="I8015" s="6" t="s">
        <v>15389</v>
      </c>
      <c r="J8015" s="6" t="s">
        <v>15388</v>
      </c>
      <c r="K8015" s="17">
        <v>6</v>
      </c>
      <c r="L8015" s="17" t="s">
        <v>7730</v>
      </c>
      <c r="M8015" s="9">
        <v>1</v>
      </c>
      <c r="N8015" s="9"/>
      <c r="O8015" s="21"/>
      <c r="Q8015" s="29"/>
      <c r="U8015" s="17"/>
      <c r="V8015" s="2"/>
      <c r="Y8015" t="str">
        <f t="shared" si="496"/>
        <v/>
      </c>
      <c r="AA8015" t="str">
        <f t="shared" si="497"/>
        <v/>
      </c>
      <c r="AC8015" s="7"/>
      <c r="AD8015" t="s">
        <v>15389</v>
      </c>
      <c r="AE8015">
        <f t="shared" si="499"/>
        <v>0</v>
      </c>
      <c r="AG8015" s="2"/>
      <c r="AI8015" s="7"/>
    </row>
    <row r="8016" spans="1:35" ht="11" customHeight="1" outlineLevel="1" x14ac:dyDescent="0.25">
      <c r="A8016" t="s">
        <v>15336</v>
      </c>
      <c r="C8016" s="2" t="s">
        <v>12455</v>
      </c>
      <c r="D8016" s="2" t="s">
        <v>15390</v>
      </c>
      <c r="E8016" s="7">
        <v>1999</v>
      </c>
      <c r="F8016" s="5" t="s">
        <v>15391</v>
      </c>
      <c r="H8016" s="5" t="s">
        <v>5398</v>
      </c>
      <c r="I8016" s="6" t="s">
        <v>15389</v>
      </c>
      <c r="J8016" s="6" t="s">
        <v>15388</v>
      </c>
      <c r="K8016" s="17">
        <v>6</v>
      </c>
      <c r="L8016" s="17" t="s">
        <v>7730</v>
      </c>
      <c r="M8016" s="9">
        <v>4.7</v>
      </c>
      <c r="N8016" s="9"/>
      <c r="O8016" s="21"/>
      <c r="Q8016" s="29"/>
      <c r="U8016" s="17"/>
      <c r="V8016" s="2"/>
      <c r="Y8016" t="str">
        <f t="shared" si="496"/>
        <v/>
      </c>
      <c r="AA8016">
        <f t="shared" si="497"/>
        <v>1</v>
      </c>
      <c r="AC8016" s="7"/>
      <c r="AD8016" t="s">
        <v>15389</v>
      </c>
      <c r="AE8016">
        <f t="shared" si="499"/>
        <v>0</v>
      </c>
      <c r="AG8016" s="2"/>
      <c r="AI8016" s="7"/>
    </row>
    <row r="8017" spans="1:49" ht="11" customHeight="1" outlineLevel="1" x14ac:dyDescent="0.25">
      <c r="A8017" t="s">
        <v>15336</v>
      </c>
      <c r="C8017" s="2" t="s">
        <v>12455</v>
      </c>
      <c r="D8017" s="2">
        <v>534</v>
      </c>
      <c r="E8017" s="7">
        <v>2001</v>
      </c>
      <c r="F8017" s="8" t="s">
        <v>69</v>
      </c>
      <c r="H8017" s="5" t="s">
        <v>5398</v>
      </c>
      <c r="I8017" s="6" t="s">
        <v>15393</v>
      </c>
      <c r="J8017" s="6" t="s">
        <v>15392</v>
      </c>
      <c r="K8017" s="17">
        <v>6</v>
      </c>
      <c r="L8017" s="17" t="s">
        <v>7732</v>
      </c>
      <c r="M8017" s="9"/>
      <c r="N8017" s="9"/>
      <c r="O8017" s="21"/>
      <c r="Q8017" s="29"/>
      <c r="U8017" s="17"/>
      <c r="V8017" s="2"/>
      <c r="Y8017" t="str">
        <f t="shared" si="496"/>
        <v/>
      </c>
      <c r="AA8017" t="str">
        <f t="shared" si="497"/>
        <v/>
      </c>
      <c r="AC8017" s="7"/>
      <c r="AD8017" t="s">
        <v>15393</v>
      </c>
      <c r="AE8017">
        <f t="shared" si="499"/>
        <v>0</v>
      </c>
      <c r="AG8017" s="2"/>
      <c r="AI8017" s="7"/>
    </row>
    <row r="8018" spans="1:49" ht="11" customHeight="1" outlineLevel="1" x14ac:dyDescent="0.25">
      <c r="A8018" t="s">
        <v>15336</v>
      </c>
      <c r="C8018" s="2" t="s">
        <v>12455</v>
      </c>
      <c r="D8018" s="2" t="s">
        <v>15395</v>
      </c>
      <c r="E8018" s="7">
        <v>2003</v>
      </c>
      <c r="F8018" s="5" t="s">
        <v>15396</v>
      </c>
      <c r="H8018" s="5" t="s">
        <v>5398</v>
      </c>
      <c r="I8018" s="6" t="s">
        <v>15397</v>
      </c>
      <c r="J8018" s="6" t="s">
        <v>15394</v>
      </c>
      <c r="K8018" s="17">
        <v>3</v>
      </c>
      <c r="L8018" s="17" t="s">
        <v>7730</v>
      </c>
      <c r="M8018" s="9">
        <v>3</v>
      </c>
      <c r="N8018" s="9"/>
      <c r="O8018" s="21"/>
      <c r="Q8018" s="29"/>
      <c r="U8018" s="17"/>
      <c r="V8018" s="2"/>
      <c r="Y8018" t="str">
        <f t="shared" si="496"/>
        <v/>
      </c>
      <c r="AA8018">
        <f t="shared" si="497"/>
        <v>1</v>
      </c>
      <c r="AC8018" s="7"/>
      <c r="AD8018" t="s">
        <v>15397</v>
      </c>
      <c r="AE8018">
        <f t="shared" si="499"/>
        <v>0</v>
      </c>
      <c r="AG8018" s="2"/>
      <c r="AI8018" s="7"/>
    </row>
    <row r="8019" spans="1:49" ht="11" customHeight="1" outlineLevel="1" x14ac:dyDescent="0.25">
      <c r="A8019" t="s">
        <v>15336</v>
      </c>
      <c r="C8019" s="2" t="s">
        <v>12455</v>
      </c>
      <c r="D8019" s="2" t="s">
        <v>15399</v>
      </c>
      <c r="E8019" s="7">
        <v>2008</v>
      </c>
      <c r="F8019" s="5" t="s">
        <v>15400</v>
      </c>
      <c r="H8019" s="5" t="s">
        <v>5398</v>
      </c>
      <c r="I8019" s="6" t="s">
        <v>15401</v>
      </c>
      <c r="J8019" s="6" t="s">
        <v>15398</v>
      </c>
      <c r="K8019" s="17">
        <v>6</v>
      </c>
      <c r="L8019" s="17" t="s">
        <v>7732</v>
      </c>
      <c r="M8019" s="9"/>
      <c r="N8019" s="9"/>
      <c r="O8019" s="21"/>
      <c r="Q8019" s="29"/>
      <c r="U8019" s="17"/>
      <c r="V8019" s="2"/>
      <c r="Y8019" t="str">
        <f t="shared" si="496"/>
        <v/>
      </c>
      <c r="AA8019">
        <f t="shared" si="497"/>
        <v>1</v>
      </c>
      <c r="AC8019" s="7"/>
      <c r="AD8019" t="s">
        <v>15401</v>
      </c>
      <c r="AE8019">
        <f t="shared" si="499"/>
        <v>0</v>
      </c>
      <c r="AG8019" s="2"/>
      <c r="AI8019" s="7"/>
    </row>
    <row r="8020" spans="1:49" ht="11" customHeight="1" outlineLevel="1" x14ac:dyDescent="0.25">
      <c r="A8020" t="s">
        <v>15336</v>
      </c>
      <c r="C8020" s="2" t="s">
        <v>12455</v>
      </c>
      <c r="D8020" s="2" t="s">
        <v>15403</v>
      </c>
      <c r="E8020" s="7">
        <v>2012</v>
      </c>
      <c r="F8020" s="5" t="s">
        <v>15404</v>
      </c>
      <c r="H8020" s="5" t="s">
        <v>5398</v>
      </c>
      <c r="I8020" s="6" t="s">
        <v>15401</v>
      </c>
      <c r="J8020" s="6" t="s">
        <v>15402</v>
      </c>
      <c r="K8020" s="17">
        <v>6</v>
      </c>
      <c r="L8020" s="17" t="s">
        <v>7732</v>
      </c>
      <c r="M8020" s="9"/>
      <c r="N8020" s="9"/>
      <c r="O8020" s="21"/>
      <c r="Q8020" s="29"/>
      <c r="U8020" s="17"/>
      <c r="V8020" s="2"/>
      <c r="Y8020" t="str">
        <f t="shared" si="496"/>
        <v/>
      </c>
      <c r="AA8020">
        <f t="shared" si="497"/>
        <v>1</v>
      </c>
      <c r="AC8020" s="7"/>
      <c r="AD8020" t="s">
        <v>15401</v>
      </c>
      <c r="AE8020">
        <f t="shared" si="499"/>
        <v>0</v>
      </c>
      <c r="AG8020" s="2"/>
      <c r="AI8020" s="7"/>
    </row>
    <row r="8021" spans="1:49" ht="11" customHeight="1" outlineLevel="1" x14ac:dyDescent="0.25">
      <c r="A8021" t="s">
        <v>15336</v>
      </c>
      <c r="C8021" s="2" t="s">
        <v>12455</v>
      </c>
      <c r="D8021" s="2">
        <v>869</v>
      </c>
      <c r="E8021" s="7">
        <v>2018</v>
      </c>
      <c r="F8021" s="5" t="s">
        <v>5140</v>
      </c>
      <c r="H8021" s="5" t="s">
        <v>5398</v>
      </c>
      <c r="I8021" s="6" t="s">
        <v>15406</v>
      </c>
      <c r="J8021" s="6" t="s">
        <v>15405</v>
      </c>
      <c r="K8021" s="17">
        <v>6</v>
      </c>
      <c r="L8021" s="17" t="s">
        <v>7732</v>
      </c>
      <c r="M8021" s="9"/>
      <c r="N8021" s="9"/>
      <c r="O8021" s="21"/>
      <c r="Q8021" s="29"/>
      <c r="U8021" s="17"/>
      <c r="V8021" s="2"/>
      <c r="Y8021" t="str">
        <f t="shared" si="496"/>
        <v/>
      </c>
      <c r="AA8021" t="str">
        <f t="shared" si="497"/>
        <v/>
      </c>
      <c r="AC8021" s="7"/>
      <c r="AD8021" t="s">
        <v>15406</v>
      </c>
      <c r="AE8021">
        <f t="shared" si="499"/>
        <v>0</v>
      </c>
      <c r="AG8021" s="2"/>
      <c r="AI8021" s="7"/>
    </row>
    <row r="8022" spans="1:49" ht="11" customHeight="1" outlineLevel="1" x14ac:dyDescent="0.25">
      <c r="A8022" t="s">
        <v>15336</v>
      </c>
      <c r="C8022" s="2" t="s">
        <v>12455</v>
      </c>
      <c r="D8022" s="2" t="s">
        <v>15407</v>
      </c>
      <c r="E8022" s="7">
        <v>2018</v>
      </c>
      <c r="F8022" s="5" t="s">
        <v>15408</v>
      </c>
      <c r="H8022" s="5" t="s">
        <v>5398</v>
      </c>
      <c r="I8022" s="6" t="s">
        <v>15406</v>
      </c>
      <c r="J8022" s="6" t="s">
        <v>15405</v>
      </c>
      <c r="K8022" s="17">
        <v>6</v>
      </c>
      <c r="L8022" s="17" t="s">
        <v>7732</v>
      </c>
      <c r="M8022" s="9"/>
      <c r="N8022" s="9"/>
      <c r="O8022" s="21"/>
      <c r="Q8022" s="29"/>
      <c r="U8022" s="17"/>
      <c r="V8022" s="2"/>
      <c r="Y8022" t="str">
        <f t="shared" si="496"/>
        <v/>
      </c>
      <c r="AA8022">
        <f t="shared" si="497"/>
        <v>1</v>
      </c>
      <c r="AC8022" s="7"/>
      <c r="AD8022" t="s">
        <v>15406</v>
      </c>
      <c r="AE8022">
        <f t="shared" si="499"/>
        <v>0</v>
      </c>
      <c r="AG8022" s="2"/>
      <c r="AI8022" s="7"/>
    </row>
    <row r="8023" spans="1:49" ht="11" customHeight="1" x14ac:dyDescent="0.25">
      <c r="A8023" s="4" t="s">
        <v>13198</v>
      </c>
      <c r="B8023" t="s">
        <v>13200</v>
      </c>
      <c r="C8023" s="2" t="s">
        <v>12521</v>
      </c>
      <c r="E8023" s="7"/>
      <c r="F8023" s="5"/>
      <c r="H8023" s="5"/>
      <c r="I8023" s="6"/>
      <c r="J8023" s="6"/>
      <c r="K8023" s="17"/>
      <c r="L8023" s="17"/>
      <c r="M8023" s="9"/>
      <c r="N8023" s="9">
        <f>SUM(M8024:M8026)</f>
        <v>18</v>
      </c>
      <c r="O8023" s="21">
        <v>526</v>
      </c>
      <c r="P8023">
        <f>COUNTIF(L8024:L8026,"*")</f>
        <v>3</v>
      </c>
      <c r="Q8023" s="29">
        <f>P8023/O8023</f>
        <v>5.7034220532319393E-3</v>
      </c>
      <c r="R8023">
        <f>COUNTIF(L8024:L8026,"Y")+COUNTIF(L8024:L8026,"S")</f>
        <v>3</v>
      </c>
      <c r="U8023" s="17" t="s">
        <v>7730</v>
      </c>
      <c r="V8023" s="2"/>
      <c r="W8023" t="s">
        <v>18416</v>
      </c>
      <c r="Y8023" t="str">
        <f t="shared" si="496"/>
        <v/>
      </c>
      <c r="AA8023" t="str">
        <f t="shared" si="497"/>
        <v/>
      </c>
      <c r="AC8023" s="7"/>
      <c r="AF8023">
        <f>COUNTIF(AE8024:AE8026,"1")</f>
        <v>0</v>
      </c>
      <c r="AG8023" s="2"/>
      <c r="AI8023" s="7"/>
      <c r="AJ8023">
        <f>COUNTIF($K8024:$K8026,"1")-COUNTIFS($K8024:$K8026,"1",$L8024:$L8026,"V")</f>
        <v>0</v>
      </c>
      <c r="AK8023">
        <f>COUNTIFS($K8024:$K8026,"1",$L8024:$L8026,"Y")+COUNTIFS($K8024:$K8026,"1",$L8024:$L8026,"s")</f>
        <v>0</v>
      </c>
      <c r="AL8023">
        <f>COUNTIF($K8024:$K8026,"2")-COUNTIFS($K8024:$K8026,"2",$L8024:$L8026,"V")</f>
        <v>0</v>
      </c>
      <c r="AM8023">
        <f>COUNTIFS($K8024:$K8026,"2",$L8024:$L8026,"Y")+COUNTIFS($K8024:$K8026,"2",$L8024:$L8026,"s")</f>
        <v>0</v>
      </c>
      <c r="AN8023">
        <f>COUNTIF($K8024:$K8026,"3")-COUNTIFS($K8024:$K8026,"3",$L8024:$L8026,"V")</f>
        <v>0</v>
      </c>
      <c r="AO8023">
        <f>COUNTIFS($K8024:$K8026,"3",$L8024:$L8026,"Y")+COUNTIFS($K8024:$K8026,"3",$L8024:$L8026,"s")</f>
        <v>0</v>
      </c>
      <c r="AP8023">
        <f>COUNTIF($K8024:$K8026,"4")-COUNTIFS($K8024:$K8026,"4",$L8024:$L8026,"V")</f>
        <v>0</v>
      </c>
      <c r="AQ8023">
        <f>COUNTIFS($K8024:$K8026,"4",$L8024:$L8026,"Y")+COUNTIFS($K8024:$K8026,"4",$L8024:$L8026,"s")</f>
        <v>0</v>
      </c>
      <c r="AR8023">
        <f>COUNTIF($K8024:$K8026,"5")-COUNTIFS($K8024:$K8026,"5",$L8024:$L8026,"V")</f>
        <v>0</v>
      </c>
      <c r="AS8023">
        <f>COUNTIFS($K8024:$K8026,"5",$L8024:$L8026,"Y")+COUNTIFS($K8024:$K8026,"5",$L8024:$L8026,"s")</f>
        <v>0</v>
      </c>
      <c r="AT8023">
        <f>COUNTIF($K8024:$K8026,"6")-COUNTIFS($K8024:$K8026,"6",$L8024:$L8026,"V")</f>
        <v>0</v>
      </c>
      <c r="AU8023">
        <f>COUNTIFS($K8024:$K8026,"6",$L8024:$L8026,"Y")+COUNTIFS($K8024:$K8026,"6",$L8024:$L8026,"s")</f>
        <v>0</v>
      </c>
      <c r="AV8023">
        <f>COUNTIF($K8024:$K8026,"7")-COUNTIFS($K8024:$K8026,"7",$L8024:$L8026,"V")</f>
        <v>3</v>
      </c>
      <c r="AW8023">
        <f>COUNTIFS($K8024:$K8026,"7",$L8024:$L8026,"Y")+COUNTIFS($K8024:$K8026,"7",$L8024:$L8026,"s")</f>
        <v>3</v>
      </c>
    </row>
    <row r="8024" spans="1:49" ht="11" customHeight="1" outlineLevel="1" x14ac:dyDescent="0.25">
      <c r="A8024" t="s">
        <v>13199</v>
      </c>
      <c r="C8024" s="2" t="s">
        <v>12521</v>
      </c>
      <c r="D8024" s="2">
        <v>42</v>
      </c>
      <c r="E8024" s="7">
        <v>2005</v>
      </c>
      <c r="F8024" s="19">
        <v>2</v>
      </c>
      <c r="H8024" s="5" t="s">
        <v>5398</v>
      </c>
      <c r="I8024" s="6" t="s">
        <v>9223</v>
      </c>
      <c r="J8024" s="6" t="s">
        <v>7554</v>
      </c>
      <c r="K8024" s="17">
        <v>7</v>
      </c>
      <c r="L8024" s="17" t="s">
        <v>7730</v>
      </c>
      <c r="M8024" s="9">
        <v>9</v>
      </c>
      <c r="N8024" s="9"/>
      <c r="O8024" s="21"/>
      <c r="Q8024" s="29"/>
      <c r="U8024" s="17"/>
      <c r="V8024" s="2"/>
      <c r="Y8024" t="str">
        <f t="shared" si="496"/>
        <v/>
      </c>
      <c r="AA8024" t="str">
        <f t="shared" si="497"/>
        <v/>
      </c>
      <c r="AC8024" s="7"/>
      <c r="AD8024" t="s">
        <v>9223</v>
      </c>
      <c r="AE8024">
        <f>COUNTIF(I8024,"*Fuji*")</f>
        <v>0</v>
      </c>
      <c r="AG8024" s="2"/>
      <c r="AH8024" t="s">
        <v>4884</v>
      </c>
      <c r="AI8024" s="7" t="s">
        <v>4922</v>
      </c>
    </row>
    <row r="8025" spans="1:49" ht="11" customHeight="1" outlineLevel="1" x14ac:dyDescent="0.25">
      <c r="A8025" t="s">
        <v>13199</v>
      </c>
      <c r="C8025" s="2" t="s">
        <v>12521</v>
      </c>
      <c r="D8025" s="2">
        <v>298</v>
      </c>
      <c r="E8025" s="7">
        <v>2014</v>
      </c>
      <c r="F8025" s="19">
        <v>1</v>
      </c>
      <c r="H8025" s="5" t="s">
        <v>5398</v>
      </c>
      <c r="I8025" s="6" t="s">
        <v>9223</v>
      </c>
      <c r="J8025" s="6" t="s">
        <v>7554</v>
      </c>
      <c r="K8025" s="17">
        <v>7</v>
      </c>
      <c r="L8025" s="17" t="s">
        <v>7730</v>
      </c>
      <c r="M8025" s="9">
        <v>4.5</v>
      </c>
      <c r="N8025" s="9"/>
      <c r="O8025" s="21"/>
      <c r="Q8025" s="29"/>
      <c r="U8025" s="17"/>
      <c r="V8025" s="2"/>
      <c r="Y8025" t="str">
        <f t="shared" si="496"/>
        <v/>
      </c>
      <c r="AA8025" t="str">
        <f t="shared" si="497"/>
        <v/>
      </c>
      <c r="AC8025" s="7"/>
      <c r="AD8025" t="s">
        <v>9223</v>
      </c>
      <c r="AE8025">
        <f>COUNTIF(I8025,"*Fuji*")</f>
        <v>0</v>
      </c>
      <c r="AG8025" s="2"/>
      <c r="AI8025" s="7"/>
    </row>
    <row r="8026" spans="1:49" ht="11" customHeight="1" outlineLevel="1" x14ac:dyDescent="0.25">
      <c r="A8026" t="s">
        <v>13199</v>
      </c>
      <c r="C8026" s="2" t="s">
        <v>12521</v>
      </c>
      <c r="D8026" s="2">
        <v>299</v>
      </c>
      <c r="E8026" s="7">
        <v>2014</v>
      </c>
      <c r="F8026" s="19">
        <v>2</v>
      </c>
      <c r="H8026" s="5" t="s">
        <v>5398</v>
      </c>
      <c r="I8026" s="6" t="s">
        <v>9223</v>
      </c>
      <c r="J8026" s="6" t="s">
        <v>7554</v>
      </c>
      <c r="K8026" s="17">
        <v>7</v>
      </c>
      <c r="L8026" s="17" t="s">
        <v>7730</v>
      </c>
      <c r="M8026" s="9">
        <v>4.5</v>
      </c>
      <c r="N8026" s="9"/>
      <c r="O8026" s="21"/>
      <c r="Q8026" s="29"/>
      <c r="U8026" s="17"/>
      <c r="V8026" s="2"/>
      <c r="Y8026" t="str">
        <f t="shared" si="496"/>
        <v/>
      </c>
      <c r="AA8026" t="str">
        <f t="shared" si="497"/>
        <v/>
      </c>
      <c r="AC8026" s="7"/>
      <c r="AD8026" t="s">
        <v>9223</v>
      </c>
      <c r="AE8026">
        <f>COUNTIF(I8026,"*Fuji*")</f>
        <v>0</v>
      </c>
      <c r="AG8026" s="2"/>
      <c r="AI8026" s="7"/>
    </row>
    <row r="8027" spans="1:49" ht="11" customHeight="1" x14ac:dyDescent="0.25">
      <c r="A8027" s="4" t="s">
        <v>15334</v>
      </c>
      <c r="B8027" t="s">
        <v>14388</v>
      </c>
      <c r="C8027" s="2" t="s">
        <v>12953</v>
      </c>
      <c r="E8027" s="7"/>
      <c r="F8027" s="5"/>
      <c r="H8027" s="5"/>
      <c r="I8027" s="6"/>
      <c r="J8027" s="6"/>
      <c r="K8027" s="17"/>
      <c r="L8027" s="17"/>
      <c r="M8027" s="9"/>
      <c r="N8027" s="9">
        <f>SUM(M8028:M8028)</f>
        <v>12</v>
      </c>
      <c r="O8027" s="21">
        <v>2759</v>
      </c>
      <c r="P8027">
        <f>COUNTIF(L8028:L8028,"*")</f>
        <v>1</v>
      </c>
      <c r="Q8027" s="29">
        <f>P8027/O8027</f>
        <v>3.6245016310257339E-4</v>
      </c>
      <c r="R8027">
        <f>COUNTIF(L8028,"Y")+COUNTIF(L8028,"S")</f>
        <v>1</v>
      </c>
      <c r="U8027" s="17" t="s">
        <v>7730</v>
      </c>
      <c r="V8027" s="2"/>
      <c r="W8027" t="s">
        <v>18417</v>
      </c>
      <c r="Y8027" t="str">
        <f t="shared" ref="Y8027:Y8090" si="500">IF(COUNTIF(F8027,"*fdc*"),1,"")</f>
        <v/>
      </c>
      <c r="AA8027" t="str">
        <f t="shared" ref="AA8027:AA8090" si="501">IF(COUNTIF(F8027,"*s/s*"),1,"")</f>
        <v/>
      </c>
      <c r="AC8027" s="7"/>
      <c r="AF8027">
        <f>COUNTIF(AE8028:AE8028,"1")</f>
        <v>0</v>
      </c>
      <c r="AG8027" s="2"/>
      <c r="AI8027" s="7"/>
      <c r="AJ8027">
        <f>COUNTIF($K8028:$K8028,"1")-COUNTIFS($K8028:$K8028,"1",$L8028:$L8028,"V")</f>
        <v>0</v>
      </c>
      <c r="AK8027">
        <f>COUNTIFS($K8028:$K8028,"1",$L8028:$L8028,"Y")+COUNTIFS($K8028:$K8028,"1",$L8028:$L8028,"s")</f>
        <v>0</v>
      </c>
      <c r="AL8027">
        <f>COUNTIF($K8028:$K8028,"2")-COUNTIFS($K8028:$K8028,"2",$L8028:$L8028,"V")</f>
        <v>0</v>
      </c>
      <c r="AM8027">
        <f>COUNTIFS($K8028:$K8028,"2",$L8028:$L8028,"Y")+COUNTIFS($K8028:$K8028,"2",$L8028:$L8028,"s")</f>
        <v>0</v>
      </c>
      <c r="AN8027">
        <f>COUNTIF($K8028:$K8028,"3")-COUNTIFS($K8028:$K8028,"3",$L8028:$L8028,"V")</f>
        <v>0</v>
      </c>
      <c r="AO8027">
        <f>COUNTIFS($K8028:$K8028,"3",$L8028:$L8028,"Y")+COUNTIFS($K8028:$K8028,"3",$L8028:$L8028,"s")</f>
        <v>0</v>
      </c>
      <c r="AP8027">
        <f>COUNTIF($K8028:$K8028,"4")-COUNTIFS($K8028:$K8028,"4",$L8028:$L8028,"V")</f>
        <v>1</v>
      </c>
      <c r="AQ8027">
        <f>COUNTIFS($K8028:$K8028,"4",$L8028:$L8028,"Y")+COUNTIFS($K8028:$K8028,"4",$L8028:$L8028,"s")</f>
        <v>1</v>
      </c>
      <c r="AR8027">
        <f>COUNTIF($K8028:$K8028,"5")-COUNTIFS($K8028:$K8028,"5",$L8028:$L8028,"V")</f>
        <v>0</v>
      </c>
      <c r="AS8027">
        <f>COUNTIFS($K8028:$K8028,"5",$L8028:$L8028,"Y")+COUNTIFS($K8028:$K8028,"5",$L8028:$L8028,"s")</f>
        <v>0</v>
      </c>
      <c r="AT8027">
        <f>COUNTIF($K8028:$K8028,"6")-COUNTIFS($K8028:$K8028,"6",$L8028:$L8028,"V")</f>
        <v>0</v>
      </c>
      <c r="AU8027">
        <f>COUNTIFS($K8028:$K8028,"6",$L8028:$L8028,"Y")+COUNTIFS($K8028:$K8028,"6",$L8028:$L8028,"s")</f>
        <v>0</v>
      </c>
      <c r="AV8027">
        <f>COUNTIF($K8028:$K8028,"7")-COUNTIFS($K8028:$K8028,"7",$L8028:$L8028,"V")</f>
        <v>0</v>
      </c>
      <c r="AW8027">
        <f>COUNTIFS($K8028:$K8028,"7",$L8028:$L8028,"Y")+COUNTIFS($K8028:$K8028,"7",$L8028:$L8028,"s")</f>
        <v>0</v>
      </c>
    </row>
    <row r="8028" spans="1:49" ht="11" customHeight="1" outlineLevel="1" x14ac:dyDescent="0.25">
      <c r="A8028" t="s">
        <v>1213</v>
      </c>
      <c r="C8028" s="2" t="s">
        <v>12953</v>
      </c>
      <c r="D8028" s="2">
        <v>110</v>
      </c>
      <c r="E8028" s="7">
        <v>1955</v>
      </c>
      <c r="F8028" s="5" t="s">
        <v>21842</v>
      </c>
      <c r="H8028" s="5" t="s">
        <v>5323</v>
      </c>
      <c r="I8028" s="6" t="s">
        <v>1214</v>
      </c>
      <c r="J8028" s="6" t="s">
        <v>15335</v>
      </c>
      <c r="K8028" s="17">
        <v>4</v>
      </c>
      <c r="L8028" s="17" t="s">
        <v>7730</v>
      </c>
      <c r="M8028" s="9">
        <v>12</v>
      </c>
      <c r="N8028" s="9"/>
      <c r="O8028" s="21"/>
      <c r="Q8028" s="29"/>
      <c r="U8028" s="17"/>
      <c r="V8028" s="2">
        <v>119</v>
      </c>
      <c r="Y8028" t="str">
        <f t="shared" si="500"/>
        <v/>
      </c>
      <c r="AA8028" t="str">
        <f t="shared" si="501"/>
        <v/>
      </c>
      <c r="AC8028" s="7"/>
      <c r="AD8028" t="s">
        <v>1214</v>
      </c>
      <c r="AE8028">
        <f>COUNTIF(I8028,"*Fuji*")</f>
        <v>0</v>
      </c>
      <c r="AG8028" s="2"/>
      <c r="AH8028" t="s">
        <v>4884</v>
      </c>
      <c r="AI8028" s="7" t="s">
        <v>4922</v>
      </c>
    </row>
    <row r="8029" spans="1:49" ht="11" customHeight="1" x14ac:dyDescent="0.25">
      <c r="A8029" s="4" t="s">
        <v>14409</v>
      </c>
      <c r="B8029" t="s">
        <v>14418</v>
      </c>
      <c r="C8029" s="2" t="s">
        <v>12953</v>
      </c>
      <c r="E8029" s="7"/>
      <c r="F8029" s="5"/>
      <c r="H8029" s="5"/>
      <c r="I8029" s="6"/>
      <c r="J8029" s="6"/>
      <c r="K8029" s="17"/>
      <c r="L8029" s="17"/>
      <c r="M8029" s="9"/>
      <c r="N8029" s="9">
        <f>SUM(M8030:M8052)</f>
        <v>75.900000000000006</v>
      </c>
      <c r="O8029" s="21">
        <v>1334</v>
      </c>
      <c r="P8029">
        <f>COUNTIF(L8030:L8052,"*")</f>
        <v>23</v>
      </c>
      <c r="Q8029" s="29">
        <f>P8029/O8029</f>
        <v>1.7241379310344827E-2</v>
      </c>
      <c r="R8029">
        <f>COUNTIF(L8030:L8052,"Y")+COUNTIF(L8030:L8052,"S")</f>
        <v>23</v>
      </c>
      <c r="U8029" s="17" t="s">
        <v>7730</v>
      </c>
      <c r="V8029" s="2"/>
      <c r="W8029" t="s">
        <v>18418</v>
      </c>
      <c r="Y8029" t="str">
        <f t="shared" si="500"/>
        <v/>
      </c>
      <c r="AA8029" t="str">
        <f t="shared" si="501"/>
        <v/>
      </c>
      <c r="AC8029" s="7"/>
      <c r="AF8029">
        <f>COUNTIF(AE8030:AE8052,"1")</f>
        <v>0</v>
      </c>
      <c r="AG8029" s="2"/>
      <c r="AI8029" s="7"/>
      <c r="AJ8029">
        <f>COUNTIF($K8030:$K8052,"1")-COUNTIFS($K8030:$K8052,"1",$L8030:$L8052,"V")</f>
        <v>3</v>
      </c>
      <c r="AK8029">
        <f>COUNTIFS($K8030:$K8052,"1",$L8030:$L8052,"Y")+COUNTIFS($K8030:$K8052,"1",$L8030:$L8052,"s")</f>
        <v>3</v>
      </c>
      <c r="AL8029">
        <f>COUNTIF($K8030:$K8052,"2")-COUNTIFS($K8030:$K8052,"2",$L8030:$L8052,"V")</f>
        <v>0</v>
      </c>
      <c r="AM8029">
        <f>COUNTIFS($K8030:$K8052,"2",$L8030:$L8052,"Y")+COUNTIFS($K8030:$K8052,"2",$L8030:$L8052,"s")</f>
        <v>0</v>
      </c>
      <c r="AN8029">
        <f>COUNTIF($K8030:$K8052,"3")-COUNTIFS($K8030:$K8052,"3",$L8030:$L8052,"V")</f>
        <v>0</v>
      </c>
      <c r="AO8029">
        <f>COUNTIFS($K8030:$K8052,"3",$L8030:$L8052,"Y")+COUNTIFS($K8030:$K8052,"3",$L8030:$L8052,"s")</f>
        <v>0</v>
      </c>
      <c r="AP8029">
        <f>COUNTIF($K8030:$K8052,"4")-COUNTIFS($K8030:$K8052,"4",$L8030:$L8052,"V")</f>
        <v>0</v>
      </c>
      <c r="AQ8029">
        <f>COUNTIFS($K8030:$K8052,"4",$L8030:$L8052,"Y")+COUNTIFS($K8030:$K8052,"4",$L8030:$L8052,"s")</f>
        <v>0</v>
      </c>
      <c r="AR8029">
        <f>COUNTIF($K8030:$K8052,"5")-COUNTIFS($K8030:$K8052,"5",$L8030:$L8052,"V")</f>
        <v>3</v>
      </c>
      <c r="AS8029">
        <f>COUNTIFS($K8030:$K8052,"5",$L8030:$L8052,"Y")+COUNTIFS($K8030:$K8052,"5",$L8030:$L8052,"s")</f>
        <v>3</v>
      </c>
      <c r="AT8029">
        <f>COUNTIF($K8030:$K8052,"6")-COUNTIFS($K8030:$K8052,"6",$L8030:$L8052,"V")</f>
        <v>0</v>
      </c>
      <c r="AU8029">
        <f>COUNTIFS($K8030:$K8052,"6",$L8030:$L8052,"Y")+COUNTIFS($K8030:$K8052,"6",$L8030:$L8052,"s")</f>
        <v>0</v>
      </c>
      <c r="AV8029">
        <f>COUNTIF($K8030:$K8052,"7")-COUNTIFS($K8030:$K8052,"7",$L8030:$L8052,"V")</f>
        <v>17</v>
      </c>
      <c r="AW8029">
        <f>COUNTIFS($K8030:$K8052,"7",$L8030:$L8052,"Y")+COUNTIFS($K8030:$K8052,"7",$L8030:$L8052,"s")</f>
        <v>17</v>
      </c>
    </row>
    <row r="8030" spans="1:49" ht="11" customHeight="1" outlineLevel="1" x14ac:dyDescent="0.25">
      <c r="A8030" t="s">
        <v>6365</v>
      </c>
      <c r="C8030" s="2" t="s">
        <v>12953</v>
      </c>
      <c r="D8030" s="2">
        <v>37</v>
      </c>
      <c r="E8030" s="7">
        <v>1994</v>
      </c>
      <c r="F8030" s="5" t="s">
        <v>14389</v>
      </c>
      <c r="H8030" s="5" t="s">
        <v>5398</v>
      </c>
      <c r="I8030" s="6" t="s">
        <v>20926</v>
      </c>
      <c r="J8030" s="6" t="s">
        <v>7554</v>
      </c>
      <c r="K8030" s="17">
        <v>7</v>
      </c>
      <c r="L8030" s="17" t="s">
        <v>7730</v>
      </c>
      <c r="M8030" s="9">
        <v>1</v>
      </c>
      <c r="N8030" s="9"/>
      <c r="O8030" s="21"/>
      <c r="Q8030" s="29"/>
      <c r="U8030" s="17"/>
      <c r="V8030" s="2"/>
      <c r="Y8030" t="str">
        <f t="shared" si="500"/>
        <v/>
      </c>
      <c r="AA8030" t="str">
        <f t="shared" si="501"/>
        <v/>
      </c>
      <c r="AC8030" s="7"/>
      <c r="AD8030" t="s">
        <v>20926</v>
      </c>
      <c r="AE8030">
        <f t="shared" ref="AE8030:AE8052" si="502">COUNTIF(I8030,"*Fuji*")</f>
        <v>0</v>
      </c>
      <c r="AG8030" s="2"/>
      <c r="AI8030" s="7"/>
    </row>
    <row r="8031" spans="1:49" ht="11" customHeight="1" outlineLevel="1" x14ac:dyDescent="0.25">
      <c r="A8031" t="s">
        <v>6365</v>
      </c>
      <c r="C8031" s="2" t="s">
        <v>12953</v>
      </c>
      <c r="D8031" s="2">
        <v>38</v>
      </c>
      <c r="E8031" s="7">
        <v>1994</v>
      </c>
      <c r="F8031" s="5" t="s">
        <v>14390</v>
      </c>
      <c r="H8031" s="5" t="s">
        <v>5398</v>
      </c>
      <c r="I8031" s="6" t="s">
        <v>20927</v>
      </c>
      <c r="J8031" s="6" t="s">
        <v>7554</v>
      </c>
      <c r="K8031" s="17">
        <v>7</v>
      </c>
      <c r="L8031" s="17" t="s">
        <v>7730</v>
      </c>
      <c r="M8031" s="9">
        <v>1</v>
      </c>
      <c r="N8031" s="9"/>
      <c r="O8031" s="21"/>
      <c r="Q8031" s="29"/>
      <c r="U8031" s="17"/>
      <c r="V8031" s="2"/>
      <c r="Y8031" t="str">
        <f t="shared" si="500"/>
        <v/>
      </c>
      <c r="AA8031" t="str">
        <f t="shared" si="501"/>
        <v/>
      </c>
      <c r="AC8031" s="7"/>
      <c r="AD8031" t="s">
        <v>20927</v>
      </c>
      <c r="AE8031">
        <f t="shared" si="502"/>
        <v>0</v>
      </c>
      <c r="AG8031" s="2"/>
      <c r="AI8031" s="7"/>
    </row>
    <row r="8032" spans="1:49" ht="11" customHeight="1" outlineLevel="1" x14ac:dyDescent="0.25">
      <c r="A8032" t="s">
        <v>6365</v>
      </c>
      <c r="C8032" s="2" t="s">
        <v>12953</v>
      </c>
      <c r="D8032" s="2">
        <v>39</v>
      </c>
      <c r="E8032" s="7">
        <v>1994</v>
      </c>
      <c r="F8032" s="5" t="s">
        <v>14391</v>
      </c>
      <c r="H8032" s="5" t="s">
        <v>5398</v>
      </c>
      <c r="I8032" s="6" t="s">
        <v>20928</v>
      </c>
      <c r="J8032" s="6" t="s">
        <v>7554</v>
      </c>
      <c r="K8032" s="17">
        <v>7</v>
      </c>
      <c r="L8032" s="17" t="s">
        <v>7730</v>
      </c>
      <c r="M8032" s="9">
        <v>1</v>
      </c>
      <c r="N8032" s="9"/>
      <c r="O8032" s="21"/>
      <c r="Q8032" s="29"/>
      <c r="U8032" s="17"/>
      <c r="V8032" s="2"/>
      <c r="Y8032" t="str">
        <f t="shared" si="500"/>
        <v/>
      </c>
      <c r="AA8032" t="str">
        <f t="shared" si="501"/>
        <v/>
      </c>
      <c r="AC8032" s="7"/>
      <c r="AD8032" t="s">
        <v>20928</v>
      </c>
      <c r="AE8032">
        <f t="shared" si="502"/>
        <v>0</v>
      </c>
      <c r="AG8032" s="2"/>
      <c r="AI8032" s="7"/>
    </row>
    <row r="8033" spans="1:35" ht="11" customHeight="1" outlineLevel="1" x14ac:dyDescent="0.25">
      <c r="A8033" t="s">
        <v>6365</v>
      </c>
      <c r="C8033" s="2" t="s">
        <v>12953</v>
      </c>
      <c r="D8033" s="2">
        <v>40</v>
      </c>
      <c r="E8033" s="7">
        <v>1994</v>
      </c>
      <c r="F8033" s="5" t="s">
        <v>14392</v>
      </c>
      <c r="H8033" s="5" t="s">
        <v>5398</v>
      </c>
      <c r="I8033" s="6" t="s">
        <v>20929</v>
      </c>
      <c r="J8033" s="6" t="s">
        <v>7554</v>
      </c>
      <c r="K8033" s="17">
        <v>7</v>
      </c>
      <c r="L8033" s="17" t="s">
        <v>7730</v>
      </c>
      <c r="M8033" s="9">
        <v>1</v>
      </c>
      <c r="N8033" s="9"/>
      <c r="O8033" s="21"/>
      <c r="Q8033" s="29"/>
      <c r="U8033" s="17"/>
      <c r="V8033" s="2"/>
      <c r="Y8033" t="str">
        <f t="shared" si="500"/>
        <v/>
      </c>
      <c r="AA8033" t="str">
        <f t="shared" si="501"/>
        <v/>
      </c>
      <c r="AC8033" s="7"/>
      <c r="AD8033" t="s">
        <v>20929</v>
      </c>
      <c r="AE8033">
        <f t="shared" si="502"/>
        <v>0</v>
      </c>
      <c r="AG8033" s="2"/>
      <c r="AI8033" s="7"/>
    </row>
    <row r="8034" spans="1:35" ht="11" customHeight="1" outlineLevel="1" x14ac:dyDescent="0.25">
      <c r="A8034" t="s">
        <v>6365</v>
      </c>
      <c r="C8034" s="2" t="s">
        <v>12953</v>
      </c>
      <c r="D8034" s="2">
        <v>41</v>
      </c>
      <c r="E8034" s="7">
        <v>1994</v>
      </c>
      <c r="F8034" s="5" t="s">
        <v>14393</v>
      </c>
      <c r="H8034" s="5" t="s">
        <v>5398</v>
      </c>
      <c r="I8034" s="6" t="s">
        <v>20930</v>
      </c>
      <c r="J8034" s="6" t="s">
        <v>7554</v>
      </c>
      <c r="K8034" s="17">
        <v>7</v>
      </c>
      <c r="L8034" s="17" t="s">
        <v>7730</v>
      </c>
      <c r="M8034" s="9">
        <v>1</v>
      </c>
      <c r="N8034" s="9"/>
      <c r="O8034" s="21"/>
      <c r="Q8034" s="29"/>
      <c r="U8034" s="17"/>
      <c r="V8034" s="2"/>
      <c r="Y8034" t="str">
        <f t="shared" si="500"/>
        <v/>
      </c>
      <c r="AA8034" t="str">
        <f t="shared" si="501"/>
        <v/>
      </c>
      <c r="AC8034" s="7"/>
      <c r="AD8034" t="s">
        <v>20930</v>
      </c>
      <c r="AE8034">
        <f t="shared" si="502"/>
        <v>0</v>
      </c>
      <c r="AG8034" s="2"/>
      <c r="AI8034" s="7"/>
    </row>
    <row r="8035" spans="1:35" ht="11" customHeight="1" outlineLevel="1" x14ac:dyDescent="0.25">
      <c r="A8035" t="s">
        <v>6365</v>
      </c>
      <c r="C8035" s="2" t="s">
        <v>12953</v>
      </c>
      <c r="D8035" s="2">
        <v>42</v>
      </c>
      <c r="E8035" s="7">
        <v>1994</v>
      </c>
      <c r="F8035" s="5" t="s">
        <v>14394</v>
      </c>
      <c r="H8035" s="5" t="s">
        <v>5398</v>
      </c>
      <c r="I8035" s="6" t="s">
        <v>20931</v>
      </c>
      <c r="J8035" s="6" t="s">
        <v>7554</v>
      </c>
      <c r="K8035" s="17">
        <v>7</v>
      </c>
      <c r="L8035" s="17" t="s">
        <v>7730</v>
      </c>
      <c r="M8035" s="9">
        <v>1</v>
      </c>
      <c r="N8035" s="9"/>
      <c r="O8035" s="21"/>
      <c r="Q8035" s="29"/>
      <c r="U8035" s="17"/>
      <c r="V8035" s="2"/>
      <c r="Y8035" t="str">
        <f t="shared" si="500"/>
        <v/>
      </c>
      <c r="AA8035" t="str">
        <f t="shared" si="501"/>
        <v/>
      </c>
      <c r="AC8035" s="7"/>
      <c r="AD8035" t="s">
        <v>20931</v>
      </c>
      <c r="AE8035">
        <f t="shared" si="502"/>
        <v>0</v>
      </c>
      <c r="AG8035" s="2"/>
      <c r="AI8035" s="7"/>
    </row>
    <row r="8036" spans="1:35" ht="11" customHeight="1" outlineLevel="1" x14ac:dyDescent="0.25">
      <c r="A8036" t="s">
        <v>6365</v>
      </c>
      <c r="C8036" s="2" t="s">
        <v>12953</v>
      </c>
      <c r="D8036" s="2" t="s">
        <v>19977</v>
      </c>
      <c r="E8036" s="7">
        <v>1994</v>
      </c>
      <c r="F8036" s="5" t="s">
        <v>9485</v>
      </c>
      <c r="H8036" s="5" t="s">
        <v>5398</v>
      </c>
      <c r="I8036" s="6" t="s">
        <v>9223</v>
      </c>
      <c r="J8036" s="6" t="s">
        <v>7554</v>
      </c>
      <c r="K8036" s="17">
        <v>7</v>
      </c>
      <c r="L8036" s="17" t="s">
        <v>7730</v>
      </c>
      <c r="M8036" s="9">
        <v>5</v>
      </c>
      <c r="N8036" s="9"/>
      <c r="O8036" s="21"/>
      <c r="Q8036" s="29"/>
      <c r="U8036" s="17"/>
      <c r="V8036" s="2"/>
      <c r="Y8036" t="str">
        <f t="shared" si="500"/>
        <v/>
      </c>
      <c r="AA8036">
        <f t="shared" si="501"/>
        <v>1</v>
      </c>
      <c r="AC8036" s="7"/>
      <c r="AD8036" t="s">
        <v>9223</v>
      </c>
      <c r="AE8036">
        <f t="shared" si="502"/>
        <v>0</v>
      </c>
      <c r="AG8036" s="2"/>
      <c r="AI8036" s="7"/>
    </row>
    <row r="8037" spans="1:35" ht="11" customHeight="1" outlineLevel="1" x14ac:dyDescent="0.25">
      <c r="A8037" t="s">
        <v>6365</v>
      </c>
      <c r="C8037" s="2" t="s">
        <v>12953</v>
      </c>
      <c r="D8037" s="2">
        <v>43</v>
      </c>
      <c r="E8037" s="7">
        <v>1994</v>
      </c>
      <c r="F8037" s="5" t="s">
        <v>14395</v>
      </c>
      <c r="H8037" s="5" t="s">
        <v>5398</v>
      </c>
      <c r="I8037" s="6" t="s">
        <v>9223</v>
      </c>
      <c r="J8037" s="6" t="s">
        <v>7554</v>
      </c>
      <c r="K8037" s="17">
        <v>7</v>
      </c>
      <c r="L8037" s="17" t="s">
        <v>7730</v>
      </c>
      <c r="M8037" s="9">
        <v>4</v>
      </c>
      <c r="N8037" s="9"/>
      <c r="O8037" s="21"/>
      <c r="Q8037" s="29"/>
      <c r="U8037" s="17"/>
      <c r="V8037" s="2"/>
      <c r="Y8037" t="str">
        <f t="shared" si="500"/>
        <v/>
      </c>
      <c r="AA8037">
        <f t="shared" si="501"/>
        <v>1</v>
      </c>
      <c r="AC8037" s="7"/>
      <c r="AD8037" t="s">
        <v>9223</v>
      </c>
      <c r="AE8037">
        <f t="shared" si="502"/>
        <v>0</v>
      </c>
      <c r="AG8037" s="2"/>
      <c r="AI8037" s="7"/>
    </row>
    <row r="8038" spans="1:35" ht="11" customHeight="1" outlineLevel="1" x14ac:dyDescent="0.25">
      <c r="A8038" t="s">
        <v>6365</v>
      </c>
      <c r="C8038" s="2" t="s">
        <v>12953</v>
      </c>
      <c r="D8038" s="2">
        <v>98</v>
      </c>
      <c r="E8038" s="7">
        <v>1995</v>
      </c>
      <c r="F8038" s="5" t="s">
        <v>6366</v>
      </c>
      <c r="H8038" s="5" t="s">
        <v>5398</v>
      </c>
      <c r="I8038" s="6" t="s">
        <v>6213</v>
      </c>
      <c r="J8038" s="6" t="s">
        <v>14410</v>
      </c>
      <c r="K8038" s="17">
        <v>1</v>
      </c>
      <c r="L8038" s="17" t="s">
        <v>7730</v>
      </c>
      <c r="M8038" s="9">
        <v>6</v>
      </c>
      <c r="N8038" s="9"/>
      <c r="O8038" s="21"/>
      <c r="Q8038" s="29"/>
      <c r="T8038">
        <v>1</v>
      </c>
      <c r="U8038" s="17"/>
      <c r="V8038" s="2">
        <v>90</v>
      </c>
      <c r="Y8038" t="str">
        <f t="shared" si="500"/>
        <v/>
      </c>
      <c r="AA8038" t="str">
        <f t="shared" si="501"/>
        <v/>
      </c>
      <c r="AC8038" s="7"/>
      <c r="AD8038" t="s">
        <v>6213</v>
      </c>
      <c r="AE8038">
        <f t="shared" si="502"/>
        <v>0</v>
      </c>
      <c r="AG8038" s="2"/>
      <c r="AH8038" t="s">
        <v>6214</v>
      </c>
      <c r="AI8038" s="7" t="s">
        <v>4610</v>
      </c>
    </row>
    <row r="8039" spans="1:35" ht="11" customHeight="1" outlineLevel="1" x14ac:dyDescent="0.25">
      <c r="A8039" t="s">
        <v>6365</v>
      </c>
      <c r="C8039" s="2" t="s">
        <v>12953</v>
      </c>
      <c r="D8039" s="2" t="s">
        <v>14398</v>
      </c>
      <c r="E8039" s="7">
        <v>2005</v>
      </c>
      <c r="F8039" s="5" t="s">
        <v>14399</v>
      </c>
      <c r="H8039" s="5" t="s">
        <v>5398</v>
      </c>
      <c r="I8039" s="6" t="s">
        <v>14400</v>
      </c>
      <c r="J8039" s="6" t="s">
        <v>14401</v>
      </c>
      <c r="K8039" s="17">
        <v>5</v>
      </c>
      <c r="L8039" s="17" t="s">
        <v>7730</v>
      </c>
      <c r="M8039" s="9">
        <v>8.1999999999999993</v>
      </c>
      <c r="N8039" s="9"/>
      <c r="O8039" s="21"/>
      <c r="Q8039" s="29"/>
      <c r="U8039" s="17"/>
      <c r="V8039" s="2"/>
      <c r="Y8039" t="str">
        <f t="shared" si="500"/>
        <v/>
      </c>
      <c r="AA8039">
        <f t="shared" si="501"/>
        <v>1</v>
      </c>
      <c r="AC8039" s="7"/>
      <c r="AD8039" t="s">
        <v>14400</v>
      </c>
      <c r="AE8039">
        <f t="shared" si="502"/>
        <v>0</v>
      </c>
      <c r="AG8039" s="2"/>
      <c r="AI8039" s="7"/>
    </row>
    <row r="8040" spans="1:35" ht="11" customHeight="1" outlineLevel="1" x14ac:dyDescent="0.25">
      <c r="A8040" t="s">
        <v>6365</v>
      </c>
      <c r="C8040" s="2" t="s">
        <v>12953</v>
      </c>
      <c r="D8040" s="2" t="s">
        <v>14398</v>
      </c>
      <c r="E8040" s="7">
        <v>2005</v>
      </c>
      <c r="F8040" s="5" t="s">
        <v>21182</v>
      </c>
      <c r="H8040" s="5" t="s">
        <v>5398</v>
      </c>
      <c r="I8040" s="6" t="s">
        <v>14400</v>
      </c>
      <c r="J8040" s="6" t="s">
        <v>14401</v>
      </c>
      <c r="K8040" s="17">
        <v>5</v>
      </c>
      <c r="L8040" s="17" t="s">
        <v>7730</v>
      </c>
      <c r="M8040" s="9">
        <v>10.4</v>
      </c>
      <c r="N8040" s="9"/>
      <c r="O8040" s="21"/>
      <c r="Q8040" s="29"/>
      <c r="U8040" s="17"/>
      <c r="V8040" s="2"/>
      <c r="Y8040" t="str">
        <f t="shared" si="500"/>
        <v/>
      </c>
      <c r="AA8040" t="str">
        <f t="shared" si="501"/>
        <v/>
      </c>
      <c r="AC8040" s="7"/>
      <c r="AD8040" t="s">
        <v>14400</v>
      </c>
      <c r="AE8040">
        <f t="shared" si="502"/>
        <v>0</v>
      </c>
      <c r="AG8040" s="2"/>
      <c r="AI8040" s="7"/>
    </row>
    <row r="8041" spans="1:35" ht="11" customHeight="1" outlineLevel="1" x14ac:dyDescent="0.25">
      <c r="A8041" t="s">
        <v>6365</v>
      </c>
      <c r="C8041" s="2" t="s">
        <v>12953</v>
      </c>
      <c r="D8041" s="2">
        <v>524</v>
      </c>
      <c r="E8041" s="7">
        <v>2008</v>
      </c>
      <c r="F8041" s="5" t="s">
        <v>18772</v>
      </c>
      <c r="H8041" s="5" t="s">
        <v>5398</v>
      </c>
      <c r="I8041" s="6" t="s">
        <v>14328</v>
      </c>
      <c r="J8041" s="6" t="s">
        <v>5893</v>
      </c>
      <c r="K8041" s="17">
        <v>1</v>
      </c>
      <c r="L8041" s="17" t="s">
        <v>7730</v>
      </c>
      <c r="M8041" s="9">
        <v>5</v>
      </c>
      <c r="N8041" s="9"/>
      <c r="O8041" s="21"/>
      <c r="Q8041" s="29"/>
      <c r="U8041" s="17"/>
      <c r="V8041" s="2"/>
      <c r="Y8041" t="str">
        <f t="shared" si="500"/>
        <v/>
      </c>
      <c r="AA8041" t="str">
        <f t="shared" si="501"/>
        <v/>
      </c>
      <c r="AC8041" s="7"/>
      <c r="AD8041" t="s">
        <v>14328</v>
      </c>
      <c r="AE8041">
        <f t="shared" si="502"/>
        <v>0</v>
      </c>
      <c r="AG8041" s="2"/>
      <c r="AI8041" s="7"/>
    </row>
    <row r="8042" spans="1:35" ht="11" customHeight="1" outlineLevel="1" x14ac:dyDescent="0.25">
      <c r="A8042" t="s">
        <v>6365</v>
      </c>
      <c r="C8042" s="2" t="s">
        <v>12953</v>
      </c>
      <c r="D8042" s="2" t="s">
        <v>14396</v>
      </c>
      <c r="E8042" s="7">
        <v>2008</v>
      </c>
      <c r="F8042" s="5" t="s">
        <v>14397</v>
      </c>
      <c r="H8042" s="5" t="s">
        <v>5398</v>
      </c>
      <c r="I8042" s="6" t="s">
        <v>14328</v>
      </c>
      <c r="J8042" s="6" t="s">
        <v>5893</v>
      </c>
      <c r="K8042" s="17">
        <v>1</v>
      </c>
      <c r="L8042" s="17" t="s">
        <v>7730</v>
      </c>
      <c r="M8042" s="9">
        <v>5.5</v>
      </c>
      <c r="N8042" s="9"/>
      <c r="O8042" s="21"/>
      <c r="Q8042" s="29"/>
      <c r="U8042" s="17"/>
      <c r="V8042" s="2"/>
      <c r="Y8042" t="str">
        <f t="shared" si="500"/>
        <v/>
      </c>
      <c r="AA8042">
        <f t="shared" si="501"/>
        <v>1</v>
      </c>
      <c r="AC8042" s="7"/>
      <c r="AD8042" t="s">
        <v>14328</v>
      </c>
      <c r="AE8042">
        <f t="shared" si="502"/>
        <v>0</v>
      </c>
      <c r="AG8042" s="2"/>
      <c r="AI8042" s="7"/>
    </row>
    <row r="8043" spans="1:35" ht="11" customHeight="1" outlineLevel="1" x14ac:dyDescent="0.25">
      <c r="A8043" t="s">
        <v>6365</v>
      </c>
      <c r="C8043" s="2" t="s">
        <v>12953</v>
      </c>
      <c r="D8043" s="2">
        <v>1016</v>
      </c>
      <c r="E8043" s="7">
        <v>2016</v>
      </c>
      <c r="F8043" s="5" t="s">
        <v>4699</v>
      </c>
      <c r="H8043" s="5" t="s">
        <v>5398</v>
      </c>
      <c r="I8043" s="6" t="s">
        <v>10198</v>
      </c>
      <c r="J8043" s="6" t="s">
        <v>14406</v>
      </c>
      <c r="K8043" s="17">
        <v>7</v>
      </c>
      <c r="L8043" s="17" t="s">
        <v>20076</v>
      </c>
      <c r="M8043" s="9"/>
      <c r="N8043" s="9"/>
      <c r="O8043" s="21"/>
      <c r="Q8043" s="29"/>
      <c r="U8043" s="17"/>
      <c r="V8043" s="2"/>
      <c r="Y8043" t="str">
        <f t="shared" si="500"/>
        <v/>
      </c>
      <c r="AA8043" t="str">
        <f t="shared" si="501"/>
        <v/>
      </c>
      <c r="AC8043" s="7"/>
      <c r="AD8043" t="s">
        <v>10198</v>
      </c>
      <c r="AE8043">
        <f t="shared" si="502"/>
        <v>0</v>
      </c>
      <c r="AG8043" s="2"/>
      <c r="AI8043" s="7"/>
    </row>
    <row r="8044" spans="1:35" ht="11" customHeight="1" outlineLevel="1" x14ac:dyDescent="0.25">
      <c r="A8044" t="s">
        <v>6365</v>
      </c>
      <c r="C8044" s="2" t="s">
        <v>12953</v>
      </c>
      <c r="D8044" s="2">
        <v>1017</v>
      </c>
      <c r="E8044" s="7">
        <v>2016</v>
      </c>
      <c r="F8044" s="5" t="s">
        <v>4699</v>
      </c>
      <c r="H8044" s="5" t="s">
        <v>5398</v>
      </c>
      <c r="I8044" s="6" t="s">
        <v>9800</v>
      </c>
      <c r="J8044" s="6" t="s">
        <v>14406</v>
      </c>
      <c r="K8044" s="17">
        <v>7</v>
      </c>
      <c r="L8044" s="17" t="s">
        <v>20076</v>
      </c>
      <c r="M8044" s="9"/>
      <c r="N8044" s="9"/>
      <c r="O8044" s="21"/>
      <c r="Q8044" s="29"/>
      <c r="U8044" s="17"/>
      <c r="V8044" s="2"/>
      <c r="Y8044" t="str">
        <f t="shared" si="500"/>
        <v/>
      </c>
      <c r="AA8044" t="str">
        <f t="shared" si="501"/>
        <v/>
      </c>
      <c r="AC8044" s="7"/>
      <c r="AD8044" t="s">
        <v>9800</v>
      </c>
      <c r="AE8044">
        <f t="shared" si="502"/>
        <v>0</v>
      </c>
      <c r="AG8044" s="2"/>
      <c r="AI8044" s="7"/>
    </row>
    <row r="8045" spans="1:35" ht="11" customHeight="1" outlineLevel="1" x14ac:dyDescent="0.25">
      <c r="A8045" t="s">
        <v>6365</v>
      </c>
      <c r="C8045" s="2" t="s">
        <v>12953</v>
      </c>
      <c r="D8045" s="2">
        <v>1918</v>
      </c>
      <c r="E8045" s="7">
        <v>2016</v>
      </c>
      <c r="F8045" s="5" t="s">
        <v>5899</v>
      </c>
      <c r="H8045" s="5" t="s">
        <v>5398</v>
      </c>
      <c r="I8045" s="6" t="s">
        <v>14405</v>
      </c>
      <c r="J8045" s="6" t="s">
        <v>14406</v>
      </c>
      <c r="K8045" s="17">
        <v>7</v>
      </c>
      <c r="L8045" s="17" t="s">
        <v>20076</v>
      </c>
      <c r="M8045" s="9"/>
      <c r="N8045" s="9"/>
      <c r="O8045" s="21"/>
      <c r="Q8045" s="29"/>
      <c r="U8045" s="17"/>
      <c r="V8045" s="2"/>
      <c r="Y8045" t="str">
        <f t="shared" si="500"/>
        <v/>
      </c>
      <c r="AA8045" t="str">
        <f t="shared" si="501"/>
        <v/>
      </c>
      <c r="AC8045" s="7"/>
      <c r="AD8045" t="s">
        <v>14405</v>
      </c>
      <c r="AE8045">
        <f t="shared" si="502"/>
        <v>0</v>
      </c>
      <c r="AG8045" s="2"/>
      <c r="AI8045" s="7"/>
    </row>
    <row r="8046" spans="1:35" ht="11" customHeight="1" outlineLevel="1" x14ac:dyDescent="0.25">
      <c r="A8046" t="s">
        <v>6365</v>
      </c>
      <c r="C8046" s="2" t="s">
        <v>12953</v>
      </c>
      <c r="D8046" s="2">
        <v>1019</v>
      </c>
      <c r="E8046" s="7">
        <v>2016</v>
      </c>
      <c r="F8046" s="5" t="s">
        <v>14403</v>
      </c>
      <c r="H8046" s="5" t="s">
        <v>5398</v>
      </c>
      <c r="I8046" s="6" t="s">
        <v>10222</v>
      </c>
      <c r="J8046" s="6" t="s">
        <v>14406</v>
      </c>
      <c r="K8046" s="17">
        <v>7</v>
      </c>
      <c r="L8046" s="17" t="s">
        <v>20076</v>
      </c>
      <c r="M8046" s="9"/>
      <c r="N8046" s="9"/>
      <c r="O8046" s="21"/>
      <c r="Q8046" s="29"/>
      <c r="U8046" s="17"/>
      <c r="V8046" s="2"/>
      <c r="Y8046" t="str">
        <f t="shared" si="500"/>
        <v/>
      </c>
      <c r="AA8046" t="str">
        <f t="shared" si="501"/>
        <v/>
      </c>
      <c r="AC8046" s="7"/>
      <c r="AD8046" t="s">
        <v>10222</v>
      </c>
      <c r="AE8046">
        <f t="shared" si="502"/>
        <v>0</v>
      </c>
      <c r="AG8046" s="2"/>
      <c r="AI8046" s="7"/>
    </row>
    <row r="8047" spans="1:35" ht="11" customHeight="1" outlineLevel="1" x14ac:dyDescent="0.25">
      <c r="A8047" t="s">
        <v>6365</v>
      </c>
      <c r="C8047" s="2" t="s">
        <v>12953</v>
      </c>
      <c r="D8047" s="2" t="s">
        <v>14402</v>
      </c>
      <c r="E8047" s="7">
        <v>2016</v>
      </c>
      <c r="F8047" s="5" t="s">
        <v>14404</v>
      </c>
      <c r="H8047" s="5" t="s">
        <v>5398</v>
      </c>
      <c r="I8047" s="6" t="s">
        <v>7554</v>
      </c>
      <c r="J8047" s="6" t="s">
        <v>14406</v>
      </c>
      <c r="K8047" s="17">
        <v>7</v>
      </c>
      <c r="L8047" s="17" t="s">
        <v>7730</v>
      </c>
      <c r="M8047" s="9">
        <v>9</v>
      </c>
      <c r="N8047" s="9"/>
      <c r="O8047" s="21"/>
      <c r="Q8047" s="29"/>
      <c r="U8047" s="17"/>
      <c r="V8047" s="2"/>
      <c r="Y8047" t="str">
        <f t="shared" si="500"/>
        <v/>
      </c>
      <c r="AA8047">
        <f t="shared" si="501"/>
        <v>1</v>
      </c>
      <c r="AC8047" s="7"/>
      <c r="AD8047" t="s">
        <v>7554</v>
      </c>
      <c r="AE8047">
        <f t="shared" si="502"/>
        <v>0</v>
      </c>
      <c r="AG8047" s="2"/>
      <c r="AI8047" s="7"/>
    </row>
    <row r="8048" spans="1:35" ht="11" customHeight="1" outlineLevel="1" x14ac:dyDescent="0.25">
      <c r="A8048" t="s">
        <v>6365</v>
      </c>
      <c r="C8048" s="2" t="s">
        <v>12953</v>
      </c>
      <c r="D8048" s="2">
        <v>1032</v>
      </c>
      <c r="E8048" s="7">
        <v>2016</v>
      </c>
      <c r="F8048" s="5" t="s">
        <v>14411</v>
      </c>
      <c r="H8048" s="5" t="s">
        <v>5398</v>
      </c>
      <c r="I8048" s="6" t="s">
        <v>14400</v>
      </c>
      <c r="J8048" s="6" t="s">
        <v>14412</v>
      </c>
      <c r="K8048" s="17">
        <v>5</v>
      </c>
      <c r="L8048" s="17" t="s">
        <v>7730</v>
      </c>
      <c r="M8048" s="9">
        <v>3.8</v>
      </c>
      <c r="N8048" s="9"/>
      <c r="O8048" s="21"/>
      <c r="Q8048" s="29"/>
      <c r="U8048" s="17"/>
      <c r="V8048" s="2"/>
      <c r="Y8048" t="str">
        <f t="shared" si="500"/>
        <v/>
      </c>
      <c r="AA8048" t="str">
        <f t="shared" si="501"/>
        <v/>
      </c>
      <c r="AC8048" s="7"/>
      <c r="AD8048" t="s">
        <v>14400</v>
      </c>
      <c r="AE8048">
        <f t="shared" si="502"/>
        <v>0</v>
      </c>
      <c r="AG8048" s="2"/>
      <c r="AI8048" s="7"/>
    </row>
    <row r="8049" spans="1:49" ht="11" customHeight="1" outlineLevel="1" x14ac:dyDescent="0.25">
      <c r="A8049" t="s">
        <v>6365</v>
      </c>
      <c r="C8049" s="2" t="s">
        <v>12953</v>
      </c>
      <c r="D8049" s="2">
        <v>1204</v>
      </c>
      <c r="E8049" s="7">
        <v>2018</v>
      </c>
      <c r="F8049" s="5" t="s">
        <v>14413</v>
      </c>
      <c r="H8049" s="5" t="s">
        <v>5398</v>
      </c>
      <c r="I8049" s="6" t="s">
        <v>14414</v>
      </c>
      <c r="J8049" s="6" t="s">
        <v>14415</v>
      </c>
      <c r="K8049" s="17">
        <v>7</v>
      </c>
      <c r="L8049" s="17" t="s">
        <v>7730</v>
      </c>
      <c r="M8049" s="9">
        <v>9.4</v>
      </c>
      <c r="N8049" s="9"/>
      <c r="O8049" s="21"/>
      <c r="Q8049" s="29"/>
      <c r="U8049" s="17"/>
      <c r="V8049" s="2"/>
      <c r="Y8049" t="str">
        <f t="shared" si="500"/>
        <v/>
      </c>
      <c r="AA8049">
        <f t="shared" si="501"/>
        <v>1</v>
      </c>
      <c r="AC8049" s="7"/>
      <c r="AD8049" t="s">
        <v>14414</v>
      </c>
      <c r="AE8049">
        <f t="shared" si="502"/>
        <v>0</v>
      </c>
      <c r="AG8049" s="2"/>
      <c r="AI8049" s="7"/>
    </row>
    <row r="8050" spans="1:49" ht="11" customHeight="1" outlineLevel="1" x14ac:dyDescent="0.25">
      <c r="A8050" t="s">
        <v>6365</v>
      </c>
      <c r="C8050" s="2" t="s">
        <v>12953</v>
      </c>
      <c r="D8050" s="2">
        <v>1272</v>
      </c>
      <c r="E8050" s="7">
        <v>2019</v>
      </c>
      <c r="F8050" s="5" t="s">
        <v>14407</v>
      </c>
      <c r="H8050" s="5" t="s">
        <v>5398</v>
      </c>
      <c r="I8050" s="6" t="s">
        <v>9363</v>
      </c>
      <c r="J8050" s="6" t="s">
        <v>14408</v>
      </c>
      <c r="K8050" s="17">
        <v>7</v>
      </c>
      <c r="L8050" s="17" t="s">
        <v>7730</v>
      </c>
      <c r="M8050" s="9">
        <v>1.2</v>
      </c>
      <c r="N8050" s="9"/>
      <c r="O8050" s="21"/>
      <c r="Q8050" s="29"/>
      <c r="U8050" s="17"/>
      <c r="V8050" s="2"/>
      <c r="Y8050" t="str">
        <f t="shared" si="500"/>
        <v/>
      </c>
      <c r="AA8050" t="str">
        <f t="shared" si="501"/>
        <v/>
      </c>
      <c r="AC8050" s="7"/>
      <c r="AD8050" t="s">
        <v>9363</v>
      </c>
      <c r="AE8050">
        <f t="shared" si="502"/>
        <v>0</v>
      </c>
      <c r="AG8050" s="2"/>
      <c r="AI8050" s="7"/>
    </row>
    <row r="8051" spans="1:49" ht="11" customHeight="1" outlineLevel="1" x14ac:dyDescent="0.25">
      <c r="A8051" t="s">
        <v>6365</v>
      </c>
      <c r="C8051" s="2" t="s">
        <v>12953</v>
      </c>
      <c r="D8051" s="2">
        <v>1273</v>
      </c>
      <c r="E8051" s="7">
        <v>2019</v>
      </c>
      <c r="F8051" s="5" t="s">
        <v>14416</v>
      </c>
      <c r="H8051" s="5" t="s">
        <v>5398</v>
      </c>
      <c r="I8051" s="6" t="s">
        <v>9646</v>
      </c>
      <c r="J8051" s="6" t="s">
        <v>14408</v>
      </c>
      <c r="K8051" s="17">
        <v>7</v>
      </c>
      <c r="L8051" s="17" t="s">
        <v>7730</v>
      </c>
      <c r="M8051" s="9">
        <v>1.2</v>
      </c>
      <c r="N8051" s="9"/>
      <c r="O8051" s="21"/>
      <c r="Q8051" s="29"/>
      <c r="U8051" s="17"/>
      <c r="V8051" s="2"/>
      <c r="Y8051" t="str">
        <f t="shared" si="500"/>
        <v/>
      </c>
      <c r="AA8051" t="str">
        <f t="shared" si="501"/>
        <v/>
      </c>
      <c r="AC8051" s="7"/>
      <c r="AD8051" t="s">
        <v>9646</v>
      </c>
      <c r="AE8051">
        <f t="shared" si="502"/>
        <v>0</v>
      </c>
      <c r="AG8051" s="2"/>
      <c r="AI8051" s="7"/>
    </row>
    <row r="8052" spans="1:49" ht="11" customHeight="1" outlineLevel="1" x14ac:dyDescent="0.25">
      <c r="A8052" t="s">
        <v>6365</v>
      </c>
      <c r="C8052" s="2" t="s">
        <v>12953</v>
      </c>
      <c r="D8052" s="2">
        <v>1274</v>
      </c>
      <c r="E8052" s="7">
        <v>2019</v>
      </c>
      <c r="F8052" s="5" t="s">
        <v>14417</v>
      </c>
      <c r="H8052" s="5" t="s">
        <v>5398</v>
      </c>
      <c r="I8052" s="6" t="s">
        <v>10271</v>
      </c>
      <c r="J8052" s="6" t="s">
        <v>14408</v>
      </c>
      <c r="K8052" s="17">
        <v>7</v>
      </c>
      <c r="L8052" s="17" t="s">
        <v>7730</v>
      </c>
      <c r="M8052" s="9">
        <v>1.2</v>
      </c>
      <c r="N8052" s="9"/>
      <c r="O8052" s="21"/>
      <c r="Q8052" s="29"/>
      <c r="U8052" s="17"/>
      <c r="V8052" s="2"/>
      <c r="Y8052" t="str">
        <f t="shared" si="500"/>
        <v/>
      </c>
      <c r="AA8052" t="str">
        <f t="shared" si="501"/>
        <v/>
      </c>
      <c r="AC8052" s="7"/>
      <c r="AD8052" t="s">
        <v>10271</v>
      </c>
      <c r="AE8052">
        <f t="shared" si="502"/>
        <v>0</v>
      </c>
      <c r="AG8052" s="2"/>
      <c r="AI8052" s="7"/>
    </row>
    <row r="8053" spans="1:49" ht="11" customHeight="1" x14ac:dyDescent="0.25">
      <c r="A8053" s="4" t="s">
        <v>14422</v>
      </c>
      <c r="B8053" t="s">
        <v>14423</v>
      </c>
      <c r="C8053" s="2" t="s">
        <v>12953</v>
      </c>
      <c r="E8053" s="7"/>
      <c r="F8053" s="5"/>
      <c r="H8053" s="5"/>
      <c r="I8053" s="6"/>
      <c r="J8053" s="6"/>
      <c r="K8053" s="17"/>
      <c r="L8053" s="17"/>
      <c r="M8053" s="9"/>
      <c r="N8053" s="9">
        <f>SUM(M8054:M8058)</f>
        <v>9.1000000000000014</v>
      </c>
      <c r="O8053" s="21">
        <v>2380</v>
      </c>
      <c r="P8053">
        <f>COUNTIF(L8054:L8058,"*")</f>
        <v>5</v>
      </c>
      <c r="Q8053" s="29">
        <f>P8053/O8053</f>
        <v>2.1008403361344537E-3</v>
      </c>
      <c r="R8053">
        <f>COUNTIF(L8054:L8058,"Y")+COUNTIF(L8054:L8058,"S")</f>
        <v>5</v>
      </c>
      <c r="U8053" s="17" t="s">
        <v>7730</v>
      </c>
      <c r="V8053" s="2"/>
      <c r="W8053" t="s">
        <v>18419</v>
      </c>
      <c r="Y8053" t="str">
        <f t="shared" si="500"/>
        <v/>
      </c>
      <c r="AA8053" t="str">
        <f t="shared" si="501"/>
        <v/>
      </c>
      <c r="AC8053" s="7"/>
      <c r="AF8053">
        <f>COUNTIF(AE8054:AE8058,"1")</f>
        <v>1</v>
      </c>
      <c r="AG8053" s="2"/>
      <c r="AI8053" s="7"/>
      <c r="AJ8053">
        <f>COUNTIF($K8054:$K8058,"1")-COUNTIFS($K8054:$K8058,"1",$L8054:$L8058,"V")</f>
        <v>2</v>
      </c>
      <c r="AK8053">
        <f>COUNTIFS($K8054:$K8058,"1",$L8054:$L8058,"Y")+COUNTIFS($K8054:$K8058,"1",$L8054:$L8058,"s")</f>
        <v>2</v>
      </c>
      <c r="AL8053">
        <f>COUNTIF($K8054:$K8058,"2")-COUNTIFS($K8054:$K8058,"2",$L8054:$L8058,"V")</f>
        <v>0</v>
      </c>
      <c r="AM8053">
        <f>COUNTIFS($K8054:$K8058,"2",$L8054:$L8058,"Y")+COUNTIFS($K8054:$K8058,"2",$L8054:$L8058,"s")</f>
        <v>0</v>
      </c>
      <c r="AN8053">
        <f>COUNTIF($K8054:$K8058,"3")-COUNTIFS($K8054:$K8058,"3",$L8054:$L8058,"V")</f>
        <v>0</v>
      </c>
      <c r="AO8053">
        <f>COUNTIFS($K8054:$K8058,"3",$L8054:$L8058,"Y")+COUNTIFS($K8054:$K8058,"3",$L8054:$L8058,"s")</f>
        <v>0</v>
      </c>
      <c r="AP8053">
        <f>COUNTIF($K8054:$K8058,"4")-COUNTIFS($K8054:$K8058,"4",$L8054:$L8058,"V")</f>
        <v>1</v>
      </c>
      <c r="AQ8053">
        <f>COUNTIFS($K8054:$K8058,"4",$L8054:$L8058,"Y")+COUNTIFS($K8054:$K8058,"4",$L8054:$L8058,"s")</f>
        <v>1</v>
      </c>
      <c r="AR8053">
        <f>COUNTIF($K8054:$K8058,"5")-COUNTIFS($K8054:$K8058,"5",$L8054:$L8058,"V")</f>
        <v>0</v>
      </c>
      <c r="AS8053">
        <f>COUNTIFS($K8054:$K8058,"5",$L8054:$L8058,"Y")+COUNTIFS($K8054:$K8058,"5",$L8054:$L8058,"s")</f>
        <v>0</v>
      </c>
      <c r="AT8053">
        <f>COUNTIF($K8054:$K8058,"6")-COUNTIFS($K8054:$K8058,"6",$L8054:$L8058,"V")</f>
        <v>0</v>
      </c>
      <c r="AU8053">
        <f>COUNTIFS($K8054:$K8058,"6",$L8054:$L8058,"Y")+COUNTIFS($K8054:$K8058,"6",$L8054:$L8058,"s")</f>
        <v>0</v>
      </c>
      <c r="AV8053">
        <f>COUNTIF($K8054:$K8058,"7")-COUNTIFS($K8054:$K8058,"7",$L8054:$L8058,"V")</f>
        <v>2</v>
      </c>
      <c r="AW8053">
        <f>COUNTIFS($K8054:$K8058,"7",$L8054:$L8058,"Y")+COUNTIFS($K8054:$K8058,"7",$L8054:$L8058,"s")</f>
        <v>2</v>
      </c>
    </row>
    <row r="8054" spans="1:49" ht="11" customHeight="1" outlineLevel="1" x14ac:dyDescent="0.25">
      <c r="A8054" t="s">
        <v>4315</v>
      </c>
      <c r="C8054" s="2" t="s">
        <v>12953</v>
      </c>
      <c r="D8054" s="2">
        <v>435</v>
      </c>
      <c r="E8054" s="7">
        <v>1975</v>
      </c>
      <c r="F8054" s="5" t="s">
        <v>6025</v>
      </c>
      <c r="H8054" s="5" t="s">
        <v>5398</v>
      </c>
      <c r="I8054" s="6" t="s">
        <v>3025</v>
      </c>
      <c r="J8054" s="6" t="s">
        <v>14426</v>
      </c>
      <c r="K8054" s="17">
        <v>4</v>
      </c>
      <c r="L8054" s="17" t="s">
        <v>7730</v>
      </c>
      <c r="M8054" s="9">
        <v>2.6</v>
      </c>
      <c r="N8054" s="9"/>
      <c r="O8054" s="21"/>
      <c r="Q8054" s="29"/>
      <c r="U8054" s="17"/>
      <c r="V8054" s="2"/>
      <c r="Y8054" t="str">
        <f t="shared" si="500"/>
        <v/>
      </c>
      <c r="AA8054" t="str">
        <f t="shared" si="501"/>
        <v/>
      </c>
      <c r="AC8054" s="7"/>
      <c r="AD8054" t="s">
        <v>3025</v>
      </c>
      <c r="AE8054">
        <f>COUNTIF(I8054,"*Fuji*")</f>
        <v>0</v>
      </c>
      <c r="AG8054" s="2"/>
      <c r="AI8054" s="7"/>
    </row>
    <row r="8055" spans="1:49" ht="11" customHeight="1" outlineLevel="1" x14ac:dyDescent="0.25">
      <c r="A8055" t="s">
        <v>4315</v>
      </c>
      <c r="C8055" s="2" t="s">
        <v>12953</v>
      </c>
      <c r="D8055" s="2">
        <v>394</v>
      </c>
      <c r="E8055" s="7">
        <v>1974</v>
      </c>
      <c r="F8055" s="5" t="s">
        <v>6025</v>
      </c>
      <c r="H8055" s="5" t="s">
        <v>5398</v>
      </c>
      <c r="I8055" s="6" t="s">
        <v>9223</v>
      </c>
      <c r="J8055" s="6" t="s">
        <v>14427</v>
      </c>
      <c r="K8055" s="17">
        <v>7</v>
      </c>
      <c r="L8055" s="17" t="s">
        <v>7730</v>
      </c>
      <c r="M8055" s="9">
        <v>1.9</v>
      </c>
      <c r="N8055" s="9"/>
      <c r="O8055" s="21"/>
      <c r="Q8055" s="29"/>
      <c r="U8055" s="17"/>
      <c r="V8055" s="2"/>
      <c r="Y8055" t="str">
        <f t="shared" si="500"/>
        <v/>
      </c>
      <c r="AA8055" t="str">
        <f t="shared" si="501"/>
        <v/>
      </c>
      <c r="AC8055" s="7"/>
      <c r="AD8055" t="s">
        <v>9223</v>
      </c>
      <c r="AE8055">
        <f>COUNTIF(I8055,"*Fuji*")</f>
        <v>0</v>
      </c>
      <c r="AG8055" s="2"/>
      <c r="AI8055" s="7"/>
    </row>
    <row r="8056" spans="1:49" ht="11" customHeight="1" outlineLevel="1" x14ac:dyDescent="0.25">
      <c r="A8056" t="s">
        <v>4315</v>
      </c>
      <c r="C8056" s="2" t="s">
        <v>12953</v>
      </c>
      <c r="D8056" s="2">
        <v>395</v>
      </c>
      <c r="E8056" s="7">
        <v>1974</v>
      </c>
      <c r="F8056" s="5" t="s">
        <v>13521</v>
      </c>
      <c r="H8056" s="5" t="s">
        <v>5398</v>
      </c>
      <c r="I8056" s="6" t="s">
        <v>14428</v>
      </c>
      <c r="J8056" s="6" t="s">
        <v>14427</v>
      </c>
      <c r="K8056" s="17">
        <v>7</v>
      </c>
      <c r="L8056" s="17" t="s">
        <v>7730</v>
      </c>
      <c r="M8056" s="9">
        <v>1.9</v>
      </c>
      <c r="N8056" s="9"/>
      <c r="O8056" s="21"/>
      <c r="Q8056" s="29"/>
      <c r="U8056" s="17"/>
      <c r="V8056" s="2"/>
      <c r="Y8056" t="str">
        <f t="shared" si="500"/>
        <v/>
      </c>
      <c r="AA8056" t="str">
        <f t="shared" si="501"/>
        <v/>
      </c>
      <c r="AC8056" s="7"/>
      <c r="AD8056" t="s">
        <v>14428</v>
      </c>
      <c r="AE8056">
        <f>COUNTIF(I8056,"*Fuji*")</f>
        <v>0</v>
      </c>
      <c r="AG8056" s="2"/>
      <c r="AI8056" s="7"/>
    </row>
    <row r="8057" spans="1:49" ht="11" customHeight="1" outlineLevel="1" x14ac:dyDescent="0.25">
      <c r="A8057" t="s">
        <v>4315</v>
      </c>
      <c r="C8057" s="2" t="s">
        <v>12953</v>
      </c>
      <c r="D8057" s="2">
        <v>504</v>
      </c>
      <c r="E8057" s="7">
        <v>1981</v>
      </c>
      <c r="F8057" s="5" t="s">
        <v>14425</v>
      </c>
      <c r="H8057" s="5" t="s">
        <v>5398</v>
      </c>
      <c r="I8057" s="6" t="s">
        <v>16274</v>
      </c>
      <c r="J8057" s="6" t="s">
        <v>14424</v>
      </c>
      <c r="K8057" s="17">
        <v>1</v>
      </c>
      <c r="L8057" s="17" t="s">
        <v>7730</v>
      </c>
      <c r="M8057" s="9">
        <v>2.2000000000000002</v>
      </c>
      <c r="N8057" s="9"/>
      <c r="O8057" s="21"/>
      <c r="Q8057" s="29"/>
      <c r="S8057">
        <v>1</v>
      </c>
      <c r="T8057">
        <v>1</v>
      </c>
      <c r="U8057" s="17"/>
      <c r="V8057" s="2">
        <v>336</v>
      </c>
      <c r="Y8057" t="str">
        <f t="shared" si="500"/>
        <v/>
      </c>
      <c r="AA8057">
        <f t="shared" si="501"/>
        <v>1</v>
      </c>
      <c r="AC8057" s="7"/>
      <c r="AD8057" t="s">
        <v>16274</v>
      </c>
      <c r="AE8057">
        <f>COUNTIF(I8057,"*Fuji*")</f>
        <v>1</v>
      </c>
      <c r="AG8057" s="2"/>
      <c r="AH8057" t="s">
        <v>4921</v>
      </c>
      <c r="AI8057" s="7" t="s">
        <v>4922</v>
      </c>
    </row>
    <row r="8058" spans="1:49" ht="11" customHeight="1" outlineLevel="1" x14ac:dyDescent="0.25">
      <c r="A8058" t="s">
        <v>4315</v>
      </c>
      <c r="C8058" s="2" t="s">
        <v>12953</v>
      </c>
      <c r="D8058" s="2">
        <v>1084</v>
      </c>
      <c r="E8058" s="7">
        <v>1988</v>
      </c>
      <c r="F8058" s="5" t="s">
        <v>14419</v>
      </c>
      <c r="H8058" s="5" t="s">
        <v>5398</v>
      </c>
      <c r="I8058" s="6" t="s">
        <v>14420</v>
      </c>
      <c r="J8058" s="6" t="s">
        <v>14421</v>
      </c>
      <c r="K8058" s="17">
        <v>1</v>
      </c>
      <c r="L8058" s="17" t="s">
        <v>7730</v>
      </c>
      <c r="M8058" s="9">
        <v>0.5</v>
      </c>
      <c r="N8058" s="9"/>
      <c r="O8058" s="21"/>
      <c r="Q8058" s="29"/>
      <c r="S8058">
        <v>1</v>
      </c>
      <c r="T8058">
        <v>1</v>
      </c>
      <c r="U8058" s="17"/>
      <c r="V8058" s="2"/>
      <c r="Y8058" t="str">
        <f t="shared" si="500"/>
        <v/>
      </c>
      <c r="AA8058" t="str">
        <f t="shared" si="501"/>
        <v/>
      </c>
      <c r="AC8058" s="7"/>
      <c r="AD8058" t="s">
        <v>14420</v>
      </c>
      <c r="AE8058">
        <f>COUNTIF(I8058,"*Fuji*")</f>
        <v>0</v>
      </c>
      <c r="AG8058" s="2"/>
      <c r="AI8058" s="7"/>
    </row>
    <row r="8059" spans="1:49" ht="11" customHeight="1" x14ac:dyDescent="0.25">
      <c r="A8059" s="4" t="s">
        <v>10334</v>
      </c>
      <c r="B8059" t="s">
        <v>12017</v>
      </c>
      <c r="C8059" s="2" t="s">
        <v>11983</v>
      </c>
      <c r="E8059" s="7"/>
      <c r="F8059" s="5"/>
      <c r="H8059" s="5"/>
      <c r="I8059" s="6"/>
      <c r="J8059" s="6"/>
      <c r="K8059" s="17"/>
      <c r="L8059" s="17"/>
      <c r="M8059" s="9"/>
      <c r="N8059" s="9">
        <f>SUM(M8060:M8079)</f>
        <v>134.19999999999999</v>
      </c>
      <c r="O8059" s="21">
        <v>2038</v>
      </c>
      <c r="P8059">
        <f>COUNTIF(L8060:L8079,"*")</f>
        <v>20</v>
      </c>
      <c r="Q8059" s="29">
        <f>P8059/O8059</f>
        <v>9.8135426889106973E-3</v>
      </c>
      <c r="R8059">
        <f>COUNTIF(L8060:L8079,"Y")+COUNTIF(L8060:L8079,"S")</f>
        <v>20</v>
      </c>
      <c r="U8059" s="17" t="s">
        <v>7730</v>
      </c>
      <c r="V8059" s="2"/>
      <c r="W8059" t="s">
        <v>18420</v>
      </c>
      <c r="Y8059" t="str">
        <f t="shared" si="500"/>
        <v/>
      </c>
      <c r="AA8059" t="str">
        <f t="shared" si="501"/>
        <v/>
      </c>
      <c r="AC8059" s="7"/>
      <c r="AF8059">
        <f>COUNTIF(AE8060:AE8079,"1")</f>
        <v>5</v>
      </c>
      <c r="AG8059" s="2"/>
      <c r="AI8059" s="7"/>
      <c r="AJ8059">
        <f>COUNTIF($K8060:$K8079,"1")-COUNTIFS($K8060:$K8079,"1",$L8060:$L8079,"V")</f>
        <v>3</v>
      </c>
      <c r="AK8059">
        <f>COUNTIFS($K8060:$K8079,"1",$L8060:$L8079,"Y")+COUNTIFS($K8060:$K8079,"1",$L8060:$L8079,"s")</f>
        <v>3</v>
      </c>
      <c r="AL8059">
        <f>COUNTIF($K8060:$K8079,"2")-COUNTIFS($K8060:$K8079,"2",$L8060:$L8079,"V")</f>
        <v>3</v>
      </c>
      <c r="AM8059">
        <f>COUNTIFS($K8060:$K8079,"2",$L8060:$L8079,"Y")+COUNTIFS($K8060:$K8079,"2",$L8060:$L8079,"s")</f>
        <v>3</v>
      </c>
      <c r="AN8059">
        <f>COUNTIF($K8060:$K8079,"3")-COUNTIFS($K8060:$K8079,"3",$L8060:$L8079,"V")</f>
        <v>4</v>
      </c>
      <c r="AO8059">
        <f>COUNTIFS($K8060:$K8079,"3",$L8060:$L8079,"Y")+COUNTIFS($K8060:$K8079,"3",$L8060:$L8079,"s")</f>
        <v>4</v>
      </c>
      <c r="AP8059">
        <f>COUNTIF($K8060:$K8079,"4")-COUNTIFS($K8060:$K8079,"4",$L8060:$L8079,"V")</f>
        <v>2</v>
      </c>
      <c r="AQ8059">
        <f>COUNTIFS($K8060:$K8079,"4",$L8060:$L8079,"Y")+COUNTIFS($K8060:$K8079,"4",$L8060:$L8079,"s")</f>
        <v>2</v>
      </c>
      <c r="AR8059">
        <f>COUNTIF($K8060:$K8079,"5")-COUNTIFS($K8060:$K8079,"5",$L8060:$L8079,"V")</f>
        <v>2</v>
      </c>
      <c r="AS8059">
        <f>COUNTIFS($K8060:$K8079,"5",$L8060:$L8079,"Y")+COUNTIFS($K8060:$K8079,"5",$L8060:$L8079,"s")</f>
        <v>2</v>
      </c>
      <c r="AT8059">
        <f>COUNTIF($K8060:$K8079,"6")-COUNTIFS($K8060:$K8079,"6",$L8060:$L8079,"V")</f>
        <v>1</v>
      </c>
      <c r="AU8059">
        <f>COUNTIFS($K8060:$K8079,"6",$L8060:$L8079,"Y")+COUNTIFS($K8060:$K8079,"6",$L8060:$L8079,"s")</f>
        <v>1</v>
      </c>
      <c r="AV8059">
        <f>COUNTIF($K8060:$K8079,"7")-COUNTIFS($K8060:$K8079,"7",$L8060:$L8079,"V")</f>
        <v>5</v>
      </c>
      <c r="AW8059">
        <f>COUNTIFS($K8060:$K8079,"7",$L8060:$L8079,"Y")+COUNTIFS($K8060:$K8079,"7",$L8060:$L8079,"s")</f>
        <v>5</v>
      </c>
    </row>
    <row r="8060" spans="1:49" ht="11" customHeight="1" outlineLevel="1" x14ac:dyDescent="0.25">
      <c r="A8060" t="s">
        <v>4316</v>
      </c>
      <c r="C8060" s="2" t="s">
        <v>11983</v>
      </c>
      <c r="D8060" s="2">
        <v>34</v>
      </c>
      <c r="E8060" s="7">
        <v>1967</v>
      </c>
      <c r="F8060" s="5" t="s">
        <v>3421</v>
      </c>
      <c r="H8060" s="5" t="s">
        <v>5398</v>
      </c>
      <c r="I8060" s="6" t="s">
        <v>9607</v>
      </c>
      <c r="J8060" s="6" t="s">
        <v>10309</v>
      </c>
      <c r="K8060" s="17">
        <v>7</v>
      </c>
      <c r="L8060" s="17" t="s">
        <v>7730</v>
      </c>
      <c r="M8060" s="9">
        <v>4.8</v>
      </c>
      <c r="N8060" s="9"/>
      <c r="O8060" s="21"/>
      <c r="Q8060" s="29"/>
      <c r="U8060" s="17"/>
      <c r="V8060" s="2"/>
      <c r="Y8060" t="str">
        <f t="shared" si="500"/>
        <v/>
      </c>
      <c r="AA8060" t="str">
        <f t="shared" si="501"/>
        <v/>
      </c>
      <c r="AC8060" s="7"/>
      <c r="AD8060" t="s">
        <v>9607</v>
      </c>
      <c r="AE8060">
        <f t="shared" ref="AE8060:AE8079" si="503">COUNTIF(I8060,"*Fuji*")</f>
        <v>0</v>
      </c>
      <c r="AG8060" s="2"/>
      <c r="AI8060" s="7"/>
    </row>
    <row r="8061" spans="1:49" ht="11" customHeight="1" outlineLevel="1" x14ac:dyDescent="0.25">
      <c r="A8061" t="s">
        <v>4316</v>
      </c>
      <c r="C8061" s="2" t="s">
        <v>11983</v>
      </c>
      <c r="D8061" s="2">
        <v>57</v>
      </c>
      <c r="E8061" s="7">
        <v>1968</v>
      </c>
      <c r="F8061" s="5" t="s">
        <v>3421</v>
      </c>
      <c r="H8061" s="5" t="s">
        <v>5398</v>
      </c>
      <c r="I8061" s="6" t="s">
        <v>9607</v>
      </c>
      <c r="J8061" s="6" t="s">
        <v>10309</v>
      </c>
      <c r="K8061" s="17">
        <v>7</v>
      </c>
      <c r="L8061" s="17" t="s">
        <v>7730</v>
      </c>
      <c r="M8061" s="9">
        <v>32</v>
      </c>
      <c r="N8061" s="9"/>
      <c r="O8061" s="21"/>
      <c r="Q8061" s="29"/>
      <c r="U8061" s="17"/>
      <c r="V8061" s="2"/>
      <c r="Y8061" t="str">
        <f t="shared" si="500"/>
        <v/>
      </c>
      <c r="AA8061" t="str">
        <f t="shared" si="501"/>
        <v/>
      </c>
      <c r="AC8061" s="7"/>
      <c r="AD8061" t="s">
        <v>9607</v>
      </c>
      <c r="AE8061">
        <f t="shared" si="503"/>
        <v>0</v>
      </c>
      <c r="AG8061" s="2"/>
      <c r="AI8061" s="7"/>
    </row>
    <row r="8062" spans="1:49" ht="11" customHeight="1" outlineLevel="1" x14ac:dyDescent="0.25">
      <c r="A8062" t="s">
        <v>4316</v>
      </c>
      <c r="C8062" s="2" t="s">
        <v>11983</v>
      </c>
      <c r="D8062" s="2">
        <v>147</v>
      </c>
      <c r="E8062" s="7">
        <v>1973</v>
      </c>
      <c r="F8062" s="5" t="s">
        <v>5138</v>
      </c>
      <c r="H8062" s="5" t="s">
        <v>5398</v>
      </c>
      <c r="I8062" s="6" t="s">
        <v>10312</v>
      </c>
      <c r="J8062" s="6" t="s">
        <v>10310</v>
      </c>
      <c r="K8062" s="17">
        <v>6</v>
      </c>
      <c r="L8062" s="17" t="s">
        <v>7730</v>
      </c>
      <c r="M8062" s="9">
        <v>2.6</v>
      </c>
      <c r="N8062" s="9"/>
      <c r="O8062" s="21"/>
      <c r="Q8062" s="29"/>
      <c r="U8062" s="17"/>
      <c r="V8062" s="2"/>
      <c r="Y8062" t="str">
        <f t="shared" si="500"/>
        <v/>
      </c>
      <c r="AA8062" t="str">
        <f t="shared" si="501"/>
        <v/>
      </c>
      <c r="AC8062" s="7"/>
      <c r="AD8062" t="s">
        <v>10312</v>
      </c>
      <c r="AE8062">
        <f t="shared" si="503"/>
        <v>0</v>
      </c>
      <c r="AG8062" s="2"/>
      <c r="AI8062" s="7"/>
    </row>
    <row r="8063" spans="1:49" ht="11" customHeight="1" outlineLevel="1" x14ac:dyDescent="0.25">
      <c r="A8063" t="s">
        <v>4316</v>
      </c>
      <c r="C8063" s="2" t="s">
        <v>11983</v>
      </c>
      <c r="D8063" s="2">
        <v>148</v>
      </c>
      <c r="E8063" s="7">
        <v>1973</v>
      </c>
      <c r="F8063" s="5" t="s">
        <v>5239</v>
      </c>
      <c r="H8063" s="5" t="s">
        <v>5398</v>
      </c>
      <c r="I8063" s="6" t="s">
        <v>10311</v>
      </c>
      <c r="J8063" s="6" t="s">
        <v>10310</v>
      </c>
      <c r="K8063" s="17">
        <v>2</v>
      </c>
      <c r="L8063" s="17" t="s">
        <v>7730</v>
      </c>
      <c r="M8063" s="9">
        <v>2.6</v>
      </c>
      <c r="N8063" s="9"/>
      <c r="O8063" s="21"/>
      <c r="Q8063" s="29"/>
      <c r="U8063" s="17"/>
      <c r="V8063" s="2"/>
      <c r="Y8063" t="str">
        <f t="shared" si="500"/>
        <v/>
      </c>
      <c r="AA8063" t="str">
        <f t="shared" si="501"/>
        <v/>
      </c>
      <c r="AC8063" s="7"/>
      <c r="AD8063" t="s">
        <v>10311</v>
      </c>
      <c r="AE8063">
        <f t="shared" si="503"/>
        <v>0</v>
      </c>
      <c r="AG8063" s="2"/>
      <c r="AI8063" s="7"/>
    </row>
    <row r="8064" spans="1:49" ht="11" customHeight="1" outlineLevel="1" x14ac:dyDescent="0.25">
      <c r="A8064" t="s">
        <v>4316</v>
      </c>
      <c r="C8064" s="2" t="s">
        <v>11983</v>
      </c>
      <c r="D8064" s="2">
        <v>149</v>
      </c>
      <c r="E8064" s="7">
        <v>1973</v>
      </c>
      <c r="F8064" s="8" t="s">
        <v>2974</v>
      </c>
      <c r="H8064" s="5" t="s">
        <v>5398</v>
      </c>
      <c r="I8064" s="6" t="s">
        <v>4317</v>
      </c>
      <c r="J8064" s="6" t="s">
        <v>10310</v>
      </c>
      <c r="K8064" s="17">
        <v>2</v>
      </c>
      <c r="L8064" s="17" t="s">
        <v>7730</v>
      </c>
      <c r="M8064" s="9">
        <v>3</v>
      </c>
      <c r="N8064" s="9"/>
      <c r="O8064" s="21"/>
      <c r="Q8064" s="29"/>
      <c r="S8064">
        <v>1</v>
      </c>
      <c r="T8064">
        <v>1</v>
      </c>
      <c r="U8064" s="17"/>
      <c r="V8064" s="2">
        <v>149</v>
      </c>
      <c r="Y8064" t="str">
        <f t="shared" si="500"/>
        <v/>
      </c>
      <c r="AA8064" t="str">
        <f t="shared" si="501"/>
        <v/>
      </c>
      <c r="AC8064" s="7"/>
      <c r="AD8064" t="s">
        <v>4317</v>
      </c>
      <c r="AE8064">
        <f t="shared" si="503"/>
        <v>0</v>
      </c>
      <c r="AG8064" s="2"/>
      <c r="AH8064" t="s">
        <v>3354</v>
      </c>
      <c r="AI8064" s="7" t="s">
        <v>4922</v>
      </c>
    </row>
    <row r="8065" spans="1:49" ht="11" customHeight="1" outlineLevel="1" x14ac:dyDescent="0.25">
      <c r="A8065" t="s">
        <v>4316</v>
      </c>
      <c r="C8065" s="2" t="s">
        <v>11983</v>
      </c>
      <c r="D8065" s="2">
        <v>150</v>
      </c>
      <c r="E8065" s="7">
        <v>1973</v>
      </c>
      <c r="F8065" s="5" t="s">
        <v>5279</v>
      </c>
      <c r="H8065" s="5" t="s">
        <v>5398</v>
      </c>
      <c r="I8065" s="6" t="s">
        <v>10313</v>
      </c>
      <c r="J8065" s="6" t="s">
        <v>10310</v>
      </c>
      <c r="K8065" s="17">
        <v>7</v>
      </c>
      <c r="L8065" s="17" t="s">
        <v>7730</v>
      </c>
      <c r="M8065" s="9">
        <v>2.6</v>
      </c>
      <c r="N8065" s="9"/>
      <c r="O8065" s="21"/>
      <c r="Q8065" s="29"/>
      <c r="U8065" s="17"/>
      <c r="V8065" s="2"/>
      <c r="Y8065" t="str">
        <f t="shared" si="500"/>
        <v/>
      </c>
      <c r="AA8065" t="str">
        <f t="shared" si="501"/>
        <v/>
      </c>
      <c r="AC8065" s="7"/>
      <c r="AD8065" t="s">
        <v>10313</v>
      </c>
      <c r="AE8065">
        <f t="shared" si="503"/>
        <v>0</v>
      </c>
      <c r="AG8065" s="2"/>
      <c r="AI8065" s="7"/>
    </row>
    <row r="8066" spans="1:49" ht="11" customHeight="1" outlineLevel="1" x14ac:dyDescent="0.25">
      <c r="A8066" t="s">
        <v>4316</v>
      </c>
      <c r="C8066" s="2" t="s">
        <v>11983</v>
      </c>
      <c r="D8066" s="2">
        <v>202</v>
      </c>
      <c r="E8066" s="7">
        <v>1976</v>
      </c>
      <c r="F8066" s="5" t="s">
        <v>5139</v>
      </c>
      <c r="H8066" s="5" t="s">
        <v>5398</v>
      </c>
      <c r="I8066" s="6" t="s">
        <v>9607</v>
      </c>
      <c r="J8066" s="6" t="s">
        <v>6992</v>
      </c>
      <c r="K8066" s="17">
        <v>7</v>
      </c>
      <c r="L8066" s="17" t="s">
        <v>7730</v>
      </c>
      <c r="M8066" s="9">
        <v>0.4</v>
      </c>
      <c r="N8066" s="9"/>
      <c r="O8066" s="21"/>
      <c r="Q8066" s="29"/>
      <c r="U8066" s="17"/>
      <c r="V8066" s="2"/>
      <c r="Y8066" t="str">
        <f t="shared" si="500"/>
        <v/>
      </c>
      <c r="AA8066" t="str">
        <f t="shared" si="501"/>
        <v/>
      </c>
      <c r="AC8066" s="7"/>
      <c r="AD8066" t="s">
        <v>9607</v>
      </c>
      <c r="AE8066">
        <f t="shared" si="503"/>
        <v>0</v>
      </c>
      <c r="AG8066" s="2"/>
      <c r="AI8066" s="7"/>
    </row>
    <row r="8067" spans="1:49" ht="11" customHeight="1" outlineLevel="1" x14ac:dyDescent="0.25">
      <c r="A8067" t="s">
        <v>4316</v>
      </c>
      <c r="C8067" s="2" t="s">
        <v>11983</v>
      </c>
      <c r="D8067" s="2">
        <v>299</v>
      </c>
      <c r="E8067" s="7">
        <v>1980</v>
      </c>
      <c r="F8067" s="5" t="s">
        <v>10314</v>
      </c>
      <c r="H8067" s="5" t="s">
        <v>5398</v>
      </c>
      <c r="I8067" s="6" t="s">
        <v>9607</v>
      </c>
      <c r="J8067" s="6" t="s">
        <v>7657</v>
      </c>
      <c r="K8067" s="17">
        <v>7</v>
      </c>
      <c r="L8067" s="17" t="s">
        <v>7730</v>
      </c>
      <c r="M8067" s="9">
        <v>3.9</v>
      </c>
      <c r="N8067" s="9"/>
      <c r="O8067" s="21"/>
      <c r="Q8067" s="29"/>
      <c r="U8067" s="17"/>
      <c r="V8067" s="2"/>
      <c r="Y8067" t="str">
        <f t="shared" si="500"/>
        <v/>
      </c>
      <c r="AA8067" t="str">
        <f t="shared" si="501"/>
        <v/>
      </c>
      <c r="AC8067" s="7"/>
      <c r="AD8067" t="s">
        <v>9607</v>
      </c>
      <c r="AE8067">
        <f t="shared" si="503"/>
        <v>0</v>
      </c>
      <c r="AG8067" s="2"/>
      <c r="AI8067" s="7"/>
    </row>
    <row r="8068" spans="1:49" ht="11" customHeight="1" outlineLevel="1" x14ac:dyDescent="0.25">
      <c r="A8068" t="s">
        <v>4316</v>
      </c>
      <c r="C8068" s="2" t="s">
        <v>11983</v>
      </c>
      <c r="D8068" s="2">
        <v>757</v>
      </c>
      <c r="E8068" s="7">
        <v>1989</v>
      </c>
      <c r="F8068" s="5" t="s">
        <v>6626</v>
      </c>
      <c r="H8068" s="5" t="s">
        <v>5398</v>
      </c>
      <c r="I8068" s="6" t="s">
        <v>6629</v>
      </c>
      <c r="J8068" s="6" t="s">
        <v>10315</v>
      </c>
      <c r="K8068" s="17">
        <v>5</v>
      </c>
      <c r="L8068" s="17" t="s">
        <v>7730</v>
      </c>
      <c r="M8068" s="9">
        <v>1.9</v>
      </c>
      <c r="N8068" s="9"/>
      <c r="O8068" s="21"/>
      <c r="Q8068" s="29"/>
      <c r="U8068" s="17"/>
      <c r="V8068" s="2">
        <v>700</v>
      </c>
      <c r="Y8068" t="str">
        <f t="shared" si="500"/>
        <v/>
      </c>
      <c r="AA8068" t="str">
        <f t="shared" si="501"/>
        <v/>
      </c>
      <c r="AC8068" s="7"/>
      <c r="AD8068" t="s">
        <v>6629</v>
      </c>
      <c r="AE8068">
        <f t="shared" si="503"/>
        <v>1</v>
      </c>
      <c r="AG8068" s="2"/>
      <c r="AH8068" t="s">
        <v>4921</v>
      </c>
      <c r="AI8068" s="7" t="s">
        <v>4610</v>
      </c>
    </row>
    <row r="8069" spans="1:49" ht="11" customHeight="1" outlineLevel="1" x14ac:dyDescent="0.25">
      <c r="A8069" t="s">
        <v>4316</v>
      </c>
      <c r="C8069" s="2" t="s">
        <v>11983</v>
      </c>
      <c r="D8069" s="2">
        <v>758</v>
      </c>
      <c r="E8069" s="7">
        <v>1989</v>
      </c>
      <c r="F8069" s="5" t="s">
        <v>6627</v>
      </c>
      <c r="H8069" s="5" t="s">
        <v>5398</v>
      </c>
      <c r="I8069" s="6" t="s">
        <v>6630</v>
      </c>
      <c r="J8069" s="6" t="s">
        <v>10316</v>
      </c>
      <c r="K8069" s="17">
        <v>3</v>
      </c>
      <c r="L8069" s="17" t="s">
        <v>7730</v>
      </c>
      <c r="M8069" s="9">
        <v>1</v>
      </c>
      <c r="N8069" s="9"/>
      <c r="O8069" s="21"/>
      <c r="Q8069" s="29"/>
      <c r="U8069" s="17"/>
      <c r="V8069" s="2">
        <v>701</v>
      </c>
      <c r="Y8069" t="str">
        <f t="shared" si="500"/>
        <v/>
      </c>
      <c r="AA8069" t="str">
        <f t="shared" si="501"/>
        <v/>
      </c>
      <c r="AC8069" s="7"/>
      <c r="AD8069" t="s">
        <v>6630</v>
      </c>
      <c r="AE8069">
        <f t="shared" si="503"/>
        <v>1</v>
      </c>
      <c r="AG8069" s="2"/>
      <c r="AH8069" t="s">
        <v>4921</v>
      </c>
      <c r="AI8069" s="7" t="s">
        <v>4610</v>
      </c>
    </row>
    <row r="8070" spans="1:49" ht="11" customHeight="1" outlineLevel="1" x14ac:dyDescent="0.25">
      <c r="A8070" t="s">
        <v>4316</v>
      </c>
      <c r="C8070" s="2" t="s">
        <v>11983</v>
      </c>
      <c r="D8070" s="2">
        <v>759</v>
      </c>
      <c r="E8070" s="7">
        <v>1989</v>
      </c>
      <c r="F8070" s="5" t="s">
        <v>5722</v>
      </c>
      <c r="H8070" s="5" t="s">
        <v>5398</v>
      </c>
      <c r="I8070" s="6" t="s">
        <v>6631</v>
      </c>
      <c r="J8070" s="6" t="s">
        <v>10317</v>
      </c>
      <c r="K8070" s="17">
        <v>3</v>
      </c>
      <c r="L8070" s="17" t="s">
        <v>7730</v>
      </c>
      <c r="M8070" s="9">
        <v>1.9</v>
      </c>
      <c r="N8070" s="9"/>
      <c r="O8070" s="21"/>
      <c r="Q8070" s="29"/>
      <c r="U8070" s="17"/>
      <c r="V8070" s="2">
        <v>702</v>
      </c>
      <c r="Y8070" t="str">
        <f t="shared" si="500"/>
        <v/>
      </c>
      <c r="AA8070" t="str">
        <f t="shared" si="501"/>
        <v/>
      </c>
      <c r="AC8070" s="7"/>
      <c r="AD8070" t="s">
        <v>6631</v>
      </c>
      <c r="AE8070">
        <f t="shared" si="503"/>
        <v>1</v>
      </c>
      <c r="AG8070" s="2"/>
      <c r="AH8070" t="s">
        <v>4921</v>
      </c>
      <c r="AI8070" s="7" t="s">
        <v>4610</v>
      </c>
    </row>
    <row r="8071" spans="1:49" ht="11" customHeight="1" outlineLevel="1" x14ac:dyDescent="0.25">
      <c r="A8071" t="s">
        <v>4316</v>
      </c>
      <c r="C8071" s="2" t="s">
        <v>11983</v>
      </c>
      <c r="D8071" s="2">
        <v>761</v>
      </c>
      <c r="E8071" s="7">
        <v>1989</v>
      </c>
      <c r="F8071" s="5" t="s">
        <v>6628</v>
      </c>
      <c r="H8071" s="5" t="s">
        <v>5398</v>
      </c>
      <c r="I8071" s="6" t="s">
        <v>6632</v>
      </c>
      <c r="J8071" s="6" t="s">
        <v>10318</v>
      </c>
      <c r="K8071" s="17">
        <v>3</v>
      </c>
      <c r="L8071" s="17" t="s">
        <v>7730</v>
      </c>
      <c r="M8071" s="9">
        <v>1.9</v>
      </c>
      <c r="N8071" s="9"/>
      <c r="O8071" s="21"/>
      <c r="Q8071" s="29"/>
      <c r="U8071" s="17"/>
      <c r="V8071" s="2">
        <v>704</v>
      </c>
      <c r="Y8071" t="str">
        <f t="shared" si="500"/>
        <v/>
      </c>
      <c r="AA8071" t="str">
        <f t="shared" si="501"/>
        <v/>
      </c>
      <c r="AC8071" s="7"/>
      <c r="AD8071" t="s">
        <v>6632</v>
      </c>
      <c r="AE8071">
        <f t="shared" si="503"/>
        <v>1</v>
      </c>
      <c r="AG8071" s="2"/>
      <c r="AH8071" t="s">
        <v>4921</v>
      </c>
      <c r="AI8071" s="7" t="s">
        <v>4610</v>
      </c>
    </row>
    <row r="8072" spans="1:49" ht="11" customHeight="1" outlineLevel="1" x14ac:dyDescent="0.25">
      <c r="A8072" t="s">
        <v>4316</v>
      </c>
      <c r="C8072" s="2" t="s">
        <v>11983</v>
      </c>
      <c r="D8072" s="2" t="s">
        <v>8263</v>
      </c>
      <c r="E8072" s="7">
        <v>1989</v>
      </c>
      <c r="F8072" s="5" t="s">
        <v>10319</v>
      </c>
      <c r="H8072" s="5" t="s">
        <v>5398</v>
      </c>
      <c r="I8072" s="6" t="s">
        <v>10321</v>
      </c>
      <c r="J8072" s="6" t="s">
        <v>10320</v>
      </c>
      <c r="K8072" s="17">
        <v>3</v>
      </c>
      <c r="L8072" s="17" t="s">
        <v>7730</v>
      </c>
      <c r="M8072" s="9">
        <v>5</v>
      </c>
      <c r="N8072" s="9"/>
      <c r="O8072" s="21"/>
      <c r="Q8072" s="29"/>
      <c r="U8072" s="17"/>
      <c r="V8072" s="2"/>
      <c r="Y8072" t="str">
        <f t="shared" si="500"/>
        <v/>
      </c>
      <c r="AA8072" t="str">
        <f t="shared" si="501"/>
        <v/>
      </c>
      <c r="AC8072" s="7"/>
      <c r="AD8072" t="s">
        <v>10321</v>
      </c>
      <c r="AE8072">
        <f t="shared" si="503"/>
        <v>0</v>
      </c>
      <c r="AG8072" s="2"/>
      <c r="AI8072" s="7"/>
    </row>
    <row r="8073" spans="1:49" ht="11" customHeight="1" outlineLevel="1" x14ac:dyDescent="0.25">
      <c r="A8073" t="s">
        <v>4316</v>
      </c>
      <c r="C8073" s="2" t="s">
        <v>11983</v>
      </c>
      <c r="D8073" s="2">
        <v>786</v>
      </c>
      <c r="E8073" s="7">
        <v>1989</v>
      </c>
      <c r="F8073" s="5" t="s">
        <v>10322</v>
      </c>
      <c r="H8073" s="5" t="s">
        <v>5398</v>
      </c>
      <c r="I8073" s="6" t="s">
        <v>10321</v>
      </c>
      <c r="J8073" s="6" t="s">
        <v>10320</v>
      </c>
      <c r="K8073" s="17">
        <v>5</v>
      </c>
      <c r="L8073" s="17" t="s">
        <v>7730</v>
      </c>
      <c r="M8073" s="9">
        <v>11</v>
      </c>
      <c r="N8073" s="9"/>
      <c r="O8073" s="21"/>
      <c r="Q8073" s="29"/>
      <c r="U8073" s="17"/>
      <c r="V8073" s="2"/>
      <c r="Y8073" t="str">
        <f t="shared" si="500"/>
        <v/>
      </c>
      <c r="AA8073">
        <f t="shared" si="501"/>
        <v>1</v>
      </c>
      <c r="AC8073" s="7"/>
      <c r="AD8073" t="s">
        <v>10321</v>
      </c>
      <c r="AE8073">
        <f t="shared" si="503"/>
        <v>0</v>
      </c>
      <c r="AG8073" s="2"/>
      <c r="AI8073" s="7"/>
    </row>
    <row r="8074" spans="1:49" ht="11" customHeight="1" outlineLevel="1" x14ac:dyDescent="0.25">
      <c r="A8074" t="s">
        <v>4316</v>
      </c>
      <c r="C8074" s="2" t="s">
        <v>11983</v>
      </c>
      <c r="D8074" s="2">
        <v>1189</v>
      </c>
      <c r="E8074" s="7">
        <v>1996</v>
      </c>
      <c r="F8074" s="5" t="s">
        <v>10324</v>
      </c>
      <c r="H8074" s="5" t="s">
        <v>5398</v>
      </c>
      <c r="I8074" s="6" t="s">
        <v>4361</v>
      </c>
      <c r="J8074" s="6" t="s">
        <v>10323</v>
      </c>
      <c r="K8074" s="17">
        <v>1</v>
      </c>
      <c r="L8074" s="17" t="s">
        <v>7730</v>
      </c>
      <c r="M8074" s="9">
        <v>1</v>
      </c>
      <c r="N8074" s="9"/>
      <c r="O8074" s="21"/>
      <c r="Q8074" s="29"/>
      <c r="U8074" s="17"/>
      <c r="V8074" s="2"/>
      <c r="Y8074" t="str">
        <f t="shared" si="500"/>
        <v/>
      </c>
      <c r="AA8074" t="str">
        <f t="shared" si="501"/>
        <v/>
      </c>
      <c r="AC8074" s="7"/>
      <c r="AD8074" t="s">
        <v>4361</v>
      </c>
      <c r="AE8074">
        <f t="shared" si="503"/>
        <v>1</v>
      </c>
      <c r="AG8074" s="2"/>
      <c r="AI8074" s="7"/>
    </row>
    <row r="8075" spans="1:49" ht="11" customHeight="1" outlineLevel="1" x14ac:dyDescent="0.25">
      <c r="A8075" t="s">
        <v>4316</v>
      </c>
      <c r="C8075" s="2" t="s">
        <v>11983</v>
      </c>
      <c r="D8075" s="2" t="s">
        <v>21142</v>
      </c>
      <c r="E8075" s="7">
        <v>1998</v>
      </c>
      <c r="F8075" s="5" t="s">
        <v>21143</v>
      </c>
      <c r="H8075" s="5" t="s">
        <v>5398</v>
      </c>
      <c r="I8075" s="6" t="s">
        <v>5195</v>
      </c>
      <c r="J8075" s="6"/>
      <c r="K8075" s="17">
        <v>1</v>
      </c>
      <c r="L8075" s="18" t="s">
        <v>7730</v>
      </c>
      <c r="M8075" s="9">
        <v>17</v>
      </c>
      <c r="N8075" s="9"/>
      <c r="O8075" s="21"/>
      <c r="Q8075" s="29"/>
      <c r="U8075" s="17"/>
      <c r="V8075" s="2">
        <v>1119</v>
      </c>
      <c r="X8075" t="s">
        <v>7732</v>
      </c>
      <c r="Y8075" t="str">
        <f t="shared" si="500"/>
        <v/>
      </c>
      <c r="AA8075" t="str">
        <f t="shared" si="501"/>
        <v/>
      </c>
      <c r="AC8075" s="7"/>
      <c r="AD8075" t="s">
        <v>5195</v>
      </c>
      <c r="AE8075">
        <f t="shared" si="503"/>
        <v>0</v>
      </c>
      <c r="AG8075" s="2">
        <v>1</v>
      </c>
      <c r="AH8075" t="s">
        <v>3354</v>
      </c>
      <c r="AI8075" s="7" t="s">
        <v>4922</v>
      </c>
    </row>
    <row r="8076" spans="1:49" ht="11" customHeight="1" outlineLevel="1" x14ac:dyDescent="0.25">
      <c r="A8076" t="s">
        <v>4316</v>
      </c>
      <c r="C8076" s="2" t="s">
        <v>11983</v>
      </c>
      <c r="D8076" s="2">
        <v>1577</v>
      </c>
      <c r="E8076" s="7">
        <v>1999</v>
      </c>
      <c r="F8076" s="5" t="s">
        <v>10324</v>
      </c>
      <c r="H8076" s="5" t="s">
        <v>5398</v>
      </c>
      <c r="I8076" s="6" t="s">
        <v>10326</v>
      </c>
      <c r="J8076" s="6" t="s">
        <v>10325</v>
      </c>
      <c r="K8076" s="17">
        <v>4</v>
      </c>
      <c r="L8076" s="17" t="s">
        <v>20076</v>
      </c>
      <c r="M8076" s="9"/>
      <c r="N8076" s="9"/>
      <c r="O8076" s="21"/>
      <c r="Q8076" s="29"/>
      <c r="S8076">
        <v>1</v>
      </c>
      <c r="T8076">
        <v>1</v>
      </c>
      <c r="U8076" s="17"/>
      <c r="V8076" s="2"/>
      <c r="Y8076" t="str">
        <f t="shared" si="500"/>
        <v/>
      </c>
      <c r="AA8076" t="str">
        <f t="shared" si="501"/>
        <v/>
      </c>
      <c r="AC8076" s="7"/>
      <c r="AD8076" t="s">
        <v>10326</v>
      </c>
      <c r="AE8076">
        <f t="shared" si="503"/>
        <v>0</v>
      </c>
      <c r="AG8076" s="2"/>
      <c r="AI8076" s="7"/>
    </row>
    <row r="8077" spans="1:49" ht="11" customHeight="1" outlineLevel="1" x14ac:dyDescent="0.25">
      <c r="A8077" t="s">
        <v>4316</v>
      </c>
      <c r="C8077" s="2" t="s">
        <v>11983</v>
      </c>
      <c r="D8077" s="2" t="s">
        <v>10327</v>
      </c>
      <c r="E8077" s="7">
        <v>1999</v>
      </c>
      <c r="F8077" s="5" t="s">
        <v>10328</v>
      </c>
      <c r="H8077" s="5" t="s">
        <v>5398</v>
      </c>
      <c r="I8077" s="6" t="s">
        <v>10326</v>
      </c>
      <c r="J8077" s="6" t="s">
        <v>10329</v>
      </c>
      <c r="K8077" s="17">
        <v>4</v>
      </c>
      <c r="L8077" s="17" t="s">
        <v>7730</v>
      </c>
      <c r="M8077" s="9">
        <v>12.6</v>
      </c>
      <c r="N8077" s="9"/>
      <c r="O8077" s="21"/>
      <c r="Q8077" s="29"/>
      <c r="U8077" s="17"/>
      <c r="V8077" s="2"/>
      <c r="Y8077" t="str">
        <f t="shared" si="500"/>
        <v/>
      </c>
      <c r="AA8077">
        <f t="shared" si="501"/>
        <v>1</v>
      </c>
      <c r="AC8077" s="7"/>
      <c r="AD8077" t="s">
        <v>10326</v>
      </c>
      <c r="AE8077">
        <f t="shared" si="503"/>
        <v>0</v>
      </c>
      <c r="AG8077" s="2"/>
      <c r="AI8077" s="7"/>
    </row>
    <row r="8078" spans="1:49" ht="11" customHeight="1" outlineLevel="1" x14ac:dyDescent="0.25">
      <c r="A8078" t="s">
        <v>4316</v>
      </c>
      <c r="C8078" s="2" t="s">
        <v>11983</v>
      </c>
      <c r="D8078" s="2" t="s">
        <v>10331</v>
      </c>
      <c r="E8078" s="7">
        <v>2000</v>
      </c>
      <c r="F8078" s="5" t="s">
        <v>10332</v>
      </c>
      <c r="H8078" s="5" t="s">
        <v>5398</v>
      </c>
      <c r="I8078" s="6" t="s">
        <v>6213</v>
      </c>
      <c r="J8078" s="6" t="s">
        <v>10330</v>
      </c>
      <c r="K8078" s="17">
        <v>1</v>
      </c>
      <c r="L8078" s="17" t="s">
        <v>7730</v>
      </c>
      <c r="M8078" s="9">
        <v>20</v>
      </c>
      <c r="N8078" s="9"/>
      <c r="O8078" s="21"/>
      <c r="Q8078" s="29"/>
      <c r="T8078">
        <v>1</v>
      </c>
      <c r="U8078" s="17"/>
      <c r="V8078" s="2"/>
      <c r="Y8078" t="str">
        <f t="shared" si="500"/>
        <v/>
      </c>
      <c r="AA8078">
        <f t="shared" si="501"/>
        <v>1</v>
      </c>
      <c r="AC8078" s="7"/>
      <c r="AD8078" t="s">
        <v>6213</v>
      </c>
      <c r="AE8078">
        <f t="shared" si="503"/>
        <v>0</v>
      </c>
      <c r="AG8078" s="2"/>
      <c r="AI8078" s="7"/>
    </row>
    <row r="8079" spans="1:49" ht="11" customHeight="1" outlineLevel="1" x14ac:dyDescent="0.25">
      <c r="A8079" t="s">
        <v>4316</v>
      </c>
      <c r="C8079" s="2" t="s">
        <v>11983</v>
      </c>
      <c r="D8079" s="2">
        <v>1827</v>
      </c>
      <c r="E8079" s="7">
        <v>2002</v>
      </c>
      <c r="F8079" s="8" t="s">
        <v>21718</v>
      </c>
      <c r="H8079" s="5" t="s">
        <v>5398</v>
      </c>
      <c r="I8079" s="6" t="s">
        <v>5881</v>
      </c>
      <c r="J8079" s="6" t="s">
        <v>10333</v>
      </c>
      <c r="K8079" s="17">
        <v>2</v>
      </c>
      <c r="L8079" s="17" t="s">
        <v>7730</v>
      </c>
      <c r="M8079" s="9">
        <v>9</v>
      </c>
      <c r="N8079" s="9"/>
      <c r="O8079" s="21"/>
      <c r="Q8079" s="29"/>
      <c r="U8079" s="17"/>
      <c r="V8079" s="2">
        <v>1319</v>
      </c>
      <c r="Y8079" t="str">
        <f t="shared" si="500"/>
        <v/>
      </c>
      <c r="AA8079" t="str">
        <f t="shared" si="501"/>
        <v/>
      </c>
      <c r="AC8079" s="7"/>
      <c r="AD8079" t="s">
        <v>5881</v>
      </c>
      <c r="AE8079">
        <f t="shared" si="503"/>
        <v>0</v>
      </c>
      <c r="AG8079" s="2"/>
      <c r="AH8079" t="s">
        <v>5748</v>
      </c>
      <c r="AI8079" s="7" t="s">
        <v>4922</v>
      </c>
    </row>
    <row r="8080" spans="1:49" ht="11" customHeight="1" x14ac:dyDescent="0.25">
      <c r="A8080" t="s">
        <v>10391</v>
      </c>
      <c r="B8080" t="s">
        <v>12018</v>
      </c>
      <c r="C8080" s="2" t="s">
        <v>11983</v>
      </c>
      <c r="E8080" s="7"/>
      <c r="F8080" s="5"/>
      <c r="H8080" s="5"/>
      <c r="I8080" s="6"/>
      <c r="J8080" s="6"/>
      <c r="K8080" s="17"/>
      <c r="L8080" s="17"/>
      <c r="M8080" s="9"/>
      <c r="N8080" s="9">
        <f>SUM(M8081:M8125)</f>
        <v>196.1</v>
      </c>
      <c r="O8080" s="21">
        <v>7953</v>
      </c>
      <c r="P8080">
        <f>COUNTIF(L8081:L8125,"*")</f>
        <v>45</v>
      </c>
      <c r="Q8080" s="29">
        <f>P8080/O8080</f>
        <v>5.6582421727649941E-3</v>
      </c>
      <c r="R8080">
        <f>COUNTIF(L8081:L8125,"Y")+COUNTIF(L8081:L8125,"S")</f>
        <v>21</v>
      </c>
      <c r="U8080" s="17" t="s">
        <v>7730</v>
      </c>
      <c r="V8080" s="2"/>
      <c r="W8080" t="s">
        <v>18421</v>
      </c>
      <c r="Y8080" t="str">
        <f t="shared" si="500"/>
        <v/>
      </c>
      <c r="AA8080" t="str">
        <f t="shared" si="501"/>
        <v/>
      </c>
      <c r="AC8080" s="7"/>
      <c r="AF8080">
        <f>COUNTIF(AE8081:AE8125,"1")</f>
        <v>5</v>
      </c>
      <c r="AG8080" s="2"/>
      <c r="AI8080" s="7"/>
      <c r="AJ8080">
        <f>COUNTIF($K8081:$K8125,"1")-COUNTIFS($K8081:$K8125,"1",$L8081:$L8125,"V")</f>
        <v>19</v>
      </c>
      <c r="AK8080">
        <f>COUNTIFS($K8081:$K8125,"1",$L8081:$L8125,"Y")+COUNTIFS($K8081:$K8125,"1",$L8081:$L8125,"s")</f>
        <v>18</v>
      </c>
      <c r="AL8080">
        <f>COUNTIF($K8081:$K8125,"2")-COUNTIFS($K8081:$K8125,"2",$L8081:$L8125,"V")</f>
        <v>2</v>
      </c>
      <c r="AM8080">
        <f>COUNTIFS($K8081:$K8125,"2",$L8081:$L8125,"Y")+COUNTIFS($K8081:$K8125,"2",$L8081:$L8125,"s")</f>
        <v>2</v>
      </c>
      <c r="AN8080">
        <f>COUNTIF($K8081:$K8125,"3")-COUNTIFS($K8081:$K8125,"3",$L8081:$L8125,"V")</f>
        <v>2</v>
      </c>
      <c r="AO8080">
        <f>COUNTIFS($K8081:$K8125,"3",$L8081:$L8125,"Y")+COUNTIFS($K8081:$K8125,"3",$L8081:$L8125,"s")</f>
        <v>1</v>
      </c>
      <c r="AP8080">
        <f>COUNTIF($K8081:$K8125,"4")-COUNTIFS($K8081:$K8125,"4",$L8081:$L8125,"V")</f>
        <v>0</v>
      </c>
      <c r="AQ8080">
        <f>COUNTIFS($K8081:$K8125,"4",$L8081:$L8125,"Y")+COUNTIFS($K8081:$K8125,"4",$L8081:$L8125,"s")</f>
        <v>0</v>
      </c>
      <c r="AR8080">
        <f>COUNTIF($K8081:$K8125,"5")-COUNTIFS($K8081:$K8125,"5",$L8081:$L8125,"V")</f>
        <v>0</v>
      </c>
      <c r="AS8080">
        <f>COUNTIFS($K8081:$K8125,"5",$L8081:$L8125,"Y")+COUNTIFS($K8081:$K8125,"5",$L8081:$L8125,"s")</f>
        <v>0</v>
      </c>
      <c r="AT8080">
        <f>COUNTIF($K8081:$K8125,"6")-COUNTIFS($K8081:$K8125,"6",$L8081:$L8125,"V")</f>
        <v>2</v>
      </c>
      <c r="AU8080">
        <f>COUNTIFS($K8081:$K8125,"6",$L8081:$L8125,"Y")+COUNTIFS($K8081:$K8125,"6",$L8081:$L8125,"s")</f>
        <v>0</v>
      </c>
      <c r="AV8080">
        <f>COUNTIF($K8081:$K8125,"7")-COUNTIFS($K8081:$K8125,"7",$L8081:$L8125,"V")</f>
        <v>20</v>
      </c>
      <c r="AW8080">
        <f>COUNTIFS($K8081:$K8125,"7",$L8081:$L8125,"Y")+COUNTIFS($K8081:$K8125,"7",$L8081:$L8125,"s")</f>
        <v>0</v>
      </c>
    </row>
    <row r="8081" spans="1:35" ht="11" customHeight="1" outlineLevel="1" x14ac:dyDescent="0.25">
      <c r="A8081" t="s">
        <v>5196</v>
      </c>
      <c r="C8081" s="2" t="s">
        <v>11983</v>
      </c>
      <c r="D8081" s="2">
        <v>687</v>
      </c>
      <c r="E8081" s="7">
        <v>1964</v>
      </c>
      <c r="F8081" s="8" t="s">
        <v>5138</v>
      </c>
      <c r="H8081" s="5" t="s">
        <v>5398</v>
      </c>
      <c r="I8081" s="6" t="s">
        <v>153</v>
      </c>
      <c r="J8081" s="6" t="s">
        <v>8312</v>
      </c>
      <c r="K8081" s="17">
        <v>1</v>
      </c>
      <c r="L8081" s="17" t="s">
        <v>7730</v>
      </c>
      <c r="M8081" s="9">
        <v>5</v>
      </c>
      <c r="N8081" s="9"/>
      <c r="O8081" s="21"/>
      <c r="Q8081" s="29"/>
      <c r="U8081" s="17"/>
      <c r="V8081" s="2">
        <v>418</v>
      </c>
      <c r="Y8081" t="str">
        <f t="shared" si="500"/>
        <v/>
      </c>
      <c r="AA8081" t="str">
        <f t="shared" si="501"/>
        <v/>
      </c>
      <c r="AC8081" s="7"/>
      <c r="AD8081" t="s">
        <v>153</v>
      </c>
      <c r="AE8081">
        <f t="shared" ref="AE8081:AE8125" si="504">COUNTIF(I8081,"*Fuji*")</f>
        <v>1</v>
      </c>
      <c r="AG8081" s="2"/>
      <c r="AH8081" t="s">
        <v>4921</v>
      </c>
      <c r="AI8081" s="7" t="s">
        <v>4610</v>
      </c>
    </row>
    <row r="8082" spans="1:35" ht="11" customHeight="1" outlineLevel="1" x14ac:dyDescent="0.25">
      <c r="A8082" t="s">
        <v>5196</v>
      </c>
      <c r="C8082" s="2" t="s">
        <v>11983</v>
      </c>
      <c r="D8082" s="2">
        <v>815</v>
      </c>
      <c r="E8082" s="7">
        <v>1970</v>
      </c>
      <c r="F8082" s="5" t="s">
        <v>3421</v>
      </c>
      <c r="H8082" s="5" t="s">
        <v>5398</v>
      </c>
      <c r="I8082" s="6" t="s">
        <v>153</v>
      </c>
      <c r="J8082" s="6" t="s">
        <v>8644</v>
      </c>
      <c r="K8082" s="17">
        <v>1</v>
      </c>
      <c r="L8082" s="17" t="s">
        <v>7730</v>
      </c>
      <c r="M8082" s="9">
        <v>5.0999999999999996</v>
      </c>
      <c r="N8082" s="9"/>
      <c r="O8082" s="21"/>
      <c r="Q8082" s="29"/>
      <c r="U8082" s="17"/>
      <c r="V8082" s="2">
        <v>522</v>
      </c>
      <c r="Y8082" t="str">
        <f t="shared" si="500"/>
        <v/>
      </c>
      <c r="AA8082" t="str">
        <f t="shared" si="501"/>
        <v/>
      </c>
      <c r="AC8082" s="7"/>
      <c r="AD8082" t="s">
        <v>153</v>
      </c>
      <c r="AE8082">
        <f t="shared" si="504"/>
        <v>1</v>
      </c>
      <c r="AG8082" s="2"/>
      <c r="AH8082" t="s">
        <v>4921</v>
      </c>
      <c r="AI8082" s="7" t="s">
        <v>4610</v>
      </c>
    </row>
    <row r="8083" spans="1:35" ht="11" customHeight="1" outlineLevel="1" x14ac:dyDescent="0.25">
      <c r="A8083" t="s">
        <v>5196</v>
      </c>
      <c r="C8083" s="2" t="s">
        <v>11983</v>
      </c>
      <c r="D8083" s="2" t="s">
        <v>10336</v>
      </c>
      <c r="E8083" s="7">
        <v>1997</v>
      </c>
      <c r="F8083" s="8" t="s">
        <v>2621</v>
      </c>
      <c r="H8083" s="5" t="s">
        <v>5398</v>
      </c>
      <c r="I8083" s="6" t="s">
        <v>3851</v>
      </c>
      <c r="J8083" s="6" t="s">
        <v>10335</v>
      </c>
      <c r="K8083" s="17">
        <v>3</v>
      </c>
      <c r="L8083" s="17" t="s">
        <v>7730</v>
      </c>
      <c r="M8083" s="9">
        <v>5.6</v>
      </c>
      <c r="N8083" s="9"/>
      <c r="O8083" s="21"/>
      <c r="Q8083" s="29"/>
      <c r="U8083" s="17"/>
      <c r="V8083" s="2">
        <v>1246</v>
      </c>
      <c r="X8083" t="s">
        <v>7732</v>
      </c>
      <c r="Y8083" t="str">
        <f t="shared" si="500"/>
        <v/>
      </c>
      <c r="AA8083" t="str">
        <f t="shared" si="501"/>
        <v/>
      </c>
      <c r="AC8083" s="7"/>
      <c r="AD8083" t="s">
        <v>3851</v>
      </c>
      <c r="AE8083">
        <f t="shared" si="504"/>
        <v>0</v>
      </c>
      <c r="AG8083" s="2"/>
      <c r="AH8083" t="s">
        <v>2286</v>
      </c>
      <c r="AI8083" s="7" t="s">
        <v>4922</v>
      </c>
    </row>
    <row r="8084" spans="1:35" ht="11" customHeight="1" outlineLevel="1" x14ac:dyDescent="0.25">
      <c r="A8084" t="s">
        <v>5196</v>
      </c>
      <c r="C8084" s="2" t="s">
        <v>11983</v>
      </c>
      <c r="D8084" s="2" t="s">
        <v>10337</v>
      </c>
      <c r="E8084" s="7">
        <v>1998</v>
      </c>
      <c r="F8084" s="5" t="s">
        <v>10338</v>
      </c>
      <c r="H8084" s="5" t="s">
        <v>5398</v>
      </c>
      <c r="I8084" s="6" t="s">
        <v>10339</v>
      </c>
      <c r="J8084" s="6" t="s">
        <v>10340</v>
      </c>
      <c r="K8084" s="17">
        <v>1</v>
      </c>
      <c r="L8084" s="17" t="s">
        <v>7730</v>
      </c>
      <c r="M8084" s="9">
        <v>9</v>
      </c>
      <c r="N8084" s="9"/>
      <c r="O8084" s="21"/>
      <c r="Q8084" s="29"/>
      <c r="U8084" s="17"/>
      <c r="V8084" s="2">
        <v>1356</v>
      </c>
      <c r="Y8084" t="str">
        <f t="shared" si="500"/>
        <v/>
      </c>
      <c r="AA8084">
        <f t="shared" si="501"/>
        <v>1</v>
      </c>
      <c r="AC8084" s="7"/>
      <c r="AD8084" t="s">
        <v>10339</v>
      </c>
      <c r="AE8084">
        <f t="shared" si="504"/>
        <v>0</v>
      </c>
      <c r="AG8084" s="2"/>
      <c r="AH8084" t="s">
        <v>3354</v>
      </c>
      <c r="AI8084" s="7" t="s">
        <v>4922</v>
      </c>
    </row>
    <row r="8085" spans="1:35" ht="11" customHeight="1" outlineLevel="1" x14ac:dyDescent="0.25">
      <c r="A8085" t="s">
        <v>5196</v>
      </c>
      <c r="C8085" s="2" t="s">
        <v>11983</v>
      </c>
      <c r="D8085" s="2" t="s">
        <v>10341</v>
      </c>
      <c r="E8085" s="7">
        <v>1999</v>
      </c>
      <c r="F8085" s="5" t="s">
        <v>10342</v>
      </c>
      <c r="H8085" s="5" t="s">
        <v>5398</v>
      </c>
      <c r="I8085" s="6" t="s">
        <v>9470</v>
      </c>
      <c r="J8085" s="6" t="s">
        <v>8499</v>
      </c>
      <c r="K8085" s="17">
        <v>1</v>
      </c>
      <c r="L8085" s="17" t="s">
        <v>7730</v>
      </c>
      <c r="M8085" s="9">
        <v>6.4</v>
      </c>
      <c r="N8085" s="9"/>
      <c r="O8085" s="21"/>
      <c r="Q8085" s="29"/>
      <c r="U8085" s="17"/>
      <c r="V8085" s="2"/>
      <c r="Y8085" t="str">
        <f t="shared" si="500"/>
        <v/>
      </c>
      <c r="AA8085">
        <f t="shared" si="501"/>
        <v>1</v>
      </c>
      <c r="AC8085" s="7"/>
      <c r="AD8085" t="s">
        <v>9470</v>
      </c>
      <c r="AE8085">
        <f t="shared" si="504"/>
        <v>0</v>
      </c>
      <c r="AG8085" s="2"/>
      <c r="AI8085" s="7"/>
    </row>
    <row r="8086" spans="1:35" ht="11" customHeight="1" outlineLevel="1" x14ac:dyDescent="0.25">
      <c r="A8086" t="s">
        <v>5196</v>
      </c>
      <c r="C8086" s="2" t="s">
        <v>11983</v>
      </c>
      <c r="D8086" s="2" t="s">
        <v>10343</v>
      </c>
      <c r="E8086" s="7">
        <v>1999</v>
      </c>
      <c r="F8086" s="5" t="s">
        <v>10344</v>
      </c>
      <c r="H8086" s="5" t="s">
        <v>5398</v>
      </c>
      <c r="I8086" s="6" t="s">
        <v>9470</v>
      </c>
      <c r="J8086" s="6" t="s">
        <v>8499</v>
      </c>
      <c r="K8086" s="17">
        <v>1</v>
      </c>
      <c r="L8086" s="17" t="s">
        <v>7730</v>
      </c>
      <c r="M8086" s="9">
        <v>12</v>
      </c>
      <c r="N8086" s="9"/>
      <c r="O8086" s="21"/>
      <c r="Q8086" s="29"/>
      <c r="T8086">
        <v>1</v>
      </c>
      <c r="U8086" s="17"/>
      <c r="V8086" s="2"/>
      <c r="Y8086" t="str">
        <f t="shared" si="500"/>
        <v/>
      </c>
      <c r="AA8086">
        <f t="shared" si="501"/>
        <v>1</v>
      </c>
      <c r="AC8086" s="7"/>
      <c r="AD8086" t="s">
        <v>9470</v>
      </c>
      <c r="AE8086">
        <f t="shared" si="504"/>
        <v>0</v>
      </c>
      <c r="AG8086" s="2"/>
      <c r="AI8086" s="7"/>
    </row>
    <row r="8087" spans="1:35" ht="11" customHeight="1" outlineLevel="1" x14ac:dyDescent="0.25">
      <c r="A8087" t="s">
        <v>5196</v>
      </c>
      <c r="C8087" s="2" t="s">
        <v>11983</v>
      </c>
      <c r="D8087" s="2" t="s">
        <v>10345</v>
      </c>
      <c r="E8087" s="7">
        <v>1999</v>
      </c>
      <c r="F8087" s="5" t="s">
        <v>10344</v>
      </c>
      <c r="H8087" s="5" t="s">
        <v>5398</v>
      </c>
      <c r="I8087" s="6" t="s">
        <v>9470</v>
      </c>
      <c r="J8087" s="6" t="s">
        <v>8499</v>
      </c>
      <c r="K8087" s="17">
        <v>1</v>
      </c>
      <c r="L8087" s="17" t="s">
        <v>7730</v>
      </c>
      <c r="M8087" s="9">
        <v>12.5</v>
      </c>
      <c r="N8087" s="9"/>
      <c r="O8087" s="21"/>
      <c r="Q8087" s="29"/>
      <c r="U8087" s="17"/>
      <c r="V8087" s="2"/>
      <c r="Y8087" t="str">
        <f t="shared" si="500"/>
        <v/>
      </c>
      <c r="AA8087">
        <f t="shared" si="501"/>
        <v>1</v>
      </c>
      <c r="AC8087" s="7"/>
      <c r="AD8087" t="s">
        <v>9470</v>
      </c>
      <c r="AE8087">
        <f t="shared" si="504"/>
        <v>0</v>
      </c>
      <c r="AG8087" s="2"/>
      <c r="AI8087" s="7"/>
    </row>
    <row r="8088" spans="1:35" ht="11" customHeight="1" outlineLevel="1" x14ac:dyDescent="0.25">
      <c r="A8088" t="s">
        <v>5196</v>
      </c>
      <c r="C8088" s="2" t="s">
        <v>11983</v>
      </c>
      <c r="D8088" s="2" t="s">
        <v>10346</v>
      </c>
      <c r="E8088" s="7">
        <v>1999</v>
      </c>
      <c r="F8088" s="5" t="s">
        <v>10344</v>
      </c>
      <c r="H8088" s="5" t="s">
        <v>5398</v>
      </c>
      <c r="I8088" s="6" t="s">
        <v>9470</v>
      </c>
      <c r="J8088" s="6" t="s">
        <v>8499</v>
      </c>
      <c r="K8088" s="17">
        <v>1</v>
      </c>
      <c r="L8088" s="18" t="s">
        <v>7730</v>
      </c>
      <c r="M8088" s="9">
        <v>17</v>
      </c>
      <c r="N8088" s="9"/>
      <c r="O8088" s="21"/>
      <c r="Q8088" s="29"/>
      <c r="U8088" s="17"/>
      <c r="V8088" s="2"/>
      <c r="Y8088" t="str">
        <f t="shared" si="500"/>
        <v/>
      </c>
      <c r="AA8088">
        <f t="shared" si="501"/>
        <v>1</v>
      </c>
      <c r="AC8088" s="7"/>
      <c r="AD8088" t="s">
        <v>9470</v>
      </c>
      <c r="AE8088">
        <f t="shared" si="504"/>
        <v>0</v>
      </c>
      <c r="AG8088" s="2"/>
      <c r="AI8088" s="7"/>
    </row>
    <row r="8089" spans="1:35" ht="11" customHeight="1" outlineLevel="1" x14ac:dyDescent="0.25">
      <c r="A8089" t="s">
        <v>5196</v>
      </c>
      <c r="C8089" s="2" t="s">
        <v>11983</v>
      </c>
      <c r="D8089" s="2">
        <v>2691</v>
      </c>
      <c r="E8089" s="7">
        <v>1999</v>
      </c>
      <c r="F8089" s="5" t="s">
        <v>10347</v>
      </c>
      <c r="H8089" s="5" t="s">
        <v>5398</v>
      </c>
      <c r="I8089" s="6" t="s">
        <v>10348</v>
      </c>
      <c r="J8089" s="6" t="s">
        <v>8499</v>
      </c>
      <c r="K8089" s="17">
        <v>1</v>
      </c>
      <c r="L8089" s="17" t="s">
        <v>7730</v>
      </c>
      <c r="M8089" s="9">
        <v>7.6</v>
      </c>
      <c r="N8089" s="9"/>
      <c r="O8089" s="21"/>
      <c r="Q8089" s="29"/>
      <c r="U8089" s="17"/>
      <c r="V8089" s="2"/>
      <c r="Y8089" t="str">
        <f t="shared" si="500"/>
        <v/>
      </c>
      <c r="AA8089">
        <f t="shared" si="501"/>
        <v>1</v>
      </c>
      <c r="AC8089" s="7"/>
      <c r="AD8089" t="s">
        <v>10348</v>
      </c>
      <c r="AE8089">
        <f t="shared" si="504"/>
        <v>0</v>
      </c>
      <c r="AG8089" s="2"/>
      <c r="AI8089" s="7"/>
    </row>
    <row r="8090" spans="1:35" ht="11" customHeight="1" outlineLevel="1" x14ac:dyDescent="0.25">
      <c r="A8090" t="s">
        <v>5196</v>
      </c>
      <c r="C8090" s="2" t="s">
        <v>11983</v>
      </c>
      <c r="D8090" s="2" t="s">
        <v>10349</v>
      </c>
      <c r="E8090" s="7">
        <v>1999</v>
      </c>
      <c r="F8090" s="5" t="s">
        <v>10350</v>
      </c>
      <c r="H8090" s="5" t="s">
        <v>5398</v>
      </c>
      <c r="I8090" s="6" t="s">
        <v>10348</v>
      </c>
      <c r="J8090" s="6" t="s">
        <v>9545</v>
      </c>
      <c r="K8090" s="17">
        <v>1</v>
      </c>
      <c r="L8090" s="17" t="s">
        <v>7730</v>
      </c>
      <c r="M8090" s="9">
        <v>19.2</v>
      </c>
      <c r="N8090" s="9"/>
      <c r="O8090" s="21"/>
      <c r="Q8090" s="29"/>
      <c r="U8090" s="17"/>
      <c r="V8090" s="2"/>
      <c r="Y8090" t="str">
        <f t="shared" si="500"/>
        <v/>
      </c>
      <c r="AA8090">
        <f t="shared" si="501"/>
        <v>1</v>
      </c>
      <c r="AC8090" s="7"/>
      <c r="AD8090" t="s">
        <v>10348</v>
      </c>
      <c r="AE8090">
        <f t="shared" si="504"/>
        <v>0</v>
      </c>
      <c r="AG8090" s="2"/>
      <c r="AI8090" s="7"/>
    </row>
    <row r="8091" spans="1:35" ht="11" customHeight="1" outlineLevel="1" x14ac:dyDescent="0.25">
      <c r="A8091" t="s">
        <v>5196</v>
      </c>
      <c r="C8091" s="2" t="s">
        <v>11983</v>
      </c>
      <c r="D8091" s="2" t="s">
        <v>10352</v>
      </c>
      <c r="E8091" s="7">
        <v>2001</v>
      </c>
      <c r="F8091" s="5" t="s">
        <v>10353</v>
      </c>
      <c r="H8091" s="5" t="s">
        <v>5398</v>
      </c>
      <c r="I8091" s="6" t="s">
        <v>6213</v>
      </c>
      <c r="J8091" s="6" t="s">
        <v>10351</v>
      </c>
      <c r="K8091" s="17">
        <v>1</v>
      </c>
      <c r="L8091" s="17" t="s">
        <v>7730</v>
      </c>
      <c r="M8091" s="9">
        <v>10</v>
      </c>
      <c r="N8091" s="9"/>
      <c r="O8091" s="21"/>
      <c r="Q8091" s="29"/>
      <c r="U8091" s="17"/>
      <c r="V8091" s="2"/>
      <c r="Y8091" t="str">
        <f t="shared" ref="Y8091:Y8187" si="505">IF(COUNTIF(F8091,"*fdc*"),1,"")</f>
        <v/>
      </c>
      <c r="AA8091">
        <f t="shared" ref="AA8091:AA8187" si="506">IF(COUNTIF(F8091,"*s/s*"),1,"")</f>
        <v>1</v>
      </c>
      <c r="AC8091" s="7"/>
      <c r="AD8091" t="s">
        <v>6213</v>
      </c>
      <c r="AE8091">
        <f t="shared" si="504"/>
        <v>0</v>
      </c>
      <c r="AG8091" s="2"/>
      <c r="AI8091" s="7"/>
    </row>
    <row r="8092" spans="1:35" ht="11" customHeight="1" outlineLevel="1" x14ac:dyDescent="0.25">
      <c r="A8092" t="s">
        <v>5196</v>
      </c>
      <c r="C8092" s="2" t="s">
        <v>11983</v>
      </c>
      <c r="D8092" s="2" t="s">
        <v>10354</v>
      </c>
      <c r="E8092" s="7">
        <v>2001</v>
      </c>
      <c r="F8092" s="5" t="s">
        <v>10353</v>
      </c>
      <c r="H8092" s="5" t="s">
        <v>5398</v>
      </c>
      <c r="I8092" s="6" t="s">
        <v>6213</v>
      </c>
      <c r="J8092" s="6" t="s">
        <v>10351</v>
      </c>
      <c r="K8092" s="17">
        <v>1</v>
      </c>
      <c r="L8092" s="17" t="s">
        <v>7730</v>
      </c>
      <c r="M8092" s="9">
        <v>10</v>
      </c>
      <c r="N8092" s="9"/>
      <c r="O8092" s="21"/>
      <c r="Q8092" s="29"/>
      <c r="T8092">
        <v>1</v>
      </c>
      <c r="U8092" s="17"/>
      <c r="V8092" s="2"/>
      <c r="Y8092" t="str">
        <f t="shared" si="505"/>
        <v/>
      </c>
      <c r="AA8092">
        <f t="shared" si="506"/>
        <v>1</v>
      </c>
      <c r="AC8092" s="7"/>
      <c r="AD8092" t="s">
        <v>6213</v>
      </c>
      <c r="AE8092">
        <f t="shared" si="504"/>
        <v>0</v>
      </c>
      <c r="AG8092" s="2"/>
      <c r="AI8092" s="7"/>
    </row>
    <row r="8093" spans="1:35" ht="11" customHeight="1" outlineLevel="1" x14ac:dyDescent="0.25">
      <c r="A8093" t="s">
        <v>5196</v>
      </c>
      <c r="C8093" s="2" t="s">
        <v>11983</v>
      </c>
      <c r="D8093" s="2">
        <v>3739</v>
      </c>
      <c r="E8093" s="7">
        <v>2001</v>
      </c>
      <c r="F8093" s="5" t="s">
        <v>10347</v>
      </c>
      <c r="H8093" s="5" t="s">
        <v>5398</v>
      </c>
      <c r="I8093" s="6" t="s">
        <v>5399</v>
      </c>
      <c r="J8093" s="6" t="s">
        <v>10351</v>
      </c>
      <c r="K8093" s="17">
        <v>1</v>
      </c>
      <c r="L8093" s="17" t="s">
        <v>7730</v>
      </c>
      <c r="M8093" s="9">
        <v>10.5</v>
      </c>
      <c r="N8093" s="9"/>
      <c r="O8093" s="21"/>
      <c r="Q8093" s="29"/>
      <c r="S8093">
        <v>1</v>
      </c>
      <c r="T8093">
        <v>1</v>
      </c>
      <c r="U8093" s="17"/>
      <c r="V8093" s="2"/>
      <c r="Y8093" t="str">
        <f t="shared" si="505"/>
        <v/>
      </c>
      <c r="AA8093">
        <f t="shared" si="506"/>
        <v>1</v>
      </c>
      <c r="AC8093" s="7"/>
      <c r="AD8093" t="s">
        <v>5399</v>
      </c>
      <c r="AE8093">
        <f t="shared" si="504"/>
        <v>1</v>
      </c>
      <c r="AG8093" s="2"/>
      <c r="AI8093" s="7"/>
    </row>
    <row r="8094" spans="1:35" ht="11" customHeight="1" outlineLevel="1" x14ac:dyDescent="0.25">
      <c r="A8094" t="s">
        <v>5196</v>
      </c>
      <c r="C8094" s="2" t="s">
        <v>11983</v>
      </c>
      <c r="D8094" s="2">
        <v>4709</v>
      </c>
      <c r="E8094" s="7">
        <v>2002</v>
      </c>
      <c r="F8094" s="8" t="s">
        <v>21719</v>
      </c>
      <c r="H8094" s="5" t="s">
        <v>5398</v>
      </c>
      <c r="I8094" s="6" t="s">
        <v>5399</v>
      </c>
      <c r="J8094" s="6" t="s">
        <v>10333</v>
      </c>
      <c r="K8094" s="17">
        <v>1</v>
      </c>
      <c r="L8094" s="17" t="s">
        <v>20076</v>
      </c>
      <c r="M8094" s="9"/>
      <c r="N8094" s="9"/>
      <c r="O8094" s="21"/>
      <c r="Q8094" s="29"/>
      <c r="U8094" s="17"/>
      <c r="V8094" s="2"/>
      <c r="Y8094" t="str">
        <f t="shared" si="505"/>
        <v/>
      </c>
      <c r="AA8094" t="str">
        <f t="shared" si="506"/>
        <v/>
      </c>
      <c r="AC8094" s="7"/>
      <c r="AD8094" t="s">
        <v>5399</v>
      </c>
      <c r="AE8094">
        <f t="shared" si="504"/>
        <v>1</v>
      </c>
      <c r="AG8094" s="2"/>
      <c r="AI8094" s="7"/>
    </row>
    <row r="8095" spans="1:35" ht="11" customHeight="1" outlineLevel="1" x14ac:dyDescent="0.25">
      <c r="A8095" t="s">
        <v>5196</v>
      </c>
      <c r="C8095" s="2" t="s">
        <v>11983</v>
      </c>
      <c r="D8095" s="2" t="s">
        <v>10355</v>
      </c>
      <c r="E8095" s="7">
        <v>2002</v>
      </c>
      <c r="F8095" s="5" t="s">
        <v>10356</v>
      </c>
      <c r="H8095" s="5" t="s">
        <v>5398</v>
      </c>
      <c r="I8095" s="6" t="s">
        <v>153</v>
      </c>
      <c r="J8095" s="6" t="s">
        <v>10333</v>
      </c>
      <c r="K8095" s="17">
        <v>1</v>
      </c>
      <c r="L8095" s="17" t="s">
        <v>7730</v>
      </c>
      <c r="M8095" s="9">
        <v>12.8</v>
      </c>
      <c r="N8095" s="9"/>
      <c r="O8095" s="21"/>
      <c r="Q8095" s="29"/>
      <c r="S8095">
        <v>1</v>
      </c>
      <c r="T8095">
        <v>1</v>
      </c>
      <c r="U8095" s="17"/>
      <c r="V8095" s="2" t="s">
        <v>4062</v>
      </c>
      <c r="Y8095" t="str">
        <f t="shared" si="505"/>
        <v/>
      </c>
      <c r="AA8095">
        <f t="shared" si="506"/>
        <v>1</v>
      </c>
      <c r="AC8095" s="7"/>
      <c r="AD8095" t="s">
        <v>153</v>
      </c>
      <c r="AE8095">
        <f t="shared" si="504"/>
        <v>1</v>
      </c>
      <c r="AG8095" s="2"/>
      <c r="AH8095" t="s">
        <v>4921</v>
      </c>
      <c r="AI8095" s="7"/>
    </row>
    <row r="8096" spans="1:35" ht="11" customHeight="1" outlineLevel="1" x14ac:dyDescent="0.25">
      <c r="A8096" t="s">
        <v>5196</v>
      </c>
      <c r="C8096" s="2" t="s">
        <v>11983</v>
      </c>
      <c r="D8096" s="2">
        <v>4711</v>
      </c>
      <c r="E8096" s="7">
        <v>2002</v>
      </c>
      <c r="F8096" s="5" t="s">
        <v>5019</v>
      </c>
      <c r="H8096" s="5" t="s">
        <v>5398</v>
      </c>
      <c r="I8096" s="6" t="s">
        <v>5417</v>
      </c>
      <c r="J8096" s="6" t="s">
        <v>10333</v>
      </c>
      <c r="K8096" s="17">
        <v>1</v>
      </c>
      <c r="L8096" s="17" t="s">
        <v>7732</v>
      </c>
      <c r="M8096" s="9"/>
      <c r="N8096" s="9"/>
      <c r="O8096" s="21"/>
      <c r="Q8096" s="29"/>
      <c r="U8096" s="17"/>
      <c r="V8096" s="2" t="s">
        <v>4062</v>
      </c>
      <c r="Y8096" t="str">
        <f t="shared" si="505"/>
        <v/>
      </c>
      <c r="AA8096" t="str">
        <f t="shared" si="506"/>
        <v/>
      </c>
      <c r="AC8096" s="7"/>
      <c r="AD8096" t="s">
        <v>5417</v>
      </c>
      <c r="AE8096">
        <f t="shared" si="504"/>
        <v>0</v>
      </c>
      <c r="AG8096" s="2"/>
      <c r="AH8096" t="s">
        <v>4387</v>
      </c>
      <c r="AI8096" s="7"/>
    </row>
    <row r="8097" spans="1:35" ht="11" customHeight="1" outlineLevel="1" x14ac:dyDescent="0.25">
      <c r="A8097" t="s">
        <v>5196</v>
      </c>
      <c r="C8097" s="2" t="s">
        <v>11983</v>
      </c>
      <c r="D8097" s="2" t="s">
        <v>10357</v>
      </c>
      <c r="E8097" s="7">
        <v>2002</v>
      </c>
      <c r="F8097" s="5" t="s">
        <v>10347</v>
      </c>
      <c r="H8097" s="5" t="s">
        <v>5398</v>
      </c>
      <c r="I8097" s="6" t="s">
        <v>5417</v>
      </c>
      <c r="J8097" s="6" t="s">
        <v>10333</v>
      </c>
      <c r="K8097" s="17">
        <v>3</v>
      </c>
      <c r="L8097" s="17" t="s">
        <v>7732</v>
      </c>
      <c r="M8097" s="9"/>
      <c r="N8097" s="9"/>
      <c r="O8097" s="21"/>
      <c r="Q8097" s="29"/>
      <c r="U8097" s="17"/>
      <c r="V8097" s="2"/>
      <c r="Y8097" t="str">
        <f t="shared" si="505"/>
        <v/>
      </c>
      <c r="AA8097">
        <f t="shared" si="506"/>
        <v>1</v>
      </c>
      <c r="AC8097" s="7"/>
      <c r="AD8097" t="s">
        <v>5417</v>
      </c>
      <c r="AE8097">
        <f t="shared" si="504"/>
        <v>0</v>
      </c>
      <c r="AG8097" s="2"/>
      <c r="AI8097" s="7"/>
    </row>
    <row r="8098" spans="1:35" ht="11" customHeight="1" outlineLevel="1" x14ac:dyDescent="0.25">
      <c r="A8098" t="s">
        <v>5196</v>
      </c>
      <c r="C8098" s="2" t="s">
        <v>11983</v>
      </c>
      <c r="D8098" s="2" t="s">
        <v>10358</v>
      </c>
      <c r="E8098" s="7">
        <v>2005</v>
      </c>
      <c r="F8098" s="5" t="s">
        <v>10359</v>
      </c>
      <c r="H8098" s="5" t="s">
        <v>5398</v>
      </c>
      <c r="I8098" s="6" t="s">
        <v>10360</v>
      </c>
      <c r="J8098" s="6" t="s">
        <v>8499</v>
      </c>
      <c r="K8098" s="17">
        <v>1</v>
      </c>
      <c r="L8098" s="17" t="s">
        <v>7730</v>
      </c>
      <c r="M8098" s="9">
        <v>6.8</v>
      </c>
      <c r="N8098" s="9"/>
      <c r="O8098" s="21"/>
      <c r="Q8098" s="29"/>
      <c r="U8098" s="17"/>
      <c r="V8098" s="2"/>
      <c r="Y8098" t="str">
        <f t="shared" si="505"/>
        <v/>
      </c>
      <c r="AA8098">
        <f t="shared" si="506"/>
        <v>1</v>
      </c>
      <c r="AC8098" s="7"/>
      <c r="AD8098" t="s">
        <v>10360</v>
      </c>
      <c r="AE8098">
        <f t="shared" si="504"/>
        <v>0</v>
      </c>
      <c r="AG8098" s="2">
        <v>1</v>
      </c>
      <c r="AI8098" s="7"/>
    </row>
    <row r="8099" spans="1:35" ht="11" customHeight="1" outlineLevel="1" x14ac:dyDescent="0.25">
      <c r="A8099" t="s">
        <v>5196</v>
      </c>
      <c r="C8099" s="2" t="s">
        <v>11983</v>
      </c>
      <c r="D8099" s="2">
        <v>6260</v>
      </c>
      <c r="E8099" s="7">
        <v>2013</v>
      </c>
      <c r="F8099" s="8" t="s">
        <v>5019</v>
      </c>
      <c r="H8099" s="5" t="s">
        <v>5398</v>
      </c>
      <c r="I8099" s="6" t="s">
        <v>10367</v>
      </c>
      <c r="J8099" s="6" t="s">
        <v>10361</v>
      </c>
      <c r="K8099" s="17">
        <v>7</v>
      </c>
      <c r="L8099" s="17" t="s">
        <v>7732</v>
      </c>
      <c r="M8099" s="9"/>
      <c r="N8099" s="9"/>
      <c r="O8099" s="21"/>
      <c r="Q8099" s="29"/>
      <c r="U8099" s="17"/>
      <c r="V8099" s="2"/>
      <c r="Y8099" t="str">
        <f t="shared" si="505"/>
        <v/>
      </c>
      <c r="AA8099" t="str">
        <f t="shared" si="506"/>
        <v/>
      </c>
      <c r="AC8099" s="7"/>
      <c r="AD8099" t="s">
        <v>10367</v>
      </c>
      <c r="AE8099">
        <f t="shared" si="504"/>
        <v>0</v>
      </c>
      <c r="AG8099" s="2"/>
      <c r="AI8099" s="7"/>
    </row>
    <row r="8100" spans="1:35" ht="11" customHeight="1" outlineLevel="1" x14ac:dyDescent="0.25">
      <c r="A8100" t="s">
        <v>5196</v>
      </c>
      <c r="C8100" s="2" t="s">
        <v>11983</v>
      </c>
      <c r="D8100" s="2">
        <v>6261</v>
      </c>
      <c r="E8100" s="7">
        <v>2013</v>
      </c>
      <c r="F8100" s="8" t="s">
        <v>5019</v>
      </c>
      <c r="H8100" s="5" t="s">
        <v>5398</v>
      </c>
      <c r="I8100" s="6" t="s">
        <v>9434</v>
      </c>
      <c r="J8100" s="6" t="s">
        <v>10361</v>
      </c>
      <c r="K8100" s="17">
        <v>7</v>
      </c>
      <c r="L8100" s="17" t="s">
        <v>7732</v>
      </c>
      <c r="M8100" s="9"/>
      <c r="N8100" s="9"/>
      <c r="O8100" s="21"/>
      <c r="Q8100" s="29"/>
      <c r="U8100" s="17"/>
      <c r="V8100" s="2"/>
      <c r="Y8100" t="str">
        <f t="shared" si="505"/>
        <v/>
      </c>
      <c r="AA8100" t="str">
        <f t="shared" si="506"/>
        <v/>
      </c>
      <c r="AC8100" s="7"/>
      <c r="AD8100" t="s">
        <v>9434</v>
      </c>
      <c r="AE8100">
        <f t="shared" si="504"/>
        <v>0</v>
      </c>
      <c r="AG8100" s="2"/>
      <c r="AI8100" s="7"/>
    </row>
    <row r="8101" spans="1:35" ht="11" customHeight="1" outlineLevel="1" x14ac:dyDescent="0.25">
      <c r="A8101" t="s">
        <v>5196</v>
      </c>
      <c r="C8101" s="2" t="s">
        <v>11983</v>
      </c>
      <c r="D8101" s="2">
        <v>6262</v>
      </c>
      <c r="E8101" s="7">
        <v>2013</v>
      </c>
      <c r="F8101" s="8" t="s">
        <v>5019</v>
      </c>
      <c r="H8101" s="5" t="s">
        <v>5398</v>
      </c>
      <c r="I8101" s="6" t="s">
        <v>10368</v>
      </c>
      <c r="J8101" s="6" t="s">
        <v>10361</v>
      </c>
      <c r="K8101" s="17">
        <v>7</v>
      </c>
      <c r="L8101" s="17" t="s">
        <v>7732</v>
      </c>
      <c r="M8101" s="9"/>
      <c r="N8101" s="9"/>
      <c r="O8101" s="21"/>
      <c r="Q8101" s="29"/>
      <c r="U8101" s="17"/>
      <c r="V8101" s="2"/>
      <c r="Y8101" t="str">
        <f t="shared" si="505"/>
        <v/>
      </c>
      <c r="AA8101" t="str">
        <f t="shared" si="506"/>
        <v/>
      </c>
      <c r="AC8101" s="7"/>
      <c r="AD8101" t="s">
        <v>10368</v>
      </c>
      <c r="AE8101">
        <f t="shared" si="504"/>
        <v>0</v>
      </c>
      <c r="AG8101" s="2"/>
      <c r="AI8101" s="7"/>
    </row>
    <row r="8102" spans="1:35" ht="11" customHeight="1" outlineLevel="1" collapsed="1" x14ac:dyDescent="0.25">
      <c r="A8102" t="s">
        <v>5196</v>
      </c>
      <c r="C8102" s="2" t="s">
        <v>11983</v>
      </c>
      <c r="D8102" s="2" t="s">
        <v>10362</v>
      </c>
      <c r="E8102" s="7">
        <v>2013</v>
      </c>
      <c r="F8102" s="5" t="s">
        <v>10365</v>
      </c>
      <c r="H8102" s="5" t="s">
        <v>5398</v>
      </c>
      <c r="I8102" s="6" t="s">
        <v>7554</v>
      </c>
      <c r="J8102" s="6" t="s">
        <v>10361</v>
      </c>
      <c r="K8102" s="17">
        <v>7</v>
      </c>
      <c r="L8102" s="17" t="s">
        <v>7732</v>
      </c>
      <c r="M8102" s="9"/>
      <c r="N8102" s="9"/>
      <c r="O8102" s="21"/>
      <c r="Q8102" s="29"/>
      <c r="U8102" s="17"/>
      <c r="V8102" s="2"/>
      <c r="Y8102" t="str">
        <f t="shared" si="505"/>
        <v/>
      </c>
      <c r="AA8102">
        <f t="shared" si="506"/>
        <v>1</v>
      </c>
      <c r="AC8102" s="7"/>
      <c r="AD8102" t="s">
        <v>7554</v>
      </c>
      <c r="AE8102">
        <f t="shared" si="504"/>
        <v>0</v>
      </c>
      <c r="AG8102" s="2"/>
      <c r="AI8102" s="7"/>
    </row>
    <row r="8103" spans="1:35" ht="11" customHeight="1" outlineLevel="1" x14ac:dyDescent="0.25">
      <c r="A8103" t="s">
        <v>5196</v>
      </c>
      <c r="C8103" s="2" t="s">
        <v>11983</v>
      </c>
      <c r="D8103" s="2">
        <v>6263</v>
      </c>
      <c r="E8103" s="7">
        <v>2013</v>
      </c>
      <c r="F8103" s="8" t="s">
        <v>5019</v>
      </c>
      <c r="H8103" s="5" t="s">
        <v>5398</v>
      </c>
      <c r="I8103" s="6" t="s">
        <v>10272</v>
      </c>
      <c r="J8103" s="6" t="s">
        <v>10361</v>
      </c>
      <c r="K8103" s="17">
        <v>7</v>
      </c>
      <c r="L8103" s="17" t="s">
        <v>7732</v>
      </c>
      <c r="M8103" s="9"/>
      <c r="N8103" s="9"/>
      <c r="O8103" s="21"/>
      <c r="Q8103" s="29"/>
      <c r="U8103" s="17"/>
      <c r="V8103" s="2"/>
      <c r="Y8103" t="str">
        <f t="shared" si="505"/>
        <v/>
      </c>
      <c r="AA8103" t="str">
        <f t="shared" si="506"/>
        <v/>
      </c>
      <c r="AC8103" s="7"/>
      <c r="AD8103" t="s">
        <v>10272</v>
      </c>
      <c r="AE8103">
        <f t="shared" si="504"/>
        <v>0</v>
      </c>
      <c r="AG8103" s="2"/>
      <c r="AI8103" s="7"/>
    </row>
    <row r="8104" spans="1:35" ht="11" customHeight="1" outlineLevel="1" x14ac:dyDescent="0.25">
      <c r="A8104" t="s">
        <v>5196</v>
      </c>
      <c r="C8104" s="2" t="s">
        <v>11983</v>
      </c>
      <c r="D8104" s="2">
        <v>6264</v>
      </c>
      <c r="E8104" s="7">
        <v>2013</v>
      </c>
      <c r="F8104" s="8" t="s">
        <v>5019</v>
      </c>
      <c r="H8104" s="5" t="s">
        <v>5398</v>
      </c>
      <c r="I8104" s="6" t="s">
        <v>10369</v>
      </c>
      <c r="J8104" s="6" t="s">
        <v>10361</v>
      </c>
      <c r="K8104" s="17">
        <v>7</v>
      </c>
      <c r="L8104" s="17" t="s">
        <v>7732</v>
      </c>
      <c r="M8104" s="9"/>
      <c r="N8104" s="9"/>
      <c r="O8104" s="21"/>
      <c r="Q8104" s="29"/>
      <c r="U8104" s="17"/>
      <c r="V8104" s="2"/>
      <c r="Y8104" t="str">
        <f t="shared" si="505"/>
        <v/>
      </c>
      <c r="AA8104" t="str">
        <f t="shared" si="506"/>
        <v/>
      </c>
      <c r="AC8104" s="7"/>
      <c r="AD8104" t="s">
        <v>10369</v>
      </c>
      <c r="AE8104">
        <f t="shared" si="504"/>
        <v>0</v>
      </c>
      <c r="AG8104" s="2"/>
      <c r="AI8104" s="7"/>
    </row>
    <row r="8105" spans="1:35" ht="11" customHeight="1" outlineLevel="1" x14ac:dyDescent="0.25">
      <c r="A8105" t="s">
        <v>5196</v>
      </c>
      <c r="C8105" s="2" t="s">
        <v>11983</v>
      </c>
      <c r="D8105" s="2">
        <v>6265</v>
      </c>
      <c r="E8105" s="7">
        <v>2013</v>
      </c>
      <c r="F8105" s="8" t="s">
        <v>5019</v>
      </c>
      <c r="H8105" s="5" t="s">
        <v>5398</v>
      </c>
      <c r="I8105" s="6" t="s">
        <v>10370</v>
      </c>
      <c r="J8105" s="6" t="s">
        <v>10361</v>
      </c>
      <c r="K8105" s="17">
        <v>7</v>
      </c>
      <c r="L8105" s="17" t="s">
        <v>7732</v>
      </c>
      <c r="M8105" s="9"/>
      <c r="N8105" s="9"/>
      <c r="O8105" s="21"/>
      <c r="Q8105" s="29"/>
      <c r="U8105" s="17"/>
      <c r="V8105" s="2"/>
      <c r="Y8105" t="str">
        <f t="shared" si="505"/>
        <v/>
      </c>
      <c r="AA8105" t="str">
        <f t="shared" si="506"/>
        <v/>
      </c>
      <c r="AC8105" s="7"/>
      <c r="AD8105" t="s">
        <v>10370</v>
      </c>
      <c r="AE8105">
        <f t="shared" si="504"/>
        <v>0</v>
      </c>
      <c r="AG8105" s="2"/>
      <c r="AI8105" s="7"/>
    </row>
    <row r="8106" spans="1:35" ht="11" customHeight="1" outlineLevel="1" x14ac:dyDescent="0.25">
      <c r="A8106" t="s">
        <v>5196</v>
      </c>
      <c r="C8106" s="2" t="s">
        <v>11983</v>
      </c>
      <c r="D8106" s="2" t="s">
        <v>10363</v>
      </c>
      <c r="E8106" s="7">
        <v>2013</v>
      </c>
      <c r="F8106" s="5" t="s">
        <v>10365</v>
      </c>
      <c r="H8106" s="5" t="s">
        <v>5398</v>
      </c>
      <c r="I8106" s="6" t="s">
        <v>7554</v>
      </c>
      <c r="J8106" s="6" t="s">
        <v>10361</v>
      </c>
      <c r="K8106" s="17">
        <v>7</v>
      </c>
      <c r="L8106" s="17" t="s">
        <v>7732</v>
      </c>
      <c r="M8106" s="9"/>
      <c r="N8106" s="9"/>
      <c r="O8106" s="21"/>
      <c r="Q8106" s="29"/>
      <c r="U8106" s="17"/>
      <c r="V8106" s="2"/>
      <c r="Y8106" t="str">
        <f t="shared" si="505"/>
        <v/>
      </c>
      <c r="AA8106">
        <f t="shared" si="506"/>
        <v>1</v>
      </c>
      <c r="AC8106" s="7"/>
      <c r="AD8106" t="s">
        <v>7554</v>
      </c>
      <c r="AE8106">
        <f t="shared" si="504"/>
        <v>0</v>
      </c>
      <c r="AG8106" s="2"/>
      <c r="AI8106" s="7"/>
    </row>
    <row r="8107" spans="1:35" ht="11" customHeight="1" outlineLevel="1" x14ac:dyDescent="0.25">
      <c r="A8107" t="s">
        <v>5196</v>
      </c>
      <c r="C8107" s="2" t="s">
        <v>11983</v>
      </c>
      <c r="D8107" s="2">
        <v>6266</v>
      </c>
      <c r="E8107" s="7">
        <v>2013</v>
      </c>
      <c r="F8107" s="8" t="s">
        <v>21720</v>
      </c>
      <c r="H8107" s="5" t="s">
        <v>5398</v>
      </c>
      <c r="I8107" s="6" t="s">
        <v>9029</v>
      </c>
      <c r="J8107" s="6" t="s">
        <v>10361</v>
      </c>
      <c r="K8107" s="17">
        <v>7</v>
      </c>
      <c r="L8107" s="17" t="s">
        <v>7732</v>
      </c>
      <c r="M8107" s="9"/>
      <c r="N8107" s="9"/>
      <c r="O8107" s="21"/>
      <c r="Q8107" s="29"/>
      <c r="U8107" s="17"/>
      <c r="V8107" s="2"/>
      <c r="Y8107" t="str">
        <f t="shared" si="505"/>
        <v/>
      </c>
      <c r="AA8107" t="str">
        <f t="shared" si="506"/>
        <v/>
      </c>
      <c r="AC8107" s="7"/>
      <c r="AD8107" t="s">
        <v>9029</v>
      </c>
      <c r="AE8107">
        <f t="shared" si="504"/>
        <v>0</v>
      </c>
      <c r="AG8107" s="2"/>
      <c r="AI8107" s="7"/>
    </row>
    <row r="8108" spans="1:35" ht="11" customHeight="1" outlineLevel="1" x14ac:dyDescent="0.25">
      <c r="A8108" t="s">
        <v>5196</v>
      </c>
      <c r="C8108" s="2" t="s">
        <v>11983</v>
      </c>
      <c r="D8108" s="2">
        <v>6267</v>
      </c>
      <c r="E8108" s="7">
        <v>2013</v>
      </c>
      <c r="F8108" s="8" t="s">
        <v>21720</v>
      </c>
      <c r="H8108" s="5" t="s">
        <v>5398</v>
      </c>
      <c r="I8108" s="6" t="s">
        <v>9029</v>
      </c>
      <c r="J8108" s="6" t="s">
        <v>10361</v>
      </c>
      <c r="K8108" s="17">
        <v>7</v>
      </c>
      <c r="L8108" s="17" t="s">
        <v>7732</v>
      </c>
      <c r="M8108" s="9"/>
      <c r="N8108" s="9"/>
      <c r="O8108" s="21"/>
      <c r="Q8108" s="29"/>
      <c r="U8108" s="17"/>
      <c r="V8108" s="2"/>
      <c r="Y8108" t="str">
        <f t="shared" si="505"/>
        <v/>
      </c>
      <c r="AA8108" t="str">
        <f t="shared" si="506"/>
        <v/>
      </c>
      <c r="AC8108" s="7"/>
      <c r="AD8108" t="s">
        <v>9029</v>
      </c>
      <c r="AE8108">
        <f t="shared" si="504"/>
        <v>0</v>
      </c>
      <c r="AG8108" s="2"/>
      <c r="AI8108" s="7"/>
    </row>
    <row r="8109" spans="1:35" ht="11" customHeight="1" outlineLevel="1" x14ac:dyDescent="0.25">
      <c r="A8109" t="s">
        <v>5196</v>
      </c>
      <c r="C8109" s="2" t="s">
        <v>11983</v>
      </c>
      <c r="D8109" s="2" t="s">
        <v>10364</v>
      </c>
      <c r="E8109" s="7">
        <v>2013</v>
      </c>
      <c r="F8109" s="5" t="s">
        <v>10366</v>
      </c>
      <c r="H8109" s="5" t="s">
        <v>5398</v>
      </c>
      <c r="I8109" s="6" t="s">
        <v>9029</v>
      </c>
      <c r="J8109" s="6" t="s">
        <v>10361</v>
      </c>
      <c r="K8109" s="17">
        <v>7</v>
      </c>
      <c r="L8109" s="17" t="s">
        <v>7732</v>
      </c>
      <c r="M8109" s="9"/>
      <c r="N8109" s="9"/>
      <c r="O8109" s="21"/>
      <c r="Q8109" s="29"/>
      <c r="U8109" s="17"/>
      <c r="V8109" s="2"/>
      <c r="Y8109" t="str">
        <f t="shared" si="505"/>
        <v/>
      </c>
      <c r="AA8109">
        <f t="shared" si="506"/>
        <v>1</v>
      </c>
      <c r="AC8109" s="7"/>
      <c r="AD8109" t="s">
        <v>9029</v>
      </c>
      <c r="AE8109">
        <f t="shared" si="504"/>
        <v>0</v>
      </c>
      <c r="AG8109" s="2"/>
      <c r="AI8109" s="7"/>
    </row>
    <row r="8110" spans="1:35" ht="11" customHeight="1" outlineLevel="1" x14ac:dyDescent="0.25">
      <c r="A8110" t="s">
        <v>5196</v>
      </c>
      <c r="C8110" s="2" t="s">
        <v>11983</v>
      </c>
      <c r="D8110" s="2">
        <v>6613</v>
      </c>
      <c r="E8110" s="7">
        <v>2014</v>
      </c>
      <c r="F8110" s="8" t="s">
        <v>21721</v>
      </c>
      <c r="H8110" s="5" t="s">
        <v>5398</v>
      </c>
      <c r="I8110" s="6" t="s">
        <v>6213</v>
      </c>
      <c r="J8110" s="6" t="s">
        <v>10373</v>
      </c>
      <c r="K8110" s="17">
        <v>1</v>
      </c>
      <c r="L8110" s="17" t="s">
        <v>20076</v>
      </c>
      <c r="M8110" s="9"/>
      <c r="N8110" s="9"/>
      <c r="O8110" s="21"/>
      <c r="Q8110" s="29"/>
      <c r="U8110" s="17"/>
      <c r="V8110" s="2"/>
      <c r="Y8110" t="str">
        <f t="shared" si="505"/>
        <v/>
      </c>
      <c r="AA8110" t="str">
        <f t="shared" si="506"/>
        <v/>
      </c>
      <c r="AC8110" s="7"/>
      <c r="AD8110" t="s">
        <v>6213</v>
      </c>
      <c r="AE8110">
        <f t="shared" si="504"/>
        <v>0</v>
      </c>
      <c r="AG8110" s="2"/>
      <c r="AI8110" s="7"/>
    </row>
    <row r="8111" spans="1:35" ht="11" customHeight="1" outlineLevel="1" x14ac:dyDescent="0.25">
      <c r="A8111" t="s">
        <v>5196</v>
      </c>
      <c r="C8111" s="2" t="s">
        <v>11983</v>
      </c>
      <c r="D8111" s="2" t="s">
        <v>10371</v>
      </c>
      <c r="E8111" s="7">
        <v>2014</v>
      </c>
      <c r="F8111" s="5" t="s">
        <v>10372</v>
      </c>
      <c r="H8111" s="5" t="s">
        <v>5398</v>
      </c>
      <c r="I8111" s="6" t="s">
        <v>6213</v>
      </c>
      <c r="J8111" s="6" t="s">
        <v>10373</v>
      </c>
      <c r="K8111" s="17">
        <v>1</v>
      </c>
      <c r="L8111" s="17" t="s">
        <v>7730</v>
      </c>
      <c r="M8111" s="9">
        <v>18.600000000000001</v>
      </c>
      <c r="N8111" s="9"/>
      <c r="O8111" s="21"/>
      <c r="Q8111" s="29"/>
      <c r="U8111" s="17"/>
      <c r="V8111" s="2"/>
      <c r="Y8111" t="str">
        <f t="shared" si="505"/>
        <v/>
      </c>
      <c r="AA8111">
        <f t="shared" si="506"/>
        <v>1</v>
      </c>
      <c r="AC8111" s="7"/>
      <c r="AD8111" t="s">
        <v>6213</v>
      </c>
      <c r="AE8111">
        <f t="shared" si="504"/>
        <v>0</v>
      </c>
      <c r="AG8111" s="2"/>
      <c r="AI8111" s="7"/>
    </row>
    <row r="8112" spans="1:35" ht="11" customHeight="1" outlineLevel="1" x14ac:dyDescent="0.25">
      <c r="A8112" t="s">
        <v>5196</v>
      </c>
      <c r="C8112" s="2" t="s">
        <v>11983</v>
      </c>
      <c r="D8112" s="2">
        <v>6696</v>
      </c>
      <c r="E8112" s="7">
        <v>2015</v>
      </c>
      <c r="F8112" s="8" t="s">
        <v>5019</v>
      </c>
      <c r="H8112" s="5" t="s">
        <v>5398</v>
      </c>
      <c r="I8112" s="6" t="s">
        <v>10377</v>
      </c>
      <c r="J8112" s="6" t="s">
        <v>10374</v>
      </c>
      <c r="K8112" s="17">
        <v>2</v>
      </c>
      <c r="L8112" s="17" t="s">
        <v>20076</v>
      </c>
      <c r="M8112" s="9"/>
      <c r="N8112" s="9"/>
      <c r="O8112" s="21"/>
      <c r="Q8112" s="29"/>
      <c r="U8112" s="17"/>
      <c r="V8112" s="2"/>
      <c r="Y8112" t="str">
        <f t="shared" si="505"/>
        <v/>
      </c>
      <c r="AA8112" t="str">
        <f t="shared" si="506"/>
        <v/>
      </c>
      <c r="AC8112" s="7"/>
      <c r="AD8112" t="s">
        <v>10377</v>
      </c>
      <c r="AE8112">
        <f t="shared" si="504"/>
        <v>0</v>
      </c>
      <c r="AG8112" s="2"/>
      <c r="AI8112" s="7"/>
    </row>
    <row r="8113" spans="1:49" ht="11" customHeight="1" outlineLevel="1" x14ac:dyDescent="0.25">
      <c r="A8113" t="s">
        <v>5196</v>
      </c>
      <c r="C8113" s="2" t="s">
        <v>11983</v>
      </c>
      <c r="D8113" s="2" t="s">
        <v>10375</v>
      </c>
      <c r="E8113" s="7">
        <v>2015</v>
      </c>
      <c r="F8113" s="5" t="s">
        <v>10376</v>
      </c>
      <c r="H8113" s="5" t="s">
        <v>5398</v>
      </c>
      <c r="I8113" s="6" t="s">
        <v>10377</v>
      </c>
      <c r="J8113" s="6" t="s">
        <v>10374</v>
      </c>
      <c r="K8113" s="17">
        <v>2</v>
      </c>
      <c r="L8113" s="17" t="s">
        <v>7730</v>
      </c>
      <c r="M8113" s="9">
        <v>16</v>
      </c>
      <c r="N8113" s="9"/>
      <c r="O8113" s="21"/>
      <c r="Q8113" s="29"/>
      <c r="U8113" s="17"/>
      <c r="V8113" s="2"/>
      <c r="Y8113" t="str">
        <f t="shared" si="505"/>
        <v/>
      </c>
      <c r="AA8113">
        <f t="shared" si="506"/>
        <v>1</v>
      </c>
      <c r="AC8113" s="7"/>
      <c r="AD8113" t="s">
        <v>10377</v>
      </c>
      <c r="AE8113">
        <f t="shared" si="504"/>
        <v>0</v>
      </c>
      <c r="AG8113" s="2"/>
      <c r="AI8113" s="7"/>
    </row>
    <row r="8114" spans="1:49" ht="11" customHeight="1" outlineLevel="1" x14ac:dyDescent="0.25">
      <c r="A8114" t="s">
        <v>5196</v>
      </c>
      <c r="C8114" s="2" t="s">
        <v>11983</v>
      </c>
      <c r="D8114" s="2">
        <v>6829</v>
      </c>
      <c r="E8114" s="7">
        <v>2015</v>
      </c>
      <c r="F8114" s="8" t="s">
        <v>5019</v>
      </c>
      <c r="H8114" s="5" t="s">
        <v>5398</v>
      </c>
      <c r="I8114" s="6" t="s">
        <v>10379</v>
      </c>
      <c r="J8114" s="6" t="s">
        <v>10378</v>
      </c>
      <c r="K8114" s="17">
        <v>6</v>
      </c>
      <c r="L8114" s="17" t="s">
        <v>7732</v>
      </c>
      <c r="M8114" s="9"/>
      <c r="N8114" s="9"/>
      <c r="O8114" s="21"/>
      <c r="Q8114" s="29"/>
      <c r="U8114" s="17"/>
      <c r="V8114" s="2"/>
      <c r="Y8114" t="str">
        <f t="shared" si="505"/>
        <v/>
      </c>
      <c r="AA8114" t="str">
        <f t="shared" si="506"/>
        <v/>
      </c>
      <c r="AC8114" s="7"/>
      <c r="AD8114" t="s">
        <v>10379</v>
      </c>
      <c r="AE8114">
        <f t="shared" si="504"/>
        <v>0</v>
      </c>
      <c r="AG8114" s="2"/>
      <c r="AI8114" s="7"/>
    </row>
    <row r="8115" spans="1:49" ht="11" customHeight="1" outlineLevel="1" x14ac:dyDescent="0.25">
      <c r="A8115" t="s">
        <v>5196</v>
      </c>
      <c r="C8115" s="2" t="s">
        <v>11983</v>
      </c>
      <c r="D8115" s="2" t="s">
        <v>10380</v>
      </c>
      <c r="E8115" s="7">
        <v>2015</v>
      </c>
      <c r="F8115" s="5" t="s">
        <v>10376</v>
      </c>
      <c r="H8115" s="5" t="s">
        <v>5398</v>
      </c>
      <c r="I8115" s="6" t="s">
        <v>10379</v>
      </c>
      <c r="J8115" s="6" t="s">
        <v>10378</v>
      </c>
      <c r="K8115" s="17">
        <v>6</v>
      </c>
      <c r="L8115" s="17" t="s">
        <v>7732</v>
      </c>
      <c r="M8115" s="9"/>
      <c r="N8115" s="9"/>
      <c r="O8115" s="21"/>
      <c r="Q8115" s="29"/>
      <c r="U8115" s="17"/>
      <c r="V8115" s="2"/>
      <c r="Y8115" t="str">
        <f t="shared" si="505"/>
        <v/>
      </c>
      <c r="AA8115">
        <f t="shared" si="506"/>
        <v>1</v>
      </c>
      <c r="AC8115" s="7"/>
      <c r="AD8115" t="s">
        <v>10379</v>
      </c>
      <c r="AE8115">
        <f t="shared" si="504"/>
        <v>0</v>
      </c>
      <c r="AG8115" s="2"/>
      <c r="AI8115" s="7"/>
    </row>
    <row r="8116" spans="1:49" ht="11" customHeight="1" outlineLevel="1" x14ac:dyDescent="0.25">
      <c r="A8116" t="s">
        <v>5196</v>
      </c>
      <c r="C8116" s="2" t="s">
        <v>11983</v>
      </c>
      <c r="D8116" s="2">
        <v>7491</v>
      </c>
      <c r="E8116" s="7">
        <v>2019</v>
      </c>
      <c r="F8116" s="5" t="s">
        <v>10382</v>
      </c>
      <c r="H8116" s="5" t="s">
        <v>5398</v>
      </c>
      <c r="I8116" s="6" t="s">
        <v>10383</v>
      </c>
      <c r="J8116" s="6" t="s">
        <v>10381</v>
      </c>
      <c r="K8116" s="17">
        <v>1</v>
      </c>
      <c r="L8116" s="17" t="s">
        <v>7730</v>
      </c>
      <c r="M8116" s="9">
        <v>12</v>
      </c>
      <c r="N8116" s="9"/>
      <c r="O8116" s="21"/>
      <c r="Q8116" s="29"/>
      <c r="S8116">
        <v>1</v>
      </c>
      <c r="T8116">
        <v>1</v>
      </c>
      <c r="U8116" s="17"/>
      <c r="V8116" s="2"/>
      <c r="Y8116" t="str">
        <f t="shared" si="505"/>
        <v/>
      </c>
      <c r="AA8116">
        <f t="shared" si="506"/>
        <v>1</v>
      </c>
      <c r="AC8116" s="7"/>
      <c r="AD8116" t="s">
        <v>10383</v>
      </c>
      <c r="AE8116">
        <f t="shared" si="504"/>
        <v>0</v>
      </c>
      <c r="AG8116" s="2"/>
      <c r="AI8116" s="7"/>
    </row>
    <row r="8117" spans="1:49" ht="11" customHeight="1" outlineLevel="1" x14ac:dyDescent="0.25">
      <c r="A8117" t="s">
        <v>5196</v>
      </c>
      <c r="C8117" s="2" t="s">
        <v>11983</v>
      </c>
      <c r="D8117" s="2">
        <v>7572</v>
      </c>
      <c r="E8117" s="7">
        <v>2020</v>
      </c>
      <c r="F8117" s="8" t="s">
        <v>21722</v>
      </c>
      <c r="H8117" s="5" t="s">
        <v>5398</v>
      </c>
      <c r="I8117" s="6" t="s">
        <v>10386</v>
      </c>
      <c r="J8117" s="6" t="s">
        <v>7554</v>
      </c>
      <c r="K8117" s="17">
        <v>7</v>
      </c>
      <c r="L8117" s="17" t="s">
        <v>7732</v>
      </c>
      <c r="M8117" s="9"/>
      <c r="N8117" s="9"/>
      <c r="O8117" s="21"/>
      <c r="Q8117" s="29"/>
      <c r="U8117" s="17"/>
      <c r="V8117" s="2"/>
      <c r="Y8117" t="str">
        <f t="shared" si="505"/>
        <v/>
      </c>
      <c r="AA8117" t="str">
        <f t="shared" si="506"/>
        <v/>
      </c>
      <c r="AC8117" s="7"/>
      <c r="AD8117" t="s">
        <v>10386</v>
      </c>
      <c r="AE8117">
        <f t="shared" si="504"/>
        <v>0</v>
      </c>
      <c r="AG8117" s="2"/>
      <c r="AI8117" s="7"/>
    </row>
    <row r="8118" spans="1:49" ht="11" customHeight="1" outlineLevel="1" x14ac:dyDescent="0.25">
      <c r="A8118" t="s">
        <v>5196</v>
      </c>
      <c r="C8118" s="2" t="s">
        <v>11983</v>
      </c>
      <c r="D8118" s="2">
        <v>7573</v>
      </c>
      <c r="E8118" s="7">
        <v>2020</v>
      </c>
      <c r="F8118" s="8" t="s">
        <v>21722</v>
      </c>
      <c r="H8118" s="5" t="s">
        <v>5398</v>
      </c>
      <c r="I8118" s="6" t="s">
        <v>9623</v>
      </c>
      <c r="J8118" s="6" t="s">
        <v>7554</v>
      </c>
      <c r="K8118" s="17">
        <v>7</v>
      </c>
      <c r="L8118" s="17" t="s">
        <v>7732</v>
      </c>
      <c r="M8118" s="9"/>
      <c r="N8118" s="9"/>
      <c r="O8118" s="21"/>
      <c r="Q8118" s="29"/>
      <c r="U8118" s="17"/>
      <c r="V8118" s="2"/>
      <c r="Y8118" t="str">
        <f t="shared" si="505"/>
        <v/>
      </c>
      <c r="AA8118" t="str">
        <f t="shared" si="506"/>
        <v/>
      </c>
      <c r="AC8118" s="7"/>
      <c r="AD8118" t="s">
        <v>9623</v>
      </c>
      <c r="AE8118">
        <f t="shared" si="504"/>
        <v>0</v>
      </c>
      <c r="AG8118" s="2"/>
      <c r="AI8118" s="7"/>
    </row>
    <row r="8119" spans="1:49" ht="11" customHeight="1" outlineLevel="1" x14ac:dyDescent="0.25">
      <c r="A8119" t="s">
        <v>5196</v>
      </c>
      <c r="C8119" s="2" t="s">
        <v>11983</v>
      </c>
      <c r="D8119" s="2">
        <v>7574</v>
      </c>
      <c r="E8119" s="7">
        <v>2020</v>
      </c>
      <c r="F8119" s="8" t="s">
        <v>21722</v>
      </c>
      <c r="H8119" s="5" t="s">
        <v>5398</v>
      </c>
      <c r="I8119" s="6" t="s">
        <v>10387</v>
      </c>
      <c r="J8119" s="6" t="s">
        <v>7554</v>
      </c>
      <c r="K8119" s="17">
        <v>7</v>
      </c>
      <c r="L8119" s="17" t="s">
        <v>7732</v>
      </c>
      <c r="M8119" s="9"/>
      <c r="N8119" s="9"/>
      <c r="O8119" s="21"/>
      <c r="Q8119" s="29"/>
      <c r="U8119" s="17"/>
      <c r="V8119" s="2"/>
      <c r="Y8119" t="str">
        <f t="shared" si="505"/>
        <v/>
      </c>
      <c r="AA8119" t="str">
        <f t="shared" si="506"/>
        <v/>
      </c>
      <c r="AC8119" s="7"/>
      <c r="AD8119" t="s">
        <v>10387</v>
      </c>
      <c r="AE8119">
        <f t="shared" si="504"/>
        <v>0</v>
      </c>
      <c r="AG8119" s="2"/>
      <c r="AI8119" s="7"/>
    </row>
    <row r="8120" spans="1:49" ht="11" customHeight="1" outlineLevel="1" x14ac:dyDescent="0.25">
      <c r="A8120" t="s">
        <v>5196</v>
      </c>
      <c r="C8120" s="2" t="s">
        <v>11983</v>
      </c>
      <c r="D8120" s="2">
        <v>7575</v>
      </c>
      <c r="E8120" s="7">
        <v>2020</v>
      </c>
      <c r="F8120" s="8" t="s">
        <v>21722</v>
      </c>
      <c r="H8120" s="5" t="s">
        <v>5398</v>
      </c>
      <c r="I8120" s="6" t="s">
        <v>10388</v>
      </c>
      <c r="J8120" s="6" t="s">
        <v>7554</v>
      </c>
      <c r="K8120" s="17">
        <v>7</v>
      </c>
      <c r="L8120" s="17" t="s">
        <v>7732</v>
      </c>
      <c r="M8120" s="9"/>
      <c r="N8120" s="9"/>
      <c r="O8120" s="21"/>
      <c r="Q8120" s="29"/>
      <c r="U8120" s="17"/>
      <c r="V8120" s="2"/>
      <c r="Y8120" t="str">
        <f t="shared" si="505"/>
        <v/>
      </c>
      <c r="AA8120" t="str">
        <f t="shared" si="506"/>
        <v/>
      </c>
      <c r="AC8120" s="7"/>
      <c r="AD8120" t="s">
        <v>10388</v>
      </c>
      <c r="AE8120">
        <f t="shared" si="504"/>
        <v>0</v>
      </c>
      <c r="AG8120" s="2"/>
      <c r="AI8120" s="7"/>
    </row>
    <row r="8121" spans="1:49" ht="11" customHeight="1" outlineLevel="1" x14ac:dyDescent="0.25">
      <c r="A8121" t="s">
        <v>5196</v>
      </c>
      <c r="C8121" s="2" t="s">
        <v>11983</v>
      </c>
      <c r="D8121" s="2">
        <v>7576</v>
      </c>
      <c r="E8121" s="7">
        <v>2020</v>
      </c>
      <c r="F8121" s="8" t="s">
        <v>21722</v>
      </c>
      <c r="H8121" s="5" t="s">
        <v>5398</v>
      </c>
      <c r="I8121" s="6" t="s">
        <v>9366</v>
      </c>
      <c r="J8121" s="6" t="s">
        <v>7554</v>
      </c>
      <c r="K8121" s="17">
        <v>7</v>
      </c>
      <c r="L8121" s="17" t="s">
        <v>7732</v>
      </c>
      <c r="M8121" s="9"/>
      <c r="N8121" s="9"/>
      <c r="O8121" s="21"/>
      <c r="Q8121" s="29"/>
      <c r="U8121" s="17"/>
      <c r="V8121" s="2"/>
      <c r="Y8121" t="str">
        <f t="shared" si="505"/>
        <v/>
      </c>
      <c r="AA8121" t="str">
        <f t="shared" si="506"/>
        <v/>
      </c>
      <c r="AC8121" s="7"/>
      <c r="AD8121" t="s">
        <v>9366</v>
      </c>
      <c r="AE8121">
        <f t="shared" si="504"/>
        <v>0</v>
      </c>
      <c r="AG8121" s="2"/>
      <c r="AI8121" s="7"/>
    </row>
    <row r="8122" spans="1:49" ht="11" customHeight="1" outlineLevel="1" x14ac:dyDescent="0.25">
      <c r="A8122" t="s">
        <v>5196</v>
      </c>
      <c r="C8122" s="2" t="s">
        <v>11983</v>
      </c>
      <c r="D8122" s="2">
        <v>7577</v>
      </c>
      <c r="E8122" s="7">
        <v>2020</v>
      </c>
      <c r="F8122" s="8" t="s">
        <v>21722</v>
      </c>
      <c r="H8122" s="5" t="s">
        <v>5398</v>
      </c>
      <c r="I8122" s="6" t="s">
        <v>9031</v>
      </c>
      <c r="J8122" s="6" t="s">
        <v>7554</v>
      </c>
      <c r="K8122" s="17">
        <v>7</v>
      </c>
      <c r="L8122" s="17" t="s">
        <v>7732</v>
      </c>
      <c r="M8122" s="9"/>
      <c r="N8122" s="9"/>
      <c r="O8122" s="21"/>
      <c r="Q8122" s="29"/>
      <c r="U8122" s="17"/>
      <c r="V8122" s="2"/>
      <c r="Y8122" t="str">
        <f t="shared" si="505"/>
        <v/>
      </c>
      <c r="AA8122" t="str">
        <f t="shared" si="506"/>
        <v/>
      </c>
      <c r="AC8122" s="7"/>
      <c r="AD8122" t="s">
        <v>9031</v>
      </c>
      <c r="AE8122">
        <f t="shared" si="504"/>
        <v>0</v>
      </c>
      <c r="AG8122" s="2"/>
      <c r="AI8122" s="7"/>
    </row>
    <row r="8123" spans="1:49" ht="11" customHeight="1" outlineLevel="1" x14ac:dyDescent="0.25">
      <c r="A8123" t="s">
        <v>5196</v>
      </c>
      <c r="C8123" s="2" t="s">
        <v>11983</v>
      </c>
      <c r="D8123" s="2" t="s">
        <v>10384</v>
      </c>
      <c r="E8123" s="7">
        <v>2020</v>
      </c>
      <c r="F8123" s="5" t="s">
        <v>10385</v>
      </c>
      <c r="H8123" s="5" t="s">
        <v>5398</v>
      </c>
      <c r="I8123" s="6" t="s">
        <v>7554</v>
      </c>
      <c r="J8123" s="6" t="s">
        <v>7554</v>
      </c>
      <c r="K8123" s="17">
        <v>7</v>
      </c>
      <c r="L8123" s="17" t="s">
        <v>7732</v>
      </c>
      <c r="M8123" s="9"/>
      <c r="N8123" s="9"/>
      <c r="O8123" s="21"/>
      <c r="Q8123" s="29"/>
      <c r="U8123" s="17"/>
      <c r="V8123" s="2"/>
      <c r="Y8123" t="str">
        <f t="shared" si="505"/>
        <v/>
      </c>
      <c r="AA8123">
        <f t="shared" si="506"/>
        <v>1</v>
      </c>
      <c r="AC8123" s="7"/>
      <c r="AD8123" t="s">
        <v>7554</v>
      </c>
      <c r="AE8123">
        <f t="shared" si="504"/>
        <v>0</v>
      </c>
      <c r="AG8123" s="2"/>
      <c r="AI8123" s="7"/>
    </row>
    <row r="8124" spans="1:49" ht="11" customHeight="1" outlineLevel="1" x14ac:dyDescent="0.25">
      <c r="A8124" t="s">
        <v>5196</v>
      </c>
      <c r="C8124" s="2" t="s">
        <v>11983</v>
      </c>
      <c r="D8124" s="2">
        <v>7578</v>
      </c>
      <c r="E8124" s="7">
        <v>2020</v>
      </c>
      <c r="F8124" s="8" t="s">
        <v>21723</v>
      </c>
      <c r="H8124" s="5" t="s">
        <v>5398</v>
      </c>
      <c r="I8124" s="6" t="s">
        <v>7698</v>
      </c>
      <c r="J8124" s="6" t="s">
        <v>7554</v>
      </c>
      <c r="K8124" s="17">
        <v>7</v>
      </c>
      <c r="L8124" s="17" t="s">
        <v>7732</v>
      </c>
      <c r="M8124" s="9"/>
      <c r="N8124" s="9"/>
      <c r="O8124" s="21"/>
      <c r="Q8124" s="29"/>
      <c r="U8124" s="17"/>
      <c r="V8124" s="2"/>
      <c r="Y8124" t="str">
        <f t="shared" si="505"/>
        <v/>
      </c>
      <c r="AA8124" t="str">
        <f t="shared" si="506"/>
        <v/>
      </c>
      <c r="AC8124" s="7"/>
      <c r="AD8124" t="s">
        <v>7698</v>
      </c>
      <c r="AE8124">
        <f t="shared" si="504"/>
        <v>0</v>
      </c>
      <c r="AG8124" s="2"/>
      <c r="AI8124" s="7"/>
    </row>
    <row r="8125" spans="1:49" ht="11" customHeight="1" outlineLevel="1" x14ac:dyDescent="0.25">
      <c r="A8125" t="s">
        <v>5196</v>
      </c>
      <c r="C8125" s="2" t="s">
        <v>11983</v>
      </c>
      <c r="D8125" s="2" t="s">
        <v>10389</v>
      </c>
      <c r="E8125" s="7">
        <v>2020</v>
      </c>
      <c r="F8125" s="5" t="s">
        <v>10390</v>
      </c>
      <c r="H8125" s="5" t="s">
        <v>5398</v>
      </c>
      <c r="I8125" s="6" t="s">
        <v>7554</v>
      </c>
      <c r="J8125" s="6" t="s">
        <v>7554</v>
      </c>
      <c r="K8125" s="17">
        <v>7</v>
      </c>
      <c r="L8125" s="17" t="s">
        <v>7732</v>
      </c>
      <c r="M8125" s="9"/>
      <c r="N8125" s="9"/>
      <c r="O8125" s="21"/>
      <c r="Q8125" s="29"/>
      <c r="U8125" s="17"/>
      <c r="V8125" s="2"/>
      <c r="Y8125" t="str">
        <f t="shared" si="505"/>
        <v/>
      </c>
      <c r="AA8125">
        <f t="shared" si="506"/>
        <v>1</v>
      </c>
      <c r="AC8125" s="7"/>
      <c r="AD8125" t="s">
        <v>7554</v>
      </c>
      <c r="AE8125">
        <f t="shared" si="504"/>
        <v>0</v>
      </c>
      <c r="AG8125" s="2"/>
      <c r="AI8125" s="7"/>
    </row>
    <row r="8126" spans="1:49" ht="11" customHeight="1" x14ac:dyDescent="0.25">
      <c r="A8126" s="4" t="s">
        <v>10393</v>
      </c>
      <c r="B8126" t="s">
        <v>12019</v>
      </c>
      <c r="C8126" s="2" t="s">
        <v>11983</v>
      </c>
      <c r="E8126" s="7"/>
      <c r="F8126" s="5"/>
      <c r="H8126" s="5"/>
      <c r="I8126" s="6"/>
      <c r="J8126" s="6"/>
      <c r="K8126" s="17"/>
      <c r="L8126" s="17"/>
      <c r="M8126" s="9"/>
      <c r="N8126" s="9">
        <f>SUM(M8127:M8127)</f>
        <v>2.2000000000000002</v>
      </c>
      <c r="O8126" s="21">
        <v>3201</v>
      </c>
      <c r="P8126">
        <f>COUNTIF(L8127:L8127,"*")</f>
        <v>1</v>
      </c>
      <c r="Q8126" s="29">
        <f>P8126/O8126</f>
        <v>3.1240237425804435E-4</v>
      </c>
      <c r="R8126">
        <f>COUNTIF(L8127:L8127,"Y")+COUNTIF(L8127:L8127,"S")</f>
        <v>1</v>
      </c>
      <c r="U8126" s="17" t="s">
        <v>7730</v>
      </c>
      <c r="V8126" s="2"/>
      <c r="W8126" t="s">
        <v>18422</v>
      </c>
      <c r="Y8126" t="str">
        <f t="shared" si="505"/>
        <v/>
      </c>
      <c r="AA8126" t="str">
        <f t="shared" si="506"/>
        <v/>
      </c>
      <c r="AC8126" s="7"/>
      <c r="AF8126">
        <f>COUNTIF(AE8127:AE8127,"1")</f>
        <v>0</v>
      </c>
      <c r="AG8126" s="2"/>
      <c r="AI8126" s="7"/>
      <c r="AJ8126">
        <f>COUNTIF($K8127:$K8127,"1")-COUNTIFS($K8127:$K8127,"1",$L8127:$L8127,"V")</f>
        <v>0</v>
      </c>
      <c r="AK8126">
        <f>COUNTIFS($K8127:$K8127,"1",$L8127:$L8127,"Y")+COUNTIFS($K8127:$K8127,"1",$L8127:$L8127,"s")</f>
        <v>0</v>
      </c>
      <c r="AL8126">
        <f>COUNTIF($K8127:$K8127,"2")-COUNTIFS($K8127:$K8127,"2",$L8127:$L8127,"V")</f>
        <v>0</v>
      </c>
      <c r="AM8126">
        <f>COUNTIFS($K8127:$K8127,"2",$L8127:$L8127,"Y")+COUNTIFS($K8127:$K8127,"2",$L8127:$L8127,"s")</f>
        <v>0</v>
      </c>
      <c r="AN8126">
        <f>COUNTIF($K8127:$K8127,"3")-COUNTIFS($K8127:$K8127,"3",$L8127:$L8127,"V")</f>
        <v>1</v>
      </c>
      <c r="AO8126">
        <f>COUNTIFS($K8127:$K8127,"3",$L8127:$L8127,"Y")+COUNTIFS($K8127:$K8127,"3",$L8127:$L8127,"s")</f>
        <v>1</v>
      </c>
      <c r="AP8126">
        <f>COUNTIF($K8127:$K8127,"4")-COUNTIFS($K8127:$K8127,"4",$L8127:$L8127,"V")</f>
        <v>0</v>
      </c>
      <c r="AQ8126">
        <f>COUNTIFS($K8127:$K8127,"4",$L8127:$L8127,"Y")+COUNTIFS($K8127:$K8127,"4",$L8127:$L8127,"s")</f>
        <v>0</v>
      </c>
      <c r="AR8126">
        <f>COUNTIF($K8127:$K8127,"5")-COUNTIFS($K8127:$K8127,"5",$L8127:$L8127,"V")</f>
        <v>0</v>
      </c>
      <c r="AS8126">
        <f>COUNTIFS($K8127:$K8127,"5",$L8127:$L8127,"Y")+COUNTIFS($K8127:$K8127,"5",$L8127:$L8127,"s")</f>
        <v>0</v>
      </c>
      <c r="AT8126">
        <f>COUNTIF($K8127:$K8127,"6")-COUNTIFS($K8127:$K8127,"6",$L8127:$L8127,"V")</f>
        <v>0</v>
      </c>
      <c r="AU8126">
        <f>COUNTIFS($K8127:$K8127,"6",$L8127:$L8127,"Y")+COUNTIFS($K8127:$K8127,"6",$L8127:$L8127,"s")</f>
        <v>0</v>
      </c>
      <c r="AV8126">
        <f>COUNTIF($K8127:$K8127,"7")-COUNTIFS($K8127:$K8127,"7",$L8127:$L8127,"V")</f>
        <v>0</v>
      </c>
      <c r="AW8126">
        <f>COUNTIFS($K8127:$K8127,"7",$L8127:$L8127,"Y")+COUNTIFS($K8127:$K8127,"7",$L8127:$L8127,"s")</f>
        <v>0</v>
      </c>
    </row>
    <row r="8127" spans="1:49" ht="11" customHeight="1" outlineLevel="1" x14ac:dyDescent="0.25">
      <c r="A8127" t="s">
        <v>2616</v>
      </c>
      <c r="C8127" s="2" t="s">
        <v>11983</v>
      </c>
      <c r="D8127" s="2">
        <v>671</v>
      </c>
      <c r="E8127" s="7">
        <v>1978</v>
      </c>
      <c r="F8127" s="5" t="s">
        <v>2617</v>
      </c>
      <c r="H8127" s="5" t="s">
        <v>5398</v>
      </c>
      <c r="I8127" s="6" t="s">
        <v>2618</v>
      </c>
      <c r="J8127" s="6" t="s">
        <v>10392</v>
      </c>
      <c r="K8127" s="17">
        <v>3</v>
      </c>
      <c r="L8127" s="17" t="s">
        <v>7730</v>
      </c>
      <c r="M8127" s="9">
        <v>2.2000000000000002</v>
      </c>
      <c r="N8127" s="9"/>
      <c r="O8127" s="21"/>
      <c r="Q8127" s="29"/>
      <c r="U8127" s="17"/>
      <c r="V8127" s="2">
        <v>748</v>
      </c>
      <c r="Y8127" t="str">
        <f t="shared" si="505"/>
        <v/>
      </c>
      <c r="AA8127" t="str">
        <f t="shared" si="506"/>
        <v/>
      </c>
      <c r="AC8127" s="7"/>
      <c r="AD8127" t="s">
        <v>2618</v>
      </c>
      <c r="AE8127">
        <f>COUNTIF(I8127,"*Fuji*")</f>
        <v>0</v>
      </c>
      <c r="AG8127" s="2"/>
      <c r="AH8127" t="s">
        <v>2619</v>
      </c>
      <c r="AI8127" s="7" t="s">
        <v>4610</v>
      </c>
    </row>
    <row r="8128" spans="1:49" ht="11" customHeight="1" x14ac:dyDescent="0.25">
      <c r="A8128" s="4" t="s">
        <v>13203</v>
      </c>
      <c r="B8128" t="s">
        <v>13205</v>
      </c>
      <c r="C8128" s="2" t="s">
        <v>12521</v>
      </c>
      <c r="E8128" s="7"/>
      <c r="F8128" s="5"/>
      <c r="H8128" s="5"/>
      <c r="I8128" s="6"/>
      <c r="J8128" s="6"/>
      <c r="K8128" s="17"/>
      <c r="L8128" s="17"/>
      <c r="M8128" s="9"/>
      <c r="N8128" s="9">
        <f>SUM(M8129:M8134)</f>
        <v>6.6000000000000005</v>
      </c>
      <c r="O8128" s="21">
        <v>2045</v>
      </c>
      <c r="P8128">
        <f>COUNTIF(L8129:L8134,"*")</f>
        <v>6</v>
      </c>
      <c r="Q8128" s="29">
        <f>P8128/O8128</f>
        <v>2.9339853300733498E-3</v>
      </c>
      <c r="R8128">
        <f>COUNTIF(L8129:L8134,"Y")+COUNTIF(L8129:L8134,"S")</f>
        <v>6</v>
      </c>
      <c r="U8128" s="17" t="s">
        <v>7730</v>
      </c>
      <c r="V8128" s="2"/>
      <c r="W8128" t="s">
        <v>18423</v>
      </c>
      <c r="Y8128" t="str">
        <f t="shared" si="505"/>
        <v/>
      </c>
      <c r="AA8128" t="str">
        <f t="shared" si="506"/>
        <v/>
      </c>
      <c r="AC8128" s="7"/>
      <c r="AF8128">
        <f>COUNTIF(AE8129:AE8134,"1")</f>
        <v>0</v>
      </c>
      <c r="AG8128" s="2"/>
      <c r="AI8128" s="7"/>
      <c r="AJ8128">
        <f>COUNTIF($K8129:$K8134,"1")-COUNTIFS($K8129:$K8134,"1",$L8129:$L8134,"V")</f>
        <v>0</v>
      </c>
      <c r="AK8128">
        <f>COUNTIFS($K8129:$K8134,"1",$L8129:$L8134,"Y")+COUNTIFS($K8129:$K8134,"1",$L8129:$L8134,"s")</f>
        <v>0</v>
      </c>
      <c r="AL8128">
        <f>COUNTIF($K8129:$K8134,"2")-COUNTIFS($K8129:$K8134,"2",$L8129:$L8134,"V")</f>
        <v>0</v>
      </c>
      <c r="AM8128">
        <f>COUNTIFS($K8129:$K8134,"2",$L8129:$L8134,"Y")+COUNTIFS($K8129:$K8134,"2",$L8129:$L8134,"s")</f>
        <v>0</v>
      </c>
      <c r="AN8128">
        <f>COUNTIF($K8129:$K8134,"3")-COUNTIFS($K8129:$K8134,"3",$L8129:$L8134,"V")</f>
        <v>0</v>
      </c>
      <c r="AO8128">
        <f>COUNTIFS($K8129:$K8134,"3",$L8129:$L8134,"Y")+COUNTIFS($K8129:$K8134,"3",$L8129:$L8134,"s")</f>
        <v>0</v>
      </c>
      <c r="AP8128">
        <f>COUNTIF($K8129:$K8134,"4")-COUNTIFS($K8129:$K8134,"4",$L8129:$L8134,"V")</f>
        <v>0</v>
      </c>
      <c r="AQ8128">
        <f>COUNTIFS($K8129:$K8134,"4",$L8129:$L8134,"Y")+COUNTIFS($K8129:$K8134,"4",$L8129:$L8134,"s")</f>
        <v>0</v>
      </c>
      <c r="AR8128">
        <f>COUNTIF($K8129:$K8134,"5")-COUNTIFS($K8129:$K8134,"5",$L8129:$L8134,"V")</f>
        <v>0</v>
      </c>
      <c r="AS8128">
        <f>COUNTIFS($K8129:$K8134,"5",$L8129:$L8134,"Y")+COUNTIFS($K8129:$K8134,"5",$L8129:$L8134,"s")</f>
        <v>0</v>
      </c>
      <c r="AT8128">
        <f>COUNTIF($K8129:$K8134,"6")-COUNTIFS($K8129:$K8134,"6",$L8129:$L8134,"V")</f>
        <v>0</v>
      </c>
      <c r="AU8128">
        <f>COUNTIFS($K8129:$K8134,"6",$L8129:$L8134,"Y")+COUNTIFS($K8129:$K8134,"6",$L8129:$L8134,"s")</f>
        <v>0</v>
      </c>
      <c r="AV8128">
        <f>COUNTIF($K8129:$K8134,"7")-COUNTIFS($K8129:$K8134,"7",$L8129:$L8134,"V")</f>
        <v>6</v>
      </c>
      <c r="AW8128">
        <f>COUNTIFS($K8129:$K8134,"7",$L8129:$L8134,"Y")+COUNTIFS($K8129:$K8134,"7",$L8129:$L8134,"s")</f>
        <v>6</v>
      </c>
    </row>
    <row r="8129" spans="1:49" ht="11" customHeight="1" outlineLevel="1" x14ac:dyDescent="0.25">
      <c r="A8129" s="1" t="s">
        <v>13204</v>
      </c>
      <c r="C8129" s="2" t="s">
        <v>12521</v>
      </c>
      <c r="D8129" s="2">
        <v>985</v>
      </c>
      <c r="E8129" s="7">
        <v>1989</v>
      </c>
      <c r="F8129" s="5" t="s">
        <v>6142</v>
      </c>
      <c r="H8129" s="5" t="s">
        <v>5398</v>
      </c>
      <c r="I8129" s="6" t="s">
        <v>9223</v>
      </c>
      <c r="J8129" s="6" t="s">
        <v>7554</v>
      </c>
      <c r="K8129" s="17">
        <v>7</v>
      </c>
      <c r="L8129" s="17" t="s">
        <v>7730</v>
      </c>
      <c r="M8129" s="9">
        <v>0.5</v>
      </c>
      <c r="N8129" s="9"/>
      <c r="O8129" s="21"/>
      <c r="Q8129" s="29"/>
      <c r="U8129" s="17"/>
      <c r="V8129" s="2"/>
      <c r="Y8129" t="str">
        <f t="shared" si="505"/>
        <v/>
      </c>
      <c r="AA8129" t="str">
        <f t="shared" si="506"/>
        <v/>
      </c>
      <c r="AC8129" s="7"/>
      <c r="AD8129" t="s">
        <v>9223</v>
      </c>
      <c r="AE8129">
        <f t="shared" ref="AE8129:AE8134" si="507">COUNTIF(I8129,"*Fuji*")</f>
        <v>0</v>
      </c>
      <c r="AG8129" s="2"/>
      <c r="AI8129" s="7"/>
    </row>
    <row r="8130" spans="1:49" ht="11" customHeight="1" outlineLevel="1" x14ac:dyDescent="0.25">
      <c r="A8130" t="s">
        <v>13204</v>
      </c>
      <c r="C8130" s="2" t="s">
        <v>12521</v>
      </c>
      <c r="D8130" s="2">
        <v>986</v>
      </c>
      <c r="E8130" s="7">
        <v>1989</v>
      </c>
      <c r="F8130" s="8" t="s">
        <v>1900</v>
      </c>
      <c r="H8130" s="5" t="s">
        <v>5398</v>
      </c>
      <c r="I8130" s="6" t="s">
        <v>9223</v>
      </c>
      <c r="J8130" s="6" t="s">
        <v>7554</v>
      </c>
      <c r="K8130" s="17">
        <v>7</v>
      </c>
      <c r="L8130" s="17" t="s">
        <v>7730</v>
      </c>
      <c r="M8130" s="9">
        <v>0.5</v>
      </c>
      <c r="N8130" s="9"/>
      <c r="O8130" s="21"/>
      <c r="Q8130" s="29"/>
      <c r="U8130" s="17"/>
      <c r="V8130" s="2"/>
      <c r="Y8130" t="str">
        <f t="shared" si="505"/>
        <v/>
      </c>
      <c r="AA8130" t="str">
        <f t="shared" si="506"/>
        <v/>
      </c>
      <c r="AC8130" s="7"/>
      <c r="AD8130" t="s">
        <v>9223</v>
      </c>
      <c r="AE8130">
        <f t="shared" si="507"/>
        <v>0</v>
      </c>
      <c r="AG8130" s="2"/>
      <c r="AI8130" s="7"/>
    </row>
    <row r="8131" spans="1:49" ht="11" customHeight="1" outlineLevel="1" x14ac:dyDescent="0.25">
      <c r="A8131" t="s">
        <v>13204</v>
      </c>
      <c r="C8131" s="2" t="s">
        <v>12521</v>
      </c>
      <c r="D8131" s="2">
        <v>987</v>
      </c>
      <c r="E8131" s="7">
        <v>1989</v>
      </c>
      <c r="F8131" s="8" t="s">
        <v>5693</v>
      </c>
      <c r="H8131" s="5" t="s">
        <v>5398</v>
      </c>
      <c r="I8131" s="6" t="s">
        <v>9223</v>
      </c>
      <c r="J8131" s="6" t="s">
        <v>7554</v>
      </c>
      <c r="K8131" s="17">
        <v>7</v>
      </c>
      <c r="L8131" s="17" t="s">
        <v>7730</v>
      </c>
      <c r="M8131" s="9">
        <v>0.5</v>
      </c>
      <c r="N8131" s="9"/>
      <c r="O8131" s="21"/>
      <c r="Q8131" s="29"/>
      <c r="U8131" s="17"/>
      <c r="V8131" s="2"/>
      <c r="Y8131" t="str">
        <f t="shared" si="505"/>
        <v/>
      </c>
      <c r="AA8131" t="str">
        <f t="shared" si="506"/>
        <v/>
      </c>
      <c r="AC8131" s="7"/>
      <c r="AD8131" t="s">
        <v>9223</v>
      </c>
      <c r="AE8131">
        <f t="shared" si="507"/>
        <v>0</v>
      </c>
      <c r="AG8131" s="2"/>
      <c r="AI8131" s="7"/>
    </row>
    <row r="8132" spans="1:49" ht="11" customHeight="1" outlineLevel="1" x14ac:dyDescent="0.25">
      <c r="A8132" t="s">
        <v>13204</v>
      </c>
      <c r="C8132" s="2" t="s">
        <v>12521</v>
      </c>
      <c r="D8132" s="2">
        <v>1097</v>
      </c>
      <c r="E8132" s="7">
        <v>1994</v>
      </c>
      <c r="F8132" s="5" t="s">
        <v>13206</v>
      </c>
      <c r="H8132" s="5" t="s">
        <v>5398</v>
      </c>
      <c r="I8132" s="6" t="s">
        <v>9223</v>
      </c>
      <c r="J8132" s="6" t="s">
        <v>7554</v>
      </c>
      <c r="K8132" s="17">
        <v>7</v>
      </c>
      <c r="L8132" s="17" t="s">
        <v>7730</v>
      </c>
      <c r="M8132" s="9">
        <v>1.7</v>
      </c>
      <c r="N8132" s="9"/>
      <c r="O8132" s="21"/>
      <c r="Q8132" s="29"/>
      <c r="U8132" s="17"/>
      <c r="V8132" s="2"/>
      <c r="Y8132" t="str">
        <f t="shared" si="505"/>
        <v/>
      </c>
      <c r="AA8132" t="str">
        <f t="shared" si="506"/>
        <v/>
      </c>
      <c r="AC8132" s="7"/>
      <c r="AD8132" t="s">
        <v>9223</v>
      </c>
      <c r="AE8132">
        <f t="shared" si="507"/>
        <v>0</v>
      </c>
      <c r="AG8132" s="2"/>
      <c r="AI8132" s="7"/>
    </row>
    <row r="8133" spans="1:49" ht="11" customHeight="1" outlineLevel="1" x14ac:dyDescent="0.25">
      <c r="A8133" t="s">
        <v>13204</v>
      </c>
      <c r="C8133" s="2" t="s">
        <v>12521</v>
      </c>
      <c r="D8133" s="2">
        <v>1098</v>
      </c>
      <c r="E8133" s="7">
        <v>1994</v>
      </c>
      <c r="F8133" s="5" t="s">
        <v>11154</v>
      </c>
      <c r="H8133" s="5" t="s">
        <v>5398</v>
      </c>
      <c r="I8133" s="6" t="s">
        <v>9223</v>
      </c>
      <c r="J8133" s="6" t="s">
        <v>7554</v>
      </c>
      <c r="K8133" s="17">
        <v>7</v>
      </c>
      <c r="L8133" s="17" t="s">
        <v>7730</v>
      </c>
      <c r="M8133" s="9">
        <v>1.7</v>
      </c>
      <c r="N8133" s="9"/>
      <c r="O8133" s="21"/>
      <c r="Q8133" s="29"/>
      <c r="U8133" s="17"/>
      <c r="V8133" s="2"/>
      <c r="Y8133" t="str">
        <f t="shared" si="505"/>
        <v/>
      </c>
      <c r="AA8133" t="str">
        <f t="shared" si="506"/>
        <v/>
      </c>
      <c r="AC8133" s="7"/>
      <c r="AD8133" t="s">
        <v>9223</v>
      </c>
      <c r="AE8133">
        <f t="shared" si="507"/>
        <v>0</v>
      </c>
      <c r="AG8133" s="2"/>
      <c r="AI8133" s="7"/>
    </row>
    <row r="8134" spans="1:49" ht="11" customHeight="1" outlineLevel="1" collapsed="1" x14ac:dyDescent="0.25">
      <c r="A8134" t="s">
        <v>13204</v>
      </c>
      <c r="C8134" s="2" t="s">
        <v>12521</v>
      </c>
      <c r="D8134" s="2">
        <v>1099</v>
      </c>
      <c r="E8134" s="7">
        <v>1994</v>
      </c>
      <c r="F8134" s="8" t="s">
        <v>886</v>
      </c>
      <c r="H8134" s="5" t="s">
        <v>5398</v>
      </c>
      <c r="I8134" s="6" t="s">
        <v>9223</v>
      </c>
      <c r="J8134" s="6" t="s">
        <v>7554</v>
      </c>
      <c r="K8134" s="17">
        <v>7</v>
      </c>
      <c r="L8134" s="17" t="s">
        <v>7730</v>
      </c>
      <c r="M8134" s="9">
        <v>1.7</v>
      </c>
      <c r="N8134" s="9"/>
      <c r="O8134" s="21"/>
      <c r="Q8134" s="29"/>
      <c r="U8134" s="17"/>
      <c r="V8134" s="2"/>
      <c r="Y8134" t="str">
        <f t="shared" si="505"/>
        <v/>
      </c>
      <c r="AA8134" t="str">
        <f t="shared" si="506"/>
        <v/>
      </c>
      <c r="AC8134" s="7"/>
      <c r="AD8134" t="s">
        <v>9223</v>
      </c>
      <c r="AE8134">
        <f t="shared" si="507"/>
        <v>0</v>
      </c>
      <c r="AG8134" s="2"/>
      <c r="AI8134" s="7"/>
    </row>
    <row r="8135" spans="1:49" ht="11" customHeight="1" x14ac:dyDescent="0.25">
      <c r="A8135" s="4" t="s">
        <v>13209</v>
      </c>
      <c r="B8135" t="s">
        <v>13201</v>
      </c>
      <c r="C8135" s="2" t="s">
        <v>12521</v>
      </c>
      <c r="E8135" s="7"/>
      <c r="F8135" s="5"/>
      <c r="H8135" s="5"/>
      <c r="I8135" s="6"/>
      <c r="J8135" s="6"/>
      <c r="K8135" s="17"/>
      <c r="L8135" s="17"/>
      <c r="M8135" s="9"/>
      <c r="N8135" s="9">
        <f>SUM(M8136:M8136)</f>
        <v>9</v>
      </c>
      <c r="O8135" s="21">
        <v>2274</v>
      </c>
      <c r="P8135">
        <f>COUNTIF(L8136:L8136,"*")</f>
        <v>1</v>
      </c>
      <c r="Q8135" s="29">
        <f>P8135/O8135</f>
        <v>4.3975373790677223E-4</v>
      </c>
      <c r="R8135">
        <f>COUNTIF(L8136,"Y")+COUNTIF(L8136,"S")</f>
        <v>1</v>
      </c>
      <c r="U8135" s="17" t="s">
        <v>7730</v>
      </c>
      <c r="V8135" s="2"/>
      <c r="W8135" t="s">
        <v>18424</v>
      </c>
      <c r="Y8135" t="str">
        <f t="shared" si="505"/>
        <v/>
      </c>
      <c r="AA8135" t="str">
        <f t="shared" si="506"/>
        <v/>
      </c>
      <c r="AC8135" s="7"/>
      <c r="AF8135">
        <f>COUNTIF(AE8136:AE8136,"1")</f>
        <v>0</v>
      </c>
      <c r="AG8135" s="2"/>
      <c r="AI8135" s="7"/>
      <c r="AJ8135">
        <f>COUNTIF($K8136:$K8136,"1")-COUNTIFS($K8136:$K8136,"1",$L8136:$L8136,"V")</f>
        <v>0</v>
      </c>
      <c r="AK8135">
        <f>COUNTIFS($K8136:$K8136,"1",$L8136:$L8136,"Y")+COUNTIFS($K8136:$K8136,"1",$L8136:$L8136,"s")</f>
        <v>0</v>
      </c>
      <c r="AL8135">
        <f>COUNTIF($K8136:$K8136,"2")-COUNTIFS($K8136:$K8136,"2",$L8136:$L8136,"V")</f>
        <v>0</v>
      </c>
      <c r="AM8135">
        <f>COUNTIFS($K8136:$K8136,"2",$L8136:$L8136,"Y")+COUNTIFS($K8136:$K8136,"2",$L8136:$L8136,"s")</f>
        <v>0</v>
      </c>
      <c r="AN8135">
        <f>COUNTIF($K8136:$K8136,"3")-COUNTIFS($K8136:$K8136,"3",$L8136:$L8136,"V")</f>
        <v>0</v>
      </c>
      <c r="AO8135">
        <f>COUNTIFS($K8136:$K8136,"3",$L8136:$L8136,"Y")+COUNTIFS($K8136:$K8136,"3",$L8136:$L8136,"s")</f>
        <v>0</v>
      </c>
      <c r="AP8135">
        <f>COUNTIF($K8136:$K8136,"4")-COUNTIFS($K8136:$K8136,"4",$L8136:$L8136,"V")</f>
        <v>0</v>
      </c>
      <c r="AQ8135">
        <f>COUNTIFS($K8136:$K8136,"4",$L8136:$L8136,"Y")+COUNTIFS($K8136:$K8136,"4",$L8136:$L8136,"s")</f>
        <v>0</v>
      </c>
      <c r="AR8135">
        <f>COUNTIF($K8136:$K8136,"5")-COUNTIFS($K8136:$K8136,"5",$L8136:$L8136,"V")</f>
        <v>1</v>
      </c>
      <c r="AS8135">
        <f>COUNTIFS($K8136:$K8136,"5",$L8136:$L8136,"Y")+COUNTIFS($K8136:$K8136,"5",$L8136:$L8136,"s")</f>
        <v>1</v>
      </c>
      <c r="AT8135">
        <f>COUNTIF($K8136:$K8136,"6")-COUNTIFS($K8136:$K8136,"6",$L8136:$L8136,"V")</f>
        <v>0</v>
      </c>
      <c r="AU8135">
        <f>COUNTIFS($K8136:$K8136,"6",$L8136:$L8136,"Y")+COUNTIFS($K8136:$K8136,"6",$L8136:$L8136,"s")</f>
        <v>0</v>
      </c>
      <c r="AV8135">
        <f>COUNTIF($K8136:$K8136,"7")-COUNTIFS($K8136:$K8136,"7",$L8136:$L8136,"V")</f>
        <v>0</v>
      </c>
      <c r="AW8135">
        <f>COUNTIFS($K8136:$K8136,"7",$L8136:$L8136,"Y")+COUNTIFS($K8136:$K8136,"7",$L8136:$L8136,"s")</f>
        <v>0</v>
      </c>
    </row>
    <row r="8136" spans="1:49" ht="11" customHeight="1" outlineLevel="1" x14ac:dyDescent="0.25">
      <c r="A8136" t="s">
        <v>5026</v>
      </c>
      <c r="C8136" s="2" t="s">
        <v>12521</v>
      </c>
      <c r="D8136" s="2">
        <v>1474</v>
      </c>
      <c r="E8136" s="7">
        <v>1999</v>
      </c>
      <c r="F8136" s="5" t="s">
        <v>3442</v>
      </c>
      <c r="H8136" s="5" t="s">
        <v>5398</v>
      </c>
      <c r="I8136" s="6" t="s">
        <v>4733</v>
      </c>
      <c r="J8136" s="6" t="s">
        <v>8948</v>
      </c>
      <c r="K8136" s="17">
        <v>5</v>
      </c>
      <c r="L8136" s="17" t="s">
        <v>7730</v>
      </c>
      <c r="M8136" s="9">
        <v>9</v>
      </c>
      <c r="N8136" s="9"/>
      <c r="O8136" s="21"/>
      <c r="Q8136" s="29"/>
      <c r="U8136" s="17"/>
      <c r="V8136" s="2">
        <v>1009</v>
      </c>
      <c r="Y8136" t="str">
        <f t="shared" si="505"/>
        <v/>
      </c>
      <c r="AA8136" t="str">
        <f t="shared" si="506"/>
        <v/>
      </c>
      <c r="AC8136" s="7"/>
      <c r="AD8136" t="s">
        <v>4733</v>
      </c>
      <c r="AE8136">
        <f>COUNTIF(I8136,"*Fuji*")</f>
        <v>0</v>
      </c>
      <c r="AG8136" s="2"/>
      <c r="AH8136" t="s">
        <v>2607</v>
      </c>
      <c r="AI8136" s="7" t="s">
        <v>4922</v>
      </c>
    </row>
    <row r="8137" spans="1:49" ht="11" customHeight="1" x14ac:dyDescent="0.25">
      <c r="A8137" s="4" t="s">
        <v>13210</v>
      </c>
      <c r="B8137" t="s">
        <v>13208</v>
      </c>
      <c r="C8137" s="2" t="s">
        <v>12521</v>
      </c>
      <c r="E8137" s="7"/>
      <c r="F8137" s="5"/>
      <c r="H8137" s="5"/>
      <c r="I8137" s="6"/>
      <c r="J8137" s="6"/>
      <c r="K8137" s="17"/>
      <c r="L8137" s="17"/>
      <c r="M8137" s="9"/>
      <c r="N8137" s="9">
        <f>SUM(M8138:M8139)</f>
        <v>4.8</v>
      </c>
      <c r="O8137" s="21">
        <v>2274</v>
      </c>
      <c r="P8137">
        <f>COUNTIF(L8138:L8139,"*")</f>
        <v>2</v>
      </c>
      <c r="Q8137" s="29">
        <f>P8137/O8137</f>
        <v>8.7950747581354446E-4</v>
      </c>
      <c r="R8137">
        <f>COUNTIF(L8138:L8139,"Y")+COUNTIF(L8138:L8139,"S")</f>
        <v>2</v>
      </c>
      <c r="U8137" s="17" t="s">
        <v>7730</v>
      </c>
      <c r="V8137" s="2"/>
      <c r="W8137" t="s">
        <v>18425</v>
      </c>
      <c r="Y8137" t="str">
        <f t="shared" si="505"/>
        <v/>
      </c>
      <c r="AA8137" t="str">
        <f t="shared" si="506"/>
        <v/>
      </c>
      <c r="AC8137" s="7"/>
      <c r="AF8137">
        <f>COUNTIF(AE8138:AE8139,"1")</f>
        <v>0</v>
      </c>
      <c r="AG8137" s="2"/>
      <c r="AI8137" s="7"/>
      <c r="AJ8137">
        <f>COUNTIF($K8138:$K8139,"1")-COUNTIFS($K8138:$K8139,"1",$L8138:$L8139,"V")</f>
        <v>0</v>
      </c>
      <c r="AK8137">
        <f>COUNTIFS($K8138:$K8139,"1",$L8138:$L8139,"Y")+COUNTIFS($K8138:$K8139,"1",$L8138:$L8139,"s")</f>
        <v>0</v>
      </c>
      <c r="AL8137">
        <f>COUNTIF($K8138:$K8139,"2")-COUNTIFS($K8138:$K8139,"2",$L8138:$L8139,"V")</f>
        <v>0</v>
      </c>
      <c r="AM8137">
        <f>COUNTIFS($K8138:$K8139,"2",$L8138:$L8139,"Y")+COUNTIFS($K8138:$K8139,"2",$L8138:$L8139,"s")</f>
        <v>0</v>
      </c>
      <c r="AN8137">
        <f>COUNTIF($K8138:$K8139,"3")-COUNTIFS($K8138:$K8139,"3",$L8138:$L8139,"V")</f>
        <v>0</v>
      </c>
      <c r="AO8137">
        <f>COUNTIFS($K8138:$K8139,"3",$L8138:$L8139,"Y")+COUNTIFS($K8138:$K8139,"3",$L8138:$L8139,"s")</f>
        <v>0</v>
      </c>
      <c r="AP8137">
        <f>COUNTIF($K8138:$K8139,"4")-COUNTIFS($K8138:$K8139,"4",$L8138:$L8139,"V")</f>
        <v>0</v>
      </c>
      <c r="AQ8137">
        <f>COUNTIFS($K8138:$K8139,"4",$L8138:$L8139,"Y")+COUNTIFS($K8138:$K8139,"4",$L8138:$L8139,"s")</f>
        <v>0</v>
      </c>
      <c r="AR8137">
        <f>COUNTIF($K8138:$K8139,"5")-COUNTIFS($K8138:$K8139,"5",$L8138:$L8139,"V")</f>
        <v>0</v>
      </c>
      <c r="AS8137">
        <f>COUNTIFS($K8138:$K8139,"5",$L8138:$L8139,"Y")+COUNTIFS($K8138:$K8139,"5",$L8138:$L8139,"s")</f>
        <v>0</v>
      </c>
      <c r="AT8137">
        <f>COUNTIF($K8138:$K8139,"6")-COUNTIFS($K8138:$K8139,"6",$L8138:$L8139,"V")</f>
        <v>0</v>
      </c>
      <c r="AU8137">
        <f>COUNTIFS($K8138:$K8139,"6",$L8138:$L8139,"Y")+COUNTIFS($K8138:$K8139,"6",$L8138:$L8139,"s")</f>
        <v>0</v>
      </c>
      <c r="AV8137">
        <f>COUNTIF($K8138:$K8139,"7")-COUNTIFS($K8138:$K8139,"7",$L8138:$L8139,"V")</f>
        <v>2</v>
      </c>
      <c r="AW8137">
        <f>COUNTIFS($K8138:$K8139,"7",$L8138:$L8139,"Y")+COUNTIFS($K8138:$K8139,"7",$L8138:$L8139,"s")</f>
        <v>2</v>
      </c>
    </row>
    <row r="8138" spans="1:49" ht="11" customHeight="1" outlineLevel="1" x14ac:dyDescent="0.25">
      <c r="A8138" t="s">
        <v>13211</v>
      </c>
      <c r="C8138" s="2" t="s">
        <v>12521</v>
      </c>
      <c r="D8138" s="2">
        <v>109</v>
      </c>
      <c r="E8138" s="7">
        <v>1997</v>
      </c>
      <c r="F8138" s="5" t="s">
        <v>13212</v>
      </c>
      <c r="H8138" s="5" t="s">
        <v>5398</v>
      </c>
      <c r="I8138" s="6" t="s">
        <v>9223</v>
      </c>
      <c r="J8138" s="6" t="s">
        <v>7554</v>
      </c>
      <c r="K8138" s="17">
        <v>7</v>
      </c>
      <c r="L8138" s="17" t="s">
        <v>7730</v>
      </c>
      <c r="M8138" s="9">
        <v>2.4</v>
      </c>
      <c r="N8138" s="9"/>
      <c r="O8138" s="21"/>
      <c r="Q8138" s="29"/>
      <c r="U8138" s="17"/>
      <c r="V8138" s="2"/>
      <c r="Y8138" t="str">
        <f t="shared" si="505"/>
        <v/>
      </c>
      <c r="AA8138" t="str">
        <f t="shared" si="506"/>
        <v/>
      </c>
      <c r="AC8138" s="7"/>
      <c r="AD8138" t="s">
        <v>9223</v>
      </c>
      <c r="AE8138">
        <f>COUNTIF(I8138,"*Fuji*")</f>
        <v>0</v>
      </c>
      <c r="AG8138" s="2"/>
      <c r="AI8138" s="7"/>
    </row>
    <row r="8139" spans="1:49" ht="11" customHeight="1" outlineLevel="1" x14ac:dyDescent="0.25">
      <c r="A8139" t="s">
        <v>13211</v>
      </c>
      <c r="C8139" s="2" t="s">
        <v>12521</v>
      </c>
      <c r="D8139" s="2">
        <v>110</v>
      </c>
      <c r="E8139" s="7">
        <v>1997</v>
      </c>
      <c r="F8139" s="5" t="s">
        <v>3998</v>
      </c>
      <c r="H8139" s="5" t="s">
        <v>5398</v>
      </c>
      <c r="I8139" s="6" t="s">
        <v>9223</v>
      </c>
      <c r="J8139" s="6" t="s">
        <v>7554</v>
      </c>
      <c r="K8139" s="17">
        <v>7</v>
      </c>
      <c r="L8139" s="17" t="s">
        <v>7730</v>
      </c>
      <c r="M8139" s="9">
        <v>2.4</v>
      </c>
      <c r="N8139" s="9"/>
      <c r="O8139" s="21"/>
      <c r="Q8139" s="29"/>
      <c r="U8139" s="17"/>
      <c r="V8139" s="2"/>
      <c r="Y8139" t="str">
        <f t="shared" si="505"/>
        <v/>
      </c>
      <c r="AA8139" t="str">
        <f t="shared" si="506"/>
        <v/>
      </c>
      <c r="AC8139" s="7"/>
      <c r="AD8139" t="s">
        <v>9223</v>
      </c>
      <c r="AE8139">
        <f>COUNTIF(I8139,"*Fuji*")</f>
        <v>0</v>
      </c>
      <c r="AG8139" s="2"/>
      <c r="AI8139" s="7"/>
    </row>
    <row r="8140" spans="1:49" ht="11" customHeight="1" x14ac:dyDescent="0.25">
      <c r="A8140" t="s">
        <v>18600</v>
      </c>
      <c r="B8140" t="s">
        <v>12020</v>
      </c>
      <c r="C8140" s="2" t="s">
        <v>11983</v>
      </c>
      <c r="E8140" s="7"/>
      <c r="F8140" s="5"/>
      <c r="H8140" s="5"/>
      <c r="I8140" s="6"/>
      <c r="J8140" s="6"/>
      <c r="K8140" s="17"/>
      <c r="L8140" s="17"/>
      <c r="M8140" s="9"/>
      <c r="N8140" s="9">
        <f>SUM(M8141:M8171)</f>
        <v>69.100000000000009</v>
      </c>
      <c r="O8140" s="21">
        <v>2782</v>
      </c>
      <c r="P8140">
        <f>COUNTIF(L8141:L8171,"*")</f>
        <v>31</v>
      </c>
      <c r="Q8140" s="29">
        <f>P8140/O8140</f>
        <v>1.1143062544931704E-2</v>
      </c>
      <c r="R8140">
        <f>COUNTIF(L8141:L8171,"Y")+COUNTIF(L8141:L8171,"S")</f>
        <v>19</v>
      </c>
      <c r="U8140" s="17" t="s">
        <v>7730</v>
      </c>
      <c r="V8140" s="2"/>
      <c r="W8140" t="s">
        <v>18427</v>
      </c>
      <c r="Y8140" t="str">
        <f t="shared" ref="Y8140:Y8171" si="508">IF(COUNTIF(F8140,"*fdc*"),1,"")</f>
        <v/>
      </c>
      <c r="AA8140" t="str">
        <f t="shared" ref="AA8140:AA8171" si="509">IF(COUNTIF(F8140,"*s/s*"),1,"")</f>
        <v/>
      </c>
      <c r="AC8140" s="7"/>
      <c r="AF8140">
        <f>COUNTIF(AE8141:AE8171,"1")</f>
        <v>1</v>
      </c>
      <c r="AG8140" s="2"/>
      <c r="AI8140" s="7"/>
      <c r="AJ8140">
        <f>COUNTIF($K8141:$K8171,"1")-COUNTIFS($K8141:$K8171,"1",$L8141:$L8171,"V")</f>
        <v>5</v>
      </c>
      <c r="AK8140">
        <f>COUNTIFS($K8141:$K8171,"1",$L8141:$L8171,"Y")+COUNTIFS($K8141:$K8171,"1",$L8141:$L8171,"s")</f>
        <v>5</v>
      </c>
      <c r="AL8140">
        <f>COUNTIF($K8141:$K8171,"2")-COUNTIFS($K8141:$K8171,"2",$L8141:$L8171,"V")</f>
        <v>0</v>
      </c>
      <c r="AM8140">
        <f>COUNTIFS($K8141:$K8171,"2",$L8141:$L8171,"Y")+COUNTIFS($K8141:$K8171,"2",$L8141:$L8171,"s")</f>
        <v>0</v>
      </c>
      <c r="AN8140">
        <f>COUNTIF($K8141:$K8171,"3")-COUNTIFS($K8141:$K8171,"3",$L8141:$L8171,"V")</f>
        <v>7</v>
      </c>
      <c r="AO8140">
        <f>COUNTIFS($K8141:$K8171,"3",$L8141:$L8171,"Y")+COUNTIFS($K8141:$K8171,"3",$L8141:$L8171,"s")</f>
        <v>5</v>
      </c>
      <c r="AP8140">
        <f>COUNTIF($K8141:$K8171,"4")-COUNTIFS($K8141:$K8171,"4",$L8141:$L8171,"V")</f>
        <v>0</v>
      </c>
      <c r="AQ8140">
        <f>COUNTIFS($K8141:$K8171,"4",$L8141:$L8171,"Y")+COUNTIFS($K8141:$K8171,"4",$L8141:$L8171,"s")</f>
        <v>0</v>
      </c>
      <c r="AR8140">
        <f>COUNTIF($K8141:$K8171,"5")-COUNTIFS($K8141:$K8171,"5",$L8141:$L8171,"V")</f>
        <v>2</v>
      </c>
      <c r="AS8140">
        <f>COUNTIFS($K8141:$K8171,"5",$L8141:$L8171,"Y")+COUNTIFS($K8141:$K8171,"5",$L8141:$L8171,"s")</f>
        <v>2</v>
      </c>
      <c r="AT8140">
        <f>COUNTIF($K8141:$K8171,"6")-COUNTIFS($K8141:$K8171,"6",$L8141:$L8171,"V")</f>
        <v>0</v>
      </c>
      <c r="AU8140">
        <f>COUNTIFS($K8141:$K8171,"6",$L8141:$L8171,"Y")+COUNTIFS($K8141:$K8171,"6",$L8141:$L8171,"s")</f>
        <v>0</v>
      </c>
      <c r="AV8140">
        <f>COUNTIF($K8141:$K8171,"7")-COUNTIFS($K8141:$K8171,"7",$L8141:$L8171,"V")</f>
        <v>17</v>
      </c>
      <c r="AW8140">
        <f>COUNTIFS($K8141:$K8171,"7",$L8141:$L8171,"Y")+COUNTIFS($K8141:$K8171,"7",$L8141:$L8171,"s")</f>
        <v>7</v>
      </c>
    </row>
    <row r="8141" spans="1:49" ht="11" customHeight="1" outlineLevel="1" x14ac:dyDescent="0.25">
      <c r="A8141" t="s">
        <v>18601</v>
      </c>
      <c r="C8141" s="2" t="s">
        <v>11983</v>
      </c>
      <c r="D8141" s="2">
        <v>528</v>
      </c>
      <c r="E8141" s="7">
        <v>1962</v>
      </c>
      <c r="F8141" s="5" t="s">
        <v>3533</v>
      </c>
      <c r="H8141" s="5" t="s">
        <v>5398</v>
      </c>
      <c r="I8141" s="6" t="s">
        <v>2624</v>
      </c>
      <c r="J8141" s="6" t="s">
        <v>6992</v>
      </c>
      <c r="K8141" s="17">
        <v>1</v>
      </c>
      <c r="L8141" s="17" t="s">
        <v>7730</v>
      </c>
      <c r="M8141" s="9">
        <v>2.5</v>
      </c>
      <c r="N8141" s="9"/>
      <c r="O8141" s="21"/>
      <c r="Q8141" s="29"/>
      <c r="U8141" s="17"/>
      <c r="V8141" s="2">
        <v>329</v>
      </c>
      <c r="Y8141" t="str">
        <f t="shared" si="508"/>
        <v/>
      </c>
      <c r="AA8141" t="str">
        <f t="shared" si="509"/>
        <v/>
      </c>
      <c r="AC8141" s="7"/>
      <c r="AD8141" t="s">
        <v>2624</v>
      </c>
      <c r="AE8141">
        <f t="shared" ref="AE8141:AE8171" si="510">COUNTIF(I8141,"*Fuji*")</f>
        <v>0</v>
      </c>
      <c r="AG8141" s="2"/>
      <c r="AH8141" t="s">
        <v>2625</v>
      </c>
      <c r="AI8141" s="7" t="s">
        <v>4610</v>
      </c>
    </row>
    <row r="8142" spans="1:49" ht="11" customHeight="1" outlineLevel="1" x14ac:dyDescent="0.25">
      <c r="A8142" t="s">
        <v>18601</v>
      </c>
      <c r="C8142" s="2" t="s">
        <v>11983</v>
      </c>
      <c r="D8142" s="2" t="s">
        <v>10394</v>
      </c>
      <c r="E8142" s="7">
        <v>1962</v>
      </c>
      <c r="F8142" s="5" t="s">
        <v>10260</v>
      </c>
      <c r="H8142" s="5" t="s">
        <v>5398</v>
      </c>
      <c r="I8142" s="6" t="s">
        <v>2624</v>
      </c>
      <c r="J8142" s="6" t="s">
        <v>6992</v>
      </c>
      <c r="K8142" s="17">
        <v>1</v>
      </c>
      <c r="L8142" s="17" t="s">
        <v>7730</v>
      </c>
      <c r="M8142" s="9">
        <v>6</v>
      </c>
      <c r="N8142" s="9"/>
      <c r="O8142" s="21"/>
      <c r="Q8142" s="29"/>
      <c r="U8142" s="17"/>
      <c r="V8142" s="2"/>
      <c r="Y8142" t="str">
        <f t="shared" si="508"/>
        <v/>
      </c>
      <c r="AA8142">
        <f t="shared" si="509"/>
        <v>1</v>
      </c>
      <c r="AC8142" s="7"/>
      <c r="AD8142" t="s">
        <v>2624</v>
      </c>
      <c r="AE8142">
        <f t="shared" si="510"/>
        <v>0</v>
      </c>
      <c r="AG8142" s="2"/>
      <c r="AI8142" s="7"/>
    </row>
    <row r="8143" spans="1:49" ht="11" customHeight="1" outlineLevel="1" x14ac:dyDescent="0.25">
      <c r="A8143" t="s">
        <v>18601</v>
      </c>
      <c r="C8143" s="2" t="s">
        <v>11983</v>
      </c>
      <c r="D8143" s="2">
        <v>531</v>
      </c>
      <c r="E8143" s="7">
        <v>1962</v>
      </c>
      <c r="F8143" s="5" t="s">
        <v>5765</v>
      </c>
      <c r="H8143" s="5" t="s">
        <v>5398</v>
      </c>
      <c r="I8143" s="6" t="s">
        <v>2626</v>
      </c>
      <c r="J8143" s="6" t="s">
        <v>10395</v>
      </c>
      <c r="K8143" s="17">
        <v>3</v>
      </c>
      <c r="L8143" s="17" t="s">
        <v>7730</v>
      </c>
      <c r="M8143" s="9">
        <v>1</v>
      </c>
      <c r="N8143" s="9"/>
      <c r="O8143" s="21"/>
      <c r="Q8143" s="29"/>
      <c r="U8143" s="17"/>
      <c r="V8143" s="2" t="s">
        <v>6128</v>
      </c>
      <c r="Y8143" t="str">
        <f t="shared" si="508"/>
        <v/>
      </c>
      <c r="AA8143" t="str">
        <f t="shared" si="509"/>
        <v/>
      </c>
      <c r="AC8143" s="7"/>
      <c r="AD8143" t="s">
        <v>2626</v>
      </c>
      <c r="AE8143">
        <f t="shared" si="510"/>
        <v>0</v>
      </c>
      <c r="AG8143" s="2"/>
      <c r="AH8143" t="s">
        <v>4924</v>
      </c>
      <c r="AI8143" s="7" t="s">
        <v>4610</v>
      </c>
    </row>
    <row r="8144" spans="1:49" ht="11" customHeight="1" outlineLevel="1" x14ac:dyDescent="0.25">
      <c r="A8144" t="s">
        <v>18601</v>
      </c>
      <c r="C8144" s="2" t="s">
        <v>11983</v>
      </c>
      <c r="D8144" s="2" t="s">
        <v>10396</v>
      </c>
      <c r="E8144" s="7">
        <v>1962</v>
      </c>
      <c r="F8144" s="5" t="s">
        <v>753</v>
      </c>
      <c r="H8144" s="5" t="s">
        <v>5398</v>
      </c>
      <c r="I8144" s="6" t="s">
        <v>2626</v>
      </c>
      <c r="J8144" s="6" t="s">
        <v>10395</v>
      </c>
      <c r="K8144" s="17">
        <v>3</v>
      </c>
      <c r="L8144" s="17" t="s">
        <v>7730</v>
      </c>
      <c r="M8144" s="9">
        <v>2.8</v>
      </c>
      <c r="N8144" s="9"/>
      <c r="O8144" s="21"/>
      <c r="Q8144" s="29"/>
      <c r="U8144" s="17"/>
      <c r="V8144" s="2" t="s">
        <v>738</v>
      </c>
      <c r="X8144" t="s">
        <v>7732</v>
      </c>
      <c r="Y8144" t="str">
        <f t="shared" si="508"/>
        <v/>
      </c>
      <c r="AA8144">
        <f t="shared" si="509"/>
        <v>1</v>
      </c>
      <c r="AC8144" s="7"/>
      <c r="AD8144" t="s">
        <v>2626</v>
      </c>
      <c r="AE8144">
        <f t="shared" si="510"/>
        <v>0</v>
      </c>
      <c r="AG8144" s="2"/>
      <c r="AH8144" t="s">
        <v>4924</v>
      </c>
      <c r="AI8144" s="7" t="s">
        <v>4922</v>
      </c>
    </row>
    <row r="8145" spans="1:35" ht="11" customHeight="1" outlineLevel="1" x14ac:dyDescent="0.25">
      <c r="A8145" t="s">
        <v>18601</v>
      </c>
      <c r="C8145" s="2" t="s">
        <v>11983</v>
      </c>
      <c r="D8145" s="2">
        <v>661</v>
      </c>
      <c r="E8145" s="7">
        <v>1970</v>
      </c>
      <c r="F8145" s="5" t="s">
        <v>5696</v>
      </c>
      <c r="H8145" s="5" t="s">
        <v>5398</v>
      </c>
      <c r="I8145" s="6" t="s">
        <v>9029</v>
      </c>
      <c r="J8145" s="6" t="s">
        <v>10397</v>
      </c>
      <c r="K8145" s="17">
        <v>7</v>
      </c>
      <c r="L8145" s="17" t="s">
        <v>7730</v>
      </c>
      <c r="M8145" s="9">
        <v>2.8</v>
      </c>
      <c r="N8145" s="9"/>
      <c r="O8145" s="21"/>
      <c r="Q8145" s="29"/>
      <c r="U8145" s="17"/>
      <c r="V8145" s="2"/>
      <c r="Y8145" t="str">
        <f t="shared" si="508"/>
        <v/>
      </c>
      <c r="AA8145" t="str">
        <f t="shared" si="509"/>
        <v/>
      </c>
      <c r="AC8145" s="7"/>
      <c r="AD8145" t="s">
        <v>9029</v>
      </c>
      <c r="AE8145">
        <f t="shared" si="510"/>
        <v>0</v>
      </c>
      <c r="AG8145" s="2"/>
      <c r="AI8145" s="7"/>
    </row>
    <row r="8146" spans="1:35" ht="11" customHeight="1" outlineLevel="1" x14ac:dyDescent="0.25">
      <c r="A8146" t="s">
        <v>18601</v>
      </c>
      <c r="C8146" s="2" t="s">
        <v>11983</v>
      </c>
      <c r="D8146" s="2">
        <v>812</v>
      </c>
      <c r="E8146" s="7">
        <v>1975</v>
      </c>
      <c r="F8146" s="5" t="s">
        <v>3442</v>
      </c>
      <c r="H8146" s="5" t="s">
        <v>5398</v>
      </c>
      <c r="I8146" s="6" t="s">
        <v>10398</v>
      </c>
      <c r="J8146" s="6" t="s">
        <v>10399</v>
      </c>
      <c r="K8146" s="17">
        <v>5</v>
      </c>
      <c r="L8146" s="17" t="s">
        <v>7730</v>
      </c>
      <c r="M8146" s="9">
        <v>1</v>
      </c>
      <c r="N8146" s="9"/>
      <c r="O8146" s="21"/>
      <c r="Q8146" s="29"/>
      <c r="U8146" s="17"/>
      <c r="V8146" s="2"/>
      <c r="Y8146" t="str">
        <f t="shared" si="508"/>
        <v/>
      </c>
      <c r="AA8146" t="str">
        <f t="shared" si="509"/>
        <v/>
      </c>
      <c r="AC8146" s="7"/>
      <c r="AD8146" t="s">
        <v>10398</v>
      </c>
      <c r="AE8146">
        <f t="shared" si="510"/>
        <v>0</v>
      </c>
      <c r="AG8146" s="2"/>
      <c r="AI8146" s="7"/>
    </row>
    <row r="8147" spans="1:35" ht="11" customHeight="1" outlineLevel="1" x14ac:dyDescent="0.25">
      <c r="A8147" t="s">
        <v>18601</v>
      </c>
      <c r="C8147" s="2" t="s">
        <v>11983</v>
      </c>
      <c r="D8147" s="2">
        <v>813</v>
      </c>
      <c r="E8147" s="7">
        <v>1975</v>
      </c>
      <c r="F8147" s="5" t="s">
        <v>5750</v>
      </c>
      <c r="H8147" s="5" t="s">
        <v>5398</v>
      </c>
      <c r="I8147" s="6" t="s">
        <v>10398</v>
      </c>
      <c r="J8147" s="6" t="s">
        <v>10399</v>
      </c>
      <c r="K8147" s="17">
        <v>5</v>
      </c>
      <c r="L8147" s="17" t="s">
        <v>7730</v>
      </c>
      <c r="M8147" s="9">
        <v>1</v>
      </c>
      <c r="N8147" s="9"/>
      <c r="O8147" s="21"/>
      <c r="Q8147" s="29"/>
      <c r="U8147" s="17"/>
      <c r="V8147" s="2"/>
      <c r="Y8147" t="str">
        <f t="shared" si="508"/>
        <v/>
      </c>
      <c r="AA8147" t="str">
        <f t="shared" si="509"/>
        <v/>
      </c>
      <c r="AC8147" s="7"/>
      <c r="AD8147" t="s">
        <v>10398</v>
      </c>
      <c r="AE8147">
        <f t="shared" si="510"/>
        <v>0</v>
      </c>
      <c r="AG8147" s="2"/>
      <c r="AI8147" s="7"/>
    </row>
    <row r="8148" spans="1:35" ht="11" customHeight="1" outlineLevel="1" x14ac:dyDescent="0.25">
      <c r="A8148" t="s">
        <v>18601</v>
      </c>
      <c r="C8148" s="2" t="s">
        <v>11983</v>
      </c>
      <c r="D8148" s="2">
        <v>832</v>
      </c>
      <c r="E8148" s="7">
        <v>1976</v>
      </c>
      <c r="F8148" s="5" t="s">
        <v>5750</v>
      </c>
      <c r="H8148" s="5" t="s">
        <v>5398</v>
      </c>
      <c r="I8148" s="6" t="s">
        <v>10401</v>
      </c>
      <c r="J8148" s="6" t="s">
        <v>10400</v>
      </c>
      <c r="K8148" s="17">
        <v>1</v>
      </c>
      <c r="L8148" s="17" t="s">
        <v>7730</v>
      </c>
      <c r="M8148" s="9">
        <v>1</v>
      </c>
      <c r="N8148" s="9"/>
      <c r="O8148" s="21"/>
      <c r="Q8148" s="29"/>
      <c r="S8148">
        <v>1</v>
      </c>
      <c r="T8148">
        <v>1</v>
      </c>
      <c r="U8148" s="17"/>
      <c r="V8148" s="2">
        <v>545</v>
      </c>
      <c r="Y8148" t="str">
        <f t="shared" si="508"/>
        <v/>
      </c>
      <c r="AA8148" t="str">
        <f t="shared" si="509"/>
        <v/>
      </c>
      <c r="AC8148" s="7"/>
      <c r="AD8148" t="s">
        <v>10401</v>
      </c>
      <c r="AE8148">
        <f t="shared" si="510"/>
        <v>1</v>
      </c>
      <c r="AG8148" s="2"/>
      <c r="AH8148" t="s">
        <v>4921</v>
      </c>
      <c r="AI8148" s="7" t="s">
        <v>4610</v>
      </c>
    </row>
    <row r="8149" spans="1:35" ht="11" customHeight="1" outlineLevel="1" x14ac:dyDescent="0.25">
      <c r="A8149" t="s">
        <v>18601</v>
      </c>
      <c r="C8149" s="2" t="s">
        <v>11983</v>
      </c>
      <c r="D8149" s="2">
        <v>840</v>
      </c>
      <c r="E8149" s="7">
        <v>1976</v>
      </c>
      <c r="F8149" s="5" t="s">
        <v>3442</v>
      </c>
      <c r="H8149" s="5" t="s">
        <v>5398</v>
      </c>
      <c r="I8149" s="6" t="s">
        <v>10198</v>
      </c>
      <c r="J8149" s="6" t="s">
        <v>10402</v>
      </c>
      <c r="K8149" s="17">
        <v>7</v>
      </c>
      <c r="L8149" s="17" t="s">
        <v>7730</v>
      </c>
      <c r="M8149" s="9">
        <v>1.8</v>
      </c>
      <c r="N8149" s="9"/>
      <c r="O8149" s="21"/>
      <c r="Q8149" s="29"/>
      <c r="U8149" s="17"/>
      <c r="V8149" s="2"/>
      <c r="Y8149" t="str">
        <f t="shared" si="508"/>
        <v/>
      </c>
      <c r="AA8149" t="str">
        <f t="shared" si="509"/>
        <v/>
      </c>
      <c r="AC8149" s="7"/>
      <c r="AD8149" t="s">
        <v>10198</v>
      </c>
      <c r="AE8149">
        <f t="shared" si="510"/>
        <v>0</v>
      </c>
      <c r="AG8149" s="2"/>
      <c r="AI8149" s="7"/>
    </row>
    <row r="8150" spans="1:35" ht="11" customHeight="1" outlineLevel="1" x14ac:dyDescent="0.25">
      <c r="A8150" t="s">
        <v>18601</v>
      </c>
      <c r="C8150" s="2" t="s">
        <v>11983</v>
      </c>
      <c r="D8150" s="2">
        <v>842</v>
      </c>
      <c r="E8150" s="7">
        <v>1976</v>
      </c>
      <c r="F8150" s="5" t="s">
        <v>4863</v>
      </c>
      <c r="H8150" s="5" t="s">
        <v>5398</v>
      </c>
      <c r="I8150" s="6" t="s">
        <v>10403</v>
      </c>
      <c r="J8150" s="6" t="s">
        <v>10402</v>
      </c>
      <c r="K8150" s="17">
        <v>7</v>
      </c>
      <c r="L8150" s="17" t="s">
        <v>7730</v>
      </c>
      <c r="M8150" s="9">
        <v>8.3000000000000007</v>
      </c>
      <c r="N8150" s="9"/>
      <c r="O8150" s="21"/>
      <c r="Q8150" s="29"/>
      <c r="U8150" s="17"/>
      <c r="V8150" s="2"/>
      <c r="Y8150" t="str">
        <f t="shared" si="508"/>
        <v/>
      </c>
      <c r="AA8150" t="str">
        <f t="shared" si="509"/>
        <v/>
      </c>
      <c r="AC8150" s="7"/>
      <c r="AD8150" t="s">
        <v>10403</v>
      </c>
      <c r="AE8150">
        <f t="shared" si="510"/>
        <v>0</v>
      </c>
      <c r="AG8150" s="2"/>
      <c r="AI8150" s="7"/>
    </row>
    <row r="8151" spans="1:35" ht="11" customHeight="1" outlineLevel="1" x14ac:dyDescent="0.25">
      <c r="A8151" t="s">
        <v>18601</v>
      </c>
      <c r="C8151" s="2" t="s">
        <v>11983</v>
      </c>
      <c r="D8151" s="2">
        <v>1245</v>
      </c>
      <c r="E8151" s="7">
        <v>1989</v>
      </c>
      <c r="F8151" s="5" t="s">
        <v>2766</v>
      </c>
      <c r="H8151" s="5" t="s">
        <v>5398</v>
      </c>
      <c r="I8151" s="6" t="s">
        <v>9223</v>
      </c>
      <c r="J8151" s="6" t="s">
        <v>7554</v>
      </c>
      <c r="K8151" s="17">
        <v>7</v>
      </c>
      <c r="L8151" s="17" t="s">
        <v>7730</v>
      </c>
      <c r="M8151" s="9">
        <v>1</v>
      </c>
      <c r="N8151" s="9"/>
      <c r="O8151" s="21"/>
      <c r="Q8151" s="29"/>
      <c r="U8151" s="17"/>
      <c r="V8151" s="2"/>
      <c r="Y8151" t="str">
        <f t="shared" si="508"/>
        <v/>
      </c>
      <c r="AA8151" t="str">
        <f t="shared" si="509"/>
        <v/>
      </c>
      <c r="AC8151" s="7"/>
      <c r="AD8151" t="s">
        <v>9223</v>
      </c>
      <c r="AE8151">
        <f t="shared" si="510"/>
        <v>0</v>
      </c>
      <c r="AG8151" s="2"/>
      <c r="AI8151" s="7"/>
    </row>
    <row r="8152" spans="1:35" ht="11" customHeight="1" outlineLevel="1" x14ac:dyDescent="0.25">
      <c r="A8152" t="s">
        <v>18601</v>
      </c>
      <c r="C8152" s="2" t="s">
        <v>11983</v>
      </c>
      <c r="D8152" s="2">
        <v>1246</v>
      </c>
      <c r="E8152" s="7">
        <v>1989</v>
      </c>
      <c r="F8152" s="5" t="s">
        <v>1064</v>
      </c>
      <c r="H8152" s="5" t="s">
        <v>5398</v>
      </c>
      <c r="I8152" s="6" t="s">
        <v>9223</v>
      </c>
      <c r="J8152" s="6" t="s">
        <v>7554</v>
      </c>
      <c r="K8152" s="17">
        <v>7</v>
      </c>
      <c r="L8152" s="17" t="s">
        <v>7730</v>
      </c>
      <c r="M8152" s="9">
        <v>1</v>
      </c>
      <c r="N8152" s="9"/>
      <c r="O8152" s="21"/>
      <c r="Q8152" s="29"/>
      <c r="U8152" s="17"/>
      <c r="V8152" s="2"/>
      <c r="Y8152" t="str">
        <f t="shared" si="508"/>
        <v/>
      </c>
      <c r="AA8152" t="str">
        <f t="shared" si="509"/>
        <v/>
      </c>
      <c r="AC8152" s="7"/>
      <c r="AD8152" t="s">
        <v>9223</v>
      </c>
      <c r="AE8152">
        <f t="shared" si="510"/>
        <v>0</v>
      </c>
      <c r="AG8152" s="2"/>
      <c r="AI8152" s="7"/>
    </row>
    <row r="8153" spans="1:35" ht="11" customHeight="1" outlineLevel="1" x14ac:dyDescent="0.25">
      <c r="A8153" t="s">
        <v>18601</v>
      </c>
      <c r="C8153" s="2" t="s">
        <v>11983</v>
      </c>
      <c r="D8153" s="2" t="s">
        <v>10404</v>
      </c>
      <c r="E8153" s="7">
        <v>1998</v>
      </c>
      <c r="F8153" s="5" t="s">
        <v>10405</v>
      </c>
      <c r="H8153" s="5" t="s">
        <v>5398</v>
      </c>
      <c r="I8153" s="6" t="s">
        <v>10407</v>
      </c>
      <c r="J8153" s="6" t="s">
        <v>8499</v>
      </c>
      <c r="K8153" s="17">
        <v>1</v>
      </c>
      <c r="L8153" s="17" t="s">
        <v>7730</v>
      </c>
      <c r="M8153" s="9">
        <v>14</v>
      </c>
      <c r="N8153" s="9"/>
      <c r="O8153" s="21"/>
      <c r="Q8153" s="29"/>
      <c r="U8153" s="17"/>
      <c r="V8153" s="2"/>
      <c r="Y8153" t="str">
        <f t="shared" si="508"/>
        <v/>
      </c>
      <c r="AA8153">
        <f t="shared" si="509"/>
        <v>1</v>
      </c>
      <c r="AC8153" s="7"/>
      <c r="AD8153" t="s">
        <v>10407</v>
      </c>
      <c r="AE8153">
        <f t="shared" si="510"/>
        <v>0</v>
      </c>
      <c r="AG8153" s="2">
        <v>1</v>
      </c>
      <c r="AI8153" s="7"/>
    </row>
    <row r="8154" spans="1:35" ht="11" customHeight="1" outlineLevel="1" x14ac:dyDescent="0.25">
      <c r="A8154" t="s">
        <v>18601</v>
      </c>
      <c r="C8154" s="2" t="s">
        <v>11983</v>
      </c>
      <c r="D8154" s="2">
        <v>1967</v>
      </c>
      <c r="E8154" s="7">
        <v>1998</v>
      </c>
      <c r="F8154" s="5" t="s">
        <v>10406</v>
      </c>
      <c r="H8154" s="5" t="s">
        <v>5398</v>
      </c>
      <c r="I8154" s="6" t="s">
        <v>2352</v>
      </c>
      <c r="J8154" s="6" t="s">
        <v>8499</v>
      </c>
      <c r="K8154" s="17">
        <v>1</v>
      </c>
      <c r="L8154" s="17" t="s">
        <v>7730</v>
      </c>
      <c r="M8154" s="9">
        <v>4</v>
      </c>
      <c r="N8154" s="9"/>
      <c r="O8154" s="21"/>
      <c r="Q8154" s="29"/>
      <c r="U8154" s="17"/>
      <c r="V8154" s="2"/>
      <c r="Y8154" t="str">
        <f t="shared" si="508"/>
        <v/>
      </c>
      <c r="AA8154">
        <f t="shared" si="509"/>
        <v>1</v>
      </c>
      <c r="AC8154" s="7"/>
      <c r="AD8154" t="s">
        <v>2352</v>
      </c>
      <c r="AE8154">
        <f t="shared" si="510"/>
        <v>0</v>
      </c>
      <c r="AG8154" s="2">
        <v>1</v>
      </c>
      <c r="AI8154" s="7"/>
    </row>
    <row r="8155" spans="1:35" ht="11" customHeight="1" outlineLevel="1" x14ac:dyDescent="0.25">
      <c r="A8155" t="s">
        <v>18601</v>
      </c>
      <c r="C8155" s="2" t="s">
        <v>11983</v>
      </c>
      <c r="D8155" s="2">
        <v>1971</v>
      </c>
      <c r="E8155" s="7">
        <v>1998</v>
      </c>
      <c r="F8155" s="5" t="s">
        <v>10409</v>
      </c>
      <c r="H8155" s="5" t="s">
        <v>5398</v>
      </c>
      <c r="I8155" s="6" t="s">
        <v>9223</v>
      </c>
      <c r="J8155" s="6" t="s">
        <v>7554</v>
      </c>
      <c r="K8155" s="17">
        <v>7</v>
      </c>
      <c r="L8155" s="17" t="s">
        <v>7732</v>
      </c>
      <c r="M8155" s="9"/>
      <c r="N8155" s="9"/>
      <c r="O8155" s="21"/>
      <c r="Q8155" s="29"/>
      <c r="U8155" s="17"/>
      <c r="V8155" s="2"/>
      <c r="Y8155" t="str">
        <f t="shared" si="508"/>
        <v/>
      </c>
      <c r="AA8155" t="str">
        <f t="shared" si="509"/>
        <v/>
      </c>
      <c r="AC8155" s="7"/>
      <c r="AD8155" t="s">
        <v>9223</v>
      </c>
      <c r="AE8155">
        <f t="shared" si="510"/>
        <v>0</v>
      </c>
      <c r="AG8155" s="2"/>
      <c r="AI8155" s="7"/>
    </row>
    <row r="8156" spans="1:35" ht="11" customHeight="1" outlineLevel="1" x14ac:dyDescent="0.25">
      <c r="A8156" t="s">
        <v>18601</v>
      </c>
      <c r="C8156" s="2" t="s">
        <v>11983</v>
      </c>
      <c r="D8156" s="2">
        <v>1972</v>
      </c>
      <c r="E8156" s="7">
        <v>1998</v>
      </c>
      <c r="F8156" s="5" t="s">
        <v>10409</v>
      </c>
      <c r="H8156" s="5" t="s">
        <v>5398</v>
      </c>
      <c r="I8156" s="6" t="s">
        <v>9223</v>
      </c>
      <c r="J8156" s="6" t="s">
        <v>7554</v>
      </c>
      <c r="K8156" s="17">
        <v>7</v>
      </c>
      <c r="L8156" s="17" t="s">
        <v>7732</v>
      </c>
      <c r="M8156" s="9"/>
      <c r="N8156" s="9"/>
      <c r="O8156" s="21"/>
      <c r="Q8156" s="29"/>
      <c r="U8156" s="17"/>
      <c r="V8156" s="2"/>
      <c r="Y8156" t="str">
        <f t="shared" si="508"/>
        <v/>
      </c>
      <c r="AA8156" t="str">
        <f t="shared" si="509"/>
        <v/>
      </c>
      <c r="AC8156" s="7"/>
      <c r="AD8156" t="s">
        <v>9223</v>
      </c>
      <c r="AE8156">
        <f t="shared" si="510"/>
        <v>0</v>
      </c>
      <c r="AG8156" s="2"/>
      <c r="AI8156" s="7"/>
    </row>
    <row r="8157" spans="1:35" ht="11" customHeight="1" outlineLevel="1" x14ac:dyDescent="0.25">
      <c r="A8157" t="s">
        <v>18601</v>
      </c>
      <c r="C8157" s="2" t="s">
        <v>11983</v>
      </c>
      <c r="D8157" s="2">
        <v>1973</v>
      </c>
      <c r="E8157" s="7">
        <v>1998</v>
      </c>
      <c r="F8157" s="5" t="s">
        <v>10409</v>
      </c>
      <c r="H8157" s="5" t="s">
        <v>5398</v>
      </c>
      <c r="I8157" s="6" t="s">
        <v>9223</v>
      </c>
      <c r="J8157" s="6" t="s">
        <v>7554</v>
      </c>
      <c r="K8157" s="17">
        <v>7</v>
      </c>
      <c r="L8157" s="17" t="s">
        <v>7732</v>
      </c>
      <c r="M8157" s="9"/>
      <c r="N8157" s="9"/>
      <c r="O8157" s="21"/>
      <c r="Q8157" s="29"/>
      <c r="U8157" s="17"/>
      <c r="V8157" s="2"/>
      <c r="Y8157" t="str">
        <f t="shared" si="508"/>
        <v/>
      </c>
      <c r="AA8157" t="str">
        <f t="shared" si="509"/>
        <v/>
      </c>
      <c r="AC8157" s="7"/>
      <c r="AD8157" t="s">
        <v>9223</v>
      </c>
      <c r="AE8157">
        <f t="shared" si="510"/>
        <v>0</v>
      </c>
      <c r="AG8157" s="2"/>
      <c r="AI8157" s="7"/>
    </row>
    <row r="8158" spans="1:35" ht="11" customHeight="1" outlineLevel="1" x14ac:dyDescent="0.25">
      <c r="A8158" t="s">
        <v>18601</v>
      </c>
      <c r="C8158" s="2" t="s">
        <v>11983</v>
      </c>
      <c r="D8158" s="2" t="s">
        <v>10408</v>
      </c>
      <c r="E8158" s="7">
        <v>1998</v>
      </c>
      <c r="F8158" s="5" t="s">
        <v>10410</v>
      </c>
      <c r="H8158" s="5" t="s">
        <v>5398</v>
      </c>
      <c r="I8158" s="6" t="s">
        <v>7554</v>
      </c>
      <c r="J8158" s="6" t="s">
        <v>7554</v>
      </c>
      <c r="K8158" s="17">
        <v>7</v>
      </c>
      <c r="L8158" s="17" t="s">
        <v>7732</v>
      </c>
      <c r="M8158" s="9"/>
      <c r="N8158" s="9"/>
      <c r="O8158" s="21"/>
      <c r="Q8158" s="29"/>
      <c r="U8158" s="17"/>
      <c r="V8158" s="2"/>
      <c r="Y8158" t="str">
        <f t="shared" si="508"/>
        <v/>
      </c>
      <c r="AA8158">
        <f t="shared" si="509"/>
        <v>1</v>
      </c>
      <c r="AC8158" s="7"/>
      <c r="AD8158" t="s">
        <v>7554</v>
      </c>
      <c r="AE8158">
        <f t="shared" si="510"/>
        <v>0</v>
      </c>
      <c r="AG8158" s="2"/>
      <c r="AI8158" s="7"/>
    </row>
    <row r="8159" spans="1:35" ht="11" customHeight="1" outlineLevel="1" x14ac:dyDescent="0.25">
      <c r="A8159" t="s">
        <v>18601</v>
      </c>
      <c r="C8159" s="2" t="s">
        <v>11983</v>
      </c>
      <c r="D8159" s="2">
        <v>1974</v>
      </c>
      <c r="E8159" s="7">
        <v>1998</v>
      </c>
      <c r="F8159" s="5" t="s">
        <v>10406</v>
      </c>
      <c r="H8159" s="5" t="s">
        <v>5398</v>
      </c>
      <c r="I8159" s="6" t="s">
        <v>7554</v>
      </c>
      <c r="J8159" s="6" t="s">
        <v>7554</v>
      </c>
      <c r="K8159" s="17">
        <v>7</v>
      </c>
      <c r="L8159" s="17" t="s">
        <v>7732</v>
      </c>
      <c r="M8159" s="9"/>
      <c r="N8159" s="9"/>
      <c r="O8159" s="21"/>
      <c r="Q8159" s="29"/>
      <c r="U8159" s="17"/>
      <c r="V8159" s="2"/>
      <c r="Y8159" t="str">
        <f t="shared" si="508"/>
        <v/>
      </c>
      <c r="AA8159">
        <f t="shared" si="509"/>
        <v>1</v>
      </c>
      <c r="AC8159" s="7"/>
      <c r="AD8159" t="s">
        <v>7554</v>
      </c>
      <c r="AE8159">
        <f t="shared" si="510"/>
        <v>0</v>
      </c>
      <c r="AG8159" s="2"/>
      <c r="AI8159" s="7"/>
    </row>
    <row r="8160" spans="1:35" ht="11" customHeight="1" outlineLevel="1" x14ac:dyDescent="0.25">
      <c r="A8160" t="s">
        <v>18601</v>
      </c>
      <c r="C8160" s="2" t="s">
        <v>11983</v>
      </c>
      <c r="D8160" s="2">
        <v>2073</v>
      </c>
      <c r="E8160" s="7">
        <v>1998</v>
      </c>
      <c r="F8160" s="5" t="s">
        <v>9681</v>
      </c>
      <c r="H8160" s="5" t="s">
        <v>5398</v>
      </c>
      <c r="I8160" s="6" t="s">
        <v>21170</v>
      </c>
      <c r="J8160" s="6" t="s">
        <v>21169</v>
      </c>
      <c r="K8160" s="17">
        <v>7</v>
      </c>
      <c r="L8160" s="17" t="s">
        <v>7730</v>
      </c>
      <c r="M8160" s="9">
        <v>2.75</v>
      </c>
      <c r="N8160" s="9"/>
      <c r="O8160" s="21"/>
      <c r="Q8160" s="29"/>
      <c r="U8160" s="17"/>
      <c r="V8160" s="2"/>
      <c r="Y8160" t="str">
        <f t="shared" si="508"/>
        <v/>
      </c>
      <c r="AA8160" t="str">
        <f t="shared" si="509"/>
        <v/>
      </c>
      <c r="AC8160" s="7"/>
      <c r="AD8160" t="s">
        <v>9223</v>
      </c>
      <c r="AE8160">
        <f t="shared" si="510"/>
        <v>0</v>
      </c>
      <c r="AG8160" s="2"/>
      <c r="AI8160" s="7"/>
    </row>
    <row r="8161" spans="1:49" ht="11" customHeight="1" outlineLevel="1" x14ac:dyDescent="0.25">
      <c r="A8161" t="s">
        <v>18601</v>
      </c>
      <c r="C8161" s="2" t="s">
        <v>11983</v>
      </c>
      <c r="D8161" s="2">
        <v>2074</v>
      </c>
      <c r="E8161" s="7">
        <v>1998</v>
      </c>
      <c r="F8161" s="5" t="s">
        <v>9681</v>
      </c>
      <c r="H8161" s="5" t="s">
        <v>5398</v>
      </c>
      <c r="I8161" s="6" t="s">
        <v>21171</v>
      </c>
      <c r="J8161" s="6" t="s">
        <v>21169</v>
      </c>
      <c r="K8161" s="17">
        <v>7</v>
      </c>
      <c r="L8161" s="17" t="s">
        <v>7730</v>
      </c>
      <c r="M8161" s="9">
        <v>2.75</v>
      </c>
      <c r="N8161" s="9"/>
      <c r="O8161" s="21"/>
      <c r="Q8161" s="29"/>
      <c r="U8161" s="17"/>
      <c r="V8161" s="2"/>
      <c r="Y8161" t="str">
        <f t="shared" si="508"/>
        <v/>
      </c>
      <c r="AA8161" t="str">
        <f t="shared" si="509"/>
        <v/>
      </c>
      <c r="AC8161" s="7"/>
      <c r="AD8161" t="s">
        <v>9223</v>
      </c>
      <c r="AE8161">
        <f t="shared" si="510"/>
        <v>0</v>
      </c>
      <c r="AG8161" s="2"/>
      <c r="AI8161" s="7"/>
    </row>
    <row r="8162" spans="1:49" ht="11" customHeight="1" outlineLevel="1" x14ac:dyDescent="0.25">
      <c r="A8162" t="s">
        <v>18601</v>
      </c>
      <c r="C8162" s="2" t="s">
        <v>11983</v>
      </c>
      <c r="D8162" s="2">
        <v>2374</v>
      </c>
      <c r="E8162" s="7">
        <v>1999</v>
      </c>
      <c r="F8162" s="5" t="s">
        <v>10411</v>
      </c>
      <c r="H8162" s="5" t="s">
        <v>5398</v>
      </c>
      <c r="I8162" s="6" t="s">
        <v>2352</v>
      </c>
      <c r="J8162" s="6" t="s">
        <v>8499</v>
      </c>
      <c r="K8162" s="17">
        <v>3</v>
      </c>
      <c r="L8162" s="17" t="s">
        <v>7730</v>
      </c>
      <c r="M8162" s="9">
        <v>5</v>
      </c>
      <c r="N8162" s="9"/>
      <c r="O8162" s="21"/>
      <c r="Q8162" s="29"/>
      <c r="U8162" s="17"/>
      <c r="V8162" s="2"/>
      <c r="Y8162" t="str">
        <f t="shared" si="508"/>
        <v/>
      </c>
      <c r="AA8162" t="str">
        <f t="shared" si="509"/>
        <v/>
      </c>
      <c r="AC8162" s="7"/>
      <c r="AD8162" t="s">
        <v>2352</v>
      </c>
      <c r="AE8162">
        <f t="shared" si="510"/>
        <v>0</v>
      </c>
      <c r="AG8162" s="2">
        <v>1</v>
      </c>
      <c r="AI8162" s="7"/>
    </row>
    <row r="8163" spans="1:49" ht="11" customHeight="1" outlineLevel="1" x14ac:dyDescent="0.25">
      <c r="A8163" t="s">
        <v>18601</v>
      </c>
      <c r="C8163" s="2" t="s">
        <v>11983</v>
      </c>
      <c r="D8163" s="2">
        <v>2382</v>
      </c>
      <c r="E8163" s="7">
        <v>1999</v>
      </c>
      <c r="F8163" s="5" t="s">
        <v>10412</v>
      </c>
      <c r="H8163" s="5" t="s">
        <v>5398</v>
      </c>
      <c r="I8163" s="6" t="s">
        <v>2352</v>
      </c>
      <c r="J8163" s="6" t="s">
        <v>8499</v>
      </c>
      <c r="K8163" s="17">
        <v>3</v>
      </c>
      <c r="L8163" s="17" t="s">
        <v>20076</v>
      </c>
      <c r="M8163" s="9"/>
      <c r="N8163" s="9"/>
      <c r="O8163" s="21"/>
      <c r="Q8163" s="29"/>
      <c r="U8163" s="17"/>
      <c r="V8163" s="2"/>
      <c r="Y8163" t="str">
        <f t="shared" si="508"/>
        <v/>
      </c>
      <c r="AA8163" t="str">
        <f t="shared" si="509"/>
        <v/>
      </c>
      <c r="AC8163" s="7"/>
      <c r="AD8163" t="s">
        <v>2352</v>
      </c>
      <c r="AE8163">
        <f t="shared" si="510"/>
        <v>0</v>
      </c>
      <c r="AG8163" s="2">
        <v>1</v>
      </c>
      <c r="AI8163" s="7"/>
    </row>
    <row r="8164" spans="1:49" ht="11" customHeight="1" outlineLevel="1" x14ac:dyDescent="0.25">
      <c r="A8164" t="s">
        <v>18601</v>
      </c>
      <c r="C8164" s="2" t="s">
        <v>11983</v>
      </c>
      <c r="D8164" s="2" t="s">
        <v>10413</v>
      </c>
      <c r="E8164" s="7">
        <v>1999</v>
      </c>
      <c r="F8164" s="5" t="s">
        <v>10414</v>
      </c>
      <c r="H8164" s="5" t="s">
        <v>5398</v>
      </c>
      <c r="I8164" s="6" t="s">
        <v>2352</v>
      </c>
      <c r="J8164" s="6" t="s">
        <v>8499</v>
      </c>
      <c r="K8164" s="17">
        <v>3</v>
      </c>
      <c r="L8164" s="17" t="s">
        <v>7730</v>
      </c>
      <c r="M8164" s="9">
        <v>10.4</v>
      </c>
      <c r="N8164" s="9"/>
      <c r="O8164" s="21"/>
      <c r="Q8164" s="29"/>
      <c r="U8164" s="17"/>
      <c r="V8164" s="2"/>
      <c r="Y8164" t="str">
        <f t="shared" si="508"/>
        <v/>
      </c>
      <c r="AA8164">
        <f t="shared" si="509"/>
        <v>1</v>
      </c>
      <c r="AC8164" s="7"/>
      <c r="AD8164" t="s">
        <v>2352</v>
      </c>
      <c r="AE8164">
        <f t="shared" si="510"/>
        <v>0</v>
      </c>
      <c r="AG8164" s="2">
        <v>1</v>
      </c>
      <c r="AI8164" s="7"/>
    </row>
    <row r="8165" spans="1:49" ht="11" customHeight="1" outlineLevel="1" x14ac:dyDescent="0.25">
      <c r="A8165" t="s">
        <v>18601</v>
      </c>
      <c r="C8165" s="2" t="s">
        <v>11983</v>
      </c>
      <c r="D8165" s="2">
        <v>2437</v>
      </c>
      <c r="E8165" s="7">
        <v>1999</v>
      </c>
      <c r="F8165" s="5" t="s">
        <v>10416</v>
      </c>
      <c r="H8165" s="5" t="s">
        <v>5398</v>
      </c>
      <c r="I8165" s="6" t="s">
        <v>9935</v>
      </c>
      <c r="J8165" s="6" t="s">
        <v>10418</v>
      </c>
      <c r="K8165" s="17">
        <v>7</v>
      </c>
      <c r="L8165" s="17" t="s">
        <v>7732</v>
      </c>
      <c r="M8165" s="9"/>
      <c r="N8165" s="9"/>
      <c r="O8165" s="21"/>
      <c r="Q8165" s="29"/>
      <c r="U8165" s="17"/>
      <c r="V8165" s="2"/>
      <c r="Y8165" t="str">
        <f t="shared" si="508"/>
        <v/>
      </c>
      <c r="AA8165" t="str">
        <f t="shared" si="509"/>
        <v/>
      </c>
      <c r="AC8165" s="7"/>
      <c r="AD8165" t="s">
        <v>9935</v>
      </c>
      <c r="AE8165">
        <f t="shared" si="510"/>
        <v>0</v>
      </c>
      <c r="AG8165" s="2"/>
      <c r="AI8165" s="7"/>
    </row>
    <row r="8166" spans="1:49" ht="11" customHeight="1" outlineLevel="1" x14ac:dyDescent="0.25">
      <c r="A8166" t="s">
        <v>18601</v>
      </c>
      <c r="C8166" s="2" t="s">
        <v>11983</v>
      </c>
      <c r="D8166" s="2">
        <v>2438</v>
      </c>
      <c r="E8166" s="7">
        <v>1999</v>
      </c>
      <c r="F8166" s="5" t="s">
        <v>10416</v>
      </c>
      <c r="H8166" s="5" t="s">
        <v>5398</v>
      </c>
      <c r="I8166" s="6" t="s">
        <v>9935</v>
      </c>
      <c r="J8166" s="6" t="s">
        <v>10418</v>
      </c>
      <c r="K8166" s="17">
        <v>7</v>
      </c>
      <c r="L8166" s="17" t="s">
        <v>7732</v>
      </c>
      <c r="M8166" s="9"/>
      <c r="N8166" s="9"/>
      <c r="O8166" s="21"/>
      <c r="Q8166" s="29"/>
      <c r="U8166" s="17"/>
      <c r="V8166" s="2"/>
      <c r="Y8166" t="str">
        <f t="shared" si="508"/>
        <v/>
      </c>
      <c r="AA8166" t="str">
        <f t="shared" si="509"/>
        <v/>
      </c>
      <c r="AC8166" s="7"/>
      <c r="AD8166" t="s">
        <v>9935</v>
      </c>
      <c r="AE8166">
        <f t="shared" si="510"/>
        <v>0</v>
      </c>
      <c r="AG8166" s="2"/>
      <c r="AI8166" s="7"/>
    </row>
    <row r="8167" spans="1:49" ht="11" customHeight="1" outlineLevel="1" x14ac:dyDescent="0.25">
      <c r="A8167" t="s">
        <v>18601</v>
      </c>
      <c r="C8167" s="2" t="s">
        <v>11983</v>
      </c>
      <c r="D8167" s="2">
        <v>2439</v>
      </c>
      <c r="E8167" s="7">
        <v>1999</v>
      </c>
      <c r="F8167" s="5" t="s">
        <v>10416</v>
      </c>
      <c r="H8167" s="5" t="s">
        <v>5398</v>
      </c>
      <c r="I8167" s="6" t="s">
        <v>9935</v>
      </c>
      <c r="J8167" s="6" t="s">
        <v>10418</v>
      </c>
      <c r="K8167" s="17">
        <v>7</v>
      </c>
      <c r="L8167" s="17" t="s">
        <v>7732</v>
      </c>
      <c r="M8167" s="9"/>
      <c r="N8167" s="9"/>
      <c r="O8167" s="21"/>
      <c r="Q8167" s="29"/>
      <c r="U8167" s="17"/>
      <c r="V8167" s="2"/>
      <c r="Y8167" t="str">
        <f t="shared" si="508"/>
        <v/>
      </c>
      <c r="AA8167" t="str">
        <f t="shared" si="509"/>
        <v/>
      </c>
      <c r="AC8167" s="7"/>
      <c r="AD8167" t="s">
        <v>9935</v>
      </c>
      <c r="AE8167">
        <f t="shared" si="510"/>
        <v>0</v>
      </c>
      <c r="AG8167" s="2"/>
      <c r="AI8167" s="7"/>
    </row>
    <row r="8168" spans="1:49" ht="11" customHeight="1" outlineLevel="1" x14ac:dyDescent="0.25">
      <c r="A8168" t="s">
        <v>18601</v>
      </c>
      <c r="C8168" s="2" t="s">
        <v>11983</v>
      </c>
      <c r="D8168" s="2">
        <v>2440</v>
      </c>
      <c r="E8168" s="7">
        <v>1999</v>
      </c>
      <c r="F8168" s="5" t="s">
        <v>10416</v>
      </c>
      <c r="H8168" s="5" t="s">
        <v>5398</v>
      </c>
      <c r="I8168" s="6" t="s">
        <v>9935</v>
      </c>
      <c r="J8168" s="6" t="s">
        <v>10418</v>
      </c>
      <c r="K8168" s="17">
        <v>7</v>
      </c>
      <c r="L8168" s="17" t="s">
        <v>7732</v>
      </c>
      <c r="M8168" s="9"/>
      <c r="N8168" s="9"/>
      <c r="O8168" s="21"/>
      <c r="Q8168" s="29"/>
      <c r="U8168" s="17"/>
      <c r="V8168" s="2"/>
      <c r="Y8168" t="str">
        <f t="shared" si="508"/>
        <v/>
      </c>
      <c r="AA8168" t="str">
        <f t="shared" si="509"/>
        <v/>
      </c>
      <c r="AC8168" s="7"/>
      <c r="AD8168" t="s">
        <v>9935</v>
      </c>
      <c r="AE8168">
        <f t="shared" si="510"/>
        <v>0</v>
      </c>
      <c r="AG8168" s="2"/>
      <c r="AI8168" s="7"/>
    </row>
    <row r="8169" spans="1:49" ht="11" customHeight="1" outlineLevel="1" x14ac:dyDescent="0.25">
      <c r="A8169" t="s">
        <v>18601</v>
      </c>
      <c r="C8169" s="2" t="s">
        <v>11983</v>
      </c>
      <c r="D8169" s="2" t="s">
        <v>10415</v>
      </c>
      <c r="E8169" s="7">
        <v>1999</v>
      </c>
      <c r="F8169" s="5" t="s">
        <v>10417</v>
      </c>
      <c r="H8169" s="5" t="s">
        <v>5398</v>
      </c>
      <c r="I8169" s="6" t="s">
        <v>9942</v>
      </c>
      <c r="J8169" s="6" t="s">
        <v>10418</v>
      </c>
      <c r="K8169" s="17">
        <v>7</v>
      </c>
      <c r="L8169" s="17" t="s">
        <v>7732</v>
      </c>
      <c r="M8169" s="9"/>
      <c r="N8169" s="9"/>
      <c r="O8169" s="21"/>
      <c r="Q8169" s="29"/>
      <c r="U8169" s="17"/>
      <c r="V8169" s="2"/>
      <c r="Y8169" t="str">
        <f t="shared" si="508"/>
        <v/>
      </c>
      <c r="AA8169">
        <f t="shared" si="509"/>
        <v>1</v>
      </c>
      <c r="AC8169" s="7"/>
      <c r="AD8169" t="s">
        <v>9942</v>
      </c>
      <c r="AE8169">
        <f t="shared" si="510"/>
        <v>0</v>
      </c>
      <c r="AG8169" s="2"/>
      <c r="AI8169" s="7"/>
    </row>
    <row r="8170" spans="1:49" ht="11" customHeight="1" outlineLevel="1" x14ac:dyDescent="0.25">
      <c r="A8170" t="s">
        <v>18601</v>
      </c>
      <c r="C8170" s="2" t="s">
        <v>11983</v>
      </c>
      <c r="D8170" s="2">
        <v>2752</v>
      </c>
      <c r="E8170" s="7">
        <v>2015</v>
      </c>
      <c r="F8170" s="5" t="s">
        <v>10420</v>
      </c>
      <c r="H8170" s="5" t="s">
        <v>5398</v>
      </c>
      <c r="I8170" s="6" t="s">
        <v>10421</v>
      </c>
      <c r="J8170" s="6" t="s">
        <v>10419</v>
      </c>
      <c r="K8170" s="17">
        <v>3</v>
      </c>
      <c r="L8170" s="17" t="s">
        <v>7732</v>
      </c>
      <c r="M8170" s="9"/>
      <c r="N8170" s="9"/>
      <c r="O8170" s="21"/>
      <c r="Q8170" s="29"/>
      <c r="U8170" s="17"/>
      <c r="V8170" s="2"/>
      <c r="Y8170" t="str">
        <f t="shared" si="508"/>
        <v/>
      </c>
      <c r="AA8170" t="str">
        <f t="shared" si="509"/>
        <v/>
      </c>
      <c r="AC8170" s="7"/>
      <c r="AD8170" t="s">
        <v>10421</v>
      </c>
      <c r="AE8170">
        <f t="shared" si="510"/>
        <v>0</v>
      </c>
      <c r="AG8170" s="2"/>
      <c r="AI8170" s="7"/>
    </row>
    <row r="8171" spans="1:49" ht="11" customHeight="1" outlineLevel="1" collapsed="1" x14ac:dyDescent="0.25">
      <c r="A8171" t="s">
        <v>18601</v>
      </c>
      <c r="C8171" s="2" t="s">
        <v>11983</v>
      </c>
      <c r="D8171" s="2">
        <v>2770</v>
      </c>
      <c r="E8171" s="7">
        <v>2017</v>
      </c>
      <c r="F8171" s="5" t="s">
        <v>10423</v>
      </c>
      <c r="H8171" s="5" t="s">
        <v>5398</v>
      </c>
      <c r="I8171" s="6" t="s">
        <v>10424</v>
      </c>
      <c r="J8171" s="6" t="s">
        <v>10422</v>
      </c>
      <c r="K8171" s="17">
        <v>3</v>
      </c>
      <c r="L8171" s="17" t="s">
        <v>7732</v>
      </c>
      <c r="M8171" s="9"/>
      <c r="N8171" s="9"/>
      <c r="O8171" s="21"/>
      <c r="Q8171" s="29"/>
      <c r="U8171" s="17"/>
      <c r="V8171" s="2"/>
      <c r="Y8171" t="str">
        <f t="shared" si="508"/>
        <v/>
      </c>
      <c r="AA8171" t="str">
        <f t="shared" si="509"/>
        <v/>
      </c>
      <c r="AC8171" s="7"/>
      <c r="AD8171" t="s">
        <v>10424</v>
      </c>
      <c r="AE8171">
        <f t="shared" si="510"/>
        <v>0</v>
      </c>
      <c r="AG8171" s="2"/>
      <c r="AI8171" s="7"/>
    </row>
    <row r="8172" spans="1:49" ht="11" customHeight="1" x14ac:dyDescent="0.25">
      <c r="A8172" t="s">
        <v>13255</v>
      </c>
      <c r="B8172" t="s">
        <v>13348</v>
      </c>
      <c r="C8172" s="2" t="s">
        <v>12521</v>
      </c>
      <c r="E8172" s="7"/>
      <c r="F8172" s="5"/>
      <c r="H8172" s="5"/>
      <c r="I8172" s="6"/>
      <c r="J8172" s="6"/>
      <c r="K8172" s="17"/>
      <c r="L8172" s="17"/>
      <c r="M8172" s="9"/>
      <c r="N8172" s="9">
        <f>SUM(M8173:M8197)</f>
        <v>21.7</v>
      </c>
      <c r="O8172" s="21">
        <v>399</v>
      </c>
      <c r="P8172">
        <f>COUNTIF(L8173:L8197,"*")</f>
        <v>25</v>
      </c>
      <c r="Q8172" s="29">
        <f>P8172/O8172</f>
        <v>6.2656641604010022E-2</v>
      </c>
      <c r="R8172">
        <f>COUNTIF(L8173:L8197,"Y")+COUNTIF(L8173:L8197,"S")</f>
        <v>8</v>
      </c>
      <c r="U8172" s="17" t="s">
        <v>7730</v>
      </c>
      <c r="V8172" s="2"/>
      <c r="W8172" t="s">
        <v>18426</v>
      </c>
      <c r="Y8172" t="str">
        <f t="shared" si="505"/>
        <v/>
      </c>
      <c r="AA8172" t="str">
        <f t="shared" si="506"/>
        <v/>
      </c>
      <c r="AC8172" s="7"/>
      <c r="AF8172">
        <f>COUNTIF(AE8173:AE8197,"1")</f>
        <v>0</v>
      </c>
      <c r="AG8172" s="2"/>
      <c r="AI8172" s="7"/>
      <c r="AJ8172">
        <f>COUNTIF($K8173:$K8197,"1")-COUNTIFS($K8173:$K8197,"1",$L8173:$L8197,"V")</f>
        <v>0</v>
      </c>
      <c r="AK8172">
        <f>COUNTIFS($K8173:$K8197,"1",$L8173:$L8197,"Y")+COUNTIFS($K8173:$K8197,"1",$L8173:$L8197,"s")</f>
        <v>0</v>
      </c>
      <c r="AL8172">
        <f>COUNTIF($K8173:$K8197,"2")-COUNTIFS($K8173:$K8197,"2",$L8173:$L8197,"V")</f>
        <v>0</v>
      </c>
      <c r="AM8172">
        <f>COUNTIFS($K8173:$K8197,"2",$L8173:$L8197,"Y")+COUNTIFS($K8173:$K8197,"2",$L8173:$L8197,"s")</f>
        <v>0</v>
      </c>
      <c r="AN8172">
        <f>COUNTIF($K8173:$K8197,"3")-COUNTIFS($K8173:$K8197,"3",$L8173:$L8197,"V")</f>
        <v>0</v>
      </c>
      <c r="AO8172">
        <f>COUNTIFS($K8173:$K8197,"3",$L8173:$L8197,"Y")+COUNTIFS($K8173:$K8197,"3",$L8173:$L8197,"s")</f>
        <v>0</v>
      </c>
      <c r="AP8172">
        <f>COUNTIF($K8173:$K8197,"4")-COUNTIFS($K8173:$K8197,"4",$L8173:$L8197,"V")</f>
        <v>0</v>
      </c>
      <c r="AQ8172">
        <f>COUNTIFS($K8173:$K8197,"4",$L8173:$L8197,"Y")+COUNTIFS($K8173:$K8197,"4",$L8173:$L8197,"s")</f>
        <v>0</v>
      </c>
      <c r="AR8172">
        <f>COUNTIF($K8173:$K8197,"5")-COUNTIFS($K8173:$K8197,"5",$L8173:$L8197,"V")</f>
        <v>25</v>
      </c>
      <c r="AS8172">
        <f>COUNTIFS($K8173:$K8197,"5",$L8173:$L8197,"Y")+COUNTIFS($K8173:$K8197,"5",$L8173:$L8197,"s")</f>
        <v>8</v>
      </c>
      <c r="AT8172">
        <f>COUNTIF($K8173:$K8197,"6")-COUNTIFS($K8173:$K8197,"6",$L8173:$L8197,"V")</f>
        <v>0</v>
      </c>
      <c r="AU8172">
        <f>COUNTIFS($K8173:$K8197,"6",$L8173:$L8197,"Y")+COUNTIFS($K8173:$K8197,"6",$L8173:$L8197,"s")</f>
        <v>0</v>
      </c>
      <c r="AV8172">
        <f>COUNTIF($K8173:$K8197,"7")-COUNTIFS($K8173:$K8197,"7",$L8173:$L8197,"V")</f>
        <v>0</v>
      </c>
      <c r="AW8172">
        <f>COUNTIFS($K8173:$K8197,"7",$L8173:$L8197,"Y")+COUNTIFS($K8173:$K8197,"7",$L8173:$L8197,"s")</f>
        <v>0</v>
      </c>
    </row>
    <row r="8173" spans="1:49" ht="11" customHeight="1" outlineLevel="1" x14ac:dyDescent="0.25">
      <c r="A8173" t="s">
        <v>13216</v>
      </c>
      <c r="C8173" s="2" t="s">
        <v>12521</v>
      </c>
      <c r="D8173" s="2" t="s">
        <v>13213</v>
      </c>
      <c r="E8173" s="7">
        <v>1980</v>
      </c>
      <c r="F8173" s="8" t="s">
        <v>12580</v>
      </c>
      <c r="H8173" s="5" t="s">
        <v>5398</v>
      </c>
      <c r="I8173" s="6" t="s">
        <v>13215</v>
      </c>
      <c r="J8173" s="6" t="s">
        <v>13214</v>
      </c>
      <c r="K8173" s="17">
        <v>5</v>
      </c>
      <c r="L8173" s="17" t="s">
        <v>7730</v>
      </c>
      <c r="M8173" s="9">
        <v>2.5</v>
      </c>
      <c r="N8173" s="9"/>
      <c r="O8173" s="21"/>
      <c r="Q8173" s="29"/>
      <c r="U8173" s="17"/>
      <c r="V8173" s="2"/>
      <c r="Y8173" t="str">
        <f t="shared" si="505"/>
        <v/>
      </c>
      <c r="AA8173">
        <f t="shared" si="506"/>
        <v>1</v>
      </c>
      <c r="AC8173" s="7"/>
      <c r="AD8173" t="s">
        <v>13215</v>
      </c>
      <c r="AE8173">
        <f t="shared" ref="AE8173:AE8197" si="511">COUNTIF(I8173,"*Fuji*")</f>
        <v>0</v>
      </c>
      <c r="AG8173" s="2"/>
      <c r="AI8173" s="7"/>
    </row>
    <row r="8174" spans="1:49" ht="11" customHeight="1" outlineLevel="1" x14ac:dyDescent="0.25">
      <c r="A8174" t="s">
        <v>13216</v>
      </c>
      <c r="C8174" s="2" t="s">
        <v>12521</v>
      </c>
      <c r="D8174" s="2">
        <v>84</v>
      </c>
      <c r="E8174" s="7">
        <v>1983</v>
      </c>
      <c r="F8174" s="5" t="s">
        <v>4029</v>
      </c>
      <c r="H8174" s="5" t="s">
        <v>5398</v>
      </c>
      <c r="I8174" s="6" t="s">
        <v>13217</v>
      </c>
      <c r="J8174" s="6" t="s">
        <v>8932</v>
      </c>
      <c r="K8174" s="17">
        <v>5</v>
      </c>
      <c r="L8174" s="17" t="s">
        <v>7730</v>
      </c>
      <c r="M8174" s="9">
        <v>1.4</v>
      </c>
      <c r="N8174" s="9"/>
      <c r="O8174" s="21"/>
      <c r="Q8174" s="29"/>
      <c r="U8174" s="17"/>
      <c r="V8174" s="2"/>
      <c r="Y8174" t="str">
        <f t="shared" si="505"/>
        <v/>
      </c>
      <c r="AA8174" t="str">
        <f t="shared" si="506"/>
        <v/>
      </c>
      <c r="AC8174" s="7"/>
      <c r="AD8174" t="s">
        <v>13217</v>
      </c>
      <c r="AE8174">
        <f t="shared" si="511"/>
        <v>0</v>
      </c>
      <c r="AG8174" s="2"/>
      <c r="AI8174" s="7"/>
    </row>
    <row r="8175" spans="1:49" ht="11" customHeight="1" outlineLevel="1" x14ac:dyDescent="0.25">
      <c r="A8175" t="s">
        <v>13216</v>
      </c>
      <c r="C8175" s="2" t="s">
        <v>12521</v>
      </c>
      <c r="D8175" s="2">
        <v>91</v>
      </c>
      <c r="E8175" s="7">
        <v>1984</v>
      </c>
      <c r="F8175" s="5" t="s">
        <v>13219</v>
      </c>
      <c r="H8175" s="5" t="s">
        <v>5398</v>
      </c>
      <c r="I8175" s="6" t="s">
        <v>13221</v>
      </c>
      <c r="J8175" s="6" t="s">
        <v>13218</v>
      </c>
      <c r="K8175" s="17">
        <v>5</v>
      </c>
      <c r="L8175" s="17" t="s">
        <v>7732</v>
      </c>
      <c r="M8175" s="9"/>
      <c r="N8175" s="9"/>
      <c r="O8175" s="21"/>
      <c r="Q8175" s="29"/>
      <c r="U8175" s="17"/>
      <c r="V8175" s="2"/>
      <c r="Y8175" t="str">
        <f t="shared" si="505"/>
        <v/>
      </c>
      <c r="AA8175" t="str">
        <f t="shared" si="506"/>
        <v/>
      </c>
      <c r="AC8175" s="7"/>
      <c r="AD8175" t="s">
        <v>13221</v>
      </c>
      <c r="AE8175">
        <f t="shared" si="511"/>
        <v>0</v>
      </c>
      <c r="AG8175" s="2"/>
      <c r="AI8175" s="7"/>
    </row>
    <row r="8176" spans="1:49" ht="11" customHeight="1" outlineLevel="1" x14ac:dyDescent="0.25">
      <c r="A8176" t="s">
        <v>13216</v>
      </c>
      <c r="C8176" s="2" t="s">
        <v>12521</v>
      </c>
      <c r="D8176" s="2">
        <v>92</v>
      </c>
      <c r="E8176" s="7">
        <v>1984</v>
      </c>
      <c r="F8176" s="5" t="s">
        <v>13220</v>
      </c>
      <c r="H8176" s="5" t="s">
        <v>5398</v>
      </c>
      <c r="I8176" s="6" t="s">
        <v>13221</v>
      </c>
      <c r="J8176" s="6" t="s">
        <v>13218</v>
      </c>
      <c r="K8176" s="17">
        <v>5</v>
      </c>
      <c r="L8176" s="17" t="s">
        <v>7730</v>
      </c>
      <c r="M8176" s="9">
        <v>1.8</v>
      </c>
      <c r="N8176" s="9"/>
      <c r="O8176" s="21"/>
      <c r="Q8176" s="29"/>
      <c r="U8176" s="17"/>
      <c r="V8176" s="2"/>
      <c r="Y8176" t="str">
        <f t="shared" si="505"/>
        <v/>
      </c>
      <c r="AA8176" t="str">
        <f t="shared" si="506"/>
        <v/>
      </c>
      <c r="AC8176" s="7"/>
      <c r="AD8176" t="s">
        <v>13221</v>
      </c>
      <c r="AE8176">
        <f t="shared" si="511"/>
        <v>0</v>
      </c>
      <c r="AG8176" s="2"/>
      <c r="AI8176" s="7"/>
    </row>
    <row r="8177" spans="1:35" ht="11" customHeight="1" outlineLevel="1" x14ac:dyDescent="0.25">
      <c r="A8177" t="s">
        <v>13216</v>
      </c>
      <c r="C8177" s="2" t="s">
        <v>12521</v>
      </c>
      <c r="D8177" s="2">
        <v>191</v>
      </c>
      <c r="E8177" s="7">
        <v>1997</v>
      </c>
      <c r="F8177" s="5" t="s">
        <v>4808</v>
      </c>
      <c r="H8177" s="5" t="s">
        <v>5398</v>
      </c>
      <c r="I8177" s="6" t="s">
        <v>13223</v>
      </c>
      <c r="J8177" s="6" t="s">
        <v>13222</v>
      </c>
      <c r="K8177" s="17">
        <v>5</v>
      </c>
      <c r="L8177" s="18" t="s">
        <v>20076</v>
      </c>
      <c r="M8177" s="9"/>
      <c r="N8177" s="9"/>
      <c r="O8177" s="21"/>
      <c r="Q8177" s="29"/>
      <c r="U8177" s="17"/>
      <c r="V8177" s="2"/>
      <c r="Y8177" t="str">
        <f>IF(COUNTIF(F8177,"*fdc*"),1,"")</f>
        <v/>
      </c>
      <c r="AA8177" t="str">
        <f>IF(COUNTIF(F8177,"*s/s*"),1,"")</f>
        <v/>
      </c>
      <c r="AC8177" s="7"/>
      <c r="AD8177" t="s">
        <v>13223</v>
      </c>
      <c r="AE8177">
        <f>COUNTIF(I8177,"*Fuji*")</f>
        <v>0</v>
      </c>
      <c r="AG8177" s="2"/>
      <c r="AI8177" s="7"/>
    </row>
    <row r="8178" spans="1:35" ht="11" customHeight="1" outlineLevel="1" x14ac:dyDescent="0.25">
      <c r="A8178" t="s">
        <v>13216</v>
      </c>
      <c r="C8178" s="2" t="s">
        <v>12521</v>
      </c>
      <c r="D8178" s="3" t="s">
        <v>22470</v>
      </c>
      <c r="E8178" s="7">
        <v>1997</v>
      </c>
      <c r="F8178" s="8" t="s">
        <v>9263</v>
      </c>
      <c r="H8178" s="5" t="s">
        <v>5398</v>
      </c>
      <c r="I8178" s="6" t="s">
        <v>13223</v>
      </c>
      <c r="J8178" s="6" t="s">
        <v>13222</v>
      </c>
      <c r="K8178" s="17">
        <v>5</v>
      </c>
      <c r="L8178" s="18" t="s">
        <v>7730</v>
      </c>
      <c r="M8178" s="9">
        <v>0</v>
      </c>
      <c r="N8178" s="9"/>
      <c r="O8178" s="21"/>
      <c r="Q8178" s="29"/>
      <c r="U8178" s="17"/>
      <c r="V8178" s="2"/>
      <c r="Y8178" t="str">
        <f t="shared" si="505"/>
        <v/>
      </c>
      <c r="AA8178">
        <f t="shared" si="506"/>
        <v>1</v>
      </c>
      <c r="AC8178" s="7"/>
      <c r="AD8178" t="s">
        <v>13223</v>
      </c>
      <c r="AE8178">
        <f t="shared" si="511"/>
        <v>0</v>
      </c>
      <c r="AG8178" s="2"/>
      <c r="AI8178" s="7"/>
    </row>
    <row r="8179" spans="1:35" ht="11" customHeight="1" outlineLevel="1" x14ac:dyDescent="0.25">
      <c r="A8179" t="s">
        <v>13216</v>
      </c>
      <c r="C8179" s="2" t="s">
        <v>12521</v>
      </c>
      <c r="D8179" s="2">
        <v>223</v>
      </c>
      <c r="E8179" s="7">
        <v>2003</v>
      </c>
      <c r="F8179" s="5" t="s">
        <v>5279</v>
      </c>
      <c r="H8179" s="5" t="s">
        <v>5398</v>
      </c>
      <c r="I8179" s="6" t="s">
        <v>6289</v>
      </c>
      <c r="J8179" s="6" t="s">
        <v>13224</v>
      </c>
      <c r="K8179" s="17">
        <v>5</v>
      </c>
      <c r="L8179" s="17" t="s">
        <v>7732</v>
      </c>
      <c r="M8179" s="9"/>
      <c r="N8179" s="9"/>
      <c r="O8179" s="21"/>
      <c r="Q8179" s="29"/>
      <c r="U8179" s="17"/>
      <c r="V8179" s="2">
        <v>224</v>
      </c>
      <c r="Y8179" t="str">
        <f t="shared" si="505"/>
        <v/>
      </c>
      <c r="AA8179" t="str">
        <f t="shared" si="506"/>
        <v/>
      </c>
      <c r="AC8179" s="7"/>
      <c r="AD8179" t="s">
        <v>6289</v>
      </c>
      <c r="AE8179">
        <f t="shared" si="511"/>
        <v>0</v>
      </c>
      <c r="AG8179" s="2"/>
      <c r="AH8179" t="s">
        <v>5269</v>
      </c>
      <c r="AI8179" s="7" t="s">
        <v>4610</v>
      </c>
    </row>
    <row r="8180" spans="1:35" ht="11" customHeight="1" outlineLevel="1" x14ac:dyDescent="0.25">
      <c r="A8180" t="s">
        <v>13216</v>
      </c>
      <c r="C8180" s="2" t="s">
        <v>12521</v>
      </c>
      <c r="D8180" s="2">
        <v>235</v>
      </c>
      <c r="E8180" s="7">
        <v>2005</v>
      </c>
      <c r="F8180" s="5" t="s">
        <v>5279</v>
      </c>
      <c r="H8180" s="5" t="s">
        <v>5398</v>
      </c>
      <c r="I8180" s="6" t="s">
        <v>6290</v>
      </c>
      <c r="J8180" s="6" t="s">
        <v>7074</v>
      </c>
      <c r="K8180" s="17">
        <v>5</v>
      </c>
      <c r="L8180" s="17" t="s">
        <v>7732</v>
      </c>
      <c r="M8180" s="9"/>
      <c r="N8180" s="9"/>
      <c r="O8180" s="21"/>
      <c r="Q8180" s="29"/>
      <c r="U8180" s="17"/>
      <c r="V8180" s="2">
        <v>235</v>
      </c>
      <c r="Y8180" t="str">
        <f t="shared" si="505"/>
        <v/>
      </c>
      <c r="AA8180" t="str">
        <f t="shared" si="506"/>
        <v/>
      </c>
      <c r="AC8180" s="7"/>
      <c r="AD8180" t="s">
        <v>6290</v>
      </c>
      <c r="AE8180">
        <f t="shared" si="511"/>
        <v>0</v>
      </c>
      <c r="AG8180" s="2"/>
      <c r="AH8180" t="s">
        <v>5269</v>
      </c>
      <c r="AI8180" s="7" t="s">
        <v>4610</v>
      </c>
    </row>
    <row r="8181" spans="1:35" ht="11" customHeight="1" outlineLevel="1" x14ac:dyDescent="0.25">
      <c r="A8181" t="s">
        <v>13216</v>
      </c>
      <c r="C8181" s="2" t="s">
        <v>12521</v>
      </c>
      <c r="D8181" s="2">
        <v>265</v>
      </c>
      <c r="E8181" s="7">
        <v>2006</v>
      </c>
      <c r="F8181" s="19">
        <v>0.6</v>
      </c>
      <c r="H8181" s="5" t="s">
        <v>5398</v>
      </c>
      <c r="I8181" s="6" t="s">
        <v>13227</v>
      </c>
      <c r="J8181" s="6" t="s">
        <v>13226</v>
      </c>
      <c r="K8181" s="17">
        <v>5</v>
      </c>
      <c r="L8181" s="17" t="s">
        <v>7732</v>
      </c>
      <c r="M8181" s="9"/>
      <c r="N8181" s="9"/>
      <c r="O8181" s="21"/>
      <c r="Q8181" s="29"/>
      <c r="U8181" s="17"/>
      <c r="V8181" s="2"/>
      <c r="Y8181" t="str">
        <f t="shared" si="505"/>
        <v/>
      </c>
      <c r="AA8181" t="str">
        <f t="shared" si="506"/>
        <v/>
      </c>
      <c r="AC8181" s="7"/>
      <c r="AD8181" t="s">
        <v>13227</v>
      </c>
      <c r="AE8181">
        <f t="shared" si="511"/>
        <v>0</v>
      </c>
      <c r="AG8181" s="2"/>
      <c r="AI8181" s="7"/>
    </row>
    <row r="8182" spans="1:35" ht="11" customHeight="1" outlineLevel="1" x14ac:dyDescent="0.25">
      <c r="A8182" t="s">
        <v>13216</v>
      </c>
      <c r="C8182" s="2" t="s">
        <v>12521</v>
      </c>
      <c r="D8182" s="2" t="s">
        <v>13225</v>
      </c>
      <c r="E8182" s="7">
        <v>2006</v>
      </c>
      <c r="F8182" s="5" t="s">
        <v>10260</v>
      </c>
      <c r="H8182" s="5" t="s">
        <v>5398</v>
      </c>
      <c r="I8182" s="6" t="s">
        <v>13228</v>
      </c>
      <c r="J8182" s="6" t="s">
        <v>13226</v>
      </c>
      <c r="K8182" s="17">
        <v>5</v>
      </c>
      <c r="L8182" s="17" t="s">
        <v>7732</v>
      </c>
      <c r="M8182" s="9"/>
      <c r="N8182" s="9"/>
      <c r="O8182" s="21"/>
      <c r="Q8182" s="29"/>
      <c r="U8182" s="17"/>
      <c r="V8182" s="2"/>
      <c r="Y8182" t="str">
        <f t="shared" si="505"/>
        <v/>
      </c>
      <c r="AA8182">
        <f t="shared" si="506"/>
        <v>1</v>
      </c>
      <c r="AC8182" s="7"/>
      <c r="AD8182" t="s">
        <v>13228</v>
      </c>
      <c r="AE8182">
        <f t="shared" si="511"/>
        <v>0</v>
      </c>
      <c r="AG8182" s="2"/>
      <c r="AI8182" s="7"/>
    </row>
    <row r="8183" spans="1:35" ht="11" customHeight="1" outlineLevel="1" x14ac:dyDescent="0.25">
      <c r="A8183" t="s">
        <v>13216</v>
      </c>
      <c r="C8183" s="2" t="s">
        <v>12521</v>
      </c>
      <c r="D8183" s="2">
        <v>282</v>
      </c>
      <c r="E8183" s="7">
        <v>2008</v>
      </c>
      <c r="F8183" s="19">
        <v>0.3</v>
      </c>
      <c r="H8183" s="5" t="s">
        <v>5398</v>
      </c>
      <c r="I8183" s="6" t="s">
        <v>6289</v>
      </c>
      <c r="J8183" s="6" t="s">
        <v>13229</v>
      </c>
      <c r="K8183" s="17">
        <v>5</v>
      </c>
      <c r="L8183" s="17" t="s">
        <v>7732</v>
      </c>
      <c r="M8183" s="9"/>
      <c r="N8183" s="9"/>
      <c r="O8183" s="21"/>
      <c r="Q8183" s="29"/>
      <c r="U8183" s="17"/>
      <c r="V8183" s="2"/>
      <c r="Y8183" t="str">
        <f t="shared" si="505"/>
        <v/>
      </c>
      <c r="AA8183" t="str">
        <f t="shared" si="506"/>
        <v/>
      </c>
      <c r="AC8183" s="7"/>
      <c r="AD8183" t="s">
        <v>6289</v>
      </c>
      <c r="AE8183">
        <f t="shared" si="511"/>
        <v>0</v>
      </c>
      <c r="AG8183" s="2"/>
      <c r="AI8183" s="7"/>
    </row>
    <row r="8184" spans="1:35" ht="11" customHeight="1" outlineLevel="1" x14ac:dyDescent="0.25">
      <c r="A8184" t="s">
        <v>13216</v>
      </c>
      <c r="C8184" s="2" t="s">
        <v>12521</v>
      </c>
      <c r="D8184" s="2">
        <v>285</v>
      </c>
      <c r="E8184" s="7">
        <v>2008</v>
      </c>
      <c r="F8184" s="19">
        <v>1</v>
      </c>
      <c r="H8184" s="5" t="s">
        <v>5398</v>
      </c>
      <c r="I8184" s="6" t="s">
        <v>6289</v>
      </c>
      <c r="J8184" s="6" t="s">
        <v>13229</v>
      </c>
      <c r="K8184" s="17">
        <v>5</v>
      </c>
      <c r="L8184" s="17" t="s">
        <v>7732</v>
      </c>
      <c r="M8184" s="9"/>
      <c r="N8184" s="9"/>
      <c r="O8184" s="21"/>
      <c r="Q8184" s="29"/>
      <c r="U8184" s="17"/>
      <c r="V8184" s="2"/>
      <c r="Y8184" t="str">
        <f t="shared" si="505"/>
        <v/>
      </c>
      <c r="AA8184" t="str">
        <f t="shared" si="506"/>
        <v/>
      </c>
      <c r="AC8184" s="7"/>
      <c r="AD8184" t="s">
        <v>6289</v>
      </c>
      <c r="AE8184">
        <f t="shared" si="511"/>
        <v>0</v>
      </c>
      <c r="AG8184" s="2"/>
      <c r="AI8184" s="7"/>
    </row>
    <row r="8185" spans="1:35" ht="11" customHeight="1" outlineLevel="1" x14ac:dyDescent="0.25">
      <c r="A8185" t="s">
        <v>13216</v>
      </c>
      <c r="C8185" s="2" t="s">
        <v>12521</v>
      </c>
      <c r="D8185" s="2">
        <v>286</v>
      </c>
      <c r="E8185" s="7">
        <v>2008</v>
      </c>
      <c r="F8185" s="5" t="s">
        <v>13230</v>
      </c>
      <c r="H8185" s="5" t="s">
        <v>5398</v>
      </c>
      <c r="I8185" s="6" t="s">
        <v>6289</v>
      </c>
      <c r="J8185" s="6" t="s">
        <v>13229</v>
      </c>
      <c r="K8185" s="17">
        <v>5</v>
      </c>
      <c r="L8185" s="17" t="s">
        <v>7730</v>
      </c>
      <c r="M8185" s="9">
        <v>6</v>
      </c>
      <c r="N8185" s="9"/>
      <c r="O8185" s="21"/>
      <c r="Q8185" s="29"/>
      <c r="U8185" s="17"/>
      <c r="V8185" s="2"/>
      <c r="Y8185" t="str">
        <f t="shared" si="505"/>
        <v/>
      </c>
      <c r="AA8185">
        <f t="shared" si="506"/>
        <v>1</v>
      </c>
      <c r="AC8185" s="7"/>
      <c r="AD8185" t="s">
        <v>6289</v>
      </c>
      <c r="AE8185">
        <f t="shared" si="511"/>
        <v>0</v>
      </c>
      <c r="AG8185" s="2"/>
      <c r="AI8185" s="7"/>
    </row>
    <row r="8186" spans="1:35" ht="11" customHeight="1" outlineLevel="1" x14ac:dyDescent="0.25">
      <c r="A8186" t="s">
        <v>13216</v>
      </c>
      <c r="C8186" s="2" t="s">
        <v>12521</v>
      </c>
      <c r="D8186" s="2">
        <v>287</v>
      </c>
      <c r="E8186" s="7">
        <v>2008</v>
      </c>
      <c r="F8186" s="5" t="s">
        <v>13230</v>
      </c>
      <c r="H8186" s="5" t="s">
        <v>5398</v>
      </c>
      <c r="I8186" s="6" t="s">
        <v>6289</v>
      </c>
      <c r="J8186" s="6" t="s">
        <v>13229</v>
      </c>
      <c r="K8186" s="17">
        <v>5</v>
      </c>
      <c r="L8186" s="17" t="s">
        <v>7730</v>
      </c>
      <c r="M8186" s="9">
        <v>6</v>
      </c>
      <c r="N8186" s="9"/>
      <c r="O8186" s="21"/>
      <c r="Q8186" s="29"/>
      <c r="U8186" s="17"/>
      <c r="V8186" s="2"/>
      <c r="Y8186" t="str">
        <f t="shared" si="505"/>
        <v/>
      </c>
      <c r="AA8186">
        <f t="shared" si="506"/>
        <v>1</v>
      </c>
      <c r="AC8186" s="7"/>
      <c r="AD8186" t="s">
        <v>6289</v>
      </c>
      <c r="AE8186">
        <f t="shared" si="511"/>
        <v>0</v>
      </c>
      <c r="AG8186" s="2"/>
      <c r="AI8186" s="7"/>
    </row>
    <row r="8187" spans="1:35" ht="11" customHeight="1" outlineLevel="1" x14ac:dyDescent="0.25">
      <c r="A8187" t="s">
        <v>13216</v>
      </c>
      <c r="C8187" s="2" t="s">
        <v>12521</v>
      </c>
      <c r="D8187" s="2" t="s">
        <v>8247</v>
      </c>
      <c r="E8187" s="7">
        <v>2012</v>
      </c>
      <c r="F8187" s="8" t="s">
        <v>13232</v>
      </c>
      <c r="H8187" s="5" t="s">
        <v>5398</v>
      </c>
      <c r="I8187" s="6" t="s">
        <v>13233</v>
      </c>
      <c r="J8187" s="6" t="s">
        <v>13231</v>
      </c>
      <c r="K8187" s="17">
        <v>5</v>
      </c>
      <c r="L8187" s="17" t="s">
        <v>7732</v>
      </c>
      <c r="M8187" s="9"/>
      <c r="N8187" s="9"/>
      <c r="O8187" s="21"/>
      <c r="Q8187" s="29"/>
      <c r="U8187" s="17"/>
      <c r="V8187" s="2"/>
      <c r="Y8187" t="str">
        <f t="shared" si="505"/>
        <v/>
      </c>
      <c r="AA8187">
        <f t="shared" si="506"/>
        <v>1</v>
      </c>
      <c r="AC8187" s="7"/>
      <c r="AD8187" t="s">
        <v>13233</v>
      </c>
      <c r="AE8187">
        <f t="shared" si="511"/>
        <v>0</v>
      </c>
      <c r="AG8187" s="2"/>
      <c r="AI8187" s="7"/>
    </row>
    <row r="8188" spans="1:35" ht="11" customHeight="1" outlineLevel="1" x14ac:dyDescent="0.25">
      <c r="A8188" t="s">
        <v>13216</v>
      </c>
      <c r="C8188" s="2" t="s">
        <v>12521</v>
      </c>
      <c r="D8188" s="2">
        <v>323</v>
      </c>
      <c r="E8188" s="7">
        <v>2012</v>
      </c>
      <c r="F8188" s="5" t="s">
        <v>13235</v>
      </c>
      <c r="H8188" s="5" t="s">
        <v>5398</v>
      </c>
      <c r="I8188" s="6" t="s">
        <v>13236</v>
      </c>
      <c r="J8188" s="6" t="s">
        <v>13234</v>
      </c>
      <c r="K8188" s="17">
        <v>5</v>
      </c>
      <c r="L8188" s="17" t="s">
        <v>7730</v>
      </c>
      <c r="M8188" s="9">
        <v>4</v>
      </c>
      <c r="N8188" s="9"/>
      <c r="O8188" s="21"/>
      <c r="Q8188" s="29"/>
      <c r="U8188" s="17"/>
      <c r="V8188" s="2"/>
      <c r="Y8188" t="str">
        <f t="shared" ref="Y8188:Y8219" si="512">IF(COUNTIF(F8188,"*fdc*"),1,"")</f>
        <v/>
      </c>
      <c r="AA8188">
        <f t="shared" ref="AA8188:AA8219" si="513">IF(COUNTIF(F8188,"*s/s*"),1,"")</f>
        <v>1</v>
      </c>
      <c r="AC8188" s="7"/>
      <c r="AD8188" t="s">
        <v>13236</v>
      </c>
      <c r="AE8188">
        <f t="shared" si="511"/>
        <v>0</v>
      </c>
      <c r="AG8188" s="2"/>
      <c r="AI8188" s="7"/>
    </row>
    <row r="8189" spans="1:35" ht="11" customHeight="1" outlineLevel="1" x14ac:dyDescent="0.25">
      <c r="A8189" t="s">
        <v>13216</v>
      </c>
      <c r="C8189" s="2" t="s">
        <v>12521</v>
      </c>
      <c r="D8189" s="2">
        <v>324</v>
      </c>
      <c r="E8189" s="7">
        <v>2012</v>
      </c>
      <c r="F8189" s="5" t="s">
        <v>13237</v>
      </c>
      <c r="H8189" s="5" t="s">
        <v>5398</v>
      </c>
      <c r="I8189" s="6" t="s">
        <v>13236</v>
      </c>
      <c r="J8189" s="6" t="s">
        <v>13234</v>
      </c>
      <c r="K8189" s="17">
        <v>5</v>
      </c>
      <c r="L8189" s="17" t="s">
        <v>7732</v>
      </c>
      <c r="M8189" s="9"/>
      <c r="N8189" s="9"/>
      <c r="O8189" s="21"/>
      <c r="Q8189" s="29"/>
      <c r="U8189" s="17"/>
      <c r="V8189" s="2"/>
      <c r="Y8189" t="str">
        <f t="shared" si="512"/>
        <v/>
      </c>
      <c r="AA8189">
        <f t="shared" si="513"/>
        <v>1</v>
      </c>
      <c r="AC8189" s="7"/>
      <c r="AD8189" t="s">
        <v>13236</v>
      </c>
      <c r="AE8189">
        <f t="shared" si="511"/>
        <v>0</v>
      </c>
      <c r="AG8189" s="2"/>
      <c r="AI8189" s="7"/>
    </row>
    <row r="8190" spans="1:35" ht="11" customHeight="1" outlineLevel="1" collapsed="1" x14ac:dyDescent="0.25">
      <c r="A8190" t="s">
        <v>13216</v>
      </c>
      <c r="C8190" s="2" t="s">
        <v>12521</v>
      </c>
      <c r="D8190" s="2">
        <v>355</v>
      </c>
      <c r="E8190" s="7">
        <v>2015</v>
      </c>
      <c r="F8190" s="5" t="s">
        <v>13239</v>
      </c>
      <c r="H8190" s="5" t="s">
        <v>5398</v>
      </c>
      <c r="I8190" s="6" t="s">
        <v>13240</v>
      </c>
      <c r="J8190" s="6" t="s">
        <v>13238</v>
      </c>
      <c r="K8190" s="17">
        <v>5</v>
      </c>
      <c r="L8190" s="17" t="s">
        <v>7732</v>
      </c>
      <c r="M8190" s="9"/>
      <c r="N8190" s="9"/>
      <c r="O8190" s="21"/>
      <c r="Q8190" s="29"/>
      <c r="U8190" s="17"/>
      <c r="V8190" s="2"/>
      <c r="Y8190" t="str">
        <f t="shared" si="512"/>
        <v/>
      </c>
      <c r="AA8190">
        <f t="shared" si="513"/>
        <v>1</v>
      </c>
      <c r="AC8190" s="7"/>
      <c r="AD8190" t="s">
        <v>13240</v>
      </c>
      <c r="AE8190">
        <f t="shared" si="511"/>
        <v>0</v>
      </c>
      <c r="AG8190" s="2"/>
      <c r="AI8190" s="7"/>
    </row>
    <row r="8191" spans="1:35" ht="11" customHeight="1" outlineLevel="1" x14ac:dyDescent="0.25">
      <c r="A8191" t="s">
        <v>13216</v>
      </c>
      <c r="C8191" s="2" t="s">
        <v>12521</v>
      </c>
      <c r="D8191" s="2">
        <v>364</v>
      </c>
      <c r="E8191" s="7">
        <v>2016</v>
      </c>
      <c r="F8191" s="5" t="s">
        <v>13242</v>
      </c>
      <c r="H8191" s="5" t="s">
        <v>5398</v>
      </c>
      <c r="I8191" s="6" t="s">
        <v>13243</v>
      </c>
      <c r="J8191" s="6" t="s">
        <v>13241</v>
      </c>
      <c r="K8191" s="17">
        <v>5</v>
      </c>
      <c r="L8191" s="17" t="s">
        <v>7732</v>
      </c>
      <c r="M8191" s="9"/>
      <c r="N8191" s="9"/>
      <c r="O8191" s="21"/>
      <c r="Q8191" s="29"/>
      <c r="U8191" s="17"/>
      <c r="V8191" s="2"/>
      <c r="Y8191" t="str">
        <f t="shared" si="512"/>
        <v/>
      </c>
      <c r="AA8191">
        <f t="shared" si="513"/>
        <v>1</v>
      </c>
      <c r="AC8191" s="7"/>
      <c r="AD8191" t="s">
        <v>13243</v>
      </c>
      <c r="AE8191">
        <f t="shared" si="511"/>
        <v>0</v>
      </c>
      <c r="AG8191" s="2"/>
      <c r="AI8191" s="7"/>
    </row>
    <row r="8192" spans="1:35" ht="11" customHeight="1" outlineLevel="1" x14ac:dyDescent="0.25">
      <c r="A8192" t="s">
        <v>13216</v>
      </c>
      <c r="C8192" s="2" t="s">
        <v>12521</v>
      </c>
      <c r="D8192" s="2" t="s">
        <v>13244</v>
      </c>
      <c r="E8192" s="7">
        <v>2017</v>
      </c>
      <c r="F8192" s="5" t="s">
        <v>13245</v>
      </c>
      <c r="H8192" s="5" t="s">
        <v>5398</v>
      </c>
      <c r="I8192" s="6" t="s">
        <v>13246</v>
      </c>
      <c r="J8192" s="6" t="s">
        <v>12634</v>
      </c>
      <c r="K8192" s="17">
        <v>5</v>
      </c>
      <c r="L8192" s="17" t="s">
        <v>7732</v>
      </c>
      <c r="M8192" s="9"/>
      <c r="N8192" s="9"/>
      <c r="O8192" s="21"/>
      <c r="Q8192" s="29"/>
      <c r="U8192" s="17"/>
      <c r="V8192" s="2"/>
      <c r="Y8192" t="str">
        <f t="shared" si="512"/>
        <v/>
      </c>
      <c r="AA8192">
        <f t="shared" si="513"/>
        <v>1</v>
      </c>
      <c r="AC8192" s="7"/>
      <c r="AD8192" t="s">
        <v>13246</v>
      </c>
      <c r="AE8192">
        <f t="shared" si="511"/>
        <v>0</v>
      </c>
      <c r="AG8192" s="2"/>
      <c r="AI8192" s="7"/>
    </row>
    <row r="8193" spans="1:49" ht="11" customHeight="1" outlineLevel="1" x14ac:dyDescent="0.25">
      <c r="A8193" t="s">
        <v>13216</v>
      </c>
      <c r="C8193" s="2" t="s">
        <v>12521</v>
      </c>
      <c r="D8193" s="2" t="s">
        <v>13249</v>
      </c>
      <c r="E8193" s="7">
        <v>2019</v>
      </c>
      <c r="F8193" s="5" t="s">
        <v>13248</v>
      </c>
      <c r="H8193" s="5" t="s">
        <v>5398</v>
      </c>
      <c r="I8193" s="6" t="s">
        <v>13250</v>
      </c>
      <c r="J8193" s="6" t="s">
        <v>13247</v>
      </c>
      <c r="K8193" s="17">
        <v>5</v>
      </c>
      <c r="L8193" s="17" t="s">
        <v>7732</v>
      </c>
      <c r="M8193" s="9"/>
      <c r="N8193" s="9"/>
      <c r="O8193" s="21"/>
      <c r="Q8193" s="29"/>
      <c r="U8193" s="17"/>
      <c r="V8193" s="2"/>
      <c r="Y8193" t="str">
        <f t="shared" si="512"/>
        <v/>
      </c>
      <c r="AA8193">
        <f t="shared" si="513"/>
        <v>1</v>
      </c>
      <c r="AC8193" s="7"/>
      <c r="AD8193" t="s">
        <v>13250</v>
      </c>
      <c r="AE8193">
        <f t="shared" si="511"/>
        <v>0</v>
      </c>
      <c r="AG8193" s="2"/>
      <c r="AI8193" s="7"/>
    </row>
    <row r="8194" spans="1:49" ht="11" customHeight="1" outlineLevel="1" x14ac:dyDescent="0.25">
      <c r="A8194" t="s">
        <v>13216</v>
      </c>
      <c r="C8194" s="2" t="s">
        <v>12521</v>
      </c>
      <c r="D8194" s="2">
        <v>383</v>
      </c>
      <c r="E8194" s="7">
        <v>2019</v>
      </c>
      <c r="F8194" s="19">
        <v>0.53</v>
      </c>
      <c r="H8194" s="5" t="s">
        <v>5398</v>
      </c>
      <c r="I8194" s="6" t="s">
        <v>13252</v>
      </c>
      <c r="J8194" s="6" t="s">
        <v>13251</v>
      </c>
      <c r="K8194" s="17">
        <v>5</v>
      </c>
      <c r="L8194" s="17" t="s">
        <v>7732</v>
      </c>
      <c r="M8194" s="9"/>
      <c r="N8194" s="9"/>
      <c r="O8194" s="21"/>
      <c r="Q8194" s="29"/>
      <c r="U8194" s="17"/>
      <c r="V8194" s="2"/>
      <c r="Y8194" t="str">
        <f t="shared" si="512"/>
        <v/>
      </c>
      <c r="AA8194" t="str">
        <f t="shared" si="513"/>
        <v/>
      </c>
      <c r="AC8194" s="7"/>
      <c r="AD8194" t="s">
        <v>13252</v>
      </c>
      <c r="AE8194">
        <f t="shared" si="511"/>
        <v>0</v>
      </c>
      <c r="AG8194" s="2"/>
      <c r="AI8194" s="7"/>
    </row>
    <row r="8195" spans="1:49" ht="11" customHeight="1" outlineLevel="1" x14ac:dyDescent="0.25">
      <c r="A8195" t="s">
        <v>13216</v>
      </c>
      <c r="C8195" s="2" t="s">
        <v>12521</v>
      </c>
      <c r="D8195" s="2">
        <v>384</v>
      </c>
      <c r="E8195" s="7">
        <v>2019</v>
      </c>
      <c r="F8195" s="19">
        <v>0.86</v>
      </c>
      <c r="H8195" s="5" t="s">
        <v>5398</v>
      </c>
      <c r="I8195" s="6" t="s">
        <v>13252</v>
      </c>
      <c r="J8195" s="6" t="s">
        <v>13251</v>
      </c>
      <c r="K8195" s="17">
        <v>5</v>
      </c>
      <c r="L8195" s="17" t="s">
        <v>7732</v>
      </c>
      <c r="M8195" s="9"/>
      <c r="N8195" s="9"/>
      <c r="O8195" s="21"/>
      <c r="Q8195" s="29"/>
      <c r="U8195" s="17"/>
      <c r="V8195" s="2"/>
      <c r="Y8195" t="str">
        <f t="shared" si="512"/>
        <v/>
      </c>
      <c r="AA8195" t="str">
        <f t="shared" si="513"/>
        <v/>
      </c>
      <c r="AC8195" s="7"/>
      <c r="AD8195" t="s">
        <v>13252</v>
      </c>
      <c r="AE8195">
        <f t="shared" si="511"/>
        <v>0</v>
      </c>
      <c r="AG8195" s="2"/>
      <c r="AI8195" s="7"/>
    </row>
    <row r="8196" spans="1:49" ht="11" customHeight="1" outlineLevel="1" x14ac:dyDescent="0.25">
      <c r="A8196" t="s">
        <v>13216</v>
      </c>
      <c r="C8196" s="2" t="s">
        <v>12521</v>
      </c>
      <c r="D8196" s="2">
        <v>385</v>
      </c>
      <c r="E8196" s="7">
        <v>2019</v>
      </c>
      <c r="F8196" s="19">
        <v>0.91</v>
      </c>
      <c r="H8196" s="5" t="s">
        <v>5398</v>
      </c>
      <c r="I8196" s="6" t="s">
        <v>13252</v>
      </c>
      <c r="J8196" s="6" t="s">
        <v>13251</v>
      </c>
      <c r="K8196" s="17">
        <v>5</v>
      </c>
      <c r="L8196" s="17" t="s">
        <v>7732</v>
      </c>
      <c r="M8196" s="9"/>
      <c r="N8196" s="9"/>
      <c r="O8196" s="21"/>
      <c r="Q8196" s="29"/>
      <c r="U8196" s="17"/>
      <c r="V8196" s="2"/>
      <c r="Y8196" t="str">
        <f t="shared" si="512"/>
        <v/>
      </c>
      <c r="AA8196" t="str">
        <f t="shared" si="513"/>
        <v/>
      </c>
      <c r="AC8196" s="7"/>
      <c r="AD8196" t="s">
        <v>13252</v>
      </c>
      <c r="AE8196">
        <f t="shared" si="511"/>
        <v>0</v>
      </c>
      <c r="AG8196" s="2"/>
      <c r="AI8196" s="7"/>
    </row>
    <row r="8197" spans="1:49" ht="11" customHeight="1" outlineLevel="1" x14ac:dyDescent="0.25">
      <c r="A8197" t="s">
        <v>13216</v>
      </c>
      <c r="C8197" s="2" t="s">
        <v>12521</v>
      </c>
      <c r="D8197" s="2">
        <v>389</v>
      </c>
      <c r="E8197" s="7">
        <v>2020</v>
      </c>
      <c r="F8197" s="8" t="s">
        <v>21503</v>
      </c>
      <c r="H8197" s="5" t="s">
        <v>5398</v>
      </c>
      <c r="I8197" s="6" t="s">
        <v>13254</v>
      </c>
      <c r="J8197" s="6" t="s">
        <v>13253</v>
      </c>
      <c r="K8197" s="17">
        <v>5</v>
      </c>
      <c r="L8197" s="17" t="s">
        <v>7732</v>
      </c>
      <c r="M8197" s="9"/>
      <c r="N8197" s="9"/>
      <c r="O8197" s="21"/>
      <c r="Q8197" s="29"/>
      <c r="U8197" s="17"/>
      <c r="V8197" s="2"/>
      <c r="Y8197" t="str">
        <f t="shared" si="512"/>
        <v/>
      </c>
      <c r="AA8197" t="str">
        <f t="shared" si="513"/>
        <v/>
      </c>
      <c r="AC8197" s="7"/>
      <c r="AD8197" t="s">
        <v>13254</v>
      </c>
      <c r="AE8197">
        <f t="shared" si="511"/>
        <v>0</v>
      </c>
      <c r="AG8197" s="2"/>
      <c r="AI8197" s="7"/>
    </row>
    <row r="8198" spans="1:49" ht="11" customHeight="1" x14ac:dyDescent="0.25">
      <c r="A8198" t="s">
        <v>10453</v>
      </c>
      <c r="B8198" t="s">
        <v>12021</v>
      </c>
      <c r="C8198" s="2" t="s">
        <v>11983</v>
      </c>
      <c r="E8198" s="7"/>
      <c r="F8198" s="5"/>
      <c r="H8198" s="5"/>
      <c r="I8198" s="6"/>
      <c r="J8198" s="6"/>
      <c r="K8198" s="17"/>
      <c r="L8198" s="17"/>
      <c r="M8198" s="9"/>
      <c r="N8198" s="9">
        <f>SUM(M8199:M8226)</f>
        <v>15</v>
      </c>
      <c r="O8198" s="21">
        <v>1066</v>
      </c>
      <c r="P8198">
        <f>COUNTIF(L8199:L8226,"*")</f>
        <v>28</v>
      </c>
      <c r="Q8198" s="29">
        <f>P8198/O8198</f>
        <v>2.6266416510318951E-2</v>
      </c>
      <c r="R8198">
        <f>COUNTIF(L8199:L8226,"Y")+COUNTIF(L8199:L8226,"S")</f>
        <v>9</v>
      </c>
      <c r="U8198" s="17" t="s">
        <v>7730</v>
      </c>
      <c r="V8198" s="2"/>
      <c r="W8198" t="s">
        <v>18585</v>
      </c>
      <c r="Y8198" t="str">
        <f t="shared" si="512"/>
        <v/>
      </c>
      <c r="AA8198" t="str">
        <f t="shared" si="513"/>
        <v/>
      </c>
      <c r="AC8198" s="7"/>
      <c r="AF8198">
        <f>COUNTIF(AE8199:AE8226,"1")</f>
        <v>0</v>
      </c>
      <c r="AG8198" s="2"/>
      <c r="AI8198" s="7"/>
      <c r="AJ8198">
        <f>COUNTIF($K8199:$K8226,"1")-COUNTIFS($K8199:$K8226,"1",$L8199:$L8226,"V")</f>
        <v>3</v>
      </c>
      <c r="AK8198">
        <f>COUNTIFS($K8199:$K8226,"1",$L8199:$L8226,"Y")+COUNTIFS($K8199:$K8226,"1",$L8199:$L8226,"s")</f>
        <v>3</v>
      </c>
      <c r="AL8198">
        <f>COUNTIF($K8199:$K8226,"2")-COUNTIFS($K8199:$K8226,"2",$L8199:$L8226,"V")</f>
        <v>0</v>
      </c>
      <c r="AM8198">
        <f>COUNTIFS($K8199:$K8226,"2",$L8199:$L8226,"Y")+COUNTIFS($K8199:$K8226,"2",$L8199:$L8226,"s")</f>
        <v>0</v>
      </c>
      <c r="AN8198">
        <f>COUNTIF($K8199:$K8226,"3")-COUNTIFS($K8199:$K8226,"3",$L8199:$L8226,"V")</f>
        <v>2</v>
      </c>
      <c r="AO8198">
        <f>COUNTIFS($K8199:$K8226,"3",$L8199:$L8226,"Y")+COUNTIFS($K8199:$K8226,"3",$L8199:$L8226,"s")</f>
        <v>2</v>
      </c>
      <c r="AP8198">
        <f>COUNTIF($K8199:$K8226,"4")-COUNTIFS($K8199:$K8226,"4",$L8199:$L8226,"V")</f>
        <v>0</v>
      </c>
      <c r="AQ8198">
        <f>COUNTIFS($K8199:$K8226,"4",$L8199:$L8226,"Y")+COUNTIFS($K8199:$K8226,"4",$L8199:$L8226,"s")</f>
        <v>0</v>
      </c>
      <c r="AR8198">
        <f>COUNTIF($K8199:$K8226,"5")-COUNTIFS($K8199:$K8226,"5",$L8199:$L8226,"V")</f>
        <v>0</v>
      </c>
      <c r="AS8198">
        <f>COUNTIFS($K8199:$K8226,"5",$L8199:$L8226,"Y")+COUNTIFS($K8199:$K8226,"5",$L8199:$L8226,"s")</f>
        <v>0</v>
      </c>
      <c r="AT8198">
        <f>COUNTIF($K8199:$K8226,"6")-COUNTIFS($K8199:$K8226,"6",$L8199:$L8226,"V")</f>
        <v>0</v>
      </c>
      <c r="AU8198">
        <f>COUNTIFS($K8199:$K8226,"6",$L8199:$L8226,"Y")+COUNTIFS($K8199:$K8226,"6",$L8199:$L8226,"s")</f>
        <v>0</v>
      </c>
      <c r="AV8198">
        <f>COUNTIF($K8199:$K8226,"7")-COUNTIFS($K8199:$K8226,"7",$L8199:$L8226,"V")</f>
        <v>23</v>
      </c>
      <c r="AW8198">
        <f>COUNTIFS($K8199:$K8226,"7",$L8199:$L8226,"Y")+COUNTIFS($K8199:$K8226,"7",$L8199:$L8226,"s")</f>
        <v>4</v>
      </c>
    </row>
    <row r="8199" spans="1:49" ht="11" customHeight="1" outlineLevel="1" x14ac:dyDescent="0.25">
      <c r="A8199" t="s">
        <v>4683</v>
      </c>
      <c r="C8199" s="2" t="s">
        <v>11983</v>
      </c>
      <c r="D8199" s="2">
        <v>6</v>
      </c>
      <c r="E8199" s="7">
        <v>1964</v>
      </c>
      <c r="F8199" s="5" t="s">
        <v>1107</v>
      </c>
      <c r="H8199" s="5" t="s">
        <v>3268</v>
      </c>
      <c r="I8199" s="6" t="s">
        <v>4041</v>
      </c>
      <c r="J8199" s="6" t="s">
        <v>10429</v>
      </c>
      <c r="K8199" s="17">
        <v>3</v>
      </c>
      <c r="L8199" s="17" t="s">
        <v>7730</v>
      </c>
      <c r="M8199" s="9">
        <v>0.5</v>
      </c>
      <c r="N8199" s="9"/>
      <c r="O8199" s="21"/>
      <c r="Q8199" s="29"/>
      <c r="S8199">
        <v>1</v>
      </c>
      <c r="T8199">
        <v>1</v>
      </c>
      <c r="U8199" s="17"/>
      <c r="V8199" s="2">
        <v>10</v>
      </c>
      <c r="Y8199" t="str">
        <f t="shared" si="512"/>
        <v/>
      </c>
      <c r="AA8199" t="str">
        <f t="shared" si="513"/>
        <v/>
      </c>
      <c r="AC8199" s="7"/>
      <c r="AD8199" t="s">
        <v>4041</v>
      </c>
      <c r="AE8199">
        <f t="shared" ref="AE8199:AE8226" si="514">COUNTIF(I8199,"*Fuji*")</f>
        <v>0</v>
      </c>
      <c r="AG8199" s="2"/>
      <c r="AH8199" t="s">
        <v>4042</v>
      </c>
      <c r="AI8199" s="7" t="s">
        <v>4610</v>
      </c>
    </row>
    <row r="8200" spans="1:49" ht="11" customHeight="1" outlineLevel="1" x14ac:dyDescent="0.25">
      <c r="A8200" t="s">
        <v>4683</v>
      </c>
      <c r="C8200" s="2" t="s">
        <v>11983</v>
      </c>
      <c r="D8200" s="2">
        <v>45</v>
      </c>
      <c r="E8200" s="7">
        <v>1966</v>
      </c>
      <c r="F8200" s="5" t="s">
        <v>1107</v>
      </c>
      <c r="H8200" s="5" t="s">
        <v>3268</v>
      </c>
      <c r="I8200" s="6" t="s">
        <v>4041</v>
      </c>
      <c r="J8200" s="6" t="s">
        <v>6992</v>
      </c>
      <c r="K8200" s="17">
        <v>3</v>
      </c>
      <c r="L8200" s="17" t="s">
        <v>7730</v>
      </c>
      <c r="M8200" s="9">
        <v>1.5</v>
      </c>
      <c r="N8200" s="9"/>
      <c r="O8200" s="21"/>
      <c r="Q8200" s="29"/>
      <c r="U8200" s="17"/>
      <c r="V8200" s="2">
        <v>45</v>
      </c>
      <c r="Y8200" t="str">
        <f t="shared" si="512"/>
        <v/>
      </c>
      <c r="AA8200" t="str">
        <f t="shared" si="513"/>
        <v/>
      </c>
      <c r="AC8200" s="7"/>
      <c r="AD8200" t="s">
        <v>4041</v>
      </c>
      <c r="AE8200">
        <f t="shared" si="514"/>
        <v>0</v>
      </c>
      <c r="AG8200" s="2"/>
      <c r="AI8200" s="7"/>
    </row>
    <row r="8201" spans="1:49" ht="11" customHeight="1" outlineLevel="1" x14ac:dyDescent="0.25">
      <c r="A8201" t="s">
        <v>4683</v>
      </c>
      <c r="C8201" s="2" t="s">
        <v>11983</v>
      </c>
      <c r="D8201" s="2">
        <v>348</v>
      </c>
      <c r="E8201" s="7">
        <v>1980</v>
      </c>
      <c r="F8201" s="5" t="s">
        <v>10430</v>
      </c>
      <c r="H8201" s="5" t="s">
        <v>5398</v>
      </c>
      <c r="I8201" s="6" t="s">
        <v>10434</v>
      </c>
      <c r="J8201" s="6" t="s">
        <v>7576</v>
      </c>
      <c r="K8201" s="17">
        <v>7</v>
      </c>
      <c r="L8201" s="17" t="s">
        <v>7730</v>
      </c>
      <c r="M8201" s="9">
        <v>0.3</v>
      </c>
      <c r="N8201" s="9"/>
      <c r="O8201" s="21"/>
      <c r="Q8201" s="29"/>
      <c r="U8201" s="17"/>
      <c r="V8201" s="2"/>
      <c r="Y8201" t="str">
        <f t="shared" si="512"/>
        <v/>
      </c>
      <c r="AA8201" t="str">
        <f t="shared" si="513"/>
        <v/>
      </c>
      <c r="AC8201" s="7"/>
      <c r="AD8201" t="s">
        <v>10434</v>
      </c>
      <c r="AE8201">
        <f t="shared" si="514"/>
        <v>0</v>
      </c>
      <c r="AG8201" s="2"/>
      <c r="AI8201" s="7"/>
    </row>
    <row r="8202" spans="1:49" ht="11" customHeight="1" outlineLevel="1" x14ac:dyDescent="0.25">
      <c r="A8202" t="s">
        <v>4683</v>
      </c>
      <c r="C8202" s="2" t="s">
        <v>11983</v>
      </c>
      <c r="D8202" s="2">
        <v>349</v>
      </c>
      <c r="E8202" s="7">
        <v>1980</v>
      </c>
      <c r="F8202" s="5" t="s">
        <v>10431</v>
      </c>
      <c r="H8202" s="5" t="s">
        <v>5398</v>
      </c>
      <c r="I8202" s="6" t="s">
        <v>10435</v>
      </c>
      <c r="J8202" s="6" t="s">
        <v>7576</v>
      </c>
      <c r="K8202" s="17">
        <v>7</v>
      </c>
      <c r="L8202" s="17" t="s">
        <v>7730</v>
      </c>
      <c r="M8202" s="9">
        <v>0.7</v>
      </c>
      <c r="N8202" s="9"/>
      <c r="O8202" s="21"/>
      <c r="Q8202" s="29"/>
      <c r="U8202" s="17"/>
      <c r="V8202" s="2"/>
      <c r="Y8202" t="str">
        <f t="shared" si="512"/>
        <v/>
      </c>
      <c r="AA8202" t="str">
        <f t="shared" si="513"/>
        <v/>
      </c>
      <c r="AC8202" s="7"/>
      <c r="AD8202" t="s">
        <v>10435</v>
      </c>
      <c r="AE8202">
        <f t="shared" si="514"/>
        <v>0</v>
      </c>
      <c r="AG8202" s="2"/>
      <c r="AI8202" s="7"/>
    </row>
    <row r="8203" spans="1:49" ht="11" customHeight="1" outlineLevel="1" x14ac:dyDescent="0.25">
      <c r="A8203" t="s">
        <v>4683</v>
      </c>
      <c r="C8203" s="2" t="s">
        <v>11983</v>
      </c>
      <c r="D8203" s="2">
        <v>350</v>
      </c>
      <c r="E8203" s="7">
        <v>1980</v>
      </c>
      <c r="F8203" s="5" t="s">
        <v>10432</v>
      </c>
      <c r="H8203" s="5" t="s">
        <v>5398</v>
      </c>
      <c r="I8203" s="6" t="s">
        <v>10436</v>
      </c>
      <c r="J8203" s="6" t="s">
        <v>7576</v>
      </c>
      <c r="K8203" s="17">
        <v>7</v>
      </c>
      <c r="L8203" s="17" t="s">
        <v>7730</v>
      </c>
      <c r="M8203" s="9">
        <v>2.25</v>
      </c>
      <c r="N8203" s="9"/>
      <c r="O8203" s="21"/>
      <c r="Q8203" s="29"/>
      <c r="U8203" s="17"/>
      <c r="V8203" s="2"/>
      <c r="Y8203" t="str">
        <f t="shared" si="512"/>
        <v/>
      </c>
      <c r="AA8203" t="str">
        <f t="shared" si="513"/>
        <v/>
      </c>
      <c r="AC8203" s="7"/>
      <c r="AD8203" t="s">
        <v>10436</v>
      </c>
      <c r="AE8203">
        <f t="shared" si="514"/>
        <v>0</v>
      </c>
      <c r="AG8203" s="2"/>
      <c r="AI8203" s="7"/>
    </row>
    <row r="8204" spans="1:49" ht="11" customHeight="1" outlineLevel="1" x14ac:dyDescent="0.25">
      <c r="A8204" t="s">
        <v>4683</v>
      </c>
      <c r="C8204" s="2" t="s">
        <v>11983</v>
      </c>
      <c r="D8204" s="2">
        <v>351</v>
      </c>
      <c r="E8204" s="7">
        <v>1980</v>
      </c>
      <c r="F8204" s="5" t="s">
        <v>10433</v>
      </c>
      <c r="H8204" s="5" t="s">
        <v>5398</v>
      </c>
      <c r="I8204" s="6" t="s">
        <v>10437</v>
      </c>
      <c r="J8204" s="6" t="s">
        <v>7576</v>
      </c>
      <c r="K8204" s="17">
        <v>7</v>
      </c>
      <c r="L8204" s="17" t="s">
        <v>7730</v>
      </c>
      <c r="M8204" s="9">
        <v>2.25</v>
      </c>
      <c r="N8204" s="9"/>
      <c r="O8204" s="21"/>
      <c r="Q8204" s="29"/>
      <c r="U8204" s="17"/>
      <c r="V8204" s="2"/>
      <c r="Y8204" t="str">
        <f t="shared" si="512"/>
        <v/>
      </c>
      <c r="AA8204" t="str">
        <f t="shared" si="513"/>
        <v/>
      </c>
      <c r="AC8204" s="7"/>
      <c r="AD8204" t="s">
        <v>10437</v>
      </c>
      <c r="AE8204">
        <f t="shared" si="514"/>
        <v>0</v>
      </c>
      <c r="AG8204" s="2"/>
      <c r="AI8204" s="7"/>
    </row>
    <row r="8205" spans="1:49" ht="11" customHeight="1" outlineLevel="1" x14ac:dyDescent="0.25">
      <c r="A8205" t="s">
        <v>4683</v>
      </c>
      <c r="C8205" s="2" t="s">
        <v>11983</v>
      </c>
      <c r="D8205" s="3" t="s">
        <v>20161</v>
      </c>
      <c r="E8205" s="7">
        <v>2007</v>
      </c>
      <c r="F8205" s="5" t="s">
        <v>11147</v>
      </c>
      <c r="H8205" s="5" t="s">
        <v>5398</v>
      </c>
      <c r="I8205" s="6" t="s">
        <v>10249</v>
      </c>
      <c r="J8205" s="6" t="s">
        <v>11150</v>
      </c>
      <c r="K8205" s="17">
        <v>1</v>
      </c>
      <c r="L8205" s="17" t="s">
        <v>7730</v>
      </c>
      <c r="M8205" s="9">
        <v>2.5</v>
      </c>
      <c r="N8205" s="9"/>
      <c r="O8205" s="21"/>
      <c r="Q8205" s="29"/>
      <c r="U8205" s="17"/>
      <c r="V8205" s="2"/>
      <c r="Y8205" t="str">
        <f t="shared" si="512"/>
        <v/>
      </c>
      <c r="AA8205">
        <f t="shared" si="513"/>
        <v>1</v>
      </c>
      <c r="AC8205" s="7"/>
      <c r="AD8205" t="s">
        <v>10249</v>
      </c>
      <c r="AE8205">
        <f t="shared" si="514"/>
        <v>0</v>
      </c>
      <c r="AG8205" s="2">
        <v>1</v>
      </c>
      <c r="AI8205" s="7"/>
    </row>
    <row r="8206" spans="1:49" ht="11" customHeight="1" outlineLevel="1" x14ac:dyDescent="0.25">
      <c r="A8206" t="s">
        <v>4683</v>
      </c>
      <c r="C8206" s="2" t="s">
        <v>11983</v>
      </c>
      <c r="D8206" s="3" t="s">
        <v>20161</v>
      </c>
      <c r="E8206" s="7">
        <v>2007</v>
      </c>
      <c r="F8206" s="5" t="s">
        <v>11148</v>
      </c>
      <c r="H8206" s="5" t="s">
        <v>5398</v>
      </c>
      <c r="I8206" s="6" t="s">
        <v>10249</v>
      </c>
      <c r="J8206" s="6" t="s">
        <v>11150</v>
      </c>
      <c r="K8206" s="17">
        <v>1</v>
      </c>
      <c r="L8206" s="17" t="s">
        <v>7730</v>
      </c>
      <c r="M8206" s="9">
        <v>2.5</v>
      </c>
      <c r="N8206" s="9"/>
      <c r="O8206" s="21"/>
      <c r="Q8206" s="29"/>
      <c r="U8206" s="17"/>
      <c r="V8206" s="2"/>
      <c r="Y8206" t="str">
        <f t="shared" si="512"/>
        <v/>
      </c>
      <c r="AA8206">
        <f t="shared" si="513"/>
        <v>1</v>
      </c>
      <c r="AC8206" s="7"/>
      <c r="AD8206" t="s">
        <v>10249</v>
      </c>
      <c r="AE8206">
        <f t="shared" si="514"/>
        <v>0</v>
      </c>
      <c r="AG8206" s="2">
        <v>1</v>
      </c>
      <c r="AI8206" s="7"/>
    </row>
    <row r="8207" spans="1:49" ht="11" customHeight="1" outlineLevel="1" x14ac:dyDescent="0.25">
      <c r="A8207" t="s">
        <v>4683</v>
      </c>
      <c r="C8207" s="2" t="s">
        <v>11983</v>
      </c>
      <c r="D8207" s="3" t="s">
        <v>20161</v>
      </c>
      <c r="E8207" s="7">
        <v>2007</v>
      </c>
      <c r="F8207" s="5" t="s">
        <v>11149</v>
      </c>
      <c r="H8207" s="5" t="s">
        <v>5398</v>
      </c>
      <c r="I8207" s="6" t="s">
        <v>10249</v>
      </c>
      <c r="J8207" s="6" t="s">
        <v>11150</v>
      </c>
      <c r="K8207" s="17">
        <v>1</v>
      </c>
      <c r="L8207" s="17" t="s">
        <v>7730</v>
      </c>
      <c r="M8207" s="9">
        <v>2.5</v>
      </c>
      <c r="N8207" s="9"/>
      <c r="O8207" s="21"/>
      <c r="Q8207" s="29"/>
      <c r="U8207" s="17"/>
      <c r="V8207" s="2"/>
      <c r="Y8207" t="str">
        <f t="shared" si="512"/>
        <v/>
      </c>
      <c r="AA8207">
        <f t="shared" si="513"/>
        <v>1</v>
      </c>
      <c r="AC8207" s="7"/>
      <c r="AD8207" t="s">
        <v>10249</v>
      </c>
      <c r="AE8207">
        <f t="shared" si="514"/>
        <v>0</v>
      </c>
      <c r="AG8207" s="2">
        <v>1</v>
      </c>
      <c r="AI8207" s="7"/>
    </row>
    <row r="8208" spans="1:49" ht="11" customHeight="1" outlineLevel="1" x14ac:dyDescent="0.25">
      <c r="A8208" t="s">
        <v>4683</v>
      </c>
      <c r="C8208" s="2" t="s">
        <v>11983</v>
      </c>
      <c r="D8208" s="2">
        <v>1043</v>
      </c>
      <c r="E8208" s="7">
        <v>2019</v>
      </c>
      <c r="F8208" s="5" t="s">
        <v>10441</v>
      </c>
      <c r="H8208" s="5" t="s">
        <v>5398</v>
      </c>
      <c r="I8208" s="6" t="s">
        <v>10436</v>
      </c>
      <c r="J8208" s="6" t="s">
        <v>10449</v>
      </c>
      <c r="K8208" s="17">
        <v>7</v>
      </c>
      <c r="L8208" s="17" t="s">
        <v>7732</v>
      </c>
      <c r="M8208" s="9"/>
      <c r="N8208" s="9"/>
      <c r="O8208" s="21"/>
      <c r="Q8208" s="29"/>
      <c r="U8208" s="17"/>
      <c r="V8208" s="2"/>
      <c r="Y8208" t="str">
        <f t="shared" si="512"/>
        <v/>
      </c>
      <c r="AA8208" t="str">
        <f t="shared" si="513"/>
        <v/>
      </c>
      <c r="AC8208" s="7"/>
      <c r="AD8208" t="s">
        <v>10436</v>
      </c>
      <c r="AE8208">
        <f t="shared" si="514"/>
        <v>0</v>
      </c>
      <c r="AG8208" s="2"/>
      <c r="AI8208" s="7"/>
    </row>
    <row r="8209" spans="1:35" ht="11" customHeight="1" outlineLevel="1" x14ac:dyDescent="0.25">
      <c r="A8209" t="s">
        <v>4683</v>
      </c>
      <c r="C8209" s="2" t="s">
        <v>11983</v>
      </c>
      <c r="D8209" s="2">
        <v>1044</v>
      </c>
      <c r="E8209" s="7">
        <v>2019</v>
      </c>
      <c r="F8209" s="5" t="s">
        <v>10441</v>
      </c>
      <c r="H8209" s="5" t="s">
        <v>5398</v>
      </c>
      <c r="I8209" s="6" t="s">
        <v>10435</v>
      </c>
      <c r="J8209" s="6" t="s">
        <v>10449</v>
      </c>
      <c r="K8209" s="17">
        <v>7</v>
      </c>
      <c r="L8209" s="17" t="s">
        <v>7732</v>
      </c>
      <c r="M8209" s="9"/>
      <c r="N8209" s="9"/>
      <c r="O8209" s="21"/>
      <c r="Q8209" s="29"/>
      <c r="U8209" s="17"/>
      <c r="V8209" s="2"/>
      <c r="Y8209" t="str">
        <f t="shared" si="512"/>
        <v/>
      </c>
      <c r="AA8209" t="str">
        <f t="shared" si="513"/>
        <v/>
      </c>
      <c r="AC8209" s="7"/>
      <c r="AD8209" t="s">
        <v>10435</v>
      </c>
      <c r="AE8209">
        <f t="shared" si="514"/>
        <v>0</v>
      </c>
      <c r="AG8209" s="2"/>
      <c r="AI8209" s="7"/>
    </row>
    <row r="8210" spans="1:35" ht="11" customHeight="1" outlineLevel="1" x14ac:dyDescent="0.25">
      <c r="A8210" t="s">
        <v>4683</v>
      </c>
      <c r="C8210" s="2" t="s">
        <v>11983</v>
      </c>
      <c r="D8210" s="2">
        <v>1045</v>
      </c>
      <c r="E8210" s="7">
        <v>2019</v>
      </c>
      <c r="F8210" s="5" t="s">
        <v>10441</v>
      </c>
      <c r="H8210" s="5" t="s">
        <v>5398</v>
      </c>
      <c r="I8210" s="6" t="s">
        <v>10444</v>
      </c>
      <c r="J8210" s="6" t="s">
        <v>10449</v>
      </c>
      <c r="K8210" s="17">
        <v>7</v>
      </c>
      <c r="L8210" s="17" t="s">
        <v>7732</v>
      </c>
      <c r="M8210" s="9"/>
      <c r="N8210" s="9"/>
      <c r="O8210" s="21"/>
      <c r="Q8210" s="29"/>
      <c r="U8210" s="17"/>
      <c r="V8210" s="2"/>
      <c r="Y8210" t="str">
        <f t="shared" si="512"/>
        <v/>
      </c>
      <c r="AA8210" t="str">
        <f t="shared" si="513"/>
        <v/>
      </c>
      <c r="AC8210" s="7"/>
      <c r="AD8210" t="s">
        <v>10444</v>
      </c>
      <c r="AE8210">
        <f t="shared" si="514"/>
        <v>0</v>
      </c>
      <c r="AG8210" s="2"/>
      <c r="AI8210" s="7"/>
    </row>
    <row r="8211" spans="1:35" ht="11" customHeight="1" outlineLevel="1" x14ac:dyDescent="0.25">
      <c r="A8211" t="s">
        <v>4683</v>
      </c>
      <c r="C8211" s="2" t="s">
        <v>11983</v>
      </c>
      <c r="D8211" s="2">
        <v>1046</v>
      </c>
      <c r="E8211" s="7">
        <v>2019</v>
      </c>
      <c r="F8211" s="5" t="s">
        <v>10441</v>
      </c>
      <c r="H8211" s="5" t="s">
        <v>5398</v>
      </c>
      <c r="I8211" s="6" t="s">
        <v>10445</v>
      </c>
      <c r="J8211" s="6" t="s">
        <v>10449</v>
      </c>
      <c r="K8211" s="17">
        <v>7</v>
      </c>
      <c r="L8211" s="17" t="s">
        <v>7732</v>
      </c>
      <c r="M8211" s="9"/>
      <c r="N8211" s="9"/>
      <c r="O8211" s="21"/>
      <c r="Q8211" s="29"/>
      <c r="U8211" s="17"/>
      <c r="V8211" s="2"/>
      <c r="Y8211" t="str">
        <f t="shared" si="512"/>
        <v/>
      </c>
      <c r="AA8211" t="str">
        <f t="shared" si="513"/>
        <v/>
      </c>
      <c r="AC8211" s="7"/>
      <c r="AD8211" t="s">
        <v>10445</v>
      </c>
      <c r="AE8211">
        <f t="shared" si="514"/>
        <v>0</v>
      </c>
      <c r="AG8211" s="2"/>
      <c r="AI8211" s="7"/>
    </row>
    <row r="8212" spans="1:35" ht="11" customHeight="1" outlineLevel="1" x14ac:dyDescent="0.25">
      <c r="A8212" t="s">
        <v>4683</v>
      </c>
      <c r="C8212" s="2" t="s">
        <v>11983</v>
      </c>
      <c r="D8212" s="2">
        <v>1047</v>
      </c>
      <c r="E8212" s="7">
        <v>2019</v>
      </c>
      <c r="F8212" s="5" t="s">
        <v>10441</v>
      </c>
      <c r="H8212" s="5" t="s">
        <v>5398</v>
      </c>
      <c r="I8212" s="6" t="s">
        <v>10446</v>
      </c>
      <c r="J8212" s="6" t="s">
        <v>10449</v>
      </c>
      <c r="K8212" s="17">
        <v>7</v>
      </c>
      <c r="L8212" s="17" t="s">
        <v>7732</v>
      </c>
      <c r="M8212" s="9"/>
      <c r="N8212" s="9"/>
      <c r="O8212" s="21"/>
      <c r="Q8212" s="29"/>
      <c r="U8212" s="17"/>
      <c r="V8212" s="2"/>
      <c r="Y8212" t="str">
        <f t="shared" si="512"/>
        <v/>
      </c>
      <c r="AA8212" t="str">
        <f t="shared" si="513"/>
        <v/>
      </c>
      <c r="AC8212" s="7"/>
      <c r="AD8212" t="s">
        <v>10446</v>
      </c>
      <c r="AE8212">
        <f t="shared" si="514"/>
        <v>0</v>
      </c>
      <c r="AG8212" s="2"/>
      <c r="AI8212" s="7"/>
    </row>
    <row r="8213" spans="1:35" ht="11" customHeight="1" outlineLevel="1" x14ac:dyDescent="0.25">
      <c r="A8213" t="s">
        <v>4683</v>
      </c>
      <c r="C8213" s="2" t="s">
        <v>11983</v>
      </c>
      <c r="D8213" s="2">
        <v>1048</v>
      </c>
      <c r="E8213" s="7">
        <v>2019</v>
      </c>
      <c r="F8213" s="5" t="s">
        <v>10441</v>
      </c>
      <c r="H8213" s="5" t="s">
        <v>5398</v>
      </c>
      <c r="I8213" s="6" t="s">
        <v>10447</v>
      </c>
      <c r="J8213" s="6" t="s">
        <v>10449</v>
      </c>
      <c r="K8213" s="17">
        <v>7</v>
      </c>
      <c r="L8213" s="17" t="s">
        <v>7732</v>
      </c>
      <c r="M8213" s="9"/>
      <c r="N8213" s="9"/>
      <c r="O8213" s="21"/>
      <c r="Q8213" s="29"/>
      <c r="U8213" s="17"/>
      <c r="V8213" s="2"/>
      <c r="Y8213" t="str">
        <f t="shared" si="512"/>
        <v/>
      </c>
      <c r="AA8213" t="str">
        <f t="shared" si="513"/>
        <v/>
      </c>
      <c r="AC8213" s="7"/>
      <c r="AD8213" t="s">
        <v>10447</v>
      </c>
      <c r="AE8213">
        <f t="shared" si="514"/>
        <v>0</v>
      </c>
      <c r="AG8213" s="2"/>
      <c r="AI8213" s="7"/>
    </row>
    <row r="8214" spans="1:35" ht="11" customHeight="1" outlineLevel="1" x14ac:dyDescent="0.25">
      <c r="A8214" t="s">
        <v>4683</v>
      </c>
      <c r="C8214" s="2" t="s">
        <v>11983</v>
      </c>
      <c r="D8214" s="2" t="s">
        <v>10438</v>
      </c>
      <c r="E8214" s="7">
        <v>2019</v>
      </c>
      <c r="F8214" s="5" t="s">
        <v>10443</v>
      </c>
      <c r="H8214" s="5" t="s">
        <v>5398</v>
      </c>
      <c r="I8214" s="6" t="s">
        <v>7554</v>
      </c>
      <c r="J8214" s="6" t="s">
        <v>10449</v>
      </c>
      <c r="K8214" s="17">
        <v>7</v>
      </c>
      <c r="L8214" s="17" t="s">
        <v>7732</v>
      </c>
      <c r="M8214" s="9"/>
      <c r="N8214" s="9"/>
      <c r="O8214" s="21"/>
      <c r="Q8214" s="29"/>
      <c r="U8214" s="17"/>
      <c r="V8214" s="2"/>
      <c r="Y8214" t="str">
        <f t="shared" si="512"/>
        <v/>
      </c>
      <c r="AA8214">
        <f t="shared" si="513"/>
        <v>1</v>
      </c>
      <c r="AC8214" s="7"/>
      <c r="AD8214" t="s">
        <v>7554</v>
      </c>
      <c r="AE8214">
        <f t="shared" si="514"/>
        <v>0</v>
      </c>
      <c r="AG8214" s="2"/>
      <c r="AI8214" s="7"/>
    </row>
    <row r="8215" spans="1:35" ht="11" customHeight="1" outlineLevel="1" x14ac:dyDescent="0.25">
      <c r="A8215" t="s">
        <v>4683</v>
      </c>
      <c r="C8215" s="2" t="s">
        <v>11983</v>
      </c>
      <c r="D8215" s="2">
        <v>1049</v>
      </c>
      <c r="E8215" s="7">
        <v>2019</v>
      </c>
      <c r="F8215" s="5" t="s">
        <v>4570</v>
      </c>
      <c r="H8215" s="5" t="s">
        <v>5398</v>
      </c>
      <c r="I8215" s="6" t="s">
        <v>10448</v>
      </c>
      <c r="J8215" s="6" t="s">
        <v>10449</v>
      </c>
      <c r="K8215" s="17">
        <v>7</v>
      </c>
      <c r="L8215" s="17" t="s">
        <v>7732</v>
      </c>
      <c r="M8215" s="9"/>
      <c r="N8215" s="9"/>
      <c r="O8215" s="21"/>
      <c r="Q8215" s="29"/>
      <c r="U8215" s="17"/>
      <c r="V8215" s="2"/>
      <c r="Y8215" t="str">
        <f t="shared" si="512"/>
        <v/>
      </c>
      <c r="AA8215" t="str">
        <f t="shared" si="513"/>
        <v/>
      </c>
      <c r="AC8215" s="7"/>
      <c r="AD8215" t="s">
        <v>10448</v>
      </c>
      <c r="AE8215">
        <f t="shared" si="514"/>
        <v>0</v>
      </c>
      <c r="AG8215" s="2"/>
      <c r="AI8215" s="7"/>
    </row>
    <row r="8216" spans="1:35" ht="11" customHeight="1" outlineLevel="1" x14ac:dyDescent="0.25">
      <c r="A8216" t="s">
        <v>4683</v>
      </c>
      <c r="C8216" s="2" t="s">
        <v>11983</v>
      </c>
      <c r="D8216" s="2" t="s">
        <v>10439</v>
      </c>
      <c r="E8216" s="7">
        <v>2019</v>
      </c>
      <c r="F8216" s="5" t="s">
        <v>10442</v>
      </c>
      <c r="H8216" s="5" t="s">
        <v>5398</v>
      </c>
      <c r="I8216" s="6" t="s">
        <v>10448</v>
      </c>
      <c r="J8216" s="6" t="s">
        <v>10449</v>
      </c>
      <c r="K8216" s="17">
        <v>7</v>
      </c>
      <c r="L8216" s="17" t="s">
        <v>7732</v>
      </c>
      <c r="M8216" s="9"/>
      <c r="N8216" s="9"/>
      <c r="O8216" s="21"/>
      <c r="Q8216" s="29"/>
      <c r="U8216" s="17"/>
      <c r="V8216" s="2"/>
      <c r="Y8216" t="str">
        <f t="shared" si="512"/>
        <v/>
      </c>
      <c r="AA8216">
        <f t="shared" si="513"/>
        <v>1</v>
      </c>
      <c r="AC8216" s="7"/>
      <c r="AD8216" t="s">
        <v>10448</v>
      </c>
      <c r="AE8216">
        <f t="shared" si="514"/>
        <v>0</v>
      </c>
      <c r="AG8216" s="2"/>
      <c r="AI8216" s="7"/>
    </row>
    <row r="8217" spans="1:35" ht="11" customHeight="1" outlineLevel="1" x14ac:dyDescent="0.25">
      <c r="A8217" t="s">
        <v>4683</v>
      </c>
      <c r="C8217" s="2" t="s">
        <v>11983</v>
      </c>
      <c r="D8217" s="2">
        <v>1050</v>
      </c>
      <c r="E8217" s="7">
        <v>2019</v>
      </c>
      <c r="F8217" s="5" t="s">
        <v>4570</v>
      </c>
      <c r="H8217" s="5" t="s">
        <v>5398</v>
      </c>
      <c r="I8217" s="6" t="s">
        <v>10446</v>
      </c>
      <c r="J8217" s="6" t="s">
        <v>10449</v>
      </c>
      <c r="K8217" s="17">
        <v>7</v>
      </c>
      <c r="L8217" s="17" t="s">
        <v>7732</v>
      </c>
      <c r="M8217" s="9"/>
      <c r="N8217" s="9"/>
      <c r="O8217" s="21"/>
      <c r="Q8217" s="29"/>
      <c r="U8217" s="17"/>
      <c r="V8217" s="2"/>
      <c r="Y8217" t="str">
        <f t="shared" si="512"/>
        <v/>
      </c>
      <c r="AA8217" t="str">
        <f t="shared" si="513"/>
        <v/>
      </c>
      <c r="AC8217" s="7"/>
      <c r="AD8217" t="s">
        <v>10446</v>
      </c>
      <c r="AE8217">
        <f t="shared" si="514"/>
        <v>0</v>
      </c>
      <c r="AG8217" s="2"/>
      <c r="AI8217" s="7"/>
    </row>
    <row r="8218" spans="1:35" ht="11" customHeight="1" outlineLevel="1" x14ac:dyDescent="0.25">
      <c r="A8218" t="s">
        <v>4683</v>
      </c>
      <c r="C8218" s="2" t="s">
        <v>11983</v>
      </c>
      <c r="D8218" s="2" t="s">
        <v>10440</v>
      </c>
      <c r="E8218" s="7">
        <v>2019</v>
      </c>
      <c r="F8218" s="5" t="s">
        <v>10442</v>
      </c>
      <c r="H8218" s="5" t="s">
        <v>5398</v>
      </c>
      <c r="I8218" s="6" t="s">
        <v>10446</v>
      </c>
      <c r="J8218" s="6" t="s">
        <v>10449</v>
      </c>
      <c r="K8218" s="17">
        <v>7</v>
      </c>
      <c r="L8218" s="17" t="s">
        <v>7732</v>
      </c>
      <c r="M8218" s="9"/>
      <c r="N8218" s="9"/>
      <c r="O8218" s="21"/>
      <c r="Q8218" s="29"/>
      <c r="U8218" s="17"/>
      <c r="V8218" s="2"/>
      <c r="Y8218" t="str">
        <f t="shared" si="512"/>
        <v/>
      </c>
      <c r="AA8218">
        <f t="shared" si="513"/>
        <v>1</v>
      </c>
      <c r="AC8218" s="7"/>
      <c r="AD8218" t="s">
        <v>10446</v>
      </c>
      <c r="AE8218">
        <f t="shared" si="514"/>
        <v>0</v>
      </c>
      <c r="AG8218" s="2"/>
      <c r="AI8218" s="7"/>
    </row>
    <row r="8219" spans="1:35" ht="11" customHeight="1" outlineLevel="1" x14ac:dyDescent="0.25">
      <c r="A8219" t="s">
        <v>4683</v>
      </c>
      <c r="C8219" s="2" t="s">
        <v>11983</v>
      </c>
      <c r="D8219" s="2">
        <v>1051</v>
      </c>
      <c r="E8219" s="7">
        <v>2019</v>
      </c>
      <c r="F8219" s="5" t="s">
        <v>4570</v>
      </c>
      <c r="H8219" s="5" t="s">
        <v>5398</v>
      </c>
      <c r="I8219" s="6" t="s">
        <v>10272</v>
      </c>
      <c r="J8219" s="6" t="s">
        <v>10449</v>
      </c>
      <c r="K8219" s="17">
        <v>7</v>
      </c>
      <c r="L8219" s="17" t="s">
        <v>7732</v>
      </c>
      <c r="M8219" s="9"/>
      <c r="N8219" s="9"/>
      <c r="O8219" s="21"/>
      <c r="Q8219" s="29"/>
      <c r="U8219" s="17"/>
      <c r="V8219" s="2"/>
      <c r="Y8219" t="str">
        <f t="shared" si="512"/>
        <v/>
      </c>
      <c r="AA8219" t="str">
        <f t="shared" si="513"/>
        <v/>
      </c>
      <c r="AC8219" s="7"/>
      <c r="AD8219" t="s">
        <v>10272</v>
      </c>
      <c r="AE8219">
        <f t="shared" si="514"/>
        <v>0</v>
      </c>
      <c r="AG8219" s="2"/>
      <c r="AI8219" s="7"/>
    </row>
    <row r="8220" spans="1:35" ht="11" customHeight="1" outlineLevel="1" x14ac:dyDescent="0.25">
      <c r="A8220" t="s">
        <v>4683</v>
      </c>
      <c r="C8220" s="2" t="s">
        <v>11983</v>
      </c>
      <c r="D8220" s="2" t="s">
        <v>10450</v>
      </c>
      <c r="E8220" s="7">
        <v>2019</v>
      </c>
      <c r="F8220" s="5" t="s">
        <v>10442</v>
      </c>
      <c r="H8220" s="5" t="s">
        <v>5398</v>
      </c>
      <c r="I8220" s="6" t="s">
        <v>10272</v>
      </c>
      <c r="J8220" s="6" t="s">
        <v>10449</v>
      </c>
      <c r="K8220" s="17">
        <v>7</v>
      </c>
      <c r="L8220" s="17" t="s">
        <v>7732</v>
      </c>
      <c r="M8220" s="9"/>
      <c r="N8220" s="9"/>
      <c r="O8220" s="21"/>
      <c r="Q8220" s="29"/>
      <c r="U8220" s="17"/>
      <c r="V8220" s="2"/>
      <c r="Y8220" t="str">
        <f t="shared" ref="Y8220:Y8283" si="515">IF(COUNTIF(F8220,"*fdc*"),1,"")</f>
        <v/>
      </c>
      <c r="AA8220">
        <f t="shared" ref="AA8220:AA8283" si="516">IF(COUNTIF(F8220,"*s/s*"),1,"")</f>
        <v>1</v>
      </c>
      <c r="AC8220" s="7"/>
      <c r="AD8220" t="s">
        <v>10272</v>
      </c>
      <c r="AE8220">
        <f t="shared" si="514"/>
        <v>0</v>
      </c>
      <c r="AG8220" s="2"/>
      <c r="AI8220" s="7"/>
    </row>
    <row r="8221" spans="1:35" ht="11" customHeight="1" outlineLevel="1" collapsed="1" x14ac:dyDescent="0.25">
      <c r="A8221" t="s">
        <v>4683</v>
      </c>
      <c r="C8221" s="2" t="s">
        <v>11983</v>
      </c>
      <c r="D8221" s="2">
        <v>1052</v>
      </c>
      <c r="E8221" s="7">
        <v>2019</v>
      </c>
      <c r="F8221" s="5" t="s">
        <v>4570</v>
      </c>
      <c r="H8221" s="5" t="s">
        <v>5398</v>
      </c>
      <c r="I8221" s="6" t="s">
        <v>9435</v>
      </c>
      <c r="J8221" s="6" t="s">
        <v>10449</v>
      </c>
      <c r="K8221" s="17">
        <v>7</v>
      </c>
      <c r="L8221" s="17" t="s">
        <v>7732</v>
      </c>
      <c r="M8221" s="9"/>
      <c r="N8221" s="9"/>
      <c r="O8221" s="21"/>
      <c r="Q8221" s="29"/>
      <c r="U8221" s="17"/>
      <c r="V8221" s="2"/>
      <c r="Y8221" t="str">
        <f t="shared" si="515"/>
        <v/>
      </c>
      <c r="AA8221" t="str">
        <f t="shared" si="516"/>
        <v/>
      </c>
      <c r="AC8221" s="7"/>
      <c r="AD8221" t="s">
        <v>9435</v>
      </c>
      <c r="AE8221">
        <f t="shared" si="514"/>
        <v>0</v>
      </c>
      <c r="AG8221" s="2"/>
      <c r="AI8221" s="7"/>
    </row>
    <row r="8222" spans="1:35" ht="11" customHeight="1" outlineLevel="1" x14ac:dyDescent="0.25">
      <c r="A8222" t="s">
        <v>4683</v>
      </c>
      <c r="C8222" s="2" t="s">
        <v>11983</v>
      </c>
      <c r="D8222" s="2" t="s">
        <v>10451</v>
      </c>
      <c r="E8222" s="7">
        <v>2019</v>
      </c>
      <c r="F8222" s="5" t="s">
        <v>10442</v>
      </c>
      <c r="H8222" s="5" t="s">
        <v>5398</v>
      </c>
      <c r="I8222" s="6" t="s">
        <v>9435</v>
      </c>
      <c r="J8222" s="6" t="s">
        <v>10449</v>
      </c>
      <c r="K8222" s="17">
        <v>7</v>
      </c>
      <c r="L8222" s="17" t="s">
        <v>7732</v>
      </c>
      <c r="M8222" s="9"/>
      <c r="N8222" s="9"/>
      <c r="O8222" s="21"/>
      <c r="Q8222" s="29"/>
      <c r="U8222" s="17"/>
      <c r="V8222" s="2"/>
      <c r="Y8222" t="str">
        <f t="shared" si="515"/>
        <v/>
      </c>
      <c r="AA8222">
        <f t="shared" si="516"/>
        <v>1</v>
      </c>
      <c r="AC8222" s="7"/>
      <c r="AD8222" t="s">
        <v>9435</v>
      </c>
      <c r="AE8222">
        <f t="shared" si="514"/>
        <v>0</v>
      </c>
      <c r="AG8222" s="2"/>
      <c r="AI8222" s="7"/>
    </row>
    <row r="8223" spans="1:35" ht="11" customHeight="1" outlineLevel="1" x14ac:dyDescent="0.25">
      <c r="A8223" t="s">
        <v>4683</v>
      </c>
      <c r="C8223" s="2" t="s">
        <v>11983</v>
      </c>
      <c r="D8223" s="2">
        <v>1053</v>
      </c>
      <c r="E8223" s="7">
        <v>2019</v>
      </c>
      <c r="F8223" s="5" t="s">
        <v>4570</v>
      </c>
      <c r="H8223" s="5" t="s">
        <v>5398</v>
      </c>
      <c r="I8223" s="6" t="s">
        <v>10435</v>
      </c>
      <c r="J8223" s="6" t="s">
        <v>10449</v>
      </c>
      <c r="K8223" s="17">
        <v>7</v>
      </c>
      <c r="L8223" s="17" t="s">
        <v>7732</v>
      </c>
      <c r="M8223" s="9"/>
      <c r="N8223" s="9"/>
      <c r="O8223" s="21"/>
      <c r="Q8223" s="29"/>
      <c r="U8223" s="17"/>
      <c r="V8223" s="2"/>
      <c r="Y8223" t="str">
        <f t="shared" si="515"/>
        <v/>
      </c>
      <c r="AA8223" t="str">
        <f t="shared" si="516"/>
        <v/>
      </c>
      <c r="AC8223" s="7"/>
      <c r="AD8223" t="s">
        <v>10435</v>
      </c>
      <c r="AE8223">
        <f t="shared" si="514"/>
        <v>0</v>
      </c>
      <c r="AG8223" s="2"/>
      <c r="AI8223" s="7"/>
    </row>
    <row r="8224" spans="1:35" ht="11" customHeight="1" outlineLevel="1" x14ac:dyDescent="0.25">
      <c r="A8224" t="s">
        <v>4683</v>
      </c>
      <c r="C8224" s="2" t="s">
        <v>11983</v>
      </c>
      <c r="D8224" s="2" t="s">
        <v>10452</v>
      </c>
      <c r="E8224" s="7">
        <v>2019</v>
      </c>
      <c r="F8224" s="5" t="s">
        <v>10442</v>
      </c>
      <c r="H8224" s="5" t="s">
        <v>5398</v>
      </c>
      <c r="I8224" s="6" t="s">
        <v>10435</v>
      </c>
      <c r="J8224" s="6" t="s">
        <v>10449</v>
      </c>
      <c r="K8224" s="17">
        <v>7</v>
      </c>
      <c r="L8224" s="17" t="s">
        <v>7732</v>
      </c>
      <c r="M8224" s="9"/>
      <c r="N8224" s="9"/>
      <c r="O8224" s="21"/>
      <c r="Q8224" s="29"/>
      <c r="U8224" s="17"/>
      <c r="V8224" s="2"/>
      <c r="Y8224" t="str">
        <f t="shared" si="515"/>
        <v/>
      </c>
      <c r="AA8224">
        <f t="shared" si="516"/>
        <v>1</v>
      </c>
      <c r="AC8224" s="7"/>
      <c r="AD8224" t="s">
        <v>10435</v>
      </c>
      <c r="AE8224">
        <f t="shared" si="514"/>
        <v>0</v>
      </c>
      <c r="AG8224" s="2"/>
      <c r="AI8224" s="7"/>
    </row>
    <row r="8225" spans="1:49" ht="11" customHeight="1" outlineLevel="1" x14ac:dyDescent="0.25">
      <c r="A8225" t="s">
        <v>4683</v>
      </c>
      <c r="C8225" s="2" t="s">
        <v>11983</v>
      </c>
      <c r="D8225" s="2">
        <v>1054</v>
      </c>
      <c r="E8225" s="7">
        <v>2019</v>
      </c>
      <c r="F8225" s="5" t="s">
        <v>4570</v>
      </c>
      <c r="H8225" s="5" t="s">
        <v>5398</v>
      </c>
      <c r="I8225" s="6" t="s">
        <v>9031</v>
      </c>
      <c r="J8225" s="6" t="s">
        <v>10449</v>
      </c>
      <c r="K8225" s="17">
        <v>7</v>
      </c>
      <c r="L8225" s="17" t="s">
        <v>7732</v>
      </c>
      <c r="M8225" s="9"/>
      <c r="N8225" s="9"/>
      <c r="O8225" s="21"/>
      <c r="Q8225" s="29"/>
      <c r="U8225" s="17"/>
      <c r="V8225" s="2"/>
      <c r="Y8225" t="str">
        <f t="shared" si="515"/>
        <v/>
      </c>
      <c r="AA8225" t="str">
        <f t="shared" si="516"/>
        <v/>
      </c>
      <c r="AC8225" s="7"/>
      <c r="AD8225" t="s">
        <v>9031</v>
      </c>
      <c r="AE8225">
        <f t="shared" si="514"/>
        <v>0</v>
      </c>
      <c r="AG8225" s="2"/>
      <c r="AI8225" s="7"/>
    </row>
    <row r="8226" spans="1:49" ht="11" customHeight="1" outlineLevel="1" x14ac:dyDescent="0.25">
      <c r="A8226" t="s">
        <v>4683</v>
      </c>
      <c r="C8226" s="2" t="s">
        <v>11983</v>
      </c>
      <c r="D8226" s="2" t="s">
        <v>8955</v>
      </c>
      <c r="E8226" s="7">
        <v>2019</v>
      </c>
      <c r="F8226" s="5" t="s">
        <v>10442</v>
      </c>
      <c r="H8226" s="5" t="s">
        <v>5398</v>
      </c>
      <c r="I8226" s="6" t="s">
        <v>9031</v>
      </c>
      <c r="J8226" s="6" t="s">
        <v>10449</v>
      </c>
      <c r="K8226" s="17">
        <v>7</v>
      </c>
      <c r="L8226" s="17" t="s">
        <v>7732</v>
      </c>
      <c r="M8226" s="9"/>
      <c r="N8226" s="9"/>
      <c r="O8226" s="21"/>
      <c r="Q8226" s="29"/>
      <c r="U8226" s="17"/>
      <c r="V8226" s="2"/>
      <c r="Y8226" t="str">
        <f t="shared" si="515"/>
        <v/>
      </c>
      <c r="AA8226">
        <f t="shared" si="516"/>
        <v>1</v>
      </c>
      <c r="AC8226" s="7"/>
      <c r="AD8226" t="s">
        <v>9031</v>
      </c>
      <c r="AE8226">
        <f t="shared" si="514"/>
        <v>0</v>
      </c>
      <c r="AG8226" s="2"/>
      <c r="AI8226" s="7"/>
    </row>
    <row r="8227" spans="1:49" ht="11" customHeight="1" x14ac:dyDescent="0.25">
      <c r="A8227" t="s">
        <v>14529</v>
      </c>
      <c r="B8227" t="s">
        <v>14528</v>
      </c>
      <c r="C8227" s="2" t="s">
        <v>12953</v>
      </c>
      <c r="E8227" s="7"/>
      <c r="F8227" s="5"/>
      <c r="H8227" s="5"/>
      <c r="I8227" s="6"/>
      <c r="J8227" s="6"/>
      <c r="K8227" s="17"/>
      <c r="L8227" s="17"/>
      <c r="M8227" s="9"/>
      <c r="N8227" s="9">
        <f>SUM(M8228:M8360)</f>
        <v>164</v>
      </c>
      <c r="O8227" s="21">
        <v>9146</v>
      </c>
      <c r="P8227">
        <f>COUNTIF(L8228:L8360,"*")</f>
        <v>133</v>
      </c>
      <c r="Q8227" s="29">
        <f>P8227/O8227</f>
        <v>1.4541876230045922E-2</v>
      </c>
      <c r="R8227">
        <f>COUNTIF(L8228:L8360,"Y")+COUNTIF(L8228:L8360,"S")</f>
        <v>59</v>
      </c>
      <c r="U8227" s="17" t="s">
        <v>7730</v>
      </c>
      <c r="V8227" s="2"/>
      <c r="W8227" t="s">
        <v>18428</v>
      </c>
      <c r="Y8227" t="str">
        <f t="shared" si="515"/>
        <v/>
      </c>
      <c r="AA8227" t="str">
        <f t="shared" si="516"/>
        <v/>
      </c>
      <c r="AC8227" s="7"/>
      <c r="AF8227">
        <f>COUNTIF(AE8228:AE8360,"1")</f>
        <v>22</v>
      </c>
      <c r="AG8227" s="2"/>
      <c r="AI8227" s="7"/>
      <c r="AJ8227">
        <f>COUNTIF($K8228:$K8360,"1")-COUNTIFS($K8228:$K8360,"1",$L8228:$L8360,"V")</f>
        <v>31</v>
      </c>
      <c r="AK8227">
        <f>COUNTIFS($K8228:$K8360,"1",$L8228:$L8360,"Y")+COUNTIFS($K8228:$K8360,"1",$L8228:$L8360,"s")</f>
        <v>20</v>
      </c>
      <c r="AL8227">
        <f>COUNTIF($K8228:$K8360,"2")-COUNTIFS($K8228:$K8360,"2",$L8228:$L8360,"V")</f>
        <v>0</v>
      </c>
      <c r="AM8227">
        <f>COUNTIFS($K8228:$K8360,"2",$L8228:$L8360,"Y")+COUNTIFS($K8228:$K8360,"2",$L8228:$L8360,"s")</f>
        <v>0</v>
      </c>
      <c r="AN8227">
        <f>COUNTIF($K8228:$K8360,"3")-COUNTIFS($K8228:$K8360,"3",$L8228:$L8360,"V")</f>
        <v>13</v>
      </c>
      <c r="AO8227">
        <f>COUNTIFS($K8228:$K8360,"3",$L8228:$L8360,"Y")+COUNTIFS($K8228:$K8360,"3",$L8228:$L8360,"s")</f>
        <v>9</v>
      </c>
      <c r="AP8227">
        <f>COUNTIF($K8228:$K8360,"4")-COUNTIFS($K8228:$K8360,"4",$L8228:$L8360,"V")</f>
        <v>3</v>
      </c>
      <c r="AQ8227">
        <f>COUNTIFS($K8228:$K8360,"4",$L8228:$L8360,"Y")+COUNTIFS($K8228:$K8360,"4",$L8228:$L8360,"s")</f>
        <v>0</v>
      </c>
      <c r="AR8227">
        <f>COUNTIF($K8228:$K8360,"5")-COUNTIFS($K8228:$K8360,"5",$L8228:$L8360,"V")</f>
        <v>15</v>
      </c>
      <c r="AS8227">
        <f>COUNTIFS($K8228:$K8360,"5",$L8228:$L8360,"Y")+COUNTIFS($K8228:$K8360,"5",$L8228:$L8360,"s")</f>
        <v>5</v>
      </c>
      <c r="AT8227">
        <f>COUNTIF($K8228:$K8360,"6")-COUNTIFS($K8228:$K8360,"6",$L8228:$L8360,"V")</f>
        <v>4</v>
      </c>
      <c r="AU8227">
        <f>COUNTIFS($K8228:$K8360,"6",$L8228:$L8360,"Y")+COUNTIFS($K8228:$K8360,"6",$L8228:$L8360,"s")</f>
        <v>2</v>
      </c>
      <c r="AV8227">
        <f>COUNTIF($K8228:$K8360,"7")-COUNTIFS($K8228:$K8360,"7",$L8228:$L8360,"V")</f>
        <v>67</v>
      </c>
      <c r="AW8227">
        <f>COUNTIFS($K8228:$K8360,"7",$L8228:$L8360,"Y")+COUNTIFS($K8228:$K8360,"7",$L8228:$L8360,"s")</f>
        <v>23</v>
      </c>
    </row>
    <row r="8228" spans="1:49" ht="11" customHeight="1" outlineLevel="1" collapsed="1" x14ac:dyDescent="0.25">
      <c r="A8228" t="s">
        <v>14530</v>
      </c>
      <c r="C8228" s="2" t="s">
        <v>12953</v>
      </c>
      <c r="D8228" s="2">
        <v>410</v>
      </c>
      <c r="E8228" s="7">
        <v>1972</v>
      </c>
      <c r="F8228" s="5" t="s">
        <v>6639</v>
      </c>
      <c r="H8228" s="5" t="s">
        <v>5398</v>
      </c>
      <c r="I8228" s="6" t="s">
        <v>9136</v>
      </c>
      <c r="J8228" s="6" t="s">
        <v>7248</v>
      </c>
      <c r="K8228" s="17">
        <v>1</v>
      </c>
      <c r="L8228" s="17" t="s">
        <v>7732</v>
      </c>
      <c r="M8228" s="9"/>
      <c r="N8228" s="9"/>
      <c r="O8228" s="21"/>
      <c r="Q8228" s="29"/>
      <c r="U8228" s="17"/>
      <c r="V8228" s="2"/>
      <c r="Y8228" t="str">
        <f t="shared" si="515"/>
        <v/>
      </c>
      <c r="AA8228" t="str">
        <f t="shared" si="516"/>
        <v/>
      </c>
      <c r="AC8228" s="7"/>
      <c r="AD8228" t="s">
        <v>9136</v>
      </c>
      <c r="AE8228">
        <f t="shared" ref="AE8228:AE8259" si="517">COUNTIF(I8228,"*Fuji*")</f>
        <v>0</v>
      </c>
      <c r="AG8228" s="2"/>
      <c r="AI8228" s="7"/>
    </row>
    <row r="8229" spans="1:49" ht="11" customHeight="1" outlineLevel="1" x14ac:dyDescent="0.25">
      <c r="A8229" t="s">
        <v>14530</v>
      </c>
      <c r="C8229" s="2" t="s">
        <v>12953</v>
      </c>
      <c r="D8229" s="2">
        <v>724</v>
      </c>
      <c r="E8229" s="7">
        <v>1977</v>
      </c>
      <c r="F8229" s="5" t="s">
        <v>13354</v>
      </c>
      <c r="H8229" s="5" t="s">
        <v>5398</v>
      </c>
      <c r="I8229" s="6" t="s">
        <v>18209</v>
      </c>
      <c r="J8229" s="6" t="s">
        <v>20027</v>
      </c>
      <c r="K8229" s="17">
        <v>5</v>
      </c>
      <c r="L8229" s="17" t="s">
        <v>7730</v>
      </c>
      <c r="M8229" s="9">
        <v>0.5</v>
      </c>
      <c r="N8229" s="9"/>
      <c r="O8229" s="21"/>
      <c r="Q8229" s="29"/>
      <c r="U8229" s="17"/>
      <c r="V8229" s="2"/>
      <c r="Y8229" t="str">
        <f t="shared" si="515"/>
        <v/>
      </c>
      <c r="AA8229" t="str">
        <f t="shared" si="516"/>
        <v/>
      </c>
      <c r="AC8229" s="7"/>
      <c r="AD8229" t="s">
        <v>18209</v>
      </c>
      <c r="AE8229">
        <f t="shared" si="517"/>
        <v>0</v>
      </c>
      <c r="AG8229" s="2"/>
      <c r="AI8229" s="7"/>
    </row>
    <row r="8230" spans="1:49" ht="11" customHeight="1" outlineLevel="1" x14ac:dyDescent="0.25">
      <c r="A8230" t="s">
        <v>14530</v>
      </c>
      <c r="C8230" s="2" t="s">
        <v>12953</v>
      </c>
      <c r="D8230" s="2">
        <v>775</v>
      </c>
      <c r="E8230" s="7">
        <v>1978</v>
      </c>
      <c r="F8230" s="5" t="s">
        <v>5432</v>
      </c>
      <c r="H8230" s="5" t="s">
        <v>5398</v>
      </c>
      <c r="I8230" s="6" t="s">
        <v>3238</v>
      </c>
      <c r="J8230" s="6" t="s">
        <v>14431</v>
      </c>
      <c r="K8230" s="17">
        <v>6</v>
      </c>
      <c r="L8230" s="17" t="s">
        <v>7732</v>
      </c>
      <c r="M8230" s="9"/>
      <c r="N8230" s="9"/>
      <c r="O8230" s="21"/>
      <c r="Q8230" s="29"/>
      <c r="U8230" s="17"/>
      <c r="V8230" s="2"/>
      <c r="Y8230" t="str">
        <f t="shared" si="515"/>
        <v/>
      </c>
      <c r="AA8230" t="str">
        <f t="shared" si="516"/>
        <v/>
      </c>
      <c r="AC8230" s="7"/>
      <c r="AD8230" t="s">
        <v>3238</v>
      </c>
      <c r="AE8230">
        <f t="shared" si="517"/>
        <v>0</v>
      </c>
      <c r="AG8230" s="2"/>
      <c r="AI8230" s="7"/>
    </row>
    <row r="8231" spans="1:49" ht="11" customHeight="1" outlineLevel="1" x14ac:dyDescent="0.25">
      <c r="A8231" t="s">
        <v>14530</v>
      </c>
      <c r="C8231" s="2" t="s">
        <v>12953</v>
      </c>
      <c r="D8231" s="2">
        <v>776</v>
      </c>
      <c r="E8231" s="7">
        <v>1978</v>
      </c>
      <c r="F8231" s="5" t="s">
        <v>14430</v>
      </c>
      <c r="H8231" s="5" t="s">
        <v>5398</v>
      </c>
      <c r="I8231" s="6" t="s">
        <v>3238</v>
      </c>
      <c r="J8231" s="6" t="s">
        <v>14431</v>
      </c>
      <c r="K8231" s="17">
        <v>6</v>
      </c>
      <c r="L8231" s="17" t="s">
        <v>7730</v>
      </c>
      <c r="M8231" s="9">
        <v>2.5</v>
      </c>
      <c r="N8231" s="9"/>
      <c r="O8231" s="21"/>
      <c r="Q8231" s="29"/>
      <c r="U8231" s="17"/>
      <c r="V8231" s="2"/>
      <c r="Y8231" t="str">
        <f t="shared" si="515"/>
        <v/>
      </c>
      <c r="AA8231" t="str">
        <f t="shared" si="516"/>
        <v/>
      </c>
      <c r="AC8231" s="7"/>
      <c r="AD8231" t="s">
        <v>3238</v>
      </c>
      <c r="AE8231">
        <f t="shared" si="517"/>
        <v>0</v>
      </c>
      <c r="AG8231" s="2"/>
      <c r="AI8231" s="7"/>
    </row>
    <row r="8232" spans="1:49" ht="11" customHeight="1" outlineLevel="1" x14ac:dyDescent="0.25">
      <c r="A8232" t="s">
        <v>14530</v>
      </c>
      <c r="C8232" s="2" t="s">
        <v>12953</v>
      </c>
      <c r="D8232" s="2">
        <v>799</v>
      </c>
      <c r="E8232" s="7">
        <v>1978</v>
      </c>
      <c r="F8232" s="5" t="s">
        <v>6639</v>
      </c>
      <c r="H8232" s="5" t="s">
        <v>5398</v>
      </c>
      <c r="I8232" s="6" t="s">
        <v>14432</v>
      </c>
      <c r="J8232" s="6" t="s">
        <v>13973</v>
      </c>
      <c r="K8232" s="17">
        <v>5</v>
      </c>
      <c r="L8232" s="17" t="s">
        <v>7732</v>
      </c>
      <c r="M8232" s="9"/>
      <c r="N8232" s="9"/>
      <c r="O8232" s="21"/>
      <c r="Q8232" s="29"/>
      <c r="U8232" s="17"/>
      <c r="V8232" s="2"/>
      <c r="Y8232" t="str">
        <f t="shared" si="515"/>
        <v/>
      </c>
      <c r="AA8232" t="str">
        <f t="shared" si="516"/>
        <v/>
      </c>
      <c r="AC8232" s="7"/>
      <c r="AD8232" t="s">
        <v>14432</v>
      </c>
      <c r="AE8232">
        <f t="shared" si="517"/>
        <v>0</v>
      </c>
      <c r="AG8232" s="2"/>
      <c r="AI8232" s="7"/>
    </row>
    <row r="8233" spans="1:49" ht="11" customHeight="1" outlineLevel="1" x14ac:dyDescent="0.25">
      <c r="A8233" t="s">
        <v>14530</v>
      </c>
      <c r="C8233" s="2" t="s">
        <v>12953</v>
      </c>
      <c r="D8233" s="2">
        <v>857</v>
      </c>
      <c r="E8233" s="7">
        <v>1979</v>
      </c>
      <c r="F8233" s="5" t="s">
        <v>14434</v>
      </c>
      <c r="H8233" s="5" t="s">
        <v>5398</v>
      </c>
      <c r="I8233" s="6" t="s">
        <v>14435</v>
      </c>
      <c r="J8233" s="6" t="s">
        <v>14433</v>
      </c>
      <c r="K8233" s="17">
        <v>1</v>
      </c>
      <c r="L8233" s="17" t="s">
        <v>7730</v>
      </c>
      <c r="M8233" s="9">
        <v>7.5</v>
      </c>
      <c r="N8233" s="9"/>
      <c r="O8233" s="21"/>
      <c r="Q8233" s="29"/>
      <c r="U8233" s="17"/>
      <c r="V8233" s="2"/>
      <c r="Y8233" t="str">
        <f t="shared" si="515"/>
        <v/>
      </c>
      <c r="AA8233">
        <f t="shared" si="516"/>
        <v>1</v>
      </c>
      <c r="AC8233" s="7"/>
      <c r="AD8233" t="s">
        <v>14435</v>
      </c>
      <c r="AE8233">
        <f t="shared" si="517"/>
        <v>0</v>
      </c>
      <c r="AG8233" s="2"/>
      <c r="AI8233" s="7"/>
    </row>
    <row r="8234" spans="1:49" ht="11" customHeight="1" outlineLevel="1" x14ac:dyDescent="0.25">
      <c r="A8234" t="s">
        <v>14530</v>
      </c>
      <c r="C8234" s="2" t="s">
        <v>12953</v>
      </c>
      <c r="D8234" s="2">
        <v>1035</v>
      </c>
      <c r="E8234" s="7">
        <v>1983</v>
      </c>
      <c r="F8234" s="5" t="s">
        <v>11750</v>
      </c>
      <c r="H8234" s="5" t="s">
        <v>5398</v>
      </c>
      <c r="I8234" s="6" t="s">
        <v>14437</v>
      </c>
      <c r="J8234" s="6" t="s">
        <v>14436</v>
      </c>
      <c r="K8234" s="17">
        <v>6</v>
      </c>
      <c r="L8234" s="17" t="s">
        <v>7730</v>
      </c>
      <c r="M8234" s="9">
        <v>3.2</v>
      </c>
      <c r="N8234" s="9"/>
      <c r="O8234" s="21"/>
      <c r="Q8234" s="29"/>
      <c r="U8234" s="17"/>
      <c r="V8234" s="2"/>
      <c r="Y8234" t="str">
        <f t="shared" si="515"/>
        <v/>
      </c>
      <c r="AA8234">
        <f t="shared" si="516"/>
        <v>1</v>
      </c>
      <c r="AC8234" s="7"/>
      <c r="AD8234" t="s">
        <v>14437</v>
      </c>
      <c r="AE8234">
        <f t="shared" si="517"/>
        <v>0</v>
      </c>
      <c r="AG8234" s="2"/>
      <c r="AI8234" s="7"/>
    </row>
    <row r="8235" spans="1:49" ht="11" customHeight="1" outlineLevel="1" x14ac:dyDescent="0.25">
      <c r="A8235" t="s">
        <v>14530</v>
      </c>
      <c r="C8235" s="2" t="s">
        <v>12953</v>
      </c>
      <c r="D8235" s="2">
        <v>1070</v>
      </c>
      <c r="E8235" s="7">
        <v>1984</v>
      </c>
      <c r="F8235" s="5" t="s">
        <v>2600</v>
      </c>
      <c r="H8235" s="5" t="s">
        <v>5398</v>
      </c>
      <c r="I8235" s="6" t="s">
        <v>11929</v>
      </c>
      <c r="J8235" s="6" t="s">
        <v>14438</v>
      </c>
      <c r="K8235" s="17">
        <v>5</v>
      </c>
      <c r="L8235" s="17" t="s">
        <v>7732</v>
      </c>
      <c r="M8235" s="9"/>
      <c r="N8235" s="9"/>
      <c r="O8235" s="21"/>
      <c r="Q8235" s="29"/>
      <c r="U8235" s="17"/>
      <c r="V8235" s="2"/>
      <c r="Y8235" t="str">
        <f t="shared" si="515"/>
        <v/>
      </c>
      <c r="AA8235" t="str">
        <f t="shared" si="516"/>
        <v/>
      </c>
      <c r="AC8235" s="7"/>
      <c r="AD8235" t="s">
        <v>11929</v>
      </c>
      <c r="AE8235">
        <f t="shared" si="517"/>
        <v>0</v>
      </c>
      <c r="AG8235" s="2"/>
      <c r="AI8235" s="7"/>
    </row>
    <row r="8236" spans="1:49" ht="11" customHeight="1" outlineLevel="1" x14ac:dyDescent="0.25">
      <c r="A8236" t="s">
        <v>14530</v>
      </c>
      <c r="C8236" s="2" t="s">
        <v>12953</v>
      </c>
      <c r="D8236" s="2">
        <v>1072</v>
      </c>
      <c r="E8236" s="7">
        <v>1984</v>
      </c>
      <c r="F8236" s="5" t="s">
        <v>14439</v>
      </c>
      <c r="H8236" s="5" t="s">
        <v>5398</v>
      </c>
      <c r="I8236" s="6" t="s">
        <v>11929</v>
      </c>
      <c r="J8236" s="6" t="s">
        <v>14438</v>
      </c>
      <c r="K8236" s="17">
        <v>5</v>
      </c>
      <c r="L8236" s="17" t="s">
        <v>7732</v>
      </c>
      <c r="M8236" s="9"/>
      <c r="N8236" s="9"/>
      <c r="O8236" s="21"/>
      <c r="Q8236" s="29"/>
      <c r="U8236" s="17"/>
      <c r="V8236" s="2"/>
      <c r="Y8236" t="str">
        <f t="shared" si="515"/>
        <v/>
      </c>
      <c r="AA8236">
        <f t="shared" si="516"/>
        <v>1</v>
      </c>
      <c r="AC8236" s="7"/>
      <c r="AD8236" t="s">
        <v>11929</v>
      </c>
      <c r="AE8236">
        <f t="shared" si="517"/>
        <v>0</v>
      </c>
      <c r="AG8236" s="2"/>
      <c r="AI8236" s="7"/>
    </row>
    <row r="8237" spans="1:49" ht="11" customHeight="1" outlineLevel="1" x14ac:dyDescent="0.25">
      <c r="A8237" t="s">
        <v>14530</v>
      </c>
      <c r="C8237" s="2" t="s">
        <v>12953</v>
      </c>
      <c r="D8237" s="2">
        <v>1256</v>
      </c>
      <c r="E8237" s="7">
        <v>1987</v>
      </c>
      <c r="F8237" s="5" t="s">
        <v>14439</v>
      </c>
      <c r="H8237" s="5" t="s">
        <v>5398</v>
      </c>
      <c r="I8237" s="6" t="s">
        <v>14441</v>
      </c>
      <c r="J8237" s="6" t="s">
        <v>14440</v>
      </c>
      <c r="K8237" s="17">
        <v>6</v>
      </c>
      <c r="L8237" s="17" t="s">
        <v>7732</v>
      </c>
      <c r="M8237" s="9"/>
      <c r="N8237" s="9"/>
      <c r="O8237" s="21"/>
      <c r="Q8237" s="29"/>
      <c r="U8237" s="17"/>
      <c r="V8237" s="2"/>
      <c r="Y8237" t="str">
        <f t="shared" si="515"/>
        <v/>
      </c>
      <c r="AA8237">
        <f t="shared" si="516"/>
        <v>1</v>
      </c>
      <c r="AC8237" s="7"/>
      <c r="AD8237" t="s">
        <v>14441</v>
      </c>
      <c r="AE8237">
        <f t="shared" si="517"/>
        <v>0</v>
      </c>
      <c r="AG8237" s="2"/>
      <c r="AI8237" s="7"/>
    </row>
    <row r="8238" spans="1:49" ht="11" customHeight="1" outlineLevel="1" x14ac:dyDescent="0.25">
      <c r="A8238" t="s">
        <v>14530</v>
      </c>
      <c r="C8238" s="2" t="s">
        <v>12953</v>
      </c>
      <c r="D8238" s="2">
        <v>1339</v>
      </c>
      <c r="E8238" s="7">
        <v>1989</v>
      </c>
      <c r="F8238" s="5" t="s">
        <v>4125</v>
      </c>
      <c r="H8238" s="5" t="s">
        <v>5398</v>
      </c>
      <c r="I8238" s="6" t="s">
        <v>563</v>
      </c>
      <c r="J8238" s="6" t="s">
        <v>14442</v>
      </c>
      <c r="K8238" s="17">
        <v>1</v>
      </c>
      <c r="L8238" s="17" t="s">
        <v>7730</v>
      </c>
      <c r="M8238" s="9">
        <v>2.4</v>
      </c>
      <c r="N8238" s="9"/>
      <c r="O8238" s="21"/>
      <c r="Q8238" s="29"/>
      <c r="T8238">
        <v>1</v>
      </c>
      <c r="U8238" s="17"/>
      <c r="V8238" s="2">
        <v>1324</v>
      </c>
      <c r="Y8238" t="str">
        <f t="shared" si="515"/>
        <v/>
      </c>
      <c r="AA8238" t="str">
        <f t="shared" si="516"/>
        <v/>
      </c>
      <c r="AC8238" s="7"/>
      <c r="AD8238" t="s">
        <v>563</v>
      </c>
      <c r="AE8238">
        <f t="shared" si="517"/>
        <v>1</v>
      </c>
      <c r="AG8238" s="2"/>
      <c r="AH8238" t="s">
        <v>4921</v>
      </c>
      <c r="AI8238" s="7" t="s">
        <v>4610</v>
      </c>
    </row>
    <row r="8239" spans="1:49" ht="11" customHeight="1" outlineLevel="1" x14ac:dyDescent="0.25">
      <c r="A8239" t="s">
        <v>14530</v>
      </c>
      <c r="C8239" s="2" t="s">
        <v>12953</v>
      </c>
      <c r="D8239" s="2">
        <v>1340</v>
      </c>
      <c r="E8239" s="7">
        <v>1989</v>
      </c>
      <c r="F8239" s="5" t="s">
        <v>6639</v>
      </c>
      <c r="H8239" s="5" t="s">
        <v>5398</v>
      </c>
      <c r="I8239" s="6" t="s">
        <v>564</v>
      </c>
      <c r="J8239" s="6" t="s">
        <v>14443</v>
      </c>
      <c r="K8239" s="17">
        <v>1</v>
      </c>
      <c r="L8239" s="17" t="s">
        <v>7730</v>
      </c>
      <c r="M8239" s="9">
        <v>2.4</v>
      </c>
      <c r="N8239" s="9"/>
      <c r="O8239" s="21"/>
      <c r="Q8239" s="29"/>
      <c r="U8239" s="17"/>
      <c r="V8239" s="2">
        <v>1325</v>
      </c>
      <c r="Y8239" t="str">
        <f t="shared" si="515"/>
        <v/>
      </c>
      <c r="AA8239" t="str">
        <f t="shared" si="516"/>
        <v/>
      </c>
      <c r="AC8239" s="7"/>
      <c r="AD8239" t="s">
        <v>564</v>
      </c>
      <c r="AE8239">
        <f t="shared" si="517"/>
        <v>1</v>
      </c>
      <c r="AG8239" s="2"/>
      <c r="AH8239" t="s">
        <v>4921</v>
      </c>
      <c r="AI8239" s="7" t="s">
        <v>4610</v>
      </c>
    </row>
    <row r="8240" spans="1:49" ht="11" customHeight="1" outlineLevel="1" x14ac:dyDescent="0.25">
      <c r="A8240" t="s">
        <v>14530</v>
      </c>
      <c r="C8240" s="2" t="s">
        <v>12953</v>
      </c>
      <c r="D8240" s="2">
        <v>1341</v>
      </c>
      <c r="E8240" s="7">
        <v>1989</v>
      </c>
      <c r="F8240" s="5" t="s">
        <v>6640</v>
      </c>
      <c r="H8240" s="5" t="s">
        <v>5398</v>
      </c>
      <c r="I8240" s="6" t="s">
        <v>565</v>
      </c>
      <c r="J8240" s="6" t="s">
        <v>14444</v>
      </c>
      <c r="K8240" s="17">
        <v>3</v>
      </c>
      <c r="L8240" s="17" t="s">
        <v>7730</v>
      </c>
      <c r="M8240" s="9">
        <v>2.4</v>
      </c>
      <c r="N8240" s="9"/>
      <c r="O8240" s="21"/>
      <c r="Q8240" s="29"/>
      <c r="U8240" s="17"/>
      <c r="V8240" s="2">
        <v>1326</v>
      </c>
      <c r="Y8240" t="str">
        <f t="shared" si="515"/>
        <v/>
      </c>
      <c r="AA8240" t="str">
        <f t="shared" si="516"/>
        <v/>
      </c>
      <c r="AC8240" s="7"/>
      <c r="AD8240" t="s">
        <v>565</v>
      </c>
      <c r="AE8240">
        <f t="shared" si="517"/>
        <v>1</v>
      </c>
      <c r="AG8240" s="2"/>
      <c r="AH8240" t="s">
        <v>4921</v>
      </c>
      <c r="AI8240" s="7" t="s">
        <v>4610</v>
      </c>
    </row>
    <row r="8241" spans="1:35" ht="11" customHeight="1" outlineLevel="1" x14ac:dyDescent="0.25">
      <c r="A8241" t="s">
        <v>14530</v>
      </c>
      <c r="C8241" s="2" t="s">
        <v>12953</v>
      </c>
      <c r="D8241" s="2">
        <v>1342</v>
      </c>
      <c r="E8241" s="7">
        <v>1989</v>
      </c>
      <c r="F8241" s="5" t="s">
        <v>4686</v>
      </c>
      <c r="H8241" s="5" t="s">
        <v>5398</v>
      </c>
      <c r="I8241" s="6" t="s">
        <v>566</v>
      </c>
      <c r="J8241" s="6" t="s">
        <v>14445</v>
      </c>
      <c r="K8241" s="17">
        <v>3</v>
      </c>
      <c r="L8241" s="17" t="s">
        <v>7730</v>
      </c>
      <c r="M8241" s="9">
        <v>2.4</v>
      </c>
      <c r="N8241" s="9"/>
      <c r="O8241" s="21"/>
      <c r="Q8241" s="29"/>
      <c r="U8241" s="17"/>
      <c r="V8241" s="2">
        <v>1327</v>
      </c>
      <c r="Y8241" t="str">
        <f t="shared" si="515"/>
        <v/>
      </c>
      <c r="AA8241" t="str">
        <f t="shared" si="516"/>
        <v/>
      </c>
      <c r="AC8241" s="7"/>
      <c r="AD8241" t="s">
        <v>566</v>
      </c>
      <c r="AE8241">
        <f t="shared" si="517"/>
        <v>1</v>
      </c>
      <c r="AG8241" s="2"/>
      <c r="AH8241" t="s">
        <v>4921</v>
      </c>
      <c r="AI8241" s="7" t="s">
        <v>4610</v>
      </c>
    </row>
    <row r="8242" spans="1:35" ht="11" customHeight="1" outlineLevel="1" x14ac:dyDescent="0.25">
      <c r="A8242" t="s">
        <v>14530</v>
      </c>
      <c r="C8242" s="2" t="s">
        <v>12953</v>
      </c>
      <c r="D8242" s="2">
        <v>1343</v>
      </c>
      <c r="E8242" s="7">
        <v>1989</v>
      </c>
      <c r="F8242" s="5" t="s">
        <v>4688</v>
      </c>
      <c r="H8242" s="5" t="s">
        <v>5398</v>
      </c>
      <c r="I8242" s="6" t="s">
        <v>567</v>
      </c>
      <c r="J8242" s="6" t="s">
        <v>14446</v>
      </c>
      <c r="K8242" s="17">
        <v>3</v>
      </c>
      <c r="L8242" s="17" t="s">
        <v>7730</v>
      </c>
      <c r="M8242" s="9">
        <v>2.4</v>
      </c>
      <c r="N8242" s="9"/>
      <c r="O8242" s="21"/>
      <c r="Q8242" s="29"/>
      <c r="U8242" s="17"/>
      <c r="V8242" s="2">
        <v>1328</v>
      </c>
      <c r="Y8242" t="str">
        <f t="shared" si="515"/>
        <v/>
      </c>
      <c r="AA8242" t="str">
        <f t="shared" si="516"/>
        <v/>
      </c>
      <c r="AC8242" s="7"/>
      <c r="AD8242" t="s">
        <v>567</v>
      </c>
      <c r="AE8242">
        <f t="shared" si="517"/>
        <v>1</v>
      </c>
      <c r="AG8242" s="2"/>
      <c r="AH8242" t="s">
        <v>4921</v>
      </c>
      <c r="AI8242" s="7" t="s">
        <v>4922</v>
      </c>
    </row>
    <row r="8243" spans="1:35" ht="11" customHeight="1" outlineLevel="1" x14ac:dyDescent="0.25">
      <c r="A8243" t="s">
        <v>14530</v>
      </c>
      <c r="C8243" s="2" t="s">
        <v>12953</v>
      </c>
      <c r="D8243" s="2">
        <v>1344</v>
      </c>
      <c r="E8243" s="7">
        <v>1989</v>
      </c>
      <c r="F8243" s="5" t="s">
        <v>2600</v>
      </c>
      <c r="H8243" s="5" t="s">
        <v>5398</v>
      </c>
      <c r="I8243" s="6" t="s">
        <v>568</v>
      </c>
      <c r="J8243" s="6" t="s">
        <v>14447</v>
      </c>
      <c r="K8243" s="17">
        <v>1</v>
      </c>
      <c r="L8243" s="17" t="s">
        <v>7730</v>
      </c>
      <c r="M8243" s="9">
        <v>2.4</v>
      </c>
      <c r="N8243" s="9"/>
      <c r="O8243" s="21"/>
      <c r="Q8243" s="29"/>
      <c r="T8243">
        <v>1</v>
      </c>
      <c r="U8243" s="17"/>
      <c r="V8243" s="2">
        <v>1329</v>
      </c>
      <c r="Y8243" t="str">
        <f t="shared" si="515"/>
        <v/>
      </c>
      <c r="AA8243" t="str">
        <f t="shared" si="516"/>
        <v/>
      </c>
      <c r="AC8243" s="7"/>
      <c r="AD8243" t="s">
        <v>568</v>
      </c>
      <c r="AE8243">
        <f t="shared" si="517"/>
        <v>1</v>
      </c>
      <c r="AG8243" s="2"/>
      <c r="AH8243" t="s">
        <v>4921</v>
      </c>
      <c r="AI8243" s="7" t="s">
        <v>4922</v>
      </c>
    </row>
    <row r="8244" spans="1:35" ht="11" customHeight="1" outlineLevel="1" x14ac:dyDescent="0.25">
      <c r="A8244" t="s">
        <v>14530</v>
      </c>
      <c r="C8244" s="2" t="s">
        <v>12953</v>
      </c>
      <c r="D8244" s="2">
        <v>1345</v>
      </c>
      <c r="E8244" s="7">
        <v>1989</v>
      </c>
      <c r="F8244" s="5" t="s">
        <v>1528</v>
      </c>
      <c r="H8244" s="5" t="s">
        <v>5398</v>
      </c>
      <c r="I8244" s="6" t="s">
        <v>569</v>
      </c>
      <c r="J8244" s="6" t="s">
        <v>14448</v>
      </c>
      <c r="K8244" s="17">
        <v>1</v>
      </c>
      <c r="L8244" s="17" t="s">
        <v>7730</v>
      </c>
      <c r="M8244" s="9">
        <v>2.4</v>
      </c>
      <c r="N8244" s="9"/>
      <c r="O8244" s="21"/>
      <c r="Q8244" s="29"/>
      <c r="U8244" s="17"/>
      <c r="V8244" s="2">
        <v>1330</v>
      </c>
      <c r="Y8244" t="str">
        <f t="shared" si="515"/>
        <v/>
      </c>
      <c r="AA8244" t="str">
        <f t="shared" si="516"/>
        <v/>
      </c>
      <c r="AC8244" s="7"/>
      <c r="AD8244" t="s">
        <v>569</v>
      </c>
      <c r="AE8244">
        <f t="shared" si="517"/>
        <v>1</v>
      </c>
      <c r="AG8244" s="2"/>
      <c r="AH8244" t="s">
        <v>4921</v>
      </c>
      <c r="AI8244" s="7" t="s">
        <v>4922</v>
      </c>
    </row>
    <row r="8245" spans="1:35" ht="11" customHeight="1" outlineLevel="1" x14ac:dyDescent="0.25">
      <c r="A8245" t="s">
        <v>14530</v>
      </c>
      <c r="C8245" s="2" t="s">
        <v>12953</v>
      </c>
      <c r="D8245" s="2">
        <v>1346</v>
      </c>
      <c r="E8245" s="7">
        <v>1989</v>
      </c>
      <c r="F8245" s="5" t="s">
        <v>479</v>
      </c>
      <c r="H8245" s="5" t="s">
        <v>5398</v>
      </c>
      <c r="I8245" s="6" t="s">
        <v>570</v>
      </c>
      <c r="J8245" s="6" t="s">
        <v>14449</v>
      </c>
      <c r="K8245" s="17">
        <v>3</v>
      </c>
      <c r="L8245" s="17" t="s">
        <v>7730</v>
      </c>
      <c r="M8245" s="9">
        <v>2.4</v>
      </c>
      <c r="N8245" s="9"/>
      <c r="O8245" s="21"/>
      <c r="Q8245" s="29"/>
      <c r="U8245" s="17"/>
      <c r="V8245" s="2">
        <v>1331</v>
      </c>
      <c r="Y8245" t="str">
        <f t="shared" si="515"/>
        <v/>
      </c>
      <c r="AA8245" t="str">
        <f t="shared" si="516"/>
        <v/>
      </c>
      <c r="AC8245" s="7"/>
      <c r="AD8245" t="s">
        <v>570</v>
      </c>
      <c r="AE8245">
        <f t="shared" si="517"/>
        <v>1</v>
      </c>
      <c r="AG8245" s="2"/>
      <c r="AH8245" t="s">
        <v>4921</v>
      </c>
      <c r="AI8245" s="7" t="s">
        <v>4922</v>
      </c>
    </row>
    <row r="8246" spans="1:35" ht="11" customHeight="1" outlineLevel="1" x14ac:dyDescent="0.25">
      <c r="A8246" t="s">
        <v>14530</v>
      </c>
      <c r="C8246" s="2" t="s">
        <v>12953</v>
      </c>
      <c r="D8246" s="2">
        <v>1347</v>
      </c>
      <c r="E8246" s="7">
        <v>1989</v>
      </c>
      <c r="F8246" s="5" t="s">
        <v>544</v>
      </c>
      <c r="H8246" s="5" t="s">
        <v>5398</v>
      </c>
      <c r="I8246" s="6" t="s">
        <v>571</v>
      </c>
      <c r="J8246" s="6" t="s">
        <v>14450</v>
      </c>
      <c r="K8246" s="17">
        <v>3</v>
      </c>
      <c r="L8246" s="17" t="s">
        <v>20076</v>
      </c>
      <c r="M8246" s="9"/>
      <c r="N8246" s="9"/>
      <c r="O8246" s="21"/>
      <c r="Q8246" s="29"/>
      <c r="U8246" s="17"/>
      <c r="V8246" s="2">
        <v>1332</v>
      </c>
      <c r="Y8246" t="str">
        <f t="shared" si="515"/>
        <v/>
      </c>
      <c r="AA8246" t="str">
        <f t="shared" si="516"/>
        <v/>
      </c>
      <c r="AC8246" s="7"/>
      <c r="AD8246" t="s">
        <v>571</v>
      </c>
      <c r="AE8246">
        <f t="shared" si="517"/>
        <v>1</v>
      </c>
      <c r="AG8246" s="2"/>
      <c r="AH8246" t="s">
        <v>4921</v>
      </c>
      <c r="AI8246" s="7" t="s">
        <v>4922</v>
      </c>
    </row>
    <row r="8247" spans="1:35" ht="11" customHeight="1" outlineLevel="1" x14ac:dyDescent="0.25">
      <c r="A8247" t="s">
        <v>14530</v>
      </c>
      <c r="C8247" s="2" t="s">
        <v>12953</v>
      </c>
      <c r="D8247" s="2" t="s">
        <v>18773</v>
      </c>
      <c r="E8247" s="7">
        <v>1989</v>
      </c>
      <c r="F8247" s="5" t="s">
        <v>14452</v>
      </c>
      <c r="H8247" s="5" t="s">
        <v>5398</v>
      </c>
      <c r="I8247" s="6" t="s">
        <v>571</v>
      </c>
      <c r="J8247" s="6" t="s">
        <v>14450</v>
      </c>
      <c r="K8247" s="17">
        <v>3</v>
      </c>
      <c r="L8247" s="17" t="s">
        <v>7730</v>
      </c>
      <c r="M8247" s="9">
        <v>7.5</v>
      </c>
      <c r="N8247" s="9"/>
      <c r="O8247" s="21"/>
      <c r="Q8247" s="29"/>
      <c r="U8247" s="17"/>
      <c r="V8247" s="2">
        <v>1332</v>
      </c>
      <c r="Y8247" t="str">
        <f t="shared" si="515"/>
        <v/>
      </c>
      <c r="AA8247">
        <f t="shared" si="516"/>
        <v>1</v>
      </c>
      <c r="AC8247" s="7"/>
      <c r="AD8247" t="s">
        <v>571</v>
      </c>
      <c r="AE8247">
        <f t="shared" si="517"/>
        <v>1</v>
      </c>
      <c r="AG8247" s="2"/>
      <c r="AH8247" t="s">
        <v>4921</v>
      </c>
      <c r="AI8247" s="7" t="s">
        <v>4922</v>
      </c>
    </row>
    <row r="8248" spans="1:35" ht="11" customHeight="1" outlineLevel="1" x14ac:dyDescent="0.25">
      <c r="A8248" t="s">
        <v>14530</v>
      </c>
      <c r="C8248" s="2" t="s">
        <v>12953</v>
      </c>
      <c r="D8248" s="2">
        <v>1348</v>
      </c>
      <c r="E8248" s="7">
        <v>1989</v>
      </c>
      <c r="F8248" s="5" t="s">
        <v>14452</v>
      </c>
      <c r="H8248" s="5" t="s">
        <v>5398</v>
      </c>
      <c r="I8248" s="6" t="s">
        <v>2583</v>
      </c>
      <c r="J8248" s="6" t="s">
        <v>14451</v>
      </c>
      <c r="K8248" s="17">
        <v>1</v>
      </c>
      <c r="L8248" s="17" t="s">
        <v>7732</v>
      </c>
      <c r="M8248" s="9"/>
      <c r="N8248" s="9"/>
      <c r="O8248" s="21"/>
      <c r="Q8248" s="29"/>
      <c r="U8248" s="17"/>
      <c r="V8248" s="2">
        <v>1333</v>
      </c>
      <c r="Y8248" t="str">
        <f t="shared" si="515"/>
        <v/>
      </c>
      <c r="AA8248">
        <f t="shared" si="516"/>
        <v>1</v>
      </c>
      <c r="AC8248" s="7"/>
      <c r="AD8248" t="s">
        <v>2583</v>
      </c>
      <c r="AE8248">
        <f t="shared" si="517"/>
        <v>1</v>
      </c>
      <c r="AG8248" s="2"/>
      <c r="AH8248" t="s">
        <v>4921</v>
      </c>
      <c r="AI8248" s="7" t="s">
        <v>4922</v>
      </c>
    </row>
    <row r="8249" spans="1:35" ht="11" customHeight="1" outlineLevel="1" x14ac:dyDescent="0.25">
      <c r="A8249" t="s">
        <v>14530</v>
      </c>
      <c r="C8249" s="2" t="s">
        <v>12953</v>
      </c>
      <c r="D8249" s="2">
        <v>1805</v>
      </c>
      <c r="E8249" s="7">
        <v>1992</v>
      </c>
      <c r="F8249" s="5" t="s">
        <v>10529</v>
      </c>
      <c r="H8249" s="5" t="s">
        <v>5398</v>
      </c>
      <c r="I8249" s="6" t="s">
        <v>14453</v>
      </c>
      <c r="J8249" s="6" t="s">
        <v>14454</v>
      </c>
      <c r="K8249" s="17">
        <v>1</v>
      </c>
      <c r="L8249" s="17" t="s">
        <v>7730</v>
      </c>
      <c r="M8249" s="9">
        <v>7</v>
      </c>
      <c r="N8249" s="9"/>
      <c r="O8249" s="21"/>
      <c r="Q8249" s="29"/>
      <c r="T8249">
        <v>1</v>
      </c>
      <c r="U8249" s="17"/>
      <c r="V8249" s="2"/>
      <c r="Y8249" t="str">
        <f t="shared" si="515"/>
        <v/>
      </c>
      <c r="AA8249">
        <f t="shared" si="516"/>
        <v>1</v>
      </c>
      <c r="AC8249" s="7"/>
      <c r="AD8249" t="s">
        <v>14453</v>
      </c>
      <c r="AE8249">
        <f t="shared" si="517"/>
        <v>0</v>
      </c>
      <c r="AG8249" s="2"/>
      <c r="AI8249" s="7"/>
    </row>
    <row r="8250" spans="1:35" ht="11" customHeight="1" outlineLevel="1" x14ac:dyDescent="0.25">
      <c r="A8250" t="s">
        <v>14530</v>
      </c>
      <c r="C8250" s="2" t="s">
        <v>12953</v>
      </c>
      <c r="D8250" s="2">
        <v>1806</v>
      </c>
      <c r="E8250" s="7">
        <v>1992</v>
      </c>
      <c r="F8250" s="5" t="s">
        <v>10529</v>
      </c>
      <c r="H8250" s="5" t="s">
        <v>5398</v>
      </c>
      <c r="I8250" s="6" t="s">
        <v>1136</v>
      </c>
      <c r="J8250" s="6" t="s">
        <v>14454</v>
      </c>
      <c r="K8250" s="17">
        <v>1</v>
      </c>
      <c r="L8250" s="17" t="s">
        <v>7730</v>
      </c>
      <c r="M8250" s="9">
        <v>3</v>
      </c>
      <c r="N8250" s="9"/>
      <c r="O8250" s="21"/>
      <c r="Q8250" s="29"/>
      <c r="S8250">
        <v>1</v>
      </c>
      <c r="T8250">
        <v>1</v>
      </c>
      <c r="U8250" s="17"/>
      <c r="V8250" s="2">
        <v>1768</v>
      </c>
      <c r="Y8250" t="str">
        <f t="shared" si="515"/>
        <v/>
      </c>
      <c r="AA8250">
        <f t="shared" si="516"/>
        <v>1</v>
      </c>
      <c r="AC8250" s="7"/>
      <c r="AD8250" t="s">
        <v>1136</v>
      </c>
      <c r="AE8250">
        <f t="shared" si="517"/>
        <v>0</v>
      </c>
      <c r="AG8250" s="2"/>
      <c r="AH8250" t="s">
        <v>5331</v>
      </c>
      <c r="AI8250" s="7" t="s">
        <v>4922</v>
      </c>
    </row>
    <row r="8251" spans="1:35" ht="11" customHeight="1" outlineLevel="1" x14ac:dyDescent="0.25">
      <c r="A8251" t="s">
        <v>14530</v>
      </c>
      <c r="C8251" s="2" t="s">
        <v>12953</v>
      </c>
      <c r="D8251" s="2">
        <v>1963</v>
      </c>
      <c r="E8251" s="7">
        <v>1993</v>
      </c>
      <c r="F8251" s="5" t="s">
        <v>10529</v>
      </c>
      <c r="H8251" s="5" t="s">
        <v>5398</v>
      </c>
      <c r="I8251" s="6" t="s">
        <v>14455</v>
      </c>
      <c r="J8251" s="6" t="s">
        <v>8490</v>
      </c>
      <c r="K8251" s="17">
        <v>5</v>
      </c>
      <c r="L8251" s="17" t="s">
        <v>7730</v>
      </c>
      <c r="M8251" s="9">
        <v>8</v>
      </c>
      <c r="N8251" s="9"/>
      <c r="O8251" s="21"/>
      <c r="Q8251" s="29"/>
      <c r="U8251" s="17"/>
      <c r="V8251" s="2"/>
      <c r="Y8251" t="str">
        <f t="shared" si="515"/>
        <v/>
      </c>
      <c r="AA8251">
        <f t="shared" si="516"/>
        <v>1</v>
      </c>
      <c r="AC8251" s="7"/>
      <c r="AD8251" t="s">
        <v>14455</v>
      </c>
      <c r="AE8251">
        <f t="shared" si="517"/>
        <v>0</v>
      </c>
      <c r="AG8251" s="2"/>
      <c r="AI8251" s="7"/>
    </row>
    <row r="8252" spans="1:35" ht="11" customHeight="1" outlineLevel="1" collapsed="1" x14ac:dyDescent="0.25">
      <c r="A8252" t="s">
        <v>14530</v>
      </c>
      <c r="C8252" s="2" t="s">
        <v>12953</v>
      </c>
      <c r="D8252" s="2">
        <v>2153</v>
      </c>
      <c r="E8252" s="7">
        <v>1994</v>
      </c>
      <c r="F8252" s="5" t="s">
        <v>6639</v>
      </c>
      <c r="H8252" s="5" t="s">
        <v>5398</v>
      </c>
      <c r="I8252" s="6" t="s">
        <v>2352</v>
      </c>
      <c r="J8252" s="6" t="s">
        <v>8499</v>
      </c>
      <c r="K8252" s="17">
        <v>1</v>
      </c>
      <c r="L8252" s="17" t="s">
        <v>7730</v>
      </c>
      <c r="M8252" s="9">
        <v>5</v>
      </c>
      <c r="N8252" s="9"/>
      <c r="O8252" s="21"/>
      <c r="Q8252" s="29"/>
      <c r="S8252">
        <v>1</v>
      </c>
      <c r="T8252">
        <v>1</v>
      </c>
      <c r="U8252" s="17"/>
      <c r="V8252" s="2"/>
      <c r="Y8252" t="str">
        <f t="shared" si="515"/>
        <v/>
      </c>
      <c r="AA8252" t="str">
        <f t="shared" si="516"/>
        <v/>
      </c>
      <c r="AC8252" s="7"/>
      <c r="AD8252" t="s">
        <v>2352</v>
      </c>
      <c r="AE8252">
        <f t="shared" si="517"/>
        <v>0</v>
      </c>
      <c r="AG8252" s="2">
        <v>1</v>
      </c>
      <c r="AI8252" s="7"/>
    </row>
    <row r="8253" spans="1:35" ht="11" customHeight="1" outlineLevel="1" x14ac:dyDescent="0.25">
      <c r="A8253" t="s">
        <v>14530</v>
      </c>
      <c r="C8253" s="2" t="s">
        <v>12953</v>
      </c>
      <c r="D8253" s="2">
        <v>2321</v>
      </c>
      <c r="E8253" s="7">
        <v>1995</v>
      </c>
      <c r="F8253" s="5" t="s">
        <v>2772</v>
      </c>
      <c r="H8253" s="5" t="s">
        <v>5398</v>
      </c>
      <c r="I8253" s="6" t="s">
        <v>562</v>
      </c>
      <c r="J8253" s="6" t="s">
        <v>14456</v>
      </c>
      <c r="K8253" s="17">
        <v>4</v>
      </c>
      <c r="L8253" s="17" t="s">
        <v>7732</v>
      </c>
      <c r="M8253" s="9"/>
      <c r="N8253" s="9"/>
      <c r="O8253" s="21"/>
      <c r="Q8253" s="29"/>
      <c r="U8253" s="17"/>
      <c r="V8253" s="2">
        <v>2049</v>
      </c>
      <c r="Y8253" t="str">
        <f t="shared" si="515"/>
        <v/>
      </c>
      <c r="AA8253" t="str">
        <f t="shared" si="516"/>
        <v/>
      </c>
      <c r="AC8253" s="7"/>
      <c r="AD8253" t="s">
        <v>562</v>
      </c>
      <c r="AE8253">
        <f t="shared" si="517"/>
        <v>0</v>
      </c>
      <c r="AG8253" s="2"/>
      <c r="AH8253" t="s">
        <v>2361</v>
      </c>
      <c r="AI8253" s="7" t="s">
        <v>4922</v>
      </c>
    </row>
    <row r="8254" spans="1:35" ht="11" customHeight="1" outlineLevel="1" x14ac:dyDescent="0.25">
      <c r="A8254" t="s">
        <v>14530</v>
      </c>
      <c r="C8254" s="2" t="s">
        <v>12953</v>
      </c>
      <c r="D8254" s="2" t="s">
        <v>18774</v>
      </c>
      <c r="E8254" s="7">
        <v>1995</v>
      </c>
      <c r="F8254" s="5" t="s">
        <v>10529</v>
      </c>
      <c r="H8254" s="5" t="s">
        <v>5398</v>
      </c>
      <c r="I8254" s="6" t="s">
        <v>562</v>
      </c>
      <c r="J8254" s="6" t="s">
        <v>14456</v>
      </c>
      <c r="K8254" s="17">
        <v>4</v>
      </c>
      <c r="L8254" s="17" t="s">
        <v>7732</v>
      </c>
      <c r="M8254" s="9"/>
      <c r="N8254" s="9"/>
      <c r="O8254" s="21"/>
      <c r="Q8254" s="29"/>
      <c r="U8254" s="17"/>
      <c r="V8254" s="2">
        <v>2049</v>
      </c>
      <c r="Y8254" t="str">
        <f t="shared" si="515"/>
        <v/>
      </c>
      <c r="AA8254">
        <f t="shared" si="516"/>
        <v>1</v>
      </c>
      <c r="AC8254" s="7"/>
      <c r="AD8254" t="s">
        <v>562</v>
      </c>
      <c r="AE8254">
        <f t="shared" si="517"/>
        <v>0</v>
      </c>
      <c r="AG8254" s="2"/>
      <c r="AH8254" t="s">
        <v>2361</v>
      </c>
      <c r="AI8254" s="7" t="s">
        <v>4922</v>
      </c>
    </row>
    <row r="8255" spans="1:35" ht="11" customHeight="1" outlineLevel="1" x14ac:dyDescent="0.25">
      <c r="A8255" t="s">
        <v>14530</v>
      </c>
      <c r="C8255" s="2" t="s">
        <v>12953</v>
      </c>
      <c r="D8255" s="2" t="s">
        <v>14457</v>
      </c>
      <c r="E8255" s="7">
        <v>1997</v>
      </c>
      <c r="F8255" s="5" t="s">
        <v>14458</v>
      </c>
      <c r="H8255" s="5" t="s">
        <v>5398</v>
      </c>
      <c r="I8255" s="6" t="s">
        <v>14459</v>
      </c>
      <c r="J8255" s="6" t="s">
        <v>11805</v>
      </c>
      <c r="K8255" s="17">
        <v>1</v>
      </c>
      <c r="L8255" s="17" t="s">
        <v>7732</v>
      </c>
      <c r="M8255" s="9"/>
      <c r="N8255" s="9"/>
      <c r="O8255" s="21"/>
      <c r="Q8255" s="29"/>
      <c r="U8255" s="17"/>
      <c r="V8255" s="2"/>
      <c r="Y8255" t="str">
        <f t="shared" si="515"/>
        <v/>
      </c>
      <c r="AA8255">
        <f t="shared" si="516"/>
        <v>1</v>
      </c>
      <c r="AC8255" s="7"/>
      <c r="AD8255" t="s">
        <v>14459</v>
      </c>
      <c r="AE8255">
        <f t="shared" si="517"/>
        <v>0</v>
      </c>
      <c r="AG8255" s="2"/>
      <c r="AI8255" s="7"/>
    </row>
    <row r="8256" spans="1:35" ht="11" customHeight="1" outlineLevel="1" x14ac:dyDescent="0.25">
      <c r="A8256" t="s">
        <v>14530</v>
      </c>
      <c r="C8256" s="2" t="s">
        <v>12953</v>
      </c>
      <c r="D8256" s="2" t="s">
        <v>14460</v>
      </c>
      <c r="E8256" s="7">
        <v>1997</v>
      </c>
      <c r="F8256" s="5" t="s">
        <v>14461</v>
      </c>
      <c r="H8256" s="5" t="s">
        <v>5398</v>
      </c>
      <c r="I8256" s="6" t="s">
        <v>6042</v>
      </c>
      <c r="J8256" s="6" t="s">
        <v>8499</v>
      </c>
      <c r="K8256" s="17">
        <v>1</v>
      </c>
      <c r="L8256" s="17" t="s">
        <v>7730</v>
      </c>
      <c r="M8256" s="9">
        <v>12</v>
      </c>
      <c r="N8256" s="9"/>
      <c r="O8256" s="21"/>
      <c r="Q8256" s="29"/>
      <c r="U8256" s="17"/>
      <c r="V8256" s="2">
        <v>2280</v>
      </c>
      <c r="Y8256" t="str">
        <f t="shared" si="515"/>
        <v/>
      </c>
      <c r="AA8256">
        <f t="shared" si="516"/>
        <v>1</v>
      </c>
      <c r="AC8256" s="7"/>
      <c r="AD8256" t="s">
        <v>6042</v>
      </c>
      <c r="AE8256">
        <f t="shared" si="517"/>
        <v>0</v>
      </c>
      <c r="AG8256" s="2">
        <v>1</v>
      </c>
      <c r="AH8256" t="s">
        <v>3354</v>
      </c>
      <c r="AI8256" s="7" t="s">
        <v>4922</v>
      </c>
    </row>
    <row r="8257" spans="1:35" ht="11" customHeight="1" outlineLevel="1" x14ac:dyDescent="0.25">
      <c r="A8257" t="s">
        <v>14530</v>
      </c>
      <c r="C8257" s="2" t="s">
        <v>12953</v>
      </c>
      <c r="D8257" s="2">
        <v>2996</v>
      </c>
      <c r="E8257" s="7">
        <v>1997</v>
      </c>
      <c r="F8257" s="5" t="s">
        <v>10529</v>
      </c>
      <c r="H8257" s="5" t="s">
        <v>5398</v>
      </c>
      <c r="I8257" s="6" t="s">
        <v>6042</v>
      </c>
      <c r="J8257" s="6" t="s">
        <v>8499</v>
      </c>
      <c r="K8257" s="17">
        <v>1</v>
      </c>
      <c r="L8257" s="17" t="s">
        <v>7730</v>
      </c>
      <c r="M8257" s="9">
        <v>8</v>
      </c>
      <c r="N8257" s="9"/>
      <c r="O8257" s="21"/>
      <c r="Q8257" s="29"/>
      <c r="T8257">
        <v>1</v>
      </c>
      <c r="U8257" s="17"/>
      <c r="V8257" s="2"/>
      <c r="Y8257" t="str">
        <f t="shared" si="515"/>
        <v/>
      </c>
      <c r="AA8257">
        <f t="shared" si="516"/>
        <v>1</v>
      </c>
      <c r="AC8257" s="7"/>
      <c r="AD8257" t="s">
        <v>6042</v>
      </c>
      <c r="AE8257">
        <f t="shared" si="517"/>
        <v>0</v>
      </c>
      <c r="AG8257" s="2">
        <v>1</v>
      </c>
      <c r="AH8257" t="s">
        <v>3354</v>
      </c>
      <c r="AI8257" s="7" t="s">
        <v>4922</v>
      </c>
    </row>
    <row r="8258" spans="1:35" ht="11" customHeight="1" outlineLevel="1" x14ac:dyDescent="0.25">
      <c r="A8258" t="s">
        <v>14530</v>
      </c>
      <c r="C8258" s="2" t="s">
        <v>12953</v>
      </c>
      <c r="D8258" s="2">
        <v>2997</v>
      </c>
      <c r="E8258" s="7">
        <v>1997</v>
      </c>
      <c r="F8258" s="5" t="s">
        <v>10529</v>
      </c>
      <c r="H8258" s="5" t="s">
        <v>5398</v>
      </c>
      <c r="I8258" s="6" t="s">
        <v>6042</v>
      </c>
      <c r="J8258" s="6" t="s">
        <v>8499</v>
      </c>
      <c r="K8258" s="17">
        <v>1</v>
      </c>
      <c r="L8258" s="17" t="s">
        <v>7730</v>
      </c>
      <c r="M8258" s="9">
        <v>5.5</v>
      </c>
      <c r="N8258" s="9"/>
      <c r="O8258" s="21"/>
      <c r="Q8258" s="29"/>
      <c r="U8258" s="17"/>
      <c r="V8258" s="2"/>
      <c r="Y8258" t="str">
        <f t="shared" si="515"/>
        <v/>
      </c>
      <c r="AA8258">
        <f t="shared" si="516"/>
        <v>1</v>
      </c>
      <c r="AC8258" s="7"/>
      <c r="AD8258" t="s">
        <v>6042</v>
      </c>
      <c r="AE8258">
        <f t="shared" si="517"/>
        <v>0</v>
      </c>
      <c r="AG8258" s="2">
        <v>1</v>
      </c>
      <c r="AH8258" t="s">
        <v>3354</v>
      </c>
      <c r="AI8258" s="7" t="s">
        <v>4922</v>
      </c>
    </row>
    <row r="8259" spans="1:35" ht="11" customHeight="1" outlineLevel="1" x14ac:dyDescent="0.25">
      <c r="A8259" t="s">
        <v>14530</v>
      </c>
      <c r="C8259" s="2" t="s">
        <v>12953</v>
      </c>
      <c r="D8259" s="2" t="s">
        <v>20192</v>
      </c>
      <c r="E8259" s="7">
        <v>1999</v>
      </c>
      <c r="F8259" s="5" t="s">
        <v>14461</v>
      </c>
      <c r="H8259" s="5" t="s">
        <v>5398</v>
      </c>
      <c r="I8259" s="6" t="s">
        <v>20191</v>
      </c>
      <c r="J8259" s="6" t="s">
        <v>8604</v>
      </c>
      <c r="K8259" s="17">
        <v>3</v>
      </c>
      <c r="L8259" s="17" t="s">
        <v>7730</v>
      </c>
      <c r="M8259" s="9">
        <v>6</v>
      </c>
      <c r="N8259" s="9"/>
      <c r="O8259" s="21"/>
      <c r="Q8259" s="29"/>
      <c r="U8259" s="17"/>
      <c r="V8259" s="2">
        <v>2408</v>
      </c>
      <c r="Y8259" t="str">
        <f t="shared" si="515"/>
        <v/>
      </c>
      <c r="AA8259">
        <f t="shared" si="516"/>
        <v>1</v>
      </c>
      <c r="AC8259" s="7"/>
      <c r="AD8259" t="s">
        <v>20191</v>
      </c>
      <c r="AE8259">
        <f t="shared" si="517"/>
        <v>1</v>
      </c>
      <c r="AG8259" s="2"/>
      <c r="AH8259" t="s">
        <v>4921</v>
      </c>
      <c r="AI8259" s="7" t="s">
        <v>4922</v>
      </c>
    </row>
    <row r="8260" spans="1:35" ht="11" customHeight="1" outlineLevel="1" x14ac:dyDescent="0.25">
      <c r="A8260" t="s">
        <v>14530</v>
      </c>
      <c r="C8260" s="2" t="s">
        <v>12953</v>
      </c>
      <c r="D8260" s="2">
        <v>3326</v>
      </c>
      <c r="E8260" s="7">
        <v>1999</v>
      </c>
      <c r="F8260" s="5" t="s">
        <v>475</v>
      </c>
      <c r="H8260" s="5" t="s">
        <v>5398</v>
      </c>
      <c r="I8260" s="6" t="s">
        <v>20191</v>
      </c>
      <c r="J8260" s="6" t="s">
        <v>8604</v>
      </c>
      <c r="K8260" s="17">
        <v>3</v>
      </c>
      <c r="L8260" s="17" t="s">
        <v>7732</v>
      </c>
      <c r="M8260" s="9"/>
      <c r="N8260" s="9"/>
      <c r="O8260" s="21"/>
      <c r="Q8260" s="29"/>
      <c r="U8260" s="17"/>
      <c r="V8260" s="2">
        <v>2408</v>
      </c>
      <c r="Y8260" t="str">
        <f t="shared" si="515"/>
        <v/>
      </c>
      <c r="AA8260" t="str">
        <f t="shared" si="516"/>
        <v/>
      </c>
      <c r="AC8260" s="7"/>
      <c r="AD8260" t="s">
        <v>20191</v>
      </c>
      <c r="AE8260">
        <f t="shared" ref="AE8260:AE8291" si="518">COUNTIF(I8260,"*Fuji*")</f>
        <v>1</v>
      </c>
      <c r="AG8260" s="2"/>
      <c r="AH8260" t="s">
        <v>4921</v>
      </c>
      <c r="AI8260" s="7" t="s">
        <v>4922</v>
      </c>
    </row>
    <row r="8261" spans="1:35" ht="11" customHeight="1" outlineLevel="1" x14ac:dyDescent="0.25">
      <c r="A8261" t="s">
        <v>14530</v>
      </c>
      <c r="C8261" s="2" t="s">
        <v>12953</v>
      </c>
      <c r="D8261" s="2" t="s">
        <v>14462</v>
      </c>
      <c r="E8261" s="7">
        <v>1999</v>
      </c>
      <c r="F8261" s="5" t="s">
        <v>14461</v>
      </c>
      <c r="H8261" s="5" t="s">
        <v>5398</v>
      </c>
      <c r="I8261" s="6" t="s">
        <v>2344</v>
      </c>
      <c r="J8261" s="6" t="s">
        <v>8604</v>
      </c>
      <c r="K8261" s="17">
        <v>3</v>
      </c>
      <c r="L8261" s="17" t="s">
        <v>7732</v>
      </c>
      <c r="M8261" s="9"/>
      <c r="N8261" s="9"/>
      <c r="O8261" s="21"/>
      <c r="Q8261" s="29"/>
      <c r="U8261" s="17"/>
      <c r="V8261" s="2">
        <v>2408</v>
      </c>
      <c r="Y8261" t="str">
        <f t="shared" si="515"/>
        <v/>
      </c>
      <c r="AA8261">
        <f t="shared" si="516"/>
        <v>1</v>
      </c>
      <c r="AC8261" s="7"/>
      <c r="AD8261" t="s">
        <v>2344</v>
      </c>
      <c r="AE8261">
        <f t="shared" si="518"/>
        <v>1</v>
      </c>
      <c r="AG8261" s="2"/>
      <c r="AH8261" t="s">
        <v>4921</v>
      </c>
      <c r="AI8261" s="7" t="s">
        <v>4922</v>
      </c>
    </row>
    <row r="8262" spans="1:35" ht="11" customHeight="1" outlineLevel="1" x14ac:dyDescent="0.25">
      <c r="A8262" t="s">
        <v>14530</v>
      </c>
      <c r="C8262" s="2" t="s">
        <v>12953</v>
      </c>
      <c r="D8262" s="2">
        <v>3333</v>
      </c>
      <c r="E8262" s="7">
        <v>1999</v>
      </c>
      <c r="F8262" s="5" t="s">
        <v>475</v>
      </c>
      <c r="H8262" s="5" t="s">
        <v>5398</v>
      </c>
      <c r="I8262" s="6" t="s">
        <v>2344</v>
      </c>
      <c r="J8262" s="6" t="s">
        <v>8604</v>
      </c>
      <c r="K8262" s="17">
        <v>3</v>
      </c>
      <c r="L8262" s="17" t="s">
        <v>7732</v>
      </c>
      <c r="M8262" s="9"/>
      <c r="N8262" s="9"/>
      <c r="O8262" s="21"/>
      <c r="Q8262" s="29"/>
      <c r="U8262" s="17"/>
      <c r="V8262" s="2">
        <v>2408</v>
      </c>
      <c r="Y8262" t="str">
        <f t="shared" si="515"/>
        <v/>
      </c>
      <c r="AA8262" t="str">
        <f t="shared" si="516"/>
        <v/>
      </c>
      <c r="AC8262" s="7"/>
      <c r="AD8262" t="s">
        <v>2344</v>
      </c>
      <c r="AE8262">
        <f t="shared" si="518"/>
        <v>1</v>
      </c>
      <c r="AG8262" s="2"/>
      <c r="AH8262" t="s">
        <v>4921</v>
      </c>
      <c r="AI8262" s="7" t="s">
        <v>4922</v>
      </c>
    </row>
    <row r="8263" spans="1:35" ht="11" customHeight="1" outlineLevel="1" x14ac:dyDescent="0.25">
      <c r="A8263" t="s">
        <v>14530</v>
      </c>
      <c r="C8263" s="2" t="s">
        <v>12953</v>
      </c>
      <c r="D8263" s="2">
        <v>3337</v>
      </c>
      <c r="E8263" s="7">
        <v>1999</v>
      </c>
      <c r="F8263" s="5" t="s">
        <v>475</v>
      </c>
      <c r="H8263" s="5" t="s">
        <v>5398</v>
      </c>
      <c r="I8263" s="6" t="s">
        <v>2344</v>
      </c>
      <c r="J8263" s="6" t="s">
        <v>8604</v>
      </c>
      <c r="K8263" s="17">
        <v>3</v>
      </c>
      <c r="L8263" s="17" t="s">
        <v>7732</v>
      </c>
      <c r="M8263" s="9"/>
      <c r="N8263" s="9"/>
      <c r="O8263" s="21"/>
      <c r="Q8263" s="29"/>
      <c r="U8263" s="17"/>
      <c r="V8263" s="2">
        <v>2408</v>
      </c>
      <c r="Y8263" t="str">
        <f t="shared" si="515"/>
        <v/>
      </c>
      <c r="AA8263" t="str">
        <f t="shared" si="516"/>
        <v/>
      </c>
      <c r="AC8263" s="7"/>
      <c r="AD8263" t="s">
        <v>2344</v>
      </c>
      <c r="AE8263">
        <f t="shared" si="518"/>
        <v>1</v>
      </c>
      <c r="AG8263" s="2"/>
      <c r="AH8263" t="s">
        <v>4921</v>
      </c>
      <c r="AI8263" s="7" t="s">
        <v>4922</v>
      </c>
    </row>
    <row r="8264" spans="1:35" ht="11" customHeight="1" outlineLevel="1" x14ac:dyDescent="0.25">
      <c r="A8264" t="s">
        <v>14530</v>
      </c>
      <c r="C8264" s="2" t="s">
        <v>12953</v>
      </c>
      <c r="D8264" s="2">
        <v>3450</v>
      </c>
      <c r="E8264" s="7">
        <v>2000</v>
      </c>
      <c r="F8264" s="5" t="s">
        <v>6886</v>
      </c>
      <c r="H8264" s="5" t="s">
        <v>5398</v>
      </c>
      <c r="I8264" s="6" t="s">
        <v>4361</v>
      </c>
      <c r="J8264" s="6" t="s">
        <v>14463</v>
      </c>
      <c r="K8264" s="17">
        <v>3</v>
      </c>
      <c r="L8264" s="17" t="s">
        <v>7730</v>
      </c>
      <c r="M8264" s="9">
        <v>11.5</v>
      </c>
      <c r="N8264" s="9"/>
      <c r="O8264" s="21"/>
      <c r="Q8264" s="29"/>
      <c r="T8264">
        <v>1</v>
      </c>
      <c r="U8264" s="17"/>
      <c r="V8264" s="2"/>
      <c r="Y8264" t="str">
        <f t="shared" si="515"/>
        <v/>
      </c>
      <c r="AA8264" t="str">
        <f t="shared" si="516"/>
        <v/>
      </c>
      <c r="AC8264" s="7"/>
      <c r="AD8264" t="s">
        <v>4361</v>
      </c>
      <c r="AE8264">
        <f t="shared" si="518"/>
        <v>1</v>
      </c>
      <c r="AG8264" s="2"/>
      <c r="AI8264" s="7"/>
    </row>
    <row r="8265" spans="1:35" ht="11" customHeight="1" outlineLevel="1" x14ac:dyDescent="0.25">
      <c r="A8265" t="s">
        <v>14530</v>
      </c>
      <c r="C8265" s="2" t="s">
        <v>12953</v>
      </c>
      <c r="D8265" s="2" t="s">
        <v>14464</v>
      </c>
      <c r="E8265" s="7">
        <v>2002</v>
      </c>
      <c r="F8265" s="5" t="s">
        <v>14465</v>
      </c>
      <c r="H8265" s="5" t="s">
        <v>5398</v>
      </c>
      <c r="I8265" s="6" t="s">
        <v>14466</v>
      </c>
      <c r="J8265" s="6" t="s">
        <v>8490</v>
      </c>
      <c r="K8265" s="17">
        <v>5</v>
      </c>
      <c r="L8265" s="17" t="s">
        <v>7732</v>
      </c>
      <c r="M8265" s="9"/>
      <c r="N8265" s="9"/>
      <c r="O8265" s="21"/>
      <c r="Q8265" s="29"/>
      <c r="U8265" s="17"/>
      <c r="V8265" s="2"/>
      <c r="Y8265" t="str">
        <f t="shared" si="515"/>
        <v/>
      </c>
      <c r="AA8265">
        <f t="shared" si="516"/>
        <v>1</v>
      </c>
      <c r="AC8265" s="7"/>
      <c r="AD8265" t="s">
        <v>14466</v>
      </c>
      <c r="AE8265">
        <f t="shared" si="518"/>
        <v>0</v>
      </c>
      <c r="AG8265" s="2"/>
      <c r="AI8265" s="7"/>
    </row>
    <row r="8266" spans="1:35" ht="11" customHeight="1" outlineLevel="1" x14ac:dyDescent="0.25">
      <c r="A8266" t="s">
        <v>14530</v>
      </c>
      <c r="C8266" s="2" t="s">
        <v>12953</v>
      </c>
      <c r="D8266" s="2">
        <v>3978</v>
      </c>
      <c r="E8266" s="7">
        <v>2002</v>
      </c>
      <c r="F8266" s="5" t="s">
        <v>10529</v>
      </c>
      <c r="H8266" s="5" t="s">
        <v>5398</v>
      </c>
      <c r="I8266" s="6" t="s">
        <v>6491</v>
      </c>
      <c r="J8266" s="6" t="s">
        <v>7137</v>
      </c>
      <c r="K8266" s="17">
        <v>5</v>
      </c>
      <c r="L8266" s="17" t="s">
        <v>7732</v>
      </c>
      <c r="M8266" s="9"/>
      <c r="N8266" s="9"/>
      <c r="O8266" s="21"/>
      <c r="Q8266" s="29"/>
      <c r="U8266" s="17"/>
      <c r="V8266" s="2">
        <v>2639</v>
      </c>
      <c r="Y8266" t="str">
        <f t="shared" si="515"/>
        <v/>
      </c>
      <c r="AA8266">
        <f t="shared" si="516"/>
        <v>1</v>
      </c>
      <c r="AC8266" s="7"/>
      <c r="AD8266" t="s">
        <v>6491</v>
      </c>
      <c r="AE8266">
        <f t="shared" si="518"/>
        <v>0</v>
      </c>
      <c r="AG8266" s="2"/>
      <c r="AH8266" t="s">
        <v>5028</v>
      </c>
      <c r="AI8266" s="7" t="s">
        <v>4922</v>
      </c>
    </row>
    <row r="8267" spans="1:35" ht="11" customHeight="1" outlineLevel="1" x14ac:dyDescent="0.25">
      <c r="A8267" t="s">
        <v>14530</v>
      </c>
      <c r="C8267" s="2" t="s">
        <v>12953</v>
      </c>
      <c r="D8267" s="2">
        <v>4085</v>
      </c>
      <c r="E8267" s="7">
        <v>2002</v>
      </c>
      <c r="F8267" s="5" t="s">
        <v>479</v>
      </c>
      <c r="H8267" s="5" t="s">
        <v>5398</v>
      </c>
      <c r="I8267" s="6" t="s">
        <v>14467</v>
      </c>
      <c r="J8267" s="6" t="s">
        <v>14468</v>
      </c>
      <c r="K8267" s="17">
        <v>5</v>
      </c>
      <c r="L8267" s="17" t="s">
        <v>7732</v>
      </c>
      <c r="M8267" s="9"/>
      <c r="N8267" s="9"/>
      <c r="O8267" s="21"/>
      <c r="Q8267" s="29"/>
      <c r="U8267" s="17"/>
      <c r="V8267" s="2"/>
      <c r="Y8267" t="str">
        <f t="shared" si="515"/>
        <v/>
      </c>
      <c r="AA8267" t="str">
        <f t="shared" si="516"/>
        <v/>
      </c>
      <c r="AC8267" s="7"/>
      <c r="AD8267" t="s">
        <v>14467</v>
      </c>
      <c r="AE8267">
        <f t="shared" si="518"/>
        <v>0</v>
      </c>
      <c r="AG8267" s="2"/>
      <c r="AI8267" s="7"/>
    </row>
    <row r="8268" spans="1:35" ht="11" customHeight="1" outlineLevel="1" x14ac:dyDescent="0.25">
      <c r="A8268" t="s">
        <v>14530</v>
      </c>
      <c r="C8268" s="2" t="s">
        <v>12953</v>
      </c>
      <c r="D8268" s="2" t="s">
        <v>14469</v>
      </c>
      <c r="E8268" s="7">
        <v>2004</v>
      </c>
      <c r="F8268" s="5" t="s">
        <v>14470</v>
      </c>
      <c r="H8268" s="5" t="s">
        <v>5398</v>
      </c>
      <c r="I8268" s="6" t="s">
        <v>6492</v>
      </c>
      <c r="J8268" s="6" t="s">
        <v>14471</v>
      </c>
      <c r="K8268" s="17">
        <v>4</v>
      </c>
      <c r="L8268" s="17" t="s">
        <v>7732</v>
      </c>
      <c r="M8268" s="9"/>
      <c r="N8268" s="9"/>
      <c r="O8268" s="21"/>
      <c r="Q8268" s="29"/>
      <c r="U8268" s="17"/>
      <c r="V8268" s="2" t="s">
        <v>4734</v>
      </c>
      <c r="Y8268" t="str">
        <f t="shared" si="515"/>
        <v/>
      </c>
      <c r="AA8268">
        <f t="shared" si="516"/>
        <v>1</v>
      </c>
      <c r="AC8268" s="7"/>
      <c r="AD8268" t="s">
        <v>6492</v>
      </c>
      <c r="AE8268">
        <f t="shared" si="518"/>
        <v>0</v>
      </c>
      <c r="AG8268" s="2"/>
      <c r="AH8268" t="s">
        <v>3354</v>
      </c>
      <c r="AI8268" s="7" t="s">
        <v>4922</v>
      </c>
    </row>
    <row r="8269" spans="1:35" ht="11" customHeight="1" outlineLevel="1" x14ac:dyDescent="0.25">
      <c r="A8269" t="s">
        <v>14530</v>
      </c>
      <c r="C8269" s="2" t="s">
        <v>12953</v>
      </c>
      <c r="D8269" s="2" t="s">
        <v>14472</v>
      </c>
      <c r="E8269" s="7">
        <v>2005</v>
      </c>
      <c r="F8269" s="5" t="s">
        <v>14473</v>
      </c>
      <c r="H8269" s="5" t="s">
        <v>5398</v>
      </c>
      <c r="I8269" s="6" t="s">
        <v>2352</v>
      </c>
      <c r="J8269" s="6" t="s">
        <v>8499</v>
      </c>
      <c r="K8269" s="17">
        <v>3</v>
      </c>
      <c r="L8269" s="17" t="s">
        <v>7730</v>
      </c>
      <c r="M8269" s="9">
        <v>5.6</v>
      </c>
      <c r="N8269" s="9"/>
      <c r="O8269" s="21"/>
      <c r="Q8269" s="29"/>
      <c r="U8269" s="17"/>
      <c r="V8269" s="2"/>
      <c r="Y8269" t="str">
        <f t="shared" si="515"/>
        <v/>
      </c>
      <c r="AA8269">
        <f t="shared" si="516"/>
        <v>1</v>
      </c>
      <c r="AC8269" s="7"/>
      <c r="AD8269" t="s">
        <v>2352</v>
      </c>
      <c r="AE8269">
        <f t="shared" si="518"/>
        <v>0</v>
      </c>
      <c r="AG8269" s="2">
        <v>1</v>
      </c>
      <c r="AI8269" s="7"/>
    </row>
    <row r="8270" spans="1:35" ht="11" customHeight="1" outlineLevel="1" x14ac:dyDescent="0.25">
      <c r="A8270" t="s">
        <v>14530</v>
      </c>
      <c r="C8270" s="2" t="s">
        <v>12953</v>
      </c>
      <c r="D8270" s="2">
        <v>5462</v>
      </c>
      <c r="E8270" s="7">
        <v>2014</v>
      </c>
      <c r="F8270" s="5" t="s">
        <v>14475</v>
      </c>
      <c r="H8270" s="5" t="s">
        <v>5398</v>
      </c>
      <c r="I8270" s="6" t="s">
        <v>9223</v>
      </c>
      <c r="J8270" s="6" t="s">
        <v>7554</v>
      </c>
      <c r="K8270" s="17">
        <v>7</v>
      </c>
      <c r="L8270" s="17" t="s">
        <v>20076</v>
      </c>
      <c r="M8270" s="9"/>
      <c r="N8270" s="9"/>
      <c r="O8270" s="21"/>
      <c r="Q8270" s="29"/>
      <c r="U8270" s="17"/>
      <c r="V8270" s="2"/>
      <c r="Y8270" t="str">
        <f t="shared" si="515"/>
        <v/>
      </c>
      <c r="AA8270" t="str">
        <f t="shared" si="516"/>
        <v/>
      </c>
      <c r="AC8270" s="7"/>
      <c r="AD8270" t="s">
        <v>9223</v>
      </c>
      <c r="AE8270">
        <f t="shared" si="518"/>
        <v>0</v>
      </c>
      <c r="AG8270" s="2"/>
      <c r="AI8270" s="7"/>
    </row>
    <row r="8271" spans="1:35" ht="11" customHeight="1" outlineLevel="1" x14ac:dyDescent="0.25">
      <c r="A8271" t="s">
        <v>14530</v>
      </c>
      <c r="C8271" s="2" t="s">
        <v>12953</v>
      </c>
      <c r="D8271" s="2">
        <v>5463</v>
      </c>
      <c r="E8271" s="7">
        <v>2014</v>
      </c>
      <c r="F8271" s="5" t="s">
        <v>14475</v>
      </c>
      <c r="H8271" s="5" t="s">
        <v>5398</v>
      </c>
      <c r="I8271" s="6" t="s">
        <v>9223</v>
      </c>
      <c r="J8271" s="6" t="s">
        <v>7554</v>
      </c>
      <c r="K8271" s="17">
        <v>7</v>
      </c>
      <c r="L8271" s="17" t="s">
        <v>20076</v>
      </c>
      <c r="M8271" s="9"/>
      <c r="N8271" s="9"/>
      <c r="O8271" s="21"/>
      <c r="Q8271" s="29"/>
      <c r="U8271" s="17"/>
      <c r="V8271" s="2"/>
      <c r="Y8271" t="str">
        <f t="shared" si="515"/>
        <v/>
      </c>
      <c r="AA8271" t="str">
        <f t="shared" si="516"/>
        <v/>
      </c>
      <c r="AC8271" s="7"/>
      <c r="AD8271" t="s">
        <v>9223</v>
      </c>
      <c r="AE8271">
        <f t="shared" si="518"/>
        <v>0</v>
      </c>
      <c r="AG8271" s="2"/>
      <c r="AI8271" s="7"/>
    </row>
    <row r="8272" spans="1:35" ht="11" customHeight="1" outlineLevel="1" x14ac:dyDescent="0.25">
      <c r="A8272" t="s">
        <v>14530</v>
      </c>
      <c r="C8272" s="2" t="s">
        <v>12953</v>
      </c>
      <c r="D8272" s="2">
        <v>5464</v>
      </c>
      <c r="E8272" s="7">
        <v>2014</v>
      </c>
      <c r="F8272" s="5" t="s">
        <v>14475</v>
      </c>
      <c r="H8272" s="5" t="s">
        <v>5398</v>
      </c>
      <c r="I8272" s="6" t="s">
        <v>9223</v>
      </c>
      <c r="J8272" s="6" t="s">
        <v>7554</v>
      </c>
      <c r="K8272" s="17">
        <v>7</v>
      </c>
      <c r="L8272" s="17" t="s">
        <v>20076</v>
      </c>
      <c r="M8272" s="9"/>
      <c r="N8272" s="9"/>
      <c r="O8272" s="21"/>
      <c r="Q8272" s="29"/>
      <c r="U8272" s="17"/>
      <c r="V8272" s="2"/>
      <c r="Y8272" t="str">
        <f t="shared" si="515"/>
        <v/>
      </c>
      <c r="AA8272" t="str">
        <f t="shared" si="516"/>
        <v/>
      </c>
      <c r="AC8272" s="7"/>
      <c r="AD8272" t="s">
        <v>9223</v>
      </c>
      <c r="AE8272">
        <f t="shared" si="518"/>
        <v>0</v>
      </c>
      <c r="AG8272" s="2"/>
      <c r="AI8272" s="7"/>
    </row>
    <row r="8273" spans="1:35" ht="11" customHeight="1" outlineLevel="1" x14ac:dyDescent="0.25">
      <c r="A8273" t="s">
        <v>14530</v>
      </c>
      <c r="C8273" s="2" t="s">
        <v>12953</v>
      </c>
      <c r="D8273" s="2">
        <v>5465</v>
      </c>
      <c r="E8273" s="7">
        <v>2014</v>
      </c>
      <c r="F8273" s="5" t="s">
        <v>14475</v>
      </c>
      <c r="H8273" s="5" t="s">
        <v>5398</v>
      </c>
      <c r="I8273" s="6" t="s">
        <v>9223</v>
      </c>
      <c r="J8273" s="6" t="s">
        <v>7554</v>
      </c>
      <c r="K8273" s="17">
        <v>7</v>
      </c>
      <c r="L8273" s="17" t="s">
        <v>20076</v>
      </c>
      <c r="M8273" s="9"/>
      <c r="N8273" s="9"/>
      <c r="O8273" s="21"/>
      <c r="Q8273" s="29"/>
      <c r="U8273" s="17"/>
      <c r="V8273" s="2"/>
      <c r="Y8273" t="str">
        <f t="shared" si="515"/>
        <v/>
      </c>
      <c r="AA8273" t="str">
        <f t="shared" si="516"/>
        <v/>
      </c>
      <c r="AC8273" s="7"/>
      <c r="AD8273" t="s">
        <v>9223</v>
      </c>
      <c r="AE8273">
        <f t="shared" si="518"/>
        <v>0</v>
      </c>
      <c r="AG8273" s="2"/>
      <c r="AI8273" s="7"/>
    </row>
    <row r="8274" spans="1:35" ht="11" customHeight="1" outlineLevel="1" x14ac:dyDescent="0.25">
      <c r="A8274" t="s">
        <v>14530</v>
      </c>
      <c r="C8274" s="2" t="s">
        <v>12953</v>
      </c>
      <c r="D8274" s="2" t="s">
        <v>14474</v>
      </c>
      <c r="E8274" s="7">
        <v>2014</v>
      </c>
      <c r="F8274" s="5" t="s">
        <v>14476</v>
      </c>
      <c r="H8274" s="5" t="s">
        <v>5398</v>
      </c>
      <c r="I8274" s="6" t="s">
        <v>9223</v>
      </c>
      <c r="J8274" s="6" t="s">
        <v>7554</v>
      </c>
      <c r="K8274" s="17">
        <v>7</v>
      </c>
      <c r="L8274" s="17" t="s">
        <v>7730</v>
      </c>
      <c r="M8274" s="9">
        <v>2.5</v>
      </c>
      <c r="N8274" s="9"/>
      <c r="O8274" s="21"/>
      <c r="Q8274" s="29"/>
      <c r="U8274" s="17"/>
      <c r="V8274" s="2"/>
      <c r="Y8274" t="str">
        <f t="shared" si="515"/>
        <v/>
      </c>
      <c r="AA8274">
        <f t="shared" si="516"/>
        <v>1</v>
      </c>
      <c r="AC8274" s="7"/>
      <c r="AD8274" t="s">
        <v>9223</v>
      </c>
      <c r="AE8274">
        <f t="shared" si="518"/>
        <v>0</v>
      </c>
      <c r="AG8274" s="2"/>
      <c r="AI8274" s="7"/>
    </row>
    <row r="8275" spans="1:35" ht="10.75" customHeight="1" outlineLevel="1" collapsed="1" x14ac:dyDescent="0.25">
      <c r="A8275" t="s">
        <v>14530</v>
      </c>
      <c r="C8275" s="2" t="s">
        <v>12953</v>
      </c>
      <c r="D8275" s="2">
        <v>5466</v>
      </c>
      <c r="E8275" s="7">
        <v>2014</v>
      </c>
      <c r="F8275" s="5" t="s">
        <v>14477</v>
      </c>
      <c r="H8275" s="5" t="s">
        <v>5398</v>
      </c>
      <c r="I8275" s="6" t="s">
        <v>14478</v>
      </c>
      <c r="J8275" s="6" t="s">
        <v>7554</v>
      </c>
      <c r="K8275" s="17">
        <v>7</v>
      </c>
      <c r="L8275" s="17" t="s">
        <v>7730</v>
      </c>
      <c r="M8275" s="9">
        <v>2.5</v>
      </c>
      <c r="N8275" s="9"/>
      <c r="O8275" s="21"/>
      <c r="Q8275" s="29"/>
      <c r="U8275" s="17"/>
      <c r="V8275" s="2"/>
      <c r="Y8275" t="str">
        <f t="shared" si="515"/>
        <v/>
      </c>
      <c r="AA8275">
        <f t="shared" si="516"/>
        <v>1</v>
      </c>
      <c r="AC8275" s="7"/>
      <c r="AD8275" t="s">
        <v>14478</v>
      </c>
      <c r="AE8275">
        <f t="shared" si="518"/>
        <v>0</v>
      </c>
      <c r="AG8275" s="2"/>
      <c r="AI8275" s="7"/>
    </row>
    <row r="8276" spans="1:35" ht="11" customHeight="1" outlineLevel="1" x14ac:dyDescent="0.25">
      <c r="A8276" t="s">
        <v>14530</v>
      </c>
      <c r="C8276" s="2" t="s">
        <v>12953</v>
      </c>
      <c r="D8276" s="2">
        <v>5762</v>
      </c>
      <c r="E8276" s="7">
        <v>2015</v>
      </c>
      <c r="F8276" s="5" t="s">
        <v>6886</v>
      </c>
      <c r="H8276" s="5" t="s">
        <v>5398</v>
      </c>
      <c r="I8276" s="6" t="s">
        <v>14481</v>
      </c>
      <c r="J8276" s="6" t="s">
        <v>14482</v>
      </c>
      <c r="K8276" s="17">
        <v>5</v>
      </c>
      <c r="L8276" s="17" t="s">
        <v>7730</v>
      </c>
      <c r="M8276" s="9">
        <v>1</v>
      </c>
      <c r="N8276" s="9"/>
      <c r="O8276" s="21"/>
      <c r="Q8276" s="29"/>
      <c r="U8276" s="17"/>
      <c r="V8276" s="2"/>
      <c r="Y8276" t="str">
        <f t="shared" si="515"/>
        <v/>
      </c>
      <c r="AA8276" t="str">
        <f t="shared" si="516"/>
        <v/>
      </c>
      <c r="AC8276" s="7"/>
      <c r="AD8276" t="s">
        <v>14481</v>
      </c>
      <c r="AE8276">
        <f t="shared" si="518"/>
        <v>0</v>
      </c>
      <c r="AG8276" s="2"/>
      <c r="AI8276" s="7"/>
    </row>
    <row r="8277" spans="1:35" ht="11" customHeight="1" outlineLevel="1" x14ac:dyDescent="0.25">
      <c r="A8277" t="s">
        <v>14530</v>
      </c>
      <c r="C8277" s="2" t="s">
        <v>12953</v>
      </c>
      <c r="D8277" s="2">
        <v>5763</v>
      </c>
      <c r="E8277" s="7">
        <v>2015</v>
      </c>
      <c r="F8277" s="5" t="s">
        <v>6886</v>
      </c>
      <c r="H8277" s="5" t="s">
        <v>5398</v>
      </c>
      <c r="I8277" s="6" t="s">
        <v>14481</v>
      </c>
      <c r="J8277" s="6" t="s">
        <v>14482</v>
      </c>
      <c r="K8277" s="17">
        <v>5</v>
      </c>
      <c r="L8277" s="17" t="s">
        <v>7730</v>
      </c>
      <c r="M8277" s="9">
        <v>1</v>
      </c>
      <c r="N8277" s="9"/>
      <c r="O8277" s="21"/>
      <c r="Q8277" s="29"/>
      <c r="U8277" s="17"/>
      <c r="V8277" s="2"/>
      <c r="Y8277" t="str">
        <f t="shared" si="515"/>
        <v/>
      </c>
      <c r="AA8277" t="str">
        <f t="shared" si="516"/>
        <v/>
      </c>
      <c r="AC8277" s="7"/>
      <c r="AD8277" t="s">
        <v>14481</v>
      </c>
      <c r="AE8277">
        <f t="shared" si="518"/>
        <v>0</v>
      </c>
      <c r="AG8277" s="2"/>
      <c r="AI8277" s="7"/>
    </row>
    <row r="8278" spans="1:35" ht="11" customHeight="1" outlineLevel="1" x14ac:dyDescent="0.25">
      <c r="A8278" t="s">
        <v>14530</v>
      </c>
      <c r="C8278" s="2" t="s">
        <v>12953</v>
      </c>
      <c r="D8278" s="2">
        <v>5765</v>
      </c>
      <c r="E8278" s="7">
        <v>2015</v>
      </c>
      <c r="F8278" s="5" t="s">
        <v>6886</v>
      </c>
      <c r="H8278" s="5" t="s">
        <v>5398</v>
      </c>
      <c r="I8278" s="6" t="s">
        <v>14481</v>
      </c>
      <c r="J8278" s="6" t="s">
        <v>14482</v>
      </c>
      <c r="K8278" s="17">
        <v>5</v>
      </c>
      <c r="L8278" s="17" t="s">
        <v>7730</v>
      </c>
      <c r="M8278" s="9">
        <v>1</v>
      </c>
      <c r="N8278" s="9"/>
      <c r="O8278" s="21"/>
      <c r="Q8278" s="29"/>
      <c r="U8278" s="17"/>
      <c r="V8278" s="2"/>
      <c r="Y8278" t="str">
        <f t="shared" si="515"/>
        <v/>
      </c>
      <c r="AA8278" t="str">
        <f t="shared" si="516"/>
        <v/>
      </c>
      <c r="AC8278" s="7"/>
      <c r="AD8278" t="s">
        <v>14481</v>
      </c>
      <c r="AE8278">
        <f t="shared" si="518"/>
        <v>0</v>
      </c>
      <c r="AG8278" s="2"/>
      <c r="AI8278" s="7"/>
    </row>
    <row r="8279" spans="1:35" ht="11" customHeight="1" outlineLevel="1" x14ac:dyDescent="0.25">
      <c r="A8279" t="s">
        <v>14530</v>
      </c>
      <c r="C8279" s="2" t="s">
        <v>12953</v>
      </c>
      <c r="D8279" s="2" t="s">
        <v>14479</v>
      </c>
      <c r="E8279" s="7">
        <v>2015</v>
      </c>
      <c r="F8279" s="5" t="s">
        <v>14480</v>
      </c>
      <c r="H8279" s="5" t="s">
        <v>5398</v>
      </c>
      <c r="I8279" s="6" t="s">
        <v>14481</v>
      </c>
      <c r="J8279" s="6" t="s">
        <v>14482</v>
      </c>
      <c r="K8279" s="17">
        <v>5</v>
      </c>
      <c r="L8279" s="17" t="s">
        <v>7732</v>
      </c>
      <c r="M8279" s="9"/>
      <c r="N8279" s="9"/>
      <c r="O8279" s="21"/>
      <c r="Q8279" s="29"/>
      <c r="U8279" s="17"/>
      <c r="V8279" s="2"/>
      <c r="Y8279" t="str">
        <f t="shared" si="515"/>
        <v/>
      </c>
      <c r="AA8279">
        <f t="shared" si="516"/>
        <v>1</v>
      </c>
      <c r="AC8279" s="7"/>
      <c r="AD8279" t="s">
        <v>14481</v>
      </c>
      <c r="AE8279">
        <f t="shared" si="518"/>
        <v>0</v>
      </c>
      <c r="AG8279" s="2"/>
      <c r="AI8279" s="7"/>
    </row>
    <row r="8280" spans="1:35" ht="11" customHeight="1" outlineLevel="1" collapsed="1" x14ac:dyDescent="0.25">
      <c r="A8280" t="s">
        <v>14530</v>
      </c>
      <c r="C8280" s="2" t="s">
        <v>12953</v>
      </c>
      <c r="D8280" s="2">
        <v>5817</v>
      </c>
      <c r="E8280" s="7">
        <v>2015</v>
      </c>
      <c r="F8280" s="5" t="s">
        <v>14475</v>
      </c>
      <c r="H8280" s="5" t="s">
        <v>5398</v>
      </c>
      <c r="I8280" s="6" t="s">
        <v>10044</v>
      </c>
      <c r="J8280" s="6" t="s">
        <v>14483</v>
      </c>
      <c r="K8280" s="17">
        <v>7</v>
      </c>
      <c r="L8280" s="17" t="s">
        <v>20076</v>
      </c>
      <c r="M8280" s="9"/>
      <c r="N8280" s="9"/>
      <c r="O8280" s="21"/>
      <c r="Q8280" s="29"/>
      <c r="U8280" s="17"/>
      <c r="V8280" s="2"/>
      <c r="Y8280" t="str">
        <f t="shared" si="515"/>
        <v/>
      </c>
      <c r="AA8280" t="str">
        <f t="shared" si="516"/>
        <v/>
      </c>
      <c r="AC8280" s="7"/>
      <c r="AD8280" t="s">
        <v>10044</v>
      </c>
      <c r="AE8280">
        <f t="shared" si="518"/>
        <v>0</v>
      </c>
      <c r="AG8280" s="2">
        <v>1</v>
      </c>
      <c r="AI8280" s="7"/>
    </row>
    <row r="8281" spans="1:35" ht="11" customHeight="1" outlineLevel="1" x14ac:dyDescent="0.25">
      <c r="A8281" t="s">
        <v>14530</v>
      </c>
      <c r="C8281" s="2" t="s">
        <v>12953</v>
      </c>
      <c r="D8281" s="2">
        <v>5818</v>
      </c>
      <c r="E8281" s="7">
        <v>2015</v>
      </c>
      <c r="F8281" s="5" t="s">
        <v>14475</v>
      </c>
      <c r="H8281" s="5" t="s">
        <v>5398</v>
      </c>
      <c r="I8281" s="6" t="s">
        <v>10044</v>
      </c>
      <c r="J8281" s="6" t="s">
        <v>14483</v>
      </c>
      <c r="K8281" s="17">
        <v>7</v>
      </c>
      <c r="L8281" s="17" t="s">
        <v>20076</v>
      </c>
      <c r="M8281" s="9"/>
      <c r="N8281" s="9"/>
      <c r="O8281" s="21"/>
      <c r="Q8281" s="29"/>
      <c r="U8281" s="17"/>
      <c r="V8281" s="2"/>
      <c r="Y8281" t="str">
        <f t="shared" si="515"/>
        <v/>
      </c>
      <c r="AA8281" t="str">
        <f t="shared" si="516"/>
        <v/>
      </c>
      <c r="AC8281" s="7"/>
      <c r="AD8281" t="s">
        <v>10044</v>
      </c>
      <c r="AE8281">
        <f t="shared" si="518"/>
        <v>0</v>
      </c>
      <c r="AG8281" s="2">
        <v>1</v>
      </c>
      <c r="AI8281" s="7"/>
    </row>
    <row r="8282" spans="1:35" ht="11" customHeight="1" outlineLevel="1" x14ac:dyDescent="0.25">
      <c r="A8282" t="s">
        <v>14530</v>
      </c>
      <c r="C8282" s="2" t="s">
        <v>12953</v>
      </c>
      <c r="D8282" s="2">
        <v>5819</v>
      </c>
      <c r="E8282" s="7">
        <v>2015</v>
      </c>
      <c r="F8282" s="5" t="s">
        <v>14475</v>
      </c>
      <c r="H8282" s="5" t="s">
        <v>5398</v>
      </c>
      <c r="I8282" s="6" t="s">
        <v>10044</v>
      </c>
      <c r="J8282" s="6" t="s">
        <v>14483</v>
      </c>
      <c r="K8282" s="17">
        <v>7</v>
      </c>
      <c r="L8282" s="17" t="s">
        <v>20076</v>
      </c>
      <c r="M8282" s="9"/>
      <c r="N8282" s="9"/>
      <c r="O8282" s="21"/>
      <c r="Q8282" s="29"/>
      <c r="U8282" s="17"/>
      <c r="V8282" s="2"/>
      <c r="Y8282" t="str">
        <f t="shared" si="515"/>
        <v/>
      </c>
      <c r="AA8282" t="str">
        <f t="shared" si="516"/>
        <v/>
      </c>
      <c r="AC8282" s="7"/>
      <c r="AD8282" t="s">
        <v>10044</v>
      </c>
      <c r="AE8282">
        <f t="shared" si="518"/>
        <v>0</v>
      </c>
      <c r="AG8282" s="2">
        <v>1</v>
      </c>
      <c r="AI8282" s="7"/>
    </row>
    <row r="8283" spans="1:35" ht="11" customHeight="1" outlineLevel="1" x14ac:dyDescent="0.25">
      <c r="A8283" t="s">
        <v>14530</v>
      </c>
      <c r="C8283" s="2" t="s">
        <v>12953</v>
      </c>
      <c r="D8283" s="2">
        <v>5820</v>
      </c>
      <c r="E8283" s="7">
        <v>2015</v>
      </c>
      <c r="F8283" s="5" t="s">
        <v>14475</v>
      </c>
      <c r="H8283" s="5" t="s">
        <v>5398</v>
      </c>
      <c r="I8283" s="6" t="s">
        <v>10044</v>
      </c>
      <c r="J8283" s="6" t="s">
        <v>14483</v>
      </c>
      <c r="K8283" s="17">
        <v>7</v>
      </c>
      <c r="L8283" s="17" t="s">
        <v>20076</v>
      </c>
      <c r="M8283" s="9"/>
      <c r="N8283" s="9"/>
      <c r="O8283" s="21"/>
      <c r="Q8283" s="29"/>
      <c r="U8283" s="17"/>
      <c r="V8283" s="2"/>
      <c r="Y8283" t="str">
        <f t="shared" si="515"/>
        <v/>
      </c>
      <c r="AA8283" t="str">
        <f t="shared" si="516"/>
        <v/>
      </c>
      <c r="AC8283" s="7"/>
      <c r="AD8283" t="s">
        <v>10044</v>
      </c>
      <c r="AE8283">
        <f t="shared" si="518"/>
        <v>0</v>
      </c>
      <c r="AG8283" s="2">
        <v>1</v>
      </c>
      <c r="AI8283" s="7"/>
    </row>
    <row r="8284" spans="1:35" ht="11" customHeight="1" outlineLevel="1" x14ac:dyDescent="0.25">
      <c r="A8284" t="s">
        <v>14530</v>
      </c>
      <c r="C8284" s="2" t="s">
        <v>12953</v>
      </c>
      <c r="D8284" s="2" t="s">
        <v>12495</v>
      </c>
      <c r="E8284" s="7">
        <v>2015</v>
      </c>
      <c r="F8284" s="5" t="s">
        <v>14476</v>
      </c>
      <c r="H8284" s="5" t="s">
        <v>5398</v>
      </c>
      <c r="I8284" s="6" t="s">
        <v>10044</v>
      </c>
      <c r="J8284" s="6" t="s">
        <v>14483</v>
      </c>
      <c r="K8284" s="17">
        <v>7</v>
      </c>
      <c r="L8284" s="17" t="s">
        <v>7730</v>
      </c>
      <c r="M8284" s="9">
        <v>2.5</v>
      </c>
      <c r="N8284" s="9"/>
      <c r="O8284" s="21"/>
      <c r="Q8284" s="29"/>
      <c r="U8284" s="17"/>
      <c r="V8284" s="2"/>
      <c r="Y8284" t="str">
        <f t="shared" ref="Y8284:Y8347" si="519">IF(COUNTIF(F8284,"*fdc*"),1,"")</f>
        <v/>
      </c>
      <c r="AA8284">
        <f t="shared" ref="AA8284:AA8347" si="520">IF(COUNTIF(F8284,"*s/s*"),1,"")</f>
        <v>1</v>
      </c>
      <c r="AC8284" s="7"/>
      <c r="AD8284" t="s">
        <v>10044</v>
      </c>
      <c r="AE8284">
        <f t="shared" si="518"/>
        <v>0</v>
      </c>
      <c r="AG8284" s="2">
        <v>1</v>
      </c>
      <c r="AI8284" s="7"/>
    </row>
    <row r="8285" spans="1:35" ht="11" customHeight="1" outlineLevel="1" x14ac:dyDescent="0.25">
      <c r="A8285" t="s">
        <v>14530</v>
      </c>
      <c r="C8285" s="2" t="s">
        <v>12953</v>
      </c>
      <c r="D8285" s="2">
        <v>5821</v>
      </c>
      <c r="E8285" s="7">
        <v>2015</v>
      </c>
      <c r="F8285" s="5" t="s">
        <v>14477</v>
      </c>
      <c r="H8285" s="5" t="s">
        <v>5398</v>
      </c>
      <c r="I8285" s="6" t="s">
        <v>10044</v>
      </c>
      <c r="J8285" s="6" t="s">
        <v>14483</v>
      </c>
      <c r="K8285" s="17">
        <v>7</v>
      </c>
      <c r="L8285" s="17" t="s">
        <v>7730</v>
      </c>
      <c r="M8285" s="9">
        <v>2.5</v>
      </c>
      <c r="N8285" s="9"/>
      <c r="O8285" s="21"/>
      <c r="Q8285" s="29"/>
      <c r="U8285" s="17"/>
      <c r="V8285" s="2"/>
      <c r="Y8285" t="str">
        <f t="shared" si="519"/>
        <v/>
      </c>
      <c r="AA8285">
        <f t="shared" si="520"/>
        <v>1</v>
      </c>
      <c r="AC8285" s="7"/>
      <c r="AD8285" t="s">
        <v>10044</v>
      </c>
      <c r="AE8285">
        <f t="shared" si="518"/>
        <v>0</v>
      </c>
      <c r="AG8285" s="2">
        <v>1</v>
      </c>
      <c r="AI8285" s="7"/>
    </row>
    <row r="8286" spans="1:35" ht="11" customHeight="1" outlineLevel="1" x14ac:dyDescent="0.25">
      <c r="A8286" t="s">
        <v>14530</v>
      </c>
      <c r="C8286" s="2" t="s">
        <v>12953</v>
      </c>
      <c r="D8286" s="2">
        <v>6033</v>
      </c>
      <c r="E8286" s="7">
        <v>2015</v>
      </c>
      <c r="F8286" s="5" t="s">
        <v>8117</v>
      </c>
      <c r="H8286" s="5" t="s">
        <v>5398</v>
      </c>
      <c r="I8286" s="6" t="s">
        <v>10010</v>
      </c>
      <c r="J8286" s="6" t="s">
        <v>14484</v>
      </c>
      <c r="K8286" s="17">
        <v>7</v>
      </c>
      <c r="L8286" s="17" t="s">
        <v>20076</v>
      </c>
      <c r="M8286" s="9"/>
      <c r="N8286" s="9"/>
      <c r="O8286" s="21"/>
      <c r="Q8286" s="29"/>
      <c r="U8286" s="17"/>
      <c r="V8286" s="2"/>
      <c r="Y8286" t="str">
        <f t="shared" si="519"/>
        <v/>
      </c>
      <c r="AA8286" t="str">
        <f t="shared" si="520"/>
        <v/>
      </c>
      <c r="AC8286" s="7"/>
      <c r="AD8286" t="s">
        <v>10010</v>
      </c>
      <c r="AE8286">
        <f t="shared" si="518"/>
        <v>0</v>
      </c>
      <c r="AG8286" s="2"/>
      <c r="AI8286" s="7"/>
    </row>
    <row r="8287" spans="1:35" ht="11" customHeight="1" outlineLevel="1" x14ac:dyDescent="0.25">
      <c r="A8287" t="s">
        <v>14530</v>
      </c>
      <c r="C8287" s="2" t="s">
        <v>12953</v>
      </c>
      <c r="D8287" s="2">
        <v>6034</v>
      </c>
      <c r="E8287" s="7">
        <v>2015</v>
      </c>
      <c r="F8287" s="5" t="s">
        <v>8117</v>
      </c>
      <c r="H8287" s="5" t="s">
        <v>5398</v>
      </c>
      <c r="I8287" s="6" t="s">
        <v>10010</v>
      </c>
      <c r="J8287" s="6" t="s">
        <v>14485</v>
      </c>
      <c r="K8287" s="17">
        <v>7</v>
      </c>
      <c r="L8287" s="17" t="s">
        <v>20076</v>
      </c>
      <c r="M8287" s="9"/>
      <c r="N8287" s="9"/>
      <c r="O8287" s="21"/>
      <c r="Q8287" s="29"/>
      <c r="U8287" s="17"/>
      <c r="V8287" s="2"/>
      <c r="Y8287" t="str">
        <f t="shared" si="519"/>
        <v/>
      </c>
      <c r="AA8287" t="str">
        <f t="shared" si="520"/>
        <v/>
      </c>
      <c r="AC8287" s="7"/>
      <c r="AD8287" t="s">
        <v>10010</v>
      </c>
      <c r="AE8287">
        <f t="shared" si="518"/>
        <v>0</v>
      </c>
      <c r="AG8287" s="2"/>
      <c r="AI8287" s="7"/>
    </row>
    <row r="8288" spans="1:35" ht="11" customHeight="1" outlineLevel="1" x14ac:dyDescent="0.25">
      <c r="A8288" t="s">
        <v>14530</v>
      </c>
      <c r="C8288" s="2" t="s">
        <v>12953</v>
      </c>
      <c r="D8288" s="2">
        <v>6035</v>
      </c>
      <c r="E8288" s="7">
        <v>2015</v>
      </c>
      <c r="F8288" s="5" t="s">
        <v>8117</v>
      </c>
      <c r="H8288" s="5" t="s">
        <v>5398</v>
      </c>
      <c r="I8288" s="6" t="s">
        <v>10010</v>
      </c>
      <c r="J8288" s="6" t="s">
        <v>14486</v>
      </c>
      <c r="K8288" s="17">
        <v>7</v>
      </c>
      <c r="L8288" s="17" t="s">
        <v>20076</v>
      </c>
      <c r="M8288" s="9"/>
      <c r="N8288" s="9"/>
      <c r="O8288" s="21"/>
      <c r="Q8288" s="29"/>
      <c r="U8288" s="17"/>
      <c r="V8288" s="2"/>
      <c r="Y8288" t="str">
        <f t="shared" si="519"/>
        <v/>
      </c>
      <c r="AA8288" t="str">
        <f t="shared" si="520"/>
        <v/>
      </c>
      <c r="AC8288" s="7"/>
      <c r="AD8288" t="s">
        <v>10010</v>
      </c>
      <c r="AE8288">
        <f t="shared" si="518"/>
        <v>0</v>
      </c>
      <c r="AG8288" s="2"/>
      <c r="AI8288" s="7"/>
    </row>
    <row r="8289" spans="1:35" ht="11" customHeight="1" outlineLevel="1" x14ac:dyDescent="0.25">
      <c r="A8289" t="s">
        <v>14530</v>
      </c>
      <c r="C8289" s="2" t="s">
        <v>12953</v>
      </c>
      <c r="D8289" s="2">
        <v>6036</v>
      </c>
      <c r="E8289" s="7">
        <v>2015</v>
      </c>
      <c r="F8289" s="5" t="s">
        <v>8117</v>
      </c>
      <c r="H8289" s="5" t="s">
        <v>5398</v>
      </c>
      <c r="I8289" s="6" t="s">
        <v>10010</v>
      </c>
      <c r="J8289" s="6" t="s">
        <v>14487</v>
      </c>
      <c r="K8289" s="17">
        <v>7</v>
      </c>
      <c r="L8289" s="17" t="s">
        <v>20076</v>
      </c>
      <c r="M8289" s="9"/>
      <c r="N8289" s="9"/>
      <c r="O8289" s="21"/>
      <c r="Q8289" s="29"/>
      <c r="U8289" s="17"/>
      <c r="V8289" s="2"/>
      <c r="Y8289" t="str">
        <f t="shared" si="519"/>
        <v/>
      </c>
      <c r="AA8289" t="str">
        <f t="shared" si="520"/>
        <v/>
      </c>
      <c r="AC8289" s="7"/>
      <c r="AD8289" t="s">
        <v>10010</v>
      </c>
      <c r="AE8289">
        <f t="shared" si="518"/>
        <v>0</v>
      </c>
      <c r="AG8289" s="2"/>
      <c r="AI8289" s="7"/>
    </row>
    <row r="8290" spans="1:35" ht="11" customHeight="1" outlineLevel="1" x14ac:dyDescent="0.25">
      <c r="A8290" t="s">
        <v>14530</v>
      </c>
      <c r="C8290" s="2" t="s">
        <v>12953</v>
      </c>
      <c r="D8290" s="2" t="s">
        <v>14491</v>
      </c>
      <c r="E8290" s="7">
        <v>2015</v>
      </c>
      <c r="F8290" s="5" t="s">
        <v>14493</v>
      </c>
      <c r="H8290" s="5" t="s">
        <v>5398</v>
      </c>
      <c r="I8290" s="6" t="s">
        <v>10010</v>
      </c>
      <c r="J8290" s="6" t="s">
        <v>14488</v>
      </c>
      <c r="K8290" s="17">
        <v>7</v>
      </c>
      <c r="L8290" s="17" t="s">
        <v>7730</v>
      </c>
      <c r="M8290" s="9">
        <v>2.5</v>
      </c>
      <c r="N8290" s="9"/>
      <c r="O8290" s="21"/>
      <c r="Q8290" s="29"/>
      <c r="U8290" s="17"/>
      <c r="V8290" s="2"/>
      <c r="Y8290" t="str">
        <f t="shared" si="519"/>
        <v/>
      </c>
      <c r="AA8290">
        <f t="shared" si="520"/>
        <v>1</v>
      </c>
      <c r="AC8290" s="7"/>
      <c r="AD8290" t="s">
        <v>10010</v>
      </c>
      <c r="AE8290">
        <f t="shared" si="518"/>
        <v>0</v>
      </c>
      <c r="AG8290" s="2"/>
      <c r="AI8290" s="7"/>
    </row>
    <row r="8291" spans="1:35" ht="11" customHeight="1" outlineLevel="1" x14ac:dyDescent="0.25">
      <c r="A8291" t="s">
        <v>14530</v>
      </c>
      <c r="C8291" s="2" t="s">
        <v>12953</v>
      </c>
      <c r="D8291" s="2">
        <v>6037</v>
      </c>
      <c r="E8291" s="7">
        <v>2015</v>
      </c>
      <c r="F8291" s="5" t="s">
        <v>13206</v>
      </c>
      <c r="H8291" s="5" t="s">
        <v>5398</v>
      </c>
      <c r="I8291" s="6" t="s">
        <v>10010</v>
      </c>
      <c r="J8291" s="6" t="s">
        <v>14489</v>
      </c>
      <c r="K8291" s="17">
        <v>7</v>
      </c>
      <c r="L8291" s="17" t="s">
        <v>20076</v>
      </c>
      <c r="M8291" s="9"/>
      <c r="N8291" s="9"/>
      <c r="O8291" s="21"/>
      <c r="Q8291" s="29"/>
      <c r="U8291" s="17"/>
      <c r="V8291" s="2"/>
      <c r="Y8291" t="str">
        <f t="shared" si="519"/>
        <v/>
      </c>
      <c r="AA8291" t="str">
        <f t="shared" si="520"/>
        <v/>
      </c>
      <c r="AC8291" s="7"/>
      <c r="AD8291" t="s">
        <v>10010</v>
      </c>
      <c r="AE8291">
        <f t="shared" si="518"/>
        <v>0</v>
      </c>
      <c r="AG8291" s="2"/>
      <c r="AI8291" s="7"/>
    </row>
    <row r="8292" spans="1:35" ht="11" customHeight="1" outlineLevel="1" x14ac:dyDescent="0.25">
      <c r="A8292" t="s">
        <v>14530</v>
      </c>
      <c r="C8292" s="2" t="s">
        <v>12953</v>
      </c>
      <c r="D8292" s="2" t="s">
        <v>14492</v>
      </c>
      <c r="E8292" s="7">
        <v>2015</v>
      </c>
      <c r="F8292" s="5" t="s">
        <v>14494</v>
      </c>
      <c r="H8292" s="5" t="s">
        <v>5398</v>
      </c>
      <c r="I8292" s="6" t="s">
        <v>10010</v>
      </c>
      <c r="J8292" s="6" t="s">
        <v>14490</v>
      </c>
      <c r="K8292" s="17">
        <v>7</v>
      </c>
      <c r="L8292" s="17" t="s">
        <v>7730</v>
      </c>
      <c r="M8292" s="9">
        <v>2.5</v>
      </c>
      <c r="N8292" s="9"/>
      <c r="O8292" s="21"/>
      <c r="Q8292" s="29"/>
      <c r="U8292" s="17"/>
      <c r="V8292" s="2"/>
      <c r="Y8292" t="str">
        <f t="shared" si="519"/>
        <v/>
      </c>
      <c r="AA8292">
        <f t="shared" si="520"/>
        <v>1</v>
      </c>
      <c r="AC8292" s="7"/>
      <c r="AD8292" t="s">
        <v>10010</v>
      </c>
      <c r="AE8292">
        <f t="shared" ref="AE8292:AE8323" si="521">COUNTIF(I8292,"*Fuji*")</f>
        <v>0</v>
      </c>
      <c r="AG8292" s="2"/>
      <c r="AI8292" s="7"/>
    </row>
    <row r="8293" spans="1:35" ht="11" customHeight="1" outlineLevel="1" x14ac:dyDescent="0.25">
      <c r="A8293" t="s">
        <v>14530</v>
      </c>
      <c r="C8293" s="2" t="s">
        <v>12953</v>
      </c>
      <c r="D8293" s="2">
        <v>6384</v>
      </c>
      <c r="E8293" s="7">
        <v>2016</v>
      </c>
      <c r="F8293" s="5" t="s">
        <v>1528</v>
      </c>
      <c r="H8293" s="5" t="s">
        <v>5398</v>
      </c>
      <c r="I8293" s="6" t="s">
        <v>14467</v>
      </c>
      <c r="J8293" s="6" t="s">
        <v>7074</v>
      </c>
      <c r="K8293" s="17">
        <v>5</v>
      </c>
      <c r="L8293" s="17" t="s">
        <v>7732</v>
      </c>
      <c r="M8293" s="9"/>
      <c r="N8293" s="9"/>
      <c r="O8293" s="21"/>
      <c r="Q8293" s="29"/>
      <c r="U8293" s="17"/>
      <c r="V8293" s="2"/>
      <c r="Y8293" t="str">
        <f t="shared" si="519"/>
        <v/>
      </c>
      <c r="AA8293" t="str">
        <f t="shared" si="520"/>
        <v/>
      </c>
      <c r="AC8293" s="7"/>
      <c r="AD8293" t="s">
        <v>14467</v>
      </c>
      <c r="AE8293">
        <f t="shared" si="521"/>
        <v>0</v>
      </c>
      <c r="AG8293" s="2"/>
      <c r="AI8293" s="7"/>
    </row>
    <row r="8294" spans="1:35" ht="11" customHeight="1" outlineLevel="1" x14ac:dyDescent="0.25">
      <c r="A8294" t="s">
        <v>14530</v>
      </c>
      <c r="C8294" s="2" t="s">
        <v>12953</v>
      </c>
      <c r="D8294" s="2">
        <v>6388</v>
      </c>
      <c r="E8294" s="7">
        <v>2016</v>
      </c>
      <c r="F8294" s="5" t="s">
        <v>1528</v>
      </c>
      <c r="H8294" s="5" t="s">
        <v>5398</v>
      </c>
      <c r="I8294" s="6" t="s">
        <v>14467</v>
      </c>
      <c r="J8294" s="6" t="s">
        <v>7074</v>
      </c>
      <c r="K8294" s="17">
        <v>5</v>
      </c>
      <c r="L8294" s="17" t="s">
        <v>7732</v>
      </c>
      <c r="M8294" s="9"/>
      <c r="N8294" s="9"/>
      <c r="O8294" s="21"/>
      <c r="Q8294" s="29"/>
      <c r="U8294" s="17"/>
      <c r="V8294" s="2"/>
      <c r="Y8294" t="str">
        <f t="shared" si="519"/>
        <v/>
      </c>
      <c r="AA8294" t="str">
        <f t="shared" si="520"/>
        <v/>
      </c>
      <c r="AC8294" s="7"/>
      <c r="AD8294" t="s">
        <v>14467</v>
      </c>
      <c r="AE8294">
        <f t="shared" si="521"/>
        <v>0</v>
      </c>
      <c r="AG8294" s="2"/>
      <c r="AI8294" s="7"/>
    </row>
    <row r="8295" spans="1:35" ht="11" customHeight="1" outlineLevel="1" x14ac:dyDescent="0.25">
      <c r="A8295" t="s">
        <v>14530</v>
      </c>
      <c r="C8295" s="2" t="s">
        <v>12953</v>
      </c>
      <c r="D8295" s="2" t="s">
        <v>11655</v>
      </c>
      <c r="E8295" s="7">
        <v>2016</v>
      </c>
      <c r="F8295" s="5" t="s">
        <v>14493</v>
      </c>
      <c r="H8295" s="5" t="s">
        <v>5398</v>
      </c>
      <c r="I8295" s="6" t="s">
        <v>20635</v>
      </c>
      <c r="J8295" s="6" t="s">
        <v>20636</v>
      </c>
      <c r="K8295" s="17">
        <v>7</v>
      </c>
      <c r="L8295" s="17" t="s">
        <v>7730</v>
      </c>
      <c r="M8295" s="9">
        <v>2.5</v>
      </c>
      <c r="N8295" s="9"/>
      <c r="O8295" s="21"/>
      <c r="Q8295" s="29"/>
      <c r="U8295" s="17"/>
      <c r="V8295" s="2"/>
      <c r="Y8295" t="str">
        <f t="shared" si="519"/>
        <v/>
      </c>
      <c r="AA8295">
        <f t="shared" si="520"/>
        <v>1</v>
      </c>
      <c r="AC8295" s="7"/>
      <c r="AD8295" t="s">
        <v>20635</v>
      </c>
      <c r="AE8295">
        <f t="shared" si="521"/>
        <v>0</v>
      </c>
      <c r="AG8295" s="2"/>
      <c r="AI8295" s="7"/>
    </row>
    <row r="8296" spans="1:35" ht="11" customHeight="1" outlineLevel="1" x14ac:dyDescent="0.25">
      <c r="A8296" t="s">
        <v>14530</v>
      </c>
      <c r="C8296" s="2" t="s">
        <v>12953</v>
      </c>
      <c r="D8296" s="2">
        <v>6461</v>
      </c>
      <c r="E8296" s="7">
        <v>2016</v>
      </c>
      <c r="F8296" s="5" t="s">
        <v>13206</v>
      </c>
      <c r="H8296" s="5" t="s">
        <v>5398</v>
      </c>
      <c r="I8296" s="6" t="s">
        <v>20635</v>
      </c>
      <c r="J8296" s="6" t="s">
        <v>20636</v>
      </c>
      <c r="K8296" s="17">
        <v>7</v>
      </c>
      <c r="L8296" s="17" t="s">
        <v>7730</v>
      </c>
      <c r="M8296" s="9">
        <v>2.5</v>
      </c>
      <c r="N8296" s="9"/>
      <c r="O8296" s="21"/>
      <c r="Q8296" s="29"/>
      <c r="U8296" s="17"/>
      <c r="V8296" s="2"/>
      <c r="Y8296" t="str">
        <f t="shared" si="519"/>
        <v/>
      </c>
      <c r="AA8296" t="str">
        <f t="shared" si="520"/>
        <v/>
      </c>
      <c r="AC8296" s="7"/>
      <c r="AD8296" t="s">
        <v>20635</v>
      </c>
      <c r="AE8296">
        <f t="shared" si="521"/>
        <v>0</v>
      </c>
      <c r="AG8296" s="2"/>
      <c r="AI8296" s="7"/>
    </row>
    <row r="8297" spans="1:35" ht="11" customHeight="1" outlineLevel="1" x14ac:dyDescent="0.25">
      <c r="A8297" t="s">
        <v>14530</v>
      </c>
      <c r="C8297" s="2" t="s">
        <v>12953</v>
      </c>
      <c r="D8297" s="2" t="s">
        <v>14495</v>
      </c>
      <c r="E8297" s="7">
        <v>2017</v>
      </c>
      <c r="F8297" s="5" t="s">
        <v>14476</v>
      </c>
      <c r="H8297" s="5" t="s">
        <v>5398</v>
      </c>
      <c r="I8297" s="6" t="s">
        <v>14496</v>
      </c>
      <c r="J8297" s="6" t="s">
        <v>14497</v>
      </c>
      <c r="K8297" s="17">
        <v>7</v>
      </c>
      <c r="L8297" s="17" t="s">
        <v>7730</v>
      </c>
      <c r="M8297" s="9">
        <v>2.5</v>
      </c>
      <c r="N8297" s="9"/>
      <c r="O8297" s="21"/>
      <c r="Q8297" s="29"/>
      <c r="U8297" s="17"/>
      <c r="V8297" s="2"/>
      <c r="Y8297" t="str">
        <f t="shared" si="519"/>
        <v/>
      </c>
      <c r="AA8297">
        <f t="shared" si="520"/>
        <v>1</v>
      </c>
      <c r="AC8297" s="7"/>
      <c r="AD8297" t="s">
        <v>14496</v>
      </c>
      <c r="AE8297">
        <f t="shared" si="521"/>
        <v>0</v>
      </c>
      <c r="AG8297" s="2"/>
      <c r="AI8297" s="7"/>
    </row>
    <row r="8298" spans="1:35" ht="11" customHeight="1" outlineLevel="1" x14ac:dyDescent="0.25">
      <c r="A8298" t="s">
        <v>14530</v>
      </c>
      <c r="C8298" s="2" t="s">
        <v>12953</v>
      </c>
      <c r="D8298" s="2">
        <v>7254</v>
      </c>
      <c r="E8298" s="7">
        <v>2017</v>
      </c>
      <c r="F8298" s="5" t="s">
        <v>14477</v>
      </c>
      <c r="H8298" s="5" t="s">
        <v>5398</v>
      </c>
      <c r="I8298" s="6" t="s">
        <v>14496</v>
      </c>
      <c r="J8298" s="6" t="s">
        <v>14497</v>
      </c>
      <c r="K8298" s="17">
        <v>7</v>
      </c>
      <c r="L8298" s="17" t="s">
        <v>7730</v>
      </c>
      <c r="M8298" s="9">
        <v>2.5</v>
      </c>
      <c r="N8298" s="9"/>
      <c r="O8298" s="21"/>
      <c r="Q8298" s="29"/>
      <c r="U8298" s="17"/>
      <c r="V8298" s="2"/>
      <c r="Y8298" t="str">
        <f t="shared" si="519"/>
        <v/>
      </c>
      <c r="AA8298">
        <f t="shared" si="520"/>
        <v>1</v>
      </c>
      <c r="AC8298" s="7"/>
      <c r="AD8298" t="s">
        <v>14496</v>
      </c>
      <c r="AE8298">
        <f t="shared" si="521"/>
        <v>0</v>
      </c>
      <c r="AG8298" s="2"/>
      <c r="AI8298" s="7"/>
    </row>
    <row r="8299" spans="1:35" ht="11" customHeight="1" outlineLevel="1" x14ac:dyDescent="0.25">
      <c r="A8299" t="s">
        <v>14530</v>
      </c>
      <c r="C8299" s="2" t="s">
        <v>12953</v>
      </c>
      <c r="D8299" s="2">
        <v>7377</v>
      </c>
      <c r="E8299" s="7">
        <v>2018</v>
      </c>
      <c r="F8299" s="5" t="s">
        <v>14477</v>
      </c>
      <c r="H8299" s="5" t="s">
        <v>5398</v>
      </c>
      <c r="I8299" s="6" t="s">
        <v>4361</v>
      </c>
      <c r="J8299" s="6" t="s">
        <v>9194</v>
      </c>
      <c r="K8299" s="17">
        <v>1</v>
      </c>
      <c r="L8299" s="17" t="s">
        <v>7732</v>
      </c>
      <c r="M8299" s="9"/>
      <c r="N8299" s="9"/>
      <c r="O8299" s="21"/>
      <c r="Q8299" s="29"/>
      <c r="U8299" s="17"/>
      <c r="V8299" s="2"/>
      <c r="Y8299" t="str">
        <f t="shared" si="519"/>
        <v/>
      </c>
      <c r="AA8299">
        <f t="shared" si="520"/>
        <v>1</v>
      </c>
      <c r="AC8299" s="7"/>
      <c r="AD8299" t="s">
        <v>4361</v>
      </c>
      <c r="AE8299">
        <f t="shared" si="521"/>
        <v>1</v>
      </c>
      <c r="AG8299" s="2"/>
      <c r="AI8299" s="7"/>
    </row>
    <row r="8300" spans="1:35" ht="11" customHeight="1" outlineLevel="1" x14ac:dyDescent="0.25">
      <c r="A8300" t="s">
        <v>14530</v>
      </c>
      <c r="C8300" s="2" t="s">
        <v>12953</v>
      </c>
      <c r="D8300" s="2">
        <v>7438</v>
      </c>
      <c r="E8300" s="7">
        <v>2018</v>
      </c>
      <c r="F8300" s="5" t="s">
        <v>14475</v>
      </c>
      <c r="H8300" s="5" t="s">
        <v>5398</v>
      </c>
      <c r="I8300" s="6" t="s">
        <v>2352</v>
      </c>
      <c r="J8300" s="6" t="s">
        <v>8534</v>
      </c>
      <c r="K8300" s="17">
        <v>1</v>
      </c>
      <c r="L8300" s="17" t="s">
        <v>20076</v>
      </c>
      <c r="M8300" s="9"/>
      <c r="N8300" s="9"/>
      <c r="O8300" s="21"/>
      <c r="Q8300" s="29"/>
      <c r="U8300" s="17"/>
      <c r="V8300" s="2"/>
      <c r="Y8300" t="str">
        <f t="shared" si="519"/>
        <v/>
      </c>
      <c r="AA8300" t="str">
        <f t="shared" si="520"/>
        <v/>
      </c>
      <c r="AC8300" s="7"/>
      <c r="AD8300" t="s">
        <v>2352</v>
      </c>
      <c r="AE8300">
        <f t="shared" si="521"/>
        <v>0</v>
      </c>
      <c r="AG8300" s="2">
        <v>1</v>
      </c>
      <c r="AI8300" s="7"/>
    </row>
    <row r="8301" spans="1:35" ht="11" customHeight="1" outlineLevel="1" x14ac:dyDescent="0.25">
      <c r="A8301" t="s">
        <v>14530</v>
      </c>
      <c r="C8301" s="2" t="s">
        <v>12953</v>
      </c>
      <c r="D8301" s="2">
        <v>7439</v>
      </c>
      <c r="E8301" s="7">
        <v>2018</v>
      </c>
      <c r="F8301" s="5" t="s">
        <v>14475</v>
      </c>
      <c r="H8301" s="5" t="s">
        <v>5398</v>
      </c>
      <c r="I8301" s="6" t="s">
        <v>2352</v>
      </c>
      <c r="J8301" s="6" t="s">
        <v>8534</v>
      </c>
      <c r="K8301" s="17">
        <v>1</v>
      </c>
      <c r="L8301" s="17" t="s">
        <v>20076</v>
      </c>
      <c r="M8301" s="9"/>
      <c r="N8301" s="9"/>
      <c r="O8301" s="21"/>
      <c r="Q8301" s="29"/>
      <c r="T8301">
        <v>1</v>
      </c>
      <c r="U8301" s="17"/>
      <c r="V8301" s="2"/>
      <c r="Y8301" t="str">
        <f t="shared" si="519"/>
        <v/>
      </c>
      <c r="AA8301" t="str">
        <f t="shared" si="520"/>
        <v/>
      </c>
      <c r="AC8301" s="7"/>
      <c r="AD8301" t="s">
        <v>2352</v>
      </c>
      <c r="AE8301">
        <f t="shared" si="521"/>
        <v>0</v>
      </c>
      <c r="AG8301" s="2">
        <v>1</v>
      </c>
      <c r="AI8301" s="7"/>
    </row>
    <row r="8302" spans="1:35" ht="11" customHeight="1" outlineLevel="1" x14ac:dyDescent="0.25">
      <c r="A8302" t="s">
        <v>14530</v>
      </c>
      <c r="C8302" s="2" t="s">
        <v>12953</v>
      </c>
      <c r="D8302" s="2">
        <v>7440</v>
      </c>
      <c r="E8302" s="7">
        <v>2018</v>
      </c>
      <c r="F8302" s="5" t="s">
        <v>14475</v>
      </c>
      <c r="H8302" s="5" t="s">
        <v>5398</v>
      </c>
      <c r="I8302" s="6" t="s">
        <v>2352</v>
      </c>
      <c r="J8302" s="6" t="s">
        <v>8534</v>
      </c>
      <c r="K8302" s="17">
        <v>1</v>
      </c>
      <c r="L8302" s="17" t="s">
        <v>20076</v>
      </c>
      <c r="M8302" s="9"/>
      <c r="N8302" s="9"/>
      <c r="O8302" s="21"/>
      <c r="Q8302" s="29"/>
      <c r="U8302" s="17"/>
      <c r="V8302" s="2"/>
      <c r="Y8302" t="str">
        <f t="shared" si="519"/>
        <v/>
      </c>
      <c r="AA8302" t="str">
        <f t="shared" si="520"/>
        <v/>
      </c>
      <c r="AC8302" s="7"/>
      <c r="AD8302" t="s">
        <v>2352</v>
      </c>
      <c r="AE8302">
        <f t="shared" si="521"/>
        <v>0</v>
      </c>
      <c r="AG8302" s="2">
        <v>1</v>
      </c>
      <c r="AI8302" s="7"/>
    </row>
    <row r="8303" spans="1:35" ht="11" customHeight="1" outlineLevel="1" x14ac:dyDescent="0.25">
      <c r="A8303" t="s">
        <v>14530</v>
      </c>
      <c r="C8303" s="2" t="s">
        <v>12953</v>
      </c>
      <c r="D8303" s="2" t="s">
        <v>14498</v>
      </c>
      <c r="E8303" s="7">
        <v>2018</v>
      </c>
      <c r="F8303" s="5" t="s">
        <v>14476</v>
      </c>
      <c r="H8303" s="5" t="s">
        <v>5398</v>
      </c>
      <c r="I8303" s="6" t="s">
        <v>2352</v>
      </c>
      <c r="J8303" s="6" t="s">
        <v>8534</v>
      </c>
      <c r="K8303" s="17">
        <v>1</v>
      </c>
      <c r="L8303" s="17" t="s">
        <v>7730</v>
      </c>
      <c r="M8303" s="9">
        <v>12</v>
      </c>
      <c r="N8303" s="9"/>
      <c r="O8303" s="21"/>
      <c r="Q8303" s="29"/>
      <c r="U8303" s="17"/>
      <c r="V8303" s="2"/>
      <c r="Y8303" t="str">
        <f t="shared" si="519"/>
        <v/>
      </c>
      <c r="AA8303">
        <f t="shared" si="520"/>
        <v>1</v>
      </c>
      <c r="AC8303" s="7"/>
      <c r="AD8303" t="s">
        <v>2352</v>
      </c>
      <c r="AE8303">
        <f t="shared" si="521"/>
        <v>0</v>
      </c>
      <c r="AG8303" s="2">
        <v>1</v>
      </c>
      <c r="AI8303" s="7"/>
    </row>
    <row r="8304" spans="1:35" ht="11" customHeight="1" outlineLevel="1" x14ac:dyDescent="0.25">
      <c r="A8304" t="s">
        <v>14530</v>
      </c>
      <c r="C8304" s="2" t="s">
        <v>12953</v>
      </c>
      <c r="D8304" s="2">
        <v>7493</v>
      </c>
      <c r="E8304" s="7">
        <v>2018</v>
      </c>
      <c r="F8304" s="5" t="s">
        <v>14475</v>
      </c>
      <c r="G8304">
        <v>1</v>
      </c>
      <c r="H8304" s="5" t="s">
        <v>5398</v>
      </c>
      <c r="I8304" s="6" t="s">
        <v>9223</v>
      </c>
      <c r="J8304" s="6" t="s">
        <v>7554</v>
      </c>
      <c r="K8304" s="17">
        <v>7</v>
      </c>
      <c r="L8304" s="17" t="s">
        <v>7732</v>
      </c>
      <c r="M8304" s="9"/>
      <c r="N8304" s="9"/>
      <c r="O8304" s="21"/>
      <c r="Q8304" s="29"/>
      <c r="U8304" s="17"/>
      <c r="V8304" s="2"/>
      <c r="Y8304" t="str">
        <f t="shared" si="519"/>
        <v/>
      </c>
      <c r="AA8304" t="str">
        <f t="shared" si="520"/>
        <v/>
      </c>
      <c r="AC8304" s="7"/>
      <c r="AD8304" t="s">
        <v>9223</v>
      </c>
      <c r="AE8304">
        <f t="shared" si="521"/>
        <v>0</v>
      </c>
      <c r="AG8304" s="2"/>
      <c r="AI8304" s="7"/>
    </row>
    <row r="8305" spans="1:35" ht="11" customHeight="1" outlineLevel="1" x14ac:dyDescent="0.25">
      <c r="A8305" t="s">
        <v>14530</v>
      </c>
      <c r="C8305" s="2" t="s">
        <v>12953</v>
      </c>
      <c r="D8305" s="2">
        <v>7494</v>
      </c>
      <c r="E8305" s="7">
        <v>2018</v>
      </c>
      <c r="F8305" s="5" t="s">
        <v>14475</v>
      </c>
      <c r="G8305">
        <v>1</v>
      </c>
      <c r="H8305" s="5" t="s">
        <v>5398</v>
      </c>
      <c r="I8305" s="6" t="s">
        <v>9223</v>
      </c>
      <c r="J8305" s="6" t="s">
        <v>7554</v>
      </c>
      <c r="K8305" s="17">
        <v>7</v>
      </c>
      <c r="L8305" s="17" t="s">
        <v>7732</v>
      </c>
      <c r="M8305" s="9"/>
      <c r="N8305" s="9"/>
      <c r="O8305" s="21"/>
      <c r="Q8305" s="29"/>
      <c r="U8305" s="17"/>
      <c r="V8305" s="2"/>
      <c r="Y8305" t="str">
        <f t="shared" si="519"/>
        <v/>
      </c>
      <c r="AA8305" t="str">
        <f t="shared" si="520"/>
        <v/>
      </c>
      <c r="AC8305" s="7"/>
      <c r="AD8305" t="s">
        <v>9223</v>
      </c>
      <c r="AE8305">
        <f t="shared" si="521"/>
        <v>0</v>
      </c>
      <c r="AG8305" s="2"/>
      <c r="AI8305" s="7"/>
    </row>
    <row r="8306" spans="1:35" ht="11" customHeight="1" outlineLevel="1" x14ac:dyDescent="0.25">
      <c r="A8306" t="s">
        <v>14530</v>
      </c>
      <c r="C8306" s="2" t="s">
        <v>12953</v>
      </c>
      <c r="D8306" s="2">
        <v>7495</v>
      </c>
      <c r="E8306" s="7">
        <v>2018</v>
      </c>
      <c r="F8306" s="5" t="s">
        <v>14475</v>
      </c>
      <c r="G8306">
        <v>1</v>
      </c>
      <c r="H8306" s="5" t="s">
        <v>5398</v>
      </c>
      <c r="I8306" s="6" t="s">
        <v>9223</v>
      </c>
      <c r="J8306" s="6" t="s">
        <v>7554</v>
      </c>
      <c r="K8306" s="17">
        <v>7</v>
      </c>
      <c r="L8306" s="17" t="s">
        <v>7732</v>
      </c>
      <c r="M8306" s="9"/>
      <c r="N8306" s="9"/>
      <c r="O8306" s="21"/>
      <c r="Q8306" s="29"/>
      <c r="U8306" s="17"/>
      <c r="V8306" s="2"/>
      <c r="Y8306" t="str">
        <f t="shared" si="519"/>
        <v/>
      </c>
      <c r="AA8306" t="str">
        <f t="shared" si="520"/>
        <v/>
      </c>
      <c r="AC8306" s="7"/>
      <c r="AD8306" t="s">
        <v>9223</v>
      </c>
      <c r="AE8306">
        <f t="shared" si="521"/>
        <v>0</v>
      </c>
      <c r="AG8306" s="2"/>
      <c r="AI8306" s="7"/>
    </row>
    <row r="8307" spans="1:35" ht="11" customHeight="1" outlineLevel="1" x14ac:dyDescent="0.25">
      <c r="A8307" t="s">
        <v>14530</v>
      </c>
      <c r="C8307" s="2" t="s">
        <v>12953</v>
      </c>
      <c r="D8307" s="2">
        <v>7596</v>
      </c>
      <c r="E8307" s="7">
        <v>2018</v>
      </c>
      <c r="F8307" s="5" t="s">
        <v>14475</v>
      </c>
      <c r="G8307">
        <v>1</v>
      </c>
      <c r="H8307" s="5" t="s">
        <v>5398</v>
      </c>
      <c r="I8307" s="6" t="s">
        <v>9223</v>
      </c>
      <c r="J8307" s="6" t="s">
        <v>7554</v>
      </c>
      <c r="K8307" s="17">
        <v>7</v>
      </c>
      <c r="L8307" s="17" t="s">
        <v>7732</v>
      </c>
      <c r="M8307" s="9"/>
      <c r="N8307" s="9"/>
      <c r="O8307" s="21"/>
      <c r="Q8307" s="29"/>
      <c r="U8307" s="17"/>
      <c r="V8307" s="2"/>
      <c r="Y8307" t="str">
        <f t="shared" si="519"/>
        <v/>
      </c>
      <c r="AA8307" t="str">
        <f t="shared" si="520"/>
        <v/>
      </c>
      <c r="AC8307" s="7"/>
      <c r="AD8307" t="s">
        <v>9223</v>
      </c>
      <c r="AE8307">
        <f t="shared" si="521"/>
        <v>0</v>
      </c>
      <c r="AG8307" s="2"/>
      <c r="AI8307" s="7"/>
    </row>
    <row r="8308" spans="1:35" ht="11" customHeight="1" outlineLevel="1" x14ac:dyDescent="0.25">
      <c r="A8308" t="s">
        <v>14530</v>
      </c>
      <c r="C8308" s="2" t="s">
        <v>12953</v>
      </c>
      <c r="D8308" s="2" t="s">
        <v>14499</v>
      </c>
      <c r="E8308" s="7">
        <v>2018</v>
      </c>
      <c r="F8308" s="5" t="s">
        <v>14476</v>
      </c>
      <c r="G8308">
        <v>1</v>
      </c>
      <c r="H8308" s="5" t="s">
        <v>5398</v>
      </c>
      <c r="I8308" s="6" t="s">
        <v>9223</v>
      </c>
      <c r="J8308" s="6" t="s">
        <v>7554</v>
      </c>
      <c r="K8308" s="17">
        <v>7</v>
      </c>
      <c r="L8308" s="17" t="s">
        <v>7732</v>
      </c>
      <c r="M8308" s="9"/>
      <c r="N8308" s="9"/>
      <c r="O8308" s="21"/>
      <c r="Q8308" s="29"/>
      <c r="U8308" s="17"/>
      <c r="V8308" s="2"/>
      <c r="Y8308" t="str">
        <f t="shared" si="519"/>
        <v/>
      </c>
      <c r="AA8308">
        <f t="shared" si="520"/>
        <v>1</v>
      </c>
      <c r="AC8308" s="7"/>
      <c r="AD8308" t="s">
        <v>9223</v>
      </c>
      <c r="AE8308">
        <f t="shared" si="521"/>
        <v>0</v>
      </c>
      <c r="AG8308" s="2"/>
      <c r="AI8308" s="7"/>
    </row>
    <row r="8309" spans="1:35" ht="11" customHeight="1" outlineLevel="1" x14ac:dyDescent="0.25">
      <c r="A8309" t="s">
        <v>14530</v>
      </c>
      <c r="C8309" s="2" t="s">
        <v>12953</v>
      </c>
      <c r="D8309" s="2">
        <v>7497</v>
      </c>
      <c r="E8309" s="7">
        <v>2018</v>
      </c>
      <c r="F8309" s="5" t="s">
        <v>14501</v>
      </c>
      <c r="G8309">
        <v>1</v>
      </c>
      <c r="H8309" s="5" t="s">
        <v>5398</v>
      </c>
      <c r="I8309" s="6" t="s">
        <v>9223</v>
      </c>
      <c r="J8309" s="6" t="s">
        <v>7554</v>
      </c>
      <c r="K8309" s="17">
        <v>7</v>
      </c>
      <c r="L8309" s="17" t="s">
        <v>7732</v>
      </c>
      <c r="M8309" s="9"/>
      <c r="N8309" s="9"/>
      <c r="O8309" s="21"/>
      <c r="Q8309" s="29"/>
      <c r="U8309" s="17"/>
      <c r="V8309" s="2"/>
      <c r="Y8309" t="str">
        <f t="shared" si="519"/>
        <v/>
      </c>
      <c r="AA8309" t="str">
        <f t="shared" si="520"/>
        <v/>
      </c>
      <c r="AC8309" s="7"/>
      <c r="AD8309" t="s">
        <v>9223</v>
      </c>
      <c r="AE8309">
        <f t="shared" si="521"/>
        <v>0</v>
      </c>
      <c r="AG8309" s="2"/>
      <c r="AI8309" s="7"/>
    </row>
    <row r="8310" spans="1:35" ht="11" customHeight="1" outlineLevel="1" x14ac:dyDescent="0.25">
      <c r="A8310" t="s">
        <v>14530</v>
      </c>
      <c r="C8310" s="2" t="s">
        <v>12953</v>
      </c>
      <c r="D8310" s="2" t="s">
        <v>14500</v>
      </c>
      <c r="E8310" s="7">
        <v>2018</v>
      </c>
      <c r="F8310" s="5" t="s">
        <v>14477</v>
      </c>
      <c r="G8310">
        <v>1</v>
      </c>
      <c r="H8310" s="5" t="s">
        <v>5398</v>
      </c>
      <c r="I8310" s="6" t="s">
        <v>9223</v>
      </c>
      <c r="J8310" s="6" t="s">
        <v>7554</v>
      </c>
      <c r="K8310" s="17">
        <v>7</v>
      </c>
      <c r="L8310" s="17" t="s">
        <v>7732</v>
      </c>
      <c r="M8310" s="9"/>
      <c r="N8310" s="9"/>
      <c r="O8310" s="21"/>
      <c r="Q8310" s="29"/>
      <c r="U8310" s="17"/>
      <c r="V8310" s="2"/>
      <c r="Y8310" t="str">
        <f t="shared" si="519"/>
        <v/>
      </c>
      <c r="AA8310">
        <f t="shared" si="520"/>
        <v>1</v>
      </c>
      <c r="AC8310" s="7"/>
      <c r="AD8310" t="s">
        <v>9223</v>
      </c>
      <c r="AE8310">
        <f t="shared" si="521"/>
        <v>0</v>
      </c>
      <c r="AG8310" s="2"/>
      <c r="AI8310" s="7"/>
    </row>
    <row r="8311" spans="1:35" ht="11" customHeight="1" outlineLevel="1" x14ac:dyDescent="0.25">
      <c r="A8311" t="s">
        <v>14530</v>
      </c>
      <c r="C8311" s="2" t="s">
        <v>12953</v>
      </c>
      <c r="D8311" s="2">
        <v>7748</v>
      </c>
      <c r="E8311" s="7">
        <v>2018</v>
      </c>
      <c r="F8311" s="5" t="s">
        <v>14475</v>
      </c>
      <c r="G8311">
        <v>1</v>
      </c>
      <c r="H8311" s="5" t="s">
        <v>5398</v>
      </c>
      <c r="I8311" s="6" t="s">
        <v>9223</v>
      </c>
      <c r="J8311" s="6" t="s">
        <v>14502</v>
      </c>
      <c r="K8311" s="17">
        <v>7</v>
      </c>
      <c r="L8311" s="17" t="s">
        <v>7732</v>
      </c>
      <c r="M8311" s="9"/>
      <c r="N8311" s="9"/>
      <c r="O8311" s="21"/>
      <c r="Q8311" s="29"/>
      <c r="U8311" s="17"/>
      <c r="V8311" s="2"/>
      <c r="Y8311" t="str">
        <f t="shared" si="519"/>
        <v/>
      </c>
      <c r="AA8311" t="str">
        <f t="shared" si="520"/>
        <v/>
      </c>
      <c r="AC8311" s="7"/>
      <c r="AD8311" t="s">
        <v>9223</v>
      </c>
      <c r="AE8311">
        <f t="shared" si="521"/>
        <v>0</v>
      </c>
      <c r="AG8311" s="2"/>
      <c r="AI8311" s="7"/>
    </row>
    <row r="8312" spans="1:35" ht="11" customHeight="1" outlineLevel="1" x14ac:dyDescent="0.25">
      <c r="A8312" t="s">
        <v>14530</v>
      </c>
      <c r="C8312" s="2" t="s">
        <v>12953</v>
      </c>
      <c r="D8312" s="2">
        <v>7749</v>
      </c>
      <c r="E8312" s="7">
        <v>2018</v>
      </c>
      <c r="F8312" s="5" t="s">
        <v>14475</v>
      </c>
      <c r="G8312">
        <v>1</v>
      </c>
      <c r="H8312" s="5" t="s">
        <v>5398</v>
      </c>
      <c r="I8312" s="6" t="s">
        <v>9223</v>
      </c>
      <c r="J8312" s="6" t="s">
        <v>14502</v>
      </c>
      <c r="K8312" s="17">
        <v>7</v>
      </c>
      <c r="L8312" s="17" t="s">
        <v>7732</v>
      </c>
      <c r="M8312" s="9"/>
      <c r="N8312" s="9"/>
      <c r="O8312" s="21"/>
      <c r="Q8312" s="29"/>
      <c r="U8312" s="17"/>
      <c r="V8312" s="2"/>
      <c r="Y8312" t="str">
        <f t="shared" si="519"/>
        <v/>
      </c>
      <c r="AA8312" t="str">
        <f t="shared" si="520"/>
        <v/>
      </c>
      <c r="AC8312" s="7"/>
      <c r="AD8312" t="s">
        <v>9223</v>
      </c>
      <c r="AE8312">
        <f t="shared" si="521"/>
        <v>0</v>
      </c>
      <c r="AG8312" s="2"/>
      <c r="AI8312" s="7"/>
    </row>
    <row r="8313" spans="1:35" ht="11" customHeight="1" outlineLevel="1" x14ac:dyDescent="0.25">
      <c r="A8313" t="s">
        <v>14530</v>
      </c>
      <c r="C8313" s="2" t="s">
        <v>12953</v>
      </c>
      <c r="D8313" s="2">
        <v>7750</v>
      </c>
      <c r="E8313" s="7">
        <v>2018</v>
      </c>
      <c r="F8313" s="5" t="s">
        <v>14475</v>
      </c>
      <c r="G8313">
        <v>1</v>
      </c>
      <c r="H8313" s="5" t="s">
        <v>5398</v>
      </c>
      <c r="I8313" s="6" t="s">
        <v>9223</v>
      </c>
      <c r="J8313" s="6" t="s">
        <v>14502</v>
      </c>
      <c r="K8313" s="17">
        <v>7</v>
      </c>
      <c r="L8313" s="17" t="s">
        <v>7732</v>
      </c>
      <c r="M8313" s="9"/>
      <c r="N8313" s="9"/>
      <c r="O8313" s="21"/>
      <c r="Q8313" s="29"/>
      <c r="U8313" s="17"/>
      <c r="V8313" s="2"/>
      <c r="Y8313" t="str">
        <f t="shared" si="519"/>
        <v/>
      </c>
      <c r="AA8313" t="str">
        <f t="shared" si="520"/>
        <v/>
      </c>
      <c r="AC8313" s="7"/>
      <c r="AD8313" t="s">
        <v>9223</v>
      </c>
      <c r="AE8313">
        <f t="shared" si="521"/>
        <v>0</v>
      </c>
      <c r="AG8313" s="2"/>
      <c r="AI8313" s="7"/>
    </row>
    <row r="8314" spans="1:35" ht="11" customHeight="1" outlineLevel="1" x14ac:dyDescent="0.25">
      <c r="A8314" t="s">
        <v>14530</v>
      </c>
      <c r="C8314" s="2" t="s">
        <v>12953</v>
      </c>
      <c r="D8314" s="2">
        <v>7751</v>
      </c>
      <c r="E8314" s="7">
        <v>2018</v>
      </c>
      <c r="F8314" s="5" t="s">
        <v>14475</v>
      </c>
      <c r="G8314">
        <v>1</v>
      </c>
      <c r="H8314" s="5" t="s">
        <v>5398</v>
      </c>
      <c r="I8314" s="6" t="s">
        <v>9223</v>
      </c>
      <c r="J8314" s="6" t="s">
        <v>14502</v>
      </c>
      <c r="K8314" s="17">
        <v>7</v>
      </c>
      <c r="L8314" s="17" t="s">
        <v>7732</v>
      </c>
      <c r="M8314" s="9"/>
      <c r="N8314" s="9"/>
      <c r="O8314" s="21"/>
      <c r="Q8314" s="29"/>
      <c r="U8314" s="17"/>
      <c r="V8314" s="2"/>
      <c r="Y8314" t="str">
        <f t="shared" si="519"/>
        <v/>
      </c>
      <c r="AA8314" t="str">
        <f t="shared" si="520"/>
        <v/>
      </c>
      <c r="AC8314" s="7"/>
      <c r="AD8314" t="s">
        <v>9223</v>
      </c>
      <c r="AE8314">
        <f t="shared" si="521"/>
        <v>0</v>
      </c>
      <c r="AG8314" s="2"/>
      <c r="AI8314" s="7"/>
    </row>
    <row r="8315" spans="1:35" ht="11" customHeight="1" outlineLevel="1" x14ac:dyDescent="0.25">
      <c r="A8315" t="s">
        <v>14530</v>
      </c>
      <c r="C8315" s="2" t="s">
        <v>12953</v>
      </c>
      <c r="D8315" s="2" t="s">
        <v>14503</v>
      </c>
      <c r="E8315" s="7">
        <v>2018</v>
      </c>
      <c r="F8315" s="5" t="s">
        <v>14476</v>
      </c>
      <c r="G8315">
        <v>1</v>
      </c>
      <c r="H8315" s="5" t="s">
        <v>5398</v>
      </c>
      <c r="I8315" s="6" t="s">
        <v>9223</v>
      </c>
      <c r="J8315" s="6" t="s">
        <v>14502</v>
      </c>
      <c r="K8315" s="17">
        <v>7</v>
      </c>
      <c r="L8315" s="17" t="s">
        <v>7732</v>
      </c>
      <c r="M8315" s="9"/>
      <c r="N8315" s="9"/>
      <c r="O8315" s="21"/>
      <c r="Q8315" s="29"/>
      <c r="U8315" s="17"/>
      <c r="V8315" s="2"/>
      <c r="Y8315" t="str">
        <f t="shared" si="519"/>
        <v/>
      </c>
      <c r="AA8315">
        <f t="shared" si="520"/>
        <v>1</v>
      </c>
      <c r="AC8315" s="7"/>
      <c r="AD8315" t="s">
        <v>9223</v>
      </c>
      <c r="AE8315">
        <f t="shared" si="521"/>
        <v>0</v>
      </c>
      <c r="AG8315" s="2"/>
      <c r="AI8315" s="7"/>
    </row>
    <row r="8316" spans="1:35" ht="11" customHeight="1" outlineLevel="1" x14ac:dyDescent="0.25">
      <c r="A8316" t="s">
        <v>14530</v>
      </c>
      <c r="C8316" s="2" t="s">
        <v>12953</v>
      </c>
      <c r="D8316" s="2">
        <v>7752</v>
      </c>
      <c r="E8316" s="7">
        <v>2018</v>
      </c>
      <c r="F8316" s="5" t="s">
        <v>14501</v>
      </c>
      <c r="G8316">
        <v>1</v>
      </c>
      <c r="H8316" s="5" t="s">
        <v>5398</v>
      </c>
      <c r="I8316" s="6" t="s">
        <v>9223</v>
      </c>
      <c r="J8316" s="6" t="s">
        <v>14502</v>
      </c>
      <c r="K8316" s="17">
        <v>7</v>
      </c>
      <c r="L8316" s="17" t="s">
        <v>7732</v>
      </c>
      <c r="M8316" s="9"/>
      <c r="N8316" s="9"/>
      <c r="O8316" s="21"/>
      <c r="Q8316" s="29"/>
      <c r="U8316" s="17"/>
      <c r="V8316" s="2"/>
      <c r="Y8316" t="str">
        <f t="shared" si="519"/>
        <v/>
      </c>
      <c r="AA8316" t="str">
        <f t="shared" si="520"/>
        <v/>
      </c>
      <c r="AC8316" s="7"/>
      <c r="AD8316" t="s">
        <v>9223</v>
      </c>
      <c r="AE8316">
        <f t="shared" si="521"/>
        <v>0</v>
      </c>
      <c r="AG8316" s="2"/>
      <c r="AI8316" s="7"/>
    </row>
    <row r="8317" spans="1:35" ht="11" customHeight="1" outlineLevel="1" x14ac:dyDescent="0.25">
      <c r="A8317" t="s">
        <v>14530</v>
      </c>
      <c r="C8317" s="2" t="s">
        <v>12953</v>
      </c>
      <c r="D8317" s="2" t="s">
        <v>14504</v>
      </c>
      <c r="E8317" s="7">
        <v>2018</v>
      </c>
      <c r="F8317" s="5" t="s">
        <v>14477</v>
      </c>
      <c r="G8317">
        <v>1</v>
      </c>
      <c r="H8317" s="5" t="s">
        <v>5398</v>
      </c>
      <c r="I8317" s="6" t="s">
        <v>9223</v>
      </c>
      <c r="J8317" s="6" t="s">
        <v>14502</v>
      </c>
      <c r="K8317" s="17">
        <v>7</v>
      </c>
      <c r="L8317" s="17" t="s">
        <v>7732</v>
      </c>
      <c r="M8317" s="9"/>
      <c r="N8317" s="9"/>
      <c r="O8317" s="21"/>
      <c r="Q8317" s="29"/>
      <c r="U8317" s="17"/>
      <c r="V8317" s="2"/>
      <c r="Y8317" t="str">
        <f t="shared" si="519"/>
        <v/>
      </c>
      <c r="AA8317">
        <f t="shared" si="520"/>
        <v>1</v>
      </c>
      <c r="AC8317" s="7"/>
      <c r="AD8317" t="s">
        <v>9223</v>
      </c>
      <c r="AE8317">
        <f t="shared" si="521"/>
        <v>0</v>
      </c>
      <c r="AG8317" s="2"/>
      <c r="AI8317" s="7"/>
    </row>
    <row r="8318" spans="1:35" ht="11" customHeight="1" outlineLevel="1" x14ac:dyDescent="0.25">
      <c r="A8318" t="s">
        <v>14530</v>
      </c>
      <c r="C8318" s="2" t="s">
        <v>12953</v>
      </c>
      <c r="D8318" s="2" t="s">
        <v>14506</v>
      </c>
      <c r="E8318" s="7">
        <v>2018</v>
      </c>
      <c r="F8318" s="5" t="s">
        <v>14476</v>
      </c>
      <c r="G8318">
        <v>1</v>
      </c>
      <c r="H8318" s="5" t="s">
        <v>5398</v>
      </c>
      <c r="I8318" s="6" t="s">
        <v>2352</v>
      </c>
      <c r="J8318" s="6" t="s">
        <v>10236</v>
      </c>
      <c r="K8318" s="17">
        <v>1</v>
      </c>
      <c r="L8318" s="17" t="s">
        <v>7732</v>
      </c>
      <c r="M8318" s="9"/>
      <c r="N8318" s="9"/>
      <c r="O8318" s="21"/>
      <c r="Q8318" s="29"/>
      <c r="U8318" s="17"/>
      <c r="V8318" s="2"/>
      <c r="Y8318" t="str">
        <f t="shared" si="519"/>
        <v/>
      </c>
      <c r="AA8318">
        <f t="shared" si="520"/>
        <v>1</v>
      </c>
      <c r="AC8318" s="7"/>
      <c r="AD8318" t="s">
        <v>2352</v>
      </c>
      <c r="AE8318">
        <f t="shared" si="521"/>
        <v>0</v>
      </c>
      <c r="AG8318" s="2">
        <v>1</v>
      </c>
      <c r="AI8318" s="7"/>
    </row>
    <row r="8319" spans="1:35" ht="11" customHeight="1" outlineLevel="1" x14ac:dyDescent="0.25">
      <c r="A8319" t="s">
        <v>14530</v>
      </c>
      <c r="C8319" s="2" t="s">
        <v>12953</v>
      </c>
      <c r="D8319" s="2">
        <v>7993</v>
      </c>
      <c r="E8319" s="7">
        <v>2018</v>
      </c>
      <c r="F8319" s="5" t="s">
        <v>14477</v>
      </c>
      <c r="G8319">
        <v>1</v>
      </c>
      <c r="H8319" s="5" t="s">
        <v>5398</v>
      </c>
      <c r="I8319" s="6" t="s">
        <v>2352</v>
      </c>
      <c r="J8319" s="6" t="s">
        <v>10236</v>
      </c>
      <c r="K8319" s="17">
        <v>1</v>
      </c>
      <c r="L8319" s="17" t="s">
        <v>7732</v>
      </c>
      <c r="M8319" s="9"/>
      <c r="N8319" s="9"/>
      <c r="O8319" s="21"/>
      <c r="Q8319" s="29"/>
      <c r="U8319" s="17"/>
      <c r="V8319" s="2"/>
      <c r="Y8319" t="str">
        <f t="shared" si="519"/>
        <v/>
      </c>
      <c r="AA8319">
        <f t="shared" si="520"/>
        <v>1</v>
      </c>
      <c r="AC8319" s="7"/>
      <c r="AD8319" t="s">
        <v>2352</v>
      </c>
      <c r="AE8319">
        <f t="shared" si="521"/>
        <v>0</v>
      </c>
      <c r="AG8319" s="2">
        <v>1</v>
      </c>
      <c r="AI8319" s="7"/>
    </row>
    <row r="8320" spans="1:35" ht="11" customHeight="1" outlineLevel="1" x14ac:dyDescent="0.25">
      <c r="A8320" t="s">
        <v>14530</v>
      </c>
      <c r="C8320" s="2" t="s">
        <v>12953</v>
      </c>
      <c r="D8320" s="2">
        <v>8076</v>
      </c>
      <c r="E8320" s="7">
        <v>2018</v>
      </c>
      <c r="F8320" s="5" t="s">
        <v>8117</v>
      </c>
      <c r="G8320">
        <v>1</v>
      </c>
      <c r="H8320" s="5" t="s">
        <v>5398</v>
      </c>
      <c r="I8320" s="6" t="s">
        <v>9223</v>
      </c>
      <c r="J8320" s="6" t="s">
        <v>7554</v>
      </c>
      <c r="K8320" s="17">
        <v>7</v>
      </c>
      <c r="L8320" s="17" t="s">
        <v>7732</v>
      </c>
      <c r="M8320" s="9"/>
      <c r="N8320" s="9"/>
      <c r="O8320" s="21"/>
      <c r="Q8320" s="29"/>
      <c r="U8320" s="17"/>
      <c r="V8320" s="2"/>
      <c r="Y8320" t="str">
        <f t="shared" si="519"/>
        <v/>
      </c>
      <c r="AA8320" t="str">
        <f t="shared" si="520"/>
        <v/>
      </c>
      <c r="AC8320" s="7"/>
      <c r="AD8320" t="s">
        <v>9223</v>
      </c>
      <c r="AE8320">
        <f t="shared" si="521"/>
        <v>0</v>
      </c>
      <c r="AG8320" s="2"/>
      <c r="AI8320" s="7"/>
    </row>
    <row r="8321" spans="1:35" ht="11" customHeight="1" outlineLevel="1" x14ac:dyDescent="0.25">
      <c r="A8321" t="s">
        <v>14530</v>
      </c>
      <c r="C8321" s="2" t="s">
        <v>12953</v>
      </c>
      <c r="D8321" s="2">
        <v>8077</v>
      </c>
      <c r="E8321" s="7">
        <v>2018</v>
      </c>
      <c r="F8321" s="5" t="s">
        <v>8117</v>
      </c>
      <c r="G8321">
        <v>1</v>
      </c>
      <c r="H8321" s="5" t="s">
        <v>5398</v>
      </c>
      <c r="I8321" s="6" t="s">
        <v>9223</v>
      </c>
      <c r="J8321" s="6" t="s">
        <v>7554</v>
      </c>
      <c r="K8321" s="17">
        <v>7</v>
      </c>
      <c r="L8321" s="17" t="s">
        <v>7732</v>
      </c>
      <c r="M8321" s="9"/>
      <c r="N8321" s="9"/>
      <c r="O8321" s="21"/>
      <c r="Q8321" s="29"/>
      <c r="U8321" s="17"/>
      <c r="V8321" s="2"/>
      <c r="Y8321" t="str">
        <f t="shared" si="519"/>
        <v/>
      </c>
      <c r="AA8321" t="str">
        <f t="shared" si="520"/>
        <v/>
      </c>
      <c r="AC8321" s="7"/>
      <c r="AD8321" t="s">
        <v>9223</v>
      </c>
      <c r="AE8321">
        <f t="shared" si="521"/>
        <v>0</v>
      </c>
      <c r="AG8321" s="2"/>
      <c r="AI8321" s="7"/>
    </row>
    <row r="8322" spans="1:35" ht="11" customHeight="1" outlineLevel="1" x14ac:dyDescent="0.25">
      <c r="A8322" t="s">
        <v>14530</v>
      </c>
      <c r="C8322" s="2" t="s">
        <v>12953</v>
      </c>
      <c r="D8322" s="2">
        <v>8078</v>
      </c>
      <c r="E8322" s="7">
        <v>2018</v>
      </c>
      <c r="F8322" s="5" t="s">
        <v>8117</v>
      </c>
      <c r="G8322">
        <v>1</v>
      </c>
      <c r="H8322" s="5" t="s">
        <v>5398</v>
      </c>
      <c r="I8322" s="6" t="s">
        <v>9223</v>
      </c>
      <c r="J8322" s="6" t="s">
        <v>7554</v>
      </c>
      <c r="K8322" s="17">
        <v>7</v>
      </c>
      <c r="L8322" s="17" t="s">
        <v>7732</v>
      </c>
      <c r="M8322" s="9"/>
      <c r="N8322" s="9"/>
      <c r="O8322" s="21"/>
      <c r="Q8322" s="29"/>
      <c r="U8322" s="17"/>
      <c r="V8322" s="2"/>
      <c r="Y8322" t="str">
        <f t="shared" si="519"/>
        <v/>
      </c>
      <c r="AA8322" t="str">
        <f t="shared" si="520"/>
        <v/>
      </c>
      <c r="AC8322" s="7"/>
      <c r="AD8322" t="s">
        <v>9223</v>
      </c>
      <c r="AE8322">
        <f t="shared" si="521"/>
        <v>0</v>
      </c>
      <c r="AG8322" s="2"/>
      <c r="AI8322" s="7"/>
    </row>
    <row r="8323" spans="1:35" ht="11" customHeight="1" outlineLevel="1" x14ac:dyDescent="0.25">
      <c r="A8323" t="s">
        <v>14530</v>
      </c>
      <c r="C8323" s="2" t="s">
        <v>12953</v>
      </c>
      <c r="D8323" s="2">
        <v>8079</v>
      </c>
      <c r="E8323" s="7">
        <v>2018</v>
      </c>
      <c r="F8323" s="5" t="s">
        <v>8117</v>
      </c>
      <c r="G8323">
        <v>1</v>
      </c>
      <c r="H8323" s="5" t="s">
        <v>5398</v>
      </c>
      <c r="I8323" s="6" t="s">
        <v>9223</v>
      </c>
      <c r="J8323" s="6" t="s">
        <v>7554</v>
      </c>
      <c r="K8323" s="17">
        <v>7</v>
      </c>
      <c r="L8323" s="17" t="s">
        <v>7732</v>
      </c>
      <c r="M8323" s="9"/>
      <c r="N8323" s="9"/>
      <c r="O8323" s="21"/>
      <c r="Q8323" s="29"/>
      <c r="U8323" s="17"/>
      <c r="V8323" s="2"/>
      <c r="Y8323" t="str">
        <f t="shared" si="519"/>
        <v/>
      </c>
      <c r="AA8323" t="str">
        <f t="shared" si="520"/>
        <v/>
      </c>
      <c r="AC8323" s="7"/>
      <c r="AD8323" t="s">
        <v>9223</v>
      </c>
      <c r="AE8323">
        <f t="shared" si="521"/>
        <v>0</v>
      </c>
      <c r="AG8323" s="2"/>
      <c r="AI8323" s="7"/>
    </row>
    <row r="8324" spans="1:35" ht="11" customHeight="1" outlineLevel="1" x14ac:dyDescent="0.25">
      <c r="A8324" t="s">
        <v>14530</v>
      </c>
      <c r="C8324" s="2" t="s">
        <v>12953</v>
      </c>
      <c r="D8324" s="2" t="s">
        <v>14507</v>
      </c>
      <c r="E8324" s="7">
        <v>2018</v>
      </c>
      <c r="F8324" s="5" t="s">
        <v>14493</v>
      </c>
      <c r="G8324">
        <v>1</v>
      </c>
      <c r="H8324" s="5" t="s">
        <v>5398</v>
      </c>
      <c r="I8324" s="6" t="s">
        <v>9223</v>
      </c>
      <c r="J8324" s="6" t="s">
        <v>7554</v>
      </c>
      <c r="K8324" s="17">
        <v>7</v>
      </c>
      <c r="L8324" s="17" t="s">
        <v>7732</v>
      </c>
      <c r="M8324" s="9"/>
      <c r="N8324" s="9"/>
      <c r="O8324" s="21"/>
      <c r="Q8324" s="29"/>
      <c r="U8324" s="17"/>
      <c r="V8324" s="2"/>
      <c r="Y8324" t="str">
        <f t="shared" si="519"/>
        <v/>
      </c>
      <c r="AA8324">
        <f t="shared" si="520"/>
        <v>1</v>
      </c>
      <c r="AC8324" s="7"/>
      <c r="AD8324" t="s">
        <v>9223</v>
      </c>
      <c r="AE8324">
        <f t="shared" ref="AE8324:AE8360" si="522">COUNTIF(I8324,"*Fuji*")</f>
        <v>0</v>
      </c>
      <c r="AG8324" s="2"/>
      <c r="AI8324" s="7"/>
    </row>
    <row r="8325" spans="1:35" ht="11" customHeight="1" outlineLevel="1" x14ac:dyDescent="0.25">
      <c r="A8325" t="s">
        <v>14530</v>
      </c>
      <c r="C8325" s="2" t="s">
        <v>12953</v>
      </c>
      <c r="D8325" s="2">
        <v>8080</v>
      </c>
      <c r="E8325" s="7">
        <v>2018</v>
      </c>
      <c r="F8325" s="5" t="s">
        <v>13206</v>
      </c>
      <c r="G8325">
        <v>1</v>
      </c>
      <c r="H8325" s="5" t="s">
        <v>5398</v>
      </c>
      <c r="I8325" s="6" t="s">
        <v>9223</v>
      </c>
      <c r="J8325" s="6" t="s">
        <v>7554</v>
      </c>
      <c r="K8325" s="17">
        <v>7</v>
      </c>
      <c r="L8325" s="17" t="s">
        <v>7732</v>
      </c>
      <c r="M8325" s="9"/>
      <c r="N8325" s="9"/>
      <c r="O8325" s="21"/>
      <c r="Q8325" s="29"/>
      <c r="U8325" s="17"/>
      <c r="V8325" s="2"/>
      <c r="Y8325" t="str">
        <f t="shared" si="519"/>
        <v/>
      </c>
      <c r="AA8325" t="str">
        <f t="shared" si="520"/>
        <v/>
      </c>
      <c r="AC8325" s="7"/>
      <c r="AD8325" t="s">
        <v>9223</v>
      </c>
      <c r="AE8325">
        <f t="shared" si="522"/>
        <v>0</v>
      </c>
      <c r="AG8325" s="2"/>
      <c r="AI8325" s="7"/>
    </row>
    <row r="8326" spans="1:35" ht="11" customHeight="1" outlineLevel="1" x14ac:dyDescent="0.25">
      <c r="A8326" t="s">
        <v>14530</v>
      </c>
      <c r="C8326" s="2" t="s">
        <v>12953</v>
      </c>
      <c r="D8326" s="2" t="s">
        <v>14508</v>
      </c>
      <c r="E8326" s="7">
        <v>2018</v>
      </c>
      <c r="F8326" s="5" t="s">
        <v>14494</v>
      </c>
      <c r="G8326">
        <v>1</v>
      </c>
      <c r="H8326" s="5" t="s">
        <v>5398</v>
      </c>
      <c r="I8326" s="6" t="s">
        <v>9223</v>
      </c>
      <c r="J8326" s="6" t="s">
        <v>7554</v>
      </c>
      <c r="K8326" s="17">
        <v>7</v>
      </c>
      <c r="L8326" s="17" t="s">
        <v>7732</v>
      </c>
      <c r="M8326" s="9"/>
      <c r="N8326" s="9"/>
      <c r="O8326" s="21"/>
      <c r="Q8326" s="29"/>
      <c r="U8326" s="17"/>
      <c r="V8326" s="2"/>
      <c r="Y8326" t="str">
        <f t="shared" si="519"/>
        <v/>
      </c>
      <c r="AA8326">
        <f t="shared" si="520"/>
        <v>1</v>
      </c>
      <c r="AC8326" s="7"/>
      <c r="AD8326" t="s">
        <v>9223</v>
      </c>
      <c r="AE8326">
        <f t="shared" si="522"/>
        <v>0</v>
      </c>
      <c r="AG8326" s="2"/>
      <c r="AI8326" s="7"/>
    </row>
    <row r="8327" spans="1:35" ht="11" customHeight="1" outlineLevel="1" x14ac:dyDescent="0.25">
      <c r="A8327" t="s">
        <v>14530</v>
      </c>
      <c r="C8327" s="2" t="s">
        <v>12953</v>
      </c>
      <c r="D8327" s="2">
        <v>8165</v>
      </c>
      <c r="E8327" s="7">
        <v>2019</v>
      </c>
      <c r="F8327" s="5" t="s">
        <v>8117</v>
      </c>
      <c r="G8327">
        <v>1</v>
      </c>
      <c r="H8327" s="5" t="s">
        <v>5398</v>
      </c>
      <c r="I8327" s="6" t="s">
        <v>9223</v>
      </c>
      <c r="J8327" s="6" t="s">
        <v>7554</v>
      </c>
      <c r="K8327" s="17">
        <v>7</v>
      </c>
      <c r="L8327" s="17" t="s">
        <v>7732</v>
      </c>
      <c r="M8327" s="9"/>
      <c r="N8327" s="9"/>
      <c r="O8327" s="21"/>
      <c r="Q8327" s="29"/>
      <c r="U8327" s="17"/>
      <c r="V8327" s="2"/>
      <c r="Y8327" t="str">
        <f t="shared" si="519"/>
        <v/>
      </c>
      <c r="AA8327" t="str">
        <f t="shared" si="520"/>
        <v/>
      </c>
      <c r="AC8327" s="7"/>
      <c r="AD8327" t="s">
        <v>9223</v>
      </c>
      <c r="AE8327">
        <f t="shared" si="522"/>
        <v>0</v>
      </c>
      <c r="AG8327" s="2"/>
      <c r="AI8327" s="7"/>
    </row>
    <row r="8328" spans="1:35" ht="11" customHeight="1" outlineLevel="1" x14ac:dyDescent="0.25">
      <c r="A8328" t="s">
        <v>14530</v>
      </c>
      <c r="C8328" s="2" t="s">
        <v>12953</v>
      </c>
      <c r="D8328" s="2">
        <v>8166</v>
      </c>
      <c r="E8328" s="7">
        <v>2019</v>
      </c>
      <c r="F8328" s="5" t="s">
        <v>8117</v>
      </c>
      <c r="G8328">
        <v>1</v>
      </c>
      <c r="H8328" s="5" t="s">
        <v>5398</v>
      </c>
      <c r="I8328" s="6" t="s">
        <v>9223</v>
      </c>
      <c r="J8328" s="6" t="s">
        <v>7554</v>
      </c>
      <c r="K8328" s="17">
        <v>7</v>
      </c>
      <c r="L8328" s="17" t="s">
        <v>7732</v>
      </c>
      <c r="M8328" s="9"/>
      <c r="N8328" s="9"/>
      <c r="O8328" s="21"/>
      <c r="Q8328" s="29"/>
      <c r="U8328" s="17"/>
      <c r="V8328" s="2"/>
      <c r="Y8328" t="str">
        <f t="shared" si="519"/>
        <v/>
      </c>
      <c r="AA8328" t="str">
        <f t="shared" si="520"/>
        <v/>
      </c>
      <c r="AC8328" s="7"/>
      <c r="AD8328" t="s">
        <v>9223</v>
      </c>
      <c r="AE8328">
        <f t="shared" si="522"/>
        <v>0</v>
      </c>
      <c r="AG8328" s="2"/>
      <c r="AI8328" s="7"/>
    </row>
    <row r="8329" spans="1:35" ht="11" customHeight="1" outlineLevel="1" x14ac:dyDescent="0.25">
      <c r="A8329" t="s">
        <v>14530</v>
      </c>
      <c r="C8329" s="2" t="s">
        <v>12953</v>
      </c>
      <c r="D8329" s="2">
        <v>8167</v>
      </c>
      <c r="E8329" s="7">
        <v>2019</v>
      </c>
      <c r="F8329" s="5" t="s">
        <v>8117</v>
      </c>
      <c r="G8329">
        <v>1</v>
      </c>
      <c r="H8329" s="5" t="s">
        <v>5398</v>
      </c>
      <c r="I8329" s="6" t="s">
        <v>9223</v>
      </c>
      <c r="J8329" s="6" t="s">
        <v>7554</v>
      </c>
      <c r="K8329" s="17">
        <v>7</v>
      </c>
      <c r="L8329" s="17" t="s">
        <v>7732</v>
      </c>
      <c r="M8329" s="9"/>
      <c r="N8329" s="9"/>
      <c r="O8329" s="21"/>
      <c r="Q8329" s="29"/>
      <c r="U8329" s="17"/>
      <c r="V8329" s="2"/>
      <c r="Y8329" t="str">
        <f t="shared" si="519"/>
        <v/>
      </c>
      <c r="AA8329" t="str">
        <f t="shared" si="520"/>
        <v/>
      </c>
      <c r="AC8329" s="7"/>
      <c r="AD8329" t="s">
        <v>9223</v>
      </c>
      <c r="AE8329">
        <f t="shared" si="522"/>
        <v>0</v>
      </c>
      <c r="AG8329" s="2"/>
      <c r="AI8329" s="7"/>
    </row>
    <row r="8330" spans="1:35" ht="11" customHeight="1" outlineLevel="1" x14ac:dyDescent="0.25">
      <c r="A8330" t="s">
        <v>14530</v>
      </c>
      <c r="C8330" s="2" t="s">
        <v>12953</v>
      </c>
      <c r="D8330" s="2">
        <v>8168</v>
      </c>
      <c r="E8330" s="7">
        <v>2019</v>
      </c>
      <c r="F8330" s="5" t="s">
        <v>8117</v>
      </c>
      <c r="G8330">
        <v>1</v>
      </c>
      <c r="H8330" s="5" t="s">
        <v>5398</v>
      </c>
      <c r="I8330" s="6" t="s">
        <v>9223</v>
      </c>
      <c r="J8330" s="6" t="s">
        <v>7554</v>
      </c>
      <c r="K8330" s="17">
        <v>7</v>
      </c>
      <c r="L8330" s="17" t="s">
        <v>7732</v>
      </c>
      <c r="M8330" s="9"/>
      <c r="N8330" s="9"/>
      <c r="O8330" s="21"/>
      <c r="Q8330" s="29"/>
      <c r="U8330" s="17"/>
      <c r="V8330" s="2"/>
      <c r="Y8330" t="str">
        <f t="shared" si="519"/>
        <v/>
      </c>
      <c r="AA8330" t="str">
        <f t="shared" si="520"/>
        <v/>
      </c>
      <c r="AC8330" s="7"/>
      <c r="AD8330" t="s">
        <v>9223</v>
      </c>
      <c r="AE8330">
        <f t="shared" si="522"/>
        <v>0</v>
      </c>
      <c r="AG8330" s="2"/>
      <c r="AI8330" s="7"/>
    </row>
    <row r="8331" spans="1:35" ht="11" customHeight="1" outlineLevel="1" x14ac:dyDescent="0.25">
      <c r="A8331" t="s">
        <v>14530</v>
      </c>
      <c r="C8331" s="2" t="s">
        <v>12953</v>
      </c>
      <c r="D8331" s="2" t="s">
        <v>14509</v>
      </c>
      <c r="E8331" s="7">
        <v>2019</v>
      </c>
      <c r="F8331" s="5" t="s">
        <v>14493</v>
      </c>
      <c r="G8331">
        <v>1</v>
      </c>
      <c r="H8331" s="5" t="s">
        <v>5398</v>
      </c>
      <c r="I8331" s="6" t="s">
        <v>9223</v>
      </c>
      <c r="J8331" s="6" t="s">
        <v>7554</v>
      </c>
      <c r="K8331" s="17">
        <v>7</v>
      </c>
      <c r="L8331" s="17" t="s">
        <v>7732</v>
      </c>
      <c r="M8331" s="9"/>
      <c r="N8331" s="9"/>
      <c r="O8331" s="21"/>
      <c r="Q8331" s="29"/>
      <c r="U8331" s="17"/>
      <c r="V8331" s="2"/>
      <c r="Y8331" t="str">
        <f t="shared" si="519"/>
        <v/>
      </c>
      <c r="AA8331">
        <f t="shared" si="520"/>
        <v>1</v>
      </c>
      <c r="AC8331" s="7"/>
      <c r="AD8331" t="s">
        <v>9223</v>
      </c>
      <c r="AE8331">
        <f t="shared" si="522"/>
        <v>0</v>
      </c>
      <c r="AG8331" s="2"/>
      <c r="AI8331" s="7"/>
    </row>
    <row r="8332" spans="1:35" ht="11" customHeight="1" outlineLevel="1" x14ac:dyDescent="0.25">
      <c r="A8332" t="s">
        <v>14530</v>
      </c>
      <c r="C8332" s="2" t="s">
        <v>12953</v>
      </c>
      <c r="D8332" s="2">
        <v>8169</v>
      </c>
      <c r="E8332" s="7">
        <v>2019</v>
      </c>
      <c r="F8332" s="5" t="s">
        <v>13206</v>
      </c>
      <c r="G8332">
        <v>1</v>
      </c>
      <c r="H8332" s="5" t="s">
        <v>5398</v>
      </c>
      <c r="I8332" s="6" t="s">
        <v>9223</v>
      </c>
      <c r="J8332" s="6" t="s">
        <v>7554</v>
      </c>
      <c r="K8332" s="17">
        <v>7</v>
      </c>
      <c r="L8332" s="17" t="s">
        <v>7732</v>
      </c>
      <c r="M8332" s="9"/>
      <c r="N8332" s="9"/>
      <c r="O8332" s="21"/>
      <c r="Q8332" s="29"/>
      <c r="U8332" s="17"/>
      <c r="V8332" s="2"/>
      <c r="Y8332" t="str">
        <f t="shared" si="519"/>
        <v/>
      </c>
      <c r="AA8332" t="str">
        <f t="shared" si="520"/>
        <v/>
      </c>
      <c r="AC8332" s="7"/>
      <c r="AD8332" t="s">
        <v>9223</v>
      </c>
      <c r="AE8332">
        <f t="shared" si="522"/>
        <v>0</v>
      </c>
      <c r="AG8332" s="2"/>
      <c r="AI8332" s="7"/>
    </row>
    <row r="8333" spans="1:35" ht="11" customHeight="1" outlineLevel="1" x14ac:dyDescent="0.25">
      <c r="A8333" t="s">
        <v>14530</v>
      </c>
      <c r="C8333" s="2" t="s">
        <v>12953</v>
      </c>
      <c r="D8333" s="2" t="s">
        <v>14510</v>
      </c>
      <c r="E8333" s="7">
        <v>2019</v>
      </c>
      <c r="F8333" s="5" t="s">
        <v>14494</v>
      </c>
      <c r="G8333">
        <v>1</v>
      </c>
      <c r="H8333" s="5" t="s">
        <v>5398</v>
      </c>
      <c r="I8333" s="6" t="s">
        <v>9223</v>
      </c>
      <c r="J8333" s="6" t="s">
        <v>7554</v>
      </c>
      <c r="K8333" s="17">
        <v>7</v>
      </c>
      <c r="L8333" s="17" t="s">
        <v>7732</v>
      </c>
      <c r="M8333" s="9"/>
      <c r="N8333" s="9"/>
      <c r="O8333" s="21"/>
      <c r="Q8333" s="29"/>
      <c r="U8333" s="17"/>
      <c r="V8333" s="2"/>
      <c r="Y8333" t="str">
        <f t="shared" si="519"/>
        <v/>
      </c>
      <c r="AA8333">
        <f t="shared" si="520"/>
        <v>1</v>
      </c>
      <c r="AC8333" s="7"/>
      <c r="AD8333" t="s">
        <v>9223</v>
      </c>
      <c r="AE8333">
        <f t="shared" si="522"/>
        <v>0</v>
      </c>
      <c r="AG8333" s="2"/>
      <c r="AI8333" s="7"/>
    </row>
    <row r="8334" spans="1:35" ht="11" customHeight="1" outlineLevel="1" x14ac:dyDescent="0.25">
      <c r="A8334" t="s">
        <v>14530</v>
      </c>
      <c r="C8334" s="2" t="s">
        <v>12953</v>
      </c>
      <c r="D8334" s="2">
        <v>8232</v>
      </c>
      <c r="E8334" s="7">
        <v>2019</v>
      </c>
      <c r="F8334" s="5" t="s">
        <v>14475</v>
      </c>
      <c r="H8334" s="5" t="s">
        <v>5398</v>
      </c>
      <c r="I8334" s="6" t="s">
        <v>4361</v>
      </c>
      <c r="J8334" s="6" t="s">
        <v>14511</v>
      </c>
      <c r="K8334" s="17">
        <v>1</v>
      </c>
      <c r="L8334" s="17" t="s">
        <v>7732</v>
      </c>
      <c r="M8334" s="9"/>
      <c r="N8334" s="9"/>
      <c r="O8334" s="21"/>
      <c r="Q8334" s="29"/>
      <c r="U8334" s="17"/>
      <c r="V8334" s="2"/>
      <c r="Y8334" t="str">
        <f t="shared" si="519"/>
        <v/>
      </c>
      <c r="AA8334" t="str">
        <f t="shared" si="520"/>
        <v/>
      </c>
      <c r="AC8334" s="7"/>
      <c r="AD8334" t="s">
        <v>4361</v>
      </c>
      <c r="AE8334">
        <f t="shared" si="522"/>
        <v>1</v>
      </c>
      <c r="AG8334" s="2"/>
      <c r="AI8334" s="7"/>
    </row>
    <row r="8335" spans="1:35" ht="11" customHeight="1" outlineLevel="1" x14ac:dyDescent="0.25">
      <c r="A8335" t="s">
        <v>14530</v>
      </c>
      <c r="C8335" s="2" t="s">
        <v>12953</v>
      </c>
      <c r="D8335" s="2" t="s">
        <v>14512</v>
      </c>
      <c r="E8335" s="7">
        <v>2019</v>
      </c>
      <c r="F8335" s="5" t="s">
        <v>14476</v>
      </c>
      <c r="H8335" s="5" t="s">
        <v>5398</v>
      </c>
      <c r="I8335" s="6" t="s">
        <v>4361</v>
      </c>
      <c r="J8335" s="6" t="s">
        <v>14511</v>
      </c>
      <c r="K8335" s="17">
        <v>1</v>
      </c>
      <c r="L8335" s="17" t="s">
        <v>7732</v>
      </c>
      <c r="M8335" s="9"/>
      <c r="N8335" s="9"/>
      <c r="O8335" s="21"/>
      <c r="Q8335" s="29"/>
      <c r="U8335" s="17"/>
      <c r="V8335" s="2"/>
      <c r="Y8335" t="str">
        <f t="shared" si="519"/>
        <v/>
      </c>
      <c r="AA8335">
        <f t="shared" si="520"/>
        <v>1</v>
      </c>
      <c r="AC8335" s="7"/>
      <c r="AD8335" t="s">
        <v>4361</v>
      </c>
      <c r="AE8335">
        <f t="shared" si="522"/>
        <v>1</v>
      </c>
      <c r="AG8335" s="2"/>
      <c r="AI8335" s="7"/>
    </row>
    <row r="8336" spans="1:35" ht="11" customHeight="1" outlineLevel="1" x14ac:dyDescent="0.25">
      <c r="A8336" t="s">
        <v>14530</v>
      </c>
      <c r="C8336" s="2" t="s">
        <v>12953</v>
      </c>
      <c r="D8336" s="2">
        <v>8369</v>
      </c>
      <c r="E8336" s="7">
        <v>2019</v>
      </c>
      <c r="F8336" s="5" t="s">
        <v>14494</v>
      </c>
      <c r="H8336" s="5" t="s">
        <v>5398</v>
      </c>
      <c r="I8336" s="6" t="s">
        <v>4361</v>
      </c>
      <c r="J8336" s="6" t="s">
        <v>9432</v>
      </c>
      <c r="K8336" s="17">
        <v>1</v>
      </c>
      <c r="L8336" s="17" t="s">
        <v>7732</v>
      </c>
      <c r="M8336" s="9"/>
      <c r="N8336" s="9"/>
      <c r="O8336" s="21"/>
      <c r="Q8336" s="29"/>
      <c r="U8336" s="17"/>
      <c r="V8336" s="2"/>
      <c r="Y8336" t="str">
        <f t="shared" si="519"/>
        <v/>
      </c>
      <c r="AA8336">
        <f t="shared" si="520"/>
        <v>1</v>
      </c>
      <c r="AC8336" s="7"/>
      <c r="AD8336" t="s">
        <v>4361</v>
      </c>
      <c r="AE8336">
        <f t="shared" si="522"/>
        <v>1</v>
      </c>
      <c r="AG8336" s="2"/>
      <c r="AI8336" s="7"/>
    </row>
    <row r="8337" spans="1:35" ht="11" customHeight="1" outlineLevel="1" x14ac:dyDescent="0.25">
      <c r="A8337" t="s">
        <v>14530</v>
      </c>
      <c r="C8337" s="2" t="s">
        <v>12953</v>
      </c>
      <c r="D8337" s="2" t="s">
        <v>14514</v>
      </c>
      <c r="E8337" s="7">
        <v>2019</v>
      </c>
      <c r="F8337" s="5" t="s">
        <v>14515</v>
      </c>
      <c r="H8337" s="5" t="s">
        <v>5398</v>
      </c>
      <c r="I8337" s="6" t="s">
        <v>14516</v>
      </c>
      <c r="J8337" s="6" t="s">
        <v>14513</v>
      </c>
      <c r="K8337" s="17">
        <v>5</v>
      </c>
      <c r="L8337" s="17" t="s">
        <v>7732</v>
      </c>
      <c r="M8337" s="9"/>
      <c r="N8337" s="9"/>
      <c r="O8337" s="21"/>
      <c r="Q8337" s="29"/>
      <c r="U8337" s="17"/>
      <c r="V8337" s="2"/>
      <c r="Y8337" t="str">
        <f t="shared" si="519"/>
        <v/>
      </c>
      <c r="AA8337">
        <f t="shared" si="520"/>
        <v>1</v>
      </c>
      <c r="AC8337" s="7"/>
      <c r="AD8337" t="s">
        <v>14516</v>
      </c>
      <c r="AE8337">
        <f t="shared" si="522"/>
        <v>0</v>
      </c>
      <c r="AG8337" s="2"/>
      <c r="AI8337" s="7"/>
    </row>
    <row r="8338" spans="1:35" ht="11" customHeight="1" outlineLevel="1" x14ac:dyDescent="0.25">
      <c r="A8338" t="s">
        <v>14530</v>
      </c>
      <c r="C8338" s="2" t="s">
        <v>12953</v>
      </c>
      <c r="D8338" s="2">
        <v>8402</v>
      </c>
      <c r="E8338" s="7">
        <v>2019</v>
      </c>
      <c r="F8338" s="5" t="s">
        <v>8117</v>
      </c>
      <c r="G8338">
        <v>1</v>
      </c>
      <c r="H8338" s="5" t="s">
        <v>5398</v>
      </c>
      <c r="I8338" s="6" t="s">
        <v>9223</v>
      </c>
      <c r="J8338" s="6" t="s">
        <v>7554</v>
      </c>
      <c r="K8338" s="17">
        <v>7</v>
      </c>
      <c r="L8338" s="17" t="s">
        <v>7732</v>
      </c>
      <c r="M8338" s="9"/>
      <c r="N8338" s="9"/>
      <c r="O8338" s="21"/>
      <c r="Q8338" s="29"/>
      <c r="U8338" s="17"/>
      <c r="V8338" s="2"/>
      <c r="Y8338" t="str">
        <f t="shared" si="519"/>
        <v/>
      </c>
      <c r="AA8338" t="str">
        <f t="shared" si="520"/>
        <v/>
      </c>
      <c r="AC8338" s="7"/>
      <c r="AD8338" t="s">
        <v>9223</v>
      </c>
      <c r="AE8338">
        <f t="shared" si="522"/>
        <v>0</v>
      </c>
      <c r="AG8338" s="2"/>
      <c r="AI8338" s="7"/>
    </row>
    <row r="8339" spans="1:35" ht="11" customHeight="1" outlineLevel="1" x14ac:dyDescent="0.25">
      <c r="A8339" t="s">
        <v>14530</v>
      </c>
      <c r="C8339" s="2" t="s">
        <v>12953</v>
      </c>
      <c r="D8339" s="2">
        <v>8403</v>
      </c>
      <c r="E8339" s="7">
        <v>2019</v>
      </c>
      <c r="F8339" s="5" t="s">
        <v>8117</v>
      </c>
      <c r="G8339">
        <v>1</v>
      </c>
      <c r="H8339" s="5" t="s">
        <v>5398</v>
      </c>
      <c r="I8339" s="6" t="s">
        <v>9223</v>
      </c>
      <c r="J8339" s="6" t="s">
        <v>7554</v>
      </c>
      <c r="K8339" s="17">
        <v>7</v>
      </c>
      <c r="L8339" s="17" t="s">
        <v>7732</v>
      </c>
      <c r="M8339" s="9"/>
      <c r="N8339" s="9"/>
      <c r="O8339" s="21"/>
      <c r="Q8339" s="29"/>
      <c r="U8339" s="17"/>
      <c r="V8339" s="2"/>
      <c r="Y8339" t="str">
        <f t="shared" si="519"/>
        <v/>
      </c>
      <c r="AA8339" t="str">
        <f t="shared" si="520"/>
        <v/>
      </c>
      <c r="AC8339" s="7"/>
      <c r="AD8339" t="s">
        <v>9223</v>
      </c>
      <c r="AE8339">
        <f t="shared" si="522"/>
        <v>0</v>
      </c>
      <c r="AG8339" s="2"/>
      <c r="AI8339" s="7"/>
    </row>
    <row r="8340" spans="1:35" ht="11" customHeight="1" outlineLevel="1" x14ac:dyDescent="0.25">
      <c r="A8340" t="s">
        <v>14530</v>
      </c>
      <c r="C8340" s="2" t="s">
        <v>12953</v>
      </c>
      <c r="D8340" s="2">
        <v>8404</v>
      </c>
      <c r="E8340" s="7">
        <v>2019</v>
      </c>
      <c r="F8340" s="5" t="s">
        <v>8117</v>
      </c>
      <c r="G8340">
        <v>1</v>
      </c>
      <c r="H8340" s="5" t="s">
        <v>5398</v>
      </c>
      <c r="I8340" s="6" t="s">
        <v>9223</v>
      </c>
      <c r="J8340" s="6" t="s">
        <v>7554</v>
      </c>
      <c r="K8340" s="17">
        <v>7</v>
      </c>
      <c r="L8340" s="17" t="s">
        <v>7732</v>
      </c>
      <c r="M8340" s="9"/>
      <c r="N8340" s="9"/>
      <c r="O8340" s="21"/>
      <c r="Q8340" s="29"/>
      <c r="U8340" s="17"/>
      <c r="V8340" s="2"/>
      <c r="Y8340" t="str">
        <f t="shared" si="519"/>
        <v/>
      </c>
      <c r="AA8340" t="str">
        <f t="shared" si="520"/>
        <v/>
      </c>
      <c r="AC8340" s="7"/>
      <c r="AD8340" t="s">
        <v>9223</v>
      </c>
      <c r="AE8340">
        <f t="shared" si="522"/>
        <v>0</v>
      </c>
      <c r="AG8340" s="2"/>
      <c r="AI8340" s="7"/>
    </row>
    <row r="8341" spans="1:35" ht="11" customHeight="1" outlineLevel="1" x14ac:dyDescent="0.25">
      <c r="A8341" t="s">
        <v>14530</v>
      </c>
      <c r="C8341" s="2" t="s">
        <v>12953</v>
      </c>
      <c r="D8341" s="2">
        <v>8405</v>
      </c>
      <c r="E8341" s="7">
        <v>2019</v>
      </c>
      <c r="F8341" s="5" t="s">
        <v>8117</v>
      </c>
      <c r="G8341">
        <v>1</v>
      </c>
      <c r="H8341" s="5" t="s">
        <v>5398</v>
      </c>
      <c r="I8341" s="6" t="s">
        <v>9223</v>
      </c>
      <c r="J8341" s="6" t="s">
        <v>7554</v>
      </c>
      <c r="K8341" s="17">
        <v>7</v>
      </c>
      <c r="L8341" s="17" t="s">
        <v>7732</v>
      </c>
      <c r="M8341" s="9"/>
      <c r="N8341" s="9"/>
      <c r="O8341" s="21"/>
      <c r="Q8341" s="29"/>
      <c r="U8341" s="17"/>
      <c r="V8341" s="2"/>
      <c r="Y8341" t="str">
        <f t="shared" si="519"/>
        <v/>
      </c>
      <c r="AA8341" t="str">
        <f t="shared" si="520"/>
        <v/>
      </c>
      <c r="AC8341" s="7"/>
      <c r="AD8341" t="s">
        <v>9223</v>
      </c>
      <c r="AE8341">
        <f t="shared" si="522"/>
        <v>0</v>
      </c>
      <c r="AG8341" s="2"/>
      <c r="AI8341" s="7"/>
    </row>
    <row r="8342" spans="1:35" ht="11" customHeight="1" outlineLevel="1" x14ac:dyDescent="0.25">
      <c r="A8342" t="s">
        <v>14530</v>
      </c>
      <c r="C8342" s="2" t="s">
        <v>12953</v>
      </c>
      <c r="D8342" s="2" t="s">
        <v>14517</v>
      </c>
      <c r="E8342" s="7">
        <v>2019</v>
      </c>
      <c r="F8342" s="5" t="s">
        <v>14493</v>
      </c>
      <c r="G8342">
        <v>1</v>
      </c>
      <c r="H8342" s="5" t="s">
        <v>5398</v>
      </c>
      <c r="I8342" s="6" t="s">
        <v>9223</v>
      </c>
      <c r="J8342" s="6" t="s">
        <v>7554</v>
      </c>
      <c r="K8342" s="17">
        <v>7</v>
      </c>
      <c r="L8342" s="17" t="s">
        <v>7732</v>
      </c>
      <c r="M8342" s="9"/>
      <c r="N8342" s="9"/>
      <c r="O8342" s="21"/>
      <c r="Q8342" s="29"/>
      <c r="U8342" s="17"/>
      <c r="V8342" s="2"/>
      <c r="Y8342" t="str">
        <f t="shared" si="519"/>
        <v/>
      </c>
      <c r="AA8342">
        <f t="shared" si="520"/>
        <v>1</v>
      </c>
      <c r="AC8342" s="7"/>
      <c r="AD8342" t="s">
        <v>9223</v>
      </c>
      <c r="AE8342">
        <f t="shared" si="522"/>
        <v>0</v>
      </c>
      <c r="AG8342" s="2"/>
      <c r="AI8342" s="7"/>
    </row>
    <row r="8343" spans="1:35" ht="11" customHeight="1" outlineLevel="1" x14ac:dyDescent="0.25">
      <c r="A8343" t="s">
        <v>14530</v>
      </c>
      <c r="C8343" s="2" t="s">
        <v>12953</v>
      </c>
      <c r="D8343" s="2">
        <v>8406</v>
      </c>
      <c r="E8343" s="7">
        <v>2019</v>
      </c>
      <c r="F8343" s="5" t="s">
        <v>13206</v>
      </c>
      <c r="G8343">
        <v>1</v>
      </c>
      <c r="H8343" s="5" t="s">
        <v>5398</v>
      </c>
      <c r="I8343" s="6" t="s">
        <v>9223</v>
      </c>
      <c r="J8343" s="6" t="s">
        <v>7554</v>
      </c>
      <c r="K8343" s="17">
        <v>7</v>
      </c>
      <c r="L8343" s="17" t="s">
        <v>7732</v>
      </c>
      <c r="M8343" s="9"/>
      <c r="N8343" s="9"/>
      <c r="O8343" s="21"/>
      <c r="Q8343" s="29"/>
      <c r="U8343" s="17"/>
      <c r="V8343" s="2"/>
      <c r="Y8343" t="str">
        <f t="shared" si="519"/>
        <v/>
      </c>
      <c r="AA8343" t="str">
        <f t="shared" si="520"/>
        <v/>
      </c>
      <c r="AC8343" s="7"/>
      <c r="AD8343" t="s">
        <v>9223</v>
      </c>
      <c r="AE8343">
        <f t="shared" si="522"/>
        <v>0</v>
      </c>
      <c r="AG8343" s="2"/>
      <c r="AI8343" s="7"/>
    </row>
    <row r="8344" spans="1:35" ht="11" customHeight="1" outlineLevel="1" x14ac:dyDescent="0.25">
      <c r="A8344" t="s">
        <v>14530</v>
      </c>
      <c r="C8344" s="2" t="s">
        <v>12953</v>
      </c>
      <c r="D8344" s="2" t="s">
        <v>14518</v>
      </c>
      <c r="E8344" s="7">
        <v>2019</v>
      </c>
      <c r="F8344" s="5" t="s">
        <v>14494</v>
      </c>
      <c r="G8344">
        <v>1</v>
      </c>
      <c r="H8344" s="5" t="s">
        <v>5398</v>
      </c>
      <c r="I8344" s="6" t="s">
        <v>9223</v>
      </c>
      <c r="J8344" s="6" t="s">
        <v>7554</v>
      </c>
      <c r="K8344" s="17">
        <v>7</v>
      </c>
      <c r="L8344" s="17" t="s">
        <v>7732</v>
      </c>
      <c r="M8344" s="9"/>
      <c r="N8344" s="9"/>
      <c r="O8344" s="21"/>
      <c r="Q8344" s="29"/>
      <c r="U8344" s="17"/>
      <c r="V8344" s="2"/>
      <c r="Y8344" t="str">
        <f t="shared" si="519"/>
        <v/>
      </c>
      <c r="AA8344">
        <f t="shared" si="520"/>
        <v>1</v>
      </c>
      <c r="AC8344" s="7"/>
      <c r="AD8344" t="s">
        <v>9223</v>
      </c>
      <c r="AE8344">
        <f t="shared" si="522"/>
        <v>0</v>
      </c>
      <c r="AG8344" s="2"/>
      <c r="AI8344" s="7"/>
    </row>
    <row r="8345" spans="1:35" ht="11" customHeight="1" outlineLevel="1" x14ac:dyDescent="0.25">
      <c r="A8345" t="s">
        <v>14530</v>
      </c>
      <c r="C8345" s="2" t="s">
        <v>12953</v>
      </c>
      <c r="D8345" s="2">
        <v>8677</v>
      </c>
      <c r="E8345" s="7">
        <v>2019</v>
      </c>
      <c r="F8345" s="5" t="s">
        <v>14475</v>
      </c>
      <c r="H8345" s="5" t="s">
        <v>5398</v>
      </c>
      <c r="I8345" s="6" t="s">
        <v>14521</v>
      </c>
      <c r="J8345" s="6" t="s">
        <v>9406</v>
      </c>
      <c r="K8345" s="17">
        <v>1</v>
      </c>
      <c r="L8345" s="17" t="s">
        <v>20076</v>
      </c>
      <c r="M8345" s="9"/>
      <c r="N8345" s="9"/>
      <c r="O8345" s="21"/>
      <c r="Q8345" s="29"/>
      <c r="U8345" s="17"/>
      <c r="V8345" s="2"/>
      <c r="Y8345" t="str">
        <f t="shared" si="519"/>
        <v/>
      </c>
      <c r="AA8345" t="str">
        <f t="shared" si="520"/>
        <v/>
      </c>
      <c r="AC8345" s="7"/>
      <c r="AD8345" t="s">
        <v>14521</v>
      </c>
      <c r="AE8345">
        <f t="shared" si="522"/>
        <v>1</v>
      </c>
      <c r="AG8345" s="2"/>
      <c r="AI8345" s="7"/>
    </row>
    <row r="8346" spans="1:35" ht="11" customHeight="1" outlineLevel="1" x14ac:dyDescent="0.25">
      <c r="A8346" t="s">
        <v>14530</v>
      </c>
      <c r="C8346" s="2" t="s">
        <v>12953</v>
      </c>
      <c r="D8346" s="2">
        <v>8678</v>
      </c>
      <c r="E8346" s="7">
        <v>2019</v>
      </c>
      <c r="F8346" s="5" t="s">
        <v>14475</v>
      </c>
      <c r="H8346" s="5" t="s">
        <v>5398</v>
      </c>
      <c r="I8346" s="6" t="s">
        <v>14522</v>
      </c>
      <c r="J8346" s="6" t="s">
        <v>9406</v>
      </c>
      <c r="K8346" s="17">
        <v>1</v>
      </c>
      <c r="L8346" s="17" t="s">
        <v>20076</v>
      </c>
      <c r="M8346" s="9"/>
      <c r="N8346" s="9"/>
      <c r="O8346" s="21"/>
      <c r="Q8346" s="29"/>
      <c r="S8346">
        <v>1</v>
      </c>
      <c r="T8346">
        <v>1</v>
      </c>
      <c r="U8346" s="17"/>
      <c r="V8346" s="2"/>
      <c r="Y8346" t="str">
        <f t="shared" si="519"/>
        <v/>
      </c>
      <c r="AA8346" t="str">
        <f t="shared" si="520"/>
        <v/>
      </c>
      <c r="AC8346" s="7"/>
      <c r="AD8346" t="s">
        <v>14522</v>
      </c>
      <c r="AE8346">
        <f t="shared" si="522"/>
        <v>0</v>
      </c>
      <c r="AG8346" s="2"/>
      <c r="AI8346" s="7"/>
    </row>
    <row r="8347" spans="1:35" ht="11" customHeight="1" outlineLevel="1" x14ac:dyDescent="0.25">
      <c r="A8347" t="s">
        <v>14530</v>
      </c>
      <c r="C8347" s="2" t="s">
        <v>12953</v>
      </c>
      <c r="D8347" s="2">
        <v>8679</v>
      </c>
      <c r="E8347" s="7">
        <v>2019</v>
      </c>
      <c r="F8347" s="5" t="s">
        <v>14475</v>
      </c>
      <c r="H8347" s="5" t="s">
        <v>5398</v>
      </c>
      <c r="I8347" s="6" t="s">
        <v>14523</v>
      </c>
      <c r="J8347" s="6" t="s">
        <v>9406</v>
      </c>
      <c r="K8347" s="17">
        <v>1</v>
      </c>
      <c r="L8347" s="17" t="s">
        <v>20076</v>
      </c>
      <c r="M8347" s="9"/>
      <c r="N8347" s="9"/>
      <c r="O8347" s="21"/>
      <c r="Q8347" s="29"/>
      <c r="U8347" s="17"/>
      <c r="V8347" s="2"/>
      <c r="Y8347" t="str">
        <f t="shared" si="519"/>
        <v/>
      </c>
      <c r="AA8347" t="str">
        <f t="shared" si="520"/>
        <v/>
      </c>
      <c r="AC8347" s="7"/>
      <c r="AD8347" t="s">
        <v>14523</v>
      </c>
      <c r="AE8347">
        <f t="shared" si="522"/>
        <v>0</v>
      </c>
      <c r="AG8347" s="2"/>
      <c r="AI8347" s="7"/>
    </row>
    <row r="8348" spans="1:35" ht="11" customHeight="1" outlineLevel="1" x14ac:dyDescent="0.25">
      <c r="A8348" t="s">
        <v>14530</v>
      </c>
      <c r="C8348" s="2" t="s">
        <v>12953</v>
      </c>
      <c r="D8348" s="2">
        <v>8680</v>
      </c>
      <c r="E8348" s="7">
        <v>2019</v>
      </c>
      <c r="F8348" s="5" t="s">
        <v>14475</v>
      </c>
      <c r="H8348" s="5" t="s">
        <v>5398</v>
      </c>
      <c r="I8348" s="6" t="s">
        <v>14524</v>
      </c>
      <c r="J8348" s="6" t="s">
        <v>9406</v>
      </c>
      <c r="K8348" s="17">
        <v>1</v>
      </c>
      <c r="L8348" s="17" t="s">
        <v>20076</v>
      </c>
      <c r="M8348" s="9"/>
      <c r="N8348" s="9"/>
      <c r="O8348" s="21"/>
      <c r="Q8348" s="29"/>
      <c r="U8348" s="17"/>
      <c r="V8348" s="2"/>
      <c r="Y8348" t="str">
        <f t="shared" ref="Y8348:Y8411" si="523">IF(COUNTIF(F8348,"*fdc*"),1,"")</f>
        <v/>
      </c>
      <c r="AA8348" t="str">
        <f t="shared" ref="AA8348:AA8411" si="524">IF(COUNTIF(F8348,"*s/s*"),1,"")</f>
        <v/>
      </c>
      <c r="AC8348" s="7"/>
      <c r="AD8348" t="s">
        <v>14524</v>
      </c>
      <c r="AE8348">
        <f t="shared" si="522"/>
        <v>0</v>
      </c>
      <c r="AG8348" s="2"/>
      <c r="AI8348" s="7"/>
    </row>
    <row r="8349" spans="1:35" ht="11" customHeight="1" outlineLevel="1" x14ac:dyDescent="0.25">
      <c r="A8349" t="s">
        <v>14530</v>
      </c>
      <c r="C8349" s="2" t="s">
        <v>12953</v>
      </c>
      <c r="D8349" s="2" t="s">
        <v>14519</v>
      </c>
      <c r="E8349" s="7">
        <v>2019</v>
      </c>
      <c r="F8349" s="5" t="s">
        <v>14476</v>
      </c>
      <c r="H8349" s="5" t="s">
        <v>5398</v>
      </c>
      <c r="I8349" s="6" t="s">
        <v>9382</v>
      </c>
      <c r="J8349" s="6" t="s">
        <v>9406</v>
      </c>
      <c r="K8349" s="17">
        <v>1</v>
      </c>
      <c r="L8349" s="17" t="s">
        <v>7730</v>
      </c>
      <c r="M8349" s="9">
        <v>12</v>
      </c>
      <c r="N8349" s="9"/>
      <c r="O8349" s="21"/>
      <c r="Q8349" s="29"/>
      <c r="U8349" s="17"/>
      <c r="V8349" s="2"/>
      <c r="Y8349" t="str">
        <f t="shared" si="523"/>
        <v/>
      </c>
      <c r="AA8349">
        <f t="shared" si="524"/>
        <v>1</v>
      </c>
      <c r="AC8349" s="7"/>
      <c r="AD8349" t="s">
        <v>9382</v>
      </c>
      <c r="AE8349">
        <f t="shared" si="522"/>
        <v>0</v>
      </c>
      <c r="AG8349" s="2"/>
      <c r="AI8349" s="7"/>
    </row>
    <row r="8350" spans="1:35" ht="11" customHeight="1" outlineLevel="1" x14ac:dyDescent="0.25">
      <c r="A8350" t="s">
        <v>14530</v>
      </c>
      <c r="C8350" s="2" t="s">
        <v>12953</v>
      </c>
      <c r="D8350" s="2">
        <v>8681</v>
      </c>
      <c r="E8350" s="7">
        <v>2019</v>
      </c>
      <c r="F8350" s="5" t="s">
        <v>14501</v>
      </c>
      <c r="G8350">
        <v>1</v>
      </c>
      <c r="H8350" s="5" t="s">
        <v>5398</v>
      </c>
      <c r="I8350" s="6" t="s">
        <v>14525</v>
      </c>
      <c r="J8350" s="6" t="s">
        <v>9406</v>
      </c>
      <c r="K8350" s="17">
        <v>1</v>
      </c>
      <c r="L8350" s="17" t="s">
        <v>7732</v>
      </c>
      <c r="M8350" s="9"/>
      <c r="N8350" s="9"/>
      <c r="O8350" s="21"/>
      <c r="Q8350" s="29"/>
      <c r="U8350" s="17"/>
      <c r="V8350" s="2"/>
      <c r="Y8350" t="str">
        <f t="shared" si="523"/>
        <v/>
      </c>
      <c r="AA8350" t="str">
        <f t="shared" si="524"/>
        <v/>
      </c>
      <c r="AC8350" s="7"/>
      <c r="AD8350" t="s">
        <v>14525</v>
      </c>
      <c r="AE8350">
        <f t="shared" si="522"/>
        <v>0</v>
      </c>
      <c r="AG8350" s="2"/>
      <c r="AI8350" s="7"/>
    </row>
    <row r="8351" spans="1:35" ht="11" customHeight="1" outlineLevel="1" x14ac:dyDescent="0.25">
      <c r="A8351" t="s">
        <v>14530</v>
      </c>
      <c r="C8351" s="2" t="s">
        <v>12953</v>
      </c>
      <c r="D8351" s="2" t="s">
        <v>14520</v>
      </c>
      <c r="E8351" s="7">
        <v>2019</v>
      </c>
      <c r="F8351" s="5" t="s">
        <v>14477</v>
      </c>
      <c r="G8351">
        <v>1</v>
      </c>
      <c r="H8351" s="5" t="s">
        <v>5398</v>
      </c>
      <c r="I8351" s="6" t="s">
        <v>9382</v>
      </c>
      <c r="J8351" s="6" t="s">
        <v>9406</v>
      </c>
      <c r="K8351" s="17">
        <v>1</v>
      </c>
      <c r="L8351" s="17" t="s">
        <v>7732</v>
      </c>
      <c r="M8351" s="9"/>
      <c r="N8351" s="9"/>
      <c r="O8351" s="21"/>
      <c r="Q8351" s="29"/>
      <c r="U8351" s="17"/>
      <c r="V8351" s="2"/>
      <c r="Y8351" t="str">
        <f t="shared" si="523"/>
        <v/>
      </c>
      <c r="AA8351">
        <f t="shared" si="524"/>
        <v>1</v>
      </c>
      <c r="AC8351" s="7"/>
      <c r="AD8351" t="s">
        <v>9382</v>
      </c>
      <c r="AE8351">
        <f t="shared" si="522"/>
        <v>0</v>
      </c>
      <c r="AG8351" s="2"/>
      <c r="AI8351" s="7"/>
    </row>
    <row r="8352" spans="1:35" ht="11" customHeight="1" outlineLevel="1" x14ac:dyDescent="0.25">
      <c r="A8352" t="s">
        <v>14530</v>
      </c>
      <c r="C8352" s="2" t="s">
        <v>12953</v>
      </c>
      <c r="D8352" s="2">
        <v>8989</v>
      </c>
      <c r="E8352" s="7">
        <v>2020</v>
      </c>
      <c r="F8352" s="5" t="s">
        <v>14475</v>
      </c>
      <c r="H8352" s="5" t="s">
        <v>5398</v>
      </c>
      <c r="I8352" s="6" t="s">
        <v>9223</v>
      </c>
      <c r="J8352" s="6" t="s">
        <v>7554</v>
      </c>
      <c r="K8352" s="17">
        <v>7</v>
      </c>
      <c r="L8352" s="17" t="s">
        <v>7732</v>
      </c>
      <c r="M8352" s="9"/>
      <c r="N8352" s="9"/>
      <c r="O8352" s="21"/>
      <c r="Q8352" s="29"/>
      <c r="U8352" s="17"/>
      <c r="V8352" s="2"/>
      <c r="Y8352" t="str">
        <f t="shared" si="523"/>
        <v/>
      </c>
      <c r="AA8352" t="str">
        <f t="shared" si="524"/>
        <v/>
      </c>
      <c r="AC8352" s="7"/>
      <c r="AD8352" t="s">
        <v>9223</v>
      </c>
      <c r="AE8352">
        <f t="shared" si="522"/>
        <v>0</v>
      </c>
      <c r="AG8352" s="2"/>
      <c r="AI8352" s="7"/>
    </row>
    <row r="8353" spans="1:49" ht="11" customHeight="1" outlineLevel="1" x14ac:dyDescent="0.25">
      <c r="A8353" t="s">
        <v>14530</v>
      </c>
      <c r="C8353" s="2" t="s">
        <v>12953</v>
      </c>
      <c r="D8353" s="2">
        <v>8990</v>
      </c>
      <c r="E8353" s="7">
        <v>2020</v>
      </c>
      <c r="F8353" s="5" t="s">
        <v>14475</v>
      </c>
      <c r="H8353" s="5" t="s">
        <v>5398</v>
      </c>
      <c r="I8353" s="6" t="s">
        <v>9223</v>
      </c>
      <c r="J8353" s="6" t="s">
        <v>7554</v>
      </c>
      <c r="K8353" s="17">
        <v>7</v>
      </c>
      <c r="L8353" s="17" t="s">
        <v>7732</v>
      </c>
      <c r="M8353" s="9"/>
      <c r="N8353" s="9"/>
      <c r="O8353" s="21"/>
      <c r="Q8353" s="29"/>
      <c r="U8353" s="17"/>
      <c r="V8353" s="2"/>
      <c r="Y8353" t="str">
        <f t="shared" si="523"/>
        <v/>
      </c>
      <c r="AA8353" t="str">
        <f t="shared" si="524"/>
        <v/>
      </c>
      <c r="AC8353" s="7"/>
      <c r="AD8353" t="s">
        <v>9223</v>
      </c>
      <c r="AE8353">
        <f t="shared" si="522"/>
        <v>0</v>
      </c>
      <c r="AG8353" s="2"/>
      <c r="AI8353" s="7"/>
    </row>
    <row r="8354" spans="1:49" ht="11" customHeight="1" outlineLevel="1" x14ac:dyDescent="0.25">
      <c r="A8354" t="s">
        <v>14530</v>
      </c>
      <c r="C8354" s="2" t="s">
        <v>12953</v>
      </c>
      <c r="D8354" s="2">
        <v>8991</v>
      </c>
      <c r="E8354" s="7">
        <v>2020</v>
      </c>
      <c r="F8354" s="5" t="s">
        <v>14475</v>
      </c>
      <c r="H8354" s="5" t="s">
        <v>5398</v>
      </c>
      <c r="I8354" s="6" t="s">
        <v>9223</v>
      </c>
      <c r="J8354" s="6" t="s">
        <v>7554</v>
      </c>
      <c r="K8354" s="17">
        <v>7</v>
      </c>
      <c r="L8354" s="17" t="s">
        <v>7732</v>
      </c>
      <c r="M8354" s="9"/>
      <c r="N8354" s="9"/>
      <c r="O8354" s="21"/>
      <c r="Q8354" s="29"/>
      <c r="U8354" s="17"/>
      <c r="V8354" s="2"/>
      <c r="Y8354" t="str">
        <f t="shared" si="523"/>
        <v/>
      </c>
      <c r="AA8354" t="str">
        <f t="shared" si="524"/>
        <v/>
      </c>
      <c r="AC8354" s="7"/>
      <c r="AD8354" t="s">
        <v>9223</v>
      </c>
      <c r="AE8354">
        <f t="shared" si="522"/>
        <v>0</v>
      </c>
      <c r="AG8354" s="2"/>
      <c r="AI8354" s="7"/>
    </row>
    <row r="8355" spans="1:49" ht="11" customHeight="1" outlineLevel="1" x14ac:dyDescent="0.25">
      <c r="A8355" t="s">
        <v>14530</v>
      </c>
      <c r="C8355" s="2" t="s">
        <v>12953</v>
      </c>
      <c r="D8355" s="2">
        <v>8992</v>
      </c>
      <c r="E8355" s="7">
        <v>2020</v>
      </c>
      <c r="F8355" s="5" t="s">
        <v>14475</v>
      </c>
      <c r="H8355" s="5" t="s">
        <v>5398</v>
      </c>
      <c r="I8355" s="6" t="s">
        <v>9223</v>
      </c>
      <c r="J8355" s="6" t="s">
        <v>7554</v>
      </c>
      <c r="K8355" s="17">
        <v>7</v>
      </c>
      <c r="L8355" s="17" t="s">
        <v>7732</v>
      </c>
      <c r="M8355" s="9"/>
      <c r="N8355" s="9"/>
      <c r="O8355" s="21"/>
      <c r="Q8355" s="29"/>
      <c r="U8355" s="17"/>
      <c r="V8355" s="2"/>
      <c r="Y8355" t="str">
        <f t="shared" si="523"/>
        <v/>
      </c>
      <c r="AA8355" t="str">
        <f t="shared" si="524"/>
        <v/>
      </c>
      <c r="AC8355" s="7"/>
      <c r="AD8355" t="s">
        <v>9223</v>
      </c>
      <c r="AE8355">
        <f t="shared" si="522"/>
        <v>0</v>
      </c>
      <c r="AG8355" s="2"/>
      <c r="AI8355" s="7"/>
    </row>
    <row r="8356" spans="1:49" ht="11" customHeight="1" outlineLevel="1" x14ac:dyDescent="0.25">
      <c r="A8356" t="s">
        <v>14530</v>
      </c>
      <c r="C8356" s="2" t="s">
        <v>12953</v>
      </c>
      <c r="D8356" s="2">
        <v>8993</v>
      </c>
      <c r="E8356" s="7">
        <v>2020</v>
      </c>
      <c r="F8356" s="5" t="s">
        <v>14475</v>
      </c>
      <c r="H8356" s="5" t="s">
        <v>5398</v>
      </c>
      <c r="I8356" s="6" t="s">
        <v>9223</v>
      </c>
      <c r="J8356" s="6" t="s">
        <v>7554</v>
      </c>
      <c r="K8356" s="17">
        <v>7</v>
      </c>
      <c r="L8356" s="17" t="s">
        <v>7732</v>
      </c>
      <c r="M8356" s="9"/>
      <c r="N8356" s="9"/>
      <c r="O8356" s="21"/>
      <c r="Q8356" s="29"/>
      <c r="U8356" s="17"/>
      <c r="V8356" s="2"/>
      <c r="Y8356" t="str">
        <f t="shared" si="523"/>
        <v/>
      </c>
      <c r="AA8356" t="str">
        <f t="shared" si="524"/>
        <v/>
      </c>
      <c r="AC8356" s="7"/>
      <c r="AD8356" t="s">
        <v>9223</v>
      </c>
      <c r="AE8356">
        <f t="shared" si="522"/>
        <v>0</v>
      </c>
      <c r="AG8356" s="2"/>
      <c r="AI8356" s="7"/>
    </row>
    <row r="8357" spans="1:49" ht="11" customHeight="1" outlineLevel="1" x14ac:dyDescent="0.25">
      <c r="A8357" t="s">
        <v>14530</v>
      </c>
      <c r="C8357" s="2" t="s">
        <v>12953</v>
      </c>
      <c r="D8357" s="2">
        <v>8994</v>
      </c>
      <c r="E8357" s="7">
        <v>2020</v>
      </c>
      <c r="F8357" s="5" t="s">
        <v>14475</v>
      </c>
      <c r="H8357" s="5" t="s">
        <v>5398</v>
      </c>
      <c r="I8357" s="6" t="s">
        <v>9223</v>
      </c>
      <c r="J8357" s="6" t="s">
        <v>7554</v>
      </c>
      <c r="K8357" s="17">
        <v>7</v>
      </c>
      <c r="L8357" s="17" t="s">
        <v>7732</v>
      </c>
      <c r="M8357" s="9"/>
      <c r="N8357" s="9"/>
      <c r="O8357" s="21"/>
      <c r="Q8357" s="29"/>
      <c r="U8357" s="17"/>
      <c r="V8357" s="2"/>
      <c r="Y8357" t="str">
        <f t="shared" si="523"/>
        <v/>
      </c>
      <c r="AA8357" t="str">
        <f t="shared" si="524"/>
        <v/>
      </c>
      <c r="AC8357" s="7"/>
      <c r="AD8357" t="s">
        <v>9223</v>
      </c>
      <c r="AE8357">
        <f t="shared" si="522"/>
        <v>0</v>
      </c>
      <c r="AG8357" s="2"/>
      <c r="AI8357" s="7"/>
    </row>
    <row r="8358" spans="1:49" ht="11" customHeight="1" outlineLevel="1" x14ac:dyDescent="0.25">
      <c r="A8358" t="s">
        <v>14530</v>
      </c>
      <c r="C8358" s="2" t="s">
        <v>12953</v>
      </c>
      <c r="D8358" s="2">
        <v>8995</v>
      </c>
      <c r="E8358" s="7">
        <v>2020</v>
      </c>
      <c r="F8358" s="5" t="s">
        <v>14475</v>
      </c>
      <c r="H8358" s="5" t="s">
        <v>5398</v>
      </c>
      <c r="I8358" s="6" t="s">
        <v>9223</v>
      </c>
      <c r="J8358" s="6" t="s">
        <v>7554</v>
      </c>
      <c r="K8358" s="17">
        <v>7</v>
      </c>
      <c r="L8358" s="17" t="s">
        <v>7732</v>
      </c>
      <c r="M8358" s="9"/>
      <c r="N8358" s="9"/>
      <c r="O8358" s="21"/>
      <c r="Q8358" s="29"/>
      <c r="U8358" s="17"/>
      <c r="V8358" s="2"/>
      <c r="Y8358" t="str">
        <f t="shared" si="523"/>
        <v/>
      </c>
      <c r="AA8358" t="str">
        <f t="shared" si="524"/>
        <v/>
      </c>
      <c r="AC8358" s="7"/>
      <c r="AD8358" t="s">
        <v>9223</v>
      </c>
      <c r="AE8358">
        <f t="shared" si="522"/>
        <v>0</v>
      </c>
      <c r="AG8358" s="2"/>
      <c r="AI8358" s="7"/>
    </row>
    <row r="8359" spans="1:49" ht="11" customHeight="1" outlineLevel="1" x14ac:dyDescent="0.25">
      <c r="A8359" t="s">
        <v>14530</v>
      </c>
      <c r="C8359" s="2" t="s">
        <v>12953</v>
      </c>
      <c r="D8359" s="2">
        <v>8996</v>
      </c>
      <c r="E8359" s="7">
        <v>2020</v>
      </c>
      <c r="F8359" s="5" t="s">
        <v>14475</v>
      </c>
      <c r="H8359" s="5" t="s">
        <v>5398</v>
      </c>
      <c r="I8359" s="6" t="s">
        <v>9223</v>
      </c>
      <c r="J8359" s="6" t="s">
        <v>7554</v>
      </c>
      <c r="K8359" s="17">
        <v>7</v>
      </c>
      <c r="L8359" s="17" t="s">
        <v>7732</v>
      </c>
      <c r="M8359" s="9"/>
      <c r="N8359" s="9"/>
      <c r="O8359" s="21"/>
      <c r="Q8359" s="29"/>
      <c r="U8359" s="17"/>
      <c r="V8359" s="2"/>
      <c r="Y8359" t="str">
        <f t="shared" si="523"/>
        <v/>
      </c>
      <c r="AA8359" t="str">
        <f t="shared" si="524"/>
        <v/>
      </c>
      <c r="AC8359" s="7"/>
      <c r="AD8359" t="s">
        <v>9223</v>
      </c>
      <c r="AE8359">
        <f t="shared" si="522"/>
        <v>0</v>
      </c>
      <c r="AG8359" s="2"/>
      <c r="AI8359" s="7"/>
    </row>
    <row r="8360" spans="1:49" ht="11" customHeight="1" outlineLevel="1" x14ac:dyDescent="0.25">
      <c r="A8360" t="s">
        <v>14530</v>
      </c>
      <c r="C8360" s="2" t="s">
        <v>12953</v>
      </c>
      <c r="D8360" s="2" t="s">
        <v>14526</v>
      </c>
      <c r="E8360" s="7">
        <v>2020</v>
      </c>
      <c r="F8360" s="5" t="s">
        <v>14527</v>
      </c>
      <c r="H8360" s="5" t="s">
        <v>5398</v>
      </c>
      <c r="I8360" s="6" t="s">
        <v>9223</v>
      </c>
      <c r="J8360" s="6" t="s">
        <v>7554</v>
      </c>
      <c r="K8360" s="17">
        <v>7</v>
      </c>
      <c r="L8360" s="17" t="s">
        <v>7732</v>
      </c>
      <c r="M8360" s="9"/>
      <c r="N8360" s="9"/>
      <c r="O8360" s="21"/>
      <c r="Q8360" s="29"/>
      <c r="U8360" s="17"/>
      <c r="V8360" s="2"/>
      <c r="Y8360" t="str">
        <f t="shared" si="523"/>
        <v/>
      </c>
      <c r="AA8360">
        <f t="shared" si="524"/>
        <v>1</v>
      </c>
      <c r="AC8360" s="7"/>
      <c r="AD8360" t="s">
        <v>9223</v>
      </c>
      <c r="AE8360">
        <f t="shared" si="522"/>
        <v>0</v>
      </c>
      <c r="AG8360" s="2"/>
      <c r="AI8360" s="7"/>
    </row>
    <row r="8361" spans="1:49" ht="11" customHeight="1" x14ac:dyDescent="0.25">
      <c r="A8361" s="4" t="s">
        <v>10468</v>
      </c>
      <c r="B8361" t="s">
        <v>12022</v>
      </c>
      <c r="C8361" s="2" t="s">
        <v>11983</v>
      </c>
      <c r="E8361" s="7"/>
      <c r="F8361" s="5"/>
      <c r="H8361" s="5"/>
      <c r="I8361" s="6"/>
      <c r="J8361" s="6"/>
      <c r="K8361" s="17"/>
      <c r="L8361" s="17"/>
      <c r="M8361" s="9"/>
      <c r="N8361" s="9">
        <f>SUM(M8362:M8383)</f>
        <v>67</v>
      </c>
      <c r="O8361" s="21">
        <v>2692</v>
      </c>
      <c r="P8361">
        <f>COUNTIF(L8362:L8383,"*")</f>
        <v>22</v>
      </c>
      <c r="Q8361" s="29">
        <f>P8361/O8361</f>
        <v>8.1723625557206542E-3</v>
      </c>
      <c r="R8361">
        <f>COUNTIF(L8362:L8383,"Y")+COUNTIF(L8362:L8383,"S")</f>
        <v>22</v>
      </c>
      <c r="U8361" s="17" t="s">
        <v>7730</v>
      </c>
      <c r="V8361" s="2"/>
      <c r="W8361" t="s">
        <v>18429</v>
      </c>
      <c r="Y8361" t="str">
        <f t="shared" si="523"/>
        <v/>
      </c>
      <c r="AA8361" t="str">
        <f t="shared" si="524"/>
        <v/>
      </c>
      <c r="AC8361" s="7"/>
      <c r="AF8361">
        <f>COUNTIF(AE8362:AE8383,"1")</f>
        <v>2</v>
      </c>
      <c r="AG8361" s="2"/>
      <c r="AI8361" s="7"/>
      <c r="AJ8361">
        <f>COUNTIF($K8362:$K8383,"1")-COUNTIFS($K8362:$K8383,"1",$L8362:$L8383,"V")</f>
        <v>14</v>
      </c>
      <c r="AK8361">
        <f>COUNTIFS($K8362:$K8383,"1",$L8362:$L8383,"Y")+COUNTIFS($K8362:$K8383,"1",$L8362:$L8383,"s")</f>
        <v>14</v>
      </c>
      <c r="AL8361">
        <f>COUNTIF($K8362:$K8383,"2")-COUNTIFS($K8362:$K8383,"2",$L8362:$L8383,"V")</f>
        <v>0</v>
      </c>
      <c r="AM8361">
        <f>COUNTIFS($K8362:$K8383,"2",$L8362:$L8383,"Y")+COUNTIFS($K8362:$K8383,"2",$L8362:$L8383,"s")</f>
        <v>0</v>
      </c>
      <c r="AN8361">
        <f>COUNTIF($K8362:$K8383,"3")-COUNTIFS($K8362:$K8383,"3",$L8362:$L8383,"V")</f>
        <v>1</v>
      </c>
      <c r="AO8361">
        <f>COUNTIFS($K8362:$K8383,"3",$L8362:$L8383,"Y")+COUNTIFS($K8362:$K8383,"3",$L8362:$L8383,"s")</f>
        <v>1</v>
      </c>
      <c r="AP8361">
        <f>COUNTIF($K8362:$K8383,"4")-COUNTIFS($K8362:$K8383,"4",$L8362:$L8383,"V")</f>
        <v>3</v>
      </c>
      <c r="AQ8361">
        <f>COUNTIFS($K8362:$K8383,"4",$L8362:$L8383,"Y")+COUNTIFS($K8362:$K8383,"4",$L8362:$L8383,"s")</f>
        <v>3</v>
      </c>
      <c r="AR8361">
        <f>COUNTIF($K8362:$K8383,"5")-COUNTIFS($K8362:$K8383,"5",$L8362:$L8383,"V")</f>
        <v>0</v>
      </c>
      <c r="AS8361">
        <f>COUNTIFS($K8362:$K8383,"5",$L8362:$L8383,"Y")+COUNTIFS($K8362:$K8383,"5",$L8362:$L8383,"s")</f>
        <v>0</v>
      </c>
      <c r="AT8361">
        <f>COUNTIF($K8362:$K8383,"6")-COUNTIFS($K8362:$K8383,"6",$L8362:$L8383,"V")</f>
        <v>0</v>
      </c>
      <c r="AU8361">
        <f>COUNTIFS($K8362:$K8383,"6",$L8362:$L8383,"Y")+COUNTIFS($K8362:$K8383,"6",$L8362:$L8383,"s")</f>
        <v>0</v>
      </c>
      <c r="AV8361">
        <f>COUNTIF($K8362:$K8383,"7")-COUNTIFS($K8362:$K8383,"7",$L8362:$L8383,"V")</f>
        <v>4</v>
      </c>
      <c r="AW8361">
        <f>COUNTIFS($K8362:$K8383,"7",$L8362:$L8383,"Y")+COUNTIFS($K8362:$K8383,"7",$L8362:$L8383,"s")</f>
        <v>4</v>
      </c>
    </row>
    <row r="8362" spans="1:49" ht="11" customHeight="1" outlineLevel="1" x14ac:dyDescent="0.25">
      <c r="A8362" t="s">
        <v>2765</v>
      </c>
      <c r="C8362" s="2" t="s">
        <v>11983</v>
      </c>
      <c r="D8362" s="2">
        <v>136</v>
      </c>
      <c r="E8362" s="7">
        <v>1966</v>
      </c>
      <c r="F8362" s="5" t="s">
        <v>5765</v>
      </c>
      <c r="H8362" s="5" t="s">
        <v>5398</v>
      </c>
      <c r="I8362" s="6" t="s">
        <v>5399</v>
      </c>
      <c r="J8362" s="6" t="s">
        <v>10454</v>
      </c>
      <c r="K8362" s="17">
        <v>3</v>
      </c>
      <c r="L8362" s="17" t="s">
        <v>7730</v>
      </c>
      <c r="M8362" s="9">
        <v>1.8</v>
      </c>
      <c r="N8362" s="9"/>
      <c r="O8362" s="21"/>
      <c r="Q8362" s="29"/>
      <c r="U8362" s="17"/>
      <c r="V8362" s="2" t="s">
        <v>3106</v>
      </c>
      <c r="Y8362" t="str">
        <f t="shared" si="523"/>
        <v/>
      </c>
      <c r="AA8362" t="str">
        <f t="shared" si="524"/>
        <v/>
      </c>
      <c r="AC8362" s="7"/>
      <c r="AD8362" t="s">
        <v>5399</v>
      </c>
      <c r="AE8362">
        <f t="shared" ref="AE8362:AE8383" si="525">COUNTIF(I8362,"*Fuji*")</f>
        <v>1</v>
      </c>
      <c r="AG8362" s="2"/>
      <c r="AH8362" t="s">
        <v>4921</v>
      </c>
      <c r="AI8362" s="7" t="s">
        <v>4610</v>
      </c>
    </row>
    <row r="8363" spans="1:49" ht="11" customHeight="1" outlineLevel="1" x14ac:dyDescent="0.25">
      <c r="A8363" t="s">
        <v>2765</v>
      </c>
      <c r="C8363" s="2" t="s">
        <v>11983</v>
      </c>
      <c r="D8363" s="2">
        <v>276</v>
      </c>
      <c r="E8363" s="7">
        <v>1971</v>
      </c>
      <c r="F8363" s="5" t="s">
        <v>2766</v>
      </c>
      <c r="H8363" s="5" t="s">
        <v>5398</v>
      </c>
      <c r="I8363" s="6" t="s">
        <v>5399</v>
      </c>
      <c r="J8363" s="6" t="s">
        <v>10455</v>
      </c>
      <c r="K8363" s="17">
        <v>1</v>
      </c>
      <c r="L8363" s="17" t="s">
        <v>7730</v>
      </c>
      <c r="M8363" s="9">
        <v>1.5</v>
      </c>
      <c r="N8363" s="9"/>
      <c r="O8363" s="21"/>
      <c r="Q8363" s="29"/>
      <c r="U8363" s="17"/>
      <c r="V8363" s="2">
        <v>153</v>
      </c>
      <c r="Y8363" t="str">
        <f t="shared" si="523"/>
        <v/>
      </c>
      <c r="AA8363" t="str">
        <f t="shared" si="524"/>
        <v/>
      </c>
      <c r="AC8363" s="7"/>
      <c r="AD8363" t="s">
        <v>5399</v>
      </c>
      <c r="AE8363">
        <f t="shared" si="525"/>
        <v>1</v>
      </c>
      <c r="AG8363" s="2"/>
      <c r="AH8363" t="s">
        <v>4921</v>
      </c>
      <c r="AI8363" s="7" t="s">
        <v>4610</v>
      </c>
    </row>
    <row r="8364" spans="1:49" ht="11" customHeight="1" outlineLevel="1" x14ac:dyDescent="0.25">
      <c r="A8364" t="s">
        <v>2765</v>
      </c>
      <c r="C8364" s="2" t="s">
        <v>11983</v>
      </c>
      <c r="D8364" s="2">
        <v>425</v>
      </c>
      <c r="E8364" s="7">
        <v>1974</v>
      </c>
      <c r="F8364" s="5" t="s">
        <v>4863</v>
      </c>
      <c r="H8364" s="5" t="s">
        <v>5398</v>
      </c>
      <c r="I8364" s="6" t="s">
        <v>10456</v>
      </c>
      <c r="J8364" s="6" t="s">
        <v>10457</v>
      </c>
      <c r="K8364" s="17">
        <v>4</v>
      </c>
      <c r="L8364" s="17" t="s">
        <v>7730</v>
      </c>
      <c r="M8364" s="9">
        <v>5.4</v>
      </c>
      <c r="N8364" s="9"/>
      <c r="O8364" s="21"/>
      <c r="Q8364" s="29"/>
      <c r="U8364" s="17"/>
      <c r="V8364" s="2"/>
      <c r="Y8364" t="str">
        <f t="shared" si="523"/>
        <v/>
      </c>
      <c r="AA8364" t="str">
        <f t="shared" si="524"/>
        <v/>
      </c>
      <c r="AC8364" s="7"/>
      <c r="AD8364" t="s">
        <v>10456</v>
      </c>
      <c r="AE8364">
        <f t="shared" si="525"/>
        <v>0</v>
      </c>
      <c r="AG8364" s="2"/>
      <c r="AI8364" s="7"/>
    </row>
    <row r="8365" spans="1:49" ht="11" customHeight="1" outlineLevel="1" x14ac:dyDescent="0.25">
      <c r="A8365" t="s">
        <v>2765</v>
      </c>
      <c r="C8365" s="2" t="s">
        <v>11983</v>
      </c>
      <c r="D8365" s="2">
        <v>426</v>
      </c>
      <c r="E8365" s="7">
        <v>1974</v>
      </c>
      <c r="F8365" s="5" t="s">
        <v>1064</v>
      </c>
      <c r="H8365" s="5" t="s">
        <v>5398</v>
      </c>
      <c r="I8365" s="6" t="s">
        <v>10456</v>
      </c>
      <c r="J8365" s="6" t="s">
        <v>10457</v>
      </c>
      <c r="K8365" s="17">
        <v>4</v>
      </c>
      <c r="L8365" s="17" t="s">
        <v>7730</v>
      </c>
      <c r="M8365" s="9">
        <v>7.5</v>
      </c>
      <c r="N8365" s="9"/>
      <c r="O8365" s="21"/>
      <c r="Q8365" s="29"/>
      <c r="U8365" s="17"/>
      <c r="V8365" s="2"/>
      <c r="Y8365" t="str">
        <f t="shared" si="523"/>
        <v/>
      </c>
      <c r="AA8365" t="str">
        <f t="shared" si="524"/>
        <v/>
      </c>
      <c r="AC8365" s="7"/>
      <c r="AD8365" t="s">
        <v>10456</v>
      </c>
      <c r="AE8365">
        <f t="shared" si="525"/>
        <v>0</v>
      </c>
      <c r="AG8365" s="2"/>
      <c r="AI8365" s="7"/>
    </row>
    <row r="8366" spans="1:49" ht="11" customHeight="1" outlineLevel="1" x14ac:dyDescent="0.25">
      <c r="A8366" t="s">
        <v>2765</v>
      </c>
      <c r="C8366" s="2" t="s">
        <v>11983</v>
      </c>
      <c r="D8366" s="2">
        <v>427</v>
      </c>
      <c r="E8366" s="7">
        <v>1974</v>
      </c>
      <c r="F8366" s="5" t="s">
        <v>1065</v>
      </c>
      <c r="H8366" s="5" t="s">
        <v>5398</v>
      </c>
      <c r="I8366" s="6" t="s">
        <v>10456</v>
      </c>
      <c r="J8366" s="6" t="s">
        <v>10457</v>
      </c>
      <c r="K8366" s="17">
        <v>4</v>
      </c>
      <c r="L8366" s="17" t="s">
        <v>7730</v>
      </c>
      <c r="M8366" s="9">
        <v>5.4</v>
      </c>
      <c r="N8366" s="9"/>
      <c r="O8366" s="21"/>
      <c r="Q8366" s="29"/>
      <c r="U8366" s="17"/>
      <c r="V8366" s="2"/>
      <c r="Y8366" t="str">
        <f t="shared" si="523"/>
        <v/>
      </c>
      <c r="AA8366" t="str">
        <f t="shared" si="524"/>
        <v/>
      </c>
      <c r="AC8366" s="7"/>
      <c r="AD8366" t="s">
        <v>10456</v>
      </c>
      <c r="AE8366">
        <f t="shared" si="525"/>
        <v>0</v>
      </c>
      <c r="AG8366" s="2"/>
      <c r="AI8366" s="7"/>
    </row>
    <row r="8367" spans="1:49" ht="11" customHeight="1" outlineLevel="1" x14ac:dyDescent="0.25">
      <c r="A8367" t="s">
        <v>2765</v>
      </c>
      <c r="C8367" s="2" t="s">
        <v>11983</v>
      </c>
      <c r="D8367" s="2">
        <v>2040</v>
      </c>
      <c r="E8367" s="7">
        <v>1998</v>
      </c>
      <c r="F8367" s="5" t="s">
        <v>4863</v>
      </c>
      <c r="H8367" s="5" t="s">
        <v>5398</v>
      </c>
      <c r="I8367" s="6" t="s">
        <v>9223</v>
      </c>
      <c r="J8367" s="6" t="s">
        <v>10459</v>
      </c>
      <c r="K8367" s="17">
        <v>7</v>
      </c>
      <c r="L8367" s="17" t="s">
        <v>20076</v>
      </c>
      <c r="M8367" s="9"/>
      <c r="N8367" s="9"/>
      <c r="O8367" s="21"/>
      <c r="Q8367" s="29"/>
      <c r="U8367" s="17"/>
      <c r="V8367" s="2"/>
      <c r="Y8367" t="str">
        <f t="shared" si="523"/>
        <v/>
      </c>
      <c r="AA8367" t="str">
        <f t="shared" si="524"/>
        <v/>
      </c>
      <c r="AC8367" s="7"/>
      <c r="AD8367" t="s">
        <v>9223</v>
      </c>
      <c r="AE8367">
        <f t="shared" si="525"/>
        <v>0</v>
      </c>
      <c r="AG8367" s="2"/>
      <c r="AI8367" s="7"/>
    </row>
    <row r="8368" spans="1:49" ht="11" customHeight="1" outlineLevel="1" x14ac:dyDescent="0.25">
      <c r="A8368" t="s">
        <v>2765</v>
      </c>
      <c r="C8368" s="2" t="s">
        <v>11983</v>
      </c>
      <c r="D8368" s="2">
        <v>2041</v>
      </c>
      <c r="E8368" s="7">
        <v>1998</v>
      </c>
      <c r="F8368" s="5" t="s">
        <v>9347</v>
      </c>
      <c r="H8368" s="5" t="s">
        <v>5398</v>
      </c>
      <c r="I8368" s="6" t="s">
        <v>9223</v>
      </c>
      <c r="J8368" s="6" t="s">
        <v>10459</v>
      </c>
      <c r="K8368" s="17">
        <v>7</v>
      </c>
      <c r="L8368" s="17" t="s">
        <v>20076</v>
      </c>
      <c r="M8368" s="9"/>
      <c r="N8368" s="9"/>
      <c r="O8368" s="21"/>
      <c r="Q8368" s="29"/>
      <c r="U8368" s="17"/>
      <c r="V8368" s="2"/>
      <c r="Y8368" t="str">
        <f t="shared" si="523"/>
        <v/>
      </c>
      <c r="AA8368" t="str">
        <f t="shared" si="524"/>
        <v/>
      </c>
      <c r="AC8368" s="7"/>
      <c r="AD8368" t="s">
        <v>9223</v>
      </c>
      <c r="AE8368">
        <f t="shared" si="525"/>
        <v>0</v>
      </c>
      <c r="AG8368" s="2"/>
      <c r="AI8368" s="7"/>
    </row>
    <row r="8369" spans="1:49" ht="11" customHeight="1" outlineLevel="1" x14ac:dyDescent="0.25">
      <c r="A8369" t="s">
        <v>2765</v>
      </c>
      <c r="C8369" s="2" t="s">
        <v>11983</v>
      </c>
      <c r="D8369" s="2">
        <v>2042</v>
      </c>
      <c r="E8369" s="7">
        <v>1998</v>
      </c>
      <c r="F8369" s="5" t="s">
        <v>9340</v>
      </c>
      <c r="H8369" s="5" t="s">
        <v>5398</v>
      </c>
      <c r="I8369" s="6" t="s">
        <v>9223</v>
      </c>
      <c r="J8369" s="6" t="s">
        <v>10459</v>
      </c>
      <c r="K8369" s="17">
        <v>7</v>
      </c>
      <c r="L8369" s="17" t="s">
        <v>20076</v>
      </c>
      <c r="M8369" s="9"/>
      <c r="N8369" s="9"/>
      <c r="O8369" s="21"/>
      <c r="Q8369" s="29"/>
      <c r="U8369" s="17"/>
      <c r="V8369" s="2"/>
      <c r="Y8369" t="str">
        <f t="shared" si="523"/>
        <v/>
      </c>
      <c r="AA8369" t="str">
        <f t="shared" si="524"/>
        <v/>
      </c>
      <c r="AC8369" s="7"/>
      <c r="AD8369" t="s">
        <v>9223</v>
      </c>
      <c r="AE8369">
        <f t="shared" si="525"/>
        <v>0</v>
      </c>
      <c r="AG8369" s="2"/>
      <c r="AI8369" s="7"/>
    </row>
    <row r="8370" spans="1:49" ht="11" customHeight="1" outlineLevel="1" x14ac:dyDescent="0.25">
      <c r="A8370" t="s">
        <v>2765</v>
      </c>
      <c r="C8370" s="2" t="s">
        <v>11983</v>
      </c>
      <c r="D8370" s="2" t="s">
        <v>10458</v>
      </c>
      <c r="E8370" s="7">
        <v>1998</v>
      </c>
      <c r="F8370" s="5" t="s">
        <v>9934</v>
      </c>
      <c r="H8370" s="5" t="s">
        <v>5398</v>
      </c>
      <c r="I8370" s="6" t="s">
        <v>7554</v>
      </c>
      <c r="J8370" s="6" t="s">
        <v>10459</v>
      </c>
      <c r="K8370" s="17">
        <v>7</v>
      </c>
      <c r="L8370" s="17" t="s">
        <v>7730</v>
      </c>
      <c r="M8370" s="9">
        <v>12.9</v>
      </c>
      <c r="N8370" s="9"/>
      <c r="O8370" s="21"/>
      <c r="Q8370" s="29"/>
      <c r="U8370" s="17"/>
      <c r="V8370" s="2"/>
      <c r="Y8370" t="str">
        <f t="shared" si="523"/>
        <v/>
      </c>
      <c r="AA8370">
        <f t="shared" si="524"/>
        <v>1</v>
      </c>
      <c r="AC8370" s="7"/>
      <c r="AD8370" t="s">
        <v>7554</v>
      </c>
      <c r="AE8370">
        <f t="shared" si="525"/>
        <v>0</v>
      </c>
      <c r="AG8370" s="2"/>
      <c r="AI8370" s="7"/>
    </row>
    <row r="8371" spans="1:49" ht="11" customHeight="1" outlineLevel="1" x14ac:dyDescent="0.25">
      <c r="A8371" t="s">
        <v>2765</v>
      </c>
      <c r="C8371" s="2" t="s">
        <v>11983</v>
      </c>
      <c r="D8371" s="2" t="s">
        <v>10460</v>
      </c>
      <c r="E8371" s="7">
        <v>1999</v>
      </c>
      <c r="F8371" s="5" t="s">
        <v>10461</v>
      </c>
      <c r="H8371" s="5" t="s">
        <v>5398</v>
      </c>
      <c r="I8371" s="6" t="s">
        <v>10463</v>
      </c>
      <c r="J8371" s="6" t="s">
        <v>10462</v>
      </c>
      <c r="K8371" s="17">
        <v>1</v>
      </c>
      <c r="L8371" s="17" t="s">
        <v>7730</v>
      </c>
      <c r="M8371" s="9">
        <v>10</v>
      </c>
      <c r="N8371" s="9"/>
      <c r="O8371" s="21"/>
      <c r="Q8371" s="29"/>
      <c r="U8371" s="17"/>
      <c r="V8371" s="2">
        <v>1031</v>
      </c>
      <c r="Y8371" t="str">
        <f t="shared" si="523"/>
        <v/>
      </c>
      <c r="AA8371">
        <f t="shared" si="524"/>
        <v>1</v>
      </c>
      <c r="AC8371" s="7"/>
      <c r="AD8371" t="s">
        <v>10463</v>
      </c>
      <c r="AE8371">
        <f t="shared" si="525"/>
        <v>0</v>
      </c>
      <c r="AG8371" s="2">
        <v>1</v>
      </c>
      <c r="AH8371" t="s">
        <v>3354</v>
      </c>
      <c r="AI8371" s="7" t="s">
        <v>4922</v>
      </c>
    </row>
    <row r="8372" spans="1:49" ht="11" customHeight="1" outlineLevel="1" x14ac:dyDescent="0.25">
      <c r="A8372" t="s">
        <v>2765</v>
      </c>
      <c r="C8372" s="2" t="s">
        <v>11983</v>
      </c>
      <c r="D8372" s="2" t="s">
        <v>10467</v>
      </c>
      <c r="E8372" s="7">
        <v>1999</v>
      </c>
      <c r="F8372" s="5" t="s">
        <v>10466</v>
      </c>
      <c r="H8372" s="5" t="s">
        <v>5398</v>
      </c>
      <c r="I8372" s="6" t="s">
        <v>1002</v>
      </c>
      <c r="J8372" s="6" t="s">
        <v>10462</v>
      </c>
      <c r="K8372" s="17">
        <v>1</v>
      </c>
      <c r="L8372" s="17" t="s">
        <v>7730</v>
      </c>
      <c r="M8372" s="9">
        <v>14</v>
      </c>
      <c r="N8372" s="9"/>
      <c r="O8372" s="21"/>
      <c r="Q8372" s="29"/>
      <c r="U8372" s="17"/>
      <c r="V8372" s="2">
        <v>1032</v>
      </c>
      <c r="Y8372" t="str">
        <f t="shared" si="523"/>
        <v/>
      </c>
      <c r="AA8372">
        <f t="shared" si="524"/>
        <v>1</v>
      </c>
      <c r="AC8372" s="7"/>
      <c r="AD8372" t="s">
        <v>1002</v>
      </c>
      <c r="AE8372">
        <f t="shared" si="525"/>
        <v>0</v>
      </c>
      <c r="AG8372" s="2"/>
      <c r="AH8372" t="s">
        <v>3354</v>
      </c>
      <c r="AI8372" s="7" t="s">
        <v>4922</v>
      </c>
    </row>
    <row r="8373" spans="1:49" ht="11" customHeight="1" outlineLevel="1" x14ac:dyDescent="0.25">
      <c r="A8373" t="s">
        <v>2765</v>
      </c>
      <c r="C8373" s="2" t="s">
        <v>11983</v>
      </c>
      <c r="D8373" s="2">
        <v>2431</v>
      </c>
      <c r="E8373" s="7">
        <v>1999</v>
      </c>
      <c r="F8373" s="5" t="s">
        <v>1803</v>
      </c>
      <c r="H8373" s="5" t="s">
        <v>5398</v>
      </c>
      <c r="I8373" s="6" t="s">
        <v>5417</v>
      </c>
      <c r="J8373" s="6" t="s">
        <v>10462</v>
      </c>
      <c r="K8373" s="17">
        <v>1</v>
      </c>
      <c r="L8373" s="17" t="s">
        <v>20076</v>
      </c>
      <c r="M8373" s="9"/>
      <c r="N8373" s="9"/>
      <c r="O8373" s="21"/>
      <c r="Q8373" s="29"/>
      <c r="S8373">
        <v>1</v>
      </c>
      <c r="T8373">
        <v>1</v>
      </c>
      <c r="U8373" s="17"/>
      <c r="V8373" s="2" t="s">
        <v>4735</v>
      </c>
      <c r="Y8373" t="str">
        <f t="shared" si="523"/>
        <v/>
      </c>
      <c r="AA8373" t="str">
        <f t="shared" si="524"/>
        <v/>
      </c>
      <c r="AC8373" s="7"/>
      <c r="AD8373" t="s">
        <v>5417</v>
      </c>
      <c r="AE8373">
        <f t="shared" si="525"/>
        <v>0</v>
      </c>
      <c r="AG8373" s="2"/>
      <c r="AH8373" t="s">
        <v>4010</v>
      </c>
      <c r="AI8373" s="7" t="s">
        <v>4610</v>
      </c>
    </row>
    <row r="8374" spans="1:49" ht="11" customHeight="1" outlineLevel="1" x14ac:dyDescent="0.25">
      <c r="A8374" t="s">
        <v>2765</v>
      </c>
      <c r="C8374" s="2" t="s">
        <v>11983</v>
      </c>
      <c r="D8374" s="2">
        <v>2432</v>
      </c>
      <c r="E8374" s="7">
        <v>1999</v>
      </c>
      <c r="F8374" s="5" t="s">
        <v>1803</v>
      </c>
      <c r="H8374" s="5" t="s">
        <v>5398</v>
      </c>
      <c r="I8374" s="6" t="s">
        <v>6493</v>
      </c>
      <c r="J8374" s="6" t="s">
        <v>10462</v>
      </c>
      <c r="K8374" s="17">
        <v>1</v>
      </c>
      <c r="L8374" s="17" t="s">
        <v>20076</v>
      </c>
      <c r="M8374" s="9"/>
      <c r="N8374" s="9"/>
      <c r="O8374" s="21"/>
      <c r="Q8374" s="29"/>
      <c r="U8374" s="17"/>
      <c r="V8374" s="2" t="s">
        <v>1795</v>
      </c>
      <c r="Y8374" t="str">
        <f t="shared" si="523"/>
        <v/>
      </c>
      <c r="AA8374" t="str">
        <f t="shared" si="524"/>
        <v/>
      </c>
      <c r="AC8374" s="7"/>
      <c r="AD8374" t="s">
        <v>6493</v>
      </c>
      <c r="AE8374">
        <f t="shared" si="525"/>
        <v>0</v>
      </c>
      <c r="AG8374" s="2"/>
      <c r="AH8374" t="s">
        <v>5331</v>
      </c>
      <c r="AI8374" s="7" t="s">
        <v>4610</v>
      </c>
    </row>
    <row r="8375" spans="1:49" ht="11" customHeight="1" outlineLevel="1" x14ac:dyDescent="0.25">
      <c r="A8375" t="s">
        <v>2765</v>
      </c>
      <c r="C8375" s="2" t="s">
        <v>11983</v>
      </c>
      <c r="D8375" s="2">
        <v>2433</v>
      </c>
      <c r="E8375" s="7">
        <v>1999</v>
      </c>
      <c r="F8375" s="5" t="s">
        <v>1803</v>
      </c>
      <c r="H8375" s="5" t="s">
        <v>5398</v>
      </c>
      <c r="I8375" s="6" t="s">
        <v>6494</v>
      </c>
      <c r="J8375" s="6" t="s">
        <v>10462</v>
      </c>
      <c r="K8375" s="17">
        <v>1</v>
      </c>
      <c r="L8375" s="17" t="s">
        <v>20076</v>
      </c>
      <c r="M8375" s="9"/>
      <c r="N8375" s="9"/>
      <c r="O8375" s="21"/>
      <c r="Q8375" s="29"/>
      <c r="U8375" s="17"/>
      <c r="V8375" s="2" t="s">
        <v>1796</v>
      </c>
      <c r="Y8375" t="str">
        <f t="shared" si="523"/>
        <v/>
      </c>
      <c r="AA8375" t="str">
        <f t="shared" si="524"/>
        <v/>
      </c>
      <c r="AC8375" s="7"/>
      <c r="AD8375" t="s">
        <v>6494</v>
      </c>
      <c r="AE8375">
        <f t="shared" si="525"/>
        <v>0</v>
      </c>
      <c r="AG8375" s="2"/>
      <c r="AH8375" t="s">
        <v>102</v>
      </c>
      <c r="AI8375" s="7" t="s">
        <v>4610</v>
      </c>
    </row>
    <row r="8376" spans="1:49" ht="11" customHeight="1" outlineLevel="1" x14ac:dyDescent="0.25">
      <c r="A8376" t="s">
        <v>2765</v>
      </c>
      <c r="C8376" s="2" t="s">
        <v>11983</v>
      </c>
      <c r="D8376" s="2">
        <v>2434</v>
      </c>
      <c r="E8376" s="7">
        <v>1999</v>
      </c>
      <c r="F8376" s="5" t="s">
        <v>1803</v>
      </c>
      <c r="H8376" s="5" t="s">
        <v>5398</v>
      </c>
      <c r="I8376" s="6" t="s">
        <v>855</v>
      </c>
      <c r="J8376" s="6" t="s">
        <v>10462</v>
      </c>
      <c r="K8376" s="17">
        <v>1</v>
      </c>
      <c r="L8376" s="17" t="s">
        <v>20076</v>
      </c>
      <c r="M8376" s="9"/>
      <c r="N8376" s="9"/>
      <c r="O8376" s="21"/>
      <c r="Q8376" s="29"/>
      <c r="U8376" s="17"/>
      <c r="V8376" s="2" t="s">
        <v>1797</v>
      </c>
      <c r="Y8376" t="str">
        <f t="shared" si="523"/>
        <v/>
      </c>
      <c r="AA8376" t="str">
        <f t="shared" si="524"/>
        <v/>
      </c>
      <c r="AC8376" s="7"/>
      <c r="AD8376" t="s">
        <v>855</v>
      </c>
      <c r="AE8376">
        <f t="shared" si="525"/>
        <v>0</v>
      </c>
      <c r="AG8376" s="2"/>
      <c r="AH8376" t="s">
        <v>856</v>
      </c>
      <c r="AI8376" s="7" t="s">
        <v>4610</v>
      </c>
    </row>
    <row r="8377" spans="1:49" ht="11" customHeight="1" outlineLevel="1" x14ac:dyDescent="0.25">
      <c r="A8377" t="s">
        <v>2765</v>
      </c>
      <c r="C8377" s="2" t="s">
        <v>11983</v>
      </c>
      <c r="D8377" s="2">
        <v>2435</v>
      </c>
      <c r="E8377" s="7">
        <v>1999</v>
      </c>
      <c r="F8377" s="5" t="s">
        <v>1803</v>
      </c>
      <c r="H8377" s="5" t="s">
        <v>5398</v>
      </c>
      <c r="I8377" s="6" t="s">
        <v>2614</v>
      </c>
      <c r="J8377" s="6" t="s">
        <v>10462</v>
      </c>
      <c r="K8377" s="17">
        <v>1</v>
      </c>
      <c r="L8377" s="17" t="s">
        <v>20076</v>
      </c>
      <c r="M8377" s="9"/>
      <c r="N8377" s="9"/>
      <c r="O8377" s="21"/>
      <c r="Q8377" s="29"/>
      <c r="U8377" s="17"/>
      <c r="V8377" s="2" t="s">
        <v>1798</v>
      </c>
      <c r="Y8377" t="str">
        <f t="shared" si="523"/>
        <v/>
      </c>
      <c r="AA8377" t="str">
        <f t="shared" si="524"/>
        <v/>
      </c>
      <c r="AC8377" s="7"/>
      <c r="AD8377" t="s">
        <v>2614</v>
      </c>
      <c r="AE8377">
        <f t="shared" si="525"/>
        <v>0</v>
      </c>
      <c r="AG8377" s="2"/>
      <c r="AH8377" t="s">
        <v>2615</v>
      </c>
      <c r="AI8377" s="7" t="s">
        <v>4610</v>
      </c>
    </row>
    <row r="8378" spans="1:49" ht="11" customHeight="1" outlineLevel="1" x14ac:dyDescent="0.25">
      <c r="A8378" t="s">
        <v>2765</v>
      </c>
      <c r="C8378" s="2" t="s">
        <v>11983</v>
      </c>
      <c r="D8378" s="2">
        <v>2436</v>
      </c>
      <c r="E8378" s="7">
        <v>1999</v>
      </c>
      <c r="F8378" s="5" t="s">
        <v>1803</v>
      </c>
      <c r="H8378" s="5" t="s">
        <v>5398</v>
      </c>
      <c r="I8378" s="6" t="s">
        <v>5784</v>
      </c>
      <c r="J8378" s="6" t="s">
        <v>10462</v>
      </c>
      <c r="K8378" s="17">
        <v>1</v>
      </c>
      <c r="L8378" s="17" t="s">
        <v>20076</v>
      </c>
      <c r="M8378" s="9"/>
      <c r="N8378" s="9"/>
      <c r="O8378" s="21"/>
      <c r="Q8378" s="29"/>
      <c r="T8378">
        <v>1</v>
      </c>
      <c r="U8378" s="17"/>
      <c r="V8378" s="2" t="s">
        <v>1799</v>
      </c>
      <c r="Y8378" t="str">
        <f t="shared" si="523"/>
        <v/>
      </c>
      <c r="AA8378" t="str">
        <f t="shared" si="524"/>
        <v/>
      </c>
      <c r="AC8378" s="7"/>
      <c r="AD8378" t="s">
        <v>5784</v>
      </c>
      <c r="AE8378">
        <f t="shared" si="525"/>
        <v>0</v>
      </c>
      <c r="AG8378" s="2"/>
      <c r="AH8378" t="s">
        <v>5977</v>
      </c>
      <c r="AI8378" s="7" t="s">
        <v>4610</v>
      </c>
    </row>
    <row r="8379" spans="1:49" ht="11" customHeight="1" outlineLevel="1" x14ac:dyDescent="0.25">
      <c r="A8379" t="s">
        <v>2765</v>
      </c>
      <c r="C8379" s="2" t="s">
        <v>11983</v>
      </c>
      <c r="D8379" s="2">
        <v>2437</v>
      </c>
      <c r="E8379" s="7">
        <v>1999</v>
      </c>
      <c r="F8379" s="5" t="s">
        <v>1803</v>
      </c>
      <c r="H8379" s="5" t="s">
        <v>5398</v>
      </c>
      <c r="I8379" s="6" t="s">
        <v>6495</v>
      </c>
      <c r="J8379" s="6" t="s">
        <v>10462</v>
      </c>
      <c r="K8379" s="17">
        <v>1</v>
      </c>
      <c r="L8379" s="17" t="s">
        <v>20076</v>
      </c>
      <c r="M8379" s="9"/>
      <c r="N8379" s="9"/>
      <c r="O8379" s="21"/>
      <c r="Q8379" s="29"/>
      <c r="U8379" s="17"/>
      <c r="V8379" s="2" t="s">
        <v>1800</v>
      </c>
      <c r="Y8379" t="str">
        <f t="shared" si="523"/>
        <v/>
      </c>
      <c r="AA8379" t="str">
        <f t="shared" si="524"/>
        <v/>
      </c>
      <c r="AC8379" s="7"/>
      <c r="AD8379" t="s">
        <v>6495</v>
      </c>
      <c r="AE8379">
        <f t="shared" si="525"/>
        <v>0</v>
      </c>
      <c r="AG8379" s="2"/>
      <c r="AH8379" t="s">
        <v>3091</v>
      </c>
      <c r="AI8379" s="7" t="s">
        <v>4610</v>
      </c>
    </row>
    <row r="8380" spans="1:49" ht="11" customHeight="1" outlineLevel="1" x14ac:dyDescent="0.25">
      <c r="A8380" t="s">
        <v>2765</v>
      </c>
      <c r="C8380" s="2" t="s">
        <v>11983</v>
      </c>
      <c r="D8380" s="2">
        <v>2438</v>
      </c>
      <c r="E8380" s="7">
        <v>1999</v>
      </c>
      <c r="F8380" s="5" t="s">
        <v>1803</v>
      </c>
      <c r="H8380" s="5" t="s">
        <v>5398</v>
      </c>
      <c r="I8380" s="6" t="s">
        <v>293</v>
      </c>
      <c r="J8380" s="6" t="s">
        <v>10462</v>
      </c>
      <c r="K8380" s="17">
        <v>1</v>
      </c>
      <c r="L8380" s="17" t="s">
        <v>20076</v>
      </c>
      <c r="M8380" s="9"/>
      <c r="N8380" s="9"/>
      <c r="O8380" s="21"/>
      <c r="Q8380" s="29"/>
      <c r="U8380" s="17"/>
      <c r="V8380" s="2" t="s">
        <v>1801</v>
      </c>
      <c r="Y8380" t="str">
        <f t="shared" si="523"/>
        <v/>
      </c>
      <c r="AA8380" t="str">
        <f t="shared" si="524"/>
        <v/>
      </c>
      <c r="AC8380" s="7"/>
      <c r="AD8380" t="s">
        <v>293</v>
      </c>
      <c r="AE8380">
        <f t="shared" si="525"/>
        <v>0</v>
      </c>
      <c r="AG8380" s="2"/>
      <c r="AH8380" t="s">
        <v>3093</v>
      </c>
      <c r="AI8380" s="7" t="s">
        <v>4610</v>
      </c>
    </row>
    <row r="8381" spans="1:49" ht="11" customHeight="1" outlineLevel="1" x14ac:dyDescent="0.25">
      <c r="A8381" t="s">
        <v>2765</v>
      </c>
      <c r="C8381" s="2" t="s">
        <v>11983</v>
      </c>
      <c r="D8381" s="2">
        <v>2439</v>
      </c>
      <c r="E8381" s="7">
        <v>1999</v>
      </c>
      <c r="F8381" s="5" t="s">
        <v>1803</v>
      </c>
      <c r="H8381" s="5" t="s">
        <v>5398</v>
      </c>
      <c r="I8381" s="6" t="s">
        <v>2592</v>
      </c>
      <c r="J8381" s="6" t="s">
        <v>10462</v>
      </c>
      <c r="K8381" s="17">
        <v>1</v>
      </c>
      <c r="L8381" s="17" t="s">
        <v>20076</v>
      </c>
      <c r="M8381" s="9"/>
      <c r="N8381" s="9"/>
      <c r="O8381" s="21"/>
      <c r="Q8381" s="29"/>
      <c r="U8381" s="17"/>
      <c r="V8381" s="2" t="s">
        <v>1802</v>
      </c>
      <c r="Y8381" t="str">
        <f t="shared" si="523"/>
        <v/>
      </c>
      <c r="AA8381" t="str">
        <f t="shared" si="524"/>
        <v/>
      </c>
      <c r="AC8381" s="7"/>
      <c r="AD8381" t="s">
        <v>2592</v>
      </c>
      <c r="AE8381">
        <f t="shared" si="525"/>
        <v>0</v>
      </c>
      <c r="AG8381" s="2"/>
      <c r="AH8381" t="s">
        <v>2593</v>
      </c>
      <c r="AI8381" s="7" t="s">
        <v>4610</v>
      </c>
    </row>
    <row r="8382" spans="1:49" ht="11" customHeight="1" outlineLevel="1" x14ac:dyDescent="0.25">
      <c r="A8382" t="s">
        <v>2765</v>
      </c>
      <c r="C8382" s="2" t="s">
        <v>11983</v>
      </c>
      <c r="D8382" s="2">
        <v>2440</v>
      </c>
      <c r="E8382" s="7">
        <v>1999</v>
      </c>
      <c r="F8382" s="5" t="s">
        <v>5885</v>
      </c>
      <c r="H8382" s="5" t="s">
        <v>5398</v>
      </c>
      <c r="I8382" s="6" t="s">
        <v>855</v>
      </c>
      <c r="J8382" s="6" t="s">
        <v>10462</v>
      </c>
      <c r="K8382" s="17">
        <v>1</v>
      </c>
      <c r="L8382" s="17" t="s">
        <v>20076</v>
      </c>
      <c r="M8382" s="9"/>
      <c r="N8382" s="9"/>
      <c r="O8382" s="21"/>
      <c r="Q8382" s="29"/>
      <c r="S8382">
        <v>1</v>
      </c>
      <c r="T8382">
        <v>1</v>
      </c>
      <c r="U8382" s="17"/>
      <c r="V8382" s="2">
        <v>1033</v>
      </c>
      <c r="Y8382" t="str">
        <f t="shared" si="523"/>
        <v/>
      </c>
      <c r="AA8382" t="str">
        <f t="shared" si="524"/>
        <v/>
      </c>
      <c r="AC8382" s="7"/>
      <c r="AD8382" t="s">
        <v>855</v>
      </c>
      <c r="AE8382">
        <f t="shared" si="525"/>
        <v>0</v>
      </c>
      <c r="AG8382" s="2"/>
      <c r="AH8382" t="s">
        <v>856</v>
      </c>
      <c r="AI8382" s="7" t="s">
        <v>4922</v>
      </c>
    </row>
    <row r="8383" spans="1:49" ht="11" customHeight="1" outlineLevel="1" x14ac:dyDescent="0.25">
      <c r="A8383" t="s">
        <v>2765</v>
      </c>
      <c r="C8383" s="2" t="s">
        <v>11983</v>
      </c>
      <c r="D8383" s="2" t="s">
        <v>10465</v>
      </c>
      <c r="E8383" s="7">
        <v>1999</v>
      </c>
      <c r="F8383" s="5" t="s">
        <v>10464</v>
      </c>
      <c r="H8383" s="5" t="s">
        <v>5398</v>
      </c>
      <c r="I8383" s="6" t="s">
        <v>855</v>
      </c>
      <c r="J8383" s="6" t="s">
        <v>10462</v>
      </c>
      <c r="K8383" s="17">
        <v>1</v>
      </c>
      <c r="L8383" s="17" t="s">
        <v>7730</v>
      </c>
      <c r="M8383" s="9">
        <v>8.5</v>
      </c>
      <c r="N8383" s="9"/>
      <c r="O8383" s="21"/>
      <c r="Q8383" s="29"/>
      <c r="S8383">
        <v>1</v>
      </c>
      <c r="T8383">
        <v>1</v>
      </c>
      <c r="U8383" s="17"/>
      <c r="V8383" s="2">
        <v>1033</v>
      </c>
      <c r="Y8383" t="str">
        <f t="shared" si="523"/>
        <v/>
      </c>
      <c r="AA8383">
        <f t="shared" si="524"/>
        <v>1</v>
      </c>
      <c r="AC8383" s="7"/>
      <c r="AD8383" t="s">
        <v>855</v>
      </c>
      <c r="AE8383">
        <f t="shared" si="525"/>
        <v>0</v>
      </c>
      <c r="AG8383" s="2"/>
      <c r="AH8383" t="s">
        <v>856</v>
      </c>
      <c r="AI8383" s="7" t="s">
        <v>4922</v>
      </c>
    </row>
    <row r="8384" spans="1:49" ht="11" customHeight="1" x14ac:dyDescent="0.25">
      <c r="A8384" s="4" t="s">
        <v>8306</v>
      </c>
      <c r="B8384" t="s">
        <v>13269</v>
      </c>
      <c r="C8384" s="2" t="s">
        <v>12953</v>
      </c>
      <c r="E8384" s="7"/>
      <c r="F8384" s="5"/>
      <c r="H8384" s="5"/>
      <c r="I8384" s="6"/>
      <c r="J8384" s="6"/>
      <c r="K8384" s="17"/>
      <c r="L8384" s="17"/>
      <c r="M8384" s="9"/>
      <c r="N8384" s="9">
        <f>SUM(M8385:M8394)</f>
        <v>49.5</v>
      </c>
      <c r="O8384" s="21">
        <v>1483</v>
      </c>
      <c r="P8384">
        <f>COUNTIF(L8385:L8394,"*")</f>
        <v>10</v>
      </c>
      <c r="Q8384" s="29">
        <f>P8384/O8384</f>
        <v>6.7430883344571811E-3</v>
      </c>
      <c r="R8384">
        <f>COUNTIF(L8385:L8394,"Y")+COUNTIF(L8385:L8394,"S")</f>
        <v>10</v>
      </c>
      <c r="U8384" s="18" t="s">
        <v>7732</v>
      </c>
      <c r="V8384" s="2"/>
      <c r="W8384" t="s">
        <v>18586</v>
      </c>
      <c r="Y8384" t="str">
        <f t="shared" si="523"/>
        <v/>
      </c>
      <c r="AA8384" t="str">
        <f t="shared" si="524"/>
        <v/>
      </c>
      <c r="AC8384" s="7"/>
      <c r="AF8384">
        <f>COUNTIF(AE8385:AE8394,"1")</f>
        <v>5</v>
      </c>
      <c r="AG8384" s="2"/>
      <c r="AI8384" s="7"/>
      <c r="AJ8384">
        <f>COUNTIF($K8385:$K8394,"1")-COUNTIFS($K8385:$K8394,"1",$L8385:$L8394,"V")</f>
        <v>5</v>
      </c>
      <c r="AK8384">
        <f>COUNTIFS($K8385:$K8394,"1",$L8385:$L8394,"Y")+COUNTIFS($K8385:$K8394,"1",$L8385:$L8394,"s")</f>
        <v>5</v>
      </c>
      <c r="AL8384">
        <f>COUNTIF($K8385:$K8394,"2")-COUNTIFS($K8385:$K8394,"2",$L8385:$L8394,"V")</f>
        <v>0</v>
      </c>
      <c r="AM8384">
        <f>COUNTIFS($K8385:$K8394,"2",$L8385:$L8394,"Y")+COUNTIFS($K8385:$K8394,"2",$L8385:$L8394,"s")</f>
        <v>0</v>
      </c>
      <c r="AN8384">
        <f>COUNTIF($K8385:$K8394,"3")-COUNTIFS($K8385:$K8394,"3",$L8385:$L8394,"V")</f>
        <v>1</v>
      </c>
      <c r="AO8384">
        <f>COUNTIFS($K8385:$K8394,"3",$L8385:$L8394,"Y")+COUNTIFS($K8385:$K8394,"3",$L8385:$L8394,"s")</f>
        <v>1</v>
      </c>
      <c r="AP8384">
        <f>COUNTIF($K8385:$K8394,"4")-COUNTIFS($K8385:$K8394,"4",$L8385:$L8394,"V")</f>
        <v>0</v>
      </c>
      <c r="AQ8384">
        <f>COUNTIFS($K8385:$K8394,"4",$L8385:$L8394,"Y")+COUNTIFS($K8385:$K8394,"4",$L8385:$L8394,"s")</f>
        <v>0</v>
      </c>
      <c r="AR8384">
        <f>COUNTIF($K8385:$K8394,"5")-COUNTIFS($K8385:$K8394,"5",$L8385:$L8394,"V")</f>
        <v>4</v>
      </c>
      <c r="AS8384">
        <f>COUNTIFS($K8385:$K8394,"5",$L8385:$L8394,"Y")+COUNTIFS($K8385:$K8394,"5",$L8385:$L8394,"s")</f>
        <v>4</v>
      </c>
      <c r="AT8384">
        <f>COUNTIF($K8385:$K8394,"6")-COUNTIFS($K8385:$K8394,"6",$L8385:$L8394,"V")</f>
        <v>0</v>
      </c>
      <c r="AU8384">
        <f>COUNTIFS($K8385:$K8394,"6",$L8385:$L8394,"Y")+COUNTIFS($K8385:$K8394,"6",$L8385:$L8394,"s")</f>
        <v>0</v>
      </c>
      <c r="AV8384">
        <f>COUNTIF($K8385:$K8394,"7")-COUNTIFS($K8385:$K8394,"7",$L8385:$L8394,"V")</f>
        <v>0</v>
      </c>
      <c r="AW8384">
        <f>COUNTIFS($K8385:$K8394,"7",$L8385:$L8394,"Y")+COUNTIFS($K8385:$K8394,"7",$L8385:$L8394,"s")</f>
        <v>0</v>
      </c>
    </row>
    <row r="8385" spans="1:49" ht="11" customHeight="1" outlineLevel="1" x14ac:dyDescent="0.25">
      <c r="A8385" t="s">
        <v>301</v>
      </c>
      <c r="C8385" s="2" t="s">
        <v>12953</v>
      </c>
      <c r="D8385" s="2">
        <v>242</v>
      </c>
      <c r="E8385" s="7">
        <v>1969</v>
      </c>
      <c r="F8385" s="5" t="s">
        <v>6640</v>
      </c>
      <c r="H8385" s="5" t="s">
        <v>5398</v>
      </c>
      <c r="I8385" s="6" t="s">
        <v>8305</v>
      </c>
      <c r="J8385" s="6" t="s">
        <v>8304</v>
      </c>
      <c r="K8385" s="17">
        <v>3</v>
      </c>
      <c r="L8385" s="17" t="s">
        <v>7730</v>
      </c>
      <c r="M8385" s="9">
        <v>4</v>
      </c>
      <c r="N8385" s="9"/>
      <c r="O8385" s="21"/>
      <c r="Q8385" s="29"/>
      <c r="T8385">
        <v>1</v>
      </c>
      <c r="U8385" s="17"/>
      <c r="V8385" s="2"/>
      <c r="Y8385" t="str">
        <f t="shared" si="523"/>
        <v/>
      </c>
      <c r="AA8385" t="str">
        <f t="shared" si="524"/>
        <v/>
      </c>
      <c r="AC8385" s="7"/>
      <c r="AD8385" t="s">
        <v>8305</v>
      </c>
      <c r="AE8385">
        <f t="shared" ref="AE8385:AE8394" si="526">COUNTIF(I8385,"*Fuji*")</f>
        <v>0</v>
      </c>
      <c r="AG8385" s="2"/>
      <c r="AI8385" s="7"/>
    </row>
    <row r="8386" spans="1:49" ht="11" customHeight="1" outlineLevel="1" x14ac:dyDescent="0.25">
      <c r="A8386" t="s">
        <v>301</v>
      </c>
      <c r="C8386" s="2" t="s">
        <v>12953</v>
      </c>
      <c r="D8386" s="2">
        <v>401</v>
      </c>
      <c r="E8386" s="7">
        <v>1970</v>
      </c>
      <c r="F8386" s="5" t="s">
        <v>8297</v>
      </c>
      <c r="H8386" s="5" t="s">
        <v>5398</v>
      </c>
      <c r="I8386" s="6" t="s">
        <v>5399</v>
      </c>
      <c r="J8386" s="6" t="s">
        <v>8298</v>
      </c>
      <c r="K8386" s="17">
        <v>1</v>
      </c>
      <c r="L8386" s="17" t="s">
        <v>7730</v>
      </c>
      <c r="M8386" s="9">
        <v>1.5</v>
      </c>
      <c r="N8386" s="9"/>
      <c r="O8386" s="21"/>
      <c r="Q8386" s="29"/>
      <c r="U8386" s="17"/>
      <c r="V8386" s="2" t="s">
        <v>4062</v>
      </c>
      <c r="Y8386" t="str">
        <f t="shared" si="523"/>
        <v/>
      </c>
      <c r="AA8386">
        <f t="shared" si="524"/>
        <v>1</v>
      </c>
      <c r="AC8386" s="7"/>
      <c r="AD8386" t="s">
        <v>5399</v>
      </c>
      <c r="AE8386">
        <f t="shared" si="526"/>
        <v>1</v>
      </c>
      <c r="AG8386" s="2"/>
      <c r="AH8386" t="s">
        <v>4921</v>
      </c>
      <c r="AI8386" s="7"/>
    </row>
    <row r="8387" spans="1:49" ht="11" customHeight="1" outlineLevel="1" x14ac:dyDescent="0.25">
      <c r="A8387" t="s">
        <v>301</v>
      </c>
      <c r="C8387" s="2" t="s">
        <v>12953</v>
      </c>
      <c r="D8387" s="2">
        <v>459</v>
      </c>
      <c r="E8387" s="7">
        <v>1970</v>
      </c>
      <c r="F8387" s="5" t="s">
        <v>5017</v>
      </c>
      <c r="H8387" s="5" t="s">
        <v>5398</v>
      </c>
      <c r="I8387" s="6" t="s">
        <v>8271</v>
      </c>
      <c r="J8387" s="6" t="s">
        <v>7248</v>
      </c>
      <c r="K8387" s="17">
        <v>5</v>
      </c>
      <c r="L8387" s="17" t="s">
        <v>7730</v>
      </c>
      <c r="M8387" s="9">
        <v>4</v>
      </c>
      <c r="N8387" s="9"/>
      <c r="O8387" s="21"/>
      <c r="Q8387" s="29"/>
      <c r="U8387" s="17"/>
      <c r="V8387" s="2"/>
      <c r="Y8387" t="str">
        <f t="shared" si="523"/>
        <v/>
      </c>
      <c r="AA8387" t="str">
        <f t="shared" si="524"/>
        <v/>
      </c>
      <c r="AC8387" s="7"/>
      <c r="AD8387" t="s">
        <v>8271</v>
      </c>
      <c r="AE8387">
        <f t="shared" si="526"/>
        <v>0</v>
      </c>
      <c r="AG8387" s="2"/>
      <c r="AI8387" s="7"/>
    </row>
    <row r="8388" spans="1:49" ht="11" customHeight="1" outlineLevel="1" x14ac:dyDescent="0.25">
      <c r="A8388" t="s">
        <v>301</v>
      </c>
      <c r="C8388" s="2" t="s">
        <v>12953</v>
      </c>
      <c r="D8388" s="2">
        <v>463</v>
      </c>
      <c r="E8388" s="7">
        <v>1970</v>
      </c>
      <c r="F8388" s="5" t="s">
        <v>8299</v>
      </c>
      <c r="H8388" s="5" t="s">
        <v>5398</v>
      </c>
      <c r="I8388" s="6" t="s">
        <v>8271</v>
      </c>
      <c r="J8388" s="6" t="s">
        <v>7419</v>
      </c>
      <c r="K8388" s="17">
        <v>5</v>
      </c>
      <c r="L8388" s="17" t="s">
        <v>7730</v>
      </c>
      <c r="M8388" s="9">
        <v>6.8</v>
      </c>
      <c r="N8388" s="9"/>
      <c r="O8388" s="21"/>
      <c r="Q8388" s="29"/>
      <c r="U8388" s="17"/>
      <c r="V8388" s="2"/>
      <c r="Y8388" t="str">
        <f t="shared" si="523"/>
        <v/>
      </c>
      <c r="AA8388">
        <f t="shared" si="524"/>
        <v>1</v>
      </c>
      <c r="AC8388" s="7"/>
      <c r="AD8388" t="s">
        <v>8271</v>
      </c>
      <c r="AE8388">
        <f t="shared" si="526"/>
        <v>0</v>
      </c>
      <c r="AG8388" s="2"/>
      <c r="AI8388" s="7"/>
    </row>
    <row r="8389" spans="1:49" ht="11" customHeight="1" outlineLevel="1" x14ac:dyDescent="0.25">
      <c r="A8389" t="s">
        <v>301</v>
      </c>
      <c r="C8389" s="2" t="s">
        <v>12953</v>
      </c>
      <c r="D8389" s="2">
        <v>516</v>
      </c>
      <c r="E8389" s="7">
        <v>1971</v>
      </c>
      <c r="F8389" s="5" t="s">
        <v>8300</v>
      </c>
      <c r="H8389" s="5" t="s">
        <v>5398</v>
      </c>
      <c r="I8389" s="6" t="s">
        <v>5399</v>
      </c>
      <c r="J8389" s="6" t="s">
        <v>7248</v>
      </c>
      <c r="K8389" s="17">
        <v>1</v>
      </c>
      <c r="L8389" s="17" t="s">
        <v>7730</v>
      </c>
      <c r="M8389" s="9">
        <v>5</v>
      </c>
      <c r="N8389" s="9"/>
      <c r="O8389" s="21"/>
      <c r="Q8389" s="29"/>
      <c r="U8389" s="17"/>
      <c r="V8389" s="2"/>
      <c r="Y8389" t="str">
        <f t="shared" si="523"/>
        <v/>
      </c>
      <c r="AA8389" t="str">
        <f t="shared" si="524"/>
        <v/>
      </c>
      <c r="AC8389" s="7"/>
      <c r="AD8389" t="s">
        <v>5399</v>
      </c>
      <c r="AE8389">
        <f t="shared" si="526"/>
        <v>1</v>
      </c>
      <c r="AG8389" s="2"/>
      <c r="AI8389" s="7"/>
    </row>
    <row r="8390" spans="1:49" ht="11" customHeight="1" outlineLevel="1" x14ac:dyDescent="0.25">
      <c r="A8390" t="s">
        <v>301</v>
      </c>
      <c r="C8390" s="2" t="s">
        <v>12953</v>
      </c>
      <c r="D8390" s="2">
        <v>654</v>
      </c>
      <c r="E8390" s="7">
        <v>1971</v>
      </c>
      <c r="F8390" s="5" t="s">
        <v>4686</v>
      </c>
      <c r="H8390" s="5" t="s">
        <v>5398</v>
      </c>
      <c r="I8390" s="6" t="s">
        <v>5399</v>
      </c>
      <c r="J8390" s="6" t="s">
        <v>20195</v>
      </c>
      <c r="K8390" s="17">
        <v>1</v>
      </c>
      <c r="L8390" s="17" t="s">
        <v>7730</v>
      </c>
      <c r="M8390" s="9">
        <v>4.5</v>
      </c>
      <c r="N8390" s="9"/>
      <c r="O8390" s="21"/>
      <c r="Q8390" s="29"/>
      <c r="U8390" s="17"/>
      <c r="V8390" s="2" t="s">
        <v>4062</v>
      </c>
      <c r="Y8390" t="str">
        <f t="shared" si="523"/>
        <v/>
      </c>
      <c r="AA8390" t="str">
        <f t="shared" si="524"/>
        <v/>
      </c>
      <c r="AC8390" s="7"/>
      <c r="AD8390" t="s">
        <v>5399</v>
      </c>
      <c r="AE8390">
        <f t="shared" si="526"/>
        <v>1</v>
      </c>
      <c r="AG8390" s="2"/>
      <c r="AH8390" t="s">
        <v>4288</v>
      </c>
      <c r="AI8390" s="7"/>
    </row>
    <row r="8391" spans="1:49" ht="11" customHeight="1" outlineLevel="1" x14ac:dyDescent="0.25">
      <c r="A8391" t="s">
        <v>301</v>
      </c>
      <c r="C8391" s="2" t="s">
        <v>12953</v>
      </c>
      <c r="D8391" s="2">
        <v>655</v>
      </c>
      <c r="E8391" s="7">
        <v>1971</v>
      </c>
      <c r="F8391" s="5" t="s">
        <v>1528</v>
      </c>
      <c r="H8391" s="5" t="s">
        <v>5398</v>
      </c>
      <c r="I8391" s="6" t="s">
        <v>5399</v>
      </c>
      <c r="J8391" s="6" t="s">
        <v>8301</v>
      </c>
      <c r="K8391" s="17">
        <v>1</v>
      </c>
      <c r="L8391" s="17" t="s">
        <v>7730</v>
      </c>
      <c r="M8391" s="9">
        <v>6.5</v>
      </c>
      <c r="N8391" s="9"/>
      <c r="O8391" s="21"/>
      <c r="Q8391" s="29"/>
      <c r="U8391" s="17"/>
      <c r="V8391" s="2" t="s">
        <v>4062</v>
      </c>
      <c r="Y8391" t="str">
        <f t="shared" si="523"/>
        <v/>
      </c>
      <c r="AA8391" t="str">
        <f t="shared" si="524"/>
        <v/>
      </c>
      <c r="AC8391" s="7"/>
      <c r="AD8391" t="s">
        <v>5399</v>
      </c>
      <c r="AE8391">
        <f t="shared" si="526"/>
        <v>1</v>
      </c>
      <c r="AG8391" s="2"/>
      <c r="AH8391" t="s">
        <v>4288</v>
      </c>
      <c r="AI8391" s="7"/>
    </row>
    <row r="8392" spans="1:49" ht="11" customHeight="1" outlineLevel="1" x14ac:dyDescent="0.25">
      <c r="A8392" t="s">
        <v>301</v>
      </c>
      <c r="C8392" s="2" t="s">
        <v>12953</v>
      </c>
      <c r="D8392" s="3" t="s">
        <v>4062</v>
      </c>
      <c r="E8392" s="7">
        <v>1971</v>
      </c>
      <c r="F8392" s="5" t="s">
        <v>1528</v>
      </c>
      <c r="H8392" s="5" t="s">
        <v>5398</v>
      </c>
      <c r="I8392" s="6" t="s">
        <v>5889</v>
      </c>
      <c r="J8392" s="6" t="s">
        <v>20205</v>
      </c>
      <c r="K8392" s="17">
        <v>1</v>
      </c>
      <c r="L8392" s="17" t="s">
        <v>7730</v>
      </c>
      <c r="M8392" s="9">
        <v>9.6</v>
      </c>
      <c r="N8392" s="9"/>
      <c r="O8392" s="21"/>
      <c r="Q8392" s="29"/>
      <c r="U8392" s="17"/>
      <c r="V8392" s="2" t="s">
        <v>4062</v>
      </c>
      <c r="Y8392" t="str">
        <f t="shared" si="523"/>
        <v/>
      </c>
      <c r="AA8392" t="str">
        <f t="shared" si="524"/>
        <v/>
      </c>
      <c r="AC8392" s="7"/>
      <c r="AD8392" t="s">
        <v>5889</v>
      </c>
      <c r="AE8392">
        <f t="shared" si="526"/>
        <v>1</v>
      </c>
      <c r="AG8392" s="2"/>
      <c r="AH8392" t="s">
        <v>4288</v>
      </c>
      <c r="AI8392" s="7"/>
    </row>
    <row r="8393" spans="1:49" ht="11" customHeight="1" outlineLevel="1" x14ac:dyDescent="0.25">
      <c r="A8393" t="s">
        <v>301</v>
      </c>
      <c r="C8393" s="2" t="s">
        <v>12953</v>
      </c>
      <c r="D8393" s="2">
        <v>809</v>
      </c>
      <c r="E8393" s="7">
        <v>1971</v>
      </c>
      <c r="F8393" s="5" t="s">
        <v>4688</v>
      </c>
      <c r="H8393" s="5" t="s">
        <v>5398</v>
      </c>
      <c r="I8393" s="6" t="s">
        <v>8303</v>
      </c>
      <c r="J8393" s="6" t="s">
        <v>20598</v>
      </c>
      <c r="K8393" s="17">
        <v>5</v>
      </c>
      <c r="L8393" s="17" t="s">
        <v>7730</v>
      </c>
      <c r="M8393" s="9">
        <v>3.2</v>
      </c>
      <c r="N8393" s="9"/>
      <c r="O8393" s="21"/>
      <c r="Q8393" s="29"/>
      <c r="U8393" s="17"/>
      <c r="V8393" s="2"/>
      <c r="Y8393" t="str">
        <f t="shared" si="523"/>
        <v/>
      </c>
      <c r="AA8393" t="str">
        <f t="shared" si="524"/>
        <v/>
      </c>
      <c r="AC8393" s="7"/>
      <c r="AD8393" t="s">
        <v>8303</v>
      </c>
      <c r="AE8393">
        <f t="shared" si="526"/>
        <v>0</v>
      </c>
      <c r="AG8393" s="2"/>
      <c r="AI8393" s="7"/>
    </row>
    <row r="8394" spans="1:49" ht="11" customHeight="1" outlineLevel="1" x14ac:dyDescent="0.25">
      <c r="A8394" t="s">
        <v>301</v>
      </c>
      <c r="C8394" s="2" t="s">
        <v>12953</v>
      </c>
      <c r="D8394" s="2">
        <v>813</v>
      </c>
      <c r="E8394" s="7">
        <v>1971</v>
      </c>
      <c r="F8394" s="5" t="s">
        <v>8299</v>
      </c>
      <c r="H8394" s="5" t="s">
        <v>5398</v>
      </c>
      <c r="I8394" s="6" t="s">
        <v>8303</v>
      </c>
      <c r="J8394" s="6" t="s">
        <v>8302</v>
      </c>
      <c r="K8394" s="17">
        <v>5</v>
      </c>
      <c r="L8394" s="17" t="s">
        <v>7730</v>
      </c>
      <c r="M8394" s="9">
        <v>4.4000000000000004</v>
      </c>
      <c r="N8394" s="9"/>
      <c r="O8394" s="21"/>
      <c r="Q8394" s="29"/>
      <c r="U8394" s="17"/>
      <c r="V8394" s="2"/>
      <c r="Y8394" t="str">
        <f t="shared" si="523"/>
        <v/>
      </c>
      <c r="AA8394">
        <f t="shared" si="524"/>
        <v>1</v>
      </c>
      <c r="AC8394" s="7"/>
      <c r="AD8394" t="s">
        <v>8303</v>
      </c>
      <c r="AE8394">
        <f t="shared" si="526"/>
        <v>0</v>
      </c>
      <c r="AG8394" s="2"/>
      <c r="AI8394" s="7"/>
    </row>
    <row r="8395" spans="1:49" ht="11" customHeight="1" x14ac:dyDescent="0.25">
      <c r="A8395" t="s">
        <v>8626</v>
      </c>
      <c r="B8395" t="s">
        <v>12952</v>
      </c>
      <c r="C8395" s="2" t="s">
        <v>12953</v>
      </c>
      <c r="E8395" s="7"/>
      <c r="F8395" s="5"/>
      <c r="H8395" s="5"/>
      <c r="I8395" s="6"/>
      <c r="J8395" s="6"/>
      <c r="K8395" s="17"/>
      <c r="L8395" s="17"/>
      <c r="M8395" s="9"/>
      <c r="N8395" s="9">
        <f>SUM(M8396:M8417)</f>
        <v>16.8</v>
      </c>
      <c r="O8395" s="21">
        <v>159</v>
      </c>
      <c r="P8395">
        <f>COUNTIF(L8396:L8417,"*")</f>
        <v>22</v>
      </c>
      <c r="Q8395" s="29">
        <f>P8395/O8395</f>
        <v>0.13836477987421383</v>
      </c>
      <c r="R8395">
        <f>COUNTIF(L8396:L8417,"Y")+COUNTIF(L8396:L8417,"S")</f>
        <v>7</v>
      </c>
      <c r="U8395" s="18" t="s">
        <v>7732</v>
      </c>
      <c r="V8395" s="2"/>
      <c r="W8395" t="s">
        <v>18430</v>
      </c>
      <c r="Y8395" t="str">
        <f t="shared" si="523"/>
        <v/>
      </c>
      <c r="AA8395" t="str">
        <f t="shared" si="524"/>
        <v/>
      </c>
      <c r="AC8395" s="7"/>
      <c r="AF8395">
        <f>COUNTIF(AE8396:AE8417,"1")</f>
        <v>4</v>
      </c>
      <c r="AG8395" s="2"/>
      <c r="AI8395" s="7"/>
      <c r="AJ8395">
        <f>COUNTIF($K8396:$K8417,"1")-COUNTIFS($K8396:$K8417,"1",$L8396:$L8417,"V")</f>
        <v>2</v>
      </c>
      <c r="AK8395">
        <f>COUNTIFS($K8396:$K8417,"1",$L8396:$L8417,"Y")+COUNTIFS($K8396:$K8417,"1",$L8396:$L8417,"s")</f>
        <v>1</v>
      </c>
      <c r="AL8395">
        <f>COUNTIF($K8396:$K8417,"2")-COUNTIFS($K8396:$K8417,"2",$L8396:$L8417,"V")</f>
        <v>0</v>
      </c>
      <c r="AM8395">
        <f>COUNTIFS($K8396:$K8417,"2",$L8396:$L8417,"Y")+COUNTIFS($K8396:$K8417,"2",$L8396:$L8417,"s")</f>
        <v>0</v>
      </c>
      <c r="AN8395">
        <f>COUNTIF($K8396:$K8417,"3")-COUNTIFS($K8396:$K8417,"3",$L8396:$L8417,"V")</f>
        <v>11</v>
      </c>
      <c r="AO8395">
        <f>COUNTIFS($K8396:$K8417,"3",$L8396:$L8417,"Y")+COUNTIFS($K8396:$K8417,"3",$L8396:$L8417,"s")</f>
        <v>6</v>
      </c>
      <c r="AP8395">
        <f>COUNTIF($K8396:$K8417,"4")-COUNTIFS($K8396:$K8417,"4",$L8396:$L8417,"V")</f>
        <v>0</v>
      </c>
      <c r="AQ8395">
        <f>COUNTIFS($K8396:$K8417,"4",$L8396:$L8417,"Y")+COUNTIFS($K8396:$K8417,"4",$L8396:$L8417,"s")</f>
        <v>0</v>
      </c>
      <c r="AR8395">
        <f>COUNTIF($K8396:$K8417,"5")-COUNTIFS($K8396:$K8417,"5",$L8396:$L8417,"V")</f>
        <v>0</v>
      </c>
      <c r="AS8395">
        <f>COUNTIFS($K8396:$K8417,"5",$L8396:$L8417,"Y")+COUNTIFS($K8396:$K8417,"5",$L8396:$L8417,"s")</f>
        <v>0</v>
      </c>
      <c r="AT8395">
        <f>COUNTIF($K8396:$K8417,"6")-COUNTIFS($K8396:$K8417,"6",$L8396:$L8417,"V")</f>
        <v>0</v>
      </c>
      <c r="AU8395">
        <f>COUNTIFS($K8396:$K8417,"6",$L8396:$L8417,"Y")+COUNTIFS($K8396:$K8417,"6",$L8396:$L8417,"s")</f>
        <v>0</v>
      </c>
      <c r="AV8395">
        <f>COUNTIF($K8396:$K8417,"7")-COUNTIFS($K8396:$K8417,"7",$L8396:$L8417,"V")</f>
        <v>0</v>
      </c>
      <c r="AW8395">
        <f>COUNTIFS($K8396:$K8417,"7",$L8396:$L8417,"Y")+COUNTIFS($K8396:$K8417,"7",$L8396:$L8417,"s")</f>
        <v>0</v>
      </c>
    </row>
    <row r="8396" spans="1:49" ht="11" customHeight="1" outlineLevel="1" x14ac:dyDescent="0.25">
      <c r="A8396" t="s">
        <v>1137</v>
      </c>
      <c r="C8396" s="2" t="s">
        <v>12953</v>
      </c>
      <c r="D8396" s="2">
        <v>57</v>
      </c>
      <c r="E8396" s="7">
        <v>1935</v>
      </c>
      <c r="F8396" s="5" t="s">
        <v>2380</v>
      </c>
      <c r="H8396" s="5" t="s">
        <v>1139</v>
      </c>
      <c r="I8396" s="6" t="s">
        <v>624</v>
      </c>
      <c r="J8396" s="6" t="s">
        <v>8611</v>
      </c>
      <c r="K8396" s="17">
        <v>3</v>
      </c>
      <c r="L8396" s="17" t="s">
        <v>7730</v>
      </c>
      <c r="M8396" s="9">
        <v>0.9</v>
      </c>
      <c r="N8396" s="9"/>
      <c r="O8396" s="21"/>
      <c r="Q8396" s="29"/>
      <c r="U8396" s="17"/>
      <c r="V8396" s="2">
        <v>63</v>
      </c>
      <c r="Y8396" t="str">
        <f t="shared" si="523"/>
        <v/>
      </c>
      <c r="AA8396" t="str">
        <f t="shared" si="524"/>
        <v/>
      </c>
      <c r="AC8396" s="7"/>
      <c r="AD8396" t="s">
        <v>624</v>
      </c>
      <c r="AE8396">
        <f t="shared" ref="AE8396:AE8417" si="527">COUNTIF(I8396,"*Fuji*")</f>
        <v>0</v>
      </c>
      <c r="AG8396" s="2"/>
      <c r="AH8396" t="s">
        <v>2779</v>
      </c>
      <c r="AI8396" s="7" t="s">
        <v>4922</v>
      </c>
    </row>
    <row r="8397" spans="1:49" ht="11" customHeight="1" outlineLevel="1" x14ac:dyDescent="0.25">
      <c r="A8397" t="s">
        <v>1137</v>
      </c>
      <c r="C8397" s="2" t="s">
        <v>12953</v>
      </c>
      <c r="D8397" s="2">
        <v>58</v>
      </c>
      <c r="E8397" s="7">
        <v>1935</v>
      </c>
      <c r="F8397" s="5" t="s">
        <v>2381</v>
      </c>
      <c r="H8397" s="5" t="s">
        <v>169</v>
      </c>
      <c r="I8397" s="6" t="s">
        <v>624</v>
      </c>
      <c r="J8397" s="6" t="s">
        <v>8611</v>
      </c>
      <c r="K8397" s="17">
        <v>3</v>
      </c>
      <c r="L8397" s="17" t="s">
        <v>7732</v>
      </c>
      <c r="M8397" s="9"/>
      <c r="N8397" s="9"/>
      <c r="O8397" s="21"/>
      <c r="Q8397" s="29"/>
      <c r="U8397" s="17"/>
      <c r="V8397" s="2">
        <v>65</v>
      </c>
      <c r="Y8397" t="str">
        <f t="shared" si="523"/>
        <v/>
      </c>
      <c r="AA8397" t="str">
        <f t="shared" si="524"/>
        <v/>
      </c>
      <c r="AC8397" s="7"/>
      <c r="AD8397" t="s">
        <v>624</v>
      </c>
      <c r="AE8397">
        <f t="shared" si="527"/>
        <v>0</v>
      </c>
      <c r="AG8397" s="2"/>
      <c r="AH8397" t="s">
        <v>2779</v>
      </c>
      <c r="AI8397" s="7" t="s">
        <v>4620</v>
      </c>
    </row>
    <row r="8398" spans="1:49" ht="11" customHeight="1" outlineLevel="1" x14ac:dyDescent="0.25">
      <c r="A8398" t="s">
        <v>1137</v>
      </c>
      <c r="C8398" s="2" t="s">
        <v>12953</v>
      </c>
      <c r="D8398" s="2">
        <v>61</v>
      </c>
      <c r="E8398" s="7">
        <v>1935</v>
      </c>
      <c r="F8398" s="5" t="s">
        <v>1140</v>
      </c>
      <c r="H8398" s="5" t="s">
        <v>169</v>
      </c>
      <c r="I8398" s="6" t="s">
        <v>624</v>
      </c>
      <c r="J8398" s="6" t="s">
        <v>8612</v>
      </c>
      <c r="K8398" s="17">
        <v>3</v>
      </c>
      <c r="L8398" s="17" t="s">
        <v>7730</v>
      </c>
      <c r="M8398" s="9">
        <v>3.5</v>
      </c>
      <c r="N8398" s="9"/>
      <c r="O8398" s="21"/>
      <c r="Q8398" s="29"/>
      <c r="U8398" s="17"/>
      <c r="V8398" s="2">
        <v>70</v>
      </c>
      <c r="Y8398" t="str">
        <f t="shared" si="523"/>
        <v/>
      </c>
      <c r="AA8398" t="str">
        <f t="shared" si="524"/>
        <v/>
      </c>
      <c r="AC8398" s="7"/>
      <c r="AD8398" t="s">
        <v>624</v>
      </c>
      <c r="AE8398">
        <f t="shared" si="527"/>
        <v>0</v>
      </c>
      <c r="AG8398" s="2"/>
      <c r="AH8398" t="s">
        <v>2779</v>
      </c>
      <c r="AI8398" s="7" t="s">
        <v>4620</v>
      </c>
    </row>
    <row r="8399" spans="1:49" ht="11" customHeight="1" outlineLevel="1" x14ac:dyDescent="0.25">
      <c r="A8399" t="s">
        <v>1137</v>
      </c>
      <c r="C8399" s="2" t="s">
        <v>12953</v>
      </c>
      <c r="D8399" s="2">
        <v>62</v>
      </c>
      <c r="E8399" s="7">
        <v>1935</v>
      </c>
      <c r="F8399" s="5" t="s">
        <v>1141</v>
      </c>
      <c r="H8399" s="5" t="s">
        <v>1142</v>
      </c>
      <c r="I8399" s="6" t="s">
        <v>5399</v>
      </c>
      <c r="J8399" s="6" t="s">
        <v>8613</v>
      </c>
      <c r="K8399" s="17">
        <v>1</v>
      </c>
      <c r="L8399" s="17" t="s">
        <v>7732</v>
      </c>
      <c r="M8399" s="9"/>
      <c r="N8399" s="9"/>
      <c r="O8399" s="21"/>
      <c r="Q8399" s="29"/>
      <c r="U8399" s="17"/>
      <c r="V8399" s="2">
        <v>71</v>
      </c>
      <c r="Y8399" t="str">
        <f t="shared" si="523"/>
        <v/>
      </c>
      <c r="AA8399" t="str">
        <f t="shared" si="524"/>
        <v/>
      </c>
      <c r="AC8399" s="7"/>
      <c r="AD8399" t="s">
        <v>5399</v>
      </c>
      <c r="AE8399">
        <f t="shared" si="527"/>
        <v>1</v>
      </c>
      <c r="AG8399" s="2"/>
      <c r="AH8399" t="s">
        <v>4921</v>
      </c>
      <c r="AI8399" s="7" t="s">
        <v>4922</v>
      </c>
    </row>
    <row r="8400" spans="1:49" ht="11" customHeight="1" outlineLevel="1" x14ac:dyDescent="0.25">
      <c r="A8400" t="s">
        <v>1137</v>
      </c>
      <c r="C8400" s="2" t="s">
        <v>12953</v>
      </c>
      <c r="D8400" s="2">
        <v>64</v>
      </c>
      <c r="E8400" s="7">
        <v>1935</v>
      </c>
      <c r="F8400" s="5" t="s">
        <v>4089</v>
      </c>
      <c r="H8400" s="5" t="s">
        <v>6138</v>
      </c>
      <c r="I8400" s="6" t="s">
        <v>5399</v>
      </c>
      <c r="J8400" s="6" t="s">
        <v>8613</v>
      </c>
      <c r="K8400" s="17">
        <v>1</v>
      </c>
      <c r="L8400" s="17" t="s">
        <v>7730</v>
      </c>
      <c r="M8400" s="9">
        <v>6</v>
      </c>
      <c r="N8400" s="9"/>
      <c r="O8400" s="21"/>
      <c r="Q8400" s="29"/>
      <c r="S8400">
        <v>1</v>
      </c>
      <c r="T8400">
        <v>1</v>
      </c>
      <c r="U8400" s="17"/>
      <c r="V8400" s="2">
        <v>73</v>
      </c>
      <c r="Y8400" t="str">
        <f t="shared" si="523"/>
        <v/>
      </c>
      <c r="AA8400" t="str">
        <f t="shared" si="524"/>
        <v/>
      </c>
      <c r="AC8400" s="7"/>
      <c r="AD8400" t="s">
        <v>5399</v>
      </c>
      <c r="AE8400">
        <f t="shared" si="527"/>
        <v>1</v>
      </c>
      <c r="AG8400" s="2"/>
      <c r="AH8400" t="s">
        <v>4921</v>
      </c>
      <c r="AI8400" s="7" t="s">
        <v>4922</v>
      </c>
    </row>
    <row r="8401" spans="1:35" ht="11" customHeight="1" outlineLevel="1" x14ac:dyDescent="0.25">
      <c r="A8401" t="s">
        <v>1137</v>
      </c>
      <c r="C8401" s="2" t="s">
        <v>12953</v>
      </c>
      <c r="D8401" s="2" t="s">
        <v>8614</v>
      </c>
      <c r="E8401" s="7">
        <v>1935</v>
      </c>
      <c r="F8401" s="5" t="s">
        <v>1431</v>
      </c>
      <c r="H8401" s="5" t="s">
        <v>6138</v>
      </c>
      <c r="I8401" s="6" t="s">
        <v>5399</v>
      </c>
      <c r="J8401" s="6" t="s">
        <v>8613</v>
      </c>
      <c r="K8401" s="17">
        <v>1</v>
      </c>
      <c r="L8401" s="17" t="s">
        <v>20075</v>
      </c>
      <c r="M8401" s="9"/>
      <c r="N8401" s="9"/>
      <c r="O8401" s="21"/>
      <c r="Q8401" s="29"/>
      <c r="U8401" s="17"/>
      <c r="V8401" s="2" t="s">
        <v>1430</v>
      </c>
      <c r="X8401" t="s">
        <v>7732</v>
      </c>
      <c r="Y8401" t="str">
        <f t="shared" si="523"/>
        <v/>
      </c>
      <c r="AA8401" t="str">
        <f t="shared" si="524"/>
        <v/>
      </c>
      <c r="AC8401" s="7"/>
      <c r="AD8401" t="s">
        <v>5399</v>
      </c>
      <c r="AE8401">
        <f t="shared" si="527"/>
        <v>1</v>
      </c>
      <c r="AG8401" s="2"/>
      <c r="AH8401" t="s">
        <v>4921</v>
      </c>
      <c r="AI8401" s="7" t="s">
        <v>4523</v>
      </c>
    </row>
    <row r="8402" spans="1:35" ht="11" customHeight="1" outlineLevel="1" x14ac:dyDescent="0.25">
      <c r="A8402" t="s">
        <v>1137</v>
      </c>
      <c r="C8402" s="2" t="s">
        <v>12953</v>
      </c>
      <c r="D8402" s="2" t="s">
        <v>8615</v>
      </c>
      <c r="E8402" s="7">
        <v>1935</v>
      </c>
      <c r="F8402" s="5" t="s">
        <v>5811</v>
      </c>
      <c r="H8402" s="5" t="s">
        <v>6138</v>
      </c>
      <c r="I8402" s="6" t="s">
        <v>5399</v>
      </c>
      <c r="J8402" s="6" t="s">
        <v>8613</v>
      </c>
      <c r="K8402" s="17">
        <v>1</v>
      </c>
      <c r="L8402" s="17" t="s">
        <v>20075</v>
      </c>
      <c r="M8402" s="9"/>
      <c r="N8402" s="9"/>
      <c r="O8402" s="21"/>
      <c r="Q8402" s="29"/>
      <c r="U8402" s="17"/>
      <c r="V8402" s="2" t="s">
        <v>1432</v>
      </c>
      <c r="X8402" t="s">
        <v>7732</v>
      </c>
      <c r="Y8402" t="str">
        <f t="shared" si="523"/>
        <v/>
      </c>
      <c r="AA8402" t="str">
        <f t="shared" si="524"/>
        <v/>
      </c>
      <c r="AC8402" s="7"/>
      <c r="AD8402" t="s">
        <v>5399</v>
      </c>
      <c r="AE8402">
        <f t="shared" si="527"/>
        <v>1</v>
      </c>
      <c r="AG8402" s="2"/>
      <c r="AH8402" t="s">
        <v>4921</v>
      </c>
      <c r="AI8402" s="7" t="s">
        <v>4620</v>
      </c>
    </row>
    <row r="8403" spans="1:35" ht="11" customHeight="1" outlineLevel="1" x14ac:dyDescent="0.25">
      <c r="A8403" t="s">
        <v>1137</v>
      </c>
      <c r="C8403" s="2" t="s">
        <v>12953</v>
      </c>
      <c r="D8403" s="2">
        <v>74</v>
      </c>
      <c r="E8403" s="7">
        <v>1936</v>
      </c>
      <c r="F8403" s="5" t="s">
        <v>1138</v>
      </c>
      <c r="H8403" s="5" t="s">
        <v>1433</v>
      </c>
      <c r="I8403" s="6" t="s">
        <v>624</v>
      </c>
      <c r="J8403" s="6" t="s">
        <v>8616</v>
      </c>
      <c r="K8403" s="17">
        <v>3</v>
      </c>
      <c r="L8403" s="17" t="s">
        <v>7732</v>
      </c>
      <c r="M8403" s="9"/>
      <c r="N8403" s="9"/>
      <c r="O8403" s="21"/>
      <c r="Q8403" s="29"/>
      <c r="U8403" s="17"/>
      <c r="V8403" s="2">
        <v>76</v>
      </c>
      <c r="Y8403" t="str">
        <f t="shared" si="523"/>
        <v/>
      </c>
      <c r="AA8403" t="str">
        <f t="shared" si="524"/>
        <v/>
      </c>
      <c r="AC8403" s="7"/>
      <c r="AD8403" t="s">
        <v>624</v>
      </c>
      <c r="AE8403">
        <f t="shared" si="527"/>
        <v>0</v>
      </c>
      <c r="AG8403" s="2"/>
      <c r="AH8403" t="s">
        <v>2779</v>
      </c>
      <c r="AI8403" s="7" t="s">
        <v>4922</v>
      </c>
    </row>
    <row r="8404" spans="1:35" ht="11" customHeight="1" outlineLevel="1" x14ac:dyDescent="0.25">
      <c r="A8404" t="s">
        <v>1137</v>
      </c>
      <c r="C8404" s="2" t="s">
        <v>12953</v>
      </c>
      <c r="D8404" s="2">
        <v>75</v>
      </c>
      <c r="E8404" s="7">
        <v>1936</v>
      </c>
      <c r="F8404" s="5" t="s">
        <v>1140</v>
      </c>
      <c r="H8404" s="5" t="s">
        <v>6794</v>
      </c>
      <c r="I8404" s="6" t="s">
        <v>624</v>
      </c>
      <c r="J8404" s="6" t="s">
        <v>8616</v>
      </c>
      <c r="K8404" s="17">
        <v>3</v>
      </c>
      <c r="L8404" s="17" t="s">
        <v>7732</v>
      </c>
      <c r="M8404" s="9"/>
      <c r="N8404" s="9"/>
      <c r="O8404" s="21"/>
      <c r="Q8404" s="29"/>
      <c r="U8404" s="17"/>
      <c r="V8404" s="2">
        <v>78</v>
      </c>
      <c r="Y8404" t="str">
        <f t="shared" si="523"/>
        <v/>
      </c>
      <c r="AA8404" t="str">
        <f t="shared" si="524"/>
        <v/>
      </c>
      <c r="AC8404" s="7"/>
      <c r="AD8404" t="s">
        <v>624</v>
      </c>
      <c r="AE8404">
        <f t="shared" si="527"/>
        <v>0</v>
      </c>
      <c r="AG8404" s="2"/>
      <c r="AH8404" t="s">
        <v>2779</v>
      </c>
      <c r="AI8404" s="7" t="s">
        <v>4620</v>
      </c>
    </row>
    <row r="8405" spans="1:35" ht="11" customHeight="1" outlineLevel="1" x14ac:dyDescent="0.25">
      <c r="A8405" t="s">
        <v>1137</v>
      </c>
      <c r="C8405" s="2" t="s">
        <v>12953</v>
      </c>
      <c r="D8405" s="2">
        <v>98</v>
      </c>
      <c r="E8405" s="7">
        <v>1937</v>
      </c>
      <c r="F8405" s="5" t="s">
        <v>1434</v>
      </c>
      <c r="H8405" s="5" t="s">
        <v>1435</v>
      </c>
      <c r="I8405" s="6" t="s">
        <v>624</v>
      </c>
      <c r="J8405" s="6" t="s">
        <v>8617</v>
      </c>
      <c r="K8405" s="17">
        <v>3</v>
      </c>
      <c r="L8405" s="17" t="s">
        <v>7732</v>
      </c>
      <c r="M8405" s="9"/>
      <c r="N8405" s="9"/>
      <c r="O8405" s="21"/>
      <c r="Q8405" s="29"/>
      <c r="U8405" s="17"/>
      <c r="V8405" s="2">
        <v>103</v>
      </c>
      <c r="Y8405" t="str">
        <f t="shared" si="523"/>
        <v/>
      </c>
      <c r="AA8405" t="str">
        <f t="shared" si="524"/>
        <v/>
      </c>
      <c r="AC8405" s="7"/>
      <c r="AD8405" t="s">
        <v>624</v>
      </c>
      <c r="AE8405">
        <f t="shared" si="527"/>
        <v>0</v>
      </c>
      <c r="AG8405" s="2"/>
      <c r="AH8405" t="s">
        <v>2779</v>
      </c>
      <c r="AI8405" s="7" t="s">
        <v>4922</v>
      </c>
    </row>
    <row r="8406" spans="1:35" ht="11" customHeight="1" outlineLevel="1" x14ac:dyDescent="0.25">
      <c r="A8406" t="s">
        <v>1137</v>
      </c>
      <c r="C8406" s="2" t="s">
        <v>12953</v>
      </c>
      <c r="D8406" s="2">
        <v>99</v>
      </c>
      <c r="E8406" s="7">
        <v>1937</v>
      </c>
      <c r="F8406" s="5" t="s">
        <v>1436</v>
      </c>
      <c r="H8406" s="5" t="s">
        <v>6794</v>
      </c>
      <c r="I8406" s="6" t="s">
        <v>624</v>
      </c>
      <c r="J8406" s="6" t="s">
        <v>8617</v>
      </c>
      <c r="K8406" s="17">
        <v>3</v>
      </c>
      <c r="L8406" s="17" t="s">
        <v>7732</v>
      </c>
      <c r="M8406" s="9"/>
      <c r="N8406" s="9"/>
      <c r="O8406" s="21"/>
      <c r="Q8406" s="29"/>
      <c r="U8406" s="17"/>
      <c r="V8406" s="2">
        <v>104</v>
      </c>
      <c r="Y8406" t="str">
        <f t="shared" si="523"/>
        <v/>
      </c>
      <c r="AA8406" t="str">
        <f t="shared" si="524"/>
        <v/>
      </c>
      <c r="AC8406" s="7"/>
      <c r="AD8406" t="s">
        <v>624</v>
      </c>
      <c r="AE8406">
        <f t="shared" si="527"/>
        <v>0</v>
      </c>
      <c r="AG8406" s="2"/>
      <c r="AH8406" t="s">
        <v>2779</v>
      </c>
      <c r="AI8406" s="7" t="s">
        <v>4922</v>
      </c>
    </row>
    <row r="8407" spans="1:35" ht="11" customHeight="1" outlineLevel="1" x14ac:dyDescent="0.25">
      <c r="A8407" t="s">
        <v>1137</v>
      </c>
      <c r="C8407" s="2" t="s">
        <v>12953</v>
      </c>
      <c r="D8407" s="2" t="s">
        <v>8620</v>
      </c>
      <c r="E8407" s="7">
        <v>1937</v>
      </c>
      <c r="F8407" s="5" t="s">
        <v>1434</v>
      </c>
      <c r="H8407" s="5" t="s">
        <v>682</v>
      </c>
      <c r="I8407" s="6" t="s">
        <v>624</v>
      </c>
      <c r="J8407" s="6"/>
      <c r="K8407" s="17">
        <v>3</v>
      </c>
      <c r="L8407" s="17" t="s">
        <v>20075</v>
      </c>
      <c r="M8407" s="9"/>
      <c r="N8407" s="9"/>
      <c r="O8407" s="21"/>
      <c r="Q8407" s="29"/>
      <c r="U8407" s="17"/>
      <c r="V8407" s="2">
        <v>106</v>
      </c>
      <c r="X8407" t="s">
        <v>7732</v>
      </c>
      <c r="Y8407" t="str">
        <f t="shared" si="523"/>
        <v/>
      </c>
      <c r="AA8407" t="str">
        <f t="shared" si="524"/>
        <v/>
      </c>
      <c r="AC8407" s="7"/>
      <c r="AD8407" t="s">
        <v>624</v>
      </c>
      <c r="AE8407">
        <f t="shared" si="527"/>
        <v>0</v>
      </c>
      <c r="AG8407" s="2"/>
      <c r="AH8407" t="s">
        <v>2779</v>
      </c>
      <c r="AI8407" s="7" t="s">
        <v>4922</v>
      </c>
    </row>
    <row r="8408" spans="1:35" ht="11" customHeight="1" outlineLevel="1" x14ac:dyDescent="0.25">
      <c r="A8408" t="s">
        <v>1137</v>
      </c>
      <c r="C8408" s="2" t="s">
        <v>12953</v>
      </c>
      <c r="D8408" s="2" t="s">
        <v>8619</v>
      </c>
      <c r="E8408" s="7">
        <v>1937</v>
      </c>
      <c r="F8408" s="5" t="s">
        <v>1434</v>
      </c>
      <c r="H8408" s="5" t="s">
        <v>682</v>
      </c>
      <c r="I8408" s="6" t="s">
        <v>1985</v>
      </c>
      <c r="J8408" s="6"/>
      <c r="K8408" s="17">
        <v>3</v>
      </c>
      <c r="L8408" s="17" t="s">
        <v>20075</v>
      </c>
      <c r="M8408" s="9"/>
      <c r="N8408" s="9"/>
      <c r="O8408" s="21"/>
      <c r="Q8408" s="29"/>
      <c r="U8408" s="17"/>
      <c r="V8408" s="2" t="s">
        <v>1984</v>
      </c>
      <c r="X8408" t="s">
        <v>7732</v>
      </c>
      <c r="Y8408" t="str">
        <f t="shared" si="523"/>
        <v/>
      </c>
      <c r="AA8408" t="str">
        <f t="shared" si="524"/>
        <v/>
      </c>
      <c r="AC8408" s="7"/>
      <c r="AD8408" t="s">
        <v>1985</v>
      </c>
      <c r="AE8408">
        <f t="shared" si="527"/>
        <v>0</v>
      </c>
      <c r="AG8408" s="2"/>
      <c r="AH8408" t="s">
        <v>2779</v>
      </c>
      <c r="AI8408" s="7" t="s">
        <v>4620</v>
      </c>
    </row>
    <row r="8409" spans="1:35" ht="11" customHeight="1" outlineLevel="1" x14ac:dyDescent="0.25">
      <c r="A8409" t="s">
        <v>1137</v>
      </c>
      <c r="C8409" s="2" t="s">
        <v>12953</v>
      </c>
      <c r="D8409" s="2" t="s">
        <v>8623</v>
      </c>
      <c r="E8409" s="7">
        <v>1937</v>
      </c>
      <c r="F8409" s="5" t="s">
        <v>1436</v>
      </c>
      <c r="H8409" s="5" t="s">
        <v>6794</v>
      </c>
      <c r="I8409" s="6" t="s">
        <v>624</v>
      </c>
      <c r="J8409" s="6"/>
      <c r="K8409" s="17">
        <v>3</v>
      </c>
      <c r="L8409" s="17" t="s">
        <v>20075</v>
      </c>
      <c r="M8409" s="9"/>
      <c r="N8409" s="9"/>
      <c r="O8409" s="21"/>
      <c r="Q8409" s="29"/>
      <c r="U8409" s="17"/>
      <c r="V8409" s="2">
        <v>107</v>
      </c>
      <c r="X8409" t="s">
        <v>7732</v>
      </c>
      <c r="Y8409" t="str">
        <f t="shared" si="523"/>
        <v/>
      </c>
      <c r="AA8409" t="str">
        <f t="shared" si="524"/>
        <v/>
      </c>
      <c r="AC8409" s="7"/>
      <c r="AD8409" t="s">
        <v>624</v>
      </c>
      <c r="AE8409">
        <f t="shared" si="527"/>
        <v>0</v>
      </c>
      <c r="AG8409" s="2"/>
      <c r="AH8409" t="s">
        <v>2779</v>
      </c>
      <c r="AI8409" s="7" t="s">
        <v>4922</v>
      </c>
    </row>
    <row r="8410" spans="1:35" ht="11" customHeight="1" outlineLevel="1" x14ac:dyDescent="0.25">
      <c r="A8410" t="s">
        <v>1137</v>
      </c>
      <c r="C8410" s="2" t="s">
        <v>12953</v>
      </c>
      <c r="D8410" s="2" t="s">
        <v>8624</v>
      </c>
      <c r="E8410" s="7">
        <v>1937</v>
      </c>
      <c r="F8410" s="5" t="s">
        <v>1436</v>
      </c>
      <c r="H8410" s="5" t="s">
        <v>6794</v>
      </c>
      <c r="I8410" s="6" t="s">
        <v>1988</v>
      </c>
      <c r="J8410" s="6"/>
      <c r="K8410" s="17">
        <v>3</v>
      </c>
      <c r="L8410" s="17" t="s">
        <v>20075</v>
      </c>
      <c r="M8410" s="9"/>
      <c r="N8410" s="9"/>
      <c r="O8410" s="21"/>
      <c r="Q8410" s="29"/>
      <c r="U8410" s="17"/>
      <c r="V8410" s="2" t="s">
        <v>1987</v>
      </c>
      <c r="X8410" t="s">
        <v>7732</v>
      </c>
      <c r="Y8410" t="str">
        <f t="shared" si="523"/>
        <v/>
      </c>
      <c r="AA8410" t="str">
        <f t="shared" si="524"/>
        <v/>
      </c>
      <c r="AC8410" s="7"/>
      <c r="AD8410" t="s">
        <v>1988</v>
      </c>
      <c r="AE8410">
        <f t="shared" si="527"/>
        <v>0</v>
      </c>
      <c r="AG8410" s="2"/>
      <c r="AH8410" t="s">
        <v>2779</v>
      </c>
      <c r="AI8410" s="7" t="s">
        <v>4523</v>
      </c>
    </row>
    <row r="8411" spans="1:35" ht="11" customHeight="1" outlineLevel="1" x14ac:dyDescent="0.25">
      <c r="A8411" t="s">
        <v>1137</v>
      </c>
      <c r="C8411" s="2" t="s">
        <v>12953</v>
      </c>
      <c r="D8411" s="2" t="s">
        <v>8625</v>
      </c>
      <c r="E8411" s="7">
        <v>1937</v>
      </c>
      <c r="F8411" s="5" t="s">
        <v>1436</v>
      </c>
      <c r="H8411" s="5" t="s">
        <v>6794</v>
      </c>
      <c r="I8411" s="6" t="s">
        <v>624</v>
      </c>
      <c r="J8411" s="6"/>
      <c r="K8411" s="17">
        <v>3</v>
      </c>
      <c r="L8411" s="17" t="s">
        <v>20075</v>
      </c>
      <c r="M8411" s="9"/>
      <c r="N8411" s="9"/>
      <c r="O8411" s="21"/>
      <c r="Q8411" s="29"/>
      <c r="U8411" s="17"/>
      <c r="V8411" s="2">
        <v>108</v>
      </c>
      <c r="X8411" t="s">
        <v>7732</v>
      </c>
      <c r="Y8411" t="str">
        <f t="shared" si="523"/>
        <v/>
      </c>
      <c r="AA8411" t="str">
        <f t="shared" si="524"/>
        <v/>
      </c>
      <c r="AC8411" s="7"/>
      <c r="AD8411" t="s">
        <v>624</v>
      </c>
      <c r="AE8411">
        <f t="shared" si="527"/>
        <v>0</v>
      </c>
      <c r="AG8411" s="2"/>
      <c r="AH8411" t="s">
        <v>2779</v>
      </c>
      <c r="AI8411" s="7" t="s">
        <v>4523</v>
      </c>
    </row>
    <row r="8412" spans="1:35" ht="11" customHeight="1" outlineLevel="1" x14ac:dyDescent="0.25">
      <c r="A8412" t="s">
        <v>1137</v>
      </c>
      <c r="C8412" s="2" t="s">
        <v>12953</v>
      </c>
      <c r="D8412" s="2" t="s">
        <v>8621</v>
      </c>
      <c r="E8412" s="7">
        <v>1937</v>
      </c>
      <c r="F8412" s="5" t="s">
        <v>1434</v>
      </c>
      <c r="H8412" s="5" t="s">
        <v>682</v>
      </c>
      <c r="I8412" s="6" t="s">
        <v>624</v>
      </c>
      <c r="J8412" s="6"/>
      <c r="K8412" s="17">
        <v>3</v>
      </c>
      <c r="L8412" s="17" t="s">
        <v>20075</v>
      </c>
      <c r="M8412" s="9"/>
      <c r="N8412" s="9"/>
      <c r="O8412" s="21"/>
      <c r="Q8412" s="29"/>
      <c r="U8412" s="17"/>
      <c r="V8412" s="2">
        <v>109</v>
      </c>
      <c r="X8412" t="s">
        <v>7732</v>
      </c>
      <c r="Y8412" t="str">
        <f t="shared" ref="Y8412:Y8475" si="528">IF(COUNTIF(F8412,"*fdc*"),1,"")</f>
        <v/>
      </c>
      <c r="AA8412" t="str">
        <f t="shared" ref="AA8412:AA8475" si="529">IF(COUNTIF(F8412,"*s/s*"),1,"")</f>
        <v/>
      </c>
      <c r="AC8412" s="7"/>
      <c r="AD8412" t="s">
        <v>624</v>
      </c>
      <c r="AE8412">
        <f t="shared" si="527"/>
        <v>0</v>
      </c>
      <c r="AG8412" s="2"/>
      <c r="AH8412" t="s">
        <v>2779</v>
      </c>
      <c r="AI8412" s="7" t="s">
        <v>4922</v>
      </c>
    </row>
    <row r="8413" spans="1:35" ht="11" customHeight="1" outlineLevel="1" x14ac:dyDescent="0.25">
      <c r="A8413" t="s">
        <v>1137</v>
      </c>
      <c r="C8413" s="2" t="s">
        <v>12953</v>
      </c>
      <c r="D8413" s="2" t="s">
        <v>8622</v>
      </c>
      <c r="E8413" s="7">
        <v>1937</v>
      </c>
      <c r="F8413" s="5" t="s">
        <v>1434</v>
      </c>
      <c r="H8413" s="5" t="s">
        <v>682</v>
      </c>
      <c r="I8413" s="6" t="s">
        <v>1985</v>
      </c>
      <c r="J8413" s="6"/>
      <c r="K8413" s="17">
        <v>3</v>
      </c>
      <c r="L8413" s="17" t="s">
        <v>20075</v>
      </c>
      <c r="M8413" s="9"/>
      <c r="N8413" s="9"/>
      <c r="O8413" s="21"/>
      <c r="Q8413" s="29"/>
      <c r="U8413" s="17"/>
      <c r="V8413" s="2" t="s">
        <v>1986</v>
      </c>
      <c r="X8413" t="s">
        <v>7732</v>
      </c>
      <c r="Y8413" t="str">
        <f t="shared" si="528"/>
        <v/>
      </c>
      <c r="AA8413" t="str">
        <f t="shared" si="529"/>
        <v/>
      </c>
      <c r="AC8413" s="7"/>
      <c r="AD8413" t="s">
        <v>1985</v>
      </c>
      <c r="AE8413">
        <f t="shared" si="527"/>
        <v>0</v>
      </c>
      <c r="AG8413" s="2"/>
      <c r="AH8413" t="s">
        <v>2779</v>
      </c>
      <c r="AI8413" s="7" t="s">
        <v>4620</v>
      </c>
    </row>
    <row r="8414" spans="1:35" ht="11" customHeight="1" outlineLevel="1" x14ac:dyDescent="0.25">
      <c r="A8414" t="s">
        <v>1137</v>
      </c>
      <c r="C8414" s="2" t="s">
        <v>12953</v>
      </c>
      <c r="D8414" s="2">
        <v>104</v>
      </c>
      <c r="E8414" s="7">
        <v>1937</v>
      </c>
      <c r="F8414" s="5" t="s">
        <v>1437</v>
      </c>
      <c r="H8414" s="5" t="s">
        <v>5038</v>
      </c>
      <c r="I8414" s="6" t="s">
        <v>624</v>
      </c>
      <c r="J8414" s="6" t="s">
        <v>8618</v>
      </c>
      <c r="K8414" s="17">
        <v>3</v>
      </c>
      <c r="L8414" s="17" t="s">
        <v>7730</v>
      </c>
      <c r="M8414" s="9">
        <v>1.1000000000000001</v>
      </c>
      <c r="N8414" s="9"/>
      <c r="O8414" s="21"/>
      <c r="Q8414" s="29"/>
      <c r="U8414" s="17"/>
      <c r="V8414" s="2">
        <v>113</v>
      </c>
      <c r="Y8414" t="str">
        <f t="shared" si="528"/>
        <v/>
      </c>
      <c r="AA8414" t="str">
        <f t="shared" si="529"/>
        <v/>
      </c>
      <c r="AC8414" s="7"/>
      <c r="AD8414" t="s">
        <v>624</v>
      </c>
      <c r="AE8414">
        <f t="shared" si="527"/>
        <v>0</v>
      </c>
      <c r="AG8414" s="2"/>
      <c r="AH8414" t="s">
        <v>2779</v>
      </c>
      <c r="AI8414" s="7" t="s">
        <v>4610</v>
      </c>
    </row>
    <row r="8415" spans="1:35" ht="11" customHeight="1" outlineLevel="1" x14ac:dyDescent="0.25">
      <c r="A8415" t="s">
        <v>1137</v>
      </c>
      <c r="C8415" s="2" t="s">
        <v>12953</v>
      </c>
      <c r="D8415" s="2">
        <v>105</v>
      </c>
      <c r="E8415" s="7">
        <v>1937</v>
      </c>
      <c r="F8415" s="5" t="s">
        <v>1438</v>
      </c>
      <c r="H8415" s="5" t="s">
        <v>1439</v>
      </c>
      <c r="I8415" s="6" t="s">
        <v>624</v>
      </c>
      <c r="J8415" s="6" t="s">
        <v>8618</v>
      </c>
      <c r="K8415" s="17">
        <v>3</v>
      </c>
      <c r="L8415" s="17" t="s">
        <v>7730</v>
      </c>
      <c r="M8415" s="9">
        <v>1.1000000000000001</v>
      </c>
      <c r="N8415" s="9"/>
      <c r="O8415" s="21"/>
      <c r="Q8415" s="29"/>
      <c r="U8415" s="17"/>
      <c r="V8415" s="2">
        <v>115</v>
      </c>
      <c r="Y8415" t="str">
        <f t="shared" si="528"/>
        <v/>
      </c>
      <c r="AA8415" t="str">
        <f t="shared" si="529"/>
        <v/>
      </c>
      <c r="AC8415" s="7"/>
      <c r="AD8415" t="s">
        <v>624</v>
      </c>
      <c r="AE8415">
        <f t="shared" si="527"/>
        <v>0</v>
      </c>
      <c r="AG8415" s="2"/>
      <c r="AH8415" t="s">
        <v>2779</v>
      </c>
      <c r="AI8415" s="7" t="s">
        <v>4610</v>
      </c>
    </row>
    <row r="8416" spans="1:35" ht="11" customHeight="1" outlineLevel="1" x14ac:dyDescent="0.25">
      <c r="A8416" t="s">
        <v>1137</v>
      </c>
      <c r="C8416" s="2" t="s">
        <v>12953</v>
      </c>
      <c r="D8416" s="2">
        <v>147</v>
      </c>
      <c r="E8416" s="7">
        <v>1944</v>
      </c>
      <c r="F8416" s="5" t="s">
        <v>1437</v>
      </c>
      <c r="H8416" s="5" t="s">
        <v>2789</v>
      </c>
      <c r="I8416" s="6" t="s">
        <v>624</v>
      </c>
      <c r="J8416" s="6"/>
      <c r="K8416" s="17">
        <v>3</v>
      </c>
      <c r="L8416" s="17" t="s">
        <v>7730</v>
      </c>
      <c r="M8416" s="9">
        <v>1</v>
      </c>
      <c r="N8416" s="9"/>
      <c r="O8416" s="21"/>
      <c r="Q8416" s="29"/>
      <c r="U8416" s="17"/>
      <c r="V8416" s="2">
        <v>158</v>
      </c>
      <c r="Y8416" t="str">
        <f t="shared" si="528"/>
        <v/>
      </c>
      <c r="AA8416" t="str">
        <f t="shared" si="529"/>
        <v/>
      </c>
      <c r="AC8416" s="7"/>
      <c r="AD8416" t="s">
        <v>624</v>
      </c>
      <c r="AE8416">
        <f t="shared" si="527"/>
        <v>0</v>
      </c>
      <c r="AG8416" s="2"/>
      <c r="AH8416" t="s">
        <v>2779</v>
      </c>
      <c r="AI8416" s="7" t="s">
        <v>4610</v>
      </c>
    </row>
    <row r="8417" spans="1:49" ht="11" customHeight="1" outlineLevel="1" x14ac:dyDescent="0.25">
      <c r="A8417" t="s">
        <v>1137</v>
      </c>
      <c r="C8417" s="2" t="s">
        <v>12953</v>
      </c>
      <c r="D8417" s="2" t="s">
        <v>36</v>
      </c>
      <c r="E8417" s="7">
        <v>1944</v>
      </c>
      <c r="F8417" s="5" t="s">
        <v>1441</v>
      </c>
      <c r="H8417" s="5" t="s">
        <v>2789</v>
      </c>
      <c r="I8417" s="6" t="s">
        <v>624</v>
      </c>
      <c r="J8417" s="6"/>
      <c r="K8417" s="17">
        <v>3</v>
      </c>
      <c r="L8417" s="17" t="s">
        <v>7730</v>
      </c>
      <c r="M8417" s="9">
        <v>3.2</v>
      </c>
      <c r="N8417" s="9"/>
      <c r="O8417" s="21"/>
      <c r="Q8417" s="29"/>
      <c r="U8417" s="17"/>
      <c r="V8417" s="2" t="s">
        <v>1440</v>
      </c>
      <c r="X8417" t="s">
        <v>7732</v>
      </c>
      <c r="Y8417" t="str">
        <f t="shared" si="528"/>
        <v/>
      </c>
      <c r="AA8417" t="str">
        <f t="shared" si="529"/>
        <v/>
      </c>
      <c r="AC8417" s="7"/>
      <c r="AD8417" t="s">
        <v>624</v>
      </c>
      <c r="AE8417">
        <f t="shared" si="527"/>
        <v>0</v>
      </c>
      <c r="AG8417" s="2"/>
      <c r="AH8417" t="s">
        <v>2779</v>
      </c>
      <c r="AI8417" s="7" t="s">
        <v>4922</v>
      </c>
    </row>
    <row r="8418" spans="1:49" ht="11" customHeight="1" x14ac:dyDescent="0.25">
      <c r="A8418" t="s">
        <v>15479</v>
      </c>
      <c r="B8418" t="s">
        <v>12954</v>
      </c>
      <c r="C8418" s="2" t="s">
        <v>12455</v>
      </c>
      <c r="E8418" s="7"/>
      <c r="F8418" s="5"/>
      <c r="H8418" s="5"/>
      <c r="I8418" s="6"/>
      <c r="J8418" s="6"/>
      <c r="K8418" s="17"/>
      <c r="L8418" s="17"/>
      <c r="M8418" s="9"/>
      <c r="N8418" s="9">
        <f>SUM(M8419:M8470)</f>
        <v>221.20000000000005</v>
      </c>
      <c r="O8418" s="21">
        <v>4182</v>
      </c>
      <c r="P8418">
        <f>COUNTIF(L8419:L8470,"*")</f>
        <v>52</v>
      </c>
      <c r="Q8418" s="29">
        <f>P8418/O8418</f>
        <v>1.2434241989478718E-2</v>
      </c>
      <c r="R8418">
        <f>COUNTIF(L8419:L8470,"Y")+COUNTIF(L8419:L8470,"S")</f>
        <v>51</v>
      </c>
      <c r="U8418" s="17" t="s">
        <v>7730</v>
      </c>
      <c r="V8418" s="2"/>
      <c r="W8418" t="s">
        <v>18431</v>
      </c>
      <c r="Y8418" t="str">
        <f t="shared" si="528"/>
        <v/>
      </c>
      <c r="AA8418" t="str">
        <f t="shared" si="529"/>
        <v/>
      </c>
      <c r="AC8418" s="7"/>
      <c r="AF8418">
        <f>COUNTIF(AE8419:AE8470,"1")</f>
        <v>5</v>
      </c>
      <c r="AG8418" s="2"/>
      <c r="AI8418" s="7"/>
      <c r="AJ8418">
        <f>COUNTIF($K8419:$K8470,"1")-COUNTIFS($K8419:$K8470,"1",$L8419:$L8470,"V")</f>
        <v>9</v>
      </c>
      <c r="AK8418">
        <f>COUNTIFS($K8419:$K8470,"1",$L8419:$L8470,"Y")+COUNTIFS($K8419:$K8470,"1",$L8419:$L8470,"s")</f>
        <v>9</v>
      </c>
      <c r="AL8418">
        <f>COUNTIF($K8419:$K8470,"2")-COUNTIFS($K8419:$K8470,"2",$L8419:$L8470,"V")</f>
        <v>4</v>
      </c>
      <c r="AM8418">
        <f>COUNTIFS($K8419:$K8470,"2",$L8419:$L8470,"Y")+COUNTIFS($K8419:$K8470,"2",$L8419:$L8470,"s")</f>
        <v>4</v>
      </c>
      <c r="AN8418">
        <f>COUNTIF($K8419:$K8470,"3")-COUNTIFS($K8419:$K8470,"3",$L8419:$L8470,"V")</f>
        <v>4</v>
      </c>
      <c r="AO8418">
        <f>COUNTIFS($K8419:$K8470,"3",$L8419:$L8470,"Y")+COUNTIFS($K8419:$K8470,"3",$L8419:$L8470,"s")</f>
        <v>4</v>
      </c>
      <c r="AP8418">
        <f>COUNTIF($K8419:$K8470,"4")-COUNTIFS($K8419:$K8470,"4",$L8419:$L8470,"V")</f>
        <v>0</v>
      </c>
      <c r="AQ8418">
        <f>COUNTIFS($K8419:$K8470,"4",$L8419:$L8470,"Y")+COUNTIFS($K8419:$K8470,"4",$L8419:$L8470,"s")</f>
        <v>0</v>
      </c>
      <c r="AR8418">
        <f>COUNTIF($K8419:$K8470,"5")-COUNTIFS($K8419:$K8470,"5",$L8419:$L8470,"V")</f>
        <v>4</v>
      </c>
      <c r="AS8418">
        <f>COUNTIFS($K8419:$K8470,"5",$L8419:$L8470,"Y")+COUNTIFS($K8419:$K8470,"5",$L8419:$L8470,"s")</f>
        <v>4</v>
      </c>
      <c r="AT8418">
        <f>COUNTIF($K8419:$K8470,"6")-COUNTIFS($K8419:$K8470,"6",$L8419:$L8470,"V")</f>
        <v>31</v>
      </c>
      <c r="AU8418">
        <f>COUNTIFS($K8419:$K8470,"6",$L8419:$L8470,"Y")+COUNTIFS($K8419:$K8470,"6",$L8419:$L8470,"s")</f>
        <v>30</v>
      </c>
      <c r="AV8418">
        <f>COUNTIF($K8419:$K8470,"7")-COUNTIFS($K8419:$K8470,"7",$L8419:$L8470,"V")</f>
        <v>0</v>
      </c>
      <c r="AW8418">
        <f>COUNTIFS($K8419:$K8470,"7",$L8419:$L8470,"Y")+COUNTIFS($K8419:$K8470,"7",$L8419:$L8470,"s")</f>
        <v>0</v>
      </c>
    </row>
    <row r="8419" spans="1:49" ht="11" customHeight="1" outlineLevel="1" x14ac:dyDescent="0.25">
      <c r="A8419" t="s">
        <v>1442</v>
      </c>
      <c r="C8419" s="2" t="s">
        <v>12455</v>
      </c>
      <c r="D8419" s="2">
        <v>4</v>
      </c>
      <c r="E8419" s="7">
        <v>1984</v>
      </c>
      <c r="F8419" s="5" t="s">
        <v>2974</v>
      </c>
      <c r="H8419" s="5" t="s">
        <v>5398</v>
      </c>
      <c r="I8419" s="6" t="s">
        <v>14897</v>
      </c>
      <c r="J8419" s="6" t="s">
        <v>15419</v>
      </c>
      <c r="K8419" s="17">
        <v>3</v>
      </c>
      <c r="L8419" s="17" t="s">
        <v>7730</v>
      </c>
      <c r="M8419" s="9">
        <v>2</v>
      </c>
      <c r="N8419" s="9"/>
      <c r="O8419" s="21"/>
      <c r="Q8419" s="29"/>
      <c r="U8419" s="17"/>
      <c r="V8419" s="2"/>
      <c r="Y8419" t="str">
        <f t="shared" si="528"/>
        <v/>
      </c>
      <c r="AA8419" t="str">
        <f t="shared" si="529"/>
        <v/>
      </c>
      <c r="AC8419" s="7"/>
      <c r="AD8419" t="s">
        <v>14897</v>
      </c>
      <c r="AE8419">
        <f t="shared" ref="AE8419:AE8450" si="530">COUNTIF(I8419,"*Fuji*")</f>
        <v>0</v>
      </c>
      <c r="AG8419" s="2"/>
      <c r="AI8419" s="7"/>
    </row>
    <row r="8420" spans="1:49" ht="11" customHeight="1" outlineLevel="1" x14ac:dyDescent="0.25">
      <c r="A8420" t="s">
        <v>1442</v>
      </c>
      <c r="C8420" s="2" t="s">
        <v>12455</v>
      </c>
      <c r="D8420" s="2">
        <v>5</v>
      </c>
      <c r="E8420" s="7">
        <v>1984</v>
      </c>
      <c r="F8420" s="5" t="s">
        <v>6383</v>
      </c>
      <c r="H8420" s="5" t="s">
        <v>5398</v>
      </c>
      <c r="I8420" s="6" t="s">
        <v>15421</v>
      </c>
      <c r="J8420" s="6" t="s">
        <v>15420</v>
      </c>
      <c r="K8420" s="17">
        <v>6</v>
      </c>
      <c r="L8420" s="17" t="s">
        <v>7730</v>
      </c>
      <c r="M8420" s="9">
        <v>0.55000000000000004</v>
      </c>
      <c r="N8420" s="9"/>
      <c r="O8420" s="21"/>
      <c r="Q8420" s="29"/>
      <c r="U8420" s="17"/>
      <c r="V8420" s="2"/>
      <c r="Y8420" t="str">
        <f t="shared" si="528"/>
        <v/>
      </c>
      <c r="AA8420" t="str">
        <f t="shared" si="529"/>
        <v/>
      </c>
      <c r="AC8420" s="7"/>
      <c r="AD8420" t="s">
        <v>15421</v>
      </c>
      <c r="AE8420">
        <f t="shared" si="530"/>
        <v>0</v>
      </c>
      <c r="AG8420" s="2"/>
      <c r="AI8420" s="7"/>
    </row>
    <row r="8421" spans="1:49" ht="11" customHeight="1" outlineLevel="1" x14ac:dyDescent="0.25">
      <c r="A8421" t="s">
        <v>1442</v>
      </c>
      <c r="C8421" s="2" t="s">
        <v>12455</v>
      </c>
      <c r="D8421" s="2">
        <v>6</v>
      </c>
      <c r="E8421" s="7">
        <v>1984</v>
      </c>
      <c r="F8421" s="5" t="s">
        <v>3217</v>
      </c>
      <c r="H8421" s="5" t="s">
        <v>5398</v>
      </c>
      <c r="I8421" s="6" t="s">
        <v>15422</v>
      </c>
      <c r="J8421" s="6" t="s">
        <v>15420</v>
      </c>
      <c r="K8421" s="17">
        <v>6</v>
      </c>
      <c r="L8421" s="17" t="s">
        <v>7730</v>
      </c>
      <c r="M8421" s="9">
        <v>0.55000000000000004</v>
      </c>
      <c r="N8421" s="9"/>
      <c r="O8421" s="21"/>
      <c r="Q8421" s="29"/>
      <c r="U8421" s="17"/>
      <c r="V8421" s="2"/>
      <c r="Y8421" t="str">
        <f t="shared" si="528"/>
        <v/>
      </c>
      <c r="AA8421" t="str">
        <f t="shared" si="529"/>
        <v/>
      </c>
      <c r="AC8421" s="7"/>
      <c r="AD8421" t="s">
        <v>15422</v>
      </c>
      <c r="AE8421">
        <f t="shared" si="530"/>
        <v>0</v>
      </c>
      <c r="AG8421" s="2"/>
      <c r="AI8421" s="7"/>
    </row>
    <row r="8422" spans="1:49" ht="11" customHeight="1" outlineLevel="1" x14ac:dyDescent="0.25">
      <c r="A8422" t="s">
        <v>1442</v>
      </c>
      <c r="C8422" s="2" t="s">
        <v>12455</v>
      </c>
      <c r="D8422" s="2">
        <v>7</v>
      </c>
      <c r="E8422" s="7">
        <v>1984</v>
      </c>
      <c r="F8422" s="5" t="s">
        <v>5139</v>
      </c>
      <c r="H8422" s="5" t="s">
        <v>5398</v>
      </c>
      <c r="I8422" s="6" t="s">
        <v>15423</v>
      </c>
      <c r="J8422" s="6" t="s">
        <v>15420</v>
      </c>
      <c r="K8422" s="17">
        <v>6</v>
      </c>
      <c r="L8422" s="17" t="s">
        <v>7730</v>
      </c>
      <c r="M8422" s="9">
        <v>0.55000000000000004</v>
      </c>
      <c r="N8422" s="9"/>
      <c r="O8422" s="21"/>
      <c r="Q8422" s="29"/>
      <c r="U8422" s="17"/>
      <c r="V8422" s="2"/>
      <c r="Y8422" t="str">
        <f t="shared" si="528"/>
        <v/>
      </c>
      <c r="AA8422" t="str">
        <f t="shared" si="529"/>
        <v/>
      </c>
      <c r="AC8422" s="7"/>
      <c r="AD8422" t="s">
        <v>15423</v>
      </c>
      <c r="AE8422">
        <f t="shared" si="530"/>
        <v>0</v>
      </c>
      <c r="AG8422" s="2"/>
      <c r="AI8422" s="7"/>
    </row>
    <row r="8423" spans="1:49" ht="11" customHeight="1" outlineLevel="1" x14ac:dyDescent="0.25">
      <c r="A8423" t="s">
        <v>1442</v>
      </c>
      <c r="C8423" s="2" t="s">
        <v>12455</v>
      </c>
      <c r="D8423" s="2">
        <v>8</v>
      </c>
      <c r="E8423" s="7">
        <v>1984</v>
      </c>
      <c r="F8423" s="5" t="s">
        <v>5138</v>
      </c>
      <c r="H8423" s="5" t="s">
        <v>5398</v>
      </c>
      <c r="I8423" s="6" t="s">
        <v>15424</v>
      </c>
      <c r="J8423" s="6" t="s">
        <v>15420</v>
      </c>
      <c r="K8423" s="17">
        <v>6</v>
      </c>
      <c r="L8423" s="17" t="s">
        <v>7730</v>
      </c>
      <c r="M8423" s="9">
        <v>0.55000000000000004</v>
      </c>
      <c r="N8423" s="9"/>
      <c r="O8423" s="21"/>
      <c r="Q8423" s="29"/>
      <c r="U8423" s="17"/>
      <c r="V8423" s="2"/>
      <c r="Y8423" t="str">
        <f t="shared" si="528"/>
        <v/>
      </c>
      <c r="AA8423" t="str">
        <f t="shared" si="529"/>
        <v/>
      </c>
      <c r="AC8423" s="7"/>
      <c r="AD8423" t="s">
        <v>15424</v>
      </c>
      <c r="AE8423">
        <f t="shared" si="530"/>
        <v>0</v>
      </c>
      <c r="AG8423" s="2"/>
      <c r="AI8423" s="7"/>
    </row>
    <row r="8424" spans="1:49" ht="11" customHeight="1" outlineLevel="1" x14ac:dyDescent="0.25">
      <c r="A8424" t="s">
        <v>1442</v>
      </c>
      <c r="C8424" s="2" t="s">
        <v>12455</v>
      </c>
      <c r="D8424" s="2">
        <v>9</v>
      </c>
      <c r="E8424" s="7">
        <v>1984</v>
      </c>
      <c r="F8424" s="5" t="s">
        <v>4717</v>
      </c>
      <c r="H8424" s="5" t="s">
        <v>5398</v>
      </c>
      <c r="I8424" s="6" t="s">
        <v>15430</v>
      </c>
      <c r="J8424" s="6" t="s">
        <v>15420</v>
      </c>
      <c r="K8424" s="17">
        <v>6</v>
      </c>
      <c r="L8424" s="17" t="s">
        <v>7730</v>
      </c>
      <c r="M8424" s="9">
        <v>0.55000000000000004</v>
      </c>
      <c r="N8424" s="9"/>
      <c r="O8424" s="21"/>
      <c r="Q8424" s="29"/>
      <c r="U8424" s="17"/>
      <c r="V8424" s="2"/>
      <c r="Y8424" t="str">
        <f t="shared" si="528"/>
        <v/>
      </c>
      <c r="AA8424" t="str">
        <f t="shared" si="529"/>
        <v/>
      </c>
      <c r="AC8424" s="7"/>
      <c r="AD8424" t="s">
        <v>15430</v>
      </c>
      <c r="AE8424">
        <f t="shared" si="530"/>
        <v>0</v>
      </c>
      <c r="AG8424" s="2"/>
      <c r="AI8424" s="7"/>
    </row>
    <row r="8425" spans="1:49" ht="11" customHeight="1" outlineLevel="1" x14ac:dyDescent="0.25">
      <c r="A8425" t="s">
        <v>1442</v>
      </c>
      <c r="C8425" s="2" t="s">
        <v>12455</v>
      </c>
      <c r="D8425" s="2">
        <v>10</v>
      </c>
      <c r="E8425" s="7">
        <v>1984</v>
      </c>
      <c r="F8425" s="5" t="s">
        <v>2974</v>
      </c>
      <c r="H8425" s="5" t="s">
        <v>5398</v>
      </c>
      <c r="I8425" s="6" t="s">
        <v>15425</v>
      </c>
      <c r="J8425" s="6" t="s">
        <v>15420</v>
      </c>
      <c r="K8425" s="17">
        <v>6</v>
      </c>
      <c r="L8425" s="17" t="s">
        <v>7730</v>
      </c>
      <c r="M8425" s="9">
        <v>0.55000000000000004</v>
      </c>
      <c r="N8425" s="9"/>
      <c r="O8425" s="21"/>
      <c r="Q8425" s="29"/>
      <c r="U8425" s="17"/>
      <c r="V8425" s="2"/>
      <c r="Y8425" t="str">
        <f t="shared" si="528"/>
        <v/>
      </c>
      <c r="AA8425" t="str">
        <f t="shared" si="529"/>
        <v/>
      </c>
      <c r="AC8425" s="7"/>
      <c r="AD8425" t="s">
        <v>15425</v>
      </c>
      <c r="AE8425">
        <f t="shared" si="530"/>
        <v>0</v>
      </c>
      <c r="AG8425" s="2"/>
      <c r="AI8425" s="7"/>
    </row>
    <row r="8426" spans="1:49" ht="11" customHeight="1" outlineLevel="1" x14ac:dyDescent="0.25">
      <c r="A8426" t="s">
        <v>1442</v>
      </c>
      <c r="C8426" s="2" t="s">
        <v>12455</v>
      </c>
      <c r="D8426" s="2">
        <v>11</v>
      </c>
      <c r="E8426" s="7">
        <v>1984</v>
      </c>
      <c r="F8426" s="5" t="s">
        <v>7624</v>
      </c>
      <c r="H8426" s="5" t="s">
        <v>5398</v>
      </c>
      <c r="I8426" s="6" t="s">
        <v>15426</v>
      </c>
      <c r="J8426" s="6" t="s">
        <v>15420</v>
      </c>
      <c r="K8426" s="17">
        <v>6</v>
      </c>
      <c r="L8426" s="17" t="s">
        <v>7730</v>
      </c>
      <c r="M8426" s="9">
        <v>0.55000000000000004</v>
      </c>
      <c r="N8426" s="9"/>
      <c r="O8426" s="21"/>
      <c r="Q8426" s="29"/>
      <c r="U8426" s="17"/>
      <c r="V8426" s="2"/>
      <c r="Y8426" t="str">
        <f t="shared" si="528"/>
        <v/>
      </c>
      <c r="AA8426" t="str">
        <f t="shared" si="529"/>
        <v/>
      </c>
      <c r="AC8426" s="7"/>
      <c r="AD8426" t="s">
        <v>15426</v>
      </c>
      <c r="AE8426">
        <f t="shared" si="530"/>
        <v>0</v>
      </c>
      <c r="AG8426" s="2"/>
      <c r="AI8426" s="7"/>
    </row>
    <row r="8427" spans="1:49" ht="11" customHeight="1" outlineLevel="1" x14ac:dyDescent="0.25">
      <c r="A8427" t="s">
        <v>1442</v>
      </c>
      <c r="C8427" s="2" t="s">
        <v>12455</v>
      </c>
      <c r="D8427" s="2">
        <v>12</v>
      </c>
      <c r="E8427" s="7">
        <v>1984</v>
      </c>
      <c r="F8427" s="5" t="s">
        <v>5279</v>
      </c>
      <c r="H8427" s="5" t="s">
        <v>5398</v>
      </c>
      <c r="I8427" s="6" t="s">
        <v>15427</v>
      </c>
      <c r="J8427" s="6" t="s">
        <v>15420</v>
      </c>
      <c r="K8427" s="17">
        <v>6</v>
      </c>
      <c r="L8427" s="17" t="s">
        <v>7730</v>
      </c>
      <c r="M8427" s="9">
        <v>0.55000000000000004</v>
      </c>
      <c r="N8427" s="9"/>
      <c r="O8427" s="21"/>
      <c r="Q8427" s="29"/>
      <c r="U8427" s="17"/>
      <c r="V8427" s="2"/>
      <c r="Y8427" t="str">
        <f t="shared" si="528"/>
        <v/>
      </c>
      <c r="AA8427" t="str">
        <f t="shared" si="529"/>
        <v/>
      </c>
      <c r="AC8427" s="7"/>
      <c r="AD8427" t="s">
        <v>15427</v>
      </c>
      <c r="AE8427">
        <f t="shared" si="530"/>
        <v>0</v>
      </c>
      <c r="AG8427" s="2"/>
      <c r="AI8427" s="7"/>
    </row>
    <row r="8428" spans="1:49" ht="11" customHeight="1" outlineLevel="1" x14ac:dyDescent="0.25">
      <c r="A8428" t="s">
        <v>1442</v>
      </c>
      <c r="C8428" s="2" t="s">
        <v>12455</v>
      </c>
      <c r="D8428" s="2">
        <v>13</v>
      </c>
      <c r="E8428" s="7">
        <v>1984</v>
      </c>
      <c r="F8428" s="5" t="s">
        <v>4069</v>
      </c>
      <c r="H8428" s="5" t="s">
        <v>5398</v>
      </c>
      <c r="I8428" s="6" t="s">
        <v>15428</v>
      </c>
      <c r="J8428" s="6" t="s">
        <v>15420</v>
      </c>
      <c r="K8428" s="17">
        <v>6</v>
      </c>
      <c r="L8428" s="17" t="s">
        <v>7730</v>
      </c>
      <c r="M8428" s="9">
        <v>0.55000000000000004</v>
      </c>
      <c r="N8428" s="9"/>
      <c r="O8428" s="21"/>
      <c r="Q8428" s="29"/>
      <c r="U8428" s="17"/>
      <c r="V8428" s="2"/>
      <c r="Y8428" t="str">
        <f t="shared" si="528"/>
        <v/>
      </c>
      <c r="AA8428" t="str">
        <f t="shared" si="529"/>
        <v/>
      </c>
      <c r="AC8428" s="7"/>
      <c r="AD8428" t="s">
        <v>15428</v>
      </c>
      <c r="AE8428">
        <f t="shared" si="530"/>
        <v>0</v>
      </c>
      <c r="AG8428" s="2"/>
      <c r="AI8428" s="7"/>
    </row>
    <row r="8429" spans="1:49" ht="11" customHeight="1" outlineLevel="1" x14ac:dyDescent="0.25">
      <c r="A8429" t="s">
        <v>1442</v>
      </c>
      <c r="C8429" s="2" t="s">
        <v>12455</v>
      </c>
      <c r="D8429" s="2">
        <v>14</v>
      </c>
      <c r="E8429" s="7">
        <v>1984</v>
      </c>
      <c r="F8429" s="5">
        <v>1</v>
      </c>
      <c r="H8429" s="5" t="s">
        <v>5398</v>
      </c>
      <c r="I8429" s="6" t="s">
        <v>15429</v>
      </c>
      <c r="J8429" s="6" t="s">
        <v>15420</v>
      </c>
      <c r="K8429" s="17">
        <v>6</v>
      </c>
      <c r="L8429" s="17" t="s">
        <v>7730</v>
      </c>
      <c r="M8429" s="9">
        <v>0.55000000000000004</v>
      </c>
      <c r="N8429" s="9"/>
      <c r="O8429" s="21"/>
      <c r="Q8429" s="29"/>
      <c r="U8429" s="17"/>
      <c r="V8429" s="2"/>
      <c r="Y8429" t="str">
        <f t="shared" si="528"/>
        <v/>
      </c>
      <c r="AA8429" t="str">
        <f t="shared" si="529"/>
        <v/>
      </c>
      <c r="AC8429" s="7"/>
      <c r="AD8429" t="s">
        <v>15429</v>
      </c>
      <c r="AE8429">
        <f t="shared" si="530"/>
        <v>0</v>
      </c>
      <c r="AG8429" s="2"/>
      <c r="AI8429" s="7"/>
    </row>
    <row r="8430" spans="1:49" ht="11" customHeight="1" outlineLevel="1" x14ac:dyDescent="0.25">
      <c r="A8430" t="s">
        <v>1442</v>
      </c>
      <c r="C8430" s="2" t="s">
        <v>12455</v>
      </c>
      <c r="D8430" s="2">
        <v>40</v>
      </c>
      <c r="E8430" s="7">
        <v>1985</v>
      </c>
      <c r="F8430" s="5" t="s">
        <v>4484</v>
      </c>
      <c r="H8430" s="5" t="s">
        <v>5398</v>
      </c>
      <c r="I8430" s="6" t="s">
        <v>15431</v>
      </c>
      <c r="J8430" s="6" t="s">
        <v>15420</v>
      </c>
      <c r="K8430" s="17">
        <v>6</v>
      </c>
      <c r="L8430" s="17" t="s">
        <v>7730</v>
      </c>
      <c r="M8430" s="9">
        <v>0.9</v>
      </c>
      <c r="N8430" s="9"/>
      <c r="O8430" s="21"/>
      <c r="Q8430" s="29"/>
      <c r="U8430" s="17"/>
      <c r="V8430" s="2"/>
      <c r="Y8430" t="str">
        <f t="shared" si="528"/>
        <v/>
      </c>
      <c r="AA8430" t="str">
        <f t="shared" si="529"/>
        <v/>
      </c>
      <c r="AC8430" s="7"/>
      <c r="AD8430" t="s">
        <v>15431</v>
      </c>
      <c r="AE8430">
        <f t="shared" si="530"/>
        <v>0</v>
      </c>
      <c r="AG8430" s="2"/>
      <c r="AI8430" s="7"/>
    </row>
    <row r="8431" spans="1:49" ht="11" customHeight="1" outlineLevel="1" x14ac:dyDescent="0.25">
      <c r="A8431" t="s">
        <v>1442</v>
      </c>
      <c r="C8431" s="2" t="s">
        <v>12455</v>
      </c>
      <c r="D8431" s="2">
        <v>41</v>
      </c>
      <c r="E8431" s="7">
        <v>1985</v>
      </c>
      <c r="F8431" s="5" t="s">
        <v>5504</v>
      </c>
      <c r="H8431" s="5" t="s">
        <v>5398</v>
      </c>
      <c r="I8431" s="6" t="s">
        <v>15432</v>
      </c>
      <c r="J8431" s="6" t="s">
        <v>15420</v>
      </c>
      <c r="K8431" s="17">
        <v>6</v>
      </c>
      <c r="L8431" s="17" t="s">
        <v>7730</v>
      </c>
      <c r="M8431" s="9">
        <v>0.9</v>
      </c>
      <c r="N8431" s="9"/>
      <c r="O8431" s="21"/>
      <c r="Q8431" s="29"/>
      <c r="U8431" s="17"/>
      <c r="V8431" s="2"/>
      <c r="Y8431" t="str">
        <f t="shared" si="528"/>
        <v/>
      </c>
      <c r="AA8431" t="str">
        <f t="shared" si="529"/>
        <v/>
      </c>
      <c r="AC8431" s="7"/>
      <c r="AD8431" t="s">
        <v>15432</v>
      </c>
      <c r="AE8431">
        <f t="shared" si="530"/>
        <v>0</v>
      </c>
      <c r="AG8431" s="2"/>
      <c r="AI8431" s="7"/>
    </row>
    <row r="8432" spans="1:49" ht="11" customHeight="1" outlineLevel="1" x14ac:dyDescent="0.25">
      <c r="A8432" t="s">
        <v>1442</v>
      </c>
      <c r="C8432" s="2" t="s">
        <v>12455</v>
      </c>
      <c r="D8432" s="2">
        <v>42</v>
      </c>
      <c r="E8432" s="7">
        <v>1985</v>
      </c>
      <c r="F8432" s="5" t="s">
        <v>7602</v>
      </c>
      <c r="H8432" s="5" t="s">
        <v>5398</v>
      </c>
      <c r="I8432" s="6" t="s">
        <v>15433</v>
      </c>
      <c r="J8432" s="6" t="s">
        <v>15420</v>
      </c>
      <c r="K8432" s="17">
        <v>6</v>
      </c>
      <c r="L8432" s="17" t="s">
        <v>7730</v>
      </c>
      <c r="M8432" s="9">
        <v>0.9</v>
      </c>
      <c r="N8432" s="9"/>
      <c r="O8432" s="21"/>
      <c r="Q8432" s="29"/>
      <c r="U8432" s="17"/>
      <c r="V8432" s="2"/>
      <c r="Y8432" t="str">
        <f t="shared" si="528"/>
        <v/>
      </c>
      <c r="AA8432" t="str">
        <f t="shared" si="529"/>
        <v/>
      </c>
      <c r="AC8432" s="7"/>
      <c r="AD8432" t="s">
        <v>15433</v>
      </c>
      <c r="AE8432">
        <f t="shared" si="530"/>
        <v>0</v>
      </c>
      <c r="AG8432" s="2"/>
      <c r="AI8432" s="7"/>
    </row>
    <row r="8433" spans="1:35" ht="11" customHeight="1" outlineLevel="1" x14ac:dyDescent="0.25">
      <c r="A8433" t="s">
        <v>1442</v>
      </c>
      <c r="C8433" s="2" t="s">
        <v>12455</v>
      </c>
      <c r="D8433" s="2">
        <v>43</v>
      </c>
      <c r="E8433" s="7">
        <v>1985</v>
      </c>
      <c r="F8433" s="5" t="s">
        <v>3653</v>
      </c>
      <c r="H8433" s="5" t="s">
        <v>5398</v>
      </c>
      <c r="I8433" s="6" t="s">
        <v>15434</v>
      </c>
      <c r="J8433" s="6" t="s">
        <v>15420</v>
      </c>
      <c r="K8433" s="17">
        <v>6</v>
      </c>
      <c r="L8433" s="17" t="s">
        <v>7730</v>
      </c>
      <c r="M8433" s="9">
        <v>0.9</v>
      </c>
      <c r="N8433" s="9"/>
      <c r="O8433" s="21"/>
      <c r="Q8433" s="29"/>
      <c r="U8433" s="17"/>
      <c r="V8433" s="2"/>
      <c r="Y8433" t="str">
        <f t="shared" si="528"/>
        <v/>
      </c>
      <c r="AA8433" t="str">
        <f t="shared" si="529"/>
        <v/>
      </c>
      <c r="AC8433" s="7"/>
      <c r="AD8433" t="s">
        <v>15434</v>
      </c>
      <c r="AE8433">
        <f t="shared" si="530"/>
        <v>0</v>
      </c>
      <c r="AG8433" s="2"/>
      <c r="AI8433" s="7"/>
    </row>
    <row r="8434" spans="1:35" ht="11" customHeight="1" outlineLevel="1" x14ac:dyDescent="0.25">
      <c r="A8434" t="s">
        <v>1442</v>
      </c>
      <c r="C8434" s="2" t="s">
        <v>12455</v>
      </c>
      <c r="D8434" s="2">
        <v>44</v>
      </c>
      <c r="E8434" s="7">
        <v>1985</v>
      </c>
      <c r="F8434" s="5" t="s">
        <v>9079</v>
      </c>
      <c r="H8434" s="5" t="s">
        <v>5398</v>
      </c>
      <c r="I8434" s="6" t="s">
        <v>15435</v>
      </c>
      <c r="J8434" s="6" t="s">
        <v>15420</v>
      </c>
      <c r="K8434" s="17">
        <v>6</v>
      </c>
      <c r="L8434" s="17" t="s">
        <v>7730</v>
      </c>
      <c r="M8434" s="9">
        <v>0.9</v>
      </c>
      <c r="N8434" s="9"/>
      <c r="O8434" s="21"/>
      <c r="Q8434" s="29"/>
      <c r="U8434" s="17"/>
      <c r="V8434" s="2"/>
      <c r="Y8434" t="str">
        <f t="shared" si="528"/>
        <v/>
      </c>
      <c r="AA8434" t="str">
        <f t="shared" si="529"/>
        <v/>
      </c>
      <c r="AC8434" s="7"/>
      <c r="AD8434" t="s">
        <v>15435</v>
      </c>
      <c r="AE8434">
        <f t="shared" si="530"/>
        <v>0</v>
      </c>
      <c r="AG8434" s="2"/>
      <c r="AI8434" s="7"/>
    </row>
    <row r="8435" spans="1:35" ht="11" customHeight="1" outlineLevel="1" x14ac:dyDescent="0.25">
      <c r="A8435" t="s">
        <v>1442</v>
      </c>
      <c r="C8435" s="2" t="s">
        <v>12455</v>
      </c>
      <c r="D8435" s="2">
        <v>45</v>
      </c>
      <c r="E8435" s="7">
        <v>1985</v>
      </c>
      <c r="F8435" s="5" t="s">
        <v>3421</v>
      </c>
      <c r="H8435" s="5" t="s">
        <v>5398</v>
      </c>
      <c r="I8435" s="6" t="s">
        <v>15436</v>
      </c>
      <c r="J8435" s="6" t="s">
        <v>15420</v>
      </c>
      <c r="K8435" s="17">
        <v>6</v>
      </c>
      <c r="L8435" s="17" t="s">
        <v>7730</v>
      </c>
      <c r="M8435" s="9">
        <v>0.9</v>
      </c>
      <c r="N8435" s="9"/>
      <c r="O8435" s="21"/>
      <c r="Q8435" s="29"/>
      <c r="U8435" s="17"/>
      <c r="V8435" s="2"/>
      <c r="Y8435" t="str">
        <f t="shared" si="528"/>
        <v/>
      </c>
      <c r="AA8435" t="str">
        <f t="shared" si="529"/>
        <v/>
      </c>
      <c r="AC8435" s="7"/>
      <c r="AD8435" t="s">
        <v>15436</v>
      </c>
      <c r="AE8435">
        <f t="shared" si="530"/>
        <v>0</v>
      </c>
      <c r="AG8435" s="2"/>
      <c r="AI8435" s="7"/>
    </row>
    <row r="8436" spans="1:35" ht="11" customHeight="1" outlineLevel="1" x14ac:dyDescent="0.25">
      <c r="A8436" t="s">
        <v>1442</v>
      </c>
      <c r="C8436" s="2" t="s">
        <v>12455</v>
      </c>
      <c r="D8436" s="2" t="s">
        <v>15437</v>
      </c>
      <c r="E8436" s="7">
        <v>1985</v>
      </c>
      <c r="F8436" s="5" t="s">
        <v>15438</v>
      </c>
      <c r="H8436" s="5" t="s">
        <v>5398</v>
      </c>
      <c r="I8436" s="6" t="s">
        <v>15439</v>
      </c>
      <c r="J8436" s="6" t="s">
        <v>7601</v>
      </c>
      <c r="K8436" s="17">
        <v>3</v>
      </c>
      <c r="L8436" s="17" t="s">
        <v>7730</v>
      </c>
      <c r="M8436" s="9">
        <v>5.3</v>
      </c>
      <c r="N8436" s="9"/>
      <c r="O8436" s="21"/>
      <c r="Q8436" s="29"/>
      <c r="U8436" s="17"/>
      <c r="V8436" s="2"/>
      <c r="Y8436" t="str">
        <f t="shared" si="528"/>
        <v/>
      </c>
      <c r="AA8436">
        <f t="shared" si="529"/>
        <v>1</v>
      </c>
      <c r="AC8436" s="7"/>
      <c r="AD8436" t="s">
        <v>15439</v>
      </c>
      <c r="AE8436">
        <f t="shared" si="530"/>
        <v>0</v>
      </c>
      <c r="AG8436" s="2"/>
      <c r="AI8436" s="7"/>
    </row>
    <row r="8437" spans="1:35" ht="11" customHeight="1" outlineLevel="1" x14ac:dyDescent="0.25">
      <c r="A8437" t="s">
        <v>1442</v>
      </c>
      <c r="C8437" s="2" t="s">
        <v>12455</v>
      </c>
      <c r="D8437" s="2">
        <v>71</v>
      </c>
      <c r="E8437" s="7">
        <v>1986</v>
      </c>
      <c r="F8437" s="5">
        <v>2</v>
      </c>
      <c r="H8437" s="5" t="s">
        <v>5398</v>
      </c>
      <c r="I8437" s="6" t="s">
        <v>15440</v>
      </c>
      <c r="J8437" s="6" t="s">
        <v>15420</v>
      </c>
      <c r="K8437" s="17">
        <v>6</v>
      </c>
      <c r="L8437" s="17" t="s">
        <v>7730</v>
      </c>
      <c r="M8437" s="9">
        <v>3</v>
      </c>
      <c r="N8437" s="9"/>
      <c r="O8437" s="21"/>
      <c r="Q8437" s="29"/>
      <c r="U8437" s="17"/>
      <c r="V8437" s="2"/>
      <c r="Y8437" t="str">
        <f t="shared" si="528"/>
        <v/>
      </c>
      <c r="AA8437" t="str">
        <f t="shared" si="529"/>
        <v/>
      </c>
      <c r="AC8437" s="7"/>
      <c r="AD8437" t="s">
        <v>15440</v>
      </c>
      <c r="AE8437">
        <f t="shared" si="530"/>
        <v>0</v>
      </c>
      <c r="AG8437" s="2"/>
      <c r="AI8437" s="7"/>
    </row>
    <row r="8438" spans="1:35" ht="11" customHeight="1" outlineLevel="1" x14ac:dyDescent="0.25">
      <c r="A8438" t="s">
        <v>1442</v>
      </c>
      <c r="C8438" s="2" t="s">
        <v>12455</v>
      </c>
      <c r="D8438" s="2">
        <v>72</v>
      </c>
      <c r="E8438" s="7">
        <v>1986</v>
      </c>
      <c r="F8438" s="5">
        <v>5</v>
      </c>
      <c r="H8438" s="5" t="s">
        <v>5398</v>
      </c>
      <c r="I8438" s="6" t="s">
        <v>15441</v>
      </c>
      <c r="J8438" s="6" t="s">
        <v>15420</v>
      </c>
      <c r="K8438" s="17">
        <v>6</v>
      </c>
      <c r="L8438" s="17" t="s">
        <v>20076</v>
      </c>
      <c r="M8438" s="9"/>
      <c r="N8438" s="9"/>
      <c r="O8438" s="21"/>
      <c r="Q8438" s="29"/>
      <c r="U8438" s="17"/>
      <c r="V8438" s="2"/>
      <c r="Y8438" t="str">
        <f t="shared" si="528"/>
        <v/>
      </c>
      <c r="AA8438" t="str">
        <f t="shared" si="529"/>
        <v/>
      </c>
      <c r="AC8438" s="7"/>
      <c r="AD8438" t="s">
        <v>15441</v>
      </c>
      <c r="AE8438">
        <f t="shared" si="530"/>
        <v>0</v>
      </c>
      <c r="AG8438" s="2"/>
      <c r="AI8438" s="7"/>
    </row>
    <row r="8439" spans="1:35" ht="11" customHeight="1" outlineLevel="1" x14ac:dyDescent="0.25">
      <c r="A8439" t="s">
        <v>1442</v>
      </c>
      <c r="C8439" s="2" t="s">
        <v>12455</v>
      </c>
      <c r="D8439" s="2" t="s">
        <v>20818</v>
      </c>
      <c r="E8439" s="7">
        <v>1986</v>
      </c>
      <c r="F8439" s="5" t="s">
        <v>20819</v>
      </c>
      <c r="H8439" s="5" t="s">
        <v>5398</v>
      </c>
      <c r="I8439" s="6" t="s">
        <v>20820</v>
      </c>
      <c r="J8439" s="6" t="s">
        <v>15420</v>
      </c>
      <c r="K8439" s="17">
        <v>6</v>
      </c>
      <c r="L8439" s="17" t="s">
        <v>7730</v>
      </c>
      <c r="M8439" s="9">
        <v>8.6</v>
      </c>
      <c r="N8439" s="9"/>
      <c r="O8439" s="21"/>
      <c r="Q8439" s="29"/>
      <c r="U8439" s="17"/>
      <c r="V8439" s="2"/>
      <c r="Y8439">
        <f t="shared" si="528"/>
        <v>1</v>
      </c>
      <c r="AA8439" t="str">
        <f t="shared" si="529"/>
        <v/>
      </c>
      <c r="AC8439" s="7"/>
      <c r="AD8439" t="s">
        <v>20820</v>
      </c>
      <c r="AE8439">
        <f t="shared" si="530"/>
        <v>0</v>
      </c>
      <c r="AG8439" s="2"/>
      <c r="AI8439" s="7"/>
    </row>
    <row r="8440" spans="1:35" ht="11" customHeight="1" outlineLevel="1" x14ac:dyDescent="0.25">
      <c r="A8440" t="s">
        <v>1442</v>
      </c>
      <c r="C8440" s="2" t="s">
        <v>12455</v>
      </c>
      <c r="D8440" s="2">
        <v>119</v>
      </c>
      <c r="E8440" s="7">
        <v>1987</v>
      </c>
      <c r="F8440" s="5" t="s">
        <v>8636</v>
      </c>
      <c r="H8440" s="5" t="s">
        <v>5398</v>
      </c>
      <c r="I8440" s="6" t="s">
        <v>7593</v>
      </c>
      <c r="J8440" s="6" t="s">
        <v>15420</v>
      </c>
      <c r="K8440" s="17">
        <v>6</v>
      </c>
      <c r="L8440" s="17" t="s">
        <v>7730</v>
      </c>
      <c r="M8440" s="9">
        <v>8.6</v>
      </c>
      <c r="N8440" s="9"/>
      <c r="O8440" s="21"/>
      <c r="Q8440" s="29"/>
      <c r="U8440" s="17"/>
      <c r="V8440" s="2"/>
      <c r="Y8440">
        <f t="shared" si="528"/>
        <v>1</v>
      </c>
      <c r="AA8440" t="str">
        <f t="shared" si="529"/>
        <v/>
      </c>
      <c r="AC8440" s="7"/>
      <c r="AD8440" t="s">
        <v>7593</v>
      </c>
      <c r="AE8440">
        <f t="shared" si="530"/>
        <v>0</v>
      </c>
      <c r="AG8440" s="2"/>
      <c r="AI8440" s="7"/>
    </row>
    <row r="8441" spans="1:35" ht="11" customHeight="1" outlineLevel="1" x14ac:dyDescent="0.25">
      <c r="A8441" t="s">
        <v>1442</v>
      </c>
      <c r="C8441" s="2" t="s">
        <v>12455</v>
      </c>
      <c r="D8441" s="2">
        <v>124</v>
      </c>
      <c r="E8441" s="7">
        <v>1987</v>
      </c>
      <c r="F8441" s="5" t="s">
        <v>15443</v>
      </c>
      <c r="H8441" s="5" t="s">
        <v>5398</v>
      </c>
      <c r="I8441" s="6" t="s">
        <v>15444</v>
      </c>
      <c r="J8441" s="6" t="s">
        <v>15442</v>
      </c>
      <c r="K8441" s="17">
        <v>6</v>
      </c>
      <c r="L8441" s="17" t="s">
        <v>7730</v>
      </c>
      <c r="M8441" s="9">
        <v>2.5</v>
      </c>
      <c r="N8441" s="9"/>
      <c r="O8441" s="21"/>
      <c r="Q8441" s="29"/>
      <c r="U8441" s="17"/>
      <c r="V8441" s="2"/>
      <c r="Y8441" t="str">
        <f t="shared" si="528"/>
        <v/>
      </c>
      <c r="AA8441">
        <f t="shared" si="529"/>
        <v>1</v>
      </c>
      <c r="AC8441" s="7"/>
      <c r="AD8441" t="s">
        <v>15444</v>
      </c>
      <c r="AE8441">
        <f t="shared" si="530"/>
        <v>0</v>
      </c>
      <c r="AG8441" s="2"/>
      <c r="AI8441" s="7"/>
    </row>
    <row r="8442" spans="1:35" ht="11" customHeight="1" outlineLevel="1" x14ac:dyDescent="0.25">
      <c r="A8442" t="s">
        <v>1442</v>
      </c>
      <c r="C8442" s="2" t="s">
        <v>12455</v>
      </c>
      <c r="D8442" s="2" t="s">
        <v>15446</v>
      </c>
      <c r="E8442" s="7">
        <v>1988</v>
      </c>
      <c r="F8442" s="5" t="s">
        <v>15447</v>
      </c>
      <c r="H8442" s="5" t="s">
        <v>5398</v>
      </c>
      <c r="I8442" s="6" t="s">
        <v>15448</v>
      </c>
      <c r="J8442" s="6" t="s">
        <v>15445</v>
      </c>
      <c r="K8442" s="17">
        <v>5</v>
      </c>
      <c r="L8442" s="17" t="s">
        <v>7730</v>
      </c>
      <c r="M8442" s="9">
        <v>6.5</v>
      </c>
      <c r="N8442" s="9"/>
      <c r="O8442" s="21"/>
      <c r="Q8442" s="29"/>
      <c r="U8442" s="17"/>
      <c r="V8442" s="2"/>
      <c r="Y8442" t="str">
        <f t="shared" si="528"/>
        <v/>
      </c>
      <c r="AA8442">
        <f t="shared" si="529"/>
        <v>1</v>
      </c>
      <c r="AC8442" s="7"/>
      <c r="AD8442" t="s">
        <v>15448</v>
      </c>
      <c r="AE8442">
        <f t="shared" si="530"/>
        <v>0</v>
      </c>
      <c r="AG8442" s="2"/>
      <c r="AI8442" s="7"/>
    </row>
    <row r="8443" spans="1:35" ht="11" customHeight="1" outlineLevel="1" x14ac:dyDescent="0.25">
      <c r="A8443" t="s">
        <v>1442</v>
      </c>
      <c r="C8443" s="2" t="s">
        <v>12455</v>
      </c>
      <c r="D8443" s="2">
        <v>176</v>
      </c>
      <c r="E8443" s="7">
        <v>1988</v>
      </c>
      <c r="F8443" s="5" t="s">
        <v>5140</v>
      </c>
      <c r="H8443" s="5" t="s">
        <v>5398</v>
      </c>
      <c r="I8443" s="6" t="s">
        <v>15448</v>
      </c>
      <c r="J8443" s="6" t="s">
        <v>15445</v>
      </c>
      <c r="K8443" s="17">
        <v>5</v>
      </c>
      <c r="L8443" s="17" t="s">
        <v>7730</v>
      </c>
      <c r="M8443" s="9">
        <v>3.5</v>
      </c>
      <c r="N8443" s="9"/>
      <c r="O8443" s="21"/>
      <c r="Q8443" s="29"/>
      <c r="U8443" s="17"/>
      <c r="V8443" s="2"/>
      <c r="Y8443" t="str">
        <f t="shared" si="528"/>
        <v/>
      </c>
      <c r="AA8443" t="str">
        <f t="shared" si="529"/>
        <v/>
      </c>
      <c r="AC8443" s="7"/>
      <c r="AD8443" t="s">
        <v>15448</v>
      </c>
      <c r="AE8443">
        <f t="shared" si="530"/>
        <v>0</v>
      </c>
      <c r="AG8443" s="2"/>
      <c r="AI8443" s="7"/>
    </row>
    <row r="8444" spans="1:35" ht="11" customHeight="1" outlineLevel="1" x14ac:dyDescent="0.25">
      <c r="A8444" t="s">
        <v>1442</v>
      </c>
      <c r="C8444" s="2" t="s">
        <v>12455</v>
      </c>
      <c r="D8444" s="2">
        <v>177</v>
      </c>
      <c r="E8444" s="7">
        <v>1988</v>
      </c>
      <c r="F8444" s="5" t="s">
        <v>5140</v>
      </c>
      <c r="H8444" s="5" t="s">
        <v>5398</v>
      </c>
      <c r="I8444" s="6" t="s">
        <v>15448</v>
      </c>
      <c r="J8444" s="6" t="s">
        <v>15445</v>
      </c>
      <c r="K8444" s="17">
        <v>5</v>
      </c>
      <c r="L8444" s="17" t="s">
        <v>7730</v>
      </c>
      <c r="M8444" s="9">
        <v>3.5</v>
      </c>
      <c r="N8444" s="9"/>
      <c r="O8444" s="21"/>
      <c r="Q8444" s="29"/>
      <c r="U8444" s="17"/>
      <c r="V8444" s="2"/>
      <c r="Y8444" t="str">
        <f t="shared" si="528"/>
        <v/>
      </c>
      <c r="AA8444" t="str">
        <f t="shared" si="529"/>
        <v/>
      </c>
      <c r="AC8444" s="7"/>
      <c r="AD8444" t="s">
        <v>15448</v>
      </c>
      <c r="AE8444">
        <f t="shared" si="530"/>
        <v>0</v>
      </c>
      <c r="AG8444" s="2"/>
      <c r="AI8444" s="7"/>
    </row>
    <row r="8445" spans="1:35" ht="11" customHeight="1" outlineLevel="1" x14ac:dyDescent="0.25">
      <c r="A8445" t="s">
        <v>1442</v>
      </c>
      <c r="C8445" s="2" t="s">
        <v>12455</v>
      </c>
      <c r="D8445" s="2">
        <v>178</v>
      </c>
      <c r="E8445" s="7">
        <v>1988</v>
      </c>
      <c r="F8445" s="5" t="s">
        <v>5140</v>
      </c>
      <c r="H8445" s="5" t="s">
        <v>5398</v>
      </c>
      <c r="I8445" s="6" t="s">
        <v>15448</v>
      </c>
      <c r="J8445" s="6" t="s">
        <v>15445</v>
      </c>
      <c r="K8445" s="17">
        <v>5</v>
      </c>
      <c r="L8445" s="17" t="s">
        <v>7730</v>
      </c>
      <c r="M8445" s="9">
        <v>3.5</v>
      </c>
      <c r="N8445" s="9"/>
      <c r="O8445" s="21"/>
      <c r="Q8445" s="29"/>
      <c r="U8445" s="17"/>
      <c r="V8445" s="2"/>
      <c r="Y8445" t="str">
        <f t="shared" si="528"/>
        <v/>
      </c>
      <c r="AA8445" t="str">
        <f t="shared" si="529"/>
        <v/>
      </c>
      <c r="AC8445" s="7"/>
      <c r="AD8445" t="s">
        <v>15448</v>
      </c>
      <c r="AE8445">
        <f t="shared" si="530"/>
        <v>0</v>
      </c>
      <c r="AG8445" s="2"/>
      <c r="AI8445" s="7"/>
    </row>
    <row r="8446" spans="1:35" ht="11" customHeight="1" outlineLevel="1" x14ac:dyDescent="0.25">
      <c r="A8446" t="s">
        <v>1442</v>
      </c>
      <c r="C8446" s="2" t="s">
        <v>12455</v>
      </c>
      <c r="D8446" s="2" t="s">
        <v>15449</v>
      </c>
      <c r="E8446" s="7">
        <v>1988</v>
      </c>
      <c r="F8446" s="5" t="s">
        <v>11725</v>
      </c>
      <c r="H8446" s="5" t="s">
        <v>5398</v>
      </c>
      <c r="I8446" s="6" t="s">
        <v>15450</v>
      </c>
      <c r="J8446" s="6" t="s">
        <v>7078</v>
      </c>
      <c r="K8446" s="17">
        <v>3</v>
      </c>
      <c r="L8446" s="17" t="s">
        <v>7730</v>
      </c>
      <c r="M8446" s="9">
        <v>5</v>
      </c>
      <c r="N8446" s="9"/>
      <c r="O8446" s="21"/>
      <c r="Q8446" s="29"/>
      <c r="U8446" s="17"/>
      <c r="V8446" s="2"/>
      <c r="Y8446" t="str">
        <f t="shared" si="528"/>
        <v/>
      </c>
      <c r="AA8446" t="str">
        <f t="shared" si="529"/>
        <v/>
      </c>
      <c r="AC8446" s="7"/>
      <c r="AD8446" t="s">
        <v>15450</v>
      </c>
      <c r="AE8446">
        <f t="shared" si="530"/>
        <v>0</v>
      </c>
      <c r="AG8446" s="2"/>
      <c r="AI8446" s="7"/>
    </row>
    <row r="8447" spans="1:35" ht="11" customHeight="1" outlineLevel="1" x14ac:dyDescent="0.25">
      <c r="A8447" t="s">
        <v>1442</v>
      </c>
      <c r="C8447" s="2" t="s">
        <v>12455</v>
      </c>
      <c r="D8447" s="2">
        <v>203</v>
      </c>
      <c r="E8447" s="7">
        <v>1988</v>
      </c>
      <c r="F8447" s="5" t="s">
        <v>5240</v>
      </c>
      <c r="H8447" s="5" t="s">
        <v>5398</v>
      </c>
      <c r="I8447" s="6" t="s">
        <v>15452</v>
      </c>
      <c r="J8447" s="6" t="s">
        <v>15451</v>
      </c>
      <c r="K8447" s="17">
        <v>6</v>
      </c>
      <c r="L8447" s="17" t="s">
        <v>7730</v>
      </c>
      <c r="M8447" s="9">
        <v>2.5</v>
      </c>
      <c r="N8447" s="9"/>
      <c r="O8447" s="21"/>
      <c r="Q8447" s="29"/>
      <c r="U8447" s="17"/>
      <c r="V8447" s="2"/>
      <c r="Y8447" t="str">
        <f t="shared" si="528"/>
        <v/>
      </c>
      <c r="AA8447" t="str">
        <f t="shared" si="529"/>
        <v/>
      </c>
      <c r="AC8447" s="7"/>
      <c r="AD8447" t="s">
        <v>15452</v>
      </c>
      <c r="AE8447">
        <f t="shared" si="530"/>
        <v>0</v>
      </c>
      <c r="AG8447" s="2"/>
      <c r="AI8447" s="7"/>
    </row>
    <row r="8448" spans="1:35" ht="11" customHeight="1" outlineLevel="1" x14ac:dyDescent="0.25">
      <c r="A8448" t="s">
        <v>1442</v>
      </c>
      <c r="C8448" s="2" t="s">
        <v>12455</v>
      </c>
      <c r="D8448" s="2">
        <v>394</v>
      </c>
      <c r="E8448" s="7">
        <v>1991</v>
      </c>
      <c r="F8448" s="5" t="s">
        <v>15493</v>
      </c>
      <c r="H8448" s="5" t="s">
        <v>5398</v>
      </c>
      <c r="I8448" s="6" t="s">
        <v>20581</v>
      </c>
      <c r="J8448" s="6" t="s">
        <v>20580</v>
      </c>
      <c r="K8448" s="17">
        <v>6</v>
      </c>
      <c r="L8448" s="17" t="s">
        <v>7730</v>
      </c>
      <c r="M8448" s="9">
        <v>0.9</v>
      </c>
      <c r="N8448" s="9"/>
      <c r="O8448" s="21"/>
      <c r="Q8448" s="29"/>
      <c r="U8448" s="17"/>
      <c r="V8448" s="2"/>
      <c r="Y8448" t="str">
        <f t="shared" si="528"/>
        <v/>
      </c>
      <c r="AA8448" t="str">
        <f t="shared" si="529"/>
        <v/>
      </c>
      <c r="AC8448" s="7"/>
      <c r="AD8448" t="s">
        <v>20581</v>
      </c>
      <c r="AE8448">
        <f t="shared" si="530"/>
        <v>0</v>
      </c>
      <c r="AG8448" s="2"/>
      <c r="AI8448" s="7"/>
    </row>
    <row r="8449" spans="1:35" ht="11" customHeight="1" outlineLevel="1" x14ac:dyDescent="0.25">
      <c r="A8449" t="s">
        <v>1442</v>
      </c>
      <c r="C8449" s="2" t="s">
        <v>12455</v>
      </c>
      <c r="D8449" s="2" t="s">
        <v>15454</v>
      </c>
      <c r="E8449" s="7">
        <v>1995</v>
      </c>
      <c r="F8449" s="5" t="s">
        <v>15455</v>
      </c>
      <c r="H8449" s="5" t="s">
        <v>5398</v>
      </c>
      <c r="I8449" s="6" t="s">
        <v>15456</v>
      </c>
      <c r="J8449" s="6" t="s">
        <v>15453</v>
      </c>
      <c r="K8449" s="17">
        <v>1</v>
      </c>
      <c r="L8449" s="17" t="s">
        <v>7730</v>
      </c>
      <c r="M8449" s="9">
        <v>7.4</v>
      </c>
      <c r="N8449" s="9"/>
      <c r="O8449" s="21"/>
      <c r="Q8449" s="29"/>
      <c r="T8449">
        <v>1</v>
      </c>
      <c r="U8449" s="17"/>
      <c r="V8449" s="2"/>
      <c r="Y8449" t="str">
        <f t="shared" si="528"/>
        <v/>
      </c>
      <c r="AA8449">
        <f t="shared" si="529"/>
        <v>1</v>
      </c>
      <c r="AC8449" s="7"/>
      <c r="AD8449" t="s">
        <v>15456</v>
      </c>
      <c r="AE8449">
        <f t="shared" si="530"/>
        <v>1</v>
      </c>
      <c r="AG8449" s="2"/>
      <c r="AI8449" s="7"/>
    </row>
    <row r="8450" spans="1:35" ht="11" customHeight="1" outlineLevel="1" x14ac:dyDescent="0.25">
      <c r="A8450" t="s">
        <v>1442</v>
      </c>
      <c r="C8450" s="2" t="s">
        <v>12455</v>
      </c>
      <c r="D8450" s="2">
        <v>700</v>
      </c>
      <c r="E8450" s="7">
        <v>1996</v>
      </c>
      <c r="F8450" s="5" t="s">
        <v>1195</v>
      </c>
      <c r="H8450" s="5" t="s">
        <v>5398</v>
      </c>
      <c r="I8450" s="6" t="s">
        <v>4419</v>
      </c>
      <c r="J8450" s="6" t="s">
        <v>15418</v>
      </c>
      <c r="K8450" s="17">
        <v>1</v>
      </c>
      <c r="L8450" s="17" t="s">
        <v>20076</v>
      </c>
      <c r="M8450" s="9"/>
      <c r="N8450" s="9"/>
      <c r="O8450" s="21"/>
      <c r="Q8450" s="29"/>
      <c r="U8450" s="17"/>
      <c r="V8450" s="2">
        <v>607</v>
      </c>
      <c r="Y8450" t="str">
        <f t="shared" si="528"/>
        <v/>
      </c>
      <c r="AA8450" t="str">
        <f t="shared" si="529"/>
        <v/>
      </c>
      <c r="AC8450" s="7"/>
      <c r="AD8450" t="s">
        <v>4419</v>
      </c>
      <c r="AE8450">
        <f t="shared" si="530"/>
        <v>0</v>
      </c>
      <c r="AG8450" s="2"/>
      <c r="AH8450" t="s">
        <v>3142</v>
      </c>
      <c r="AI8450" s="7" t="s">
        <v>4922</v>
      </c>
    </row>
    <row r="8451" spans="1:35" ht="11" customHeight="1" outlineLevel="1" x14ac:dyDescent="0.25">
      <c r="A8451" t="s">
        <v>1442</v>
      </c>
      <c r="C8451" s="2" t="s">
        <v>12455</v>
      </c>
      <c r="D8451" s="2" t="s">
        <v>15416</v>
      </c>
      <c r="E8451" s="7">
        <v>1996</v>
      </c>
      <c r="F8451" s="5" t="s">
        <v>15417</v>
      </c>
      <c r="H8451" s="5" t="s">
        <v>5398</v>
      </c>
      <c r="I8451" s="6" t="s">
        <v>4419</v>
      </c>
      <c r="J8451" s="6" t="s">
        <v>15418</v>
      </c>
      <c r="K8451" s="17">
        <v>6</v>
      </c>
      <c r="L8451" s="17" t="s">
        <v>7730</v>
      </c>
      <c r="M8451" s="9">
        <v>9.5</v>
      </c>
      <c r="N8451" s="9"/>
      <c r="O8451" s="21"/>
      <c r="Q8451" s="29"/>
      <c r="U8451" s="17"/>
      <c r="V8451" s="2"/>
      <c r="Y8451" t="str">
        <f t="shared" si="528"/>
        <v/>
      </c>
      <c r="AA8451">
        <f t="shared" si="529"/>
        <v>1</v>
      </c>
      <c r="AC8451" s="7"/>
      <c r="AD8451" t="s">
        <v>4419</v>
      </c>
      <c r="AE8451">
        <f t="shared" ref="AE8451:AE8470" si="531">COUNTIF(I8451,"*Fuji*")</f>
        <v>0</v>
      </c>
      <c r="AG8451" s="2"/>
      <c r="AI8451" s="7"/>
    </row>
    <row r="8452" spans="1:35" ht="11" customHeight="1" outlineLevel="1" collapsed="1" x14ac:dyDescent="0.25">
      <c r="A8452" t="s">
        <v>1442</v>
      </c>
      <c r="C8452" s="2" t="s">
        <v>12455</v>
      </c>
      <c r="D8452" s="2">
        <v>727</v>
      </c>
      <c r="E8452" s="7">
        <v>1996</v>
      </c>
      <c r="F8452" s="5" t="s">
        <v>15458</v>
      </c>
      <c r="H8452" s="5" t="s">
        <v>5398</v>
      </c>
      <c r="I8452" s="6" t="s">
        <v>15459</v>
      </c>
      <c r="J8452" s="6" t="s">
        <v>15457</v>
      </c>
      <c r="K8452" s="17">
        <v>2</v>
      </c>
      <c r="L8452" s="17" t="s">
        <v>20076</v>
      </c>
      <c r="M8452" s="9"/>
      <c r="N8452" s="9"/>
      <c r="O8452" s="21"/>
      <c r="Q8452" s="29"/>
      <c r="U8452" s="17"/>
      <c r="V8452" s="2"/>
      <c r="Y8452" t="str">
        <f t="shared" si="528"/>
        <v/>
      </c>
      <c r="AA8452" t="str">
        <f t="shared" si="529"/>
        <v/>
      </c>
      <c r="AC8452" s="7"/>
      <c r="AD8452" t="s">
        <v>15459</v>
      </c>
      <c r="AE8452">
        <f t="shared" si="531"/>
        <v>0</v>
      </c>
      <c r="AG8452" s="2"/>
      <c r="AI8452" s="7"/>
    </row>
    <row r="8453" spans="1:35" ht="11" customHeight="1" outlineLevel="1" x14ac:dyDescent="0.25">
      <c r="A8453" t="s">
        <v>1442</v>
      </c>
      <c r="C8453" s="2" t="s">
        <v>12455</v>
      </c>
      <c r="D8453" s="2" t="s">
        <v>15460</v>
      </c>
      <c r="E8453" s="7">
        <v>1996</v>
      </c>
      <c r="F8453" s="5" t="s">
        <v>15461</v>
      </c>
      <c r="H8453" s="5" t="s">
        <v>5398</v>
      </c>
      <c r="I8453" s="6" t="s">
        <v>15459</v>
      </c>
      <c r="J8453" s="6" t="s">
        <v>15457</v>
      </c>
      <c r="K8453" s="17">
        <v>2</v>
      </c>
      <c r="L8453" s="17" t="s">
        <v>7730</v>
      </c>
      <c r="M8453" s="9">
        <v>7</v>
      </c>
      <c r="N8453" s="9"/>
      <c r="O8453" s="21"/>
      <c r="Q8453" s="29"/>
      <c r="U8453" s="17"/>
      <c r="V8453" s="2"/>
      <c r="Y8453" t="str">
        <f t="shared" si="528"/>
        <v/>
      </c>
      <c r="AA8453">
        <f t="shared" si="529"/>
        <v>1</v>
      </c>
      <c r="AC8453" s="7"/>
      <c r="AD8453" t="s">
        <v>15459</v>
      </c>
      <c r="AE8453">
        <f t="shared" si="531"/>
        <v>0</v>
      </c>
      <c r="AG8453" s="2"/>
      <c r="AI8453" s="7"/>
    </row>
    <row r="8454" spans="1:35" ht="11" customHeight="1" outlineLevel="1" x14ac:dyDescent="0.25">
      <c r="A8454" t="s">
        <v>1442</v>
      </c>
      <c r="C8454" s="2" t="s">
        <v>12455</v>
      </c>
      <c r="D8454" s="2" t="s">
        <v>21072</v>
      </c>
      <c r="E8454" s="7">
        <v>1999</v>
      </c>
      <c r="F8454" s="5" t="s">
        <v>21073</v>
      </c>
      <c r="H8454" s="5" t="s">
        <v>5398</v>
      </c>
      <c r="I8454" s="6" t="s">
        <v>21075</v>
      </c>
      <c r="J8454" s="6" t="s">
        <v>21074</v>
      </c>
      <c r="K8454" s="17">
        <v>1</v>
      </c>
      <c r="L8454" s="17" t="s">
        <v>7730</v>
      </c>
      <c r="M8454" s="9">
        <v>4.2</v>
      </c>
      <c r="N8454" s="9"/>
      <c r="O8454" s="21"/>
      <c r="Q8454" s="29"/>
      <c r="U8454" s="17"/>
      <c r="V8454" s="2"/>
      <c r="Y8454" t="str">
        <f t="shared" si="528"/>
        <v/>
      </c>
      <c r="AA8454" t="str">
        <f t="shared" si="529"/>
        <v/>
      </c>
      <c r="AC8454" s="7"/>
      <c r="AD8454" t="s">
        <v>21075</v>
      </c>
      <c r="AE8454">
        <f t="shared" si="531"/>
        <v>0</v>
      </c>
      <c r="AG8454" s="2"/>
      <c r="AI8454" s="7"/>
    </row>
    <row r="8455" spans="1:35" ht="11" customHeight="1" outlineLevel="1" x14ac:dyDescent="0.25">
      <c r="A8455" t="s">
        <v>1442</v>
      </c>
      <c r="C8455" s="2" t="s">
        <v>12455</v>
      </c>
      <c r="D8455" s="2">
        <v>1214</v>
      </c>
      <c r="E8455" s="7">
        <v>1999</v>
      </c>
      <c r="F8455" s="5" t="s">
        <v>1346</v>
      </c>
      <c r="H8455" s="5" t="s">
        <v>5398</v>
      </c>
      <c r="I8455" s="6" t="s">
        <v>4361</v>
      </c>
      <c r="J8455" s="6" t="s">
        <v>15462</v>
      </c>
      <c r="K8455" s="17">
        <v>1</v>
      </c>
      <c r="L8455" s="17" t="s">
        <v>7730</v>
      </c>
      <c r="M8455" s="9">
        <v>2.5</v>
      </c>
      <c r="N8455" s="9"/>
      <c r="O8455" s="21"/>
      <c r="Q8455" s="29"/>
      <c r="U8455" s="17"/>
      <c r="V8455" s="2"/>
      <c r="Y8455" t="str">
        <f t="shared" si="528"/>
        <v/>
      </c>
      <c r="AA8455" t="str">
        <f t="shared" si="529"/>
        <v/>
      </c>
      <c r="AC8455" s="7"/>
      <c r="AD8455" t="s">
        <v>4361</v>
      </c>
      <c r="AE8455">
        <f t="shared" si="531"/>
        <v>1</v>
      </c>
      <c r="AG8455" s="2"/>
      <c r="AI8455" s="7"/>
    </row>
    <row r="8456" spans="1:35" ht="11" customHeight="1" outlineLevel="1" x14ac:dyDescent="0.25">
      <c r="A8456" t="s">
        <v>1442</v>
      </c>
      <c r="C8456" s="2" t="s">
        <v>12455</v>
      </c>
      <c r="D8456" s="2" t="s">
        <v>15463</v>
      </c>
      <c r="E8456" s="7">
        <v>1999</v>
      </c>
      <c r="F8456" s="5" t="s">
        <v>15464</v>
      </c>
      <c r="H8456" s="5" t="s">
        <v>5398</v>
      </c>
      <c r="I8456" s="6" t="s">
        <v>4361</v>
      </c>
      <c r="J8456" s="6" t="s">
        <v>15462</v>
      </c>
      <c r="K8456" s="17">
        <v>1</v>
      </c>
      <c r="L8456" s="17" t="s">
        <v>7730</v>
      </c>
      <c r="M8456" s="9">
        <v>30</v>
      </c>
      <c r="N8456" s="9"/>
      <c r="O8456" s="21"/>
      <c r="Q8456" s="29"/>
      <c r="U8456" s="17"/>
      <c r="V8456" s="2"/>
      <c r="Y8456" t="str">
        <f t="shared" si="528"/>
        <v/>
      </c>
      <c r="AA8456">
        <f t="shared" si="529"/>
        <v>1</v>
      </c>
      <c r="AC8456" s="7"/>
      <c r="AD8456" t="s">
        <v>4361</v>
      </c>
      <c r="AE8456">
        <f t="shared" si="531"/>
        <v>1</v>
      </c>
      <c r="AG8456" s="2"/>
      <c r="AI8456" s="7"/>
    </row>
    <row r="8457" spans="1:35" ht="11" customHeight="1" outlineLevel="1" x14ac:dyDescent="0.25">
      <c r="A8457" t="s">
        <v>1442</v>
      </c>
      <c r="C8457" s="2" t="s">
        <v>12455</v>
      </c>
      <c r="D8457" s="2" t="s">
        <v>15466</v>
      </c>
      <c r="E8457" s="7">
        <v>2005</v>
      </c>
      <c r="F8457" s="5" t="s">
        <v>16308</v>
      </c>
      <c r="H8457" s="5" t="s">
        <v>5398</v>
      </c>
      <c r="I8457" s="6" t="s">
        <v>15456</v>
      </c>
      <c r="J8457" s="6" t="s">
        <v>15465</v>
      </c>
      <c r="K8457" s="17">
        <v>1</v>
      </c>
      <c r="L8457" s="17" t="s">
        <v>7730</v>
      </c>
      <c r="M8457" s="9">
        <v>3.5</v>
      </c>
      <c r="N8457" s="9"/>
      <c r="O8457" s="21"/>
      <c r="Q8457" s="29"/>
      <c r="U8457" s="17"/>
      <c r="V8457" s="2"/>
      <c r="Y8457" t="str">
        <f t="shared" si="528"/>
        <v/>
      </c>
      <c r="AA8457" t="str">
        <f t="shared" si="529"/>
        <v/>
      </c>
      <c r="AC8457" s="7"/>
      <c r="AD8457" t="s">
        <v>15456</v>
      </c>
      <c r="AE8457">
        <f t="shared" si="531"/>
        <v>1</v>
      </c>
      <c r="AG8457" s="2"/>
      <c r="AI8457" s="7"/>
    </row>
    <row r="8458" spans="1:35" ht="11" customHeight="1" outlineLevel="1" x14ac:dyDescent="0.25">
      <c r="A8458" t="s">
        <v>1442</v>
      </c>
      <c r="C8458" s="2" t="s">
        <v>12455</v>
      </c>
      <c r="D8458" s="2" t="s">
        <v>15466</v>
      </c>
      <c r="E8458" s="7">
        <v>2005</v>
      </c>
      <c r="F8458" s="5" t="s">
        <v>16309</v>
      </c>
      <c r="H8458" s="5" t="s">
        <v>5398</v>
      </c>
      <c r="I8458" s="6" t="s">
        <v>15456</v>
      </c>
      <c r="J8458" s="6" t="s">
        <v>15465</v>
      </c>
      <c r="K8458" s="17">
        <v>1</v>
      </c>
      <c r="L8458" s="17" t="s">
        <v>7730</v>
      </c>
      <c r="M8458" s="9">
        <v>7.4</v>
      </c>
      <c r="N8458" s="9"/>
      <c r="O8458" s="21"/>
      <c r="Q8458" s="29"/>
      <c r="U8458" s="17"/>
      <c r="V8458" s="2"/>
      <c r="Y8458" t="str">
        <f t="shared" si="528"/>
        <v/>
      </c>
      <c r="AA8458" t="str">
        <f t="shared" si="529"/>
        <v/>
      </c>
      <c r="AC8458" s="7"/>
      <c r="AD8458" t="s">
        <v>15456</v>
      </c>
      <c r="AE8458">
        <f t="shared" si="531"/>
        <v>1</v>
      </c>
      <c r="AG8458" s="2"/>
      <c r="AI8458" s="7"/>
    </row>
    <row r="8459" spans="1:35" ht="11" customHeight="1" outlineLevel="1" x14ac:dyDescent="0.25">
      <c r="A8459" t="s">
        <v>1442</v>
      </c>
      <c r="C8459" s="2" t="s">
        <v>12455</v>
      </c>
      <c r="D8459" s="2">
        <v>2432</v>
      </c>
      <c r="E8459" s="7">
        <v>2009</v>
      </c>
      <c r="F8459" s="5" t="s">
        <v>15468</v>
      </c>
      <c r="H8459" s="5" t="s">
        <v>5398</v>
      </c>
      <c r="I8459" s="6" t="s">
        <v>15469</v>
      </c>
      <c r="J8459" s="6" t="s">
        <v>15467</v>
      </c>
      <c r="K8459" s="17">
        <v>6</v>
      </c>
      <c r="L8459" s="17" t="s">
        <v>7730</v>
      </c>
      <c r="M8459" s="9">
        <v>4.9000000000000004</v>
      </c>
      <c r="N8459" s="9"/>
      <c r="O8459" s="21"/>
      <c r="Q8459" s="29"/>
      <c r="U8459" s="17"/>
      <c r="V8459" s="2"/>
      <c r="Y8459" t="str">
        <f t="shared" si="528"/>
        <v/>
      </c>
      <c r="AA8459">
        <f t="shared" si="529"/>
        <v>1</v>
      </c>
      <c r="AC8459" s="7"/>
      <c r="AD8459" t="s">
        <v>15469</v>
      </c>
      <c r="AE8459">
        <f t="shared" si="531"/>
        <v>0</v>
      </c>
      <c r="AG8459" s="2"/>
      <c r="AI8459" s="7"/>
    </row>
    <row r="8460" spans="1:35" ht="11" customHeight="1" outlineLevel="1" x14ac:dyDescent="0.25">
      <c r="A8460" t="s">
        <v>1442</v>
      </c>
      <c r="C8460" s="2" t="s">
        <v>12455</v>
      </c>
      <c r="D8460" s="2">
        <v>2893</v>
      </c>
      <c r="E8460" s="7">
        <v>2012</v>
      </c>
      <c r="F8460" s="5">
        <v>5.15</v>
      </c>
      <c r="H8460" s="5" t="s">
        <v>5398</v>
      </c>
      <c r="I8460" s="6" t="s">
        <v>15471</v>
      </c>
      <c r="J8460" s="6" t="s">
        <v>15470</v>
      </c>
      <c r="K8460" s="17">
        <v>3</v>
      </c>
      <c r="L8460" s="17" t="s">
        <v>7730</v>
      </c>
      <c r="M8460" s="9">
        <v>17.5</v>
      </c>
      <c r="N8460" s="9"/>
      <c r="O8460" s="21"/>
      <c r="Q8460" s="29"/>
      <c r="U8460" s="17"/>
      <c r="V8460" s="2"/>
      <c r="Y8460" t="str">
        <f t="shared" si="528"/>
        <v/>
      </c>
      <c r="AA8460" t="str">
        <f t="shared" si="529"/>
        <v/>
      </c>
      <c r="AC8460" s="7"/>
      <c r="AD8460" t="s">
        <v>15471</v>
      </c>
      <c r="AE8460">
        <f t="shared" si="531"/>
        <v>0</v>
      </c>
      <c r="AG8460" s="2"/>
      <c r="AI8460" s="7"/>
    </row>
    <row r="8461" spans="1:35" ht="11" customHeight="1" outlineLevel="1" x14ac:dyDescent="0.25">
      <c r="A8461" t="s">
        <v>1442</v>
      </c>
      <c r="C8461" s="2" t="s">
        <v>12455</v>
      </c>
      <c r="D8461" s="2">
        <v>3204</v>
      </c>
      <c r="E8461" s="7">
        <v>2013</v>
      </c>
      <c r="F8461" s="5" t="s">
        <v>1007</v>
      </c>
      <c r="H8461" s="5" t="s">
        <v>5398</v>
      </c>
      <c r="I8461" s="6" t="s">
        <v>15469</v>
      </c>
      <c r="J8461" s="6" t="s">
        <v>10526</v>
      </c>
      <c r="K8461" s="17">
        <v>6</v>
      </c>
      <c r="L8461" s="17" t="s">
        <v>20076</v>
      </c>
      <c r="M8461" s="9"/>
      <c r="N8461" s="9"/>
      <c r="O8461" s="21"/>
      <c r="Q8461" s="29"/>
      <c r="U8461" s="17"/>
      <c r="V8461" s="2"/>
      <c r="Y8461" t="str">
        <f t="shared" si="528"/>
        <v/>
      </c>
      <c r="AA8461" t="str">
        <f t="shared" si="529"/>
        <v/>
      </c>
      <c r="AC8461" s="7"/>
      <c r="AD8461" t="s">
        <v>15469</v>
      </c>
      <c r="AE8461">
        <f t="shared" si="531"/>
        <v>0</v>
      </c>
      <c r="AG8461" s="2"/>
      <c r="AI8461" s="7"/>
    </row>
    <row r="8462" spans="1:35" ht="11" customHeight="1" outlineLevel="1" x14ac:dyDescent="0.25">
      <c r="A8462" t="s">
        <v>1442</v>
      </c>
      <c r="C8462" s="2" t="s">
        <v>12455</v>
      </c>
      <c r="D8462" s="2">
        <v>3205</v>
      </c>
      <c r="E8462" s="7">
        <v>2013</v>
      </c>
      <c r="F8462" s="5" t="s">
        <v>1007</v>
      </c>
      <c r="H8462" s="5" t="s">
        <v>5398</v>
      </c>
      <c r="I8462" s="6" t="s">
        <v>15469</v>
      </c>
      <c r="J8462" s="6" t="s">
        <v>10526</v>
      </c>
      <c r="K8462" s="17">
        <v>6</v>
      </c>
      <c r="L8462" s="17" t="s">
        <v>20076</v>
      </c>
      <c r="M8462" s="9"/>
      <c r="N8462" s="9"/>
      <c r="O8462" s="21"/>
      <c r="Q8462" s="29"/>
      <c r="U8462" s="17"/>
      <c r="V8462" s="2"/>
      <c r="Y8462" t="str">
        <f t="shared" si="528"/>
        <v/>
      </c>
      <c r="AA8462" t="str">
        <f t="shared" si="529"/>
        <v/>
      </c>
      <c r="AC8462" s="7"/>
      <c r="AD8462" t="s">
        <v>15469</v>
      </c>
      <c r="AE8462">
        <f t="shared" si="531"/>
        <v>0</v>
      </c>
      <c r="AG8462" s="2"/>
      <c r="AI8462" s="7"/>
    </row>
    <row r="8463" spans="1:35" ht="11" customHeight="1" outlineLevel="1" x14ac:dyDescent="0.25">
      <c r="A8463" t="s">
        <v>1442</v>
      </c>
      <c r="C8463" s="2" t="s">
        <v>12455</v>
      </c>
      <c r="D8463" s="2">
        <v>3206</v>
      </c>
      <c r="E8463" s="7">
        <v>2013</v>
      </c>
      <c r="F8463" s="5" t="s">
        <v>1007</v>
      </c>
      <c r="H8463" s="5" t="s">
        <v>5398</v>
      </c>
      <c r="I8463" s="6" t="s">
        <v>15469</v>
      </c>
      <c r="J8463" s="6" t="s">
        <v>10526</v>
      </c>
      <c r="K8463" s="17">
        <v>6</v>
      </c>
      <c r="L8463" s="17" t="s">
        <v>20076</v>
      </c>
      <c r="M8463" s="9"/>
      <c r="N8463" s="9"/>
      <c r="O8463" s="21"/>
      <c r="Q8463" s="29"/>
      <c r="U8463" s="17"/>
      <c r="V8463" s="2"/>
      <c r="Y8463" t="str">
        <f t="shared" si="528"/>
        <v/>
      </c>
      <c r="AA8463" t="str">
        <f t="shared" si="529"/>
        <v/>
      </c>
      <c r="AC8463" s="7"/>
      <c r="AD8463" t="s">
        <v>15469</v>
      </c>
      <c r="AE8463">
        <f t="shared" si="531"/>
        <v>0</v>
      </c>
      <c r="AG8463" s="2"/>
      <c r="AI8463" s="7"/>
    </row>
    <row r="8464" spans="1:35" ht="11" customHeight="1" outlineLevel="1" x14ac:dyDescent="0.25">
      <c r="A8464" t="s">
        <v>1442</v>
      </c>
      <c r="C8464" s="2" t="s">
        <v>12455</v>
      </c>
      <c r="D8464" s="2">
        <v>3207</v>
      </c>
      <c r="E8464" s="7">
        <v>2013</v>
      </c>
      <c r="F8464" s="5" t="s">
        <v>1007</v>
      </c>
      <c r="H8464" s="5" t="s">
        <v>5398</v>
      </c>
      <c r="I8464" s="6" t="s">
        <v>15469</v>
      </c>
      <c r="J8464" s="6" t="s">
        <v>10526</v>
      </c>
      <c r="K8464" s="17">
        <v>6</v>
      </c>
      <c r="L8464" s="17" t="s">
        <v>20076</v>
      </c>
      <c r="M8464" s="9"/>
      <c r="N8464" s="9"/>
      <c r="O8464" s="21"/>
      <c r="Q8464" s="29"/>
      <c r="U8464" s="17"/>
      <c r="V8464" s="2"/>
      <c r="Y8464" t="str">
        <f t="shared" si="528"/>
        <v/>
      </c>
      <c r="AA8464" t="str">
        <f t="shared" si="529"/>
        <v/>
      </c>
      <c r="AC8464" s="7"/>
      <c r="AD8464" t="s">
        <v>15469</v>
      </c>
      <c r="AE8464">
        <f t="shared" si="531"/>
        <v>0</v>
      </c>
      <c r="AG8464" s="2"/>
      <c r="AI8464" s="7"/>
    </row>
    <row r="8465" spans="1:49" ht="11" customHeight="1" outlineLevel="1" x14ac:dyDescent="0.25">
      <c r="A8465" t="s">
        <v>1442</v>
      </c>
      <c r="C8465" s="2" t="s">
        <v>12455</v>
      </c>
      <c r="D8465" s="2" t="s">
        <v>20793</v>
      </c>
      <c r="E8465" s="7">
        <v>2013</v>
      </c>
      <c r="F8465" s="5" t="s">
        <v>20794</v>
      </c>
      <c r="H8465" s="5" t="s">
        <v>5398</v>
      </c>
      <c r="I8465" s="6" t="s">
        <v>15469</v>
      </c>
      <c r="J8465" s="6" t="s">
        <v>10526</v>
      </c>
      <c r="K8465" s="17">
        <v>6</v>
      </c>
      <c r="L8465" s="17" t="s">
        <v>7730</v>
      </c>
      <c r="M8465" s="9">
        <v>7</v>
      </c>
      <c r="N8465" s="9"/>
      <c r="O8465" s="21"/>
      <c r="Q8465" s="29"/>
      <c r="U8465" s="17"/>
      <c r="V8465" s="2"/>
      <c r="Y8465">
        <f t="shared" si="528"/>
        <v>1</v>
      </c>
      <c r="AA8465" t="str">
        <f t="shared" si="529"/>
        <v/>
      </c>
      <c r="AC8465" s="7"/>
      <c r="AD8465" t="s">
        <v>15469</v>
      </c>
      <c r="AE8465">
        <f t="shared" si="531"/>
        <v>0</v>
      </c>
      <c r="AG8465" s="2"/>
      <c r="AI8465" s="7"/>
    </row>
    <row r="8466" spans="1:49" ht="11" customHeight="1" outlineLevel="1" x14ac:dyDescent="0.25">
      <c r="A8466" t="s">
        <v>1442</v>
      </c>
      <c r="C8466" s="2" t="s">
        <v>12455</v>
      </c>
      <c r="D8466" s="2">
        <v>3729</v>
      </c>
      <c r="E8466" s="7">
        <v>2016</v>
      </c>
      <c r="F8466" s="5" t="s">
        <v>5834</v>
      </c>
      <c r="H8466" s="5" t="s">
        <v>5398</v>
      </c>
      <c r="I8466" s="6" t="s">
        <v>5720</v>
      </c>
      <c r="J8466" s="6" t="s">
        <v>8341</v>
      </c>
      <c r="K8466" s="17">
        <v>2</v>
      </c>
      <c r="L8466" s="17" t="s">
        <v>20076</v>
      </c>
      <c r="M8466" s="9"/>
      <c r="N8466" s="9"/>
      <c r="O8466" s="21"/>
      <c r="Q8466" s="29"/>
      <c r="S8466">
        <v>1</v>
      </c>
      <c r="T8466">
        <v>1</v>
      </c>
      <c r="U8466" s="17"/>
      <c r="V8466" s="2"/>
      <c r="Y8466" t="str">
        <f t="shared" si="528"/>
        <v/>
      </c>
      <c r="AA8466" t="str">
        <f t="shared" si="529"/>
        <v/>
      </c>
      <c r="AC8466" s="7"/>
      <c r="AD8466" t="s">
        <v>5720</v>
      </c>
      <c r="AE8466">
        <f t="shared" si="531"/>
        <v>0</v>
      </c>
      <c r="AG8466" s="2"/>
      <c r="AI8466" s="7"/>
    </row>
    <row r="8467" spans="1:49" ht="11" customHeight="1" outlineLevel="1" x14ac:dyDescent="0.25">
      <c r="A8467" t="s">
        <v>1442</v>
      </c>
      <c r="C8467" s="2" t="s">
        <v>12455</v>
      </c>
      <c r="D8467" s="2">
        <v>3731</v>
      </c>
      <c r="E8467" s="7">
        <v>2016</v>
      </c>
      <c r="F8467" s="5" t="s">
        <v>5834</v>
      </c>
      <c r="H8467" s="5" t="s">
        <v>5398</v>
      </c>
      <c r="I8467" s="6" t="s">
        <v>557</v>
      </c>
      <c r="J8467" s="6" t="s">
        <v>8341</v>
      </c>
      <c r="K8467" s="17">
        <v>1</v>
      </c>
      <c r="L8467" s="17" t="s">
        <v>20076</v>
      </c>
      <c r="M8467" s="9"/>
      <c r="N8467" s="9"/>
      <c r="O8467" s="21"/>
      <c r="Q8467" s="29"/>
      <c r="U8467" s="17"/>
      <c r="V8467" s="2"/>
      <c r="Y8467" t="str">
        <f t="shared" si="528"/>
        <v/>
      </c>
      <c r="AA8467" t="str">
        <f t="shared" si="529"/>
        <v/>
      </c>
      <c r="AC8467" s="7"/>
      <c r="AD8467" t="s">
        <v>557</v>
      </c>
      <c r="AE8467">
        <f t="shared" si="531"/>
        <v>0</v>
      </c>
      <c r="AG8467" s="2"/>
      <c r="AI8467" s="7"/>
    </row>
    <row r="8468" spans="1:49" ht="11" customHeight="1" outlineLevel="1" x14ac:dyDescent="0.25">
      <c r="A8468" t="s">
        <v>1442</v>
      </c>
      <c r="C8468" s="2" t="s">
        <v>12455</v>
      </c>
      <c r="D8468" s="2">
        <v>3736</v>
      </c>
      <c r="E8468" s="7">
        <v>2016</v>
      </c>
      <c r="F8468" s="5" t="s">
        <v>5834</v>
      </c>
      <c r="H8468" s="5" t="s">
        <v>5398</v>
      </c>
      <c r="I8468" s="6" t="s">
        <v>15472</v>
      </c>
      <c r="J8468" s="6" t="s">
        <v>8341</v>
      </c>
      <c r="K8468" s="17">
        <v>2</v>
      </c>
      <c r="L8468" s="17" t="s">
        <v>20076</v>
      </c>
      <c r="M8468" s="9"/>
      <c r="N8468" s="9"/>
      <c r="O8468" s="21"/>
      <c r="Q8468" s="29"/>
      <c r="U8468" s="17"/>
      <c r="V8468" s="2"/>
      <c r="Y8468" t="str">
        <f t="shared" si="528"/>
        <v/>
      </c>
      <c r="AA8468" t="str">
        <f t="shared" si="529"/>
        <v/>
      </c>
      <c r="AC8468" s="7"/>
      <c r="AD8468" t="s">
        <v>15472</v>
      </c>
      <c r="AE8468">
        <f t="shared" si="531"/>
        <v>0</v>
      </c>
      <c r="AG8468" s="2"/>
      <c r="AI8468" s="7"/>
    </row>
    <row r="8469" spans="1:49" ht="11" customHeight="1" outlineLevel="1" x14ac:dyDescent="0.25">
      <c r="A8469" t="s">
        <v>1442</v>
      </c>
      <c r="C8469" s="2" t="s">
        <v>12455</v>
      </c>
      <c r="D8469" s="2" t="s">
        <v>15473</v>
      </c>
      <c r="E8469" s="7">
        <v>2016</v>
      </c>
      <c r="F8469" s="5" t="s">
        <v>15474</v>
      </c>
      <c r="H8469" s="5" t="s">
        <v>5398</v>
      </c>
      <c r="I8469" s="6" t="s">
        <v>15475</v>
      </c>
      <c r="J8469" s="6" t="s">
        <v>8341</v>
      </c>
      <c r="K8469" s="17">
        <v>1</v>
      </c>
      <c r="L8469" s="17" t="s">
        <v>7730</v>
      </c>
      <c r="M8469" s="9">
        <v>54</v>
      </c>
      <c r="N8469" s="9"/>
      <c r="O8469" s="21"/>
      <c r="Q8469" s="29"/>
      <c r="U8469" s="17"/>
      <c r="V8469" s="2"/>
      <c r="Y8469" t="str">
        <f t="shared" si="528"/>
        <v/>
      </c>
      <c r="AA8469">
        <f t="shared" si="529"/>
        <v>1</v>
      </c>
      <c r="AC8469" s="7"/>
      <c r="AD8469" t="s">
        <v>15475</v>
      </c>
      <c r="AE8469">
        <f t="shared" si="531"/>
        <v>0</v>
      </c>
      <c r="AG8469" s="2"/>
      <c r="AI8469" s="7"/>
    </row>
    <row r="8470" spans="1:49" ht="11" customHeight="1" outlineLevel="1" x14ac:dyDescent="0.25">
      <c r="A8470" t="s">
        <v>1442</v>
      </c>
      <c r="C8470" s="2" t="s">
        <v>12455</v>
      </c>
      <c r="D8470" s="2" t="s">
        <v>15477</v>
      </c>
      <c r="E8470" s="7">
        <v>2017</v>
      </c>
      <c r="F8470" s="5" t="s">
        <v>15474</v>
      </c>
      <c r="H8470" s="5" t="s">
        <v>5398</v>
      </c>
      <c r="I8470" s="6" t="s">
        <v>15478</v>
      </c>
      <c r="J8470" s="6" t="s">
        <v>15476</v>
      </c>
      <c r="K8470" s="17">
        <v>6</v>
      </c>
      <c r="L8470" s="17" t="s">
        <v>7732</v>
      </c>
      <c r="M8470" s="9"/>
      <c r="N8470" s="9"/>
      <c r="O8470" s="21"/>
      <c r="Q8470" s="29"/>
      <c r="U8470" s="17"/>
      <c r="V8470" s="2"/>
      <c r="Y8470" t="str">
        <f t="shared" si="528"/>
        <v/>
      </c>
      <c r="AA8470">
        <f t="shared" si="529"/>
        <v>1</v>
      </c>
      <c r="AC8470" s="7"/>
      <c r="AD8470" t="s">
        <v>15478</v>
      </c>
      <c r="AE8470">
        <f t="shared" si="531"/>
        <v>0</v>
      </c>
      <c r="AG8470" s="2"/>
      <c r="AI8470" s="7"/>
    </row>
    <row r="8471" spans="1:49" ht="11" customHeight="1" x14ac:dyDescent="0.25">
      <c r="A8471" t="s">
        <v>17229</v>
      </c>
      <c r="B8471" t="s">
        <v>12881</v>
      </c>
      <c r="C8471" s="2" t="s">
        <v>12974</v>
      </c>
      <c r="E8471" s="7"/>
      <c r="F8471" s="5"/>
      <c r="H8471" s="5"/>
      <c r="I8471" s="6"/>
      <c r="J8471" s="6"/>
      <c r="K8471" s="17"/>
      <c r="L8471" s="17"/>
      <c r="M8471" s="9"/>
      <c r="N8471" s="9">
        <f>SUM(M8472:M8519)</f>
        <v>12.499999999999996</v>
      </c>
      <c r="O8471" s="21">
        <v>275</v>
      </c>
      <c r="P8471">
        <f>COUNTIF(L8472:L8519,"*")</f>
        <v>48</v>
      </c>
      <c r="Q8471" s="29">
        <f>P8471/O8471</f>
        <v>0.17454545454545456</v>
      </c>
      <c r="R8471">
        <f>COUNTIF(L8472:L8519,"Y")+COUNTIF(L8472:L8519,"S")</f>
        <v>20</v>
      </c>
      <c r="U8471" s="18" t="s">
        <v>7732</v>
      </c>
      <c r="V8471" s="2"/>
      <c r="W8471" t="s">
        <v>18432</v>
      </c>
      <c r="Y8471" t="str">
        <f t="shared" si="528"/>
        <v/>
      </c>
      <c r="AA8471" t="str">
        <f t="shared" si="529"/>
        <v/>
      </c>
      <c r="AC8471" s="7"/>
      <c r="AF8471">
        <f>COUNTIF(AE8472:AE8519,"1")</f>
        <v>0</v>
      </c>
      <c r="AG8471" s="2"/>
      <c r="AI8471" s="7"/>
      <c r="AJ8471">
        <f>COUNTIF($K8472:$K8519,"1")-COUNTIFS($K8472:$K8519,"1",$L8472:$L8519,"V")</f>
        <v>0</v>
      </c>
      <c r="AK8471">
        <f>COUNTIFS($K8472:$K8519,"1",$L8472:$L8519,"Y")+COUNTIFS($K8472:$K8519,"1",$L8472:$L8519,"s")</f>
        <v>0</v>
      </c>
      <c r="AL8471">
        <f>COUNTIF($K8472:$K8519,"2")-COUNTIFS($K8472:$K8519,"2",$L8472:$L8519,"V")</f>
        <v>0</v>
      </c>
      <c r="AM8471">
        <f>COUNTIFS($K8472:$K8519,"2",$L8472:$L8519,"Y")+COUNTIFS($K8472:$K8519,"2",$L8472:$L8519,"s")</f>
        <v>0</v>
      </c>
      <c r="AN8471">
        <f>COUNTIF($K8472:$K8519,"3")-COUNTIFS($K8472:$K8519,"3",$L8472:$L8519,"V")</f>
        <v>38</v>
      </c>
      <c r="AO8471">
        <f>COUNTIFS($K8472:$K8519,"3",$L8472:$L8519,"Y")+COUNTIFS($K8472:$K8519,"3",$L8472:$L8519,"s")</f>
        <v>17</v>
      </c>
      <c r="AP8471">
        <f>COUNTIF($K8472:$K8519,"4")-COUNTIFS($K8472:$K8519,"4",$L8472:$L8519,"V")</f>
        <v>0</v>
      </c>
      <c r="AQ8471">
        <f>COUNTIFS($K8472:$K8519,"4",$L8472:$L8519,"Y")+COUNTIFS($K8472:$K8519,"4",$L8472:$L8519,"s")</f>
        <v>0</v>
      </c>
      <c r="AR8471">
        <f>COUNTIF($K8472:$K8519,"5")-COUNTIFS($K8472:$K8519,"5",$L8472:$L8519,"V")</f>
        <v>0</v>
      </c>
      <c r="AS8471">
        <f>COUNTIFS($K8472:$K8519,"5",$L8472:$L8519,"Y")+COUNTIFS($K8472:$K8519,"5",$L8472:$L8519,"s")</f>
        <v>0</v>
      </c>
      <c r="AT8471">
        <f>COUNTIF($K8472:$K8519,"6")-COUNTIFS($K8472:$K8519,"6",$L8472:$L8519,"V")</f>
        <v>10</v>
      </c>
      <c r="AU8471">
        <f>COUNTIFS($K8472:$K8519,"6",$L8472:$L8519,"Y")+COUNTIFS($K8472:$K8519,"6",$L8472:$L8519,"s")</f>
        <v>3</v>
      </c>
      <c r="AV8471">
        <f>COUNTIF($K8472:$K8519,"7")-COUNTIFS($K8472:$K8519,"7",$L8472:$L8519,"V")</f>
        <v>0</v>
      </c>
      <c r="AW8471">
        <f>COUNTIFS($K8472:$K8519,"7",$L8472:$L8519,"Y")+COUNTIFS($K8472:$K8519,"7",$L8472:$L8519,"s")</f>
        <v>0</v>
      </c>
    </row>
    <row r="8472" spans="1:49" ht="11" customHeight="1" outlineLevel="1" x14ac:dyDescent="0.25">
      <c r="A8472" t="s">
        <v>4420</v>
      </c>
      <c r="C8472" s="2" t="s">
        <v>12974</v>
      </c>
      <c r="D8472" s="2">
        <v>65</v>
      </c>
      <c r="E8472" s="7">
        <v>1908</v>
      </c>
      <c r="F8472" s="5" t="s">
        <v>5140</v>
      </c>
      <c r="H8472" s="5" t="s">
        <v>4421</v>
      </c>
      <c r="I8472" s="6" t="s">
        <v>101</v>
      </c>
      <c r="J8472" s="6" t="s">
        <v>17230</v>
      </c>
      <c r="K8472" s="17">
        <v>3</v>
      </c>
      <c r="L8472" s="17" t="s">
        <v>7730</v>
      </c>
      <c r="M8472" s="9">
        <v>0.2</v>
      </c>
      <c r="N8472" s="9"/>
      <c r="O8472" s="21"/>
      <c r="Q8472" s="29"/>
      <c r="U8472" s="17"/>
      <c r="V8472" s="2">
        <v>74</v>
      </c>
      <c r="Y8472" t="str">
        <f t="shared" si="528"/>
        <v/>
      </c>
      <c r="AA8472" t="str">
        <f t="shared" si="529"/>
        <v/>
      </c>
      <c r="AC8472" s="7"/>
      <c r="AD8472" t="s">
        <v>101</v>
      </c>
      <c r="AE8472">
        <f t="shared" ref="AE8472:AE8519" si="532">COUNTIF(I8472,"*Fuji*")</f>
        <v>0</v>
      </c>
      <c r="AG8472" s="2"/>
      <c r="AH8472" t="s">
        <v>102</v>
      </c>
      <c r="AI8472" s="7" t="s">
        <v>4610</v>
      </c>
    </row>
    <row r="8473" spans="1:49" ht="11" customHeight="1" outlineLevel="1" x14ac:dyDescent="0.25">
      <c r="A8473" t="s">
        <v>4420</v>
      </c>
      <c r="C8473" s="2" t="s">
        <v>12974</v>
      </c>
      <c r="D8473" s="2">
        <v>66</v>
      </c>
      <c r="E8473" s="7">
        <v>1908</v>
      </c>
      <c r="F8473" s="5" t="s">
        <v>5279</v>
      </c>
      <c r="H8473" s="5" t="s">
        <v>4422</v>
      </c>
      <c r="I8473" s="6" t="s">
        <v>101</v>
      </c>
      <c r="J8473" s="6" t="s">
        <v>17230</v>
      </c>
      <c r="K8473" s="17">
        <v>3</v>
      </c>
      <c r="L8473" s="17" t="s">
        <v>7732</v>
      </c>
      <c r="M8473" s="9"/>
      <c r="N8473" s="9"/>
      <c r="O8473" s="21"/>
      <c r="Q8473" s="29"/>
      <c r="U8473" s="17"/>
      <c r="V8473" s="2">
        <v>76</v>
      </c>
      <c r="Y8473" t="str">
        <f t="shared" si="528"/>
        <v/>
      </c>
      <c r="AA8473" t="str">
        <f t="shared" si="529"/>
        <v/>
      </c>
      <c r="AC8473" s="7"/>
      <c r="AD8473" t="s">
        <v>101</v>
      </c>
      <c r="AE8473">
        <f t="shared" si="532"/>
        <v>0</v>
      </c>
      <c r="AG8473" s="2"/>
      <c r="AH8473" t="s">
        <v>102</v>
      </c>
      <c r="AI8473" s="7" t="s">
        <v>4610</v>
      </c>
    </row>
    <row r="8474" spans="1:49" ht="11" customHeight="1" outlineLevel="1" x14ac:dyDescent="0.25">
      <c r="A8474" t="s">
        <v>4420</v>
      </c>
      <c r="C8474" s="2" t="s">
        <v>12974</v>
      </c>
      <c r="D8474" s="2">
        <v>67</v>
      </c>
      <c r="E8474" s="7">
        <v>1908</v>
      </c>
      <c r="F8474" s="5" t="s">
        <v>1640</v>
      </c>
      <c r="H8474" s="5" t="s">
        <v>6227</v>
      </c>
      <c r="I8474" s="6" t="s">
        <v>101</v>
      </c>
      <c r="J8474" s="6" t="s">
        <v>17230</v>
      </c>
      <c r="K8474" s="17">
        <v>3</v>
      </c>
      <c r="L8474" s="17" t="s">
        <v>7732</v>
      </c>
      <c r="M8474" s="9"/>
      <c r="N8474" s="9"/>
      <c r="O8474" s="21"/>
      <c r="Q8474" s="29"/>
      <c r="U8474" s="17"/>
      <c r="V8474" s="2">
        <v>81</v>
      </c>
      <c r="Y8474" t="str">
        <f t="shared" si="528"/>
        <v/>
      </c>
      <c r="AA8474" t="str">
        <f t="shared" si="529"/>
        <v/>
      </c>
      <c r="AC8474" s="7"/>
      <c r="AD8474" t="s">
        <v>101</v>
      </c>
      <c r="AE8474">
        <f t="shared" si="532"/>
        <v>0</v>
      </c>
      <c r="AG8474" s="2"/>
      <c r="AH8474" t="s">
        <v>102</v>
      </c>
      <c r="AI8474" s="7" t="s">
        <v>4610</v>
      </c>
    </row>
    <row r="8475" spans="1:49" ht="11" customHeight="1" outlineLevel="1" x14ac:dyDescent="0.25">
      <c r="A8475" t="s">
        <v>4420</v>
      </c>
      <c r="C8475" s="2" t="s">
        <v>12974</v>
      </c>
      <c r="D8475" s="2">
        <v>68</v>
      </c>
      <c r="E8475" s="7">
        <v>1908</v>
      </c>
      <c r="F8475" s="5" t="s">
        <v>2348</v>
      </c>
      <c r="H8475" s="5" t="s">
        <v>6228</v>
      </c>
      <c r="I8475" s="6" t="s">
        <v>101</v>
      </c>
      <c r="J8475" s="6" t="s">
        <v>17230</v>
      </c>
      <c r="K8475" s="17">
        <v>3</v>
      </c>
      <c r="L8475" s="17" t="s">
        <v>7730</v>
      </c>
      <c r="M8475" s="9">
        <v>0.5</v>
      </c>
      <c r="N8475" s="9"/>
      <c r="O8475" s="21"/>
      <c r="Q8475" s="29"/>
      <c r="U8475" s="17"/>
      <c r="V8475" s="2">
        <v>82</v>
      </c>
      <c r="Y8475" t="str">
        <f t="shared" si="528"/>
        <v/>
      </c>
      <c r="AA8475" t="str">
        <f t="shared" si="529"/>
        <v/>
      </c>
      <c r="AC8475" s="7"/>
      <c r="AD8475" t="s">
        <v>101</v>
      </c>
      <c r="AE8475">
        <f t="shared" si="532"/>
        <v>0</v>
      </c>
      <c r="AG8475" s="2"/>
      <c r="AH8475" t="s">
        <v>102</v>
      </c>
      <c r="AI8475" s="7" t="s">
        <v>4610</v>
      </c>
    </row>
    <row r="8476" spans="1:49" ht="11" customHeight="1" outlineLevel="1" x14ac:dyDescent="0.25">
      <c r="A8476" t="s">
        <v>4420</v>
      </c>
      <c r="C8476" s="2" t="s">
        <v>12974</v>
      </c>
      <c r="D8476" s="2">
        <v>69</v>
      </c>
      <c r="E8476" s="7">
        <v>1908</v>
      </c>
      <c r="F8476" s="5" t="s">
        <v>5240</v>
      </c>
      <c r="H8476" s="5" t="s">
        <v>6229</v>
      </c>
      <c r="I8476" s="6" t="s">
        <v>101</v>
      </c>
      <c r="J8476" s="6" t="s">
        <v>17230</v>
      </c>
      <c r="K8476" s="17">
        <v>3</v>
      </c>
      <c r="L8476" s="17" t="s">
        <v>7732</v>
      </c>
      <c r="M8476" s="9"/>
      <c r="N8476" s="9"/>
      <c r="O8476" s="21"/>
      <c r="Q8476" s="29"/>
      <c r="U8476" s="17"/>
      <c r="V8476" s="2">
        <v>83</v>
      </c>
      <c r="Y8476" t="str">
        <f t="shared" ref="Y8476:Y8539" si="533">IF(COUNTIF(F8476,"*fdc*"),1,"")</f>
        <v/>
      </c>
      <c r="AA8476" t="str">
        <f t="shared" ref="AA8476:AA8539" si="534">IF(COUNTIF(F8476,"*s/s*"),1,"")</f>
        <v/>
      </c>
      <c r="AC8476" s="7"/>
      <c r="AD8476" t="s">
        <v>101</v>
      </c>
      <c r="AE8476">
        <f t="shared" si="532"/>
        <v>0</v>
      </c>
      <c r="AG8476" s="2"/>
      <c r="AH8476" t="s">
        <v>102</v>
      </c>
      <c r="AI8476" s="7" t="s">
        <v>4610</v>
      </c>
    </row>
    <row r="8477" spans="1:49" ht="11" customHeight="1" outlineLevel="1" x14ac:dyDescent="0.25">
      <c r="A8477" t="s">
        <v>4420</v>
      </c>
      <c r="C8477" s="2" t="s">
        <v>12974</v>
      </c>
      <c r="D8477" s="2">
        <v>70</v>
      </c>
      <c r="E8477" s="7">
        <v>1908</v>
      </c>
      <c r="F8477" s="5" t="s">
        <v>3421</v>
      </c>
      <c r="H8477" s="5" t="s">
        <v>6230</v>
      </c>
      <c r="I8477" s="6" t="s">
        <v>101</v>
      </c>
      <c r="J8477" s="6" t="s">
        <v>17230</v>
      </c>
      <c r="K8477" s="17">
        <v>3</v>
      </c>
      <c r="L8477" s="17" t="s">
        <v>7732</v>
      </c>
      <c r="M8477" s="9"/>
      <c r="N8477" s="9"/>
      <c r="O8477" s="21"/>
      <c r="Q8477" s="29"/>
      <c r="U8477" s="17"/>
      <c r="V8477" s="2">
        <v>84</v>
      </c>
      <c r="Y8477" t="str">
        <f t="shared" si="533"/>
        <v/>
      </c>
      <c r="AA8477" t="str">
        <f t="shared" si="534"/>
        <v/>
      </c>
      <c r="AC8477" s="7"/>
      <c r="AD8477" t="s">
        <v>101</v>
      </c>
      <c r="AE8477">
        <f t="shared" si="532"/>
        <v>0</v>
      </c>
      <c r="AG8477" s="2"/>
      <c r="AH8477" t="s">
        <v>102</v>
      </c>
      <c r="AI8477" s="7" t="s">
        <v>4610</v>
      </c>
    </row>
    <row r="8478" spans="1:49" ht="11" customHeight="1" outlineLevel="1" x14ac:dyDescent="0.25">
      <c r="A8478" t="s">
        <v>4420</v>
      </c>
      <c r="C8478" s="2" t="s">
        <v>12974</v>
      </c>
      <c r="D8478" s="2">
        <v>71</v>
      </c>
      <c r="E8478" s="7">
        <v>1908</v>
      </c>
      <c r="F8478" s="5" t="s">
        <v>3773</v>
      </c>
      <c r="H8478" s="5" t="s">
        <v>5484</v>
      </c>
      <c r="I8478" s="6" t="s">
        <v>101</v>
      </c>
      <c r="J8478" s="6" t="s">
        <v>17230</v>
      </c>
      <c r="K8478" s="17">
        <v>3</v>
      </c>
      <c r="L8478" s="17" t="s">
        <v>7730</v>
      </c>
      <c r="M8478" s="9">
        <v>0.2</v>
      </c>
      <c r="N8478" s="9"/>
      <c r="O8478" s="21"/>
      <c r="Q8478" s="29"/>
      <c r="U8478" s="17"/>
      <c r="V8478" s="2">
        <v>89</v>
      </c>
      <c r="Y8478" t="str">
        <f t="shared" si="533"/>
        <v/>
      </c>
      <c r="AA8478" t="str">
        <f t="shared" si="534"/>
        <v/>
      </c>
      <c r="AC8478" s="7"/>
      <c r="AD8478" t="s">
        <v>101</v>
      </c>
      <c r="AE8478">
        <f t="shared" si="532"/>
        <v>0</v>
      </c>
      <c r="AG8478" s="2"/>
      <c r="AH8478" t="s">
        <v>102</v>
      </c>
      <c r="AI8478" s="7" t="s">
        <v>4610</v>
      </c>
    </row>
    <row r="8479" spans="1:49" ht="11" customHeight="1" outlineLevel="1" x14ac:dyDescent="0.25">
      <c r="A8479" t="s">
        <v>4420</v>
      </c>
      <c r="C8479" s="2" t="s">
        <v>12974</v>
      </c>
      <c r="D8479" s="2">
        <v>88</v>
      </c>
      <c r="E8479" s="7">
        <v>1922</v>
      </c>
      <c r="F8479" s="5" t="s">
        <v>5140</v>
      </c>
      <c r="H8479" s="5" t="s">
        <v>6222</v>
      </c>
      <c r="I8479" s="6" t="s">
        <v>101</v>
      </c>
      <c r="J8479" s="6" t="s">
        <v>17231</v>
      </c>
      <c r="K8479" s="17">
        <v>3</v>
      </c>
      <c r="L8479" s="17" t="s">
        <v>7730</v>
      </c>
      <c r="M8479" s="9">
        <v>0.5</v>
      </c>
      <c r="N8479" s="9"/>
      <c r="O8479" s="21"/>
      <c r="Q8479" s="29"/>
      <c r="U8479" s="17"/>
      <c r="V8479" s="2">
        <v>75</v>
      </c>
      <c r="Y8479" t="str">
        <f t="shared" si="533"/>
        <v/>
      </c>
      <c r="AA8479" t="str">
        <f t="shared" si="534"/>
        <v/>
      </c>
      <c r="AC8479" s="7"/>
      <c r="AD8479" t="s">
        <v>101</v>
      </c>
      <c r="AE8479">
        <f t="shared" si="532"/>
        <v>0</v>
      </c>
      <c r="AG8479" s="2"/>
      <c r="AH8479" t="s">
        <v>102</v>
      </c>
      <c r="AI8479" s="7" t="s">
        <v>4610</v>
      </c>
    </row>
    <row r="8480" spans="1:49" ht="11" customHeight="1" outlineLevel="1" x14ac:dyDescent="0.25">
      <c r="A8480" t="s">
        <v>4420</v>
      </c>
      <c r="C8480" s="2" t="s">
        <v>12974</v>
      </c>
      <c r="D8480" s="2">
        <v>89</v>
      </c>
      <c r="E8480" s="7">
        <v>1922</v>
      </c>
      <c r="F8480" s="5" t="s">
        <v>5279</v>
      </c>
      <c r="H8480" s="5" t="s">
        <v>4423</v>
      </c>
      <c r="I8480" s="6" t="s">
        <v>101</v>
      </c>
      <c r="J8480" s="6" t="s">
        <v>17231</v>
      </c>
      <c r="K8480" s="17">
        <v>3</v>
      </c>
      <c r="L8480" s="17" t="s">
        <v>7732</v>
      </c>
      <c r="M8480" s="9"/>
      <c r="N8480" s="9"/>
      <c r="O8480" s="21"/>
      <c r="Q8480" s="29"/>
      <c r="U8480" s="17"/>
      <c r="V8480" s="2">
        <v>77</v>
      </c>
      <c r="Y8480" t="str">
        <f t="shared" si="533"/>
        <v/>
      </c>
      <c r="AA8480" t="str">
        <f t="shared" si="534"/>
        <v/>
      </c>
      <c r="AC8480" s="7"/>
      <c r="AD8480" t="s">
        <v>101</v>
      </c>
      <c r="AE8480">
        <f t="shared" si="532"/>
        <v>0</v>
      </c>
      <c r="AG8480" s="2"/>
      <c r="AH8480" t="s">
        <v>102</v>
      </c>
      <c r="AI8480" s="7" t="s">
        <v>4610</v>
      </c>
    </row>
    <row r="8481" spans="1:35" ht="11" customHeight="1" outlineLevel="1" x14ac:dyDescent="0.25">
      <c r="A8481" t="s">
        <v>4420</v>
      </c>
      <c r="C8481" s="2" t="s">
        <v>12974</v>
      </c>
      <c r="D8481" s="2">
        <v>90</v>
      </c>
      <c r="E8481" s="7">
        <v>1924</v>
      </c>
      <c r="F8481" s="5" t="s">
        <v>5279</v>
      </c>
      <c r="H8481" s="5" t="s">
        <v>4424</v>
      </c>
      <c r="I8481" s="6" t="s">
        <v>101</v>
      </c>
      <c r="J8481" s="6" t="s">
        <v>17231</v>
      </c>
      <c r="K8481" s="17">
        <v>3</v>
      </c>
      <c r="L8481" s="17" t="s">
        <v>7730</v>
      </c>
      <c r="M8481" s="9">
        <v>0.5</v>
      </c>
      <c r="N8481" s="9"/>
      <c r="O8481" s="21"/>
      <c r="Q8481" s="29"/>
      <c r="U8481" s="17"/>
      <c r="V8481" s="2">
        <v>78</v>
      </c>
      <c r="Y8481" t="str">
        <f t="shared" si="533"/>
        <v/>
      </c>
      <c r="AA8481" t="str">
        <f t="shared" si="534"/>
        <v/>
      </c>
      <c r="AC8481" s="7"/>
      <c r="AD8481" t="s">
        <v>101</v>
      </c>
      <c r="AE8481">
        <f t="shared" si="532"/>
        <v>0</v>
      </c>
      <c r="AG8481" s="2"/>
      <c r="AH8481" t="s">
        <v>102</v>
      </c>
      <c r="AI8481" s="7" t="s">
        <v>4610</v>
      </c>
    </row>
    <row r="8482" spans="1:35" ht="11" customHeight="1" outlineLevel="1" x14ac:dyDescent="0.25">
      <c r="A8482" t="s">
        <v>4420</v>
      </c>
      <c r="C8482" s="2" t="s">
        <v>12974</v>
      </c>
      <c r="D8482" s="2">
        <v>91</v>
      </c>
      <c r="E8482" s="7">
        <v>1927</v>
      </c>
      <c r="F8482" s="5" t="s">
        <v>5279</v>
      </c>
      <c r="H8482" s="5" t="s">
        <v>4426</v>
      </c>
      <c r="I8482" s="6" t="s">
        <v>101</v>
      </c>
      <c r="J8482" s="6" t="s">
        <v>17231</v>
      </c>
      <c r="K8482" s="17">
        <v>3</v>
      </c>
      <c r="L8482" s="17" t="s">
        <v>7730</v>
      </c>
      <c r="M8482" s="9">
        <v>0.7</v>
      </c>
      <c r="N8482" s="9"/>
      <c r="O8482" s="21"/>
      <c r="Q8482" s="29"/>
      <c r="U8482" s="17"/>
      <c r="V8482" s="2">
        <v>80</v>
      </c>
      <c r="Y8482" t="str">
        <f t="shared" si="533"/>
        <v/>
      </c>
      <c r="AA8482" t="str">
        <f t="shared" si="534"/>
        <v/>
      </c>
      <c r="AC8482" s="7"/>
      <c r="AD8482" t="s">
        <v>101</v>
      </c>
      <c r="AE8482">
        <f t="shared" si="532"/>
        <v>0</v>
      </c>
      <c r="AG8482" s="2"/>
      <c r="AH8482" t="s">
        <v>102</v>
      </c>
      <c r="AI8482" s="7" t="s">
        <v>4610</v>
      </c>
    </row>
    <row r="8483" spans="1:35" ht="11" customHeight="1" outlineLevel="1" x14ac:dyDescent="0.25">
      <c r="A8483" t="s">
        <v>4420</v>
      </c>
      <c r="C8483" s="2" t="s">
        <v>12974</v>
      </c>
      <c r="D8483" s="2">
        <v>92</v>
      </c>
      <c r="E8483" s="7">
        <v>1925</v>
      </c>
      <c r="F8483" s="5" t="s">
        <v>5279</v>
      </c>
      <c r="H8483" s="5" t="s">
        <v>4425</v>
      </c>
      <c r="I8483" s="6" t="s">
        <v>101</v>
      </c>
      <c r="J8483" s="6" t="s">
        <v>17231</v>
      </c>
      <c r="K8483" s="17">
        <v>3</v>
      </c>
      <c r="L8483" s="17" t="s">
        <v>7732</v>
      </c>
      <c r="M8483" s="9"/>
      <c r="N8483" s="9"/>
      <c r="O8483" s="21"/>
      <c r="Q8483" s="29"/>
      <c r="U8483" s="17"/>
      <c r="V8483" s="2">
        <v>79</v>
      </c>
      <c r="Y8483" t="str">
        <f t="shared" si="533"/>
        <v/>
      </c>
      <c r="AA8483" t="str">
        <f t="shared" si="534"/>
        <v/>
      </c>
      <c r="AC8483" s="7"/>
      <c r="AD8483" t="s">
        <v>101</v>
      </c>
      <c r="AE8483">
        <f t="shared" si="532"/>
        <v>0</v>
      </c>
      <c r="AG8483" s="2"/>
      <c r="AH8483" t="s">
        <v>102</v>
      </c>
      <c r="AI8483" s="7" t="s">
        <v>4610</v>
      </c>
    </row>
    <row r="8484" spans="1:35" ht="11" customHeight="1" outlineLevel="1" x14ac:dyDescent="0.25">
      <c r="A8484" t="s">
        <v>4420</v>
      </c>
      <c r="C8484" s="2" t="s">
        <v>12974</v>
      </c>
      <c r="D8484" s="2">
        <v>93</v>
      </c>
      <c r="E8484" s="7">
        <v>1922</v>
      </c>
      <c r="F8484" s="5" t="s">
        <v>3421</v>
      </c>
      <c r="H8484" s="5" t="s">
        <v>4421</v>
      </c>
      <c r="I8484" s="6" t="s">
        <v>101</v>
      </c>
      <c r="J8484" s="6" t="s">
        <v>17231</v>
      </c>
      <c r="K8484" s="17">
        <v>3</v>
      </c>
      <c r="L8484" s="17" t="s">
        <v>7730</v>
      </c>
      <c r="M8484" s="9">
        <v>0.7</v>
      </c>
      <c r="N8484" s="9"/>
      <c r="O8484" s="21"/>
      <c r="Q8484" s="29"/>
      <c r="U8484" s="17"/>
      <c r="V8484" s="2">
        <v>85</v>
      </c>
      <c r="Y8484" t="str">
        <f t="shared" si="533"/>
        <v/>
      </c>
      <c r="AA8484" t="str">
        <f t="shared" si="534"/>
        <v/>
      </c>
      <c r="AC8484" s="7"/>
      <c r="AD8484" t="s">
        <v>101</v>
      </c>
      <c r="AE8484">
        <f t="shared" si="532"/>
        <v>0</v>
      </c>
      <c r="AG8484" s="2"/>
      <c r="AH8484" t="s">
        <v>102</v>
      </c>
      <c r="AI8484" s="7" t="s">
        <v>4610</v>
      </c>
    </row>
    <row r="8485" spans="1:35" ht="11" customHeight="1" outlineLevel="1" x14ac:dyDescent="0.25">
      <c r="A8485" t="s">
        <v>4420</v>
      </c>
      <c r="C8485" s="2" t="s">
        <v>12974</v>
      </c>
      <c r="D8485" s="2">
        <v>94</v>
      </c>
      <c r="E8485" s="7">
        <v>1925</v>
      </c>
      <c r="F8485" s="5" t="s">
        <v>3421</v>
      </c>
      <c r="H8485" s="5" t="s">
        <v>6231</v>
      </c>
      <c r="I8485" s="6" t="s">
        <v>101</v>
      </c>
      <c r="J8485" s="6" t="s">
        <v>17231</v>
      </c>
      <c r="K8485" s="17">
        <v>3</v>
      </c>
      <c r="L8485" s="17" t="s">
        <v>7732</v>
      </c>
      <c r="M8485" s="9"/>
      <c r="N8485" s="9"/>
      <c r="O8485" s="21"/>
      <c r="Q8485" s="29"/>
      <c r="U8485" s="17"/>
      <c r="V8485" s="2">
        <v>86</v>
      </c>
      <c r="Y8485" t="str">
        <f t="shared" si="533"/>
        <v/>
      </c>
      <c r="AA8485" t="str">
        <f t="shared" si="534"/>
        <v/>
      </c>
      <c r="AC8485" s="7"/>
      <c r="AD8485" t="s">
        <v>101</v>
      </c>
      <c r="AE8485">
        <f t="shared" si="532"/>
        <v>0</v>
      </c>
      <c r="AG8485" s="2"/>
      <c r="AH8485" t="s">
        <v>102</v>
      </c>
      <c r="AI8485" s="7" t="s">
        <v>4610</v>
      </c>
    </row>
    <row r="8486" spans="1:35" ht="11" customHeight="1" outlineLevel="1" x14ac:dyDescent="0.25">
      <c r="A8486" t="s">
        <v>4420</v>
      </c>
      <c r="C8486" s="2" t="s">
        <v>12974</v>
      </c>
      <c r="D8486" s="2">
        <v>95</v>
      </c>
      <c r="E8486" s="7">
        <v>1925</v>
      </c>
      <c r="F8486" s="5" t="s">
        <v>1346</v>
      </c>
      <c r="H8486" s="5" t="s">
        <v>6232</v>
      </c>
      <c r="I8486" s="6" t="s">
        <v>101</v>
      </c>
      <c r="J8486" s="6" t="s">
        <v>17231</v>
      </c>
      <c r="K8486" s="17">
        <v>3</v>
      </c>
      <c r="L8486" s="17" t="s">
        <v>7732</v>
      </c>
      <c r="M8486" s="9"/>
      <c r="N8486" s="9"/>
      <c r="O8486" s="21"/>
      <c r="Q8486" s="29"/>
      <c r="U8486" s="17"/>
      <c r="V8486" s="2">
        <v>87</v>
      </c>
      <c r="Y8486" t="str">
        <f t="shared" si="533"/>
        <v/>
      </c>
      <c r="AA8486" t="str">
        <f t="shared" si="534"/>
        <v/>
      </c>
      <c r="AC8486" s="7"/>
      <c r="AD8486" t="s">
        <v>101</v>
      </c>
      <c r="AE8486">
        <f t="shared" si="532"/>
        <v>0</v>
      </c>
      <c r="AG8486" s="2"/>
      <c r="AH8486" t="s">
        <v>102</v>
      </c>
      <c r="AI8486" s="7" t="s">
        <v>4610</v>
      </c>
    </row>
    <row r="8487" spans="1:35" ht="11" customHeight="1" outlineLevel="1" x14ac:dyDescent="0.25">
      <c r="A8487" t="s">
        <v>4420</v>
      </c>
      <c r="C8487" s="2" t="s">
        <v>12974</v>
      </c>
      <c r="D8487" s="2">
        <v>96</v>
      </c>
      <c r="E8487" s="7">
        <v>1927</v>
      </c>
      <c r="F8487" s="5" t="s">
        <v>1956</v>
      </c>
      <c r="H8487" s="5" t="s">
        <v>5483</v>
      </c>
      <c r="I8487" s="6" t="s">
        <v>101</v>
      </c>
      <c r="J8487" s="6" t="s">
        <v>17231</v>
      </c>
      <c r="K8487" s="17">
        <v>3</v>
      </c>
      <c r="L8487" s="17" t="s">
        <v>7732</v>
      </c>
      <c r="M8487" s="9"/>
      <c r="N8487" s="9"/>
      <c r="O8487" s="21"/>
      <c r="Q8487" s="29"/>
      <c r="U8487" s="17"/>
      <c r="V8487" s="2">
        <v>88</v>
      </c>
      <c r="Y8487" t="str">
        <f t="shared" si="533"/>
        <v/>
      </c>
      <c r="AA8487" t="str">
        <f t="shared" si="534"/>
        <v/>
      </c>
      <c r="AC8487" s="7"/>
      <c r="AD8487" t="s">
        <v>101</v>
      </c>
      <c r="AE8487">
        <f t="shared" si="532"/>
        <v>0</v>
      </c>
      <c r="AG8487" s="2"/>
      <c r="AH8487" t="s">
        <v>102</v>
      </c>
      <c r="AI8487" s="7" t="s">
        <v>4610</v>
      </c>
    </row>
    <row r="8488" spans="1:35" ht="11" customHeight="1" outlineLevel="1" x14ac:dyDescent="0.25">
      <c r="A8488" t="s">
        <v>4420</v>
      </c>
      <c r="C8488" s="2" t="s">
        <v>12974</v>
      </c>
      <c r="D8488" s="2">
        <v>97</v>
      </c>
      <c r="E8488" s="7">
        <v>1925</v>
      </c>
      <c r="F8488" s="5" t="s">
        <v>3773</v>
      </c>
      <c r="H8488" s="5" t="s">
        <v>5485</v>
      </c>
      <c r="I8488" s="6" t="s">
        <v>101</v>
      </c>
      <c r="J8488" s="6" t="s">
        <v>17231</v>
      </c>
      <c r="K8488" s="17">
        <v>3</v>
      </c>
      <c r="L8488" s="17" t="s">
        <v>7730</v>
      </c>
      <c r="M8488" s="9">
        <v>0.7</v>
      </c>
      <c r="N8488" s="9"/>
      <c r="O8488" s="21"/>
      <c r="Q8488" s="29"/>
      <c r="U8488" s="17"/>
      <c r="V8488" s="2">
        <v>90</v>
      </c>
      <c r="Y8488" t="str">
        <f t="shared" si="533"/>
        <v/>
      </c>
      <c r="AA8488" t="str">
        <f t="shared" si="534"/>
        <v/>
      </c>
      <c r="AC8488" s="7"/>
      <c r="AD8488" t="s">
        <v>101</v>
      </c>
      <c r="AE8488">
        <f t="shared" si="532"/>
        <v>0</v>
      </c>
      <c r="AG8488" s="2"/>
      <c r="AH8488" t="s">
        <v>102</v>
      </c>
      <c r="AI8488" s="7" t="s">
        <v>4610</v>
      </c>
    </row>
    <row r="8489" spans="1:35" ht="11" customHeight="1" outlineLevel="1" x14ac:dyDescent="0.25">
      <c r="A8489" t="s">
        <v>4420</v>
      </c>
      <c r="C8489" s="2" t="s">
        <v>12974</v>
      </c>
      <c r="D8489" s="2">
        <v>98</v>
      </c>
      <c r="E8489" s="7">
        <v>1927</v>
      </c>
      <c r="F8489" s="5" t="s">
        <v>3773</v>
      </c>
      <c r="H8489" s="5" t="s">
        <v>5486</v>
      </c>
      <c r="I8489" s="6" t="s">
        <v>101</v>
      </c>
      <c r="J8489" s="6" t="s">
        <v>17231</v>
      </c>
      <c r="K8489" s="17">
        <v>3</v>
      </c>
      <c r="L8489" s="17" t="s">
        <v>7732</v>
      </c>
      <c r="M8489" s="9"/>
      <c r="N8489" s="9"/>
      <c r="O8489" s="21"/>
      <c r="Q8489" s="29"/>
      <c r="U8489" s="17"/>
      <c r="V8489" s="2">
        <v>91</v>
      </c>
      <c r="Y8489" t="str">
        <f t="shared" si="533"/>
        <v/>
      </c>
      <c r="AA8489" t="str">
        <f t="shared" si="534"/>
        <v/>
      </c>
      <c r="AC8489" s="7"/>
      <c r="AD8489" t="s">
        <v>101</v>
      </c>
      <c r="AE8489">
        <f t="shared" si="532"/>
        <v>0</v>
      </c>
      <c r="AG8489" s="2"/>
      <c r="AH8489" t="s">
        <v>102</v>
      </c>
      <c r="AI8489" s="7" t="s">
        <v>4922</v>
      </c>
    </row>
    <row r="8490" spans="1:35" ht="11" customHeight="1" outlineLevel="1" x14ac:dyDescent="0.25">
      <c r="A8490" t="s">
        <v>4420</v>
      </c>
      <c r="C8490" s="2" t="s">
        <v>12974</v>
      </c>
      <c r="D8490" s="2">
        <v>99</v>
      </c>
      <c r="E8490" s="7">
        <v>1930</v>
      </c>
      <c r="F8490" s="5" t="s">
        <v>5296</v>
      </c>
      <c r="H8490" s="5" t="s">
        <v>5487</v>
      </c>
      <c r="I8490" s="6" t="s">
        <v>101</v>
      </c>
      <c r="J8490" s="6" t="s">
        <v>17231</v>
      </c>
      <c r="K8490" s="17">
        <v>3</v>
      </c>
      <c r="L8490" s="17" t="s">
        <v>7732</v>
      </c>
      <c r="M8490" s="9"/>
      <c r="N8490" s="9"/>
      <c r="O8490" s="21"/>
      <c r="Q8490" s="29"/>
      <c r="U8490" s="17"/>
      <c r="V8490" s="2">
        <v>92</v>
      </c>
      <c r="Y8490" t="str">
        <f t="shared" si="533"/>
        <v/>
      </c>
      <c r="AA8490" t="str">
        <f t="shared" si="534"/>
        <v/>
      </c>
      <c r="AC8490" s="7"/>
      <c r="AD8490" t="s">
        <v>101</v>
      </c>
      <c r="AE8490">
        <f t="shared" si="532"/>
        <v>0</v>
      </c>
      <c r="AG8490" s="2"/>
      <c r="AH8490" t="s">
        <v>102</v>
      </c>
      <c r="AI8490" s="7" t="s">
        <v>4922</v>
      </c>
    </row>
    <row r="8491" spans="1:35" ht="11" customHeight="1" outlineLevel="1" x14ac:dyDescent="0.25">
      <c r="A8491" t="s">
        <v>4420</v>
      </c>
      <c r="C8491" s="2" t="s">
        <v>12974</v>
      </c>
      <c r="D8491" s="2">
        <v>108</v>
      </c>
      <c r="E8491" s="7">
        <v>1923</v>
      </c>
      <c r="F8491" s="5" t="s">
        <v>11392</v>
      </c>
      <c r="H8491" s="5" t="s">
        <v>5488</v>
      </c>
      <c r="I8491" s="6" t="s">
        <v>101</v>
      </c>
      <c r="J8491" s="6" t="s">
        <v>17232</v>
      </c>
      <c r="K8491" s="17">
        <v>3</v>
      </c>
      <c r="L8491" s="17" t="s">
        <v>7730</v>
      </c>
      <c r="M8491" s="9">
        <v>0.5</v>
      </c>
      <c r="N8491" s="9"/>
      <c r="O8491" s="21"/>
      <c r="Q8491" s="29"/>
      <c r="U8491" s="17"/>
      <c r="V8491" s="2">
        <v>111</v>
      </c>
      <c r="Y8491" t="str">
        <f t="shared" si="533"/>
        <v/>
      </c>
      <c r="AA8491" t="str">
        <f t="shared" si="534"/>
        <v/>
      </c>
      <c r="AC8491" s="7"/>
      <c r="AD8491" t="s">
        <v>101</v>
      </c>
      <c r="AE8491">
        <f t="shared" si="532"/>
        <v>0</v>
      </c>
      <c r="AG8491" s="2"/>
      <c r="AH8491" t="s">
        <v>102</v>
      </c>
      <c r="AI8491" s="7" t="s">
        <v>4610</v>
      </c>
    </row>
    <row r="8492" spans="1:35" ht="11" customHeight="1" outlineLevel="1" x14ac:dyDescent="0.25">
      <c r="A8492" t="s">
        <v>4420</v>
      </c>
      <c r="C8492" s="2" t="s">
        <v>12974</v>
      </c>
      <c r="D8492" s="2">
        <v>109</v>
      </c>
      <c r="E8492" s="7">
        <v>1925</v>
      </c>
      <c r="F8492" s="5" t="s">
        <v>21927</v>
      </c>
      <c r="H8492" s="5" t="s">
        <v>4425</v>
      </c>
      <c r="I8492" s="6" t="s">
        <v>101</v>
      </c>
      <c r="J8492" s="6" t="s">
        <v>17232</v>
      </c>
      <c r="K8492" s="17">
        <v>3</v>
      </c>
      <c r="L8492" s="17" t="s">
        <v>7732</v>
      </c>
      <c r="M8492" s="9"/>
      <c r="N8492" s="9"/>
      <c r="O8492" s="21"/>
      <c r="Q8492" s="29"/>
      <c r="U8492" s="17"/>
      <c r="V8492" s="2">
        <v>112</v>
      </c>
      <c r="Y8492" t="str">
        <f t="shared" si="533"/>
        <v/>
      </c>
      <c r="AA8492" t="str">
        <f t="shared" si="534"/>
        <v/>
      </c>
      <c r="AC8492" s="7"/>
      <c r="AD8492" t="s">
        <v>101</v>
      </c>
      <c r="AE8492">
        <f t="shared" si="532"/>
        <v>0</v>
      </c>
      <c r="AG8492" s="2"/>
      <c r="AH8492" t="s">
        <v>102</v>
      </c>
      <c r="AI8492" s="7" t="s">
        <v>4610</v>
      </c>
    </row>
    <row r="8493" spans="1:35" ht="11" customHeight="1" outlineLevel="1" x14ac:dyDescent="0.25">
      <c r="A8493" t="s">
        <v>4420</v>
      </c>
      <c r="C8493" s="2" t="s">
        <v>12974</v>
      </c>
      <c r="D8493" s="2">
        <v>110</v>
      </c>
      <c r="E8493" s="7">
        <v>1925</v>
      </c>
      <c r="F8493" s="5" t="s">
        <v>11393</v>
      </c>
      <c r="H8493" s="5" t="s">
        <v>5489</v>
      </c>
      <c r="I8493" s="6" t="s">
        <v>101</v>
      </c>
      <c r="J8493" s="6" t="s">
        <v>17232</v>
      </c>
      <c r="K8493" s="17">
        <v>3</v>
      </c>
      <c r="L8493" s="17" t="s">
        <v>7732</v>
      </c>
      <c r="M8493" s="9"/>
      <c r="N8493" s="9"/>
      <c r="O8493" s="21"/>
      <c r="Q8493" s="29"/>
      <c r="U8493" s="17"/>
      <c r="V8493" s="2">
        <v>113</v>
      </c>
      <c r="Y8493" t="str">
        <f t="shared" si="533"/>
        <v/>
      </c>
      <c r="AA8493" t="str">
        <f t="shared" si="534"/>
        <v/>
      </c>
      <c r="AC8493" s="7"/>
      <c r="AD8493" t="s">
        <v>101</v>
      </c>
      <c r="AE8493">
        <f t="shared" si="532"/>
        <v>0</v>
      </c>
      <c r="AG8493" s="2"/>
      <c r="AH8493" t="s">
        <v>102</v>
      </c>
      <c r="AI8493" s="7" t="s">
        <v>4610</v>
      </c>
    </row>
    <row r="8494" spans="1:35" ht="11" customHeight="1" outlineLevel="1" x14ac:dyDescent="0.25">
      <c r="A8494" t="s">
        <v>4420</v>
      </c>
      <c r="C8494" s="2" t="s">
        <v>12974</v>
      </c>
      <c r="D8494" s="2">
        <v>111</v>
      </c>
      <c r="E8494" s="7">
        <v>1927</v>
      </c>
      <c r="F8494" s="5" t="s">
        <v>11439</v>
      </c>
      <c r="H8494" s="5" t="s">
        <v>5487</v>
      </c>
      <c r="I8494" s="6" t="s">
        <v>101</v>
      </c>
      <c r="J8494" s="6" t="s">
        <v>17232</v>
      </c>
      <c r="K8494" s="17">
        <v>3</v>
      </c>
      <c r="L8494" s="17" t="s">
        <v>7732</v>
      </c>
      <c r="M8494" s="9"/>
      <c r="N8494" s="9"/>
      <c r="O8494" s="21"/>
      <c r="Q8494" s="29"/>
      <c r="U8494" s="17"/>
      <c r="V8494" s="2">
        <v>123</v>
      </c>
      <c r="Y8494" t="str">
        <f t="shared" si="533"/>
        <v/>
      </c>
      <c r="AA8494" t="str">
        <f t="shared" si="534"/>
        <v/>
      </c>
      <c r="AC8494" s="7"/>
      <c r="AD8494" t="s">
        <v>101</v>
      </c>
      <c r="AE8494">
        <f t="shared" si="532"/>
        <v>0</v>
      </c>
      <c r="AG8494" s="2"/>
      <c r="AH8494" t="s">
        <v>102</v>
      </c>
      <c r="AI8494" s="7" t="s">
        <v>4922</v>
      </c>
    </row>
    <row r="8495" spans="1:35" ht="11" customHeight="1" outlineLevel="1" x14ac:dyDescent="0.25">
      <c r="A8495" t="s">
        <v>4420</v>
      </c>
      <c r="C8495" s="2" t="s">
        <v>12974</v>
      </c>
      <c r="D8495" s="2">
        <v>122</v>
      </c>
      <c r="E8495" s="7">
        <v>1924</v>
      </c>
      <c r="F8495" s="5" t="s">
        <v>21928</v>
      </c>
      <c r="H8495" s="5" t="s">
        <v>4423</v>
      </c>
      <c r="I8495" s="6" t="s">
        <v>101</v>
      </c>
      <c r="J8495" s="6" t="s">
        <v>17233</v>
      </c>
      <c r="K8495" s="17">
        <v>3</v>
      </c>
      <c r="L8495" s="17" t="s">
        <v>7732</v>
      </c>
      <c r="M8495" s="9"/>
      <c r="N8495" s="9"/>
      <c r="O8495" s="21"/>
      <c r="Q8495" s="29"/>
      <c r="U8495" s="17"/>
      <c r="V8495" s="2">
        <v>117</v>
      </c>
      <c r="Y8495" t="str">
        <f t="shared" si="533"/>
        <v/>
      </c>
      <c r="AA8495" t="str">
        <f t="shared" si="534"/>
        <v/>
      </c>
      <c r="AC8495" s="7"/>
      <c r="AD8495" t="s">
        <v>101</v>
      </c>
      <c r="AE8495">
        <f t="shared" si="532"/>
        <v>0</v>
      </c>
      <c r="AG8495" s="2"/>
      <c r="AH8495" t="s">
        <v>102</v>
      </c>
      <c r="AI8495" s="7" t="s">
        <v>4922</v>
      </c>
    </row>
    <row r="8496" spans="1:35" ht="11" customHeight="1" outlineLevel="1" x14ac:dyDescent="0.25">
      <c r="A8496" t="s">
        <v>4420</v>
      </c>
      <c r="C8496" s="2" t="s">
        <v>12974</v>
      </c>
      <c r="D8496" s="2" t="s">
        <v>8024</v>
      </c>
      <c r="E8496" s="7">
        <v>1924</v>
      </c>
      <c r="F8496" s="5" t="s">
        <v>21929</v>
      </c>
      <c r="H8496" s="5" t="s">
        <v>4423</v>
      </c>
      <c r="I8496" s="6" t="s">
        <v>101</v>
      </c>
      <c r="J8496" s="6" t="s">
        <v>17233</v>
      </c>
      <c r="K8496" s="17">
        <v>3</v>
      </c>
      <c r="L8496" s="17" t="s">
        <v>7732</v>
      </c>
      <c r="M8496" s="9"/>
      <c r="N8496" s="9"/>
      <c r="O8496" s="21"/>
      <c r="Q8496" s="29"/>
      <c r="U8496" s="17"/>
      <c r="V8496" s="2" t="s">
        <v>6470</v>
      </c>
      <c r="Y8496" t="str">
        <f t="shared" si="533"/>
        <v/>
      </c>
      <c r="AA8496" t="str">
        <f t="shared" si="534"/>
        <v/>
      </c>
      <c r="AC8496" s="7"/>
      <c r="AD8496" t="s">
        <v>101</v>
      </c>
      <c r="AE8496">
        <f t="shared" si="532"/>
        <v>0</v>
      </c>
      <c r="AG8496" s="2"/>
      <c r="AH8496" t="s">
        <v>102</v>
      </c>
      <c r="AI8496" s="7" t="s">
        <v>4620</v>
      </c>
    </row>
    <row r="8497" spans="1:35" ht="11" customHeight="1" outlineLevel="1" collapsed="1" x14ac:dyDescent="0.25">
      <c r="A8497" t="s">
        <v>4420</v>
      </c>
      <c r="C8497" s="2" t="s">
        <v>12974</v>
      </c>
      <c r="D8497" s="2">
        <v>123</v>
      </c>
      <c r="E8497" s="7">
        <v>1924</v>
      </c>
      <c r="F8497" s="5" t="s">
        <v>21928</v>
      </c>
      <c r="H8497" s="5" t="s">
        <v>4422</v>
      </c>
      <c r="I8497" s="6" t="s">
        <v>101</v>
      </c>
      <c r="J8497" s="6" t="s">
        <v>17233</v>
      </c>
      <c r="K8497" s="17">
        <v>3</v>
      </c>
      <c r="L8497" s="17" t="s">
        <v>7732</v>
      </c>
      <c r="M8497" s="9"/>
      <c r="N8497" s="9"/>
      <c r="O8497" s="21"/>
      <c r="Q8497" s="29"/>
      <c r="U8497" s="17"/>
      <c r="V8497" s="2">
        <v>116</v>
      </c>
      <c r="Y8497" t="str">
        <f t="shared" si="533"/>
        <v/>
      </c>
      <c r="AA8497" t="str">
        <f t="shared" si="534"/>
        <v/>
      </c>
      <c r="AC8497" s="7"/>
      <c r="AD8497" t="s">
        <v>101</v>
      </c>
      <c r="AE8497">
        <f t="shared" si="532"/>
        <v>0</v>
      </c>
      <c r="AG8497" s="2"/>
      <c r="AH8497" t="s">
        <v>102</v>
      </c>
      <c r="AI8497" s="7" t="s">
        <v>4922</v>
      </c>
    </row>
    <row r="8498" spans="1:35" ht="11" customHeight="1" outlineLevel="1" x14ac:dyDescent="0.25">
      <c r="A8498" t="s">
        <v>4420</v>
      </c>
      <c r="C8498" s="2" t="s">
        <v>12974</v>
      </c>
      <c r="D8498" s="2" t="s">
        <v>8026</v>
      </c>
      <c r="E8498" s="7">
        <v>1924</v>
      </c>
      <c r="F8498" s="5" t="s">
        <v>21930</v>
      </c>
      <c r="H8498" s="5" t="s">
        <v>4422</v>
      </c>
      <c r="I8498" s="6" t="s">
        <v>101</v>
      </c>
      <c r="J8498" s="6" t="s">
        <v>17233</v>
      </c>
      <c r="K8498" s="17">
        <v>3</v>
      </c>
      <c r="L8498" s="17" t="s">
        <v>7732</v>
      </c>
      <c r="M8498" s="9"/>
      <c r="N8498" s="9"/>
      <c r="O8498" s="21"/>
      <c r="Q8498" s="29"/>
      <c r="U8498" s="17"/>
      <c r="V8498" s="2" t="s">
        <v>6468</v>
      </c>
      <c r="Y8498" t="str">
        <f t="shared" si="533"/>
        <v/>
      </c>
      <c r="AA8498" t="str">
        <f t="shared" si="534"/>
        <v/>
      </c>
      <c r="AC8498" s="7"/>
      <c r="AD8498" t="s">
        <v>101</v>
      </c>
      <c r="AE8498">
        <f t="shared" si="532"/>
        <v>0</v>
      </c>
      <c r="AG8498" s="2"/>
      <c r="AH8498" t="s">
        <v>102</v>
      </c>
      <c r="AI8498" s="7" t="s">
        <v>4620</v>
      </c>
    </row>
    <row r="8499" spans="1:35" ht="11" customHeight="1" outlineLevel="1" x14ac:dyDescent="0.25">
      <c r="A8499" t="s">
        <v>4420</v>
      </c>
      <c r="C8499" s="2" t="s">
        <v>12974</v>
      </c>
      <c r="D8499" s="2">
        <v>124</v>
      </c>
      <c r="E8499" s="7">
        <v>1924</v>
      </c>
      <c r="F8499" s="5" t="s">
        <v>1539</v>
      </c>
      <c r="H8499" s="5" t="s">
        <v>4421</v>
      </c>
      <c r="I8499" s="6" t="s">
        <v>101</v>
      </c>
      <c r="J8499" s="6" t="s">
        <v>17233</v>
      </c>
      <c r="K8499" s="17">
        <v>3</v>
      </c>
      <c r="L8499" s="17" t="s">
        <v>7732</v>
      </c>
      <c r="M8499" s="9"/>
      <c r="N8499" s="9"/>
      <c r="O8499" s="21"/>
      <c r="Q8499" s="29"/>
      <c r="U8499" s="17"/>
      <c r="V8499" s="2">
        <v>119</v>
      </c>
      <c r="Y8499" t="str">
        <f t="shared" si="533"/>
        <v/>
      </c>
      <c r="AA8499" t="str">
        <f t="shared" si="534"/>
        <v/>
      </c>
      <c r="AC8499" s="7"/>
      <c r="AD8499" t="s">
        <v>101</v>
      </c>
      <c r="AE8499">
        <f t="shared" si="532"/>
        <v>0</v>
      </c>
      <c r="AG8499" s="2"/>
      <c r="AH8499" t="s">
        <v>102</v>
      </c>
      <c r="AI8499" s="7" t="s">
        <v>4922</v>
      </c>
    </row>
    <row r="8500" spans="1:35" ht="11" customHeight="1" outlineLevel="1" collapsed="1" x14ac:dyDescent="0.25">
      <c r="A8500" t="s">
        <v>4420</v>
      </c>
      <c r="C8500" s="2" t="s">
        <v>12974</v>
      </c>
      <c r="D8500" s="2" t="s">
        <v>17234</v>
      </c>
      <c r="E8500" s="7">
        <v>1924</v>
      </c>
      <c r="F8500" s="5" t="s">
        <v>3960</v>
      </c>
      <c r="H8500" s="5" t="s">
        <v>4421</v>
      </c>
      <c r="I8500" s="6" t="s">
        <v>101</v>
      </c>
      <c r="J8500" s="6" t="s">
        <v>17233</v>
      </c>
      <c r="K8500" s="17">
        <v>3</v>
      </c>
      <c r="L8500" s="17" t="s">
        <v>7732</v>
      </c>
      <c r="M8500" s="9"/>
      <c r="N8500" s="9"/>
      <c r="O8500" s="21"/>
      <c r="Q8500" s="29"/>
      <c r="U8500" s="17"/>
      <c r="V8500" s="2" t="s">
        <v>3959</v>
      </c>
      <c r="Y8500" t="str">
        <f t="shared" si="533"/>
        <v/>
      </c>
      <c r="AA8500" t="str">
        <f t="shared" si="534"/>
        <v/>
      </c>
      <c r="AC8500" s="7"/>
      <c r="AD8500" t="s">
        <v>101</v>
      </c>
      <c r="AE8500">
        <f t="shared" si="532"/>
        <v>0</v>
      </c>
      <c r="AG8500" s="2"/>
      <c r="AH8500" t="s">
        <v>102</v>
      </c>
      <c r="AI8500" s="7" t="s">
        <v>4620</v>
      </c>
    </row>
    <row r="8501" spans="1:35" ht="11" customHeight="1" outlineLevel="1" x14ac:dyDescent="0.25">
      <c r="A8501" t="s">
        <v>4420</v>
      </c>
      <c r="C8501" s="2" t="s">
        <v>12974</v>
      </c>
      <c r="D8501" s="2">
        <v>125</v>
      </c>
      <c r="E8501" s="7">
        <v>1924</v>
      </c>
      <c r="F8501" s="5" t="s">
        <v>1539</v>
      </c>
      <c r="H8501" s="5" t="s">
        <v>6230</v>
      </c>
      <c r="I8501" s="6" t="s">
        <v>101</v>
      </c>
      <c r="J8501" s="6" t="s">
        <v>17233</v>
      </c>
      <c r="K8501" s="17">
        <v>3</v>
      </c>
      <c r="L8501" s="17" t="s">
        <v>7732</v>
      </c>
      <c r="M8501" s="9"/>
      <c r="N8501" s="9"/>
      <c r="O8501" s="21"/>
      <c r="Q8501" s="29"/>
      <c r="U8501" s="17"/>
      <c r="V8501" s="2">
        <v>118</v>
      </c>
      <c r="Y8501" t="str">
        <f t="shared" si="533"/>
        <v/>
      </c>
      <c r="AA8501" t="str">
        <f t="shared" si="534"/>
        <v/>
      </c>
      <c r="AC8501" s="7"/>
      <c r="AD8501" t="s">
        <v>101</v>
      </c>
      <c r="AE8501">
        <f t="shared" si="532"/>
        <v>0</v>
      </c>
      <c r="AG8501" s="2"/>
      <c r="AH8501" t="s">
        <v>102</v>
      </c>
      <c r="AI8501" s="7" t="s">
        <v>4523</v>
      </c>
    </row>
    <row r="8502" spans="1:35" ht="11" customHeight="1" outlineLevel="1" x14ac:dyDescent="0.25">
      <c r="A8502" t="s">
        <v>4420</v>
      </c>
      <c r="C8502" s="2" t="s">
        <v>12974</v>
      </c>
      <c r="D8502" s="2">
        <v>246</v>
      </c>
      <c r="E8502" s="7">
        <v>1947</v>
      </c>
      <c r="F8502" s="5" t="s">
        <v>1346</v>
      </c>
      <c r="H8502" s="5" t="s">
        <v>5571</v>
      </c>
      <c r="I8502" s="6" t="s">
        <v>1347</v>
      </c>
      <c r="J8502" s="6" t="s">
        <v>17235</v>
      </c>
      <c r="K8502" s="17">
        <v>3</v>
      </c>
      <c r="L8502" s="17" t="s">
        <v>7730</v>
      </c>
      <c r="M8502" s="9">
        <v>0.35</v>
      </c>
      <c r="N8502" s="9"/>
      <c r="O8502" s="21"/>
      <c r="Q8502" s="29"/>
      <c r="U8502" s="17"/>
      <c r="V8502" s="2">
        <v>220</v>
      </c>
      <c r="Y8502" t="str">
        <f t="shared" si="533"/>
        <v/>
      </c>
      <c r="AA8502" t="str">
        <f t="shared" si="534"/>
        <v/>
      </c>
      <c r="AC8502" s="7"/>
      <c r="AD8502" t="s">
        <v>1347</v>
      </c>
      <c r="AE8502">
        <f t="shared" si="532"/>
        <v>0</v>
      </c>
      <c r="AG8502" s="2"/>
      <c r="AH8502" t="s">
        <v>102</v>
      </c>
      <c r="AI8502" s="7" t="s">
        <v>4610</v>
      </c>
    </row>
    <row r="8503" spans="1:35" ht="11" customHeight="1" outlineLevel="1" x14ac:dyDescent="0.25">
      <c r="A8503" t="s">
        <v>4420</v>
      </c>
      <c r="C8503" s="2" t="s">
        <v>12974</v>
      </c>
      <c r="D8503" s="2">
        <v>247</v>
      </c>
      <c r="E8503" s="7">
        <v>1947</v>
      </c>
      <c r="F8503" s="5" t="s">
        <v>1654</v>
      </c>
      <c r="H8503" s="5" t="s">
        <v>3964</v>
      </c>
      <c r="I8503" s="6" t="s">
        <v>1347</v>
      </c>
      <c r="J8503" s="6" t="s">
        <v>17235</v>
      </c>
      <c r="K8503" s="17">
        <v>3</v>
      </c>
      <c r="L8503" s="17" t="s">
        <v>7730</v>
      </c>
      <c r="M8503" s="9">
        <v>0.35</v>
      </c>
      <c r="N8503" s="9"/>
      <c r="O8503" s="21"/>
      <c r="Q8503" s="29"/>
      <c r="U8503" s="17"/>
      <c r="V8503" s="2">
        <v>221</v>
      </c>
      <c r="Y8503" t="str">
        <f t="shared" si="533"/>
        <v/>
      </c>
      <c r="AA8503" t="str">
        <f t="shared" si="534"/>
        <v/>
      </c>
      <c r="AC8503" s="7"/>
      <c r="AD8503" t="s">
        <v>1347</v>
      </c>
      <c r="AE8503">
        <f t="shared" si="532"/>
        <v>0</v>
      </c>
      <c r="AG8503" s="2"/>
      <c r="AH8503" t="s">
        <v>102</v>
      </c>
      <c r="AI8503" s="7" t="s">
        <v>4610</v>
      </c>
    </row>
    <row r="8504" spans="1:35" ht="11" customHeight="1" outlineLevel="1" x14ac:dyDescent="0.25">
      <c r="A8504" t="s">
        <v>4420</v>
      </c>
      <c r="C8504" s="2" t="s">
        <v>12974</v>
      </c>
      <c r="D8504" s="2">
        <v>248</v>
      </c>
      <c r="E8504" s="7">
        <v>1947</v>
      </c>
      <c r="F8504" s="5" t="s">
        <v>5693</v>
      </c>
      <c r="H8504" s="5" t="s">
        <v>6704</v>
      </c>
      <c r="I8504" s="6" t="s">
        <v>1347</v>
      </c>
      <c r="J8504" s="6" t="s">
        <v>17235</v>
      </c>
      <c r="K8504" s="17">
        <v>3</v>
      </c>
      <c r="L8504" s="17" t="s">
        <v>7730</v>
      </c>
      <c r="M8504" s="9">
        <v>0.35</v>
      </c>
      <c r="N8504" s="9"/>
      <c r="O8504" s="21"/>
      <c r="Q8504" s="29"/>
      <c r="U8504" s="17"/>
      <c r="V8504" s="2">
        <v>222</v>
      </c>
      <c r="Y8504" t="str">
        <f t="shared" si="533"/>
        <v/>
      </c>
      <c r="AA8504" t="str">
        <f t="shared" si="534"/>
        <v/>
      </c>
      <c r="AC8504" s="7"/>
      <c r="AD8504" t="s">
        <v>1347</v>
      </c>
      <c r="AE8504">
        <f t="shared" si="532"/>
        <v>0</v>
      </c>
      <c r="AG8504" s="2"/>
      <c r="AH8504" t="s">
        <v>102</v>
      </c>
      <c r="AI8504" s="7" t="s">
        <v>4610</v>
      </c>
    </row>
    <row r="8505" spans="1:35" ht="11" customHeight="1" outlineLevel="1" x14ac:dyDescent="0.25">
      <c r="A8505" t="s">
        <v>4420</v>
      </c>
      <c r="C8505" s="2" t="s">
        <v>12974</v>
      </c>
      <c r="D8505" s="2">
        <v>252</v>
      </c>
      <c r="E8505" s="7">
        <v>1947</v>
      </c>
      <c r="F8505" s="5" t="s">
        <v>1205</v>
      </c>
      <c r="H8505" s="5" t="s">
        <v>480</v>
      </c>
      <c r="I8505" s="6" t="s">
        <v>101</v>
      </c>
      <c r="J8505" s="6" t="s">
        <v>17235</v>
      </c>
      <c r="K8505" s="17">
        <v>3</v>
      </c>
      <c r="L8505" s="17" t="s">
        <v>7730</v>
      </c>
      <c r="M8505" s="9">
        <v>1.35</v>
      </c>
      <c r="N8505" s="9"/>
      <c r="O8505" s="21"/>
      <c r="Q8505" s="29"/>
      <c r="U8505" s="17"/>
      <c r="V8505" s="2">
        <v>226</v>
      </c>
      <c r="Y8505" t="str">
        <f t="shared" si="533"/>
        <v/>
      </c>
      <c r="AA8505" t="str">
        <f t="shared" si="534"/>
        <v/>
      </c>
      <c r="AC8505" s="7"/>
      <c r="AD8505" t="s">
        <v>101</v>
      </c>
      <c r="AE8505">
        <f t="shared" si="532"/>
        <v>0</v>
      </c>
      <c r="AG8505" s="2"/>
      <c r="AH8505" t="s">
        <v>102</v>
      </c>
      <c r="AI8505" s="7" t="s">
        <v>4610</v>
      </c>
    </row>
    <row r="8506" spans="1:35" ht="11" customHeight="1" outlineLevel="1" x14ac:dyDescent="0.25">
      <c r="A8506" t="s">
        <v>4420</v>
      </c>
      <c r="C8506" s="2" t="s">
        <v>12974</v>
      </c>
      <c r="D8506" s="2">
        <v>253</v>
      </c>
      <c r="E8506" s="7">
        <v>1947</v>
      </c>
      <c r="F8506" s="5" t="s">
        <v>5696</v>
      </c>
      <c r="H8506" s="5" t="s">
        <v>3830</v>
      </c>
      <c r="I8506" s="6" t="s">
        <v>101</v>
      </c>
      <c r="J8506" s="6" t="s">
        <v>17235</v>
      </c>
      <c r="K8506" s="17">
        <v>3</v>
      </c>
      <c r="L8506" s="17" t="s">
        <v>7730</v>
      </c>
      <c r="M8506" s="9">
        <v>1.35</v>
      </c>
      <c r="N8506" s="9"/>
      <c r="O8506" s="21"/>
      <c r="Q8506" s="29"/>
      <c r="U8506" s="17"/>
      <c r="V8506" s="2">
        <v>227</v>
      </c>
      <c r="Y8506" t="str">
        <f t="shared" si="533"/>
        <v/>
      </c>
      <c r="AA8506" t="str">
        <f t="shared" si="534"/>
        <v/>
      </c>
      <c r="AC8506" s="7"/>
      <c r="AD8506" t="s">
        <v>101</v>
      </c>
      <c r="AE8506">
        <f t="shared" si="532"/>
        <v>0</v>
      </c>
      <c r="AG8506" s="2"/>
      <c r="AH8506" t="s">
        <v>102</v>
      </c>
      <c r="AI8506" s="7" t="s">
        <v>4610</v>
      </c>
    </row>
    <row r="8507" spans="1:35" ht="11" customHeight="1" outlineLevel="1" x14ac:dyDescent="0.25">
      <c r="A8507" t="s">
        <v>4420</v>
      </c>
      <c r="C8507" s="2" t="s">
        <v>12974</v>
      </c>
      <c r="D8507" s="2">
        <v>254</v>
      </c>
      <c r="E8507" s="7">
        <v>1947</v>
      </c>
      <c r="F8507" s="5" t="s">
        <v>3435</v>
      </c>
      <c r="H8507" s="5" t="s">
        <v>3966</v>
      </c>
      <c r="I8507" s="6" t="s">
        <v>101</v>
      </c>
      <c r="J8507" s="6" t="s">
        <v>17235</v>
      </c>
      <c r="K8507" s="17">
        <v>3</v>
      </c>
      <c r="L8507" s="17" t="s">
        <v>7730</v>
      </c>
      <c r="M8507" s="9">
        <v>1.35</v>
      </c>
      <c r="N8507" s="9"/>
      <c r="O8507" s="21"/>
      <c r="Q8507" s="29"/>
      <c r="U8507" s="17"/>
      <c r="V8507" s="2">
        <v>228</v>
      </c>
      <c r="Y8507" t="str">
        <f t="shared" si="533"/>
        <v/>
      </c>
      <c r="AA8507" t="str">
        <f t="shared" si="534"/>
        <v/>
      </c>
      <c r="AC8507" s="7"/>
      <c r="AD8507" t="s">
        <v>101</v>
      </c>
      <c r="AE8507">
        <f t="shared" si="532"/>
        <v>0</v>
      </c>
      <c r="AG8507" s="2"/>
      <c r="AH8507" t="s">
        <v>102</v>
      </c>
      <c r="AI8507" s="7" t="s">
        <v>4610</v>
      </c>
    </row>
    <row r="8508" spans="1:35" ht="11" customHeight="1" outlineLevel="1" collapsed="1" x14ac:dyDescent="0.25">
      <c r="A8508" t="s">
        <v>4420</v>
      </c>
      <c r="C8508" s="2" t="s">
        <v>12974</v>
      </c>
      <c r="D8508" s="2">
        <v>258</v>
      </c>
      <c r="E8508" s="7">
        <v>1947</v>
      </c>
      <c r="F8508" s="5" t="s">
        <v>3442</v>
      </c>
      <c r="H8508" s="5" t="s">
        <v>481</v>
      </c>
      <c r="I8508" s="6" t="s">
        <v>101</v>
      </c>
      <c r="J8508" s="6" t="s">
        <v>17235</v>
      </c>
      <c r="K8508" s="17">
        <v>3</v>
      </c>
      <c r="L8508" s="17" t="s">
        <v>7730</v>
      </c>
      <c r="M8508" s="9">
        <v>1</v>
      </c>
      <c r="N8508" s="9"/>
      <c r="O8508" s="21"/>
      <c r="Q8508" s="29"/>
      <c r="U8508" s="17"/>
      <c r="V8508" s="2">
        <v>232</v>
      </c>
      <c r="Y8508" t="str">
        <f t="shared" si="533"/>
        <v/>
      </c>
      <c r="AA8508" t="str">
        <f t="shared" si="534"/>
        <v/>
      </c>
      <c r="AC8508" s="7"/>
      <c r="AD8508" t="s">
        <v>101</v>
      </c>
      <c r="AE8508">
        <f t="shared" si="532"/>
        <v>0</v>
      </c>
      <c r="AG8508" s="2"/>
      <c r="AH8508" t="s">
        <v>102</v>
      </c>
      <c r="AI8508" s="7" t="s">
        <v>4922</v>
      </c>
    </row>
    <row r="8509" spans="1:35" ht="11" customHeight="1" outlineLevel="1" x14ac:dyDescent="0.25">
      <c r="A8509" t="s">
        <v>4420</v>
      </c>
      <c r="C8509" s="2" t="s">
        <v>12974</v>
      </c>
      <c r="D8509" s="2">
        <v>259</v>
      </c>
      <c r="E8509" s="7">
        <v>1947</v>
      </c>
      <c r="F8509" s="5" t="s">
        <v>5750</v>
      </c>
      <c r="H8509" s="5" t="s">
        <v>3313</v>
      </c>
      <c r="I8509" s="6" t="s">
        <v>101</v>
      </c>
      <c r="J8509" s="6" t="s">
        <v>17235</v>
      </c>
      <c r="K8509" s="17">
        <v>3</v>
      </c>
      <c r="L8509" s="17" t="s">
        <v>7730</v>
      </c>
      <c r="M8509" s="9">
        <v>1</v>
      </c>
      <c r="N8509" s="9"/>
      <c r="O8509" s="21"/>
      <c r="Q8509" s="29"/>
      <c r="U8509" s="17"/>
      <c r="V8509" s="2">
        <v>233</v>
      </c>
      <c r="Y8509" t="str">
        <f t="shared" si="533"/>
        <v/>
      </c>
      <c r="AA8509" t="str">
        <f t="shared" si="534"/>
        <v/>
      </c>
      <c r="AC8509" s="7"/>
      <c r="AD8509" t="s">
        <v>101</v>
      </c>
      <c r="AE8509">
        <f t="shared" si="532"/>
        <v>0</v>
      </c>
      <c r="AG8509" s="2"/>
      <c r="AH8509" t="s">
        <v>102</v>
      </c>
      <c r="AI8509" s="7" t="s">
        <v>4922</v>
      </c>
    </row>
    <row r="8510" spans="1:35" ht="11" customHeight="1" outlineLevel="1" x14ac:dyDescent="0.25">
      <c r="A8510" t="s">
        <v>4420</v>
      </c>
      <c r="C8510" s="2" t="s">
        <v>12974</v>
      </c>
      <c r="D8510" s="2" t="s">
        <v>4062</v>
      </c>
      <c r="E8510" s="7">
        <v>1947</v>
      </c>
      <c r="F8510" s="5" t="s">
        <v>5138</v>
      </c>
      <c r="H8510" s="5" t="s">
        <v>2290</v>
      </c>
      <c r="I8510" s="6" t="s">
        <v>864</v>
      </c>
      <c r="J8510" s="6"/>
      <c r="K8510" s="17">
        <v>6</v>
      </c>
      <c r="L8510" s="17" t="s">
        <v>7730</v>
      </c>
      <c r="M8510" s="9">
        <v>0.2</v>
      </c>
      <c r="N8510" s="9"/>
      <c r="O8510" s="21"/>
      <c r="Q8510" s="29"/>
      <c r="U8510" s="17"/>
      <c r="V8510" s="2" t="s">
        <v>482</v>
      </c>
      <c r="Y8510" t="str">
        <f t="shared" si="533"/>
        <v/>
      </c>
      <c r="AA8510" t="str">
        <f t="shared" si="534"/>
        <v/>
      </c>
      <c r="AC8510" s="7"/>
      <c r="AD8510" t="s">
        <v>864</v>
      </c>
      <c r="AE8510">
        <f t="shared" si="532"/>
        <v>0</v>
      </c>
      <c r="AG8510" s="2"/>
      <c r="AH8510" t="s">
        <v>102</v>
      </c>
      <c r="AI8510" s="7" t="s">
        <v>4610</v>
      </c>
    </row>
    <row r="8511" spans="1:35" ht="11" customHeight="1" outlineLevel="1" x14ac:dyDescent="0.25">
      <c r="A8511" t="s">
        <v>4420</v>
      </c>
      <c r="C8511" s="2" t="s">
        <v>12974</v>
      </c>
      <c r="D8511" s="2" t="s">
        <v>4062</v>
      </c>
      <c r="E8511" s="7">
        <v>1947</v>
      </c>
      <c r="F8511" s="5" t="s">
        <v>5279</v>
      </c>
      <c r="H8511" s="5" t="s">
        <v>483</v>
      </c>
      <c r="I8511" s="6" t="s">
        <v>864</v>
      </c>
      <c r="J8511" s="6"/>
      <c r="K8511" s="17">
        <v>6</v>
      </c>
      <c r="L8511" s="17" t="s">
        <v>7730</v>
      </c>
      <c r="M8511" s="9">
        <v>0.2</v>
      </c>
      <c r="N8511" s="9"/>
      <c r="O8511" s="21"/>
      <c r="Q8511" s="29"/>
      <c r="U8511" s="17"/>
      <c r="V8511" s="2" t="s">
        <v>5210</v>
      </c>
      <c r="Y8511" t="str">
        <f t="shared" si="533"/>
        <v/>
      </c>
      <c r="AA8511" t="str">
        <f t="shared" si="534"/>
        <v/>
      </c>
      <c r="AC8511" s="7"/>
      <c r="AD8511" t="s">
        <v>864</v>
      </c>
      <c r="AE8511">
        <f t="shared" si="532"/>
        <v>0</v>
      </c>
      <c r="AG8511" s="2"/>
      <c r="AH8511" t="s">
        <v>102</v>
      </c>
      <c r="AI8511" s="7" t="s">
        <v>4610</v>
      </c>
    </row>
    <row r="8512" spans="1:35" ht="11" customHeight="1" outlineLevel="1" x14ac:dyDescent="0.25">
      <c r="A8512" t="s">
        <v>4420</v>
      </c>
      <c r="C8512" s="2" t="s">
        <v>12974</v>
      </c>
      <c r="D8512" s="2" t="s">
        <v>4062</v>
      </c>
      <c r="E8512" s="7">
        <v>1947</v>
      </c>
      <c r="F8512" s="5" t="s">
        <v>3421</v>
      </c>
      <c r="H8512" s="5" t="s">
        <v>484</v>
      </c>
      <c r="I8512" s="6" t="s">
        <v>864</v>
      </c>
      <c r="J8512" s="6"/>
      <c r="K8512" s="17">
        <v>6</v>
      </c>
      <c r="L8512" s="17" t="s">
        <v>7730</v>
      </c>
      <c r="M8512" s="9">
        <v>0.5</v>
      </c>
      <c r="N8512" s="9"/>
      <c r="O8512" s="21"/>
      <c r="Q8512" s="29"/>
      <c r="U8512" s="17"/>
      <c r="V8512" s="2" t="s">
        <v>5211</v>
      </c>
      <c r="Y8512" t="str">
        <f t="shared" si="533"/>
        <v/>
      </c>
      <c r="AA8512" t="str">
        <f t="shared" si="534"/>
        <v/>
      </c>
      <c r="AC8512" s="7"/>
      <c r="AD8512" t="s">
        <v>864</v>
      </c>
      <c r="AE8512">
        <f t="shared" si="532"/>
        <v>0</v>
      </c>
      <c r="AG8512" s="2"/>
      <c r="AH8512" t="s">
        <v>102</v>
      </c>
      <c r="AI8512" s="7" t="s">
        <v>4610</v>
      </c>
    </row>
    <row r="8513" spans="1:49" ht="11" customHeight="1" outlineLevel="1" x14ac:dyDescent="0.25">
      <c r="A8513" t="s">
        <v>4420</v>
      </c>
      <c r="C8513" s="2" t="s">
        <v>12974</v>
      </c>
      <c r="D8513" s="2" t="s">
        <v>4062</v>
      </c>
      <c r="E8513" s="7">
        <v>1947</v>
      </c>
      <c r="F8513" s="5" t="s">
        <v>1654</v>
      </c>
      <c r="H8513" s="5" t="s">
        <v>485</v>
      </c>
      <c r="I8513" s="6" t="s">
        <v>864</v>
      </c>
      <c r="J8513" s="6"/>
      <c r="K8513" s="17">
        <v>6</v>
      </c>
      <c r="L8513" s="17" t="s">
        <v>7732</v>
      </c>
      <c r="M8513" s="9"/>
      <c r="N8513" s="9"/>
      <c r="O8513" s="21"/>
      <c r="Q8513" s="29"/>
      <c r="U8513" s="17"/>
      <c r="V8513" s="2" t="s">
        <v>5213</v>
      </c>
      <c r="Y8513" t="str">
        <f t="shared" si="533"/>
        <v/>
      </c>
      <c r="AA8513" t="str">
        <f t="shared" si="534"/>
        <v/>
      </c>
      <c r="AC8513" s="7"/>
      <c r="AD8513" t="s">
        <v>864</v>
      </c>
      <c r="AE8513">
        <f t="shared" si="532"/>
        <v>0</v>
      </c>
      <c r="AG8513" s="2"/>
      <c r="AH8513" t="s">
        <v>102</v>
      </c>
      <c r="AI8513" s="7" t="s">
        <v>4610</v>
      </c>
    </row>
    <row r="8514" spans="1:49" ht="11" customHeight="1" outlineLevel="1" x14ac:dyDescent="0.25">
      <c r="A8514" t="s">
        <v>4420</v>
      </c>
      <c r="C8514" s="2" t="s">
        <v>12974</v>
      </c>
      <c r="D8514" s="2" t="s">
        <v>4062</v>
      </c>
      <c r="E8514" s="7">
        <v>1947</v>
      </c>
      <c r="F8514" s="5" t="s">
        <v>5694</v>
      </c>
      <c r="H8514" s="5" t="s">
        <v>5962</v>
      </c>
      <c r="I8514" s="6" t="s">
        <v>864</v>
      </c>
      <c r="J8514" s="6"/>
      <c r="K8514" s="17">
        <v>6</v>
      </c>
      <c r="L8514" s="17" t="s">
        <v>7732</v>
      </c>
      <c r="M8514" s="9"/>
      <c r="N8514" s="9"/>
      <c r="O8514" s="21"/>
      <c r="Q8514" s="29"/>
      <c r="U8514" s="17"/>
      <c r="V8514" s="2" t="s">
        <v>5215</v>
      </c>
      <c r="Y8514" t="str">
        <f t="shared" si="533"/>
        <v/>
      </c>
      <c r="AA8514" t="str">
        <f t="shared" si="534"/>
        <v/>
      </c>
      <c r="AC8514" s="7"/>
      <c r="AD8514" t="s">
        <v>864</v>
      </c>
      <c r="AE8514">
        <f t="shared" si="532"/>
        <v>0</v>
      </c>
      <c r="AG8514" s="2"/>
      <c r="AH8514" t="s">
        <v>102</v>
      </c>
      <c r="AI8514" s="7" t="s">
        <v>4610</v>
      </c>
    </row>
    <row r="8515" spans="1:49" ht="11" customHeight="1" outlineLevel="1" x14ac:dyDescent="0.25">
      <c r="A8515" t="s">
        <v>4420</v>
      </c>
      <c r="C8515" s="2" t="s">
        <v>12974</v>
      </c>
      <c r="D8515" s="2" t="s">
        <v>4062</v>
      </c>
      <c r="E8515" s="7">
        <v>1947</v>
      </c>
      <c r="F8515" s="5" t="s">
        <v>107</v>
      </c>
      <c r="H8515" s="5" t="s">
        <v>3966</v>
      </c>
      <c r="I8515" s="6" t="s">
        <v>864</v>
      </c>
      <c r="J8515" s="6"/>
      <c r="K8515" s="17">
        <v>6</v>
      </c>
      <c r="L8515" s="17" t="s">
        <v>7732</v>
      </c>
      <c r="M8515" s="9"/>
      <c r="N8515" s="9"/>
      <c r="O8515" s="21"/>
      <c r="Q8515" s="29"/>
      <c r="U8515" s="17"/>
      <c r="V8515" s="2" t="s">
        <v>4438</v>
      </c>
      <c r="Y8515" t="str">
        <f t="shared" si="533"/>
        <v/>
      </c>
      <c r="AA8515" t="str">
        <f t="shared" si="534"/>
        <v/>
      </c>
      <c r="AC8515" s="7"/>
      <c r="AD8515" t="s">
        <v>864</v>
      </c>
      <c r="AE8515">
        <f t="shared" si="532"/>
        <v>0</v>
      </c>
      <c r="AG8515" s="2"/>
      <c r="AH8515" t="s">
        <v>102</v>
      </c>
      <c r="AI8515" s="7" t="s">
        <v>4610</v>
      </c>
    </row>
    <row r="8516" spans="1:49" ht="11" customHeight="1" outlineLevel="1" x14ac:dyDescent="0.25">
      <c r="A8516" t="s">
        <v>4420</v>
      </c>
      <c r="C8516" s="2" t="s">
        <v>12974</v>
      </c>
      <c r="D8516" s="2" t="s">
        <v>4062</v>
      </c>
      <c r="E8516" s="7">
        <v>1947</v>
      </c>
      <c r="F8516" s="5" t="s">
        <v>1205</v>
      </c>
      <c r="H8516" s="5" t="s">
        <v>480</v>
      </c>
      <c r="I8516" s="6" t="s">
        <v>864</v>
      </c>
      <c r="J8516" s="6"/>
      <c r="K8516" s="17">
        <v>6</v>
      </c>
      <c r="L8516" s="17" t="s">
        <v>7732</v>
      </c>
      <c r="M8516" s="9"/>
      <c r="N8516" s="9"/>
      <c r="O8516" s="21"/>
      <c r="Q8516" s="29"/>
      <c r="U8516" s="17"/>
      <c r="V8516" s="2" t="s">
        <v>4439</v>
      </c>
      <c r="Y8516" t="str">
        <f t="shared" si="533"/>
        <v/>
      </c>
      <c r="AA8516" t="str">
        <f t="shared" si="534"/>
        <v/>
      </c>
      <c r="AC8516" s="7"/>
      <c r="AD8516" t="s">
        <v>864</v>
      </c>
      <c r="AE8516">
        <f t="shared" si="532"/>
        <v>0</v>
      </c>
      <c r="AG8516" s="2"/>
      <c r="AH8516" t="s">
        <v>102</v>
      </c>
      <c r="AI8516" s="7" t="s">
        <v>4610</v>
      </c>
    </row>
    <row r="8517" spans="1:49" ht="11" customHeight="1" outlineLevel="1" x14ac:dyDescent="0.25">
      <c r="A8517" t="s">
        <v>4420</v>
      </c>
      <c r="C8517" s="2" t="s">
        <v>12974</v>
      </c>
      <c r="D8517" s="2" t="s">
        <v>4062</v>
      </c>
      <c r="E8517" s="7">
        <v>1947</v>
      </c>
      <c r="F8517" s="5" t="s">
        <v>5696</v>
      </c>
      <c r="H8517" s="5" t="s">
        <v>3831</v>
      </c>
      <c r="I8517" s="6" t="s">
        <v>864</v>
      </c>
      <c r="J8517" s="6"/>
      <c r="K8517" s="17">
        <v>6</v>
      </c>
      <c r="L8517" s="17" t="s">
        <v>7732</v>
      </c>
      <c r="M8517" s="9"/>
      <c r="N8517" s="9"/>
      <c r="O8517" s="21"/>
      <c r="Q8517" s="29"/>
      <c r="U8517" s="17"/>
      <c r="V8517" s="2" t="s">
        <v>4440</v>
      </c>
      <c r="Y8517" t="str">
        <f t="shared" si="533"/>
        <v/>
      </c>
      <c r="AA8517" t="str">
        <f t="shared" si="534"/>
        <v/>
      </c>
      <c r="AC8517" s="7"/>
      <c r="AD8517" t="s">
        <v>864</v>
      </c>
      <c r="AE8517">
        <f t="shared" si="532"/>
        <v>0</v>
      </c>
      <c r="AG8517" s="2"/>
      <c r="AH8517" t="s">
        <v>102</v>
      </c>
      <c r="AI8517" s="7" t="s">
        <v>4610</v>
      </c>
    </row>
    <row r="8518" spans="1:49" ht="11" customHeight="1" outlineLevel="1" x14ac:dyDescent="0.25">
      <c r="A8518" t="s">
        <v>4420</v>
      </c>
      <c r="C8518" s="2" t="s">
        <v>12974</v>
      </c>
      <c r="D8518" s="2" t="s">
        <v>4062</v>
      </c>
      <c r="E8518" s="7">
        <v>1947</v>
      </c>
      <c r="F8518" s="5" t="s">
        <v>3437</v>
      </c>
      <c r="H8518" s="5" t="s">
        <v>4461</v>
      </c>
      <c r="I8518" s="6" t="s">
        <v>864</v>
      </c>
      <c r="J8518" s="6"/>
      <c r="K8518" s="17">
        <v>6</v>
      </c>
      <c r="L8518" s="17" t="s">
        <v>7732</v>
      </c>
      <c r="M8518" s="9"/>
      <c r="N8518" s="9"/>
      <c r="O8518" s="21"/>
      <c r="Q8518" s="29"/>
      <c r="U8518" s="17"/>
      <c r="V8518" s="2" t="s">
        <v>4442</v>
      </c>
      <c r="Y8518" t="str">
        <f t="shared" si="533"/>
        <v/>
      </c>
      <c r="AA8518" t="str">
        <f t="shared" si="534"/>
        <v/>
      </c>
      <c r="AC8518" s="7"/>
      <c r="AD8518" t="s">
        <v>864</v>
      </c>
      <c r="AE8518">
        <f t="shared" si="532"/>
        <v>0</v>
      </c>
      <c r="AG8518" s="2"/>
      <c r="AH8518" t="s">
        <v>102</v>
      </c>
      <c r="AI8518" s="7" t="s">
        <v>4922</v>
      </c>
    </row>
    <row r="8519" spans="1:49" ht="11" customHeight="1" outlineLevel="1" collapsed="1" x14ac:dyDescent="0.25">
      <c r="A8519" t="s">
        <v>4420</v>
      </c>
      <c r="C8519" s="2" t="s">
        <v>12974</v>
      </c>
      <c r="D8519" s="2" t="s">
        <v>4062</v>
      </c>
      <c r="E8519" s="7">
        <v>1947</v>
      </c>
      <c r="F8519" s="5" t="s">
        <v>5761</v>
      </c>
      <c r="H8519" s="5" t="s">
        <v>682</v>
      </c>
      <c r="I8519" s="6" t="s">
        <v>864</v>
      </c>
      <c r="J8519" s="6"/>
      <c r="K8519" s="17">
        <v>6</v>
      </c>
      <c r="L8519" s="17" t="s">
        <v>7732</v>
      </c>
      <c r="M8519" s="9"/>
      <c r="N8519" s="9"/>
      <c r="O8519" s="21"/>
      <c r="Q8519" s="29"/>
      <c r="U8519" s="17"/>
      <c r="V8519" s="2" t="s">
        <v>4443</v>
      </c>
      <c r="Y8519" t="str">
        <f t="shared" si="533"/>
        <v/>
      </c>
      <c r="AA8519" t="str">
        <f t="shared" si="534"/>
        <v/>
      </c>
      <c r="AC8519" s="7"/>
      <c r="AD8519" t="s">
        <v>864</v>
      </c>
      <c r="AE8519">
        <f t="shared" si="532"/>
        <v>0</v>
      </c>
      <c r="AG8519" s="2"/>
      <c r="AH8519" t="s">
        <v>102</v>
      </c>
      <c r="AI8519" s="7" t="s">
        <v>4922</v>
      </c>
    </row>
    <row r="8520" spans="1:49" ht="11" customHeight="1" x14ac:dyDescent="0.25">
      <c r="A8520" s="4" t="s">
        <v>10470</v>
      </c>
      <c r="B8520" t="s">
        <v>12024</v>
      </c>
      <c r="C8520" s="2" t="s">
        <v>11983</v>
      </c>
      <c r="E8520" s="7"/>
      <c r="F8520" s="5"/>
      <c r="H8520" s="5"/>
      <c r="I8520" s="6"/>
      <c r="J8520" s="6"/>
      <c r="K8520" s="17"/>
      <c r="L8520" s="17"/>
      <c r="M8520" s="9"/>
      <c r="N8520" s="9">
        <f>SUM(M8521:M8523)</f>
        <v>4.0500000000000007</v>
      </c>
      <c r="O8520" s="21">
        <v>1244</v>
      </c>
      <c r="P8520">
        <f>COUNTIF(L8521:L8523,"*")</f>
        <v>3</v>
      </c>
      <c r="Q8520" s="29">
        <f>P8520/O8520</f>
        <v>2.4115755627009648E-3</v>
      </c>
      <c r="R8520">
        <f>COUNTIF(L8521:L8523,"Y")+COUNTIF(L8521:L8523,"S")</f>
        <v>3</v>
      </c>
      <c r="U8520" s="17" t="s">
        <v>7730</v>
      </c>
      <c r="V8520" s="2"/>
      <c r="W8520" t="s">
        <v>18587</v>
      </c>
      <c r="Y8520" t="str">
        <f t="shared" si="533"/>
        <v/>
      </c>
      <c r="AA8520" t="str">
        <f t="shared" si="534"/>
        <v/>
      </c>
      <c r="AC8520" s="7"/>
      <c r="AF8520">
        <f>COUNTIF(AE8521:AE8523,"1")</f>
        <v>3</v>
      </c>
      <c r="AG8520" s="2"/>
      <c r="AI8520" s="7"/>
      <c r="AJ8520">
        <f>COUNTIF($K8521:$K8523,"1")-COUNTIFS($K8521:$K8523,"1",$L8521:$L8523,"V")</f>
        <v>0</v>
      </c>
      <c r="AK8520">
        <f>COUNTIFS($K8521:$K8523,"1",$L8521:$L8523,"Y")+COUNTIFS($K8521:$K8523,"1",$L8521:$L8523,"s")</f>
        <v>0</v>
      </c>
      <c r="AL8520">
        <f>COUNTIF($K8521:$K8523,"2")-COUNTIFS($K8521:$K8523,"2",$L8521:$L8523,"V")</f>
        <v>0</v>
      </c>
      <c r="AM8520">
        <f>COUNTIFS($K8521:$K8523,"2",$L8521:$L8523,"Y")+COUNTIFS($K8521:$K8523,"2",$L8521:$L8523,"s")</f>
        <v>0</v>
      </c>
      <c r="AN8520">
        <f>COUNTIF($K8521:$K8523,"3")-COUNTIFS($K8521:$K8523,"3",$L8521:$L8523,"V")</f>
        <v>3</v>
      </c>
      <c r="AO8520">
        <f>COUNTIFS($K8521:$K8523,"3",$L8521:$L8523,"Y")+COUNTIFS($K8521:$K8523,"3",$L8521:$L8523,"s")</f>
        <v>3</v>
      </c>
      <c r="AP8520">
        <f>COUNTIF($K8521:$K8523,"4")-COUNTIFS($K8521:$K8523,"4",$L8521:$L8523,"V")</f>
        <v>0</v>
      </c>
      <c r="AQ8520">
        <f>COUNTIFS($K8521:$K8523,"4",$L8521:$L8523,"Y")+COUNTIFS($K8521:$K8523,"4",$L8521:$L8523,"s")</f>
        <v>0</v>
      </c>
      <c r="AR8520">
        <f>COUNTIF($K8521:$K8523,"5")-COUNTIFS($K8521:$K8523,"5",$L8521:$L8523,"V")</f>
        <v>0</v>
      </c>
      <c r="AS8520">
        <f>COUNTIFS($K8521:$K8523,"5",$L8521:$L8523,"Y")+COUNTIFS($K8521:$K8523,"5",$L8521:$L8523,"s")</f>
        <v>0</v>
      </c>
      <c r="AT8520">
        <f>COUNTIF($K8521:$K8523,"6")-COUNTIFS($K8521:$K8523,"6",$L8521:$L8523,"V")</f>
        <v>0</v>
      </c>
      <c r="AU8520">
        <f>COUNTIFS($K8521:$K8523,"6",$L8521:$L8523,"Y")+COUNTIFS($K8521:$K8523,"6",$L8521:$L8523,"s")</f>
        <v>0</v>
      </c>
      <c r="AV8520">
        <f>COUNTIF($K8521:$K8523,"7")-COUNTIFS($K8521:$K8523,"7",$L8521:$L8523,"V")</f>
        <v>0</v>
      </c>
      <c r="AW8520">
        <f>COUNTIFS($K8521:$K8523,"7",$L8521:$L8523,"Y")+COUNTIFS($K8521:$K8523,"7",$L8521:$L8523,"s")</f>
        <v>0</v>
      </c>
    </row>
    <row r="8521" spans="1:49" ht="11" customHeight="1" outlineLevel="1" collapsed="1" x14ac:dyDescent="0.25">
      <c r="A8521" t="s">
        <v>2382</v>
      </c>
      <c r="C8521" s="2" t="s">
        <v>11983</v>
      </c>
      <c r="D8521" s="2">
        <v>420</v>
      </c>
      <c r="E8521" s="7">
        <v>1971</v>
      </c>
      <c r="F8521" s="5" t="s">
        <v>4923</v>
      </c>
      <c r="H8521" s="5" t="s">
        <v>5398</v>
      </c>
      <c r="I8521" s="6" t="s">
        <v>5399</v>
      </c>
      <c r="J8521" s="6" t="s">
        <v>10469</v>
      </c>
      <c r="K8521" s="17">
        <v>3</v>
      </c>
      <c r="L8521" s="17" t="s">
        <v>7730</v>
      </c>
      <c r="M8521" s="9">
        <v>1.35</v>
      </c>
      <c r="N8521" s="9"/>
      <c r="O8521" s="21"/>
      <c r="Q8521" s="29"/>
      <c r="U8521" s="17"/>
      <c r="V8521" s="2" t="s">
        <v>3062</v>
      </c>
      <c r="Y8521" t="str">
        <f t="shared" si="533"/>
        <v/>
      </c>
      <c r="AA8521" t="str">
        <f t="shared" si="534"/>
        <v/>
      </c>
      <c r="AC8521" s="7"/>
      <c r="AD8521" t="s">
        <v>5399</v>
      </c>
      <c r="AE8521">
        <f>COUNTIF(I8521,"*Fuji*")</f>
        <v>1</v>
      </c>
      <c r="AG8521" s="2"/>
      <c r="AH8521" t="s">
        <v>4921</v>
      </c>
      <c r="AI8521" s="7" t="s">
        <v>4610</v>
      </c>
    </row>
    <row r="8522" spans="1:49" ht="11" customHeight="1" outlineLevel="1" x14ac:dyDescent="0.25">
      <c r="A8522" t="s">
        <v>2382</v>
      </c>
      <c r="C8522" s="2" t="s">
        <v>11983</v>
      </c>
      <c r="D8522" s="2">
        <v>421</v>
      </c>
      <c r="E8522" s="7">
        <v>1971</v>
      </c>
      <c r="F8522" s="5" t="s">
        <v>2383</v>
      </c>
      <c r="H8522" s="5" t="s">
        <v>5398</v>
      </c>
      <c r="I8522" s="6" t="s">
        <v>5399</v>
      </c>
      <c r="J8522" s="6" t="s">
        <v>10469</v>
      </c>
      <c r="K8522" s="17">
        <v>3</v>
      </c>
      <c r="L8522" s="17" t="s">
        <v>7730</v>
      </c>
      <c r="M8522" s="9">
        <v>1.35</v>
      </c>
      <c r="N8522" s="9"/>
      <c r="O8522" s="21"/>
      <c r="Q8522" s="29"/>
      <c r="U8522" s="17"/>
      <c r="V8522" s="2" t="s">
        <v>3067</v>
      </c>
      <c r="Y8522" t="str">
        <f t="shared" si="533"/>
        <v/>
      </c>
      <c r="AA8522" t="str">
        <f t="shared" si="534"/>
        <v/>
      </c>
      <c r="AC8522" s="7"/>
      <c r="AD8522" t="s">
        <v>5399</v>
      </c>
      <c r="AE8522">
        <f>COUNTIF(I8522,"*Fuji*")</f>
        <v>1</v>
      </c>
      <c r="AG8522" s="2"/>
      <c r="AH8522" t="s">
        <v>4921</v>
      </c>
      <c r="AI8522" s="7" t="s">
        <v>4610</v>
      </c>
    </row>
    <row r="8523" spans="1:49" ht="11" customHeight="1" outlineLevel="1" x14ac:dyDescent="0.25">
      <c r="A8523" t="s">
        <v>2382</v>
      </c>
      <c r="C8523" s="2" t="s">
        <v>11983</v>
      </c>
      <c r="D8523" s="2">
        <v>422</v>
      </c>
      <c r="E8523" s="7">
        <v>1971</v>
      </c>
      <c r="F8523" s="5" t="s">
        <v>2384</v>
      </c>
      <c r="H8523" s="5" t="s">
        <v>5398</v>
      </c>
      <c r="I8523" s="6" t="s">
        <v>5399</v>
      </c>
      <c r="J8523" s="6" t="s">
        <v>10469</v>
      </c>
      <c r="K8523" s="17">
        <v>3</v>
      </c>
      <c r="L8523" s="17" t="s">
        <v>7730</v>
      </c>
      <c r="M8523" s="9">
        <v>1.35</v>
      </c>
      <c r="N8523" s="9"/>
      <c r="O8523" s="21"/>
      <c r="Q8523" s="29"/>
      <c r="U8523" s="17"/>
      <c r="V8523" s="2" t="s">
        <v>4053</v>
      </c>
      <c r="Y8523" t="str">
        <f t="shared" si="533"/>
        <v/>
      </c>
      <c r="AA8523" t="str">
        <f t="shared" si="534"/>
        <v/>
      </c>
      <c r="AC8523" s="7"/>
      <c r="AD8523" t="s">
        <v>5399</v>
      </c>
      <c r="AE8523">
        <f>COUNTIF(I8523,"*Fuji*")</f>
        <v>1</v>
      </c>
      <c r="AG8523" s="2"/>
      <c r="AH8523" t="s">
        <v>4921</v>
      </c>
      <c r="AI8523" s="7" t="s">
        <v>4610</v>
      </c>
    </row>
    <row r="8524" spans="1:49" ht="11" customHeight="1" x14ac:dyDescent="0.25">
      <c r="A8524" t="s">
        <v>10544</v>
      </c>
      <c r="B8524" t="s">
        <v>12025</v>
      </c>
      <c r="C8524" s="2" t="s">
        <v>11983</v>
      </c>
      <c r="E8524" s="7"/>
      <c r="F8524" s="5"/>
      <c r="H8524" s="5"/>
      <c r="I8524" s="6"/>
      <c r="J8524" s="6"/>
      <c r="K8524" s="17"/>
      <c r="L8524" s="17"/>
      <c r="M8524" s="9"/>
      <c r="N8524" s="9">
        <f>SUM(M8525:M8604)</f>
        <v>147.14999999999995</v>
      </c>
      <c r="O8524" s="21">
        <v>1273</v>
      </c>
      <c r="P8524">
        <f>COUNTIF(L8525:L8604,"*")</f>
        <v>80</v>
      </c>
      <c r="Q8524" s="29">
        <f>P8524/O8524</f>
        <v>6.2843676355066769E-2</v>
      </c>
      <c r="R8524">
        <f>COUNTIF(L8525:L8604,"Y")+COUNTIF(L8525:L8604,"S")</f>
        <v>72</v>
      </c>
      <c r="U8524" s="17" t="s">
        <v>7730</v>
      </c>
      <c r="V8524" s="2"/>
      <c r="W8524" t="s">
        <v>18588</v>
      </c>
      <c r="Y8524" t="str">
        <f t="shared" si="533"/>
        <v/>
      </c>
      <c r="AA8524" t="str">
        <f t="shared" si="534"/>
        <v/>
      </c>
      <c r="AC8524" s="7"/>
      <c r="AF8524">
        <f>COUNTIF(AE8525:AE8604,"1")</f>
        <v>0</v>
      </c>
      <c r="AG8524" s="2"/>
      <c r="AI8524" s="7"/>
      <c r="AJ8524">
        <f>COUNTIF($K8525:$K8604,"1")-COUNTIFS($K8525:$K8604,"1",$L8525:$L8604,"V")</f>
        <v>0</v>
      </c>
      <c r="AK8524">
        <f>COUNTIFS($K8525:$K8604,"1",$L8525:$L8604,"Y")+COUNTIFS($K8525:$K8604,"1",$L8525:$L8604,"s")</f>
        <v>0</v>
      </c>
      <c r="AL8524">
        <f>COUNTIF($K8525:$K8604,"2")-COUNTIFS($K8525:$K8604,"2",$L8525:$L8604,"V")</f>
        <v>0</v>
      </c>
      <c r="AM8524">
        <f>COUNTIFS($K8525:$K8604,"2",$L8525:$L8604,"Y")+COUNTIFS($K8525:$K8604,"2",$L8525:$L8604,"s")</f>
        <v>0</v>
      </c>
      <c r="AN8524">
        <f>COUNTIF($K8525:$K8604,"3")-COUNTIFS($K8525:$K8604,"3",$L8525:$L8604,"V")</f>
        <v>31</v>
      </c>
      <c r="AO8524">
        <f>COUNTIFS($K8525:$K8604,"3",$L8525:$L8604,"Y")+COUNTIFS($K8525:$K8604,"3",$L8525:$L8604,"s")</f>
        <v>30</v>
      </c>
      <c r="AP8524">
        <f>COUNTIF($K8525:$K8604,"4")-COUNTIFS($K8525:$K8604,"4",$L8525:$L8604,"V")</f>
        <v>0</v>
      </c>
      <c r="AQ8524">
        <f>COUNTIFS($K8525:$K8604,"4",$L8525:$L8604,"Y")+COUNTIFS($K8525:$K8604,"4",$L8525:$L8604,"s")</f>
        <v>0</v>
      </c>
      <c r="AR8524">
        <f>COUNTIF($K8525:$K8604,"5")-COUNTIFS($K8525:$K8604,"5",$L8525:$L8604,"V")</f>
        <v>44</v>
      </c>
      <c r="AS8524">
        <f>COUNTIFS($K8525:$K8604,"5",$L8525:$L8604,"Y")+COUNTIFS($K8525:$K8604,"5",$L8525:$L8604,"s")</f>
        <v>37</v>
      </c>
      <c r="AT8524">
        <f>COUNTIF($K8525:$K8604,"6")-COUNTIFS($K8525:$K8604,"6",$L8525:$L8604,"V")</f>
        <v>5</v>
      </c>
      <c r="AU8524">
        <f>COUNTIFS($K8525:$K8604,"6",$L8525:$L8604,"Y")+COUNTIFS($K8525:$K8604,"6",$L8525:$L8604,"s")</f>
        <v>5</v>
      </c>
      <c r="AV8524">
        <f>COUNTIF($K8525:$K8604,"7")-COUNTIFS($K8525:$K8604,"7",$L8525:$L8604,"V")</f>
        <v>0</v>
      </c>
      <c r="AW8524">
        <f>COUNTIFS($K8525:$K8604,"7",$L8525:$L8604,"Y")+COUNTIFS($K8525:$K8604,"7",$L8525:$L8604,"s")</f>
        <v>0</v>
      </c>
    </row>
    <row r="8525" spans="1:49" ht="11" customHeight="1" outlineLevel="1" x14ac:dyDescent="0.25">
      <c r="A8525" t="s">
        <v>2385</v>
      </c>
      <c r="C8525" s="2" t="s">
        <v>11983</v>
      </c>
      <c r="D8525" s="2">
        <v>249</v>
      </c>
      <c r="E8525" s="7">
        <v>1950</v>
      </c>
      <c r="F8525" s="5" t="s">
        <v>183</v>
      </c>
      <c r="H8525" s="5" t="s">
        <v>6501</v>
      </c>
      <c r="I8525" s="6" t="s">
        <v>10473</v>
      </c>
      <c r="J8525" s="6" t="s">
        <v>10471</v>
      </c>
      <c r="K8525" s="17">
        <v>5</v>
      </c>
      <c r="L8525" s="17" t="s">
        <v>7730</v>
      </c>
      <c r="M8525" s="9">
        <v>0.9</v>
      </c>
      <c r="N8525" s="9"/>
      <c r="O8525" s="21"/>
      <c r="Q8525" s="29"/>
      <c r="U8525" s="17"/>
      <c r="V8525" s="2">
        <v>238</v>
      </c>
      <c r="Y8525" t="str">
        <f t="shared" si="533"/>
        <v/>
      </c>
      <c r="AA8525" t="str">
        <f t="shared" si="534"/>
        <v/>
      </c>
      <c r="AC8525" s="7"/>
      <c r="AD8525" t="s">
        <v>10473</v>
      </c>
      <c r="AE8525">
        <f t="shared" ref="AE8525:AE8556" si="535">COUNTIF(I8525,"*Fuji*")</f>
        <v>0</v>
      </c>
      <c r="AG8525" s="2"/>
      <c r="AI8525" s="7"/>
    </row>
    <row r="8526" spans="1:49" ht="11" customHeight="1" outlineLevel="1" x14ac:dyDescent="0.25">
      <c r="A8526" t="s">
        <v>2385</v>
      </c>
      <c r="C8526" s="2" t="s">
        <v>11983</v>
      </c>
      <c r="D8526" s="2">
        <v>250</v>
      </c>
      <c r="E8526" s="7">
        <v>1950</v>
      </c>
      <c r="F8526" s="5" t="s">
        <v>5139</v>
      </c>
      <c r="H8526" s="5" t="s">
        <v>2386</v>
      </c>
      <c r="I8526" s="6" t="s">
        <v>2387</v>
      </c>
      <c r="J8526" s="6" t="s">
        <v>10471</v>
      </c>
      <c r="K8526" s="17">
        <v>3</v>
      </c>
      <c r="L8526" s="17" t="s">
        <v>7730</v>
      </c>
      <c r="M8526" s="9">
        <v>0.4</v>
      </c>
      <c r="N8526" s="9"/>
      <c r="O8526" s="21"/>
      <c r="Q8526" s="29"/>
      <c r="U8526" s="17"/>
      <c r="V8526" s="2">
        <v>239</v>
      </c>
      <c r="Y8526" t="str">
        <f t="shared" si="533"/>
        <v/>
      </c>
      <c r="AA8526" t="str">
        <f t="shared" si="534"/>
        <v/>
      </c>
      <c r="AC8526" s="7"/>
      <c r="AD8526" t="s">
        <v>2387</v>
      </c>
      <c r="AE8526">
        <f t="shared" si="535"/>
        <v>0</v>
      </c>
      <c r="AG8526" s="2"/>
      <c r="AH8526" t="s">
        <v>3696</v>
      </c>
      <c r="AI8526" s="7" t="s">
        <v>4610</v>
      </c>
    </row>
    <row r="8527" spans="1:49" ht="11" customHeight="1" outlineLevel="1" x14ac:dyDescent="0.25">
      <c r="A8527" t="s">
        <v>2385</v>
      </c>
      <c r="C8527" s="2" t="s">
        <v>11983</v>
      </c>
      <c r="D8527" s="2">
        <v>256</v>
      </c>
      <c r="E8527" s="7">
        <v>1950</v>
      </c>
      <c r="F8527" s="5" t="s">
        <v>3421</v>
      </c>
      <c r="H8527" s="5" t="s">
        <v>591</v>
      </c>
      <c r="I8527" s="6" t="s">
        <v>6263</v>
      </c>
      <c r="J8527" s="6" t="s">
        <v>10471</v>
      </c>
      <c r="K8527" s="17">
        <v>5</v>
      </c>
      <c r="L8527" s="17" t="s">
        <v>7730</v>
      </c>
      <c r="M8527" s="9">
        <v>0.5</v>
      </c>
      <c r="N8527" s="9"/>
      <c r="O8527" s="21"/>
      <c r="Q8527" s="29"/>
      <c r="U8527" s="17"/>
      <c r="V8527" s="2">
        <v>245</v>
      </c>
      <c r="Y8527" t="str">
        <f t="shared" si="533"/>
        <v/>
      </c>
      <c r="AA8527" t="str">
        <f t="shared" si="534"/>
        <v/>
      </c>
      <c r="AC8527" s="7"/>
      <c r="AD8527" t="s">
        <v>6263</v>
      </c>
      <c r="AE8527">
        <f t="shared" si="535"/>
        <v>0</v>
      </c>
      <c r="AG8527" s="2"/>
      <c r="AH8527" t="s">
        <v>3696</v>
      </c>
      <c r="AI8527" s="7" t="s">
        <v>4610</v>
      </c>
    </row>
    <row r="8528" spans="1:49" ht="11" customHeight="1" outlineLevel="1" x14ac:dyDescent="0.25">
      <c r="A8528" t="s">
        <v>2385</v>
      </c>
      <c r="C8528" s="2" t="s">
        <v>11983</v>
      </c>
      <c r="D8528" s="2">
        <v>258</v>
      </c>
      <c r="E8528" s="7">
        <v>1950</v>
      </c>
      <c r="F8528" s="5" t="s">
        <v>8300</v>
      </c>
      <c r="H8528" s="5" t="s">
        <v>5037</v>
      </c>
      <c r="I8528" s="6" t="s">
        <v>10474</v>
      </c>
      <c r="J8528" s="6" t="s">
        <v>10471</v>
      </c>
      <c r="K8528" s="17">
        <v>3</v>
      </c>
      <c r="L8528" s="17" t="s">
        <v>7730</v>
      </c>
      <c r="M8528" s="9">
        <v>15.7</v>
      </c>
      <c r="N8528" s="9"/>
      <c r="O8528" s="21"/>
      <c r="Q8528" s="29"/>
      <c r="U8528" s="17"/>
      <c r="V8528" s="2"/>
      <c r="Y8528" t="str">
        <f t="shared" si="533"/>
        <v/>
      </c>
      <c r="AA8528" t="str">
        <f t="shared" si="534"/>
        <v/>
      </c>
      <c r="AC8528" s="7"/>
      <c r="AD8528" t="s">
        <v>10474</v>
      </c>
      <c r="AE8528">
        <f t="shared" si="535"/>
        <v>0</v>
      </c>
      <c r="AG8528" s="2"/>
      <c r="AI8528" s="7"/>
    </row>
    <row r="8529" spans="1:35" ht="11" customHeight="1" outlineLevel="1" x14ac:dyDescent="0.25">
      <c r="A8529" t="s">
        <v>2385</v>
      </c>
      <c r="C8529" s="2" t="s">
        <v>11983</v>
      </c>
      <c r="D8529" s="2">
        <v>265</v>
      </c>
      <c r="E8529" s="7">
        <v>1953</v>
      </c>
      <c r="F8529" s="5" t="s">
        <v>5139</v>
      </c>
      <c r="H8529" s="5" t="s">
        <v>2386</v>
      </c>
      <c r="I8529" s="6" t="s">
        <v>2387</v>
      </c>
      <c r="J8529" s="6" t="s">
        <v>10472</v>
      </c>
      <c r="K8529" s="17">
        <v>3</v>
      </c>
      <c r="L8529" s="17" t="s">
        <v>7730</v>
      </c>
      <c r="M8529" s="9">
        <v>0.2</v>
      </c>
      <c r="N8529" s="9"/>
      <c r="O8529" s="21"/>
      <c r="Q8529" s="29"/>
      <c r="U8529" s="17"/>
      <c r="V8529" s="2">
        <v>254</v>
      </c>
      <c r="Y8529" t="str">
        <f t="shared" si="533"/>
        <v/>
      </c>
      <c r="AA8529" t="str">
        <f t="shared" si="534"/>
        <v/>
      </c>
      <c r="AC8529" s="7"/>
      <c r="AD8529" t="s">
        <v>2387</v>
      </c>
      <c r="AE8529">
        <f t="shared" si="535"/>
        <v>0</v>
      </c>
      <c r="AG8529" s="2"/>
      <c r="AH8529" t="s">
        <v>3696</v>
      </c>
      <c r="AI8529" s="7" t="s">
        <v>4610</v>
      </c>
    </row>
    <row r="8530" spans="1:35" ht="11" customHeight="1" outlineLevel="1" x14ac:dyDescent="0.25">
      <c r="A8530" t="s">
        <v>2385</v>
      </c>
      <c r="C8530" s="2" t="s">
        <v>11983</v>
      </c>
      <c r="D8530" s="2">
        <v>266</v>
      </c>
      <c r="E8530" s="7">
        <v>1953</v>
      </c>
      <c r="F8530" s="5" t="s">
        <v>5138</v>
      </c>
      <c r="H8530" s="5" t="s">
        <v>5628</v>
      </c>
      <c r="I8530" s="6" t="s">
        <v>10473</v>
      </c>
      <c r="J8530" s="6" t="s">
        <v>10472</v>
      </c>
      <c r="K8530" s="17">
        <v>5</v>
      </c>
      <c r="L8530" s="17" t="s">
        <v>7730</v>
      </c>
      <c r="M8530" s="9">
        <v>0.2</v>
      </c>
      <c r="N8530" s="9"/>
      <c r="O8530" s="21"/>
      <c r="Q8530" s="29"/>
      <c r="U8530" s="17"/>
      <c r="V8530" s="2"/>
      <c r="Y8530" t="str">
        <f t="shared" si="533"/>
        <v/>
      </c>
      <c r="AA8530" t="str">
        <f t="shared" si="534"/>
        <v/>
      </c>
      <c r="AC8530" s="7"/>
      <c r="AD8530" t="s">
        <v>10473</v>
      </c>
      <c r="AE8530">
        <f t="shared" si="535"/>
        <v>0</v>
      </c>
      <c r="AG8530" s="2"/>
      <c r="AI8530" s="7"/>
    </row>
    <row r="8531" spans="1:35" ht="11" customHeight="1" outlineLevel="1" x14ac:dyDescent="0.25">
      <c r="A8531" t="s">
        <v>2385</v>
      </c>
      <c r="C8531" s="2" t="s">
        <v>11983</v>
      </c>
      <c r="D8531" s="2">
        <v>271</v>
      </c>
      <c r="E8531" s="7">
        <v>1953</v>
      </c>
      <c r="F8531" s="5" t="s">
        <v>3421</v>
      </c>
      <c r="H8531" s="5" t="s">
        <v>591</v>
      </c>
      <c r="I8531" s="6" t="s">
        <v>6263</v>
      </c>
      <c r="J8531" s="6" t="s">
        <v>10472</v>
      </c>
      <c r="K8531" s="17">
        <v>5</v>
      </c>
      <c r="L8531" s="17" t="s">
        <v>7730</v>
      </c>
      <c r="M8531" s="9">
        <v>0.5</v>
      </c>
      <c r="N8531" s="9"/>
      <c r="O8531" s="21"/>
      <c r="Q8531" s="29"/>
      <c r="U8531" s="17"/>
      <c r="V8531" s="2">
        <v>260</v>
      </c>
      <c r="Y8531" t="str">
        <f t="shared" si="533"/>
        <v/>
      </c>
      <c r="AA8531" t="str">
        <f t="shared" si="534"/>
        <v/>
      </c>
      <c r="AC8531" s="7"/>
      <c r="AD8531" t="s">
        <v>6263</v>
      </c>
      <c r="AE8531">
        <f t="shared" si="535"/>
        <v>0</v>
      </c>
      <c r="AG8531" s="2"/>
      <c r="AH8531" t="s">
        <v>3696</v>
      </c>
      <c r="AI8531" s="7" t="s">
        <v>4610</v>
      </c>
    </row>
    <row r="8532" spans="1:35" ht="11" customHeight="1" outlineLevel="1" x14ac:dyDescent="0.25">
      <c r="A8532" t="s">
        <v>2385</v>
      </c>
      <c r="C8532" s="2" t="s">
        <v>11983</v>
      </c>
      <c r="D8532" s="2">
        <v>274</v>
      </c>
      <c r="E8532" s="7">
        <v>1953</v>
      </c>
      <c r="F8532" s="5" t="s">
        <v>8300</v>
      </c>
      <c r="H8532" s="5" t="s">
        <v>5037</v>
      </c>
      <c r="I8532" s="6" t="s">
        <v>10474</v>
      </c>
      <c r="J8532" s="6" t="s">
        <v>10472</v>
      </c>
      <c r="K8532" s="17">
        <v>3</v>
      </c>
      <c r="L8532" s="17" t="s">
        <v>7730</v>
      </c>
      <c r="M8532" s="9">
        <v>4.7</v>
      </c>
      <c r="N8532" s="9"/>
      <c r="O8532" s="21"/>
      <c r="Q8532" s="29"/>
      <c r="U8532" s="17"/>
      <c r="V8532" s="2"/>
      <c r="Y8532" t="str">
        <f t="shared" si="533"/>
        <v/>
      </c>
      <c r="AA8532" t="str">
        <f t="shared" si="534"/>
        <v/>
      </c>
      <c r="AC8532" s="7"/>
      <c r="AD8532" t="s">
        <v>10474</v>
      </c>
      <c r="AE8532">
        <f t="shared" si="535"/>
        <v>0</v>
      </c>
      <c r="AG8532" s="2"/>
      <c r="AI8532" s="7"/>
    </row>
    <row r="8533" spans="1:35" ht="11" customHeight="1" outlineLevel="1" x14ac:dyDescent="0.25">
      <c r="A8533" t="s">
        <v>2385</v>
      </c>
      <c r="C8533" s="2" t="s">
        <v>11983</v>
      </c>
      <c r="D8533" s="2">
        <v>284</v>
      </c>
      <c r="E8533" s="7">
        <v>1963</v>
      </c>
      <c r="F8533" s="5" t="s">
        <v>5138</v>
      </c>
      <c r="H8533" s="5" t="s">
        <v>5628</v>
      </c>
      <c r="I8533" s="6" t="s">
        <v>10473</v>
      </c>
      <c r="J8533" s="6" t="s">
        <v>10475</v>
      </c>
      <c r="K8533" s="17">
        <v>5</v>
      </c>
      <c r="L8533" s="17" t="s">
        <v>7730</v>
      </c>
      <c r="M8533" s="9">
        <v>0.2</v>
      </c>
      <c r="N8533" s="9"/>
      <c r="O8533" s="21"/>
      <c r="Q8533" s="29"/>
      <c r="U8533" s="17"/>
      <c r="V8533" s="2"/>
      <c r="Y8533" t="str">
        <f t="shared" si="533"/>
        <v/>
      </c>
      <c r="AA8533" t="str">
        <f t="shared" si="534"/>
        <v/>
      </c>
      <c r="AC8533" s="7"/>
      <c r="AD8533" t="s">
        <v>10473</v>
      </c>
      <c r="AE8533">
        <f t="shared" si="535"/>
        <v>0</v>
      </c>
      <c r="AG8533" s="2"/>
      <c r="AI8533" s="7"/>
    </row>
    <row r="8534" spans="1:35" ht="11" customHeight="1" outlineLevel="1" x14ac:dyDescent="0.25">
      <c r="A8534" t="s">
        <v>2385</v>
      </c>
      <c r="C8534" s="2" t="s">
        <v>11983</v>
      </c>
      <c r="D8534" s="2">
        <v>286</v>
      </c>
      <c r="E8534" s="7">
        <v>1963</v>
      </c>
      <c r="F8534" s="5" t="s">
        <v>8300</v>
      </c>
      <c r="H8534" s="5" t="s">
        <v>5037</v>
      </c>
      <c r="I8534" s="6" t="s">
        <v>10474</v>
      </c>
      <c r="J8534" s="6" t="s">
        <v>10476</v>
      </c>
      <c r="K8534" s="17">
        <v>3</v>
      </c>
      <c r="L8534" s="17" t="s">
        <v>7730</v>
      </c>
      <c r="M8534" s="9">
        <v>7</v>
      </c>
      <c r="N8534" s="9"/>
      <c r="O8534" s="21"/>
      <c r="Q8534" s="29"/>
      <c r="U8534" s="17"/>
      <c r="V8534" s="2"/>
      <c r="Y8534" t="str">
        <f t="shared" si="533"/>
        <v/>
      </c>
      <c r="AA8534" t="str">
        <f t="shared" si="534"/>
        <v/>
      </c>
      <c r="AC8534" s="7"/>
      <c r="AD8534" t="s">
        <v>10474</v>
      </c>
      <c r="AE8534">
        <f t="shared" si="535"/>
        <v>0</v>
      </c>
      <c r="AG8534" s="2"/>
      <c r="AI8534" s="7"/>
    </row>
    <row r="8535" spans="1:35" ht="11" customHeight="1" outlineLevel="1" x14ac:dyDescent="0.25">
      <c r="A8535" t="s">
        <v>2385</v>
      </c>
      <c r="C8535" s="2" t="s">
        <v>11983</v>
      </c>
      <c r="D8535" s="2">
        <v>377</v>
      </c>
      <c r="E8535" s="7">
        <v>1969</v>
      </c>
      <c r="F8535" s="5" t="s">
        <v>6640</v>
      </c>
      <c r="H8535" s="5" t="s">
        <v>5398</v>
      </c>
      <c r="I8535" s="6" t="s">
        <v>6866</v>
      </c>
      <c r="J8535" s="6" t="s">
        <v>10477</v>
      </c>
      <c r="K8535" s="17">
        <v>3</v>
      </c>
      <c r="L8535" s="17" t="s">
        <v>7730</v>
      </c>
      <c r="M8535" s="9">
        <v>0.2</v>
      </c>
      <c r="N8535" s="9"/>
      <c r="O8535" s="21"/>
      <c r="Q8535" s="29"/>
      <c r="U8535" s="17"/>
      <c r="V8535" s="2"/>
      <c r="Y8535" t="str">
        <f t="shared" si="533"/>
        <v/>
      </c>
      <c r="AA8535" t="str">
        <f t="shared" si="534"/>
        <v/>
      </c>
      <c r="AC8535" s="7"/>
      <c r="AD8535" t="s">
        <v>6866</v>
      </c>
      <c r="AE8535">
        <f t="shared" si="535"/>
        <v>0</v>
      </c>
      <c r="AG8535" s="2"/>
      <c r="AI8535" s="7"/>
    </row>
    <row r="8536" spans="1:35" ht="11" customHeight="1" outlineLevel="1" x14ac:dyDescent="0.25">
      <c r="A8536" t="s">
        <v>2385</v>
      </c>
      <c r="C8536" s="2" t="s">
        <v>11983</v>
      </c>
      <c r="D8536" s="2">
        <v>383</v>
      </c>
      <c r="E8536" s="7">
        <v>1970</v>
      </c>
      <c r="F8536" s="5" t="s">
        <v>5140</v>
      </c>
      <c r="H8536" s="5" t="s">
        <v>5398</v>
      </c>
      <c r="I8536" s="6" t="s">
        <v>10478</v>
      </c>
      <c r="J8536" s="6" t="s">
        <v>10479</v>
      </c>
      <c r="K8536" s="17">
        <v>3</v>
      </c>
      <c r="L8536" s="17" t="s">
        <v>7730</v>
      </c>
      <c r="M8536" s="9">
        <v>1</v>
      </c>
      <c r="N8536" s="9"/>
      <c r="O8536" s="21"/>
      <c r="Q8536" s="29"/>
      <c r="U8536" s="17"/>
      <c r="V8536" s="2"/>
      <c r="Y8536" t="str">
        <f t="shared" si="533"/>
        <v/>
      </c>
      <c r="AA8536" t="str">
        <f t="shared" si="534"/>
        <v/>
      </c>
      <c r="AC8536" s="7"/>
      <c r="AD8536" t="s">
        <v>10478</v>
      </c>
      <c r="AE8536">
        <f t="shared" si="535"/>
        <v>0</v>
      </c>
      <c r="AG8536" s="2"/>
      <c r="AI8536" s="7"/>
    </row>
    <row r="8537" spans="1:35" ht="11" customHeight="1" outlineLevel="1" x14ac:dyDescent="0.25">
      <c r="A8537" t="s">
        <v>2385</v>
      </c>
      <c r="C8537" s="2" t="s">
        <v>11983</v>
      </c>
      <c r="D8537" s="2">
        <v>384</v>
      </c>
      <c r="E8537" s="7">
        <v>1970</v>
      </c>
      <c r="F8537" s="5" t="s">
        <v>3421</v>
      </c>
      <c r="H8537" s="5" t="s">
        <v>5398</v>
      </c>
      <c r="I8537" s="6" t="s">
        <v>10478</v>
      </c>
      <c r="J8537" s="6" t="s">
        <v>10479</v>
      </c>
      <c r="K8537" s="17">
        <v>6</v>
      </c>
      <c r="L8537" s="17" t="s">
        <v>7730</v>
      </c>
      <c r="M8537" s="9">
        <v>0.4</v>
      </c>
      <c r="N8537" s="9"/>
      <c r="O8537" s="21"/>
      <c r="Q8537" s="29"/>
      <c r="U8537" s="17"/>
      <c r="V8537" s="2"/>
      <c r="Y8537" t="str">
        <f t="shared" si="533"/>
        <v/>
      </c>
      <c r="AA8537" t="str">
        <f t="shared" si="534"/>
        <v/>
      </c>
      <c r="AC8537" s="7"/>
      <c r="AD8537" t="s">
        <v>10478</v>
      </c>
      <c r="AE8537">
        <f t="shared" si="535"/>
        <v>0</v>
      </c>
      <c r="AG8537" s="2"/>
      <c r="AI8537" s="7"/>
    </row>
    <row r="8538" spans="1:35" ht="11" customHeight="1" outlineLevel="1" x14ac:dyDescent="0.25">
      <c r="A8538" t="s">
        <v>2385</v>
      </c>
      <c r="C8538" s="2" t="s">
        <v>11983</v>
      </c>
      <c r="D8538" s="2" t="s">
        <v>10480</v>
      </c>
      <c r="E8538" s="7">
        <v>1970</v>
      </c>
      <c r="F8538" s="5" t="s">
        <v>9571</v>
      </c>
      <c r="H8538" s="5" t="s">
        <v>5398</v>
      </c>
      <c r="I8538" s="6" t="s">
        <v>10483</v>
      </c>
      <c r="J8538" s="6" t="s">
        <v>10481</v>
      </c>
      <c r="K8538" s="17">
        <v>5</v>
      </c>
      <c r="L8538" s="17" t="s">
        <v>7730</v>
      </c>
      <c r="M8538" s="9">
        <v>5.8</v>
      </c>
      <c r="N8538" s="9"/>
      <c r="O8538" s="21"/>
      <c r="Q8538" s="29"/>
      <c r="U8538" s="17"/>
      <c r="V8538" s="2"/>
      <c r="Y8538" t="str">
        <f t="shared" si="533"/>
        <v/>
      </c>
      <c r="AA8538">
        <f t="shared" si="534"/>
        <v>1</v>
      </c>
      <c r="AC8538" s="7"/>
      <c r="AD8538" t="s">
        <v>10483</v>
      </c>
      <c r="AE8538">
        <f t="shared" si="535"/>
        <v>0</v>
      </c>
      <c r="AG8538" s="2"/>
      <c r="AI8538" s="7"/>
    </row>
    <row r="8539" spans="1:35" ht="11" customHeight="1" outlineLevel="1" x14ac:dyDescent="0.25">
      <c r="A8539" t="s">
        <v>2385</v>
      </c>
      <c r="C8539" s="2" t="s">
        <v>11983</v>
      </c>
      <c r="D8539" s="2">
        <v>388</v>
      </c>
      <c r="E8539" s="7">
        <v>1970</v>
      </c>
      <c r="F8539" s="5" t="s">
        <v>3773</v>
      </c>
      <c r="H8539" s="5" t="s">
        <v>5398</v>
      </c>
      <c r="I8539" s="6" t="s">
        <v>10483</v>
      </c>
      <c r="J8539" s="6" t="s">
        <v>10481</v>
      </c>
      <c r="K8539" s="17">
        <v>5</v>
      </c>
      <c r="L8539" s="17" t="s">
        <v>7730</v>
      </c>
      <c r="M8539" s="9">
        <v>0.6</v>
      </c>
      <c r="N8539" s="9"/>
      <c r="O8539" s="21"/>
      <c r="Q8539" s="29"/>
      <c r="U8539" s="17"/>
      <c r="V8539" s="2"/>
      <c r="Y8539" t="str">
        <f t="shared" si="533"/>
        <v/>
      </c>
      <c r="AA8539" t="str">
        <f t="shared" si="534"/>
        <v/>
      </c>
      <c r="AC8539" s="7"/>
      <c r="AD8539" t="s">
        <v>10483</v>
      </c>
      <c r="AE8539">
        <f t="shared" si="535"/>
        <v>0</v>
      </c>
      <c r="AG8539" s="2"/>
      <c r="AI8539" s="7"/>
    </row>
    <row r="8540" spans="1:35" ht="11" customHeight="1" outlineLevel="1" x14ac:dyDescent="0.25">
      <c r="A8540" t="s">
        <v>2385</v>
      </c>
      <c r="C8540" s="2" t="s">
        <v>11983</v>
      </c>
      <c r="D8540" s="2">
        <v>389</v>
      </c>
      <c r="E8540" s="7">
        <v>1970</v>
      </c>
      <c r="F8540" s="5" t="s">
        <v>8300</v>
      </c>
      <c r="H8540" s="5" t="s">
        <v>5398</v>
      </c>
      <c r="I8540" s="6" t="s">
        <v>10483</v>
      </c>
      <c r="J8540" s="6" t="s">
        <v>10481</v>
      </c>
      <c r="K8540" s="17">
        <v>5</v>
      </c>
      <c r="L8540" s="17" t="s">
        <v>7730</v>
      </c>
      <c r="M8540" s="9">
        <v>1.5</v>
      </c>
      <c r="N8540" s="9"/>
      <c r="O8540" s="21"/>
      <c r="Q8540" s="29"/>
      <c r="U8540" s="17"/>
      <c r="V8540" s="2"/>
      <c r="Y8540" t="str">
        <f t="shared" ref="Y8540:Y8603" si="536">IF(COUNTIF(F8540,"*fdc*"),1,"")</f>
        <v/>
      </c>
      <c r="AA8540" t="str">
        <f t="shared" ref="AA8540:AA8603" si="537">IF(COUNTIF(F8540,"*s/s*"),1,"")</f>
        <v/>
      </c>
      <c r="AC8540" s="7"/>
      <c r="AD8540" t="s">
        <v>10483</v>
      </c>
      <c r="AE8540">
        <f t="shared" si="535"/>
        <v>0</v>
      </c>
      <c r="AG8540" s="2"/>
      <c r="AI8540" s="7"/>
    </row>
    <row r="8541" spans="1:35" ht="11" customHeight="1" outlineLevel="1" x14ac:dyDescent="0.25">
      <c r="A8541" t="s">
        <v>2385</v>
      </c>
      <c r="C8541" s="2" t="s">
        <v>11983</v>
      </c>
      <c r="D8541" s="2">
        <v>392</v>
      </c>
      <c r="E8541" s="7">
        <v>1971</v>
      </c>
      <c r="F8541" s="5" t="s">
        <v>5138</v>
      </c>
      <c r="H8541" s="5" t="s">
        <v>5398</v>
      </c>
      <c r="I8541" s="6" t="s">
        <v>10482</v>
      </c>
      <c r="J8541" s="6" t="s">
        <v>7074</v>
      </c>
      <c r="K8541" s="17">
        <v>5</v>
      </c>
      <c r="L8541" s="17" t="s">
        <v>7730</v>
      </c>
      <c r="M8541" s="9">
        <v>0.2</v>
      </c>
      <c r="N8541" s="9"/>
      <c r="O8541" s="21"/>
      <c r="Q8541" s="29"/>
      <c r="U8541" s="17"/>
      <c r="V8541" s="2"/>
      <c r="Y8541" t="str">
        <f t="shared" si="536"/>
        <v/>
      </c>
      <c r="AA8541" t="str">
        <f t="shared" si="537"/>
        <v/>
      </c>
      <c r="AC8541" s="7"/>
      <c r="AD8541" t="s">
        <v>10482</v>
      </c>
      <c r="AE8541">
        <f t="shared" si="535"/>
        <v>0</v>
      </c>
      <c r="AG8541" s="2"/>
      <c r="AI8541" s="7"/>
    </row>
    <row r="8542" spans="1:35" ht="11" customHeight="1" outlineLevel="1" x14ac:dyDescent="0.25">
      <c r="A8542" t="s">
        <v>2385</v>
      </c>
      <c r="C8542" s="2" t="s">
        <v>11983</v>
      </c>
      <c r="D8542" s="2">
        <v>393</v>
      </c>
      <c r="E8542" s="7">
        <v>1971</v>
      </c>
      <c r="F8542" s="5" t="s">
        <v>5239</v>
      </c>
      <c r="H8542" s="5" t="s">
        <v>5398</v>
      </c>
      <c r="I8542" s="6" t="s">
        <v>2347</v>
      </c>
      <c r="J8542" s="6" t="s">
        <v>7074</v>
      </c>
      <c r="K8542" s="17">
        <v>3</v>
      </c>
      <c r="L8542" s="17" t="s">
        <v>7730</v>
      </c>
      <c r="M8542" s="9">
        <v>0.3</v>
      </c>
      <c r="N8542" s="9"/>
      <c r="O8542" s="21"/>
      <c r="Q8542" s="29"/>
      <c r="S8542">
        <v>1</v>
      </c>
      <c r="T8542">
        <v>1</v>
      </c>
      <c r="U8542" s="17"/>
      <c r="V8542" s="2">
        <v>382</v>
      </c>
      <c r="Y8542" t="str">
        <f t="shared" si="536"/>
        <v/>
      </c>
      <c r="AA8542" t="str">
        <f t="shared" si="537"/>
        <v/>
      </c>
      <c r="AC8542" s="7"/>
      <c r="AD8542" t="s">
        <v>2347</v>
      </c>
      <c r="AE8542">
        <f t="shared" si="535"/>
        <v>0</v>
      </c>
      <c r="AG8542" s="2"/>
      <c r="AH8542" t="s">
        <v>3696</v>
      </c>
      <c r="AI8542" s="7" t="s">
        <v>4610</v>
      </c>
    </row>
    <row r="8543" spans="1:35" ht="11" customHeight="1" outlineLevel="1" x14ac:dyDescent="0.25">
      <c r="A8543" t="s">
        <v>2385</v>
      </c>
      <c r="C8543" s="2" t="s">
        <v>11983</v>
      </c>
      <c r="D8543" s="2">
        <v>400</v>
      </c>
      <c r="E8543" s="7">
        <v>1971</v>
      </c>
      <c r="F8543" s="5" t="s">
        <v>5138</v>
      </c>
      <c r="H8543" s="5" t="s">
        <v>5398</v>
      </c>
      <c r="I8543" s="6" t="s">
        <v>10484</v>
      </c>
      <c r="J8543" s="6" t="s">
        <v>10485</v>
      </c>
      <c r="K8543" s="17">
        <v>3</v>
      </c>
      <c r="L8543" s="17" t="s">
        <v>7730</v>
      </c>
      <c r="M8543" s="9">
        <v>0.6</v>
      </c>
      <c r="N8543" s="9"/>
      <c r="O8543" s="21"/>
      <c r="Q8543" s="29"/>
      <c r="U8543" s="17"/>
      <c r="V8543" s="2"/>
      <c r="Y8543" t="str">
        <f t="shared" si="536"/>
        <v/>
      </c>
      <c r="AA8543" t="str">
        <f t="shared" si="537"/>
        <v/>
      </c>
      <c r="AC8543" s="7"/>
      <c r="AD8543" t="s">
        <v>10484</v>
      </c>
      <c r="AE8543">
        <f t="shared" si="535"/>
        <v>0</v>
      </c>
      <c r="AG8543" s="2"/>
      <c r="AI8543" s="7"/>
    </row>
    <row r="8544" spans="1:35" ht="11" customHeight="1" outlineLevel="1" x14ac:dyDescent="0.25">
      <c r="A8544" t="s">
        <v>2385</v>
      </c>
      <c r="C8544" s="2" t="s">
        <v>11983</v>
      </c>
      <c r="D8544" s="2">
        <v>406</v>
      </c>
      <c r="E8544" s="7">
        <v>1972</v>
      </c>
      <c r="F8544" s="5" t="s">
        <v>5239</v>
      </c>
      <c r="H8544" s="5" t="s">
        <v>5398</v>
      </c>
      <c r="I8544" s="6" t="s">
        <v>10483</v>
      </c>
      <c r="J8544" s="6" t="s">
        <v>10486</v>
      </c>
      <c r="K8544" s="17">
        <v>3</v>
      </c>
      <c r="L8544" s="17" t="s">
        <v>7730</v>
      </c>
      <c r="M8544" s="9">
        <v>0.4</v>
      </c>
      <c r="N8544" s="9"/>
      <c r="O8544" s="21"/>
      <c r="Q8544" s="29"/>
      <c r="U8544" s="17"/>
      <c r="V8544" s="2"/>
      <c r="Y8544" t="str">
        <f t="shared" si="536"/>
        <v/>
      </c>
      <c r="AA8544" t="str">
        <f t="shared" si="537"/>
        <v/>
      </c>
      <c r="AC8544" s="7"/>
      <c r="AD8544" t="s">
        <v>10483</v>
      </c>
      <c r="AE8544">
        <f t="shared" si="535"/>
        <v>0</v>
      </c>
      <c r="AG8544" s="2"/>
      <c r="AI8544" s="7"/>
    </row>
    <row r="8545" spans="1:35" ht="11" customHeight="1" outlineLevel="1" x14ac:dyDescent="0.25">
      <c r="A8545" t="s">
        <v>2385</v>
      </c>
      <c r="C8545" s="2" t="s">
        <v>11983</v>
      </c>
      <c r="D8545" s="2">
        <v>457</v>
      </c>
      <c r="E8545" s="7">
        <v>1978</v>
      </c>
      <c r="F8545" s="5" t="s">
        <v>2974</v>
      </c>
      <c r="H8545" s="5" t="s">
        <v>5398</v>
      </c>
      <c r="I8545" s="6" t="s">
        <v>10488</v>
      </c>
      <c r="J8545" s="6" t="s">
        <v>10487</v>
      </c>
      <c r="K8545" s="17">
        <v>6</v>
      </c>
      <c r="L8545" s="17" t="s">
        <v>7730</v>
      </c>
      <c r="M8545" s="9">
        <v>0.7</v>
      </c>
      <c r="N8545" s="9"/>
      <c r="O8545" s="21"/>
      <c r="Q8545" s="29"/>
      <c r="U8545" s="17"/>
      <c r="V8545" s="2"/>
      <c r="Y8545" t="str">
        <f t="shared" si="536"/>
        <v/>
      </c>
      <c r="AA8545" t="str">
        <f t="shared" si="537"/>
        <v/>
      </c>
      <c r="AC8545" s="7"/>
      <c r="AD8545" t="s">
        <v>10488</v>
      </c>
      <c r="AE8545">
        <f t="shared" si="535"/>
        <v>0</v>
      </c>
      <c r="AG8545" s="2"/>
      <c r="AI8545" s="7"/>
    </row>
    <row r="8546" spans="1:35" ht="11" customHeight="1" outlineLevel="1" x14ac:dyDescent="0.25">
      <c r="A8546" t="s">
        <v>2385</v>
      </c>
      <c r="C8546" s="2" t="s">
        <v>11983</v>
      </c>
      <c r="D8546" s="2">
        <v>462</v>
      </c>
      <c r="E8546" s="7">
        <v>1978</v>
      </c>
      <c r="F8546" s="5" t="s">
        <v>2621</v>
      </c>
      <c r="H8546" s="5" t="s">
        <v>5398</v>
      </c>
      <c r="I8546" s="6" t="s">
        <v>10488</v>
      </c>
      <c r="J8546" s="6" t="s">
        <v>10487</v>
      </c>
      <c r="K8546" s="17">
        <v>6</v>
      </c>
      <c r="L8546" s="17" t="s">
        <v>7730</v>
      </c>
      <c r="M8546" s="9">
        <v>0.7</v>
      </c>
      <c r="N8546" s="9"/>
      <c r="O8546" s="21"/>
      <c r="Q8546" s="29"/>
      <c r="U8546" s="17"/>
      <c r="V8546" s="2"/>
      <c r="Y8546" t="str">
        <f t="shared" si="536"/>
        <v/>
      </c>
      <c r="AA8546" t="str">
        <f t="shared" si="537"/>
        <v/>
      </c>
      <c r="AC8546" s="7"/>
      <c r="AD8546" t="s">
        <v>10488</v>
      </c>
      <c r="AE8546">
        <f t="shared" si="535"/>
        <v>0</v>
      </c>
      <c r="AG8546" s="2"/>
      <c r="AI8546" s="7"/>
    </row>
    <row r="8547" spans="1:35" ht="11" customHeight="1" outlineLevel="1" x14ac:dyDescent="0.25">
      <c r="A8547" t="s">
        <v>2385</v>
      </c>
      <c r="C8547" s="2" t="s">
        <v>11983</v>
      </c>
      <c r="D8547" s="2">
        <v>465</v>
      </c>
      <c r="E8547" s="7">
        <v>1978</v>
      </c>
      <c r="F8547" s="5" t="s">
        <v>6640</v>
      </c>
      <c r="H8547" s="5" t="s">
        <v>5398</v>
      </c>
      <c r="I8547" s="6" t="s">
        <v>10489</v>
      </c>
      <c r="J8547" s="6" t="s">
        <v>10487</v>
      </c>
      <c r="K8547" s="17">
        <v>3</v>
      </c>
      <c r="L8547" s="17" t="s">
        <v>7730</v>
      </c>
      <c r="M8547" s="9">
        <v>0.3</v>
      </c>
      <c r="N8547" s="9"/>
      <c r="O8547" s="21"/>
      <c r="Q8547" s="29"/>
      <c r="U8547" s="17"/>
      <c r="V8547" s="2"/>
      <c r="Y8547" t="str">
        <f t="shared" si="536"/>
        <v/>
      </c>
      <c r="AA8547" t="str">
        <f t="shared" si="537"/>
        <v/>
      </c>
      <c r="AC8547" s="7"/>
      <c r="AD8547" t="s">
        <v>10489</v>
      </c>
      <c r="AE8547">
        <f t="shared" si="535"/>
        <v>0</v>
      </c>
      <c r="AG8547" s="2"/>
      <c r="AI8547" s="7"/>
    </row>
    <row r="8548" spans="1:35" ht="11" customHeight="1" outlineLevel="1" x14ac:dyDescent="0.25">
      <c r="A8548" t="s">
        <v>2385</v>
      </c>
      <c r="C8548" s="2" t="s">
        <v>11983</v>
      </c>
      <c r="D8548" s="2">
        <v>515</v>
      </c>
      <c r="E8548" s="7">
        <v>1980</v>
      </c>
      <c r="F8548" s="5" t="s">
        <v>4686</v>
      </c>
      <c r="H8548" s="5" t="s">
        <v>5398</v>
      </c>
      <c r="I8548" s="6" t="s">
        <v>10483</v>
      </c>
      <c r="J8548" s="6" t="s">
        <v>10490</v>
      </c>
      <c r="K8548" s="17">
        <v>5</v>
      </c>
      <c r="L8548" s="17" t="s">
        <v>7730</v>
      </c>
      <c r="M8548" s="9">
        <v>0.8</v>
      </c>
      <c r="N8548" s="9"/>
      <c r="O8548" s="21"/>
      <c r="Q8548" s="29"/>
      <c r="U8548" s="17"/>
      <c r="V8548" s="2"/>
      <c r="Y8548" t="str">
        <f t="shared" si="536"/>
        <v/>
      </c>
      <c r="AA8548" t="str">
        <f t="shared" si="537"/>
        <v/>
      </c>
      <c r="AC8548" s="7"/>
      <c r="AD8548" t="s">
        <v>10483</v>
      </c>
      <c r="AE8548">
        <f t="shared" si="535"/>
        <v>0</v>
      </c>
      <c r="AG8548" s="2"/>
      <c r="AI8548" s="7"/>
    </row>
    <row r="8549" spans="1:35" ht="11" customHeight="1" outlineLevel="1" x14ac:dyDescent="0.25">
      <c r="A8549" t="s">
        <v>2385</v>
      </c>
      <c r="C8549" s="2" t="s">
        <v>11983</v>
      </c>
      <c r="D8549" s="2">
        <v>560</v>
      </c>
      <c r="E8549" s="7">
        <v>1982</v>
      </c>
      <c r="F8549" s="5" t="s">
        <v>4686</v>
      </c>
      <c r="H8549" s="5" t="s">
        <v>5398</v>
      </c>
      <c r="I8549" s="6" t="s">
        <v>10483</v>
      </c>
      <c r="J8549" s="6" t="s">
        <v>10491</v>
      </c>
      <c r="K8549" s="17">
        <v>3</v>
      </c>
      <c r="L8549" s="17" t="s">
        <v>7730</v>
      </c>
      <c r="M8549" s="9">
        <v>0.15</v>
      </c>
      <c r="N8549" s="9"/>
      <c r="O8549" s="21"/>
      <c r="Q8549" s="29"/>
      <c r="U8549" s="17"/>
      <c r="V8549" s="2"/>
      <c r="Y8549" t="str">
        <f t="shared" si="536"/>
        <v/>
      </c>
      <c r="AA8549" t="str">
        <f t="shared" si="537"/>
        <v/>
      </c>
      <c r="AC8549" s="7"/>
      <c r="AD8549" t="s">
        <v>10483</v>
      </c>
      <c r="AE8549">
        <f t="shared" si="535"/>
        <v>0</v>
      </c>
      <c r="AG8549" s="2"/>
      <c r="AI8549" s="7"/>
    </row>
    <row r="8550" spans="1:35" ht="11" customHeight="1" outlineLevel="1" x14ac:dyDescent="0.25">
      <c r="A8550" t="s">
        <v>2385</v>
      </c>
      <c r="C8550" s="2" t="s">
        <v>11983</v>
      </c>
      <c r="D8550" s="2">
        <v>576</v>
      </c>
      <c r="E8550" s="7">
        <v>1983</v>
      </c>
      <c r="F8550" s="5" t="s">
        <v>1528</v>
      </c>
      <c r="H8550" s="5" t="s">
        <v>5398</v>
      </c>
      <c r="I8550" s="6" t="s">
        <v>10489</v>
      </c>
      <c r="J8550" s="6" t="s">
        <v>8251</v>
      </c>
      <c r="K8550" s="17">
        <v>5</v>
      </c>
      <c r="L8550" s="17" t="s">
        <v>7730</v>
      </c>
      <c r="M8550" s="9">
        <v>3.8</v>
      </c>
      <c r="N8550" s="9"/>
      <c r="O8550" s="21"/>
      <c r="Q8550" s="29"/>
      <c r="U8550" s="17"/>
      <c r="V8550" s="2"/>
      <c r="Y8550" t="str">
        <f t="shared" si="536"/>
        <v/>
      </c>
      <c r="AA8550" t="str">
        <f t="shared" si="537"/>
        <v/>
      </c>
      <c r="AC8550" s="7"/>
      <c r="AD8550" t="s">
        <v>10489</v>
      </c>
      <c r="AE8550">
        <f t="shared" si="535"/>
        <v>0</v>
      </c>
      <c r="AG8550" s="2"/>
      <c r="AI8550" s="7"/>
    </row>
    <row r="8551" spans="1:35" ht="11" customHeight="1" outlineLevel="1" x14ac:dyDescent="0.25">
      <c r="A8551" t="s">
        <v>2385</v>
      </c>
      <c r="C8551" s="2" t="s">
        <v>11983</v>
      </c>
      <c r="D8551" s="2">
        <v>579</v>
      </c>
      <c r="E8551" s="7">
        <v>1983</v>
      </c>
      <c r="F8551" s="5" t="s">
        <v>4686</v>
      </c>
      <c r="H8551" s="5" t="s">
        <v>5398</v>
      </c>
      <c r="I8551" s="6" t="s">
        <v>10492</v>
      </c>
      <c r="J8551" s="6" t="s">
        <v>8126</v>
      </c>
      <c r="K8551" s="17">
        <v>5</v>
      </c>
      <c r="L8551" s="17" t="s">
        <v>7730</v>
      </c>
      <c r="M8551" s="9">
        <v>0.15</v>
      </c>
      <c r="N8551" s="9"/>
      <c r="O8551" s="21"/>
      <c r="Q8551" s="29"/>
      <c r="U8551" s="17"/>
      <c r="V8551" s="2"/>
      <c r="Y8551" t="str">
        <f t="shared" si="536"/>
        <v/>
      </c>
      <c r="AA8551" t="str">
        <f t="shared" si="537"/>
        <v/>
      </c>
      <c r="AC8551" s="7"/>
      <c r="AD8551" t="s">
        <v>10492</v>
      </c>
      <c r="AE8551">
        <f t="shared" si="535"/>
        <v>0</v>
      </c>
      <c r="AG8551" s="2"/>
      <c r="AI8551" s="7"/>
    </row>
    <row r="8552" spans="1:35" ht="11" customHeight="1" outlineLevel="1" x14ac:dyDescent="0.25">
      <c r="A8552" t="s">
        <v>2385</v>
      </c>
      <c r="C8552" s="2" t="s">
        <v>11983</v>
      </c>
      <c r="D8552" s="2">
        <v>580</v>
      </c>
      <c r="E8552" s="7">
        <v>1983</v>
      </c>
      <c r="F8552" s="5" t="s">
        <v>1528</v>
      </c>
      <c r="H8552" s="5" t="s">
        <v>5398</v>
      </c>
      <c r="I8552" s="6" t="s">
        <v>10493</v>
      </c>
      <c r="J8552" s="6" t="s">
        <v>8126</v>
      </c>
      <c r="K8552" s="17">
        <v>5</v>
      </c>
      <c r="L8552" s="17" t="s">
        <v>7730</v>
      </c>
      <c r="M8552" s="9">
        <v>0.8</v>
      </c>
      <c r="N8552" s="9"/>
      <c r="O8552" s="21"/>
      <c r="Q8552" s="29"/>
      <c r="U8552" s="17"/>
      <c r="V8552" s="2"/>
      <c r="Y8552" t="str">
        <f t="shared" si="536"/>
        <v/>
      </c>
      <c r="AA8552" t="str">
        <f t="shared" si="537"/>
        <v/>
      </c>
      <c r="AC8552" s="7"/>
      <c r="AD8552" t="s">
        <v>10493</v>
      </c>
      <c r="AE8552">
        <f t="shared" si="535"/>
        <v>0</v>
      </c>
      <c r="AG8552" s="2"/>
      <c r="AI8552" s="7"/>
    </row>
    <row r="8553" spans="1:35" ht="11" customHeight="1" outlineLevel="1" x14ac:dyDescent="0.25">
      <c r="A8553" t="s">
        <v>2385</v>
      </c>
      <c r="C8553" s="2" t="s">
        <v>11983</v>
      </c>
      <c r="D8553" s="2">
        <v>586</v>
      </c>
      <c r="E8553" s="7">
        <v>1983</v>
      </c>
      <c r="F8553" s="5" t="s">
        <v>6640</v>
      </c>
      <c r="H8553" s="5" t="s">
        <v>5398</v>
      </c>
      <c r="I8553" s="6" t="s">
        <v>10495</v>
      </c>
      <c r="J8553" s="6" t="s">
        <v>10494</v>
      </c>
      <c r="K8553" s="17">
        <v>5</v>
      </c>
      <c r="L8553" s="17" t="s">
        <v>7730</v>
      </c>
      <c r="M8553" s="9">
        <v>0.4</v>
      </c>
      <c r="N8553" s="9"/>
      <c r="O8553" s="21"/>
      <c r="Q8553" s="29"/>
      <c r="U8553" s="17"/>
      <c r="V8553" s="2"/>
      <c r="Y8553" t="str">
        <f t="shared" si="536"/>
        <v/>
      </c>
      <c r="AA8553" t="str">
        <f t="shared" si="537"/>
        <v/>
      </c>
      <c r="AC8553" s="7"/>
      <c r="AD8553" t="s">
        <v>10495</v>
      </c>
      <c r="AE8553">
        <f t="shared" si="535"/>
        <v>0</v>
      </c>
      <c r="AG8553" s="2"/>
      <c r="AI8553" s="7"/>
    </row>
    <row r="8554" spans="1:35" ht="11" customHeight="1" outlineLevel="1" x14ac:dyDescent="0.25">
      <c r="A8554" t="s">
        <v>2385</v>
      </c>
      <c r="C8554" s="2" t="s">
        <v>11983</v>
      </c>
      <c r="D8554" s="2">
        <v>587</v>
      </c>
      <c r="E8554" s="7">
        <v>1983</v>
      </c>
      <c r="F8554" s="5" t="s">
        <v>5321</v>
      </c>
      <c r="H8554" s="5" t="s">
        <v>5398</v>
      </c>
      <c r="I8554" s="6" t="s">
        <v>10496</v>
      </c>
      <c r="J8554" s="6" t="s">
        <v>10494</v>
      </c>
      <c r="K8554" s="17">
        <v>5</v>
      </c>
      <c r="L8554" s="17" t="s">
        <v>7730</v>
      </c>
      <c r="M8554" s="9">
        <v>3.4</v>
      </c>
      <c r="N8554" s="9"/>
      <c r="O8554" s="21"/>
      <c r="Q8554" s="29"/>
      <c r="U8554" s="17"/>
      <c r="V8554" s="2"/>
      <c r="Y8554" t="str">
        <f t="shared" si="536"/>
        <v/>
      </c>
      <c r="AA8554" t="str">
        <f t="shared" si="537"/>
        <v/>
      </c>
      <c r="AC8554" s="7"/>
      <c r="AD8554" t="s">
        <v>10496</v>
      </c>
      <c r="AE8554">
        <f t="shared" si="535"/>
        <v>0</v>
      </c>
      <c r="AG8554" s="2"/>
      <c r="AI8554" s="7"/>
    </row>
    <row r="8555" spans="1:35" ht="11" customHeight="1" outlineLevel="1" x14ac:dyDescent="0.25">
      <c r="A8555" t="s">
        <v>2385</v>
      </c>
      <c r="C8555" s="2" t="s">
        <v>11983</v>
      </c>
      <c r="D8555" s="2">
        <v>588</v>
      </c>
      <c r="E8555" s="7">
        <v>1983</v>
      </c>
      <c r="F8555" s="5" t="s">
        <v>1528</v>
      </c>
      <c r="H8555" s="5" t="s">
        <v>5398</v>
      </c>
      <c r="I8555" s="6" t="s">
        <v>10496</v>
      </c>
      <c r="J8555" s="6" t="s">
        <v>10494</v>
      </c>
      <c r="K8555" s="17">
        <v>5</v>
      </c>
      <c r="L8555" s="17" t="s">
        <v>7732</v>
      </c>
      <c r="M8555" s="9"/>
      <c r="N8555" s="9"/>
      <c r="O8555" s="21"/>
      <c r="Q8555" s="29"/>
      <c r="U8555" s="17"/>
      <c r="V8555" s="2"/>
      <c r="Y8555" t="str">
        <f t="shared" si="536"/>
        <v/>
      </c>
      <c r="AA8555" t="str">
        <f t="shared" si="537"/>
        <v/>
      </c>
      <c r="AC8555" s="7"/>
      <c r="AD8555" t="s">
        <v>10496</v>
      </c>
      <c r="AE8555">
        <f t="shared" si="535"/>
        <v>0</v>
      </c>
      <c r="AG8555" s="2"/>
      <c r="AI8555" s="7"/>
    </row>
    <row r="8556" spans="1:35" ht="11" customHeight="1" outlineLevel="1" x14ac:dyDescent="0.25">
      <c r="A8556" t="s">
        <v>2385</v>
      </c>
      <c r="C8556" s="2" t="s">
        <v>11983</v>
      </c>
      <c r="D8556" s="2">
        <v>618</v>
      </c>
      <c r="E8556" s="7">
        <v>1984</v>
      </c>
      <c r="F8556" s="5" t="s">
        <v>1528</v>
      </c>
      <c r="H8556" s="5" t="s">
        <v>5398</v>
      </c>
      <c r="I8556" s="6" t="s">
        <v>10489</v>
      </c>
      <c r="J8556" s="6" t="s">
        <v>10497</v>
      </c>
      <c r="K8556" s="17">
        <v>3</v>
      </c>
      <c r="L8556" s="17" t="s">
        <v>7730</v>
      </c>
      <c r="M8556" s="9">
        <v>7.6</v>
      </c>
      <c r="N8556" s="9"/>
      <c r="O8556" s="21"/>
      <c r="Q8556" s="29"/>
      <c r="U8556" s="17"/>
      <c r="V8556" s="2"/>
      <c r="Y8556" t="str">
        <f t="shared" si="536"/>
        <v/>
      </c>
      <c r="AA8556" t="str">
        <f t="shared" si="537"/>
        <v/>
      </c>
      <c r="AC8556" s="7"/>
      <c r="AD8556" t="s">
        <v>10489</v>
      </c>
      <c r="AE8556">
        <f t="shared" si="535"/>
        <v>0</v>
      </c>
      <c r="AG8556" s="2"/>
      <c r="AI8556" s="7"/>
    </row>
    <row r="8557" spans="1:35" ht="11" customHeight="1" outlineLevel="1" x14ac:dyDescent="0.25">
      <c r="A8557" t="s">
        <v>2385</v>
      </c>
      <c r="C8557" s="2" t="s">
        <v>11983</v>
      </c>
      <c r="D8557" s="2">
        <v>624</v>
      </c>
      <c r="E8557" s="7">
        <v>1985</v>
      </c>
      <c r="F8557" s="5" t="s">
        <v>5140</v>
      </c>
      <c r="H8557" s="5" t="s">
        <v>5398</v>
      </c>
      <c r="I8557" s="6" t="s">
        <v>10499</v>
      </c>
      <c r="J8557" s="6" t="s">
        <v>10498</v>
      </c>
      <c r="K8557" s="17">
        <v>3</v>
      </c>
      <c r="L8557" s="17" t="s">
        <v>7730</v>
      </c>
      <c r="M8557" s="9">
        <v>0.3</v>
      </c>
      <c r="N8557" s="9"/>
      <c r="O8557" s="21"/>
      <c r="Q8557" s="29"/>
      <c r="U8557" s="17"/>
      <c r="V8557" s="2"/>
      <c r="Y8557" t="str">
        <f t="shared" si="536"/>
        <v/>
      </c>
      <c r="AA8557" t="str">
        <f t="shared" si="537"/>
        <v/>
      </c>
      <c r="AC8557" s="7"/>
      <c r="AD8557" t="s">
        <v>10499</v>
      </c>
      <c r="AE8557">
        <f t="shared" ref="AE8557:AE8588" si="538">COUNTIF(I8557,"*Fuji*")</f>
        <v>0</v>
      </c>
      <c r="AG8557" s="2"/>
      <c r="AI8557" s="7"/>
    </row>
    <row r="8558" spans="1:35" ht="11" customHeight="1" outlineLevel="1" x14ac:dyDescent="0.25">
      <c r="A8558" t="s">
        <v>2385</v>
      </c>
      <c r="C8558" s="2" t="s">
        <v>11983</v>
      </c>
      <c r="D8558" s="2">
        <v>626</v>
      </c>
      <c r="E8558" s="7">
        <v>1985</v>
      </c>
      <c r="F8558" s="5" t="s">
        <v>8282</v>
      </c>
      <c r="H8558" s="5" t="s">
        <v>5398</v>
      </c>
      <c r="I8558" s="6" t="s">
        <v>10500</v>
      </c>
      <c r="J8558" s="6" t="s">
        <v>10498</v>
      </c>
      <c r="K8558" s="17">
        <v>3</v>
      </c>
      <c r="L8558" s="17" t="s">
        <v>7730</v>
      </c>
      <c r="M8558" s="9">
        <v>0.9</v>
      </c>
      <c r="N8558" s="9"/>
      <c r="O8558" s="21"/>
      <c r="Q8558" s="29"/>
      <c r="U8558" s="17"/>
      <c r="V8558" s="2"/>
      <c r="Y8558" t="str">
        <f t="shared" si="536"/>
        <v/>
      </c>
      <c r="AA8558" t="str">
        <f t="shared" si="537"/>
        <v/>
      </c>
      <c r="AC8558" s="7"/>
      <c r="AD8558" t="s">
        <v>10500</v>
      </c>
      <c r="AE8558">
        <f t="shared" si="538"/>
        <v>0</v>
      </c>
      <c r="AG8558" s="2"/>
      <c r="AI8558" s="7"/>
    </row>
    <row r="8559" spans="1:35" ht="11" customHeight="1" outlineLevel="1" x14ac:dyDescent="0.25">
      <c r="A8559" t="s">
        <v>2385</v>
      </c>
      <c r="C8559" s="2" t="s">
        <v>11983</v>
      </c>
      <c r="D8559" s="2">
        <v>632</v>
      </c>
      <c r="E8559" s="7">
        <v>1985</v>
      </c>
      <c r="F8559" s="5" t="s">
        <v>5140</v>
      </c>
      <c r="H8559" s="5" t="s">
        <v>5398</v>
      </c>
      <c r="I8559" s="6" t="s">
        <v>10502</v>
      </c>
      <c r="J8559" s="6" t="s">
        <v>10501</v>
      </c>
      <c r="K8559" s="17">
        <v>3</v>
      </c>
      <c r="L8559" s="17" t="s">
        <v>7730</v>
      </c>
      <c r="M8559" s="9">
        <v>0.6</v>
      </c>
      <c r="N8559" s="9"/>
      <c r="O8559" s="21"/>
      <c r="Q8559" s="29"/>
      <c r="U8559" s="17"/>
      <c r="V8559" s="2"/>
      <c r="Y8559" t="str">
        <f t="shared" si="536"/>
        <v/>
      </c>
      <c r="AA8559" t="str">
        <f t="shared" si="537"/>
        <v/>
      </c>
      <c r="AC8559" s="7"/>
      <c r="AD8559" t="s">
        <v>10502</v>
      </c>
      <c r="AE8559">
        <f t="shared" si="538"/>
        <v>0</v>
      </c>
      <c r="AG8559" s="2"/>
      <c r="AI8559" s="7"/>
    </row>
    <row r="8560" spans="1:35" ht="11" customHeight="1" outlineLevel="1" x14ac:dyDescent="0.25">
      <c r="A8560" t="s">
        <v>2385</v>
      </c>
      <c r="C8560" s="2" t="s">
        <v>11983</v>
      </c>
      <c r="D8560" s="2">
        <v>633</v>
      </c>
      <c r="E8560" s="7">
        <v>1985</v>
      </c>
      <c r="F8560" s="5" t="s">
        <v>1640</v>
      </c>
      <c r="H8560" s="5" t="s">
        <v>5398</v>
      </c>
      <c r="I8560" s="6" t="s">
        <v>10503</v>
      </c>
      <c r="J8560" s="6" t="s">
        <v>10501</v>
      </c>
      <c r="K8560" s="17">
        <v>5</v>
      </c>
      <c r="L8560" s="17" t="s">
        <v>7730</v>
      </c>
      <c r="M8560" s="9">
        <v>0.6</v>
      </c>
      <c r="N8560" s="9"/>
      <c r="O8560" s="21"/>
      <c r="Q8560" s="29"/>
      <c r="U8560" s="17"/>
      <c r="V8560" s="2"/>
      <c r="Y8560" t="str">
        <f t="shared" si="536"/>
        <v/>
      </c>
      <c r="AA8560" t="str">
        <f t="shared" si="537"/>
        <v/>
      </c>
      <c r="AC8560" s="7"/>
      <c r="AD8560" t="s">
        <v>10503</v>
      </c>
      <c r="AE8560">
        <f t="shared" si="538"/>
        <v>0</v>
      </c>
      <c r="AG8560" s="2"/>
      <c r="AI8560" s="7"/>
    </row>
    <row r="8561" spans="1:35" ht="11" customHeight="1" outlineLevel="1" x14ac:dyDescent="0.25">
      <c r="A8561" t="s">
        <v>2385</v>
      </c>
      <c r="C8561" s="2" t="s">
        <v>11983</v>
      </c>
      <c r="D8561" s="2">
        <v>634</v>
      </c>
      <c r="E8561" s="7">
        <v>1985</v>
      </c>
      <c r="F8561" s="5" t="s">
        <v>5321</v>
      </c>
      <c r="H8561" s="5" t="s">
        <v>5398</v>
      </c>
      <c r="I8561" s="6" t="s">
        <v>10504</v>
      </c>
      <c r="J8561" s="6" t="s">
        <v>10501</v>
      </c>
      <c r="K8561" s="17">
        <v>5</v>
      </c>
      <c r="L8561" s="17" t="s">
        <v>7730</v>
      </c>
      <c r="M8561" s="9">
        <v>0.6</v>
      </c>
      <c r="N8561" s="9"/>
      <c r="O8561" s="21"/>
      <c r="Q8561" s="29"/>
      <c r="U8561" s="17"/>
      <c r="V8561" s="2"/>
      <c r="Y8561" t="str">
        <f t="shared" si="536"/>
        <v/>
      </c>
      <c r="AA8561" t="str">
        <f t="shared" si="537"/>
        <v/>
      </c>
      <c r="AC8561" s="7"/>
      <c r="AD8561" t="s">
        <v>10504</v>
      </c>
      <c r="AE8561">
        <f t="shared" si="538"/>
        <v>0</v>
      </c>
      <c r="AG8561" s="2"/>
      <c r="AI8561" s="7"/>
    </row>
    <row r="8562" spans="1:35" ht="11" customHeight="1" outlineLevel="1" x14ac:dyDescent="0.25">
      <c r="A8562" t="s">
        <v>2385</v>
      </c>
      <c r="C8562" s="2" t="s">
        <v>11983</v>
      </c>
      <c r="D8562" s="2">
        <v>635</v>
      </c>
      <c r="E8562" s="7">
        <v>1985</v>
      </c>
      <c r="F8562" s="5" t="s">
        <v>1528</v>
      </c>
      <c r="H8562" s="5" t="s">
        <v>5398</v>
      </c>
      <c r="I8562" s="6" t="s">
        <v>10495</v>
      </c>
      <c r="J8562" s="6" t="s">
        <v>10501</v>
      </c>
      <c r="K8562" s="17">
        <v>3</v>
      </c>
      <c r="L8562" s="17" t="s">
        <v>7732</v>
      </c>
      <c r="M8562" s="9"/>
      <c r="N8562" s="9"/>
      <c r="O8562" s="21"/>
      <c r="Q8562" s="29"/>
      <c r="U8562" s="17"/>
      <c r="V8562" s="2"/>
      <c r="Y8562" t="str">
        <f t="shared" si="536"/>
        <v/>
      </c>
      <c r="AA8562" t="str">
        <f t="shared" si="537"/>
        <v/>
      </c>
      <c r="AC8562" s="7"/>
      <c r="AD8562" t="s">
        <v>10495</v>
      </c>
      <c r="AE8562">
        <f t="shared" si="538"/>
        <v>0</v>
      </c>
      <c r="AG8562" s="2"/>
      <c r="AI8562" s="7"/>
    </row>
    <row r="8563" spans="1:35" ht="11" customHeight="1" outlineLevel="1" x14ac:dyDescent="0.25">
      <c r="A8563" t="s">
        <v>2385</v>
      </c>
      <c r="C8563" s="2" t="s">
        <v>11983</v>
      </c>
      <c r="D8563" s="2">
        <v>659</v>
      </c>
      <c r="E8563" s="7">
        <v>1987</v>
      </c>
      <c r="F8563" s="5" t="s">
        <v>8283</v>
      </c>
      <c r="H8563" s="5" t="s">
        <v>5398</v>
      </c>
      <c r="I8563" s="6" t="s">
        <v>10495</v>
      </c>
      <c r="J8563" s="6" t="s">
        <v>10505</v>
      </c>
      <c r="K8563" s="17">
        <v>3</v>
      </c>
      <c r="L8563" s="17" t="s">
        <v>7730</v>
      </c>
      <c r="M8563" s="9">
        <v>1.1000000000000001</v>
      </c>
      <c r="N8563" s="9"/>
      <c r="O8563" s="21"/>
      <c r="Q8563" s="29"/>
      <c r="U8563" s="17"/>
      <c r="V8563" s="2"/>
      <c r="Y8563" t="str">
        <f t="shared" si="536"/>
        <v/>
      </c>
      <c r="AA8563" t="str">
        <f t="shared" si="537"/>
        <v/>
      </c>
      <c r="AC8563" s="7"/>
      <c r="AD8563" t="s">
        <v>10495</v>
      </c>
      <c r="AE8563">
        <f t="shared" si="538"/>
        <v>0</v>
      </c>
      <c r="AG8563" s="2"/>
      <c r="AI8563" s="7"/>
    </row>
    <row r="8564" spans="1:35" ht="11" customHeight="1" outlineLevel="1" x14ac:dyDescent="0.25">
      <c r="A8564" t="s">
        <v>2385</v>
      </c>
      <c r="C8564" s="2" t="s">
        <v>11983</v>
      </c>
      <c r="D8564" s="2">
        <v>697</v>
      </c>
      <c r="E8564" s="7">
        <v>1989</v>
      </c>
      <c r="F8564" s="5" t="s">
        <v>2348</v>
      </c>
      <c r="H8564" s="5" t="s">
        <v>5398</v>
      </c>
      <c r="I8564" s="6" t="s">
        <v>11</v>
      </c>
      <c r="J8564" s="6" t="s">
        <v>10506</v>
      </c>
      <c r="K8564" s="17">
        <v>3</v>
      </c>
      <c r="L8564" s="17" t="s">
        <v>7730</v>
      </c>
      <c r="M8564" s="9">
        <v>0.6</v>
      </c>
      <c r="N8564" s="9"/>
      <c r="O8564" s="21"/>
      <c r="Q8564" s="29"/>
      <c r="U8564" s="17"/>
      <c r="V8564" s="2">
        <v>685</v>
      </c>
      <c r="Y8564" t="str">
        <f t="shared" si="536"/>
        <v/>
      </c>
      <c r="AA8564" t="str">
        <f t="shared" si="537"/>
        <v/>
      </c>
      <c r="AC8564" s="7"/>
      <c r="AD8564" t="s">
        <v>11</v>
      </c>
      <c r="AE8564">
        <f t="shared" si="538"/>
        <v>0</v>
      </c>
      <c r="AG8564" s="2"/>
      <c r="AH8564" t="s">
        <v>3696</v>
      </c>
      <c r="AI8564" s="7" t="s">
        <v>4610</v>
      </c>
    </row>
    <row r="8565" spans="1:35" ht="11" customHeight="1" outlineLevel="1" x14ac:dyDescent="0.25">
      <c r="A8565" t="s">
        <v>2385</v>
      </c>
      <c r="C8565" s="2" t="s">
        <v>11983</v>
      </c>
      <c r="D8565" s="2">
        <v>700</v>
      </c>
      <c r="E8565" s="7">
        <v>1989</v>
      </c>
      <c r="F8565" s="5" t="s">
        <v>2600</v>
      </c>
      <c r="H8565" s="5" t="s">
        <v>5398</v>
      </c>
      <c r="I8565" s="6" t="s">
        <v>2347</v>
      </c>
      <c r="J8565" s="6" t="s">
        <v>10506</v>
      </c>
      <c r="K8565" s="17">
        <v>3</v>
      </c>
      <c r="L8565" s="17" t="s">
        <v>7730</v>
      </c>
      <c r="M8565" s="9">
        <v>1</v>
      </c>
      <c r="N8565" s="9"/>
      <c r="O8565" s="21"/>
      <c r="Q8565" s="29"/>
      <c r="U8565" s="17"/>
      <c r="V8565" s="2">
        <v>695</v>
      </c>
      <c r="Y8565" t="str">
        <f t="shared" si="536"/>
        <v/>
      </c>
      <c r="AA8565" t="str">
        <f t="shared" si="537"/>
        <v/>
      </c>
      <c r="AC8565" s="7"/>
      <c r="AD8565" t="s">
        <v>2347</v>
      </c>
      <c r="AE8565">
        <f t="shared" si="538"/>
        <v>0</v>
      </c>
      <c r="AG8565" s="2"/>
      <c r="AI8565" s="7"/>
    </row>
    <row r="8566" spans="1:35" ht="11" customHeight="1" outlineLevel="1" x14ac:dyDescent="0.25">
      <c r="A8566" t="s">
        <v>2385</v>
      </c>
      <c r="C8566" s="2" t="s">
        <v>11983</v>
      </c>
      <c r="D8566" s="2">
        <v>716</v>
      </c>
      <c r="E8566" s="7">
        <v>1990</v>
      </c>
      <c r="F8566" s="5" t="s">
        <v>5279</v>
      </c>
      <c r="H8566" s="5" t="s">
        <v>5398</v>
      </c>
      <c r="I8566" s="6" t="s">
        <v>10</v>
      </c>
      <c r="J8566" s="6" t="s">
        <v>10507</v>
      </c>
      <c r="K8566" s="17">
        <v>3</v>
      </c>
      <c r="L8566" s="17" t="s">
        <v>7730</v>
      </c>
      <c r="M8566" s="9">
        <v>6.6</v>
      </c>
      <c r="N8566" s="9"/>
      <c r="O8566" s="21"/>
      <c r="Q8566" s="29"/>
      <c r="U8566" s="17"/>
      <c r="V8566" s="2">
        <v>684</v>
      </c>
      <c r="Y8566" t="str">
        <f t="shared" si="536"/>
        <v/>
      </c>
      <c r="AA8566" t="str">
        <f t="shared" si="537"/>
        <v/>
      </c>
      <c r="AC8566" s="7"/>
      <c r="AD8566" t="s">
        <v>10</v>
      </c>
      <c r="AE8566">
        <f t="shared" si="538"/>
        <v>0</v>
      </c>
      <c r="AG8566" s="2"/>
      <c r="AH8566" t="s">
        <v>3696</v>
      </c>
      <c r="AI8566" s="7" t="s">
        <v>4610</v>
      </c>
    </row>
    <row r="8567" spans="1:35" ht="11" customHeight="1" outlineLevel="1" x14ac:dyDescent="0.25">
      <c r="A8567" t="s">
        <v>2385</v>
      </c>
      <c r="C8567" s="2" t="s">
        <v>11983</v>
      </c>
      <c r="D8567" s="2">
        <v>744</v>
      </c>
      <c r="E8567" s="7">
        <v>1991</v>
      </c>
      <c r="F8567" s="5" t="s">
        <v>3421</v>
      </c>
      <c r="H8567" s="5" t="s">
        <v>5398</v>
      </c>
      <c r="I8567" s="6" t="s">
        <v>10508</v>
      </c>
      <c r="J8567" s="6" t="s">
        <v>10509</v>
      </c>
      <c r="K8567" s="17">
        <v>5</v>
      </c>
      <c r="L8567" s="17" t="s">
        <v>7730</v>
      </c>
      <c r="M8567" s="9">
        <v>0.35</v>
      </c>
      <c r="N8567" s="9"/>
      <c r="O8567" s="21"/>
      <c r="Q8567" s="29"/>
      <c r="U8567" s="17"/>
      <c r="V8567" s="2">
        <v>686</v>
      </c>
      <c r="Y8567" t="str">
        <f t="shared" si="536"/>
        <v/>
      </c>
      <c r="AA8567" t="str">
        <f t="shared" si="537"/>
        <v/>
      </c>
      <c r="AC8567" s="7"/>
      <c r="AD8567" t="s">
        <v>10508</v>
      </c>
      <c r="AE8567">
        <f t="shared" si="538"/>
        <v>0</v>
      </c>
      <c r="AG8567" s="2"/>
      <c r="AI8567" s="7"/>
    </row>
    <row r="8568" spans="1:35" ht="11" customHeight="1" outlineLevel="1" x14ac:dyDescent="0.25">
      <c r="A8568" t="s">
        <v>2385</v>
      </c>
      <c r="C8568" s="2" t="s">
        <v>11983</v>
      </c>
      <c r="D8568" s="2">
        <v>745</v>
      </c>
      <c r="E8568" s="7">
        <v>1991</v>
      </c>
      <c r="F8568" s="5" t="s">
        <v>3773</v>
      </c>
      <c r="H8568" s="5" t="s">
        <v>5398</v>
      </c>
      <c r="I8568" s="6" t="s">
        <v>10508</v>
      </c>
      <c r="J8568" s="6" t="s">
        <v>10509</v>
      </c>
      <c r="K8568" s="17">
        <v>5</v>
      </c>
      <c r="L8568" s="17" t="s">
        <v>7730</v>
      </c>
      <c r="M8568" s="9">
        <v>0.7</v>
      </c>
      <c r="N8568" s="9"/>
      <c r="O8568" s="21"/>
      <c r="Q8568" s="29"/>
      <c r="U8568" s="17"/>
      <c r="V8568" s="2"/>
      <c r="Y8568" t="str">
        <f t="shared" si="536"/>
        <v/>
      </c>
      <c r="AA8568" t="str">
        <f t="shared" si="537"/>
        <v/>
      </c>
      <c r="AC8568" s="7"/>
      <c r="AD8568" t="s">
        <v>10508</v>
      </c>
      <c r="AE8568">
        <f t="shared" si="538"/>
        <v>0</v>
      </c>
      <c r="AG8568" s="2"/>
      <c r="AI8568" s="7"/>
    </row>
    <row r="8569" spans="1:35" ht="11" customHeight="1" outlineLevel="1" x14ac:dyDescent="0.25">
      <c r="A8569" t="s">
        <v>2385</v>
      </c>
      <c r="C8569" s="2" t="s">
        <v>11983</v>
      </c>
      <c r="D8569" s="2">
        <v>746</v>
      </c>
      <c r="E8569" s="7">
        <v>1991</v>
      </c>
      <c r="F8569" s="5" t="s">
        <v>4686</v>
      </c>
      <c r="H8569" s="5" t="s">
        <v>5398</v>
      </c>
      <c r="I8569" s="6" t="s">
        <v>10508</v>
      </c>
      <c r="J8569" s="6" t="s">
        <v>10509</v>
      </c>
      <c r="K8569" s="17">
        <v>5</v>
      </c>
      <c r="L8569" s="17" t="s">
        <v>7730</v>
      </c>
      <c r="M8569" s="9">
        <v>0.35</v>
      </c>
      <c r="N8569" s="9"/>
      <c r="O8569" s="21"/>
      <c r="Q8569" s="29"/>
      <c r="U8569" s="17"/>
      <c r="V8569" s="2">
        <v>691</v>
      </c>
      <c r="Y8569" t="str">
        <f t="shared" si="536"/>
        <v/>
      </c>
      <c r="AA8569" t="str">
        <f t="shared" si="537"/>
        <v/>
      </c>
      <c r="AC8569" s="7"/>
      <c r="AD8569" t="s">
        <v>10508</v>
      </c>
      <c r="AE8569">
        <f t="shared" si="538"/>
        <v>0</v>
      </c>
      <c r="AG8569" s="2"/>
      <c r="AI8569" s="7"/>
    </row>
    <row r="8570" spans="1:35" ht="11" customHeight="1" outlineLevel="1" x14ac:dyDescent="0.25">
      <c r="A8570" t="s">
        <v>2385</v>
      </c>
      <c r="C8570" s="2" t="s">
        <v>11983</v>
      </c>
      <c r="D8570" s="2">
        <v>747</v>
      </c>
      <c r="E8570" s="7">
        <v>1991</v>
      </c>
      <c r="F8570" s="5" t="s">
        <v>5321</v>
      </c>
      <c r="H8570" s="5" t="s">
        <v>5398</v>
      </c>
      <c r="I8570" s="6" t="s">
        <v>10508</v>
      </c>
      <c r="J8570" s="6" t="s">
        <v>10509</v>
      </c>
      <c r="K8570" s="17">
        <v>5</v>
      </c>
      <c r="L8570" s="17" t="s">
        <v>7730</v>
      </c>
      <c r="M8570" s="9">
        <v>0.35</v>
      </c>
      <c r="N8570" s="9"/>
      <c r="O8570" s="21"/>
      <c r="Q8570" s="29"/>
      <c r="U8570" s="17"/>
      <c r="V8570" s="2"/>
      <c r="Y8570" t="str">
        <f t="shared" si="536"/>
        <v/>
      </c>
      <c r="AA8570" t="str">
        <f t="shared" si="537"/>
        <v/>
      </c>
      <c r="AC8570" s="7"/>
      <c r="AD8570" t="s">
        <v>10508</v>
      </c>
      <c r="AE8570">
        <f t="shared" si="538"/>
        <v>0</v>
      </c>
      <c r="AG8570" s="2"/>
      <c r="AI8570" s="7"/>
    </row>
    <row r="8571" spans="1:35" ht="11" customHeight="1" outlineLevel="1" x14ac:dyDescent="0.25">
      <c r="A8571" t="s">
        <v>2385</v>
      </c>
      <c r="C8571" s="2" t="s">
        <v>11983</v>
      </c>
      <c r="D8571" s="2">
        <v>748</v>
      </c>
      <c r="E8571" s="7">
        <v>1991</v>
      </c>
      <c r="F8571" s="5" t="s">
        <v>6886</v>
      </c>
      <c r="H8571" s="5" t="s">
        <v>5398</v>
      </c>
      <c r="I8571" s="6" t="s">
        <v>10508</v>
      </c>
      <c r="J8571" s="6" t="s">
        <v>10509</v>
      </c>
      <c r="K8571" s="17">
        <v>5</v>
      </c>
      <c r="L8571" s="17" t="s">
        <v>7730</v>
      </c>
      <c r="M8571" s="9">
        <v>0.7</v>
      </c>
      <c r="N8571" s="9"/>
      <c r="O8571" s="21"/>
      <c r="Q8571" s="29"/>
      <c r="U8571" s="17"/>
      <c r="V8571" s="2"/>
      <c r="Y8571" t="str">
        <f t="shared" si="536"/>
        <v/>
      </c>
      <c r="AA8571" t="str">
        <f t="shared" si="537"/>
        <v/>
      </c>
      <c r="AC8571" s="7"/>
      <c r="AD8571" t="s">
        <v>10508</v>
      </c>
      <c r="AE8571">
        <f t="shared" si="538"/>
        <v>0</v>
      </c>
      <c r="AG8571" s="2"/>
      <c r="AI8571" s="7"/>
    </row>
    <row r="8572" spans="1:35" ht="11" customHeight="1" outlineLevel="1" x14ac:dyDescent="0.25">
      <c r="A8572" t="s">
        <v>2385</v>
      </c>
      <c r="C8572" s="2" t="s">
        <v>11983</v>
      </c>
      <c r="D8572" s="2">
        <v>780</v>
      </c>
      <c r="E8572" s="7">
        <v>1993</v>
      </c>
      <c r="F8572" s="5" t="s">
        <v>2597</v>
      </c>
      <c r="H8572" s="5" t="s">
        <v>5398</v>
      </c>
      <c r="I8572" s="6" t="s">
        <v>10510</v>
      </c>
      <c r="J8572" s="6" t="s">
        <v>10511</v>
      </c>
      <c r="K8572" s="17">
        <v>5</v>
      </c>
      <c r="L8572" s="17" t="s">
        <v>7730</v>
      </c>
      <c r="M8572" s="9">
        <v>2</v>
      </c>
      <c r="N8572" s="9"/>
      <c r="O8572" s="21"/>
      <c r="Q8572" s="29"/>
      <c r="U8572" s="17"/>
      <c r="V8572" s="2"/>
      <c r="Y8572" t="str">
        <f t="shared" si="536"/>
        <v/>
      </c>
      <c r="AA8572" t="str">
        <f t="shared" si="537"/>
        <v/>
      </c>
      <c r="AC8572" s="7"/>
      <c r="AD8572" t="s">
        <v>10510</v>
      </c>
      <c r="AE8572">
        <f t="shared" si="538"/>
        <v>0</v>
      </c>
      <c r="AG8572" s="2"/>
      <c r="AI8572" s="7"/>
    </row>
    <row r="8573" spans="1:35" ht="11" customHeight="1" outlineLevel="1" x14ac:dyDescent="0.25">
      <c r="A8573" t="s">
        <v>2385</v>
      </c>
      <c r="C8573" s="2" t="s">
        <v>11983</v>
      </c>
      <c r="D8573" s="2">
        <v>782</v>
      </c>
      <c r="E8573" s="7">
        <v>1993</v>
      </c>
      <c r="F8573" s="5" t="s">
        <v>1528</v>
      </c>
      <c r="H8573" s="5" t="s">
        <v>5398</v>
      </c>
      <c r="I8573" s="6" t="s">
        <v>10510</v>
      </c>
      <c r="J8573" s="6" t="s">
        <v>10511</v>
      </c>
      <c r="K8573" s="17">
        <v>5</v>
      </c>
      <c r="L8573" s="17" t="s">
        <v>7732</v>
      </c>
      <c r="M8573" s="9"/>
      <c r="N8573" s="9"/>
      <c r="O8573" s="21"/>
      <c r="Q8573" s="29"/>
      <c r="U8573" s="17"/>
      <c r="V8573" s="2"/>
      <c r="Y8573" t="str">
        <f t="shared" si="536"/>
        <v/>
      </c>
      <c r="AA8573" t="str">
        <f t="shared" si="537"/>
        <v/>
      </c>
      <c r="AC8573" s="7"/>
      <c r="AD8573" t="s">
        <v>10510</v>
      </c>
      <c r="AE8573">
        <f t="shared" si="538"/>
        <v>0</v>
      </c>
      <c r="AG8573" s="2"/>
      <c r="AI8573" s="7"/>
    </row>
    <row r="8574" spans="1:35" ht="11" customHeight="1" outlineLevel="1" collapsed="1" x14ac:dyDescent="0.25">
      <c r="A8574" t="s">
        <v>2385</v>
      </c>
      <c r="C8574" s="2" t="s">
        <v>11983</v>
      </c>
      <c r="D8574" s="2">
        <v>783</v>
      </c>
      <c r="E8574" s="7">
        <v>1993</v>
      </c>
      <c r="F8574" s="5" t="s">
        <v>2348</v>
      </c>
      <c r="H8574" s="5" t="s">
        <v>5398</v>
      </c>
      <c r="I8574" s="6" t="s">
        <v>10512</v>
      </c>
      <c r="J8574" s="6" t="s">
        <v>10506</v>
      </c>
      <c r="K8574" s="17">
        <v>3</v>
      </c>
      <c r="L8574" s="17" t="s">
        <v>7730</v>
      </c>
      <c r="M8574" s="9">
        <v>0.7</v>
      </c>
      <c r="N8574" s="9"/>
      <c r="O8574" s="21"/>
      <c r="Q8574" s="29"/>
      <c r="U8574" s="17"/>
      <c r="V8574" s="2"/>
      <c r="Y8574" t="str">
        <f t="shared" si="536"/>
        <v/>
      </c>
      <c r="AA8574" t="str">
        <f t="shared" si="537"/>
        <v/>
      </c>
      <c r="AC8574" s="7"/>
      <c r="AD8574" t="s">
        <v>10512</v>
      </c>
      <c r="AE8574">
        <f t="shared" si="538"/>
        <v>0</v>
      </c>
      <c r="AG8574" s="2"/>
      <c r="AI8574" s="7"/>
    </row>
    <row r="8575" spans="1:35" ht="11" customHeight="1" outlineLevel="1" x14ac:dyDescent="0.25">
      <c r="A8575" t="s">
        <v>2385</v>
      </c>
      <c r="C8575" s="2" t="s">
        <v>11983</v>
      </c>
      <c r="D8575" s="2">
        <v>832</v>
      </c>
      <c r="E8575" s="7">
        <v>1996</v>
      </c>
      <c r="F8575" s="5" t="s">
        <v>1346</v>
      </c>
      <c r="H8575" s="5" t="s">
        <v>5398</v>
      </c>
      <c r="I8575" s="6" t="s">
        <v>10508</v>
      </c>
      <c r="J8575" s="6" t="s">
        <v>10506</v>
      </c>
      <c r="K8575" s="17">
        <v>5</v>
      </c>
      <c r="L8575" s="17" t="s">
        <v>7730</v>
      </c>
      <c r="M8575" s="9">
        <v>0.7</v>
      </c>
      <c r="N8575" s="9"/>
      <c r="O8575" s="21"/>
      <c r="Q8575" s="29"/>
      <c r="U8575" s="17"/>
      <c r="V8575" s="2"/>
      <c r="Y8575" t="str">
        <f t="shared" si="536"/>
        <v/>
      </c>
      <c r="AA8575" t="str">
        <f t="shared" si="537"/>
        <v/>
      </c>
      <c r="AC8575" s="7"/>
      <c r="AD8575" t="s">
        <v>10508</v>
      </c>
      <c r="AE8575">
        <f t="shared" si="538"/>
        <v>0</v>
      </c>
      <c r="AG8575" s="2"/>
      <c r="AI8575" s="7"/>
    </row>
    <row r="8576" spans="1:35" ht="11" customHeight="1" outlineLevel="1" x14ac:dyDescent="0.25">
      <c r="A8576" t="s">
        <v>2385</v>
      </c>
      <c r="C8576" s="2" t="s">
        <v>11983</v>
      </c>
      <c r="D8576" s="2">
        <v>871</v>
      </c>
      <c r="E8576" s="7">
        <v>1998</v>
      </c>
      <c r="F8576" s="5" t="s">
        <v>2348</v>
      </c>
      <c r="H8576" s="5" t="s">
        <v>5398</v>
      </c>
      <c r="I8576" s="6" t="s">
        <v>10513</v>
      </c>
      <c r="J8576" s="6" t="s">
        <v>10514</v>
      </c>
      <c r="K8576" s="17">
        <v>3</v>
      </c>
      <c r="L8576" s="17" t="s">
        <v>7730</v>
      </c>
      <c r="M8576" s="9">
        <v>7.5</v>
      </c>
      <c r="N8576" s="9"/>
      <c r="O8576" s="21"/>
      <c r="Q8576" s="29"/>
      <c r="U8576" s="17"/>
      <c r="V8576" s="2"/>
      <c r="Y8576" t="str">
        <f t="shared" si="536"/>
        <v/>
      </c>
      <c r="AA8576" t="str">
        <f t="shared" si="537"/>
        <v/>
      </c>
      <c r="AC8576" s="7"/>
      <c r="AD8576" t="s">
        <v>10513</v>
      </c>
      <c r="AE8576">
        <f t="shared" si="538"/>
        <v>0</v>
      </c>
      <c r="AG8576" s="2"/>
      <c r="AI8576" s="7"/>
    </row>
    <row r="8577" spans="1:35" ht="11" customHeight="1" outlineLevel="1" x14ac:dyDescent="0.25">
      <c r="A8577" t="s">
        <v>2385</v>
      </c>
      <c r="C8577" s="2" t="s">
        <v>11983</v>
      </c>
      <c r="D8577" s="2">
        <v>874</v>
      </c>
      <c r="E8577" s="7">
        <v>1998</v>
      </c>
      <c r="F8577" s="5" t="s">
        <v>1528</v>
      </c>
      <c r="H8577" s="5" t="s">
        <v>5398</v>
      </c>
      <c r="I8577" s="6" t="s">
        <v>10489</v>
      </c>
      <c r="J8577" s="6" t="s">
        <v>10514</v>
      </c>
      <c r="K8577" s="17">
        <v>3</v>
      </c>
      <c r="L8577" s="17" t="s">
        <v>7730</v>
      </c>
      <c r="M8577" s="9">
        <v>3</v>
      </c>
      <c r="N8577" s="9"/>
      <c r="O8577" s="21"/>
      <c r="Q8577" s="29"/>
      <c r="U8577" s="17"/>
      <c r="V8577" s="2"/>
      <c r="Y8577" t="str">
        <f t="shared" si="536"/>
        <v/>
      </c>
      <c r="AA8577" t="str">
        <f t="shared" si="537"/>
        <v/>
      </c>
      <c r="AC8577" s="7"/>
      <c r="AD8577" t="s">
        <v>10489</v>
      </c>
      <c r="AE8577">
        <f t="shared" si="538"/>
        <v>0</v>
      </c>
      <c r="AG8577" s="2"/>
      <c r="AI8577" s="7"/>
    </row>
    <row r="8578" spans="1:35" ht="11" customHeight="1" outlineLevel="1" x14ac:dyDescent="0.25">
      <c r="A8578" t="s">
        <v>2385</v>
      </c>
      <c r="C8578" s="2" t="s">
        <v>11983</v>
      </c>
      <c r="D8578" s="2">
        <v>878</v>
      </c>
      <c r="E8578" s="7">
        <v>1998</v>
      </c>
      <c r="F8578" s="5" t="s">
        <v>475</v>
      </c>
      <c r="H8578" s="5" t="s">
        <v>5398</v>
      </c>
      <c r="I8578" s="6" t="s">
        <v>9</v>
      </c>
      <c r="J8578" s="6" t="s">
        <v>10515</v>
      </c>
      <c r="K8578" s="17">
        <v>6</v>
      </c>
      <c r="L8578" s="17" t="s">
        <v>7730</v>
      </c>
      <c r="M8578" s="9">
        <v>0.2</v>
      </c>
      <c r="N8578" s="9"/>
      <c r="O8578" s="21"/>
      <c r="Q8578" s="29"/>
      <c r="U8578" s="17"/>
      <c r="V8578" s="2"/>
      <c r="Y8578" t="str">
        <f t="shared" si="536"/>
        <v/>
      </c>
      <c r="AA8578" t="str">
        <f t="shared" si="537"/>
        <v/>
      </c>
      <c r="AC8578" s="7"/>
      <c r="AD8578" t="s">
        <v>9</v>
      </c>
      <c r="AE8578">
        <f t="shared" si="538"/>
        <v>0</v>
      </c>
      <c r="AG8578" s="2"/>
      <c r="AI8578" s="7"/>
    </row>
    <row r="8579" spans="1:35" ht="11" customHeight="1" outlineLevel="1" x14ac:dyDescent="0.25">
      <c r="A8579" t="s">
        <v>2385</v>
      </c>
      <c r="C8579" s="2" t="s">
        <v>11983</v>
      </c>
      <c r="D8579" s="2">
        <v>879</v>
      </c>
      <c r="E8579" s="7">
        <v>1998</v>
      </c>
      <c r="F8579" s="5" t="s">
        <v>2601</v>
      </c>
      <c r="H8579" s="5" t="s">
        <v>5398</v>
      </c>
      <c r="I8579" s="6" t="s">
        <v>9</v>
      </c>
      <c r="J8579" s="6" t="s">
        <v>10515</v>
      </c>
      <c r="K8579" s="17">
        <v>6</v>
      </c>
      <c r="L8579" s="17" t="s">
        <v>7730</v>
      </c>
      <c r="M8579" s="9">
        <v>0.6</v>
      </c>
      <c r="N8579" s="9"/>
      <c r="O8579" s="21"/>
      <c r="Q8579" s="29"/>
      <c r="U8579" s="17"/>
      <c r="V8579" s="2"/>
      <c r="Y8579" t="str">
        <f t="shared" si="536"/>
        <v/>
      </c>
      <c r="AA8579" t="str">
        <f t="shared" si="537"/>
        <v/>
      </c>
      <c r="AC8579" s="7"/>
      <c r="AD8579" t="s">
        <v>9</v>
      </c>
      <c r="AE8579">
        <f t="shared" si="538"/>
        <v>0</v>
      </c>
      <c r="AG8579" s="2"/>
      <c r="AI8579" s="7"/>
    </row>
    <row r="8580" spans="1:35" ht="11" customHeight="1" outlineLevel="1" x14ac:dyDescent="0.25">
      <c r="A8580" t="s">
        <v>2385</v>
      </c>
      <c r="C8580" s="2" t="s">
        <v>11983</v>
      </c>
      <c r="D8580" s="2">
        <v>880</v>
      </c>
      <c r="E8580" s="7">
        <v>1998</v>
      </c>
      <c r="F8580" s="5" t="s">
        <v>2772</v>
      </c>
      <c r="H8580" s="5" t="s">
        <v>5398</v>
      </c>
      <c r="I8580" s="6" t="s">
        <v>10483</v>
      </c>
      <c r="J8580" s="6" t="s">
        <v>10515</v>
      </c>
      <c r="K8580" s="17">
        <v>3</v>
      </c>
      <c r="L8580" s="17" t="s">
        <v>20076</v>
      </c>
      <c r="M8580" s="9"/>
      <c r="N8580" s="9"/>
      <c r="O8580" s="21"/>
      <c r="Q8580" s="29"/>
      <c r="U8580" s="17"/>
      <c r="V8580" s="2"/>
      <c r="Y8580" t="str">
        <f t="shared" si="536"/>
        <v/>
      </c>
      <c r="AA8580" t="str">
        <f t="shared" si="537"/>
        <v/>
      </c>
      <c r="AC8580" s="7"/>
      <c r="AD8580" t="s">
        <v>10483</v>
      </c>
      <c r="AE8580">
        <f t="shared" si="538"/>
        <v>0</v>
      </c>
      <c r="AG8580" s="2"/>
      <c r="AI8580" s="7"/>
    </row>
    <row r="8581" spans="1:35" ht="11" customHeight="1" outlineLevel="1" x14ac:dyDescent="0.25">
      <c r="A8581" t="s">
        <v>2385</v>
      </c>
      <c r="C8581" s="2" t="s">
        <v>11983</v>
      </c>
      <c r="D8581" s="2" t="s">
        <v>18775</v>
      </c>
      <c r="E8581" s="7">
        <v>1998</v>
      </c>
      <c r="F8581" s="5" t="s">
        <v>10529</v>
      </c>
      <c r="H8581" s="5" t="s">
        <v>5398</v>
      </c>
      <c r="I8581" s="6" t="s">
        <v>10483</v>
      </c>
      <c r="J8581" s="6" t="s">
        <v>10515</v>
      </c>
      <c r="K8581" s="17">
        <v>3</v>
      </c>
      <c r="L8581" s="17" t="s">
        <v>7730</v>
      </c>
      <c r="M8581" s="9">
        <v>5.5</v>
      </c>
      <c r="N8581" s="9"/>
      <c r="O8581" s="21"/>
      <c r="Q8581" s="29"/>
      <c r="U8581" s="17"/>
      <c r="V8581" s="2"/>
      <c r="Y8581" t="str">
        <f t="shared" si="536"/>
        <v/>
      </c>
      <c r="AA8581">
        <f t="shared" si="537"/>
        <v>1</v>
      </c>
      <c r="AC8581" s="7"/>
      <c r="AD8581" t="s">
        <v>10483</v>
      </c>
      <c r="AE8581">
        <f t="shared" si="538"/>
        <v>0</v>
      </c>
      <c r="AG8581" s="2"/>
      <c r="AI8581" s="7"/>
    </row>
    <row r="8582" spans="1:35" ht="11" customHeight="1" outlineLevel="1" x14ac:dyDescent="0.25">
      <c r="A8582" t="s">
        <v>2385</v>
      </c>
      <c r="C8582" s="2" t="s">
        <v>11983</v>
      </c>
      <c r="D8582" s="2">
        <v>881</v>
      </c>
      <c r="E8582" s="7">
        <v>1998</v>
      </c>
      <c r="F8582" s="5" t="s">
        <v>6640</v>
      </c>
      <c r="H8582" s="5" t="s">
        <v>5398</v>
      </c>
      <c r="I8582" s="6" t="s">
        <v>10516</v>
      </c>
      <c r="J8582" s="6" t="s">
        <v>8696</v>
      </c>
      <c r="K8582" s="17">
        <v>5</v>
      </c>
      <c r="L8582" s="17" t="s">
        <v>7730</v>
      </c>
      <c r="M8582" s="9">
        <v>0.3</v>
      </c>
      <c r="N8582" s="9"/>
      <c r="O8582" s="21"/>
      <c r="Q8582" s="29"/>
      <c r="U8582" s="17"/>
      <c r="V8582" s="2"/>
      <c r="Y8582" t="str">
        <f t="shared" si="536"/>
        <v/>
      </c>
      <c r="AA8582" t="str">
        <f t="shared" si="537"/>
        <v/>
      </c>
      <c r="AC8582" s="7"/>
      <c r="AD8582" t="s">
        <v>10516</v>
      </c>
      <c r="AE8582">
        <f t="shared" si="538"/>
        <v>0</v>
      </c>
      <c r="AG8582" s="2"/>
      <c r="AI8582" s="7"/>
    </row>
    <row r="8583" spans="1:35" ht="11" customHeight="1" outlineLevel="1" x14ac:dyDescent="0.25">
      <c r="A8583" t="s">
        <v>2385</v>
      </c>
      <c r="C8583" s="2" t="s">
        <v>11983</v>
      </c>
      <c r="D8583" s="2">
        <v>882</v>
      </c>
      <c r="E8583" s="7">
        <v>1998</v>
      </c>
      <c r="F8583" s="5" t="s">
        <v>5321</v>
      </c>
      <c r="H8583" s="5" t="s">
        <v>5398</v>
      </c>
      <c r="I8583" s="6" t="s">
        <v>10516</v>
      </c>
      <c r="J8583" s="6" t="s">
        <v>8696</v>
      </c>
      <c r="K8583" s="17">
        <v>5</v>
      </c>
      <c r="L8583" s="17" t="s">
        <v>7730</v>
      </c>
      <c r="M8583" s="9">
        <v>1.3</v>
      </c>
      <c r="N8583" s="9"/>
      <c r="O8583" s="21"/>
      <c r="Q8583" s="29"/>
      <c r="U8583" s="17"/>
      <c r="V8583" s="2"/>
      <c r="Y8583" t="str">
        <f t="shared" si="536"/>
        <v/>
      </c>
      <c r="AA8583" t="str">
        <f t="shared" si="537"/>
        <v/>
      </c>
      <c r="AC8583" s="7"/>
      <c r="AD8583" t="s">
        <v>10516</v>
      </c>
      <c r="AE8583">
        <f t="shared" si="538"/>
        <v>0</v>
      </c>
      <c r="AG8583" s="2"/>
      <c r="AI8583" s="7"/>
    </row>
    <row r="8584" spans="1:35" ht="11" customHeight="1" outlineLevel="1" x14ac:dyDescent="0.25">
      <c r="A8584" t="s">
        <v>2385</v>
      </c>
      <c r="C8584" s="2" t="s">
        <v>11983</v>
      </c>
      <c r="D8584" s="2">
        <v>883</v>
      </c>
      <c r="E8584" s="7">
        <v>1998</v>
      </c>
      <c r="F8584" s="5" t="s">
        <v>2600</v>
      </c>
      <c r="H8584" s="5" t="s">
        <v>5398</v>
      </c>
      <c r="I8584" s="6" t="s">
        <v>10516</v>
      </c>
      <c r="J8584" s="6" t="s">
        <v>8696</v>
      </c>
      <c r="K8584" s="17">
        <v>5</v>
      </c>
      <c r="L8584" s="17" t="s">
        <v>7732</v>
      </c>
      <c r="M8584" s="9"/>
      <c r="N8584" s="9"/>
      <c r="O8584" s="21"/>
      <c r="Q8584" s="29"/>
      <c r="U8584" s="17"/>
      <c r="V8584" s="2"/>
      <c r="Y8584" t="str">
        <f t="shared" si="536"/>
        <v/>
      </c>
      <c r="AA8584" t="str">
        <f t="shared" si="537"/>
        <v/>
      </c>
      <c r="AC8584" s="7"/>
      <c r="AD8584" t="s">
        <v>10516</v>
      </c>
      <c r="AE8584">
        <f t="shared" si="538"/>
        <v>0</v>
      </c>
      <c r="AG8584" s="2"/>
      <c r="AI8584" s="7"/>
    </row>
    <row r="8585" spans="1:35" ht="11" customHeight="1" outlineLevel="1" x14ac:dyDescent="0.25">
      <c r="A8585" t="s">
        <v>2385</v>
      </c>
      <c r="C8585" s="2" t="s">
        <v>11983</v>
      </c>
      <c r="D8585" s="2">
        <v>884</v>
      </c>
      <c r="E8585" s="7">
        <v>1998</v>
      </c>
      <c r="F8585" s="5" t="s">
        <v>1528</v>
      </c>
      <c r="H8585" s="5" t="s">
        <v>5398</v>
      </c>
      <c r="I8585" s="6" t="s">
        <v>10516</v>
      </c>
      <c r="J8585" s="6" t="s">
        <v>8696</v>
      </c>
      <c r="K8585" s="17">
        <v>5</v>
      </c>
      <c r="L8585" s="17" t="s">
        <v>7730</v>
      </c>
      <c r="M8585" s="9">
        <v>1.7</v>
      </c>
      <c r="N8585" s="9"/>
      <c r="O8585" s="21"/>
      <c r="Q8585" s="29"/>
      <c r="U8585" s="17"/>
      <c r="V8585" s="2"/>
      <c r="Y8585" t="str">
        <f t="shared" si="536"/>
        <v/>
      </c>
      <c r="AA8585" t="str">
        <f t="shared" si="537"/>
        <v/>
      </c>
      <c r="AC8585" s="7"/>
      <c r="AD8585" t="s">
        <v>10516</v>
      </c>
      <c r="AE8585">
        <f t="shared" si="538"/>
        <v>0</v>
      </c>
      <c r="AG8585" s="2"/>
      <c r="AI8585" s="7"/>
    </row>
    <row r="8586" spans="1:35" ht="11" customHeight="1" outlineLevel="1" x14ac:dyDescent="0.25">
      <c r="A8586" t="s">
        <v>2385</v>
      </c>
      <c r="C8586" s="2" t="s">
        <v>11983</v>
      </c>
      <c r="D8586" s="2" t="s">
        <v>10536</v>
      </c>
      <c r="E8586" s="7">
        <v>2002</v>
      </c>
      <c r="F8586" s="5" t="s">
        <v>10533</v>
      </c>
      <c r="H8586" s="5" t="s">
        <v>5194</v>
      </c>
      <c r="I8586" s="6" t="s">
        <v>10534</v>
      </c>
      <c r="J8586" s="6" t="s">
        <v>10535</v>
      </c>
      <c r="K8586" s="17">
        <v>5</v>
      </c>
      <c r="L8586" s="17" t="s">
        <v>7732</v>
      </c>
      <c r="M8586" s="9"/>
      <c r="N8586" s="9"/>
      <c r="O8586" s="21"/>
      <c r="Q8586" s="29"/>
      <c r="U8586" s="17"/>
      <c r="V8586" s="2" t="s">
        <v>1003</v>
      </c>
      <c r="Y8586" t="str">
        <f t="shared" si="536"/>
        <v/>
      </c>
      <c r="AA8586">
        <f t="shared" si="537"/>
        <v>1</v>
      </c>
      <c r="AC8586" s="7"/>
      <c r="AD8586" t="s">
        <v>10534</v>
      </c>
      <c r="AE8586">
        <f t="shared" si="538"/>
        <v>0</v>
      </c>
      <c r="AG8586" s="2"/>
      <c r="AH8586" t="s">
        <v>3696</v>
      </c>
      <c r="AI8586" s="7" t="s">
        <v>4922</v>
      </c>
    </row>
    <row r="8587" spans="1:35" ht="11" customHeight="1" outlineLevel="1" x14ac:dyDescent="0.25">
      <c r="A8587" t="s">
        <v>2385</v>
      </c>
      <c r="C8587" s="2" t="s">
        <v>11983</v>
      </c>
      <c r="D8587" s="2">
        <v>995</v>
      </c>
      <c r="E8587" s="7">
        <v>2004</v>
      </c>
      <c r="F8587" s="5" t="s">
        <v>4686</v>
      </c>
      <c r="H8587" s="5" t="s">
        <v>5398</v>
      </c>
      <c r="I8587" s="6" t="s">
        <v>1130</v>
      </c>
      <c r="J8587" s="6" t="s">
        <v>5893</v>
      </c>
      <c r="K8587" s="17">
        <v>5</v>
      </c>
      <c r="L8587" s="17" t="s">
        <v>7730</v>
      </c>
      <c r="M8587" s="9">
        <v>0.7</v>
      </c>
      <c r="N8587" s="9"/>
      <c r="O8587" s="21"/>
      <c r="Q8587" s="29"/>
      <c r="U8587" s="17"/>
      <c r="V8587" s="2">
        <v>983</v>
      </c>
      <c r="Y8587" t="str">
        <f t="shared" si="536"/>
        <v/>
      </c>
      <c r="AA8587" t="str">
        <f t="shared" si="537"/>
        <v/>
      </c>
      <c r="AC8587" s="7"/>
      <c r="AD8587" t="s">
        <v>1130</v>
      </c>
      <c r="AE8587">
        <f t="shared" si="538"/>
        <v>0</v>
      </c>
      <c r="AG8587" s="2"/>
      <c r="AH8587" t="s">
        <v>3696</v>
      </c>
      <c r="AI8587" s="7" t="s">
        <v>4610</v>
      </c>
    </row>
    <row r="8588" spans="1:35" ht="11" customHeight="1" outlineLevel="1" x14ac:dyDescent="0.25">
      <c r="A8588" t="s">
        <v>2385</v>
      </c>
      <c r="C8588" s="2" t="s">
        <v>11983</v>
      </c>
      <c r="D8588" s="2">
        <v>996</v>
      </c>
      <c r="E8588" s="7">
        <v>2004</v>
      </c>
      <c r="F8588" s="5" t="s">
        <v>475</v>
      </c>
      <c r="H8588" s="5" t="s">
        <v>5398</v>
      </c>
      <c r="I8588" s="6" t="s">
        <v>2969</v>
      </c>
      <c r="J8588" s="6" t="s">
        <v>5893</v>
      </c>
      <c r="K8588" s="17">
        <v>5</v>
      </c>
      <c r="L8588" s="17" t="s">
        <v>7730</v>
      </c>
      <c r="M8588" s="9">
        <v>0.7</v>
      </c>
      <c r="N8588" s="9"/>
      <c r="O8588" s="21"/>
      <c r="Q8588" s="29"/>
      <c r="U8588" s="17"/>
      <c r="V8588" s="2">
        <v>984</v>
      </c>
      <c r="Y8588" t="str">
        <f t="shared" si="536"/>
        <v/>
      </c>
      <c r="AA8588" t="str">
        <f t="shared" si="537"/>
        <v/>
      </c>
      <c r="AC8588" s="7"/>
      <c r="AD8588" t="s">
        <v>2969</v>
      </c>
      <c r="AE8588">
        <f t="shared" si="538"/>
        <v>0</v>
      </c>
      <c r="AG8588" s="2"/>
      <c r="AH8588" t="s">
        <v>3696</v>
      </c>
      <c r="AI8588" s="7" t="s">
        <v>4610</v>
      </c>
    </row>
    <row r="8589" spans="1:35" ht="11" customHeight="1" outlineLevel="1" x14ac:dyDescent="0.25">
      <c r="A8589" t="s">
        <v>2385</v>
      </c>
      <c r="C8589" s="2" t="s">
        <v>11983</v>
      </c>
      <c r="D8589" s="2">
        <v>997</v>
      </c>
      <c r="E8589" s="7">
        <v>2004</v>
      </c>
      <c r="F8589" s="5" t="s">
        <v>2601</v>
      </c>
      <c r="H8589" s="5" t="s">
        <v>5398</v>
      </c>
      <c r="I8589" s="6" t="s">
        <v>2030</v>
      </c>
      <c r="J8589" s="6" t="s">
        <v>5893</v>
      </c>
      <c r="K8589" s="17">
        <v>5</v>
      </c>
      <c r="L8589" s="17" t="s">
        <v>7730</v>
      </c>
      <c r="M8589" s="9">
        <v>2.5</v>
      </c>
      <c r="N8589" s="9"/>
      <c r="O8589" s="21"/>
      <c r="Q8589" s="29"/>
      <c r="U8589" s="17"/>
      <c r="V8589" s="2">
        <v>985</v>
      </c>
      <c r="Y8589" t="str">
        <f t="shared" si="536"/>
        <v/>
      </c>
      <c r="AA8589" t="str">
        <f t="shared" si="537"/>
        <v/>
      </c>
      <c r="AC8589" s="7"/>
      <c r="AD8589" t="s">
        <v>2030</v>
      </c>
      <c r="AE8589">
        <f t="shared" ref="AE8589:AE8604" si="539">COUNTIF(I8589,"*Fuji*")</f>
        <v>0</v>
      </c>
      <c r="AG8589" s="2"/>
      <c r="AH8589" t="s">
        <v>3696</v>
      </c>
      <c r="AI8589" s="7" t="s">
        <v>4610</v>
      </c>
    </row>
    <row r="8590" spans="1:35" ht="11" customHeight="1" outlineLevel="1" x14ac:dyDescent="0.25">
      <c r="A8590" t="s">
        <v>2385</v>
      </c>
      <c r="C8590" s="2" t="s">
        <v>11983</v>
      </c>
      <c r="D8590" s="2">
        <v>998</v>
      </c>
      <c r="E8590" s="7">
        <v>2004</v>
      </c>
      <c r="F8590" s="5" t="s">
        <v>2772</v>
      </c>
      <c r="H8590" s="5" t="s">
        <v>5398</v>
      </c>
      <c r="I8590" s="6" t="s">
        <v>3103</v>
      </c>
      <c r="J8590" s="6" t="s">
        <v>5893</v>
      </c>
      <c r="K8590" s="17">
        <v>5</v>
      </c>
      <c r="L8590" s="17" t="s">
        <v>7730</v>
      </c>
      <c r="M8590" s="9">
        <v>2.5</v>
      </c>
      <c r="N8590" s="9"/>
      <c r="O8590" s="21"/>
      <c r="Q8590" s="29"/>
      <c r="U8590" s="17"/>
      <c r="V8590" s="2">
        <v>986</v>
      </c>
      <c r="Y8590" t="str">
        <f t="shared" si="536"/>
        <v/>
      </c>
      <c r="AA8590" t="str">
        <f t="shared" si="537"/>
        <v/>
      </c>
      <c r="AC8590" s="7"/>
      <c r="AD8590" t="s">
        <v>3103</v>
      </c>
      <c r="AE8590">
        <f t="shared" si="539"/>
        <v>0</v>
      </c>
      <c r="AG8590" s="2"/>
      <c r="AH8590" t="s">
        <v>3696</v>
      </c>
      <c r="AI8590" s="7" t="s">
        <v>4610</v>
      </c>
    </row>
    <row r="8591" spans="1:35" ht="11" customHeight="1" outlineLevel="1" x14ac:dyDescent="0.25">
      <c r="A8591" t="s">
        <v>2385</v>
      </c>
      <c r="C8591" s="2" t="s">
        <v>11983</v>
      </c>
      <c r="D8591" s="2">
        <v>1006</v>
      </c>
      <c r="E8591" s="7">
        <v>2004</v>
      </c>
      <c r="F8591" s="5" t="s">
        <v>475</v>
      </c>
      <c r="H8591" s="5" t="s">
        <v>5398</v>
      </c>
      <c r="I8591" s="6" t="s">
        <v>10517</v>
      </c>
      <c r="J8591" s="6" t="s">
        <v>10518</v>
      </c>
      <c r="K8591" s="17">
        <v>5</v>
      </c>
      <c r="L8591" s="17" t="s">
        <v>7732</v>
      </c>
      <c r="M8591" s="9"/>
      <c r="N8591" s="9"/>
      <c r="O8591" s="21"/>
      <c r="Q8591" s="29"/>
      <c r="U8591" s="17"/>
      <c r="V8591" s="2"/>
      <c r="Y8591" t="str">
        <f t="shared" si="536"/>
        <v/>
      </c>
      <c r="AA8591" t="str">
        <f t="shared" si="537"/>
        <v/>
      </c>
      <c r="AC8591" s="7"/>
      <c r="AD8591" t="s">
        <v>10517</v>
      </c>
      <c r="AE8591">
        <f t="shared" si="539"/>
        <v>0</v>
      </c>
      <c r="AG8591" s="2"/>
      <c r="AI8591" s="7"/>
    </row>
    <row r="8592" spans="1:35" ht="11" customHeight="1" outlineLevel="1" x14ac:dyDescent="0.25">
      <c r="A8592" t="s">
        <v>2385</v>
      </c>
      <c r="C8592" s="2" t="s">
        <v>11983</v>
      </c>
      <c r="D8592" s="2">
        <v>1030</v>
      </c>
      <c r="E8592" s="7">
        <v>2006</v>
      </c>
      <c r="F8592" s="5" t="s">
        <v>475</v>
      </c>
      <c r="H8592" s="5" t="s">
        <v>5398</v>
      </c>
      <c r="I8592" s="6" t="s">
        <v>10520</v>
      </c>
      <c r="J8592" s="6" t="s">
        <v>10522</v>
      </c>
      <c r="K8592" s="17">
        <v>5</v>
      </c>
      <c r="L8592" s="17" t="s">
        <v>7730</v>
      </c>
      <c r="M8592" s="9">
        <v>3.3</v>
      </c>
      <c r="N8592" s="9"/>
      <c r="O8592" s="21"/>
      <c r="Q8592" s="29"/>
      <c r="U8592" s="17"/>
      <c r="V8592" s="2"/>
      <c r="Y8592" t="str">
        <f t="shared" si="536"/>
        <v/>
      </c>
      <c r="AA8592" t="str">
        <f t="shared" si="537"/>
        <v/>
      </c>
      <c r="AC8592" s="7"/>
      <c r="AD8592" t="s">
        <v>10520</v>
      </c>
      <c r="AE8592">
        <f t="shared" si="539"/>
        <v>0</v>
      </c>
      <c r="AG8592" s="2"/>
      <c r="AI8592" s="7"/>
    </row>
    <row r="8593" spans="1:49" ht="11" customHeight="1" outlineLevel="1" x14ac:dyDescent="0.25">
      <c r="A8593" t="s">
        <v>2385</v>
      </c>
      <c r="C8593" s="2" t="s">
        <v>11983</v>
      </c>
      <c r="D8593" s="2">
        <v>1032</v>
      </c>
      <c r="E8593" s="7">
        <v>2006</v>
      </c>
      <c r="F8593" s="5" t="s">
        <v>10519</v>
      </c>
      <c r="H8593" s="5" t="s">
        <v>5398</v>
      </c>
      <c r="I8593" s="6" t="s">
        <v>10521</v>
      </c>
      <c r="J8593" s="6" t="s">
        <v>10522</v>
      </c>
      <c r="K8593" s="17">
        <v>3</v>
      </c>
      <c r="L8593" s="17" t="s">
        <v>7730</v>
      </c>
      <c r="M8593" s="9">
        <v>3.6</v>
      </c>
      <c r="N8593" s="9"/>
      <c r="O8593" s="21"/>
      <c r="Q8593" s="29"/>
      <c r="U8593" s="17"/>
      <c r="V8593" s="2"/>
      <c r="Y8593" t="str">
        <f t="shared" si="536"/>
        <v/>
      </c>
      <c r="AA8593" t="str">
        <f t="shared" si="537"/>
        <v/>
      </c>
      <c r="AC8593" s="7"/>
      <c r="AD8593" t="s">
        <v>10521</v>
      </c>
      <c r="AE8593">
        <f t="shared" si="539"/>
        <v>0</v>
      </c>
      <c r="AG8593" s="2"/>
      <c r="AI8593" s="7"/>
    </row>
    <row r="8594" spans="1:49" ht="11" customHeight="1" outlineLevel="1" x14ac:dyDescent="0.25">
      <c r="A8594" t="s">
        <v>2385</v>
      </c>
      <c r="C8594" s="2" t="s">
        <v>11983</v>
      </c>
      <c r="D8594" s="2">
        <v>1036</v>
      </c>
      <c r="E8594" s="7">
        <v>2006</v>
      </c>
      <c r="F8594" s="5" t="s">
        <v>4686</v>
      </c>
      <c r="H8594" s="5" t="s">
        <v>5398</v>
      </c>
      <c r="I8594" s="6" t="s">
        <v>10523</v>
      </c>
      <c r="J8594" s="6" t="s">
        <v>10525</v>
      </c>
      <c r="K8594" s="17">
        <v>3</v>
      </c>
      <c r="L8594" s="17" t="s">
        <v>7730</v>
      </c>
      <c r="M8594" s="9">
        <v>3.3</v>
      </c>
      <c r="N8594" s="9"/>
      <c r="O8594" s="21"/>
      <c r="Q8594" s="29"/>
      <c r="U8594" s="17"/>
      <c r="V8594" s="2"/>
      <c r="Y8594" t="str">
        <f t="shared" si="536"/>
        <v/>
      </c>
      <c r="AA8594" t="str">
        <f t="shared" si="537"/>
        <v/>
      </c>
      <c r="AC8594" s="7"/>
      <c r="AD8594" t="s">
        <v>10523</v>
      </c>
      <c r="AE8594">
        <f t="shared" si="539"/>
        <v>0</v>
      </c>
      <c r="AG8594" s="2"/>
      <c r="AI8594" s="7"/>
    </row>
    <row r="8595" spans="1:49" ht="11" customHeight="1" outlineLevel="1" x14ac:dyDescent="0.25">
      <c r="A8595" t="s">
        <v>2385</v>
      </c>
      <c r="C8595" s="2" t="s">
        <v>11983</v>
      </c>
      <c r="D8595" s="2">
        <v>1037</v>
      </c>
      <c r="E8595" s="7">
        <v>2006</v>
      </c>
      <c r="F8595" s="5" t="s">
        <v>1528</v>
      </c>
      <c r="H8595" s="5" t="s">
        <v>5398</v>
      </c>
      <c r="I8595" s="6" t="s">
        <v>10524</v>
      </c>
      <c r="J8595" s="6" t="s">
        <v>10525</v>
      </c>
      <c r="K8595" s="17">
        <v>5</v>
      </c>
      <c r="L8595" s="17" t="s">
        <v>7730</v>
      </c>
      <c r="M8595" s="9">
        <v>3.8</v>
      </c>
      <c r="N8595" s="9"/>
      <c r="O8595" s="21"/>
      <c r="Q8595" s="29"/>
      <c r="U8595" s="17"/>
      <c r="V8595" s="2"/>
      <c r="Y8595" t="str">
        <f t="shared" si="536"/>
        <v/>
      </c>
      <c r="AA8595" t="str">
        <f t="shared" si="537"/>
        <v/>
      </c>
      <c r="AC8595" s="7"/>
      <c r="AD8595" t="s">
        <v>10524</v>
      </c>
      <c r="AE8595">
        <f t="shared" si="539"/>
        <v>0</v>
      </c>
      <c r="AG8595" s="2"/>
      <c r="AI8595" s="7"/>
    </row>
    <row r="8596" spans="1:49" ht="11" customHeight="1" outlineLevel="1" x14ac:dyDescent="0.25">
      <c r="A8596" t="s">
        <v>2385</v>
      </c>
      <c r="C8596" s="2" t="s">
        <v>11983</v>
      </c>
      <c r="D8596" s="2">
        <v>1047</v>
      </c>
      <c r="E8596" s="7">
        <v>2006</v>
      </c>
      <c r="F8596" s="5" t="s">
        <v>2772</v>
      </c>
      <c r="H8596" s="5" t="s">
        <v>5398</v>
      </c>
      <c r="I8596" s="6" t="s">
        <v>10527</v>
      </c>
      <c r="J8596" s="6" t="s">
        <v>10526</v>
      </c>
      <c r="K8596" s="17">
        <v>5</v>
      </c>
      <c r="L8596" s="17" t="s">
        <v>7730</v>
      </c>
      <c r="M8596" s="9">
        <v>8.1</v>
      </c>
      <c r="N8596" s="9"/>
      <c r="O8596" s="21"/>
      <c r="Q8596" s="29"/>
      <c r="U8596" s="17"/>
      <c r="V8596" s="2"/>
      <c r="Y8596" t="str">
        <f t="shared" si="536"/>
        <v/>
      </c>
      <c r="AA8596" t="str">
        <f t="shared" si="537"/>
        <v/>
      </c>
      <c r="AC8596" s="7"/>
      <c r="AD8596" t="s">
        <v>10527</v>
      </c>
      <c r="AE8596">
        <f t="shared" si="539"/>
        <v>0</v>
      </c>
      <c r="AG8596" s="2"/>
      <c r="AI8596" s="7"/>
    </row>
    <row r="8597" spans="1:49" ht="11" customHeight="1" outlineLevel="1" x14ac:dyDescent="0.25">
      <c r="A8597" t="s">
        <v>2385</v>
      </c>
      <c r="C8597" s="2" t="s">
        <v>11983</v>
      </c>
      <c r="D8597" s="2" t="s">
        <v>18776</v>
      </c>
      <c r="E8597" s="7">
        <v>2007</v>
      </c>
      <c r="F8597" s="5" t="s">
        <v>10529</v>
      </c>
      <c r="H8597" s="5" t="s">
        <v>5398</v>
      </c>
      <c r="I8597" s="6" t="s">
        <v>10530</v>
      </c>
      <c r="J8597" s="6" t="s">
        <v>10528</v>
      </c>
      <c r="K8597" s="17">
        <v>3</v>
      </c>
      <c r="L8597" s="17" t="s">
        <v>7730</v>
      </c>
      <c r="M8597" s="9">
        <v>3</v>
      </c>
      <c r="N8597" s="9"/>
      <c r="O8597" s="21"/>
      <c r="Q8597" s="29"/>
      <c r="U8597" s="17"/>
      <c r="V8597" s="2"/>
      <c r="Y8597" t="str">
        <f t="shared" si="536"/>
        <v/>
      </c>
      <c r="AA8597">
        <f t="shared" si="537"/>
        <v>1</v>
      </c>
      <c r="AC8597" s="7"/>
      <c r="AD8597" t="s">
        <v>10530</v>
      </c>
      <c r="AE8597">
        <f t="shared" si="539"/>
        <v>0</v>
      </c>
      <c r="AG8597" s="2"/>
      <c r="AI8597" s="7"/>
    </row>
    <row r="8598" spans="1:49" ht="11" customHeight="1" outlineLevel="1" x14ac:dyDescent="0.25">
      <c r="A8598" t="s">
        <v>2385</v>
      </c>
      <c r="C8598" s="2" t="s">
        <v>11983</v>
      </c>
      <c r="D8598" s="2">
        <v>1088</v>
      </c>
      <c r="E8598" s="7">
        <v>2009</v>
      </c>
      <c r="F8598" s="5" t="s">
        <v>475</v>
      </c>
      <c r="H8598" s="5" t="s">
        <v>5398</v>
      </c>
      <c r="I8598" s="6" t="s">
        <v>10531</v>
      </c>
      <c r="J8598" s="6" t="s">
        <v>10532</v>
      </c>
      <c r="K8598" s="17">
        <v>3</v>
      </c>
      <c r="L8598" s="17" t="s">
        <v>7730</v>
      </c>
      <c r="M8598" s="9">
        <v>5.0999999999999996</v>
      </c>
      <c r="N8598" s="9"/>
      <c r="O8598" s="21"/>
      <c r="Q8598" s="29"/>
      <c r="U8598" s="17"/>
      <c r="V8598" s="2"/>
      <c r="Y8598" t="str">
        <f t="shared" si="536"/>
        <v/>
      </c>
      <c r="AA8598" t="str">
        <f t="shared" si="537"/>
        <v/>
      </c>
      <c r="AC8598" s="7"/>
      <c r="AD8598" t="s">
        <v>10531</v>
      </c>
      <c r="AE8598">
        <f t="shared" si="539"/>
        <v>0</v>
      </c>
      <c r="AG8598" s="2"/>
      <c r="AI8598" s="7"/>
    </row>
    <row r="8599" spans="1:49" ht="11" customHeight="1" outlineLevel="1" x14ac:dyDescent="0.25">
      <c r="A8599" t="s">
        <v>2385</v>
      </c>
      <c r="C8599" s="2" t="s">
        <v>11983</v>
      </c>
      <c r="D8599" s="2">
        <v>1115</v>
      </c>
      <c r="E8599" s="7">
        <v>2011</v>
      </c>
      <c r="F8599" s="5" t="s">
        <v>10539</v>
      </c>
      <c r="H8599" s="5" t="s">
        <v>5398</v>
      </c>
      <c r="I8599" s="6" t="s">
        <v>12</v>
      </c>
      <c r="J8599" s="6" t="s">
        <v>10537</v>
      </c>
      <c r="K8599" s="17">
        <v>5</v>
      </c>
      <c r="L8599" s="17" t="s">
        <v>7732</v>
      </c>
      <c r="M8599" s="9"/>
      <c r="N8599" s="9"/>
      <c r="O8599" s="21"/>
      <c r="Q8599" s="29"/>
      <c r="U8599" s="17"/>
      <c r="V8599" s="2"/>
      <c r="Y8599" t="str">
        <f t="shared" si="536"/>
        <v/>
      </c>
      <c r="AA8599" t="str">
        <f t="shared" si="537"/>
        <v/>
      </c>
      <c r="AC8599" s="7"/>
      <c r="AD8599" t="s">
        <v>12</v>
      </c>
      <c r="AE8599">
        <f t="shared" si="539"/>
        <v>0</v>
      </c>
      <c r="AG8599" s="2"/>
      <c r="AI8599" s="7"/>
    </row>
    <row r="8600" spans="1:49" ht="11" customHeight="1" outlineLevel="1" x14ac:dyDescent="0.25">
      <c r="A8600" t="s">
        <v>2385</v>
      </c>
      <c r="C8600" s="2" t="s">
        <v>11983</v>
      </c>
      <c r="D8600" s="2" t="s">
        <v>10538</v>
      </c>
      <c r="E8600" s="7">
        <v>2011</v>
      </c>
      <c r="F8600" s="5" t="s">
        <v>10260</v>
      </c>
      <c r="H8600" s="5" t="s">
        <v>5398</v>
      </c>
      <c r="I8600" s="6" t="s">
        <v>12</v>
      </c>
      <c r="J8600" s="6" t="s">
        <v>10537</v>
      </c>
      <c r="K8600" s="17">
        <v>5</v>
      </c>
      <c r="L8600" s="17" t="s">
        <v>7732</v>
      </c>
      <c r="M8600" s="9"/>
      <c r="N8600" s="9"/>
      <c r="O8600" s="21"/>
      <c r="Q8600" s="29"/>
      <c r="U8600" s="17"/>
      <c r="V8600" s="2"/>
      <c r="Y8600" t="str">
        <f t="shared" si="536"/>
        <v/>
      </c>
      <c r="AA8600">
        <f t="shared" si="537"/>
        <v>1</v>
      </c>
      <c r="AC8600" s="7"/>
      <c r="AD8600" t="s">
        <v>12</v>
      </c>
      <c r="AE8600">
        <f t="shared" si="539"/>
        <v>0</v>
      </c>
      <c r="AG8600" s="2"/>
      <c r="AI8600" s="7"/>
    </row>
    <row r="8601" spans="1:49" ht="11" customHeight="1" outlineLevel="1" x14ac:dyDescent="0.25">
      <c r="A8601" t="s">
        <v>2385</v>
      </c>
      <c r="C8601" s="2" t="s">
        <v>11983</v>
      </c>
      <c r="D8601" s="2">
        <v>1177</v>
      </c>
      <c r="E8601" s="7">
        <v>2015</v>
      </c>
      <c r="F8601" s="5" t="s">
        <v>10540</v>
      </c>
      <c r="H8601" s="5" t="s">
        <v>5398</v>
      </c>
      <c r="I8601" s="39" t="s">
        <v>22413</v>
      </c>
      <c r="J8601" s="6" t="s">
        <v>22412</v>
      </c>
      <c r="K8601" s="17">
        <v>5</v>
      </c>
      <c r="L8601" s="17" t="s">
        <v>7730</v>
      </c>
      <c r="M8601" s="9">
        <v>4.5</v>
      </c>
      <c r="N8601" s="9"/>
      <c r="O8601" s="21"/>
      <c r="Q8601" s="29"/>
      <c r="U8601" s="17"/>
      <c r="V8601" s="2"/>
      <c r="Y8601" t="str">
        <f t="shared" si="536"/>
        <v/>
      </c>
      <c r="AA8601" t="str">
        <f t="shared" si="537"/>
        <v/>
      </c>
      <c r="AC8601" s="7"/>
      <c r="AD8601" t="s">
        <v>10489</v>
      </c>
      <c r="AE8601">
        <f t="shared" si="539"/>
        <v>0</v>
      </c>
      <c r="AG8601" s="2"/>
      <c r="AI8601" s="7"/>
    </row>
    <row r="8602" spans="1:49" ht="11" customHeight="1" outlineLevel="1" x14ac:dyDescent="0.25">
      <c r="A8602" t="s">
        <v>2385</v>
      </c>
      <c r="C8602" s="2" t="s">
        <v>11983</v>
      </c>
      <c r="D8602" s="2">
        <v>1179</v>
      </c>
      <c r="E8602" s="7">
        <v>2015</v>
      </c>
      <c r="F8602" s="5" t="s">
        <v>10540</v>
      </c>
      <c r="H8602" s="5" t="s">
        <v>5398</v>
      </c>
      <c r="I8602" s="6" t="s">
        <v>10489</v>
      </c>
      <c r="J8602" s="6" t="s">
        <v>10541</v>
      </c>
      <c r="K8602" s="17">
        <v>3</v>
      </c>
      <c r="L8602" s="17" t="s">
        <v>7730</v>
      </c>
      <c r="M8602" s="9">
        <v>4.5</v>
      </c>
      <c r="N8602" s="9"/>
      <c r="O8602" s="21"/>
      <c r="Q8602" s="29"/>
      <c r="U8602" s="17"/>
      <c r="V8602" s="2"/>
      <c r="Y8602" t="str">
        <f t="shared" si="536"/>
        <v/>
      </c>
      <c r="AA8602" t="str">
        <f t="shared" si="537"/>
        <v/>
      </c>
      <c r="AC8602" s="7"/>
      <c r="AD8602" t="s">
        <v>10489</v>
      </c>
      <c r="AE8602">
        <f t="shared" si="539"/>
        <v>0</v>
      </c>
      <c r="AG8602" s="2"/>
      <c r="AI8602" s="7"/>
    </row>
    <row r="8603" spans="1:49" ht="11" customHeight="1" outlineLevel="1" x14ac:dyDescent="0.25">
      <c r="A8603" t="s">
        <v>2385</v>
      </c>
      <c r="C8603" s="2" t="s">
        <v>11983</v>
      </c>
      <c r="D8603" s="2">
        <v>1210</v>
      </c>
      <c r="E8603" s="7">
        <v>2018</v>
      </c>
      <c r="F8603" s="5" t="s">
        <v>6640</v>
      </c>
      <c r="H8603" s="5" t="s">
        <v>5398</v>
      </c>
      <c r="I8603" s="6" t="s">
        <v>10489</v>
      </c>
      <c r="J8603" s="6" t="s">
        <v>10542</v>
      </c>
      <c r="K8603" s="17">
        <v>5</v>
      </c>
      <c r="L8603" s="17" t="s">
        <v>20076</v>
      </c>
      <c r="M8603" s="9"/>
      <c r="N8603" s="9"/>
      <c r="O8603" s="21"/>
      <c r="Q8603" s="29"/>
      <c r="U8603" s="17"/>
      <c r="V8603" s="2"/>
      <c r="Y8603" t="str">
        <f t="shared" si="536"/>
        <v/>
      </c>
      <c r="AA8603" t="str">
        <f t="shared" si="537"/>
        <v/>
      </c>
      <c r="AC8603" s="7"/>
      <c r="AD8603" t="s">
        <v>10489</v>
      </c>
      <c r="AE8603">
        <f t="shared" si="539"/>
        <v>0</v>
      </c>
      <c r="AG8603" s="2"/>
      <c r="AI8603" s="7"/>
    </row>
    <row r="8604" spans="1:49" ht="11" customHeight="1" outlineLevel="1" x14ac:dyDescent="0.25">
      <c r="A8604" t="s">
        <v>2385</v>
      </c>
      <c r="C8604" s="2" t="s">
        <v>11983</v>
      </c>
      <c r="D8604" s="2" t="s">
        <v>10543</v>
      </c>
      <c r="E8604" s="7">
        <v>2018</v>
      </c>
      <c r="F8604" s="5" t="s">
        <v>9934</v>
      </c>
      <c r="H8604" s="5" t="s">
        <v>5398</v>
      </c>
      <c r="I8604" s="6" t="s">
        <v>10489</v>
      </c>
      <c r="J8604" s="6" t="s">
        <v>10542</v>
      </c>
      <c r="K8604" s="17">
        <v>5</v>
      </c>
      <c r="L8604" s="17" t="s">
        <v>7730</v>
      </c>
      <c r="M8604" s="9">
        <v>3.2</v>
      </c>
      <c r="N8604" s="9"/>
      <c r="O8604" s="21"/>
      <c r="Q8604" s="29"/>
      <c r="U8604" s="17"/>
      <c r="V8604" s="2"/>
      <c r="Y8604" t="str">
        <f t="shared" ref="Y8604:Y8667" si="540">IF(COUNTIF(F8604,"*fdc*"),1,"")</f>
        <v/>
      </c>
      <c r="AA8604">
        <f t="shared" ref="AA8604:AA8667" si="541">IF(COUNTIF(F8604,"*s/s*"),1,"")</f>
        <v>1</v>
      </c>
      <c r="AC8604" s="7"/>
      <c r="AD8604" t="s">
        <v>10489</v>
      </c>
      <c r="AE8604">
        <f t="shared" si="539"/>
        <v>0</v>
      </c>
      <c r="AG8604" s="2"/>
      <c r="AI8604" s="7"/>
    </row>
    <row r="8605" spans="1:49" ht="11" customHeight="1" x14ac:dyDescent="0.25">
      <c r="A8605" t="s">
        <v>10565</v>
      </c>
      <c r="B8605" t="s">
        <v>13270</v>
      </c>
      <c r="C8605" s="2" t="s">
        <v>11983</v>
      </c>
      <c r="E8605" s="7"/>
      <c r="F8605" s="5"/>
      <c r="H8605" s="5"/>
      <c r="I8605" s="6"/>
      <c r="J8605" s="6"/>
      <c r="K8605" s="17"/>
      <c r="L8605" s="17"/>
      <c r="M8605" s="9"/>
      <c r="N8605" s="9">
        <f>SUM(M8606:M8635)</f>
        <v>45.400000000000006</v>
      </c>
      <c r="O8605" s="21">
        <v>266</v>
      </c>
      <c r="P8605">
        <f>COUNTIF(L8606:L8635,"*")</f>
        <v>30</v>
      </c>
      <c r="Q8605" s="29">
        <f>P8605/O8605</f>
        <v>0.11278195488721804</v>
      </c>
      <c r="R8605">
        <f>COUNTIF(L8606:L8635,"Y")+COUNTIF(L8606:L8635,"S")</f>
        <v>27</v>
      </c>
      <c r="U8605" s="17" t="s">
        <v>7730</v>
      </c>
      <c r="V8605" s="2"/>
      <c r="W8605" t="s">
        <v>18433</v>
      </c>
      <c r="Y8605" t="str">
        <f t="shared" si="540"/>
        <v/>
      </c>
      <c r="AA8605" t="str">
        <f t="shared" si="541"/>
        <v/>
      </c>
      <c r="AC8605" s="7"/>
      <c r="AF8605">
        <f>COUNTIF(AE8606:AE8635,"1")</f>
        <v>0</v>
      </c>
      <c r="AG8605" s="2"/>
      <c r="AI8605" s="7"/>
      <c r="AJ8605">
        <f>COUNTIF($K8606:$K8635,"1")-COUNTIFS($K8606:$K8635,"1",$L8606:$L8635,"V")</f>
        <v>0</v>
      </c>
      <c r="AK8605">
        <f>COUNTIFS($K8606:$K8635,"1",$L8606:$L8635,"Y")+COUNTIFS($K8606:$K8635,"1",$L8606:$L8635,"s")</f>
        <v>0</v>
      </c>
      <c r="AL8605">
        <f>COUNTIF($K8606:$K8635,"2")-COUNTIFS($K8606:$K8635,"2",$L8606:$L8635,"V")</f>
        <v>1</v>
      </c>
      <c r="AM8605">
        <f>COUNTIFS($K8606:$K8635,"2",$L8606:$L8635,"Y")+COUNTIFS($K8606:$K8635,"2",$L8606:$L8635,"s")</f>
        <v>1</v>
      </c>
      <c r="AN8605">
        <f>COUNTIF($K8606:$K8635,"3")-COUNTIFS($K8606:$K8635,"3",$L8606:$L8635,"V")</f>
        <v>7</v>
      </c>
      <c r="AO8605">
        <f>COUNTIFS($K8606:$K8635,"3",$L8606:$L8635,"Y")+COUNTIFS($K8606:$K8635,"3",$L8606:$L8635,"s")</f>
        <v>7</v>
      </c>
      <c r="AP8605">
        <f>COUNTIF($K8606:$K8635,"4")-COUNTIFS($K8606:$K8635,"4",$L8606:$L8635,"V")</f>
        <v>0</v>
      </c>
      <c r="AQ8605">
        <f>COUNTIFS($K8606:$K8635,"4",$L8606:$L8635,"Y")+COUNTIFS($K8606:$K8635,"4",$L8606:$L8635,"s")</f>
        <v>0</v>
      </c>
      <c r="AR8605">
        <f>COUNTIF($K8606:$K8635,"5")-COUNTIFS($K8606:$K8635,"5",$L8606:$L8635,"V")</f>
        <v>7</v>
      </c>
      <c r="AS8605">
        <f>COUNTIFS($K8606:$K8635,"5",$L8606:$L8635,"Y")+COUNTIFS($K8606:$K8635,"5",$L8606:$L8635,"s")</f>
        <v>6</v>
      </c>
      <c r="AT8605">
        <f>COUNTIF($K8606:$K8635,"6")-COUNTIFS($K8606:$K8635,"6",$L8606:$L8635,"V")</f>
        <v>15</v>
      </c>
      <c r="AU8605">
        <f>COUNTIFS($K8606:$K8635,"6",$L8606:$L8635,"Y")+COUNTIFS($K8606:$K8635,"6",$L8606:$L8635,"s")</f>
        <v>13</v>
      </c>
      <c r="AV8605">
        <f>COUNTIF($K8606:$K8635,"7")-COUNTIFS($K8606:$K8635,"7",$L8606:$L8635,"V")</f>
        <v>0</v>
      </c>
      <c r="AW8605">
        <f>COUNTIFS($K8606:$K8635,"7",$L8606:$L8635,"Y")+COUNTIFS($K8606:$K8635,"7",$L8606:$L8635,"s")</f>
        <v>0</v>
      </c>
    </row>
    <row r="8606" spans="1:49" ht="11" customHeight="1" outlineLevel="1" x14ac:dyDescent="0.25">
      <c r="A8606" t="s">
        <v>486</v>
      </c>
      <c r="C8606" s="2" t="s">
        <v>11983</v>
      </c>
      <c r="D8606" s="2">
        <v>41</v>
      </c>
      <c r="E8606" s="7">
        <v>1997</v>
      </c>
      <c r="F8606" s="5" t="s">
        <v>5696</v>
      </c>
      <c r="H8606" s="5" t="s">
        <v>5398</v>
      </c>
      <c r="I8606" s="6" t="s">
        <v>1011</v>
      </c>
      <c r="J8606" s="6" t="s">
        <v>10545</v>
      </c>
      <c r="K8606" s="17">
        <v>6</v>
      </c>
      <c r="L8606" s="17" t="s">
        <v>7730</v>
      </c>
      <c r="M8606" s="9">
        <v>3.1</v>
      </c>
      <c r="N8606" s="9"/>
      <c r="O8606" s="21"/>
      <c r="Q8606" s="29"/>
      <c r="U8606" s="17"/>
      <c r="V8606" s="2" t="s">
        <v>2651</v>
      </c>
      <c r="Y8606" t="str">
        <f t="shared" si="540"/>
        <v/>
      </c>
      <c r="AA8606" t="str">
        <f t="shared" si="541"/>
        <v/>
      </c>
      <c r="AC8606" s="7"/>
      <c r="AD8606" t="s">
        <v>1011</v>
      </c>
      <c r="AE8606">
        <f t="shared" ref="AE8606:AE8635" si="542">COUNTIF(I8606,"*Fuji*")</f>
        <v>0</v>
      </c>
      <c r="AG8606" s="2"/>
      <c r="AH8606" t="s">
        <v>3696</v>
      </c>
      <c r="AI8606" s="7" t="s">
        <v>4922</v>
      </c>
    </row>
    <row r="8607" spans="1:49" ht="11" customHeight="1" outlineLevel="1" x14ac:dyDescent="0.25">
      <c r="A8607" t="s">
        <v>486</v>
      </c>
      <c r="C8607" s="2" t="s">
        <v>11983</v>
      </c>
      <c r="D8607" s="2">
        <v>44</v>
      </c>
      <c r="E8607" s="7">
        <v>1998</v>
      </c>
      <c r="F8607" s="5" t="s">
        <v>2635</v>
      </c>
      <c r="H8607" s="5" t="s">
        <v>5398</v>
      </c>
      <c r="I8607" s="6" t="s">
        <v>4055</v>
      </c>
      <c r="J8607" s="6" t="s">
        <v>10546</v>
      </c>
      <c r="K8607" s="17">
        <v>5</v>
      </c>
      <c r="L8607" s="17" t="s">
        <v>7730</v>
      </c>
      <c r="M8607" s="9">
        <v>1</v>
      </c>
      <c r="N8607" s="9"/>
      <c r="O8607" s="21"/>
      <c r="Q8607" s="29"/>
      <c r="U8607" s="17"/>
      <c r="V8607" s="2">
        <v>92</v>
      </c>
      <c r="Y8607" t="str">
        <f t="shared" si="540"/>
        <v/>
      </c>
      <c r="AA8607" t="str">
        <f t="shared" si="541"/>
        <v/>
      </c>
      <c r="AC8607" s="7"/>
      <c r="AD8607" t="s">
        <v>4055</v>
      </c>
      <c r="AE8607">
        <f t="shared" si="542"/>
        <v>0</v>
      </c>
      <c r="AG8607" s="2"/>
      <c r="AH8607" t="s">
        <v>3696</v>
      </c>
      <c r="AI8607" s="7" t="s">
        <v>4922</v>
      </c>
    </row>
    <row r="8608" spans="1:49" ht="11" customHeight="1" outlineLevel="1" x14ac:dyDescent="0.25">
      <c r="A8608" t="s">
        <v>486</v>
      </c>
      <c r="C8608" s="2" t="s">
        <v>11983</v>
      </c>
      <c r="D8608" s="2">
        <v>62</v>
      </c>
      <c r="E8608" s="7">
        <v>1999</v>
      </c>
      <c r="F8608" s="5" t="s">
        <v>107</v>
      </c>
      <c r="H8608" s="5" t="s">
        <v>5398</v>
      </c>
      <c r="I8608" s="6" t="s">
        <v>487</v>
      </c>
      <c r="J8608" s="6" t="s">
        <v>10547</v>
      </c>
      <c r="K8608" s="17">
        <v>6</v>
      </c>
      <c r="L8608" s="17" t="s">
        <v>7732</v>
      </c>
      <c r="M8608" s="9"/>
      <c r="N8608" s="9"/>
      <c r="O8608" s="21"/>
      <c r="Q8608" s="29"/>
      <c r="U8608" s="17"/>
      <c r="V8608" s="2">
        <v>119</v>
      </c>
      <c r="Y8608" t="str">
        <f t="shared" si="540"/>
        <v/>
      </c>
      <c r="AA8608" t="str">
        <f t="shared" si="541"/>
        <v/>
      </c>
      <c r="AC8608" s="7"/>
      <c r="AD8608" t="s">
        <v>487</v>
      </c>
      <c r="AE8608">
        <f t="shared" si="542"/>
        <v>0</v>
      </c>
      <c r="AG8608" s="2"/>
      <c r="AH8608" t="s">
        <v>3696</v>
      </c>
      <c r="AI8608" s="7" t="s">
        <v>4922</v>
      </c>
    </row>
    <row r="8609" spans="1:35" ht="11" customHeight="1" outlineLevel="1" x14ac:dyDescent="0.25">
      <c r="A8609" t="s">
        <v>486</v>
      </c>
      <c r="C8609" s="2" t="s">
        <v>11983</v>
      </c>
      <c r="D8609" s="2">
        <v>79</v>
      </c>
      <c r="E8609" s="7">
        <v>2000</v>
      </c>
      <c r="F8609" s="5" t="s">
        <v>107</v>
      </c>
      <c r="H8609" s="5" t="s">
        <v>5398</v>
      </c>
      <c r="I8609" s="6" t="s">
        <v>10548</v>
      </c>
      <c r="J8609" s="6" t="s">
        <v>10549</v>
      </c>
      <c r="K8609" s="17">
        <v>3</v>
      </c>
      <c r="L8609" s="17" t="s">
        <v>7730</v>
      </c>
      <c r="M8609" s="9">
        <v>1.5</v>
      </c>
      <c r="N8609" s="9"/>
      <c r="O8609" s="21"/>
      <c r="Q8609" s="29"/>
      <c r="U8609" s="17"/>
      <c r="V8609" s="2"/>
      <c r="Y8609" t="str">
        <f t="shared" si="540"/>
        <v/>
      </c>
      <c r="AA8609" t="str">
        <f t="shared" si="541"/>
        <v/>
      </c>
      <c r="AC8609" s="7"/>
      <c r="AD8609" t="s">
        <v>10548</v>
      </c>
      <c r="AE8609">
        <f t="shared" si="542"/>
        <v>0</v>
      </c>
      <c r="AG8609" s="2"/>
      <c r="AI8609" s="7"/>
    </row>
    <row r="8610" spans="1:35" ht="11" customHeight="1" outlineLevel="1" x14ac:dyDescent="0.25">
      <c r="A8610" t="s">
        <v>486</v>
      </c>
      <c r="C8610" s="2" t="s">
        <v>11983</v>
      </c>
      <c r="D8610" s="2">
        <v>82</v>
      </c>
      <c r="E8610" s="7">
        <v>2000</v>
      </c>
      <c r="F8610" s="5" t="s">
        <v>107</v>
      </c>
      <c r="H8610" s="5" t="s">
        <v>5398</v>
      </c>
      <c r="I8610" s="6" t="s">
        <v>10550</v>
      </c>
      <c r="J8610" s="6" t="s">
        <v>10551</v>
      </c>
      <c r="K8610" s="17">
        <v>3</v>
      </c>
      <c r="L8610" s="17" t="s">
        <v>7730</v>
      </c>
      <c r="M8610" s="9">
        <v>1.7</v>
      </c>
      <c r="N8610" s="9"/>
      <c r="O8610" s="21"/>
      <c r="Q8610" s="29"/>
      <c r="U8610" s="17"/>
      <c r="V8610" s="2"/>
      <c r="Y8610" t="str">
        <f t="shared" si="540"/>
        <v/>
      </c>
      <c r="AA8610" t="str">
        <f t="shared" si="541"/>
        <v/>
      </c>
      <c r="AC8610" s="7"/>
      <c r="AD8610" t="s">
        <v>10550</v>
      </c>
      <c r="AE8610">
        <f t="shared" si="542"/>
        <v>0</v>
      </c>
      <c r="AG8610" s="2"/>
      <c r="AI8610" s="7"/>
    </row>
    <row r="8611" spans="1:35" ht="11" customHeight="1" outlineLevel="1" x14ac:dyDescent="0.25">
      <c r="A8611" t="s">
        <v>486</v>
      </c>
      <c r="C8611" s="2" t="s">
        <v>11983</v>
      </c>
      <c r="D8611" s="2">
        <v>94</v>
      </c>
      <c r="E8611" s="7">
        <v>2001</v>
      </c>
      <c r="F8611" s="5" t="s">
        <v>2635</v>
      </c>
      <c r="H8611" s="5" t="s">
        <v>3450</v>
      </c>
      <c r="I8611" s="6" t="s">
        <v>1004</v>
      </c>
      <c r="J8611" s="6" t="s">
        <v>10547</v>
      </c>
      <c r="K8611" s="17">
        <v>6</v>
      </c>
      <c r="L8611" s="17" t="s">
        <v>7730</v>
      </c>
      <c r="M8611" s="9">
        <v>1.1000000000000001</v>
      </c>
      <c r="N8611" s="9"/>
      <c r="O8611" s="21"/>
      <c r="Q8611" s="29"/>
      <c r="U8611" s="17"/>
      <c r="V8611" s="2">
        <v>144</v>
      </c>
      <c r="Y8611" t="str">
        <f t="shared" si="540"/>
        <v/>
      </c>
      <c r="AA8611" t="str">
        <f t="shared" si="541"/>
        <v/>
      </c>
      <c r="AC8611" s="7"/>
      <c r="AD8611" t="s">
        <v>1004</v>
      </c>
      <c r="AE8611">
        <f t="shared" si="542"/>
        <v>0</v>
      </c>
      <c r="AG8611" s="2"/>
      <c r="AH8611" t="s">
        <v>3696</v>
      </c>
      <c r="AI8611" s="7" t="s">
        <v>4610</v>
      </c>
    </row>
    <row r="8612" spans="1:35" ht="11" customHeight="1" outlineLevel="1" x14ac:dyDescent="0.25">
      <c r="A8612" t="s">
        <v>486</v>
      </c>
      <c r="C8612" s="2" t="s">
        <v>11983</v>
      </c>
      <c r="D8612" s="2">
        <v>95</v>
      </c>
      <c r="E8612" s="7">
        <v>2001</v>
      </c>
      <c r="F8612" s="5" t="s">
        <v>107</v>
      </c>
      <c r="H8612" s="5" t="s">
        <v>1982</v>
      </c>
      <c r="I8612" s="6" t="s">
        <v>1004</v>
      </c>
      <c r="J8612" s="6" t="s">
        <v>10547</v>
      </c>
      <c r="K8612" s="17">
        <v>6</v>
      </c>
      <c r="L8612" s="17" t="s">
        <v>7730</v>
      </c>
      <c r="M8612" s="9">
        <v>1.1000000000000001</v>
      </c>
      <c r="N8612" s="9"/>
      <c r="O8612" s="21"/>
      <c r="Q8612" s="29"/>
      <c r="U8612" s="17"/>
      <c r="V8612" s="2">
        <v>145</v>
      </c>
      <c r="Y8612" t="str">
        <f t="shared" si="540"/>
        <v/>
      </c>
      <c r="AA8612" t="str">
        <f t="shared" si="541"/>
        <v/>
      </c>
      <c r="AC8612" s="7"/>
      <c r="AD8612" t="s">
        <v>1004</v>
      </c>
      <c r="AE8612">
        <f t="shared" si="542"/>
        <v>0</v>
      </c>
      <c r="AG8612" s="2"/>
      <c r="AH8612" t="s">
        <v>3696</v>
      </c>
      <c r="AI8612" s="7" t="s">
        <v>4922</v>
      </c>
    </row>
    <row r="8613" spans="1:35" ht="11" customHeight="1" outlineLevel="1" x14ac:dyDescent="0.25">
      <c r="A8613" t="s">
        <v>486</v>
      </c>
      <c r="C8613" s="2" t="s">
        <v>11983</v>
      </c>
      <c r="D8613" s="2">
        <v>108</v>
      </c>
      <c r="E8613" s="7">
        <v>2001</v>
      </c>
      <c r="F8613" s="5" t="s">
        <v>1005</v>
      </c>
      <c r="H8613" s="5" t="s">
        <v>5398</v>
      </c>
      <c r="I8613" s="6" t="s">
        <v>1006</v>
      </c>
      <c r="J8613" s="6" t="s">
        <v>10552</v>
      </c>
      <c r="K8613" s="17">
        <v>2</v>
      </c>
      <c r="L8613" s="17" t="s">
        <v>7730</v>
      </c>
      <c r="M8613" s="9">
        <v>2</v>
      </c>
      <c r="N8613" s="9"/>
      <c r="O8613" s="21"/>
      <c r="Q8613" s="29"/>
      <c r="U8613" s="17"/>
      <c r="V8613" s="2">
        <v>156</v>
      </c>
      <c r="Y8613" t="str">
        <f t="shared" si="540"/>
        <v/>
      </c>
      <c r="AA8613" t="str">
        <f t="shared" si="541"/>
        <v/>
      </c>
      <c r="AC8613" s="7"/>
      <c r="AD8613" t="s">
        <v>1006</v>
      </c>
      <c r="AE8613">
        <f t="shared" si="542"/>
        <v>0</v>
      </c>
      <c r="AG8613" s="2"/>
      <c r="AH8613" t="s">
        <v>3696</v>
      </c>
      <c r="AI8613" s="7" t="s">
        <v>4922</v>
      </c>
    </row>
    <row r="8614" spans="1:35" ht="11" customHeight="1" outlineLevel="1" x14ac:dyDescent="0.25">
      <c r="A8614" t="s">
        <v>486</v>
      </c>
      <c r="C8614" s="2" t="s">
        <v>11983</v>
      </c>
      <c r="D8614" s="2">
        <v>137</v>
      </c>
      <c r="E8614" s="7">
        <v>2002</v>
      </c>
      <c r="F8614" s="5" t="s">
        <v>1007</v>
      </c>
      <c r="H8614" s="5" t="s">
        <v>5398</v>
      </c>
      <c r="I8614" s="6" t="s">
        <v>1008</v>
      </c>
      <c r="J8614" s="6" t="s">
        <v>10553</v>
      </c>
      <c r="K8614" s="17">
        <v>3</v>
      </c>
      <c r="L8614" s="17" t="s">
        <v>7730</v>
      </c>
      <c r="M8614" s="9">
        <v>1.5</v>
      </c>
      <c r="N8614" s="9"/>
      <c r="O8614" s="21"/>
      <c r="Q8614" s="29"/>
      <c r="U8614" s="17"/>
      <c r="V8614" s="2">
        <v>182</v>
      </c>
      <c r="Y8614" t="str">
        <f t="shared" si="540"/>
        <v/>
      </c>
      <c r="AA8614" t="str">
        <f t="shared" si="541"/>
        <v/>
      </c>
      <c r="AC8614" s="7"/>
      <c r="AD8614" t="s">
        <v>1008</v>
      </c>
      <c r="AE8614">
        <f t="shared" si="542"/>
        <v>0</v>
      </c>
      <c r="AG8614" s="2"/>
      <c r="AH8614" t="s">
        <v>3696</v>
      </c>
      <c r="AI8614" s="7" t="s">
        <v>4922</v>
      </c>
    </row>
    <row r="8615" spans="1:35" ht="11" customHeight="1" outlineLevel="1" x14ac:dyDescent="0.25">
      <c r="A8615" t="s">
        <v>486</v>
      </c>
      <c r="C8615" s="2" t="s">
        <v>11983</v>
      </c>
      <c r="D8615" s="2">
        <v>148</v>
      </c>
      <c r="E8615" s="7">
        <v>2003</v>
      </c>
      <c r="F8615" s="19">
        <v>1.5</v>
      </c>
      <c r="H8615" s="5" t="s">
        <v>5398</v>
      </c>
      <c r="I8615" s="6" t="s">
        <v>1011</v>
      </c>
      <c r="J8615" s="6" t="s">
        <v>10554</v>
      </c>
      <c r="K8615" s="17">
        <v>3</v>
      </c>
      <c r="L8615" s="17" t="s">
        <v>7730</v>
      </c>
      <c r="M8615" s="9">
        <v>3.5</v>
      </c>
      <c r="N8615" s="9"/>
      <c r="O8615" s="21"/>
      <c r="Q8615" s="29"/>
      <c r="U8615" s="17"/>
      <c r="V8615" s="2" t="s">
        <v>2105</v>
      </c>
      <c r="Y8615" t="str">
        <f t="shared" si="540"/>
        <v/>
      </c>
      <c r="AA8615" t="str">
        <f t="shared" si="541"/>
        <v/>
      </c>
      <c r="AC8615" s="7"/>
      <c r="AD8615" t="s">
        <v>1011</v>
      </c>
      <c r="AE8615">
        <f t="shared" si="542"/>
        <v>0</v>
      </c>
      <c r="AG8615" s="2"/>
      <c r="AH8615" t="s">
        <v>3696</v>
      </c>
      <c r="AI8615" s="7" t="s">
        <v>4922</v>
      </c>
    </row>
    <row r="8616" spans="1:35" ht="11" customHeight="1" outlineLevel="1" x14ac:dyDescent="0.25">
      <c r="A8616" t="s">
        <v>486</v>
      </c>
      <c r="C8616" s="2" t="s">
        <v>11983</v>
      </c>
      <c r="D8616" s="2">
        <v>150</v>
      </c>
      <c r="E8616" s="7">
        <v>2004</v>
      </c>
      <c r="F8616" s="5" t="s">
        <v>6383</v>
      </c>
      <c r="H8616" s="5" t="s">
        <v>411</v>
      </c>
      <c r="I8616" s="6" t="s">
        <v>1004</v>
      </c>
      <c r="J8616" s="6" t="s">
        <v>10547</v>
      </c>
      <c r="K8616" s="17">
        <v>6</v>
      </c>
      <c r="L8616" s="17" t="s">
        <v>7730</v>
      </c>
      <c r="M8616" s="9">
        <v>0.8</v>
      </c>
      <c r="N8616" s="9"/>
      <c r="O8616" s="21"/>
      <c r="Q8616" s="29"/>
      <c r="U8616" s="17"/>
      <c r="V8616" s="2">
        <v>194</v>
      </c>
      <c r="Y8616" t="str">
        <f t="shared" si="540"/>
        <v/>
      </c>
      <c r="AA8616" t="str">
        <f t="shared" si="541"/>
        <v/>
      </c>
      <c r="AC8616" s="7"/>
      <c r="AD8616" t="s">
        <v>1004</v>
      </c>
      <c r="AE8616">
        <f t="shared" si="542"/>
        <v>0</v>
      </c>
      <c r="AG8616" s="2"/>
      <c r="AH8616" t="s">
        <v>3696</v>
      </c>
      <c r="AI8616" s="7" t="s">
        <v>4610</v>
      </c>
    </row>
    <row r="8617" spans="1:35" ht="11" customHeight="1" outlineLevel="1" x14ac:dyDescent="0.25">
      <c r="A8617" t="s">
        <v>486</v>
      </c>
      <c r="C8617" s="2" t="s">
        <v>11983</v>
      </c>
      <c r="D8617" s="2">
        <v>151</v>
      </c>
      <c r="E8617" s="7">
        <v>2004</v>
      </c>
      <c r="F8617" s="5" t="s">
        <v>4732</v>
      </c>
      <c r="H8617" s="5" t="s">
        <v>1357</v>
      </c>
      <c r="I8617" s="6" t="s">
        <v>1004</v>
      </c>
      <c r="J8617" s="6" t="s">
        <v>10547</v>
      </c>
      <c r="K8617" s="17">
        <v>6</v>
      </c>
      <c r="L8617" s="17" t="s">
        <v>7730</v>
      </c>
      <c r="M8617" s="9">
        <v>0.8</v>
      </c>
      <c r="N8617" s="9"/>
      <c r="O8617" s="21"/>
      <c r="Q8617" s="29"/>
      <c r="U8617" s="17"/>
      <c r="V8617" s="2">
        <v>195</v>
      </c>
      <c r="Y8617" t="str">
        <f t="shared" si="540"/>
        <v/>
      </c>
      <c r="AA8617" t="str">
        <f t="shared" si="541"/>
        <v/>
      </c>
      <c r="AC8617" s="7"/>
      <c r="AD8617" t="s">
        <v>1004</v>
      </c>
      <c r="AE8617">
        <f t="shared" si="542"/>
        <v>0</v>
      </c>
      <c r="AG8617" s="2"/>
      <c r="AH8617" t="s">
        <v>3696</v>
      </c>
      <c r="AI8617" s="7" t="s">
        <v>4610</v>
      </c>
    </row>
    <row r="8618" spans="1:35" ht="11" customHeight="1" outlineLevel="1" x14ac:dyDescent="0.25">
      <c r="A8618" t="s">
        <v>486</v>
      </c>
      <c r="C8618" s="2" t="s">
        <v>11983</v>
      </c>
      <c r="D8618" s="2">
        <v>152</v>
      </c>
      <c r="E8618" s="7">
        <v>2004</v>
      </c>
      <c r="F8618" s="5" t="s">
        <v>5139</v>
      </c>
      <c r="H8618" s="5" t="s">
        <v>1358</v>
      </c>
      <c r="I8618" s="6" t="s">
        <v>1004</v>
      </c>
      <c r="J8618" s="6" t="s">
        <v>10547</v>
      </c>
      <c r="K8618" s="17">
        <v>6</v>
      </c>
      <c r="L8618" s="17" t="s">
        <v>7730</v>
      </c>
      <c r="M8618" s="9">
        <v>0.8</v>
      </c>
      <c r="N8618" s="9"/>
      <c r="O8618" s="21"/>
      <c r="Q8618" s="29"/>
      <c r="U8618" s="17"/>
      <c r="V8618" s="2">
        <v>196</v>
      </c>
      <c r="Y8618" t="str">
        <f t="shared" si="540"/>
        <v/>
      </c>
      <c r="AA8618" t="str">
        <f t="shared" si="541"/>
        <v/>
      </c>
      <c r="AC8618" s="7"/>
      <c r="AD8618" t="s">
        <v>1004</v>
      </c>
      <c r="AE8618">
        <f t="shared" si="542"/>
        <v>0</v>
      </c>
      <c r="AG8618" s="2"/>
      <c r="AH8618" t="s">
        <v>3696</v>
      </c>
      <c r="AI8618" s="7" t="s">
        <v>4610</v>
      </c>
    </row>
    <row r="8619" spans="1:35" ht="11" customHeight="1" outlineLevel="1" x14ac:dyDescent="0.25">
      <c r="A8619" t="s">
        <v>486</v>
      </c>
      <c r="C8619" s="2" t="s">
        <v>11983</v>
      </c>
      <c r="D8619" s="2">
        <v>153</v>
      </c>
      <c r="E8619" s="7">
        <v>2004</v>
      </c>
      <c r="F8619" s="5" t="s">
        <v>5138</v>
      </c>
      <c r="H8619" s="5" t="s">
        <v>1359</v>
      </c>
      <c r="I8619" s="6" t="s">
        <v>1004</v>
      </c>
      <c r="J8619" s="6" t="s">
        <v>10547</v>
      </c>
      <c r="K8619" s="17">
        <v>6</v>
      </c>
      <c r="L8619" s="17" t="s">
        <v>7730</v>
      </c>
      <c r="M8619" s="9">
        <v>1</v>
      </c>
      <c r="N8619" s="9"/>
      <c r="O8619" s="21"/>
      <c r="Q8619" s="29"/>
      <c r="U8619" s="17"/>
      <c r="V8619" s="2">
        <v>197</v>
      </c>
      <c r="Y8619" t="str">
        <f t="shared" si="540"/>
        <v/>
      </c>
      <c r="AA8619" t="str">
        <f t="shared" si="541"/>
        <v/>
      </c>
      <c r="AC8619" s="7"/>
      <c r="AD8619" t="s">
        <v>1004</v>
      </c>
      <c r="AE8619">
        <f t="shared" si="542"/>
        <v>0</v>
      </c>
      <c r="AG8619" s="2"/>
      <c r="AH8619" t="s">
        <v>3696</v>
      </c>
      <c r="AI8619" s="7" t="s">
        <v>4610</v>
      </c>
    </row>
    <row r="8620" spans="1:35" ht="11" customHeight="1" outlineLevel="1" x14ac:dyDescent="0.25">
      <c r="A8620" t="s">
        <v>486</v>
      </c>
      <c r="C8620" s="2" t="s">
        <v>11983</v>
      </c>
      <c r="D8620" s="2">
        <v>154</v>
      </c>
      <c r="E8620" s="7">
        <v>2004</v>
      </c>
      <c r="F8620" s="5" t="s">
        <v>2974</v>
      </c>
      <c r="H8620" s="5" t="s">
        <v>1360</v>
      </c>
      <c r="I8620" s="6" t="s">
        <v>1004</v>
      </c>
      <c r="J8620" s="6" t="s">
        <v>10547</v>
      </c>
      <c r="K8620" s="17">
        <v>6</v>
      </c>
      <c r="L8620" s="17" t="s">
        <v>7730</v>
      </c>
      <c r="M8620" s="9">
        <v>0.8</v>
      </c>
      <c r="N8620" s="9"/>
      <c r="O8620" s="21"/>
      <c r="Q8620" s="29"/>
      <c r="U8620" s="17"/>
      <c r="V8620" s="2">
        <v>198</v>
      </c>
      <c r="Y8620" t="str">
        <f t="shared" si="540"/>
        <v/>
      </c>
      <c r="AA8620" t="str">
        <f t="shared" si="541"/>
        <v/>
      </c>
      <c r="AC8620" s="7"/>
      <c r="AD8620" t="s">
        <v>1004</v>
      </c>
      <c r="AE8620">
        <f t="shared" si="542"/>
        <v>0</v>
      </c>
      <c r="AG8620" s="2"/>
      <c r="AH8620" t="s">
        <v>3696</v>
      </c>
      <c r="AI8620" s="7" t="s">
        <v>4610</v>
      </c>
    </row>
    <row r="8621" spans="1:35" ht="11" customHeight="1" outlineLevel="1" collapsed="1" x14ac:dyDescent="0.25">
      <c r="A8621" t="s">
        <v>486</v>
      </c>
      <c r="C8621" s="2" t="s">
        <v>11983</v>
      </c>
      <c r="D8621" s="2">
        <v>155</v>
      </c>
      <c r="E8621" s="7">
        <v>2004</v>
      </c>
      <c r="F8621" s="5" t="s">
        <v>5240</v>
      </c>
      <c r="H8621" s="5" t="s">
        <v>3401</v>
      </c>
      <c r="I8621" s="6" t="s">
        <v>1004</v>
      </c>
      <c r="J8621" s="6" t="s">
        <v>10547</v>
      </c>
      <c r="K8621" s="17">
        <v>6</v>
      </c>
      <c r="L8621" s="17" t="s">
        <v>7730</v>
      </c>
      <c r="M8621" s="9">
        <v>0.8</v>
      </c>
      <c r="N8621" s="9"/>
      <c r="O8621" s="21"/>
      <c r="Q8621" s="29"/>
      <c r="U8621" s="17"/>
      <c r="V8621" s="2">
        <v>199</v>
      </c>
      <c r="Y8621" t="str">
        <f t="shared" si="540"/>
        <v/>
      </c>
      <c r="AA8621" t="str">
        <f t="shared" si="541"/>
        <v/>
      </c>
      <c r="AC8621" s="7"/>
      <c r="AD8621" t="s">
        <v>1004</v>
      </c>
      <c r="AE8621">
        <f t="shared" si="542"/>
        <v>0</v>
      </c>
      <c r="AG8621" s="2"/>
      <c r="AH8621" t="s">
        <v>3696</v>
      </c>
      <c r="AI8621" s="7" t="s">
        <v>4922</v>
      </c>
    </row>
    <row r="8622" spans="1:35" ht="11" customHeight="1" outlineLevel="1" x14ac:dyDescent="0.25">
      <c r="A8622" t="s">
        <v>486</v>
      </c>
      <c r="C8622" s="2" t="s">
        <v>11983</v>
      </c>
      <c r="D8622" s="2">
        <v>156</v>
      </c>
      <c r="E8622" s="7">
        <v>2004</v>
      </c>
      <c r="F8622" s="5" t="s">
        <v>3421</v>
      </c>
      <c r="H8622" s="5" t="s">
        <v>1361</v>
      </c>
      <c r="I8622" s="6" t="s">
        <v>1004</v>
      </c>
      <c r="J8622" s="6" t="s">
        <v>10547</v>
      </c>
      <c r="K8622" s="17">
        <v>6</v>
      </c>
      <c r="L8622" s="17" t="s">
        <v>7730</v>
      </c>
      <c r="M8622" s="9">
        <v>0.8</v>
      </c>
      <c r="N8622" s="9"/>
      <c r="O8622" s="21"/>
      <c r="Q8622" s="29"/>
      <c r="U8622" s="17"/>
      <c r="V8622" s="2">
        <v>200</v>
      </c>
      <c r="Y8622" t="str">
        <f t="shared" si="540"/>
        <v/>
      </c>
      <c r="AA8622" t="str">
        <f t="shared" si="541"/>
        <v/>
      </c>
      <c r="AC8622" s="7"/>
      <c r="AD8622" t="s">
        <v>1004</v>
      </c>
      <c r="AE8622">
        <f t="shared" si="542"/>
        <v>0</v>
      </c>
      <c r="AG8622" s="2"/>
      <c r="AH8622" t="s">
        <v>3696</v>
      </c>
      <c r="AI8622" s="7" t="s">
        <v>4922</v>
      </c>
    </row>
    <row r="8623" spans="1:35" ht="11" customHeight="1" outlineLevel="1" x14ac:dyDescent="0.25">
      <c r="A8623" t="s">
        <v>486</v>
      </c>
      <c r="C8623" s="2" t="s">
        <v>11983</v>
      </c>
      <c r="D8623" s="2">
        <v>157</v>
      </c>
      <c r="E8623" s="7">
        <v>2004</v>
      </c>
      <c r="F8623" s="33">
        <v>1</v>
      </c>
      <c r="H8623" s="5" t="s">
        <v>1362</v>
      </c>
      <c r="I8623" s="6" t="s">
        <v>1004</v>
      </c>
      <c r="J8623" s="6" t="s">
        <v>10547</v>
      </c>
      <c r="K8623" s="17">
        <v>6</v>
      </c>
      <c r="L8623" s="17" t="s">
        <v>7730</v>
      </c>
      <c r="M8623" s="9">
        <v>0.8</v>
      </c>
      <c r="N8623" s="9"/>
      <c r="O8623" s="21"/>
      <c r="Q8623" s="29"/>
      <c r="U8623" s="17"/>
      <c r="V8623" s="2">
        <v>201</v>
      </c>
      <c r="Y8623" t="str">
        <f t="shared" si="540"/>
        <v/>
      </c>
      <c r="AA8623" t="str">
        <f t="shared" si="541"/>
        <v/>
      </c>
      <c r="AC8623" s="7"/>
      <c r="AD8623" t="s">
        <v>1004</v>
      </c>
      <c r="AE8623">
        <f t="shared" si="542"/>
        <v>0</v>
      </c>
      <c r="AG8623" s="2"/>
      <c r="AH8623" t="s">
        <v>3696</v>
      </c>
      <c r="AI8623" s="7" t="s">
        <v>4922</v>
      </c>
    </row>
    <row r="8624" spans="1:35" ht="11" customHeight="1" outlineLevel="1" x14ac:dyDescent="0.25">
      <c r="A8624" t="s">
        <v>486</v>
      </c>
      <c r="C8624" s="2" t="s">
        <v>11983</v>
      </c>
      <c r="D8624" s="2">
        <v>158</v>
      </c>
      <c r="E8624" s="7">
        <v>2004</v>
      </c>
      <c r="F8624" s="33">
        <v>2</v>
      </c>
      <c r="H8624" s="5" t="s">
        <v>6739</v>
      </c>
      <c r="I8624" s="6" t="s">
        <v>1004</v>
      </c>
      <c r="J8624" s="6" t="s">
        <v>10547</v>
      </c>
      <c r="K8624" s="17">
        <v>6</v>
      </c>
      <c r="L8624" s="17" t="s">
        <v>7730</v>
      </c>
      <c r="M8624" s="9">
        <v>0.8</v>
      </c>
      <c r="N8624" s="9"/>
      <c r="O8624" s="21"/>
      <c r="Q8624" s="29"/>
      <c r="U8624" s="17"/>
      <c r="V8624" s="2">
        <v>202</v>
      </c>
      <c r="Y8624" t="str">
        <f t="shared" si="540"/>
        <v/>
      </c>
      <c r="AA8624" t="str">
        <f t="shared" si="541"/>
        <v/>
      </c>
      <c r="AC8624" s="7"/>
      <c r="AD8624" t="s">
        <v>1004</v>
      </c>
      <c r="AE8624">
        <f t="shared" si="542"/>
        <v>0</v>
      </c>
      <c r="AG8624" s="2"/>
      <c r="AH8624" t="s">
        <v>3696</v>
      </c>
      <c r="AI8624" s="7" t="s">
        <v>4922</v>
      </c>
    </row>
    <row r="8625" spans="1:49" ht="11" customHeight="1" outlineLevel="1" x14ac:dyDescent="0.25">
      <c r="A8625" t="s">
        <v>486</v>
      </c>
      <c r="C8625" s="2" t="s">
        <v>11983</v>
      </c>
      <c r="D8625" s="2">
        <v>163</v>
      </c>
      <c r="E8625" s="7">
        <v>2004</v>
      </c>
      <c r="F8625" s="5" t="s">
        <v>5296</v>
      </c>
      <c r="H8625" s="5" t="s">
        <v>5398</v>
      </c>
      <c r="I8625" s="6" t="s">
        <v>1009</v>
      </c>
      <c r="J8625" s="6" t="s">
        <v>10555</v>
      </c>
      <c r="K8625" s="17">
        <v>3</v>
      </c>
      <c r="L8625" s="17" t="s">
        <v>7730</v>
      </c>
      <c r="M8625" s="9">
        <v>3.4</v>
      </c>
      <c r="N8625" s="9"/>
      <c r="O8625" s="21"/>
      <c r="Q8625" s="29"/>
      <c r="U8625" s="17"/>
      <c r="V8625" s="2">
        <v>203</v>
      </c>
      <c r="Y8625" t="str">
        <f t="shared" si="540"/>
        <v/>
      </c>
      <c r="AA8625" t="str">
        <f t="shared" si="541"/>
        <v/>
      </c>
      <c r="AC8625" s="7"/>
      <c r="AD8625" t="s">
        <v>1009</v>
      </c>
      <c r="AE8625">
        <f t="shared" si="542"/>
        <v>0</v>
      </c>
      <c r="AG8625" s="2"/>
      <c r="AH8625" t="s">
        <v>3696</v>
      </c>
      <c r="AI8625" s="7" t="s">
        <v>4922</v>
      </c>
    </row>
    <row r="8626" spans="1:49" ht="11" customHeight="1" outlineLevel="1" x14ac:dyDescent="0.25">
      <c r="A8626" t="s">
        <v>486</v>
      </c>
      <c r="C8626" s="2" t="s">
        <v>11983</v>
      </c>
      <c r="D8626" s="2">
        <v>177</v>
      </c>
      <c r="E8626" s="7">
        <v>2005</v>
      </c>
      <c r="F8626" s="5" t="s">
        <v>5296</v>
      </c>
      <c r="H8626" s="5" t="s">
        <v>5398</v>
      </c>
      <c r="I8626" s="6" t="s">
        <v>6858</v>
      </c>
      <c r="J8626" s="6" t="s">
        <v>10560</v>
      </c>
      <c r="K8626" s="17">
        <v>6</v>
      </c>
      <c r="L8626" s="17" t="s">
        <v>7730</v>
      </c>
      <c r="M8626" s="9">
        <v>1.7</v>
      </c>
      <c r="N8626" s="9"/>
      <c r="O8626" s="21"/>
      <c r="Q8626" s="29"/>
      <c r="U8626" s="17"/>
      <c r="V8626" s="2">
        <v>214</v>
      </c>
      <c r="Y8626" t="str">
        <f t="shared" si="540"/>
        <v/>
      </c>
      <c r="AA8626" t="str">
        <f t="shared" si="541"/>
        <v/>
      </c>
      <c r="AC8626" s="7"/>
      <c r="AD8626" t="s">
        <v>6858</v>
      </c>
      <c r="AE8626">
        <f t="shared" si="542"/>
        <v>0</v>
      </c>
      <c r="AG8626" s="2"/>
      <c r="AH8626" t="s">
        <v>3696</v>
      </c>
      <c r="AI8626" s="7" t="s">
        <v>4922</v>
      </c>
    </row>
    <row r="8627" spans="1:49" ht="11" customHeight="1" outlineLevel="1" collapsed="1" x14ac:dyDescent="0.25">
      <c r="A8627" t="s">
        <v>486</v>
      </c>
      <c r="C8627" s="2" t="s">
        <v>11983</v>
      </c>
      <c r="D8627" s="2">
        <v>179</v>
      </c>
      <c r="E8627" s="7">
        <v>2005</v>
      </c>
      <c r="F8627" s="5" t="s">
        <v>6021</v>
      </c>
      <c r="H8627" s="5" t="s">
        <v>5398</v>
      </c>
      <c r="I8627" s="6" t="s">
        <v>1010</v>
      </c>
      <c r="J8627" s="6" t="s">
        <v>10556</v>
      </c>
      <c r="K8627" s="17">
        <v>3</v>
      </c>
      <c r="L8627" s="17" t="s">
        <v>7730</v>
      </c>
      <c r="M8627" s="9">
        <v>1.5</v>
      </c>
      <c r="N8627" s="9"/>
      <c r="O8627" s="21"/>
      <c r="Q8627" s="29"/>
      <c r="U8627" s="17"/>
      <c r="V8627" s="2">
        <v>217</v>
      </c>
      <c r="Y8627" t="str">
        <f t="shared" si="540"/>
        <v/>
      </c>
      <c r="AA8627" t="str">
        <f t="shared" si="541"/>
        <v/>
      </c>
      <c r="AC8627" s="7"/>
      <c r="AD8627" t="s">
        <v>1010</v>
      </c>
      <c r="AE8627">
        <f t="shared" si="542"/>
        <v>0</v>
      </c>
      <c r="AG8627" s="2"/>
      <c r="AH8627" t="s">
        <v>3696</v>
      </c>
      <c r="AI8627" s="7" t="s">
        <v>4922</v>
      </c>
    </row>
    <row r="8628" spans="1:49" ht="11" customHeight="1" outlineLevel="1" x14ac:dyDescent="0.25">
      <c r="A8628" t="s">
        <v>486</v>
      </c>
      <c r="C8628" s="2" t="s">
        <v>11983</v>
      </c>
      <c r="D8628" s="2">
        <v>184</v>
      </c>
      <c r="E8628" s="7">
        <v>2006</v>
      </c>
      <c r="F8628" s="5" t="s">
        <v>6021</v>
      </c>
      <c r="H8628" s="5" t="s">
        <v>5398</v>
      </c>
      <c r="I8628" s="6" t="s">
        <v>6578</v>
      </c>
      <c r="J8628" s="6" t="s">
        <v>7074</v>
      </c>
      <c r="K8628" s="17">
        <v>5</v>
      </c>
      <c r="L8628" s="17" t="s">
        <v>7730</v>
      </c>
      <c r="M8628" s="9">
        <v>1.3</v>
      </c>
      <c r="N8628" s="9"/>
      <c r="O8628" s="21"/>
      <c r="Q8628" s="29"/>
      <c r="U8628" s="17"/>
      <c r="V8628" s="2">
        <v>222</v>
      </c>
      <c r="Y8628" t="str">
        <f t="shared" si="540"/>
        <v/>
      </c>
      <c r="AA8628" t="str">
        <f t="shared" si="541"/>
        <v/>
      </c>
      <c r="AC8628" s="7"/>
      <c r="AD8628" t="s">
        <v>6578</v>
      </c>
      <c r="AE8628">
        <f t="shared" si="542"/>
        <v>0</v>
      </c>
      <c r="AG8628" s="2"/>
      <c r="AH8628" t="s">
        <v>3696</v>
      </c>
      <c r="AI8628" s="7" t="s">
        <v>4922</v>
      </c>
    </row>
    <row r="8629" spans="1:49" ht="11" customHeight="1" outlineLevel="1" x14ac:dyDescent="0.25">
      <c r="A8629" t="s">
        <v>486</v>
      </c>
      <c r="C8629" s="2" t="s">
        <v>11983</v>
      </c>
      <c r="D8629" s="2">
        <v>214</v>
      </c>
      <c r="E8629" s="7">
        <v>2008</v>
      </c>
      <c r="F8629" s="19">
        <v>0.2</v>
      </c>
      <c r="H8629" s="5" t="s">
        <v>5398</v>
      </c>
      <c r="I8629" s="6" t="s">
        <v>1004</v>
      </c>
      <c r="J8629" s="6" t="s">
        <v>10547</v>
      </c>
      <c r="K8629" s="17">
        <v>6</v>
      </c>
      <c r="L8629" s="17" t="s">
        <v>7732</v>
      </c>
      <c r="M8629" s="9"/>
      <c r="N8629" s="9"/>
      <c r="O8629" s="21"/>
      <c r="Q8629" s="29"/>
      <c r="U8629" s="17"/>
      <c r="V8629" s="2"/>
      <c r="Y8629" t="str">
        <f t="shared" si="540"/>
        <v/>
      </c>
      <c r="AA8629" t="str">
        <f t="shared" si="541"/>
        <v/>
      </c>
      <c r="AC8629" s="7"/>
      <c r="AD8629" t="s">
        <v>1004</v>
      </c>
      <c r="AE8629">
        <f t="shared" si="542"/>
        <v>0</v>
      </c>
      <c r="AG8629" s="2"/>
      <c r="AH8629" t="s">
        <v>3696</v>
      </c>
      <c r="AI8629" s="7" t="s">
        <v>4922</v>
      </c>
    </row>
    <row r="8630" spans="1:49" ht="11" customHeight="1" outlineLevel="1" x14ac:dyDescent="0.25">
      <c r="A8630" t="s">
        <v>486</v>
      </c>
      <c r="C8630" s="2" t="s">
        <v>11983</v>
      </c>
      <c r="D8630" s="2">
        <v>229</v>
      </c>
      <c r="E8630" s="7">
        <v>2009</v>
      </c>
      <c r="F8630" s="19">
        <v>0.56000000000000005</v>
      </c>
      <c r="H8630" s="5" t="s">
        <v>5398</v>
      </c>
      <c r="I8630" s="6" t="s">
        <v>10559</v>
      </c>
      <c r="J8630" s="6" t="s">
        <v>10557</v>
      </c>
      <c r="K8630" s="17">
        <v>5</v>
      </c>
      <c r="L8630" s="17" t="s">
        <v>20076</v>
      </c>
      <c r="M8630" s="9"/>
      <c r="N8630" s="9"/>
      <c r="O8630" s="21"/>
      <c r="Q8630" s="29"/>
      <c r="U8630" s="17"/>
      <c r="V8630" s="2"/>
      <c r="Y8630" t="str">
        <f t="shared" si="540"/>
        <v/>
      </c>
      <c r="AA8630" t="str">
        <f t="shared" si="541"/>
        <v/>
      </c>
      <c r="AC8630" s="7"/>
      <c r="AD8630" t="s">
        <v>10559</v>
      </c>
      <c r="AE8630">
        <f t="shared" si="542"/>
        <v>0</v>
      </c>
      <c r="AG8630" s="2"/>
      <c r="AI8630" s="7"/>
    </row>
    <row r="8631" spans="1:49" ht="11" customHeight="1" outlineLevel="1" x14ac:dyDescent="0.25">
      <c r="A8631" t="s">
        <v>486</v>
      </c>
      <c r="C8631" s="2" t="s">
        <v>11983</v>
      </c>
      <c r="D8631" s="2">
        <v>230</v>
      </c>
      <c r="E8631" s="7">
        <v>2009</v>
      </c>
      <c r="F8631" s="19">
        <v>0.56000000000000005</v>
      </c>
      <c r="H8631" s="5" t="s">
        <v>5398</v>
      </c>
      <c r="I8631" s="6" t="s">
        <v>10559</v>
      </c>
      <c r="J8631" s="6" t="s">
        <v>10557</v>
      </c>
      <c r="K8631" s="17">
        <v>5</v>
      </c>
      <c r="L8631" s="17" t="s">
        <v>20076</v>
      </c>
      <c r="M8631" s="9"/>
      <c r="N8631" s="9"/>
      <c r="O8631" s="21"/>
      <c r="Q8631" s="29"/>
      <c r="U8631" s="17"/>
      <c r="V8631" s="2"/>
      <c r="Y8631" t="str">
        <f t="shared" si="540"/>
        <v/>
      </c>
      <c r="AA8631" t="str">
        <f t="shared" si="541"/>
        <v/>
      </c>
      <c r="AC8631" s="7"/>
      <c r="AD8631" t="s">
        <v>10559</v>
      </c>
      <c r="AE8631">
        <f t="shared" si="542"/>
        <v>0</v>
      </c>
      <c r="AG8631" s="2"/>
      <c r="AI8631" s="7"/>
    </row>
    <row r="8632" spans="1:49" ht="11" customHeight="1" outlineLevel="1" collapsed="1" x14ac:dyDescent="0.25">
      <c r="A8632" t="s">
        <v>486</v>
      </c>
      <c r="C8632" s="2" t="s">
        <v>11983</v>
      </c>
      <c r="D8632" s="2" t="s">
        <v>10558</v>
      </c>
      <c r="E8632" s="7">
        <v>2009</v>
      </c>
      <c r="F8632" s="8" t="s">
        <v>21724</v>
      </c>
      <c r="H8632" s="5" t="s">
        <v>5398</v>
      </c>
      <c r="I8632" s="6" t="s">
        <v>10559</v>
      </c>
      <c r="J8632" s="6" t="s">
        <v>10557</v>
      </c>
      <c r="K8632" s="17">
        <v>5</v>
      </c>
      <c r="L8632" s="17" t="s">
        <v>7730</v>
      </c>
      <c r="M8632" s="9">
        <v>4.0999999999999996</v>
      </c>
      <c r="N8632" s="9"/>
      <c r="O8632" s="21"/>
      <c r="Q8632" s="29"/>
      <c r="U8632" s="17"/>
      <c r="V8632" s="2"/>
      <c r="Y8632" t="str">
        <f t="shared" si="540"/>
        <v/>
      </c>
      <c r="AA8632">
        <f t="shared" si="541"/>
        <v>1</v>
      </c>
      <c r="AC8632" s="7"/>
      <c r="AD8632" t="s">
        <v>10559</v>
      </c>
      <c r="AE8632">
        <f t="shared" si="542"/>
        <v>0</v>
      </c>
      <c r="AG8632" s="2"/>
      <c r="AI8632" s="7"/>
    </row>
    <row r="8633" spans="1:49" ht="11" customHeight="1" outlineLevel="1" x14ac:dyDescent="0.25">
      <c r="A8633" t="s">
        <v>486</v>
      </c>
      <c r="C8633" s="2" t="s">
        <v>11983</v>
      </c>
      <c r="D8633" s="2">
        <v>250</v>
      </c>
      <c r="E8633" s="7">
        <v>2011</v>
      </c>
      <c r="F8633" s="19">
        <v>0.57999999999999996</v>
      </c>
      <c r="H8633" s="5" t="s">
        <v>5398</v>
      </c>
      <c r="I8633" s="6" t="s">
        <v>10561</v>
      </c>
      <c r="J8633" s="6" t="s">
        <v>10562</v>
      </c>
      <c r="K8633" s="17">
        <v>3</v>
      </c>
      <c r="L8633" s="17" t="s">
        <v>7730</v>
      </c>
      <c r="M8633" s="9">
        <v>6.3</v>
      </c>
      <c r="N8633" s="9"/>
      <c r="O8633" s="21"/>
      <c r="Q8633" s="29"/>
      <c r="U8633" s="17"/>
      <c r="V8633" s="2"/>
      <c r="Y8633" t="str">
        <f t="shared" si="540"/>
        <v/>
      </c>
      <c r="AA8633" t="str">
        <f t="shared" si="541"/>
        <v/>
      </c>
      <c r="AC8633" s="7"/>
      <c r="AD8633" t="s">
        <v>10561</v>
      </c>
      <c r="AE8633">
        <f t="shared" si="542"/>
        <v>0</v>
      </c>
      <c r="AG8633" s="2"/>
      <c r="AI8633" s="7"/>
    </row>
    <row r="8634" spans="1:49" ht="11" customHeight="1" outlineLevel="1" x14ac:dyDescent="0.25">
      <c r="A8634" t="s">
        <v>486</v>
      </c>
      <c r="C8634" s="2" t="s">
        <v>11983</v>
      </c>
      <c r="D8634" s="2">
        <v>262</v>
      </c>
      <c r="E8634" s="7">
        <v>2011</v>
      </c>
      <c r="F8634" s="19">
        <v>0.6</v>
      </c>
      <c r="H8634" s="5" t="s">
        <v>5398</v>
      </c>
      <c r="I8634" s="6" t="s">
        <v>10563</v>
      </c>
      <c r="J8634" s="6" t="s">
        <v>10563</v>
      </c>
      <c r="K8634" s="17">
        <v>5</v>
      </c>
      <c r="L8634" s="17" t="s">
        <v>7730</v>
      </c>
      <c r="M8634" s="9">
        <v>3.2</v>
      </c>
      <c r="N8634" s="9"/>
      <c r="O8634" s="21"/>
      <c r="Q8634" s="29"/>
      <c r="U8634" s="17"/>
      <c r="V8634" s="2"/>
      <c r="Y8634" t="str">
        <f t="shared" si="540"/>
        <v/>
      </c>
      <c r="AA8634" t="str">
        <f t="shared" si="541"/>
        <v/>
      </c>
      <c r="AC8634" s="7"/>
      <c r="AD8634" t="s">
        <v>10563</v>
      </c>
      <c r="AE8634">
        <f t="shared" si="542"/>
        <v>0</v>
      </c>
      <c r="AG8634" s="2"/>
      <c r="AI8634" s="7"/>
    </row>
    <row r="8635" spans="1:49" ht="11" customHeight="1" outlineLevel="1" x14ac:dyDescent="0.25">
      <c r="A8635" t="s">
        <v>486</v>
      </c>
      <c r="C8635" s="2" t="s">
        <v>11983</v>
      </c>
      <c r="D8635" s="2">
        <v>265</v>
      </c>
      <c r="E8635" s="7">
        <v>2011</v>
      </c>
      <c r="F8635" s="19">
        <v>0.6</v>
      </c>
      <c r="H8635" s="5" t="s">
        <v>5398</v>
      </c>
      <c r="I8635" s="6" t="s">
        <v>7685</v>
      </c>
      <c r="J8635" s="6" t="s">
        <v>10564</v>
      </c>
      <c r="K8635" s="17">
        <v>5</v>
      </c>
      <c r="L8635" s="17" t="s">
        <v>7732</v>
      </c>
      <c r="M8635" s="9"/>
      <c r="N8635" s="9"/>
      <c r="O8635" s="21"/>
      <c r="Q8635" s="29"/>
      <c r="U8635" s="17"/>
      <c r="V8635" s="2"/>
      <c r="Y8635" t="str">
        <f t="shared" si="540"/>
        <v/>
      </c>
      <c r="AA8635" t="str">
        <f t="shared" si="541"/>
        <v/>
      </c>
      <c r="AC8635" s="7"/>
      <c r="AD8635" t="s">
        <v>7685</v>
      </c>
      <c r="AE8635">
        <f t="shared" si="542"/>
        <v>0</v>
      </c>
      <c r="AG8635" s="2"/>
      <c r="AI8635" s="7"/>
    </row>
    <row r="8636" spans="1:49" ht="11" customHeight="1" x14ac:dyDescent="0.25">
      <c r="A8636" t="s">
        <v>16417</v>
      </c>
      <c r="B8636" t="s">
        <v>16418</v>
      </c>
      <c r="C8636" s="2" t="s">
        <v>12974</v>
      </c>
      <c r="E8636" s="7"/>
      <c r="F8636" s="5"/>
      <c r="H8636" s="5"/>
      <c r="I8636" s="6"/>
      <c r="J8636" s="6"/>
      <c r="K8636" s="17"/>
      <c r="L8636" s="17"/>
      <c r="M8636" s="9"/>
      <c r="N8636" s="9">
        <f>SUM(M8637:M8821)</f>
        <v>88.799999999999983</v>
      </c>
      <c r="O8636" s="21">
        <v>4680</v>
      </c>
      <c r="P8636">
        <f>COUNTIF(L8637:L8821,"*")</f>
        <v>185</v>
      </c>
      <c r="Q8636" s="29">
        <f>P8636/O8636</f>
        <v>3.9529914529914528E-2</v>
      </c>
      <c r="R8636">
        <f>COUNTIF(L8637:L8821,"Y")+COUNTIF(L8637:L8821,"S")</f>
        <v>66</v>
      </c>
      <c r="U8636" s="17" t="s">
        <v>7730</v>
      </c>
      <c r="V8636" s="2"/>
      <c r="W8636" t="s">
        <v>18434</v>
      </c>
      <c r="Y8636" t="str">
        <f t="shared" si="540"/>
        <v/>
      </c>
      <c r="AA8636" t="str">
        <f t="shared" si="541"/>
        <v/>
      </c>
      <c r="AC8636" s="7"/>
      <c r="AF8636">
        <f>COUNTIF(AE8637:AE8821,"1")</f>
        <v>0</v>
      </c>
      <c r="AG8636" s="2"/>
      <c r="AI8636" s="7"/>
      <c r="AJ8636">
        <f>COUNTIF($K8637:$K8821,"1")-COUNTIFS($K8637:$K8821,"1",$L8637:$L8821,"V")</f>
        <v>75</v>
      </c>
      <c r="AK8636">
        <f>COUNTIFS($K8637:$K8821,"1",$L8637:$L8821,"Y")+COUNTIFS($K8637:$K8821,"1",$L8637:$L8821,"s")</f>
        <v>41</v>
      </c>
      <c r="AL8636">
        <f>COUNTIF($K8637:$K8821,"2")-COUNTIFS($K8637:$K8821,"2",$L8637:$L8821,"V")</f>
        <v>0</v>
      </c>
      <c r="AM8636">
        <f>COUNTIFS($K8637:$K8821,"2",$L8637:$L8821,"Y")+COUNTIFS($K8637:$K8821,"2",$L8637:$L8821,"s")</f>
        <v>0</v>
      </c>
      <c r="AN8636">
        <f>COUNTIF($K8637:$K8821,"3")-COUNTIFS($K8637:$K8821,"3",$L8637:$L8821,"V")</f>
        <v>35</v>
      </c>
      <c r="AO8636">
        <f>COUNTIFS($K8637:$K8821,"3",$L8637:$L8821,"Y")+COUNTIFS($K8637:$K8821,"3",$L8637:$L8821,"s")</f>
        <v>21</v>
      </c>
      <c r="AP8636">
        <f>COUNTIF($K8637:$K8821,"4")-COUNTIFS($K8637:$K8821,"4",$L8637:$L8821,"V")</f>
        <v>9</v>
      </c>
      <c r="AQ8636">
        <f>COUNTIFS($K8637:$K8821,"4",$L8637:$L8821,"Y")+COUNTIFS($K8637:$K8821,"4",$L8637:$L8821,"s")</f>
        <v>1</v>
      </c>
      <c r="AR8636">
        <f>COUNTIF($K8637:$K8821,"5")-COUNTIFS($K8637:$K8821,"5",$L8637:$L8821,"V")</f>
        <v>2</v>
      </c>
      <c r="AS8636">
        <f>COUNTIFS($K8637:$K8821,"5",$L8637:$L8821,"Y")+COUNTIFS($K8637:$K8821,"5",$L8637:$L8821,"s")</f>
        <v>2</v>
      </c>
      <c r="AT8636">
        <f>COUNTIF($K8637:$K8821,"6")-COUNTIFS($K8637:$K8821,"6",$L8637:$L8821,"V")</f>
        <v>0</v>
      </c>
      <c r="AU8636">
        <f>COUNTIFS($K8637:$K8821,"6",$L8637:$L8821,"Y")+COUNTIFS($K8637:$K8821,"6",$L8637:$L8821,"s")</f>
        <v>0</v>
      </c>
      <c r="AV8636">
        <f>COUNTIF($K8637:$K8821,"7")-COUNTIFS($K8637:$K8821,"7",$L8637:$L8821,"V")</f>
        <v>27</v>
      </c>
      <c r="AW8636">
        <f>COUNTIFS($K8637:$K8821,"7",$L8637:$L8821,"Y")+COUNTIFS($K8637:$K8821,"7",$L8637:$L8821,"s")</f>
        <v>1</v>
      </c>
    </row>
    <row r="8637" spans="1:49" ht="11" customHeight="1" outlineLevel="1" x14ac:dyDescent="0.25">
      <c r="A8637" t="s">
        <v>488</v>
      </c>
      <c r="C8637" s="2" t="s">
        <v>12974</v>
      </c>
      <c r="D8637" s="2">
        <v>294</v>
      </c>
      <c r="E8637" s="7">
        <v>1899</v>
      </c>
      <c r="F8637" s="5" t="s">
        <v>1099</v>
      </c>
      <c r="H8637" s="5" t="s">
        <v>2661</v>
      </c>
      <c r="I8637" s="6" t="s">
        <v>5417</v>
      </c>
      <c r="J8637" s="6" t="s">
        <v>16368</v>
      </c>
      <c r="K8637" s="17">
        <v>5</v>
      </c>
      <c r="L8637" s="17" t="s">
        <v>7730</v>
      </c>
      <c r="M8637" s="9">
        <v>2.4</v>
      </c>
      <c r="N8637" s="9"/>
      <c r="O8637" s="21"/>
      <c r="Q8637" s="29"/>
      <c r="U8637" s="17"/>
      <c r="V8637" s="2">
        <v>302</v>
      </c>
      <c r="Y8637" t="str">
        <f t="shared" si="540"/>
        <v/>
      </c>
      <c r="AA8637" t="str">
        <f t="shared" si="541"/>
        <v/>
      </c>
      <c r="AC8637" s="7"/>
      <c r="AD8637" t="s">
        <v>5417</v>
      </c>
      <c r="AE8637">
        <f t="shared" ref="AE8637:AE8668" si="543">COUNTIF(I8637,"*Fuji*")</f>
        <v>0</v>
      </c>
      <c r="AG8637" s="2"/>
      <c r="AH8637" t="s">
        <v>4010</v>
      </c>
      <c r="AI8637" s="7" t="s">
        <v>4620</v>
      </c>
    </row>
    <row r="8638" spans="1:49" ht="11" customHeight="1" outlineLevel="1" x14ac:dyDescent="0.25">
      <c r="A8638" t="s">
        <v>488</v>
      </c>
      <c r="C8638" s="2" t="s">
        <v>12974</v>
      </c>
      <c r="D8638" s="2" t="s">
        <v>721</v>
      </c>
      <c r="E8638" s="7">
        <v>1900</v>
      </c>
      <c r="F8638" s="5" t="s">
        <v>16369</v>
      </c>
      <c r="H8638" s="5" t="s">
        <v>2661</v>
      </c>
      <c r="I8638" s="6" t="s">
        <v>5417</v>
      </c>
      <c r="J8638" s="6" t="s">
        <v>16368</v>
      </c>
      <c r="K8638" s="17">
        <v>5</v>
      </c>
      <c r="L8638" s="17" t="s">
        <v>7730</v>
      </c>
      <c r="M8638" s="9">
        <v>0.2</v>
      </c>
      <c r="N8638" s="9"/>
      <c r="O8638" s="21"/>
      <c r="Q8638" s="29"/>
      <c r="U8638" s="17"/>
      <c r="V8638" s="2" t="s">
        <v>2581</v>
      </c>
      <c r="Y8638" t="str">
        <f t="shared" si="540"/>
        <v/>
      </c>
      <c r="AA8638" t="str">
        <f t="shared" si="541"/>
        <v/>
      </c>
      <c r="AC8638" s="7"/>
      <c r="AD8638" t="s">
        <v>5417</v>
      </c>
      <c r="AE8638">
        <f t="shared" si="543"/>
        <v>0</v>
      </c>
      <c r="AG8638" s="2"/>
      <c r="AH8638" t="s">
        <v>4010</v>
      </c>
      <c r="AI8638" s="7" t="s">
        <v>4523</v>
      </c>
    </row>
    <row r="8639" spans="1:49" ht="11" customHeight="1" outlineLevel="1" x14ac:dyDescent="0.25">
      <c r="A8639" t="s">
        <v>488</v>
      </c>
      <c r="C8639" s="2" t="s">
        <v>12974</v>
      </c>
      <c r="D8639" s="2" t="s">
        <v>722</v>
      </c>
      <c r="E8639" s="7">
        <v>1910</v>
      </c>
      <c r="F8639" s="5" t="s">
        <v>16369</v>
      </c>
      <c r="H8639" s="5" t="s">
        <v>2661</v>
      </c>
      <c r="I8639" s="6" t="s">
        <v>5417</v>
      </c>
      <c r="J8639" s="6" t="s">
        <v>16368</v>
      </c>
      <c r="K8639" s="17">
        <v>5</v>
      </c>
      <c r="L8639" s="17" t="s">
        <v>20075</v>
      </c>
      <c r="M8639" s="9"/>
      <c r="N8639" s="9"/>
      <c r="O8639" s="21"/>
      <c r="Q8639" s="29"/>
      <c r="U8639" s="17"/>
      <c r="V8639" s="2" t="s">
        <v>649</v>
      </c>
      <c r="Y8639" t="str">
        <f t="shared" si="540"/>
        <v/>
      </c>
      <c r="AA8639" t="str">
        <f t="shared" si="541"/>
        <v/>
      </c>
      <c r="AC8639" s="7"/>
      <c r="AD8639" t="s">
        <v>5417</v>
      </c>
      <c r="AE8639">
        <f t="shared" si="543"/>
        <v>0</v>
      </c>
      <c r="AG8639" s="2"/>
      <c r="AH8639" t="s">
        <v>4010</v>
      </c>
      <c r="AI8639" s="7" t="s">
        <v>4523</v>
      </c>
    </row>
    <row r="8640" spans="1:49" ht="11" customHeight="1" outlineLevel="1" x14ac:dyDescent="0.25">
      <c r="A8640" t="s">
        <v>488</v>
      </c>
      <c r="C8640" s="2" t="s">
        <v>12974</v>
      </c>
      <c r="D8640" s="2" t="s">
        <v>4062</v>
      </c>
      <c r="E8640" s="7">
        <v>1915</v>
      </c>
      <c r="F8640" s="5" t="s">
        <v>1099</v>
      </c>
      <c r="H8640" s="5" t="s">
        <v>2661</v>
      </c>
      <c r="I8640" s="6" t="s">
        <v>5417</v>
      </c>
      <c r="J8640" s="6"/>
      <c r="K8640" s="17">
        <v>3</v>
      </c>
      <c r="L8640" s="17" t="s">
        <v>7732</v>
      </c>
      <c r="M8640" s="9"/>
      <c r="N8640" s="9"/>
      <c r="O8640" s="21"/>
      <c r="Q8640" s="29"/>
      <c r="U8640" s="17"/>
      <c r="V8640" s="2">
        <v>447</v>
      </c>
      <c r="Y8640" t="str">
        <f t="shared" si="540"/>
        <v/>
      </c>
      <c r="AA8640" t="str">
        <f t="shared" si="541"/>
        <v/>
      </c>
      <c r="AC8640" s="7"/>
      <c r="AD8640" t="s">
        <v>5417</v>
      </c>
      <c r="AE8640">
        <f t="shared" si="543"/>
        <v>0</v>
      </c>
      <c r="AG8640" s="2"/>
      <c r="AH8640" t="s">
        <v>4010</v>
      </c>
      <c r="AI8640" s="7" t="s">
        <v>4523</v>
      </c>
    </row>
    <row r="8641" spans="1:35" ht="11" customHeight="1" outlineLevel="1" x14ac:dyDescent="0.25">
      <c r="A8641" t="s">
        <v>488</v>
      </c>
      <c r="C8641" s="2" t="s">
        <v>12974</v>
      </c>
      <c r="D8641" s="2">
        <v>622</v>
      </c>
      <c r="E8641" s="7">
        <v>1922</v>
      </c>
      <c r="F8641" s="5" t="s">
        <v>3421</v>
      </c>
      <c r="H8641" s="5" t="s">
        <v>489</v>
      </c>
      <c r="I8641" s="6" t="s">
        <v>4386</v>
      </c>
      <c r="J8641" s="6" t="s">
        <v>8881</v>
      </c>
      <c r="K8641" s="17">
        <v>3</v>
      </c>
      <c r="L8641" s="17" t="s">
        <v>7732</v>
      </c>
      <c r="M8641" s="9"/>
      <c r="N8641" s="9"/>
      <c r="O8641" s="21"/>
      <c r="Q8641" s="29"/>
      <c r="U8641" s="17"/>
      <c r="V8641" s="2" t="s">
        <v>2986</v>
      </c>
      <c r="Y8641" t="str">
        <f t="shared" si="540"/>
        <v/>
      </c>
      <c r="AA8641" t="str">
        <f t="shared" si="541"/>
        <v/>
      </c>
      <c r="AC8641" s="7"/>
      <c r="AD8641" t="s">
        <v>4386</v>
      </c>
      <c r="AE8641">
        <f t="shared" si="543"/>
        <v>0</v>
      </c>
      <c r="AG8641" s="2"/>
      <c r="AH8641" t="s">
        <v>4387</v>
      </c>
      <c r="AI8641" s="7" t="s">
        <v>4620</v>
      </c>
    </row>
    <row r="8642" spans="1:35" ht="11" customHeight="1" outlineLevel="1" x14ac:dyDescent="0.25">
      <c r="A8642" t="s">
        <v>488</v>
      </c>
      <c r="C8642" s="2" t="s">
        <v>12974</v>
      </c>
      <c r="D8642" s="2">
        <v>657</v>
      </c>
      <c r="E8642" s="7">
        <v>1927</v>
      </c>
      <c r="F8642" s="5" t="s">
        <v>3421</v>
      </c>
      <c r="H8642" s="5" t="s">
        <v>489</v>
      </c>
      <c r="I8642" s="6" t="s">
        <v>4386</v>
      </c>
      <c r="J8642" s="6" t="s">
        <v>16370</v>
      </c>
      <c r="K8642" s="17">
        <v>3</v>
      </c>
      <c r="L8642" s="17" t="s">
        <v>7730</v>
      </c>
      <c r="M8642" s="9">
        <v>0.3</v>
      </c>
      <c r="N8642" s="9"/>
      <c r="O8642" s="21"/>
      <c r="Q8642" s="29"/>
      <c r="U8642" s="17"/>
      <c r="V8642" s="2" t="s">
        <v>2651</v>
      </c>
      <c r="Y8642" t="str">
        <f t="shared" si="540"/>
        <v/>
      </c>
      <c r="AA8642" t="str">
        <f t="shared" si="541"/>
        <v/>
      </c>
      <c r="AC8642" s="7"/>
      <c r="AD8642" t="s">
        <v>4386</v>
      </c>
      <c r="AE8642">
        <f t="shared" si="543"/>
        <v>0</v>
      </c>
      <c r="AG8642" s="2"/>
      <c r="AH8642" t="s">
        <v>4387</v>
      </c>
      <c r="AI8642" s="7" t="s">
        <v>4610</v>
      </c>
    </row>
    <row r="8643" spans="1:35" ht="11" customHeight="1" outlineLevel="1" x14ac:dyDescent="0.25">
      <c r="A8643" t="s">
        <v>488</v>
      </c>
      <c r="C8643" s="2" t="s">
        <v>12974</v>
      </c>
      <c r="D8643" s="2">
        <v>658</v>
      </c>
      <c r="E8643" s="7">
        <v>1928</v>
      </c>
      <c r="F8643" s="5" t="s">
        <v>5140</v>
      </c>
      <c r="H8643" s="5" t="s">
        <v>4209</v>
      </c>
      <c r="I8643" s="6" t="s">
        <v>4386</v>
      </c>
      <c r="J8643" s="6" t="s">
        <v>16370</v>
      </c>
      <c r="K8643" s="17">
        <v>3</v>
      </c>
      <c r="L8643" s="17" t="s">
        <v>7730</v>
      </c>
      <c r="M8643" s="9">
        <v>0.3</v>
      </c>
      <c r="N8643" s="9"/>
      <c r="O8643" s="21"/>
      <c r="Q8643" s="29"/>
      <c r="U8643" s="17"/>
      <c r="V8643" s="2" t="s">
        <v>2103</v>
      </c>
      <c r="Y8643" t="str">
        <f t="shared" si="540"/>
        <v/>
      </c>
      <c r="AA8643" t="str">
        <f t="shared" si="541"/>
        <v/>
      </c>
      <c r="AC8643" s="7"/>
      <c r="AD8643" t="s">
        <v>4386</v>
      </c>
      <c r="AE8643">
        <f t="shared" si="543"/>
        <v>0</v>
      </c>
      <c r="AG8643" s="2"/>
      <c r="AH8643" t="s">
        <v>4387</v>
      </c>
      <c r="AI8643" s="7" t="s">
        <v>4610</v>
      </c>
    </row>
    <row r="8644" spans="1:35" ht="11" customHeight="1" outlineLevel="1" x14ac:dyDescent="0.25">
      <c r="A8644" t="s">
        <v>488</v>
      </c>
      <c r="C8644" s="2" t="s">
        <v>12974</v>
      </c>
      <c r="D8644" s="2">
        <v>659</v>
      </c>
      <c r="E8644" s="7">
        <v>1928</v>
      </c>
      <c r="F8644" s="5" t="s">
        <v>5140</v>
      </c>
      <c r="H8644" s="5" t="s">
        <v>4210</v>
      </c>
      <c r="I8644" s="6" t="s">
        <v>4386</v>
      </c>
      <c r="J8644" s="6" t="s">
        <v>16370</v>
      </c>
      <c r="K8644" s="17">
        <v>3</v>
      </c>
      <c r="L8644" s="17" t="s">
        <v>7730</v>
      </c>
      <c r="M8644" s="9">
        <v>0.3</v>
      </c>
      <c r="N8644" s="9"/>
      <c r="O8644" s="21"/>
      <c r="Q8644" s="29"/>
      <c r="U8644" s="17"/>
      <c r="V8644" s="2" t="s">
        <v>5280</v>
      </c>
      <c r="Y8644" t="str">
        <f t="shared" si="540"/>
        <v/>
      </c>
      <c r="AA8644" t="str">
        <f t="shared" si="541"/>
        <v/>
      </c>
      <c r="AC8644" s="7"/>
      <c r="AD8644" t="s">
        <v>4386</v>
      </c>
      <c r="AE8644">
        <f t="shared" si="543"/>
        <v>0</v>
      </c>
      <c r="AG8644" s="2"/>
      <c r="AH8644" t="s">
        <v>4387</v>
      </c>
      <c r="AI8644" s="7" t="s">
        <v>4610</v>
      </c>
    </row>
    <row r="8645" spans="1:35" ht="11" customHeight="1" outlineLevel="1" x14ac:dyDescent="0.25">
      <c r="A8645" t="s">
        <v>488</v>
      </c>
      <c r="C8645" s="2" t="s">
        <v>12974</v>
      </c>
      <c r="D8645" s="2">
        <v>660</v>
      </c>
      <c r="E8645" s="7">
        <v>1929</v>
      </c>
      <c r="F8645" s="5" t="s">
        <v>5139</v>
      </c>
      <c r="H8645" s="5" t="s">
        <v>4211</v>
      </c>
      <c r="I8645" s="6" t="s">
        <v>4386</v>
      </c>
      <c r="J8645" s="6" t="s">
        <v>16372</v>
      </c>
      <c r="K8645" s="17">
        <v>1</v>
      </c>
      <c r="L8645" s="17" t="s">
        <v>7730</v>
      </c>
      <c r="M8645" s="9">
        <v>1.25</v>
      </c>
      <c r="N8645" s="9"/>
      <c r="O8645" s="21"/>
      <c r="Q8645" s="29"/>
      <c r="U8645" s="17"/>
      <c r="V8645" s="2" t="s">
        <v>2104</v>
      </c>
      <c r="Y8645" t="str">
        <f t="shared" si="540"/>
        <v/>
      </c>
      <c r="AA8645" t="str">
        <f t="shared" si="541"/>
        <v/>
      </c>
      <c r="AC8645" s="7"/>
      <c r="AD8645" t="s">
        <v>4386</v>
      </c>
      <c r="AE8645">
        <f t="shared" si="543"/>
        <v>0</v>
      </c>
      <c r="AG8645" s="2"/>
      <c r="AH8645" t="s">
        <v>4387</v>
      </c>
      <c r="AI8645" s="7" t="s">
        <v>4922</v>
      </c>
    </row>
    <row r="8646" spans="1:35" ht="11" customHeight="1" outlineLevel="1" x14ac:dyDescent="0.25">
      <c r="A8646" t="s">
        <v>488</v>
      </c>
      <c r="C8646" s="2" t="s">
        <v>12974</v>
      </c>
      <c r="D8646" s="2">
        <v>661</v>
      </c>
      <c r="E8646" s="7">
        <v>1929</v>
      </c>
      <c r="F8646" s="5" t="s">
        <v>5138</v>
      </c>
      <c r="H8646" s="5" t="s">
        <v>4741</v>
      </c>
      <c r="I8646" s="6" t="s">
        <v>4386</v>
      </c>
      <c r="J8646" s="6" t="s">
        <v>16372</v>
      </c>
      <c r="K8646" s="17">
        <v>1</v>
      </c>
      <c r="L8646" s="17" t="s">
        <v>7730</v>
      </c>
      <c r="M8646" s="9">
        <v>1.25</v>
      </c>
      <c r="N8646" s="9"/>
      <c r="O8646" s="21"/>
      <c r="Q8646" s="29"/>
      <c r="U8646" s="17"/>
      <c r="V8646" s="2" t="s">
        <v>2105</v>
      </c>
      <c r="Y8646" t="str">
        <f t="shared" si="540"/>
        <v/>
      </c>
      <c r="AA8646" t="str">
        <f t="shared" si="541"/>
        <v/>
      </c>
      <c r="AC8646" s="7"/>
      <c r="AD8646" t="s">
        <v>4386</v>
      </c>
      <c r="AE8646">
        <f t="shared" si="543"/>
        <v>0</v>
      </c>
      <c r="AG8646" s="2"/>
      <c r="AH8646" t="s">
        <v>4387</v>
      </c>
      <c r="AI8646" s="7" t="s">
        <v>4922</v>
      </c>
    </row>
    <row r="8647" spans="1:35" ht="11" customHeight="1" outlineLevel="1" x14ac:dyDescent="0.25">
      <c r="A8647" t="s">
        <v>488</v>
      </c>
      <c r="C8647" s="2" t="s">
        <v>12974</v>
      </c>
      <c r="D8647" s="2">
        <v>662</v>
      </c>
      <c r="E8647" s="7">
        <v>1929</v>
      </c>
      <c r="F8647" s="5" t="s">
        <v>5239</v>
      </c>
      <c r="H8647" s="5" t="s">
        <v>3278</v>
      </c>
      <c r="I8647" s="6" t="s">
        <v>4386</v>
      </c>
      <c r="J8647" s="6" t="s">
        <v>16372</v>
      </c>
      <c r="K8647" s="17">
        <v>1</v>
      </c>
      <c r="L8647" s="17" t="s">
        <v>7730</v>
      </c>
      <c r="M8647" s="9">
        <v>1.25</v>
      </c>
      <c r="N8647" s="9"/>
      <c r="O8647" s="21"/>
      <c r="Q8647" s="29"/>
      <c r="U8647" s="17"/>
      <c r="V8647" s="2" t="s">
        <v>2106</v>
      </c>
      <c r="Y8647" t="str">
        <f t="shared" si="540"/>
        <v/>
      </c>
      <c r="AA8647" t="str">
        <f t="shared" si="541"/>
        <v/>
      </c>
      <c r="AC8647" s="7"/>
      <c r="AD8647" t="s">
        <v>4386</v>
      </c>
      <c r="AE8647">
        <f t="shared" si="543"/>
        <v>0</v>
      </c>
      <c r="AG8647" s="2"/>
      <c r="AH8647" t="s">
        <v>4387</v>
      </c>
      <c r="AI8647" s="7" t="s">
        <v>4922</v>
      </c>
    </row>
    <row r="8648" spans="1:35" ht="11" customHeight="1" outlineLevel="1" x14ac:dyDescent="0.25">
      <c r="A8648" t="s">
        <v>488</v>
      </c>
      <c r="C8648" s="2" t="s">
        <v>12974</v>
      </c>
      <c r="D8648" s="2">
        <v>663</v>
      </c>
      <c r="E8648" s="7">
        <v>1929</v>
      </c>
      <c r="F8648" s="5" t="s">
        <v>2974</v>
      </c>
      <c r="H8648" s="5" t="s">
        <v>2074</v>
      </c>
      <c r="I8648" s="6" t="s">
        <v>4386</v>
      </c>
      <c r="J8648" s="6" t="s">
        <v>16372</v>
      </c>
      <c r="K8648" s="17">
        <v>1</v>
      </c>
      <c r="L8648" s="17" t="s">
        <v>7730</v>
      </c>
      <c r="M8648" s="9">
        <v>1.25</v>
      </c>
      <c r="N8648" s="9"/>
      <c r="O8648" s="21"/>
      <c r="Q8648" s="29"/>
      <c r="U8648" s="17"/>
      <c r="V8648" s="2" t="s">
        <v>2107</v>
      </c>
      <c r="Y8648" t="str">
        <f t="shared" si="540"/>
        <v/>
      </c>
      <c r="AA8648" t="str">
        <f t="shared" si="541"/>
        <v/>
      </c>
      <c r="AC8648" s="7"/>
      <c r="AD8648" t="s">
        <v>4386</v>
      </c>
      <c r="AE8648">
        <f t="shared" si="543"/>
        <v>0</v>
      </c>
      <c r="AG8648" s="2"/>
      <c r="AH8648" t="s">
        <v>4387</v>
      </c>
      <c r="AI8648" s="7" t="s">
        <v>4922</v>
      </c>
    </row>
    <row r="8649" spans="1:35" ht="11" customHeight="1" outlineLevel="1" collapsed="1" x14ac:dyDescent="0.25">
      <c r="A8649" t="s">
        <v>488</v>
      </c>
      <c r="C8649" s="2" t="s">
        <v>12974</v>
      </c>
      <c r="D8649" s="2">
        <v>664</v>
      </c>
      <c r="E8649" s="7">
        <v>1929</v>
      </c>
      <c r="F8649" s="5" t="s">
        <v>3421</v>
      </c>
      <c r="H8649" s="5" t="s">
        <v>3279</v>
      </c>
      <c r="I8649" s="6" t="s">
        <v>4386</v>
      </c>
      <c r="J8649" s="6" t="s">
        <v>16372</v>
      </c>
      <c r="K8649" s="17">
        <v>1</v>
      </c>
      <c r="L8649" s="17" t="s">
        <v>7732</v>
      </c>
      <c r="M8649" s="9"/>
      <c r="N8649" s="9"/>
      <c r="O8649" s="21"/>
      <c r="Q8649" s="29"/>
      <c r="U8649" s="17"/>
      <c r="V8649" s="2" t="s">
        <v>418</v>
      </c>
      <c r="Y8649" t="str">
        <f t="shared" si="540"/>
        <v/>
      </c>
      <c r="AA8649" t="str">
        <f t="shared" si="541"/>
        <v/>
      </c>
      <c r="AC8649" s="7"/>
      <c r="AD8649" t="s">
        <v>4386</v>
      </c>
      <c r="AE8649">
        <f t="shared" si="543"/>
        <v>0</v>
      </c>
      <c r="AG8649" s="2"/>
      <c r="AH8649" t="s">
        <v>4387</v>
      </c>
      <c r="AI8649" s="7" t="s">
        <v>4922</v>
      </c>
    </row>
    <row r="8650" spans="1:35" ht="11" customHeight="1" outlineLevel="1" x14ac:dyDescent="0.25">
      <c r="A8650" t="s">
        <v>488</v>
      </c>
      <c r="C8650" s="2" t="s">
        <v>12974</v>
      </c>
      <c r="D8650" s="2">
        <v>665</v>
      </c>
      <c r="E8650" s="7">
        <v>1929</v>
      </c>
      <c r="F8650" s="5" t="s">
        <v>1099</v>
      </c>
      <c r="H8650" s="5" t="s">
        <v>5030</v>
      </c>
      <c r="I8650" s="6" t="s">
        <v>4386</v>
      </c>
      <c r="J8650" s="6" t="s">
        <v>16371</v>
      </c>
      <c r="K8650" s="17">
        <v>1</v>
      </c>
      <c r="L8650" s="17" t="s">
        <v>7732</v>
      </c>
      <c r="M8650" s="9"/>
      <c r="N8650" s="9"/>
      <c r="O8650" s="21"/>
      <c r="Q8650" s="29"/>
      <c r="U8650" s="17"/>
      <c r="V8650" s="2" t="s">
        <v>6277</v>
      </c>
      <c r="Y8650" t="str">
        <f t="shared" si="540"/>
        <v/>
      </c>
      <c r="AA8650" t="str">
        <f t="shared" si="541"/>
        <v/>
      </c>
      <c r="AC8650" s="7"/>
      <c r="AD8650" t="s">
        <v>4386</v>
      </c>
      <c r="AE8650">
        <f t="shared" si="543"/>
        <v>0</v>
      </c>
      <c r="AG8650" s="2"/>
      <c r="AH8650" t="s">
        <v>4387</v>
      </c>
      <c r="AI8650" s="7" t="s">
        <v>4620</v>
      </c>
    </row>
    <row r="8651" spans="1:35" ht="11" customHeight="1" outlineLevel="1" x14ac:dyDescent="0.25">
      <c r="A8651" t="s">
        <v>488</v>
      </c>
      <c r="C8651" s="2" t="s">
        <v>12974</v>
      </c>
      <c r="D8651" s="2">
        <v>666</v>
      </c>
      <c r="E8651" s="7">
        <v>1929</v>
      </c>
      <c r="F8651" s="5" t="s">
        <v>5138</v>
      </c>
      <c r="H8651" s="5" t="s">
        <v>481</v>
      </c>
      <c r="I8651" s="6" t="s">
        <v>4386</v>
      </c>
      <c r="J8651" s="6" t="s">
        <v>16373</v>
      </c>
      <c r="K8651" s="17">
        <v>1</v>
      </c>
      <c r="L8651" s="17" t="s">
        <v>7730</v>
      </c>
      <c r="M8651" s="9">
        <v>0.25</v>
      </c>
      <c r="N8651" s="9"/>
      <c r="O8651" s="21"/>
      <c r="Q8651" s="29"/>
      <c r="U8651" s="17"/>
      <c r="V8651" s="2" t="s">
        <v>7968</v>
      </c>
      <c r="Y8651" t="str">
        <f t="shared" si="540"/>
        <v/>
      </c>
      <c r="AA8651" t="str">
        <f t="shared" si="541"/>
        <v/>
      </c>
      <c r="AC8651" s="7"/>
      <c r="AD8651" t="s">
        <v>4386</v>
      </c>
      <c r="AE8651">
        <f t="shared" si="543"/>
        <v>0</v>
      </c>
      <c r="AG8651" s="2"/>
      <c r="AH8651" t="s">
        <v>4387</v>
      </c>
      <c r="AI8651" s="7" t="s">
        <v>4610</v>
      </c>
    </row>
    <row r="8652" spans="1:35" ht="11" customHeight="1" outlineLevel="1" collapsed="1" x14ac:dyDescent="0.25">
      <c r="A8652" t="s">
        <v>488</v>
      </c>
      <c r="C8652" s="2" t="s">
        <v>12974</v>
      </c>
      <c r="D8652" s="2">
        <v>667</v>
      </c>
      <c r="E8652" s="7">
        <v>1929</v>
      </c>
      <c r="F8652" s="5" t="s">
        <v>5239</v>
      </c>
      <c r="H8652" s="5" t="s">
        <v>6486</v>
      </c>
      <c r="I8652" s="6" t="s">
        <v>4386</v>
      </c>
      <c r="J8652" s="6" t="s">
        <v>16373</v>
      </c>
      <c r="K8652" s="17">
        <v>1</v>
      </c>
      <c r="L8652" s="17" t="s">
        <v>7730</v>
      </c>
      <c r="M8652" s="9">
        <v>0.25</v>
      </c>
      <c r="N8652" s="9"/>
      <c r="O8652" s="21"/>
      <c r="Q8652" s="29"/>
      <c r="U8652" s="17"/>
      <c r="V8652" s="2" t="s">
        <v>7969</v>
      </c>
      <c r="Y8652" t="str">
        <f t="shared" si="540"/>
        <v/>
      </c>
      <c r="AA8652" t="str">
        <f t="shared" si="541"/>
        <v/>
      </c>
      <c r="AC8652" s="7"/>
      <c r="AD8652" t="s">
        <v>4386</v>
      </c>
      <c r="AE8652">
        <f t="shared" si="543"/>
        <v>0</v>
      </c>
      <c r="AG8652" s="2"/>
      <c r="AH8652" t="s">
        <v>4387</v>
      </c>
      <c r="AI8652" s="7" t="s">
        <v>4922</v>
      </c>
    </row>
    <row r="8653" spans="1:35" ht="11" customHeight="1" outlineLevel="1" x14ac:dyDescent="0.25">
      <c r="A8653" t="s">
        <v>488</v>
      </c>
      <c r="C8653" s="2" t="s">
        <v>12974</v>
      </c>
      <c r="D8653" s="2">
        <v>668</v>
      </c>
      <c r="E8653" s="7">
        <v>1929</v>
      </c>
      <c r="F8653" s="5" t="s">
        <v>2974</v>
      </c>
      <c r="H8653" s="5" t="s">
        <v>5031</v>
      </c>
      <c r="I8653" s="6" t="s">
        <v>4386</v>
      </c>
      <c r="J8653" s="6" t="s">
        <v>16373</v>
      </c>
      <c r="K8653" s="17">
        <v>1</v>
      </c>
      <c r="L8653" s="17" t="s">
        <v>7730</v>
      </c>
      <c r="M8653" s="9">
        <v>0.25</v>
      </c>
      <c r="N8653" s="9"/>
      <c r="O8653" s="21"/>
      <c r="Q8653" s="29"/>
      <c r="U8653" s="17"/>
      <c r="V8653" s="2" t="s">
        <v>2513</v>
      </c>
      <c r="Y8653" t="str">
        <f t="shared" si="540"/>
        <v/>
      </c>
      <c r="AA8653" t="str">
        <f t="shared" si="541"/>
        <v/>
      </c>
      <c r="AC8653" s="7"/>
      <c r="AD8653" t="s">
        <v>4386</v>
      </c>
      <c r="AE8653">
        <f t="shared" si="543"/>
        <v>0</v>
      </c>
      <c r="AG8653" s="2"/>
      <c r="AH8653" t="s">
        <v>4387</v>
      </c>
      <c r="AI8653" s="7" t="s">
        <v>4620</v>
      </c>
    </row>
    <row r="8654" spans="1:35" ht="11" customHeight="1" outlineLevel="1" x14ac:dyDescent="0.25">
      <c r="A8654" t="s">
        <v>488</v>
      </c>
      <c r="C8654" s="2" t="s">
        <v>12974</v>
      </c>
      <c r="D8654" s="2">
        <v>669</v>
      </c>
      <c r="E8654" s="7">
        <v>1929</v>
      </c>
      <c r="F8654" s="5" t="s">
        <v>5279</v>
      </c>
      <c r="H8654" s="5" t="s">
        <v>2789</v>
      </c>
      <c r="I8654" s="6" t="s">
        <v>4386</v>
      </c>
      <c r="J8654" s="6" t="s">
        <v>16373</v>
      </c>
      <c r="K8654" s="17">
        <v>1</v>
      </c>
      <c r="L8654" s="17" t="s">
        <v>7730</v>
      </c>
      <c r="M8654" s="9">
        <v>0.25</v>
      </c>
      <c r="N8654" s="9"/>
      <c r="O8654" s="21"/>
      <c r="Q8654" s="29"/>
      <c r="U8654" s="17"/>
      <c r="V8654" s="2" t="s">
        <v>4834</v>
      </c>
      <c r="Y8654" t="str">
        <f t="shared" si="540"/>
        <v/>
      </c>
      <c r="AA8654" t="str">
        <f t="shared" si="541"/>
        <v/>
      </c>
      <c r="AC8654" s="7"/>
      <c r="AD8654" t="s">
        <v>4386</v>
      </c>
      <c r="AE8654">
        <f t="shared" si="543"/>
        <v>0</v>
      </c>
      <c r="AG8654" s="2"/>
      <c r="AH8654" t="s">
        <v>4387</v>
      </c>
      <c r="AI8654" s="7" t="s">
        <v>4610</v>
      </c>
    </row>
    <row r="8655" spans="1:35" ht="11" customHeight="1" outlineLevel="1" x14ac:dyDescent="0.25">
      <c r="A8655" t="s">
        <v>488</v>
      </c>
      <c r="C8655" s="2" t="s">
        <v>12974</v>
      </c>
      <c r="D8655" s="2">
        <v>670</v>
      </c>
      <c r="E8655" s="7">
        <v>1929</v>
      </c>
      <c r="F8655" s="5" t="s">
        <v>1640</v>
      </c>
      <c r="H8655" s="5" t="s">
        <v>3313</v>
      </c>
      <c r="I8655" s="6" t="s">
        <v>4386</v>
      </c>
      <c r="J8655" s="6" t="s">
        <v>16373</v>
      </c>
      <c r="K8655" s="17">
        <v>1</v>
      </c>
      <c r="L8655" s="17" t="s">
        <v>7730</v>
      </c>
      <c r="M8655" s="9">
        <v>1</v>
      </c>
      <c r="N8655" s="9"/>
      <c r="O8655" s="21"/>
      <c r="Q8655" s="29"/>
      <c r="U8655" s="17"/>
      <c r="V8655" s="2" t="s">
        <v>6760</v>
      </c>
      <c r="Y8655" t="str">
        <f t="shared" si="540"/>
        <v/>
      </c>
      <c r="AA8655" t="str">
        <f t="shared" si="541"/>
        <v/>
      </c>
      <c r="AC8655" s="7"/>
      <c r="AD8655" t="s">
        <v>4386</v>
      </c>
      <c r="AE8655">
        <f t="shared" si="543"/>
        <v>0</v>
      </c>
      <c r="AG8655" s="2"/>
      <c r="AH8655" t="s">
        <v>4387</v>
      </c>
      <c r="AI8655" s="7" t="s">
        <v>4610</v>
      </c>
    </row>
    <row r="8656" spans="1:35" ht="11" customHeight="1" outlineLevel="1" x14ac:dyDescent="0.25">
      <c r="A8656" t="s">
        <v>488</v>
      </c>
      <c r="C8656" s="2" t="s">
        <v>12974</v>
      </c>
      <c r="D8656" s="2" t="s">
        <v>8310</v>
      </c>
      <c r="E8656" s="7">
        <v>1929</v>
      </c>
      <c r="F8656" s="5" t="s">
        <v>21931</v>
      </c>
      <c r="H8656" s="5" t="s">
        <v>3313</v>
      </c>
      <c r="I8656" s="6" t="s">
        <v>4386</v>
      </c>
      <c r="J8656" s="6" t="s">
        <v>16373</v>
      </c>
      <c r="K8656" s="17">
        <v>1</v>
      </c>
      <c r="L8656" s="17" t="s">
        <v>7732</v>
      </c>
      <c r="M8656" s="9"/>
      <c r="N8656" s="9"/>
      <c r="O8656" s="21"/>
      <c r="Q8656" s="29"/>
      <c r="U8656" s="17"/>
      <c r="V8656" s="2" t="s">
        <v>5032</v>
      </c>
      <c r="Y8656" t="str">
        <f t="shared" si="540"/>
        <v/>
      </c>
      <c r="AA8656" t="str">
        <f t="shared" si="541"/>
        <v/>
      </c>
      <c r="AC8656" s="7"/>
      <c r="AD8656" t="s">
        <v>4386</v>
      </c>
      <c r="AE8656">
        <f t="shared" si="543"/>
        <v>0</v>
      </c>
      <c r="AG8656" s="2"/>
      <c r="AH8656" t="s">
        <v>4387</v>
      </c>
      <c r="AI8656" s="7" t="s">
        <v>5041</v>
      </c>
    </row>
    <row r="8657" spans="1:35" ht="11" customHeight="1" outlineLevel="1" x14ac:dyDescent="0.25">
      <c r="A8657" t="s">
        <v>488</v>
      </c>
      <c r="C8657" s="2" t="s">
        <v>12974</v>
      </c>
      <c r="D8657" s="2">
        <v>672</v>
      </c>
      <c r="E8657" s="7">
        <v>1929</v>
      </c>
      <c r="F8657" s="5" t="s">
        <v>1099</v>
      </c>
      <c r="H8657" s="5" t="s">
        <v>5033</v>
      </c>
      <c r="I8657" s="6" t="s">
        <v>4386</v>
      </c>
      <c r="J8657" s="6" t="s">
        <v>16373</v>
      </c>
      <c r="K8657" s="17">
        <v>1</v>
      </c>
      <c r="L8657" s="17" t="s">
        <v>7730</v>
      </c>
      <c r="M8657" s="9">
        <v>1</v>
      </c>
      <c r="N8657" s="9"/>
      <c r="O8657" s="21"/>
      <c r="Q8657" s="29"/>
      <c r="U8657" s="17"/>
      <c r="V8657" s="2" t="s">
        <v>6762</v>
      </c>
      <c r="Y8657" t="str">
        <f t="shared" si="540"/>
        <v/>
      </c>
      <c r="AA8657" t="str">
        <f t="shared" si="541"/>
        <v/>
      </c>
      <c r="AC8657" s="7"/>
      <c r="AD8657" t="s">
        <v>4386</v>
      </c>
      <c r="AE8657">
        <f t="shared" si="543"/>
        <v>0</v>
      </c>
      <c r="AG8657" s="2"/>
      <c r="AH8657" t="s">
        <v>4387</v>
      </c>
      <c r="AI8657" s="7" t="s">
        <v>4922</v>
      </c>
    </row>
    <row r="8658" spans="1:35" ht="11" customHeight="1" outlineLevel="1" x14ac:dyDescent="0.25">
      <c r="A8658" t="s">
        <v>488</v>
      </c>
      <c r="C8658" s="2" t="s">
        <v>12974</v>
      </c>
      <c r="D8658" s="2">
        <v>673</v>
      </c>
      <c r="E8658" s="7">
        <v>1929</v>
      </c>
      <c r="F8658" s="5" t="s">
        <v>631</v>
      </c>
      <c r="H8658" s="5" t="s">
        <v>5034</v>
      </c>
      <c r="I8658" s="6" t="s">
        <v>4386</v>
      </c>
      <c r="J8658" s="6" t="s">
        <v>16373</v>
      </c>
      <c r="K8658" s="17">
        <v>1</v>
      </c>
      <c r="L8658" s="17" t="s">
        <v>7732</v>
      </c>
      <c r="M8658" s="9"/>
      <c r="N8658" s="9"/>
      <c r="O8658" s="21"/>
      <c r="Q8658" s="29"/>
      <c r="U8658" s="17"/>
      <c r="V8658" s="2" t="s">
        <v>5602</v>
      </c>
      <c r="X8658" t="s">
        <v>7732</v>
      </c>
      <c r="Y8658" t="str">
        <f t="shared" si="540"/>
        <v/>
      </c>
      <c r="AA8658" t="str">
        <f t="shared" si="541"/>
        <v/>
      </c>
      <c r="AC8658" s="7"/>
      <c r="AD8658" t="s">
        <v>4386</v>
      </c>
      <c r="AE8658">
        <f t="shared" si="543"/>
        <v>0</v>
      </c>
      <c r="AG8658" s="2"/>
      <c r="AH8658" t="s">
        <v>4387</v>
      </c>
      <c r="AI8658" s="7" t="s">
        <v>4922</v>
      </c>
    </row>
    <row r="8659" spans="1:35" ht="11" customHeight="1" outlineLevel="1" collapsed="1" x14ac:dyDescent="0.25">
      <c r="A8659" t="s">
        <v>488</v>
      </c>
      <c r="C8659" s="2" t="s">
        <v>12974</v>
      </c>
      <c r="D8659" s="2">
        <v>674</v>
      </c>
      <c r="E8659" s="7">
        <v>1929</v>
      </c>
      <c r="F8659" s="5" t="s">
        <v>815</v>
      </c>
      <c r="H8659" s="5" t="s">
        <v>5483</v>
      </c>
      <c r="I8659" s="6" t="s">
        <v>4386</v>
      </c>
      <c r="J8659" s="6" t="s">
        <v>16373</v>
      </c>
      <c r="K8659" s="17">
        <v>1</v>
      </c>
      <c r="L8659" s="17" t="s">
        <v>7730</v>
      </c>
      <c r="M8659" s="9">
        <v>2.1</v>
      </c>
      <c r="N8659" s="9"/>
      <c r="O8659" s="21"/>
      <c r="Q8659" s="29"/>
      <c r="U8659" s="17"/>
      <c r="V8659" s="2" t="s">
        <v>5603</v>
      </c>
      <c r="Y8659" t="str">
        <f t="shared" si="540"/>
        <v/>
      </c>
      <c r="AA8659" t="str">
        <f t="shared" si="541"/>
        <v/>
      </c>
      <c r="AC8659" s="7"/>
      <c r="AD8659" t="s">
        <v>4386</v>
      </c>
      <c r="AE8659">
        <f t="shared" si="543"/>
        <v>0</v>
      </c>
      <c r="AG8659" s="2"/>
      <c r="AH8659" t="s">
        <v>4387</v>
      </c>
      <c r="AI8659" s="7" t="s">
        <v>4922</v>
      </c>
    </row>
    <row r="8660" spans="1:35" ht="11" customHeight="1" outlineLevel="1" x14ac:dyDescent="0.25">
      <c r="A8660" t="s">
        <v>488</v>
      </c>
      <c r="C8660" s="2" t="s">
        <v>12974</v>
      </c>
      <c r="D8660" s="2" t="s">
        <v>4062</v>
      </c>
      <c r="E8660" s="7">
        <v>1929</v>
      </c>
      <c r="F8660" s="5" t="s">
        <v>3421</v>
      </c>
      <c r="H8660" s="5" t="s">
        <v>4389</v>
      </c>
      <c r="I8660" s="6" t="s">
        <v>4386</v>
      </c>
      <c r="J8660" s="6"/>
      <c r="K8660" s="17">
        <v>3</v>
      </c>
      <c r="L8660" s="17" t="s">
        <v>20075</v>
      </c>
      <c r="M8660" s="9"/>
      <c r="N8660" s="9"/>
      <c r="O8660" s="21"/>
      <c r="Q8660" s="29"/>
      <c r="U8660" s="17"/>
      <c r="V8660" s="2" t="s">
        <v>4388</v>
      </c>
      <c r="Y8660" t="str">
        <f t="shared" si="540"/>
        <v/>
      </c>
      <c r="AA8660" t="str">
        <f t="shared" si="541"/>
        <v/>
      </c>
      <c r="AC8660" s="7"/>
      <c r="AD8660" t="s">
        <v>4386</v>
      </c>
      <c r="AE8660">
        <f t="shared" si="543"/>
        <v>0</v>
      </c>
      <c r="AG8660" s="2"/>
      <c r="AH8660" t="s">
        <v>4387</v>
      </c>
      <c r="AI8660" s="7" t="s">
        <v>4620</v>
      </c>
    </row>
    <row r="8661" spans="1:35" ht="11" customHeight="1" outlineLevel="1" x14ac:dyDescent="0.25">
      <c r="A8661" t="s">
        <v>488</v>
      </c>
      <c r="C8661" s="2" t="s">
        <v>12974</v>
      </c>
      <c r="D8661" s="2" t="s">
        <v>4062</v>
      </c>
      <c r="E8661" s="7">
        <v>1929</v>
      </c>
      <c r="F8661" s="5" t="s">
        <v>3421</v>
      </c>
      <c r="H8661" s="5" t="s">
        <v>4389</v>
      </c>
      <c r="I8661" s="6" t="s">
        <v>4386</v>
      </c>
      <c r="J8661" s="6"/>
      <c r="K8661" s="17">
        <v>3</v>
      </c>
      <c r="L8661" s="17" t="s">
        <v>20075</v>
      </c>
      <c r="M8661" s="9"/>
      <c r="N8661" s="9"/>
      <c r="O8661" s="21"/>
      <c r="Q8661" s="29"/>
      <c r="U8661" s="17"/>
      <c r="V8661" s="2" t="s">
        <v>4390</v>
      </c>
      <c r="Y8661" t="str">
        <f t="shared" si="540"/>
        <v/>
      </c>
      <c r="AA8661" t="str">
        <f t="shared" si="541"/>
        <v/>
      </c>
      <c r="AC8661" s="7"/>
      <c r="AD8661" t="s">
        <v>4386</v>
      </c>
      <c r="AE8661">
        <f t="shared" si="543"/>
        <v>0</v>
      </c>
      <c r="AG8661" s="2"/>
      <c r="AH8661" t="s">
        <v>4387</v>
      </c>
      <c r="AI8661" s="7" t="s">
        <v>4610</v>
      </c>
    </row>
    <row r="8662" spans="1:35" ht="11" customHeight="1" outlineLevel="1" x14ac:dyDescent="0.25">
      <c r="A8662" t="s">
        <v>488</v>
      </c>
      <c r="C8662" s="2" t="s">
        <v>12974</v>
      </c>
      <c r="D8662" s="2" t="s">
        <v>4062</v>
      </c>
      <c r="E8662" s="7">
        <v>1929</v>
      </c>
      <c r="F8662" s="5" t="s">
        <v>21932</v>
      </c>
      <c r="H8662" s="5" t="s">
        <v>4389</v>
      </c>
      <c r="I8662" s="6" t="s">
        <v>4386</v>
      </c>
      <c r="J8662" s="6"/>
      <c r="K8662" s="17">
        <v>3</v>
      </c>
      <c r="L8662" s="17" t="s">
        <v>20075</v>
      </c>
      <c r="M8662" s="9"/>
      <c r="N8662" s="9"/>
      <c r="O8662" s="21"/>
      <c r="Q8662" s="29"/>
      <c r="U8662" s="17"/>
      <c r="V8662" s="2" t="s">
        <v>4391</v>
      </c>
      <c r="Y8662" t="str">
        <f t="shared" si="540"/>
        <v/>
      </c>
      <c r="AA8662" t="str">
        <f t="shared" si="541"/>
        <v/>
      </c>
      <c r="AC8662" s="7"/>
      <c r="AD8662" t="s">
        <v>4386</v>
      </c>
      <c r="AE8662">
        <f t="shared" si="543"/>
        <v>0</v>
      </c>
      <c r="AG8662" s="2"/>
      <c r="AH8662" t="s">
        <v>4387</v>
      </c>
      <c r="AI8662" s="7" t="s">
        <v>5041</v>
      </c>
    </row>
    <row r="8663" spans="1:35" ht="11" customHeight="1" outlineLevel="1" x14ac:dyDescent="0.25">
      <c r="A8663" t="s">
        <v>488</v>
      </c>
      <c r="C8663" s="2" t="s">
        <v>12974</v>
      </c>
      <c r="D8663" s="2" t="s">
        <v>4062</v>
      </c>
      <c r="E8663" s="7">
        <v>1929</v>
      </c>
      <c r="F8663" s="5" t="s">
        <v>5140</v>
      </c>
      <c r="H8663" s="5" t="s">
        <v>3207</v>
      </c>
      <c r="I8663" s="6" t="s">
        <v>4386</v>
      </c>
      <c r="J8663" s="6"/>
      <c r="K8663" s="17">
        <v>3</v>
      </c>
      <c r="L8663" s="17" t="s">
        <v>20075</v>
      </c>
      <c r="M8663" s="9"/>
      <c r="N8663" s="9"/>
      <c r="O8663" s="21"/>
      <c r="Q8663" s="29"/>
      <c r="U8663" s="17"/>
      <c r="V8663" s="2" t="s">
        <v>3206</v>
      </c>
      <c r="Y8663" t="str">
        <f t="shared" si="540"/>
        <v/>
      </c>
      <c r="AA8663" t="str">
        <f t="shared" si="541"/>
        <v/>
      </c>
      <c r="AC8663" s="7"/>
      <c r="AD8663" t="s">
        <v>4386</v>
      </c>
      <c r="AE8663">
        <f t="shared" si="543"/>
        <v>0</v>
      </c>
      <c r="AG8663" s="2"/>
      <c r="AH8663" t="s">
        <v>4387</v>
      </c>
      <c r="AI8663" s="7" t="s">
        <v>4922</v>
      </c>
    </row>
    <row r="8664" spans="1:35" ht="11" customHeight="1" outlineLevel="1" collapsed="1" x14ac:dyDescent="0.25">
      <c r="A8664" t="s">
        <v>488</v>
      </c>
      <c r="C8664" s="2" t="s">
        <v>12974</v>
      </c>
      <c r="D8664" s="2" t="s">
        <v>4062</v>
      </c>
      <c r="E8664" s="7">
        <v>1929</v>
      </c>
      <c r="F8664" s="5" t="s">
        <v>21933</v>
      </c>
      <c r="H8664" s="5" t="s">
        <v>3207</v>
      </c>
      <c r="I8664" s="6" t="s">
        <v>4386</v>
      </c>
      <c r="J8664" s="6"/>
      <c r="K8664" s="17">
        <v>3</v>
      </c>
      <c r="L8664" s="17" t="s">
        <v>20075</v>
      </c>
      <c r="M8664" s="9"/>
      <c r="N8664" s="9"/>
      <c r="O8664" s="21"/>
      <c r="Q8664" s="29"/>
      <c r="U8664" s="17"/>
      <c r="V8664" s="2" t="s">
        <v>3208</v>
      </c>
      <c r="Y8664" t="str">
        <f t="shared" si="540"/>
        <v/>
      </c>
      <c r="AA8664" t="str">
        <f t="shared" si="541"/>
        <v/>
      </c>
      <c r="AC8664" s="7"/>
      <c r="AD8664" t="s">
        <v>4386</v>
      </c>
      <c r="AE8664">
        <f t="shared" si="543"/>
        <v>0</v>
      </c>
      <c r="AG8664" s="2"/>
      <c r="AH8664" t="s">
        <v>4387</v>
      </c>
      <c r="AI8664" s="7" t="s">
        <v>4620</v>
      </c>
    </row>
    <row r="8665" spans="1:35" ht="11" customHeight="1" outlineLevel="1" x14ac:dyDescent="0.25">
      <c r="A8665" t="s">
        <v>488</v>
      </c>
      <c r="C8665" s="2" t="s">
        <v>12974</v>
      </c>
      <c r="D8665" s="2" t="s">
        <v>4062</v>
      </c>
      <c r="E8665" s="7">
        <v>1929</v>
      </c>
      <c r="F8665" s="5" t="s">
        <v>5140</v>
      </c>
      <c r="H8665" s="5" t="s">
        <v>3207</v>
      </c>
      <c r="I8665" s="6" t="s">
        <v>4386</v>
      </c>
      <c r="J8665" s="6"/>
      <c r="K8665" s="17">
        <v>3</v>
      </c>
      <c r="L8665" s="17" t="s">
        <v>20075</v>
      </c>
      <c r="M8665" s="9"/>
      <c r="N8665" s="9"/>
      <c r="O8665" s="21"/>
      <c r="Q8665" s="29"/>
      <c r="U8665" s="17"/>
      <c r="V8665" s="2" t="s">
        <v>3209</v>
      </c>
      <c r="Y8665" t="str">
        <f t="shared" si="540"/>
        <v/>
      </c>
      <c r="AA8665" t="str">
        <f t="shared" si="541"/>
        <v/>
      </c>
      <c r="AC8665" s="7"/>
      <c r="AD8665" t="s">
        <v>4386</v>
      </c>
      <c r="AE8665">
        <f t="shared" si="543"/>
        <v>0</v>
      </c>
      <c r="AG8665" s="2"/>
      <c r="AH8665" t="s">
        <v>4387</v>
      </c>
      <c r="AI8665" s="7" t="s">
        <v>4922</v>
      </c>
    </row>
    <row r="8666" spans="1:35" ht="11" customHeight="1" outlineLevel="1" x14ac:dyDescent="0.25">
      <c r="A8666" t="s">
        <v>488</v>
      </c>
      <c r="C8666" s="2" t="s">
        <v>12974</v>
      </c>
      <c r="D8666" s="2" t="s">
        <v>4062</v>
      </c>
      <c r="E8666" s="7">
        <v>1929</v>
      </c>
      <c r="F8666" s="5" t="s">
        <v>21933</v>
      </c>
      <c r="H8666" s="5" t="s">
        <v>3207</v>
      </c>
      <c r="I8666" s="6" t="s">
        <v>4386</v>
      </c>
      <c r="J8666" s="6"/>
      <c r="K8666" s="17">
        <v>3</v>
      </c>
      <c r="L8666" s="17" t="s">
        <v>20075</v>
      </c>
      <c r="M8666" s="9"/>
      <c r="N8666" s="9"/>
      <c r="O8666" s="21"/>
      <c r="Q8666" s="29"/>
      <c r="U8666" s="17"/>
      <c r="V8666" s="2" t="s">
        <v>3210</v>
      </c>
      <c r="Y8666" t="str">
        <f t="shared" si="540"/>
        <v/>
      </c>
      <c r="AA8666" t="str">
        <f t="shared" si="541"/>
        <v/>
      </c>
      <c r="AC8666" s="7"/>
      <c r="AD8666" t="s">
        <v>4386</v>
      </c>
      <c r="AE8666">
        <f t="shared" si="543"/>
        <v>0</v>
      </c>
      <c r="AG8666" s="2"/>
      <c r="AH8666" t="s">
        <v>4387</v>
      </c>
      <c r="AI8666" s="7" t="s">
        <v>4620</v>
      </c>
    </row>
    <row r="8667" spans="1:35" ht="11" customHeight="1" outlineLevel="1" x14ac:dyDescent="0.25">
      <c r="A8667" t="s">
        <v>488</v>
      </c>
      <c r="C8667" s="2" t="s">
        <v>12974</v>
      </c>
      <c r="D8667" s="2" t="s">
        <v>4062</v>
      </c>
      <c r="E8667" s="7">
        <v>1929</v>
      </c>
      <c r="F8667" s="5" t="s">
        <v>5140</v>
      </c>
      <c r="H8667" s="5" t="s">
        <v>3211</v>
      </c>
      <c r="I8667" s="6" t="s">
        <v>4386</v>
      </c>
      <c r="J8667" s="6"/>
      <c r="K8667" s="17">
        <v>3</v>
      </c>
      <c r="L8667" s="17" t="s">
        <v>20075</v>
      </c>
      <c r="M8667" s="9"/>
      <c r="N8667" s="9"/>
      <c r="O8667" s="21"/>
      <c r="Q8667" s="29"/>
      <c r="U8667" s="17"/>
      <c r="V8667" s="2" t="s">
        <v>3212</v>
      </c>
      <c r="Y8667" t="str">
        <f t="shared" si="540"/>
        <v/>
      </c>
      <c r="AA8667" t="str">
        <f t="shared" si="541"/>
        <v/>
      </c>
      <c r="AC8667" s="7"/>
      <c r="AD8667" t="s">
        <v>4386</v>
      </c>
      <c r="AE8667">
        <f t="shared" si="543"/>
        <v>0</v>
      </c>
      <c r="AG8667" s="2"/>
      <c r="AH8667" t="s">
        <v>4387</v>
      </c>
      <c r="AI8667" s="7" t="s">
        <v>4922</v>
      </c>
    </row>
    <row r="8668" spans="1:35" ht="11" customHeight="1" outlineLevel="1" x14ac:dyDescent="0.25">
      <c r="A8668" t="s">
        <v>488</v>
      </c>
      <c r="C8668" s="2" t="s">
        <v>12974</v>
      </c>
      <c r="D8668" s="2" t="s">
        <v>4062</v>
      </c>
      <c r="E8668" s="7">
        <v>1929</v>
      </c>
      <c r="F8668" s="5" t="s">
        <v>21933</v>
      </c>
      <c r="H8668" s="5" t="s">
        <v>3211</v>
      </c>
      <c r="I8668" s="6" t="s">
        <v>4386</v>
      </c>
      <c r="J8668" s="6"/>
      <c r="K8668" s="17">
        <v>3</v>
      </c>
      <c r="L8668" s="17" t="s">
        <v>20075</v>
      </c>
      <c r="M8668" s="9"/>
      <c r="N8668" s="9"/>
      <c r="O8668" s="21"/>
      <c r="Q8668" s="29"/>
      <c r="U8668" s="17"/>
      <c r="V8668" s="2" t="s">
        <v>3212</v>
      </c>
      <c r="Y8668" t="str">
        <f t="shared" ref="Y8668:Y8731" si="544">IF(COUNTIF(F8668,"*fdc*"),1,"")</f>
        <v/>
      </c>
      <c r="AA8668" t="str">
        <f t="shared" ref="AA8668:AA8731" si="545">IF(COUNTIF(F8668,"*s/s*"),1,"")</f>
        <v/>
      </c>
      <c r="AC8668" s="7"/>
      <c r="AD8668" t="s">
        <v>4386</v>
      </c>
      <c r="AE8668">
        <f t="shared" si="543"/>
        <v>0</v>
      </c>
      <c r="AG8668" s="2"/>
      <c r="AH8668" t="s">
        <v>4387</v>
      </c>
      <c r="AI8668" s="7" t="s">
        <v>4620</v>
      </c>
    </row>
    <row r="8669" spans="1:35" ht="11" customHeight="1" outlineLevel="1" x14ac:dyDescent="0.25">
      <c r="A8669" t="s">
        <v>488</v>
      </c>
      <c r="C8669" s="2" t="s">
        <v>12974</v>
      </c>
      <c r="D8669" s="2">
        <v>676</v>
      </c>
      <c r="E8669" s="7">
        <v>1929</v>
      </c>
      <c r="F8669" s="5" t="s">
        <v>5138</v>
      </c>
      <c r="H8669" s="5" t="s">
        <v>481</v>
      </c>
      <c r="I8669" s="6" t="s">
        <v>4386</v>
      </c>
      <c r="J8669" s="6" t="s">
        <v>16419</v>
      </c>
      <c r="K8669" s="17">
        <v>1</v>
      </c>
      <c r="L8669" s="17" t="s">
        <v>7730</v>
      </c>
      <c r="M8669" s="9">
        <v>0.65</v>
      </c>
      <c r="N8669" s="9"/>
      <c r="O8669" s="21"/>
      <c r="Q8669" s="29"/>
      <c r="U8669" s="17"/>
      <c r="V8669" s="2" t="s">
        <v>4464</v>
      </c>
      <c r="X8669" t="s">
        <v>7732</v>
      </c>
      <c r="Y8669" t="str">
        <f t="shared" si="544"/>
        <v/>
      </c>
      <c r="AA8669" t="str">
        <f t="shared" si="545"/>
        <v/>
      </c>
      <c r="AC8669" s="7"/>
      <c r="AD8669" t="s">
        <v>4386</v>
      </c>
      <c r="AE8669">
        <f t="shared" ref="AE8669:AE8700" si="546">COUNTIF(I8669,"*Fuji*")</f>
        <v>0</v>
      </c>
      <c r="AG8669" s="2"/>
      <c r="AH8669" t="s">
        <v>4387</v>
      </c>
      <c r="AI8669" s="7" t="s">
        <v>4610</v>
      </c>
    </row>
    <row r="8670" spans="1:35" ht="11" customHeight="1" outlineLevel="1" x14ac:dyDescent="0.25">
      <c r="A8670" t="s">
        <v>488</v>
      </c>
      <c r="C8670" s="2" t="s">
        <v>12974</v>
      </c>
      <c r="D8670" s="2">
        <v>677</v>
      </c>
      <c r="E8670" s="7">
        <v>1929</v>
      </c>
      <c r="F8670" s="5" t="s">
        <v>5239</v>
      </c>
      <c r="H8670" s="5" t="s">
        <v>6486</v>
      </c>
      <c r="I8670" s="6" t="s">
        <v>4386</v>
      </c>
      <c r="J8670" s="6" t="s">
        <v>16419</v>
      </c>
      <c r="K8670" s="17">
        <v>1</v>
      </c>
      <c r="L8670" s="17" t="s">
        <v>7730</v>
      </c>
      <c r="M8670" s="9">
        <v>0.65</v>
      </c>
      <c r="N8670" s="9"/>
      <c r="O8670" s="21"/>
      <c r="Q8670" s="29"/>
      <c r="U8670" s="17"/>
      <c r="V8670" s="2" t="s">
        <v>6120</v>
      </c>
      <c r="Y8670" t="str">
        <f t="shared" si="544"/>
        <v/>
      </c>
      <c r="AA8670" t="str">
        <f t="shared" si="545"/>
        <v/>
      </c>
      <c r="AC8670" s="7"/>
      <c r="AD8670" t="s">
        <v>4386</v>
      </c>
      <c r="AE8670">
        <f t="shared" si="546"/>
        <v>0</v>
      </c>
      <c r="AG8670" s="2"/>
      <c r="AH8670" t="s">
        <v>4387</v>
      </c>
      <c r="AI8670" s="7" t="s">
        <v>4610</v>
      </c>
    </row>
    <row r="8671" spans="1:35" ht="11" customHeight="1" outlineLevel="1" x14ac:dyDescent="0.25">
      <c r="A8671" t="s">
        <v>488</v>
      </c>
      <c r="C8671" s="2" t="s">
        <v>12974</v>
      </c>
      <c r="D8671" s="2" t="s">
        <v>4062</v>
      </c>
      <c r="E8671" s="7">
        <v>1930</v>
      </c>
      <c r="F8671" s="5" t="s">
        <v>5239</v>
      </c>
      <c r="H8671" s="5" t="s">
        <v>6125</v>
      </c>
      <c r="I8671" s="6" t="s">
        <v>4386</v>
      </c>
      <c r="J8671" s="6"/>
      <c r="K8671" s="17">
        <v>3</v>
      </c>
      <c r="L8671" s="17" t="s">
        <v>20075</v>
      </c>
      <c r="M8671" s="9"/>
      <c r="N8671" s="9"/>
      <c r="O8671" s="21"/>
      <c r="Q8671" s="29"/>
      <c r="U8671" s="17"/>
      <c r="V8671" s="2" t="s">
        <v>5035</v>
      </c>
      <c r="Y8671" t="str">
        <f t="shared" si="544"/>
        <v/>
      </c>
      <c r="AA8671" t="str">
        <f t="shared" si="545"/>
        <v/>
      </c>
      <c r="AC8671" s="7"/>
      <c r="AD8671" t="s">
        <v>4386</v>
      </c>
      <c r="AE8671">
        <f t="shared" si="546"/>
        <v>0</v>
      </c>
      <c r="AG8671" s="2"/>
      <c r="AH8671" t="s">
        <v>4387</v>
      </c>
      <c r="AI8671" s="7" t="s">
        <v>4610</v>
      </c>
    </row>
    <row r="8672" spans="1:35" ht="11" customHeight="1" outlineLevel="1" x14ac:dyDescent="0.25">
      <c r="A8672" t="s">
        <v>488</v>
      </c>
      <c r="C8672" s="2" t="s">
        <v>12974</v>
      </c>
      <c r="D8672" s="2">
        <v>678</v>
      </c>
      <c r="E8672" s="7">
        <v>1929</v>
      </c>
      <c r="F8672" s="5" t="s">
        <v>2974</v>
      </c>
      <c r="H8672" s="5" t="s">
        <v>5031</v>
      </c>
      <c r="I8672" s="6" t="s">
        <v>4386</v>
      </c>
      <c r="J8672" s="6" t="s">
        <v>16419</v>
      </c>
      <c r="K8672" s="17">
        <v>1</v>
      </c>
      <c r="L8672" s="17" t="s">
        <v>7730</v>
      </c>
      <c r="M8672" s="9">
        <v>1.3</v>
      </c>
      <c r="N8672" s="9"/>
      <c r="O8672" s="21"/>
      <c r="Q8672" s="29"/>
      <c r="U8672" s="17"/>
      <c r="V8672" s="2" t="s">
        <v>7970</v>
      </c>
      <c r="Y8672" t="str">
        <f t="shared" si="544"/>
        <v/>
      </c>
      <c r="AA8672" t="str">
        <f t="shared" si="545"/>
        <v/>
      </c>
      <c r="AC8672" s="7"/>
      <c r="AD8672" t="s">
        <v>4386</v>
      </c>
      <c r="AE8672">
        <f t="shared" si="546"/>
        <v>0</v>
      </c>
      <c r="AG8672" s="2"/>
      <c r="AH8672" t="s">
        <v>4387</v>
      </c>
      <c r="AI8672" s="7" t="s">
        <v>4922</v>
      </c>
    </row>
    <row r="8673" spans="1:35" ht="11" customHeight="1" outlineLevel="1" x14ac:dyDescent="0.25">
      <c r="A8673" t="s">
        <v>488</v>
      </c>
      <c r="C8673" s="2" t="s">
        <v>12974</v>
      </c>
      <c r="D8673" s="2" t="s">
        <v>4062</v>
      </c>
      <c r="E8673" s="7">
        <v>1930</v>
      </c>
      <c r="F8673" s="5" t="s">
        <v>2974</v>
      </c>
      <c r="H8673" s="5" t="s">
        <v>2291</v>
      </c>
      <c r="I8673" s="6" t="s">
        <v>4386</v>
      </c>
      <c r="J8673" s="6"/>
      <c r="K8673" s="17">
        <v>3</v>
      </c>
      <c r="L8673" s="17" t="s">
        <v>7730</v>
      </c>
      <c r="M8673" s="9">
        <v>2</v>
      </c>
      <c r="N8673" s="9"/>
      <c r="O8673" s="21"/>
      <c r="Q8673" s="29"/>
      <c r="U8673" s="17"/>
      <c r="V8673" s="2" t="s">
        <v>5036</v>
      </c>
      <c r="Y8673" t="str">
        <f t="shared" si="544"/>
        <v/>
      </c>
      <c r="AA8673" t="str">
        <f t="shared" si="545"/>
        <v/>
      </c>
      <c r="AC8673" s="7"/>
      <c r="AD8673" t="s">
        <v>4386</v>
      </c>
      <c r="AE8673">
        <f t="shared" si="546"/>
        <v>0</v>
      </c>
      <c r="AG8673" s="2"/>
      <c r="AH8673" t="s">
        <v>4387</v>
      </c>
      <c r="AI8673" s="7" t="s">
        <v>4610</v>
      </c>
    </row>
    <row r="8674" spans="1:35" ht="11" customHeight="1" outlineLevel="1" x14ac:dyDescent="0.25">
      <c r="A8674" t="s">
        <v>488</v>
      </c>
      <c r="C8674" s="2" t="s">
        <v>12974</v>
      </c>
      <c r="D8674" s="2" t="s">
        <v>4062</v>
      </c>
      <c r="E8674" s="7">
        <v>1930</v>
      </c>
      <c r="F8674" s="5" t="s">
        <v>2974</v>
      </c>
      <c r="H8674" s="5" t="s">
        <v>5481</v>
      </c>
      <c r="I8674" s="6" t="s">
        <v>4386</v>
      </c>
      <c r="J8674" s="6"/>
      <c r="K8674" s="17">
        <v>3</v>
      </c>
      <c r="L8674" s="17" t="s">
        <v>7730</v>
      </c>
      <c r="M8674" s="9">
        <v>2</v>
      </c>
      <c r="N8674" s="9"/>
      <c r="O8674" s="21"/>
      <c r="Q8674" s="29"/>
      <c r="U8674" s="17"/>
      <c r="V8674" s="2" t="s">
        <v>1415</v>
      </c>
      <c r="Y8674" t="str">
        <f t="shared" si="544"/>
        <v/>
      </c>
      <c r="AA8674" t="str">
        <f t="shared" si="545"/>
        <v/>
      </c>
      <c r="AC8674" s="7"/>
      <c r="AD8674" t="s">
        <v>4386</v>
      </c>
      <c r="AE8674">
        <f t="shared" si="546"/>
        <v>0</v>
      </c>
      <c r="AG8674" s="2"/>
      <c r="AH8674" t="s">
        <v>4387</v>
      </c>
      <c r="AI8674" s="7" t="s">
        <v>4610</v>
      </c>
    </row>
    <row r="8675" spans="1:35" ht="11" customHeight="1" outlineLevel="1" x14ac:dyDescent="0.25">
      <c r="A8675" t="s">
        <v>488</v>
      </c>
      <c r="C8675" s="2" t="s">
        <v>12974</v>
      </c>
      <c r="D8675" s="2" t="s">
        <v>4062</v>
      </c>
      <c r="E8675" s="7">
        <v>1930</v>
      </c>
      <c r="F8675" s="5" t="s">
        <v>21934</v>
      </c>
      <c r="H8675" s="5" t="s">
        <v>2291</v>
      </c>
      <c r="I8675" s="6" t="s">
        <v>4386</v>
      </c>
      <c r="J8675" s="6"/>
      <c r="K8675" s="17">
        <v>3</v>
      </c>
      <c r="L8675" s="17" t="s">
        <v>20075</v>
      </c>
      <c r="M8675" s="9"/>
      <c r="N8675" s="9"/>
      <c r="O8675" s="21"/>
      <c r="Q8675" s="29"/>
      <c r="U8675" s="17"/>
      <c r="V8675" s="2" t="s">
        <v>1416</v>
      </c>
      <c r="Y8675" t="str">
        <f t="shared" si="544"/>
        <v/>
      </c>
      <c r="AA8675" t="str">
        <f t="shared" si="545"/>
        <v/>
      </c>
      <c r="AC8675" s="7"/>
      <c r="AD8675" t="s">
        <v>4386</v>
      </c>
      <c r="AE8675">
        <f t="shared" si="546"/>
        <v>0</v>
      </c>
      <c r="AG8675" s="2"/>
      <c r="AH8675" t="s">
        <v>4387</v>
      </c>
      <c r="AI8675" s="7"/>
    </row>
    <row r="8676" spans="1:35" ht="11" customHeight="1" outlineLevel="1" x14ac:dyDescent="0.25">
      <c r="A8676" t="s">
        <v>488</v>
      </c>
      <c r="C8676" s="2" t="s">
        <v>12974</v>
      </c>
      <c r="D8676" s="2">
        <v>679</v>
      </c>
      <c r="E8676" s="7">
        <v>1929</v>
      </c>
      <c r="F8676" s="5" t="s">
        <v>5140</v>
      </c>
      <c r="H8676" s="5" t="s">
        <v>481</v>
      </c>
      <c r="I8676" s="6" t="s">
        <v>4386</v>
      </c>
      <c r="J8676" s="6" t="s">
        <v>16419</v>
      </c>
      <c r="K8676" s="17">
        <v>1</v>
      </c>
      <c r="L8676" s="17" t="s">
        <v>7730</v>
      </c>
      <c r="M8676" s="9">
        <v>0.65</v>
      </c>
      <c r="N8676" s="9"/>
      <c r="O8676" s="21"/>
      <c r="Q8676" s="29"/>
      <c r="U8676" s="17"/>
      <c r="V8676" s="2" t="s">
        <v>673</v>
      </c>
      <c r="Y8676" t="str">
        <f t="shared" si="544"/>
        <v/>
      </c>
      <c r="AA8676" t="str">
        <f t="shared" si="545"/>
        <v/>
      </c>
      <c r="AC8676" s="7"/>
      <c r="AD8676" t="s">
        <v>4386</v>
      </c>
      <c r="AE8676">
        <f t="shared" si="546"/>
        <v>0</v>
      </c>
      <c r="AG8676" s="2"/>
      <c r="AH8676" t="s">
        <v>4387</v>
      </c>
      <c r="AI8676" s="7" t="s">
        <v>4610</v>
      </c>
    </row>
    <row r="8677" spans="1:35" ht="11" customHeight="1" outlineLevel="1" x14ac:dyDescent="0.25">
      <c r="A8677" t="s">
        <v>488</v>
      </c>
      <c r="C8677" s="2" t="s">
        <v>12974</v>
      </c>
      <c r="D8677" s="2">
        <v>680</v>
      </c>
      <c r="E8677" s="7">
        <v>1929</v>
      </c>
      <c r="F8677" s="5" t="s">
        <v>3421</v>
      </c>
      <c r="H8677" s="5" t="s">
        <v>1126</v>
      </c>
      <c r="I8677" s="6" t="s">
        <v>4386</v>
      </c>
      <c r="J8677" s="6" t="s">
        <v>16419</v>
      </c>
      <c r="K8677" s="17">
        <v>1</v>
      </c>
      <c r="L8677" s="17" t="s">
        <v>7730</v>
      </c>
      <c r="M8677" s="9">
        <v>0.4</v>
      </c>
      <c r="N8677" s="9"/>
      <c r="O8677" s="21"/>
      <c r="Q8677" s="29"/>
      <c r="U8677" s="17"/>
      <c r="V8677" s="2" t="s">
        <v>3375</v>
      </c>
      <c r="X8677" t="s">
        <v>7732</v>
      </c>
      <c r="Y8677" t="str">
        <f t="shared" si="544"/>
        <v/>
      </c>
      <c r="AA8677" t="str">
        <f t="shared" si="545"/>
        <v/>
      </c>
      <c r="AC8677" s="7"/>
      <c r="AD8677" t="s">
        <v>4386</v>
      </c>
      <c r="AE8677">
        <f t="shared" si="546"/>
        <v>0</v>
      </c>
      <c r="AG8677" s="2"/>
      <c r="AH8677" t="s">
        <v>4387</v>
      </c>
      <c r="AI8677" s="7" t="s">
        <v>4610</v>
      </c>
    </row>
    <row r="8678" spans="1:35" ht="11" customHeight="1" outlineLevel="1" x14ac:dyDescent="0.25">
      <c r="A8678" t="s">
        <v>488</v>
      </c>
      <c r="C8678" s="2" t="s">
        <v>12974</v>
      </c>
      <c r="D8678" s="2">
        <v>691</v>
      </c>
      <c r="E8678" s="7">
        <v>1930</v>
      </c>
      <c r="F8678" s="5" t="s">
        <v>5138</v>
      </c>
      <c r="H8678" s="5" t="s">
        <v>481</v>
      </c>
      <c r="I8678" s="6" t="s">
        <v>4386</v>
      </c>
      <c r="J8678" s="6" t="s">
        <v>16374</v>
      </c>
      <c r="K8678" s="17">
        <v>1</v>
      </c>
      <c r="L8678" s="17" t="s">
        <v>7730</v>
      </c>
      <c r="M8678" s="9">
        <v>2</v>
      </c>
      <c r="N8678" s="9"/>
      <c r="O8678" s="21"/>
      <c r="Q8678" s="29"/>
      <c r="U8678" s="17"/>
      <c r="V8678" s="2" t="s">
        <v>1122</v>
      </c>
      <c r="Y8678" t="str">
        <f t="shared" si="544"/>
        <v/>
      </c>
      <c r="AA8678" t="str">
        <f t="shared" si="545"/>
        <v/>
      </c>
      <c r="AC8678" s="7"/>
      <c r="AD8678" t="s">
        <v>4386</v>
      </c>
      <c r="AE8678">
        <f t="shared" si="546"/>
        <v>0</v>
      </c>
      <c r="AG8678" s="2"/>
      <c r="AH8678" t="s">
        <v>4387</v>
      </c>
      <c r="AI8678" s="7" t="s">
        <v>4922</v>
      </c>
    </row>
    <row r="8679" spans="1:35" ht="11" customHeight="1" outlineLevel="1" x14ac:dyDescent="0.25">
      <c r="A8679" t="s">
        <v>488</v>
      </c>
      <c r="C8679" s="2" t="s">
        <v>12974</v>
      </c>
      <c r="D8679" s="2">
        <v>692</v>
      </c>
      <c r="E8679" s="7">
        <v>1930</v>
      </c>
      <c r="F8679" s="5" t="s">
        <v>21935</v>
      </c>
      <c r="H8679" s="5" t="s">
        <v>4211</v>
      </c>
      <c r="I8679" s="6" t="s">
        <v>4386</v>
      </c>
      <c r="J8679" s="6" t="s">
        <v>16375</v>
      </c>
      <c r="K8679" s="17">
        <v>1</v>
      </c>
      <c r="L8679" s="17" t="s">
        <v>7732</v>
      </c>
      <c r="M8679" s="9"/>
      <c r="N8679" s="9"/>
      <c r="O8679" s="21"/>
      <c r="Q8679" s="29"/>
      <c r="U8679" s="17"/>
      <c r="V8679" s="2" t="s">
        <v>1128</v>
      </c>
      <c r="Y8679" t="str">
        <f t="shared" si="544"/>
        <v/>
      </c>
      <c r="AA8679" t="str">
        <f t="shared" si="545"/>
        <v/>
      </c>
      <c r="AC8679" s="7"/>
      <c r="AD8679" t="s">
        <v>4386</v>
      </c>
      <c r="AE8679">
        <f t="shared" si="546"/>
        <v>0</v>
      </c>
      <c r="AG8679" s="2"/>
      <c r="AH8679" t="s">
        <v>4387</v>
      </c>
      <c r="AI8679" s="7" t="s">
        <v>4922</v>
      </c>
    </row>
    <row r="8680" spans="1:35" ht="11" customHeight="1" outlineLevel="1" x14ac:dyDescent="0.25">
      <c r="A8680" t="s">
        <v>488</v>
      </c>
      <c r="C8680" s="2" t="s">
        <v>12974</v>
      </c>
      <c r="D8680" s="2">
        <v>692</v>
      </c>
      <c r="E8680" s="7">
        <v>1930</v>
      </c>
      <c r="F8680" s="5" t="s">
        <v>1231</v>
      </c>
      <c r="H8680" s="5" t="s">
        <v>4211</v>
      </c>
      <c r="I8680" s="6" t="s">
        <v>4386</v>
      </c>
      <c r="J8680" s="6" t="s">
        <v>16375</v>
      </c>
      <c r="K8680" s="17">
        <v>1</v>
      </c>
      <c r="L8680" s="17" t="s">
        <v>7732</v>
      </c>
      <c r="M8680" s="9"/>
      <c r="N8680" s="9"/>
      <c r="O8680" s="21"/>
      <c r="Q8680" s="29"/>
      <c r="U8680" s="17"/>
      <c r="V8680" s="2" t="s">
        <v>1417</v>
      </c>
      <c r="X8680" t="s">
        <v>7732</v>
      </c>
      <c r="Y8680" t="str">
        <f t="shared" si="544"/>
        <v/>
      </c>
      <c r="AA8680" t="str">
        <f t="shared" si="545"/>
        <v/>
      </c>
      <c r="AC8680" s="7"/>
      <c r="AD8680" t="s">
        <v>4386</v>
      </c>
      <c r="AE8680">
        <f t="shared" si="546"/>
        <v>0</v>
      </c>
      <c r="AG8680" s="2"/>
      <c r="AH8680" t="s">
        <v>4387</v>
      </c>
      <c r="AI8680" s="7" t="s">
        <v>4523</v>
      </c>
    </row>
    <row r="8681" spans="1:35" ht="11" customHeight="1" outlineLevel="1" x14ac:dyDescent="0.25">
      <c r="A8681" t="s">
        <v>488</v>
      </c>
      <c r="C8681" s="2" t="s">
        <v>12974</v>
      </c>
      <c r="D8681" s="2">
        <v>693</v>
      </c>
      <c r="E8681" s="7">
        <v>1930</v>
      </c>
      <c r="F8681" s="5" t="s">
        <v>21936</v>
      </c>
      <c r="H8681" s="5" t="s">
        <v>3278</v>
      </c>
      <c r="I8681" s="6" t="s">
        <v>4386</v>
      </c>
      <c r="J8681" s="6" t="s">
        <v>16375</v>
      </c>
      <c r="K8681" s="17">
        <v>1</v>
      </c>
      <c r="L8681" s="17" t="s">
        <v>7732</v>
      </c>
      <c r="M8681" s="9"/>
      <c r="N8681" s="9"/>
      <c r="O8681" s="21"/>
      <c r="Q8681" s="29"/>
      <c r="U8681" s="17"/>
      <c r="V8681" s="2" t="s">
        <v>1129</v>
      </c>
      <c r="Y8681" t="str">
        <f t="shared" si="544"/>
        <v/>
      </c>
      <c r="AA8681" t="str">
        <f t="shared" si="545"/>
        <v/>
      </c>
      <c r="AC8681" s="7"/>
      <c r="AD8681" t="s">
        <v>4386</v>
      </c>
      <c r="AE8681">
        <f t="shared" si="546"/>
        <v>0</v>
      </c>
      <c r="AG8681" s="2"/>
      <c r="AH8681" t="s">
        <v>4387</v>
      </c>
      <c r="AI8681" s="7" t="s">
        <v>4922</v>
      </c>
    </row>
    <row r="8682" spans="1:35" ht="11" customHeight="1" outlineLevel="1" x14ac:dyDescent="0.25">
      <c r="A8682" t="s">
        <v>488</v>
      </c>
      <c r="C8682" s="2" t="s">
        <v>12974</v>
      </c>
      <c r="D8682" s="2">
        <v>694</v>
      </c>
      <c r="E8682" s="7">
        <v>1930</v>
      </c>
      <c r="F8682" s="5" t="s">
        <v>5139</v>
      </c>
      <c r="H8682" s="5" t="s">
        <v>4211</v>
      </c>
      <c r="I8682" s="6" t="s">
        <v>4386</v>
      </c>
      <c r="J8682" s="6" t="s">
        <v>16377</v>
      </c>
      <c r="K8682" s="17">
        <v>1</v>
      </c>
      <c r="L8682" s="17" t="s">
        <v>7732</v>
      </c>
      <c r="M8682" s="9"/>
      <c r="N8682" s="9"/>
      <c r="O8682" s="21"/>
      <c r="Q8682" s="29"/>
      <c r="U8682" s="17"/>
      <c r="V8682" s="2" t="s">
        <v>3104</v>
      </c>
      <c r="Y8682" t="str">
        <f t="shared" si="544"/>
        <v/>
      </c>
      <c r="AA8682" t="str">
        <f t="shared" si="545"/>
        <v/>
      </c>
      <c r="AC8682" s="7"/>
      <c r="AD8682" t="s">
        <v>4386</v>
      </c>
      <c r="AE8682">
        <f t="shared" si="546"/>
        <v>0</v>
      </c>
      <c r="AG8682" s="2"/>
      <c r="AH8682" t="s">
        <v>4387</v>
      </c>
      <c r="AI8682" s="7" t="s">
        <v>4922</v>
      </c>
    </row>
    <row r="8683" spans="1:35" ht="11" customHeight="1" outlineLevel="1" x14ac:dyDescent="0.25">
      <c r="A8683" t="s">
        <v>488</v>
      </c>
      <c r="C8683" s="2" t="s">
        <v>12974</v>
      </c>
      <c r="D8683" s="2">
        <v>695</v>
      </c>
      <c r="E8683" s="7">
        <v>1930</v>
      </c>
      <c r="F8683" s="5" t="s">
        <v>5138</v>
      </c>
      <c r="H8683" s="5" t="s">
        <v>4741</v>
      </c>
      <c r="I8683" s="6" t="s">
        <v>4386</v>
      </c>
      <c r="J8683" s="6" t="s">
        <v>16377</v>
      </c>
      <c r="K8683" s="17">
        <v>1</v>
      </c>
      <c r="L8683" s="17" t="s">
        <v>7732</v>
      </c>
      <c r="M8683" s="9"/>
      <c r="N8683" s="9"/>
      <c r="O8683" s="21"/>
      <c r="Q8683" s="29"/>
      <c r="U8683" s="17"/>
      <c r="V8683" s="2" t="s">
        <v>6763</v>
      </c>
      <c r="Y8683" t="str">
        <f t="shared" si="544"/>
        <v/>
      </c>
      <c r="AA8683" t="str">
        <f t="shared" si="545"/>
        <v/>
      </c>
      <c r="AC8683" s="7"/>
      <c r="AD8683" t="s">
        <v>4386</v>
      </c>
      <c r="AE8683">
        <f t="shared" si="546"/>
        <v>0</v>
      </c>
      <c r="AG8683" s="2"/>
      <c r="AH8683" t="s">
        <v>4387</v>
      </c>
      <c r="AI8683" s="7" t="s">
        <v>4922</v>
      </c>
    </row>
    <row r="8684" spans="1:35" ht="11" customHeight="1" outlineLevel="1" x14ac:dyDescent="0.25">
      <c r="A8684" t="s">
        <v>488</v>
      </c>
      <c r="C8684" s="2" t="s">
        <v>12974</v>
      </c>
      <c r="D8684" s="2" t="s">
        <v>16376</v>
      </c>
      <c r="E8684" s="7">
        <v>1930</v>
      </c>
      <c r="F8684" s="5" t="s">
        <v>21937</v>
      </c>
      <c r="H8684" s="5" t="s">
        <v>4741</v>
      </c>
      <c r="I8684" s="6" t="s">
        <v>4386</v>
      </c>
      <c r="J8684" s="6" t="s">
        <v>16377</v>
      </c>
      <c r="K8684" s="17">
        <v>1</v>
      </c>
      <c r="L8684" s="17" t="s">
        <v>20075</v>
      </c>
      <c r="M8684" s="9"/>
      <c r="N8684" s="9"/>
      <c r="O8684" s="21"/>
      <c r="Q8684" s="29"/>
      <c r="U8684" s="17"/>
      <c r="V8684" s="2" t="s">
        <v>2677</v>
      </c>
      <c r="X8684" t="s">
        <v>7732</v>
      </c>
      <c r="Y8684" t="str">
        <f t="shared" si="544"/>
        <v/>
      </c>
      <c r="AA8684" t="str">
        <f t="shared" si="545"/>
        <v/>
      </c>
      <c r="AC8684" s="7"/>
      <c r="AD8684" t="s">
        <v>4386</v>
      </c>
      <c r="AE8684">
        <f t="shared" si="546"/>
        <v>0</v>
      </c>
      <c r="AG8684" s="2"/>
      <c r="AH8684" t="s">
        <v>4387</v>
      </c>
      <c r="AI8684" s="7" t="s">
        <v>4620</v>
      </c>
    </row>
    <row r="8685" spans="1:35" ht="11" customHeight="1" outlineLevel="1" x14ac:dyDescent="0.25">
      <c r="A8685" t="s">
        <v>488</v>
      </c>
      <c r="C8685" s="2" t="s">
        <v>12974</v>
      </c>
      <c r="D8685" s="2">
        <v>696</v>
      </c>
      <c r="E8685" s="7">
        <v>1930</v>
      </c>
      <c r="F8685" s="5" t="s">
        <v>5239</v>
      </c>
      <c r="H8685" s="5" t="s">
        <v>3278</v>
      </c>
      <c r="I8685" s="6" t="s">
        <v>4386</v>
      </c>
      <c r="J8685" s="6" t="s">
        <v>16377</v>
      </c>
      <c r="K8685" s="17">
        <v>1</v>
      </c>
      <c r="L8685" s="17" t="s">
        <v>7732</v>
      </c>
      <c r="M8685" s="9"/>
      <c r="N8685" s="9"/>
      <c r="O8685" s="21"/>
      <c r="Q8685" s="29"/>
      <c r="U8685" s="17"/>
      <c r="V8685" s="2" t="s">
        <v>2458</v>
      </c>
      <c r="Y8685" t="str">
        <f t="shared" si="544"/>
        <v/>
      </c>
      <c r="AA8685" t="str">
        <f t="shared" si="545"/>
        <v/>
      </c>
      <c r="AC8685" s="7"/>
      <c r="AD8685" t="s">
        <v>4386</v>
      </c>
      <c r="AE8685">
        <f t="shared" si="546"/>
        <v>0</v>
      </c>
      <c r="AG8685" s="2"/>
      <c r="AH8685" t="s">
        <v>4387</v>
      </c>
      <c r="AI8685" s="7" t="s">
        <v>4922</v>
      </c>
    </row>
    <row r="8686" spans="1:35" ht="11" customHeight="1" outlineLevel="1" x14ac:dyDescent="0.25">
      <c r="A8686" t="s">
        <v>488</v>
      </c>
      <c r="C8686" s="2" t="s">
        <v>12974</v>
      </c>
      <c r="D8686" s="2">
        <v>697</v>
      </c>
      <c r="E8686" s="7">
        <v>1930</v>
      </c>
      <c r="F8686" s="5" t="s">
        <v>2974</v>
      </c>
      <c r="H8686" s="5" t="s">
        <v>6499</v>
      </c>
      <c r="I8686" s="6" t="s">
        <v>4386</v>
      </c>
      <c r="J8686" s="6" t="s">
        <v>16377</v>
      </c>
      <c r="K8686" s="17">
        <v>1</v>
      </c>
      <c r="L8686" s="17" t="s">
        <v>7732</v>
      </c>
      <c r="M8686" s="9"/>
      <c r="N8686" s="9"/>
      <c r="O8686" s="21"/>
      <c r="Q8686" s="29"/>
      <c r="U8686" s="17"/>
      <c r="V8686" s="2" t="s">
        <v>7975</v>
      </c>
      <c r="Y8686" t="str">
        <f t="shared" si="544"/>
        <v/>
      </c>
      <c r="AA8686" t="str">
        <f t="shared" si="545"/>
        <v/>
      </c>
      <c r="AC8686" s="7"/>
      <c r="AD8686" t="s">
        <v>4386</v>
      </c>
      <c r="AE8686">
        <f t="shared" si="546"/>
        <v>0</v>
      </c>
      <c r="AG8686" s="2"/>
      <c r="AH8686" t="s">
        <v>4387</v>
      </c>
      <c r="AI8686" s="7" t="s">
        <v>4922</v>
      </c>
    </row>
    <row r="8687" spans="1:35" ht="11" customHeight="1" outlineLevel="1" collapsed="1" x14ac:dyDescent="0.25">
      <c r="A8687" t="s">
        <v>488</v>
      </c>
      <c r="C8687" s="2" t="s">
        <v>12974</v>
      </c>
      <c r="D8687" s="2">
        <v>698</v>
      </c>
      <c r="E8687" s="7">
        <v>1930</v>
      </c>
      <c r="F8687" s="5" t="s">
        <v>3421</v>
      </c>
      <c r="H8687" s="5" t="s">
        <v>3279</v>
      </c>
      <c r="I8687" s="6" t="s">
        <v>4386</v>
      </c>
      <c r="J8687" s="6" t="s">
        <v>16377</v>
      </c>
      <c r="K8687" s="17">
        <v>1</v>
      </c>
      <c r="L8687" s="17" t="s">
        <v>7732</v>
      </c>
      <c r="M8687" s="9"/>
      <c r="N8687" s="9"/>
      <c r="O8687" s="21"/>
      <c r="Q8687" s="29"/>
      <c r="U8687" s="17"/>
      <c r="V8687" s="2" t="s">
        <v>2076</v>
      </c>
      <c r="Y8687" t="str">
        <f t="shared" si="544"/>
        <v/>
      </c>
      <c r="AA8687" t="str">
        <f t="shared" si="545"/>
        <v/>
      </c>
      <c r="AC8687" s="7"/>
      <c r="AD8687" t="s">
        <v>4386</v>
      </c>
      <c r="AE8687">
        <f t="shared" si="546"/>
        <v>0</v>
      </c>
      <c r="AG8687" s="2"/>
      <c r="AH8687" t="s">
        <v>4387</v>
      </c>
      <c r="AI8687" s="7" t="s">
        <v>4620</v>
      </c>
    </row>
    <row r="8688" spans="1:35" ht="11" customHeight="1" outlineLevel="1" x14ac:dyDescent="0.25">
      <c r="A8688" t="s">
        <v>488</v>
      </c>
      <c r="C8688" s="2" t="s">
        <v>12974</v>
      </c>
      <c r="D8688" s="2">
        <v>699</v>
      </c>
      <c r="E8688" s="7">
        <v>1930</v>
      </c>
      <c r="F8688" s="5" t="s">
        <v>1099</v>
      </c>
      <c r="H8688" s="5" t="s">
        <v>5030</v>
      </c>
      <c r="I8688" s="6" t="s">
        <v>4386</v>
      </c>
      <c r="J8688" s="6" t="s">
        <v>16377</v>
      </c>
      <c r="K8688" s="17">
        <v>1</v>
      </c>
      <c r="L8688" s="17" t="s">
        <v>7730</v>
      </c>
      <c r="M8688" s="9">
        <v>3.2</v>
      </c>
      <c r="N8688" s="9"/>
      <c r="O8688" s="21"/>
      <c r="Q8688" s="29"/>
      <c r="U8688" s="17"/>
      <c r="V8688" s="2" t="s">
        <v>5842</v>
      </c>
      <c r="Y8688" t="str">
        <f t="shared" si="544"/>
        <v/>
      </c>
      <c r="AA8688" t="str">
        <f t="shared" si="545"/>
        <v/>
      </c>
      <c r="AC8688" s="7"/>
      <c r="AD8688" t="s">
        <v>4386</v>
      </c>
      <c r="AE8688">
        <f t="shared" si="546"/>
        <v>0</v>
      </c>
      <c r="AG8688" s="2"/>
      <c r="AH8688" t="s">
        <v>4387</v>
      </c>
      <c r="AI8688" s="7" t="s">
        <v>4922</v>
      </c>
    </row>
    <row r="8689" spans="1:35" ht="11" customHeight="1" outlineLevel="1" x14ac:dyDescent="0.25">
      <c r="A8689" t="s">
        <v>488</v>
      </c>
      <c r="C8689" s="2" t="s">
        <v>12974</v>
      </c>
      <c r="D8689" s="2">
        <v>710</v>
      </c>
      <c r="E8689" s="7">
        <v>1931</v>
      </c>
      <c r="F8689" s="5" t="s">
        <v>21938</v>
      </c>
      <c r="H8689" s="5" t="s">
        <v>5031</v>
      </c>
      <c r="I8689" s="6" t="s">
        <v>4386</v>
      </c>
      <c r="J8689" s="6" t="s">
        <v>16378</v>
      </c>
      <c r="K8689" s="17">
        <v>1</v>
      </c>
      <c r="L8689" s="17" t="s">
        <v>7732</v>
      </c>
      <c r="M8689" s="9"/>
      <c r="N8689" s="9"/>
      <c r="O8689" s="21"/>
      <c r="Q8689" s="29"/>
      <c r="U8689" s="17"/>
      <c r="V8689" s="2" t="s">
        <v>3105</v>
      </c>
      <c r="Y8689" t="str">
        <f t="shared" si="544"/>
        <v/>
      </c>
      <c r="AA8689" t="str">
        <f t="shared" si="545"/>
        <v/>
      </c>
      <c r="AC8689" s="7"/>
      <c r="AD8689" t="s">
        <v>4386</v>
      </c>
      <c r="AE8689">
        <f t="shared" si="546"/>
        <v>0</v>
      </c>
      <c r="AG8689" s="2"/>
      <c r="AH8689" t="s">
        <v>4387</v>
      </c>
      <c r="AI8689" s="7" t="s">
        <v>4620</v>
      </c>
    </row>
    <row r="8690" spans="1:35" ht="11" customHeight="1" outlineLevel="1" x14ac:dyDescent="0.25">
      <c r="A8690" t="s">
        <v>488</v>
      </c>
      <c r="C8690" s="2" t="s">
        <v>12974</v>
      </c>
      <c r="D8690" s="2">
        <v>711</v>
      </c>
      <c r="E8690" s="7">
        <v>1931</v>
      </c>
      <c r="F8690" s="5" t="s">
        <v>21939</v>
      </c>
      <c r="H8690" s="5" t="s">
        <v>5031</v>
      </c>
      <c r="I8690" s="6" t="s">
        <v>4386</v>
      </c>
      <c r="J8690" s="6" t="s">
        <v>16378</v>
      </c>
      <c r="K8690" s="17">
        <v>1</v>
      </c>
      <c r="L8690" s="17" t="s">
        <v>7730</v>
      </c>
      <c r="M8690" s="9">
        <v>0.4</v>
      </c>
      <c r="N8690" s="9"/>
      <c r="O8690" s="21"/>
      <c r="Q8690" s="29"/>
      <c r="U8690" s="17"/>
      <c r="V8690" s="2" t="s">
        <v>3106</v>
      </c>
      <c r="X8690" t="s">
        <v>7732</v>
      </c>
      <c r="Y8690" t="str">
        <f t="shared" si="544"/>
        <v/>
      </c>
      <c r="AA8690" t="str">
        <f t="shared" si="545"/>
        <v/>
      </c>
      <c r="AC8690" s="7"/>
      <c r="AD8690" t="s">
        <v>4386</v>
      </c>
      <c r="AE8690">
        <f t="shared" si="546"/>
        <v>0</v>
      </c>
      <c r="AG8690" s="2"/>
      <c r="AH8690" t="s">
        <v>4387</v>
      </c>
      <c r="AI8690" s="7" t="s">
        <v>4610</v>
      </c>
    </row>
    <row r="8691" spans="1:35" ht="11" customHeight="1" outlineLevel="1" x14ac:dyDescent="0.25">
      <c r="A8691" t="s">
        <v>488</v>
      </c>
      <c r="C8691" s="2" t="s">
        <v>12974</v>
      </c>
      <c r="D8691" s="2" t="s">
        <v>4062</v>
      </c>
      <c r="E8691" s="7">
        <v>1931</v>
      </c>
      <c r="F8691" s="5" t="s">
        <v>1093</v>
      </c>
      <c r="H8691" s="5" t="s">
        <v>5031</v>
      </c>
      <c r="I8691" s="6" t="s">
        <v>4386</v>
      </c>
      <c r="J8691" s="6"/>
      <c r="K8691" s="17">
        <v>1</v>
      </c>
      <c r="L8691" s="17" t="s">
        <v>7732</v>
      </c>
      <c r="M8691" s="9"/>
      <c r="N8691" s="9"/>
      <c r="O8691" s="21"/>
      <c r="Q8691" s="29"/>
      <c r="U8691" s="17"/>
      <c r="V8691" s="2" t="s">
        <v>1092</v>
      </c>
      <c r="X8691" t="s">
        <v>7732</v>
      </c>
      <c r="Y8691" t="str">
        <f t="shared" si="544"/>
        <v/>
      </c>
      <c r="AA8691" t="str">
        <f t="shared" si="545"/>
        <v/>
      </c>
      <c r="AC8691" s="7"/>
      <c r="AD8691" t="s">
        <v>4386</v>
      </c>
      <c r="AE8691">
        <f t="shared" si="546"/>
        <v>0</v>
      </c>
      <c r="AG8691" s="2"/>
      <c r="AH8691" t="s">
        <v>4387</v>
      </c>
      <c r="AI8691" s="7" t="s">
        <v>4523</v>
      </c>
    </row>
    <row r="8692" spans="1:35" ht="11" customHeight="1" outlineLevel="1" x14ac:dyDescent="0.25">
      <c r="A8692" t="s">
        <v>488</v>
      </c>
      <c r="C8692" s="2" t="s">
        <v>12974</v>
      </c>
      <c r="D8692" s="2" t="s">
        <v>4062</v>
      </c>
      <c r="E8692" s="7">
        <v>1931</v>
      </c>
      <c r="F8692" s="5" t="s">
        <v>1161</v>
      </c>
      <c r="H8692" s="5" t="s">
        <v>5031</v>
      </c>
      <c r="I8692" s="6" t="s">
        <v>4386</v>
      </c>
      <c r="J8692" s="6"/>
      <c r="K8692" s="17">
        <v>1</v>
      </c>
      <c r="L8692" s="17" t="s">
        <v>7732</v>
      </c>
      <c r="M8692" s="9"/>
      <c r="N8692" s="9"/>
      <c r="O8692" s="21"/>
      <c r="Q8692" s="29"/>
      <c r="U8692" s="17"/>
      <c r="V8692" s="2" t="s">
        <v>1094</v>
      </c>
      <c r="X8692" t="s">
        <v>7732</v>
      </c>
      <c r="Y8692" t="str">
        <f t="shared" si="544"/>
        <v/>
      </c>
      <c r="AA8692" t="str">
        <f t="shared" si="545"/>
        <v/>
      </c>
      <c r="AC8692" s="7"/>
      <c r="AD8692" t="s">
        <v>4386</v>
      </c>
      <c r="AE8692">
        <f t="shared" si="546"/>
        <v>0</v>
      </c>
      <c r="AG8692" s="2"/>
      <c r="AH8692" t="s">
        <v>4387</v>
      </c>
      <c r="AI8692" s="7" t="s">
        <v>4523</v>
      </c>
    </row>
    <row r="8693" spans="1:35" ht="11" customHeight="1" outlineLevel="1" x14ac:dyDescent="0.25">
      <c r="A8693" t="s">
        <v>488</v>
      </c>
      <c r="C8693" s="2" t="s">
        <v>12974</v>
      </c>
      <c r="D8693" s="2" t="s">
        <v>4062</v>
      </c>
      <c r="E8693" s="7">
        <v>1931</v>
      </c>
      <c r="F8693" s="5" t="s">
        <v>1163</v>
      </c>
      <c r="H8693" s="5" t="s">
        <v>5031</v>
      </c>
      <c r="I8693" s="6" t="s">
        <v>4386</v>
      </c>
      <c r="J8693" s="6"/>
      <c r="K8693" s="17">
        <v>1</v>
      </c>
      <c r="L8693" s="17" t="s">
        <v>7732</v>
      </c>
      <c r="M8693" s="9"/>
      <c r="N8693" s="9"/>
      <c r="O8693" s="21"/>
      <c r="Q8693" s="29"/>
      <c r="U8693" s="17"/>
      <c r="V8693" s="2" t="s">
        <v>1162</v>
      </c>
      <c r="X8693" t="s">
        <v>7732</v>
      </c>
      <c r="Y8693" t="str">
        <f t="shared" si="544"/>
        <v/>
      </c>
      <c r="AA8693" t="str">
        <f t="shared" si="545"/>
        <v/>
      </c>
      <c r="AC8693" s="7"/>
      <c r="AD8693" t="s">
        <v>4386</v>
      </c>
      <c r="AE8693">
        <f t="shared" si="546"/>
        <v>0</v>
      </c>
      <c r="AG8693" s="2"/>
      <c r="AH8693" t="s">
        <v>4387</v>
      </c>
      <c r="AI8693" s="7" t="s">
        <v>4523</v>
      </c>
    </row>
    <row r="8694" spans="1:35" ht="11" customHeight="1" outlineLevel="1" x14ac:dyDescent="0.25">
      <c r="A8694" t="s">
        <v>488</v>
      </c>
      <c r="C8694" s="2" t="s">
        <v>12974</v>
      </c>
      <c r="D8694" s="2">
        <v>675</v>
      </c>
      <c r="E8694" s="7">
        <v>1929</v>
      </c>
      <c r="F8694" s="5" t="s">
        <v>5139</v>
      </c>
      <c r="H8694" s="5" t="s">
        <v>5997</v>
      </c>
      <c r="I8694" s="6" t="s">
        <v>4386</v>
      </c>
      <c r="J8694" s="6" t="s">
        <v>16419</v>
      </c>
      <c r="K8694" s="17">
        <v>1</v>
      </c>
      <c r="L8694" s="17" t="s">
        <v>7730</v>
      </c>
      <c r="M8694" s="9">
        <v>0.4</v>
      </c>
      <c r="N8694" s="9"/>
      <c r="O8694" s="21"/>
      <c r="Q8694" s="29"/>
      <c r="U8694" s="17"/>
      <c r="V8694" s="2" t="s">
        <v>883</v>
      </c>
      <c r="Y8694" t="str">
        <f t="shared" si="544"/>
        <v/>
      </c>
      <c r="AA8694" t="str">
        <f t="shared" si="545"/>
        <v/>
      </c>
      <c r="AC8694" s="7"/>
      <c r="AD8694" t="s">
        <v>4386</v>
      </c>
      <c r="AE8694">
        <f t="shared" si="546"/>
        <v>0</v>
      </c>
      <c r="AG8694" s="2"/>
      <c r="AH8694" t="s">
        <v>4387</v>
      </c>
      <c r="AI8694" s="7" t="s">
        <v>4610</v>
      </c>
    </row>
    <row r="8695" spans="1:35" ht="11" customHeight="1" outlineLevel="1" x14ac:dyDescent="0.25">
      <c r="A8695" t="s">
        <v>488</v>
      </c>
      <c r="C8695" s="2" t="s">
        <v>12974</v>
      </c>
      <c r="D8695" s="2">
        <v>715</v>
      </c>
      <c r="E8695" s="7">
        <v>1932</v>
      </c>
      <c r="F8695" s="5" t="s">
        <v>5139</v>
      </c>
      <c r="H8695" s="5" t="s">
        <v>4211</v>
      </c>
      <c r="I8695" s="6" t="s">
        <v>4386</v>
      </c>
      <c r="J8695" s="6" t="s">
        <v>16380</v>
      </c>
      <c r="K8695" s="17">
        <v>1</v>
      </c>
      <c r="L8695" s="17" t="s">
        <v>7730</v>
      </c>
      <c r="M8695" s="9">
        <v>2</v>
      </c>
      <c r="N8695" s="9"/>
      <c r="O8695" s="21"/>
      <c r="Q8695" s="29"/>
      <c r="U8695" s="17"/>
      <c r="V8695" s="2" t="s">
        <v>3107</v>
      </c>
      <c r="Y8695" t="str">
        <f t="shared" si="544"/>
        <v/>
      </c>
      <c r="AA8695" t="str">
        <f t="shared" si="545"/>
        <v/>
      </c>
      <c r="AC8695" s="7"/>
      <c r="AD8695" t="s">
        <v>4386</v>
      </c>
      <c r="AE8695">
        <f t="shared" si="546"/>
        <v>0</v>
      </c>
      <c r="AG8695" s="2"/>
      <c r="AH8695" t="s">
        <v>4387</v>
      </c>
      <c r="AI8695" s="7" t="s">
        <v>4922</v>
      </c>
    </row>
    <row r="8696" spans="1:35" ht="11" customHeight="1" outlineLevel="1" x14ac:dyDescent="0.25">
      <c r="A8696" t="s">
        <v>488</v>
      </c>
      <c r="C8696" s="2" t="s">
        <v>12974</v>
      </c>
      <c r="D8696" s="2" t="s">
        <v>4062</v>
      </c>
      <c r="E8696" s="7">
        <v>1932</v>
      </c>
      <c r="F8696" s="5" t="s">
        <v>4215</v>
      </c>
      <c r="H8696" s="5" t="s">
        <v>4211</v>
      </c>
      <c r="I8696" s="6" t="s">
        <v>4386</v>
      </c>
      <c r="J8696" s="6"/>
      <c r="K8696" s="17">
        <v>1</v>
      </c>
      <c r="L8696" s="17" t="s">
        <v>20075</v>
      </c>
      <c r="M8696" s="9"/>
      <c r="N8696" s="9"/>
      <c r="O8696" s="21"/>
      <c r="Q8696" s="29"/>
      <c r="U8696" s="17"/>
      <c r="V8696" s="2" t="s">
        <v>1164</v>
      </c>
      <c r="X8696" t="s">
        <v>7732</v>
      </c>
      <c r="Y8696" t="str">
        <f t="shared" si="544"/>
        <v/>
      </c>
      <c r="AA8696" t="str">
        <f t="shared" si="545"/>
        <v/>
      </c>
      <c r="AC8696" s="7"/>
      <c r="AD8696" t="s">
        <v>4386</v>
      </c>
      <c r="AE8696">
        <f t="shared" si="546"/>
        <v>0</v>
      </c>
      <c r="AG8696" s="2"/>
      <c r="AH8696" t="s">
        <v>4387</v>
      </c>
      <c r="AI8696" s="7" t="s">
        <v>4620</v>
      </c>
    </row>
    <row r="8697" spans="1:35" ht="11" customHeight="1" outlineLevel="1" x14ac:dyDescent="0.25">
      <c r="A8697" t="s">
        <v>488</v>
      </c>
      <c r="C8697" s="2" t="s">
        <v>12974</v>
      </c>
      <c r="D8697" s="2">
        <v>716</v>
      </c>
      <c r="E8697" s="7">
        <v>1932</v>
      </c>
      <c r="F8697" s="5" t="s">
        <v>5138</v>
      </c>
      <c r="H8697" s="5" t="s">
        <v>4741</v>
      </c>
      <c r="I8697" s="6" t="s">
        <v>4386</v>
      </c>
      <c r="J8697" s="6" t="s">
        <v>16380</v>
      </c>
      <c r="K8697" s="17">
        <v>1</v>
      </c>
      <c r="L8697" s="17" t="s">
        <v>7732</v>
      </c>
      <c r="M8697" s="9"/>
      <c r="N8697" s="9"/>
      <c r="O8697" s="21"/>
      <c r="Q8697" s="29"/>
      <c r="U8697" s="17"/>
      <c r="V8697" s="2" t="s">
        <v>6793</v>
      </c>
      <c r="Y8697" t="str">
        <f t="shared" si="544"/>
        <v/>
      </c>
      <c r="AA8697" t="str">
        <f t="shared" si="545"/>
        <v/>
      </c>
      <c r="AC8697" s="7"/>
      <c r="AD8697" t="s">
        <v>4386</v>
      </c>
      <c r="AE8697">
        <f t="shared" si="546"/>
        <v>0</v>
      </c>
      <c r="AG8697" s="2"/>
      <c r="AH8697" t="s">
        <v>4387</v>
      </c>
      <c r="AI8697" s="7" t="s">
        <v>4922</v>
      </c>
    </row>
    <row r="8698" spans="1:35" ht="11" customHeight="1" outlineLevel="1" x14ac:dyDescent="0.25">
      <c r="A8698" t="s">
        <v>488</v>
      </c>
      <c r="C8698" s="2" t="s">
        <v>12974</v>
      </c>
      <c r="D8698" s="2" t="s">
        <v>4062</v>
      </c>
      <c r="E8698" s="7">
        <v>1932</v>
      </c>
      <c r="F8698" s="5" t="s">
        <v>4215</v>
      </c>
      <c r="H8698" s="5" t="s">
        <v>4741</v>
      </c>
      <c r="I8698" s="6" t="s">
        <v>4386</v>
      </c>
      <c r="J8698" s="6"/>
      <c r="K8698" s="17">
        <v>1</v>
      </c>
      <c r="L8698" s="17" t="s">
        <v>20075</v>
      </c>
      <c r="M8698" s="9"/>
      <c r="N8698" s="9"/>
      <c r="O8698" s="21"/>
      <c r="Q8698" s="29"/>
      <c r="U8698" s="17"/>
      <c r="V8698" s="2" t="s">
        <v>1165</v>
      </c>
      <c r="X8698" t="s">
        <v>7732</v>
      </c>
      <c r="Y8698" t="str">
        <f t="shared" si="544"/>
        <v/>
      </c>
      <c r="AA8698" t="str">
        <f t="shared" si="545"/>
        <v/>
      </c>
      <c r="AC8698" s="7"/>
      <c r="AD8698" t="s">
        <v>4386</v>
      </c>
      <c r="AE8698">
        <f t="shared" si="546"/>
        <v>0</v>
      </c>
      <c r="AG8698" s="2"/>
      <c r="AH8698" t="s">
        <v>4387</v>
      </c>
      <c r="AI8698" s="7" t="s">
        <v>4620</v>
      </c>
    </row>
    <row r="8699" spans="1:35" ht="11" customHeight="1" outlineLevel="1" collapsed="1" x14ac:dyDescent="0.25">
      <c r="A8699" t="s">
        <v>488</v>
      </c>
      <c r="C8699" s="2" t="s">
        <v>12974</v>
      </c>
      <c r="D8699" s="2">
        <v>717</v>
      </c>
      <c r="E8699" s="7">
        <v>1932</v>
      </c>
      <c r="F8699" s="5" t="s">
        <v>5239</v>
      </c>
      <c r="H8699" s="5" t="s">
        <v>3278</v>
      </c>
      <c r="I8699" s="6" t="s">
        <v>4386</v>
      </c>
      <c r="J8699" s="6" t="s">
        <v>16380</v>
      </c>
      <c r="K8699" s="17">
        <v>1</v>
      </c>
      <c r="L8699" s="17" t="s">
        <v>7732</v>
      </c>
      <c r="M8699" s="9"/>
      <c r="N8699" s="9"/>
      <c r="O8699" s="21"/>
      <c r="Q8699" s="29"/>
      <c r="U8699" s="17"/>
      <c r="V8699" s="2" t="s">
        <v>6795</v>
      </c>
      <c r="Y8699" t="str">
        <f t="shared" si="544"/>
        <v/>
      </c>
      <c r="AA8699" t="str">
        <f t="shared" si="545"/>
        <v/>
      </c>
      <c r="AC8699" s="7"/>
      <c r="AD8699" t="s">
        <v>4386</v>
      </c>
      <c r="AE8699">
        <f t="shared" si="546"/>
        <v>0</v>
      </c>
      <c r="AG8699" s="2"/>
      <c r="AH8699" t="s">
        <v>4387</v>
      </c>
      <c r="AI8699" s="7" t="s">
        <v>4922</v>
      </c>
    </row>
    <row r="8700" spans="1:35" ht="11" customHeight="1" outlineLevel="1" x14ac:dyDescent="0.25">
      <c r="A8700" t="s">
        <v>488</v>
      </c>
      <c r="C8700" s="2" t="s">
        <v>12974</v>
      </c>
      <c r="D8700" s="2" t="s">
        <v>4062</v>
      </c>
      <c r="E8700" s="7">
        <v>1932</v>
      </c>
      <c r="F8700" s="5" t="s">
        <v>4215</v>
      </c>
      <c r="H8700" s="5" t="s">
        <v>3278</v>
      </c>
      <c r="I8700" s="6" t="s">
        <v>4386</v>
      </c>
      <c r="J8700" s="6"/>
      <c r="K8700" s="17">
        <v>1</v>
      </c>
      <c r="L8700" s="17" t="s">
        <v>20075</v>
      </c>
      <c r="M8700" s="9"/>
      <c r="N8700" s="9"/>
      <c r="O8700" s="21"/>
      <c r="Q8700" s="29"/>
      <c r="U8700" s="17"/>
      <c r="V8700" s="2" t="s">
        <v>2938</v>
      </c>
      <c r="X8700" t="s">
        <v>7732</v>
      </c>
      <c r="Y8700" t="str">
        <f t="shared" si="544"/>
        <v/>
      </c>
      <c r="AA8700" t="str">
        <f t="shared" si="545"/>
        <v/>
      </c>
      <c r="AC8700" s="7"/>
      <c r="AD8700" t="s">
        <v>4386</v>
      </c>
      <c r="AE8700">
        <f t="shared" si="546"/>
        <v>0</v>
      </c>
      <c r="AG8700" s="2"/>
      <c r="AH8700" t="s">
        <v>4387</v>
      </c>
      <c r="AI8700" s="7" t="s">
        <v>4620</v>
      </c>
    </row>
    <row r="8701" spans="1:35" ht="11" customHeight="1" outlineLevel="1" x14ac:dyDescent="0.25">
      <c r="A8701" t="s">
        <v>488</v>
      </c>
      <c r="C8701" s="2" t="s">
        <v>12974</v>
      </c>
      <c r="D8701" s="2">
        <v>718</v>
      </c>
      <c r="E8701" s="7">
        <v>1932</v>
      </c>
      <c r="F8701" s="5" t="s">
        <v>2974</v>
      </c>
      <c r="H8701" s="5" t="s">
        <v>2074</v>
      </c>
      <c r="I8701" s="6" t="s">
        <v>4386</v>
      </c>
      <c r="J8701" s="6" t="s">
        <v>16380</v>
      </c>
      <c r="K8701" s="17">
        <v>1</v>
      </c>
      <c r="L8701" s="17" t="s">
        <v>7732</v>
      </c>
      <c r="M8701" s="9"/>
      <c r="N8701" s="9"/>
      <c r="O8701" s="21"/>
      <c r="Q8701" s="29"/>
      <c r="U8701" s="17"/>
      <c r="V8701" s="2" t="s">
        <v>6796</v>
      </c>
      <c r="Y8701" t="str">
        <f t="shared" si="544"/>
        <v/>
      </c>
      <c r="AA8701" t="str">
        <f t="shared" si="545"/>
        <v/>
      </c>
      <c r="AC8701" s="7"/>
      <c r="AD8701" t="s">
        <v>4386</v>
      </c>
      <c r="AE8701">
        <f t="shared" ref="AE8701:AE8732" si="547">COUNTIF(I8701,"*Fuji*")</f>
        <v>0</v>
      </c>
      <c r="AG8701" s="2"/>
      <c r="AH8701" t="s">
        <v>4387</v>
      </c>
      <c r="AI8701" s="7" t="s">
        <v>4922</v>
      </c>
    </row>
    <row r="8702" spans="1:35" ht="11" customHeight="1" outlineLevel="1" x14ac:dyDescent="0.25">
      <c r="A8702" t="s">
        <v>488</v>
      </c>
      <c r="C8702" s="2" t="s">
        <v>12974</v>
      </c>
      <c r="D8702" s="2" t="s">
        <v>4062</v>
      </c>
      <c r="E8702" s="7">
        <v>1932</v>
      </c>
      <c r="F8702" s="5" t="s">
        <v>4215</v>
      </c>
      <c r="H8702" s="5" t="s">
        <v>2074</v>
      </c>
      <c r="I8702" s="6" t="s">
        <v>4386</v>
      </c>
      <c r="J8702" s="6"/>
      <c r="K8702" s="17">
        <v>1</v>
      </c>
      <c r="L8702" s="17" t="s">
        <v>20075</v>
      </c>
      <c r="M8702" s="9"/>
      <c r="N8702" s="9"/>
      <c r="O8702" s="21"/>
      <c r="Q8702" s="29"/>
      <c r="U8702" s="17"/>
      <c r="V8702" s="2" t="s">
        <v>5614</v>
      </c>
      <c r="X8702" t="s">
        <v>7732</v>
      </c>
      <c r="Y8702" t="str">
        <f t="shared" si="544"/>
        <v/>
      </c>
      <c r="AA8702" t="str">
        <f t="shared" si="545"/>
        <v/>
      </c>
      <c r="AC8702" s="7"/>
      <c r="AD8702" t="s">
        <v>4386</v>
      </c>
      <c r="AE8702">
        <f t="shared" si="547"/>
        <v>0</v>
      </c>
      <c r="AG8702" s="2"/>
      <c r="AH8702" t="s">
        <v>4387</v>
      </c>
      <c r="AI8702" s="7" t="s">
        <v>4620</v>
      </c>
    </row>
    <row r="8703" spans="1:35" ht="11" customHeight="1" outlineLevel="1" x14ac:dyDescent="0.25">
      <c r="A8703" t="s">
        <v>488</v>
      </c>
      <c r="C8703" s="2" t="s">
        <v>12974</v>
      </c>
      <c r="D8703" s="2">
        <v>719</v>
      </c>
      <c r="E8703" s="7">
        <v>1932</v>
      </c>
      <c r="F8703" s="5" t="s">
        <v>3421</v>
      </c>
      <c r="H8703" s="5" t="s">
        <v>3279</v>
      </c>
      <c r="I8703" s="6" t="s">
        <v>4386</v>
      </c>
      <c r="J8703" s="6" t="s">
        <v>16380</v>
      </c>
      <c r="K8703" s="17">
        <v>1</v>
      </c>
      <c r="L8703" s="17" t="s">
        <v>7732</v>
      </c>
      <c r="M8703" s="9"/>
      <c r="N8703" s="9"/>
      <c r="O8703" s="21"/>
      <c r="Q8703" s="29"/>
      <c r="U8703" s="17"/>
      <c r="V8703" s="2" t="s">
        <v>3109</v>
      </c>
      <c r="Y8703" t="str">
        <f t="shared" si="544"/>
        <v/>
      </c>
      <c r="AA8703" t="str">
        <f t="shared" si="545"/>
        <v/>
      </c>
      <c r="AC8703" s="7"/>
      <c r="AD8703" t="s">
        <v>4386</v>
      </c>
      <c r="AE8703">
        <f t="shared" si="547"/>
        <v>0</v>
      </c>
      <c r="AG8703" s="2"/>
      <c r="AH8703" t="s">
        <v>4387</v>
      </c>
      <c r="AI8703" s="7" t="s">
        <v>4620</v>
      </c>
    </row>
    <row r="8704" spans="1:35" ht="11" customHeight="1" outlineLevel="1" x14ac:dyDescent="0.25">
      <c r="A8704" t="s">
        <v>488</v>
      </c>
      <c r="C8704" s="2" t="s">
        <v>12974</v>
      </c>
      <c r="D8704" s="2" t="s">
        <v>4062</v>
      </c>
      <c r="E8704" s="7">
        <v>1932</v>
      </c>
      <c r="F8704" s="5" t="s">
        <v>4215</v>
      </c>
      <c r="H8704" s="5" t="s">
        <v>3279</v>
      </c>
      <c r="I8704" s="6" t="s">
        <v>4386</v>
      </c>
      <c r="J8704" s="6"/>
      <c r="K8704" s="17">
        <v>1</v>
      </c>
      <c r="L8704" s="17" t="s">
        <v>20075</v>
      </c>
      <c r="M8704" s="9"/>
      <c r="N8704" s="9"/>
      <c r="O8704" s="21"/>
      <c r="Q8704" s="29"/>
      <c r="U8704" s="17"/>
      <c r="V8704" s="2" t="s">
        <v>5615</v>
      </c>
      <c r="X8704" t="s">
        <v>7732</v>
      </c>
      <c r="Y8704" t="str">
        <f t="shared" si="544"/>
        <v/>
      </c>
      <c r="AA8704" t="str">
        <f t="shared" si="545"/>
        <v/>
      </c>
      <c r="AC8704" s="7"/>
      <c r="AD8704" t="s">
        <v>4386</v>
      </c>
      <c r="AE8704">
        <f t="shared" si="547"/>
        <v>0</v>
      </c>
      <c r="AG8704" s="2"/>
      <c r="AH8704" t="s">
        <v>4387</v>
      </c>
      <c r="AI8704" s="7" t="s">
        <v>4620</v>
      </c>
    </row>
    <row r="8705" spans="1:35" ht="11" customHeight="1" outlineLevel="1" x14ac:dyDescent="0.25">
      <c r="A8705" t="s">
        <v>488</v>
      </c>
      <c r="C8705" s="2" t="s">
        <v>12974</v>
      </c>
      <c r="D8705" s="2">
        <v>713</v>
      </c>
      <c r="E8705" s="7">
        <v>1932</v>
      </c>
      <c r="F8705" s="5" t="s">
        <v>3189</v>
      </c>
      <c r="H8705" s="5" t="s">
        <v>5031</v>
      </c>
      <c r="I8705" s="6" t="s">
        <v>4386</v>
      </c>
      <c r="J8705" s="6" t="s">
        <v>16379</v>
      </c>
      <c r="K8705" s="17">
        <v>1</v>
      </c>
      <c r="L8705" s="17" t="s">
        <v>7732</v>
      </c>
      <c r="M8705" s="9"/>
      <c r="N8705" s="9"/>
      <c r="O8705" s="21"/>
      <c r="Q8705" s="29"/>
      <c r="U8705" s="17"/>
      <c r="V8705" s="2" t="s">
        <v>680</v>
      </c>
      <c r="Y8705" t="str">
        <f t="shared" si="544"/>
        <v/>
      </c>
      <c r="AA8705" t="str">
        <f t="shared" si="545"/>
        <v/>
      </c>
      <c r="AC8705" s="7"/>
      <c r="AD8705" t="s">
        <v>4386</v>
      </c>
      <c r="AE8705">
        <f t="shared" si="547"/>
        <v>0</v>
      </c>
      <c r="AG8705" s="2"/>
      <c r="AH8705" t="s">
        <v>4387</v>
      </c>
      <c r="AI8705" s="7" t="s">
        <v>4620</v>
      </c>
    </row>
    <row r="8706" spans="1:35" ht="11" customHeight="1" outlineLevel="1" x14ac:dyDescent="0.25">
      <c r="A8706" t="s">
        <v>488</v>
      </c>
      <c r="C8706" s="2" t="s">
        <v>12974</v>
      </c>
      <c r="D8706" s="2">
        <v>720</v>
      </c>
      <c r="E8706" s="7">
        <v>1932</v>
      </c>
      <c r="F8706" s="5" t="s">
        <v>21940</v>
      </c>
      <c r="H8706" s="5" t="s">
        <v>4209</v>
      </c>
      <c r="I8706" s="6" t="s">
        <v>4386</v>
      </c>
      <c r="J8706" s="6" t="s">
        <v>16381</v>
      </c>
      <c r="K8706" s="17">
        <v>1</v>
      </c>
      <c r="L8706" s="17" t="s">
        <v>7730</v>
      </c>
      <c r="M8706" s="9">
        <v>2.1</v>
      </c>
      <c r="N8706" s="9"/>
      <c r="O8706" s="21"/>
      <c r="Q8706" s="29"/>
      <c r="U8706" s="17"/>
      <c r="V8706" s="2" t="s">
        <v>2042</v>
      </c>
      <c r="Y8706" t="str">
        <f t="shared" si="544"/>
        <v/>
      </c>
      <c r="AA8706" t="str">
        <f t="shared" si="545"/>
        <v/>
      </c>
      <c r="AC8706" s="7"/>
      <c r="AD8706" t="s">
        <v>4386</v>
      </c>
      <c r="AE8706">
        <f t="shared" si="547"/>
        <v>0</v>
      </c>
      <c r="AG8706" s="2"/>
      <c r="AH8706" t="s">
        <v>4387</v>
      </c>
      <c r="AI8706" s="7" t="s">
        <v>4610</v>
      </c>
    </row>
    <row r="8707" spans="1:35" ht="11" customHeight="1" outlineLevel="1" x14ac:dyDescent="0.25">
      <c r="A8707" t="s">
        <v>488</v>
      </c>
      <c r="C8707" s="2" t="s">
        <v>12974</v>
      </c>
      <c r="D8707" s="2" t="s">
        <v>4062</v>
      </c>
      <c r="E8707" s="7">
        <v>1932</v>
      </c>
      <c r="F8707" s="5" t="s">
        <v>1093</v>
      </c>
      <c r="H8707" s="5" t="s">
        <v>4209</v>
      </c>
      <c r="I8707" s="6" t="s">
        <v>4386</v>
      </c>
      <c r="J8707" s="6"/>
      <c r="K8707" s="17">
        <v>1</v>
      </c>
      <c r="L8707" s="17" t="s">
        <v>20075</v>
      </c>
      <c r="M8707" s="9"/>
      <c r="N8707" s="9"/>
      <c r="O8707" s="21"/>
      <c r="Q8707" s="29"/>
      <c r="U8707" s="17"/>
      <c r="V8707" s="2" t="s">
        <v>5617</v>
      </c>
      <c r="X8707" t="s">
        <v>7732</v>
      </c>
      <c r="Y8707" t="str">
        <f t="shared" si="544"/>
        <v/>
      </c>
      <c r="AA8707" t="str">
        <f t="shared" si="545"/>
        <v/>
      </c>
      <c r="AC8707" s="7"/>
      <c r="AD8707" t="s">
        <v>4386</v>
      </c>
      <c r="AE8707">
        <f t="shared" si="547"/>
        <v>0</v>
      </c>
      <c r="AG8707" s="2"/>
      <c r="AH8707" t="s">
        <v>4387</v>
      </c>
      <c r="AI8707" s="7" t="s">
        <v>4523</v>
      </c>
    </row>
    <row r="8708" spans="1:35" ht="11" customHeight="1" outlineLevel="1" x14ac:dyDescent="0.25">
      <c r="A8708" t="s">
        <v>488</v>
      </c>
      <c r="C8708" s="2" t="s">
        <v>12974</v>
      </c>
      <c r="D8708" s="2">
        <v>721</v>
      </c>
      <c r="E8708" s="7">
        <v>1932</v>
      </c>
      <c r="F8708" s="5" t="s">
        <v>21940</v>
      </c>
      <c r="H8708" s="5" t="s">
        <v>5618</v>
      </c>
      <c r="I8708" s="6" t="s">
        <v>4386</v>
      </c>
      <c r="J8708" s="6" t="s">
        <v>16381</v>
      </c>
      <c r="K8708" s="17">
        <v>1</v>
      </c>
      <c r="L8708" s="17" t="s">
        <v>7732</v>
      </c>
      <c r="M8708" s="9"/>
      <c r="N8708" s="9"/>
      <c r="O8708" s="21"/>
      <c r="Q8708" s="29"/>
      <c r="U8708" s="17"/>
      <c r="V8708" s="2" t="s">
        <v>2045</v>
      </c>
      <c r="X8708" t="s">
        <v>7732</v>
      </c>
      <c r="Y8708" t="str">
        <f t="shared" si="544"/>
        <v/>
      </c>
      <c r="AA8708" t="str">
        <f t="shared" si="545"/>
        <v/>
      </c>
      <c r="AC8708" s="7"/>
      <c r="AD8708" t="s">
        <v>4386</v>
      </c>
      <c r="AE8708">
        <f t="shared" si="547"/>
        <v>0</v>
      </c>
      <c r="AG8708" s="2"/>
      <c r="AH8708" t="s">
        <v>4387</v>
      </c>
      <c r="AI8708" s="7" t="s">
        <v>4620</v>
      </c>
    </row>
    <row r="8709" spans="1:35" ht="11" customHeight="1" outlineLevel="1" collapsed="1" x14ac:dyDescent="0.25">
      <c r="A8709" t="s">
        <v>488</v>
      </c>
      <c r="C8709" s="2" t="s">
        <v>12974</v>
      </c>
      <c r="D8709" s="2" t="s">
        <v>4062</v>
      </c>
      <c r="E8709" s="7">
        <v>1932</v>
      </c>
      <c r="F8709" s="5" t="s">
        <v>3189</v>
      </c>
      <c r="H8709" s="5" t="s">
        <v>5031</v>
      </c>
      <c r="I8709" s="6" t="s">
        <v>4386</v>
      </c>
      <c r="J8709" s="6"/>
      <c r="K8709" s="17">
        <v>1</v>
      </c>
      <c r="L8709" s="17" t="s">
        <v>7730</v>
      </c>
      <c r="M8709" s="9">
        <v>1.65</v>
      </c>
      <c r="N8709" s="9"/>
      <c r="O8709" s="21"/>
      <c r="Q8709" s="29"/>
      <c r="U8709" s="17"/>
      <c r="V8709" s="2" t="s">
        <v>5764</v>
      </c>
      <c r="X8709" t="s">
        <v>7732</v>
      </c>
      <c r="Y8709" t="str">
        <f t="shared" si="544"/>
        <v/>
      </c>
      <c r="AA8709" t="str">
        <f t="shared" si="545"/>
        <v/>
      </c>
      <c r="AC8709" s="7"/>
      <c r="AD8709" t="s">
        <v>4386</v>
      </c>
      <c r="AE8709">
        <f t="shared" si="547"/>
        <v>0</v>
      </c>
      <c r="AG8709" s="2"/>
      <c r="AH8709" t="s">
        <v>4387</v>
      </c>
      <c r="AI8709" s="7" t="s">
        <v>4610</v>
      </c>
    </row>
    <row r="8710" spans="1:35" ht="11" customHeight="1" outlineLevel="1" x14ac:dyDescent="0.25">
      <c r="A8710" t="s">
        <v>488</v>
      </c>
      <c r="C8710" s="2" t="s">
        <v>12974</v>
      </c>
      <c r="D8710" s="2" t="s">
        <v>4062</v>
      </c>
      <c r="E8710" s="7">
        <v>1932</v>
      </c>
      <c r="F8710" s="5" t="s">
        <v>1093</v>
      </c>
      <c r="H8710" s="5" t="s">
        <v>5031</v>
      </c>
      <c r="I8710" s="6" t="s">
        <v>4386</v>
      </c>
      <c r="J8710" s="6"/>
      <c r="K8710" s="17">
        <v>1</v>
      </c>
      <c r="L8710" s="17" t="s">
        <v>20075</v>
      </c>
      <c r="M8710" s="9"/>
      <c r="N8710" s="9"/>
      <c r="O8710" s="21"/>
      <c r="Q8710" s="29"/>
      <c r="U8710" s="17"/>
      <c r="V8710" s="2" t="s">
        <v>2926</v>
      </c>
      <c r="X8710" t="s">
        <v>7732</v>
      </c>
      <c r="Y8710" t="str">
        <f t="shared" si="544"/>
        <v/>
      </c>
      <c r="AA8710" t="str">
        <f t="shared" si="545"/>
        <v/>
      </c>
      <c r="AC8710" s="7"/>
      <c r="AD8710" t="s">
        <v>4386</v>
      </c>
      <c r="AE8710">
        <f t="shared" si="547"/>
        <v>0</v>
      </c>
      <c r="AG8710" s="2"/>
      <c r="AH8710" t="s">
        <v>4387</v>
      </c>
      <c r="AI8710" s="7" t="s">
        <v>5041</v>
      </c>
    </row>
    <row r="8711" spans="1:35" ht="11" customHeight="1" outlineLevel="1" x14ac:dyDescent="0.25">
      <c r="A8711" t="s">
        <v>488</v>
      </c>
      <c r="C8711" s="2" t="s">
        <v>12974</v>
      </c>
      <c r="D8711" s="2">
        <v>722</v>
      </c>
      <c r="E8711" s="7">
        <v>1932</v>
      </c>
      <c r="F8711" s="5" t="s">
        <v>21941</v>
      </c>
      <c r="H8711" s="5" t="s">
        <v>389</v>
      </c>
      <c r="I8711" s="6" t="s">
        <v>4386</v>
      </c>
      <c r="J8711" s="6" t="s">
        <v>16381</v>
      </c>
      <c r="K8711" s="17">
        <v>1</v>
      </c>
      <c r="L8711" s="17" t="s">
        <v>7730</v>
      </c>
      <c r="M8711" s="9">
        <v>1.65</v>
      </c>
      <c r="N8711" s="9"/>
      <c r="O8711" s="21"/>
      <c r="Q8711" s="29"/>
      <c r="U8711" s="17"/>
      <c r="V8711" s="2" t="s">
        <v>2050</v>
      </c>
      <c r="Y8711" t="str">
        <f t="shared" si="544"/>
        <v/>
      </c>
      <c r="AA8711" t="str">
        <f t="shared" si="545"/>
        <v/>
      </c>
      <c r="AC8711" s="7"/>
      <c r="AD8711" t="s">
        <v>4386</v>
      </c>
      <c r="AE8711">
        <f t="shared" si="547"/>
        <v>0</v>
      </c>
      <c r="AG8711" s="2"/>
      <c r="AH8711" t="s">
        <v>4387</v>
      </c>
      <c r="AI8711" s="7" t="s">
        <v>4922</v>
      </c>
    </row>
    <row r="8712" spans="1:35" ht="11" customHeight="1" outlineLevel="1" x14ac:dyDescent="0.25">
      <c r="A8712" t="s">
        <v>488</v>
      </c>
      <c r="C8712" s="2" t="s">
        <v>12974</v>
      </c>
      <c r="D8712" s="2" t="s">
        <v>4062</v>
      </c>
      <c r="E8712" s="7">
        <v>1932</v>
      </c>
      <c r="F8712" s="5" t="s">
        <v>5139</v>
      </c>
      <c r="H8712" s="5" t="s">
        <v>5997</v>
      </c>
      <c r="I8712" s="6" t="s">
        <v>4386</v>
      </c>
      <c r="J8712" s="6"/>
      <c r="K8712" s="17">
        <v>1</v>
      </c>
      <c r="L8712" s="17" t="s">
        <v>7732</v>
      </c>
      <c r="M8712" s="9"/>
      <c r="N8712" s="9"/>
      <c r="O8712" s="21"/>
      <c r="Q8712" s="29"/>
      <c r="U8712" s="17"/>
      <c r="V8712" s="2" t="s">
        <v>6380</v>
      </c>
      <c r="X8712" t="s">
        <v>7732</v>
      </c>
      <c r="Y8712" t="str">
        <f t="shared" si="544"/>
        <v/>
      </c>
      <c r="AA8712" t="str">
        <f t="shared" si="545"/>
        <v/>
      </c>
      <c r="AC8712" s="7"/>
      <c r="AD8712" t="s">
        <v>4386</v>
      </c>
      <c r="AE8712">
        <f t="shared" si="547"/>
        <v>0</v>
      </c>
      <c r="AG8712" s="2"/>
      <c r="AH8712" t="s">
        <v>4387</v>
      </c>
      <c r="AI8712" s="7" t="s">
        <v>4610</v>
      </c>
    </row>
    <row r="8713" spans="1:35" ht="11" customHeight="1" outlineLevel="1" x14ac:dyDescent="0.25">
      <c r="A8713" t="s">
        <v>488</v>
      </c>
      <c r="C8713" s="2" t="s">
        <v>12974</v>
      </c>
      <c r="D8713" s="2" t="s">
        <v>4062</v>
      </c>
      <c r="E8713" s="7">
        <v>1932</v>
      </c>
      <c r="F8713" s="5" t="s">
        <v>3421</v>
      </c>
      <c r="H8713" s="5" t="s">
        <v>3213</v>
      </c>
      <c r="I8713" s="6" t="s">
        <v>4386</v>
      </c>
      <c r="J8713" s="6"/>
      <c r="K8713" s="17">
        <v>1</v>
      </c>
      <c r="L8713" s="17" t="s">
        <v>7732</v>
      </c>
      <c r="M8713" s="9"/>
      <c r="N8713" s="9"/>
      <c r="O8713" s="21"/>
      <c r="Q8713" s="29"/>
      <c r="U8713" s="17"/>
      <c r="V8713" s="2" t="s">
        <v>6381</v>
      </c>
      <c r="X8713" t="s">
        <v>7732</v>
      </c>
      <c r="Y8713" t="str">
        <f t="shared" si="544"/>
        <v/>
      </c>
      <c r="AA8713" t="str">
        <f t="shared" si="545"/>
        <v/>
      </c>
      <c r="AC8713" s="7"/>
      <c r="AD8713" t="s">
        <v>4386</v>
      </c>
      <c r="AE8713">
        <f t="shared" si="547"/>
        <v>0</v>
      </c>
      <c r="AG8713" s="2"/>
      <c r="AH8713" t="s">
        <v>4387</v>
      </c>
      <c r="AI8713" s="7" t="s">
        <v>4523</v>
      </c>
    </row>
    <row r="8714" spans="1:35" ht="11" customHeight="1" outlineLevel="1" x14ac:dyDescent="0.25">
      <c r="A8714" t="s">
        <v>488</v>
      </c>
      <c r="C8714" s="2" t="s">
        <v>12974</v>
      </c>
      <c r="D8714" s="2" t="s">
        <v>4062</v>
      </c>
      <c r="E8714" s="7">
        <v>1932</v>
      </c>
      <c r="F8714" s="5" t="s">
        <v>3421</v>
      </c>
      <c r="H8714" s="5" t="s">
        <v>1636</v>
      </c>
      <c r="I8714" s="6" t="s">
        <v>4386</v>
      </c>
      <c r="J8714" s="6"/>
      <c r="K8714" s="17">
        <v>1</v>
      </c>
      <c r="L8714" s="17" t="s">
        <v>7732</v>
      </c>
      <c r="M8714" s="9"/>
      <c r="N8714" s="9"/>
      <c r="O8714" s="21"/>
      <c r="Q8714" s="29"/>
      <c r="U8714" s="17"/>
      <c r="V8714" s="2" t="s">
        <v>1635</v>
      </c>
      <c r="X8714" t="s">
        <v>7732</v>
      </c>
      <c r="Y8714" t="str">
        <f t="shared" si="544"/>
        <v/>
      </c>
      <c r="AA8714" t="str">
        <f t="shared" si="545"/>
        <v/>
      </c>
      <c r="AC8714" s="7"/>
      <c r="AD8714" t="s">
        <v>4386</v>
      </c>
      <c r="AE8714">
        <f t="shared" si="547"/>
        <v>0</v>
      </c>
      <c r="AG8714" s="2"/>
      <c r="AH8714" t="s">
        <v>4387</v>
      </c>
      <c r="AI8714" s="7" t="s">
        <v>4922</v>
      </c>
    </row>
    <row r="8715" spans="1:35" ht="11" customHeight="1" outlineLevel="1" x14ac:dyDescent="0.25">
      <c r="A8715" t="s">
        <v>488</v>
      </c>
      <c r="C8715" s="2" t="s">
        <v>12974</v>
      </c>
      <c r="D8715" s="2" t="s">
        <v>4062</v>
      </c>
      <c r="E8715" s="7">
        <v>1932</v>
      </c>
      <c r="F8715" s="5" t="s">
        <v>3421</v>
      </c>
      <c r="H8715" s="5" t="s">
        <v>3213</v>
      </c>
      <c r="I8715" s="6" t="s">
        <v>4386</v>
      </c>
      <c r="J8715" s="6"/>
      <c r="K8715" s="17">
        <v>1</v>
      </c>
      <c r="L8715" s="17" t="s">
        <v>7732</v>
      </c>
      <c r="M8715" s="9"/>
      <c r="N8715" s="9"/>
      <c r="O8715" s="21"/>
      <c r="Q8715" s="29"/>
      <c r="U8715" s="17"/>
      <c r="V8715" s="2" t="s">
        <v>2555</v>
      </c>
      <c r="X8715" t="s">
        <v>7732</v>
      </c>
      <c r="Y8715" t="str">
        <f t="shared" si="544"/>
        <v/>
      </c>
      <c r="AA8715" t="str">
        <f t="shared" si="545"/>
        <v/>
      </c>
      <c r="AC8715" s="7"/>
      <c r="AD8715" t="s">
        <v>4386</v>
      </c>
      <c r="AE8715">
        <f t="shared" si="547"/>
        <v>0</v>
      </c>
      <c r="AG8715" s="2"/>
      <c r="AH8715" t="s">
        <v>4387</v>
      </c>
      <c r="AI8715" s="7" t="s">
        <v>4922</v>
      </c>
    </row>
    <row r="8716" spans="1:35" ht="11" customHeight="1" outlineLevel="1" x14ac:dyDescent="0.25">
      <c r="A8716" t="s">
        <v>488</v>
      </c>
      <c r="C8716" s="2" t="s">
        <v>12974</v>
      </c>
      <c r="D8716" s="2" t="s">
        <v>4062</v>
      </c>
      <c r="E8716" s="7">
        <v>1932</v>
      </c>
      <c r="F8716" s="5" t="s">
        <v>5138</v>
      </c>
      <c r="H8716" s="5" t="s">
        <v>1644</v>
      </c>
      <c r="I8716" s="6" t="s">
        <v>4386</v>
      </c>
      <c r="J8716" s="6"/>
      <c r="K8716" s="17">
        <v>1</v>
      </c>
      <c r="L8716" s="17" t="s">
        <v>7732</v>
      </c>
      <c r="M8716" s="9"/>
      <c r="N8716" s="9"/>
      <c r="O8716" s="21"/>
      <c r="Q8716" s="29"/>
      <c r="U8716" s="17"/>
      <c r="V8716" s="2" t="s">
        <v>2556</v>
      </c>
      <c r="X8716" t="s">
        <v>7732</v>
      </c>
      <c r="Y8716" t="str">
        <f t="shared" si="544"/>
        <v/>
      </c>
      <c r="AA8716" t="str">
        <f t="shared" si="545"/>
        <v/>
      </c>
      <c r="AC8716" s="7"/>
      <c r="AD8716" t="s">
        <v>4386</v>
      </c>
      <c r="AE8716">
        <f t="shared" si="547"/>
        <v>0</v>
      </c>
      <c r="AG8716" s="2"/>
      <c r="AH8716" t="s">
        <v>4387</v>
      </c>
      <c r="AI8716" s="7" t="s">
        <v>4620</v>
      </c>
    </row>
    <row r="8717" spans="1:35" ht="11" customHeight="1" outlineLevel="1" x14ac:dyDescent="0.25">
      <c r="A8717" t="s">
        <v>488</v>
      </c>
      <c r="C8717" s="2" t="s">
        <v>12974</v>
      </c>
      <c r="D8717" s="2" t="s">
        <v>4062</v>
      </c>
      <c r="E8717" s="7">
        <v>1932</v>
      </c>
      <c r="F8717" s="5" t="s">
        <v>5239</v>
      </c>
      <c r="H8717" s="5" t="s">
        <v>6486</v>
      </c>
      <c r="I8717" s="6" t="s">
        <v>4386</v>
      </c>
      <c r="J8717" s="6"/>
      <c r="K8717" s="17">
        <v>1</v>
      </c>
      <c r="L8717" s="17" t="s">
        <v>7732</v>
      </c>
      <c r="M8717" s="9"/>
      <c r="N8717" s="9"/>
      <c r="O8717" s="21"/>
      <c r="Q8717" s="29"/>
      <c r="U8717" s="17"/>
      <c r="V8717" s="2" t="s">
        <v>2557</v>
      </c>
      <c r="X8717" t="s">
        <v>7732</v>
      </c>
      <c r="Y8717" t="str">
        <f t="shared" si="544"/>
        <v/>
      </c>
      <c r="AA8717" t="str">
        <f t="shared" si="545"/>
        <v/>
      </c>
      <c r="AC8717" s="7"/>
      <c r="AD8717" t="s">
        <v>4386</v>
      </c>
      <c r="AE8717">
        <f t="shared" si="547"/>
        <v>0</v>
      </c>
      <c r="AG8717" s="2"/>
      <c r="AH8717" t="s">
        <v>4387</v>
      </c>
      <c r="AI8717" s="7" t="s">
        <v>4523</v>
      </c>
    </row>
    <row r="8718" spans="1:35" ht="11" customHeight="1" outlineLevel="1" x14ac:dyDescent="0.25">
      <c r="A8718" t="s">
        <v>488</v>
      </c>
      <c r="C8718" s="2" t="s">
        <v>12974</v>
      </c>
      <c r="D8718" s="2" t="s">
        <v>4062</v>
      </c>
      <c r="E8718" s="7">
        <v>1932</v>
      </c>
      <c r="F8718" s="5" t="s">
        <v>5138</v>
      </c>
      <c r="H8718" s="5" t="s">
        <v>1644</v>
      </c>
      <c r="I8718" s="6" t="s">
        <v>4386</v>
      </c>
      <c r="J8718" s="6"/>
      <c r="K8718" s="17">
        <v>1</v>
      </c>
      <c r="L8718" s="17" t="s">
        <v>7730</v>
      </c>
      <c r="M8718" s="9">
        <v>0.45</v>
      </c>
      <c r="N8718" s="9"/>
      <c r="O8718" s="21"/>
      <c r="Q8718" s="29"/>
      <c r="U8718" s="17"/>
      <c r="V8718" s="2" t="s">
        <v>2558</v>
      </c>
      <c r="X8718" t="s">
        <v>7732</v>
      </c>
      <c r="Y8718" t="str">
        <f t="shared" si="544"/>
        <v/>
      </c>
      <c r="AA8718" t="str">
        <f t="shared" si="545"/>
        <v/>
      </c>
      <c r="AC8718" s="7"/>
      <c r="AD8718" t="s">
        <v>4386</v>
      </c>
      <c r="AE8718">
        <f t="shared" si="547"/>
        <v>0</v>
      </c>
      <c r="AG8718" s="2"/>
      <c r="AH8718" t="s">
        <v>4387</v>
      </c>
      <c r="AI8718" s="7" t="s">
        <v>4610</v>
      </c>
    </row>
    <row r="8719" spans="1:35" ht="11" customHeight="1" outlineLevel="1" x14ac:dyDescent="0.25">
      <c r="A8719" t="s">
        <v>488</v>
      </c>
      <c r="C8719" s="2" t="s">
        <v>12974</v>
      </c>
      <c r="D8719" s="2" t="s">
        <v>4062</v>
      </c>
      <c r="E8719" s="7">
        <v>1932</v>
      </c>
      <c r="F8719" s="5" t="s">
        <v>5239</v>
      </c>
      <c r="H8719" s="5" t="s">
        <v>6486</v>
      </c>
      <c r="I8719" s="6" t="s">
        <v>4386</v>
      </c>
      <c r="J8719" s="6"/>
      <c r="K8719" s="17">
        <v>1</v>
      </c>
      <c r="L8719" s="17" t="s">
        <v>7732</v>
      </c>
      <c r="M8719" s="9"/>
      <c r="N8719" s="9"/>
      <c r="O8719" s="21"/>
      <c r="Q8719" s="29"/>
      <c r="U8719" s="17"/>
      <c r="V8719" s="2" t="s">
        <v>2559</v>
      </c>
      <c r="X8719" t="s">
        <v>7732</v>
      </c>
      <c r="Y8719" t="str">
        <f t="shared" si="544"/>
        <v/>
      </c>
      <c r="AA8719" t="str">
        <f t="shared" si="545"/>
        <v/>
      </c>
      <c r="AC8719" s="7"/>
      <c r="AD8719" t="s">
        <v>4386</v>
      </c>
      <c r="AE8719">
        <f t="shared" si="547"/>
        <v>0</v>
      </c>
      <c r="AG8719" s="2"/>
      <c r="AH8719" t="s">
        <v>4387</v>
      </c>
      <c r="AI8719" s="7" t="s">
        <v>4922</v>
      </c>
    </row>
    <row r="8720" spans="1:35" ht="11" customHeight="1" outlineLevel="1" x14ac:dyDescent="0.25">
      <c r="A8720" t="s">
        <v>488</v>
      </c>
      <c r="C8720" s="2" t="s">
        <v>12974</v>
      </c>
      <c r="D8720" s="2" t="s">
        <v>4062</v>
      </c>
      <c r="E8720" s="7">
        <v>1932</v>
      </c>
      <c r="F8720" s="5" t="s">
        <v>2974</v>
      </c>
      <c r="H8720" s="5" t="s">
        <v>5031</v>
      </c>
      <c r="I8720" s="6" t="s">
        <v>4386</v>
      </c>
      <c r="J8720" s="6"/>
      <c r="K8720" s="17">
        <v>1</v>
      </c>
      <c r="L8720" s="17" t="s">
        <v>7732</v>
      </c>
      <c r="M8720" s="9"/>
      <c r="N8720" s="9"/>
      <c r="O8720" s="21"/>
      <c r="Q8720" s="29"/>
      <c r="U8720" s="17"/>
      <c r="V8720" s="2" t="s">
        <v>2560</v>
      </c>
      <c r="X8720" t="s">
        <v>7732</v>
      </c>
      <c r="Y8720" t="str">
        <f t="shared" si="544"/>
        <v/>
      </c>
      <c r="AA8720" t="str">
        <f t="shared" si="545"/>
        <v/>
      </c>
      <c r="AC8720" s="7"/>
      <c r="AD8720" t="s">
        <v>4386</v>
      </c>
      <c r="AE8720">
        <f t="shared" si="547"/>
        <v>0</v>
      </c>
      <c r="AG8720" s="2"/>
      <c r="AH8720" t="s">
        <v>4387</v>
      </c>
      <c r="AI8720" s="7" t="s">
        <v>4922</v>
      </c>
    </row>
    <row r="8721" spans="1:35" ht="11" customHeight="1" outlineLevel="1" x14ac:dyDescent="0.25">
      <c r="A8721" t="s">
        <v>488</v>
      </c>
      <c r="C8721" s="2" t="s">
        <v>12974</v>
      </c>
      <c r="D8721" s="2" t="s">
        <v>4062</v>
      </c>
      <c r="E8721" s="7">
        <v>1933</v>
      </c>
      <c r="F8721" s="5" t="s">
        <v>5139</v>
      </c>
      <c r="H8721" s="5" t="s">
        <v>5997</v>
      </c>
      <c r="I8721" s="6" t="s">
        <v>4386</v>
      </c>
      <c r="J8721" s="6"/>
      <c r="K8721" s="17">
        <v>1</v>
      </c>
      <c r="L8721" s="17" t="s">
        <v>7730</v>
      </c>
      <c r="M8721" s="9">
        <v>0.45</v>
      </c>
      <c r="N8721" s="9"/>
      <c r="O8721" s="21"/>
      <c r="Q8721" s="29"/>
      <c r="U8721" s="17"/>
      <c r="V8721" s="2" t="s">
        <v>2561</v>
      </c>
      <c r="X8721" t="s">
        <v>7732</v>
      </c>
      <c r="Y8721" t="str">
        <f t="shared" si="544"/>
        <v/>
      </c>
      <c r="AA8721" t="str">
        <f t="shared" si="545"/>
        <v/>
      </c>
      <c r="AC8721" s="7"/>
      <c r="AD8721" t="s">
        <v>4386</v>
      </c>
      <c r="AE8721">
        <f t="shared" si="547"/>
        <v>0</v>
      </c>
      <c r="AG8721" s="2"/>
      <c r="AH8721" t="s">
        <v>4387</v>
      </c>
      <c r="AI8721" s="7" t="s">
        <v>4610</v>
      </c>
    </row>
    <row r="8722" spans="1:35" ht="11" customHeight="1" outlineLevel="1" x14ac:dyDescent="0.25">
      <c r="A8722" t="s">
        <v>488</v>
      </c>
      <c r="C8722" s="2" t="s">
        <v>12974</v>
      </c>
      <c r="D8722" s="2" t="s">
        <v>4062</v>
      </c>
      <c r="E8722" s="7">
        <v>1933</v>
      </c>
      <c r="F8722" s="5" t="s">
        <v>2974</v>
      </c>
      <c r="H8722" s="5" t="s">
        <v>5031</v>
      </c>
      <c r="I8722" s="6" t="s">
        <v>4386</v>
      </c>
      <c r="J8722" s="6"/>
      <c r="K8722" s="17">
        <v>1</v>
      </c>
      <c r="L8722" s="17" t="s">
        <v>7732</v>
      </c>
      <c r="M8722" s="9"/>
      <c r="N8722" s="9"/>
      <c r="O8722" s="21"/>
      <c r="Q8722" s="29"/>
      <c r="U8722" s="17"/>
      <c r="V8722" s="2" t="s">
        <v>2563</v>
      </c>
      <c r="X8722" t="s">
        <v>7732</v>
      </c>
      <c r="Y8722" t="str">
        <f t="shared" si="544"/>
        <v/>
      </c>
      <c r="AA8722" t="str">
        <f t="shared" si="545"/>
        <v/>
      </c>
      <c r="AC8722" s="7"/>
      <c r="AD8722" t="s">
        <v>4386</v>
      </c>
      <c r="AE8722">
        <f t="shared" si="547"/>
        <v>0</v>
      </c>
      <c r="AG8722" s="2"/>
      <c r="AH8722" t="s">
        <v>4387</v>
      </c>
      <c r="AI8722" s="7" t="s">
        <v>4610</v>
      </c>
    </row>
    <row r="8723" spans="1:35" ht="11" customHeight="1" outlineLevel="1" x14ac:dyDescent="0.25">
      <c r="A8723" t="s">
        <v>488</v>
      </c>
      <c r="C8723" s="2" t="s">
        <v>12974</v>
      </c>
      <c r="D8723" s="2" t="s">
        <v>4062</v>
      </c>
      <c r="E8723" s="7">
        <v>1933</v>
      </c>
      <c r="F8723" s="5" t="s">
        <v>3421</v>
      </c>
      <c r="H8723" s="5" t="s">
        <v>1636</v>
      </c>
      <c r="I8723" s="6" t="s">
        <v>4386</v>
      </c>
      <c r="J8723" s="6"/>
      <c r="K8723" s="17">
        <v>1</v>
      </c>
      <c r="L8723" s="17" t="s">
        <v>7732</v>
      </c>
      <c r="M8723" s="9"/>
      <c r="N8723" s="9"/>
      <c r="O8723" s="21"/>
      <c r="Q8723" s="29"/>
      <c r="U8723" s="17"/>
      <c r="V8723" s="2" t="s">
        <v>2565</v>
      </c>
      <c r="X8723" t="s">
        <v>7732</v>
      </c>
      <c r="Y8723" t="str">
        <f t="shared" si="544"/>
        <v/>
      </c>
      <c r="AA8723" t="str">
        <f t="shared" si="545"/>
        <v/>
      </c>
      <c r="AC8723" s="7"/>
      <c r="AD8723" t="s">
        <v>4386</v>
      </c>
      <c r="AE8723">
        <f t="shared" si="547"/>
        <v>0</v>
      </c>
      <c r="AG8723" s="2"/>
      <c r="AH8723" t="s">
        <v>4387</v>
      </c>
      <c r="AI8723" s="7" t="s">
        <v>4922</v>
      </c>
    </row>
    <row r="8724" spans="1:35" ht="11" customHeight="1" outlineLevel="1" x14ac:dyDescent="0.25">
      <c r="A8724" t="s">
        <v>488</v>
      </c>
      <c r="C8724" s="2" t="s">
        <v>12974</v>
      </c>
      <c r="D8724" s="2" t="s">
        <v>4062</v>
      </c>
      <c r="E8724" s="7">
        <v>1933</v>
      </c>
      <c r="F8724" s="5" t="s">
        <v>3421</v>
      </c>
      <c r="H8724" s="5" t="s">
        <v>2567</v>
      </c>
      <c r="I8724" s="6" t="s">
        <v>4386</v>
      </c>
      <c r="J8724" s="6"/>
      <c r="K8724" s="17">
        <v>1</v>
      </c>
      <c r="L8724" s="17" t="s">
        <v>20075</v>
      </c>
      <c r="M8724" s="9"/>
      <c r="N8724" s="9"/>
      <c r="O8724" s="21"/>
      <c r="Q8724" s="29"/>
      <c r="U8724" s="17"/>
      <c r="V8724" s="2" t="s">
        <v>2566</v>
      </c>
      <c r="X8724" t="s">
        <v>7732</v>
      </c>
      <c r="Y8724" t="str">
        <f t="shared" si="544"/>
        <v/>
      </c>
      <c r="AA8724" t="str">
        <f t="shared" si="545"/>
        <v/>
      </c>
      <c r="AC8724" s="7"/>
      <c r="AD8724" t="s">
        <v>4386</v>
      </c>
      <c r="AE8724">
        <f t="shared" si="547"/>
        <v>0</v>
      </c>
      <c r="AG8724" s="2"/>
      <c r="AH8724" t="s">
        <v>4387</v>
      </c>
      <c r="AI8724" s="7" t="s">
        <v>4922</v>
      </c>
    </row>
    <row r="8725" spans="1:35" ht="11" customHeight="1" outlineLevel="1" x14ac:dyDescent="0.25">
      <c r="A8725" t="s">
        <v>488</v>
      </c>
      <c r="C8725" s="2" t="s">
        <v>12974</v>
      </c>
      <c r="D8725" s="2" t="s">
        <v>4062</v>
      </c>
      <c r="E8725" s="7">
        <v>1933</v>
      </c>
      <c r="F8725" s="5" t="s">
        <v>2570</v>
      </c>
      <c r="H8725" s="5" t="s">
        <v>1644</v>
      </c>
      <c r="I8725" s="6" t="s">
        <v>4386</v>
      </c>
      <c r="J8725" s="6"/>
      <c r="K8725" s="17">
        <v>1</v>
      </c>
      <c r="L8725" s="17" t="s">
        <v>20075</v>
      </c>
      <c r="M8725" s="9"/>
      <c r="N8725" s="9"/>
      <c r="O8725" s="21"/>
      <c r="Q8725" s="29"/>
      <c r="U8725" s="17"/>
      <c r="V8725" s="2" t="s">
        <v>2569</v>
      </c>
      <c r="X8725" t="s">
        <v>7732</v>
      </c>
      <c r="Y8725" t="str">
        <f t="shared" si="544"/>
        <v/>
      </c>
      <c r="AA8725" t="str">
        <f t="shared" si="545"/>
        <v/>
      </c>
      <c r="AC8725" s="7"/>
      <c r="AD8725" t="s">
        <v>4386</v>
      </c>
      <c r="AE8725">
        <f t="shared" si="547"/>
        <v>0</v>
      </c>
      <c r="AG8725" s="2"/>
      <c r="AH8725" t="s">
        <v>4387</v>
      </c>
      <c r="AI8725" s="7" t="s">
        <v>4523</v>
      </c>
    </row>
    <row r="8726" spans="1:35" ht="11" customHeight="1" outlineLevel="1" x14ac:dyDescent="0.25">
      <c r="A8726" t="s">
        <v>488</v>
      </c>
      <c r="C8726" s="2" t="s">
        <v>12974</v>
      </c>
      <c r="D8726" s="2">
        <v>671</v>
      </c>
      <c r="E8726" s="7">
        <v>1934</v>
      </c>
      <c r="F8726" s="5" t="s">
        <v>3421</v>
      </c>
      <c r="H8726" s="5" t="s">
        <v>1126</v>
      </c>
      <c r="I8726" s="6" t="s">
        <v>4386</v>
      </c>
      <c r="J8726" s="6" t="s">
        <v>16373</v>
      </c>
      <c r="K8726" s="17">
        <v>1</v>
      </c>
      <c r="L8726" s="17" t="s">
        <v>7730</v>
      </c>
      <c r="M8726" s="9">
        <v>1</v>
      </c>
      <c r="N8726" s="9"/>
      <c r="O8726" s="21"/>
      <c r="Q8726" s="29"/>
      <c r="U8726" s="17"/>
      <c r="V8726" s="2" t="s">
        <v>6761</v>
      </c>
      <c r="Y8726" t="str">
        <f t="shared" si="544"/>
        <v/>
      </c>
      <c r="AA8726" t="str">
        <f t="shared" si="545"/>
        <v/>
      </c>
      <c r="AC8726" s="7"/>
      <c r="AD8726" t="s">
        <v>4386</v>
      </c>
      <c r="AE8726">
        <f t="shared" si="547"/>
        <v>0</v>
      </c>
      <c r="AG8726" s="2"/>
      <c r="AH8726" t="s">
        <v>4387</v>
      </c>
      <c r="AI8726" s="7" t="s">
        <v>4922</v>
      </c>
    </row>
    <row r="8727" spans="1:35" ht="11" customHeight="1" outlineLevel="1" x14ac:dyDescent="0.25">
      <c r="A8727" t="s">
        <v>488</v>
      </c>
      <c r="C8727" s="2" t="s">
        <v>12974</v>
      </c>
      <c r="D8727" s="2">
        <v>750</v>
      </c>
      <c r="E8727" s="7">
        <v>1934</v>
      </c>
      <c r="F8727" s="5" t="s">
        <v>2974</v>
      </c>
      <c r="H8727" s="5" t="s">
        <v>5037</v>
      </c>
      <c r="I8727" s="6" t="s">
        <v>390</v>
      </c>
      <c r="J8727" s="6" t="s">
        <v>16382</v>
      </c>
      <c r="K8727" s="17">
        <v>3</v>
      </c>
      <c r="L8727" s="17" t="s">
        <v>7732</v>
      </c>
      <c r="M8727" s="9"/>
      <c r="N8727" s="9"/>
      <c r="O8727" s="21"/>
      <c r="Q8727" s="29"/>
      <c r="U8727" s="17"/>
      <c r="V8727" s="2" t="s">
        <v>684</v>
      </c>
      <c r="Y8727" t="str">
        <f t="shared" si="544"/>
        <v/>
      </c>
      <c r="AA8727" t="str">
        <f t="shared" si="545"/>
        <v/>
      </c>
      <c r="AC8727" s="7"/>
      <c r="AD8727" t="s">
        <v>390</v>
      </c>
      <c r="AE8727">
        <f t="shared" si="547"/>
        <v>0</v>
      </c>
      <c r="AG8727" s="2"/>
      <c r="AH8727" t="s">
        <v>5268</v>
      </c>
      <c r="AI8727" s="7" t="s">
        <v>4922</v>
      </c>
    </row>
    <row r="8728" spans="1:35" ht="11" customHeight="1" outlineLevel="1" x14ac:dyDescent="0.25">
      <c r="A8728" t="s">
        <v>488</v>
      </c>
      <c r="C8728" s="2" t="s">
        <v>12974</v>
      </c>
      <c r="D8728" s="2">
        <v>752</v>
      </c>
      <c r="E8728" s="7">
        <v>1934</v>
      </c>
      <c r="F8728" s="5" t="s">
        <v>3421</v>
      </c>
      <c r="H8728" s="5" t="s">
        <v>392</v>
      </c>
      <c r="I8728" s="6" t="s">
        <v>393</v>
      </c>
      <c r="J8728" s="6" t="s">
        <v>16382</v>
      </c>
      <c r="K8728" s="17">
        <v>3</v>
      </c>
      <c r="L8728" s="17" t="s">
        <v>7732</v>
      </c>
      <c r="M8728" s="9"/>
      <c r="N8728" s="9"/>
      <c r="O8728" s="21"/>
      <c r="Q8728" s="29"/>
      <c r="U8728" s="17"/>
      <c r="V8728" s="2" t="s">
        <v>687</v>
      </c>
      <c r="Y8728" t="str">
        <f t="shared" si="544"/>
        <v/>
      </c>
      <c r="AA8728" t="str">
        <f t="shared" si="545"/>
        <v/>
      </c>
      <c r="AC8728" s="7"/>
      <c r="AD8728" t="s">
        <v>393</v>
      </c>
      <c r="AE8728">
        <f t="shared" si="547"/>
        <v>0</v>
      </c>
      <c r="AG8728" s="2"/>
      <c r="AH8728" t="s">
        <v>394</v>
      </c>
      <c r="AI8728" s="7" t="s">
        <v>4922</v>
      </c>
    </row>
    <row r="8729" spans="1:35" ht="11" customHeight="1" outlineLevel="1" x14ac:dyDescent="0.25">
      <c r="A8729" t="s">
        <v>488</v>
      </c>
      <c r="C8729" s="2" t="s">
        <v>12974</v>
      </c>
      <c r="D8729" s="2">
        <v>753</v>
      </c>
      <c r="E8729" s="7">
        <v>1934</v>
      </c>
      <c r="F8729" s="5" t="s">
        <v>3773</v>
      </c>
      <c r="H8729" s="5" t="s">
        <v>395</v>
      </c>
      <c r="I8729" s="6" t="s">
        <v>4386</v>
      </c>
      <c r="J8729" s="6" t="s">
        <v>16382</v>
      </c>
      <c r="K8729" s="17">
        <v>3</v>
      </c>
      <c r="L8729" s="17" t="s">
        <v>7732</v>
      </c>
      <c r="M8729" s="9"/>
      <c r="N8729" s="9"/>
      <c r="O8729" s="21"/>
      <c r="Q8729" s="29"/>
      <c r="U8729" s="17"/>
      <c r="V8729" s="2" t="s">
        <v>688</v>
      </c>
      <c r="Y8729" t="str">
        <f t="shared" si="544"/>
        <v/>
      </c>
      <c r="AA8729" t="str">
        <f t="shared" si="545"/>
        <v/>
      </c>
      <c r="AC8729" s="7"/>
      <c r="AD8729" t="s">
        <v>4386</v>
      </c>
      <c r="AE8729">
        <f t="shared" si="547"/>
        <v>0</v>
      </c>
      <c r="AG8729" s="2"/>
      <c r="AH8729" t="s">
        <v>4387</v>
      </c>
      <c r="AI8729" s="7" t="s">
        <v>4922</v>
      </c>
    </row>
    <row r="8730" spans="1:35" ht="11" customHeight="1" outlineLevel="1" x14ac:dyDescent="0.25">
      <c r="A8730" t="s">
        <v>488</v>
      </c>
      <c r="C8730" s="2" t="s">
        <v>12974</v>
      </c>
      <c r="D8730" s="2">
        <v>756</v>
      </c>
      <c r="E8730" s="7">
        <v>1934</v>
      </c>
      <c r="F8730" s="5" t="s">
        <v>815</v>
      </c>
      <c r="H8730" s="5" t="s">
        <v>396</v>
      </c>
      <c r="I8730" s="6" t="s">
        <v>1822</v>
      </c>
      <c r="J8730" s="6" t="s">
        <v>16382</v>
      </c>
      <c r="K8730" s="17">
        <v>1</v>
      </c>
      <c r="L8730" s="17" t="s">
        <v>20075</v>
      </c>
      <c r="M8730" s="9"/>
      <c r="N8730" s="9"/>
      <c r="O8730" s="21"/>
      <c r="Q8730" s="29"/>
      <c r="U8730" s="17"/>
      <c r="V8730" s="2" t="s">
        <v>6419</v>
      </c>
      <c r="Y8730" t="str">
        <f t="shared" si="544"/>
        <v/>
      </c>
      <c r="AA8730" t="str">
        <f t="shared" si="545"/>
        <v/>
      </c>
      <c r="AC8730" s="7"/>
      <c r="AD8730" t="s">
        <v>1822</v>
      </c>
      <c r="AE8730">
        <f t="shared" si="547"/>
        <v>0</v>
      </c>
      <c r="AG8730" s="2"/>
      <c r="AH8730" t="s">
        <v>1823</v>
      </c>
      <c r="AI8730" s="7" t="s">
        <v>4523</v>
      </c>
    </row>
    <row r="8731" spans="1:35" ht="11" customHeight="1" outlineLevel="1" x14ac:dyDescent="0.25">
      <c r="A8731" t="s">
        <v>488</v>
      </c>
      <c r="C8731" s="2" t="s">
        <v>12974</v>
      </c>
      <c r="D8731" s="2" t="s">
        <v>4062</v>
      </c>
      <c r="E8731" s="7">
        <v>1934</v>
      </c>
      <c r="F8731" s="5" t="s">
        <v>2974</v>
      </c>
      <c r="H8731" s="5" t="s">
        <v>682</v>
      </c>
      <c r="I8731" s="6" t="s">
        <v>4386</v>
      </c>
      <c r="J8731" s="6"/>
      <c r="K8731" s="17">
        <v>1</v>
      </c>
      <c r="L8731" s="17" t="s">
        <v>7730</v>
      </c>
      <c r="M8731" s="9">
        <v>0.55000000000000004</v>
      </c>
      <c r="N8731" s="9"/>
      <c r="O8731" s="21"/>
      <c r="Q8731" s="29"/>
      <c r="U8731" s="17"/>
      <c r="V8731" s="2" t="s">
        <v>6423</v>
      </c>
      <c r="X8731" t="s">
        <v>7732</v>
      </c>
      <c r="Y8731" t="str">
        <f t="shared" si="544"/>
        <v/>
      </c>
      <c r="AA8731" t="str">
        <f t="shared" si="545"/>
        <v/>
      </c>
      <c r="AC8731" s="7"/>
      <c r="AD8731" t="s">
        <v>4386</v>
      </c>
      <c r="AE8731">
        <f t="shared" si="547"/>
        <v>0</v>
      </c>
      <c r="AG8731" s="2"/>
      <c r="AH8731" t="s">
        <v>4387</v>
      </c>
      <c r="AI8731" s="7" t="s">
        <v>4610</v>
      </c>
    </row>
    <row r="8732" spans="1:35" ht="11" customHeight="1" outlineLevel="1" x14ac:dyDescent="0.25">
      <c r="A8732" t="s">
        <v>488</v>
      </c>
      <c r="C8732" s="2" t="s">
        <v>12974</v>
      </c>
      <c r="D8732" s="2" t="s">
        <v>4062</v>
      </c>
      <c r="E8732" s="7">
        <v>1934</v>
      </c>
      <c r="F8732" s="5" t="s">
        <v>2974</v>
      </c>
      <c r="H8732" s="5" t="s">
        <v>1825</v>
      </c>
      <c r="I8732" s="6" t="s">
        <v>4386</v>
      </c>
      <c r="J8732" s="6"/>
      <c r="K8732" s="17">
        <v>1</v>
      </c>
      <c r="L8732" s="17" t="s">
        <v>20075</v>
      </c>
      <c r="M8732" s="9"/>
      <c r="N8732" s="9"/>
      <c r="O8732" s="21"/>
      <c r="Q8732" s="29"/>
      <c r="U8732" s="17"/>
      <c r="V8732" s="2" t="s">
        <v>1824</v>
      </c>
      <c r="X8732" t="s">
        <v>7732</v>
      </c>
      <c r="Y8732" t="str">
        <f t="shared" ref="Y8732:Y8795" si="548">IF(COUNTIF(F8732,"*fdc*"),1,"")</f>
        <v/>
      </c>
      <c r="AA8732" t="str">
        <f t="shared" ref="AA8732:AA8795" si="549">IF(COUNTIF(F8732,"*s/s*"),1,"")</f>
        <v/>
      </c>
      <c r="AC8732" s="7"/>
      <c r="AD8732" t="s">
        <v>4386</v>
      </c>
      <c r="AE8732">
        <f t="shared" si="547"/>
        <v>0</v>
      </c>
      <c r="AG8732" s="2"/>
      <c r="AH8732" t="s">
        <v>4387</v>
      </c>
      <c r="AI8732" s="7" t="s">
        <v>4523</v>
      </c>
    </row>
    <row r="8733" spans="1:35" ht="11" customHeight="1" outlineLevel="1" x14ac:dyDescent="0.25">
      <c r="A8733" t="s">
        <v>488</v>
      </c>
      <c r="C8733" s="2" t="s">
        <v>12974</v>
      </c>
      <c r="D8733" s="2" t="s">
        <v>4062</v>
      </c>
      <c r="E8733" s="7">
        <v>1934</v>
      </c>
      <c r="F8733" s="5" t="s">
        <v>5279</v>
      </c>
      <c r="H8733" s="5" t="s">
        <v>1825</v>
      </c>
      <c r="I8733" s="6" t="s">
        <v>4386</v>
      </c>
      <c r="J8733" s="6"/>
      <c r="K8733" s="17">
        <v>1</v>
      </c>
      <c r="L8733" s="17" t="s">
        <v>7730</v>
      </c>
      <c r="M8733" s="9">
        <v>0.55000000000000004</v>
      </c>
      <c r="N8733" s="9"/>
      <c r="O8733" s="21"/>
      <c r="Q8733" s="29"/>
      <c r="U8733" s="17"/>
      <c r="V8733" s="2" t="s">
        <v>6424</v>
      </c>
      <c r="X8733" t="s">
        <v>7732</v>
      </c>
      <c r="Y8733" t="str">
        <f t="shared" si="548"/>
        <v/>
      </c>
      <c r="AA8733" t="str">
        <f t="shared" si="549"/>
        <v/>
      </c>
      <c r="AC8733" s="7"/>
      <c r="AD8733" t="s">
        <v>4386</v>
      </c>
      <c r="AE8733">
        <f t="shared" ref="AE8733:AE8764" si="550">COUNTIF(I8733,"*Fuji*")</f>
        <v>0</v>
      </c>
      <c r="AG8733" s="2"/>
      <c r="AH8733" t="s">
        <v>4387</v>
      </c>
      <c r="AI8733" s="7" t="s">
        <v>4610</v>
      </c>
    </row>
    <row r="8734" spans="1:35" ht="11" customHeight="1" outlineLevel="1" x14ac:dyDescent="0.25">
      <c r="A8734" t="s">
        <v>488</v>
      </c>
      <c r="C8734" s="2" t="s">
        <v>12974</v>
      </c>
      <c r="D8734" s="2">
        <v>775</v>
      </c>
      <c r="E8734" s="7">
        <v>1934</v>
      </c>
      <c r="F8734" s="5" t="s">
        <v>5239</v>
      </c>
      <c r="H8734" s="5" t="s">
        <v>1509</v>
      </c>
      <c r="I8734" s="6" t="s">
        <v>1822</v>
      </c>
      <c r="J8734" s="6" t="s">
        <v>8881</v>
      </c>
      <c r="K8734" s="17">
        <v>1</v>
      </c>
      <c r="L8734" s="17" t="s">
        <v>7730</v>
      </c>
      <c r="M8734" s="9">
        <v>1.4</v>
      </c>
      <c r="N8734" s="9"/>
      <c r="O8734" s="21"/>
      <c r="Q8734" s="29"/>
      <c r="U8734" s="17"/>
      <c r="V8734" s="2" t="s">
        <v>846</v>
      </c>
      <c r="Y8734" t="str">
        <f t="shared" si="548"/>
        <v/>
      </c>
      <c r="AA8734" t="str">
        <f t="shared" si="549"/>
        <v/>
      </c>
      <c r="AC8734" s="7"/>
      <c r="AD8734" t="s">
        <v>1822</v>
      </c>
      <c r="AE8734">
        <f t="shared" si="550"/>
        <v>0</v>
      </c>
      <c r="AG8734" s="2"/>
      <c r="AH8734" t="s">
        <v>1823</v>
      </c>
      <c r="AI8734" s="7" t="s">
        <v>4922</v>
      </c>
    </row>
    <row r="8735" spans="1:35" ht="11" customHeight="1" outlineLevel="1" x14ac:dyDescent="0.25">
      <c r="A8735" t="s">
        <v>488</v>
      </c>
      <c r="C8735" s="2" t="s">
        <v>12974</v>
      </c>
      <c r="D8735" s="2" t="s">
        <v>4062</v>
      </c>
      <c r="E8735" s="7">
        <v>1934</v>
      </c>
      <c r="F8735" s="5" t="s">
        <v>4215</v>
      </c>
      <c r="H8735" s="5" t="s">
        <v>1509</v>
      </c>
      <c r="I8735" s="6" t="s">
        <v>1822</v>
      </c>
      <c r="J8735" s="6"/>
      <c r="K8735" s="17">
        <v>1</v>
      </c>
      <c r="L8735" s="17" t="s">
        <v>20075</v>
      </c>
      <c r="M8735" s="9"/>
      <c r="N8735" s="9"/>
      <c r="O8735" s="21"/>
      <c r="Q8735" s="29"/>
      <c r="U8735" s="17"/>
      <c r="V8735" s="2" t="s">
        <v>1826</v>
      </c>
      <c r="Y8735" t="str">
        <f t="shared" si="548"/>
        <v/>
      </c>
      <c r="AA8735" t="str">
        <f t="shared" si="549"/>
        <v/>
      </c>
      <c r="AC8735" s="7"/>
      <c r="AD8735" t="s">
        <v>1822</v>
      </c>
      <c r="AE8735">
        <f t="shared" si="550"/>
        <v>0</v>
      </c>
      <c r="AG8735" s="2"/>
      <c r="AH8735" t="s">
        <v>1823</v>
      </c>
      <c r="AI8735" s="7" t="s">
        <v>4523</v>
      </c>
    </row>
    <row r="8736" spans="1:35" ht="11" customHeight="1" outlineLevel="1" x14ac:dyDescent="0.25">
      <c r="A8736" t="s">
        <v>488</v>
      </c>
      <c r="C8736" s="2" t="s">
        <v>12974</v>
      </c>
      <c r="D8736" s="2">
        <v>776</v>
      </c>
      <c r="E8736" s="7">
        <v>1934</v>
      </c>
      <c r="F8736" s="5" t="s">
        <v>2974</v>
      </c>
      <c r="H8736" s="5" t="s">
        <v>1827</v>
      </c>
      <c r="I8736" s="6" t="s">
        <v>5417</v>
      </c>
      <c r="J8736" s="6" t="s">
        <v>8881</v>
      </c>
      <c r="K8736" s="17">
        <v>1</v>
      </c>
      <c r="L8736" s="17" t="s">
        <v>7730</v>
      </c>
      <c r="M8736" s="9">
        <v>0.25</v>
      </c>
      <c r="N8736" s="9"/>
      <c r="O8736" s="21"/>
      <c r="Q8736" s="29"/>
      <c r="U8736" s="17"/>
      <c r="V8736" s="2" t="s">
        <v>814</v>
      </c>
      <c r="Y8736" t="str">
        <f t="shared" si="548"/>
        <v/>
      </c>
      <c r="AA8736" t="str">
        <f t="shared" si="549"/>
        <v/>
      </c>
      <c r="AC8736" s="7"/>
      <c r="AD8736" t="s">
        <v>5417</v>
      </c>
      <c r="AE8736">
        <f t="shared" si="550"/>
        <v>0</v>
      </c>
      <c r="AG8736" s="2"/>
      <c r="AH8736" t="s">
        <v>4010</v>
      </c>
      <c r="AI8736" s="7" t="s">
        <v>4922</v>
      </c>
    </row>
    <row r="8737" spans="1:35" ht="11" customHeight="1" outlineLevel="1" x14ac:dyDescent="0.25">
      <c r="A8737" t="s">
        <v>488</v>
      </c>
      <c r="C8737" s="2" t="s">
        <v>12974</v>
      </c>
      <c r="D8737" s="2" t="s">
        <v>4062</v>
      </c>
      <c r="E8737" s="7">
        <v>1934</v>
      </c>
      <c r="F8737" s="5" t="s">
        <v>2974</v>
      </c>
      <c r="H8737" s="5" t="s">
        <v>5616</v>
      </c>
      <c r="I8737" s="6" t="s">
        <v>5417</v>
      </c>
      <c r="J8737" s="6"/>
      <c r="K8737" s="17">
        <v>1</v>
      </c>
      <c r="L8737" s="17" t="s">
        <v>20075</v>
      </c>
      <c r="M8737" s="9"/>
      <c r="N8737" s="9"/>
      <c r="O8737" s="21"/>
      <c r="Q8737" s="29"/>
      <c r="U8737" s="17"/>
      <c r="V8737" s="2" t="s">
        <v>1828</v>
      </c>
      <c r="X8737" t="s">
        <v>7732</v>
      </c>
      <c r="Y8737" t="str">
        <f t="shared" si="548"/>
        <v/>
      </c>
      <c r="AA8737" t="str">
        <f t="shared" si="549"/>
        <v/>
      </c>
      <c r="AC8737" s="7"/>
      <c r="AD8737" t="s">
        <v>5417</v>
      </c>
      <c r="AE8737">
        <f t="shared" si="550"/>
        <v>0</v>
      </c>
      <c r="AG8737" s="2"/>
      <c r="AH8737" t="s">
        <v>4010</v>
      </c>
      <c r="AI8737" s="7" t="s">
        <v>4922</v>
      </c>
    </row>
    <row r="8738" spans="1:35" ht="11" customHeight="1" outlineLevel="1" x14ac:dyDescent="0.25">
      <c r="A8738" t="s">
        <v>488</v>
      </c>
      <c r="C8738" s="2" t="s">
        <v>12974</v>
      </c>
      <c r="D8738" s="2" t="s">
        <v>4062</v>
      </c>
      <c r="E8738" s="7">
        <v>1934</v>
      </c>
      <c r="F8738" s="5" t="s">
        <v>4215</v>
      </c>
      <c r="H8738" s="5" t="s">
        <v>1827</v>
      </c>
      <c r="I8738" s="6" t="s">
        <v>5417</v>
      </c>
      <c r="J8738" s="6"/>
      <c r="K8738" s="17">
        <v>1</v>
      </c>
      <c r="L8738" s="17" t="s">
        <v>20075</v>
      </c>
      <c r="M8738" s="9"/>
      <c r="N8738" s="9"/>
      <c r="O8738" s="21"/>
      <c r="Q8738" s="29"/>
      <c r="U8738" s="17"/>
      <c r="V8738" s="2" t="s">
        <v>1829</v>
      </c>
      <c r="X8738" t="s">
        <v>7732</v>
      </c>
      <c r="Y8738" t="str">
        <f t="shared" si="548"/>
        <v/>
      </c>
      <c r="AA8738" t="str">
        <f t="shared" si="549"/>
        <v/>
      </c>
      <c r="AC8738" s="7"/>
      <c r="AD8738" t="s">
        <v>5417</v>
      </c>
      <c r="AE8738">
        <f t="shared" si="550"/>
        <v>0</v>
      </c>
      <c r="AG8738" s="2"/>
      <c r="AH8738" t="s">
        <v>4010</v>
      </c>
      <c r="AI8738" s="7"/>
    </row>
    <row r="8739" spans="1:35" ht="11" customHeight="1" outlineLevel="1" x14ac:dyDescent="0.25">
      <c r="A8739" t="s">
        <v>488</v>
      </c>
      <c r="C8739" s="2" t="s">
        <v>12974</v>
      </c>
      <c r="D8739" s="2" t="s">
        <v>4062</v>
      </c>
      <c r="E8739" s="7">
        <v>1934</v>
      </c>
      <c r="F8739" s="5" t="s">
        <v>631</v>
      </c>
      <c r="H8739" s="5" t="s">
        <v>1830</v>
      </c>
      <c r="I8739" s="6" t="s">
        <v>1822</v>
      </c>
      <c r="J8739" s="6"/>
      <c r="K8739" s="17">
        <v>3</v>
      </c>
      <c r="L8739" s="17" t="s">
        <v>7730</v>
      </c>
      <c r="M8739" s="9">
        <v>2.2000000000000002</v>
      </c>
      <c r="N8739" s="9"/>
      <c r="O8739" s="21"/>
      <c r="Q8739" s="29"/>
      <c r="U8739" s="17"/>
      <c r="V8739" s="2" t="s">
        <v>6131</v>
      </c>
      <c r="Y8739" t="str">
        <f t="shared" si="548"/>
        <v/>
      </c>
      <c r="AA8739" t="str">
        <f t="shared" si="549"/>
        <v/>
      </c>
      <c r="AC8739" s="7"/>
      <c r="AD8739" t="s">
        <v>1822</v>
      </c>
      <c r="AE8739">
        <f t="shared" si="550"/>
        <v>0</v>
      </c>
      <c r="AG8739" s="2"/>
      <c r="AH8739" t="s">
        <v>1823</v>
      </c>
      <c r="AI8739" s="7" t="s">
        <v>4922</v>
      </c>
    </row>
    <row r="8740" spans="1:35" ht="11" customHeight="1" outlineLevel="1" x14ac:dyDescent="0.25">
      <c r="A8740" t="s">
        <v>488</v>
      </c>
      <c r="C8740" s="2" t="s">
        <v>12974</v>
      </c>
      <c r="D8740" s="2" t="s">
        <v>4062</v>
      </c>
      <c r="E8740" s="7">
        <v>1934</v>
      </c>
      <c r="F8740" s="5" t="s">
        <v>5138</v>
      </c>
      <c r="H8740" s="5" t="s">
        <v>1644</v>
      </c>
      <c r="I8740" s="6" t="s">
        <v>4386</v>
      </c>
      <c r="J8740" s="6"/>
      <c r="K8740" s="17">
        <v>1</v>
      </c>
      <c r="L8740" s="17" t="s">
        <v>7730</v>
      </c>
      <c r="M8740" s="9">
        <v>0.4</v>
      </c>
      <c r="N8740" s="9"/>
      <c r="O8740" s="21"/>
      <c r="Q8740" s="29"/>
      <c r="U8740" s="17"/>
      <c r="V8740" s="2" t="s">
        <v>2562</v>
      </c>
      <c r="X8740" t="s">
        <v>7732</v>
      </c>
      <c r="Y8740" t="str">
        <f t="shared" si="548"/>
        <v/>
      </c>
      <c r="AA8740" t="str">
        <f t="shared" si="549"/>
        <v/>
      </c>
      <c r="AC8740" s="7"/>
      <c r="AD8740" t="s">
        <v>4386</v>
      </c>
      <c r="AE8740">
        <f t="shared" si="550"/>
        <v>0</v>
      </c>
      <c r="AG8740" s="2"/>
      <c r="AH8740" t="s">
        <v>4387</v>
      </c>
      <c r="AI8740" s="7" t="s">
        <v>4610</v>
      </c>
    </row>
    <row r="8741" spans="1:35" ht="11" customHeight="1" outlineLevel="1" x14ac:dyDescent="0.25">
      <c r="A8741" t="s">
        <v>488</v>
      </c>
      <c r="C8741" s="2" t="s">
        <v>12974</v>
      </c>
      <c r="D8741" s="2" t="s">
        <v>4062</v>
      </c>
      <c r="E8741" s="7">
        <v>1934</v>
      </c>
      <c r="F8741" s="5" t="s">
        <v>3421</v>
      </c>
      <c r="H8741" s="5" t="s">
        <v>1126</v>
      </c>
      <c r="I8741" s="6" t="s">
        <v>4386</v>
      </c>
      <c r="J8741" s="6"/>
      <c r="K8741" s="17">
        <v>1</v>
      </c>
      <c r="L8741" s="17" t="s">
        <v>7732</v>
      </c>
      <c r="M8741" s="9"/>
      <c r="N8741" s="9"/>
      <c r="O8741" s="21"/>
      <c r="Q8741" s="29"/>
      <c r="U8741" s="17"/>
      <c r="V8741" s="2" t="s">
        <v>2564</v>
      </c>
      <c r="X8741" t="s">
        <v>7732</v>
      </c>
      <c r="Y8741" t="str">
        <f t="shared" si="548"/>
        <v/>
      </c>
      <c r="AA8741" t="str">
        <f t="shared" si="549"/>
        <v/>
      </c>
      <c r="AC8741" s="7"/>
      <c r="AD8741" t="s">
        <v>4386</v>
      </c>
      <c r="AE8741">
        <f t="shared" si="550"/>
        <v>0</v>
      </c>
      <c r="AG8741" s="2"/>
      <c r="AH8741" t="s">
        <v>4387</v>
      </c>
      <c r="AI8741" s="7" t="s">
        <v>4610</v>
      </c>
    </row>
    <row r="8742" spans="1:35" ht="11" customHeight="1" outlineLevel="1" x14ac:dyDescent="0.25">
      <c r="A8742" t="s">
        <v>488</v>
      </c>
      <c r="C8742" s="2" t="s">
        <v>12974</v>
      </c>
      <c r="D8742" s="2" t="s">
        <v>4062</v>
      </c>
      <c r="E8742" s="7">
        <v>1934</v>
      </c>
      <c r="F8742" s="5" t="s">
        <v>5138</v>
      </c>
      <c r="H8742" s="5" t="s">
        <v>1644</v>
      </c>
      <c r="I8742" s="6" t="s">
        <v>4386</v>
      </c>
      <c r="J8742" s="6"/>
      <c r="K8742" s="17">
        <v>1</v>
      </c>
      <c r="L8742" s="17" t="s">
        <v>20075</v>
      </c>
      <c r="M8742" s="9"/>
      <c r="N8742" s="9"/>
      <c r="O8742" s="21"/>
      <c r="Q8742" s="29"/>
      <c r="U8742" s="17"/>
      <c r="V8742" s="2" t="s">
        <v>2568</v>
      </c>
      <c r="X8742" t="s">
        <v>7732</v>
      </c>
      <c r="Y8742" t="str">
        <f t="shared" si="548"/>
        <v/>
      </c>
      <c r="AA8742" t="str">
        <f t="shared" si="549"/>
        <v/>
      </c>
      <c r="AC8742" s="7"/>
      <c r="AD8742" t="s">
        <v>4386</v>
      </c>
      <c r="AE8742">
        <f t="shared" si="550"/>
        <v>0</v>
      </c>
      <c r="AG8742" s="2"/>
      <c r="AH8742" t="s">
        <v>4387</v>
      </c>
      <c r="AI8742" s="7" t="s">
        <v>4523</v>
      </c>
    </row>
    <row r="8743" spans="1:35" ht="11" customHeight="1" outlineLevel="1" x14ac:dyDescent="0.25">
      <c r="A8743" t="s">
        <v>488</v>
      </c>
      <c r="C8743" s="2" t="s">
        <v>12974</v>
      </c>
      <c r="D8743" s="2">
        <v>731</v>
      </c>
      <c r="E8743" s="7">
        <v>1934</v>
      </c>
      <c r="F8743" s="5" t="s">
        <v>5138</v>
      </c>
      <c r="H8743" s="5" t="s">
        <v>2572</v>
      </c>
      <c r="I8743" s="6" t="s">
        <v>4386</v>
      </c>
      <c r="J8743" s="6" t="s">
        <v>9814</v>
      </c>
      <c r="K8743" s="17">
        <v>3</v>
      </c>
      <c r="L8743" s="17" t="s">
        <v>7730</v>
      </c>
      <c r="M8743" s="9">
        <v>0.8</v>
      </c>
      <c r="N8743" s="9"/>
      <c r="O8743" s="21"/>
      <c r="Q8743" s="29"/>
      <c r="U8743" s="17"/>
      <c r="V8743" s="2" t="s">
        <v>2571</v>
      </c>
      <c r="Y8743" t="str">
        <f t="shared" si="548"/>
        <v/>
      </c>
      <c r="AA8743" t="str">
        <f t="shared" si="549"/>
        <v/>
      </c>
      <c r="AC8743" s="7"/>
      <c r="AD8743" t="s">
        <v>4386</v>
      </c>
      <c r="AE8743">
        <f t="shared" si="550"/>
        <v>0</v>
      </c>
      <c r="AG8743" s="2"/>
      <c r="AH8743" t="s">
        <v>4387</v>
      </c>
      <c r="AI8743" s="7" t="s">
        <v>4610</v>
      </c>
    </row>
    <row r="8744" spans="1:35" ht="11" customHeight="1" outlineLevel="1" x14ac:dyDescent="0.25">
      <c r="A8744" t="s">
        <v>488</v>
      </c>
      <c r="C8744" s="2" t="s">
        <v>12974</v>
      </c>
      <c r="D8744" s="2">
        <v>782</v>
      </c>
      <c r="E8744" s="7">
        <v>1934</v>
      </c>
      <c r="F8744" s="5" t="s">
        <v>5138</v>
      </c>
      <c r="H8744" s="5" t="s">
        <v>2574</v>
      </c>
      <c r="I8744" s="6" t="s">
        <v>5417</v>
      </c>
      <c r="J8744" s="6" t="s">
        <v>9814</v>
      </c>
      <c r="K8744" s="17">
        <v>3</v>
      </c>
      <c r="L8744" s="17" t="s">
        <v>7730</v>
      </c>
      <c r="M8744" s="9">
        <v>1.6</v>
      </c>
      <c r="N8744" s="9"/>
      <c r="O8744" s="21"/>
      <c r="Q8744" s="29"/>
      <c r="U8744" s="17"/>
      <c r="V8744" s="2" t="s">
        <v>2573</v>
      </c>
      <c r="Y8744" t="str">
        <f t="shared" si="548"/>
        <v/>
      </c>
      <c r="AA8744" t="str">
        <f t="shared" si="549"/>
        <v/>
      </c>
      <c r="AC8744" s="7"/>
      <c r="AD8744" t="s">
        <v>5417</v>
      </c>
      <c r="AE8744">
        <f t="shared" si="550"/>
        <v>0</v>
      </c>
      <c r="AG8744" s="2"/>
      <c r="AH8744" t="s">
        <v>4010</v>
      </c>
      <c r="AI8744" s="7" t="s">
        <v>4922</v>
      </c>
    </row>
    <row r="8745" spans="1:35" ht="11" customHeight="1" outlineLevel="1" x14ac:dyDescent="0.25">
      <c r="A8745" t="s">
        <v>488</v>
      </c>
      <c r="C8745" s="2" t="s">
        <v>12974</v>
      </c>
      <c r="D8745" s="2" t="s">
        <v>4062</v>
      </c>
      <c r="E8745" s="7">
        <v>1935</v>
      </c>
      <c r="F8745" s="5" t="s">
        <v>3421</v>
      </c>
      <c r="H8745" s="5" t="s">
        <v>1126</v>
      </c>
      <c r="I8745" s="6" t="s">
        <v>4386</v>
      </c>
      <c r="J8745" s="6"/>
      <c r="K8745" s="17">
        <v>1</v>
      </c>
      <c r="L8745" s="17" t="s">
        <v>20075</v>
      </c>
      <c r="M8745" s="9"/>
      <c r="N8745" s="9"/>
      <c r="O8745" s="21"/>
      <c r="Q8745" s="29"/>
      <c r="U8745" s="17"/>
      <c r="V8745" s="2" t="s">
        <v>844</v>
      </c>
      <c r="X8745" t="s">
        <v>7732</v>
      </c>
      <c r="Y8745" t="str">
        <f t="shared" si="548"/>
        <v/>
      </c>
      <c r="AA8745" t="str">
        <f t="shared" si="549"/>
        <v/>
      </c>
      <c r="AC8745" s="7"/>
      <c r="AD8745" t="s">
        <v>4386</v>
      </c>
      <c r="AE8745">
        <f t="shared" si="550"/>
        <v>0</v>
      </c>
      <c r="AG8745" s="2"/>
      <c r="AH8745" t="s">
        <v>4387</v>
      </c>
      <c r="AI8745" s="7" t="s">
        <v>4922</v>
      </c>
    </row>
    <row r="8746" spans="1:35" ht="11" customHeight="1" outlineLevel="1" x14ac:dyDescent="0.25">
      <c r="A8746" t="s">
        <v>488</v>
      </c>
      <c r="C8746" s="2" t="s">
        <v>12974</v>
      </c>
      <c r="D8746" s="2">
        <v>784</v>
      </c>
      <c r="E8746" s="7">
        <v>1935</v>
      </c>
      <c r="F8746" s="5" t="s">
        <v>2974</v>
      </c>
      <c r="H8746" s="5" t="s">
        <v>5616</v>
      </c>
      <c r="I8746" s="6" t="s">
        <v>5417</v>
      </c>
      <c r="J8746" s="6" t="s">
        <v>16383</v>
      </c>
      <c r="K8746" s="17">
        <v>1</v>
      </c>
      <c r="L8746" s="17" t="s">
        <v>20075</v>
      </c>
      <c r="M8746" s="9"/>
      <c r="N8746" s="9"/>
      <c r="O8746" s="21"/>
      <c r="Q8746" s="29"/>
      <c r="U8746" s="17"/>
      <c r="V8746" s="2" t="s">
        <v>6132</v>
      </c>
      <c r="Y8746" t="str">
        <f t="shared" si="548"/>
        <v/>
      </c>
      <c r="AA8746" t="str">
        <f t="shared" si="549"/>
        <v/>
      </c>
      <c r="AC8746" s="7"/>
      <c r="AD8746" t="s">
        <v>5417</v>
      </c>
      <c r="AE8746">
        <f t="shared" si="550"/>
        <v>0</v>
      </c>
      <c r="AG8746" s="2"/>
      <c r="AH8746" t="s">
        <v>4010</v>
      </c>
      <c r="AI8746" s="7" t="s">
        <v>5041</v>
      </c>
    </row>
    <row r="8747" spans="1:35" ht="11" customHeight="1" outlineLevel="1" x14ac:dyDescent="0.25">
      <c r="A8747" t="s">
        <v>488</v>
      </c>
      <c r="C8747" s="2" t="s">
        <v>12974</v>
      </c>
      <c r="D8747" s="2" t="s">
        <v>4062</v>
      </c>
      <c r="E8747" s="7">
        <v>1935</v>
      </c>
      <c r="F8747" s="5" t="s">
        <v>5279</v>
      </c>
      <c r="H8747" s="5" t="s">
        <v>1825</v>
      </c>
      <c r="I8747" s="6" t="s">
        <v>4386</v>
      </c>
      <c r="J8747" s="6"/>
      <c r="K8747" s="17">
        <v>1</v>
      </c>
      <c r="L8747" s="17" t="s">
        <v>7730</v>
      </c>
      <c r="M8747" s="9">
        <v>1</v>
      </c>
      <c r="N8747" s="9"/>
      <c r="O8747" s="21"/>
      <c r="Q8747" s="29"/>
      <c r="U8747" s="17"/>
      <c r="V8747" s="2" t="s">
        <v>7971</v>
      </c>
      <c r="Y8747" t="str">
        <f t="shared" si="548"/>
        <v/>
      </c>
      <c r="AA8747" t="str">
        <f t="shared" si="549"/>
        <v/>
      </c>
      <c r="AC8747" s="7"/>
      <c r="AD8747" t="s">
        <v>4386</v>
      </c>
      <c r="AE8747">
        <f t="shared" si="550"/>
        <v>0</v>
      </c>
      <c r="AG8747" s="2"/>
      <c r="AH8747" t="s">
        <v>4387</v>
      </c>
      <c r="AI8747" s="7" t="s">
        <v>4922</v>
      </c>
    </row>
    <row r="8748" spans="1:35" ht="11" customHeight="1" outlineLevel="1" x14ac:dyDescent="0.25">
      <c r="A8748" t="s">
        <v>488</v>
      </c>
      <c r="C8748" s="2" t="s">
        <v>12974</v>
      </c>
      <c r="D8748" s="2">
        <v>800</v>
      </c>
      <c r="E8748" s="7">
        <v>1937</v>
      </c>
      <c r="F8748" s="5" t="s">
        <v>2974</v>
      </c>
      <c r="H8748" s="5" t="s">
        <v>5616</v>
      </c>
      <c r="I8748" s="6" t="s">
        <v>5417</v>
      </c>
      <c r="J8748" s="6" t="s">
        <v>8881</v>
      </c>
      <c r="K8748" s="17">
        <v>1</v>
      </c>
      <c r="L8748" s="17" t="s">
        <v>7730</v>
      </c>
      <c r="M8748" s="9">
        <v>1.45</v>
      </c>
      <c r="N8748" s="9"/>
      <c r="O8748" s="21"/>
      <c r="Q8748" s="29"/>
      <c r="U8748" s="17"/>
      <c r="V8748" s="2" t="s">
        <v>8003</v>
      </c>
      <c r="Y8748" t="str">
        <f t="shared" si="548"/>
        <v/>
      </c>
      <c r="AA8748" t="str">
        <f t="shared" si="549"/>
        <v/>
      </c>
      <c r="AC8748" s="7"/>
      <c r="AD8748" t="s">
        <v>5417</v>
      </c>
      <c r="AE8748">
        <f t="shared" si="550"/>
        <v>0</v>
      </c>
      <c r="AG8748" s="2"/>
      <c r="AH8748" t="s">
        <v>4010</v>
      </c>
      <c r="AI8748" s="7" t="s">
        <v>5041</v>
      </c>
    </row>
    <row r="8749" spans="1:35" ht="11" customHeight="1" outlineLevel="1" x14ac:dyDescent="0.25">
      <c r="A8749" t="s">
        <v>488</v>
      </c>
      <c r="C8749" s="2" t="s">
        <v>12974</v>
      </c>
      <c r="D8749" s="2" t="s">
        <v>4062</v>
      </c>
      <c r="E8749" s="7">
        <v>1936</v>
      </c>
      <c r="F8749" s="5" t="s">
        <v>2974</v>
      </c>
      <c r="H8749" s="5" t="s">
        <v>1827</v>
      </c>
      <c r="I8749" s="6" t="s">
        <v>5417</v>
      </c>
      <c r="J8749" s="6"/>
      <c r="K8749" s="17">
        <v>1</v>
      </c>
      <c r="L8749" s="17" t="s">
        <v>7732</v>
      </c>
      <c r="M8749" s="9"/>
      <c r="N8749" s="9"/>
      <c r="O8749" s="21"/>
      <c r="Q8749" s="29"/>
      <c r="U8749" s="17"/>
      <c r="V8749" s="2" t="s">
        <v>6425</v>
      </c>
      <c r="X8749" t="s">
        <v>7732</v>
      </c>
      <c r="Y8749" t="str">
        <f t="shared" si="548"/>
        <v/>
      </c>
      <c r="AA8749" t="str">
        <f t="shared" si="549"/>
        <v/>
      </c>
      <c r="AC8749" s="7"/>
      <c r="AD8749" t="s">
        <v>5417</v>
      </c>
      <c r="AE8749">
        <f t="shared" si="550"/>
        <v>0</v>
      </c>
      <c r="AG8749" s="2"/>
      <c r="AH8749" t="s">
        <v>4010</v>
      </c>
      <c r="AI8749" s="7" t="s">
        <v>4922</v>
      </c>
    </row>
    <row r="8750" spans="1:35" ht="11" customHeight="1" outlineLevel="1" x14ac:dyDescent="0.25">
      <c r="A8750" t="s">
        <v>488</v>
      </c>
      <c r="C8750" s="2" t="s">
        <v>12974</v>
      </c>
      <c r="D8750" s="2" t="s">
        <v>4062</v>
      </c>
      <c r="E8750" s="7">
        <v>1936</v>
      </c>
      <c r="F8750" s="5" t="s">
        <v>2974</v>
      </c>
      <c r="H8750" s="5" t="s">
        <v>6133</v>
      </c>
      <c r="I8750" s="6" t="s">
        <v>5417</v>
      </c>
      <c r="J8750" s="6"/>
      <c r="K8750" s="17">
        <v>1</v>
      </c>
      <c r="L8750" s="17" t="s">
        <v>7730</v>
      </c>
      <c r="M8750" s="9">
        <v>0.25</v>
      </c>
      <c r="N8750" s="9"/>
      <c r="O8750" s="21"/>
      <c r="Q8750" s="29"/>
      <c r="U8750" s="17"/>
      <c r="V8750" s="2" t="s">
        <v>6137</v>
      </c>
      <c r="X8750" t="s">
        <v>7732</v>
      </c>
      <c r="Y8750" t="str">
        <f t="shared" si="548"/>
        <v/>
      </c>
      <c r="AA8750" t="str">
        <f t="shared" si="549"/>
        <v/>
      </c>
      <c r="AC8750" s="7"/>
      <c r="AD8750" t="s">
        <v>5417</v>
      </c>
      <c r="AE8750">
        <f t="shared" si="550"/>
        <v>0</v>
      </c>
      <c r="AG8750" s="2"/>
      <c r="AH8750" t="s">
        <v>4010</v>
      </c>
      <c r="AI8750" s="7" t="s">
        <v>4922</v>
      </c>
    </row>
    <row r="8751" spans="1:35" ht="11" customHeight="1" outlineLevel="1" x14ac:dyDescent="0.25">
      <c r="A8751" t="s">
        <v>488</v>
      </c>
      <c r="C8751" s="2" t="s">
        <v>12974</v>
      </c>
      <c r="D8751" s="2" t="s">
        <v>4062</v>
      </c>
      <c r="E8751" s="7">
        <v>1936</v>
      </c>
      <c r="F8751" s="5" t="s">
        <v>2974</v>
      </c>
      <c r="H8751" s="5" t="s">
        <v>1827</v>
      </c>
      <c r="I8751" s="6" t="s">
        <v>5417</v>
      </c>
      <c r="J8751" s="6"/>
      <c r="K8751" s="17">
        <v>1</v>
      </c>
      <c r="L8751" s="17" t="s">
        <v>20075</v>
      </c>
      <c r="M8751" s="9"/>
      <c r="N8751" s="9"/>
      <c r="O8751" s="21"/>
      <c r="Q8751" s="29"/>
      <c r="U8751" s="17"/>
      <c r="V8751" s="2" t="s">
        <v>3190</v>
      </c>
      <c r="X8751" t="s">
        <v>7732</v>
      </c>
      <c r="Y8751" t="str">
        <f t="shared" si="548"/>
        <v/>
      </c>
      <c r="AA8751" t="str">
        <f t="shared" si="549"/>
        <v/>
      </c>
      <c r="AC8751" s="7"/>
      <c r="AD8751" t="s">
        <v>5417</v>
      </c>
      <c r="AE8751">
        <f t="shared" si="550"/>
        <v>0</v>
      </c>
      <c r="AG8751" s="2"/>
      <c r="AH8751" t="s">
        <v>4010</v>
      </c>
      <c r="AI8751" s="7" t="s">
        <v>4922</v>
      </c>
    </row>
    <row r="8752" spans="1:35" ht="11" customHeight="1" outlineLevel="1" x14ac:dyDescent="0.25">
      <c r="A8752" t="s">
        <v>488</v>
      </c>
      <c r="C8752" s="2" t="s">
        <v>12974</v>
      </c>
      <c r="D8752" s="2" t="s">
        <v>4062</v>
      </c>
      <c r="E8752" s="7">
        <v>1936</v>
      </c>
      <c r="F8752" s="5" t="s">
        <v>2974</v>
      </c>
      <c r="H8752" s="5" t="s">
        <v>6138</v>
      </c>
      <c r="I8752" s="6" t="s">
        <v>5417</v>
      </c>
      <c r="J8752" s="6"/>
      <c r="K8752" s="17">
        <v>1</v>
      </c>
      <c r="L8752" s="17" t="s">
        <v>20075</v>
      </c>
      <c r="M8752" s="9"/>
      <c r="N8752" s="9"/>
      <c r="O8752" s="21"/>
      <c r="Q8752" s="29"/>
      <c r="U8752" s="17"/>
      <c r="V8752" s="2" t="s">
        <v>3191</v>
      </c>
      <c r="X8752" t="s">
        <v>7732</v>
      </c>
      <c r="Y8752" t="str">
        <f t="shared" si="548"/>
        <v/>
      </c>
      <c r="AA8752" t="str">
        <f t="shared" si="549"/>
        <v/>
      </c>
      <c r="AC8752" s="7"/>
      <c r="AD8752" t="s">
        <v>5417</v>
      </c>
      <c r="AE8752">
        <f t="shared" si="550"/>
        <v>0</v>
      </c>
      <c r="AG8752" s="2"/>
      <c r="AH8752" t="s">
        <v>4010</v>
      </c>
      <c r="AI8752" s="7" t="s">
        <v>4922</v>
      </c>
    </row>
    <row r="8753" spans="1:35" ht="11" customHeight="1" outlineLevel="1" x14ac:dyDescent="0.25">
      <c r="A8753" t="s">
        <v>488</v>
      </c>
      <c r="C8753" s="2" t="s">
        <v>12974</v>
      </c>
      <c r="D8753" s="2" t="s">
        <v>4062</v>
      </c>
      <c r="E8753" s="7">
        <v>1936</v>
      </c>
      <c r="F8753" s="5" t="s">
        <v>4215</v>
      </c>
      <c r="H8753" s="5" t="s">
        <v>6138</v>
      </c>
      <c r="I8753" s="6" t="s">
        <v>5417</v>
      </c>
      <c r="J8753" s="6"/>
      <c r="K8753" s="17">
        <v>1</v>
      </c>
      <c r="L8753" s="17" t="s">
        <v>20075</v>
      </c>
      <c r="M8753" s="9"/>
      <c r="N8753" s="9"/>
      <c r="O8753" s="21"/>
      <c r="Q8753" s="29"/>
      <c r="U8753" s="17"/>
      <c r="V8753" s="2" t="s">
        <v>3192</v>
      </c>
      <c r="X8753" t="s">
        <v>7732</v>
      </c>
      <c r="Y8753" t="str">
        <f t="shared" si="548"/>
        <v/>
      </c>
      <c r="AA8753" t="str">
        <f t="shared" si="549"/>
        <v/>
      </c>
      <c r="AC8753" s="7"/>
      <c r="AD8753" t="s">
        <v>5417</v>
      </c>
      <c r="AE8753">
        <f t="shared" si="550"/>
        <v>0</v>
      </c>
      <c r="AG8753" s="2"/>
      <c r="AH8753" t="s">
        <v>4010</v>
      </c>
      <c r="AI8753" s="7" t="s">
        <v>4620</v>
      </c>
    </row>
    <row r="8754" spans="1:35" ht="11" customHeight="1" outlineLevel="1" x14ac:dyDescent="0.25">
      <c r="A8754" t="s">
        <v>488</v>
      </c>
      <c r="C8754" s="2" t="s">
        <v>12974</v>
      </c>
      <c r="D8754" s="2">
        <v>801</v>
      </c>
      <c r="E8754" s="7">
        <v>1938</v>
      </c>
      <c r="F8754" s="5" t="s">
        <v>5138</v>
      </c>
      <c r="H8754" s="5" t="s">
        <v>2576</v>
      </c>
      <c r="I8754" s="6" t="s">
        <v>5417</v>
      </c>
      <c r="J8754" s="6" t="s">
        <v>16384</v>
      </c>
      <c r="K8754" s="17">
        <v>3</v>
      </c>
      <c r="L8754" s="17" t="s">
        <v>7730</v>
      </c>
      <c r="M8754" s="9">
        <v>0.5</v>
      </c>
      <c r="N8754" s="9"/>
      <c r="O8754" s="21"/>
      <c r="Q8754" s="29"/>
      <c r="U8754" s="17"/>
      <c r="V8754" s="2" t="s">
        <v>2575</v>
      </c>
      <c r="Y8754" t="str">
        <f t="shared" si="548"/>
        <v/>
      </c>
      <c r="AA8754" t="str">
        <f t="shared" si="549"/>
        <v/>
      </c>
      <c r="AC8754" s="7"/>
      <c r="AD8754" t="s">
        <v>5417</v>
      </c>
      <c r="AE8754">
        <f t="shared" si="550"/>
        <v>0</v>
      </c>
      <c r="AG8754" s="2"/>
      <c r="AH8754" t="s">
        <v>4010</v>
      </c>
      <c r="AI8754" s="7" t="s">
        <v>4610</v>
      </c>
    </row>
    <row r="8755" spans="1:35" ht="11" customHeight="1" outlineLevel="1" x14ac:dyDescent="0.25">
      <c r="A8755" t="s">
        <v>488</v>
      </c>
      <c r="C8755" s="2" t="s">
        <v>12974</v>
      </c>
      <c r="D8755" s="2" t="s">
        <v>4062</v>
      </c>
      <c r="E8755" s="7">
        <v>1938</v>
      </c>
      <c r="F8755" s="5" t="s">
        <v>21942</v>
      </c>
      <c r="H8755" s="5" t="s">
        <v>2576</v>
      </c>
      <c r="I8755" s="6" t="s">
        <v>5417</v>
      </c>
      <c r="J8755" s="6"/>
      <c r="K8755" s="17">
        <v>3</v>
      </c>
      <c r="L8755" s="17" t="s">
        <v>20075</v>
      </c>
      <c r="M8755" s="9"/>
      <c r="N8755" s="9"/>
      <c r="O8755" s="21"/>
      <c r="Q8755" s="29"/>
      <c r="U8755" s="17"/>
      <c r="V8755" s="2" t="s">
        <v>2577</v>
      </c>
      <c r="Y8755" t="str">
        <f t="shared" si="548"/>
        <v/>
      </c>
      <c r="AA8755" t="str">
        <f t="shared" si="549"/>
        <v/>
      </c>
      <c r="AC8755" s="7"/>
      <c r="AD8755" t="s">
        <v>5417</v>
      </c>
      <c r="AE8755">
        <f t="shared" si="550"/>
        <v>0</v>
      </c>
      <c r="AG8755" s="2"/>
      <c r="AH8755" t="s">
        <v>4010</v>
      </c>
      <c r="AI8755" s="7" t="s">
        <v>4620</v>
      </c>
    </row>
    <row r="8756" spans="1:35" ht="11" customHeight="1" outlineLevel="1" x14ac:dyDescent="0.25">
      <c r="A8756" t="s">
        <v>488</v>
      </c>
      <c r="C8756" s="2" t="s">
        <v>12974</v>
      </c>
      <c r="D8756" s="2">
        <v>802</v>
      </c>
      <c r="E8756" s="7">
        <v>1941</v>
      </c>
      <c r="F8756" s="5" t="s">
        <v>2974</v>
      </c>
      <c r="H8756" s="5" t="s">
        <v>813</v>
      </c>
      <c r="I8756" s="6" t="s">
        <v>5417</v>
      </c>
      <c r="J8756" s="6" t="s">
        <v>16384</v>
      </c>
      <c r="K8756" s="17">
        <v>3</v>
      </c>
      <c r="L8756" s="17" t="s">
        <v>7730</v>
      </c>
      <c r="M8756" s="9">
        <v>1.45</v>
      </c>
      <c r="N8756" s="9"/>
      <c r="O8756" s="21"/>
      <c r="Q8756" s="29"/>
      <c r="U8756" s="17"/>
      <c r="V8756" s="2" t="s">
        <v>2578</v>
      </c>
      <c r="Y8756" t="str">
        <f t="shared" si="548"/>
        <v/>
      </c>
      <c r="AA8756" t="str">
        <f t="shared" si="549"/>
        <v/>
      </c>
      <c r="AC8756" s="7"/>
      <c r="AD8756" t="s">
        <v>5417</v>
      </c>
      <c r="AE8756">
        <f t="shared" si="550"/>
        <v>0</v>
      </c>
      <c r="AG8756" s="2"/>
      <c r="AH8756" t="s">
        <v>4010</v>
      </c>
      <c r="AI8756" s="7" t="s">
        <v>4610</v>
      </c>
    </row>
    <row r="8757" spans="1:35" ht="11" customHeight="1" outlineLevel="1" x14ac:dyDescent="0.25">
      <c r="A8757" t="s">
        <v>488</v>
      </c>
      <c r="C8757" s="2" t="s">
        <v>12974</v>
      </c>
      <c r="D8757" s="2" t="s">
        <v>4062</v>
      </c>
      <c r="E8757" s="7">
        <v>1944</v>
      </c>
      <c r="F8757" s="5" t="s">
        <v>2974</v>
      </c>
      <c r="H8757" s="5" t="s">
        <v>3194</v>
      </c>
      <c r="I8757" s="6" t="s">
        <v>5417</v>
      </c>
      <c r="J8757" s="6"/>
      <c r="K8757" s="17">
        <v>3</v>
      </c>
      <c r="L8757" s="17" t="s">
        <v>7730</v>
      </c>
      <c r="M8757" s="9">
        <v>0.7</v>
      </c>
      <c r="N8757" s="9"/>
      <c r="O8757" s="21"/>
      <c r="Q8757" s="29"/>
      <c r="U8757" s="17"/>
      <c r="V8757" s="2" t="s">
        <v>3193</v>
      </c>
      <c r="Y8757" t="str">
        <f t="shared" si="548"/>
        <v/>
      </c>
      <c r="AA8757" t="str">
        <f t="shared" si="549"/>
        <v/>
      </c>
      <c r="AC8757" s="7"/>
      <c r="AD8757" t="s">
        <v>5417</v>
      </c>
      <c r="AE8757">
        <f t="shared" si="550"/>
        <v>0</v>
      </c>
      <c r="AG8757" s="2"/>
      <c r="AH8757" t="s">
        <v>4010</v>
      </c>
      <c r="AI8757" s="7" t="s">
        <v>4610</v>
      </c>
    </row>
    <row r="8758" spans="1:35" ht="11" customHeight="1" outlineLevel="1" x14ac:dyDescent="0.25">
      <c r="A8758" t="s">
        <v>488</v>
      </c>
      <c r="C8758" s="2" t="s">
        <v>12974</v>
      </c>
      <c r="D8758" s="2">
        <v>917</v>
      </c>
      <c r="E8758" s="7">
        <v>1944</v>
      </c>
      <c r="F8758" s="5" t="s">
        <v>5239</v>
      </c>
      <c r="H8758" s="5" t="s">
        <v>1509</v>
      </c>
      <c r="I8758" s="6" t="s">
        <v>1822</v>
      </c>
      <c r="J8758" s="6" t="s">
        <v>16385</v>
      </c>
      <c r="K8758" s="17">
        <v>3</v>
      </c>
      <c r="L8758" s="17" t="s">
        <v>7732</v>
      </c>
      <c r="M8758" s="9"/>
      <c r="N8758" s="9"/>
      <c r="O8758" s="21"/>
      <c r="Q8758" s="29"/>
      <c r="U8758" s="17"/>
      <c r="V8758" s="2" t="s">
        <v>823</v>
      </c>
      <c r="Y8758" t="str">
        <f t="shared" si="548"/>
        <v/>
      </c>
      <c r="AA8758" t="str">
        <f t="shared" si="549"/>
        <v/>
      </c>
      <c r="AC8758" s="7"/>
      <c r="AD8758" t="s">
        <v>1822</v>
      </c>
      <c r="AE8758">
        <f t="shared" si="550"/>
        <v>0</v>
      </c>
      <c r="AG8758" s="2"/>
      <c r="AH8758" t="s">
        <v>1823</v>
      </c>
      <c r="AI8758" s="7" t="s">
        <v>4610</v>
      </c>
    </row>
    <row r="8759" spans="1:35" ht="11" customHeight="1" outlineLevel="1" x14ac:dyDescent="0.25">
      <c r="A8759" t="s">
        <v>488</v>
      </c>
      <c r="C8759" s="2" t="s">
        <v>12974</v>
      </c>
      <c r="D8759" s="2">
        <v>928</v>
      </c>
      <c r="E8759" s="7">
        <v>1944</v>
      </c>
      <c r="F8759" s="5" t="s">
        <v>2974</v>
      </c>
      <c r="H8759" s="5" t="s">
        <v>813</v>
      </c>
      <c r="I8759" s="6" t="s">
        <v>5417</v>
      </c>
      <c r="J8759" s="6" t="s">
        <v>16386</v>
      </c>
      <c r="K8759" s="17">
        <v>3</v>
      </c>
      <c r="L8759" s="17" t="s">
        <v>7730</v>
      </c>
      <c r="M8759" s="9">
        <v>1.4</v>
      </c>
      <c r="N8759" s="9"/>
      <c r="O8759" s="21"/>
      <c r="Q8759" s="29"/>
      <c r="U8759" s="17"/>
      <c r="V8759" s="2" t="s">
        <v>2579</v>
      </c>
      <c r="Y8759" t="str">
        <f t="shared" si="548"/>
        <v/>
      </c>
      <c r="AA8759" t="str">
        <f t="shared" si="549"/>
        <v/>
      </c>
      <c r="AC8759" s="7"/>
      <c r="AD8759" t="s">
        <v>5417</v>
      </c>
      <c r="AE8759">
        <f t="shared" si="550"/>
        <v>0</v>
      </c>
      <c r="AG8759" s="2"/>
      <c r="AH8759" t="s">
        <v>4010</v>
      </c>
      <c r="AI8759" s="7" t="s">
        <v>4922</v>
      </c>
    </row>
    <row r="8760" spans="1:35" ht="11" customHeight="1" outlineLevel="1" x14ac:dyDescent="0.25">
      <c r="A8760" t="s">
        <v>488</v>
      </c>
      <c r="C8760" s="2" t="s">
        <v>12974</v>
      </c>
      <c r="D8760" s="2">
        <v>923</v>
      </c>
      <c r="E8760" s="7">
        <v>1946</v>
      </c>
      <c r="F8760" s="5" t="s">
        <v>631</v>
      </c>
      <c r="H8760" s="5" t="s">
        <v>1830</v>
      </c>
      <c r="I8760" s="6" t="s">
        <v>1822</v>
      </c>
      <c r="J8760" s="6" t="s">
        <v>16385</v>
      </c>
      <c r="K8760" s="17">
        <v>3</v>
      </c>
      <c r="L8760" s="17" t="s">
        <v>7730</v>
      </c>
      <c r="M8760" s="9">
        <v>2.9</v>
      </c>
      <c r="N8760" s="9"/>
      <c r="O8760" s="21"/>
      <c r="Q8760" s="29"/>
      <c r="U8760" s="17"/>
      <c r="V8760" s="2" t="s">
        <v>3195</v>
      </c>
      <c r="Y8760" t="str">
        <f t="shared" si="548"/>
        <v/>
      </c>
      <c r="AA8760" t="str">
        <f t="shared" si="549"/>
        <v/>
      </c>
      <c r="AC8760" s="7"/>
      <c r="AD8760" t="s">
        <v>1822</v>
      </c>
      <c r="AE8760">
        <f t="shared" si="550"/>
        <v>0</v>
      </c>
      <c r="AG8760" s="2"/>
      <c r="AH8760" t="s">
        <v>1823</v>
      </c>
      <c r="AI8760" s="7" t="s">
        <v>4922</v>
      </c>
    </row>
    <row r="8761" spans="1:35" ht="11" customHeight="1" outlineLevel="1" x14ac:dyDescent="0.25">
      <c r="A8761" t="s">
        <v>488</v>
      </c>
      <c r="C8761" s="2" t="s">
        <v>12974</v>
      </c>
      <c r="D8761" s="2">
        <v>987</v>
      </c>
      <c r="E8761" s="7">
        <v>1947</v>
      </c>
      <c r="F8761" s="5" t="s">
        <v>2308</v>
      </c>
      <c r="H8761" s="5" t="s">
        <v>11406</v>
      </c>
      <c r="I8761" s="6" t="s">
        <v>16388</v>
      </c>
      <c r="J8761" s="6" t="s">
        <v>8881</v>
      </c>
      <c r="K8761" s="17">
        <v>3</v>
      </c>
      <c r="L8761" s="17" t="s">
        <v>7732</v>
      </c>
      <c r="M8761" s="9"/>
      <c r="N8761" s="9"/>
      <c r="O8761" s="21"/>
      <c r="Q8761" s="29"/>
      <c r="U8761" s="17"/>
      <c r="V8761" s="2"/>
      <c r="Y8761" t="str">
        <f t="shared" si="548"/>
        <v/>
      </c>
      <c r="AA8761" t="str">
        <f t="shared" si="549"/>
        <v/>
      </c>
      <c r="AC8761" s="7"/>
      <c r="AD8761" t="s">
        <v>16388</v>
      </c>
      <c r="AE8761">
        <f t="shared" si="550"/>
        <v>0</v>
      </c>
      <c r="AG8761" s="2"/>
      <c r="AI8761" s="7"/>
    </row>
    <row r="8762" spans="1:35" ht="11" customHeight="1" outlineLevel="1" x14ac:dyDescent="0.25">
      <c r="A8762" t="s">
        <v>488</v>
      </c>
      <c r="C8762" s="2" t="s">
        <v>12974</v>
      </c>
      <c r="D8762" s="2">
        <v>1002</v>
      </c>
      <c r="E8762" s="7">
        <v>1947</v>
      </c>
      <c r="F8762" s="5" t="s">
        <v>2974</v>
      </c>
      <c r="H8762" s="5" t="s">
        <v>813</v>
      </c>
      <c r="I8762" s="6" t="s">
        <v>5417</v>
      </c>
      <c r="J8762" s="6" t="s">
        <v>16387</v>
      </c>
      <c r="K8762" s="17">
        <v>3</v>
      </c>
      <c r="L8762" s="17" t="s">
        <v>7730</v>
      </c>
      <c r="M8762" s="9">
        <v>0.3</v>
      </c>
      <c r="N8762" s="9"/>
      <c r="O8762" s="21"/>
      <c r="Q8762" s="29"/>
      <c r="U8762" s="17"/>
      <c r="V8762" s="2" t="s">
        <v>2580</v>
      </c>
      <c r="Y8762" t="str">
        <f t="shared" si="548"/>
        <v/>
      </c>
      <c r="AA8762" t="str">
        <f t="shared" si="549"/>
        <v/>
      </c>
      <c r="AC8762" s="7"/>
      <c r="AD8762" t="s">
        <v>5417</v>
      </c>
      <c r="AE8762">
        <f t="shared" si="550"/>
        <v>0</v>
      </c>
      <c r="AG8762" s="2"/>
      <c r="AH8762" t="s">
        <v>4010</v>
      </c>
      <c r="AI8762" s="7" t="s">
        <v>4922</v>
      </c>
    </row>
    <row r="8763" spans="1:35" ht="11" customHeight="1" outlineLevel="1" x14ac:dyDescent="0.25">
      <c r="A8763" t="s">
        <v>488</v>
      </c>
      <c r="C8763" s="2" t="s">
        <v>12974</v>
      </c>
      <c r="D8763" s="2">
        <v>1020</v>
      </c>
      <c r="E8763" s="7">
        <v>1947</v>
      </c>
      <c r="F8763" s="5" t="s">
        <v>5239</v>
      </c>
      <c r="H8763" s="5" t="s">
        <v>682</v>
      </c>
      <c r="I8763" s="6" t="s">
        <v>1822</v>
      </c>
      <c r="J8763" s="6" t="s">
        <v>16385</v>
      </c>
      <c r="K8763" s="17">
        <v>3</v>
      </c>
      <c r="L8763" s="17" t="s">
        <v>7730</v>
      </c>
      <c r="M8763" s="9">
        <v>1.7</v>
      </c>
      <c r="N8763" s="9"/>
      <c r="O8763" s="21"/>
      <c r="Q8763" s="29"/>
      <c r="U8763" s="17"/>
      <c r="V8763" s="2" t="s">
        <v>3196</v>
      </c>
      <c r="Y8763" t="str">
        <f t="shared" si="548"/>
        <v/>
      </c>
      <c r="AA8763" t="str">
        <f t="shared" si="549"/>
        <v/>
      </c>
      <c r="AC8763" s="7"/>
      <c r="AD8763" t="s">
        <v>1822</v>
      </c>
      <c r="AE8763">
        <f t="shared" si="550"/>
        <v>0</v>
      </c>
      <c r="AG8763" s="2"/>
      <c r="AH8763" t="s">
        <v>1823</v>
      </c>
      <c r="AI8763" s="7" t="s">
        <v>4922</v>
      </c>
    </row>
    <row r="8764" spans="1:35" ht="11" customHeight="1" outlineLevel="1" x14ac:dyDescent="0.25">
      <c r="A8764" t="s">
        <v>488</v>
      </c>
      <c r="C8764" s="2" t="s">
        <v>12974</v>
      </c>
      <c r="D8764" s="2">
        <v>1021</v>
      </c>
      <c r="E8764" s="7">
        <v>1947</v>
      </c>
      <c r="F8764" s="5" t="s">
        <v>16389</v>
      </c>
      <c r="H8764" s="5" t="s">
        <v>3968</v>
      </c>
      <c r="I8764" s="6" t="s">
        <v>5417</v>
      </c>
      <c r="J8764" s="6" t="s">
        <v>16385</v>
      </c>
      <c r="K8764" s="17">
        <v>1</v>
      </c>
      <c r="L8764" s="17" t="s">
        <v>20075</v>
      </c>
      <c r="M8764" s="9"/>
      <c r="N8764" s="9"/>
      <c r="O8764" s="21"/>
      <c r="Q8764" s="29"/>
      <c r="U8764" s="17"/>
      <c r="V8764" s="2"/>
      <c r="Y8764" t="str">
        <f t="shared" si="548"/>
        <v/>
      </c>
      <c r="AA8764" t="str">
        <f t="shared" si="549"/>
        <v/>
      </c>
      <c r="AC8764" s="7"/>
      <c r="AD8764" t="s">
        <v>5417</v>
      </c>
      <c r="AE8764">
        <f t="shared" si="550"/>
        <v>0</v>
      </c>
      <c r="AG8764" s="2"/>
      <c r="AI8764" s="7"/>
    </row>
    <row r="8765" spans="1:35" ht="11" customHeight="1" outlineLevel="1" x14ac:dyDescent="0.25">
      <c r="A8765" t="s">
        <v>488</v>
      </c>
      <c r="C8765" s="2" t="s">
        <v>12974</v>
      </c>
      <c r="D8765" s="2">
        <v>1027</v>
      </c>
      <c r="E8765" s="7">
        <v>1947</v>
      </c>
      <c r="F8765" s="5" t="s">
        <v>631</v>
      </c>
      <c r="H8765" s="5" t="s">
        <v>3402</v>
      </c>
      <c r="I8765" s="6" t="s">
        <v>1822</v>
      </c>
      <c r="J8765" s="6" t="s">
        <v>16385</v>
      </c>
      <c r="K8765" s="17">
        <v>3</v>
      </c>
      <c r="L8765" s="17" t="s">
        <v>7730</v>
      </c>
      <c r="M8765" s="9">
        <v>4.2</v>
      </c>
      <c r="N8765" s="9"/>
      <c r="O8765" s="21"/>
      <c r="Q8765" s="29"/>
      <c r="T8765">
        <v>1</v>
      </c>
      <c r="U8765" s="17"/>
      <c r="V8765" s="2" t="s">
        <v>3197</v>
      </c>
      <c r="Y8765" t="str">
        <f t="shared" si="548"/>
        <v/>
      </c>
      <c r="AA8765" t="str">
        <f t="shared" si="549"/>
        <v/>
      </c>
      <c r="AC8765" s="7"/>
      <c r="AD8765" t="s">
        <v>1822</v>
      </c>
      <c r="AE8765">
        <f t="shared" ref="AE8765:AE8796" si="551">COUNTIF(I8765,"*Fuji*")</f>
        <v>0</v>
      </c>
      <c r="AG8765" s="2"/>
      <c r="AH8765" t="s">
        <v>1823</v>
      </c>
      <c r="AI8765" s="7" t="s">
        <v>4922</v>
      </c>
    </row>
    <row r="8766" spans="1:35" ht="11" customHeight="1" outlineLevel="1" x14ac:dyDescent="0.25">
      <c r="A8766" t="s">
        <v>488</v>
      </c>
      <c r="C8766" s="2" t="s">
        <v>12974</v>
      </c>
      <c r="D8766" s="2" t="s">
        <v>4062</v>
      </c>
      <c r="E8766" s="7">
        <v>1947</v>
      </c>
      <c r="F8766" s="5" t="s">
        <v>2974</v>
      </c>
      <c r="H8766" s="5" t="s">
        <v>3200</v>
      </c>
      <c r="I8766" s="6" t="s">
        <v>5417</v>
      </c>
      <c r="J8766" s="6"/>
      <c r="K8766" s="17">
        <v>3</v>
      </c>
      <c r="L8766" s="17" t="s">
        <v>7730</v>
      </c>
      <c r="M8766" s="9">
        <v>1.25</v>
      </c>
      <c r="N8766" s="9"/>
      <c r="O8766" s="21"/>
      <c r="Q8766" s="29"/>
      <c r="U8766" s="17"/>
      <c r="V8766" s="2" t="s">
        <v>8031</v>
      </c>
      <c r="Y8766" t="str">
        <f t="shared" si="548"/>
        <v/>
      </c>
      <c r="AA8766" t="str">
        <f t="shared" si="549"/>
        <v/>
      </c>
      <c r="AC8766" s="7"/>
      <c r="AD8766" t="s">
        <v>5417</v>
      </c>
      <c r="AE8766">
        <f t="shared" si="551"/>
        <v>0</v>
      </c>
      <c r="AG8766" s="2"/>
      <c r="AH8766" t="s">
        <v>4010</v>
      </c>
      <c r="AI8766" s="7" t="s">
        <v>4922</v>
      </c>
    </row>
    <row r="8767" spans="1:35" ht="11" customHeight="1" outlineLevel="1" x14ac:dyDescent="0.25">
      <c r="A8767" t="s">
        <v>488</v>
      </c>
      <c r="C8767" s="2" t="s">
        <v>12974</v>
      </c>
      <c r="D8767" s="2" t="s">
        <v>4062</v>
      </c>
      <c r="E8767" s="7">
        <v>1947</v>
      </c>
      <c r="F8767" s="5" t="s">
        <v>1125</v>
      </c>
      <c r="H8767" s="5" t="s">
        <v>3200</v>
      </c>
      <c r="I8767" s="6" t="s">
        <v>5417</v>
      </c>
      <c r="J8767" s="6"/>
      <c r="K8767" s="17">
        <v>3</v>
      </c>
      <c r="L8767" s="17" t="s">
        <v>20075</v>
      </c>
      <c r="M8767" s="9"/>
      <c r="N8767" s="9"/>
      <c r="O8767" s="21"/>
      <c r="Q8767" s="29"/>
      <c r="U8767" s="17"/>
      <c r="V8767" s="2" t="s">
        <v>8004</v>
      </c>
      <c r="Y8767" t="str">
        <f t="shared" si="548"/>
        <v/>
      </c>
      <c r="AA8767" t="str">
        <f t="shared" si="549"/>
        <v/>
      </c>
      <c r="AC8767" s="7"/>
      <c r="AD8767" t="s">
        <v>5417</v>
      </c>
      <c r="AE8767">
        <f t="shared" si="551"/>
        <v>0</v>
      </c>
      <c r="AG8767" s="2"/>
      <c r="AH8767" t="s">
        <v>4010</v>
      </c>
      <c r="AI8767" s="7" t="s">
        <v>4523</v>
      </c>
    </row>
    <row r="8768" spans="1:35" ht="11" customHeight="1" outlineLevel="1" x14ac:dyDescent="0.25">
      <c r="A8768" t="s">
        <v>488</v>
      </c>
      <c r="C8768" s="2" t="s">
        <v>12974</v>
      </c>
      <c r="D8768" s="2" t="s">
        <v>4062</v>
      </c>
      <c r="E8768" s="7">
        <v>1947</v>
      </c>
      <c r="F8768" s="5" t="s">
        <v>3199</v>
      </c>
      <c r="H8768" s="5" t="s">
        <v>3402</v>
      </c>
      <c r="I8768" s="6" t="s">
        <v>1822</v>
      </c>
      <c r="J8768" s="6"/>
      <c r="K8768" s="17">
        <v>3</v>
      </c>
      <c r="L8768" s="17" t="s">
        <v>20075</v>
      </c>
      <c r="M8768" s="9"/>
      <c r="N8768" s="9"/>
      <c r="O8768" s="21"/>
      <c r="Q8768" s="29"/>
      <c r="U8768" s="17"/>
      <c r="V8768" s="2" t="s">
        <v>3198</v>
      </c>
      <c r="Y8768" t="str">
        <f t="shared" si="548"/>
        <v/>
      </c>
      <c r="AA8768" t="str">
        <f t="shared" si="549"/>
        <v/>
      </c>
      <c r="AC8768" s="7"/>
      <c r="AD8768" t="s">
        <v>1822</v>
      </c>
      <c r="AE8768">
        <f t="shared" si="551"/>
        <v>0</v>
      </c>
      <c r="AG8768" s="2"/>
      <c r="AH8768" t="s">
        <v>1823</v>
      </c>
      <c r="AI8768" s="7" t="s">
        <v>4523</v>
      </c>
    </row>
    <row r="8769" spans="1:35" ht="11" customHeight="1" outlineLevel="1" x14ac:dyDescent="0.25">
      <c r="A8769" t="s">
        <v>488</v>
      </c>
      <c r="C8769" s="2" t="s">
        <v>12974</v>
      </c>
      <c r="D8769" s="2">
        <v>1128</v>
      </c>
      <c r="E8769" s="7">
        <v>1956</v>
      </c>
      <c r="F8769" s="5" t="s">
        <v>3421</v>
      </c>
      <c r="H8769" s="5" t="s">
        <v>3202</v>
      </c>
      <c r="I8769" s="6" t="s">
        <v>3203</v>
      </c>
      <c r="J8769" s="6" t="s">
        <v>16390</v>
      </c>
      <c r="K8769" s="17">
        <v>1</v>
      </c>
      <c r="L8769" s="17" t="s">
        <v>7730</v>
      </c>
      <c r="M8769" s="9">
        <v>0.5</v>
      </c>
      <c r="N8769" s="9"/>
      <c r="O8769" s="21"/>
      <c r="Q8769" s="29"/>
      <c r="U8769" s="17"/>
      <c r="V8769" s="2" t="s">
        <v>3201</v>
      </c>
      <c r="Y8769" t="str">
        <f t="shared" si="548"/>
        <v/>
      </c>
      <c r="AA8769" t="str">
        <f t="shared" si="549"/>
        <v/>
      </c>
      <c r="AC8769" s="7"/>
      <c r="AD8769" t="s">
        <v>3203</v>
      </c>
      <c r="AE8769">
        <f t="shared" si="551"/>
        <v>0</v>
      </c>
      <c r="AG8769" s="2"/>
      <c r="AH8769" t="s">
        <v>3204</v>
      </c>
      <c r="AI8769" s="7" t="s">
        <v>4610</v>
      </c>
    </row>
    <row r="8770" spans="1:35" ht="11" customHeight="1" outlineLevel="1" x14ac:dyDescent="0.25">
      <c r="A8770" t="s">
        <v>488</v>
      </c>
      <c r="C8770" s="2" t="s">
        <v>12974</v>
      </c>
      <c r="D8770" s="2">
        <v>1176</v>
      </c>
      <c r="E8770" s="7">
        <v>1962</v>
      </c>
      <c r="F8770" s="5" t="s">
        <v>2348</v>
      </c>
      <c r="H8770" s="5" t="s">
        <v>2349</v>
      </c>
      <c r="I8770" s="6" t="s">
        <v>5417</v>
      </c>
      <c r="J8770" s="6" t="s">
        <v>16391</v>
      </c>
      <c r="K8770" s="17">
        <v>3</v>
      </c>
      <c r="L8770" s="17" t="s">
        <v>7730</v>
      </c>
      <c r="M8770" s="9">
        <v>0.3</v>
      </c>
      <c r="N8770" s="9"/>
      <c r="O8770" s="21"/>
      <c r="Q8770" s="29"/>
      <c r="T8770">
        <v>1</v>
      </c>
      <c r="U8770" s="17"/>
      <c r="V8770" s="2">
        <v>922</v>
      </c>
      <c r="Y8770" t="str">
        <f t="shared" si="548"/>
        <v/>
      </c>
      <c r="AA8770" t="str">
        <f t="shared" si="549"/>
        <v/>
      </c>
      <c r="AC8770" s="7"/>
      <c r="AD8770" t="s">
        <v>5417</v>
      </c>
      <c r="AE8770">
        <f t="shared" si="551"/>
        <v>0</v>
      </c>
      <c r="AG8770" s="2"/>
      <c r="AH8770" t="s">
        <v>4010</v>
      </c>
      <c r="AI8770" s="7" t="s">
        <v>4610</v>
      </c>
    </row>
    <row r="8771" spans="1:35" ht="11" customHeight="1" outlineLevel="1" x14ac:dyDescent="0.25">
      <c r="A8771" t="s">
        <v>488</v>
      </c>
      <c r="C8771" s="2" t="s">
        <v>12974</v>
      </c>
      <c r="D8771" s="2">
        <v>1177</v>
      </c>
      <c r="E8771" s="7">
        <v>1962</v>
      </c>
      <c r="F8771" s="5" t="s">
        <v>6311</v>
      </c>
      <c r="H8771" s="5" t="s">
        <v>5398</v>
      </c>
      <c r="I8771" s="6" t="s">
        <v>320</v>
      </c>
      <c r="J8771" s="6" t="s">
        <v>16392</v>
      </c>
      <c r="K8771" s="17">
        <v>1</v>
      </c>
      <c r="L8771" s="17" t="s">
        <v>7730</v>
      </c>
      <c r="M8771" s="9">
        <v>0.5</v>
      </c>
      <c r="N8771" s="9"/>
      <c r="O8771" s="21"/>
      <c r="Q8771" s="29"/>
      <c r="U8771" s="17"/>
      <c r="V8771" s="2" t="s">
        <v>3665</v>
      </c>
      <c r="Y8771" t="str">
        <f t="shared" si="548"/>
        <v/>
      </c>
      <c r="AA8771" t="str">
        <f t="shared" si="549"/>
        <v/>
      </c>
      <c r="AC8771" s="7"/>
      <c r="AD8771" t="s">
        <v>320</v>
      </c>
      <c r="AE8771">
        <f t="shared" si="551"/>
        <v>0</v>
      </c>
      <c r="AG8771" s="2"/>
      <c r="AH8771" t="s">
        <v>4010</v>
      </c>
      <c r="AI8771" s="7" t="s">
        <v>4610</v>
      </c>
    </row>
    <row r="8772" spans="1:35" ht="11" customHeight="1" outlineLevel="1" x14ac:dyDescent="0.25">
      <c r="A8772" t="s">
        <v>488</v>
      </c>
      <c r="C8772" s="2" t="s">
        <v>12974</v>
      </c>
      <c r="D8772" s="2">
        <v>1401</v>
      </c>
      <c r="E8772" s="7">
        <v>1971</v>
      </c>
      <c r="F8772" s="5" t="s">
        <v>1689</v>
      </c>
      <c r="H8772" s="5" t="s">
        <v>5398</v>
      </c>
      <c r="I8772" s="6" t="s">
        <v>3203</v>
      </c>
      <c r="J8772" s="6" t="s">
        <v>16393</v>
      </c>
      <c r="K8772" s="17">
        <v>1</v>
      </c>
      <c r="L8772" s="17" t="s">
        <v>7730</v>
      </c>
      <c r="M8772" s="9">
        <v>1.4</v>
      </c>
      <c r="N8772" s="9"/>
      <c r="O8772" s="21"/>
      <c r="Q8772" s="29"/>
      <c r="T8772">
        <v>1</v>
      </c>
      <c r="U8772" s="17"/>
      <c r="V8772" s="2" t="s">
        <v>3205</v>
      </c>
      <c r="Y8772" t="str">
        <f t="shared" si="548"/>
        <v/>
      </c>
      <c r="AA8772" t="str">
        <f t="shared" si="549"/>
        <v/>
      </c>
      <c r="AC8772" s="7"/>
      <c r="AD8772" t="s">
        <v>3203</v>
      </c>
      <c r="AE8772">
        <f t="shared" si="551"/>
        <v>0</v>
      </c>
      <c r="AG8772" s="2"/>
      <c r="AH8772" t="s">
        <v>3204</v>
      </c>
      <c r="AI8772" s="7" t="s">
        <v>4610</v>
      </c>
    </row>
    <row r="8773" spans="1:35" ht="11" customHeight="1" outlineLevel="1" x14ac:dyDescent="0.25">
      <c r="A8773" t="s">
        <v>488</v>
      </c>
      <c r="C8773" s="2" t="s">
        <v>12974</v>
      </c>
      <c r="D8773" s="2">
        <v>1986</v>
      </c>
      <c r="E8773" s="7">
        <v>1985</v>
      </c>
      <c r="F8773" s="5" t="s">
        <v>3664</v>
      </c>
      <c r="H8773" s="5" t="s">
        <v>5398</v>
      </c>
      <c r="I8773" s="6" t="s">
        <v>5417</v>
      </c>
      <c r="J8773" s="6" t="s">
        <v>16394</v>
      </c>
      <c r="K8773" s="17">
        <v>3</v>
      </c>
      <c r="L8773" s="17" t="s">
        <v>7730</v>
      </c>
      <c r="M8773" s="9">
        <v>0.3</v>
      </c>
      <c r="N8773" s="9"/>
      <c r="O8773" s="21"/>
      <c r="Q8773" s="29"/>
      <c r="U8773" s="17"/>
      <c r="V8773" s="2">
        <v>1409</v>
      </c>
      <c r="Y8773" t="str">
        <f t="shared" si="548"/>
        <v/>
      </c>
      <c r="AA8773" t="str">
        <f t="shared" si="549"/>
        <v/>
      </c>
      <c r="AC8773" s="7"/>
      <c r="AD8773" t="s">
        <v>5417</v>
      </c>
      <c r="AE8773">
        <f t="shared" si="551"/>
        <v>0</v>
      </c>
      <c r="AG8773" s="2"/>
      <c r="AH8773" t="s">
        <v>4010</v>
      </c>
      <c r="AI8773" s="7" t="s">
        <v>4610</v>
      </c>
    </row>
    <row r="8774" spans="1:35" ht="11" customHeight="1" outlineLevel="1" x14ac:dyDescent="0.25">
      <c r="A8774" t="s">
        <v>488</v>
      </c>
      <c r="C8774" s="2" t="s">
        <v>12974</v>
      </c>
      <c r="D8774" s="2">
        <v>2015</v>
      </c>
      <c r="E8774" s="7">
        <v>1986</v>
      </c>
      <c r="F8774" s="5" t="s">
        <v>2348</v>
      </c>
      <c r="H8774" s="5" t="s">
        <v>5398</v>
      </c>
      <c r="I8774" s="6" t="s">
        <v>319</v>
      </c>
      <c r="J8774" s="6" t="s">
        <v>16395</v>
      </c>
      <c r="K8774" s="17">
        <v>3</v>
      </c>
      <c r="L8774" s="17" t="s">
        <v>7730</v>
      </c>
      <c r="M8774" s="9">
        <v>0.3</v>
      </c>
      <c r="N8774" s="9"/>
      <c r="O8774" s="21"/>
      <c r="Q8774" s="29"/>
      <c r="U8774" s="17"/>
      <c r="V8774" s="2">
        <v>1438</v>
      </c>
      <c r="Y8774" t="str">
        <f t="shared" si="548"/>
        <v/>
      </c>
      <c r="AA8774" t="str">
        <f t="shared" si="549"/>
        <v/>
      </c>
      <c r="AC8774" s="7"/>
      <c r="AD8774" t="s">
        <v>319</v>
      </c>
      <c r="AE8774">
        <f t="shared" si="551"/>
        <v>0</v>
      </c>
      <c r="AG8774" s="2"/>
      <c r="AH8774" t="s">
        <v>391</v>
      </c>
      <c r="AI8774" s="7" t="s">
        <v>4610</v>
      </c>
    </row>
    <row r="8775" spans="1:35" ht="11" customHeight="1" outlineLevel="1" x14ac:dyDescent="0.25">
      <c r="A8775" t="s">
        <v>488</v>
      </c>
      <c r="C8775" s="2" t="s">
        <v>12974</v>
      </c>
      <c r="D8775" s="2">
        <v>2540</v>
      </c>
      <c r="E8775" s="7">
        <v>1995</v>
      </c>
      <c r="F8775" s="5" t="s">
        <v>14</v>
      </c>
      <c r="H8775" s="5" t="s">
        <v>5398</v>
      </c>
      <c r="I8775" s="6" t="s">
        <v>15</v>
      </c>
      <c r="J8775" s="6" t="s">
        <v>16396</v>
      </c>
      <c r="K8775" s="17">
        <v>3</v>
      </c>
      <c r="L8775" s="17" t="s">
        <v>7730</v>
      </c>
      <c r="M8775" s="9">
        <v>2.4</v>
      </c>
      <c r="N8775" s="9"/>
      <c r="O8775" s="21"/>
      <c r="Q8775" s="29"/>
      <c r="U8775" s="17"/>
      <c r="V8775" s="2">
        <v>1925</v>
      </c>
      <c r="Y8775" t="str">
        <f t="shared" si="548"/>
        <v/>
      </c>
      <c r="AA8775" t="str">
        <f t="shared" si="549"/>
        <v/>
      </c>
      <c r="AC8775" s="7"/>
      <c r="AD8775" t="s">
        <v>15</v>
      </c>
      <c r="AE8775">
        <f t="shared" si="551"/>
        <v>0</v>
      </c>
      <c r="AG8775" s="2"/>
      <c r="AH8775" t="s">
        <v>4010</v>
      </c>
      <c r="AI8775" s="7" t="s">
        <v>4610</v>
      </c>
    </row>
    <row r="8776" spans="1:35" ht="11" customHeight="1" outlineLevel="1" x14ac:dyDescent="0.25">
      <c r="A8776" t="s">
        <v>488</v>
      </c>
      <c r="C8776" s="2" t="s">
        <v>12974</v>
      </c>
      <c r="D8776" s="2">
        <v>3033</v>
      </c>
      <c r="E8776" s="7">
        <v>2002</v>
      </c>
      <c r="F8776" s="5" t="s">
        <v>1107</v>
      </c>
      <c r="H8776" s="5" t="s">
        <v>5398</v>
      </c>
      <c r="I8776" s="6" t="s">
        <v>6363</v>
      </c>
      <c r="J8776" s="6" t="s">
        <v>7137</v>
      </c>
      <c r="K8776" s="17">
        <v>1</v>
      </c>
      <c r="L8776" s="17" t="s">
        <v>7730</v>
      </c>
      <c r="M8776" s="9">
        <v>3.9</v>
      </c>
      <c r="N8776" s="9"/>
      <c r="O8776" s="21"/>
      <c r="Q8776" s="29"/>
      <c r="U8776" s="17"/>
      <c r="V8776" s="2">
        <v>2287</v>
      </c>
      <c r="Y8776" t="str">
        <f t="shared" si="548"/>
        <v/>
      </c>
      <c r="AA8776" t="str">
        <f t="shared" si="549"/>
        <v/>
      </c>
      <c r="AC8776" s="7"/>
      <c r="AD8776" t="s">
        <v>6363</v>
      </c>
      <c r="AE8776">
        <f t="shared" si="551"/>
        <v>0</v>
      </c>
      <c r="AG8776" s="2"/>
      <c r="AH8776" t="s">
        <v>391</v>
      </c>
      <c r="AI8776" s="7" t="s">
        <v>4610</v>
      </c>
    </row>
    <row r="8777" spans="1:35" ht="11" customHeight="1" outlineLevel="1" x14ac:dyDescent="0.25">
      <c r="A8777" t="s">
        <v>488</v>
      </c>
      <c r="C8777" s="2" t="s">
        <v>12974</v>
      </c>
      <c r="D8777" s="2">
        <v>3090</v>
      </c>
      <c r="E8777" s="7">
        <v>2004</v>
      </c>
      <c r="F8777" s="5" t="s">
        <v>16421</v>
      </c>
      <c r="H8777" s="5" t="s">
        <v>5398</v>
      </c>
      <c r="I8777" s="6" t="s">
        <v>9223</v>
      </c>
      <c r="J8777" s="6" t="s">
        <v>16420</v>
      </c>
      <c r="K8777" s="17">
        <v>7</v>
      </c>
      <c r="L8777" s="17" t="s">
        <v>7730</v>
      </c>
      <c r="M8777" s="9">
        <v>5.6</v>
      </c>
      <c r="N8777" s="9"/>
      <c r="O8777" s="21"/>
      <c r="Q8777" s="29"/>
      <c r="U8777" s="17"/>
      <c r="V8777" s="2"/>
      <c r="Y8777" t="str">
        <f t="shared" si="548"/>
        <v/>
      </c>
      <c r="AA8777" t="str">
        <f t="shared" si="549"/>
        <v/>
      </c>
      <c r="AC8777" s="7"/>
      <c r="AD8777" t="s">
        <v>9223</v>
      </c>
      <c r="AE8777">
        <f t="shared" si="551"/>
        <v>0</v>
      </c>
      <c r="AG8777" s="2"/>
      <c r="AI8777" s="7"/>
    </row>
    <row r="8778" spans="1:35" ht="11" customHeight="1" outlineLevel="1" x14ac:dyDescent="0.25">
      <c r="A8778" t="s">
        <v>488</v>
      </c>
      <c r="C8778" s="2" t="s">
        <v>12974</v>
      </c>
      <c r="D8778" s="2">
        <v>3198</v>
      </c>
      <c r="E8778" s="7">
        <v>2005</v>
      </c>
      <c r="F8778" s="5" t="s">
        <v>16399</v>
      </c>
      <c r="H8778" s="5" t="s">
        <v>5398</v>
      </c>
      <c r="I8778" s="6" t="s">
        <v>9223</v>
      </c>
      <c r="J8778" s="6" t="s">
        <v>7554</v>
      </c>
      <c r="K8778" s="17">
        <v>7</v>
      </c>
      <c r="L8778" s="17" t="s">
        <v>7732</v>
      </c>
      <c r="M8778" s="9"/>
      <c r="N8778" s="9"/>
      <c r="O8778" s="21"/>
      <c r="Q8778" s="29"/>
      <c r="U8778" s="17"/>
      <c r="V8778" s="2"/>
      <c r="Y8778" t="str">
        <f t="shared" si="548"/>
        <v/>
      </c>
      <c r="AA8778" t="str">
        <f t="shared" si="549"/>
        <v/>
      </c>
      <c r="AC8778" s="7"/>
      <c r="AD8778" t="s">
        <v>9223</v>
      </c>
      <c r="AE8778">
        <f t="shared" si="551"/>
        <v>0</v>
      </c>
      <c r="AG8778" s="2"/>
      <c r="AI8778" s="7"/>
    </row>
    <row r="8779" spans="1:35" ht="11" customHeight="1" outlineLevel="1" x14ac:dyDescent="0.25">
      <c r="A8779" t="s">
        <v>488</v>
      </c>
      <c r="C8779" s="2" t="s">
        <v>12974</v>
      </c>
      <c r="D8779" s="2">
        <v>3199</v>
      </c>
      <c r="E8779" s="7">
        <v>2005</v>
      </c>
      <c r="F8779" s="5" t="s">
        <v>16399</v>
      </c>
      <c r="H8779" s="5" t="s">
        <v>5398</v>
      </c>
      <c r="I8779" s="6" t="s">
        <v>9223</v>
      </c>
      <c r="J8779" s="6" t="s">
        <v>7554</v>
      </c>
      <c r="K8779" s="17">
        <v>7</v>
      </c>
      <c r="L8779" s="17" t="s">
        <v>7732</v>
      </c>
      <c r="M8779" s="9"/>
      <c r="N8779" s="9"/>
      <c r="O8779" s="21"/>
      <c r="Q8779" s="29"/>
      <c r="U8779" s="17"/>
      <c r="V8779" s="2"/>
      <c r="Y8779" t="str">
        <f t="shared" si="548"/>
        <v/>
      </c>
      <c r="AA8779" t="str">
        <f t="shared" si="549"/>
        <v/>
      </c>
      <c r="AC8779" s="7"/>
      <c r="AD8779" t="s">
        <v>9223</v>
      </c>
      <c r="AE8779">
        <f t="shared" si="551"/>
        <v>0</v>
      </c>
      <c r="AG8779" s="2"/>
      <c r="AI8779" s="7"/>
    </row>
    <row r="8780" spans="1:35" ht="11" customHeight="1" outlineLevel="1" x14ac:dyDescent="0.25">
      <c r="A8780" t="s">
        <v>488</v>
      </c>
      <c r="C8780" s="2" t="s">
        <v>12974</v>
      </c>
      <c r="D8780" s="2">
        <v>3200</v>
      </c>
      <c r="E8780" s="7">
        <v>2005</v>
      </c>
      <c r="F8780" s="5" t="s">
        <v>16399</v>
      </c>
      <c r="H8780" s="5" t="s">
        <v>5398</v>
      </c>
      <c r="I8780" s="6" t="s">
        <v>9223</v>
      </c>
      <c r="J8780" s="6" t="s">
        <v>7554</v>
      </c>
      <c r="K8780" s="17">
        <v>7</v>
      </c>
      <c r="L8780" s="17" t="s">
        <v>7732</v>
      </c>
      <c r="M8780" s="9"/>
      <c r="N8780" s="9"/>
      <c r="O8780" s="21"/>
      <c r="Q8780" s="29"/>
      <c r="U8780" s="17"/>
      <c r="V8780" s="2"/>
      <c r="Y8780" t="str">
        <f t="shared" si="548"/>
        <v/>
      </c>
      <c r="AA8780" t="str">
        <f t="shared" si="549"/>
        <v/>
      </c>
      <c r="AC8780" s="7"/>
      <c r="AD8780" t="s">
        <v>9223</v>
      </c>
      <c r="AE8780">
        <f t="shared" si="551"/>
        <v>0</v>
      </c>
      <c r="AG8780" s="2"/>
      <c r="AI8780" s="7"/>
    </row>
    <row r="8781" spans="1:35" ht="11" customHeight="1" outlineLevel="1" x14ac:dyDescent="0.25">
      <c r="A8781" t="s">
        <v>488</v>
      </c>
      <c r="C8781" s="2" t="s">
        <v>12974</v>
      </c>
      <c r="D8781" s="2">
        <v>3201</v>
      </c>
      <c r="E8781" s="7">
        <v>2005</v>
      </c>
      <c r="F8781" s="5" t="s">
        <v>16399</v>
      </c>
      <c r="H8781" s="5" t="s">
        <v>5398</v>
      </c>
      <c r="I8781" s="6" t="s">
        <v>9223</v>
      </c>
      <c r="J8781" s="6" t="s">
        <v>7554</v>
      </c>
      <c r="K8781" s="17">
        <v>7</v>
      </c>
      <c r="L8781" s="17" t="s">
        <v>7732</v>
      </c>
      <c r="M8781" s="9"/>
      <c r="N8781" s="9"/>
      <c r="O8781" s="21"/>
      <c r="Q8781" s="29"/>
      <c r="U8781" s="17"/>
      <c r="V8781" s="2"/>
      <c r="Y8781" t="str">
        <f t="shared" si="548"/>
        <v/>
      </c>
      <c r="AA8781" t="str">
        <f t="shared" si="549"/>
        <v/>
      </c>
      <c r="AC8781" s="7"/>
      <c r="AD8781" t="s">
        <v>9223</v>
      </c>
      <c r="AE8781">
        <f t="shared" si="551"/>
        <v>0</v>
      </c>
      <c r="AG8781" s="2"/>
      <c r="AI8781" s="7"/>
    </row>
    <row r="8782" spans="1:35" ht="11" customHeight="1" outlineLevel="1" x14ac:dyDescent="0.25">
      <c r="A8782" t="s">
        <v>488</v>
      </c>
      <c r="C8782" s="2" t="s">
        <v>12974</v>
      </c>
      <c r="D8782" s="2">
        <v>3202</v>
      </c>
      <c r="E8782" s="7">
        <v>2005</v>
      </c>
      <c r="F8782" s="5" t="s">
        <v>16399</v>
      </c>
      <c r="H8782" s="5" t="s">
        <v>5398</v>
      </c>
      <c r="I8782" s="6" t="s">
        <v>9223</v>
      </c>
      <c r="J8782" s="6" t="s">
        <v>7554</v>
      </c>
      <c r="K8782" s="17">
        <v>7</v>
      </c>
      <c r="L8782" s="17" t="s">
        <v>7732</v>
      </c>
      <c r="M8782" s="9"/>
      <c r="N8782" s="9"/>
      <c r="O8782" s="21"/>
      <c r="Q8782" s="29"/>
      <c r="U8782" s="17"/>
      <c r="V8782" s="2"/>
      <c r="Y8782" t="str">
        <f t="shared" si="548"/>
        <v/>
      </c>
      <c r="AA8782" t="str">
        <f t="shared" si="549"/>
        <v/>
      </c>
      <c r="AC8782" s="7"/>
      <c r="AD8782" t="s">
        <v>9223</v>
      </c>
      <c r="AE8782">
        <f t="shared" si="551"/>
        <v>0</v>
      </c>
      <c r="AG8782" s="2"/>
      <c r="AI8782" s="7"/>
    </row>
    <row r="8783" spans="1:35" ht="11" customHeight="1" outlineLevel="1" x14ac:dyDescent="0.25">
      <c r="A8783" t="s">
        <v>488</v>
      </c>
      <c r="C8783" s="2" t="s">
        <v>12974</v>
      </c>
      <c r="D8783" s="2">
        <v>3203</v>
      </c>
      <c r="E8783" s="7">
        <v>2005</v>
      </c>
      <c r="F8783" s="5" t="s">
        <v>16399</v>
      </c>
      <c r="H8783" s="5" t="s">
        <v>5398</v>
      </c>
      <c r="I8783" s="6" t="s">
        <v>9223</v>
      </c>
      <c r="J8783" s="6" t="s">
        <v>7554</v>
      </c>
      <c r="K8783" s="17">
        <v>7</v>
      </c>
      <c r="L8783" s="17" t="s">
        <v>7732</v>
      </c>
      <c r="M8783" s="9"/>
      <c r="N8783" s="9"/>
      <c r="O8783" s="21"/>
      <c r="Q8783" s="29"/>
      <c r="U8783" s="17"/>
      <c r="V8783" s="2"/>
      <c r="Y8783" t="str">
        <f t="shared" si="548"/>
        <v/>
      </c>
      <c r="AA8783" t="str">
        <f t="shared" si="549"/>
        <v/>
      </c>
      <c r="AC8783" s="7"/>
      <c r="AD8783" t="s">
        <v>9223</v>
      </c>
      <c r="AE8783">
        <f t="shared" si="551"/>
        <v>0</v>
      </c>
      <c r="AG8783" s="2"/>
      <c r="AI8783" s="7"/>
    </row>
    <row r="8784" spans="1:35" ht="11" customHeight="1" outlineLevel="1" x14ac:dyDescent="0.25">
      <c r="A8784" t="s">
        <v>488</v>
      </c>
      <c r="C8784" s="2" t="s">
        <v>12974</v>
      </c>
      <c r="D8784" s="2">
        <v>3204</v>
      </c>
      <c r="E8784" s="7">
        <v>2005</v>
      </c>
      <c r="F8784" s="5" t="s">
        <v>16399</v>
      </c>
      <c r="H8784" s="5" t="s">
        <v>5398</v>
      </c>
      <c r="I8784" s="6" t="s">
        <v>9223</v>
      </c>
      <c r="J8784" s="6" t="s">
        <v>7554</v>
      </c>
      <c r="K8784" s="17">
        <v>7</v>
      </c>
      <c r="L8784" s="17" t="s">
        <v>7732</v>
      </c>
      <c r="M8784" s="9"/>
      <c r="N8784" s="9"/>
      <c r="O8784" s="21"/>
      <c r="Q8784" s="29"/>
      <c r="U8784" s="17"/>
      <c r="V8784" s="2"/>
      <c r="Y8784" t="str">
        <f t="shared" si="548"/>
        <v/>
      </c>
      <c r="AA8784" t="str">
        <f t="shared" si="549"/>
        <v/>
      </c>
      <c r="AC8784" s="7"/>
      <c r="AD8784" t="s">
        <v>9223</v>
      </c>
      <c r="AE8784">
        <f t="shared" si="551"/>
        <v>0</v>
      </c>
      <c r="AG8784" s="2"/>
      <c r="AI8784" s="7"/>
    </row>
    <row r="8785" spans="1:35" ht="11" customHeight="1" outlineLevel="1" x14ac:dyDescent="0.25">
      <c r="A8785" t="s">
        <v>488</v>
      </c>
      <c r="C8785" s="2" t="s">
        <v>12974</v>
      </c>
      <c r="D8785" s="2">
        <v>3205</v>
      </c>
      <c r="E8785" s="7">
        <v>2005</v>
      </c>
      <c r="F8785" s="5" t="s">
        <v>16399</v>
      </c>
      <c r="H8785" s="5" t="s">
        <v>5398</v>
      </c>
      <c r="I8785" s="6" t="s">
        <v>9223</v>
      </c>
      <c r="J8785" s="6" t="s">
        <v>7554</v>
      </c>
      <c r="K8785" s="17">
        <v>7</v>
      </c>
      <c r="L8785" s="17" t="s">
        <v>7732</v>
      </c>
      <c r="M8785" s="9"/>
      <c r="N8785" s="9"/>
      <c r="O8785" s="21"/>
      <c r="Q8785" s="29"/>
      <c r="U8785" s="17"/>
      <c r="V8785" s="2"/>
      <c r="Y8785" t="str">
        <f t="shared" si="548"/>
        <v/>
      </c>
      <c r="AA8785" t="str">
        <f t="shared" si="549"/>
        <v/>
      </c>
      <c r="AC8785" s="7"/>
      <c r="AD8785" t="s">
        <v>9223</v>
      </c>
      <c r="AE8785">
        <f t="shared" si="551"/>
        <v>0</v>
      </c>
      <c r="AG8785" s="2"/>
      <c r="AI8785" s="7"/>
    </row>
    <row r="8786" spans="1:35" ht="11" customHeight="1" outlineLevel="1" x14ac:dyDescent="0.25">
      <c r="A8786" t="s">
        <v>488</v>
      </c>
      <c r="C8786" s="2" t="s">
        <v>12974</v>
      </c>
      <c r="D8786" s="2">
        <v>3206</v>
      </c>
      <c r="E8786" s="7">
        <v>2005</v>
      </c>
      <c r="F8786" s="5" t="s">
        <v>16399</v>
      </c>
      <c r="H8786" s="5" t="s">
        <v>5398</v>
      </c>
      <c r="I8786" s="6" t="s">
        <v>9223</v>
      </c>
      <c r="J8786" s="6" t="s">
        <v>7554</v>
      </c>
      <c r="K8786" s="17">
        <v>7</v>
      </c>
      <c r="L8786" s="17" t="s">
        <v>7732</v>
      </c>
      <c r="M8786" s="9"/>
      <c r="N8786" s="9"/>
      <c r="O8786" s="21"/>
      <c r="Q8786" s="29"/>
      <c r="U8786" s="17"/>
      <c r="V8786" s="2"/>
      <c r="Y8786" t="str">
        <f t="shared" si="548"/>
        <v/>
      </c>
      <c r="AA8786" t="str">
        <f t="shared" si="549"/>
        <v/>
      </c>
      <c r="AC8786" s="7"/>
      <c r="AD8786" t="s">
        <v>9223</v>
      </c>
      <c r="AE8786">
        <f t="shared" si="551"/>
        <v>0</v>
      </c>
      <c r="AG8786" s="2"/>
      <c r="AI8786" s="7"/>
    </row>
    <row r="8787" spans="1:35" ht="11" customHeight="1" outlineLevel="1" x14ac:dyDescent="0.25">
      <c r="A8787" t="s">
        <v>488</v>
      </c>
      <c r="C8787" s="2" t="s">
        <v>12974</v>
      </c>
      <c r="D8787" s="2">
        <v>3207</v>
      </c>
      <c r="E8787" s="7">
        <v>2005</v>
      </c>
      <c r="F8787" s="5" t="s">
        <v>16399</v>
      </c>
      <c r="H8787" s="5" t="s">
        <v>5398</v>
      </c>
      <c r="I8787" s="6" t="s">
        <v>9223</v>
      </c>
      <c r="J8787" s="6" t="s">
        <v>7554</v>
      </c>
      <c r="K8787" s="17">
        <v>7</v>
      </c>
      <c r="L8787" s="17" t="s">
        <v>7732</v>
      </c>
      <c r="M8787" s="9"/>
      <c r="N8787" s="9"/>
      <c r="O8787" s="21"/>
      <c r="Q8787" s="29"/>
      <c r="U8787" s="17"/>
      <c r="V8787" s="2"/>
      <c r="Y8787" t="str">
        <f t="shared" si="548"/>
        <v/>
      </c>
      <c r="AA8787" t="str">
        <f t="shared" si="549"/>
        <v/>
      </c>
      <c r="AC8787" s="7"/>
      <c r="AD8787" t="s">
        <v>9223</v>
      </c>
      <c r="AE8787">
        <f t="shared" si="551"/>
        <v>0</v>
      </c>
      <c r="AG8787" s="2"/>
      <c r="AI8787" s="7"/>
    </row>
    <row r="8788" spans="1:35" ht="11" customHeight="1" outlineLevel="1" x14ac:dyDescent="0.25">
      <c r="A8788" t="s">
        <v>488</v>
      </c>
      <c r="C8788" s="2" t="s">
        <v>12974</v>
      </c>
      <c r="D8788" s="2">
        <v>3208</v>
      </c>
      <c r="E8788" s="7">
        <v>2005</v>
      </c>
      <c r="F8788" s="5" t="s">
        <v>16399</v>
      </c>
      <c r="H8788" s="5" t="s">
        <v>5398</v>
      </c>
      <c r="I8788" s="6" t="s">
        <v>9223</v>
      </c>
      <c r="J8788" s="6" t="s">
        <v>7554</v>
      </c>
      <c r="K8788" s="17">
        <v>7</v>
      </c>
      <c r="L8788" s="17" t="s">
        <v>7732</v>
      </c>
      <c r="M8788" s="9"/>
      <c r="N8788" s="9"/>
      <c r="O8788" s="21"/>
      <c r="Q8788" s="29"/>
      <c r="U8788" s="17"/>
      <c r="V8788" s="2"/>
      <c r="Y8788" t="str">
        <f t="shared" si="548"/>
        <v/>
      </c>
      <c r="AA8788" t="str">
        <f t="shared" si="549"/>
        <v/>
      </c>
      <c r="AC8788" s="7"/>
      <c r="AD8788" t="s">
        <v>9223</v>
      </c>
      <c r="AE8788">
        <f t="shared" si="551"/>
        <v>0</v>
      </c>
      <c r="AG8788" s="2"/>
      <c r="AI8788" s="7"/>
    </row>
    <row r="8789" spans="1:35" ht="11" customHeight="1" outlineLevel="1" x14ac:dyDescent="0.25">
      <c r="A8789" t="s">
        <v>488</v>
      </c>
      <c r="C8789" s="2" t="s">
        <v>12974</v>
      </c>
      <c r="D8789" s="2">
        <v>3209</v>
      </c>
      <c r="E8789" s="7">
        <v>2005</v>
      </c>
      <c r="F8789" s="5" t="s">
        <v>16399</v>
      </c>
      <c r="H8789" s="5" t="s">
        <v>5398</v>
      </c>
      <c r="I8789" s="6" t="s">
        <v>9223</v>
      </c>
      <c r="J8789" s="6" t="s">
        <v>7554</v>
      </c>
      <c r="K8789" s="17">
        <v>7</v>
      </c>
      <c r="L8789" s="17" t="s">
        <v>7732</v>
      </c>
      <c r="M8789" s="9"/>
      <c r="N8789" s="9"/>
      <c r="O8789" s="21"/>
      <c r="Q8789" s="29"/>
      <c r="U8789" s="17"/>
      <c r="V8789" s="2"/>
      <c r="Y8789" t="str">
        <f t="shared" si="548"/>
        <v/>
      </c>
      <c r="AA8789" t="str">
        <f t="shared" si="549"/>
        <v/>
      </c>
      <c r="AC8789" s="7"/>
      <c r="AD8789" t="s">
        <v>9223</v>
      </c>
      <c r="AE8789">
        <f t="shared" si="551"/>
        <v>0</v>
      </c>
      <c r="AG8789" s="2"/>
      <c r="AI8789" s="7"/>
    </row>
    <row r="8790" spans="1:35" ht="11" customHeight="1" outlineLevel="1" x14ac:dyDescent="0.25">
      <c r="A8790" t="s">
        <v>488</v>
      </c>
      <c r="C8790" s="2" t="s">
        <v>12974</v>
      </c>
      <c r="D8790" s="2">
        <v>3210</v>
      </c>
      <c r="E8790" s="7">
        <v>2005</v>
      </c>
      <c r="F8790" s="5" t="s">
        <v>16399</v>
      </c>
      <c r="H8790" s="5" t="s">
        <v>5398</v>
      </c>
      <c r="I8790" s="6" t="s">
        <v>9223</v>
      </c>
      <c r="J8790" s="6" t="s">
        <v>7554</v>
      </c>
      <c r="K8790" s="17">
        <v>7</v>
      </c>
      <c r="L8790" s="17" t="s">
        <v>7732</v>
      </c>
      <c r="M8790" s="9"/>
      <c r="N8790" s="9"/>
      <c r="O8790" s="21"/>
      <c r="Q8790" s="29"/>
      <c r="U8790" s="17"/>
      <c r="V8790" s="2"/>
      <c r="Y8790" t="str">
        <f t="shared" si="548"/>
        <v/>
      </c>
      <c r="AA8790" t="str">
        <f t="shared" si="549"/>
        <v/>
      </c>
      <c r="AC8790" s="7"/>
      <c r="AD8790" t="s">
        <v>9223</v>
      </c>
      <c r="AE8790">
        <f t="shared" si="551"/>
        <v>0</v>
      </c>
      <c r="AG8790" s="2"/>
      <c r="AI8790" s="7"/>
    </row>
    <row r="8791" spans="1:35" ht="11" customHeight="1" outlineLevel="1" x14ac:dyDescent="0.25">
      <c r="A8791" t="s">
        <v>488</v>
      </c>
      <c r="C8791" s="2" t="s">
        <v>12974</v>
      </c>
      <c r="D8791" s="2">
        <v>3211</v>
      </c>
      <c r="E8791" s="7">
        <v>2005</v>
      </c>
      <c r="F8791" s="5" t="s">
        <v>16399</v>
      </c>
      <c r="H8791" s="5" t="s">
        <v>5398</v>
      </c>
      <c r="I8791" s="6" t="s">
        <v>9223</v>
      </c>
      <c r="J8791" s="6" t="s">
        <v>7554</v>
      </c>
      <c r="K8791" s="17">
        <v>7</v>
      </c>
      <c r="L8791" s="17" t="s">
        <v>7732</v>
      </c>
      <c r="M8791" s="9"/>
      <c r="N8791" s="9"/>
      <c r="O8791" s="21"/>
      <c r="Q8791" s="29"/>
      <c r="U8791" s="17"/>
      <c r="V8791" s="2"/>
      <c r="Y8791" t="str">
        <f t="shared" si="548"/>
        <v/>
      </c>
      <c r="AA8791" t="str">
        <f t="shared" si="549"/>
        <v/>
      </c>
      <c r="AC8791" s="7"/>
      <c r="AD8791" t="s">
        <v>9223</v>
      </c>
      <c r="AE8791">
        <f t="shared" si="551"/>
        <v>0</v>
      </c>
      <c r="AG8791" s="2"/>
      <c r="AI8791" s="7"/>
    </row>
    <row r="8792" spans="1:35" ht="11" customHeight="1" outlineLevel="1" x14ac:dyDescent="0.25">
      <c r="A8792" t="s">
        <v>488</v>
      </c>
      <c r="C8792" s="2" t="s">
        <v>12974</v>
      </c>
      <c r="D8792" s="2">
        <v>3212</v>
      </c>
      <c r="E8792" s="7">
        <v>2005</v>
      </c>
      <c r="F8792" s="5" t="s">
        <v>16399</v>
      </c>
      <c r="H8792" s="5" t="s">
        <v>5398</v>
      </c>
      <c r="I8792" s="6" t="s">
        <v>9223</v>
      </c>
      <c r="J8792" s="6" t="s">
        <v>7554</v>
      </c>
      <c r="K8792" s="17">
        <v>7</v>
      </c>
      <c r="L8792" s="17" t="s">
        <v>7732</v>
      </c>
      <c r="M8792" s="9"/>
      <c r="N8792" s="9"/>
      <c r="O8792" s="21"/>
      <c r="Q8792" s="29"/>
      <c r="U8792" s="17"/>
      <c r="V8792" s="2"/>
      <c r="Y8792" t="str">
        <f t="shared" si="548"/>
        <v/>
      </c>
      <c r="AA8792" t="str">
        <f t="shared" si="549"/>
        <v/>
      </c>
      <c r="AC8792" s="7"/>
      <c r="AD8792" t="s">
        <v>9223</v>
      </c>
      <c r="AE8792">
        <f t="shared" si="551"/>
        <v>0</v>
      </c>
      <c r="AG8792" s="2"/>
      <c r="AI8792" s="7"/>
    </row>
    <row r="8793" spans="1:35" ht="11" customHeight="1" outlineLevel="1" x14ac:dyDescent="0.25">
      <c r="A8793" t="s">
        <v>488</v>
      </c>
      <c r="C8793" s="2" t="s">
        <v>12974</v>
      </c>
      <c r="D8793" s="2">
        <v>3213</v>
      </c>
      <c r="E8793" s="7">
        <v>2005</v>
      </c>
      <c r="F8793" s="5" t="s">
        <v>16399</v>
      </c>
      <c r="H8793" s="5" t="s">
        <v>5398</v>
      </c>
      <c r="I8793" s="6" t="s">
        <v>9223</v>
      </c>
      <c r="J8793" s="6" t="s">
        <v>7554</v>
      </c>
      <c r="K8793" s="17">
        <v>7</v>
      </c>
      <c r="L8793" s="17" t="s">
        <v>7732</v>
      </c>
      <c r="M8793" s="9"/>
      <c r="N8793" s="9"/>
      <c r="O8793" s="21"/>
      <c r="Q8793" s="29"/>
      <c r="U8793" s="17"/>
      <c r="V8793" s="2"/>
      <c r="Y8793" t="str">
        <f t="shared" si="548"/>
        <v/>
      </c>
      <c r="AA8793" t="str">
        <f t="shared" si="549"/>
        <v/>
      </c>
      <c r="AC8793" s="7"/>
      <c r="AD8793" t="s">
        <v>9223</v>
      </c>
      <c r="AE8793">
        <f t="shared" si="551"/>
        <v>0</v>
      </c>
      <c r="AG8793" s="2"/>
      <c r="AI8793" s="7"/>
    </row>
    <row r="8794" spans="1:35" ht="11" customHeight="1" outlineLevel="1" x14ac:dyDescent="0.25">
      <c r="A8794" t="s">
        <v>488</v>
      </c>
      <c r="C8794" s="2" t="s">
        <v>12974</v>
      </c>
      <c r="D8794" s="2">
        <v>3214</v>
      </c>
      <c r="E8794" s="7">
        <v>2005</v>
      </c>
      <c r="F8794" s="5" t="s">
        <v>16399</v>
      </c>
      <c r="H8794" s="5" t="s">
        <v>5398</v>
      </c>
      <c r="I8794" s="6" t="s">
        <v>9223</v>
      </c>
      <c r="J8794" s="6" t="s">
        <v>7554</v>
      </c>
      <c r="K8794" s="17">
        <v>7</v>
      </c>
      <c r="L8794" s="17" t="s">
        <v>7732</v>
      </c>
      <c r="M8794" s="9"/>
      <c r="N8794" s="9"/>
      <c r="O8794" s="21"/>
      <c r="Q8794" s="29"/>
      <c r="U8794" s="17"/>
      <c r="V8794" s="2"/>
      <c r="Y8794" t="str">
        <f t="shared" si="548"/>
        <v/>
      </c>
      <c r="AA8794" t="str">
        <f t="shared" si="549"/>
        <v/>
      </c>
      <c r="AC8794" s="7"/>
      <c r="AD8794" t="s">
        <v>9223</v>
      </c>
      <c r="AE8794">
        <f t="shared" si="551"/>
        <v>0</v>
      </c>
      <c r="AG8794" s="2"/>
      <c r="AI8794" s="7"/>
    </row>
    <row r="8795" spans="1:35" ht="11" customHeight="1" outlineLevel="1" x14ac:dyDescent="0.25">
      <c r="A8795" t="s">
        <v>488</v>
      </c>
      <c r="C8795" s="2" t="s">
        <v>12974</v>
      </c>
      <c r="D8795" s="2">
        <v>3215</v>
      </c>
      <c r="E8795" s="7">
        <v>2005</v>
      </c>
      <c r="F8795" s="5" t="s">
        <v>16399</v>
      </c>
      <c r="H8795" s="5" t="s">
        <v>5398</v>
      </c>
      <c r="I8795" s="6" t="s">
        <v>9223</v>
      </c>
      <c r="J8795" s="6" t="s">
        <v>7554</v>
      </c>
      <c r="K8795" s="17">
        <v>7</v>
      </c>
      <c r="L8795" s="17" t="s">
        <v>7732</v>
      </c>
      <c r="M8795" s="9"/>
      <c r="N8795" s="9"/>
      <c r="O8795" s="21"/>
      <c r="Q8795" s="29"/>
      <c r="U8795" s="17"/>
      <c r="V8795" s="2"/>
      <c r="Y8795" t="str">
        <f t="shared" si="548"/>
        <v/>
      </c>
      <c r="AA8795" t="str">
        <f t="shared" si="549"/>
        <v/>
      </c>
      <c r="AC8795" s="7"/>
      <c r="AD8795" t="s">
        <v>9223</v>
      </c>
      <c r="AE8795">
        <f t="shared" si="551"/>
        <v>0</v>
      </c>
      <c r="AG8795" s="2"/>
      <c r="AI8795" s="7"/>
    </row>
    <row r="8796" spans="1:35" ht="11" customHeight="1" outlineLevel="1" x14ac:dyDescent="0.25">
      <c r="A8796" t="s">
        <v>488</v>
      </c>
      <c r="C8796" s="2" t="s">
        <v>12974</v>
      </c>
      <c r="D8796" s="2">
        <v>3216</v>
      </c>
      <c r="E8796" s="7">
        <v>2005</v>
      </c>
      <c r="F8796" s="5" t="s">
        <v>16399</v>
      </c>
      <c r="H8796" s="5" t="s">
        <v>5398</v>
      </c>
      <c r="I8796" s="6" t="s">
        <v>9223</v>
      </c>
      <c r="J8796" s="6" t="s">
        <v>7554</v>
      </c>
      <c r="K8796" s="17">
        <v>7</v>
      </c>
      <c r="L8796" s="17" t="s">
        <v>7732</v>
      </c>
      <c r="M8796" s="9"/>
      <c r="N8796" s="9"/>
      <c r="O8796" s="21"/>
      <c r="Q8796" s="29"/>
      <c r="U8796" s="17"/>
      <c r="V8796" s="2"/>
      <c r="Y8796" t="str">
        <f t="shared" ref="Y8796:Y8859" si="552">IF(COUNTIF(F8796,"*fdc*"),1,"")</f>
        <v/>
      </c>
      <c r="AA8796" t="str">
        <f t="shared" ref="AA8796:AA8859" si="553">IF(COUNTIF(F8796,"*s/s*"),1,"")</f>
        <v/>
      </c>
      <c r="AC8796" s="7"/>
      <c r="AD8796" t="s">
        <v>9223</v>
      </c>
      <c r="AE8796">
        <f t="shared" si="551"/>
        <v>0</v>
      </c>
      <c r="AG8796" s="2"/>
      <c r="AI8796" s="7"/>
    </row>
    <row r="8797" spans="1:35" ht="11" customHeight="1" outlineLevel="1" x14ac:dyDescent="0.25">
      <c r="A8797" t="s">
        <v>488</v>
      </c>
      <c r="C8797" s="2" t="s">
        <v>12974</v>
      </c>
      <c r="D8797" s="2">
        <v>3217</v>
      </c>
      <c r="E8797" s="7">
        <v>2005</v>
      </c>
      <c r="F8797" s="5" t="s">
        <v>16399</v>
      </c>
      <c r="H8797" s="5" t="s">
        <v>5398</v>
      </c>
      <c r="I8797" s="6" t="s">
        <v>9223</v>
      </c>
      <c r="J8797" s="6" t="s">
        <v>7554</v>
      </c>
      <c r="K8797" s="17">
        <v>7</v>
      </c>
      <c r="L8797" s="17" t="s">
        <v>7732</v>
      </c>
      <c r="M8797" s="9"/>
      <c r="N8797" s="9"/>
      <c r="O8797" s="21"/>
      <c r="Q8797" s="29"/>
      <c r="U8797" s="17"/>
      <c r="V8797" s="2"/>
      <c r="Y8797" t="str">
        <f t="shared" si="552"/>
        <v/>
      </c>
      <c r="AA8797" t="str">
        <f t="shared" si="553"/>
        <v/>
      </c>
      <c r="AC8797" s="7"/>
      <c r="AD8797" t="s">
        <v>9223</v>
      </c>
      <c r="AE8797">
        <f t="shared" ref="AE8797:AE8821" si="554">COUNTIF(I8797,"*Fuji*")</f>
        <v>0</v>
      </c>
      <c r="AG8797" s="2"/>
      <c r="AI8797" s="7"/>
    </row>
    <row r="8798" spans="1:35" ht="11" customHeight="1" outlineLevel="1" x14ac:dyDescent="0.25">
      <c r="A8798" t="s">
        <v>488</v>
      </c>
      <c r="C8798" s="2" t="s">
        <v>12974</v>
      </c>
      <c r="D8798" s="2">
        <v>3218</v>
      </c>
      <c r="E8798" s="7">
        <v>2005</v>
      </c>
      <c r="F8798" s="5" t="s">
        <v>16399</v>
      </c>
      <c r="H8798" s="5" t="s">
        <v>5398</v>
      </c>
      <c r="I8798" s="6" t="s">
        <v>9223</v>
      </c>
      <c r="J8798" s="6" t="s">
        <v>7554</v>
      </c>
      <c r="K8798" s="17">
        <v>7</v>
      </c>
      <c r="L8798" s="17" t="s">
        <v>7732</v>
      </c>
      <c r="M8798" s="9"/>
      <c r="N8798" s="9"/>
      <c r="O8798" s="21"/>
      <c r="Q8798" s="29"/>
      <c r="U8798" s="17"/>
      <c r="V8798" s="2"/>
      <c r="Y8798" t="str">
        <f t="shared" si="552"/>
        <v/>
      </c>
      <c r="AA8798" t="str">
        <f t="shared" si="553"/>
        <v/>
      </c>
      <c r="AC8798" s="7"/>
      <c r="AD8798" t="s">
        <v>9223</v>
      </c>
      <c r="AE8798">
        <f t="shared" si="554"/>
        <v>0</v>
      </c>
      <c r="AG8798" s="2"/>
      <c r="AI8798" s="7"/>
    </row>
    <row r="8799" spans="1:35" ht="11" customHeight="1" outlineLevel="1" x14ac:dyDescent="0.25">
      <c r="A8799" t="s">
        <v>488</v>
      </c>
      <c r="C8799" s="2" t="s">
        <v>12974</v>
      </c>
      <c r="D8799" s="2">
        <v>3219</v>
      </c>
      <c r="E8799" s="7">
        <v>2005</v>
      </c>
      <c r="F8799" s="5" t="s">
        <v>16399</v>
      </c>
      <c r="H8799" s="5" t="s">
        <v>5398</v>
      </c>
      <c r="I8799" s="6" t="s">
        <v>9223</v>
      </c>
      <c r="J8799" s="6" t="s">
        <v>7554</v>
      </c>
      <c r="K8799" s="17">
        <v>7</v>
      </c>
      <c r="L8799" s="17" t="s">
        <v>7732</v>
      </c>
      <c r="M8799" s="9"/>
      <c r="N8799" s="9"/>
      <c r="O8799" s="21"/>
      <c r="Q8799" s="29"/>
      <c r="U8799" s="17"/>
      <c r="V8799" s="2"/>
      <c r="Y8799" t="str">
        <f t="shared" si="552"/>
        <v/>
      </c>
      <c r="AA8799" t="str">
        <f t="shared" si="553"/>
        <v/>
      </c>
      <c r="AC8799" s="7"/>
      <c r="AD8799" t="s">
        <v>9223</v>
      </c>
      <c r="AE8799">
        <f t="shared" si="554"/>
        <v>0</v>
      </c>
      <c r="AG8799" s="2"/>
      <c r="AI8799" s="7"/>
    </row>
    <row r="8800" spans="1:35" ht="11" customHeight="1" outlineLevel="1" x14ac:dyDescent="0.25">
      <c r="A8800" t="s">
        <v>488</v>
      </c>
      <c r="C8800" s="2" t="s">
        <v>12974</v>
      </c>
      <c r="D8800" s="2">
        <v>3220</v>
      </c>
      <c r="E8800" s="7">
        <v>2005</v>
      </c>
      <c r="F8800" s="5" t="s">
        <v>16399</v>
      </c>
      <c r="H8800" s="5" t="s">
        <v>5398</v>
      </c>
      <c r="I8800" s="6" t="s">
        <v>9223</v>
      </c>
      <c r="J8800" s="6" t="s">
        <v>7554</v>
      </c>
      <c r="K8800" s="17">
        <v>7</v>
      </c>
      <c r="L8800" s="17" t="s">
        <v>7732</v>
      </c>
      <c r="M8800" s="9"/>
      <c r="N8800" s="9"/>
      <c r="O8800" s="21"/>
      <c r="Q8800" s="29"/>
      <c r="U8800" s="17"/>
      <c r="V8800" s="2"/>
      <c r="Y8800" t="str">
        <f t="shared" si="552"/>
        <v/>
      </c>
      <c r="AA8800" t="str">
        <f t="shared" si="553"/>
        <v/>
      </c>
      <c r="AC8800" s="7"/>
      <c r="AD8800" t="s">
        <v>9223</v>
      </c>
      <c r="AE8800">
        <f t="shared" si="554"/>
        <v>0</v>
      </c>
      <c r="AG8800" s="2"/>
      <c r="AI8800" s="7"/>
    </row>
    <row r="8801" spans="1:35" ht="11" customHeight="1" outlineLevel="1" x14ac:dyDescent="0.25">
      <c r="A8801" t="s">
        <v>488</v>
      </c>
      <c r="C8801" s="2" t="s">
        <v>12974</v>
      </c>
      <c r="D8801" s="2">
        <v>3221</v>
      </c>
      <c r="E8801" s="7">
        <v>2005</v>
      </c>
      <c r="F8801" s="5" t="s">
        <v>16399</v>
      </c>
      <c r="H8801" s="5" t="s">
        <v>5398</v>
      </c>
      <c r="I8801" s="6" t="s">
        <v>9223</v>
      </c>
      <c r="J8801" s="6" t="s">
        <v>7554</v>
      </c>
      <c r="K8801" s="17">
        <v>7</v>
      </c>
      <c r="L8801" s="17" t="s">
        <v>7732</v>
      </c>
      <c r="M8801" s="9"/>
      <c r="N8801" s="9"/>
      <c r="O8801" s="21"/>
      <c r="Q8801" s="29"/>
      <c r="U8801" s="17"/>
      <c r="V8801" s="2"/>
      <c r="Y8801" t="str">
        <f t="shared" si="552"/>
        <v/>
      </c>
      <c r="AA8801" t="str">
        <f t="shared" si="553"/>
        <v/>
      </c>
      <c r="AC8801" s="7"/>
      <c r="AD8801" t="s">
        <v>9223</v>
      </c>
      <c r="AE8801">
        <f t="shared" si="554"/>
        <v>0</v>
      </c>
      <c r="AG8801" s="2"/>
      <c r="AI8801" s="7"/>
    </row>
    <row r="8802" spans="1:35" ht="11" customHeight="1" outlineLevel="1" x14ac:dyDescent="0.25">
      <c r="A8802" t="s">
        <v>488</v>
      </c>
      <c r="C8802" s="2" t="s">
        <v>12974</v>
      </c>
      <c r="D8802" s="2">
        <v>3222</v>
      </c>
      <c r="E8802" s="7">
        <v>2005</v>
      </c>
      <c r="F8802" s="5" t="s">
        <v>16399</v>
      </c>
      <c r="H8802" s="5" t="s">
        <v>5398</v>
      </c>
      <c r="I8802" s="6" t="s">
        <v>9223</v>
      </c>
      <c r="J8802" s="6" t="s">
        <v>7554</v>
      </c>
      <c r="K8802" s="17">
        <v>7</v>
      </c>
      <c r="L8802" s="17" t="s">
        <v>7732</v>
      </c>
      <c r="M8802" s="9"/>
      <c r="N8802" s="9"/>
      <c r="O8802" s="21"/>
      <c r="Q8802" s="29"/>
      <c r="U8802" s="17"/>
      <c r="V8802" s="2"/>
      <c r="Y8802" t="str">
        <f t="shared" si="552"/>
        <v/>
      </c>
      <c r="AA8802" t="str">
        <f t="shared" si="553"/>
        <v/>
      </c>
      <c r="AC8802" s="7"/>
      <c r="AD8802" t="s">
        <v>9223</v>
      </c>
      <c r="AE8802">
        <f t="shared" si="554"/>
        <v>0</v>
      </c>
      <c r="AG8802" s="2"/>
      <c r="AI8802" s="7"/>
    </row>
    <row r="8803" spans="1:35" ht="11" customHeight="1" outlineLevel="1" x14ac:dyDescent="0.25">
      <c r="A8803" t="s">
        <v>488</v>
      </c>
      <c r="C8803" s="2" t="s">
        <v>12974</v>
      </c>
      <c r="D8803" s="2" t="s">
        <v>16398</v>
      </c>
      <c r="E8803" s="7">
        <v>2005</v>
      </c>
      <c r="F8803" s="5" t="s">
        <v>16400</v>
      </c>
      <c r="H8803" s="5" t="s">
        <v>5398</v>
      </c>
      <c r="I8803" s="6" t="s">
        <v>7554</v>
      </c>
      <c r="J8803" s="6" t="s">
        <v>7554</v>
      </c>
      <c r="K8803" s="17">
        <v>7</v>
      </c>
      <c r="L8803" s="17" t="s">
        <v>7732</v>
      </c>
      <c r="M8803" s="9"/>
      <c r="N8803" s="9"/>
      <c r="O8803" s="21"/>
      <c r="Q8803" s="29"/>
      <c r="U8803" s="17"/>
      <c r="V8803" s="2"/>
      <c r="Y8803" t="str">
        <f t="shared" si="552"/>
        <v/>
      </c>
      <c r="AA8803">
        <f t="shared" si="553"/>
        <v>1</v>
      </c>
      <c r="AC8803" s="7"/>
      <c r="AD8803" t="s">
        <v>7554</v>
      </c>
      <c r="AE8803">
        <f t="shared" si="554"/>
        <v>0</v>
      </c>
      <c r="AG8803" s="2"/>
      <c r="AI8803" s="7"/>
    </row>
    <row r="8804" spans="1:35" ht="11" customHeight="1" outlineLevel="1" x14ac:dyDescent="0.25">
      <c r="A8804" t="s">
        <v>488</v>
      </c>
      <c r="C8804" s="2" t="s">
        <v>12974</v>
      </c>
      <c r="D8804" s="2">
        <v>3283</v>
      </c>
      <c r="E8804" s="7">
        <v>2005</v>
      </c>
      <c r="F8804" s="5" t="s">
        <v>1013</v>
      </c>
      <c r="H8804" s="5" t="s">
        <v>5398</v>
      </c>
      <c r="I8804" s="6" t="s">
        <v>6362</v>
      </c>
      <c r="J8804" s="6" t="s">
        <v>16397</v>
      </c>
      <c r="K8804" s="17">
        <v>4</v>
      </c>
      <c r="L8804" s="17" t="s">
        <v>7730</v>
      </c>
      <c r="M8804" s="9">
        <v>4.0999999999999996</v>
      </c>
      <c r="N8804" s="9"/>
      <c r="O8804" s="21"/>
      <c r="Q8804" s="29"/>
      <c r="U8804" s="17"/>
      <c r="V8804" s="2">
        <v>2505</v>
      </c>
      <c r="Y8804" t="str">
        <f t="shared" si="552"/>
        <v/>
      </c>
      <c r="AA8804" t="str">
        <f t="shared" si="553"/>
        <v/>
      </c>
      <c r="AC8804" s="7"/>
      <c r="AD8804" t="s">
        <v>6362</v>
      </c>
      <c r="AE8804">
        <f t="shared" si="554"/>
        <v>0</v>
      </c>
      <c r="AG8804" s="2"/>
      <c r="AH8804" t="s">
        <v>3354</v>
      </c>
      <c r="AI8804" s="7" t="s">
        <v>4922</v>
      </c>
    </row>
    <row r="8805" spans="1:35" ht="11" customHeight="1" outlineLevel="1" x14ac:dyDescent="0.25">
      <c r="A8805" t="s">
        <v>488</v>
      </c>
      <c r="C8805" s="2" t="s">
        <v>12974</v>
      </c>
      <c r="D8805" s="2">
        <v>3450</v>
      </c>
      <c r="E8805" s="7">
        <v>2007</v>
      </c>
      <c r="F8805" s="5" t="s">
        <v>16399</v>
      </c>
      <c r="H8805" s="5" t="s">
        <v>5398</v>
      </c>
      <c r="I8805" s="6" t="s">
        <v>5417</v>
      </c>
      <c r="J8805" s="6" t="s">
        <v>5893</v>
      </c>
      <c r="K8805" s="17">
        <v>1</v>
      </c>
      <c r="L8805" s="17" t="s">
        <v>7730</v>
      </c>
      <c r="M8805" s="9">
        <v>4.5999999999999996</v>
      </c>
      <c r="N8805" s="9"/>
      <c r="O8805" s="21"/>
      <c r="Q8805" s="29"/>
      <c r="S8805">
        <v>1</v>
      </c>
      <c r="T8805">
        <v>1</v>
      </c>
      <c r="U8805" s="17"/>
      <c r="V8805" s="2"/>
      <c r="Y8805" t="str">
        <f t="shared" si="552"/>
        <v/>
      </c>
      <c r="AA8805" t="str">
        <f t="shared" si="553"/>
        <v/>
      </c>
      <c r="AC8805" s="7"/>
      <c r="AD8805" t="s">
        <v>5417</v>
      </c>
      <c r="AE8805">
        <f t="shared" si="554"/>
        <v>0</v>
      </c>
      <c r="AG8805" s="2"/>
      <c r="AI8805" s="7"/>
    </row>
    <row r="8806" spans="1:35" ht="11" customHeight="1" outlineLevel="1" x14ac:dyDescent="0.25">
      <c r="A8806" t="s">
        <v>488</v>
      </c>
      <c r="C8806" s="2" t="s">
        <v>12974</v>
      </c>
      <c r="D8806" s="2">
        <v>3470</v>
      </c>
      <c r="E8806" s="7">
        <v>2007</v>
      </c>
      <c r="F8806" s="5" t="s">
        <v>1013</v>
      </c>
      <c r="H8806" s="5" t="s">
        <v>5398</v>
      </c>
      <c r="I8806" s="6" t="s">
        <v>6362</v>
      </c>
      <c r="J8806" s="6" t="s">
        <v>16401</v>
      </c>
      <c r="K8806" s="17">
        <v>4</v>
      </c>
      <c r="L8806" s="17" t="s">
        <v>7732</v>
      </c>
      <c r="M8806" s="9"/>
      <c r="N8806" s="9"/>
      <c r="O8806" s="21"/>
      <c r="Q8806" s="29"/>
      <c r="U8806" s="17"/>
      <c r="V8806" s="2"/>
      <c r="Y8806" t="str">
        <f t="shared" si="552"/>
        <v/>
      </c>
      <c r="AA8806" t="str">
        <f t="shared" si="553"/>
        <v/>
      </c>
      <c r="AC8806" s="7"/>
      <c r="AD8806" t="s">
        <v>6362</v>
      </c>
      <c r="AE8806">
        <f t="shared" si="554"/>
        <v>0</v>
      </c>
      <c r="AG8806" s="2"/>
      <c r="AI8806" s="7"/>
    </row>
    <row r="8807" spans="1:35" ht="11" customHeight="1" outlineLevel="1" x14ac:dyDescent="0.25">
      <c r="A8807" t="s">
        <v>488</v>
      </c>
      <c r="C8807" s="2" t="s">
        <v>12974</v>
      </c>
      <c r="D8807" s="2">
        <v>3567</v>
      </c>
      <c r="E8807" s="7">
        <v>2008</v>
      </c>
      <c r="F8807" s="5" t="s">
        <v>1013</v>
      </c>
      <c r="H8807" s="5" t="s">
        <v>5398</v>
      </c>
      <c r="I8807" s="6" t="s">
        <v>6362</v>
      </c>
      <c r="J8807" s="6" t="s">
        <v>16402</v>
      </c>
      <c r="K8807" s="17">
        <v>4</v>
      </c>
      <c r="L8807" s="17" t="s">
        <v>7732</v>
      </c>
      <c r="M8807" s="9"/>
      <c r="N8807" s="9"/>
      <c r="O8807" s="21"/>
      <c r="Q8807" s="29"/>
      <c r="U8807" s="17"/>
      <c r="V8807" s="2"/>
      <c r="Y8807" t="str">
        <f t="shared" si="552"/>
        <v/>
      </c>
      <c r="AA8807" t="str">
        <f t="shared" si="553"/>
        <v/>
      </c>
      <c r="AC8807" s="7"/>
      <c r="AD8807" t="s">
        <v>6362</v>
      </c>
      <c r="AE8807">
        <f t="shared" si="554"/>
        <v>0</v>
      </c>
      <c r="AG8807" s="2"/>
      <c r="AI8807" s="7"/>
    </row>
    <row r="8808" spans="1:35" ht="11" customHeight="1" outlineLevel="1" x14ac:dyDescent="0.25">
      <c r="A8808" t="s">
        <v>488</v>
      </c>
      <c r="C8808" s="2" t="s">
        <v>12974</v>
      </c>
      <c r="D8808" s="2">
        <v>3620</v>
      </c>
      <c r="E8808" s="7">
        <v>2009</v>
      </c>
      <c r="F8808" s="5" t="s">
        <v>16405</v>
      </c>
      <c r="H8808" s="5" t="s">
        <v>5398</v>
      </c>
      <c r="I8808" s="6" t="s">
        <v>16403</v>
      </c>
      <c r="J8808" s="6" t="s">
        <v>16404</v>
      </c>
      <c r="K8808" s="17">
        <v>3</v>
      </c>
      <c r="L8808" s="17" t="s">
        <v>7732</v>
      </c>
      <c r="M8808" s="9"/>
      <c r="N8808" s="9"/>
      <c r="O8808" s="21"/>
      <c r="Q8808" s="29"/>
      <c r="U8808" s="17"/>
      <c r="V8808" s="2"/>
      <c r="Y8808" t="str">
        <f t="shared" si="552"/>
        <v/>
      </c>
      <c r="AA8808" t="str">
        <f t="shared" si="553"/>
        <v/>
      </c>
      <c r="AC8808" s="7"/>
      <c r="AD8808" t="s">
        <v>16403</v>
      </c>
      <c r="AE8808">
        <f t="shared" si="554"/>
        <v>0</v>
      </c>
      <c r="AG8808" s="2"/>
      <c r="AI8808" s="7"/>
    </row>
    <row r="8809" spans="1:35" ht="11" customHeight="1" outlineLevel="1" x14ac:dyDescent="0.25">
      <c r="A8809" t="s">
        <v>488</v>
      </c>
      <c r="C8809" s="2" t="s">
        <v>12974</v>
      </c>
      <c r="D8809" s="2">
        <v>3697</v>
      </c>
      <c r="E8809" s="7">
        <v>2010</v>
      </c>
      <c r="F8809" s="5" t="s">
        <v>3877</v>
      </c>
      <c r="H8809" s="5" t="s">
        <v>5398</v>
      </c>
      <c r="I8809" s="6" t="s">
        <v>9470</v>
      </c>
      <c r="J8809" s="6" t="s">
        <v>16406</v>
      </c>
      <c r="K8809" s="17">
        <v>1</v>
      </c>
      <c r="L8809" s="17" t="s">
        <v>7730</v>
      </c>
      <c r="M8809" s="9">
        <v>3.5</v>
      </c>
      <c r="N8809" s="9"/>
      <c r="O8809" s="21"/>
      <c r="Q8809" s="29"/>
      <c r="U8809" s="17"/>
      <c r="V8809" s="2"/>
      <c r="Y8809" t="str">
        <f t="shared" si="552"/>
        <v/>
      </c>
      <c r="AA8809" t="str">
        <f t="shared" si="553"/>
        <v/>
      </c>
      <c r="AC8809" s="7"/>
      <c r="AD8809" t="s">
        <v>9470</v>
      </c>
      <c r="AE8809">
        <f t="shared" si="554"/>
        <v>0</v>
      </c>
      <c r="AG8809" s="2"/>
      <c r="AI8809" s="7"/>
    </row>
    <row r="8810" spans="1:35" ht="11" customHeight="1" outlineLevel="1" x14ac:dyDescent="0.25">
      <c r="A8810" t="s">
        <v>488</v>
      </c>
      <c r="C8810" s="2" t="s">
        <v>12974</v>
      </c>
      <c r="D8810" s="2">
        <v>3822</v>
      </c>
      <c r="E8810" s="7">
        <v>2011</v>
      </c>
      <c r="F8810" s="5" t="s">
        <v>16408</v>
      </c>
      <c r="H8810" s="5" t="s">
        <v>5398</v>
      </c>
      <c r="I8810" s="6" t="s">
        <v>5417</v>
      </c>
      <c r="J8810" s="6" t="s">
        <v>16407</v>
      </c>
      <c r="K8810" s="17">
        <v>3</v>
      </c>
      <c r="L8810" s="17" t="s">
        <v>7732</v>
      </c>
      <c r="M8810" s="9"/>
      <c r="N8810" s="9"/>
      <c r="O8810" s="21"/>
      <c r="Q8810" s="29"/>
      <c r="U8810" s="17"/>
      <c r="V8810" s="2"/>
      <c r="Y8810" t="str">
        <f t="shared" si="552"/>
        <v/>
      </c>
      <c r="AA8810" t="str">
        <f t="shared" si="553"/>
        <v/>
      </c>
      <c r="AC8810" s="7"/>
      <c r="AD8810" t="s">
        <v>5417</v>
      </c>
      <c r="AE8810">
        <f t="shared" si="554"/>
        <v>0</v>
      </c>
      <c r="AG8810" s="2"/>
      <c r="AI8810" s="7"/>
    </row>
    <row r="8811" spans="1:35" ht="11" customHeight="1" outlineLevel="1" x14ac:dyDescent="0.25">
      <c r="A8811" t="s">
        <v>488</v>
      </c>
      <c r="C8811" s="2" t="s">
        <v>12974</v>
      </c>
      <c r="D8811" s="2">
        <v>3836</v>
      </c>
      <c r="E8811" s="7">
        <v>2012</v>
      </c>
      <c r="F8811" s="5" t="s">
        <v>1013</v>
      </c>
      <c r="H8811" s="5" t="s">
        <v>5398</v>
      </c>
      <c r="I8811" s="6" t="s">
        <v>6362</v>
      </c>
      <c r="J8811" s="6" t="s">
        <v>16409</v>
      </c>
      <c r="K8811" s="17">
        <v>4</v>
      </c>
      <c r="L8811" s="17" t="s">
        <v>7732</v>
      </c>
      <c r="M8811" s="9"/>
      <c r="N8811" s="9"/>
      <c r="O8811" s="21"/>
      <c r="Q8811" s="29"/>
      <c r="U8811" s="17"/>
      <c r="V8811" s="2"/>
      <c r="Y8811" t="str">
        <f t="shared" si="552"/>
        <v/>
      </c>
      <c r="AA8811" t="str">
        <f t="shared" si="553"/>
        <v/>
      </c>
      <c r="AC8811" s="7"/>
      <c r="AD8811" t="s">
        <v>6362</v>
      </c>
      <c r="AE8811">
        <f t="shared" si="554"/>
        <v>0</v>
      </c>
      <c r="AG8811" s="2"/>
      <c r="AI8811" s="7"/>
    </row>
    <row r="8812" spans="1:35" ht="11" customHeight="1" outlineLevel="1" x14ac:dyDescent="0.25">
      <c r="A8812" t="s">
        <v>488</v>
      </c>
      <c r="C8812" s="2" t="s">
        <v>12974</v>
      </c>
      <c r="D8812" s="2">
        <v>4162</v>
      </c>
      <c r="E8812" s="7">
        <v>2016</v>
      </c>
      <c r="F8812" s="5" t="s">
        <v>1013</v>
      </c>
      <c r="H8812" s="5" t="s">
        <v>5398</v>
      </c>
      <c r="I8812" s="6" t="s">
        <v>6362</v>
      </c>
      <c r="J8812" s="6" t="s">
        <v>16410</v>
      </c>
      <c r="K8812" s="17">
        <v>4</v>
      </c>
      <c r="L8812" s="17" t="s">
        <v>7732</v>
      </c>
      <c r="M8812" s="9"/>
      <c r="N8812" s="9"/>
      <c r="O8812" s="21"/>
      <c r="Q8812" s="29"/>
      <c r="U8812" s="17"/>
      <c r="V8812" s="2"/>
      <c r="Y8812" t="str">
        <f t="shared" si="552"/>
        <v/>
      </c>
      <c r="AA8812" t="str">
        <f t="shared" si="553"/>
        <v/>
      </c>
      <c r="AC8812" s="7"/>
      <c r="AD8812" t="s">
        <v>6362</v>
      </c>
      <c r="AE8812">
        <f t="shared" si="554"/>
        <v>0</v>
      </c>
      <c r="AG8812" s="2"/>
      <c r="AI8812" s="7"/>
    </row>
    <row r="8813" spans="1:35" ht="11" customHeight="1" outlineLevel="1" x14ac:dyDescent="0.25">
      <c r="A8813" t="s">
        <v>488</v>
      </c>
      <c r="C8813" s="2" t="s">
        <v>12974</v>
      </c>
      <c r="D8813" s="2">
        <v>4232</v>
      </c>
      <c r="E8813" s="7">
        <v>2017</v>
      </c>
      <c r="F8813" s="5" t="s">
        <v>1013</v>
      </c>
      <c r="H8813" s="5" t="s">
        <v>5398</v>
      </c>
      <c r="I8813" s="6" t="s">
        <v>6362</v>
      </c>
      <c r="J8813" s="6" t="s">
        <v>16411</v>
      </c>
      <c r="K8813" s="17">
        <v>4</v>
      </c>
      <c r="L8813" s="17" t="s">
        <v>7732</v>
      </c>
      <c r="M8813" s="9"/>
      <c r="N8813" s="9"/>
      <c r="O8813" s="21"/>
      <c r="Q8813" s="29"/>
      <c r="U8813" s="17"/>
      <c r="V8813" s="2"/>
      <c r="Y8813" t="str">
        <f t="shared" si="552"/>
        <v/>
      </c>
      <c r="AA8813" t="str">
        <f t="shared" si="553"/>
        <v/>
      </c>
      <c r="AC8813" s="7"/>
      <c r="AD8813" t="s">
        <v>6362</v>
      </c>
      <c r="AE8813">
        <f t="shared" si="554"/>
        <v>0</v>
      </c>
      <c r="AG8813" s="2"/>
      <c r="AI8813" s="7"/>
    </row>
    <row r="8814" spans="1:35" ht="11" customHeight="1" outlineLevel="1" x14ac:dyDescent="0.25">
      <c r="A8814" t="s">
        <v>488</v>
      </c>
      <c r="C8814" s="2" t="s">
        <v>12974</v>
      </c>
      <c r="D8814" s="2">
        <v>4296</v>
      </c>
      <c r="E8814" s="7">
        <v>2018</v>
      </c>
      <c r="F8814" s="5" t="s">
        <v>1013</v>
      </c>
      <c r="H8814" s="5" t="s">
        <v>5398</v>
      </c>
      <c r="I8814" s="6" t="s">
        <v>6362</v>
      </c>
      <c r="J8814" s="6" t="s">
        <v>16412</v>
      </c>
      <c r="K8814" s="17">
        <v>4</v>
      </c>
      <c r="L8814" s="17" t="s">
        <v>7732</v>
      </c>
      <c r="M8814" s="9"/>
      <c r="N8814" s="9"/>
      <c r="O8814" s="21"/>
      <c r="Q8814" s="29"/>
      <c r="U8814" s="17"/>
      <c r="V8814" s="2"/>
      <c r="Y8814" t="str">
        <f t="shared" si="552"/>
        <v/>
      </c>
      <c r="AA8814" t="str">
        <f t="shared" si="553"/>
        <v/>
      </c>
      <c r="AC8814" s="7"/>
      <c r="AD8814" t="s">
        <v>6362</v>
      </c>
      <c r="AE8814">
        <f t="shared" si="554"/>
        <v>0</v>
      </c>
      <c r="AG8814" s="2"/>
      <c r="AI8814" s="7"/>
    </row>
    <row r="8815" spans="1:35" ht="11" customHeight="1" outlineLevel="1" x14ac:dyDescent="0.25">
      <c r="A8815" t="s">
        <v>488</v>
      </c>
      <c r="C8815" s="2" t="s">
        <v>12974</v>
      </c>
      <c r="D8815" s="2">
        <v>4354</v>
      </c>
      <c r="E8815" s="7">
        <v>2019</v>
      </c>
      <c r="F8815" s="5" t="s">
        <v>1013</v>
      </c>
      <c r="H8815" s="5" t="s">
        <v>5398</v>
      </c>
      <c r="I8815" s="6" t="s">
        <v>6362</v>
      </c>
      <c r="J8815" s="6" t="s">
        <v>16413</v>
      </c>
      <c r="K8815" s="17">
        <v>4</v>
      </c>
      <c r="L8815" s="17" t="s">
        <v>7732</v>
      </c>
      <c r="M8815" s="9"/>
      <c r="N8815" s="9"/>
      <c r="O8815" s="21"/>
      <c r="Q8815" s="29"/>
      <c r="U8815" s="17"/>
      <c r="V8815" s="2"/>
      <c r="Y8815" t="str">
        <f t="shared" si="552"/>
        <v/>
      </c>
      <c r="AA8815" t="str">
        <f t="shared" si="553"/>
        <v/>
      </c>
      <c r="AC8815" s="7"/>
      <c r="AD8815" t="s">
        <v>6362</v>
      </c>
      <c r="AE8815">
        <f t="shared" si="554"/>
        <v>0</v>
      </c>
      <c r="AG8815" s="2"/>
      <c r="AI8815" s="7"/>
    </row>
    <row r="8816" spans="1:35" ht="11" customHeight="1" outlineLevel="1" x14ac:dyDescent="0.25">
      <c r="A8816" t="s">
        <v>488</v>
      </c>
      <c r="C8816" s="2" t="s">
        <v>12974</v>
      </c>
      <c r="D8816" s="2">
        <v>4386</v>
      </c>
      <c r="E8816" s="7">
        <v>2020</v>
      </c>
      <c r="F8816" s="5" t="s">
        <v>16415</v>
      </c>
      <c r="H8816" s="5" t="s">
        <v>5398</v>
      </c>
      <c r="I8816" s="6" t="s">
        <v>6362</v>
      </c>
      <c r="J8816" s="6" t="s">
        <v>16414</v>
      </c>
      <c r="K8816" s="17">
        <v>4</v>
      </c>
      <c r="L8816" s="17" t="s">
        <v>7732</v>
      </c>
      <c r="M8816" s="9"/>
      <c r="N8816" s="9"/>
      <c r="O8816" s="21"/>
      <c r="Q8816" s="29"/>
      <c r="U8816" s="17"/>
      <c r="V8816" s="2"/>
      <c r="Y8816" t="str">
        <f t="shared" si="552"/>
        <v/>
      </c>
      <c r="AA8816" t="str">
        <f t="shared" si="553"/>
        <v/>
      </c>
      <c r="AC8816" s="7"/>
      <c r="AD8816" t="s">
        <v>6362</v>
      </c>
      <c r="AE8816">
        <f t="shared" si="554"/>
        <v>0</v>
      </c>
      <c r="AG8816" s="2"/>
      <c r="AI8816" s="7"/>
    </row>
    <row r="8817" spans="1:49" ht="11" customHeight="1" outlineLevel="1" x14ac:dyDescent="0.25">
      <c r="A8817" t="s">
        <v>488</v>
      </c>
      <c r="C8817" s="2" t="s">
        <v>12974</v>
      </c>
      <c r="D8817" s="2">
        <v>4432</v>
      </c>
      <c r="E8817" s="7">
        <v>2021</v>
      </c>
      <c r="F8817" s="5" t="s">
        <v>3877</v>
      </c>
      <c r="H8817" s="5" t="s">
        <v>5398</v>
      </c>
      <c r="I8817" s="6" t="s">
        <v>5417</v>
      </c>
      <c r="J8817" s="6" t="s">
        <v>16416</v>
      </c>
      <c r="K8817" s="17">
        <v>3</v>
      </c>
      <c r="L8817" s="17" t="s">
        <v>7732</v>
      </c>
      <c r="M8817" s="9"/>
      <c r="N8817" s="9"/>
      <c r="O8817" s="21"/>
      <c r="Q8817" s="29"/>
      <c r="U8817" s="17"/>
      <c r="V8817" s="2"/>
      <c r="Y8817" t="str">
        <f t="shared" si="552"/>
        <v/>
      </c>
      <c r="AA8817" t="str">
        <f t="shared" si="553"/>
        <v/>
      </c>
      <c r="AC8817" s="7"/>
      <c r="AD8817" t="s">
        <v>5417</v>
      </c>
      <c r="AE8817">
        <f t="shared" si="554"/>
        <v>0</v>
      </c>
      <c r="AG8817" s="2"/>
      <c r="AI8817" s="7"/>
    </row>
    <row r="8818" spans="1:49" ht="11" customHeight="1" outlineLevel="1" x14ac:dyDescent="0.25">
      <c r="A8818" t="s">
        <v>488</v>
      </c>
      <c r="C8818" s="2" t="s">
        <v>12974</v>
      </c>
      <c r="D8818" s="2">
        <v>4433</v>
      </c>
      <c r="E8818" s="7">
        <v>2021</v>
      </c>
      <c r="F8818" s="5" t="s">
        <v>3877</v>
      </c>
      <c r="H8818" s="5" t="s">
        <v>5398</v>
      </c>
      <c r="I8818" s="6" t="s">
        <v>5417</v>
      </c>
      <c r="J8818" s="6" t="s">
        <v>16416</v>
      </c>
      <c r="K8818" s="17">
        <v>3</v>
      </c>
      <c r="L8818" s="17" t="s">
        <v>7732</v>
      </c>
      <c r="M8818" s="9"/>
      <c r="N8818" s="9"/>
      <c r="O8818" s="21"/>
      <c r="Q8818" s="29"/>
      <c r="U8818" s="17"/>
      <c r="V8818" s="2"/>
      <c r="Y8818" t="str">
        <f t="shared" si="552"/>
        <v/>
      </c>
      <c r="AA8818" t="str">
        <f t="shared" si="553"/>
        <v/>
      </c>
      <c r="AC8818" s="7"/>
      <c r="AD8818" t="s">
        <v>5417</v>
      </c>
      <c r="AE8818">
        <f t="shared" si="554"/>
        <v>0</v>
      </c>
      <c r="AG8818" s="2"/>
      <c r="AI8818" s="7"/>
    </row>
    <row r="8819" spans="1:49" ht="11" customHeight="1" outlineLevel="1" x14ac:dyDescent="0.25">
      <c r="A8819" t="s">
        <v>488</v>
      </c>
      <c r="C8819" s="2" t="s">
        <v>12974</v>
      </c>
      <c r="D8819" s="2">
        <v>4434</v>
      </c>
      <c r="E8819" s="7">
        <v>2021</v>
      </c>
      <c r="F8819" s="5" t="s">
        <v>3877</v>
      </c>
      <c r="H8819" s="5" t="s">
        <v>5398</v>
      </c>
      <c r="I8819" s="6" t="s">
        <v>5417</v>
      </c>
      <c r="J8819" s="6" t="s">
        <v>16416</v>
      </c>
      <c r="K8819" s="17">
        <v>3</v>
      </c>
      <c r="L8819" s="17" t="s">
        <v>7732</v>
      </c>
      <c r="M8819" s="9"/>
      <c r="N8819" s="9"/>
      <c r="O8819" s="21"/>
      <c r="Q8819" s="29"/>
      <c r="U8819" s="17"/>
      <c r="V8819" s="2"/>
      <c r="Y8819" t="str">
        <f t="shared" si="552"/>
        <v/>
      </c>
      <c r="AA8819" t="str">
        <f t="shared" si="553"/>
        <v/>
      </c>
      <c r="AC8819" s="7"/>
      <c r="AD8819" t="s">
        <v>5417</v>
      </c>
      <c r="AE8819">
        <f t="shared" si="554"/>
        <v>0</v>
      </c>
      <c r="AG8819" s="2"/>
      <c r="AI8819" s="7"/>
    </row>
    <row r="8820" spans="1:49" ht="11" customHeight="1" outlineLevel="1" x14ac:dyDescent="0.25">
      <c r="A8820" t="s">
        <v>488</v>
      </c>
      <c r="C8820" s="2" t="s">
        <v>12974</v>
      </c>
      <c r="D8820" s="2">
        <v>4435</v>
      </c>
      <c r="E8820" s="7">
        <v>2021</v>
      </c>
      <c r="F8820" s="5" t="s">
        <v>3877</v>
      </c>
      <c r="H8820" s="5" t="s">
        <v>5398</v>
      </c>
      <c r="I8820" s="6" t="s">
        <v>5417</v>
      </c>
      <c r="J8820" s="6" t="s">
        <v>16416</v>
      </c>
      <c r="K8820" s="17">
        <v>3</v>
      </c>
      <c r="L8820" s="17" t="s">
        <v>7732</v>
      </c>
      <c r="M8820" s="9"/>
      <c r="N8820" s="9"/>
      <c r="O8820" s="21"/>
      <c r="Q8820" s="29"/>
      <c r="U8820" s="17"/>
      <c r="V8820" s="2"/>
      <c r="Y8820" t="str">
        <f t="shared" si="552"/>
        <v/>
      </c>
      <c r="AA8820" t="str">
        <f t="shared" si="553"/>
        <v/>
      </c>
      <c r="AC8820" s="7"/>
      <c r="AD8820" t="s">
        <v>5417</v>
      </c>
      <c r="AE8820">
        <f t="shared" si="554"/>
        <v>0</v>
      </c>
      <c r="AG8820" s="2"/>
      <c r="AI8820" s="7"/>
    </row>
    <row r="8821" spans="1:49" ht="11" customHeight="1" outlineLevel="1" x14ac:dyDescent="0.25">
      <c r="A8821" t="s">
        <v>488</v>
      </c>
      <c r="C8821" s="2" t="s">
        <v>12974</v>
      </c>
      <c r="D8821" s="2">
        <v>4436</v>
      </c>
      <c r="E8821" s="7">
        <v>2021</v>
      </c>
      <c r="F8821" s="5" t="s">
        <v>3877</v>
      </c>
      <c r="H8821" s="5" t="s">
        <v>5398</v>
      </c>
      <c r="I8821" s="6" t="s">
        <v>5417</v>
      </c>
      <c r="J8821" s="6" t="s">
        <v>16416</v>
      </c>
      <c r="K8821" s="17">
        <v>3</v>
      </c>
      <c r="L8821" s="17" t="s">
        <v>7732</v>
      </c>
      <c r="M8821" s="9"/>
      <c r="N8821" s="9"/>
      <c r="O8821" s="21"/>
      <c r="Q8821" s="29"/>
      <c r="U8821" s="17"/>
      <c r="V8821" s="2"/>
      <c r="Y8821" t="str">
        <f t="shared" si="552"/>
        <v/>
      </c>
      <c r="AA8821" t="str">
        <f t="shared" si="553"/>
        <v/>
      </c>
      <c r="AC8821" s="7"/>
      <c r="AD8821" t="s">
        <v>5417</v>
      </c>
      <c r="AE8821">
        <f t="shared" si="554"/>
        <v>0</v>
      </c>
      <c r="AG8821" s="2"/>
      <c r="AI8821" s="7"/>
    </row>
    <row r="8822" spans="1:49" ht="11" customHeight="1" x14ac:dyDescent="0.25">
      <c r="A8822" t="s">
        <v>15530</v>
      </c>
      <c r="B8822" t="s">
        <v>15531</v>
      </c>
      <c r="C8822" s="2" t="s">
        <v>12455</v>
      </c>
      <c r="E8822" s="7"/>
      <c r="F8822" s="5"/>
      <c r="H8822" s="5"/>
      <c r="I8822" s="6"/>
      <c r="J8822" s="6"/>
      <c r="K8822" s="17"/>
      <c r="L8822" s="17"/>
      <c r="M8822" s="9"/>
      <c r="N8822" s="9">
        <f>SUM(M8823:M8868)</f>
        <v>150.05000000000001</v>
      </c>
      <c r="O8822" s="21">
        <v>2921</v>
      </c>
      <c r="P8822">
        <f>COUNTIF(L8823:L8868,"*")</f>
        <v>46</v>
      </c>
      <c r="Q8822" s="29">
        <f>P8822/O8822</f>
        <v>1.5748031496062992E-2</v>
      </c>
      <c r="R8822">
        <f>COUNTIF(L8823:L8868,"Y")+COUNTIF(L8823:L8868,"S")</f>
        <v>44</v>
      </c>
      <c r="U8822" s="17" t="s">
        <v>7730</v>
      </c>
      <c r="V8822" s="2"/>
      <c r="W8822" t="s">
        <v>18435</v>
      </c>
      <c r="Y8822" t="str">
        <f t="shared" si="552"/>
        <v/>
      </c>
      <c r="AA8822" t="str">
        <f t="shared" si="553"/>
        <v/>
      </c>
      <c r="AC8822" s="7"/>
      <c r="AF8822">
        <f>COUNTIF(AE8823:AE8868,"1")</f>
        <v>1</v>
      </c>
      <c r="AG8822" s="2"/>
      <c r="AI8822" s="7"/>
      <c r="AJ8822">
        <f>COUNTIF($K8823:$K8868,"1")-COUNTIFS($K8823:$K8868,"1",$L8823:$L8868,"V")</f>
        <v>6</v>
      </c>
      <c r="AK8822">
        <f>COUNTIFS($K8823:$K8868,"1",$L8823:$L8868,"Y")+COUNTIFS($K8823:$K8868,"1",$L8823:$L8868,"s")</f>
        <v>6</v>
      </c>
      <c r="AL8822">
        <f>COUNTIF($K8823:$K8868,"2")-COUNTIFS($K8823:$K8868,"2",$L8823:$L8868,"V")</f>
        <v>2</v>
      </c>
      <c r="AM8822">
        <f>COUNTIFS($K8823:$K8868,"2",$L8823:$L8868,"Y")+COUNTIFS($K8823:$K8868,"2",$L8823:$L8868,"s")</f>
        <v>2</v>
      </c>
      <c r="AN8822">
        <f>COUNTIF($K8823:$K8868,"3")-COUNTIFS($K8823:$K8868,"3",$L8823:$L8868,"V")</f>
        <v>9</v>
      </c>
      <c r="AO8822">
        <f>COUNTIFS($K8823:$K8868,"3",$L8823:$L8868,"Y")+COUNTIFS($K8823:$K8868,"3",$L8823:$L8868,"s")</f>
        <v>9</v>
      </c>
      <c r="AP8822">
        <f>COUNTIF($K8823:$K8868,"4")-COUNTIFS($K8823:$K8868,"4",$L8823:$L8868,"V")</f>
        <v>8</v>
      </c>
      <c r="AQ8822">
        <f>COUNTIFS($K8823:$K8868,"4",$L8823:$L8868,"Y")+COUNTIFS($K8823:$K8868,"4",$L8823:$L8868,"s")</f>
        <v>6</v>
      </c>
      <c r="AR8822">
        <f>COUNTIF($K8823:$K8868,"5")-COUNTIFS($K8823:$K8868,"5",$L8823:$L8868,"V")</f>
        <v>11</v>
      </c>
      <c r="AS8822">
        <f>COUNTIFS($K8823:$K8868,"5",$L8823:$L8868,"Y")+COUNTIFS($K8823:$K8868,"5",$L8823:$L8868,"s")</f>
        <v>11</v>
      </c>
      <c r="AT8822">
        <f>COUNTIF($K8823:$K8868,"6")-COUNTIFS($K8823:$K8868,"6",$L8823:$L8868,"V")</f>
        <v>10</v>
      </c>
      <c r="AU8822">
        <f>COUNTIFS($K8823:$K8868,"6",$L8823:$L8868,"Y")+COUNTIFS($K8823:$K8868,"6",$L8823:$L8868,"s")</f>
        <v>10</v>
      </c>
      <c r="AV8822">
        <f>COUNTIF($K8823:$K8868,"7")-COUNTIFS($K8823:$K8868,"7",$L8823:$L8868,"V")</f>
        <v>0</v>
      </c>
      <c r="AW8822">
        <f>COUNTIFS($K8823:$K8868,"7",$L8823:$L8868,"Y")+COUNTIFS($K8823:$K8868,"7",$L8823:$L8868,"s")</f>
        <v>0</v>
      </c>
    </row>
    <row r="8823" spans="1:49" ht="11" customHeight="1" outlineLevel="1" x14ac:dyDescent="0.25">
      <c r="A8823" t="s">
        <v>2582</v>
      </c>
      <c r="C8823" s="2" t="s">
        <v>12455</v>
      </c>
      <c r="D8823" s="2">
        <v>1</v>
      </c>
      <c r="E8823" s="7">
        <v>1984</v>
      </c>
      <c r="F8823" s="5" t="s">
        <v>2974</v>
      </c>
      <c r="H8823" s="5" t="s">
        <v>5398</v>
      </c>
      <c r="I8823" s="6" t="s">
        <v>15480</v>
      </c>
      <c r="J8823" s="6" t="s">
        <v>15484</v>
      </c>
      <c r="K8823" s="17">
        <v>6</v>
      </c>
      <c r="L8823" s="17" t="s">
        <v>7730</v>
      </c>
      <c r="M8823" s="9">
        <v>0.5</v>
      </c>
      <c r="N8823" s="9"/>
      <c r="O8823" s="21"/>
      <c r="Q8823" s="29"/>
      <c r="U8823" s="17"/>
      <c r="V8823" s="2"/>
      <c r="Y8823" t="str">
        <f t="shared" si="552"/>
        <v/>
      </c>
      <c r="AA8823" t="str">
        <f t="shared" si="553"/>
        <v/>
      </c>
      <c r="AC8823" s="7"/>
      <c r="AD8823" t="s">
        <v>15480</v>
      </c>
      <c r="AE8823">
        <f t="shared" ref="AE8823:AE8868" si="555">COUNTIF(I8823,"*Fuji*")</f>
        <v>0</v>
      </c>
      <c r="AG8823" s="2"/>
      <c r="AI8823" s="7"/>
    </row>
    <row r="8824" spans="1:49" ht="11" customHeight="1" outlineLevel="1" x14ac:dyDescent="0.25">
      <c r="A8824" t="s">
        <v>2582</v>
      </c>
      <c r="C8824" s="2" t="s">
        <v>12455</v>
      </c>
      <c r="D8824" s="2">
        <v>2</v>
      </c>
      <c r="E8824" s="7">
        <v>1984</v>
      </c>
      <c r="F8824" s="5" t="s">
        <v>2974</v>
      </c>
      <c r="H8824" s="5" t="s">
        <v>5398</v>
      </c>
      <c r="I8824" s="6" t="s">
        <v>15481</v>
      </c>
      <c r="J8824" s="6" t="s">
        <v>15484</v>
      </c>
      <c r="K8824" s="17">
        <v>6</v>
      </c>
      <c r="L8824" s="17" t="s">
        <v>7730</v>
      </c>
      <c r="M8824" s="9">
        <v>0.5</v>
      </c>
      <c r="N8824" s="9"/>
      <c r="O8824" s="21"/>
      <c r="Q8824" s="29"/>
      <c r="U8824" s="17"/>
      <c r="V8824" s="2"/>
      <c r="Y8824" t="str">
        <f t="shared" si="552"/>
        <v/>
      </c>
      <c r="AA8824" t="str">
        <f t="shared" si="553"/>
        <v/>
      </c>
      <c r="AC8824" s="7"/>
      <c r="AD8824" t="s">
        <v>15481</v>
      </c>
      <c r="AE8824">
        <f t="shared" si="555"/>
        <v>0</v>
      </c>
      <c r="AG8824" s="2"/>
      <c r="AI8824" s="7"/>
    </row>
    <row r="8825" spans="1:49" ht="11" customHeight="1" outlineLevel="1" x14ac:dyDescent="0.25">
      <c r="A8825" t="s">
        <v>2582</v>
      </c>
      <c r="C8825" s="2" t="s">
        <v>12455</v>
      </c>
      <c r="D8825" s="2">
        <v>3</v>
      </c>
      <c r="E8825" s="7">
        <v>1984</v>
      </c>
      <c r="F8825" s="5" t="s">
        <v>2974</v>
      </c>
      <c r="H8825" s="5" t="s">
        <v>5398</v>
      </c>
      <c r="I8825" s="6" t="s">
        <v>15482</v>
      </c>
      <c r="J8825" s="6" t="s">
        <v>15484</v>
      </c>
      <c r="K8825" s="17">
        <v>6</v>
      </c>
      <c r="L8825" s="17" t="s">
        <v>7730</v>
      </c>
      <c r="M8825" s="9">
        <v>0.5</v>
      </c>
      <c r="N8825" s="9"/>
      <c r="O8825" s="21"/>
      <c r="Q8825" s="29"/>
      <c r="U8825" s="17"/>
      <c r="V8825" s="2"/>
      <c r="Y8825" t="str">
        <f t="shared" si="552"/>
        <v/>
      </c>
      <c r="AA8825" t="str">
        <f t="shared" si="553"/>
        <v/>
      </c>
      <c r="AC8825" s="7"/>
      <c r="AD8825" t="s">
        <v>15482</v>
      </c>
      <c r="AE8825">
        <f t="shared" si="555"/>
        <v>0</v>
      </c>
      <c r="AG8825" s="2"/>
      <c r="AI8825" s="7"/>
    </row>
    <row r="8826" spans="1:49" ht="11" customHeight="1" outlineLevel="1" x14ac:dyDescent="0.25">
      <c r="A8826" t="s">
        <v>2582</v>
      </c>
      <c r="C8826" s="2" t="s">
        <v>12455</v>
      </c>
      <c r="D8826" s="2">
        <v>4</v>
      </c>
      <c r="E8826" s="7">
        <v>1984</v>
      </c>
      <c r="F8826" s="5" t="s">
        <v>2974</v>
      </c>
      <c r="H8826" s="5" t="s">
        <v>5398</v>
      </c>
      <c r="I8826" s="6" t="s">
        <v>15483</v>
      </c>
      <c r="J8826" s="6" t="s">
        <v>15484</v>
      </c>
      <c r="K8826" s="17">
        <v>6</v>
      </c>
      <c r="L8826" s="17" t="s">
        <v>7730</v>
      </c>
      <c r="M8826" s="9">
        <v>0.5</v>
      </c>
      <c r="N8826" s="9"/>
      <c r="O8826" s="21"/>
      <c r="Q8826" s="29"/>
      <c r="U8826" s="17"/>
      <c r="V8826" s="2"/>
      <c r="Y8826" t="str">
        <f t="shared" si="552"/>
        <v/>
      </c>
      <c r="AA8826" t="str">
        <f t="shared" si="553"/>
        <v/>
      </c>
      <c r="AC8826" s="7"/>
      <c r="AD8826" t="s">
        <v>15483</v>
      </c>
      <c r="AE8826">
        <f t="shared" si="555"/>
        <v>0</v>
      </c>
      <c r="AG8826" s="2"/>
      <c r="AI8826" s="7"/>
    </row>
    <row r="8827" spans="1:49" ht="11" customHeight="1" outlineLevel="1" x14ac:dyDescent="0.25">
      <c r="A8827" t="s">
        <v>2582</v>
      </c>
      <c r="C8827" s="2" t="s">
        <v>12455</v>
      </c>
      <c r="D8827" s="2">
        <v>10</v>
      </c>
      <c r="E8827" s="7">
        <v>1984</v>
      </c>
      <c r="F8827" s="5" t="s">
        <v>5138</v>
      </c>
      <c r="H8827" s="5" t="s">
        <v>5398</v>
      </c>
      <c r="I8827" s="6" t="s">
        <v>14897</v>
      </c>
      <c r="J8827" s="6" t="s">
        <v>15486</v>
      </c>
      <c r="K8827" s="17">
        <v>3</v>
      </c>
      <c r="L8827" s="17" t="s">
        <v>7730</v>
      </c>
      <c r="M8827" s="9">
        <v>0.8</v>
      </c>
      <c r="N8827" s="9"/>
      <c r="O8827" s="21"/>
      <c r="Q8827" s="29"/>
      <c r="U8827" s="17"/>
      <c r="V8827" s="2"/>
      <c r="Y8827" t="str">
        <f t="shared" si="552"/>
        <v/>
      </c>
      <c r="AA8827" t="str">
        <f t="shared" si="553"/>
        <v/>
      </c>
      <c r="AC8827" s="7"/>
      <c r="AD8827" t="s">
        <v>14897</v>
      </c>
      <c r="AE8827">
        <f t="shared" si="555"/>
        <v>0</v>
      </c>
      <c r="AG8827" s="2"/>
      <c r="AI8827" s="7"/>
    </row>
    <row r="8828" spans="1:49" ht="11" customHeight="1" outlineLevel="1" x14ac:dyDescent="0.25">
      <c r="A8828" t="s">
        <v>2582</v>
      </c>
      <c r="C8828" s="2" t="s">
        <v>12455</v>
      </c>
      <c r="D8828" s="2">
        <v>11</v>
      </c>
      <c r="E8828" s="7">
        <v>1984</v>
      </c>
      <c r="F8828" s="5" t="s">
        <v>4717</v>
      </c>
      <c r="H8828" s="5" t="s">
        <v>5398</v>
      </c>
      <c r="I8828" s="6" t="s">
        <v>10516</v>
      </c>
      <c r="J8828" s="6" t="s">
        <v>15486</v>
      </c>
      <c r="K8828" s="17">
        <v>5</v>
      </c>
      <c r="L8828" s="17" t="s">
        <v>7730</v>
      </c>
      <c r="M8828" s="9">
        <v>0.8</v>
      </c>
      <c r="N8828" s="9"/>
      <c r="O8828" s="21"/>
      <c r="Q8828" s="29"/>
      <c r="U8828" s="17"/>
      <c r="V8828" s="2"/>
      <c r="Y8828" t="str">
        <f t="shared" si="552"/>
        <v/>
      </c>
      <c r="AA8828" t="str">
        <f t="shared" si="553"/>
        <v/>
      </c>
      <c r="AC8828" s="7"/>
      <c r="AD8828" t="s">
        <v>10516</v>
      </c>
      <c r="AE8828">
        <f t="shared" si="555"/>
        <v>0</v>
      </c>
      <c r="AG8828" s="2"/>
      <c r="AI8828" s="7"/>
    </row>
    <row r="8829" spans="1:49" ht="11" customHeight="1" outlineLevel="1" x14ac:dyDescent="0.25">
      <c r="A8829" t="s">
        <v>2582</v>
      </c>
      <c r="C8829" s="2" t="s">
        <v>12455</v>
      </c>
      <c r="D8829" s="2">
        <v>12</v>
      </c>
      <c r="E8829" s="7">
        <v>1984</v>
      </c>
      <c r="F8829" s="5" t="s">
        <v>10704</v>
      </c>
      <c r="H8829" s="5" t="s">
        <v>5398</v>
      </c>
      <c r="I8829" s="6" t="s">
        <v>15485</v>
      </c>
      <c r="J8829" s="6" t="s">
        <v>15486</v>
      </c>
      <c r="K8829" s="17">
        <v>5</v>
      </c>
      <c r="L8829" s="17" t="s">
        <v>7730</v>
      </c>
      <c r="M8829" s="9">
        <v>0.8</v>
      </c>
      <c r="N8829" s="9"/>
      <c r="O8829" s="21"/>
      <c r="Q8829" s="29"/>
      <c r="U8829" s="17"/>
      <c r="V8829" s="2"/>
      <c r="Y8829" t="str">
        <f t="shared" si="552"/>
        <v/>
      </c>
      <c r="AA8829" t="str">
        <f t="shared" si="553"/>
        <v/>
      </c>
      <c r="AC8829" s="7"/>
      <c r="AD8829" t="s">
        <v>15485</v>
      </c>
      <c r="AE8829">
        <f t="shared" si="555"/>
        <v>0</v>
      </c>
      <c r="AG8829" s="2"/>
      <c r="AI8829" s="7"/>
    </row>
    <row r="8830" spans="1:49" ht="11" customHeight="1" outlineLevel="1" x14ac:dyDescent="0.25">
      <c r="A8830" t="s">
        <v>2582</v>
      </c>
      <c r="C8830" s="2" t="s">
        <v>12455</v>
      </c>
      <c r="D8830" s="2">
        <v>18</v>
      </c>
      <c r="E8830" s="7">
        <v>1984</v>
      </c>
      <c r="F8830" s="5" t="s">
        <v>6311</v>
      </c>
      <c r="H8830" s="5" t="s">
        <v>5398</v>
      </c>
      <c r="I8830" s="6" t="s">
        <v>15485</v>
      </c>
      <c r="J8830" s="6" t="s">
        <v>15486</v>
      </c>
      <c r="K8830" s="17">
        <v>5</v>
      </c>
      <c r="L8830" s="17" t="s">
        <v>7730</v>
      </c>
      <c r="M8830" s="9">
        <v>3.7</v>
      </c>
      <c r="N8830" s="9"/>
      <c r="O8830" s="21"/>
      <c r="Q8830" s="29"/>
      <c r="U8830" s="17"/>
      <c r="V8830" s="2"/>
      <c r="Y8830" t="str">
        <f t="shared" si="552"/>
        <v/>
      </c>
      <c r="AA8830" t="str">
        <f t="shared" si="553"/>
        <v/>
      </c>
      <c r="AC8830" s="7"/>
      <c r="AD8830" t="s">
        <v>15485</v>
      </c>
      <c r="AE8830">
        <f t="shared" si="555"/>
        <v>0</v>
      </c>
      <c r="AG8830" s="2"/>
      <c r="AI8830" s="7"/>
    </row>
    <row r="8831" spans="1:49" ht="11" customHeight="1" outlineLevel="1" x14ac:dyDescent="0.25">
      <c r="A8831" t="s">
        <v>2582</v>
      </c>
      <c r="C8831" s="2" t="s">
        <v>12455</v>
      </c>
      <c r="D8831" s="2">
        <v>45</v>
      </c>
      <c r="E8831" s="7">
        <v>1985</v>
      </c>
      <c r="F8831" s="5" t="s">
        <v>5504</v>
      </c>
      <c r="H8831" s="5" t="s">
        <v>5398</v>
      </c>
      <c r="I8831" s="6" t="s">
        <v>15488</v>
      </c>
      <c r="J8831" s="6" t="s">
        <v>15487</v>
      </c>
      <c r="K8831" s="17">
        <v>4</v>
      </c>
      <c r="L8831" s="17" t="s">
        <v>7730</v>
      </c>
      <c r="M8831" s="9">
        <v>0.7</v>
      </c>
      <c r="N8831" s="9"/>
      <c r="O8831" s="21"/>
      <c r="Q8831" s="29"/>
      <c r="U8831" s="17"/>
      <c r="V8831" s="2"/>
      <c r="Y8831" t="str">
        <f t="shared" si="552"/>
        <v/>
      </c>
      <c r="AA8831" t="str">
        <f t="shared" si="553"/>
        <v/>
      </c>
      <c r="AC8831" s="7"/>
      <c r="AD8831" t="s">
        <v>15488</v>
      </c>
      <c r="AE8831">
        <f t="shared" si="555"/>
        <v>0</v>
      </c>
      <c r="AG8831" s="2"/>
      <c r="AI8831" s="7"/>
    </row>
    <row r="8832" spans="1:49" ht="11" customHeight="1" outlineLevel="1" x14ac:dyDescent="0.25">
      <c r="A8832" t="s">
        <v>2582</v>
      </c>
      <c r="C8832" s="2" t="s">
        <v>12455</v>
      </c>
      <c r="D8832" s="2">
        <v>46</v>
      </c>
      <c r="E8832" s="7">
        <v>1985</v>
      </c>
      <c r="F8832" s="5" t="s">
        <v>7602</v>
      </c>
      <c r="H8832" s="5" t="s">
        <v>5398</v>
      </c>
      <c r="I8832" s="6" t="s">
        <v>15488</v>
      </c>
      <c r="J8832" s="6" t="s">
        <v>15487</v>
      </c>
      <c r="K8832" s="17">
        <v>4</v>
      </c>
      <c r="L8832" s="17" t="s">
        <v>7730</v>
      </c>
      <c r="M8832" s="9">
        <v>0.7</v>
      </c>
      <c r="N8832" s="9"/>
      <c r="O8832" s="21"/>
      <c r="Q8832" s="29"/>
      <c r="U8832" s="17"/>
      <c r="V8832" s="2"/>
      <c r="Y8832" t="str">
        <f t="shared" si="552"/>
        <v/>
      </c>
      <c r="AA8832" t="str">
        <f t="shared" si="553"/>
        <v/>
      </c>
      <c r="AC8832" s="7"/>
      <c r="AD8832" t="s">
        <v>15488</v>
      </c>
      <c r="AE8832">
        <f t="shared" si="555"/>
        <v>0</v>
      </c>
      <c r="AG8832" s="2"/>
      <c r="AI8832" s="7"/>
    </row>
    <row r="8833" spans="1:35" ht="11" customHeight="1" outlineLevel="1" x14ac:dyDescent="0.25">
      <c r="A8833" t="s">
        <v>2582</v>
      </c>
      <c r="C8833" s="2" t="s">
        <v>12455</v>
      </c>
      <c r="D8833" s="2">
        <v>47</v>
      </c>
      <c r="E8833" s="7">
        <v>1985</v>
      </c>
      <c r="F8833" s="5" t="s">
        <v>3653</v>
      </c>
      <c r="H8833" s="5" t="s">
        <v>5398</v>
      </c>
      <c r="I8833" s="6" t="s">
        <v>15488</v>
      </c>
      <c r="J8833" s="6" t="s">
        <v>15487</v>
      </c>
      <c r="K8833" s="17">
        <v>4</v>
      </c>
      <c r="L8833" s="17" t="s">
        <v>7730</v>
      </c>
      <c r="M8833" s="9">
        <v>0.7</v>
      </c>
      <c r="N8833" s="9"/>
      <c r="O8833" s="21"/>
      <c r="Q8833" s="29"/>
      <c r="U8833" s="17"/>
      <c r="V8833" s="2"/>
      <c r="Y8833" t="str">
        <f t="shared" si="552"/>
        <v/>
      </c>
      <c r="AA8833" t="str">
        <f t="shared" si="553"/>
        <v/>
      </c>
      <c r="AC8833" s="7"/>
      <c r="AD8833" t="s">
        <v>15488</v>
      </c>
      <c r="AE8833">
        <f t="shared" si="555"/>
        <v>0</v>
      </c>
      <c r="AG8833" s="2"/>
      <c r="AI8833" s="7"/>
    </row>
    <row r="8834" spans="1:35" ht="11" customHeight="1" outlineLevel="1" x14ac:dyDescent="0.25">
      <c r="A8834" t="s">
        <v>2582</v>
      </c>
      <c r="C8834" s="2" t="s">
        <v>12455</v>
      </c>
      <c r="D8834" s="2">
        <v>48</v>
      </c>
      <c r="E8834" s="7">
        <v>1985</v>
      </c>
      <c r="F8834" s="5" t="s">
        <v>9079</v>
      </c>
      <c r="H8834" s="5" t="s">
        <v>5398</v>
      </c>
      <c r="I8834" s="6" t="s">
        <v>15488</v>
      </c>
      <c r="J8834" s="6" t="s">
        <v>15487</v>
      </c>
      <c r="K8834" s="17">
        <v>4</v>
      </c>
      <c r="L8834" s="17" t="s">
        <v>7730</v>
      </c>
      <c r="M8834" s="9">
        <v>0.7</v>
      </c>
      <c r="N8834" s="9"/>
      <c r="O8834" s="21"/>
      <c r="Q8834" s="29"/>
      <c r="U8834" s="17"/>
      <c r="V8834" s="2"/>
      <c r="Y8834" t="str">
        <f t="shared" si="552"/>
        <v/>
      </c>
      <c r="AA8834" t="str">
        <f t="shared" si="553"/>
        <v/>
      </c>
      <c r="AC8834" s="7"/>
      <c r="AD8834" t="s">
        <v>15488</v>
      </c>
      <c r="AE8834">
        <f t="shared" si="555"/>
        <v>0</v>
      </c>
      <c r="AG8834" s="2"/>
      <c r="AI8834" s="7"/>
    </row>
    <row r="8835" spans="1:35" ht="11" customHeight="1" outlineLevel="1" x14ac:dyDescent="0.25">
      <c r="A8835" t="s">
        <v>2582</v>
      </c>
      <c r="C8835" s="2" t="s">
        <v>12455</v>
      </c>
      <c r="D8835" s="2">
        <v>53</v>
      </c>
      <c r="E8835" s="7">
        <v>1986</v>
      </c>
      <c r="F8835" s="5" t="s">
        <v>20074</v>
      </c>
      <c r="H8835" s="5" t="s">
        <v>5398</v>
      </c>
      <c r="I8835" s="6" t="s">
        <v>15480</v>
      </c>
      <c r="J8835" s="6" t="s">
        <v>15489</v>
      </c>
      <c r="K8835" s="17">
        <v>6</v>
      </c>
      <c r="L8835" s="17" t="s">
        <v>7730</v>
      </c>
      <c r="M8835" s="9">
        <v>0.5</v>
      </c>
      <c r="N8835" s="9"/>
      <c r="O8835" s="21"/>
      <c r="Q8835" s="29"/>
      <c r="U8835" s="17"/>
      <c r="V8835" s="2"/>
      <c r="Y8835" t="str">
        <f t="shared" si="552"/>
        <v/>
      </c>
      <c r="AA8835" t="str">
        <f t="shared" si="553"/>
        <v/>
      </c>
      <c r="AC8835" s="7"/>
      <c r="AD8835" t="s">
        <v>15480</v>
      </c>
      <c r="AE8835">
        <f t="shared" si="555"/>
        <v>0</v>
      </c>
      <c r="AG8835" s="2"/>
      <c r="AI8835" s="7"/>
    </row>
    <row r="8836" spans="1:35" ht="11" customHeight="1" outlineLevel="1" x14ac:dyDescent="0.25">
      <c r="A8836" t="s">
        <v>2582</v>
      </c>
      <c r="C8836" s="2" t="s">
        <v>12455</v>
      </c>
      <c r="D8836" s="2">
        <v>54</v>
      </c>
      <c r="E8836" s="7">
        <v>1986</v>
      </c>
      <c r="F8836" s="5" t="s">
        <v>20074</v>
      </c>
      <c r="H8836" s="5" t="s">
        <v>5398</v>
      </c>
      <c r="I8836" s="6" t="s">
        <v>15481</v>
      </c>
      <c r="J8836" s="6" t="s">
        <v>15489</v>
      </c>
      <c r="K8836" s="17">
        <v>6</v>
      </c>
      <c r="L8836" s="17" t="s">
        <v>7730</v>
      </c>
      <c r="M8836" s="9">
        <v>0.5</v>
      </c>
      <c r="N8836" s="9"/>
      <c r="O8836" s="21"/>
      <c r="Q8836" s="29"/>
      <c r="U8836" s="17"/>
      <c r="V8836" s="2"/>
      <c r="Y8836" t="str">
        <f t="shared" si="552"/>
        <v/>
      </c>
      <c r="AA8836" t="str">
        <f t="shared" si="553"/>
        <v/>
      </c>
      <c r="AC8836" s="7"/>
      <c r="AD8836" t="s">
        <v>15481</v>
      </c>
      <c r="AE8836">
        <f t="shared" si="555"/>
        <v>0</v>
      </c>
      <c r="AG8836" s="2"/>
      <c r="AI8836" s="7"/>
    </row>
    <row r="8837" spans="1:35" ht="11" customHeight="1" outlineLevel="1" x14ac:dyDescent="0.25">
      <c r="A8837" t="s">
        <v>2582</v>
      </c>
      <c r="C8837" s="2" t="s">
        <v>12455</v>
      </c>
      <c r="D8837" s="2">
        <v>55</v>
      </c>
      <c r="E8837" s="7">
        <v>1986</v>
      </c>
      <c r="F8837" s="5" t="s">
        <v>20074</v>
      </c>
      <c r="H8837" s="5" t="s">
        <v>5398</v>
      </c>
      <c r="I8837" s="6" t="s">
        <v>15482</v>
      </c>
      <c r="J8837" s="6" t="s">
        <v>15489</v>
      </c>
      <c r="K8837" s="17">
        <v>6</v>
      </c>
      <c r="L8837" s="17" t="s">
        <v>7730</v>
      </c>
      <c r="M8837" s="9">
        <v>0.5</v>
      </c>
      <c r="N8837" s="9"/>
      <c r="O8837" s="21"/>
      <c r="Q8837" s="29"/>
      <c r="U8837" s="17"/>
      <c r="V8837" s="2"/>
      <c r="Y8837" t="str">
        <f t="shared" si="552"/>
        <v/>
      </c>
      <c r="AA8837" t="str">
        <f t="shared" si="553"/>
        <v/>
      </c>
      <c r="AC8837" s="7"/>
      <c r="AD8837" t="s">
        <v>15482</v>
      </c>
      <c r="AE8837">
        <f t="shared" si="555"/>
        <v>0</v>
      </c>
      <c r="AG8837" s="2"/>
      <c r="AI8837" s="7"/>
    </row>
    <row r="8838" spans="1:35" ht="11" customHeight="1" outlineLevel="1" x14ac:dyDescent="0.25">
      <c r="A8838" t="s">
        <v>2582</v>
      </c>
      <c r="C8838" s="2" t="s">
        <v>12455</v>
      </c>
      <c r="D8838" s="2">
        <v>56</v>
      </c>
      <c r="E8838" s="7">
        <v>1986</v>
      </c>
      <c r="F8838" s="5" t="s">
        <v>20074</v>
      </c>
      <c r="H8838" s="5" t="s">
        <v>5398</v>
      </c>
      <c r="I8838" s="6" t="s">
        <v>15483</v>
      </c>
      <c r="J8838" s="6" t="s">
        <v>15489</v>
      </c>
      <c r="K8838" s="17">
        <v>6</v>
      </c>
      <c r="L8838" s="17" t="s">
        <v>7730</v>
      </c>
      <c r="M8838" s="9">
        <v>0.5</v>
      </c>
      <c r="N8838" s="9"/>
      <c r="O8838" s="21"/>
      <c r="Q8838" s="29"/>
      <c r="U8838" s="17"/>
      <c r="V8838" s="2"/>
      <c r="Y8838" t="str">
        <f t="shared" si="552"/>
        <v/>
      </c>
      <c r="AA8838" t="str">
        <f t="shared" si="553"/>
        <v/>
      </c>
      <c r="AC8838" s="7"/>
      <c r="AD8838" t="s">
        <v>15483</v>
      </c>
      <c r="AE8838">
        <f t="shared" si="555"/>
        <v>0</v>
      </c>
      <c r="AG8838" s="2"/>
      <c r="AI8838" s="7"/>
    </row>
    <row r="8839" spans="1:35" ht="11" customHeight="1" outlineLevel="1" x14ac:dyDescent="0.25">
      <c r="A8839" t="s">
        <v>2582</v>
      </c>
      <c r="C8839" s="2" t="s">
        <v>12455</v>
      </c>
      <c r="D8839" s="2">
        <v>89</v>
      </c>
      <c r="E8839" s="7">
        <v>1988</v>
      </c>
      <c r="F8839" s="5" t="s">
        <v>5239</v>
      </c>
      <c r="H8839" s="5" t="s">
        <v>5398</v>
      </c>
      <c r="I8839" s="6" t="s">
        <v>8925</v>
      </c>
      <c r="J8839" s="6" t="s">
        <v>7074</v>
      </c>
      <c r="K8839" s="17">
        <v>5</v>
      </c>
      <c r="L8839" s="17" t="s">
        <v>7730</v>
      </c>
      <c r="M8839" s="9">
        <v>1.8</v>
      </c>
      <c r="N8839" s="9"/>
      <c r="O8839" s="21"/>
      <c r="Q8839" s="29"/>
      <c r="U8839" s="17"/>
      <c r="V8839" s="2"/>
      <c r="Y8839" t="str">
        <f t="shared" si="552"/>
        <v/>
      </c>
      <c r="AA8839" t="str">
        <f t="shared" si="553"/>
        <v/>
      </c>
      <c r="AC8839" s="7"/>
      <c r="AD8839" t="s">
        <v>8925</v>
      </c>
      <c r="AE8839">
        <f t="shared" si="555"/>
        <v>0</v>
      </c>
      <c r="AG8839" s="2"/>
      <c r="AI8839" s="7"/>
    </row>
    <row r="8840" spans="1:35" ht="11" customHeight="1" outlineLevel="1" x14ac:dyDescent="0.25">
      <c r="A8840" t="s">
        <v>2582</v>
      </c>
      <c r="C8840" s="2" t="s">
        <v>12455</v>
      </c>
      <c r="D8840" s="2">
        <v>90</v>
      </c>
      <c r="E8840" s="7">
        <v>1988</v>
      </c>
      <c r="F8840" s="5" t="s">
        <v>5140</v>
      </c>
      <c r="H8840" s="5" t="s">
        <v>5398</v>
      </c>
      <c r="I8840" s="6" t="s">
        <v>15490</v>
      </c>
      <c r="J8840" s="6" t="s">
        <v>7074</v>
      </c>
      <c r="K8840" s="17">
        <v>5</v>
      </c>
      <c r="L8840" s="17" t="s">
        <v>7730</v>
      </c>
      <c r="M8840" s="9">
        <v>2.5</v>
      </c>
      <c r="N8840" s="9"/>
      <c r="O8840" s="21"/>
      <c r="Q8840" s="29"/>
      <c r="U8840" s="17"/>
      <c r="V8840" s="2"/>
      <c r="Y8840" t="str">
        <f t="shared" si="552"/>
        <v/>
      </c>
      <c r="AA8840" t="str">
        <f t="shared" si="553"/>
        <v/>
      </c>
      <c r="AC8840" s="7"/>
      <c r="AD8840" t="s">
        <v>15490</v>
      </c>
      <c r="AE8840">
        <f t="shared" si="555"/>
        <v>0</v>
      </c>
      <c r="AG8840" s="2"/>
      <c r="AI8840" s="7"/>
    </row>
    <row r="8841" spans="1:35" ht="11" customHeight="1" outlineLevel="1" x14ac:dyDescent="0.25">
      <c r="A8841" t="s">
        <v>2582</v>
      </c>
      <c r="C8841" s="2" t="s">
        <v>12455</v>
      </c>
      <c r="D8841" s="2">
        <v>92</v>
      </c>
      <c r="E8841" s="7">
        <v>1988</v>
      </c>
      <c r="F8841" s="5" t="s">
        <v>5240</v>
      </c>
      <c r="H8841" s="5" t="s">
        <v>5398</v>
      </c>
      <c r="I8841" s="6" t="s">
        <v>14897</v>
      </c>
      <c r="J8841" s="6" t="s">
        <v>7074</v>
      </c>
      <c r="K8841" s="17">
        <v>3</v>
      </c>
      <c r="L8841" s="17" t="s">
        <v>7730</v>
      </c>
      <c r="M8841" s="9">
        <v>3.8</v>
      </c>
      <c r="N8841" s="9"/>
      <c r="O8841" s="21"/>
      <c r="Q8841" s="29"/>
      <c r="U8841" s="17"/>
      <c r="V8841" s="2"/>
      <c r="Y8841" t="str">
        <f t="shared" si="552"/>
        <v/>
      </c>
      <c r="AA8841" t="str">
        <f t="shared" si="553"/>
        <v/>
      </c>
      <c r="AC8841" s="7"/>
      <c r="AD8841" t="s">
        <v>14897</v>
      </c>
      <c r="AE8841">
        <f t="shared" si="555"/>
        <v>0</v>
      </c>
      <c r="AG8841" s="2"/>
      <c r="AI8841" s="7"/>
    </row>
    <row r="8842" spans="1:35" ht="11" customHeight="1" outlineLevel="1" x14ac:dyDescent="0.25">
      <c r="A8842" t="s">
        <v>2582</v>
      </c>
      <c r="C8842" s="2" t="s">
        <v>12455</v>
      </c>
      <c r="D8842" s="2">
        <v>312</v>
      </c>
      <c r="E8842" s="7">
        <v>1993</v>
      </c>
      <c r="F8842" s="5" t="s">
        <v>15443</v>
      </c>
      <c r="H8842" s="5" t="s">
        <v>5398</v>
      </c>
      <c r="I8842" s="6" t="s">
        <v>6364</v>
      </c>
      <c r="J8842" s="6" t="s">
        <v>15491</v>
      </c>
      <c r="K8842" s="17">
        <v>2</v>
      </c>
      <c r="L8842" s="17" t="s">
        <v>7730</v>
      </c>
      <c r="M8842" s="9">
        <v>2.2999999999999998</v>
      </c>
      <c r="N8842" s="9"/>
      <c r="O8842" s="21"/>
      <c r="Q8842" s="29"/>
      <c r="U8842" s="17"/>
      <c r="V8842" s="2">
        <v>181</v>
      </c>
      <c r="Y8842" t="str">
        <f t="shared" si="552"/>
        <v/>
      </c>
      <c r="AA8842">
        <f t="shared" si="553"/>
        <v>1</v>
      </c>
      <c r="AC8842" s="7"/>
      <c r="AD8842" t="s">
        <v>6364</v>
      </c>
      <c r="AE8842">
        <f t="shared" si="555"/>
        <v>0</v>
      </c>
      <c r="AG8842" s="2"/>
      <c r="AI8842" s="7"/>
    </row>
    <row r="8843" spans="1:35" ht="11" customHeight="1" outlineLevel="1" x14ac:dyDescent="0.25">
      <c r="A8843" t="s">
        <v>2582</v>
      </c>
      <c r="C8843" s="2" t="s">
        <v>12455</v>
      </c>
      <c r="D8843" s="2">
        <v>336</v>
      </c>
      <c r="E8843" s="7">
        <v>1993</v>
      </c>
      <c r="F8843" s="5" t="s">
        <v>15493</v>
      </c>
      <c r="H8843" s="5" t="s">
        <v>5398</v>
      </c>
      <c r="I8843" s="6" t="s">
        <v>15524</v>
      </c>
      <c r="J8843" s="6" t="s">
        <v>15525</v>
      </c>
      <c r="K8843" s="17">
        <v>4</v>
      </c>
      <c r="L8843" s="17" t="s">
        <v>7732</v>
      </c>
      <c r="M8843" s="9"/>
      <c r="N8843" s="9"/>
      <c r="O8843" s="21"/>
      <c r="Q8843" s="29"/>
      <c r="U8843" s="17"/>
      <c r="V8843" s="2"/>
      <c r="Y8843" t="str">
        <f t="shared" si="552"/>
        <v/>
      </c>
      <c r="AA8843" t="str">
        <f t="shared" si="553"/>
        <v/>
      </c>
      <c r="AC8843" s="7"/>
      <c r="AD8843" t="s">
        <v>15524</v>
      </c>
      <c r="AE8843">
        <f t="shared" si="555"/>
        <v>0</v>
      </c>
      <c r="AG8843" s="2"/>
      <c r="AI8843" s="7"/>
    </row>
    <row r="8844" spans="1:35" ht="11" customHeight="1" outlineLevel="1" x14ac:dyDescent="0.25">
      <c r="A8844" t="s">
        <v>2582</v>
      </c>
      <c r="C8844" s="2" t="s">
        <v>12455</v>
      </c>
      <c r="D8844" s="2" t="s">
        <v>15526</v>
      </c>
      <c r="E8844" s="7">
        <v>1993</v>
      </c>
      <c r="F8844" s="5" t="s">
        <v>15527</v>
      </c>
      <c r="H8844" s="5" t="s">
        <v>5398</v>
      </c>
      <c r="I8844" s="6" t="s">
        <v>15524</v>
      </c>
      <c r="J8844" s="6" t="s">
        <v>15525</v>
      </c>
      <c r="K8844" s="17">
        <v>4</v>
      </c>
      <c r="L8844" s="17" t="s">
        <v>7732</v>
      </c>
      <c r="M8844" s="9"/>
      <c r="N8844" s="9"/>
      <c r="O8844" s="21"/>
      <c r="Q8844" s="29"/>
      <c r="U8844" s="17"/>
      <c r="V8844" s="2"/>
      <c r="Y8844" t="str">
        <f t="shared" si="552"/>
        <v/>
      </c>
      <c r="AA8844">
        <f t="shared" si="553"/>
        <v>1</v>
      </c>
      <c r="AC8844" s="7"/>
      <c r="AD8844" t="s">
        <v>15524</v>
      </c>
      <c r="AE8844">
        <f t="shared" si="555"/>
        <v>0</v>
      </c>
      <c r="AG8844" s="2"/>
      <c r="AI8844" s="7"/>
    </row>
    <row r="8845" spans="1:35" ht="11" customHeight="1" outlineLevel="1" x14ac:dyDescent="0.25">
      <c r="A8845" t="s">
        <v>2582</v>
      </c>
      <c r="C8845" s="2" t="s">
        <v>12455</v>
      </c>
      <c r="D8845" s="2">
        <v>337</v>
      </c>
      <c r="E8845" s="7">
        <v>1994</v>
      </c>
      <c r="F8845" s="5" t="s">
        <v>15493</v>
      </c>
      <c r="H8845" s="5" t="s">
        <v>5398</v>
      </c>
      <c r="I8845" s="6" t="s">
        <v>15104</v>
      </c>
      <c r="J8845" s="6" t="s">
        <v>15492</v>
      </c>
      <c r="K8845" s="17">
        <v>5</v>
      </c>
      <c r="L8845" s="17" t="s">
        <v>7730</v>
      </c>
      <c r="M8845" s="9">
        <v>1.2</v>
      </c>
      <c r="N8845" s="9"/>
      <c r="O8845" s="21"/>
      <c r="Q8845" s="29"/>
      <c r="U8845" s="17"/>
      <c r="V8845" s="2"/>
      <c r="Y8845" t="str">
        <f t="shared" si="552"/>
        <v/>
      </c>
      <c r="AA8845" t="str">
        <f t="shared" si="553"/>
        <v/>
      </c>
      <c r="AC8845" s="7"/>
      <c r="AD8845" t="s">
        <v>15104</v>
      </c>
      <c r="AE8845">
        <f t="shared" si="555"/>
        <v>0</v>
      </c>
      <c r="AG8845" s="2"/>
      <c r="AI8845" s="7"/>
    </row>
    <row r="8846" spans="1:35" ht="11" customHeight="1" outlineLevel="1" x14ac:dyDescent="0.25">
      <c r="A8846" t="s">
        <v>2582</v>
      </c>
      <c r="C8846" s="2" t="s">
        <v>12455</v>
      </c>
      <c r="D8846" s="2">
        <v>339</v>
      </c>
      <c r="E8846" s="7">
        <v>1994</v>
      </c>
      <c r="F8846" s="5" t="s">
        <v>3421</v>
      </c>
      <c r="H8846" s="5" t="s">
        <v>5398</v>
      </c>
      <c r="I8846" s="6" t="s">
        <v>15494</v>
      </c>
      <c r="J8846" s="6" t="s">
        <v>15492</v>
      </c>
      <c r="K8846" s="17">
        <v>4</v>
      </c>
      <c r="L8846" s="17" t="s">
        <v>7730</v>
      </c>
      <c r="M8846" s="9">
        <v>1.2</v>
      </c>
      <c r="N8846" s="9"/>
      <c r="O8846" s="21"/>
      <c r="Q8846" s="29"/>
      <c r="U8846" s="17"/>
      <c r="V8846" s="2"/>
      <c r="Y8846" t="str">
        <f t="shared" si="552"/>
        <v/>
      </c>
      <c r="AA8846" t="str">
        <f t="shared" si="553"/>
        <v/>
      </c>
      <c r="AC8846" s="7"/>
      <c r="AD8846" t="s">
        <v>15494</v>
      </c>
      <c r="AE8846">
        <f t="shared" si="555"/>
        <v>0</v>
      </c>
      <c r="AG8846" s="2"/>
      <c r="AI8846" s="7"/>
    </row>
    <row r="8847" spans="1:35" ht="11" customHeight="1" outlineLevel="1" x14ac:dyDescent="0.25">
      <c r="A8847" t="s">
        <v>2582</v>
      </c>
      <c r="C8847" s="2" t="s">
        <v>12455</v>
      </c>
      <c r="D8847" s="2">
        <v>372</v>
      </c>
      <c r="E8847" s="7">
        <v>1994</v>
      </c>
      <c r="F8847" s="5" t="s">
        <v>15493</v>
      </c>
      <c r="H8847" s="5" t="s">
        <v>5398</v>
      </c>
      <c r="I8847" s="6" t="s">
        <v>15495</v>
      </c>
      <c r="J8847" s="6" t="s">
        <v>15496</v>
      </c>
      <c r="K8847" s="17">
        <v>6</v>
      </c>
      <c r="L8847" s="17" t="s">
        <v>7730</v>
      </c>
      <c r="M8847" s="9">
        <v>5</v>
      </c>
      <c r="N8847" s="9"/>
      <c r="O8847" s="21"/>
      <c r="Q8847" s="29"/>
      <c r="U8847" s="17"/>
      <c r="V8847" s="2"/>
      <c r="Y8847" t="str">
        <f t="shared" si="552"/>
        <v/>
      </c>
      <c r="AA8847" t="str">
        <f t="shared" si="553"/>
        <v/>
      </c>
      <c r="AC8847" s="7"/>
      <c r="AD8847" t="s">
        <v>15495</v>
      </c>
      <c r="AE8847">
        <f t="shared" si="555"/>
        <v>0</v>
      </c>
      <c r="AG8847" s="2"/>
      <c r="AI8847" s="7"/>
    </row>
    <row r="8848" spans="1:35" ht="11" customHeight="1" outlineLevel="1" x14ac:dyDescent="0.25">
      <c r="A8848" t="s">
        <v>2582</v>
      </c>
      <c r="C8848" s="2" t="s">
        <v>12455</v>
      </c>
      <c r="D8848" s="2">
        <v>436</v>
      </c>
      <c r="E8848" s="7">
        <v>1995</v>
      </c>
      <c r="F8848" s="5" t="s">
        <v>1346</v>
      </c>
      <c r="H8848" s="5" t="s">
        <v>5398</v>
      </c>
      <c r="I8848" s="6" t="s">
        <v>15498</v>
      </c>
      <c r="J8848" s="6" t="s">
        <v>15497</v>
      </c>
      <c r="K8848" s="17">
        <v>3</v>
      </c>
      <c r="L8848" s="17" t="s">
        <v>7730</v>
      </c>
      <c r="M8848" s="9">
        <v>2.15</v>
      </c>
      <c r="N8848" s="9"/>
      <c r="O8848" s="21"/>
      <c r="Q8848" s="29"/>
      <c r="U8848" s="17"/>
      <c r="V8848" s="2"/>
      <c r="Y8848" t="str">
        <f t="shared" si="552"/>
        <v/>
      </c>
      <c r="AA8848" t="str">
        <f t="shared" si="553"/>
        <v/>
      </c>
      <c r="AC8848" s="7"/>
      <c r="AD8848" t="s">
        <v>15498</v>
      </c>
      <c r="AE8848">
        <f t="shared" si="555"/>
        <v>0</v>
      </c>
      <c r="AG8848" s="2"/>
      <c r="AI8848" s="7"/>
    </row>
    <row r="8849" spans="1:35" ht="11" customHeight="1" outlineLevel="1" x14ac:dyDescent="0.25">
      <c r="A8849" t="s">
        <v>2582</v>
      </c>
      <c r="C8849" s="2" t="s">
        <v>12455</v>
      </c>
      <c r="D8849" s="2">
        <v>437</v>
      </c>
      <c r="E8849" s="7">
        <v>1995</v>
      </c>
      <c r="F8849" s="5" t="s">
        <v>1346</v>
      </c>
      <c r="H8849" s="5" t="s">
        <v>5398</v>
      </c>
      <c r="I8849" s="6" t="s">
        <v>15498</v>
      </c>
      <c r="J8849" s="6" t="s">
        <v>15497</v>
      </c>
      <c r="K8849" s="17">
        <v>3</v>
      </c>
      <c r="L8849" s="17" t="s">
        <v>7730</v>
      </c>
      <c r="M8849" s="9">
        <v>2.15</v>
      </c>
      <c r="N8849" s="9"/>
      <c r="O8849" s="21"/>
      <c r="Q8849" s="29"/>
      <c r="U8849" s="17"/>
      <c r="V8849" s="2"/>
      <c r="Y8849" t="str">
        <f t="shared" si="552"/>
        <v/>
      </c>
      <c r="AA8849" t="str">
        <f t="shared" si="553"/>
        <v/>
      </c>
      <c r="AC8849" s="7"/>
      <c r="AD8849" t="s">
        <v>15498</v>
      </c>
      <c r="AE8849">
        <f t="shared" si="555"/>
        <v>0</v>
      </c>
      <c r="AG8849" s="2"/>
      <c r="AI8849" s="7"/>
    </row>
    <row r="8850" spans="1:35" ht="11" customHeight="1" outlineLevel="1" x14ac:dyDescent="0.25">
      <c r="A8850" t="s">
        <v>2582</v>
      </c>
      <c r="C8850" s="2" t="s">
        <v>12455</v>
      </c>
      <c r="D8850" s="2">
        <v>438</v>
      </c>
      <c r="E8850" s="7">
        <v>1995</v>
      </c>
      <c r="F8850" s="5" t="s">
        <v>1346</v>
      </c>
      <c r="H8850" s="5" t="s">
        <v>5398</v>
      </c>
      <c r="I8850" s="6" t="s">
        <v>15498</v>
      </c>
      <c r="J8850" s="6" t="s">
        <v>15497</v>
      </c>
      <c r="K8850" s="17">
        <v>3</v>
      </c>
      <c r="L8850" s="17" t="s">
        <v>7730</v>
      </c>
      <c r="M8850" s="9">
        <v>2.15</v>
      </c>
      <c r="N8850" s="9"/>
      <c r="O8850" s="21"/>
      <c r="Q8850" s="29"/>
      <c r="U8850" s="17"/>
      <c r="V8850" s="2"/>
      <c r="Y8850" t="str">
        <f t="shared" si="552"/>
        <v/>
      </c>
      <c r="AA8850" t="str">
        <f t="shared" si="553"/>
        <v/>
      </c>
      <c r="AC8850" s="7"/>
      <c r="AD8850" t="s">
        <v>15498</v>
      </c>
      <c r="AE8850">
        <f t="shared" si="555"/>
        <v>0</v>
      </c>
      <c r="AG8850" s="2"/>
      <c r="AI8850" s="7"/>
    </row>
    <row r="8851" spans="1:35" ht="11" customHeight="1" outlineLevel="1" x14ac:dyDescent="0.25">
      <c r="A8851" t="s">
        <v>2582</v>
      </c>
      <c r="C8851" s="2" t="s">
        <v>12455</v>
      </c>
      <c r="D8851" s="2" t="s">
        <v>15500</v>
      </c>
      <c r="E8851" s="7">
        <v>1996</v>
      </c>
      <c r="F8851" s="5" t="s">
        <v>15501</v>
      </c>
      <c r="H8851" s="5" t="s">
        <v>5398</v>
      </c>
      <c r="I8851" s="6" t="s">
        <v>15502</v>
      </c>
      <c r="J8851" s="6" t="s">
        <v>15499</v>
      </c>
      <c r="K8851" s="17">
        <v>3</v>
      </c>
      <c r="L8851" s="17" t="s">
        <v>7730</v>
      </c>
      <c r="M8851" s="9">
        <v>2</v>
      </c>
      <c r="N8851" s="9"/>
      <c r="O8851" s="21"/>
      <c r="Q8851" s="29"/>
      <c r="U8851" s="17"/>
      <c r="V8851" s="2"/>
      <c r="Y8851" t="str">
        <f t="shared" si="552"/>
        <v/>
      </c>
      <c r="AA8851" t="str">
        <f t="shared" si="553"/>
        <v/>
      </c>
      <c r="AC8851" s="7"/>
      <c r="AD8851" t="s">
        <v>15502</v>
      </c>
      <c r="AE8851">
        <f t="shared" si="555"/>
        <v>0</v>
      </c>
      <c r="AG8851" s="2"/>
      <c r="AI8851" s="7"/>
    </row>
    <row r="8852" spans="1:35" ht="11" customHeight="1" outlineLevel="1" x14ac:dyDescent="0.25">
      <c r="A8852" t="s">
        <v>2582</v>
      </c>
      <c r="C8852" s="2" t="s">
        <v>12455</v>
      </c>
      <c r="D8852" s="2">
        <v>564</v>
      </c>
      <c r="E8852" s="7">
        <v>1997</v>
      </c>
      <c r="F8852" s="5" t="s">
        <v>14689</v>
      </c>
      <c r="H8852" s="5" t="s">
        <v>5398</v>
      </c>
      <c r="I8852" s="6" t="s">
        <v>5399</v>
      </c>
      <c r="J8852" s="6" t="s">
        <v>15503</v>
      </c>
      <c r="K8852" s="17">
        <v>1</v>
      </c>
      <c r="L8852" s="17" t="s">
        <v>7730</v>
      </c>
      <c r="M8852" s="9">
        <v>6.3</v>
      </c>
      <c r="N8852" s="9"/>
      <c r="O8852" s="21"/>
      <c r="Q8852" s="29"/>
      <c r="U8852" s="17"/>
      <c r="V8852" s="2">
        <v>266</v>
      </c>
      <c r="Y8852" t="str">
        <f t="shared" si="552"/>
        <v/>
      </c>
      <c r="AA8852">
        <f t="shared" si="553"/>
        <v>1</v>
      </c>
      <c r="AC8852" s="7"/>
      <c r="AD8852" t="s">
        <v>5399</v>
      </c>
      <c r="AE8852">
        <f t="shared" si="555"/>
        <v>1</v>
      </c>
      <c r="AG8852" s="2"/>
      <c r="AH8852" t="s">
        <v>4921</v>
      </c>
      <c r="AI8852" s="7" t="s">
        <v>4922</v>
      </c>
    </row>
    <row r="8853" spans="1:35" ht="11" customHeight="1" outlineLevel="1" x14ac:dyDescent="0.25">
      <c r="A8853" t="s">
        <v>2582</v>
      </c>
      <c r="C8853" s="2" t="s">
        <v>12455</v>
      </c>
      <c r="D8853" s="2" t="s">
        <v>15505</v>
      </c>
      <c r="E8853" s="7">
        <v>2001</v>
      </c>
      <c r="F8853" s="5" t="s">
        <v>15506</v>
      </c>
      <c r="H8853" s="5" t="s">
        <v>5398</v>
      </c>
      <c r="I8853" s="6" t="s">
        <v>15507</v>
      </c>
      <c r="J8853" s="6" t="s">
        <v>15504</v>
      </c>
      <c r="K8853" s="17">
        <v>5</v>
      </c>
      <c r="L8853" s="17" t="s">
        <v>7730</v>
      </c>
      <c r="M8853" s="9">
        <v>9.9</v>
      </c>
      <c r="N8853" s="9"/>
      <c r="O8853" s="21"/>
      <c r="Q8853" s="29"/>
      <c r="U8853" s="17"/>
      <c r="V8853" s="2"/>
      <c r="Y8853" t="str">
        <f t="shared" si="552"/>
        <v/>
      </c>
      <c r="AA8853">
        <f t="shared" si="553"/>
        <v>1</v>
      </c>
      <c r="AC8853" s="7"/>
      <c r="AD8853" t="s">
        <v>15507</v>
      </c>
      <c r="AE8853">
        <f t="shared" si="555"/>
        <v>0</v>
      </c>
      <c r="AG8853" s="2"/>
      <c r="AI8853" s="7"/>
    </row>
    <row r="8854" spans="1:35" ht="11" customHeight="1" outlineLevel="1" collapsed="1" x14ac:dyDescent="0.25">
      <c r="A8854" t="s">
        <v>2582</v>
      </c>
      <c r="C8854" s="2" t="s">
        <v>12455</v>
      </c>
      <c r="D8854" s="2">
        <v>1445</v>
      </c>
      <c r="E8854" s="7">
        <v>2003</v>
      </c>
      <c r="F8854" s="5" t="s">
        <v>14689</v>
      </c>
      <c r="H8854" s="5" t="s">
        <v>5398</v>
      </c>
      <c r="I8854" s="6" t="s">
        <v>15508</v>
      </c>
      <c r="J8854" s="6" t="s">
        <v>14001</v>
      </c>
      <c r="K8854" s="17">
        <v>5</v>
      </c>
      <c r="L8854" s="17" t="s">
        <v>7730</v>
      </c>
      <c r="M8854" s="9">
        <v>6.3</v>
      </c>
      <c r="N8854" s="9"/>
      <c r="O8854" s="21"/>
      <c r="Q8854" s="29"/>
      <c r="U8854" s="17"/>
      <c r="V8854" s="2"/>
      <c r="Y8854" t="str">
        <f t="shared" si="552"/>
        <v/>
      </c>
      <c r="AA8854">
        <f t="shared" si="553"/>
        <v>1</v>
      </c>
      <c r="AC8854" s="7"/>
      <c r="AD8854" t="s">
        <v>15508</v>
      </c>
      <c r="AE8854">
        <f t="shared" si="555"/>
        <v>0</v>
      </c>
      <c r="AG8854" s="2"/>
      <c r="AI8854" s="7"/>
    </row>
    <row r="8855" spans="1:35" ht="11" customHeight="1" outlineLevel="1" x14ac:dyDescent="0.25">
      <c r="A8855" t="s">
        <v>2582</v>
      </c>
      <c r="C8855" s="2" t="s">
        <v>12455</v>
      </c>
      <c r="D8855" s="2" t="s">
        <v>15509</v>
      </c>
      <c r="E8855" s="7">
        <v>2003</v>
      </c>
      <c r="F8855" s="5" t="s">
        <v>15510</v>
      </c>
      <c r="H8855" s="5" t="s">
        <v>5398</v>
      </c>
      <c r="I8855" s="6" t="s">
        <v>15511</v>
      </c>
      <c r="J8855" s="6" t="s">
        <v>8490</v>
      </c>
      <c r="K8855" s="17">
        <v>2</v>
      </c>
      <c r="L8855" s="17" t="s">
        <v>7730</v>
      </c>
      <c r="M8855" s="9">
        <v>11</v>
      </c>
      <c r="N8855" s="9"/>
      <c r="O8855" s="21"/>
      <c r="Q8855" s="29"/>
      <c r="U8855" s="17"/>
      <c r="V8855" s="2"/>
      <c r="Y8855" t="str">
        <f t="shared" si="552"/>
        <v/>
      </c>
      <c r="AA8855">
        <f t="shared" si="553"/>
        <v>1</v>
      </c>
      <c r="AC8855" s="7"/>
      <c r="AD8855" t="s">
        <v>15511</v>
      </c>
      <c r="AE8855">
        <f t="shared" si="555"/>
        <v>0</v>
      </c>
      <c r="AG8855" s="2"/>
      <c r="AI8855" s="7"/>
    </row>
    <row r="8856" spans="1:35" ht="11" customHeight="1" outlineLevel="1" x14ac:dyDescent="0.25">
      <c r="A8856" t="s">
        <v>2582</v>
      </c>
      <c r="C8856" s="2" t="s">
        <v>12455</v>
      </c>
      <c r="D8856" s="2">
        <v>1500</v>
      </c>
      <c r="E8856" s="7">
        <v>2003</v>
      </c>
      <c r="F8856" s="5" t="s">
        <v>14689</v>
      </c>
      <c r="H8856" s="5" t="s">
        <v>5398</v>
      </c>
      <c r="I8856" s="6" t="s">
        <v>15513</v>
      </c>
      <c r="J8856" s="6" t="s">
        <v>15512</v>
      </c>
      <c r="K8856" s="17">
        <v>5</v>
      </c>
      <c r="L8856" s="17" t="s">
        <v>7730</v>
      </c>
      <c r="M8856" s="9">
        <v>6.3</v>
      </c>
      <c r="N8856" s="9"/>
      <c r="O8856" s="21"/>
      <c r="Q8856" s="29"/>
      <c r="U8856" s="17"/>
      <c r="V8856" s="2"/>
      <c r="Y8856" t="str">
        <f t="shared" si="552"/>
        <v/>
      </c>
      <c r="AA8856">
        <f t="shared" si="553"/>
        <v>1</v>
      </c>
      <c r="AC8856" s="7"/>
      <c r="AD8856" t="s">
        <v>15513</v>
      </c>
      <c r="AE8856">
        <f t="shared" si="555"/>
        <v>0</v>
      </c>
      <c r="AG8856" s="2"/>
      <c r="AI8856" s="7"/>
    </row>
    <row r="8857" spans="1:35" ht="11" customHeight="1" outlineLevel="1" x14ac:dyDescent="0.25">
      <c r="A8857" t="s">
        <v>2582</v>
      </c>
      <c r="C8857" s="2" t="s">
        <v>12455</v>
      </c>
      <c r="D8857" s="2">
        <v>1609</v>
      </c>
      <c r="E8857" s="7">
        <v>2004</v>
      </c>
      <c r="F8857" s="5" t="s">
        <v>14689</v>
      </c>
      <c r="H8857" s="5" t="s">
        <v>5398</v>
      </c>
      <c r="I8857" s="6" t="s">
        <v>20465</v>
      </c>
      <c r="J8857" s="6" t="s">
        <v>8499</v>
      </c>
      <c r="K8857" s="17">
        <v>1</v>
      </c>
      <c r="L8857" s="17" t="s">
        <v>7730</v>
      </c>
      <c r="M8857" s="9">
        <v>10</v>
      </c>
      <c r="N8857" s="9"/>
      <c r="O8857" s="21"/>
      <c r="Q8857" s="29"/>
      <c r="U8857" s="17"/>
      <c r="V8857" s="2">
        <v>618</v>
      </c>
      <c r="Y8857" t="str">
        <f t="shared" si="552"/>
        <v/>
      </c>
      <c r="AA8857">
        <f t="shared" si="553"/>
        <v>1</v>
      </c>
      <c r="AC8857" s="7"/>
      <c r="AD8857" t="s">
        <v>20465</v>
      </c>
      <c r="AE8857">
        <f t="shared" si="555"/>
        <v>0</v>
      </c>
      <c r="AG8857" s="2"/>
      <c r="AH8857" t="s">
        <v>3354</v>
      </c>
      <c r="AI8857" s="7" t="s">
        <v>4922</v>
      </c>
    </row>
    <row r="8858" spans="1:35" ht="11" customHeight="1" outlineLevel="1" x14ac:dyDescent="0.25">
      <c r="A8858" t="s">
        <v>2582</v>
      </c>
      <c r="C8858" s="2" t="s">
        <v>12455</v>
      </c>
      <c r="D8858" s="2" t="s">
        <v>15514</v>
      </c>
      <c r="E8858" s="7">
        <v>2005</v>
      </c>
      <c r="F8858" s="5" t="s">
        <v>15510</v>
      </c>
      <c r="H8858" s="5" t="s">
        <v>5398</v>
      </c>
      <c r="I8858" s="6" t="s">
        <v>2614</v>
      </c>
      <c r="J8858" s="6" t="s">
        <v>9853</v>
      </c>
      <c r="K8858" s="17">
        <v>1</v>
      </c>
      <c r="L8858" s="17" t="s">
        <v>7730</v>
      </c>
      <c r="M8858" s="9">
        <v>7.4</v>
      </c>
      <c r="N8858" s="9"/>
      <c r="O8858" s="21"/>
      <c r="Q8858" s="29"/>
      <c r="U8858" s="17"/>
      <c r="V8858" s="2">
        <v>651</v>
      </c>
      <c r="Y8858" t="str">
        <f t="shared" si="552"/>
        <v/>
      </c>
      <c r="AA8858">
        <f t="shared" si="553"/>
        <v>1</v>
      </c>
      <c r="AC8858" s="7"/>
      <c r="AD8858" t="s">
        <v>2614</v>
      </c>
      <c r="AE8858">
        <f t="shared" si="555"/>
        <v>0</v>
      </c>
      <c r="AG8858" s="2"/>
      <c r="AH8858" t="s">
        <v>2615</v>
      </c>
      <c r="AI8858" s="7" t="s">
        <v>4922</v>
      </c>
    </row>
    <row r="8859" spans="1:35" ht="11" customHeight="1" outlineLevel="1" x14ac:dyDescent="0.25">
      <c r="A8859" t="s">
        <v>2582</v>
      </c>
      <c r="C8859" s="2" t="s">
        <v>12455</v>
      </c>
      <c r="D8859" s="2">
        <v>1658</v>
      </c>
      <c r="E8859" s="7">
        <v>2005</v>
      </c>
      <c r="F8859" s="5" t="s">
        <v>1689</v>
      </c>
      <c r="H8859" s="5" t="s">
        <v>5398</v>
      </c>
      <c r="I8859" s="6" t="s">
        <v>2614</v>
      </c>
      <c r="J8859" s="6" t="s">
        <v>9853</v>
      </c>
      <c r="K8859" s="17">
        <v>1</v>
      </c>
      <c r="L8859" s="17" t="s">
        <v>20076</v>
      </c>
      <c r="M8859" s="9"/>
      <c r="N8859" s="9"/>
      <c r="O8859" s="21"/>
      <c r="Q8859" s="29"/>
      <c r="U8859" s="17"/>
      <c r="V8859" s="2" t="s">
        <v>1804</v>
      </c>
      <c r="Y8859" t="str">
        <f t="shared" si="552"/>
        <v/>
      </c>
      <c r="AA8859" t="str">
        <f t="shared" si="553"/>
        <v/>
      </c>
      <c r="AC8859" s="7"/>
      <c r="AD8859" t="s">
        <v>2614</v>
      </c>
      <c r="AE8859">
        <f t="shared" si="555"/>
        <v>0</v>
      </c>
      <c r="AG8859" s="2"/>
      <c r="AH8859" t="s">
        <v>2615</v>
      </c>
      <c r="AI8859" s="7" t="s">
        <v>4922</v>
      </c>
    </row>
    <row r="8860" spans="1:35" ht="11" customHeight="1" outlineLevel="1" x14ac:dyDescent="0.25">
      <c r="A8860" t="s">
        <v>2582</v>
      </c>
      <c r="C8860" s="2" t="s">
        <v>12455</v>
      </c>
      <c r="D8860" s="2" t="s">
        <v>15516</v>
      </c>
      <c r="E8860" s="7">
        <v>2010</v>
      </c>
      <c r="F8860" s="5" t="s">
        <v>15517</v>
      </c>
      <c r="H8860" s="5" t="s">
        <v>5398</v>
      </c>
      <c r="I8860" s="6" t="s">
        <v>15518</v>
      </c>
      <c r="J8860" s="6" t="s">
        <v>15515</v>
      </c>
      <c r="K8860" s="17">
        <v>6</v>
      </c>
      <c r="L8860" s="18" t="s">
        <v>7730</v>
      </c>
      <c r="M8860" s="9">
        <v>11.7</v>
      </c>
      <c r="N8860" s="9"/>
      <c r="O8860" s="21"/>
      <c r="Q8860" s="29"/>
      <c r="U8860" s="17"/>
      <c r="V8860" s="2"/>
      <c r="Y8860" t="str">
        <f t="shared" ref="Y8860:Y8923" si="556">IF(COUNTIF(F8860,"*fdc*"),1,"")</f>
        <v/>
      </c>
      <c r="AA8860">
        <f t="shared" ref="AA8860:AA8923" si="557">IF(COUNTIF(F8860,"*s/s*"),1,"")</f>
        <v>1</v>
      </c>
      <c r="AC8860" s="7"/>
      <c r="AD8860" t="s">
        <v>15518</v>
      </c>
      <c r="AE8860">
        <f t="shared" si="555"/>
        <v>0</v>
      </c>
      <c r="AG8860" s="2"/>
      <c r="AI8860" s="7"/>
    </row>
    <row r="8861" spans="1:35" ht="11" customHeight="1" outlineLevel="1" x14ac:dyDescent="0.25">
      <c r="A8861" t="s">
        <v>2582</v>
      </c>
      <c r="C8861" s="2" t="s">
        <v>12455</v>
      </c>
      <c r="D8861" s="2">
        <v>2408</v>
      </c>
      <c r="E8861" s="7">
        <v>2012</v>
      </c>
      <c r="F8861" s="5" t="s">
        <v>5240</v>
      </c>
      <c r="H8861" s="5" t="s">
        <v>5398</v>
      </c>
      <c r="I8861" s="6" t="s">
        <v>15519</v>
      </c>
      <c r="J8861" s="6" t="s">
        <v>7078</v>
      </c>
      <c r="K8861" s="17">
        <v>3</v>
      </c>
      <c r="L8861" s="17" t="s">
        <v>7730</v>
      </c>
      <c r="M8861" s="9">
        <v>9.3000000000000007</v>
      </c>
      <c r="N8861" s="9"/>
      <c r="O8861" s="21"/>
      <c r="Q8861" s="29"/>
      <c r="U8861" s="17"/>
      <c r="V8861" s="2"/>
      <c r="Y8861" t="str">
        <f t="shared" si="556"/>
        <v/>
      </c>
      <c r="AA8861" t="str">
        <f t="shared" si="557"/>
        <v/>
      </c>
      <c r="AC8861" s="7"/>
      <c r="AD8861" t="s">
        <v>15519</v>
      </c>
      <c r="AE8861">
        <f t="shared" si="555"/>
        <v>0</v>
      </c>
      <c r="AG8861" s="2"/>
      <c r="AI8861" s="7"/>
    </row>
    <row r="8862" spans="1:35" ht="11" customHeight="1" outlineLevel="1" x14ac:dyDescent="0.25">
      <c r="A8862" t="s">
        <v>2582</v>
      </c>
      <c r="C8862" s="2" t="s">
        <v>12455</v>
      </c>
      <c r="D8862" s="2">
        <v>2723</v>
      </c>
      <c r="E8862" s="7">
        <v>2015</v>
      </c>
      <c r="F8862" s="5" t="s">
        <v>5834</v>
      </c>
      <c r="H8862" s="5" t="s">
        <v>5398</v>
      </c>
      <c r="I8862" s="6" t="s">
        <v>15522</v>
      </c>
      <c r="J8862" s="6" t="s">
        <v>15520</v>
      </c>
      <c r="K8862" s="17">
        <v>5</v>
      </c>
      <c r="L8862" s="17" t="s">
        <v>7730</v>
      </c>
      <c r="M8862" s="9">
        <v>2.9</v>
      </c>
      <c r="N8862" s="9"/>
      <c r="O8862" s="21"/>
      <c r="Q8862" s="29"/>
      <c r="U8862" s="17"/>
      <c r="V8862" s="2"/>
      <c r="Y8862" t="str">
        <f t="shared" si="556"/>
        <v/>
      </c>
      <c r="AA8862" t="str">
        <f t="shared" si="557"/>
        <v/>
      </c>
      <c r="AC8862" s="7"/>
      <c r="AD8862" t="s">
        <v>15522</v>
      </c>
      <c r="AE8862">
        <f t="shared" si="555"/>
        <v>0</v>
      </c>
      <c r="AG8862" s="2"/>
      <c r="AI8862" s="7"/>
    </row>
    <row r="8863" spans="1:35" ht="11" customHeight="1" outlineLevel="1" x14ac:dyDescent="0.25">
      <c r="A8863" t="s">
        <v>2582</v>
      </c>
      <c r="C8863" s="2" t="s">
        <v>12455</v>
      </c>
      <c r="D8863" s="2">
        <v>2724</v>
      </c>
      <c r="E8863" s="7">
        <v>2015</v>
      </c>
      <c r="F8863" s="5" t="s">
        <v>15521</v>
      </c>
      <c r="H8863" s="5" t="s">
        <v>5398</v>
      </c>
      <c r="I8863" s="6" t="s">
        <v>15522</v>
      </c>
      <c r="J8863" s="6" t="s">
        <v>15520</v>
      </c>
      <c r="K8863" s="17">
        <v>5</v>
      </c>
      <c r="L8863" s="17" t="s">
        <v>7730</v>
      </c>
      <c r="M8863" s="9">
        <v>2.9</v>
      </c>
      <c r="N8863" s="9"/>
      <c r="O8863" s="21"/>
      <c r="Q8863" s="29"/>
      <c r="U8863" s="17"/>
      <c r="V8863" s="2"/>
      <c r="Y8863" t="str">
        <f t="shared" si="556"/>
        <v/>
      </c>
      <c r="AA8863" t="str">
        <f t="shared" si="557"/>
        <v/>
      </c>
      <c r="AC8863" s="7"/>
      <c r="AD8863" t="s">
        <v>15522</v>
      </c>
      <c r="AE8863">
        <f t="shared" si="555"/>
        <v>0</v>
      </c>
      <c r="AG8863" s="2"/>
      <c r="AI8863" s="7"/>
    </row>
    <row r="8864" spans="1:35" ht="11" customHeight="1" outlineLevel="1" x14ac:dyDescent="0.25">
      <c r="A8864" t="s">
        <v>2582</v>
      </c>
      <c r="C8864" s="2" t="s">
        <v>12455</v>
      </c>
      <c r="D8864" s="2">
        <v>2725</v>
      </c>
      <c r="E8864" s="7">
        <v>2015</v>
      </c>
      <c r="F8864" s="5">
        <v>3</v>
      </c>
      <c r="H8864" s="5" t="s">
        <v>5398</v>
      </c>
      <c r="I8864" s="6" t="s">
        <v>15523</v>
      </c>
      <c r="J8864" s="6" t="s">
        <v>15520</v>
      </c>
      <c r="K8864" s="17">
        <v>4</v>
      </c>
      <c r="L8864" s="17" t="s">
        <v>7730</v>
      </c>
      <c r="M8864" s="9">
        <v>2.9</v>
      </c>
      <c r="N8864" s="9"/>
      <c r="O8864" s="21"/>
      <c r="Q8864" s="29"/>
      <c r="U8864" s="17"/>
      <c r="V8864" s="2"/>
      <c r="Y8864" t="str">
        <f t="shared" si="556"/>
        <v/>
      </c>
      <c r="AA8864" t="str">
        <f t="shared" si="557"/>
        <v/>
      </c>
      <c r="AC8864" s="7"/>
      <c r="AD8864" t="s">
        <v>15523</v>
      </c>
      <c r="AE8864">
        <f t="shared" si="555"/>
        <v>0</v>
      </c>
      <c r="AG8864" s="2"/>
      <c r="AI8864" s="7"/>
    </row>
    <row r="8865" spans="1:49" ht="11" customHeight="1" outlineLevel="1" x14ac:dyDescent="0.25">
      <c r="A8865" t="s">
        <v>2582</v>
      </c>
      <c r="C8865" s="2" t="s">
        <v>12455</v>
      </c>
      <c r="D8865" s="2" t="s">
        <v>20190</v>
      </c>
      <c r="E8865" s="7">
        <v>2015</v>
      </c>
      <c r="F8865" s="5" t="s">
        <v>14909</v>
      </c>
      <c r="H8865" s="5" t="s">
        <v>5398</v>
      </c>
      <c r="I8865" s="6" t="s">
        <v>15528</v>
      </c>
      <c r="J8865" s="6" t="s">
        <v>14013</v>
      </c>
      <c r="K8865" s="17">
        <v>3</v>
      </c>
      <c r="L8865" s="17" t="s">
        <v>7730</v>
      </c>
      <c r="M8865" s="9">
        <v>12</v>
      </c>
      <c r="N8865" s="9"/>
      <c r="O8865" s="21"/>
      <c r="Q8865" s="29"/>
      <c r="U8865" s="17"/>
      <c r="V8865" s="2"/>
      <c r="Y8865" t="str">
        <f t="shared" si="556"/>
        <v/>
      </c>
      <c r="AA8865">
        <f t="shared" si="557"/>
        <v>1</v>
      </c>
      <c r="AC8865" s="7"/>
      <c r="AD8865" t="s">
        <v>15528</v>
      </c>
      <c r="AE8865">
        <f t="shared" si="555"/>
        <v>0</v>
      </c>
      <c r="AG8865" s="2"/>
      <c r="AI8865" s="7"/>
    </row>
    <row r="8866" spans="1:49" ht="11" customHeight="1" outlineLevel="1" x14ac:dyDescent="0.25">
      <c r="A8866" t="s">
        <v>2582</v>
      </c>
      <c r="C8866" s="2" t="s">
        <v>12455</v>
      </c>
      <c r="D8866" s="2">
        <v>2832</v>
      </c>
      <c r="E8866" s="7">
        <v>2015</v>
      </c>
      <c r="F8866" s="5">
        <v>1</v>
      </c>
      <c r="H8866" s="5" t="s">
        <v>5398</v>
      </c>
      <c r="I8866" s="6" t="s">
        <v>15528</v>
      </c>
      <c r="J8866" s="6" t="s">
        <v>14013</v>
      </c>
      <c r="K8866" s="17">
        <v>3</v>
      </c>
      <c r="L8866" s="17" t="s">
        <v>20076</v>
      </c>
      <c r="M8866" s="9"/>
      <c r="N8866" s="9"/>
      <c r="O8866" s="21"/>
      <c r="Q8866" s="29"/>
      <c r="U8866" s="17"/>
      <c r="V8866" s="2"/>
      <c r="Y8866" t="str">
        <f t="shared" si="556"/>
        <v/>
      </c>
      <c r="AA8866" t="str">
        <f t="shared" si="557"/>
        <v/>
      </c>
      <c r="AC8866" s="7"/>
      <c r="AD8866" t="s">
        <v>15528</v>
      </c>
      <c r="AE8866">
        <f t="shared" si="555"/>
        <v>0</v>
      </c>
      <c r="AG8866" s="2"/>
      <c r="AI8866" s="7"/>
    </row>
    <row r="8867" spans="1:49" ht="11" customHeight="1" outlineLevel="1" x14ac:dyDescent="0.25">
      <c r="A8867" t="s">
        <v>2582</v>
      </c>
      <c r="C8867" s="2" t="s">
        <v>12455</v>
      </c>
      <c r="D8867" s="2" t="s">
        <v>18777</v>
      </c>
      <c r="E8867" s="7">
        <v>2015</v>
      </c>
      <c r="F8867" s="5" t="s">
        <v>14909</v>
      </c>
      <c r="H8867" s="5" t="s">
        <v>5398</v>
      </c>
      <c r="I8867" s="6" t="s">
        <v>15529</v>
      </c>
      <c r="J8867" s="6" t="s">
        <v>14013</v>
      </c>
      <c r="K8867" s="17">
        <v>1</v>
      </c>
      <c r="L8867" s="17" t="s">
        <v>7730</v>
      </c>
      <c r="M8867" s="9">
        <v>12</v>
      </c>
      <c r="N8867" s="9"/>
      <c r="O8867" s="21"/>
      <c r="Q8867" s="29"/>
      <c r="U8867" s="17"/>
      <c r="V8867" s="2"/>
      <c r="Y8867" t="str">
        <f t="shared" si="556"/>
        <v/>
      </c>
      <c r="AA8867">
        <f t="shared" si="557"/>
        <v>1</v>
      </c>
      <c r="AC8867" s="7"/>
      <c r="AD8867" t="s">
        <v>15529</v>
      </c>
      <c r="AE8867">
        <f t="shared" si="555"/>
        <v>0</v>
      </c>
      <c r="AG8867" s="2"/>
      <c r="AI8867" s="7"/>
    </row>
    <row r="8868" spans="1:49" ht="11" customHeight="1" outlineLevel="1" x14ac:dyDescent="0.25">
      <c r="A8868" t="s">
        <v>2582</v>
      </c>
      <c r="C8868" s="2" t="s">
        <v>12455</v>
      </c>
      <c r="D8868" s="2">
        <v>2843</v>
      </c>
      <c r="E8868" s="7">
        <v>2015</v>
      </c>
      <c r="F8868" s="5">
        <v>1</v>
      </c>
      <c r="H8868" s="5" t="s">
        <v>5398</v>
      </c>
      <c r="I8868" s="6" t="s">
        <v>15529</v>
      </c>
      <c r="J8868" s="6" t="s">
        <v>14013</v>
      </c>
      <c r="K8868" s="17">
        <v>1</v>
      </c>
      <c r="L8868" s="17" t="s">
        <v>20076</v>
      </c>
      <c r="M8868" s="9"/>
      <c r="N8868" s="9"/>
      <c r="O8868" s="21"/>
      <c r="Q8868" s="29"/>
      <c r="S8868">
        <v>1</v>
      </c>
      <c r="T8868">
        <v>1</v>
      </c>
      <c r="U8868" s="17"/>
      <c r="V8868" s="2"/>
      <c r="Y8868" t="str">
        <f t="shared" si="556"/>
        <v/>
      </c>
      <c r="AA8868" t="str">
        <f t="shared" si="557"/>
        <v/>
      </c>
      <c r="AC8868" s="7"/>
      <c r="AD8868" t="s">
        <v>15529</v>
      </c>
      <c r="AE8868">
        <f t="shared" si="555"/>
        <v>0</v>
      </c>
      <c r="AG8868" s="2"/>
      <c r="AI8868" s="7"/>
    </row>
    <row r="8869" spans="1:49" ht="11" customHeight="1" x14ac:dyDescent="0.25">
      <c r="A8869" s="4" t="s">
        <v>13288</v>
      </c>
      <c r="B8869" t="s">
        <v>17236</v>
      </c>
      <c r="C8869" s="2" t="s">
        <v>12521</v>
      </c>
      <c r="E8869" s="7"/>
      <c r="F8869" s="5"/>
      <c r="H8869" s="5"/>
      <c r="I8869" s="6"/>
      <c r="J8869" s="6"/>
      <c r="K8869" s="17"/>
      <c r="L8869" s="17"/>
      <c r="M8869" s="9"/>
      <c r="N8869" s="9">
        <f>SUM(M8870:M8875)</f>
        <v>12</v>
      </c>
      <c r="O8869" s="21">
        <v>3555</v>
      </c>
      <c r="P8869">
        <f>COUNTIF(L8870:L8875,"*")</f>
        <v>6</v>
      </c>
      <c r="Q8869" s="29">
        <f>P8869/O8869</f>
        <v>1.6877637130801688E-3</v>
      </c>
      <c r="R8869">
        <f>COUNTIF(L8870:L8875,"Y")+COUNTIF(L8870:L8875,"S")</f>
        <v>6</v>
      </c>
      <c r="U8869" s="17" t="s">
        <v>7730</v>
      </c>
      <c r="V8869" s="2"/>
      <c r="W8869" t="s">
        <v>18436</v>
      </c>
      <c r="Y8869" t="str">
        <f t="shared" si="556"/>
        <v/>
      </c>
      <c r="AA8869" t="str">
        <f t="shared" si="557"/>
        <v/>
      </c>
      <c r="AC8869" s="7"/>
      <c r="AF8869">
        <f>COUNTIF(AE8870:AE8875,"1")</f>
        <v>0</v>
      </c>
      <c r="AG8869" s="2"/>
      <c r="AI8869" s="7"/>
      <c r="AJ8869">
        <f>COUNTIF($K8870:$K8875,"1")-COUNTIFS($K8870:$K8875,"1",$L8870:$L8875,"V")</f>
        <v>0</v>
      </c>
      <c r="AK8869">
        <f>COUNTIFS($K8870:$K8875,"1",$L8870:$L8875,"Y")+COUNTIFS($K8870:$K8875,"1",$L8870:$L8875,"s")</f>
        <v>0</v>
      </c>
      <c r="AL8869">
        <f>COUNTIF($K8870:$K8875,"2")-COUNTIFS($K8870:$K8875,"2",$L8870:$L8875,"V")</f>
        <v>0</v>
      </c>
      <c r="AM8869">
        <f>COUNTIFS($K8870:$K8875,"2",$L8870:$L8875,"Y")+COUNTIFS($K8870:$K8875,"2",$L8870:$L8875,"s")</f>
        <v>0</v>
      </c>
      <c r="AN8869">
        <f>COUNTIF($K8870:$K8875,"3")-COUNTIFS($K8870:$K8875,"3",$L8870:$L8875,"V")</f>
        <v>0</v>
      </c>
      <c r="AO8869">
        <f>COUNTIFS($K8870:$K8875,"3",$L8870:$L8875,"Y")+COUNTIFS($K8870:$K8875,"3",$L8870:$L8875,"s")</f>
        <v>0</v>
      </c>
      <c r="AP8869">
        <f>COUNTIF($K8870:$K8875,"4")-COUNTIFS($K8870:$K8875,"4",$L8870:$L8875,"V")</f>
        <v>0</v>
      </c>
      <c r="AQ8869">
        <f>COUNTIFS($K8870:$K8875,"4",$L8870:$L8875,"Y")+COUNTIFS($K8870:$K8875,"4",$L8870:$L8875,"s")</f>
        <v>0</v>
      </c>
      <c r="AR8869">
        <f>COUNTIF($K8870:$K8875,"5")-COUNTIFS($K8870:$K8875,"5",$L8870:$L8875,"V")</f>
        <v>0</v>
      </c>
      <c r="AS8869">
        <f>COUNTIFS($K8870:$K8875,"5",$L8870:$L8875,"Y")+COUNTIFS($K8870:$K8875,"5",$L8870:$L8875,"s")</f>
        <v>0</v>
      </c>
      <c r="AT8869">
        <f>COUNTIF($K8870:$K8875,"6")-COUNTIFS($K8870:$K8875,"6",$L8870:$L8875,"V")</f>
        <v>0</v>
      </c>
      <c r="AU8869">
        <f>COUNTIFS($K8870:$K8875,"6",$L8870:$L8875,"Y")+COUNTIFS($K8870:$K8875,"6",$L8870:$L8875,"s")</f>
        <v>0</v>
      </c>
      <c r="AV8869">
        <f>COUNTIF($K8870:$K8875,"7")-COUNTIFS($K8870:$K8875,"7",$L8870:$L8875,"V")</f>
        <v>6</v>
      </c>
      <c r="AW8869">
        <f>COUNTIFS($K8870:$K8875,"7",$L8870:$L8875,"Y")+COUNTIFS($K8870:$K8875,"7",$L8870:$L8875,"s")</f>
        <v>6</v>
      </c>
    </row>
    <row r="8870" spans="1:49" ht="11" customHeight="1" outlineLevel="1" x14ac:dyDescent="0.25">
      <c r="A8870" t="s">
        <v>13278</v>
      </c>
      <c r="C8870" s="2" t="s">
        <v>12521</v>
      </c>
      <c r="D8870" s="2">
        <v>1975</v>
      </c>
      <c r="E8870" s="7">
        <v>1990</v>
      </c>
      <c r="F8870" s="5" t="s">
        <v>13279</v>
      </c>
      <c r="H8870" s="5" t="s">
        <v>5398</v>
      </c>
      <c r="I8870" s="6" t="s">
        <v>9765</v>
      </c>
      <c r="J8870" s="6" t="s">
        <v>13287</v>
      </c>
      <c r="K8870" s="17">
        <v>7</v>
      </c>
      <c r="L8870" s="17" t="s">
        <v>7730</v>
      </c>
      <c r="M8870" s="9">
        <v>2</v>
      </c>
      <c r="N8870" s="9"/>
      <c r="O8870" s="21"/>
      <c r="Q8870" s="29"/>
      <c r="U8870" s="17"/>
      <c r="V8870" s="2"/>
      <c r="Y8870" t="str">
        <f t="shared" si="556"/>
        <v/>
      </c>
      <c r="AA8870" t="str">
        <f t="shared" si="557"/>
        <v/>
      </c>
      <c r="AC8870" s="7"/>
      <c r="AD8870" t="s">
        <v>9765</v>
      </c>
      <c r="AE8870">
        <f t="shared" ref="AE8870:AE8875" si="558">COUNTIF(I8870,"*Fuji*")</f>
        <v>0</v>
      </c>
      <c r="AG8870" s="2"/>
      <c r="AI8870" s="7"/>
    </row>
    <row r="8871" spans="1:49" ht="11" customHeight="1" outlineLevel="1" x14ac:dyDescent="0.25">
      <c r="A8871" t="s">
        <v>13278</v>
      </c>
      <c r="C8871" s="2" t="s">
        <v>12521</v>
      </c>
      <c r="D8871" s="2">
        <v>1976</v>
      </c>
      <c r="E8871" s="7">
        <v>1990</v>
      </c>
      <c r="F8871" s="5" t="s">
        <v>13280</v>
      </c>
      <c r="H8871" s="5" t="s">
        <v>5398</v>
      </c>
      <c r="I8871" s="6" t="s">
        <v>13284</v>
      </c>
      <c r="J8871" s="6" t="s">
        <v>13287</v>
      </c>
      <c r="K8871" s="17">
        <v>7</v>
      </c>
      <c r="L8871" s="17" t="s">
        <v>7730</v>
      </c>
      <c r="M8871" s="9">
        <v>2</v>
      </c>
      <c r="N8871" s="9"/>
      <c r="O8871" s="21"/>
      <c r="Q8871" s="29"/>
      <c r="U8871" s="17"/>
      <c r="V8871" s="2"/>
      <c r="Y8871" t="str">
        <f t="shared" si="556"/>
        <v/>
      </c>
      <c r="AA8871" t="str">
        <f t="shared" si="557"/>
        <v/>
      </c>
      <c r="AC8871" s="7"/>
      <c r="AD8871" t="s">
        <v>13284</v>
      </c>
      <c r="AE8871">
        <f t="shared" si="558"/>
        <v>0</v>
      </c>
      <c r="AG8871" s="2"/>
      <c r="AI8871" s="7"/>
    </row>
    <row r="8872" spans="1:49" ht="11" customHeight="1" outlineLevel="1" x14ac:dyDescent="0.25">
      <c r="A8872" t="s">
        <v>13278</v>
      </c>
      <c r="C8872" s="2" t="s">
        <v>12521</v>
      </c>
      <c r="D8872" s="2">
        <v>1977</v>
      </c>
      <c r="E8872" s="7">
        <v>1990</v>
      </c>
      <c r="F8872" s="5" t="s">
        <v>13281</v>
      </c>
      <c r="H8872" s="5" t="s">
        <v>5398</v>
      </c>
      <c r="I8872" s="6" t="s">
        <v>13285</v>
      </c>
      <c r="J8872" s="6" t="s">
        <v>13287</v>
      </c>
      <c r="K8872" s="17">
        <v>7</v>
      </c>
      <c r="L8872" s="17" t="s">
        <v>7730</v>
      </c>
      <c r="M8872" s="9">
        <v>2</v>
      </c>
      <c r="N8872" s="9"/>
      <c r="O8872" s="21"/>
      <c r="Q8872" s="29"/>
      <c r="U8872" s="17"/>
      <c r="V8872" s="2"/>
      <c r="Y8872" t="str">
        <f t="shared" si="556"/>
        <v/>
      </c>
      <c r="AA8872" t="str">
        <f t="shared" si="557"/>
        <v/>
      </c>
      <c r="AC8872" s="7"/>
      <c r="AD8872" t="s">
        <v>13285</v>
      </c>
      <c r="AE8872">
        <f t="shared" si="558"/>
        <v>0</v>
      </c>
      <c r="AG8872" s="2"/>
      <c r="AI8872" s="7"/>
    </row>
    <row r="8873" spans="1:49" ht="11" customHeight="1" outlineLevel="1" x14ac:dyDescent="0.25">
      <c r="A8873" t="s">
        <v>13278</v>
      </c>
      <c r="C8873" s="2" t="s">
        <v>12521</v>
      </c>
      <c r="D8873" s="2">
        <v>1978</v>
      </c>
      <c r="E8873" s="7">
        <v>1990</v>
      </c>
      <c r="F8873" s="5" t="s">
        <v>4024</v>
      </c>
      <c r="H8873" s="5" t="s">
        <v>5398</v>
      </c>
      <c r="I8873" s="6" t="s">
        <v>13286</v>
      </c>
      <c r="J8873" s="6" t="s">
        <v>13287</v>
      </c>
      <c r="K8873" s="17">
        <v>7</v>
      </c>
      <c r="L8873" s="17" t="s">
        <v>7730</v>
      </c>
      <c r="M8873" s="9">
        <v>2</v>
      </c>
      <c r="N8873" s="9"/>
      <c r="O8873" s="21"/>
      <c r="Q8873" s="29"/>
      <c r="U8873" s="17"/>
      <c r="V8873" s="2"/>
      <c r="Y8873" t="str">
        <f t="shared" si="556"/>
        <v/>
      </c>
      <c r="AA8873" t="str">
        <f t="shared" si="557"/>
        <v/>
      </c>
      <c r="AC8873" s="7"/>
      <c r="AD8873" t="s">
        <v>13286</v>
      </c>
      <c r="AE8873">
        <f t="shared" si="558"/>
        <v>0</v>
      </c>
      <c r="AG8873" s="2"/>
      <c r="AI8873" s="7"/>
    </row>
    <row r="8874" spans="1:49" ht="11" customHeight="1" outlineLevel="1" x14ac:dyDescent="0.25">
      <c r="A8874" t="s">
        <v>13278</v>
      </c>
      <c r="C8874" s="2" t="s">
        <v>12521</v>
      </c>
      <c r="D8874" s="2">
        <v>1979</v>
      </c>
      <c r="E8874" s="7">
        <v>1990</v>
      </c>
      <c r="F8874" s="5" t="s">
        <v>13282</v>
      </c>
      <c r="H8874" s="5" t="s">
        <v>5398</v>
      </c>
      <c r="I8874" s="6" t="s">
        <v>9426</v>
      </c>
      <c r="J8874" s="6" t="s">
        <v>13287</v>
      </c>
      <c r="K8874" s="17">
        <v>7</v>
      </c>
      <c r="L8874" s="17" t="s">
        <v>7730</v>
      </c>
      <c r="M8874" s="9">
        <v>2</v>
      </c>
      <c r="N8874" s="9"/>
      <c r="O8874" s="21"/>
      <c r="Q8874" s="29"/>
      <c r="U8874" s="17"/>
      <c r="V8874" s="2"/>
      <c r="Y8874" t="str">
        <f t="shared" si="556"/>
        <v/>
      </c>
      <c r="AA8874" t="str">
        <f t="shared" si="557"/>
        <v/>
      </c>
      <c r="AC8874" s="7"/>
      <c r="AD8874" t="s">
        <v>9426</v>
      </c>
      <c r="AE8874">
        <f t="shared" si="558"/>
        <v>0</v>
      </c>
      <c r="AG8874" s="2"/>
      <c r="AI8874" s="7"/>
    </row>
    <row r="8875" spans="1:49" ht="11" customHeight="1" outlineLevel="1" x14ac:dyDescent="0.25">
      <c r="A8875" t="s">
        <v>13278</v>
      </c>
      <c r="C8875" s="2" t="s">
        <v>12521</v>
      </c>
      <c r="D8875" s="2">
        <v>1980</v>
      </c>
      <c r="E8875" s="7">
        <v>1990</v>
      </c>
      <c r="F8875" s="5" t="s">
        <v>13283</v>
      </c>
      <c r="H8875" s="5" t="s">
        <v>5398</v>
      </c>
      <c r="I8875" s="6" t="s">
        <v>8352</v>
      </c>
      <c r="J8875" s="6" t="s">
        <v>13287</v>
      </c>
      <c r="K8875" s="17">
        <v>7</v>
      </c>
      <c r="L8875" s="17" t="s">
        <v>7730</v>
      </c>
      <c r="M8875" s="9">
        <v>2</v>
      </c>
      <c r="N8875" s="9"/>
      <c r="O8875" s="21"/>
      <c r="Q8875" s="29"/>
      <c r="U8875" s="17"/>
      <c r="V8875" s="2"/>
      <c r="Y8875" t="str">
        <f t="shared" si="556"/>
        <v/>
      </c>
      <c r="AA8875" t="str">
        <f t="shared" si="557"/>
        <v/>
      </c>
      <c r="AC8875" s="7"/>
      <c r="AD8875" t="s">
        <v>8352</v>
      </c>
      <c r="AE8875">
        <f t="shared" si="558"/>
        <v>0</v>
      </c>
      <c r="AG8875" s="2"/>
      <c r="AI8875" s="7"/>
    </row>
    <row r="8876" spans="1:49" ht="11" customHeight="1" x14ac:dyDescent="0.25">
      <c r="A8876" s="4" t="s">
        <v>14545</v>
      </c>
      <c r="B8876" t="s">
        <v>14546</v>
      </c>
      <c r="C8876" s="2" t="s">
        <v>12953</v>
      </c>
      <c r="E8876" s="7"/>
      <c r="F8876" s="5"/>
      <c r="H8876" s="5"/>
      <c r="I8876" s="6"/>
      <c r="J8876" s="6"/>
      <c r="K8876" s="17"/>
      <c r="L8876" s="17"/>
      <c r="M8876" s="9"/>
      <c r="N8876" s="9">
        <f>SUM(M8877:M8888)</f>
        <v>38.700000000000003</v>
      </c>
      <c r="O8876" s="21">
        <v>4152</v>
      </c>
      <c r="P8876">
        <f>COUNTIF(L8877:L8888,"*")</f>
        <v>12</v>
      </c>
      <c r="Q8876" s="29">
        <f>P8876/O8876</f>
        <v>2.8901734104046241E-3</v>
      </c>
      <c r="R8876">
        <f>COUNTIF(L8877:L8888,"Y")+COUNTIF(L8877:L8888,"S")</f>
        <v>12</v>
      </c>
      <c r="U8876" s="17" t="s">
        <v>7730</v>
      </c>
      <c r="V8876" s="2"/>
      <c r="W8876" t="s">
        <v>18437</v>
      </c>
      <c r="Y8876" t="str">
        <f t="shared" si="556"/>
        <v/>
      </c>
      <c r="AA8876" t="str">
        <f t="shared" si="557"/>
        <v/>
      </c>
      <c r="AC8876" s="7"/>
      <c r="AF8876">
        <f>COUNTIF(AE8877:AE8888,"1")</f>
        <v>7</v>
      </c>
      <c r="AG8876" s="2"/>
      <c r="AI8876" s="7"/>
      <c r="AJ8876">
        <f>COUNTIF($K8877:$K8888,"1")-COUNTIFS($K8877:$K8888,"1",$L8877:$L8888,"V")</f>
        <v>10</v>
      </c>
      <c r="AK8876">
        <f>COUNTIFS($K8877:$K8888,"1",$L8877:$L8888,"Y")+COUNTIFS($K8877:$K8888,"1",$L8877:$L8888,"s")</f>
        <v>10</v>
      </c>
      <c r="AL8876">
        <f>COUNTIF($K8877:$K8888,"2")-COUNTIFS($K8877:$K8888,"2",$L8877:$L8888,"V")</f>
        <v>1</v>
      </c>
      <c r="AM8876">
        <f>COUNTIFS($K8877:$K8888,"2",$L8877:$L8888,"Y")+COUNTIFS($K8877:$K8888,"2",$L8877:$L8888,"s")</f>
        <v>1</v>
      </c>
      <c r="AN8876">
        <f>COUNTIF($K8877:$K8888,"3")-COUNTIFS($K8877:$K8888,"3",$L8877:$L8888,"V")</f>
        <v>1</v>
      </c>
      <c r="AO8876">
        <f>COUNTIFS($K8877:$K8888,"3",$L8877:$L8888,"Y")+COUNTIFS($K8877:$K8888,"3",$L8877:$L8888,"s")</f>
        <v>1</v>
      </c>
      <c r="AP8876">
        <f>COUNTIF($K8877:$K8888,"4")-COUNTIFS($K8877:$K8888,"4",$L8877:$L8888,"V")</f>
        <v>0</v>
      </c>
      <c r="AQ8876">
        <f>COUNTIFS($K8877:$K8888,"4",$L8877:$L8888,"Y")+COUNTIFS($K8877:$K8888,"4",$L8877:$L8888,"s")</f>
        <v>0</v>
      </c>
      <c r="AR8876">
        <f>COUNTIF($K8877:$K8888,"5")-COUNTIFS($K8877:$K8888,"5",$L8877:$L8888,"V")</f>
        <v>0</v>
      </c>
      <c r="AS8876">
        <f>COUNTIFS($K8877:$K8888,"5",$L8877:$L8888,"Y")+COUNTIFS($K8877:$K8888,"5",$L8877:$L8888,"s")</f>
        <v>0</v>
      </c>
      <c r="AT8876">
        <f>COUNTIF($K8877:$K8888,"6")-COUNTIFS($K8877:$K8888,"6",$L8877:$L8888,"V")</f>
        <v>0</v>
      </c>
      <c r="AU8876">
        <f>COUNTIFS($K8877:$K8888,"6",$L8877:$L8888,"Y")+COUNTIFS($K8877:$K8888,"6",$L8877:$L8888,"s")</f>
        <v>0</v>
      </c>
      <c r="AV8876">
        <f>COUNTIF($K8877:$K8888,"7")-COUNTIFS($K8877:$K8888,"7",$L8877:$L8888,"V")</f>
        <v>0</v>
      </c>
      <c r="AW8876">
        <f>COUNTIFS($K8877:$K8888,"7",$L8877:$L8888,"Y")+COUNTIFS($K8877:$K8888,"7",$L8877:$L8888,"s")</f>
        <v>0</v>
      </c>
    </row>
    <row r="8877" spans="1:49" ht="11" customHeight="1" outlineLevel="1" x14ac:dyDescent="0.25">
      <c r="A8877" t="s">
        <v>2747</v>
      </c>
      <c r="C8877" s="2" t="s">
        <v>12953</v>
      </c>
      <c r="D8877" s="2">
        <v>882</v>
      </c>
      <c r="E8877" s="7">
        <v>1974</v>
      </c>
      <c r="F8877" s="5" t="s">
        <v>550</v>
      </c>
      <c r="H8877" s="5" t="s">
        <v>5398</v>
      </c>
      <c r="I8877" s="6" t="s">
        <v>16276</v>
      </c>
      <c r="J8877" s="6" t="s">
        <v>14531</v>
      </c>
      <c r="K8877" s="17">
        <v>1</v>
      </c>
      <c r="L8877" s="17" t="s">
        <v>7730</v>
      </c>
      <c r="M8877" s="9">
        <v>2.2000000000000002</v>
      </c>
      <c r="N8877" s="9"/>
      <c r="O8877" s="21"/>
      <c r="Q8877" s="29"/>
      <c r="U8877" s="17"/>
      <c r="V8877" s="2">
        <v>798</v>
      </c>
      <c r="Y8877" t="str">
        <f t="shared" si="556"/>
        <v/>
      </c>
      <c r="AA8877" t="str">
        <f t="shared" si="557"/>
        <v/>
      </c>
      <c r="AC8877" s="7"/>
      <c r="AD8877" t="s">
        <v>16276</v>
      </c>
      <c r="AE8877">
        <f t="shared" ref="AE8877:AE8888" si="559">COUNTIF(I8877,"*Fuji*")</f>
        <v>0</v>
      </c>
      <c r="AG8877" s="2"/>
      <c r="AH8877" t="s">
        <v>4982</v>
      </c>
      <c r="AI8877" s="7" t="s">
        <v>4610</v>
      </c>
    </row>
    <row r="8878" spans="1:49" ht="11" customHeight="1" outlineLevel="1" x14ac:dyDescent="0.25">
      <c r="A8878" t="s">
        <v>2747</v>
      </c>
      <c r="C8878" s="2" t="s">
        <v>12953</v>
      </c>
      <c r="D8878" s="2">
        <v>462</v>
      </c>
      <c r="E8878" s="7">
        <v>1967</v>
      </c>
      <c r="F8878" s="5" t="s">
        <v>14207</v>
      </c>
      <c r="H8878" s="5" t="s">
        <v>5398</v>
      </c>
      <c r="I8878" s="6" t="s">
        <v>9895</v>
      </c>
      <c r="J8878" s="6" t="s">
        <v>8499</v>
      </c>
      <c r="K8878" s="17">
        <v>3</v>
      </c>
      <c r="L8878" s="17" t="s">
        <v>7730</v>
      </c>
      <c r="M8878" s="9">
        <v>0.4</v>
      </c>
      <c r="N8878" s="9"/>
      <c r="O8878" s="21"/>
      <c r="Q8878" s="29"/>
      <c r="U8878" s="17"/>
      <c r="V8878" s="2"/>
      <c r="Y8878" t="str">
        <f t="shared" si="556"/>
        <v/>
      </c>
      <c r="AA8878" t="str">
        <f t="shared" si="557"/>
        <v/>
      </c>
      <c r="AC8878" s="7"/>
      <c r="AD8878" t="s">
        <v>9895</v>
      </c>
      <c r="AE8878">
        <f t="shared" si="559"/>
        <v>0</v>
      </c>
      <c r="AG8878" s="2">
        <v>1</v>
      </c>
      <c r="AI8878" s="7"/>
    </row>
    <row r="8879" spans="1:49" ht="11" customHeight="1" outlineLevel="1" x14ac:dyDescent="0.25">
      <c r="A8879" t="s">
        <v>2747</v>
      </c>
      <c r="C8879" s="2" t="s">
        <v>12953</v>
      </c>
      <c r="D8879" s="2">
        <v>655</v>
      </c>
      <c r="E8879" s="7">
        <v>1971</v>
      </c>
      <c r="F8879" s="5" t="s">
        <v>11192</v>
      </c>
      <c r="H8879" s="5" t="s">
        <v>5398</v>
      </c>
      <c r="I8879" s="6" t="s">
        <v>15723</v>
      </c>
      <c r="J8879" s="6" t="s">
        <v>16275</v>
      </c>
      <c r="K8879" s="17">
        <v>1</v>
      </c>
      <c r="L8879" s="17" t="s">
        <v>7730</v>
      </c>
      <c r="M8879" s="9">
        <v>2</v>
      </c>
      <c r="N8879" s="9"/>
      <c r="O8879" s="21"/>
      <c r="Q8879" s="29"/>
      <c r="T8879">
        <v>1</v>
      </c>
      <c r="U8879" s="17"/>
      <c r="V8879" s="2"/>
      <c r="Y8879" t="str">
        <f t="shared" si="556"/>
        <v/>
      </c>
      <c r="AA8879" t="str">
        <f t="shared" si="557"/>
        <v/>
      </c>
      <c r="AC8879" s="7"/>
      <c r="AD8879" t="s">
        <v>15723</v>
      </c>
      <c r="AE8879">
        <f t="shared" si="559"/>
        <v>1</v>
      </c>
      <c r="AG8879" s="2"/>
      <c r="AI8879" s="7"/>
    </row>
    <row r="8880" spans="1:49" ht="11" customHeight="1" outlineLevel="1" x14ac:dyDescent="0.25">
      <c r="A8880" t="s">
        <v>2747</v>
      </c>
      <c r="C8880" s="2" t="s">
        <v>12953</v>
      </c>
      <c r="D8880" s="2">
        <v>883</v>
      </c>
      <c r="E8880" s="7">
        <v>1974</v>
      </c>
      <c r="F8880" s="5" t="s">
        <v>551</v>
      </c>
      <c r="H8880" s="5" t="s">
        <v>5398</v>
      </c>
      <c r="I8880" s="6" t="s">
        <v>16280</v>
      </c>
      <c r="J8880" s="6" t="s">
        <v>14531</v>
      </c>
      <c r="K8880" s="17">
        <v>2</v>
      </c>
      <c r="L8880" s="17" t="s">
        <v>7730</v>
      </c>
      <c r="M8880" s="9">
        <v>0.4</v>
      </c>
      <c r="N8880" s="9"/>
      <c r="O8880" s="21"/>
      <c r="Q8880" s="29"/>
      <c r="U8880" s="17"/>
      <c r="V8880" s="2">
        <v>799</v>
      </c>
      <c r="Y8880" t="str">
        <f t="shared" si="556"/>
        <v/>
      </c>
      <c r="AA8880" t="str">
        <f t="shared" si="557"/>
        <v/>
      </c>
      <c r="AC8880" s="7"/>
      <c r="AD8880" t="s">
        <v>16280</v>
      </c>
      <c r="AE8880">
        <f t="shared" si="559"/>
        <v>0</v>
      </c>
      <c r="AG8880" s="2"/>
      <c r="AH8880" t="s">
        <v>4982</v>
      </c>
      <c r="AI8880" s="7" t="s">
        <v>4610</v>
      </c>
    </row>
    <row r="8881" spans="1:49" ht="11" customHeight="1" outlineLevel="1" x14ac:dyDescent="0.25">
      <c r="A8881" t="s">
        <v>2747</v>
      </c>
      <c r="C8881" s="2" t="s">
        <v>12953</v>
      </c>
      <c r="D8881" s="2">
        <v>2253</v>
      </c>
      <c r="E8881" s="7">
        <v>1991</v>
      </c>
      <c r="F8881" s="5" t="s">
        <v>14533</v>
      </c>
      <c r="H8881" s="5" t="s">
        <v>5398</v>
      </c>
      <c r="I8881" s="6" t="s">
        <v>16278</v>
      </c>
      <c r="J8881" s="6" t="s">
        <v>14532</v>
      </c>
      <c r="K8881" s="17">
        <v>1</v>
      </c>
      <c r="L8881" s="17" t="s">
        <v>7730</v>
      </c>
      <c r="M8881" s="9">
        <v>7</v>
      </c>
      <c r="N8881" s="9"/>
      <c r="O8881" s="21"/>
      <c r="Q8881" s="29"/>
      <c r="U8881" s="17"/>
      <c r="V8881" s="2">
        <v>1963</v>
      </c>
      <c r="Y8881" t="str">
        <f t="shared" si="556"/>
        <v/>
      </c>
      <c r="AA8881">
        <f t="shared" si="557"/>
        <v>1</v>
      </c>
      <c r="AC8881" s="7"/>
      <c r="AD8881" t="s">
        <v>16278</v>
      </c>
      <c r="AE8881">
        <f t="shared" si="559"/>
        <v>1</v>
      </c>
      <c r="AG8881" s="2"/>
      <c r="AH8881" t="s">
        <v>4921</v>
      </c>
      <c r="AI8881" s="7" t="s">
        <v>4922</v>
      </c>
    </row>
    <row r="8882" spans="1:49" ht="11" customHeight="1" outlineLevel="1" x14ac:dyDescent="0.25">
      <c r="A8882" t="s">
        <v>2747</v>
      </c>
      <c r="C8882" s="2" t="s">
        <v>12953</v>
      </c>
      <c r="D8882" s="2">
        <v>2290</v>
      </c>
      <c r="E8882" s="7">
        <v>1991</v>
      </c>
      <c r="F8882" s="5" t="s">
        <v>3421</v>
      </c>
      <c r="H8882" s="5" t="s">
        <v>5398</v>
      </c>
      <c r="I8882" s="6" t="s">
        <v>16279</v>
      </c>
      <c r="J8882" s="6" t="s">
        <v>14534</v>
      </c>
      <c r="K8882" s="17">
        <v>1</v>
      </c>
      <c r="L8882" s="17" t="s">
        <v>7730</v>
      </c>
      <c r="M8882" s="9">
        <v>1.5</v>
      </c>
      <c r="N8882" s="9"/>
      <c r="O8882" s="21"/>
      <c r="Q8882" s="29"/>
      <c r="U8882" s="17"/>
      <c r="V8882" s="2">
        <v>1999</v>
      </c>
      <c r="Y8882" t="str">
        <f t="shared" si="556"/>
        <v/>
      </c>
      <c r="AA8882" t="str">
        <f t="shared" si="557"/>
        <v/>
      </c>
      <c r="AC8882" s="7"/>
      <c r="AD8882" t="s">
        <v>16279</v>
      </c>
      <c r="AE8882">
        <f t="shared" si="559"/>
        <v>0</v>
      </c>
      <c r="AG8882" s="2"/>
      <c r="AH8882" t="s">
        <v>6214</v>
      </c>
      <c r="AI8882" s="7" t="s">
        <v>4610</v>
      </c>
    </row>
    <row r="8883" spans="1:49" ht="11" customHeight="1" outlineLevel="1" x14ac:dyDescent="0.25">
      <c r="A8883" t="s">
        <v>2747</v>
      </c>
      <c r="C8883" s="2" t="s">
        <v>12953</v>
      </c>
      <c r="D8883" s="2">
        <v>2703</v>
      </c>
      <c r="E8883" s="7">
        <v>1997</v>
      </c>
      <c r="F8883" s="5" t="s">
        <v>16277</v>
      </c>
      <c r="H8883" s="5" t="s">
        <v>5398</v>
      </c>
      <c r="I8883" s="6" t="s">
        <v>5399</v>
      </c>
      <c r="J8883" s="6" t="s">
        <v>8514</v>
      </c>
      <c r="K8883" s="17">
        <v>1</v>
      </c>
      <c r="L8883" s="17" t="s">
        <v>7730</v>
      </c>
      <c r="M8883" s="9">
        <v>4</v>
      </c>
      <c r="N8883" s="9"/>
      <c r="O8883" s="21"/>
      <c r="Q8883" s="29"/>
      <c r="U8883" s="17"/>
      <c r="V8883" s="2" t="s">
        <v>1805</v>
      </c>
      <c r="Y8883" t="str">
        <f t="shared" si="556"/>
        <v/>
      </c>
      <c r="AA8883">
        <f t="shared" si="557"/>
        <v>1</v>
      </c>
      <c r="AC8883" s="7"/>
      <c r="AD8883" t="s">
        <v>5399</v>
      </c>
      <c r="AE8883">
        <f t="shared" si="559"/>
        <v>1</v>
      </c>
      <c r="AG8883" s="2"/>
      <c r="AH8883" t="s">
        <v>4921</v>
      </c>
      <c r="AI8883" s="7" t="s">
        <v>4922</v>
      </c>
    </row>
    <row r="8884" spans="1:49" ht="11" customHeight="1" outlineLevel="1" x14ac:dyDescent="0.25">
      <c r="A8884" t="s">
        <v>2747</v>
      </c>
      <c r="C8884" s="2" t="s">
        <v>12953</v>
      </c>
      <c r="D8884" s="2">
        <v>3422</v>
      </c>
      <c r="E8884" s="7">
        <v>2002</v>
      </c>
      <c r="F8884" s="5" t="s">
        <v>14540</v>
      </c>
      <c r="H8884" s="5" t="s">
        <v>5398</v>
      </c>
      <c r="I8884" s="6" t="s">
        <v>16281</v>
      </c>
      <c r="J8884" s="6" t="s">
        <v>14539</v>
      </c>
      <c r="K8884" s="17">
        <v>1</v>
      </c>
      <c r="L8884" s="17" t="s">
        <v>7730</v>
      </c>
      <c r="M8884" s="9">
        <v>3</v>
      </c>
      <c r="N8884" s="9"/>
      <c r="O8884" s="21"/>
      <c r="Q8884" s="29"/>
      <c r="S8884">
        <v>1</v>
      </c>
      <c r="T8884">
        <v>1</v>
      </c>
      <c r="U8884" s="17"/>
      <c r="V8884" s="2"/>
      <c r="Y8884" t="str">
        <f t="shared" si="556"/>
        <v/>
      </c>
      <c r="AA8884" t="str">
        <f t="shared" si="557"/>
        <v/>
      </c>
      <c r="AC8884" s="7"/>
      <c r="AD8884" t="s">
        <v>16281</v>
      </c>
      <c r="AE8884">
        <f t="shared" si="559"/>
        <v>1</v>
      </c>
      <c r="AG8884" s="2"/>
      <c r="AI8884" s="7"/>
    </row>
    <row r="8885" spans="1:49" ht="11" customHeight="1" outlineLevel="1" x14ac:dyDescent="0.25">
      <c r="A8885" t="s">
        <v>2747</v>
      </c>
      <c r="C8885" s="2" t="s">
        <v>12953</v>
      </c>
      <c r="D8885" s="2">
        <v>3423</v>
      </c>
      <c r="E8885" s="7">
        <v>2002</v>
      </c>
      <c r="F8885" s="5" t="s">
        <v>14541</v>
      </c>
      <c r="H8885" s="5" t="s">
        <v>5398</v>
      </c>
      <c r="I8885" s="6" t="s">
        <v>16282</v>
      </c>
      <c r="J8885" s="6" t="s">
        <v>14539</v>
      </c>
      <c r="K8885" s="17">
        <v>1</v>
      </c>
      <c r="L8885" s="17" t="s">
        <v>7730</v>
      </c>
      <c r="M8885" s="9">
        <v>3</v>
      </c>
      <c r="N8885" s="9"/>
      <c r="O8885" s="21"/>
      <c r="Q8885" s="29"/>
      <c r="S8885">
        <v>1</v>
      </c>
      <c r="T8885">
        <v>1</v>
      </c>
      <c r="U8885" s="17"/>
      <c r="V8885" s="2"/>
      <c r="Y8885" t="str">
        <f t="shared" si="556"/>
        <v/>
      </c>
      <c r="AA8885" t="str">
        <f t="shared" si="557"/>
        <v/>
      </c>
      <c r="AC8885" s="7"/>
      <c r="AD8885" t="s">
        <v>16282</v>
      </c>
      <c r="AE8885">
        <f t="shared" si="559"/>
        <v>1</v>
      </c>
      <c r="AG8885" s="2"/>
      <c r="AI8885" s="7"/>
    </row>
    <row r="8886" spans="1:49" ht="11" customHeight="1" outlineLevel="1" x14ac:dyDescent="0.25">
      <c r="A8886" t="s">
        <v>2747</v>
      </c>
      <c r="C8886" s="2" t="s">
        <v>12953</v>
      </c>
      <c r="D8886" s="2">
        <v>3639</v>
      </c>
      <c r="E8886" s="7">
        <v>2007</v>
      </c>
      <c r="F8886" s="5" t="s">
        <v>14536</v>
      </c>
      <c r="H8886" s="5" t="s">
        <v>5398</v>
      </c>
      <c r="I8886" s="6" t="s">
        <v>5399</v>
      </c>
      <c r="J8886" s="6" t="s">
        <v>14538</v>
      </c>
      <c r="K8886" s="17">
        <v>1</v>
      </c>
      <c r="L8886" s="17" t="s">
        <v>20076</v>
      </c>
      <c r="M8886" s="9"/>
      <c r="N8886" s="9"/>
      <c r="O8886" s="21"/>
      <c r="Q8886" s="29"/>
      <c r="U8886" s="17"/>
      <c r="V8886" s="2"/>
      <c r="Y8886" t="str">
        <f t="shared" si="556"/>
        <v/>
      </c>
      <c r="AA8886" t="str">
        <f t="shared" si="557"/>
        <v/>
      </c>
      <c r="AC8886" s="7"/>
      <c r="AD8886" t="s">
        <v>5399</v>
      </c>
      <c r="AE8886">
        <f t="shared" si="559"/>
        <v>1</v>
      </c>
      <c r="AG8886" s="2"/>
      <c r="AI8886" s="7"/>
    </row>
    <row r="8887" spans="1:49" ht="11" customHeight="1" outlineLevel="1" x14ac:dyDescent="0.25">
      <c r="A8887" t="s">
        <v>2747</v>
      </c>
      <c r="C8887" s="2" t="s">
        <v>12953</v>
      </c>
      <c r="D8887" s="2" t="s">
        <v>14535</v>
      </c>
      <c r="E8887" s="7">
        <v>2007</v>
      </c>
      <c r="F8887" s="5" t="s">
        <v>14537</v>
      </c>
      <c r="H8887" s="5" t="s">
        <v>5398</v>
      </c>
      <c r="I8887" s="6" t="s">
        <v>5399</v>
      </c>
      <c r="J8887" s="6" t="s">
        <v>14538</v>
      </c>
      <c r="K8887" s="17">
        <v>1</v>
      </c>
      <c r="L8887" s="17" t="s">
        <v>7730</v>
      </c>
      <c r="M8887" s="9">
        <v>5.2</v>
      </c>
      <c r="N8887" s="9"/>
      <c r="O8887" s="21"/>
      <c r="Q8887" s="29"/>
      <c r="U8887" s="17"/>
      <c r="V8887" s="2"/>
      <c r="Y8887" t="str">
        <f t="shared" si="556"/>
        <v/>
      </c>
      <c r="AA8887">
        <f t="shared" si="557"/>
        <v>1</v>
      </c>
      <c r="AC8887" s="7"/>
      <c r="AD8887" t="s">
        <v>5399</v>
      </c>
      <c r="AE8887">
        <f t="shared" si="559"/>
        <v>1</v>
      </c>
      <c r="AG8887" s="2"/>
      <c r="AI8887" s="7"/>
    </row>
    <row r="8888" spans="1:49" ht="11" customHeight="1" outlineLevel="1" x14ac:dyDescent="0.25">
      <c r="A8888" t="s">
        <v>2747</v>
      </c>
      <c r="C8888" s="2" t="s">
        <v>12953</v>
      </c>
      <c r="D8888" s="2" t="s">
        <v>14543</v>
      </c>
      <c r="E8888" s="7">
        <v>2019</v>
      </c>
      <c r="F8888" s="5" t="s">
        <v>14544</v>
      </c>
      <c r="H8888" s="5" t="s">
        <v>5398</v>
      </c>
      <c r="I8888" s="6" t="s">
        <v>5221</v>
      </c>
      <c r="J8888" s="6" t="s">
        <v>14542</v>
      </c>
      <c r="K8888" s="17">
        <v>1</v>
      </c>
      <c r="L8888" s="17" t="s">
        <v>7730</v>
      </c>
      <c r="M8888" s="9">
        <v>10</v>
      </c>
      <c r="N8888" s="9"/>
      <c r="O8888" s="21"/>
      <c r="Q8888" s="29"/>
      <c r="U8888" s="17"/>
      <c r="V8888" s="2"/>
      <c r="Y8888" t="str">
        <f t="shared" si="556"/>
        <v/>
      </c>
      <c r="AA8888">
        <f t="shared" si="557"/>
        <v>1</v>
      </c>
      <c r="AC8888" s="7"/>
      <c r="AD8888" t="s">
        <v>5221</v>
      </c>
      <c r="AE8888">
        <f t="shared" si="559"/>
        <v>0</v>
      </c>
      <c r="AG8888" s="2"/>
      <c r="AI8888" s="7"/>
    </row>
    <row r="8889" spans="1:49" ht="11" customHeight="1" x14ac:dyDescent="0.25">
      <c r="A8889" t="s">
        <v>17447</v>
      </c>
      <c r="B8889" t="s">
        <v>17448</v>
      </c>
      <c r="C8889" s="2" t="s">
        <v>12974</v>
      </c>
      <c r="E8889" s="7"/>
      <c r="F8889" s="5"/>
      <c r="H8889" s="5"/>
      <c r="I8889" s="6"/>
      <c r="J8889" s="6"/>
      <c r="K8889" s="17"/>
      <c r="L8889" s="17"/>
      <c r="M8889" s="9"/>
      <c r="N8889" s="9">
        <f>SUM(M8890:M9021)</f>
        <v>246.50000000000003</v>
      </c>
      <c r="O8889" s="21">
        <v>1956</v>
      </c>
      <c r="P8889">
        <f>COUNTIF(L8890:L9021,"*")</f>
        <v>132</v>
      </c>
      <c r="Q8889" s="29">
        <f>P8889/O8889</f>
        <v>6.7484662576687116E-2</v>
      </c>
      <c r="R8889">
        <f>COUNTIF(L8890:L9021,"Y")+COUNTIF(L8890:L9021,"S")</f>
        <v>98</v>
      </c>
      <c r="U8889" s="17" t="s">
        <v>7730</v>
      </c>
      <c r="V8889" s="2"/>
      <c r="W8889" t="s">
        <v>18438</v>
      </c>
      <c r="Y8889" t="str">
        <f t="shared" si="556"/>
        <v/>
      </c>
      <c r="AA8889" t="str">
        <f t="shared" si="557"/>
        <v/>
      </c>
      <c r="AC8889" s="7"/>
      <c r="AF8889">
        <f>COUNTIF(AE8890:AE9021,"1")</f>
        <v>0</v>
      </c>
      <c r="AG8889" s="2"/>
      <c r="AI8889" s="7"/>
      <c r="AJ8889">
        <f>COUNTIF($K8890:$K9021,"1")-COUNTIFS($K8890:$K9021,"1",$L8890:$L9021,"V")</f>
        <v>55</v>
      </c>
      <c r="AK8889">
        <f>COUNTIFS($K8890:$K9021,"1",$L8890:$L9021,"Y")+COUNTIFS($K8890:$K9021,"1",$L8890:$L9021,"s")</f>
        <v>47</v>
      </c>
      <c r="AL8889">
        <f>COUNTIF($K8890:$K9021,"2")-COUNTIFS($K8890:$K9021,"2",$L8890:$L9021,"V")</f>
        <v>1</v>
      </c>
      <c r="AM8889">
        <f>COUNTIFS($K8890:$K9021,"2",$L8890:$L9021,"Y")+COUNTIFS($K8890:$K9021,"2",$L8890:$L9021,"s")</f>
        <v>1</v>
      </c>
      <c r="AN8889">
        <f>COUNTIF($K8890:$K9021,"3")-COUNTIFS($K8890:$K9021,"3",$L8890:$L9021,"V")</f>
        <v>19</v>
      </c>
      <c r="AO8889">
        <f>COUNTIFS($K8890:$K9021,"3",$L8890:$L9021,"Y")+COUNTIFS($K8890:$K9021,"3",$L8890:$L9021,"s")</f>
        <v>9</v>
      </c>
      <c r="AP8889">
        <f>COUNTIF($K8890:$K9021,"4")-COUNTIFS($K8890:$K9021,"4",$L8890:$L9021,"V")</f>
        <v>6</v>
      </c>
      <c r="AQ8889">
        <f>COUNTIFS($K8890:$K9021,"4",$L8890:$L9021,"Y")+COUNTIFS($K8890:$K9021,"4",$L8890:$L9021,"s")</f>
        <v>6</v>
      </c>
      <c r="AR8889">
        <f>COUNTIF($K8890:$K9021,"5")-COUNTIFS($K8890:$K9021,"5",$L8890:$L9021,"V")</f>
        <v>21</v>
      </c>
      <c r="AS8889">
        <f>COUNTIFS($K8890:$K9021,"5",$L8890:$L9021,"Y")+COUNTIFS($K8890:$K9021,"5",$L8890:$L9021,"s")</f>
        <v>14</v>
      </c>
      <c r="AT8889">
        <f>COUNTIF($K8890:$K9021,"6")-COUNTIFS($K8890:$K9021,"6",$L8890:$L9021,"V")</f>
        <v>28</v>
      </c>
      <c r="AU8889">
        <f>COUNTIFS($K8890:$K9021,"6",$L8890:$L9021,"Y")+COUNTIFS($K8890:$K9021,"6",$L8890:$L9021,"s")</f>
        <v>21</v>
      </c>
      <c r="AV8889">
        <f>COUNTIF($K8890:$K9021,"7")-COUNTIFS($K8890:$K9021,"7",$L8890:$L9021,"V")</f>
        <v>2</v>
      </c>
      <c r="AW8889">
        <f>COUNTIFS($K8890:$K9021,"7",$L8890:$L9021,"Y")+COUNTIFS($K8890:$K9021,"7",$L8890:$L9021,"s")</f>
        <v>0</v>
      </c>
    </row>
    <row r="8890" spans="1:49" ht="11" customHeight="1" outlineLevel="1" x14ac:dyDescent="0.25">
      <c r="A8890" t="s">
        <v>5975</v>
      </c>
      <c r="C8890" s="2" t="s">
        <v>12974</v>
      </c>
      <c r="D8890" s="2">
        <v>76</v>
      </c>
      <c r="E8890" s="7">
        <v>1932</v>
      </c>
      <c r="F8890" s="5" t="s">
        <v>5976</v>
      </c>
      <c r="H8890" s="5" t="s">
        <v>130</v>
      </c>
      <c r="I8890" s="6" t="s">
        <v>5784</v>
      </c>
      <c r="J8890" s="6" t="s">
        <v>17372</v>
      </c>
      <c r="K8890" s="17">
        <v>1</v>
      </c>
      <c r="L8890" s="17" t="s">
        <v>7730</v>
      </c>
      <c r="M8890" s="9">
        <v>1.7</v>
      </c>
      <c r="N8890" s="9"/>
      <c r="O8890" s="21"/>
      <c r="Q8890" s="29"/>
      <c r="U8890" s="17"/>
      <c r="V8890" s="2">
        <v>75</v>
      </c>
      <c r="Y8890" t="str">
        <f t="shared" si="556"/>
        <v/>
      </c>
      <c r="AA8890" t="str">
        <f t="shared" si="557"/>
        <v/>
      </c>
      <c r="AC8890" s="7"/>
      <c r="AD8890" t="s">
        <v>5784</v>
      </c>
      <c r="AE8890">
        <f t="shared" ref="AE8890:AE8921" si="560">COUNTIF(I8890,"*Fuji*")</f>
        <v>0</v>
      </c>
      <c r="AG8890" s="2"/>
      <c r="AH8890" t="s">
        <v>5977</v>
      </c>
      <c r="AI8890" s="7" t="s">
        <v>4610</v>
      </c>
    </row>
    <row r="8891" spans="1:49" ht="11" customHeight="1" outlineLevel="1" x14ac:dyDescent="0.25">
      <c r="A8891" t="s">
        <v>5975</v>
      </c>
      <c r="C8891" s="2" t="s">
        <v>12974</v>
      </c>
      <c r="D8891" s="2">
        <v>77</v>
      </c>
      <c r="E8891" s="7">
        <v>1932</v>
      </c>
      <c r="F8891" s="5" t="s">
        <v>1099</v>
      </c>
      <c r="H8891" s="5" t="s">
        <v>3831</v>
      </c>
      <c r="I8891" s="6" t="s">
        <v>5784</v>
      </c>
      <c r="J8891" s="6" t="s">
        <v>17372</v>
      </c>
      <c r="K8891" s="17">
        <v>1</v>
      </c>
      <c r="L8891" s="17" t="s">
        <v>7730</v>
      </c>
      <c r="M8891" s="9">
        <v>4.2</v>
      </c>
      <c r="N8891" s="9"/>
      <c r="O8891" s="21"/>
      <c r="Q8891" s="29"/>
      <c r="T8891">
        <v>1</v>
      </c>
      <c r="U8891" s="17"/>
      <c r="V8891" s="2">
        <v>76</v>
      </c>
      <c r="Y8891" t="str">
        <f t="shared" si="556"/>
        <v/>
      </c>
      <c r="AA8891" t="str">
        <f t="shared" si="557"/>
        <v/>
      </c>
      <c r="AC8891" s="7"/>
      <c r="AD8891" t="s">
        <v>5784</v>
      </c>
      <c r="AE8891">
        <f t="shared" si="560"/>
        <v>0</v>
      </c>
      <c r="AG8891" s="2"/>
      <c r="AH8891" t="s">
        <v>5977</v>
      </c>
      <c r="AI8891" s="7" t="s">
        <v>4610</v>
      </c>
    </row>
    <row r="8892" spans="1:49" ht="11" customHeight="1" outlineLevel="1" x14ac:dyDescent="0.25">
      <c r="A8892" t="s">
        <v>5975</v>
      </c>
      <c r="C8892" s="2" t="s">
        <v>12974</v>
      </c>
      <c r="D8892" s="2">
        <v>78</v>
      </c>
      <c r="E8892" s="7">
        <v>1932</v>
      </c>
      <c r="F8892" s="5" t="s">
        <v>5978</v>
      </c>
      <c r="H8892" s="5" t="s">
        <v>813</v>
      </c>
      <c r="I8892" s="6" t="s">
        <v>5784</v>
      </c>
      <c r="J8892" s="6" t="s">
        <v>17372</v>
      </c>
      <c r="K8892" s="17">
        <v>1</v>
      </c>
      <c r="L8892" s="17" t="s">
        <v>7732</v>
      </c>
      <c r="M8892" s="9"/>
      <c r="N8892" s="9"/>
      <c r="O8892" s="21"/>
      <c r="Q8892" s="29"/>
      <c r="U8892" s="17"/>
      <c r="V8892" s="2">
        <v>77</v>
      </c>
      <c r="Y8892" t="str">
        <f t="shared" si="556"/>
        <v/>
      </c>
      <c r="AA8892" t="str">
        <f t="shared" si="557"/>
        <v/>
      </c>
      <c r="AC8892" s="7"/>
      <c r="AD8892" t="s">
        <v>5784</v>
      </c>
      <c r="AE8892">
        <f t="shared" si="560"/>
        <v>0</v>
      </c>
      <c r="AG8892" s="2"/>
      <c r="AH8892" t="s">
        <v>5977</v>
      </c>
      <c r="AI8892" s="7" t="s">
        <v>4922</v>
      </c>
    </row>
    <row r="8893" spans="1:49" ht="11" customHeight="1" outlineLevel="1" x14ac:dyDescent="0.25">
      <c r="A8893" t="s">
        <v>5975</v>
      </c>
      <c r="C8893" s="2" t="s">
        <v>12974</v>
      </c>
      <c r="D8893" s="2">
        <v>79</v>
      </c>
      <c r="E8893" s="7">
        <v>1932</v>
      </c>
      <c r="F8893" s="5" t="s">
        <v>637</v>
      </c>
      <c r="H8893" s="5" t="s">
        <v>4522</v>
      </c>
      <c r="I8893" s="6" t="s">
        <v>5784</v>
      </c>
      <c r="J8893" s="6" t="s">
        <v>17372</v>
      </c>
      <c r="K8893" s="17">
        <v>1</v>
      </c>
      <c r="L8893" s="17" t="s">
        <v>7732</v>
      </c>
      <c r="M8893" s="9"/>
      <c r="N8893" s="9"/>
      <c r="O8893" s="21"/>
      <c r="Q8893" s="29"/>
      <c r="U8893" s="17"/>
      <c r="V8893" s="2">
        <v>78</v>
      </c>
      <c r="Y8893" t="str">
        <f t="shared" si="556"/>
        <v/>
      </c>
      <c r="AA8893" t="str">
        <f t="shared" si="557"/>
        <v/>
      </c>
      <c r="AC8893" s="7"/>
      <c r="AD8893" t="s">
        <v>5784</v>
      </c>
      <c r="AE8893">
        <f t="shared" si="560"/>
        <v>0</v>
      </c>
      <c r="AG8893" s="2"/>
      <c r="AH8893" t="s">
        <v>5977</v>
      </c>
      <c r="AI8893" s="7" t="s">
        <v>4922</v>
      </c>
    </row>
    <row r="8894" spans="1:49" ht="11" customHeight="1" outlineLevel="1" x14ac:dyDescent="0.25">
      <c r="A8894" t="s">
        <v>5975</v>
      </c>
      <c r="C8894" s="2" t="s">
        <v>12974</v>
      </c>
      <c r="D8894" s="2">
        <v>80</v>
      </c>
      <c r="E8894" s="7">
        <v>1932</v>
      </c>
      <c r="F8894" s="5" t="s">
        <v>773</v>
      </c>
      <c r="H8894" s="5" t="s">
        <v>2290</v>
      </c>
      <c r="I8894" s="6" t="s">
        <v>5784</v>
      </c>
      <c r="J8894" s="6" t="s">
        <v>17372</v>
      </c>
      <c r="K8894" s="17">
        <v>1</v>
      </c>
      <c r="L8894" s="17" t="s">
        <v>7732</v>
      </c>
      <c r="M8894" s="9"/>
      <c r="N8894" s="9"/>
      <c r="O8894" s="21"/>
      <c r="Q8894" s="29"/>
      <c r="U8894" s="17"/>
      <c r="V8894" s="2">
        <v>79</v>
      </c>
      <c r="Y8894" t="str">
        <f t="shared" si="556"/>
        <v/>
      </c>
      <c r="AA8894" t="str">
        <f t="shared" si="557"/>
        <v/>
      </c>
      <c r="AC8894" s="7"/>
      <c r="AD8894" t="s">
        <v>5784</v>
      </c>
      <c r="AE8894">
        <f t="shared" si="560"/>
        <v>0</v>
      </c>
      <c r="AG8894" s="2"/>
      <c r="AH8894" t="s">
        <v>5977</v>
      </c>
      <c r="AI8894" s="7" t="s">
        <v>4922</v>
      </c>
    </row>
    <row r="8895" spans="1:49" ht="11" customHeight="1" outlineLevel="1" x14ac:dyDescent="0.25">
      <c r="A8895" t="s">
        <v>5975</v>
      </c>
      <c r="C8895" s="2" t="s">
        <v>12974</v>
      </c>
      <c r="D8895" s="2">
        <v>81</v>
      </c>
      <c r="E8895" s="7">
        <v>1932</v>
      </c>
      <c r="F8895" s="5" t="s">
        <v>1104</v>
      </c>
      <c r="H8895" s="5" t="s">
        <v>5037</v>
      </c>
      <c r="I8895" s="6" t="s">
        <v>5784</v>
      </c>
      <c r="J8895" s="6" t="s">
        <v>17372</v>
      </c>
      <c r="K8895" s="17">
        <v>1</v>
      </c>
      <c r="L8895" s="17" t="s">
        <v>7732</v>
      </c>
      <c r="M8895" s="9"/>
      <c r="N8895" s="9"/>
      <c r="O8895" s="21"/>
      <c r="Q8895" s="29"/>
      <c r="U8895" s="17"/>
      <c r="V8895" s="2">
        <v>80</v>
      </c>
      <c r="Y8895" t="str">
        <f t="shared" si="556"/>
        <v/>
      </c>
      <c r="AA8895" t="str">
        <f t="shared" si="557"/>
        <v/>
      </c>
      <c r="AC8895" s="7"/>
      <c r="AD8895" t="s">
        <v>5784</v>
      </c>
      <c r="AE8895">
        <f t="shared" si="560"/>
        <v>0</v>
      </c>
      <c r="AG8895" s="2"/>
      <c r="AH8895" t="s">
        <v>5977</v>
      </c>
      <c r="AI8895" s="7" t="s">
        <v>4922</v>
      </c>
    </row>
    <row r="8896" spans="1:49" ht="11" customHeight="1" outlineLevel="1" x14ac:dyDescent="0.25">
      <c r="A8896" t="s">
        <v>5975</v>
      </c>
      <c r="C8896" s="2" t="s">
        <v>12974</v>
      </c>
      <c r="D8896" s="2">
        <v>82</v>
      </c>
      <c r="E8896" s="7">
        <v>1932</v>
      </c>
      <c r="F8896" s="5" t="s">
        <v>1107</v>
      </c>
      <c r="H8896" s="5" t="s">
        <v>1644</v>
      </c>
      <c r="I8896" s="6" t="s">
        <v>5784</v>
      </c>
      <c r="J8896" s="6" t="s">
        <v>17372</v>
      </c>
      <c r="K8896" s="17">
        <v>1</v>
      </c>
      <c r="L8896" s="17" t="s">
        <v>7732</v>
      </c>
      <c r="M8896" s="9"/>
      <c r="N8896" s="9"/>
      <c r="O8896" s="21"/>
      <c r="Q8896" s="29"/>
      <c r="U8896" s="17"/>
      <c r="V8896" s="2">
        <v>81</v>
      </c>
      <c r="Y8896" t="str">
        <f t="shared" si="556"/>
        <v/>
      </c>
      <c r="AA8896" t="str">
        <f t="shared" si="557"/>
        <v/>
      </c>
      <c r="AC8896" s="7"/>
      <c r="AD8896" t="s">
        <v>5784</v>
      </c>
      <c r="AE8896">
        <f t="shared" si="560"/>
        <v>0</v>
      </c>
      <c r="AG8896" s="2"/>
      <c r="AH8896" t="s">
        <v>5977</v>
      </c>
      <c r="AI8896" s="7" t="s">
        <v>4922</v>
      </c>
    </row>
    <row r="8897" spans="1:35" ht="11" customHeight="1" outlineLevel="1" x14ac:dyDescent="0.25">
      <c r="A8897" t="s">
        <v>5975</v>
      </c>
      <c r="C8897" s="2" t="s">
        <v>12974</v>
      </c>
      <c r="D8897" s="2">
        <v>83</v>
      </c>
      <c r="E8897" s="7">
        <v>1932</v>
      </c>
      <c r="F8897" s="5" t="s">
        <v>4616</v>
      </c>
      <c r="H8897" s="5" t="s">
        <v>682</v>
      </c>
      <c r="I8897" s="6" t="s">
        <v>5784</v>
      </c>
      <c r="J8897" s="6" t="s">
        <v>17372</v>
      </c>
      <c r="K8897" s="17">
        <v>1</v>
      </c>
      <c r="L8897" s="17" t="s">
        <v>7732</v>
      </c>
      <c r="M8897" s="9"/>
      <c r="N8897" s="9"/>
      <c r="O8897" s="21"/>
      <c r="Q8897" s="29"/>
      <c r="U8897" s="17"/>
      <c r="V8897" s="2">
        <v>82</v>
      </c>
      <c r="Y8897" t="str">
        <f t="shared" si="556"/>
        <v/>
      </c>
      <c r="AA8897" t="str">
        <f t="shared" si="557"/>
        <v/>
      </c>
      <c r="AC8897" s="7"/>
      <c r="AD8897" t="s">
        <v>5784</v>
      </c>
      <c r="AE8897">
        <f t="shared" si="560"/>
        <v>0</v>
      </c>
      <c r="AG8897" s="2"/>
      <c r="AH8897" t="s">
        <v>5977</v>
      </c>
      <c r="AI8897" s="7" t="s">
        <v>4620</v>
      </c>
    </row>
    <row r="8898" spans="1:35" ht="11" customHeight="1" outlineLevel="1" x14ac:dyDescent="0.25">
      <c r="A8898" t="s">
        <v>5975</v>
      </c>
      <c r="C8898" s="2" t="s">
        <v>12974</v>
      </c>
      <c r="D8898" s="2">
        <v>84</v>
      </c>
      <c r="E8898" s="7">
        <v>1932</v>
      </c>
      <c r="F8898" s="5" t="s">
        <v>5979</v>
      </c>
      <c r="H8898" s="5" t="s">
        <v>3966</v>
      </c>
      <c r="I8898" s="6" t="s">
        <v>5784</v>
      </c>
      <c r="J8898" s="6" t="s">
        <v>17372</v>
      </c>
      <c r="K8898" s="17">
        <v>1</v>
      </c>
      <c r="L8898" s="17" t="s">
        <v>7732</v>
      </c>
      <c r="M8898" s="9"/>
      <c r="N8898" s="9"/>
      <c r="O8898" s="21"/>
      <c r="Q8898" s="29"/>
      <c r="U8898" s="17"/>
      <c r="V8898" s="2">
        <v>83</v>
      </c>
      <c r="Y8898" t="str">
        <f t="shared" si="556"/>
        <v/>
      </c>
      <c r="AA8898" t="str">
        <f t="shared" si="557"/>
        <v/>
      </c>
      <c r="AC8898" s="7"/>
      <c r="AD8898" t="s">
        <v>5784</v>
      </c>
      <c r="AE8898">
        <f t="shared" si="560"/>
        <v>0</v>
      </c>
      <c r="AG8898" s="2"/>
      <c r="AH8898" t="s">
        <v>5977</v>
      </c>
      <c r="AI8898" s="7" t="s">
        <v>4620</v>
      </c>
    </row>
    <row r="8899" spans="1:35" ht="11" customHeight="1" outlineLevel="1" x14ac:dyDescent="0.25">
      <c r="A8899" t="s">
        <v>5975</v>
      </c>
      <c r="C8899" s="2" t="s">
        <v>12974</v>
      </c>
      <c r="D8899" s="2">
        <v>85</v>
      </c>
      <c r="E8899" s="7">
        <v>1932</v>
      </c>
      <c r="F8899" s="5" t="s">
        <v>4611</v>
      </c>
      <c r="H8899" s="5" t="s">
        <v>636</v>
      </c>
      <c r="I8899" s="6" t="s">
        <v>5784</v>
      </c>
      <c r="J8899" s="6" t="s">
        <v>17372</v>
      </c>
      <c r="K8899" s="17">
        <v>1</v>
      </c>
      <c r="L8899" s="17" t="s">
        <v>7732</v>
      </c>
      <c r="M8899" s="9"/>
      <c r="N8899" s="9"/>
      <c r="O8899" s="21"/>
      <c r="Q8899" s="29"/>
      <c r="U8899" s="17"/>
      <c r="V8899" s="2">
        <v>84</v>
      </c>
      <c r="Y8899" t="str">
        <f t="shared" si="556"/>
        <v/>
      </c>
      <c r="AA8899" t="str">
        <f t="shared" si="557"/>
        <v/>
      </c>
      <c r="AC8899" s="7"/>
      <c r="AD8899" t="s">
        <v>5784</v>
      </c>
      <c r="AE8899">
        <f t="shared" si="560"/>
        <v>0</v>
      </c>
      <c r="AG8899" s="2"/>
      <c r="AH8899" t="s">
        <v>5977</v>
      </c>
      <c r="AI8899" s="7" t="s">
        <v>4523</v>
      </c>
    </row>
    <row r="8900" spans="1:35" ht="11" customHeight="1" outlineLevel="1" x14ac:dyDescent="0.25">
      <c r="A8900" t="s">
        <v>5975</v>
      </c>
      <c r="C8900" s="2" t="s">
        <v>12974</v>
      </c>
      <c r="D8900" s="2">
        <v>93</v>
      </c>
      <c r="E8900" s="7">
        <v>1938</v>
      </c>
      <c r="F8900" s="5" t="s">
        <v>1530</v>
      </c>
      <c r="H8900" s="5" t="s">
        <v>5628</v>
      </c>
      <c r="I8900" s="6"/>
      <c r="J8900" s="6" t="s">
        <v>17373</v>
      </c>
      <c r="K8900" s="17">
        <v>5</v>
      </c>
      <c r="L8900" s="17" t="s">
        <v>7730</v>
      </c>
      <c r="M8900" s="9">
        <v>1.9</v>
      </c>
      <c r="N8900" s="9"/>
      <c r="O8900" s="21"/>
      <c r="Q8900" s="29"/>
      <c r="U8900" s="17"/>
      <c r="V8900" s="2"/>
      <c r="Y8900" t="str">
        <f t="shared" si="556"/>
        <v/>
      </c>
      <c r="AA8900" t="str">
        <f t="shared" si="557"/>
        <v/>
      </c>
      <c r="AC8900" s="7"/>
      <c r="AE8900">
        <f t="shared" si="560"/>
        <v>0</v>
      </c>
      <c r="AG8900" s="2"/>
      <c r="AI8900" s="7"/>
    </row>
    <row r="8901" spans="1:35" ht="11" customHeight="1" outlineLevel="1" x14ac:dyDescent="0.25">
      <c r="A8901" t="s">
        <v>5975</v>
      </c>
      <c r="C8901" s="2" t="s">
        <v>12974</v>
      </c>
      <c r="D8901" s="2">
        <v>94</v>
      </c>
      <c r="E8901" s="7">
        <v>1938</v>
      </c>
      <c r="F8901" s="5" t="s">
        <v>1099</v>
      </c>
      <c r="H8901" s="5" t="s">
        <v>3831</v>
      </c>
      <c r="I8901" s="6"/>
      <c r="J8901" s="6" t="s">
        <v>17373</v>
      </c>
      <c r="K8901" s="17">
        <v>5</v>
      </c>
      <c r="L8901" s="17" t="s">
        <v>7730</v>
      </c>
      <c r="M8901" s="9">
        <v>1.9</v>
      </c>
      <c r="N8901" s="9"/>
      <c r="O8901" s="21"/>
      <c r="Q8901" s="29"/>
      <c r="U8901" s="17"/>
      <c r="V8901" s="2"/>
      <c r="Y8901" t="str">
        <f t="shared" si="556"/>
        <v/>
      </c>
      <c r="AA8901" t="str">
        <f t="shared" si="557"/>
        <v/>
      </c>
      <c r="AC8901" s="7"/>
      <c r="AE8901">
        <f t="shared" si="560"/>
        <v>0</v>
      </c>
      <c r="AG8901" s="2"/>
      <c r="AI8901" s="7"/>
    </row>
    <row r="8902" spans="1:35" ht="11" customHeight="1" outlineLevel="1" x14ac:dyDescent="0.25">
      <c r="A8902" t="s">
        <v>5975</v>
      </c>
      <c r="C8902" s="2" t="s">
        <v>12974</v>
      </c>
      <c r="D8902" s="2">
        <v>95</v>
      </c>
      <c r="E8902" s="7">
        <v>1938</v>
      </c>
      <c r="F8902" s="5" t="s">
        <v>1101</v>
      </c>
      <c r="H8902" s="5" t="s">
        <v>6704</v>
      </c>
      <c r="I8902" s="6"/>
      <c r="J8902" s="6" t="s">
        <v>17373</v>
      </c>
      <c r="K8902" s="17">
        <v>5</v>
      </c>
      <c r="L8902" s="17" t="s">
        <v>7730</v>
      </c>
      <c r="M8902" s="9">
        <v>4.0999999999999996</v>
      </c>
      <c r="N8902" s="9"/>
      <c r="O8902" s="21"/>
      <c r="Q8902" s="29"/>
      <c r="U8902" s="17"/>
      <c r="V8902" s="2"/>
      <c r="Y8902" t="str">
        <f t="shared" si="556"/>
        <v/>
      </c>
      <c r="AA8902" t="str">
        <f t="shared" si="557"/>
        <v/>
      </c>
      <c r="AC8902" s="7"/>
      <c r="AE8902">
        <f t="shared" si="560"/>
        <v>0</v>
      </c>
      <c r="AG8902" s="2"/>
      <c r="AI8902" s="7"/>
    </row>
    <row r="8903" spans="1:35" ht="11" customHeight="1" outlineLevel="1" x14ac:dyDescent="0.25">
      <c r="A8903" t="s">
        <v>5975</v>
      </c>
      <c r="C8903" s="2" t="s">
        <v>12974</v>
      </c>
      <c r="D8903" s="2">
        <v>97</v>
      </c>
      <c r="E8903" s="7">
        <v>1938</v>
      </c>
      <c r="F8903" s="5" t="s">
        <v>1284</v>
      </c>
      <c r="H8903" s="5" t="s">
        <v>6482</v>
      </c>
      <c r="I8903" s="6"/>
      <c r="J8903" s="6" t="s">
        <v>17373</v>
      </c>
      <c r="K8903" s="17">
        <v>5</v>
      </c>
      <c r="L8903" s="17" t="s">
        <v>7732</v>
      </c>
      <c r="M8903" s="9"/>
      <c r="N8903" s="9"/>
      <c r="O8903" s="21"/>
      <c r="Q8903" s="29"/>
      <c r="U8903" s="17"/>
      <c r="V8903" s="2"/>
      <c r="Y8903" t="str">
        <f t="shared" si="556"/>
        <v/>
      </c>
      <c r="AA8903" t="str">
        <f t="shared" si="557"/>
        <v/>
      </c>
      <c r="AC8903" s="7"/>
      <c r="AE8903">
        <f t="shared" si="560"/>
        <v>0</v>
      </c>
      <c r="AG8903" s="2"/>
      <c r="AI8903" s="7"/>
    </row>
    <row r="8904" spans="1:35" ht="11" customHeight="1" outlineLevel="1" x14ac:dyDescent="0.25">
      <c r="A8904" t="s">
        <v>5975</v>
      </c>
      <c r="C8904" s="2" t="s">
        <v>12974</v>
      </c>
      <c r="D8904" s="2">
        <v>98</v>
      </c>
      <c r="E8904" s="7">
        <v>1938</v>
      </c>
      <c r="F8904" s="5" t="s">
        <v>1104</v>
      </c>
      <c r="H8904" s="5" t="s">
        <v>2291</v>
      </c>
      <c r="I8904" s="6"/>
      <c r="J8904" s="6" t="s">
        <v>17373</v>
      </c>
      <c r="K8904" s="17">
        <v>5</v>
      </c>
      <c r="L8904" s="17" t="s">
        <v>7732</v>
      </c>
      <c r="M8904" s="9"/>
      <c r="N8904" s="9"/>
      <c r="O8904" s="21"/>
      <c r="Q8904" s="29"/>
      <c r="U8904" s="17"/>
      <c r="V8904" s="2"/>
      <c r="Y8904" t="str">
        <f t="shared" si="556"/>
        <v/>
      </c>
      <c r="AA8904" t="str">
        <f t="shared" si="557"/>
        <v/>
      </c>
      <c r="AC8904" s="7"/>
      <c r="AE8904">
        <f t="shared" si="560"/>
        <v>0</v>
      </c>
      <c r="AG8904" s="2"/>
      <c r="AI8904" s="7"/>
    </row>
    <row r="8905" spans="1:35" ht="11" customHeight="1" outlineLevel="1" x14ac:dyDescent="0.25">
      <c r="A8905" t="s">
        <v>5975</v>
      </c>
      <c r="C8905" s="2" t="s">
        <v>12974</v>
      </c>
      <c r="D8905" s="2">
        <v>100</v>
      </c>
      <c r="E8905" s="7">
        <v>1938</v>
      </c>
      <c r="F8905" s="5" t="s">
        <v>4616</v>
      </c>
      <c r="H8905" s="5" t="s">
        <v>17374</v>
      </c>
      <c r="I8905" s="6"/>
      <c r="J8905" s="6" t="s">
        <v>17373</v>
      </c>
      <c r="K8905" s="17">
        <v>5</v>
      </c>
      <c r="L8905" s="17" t="s">
        <v>7730</v>
      </c>
      <c r="M8905" s="9">
        <v>4.0999999999999996</v>
      </c>
      <c r="N8905" s="9"/>
      <c r="O8905" s="21"/>
      <c r="Q8905" s="29"/>
      <c r="U8905" s="17"/>
      <c r="V8905" s="2"/>
      <c r="Y8905" t="str">
        <f t="shared" si="556"/>
        <v/>
      </c>
      <c r="AA8905" t="str">
        <f t="shared" si="557"/>
        <v/>
      </c>
      <c r="AC8905" s="7"/>
      <c r="AE8905">
        <f t="shared" si="560"/>
        <v>0</v>
      </c>
      <c r="AG8905" s="2"/>
      <c r="AI8905" s="7"/>
    </row>
    <row r="8906" spans="1:35" ht="11" customHeight="1" outlineLevel="1" x14ac:dyDescent="0.25">
      <c r="A8906" t="s">
        <v>5975</v>
      </c>
      <c r="C8906" s="2" t="s">
        <v>12974</v>
      </c>
      <c r="D8906" s="2">
        <v>102</v>
      </c>
      <c r="E8906" s="7">
        <v>1938</v>
      </c>
      <c r="F8906" s="5" t="s">
        <v>4611</v>
      </c>
      <c r="H8906" s="5" t="s">
        <v>5437</v>
      </c>
      <c r="I8906" s="6"/>
      <c r="J8906" s="6" t="s">
        <v>17373</v>
      </c>
      <c r="K8906" s="17">
        <v>5</v>
      </c>
      <c r="L8906" s="17" t="s">
        <v>7730</v>
      </c>
      <c r="M8906" s="9">
        <v>5</v>
      </c>
      <c r="N8906" s="9"/>
      <c r="O8906" s="21"/>
      <c r="Q8906" s="29"/>
      <c r="U8906" s="17"/>
      <c r="V8906" s="2"/>
      <c r="Y8906" t="str">
        <f t="shared" si="556"/>
        <v/>
      </c>
      <c r="AA8906" t="str">
        <f t="shared" si="557"/>
        <v/>
      </c>
      <c r="AC8906" s="7"/>
      <c r="AE8906">
        <f t="shared" si="560"/>
        <v>0</v>
      </c>
      <c r="AG8906" s="2"/>
      <c r="AI8906" s="7"/>
    </row>
    <row r="8907" spans="1:35" ht="11" customHeight="1" outlineLevel="1" x14ac:dyDescent="0.3">
      <c r="A8907" t="s">
        <v>5975</v>
      </c>
      <c r="C8907" s="2" t="s">
        <v>12974</v>
      </c>
      <c r="D8907" s="2">
        <v>104</v>
      </c>
      <c r="E8907" s="7">
        <v>1938</v>
      </c>
      <c r="F8907" s="8" t="s">
        <v>12995</v>
      </c>
      <c r="H8907" s="5" t="s">
        <v>5038</v>
      </c>
      <c r="I8907" s="6"/>
      <c r="J8907" s="6" t="s">
        <v>17373</v>
      </c>
      <c r="K8907" s="17">
        <v>5</v>
      </c>
      <c r="L8907" s="17" t="s">
        <v>7732</v>
      </c>
      <c r="M8907" s="9"/>
      <c r="N8907" s="9"/>
      <c r="O8907" s="21"/>
      <c r="Q8907" s="29"/>
      <c r="U8907" s="17"/>
      <c r="V8907" s="2"/>
      <c r="Y8907" t="str">
        <f t="shared" si="556"/>
        <v/>
      </c>
      <c r="AA8907" t="str">
        <f t="shared" si="557"/>
        <v/>
      </c>
      <c r="AC8907" s="7"/>
      <c r="AE8907">
        <f t="shared" si="560"/>
        <v>0</v>
      </c>
      <c r="AG8907" s="2"/>
      <c r="AI8907" s="7"/>
    </row>
    <row r="8908" spans="1:35" ht="11" customHeight="1" outlineLevel="1" x14ac:dyDescent="0.25">
      <c r="A8908" t="s">
        <v>5975</v>
      </c>
      <c r="C8908" s="2" t="s">
        <v>12974</v>
      </c>
      <c r="D8908" s="2">
        <v>116</v>
      </c>
      <c r="E8908" s="7">
        <v>1951</v>
      </c>
      <c r="F8908" s="5" t="s">
        <v>4732</v>
      </c>
      <c r="H8908" s="5" t="s">
        <v>130</v>
      </c>
      <c r="I8908" s="6" t="s">
        <v>5784</v>
      </c>
      <c r="J8908" s="6" t="s">
        <v>17377</v>
      </c>
      <c r="K8908" s="17">
        <v>3</v>
      </c>
      <c r="L8908" s="17" t="s">
        <v>7732</v>
      </c>
      <c r="M8908" s="9"/>
      <c r="N8908" s="9"/>
      <c r="O8908" s="21"/>
      <c r="Q8908" s="29"/>
      <c r="U8908" s="17"/>
      <c r="V8908" s="2"/>
      <c r="Y8908" t="str">
        <f t="shared" si="556"/>
        <v/>
      </c>
      <c r="AA8908" t="str">
        <f t="shared" si="557"/>
        <v/>
      </c>
      <c r="AC8908" s="7"/>
      <c r="AD8908" t="s">
        <v>5784</v>
      </c>
      <c r="AE8908">
        <f t="shared" si="560"/>
        <v>0</v>
      </c>
      <c r="AG8908" s="2"/>
      <c r="AI8908" s="7"/>
    </row>
    <row r="8909" spans="1:35" ht="11" customHeight="1" outlineLevel="1" x14ac:dyDescent="0.25">
      <c r="A8909" t="s">
        <v>5975</v>
      </c>
      <c r="C8909" s="2" t="s">
        <v>12974</v>
      </c>
      <c r="D8909" s="2">
        <v>117</v>
      </c>
      <c r="E8909" s="7">
        <v>1951</v>
      </c>
      <c r="F8909" s="5" t="s">
        <v>3217</v>
      </c>
      <c r="H8909" s="5" t="s">
        <v>6989</v>
      </c>
      <c r="I8909" s="6" t="s">
        <v>17376</v>
      </c>
      <c r="J8909" s="6" t="s">
        <v>17377</v>
      </c>
      <c r="K8909" s="17">
        <v>6</v>
      </c>
      <c r="L8909" s="17" t="s">
        <v>7732</v>
      </c>
      <c r="M8909" s="9"/>
      <c r="N8909" s="9"/>
      <c r="O8909" s="21"/>
      <c r="Q8909" s="29"/>
      <c r="U8909" s="17"/>
      <c r="V8909" s="2"/>
      <c r="Y8909" t="str">
        <f t="shared" si="556"/>
        <v/>
      </c>
      <c r="AA8909" t="str">
        <f t="shared" si="557"/>
        <v/>
      </c>
      <c r="AC8909" s="7"/>
      <c r="AD8909" t="s">
        <v>17376</v>
      </c>
      <c r="AE8909">
        <f t="shared" si="560"/>
        <v>0</v>
      </c>
      <c r="AG8909" s="2"/>
      <c r="AI8909" s="7"/>
    </row>
    <row r="8910" spans="1:35" ht="11" customHeight="1" outlineLevel="1" x14ac:dyDescent="0.25">
      <c r="A8910" t="s">
        <v>5975</v>
      </c>
      <c r="C8910" s="2" t="s">
        <v>12974</v>
      </c>
      <c r="D8910" s="2">
        <v>118</v>
      </c>
      <c r="E8910" s="7">
        <v>1951</v>
      </c>
      <c r="F8910" s="5" t="s">
        <v>183</v>
      </c>
      <c r="H8910" s="5" t="s">
        <v>5437</v>
      </c>
      <c r="I8910" s="6" t="s">
        <v>5784</v>
      </c>
      <c r="J8910" s="6" t="s">
        <v>17377</v>
      </c>
      <c r="K8910" s="17">
        <v>3</v>
      </c>
      <c r="L8910" s="17" t="s">
        <v>7732</v>
      </c>
      <c r="M8910" s="9"/>
      <c r="N8910" s="9"/>
      <c r="O8910" s="21"/>
      <c r="Q8910" s="29"/>
      <c r="U8910" s="17"/>
      <c r="V8910" s="2"/>
      <c r="Y8910" t="str">
        <f t="shared" si="556"/>
        <v/>
      </c>
      <c r="AA8910" t="str">
        <f t="shared" si="557"/>
        <v/>
      </c>
      <c r="AC8910" s="7"/>
      <c r="AD8910" t="s">
        <v>5784</v>
      </c>
      <c r="AE8910">
        <f t="shared" si="560"/>
        <v>0</v>
      </c>
      <c r="AG8910" s="2"/>
      <c r="AI8910" s="7"/>
    </row>
    <row r="8911" spans="1:35" ht="11" customHeight="1" outlineLevel="1" x14ac:dyDescent="0.25">
      <c r="A8911" t="s">
        <v>5975</v>
      </c>
      <c r="C8911" s="2" t="s">
        <v>12974</v>
      </c>
      <c r="D8911" s="2">
        <v>123</v>
      </c>
      <c r="E8911" s="7">
        <v>1951</v>
      </c>
      <c r="F8911" s="5" t="s">
        <v>2888</v>
      </c>
      <c r="H8911" s="5" t="s">
        <v>17375</v>
      </c>
      <c r="I8911" s="6" t="s">
        <v>5784</v>
      </c>
      <c r="J8911" s="6" t="s">
        <v>17377</v>
      </c>
      <c r="K8911" s="17">
        <v>3</v>
      </c>
      <c r="L8911" s="17" t="s">
        <v>7732</v>
      </c>
      <c r="M8911" s="9"/>
      <c r="N8911" s="9"/>
      <c r="O8911" s="21"/>
      <c r="Q8911" s="29"/>
      <c r="U8911" s="17"/>
      <c r="V8911" s="2"/>
      <c r="Y8911" t="str">
        <f t="shared" si="556"/>
        <v/>
      </c>
      <c r="AA8911" t="str">
        <f t="shared" si="557"/>
        <v/>
      </c>
      <c r="AC8911" s="7"/>
      <c r="AD8911" t="s">
        <v>5784</v>
      </c>
      <c r="AE8911">
        <f t="shared" si="560"/>
        <v>0</v>
      </c>
      <c r="AG8911" s="2"/>
      <c r="AI8911" s="7"/>
    </row>
    <row r="8912" spans="1:35" ht="11" customHeight="1" outlineLevel="1" x14ac:dyDescent="0.25">
      <c r="A8912" t="s">
        <v>5975</v>
      </c>
      <c r="C8912" s="2" t="s">
        <v>12974</v>
      </c>
      <c r="D8912" s="2">
        <v>125</v>
      </c>
      <c r="E8912" s="7">
        <v>1951</v>
      </c>
      <c r="F8912" s="5" t="s">
        <v>4647</v>
      </c>
      <c r="H8912" s="5" t="s">
        <v>8868</v>
      </c>
      <c r="I8912" s="6" t="s">
        <v>5784</v>
      </c>
      <c r="J8912" s="6" t="s">
        <v>17377</v>
      </c>
      <c r="K8912" s="17">
        <v>3</v>
      </c>
      <c r="L8912" s="17" t="s">
        <v>7732</v>
      </c>
      <c r="M8912" s="9"/>
      <c r="N8912" s="9"/>
      <c r="O8912" s="21"/>
      <c r="Q8912" s="29"/>
      <c r="U8912" s="17"/>
      <c r="V8912" s="2"/>
      <c r="Y8912" t="str">
        <f t="shared" si="556"/>
        <v/>
      </c>
      <c r="AA8912" t="str">
        <f t="shared" si="557"/>
        <v/>
      </c>
      <c r="AC8912" s="7"/>
      <c r="AD8912" t="s">
        <v>5784</v>
      </c>
      <c r="AE8912">
        <f t="shared" si="560"/>
        <v>0</v>
      </c>
      <c r="AG8912" s="2"/>
      <c r="AI8912" s="7"/>
    </row>
    <row r="8913" spans="1:35" ht="11" customHeight="1" outlineLevel="1" x14ac:dyDescent="0.25">
      <c r="A8913" t="s">
        <v>5975</v>
      </c>
      <c r="C8913" s="2" t="s">
        <v>12974</v>
      </c>
      <c r="D8913" s="2">
        <v>129</v>
      </c>
      <c r="E8913" s="7">
        <v>1956</v>
      </c>
      <c r="F8913" s="5" t="s">
        <v>5068</v>
      </c>
      <c r="H8913" s="5" t="s">
        <v>1644</v>
      </c>
      <c r="I8913" s="6" t="s">
        <v>2128</v>
      </c>
      <c r="J8913" s="6" t="s">
        <v>17378</v>
      </c>
      <c r="K8913" s="17">
        <v>6</v>
      </c>
      <c r="L8913" s="17" t="s">
        <v>7730</v>
      </c>
      <c r="M8913" s="9">
        <v>0.5</v>
      </c>
      <c r="N8913" s="9"/>
      <c r="O8913" s="21"/>
      <c r="Q8913" s="29"/>
      <c r="U8913" s="17"/>
      <c r="V8913" s="2">
        <v>128</v>
      </c>
      <c r="Y8913" t="str">
        <f t="shared" si="556"/>
        <v/>
      </c>
      <c r="AA8913" t="str">
        <f t="shared" si="557"/>
        <v/>
      </c>
      <c r="AC8913" s="7"/>
      <c r="AD8913" t="s">
        <v>2128</v>
      </c>
      <c r="AE8913">
        <f t="shared" si="560"/>
        <v>0</v>
      </c>
      <c r="AG8913" s="2"/>
      <c r="AH8913" t="s">
        <v>5977</v>
      </c>
      <c r="AI8913" s="7" t="s">
        <v>4610</v>
      </c>
    </row>
    <row r="8914" spans="1:35" ht="11" customHeight="1" outlineLevel="1" x14ac:dyDescent="0.25">
      <c r="A8914" t="s">
        <v>5975</v>
      </c>
      <c r="C8914" s="2" t="s">
        <v>12974</v>
      </c>
      <c r="D8914" s="2">
        <v>131</v>
      </c>
      <c r="E8914" s="7">
        <v>1953</v>
      </c>
      <c r="F8914" s="5" t="s">
        <v>4732</v>
      </c>
      <c r="H8914" s="5" t="s">
        <v>6501</v>
      </c>
      <c r="I8914" s="6" t="s">
        <v>5784</v>
      </c>
      <c r="J8914" s="6" t="s">
        <v>17378</v>
      </c>
      <c r="K8914" s="17">
        <v>3</v>
      </c>
      <c r="L8914" s="17" t="s">
        <v>7730</v>
      </c>
      <c r="M8914" s="9">
        <v>0.5</v>
      </c>
      <c r="N8914" s="9"/>
      <c r="O8914" s="21"/>
      <c r="Q8914" s="29"/>
      <c r="U8914" s="17"/>
      <c r="V8914" s="2">
        <v>130</v>
      </c>
      <c r="Y8914" t="str">
        <f t="shared" si="556"/>
        <v/>
      </c>
      <c r="AA8914" t="str">
        <f t="shared" si="557"/>
        <v/>
      </c>
      <c r="AC8914" s="7"/>
      <c r="AD8914" t="s">
        <v>5784</v>
      </c>
      <c r="AE8914">
        <f t="shared" si="560"/>
        <v>0</v>
      </c>
      <c r="AG8914" s="2"/>
      <c r="AI8914" s="7"/>
    </row>
    <row r="8915" spans="1:35" ht="11" customHeight="1" outlineLevel="1" x14ac:dyDescent="0.25">
      <c r="A8915" t="s">
        <v>5975</v>
      </c>
      <c r="C8915" s="2" t="s">
        <v>12974</v>
      </c>
      <c r="D8915" s="2">
        <v>132</v>
      </c>
      <c r="E8915" s="7">
        <v>1953</v>
      </c>
      <c r="F8915" s="5" t="s">
        <v>3217</v>
      </c>
      <c r="H8915" s="5" t="s">
        <v>6794</v>
      </c>
      <c r="I8915" s="6" t="s">
        <v>2129</v>
      </c>
      <c r="J8915" s="6" t="s">
        <v>17378</v>
      </c>
      <c r="K8915" s="17">
        <v>6</v>
      </c>
      <c r="L8915" s="17" t="s">
        <v>7730</v>
      </c>
      <c r="M8915" s="9">
        <v>0.5</v>
      </c>
      <c r="N8915" s="9"/>
      <c r="O8915" s="21"/>
      <c r="Q8915" s="29"/>
      <c r="U8915" s="17"/>
      <c r="V8915" s="2">
        <v>131</v>
      </c>
      <c r="Y8915" t="str">
        <f t="shared" si="556"/>
        <v/>
      </c>
      <c r="AA8915" t="str">
        <f t="shared" si="557"/>
        <v/>
      </c>
      <c r="AC8915" s="7"/>
      <c r="AD8915" t="s">
        <v>2129</v>
      </c>
      <c r="AE8915">
        <f t="shared" si="560"/>
        <v>0</v>
      </c>
      <c r="AG8915" s="2"/>
      <c r="AH8915" t="s">
        <v>5977</v>
      </c>
      <c r="AI8915" s="7" t="s">
        <v>4610</v>
      </c>
    </row>
    <row r="8916" spans="1:35" ht="11" customHeight="1" outlineLevel="1" x14ac:dyDescent="0.25">
      <c r="A8916" t="s">
        <v>5975</v>
      </c>
      <c r="C8916" s="2" t="s">
        <v>12974</v>
      </c>
      <c r="D8916" s="2">
        <v>133</v>
      </c>
      <c r="E8916" s="7">
        <v>1953</v>
      </c>
      <c r="F8916" s="5" t="s">
        <v>183</v>
      </c>
      <c r="H8916" s="5" t="s">
        <v>3831</v>
      </c>
      <c r="I8916" s="6" t="s">
        <v>5784</v>
      </c>
      <c r="J8916" s="6" t="s">
        <v>17378</v>
      </c>
      <c r="K8916" s="17">
        <v>3</v>
      </c>
      <c r="L8916" s="17" t="s">
        <v>7732</v>
      </c>
      <c r="M8916" s="9"/>
      <c r="N8916" s="9"/>
      <c r="O8916" s="21"/>
      <c r="Q8916" s="29"/>
      <c r="U8916" s="17"/>
      <c r="V8916" s="2"/>
      <c r="Y8916" t="str">
        <f t="shared" si="556"/>
        <v/>
      </c>
      <c r="AA8916" t="str">
        <f t="shared" si="557"/>
        <v/>
      </c>
      <c r="AC8916" s="7"/>
      <c r="AD8916" t="s">
        <v>5784</v>
      </c>
      <c r="AE8916">
        <f t="shared" si="560"/>
        <v>0</v>
      </c>
      <c r="AG8916" s="2"/>
      <c r="AI8916" s="7"/>
    </row>
    <row r="8917" spans="1:35" ht="11" customHeight="1" outlineLevel="1" x14ac:dyDescent="0.25">
      <c r="A8917" t="s">
        <v>5975</v>
      </c>
      <c r="C8917" s="2" t="s">
        <v>12974</v>
      </c>
      <c r="D8917" s="2">
        <v>138</v>
      </c>
      <c r="E8917" s="7">
        <v>1953</v>
      </c>
      <c r="F8917" s="5" t="s">
        <v>2888</v>
      </c>
      <c r="H8917" s="5" t="s">
        <v>17379</v>
      </c>
      <c r="I8917" s="6" t="s">
        <v>5784</v>
      </c>
      <c r="J8917" s="6" t="s">
        <v>17378</v>
      </c>
      <c r="K8917" s="17">
        <v>3</v>
      </c>
      <c r="L8917" s="17" t="s">
        <v>7732</v>
      </c>
      <c r="M8917" s="9"/>
      <c r="N8917" s="9"/>
      <c r="O8917" s="21"/>
      <c r="Q8917" s="29"/>
      <c r="U8917" s="17"/>
      <c r="V8917" s="2"/>
      <c r="Y8917" t="str">
        <f t="shared" si="556"/>
        <v/>
      </c>
      <c r="AA8917" t="str">
        <f t="shared" si="557"/>
        <v/>
      </c>
      <c r="AC8917" s="7"/>
      <c r="AD8917" t="s">
        <v>5784</v>
      </c>
      <c r="AE8917">
        <f t="shared" si="560"/>
        <v>0</v>
      </c>
      <c r="AG8917" s="2"/>
      <c r="AI8917" s="7"/>
    </row>
    <row r="8918" spans="1:35" ht="11" customHeight="1" outlineLevel="1" x14ac:dyDescent="0.25">
      <c r="A8918" t="s">
        <v>5975</v>
      </c>
      <c r="C8918" s="2" t="s">
        <v>12974</v>
      </c>
      <c r="D8918" s="2">
        <v>139</v>
      </c>
      <c r="E8918" s="7">
        <v>1953</v>
      </c>
      <c r="F8918" s="5" t="s">
        <v>6021</v>
      </c>
      <c r="H8918" s="5" t="s">
        <v>17380</v>
      </c>
      <c r="I8918" s="6" t="s">
        <v>5784</v>
      </c>
      <c r="J8918" s="6" t="s">
        <v>17378</v>
      </c>
      <c r="K8918" s="17">
        <v>3</v>
      </c>
      <c r="L8918" s="17" t="s">
        <v>7730</v>
      </c>
      <c r="M8918" s="9">
        <v>11</v>
      </c>
      <c r="N8918" s="9"/>
      <c r="O8918" s="21"/>
      <c r="Q8918" s="29"/>
      <c r="U8918" s="17"/>
      <c r="V8918" s="2"/>
      <c r="Y8918" t="str">
        <f t="shared" si="556"/>
        <v/>
      </c>
      <c r="AA8918" t="str">
        <f t="shared" si="557"/>
        <v/>
      </c>
      <c r="AC8918" s="7"/>
      <c r="AD8918" t="s">
        <v>5784</v>
      </c>
      <c r="AE8918">
        <f t="shared" si="560"/>
        <v>0</v>
      </c>
      <c r="AG8918" s="2"/>
      <c r="AI8918" s="7"/>
    </row>
    <row r="8919" spans="1:35" ht="11" customHeight="1" outlineLevel="1" x14ac:dyDescent="0.25">
      <c r="A8919" t="s">
        <v>5975</v>
      </c>
      <c r="C8919" s="2" t="s">
        <v>12974</v>
      </c>
      <c r="D8919" s="2">
        <v>141</v>
      </c>
      <c r="E8919" s="7">
        <v>1953</v>
      </c>
      <c r="F8919" s="5" t="s">
        <v>4647</v>
      </c>
      <c r="H8919" s="5" t="s">
        <v>17381</v>
      </c>
      <c r="I8919" s="6" t="s">
        <v>5784</v>
      </c>
      <c r="J8919" s="6" t="s">
        <v>17378</v>
      </c>
      <c r="K8919" s="17">
        <v>3</v>
      </c>
      <c r="L8919" s="17" t="s">
        <v>7732</v>
      </c>
      <c r="M8919" s="9"/>
      <c r="N8919" s="9"/>
      <c r="O8919" s="21"/>
      <c r="Q8919" s="29"/>
      <c r="U8919" s="17"/>
      <c r="V8919" s="2"/>
      <c r="Y8919" t="str">
        <f t="shared" si="556"/>
        <v/>
      </c>
      <c r="AA8919" t="str">
        <f t="shared" si="557"/>
        <v/>
      </c>
      <c r="AC8919" s="7"/>
      <c r="AD8919" t="s">
        <v>5784</v>
      </c>
      <c r="AE8919">
        <f t="shared" si="560"/>
        <v>0</v>
      </c>
      <c r="AG8919" s="2"/>
      <c r="AI8919" s="7"/>
    </row>
    <row r="8920" spans="1:35" ht="11" customHeight="1" outlineLevel="1" x14ac:dyDescent="0.25">
      <c r="A8920" t="s">
        <v>5975</v>
      </c>
      <c r="C8920" s="2" t="s">
        <v>12974</v>
      </c>
      <c r="D8920" s="2">
        <v>144</v>
      </c>
      <c r="E8920" s="7">
        <v>1958</v>
      </c>
      <c r="F8920" s="5" t="s">
        <v>3217</v>
      </c>
      <c r="H8920" s="5" t="s">
        <v>6501</v>
      </c>
      <c r="I8920" s="6" t="s">
        <v>17383</v>
      </c>
      <c r="J8920" s="6" t="s">
        <v>17382</v>
      </c>
      <c r="K8920" s="17">
        <v>6</v>
      </c>
      <c r="L8920" s="17" t="s">
        <v>7732</v>
      </c>
      <c r="M8920" s="9"/>
      <c r="N8920" s="9"/>
      <c r="O8920" s="21"/>
      <c r="Q8920" s="29"/>
      <c r="U8920" s="17"/>
      <c r="V8920" s="2"/>
      <c r="Y8920" t="str">
        <f t="shared" si="556"/>
        <v/>
      </c>
      <c r="AA8920" t="str">
        <f t="shared" si="557"/>
        <v/>
      </c>
      <c r="AC8920" s="7"/>
      <c r="AD8920" t="s">
        <v>17383</v>
      </c>
      <c r="AE8920">
        <f t="shared" si="560"/>
        <v>0</v>
      </c>
      <c r="AG8920" s="2"/>
      <c r="AI8920" s="7"/>
    </row>
    <row r="8921" spans="1:35" ht="11" customHeight="1" outlineLevel="1" x14ac:dyDescent="0.25">
      <c r="A8921" t="s">
        <v>5975</v>
      </c>
      <c r="C8921" s="2" t="s">
        <v>12974</v>
      </c>
      <c r="D8921" s="2">
        <v>145</v>
      </c>
      <c r="E8921" s="7">
        <v>1958</v>
      </c>
      <c r="F8921" s="5" t="s">
        <v>1629</v>
      </c>
      <c r="H8921" s="5" t="s">
        <v>1674</v>
      </c>
      <c r="I8921" s="6" t="s">
        <v>17383</v>
      </c>
      <c r="J8921" s="6" t="s">
        <v>17382</v>
      </c>
      <c r="K8921" s="17">
        <v>6</v>
      </c>
      <c r="L8921" s="17" t="s">
        <v>7732</v>
      </c>
      <c r="M8921" s="9"/>
      <c r="N8921" s="9"/>
      <c r="O8921" s="21"/>
      <c r="Q8921" s="29"/>
      <c r="U8921" s="17"/>
      <c r="V8921" s="2"/>
      <c r="Y8921" t="str">
        <f t="shared" si="556"/>
        <v/>
      </c>
      <c r="AA8921" t="str">
        <f t="shared" si="557"/>
        <v/>
      </c>
      <c r="AC8921" s="7"/>
      <c r="AD8921" t="s">
        <v>17383</v>
      </c>
      <c r="AE8921">
        <f t="shared" si="560"/>
        <v>0</v>
      </c>
      <c r="AG8921" s="2"/>
      <c r="AI8921" s="7"/>
    </row>
    <row r="8922" spans="1:35" ht="11" customHeight="1" outlineLevel="1" x14ac:dyDescent="0.25">
      <c r="A8922" t="s">
        <v>5975</v>
      </c>
      <c r="C8922" s="2" t="s">
        <v>12974</v>
      </c>
      <c r="D8922" s="2">
        <v>146</v>
      </c>
      <c r="E8922" s="7">
        <v>1958</v>
      </c>
      <c r="F8922" s="5" t="s">
        <v>1935</v>
      </c>
      <c r="H8922" s="5" t="s">
        <v>17164</v>
      </c>
      <c r="I8922" s="6" t="s">
        <v>17383</v>
      </c>
      <c r="J8922" s="6" t="s">
        <v>17382</v>
      </c>
      <c r="K8922" s="17">
        <v>6</v>
      </c>
      <c r="L8922" s="17" t="s">
        <v>7732</v>
      </c>
      <c r="M8922" s="9"/>
      <c r="N8922" s="9"/>
      <c r="O8922" s="21"/>
      <c r="Q8922" s="29"/>
      <c r="U8922" s="17"/>
      <c r="V8922" s="2"/>
      <c r="Y8922" t="str">
        <f t="shared" si="556"/>
        <v/>
      </c>
      <c r="AA8922" t="str">
        <f t="shared" si="557"/>
        <v/>
      </c>
      <c r="AC8922" s="7"/>
      <c r="AD8922" t="s">
        <v>17383</v>
      </c>
      <c r="AE8922">
        <f t="shared" ref="AE8922:AE8953" si="561">COUNTIF(I8922,"*Fuji*")</f>
        <v>0</v>
      </c>
      <c r="AG8922" s="2"/>
      <c r="AI8922" s="7"/>
    </row>
    <row r="8923" spans="1:35" ht="11" customHeight="1" outlineLevel="1" x14ac:dyDescent="0.25">
      <c r="A8923" t="s">
        <v>5975</v>
      </c>
      <c r="C8923" s="2" t="s">
        <v>12974</v>
      </c>
      <c r="D8923" s="2">
        <v>147</v>
      </c>
      <c r="E8923" s="7">
        <v>1958</v>
      </c>
      <c r="F8923" s="5" t="s">
        <v>5068</v>
      </c>
      <c r="H8923" s="5" t="s">
        <v>1644</v>
      </c>
      <c r="I8923" s="6" t="s">
        <v>17376</v>
      </c>
      <c r="J8923" s="6" t="s">
        <v>17384</v>
      </c>
      <c r="K8923" s="17">
        <v>6</v>
      </c>
      <c r="L8923" s="17" t="s">
        <v>7730</v>
      </c>
      <c r="M8923" s="9">
        <v>0.8</v>
      </c>
      <c r="N8923" s="9"/>
      <c r="O8923" s="21"/>
      <c r="Q8923" s="29"/>
      <c r="U8923" s="17"/>
      <c r="V8923" s="2"/>
      <c r="Y8923" t="str">
        <f t="shared" si="556"/>
        <v/>
      </c>
      <c r="AA8923" t="str">
        <f t="shared" si="557"/>
        <v/>
      </c>
      <c r="AC8923" s="7"/>
      <c r="AD8923" t="s">
        <v>17376</v>
      </c>
      <c r="AE8923">
        <f t="shared" si="561"/>
        <v>0</v>
      </c>
      <c r="AG8923" s="2"/>
      <c r="AI8923" s="7"/>
    </row>
    <row r="8924" spans="1:35" ht="11" customHeight="1" outlineLevel="1" x14ac:dyDescent="0.25">
      <c r="A8924" t="s">
        <v>5975</v>
      </c>
      <c r="C8924" s="2" t="s">
        <v>12974</v>
      </c>
      <c r="D8924" s="2">
        <v>148</v>
      </c>
      <c r="E8924" s="7">
        <v>1958</v>
      </c>
      <c r="F8924" s="5" t="s">
        <v>3217</v>
      </c>
      <c r="H8924" s="5" t="s">
        <v>8864</v>
      </c>
      <c r="I8924" s="6" t="s">
        <v>17376</v>
      </c>
      <c r="J8924" s="6" t="s">
        <v>17384</v>
      </c>
      <c r="K8924" s="17">
        <v>6</v>
      </c>
      <c r="L8924" s="17" t="s">
        <v>7732</v>
      </c>
      <c r="M8924" s="9"/>
      <c r="N8924" s="9"/>
      <c r="O8924" s="21"/>
      <c r="Q8924" s="29"/>
      <c r="U8924" s="17"/>
      <c r="V8924" s="2"/>
      <c r="Y8924" t="str">
        <f t="shared" ref="Y8924:Y8987" si="562">IF(COUNTIF(F8924,"*fdc*"),1,"")</f>
        <v/>
      </c>
      <c r="AA8924" t="str">
        <f t="shared" ref="AA8924:AA8987" si="563">IF(COUNTIF(F8924,"*s/s*"),1,"")</f>
        <v/>
      </c>
      <c r="AC8924" s="7"/>
      <c r="AD8924" t="s">
        <v>17376</v>
      </c>
      <c r="AE8924">
        <f t="shared" si="561"/>
        <v>0</v>
      </c>
      <c r="AG8924" s="2"/>
      <c r="AI8924" s="7"/>
    </row>
    <row r="8925" spans="1:35" ht="11" customHeight="1" outlineLevel="1" x14ac:dyDescent="0.25">
      <c r="A8925" t="s">
        <v>5975</v>
      </c>
      <c r="C8925" s="2" t="s">
        <v>12974</v>
      </c>
      <c r="D8925" s="2">
        <v>155</v>
      </c>
      <c r="E8925" s="7">
        <v>1964</v>
      </c>
      <c r="F8925" s="5" t="s">
        <v>4732</v>
      </c>
      <c r="H8925" s="5" t="s">
        <v>6501</v>
      </c>
      <c r="I8925" s="6" t="s">
        <v>5784</v>
      </c>
      <c r="J8925" s="6" t="s">
        <v>17385</v>
      </c>
      <c r="K8925" s="17">
        <v>3</v>
      </c>
      <c r="L8925" s="17" t="s">
        <v>7732</v>
      </c>
      <c r="M8925" s="9"/>
      <c r="N8925" s="9"/>
      <c r="O8925" s="21"/>
      <c r="Q8925" s="29"/>
      <c r="U8925" s="17"/>
      <c r="V8925" s="2"/>
      <c r="Y8925" t="str">
        <f t="shared" si="562"/>
        <v/>
      </c>
      <c r="AA8925" t="str">
        <f t="shared" si="563"/>
        <v/>
      </c>
      <c r="AC8925" s="7"/>
      <c r="AD8925" t="s">
        <v>5784</v>
      </c>
      <c r="AE8925">
        <f t="shared" si="561"/>
        <v>0</v>
      </c>
      <c r="AG8925" s="2"/>
      <c r="AI8925" s="7"/>
    </row>
    <row r="8926" spans="1:35" ht="11" customHeight="1" outlineLevel="1" x14ac:dyDescent="0.25">
      <c r="A8926" t="s">
        <v>5975</v>
      </c>
      <c r="C8926" s="2" t="s">
        <v>12974</v>
      </c>
      <c r="D8926" s="2">
        <v>211</v>
      </c>
      <c r="E8926" s="7">
        <v>1969</v>
      </c>
      <c r="F8926" s="5" t="s">
        <v>5239</v>
      </c>
      <c r="H8926" s="5" t="s">
        <v>5398</v>
      </c>
      <c r="I8926" s="6" t="s">
        <v>17383</v>
      </c>
      <c r="J8926" s="6" t="s">
        <v>17386</v>
      </c>
      <c r="K8926" s="17">
        <v>6</v>
      </c>
      <c r="L8926" s="17" t="s">
        <v>7730</v>
      </c>
      <c r="M8926" s="9">
        <v>1</v>
      </c>
      <c r="N8926" s="9"/>
      <c r="O8926" s="21"/>
      <c r="Q8926" s="29"/>
      <c r="U8926" s="17"/>
      <c r="V8926" s="2"/>
      <c r="Y8926" t="str">
        <f t="shared" si="562"/>
        <v/>
      </c>
      <c r="AA8926" t="str">
        <f t="shared" si="563"/>
        <v/>
      </c>
      <c r="AC8926" s="7"/>
      <c r="AD8926" t="s">
        <v>17383</v>
      </c>
      <c r="AE8926">
        <f t="shared" si="561"/>
        <v>0</v>
      </c>
      <c r="AG8926" s="2"/>
      <c r="AI8926" s="7"/>
    </row>
    <row r="8927" spans="1:35" ht="11" customHeight="1" outlineLevel="1" x14ac:dyDescent="0.25">
      <c r="A8927" t="s">
        <v>5975</v>
      </c>
      <c r="C8927" s="2" t="s">
        <v>12974</v>
      </c>
      <c r="D8927" s="2">
        <v>212</v>
      </c>
      <c r="E8927" s="7">
        <v>1969</v>
      </c>
      <c r="F8927" s="5" t="s">
        <v>2974</v>
      </c>
      <c r="H8927" s="5" t="s">
        <v>5398</v>
      </c>
      <c r="I8927" s="6" t="s">
        <v>17383</v>
      </c>
      <c r="J8927" s="6" t="s">
        <v>17386</v>
      </c>
      <c r="K8927" s="17">
        <v>6</v>
      </c>
      <c r="L8927" s="17" t="s">
        <v>7730</v>
      </c>
      <c r="M8927" s="9">
        <v>1</v>
      </c>
      <c r="N8927" s="9"/>
      <c r="O8927" s="21"/>
      <c r="Q8927" s="29"/>
      <c r="U8927" s="17"/>
      <c r="V8927" s="2"/>
      <c r="Y8927" t="str">
        <f t="shared" si="562"/>
        <v/>
      </c>
      <c r="AA8927" t="str">
        <f t="shared" si="563"/>
        <v/>
      </c>
      <c r="AC8927" s="7"/>
      <c r="AD8927" t="s">
        <v>17383</v>
      </c>
      <c r="AE8927">
        <f t="shared" si="561"/>
        <v>0</v>
      </c>
      <c r="AG8927" s="2"/>
      <c r="AI8927" s="7"/>
    </row>
    <row r="8928" spans="1:35" ht="11" customHeight="1" outlineLevel="1" x14ac:dyDescent="0.25">
      <c r="A8928" t="s">
        <v>5975</v>
      </c>
      <c r="C8928" s="2" t="s">
        <v>12974</v>
      </c>
      <c r="D8928" s="2">
        <v>215</v>
      </c>
      <c r="E8928" s="7">
        <v>1969</v>
      </c>
      <c r="F8928" s="5" t="s">
        <v>5239</v>
      </c>
      <c r="H8928" s="5" t="s">
        <v>5398</v>
      </c>
      <c r="I8928" s="6" t="s">
        <v>17376</v>
      </c>
      <c r="J8928" s="6" t="s">
        <v>17387</v>
      </c>
      <c r="K8928" s="17">
        <v>6</v>
      </c>
      <c r="L8928" s="17" t="s">
        <v>7730</v>
      </c>
      <c r="M8928" s="9">
        <v>0.55000000000000004</v>
      </c>
      <c r="N8928" s="9"/>
      <c r="O8928" s="21"/>
      <c r="Q8928" s="29"/>
      <c r="U8928" s="17"/>
      <c r="V8928" s="2"/>
      <c r="Y8928" t="str">
        <f t="shared" si="562"/>
        <v/>
      </c>
      <c r="AA8928" t="str">
        <f t="shared" si="563"/>
        <v/>
      </c>
      <c r="AC8928" s="7"/>
      <c r="AD8928" t="s">
        <v>17376</v>
      </c>
      <c r="AE8928">
        <f t="shared" si="561"/>
        <v>0</v>
      </c>
      <c r="AG8928" s="2"/>
      <c r="AI8928" s="7"/>
    </row>
    <row r="8929" spans="1:35" ht="11" customHeight="1" outlineLevel="1" x14ac:dyDescent="0.25">
      <c r="A8929" t="s">
        <v>5975</v>
      </c>
      <c r="C8929" s="2" t="s">
        <v>12974</v>
      </c>
      <c r="D8929" s="2">
        <v>216</v>
      </c>
      <c r="E8929" s="7">
        <v>1969</v>
      </c>
      <c r="F8929" s="5" t="s">
        <v>5140</v>
      </c>
      <c r="H8929" s="5" t="s">
        <v>5398</v>
      </c>
      <c r="I8929" s="6" t="s">
        <v>17376</v>
      </c>
      <c r="J8929" s="6" t="s">
        <v>17387</v>
      </c>
      <c r="K8929" s="17">
        <v>6</v>
      </c>
      <c r="L8929" s="17" t="s">
        <v>7730</v>
      </c>
      <c r="M8929" s="9">
        <v>0.55000000000000004</v>
      </c>
      <c r="N8929" s="9"/>
      <c r="O8929" s="21"/>
      <c r="Q8929" s="29"/>
      <c r="U8929" s="17"/>
      <c r="V8929" s="2"/>
      <c r="Y8929" t="str">
        <f t="shared" si="562"/>
        <v/>
      </c>
      <c r="AA8929" t="str">
        <f t="shared" si="563"/>
        <v/>
      </c>
      <c r="AC8929" s="7"/>
      <c r="AD8929" t="s">
        <v>17376</v>
      </c>
      <c r="AE8929">
        <f t="shared" si="561"/>
        <v>0</v>
      </c>
      <c r="AG8929" s="2"/>
      <c r="AI8929" s="7"/>
    </row>
    <row r="8930" spans="1:35" ht="11" customHeight="1" outlineLevel="1" x14ac:dyDescent="0.25">
      <c r="A8930" t="s">
        <v>5975</v>
      </c>
      <c r="C8930" s="2" t="s">
        <v>12974</v>
      </c>
      <c r="D8930" s="2">
        <v>217</v>
      </c>
      <c r="E8930" s="7">
        <v>1969</v>
      </c>
      <c r="F8930" s="5" t="s">
        <v>3421</v>
      </c>
      <c r="H8930" s="5" t="s">
        <v>5398</v>
      </c>
      <c r="I8930" s="6" t="s">
        <v>17376</v>
      </c>
      <c r="J8930" s="6" t="s">
        <v>17387</v>
      </c>
      <c r="K8930" s="17">
        <v>6</v>
      </c>
      <c r="L8930" s="17" t="s">
        <v>7730</v>
      </c>
      <c r="M8930" s="9">
        <v>0.55000000000000004</v>
      </c>
      <c r="N8930" s="9"/>
      <c r="O8930" s="21"/>
      <c r="Q8930" s="29"/>
      <c r="U8930" s="17"/>
      <c r="V8930" s="2"/>
      <c r="Y8930" t="str">
        <f t="shared" si="562"/>
        <v/>
      </c>
      <c r="AA8930" t="str">
        <f t="shared" si="563"/>
        <v/>
      </c>
      <c r="AC8930" s="7"/>
      <c r="AD8930" t="s">
        <v>17376</v>
      </c>
      <c r="AE8930">
        <f t="shared" si="561"/>
        <v>0</v>
      </c>
      <c r="AG8930" s="2"/>
      <c r="AI8930" s="7"/>
    </row>
    <row r="8931" spans="1:35" ht="11" customHeight="1" outlineLevel="1" x14ac:dyDescent="0.25">
      <c r="A8931" t="s">
        <v>5975</v>
      </c>
      <c r="C8931" s="2" t="s">
        <v>12974</v>
      </c>
      <c r="D8931" s="2">
        <v>218</v>
      </c>
      <c r="E8931" s="7">
        <v>1969</v>
      </c>
      <c r="F8931" s="5" t="s">
        <v>6311</v>
      </c>
      <c r="H8931" s="5" t="s">
        <v>5398</v>
      </c>
      <c r="I8931" s="6" t="s">
        <v>17376</v>
      </c>
      <c r="J8931" s="6" t="s">
        <v>17387</v>
      </c>
      <c r="K8931" s="17">
        <v>6</v>
      </c>
      <c r="L8931" s="17" t="s">
        <v>7730</v>
      </c>
      <c r="M8931" s="9">
        <v>0.55000000000000004</v>
      </c>
      <c r="N8931" s="9"/>
      <c r="O8931" s="21"/>
      <c r="Q8931" s="29"/>
      <c r="U8931" s="17"/>
      <c r="V8931" s="2"/>
      <c r="Y8931" t="str">
        <f t="shared" si="562"/>
        <v/>
      </c>
      <c r="AA8931" t="str">
        <f t="shared" si="563"/>
        <v/>
      </c>
      <c r="AC8931" s="7"/>
      <c r="AD8931" t="s">
        <v>17376</v>
      </c>
      <c r="AE8931">
        <f t="shared" si="561"/>
        <v>0</v>
      </c>
      <c r="AG8931" s="2"/>
      <c r="AI8931" s="7"/>
    </row>
    <row r="8932" spans="1:35" ht="11" customHeight="1" outlineLevel="1" x14ac:dyDescent="0.25">
      <c r="A8932" t="s">
        <v>5975</v>
      </c>
      <c r="C8932" s="2" t="s">
        <v>12974</v>
      </c>
      <c r="D8932" s="2">
        <v>267</v>
      </c>
      <c r="E8932" s="7">
        <v>1971</v>
      </c>
      <c r="F8932" s="5" t="s">
        <v>5139</v>
      </c>
      <c r="H8932" s="5" t="s">
        <v>5398</v>
      </c>
      <c r="I8932" s="6" t="s">
        <v>5784</v>
      </c>
      <c r="J8932" s="6" t="s">
        <v>17388</v>
      </c>
      <c r="K8932" s="17">
        <v>5</v>
      </c>
      <c r="L8932" s="17" t="s">
        <v>7730</v>
      </c>
      <c r="M8932" s="9">
        <v>3</v>
      </c>
      <c r="N8932" s="9"/>
      <c r="O8932" s="21"/>
      <c r="Q8932" s="29"/>
      <c r="U8932" s="17"/>
      <c r="V8932" s="2">
        <v>268</v>
      </c>
      <c r="Y8932" t="str">
        <f t="shared" si="562"/>
        <v/>
      </c>
      <c r="AA8932" t="str">
        <f t="shared" si="563"/>
        <v/>
      </c>
      <c r="AC8932" s="7"/>
      <c r="AD8932" t="s">
        <v>5784</v>
      </c>
      <c r="AE8932">
        <f t="shared" si="561"/>
        <v>0</v>
      </c>
      <c r="AG8932" s="2"/>
      <c r="AH8932" t="s">
        <v>5977</v>
      </c>
      <c r="AI8932" s="7" t="s">
        <v>4610</v>
      </c>
    </row>
    <row r="8933" spans="1:35" ht="11" customHeight="1" outlineLevel="1" x14ac:dyDescent="0.25">
      <c r="A8933" t="s">
        <v>5975</v>
      </c>
      <c r="C8933" s="2" t="s">
        <v>12974</v>
      </c>
      <c r="D8933" s="2">
        <v>271</v>
      </c>
      <c r="E8933" s="7">
        <v>1971</v>
      </c>
      <c r="F8933" s="5" t="s">
        <v>2348</v>
      </c>
      <c r="H8933" s="5" t="s">
        <v>5398</v>
      </c>
      <c r="I8933" s="6" t="s">
        <v>10649</v>
      </c>
      <c r="J8933" s="6" t="s">
        <v>17388</v>
      </c>
      <c r="K8933" s="17">
        <v>5</v>
      </c>
      <c r="L8933" s="17" t="s">
        <v>20076</v>
      </c>
      <c r="M8933" s="9"/>
      <c r="N8933" s="9"/>
      <c r="O8933" s="21"/>
      <c r="Q8933" s="29"/>
      <c r="U8933" s="17"/>
      <c r="V8933" s="2"/>
      <c r="Y8933" t="str">
        <f t="shared" si="562"/>
        <v/>
      </c>
      <c r="AA8933" t="str">
        <f t="shared" si="563"/>
        <v/>
      </c>
      <c r="AC8933" s="7"/>
      <c r="AD8933" t="s">
        <v>10649</v>
      </c>
      <c r="AE8933">
        <f t="shared" si="561"/>
        <v>0</v>
      </c>
      <c r="AG8933" s="2"/>
      <c r="AI8933" s="7"/>
    </row>
    <row r="8934" spans="1:35" ht="11" customHeight="1" outlineLevel="1" x14ac:dyDescent="0.25">
      <c r="A8934" t="s">
        <v>5975</v>
      </c>
      <c r="C8934" s="2" t="s">
        <v>12974</v>
      </c>
      <c r="D8934" s="2">
        <v>272</v>
      </c>
      <c r="E8934" s="7">
        <v>1971</v>
      </c>
      <c r="F8934" s="5" t="s">
        <v>3773</v>
      </c>
      <c r="H8934" s="5" t="s">
        <v>5398</v>
      </c>
      <c r="I8934" s="6" t="s">
        <v>10649</v>
      </c>
      <c r="J8934" s="6" t="s">
        <v>17388</v>
      </c>
      <c r="K8934" s="17">
        <v>5</v>
      </c>
      <c r="L8934" s="17" t="s">
        <v>20076</v>
      </c>
      <c r="M8934" s="9"/>
      <c r="N8934" s="9"/>
      <c r="O8934" s="21"/>
      <c r="Q8934" s="29"/>
      <c r="U8934" s="17"/>
      <c r="V8934" s="2"/>
      <c r="Y8934" t="str">
        <f t="shared" si="562"/>
        <v/>
      </c>
      <c r="AA8934" t="str">
        <f t="shared" si="563"/>
        <v/>
      </c>
      <c r="AC8934" s="7"/>
      <c r="AD8934" t="s">
        <v>10649</v>
      </c>
      <c r="AE8934">
        <f t="shared" si="561"/>
        <v>0</v>
      </c>
      <c r="AG8934" s="2"/>
      <c r="AI8934" s="7"/>
    </row>
    <row r="8935" spans="1:35" ht="11" customHeight="1" outlineLevel="1" x14ac:dyDescent="0.25">
      <c r="A8935" t="s">
        <v>5975</v>
      </c>
      <c r="C8935" s="2" t="s">
        <v>12974</v>
      </c>
      <c r="D8935" s="2" t="s">
        <v>17389</v>
      </c>
      <c r="E8935" s="7">
        <v>1971</v>
      </c>
      <c r="F8935" s="5" t="s">
        <v>16784</v>
      </c>
      <c r="H8935" s="5" t="s">
        <v>5398</v>
      </c>
      <c r="I8935" s="6" t="s">
        <v>10649</v>
      </c>
      <c r="J8935" s="6" t="s">
        <v>17388</v>
      </c>
      <c r="K8935" s="17">
        <v>5</v>
      </c>
      <c r="L8935" s="17" t="s">
        <v>7730</v>
      </c>
      <c r="M8935" s="9">
        <v>12</v>
      </c>
      <c r="N8935" s="9"/>
      <c r="O8935" s="21"/>
      <c r="Q8935" s="29"/>
      <c r="U8935" s="17"/>
      <c r="V8935" s="2"/>
      <c r="Y8935" t="str">
        <f t="shared" si="562"/>
        <v/>
      </c>
      <c r="AA8935">
        <f t="shared" si="563"/>
        <v>1</v>
      </c>
      <c r="AC8935" s="7"/>
      <c r="AD8935" t="s">
        <v>10649</v>
      </c>
      <c r="AE8935">
        <f t="shared" si="561"/>
        <v>0</v>
      </c>
      <c r="AG8935" s="2"/>
      <c r="AI8935" s="7"/>
    </row>
    <row r="8936" spans="1:35" ht="11" customHeight="1" outlineLevel="1" x14ac:dyDescent="0.25">
      <c r="A8936" t="s">
        <v>5975</v>
      </c>
      <c r="C8936" s="2" t="s">
        <v>12974</v>
      </c>
      <c r="D8936" s="2">
        <v>294</v>
      </c>
      <c r="E8936" s="7">
        <v>1973</v>
      </c>
      <c r="F8936" s="5" t="s">
        <v>6311</v>
      </c>
      <c r="H8936" s="5" t="s">
        <v>5398</v>
      </c>
      <c r="I8936" s="6" t="s">
        <v>5980</v>
      </c>
      <c r="J8936" s="6" t="s">
        <v>17391</v>
      </c>
      <c r="K8936" s="17">
        <v>6</v>
      </c>
      <c r="L8936" s="17" t="s">
        <v>7730</v>
      </c>
      <c r="M8936" s="9">
        <v>1.8</v>
      </c>
      <c r="N8936" s="9"/>
      <c r="O8936" s="21"/>
      <c r="Q8936" s="29"/>
      <c r="U8936" s="17"/>
      <c r="V8936" s="2">
        <v>295</v>
      </c>
      <c r="Y8936" t="str">
        <f t="shared" si="562"/>
        <v/>
      </c>
      <c r="AA8936" t="str">
        <f t="shared" si="563"/>
        <v/>
      </c>
      <c r="AC8936" s="7"/>
      <c r="AD8936" t="s">
        <v>5980</v>
      </c>
      <c r="AE8936">
        <f t="shared" si="561"/>
        <v>0</v>
      </c>
      <c r="AG8936" s="2"/>
      <c r="AH8936" t="s">
        <v>5977</v>
      </c>
      <c r="AI8936" s="7" t="s">
        <v>4922</v>
      </c>
    </row>
    <row r="8937" spans="1:35" ht="11" customHeight="1" outlineLevel="1" x14ac:dyDescent="0.25">
      <c r="A8937" t="s">
        <v>5975</v>
      </c>
      <c r="C8937" s="2" t="s">
        <v>12974</v>
      </c>
      <c r="D8937" s="2" t="s">
        <v>17390</v>
      </c>
      <c r="E8937" s="7">
        <v>1973</v>
      </c>
      <c r="F8937" s="5" t="s">
        <v>10612</v>
      </c>
      <c r="H8937" s="5" t="s">
        <v>5398</v>
      </c>
      <c r="I8937" s="6" t="s">
        <v>5980</v>
      </c>
      <c r="J8937" s="6" t="s">
        <v>17391</v>
      </c>
      <c r="K8937" s="17">
        <v>5</v>
      </c>
      <c r="L8937" s="17" t="s">
        <v>7730</v>
      </c>
      <c r="M8937" s="9">
        <v>13</v>
      </c>
      <c r="N8937" s="9"/>
      <c r="O8937" s="21"/>
      <c r="Q8937" s="29"/>
      <c r="U8937" s="17"/>
      <c r="V8937" s="2" t="s">
        <v>5981</v>
      </c>
      <c r="Y8937" t="str">
        <f t="shared" si="562"/>
        <v/>
      </c>
      <c r="AA8937">
        <f t="shared" si="563"/>
        <v>1</v>
      </c>
      <c r="AC8937" s="7"/>
      <c r="AD8937" t="s">
        <v>5980</v>
      </c>
      <c r="AE8937">
        <f t="shared" si="561"/>
        <v>0</v>
      </c>
      <c r="AG8937" s="2"/>
      <c r="AH8937" t="s">
        <v>5977</v>
      </c>
      <c r="AI8937" s="7" t="s">
        <v>4620</v>
      </c>
    </row>
    <row r="8938" spans="1:35" ht="11" customHeight="1" outlineLevel="1" x14ac:dyDescent="0.25">
      <c r="A8938" t="s">
        <v>5975</v>
      </c>
      <c r="C8938" s="2" t="s">
        <v>12974</v>
      </c>
      <c r="D8938" s="2" t="s">
        <v>11981</v>
      </c>
      <c r="E8938" s="7">
        <v>1975</v>
      </c>
      <c r="F8938" s="5" t="s">
        <v>20870</v>
      </c>
      <c r="H8938" s="5" t="s">
        <v>5398</v>
      </c>
      <c r="I8938" s="6" t="s">
        <v>20871</v>
      </c>
      <c r="J8938" s="6" t="s">
        <v>20869</v>
      </c>
      <c r="K8938" s="17">
        <v>5</v>
      </c>
      <c r="L8938" s="17" t="s">
        <v>7730</v>
      </c>
      <c r="M8938" s="9">
        <v>2.5</v>
      </c>
      <c r="N8938" s="9"/>
      <c r="O8938" s="21"/>
      <c r="Q8938" s="29"/>
      <c r="U8938" s="17"/>
      <c r="V8938" s="2"/>
      <c r="Y8938" t="str">
        <f t="shared" si="562"/>
        <v/>
      </c>
      <c r="AA8938" t="str">
        <f t="shared" si="563"/>
        <v/>
      </c>
      <c r="AC8938" s="7"/>
      <c r="AD8938" t="s">
        <v>20871</v>
      </c>
      <c r="AE8938">
        <f t="shared" si="561"/>
        <v>0</v>
      </c>
      <c r="AG8938" s="2"/>
      <c r="AI8938" s="7"/>
    </row>
    <row r="8939" spans="1:35" ht="11" customHeight="1" outlineLevel="1" x14ac:dyDescent="0.25">
      <c r="A8939" t="s">
        <v>5975</v>
      </c>
      <c r="C8939" s="2" t="s">
        <v>12974</v>
      </c>
      <c r="D8939" s="2" t="s">
        <v>17393</v>
      </c>
      <c r="E8939" s="7">
        <v>1976</v>
      </c>
      <c r="F8939" s="5" t="s">
        <v>16784</v>
      </c>
      <c r="H8939" s="5" t="s">
        <v>5398</v>
      </c>
      <c r="I8939" s="6" t="s">
        <v>17383</v>
      </c>
      <c r="J8939" s="6" t="s">
        <v>17392</v>
      </c>
      <c r="K8939" s="17">
        <v>6</v>
      </c>
      <c r="L8939" s="17" t="s">
        <v>7730</v>
      </c>
      <c r="M8939" s="9">
        <v>5.3</v>
      </c>
      <c r="N8939" s="9"/>
      <c r="O8939" s="21"/>
      <c r="Q8939" s="29"/>
      <c r="U8939" s="17"/>
      <c r="V8939" s="2"/>
      <c r="Y8939" t="str">
        <f t="shared" si="562"/>
        <v/>
      </c>
      <c r="AA8939">
        <f t="shared" si="563"/>
        <v>1</v>
      </c>
      <c r="AC8939" s="7"/>
      <c r="AD8939" t="s">
        <v>17383</v>
      </c>
      <c r="AE8939">
        <f t="shared" si="561"/>
        <v>0</v>
      </c>
      <c r="AG8939" s="2"/>
      <c r="AI8939" s="7"/>
    </row>
    <row r="8940" spans="1:35" ht="11" customHeight="1" outlineLevel="1" x14ac:dyDescent="0.25">
      <c r="A8940" t="s">
        <v>5975</v>
      </c>
      <c r="C8940" s="2" t="s">
        <v>12974</v>
      </c>
      <c r="D8940" s="2">
        <v>355</v>
      </c>
      <c r="E8940" s="7">
        <v>1976</v>
      </c>
      <c r="F8940" s="5" t="s">
        <v>5239</v>
      </c>
      <c r="H8940" s="5" t="s">
        <v>5398</v>
      </c>
      <c r="I8940" s="6" t="s">
        <v>17376</v>
      </c>
      <c r="J8940" s="6" t="s">
        <v>7078</v>
      </c>
      <c r="K8940" s="17">
        <v>6</v>
      </c>
      <c r="L8940" s="17" t="s">
        <v>7730</v>
      </c>
      <c r="M8940" s="9">
        <v>0.25</v>
      </c>
      <c r="N8940" s="9"/>
      <c r="O8940" s="21"/>
      <c r="Q8940" s="29"/>
      <c r="U8940" s="17"/>
      <c r="V8940" s="2"/>
      <c r="Y8940" t="str">
        <f t="shared" si="562"/>
        <v/>
      </c>
      <c r="AA8940" t="str">
        <f t="shared" si="563"/>
        <v/>
      </c>
      <c r="AC8940" s="7"/>
      <c r="AD8940" t="s">
        <v>17376</v>
      </c>
      <c r="AE8940">
        <f t="shared" si="561"/>
        <v>0</v>
      </c>
      <c r="AG8940" s="2"/>
      <c r="AI8940" s="7"/>
    </row>
    <row r="8941" spans="1:35" ht="11" customHeight="1" outlineLevel="1" x14ac:dyDescent="0.25">
      <c r="A8941" t="s">
        <v>5975</v>
      </c>
      <c r="C8941" s="2" t="s">
        <v>12974</v>
      </c>
      <c r="D8941" s="2">
        <v>356</v>
      </c>
      <c r="E8941" s="7">
        <v>1976</v>
      </c>
      <c r="F8941" s="5" t="s">
        <v>2974</v>
      </c>
      <c r="H8941" s="5" t="s">
        <v>5398</v>
      </c>
      <c r="I8941" s="6" t="s">
        <v>17376</v>
      </c>
      <c r="J8941" s="6" t="s">
        <v>7078</v>
      </c>
      <c r="K8941" s="17">
        <v>6</v>
      </c>
      <c r="L8941" s="17" t="s">
        <v>7730</v>
      </c>
      <c r="M8941" s="9">
        <v>0.25</v>
      </c>
      <c r="N8941" s="9"/>
      <c r="O8941" s="21"/>
      <c r="Q8941" s="29"/>
      <c r="U8941" s="17"/>
      <c r="V8941" s="2"/>
      <c r="Y8941" t="str">
        <f t="shared" si="562"/>
        <v/>
      </c>
      <c r="AA8941" t="str">
        <f t="shared" si="563"/>
        <v/>
      </c>
      <c r="AC8941" s="7"/>
      <c r="AD8941" t="s">
        <v>17376</v>
      </c>
      <c r="AE8941">
        <f t="shared" si="561"/>
        <v>0</v>
      </c>
      <c r="AG8941" s="2"/>
      <c r="AI8941" s="7"/>
    </row>
    <row r="8942" spans="1:35" ht="11" customHeight="1" outlineLevel="1" x14ac:dyDescent="0.25">
      <c r="A8942" t="s">
        <v>5975</v>
      </c>
      <c r="C8942" s="2" t="s">
        <v>12974</v>
      </c>
      <c r="D8942" s="2">
        <v>357</v>
      </c>
      <c r="E8942" s="7">
        <v>1976</v>
      </c>
      <c r="F8942" s="5" t="s">
        <v>5297</v>
      </c>
      <c r="H8942" s="5" t="s">
        <v>5398</v>
      </c>
      <c r="I8942" s="6" t="s">
        <v>17376</v>
      </c>
      <c r="J8942" s="6" t="s">
        <v>7078</v>
      </c>
      <c r="K8942" s="17">
        <v>6</v>
      </c>
      <c r="L8942" s="17" t="s">
        <v>7730</v>
      </c>
      <c r="M8942" s="9">
        <v>0.25</v>
      </c>
      <c r="N8942" s="9"/>
      <c r="O8942" s="21"/>
      <c r="Q8942" s="29"/>
      <c r="U8942" s="17"/>
      <c r="V8942" s="2"/>
      <c r="Y8942" t="str">
        <f t="shared" si="562"/>
        <v/>
      </c>
      <c r="AA8942" t="str">
        <f t="shared" si="563"/>
        <v/>
      </c>
      <c r="AC8942" s="7"/>
      <c r="AD8942" t="s">
        <v>17376</v>
      </c>
      <c r="AE8942">
        <f t="shared" si="561"/>
        <v>0</v>
      </c>
      <c r="AG8942" s="2"/>
      <c r="AI8942" s="7"/>
    </row>
    <row r="8943" spans="1:35" ht="11" customHeight="1" outlineLevel="1" x14ac:dyDescent="0.25">
      <c r="A8943" t="s">
        <v>5975</v>
      </c>
      <c r="C8943" s="2" t="s">
        <v>12974</v>
      </c>
      <c r="D8943" s="2">
        <v>358</v>
      </c>
      <c r="E8943" s="7">
        <v>1976</v>
      </c>
      <c r="F8943" s="5" t="s">
        <v>2982</v>
      </c>
      <c r="H8943" s="5" t="s">
        <v>5398</v>
      </c>
      <c r="I8943" s="6" t="s">
        <v>17376</v>
      </c>
      <c r="J8943" s="6" t="s">
        <v>7078</v>
      </c>
      <c r="K8943" s="17">
        <v>6</v>
      </c>
      <c r="L8943" s="17" t="s">
        <v>7730</v>
      </c>
      <c r="M8943" s="9">
        <v>0.25</v>
      </c>
      <c r="N8943" s="9"/>
      <c r="O8943" s="21"/>
      <c r="Q8943" s="29"/>
      <c r="U8943" s="17"/>
      <c r="V8943" s="2"/>
      <c r="Y8943" t="str">
        <f t="shared" si="562"/>
        <v/>
      </c>
      <c r="AA8943" t="str">
        <f t="shared" si="563"/>
        <v/>
      </c>
      <c r="AC8943" s="7"/>
      <c r="AD8943" t="s">
        <v>17376</v>
      </c>
      <c r="AE8943">
        <f t="shared" si="561"/>
        <v>0</v>
      </c>
      <c r="AG8943" s="2"/>
      <c r="AI8943" s="7"/>
    </row>
    <row r="8944" spans="1:35" ht="11" customHeight="1" outlineLevel="1" x14ac:dyDescent="0.25">
      <c r="A8944" t="s">
        <v>5975</v>
      </c>
      <c r="C8944" s="2" t="s">
        <v>12974</v>
      </c>
      <c r="D8944" s="2" t="s">
        <v>17394</v>
      </c>
      <c r="E8944" s="7">
        <v>1976</v>
      </c>
      <c r="F8944" s="5" t="s">
        <v>10612</v>
      </c>
      <c r="H8944" s="5" t="s">
        <v>5398</v>
      </c>
      <c r="I8944" s="6" t="s">
        <v>17376</v>
      </c>
      <c r="J8944" s="6" t="s">
        <v>7078</v>
      </c>
      <c r="K8944" s="17">
        <v>6</v>
      </c>
      <c r="L8944" s="17" t="s">
        <v>7730</v>
      </c>
      <c r="M8944" s="9">
        <v>1.4</v>
      </c>
      <c r="N8944" s="9"/>
      <c r="O8944" s="21"/>
      <c r="Q8944" s="29"/>
      <c r="U8944" s="17"/>
      <c r="V8944" s="2"/>
      <c r="Y8944" t="str">
        <f t="shared" si="562"/>
        <v/>
      </c>
      <c r="AA8944">
        <f t="shared" si="563"/>
        <v>1</v>
      </c>
      <c r="AC8944" s="7"/>
      <c r="AD8944" t="s">
        <v>17376</v>
      </c>
      <c r="AE8944">
        <f t="shared" si="561"/>
        <v>0</v>
      </c>
      <c r="AG8944" s="2"/>
      <c r="AI8944" s="7"/>
    </row>
    <row r="8945" spans="1:35" ht="11" customHeight="1" outlineLevel="1" x14ac:dyDescent="0.25">
      <c r="A8945" t="s">
        <v>5975</v>
      </c>
      <c r="C8945" s="2" t="s">
        <v>12974</v>
      </c>
      <c r="D8945" s="2" t="s">
        <v>17396</v>
      </c>
      <c r="E8945" s="7">
        <v>1977</v>
      </c>
      <c r="F8945" s="5" t="s">
        <v>10612</v>
      </c>
      <c r="H8945" s="5" t="s">
        <v>5398</v>
      </c>
      <c r="I8945" s="6" t="s">
        <v>16164</v>
      </c>
      <c r="J8945" s="6" t="s">
        <v>17395</v>
      </c>
      <c r="K8945" s="17">
        <v>5</v>
      </c>
      <c r="L8945" s="17" t="s">
        <v>7730</v>
      </c>
      <c r="M8945" s="9">
        <v>2.9</v>
      </c>
      <c r="N8945" s="9"/>
      <c r="O8945" s="21"/>
      <c r="Q8945" s="29"/>
      <c r="U8945" s="17"/>
      <c r="V8945" s="2"/>
      <c r="Y8945" t="str">
        <f t="shared" si="562"/>
        <v/>
      </c>
      <c r="AA8945">
        <f t="shared" si="563"/>
        <v>1</v>
      </c>
      <c r="AC8945" s="7"/>
      <c r="AD8945" t="s">
        <v>16164</v>
      </c>
      <c r="AE8945">
        <f t="shared" si="561"/>
        <v>0</v>
      </c>
      <c r="AG8945" s="2"/>
      <c r="AI8945" s="7"/>
    </row>
    <row r="8946" spans="1:35" ht="11" customHeight="1" outlineLevel="1" x14ac:dyDescent="0.25">
      <c r="A8946" t="s">
        <v>5975</v>
      </c>
      <c r="C8946" s="2" t="s">
        <v>12974</v>
      </c>
      <c r="D8946" s="2" t="s">
        <v>17397</v>
      </c>
      <c r="E8946" s="7">
        <v>1977</v>
      </c>
      <c r="F8946" s="5" t="s">
        <v>10612</v>
      </c>
      <c r="H8946" s="5" t="s">
        <v>5398</v>
      </c>
      <c r="I8946" s="6" t="s">
        <v>17376</v>
      </c>
      <c r="J8946" s="6" t="s">
        <v>7078</v>
      </c>
      <c r="K8946" s="17">
        <v>6</v>
      </c>
      <c r="L8946" s="17" t="s">
        <v>7730</v>
      </c>
      <c r="M8946" s="9">
        <v>3.2</v>
      </c>
      <c r="N8946" s="9"/>
      <c r="O8946" s="21"/>
      <c r="Q8946" s="29"/>
      <c r="U8946" s="17"/>
      <c r="V8946" s="2"/>
      <c r="Y8946" t="str">
        <f t="shared" si="562"/>
        <v/>
      </c>
      <c r="AA8946">
        <f t="shared" si="563"/>
        <v>1</v>
      </c>
      <c r="AC8946" s="7"/>
      <c r="AD8946" t="s">
        <v>17376</v>
      </c>
      <c r="AE8946">
        <f t="shared" si="561"/>
        <v>0</v>
      </c>
      <c r="AG8946" s="2"/>
      <c r="AI8946" s="7"/>
    </row>
    <row r="8947" spans="1:35" ht="11" customHeight="1" outlineLevel="1" x14ac:dyDescent="0.25">
      <c r="A8947" t="s">
        <v>5975</v>
      </c>
      <c r="C8947" s="2" t="s">
        <v>12974</v>
      </c>
      <c r="D8947" s="2" t="s">
        <v>17397</v>
      </c>
      <c r="E8947" s="7">
        <v>1977</v>
      </c>
      <c r="F8947" s="5" t="s">
        <v>10612</v>
      </c>
      <c r="H8947" s="5" t="s">
        <v>5398</v>
      </c>
      <c r="I8947" s="6" t="s">
        <v>17376</v>
      </c>
      <c r="J8947" s="6" t="s">
        <v>7078</v>
      </c>
      <c r="K8947" s="17">
        <v>6</v>
      </c>
      <c r="L8947" s="17" t="s">
        <v>7730</v>
      </c>
      <c r="M8947" s="9">
        <v>3.2</v>
      </c>
      <c r="N8947" s="9"/>
      <c r="O8947" s="21"/>
      <c r="Q8947" s="29"/>
      <c r="U8947" s="17"/>
      <c r="V8947" s="2"/>
      <c r="Y8947" t="str">
        <f t="shared" si="562"/>
        <v/>
      </c>
      <c r="AA8947">
        <f t="shared" si="563"/>
        <v>1</v>
      </c>
      <c r="AC8947" s="7"/>
      <c r="AD8947" t="s">
        <v>17376</v>
      </c>
      <c r="AE8947">
        <f t="shared" si="561"/>
        <v>0</v>
      </c>
      <c r="AG8947" s="2"/>
      <c r="AI8947" s="7"/>
    </row>
    <row r="8948" spans="1:35" ht="11" customHeight="1" outlineLevel="1" x14ac:dyDescent="0.25">
      <c r="A8948" t="s">
        <v>5975</v>
      </c>
      <c r="C8948" s="2" t="s">
        <v>12974</v>
      </c>
      <c r="D8948" s="2">
        <v>484</v>
      </c>
      <c r="E8948" s="7">
        <v>1982</v>
      </c>
      <c r="F8948" s="5" t="s">
        <v>2348</v>
      </c>
      <c r="H8948" s="5" t="s">
        <v>130</v>
      </c>
      <c r="I8948" s="6" t="s">
        <v>5784</v>
      </c>
      <c r="J8948" s="6" t="s">
        <v>17398</v>
      </c>
      <c r="K8948" s="17">
        <v>1</v>
      </c>
      <c r="L8948" s="17" t="s">
        <v>7730</v>
      </c>
      <c r="M8948" s="9">
        <v>1</v>
      </c>
      <c r="N8948" s="9"/>
      <c r="O8948" s="21"/>
      <c r="Q8948" s="29"/>
      <c r="U8948" s="17"/>
      <c r="V8948" s="2" t="s">
        <v>5982</v>
      </c>
      <c r="Y8948" t="str">
        <f t="shared" si="562"/>
        <v/>
      </c>
      <c r="AA8948" t="str">
        <f t="shared" si="563"/>
        <v/>
      </c>
      <c r="AC8948" s="7"/>
      <c r="AD8948" t="s">
        <v>5784</v>
      </c>
      <c r="AE8948">
        <f t="shared" si="561"/>
        <v>0</v>
      </c>
      <c r="AG8948" s="2"/>
      <c r="AH8948" t="s">
        <v>5977</v>
      </c>
      <c r="AI8948" s="7" t="s">
        <v>4610</v>
      </c>
    </row>
    <row r="8949" spans="1:35" ht="11" customHeight="1" outlineLevel="1" x14ac:dyDescent="0.25">
      <c r="A8949" t="s">
        <v>5975</v>
      </c>
      <c r="C8949" s="2" t="s">
        <v>12974</v>
      </c>
      <c r="D8949" s="2">
        <v>485</v>
      </c>
      <c r="E8949" s="7">
        <v>1982</v>
      </c>
      <c r="F8949" s="5" t="s">
        <v>5297</v>
      </c>
      <c r="H8949" s="5" t="s">
        <v>3831</v>
      </c>
      <c r="I8949" s="6" t="s">
        <v>5784</v>
      </c>
      <c r="J8949" s="6" t="s">
        <v>17398</v>
      </c>
      <c r="K8949" s="17">
        <v>1</v>
      </c>
      <c r="L8949" s="17" t="s">
        <v>7730</v>
      </c>
      <c r="M8949" s="9">
        <v>1</v>
      </c>
      <c r="N8949" s="9"/>
      <c r="O8949" s="21"/>
      <c r="Q8949" s="29"/>
      <c r="U8949" s="17"/>
      <c r="V8949" s="2" t="s">
        <v>6010</v>
      </c>
      <c r="Y8949" t="str">
        <f t="shared" si="562"/>
        <v/>
      </c>
      <c r="AA8949" t="str">
        <f t="shared" si="563"/>
        <v/>
      </c>
      <c r="AC8949" s="7"/>
      <c r="AD8949" t="s">
        <v>5784</v>
      </c>
      <c r="AE8949">
        <f t="shared" si="561"/>
        <v>0</v>
      </c>
      <c r="AG8949" s="2"/>
      <c r="AH8949" t="s">
        <v>5977</v>
      </c>
      <c r="AI8949" s="7" t="s">
        <v>4610</v>
      </c>
    </row>
    <row r="8950" spans="1:35" ht="11" customHeight="1" outlineLevel="1" x14ac:dyDescent="0.25">
      <c r="A8950" t="s">
        <v>5975</v>
      </c>
      <c r="C8950" s="2" t="s">
        <v>12974</v>
      </c>
      <c r="D8950" s="2">
        <v>486</v>
      </c>
      <c r="E8950" s="7">
        <v>1982</v>
      </c>
      <c r="F8950" s="5" t="s">
        <v>1956</v>
      </c>
      <c r="H8950" s="5" t="s">
        <v>2291</v>
      </c>
      <c r="I8950" s="6" t="s">
        <v>5784</v>
      </c>
      <c r="J8950" s="6" t="s">
        <v>17398</v>
      </c>
      <c r="K8950" s="17">
        <v>1</v>
      </c>
      <c r="L8950" s="17" t="s">
        <v>7730</v>
      </c>
      <c r="M8950" s="9">
        <v>1</v>
      </c>
      <c r="N8950" s="9"/>
      <c r="O8950" s="21"/>
      <c r="Q8950" s="29"/>
      <c r="U8950" s="17"/>
      <c r="V8950" s="2" t="s">
        <v>6011</v>
      </c>
      <c r="Y8950" t="str">
        <f t="shared" si="562"/>
        <v/>
      </c>
      <c r="AA8950" t="str">
        <f t="shared" si="563"/>
        <v/>
      </c>
      <c r="AC8950" s="7"/>
      <c r="AD8950" t="s">
        <v>5784</v>
      </c>
      <c r="AE8950">
        <f t="shared" si="561"/>
        <v>0</v>
      </c>
      <c r="AG8950" s="2"/>
      <c r="AH8950" t="s">
        <v>5977</v>
      </c>
      <c r="AI8950" s="7" t="s">
        <v>4610</v>
      </c>
    </row>
    <row r="8951" spans="1:35" ht="11" customHeight="1" outlineLevel="1" x14ac:dyDescent="0.25">
      <c r="A8951" t="s">
        <v>5975</v>
      </c>
      <c r="C8951" s="2" t="s">
        <v>12974</v>
      </c>
      <c r="D8951" s="2">
        <v>487</v>
      </c>
      <c r="E8951" s="7">
        <v>1982</v>
      </c>
      <c r="F8951" s="5" t="s">
        <v>3773</v>
      </c>
      <c r="H8951" s="5" t="s">
        <v>4522</v>
      </c>
      <c r="I8951" s="6" t="s">
        <v>5784</v>
      </c>
      <c r="J8951" s="6" t="s">
        <v>17398</v>
      </c>
      <c r="K8951" s="17">
        <v>1</v>
      </c>
      <c r="L8951" s="17" t="s">
        <v>7730</v>
      </c>
      <c r="M8951" s="9">
        <v>1</v>
      </c>
      <c r="N8951" s="9"/>
      <c r="O8951" s="21"/>
      <c r="Q8951" s="29"/>
      <c r="U8951" s="17"/>
      <c r="V8951" s="2" t="s">
        <v>6012</v>
      </c>
      <c r="Y8951" t="str">
        <f t="shared" si="562"/>
        <v/>
      </c>
      <c r="AA8951" t="str">
        <f t="shared" si="563"/>
        <v/>
      </c>
      <c r="AC8951" s="7"/>
      <c r="AD8951" t="s">
        <v>5784</v>
      </c>
      <c r="AE8951">
        <f t="shared" si="561"/>
        <v>0</v>
      </c>
      <c r="AG8951" s="2"/>
      <c r="AH8951" t="s">
        <v>5977</v>
      </c>
      <c r="AI8951" s="7" t="s">
        <v>4610</v>
      </c>
    </row>
    <row r="8952" spans="1:35" ht="11" customHeight="1" outlineLevel="1" x14ac:dyDescent="0.25">
      <c r="A8952" t="s">
        <v>5975</v>
      </c>
      <c r="C8952" s="2" t="s">
        <v>12974</v>
      </c>
      <c r="D8952" s="2">
        <v>488</v>
      </c>
      <c r="E8952" s="7">
        <v>1982</v>
      </c>
      <c r="F8952" s="5" t="s">
        <v>5072</v>
      </c>
      <c r="H8952" s="5" t="s">
        <v>2290</v>
      </c>
      <c r="I8952" s="6" t="s">
        <v>5784</v>
      </c>
      <c r="J8952" s="6" t="s">
        <v>17398</v>
      </c>
      <c r="K8952" s="17">
        <v>1</v>
      </c>
      <c r="L8952" s="17" t="s">
        <v>7730</v>
      </c>
      <c r="M8952" s="9">
        <v>1</v>
      </c>
      <c r="N8952" s="9"/>
      <c r="O8952" s="21"/>
      <c r="Q8952" s="29"/>
      <c r="U8952" s="17"/>
      <c r="V8952" s="2" t="s">
        <v>6013</v>
      </c>
      <c r="Y8952" t="str">
        <f t="shared" si="562"/>
        <v/>
      </c>
      <c r="AA8952" t="str">
        <f t="shared" si="563"/>
        <v/>
      </c>
      <c r="AC8952" s="7"/>
      <c r="AD8952" t="s">
        <v>5784</v>
      </c>
      <c r="AE8952">
        <f t="shared" si="561"/>
        <v>0</v>
      </c>
      <c r="AG8952" s="2"/>
      <c r="AH8952" t="s">
        <v>5977</v>
      </c>
      <c r="AI8952" s="7" t="s">
        <v>4610</v>
      </c>
    </row>
    <row r="8953" spans="1:35" ht="11" customHeight="1" outlineLevel="1" x14ac:dyDescent="0.25">
      <c r="A8953" t="s">
        <v>5975</v>
      </c>
      <c r="C8953" s="2" t="s">
        <v>12974</v>
      </c>
      <c r="D8953" s="2">
        <v>489</v>
      </c>
      <c r="E8953" s="7">
        <v>1982</v>
      </c>
      <c r="F8953" s="5" t="s">
        <v>5295</v>
      </c>
      <c r="H8953" s="5" t="s">
        <v>5037</v>
      </c>
      <c r="I8953" s="6" t="s">
        <v>5784</v>
      </c>
      <c r="J8953" s="6" t="s">
        <v>17398</v>
      </c>
      <c r="K8953" s="17">
        <v>1</v>
      </c>
      <c r="L8953" s="17" t="s">
        <v>7730</v>
      </c>
      <c r="M8953" s="9">
        <v>1</v>
      </c>
      <c r="N8953" s="9"/>
      <c r="O8953" s="21"/>
      <c r="Q8953" s="29"/>
      <c r="U8953" s="17"/>
      <c r="V8953" s="2" t="s">
        <v>6014</v>
      </c>
      <c r="Y8953" t="str">
        <f t="shared" si="562"/>
        <v/>
      </c>
      <c r="AA8953" t="str">
        <f t="shared" si="563"/>
        <v/>
      </c>
      <c r="AC8953" s="7"/>
      <c r="AD8953" t="s">
        <v>5784</v>
      </c>
      <c r="AE8953">
        <f t="shared" si="561"/>
        <v>0</v>
      </c>
      <c r="AG8953" s="2"/>
      <c r="AH8953" t="s">
        <v>5977</v>
      </c>
      <c r="AI8953" s="7" t="s">
        <v>4610</v>
      </c>
    </row>
    <row r="8954" spans="1:35" ht="11" customHeight="1" outlineLevel="1" x14ac:dyDescent="0.25">
      <c r="A8954" t="s">
        <v>5975</v>
      </c>
      <c r="C8954" s="2" t="s">
        <v>12974</v>
      </c>
      <c r="D8954" s="2">
        <v>490</v>
      </c>
      <c r="E8954" s="7">
        <v>1982</v>
      </c>
      <c r="F8954" s="5" t="s">
        <v>6311</v>
      </c>
      <c r="H8954" s="5" t="s">
        <v>6704</v>
      </c>
      <c r="I8954" s="6" t="s">
        <v>5784</v>
      </c>
      <c r="J8954" s="6" t="s">
        <v>17398</v>
      </c>
      <c r="K8954" s="17">
        <v>1</v>
      </c>
      <c r="L8954" s="17" t="s">
        <v>7730</v>
      </c>
      <c r="M8954" s="9">
        <v>1</v>
      </c>
      <c r="N8954" s="9"/>
      <c r="O8954" s="21"/>
      <c r="Q8954" s="29"/>
      <c r="U8954" s="17"/>
      <c r="V8954" s="2" t="s">
        <v>6015</v>
      </c>
      <c r="Y8954" t="str">
        <f t="shared" si="562"/>
        <v/>
      </c>
      <c r="AA8954" t="str">
        <f t="shared" si="563"/>
        <v/>
      </c>
      <c r="AC8954" s="7"/>
      <c r="AD8954" t="s">
        <v>5784</v>
      </c>
      <c r="AE8954">
        <f t="shared" ref="AE8954:AE8985" si="564">COUNTIF(I8954,"*Fuji*")</f>
        <v>0</v>
      </c>
      <c r="AG8954" s="2"/>
      <c r="AH8954" t="s">
        <v>5977</v>
      </c>
      <c r="AI8954" s="7" t="s">
        <v>4610</v>
      </c>
    </row>
    <row r="8955" spans="1:35" ht="11" customHeight="1" outlineLevel="1" x14ac:dyDescent="0.25">
      <c r="A8955" t="s">
        <v>5975</v>
      </c>
      <c r="C8955" s="2" t="s">
        <v>12974</v>
      </c>
      <c r="D8955" s="2">
        <v>491</v>
      </c>
      <c r="E8955" s="7">
        <v>1982</v>
      </c>
      <c r="F8955" s="5" t="s">
        <v>66</v>
      </c>
      <c r="H8955" s="5" t="s">
        <v>6017</v>
      </c>
      <c r="I8955" s="6" t="s">
        <v>5784</v>
      </c>
      <c r="J8955" s="6" t="s">
        <v>17398</v>
      </c>
      <c r="K8955" s="17">
        <v>1</v>
      </c>
      <c r="L8955" s="17" t="s">
        <v>7730</v>
      </c>
      <c r="M8955" s="9">
        <v>1</v>
      </c>
      <c r="N8955" s="9"/>
      <c r="O8955" s="21"/>
      <c r="Q8955" s="29"/>
      <c r="U8955" s="17"/>
      <c r="V8955" s="2" t="s">
        <v>6016</v>
      </c>
      <c r="Y8955" t="str">
        <f t="shared" si="562"/>
        <v/>
      </c>
      <c r="AA8955" t="str">
        <f t="shared" si="563"/>
        <v/>
      </c>
      <c r="AC8955" s="7"/>
      <c r="AD8955" t="s">
        <v>5784</v>
      </c>
      <c r="AE8955">
        <f t="shared" si="564"/>
        <v>0</v>
      </c>
      <c r="AG8955" s="2"/>
      <c r="AH8955" t="s">
        <v>5977</v>
      </c>
      <c r="AI8955" s="7" t="s">
        <v>4610</v>
      </c>
    </row>
    <row r="8956" spans="1:35" ht="11" customHeight="1" outlineLevel="1" x14ac:dyDescent="0.25">
      <c r="A8956" t="s">
        <v>5975</v>
      </c>
      <c r="C8956" s="2" t="s">
        <v>12974</v>
      </c>
      <c r="D8956" s="2">
        <v>492</v>
      </c>
      <c r="E8956" s="7">
        <v>1982</v>
      </c>
      <c r="F8956" s="5" t="s">
        <v>6019</v>
      </c>
      <c r="H8956" s="5" t="s">
        <v>4006</v>
      </c>
      <c r="I8956" s="6" t="s">
        <v>5784</v>
      </c>
      <c r="J8956" s="6" t="s">
        <v>17398</v>
      </c>
      <c r="K8956" s="17">
        <v>1</v>
      </c>
      <c r="L8956" s="17" t="s">
        <v>7730</v>
      </c>
      <c r="M8956" s="9">
        <v>1</v>
      </c>
      <c r="N8956" s="9"/>
      <c r="O8956" s="21"/>
      <c r="Q8956" s="29"/>
      <c r="U8956" s="17"/>
      <c r="V8956" s="2" t="s">
        <v>6018</v>
      </c>
      <c r="Y8956" t="str">
        <f t="shared" si="562"/>
        <v/>
      </c>
      <c r="AA8956" t="str">
        <f t="shared" si="563"/>
        <v/>
      </c>
      <c r="AC8956" s="7"/>
      <c r="AD8956" t="s">
        <v>5784</v>
      </c>
      <c r="AE8956">
        <f t="shared" si="564"/>
        <v>0</v>
      </c>
      <c r="AG8956" s="2"/>
      <c r="AH8956" t="s">
        <v>5977</v>
      </c>
      <c r="AI8956" s="7" t="s">
        <v>4922</v>
      </c>
    </row>
    <row r="8957" spans="1:35" ht="11" customHeight="1" outlineLevel="1" x14ac:dyDescent="0.25">
      <c r="A8957" t="s">
        <v>5975</v>
      </c>
      <c r="C8957" s="2" t="s">
        <v>12974</v>
      </c>
      <c r="D8957" s="2">
        <v>493</v>
      </c>
      <c r="E8957" s="7">
        <v>1982</v>
      </c>
      <c r="F8957" s="5" t="s">
        <v>539</v>
      </c>
      <c r="H8957" s="5" t="s">
        <v>5796</v>
      </c>
      <c r="I8957" s="6" t="s">
        <v>5784</v>
      </c>
      <c r="J8957" s="6" t="s">
        <v>17398</v>
      </c>
      <c r="K8957" s="17">
        <v>1</v>
      </c>
      <c r="L8957" s="17" t="s">
        <v>7730</v>
      </c>
      <c r="M8957" s="9">
        <v>1</v>
      </c>
      <c r="N8957" s="9"/>
      <c r="O8957" s="21"/>
      <c r="Q8957" s="29"/>
      <c r="U8957" s="17"/>
      <c r="V8957" s="2" t="s">
        <v>538</v>
      </c>
      <c r="Y8957" t="str">
        <f t="shared" si="562"/>
        <v/>
      </c>
      <c r="AA8957" t="str">
        <f t="shared" si="563"/>
        <v/>
      </c>
      <c r="AC8957" s="7"/>
      <c r="AD8957" t="s">
        <v>5784</v>
      </c>
      <c r="AE8957">
        <f t="shared" si="564"/>
        <v>0</v>
      </c>
      <c r="AG8957" s="2"/>
      <c r="AH8957" t="s">
        <v>5977</v>
      </c>
      <c r="AI8957" s="7" t="s">
        <v>4922</v>
      </c>
    </row>
    <row r="8958" spans="1:35" ht="11" customHeight="1" outlineLevel="1" x14ac:dyDescent="0.25">
      <c r="A8958" t="s">
        <v>5975</v>
      </c>
      <c r="C8958" s="2" t="s">
        <v>12974</v>
      </c>
      <c r="D8958" s="2">
        <v>582</v>
      </c>
      <c r="E8958" s="7">
        <v>1985</v>
      </c>
      <c r="F8958" s="5" t="s">
        <v>5296</v>
      </c>
      <c r="H8958" s="5" t="s">
        <v>5398</v>
      </c>
      <c r="I8958" s="6" t="s">
        <v>5784</v>
      </c>
      <c r="J8958" s="6" t="s">
        <v>17400</v>
      </c>
      <c r="K8958" s="17">
        <v>3</v>
      </c>
      <c r="L8958" s="17" t="s">
        <v>7730</v>
      </c>
      <c r="M8958" s="9">
        <v>0.4</v>
      </c>
      <c r="N8958" s="9"/>
      <c r="O8958" s="21"/>
      <c r="Q8958" s="29"/>
      <c r="U8958" s="17"/>
      <c r="V8958" s="2">
        <v>569</v>
      </c>
      <c r="Y8958" t="str">
        <f t="shared" si="562"/>
        <v/>
      </c>
      <c r="AA8958" t="str">
        <f t="shared" si="563"/>
        <v/>
      </c>
      <c r="AC8958" s="7"/>
      <c r="AD8958" t="s">
        <v>5784</v>
      </c>
      <c r="AE8958">
        <f t="shared" si="564"/>
        <v>0</v>
      </c>
      <c r="AG8958" s="2"/>
      <c r="AH8958" t="s">
        <v>5977</v>
      </c>
      <c r="AI8958" s="7" t="s">
        <v>4610</v>
      </c>
    </row>
    <row r="8959" spans="1:35" ht="11" customHeight="1" outlineLevel="1" x14ac:dyDescent="0.25">
      <c r="A8959" t="s">
        <v>5975</v>
      </c>
      <c r="C8959" s="2" t="s">
        <v>12974</v>
      </c>
      <c r="D8959" s="2" t="s">
        <v>17401</v>
      </c>
      <c r="E8959" s="7">
        <v>1985</v>
      </c>
      <c r="F8959" s="5" t="s">
        <v>6385</v>
      </c>
      <c r="H8959" s="5" t="s">
        <v>5398</v>
      </c>
      <c r="I8959" s="6" t="s">
        <v>5784</v>
      </c>
      <c r="J8959" s="6" t="s">
        <v>17400</v>
      </c>
      <c r="K8959" s="17">
        <v>3</v>
      </c>
      <c r="L8959" s="17" t="s">
        <v>7730</v>
      </c>
      <c r="M8959" s="9">
        <v>4</v>
      </c>
      <c r="N8959" s="9"/>
      <c r="O8959" s="21"/>
      <c r="Q8959" s="29"/>
      <c r="U8959" s="17"/>
      <c r="V8959" s="2" t="s">
        <v>4405</v>
      </c>
      <c r="Y8959" t="str">
        <f t="shared" si="562"/>
        <v/>
      </c>
      <c r="AA8959">
        <f t="shared" si="563"/>
        <v>1</v>
      </c>
      <c r="AC8959" s="7"/>
      <c r="AD8959" t="s">
        <v>5784</v>
      </c>
      <c r="AE8959">
        <f t="shared" si="564"/>
        <v>0</v>
      </c>
      <c r="AG8959" s="2"/>
      <c r="AH8959" t="s">
        <v>5977</v>
      </c>
      <c r="AI8959" s="7" t="s">
        <v>4922</v>
      </c>
    </row>
    <row r="8960" spans="1:35" ht="11" customHeight="1" outlineLevel="1" x14ac:dyDescent="0.25">
      <c r="A8960" t="s">
        <v>5975</v>
      </c>
      <c r="C8960" s="2" t="s">
        <v>12974</v>
      </c>
      <c r="D8960" s="2" t="s">
        <v>18778</v>
      </c>
      <c r="E8960" s="7">
        <v>1988</v>
      </c>
      <c r="F8960" s="5" t="s">
        <v>13090</v>
      </c>
      <c r="H8960" s="5" t="s">
        <v>5398</v>
      </c>
      <c r="I8960" s="6" t="s">
        <v>14897</v>
      </c>
      <c r="J8960" s="6" t="s">
        <v>17399</v>
      </c>
      <c r="K8960" s="17">
        <v>3</v>
      </c>
      <c r="L8960" s="17" t="s">
        <v>7730</v>
      </c>
      <c r="M8960" s="9">
        <v>5.4</v>
      </c>
      <c r="N8960" s="9"/>
      <c r="O8960" s="21"/>
      <c r="Q8960" s="29"/>
      <c r="U8960" s="17"/>
      <c r="V8960" s="2"/>
      <c r="Y8960" t="str">
        <f t="shared" si="562"/>
        <v/>
      </c>
      <c r="AA8960">
        <f t="shared" si="563"/>
        <v>1</v>
      </c>
      <c r="AC8960" s="7"/>
      <c r="AD8960" t="s">
        <v>14897</v>
      </c>
      <c r="AE8960">
        <f t="shared" si="564"/>
        <v>0</v>
      </c>
      <c r="AG8960" s="2"/>
      <c r="AI8960" s="7"/>
    </row>
    <row r="8961" spans="1:35" ht="11" customHeight="1" outlineLevel="1" x14ac:dyDescent="0.25">
      <c r="A8961" t="s">
        <v>5975</v>
      </c>
      <c r="C8961" s="2" t="s">
        <v>12974</v>
      </c>
      <c r="D8961" s="2">
        <v>841</v>
      </c>
      <c r="E8961" s="7">
        <v>1992</v>
      </c>
      <c r="F8961" s="5" t="s">
        <v>22036</v>
      </c>
      <c r="H8961" s="5" t="s">
        <v>5398</v>
      </c>
      <c r="I8961" s="6" t="s">
        <v>17376</v>
      </c>
      <c r="J8961" s="6" t="s">
        <v>17402</v>
      </c>
      <c r="K8961" s="17">
        <v>6</v>
      </c>
      <c r="L8961" s="17" t="s">
        <v>7732</v>
      </c>
      <c r="M8961" s="9"/>
      <c r="N8961" s="9"/>
      <c r="O8961" s="21"/>
      <c r="Q8961" s="29"/>
      <c r="U8961" s="17"/>
      <c r="V8961" s="2"/>
      <c r="Y8961" t="str">
        <f t="shared" si="562"/>
        <v/>
      </c>
      <c r="AA8961" t="str">
        <f t="shared" si="563"/>
        <v/>
      </c>
      <c r="AC8961" s="7"/>
      <c r="AD8961" t="s">
        <v>17376</v>
      </c>
      <c r="AE8961">
        <f t="shared" si="564"/>
        <v>0</v>
      </c>
      <c r="AG8961" s="2"/>
      <c r="AI8961" s="7"/>
    </row>
    <row r="8962" spans="1:35" ht="11" customHeight="1" outlineLevel="1" x14ac:dyDescent="0.25">
      <c r="A8962" t="s">
        <v>5975</v>
      </c>
      <c r="C8962" s="2" t="s">
        <v>12974</v>
      </c>
      <c r="D8962" s="2" t="s">
        <v>17404</v>
      </c>
      <c r="E8962" s="7">
        <v>1995</v>
      </c>
      <c r="F8962" s="5" t="s">
        <v>17405</v>
      </c>
      <c r="H8962" s="5" t="s">
        <v>5398</v>
      </c>
      <c r="I8962" s="6" t="s">
        <v>17376</v>
      </c>
      <c r="J8962" s="6" t="s">
        <v>17403</v>
      </c>
      <c r="K8962" s="17">
        <v>6</v>
      </c>
      <c r="L8962" s="17" t="s">
        <v>7730</v>
      </c>
      <c r="M8962" s="9">
        <v>11.7</v>
      </c>
      <c r="N8962" s="9"/>
      <c r="O8962" s="21"/>
      <c r="Q8962" s="29"/>
      <c r="U8962" s="17"/>
      <c r="V8962" s="2"/>
      <c r="Y8962" t="str">
        <f t="shared" si="562"/>
        <v/>
      </c>
      <c r="AA8962">
        <f t="shared" si="563"/>
        <v>1</v>
      </c>
      <c r="AC8962" s="7"/>
      <c r="AD8962" t="s">
        <v>17376</v>
      </c>
      <c r="AE8962">
        <f t="shared" si="564"/>
        <v>0</v>
      </c>
      <c r="AG8962" s="2"/>
      <c r="AI8962" s="7"/>
    </row>
    <row r="8963" spans="1:35" ht="11" customHeight="1" outlineLevel="1" x14ac:dyDescent="0.25">
      <c r="A8963" t="s">
        <v>5975</v>
      </c>
      <c r="C8963" s="2" t="s">
        <v>12974</v>
      </c>
      <c r="D8963" s="2">
        <v>945</v>
      </c>
      <c r="E8963" s="7">
        <v>1995</v>
      </c>
      <c r="F8963" s="5" t="s">
        <v>66</v>
      </c>
      <c r="H8963" s="5" t="s">
        <v>5398</v>
      </c>
      <c r="I8963" s="6" t="s">
        <v>17406</v>
      </c>
      <c r="J8963" s="6" t="s">
        <v>17407</v>
      </c>
      <c r="K8963" s="17">
        <v>5</v>
      </c>
      <c r="L8963" s="17" t="s">
        <v>7732</v>
      </c>
      <c r="M8963" s="9"/>
      <c r="N8963" s="9"/>
      <c r="O8963" s="21"/>
      <c r="Q8963" s="29"/>
      <c r="U8963" s="17"/>
      <c r="V8963" s="2"/>
      <c r="Y8963" t="str">
        <f t="shared" si="562"/>
        <v/>
      </c>
      <c r="AA8963" t="str">
        <f t="shared" si="563"/>
        <v/>
      </c>
      <c r="AC8963" s="7"/>
      <c r="AD8963" t="s">
        <v>17406</v>
      </c>
      <c r="AE8963">
        <f t="shared" si="564"/>
        <v>0</v>
      </c>
      <c r="AG8963" s="2"/>
      <c r="AI8963" s="7"/>
    </row>
    <row r="8964" spans="1:35" ht="11" customHeight="1" outlineLevel="1" x14ac:dyDescent="0.25">
      <c r="A8964" t="s">
        <v>5975</v>
      </c>
      <c r="C8964" s="2" t="s">
        <v>12974</v>
      </c>
      <c r="D8964" s="2">
        <v>947</v>
      </c>
      <c r="E8964" s="7">
        <v>1995</v>
      </c>
      <c r="F8964" s="5" t="s">
        <v>69</v>
      </c>
      <c r="H8964" s="5" t="s">
        <v>5398</v>
      </c>
      <c r="I8964" s="6" t="s">
        <v>8925</v>
      </c>
      <c r="J8964" s="6" t="s">
        <v>17407</v>
      </c>
      <c r="K8964" s="17">
        <v>5</v>
      </c>
      <c r="L8964" s="17" t="s">
        <v>7732</v>
      </c>
      <c r="M8964" s="9"/>
      <c r="N8964" s="9"/>
      <c r="O8964" s="21"/>
      <c r="Q8964" s="29"/>
      <c r="U8964" s="17"/>
      <c r="V8964" s="2"/>
      <c r="Y8964" t="str">
        <f t="shared" si="562"/>
        <v/>
      </c>
      <c r="AA8964" t="str">
        <f t="shared" si="563"/>
        <v/>
      </c>
      <c r="AC8964" s="7"/>
      <c r="AD8964" t="s">
        <v>8925</v>
      </c>
      <c r="AE8964">
        <f t="shared" si="564"/>
        <v>0</v>
      </c>
      <c r="AG8964" s="2"/>
      <c r="AI8964" s="7"/>
    </row>
    <row r="8965" spans="1:35" ht="11" customHeight="1" outlineLevel="1" x14ac:dyDescent="0.25">
      <c r="A8965" t="s">
        <v>5975</v>
      </c>
      <c r="C8965" s="2" t="s">
        <v>12974</v>
      </c>
      <c r="D8965" s="2">
        <v>948</v>
      </c>
      <c r="E8965" s="7">
        <v>1995</v>
      </c>
      <c r="F8965" s="5" t="s">
        <v>6368</v>
      </c>
      <c r="H8965" s="5" t="s">
        <v>5398</v>
      </c>
      <c r="I8965" s="6" t="s">
        <v>6369</v>
      </c>
      <c r="J8965" s="6" t="s">
        <v>17408</v>
      </c>
      <c r="K8965" s="17">
        <v>5</v>
      </c>
      <c r="L8965" s="17" t="s">
        <v>7730</v>
      </c>
      <c r="M8965" s="9">
        <v>5</v>
      </c>
      <c r="N8965" s="9"/>
      <c r="O8965" s="21"/>
      <c r="Q8965" s="29"/>
      <c r="U8965" s="17"/>
      <c r="V8965" s="2" t="s">
        <v>5585</v>
      </c>
      <c r="Y8965" t="str">
        <f t="shared" si="562"/>
        <v/>
      </c>
      <c r="AA8965" t="str">
        <f t="shared" si="563"/>
        <v/>
      </c>
      <c r="AC8965" s="7"/>
      <c r="AD8965" t="s">
        <v>6369</v>
      </c>
      <c r="AE8965">
        <f t="shared" si="564"/>
        <v>0</v>
      </c>
      <c r="AG8965" s="2"/>
      <c r="AH8965" t="s">
        <v>5977</v>
      </c>
      <c r="AI8965" s="7" t="s">
        <v>4922</v>
      </c>
    </row>
    <row r="8966" spans="1:35" ht="11" customHeight="1" outlineLevel="1" x14ac:dyDescent="0.25">
      <c r="A8966" t="s">
        <v>5975</v>
      </c>
      <c r="C8966" s="2" t="s">
        <v>12974</v>
      </c>
      <c r="D8966" s="2">
        <v>1011</v>
      </c>
      <c r="E8966" s="7">
        <v>1997</v>
      </c>
      <c r="F8966" s="5" t="s">
        <v>66</v>
      </c>
      <c r="H8966" s="5" t="s">
        <v>5398</v>
      </c>
      <c r="I8966" s="6" t="s">
        <v>17414</v>
      </c>
      <c r="J8966" s="6" t="s">
        <v>17409</v>
      </c>
      <c r="K8966" s="17">
        <v>1</v>
      </c>
      <c r="L8966" s="17" t="s">
        <v>20076</v>
      </c>
      <c r="M8966" s="9"/>
      <c r="N8966" s="9"/>
      <c r="O8966" s="21"/>
      <c r="Q8966" s="29"/>
      <c r="U8966" s="17"/>
      <c r="V8966" s="2">
        <v>922</v>
      </c>
      <c r="Y8966" t="str">
        <f t="shared" si="562"/>
        <v/>
      </c>
      <c r="AA8966" t="str">
        <f t="shared" si="563"/>
        <v/>
      </c>
      <c r="AC8966" s="7"/>
      <c r="AD8966" t="s">
        <v>17414</v>
      </c>
      <c r="AE8966">
        <f t="shared" si="564"/>
        <v>0</v>
      </c>
      <c r="AG8966" s="2"/>
      <c r="AH8966" t="s">
        <v>5977</v>
      </c>
      <c r="AI8966" s="7" t="s">
        <v>4620</v>
      </c>
    </row>
    <row r="8967" spans="1:35" ht="11" customHeight="1" outlineLevel="1" x14ac:dyDescent="0.25">
      <c r="A8967" t="s">
        <v>5975</v>
      </c>
      <c r="C8967" s="2" t="s">
        <v>12974</v>
      </c>
      <c r="D8967" s="2">
        <v>1012</v>
      </c>
      <c r="E8967" s="7">
        <v>1997</v>
      </c>
      <c r="F8967" s="5" t="s">
        <v>66</v>
      </c>
      <c r="H8967" s="5" t="s">
        <v>5398</v>
      </c>
      <c r="I8967" s="6" t="s">
        <v>17415</v>
      </c>
      <c r="J8967" s="6" t="s">
        <v>17409</v>
      </c>
      <c r="K8967" s="17">
        <v>1</v>
      </c>
      <c r="L8967" s="17" t="s">
        <v>20076</v>
      </c>
      <c r="M8967" s="9"/>
      <c r="N8967" s="9"/>
      <c r="O8967" s="21"/>
      <c r="Q8967" s="29"/>
      <c r="U8967" s="17"/>
      <c r="V8967" s="2"/>
      <c r="Y8967" t="str">
        <f t="shared" si="562"/>
        <v/>
      </c>
      <c r="AA8967" t="str">
        <f t="shared" si="563"/>
        <v/>
      </c>
      <c r="AC8967" s="7"/>
      <c r="AD8967" t="s">
        <v>17415</v>
      </c>
      <c r="AE8967">
        <f t="shared" si="564"/>
        <v>0</v>
      </c>
      <c r="AG8967" s="2"/>
      <c r="AI8967" s="7"/>
    </row>
    <row r="8968" spans="1:35" ht="11" customHeight="1" outlineLevel="1" x14ac:dyDescent="0.25">
      <c r="A8968" t="s">
        <v>5975</v>
      </c>
      <c r="C8968" s="2" t="s">
        <v>12974</v>
      </c>
      <c r="D8968" s="2">
        <v>1013</v>
      </c>
      <c r="E8968" s="7">
        <v>1997</v>
      </c>
      <c r="F8968" s="5" t="s">
        <v>66</v>
      </c>
      <c r="H8968" s="5" t="s">
        <v>5398</v>
      </c>
      <c r="I8968" s="6" t="s">
        <v>17413</v>
      </c>
      <c r="J8968" s="6" t="s">
        <v>17409</v>
      </c>
      <c r="K8968" s="17">
        <v>1</v>
      </c>
      <c r="L8968" s="17" t="s">
        <v>20076</v>
      </c>
      <c r="M8968" s="9"/>
      <c r="N8968" s="9"/>
      <c r="O8968" s="21"/>
      <c r="Q8968" s="29"/>
      <c r="U8968" s="17"/>
      <c r="V8968" s="2"/>
      <c r="Y8968" t="str">
        <f t="shared" si="562"/>
        <v/>
      </c>
      <c r="AA8968" t="str">
        <f t="shared" si="563"/>
        <v/>
      </c>
      <c r="AC8968" s="7"/>
      <c r="AD8968" t="s">
        <v>17413</v>
      </c>
      <c r="AE8968">
        <f t="shared" si="564"/>
        <v>0</v>
      </c>
      <c r="AG8968" s="2"/>
      <c r="AI8968" s="7"/>
    </row>
    <row r="8969" spans="1:35" ht="11" customHeight="1" outlineLevel="1" x14ac:dyDescent="0.25">
      <c r="A8969" t="s">
        <v>5975</v>
      </c>
      <c r="C8969" s="2" t="s">
        <v>12974</v>
      </c>
      <c r="D8969" s="2">
        <v>1015</v>
      </c>
      <c r="E8969" s="7">
        <v>1997</v>
      </c>
      <c r="F8969" s="5" t="s">
        <v>66</v>
      </c>
      <c r="H8969" s="5" t="s">
        <v>5398</v>
      </c>
      <c r="I8969" s="6" t="s">
        <v>17416</v>
      </c>
      <c r="J8969" s="6" t="s">
        <v>17409</v>
      </c>
      <c r="K8969" s="17">
        <v>1</v>
      </c>
      <c r="L8969" s="17" t="s">
        <v>20076</v>
      </c>
      <c r="M8969" s="9"/>
      <c r="N8969" s="9"/>
      <c r="O8969" s="21"/>
      <c r="Q8969" s="29"/>
      <c r="U8969" s="17"/>
      <c r="V8969" s="2"/>
      <c r="Y8969" t="str">
        <f t="shared" si="562"/>
        <v/>
      </c>
      <c r="AA8969" t="str">
        <f t="shared" si="563"/>
        <v/>
      </c>
      <c r="AC8969" s="7"/>
      <c r="AD8969" t="s">
        <v>17416</v>
      </c>
      <c r="AE8969">
        <f t="shared" si="564"/>
        <v>0</v>
      </c>
      <c r="AG8969" s="2"/>
      <c r="AI8969" s="7"/>
    </row>
    <row r="8970" spans="1:35" ht="11" customHeight="1" outlineLevel="1" x14ac:dyDescent="0.25">
      <c r="A8970" t="s">
        <v>5975</v>
      </c>
      <c r="C8970" s="2" t="s">
        <v>12974</v>
      </c>
      <c r="D8970" s="2">
        <v>1017</v>
      </c>
      <c r="E8970" s="7">
        <v>1997</v>
      </c>
      <c r="F8970" s="5" t="s">
        <v>66</v>
      </c>
      <c r="H8970" s="5" t="s">
        <v>5398</v>
      </c>
      <c r="I8970" s="6" t="s">
        <v>17417</v>
      </c>
      <c r="J8970" s="6" t="s">
        <v>17409</v>
      </c>
      <c r="K8970" s="17">
        <v>1</v>
      </c>
      <c r="L8970" s="17" t="s">
        <v>20076</v>
      </c>
      <c r="M8970" s="9"/>
      <c r="N8970" s="9"/>
      <c r="O8970" s="21"/>
      <c r="Q8970" s="29"/>
      <c r="U8970" s="17"/>
      <c r="V8970" s="2"/>
      <c r="Y8970" t="str">
        <f t="shared" si="562"/>
        <v/>
      </c>
      <c r="AA8970" t="str">
        <f t="shared" si="563"/>
        <v/>
      </c>
      <c r="AC8970" s="7"/>
      <c r="AD8970" t="s">
        <v>17417</v>
      </c>
      <c r="AE8970">
        <f t="shared" si="564"/>
        <v>0</v>
      </c>
      <c r="AG8970" s="2"/>
      <c r="AI8970" s="7"/>
    </row>
    <row r="8971" spans="1:35" ht="11" customHeight="1" outlineLevel="1" x14ac:dyDescent="0.25">
      <c r="A8971" t="s">
        <v>5975</v>
      </c>
      <c r="C8971" s="2" t="s">
        <v>12974</v>
      </c>
      <c r="D8971" s="2">
        <v>1018</v>
      </c>
      <c r="E8971" s="7">
        <v>1997</v>
      </c>
      <c r="F8971" s="5" t="s">
        <v>66</v>
      </c>
      <c r="H8971" s="5" t="s">
        <v>5398</v>
      </c>
      <c r="I8971" s="6" t="s">
        <v>17418</v>
      </c>
      <c r="J8971" s="6" t="s">
        <v>17409</v>
      </c>
      <c r="K8971" s="17">
        <v>2</v>
      </c>
      <c r="L8971" s="17" t="s">
        <v>20076</v>
      </c>
      <c r="M8971" s="9"/>
      <c r="N8971" s="9"/>
      <c r="O8971" s="21"/>
      <c r="Q8971" s="29"/>
      <c r="U8971" s="17"/>
      <c r="V8971" s="2"/>
      <c r="Y8971" t="str">
        <f t="shared" si="562"/>
        <v/>
      </c>
      <c r="AA8971" t="str">
        <f t="shared" si="563"/>
        <v/>
      </c>
      <c r="AC8971" s="7"/>
      <c r="AD8971" t="s">
        <v>17418</v>
      </c>
      <c r="AE8971">
        <f t="shared" si="564"/>
        <v>0</v>
      </c>
      <c r="AG8971" s="2"/>
      <c r="AI8971" s="7"/>
    </row>
    <row r="8972" spans="1:35" ht="11" customHeight="1" outlineLevel="1" x14ac:dyDescent="0.25">
      <c r="A8972" t="s">
        <v>5975</v>
      </c>
      <c r="C8972" s="2" t="s">
        <v>12974</v>
      </c>
      <c r="D8972" s="2">
        <v>1019</v>
      </c>
      <c r="E8972" s="7">
        <v>1997</v>
      </c>
      <c r="F8972" s="5" t="s">
        <v>66</v>
      </c>
      <c r="H8972" s="5" t="s">
        <v>5398</v>
      </c>
      <c r="I8972" s="6" t="s">
        <v>17419</v>
      </c>
      <c r="J8972" s="6" t="s">
        <v>17409</v>
      </c>
      <c r="K8972" s="17">
        <v>1</v>
      </c>
      <c r="L8972" s="17" t="s">
        <v>20076</v>
      </c>
      <c r="M8972" s="9"/>
      <c r="N8972" s="9"/>
      <c r="O8972" s="21"/>
      <c r="Q8972" s="29"/>
      <c r="U8972" s="17"/>
      <c r="V8972" s="2"/>
      <c r="Y8972" t="str">
        <f t="shared" si="562"/>
        <v/>
      </c>
      <c r="AA8972" t="str">
        <f t="shared" si="563"/>
        <v/>
      </c>
      <c r="AC8972" s="7"/>
      <c r="AD8972" t="s">
        <v>17419</v>
      </c>
      <c r="AE8972">
        <f t="shared" si="564"/>
        <v>0</v>
      </c>
      <c r="AG8972" s="2"/>
      <c r="AI8972" s="7"/>
    </row>
    <row r="8973" spans="1:35" ht="11" customHeight="1" outlineLevel="1" x14ac:dyDescent="0.25">
      <c r="A8973" t="s">
        <v>5975</v>
      </c>
      <c r="C8973" s="2" t="s">
        <v>12974</v>
      </c>
      <c r="D8973" s="2" t="s">
        <v>17420</v>
      </c>
      <c r="E8973" s="7">
        <v>1997</v>
      </c>
      <c r="F8973" s="5" t="s">
        <v>17075</v>
      </c>
      <c r="H8973" s="5" t="s">
        <v>5398</v>
      </c>
      <c r="I8973" s="6" t="s">
        <v>17412</v>
      </c>
      <c r="J8973" s="6" t="s">
        <v>17409</v>
      </c>
      <c r="K8973" s="17">
        <v>1</v>
      </c>
      <c r="L8973" s="17" t="s">
        <v>7730</v>
      </c>
      <c r="M8973" s="9">
        <v>9</v>
      </c>
      <c r="N8973" s="9"/>
      <c r="O8973" s="21"/>
      <c r="Q8973" s="29"/>
      <c r="U8973" s="17"/>
      <c r="V8973" s="2" t="s">
        <v>540</v>
      </c>
      <c r="X8973" t="s">
        <v>7732</v>
      </c>
      <c r="Y8973" t="str">
        <f t="shared" si="562"/>
        <v/>
      </c>
      <c r="AA8973">
        <f t="shared" si="563"/>
        <v>1</v>
      </c>
      <c r="AC8973" s="7"/>
      <c r="AD8973" t="s">
        <v>17412</v>
      </c>
      <c r="AE8973">
        <f t="shared" si="564"/>
        <v>0</v>
      </c>
      <c r="AG8973" s="2"/>
      <c r="AH8973" t="s">
        <v>5977</v>
      </c>
      <c r="AI8973" s="7" t="s">
        <v>4620</v>
      </c>
    </row>
    <row r="8974" spans="1:35" ht="11" customHeight="1" outlineLevel="1" x14ac:dyDescent="0.25">
      <c r="A8974" t="s">
        <v>5975</v>
      </c>
      <c r="C8974" s="2" t="s">
        <v>12974</v>
      </c>
      <c r="D8974" s="2" t="s">
        <v>17420</v>
      </c>
      <c r="E8974" s="7">
        <v>1997</v>
      </c>
      <c r="F8974" s="8" t="s">
        <v>22230</v>
      </c>
      <c r="H8974" s="5" t="s">
        <v>5398</v>
      </c>
      <c r="I8974" s="6" t="s">
        <v>5784</v>
      </c>
      <c r="J8974" s="6" t="s">
        <v>17409</v>
      </c>
      <c r="K8974" s="17">
        <v>1</v>
      </c>
      <c r="L8974" s="17" t="s">
        <v>7730</v>
      </c>
      <c r="M8974" s="9">
        <v>4</v>
      </c>
      <c r="N8974" s="9"/>
      <c r="O8974" s="21"/>
      <c r="Q8974" s="29"/>
      <c r="U8974" s="17"/>
      <c r="V8974" s="2" t="s">
        <v>17074</v>
      </c>
      <c r="X8974" t="s">
        <v>7732</v>
      </c>
      <c r="Y8974">
        <f t="shared" si="562"/>
        <v>1</v>
      </c>
      <c r="Z8974">
        <v>1</v>
      </c>
      <c r="AA8974" t="str">
        <f t="shared" si="563"/>
        <v/>
      </c>
      <c r="AC8974" s="7"/>
      <c r="AD8974" t="s">
        <v>5784</v>
      </c>
      <c r="AE8974">
        <f t="shared" si="564"/>
        <v>0</v>
      </c>
      <c r="AG8974" s="2"/>
      <c r="AI8974" s="7"/>
    </row>
    <row r="8975" spans="1:35" ht="11" customHeight="1" outlineLevel="1" x14ac:dyDescent="0.25">
      <c r="A8975" t="s">
        <v>5975</v>
      </c>
      <c r="C8975" s="2" t="s">
        <v>12974</v>
      </c>
      <c r="D8975" s="2" t="s">
        <v>17420</v>
      </c>
      <c r="E8975" s="7">
        <v>1997</v>
      </c>
      <c r="F8975" s="5" t="s">
        <v>17421</v>
      </c>
      <c r="H8975" s="5" t="s">
        <v>5398</v>
      </c>
      <c r="I8975" s="6" t="s">
        <v>17412</v>
      </c>
      <c r="J8975" s="6" t="s">
        <v>17409</v>
      </c>
      <c r="K8975" s="17">
        <v>1</v>
      </c>
      <c r="L8975" s="17" t="s">
        <v>7730</v>
      </c>
      <c r="M8975" s="9">
        <v>7.5</v>
      </c>
      <c r="N8975" s="9"/>
      <c r="O8975" s="21"/>
      <c r="Q8975" s="29"/>
      <c r="U8975" s="17"/>
      <c r="V8975" s="2"/>
      <c r="Y8975" t="str">
        <f t="shared" si="562"/>
        <v/>
      </c>
      <c r="AA8975">
        <f t="shared" si="563"/>
        <v>1</v>
      </c>
      <c r="AC8975" s="7"/>
      <c r="AD8975" t="s">
        <v>17412</v>
      </c>
      <c r="AE8975">
        <f t="shared" si="564"/>
        <v>0</v>
      </c>
      <c r="AG8975" s="2"/>
      <c r="AI8975" s="7"/>
    </row>
    <row r="8976" spans="1:35" ht="11" customHeight="1" outlineLevel="1" x14ac:dyDescent="0.25">
      <c r="A8976" t="s">
        <v>5975</v>
      </c>
      <c r="C8976" s="2" t="s">
        <v>12974</v>
      </c>
      <c r="D8976" s="2">
        <v>1069</v>
      </c>
      <c r="E8976" s="7">
        <v>1998</v>
      </c>
      <c r="F8976" s="5" t="s">
        <v>541</v>
      </c>
      <c r="H8976" s="5" t="s">
        <v>5398</v>
      </c>
      <c r="I8976" s="6" t="s">
        <v>5784</v>
      </c>
      <c r="J8976" s="6" t="s">
        <v>17410</v>
      </c>
      <c r="K8976" s="17">
        <v>1</v>
      </c>
      <c r="L8976" s="17" t="s">
        <v>7730</v>
      </c>
      <c r="M8976" s="9">
        <v>2.5</v>
      </c>
      <c r="N8976" s="9"/>
      <c r="O8976" s="21"/>
      <c r="Q8976" s="29"/>
      <c r="U8976" s="17"/>
      <c r="V8976" s="2">
        <v>957</v>
      </c>
      <c r="Y8976" t="str">
        <f t="shared" si="562"/>
        <v/>
      </c>
      <c r="AA8976" t="str">
        <f t="shared" si="563"/>
        <v/>
      </c>
      <c r="AC8976" s="7"/>
      <c r="AD8976" t="s">
        <v>5784</v>
      </c>
      <c r="AE8976">
        <f t="shared" si="564"/>
        <v>0</v>
      </c>
      <c r="AG8976" s="2"/>
      <c r="AH8976" t="s">
        <v>5977</v>
      </c>
      <c r="AI8976" s="7" t="s">
        <v>4922</v>
      </c>
    </row>
    <row r="8977" spans="1:35" ht="11" customHeight="1" outlineLevel="1" x14ac:dyDescent="0.25">
      <c r="A8977" t="s">
        <v>5975</v>
      </c>
      <c r="C8977" s="2" t="s">
        <v>12974</v>
      </c>
      <c r="D8977" s="2">
        <v>1070</v>
      </c>
      <c r="E8977" s="7">
        <v>1998</v>
      </c>
      <c r="F8977" s="5" t="s">
        <v>541</v>
      </c>
      <c r="H8977" s="5" t="s">
        <v>5398</v>
      </c>
      <c r="I8977" s="6" t="s">
        <v>5784</v>
      </c>
      <c r="J8977" s="6" t="s">
        <v>17410</v>
      </c>
      <c r="K8977" s="17">
        <v>1</v>
      </c>
      <c r="L8977" s="17" t="s">
        <v>7730</v>
      </c>
      <c r="M8977" s="9">
        <v>4</v>
      </c>
      <c r="N8977" s="9"/>
      <c r="O8977" s="21"/>
      <c r="Q8977" s="29"/>
      <c r="U8977" s="17"/>
      <c r="V8977" s="2">
        <v>958</v>
      </c>
      <c r="Y8977" t="str">
        <f t="shared" si="562"/>
        <v/>
      </c>
      <c r="AA8977" t="str">
        <f t="shared" si="563"/>
        <v/>
      </c>
      <c r="AC8977" s="7"/>
      <c r="AD8977" t="s">
        <v>5784</v>
      </c>
      <c r="AE8977">
        <f t="shared" si="564"/>
        <v>0</v>
      </c>
      <c r="AG8977" s="2"/>
      <c r="AH8977" t="s">
        <v>5977</v>
      </c>
      <c r="AI8977" s="7" t="s">
        <v>4922</v>
      </c>
    </row>
    <row r="8978" spans="1:35" ht="11" customHeight="1" outlineLevel="1" x14ac:dyDescent="0.25">
      <c r="A8978" t="s">
        <v>5975</v>
      </c>
      <c r="C8978" s="2" t="s">
        <v>12974</v>
      </c>
      <c r="D8978" s="2">
        <v>1071</v>
      </c>
      <c r="E8978" s="7">
        <v>1998</v>
      </c>
      <c r="F8978" s="5" t="s">
        <v>541</v>
      </c>
      <c r="H8978" s="5" t="s">
        <v>5398</v>
      </c>
      <c r="I8978" s="6" t="s">
        <v>5784</v>
      </c>
      <c r="J8978" s="6" t="s">
        <v>17410</v>
      </c>
      <c r="K8978" s="17">
        <v>1</v>
      </c>
      <c r="L8978" s="17" t="s">
        <v>7730</v>
      </c>
      <c r="M8978" s="9">
        <v>2.5</v>
      </c>
      <c r="N8978" s="9"/>
      <c r="O8978" s="21"/>
      <c r="Q8978" s="29"/>
      <c r="U8978" s="17"/>
      <c r="V8978" s="2">
        <v>959</v>
      </c>
      <c r="Y8978" t="str">
        <f t="shared" si="562"/>
        <v/>
      </c>
      <c r="AA8978" t="str">
        <f t="shared" si="563"/>
        <v/>
      </c>
      <c r="AC8978" s="7"/>
      <c r="AD8978" t="s">
        <v>5784</v>
      </c>
      <c r="AE8978">
        <f t="shared" si="564"/>
        <v>0</v>
      </c>
      <c r="AG8978" s="2"/>
      <c r="AH8978" t="s">
        <v>5977</v>
      </c>
      <c r="AI8978" s="7" t="s">
        <v>4922</v>
      </c>
    </row>
    <row r="8979" spans="1:35" ht="11" customHeight="1" outlineLevel="1" x14ac:dyDescent="0.25">
      <c r="A8979" t="s">
        <v>5975</v>
      </c>
      <c r="C8979" s="2" t="s">
        <v>12974</v>
      </c>
      <c r="D8979" s="2">
        <v>1072</v>
      </c>
      <c r="E8979" s="7">
        <v>1998</v>
      </c>
      <c r="F8979" s="5" t="s">
        <v>541</v>
      </c>
      <c r="H8979" s="5" t="s">
        <v>5398</v>
      </c>
      <c r="I8979" s="6" t="s">
        <v>5784</v>
      </c>
      <c r="J8979" s="6" t="s">
        <v>17410</v>
      </c>
      <c r="K8979" s="17">
        <v>1</v>
      </c>
      <c r="L8979" s="17" t="s">
        <v>7730</v>
      </c>
      <c r="M8979" s="9">
        <v>2.5</v>
      </c>
      <c r="N8979" s="9"/>
      <c r="O8979" s="21"/>
      <c r="Q8979" s="29"/>
      <c r="U8979" s="17"/>
      <c r="V8979" s="2">
        <v>960</v>
      </c>
      <c r="Y8979" t="str">
        <f t="shared" si="562"/>
        <v/>
      </c>
      <c r="AA8979" t="str">
        <f t="shared" si="563"/>
        <v/>
      </c>
      <c r="AC8979" s="7"/>
      <c r="AD8979" t="s">
        <v>5784</v>
      </c>
      <c r="AE8979">
        <f t="shared" si="564"/>
        <v>0</v>
      </c>
      <c r="AG8979" s="2"/>
      <c r="AH8979" t="s">
        <v>5977</v>
      </c>
      <c r="AI8979" s="7" t="s">
        <v>4922</v>
      </c>
    </row>
    <row r="8980" spans="1:35" ht="11" customHeight="1" outlineLevel="1" x14ac:dyDescent="0.25">
      <c r="A8980" t="s">
        <v>5975</v>
      </c>
      <c r="C8980" s="2" t="s">
        <v>12974</v>
      </c>
      <c r="D8980" s="2">
        <v>1073</v>
      </c>
      <c r="E8980" s="7">
        <v>1998</v>
      </c>
      <c r="F8980" s="5" t="s">
        <v>17411</v>
      </c>
      <c r="H8980" s="5" t="s">
        <v>5398</v>
      </c>
      <c r="I8980" s="6" t="s">
        <v>5784</v>
      </c>
      <c r="J8980" s="6" t="s">
        <v>17410</v>
      </c>
      <c r="K8980" s="17">
        <v>1</v>
      </c>
      <c r="L8980" s="17" t="s">
        <v>7730</v>
      </c>
      <c r="M8980" s="9">
        <v>2.5</v>
      </c>
      <c r="N8980" s="9"/>
      <c r="O8980" s="21"/>
      <c r="Q8980" s="29"/>
      <c r="U8980" s="17"/>
      <c r="V8980" s="2">
        <v>961</v>
      </c>
      <c r="Y8980" t="str">
        <f t="shared" si="562"/>
        <v/>
      </c>
      <c r="AA8980">
        <f t="shared" si="563"/>
        <v>1</v>
      </c>
      <c r="AC8980" s="7"/>
      <c r="AD8980" t="s">
        <v>5784</v>
      </c>
      <c r="AE8980">
        <f t="shared" si="564"/>
        <v>0</v>
      </c>
      <c r="AG8980" s="2"/>
      <c r="AH8980" t="s">
        <v>5977</v>
      </c>
      <c r="AI8980" s="7" t="s">
        <v>4922</v>
      </c>
    </row>
    <row r="8981" spans="1:35" ht="11" customHeight="1" outlineLevel="1" x14ac:dyDescent="0.25">
      <c r="A8981" t="s">
        <v>5975</v>
      </c>
      <c r="C8981" s="2" t="s">
        <v>12974</v>
      </c>
      <c r="D8981" s="2">
        <v>1129</v>
      </c>
      <c r="E8981" s="7">
        <v>2000</v>
      </c>
      <c r="F8981" s="5" t="s">
        <v>2621</v>
      </c>
      <c r="H8981" s="5" t="s">
        <v>5398</v>
      </c>
      <c r="I8981" s="6" t="s">
        <v>5784</v>
      </c>
      <c r="J8981" s="6" t="s">
        <v>17424</v>
      </c>
      <c r="K8981" s="17">
        <v>3</v>
      </c>
      <c r="L8981" s="17" t="s">
        <v>7732</v>
      </c>
      <c r="M8981" s="9"/>
      <c r="N8981" s="9"/>
      <c r="O8981" s="21"/>
      <c r="Q8981" s="29"/>
      <c r="U8981" s="17"/>
      <c r="V8981" s="2"/>
      <c r="Y8981" t="str">
        <f t="shared" si="562"/>
        <v/>
      </c>
      <c r="AA8981" t="str">
        <f t="shared" si="563"/>
        <v/>
      </c>
      <c r="AC8981" s="7"/>
      <c r="AD8981" t="s">
        <v>5784</v>
      </c>
      <c r="AE8981">
        <f t="shared" si="564"/>
        <v>0</v>
      </c>
      <c r="AG8981" s="2"/>
      <c r="AI8981" s="7"/>
    </row>
    <row r="8982" spans="1:35" ht="11" customHeight="1" outlineLevel="1" x14ac:dyDescent="0.25">
      <c r="A8982" t="s">
        <v>5975</v>
      </c>
      <c r="C8982" s="2" t="s">
        <v>12974</v>
      </c>
      <c r="D8982" s="2" t="s">
        <v>18779</v>
      </c>
      <c r="E8982" s="7">
        <v>2000</v>
      </c>
      <c r="F8982" s="5" t="s">
        <v>18780</v>
      </c>
      <c r="H8982" s="5" t="s">
        <v>5398</v>
      </c>
      <c r="I8982" s="6" t="s">
        <v>5784</v>
      </c>
      <c r="J8982" s="6" t="s">
        <v>17424</v>
      </c>
      <c r="K8982" s="17">
        <v>3</v>
      </c>
      <c r="L8982" s="17" t="s">
        <v>7732</v>
      </c>
      <c r="M8982" s="9"/>
      <c r="N8982" s="9"/>
      <c r="O8982" s="21"/>
      <c r="Q8982" s="29"/>
      <c r="U8982" s="17"/>
      <c r="V8982" s="2"/>
      <c r="Y8982" t="str">
        <f t="shared" si="562"/>
        <v/>
      </c>
      <c r="AA8982">
        <f t="shared" si="563"/>
        <v>1</v>
      </c>
      <c r="AC8982" s="7"/>
      <c r="AD8982" t="s">
        <v>5784</v>
      </c>
      <c r="AE8982">
        <f t="shared" si="564"/>
        <v>0</v>
      </c>
      <c r="AG8982" s="2"/>
      <c r="AI8982" s="7"/>
    </row>
    <row r="8983" spans="1:35" ht="11" customHeight="1" outlineLevel="1" x14ac:dyDescent="0.25">
      <c r="A8983" t="s">
        <v>5975</v>
      </c>
      <c r="C8983" s="2" t="s">
        <v>12974</v>
      </c>
      <c r="D8983" s="2">
        <v>1153</v>
      </c>
      <c r="E8983" s="7">
        <v>2001</v>
      </c>
      <c r="F8983" s="5" t="s">
        <v>2621</v>
      </c>
      <c r="H8983" s="5" t="s">
        <v>5398</v>
      </c>
      <c r="I8983" s="6" t="s">
        <v>17426</v>
      </c>
      <c r="J8983" s="6" t="s">
        <v>17422</v>
      </c>
      <c r="K8983" s="17">
        <v>5</v>
      </c>
      <c r="L8983" s="17" t="s">
        <v>7732</v>
      </c>
      <c r="M8983" s="9"/>
      <c r="N8983" s="9"/>
      <c r="O8983" s="21"/>
      <c r="Q8983" s="29"/>
      <c r="U8983" s="17"/>
      <c r="V8983" s="2"/>
      <c r="Y8983" t="str">
        <f t="shared" si="562"/>
        <v/>
      </c>
      <c r="AA8983" t="str">
        <f t="shared" si="563"/>
        <v/>
      </c>
      <c r="AC8983" s="7"/>
      <c r="AD8983" t="s">
        <v>17426</v>
      </c>
      <c r="AE8983">
        <f t="shared" si="564"/>
        <v>0</v>
      </c>
      <c r="AG8983" s="2"/>
      <c r="AI8983" s="7"/>
    </row>
    <row r="8984" spans="1:35" ht="11" customHeight="1" outlineLevel="1" x14ac:dyDescent="0.25">
      <c r="A8984" t="s">
        <v>5975</v>
      </c>
      <c r="C8984" s="2" t="s">
        <v>12974</v>
      </c>
      <c r="D8984" s="2">
        <v>1186</v>
      </c>
      <c r="E8984" s="7">
        <v>2002</v>
      </c>
      <c r="F8984" s="5" t="s">
        <v>2621</v>
      </c>
      <c r="H8984" s="5" t="s">
        <v>5398</v>
      </c>
      <c r="I8984" s="6" t="s">
        <v>5784</v>
      </c>
      <c r="J8984" s="6" t="s">
        <v>17423</v>
      </c>
      <c r="K8984" s="17">
        <v>3</v>
      </c>
      <c r="L8984" s="17" t="s">
        <v>7730</v>
      </c>
      <c r="M8984" s="9">
        <v>7.4</v>
      </c>
      <c r="N8984" s="9"/>
      <c r="O8984" s="21"/>
      <c r="Q8984" s="29"/>
      <c r="U8984" s="17"/>
      <c r="V8984" s="2"/>
      <c r="Y8984" t="str">
        <f t="shared" si="562"/>
        <v/>
      </c>
      <c r="AA8984" t="str">
        <f t="shared" si="563"/>
        <v/>
      </c>
      <c r="AC8984" s="7"/>
      <c r="AD8984" t="s">
        <v>5784</v>
      </c>
      <c r="AE8984">
        <f t="shared" si="564"/>
        <v>0</v>
      </c>
      <c r="AG8984" s="2"/>
      <c r="AI8984" s="7"/>
    </row>
    <row r="8985" spans="1:35" ht="11" customHeight="1" outlineLevel="1" x14ac:dyDescent="0.25">
      <c r="A8985" t="s">
        <v>5975</v>
      </c>
      <c r="C8985" s="2" t="s">
        <v>12974</v>
      </c>
      <c r="D8985" s="2">
        <v>1269</v>
      </c>
      <c r="E8985" s="7">
        <v>2005</v>
      </c>
      <c r="F8985" s="5" t="s">
        <v>2621</v>
      </c>
      <c r="H8985" s="5" t="s">
        <v>5398</v>
      </c>
      <c r="I8985" s="6" t="s">
        <v>17426</v>
      </c>
      <c r="J8985" s="6" t="s">
        <v>17425</v>
      </c>
      <c r="K8985" s="17">
        <v>5</v>
      </c>
      <c r="L8985" s="17" t="s">
        <v>7732</v>
      </c>
      <c r="M8985" s="9"/>
      <c r="N8985" s="9"/>
      <c r="O8985" s="21"/>
      <c r="Q8985" s="29"/>
      <c r="U8985" s="17"/>
      <c r="V8985" s="2"/>
      <c r="Y8985" t="str">
        <f t="shared" si="562"/>
        <v/>
      </c>
      <c r="AA8985" t="str">
        <f t="shared" si="563"/>
        <v/>
      </c>
      <c r="AC8985" s="7"/>
      <c r="AD8985" t="s">
        <v>17426</v>
      </c>
      <c r="AE8985">
        <f t="shared" si="564"/>
        <v>0</v>
      </c>
      <c r="AG8985" s="2"/>
      <c r="AI8985" s="7"/>
    </row>
    <row r="8986" spans="1:35" ht="11" customHeight="1" outlineLevel="1" x14ac:dyDescent="0.25">
      <c r="A8986" t="s">
        <v>5975</v>
      </c>
      <c r="C8986" s="2" t="s">
        <v>12974</v>
      </c>
      <c r="D8986" s="2">
        <v>1289</v>
      </c>
      <c r="E8986" s="7">
        <v>2005</v>
      </c>
      <c r="F8986" s="5" t="s">
        <v>6019</v>
      </c>
      <c r="H8986" s="5" t="s">
        <v>5398</v>
      </c>
      <c r="I8986" s="6" t="s">
        <v>17412</v>
      </c>
      <c r="J8986" s="6" t="s">
        <v>17427</v>
      </c>
      <c r="K8986" s="17">
        <v>1</v>
      </c>
      <c r="L8986" s="17" t="s">
        <v>20076</v>
      </c>
      <c r="M8986" s="9"/>
      <c r="N8986" s="9"/>
      <c r="O8986" s="21"/>
      <c r="Q8986" s="29"/>
      <c r="U8986" s="17"/>
      <c r="V8986" s="2"/>
      <c r="Y8986" t="str">
        <f t="shared" si="562"/>
        <v/>
      </c>
      <c r="AA8986" t="str">
        <f t="shared" si="563"/>
        <v/>
      </c>
      <c r="AC8986" s="7"/>
      <c r="AD8986" t="s">
        <v>17412</v>
      </c>
      <c r="AE8986">
        <f t="shared" ref="AE8986:AE9021" si="565">COUNTIF(I8986,"*Fuji*")</f>
        <v>0</v>
      </c>
      <c r="AG8986" s="2"/>
      <c r="AI8986" s="7"/>
    </row>
    <row r="8987" spans="1:35" ht="11" customHeight="1" outlineLevel="1" x14ac:dyDescent="0.25">
      <c r="A8987" t="s">
        <v>5975</v>
      </c>
      <c r="C8987" s="2" t="s">
        <v>12974</v>
      </c>
      <c r="D8987" s="2">
        <v>1290</v>
      </c>
      <c r="E8987" s="7">
        <v>2005</v>
      </c>
      <c r="F8987" s="5" t="s">
        <v>6019</v>
      </c>
      <c r="H8987" s="5" t="s">
        <v>5398</v>
      </c>
      <c r="I8987" s="6" t="s">
        <v>17412</v>
      </c>
      <c r="J8987" s="6" t="s">
        <v>17427</v>
      </c>
      <c r="K8987" s="17">
        <v>1</v>
      </c>
      <c r="L8987" s="17" t="s">
        <v>20076</v>
      </c>
      <c r="M8987" s="9"/>
      <c r="N8987" s="9"/>
      <c r="O8987" s="21"/>
      <c r="Q8987" s="29"/>
      <c r="T8987">
        <v>1</v>
      </c>
      <c r="U8987" s="17"/>
      <c r="V8987" s="2"/>
      <c r="Y8987" t="str">
        <f t="shared" si="562"/>
        <v/>
      </c>
      <c r="AA8987" t="str">
        <f t="shared" si="563"/>
        <v/>
      </c>
      <c r="AC8987" s="7"/>
      <c r="AD8987" t="s">
        <v>17412</v>
      </c>
      <c r="AE8987">
        <f t="shared" si="565"/>
        <v>0</v>
      </c>
      <c r="AG8987" s="2"/>
      <c r="AI8987" s="7"/>
    </row>
    <row r="8988" spans="1:35" ht="11" customHeight="1" outlineLevel="1" x14ac:dyDescent="0.25">
      <c r="A8988" t="s">
        <v>5975</v>
      </c>
      <c r="C8988" s="2" t="s">
        <v>12974</v>
      </c>
      <c r="D8988" s="2">
        <v>1291</v>
      </c>
      <c r="E8988" s="7">
        <v>2005</v>
      </c>
      <c r="F8988" s="5" t="s">
        <v>6019</v>
      </c>
      <c r="H8988" s="5" t="s">
        <v>5398</v>
      </c>
      <c r="I8988" s="6" t="s">
        <v>17412</v>
      </c>
      <c r="J8988" s="6" t="s">
        <v>17427</v>
      </c>
      <c r="K8988" s="17">
        <v>1</v>
      </c>
      <c r="L8988" s="17" t="s">
        <v>20076</v>
      </c>
      <c r="M8988" s="9"/>
      <c r="N8988" s="9"/>
      <c r="O8988" s="21"/>
      <c r="Q8988" s="29"/>
      <c r="S8988">
        <v>1</v>
      </c>
      <c r="T8988">
        <v>1</v>
      </c>
      <c r="U8988" s="17"/>
      <c r="V8988" s="2"/>
      <c r="Y8988" t="str">
        <f t="shared" ref="Y8988:Y9052" si="566">IF(COUNTIF(F8988,"*fdc*"),1,"")</f>
        <v/>
      </c>
      <c r="AA8988" t="str">
        <f t="shared" ref="AA8988:AA9052" si="567">IF(COUNTIF(F8988,"*s/s*"),1,"")</f>
        <v/>
      </c>
      <c r="AC8988" s="7"/>
      <c r="AD8988" t="s">
        <v>17412</v>
      </c>
      <c r="AE8988">
        <f t="shared" si="565"/>
        <v>0</v>
      </c>
      <c r="AG8988" s="2"/>
      <c r="AI8988" s="7"/>
    </row>
    <row r="8989" spans="1:35" ht="11" customHeight="1" outlineLevel="1" x14ac:dyDescent="0.25">
      <c r="A8989" t="s">
        <v>5975</v>
      </c>
      <c r="C8989" s="2" t="s">
        <v>12974</v>
      </c>
      <c r="D8989" s="2">
        <v>1292</v>
      </c>
      <c r="E8989" s="7">
        <v>2005</v>
      </c>
      <c r="F8989" s="5" t="s">
        <v>6019</v>
      </c>
      <c r="H8989" s="5" t="s">
        <v>5398</v>
      </c>
      <c r="I8989" s="6" t="s">
        <v>17412</v>
      </c>
      <c r="J8989" s="6" t="s">
        <v>17427</v>
      </c>
      <c r="K8989" s="17">
        <v>1</v>
      </c>
      <c r="L8989" s="17" t="s">
        <v>20076</v>
      </c>
      <c r="M8989" s="9"/>
      <c r="N8989" s="9"/>
      <c r="O8989" s="21"/>
      <c r="Q8989" s="29"/>
      <c r="U8989" s="17"/>
      <c r="V8989" s="2"/>
      <c r="Y8989" t="str">
        <f t="shared" si="566"/>
        <v/>
      </c>
      <c r="AA8989" t="str">
        <f t="shared" si="567"/>
        <v/>
      </c>
      <c r="AC8989" s="7"/>
      <c r="AD8989" t="s">
        <v>17412</v>
      </c>
      <c r="AE8989">
        <f t="shared" si="565"/>
        <v>0</v>
      </c>
      <c r="AG8989" s="2"/>
      <c r="AI8989" s="7"/>
    </row>
    <row r="8990" spans="1:35" ht="11" customHeight="1" outlineLevel="1" x14ac:dyDescent="0.25">
      <c r="A8990" t="s">
        <v>5975</v>
      </c>
      <c r="C8990" s="2" t="s">
        <v>12974</v>
      </c>
      <c r="D8990" s="2">
        <v>1294</v>
      </c>
      <c r="E8990" s="7">
        <v>2005</v>
      </c>
      <c r="F8990" s="5" t="s">
        <v>6019</v>
      </c>
      <c r="H8990" s="5" t="s">
        <v>5398</v>
      </c>
      <c r="I8990" s="6" t="s">
        <v>17412</v>
      </c>
      <c r="J8990" s="6" t="s">
        <v>17427</v>
      </c>
      <c r="K8990" s="17">
        <v>1</v>
      </c>
      <c r="L8990" s="17" t="s">
        <v>20076</v>
      </c>
      <c r="M8990" s="9"/>
      <c r="N8990" s="9"/>
      <c r="O8990" s="21"/>
      <c r="Q8990" s="29"/>
      <c r="U8990" s="17"/>
      <c r="V8990" s="2"/>
      <c r="Y8990" t="str">
        <f t="shared" si="566"/>
        <v/>
      </c>
      <c r="AA8990" t="str">
        <f t="shared" si="567"/>
        <v/>
      </c>
      <c r="AC8990" s="7"/>
      <c r="AD8990" t="s">
        <v>17412</v>
      </c>
      <c r="AE8990">
        <f t="shared" si="565"/>
        <v>0</v>
      </c>
      <c r="AG8990" s="2"/>
      <c r="AI8990" s="7"/>
    </row>
    <row r="8991" spans="1:35" ht="11" customHeight="1" outlineLevel="1" x14ac:dyDescent="0.25">
      <c r="A8991" t="s">
        <v>5975</v>
      </c>
      <c r="C8991" s="2" t="s">
        <v>12974</v>
      </c>
      <c r="D8991" s="2">
        <v>1295</v>
      </c>
      <c r="E8991" s="7">
        <v>2005</v>
      </c>
      <c r="F8991" s="5" t="s">
        <v>6019</v>
      </c>
      <c r="H8991" s="5" t="s">
        <v>5398</v>
      </c>
      <c r="I8991" s="6" t="s">
        <v>17412</v>
      </c>
      <c r="J8991" s="6" t="s">
        <v>17427</v>
      </c>
      <c r="K8991" s="17">
        <v>1</v>
      </c>
      <c r="L8991" s="17" t="s">
        <v>20076</v>
      </c>
      <c r="M8991" s="9"/>
      <c r="N8991" s="9"/>
      <c r="O8991" s="21"/>
      <c r="Q8991" s="29"/>
      <c r="U8991" s="17"/>
      <c r="V8991" s="2"/>
      <c r="Y8991" t="str">
        <f t="shared" si="566"/>
        <v/>
      </c>
      <c r="AA8991" t="str">
        <f t="shared" si="567"/>
        <v/>
      </c>
      <c r="AC8991" s="7"/>
      <c r="AD8991" t="s">
        <v>17412</v>
      </c>
      <c r="AE8991">
        <f t="shared" si="565"/>
        <v>0</v>
      </c>
      <c r="AG8991" s="2"/>
      <c r="AI8991" s="7"/>
    </row>
    <row r="8992" spans="1:35" ht="11" customHeight="1" outlineLevel="1" x14ac:dyDescent="0.25">
      <c r="A8992" t="s">
        <v>5975</v>
      </c>
      <c r="C8992" s="2" t="s">
        <v>12974</v>
      </c>
      <c r="D8992" s="2">
        <v>1296</v>
      </c>
      <c r="E8992" s="7">
        <v>2005</v>
      </c>
      <c r="F8992" s="5" t="s">
        <v>6019</v>
      </c>
      <c r="H8992" s="5" t="s">
        <v>5398</v>
      </c>
      <c r="I8992" s="6" t="s">
        <v>17412</v>
      </c>
      <c r="J8992" s="6" t="s">
        <v>17427</v>
      </c>
      <c r="K8992" s="17">
        <v>1</v>
      </c>
      <c r="L8992" s="17" t="s">
        <v>20076</v>
      </c>
      <c r="M8992" s="9"/>
      <c r="N8992" s="9"/>
      <c r="O8992" s="21"/>
      <c r="Q8992" s="29"/>
      <c r="U8992" s="17"/>
      <c r="V8992" s="2"/>
      <c r="Y8992" t="str">
        <f t="shared" si="566"/>
        <v/>
      </c>
      <c r="AA8992" t="str">
        <f t="shared" si="567"/>
        <v/>
      </c>
      <c r="AC8992" s="7"/>
      <c r="AD8992" t="s">
        <v>17412</v>
      </c>
      <c r="AE8992">
        <f t="shared" si="565"/>
        <v>0</v>
      </c>
      <c r="AG8992" s="2"/>
      <c r="AI8992" s="7"/>
    </row>
    <row r="8993" spans="1:35" ht="11" customHeight="1" outlineLevel="1" x14ac:dyDescent="0.25">
      <c r="A8993" t="s">
        <v>5975</v>
      </c>
      <c r="C8993" s="2" t="s">
        <v>12974</v>
      </c>
      <c r="D8993" s="2">
        <v>1297</v>
      </c>
      <c r="E8993" s="7">
        <v>2005</v>
      </c>
      <c r="F8993" s="5" t="s">
        <v>6019</v>
      </c>
      <c r="H8993" s="5" t="s">
        <v>5398</v>
      </c>
      <c r="I8993" s="6" t="s">
        <v>17412</v>
      </c>
      <c r="J8993" s="6" t="s">
        <v>17427</v>
      </c>
      <c r="K8993" s="17">
        <v>1</v>
      </c>
      <c r="L8993" s="17" t="s">
        <v>20076</v>
      </c>
      <c r="M8993" s="9"/>
      <c r="N8993" s="9"/>
      <c r="O8993" s="21"/>
      <c r="Q8993" s="29"/>
      <c r="U8993" s="17"/>
      <c r="V8993" s="2"/>
      <c r="Y8993" t="str">
        <f t="shared" si="566"/>
        <v/>
      </c>
      <c r="AA8993" t="str">
        <f t="shared" si="567"/>
        <v/>
      </c>
      <c r="AC8993" s="7"/>
      <c r="AD8993" t="s">
        <v>17412</v>
      </c>
      <c r="AE8993">
        <f t="shared" si="565"/>
        <v>0</v>
      </c>
      <c r="AG8993" s="2"/>
      <c r="AI8993" s="7"/>
    </row>
    <row r="8994" spans="1:35" ht="11" customHeight="1" outlineLevel="1" x14ac:dyDescent="0.25">
      <c r="A8994" t="s">
        <v>5975</v>
      </c>
      <c r="C8994" s="2" t="s">
        <v>12974</v>
      </c>
      <c r="D8994" s="2" t="s">
        <v>17428</v>
      </c>
      <c r="E8994" s="7">
        <v>2005</v>
      </c>
      <c r="F8994" s="5" t="s">
        <v>6367</v>
      </c>
      <c r="H8994" s="5" t="s">
        <v>5398</v>
      </c>
      <c r="I8994" s="6" t="s">
        <v>5784</v>
      </c>
      <c r="J8994" s="6" t="s">
        <v>17427</v>
      </c>
      <c r="K8994" s="17">
        <v>1</v>
      </c>
      <c r="L8994" s="17" t="s">
        <v>7730</v>
      </c>
      <c r="M8994" s="9">
        <v>6</v>
      </c>
      <c r="N8994" s="9"/>
      <c r="O8994" s="21"/>
      <c r="Q8994" s="29"/>
      <c r="U8994" s="17"/>
      <c r="V8994" s="2">
        <v>1129</v>
      </c>
      <c r="Y8994" t="str">
        <f t="shared" si="566"/>
        <v/>
      </c>
      <c r="AA8994" t="str">
        <f t="shared" si="567"/>
        <v/>
      </c>
      <c r="AC8994" s="7"/>
      <c r="AD8994" t="s">
        <v>5784</v>
      </c>
      <c r="AE8994">
        <f t="shared" si="565"/>
        <v>0</v>
      </c>
      <c r="AG8994" s="2"/>
      <c r="AH8994" t="s">
        <v>5977</v>
      </c>
      <c r="AI8994" s="7" t="s">
        <v>4620</v>
      </c>
    </row>
    <row r="8995" spans="1:35" ht="11" customHeight="1" outlineLevel="1" x14ac:dyDescent="0.25">
      <c r="A8995" t="s">
        <v>5975</v>
      </c>
      <c r="C8995" s="2" t="s">
        <v>12974</v>
      </c>
      <c r="D8995" s="2">
        <v>1301</v>
      </c>
      <c r="E8995" s="7">
        <v>2005</v>
      </c>
      <c r="F8995" s="5" t="s">
        <v>2284</v>
      </c>
      <c r="H8995" s="5" t="s">
        <v>5398</v>
      </c>
      <c r="I8995" s="6" t="s">
        <v>2283</v>
      </c>
      <c r="J8995" s="6" t="s">
        <v>10560</v>
      </c>
      <c r="K8995" s="17">
        <v>6</v>
      </c>
      <c r="L8995" s="17" t="s">
        <v>7732</v>
      </c>
      <c r="M8995" s="9"/>
      <c r="N8995" s="9"/>
      <c r="O8995" s="21"/>
      <c r="Q8995" s="29"/>
      <c r="U8995" s="17"/>
      <c r="V8995" s="2">
        <v>1133</v>
      </c>
      <c r="Y8995" t="str">
        <f t="shared" si="566"/>
        <v/>
      </c>
      <c r="AA8995" t="str">
        <f t="shared" si="567"/>
        <v/>
      </c>
      <c r="AC8995" s="7"/>
      <c r="AD8995" t="s">
        <v>2283</v>
      </c>
      <c r="AE8995">
        <f t="shared" si="565"/>
        <v>0</v>
      </c>
      <c r="AG8995" s="2"/>
      <c r="AH8995" t="s">
        <v>5977</v>
      </c>
      <c r="AI8995" s="7" t="s">
        <v>4922</v>
      </c>
    </row>
    <row r="8996" spans="1:35" ht="11" customHeight="1" outlineLevel="1" x14ac:dyDescent="0.25">
      <c r="A8996" t="s">
        <v>5975</v>
      </c>
      <c r="C8996" s="2" t="s">
        <v>12974</v>
      </c>
      <c r="D8996" s="2">
        <v>1363</v>
      </c>
      <c r="E8996" s="7">
        <v>2007</v>
      </c>
      <c r="F8996" s="5" t="s">
        <v>69</v>
      </c>
      <c r="H8996" s="5" t="s">
        <v>5398</v>
      </c>
      <c r="I8996" s="6" t="s">
        <v>17376</v>
      </c>
      <c r="J8996" s="6" t="s">
        <v>17429</v>
      </c>
      <c r="K8996" s="17">
        <v>6</v>
      </c>
      <c r="L8996" s="18" t="s">
        <v>7730</v>
      </c>
      <c r="M8996" s="9">
        <v>5</v>
      </c>
      <c r="N8996" s="9"/>
      <c r="O8996" s="21"/>
      <c r="Q8996" s="29"/>
      <c r="U8996" s="17"/>
      <c r="V8996" s="2"/>
      <c r="Y8996" t="str">
        <f>IF(COUNTIF(F8996,"*fdc*"),1,"")</f>
        <v/>
      </c>
      <c r="AA8996" t="str">
        <f>IF(COUNTIF(F8996,"*s/s*"),1,"")</f>
        <v/>
      </c>
      <c r="AC8996" s="7"/>
      <c r="AD8996" t="s">
        <v>17376</v>
      </c>
      <c r="AE8996">
        <f>COUNTIF(I8996,"*Fuji*")</f>
        <v>0</v>
      </c>
      <c r="AG8996" s="2"/>
      <c r="AI8996" s="7"/>
    </row>
    <row r="8997" spans="1:35" ht="11" customHeight="1" outlineLevel="1" x14ac:dyDescent="0.25">
      <c r="A8997" t="s">
        <v>5975</v>
      </c>
      <c r="C8997" s="2" t="s">
        <v>12974</v>
      </c>
      <c r="D8997" s="2">
        <v>1364</v>
      </c>
      <c r="E8997" s="7">
        <v>2007</v>
      </c>
      <c r="F8997" s="8" t="s">
        <v>1776</v>
      </c>
      <c r="H8997" s="5" t="s">
        <v>5398</v>
      </c>
      <c r="I8997" s="39" t="s">
        <v>22507</v>
      </c>
      <c r="J8997" s="6" t="s">
        <v>17429</v>
      </c>
      <c r="K8997" s="17">
        <v>5</v>
      </c>
      <c r="L8997" s="18" t="s">
        <v>7730</v>
      </c>
      <c r="M8997" s="9">
        <v>5</v>
      </c>
      <c r="N8997" s="9"/>
      <c r="O8997" s="21"/>
      <c r="Q8997" s="29"/>
      <c r="U8997" s="17"/>
      <c r="V8997" s="2"/>
      <c r="Y8997" t="str">
        <f t="shared" si="566"/>
        <v/>
      </c>
      <c r="AA8997" t="str">
        <f t="shared" si="567"/>
        <v/>
      </c>
      <c r="AC8997" s="7"/>
      <c r="AD8997" t="s">
        <v>17376</v>
      </c>
      <c r="AE8997">
        <f t="shared" si="565"/>
        <v>0</v>
      </c>
      <c r="AG8997" s="2"/>
      <c r="AI8997" s="7"/>
    </row>
    <row r="8998" spans="1:35" ht="11" customHeight="1" outlineLevel="1" x14ac:dyDescent="0.25">
      <c r="A8998" t="s">
        <v>5975</v>
      </c>
      <c r="C8998" s="2" t="s">
        <v>12974</v>
      </c>
      <c r="D8998" s="2">
        <v>1365</v>
      </c>
      <c r="E8998" s="7">
        <v>2007</v>
      </c>
      <c r="F8998" s="5" t="s">
        <v>17430</v>
      </c>
      <c r="H8998" s="5" t="s">
        <v>5398</v>
      </c>
      <c r="I8998" s="6" t="s">
        <v>17383</v>
      </c>
      <c r="J8998" s="6" t="s">
        <v>17429</v>
      </c>
      <c r="K8998" s="17">
        <v>6</v>
      </c>
      <c r="L8998" s="18" t="s">
        <v>7730</v>
      </c>
      <c r="M8998" s="9"/>
      <c r="N8998" s="9"/>
      <c r="O8998" s="21"/>
      <c r="Q8998" s="29"/>
      <c r="U8998" s="17"/>
      <c r="V8998" s="2"/>
      <c r="Y8998" t="str">
        <f t="shared" si="566"/>
        <v/>
      </c>
      <c r="AA8998">
        <f t="shared" si="567"/>
        <v>1</v>
      </c>
      <c r="AC8998" s="7"/>
      <c r="AD8998" t="s">
        <v>17383</v>
      </c>
      <c r="AE8998">
        <f t="shared" si="565"/>
        <v>0</v>
      </c>
      <c r="AG8998" s="2"/>
      <c r="AI8998" s="7"/>
    </row>
    <row r="8999" spans="1:35" ht="11" customHeight="1" outlineLevel="1" x14ac:dyDescent="0.25">
      <c r="A8999" t="s">
        <v>5975</v>
      </c>
      <c r="C8999" s="2" t="s">
        <v>12974</v>
      </c>
      <c r="D8999" s="2">
        <v>1491</v>
      </c>
      <c r="E8999" s="7">
        <v>2009</v>
      </c>
      <c r="F8999" s="5" t="s">
        <v>22037</v>
      </c>
      <c r="H8999" s="5" t="s">
        <v>5398</v>
      </c>
      <c r="I8999" s="6" t="s">
        <v>17432</v>
      </c>
      <c r="J8999" s="6" t="s">
        <v>17431</v>
      </c>
      <c r="K8999" s="17">
        <v>3</v>
      </c>
      <c r="L8999" s="17" t="s">
        <v>20076</v>
      </c>
      <c r="M8999" s="9"/>
      <c r="N8999" s="9"/>
      <c r="O8999" s="21"/>
      <c r="Q8999" s="29"/>
      <c r="U8999" s="17"/>
      <c r="V8999" s="2"/>
      <c r="Y8999" t="str">
        <f t="shared" si="566"/>
        <v/>
      </c>
      <c r="AA8999" t="str">
        <f t="shared" si="567"/>
        <v/>
      </c>
      <c r="AC8999" s="7"/>
      <c r="AD8999" t="s">
        <v>17432</v>
      </c>
      <c r="AE8999">
        <f t="shared" si="565"/>
        <v>0</v>
      </c>
      <c r="AG8999" s="2"/>
      <c r="AI8999" s="7"/>
    </row>
    <row r="9000" spans="1:35" ht="11" customHeight="1" outlineLevel="1" x14ac:dyDescent="0.25">
      <c r="A9000" t="s">
        <v>5975</v>
      </c>
      <c r="C9000" s="2" t="s">
        <v>12974</v>
      </c>
      <c r="D9000" s="2">
        <v>1492</v>
      </c>
      <c r="E9000" s="7">
        <v>2009</v>
      </c>
      <c r="F9000" s="5" t="s">
        <v>539</v>
      </c>
      <c r="H9000" s="5" t="s">
        <v>5398</v>
      </c>
      <c r="I9000" s="6" t="s">
        <v>17433</v>
      </c>
      <c r="J9000" s="6" t="s">
        <v>17431</v>
      </c>
      <c r="K9000" s="17">
        <v>1</v>
      </c>
      <c r="L9000" s="17" t="s">
        <v>20076</v>
      </c>
      <c r="M9000" s="9"/>
      <c r="N9000" s="9"/>
      <c r="O9000" s="21"/>
      <c r="Q9000" s="29"/>
      <c r="T9000">
        <v>1</v>
      </c>
      <c r="U9000" s="17"/>
      <c r="V9000" s="2"/>
      <c r="Y9000" t="str">
        <f t="shared" si="566"/>
        <v/>
      </c>
      <c r="AA9000" t="str">
        <f t="shared" si="567"/>
        <v/>
      </c>
      <c r="AC9000" s="7"/>
      <c r="AD9000" t="s">
        <v>17433</v>
      </c>
      <c r="AE9000">
        <f t="shared" si="565"/>
        <v>0</v>
      </c>
      <c r="AG9000" s="2"/>
      <c r="AI9000" s="7"/>
    </row>
    <row r="9001" spans="1:35" ht="11" customHeight="1" outlineLevel="1" x14ac:dyDescent="0.25">
      <c r="A9001" t="s">
        <v>5975</v>
      </c>
      <c r="C9001" s="2" t="s">
        <v>12974</v>
      </c>
      <c r="D9001" s="2">
        <v>1494</v>
      </c>
      <c r="E9001" s="7">
        <v>2009</v>
      </c>
      <c r="F9001" s="5" t="s">
        <v>1776</v>
      </c>
      <c r="H9001" s="5" t="s">
        <v>5398</v>
      </c>
      <c r="I9001" s="6" t="s">
        <v>17432</v>
      </c>
      <c r="J9001" s="6" t="s">
        <v>17431</v>
      </c>
      <c r="K9001" s="17">
        <v>3</v>
      </c>
      <c r="L9001" s="17" t="s">
        <v>20076</v>
      </c>
      <c r="M9001" s="9"/>
      <c r="N9001" s="9"/>
      <c r="O9001" s="21"/>
      <c r="Q9001" s="29"/>
      <c r="U9001" s="17"/>
      <c r="V9001" s="2"/>
      <c r="Y9001" t="str">
        <f t="shared" si="566"/>
        <v/>
      </c>
      <c r="AA9001" t="str">
        <f t="shared" si="567"/>
        <v/>
      </c>
      <c r="AC9001" s="7"/>
      <c r="AD9001" t="s">
        <v>17432</v>
      </c>
      <c r="AE9001">
        <f t="shared" si="565"/>
        <v>0</v>
      </c>
      <c r="AG9001" s="2"/>
      <c r="AI9001" s="7"/>
    </row>
    <row r="9002" spans="1:35" ht="11" customHeight="1" outlineLevel="1" x14ac:dyDescent="0.25">
      <c r="A9002" t="s">
        <v>5975</v>
      </c>
      <c r="C9002" s="2" t="s">
        <v>12974</v>
      </c>
      <c r="D9002" s="2" t="s">
        <v>20188</v>
      </c>
      <c r="E9002" s="7">
        <v>2009</v>
      </c>
      <c r="F9002" s="5" t="s">
        <v>16784</v>
      </c>
      <c r="H9002" s="5" t="s">
        <v>5398</v>
      </c>
      <c r="I9002" s="6" t="s">
        <v>17432</v>
      </c>
      <c r="J9002" s="6" t="s">
        <v>17431</v>
      </c>
      <c r="K9002" s="17">
        <v>3</v>
      </c>
      <c r="L9002" s="17" t="s">
        <v>7730</v>
      </c>
      <c r="M9002" s="9">
        <v>10</v>
      </c>
      <c r="N9002" s="9"/>
      <c r="O9002" s="21"/>
      <c r="Q9002" s="29"/>
      <c r="U9002" s="17"/>
      <c r="V9002" s="2"/>
      <c r="Y9002" t="str">
        <f t="shared" si="566"/>
        <v/>
      </c>
      <c r="AA9002">
        <f t="shared" si="567"/>
        <v>1</v>
      </c>
      <c r="AC9002" s="7"/>
      <c r="AD9002" t="s">
        <v>17432</v>
      </c>
      <c r="AE9002">
        <f t="shared" si="565"/>
        <v>0</v>
      </c>
      <c r="AG9002" s="2"/>
      <c r="AI9002" s="7"/>
    </row>
    <row r="9003" spans="1:35" ht="11" customHeight="1" outlineLevel="1" x14ac:dyDescent="0.25">
      <c r="A9003" t="s">
        <v>5975</v>
      </c>
      <c r="C9003" s="2" t="s">
        <v>12974</v>
      </c>
      <c r="D9003" s="2" t="s">
        <v>17435</v>
      </c>
      <c r="E9003" s="7">
        <v>2013</v>
      </c>
      <c r="F9003" s="5" t="s">
        <v>14015</v>
      </c>
      <c r="H9003" s="5" t="s">
        <v>5398</v>
      </c>
      <c r="I9003" s="6" t="s">
        <v>7554</v>
      </c>
      <c r="J9003" s="6" t="s">
        <v>17434</v>
      </c>
      <c r="K9003" s="17">
        <v>7</v>
      </c>
      <c r="L9003" s="17" t="s">
        <v>7732</v>
      </c>
      <c r="M9003" s="9"/>
      <c r="N9003" s="9"/>
      <c r="O9003" s="21"/>
      <c r="Q9003" s="29"/>
      <c r="U9003" s="17"/>
      <c r="V9003" s="2"/>
      <c r="Y9003" t="str">
        <f t="shared" si="566"/>
        <v/>
      </c>
      <c r="AA9003">
        <f t="shared" si="567"/>
        <v>1</v>
      </c>
      <c r="AC9003" s="7"/>
      <c r="AD9003" t="s">
        <v>7554</v>
      </c>
      <c r="AE9003">
        <f t="shared" si="565"/>
        <v>0</v>
      </c>
      <c r="AG9003" s="2"/>
      <c r="AI9003" s="7"/>
    </row>
    <row r="9004" spans="1:35" ht="11" customHeight="1" outlineLevel="1" x14ac:dyDescent="0.25">
      <c r="A9004" t="s">
        <v>5975</v>
      </c>
      <c r="C9004" s="2" t="s">
        <v>12974</v>
      </c>
      <c r="D9004" s="2">
        <v>1644</v>
      </c>
      <c r="E9004" s="7">
        <v>2013</v>
      </c>
      <c r="F9004" s="5" t="s">
        <v>13095</v>
      </c>
      <c r="H9004" s="5" t="s">
        <v>5398</v>
      </c>
      <c r="I9004" s="6" t="s">
        <v>7554</v>
      </c>
      <c r="J9004" s="6" t="s">
        <v>17434</v>
      </c>
      <c r="K9004" s="17">
        <v>7</v>
      </c>
      <c r="L9004" s="17" t="s">
        <v>7732</v>
      </c>
      <c r="M9004" s="9"/>
      <c r="N9004" s="9"/>
      <c r="O9004" s="21"/>
      <c r="Q9004" s="29"/>
      <c r="U9004" s="17"/>
      <c r="V9004" s="2"/>
      <c r="Y9004" t="str">
        <f t="shared" si="566"/>
        <v/>
      </c>
      <c r="AA9004">
        <f t="shared" si="567"/>
        <v>1</v>
      </c>
      <c r="AC9004" s="7"/>
      <c r="AD9004" t="s">
        <v>7554</v>
      </c>
      <c r="AE9004">
        <f t="shared" si="565"/>
        <v>0</v>
      </c>
      <c r="AG9004" s="2"/>
      <c r="AI9004" s="7"/>
    </row>
    <row r="9005" spans="1:35" ht="11" customHeight="1" outlineLevel="1" x14ac:dyDescent="0.25">
      <c r="A9005" t="s">
        <v>5975</v>
      </c>
      <c r="C9005" s="2" t="s">
        <v>12974</v>
      </c>
      <c r="D9005" s="2">
        <v>1778</v>
      </c>
      <c r="E9005" s="7">
        <v>2015</v>
      </c>
      <c r="F9005" s="5" t="s">
        <v>13098</v>
      </c>
      <c r="H9005" s="5" t="s">
        <v>5398</v>
      </c>
      <c r="I9005" s="6" t="s">
        <v>17437</v>
      </c>
      <c r="J9005" s="6" t="s">
        <v>17436</v>
      </c>
      <c r="K9005" s="17">
        <v>1</v>
      </c>
      <c r="L9005" s="17" t="s">
        <v>7730</v>
      </c>
      <c r="M9005" s="9">
        <v>5.4</v>
      </c>
      <c r="N9005" s="9"/>
      <c r="O9005" s="21"/>
      <c r="Q9005" s="29"/>
      <c r="U9005" s="17"/>
      <c r="V9005" s="2"/>
      <c r="Y9005" t="str">
        <f t="shared" si="566"/>
        <v/>
      </c>
      <c r="AA9005">
        <f t="shared" si="567"/>
        <v>1</v>
      </c>
      <c r="AC9005" s="7"/>
      <c r="AD9005" t="s">
        <v>17437</v>
      </c>
      <c r="AE9005">
        <f t="shared" si="565"/>
        <v>0</v>
      </c>
      <c r="AG9005" s="2"/>
      <c r="AI9005" s="7"/>
    </row>
    <row r="9006" spans="1:35" ht="11" customHeight="1" outlineLevel="1" x14ac:dyDescent="0.25">
      <c r="A9006" t="s">
        <v>5975</v>
      </c>
      <c r="C9006" s="2" t="s">
        <v>12974</v>
      </c>
      <c r="D9006" s="2">
        <v>1838</v>
      </c>
      <c r="E9006" s="7">
        <v>2017</v>
      </c>
      <c r="F9006" s="5" t="s">
        <v>21326</v>
      </c>
      <c r="H9006" s="5" t="s">
        <v>5398</v>
      </c>
      <c r="I9006" s="6" t="s">
        <v>17412</v>
      </c>
      <c r="J9006" s="6" t="s">
        <v>17438</v>
      </c>
      <c r="K9006" s="17">
        <v>1</v>
      </c>
      <c r="L9006" s="17" t="s">
        <v>20076</v>
      </c>
      <c r="M9006" s="9"/>
      <c r="N9006" s="9"/>
      <c r="O9006" s="21"/>
      <c r="Q9006" s="29"/>
      <c r="S9006">
        <v>1</v>
      </c>
      <c r="T9006">
        <v>1</v>
      </c>
      <c r="U9006" s="17"/>
      <c r="V9006" s="2"/>
      <c r="Y9006" t="str">
        <f t="shared" si="566"/>
        <v/>
      </c>
      <c r="AA9006" t="str">
        <f t="shared" si="567"/>
        <v/>
      </c>
      <c r="AC9006" s="7"/>
      <c r="AD9006" t="s">
        <v>17412</v>
      </c>
      <c r="AE9006">
        <f t="shared" si="565"/>
        <v>0</v>
      </c>
      <c r="AG9006" s="2"/>
      <c r="AI9006" s="7"/>
    </row>
    <row r="9007" spans="1:35" ht="11" customHeight="1" outlineLevel="1" x14ac:dyDescent="0.25">
      <c r="A9007" t="s">
        <v>5975</v>
      </c>
      <c r="C9007" s="2" t="s">
        <v>12974</v>
      </c>
      <c r="D9007" s="2">
        <v>1839</v>
      </c>
      <c r="E9007" s="7">
        <v>2017</v>
      </c>
      <c r="F9007" s="5" t="s">
        <v>22038</v>
      </c>
      <c r="H9007" s="5" t="s">
        <v>5398</v>
      </c>
      <c r="I9007" s="6" t="s">
        <v>17412</v>
      </c>
      <c r="J9007" s="6" t="s">
        <v>17438</v>
      </c>
      <c r="K9007" s="17">
        <v>1</v>
      </c>
      <c r="L9007" s="17" t="s">
        <v>20076</v>
      </c>
      <c r="M9007" s="9"/>
      <c r="N9007" s="9"/>
      <c r="O9007" s="21"/>
      <c r="Q9007" s="29"/>
      <c r="U9007" s="17"/>
      <c r="V9007" s="2"/>
      <c r="Y9007" t="str">
        <f t="shared" si="566"/>
        <v/>
      </c>
      <c r="AA9007" t="str">
        <f t="shared" si="567"/>
        <v/>
      </c>
      <c r="AC9007" s="7"/>
      <c r="AD9007" t="s">
        <v>17412</v>
      </c>
      <c r="AE9007">
        <f t="shared" si="565"/>
        <v>0</v>
      </c>
      <c r="AG9007" s="2"/>
      <c r="AI9007" s="7"/>
    </row>
    <row r="9008" spans="1:35" ht="11" customHeight="1" outlineLevel="1" x14ac:dyDescent="0.25">
      <c r="A9008" t="s">
        <v>5975</v>
      </c>
      <c r="C9008" s="2" t="s">
        <v>12974</v>
      </c>
      <c r="D9008" s="2">
        <v>1840</v>
      </c>
      <c r="E9008" s="7">
        <v>2017</v>
      </c>
      <c r="F9008" s="5" t="s">
        <v>13873</v>
      </c>
      <c r="H9008" s="5" t="s">
        <v>5398</v>
      </c>
      <c r="I9008" s="6" t="s">
        <v>17412</v>
      </c>
      <c r="J9008" s="6" t="s">
        <v>17438</v>
      </c>
      <c r="K9008" s="17">
        <v>1</v>
      </c>
      <c r="L9008" s="17" t="s">
        <v>20076</v>
      </c>
      <c r="M9008" s="9"/>
      <c r="N9008" s="9"/>
      <c r="O9008" s="21"/>
      <c r="Q9008" s="29"/>
      <c r="U9008" s="17"/>
      <c r="V9008" s="2"/>
      <c r="Y9008" t="str">
        <f t="shared" si="566"/>
        <v/>
      </c>
      <c r="AA9008" t="str">
        <f t="shared" si="567"/>
        <v/>
      </c>
      <c r="AC9008" s="7"/>
      <c r="AD9008" t="s">
        <v>17412</v>
      </c>
      <c r="AE9008">
        <f t="shared" si="565"/>
        <v>0</v>
      </c>
      <c r="AG9008" s="2"/>
      <c r="AI9008" s="7"/>
    </row>
    <row r="9009" spans="1:49" ht="11" customHeight="1" outlineLevel="1" x14ac:dyDescent="0.25">
      <c r="A9009" t="s">
        <v>5975</v>
      </c>
      <c r="C9009" s="2" t="s">
        <v>12974</v>
      </c>
      <c r="D9009" s="2">
        <v>1841</v>
      </c>
      <c r="E9009" s="7">
        <v>2017</v>
      </c>
      <c r="F9009" s="5" t="s">
        <v>22039</v>
      </c>
      <c r="H9009" s="5" t="s">
        <v>5398</v>
      </c>
      <c r="I9009" s="6" t="s">
        <v>17412</v>
      </c>
      <c r="J9009" s="6" t="s">
        <v>17438</v>
      </c>
      <c r="K9009" s="17">
        <v>1</v>
      </c>
      <c r="L9009" s="17" t="s">
        <v>20076</v>
      </c>
      <c r="M9009" s="9"/>
      <c r="N9009" s="9"/>
      <c r="O9009" s="21"/>
      <c r="Q9009" s="29"/>
      <c r="U9009" s="17"/>
      <c r="V9009" s="2"/>
      <c r="Y9009" t="str">
        <f t="shared" si="566"/>
        <v/>
      </c>
      <c r="AA9009" t="str">
        <f t="shared" si="567"/>
        <v/>
      </c>
      <c r="AC9009" s="7"/>
      <c r="AD9009" t="s">
        <v>17412</v>
      </c>
      <c r="AE9009">
        <f t="shared" si="565"/>
        <v>0</v>
      </c>
      <c r="AG9009" s="2"/>
      <c r="AI9009" s="7"/>
    </row>
    <row r="9010" spans="1:49" ht="11" customHeight="1" outlineLevel="1" x14ac:dyDescent="0.25">
      <c r="A9010" t="s">
        <v>5975</v>
      </c>
      <c r="C9010" s="2" t="s">
        <v>12974</v>
      </c>
      <c r="D9010" s="2">
        <v>1842</v>
      </c>
      <c r="E9010" s="7">
        <v>2017</v>
      </c>
      <c r="F9010" s="5" t="s">
        <v>1776</v>
      </c>
      <c r="H9010" s="5" t="s">
        <v>5398</v>
      </c>
      <c r="I9010" s="6" t="s">
        <v>17412</v>
      </c>
      <c r="J9010" s="6" t="s">
        <v>17438</v>
      </c>
      <c r="K9010" s="17">
        <v>1</v>
      </c>
      <c r="L9010" s="17" t="s">
        <v>20076</v>
      </c>
      <c r="M9010" s="9"/>
      <c r="N9010" s="9"/>
      <c r="O9010" s="21"/>
      <c r="Q9010" s="29"/>
      <c r="U9010" s="17"/>
      <c r="V9010" s="2"/>
      <c r="Y9010" t="str">
        <f t="shared" si="566"/>
        <v/>
      </c>
      <c r="AA9010" t="str">
        <f t="shared" si="567"/>
        <v/>
      </c>
      <c r="AC9010" s="7"/>
      <c r="AD9010" t="s">
        <v>17412</v>
      </c>
      <c r="AE9010">
        <f t="shared" si="565"/>
        <v>0</v>
      </c>
      <c r="AG9010" s="2"/>
      <c r="AI9010" s="7"/>
    </row>
    <row r="9011" spans="1:49" ht="11" customHeight="1" outlineLevel="1" x14ac:dyDescent="0.25">
      <c r="A9011" t="s">
        <v>5975</v>
      </c>
      <c r="C9011" s="2" t="s">
        <v>12974</v>
      </c>
      <c r="D9011" s="2">
        <v>1843</v>
      </c>
      <c r="E9011" s="7">
        <v>2017</v>
      </c>
      <c r="F9011" s="5" t="s">
        <v>542</v>
      </c>
      <c r="H9011" s="5" t="s">
        <v>5398</v>
      </c>
      <c r="I9011" s="6" t="s">
        <v>17412</v>
      </c>
      <c r="J9011" s="6" t="s">
        <v>17438</v>
      </c>
      <c r="K9011" s="17">
        <v>1</v>
      </c>
      <c r="L9011" s="17" t="s">
        <v>20076</v>
      </c>
      <c r="M9011" s="9"/>
      <c r="N9011" s="9"/>
      <c r="O9011" s="21"/>
      <c r="Q9011" s="29"/>
      <c r="U9011" s="17"/>
      <c r="V9011" s="2"/>
      <c r="Y9011" t="str">
        <f t="shared" si="566"/>
        <v/>
      </c>
      <c r="AA9011" t="str">
        <f t="shared" si="567"/>
        <v/>
      </c>
      <c r="AC9011" s="7"/>
      <c r="AD9011" t="s">
        <v>17412</v>
      </c>
      <c r="AE9011">
        <f t="shared" si="565"/>
        <v>0</v>
      </c>
      <c r="AG9011" s="2"/>
      <c r="AI9011" s="7"/>
    </row>
    <row r="9012" spans="1:49" ht="11" customHeight="1" outlineLevel="1" x14ac:dyDescent="0.25">
      <c r="A9012" t="s">
        <v>5975</v>
      </c>
      <c r="C9012" s="2" t="s">
        <v>12974</v>
      </c>
      <c r="D9012" s="2" t="s">
        <v>17439</v>
      </c>
      <c r="E9012" s="7">
        <v>2017</v>
      </c>
      <c r="F9012" s="5" t="s">
        <v>16784</v>
      </c>
      <c r="H9012" s="5" t="s">
        <v>5398</v>
      </c>
      <c r="I9012" s="6" t="s">
        <v>17412</v>
      </c>
      <c r="J9012" s="6" t="s">
        <v>17438</v>
      </c>
      <c r="K9012" s="17">
        <v>1</v>
      </c>
      <c r="L9012" s="17" t="s">
        <v>7730</v>
      </c>
      <c r="M9012" s="9">
        <v>13</v>
      </c>
      <c r="N9012" s="9"/>
      <c r="O9012" s="21"/>
      <c r="Q9012" s="29"/>
      <c r="U9012" s="17"/>
      <c r="V9012" s="2"/>
      <c r="Y9012" t="str">
        <f t="shared" si="566"/>
        <v/>
      </c>
      <c r="AA9012">
        <f t="shared" si="567"/>
        <v>1</v>
      </c>
      <c r="AC9012" s="7"/>
      <c r="AD9012" t="s">
        <v>17412</v>
      </c>
      <c r="AE9012">
        <f t="shared" si="565"/>
        <v>0</v>
      </c>
      <c r="AG9012" s="2"/>
      <c r="AI9012" s="7"/>
    </row>
    <row r="9013" spans="1:49" ht="11" customHeight="1" outlineLevel="1" x14ac:dyDescent="0.25">
      <c r="A9013" t="s">
        <v>5975</v>
      </c>
      <c r="C9013" s="2" t="s">
        <v>12974</v>
      </c>
      <c r="D9013" s="2">
        <v>1849</v>
      </c>
      <c r="E9013" s="7">
        <v>2017</v>
      </c>
      <c r="F9013" s="5" t="s">
        <v>21326</v>
      </c>
      <c r="H9013" s="5" t="s">
        <v>5398</v>
      </c>
      <c r="I9013" s="6" t="s">
        <v>17442</v>
      </c>
      <c r="J9013" s="6" t="s">
        <v>17440</v>
      </c>
      <c r="K9013" s="17">
        <v>4</v>
      </c>
      <c r="L9013" s="17" t="s">
        <v>20076</v>
      </c>
      <c r="M9013" s="9"/>
      <c r="N9013" s="9"/>
      <c r="O9013" s="21"/>
      <c r="Q9013" s="29"/>
      <c r="U9013" s="17"/>
      <c r="V9013" s="2"/>
      <c r="Y9013" t="str">
        <f t="shared" si="566"/>
        <v/>
      </c>
      <c r="AA9013" t="str">
        <f t="shared" si="567"/>
        <v/>
      </c>
      <c r="AC9013" s="7"/>
      <c r="AD9013" t="s">
        <v>17442</v>
      </c>
      <c r="AE9013">
        <f t="shared" si="565"/>
        <v>0</v>
      </c>
      <c r="AG9013" s="2"/>
      <c r="AI9013" s="7"/>
    </row>
    <row r="9014" spans="1:49" ht="11" customHeight="1" outlineLevel="1" x14ac:dyDescent="0.25">
      <c r="A9014" t="s">
        <v>5975</v>
      </c>
      <c r="C9014" s="2" t="s">
        <v>12974</v>
      </c>
      <c r="D9014" s="2">
        <v>1850</v>
      </c>
      <c r="E9014" s="7">
        <v>2017</v>
      </c>
      <c r="F9014" s="5" t="s">
        <v>22038</v>
      </c>
      <c r="H9014" s="5" t="s">
        <v>5398</v>
      </c>
      <c r="I9014" s="6" t="s">
        <v>17442</v>
      </c>
      <c r="J9014" s="6" t="s">
        <v>17440</v>
      </c>
      <c r="K9014" s="17">
        <v>4</v>
      </c>
      <c r="L9014" s="17" t="s">
        <v>20076</v>
      </c>
      <c r="M9014" s="9"/>
      <c r="N9014" s="9"/>
      <c r="O9014" s="21"/>
      <c r="Q9014" s="29"/>
      <c r="T9014">
        <v>1</v>
      </c>
      <c r="U9014" s="17"/>
      <c r="V9014" s="2"/>
      <c r="Y9014" t="str">
        <f t="shared" si="566"/>
        <v/>
      </c>
      <c r="AA9014" t="str">
        <f t="shared" si="567"/>
        <v/>
      </c>
      <c r="AC9014" s="7"/>
      <c r="AD9014" t="s">
        <v>17442</v>
      </c>
      <c r="AE9014">
        <f t="shared" si="565"/>
        <v>0</v>
      </c>
      <c r="AG9014" s="2"/>
      <c r="AI9014" s="7"/>
    </row>
    <row r="9015" spans="1:49" ht="11" customHeight="1" outlineLevel="1" x14ac:dyDescent="0.25">
      <c r="A9015" t="s">
        <v>5975</v>
      </c>
      <c r="C9015" s="2" t="s">
        <v>12974</v>
      </c>
      <c r="D9015" s="2">
        <v>1851</v>
      </c>
      <c r="E9015" s="7">
        <v>2017</v>
      </c>
      <c r="F9015" s="5" t="s">
        <v>13873</v>
      </c>
      <c r="H9015" s="5" t="s">
        <v>5398</v>
      </c>
      <c r="I9015" s="6" t="s">
        <v>17442</v>
      </c>
      <c r="J9015" s="6" t="s">
        <v>17440</v>
      </c>
      <c r="K9015" s="17">
        <v>1</v>
      </c>
      <c r="L9015" s="17" t="s">
        <v>20076</v>
      </c>
      <c r="M9015" s="9"/>
      <c r="N9015" s="9"/>
      <c r="O9015" s="21"/>
      <c r="Q9015" s="29"/>
      <c r="S9015">
        <v>1</v>
      </c>
      <c r="T9015">
        <v>1</v>
      </c>
      <c r="U9015" s="17"/>
      <c r="V9015" s="2"/>
      <c r="Y9015" t="str">
        <f t="shared" si="566"/>
        <v/>
      </c>
      <c r="AA9015" t="str">
        <f t="shared" si="567"/>
        <v/>
      </c>
      <c r="AC9015" s="7"/>
      <c r="AD9015" t="s">
        <v>17442</v>
      </c>
      <c r="AE9015">
        <f t="shared" si="565"/>
        <v>0</v>
      </c>
      <c r="AG9015" s="2"/>
      <c r="AI9015" s="7"/>
    </row>
    <row r="9016" spans="1:49" ht="11" customHeight="1" outlineLevel="1" x14ac:dyDescent="0.25">
      <c r="A9016" t="s">
        <v>5975</v>
      </c>
      <c r="C9016" s="2" t="s">
        <v>12974</v>
      </c>
      <c r="D9016" s="2">
        <v>1852</v>
      </c>
      <c r="E9016" s="7">
        <v>2017</v>
      </c>
      <c r="F9016" s="5" t="s">
        <v>22039</v>
      </c>
      <c r="H9016" s="5" t="s">
        <v>5398</v>
      </c>
      <c r="I9016" s="6" t="s">
        <v>17442</v>
      </c>
      <c r="J9016" s="6" t="s">
        <v>17440</v>
      </c>
      <c r="K9016" s="17">
        <v>4</v>
      </c>
      <c r="L9016" s="17" t="s">
        <v>20076</v>
      </c>
      <c r="M9016" s="9"/>
      <c r="N9016" s="9"/>
      <c r="O9016" s="21"/>
      <c r="Q9016" s="29"/>
      <c r="U9016" s="17"/>
      <c r="V9016" s="2"/>
      <c r="Y9016" t="str">
        <f t="shared" si="566"/>
        <v/>
      </c>
      <c r="AA9016" t="str">
        <f t="shared" si="567"/>
        <v/>
      </c>
      <c r="AC9016" s="7"/>
      <c r="AD9016" t="s">
        <v>17442</v>
      </c>
      <c r="AE9016">
        <f t="shared" si="565"/>
        <v>0</v>
      </c>
      <c r="AG9016" s="2"/>
      <c r="AI9016" s="7"/>
    </row>
    <row r="9017" spans="1:49" ht="11" customHeight="1" outlineLevel="1" x14ac:dyDescent="0.25">
      <c r="A9017" t="s">
        <v>5975</v>
      </c>
      <c r="C9017" s="2" t="s">
        <v>12974</v>
      </c>
      <c r="D9017" s="2">
        <v>1853</v>
      </c>
      <c r="E9017" s="7">
        <v>2017</v>
      </c>
      <c r="F9017" s="5" t="s">
        <v>1776</v>
      </c>
      <c r="H9017" s="5" t="s">
        <v>5398</v>
      </c>
      <c r="I9017" s="6" t="s">
        <v>17442</v>
      </c>
      <c r="J9017" s="6" t="s">
        <v>17440</v>
      </c>
      <c r="K9017" s="17">
        <v>4</v>
      </c>
      <c r="L9017" s="17" t="s">
        <v>20076</v>
      </c>
      <c r="M9017" s="9"/>
      <c r="N9017" s="9"/>
      <c r="O9017" s="21"/>
      <c r="Q9017" s="29"/>
      <c r="U9017" s="17"/>
      <c r="V9017" s="2"/>
      <c r="Y9017" t="str">
        <f t="shared" si="566"/>
        <v/>
      </c>
      <c r="AA9017" t="str">
        <f t="shared" si="567"/>
        <v/>
      </c>
      <c r="AC9017" s="7"/>
      <c r="AD9017" t="s">
        <v>17442</v>
      </c>
      <c r="AE9017">
        <f t="shared" si="565"/>
        <v>0</v>
      </c>
      <c r="AG9017" s="2"/>
      <c r="AI9017" s="7"/>
    </row>
    <row r="9018" spans="1:49" ht="11" customHeight="1" outlineLevel="1" x14ac:dyDescent="0.25">
      <c r="A9018" t="s">
        <v>5975</v>
      </c>
      <c r="C9018" s="2" t="s">
        <v>12974</v>
      </c>
      <c r="D9018" s="2">
        <v>1854</v>
      </c>
      <c r="E9018" s="7">
        <v>2017</v>
      </c>
      <c r="F9018" s="5" t="s">
        <v>542</v>
      </c>
      <c r="H9018" s="5" t="s">
        <v>5398</v>
      </c>
      <c r="I9018" s="6" t="s">
        <v>17442</v>
      </c>
      <c r="J9018" s="6" t="s">
        <v>17440</v>
      </c>
      <c r="K9018" s="17">
        <v>4</v>
      </c>
      <c r="L9018" s="17" t="s">
        <v>20076</v>
      </c>
      <c r="M9018" s="9"/>
      <c r="N9018" s="9"/>
      <c r="O9018" s="21"/>
      <c r="Q9018" s="29"/>
      <c r="U9018" s="17"/>
      <c r="V9018" s="2"/>
      <c r="Y9018" t="str">
        <f t="shared" si="566"/>
        <v/>
      </c>
      <c r="AA9018" t="str">
        <f t="shared" si="567"/>
        <v/>
      </c>
      <c r="AC9018" s="7"/>
      <c r="AD9018" t="s">
        <v>17442</v>
      </c>
      <c r="AE9018">
        <f t="shared" si="565"/>
        <v>0</v>
      </c>
      <c r="AG9018" s="2"/>
      <c r="AI9018" s="7"/>
    </row>
    <row r="9019" spans="1:49" ht="11" customHeight="1" outlineLevel="1" x14ac:dyDescent="0.25">
      <c r="A9019" t="s">
        <v>5975</v>
      </c>
      <c r="C9019" s="2" t="s">
        <v>12974</v>
      </c>
      <c r="D9019" s="2" t="s">
        <v>17441</v>
      </c>
      <c r="E9019" s="7">
        <v>2017</v>
      </c>
      <c r="F9019" s="5" t="s">
        <v>16784</v>
      </c>
      <c r="H9019" s="5" t="s">
        <v>5398</v>
      </c>
      <c r="I9019" s="6" t="s">
        <v>17442</v>
      </c>
      <c r="J9019" s="6" t="s">
        <v>17440</v>
      </c>
      <c r="K9019" s="17">
        <v>4</v>
      </c>
      <c r="L9019" s="17" t="s">
        <v>7730</v>
      </c>
      <c r="M9019" s="9">
        <v>15</v>
      </c>
      <c r="N9019" s="9"/>
      <c r="O9019" s="21"/>
      <c r="Q9019" s="29"/>
      <c r="U9019" s="17"/>
      <c r="V9019" s="2"/>
      <c r="Y9019" t="str">
        <f t="shared" si="566"/>
        <v/>
      </c>
      <c r="AA9019">
        <f t="shared" si="567"/>
        <v>1</v>
      </c>
      <c r="AC9019" s="7"/>
      <c r="AD9019" t="s">
        <v>17442</v>
      </c>
      <c r="AE9019">
        <f t="shared" si="565"/>
        <v>0</v>
      </c>
      <c r="AG9019" s="2"/>
      <c r="AI9019" s="7"/>
    </row>
    <row r="9020" spans="1:49" ht="11" customHeight="1" outlineLevel="1" x14ac:dyDescent="0.25">
      <c r="A9020" t="s">
        <v>5975</v>
      </c>
      <c r="C9020" s="2" t="s">
        <v>12974</v>
      </c>
      <c r="D9020" s="2">
        <v>1869</v>
      </c>
      <c r="E9020" s="7">
        <v>2018</v>
      </c>
      <c r="F9020" s="5" t="s">
        <v>13131</v>
      </c>
      <c r="H9020" s="5" t="s">
        <v>5398</v>
      </c>
      <c r="I9020" s="6" t="s">
        <v>17444</v>
      </c>
      <c r="J9020" s="6" t="s">
        <v>17443</v>
      </c>
      <c r="K9020" s="17">
        <v>1</v>
      </c>
      <c r="L9020" s="17" t="s">
        <v>7730</v>
      </c>
      <c r="M9020" s="9">
        <v>9</v>
      </c>
      <c r="N9020" s="9"/>
      <c r="O9020" s="21"/>
      <c r="Q9020" s="29"/>
      <c r="U9020" s="17"/>
      <c r="V9020" s="2"/>
      <c r="Y9020" t="str">
        <f t="shared" si="566"/>
        <v/>
      </c>
      <c r="AA9020">
        <f t="shared" si="567"/>
        <v>1</v>
      </c>
      <c r="AC9020" s="7"/>
      <c r="AD9020" t="s">
        <v>17444</v>
      </c>
      <c r="AE9020">
        <f t="shared" si="565"/>
        <v>0</v>
      </c>
      <c r="AG9020" s="2"/>
      <c r="AI9020" s="7"/>
    </row>
    <row r="9021" spans="1:49" ht="11" customHeight="1" outlineLevel="1" x14ac:dyDescent="0.25">
      <c r="A9021" t="s">
        <v>5975</v>
      </c>
      <c r="C9021" s="2" t="s">
        <v>12974</v>
      </c>
      <c r="D9021" s="2">
        <v>1899</v>
      </c>
      <c r="E9021" s="7">
        <v>2018</v>
      </c>
      <c r="F9021" s="5" t="s">
        <v>17445</v>
      </c>
      <c r="H9021" s="5" t="s">
        <v>5398</v>
      </c>
      <c r="I9021" s="6" t="s">
        <v>17446</v>
      </c>
      <c r="J9021" s="6" t="s">
        <v>8490</v>
      </c>
      <c r="K9021" s="17">
        <v>1</v>
      </c>
      <c r="L9021" s="17" t="s">
        <v>7730</v>
      </c>
      <c r="M9021" s="9">
        <v>10</v>
      </c>
      <c r="N9021" s="9"/>
      <c r="O9021" s="21"/>
      <c r="Q9021" s="29"/>
      <c r="U9021" s="17"/>
      <c r="V9021" s="2"/>
      <c r="Y9021" t="str">
        <f t="shared" si="566"/>
        <v/>
      </c>
      <c r="AA9021">
        <f t="shared" si="567"/>
        <v>1</v>
      </c>
      <c r="AC9021" s="7"/>
      <c r="AD9021" t="s">
        <v>17446</v>
      </c>
      <c r="AE9021">
        <f t="shared" si="565"/>
        <v>0</v>
      </c>
      <c r="AG9021" s="2"/>
      <c r="AI9021" s="7"/>
    </row>
    <row r="9022" spans="1:49" ht="11" customHeight="1" x14ac:dyDescent="0.25">
      <c r="A9022" s="4" t="s">
        <v>10566</v>
      </c>
      <c r="B9022" t="s">
        <v>11993</v>
      </c>
      <c r="C9022" s="2" t="s">
        <v>11983</v>
      </c>
      <c r="E9022" s="7"/>
      <c r="F9022" s="5"/>
      <c r="H9022" s="5"/>
      <c r="I9022" s="6"/>
      <c r="J9022" s="6"/>
      <c r="K9022" s="17"/>
      <c r="L9022" s="17"/>
      <c r="M9022" s="9"/>
      <c r="N9022" s="9">
        <f>SUM(M9023:M9033)</f>
        <v>24</v>
      </c>
      <c r="O9022" s="21">
        <v>2066</v>
      </c>
      <c r="P9022">
        <f>COUNTIF(L9023:L9033,"*")</f>
        <v>11</v>
      </c>
      <c r="Q9022" s="29">
        <f>P9022/O9022</f>
        <v>5.324298160696999E-3</v>
      </c>
      <c r="R9022">
        <f>COUNTIF(L9023:L9033,"Y")+COUNTIF(L9023:L9033,"S")</f>
        <v>11</v>
      </c>
      <c r="U9022" s="17" t="s">
        <v>7730</v>
      </c>
      <c r="V9022" s="2"/>
      <c r="W9022" t="s">
        <v>18439</v>
      </c>
      <c r="Y9022" t="str">
        <f t="shared" si="566"/>
        <v/>
      </c>
      <c r="AA9022" t="str">
        <f t="shared" si="567"/>
        <v/>
      </c>
      <c r="AC9022" s="7"/>
      <c r="AF9022">
        <f>COUNTIF(AE9023:AE9033,"1")</f>
        <v>0</v>
      </c>
      <c r="AG9022" s="2"/>
      <c r="AI9022" s="7"/>
      <c r="AJ9022">
        <f>COUNTIF($K9023:$K9033,"1")-COUNTIFS($K9023:$K9033,"1",$L9023:$L9033,"V")</f>
        <v>0</v>
      </c>
      <c r="AK9022">
        <f>COUNTIFS($K9023:$K9033,"1",$L9023:$L9033,"Y")+COUNTIFS($K9023:$K9033,"1",$L9023:$L9033,"s")</f>
        <v>0</v>
      </c>
      <c r="AL9022">
        <f>COUNTIF($K9023:$K9033,"2")-COUNTIFS($K9023:$K9033,"2",$L9023:$L9033,"V")</f>
        <v>0</v>
      </c>
      <c r="AM9022">
        <f>COUNTIFS($K9023:$K9033,"2",$L9023:$L9033,"Y")+COUNTIFS($K9023:$K9033,"2",$L9023:$L9033,"s")</f>
        <v>0</v>
      </c>
      <c r="AN9022">
        <f>COUNTIF($K9023:$K9033,"3")-COUNTIFS($K9023:$K9033,"3",$L9023:$L9033,"V")</f>
        <v>0</v>
      </c>
      <c r="AO9022">
        <f>COUNTIFS($K9023:$K9033,"3",$L9023:$L9033,"Y")+COUNTIFS($K9023:$K9033,"3",$L9023:$L9033,"s")</f>
        <v>0</v>
      </c>
      <c r="AP9022">
        <f>COUNTIF($K9023:$K9033,"4")-COUNTIFS($K9023:$K9033,"4",$L9023:$L9033,"V")</f>
        <v>0</v>
      </c>
      <c r="AQ9022">
        <f>COUNTIFS($K9023:$K9033,"4",$L9023:$L9033,"Y")+COUNTIFS($K9023:$K9033,"4",$L9023:$L9033,"s")</f>
        <v>0</v>
      </c>
      <c r="AR9022">
        <f>COUNTIF($K9023:$K9033,"5")-COUNTIFS($K9023:$K9033,"5",$L9023:$L9033,"V")</f>
        <v>0</v>
      </c>
      <c r="AS9022">
        <f>COUNTIFS($K9023:$K9033,"5",$L9023:$L9033,"Y")+COUNTIFS($K9023:$K9033,"5",$L9023:$L9033,"s")</f>
        <v>0</v>
      </c>
      <c r="AT9022">
        <f>COUNTIF($K9023:$K9033,"6")-COUNTIFS($K9023:$K9033,"6",$L9023:$L9033,"V")</f>
        <v>0</v>
      </c>
      <c r="AU9022">
        <f>COUNTIFS($K9023:$K9033,"6",$L9023:$L9033,"Y")+COUNTIFS($K9023:$K9033,"6",$L9023:$L9033,"s")</f>
        <v>0</v>
      </c>
      <c r="AV9022">
        <f>COUNTIF($K9023:$K9033,"7")-COUNTIFS($K9023:$K9033,"7",$L9023:$L9033,"V")</f>
        <v>11</v>
      </c>
      <c r="AW9022">
        <f>COUNTIFS($K9023:$K9033,"7",$L9023:$L9033,"Y")+COUNTIFS($K9023:$K9033,"7",$L9023:$L9033,"s")</f>
        <v>11</v>
      </c>
    </row>
    <row r="9023" spans="1:49" ht="11" customHeight="1" outlineLevel="1" x14ac:dyDescent="0.25">
      <c r="A9023" t="s">
        <v>10567</v>
      </c>
      <c r="C9023" s="2" t="s">
        <v>11983</v>
      </c>
      <c r="D9023" s="2">
        <v>1923</v>
      </c>
      <c r="E9023" s="7">
        <v>2017</v>
      </c>
      <c r="F9023" s="5" t="s">
        <v>10570</v>
      </c>
      <c r="H9023" s="5" t="s">
        <v>5398</v>
      </c>
      <c r="I9023" s="6" t="s">
        <v>9223</v>
      </c>
      <c r="J9023" s="6" t="s">
        <v>10568</v>
      </c>
      <c r="K9023" s="17">
        <v>7</v>
      </c>
      <c r="L9023" s="17" t="s">
        <v>20076</v>
      </c>
      <c r="M9023" s="9"/>
      <c r="N9023" s="9"/>
      <c r="O9023" s="21"/>
      <c r="Q9023" s="29"/>
      <c r="U9023" s="17"/>
      <c r="V9023" s="2"/>
      <c r="Y9023" t="str">
        <f t="shared" si="566"/>
        <v/>
      </c>
      <c r="AA9023" t="str">
        <f t="shared" si="567"/>
        <v/>
      </c>
      <c r="AC9023" s="7"/>
      <c r="AD9023" t="s">
        <v>9223</v>
      </c>
      <c r="AE9023">
        <f t="shared" ref="AE9023:AE9033" si="568">COUNTIF(I9023,"*Fuji*")</f>
        <v>0</v>
      </c>
      <c r="AG9023" s="2"/>
      <c r="AH9023" t="s">
        <v>3354</v>
      </c>
      <c r="AI9023" s="7" t="s">
        <v>4922</v>
      </c>
    </row>
    <row r="9024" spans="1:49" ht="11" customHeight="1" outlineLevel="1" x14ac:dyDescent="0.25">
      <c r="A9024" t="s">
        <v>10567</v>
      </c>
      <c r="C9024" s="2" t="s">
        <v>11983</v>
      </c>
      <c r="D9024" s="2">
        <v>1924</v>
      </c>
      <c r="E9024" s="7">
        <v>2017</v>
      </c>
      <c r="F9024" s="5" t="s">
        <v>10570</v>
      </c>
      <c r="H9024" s="5" t="s">
        <v>5398</v>
      </c>
      <c r="I9024" s="6" t="s">
        <v>9223</v>
      </c>
      <c r="J9024" s="6" t="s">
        <v>10568</v>
      </c>
      <c r="K9024" s="17">
        <v>7</v>
      </c>
      <c r="L9024" s="17" t="s">
        <v>20076</v>
      </c>
      <c r="M9024" s="9"/>
      <c r="N9024" s="9"/>
      <c r="O9024" s="21"/>
      <c r="Q9024" s="29"/>
      <c r="U9024" s="17"/>
      <c r="V9024" s="2"/>
      <c r="Y9024" t="str">
        <f t="shared" si="566"/>
        <v/>
      </c>
      <c r="AA9024" t="str">
        <f t="shared" si="567"/>
        <v/>
      </c>
      <c r="AC9024" s="7"/>
      <c r="AD9024" t="s">
        <v>9223</v>
      </c>
      <c r="AE9024">
        <f t="shared" si="568"/>
        <v>0</v>
      </c>
      <c r="AG9024" s="2"/>
      <c r="AI9024" s="7"/>
    </row>
    <row r="9025" spans="1:49" ht="11" customHeight="1" outlineLevel="1" x14ac:dyDescent="0.25">
      <c r="A9025" t="s">
        <v>10567</v>
      </c>
      <c r="C9025" s="2" t="s">
        <v>11983</v>
      </c>
      <c r="D9025" s="2">
        <v>1925</v>
      </c>
      <c r="E9025" s="7">
        <v>2017</v>
      </c>
      <c r="F9025" s="5" t="s">
        <v>10570</v>
      </c>
      <c r="H9025" s="5" t="s">
        <v>5398</v>
      </c>
      <c r="I9025" s="6" t="s">
        <v>9223</v>
      </c>
      <c r="J9025" s="6" t="s">
        <v>10568</v>
      </c>
      <c r="K9025" s="17">
        <v>7</v>
      </c>
      <c r="L9025" s="17" t="s">
        <v>20076</v>
      </c>
      <c r="M9025" s="9"/>
      <c r="N9025" s="9"/>
      <c r="O9025" s="21"/>
      <c r="Q9025" s="29"/>
      <c r="U9025" s="17"/>
      <c r="V9025" s="2"/>
      <c r="Y9025" t="str">
        <f t="shared" si="566"/>
        <v/>
      </c>
      <c r="AA9025" t="str">
        <f t="shared" si="567"/>
        <v/>
      </c>
      <c r="AC9025" s="7"/>
      <c r="AD9025" t="s">
        <v>9223</v>
      </c>
      <c r="AE9025">
        <f t="shared" si="568"/>
        <v>0</v>
      </c>
      <c r="AG9025" s="2"/>
      <c r="AI9025" s="7"/>
    </row>
    <row r="9026" spans="1:49" ht="11" customHeight="1" outlineLevel="1" x14ac:dyDescent="0.25">
      <c r="A9026" t="s">
        <v>10567</v>
      </c>
      <c r="C9026" s="2" t="s">
        <v>11983</v>
      </c>
      <c r="D9026" s="2">
        <v>1926</v>
      </c>
      <c r="E9026" s="7">
        <v>2017</v>
      </c>
      <c r="F9026" s="5" t="s">
        <v>10570</v>
      </c>
      <c r="H9026" s="5" t="s">
        <v>5398</v>
      </c>
      <c r="I9026" s="6" t="s">
        <v>9223</v>
      </c>
      <c r="J9026" s="6" t="s">
        <v>10568</v>
      </c>
      <c r="K9026" s="17">
        <v>7</v>
      </c>
      <c r="L9026" s="17" t="s">
        <v>20076</v>
      </c>
      <c r="M9026" s="9"/>
      <c r="N9026" s="9"/>
      <c r="O9026" s="21"/>
      <c r="Q9026" s="29"/>
      <c r="U9026" s="17"/>
      <c r="V9026" s="2"/>
      <c r="Y9026" t="str">
        <f t="shared" si="566"/>
        <v/>
      </c>
      <c r="AA9026" t="str">
        <f t="shared" si="567"/>
        <v/>
      </c>
      <c r="AC9026" s="7"/>
      <c r="AD9026" t="s">
        <v>9223</v>
      </c>
      <c r="AE9026">
        <f t="shared" si="568"/>
        <v>0</v>
      </c>
      <c r="AG9026" s="2"/>
      <c r="AI9026" s="7"/>
    </row>
    <row r="9027" spans="1:49" ht="11" customHeight="1" outlineLevel="1" x14ac:dyDescent="0.25">
      <c r="A9027" t="s">
        <v>10567</v>
      </c>
      <c r="C9027" s="2" t="s">
        <v>11983</v>
      </c>
      <c r="D9027" s="2">
        <v>1927</v>
      </c>
      <c r="E9027" s="7">
        <v>2017</v>
      </c>
      <c r="F9027" s="5" t="s">
        <v>10570</v>
      </c>
      <c r="H9027" s="5" t="s">
        <v>5398</v>
      </c>
      <c r="I9027" s="6" t="s">
        <v>9223</v>
      </c>
      <c r="J9027" s="6" t="s">
        <v>10568</v>
      </c>
      <c r="K9027" s="17">
        <v>7</v>
      </c>
      <c r="L9027" s="17" t="s">
        <v>20076</v>
      </c>
      <c r="M9027" s="9"/>
      <c r="N9027" s="9"/>
      <c r="O9027" s="21"/>
      <c r="Q9027" s="29"/>
      <c r="U9027" s="17"/>
      <c r="V9027" s="2"/>
      <c r="Y9027" t="str">
        <f t="shared" si="566"/>
        <v/>
      </c>
      <c r="AA9027" t="str">
        <f t="shared" si="567"/>
        <v/>
      </c>
      <c r="AC9027" s="7"/>
      <c r="AD9027" t="s">
        <v>9223</v>
      </c>
      <c r="AE9027">
        <f t="shared" si="568"/>
        <v>0</v>
      </c>
      <c r="AG9027" s="2"/>
      <c r="AI9027" s="7"/>
    </row>
    <row r="9028" spans="1:49" ht="11" customHeight="1" outlineLevel="1" x14ac:dyDescent="0.25">
      <c r="A9028" t="s">
        <v>10567</v>
      </c>
      <c r="C9028" s="2" t="s">
        <v>11983</v>
      </c>
      <c r="D9028" s="2">
        <v>1928</v>
      </c>
      <c r="E9028" s="7">
        <v>2017</v>
      </c>
      <c r="F9028" s="5" t="s">
        <v>10570</v>
      </c>
      <c r="H9028" s="5" t="s">
        <v>5398</v>
      </c>
      <c r="I9028" s="6" t="s">
        <v>9223</v>
      </c>
      <c r="J9028" s="6" t="s">
        <v>10568</v>
      </c>
      <c r="K9028" s="17">
        <v>7</v>
      </c>
      <c r="L9028" s="17" t="s">
        <v>20076</v>
      </c>
      <c r="M9028" s="9"/>
      <c r="N9028" s="9"/>
      <c r="O9028" s="21"/>
      <c r="Q9028" s="29"/>
      <c r="U9028" s="17"/>
      <c r="V9028" s="2"/>
      <c r="Y9028" t="str">
        <f t="shared" si="566"/>
        <v/>
      </c>
      <c r="AA9028" t="str">
        <f t="shared" si="567"/>
        <v/>
      </c>
      <c r="AC9028" s="7"/>
      <c r="AD9028" t="s">
        <v>9223</v>
      </c>
      <c r="AE9028">
        <f t="shared" si="568"/>
        <v>0</v>
      </c>
      <c r="AG9028" s="2"/>
      <c r="AH9028" t="s">
        <v>3354</v>
      </c>
      <c r="AI9028" s="7" t="s">
        <v>4922</v>
      </c>
    </row>
    <row r="9029" spans="1:49" ht="11" customHeight="1" outlineLevel="1" x14ac:dyDescent="0.25">
      <c r="A9029" t="s">
        <v>10567</v>
      </c>
      <c r="C9029" s="2" t="s">
        <v>11983</v>
      </c>
      <c r="D9029" s="2">
        <v>1929</v>
      </c>
      <c r="E9029" s="7">
        <v>2017</v>
      </c>
      <c r="F9029" s="5" t="s">
        <v>10570</v>
      </c>
      <c r="H9029" s="5" t="s">
        <v>5398</v>
      </c>
      <c r="I9029" s="6" t="s">
        <v>9223</v>
      </c>
      <c r="J9029" s="6" t="s">
        <v>10568</v>
      </c>
      <c r="K9029" s="17">
        <v>7</v>
      </c>
      <c r="L9029" s="17" t="s">
        <v>20076</v>
      </c>
      <c r="M9029" s="9"/>
      <c r="N9029" s="9"/>
      <c r="O9029" s="21"/>
      <c r="Q9029" s="29"/>
      <c r="U9029" s="17"/>
      <c r="V9029" s="2"/>
      <c r="Y9029" t="str">
        <f t="shared" si="566"/>
        <v/>
      </c>
      <c r="AA9029" t="str">
        <f t="shared" si="567"/>
        <v/>
      </c>
      <c r="AC9029" s="7"/>
      <c r="AD9029" t="s">
        <v>9223</v>
      </c>
      <c r="AE9029">
        <f t="shared" si="568"/>
        <v>0</v>
      </c>
      <c r="AG9029" s="2"/>
      <c r="AH9029" t="s">
        <v>2286</v>
      </c>
      <c r="AI9029" s="7" t="s">
        <v>4610</v>
      </c>
    </row>
    <row r="9030" spans="1:49" ht="11" customHeight="1" outlineLevel="1" x14ac:dyDescent="0.25">
      <c r="A9030" t="s">
        <v>10567</v>
      </c>
      <c r="C9030" s="2" t="s">
        <v>11983</v>
      </c>
      <c r="D9030" s="2">
        <v>1930</v>
      </c>
      <c r="E9030" s="7">
        <v>2017</v>
      </c>
      <c r="F9030" s="5" t="s">
        <v>10570</v>
      </c>
      <c r="H9030" s="5" t="s">
        <v>5398</v>
      </c>
      <c r="I9030" s="6" t="s">
        <v>9223</v>
      </c>
      <c r="J9030" s="6" t="s">
        <v>10568</v>
      </c>
      <c r="K9030" s="17">
        <v>7</v>
      </c>
      <c r="L9030" s="17" t="s">
        <v>20076</v>
      </c>
      <c r="M9030" s="9"/>
      <c r="N9030" s="9"/>
      <c r="O9030" s="21"/>
      <c r="Q9030" s="29"/>
      <c r="U9030" s="17"/>
      <c r="V9030" s="2"/>
      <c r="Y9030" t="str">
        <f t="shared" si="566"/>
        <v/>
      </c>
      <c r="AA9030" t="str">
        <f t="shared" si="567"/>
        <v/>
      </c>
      <c r="AC9030" s="7"/>
      <c r="AD9030" t="s">
        <v>9223</v>
      </c>
      <c r="AE9030">
        <f t="shared" si="568"/>
        <v>0</v>
      </c>
      <c r="AG9030" s="2"/>
      <c r="AH9030" t="s">
        <v>5222</v>
      </c>
      <c r="AI9030" s="7" t="s">
        <v>4610</v>
      </c>
    </row>
    <row r="9031" spans="1:49" ht="11" customHeight="1" outlineLevel="1" x14ac:dyDescent="0.25">
      <c r="A9031" t="s">
        <v>10567</v>
      </c>
      <c r="C9031" s="2" t="s">
        <v>11983</v>
      </c>
      <c r="D9031" s="2">
        <v>1931</v>
      </c>
      <c r="E9031" s="7">
        <v>2017</v>
      </c>
      <c r="F9031" s="5" t="s">
        <v>10570</v>
      </c>
      <c r="H9031" s="5" t="s">
        <v>5398</v>
      </c>
      <c r="I9031" s="6" t="s">
        <v>9223</v>
      </c>
      <c r="J9031" s="6" t="s">
        <v>10568</v>
      </c>
      <c r="K9031" s="17">
        <v>7</v>
      </c>
      <c r="L9031" s="17" t="s">
        <v>20076</v>
      </c>
      <c r="M9031" s="9"/>
      <c r="N9031" s="9"/>
      <c r="O9031" s="21"/>
      <c r="Q9031" s="29"/>
      <c r="U9031" s="17"/>
      <c r="V9031" s="2"/>
      <c r="Y9031" t="str">
        <f t="shared" si="566"/>
        <v/>
      </c>
      <c r="AA9031" t="str">
        <f t="shared" si="567"/>
        <v/>
      </c>
      <c r="AC9031" s="7"/>
      <c r="AD9031" t="s">
        <v>9223</v>
      </c>
      <c r="AE9031">
        <f t="shared" si="568"/>
        <v>0</v>
      </c>
      <c r="AG9031" s="2"/>
      <c r="AH9031" t="s">
        <v>6214</v>
      </c>
      <c r="AI9031" s="7" t="s">
        <v>4610</v>
      </c>
    </row>
    <row r="9032" spans="1:49" ht="11" customHeight="1" outlineLevel="1" x14ac:dyDescent="0.25">
      <c r="A9032" t="s">
        <v>10567</v>
      </c>
      <c r="C9032" s="2" t="s">
        <v>11983</v>
      </c>
      <c r="D9032" s="2">
        <v>1932</v>
      </c>
      <c r="E9032" s="7">
        <v>2017</v>
      </c>
      <c r="F9032" s="5" t="s">
        <v>10570</v>
      </c>
      <c r="H9032" s="5" t="s">
        <v>5398</v>
      </c>
      <c r="I9032" s="6" t="s">
        <v>9223</v>
      </c>
      <c r="J9032" s="6" t="s">
        <v>10568</v>
      </c>
      <c r="K9032" s="17">
        <v>7</v>
      </c>
      <c r="L9032" s="17" t="s">
        <v>20076</v>
      </c>
      <c r="M9032" s="9"/>
      <c r="N9032" s="9"/>
      <c r="O9032" s="21"/>
      <c r="Q9032" s="29"/>
      <c r="U9032" s="17"/>
      <c r="V9032" s="2"/>
      <c r="Y9032" t="str">
        <f t="shared" si="566"/>
        <v/>
      </c>
      <c r="AA9032" t="str">
        <f t="shared" si="567"/>
        <v/>
      </c>
      <c r="AC9032" s="7"/>
      <c r="AD9032" t="s">
        <v>9223</v>
      </c>
      <c r="AE9032">
        <f t="shared" si="568"/>
        <v>0</v>
      </c>
      <c r="AG9032" s="2"/>
      <c r="AH9032" t="s">
        <v>2286</v>
      </c>
      <c r="AI9032" s="7" t="s">
        <v>4610</v>
      </c>
    </row>
    <row r="9033" spans="1:49" ht="11" customHeight="1" outlineLevel="1" x14ac:dyDescent="0.25">
      <c r="A9033" t="s">
        <v>10567</v>
      </c>
      <c r="C9033" s="2" t="s">
        <v>11983</v>
      </c>
      <c r="D9033" s="2" t="s">
        <v>10569</v>
      </c>
      <c r="E9033" s="7">
        <v>2017</v>
      </c>
      <c r="F9033" s="5" t="s">
        <v>10571</v>
      </c>
      <c r="H9033" s="5" t="s">
        <v>5398</v>
      </c>
      <c r="I9033" s="6" t="s">
        <v>9223</v>
      </c>
      <c r="J9033" s="6" t="s">
        <v>10568</v>
      </c>
      <c r="K9033" s="17">
        <v>7</v>
      </c>
      <c r="L9033" s="17" t="s">
        <v>7730</v>
      </c>
      <c r="M9033" s="9">
        <v>24</v>
      </c>
      <c r="N9033" s="9"/>
      <c r="O9033" s="21"/>
      <c r="Q9033" s="29"/>
      <c r="U9033" s="17"/>
      <c r="V9033" s="2"/>
      <c r="Y9033" t="str">
        <f t="shared" si="566"/>
        <v/>
      </c>
      <c r="AA9033">
        <f t="shared" si="567"/>
        <v>1</v>
      </c>
      <c r="AC9033" s="7"/>
      <c r="AD9033" t="s">
        <v>9223</v>
      </c>
      <c r="AE9033">
        <f t="shared" si="568"/>
        <v>0</v>
      </c>
      <c r="AG9033" s="2"/>
      <c r="AH9033" t="s">
        <v>5222</v>
      </c>
      <c r="AI9033" s="7" t="s">
        <v>4610</v>
      </c>
    </row>
    <row r="9034" spans="1:49" ht="11" customHeight="1" x14ac:dyDescent="0.25">
      <c r="A9034" t="s">
        <v>11326</v>
      </c>
      <c r="B9034" t="s">
        <v>12026</v>
      </c>
      <c r="C9034" s="2" t="s">
        <v>11983</v>
      </c>
      <c r="E9034" s="7"/>
      <c r="F9034" s="5"/>
      <c r="H9034" s="5"/>
      <c r="I9034" s="6"/>
      <c r="J9034" s="6"/>
      <c r="K9034" s="17"/>
      <c r="L9034" s="17"/>
      <c r="M9034" s="9"/>
      <c r="N9034" s="9">
        <f>SUM(M9035:M9248)</f>
        <v>305.39999999999992</v>
      </c>
      <c r="O9034" s="21">
        <v>10039</v>
      </c>
      <c r="P9034">
        <f>COUNTIF(L9035:L9248,"*")</f>
        <v>214</v>
      </c>
      <c r="Q9034" s="29">
        <f>P9034/O9034</f>
        <v>2.131686422950493E-2</v>
      </c>
      <c r="R9034">
        <f>COUNTIF(L9035:L9248,"Y")+COUNTIF(L9035:L9248,"S")</f>
        <v>170</v>
      </c>
      <c r="U9034" s="17" t="s">
        <v>7730</v>
      </c>
      <c r="V9034" s="2"/>
      <c r="W9034" t="s">
        <v>18589</v>
      </c>
      <c r="Y9034" t="str">
        <f t="shared" si="566"/>
        <v/>
      </c>
      <c r="AA9034" t="str">
        <f t="shared" si="567"/>
        <v/>
      </c>
      <c r="AC9034" s="7"/>
      <c r="AF9034">
        <f>COUNTIF(AE9035:AE9248,"1")</f>
        <v>29</v>
      </c>
      <c r="AG9034" s="2"/>
      <c r="AI9034" s="7"/>
      <c r="AJ9034">
        <f>COUNTIF($K9035:$K9248,"1")-COUNTIFS($K9035:$K9248,"1",$L9035:$L9248,"V")</f>
        <v>68</v>
      </c>
      <c r="AK9034">
        <f>COUNTIFS($K9035:$K9248,"1",$L9035:$L9248,"Y")+COUNTIFS($K9035:$K9248,"1",$L9035:$L9248,"s")</f>
        <v>60</v>
      </c>
      <c r="AL9034">
        <f>COUNTIF($K9035:$K9248,"2")-COUNTIFS($K9035:$K9248,"2",$L9035:$L9248,"V")</f>
        <v>2</v>
      </c>
      <c r="AM9034">
        <f>COUNTIFS($K9035:$K9248,"2",$L9035:$L9248,"Y")+COUNTIFS($K9035:$K9248,"2",$L9035:$L9248,"s")</f>
        <v>2</v>
      </c>
      <c r="AN9034">
        <f>COUNTIF($K9035:$K9248,"3")-COUNTIFS($K9035:$K9248,"3",$L9035:$L9248,"V")</f>
        <v>24</v>
      </c>
      <c r="AO9034">
        <f>COUNTIFS($K9035:$K9248,"3",$L9035:$L9248,"Y")+COUNTIFS($K9035:$K9248,"3",$L9035:$L9248,"s")</f>
        <v>21</v>
      </c>
      <c r="AP9034">
        <f>COUNTIF($K9035:$K9248,"4")-COUNTIFS($K9035:$K9248,"4",$L9035:$L9248,"V")</f>
        <v>12</v>
      </c>
      <c r="AQ9034">
        <f>COUNTIFS($K9035:$K9248,"4",$L9035:$L9248,"Y")+COUNTIFS($K9035:$K9248,"4",$L9035:$L9248,"s")</f>
        <v>5</v>
      </c>
      <c r="AR9034">
        <f>COUNTIF($K9035:$K9248,"5")-COUNTIFS($K9035:$K9248,"5",$L9035:$L9248,"V")</f>
        <v>0</v>
      </c>
      <c r="AS9034">
        <f>COUNTIFS($K9035:$K9248,"5",$L9035:$L9248,"Y")+COUNTIFS($K9035:$K9248,"5",$L9035:$L9248,"s")</f>
        <v>0</v>
      </c>
      <c r="AT9034">
        <f>COUNTIF($K9035:$K9248,"6")-COUNTIFS($K9035:$K9248,"6",$L9035:$L9248,"V")</f>
        <v>0</v>
      </c>
      <c r="AU9034">
        <f>COUNTIFS($K9035:$K9248,"6",$L9035:$L9248,"Y")+COUNTIFS($K9035:$K9248,"6",$L9035:$L9248,"s")</f>
        <v>0</v>
      </c>
      <c r="AV9034">
        <f>COUNTIF($K9035:$K9248,"7")-COUNTIFS($K9035:$K9248,"7",$L9035:$L9248,"V")</f>
        <v>108</v>
      </c>
      <c r="AW9034">
        <f>COUNTIFS($K9035:$K9248,"7",$L9035:$L9248,"Y")+COUNTIFS($K9035:$K9248,"7",$L9035:$L9248,"s")</f>
        <v>82</v>
      </c>
    </row>
    <row r="9035" spans="1:49" ht="11" customHeight="1" outlineLevel="1" x14ac:dyDescent="0.25">
      <c r="A9035" t="s">
        <v>1806</v>
      </c>
      <c r="C9035" s="2" t="s">
        <v>11983</v>
      </c>
      <c r="D9035" s="2">
        <v>568</v>
      </c>
      <c r="E9035" s="7">
        <v>1971</v>
      </c>
      <c r="F9035" s="5" t="s">
        <v>4810</v>
      </c>
      <c r="H9035" s="5" t="s">
        <v>5398</v>
      </c>
      <c r="I9035" s="6" t="s">
        <v>9223</v>
      </c>
      <c r="J9035" s="6" t="s">
        <v>11183</v>
      </c>
      <c r="K9035" s="17">
        <v>7</v>
      </c>
      <c r="L9035" s="17" t="s">
        <v>7730</v>
      </c>
      <c r="M9035" s="9">
        <v>0.55000000000000004</v>
      </c>
      <c r="N9035" s="9"/>
      <c r="O9035" s="21"/>
      <c r="Q9035" s="29"/>
      <c r="U9035" s="17"/>
      <c r="V9035" s="2"/>
      <c r="Y9035" t="str">
        <f t="shared" si="566"/>
        <v/>
      </c>
      <c r="AA9035" t="str">
        <f t="shared" si="567"/>
        <v/>
      </c>
      <c r="AC9035" s="7"/>
      <c r="AD9035" t="s">
        <v>9223</v>
      </c>
      <c r="AE9035">
        <f t="shared" ref="AE9035:AE9098" si="569">COUNTIF(I9035,"*Fuji*")</f>
        <v>0</v>
      </c>
      <c r="AG9035" s="2"/>
      <c r="AI9035" s="7"/>
    </row>
    <row r="9036" spans="1:49" ht="11" customHeight="1" outlineLevel="1" x14ac:dyDescent="0.25">
      <c r="A9036" t="s">
        <v>1806</v>
      </c>
      <c r="C9036" s="2" t="s">
        <v>11983</v>
      </c>
      <c r="D9036" s="2">
        <v>366</v>
      </c>
      <c r="E9036" s="7">
        <v>1948</v>
      </c>
      <c r="F9036" s="5" t="s">
        <v>5173</v>
      </c>
      <c r="H9036" s="5" t="s">
        <v>2291</v>
      </c>
      <c r="I9036" s="6" t="s">
        <v>20085</v>
      </c>
      <c r="J9036" s="6" t="s">
        <v>6992</v>
      </c>
      <c r="K9036" s="17">
        <v>2</v>
      </c>
      <c r="L9036" s="17" t="s">
        <v>7730</v>
      </c>
      <c r="M9036" s="9">
        <v>0.4</v>
      </c>
      <c r="N9036" s="9"/>
      <c r="O9036" s="21"/>
      <c r="Q9036" s="29"/>
      <c r="U9036" s="17"/>
      <c r="V9036" s="2"/>
      <c r="Y9036" t="str">
        <f t="shared" si="566"/>
        <v/>
      </c>
      <c r="AA9036" t="str">
        <f t="shared" si="567"/>
        <v/>
      </c>
      <c r="AC9036" s="7"/>
      <c r="AD9036" t="s">
        <v>20085</v>
      </c>
      <c r="AE9036">
        <f t="shared" si="569"/>
        <v>0</v>
      </c>
      <c r="AG9036" s="2"/>
      <c r="AI9036" s="7"/>
    </row>
    <row r="9037" spans="1:49" ht="11" customHeight="1" outlineLevel="1" x14ac:dyDescent="0.25">
      <c r="A9037" t="s">
        <v>1806</v>
      </c>
      <c r="C9037" s="2" t="s">
        <v>11983</v>
      </c>
      <c r="D9037" s="2">
        <v>369</v>
      </c>
      <c r="E9037" s="7">
        <v>1948</v>
      </c>
      <c r="F9037" s="5" t="s">
        <v>3223</v>
      </c>
      <c r="H9037" s="5" t="s">
        <v>746</v>
      </c>
      <c r="I9037" s="6" t="s">
        <v>20085</v>
      </c>
      <c r="J9037" s="6" t="s">
        <v>6992</v>
      </c>
      <c r="K9037" s="17">
        <v>2</v>
      </c>
      <c r="L9037" s="17" t="s">
        <v>7730</v>
      </c>
      <c r="M9037" s="9">
        <v>0.4</v>
      </c>
      <c r="N9037" s="9"/>
      <c r="O9037" s="21"/>
      <c r="Q9037" s="29"/>
      <c r="U9037" s="17"/>
      <c r="V9037" s="2"/>
      <c r="Y9037" t="str">
        <f t="shared" si="566"/>
        <v/>
      </c>
      <c r="AA9037" t="str">
        <f t="shared" si="567"/>
        <v/>
      </c>
      <c r="AC9037" s="7"/>
      <c r="AD9037" t="s">
        <v>20085</v>
      </c>
      <c r="AE9037">
        <f t="shared" si="569"/>
        <v>0</v>
      </c>
      <c r="AG9037" s="2"/>
      <c r="AI9037" s="7"/>
    </row>
    <row r="9038" spans="1:49" ht="11" customHeight="1" outlineLevel="1" x14ac:dyDescent="0.25">
      <c r="A9038" t="s">
        <v>1806</v>
      </c>
      <c r="C9038" s="2" t="s">
        <v>11983</v>
      </c>
      <c r="D9038" s="2">
        <v>569</v>
      </c>
      <c r="E9038" s="7">
        <v>1971</v>
      </c>
      <c r="F9038" s="5" t="s">
        <v>1012</v>
      </c>
      <c r="H9038" s="5" t="s">
        <v>5398</v>
      </c>
      <c r="I9038" s="6" t="s">
        <v>9223</v>
      </c>
      <c r="J9038" s="6" t="s">
        <v>11183</v>
      </c>
      <c r="K9038" s="17">
        <v>7</v>
      </c>
      <c r="L9038" s="17" t="s">
        <v>7730</v>
      </c>
      <c r="M9038" s="9">
        <v>0.55000000000000004</v>
      </c>
      <c r="N9038" s="9"/>
      <c r="O9038" s="21"/>
      <c r="Q9038" s="29"/>
      <c r="U9038" s="17"/>
      <c r="V9038" s="2"/>
      <c r="Y9038" t="str">
        <f t="shared" si="566"/>
        <v/>
      </c>
      <c r="AA9038" t="str">
        <f t="shared" si="567"/>
        <v/>
      </c>
      <c r="AC9038" s="7"/>
      <c r="AD9038" t="s">
        <v>9223</v>
      </c>
      <c r="AE9038">
        <f t="shared" si="569"/>
        <v>0</v>
      </c>
      <c r="AG9038" s="2"/>
      <c r="AI9038" s="7"/>
    </row>
    <row r="9039" spans="1:49" ht="11" customHeight="1" outlineLevel="1" x14ac:dyDescent="0.25">
      <c r="A9039" t="s">
        <v>1806</v>
      </c>
      <c r="C9039" s="2" t="s">
        <v>11983</v>
      </c>
      <c r="D9039" s="2">
        <v>571</v>
      </c>
      <c r="E9039" s="7">
        <v>1971</v>
      </c>
      <c r="F9039" s="5" t="s">
        <v>11184</v>
      </c>
      <c r="H9039" s="5" t="s">
        <v>5398</v>
      </c>
      <c r="I9039" s="6" t="s">
        <v>9223</v>
      </c>
      <c r="J9039" s="6" t="s">
        <v>11183</v>
      </c>
      <c r="K9039" s="17">
        <v>7</v>
      </c>
      <c r="L9039" s="17" t="s">
        <v>7730</v>
      </c>
      <c r="M9039" s="9">
        <v>0.55000000000000004</v>
      </c>
      <c r="N9039" s="9"/>
      <c r="O9039" s="21"/>
      <c r="Q9039" s="29"/>
      <c r="U9039" s="17"/>
      <c r="V9039" s="2"/>
      <c r="Y9039" t="str">
        <f t="shared" si="566"/>
        <v/>
      </c>
      <c r="AA9039" t="str">
        <f t="shared" si="567"/>
        <v/>
      </c>
      <c r="AC9039" s="7"/>
      <c r="AD9039" t="s">
        <v>9223</v>
      </c>
      <c r="AE9039">
        <f t="shared" si="569"/>
        <v>0</v>
      </c>
      <c r="AG9039" s="2"/>
      <c r="AI9039" s="7"/>
    </row>
    <row r="9040" spans="1:49" ht="11" customHeight="1" outlineLevel="1" x14ac:dyDescent="0.25">
      <c r="A9040" t="s">
        <v>1806</v>
      </c>
      <c r="C9040" s="2" t="s">
        <v>11983</v>
      </c>
      <c r="D9040" s="2">
        <v>572</v>
      </c>
      <c r="E9040" s="7">
        <v>1971</v>
      </c>
      <c r="F9040" s="5" t="s">
        <v>11186</v>
      </c>
      <c r="H9040" s="5" t="s">
        <v>5398</v>
      </c>
      <c r="I9040" s="6" t="s">
        <v>9223</v>
      </c>
      <c r="J9040" s="6" t="s">
        <v>11183</v>
      </c>
      <c r="K9040" s="17">
        <v>7</v>
      </c>
      <c r="L9040" s="17" t="s">
        <v>7730</v>
      </c>
      <c r="M9040" s="9">
        <v>0.55000000000000004</v>
      </c>
      <c r="N9040" s="9"/>
      <c r="O9040" s="21"/>
      <c r="Q9040" s="29"/>
      <c r="U9040" s="17"/>
      <c r="V9040" s="2"/>
      <c r="Y9040" t="str">
        <f t="shared" si="566"/>
        <v/>
      </c>
      <c r="AA9040" t="str">
        <f t="shared" si="567"/>
        <v/>
      </c>
      <c r="AC9040" s="7"/>
      <c r="AD9040" t="s">
        <v>9223</v>
      </c>
      <c r="AE9040">
        <f t="shared" si="569"/>
        <v>0</v>
      </c>
      <c r="AG9040" s="2"/>
      <c r="AI9040" s="7"/>
    </row>
    <row r="9041" spans="1:35" ht="11" customHeight="1" outlineLevel="1" x14ac:dyDescent="0.25">
      <c r="A9041" t="s">
        <v>1806</v>
      </c>
      <c r="C9041" s="2" t="s">
        <v>11983</v>
      </c>
      <c r="D9041" s="2">
        <v>573</v>
      </c>
      <c r="E9041" s="7">
        <v>1971</v>
      </c>
      <c r="F9041" s="5" t="s">
        <v>2794</v>
      </c>
      <c r="H9041" s="5" t="s">
        <v>5398</v>
      </c>
      <c r="I9041" s="6" t="s">
        <v>9223</v>
      </c>
      <c r="J9041" s="6" t="s">
        <v>11183</v>
      </c>
      <c r="K9041" s="17">
        <v>7</v>
      </c>
      <c r="L9041" s="17" t="s">
        <v>7730</v>
      </c>
      <c r="M9041" s="9">
        <v>0.55000000000000004</v>
      </c>
      <c r="N9041" s="9"/>
      <c r="O9041" s="21"/>
      <c r="Q9041" s="29"/>
      <c r="U9041" s="17"/>
      <c r="V9041" s="2"/>
      <c r="Y9041" t="str">
        <f t="shared" si="566"/>
        <v/>
      </c>
      <c r="AA9041" t="str">
        <f t="shared" si="567"/>
        <v/>
      </c>
      <c r="AC9041" s="7"/>
      <c r="AD9041" t="s">
        <v>9223</v>
      </c>
      <c r="AE9041">
        <f t="shared" si="569"/>
        <v>0</v>
      </c>
      <c r="AG9041" s="2"/>
      <c r="AI9041" s="7"/>
    </row>
    <row r="9042" spans="1:35" ht="11" customHeight="1" outlineLevel="1" x14ac:dyDescent="0.25">
      <c r="A9042" t="s">
        <v>1806</v>
      </c>
      <c r="C9042" s="2" t="s">
        <v>11983</v>
      </c>
      <c r="D9042" s="2">
        <v>574</v>
      </c>
      <c r="E9042" s="7">
        <v>1971</v>
      </c>
      <c r="F9042" s="5" t="s">
        <v>5755</v>
      </c>
      <c r="H9042" s="5" t="s">
        <v>5398</v>
      </c>
      <c r="I9042" s="6" t="s">
        <v>9223</v>
      </c>
      <c r="J9042" s="6" t="s">
        <v>11183</v>
      </c>
      <c r="K9042" s="17">
        <v>7</v>
      </c>
      <c r="L9042" s="17" t="s">
        <v>7730</v>
      </c>
      <c r="M9042" s="9">
        <v>0.55000000000000004</v>
      </c>
      <c r="N9042" s="9"/>
      <c r="O9042" s="21"/>
      <c r="Q9042" s="29"/>
      <c r="U9042" s="17"/>
      <c r="V9042" s="2"/>
      <c r="Y9042" t="str">
        <f t="shared" si="566"/>
        <v/>
      </c>
      <c r="AA9042" t="str">
        <f t="shared" si="567"/>
        <v/>
      </c>
      <c r="AC9042" s="7"/>
      <c r="AD9042" t="s">
        <v>9223</v>
      </c>
      <c r="AE9042">
        <f t="shared" si="569"/>
        <v>0</v>
      </c>
      <c r="AG9042" s="2"/>
      <c r="AI9042" s="7"/>
    </row>
    <row r="9043" spans="1:35" ht="11" customHeight="1" outlineLevel="1" x14ac:dyDescent="0.25">
      <c r="A9043" t="s">
        <v>1806</v>
      </c>
      <c r="C9043" s="2" t="s">
        <v>11983</v>
      </c>
      <c r="D9043" s="2">
        <v>597</v>
      </c>
      <c r="E9043" s="7">
        <v>1975</v>
      </c>
      <c r="F9043" s="5" t="s">
        <v>11186</v>
      </c>
      <c r="H9043" s="5" t="s">
        <v>5398</v>
      </c>
      <c r="I9043" s="6" t="s">
        <v>9223</v>
      </c>
      <c r="J9043" s="6" t="s">
        <v>11185</v>
      </c>
      <c r="K9043" s="17">
        <v>7</v>
      </c>
      <c r="L9043" s="17" t="s">
        <v>7730</v>
      </c>
      <c r="M9043" s="9">
        <v>3.6</v>
      </c>
      <c r="N9043" s="9"/>
      <c r="O9043" s="21"/>
      <c r="Q9043" s="29"/>
      <c r="U9043" s="17"/>
      <c r="V9043" s="2"/>
      <c r="Y9043" t="str">
        <f t="shared" si="566"/>
        <v/>
      </c>
      <c r="AA9043" t="str">
        <f t="shared" si="567"/>
        <v/>
      </c>
      <c r="AC9043" s="7"/>
      <c r="AD9043" t="s">
        <v>9223</v>
      </c>
      <c r="AE9043">
        <f t="shared" si="569"/>
        <v>0</v>
      </c>
      <c r="AG9043" s="2"/>
      <c r="AI9043" s="7"/>
    </row>
    <row r="9044" spans="1:35" ht="11" customHeight="1" outlineLevel="1" x14ac:dyDescent="0.25">
      <c r="A9044" t="s">
        <v>1806</v>
      </c>
      <c r="C9044" s="2" t="s">
        <v>11983</v>
      </c>
      <c r="D9044" s="2">
        <v>725</v>
      </c>
      <c r="E9044" s="7">
        <v>1979</v>
      </c>
      <c r="F9044" s="5" t="s">
        <v>4810</v>
      </c>
      <c r="H9044" s="5" t="s">
        <v>5398</v>
      </c>
      <c r="I9044" s="6" t="s">
        <v>8352</v>
      </c>
      <c r="J9044" s="6" t="s">
        <v>7554</v>
      </c>
      <c r="K9044" s="17">
        <v>7</v>
      </c>
      <c r="L9044" s="17" t="s">
        <v>7730</v>
      </c>
      <c r="M9044" s="9">
        <v>0.5</v>
      </c>
      <c r="N9044" s="9"/>
      <c r="O9044" s="21"/>
      <c r="Q9044" s="29"/>
      <c r="U9044" s="17"/>
      <c r="V9044" s="2"/>
      <c r="Y9044" t="str">
        <f t="shared" si="566"/>
        <v/>
      </c>
      <c r="AA9044" t="str">
        <f t="shared" si="567"/>
        <v/>
      </c>
      <c r="AC9044" s="7"/>
      <c r="AD9044" t="s">
        <v>8352</v>
      </c>
      <c r="AE9044">
        <f t="shared" si="569"/>
        <v>0</v>
      </c>
      <c r="AG9044" s="2"/>
      <c r="AI9044" s="7"/>
    </row>
    <row r="9045" spans="1:35" ht="11" customHeight="1" outlineLevel="1" x14ac:dyDescent="0.25">
      <c r="A9045" t="s">
        <v>1806</v>
      </c>
      <c r="C9045" s="2" t="s">
        <v>11983</v>
      </c>
      <c r="D9045" s="2">
        <v>726</v>
      </c>
      <c r="E9045" s="7">
        <v>1979</v>
      </c>
      <c r="F9045" s="5" t="s">
        <v>1012</v>
      </c>
      <c r="H9045" s="5" t="s">
        <v>5398</v>
      </c>
      <c r="I9045" s="6" t="s">
        <v>9445</v>
      </c>
      <c r="J9045" s="6" t="s">
        <v>7554</v>
      </c>
      <c r="K9045" s="17">
        <v>7</v>
      </c>
      <c r="L9045" s="17" t="s">
        <v>7730</v>
      </c>
      <c r="M9045" s="9">
        <v>0.5</v>
      </c>
      <c r="N9045" s="9"/>
      <c r="O9045" s="21"/>
      <c r="Q9045" s="29"/>
      <c r="U9045" s="17"/>
      <c r="V9045" s="2"/>
      <c r="Y9045" t="str">
        <f t="shared" si="566"/>
        <v/>
      </c>
      <c r="AA9045" t="str">
        <f t="shared" si="567"/>
        <v/>
      </c>
      <c r="AC9045" s="7"/>
      <c r="AD9045" t="s">
        <v>9445</v>
      </c>
      <c r="AE9045">
        <f t="shared" si="569"/>
        <v>0</v>
      </c>
      <c r="AG9045" s="2"/>
      <c r="AI9045" s="7"/>
    </row>
    <row r="9046" spans="1:35" ht="11" customHeight="1" outlineLevel="1" x14ac:dyDescent="0.25">
      <c r="A9046" t="s">
        <v>1806</v>
      </c>
      <c r="C9046" s="2" t="s">
        <v>11983</v>
      </c>
      <c r="D9046" s="2">
        <v>727</v>
      </c>
      <c r="E9046" s="7">
        <v>1979</v>
      </c>
      <c r="F9046" s="5" t="s">
        <v>3827</v>
      </c>
      <c r="H9046" s="5" t="s">
        <v>5398</v>
      </c>
      <c r="I9046" s="6" t="s">
        <v>9513</v>
      </c>
      <c r="J9046" s="6" t="s">
        <v>7554</v>
      </c>
      <c r="K9046" s="17">
        <v>7</v>
      </c>
      <c r="L9046" s="17" t="s">
        <v>7730</v>
      </c>
      <c r="M9046" s="9">
        <v>1</v>
      </c>
      <c r="N9046" s="9"/>
      <c r="O9046" s="21"/>
      <c r="Q9046" s="29"/>
      <c r="U9046" s="17"/>
      <c r="V9046" s="2"/>
      <c r="Y9046" t="str">
        <f t="shared" si="566"/>
        <v/>
      </c>
      <c r="AA9046" t="str">
        <f t="shared" si="567"/>
        <v/>
      </c>
      <c r="AC9046" s="7"/>
      <c r="AD9046" t="s">
        <v>9513</v>
      </c>
      <c r="AE9046">
        <f t="shared" si="569"/>
        <v>0</v>
      </c>
      <c r="AG9046" s="2"/>
      <c r="AI9046" s="7"/>
    </row>
    <row r="9047" spans="1:35" ht="11" customHeight="1" outlineLevel="1" x14ac:dyDescent="0.25">
      <c r="A9047" t="s">
        <v>1806</v>
      </c>
      <c r="C9047" s="2" t="s">
        <v>11983</v>
      </c>
      <c r="D9047" s="2">
        <v>728</v>
      </c>
      <c r="E9047" s="7">
        <v>1979</v>
      </c>
      <c r="F9047" s="5" t="s">
        <v>5173</v>
      </c>
      <c r="H9047" s="5" t="s">
        <v>5398</v>
      </c>
      <c r="I9047" s="6" t="s">
        <v>10271</v>
      </c>
      <c r="J9047" s="6" t="s">
        <v>7554</v>
      </c>
      <c r="K9047" s="17">
        <v>7</v>
      </c>
      <c r="L9047" s="17" t="s">
        <v>7730</v>
      </c>
      <c r="M9047" s="9">
        <v>0.5</v>
      </c>
      <c r="N9047" s="9"/>
      <c r="O9047" s="21"/>
      <c r="Q9047" s="29"/>
      <c r="U9047" s="17"/>
      <c r="V9047" s="2"/>
      <c r="Y9047" t="str">
        <f t="shared" si="566"/>
        <v/>
      </c>
      <c r="AA9047" t="str">
        <f t="shared" si="567"/>
        <v/>
      </c>
      <c r="AC9047" s="7"/>
      <c r="AD9047" t="s">
        <v>10271</v>
      </c>
      <c r="AE9047">
        <f t="shared" si="569"/>
        <v>0</v>
      </c>
      <c r="AG9047" s="2"/>
      <c r="AI9047" s="7"/>
    </row>
    <row r="9048" spans="1:35" ht="11" customHeight="1" outlineLevel="1" x14ac:dyDescent="0.25">
      <c r="A9048" t="s">
        <v>1806</v>
      </c>
      <c r="C9048" s="2" t="s">
        <v>11983</v>
      </c>
      <c r="D9048" s="2">
        <v>729</v>
      </c>
      <c r="E9048" s="7">
        <v>1979</v>
      </c>
      <c r="F9048" s="5" t="s">
        <v>5755</v>
      </c>
      <c r="H9048" s="5" t="s">
        <v>5398</v>
      </c>
      <c r="I9048" s="6" t="s">
        <v>11187</v>
      </c>
      <c r="J9048" s="6" t="s">
        <v>7554</v>
      </c>
      <c r="K9048" s="17">
        <v>7</v>
      </c>
      <c r="L9048" s="17" t="s">
        <v>7730</v>
      </c>
      <c r="M9048" s="9">
        <v>0.5</v>
      </c>
      <c r="N9048" s="9"/>
      <c r="O9048" s="21"/>
      <c r="Q9048" s="29"/>
      <c r="U9048" s="17"/>
      <c r="V9048" s="2"/>
      <c r="Y9048" t="str">
        <f t="shared" si="566"/>
        <v/>
      </c>
      <c r="AA9048" t="str">
        <f t="shared" si="567"/>
        <v/>
      </c>
      <c r="AC9048" s="7"/>
      <c r="AD9048" t="s">
        <v>11187</v>
      </c>
      <c r="AE9048">
        <f t="shared" si="569"/>
        <v>0</v>
      </c>
      <c r="AG9048" s="2"/>
      <c r="AI9048" s="7"/>
    </row>
    <row r="9049" spans="1:35" ht="11" customHeight="1" outlineLevel="1" x14ac:dyDescent="0.25">
      <c r="A9049" t="s">
        <v>1806</v>
      </c>
      <c r="C9049" s="2" t="s">
        <v>11983</v>
      </c>
      <c r="D9049" s="2">
        <v>730</v>
      </c>
      <c r="E9049" s="7">
        <v>1979</v>
      </c>
      <c r="F9049" s="5" t="s">
        <v>4812</v>
      </c>
      <c r="H9049" s="5" t="s">
        <v>5398</v>
      </c>
      <c r="I9049" s="6" t="s">
        <v>7698</v>
      </c>
      <c r="J9049" s="6" t="s">
        <v>7554</v>
      </c>
      <c r="K9049" s="17">
        <v>7</v>
      </c>
      <c r="L9049" s="17" t="s">
        <v>7730</v>
      </c>
      <c r="M9049" s="9">
        <v>5.4</v>
      </c>
      <c r="N9049" s="9"/>
      <c r="O9049" s="21"/>
      <c r="Q9049" s="29"/>
      <c r="U9049" s="17"/>
      <c r="V9049" s="2"/>
      <c r="Y9049" t="str">
        <f t="shared" si="566"/>
        <v/>
      </c>
      <c r="AA9049" t="str">
        <f t="shared" si="567"/>
        <v/>
      </c>
      <c r="AC9049" s="7"/>
      <c r="AD9049" t="s">
        <v>7698</v>
      </c>
      <c r="AE9049">
        <f t="shared" si="569"/>
        <v>0</v>
      </c>
      <c r="AG9049" s="2"/>
      <c r="AI9049" s="7"/>
    </row>
    <row r="9050" spans="1:35" ht="11" customHeight="1" outlineLevel="1" x14ac:dyDescent="0.25">
      <c r="A9050" t="s">
        <v>1806</v>
      </c>
      <c r="C9050" s="2" t="s">
        <v>11983</v>
      </c>
      <c r="D9050" s="2">
        <v>1092</v>
      </c>
      <c r="E9050" s="7">
        <v>1987</v>
      </c>
      <c r="F9050" s="5" t="s">
        <v>11188</v>
      </c>
      <c r="H9050" s="5" t="s">
        <v>5398</v>
      </c>
      <c r="I9050" s="6" t="s">
        <v>9223</v>
      </c>
      <c r="J9050" s="6" t="s">
        <v>7554</v>
      </c>
      <c r="K9050" s="17">
        <v>7</v>
      </c>
      <c r="L9050" s="17" t="s">
        <v>7730</v>
      </c>
      <c r="M9050" s="9">
        <v>2.25</v>
      </c>
      <c r="N9050" s="9"/>
      <c r="O9050" s="21"/>
      <c r="Q9050" s="29"/>
      <c r="U9050" s="17"/>
      <c r="V9050" s="2"/>
      <c r="Y9050" t="str">
        <f t="shared" si="566"/>
        <v/>
      </c>
      <c r="AA9050" t="str">
        <f t="shared" si="567"/>
        <v/>
      </c>
      <c r="AC9050" s="7"/>
      <c r="AD9050" t="s">
        <v>9223</v>
      </c>
      <c r="AE9050">
        <f t="shared" si="569"/>
        <v>0</v>
      </c>
      <c r="AG9050" s="2"/>
      <c r="AI9050" s="7"/>
    </row>
    <row r="9051" spans="1:35" ht="11" customHeight="1" outlineLevel="1" x14ac:dyDescent="0.25">
      <c r="A9051" t="s">
        <v>1806</v>
      </c>
      <c r="C9051" s="2" t="s">
        <v>11983</v>
      </c>
      <c r="D9051" s="2">
        <v>1093</v>
      </c>
      <c r="E9051" s="7">
        <v>1987</v>
      </c>
      <c r="F9051" s="5" t="s">
        <v>11189</v>
      </c>
      <c r="H9051" s="5" t="s">
        <v>5398</v>
      </c>
      <c r="I9051" s="6" t="s">
        <v>9223</v>
      </c>
      <c r="J9051" s="6" t="s">
        <v>7554</v>
      </c>
      <c r="K9051" s="17">
        <v>7</v>
      </c>
      <c r="L9051" s="17" t="s">
        <v>7730</v>
      </c>
      <c r="M9051" s="9">
        <v>2.25</v>
      </c>
      <c r="N9051" s="9"/>
      <c r="O9051" s="21"/>
      <c r="Q9051" s="29"/>
      <c r="U9051" s="17"/>
      <c r="V9051" s="2"/>
      <c r="Y9051" t="str">
        <f t="shared" si="566"/>
        <v/>
      </c>
      <c r="AA9051" t="str">
        <f t="shared" si="567"/>
        <v/>
      </c>
      <c r="AC9051" s="7"/>
      <c r="AD9051" t="s">
        <v>9223</v>
      </c>
      <c r="AE9051">
        <f t="shared" si="569"/>
        <v>0</v>
      </c>
      <c r="AG9051" s="2"/>
      <c r="AI9051" s="7"/>
    </row>
    <row r="9052" spans="1:35" ht="11" customHeight="1" outlineLevel="1" x14ac:dyDescent="0.25">
      <c r="A9052" t="s">
        <v>1806</v>
      </c>
      <c r="C9052" s="2" t="s">
        <v>11983</v>
      </c>
      <c r="D9052" s="2">
        <v>1094</v>
      </c>
      <c r="E9052" s="7">
        <v>1987</v>
      </c>
      <c r="F9052" s="5" t="s">
        <v>11190</v>
      </c>
      <c r="H9052" s="5" t="s">
        <v>5398</v>
      </c>
      <c r="I9052" s="6" t="s">
        <v>9029</v>
      </c>
      <c r="J9052" s="6" t="s">
        <v>7554</v>
      </c>
      <c r="K9052" s="17">
        <v>7</v>
      </c>
      <c r="L9052" s="17" t="s">
        <v>7730</v>
      </c>
      <c r="M9052" s="9">
        <v>2.25</v>
      </c>
      <c r="N9052" s="9"/>
      <c r="O9052" s="21"/>
      <c r="Q9052" s="29"/>
      <c r="U9052" s="17"/>
      <c r="V9052" s="2"/>
      <c r="Y9052" t="str">
        <f t="shared" si="566"/>
        <v/>
      </c>
      <c r="AA9052" t="str">
        <f t="shared" si="567"/>
        <v/>
      </c>
      <c r="AC9052" s="7"/>
      <c r="AD9052" t="s">
        <v>9029</v>
      </c>
      <c r="AE9052">
        <f t="shared" si="569"/>
        <v>0</v>
      </c>
      <c r="AG9052" s="2"/>
      <c r="AI9052" s="7"/>
    </row>
    <row r="9053" spans="1:35" ht="11" customHeight="1" outlineLevel="1" x14ac:dyDescent="0.25">
      <c r="A9053" t="s">
        <v>1806</v>
      </c>
      <c r="C9053" s="2" t="s">
        <v>11983</v>
      </c>
      <c r="D9053" s="2">
        <v>1095</v>
      </c>
      <c r="E9053" s="7">
        <v>1987</v>
      </c>
      <c r="F9053" s="5" t="s">
        <v>11191</v>
      </c>
      <c r="H9053" s="5" t="s">
        <v>5398</v>
      </c>
      <c r="I9053" s="6" t="s">
        <v>9223</v>
      </c>
      <c r="J9053" s="6" t="s">
        <v>7554</v>
      </c>
      <c r="K9053" s="17">
        <v>7</v>
      </c>
      <c r="L9053" s="17" t="s">
        <v>7730</v>
      </c>
      <c r="M9053" s="9">
        <v>2.25</v>
      </c>
      <c r="N9053" s="9"/>
      <c r="O9053" s="21"/>
      <c r="Q9053" s="29"/>
      <c r="U9053" s="17"/>
      <c r="V9053" s="2"/>
      <c r="Y9053" t="str">
        <f t="shared" ref="Y9053:Y9116" si="570">IF(COUNTIF(F9053,"*fdc*"),1,"")</f>
        <v/>
      </c>
      <c r="AA9053" t="str">
        <f t="shared" ref="AA9053:AA9116" si="571">IF(COUNTIF(F9053,"*s/s*"),1,"")</f>
        <v/>
      </c>
      <c r="AC9053" s="7"/>
      <c r="AD9053" t="s">
        <v>9223</v>
      </c>
      <c r="AE9053">
        <f t="shared" si="569"/>
        <v>0</v>
      </c>
      <c r="AG9053" s="2"/>
      <c r="AI9053" s="7"/>
    </row>
    <row r="9054" spans="1:35" ht="11" customHeight="1" outlineLevel="1" x14ac:dyDescent="0.25">
      <c r="A9054" t="s">
        <v>1806</v>
      </c>
      <c r="C9054" s="2" t="s">
        <v>11983</v>
      </c>
      <c r="D9054" s="2">
        <v>1096</v>
      </c>
      <c r="E9054" s="7">
        <v>1987</v>
      </c>
      <c r="F9054" s="5" t="s">
        <v>11192</v>
      </c>
      <c r="H9054" s="5" t="s">
        <v>5398</v>
      </c>
      <c r="I9054" s="6" t="s">
        <v>9868</v>
      </c>
      <c r="J9054" s="6" t="s">
        <v>7554</v>
      </c>
      <c r="K9054" s="17">
        <v>7</v>
      </c>
      <c r="L9054" s="17" t="s">
        <v>7730</v>
      </c>
      <c r="M9054" s="9">
        <v>2.25</v>
      </c>
      <c r="N9054" s="9"/>
      <c r="O9054" s="21"/>
      <c r="Q9054" s="29"/>
      <c r="U9054" s="17"/>
      <c r="V9054" s="2"/>
      <c r="Y9054" t="str">
        <f t="shared" si="570"/>
        <v/>
      </c>
      <c r="AA9054" t="str">
        <f t="shared" si="571"/>
        <v/>
      </c>
      <c r="AC9054" s="7"/>
      <c r="AD9054" t="s">
        <v>9868</v>
      </c>
      <c r="AE9054">
        <f t="shared" si="569"/>
        <v>0</v>
      </c>
      <c r="AG9054" s="2"/>
      <c r="AI9054" s="7"/>
    </row>
    <row r="9055" spans="1:35" ht="11" customHeight="1" outlineLevel="1" x14ac:dyDescent="0.25">
      <c r="A9055" t="s">
        <v>1806</v>
      </c>
      <c r="C9055" s="2" t="s">
        <v>11983</v>
      </c>
      <c r="D9055" s="2">
        <v>1097</v>
      </c>
      <c r="E9055" s="7">
        <v>1987</v>
      </c>
      <c r="F9055" s="5" t="s">
        <v>11193</v>
      </c>
      <c r="H9055" s="5" t="s">
        <v>5398</v>
      </c>
      <c r="I9055" s="6" t="s">
        <v>11194</v>
      </c>
      <c r="J9055" s="6" t="s">
        <v>7554</v>
      </c>
      <c r="K9055" s="17">
        <v>7</v>
      </c>
      <c r="L9055" s="17" t="s">
        <v>7730</v>
      </c>
      <c r="M9055" s="9">
        <v>2.25</v>
      </c>
      <c r="N9055" s="9"/>
      <c r="O9055" s="21"/>
      <c r="Q9055" s="29"/>
      <c r="U9055" s="17"/>
      <c r="V9055" s="2"/>
      <c r="Y9055" t="str">
        <f t="shared" si="570"/>
        <v/>
      </c>
      <c r="AA9055" t="str">
        <f t="shared" si="571"/>
        <v/>
      </c>
      <c r="AC9055" s="7"/>
      <c r="AD9055" t="s">
        <v>11194</v>
      </c>
      <c r="AE9055">
        <f t="shared" si="569"/>
        <v>0</v>
      </c>
      <c r="AG9055" s="2"/>
      <c r="AI9055" s="7"/>
    </row>
    <row r="9056" spans="1:35" ht="11" customHeight="1" outlineLevel="1" x14ac:dyDescent="0.25">
      <c r="A9056" t="s">
        <v>1806</v>
      </c>
      <c r="C9056" s="2" t="s">
        <v>11983</v>
      </c>
      <c r="D9056" s="2">
        <v>1510</v>
      </c>
      <c r="E9056" s="7">
        <v>1999</v>
      </c>
      <c r="F9056" s="5" t="s">
        <v>11196</v>
      </c>
      <c r="H9056" s="5" t="s">
        <v>5398</v>
      </c>
      <c r="I9056" s="6" t="s">
        <v>11197</v>
      </c>
      <c r="J9056" s="6" t="s">
        <v>11195</v>
      </c>
      <c r="K9056" s="17">
        <v>7</v>
      </c>
      <c r="L9056" s="17" t="s">
        <v>20076</v>
      </c>
      <c r="M9056" s="9"/>
      <c r="N9056" s="9"/>
      <c r="O9056" s="21"/>
      <c r="Q9056" s="29"/>
      <c r="U9056" s="17"/>
      <c r="V9056" s="2"/>
      <c r="Y9056" t="str">
        <f t="shared" si="570"/>
        <v/>
      </c>
      <c r="AA9056" t="str">
        <f t="shared" si="571"/>
        <v/>
      </c>
      <c r="AC9056" s="7"/>
      <c r="AD9056" t="s">
        <v>11197</v>
      </c>
      <c r="AE9056">
        <f t="shared" si="569"/>
        <v>0</v>
      </c>
      <c r="AG9056" s="2"/>
      <c r="AI9056" s="7"/>
    </row>
    <row r="9057" spans="1:35" ht="11" customHeight="1" outlineLevel="1" x14ac:dyDescent="0.25">
      <c r="A9057" t="s">
        <v>1806</v>
      </c>
      <c r="C9057" s="2" t="s">
        <v>11983</v>
      </c>
      <c r="D9057" s="2">
        <v>1511</v>
      </c>
      <c r="E9057" s="7">
        <v>1999</v>
      </c>
      <c r="F9057" s="5" t="s">
        <v>11196</v>
      </c>
      <c r="H9057" s="5" t="s">
        <v>5398</v>
      </c>
      <c r="I9057" s="6" t="s">
        <v>11198</v>
      </c>
      <c r="J9057" s="6" t="s">
        <v>11195</v>
      </c>
      <c r="K9057" s="17">
        <v>7</v>
      </c>
      <c r="L9057" s="17" t="s">
        <v>20076</v>
      </c>
      <c r="M9057" s="9"/>
      <c r="N9057" s="9"/>
      <c r="O9057" s="21"/>
      <c r="Q9057" s="29"/>
      <c r="U9057" s="17"/>
      <c r="V9057" s="2"/>
      <c r="Y9057" t="str">
        <f t="shared" si="570"/>
        <v/>
      </c>
      <c r="AA9057" t="str">
        <f t="shared" si="571"/>
        <v/>
      </c>
      <c r="AC9057" s="7"/>
      <c r="AD9057" t="s">
        <v>11198</v>
      </c>
      <c r="AE9057">
        <f t="shared" si="569"/>
        <v>0</v>
      </c>
      <c r="AG9057" s="2"/>
      <c r="AI9057" s="7"/>
    </row>
    <row r="9058" spans="1:35" ht="11" customHeight="1" outlineLevel="1" x14ac:dyDescent="0.25">
      <c r="A9058" t="s">
        <v>1806</v>
      </c>
      <c r="C9058" s="2" t="s">
        <v>11983</v>
      </c>
      <c r="D9058" s="2">
        <v>1512</v>
      </c>
      <c r="E9058" s="7">
        <v>1999</v>
      </c>
      <c r="F9058" s="5" t="s">
        <v>11196</v>
      </c>
      <c r="H9058" s="5" t="s">
        <v>5398</v>
      </c>
      <c r="I9058" s="6" t="s">
        <v>9400</v>
      </c>
      <c r="J9058" s="6" t="s">
        <v>11195</v>
      </c>
      <c r="K9058" s="17">
        <v>7</v>
      </c>
      <c r="L9058" s="17" t="s">
        <v>20076</v>
      </c>
      <c r="M9058" s="9"/>
      <c r="N9058" s="9"/>
      <c r="O9058" s="21"/>
      <c r="Q9058" s="29"/>
      <c r="U9058" s="17"/>
      <c r="V9058" s="2"/>
      <c r="Y9058" t="str">
        <f t="shared" si="570"/>
        <v/>
      </c>
      <c r="AA9058" t="str">
        <f t="shared" si="571"/>
        <v/>
      </c>
      <c r="AC9058" s="7"/>
      <c r="AD9058" t="s">
        <v>9400</v>
      </c>
      <c r="AE9058">
        <f t="shared" si="569"/>
        <v>0</v>
      </c>
      <c r="AG9058" s="2"/>
      <c r="AI9058" s="7"/>
    </row>
    <row r="9059" spans="1:35" ht="11" customHeight="1" outlineLevel="1" x14ac:dyDescent="0.25">
      <c r="A9059" t="s">
        <v>1806</v>
      </c>
      <c r="C9059" s="2" t="s">
        <v>11983</v>
      </c>
      <c r="D9059" s="2">
        <v>1513</v>
      </c>
      <c r="E9059" s="7">
        <v>1999</v>
      </c>
      <c r="F9059" s="5" t="s">
        <v>11196</v>
      </c>
      <c r="H9059" s="5" t="s">
        <v>5398</v>
      </c>
      <c r="I9059" s="6" t="s">
        <v>9797</v>
      </c>
      <c r="J9059" s="6" t="s">
        <v>11195</v>
      </c>
      <c r="K9059" s="17">
        <v>7</v>
      </c>
      <c r="L9059" s="17" t="s">
        <v>20076</v>
      </c>
      <c r="M9059" s="9"/>
      <c r="N9059" s="9"/>
      <c r="O9059" s="21"/>
      <c r="Q9059" s="29"/>
      <c r="U9059" s="17"/>
      <c r="V9059" s="2"/>
      <c r="Y9059" t="str">
        <f t="shared" si="570"/>
        <v/>
      </c>
      <c r="AA9059" t="str">
        <f t="shared" si="571"/>
        <v/>
      </c>
      <c r="AC9059" s="7"/>
      <c r="AD9059" t="s">
        <v>9797</v>
      </c>
      <c r="AE9059">
        <f t="shared" si="569"/>
        <v>0</v>
      </c>
      <c r="AG9059" s="2"/>
      <c r="AI9059" s="7"/>
    </row>
    <row r="9060" spans="1:35" ht="11" customHeight="1" outlineLevel="1" x14ac:dyDescent="0.25">
      <c r="A9060" t="s">
        <v>1806</v>
      </c>
      <c r="C9060" s="2" t="s">
        <v>11983</v>
      </c>
      <c r="D9060" s="2">
        <v>1514</v>
      </c>
      <c r="E9060" s="7">
        <v>1999</v>
      </c>
      <c r="F9060" s="5" t="s">
        <v>11196</v>
      </c>
      <c r="H9060" s="5" t="s">
        <v>5398</v>
      </c>
      <c r="I9060" s="6" t="s">
        <v>11199</v>
      </c>
      <c r="J9060" s="6" t="s">
        <v>11195</v>
      </c>
      <c r="K9060" s="17">
        <v>7</v>
      </c>
      <c r="L9060" s="17" t="s">
        <v>20076</v>
      </c>
      <c r="M9060" s="9"/>
      <c r="N9060" s="9"/>
      <c r="O9060" s="21"/>
      <c r="Q9060" s="29"/>
      <c r="U9060" s="17"/>
      <c r="V9060" s="2"/>
      <c r="Y9060" t="str">
        <f t="shared" si="570"/>
        <v/>
      </c>
      <c r="AA9060" t="str">
        <f t="shared" si="571"/>
        <v/>
      </c>
      <c r="AC9060" s="7"/>
      <c r="AD9060" t="s">
        <v>11199</v>
      </c>
      <c r="AE9060">
        <f t="shared" si="569"/>
        <v>0</v>
      </c>
      <c r="AG9060" s="2"/>
      <c r="AI9060" s="7"/>
    </row>
    <row r="9061" spans="1:35" ht="11" customHeight="1" outlineLevel="1" x14ac:dyDescent="0.25">
      <c r="A9061" t="s">
        <v>1806</v>
      </c>
      <c r="C9061" s="2" t="s">
        <v>11983</v>
      </c>
      <c r="D9061" s="2">
        <v>1515</v>
      </c>
      <c r="E9061" s="7">
        <v>1999</v>
      </c>
      <c r="F9061" s="5" t="s">
        <v>11196</v>
      </c>
      <c r="H9061" s="5" t="s">
        <v>5398</v>
      </c>
      <c r="I9061" s="6" t="s">
        <v>11200</v>
      </c>
      <c r="J9061" s="6" t="s">
        <v>11195</v>
      </c>
      <c r="K9061" s="17">
        <v>7</v>
      </c>
      <c r="L9061" s="17" t="s">
        <v>20076</v>
      </c>
      <c r="M9061" s="9"/>
      <c r="N9061" s="9"/>
      <c r="O9061" s="21"/>
      <c r="Q9061" s="29"/>
      <c r="U9061" s="17"/>
      <c r="V9061" s="2"/>
      <c r="Y9061" t="str">
        <f t="shared" si="570"/>
        <v/>
      </c>
      <c r="AA9061" t="str">
        <f t="shared" si="571"/>
        <v/>
      </c>
      <c r="AC9061" s="7"/>
      <c r="AD9061" t="s">
        <v>11200</v>
      </c>
      <c r="AE9061">
        <f t="shared" si="569"/>
        <v>0</v>
      </c>
      <c r="AG9061" s="2"/>
      <c r="AI9061" s="7"/>
    </row>
    <row r="9062" spans="1:35" ht="11" customHeight="1" outlineLevel="1" x14ac:dyDescent="0.25">
      <c r="A9062" t="s">
        <v>1806</v>
      </c>
      <c r="C9062" s="2" t="s">
        <v>11983</v>
      </c>
      <c r="D9062" s="2" t="s">
        <v>21059</v>
      </c>
      <c r="E9062" s="7">
        <v>1999</v>
      </c>
      <c r="F9062" s="5" t="s">
        <v>21060</v>
      </c>
      <c r="H9062" s="5" t="s">
        <v>5398</v>
      </c>
      <c r="I9062" s="6" t="s">
        <v>7554</v>
      </c>
      <c r="J9062" s="6" t="s">
        <v>11195</v>
      </c>
      <c r="K9062" s="17">
        <v>7</v>
      </c>
      <c r="L9062" s="17" t="s">
        <v>7730</v>
      </c>
      <c r="M9062" s="9">
        <v>9</v>
      </c>
      <c r="N9062" s="9"/>
      <c r="O9062" s="21"/>
      <c r="Q9062" s="29"/>
      <c r="U9062" s="17"/>
      <c r="V9062" s="2"/>
      <c r="Y9062" t="str">
        <f t="shared" si="570"/>
        <v/>
      </c>
      <c r="AA9062">
        <f t="shared" si="571"/>
        <v>1</v>
      </c>
      <c r="AC9062" s="7"/>
      <c r="AD9062" t="s">
        <v>7554</v>
      </c>
      <c r="AE9062">
        <f t="shared" si="569"/>
        <v>0</v>
      </c>
      <c r="AG9062" s="2"/>
      <c r="AI9062" s="7"/>
    </row>
    <row r="9063" spans="1:35" ht="11" customHeight="1" outlineLevel="1" x14ac:dyDescent="0.25">
      <c r="A9063" t="s">
        <v>1806</v>
      </c>
      <c r="C9063" s="2" t="s">
        <v>11983</v>
      </c>
      <c r="D9063" s="2">
        <v>1517</v>
      </c>
      <c r="E9063" s="7">
        <v>1999</v>
      </c>
      <c r="F9063" s="5" t="s">
        <v>11201</v>
      </c>
      <c r="H9063" s="5" t="s">
        <v>5398</v>
      </c>
      <c r="I9063" s="6" t="s">
        <v>11203</v>
      </c>
      <c r="J9063" s="6" t="s">
        <v>11195</v>
      </c>
      <c r="K9063" s="17">
        <v>7</v>
      </c>
      <c r="L9063" s="17" t="s">
        <v>20076</v>
      </c>
      <c r="M9063" s="9"/>
      <c r="N9063" s="9"/>
      <c r="O9063" s="21"/>
      <c r="Q9063" s="29"/>
      <c r="U9063" s="17"/>
      <c r="V9063" s="2"/>
      <c r="Y9063" t="str">
        <f t="shared" si="570"/>
        <v/>
      </c>
      <c r="AA9063" t="str">
        <f t="shared" si="571"/>
        <v/>
      </c>
      <c r="AC9063" s="7"/>
      <c r="AD9063" t="s">
        <v>11203</v>
      </c>
      <c r="AE9063">
        <f t="shared" si="569"/>
        <v>0</v>
      </c>
      <c r="AG9063" s="2"/>
      <c r="AI9063" s="7"/>
    </row>
    <row r="9064" spans="1:35" ht="11" customHeight="1" outlineLevel="1" x14ac:dyDescent="0.25">
      <c r="A9064" t="s">
        <v>1806</v>
      </c>
      <c r="C9064" s="2" t="s">
        <v>11983</v>
      </c>
      <c r="D9064" s="2" t="s">
        <v>21094</v>
      </c>
      <c r="E9064" s="7">
        <v>1999</v>
      </c>
      <c r="F9064" s="5" t="s">
        <v>11202</v>
      </c>
      <c r="H9064" s="5" t="s">
        <v>5398</v>
      </c>
      <c r="I9064" s="6" t="s">
        <v>11203</v>
      </c>
      <c r="J9064" s="6" t="s">
        <v>11195</v>
      </c>
      <c r="K9064" s="17">
        <v>7</v>
      </c>
      <c r="L9064" s="17" t="s">
        <v>7730</v>
      </c>
      <c r="M9064" s="9">
        <v>24</v>
      </c>
      <c r="N9064" s="9"/>
      <c r="O9064" s="21"/>
      <c r="Q9064" s="29"/>
      <c r="U9064" s="17"/>
      <c r="V9064" s="2"/>
      <c r="Y9064" t="str">
        <f t="shared" si="570"/>
        <v/>
      </c>
      <c r="AA9064">
        <f t="shared" si="571"/>
        <v>1</v>
      </c>
      <c r="AC9064" s="7"/>
      <c r="AD9064" t="s">
        <v>11203</v>
      </c>
      <c r="AE9064">
        <f t="shared" si="569"/>
        <v>0</v>
      </c>
      <c r="AG9064" s="2"/>
      <c r="AI9064" s="7"/>
    </row>
    <row r="9065" spans="1:35" ht="11" customHeight="1" outlineLevel="1" x14ac:dyDescent="0.25">
      <c r="A9065" t="s">
        <v>1806</v>
      </c>
      <c r="C9065" s="2" t="s">
        <v>11983</v>
      </c>
      <c r="D9065" s="2" t="s">
        <v>11231</v>
      </c>
      <c r="E9065" s="7">
        <v>2000</v>
      </c>
      <c r="F9065" s="8" t="s">
        <v>21725</v>
      </c>
      <c r="H9065" s="5" t="s">
        <v>5398</v>
      </c>
      <c r="I9065" s="6" t="s">
        <v>11232</v>
      </c>
      <c r="J9065" s="6" t="s">
        <v>8499</v>
      </c>
      <c r="K9065" s="17">
        <v>1</v>
      </c>
      <c r="L9065" s="17" t="s">
        <v>7730</v>
      </c>
      <c r="M9065" s="9">
        <v>6</v>
      </c>
      <c r="N9065" s="9"/>
      <c r="O9065" s="21"/>
      <c r="Q9065" s="29"/>
      <c r="U9065" s="17"/>
      <c r="V9065" s="2"/>
      <c r="Y9065" t="str">
        <f t="shared" si="570"/>
        <v/>
      </c>
      <c r="AA9065">
        <f t="shared" si="571"/>
        <v>1</v>
      </c>
      <c r="AC9065" s="7"/>
      <c r="AD9065" t="s">
        <v>11232</v>
      </c>
      <c r="AE9065">
        <f t="shared" si="569"/>
        <v>0</v>
      </c>
      <c r="AG9065" s="2">
        <v>1</v>
      </c>
      <c r="AI9065" s="7"/>
    </row>
    <row r="9066" spans="1:35" ht="11" customHeight="1" outlineLevel="1" collapsed="1" x14ac:dyDescent="0.25">
      <c r="A9066" t="s">
        <v>1806</v>
      </c>
      <c r="C9066" s="2" t="s">
        <v>11983</v>
      </c>
      <c r="D9066" s="2">
        <v>2221</v>
      </c>
      <c r="E9066" s="7">
        <v>2002</v>
      </c>
      <c r="F9066" s="8" t="s">
        <v>21727</v>
      </c>
      <c r="H9066" s="5" t="s">
        <v>5398</v>
      </c>
      <c r="I9066" s="6" t="s">
        <v>6370</v>
      </c>
      <c r="J9066" s="6" t="s">
        <v>7137</v>
      </c>
      <c r="K9066" s="17">
        <v>3</v>
      </c>
      <c r="L9066" s="17" t="s">
        <v>20076</v>
      </c>
      <c r="M9066" s="9"/>
      <c r="N9066" s="9"/>
      <c r="O9066" s="21"/>
      <c r="Q9066" s="29"/>
      <c r="U9066" s="17"/>
      <c r="V9066" s="2" t="s">
        <v>1807</v>
      </c>
      <c r="Y9066" t="str">
        <f t="shared" si="570"/>
        <v/>
      </c>
      <c r="AA9066" t="str">
        <f t="shared" si="571"/>
        <v/>
      </c>
      <c r="AC9066" s="7"/>
      <c r="AD9066" t="s">
        <v>6370</v>
      </c>
      <c r="AE9066">
        <f t="shared" si="569"/>
        <v>0</v>
      </c>
      <c r="AG9066" s="2"/>
      <c r="AH9066" t="s">
        <v>2286</v>
      </c>
      <c r="AI9066" s="7" t="s">
        <v>4610</v>
      </c>
    </row>
    <row r="9067" spans="1:35" ht="11" customHeight="1" outlineLevel="1" x14ac:dyDescent="0.25">
      <c r="A9067" t="s">
        <v>1806</v>
      </c>
      <c r="C9067" s="2" t="s">
        <v>11983</v>
      </c>
      <c r="D9067" s="2">
        <v>2223</v>
      </c>
      <c r="E9067" s="7">
        <v>2002</v>
      </c>
      <c r="F9067" s="8" t="s">
        <v>21727</v>
      </c>
      <c r="H9067" s="5" t="s">
        <v>5398</v>
      </c>
      <c r="I9067" s="6" t="s">
        <v>5221</v>
      </c>
      <c r="J9067" s="6" t="s">
        <v>7137</v>
      </c>
      <c r="K9067" s="17">
        <v>1</v>
      </c>
      <c r="L9067" s="17" t="s">
        <v>20076</v>
      </c>
      <c r="M9067" s="9"/>
      <c r="N9067" s="9"/>
      <c r="O9067" s="21"/>
      <c r="Q9067" s="29"/>
      <c r="U9067" s="17"/>
      <c r="V9067" s="2" t="s">
        <v>1808</v>
      </c>
      <c r="Y9067" t="str">
        <f t="shared" si="570"/>
        <v/>
      </c>
      <c r="AA9067" t="str">
        <f t="shared" si="571"/>
        <v/>
      </c>
      <c r="AC9067" s="7"/>
      <c r="AD9067" t="s">
        <v>5221</v>
      </c>
      <c r="AE9067">
        <f t="shared" si="569"/>
        <v>0</v>
      </c>
      <c r="AG9067" s="2"/>
      <c r="AH9067" t="s">
        <v>5222</v>
      </c>
      <c r="AI9067" s="7" t="s">
        <v>4610</v>
      </c>
    </row>
    <row r="9068" spans="1:35" ht="11" customHeight="1" outlineLevel="1" x14ac:dyDescent="0.25">
      <c r="A9068" t="s">
        <v>1806</v>
      </c>
      <c r="C9068" s="2" t="s">
        <v>11983</v>
      </c>
      <c r="D9068" s="2">
        <v>2226</v>
      </c>
      <c r="E9068" s="7">
        <v>2002</v>
      </c>
      <c r="F9068" s="8" t="s">
        <v>21727</v>
      </c>
      <c r="H9068" s="5" t="s">
        <v>5398</v>
      </c>
      <c r="I9068" s="6" t="s">
        <v>6213</v>
      </c>
      <c r="J9068" s="6" t="s">
        <v>7137</v>
      </c>
      <c r="K9068" s="17">
        <v>1</v>
      </c>
      <c r="L9068" s="17" t="s">
        <v>20076</v>
      </c>
      <c r="M9068" s="9"/>
      <c r="N9068" s="9"/>
      <c r="O9068" s="21"/>
      <c r="Q9068" s="29"/>
      <c r="U9068" s="17"/>
      <c r="V9068" s="2" t="s">
        <v>1809</v>
      </c>
      <c r="Y9068" t="str">
        <f t="shared" si="570"/>
        <v/>
      </c>
      <c r="AA9068" t="str">
        <f t="shared" si="571"/>
        <v/>
      </c>
      <c r="AC9068" s="7"/>
      <c r="AD9068" t="s">
        <v>6213</v>
      </c>
      <c r="AE9068">
        <f t="shared" si="569"/>
        <v>0</v>
      </c>
      <c r="AG9068" s="2"/>
      <c r="AH9068" t="s">
        <v>6214</v>
      </c>
      <c r="AI9068" s="7" t="s">
        <v>4610</v>
      </c>
    </row>
    <row r="9069" spans="1:35" ht="11" customHeight="1" outlineLevel="1" x14ac:dyDescent="0.25">
      <c r="A9069" t="s">
        <v>1806</v>
      </c>
      <c r="C9069" s="2" t="s">
        <v>11983</v>
      </c>
      <c r="D9069" s="2" t="s">
        <v>11224</v>
      </c>
      <c r="E9069" s="7">
        <v>2002</v>
      </c>
      <c r="F9069" s="5" t="s">
        <v>11225</v>
      </c>
      <c r="H9069" s="5" t="s">
        <v>5398</v>
      </c>
      <c r="I9069" s="6" t="s">
        <v>11226</v>
      </c>
      <c r="J9069" s="6" t="s">
        <v>7137</v>
      </c>
      <c r="K9069" s="17">
        <v>1</v>
      </c>
      <c r="L9069" s="17" t="s">
        <v>7730</v>
      </c>
      <c r="M9069" s="9">
        <v>6.5</v>
      </c>
      <c r="N9069" s="9"/>
      <c r="O9069" s="21"/>
      <c r="Q9069" s="29"/>
      <c r="U9069" s="17"/>
      <c r="V9069" s="2">
        <v>1521</v>
      </c>
      <c r="Y9069" t="str">
        <f t="shared" si="570"/>
        <v/>
      </c>
      <c r="AA9069">
        <f t="shared" si="571"/>
        <v>1</v>
      </c>
      <c r="AC9069" s="7"/>
      <c r="AD9069" t="s">
        <v>11226</v>
      </c>
      <c r="AE9069">
        <f t="shared" si="569"/>
        <v>0</v>
      </c>
      <c r="AG9069" s="2"/>
      <c r="AI9069" s="7"/>
    </row>
    <row r="9070" spans="1:35" ht="11" customHeight="1" outlineLevel="1" collapsed="1" x14ac:dyDescent="0.25">
      <c r="A9070" t="s">
        <v>1806</v>
      </c>
      <c r="C9070" s="2" t="s">
        <v>11983</v>
      </c>
      <c r="D9070" s="2" t="s">
        <v>11228</v>
      </c>
      <c r="E9070" s="7">
        <v>2002</v>
      </c>
      <c r="F9070" s="5" t="s">
        <v>11227</v>
      </c>
      <c r="H9070" s="5" t="s">
        <v>5398</v>
      </c>
      <c r="I9070" s="6" t="s">
        <v>6042</v>
      </c>
      <c r="J9070" s="6" t="s">
        <v>8499</v>
      </c>
      <c r="K9070" s="17">
        <v>1</v>
      </c>
      <c r="L9070" s="17" t="s">
        <v>7730</v>
      </c>
      <c r="M9070" s="9">
        <v>8</v>
      </c>
      <c r="N9070" s="9"/>
      <c r="O9070" s="21"/>
      <c r="Q9070" s="29"/>
      <c r="U9070" s="17"/>
      <c r="V9070" s="2">
        <v>1565</v>
      </c>
      <c r="Y9070" t="str">
        <f t="shared" si="570"/>
        <v/>
      </c>
      <c r="AA9070">
        <f t="shared" si="571"/>
        <v>1</v>
      </c>
      <c r="AC9070" s="7"/>
      <c r="AD9070" t="s">
        <v>6042</v>
      </c>
      <c r="AE9070">
        <f t="shared" si="569"/>
        <v>0</v>
      </c>
      <c r="AG9070" s="2">
        <v>1</v>
      </c>
      <c r="AH9070" t="s">
        <v>3354</v>
      </c>
      <c r="AI9070" s="7" t="s">
        <v>4922</v>
      </c>
    </row>
    <row r="9071" spans="1:35" ht="11" customHeight="1" outlineLevel="1" x14ac:dyDescent="0.25">
      <c r="A9071" t="s">
        <v>1806</v>
      </c>
      <c r="C9071" s="2" t="s">
        <v>11983</v>
      </c>
      <c r="D9071" s="2">
        <v>2540</v>
      </c>
      <c r="E9071" s="7">
        <v>2002</v>
      </c>
      <c r="F9071" s="8" t="s">
        <v>21726</v>
      </c>
      <c r="H9071" s="5" t="s">
        <v>5398</v>
      </c>
      <c r="I9071" s="6" t="s">
        <v>11230</v>
      </c>
      <c r="J9071" s="6" t="s">
        <v>11229</v>
      </c>
      <c r="K9071" s="17">
        <v>7</v>
      </c>
      <c r="L9071" s="17" t="s">
        <v>7730</v>
      </c>
      <c r="M9071" s="9">
        <v>4.7</v>
      </c>
      <c r="N9071" s="9"/>
      <c r="O9071" s="21"/>
      <c r="Q9071" s="29"/>
      <c r="U9071" s="17"/>
      <c r="V9071" s="2"/>
      <c r="Y9071" t="str">
        <f t="shared" si="570"/>
        <v/>
      </c>
      <c r="AA9071">
        <f t="shared" si="571"/>
        <v>1</v>
      </c>
      <c r="AC9071" s="7"/>
      <c r="AD9071" t="s">
        <v>11230</v>
      </c>
      <c r="AE9071">
        <f t="shared" si="569"/>
        <v>0</v>
      </c>
      <c r="AG9071" s="2"/>
      <c r="AI9071" s="7"/>
    </row>
    <row r="9072" spans="1:35" ht="11" customHeight="1" outlineLevel="1" x14ac:dyDescent="0.25">
      <c r="A9072" t="s">
        <v>1806</v>
      </c>
      <c r="C9072" s="2" t="s">
        <v>11983</v>
      </c>
      <c r="D9072" s="2">
        <v>2563</v>
      </c>
      <c r="E9072" s="7">
        <v>2002</v>
      </c>
      <c r="F9072" s="5" t="s">
        <v>11205</v>
      </c>
      <c r="H9072" s="5" t="s">
        <v>5398</v>
      </c>
      <c r="I9072" s="6" t="s">
        <v>2352</v>
      </c>
      <c r="J9072" s="6" t="s">
        <v>11204</v>
      </c>
      <c r="K9072" s="17">
        <v>1</v>
      </c>
      <c r="L9072" s="17" t="s">
        <v>20076</v>
      </c>
      <c r="M9072" s="9"/>
      <c r="N9072" s="9"/>
      <c r="O9072" s="21"/>
      <c r="Q9072" s="29"/>
      <c r="T9072">
        <v>1</v>
      </c>
      <c r="U9072" s="17"/>
      <c r="V9072" s="2"/>
      <c r="Y9072" t="str">
        <f t="shared" si="570"/>
        <v/>
      </c>
      <c r="AA9072" t="str">
        <f t="shared" si="571"/>
        <v/>
      </c>
      <c r="AC9072" s="7"/>
      <c r="AD9072" t="s">
        <v>2352</v>
      </c>
      <c r="AE9072">
        <f t="shared" si="569"/>
        <v>0</v>
      </c>
      <c r="AG9072" s="2">
        <v>1</v>
      </c>
      <c r="AI9072" s="7"/>
    </row>
    <row r="9073" spans="1:35" ht="11" customHeight="1" outlineLevel="1" x14ac:dyDescent="0.25">
      <c r="A9073" t="s">
        <v>1806</v>
      </c>
      <c r="C9073" s="2" t="s">
        <v>11983</v>
      </c>
      <c r="D9073" s="2">
        <v>2564</v>
      </c>
      <c r="E9073" s="7">
        <v>2002</v>
      </c>
      <c r="F9073" s="5" t="s">
        <v>11205</v>
      </c>
      <c r="H9073" s="5" t="s">
        <v>5398</v>
      </c>
      <c r="I9073" s="6" t="s">
        <v>2352</v>
      </c>
      <c r="J9073" s="6" t="s">
        <v>11204</v>
      </c>
      <c r="K9073" s="17">
        <v>1</v>
      </c>
      <c r="L9073" s="17" t="s">
        <v>20076</v>
      </c>
      <c r="M9073" s="9"/>
      <c r="N9073" s="9"/>
      <c r="O9073" s="21"/>
      <c r="Q9073" s="29"/>
      <c r="U9073" s="17"/>
      <c r="V9073" s="2"/>
      <c r="Y9073" t="str">
        <f t="shared" si="570"/>
        <v/>
      </c>
      <c r="AA9073" t="str">
        <f t="shared" si="571"/>
        <v/>
      </c>
      <c r="AC9073" s="7"/>
      <c r="AD9073" t="s">
        <v>2352</v>
      </c>
      <c r="AE9073">
        <f t="shared" si="569"/>
        <v>0</v>
      </c>
      <c r="AG9073" s="2">
        <v>1</v>
      </c>
      <c r="AI9073" s="7"/>
    </row>
    <row r="9074" spans="1:35" ht="11" customHeight="1" outlineLevel="1" x14ac:dyDescent="0.25">
      <c r="A9074" t="s">
        <v>1806</v>
      </c>
      <c r="C9074" s="2" t="s">
        <v>11983</v>
      </c>
      <c r="D9074" s="2">
        <v>2565</v>
      </c>
      <c r="E9074" s="7">
        <v>2002</v>
      </c>
      <c r="F9074" s="5" t="s">
        <v>11205</v>
      </c>
      <c r="H9074" s="5" t="s">
        <v>5398</v>
      </c>
      <c r="I9074" s="39" t="s">
        <v>11206</v>
      </c>
      <c r="J9074" s="6" t="s">
        <v>11204</v>
      </c>
      <c r="K9074" s="17">
        <v>7</v>
      </c>
      <c r="L9074" s="17" t="s">
        <v>20076</v>
      </c>
      <c r="M9074" s="9"/>
      <c r="N9074" s="9"/>
      <c r="O9074" s="21"/>
      <c r="Q9074" s="29"/>
      <c r="U9074" s="17"/>
      <c r="V9074" s="2"/>
      <c r="Y9074" t="str">
        <f t="shared" si="570"/>
        <v/>
      </c>
      <c r="AA9074" t="str">
        <f t="shared" si="571"/>
        <v/>
      </c>
      <c r="AC9074" s="7"/>
      <c r="AD9074" t="s">
        <v>11206</v>
      </c>
      <c r="AE9074">
        <f t="shared" si="569"/>
        <v>0</v>
      </c>
      <c r="AG9074" s="2">
        <v>1</v>
      </c>
      <c r="AI9074" s="7"/>
    </row>
    <row r="9075" spans="1:35" ht="11" customHeight="1" outlineLevel="1" x14ac:dyDescent="0.25">
      <c r="A9075" t="s">
        <v>1806</v>
      </c>
      <c r="C9075" s="2" t="s">
        <v>11983</v>
      </c>
      <c r="D9075" s="2">
        <v>2566</v>
      </c>
      <c r="E9075" s="7">
        <v>2002</v>
      </c>
      <c r="F9075" s="5" t="s">
        <v>11205</v>
      </c>
      <c r="H9075" s="5" t="s">
        <v>5398</v>
      </c>
      <c r="I9075" s="6" t="s">
        <v>11207</v>
      </c>
      <c r="J9075" s="6" t="s">
        <v>11204</v>
      </c>
      <c r="K9075" s="17">
        <v>7</v>
      </c>
      <c r="L9075" s="17" t="s">
        <v>20076</v>
      </c>
      <c r="M9075" s="9"/>
      <c r="N9075" s="9"/>
      <c r="O9075" s="21"/>
      <c r="Q9075" s="29"/>
      <c r="U9075" s="17"/>
      <c r="V9075" s="2"/>
      <c r="Y9075" t="str">
        <f t="shared" si="570"/>
        <v/>
      </c>
      <c r="AA9075" t="str">
        <f t="shared" si="571"/>
        <v/>
      </c>
      <c r="AC9075" s="7"/>
      <c r="AD9075" t="s">
        <v>11207</v>
      </c>
      <c r="AE9075">
        <f t="shared" si="569"/>
        <v>0</v>
      </c>
      <c r="AG9075" s="2">
        <v>1</v>
      </c>
      <c r="AI9075" s="7"/>
    </row>
    <row r="9076" spans="1:35" ht="11" customHeight="1" outlineLevel="1" collapsed="1" x14ac:dyDescent="0.25">
      <c r="A9076" t="s">
        <v>1806</v>
      </c>
      <c r="C9076" s="2" t="s">
        <v>11983</v>
      </c>
      <c r="D9076" s="2" t="s">
        <v>11216</v>
      </c>
      <c r="E9076" s="7">
        <v>2002</v>
      </c>
      <c r="F9076" s="5" t="s">
        <v>11217</v>
      </c>
      <c r="H9076" s="5" t="s">
        <v>5398</v>
      </c>
      <c r="I9076" s="6" t="s">
        <v>11218</v>
      </c>
      <c r="J9076" s="6" t="s">
        <v>11204</v>
      </c>
      <c r="K9076" s="17">
        <v>1</v>
      </c>
      <c r="L9076" s="17" t="s">
        <v>7730</v>
      </c>
      <c r="M9076" s="9">
        <v>8</v>
      </c>
      <c r="N9076" s="9"/>
      <c r="O9076" s="21"/>
      <c r="Q9076" s="29"/>
      <c r="U9076" s="17"/>
      <c r="V9076" s="2"/>
      <c r="Y9076" t="str">
        <f t="shared" si="570"/>
        <v/>
      </c>
      <c r="AA9076">
        <f t="shared" si="571"/>
        <v>1</v>
      </c>
      <c r="AC9076" s="7"/>
      <c r="AD9076" t="s">
        <v>11218</v>
      </c>
      <c r="AE9076">
        <f t="shared" si="569"/>
        <v>0</v>
      </c>
      <c r="AG9076" s="2">
        <v>1</v>
      </c>
      <c r="AI9076" s="7"/>
    </row>
    <row r="9077" spans="1:35" ht="11" customHeight="1" outlineLevel="1" x14ac:dyDescent="0.25">
      <c r="A9077" t="s">
        <v>1806</v>
      </c>
      <c r="C9077" s="2" t="s">
        <v>11983</v>
      </c>
      <c r="D9077" s="2">
        <v>2847</v>
      </c>
      <c r="E9077" s="7">
        <v>2004</v>
      </c>
      <c r="F9077" s="5" t="s">
        <v>11208</v>
      </c>
      <c r="H9077" s="5" t="s">
        <v>5398</v>
      </c>
      <c r="I9077" s="6" t="s">
        <v>9223</v>
      </c>
      <c r="J9077" s="6" t="s">
        <v>7554</v>
      </c>
      <c r="K9077" s="17">
        <v>7</v>
      </c>
      <c r="L9077" s="17" t="s">
        <v>7732</v>
      </c>
      <c r="M9077" s="9"/>
      <c r="N9077" s="9"/>
      <c r="O9077" s="21"/>
      <c r="Q9077" s="29"/>
      <c r="U9077" s="17"/>
      <c r="V9077" s="2"/>
      <c r="Y9077" t="str">
        <f t="shared" si="570"/>
        <v/>
      </c>
      <c r="AA9077" t="str">
        <f t="shared" si="571"/>
        <v/>
      </c>
      <c r="AC9077" s="7"/>
      <c r="AD9077" t="s">
        <v>9223</v>
      </c>
      <c r="AE9077">
        <f t="shared" si="569"/>
        <v>0</v>
      </c>
      <c r="AG9077" s="2"/>
      <c r="AI9077" s="7"/>
    </row>
    <row r="9078" spans="1:35" ht="11" customHeight="1" outlineLevel="1" x14ac:dyDescent="0.25">
      <c r="A9078" t="s">
        <v>1806</v>
      </c>
      <c r="C9078" s="2" t="s">
        <v>11983</v>
      </c>
      <c r="D9078" s="2">
        <v>2848</v>
      </c>
      <c r="E9078" s="7">
        <v>2004</v>
      </c>
      <c r="F9078" s="5" t="s">
        <v>11209</v>
      </c>
      <c r="H9078" s="5" t="s">
        <v>5398</v>
      </c>
      <c r="I9078" s="6" t="s">
        <v>9223</v>
      </c>
      <c r="J9078" s="6" t="s">
        <v>7554</v>
      </c>
      <c r="K9078" s="17">
        <v>7</v>
      </c>
      <c r="L9078" s="17" t="s">
        <v>7732</v>
      </c>
      <c r="M9078" s="9"/>
      <c r="N9078" s="9"/>
      <c r="O9078" s="21"/>
      <c r="Q9078" s="29"/>
      <c r="U9078" s="17"/>
      <c r="V9078" s="2"/>
      <c r="Y9078" t="str">
        <f t="shared" si="570"/>
        <v/>
      </c>
      <c r="AA9078" t="str">
        <f t="shared" si="571"/>
        <v/>
      </c>
      <c r="AC9078" s="7"/>
      <c r="AD9078" t="s">
        <v>9223</v>
      </c>
      <c r="AE9078">
        <f t="shared" si="569"/>
        <v>0</v>
      </c>
      <c r="AG9078" s="2"/>
      <c r="AI9078" s="7"/>
    </row>
    <row r="9079" spans="1:35" ht="11" customHeight="1" outlineLevel="1" x14ac:dyDescent="0.25">
      <c r="A9079" t="s">
        <v>1806</v>
      </c>
      <c r="C9079" s="2" t="s">
        <v>11983</v>
      </c>
      <c r="D9079" s="2">
        <v>2849</v>
      </c>
      <c r="E9079" s="7">
        <v>2004</v>
      </c>
      <c r="F9079" s="5" t="s">
        <v>11210</v>
      </c>
      <c r="H9079" s="5" t="s">
        <v>5398</v>
      </c>
      <c r="I9079" s="6" t="s">
        <v>9223</v>
      </c>
      <c r="J9079" s="6" t="s">
        <v>7554</v>
      </c>
      <c r="K9079" s="17">
        <v>7</v>
      </c>
      <c r="L9079" s="17" t="s">
        <v>7732</v>
      </c>
      <c r="M9079" s="9"/>
      <c r="N9079" s="9"/>
      <c r="O9079" s="21"/>
      <c r="Q9079" s="29"/>
      <c r="U9079" s="17"/>
      <c r="V9079" s="2"/>
      <c r="Y9079" t="str">
        <f t="shared" si="570"/>
        <v/>
      </c>
      <c r="AA9079" t="str">
        <f t="shared" si="571"/>
        <v/>
      </c>
      <c r="AC9079" s="7"/>
      <c r="AD9079" t="s">
        <v>9223</v>
      </c>
      <c r="AE9079">
        <f t="shared" si="569"/>
        <v>0</v>
      </c>
      <c r="AG9079" s="2"/>
      <c r="AI9079" s="7"/>
    </row>
    <row r="9080" spans="1:35" ht="11" customHeight="1" outlineLevel="1" collapsed="1" x14ac:dyDescent="0.25">
      <c r="A9080" t="s">
        <v>1806</v>
      </c>
      <c r="C9080" s="2" t="s">
        <v>11983</v>
      </c>
      <c r="D9080" s="2">
        <v>2850</v>
      </c>
      <c r="E9080" s="7">
        <v>2004</v>
      </c>
      <c r="F9080" s="5" t="s">
        <v>11211</v>
      </c>
      <c r="H9080" s="5" t="s">
        <v>5398</v>
      </c>
      <c r="I9080" s="6" t="s">
        <v>9223</v>
      </c>
      <c r="J9080" s="6" t="s">
        <v>7554</v>
      </c>
      <c r="K9080" s="17">
        <v>7</v>
      </c>
      <c r="L9080" s="17" t="s">
        <v>7732</v>
      </c>
      <c r="M9080" s="9"/>
      <c r="N9080" s="9"/>
      <c r="O9080" s="21"/>
      <c r="Q9080" s="29"/>
      <c r="U9080" s="17"/>
      <c r="V9080" s="2"/>
      <c r="Y9080" t="str">
        <f t="shared" si="570"/>
        <v/>
      </c>
      <c r="AA9080" t="str">
        <f t="shared" si="571"/>
        <v/>
      </c>
      <c r="AC9080" s="7"/>
      <c r="AD9080" t="s">
        <v>9223</v>
      </c>
      <c r="AE9080">
        <f t="shared" si="569"/>
        <v>0</v>
      </c>
      <c r="AG9080" s="2"/>
      <c r="AI9080" s="7"/>
    </row>
    <row r="9081" spans="1:35" ht="11" customHeight="1" outlineLevel="1" x14ac:dyDescent="0.25">
      <c r="A9081" t="s">
        <v>1806</v>
      </c>
      <c r="C9081" s="2" t="s">
        <v>11983</v>
      </c>
      <c r="D9081" s="2">
        <v>2913</v>
      </c>
      <c r="E9081" s="7">
        <v>2007</v>
      </c>
      <c r="F9081" s="5" t="s">
        <v>11212</v>
      </c>
      <c r="H9081" s="5" t="s">
        <v>5398</v>
      </c>
      <c r="I9081" s="6" t="s">
        <v>9223</v>
      </c>
      <c r="J9081" s="6" t="s">
        <v>7554</v>
      </c>
      <c r="K9081" s="17">
        <v>7</v>
      </c>
      <c r="L9081" s="17" t="s">
        <v>20076</v>
      </c>
      <c r="M9081" s="9"/>
      <c r="N9081" s="9"/>
      <c r="O9081" s="21"/>
      <c r="Q9081" s="29"/>
      <c r="U9081" s="17"/>
      <c r="V9081" s="2"/>
      <c r="Y9081" t="str">
        <f t="shared" si="570"/>
        <v/>
      </c>
      <c r="AA9081" t="str">
        <f t="shared" si="571"/>
        <v/>
      </c>
      <c r="AC9081" s="7"/>
      <c r="AD9081" t="s">
        <v>9223</v>
      </c>
      <c r="AE9081">
        <f t="shared" si="569"/>
        <v>0</v>
      </c>
      <c r="AG9081" s="2"/>
      <c r="AI9081" s="7"/>
    </row>
    <row r="9082" spans="1:35" ht="11" customHeight="1" outlineLevel="1" x14ac:dyDescent="0.25">
      <c r="A9082" t="s">
        <v>1806</v>
      </c>
      <c r="C9082" s="2" t="s">
        <v>11983</v>
      </c>
      <c r="D9082" s="2">
        <v>2914</v>
      </c>
      <c r="E9082" s="7">
        <v>2007</v>
      </c>
      <c r="F9082" s="5" t="s">
        <v>11212</v>
      </c>
      <c r="H9082" s="5" t="s">
        <v>5398</v>
      </c>
      <c r="I9082" s="6" t="s">
        <v>9223</v>
      </c>
      <c r="J9082" s="6" t="s">
        <v>7554</v>
      </c>
      <c r="K9082" s="17">
        <v>7</v>
      </c>
      <c r="L9082" s="17" t="s">
        <v>20076</v>
      </c>
      <c r="M9082" s="9"/>
      <c r="N9082" s="9"/>
      <c r="O9082" s="21"/>
      <c r="Q9082" s="29"/>
      <c r="U9082" s="17"/>
      <c r="V9082" s="2"/>
      <c r="Y9082" t="str">
        <f t="shared" si="570"/>
        <v/>
      </c>
      <c r="AA9082" t="str">
        <f t="shared" si="571"/>
        <v/>
      </c>
      <c r="AC9082" s="7"/>
      <c r="AD9082" t="s">
        <v>9223</v>
      </c>
      <c r="AE9082">
        <f t="shared" si="569"/>
        <v>0</v>
      </c>
      <c r="AG9082" s="2"/>
      <c r="AI9082" s="7"/>
    </row>
    <row r="9083" spans="1:35" ht="11" customHeight="1" outlineLevel="1" x14ac:dyDescent="0.25">
      <c r="A9083" t="s">
        <v>1806</v>
      </c>
      <c r="C9083" s="2" t="s">
        <v>11983</v>
      </c>
      <c r="D9083" s="2">
        <v>2915</v>
      </c>
      <c r="E9083" s="7">
        <v>2007</v>
      </c>
      <c r="F9083" s="5" t="s">
        <v>11212</v>
      </c>
      <c r="H9083" s="5" t="s">
        <v>5398</v>
      </c>
      <c r="I9083" s="6" t="s">
        <v>9223</v>
      </c>
      <c r="J9083" s="6" t="s">
        <v>7554</v>
      </c>
      <c r="K9083" s="17">
        <v>7</v>
      </c>
      <c r="L9083" s="17" t="s">
        <v>20076</v>
      </c>
      <c r="M9083" s="9"/>
      <c r="N9083" s="9"/>
      <c r="O9083" s="21"/>
      <c r="Q9083" s="29"/>
      <c r="U9083" s="17"/>
      <c r="V9083" s="2"/>
      <c r="Y9083" t="str">
        <f t="shared" si="570"/>
        <v/>
      </c>
      <c r="AA9083" t="str">
        <f t="shared" si="571"/>
        <v/>
      </c>
      <c r="AC9083" s="7"/>
      <c r="AD9083" t="s">
        <v>9223</v>
      </c>
      <c r="AE9083">
        <f t="shared" si="569"/>
        <v>0</v>
      </c>
      <c r="AG9083" s="2"/>
      <c r="AI9083" s="7"/>
    </row>
    <row r="9084" spans="1:35" ht="11" customHeight="1" outlineLevel="1" x14ac:dyDescent="0.25">
      <c r="A9084" t="s">
        <v>1806</v>
      </c>
      <c r="C9084" s="2" t="s">
        <v>11983</v>
      </c>
      <c r="D9084" s="2">
        <v>2916</v>
      </c>
      <c r="E9084" s="7">
        <v>2007</v>
      </c>
      <c r="F9084" s="5" t="s">
        <v>11213</v>
      </c>
      <c r="H9084" s="5" t="s">
        <v>5398</v>
      </c>
      <c r="I9084" s="6" t="s">
        <v>9223</v>
      </c>
      <c r="J9084" s="6" t="s">
        <v>7554</v>
      </c>
      <c r="K9084" s="17">
        <v>7</v>
      </c>
      <c r="L9084" s="17" t="s">
        <v>20076</v>
      </c>
      <c r="M9084" s="9"/>
      <c r="N9084" s="9"/>
      <c r="O9084" s="21"/>
      <c r="Q9084" s="29"/>
      <c r="U9084" s="17"/>
      <c r="V9084" s="2"/>
      <c r="Y9084" t="str">
        <f t="shared" si="570"/>
        <v/>
      </c>
      <c r="AA9084" t="str">
        <f t="shared" si="571"/>
        <v/>
      </c>
      <c r="AC9084" s="7"/>
      <c r="AD9084" t="s">
        <v>9223</v>
      </c>
      <c r="AE9084">
        <f t="shared" si="569"/>
        <v>0</v>
      </c>
      <c r="AG9084" s="2"/>
      <c r="AI9084" s="7"/>
    </row>
    <row r="9085" spans="1:35" ht="11" customHeight="1" outlineLevel="1" x14ac:dyDescent="0.25">
      <c r="A9085" t="s">
        <v>1806</v>
      </c>
      <c r="C9085" s="2" t="s">
        <v>11983</v>
      </c>
      <c r="D9085" s="2">
        <v>2917</v>
      </c>
      <c r="E9085" s="7">
        <v>2007</v>
      </c>
      <c r="F9085" s="5" t="s">
        <v>11213</v>
      </c>
      <c r="H9085" s="5" t="s">
        <v>5398</v>
      </c>
      <c r="I9085" s="6" t="s">
        <v>9223</v>
      </c>
      <c r="J9085" s="6" t="s">
        <v>7554</v>
      </c>
      <c r="K9085" s="17">
        <v>7</v>
      </c>
      <c r="L9085" s="17" t="s">
        <v>20076</v>
      </c>
      <c r="M9085" s="9"/>
      <c r="N9085" s="9"/>
      <c r="O9085" s="21"/>
      <c r="Q9085" s="29"/>
      <c r="U9085" s="17"/>
      <c r="V9085" s="2"/>
      <c r="Y9085" t="str">
        <f t="shared" si="570"/>
        <v/>
      </c>
      <c r="AA9085" t="str">
        <f t="shared" si="571"/>
        <v/>
      </c>
      <c r="AC9085" s="7"/>
      <c r="AD9085" t="s">
        <v>9223</v>
      </c>
      <c r="AE9085">
        <f t="shared" si="569"/>
        <v>0</v>
      </c>
      <c r="AG9085" s="2"/>
      <c r="AI9085" s="7"/>
    </row>
    <row r="9086" spans="1:35" ht="11" customHeight="1" outlineLevel="1" x14ac:dyDescent="0.25">
      <c r="A9086" t="s">
        <v>1806</v>
      </c>
      <c r="C9086" s="2" t="s">
        <v>11983</v>
      </c>
      <c r="D9086" s="2">
        <v>2918</v>
      </c>
      <c r="E9086" s="7">
        <v>2007</v>
      </c>
      <c r="F9086" s="5" t="s">
        <v>11213</v>
      </c>
      <c r="H9086" s="5" t="s">
        <v>5398</v>
      </c>
      <c r="I9086" s="6" t="s">
        <v>9223</v>
      </c>
      <c r="J9086" s="6" t="s">
        <v>7554</v>
      </c>
      <c r="K9086" s="17">
        <v>7</v>
      </c>
      <c r="L9086" s="17" t="s">
        <v>20076</v>
      </c>
      <c r="M9086" s="9"/>
      <c r="N9086" s="9"/>
      <c r="O9086" s="21"/>
      <c r="Q9086" s="29"/>
      <c r="U9086" s="17"/>
      <c r="V9086" s="2"/>
      <c r="Y9086" t="str">
        <f t="shared" si="570"/>
        <v/>
      </c>
      <c r="AA9086" t="str">
        <f t="shared" si="571"/>
        <v/>
      </c>
      <c r="AC9086" s="7"/>
      <c r="AD9086" t="s">
        <v>9223</v>
      </c>
      <c r="AE9086">
        <f t="shared" si="569"/>
        <v>0</v>
      </c>
      <c r="AG9086" s="2"/>
      <c r="AI9086" s="7"/>
    </row>
    <row r="9087" spans="1:35" ht="11" customHeight="1" outlineLevel="1" x14ac:dyDescent="0.25">
      <c r="A9087" t="s">
        <v>1806</v>
      </c>
      <c r="C9087" s="2" t="s">
        <v>11983</v>
      </c>
      <c r="D9087" s="2" t="s">
        <v>11214</v>
      </c>
      <c r="E9087" s="7">
        <v>2007</v>
      </c>
      <c r="F9087" s="5" t="s">
        <v>11215</v>
      </c>
      <c r="H9087" s="5" t="s">
        <v>5398</v>
      </c>
      <c r="I9087" s="6" t="s">
        <v>7554</v>
      </c>
      <c r="J9087" s="6" t="s">
        <v>7554</v>
      </c>
      <c r="K9087" s="17">
        <v>7</v>
      </c>
      <c r="L9087" s="17" t="s">
        <v>7730</v>
      </c>
      <c r="M9087" s="9">
        <v>2.1</v>
      </c>
      <c r="N9087" s="9"/>
      <c r="O9087" s="21"/>
      <c r="Q9087" s="29"/>
      <c r="U9087" s="17"/>
      <c r="V9087" s="2"/>
      <c r="Y9087" t="str">
        <f t="shared" si="570"/>
        <v/>
      </c>
      <c r="AA9087">
        <f t="shared" si="571"/>
        <v>1</v>
      </c>
      <c r="AC9087" s="7"/>
      <c r="AD9087" t="s">
        <v>7554</v>
      </c>
      <c r="AE9087">
        <f t="shared" si="569"/>
        <v>0</v>
      </c>
      <c r="AG9087" s="2"/>
      <c r="AI9087" s="7"/>
    </row>
    <row r="9088" spans="1:35" ht="11" customHeight="1" outlineLevel="1" x14ac:dyDescent="0.25">
      <c r="A9088" t="s">
        <v>1806</v>
      </c>
      <c r="C9088" s="2" t="s">
        <v>11983</v>
      </c>
      <c r="D9088" s="2">
        <v>2919</v>
      </c>
      <c r="E9088" s="7">
        <v>2007</v>
      </c>
      <c r="F9088" s="5" t="s">
        <v>11219</v>
      </c>
      <c r="H9088" s="5" t="s">
        <v>5398</v>
      </c>
      <c r="I9088" s="6" t="s">
        <v>7554</v>
      </c>
      <c r="J9088" s="6" t="s">
        <v>11220</v>
      </c>
      <c r="K9088" s="17">
        <v>7</v>
      </c>
      <c r="L9088" s="17" t="s">
        <v>7730</v>
      </c>
      <c r="M9088" s="9">
        <v>2.1</v>
      </c>
      <c r="N9088" s="9"/>
      <c r="O9088" s="21"/>
      <c r="Q9088" s="29"/>
      <c r="U9088" s="17"/>
      <c r="V9088" s="2"/>
      <c r="Y9088" t="str">
        <f t="shared" si="570"/>
        <v/>
      </c>
      <c r="AA9088">
        <f t="shared" si="571"/>
        <v>1</v>
      </c>
      <c r="AC9088" s="7"/>
      <c r="AD9088" t="s">
        <v>7554</v>
      </c>
      <c r="AE9088">
        <f t="shared" si="569"/>
        <v>0</v>
      </c>
      <c r="AG9088" s="2"/>
      <c r="AI9088" s="7"/>
    </row>
    <row r="9089" spans="1:35" ht="11" customHeight="1" outlineLevel="1" x14ac:dyDescent="0.25">
      <c r="A9089" t="s">
        <v>1806</v>
      </c>
      <c r="C9089" s="2" t="s">
        <v>11983</v>
      </c>
      <c r="D9089" s="2">
        <v>2920</v>
      </c>
      <c r="E9089" s="7">
        <v>2007</v>
      </c>
      <c r="F9089" s="5" t="s">
        <v>11222</v>
      </c>
      <c r="H9089" s="5" t="s">
        <v>5398</v>
      </c>
      <c r="I9089" s="6" t="s">
        <v>7554</v>
      </c>
      <c r="J9089" s="6" t="s">
        <v>7554</v>
      </c>
      <c r="K9089" s="17">
        <v>7</v>
      </c>
      <c r="L9089" s="17" t="s">
        <v>20076</v>
      </c>
      <c r="M9089" s="9"/>
      <c r="N9089" s="9"/>
      <c r="O9089" s="21"/>
      <c r="Q9089" s="29"/>
      <c r="U9089" s="17"/>
      <c r="V9089" s="2"/>
      <c r="Y9089" t="str">
        <f t="shared" si="570"/>
        <v/>
      </c>
      <c r="AA9089" t="str">
        <f t="shared" si="571"/>
        <v/>
      </c>
      <c r="AC9089" s="7"/>
      <c r="AD9089" t="s">
        <v>7554</v>
      </c>
      <c r="AE9089">
        <f t="shared" si="569"/>
        <v>0</v>
      </c>
      <c r="AG9089" s="2"/>
      <c r="AI9089" s="7"/>
    </row>
    <row r="9090" spans="1:35" ht="11" customHeight="1" outlineLevel="1" x14ac:dyDescent="0.25">
      <c r="A9090" t="s">
        <v>1806</v>
      </c>
      <c r="C9090" s="2" t="s">
        <v>11983</v>
      </c>
      <c r="D9090" s="2">
        <v>2921</v>
      </c>
      <c r="E9090" s="7">
        <v>2007</v>
      </c>
      <c r="F9090" s="5" t="s">
        <v>11222</v>
      </c>
      <c r="H9090" s="5" t="s">
        <v>5398</v>
      </c>
      <c r="I9090" s="6" t="s">
        <v>7554</v>
      </c>
      <c r="J9090" s="6" t="s">
        <v>7554</v>
      </c>
      <c r="K9090" s="17">
        <v>7</v>
      </c>
      <c r="L9090" s="17" t="s">
        <v>20076</v>
      </c>
      <c r="M9090" s="9"/>
      <c r="N9090" s="9"/>
      <c r="O9090" s="21"/>
      <c r="Q9090" s="29"/>
      <c r="U9090" s="17"/>
      <c r="V9090" s="2"/>
      <c r="Y9090" t="str">
        <f t="shared" si="570"/>
        <v/>
      </c>
      <c r="AA9090" t="str">
        <f t="shared" si="571"/>
        <v/>
      </c>
      <c r="AC9090" s="7"/>
      <c r="AD9090" t="s">
        <v>7554</v>
      </c>
      <c r="AE9090">
        <f t="shared" si="569"/>
        <v>0</v>
      </c>
      <c r="AG9090" s="2"/>
      <c r="AI9090" s="7"/>
    </row>
    <row r="9091" spans="1:35" ht="11" customHeight="1" outlineLevel="1" x14ac:dyDescent="0.25">
      <c r="A9091" t="s">
        <v>1806</v>
      </c>
      <c r="C9091" s="2" t="s">
        <v>11983</v>
      </c>
      <c r="D9091" s="2">
        <v>2922</v>
      </c>
      <c r="E9091" s="7">
        <v>2007</v>
      </c>
      <c r="F9091" s="5" t="s">
        <v>11222</v>
      </c>
      <c r="H9091" s="5" t="s">
        <v>5398</v>
      </c>
      <c r="I9091" s="6" t="s">
        <v>7554</v>
      </c>
      <c r="J9091" s="6" t="s">
        <v>7554</v>
      </c>
      <c r="K9091" s="17">
        <v>7</v>
      </c>
      <c r="L9091" s="17" t="s">
        <v>20076</v>
      </c>
      <c r="M9091" s="9"/>
      <c r="N9091" s="9"/>
      <c r="O9091" s="21"/>
      <c r="Q9091" s="29"/>
      <c r="U9091" s="17"/>
      <c r="V9091" s="2"/>
      <c r="Y9091" t="str">
        <f t="shared" si="570"/>
        <v/>
      </c>
      <c r="AA9091" t="str">
        <f t="shared" si="571"/>
        <v/>
      </c>
      <c r="AC9091" s="7"/>
      <c r="AD9091" t="s">
        <v>7554</v>
      </c>
      <c r="AE9091">
        <f t="shared" si="569"/>
        <v>0</v>
      </c>
      <c r="AG9091" s="2"/>
      <c r="AI9091" s="7"/>
    </row>
    <row r="9092" spans="1:35" ht="11" customHeight="1" outlineLevel="1" collapsed="1" x14ac:dyDescent="0.25">
      <c r="A9092" t="s">
        <v>1806</v>
      </c>
      <c r="C9092" s="2" t="s">
        <v>11983</v>
      </c>
      <c r="D9092" s="2">
        <v>2923</v>
      </c>
      <c r="E9092" s="7">
        <v>2007</v>
      </c>
      <c r="F9092" s="5" t="s">
        <v>11222</v>
      </c>
      <c r="H9092" s="5" t="s">
        <v>5398</v>
      </c>
      <c r="I9092" s="6" t="s">
        <v>7554</v>
      </c>
      <c r="J9092" s="6" t="s">
        <v>7554</v>
      </c>
      <c r="K9092" s="17">
        <v>7</v>
      </c>
      <c r="L9092" s="17" t="s">
        <v>20076</v>
      </c>
      <c r="M9092" s="9"/>
      <c r="N9092" s="9"/>
      <c r="O9092" s="21"/>
      <c r="Q9092" s="29"/>
      <c r="U9092" s="17"/>
      <c r="V9092" s="2"/>
      <c r="Y9092" t="str">
        <f t="shared" si="570"/>
        <v/>
      </c>
      <c r="AA9092" t="str">
        <f t="shared" si="571"/>
        <v/>
      </c>
      <c r="AC9092" s="7"/>
      <c r="AD9092" t="s">
        <v>7554</v>
      </c>
      <c r="AE9092">
        <f t="shared" si="569"/>
        <v>0</v>
      </c>
      <c r="AG9092" s="2"/>
      <c r="AI9092" s="7"/>
    </row>
    <row r="9093" spans="1:35" ht="11" customHeight="1" outlineLevel="1" x14ac:dyDescent="0.25">
      <c r="A9093" t="s">
        <v>1806</v>
      </c>
      <c r="C9093" s="2" t="s">
        <v>11983</v>
      </c>
      <c r="D9093" s="2">
        <v>2924</v>
      </c>
      <c r="E9093" s="7">
        <v>2007</v>
      </c>
      <c r="F9093" s="5" t="s">
        <v>11222</v>
      </c>
      <c r="H9093" s="5" t="s">
        <v>5398</v>
      </c>
      <c r="I9093" s="6" t="s">
        <v>7554</v>
      </c>
      <c r="J9093" s="6" t="s">
        <v>7554</v>
      </c>
      <c r="K9093" s="17">
        <v>7</v>
      </c>
      <c r="L9093" s="17" t="s">
        <v>20076</v>
      </c>
      <c r="M9093" s="9"/>
      <c r="N9093" s="9"/>
      <c r="O9093" s="21"/>
      <c r="Q9093" s="29"/>
      <c r="U9093" s="17"/>
      <c r="V9093" s="2"/>
      <c r="Y9093" t="str">
        <f t="shared" si="570"/>
        <v/>
      </c>
      <c r="AA9093" t="str">
        <f t="shared" si="571"/>
        <v/>
      </c>
      <c r="AC9093" s="7"/>
      <c r="AD9093" t="s">
        <v>7554</v>
      </c>
      <c r="AE9093">
        <f t="shared" si="569"/>
        <v>0</v>
      </c>
      <c r="AG9093" s="2"/>
      <c r="AI9093" s="7"/>
    </row>
    <row r="9094" spans="1:35" ht="11" customHeight="1" outlineLevel="1" x14ac:dyDescent="0.25">
      <c r="A9094" t="s">
        <v>1806</v>
      </c>
      <c r="C9094" s="2" t="s">
        <v>11983</v>
      </c>
      <c r="D9094" s="2">
        <v>2925</v>
      </c>
      <c r="E9094" s="7">
        <v>2007</v>
      </c>
      <c r="F9094" s="5" t="s">
        <v>11222</v>
      </c>
      <c r="H9094" s="5" t="s">
        <v>5398</v>
      </c>
      <c r="I9094" s="6" t="s">
        <v>7554</v>
      </c>
      <c r="J9094" s="6" t="s">
        <v>7554</v>
      </c>
      <c r="K9094" s="17">
        <v>7</v>
      </c>
      <c r="L9094" s="17" t="s">
        <v>20076</v>
      </c>
      <c r="M9094" s="9"/>
      <c r="N9094" s="9"/>
      <c r="O9094" s="21"/>
      <c r="Q9094" s="29"/>
      <c r="U9094" s="17"/>
      <c r="V9094" s="2"/>
      <c r="Y9094" t="str">
        <f t="shared" si="570"/>
        <v/>
      </c>
      <c r="AA9094" t="str">
        <f t="shared" si="571"/>
        <v/>
      </c>
      <c r="AC9094" s="7"/>
      <c r="AD9094" t="s">
        <v>7554</v>
      </c>
      <c r="AE9094">
        <f t="shared" si="569"/>
        <v>0</v>
      </c>
      <c r="AG9094" s="2"/>
      <c r="AI9094" s="7"/>
    </row>
    <row r="9095" spans="1:35" ht="11" customHeight="1" outlineLevel="1" x14ac:dyDescent="0.25">
      <c r="A9095" t="s">
        <v>1806</v>
      </c>
      <c r="C9095" s="2" t="s">
        <v>11983</v>
      </c>
      <c r="D9095" s="2" t="s">
        <v>11221</v>
      </c>
      <c r="E9095" s="7">
        <v>2007</v>
      </c>
      <c r="F9095" s="5" t="s">
        <v>11223</v>
      </c>
      <c r="H9095" s="5" t="s">
        <v>5398</v>
      </c>
      <c r="I9095" s="6" t="s">
        <v>7554</v>
      </c>
      <c r="J9095" s="6" t="s">
        <v>7554</v>
      </c>
      <c r="K9095" s="17">
        <v>7</v>
      </c>
      <c r="L9095" s="17" t="s">
        <v>7730</v>
      </c>
      <c r="M9095" s="9">
        <v>2.1</v>
      </c>
      <c r="N9095" s="9"/>
      <c r="O9095" s="21"/>
      <c r="Q9095" s="29"/>
      <c r="U9095" s="17"/>
      <c r="V9095" s="2"/>
      <c r="Y9095" t="str">
        <f t="shared" si="570"/>
        <v/>
      </c>
      <c r="AA9095">
        <f t="shared" si="571"/>
        <v>1</v>
      </c>
      <c r="AC9095" s="7"/>
      <c r="AD9095" t="s">
        <v>7554</v>
      </c>
      <c r="AE9095">
        <f t="shared" si="569"/>
        <v>0</v>
      </c>
      <c r="AG9095" s="2"/>
      <c r="AI9095" s="7"/>
    </row>
    <row r="9096" spans="1:35" ht="11" customHeight="1" outlineLevel="1" x14ac:dyDescent="0.25">
      <c r="A9096" t="s">
        <v>1806</v>
      </c>
      <c r="C9096" s="2" t="s">
        <v>11983</v>
      </c>
      <c r="D9096" s="2">
        <v>2926</v>
      </c>
      <c r="E9096" s="7">
        <v>2007</v>
      </c>
      <c r="F9096" s="5" t="s">
        <v>11219</v>
      </c>
      <c r="H9096" s="5" t="s">
        <v>5398</v>
      </c>
      <c r="I9096" s="6" t="s">
        <v>7554</v>
      </c>
      <c r="J9096" s="6" t="s">
        <v>7554</v>
      </c>
      <c r="K9096" s="17">
        <v>7</v>
      </c>
      <c r="L9096" s="17" t="s">
        <v>7730</v>
      </c>
      <c r="M9096" s="9">
        <v>2.1</v>
      </c>
      <c r="N9096" s="9"/>
      <c r="O9096" s="21"/>
      <c r="Q9096" s="29"/>
      <c r="U9096" s="17"/>
      <c r="V9096" s="2"/>
      <c r="Y9096" t="str">
        <f t="shared" si="570"/>
        <v/>
      </c>
      <c r="AA9096">
        <f t="shared" si="571"/>
        <v>1</v>
      </c>
      <c r="AC9096" s="7"/>
      <c r="AD9096" t="s">
        <v>7554</v>
      </c>
      <c r="AE9096">
        <f t="shared" si="569"/>
        <v>0</v>
      </c>
      <c r="AG9096" s="2"/>
      <c r="AI9096" s="7"/>
    </row>
    <row r="9097" spans="1:35" ht="11" customHeight="1" outlineLevel="1" x14ac:dyDescent="0.25">
      <c r="A9097" t="s">
        <v>1806</v>
      </c>
      <c r="C9097" s="2" t="s">
        <v>11983</v>
      </c>
      <c r="D9097" s="2">
        <v>2989</v>
      </c>
      <c r="E9097" s="7">
        <v>2007</v>
      </c>
      <c r="F9097" s="5" t="s">
        <v>11219</v>
      </c>
      <c r="H9097" s="5" t="s">
        <v>5398</v>
      </c>
      <c r="I9097" s="6" t="s">
        <v>11234</v>
      </c>
      <c r="J9097" s="6" t="s">
        <v>11233</v>
      </c>
      <c r="K9097" s="17">
        <v>1</v>
      </c>
      <c r="L9097" s="17" t="s">
        <v>7730</v>
      </c>
      <c r="M9097" s="9">
        <v>5.7</v>
      </c>
      <c r="N9097" s="9"/>
      <c r="O9097" s="21"/>
      <c r="Q9097" s="29"/>
      <c r="U9097" s="17"/>
      <c r="V9097" s="2"/>
      <c r="Y9097" t="str">
        <f t="shared" si="570"/>
        <v/>
      </c>
      <c r="AA9097">
        <f t="shared" si="571"/>
        <v>1</v>
      </c>
      <c r="AC9097" s="7"/>
      <c r="AD9097" t="s">
        <v>11234</v>
      </c>
      <c r="AE9097">
        <f t="shared" si="569"/>
        <v>0</v>
      </c>
      <c r="AG9097" s="2"/>
      <c r="AI9097" s="7"/>
    </row>
    <row r="9098" spans="1:35" ht="11" customHeight="1" outlineLevel="1" x14ac:dyDescent="0.25">
      <c r="A9098" t="s">
        <v>1806</v>
      </c>
      <c r="C9098" s="2" t="s">
        <v>11983</v>
      </c>
      <c r="D9098" s="2">
        <v>3009</v>
      </c>
      <c r="E9098" s="7">
        <v>2007</v>
      </c>
      <c r="F9098" s="5" t="s">
        <v>11219</v>
      </c>
      <c r="H9098" s="5" t="s">
        <v>5398</v>
      </c>
      <c r="I9098" s="6" t="s">
        <v>6042</v>
      </c>
      <c r="J9098" s="6" t="s">
        <v>9676</v>
      </c>
      <c r="K9098" s="17">
        <v>3</v>
      </c>
      <c r="L9098" s="17" t="s">
        <v>7730</v>
      </c>
      <c r="M9098" s="9">
        <v>2.5</v>
      </c>
      <c r="N9098" s="9"/>
      <c r="O9098" s="21"/>
      <c r="Q9098" s="29"/>
      <c r="U9098" s="17"/>
      <c r="V9098" s="2"/>
      <c r="Y9098" t="str">
        <f t="shared" si="570"/>
        <v/>
      </c>
      <c r="AA9098">
        <f t="shared" si="571"/>
        <v>1</v>
      </c>
      <c r="AC9098" s="7"/>
      <c r="AD9098" t="s">
        <v>6042</v>
      </c>
      <c r="AE9098">
        <f t="shared" si="569"/>
        <v>0</v>
      </c>
      <c r="AG9098" s="2">
        <v>1</v>
      </c>
      <c r="AI9098" s="7"/>
    </row>
    <row r="9099" spans="1:35" ht="11" customHeight="1" outlineLevel="1" x14ac:dyDescent="0.25">
      <c r="A9099" t="s">
        <v>1806</v>
      </c>
      <c r="C9099" s="2" t="s">
        <v>11983</v>
      </c>
      <c r="D9099" s="2">
        <v>3129</v>
      </c>
      <c r="E9099" s="7">
        <v>2009</v>
      </c>
      <c r="F9099" s="5" t="s">
        <v>11236</v>
      </c>
      <c r="H9099" s="5" t="s">
        <v>5398</v>
      </c>
      <c r="I9099" s="6" t="s">
        <v>11237</v>
      </c>
      <c r="J9099" s="6" t="s">
        <v>11235</v>
      </c>
      <c r="K9099" s="17">
        <v>1</v>
      </c>
      <c r="L9099" s="17" t="s">
        <v>7730</v>
      </c>
      <c r="M9099" s="9">
        <v>7.6</v>
      </c>
      <c r="N9099" s="9"/>
      <c r="O9099" s="21"/>
      <c r="Q9099" s="29"/>
      <c r="U9099" s="17"/>
      <c r="V9099" s="2"/>
      <c r="Y9099" t="str">
        <f t="shared" si="570"/>
        <v/>
      </c>
      <c r="AA9099">
        <f t="shared" si="571"/>
        <v>1</v>
      </c>
      <c r="AC9099" s="7"/>
      <c r="AD9099" t="s">
        <v>11237</v>
      </c>
      <c r="AE9099">
        <f t="shared" ref="AE9099:AE9162" si="572">COUNTIF(I9099,"*Fuji*")</f>
        <v>0</v>
      </c>
      <c r="AG9099" s="2"/>
      <c r="AI9099" s="7"/>
    </row>
    <row r="9100" spans="1:35" ht="11" customHeight="1" outlineLevel="1" x14ac:dyDescent="0.25">
      <c r="A9100" t="s">
        <v>1806</v>
      </c>
      <c r="C9100" s="2" t="s">
        <v>11983</v>
      </c>
      <c r="D9100" s="2">
        <v>3242</v>
      </c>
      <c r="E9100" s="7">
        <v>2009</v>
      </c>
      <c r="F9100" s="5" t="s">
        <v>11213</v>
      </c>
      <c r="H9100" s="5" t="s">
        <v>5398</v>
      </c>
      <c r="I9100" s="6" t="s">
        <v>4361</v>
      </c>
      <c r="J9100" s="6" t="s">
        <v>11238</v>
      </c>
      <c r="K9100" s="17">
        <v>3</v>
      </c>
      <c r="L9100" s="17" t="s">
        <v>20076</v>
      </c>
      <c r="M9100" s="9"/>
      <c r="N9100" s="9"/>
      <c r="O9100" s="21"/>
      <c r="Q9100" s="29"/>
      <c r="U9100" s="17"/>
      <c r="V9100" s="2"/>
      <c r="Y9100" t="str">
        <f t="shared" si="570"/>
        <v/>
      </c>
      <c r="AA9100" t="str">
        <f t="shared" si="571"/>
        <v/>
      </c>
      <c r="AC9100" s="7"/>
      <c r="AD9100" t="s">
        <v>4361</v>
      </c>
      <c r="AE9100">
        <f t="shared" si="572"/>
        <v>1</v>
      </c>
      <c r="AG9100" s="2"/>
      <c r="AI9100" s="7"/>
    </row>
    <row r="9101" spans="1:35" ht="11" customHeight="1" outlineLevel="1" x14ac:dyDescent="0.25">
      <c r="A9101" t="s">
        <v>1806</v>
      </c>
      <c r="C9101" s="2" t="s">
        <v>11983</v>
      </c>
      <c r="D9101" s="2">
        <v>3245</v>
      </c>
      <c r="E9101" s="7">
        <v>2009</v>
      </c>
      <c r="F9101" s="5" t="s">
        <v>11213</v>
      </c>
      <c r="H9101" s="5" t="s">
        <v>5398</v>
      </c>
      <c r="I9101" s="6" t="s">
        <v>4361</v>
      </c>
      <c r="J9101" s="6" t="s">
        <v>11238</v>
      </c>
      <c r="K9101" s="17">
        <v>1</v>
      </c>
      <c r="L9101" s="17" t="s">
        <v>20076</v>
      </c>
      <c r="M9101" s="9"/>
      <c r="N9101" s="9"/>
      <c r="O9101" s="21"/>
      <c r="Q9101" s="29"/>
      <c r="U9101" s="17"/>
      <c r="V9101" s="2"/>
      <c r="Y9101" t="str">
        <f t="shared" si="570"/>
        <v/>
      </c>
      <c r="AA9101" t="str">
        <f t="shared" si="571"/>
        <v/>
      </c>
      <c r="AC9101" s="7"/>
      <c r="AD9101" t="s">
        <v>4361</v>
      </c>
      <c r="AE9101">
        <f t="shared" si="572"/>
        <v>1</v>
      </c>
      <c r="AG9101" s="2"/>
      <c r="AI9101" s="7"/>
    </row>
    <row r="9102" spans="1:35" ht="11" customHeight="1" outlineLevel="1" x14ac:dyDescent="0.25">
      <c r="A9102" t="s">
        <v>1806</v>
      </c>
      <c r="C9102" s="2" t="s">
        <v>11983</v>
      </c>
      <c r="D9102" s="2" t="s">
        <v>11239</v>
      </c>
      <c r="E9102" s="7">
        <v>2009</v>
      </c>
      <c r="F9102" s="5" t="s">
        <v>11240</v>
      </c>
      <c r="H9102" s="5" t="s">
        <v>5398</v>
      </c>
      <c r="I9102" s="6" t="s">
        <v>4361</v>
      </c>
      <c r="J9102" s="6" t="s">
        <v>11238</v>
      </c>
      <c r="K9102" s="17">
        <v>3</v>
      </c>
      <c r="L9102" s="17" t="s">
        <v>7730</v>
      </c>
      <c r="M9102" s="9">
        <v>7.5</v>
      </c>
      <c r="N9102" s="9"/>
      <c r="O9102" s="21"/>
      <c r="Q9102" s="29"/>
      <c r="U9102" s="17"/>
      <c r="V9102" s="2"/>
      <c r="Y9102" t="str">
        <f t="shared" si="570"/>
        <v/>
      </c>
      <c r="AA9102">
        <f t="shared" si="571"/>
        <v>1</v>
      </c>
      <c r="AC9102" s="7"/>
      <c r="AD9102" t="s">
        <v>4361</v>
      </c>
      <c r="AE9102">
        <f t="shared" si="572"/>
        <v>1</v>
      </c>
      <c r="AG9102" s="2"/>
      <c r="AI9102" s="7"/>
    </row>
    <row r="9103" spans="1:35" ht="11" customHeight="1" outlineLevel="1" x14ac:dyDescent="0.25">
      <c r="A9103" t="s">
        <v>1806</v>
      </c>
      <c r="C9103" s="2" t="s">
        <v>11983</v>
      </c>
      <c r="D9103" s="2">
        <v>3360</v>
      </c>
      <c r="E9103" s="7">
        <v>2009</v>
      </c>
      <c r="F9103" s="5" t="s">
        <v>11222</v>
      </c>
      <c r="H9103" s="5" t="s">
        <v>5398</v>
      </c>
      <c r="I9103" s="6" t="s">
        <v>4361</v>
      </c>
      <c r="J9103" s="6" t="s">
        <v>11238</v>
      </c>
      <c r="K9103" s="17">
        <v>1</v>
      </c>
      <c r="L9103" s="17" t="s">
        <v>20076</v>
      </c>
      <c r="M9103" s="9"/>
      <c r="N9103" s="9"/>
      <c r="O9103" s="21"/>
      <c r="Q9103" s="29"/>
      <c r="U9103" s="17"/>
      <c r="V9103" s="2"/>
      <c r="Y9103" t="str">
        <f t="shared" si="570"/>
        <v/>
      </c>
      <c r="AA9103" t="str">
        <f t="shared" si="571"/>
        <v/>
      </c>
      <c r="AC9103" s="7"/>
      <c r="AD9103" t="s">
        <v>4361</v>
      </c>
      <c r="AE9103">
        <f t="shared" si="572"/>
        <v>1</v>
      </c>
      <c r="AG9103" s="2"/>
      <c r="AI9103" s="7"/>
    </row>
    <row r="9104" spans="1:35" ht="11" customHeight="1" outlineLevel="1" x14ac:dyDescent="0.25">
      <c r="A9104" t="s">
        <v>1806</v>
      </c>
      <c r="C9104" s="2" t="s">
        <v>11983</v>
      </c>
      <c r="D9104" s="2" t="s">
        <v>20545</v>
      </c>
      <c r="E9104" s="7">
        <v>2009</v>
      </c>
      <c r="F9104" s="5" t="s">
        <v>11223</v>
      </c>
      <c r="H9104" s="5" t="s">
        <v>5398</v>
      </c>
      <c r="I9104" s="6" t="s">
        <v>4361</v>
      </c>
      <c r="J9104" s="6" t="s">
        <v>11238</v>
      </c>
      <c r="K9104" s="17">
        <v>3</v>
      </c>
      <c r="L9104" s="17" t="s">
        <v>7730</v>
      </c>
      <c r="M9104" s="9">
        <v>3</v>
      </c>
      <c r="N9104" s="9"/>
      <c r="O9104" s="21"/>
      <c r="Q9104" s="29"/>
      <c r="U9104" s="17"/>
      <c r="V9104" s="2"/>
      <c r="Y9104" t="str">
        <f t="shared" si="570"/>
        <v/>
      </c>
      <c r="AA9104">
        <f t="shared" si="571"/>
        <v>1</v>
      </c>
      <c r="AC9104" s="7"/>
      <c r="AD9104" t="s">
        <v>4361</v>
      </c>
      <c r="AE9104">
        <f t="shared" si="572"/>
        <v>1</v>
      </c>
      <c r="AG9104" s="2"/>
      <c r="AI9104" s="7"/>
    </row>
    <row r="9105" spans="1:35" ht="11" customHeight="1" outlineLevel="1" x14ac:dyDescent="0.25">
      <c r="A9105" t="s">
        <v>1806</v>
      </c>
      <c r="C9105" s="2" t="s">
        <v>11983</v>
      </c>
      <c r="D9105" s="2">
        <v>3440</v>
      </c>
      <c r="E9105" s="7">
        <v>2009</v>
      </c>
      <c r="F9105" s="5" t="s">
        <v>11213</v>
      </c>
      <c r="H9105" s="5" t="s">
        <v>5398</v>
      </c>
      <c r="I9105" s="6" t="s">
        <v>11242</v>
      </c>
      <c r="J9105" s="6" t="s">
        <v>11243</v>
      </c>
      <c r="K9105" s="17">
        <v>1</v>
      </c>
      <c r="L9105" s="17" t="s">
        <v>20076</v>
      </c>
      <c r="M9105" s="9"/>
      <c r="N9105" s="9"/>
      <c r="O9105" s="21"/>
      <c r="Q9105" s="29"/>
      <c r="U9105" s="17"/>
      <c r="V9105" s="2"/>
      <c r="Y9105" t="str">
        <f t="shared" si="570"/>
        <v/>
      </c>
      <c r="AA9105" t="str">
        <f t="shared" si="571"/>
        <v/>
      </c>
      <c r="AC9105" s="7"/>
      <c r="AD9105" t="s">
        <v>11242</v>
      </c>
      <c r="AE9105">
        <f t="shared" si="572"/>
        <v>1</v>
      </c>
      <c r="AG9105" s="2"/>
      <c r="AI9105" s="7"/>
    </row>
    <row r="9106" spans="1:35" ht="11" customHeight="1" outlineLevel="1" x14ac:dyDescent="0.25">
      <c r="A9106" t="s">
        <v>1806</v>
      </c>
      <c r="C9106" s="2" t="s">
        <v>11983</v>
      </c>
      <c r="D9106" s="2" t="s">
        <v>11241</v>
      </c>
      <c r="E9106" s="7">
        <v>2009</v>
      </c>
      <c r="F9106" s="5" t="s">
        <v>11240</v>
      </c>
      <c r="H9106" s="5" t="s">
        <v>5398</v>
      </c>
      <c r="I9106" s="6" t="s">
        <v>11242</v>
      </c>
      <c r="J9106" s="6" t="s">
        <v>11244</v>
      </c>
      <c r="K9106" s="17">
        <v>1</v>
      </c>
      <c r="L9106" s="17" t="s">
        <v>7730</v>
      </c>
      <c r="M9106" s="9">
        <v>2.1</v>
      </c>
      <c r="N9106" s="9"/>
      <c r="O9106" s="21"/>
      <c r="Q9106" s="29"/>
      <c r="U9106" s="17"/>
      <c r="V9106" s="2"/>
      <c r="Y9106" t="str">
        <f t="shared" si="570"/>
        <v/>
      </c>
      <c r="AA9106">
        <f t="shared" si="571"/>
        <v>1</v>
      </c>
      <c r="AC9106" s="7"/>
      <c r="AD9106" t="s">
        <v>11242</v>
      </c>
      <c r="AE9106">
        <f t="shared" si="572"/>
        <v>1</v>
      </c>
      <c r="AG9106" s="2"/>
      <c r="AI9106" s="7"/>
    </row>
    <row r="9107" spans="1:35" ht="11" customHeight="1" outlineLevel="1" x14ac:dyDescent="0.25">
      <c r="A9107" t="s">
        <v>1806</v>
      </c>
      <c r="C9107" s="2" t="s">
        <v>11983</v>
      </c>
      <c r="D9107" s="2">
        <v>3445</v>
      </c>
      <c r="E9107" s="7">
        <v>2009</v>
      </c>
      <c r="F9107" s="5" t="s">
        <v>11248</v>
      </c>
      <c r="H9107" s="5" t="s">
        <v>5398</v>
      </c>
      <c r="I9107" s="6" t="s">
        <v>11242</v>
      </c>
      <c r="J9107" s="6" t="s">
        <v>11245</v>
      </c>
      <c r="K9107" s="17">
        <v>1</v>
      </c>
      <c r="L9107" s="17" t="s">
        <v>20076</v>
      </c>
      <c r="M9107" s="9"/>
      <c r="N9107" s="9"/>
      <c r="O9107" s="21"/>
      <c r="Q9107" s="29"/>
      <c r="U9107" s="17"/>
      <c r="V9107" s="2"/>
      <c r="Y9107" t="str">
        <f t="shared" si="570"/>
        <v/>
      </c>
      <c r="AA9107" t="str">
        <f t="shared" si="571"/>
        <v/>
      </c>
      <c r="AC9107" s="7"/>
      <c r="AD9107" t="s">
        <v>11242</v>
      </c>
      <c r="AE9107">
        <f t="shared" si="572"/>
        <v>1</v>
      </c>
      <c r="AG9107" s="2"/>
      <c r="AI9107" s="7"/>
    </row>
    <row r="9108" spans="1:35" ht="11" customHeight="1" outlineLevel="1" x14ac:dyDescent="0.25">
      <c r="A9108" t="s">
        <v>1806</v>
      </c>
      <c r="C9108" s="2" t="s">
        <v>11983</v>
      </c>
      <c r="D9108" s="2" t="s">
        <v>11247</v>
      </c>
      <c r="E9108" s="7">
        <v>2009</v>
      </c>
      <c r="F9108" s="5" t="s">
        <v>11236</v>
      </c>
      <c r="H9108" s="5" t="s">
        <v>5398</v>
      </c>
      <c r="I9108" s="6" t="s">
        <v>9962</v>
      </c>
      <c r="J9108" s="6" t="s">
        <v>11246</v>
      </c>
      <c r="K9108" s="17">
        <v>3</v>
      </c>
      <c r="L9108" s="17" t="s">
        <v>7730</v>
      </c>
      <c r="M9108" s="9">
        <v>2.1</v>
      </c>
      <c r="N9108" s="9"/>
      <c r="O9108" s="21"/>
      <c r="Q9108" s="29"/>
      <c r="U9108" s="17"/>
      <c r="V9108" s="2"/>
      <c r="Y9108" t="str">
        <f t="shared" si="570"/>
        <v/>
      </c>
      <c r="AA9108">
        <f t="shared" si="571"/>
        <v>1</v>
      </c>
      <c r="AC9108" s="7"/>
      <c r="AD9108" t="s">
        <v>9962</v>
      </c>
      <c r="AE9108">
        <f t="shared" si="572"/>
        <v>1</v>
      </c>
      <c r="AG9108" s="2"/>
      <c r="AI9108" s="7"/>
    </row>
    <row r="9109" spans="1:35" ht="11" customHeight="1" outlineLevel="1" x14ac:dyDescent="0.25">
      <c r="A9109" t="s">
        <v>1806</v>
      </c>
      <c r="C9109" s="2" t="s">
        <v>11983</v>
      </c>
      <c r="D9109" s="2">
        <v>3685</v>
      </c>
      <c r="E9109" s="7">
        <v>2010</v>
      </c>
      <c r="F9109" s="5" t="s">
        <v>11213</v>
      </c>
      <c r="H9109" s="5" t="s">
        <v>5398</v>
      </c>
      <c r="I9109" s="6" t="s">
        <v>5620</v>
      </c>
      <c r="J9109" s="6" t="s">
        <v>989</v>
      </c>
      <c r="K9109" s="17">
        <v>1</v>
      </c>
      <c r="L9109" s="17" t="s">
        <v>20076</v>
      </c>
      <c r="M9109" s="9"/>
      <c r="N9109" s="9"/>
      <c r="O9109" s="21"/>
      <c r="Q9109" s="29"/>
      <c r="U9109" s="17"/>
      <c r="V9109" s="2"/>
      <c r="Y9109" t="str">
        <f t="shared" si="570"/>
        <v/>
      </c>
      <c r="AA9109" t="str">
        <f t="shared" si="571"/>
        <v/>
      </c>
      <c r="AC9109" s="7"/>
      <c r="AD9109" t="s">
        <v>5620</v>
      </c>
      <c r="AE9109">
        <f t="shared" si="572"/>
        <v>0</v>
      </c>
      <c r="AG9109" s="2"/>
      <c r="AI9109" s="7"/>
    </row>
    <row r="9110" spans="1:35" ht="11" customHeight="1" outlineLevel="1" x14ac:dyDescent="0.25">
      <c r="A9110" t="s">
        <v>1806</v>
      </c>
      <c r="C9110" s="2" t="s">
        <v>11983</v>
      </c>
      <c r="D9110" s="2">
        <v>3686</v>
      </c>
      <c r="E9110" s="7">
        <v>2010</v>
      </c>
      <c r="F9110" s="5" t="s">
        <v>11213</v>
      </c>
      <c r="H9110" s="5" t="s">
        <v>5398</v>
      </c>
      <c r="I9110" s="6" t="s">
        <v>5620</v>
      </c>
      <c r="J9110" s="6" t="s">
        <v>989</v>
      </c>
      <c r="K9110" s="17">
        <v>1</v>
      </c>
      <c r="L9110" s="17" t="s">
        <v>20076</v>
      </c>
      <c r="M9110" s="9"/>
      <c r="N9110" s="9"/>
      <c r="O9110" s="21"/>
      <c r="Q9110" s="29"/>
      <c r="S9110">
        <v>1</v>
      </c>
      <c r="T9110">
        <v>1</v>
      </c>
      <c r="U9110" s="17"/>
      <c r="V9110" s="2"/>
      <c r="Y9110" t="str">
        <f t="shared" si="570"/>
        <v/>
      </c>
      <c r="AA9110" t="str">
        <f t="shared" si="571"/>
        <v/>
      </c>
      <c r="AC9110" s="7"/>
      <c r="AD9110" t="s">
        <v>5620</v>
      </c>
      <c r="AE9110">
        <f t="shared" si="572"/>
        <v>0</v>
      </c>
      <c r="AG9110" s="2"/>
      <c r="AI9110" s="7"/>
    </row>
    <row r="9111" spans="1:35" ht="11" customHeight="1" outlineLevel="1" x14ac:dyDescent="0.25">
      <c r="A9111" t="s">
        <v>1806</v>
      </c>
      <c r="C9111" s="2" t="s">
        <v>11983</v>
      </c>
      <c r="D9111" s="2">
        <v>3687</v>
      </c>
      <c r="E9111" s="7">
        <v>2010</v>
      </c>
      <c r="F9111" s="5" t="s">
        <v>11213</v>
      </c>
      <c r="H9111" s="5" t="s">
        <v>5398</v>
      </c>
      <c r="I9111" s="6" t="s">
        <v>5620</v>
      </c>
      <c r="J9111" s="6" t="s">
        <v>989</v>
      </c>
      <c r="K9111" s="17">
        <v>1</v>
      </c>
      <c r="L9111" s="17" t="s">
        <v>20076</v>
      </c>
      <c r="M9111" s="9"/>
      <c r="N9111" s="9"/>
      <c r="O9111" s="21"/>
      <c r="Q9111" s="29"/>
      <c r="U9111" s="17"/>
      <c r="V9111" s="2"/>
      <c r="Y9111" t="str">
        <f t="shared" si="570"/>
        <v/>
      </c>
      <c r="AA9111" t="str">
        <f t="shared" si="571"/>
        <v/>
      </c>
      <c r="AC9111" s="7"/>
      <c r="AD9111" t="s">
        <v>5620</v>
      </c>
      <c r="AE9111">
        <f t="shared" si="572"/>
        <v>0</v>
      </c>
      <c r="AG9111" s="2"/>
      <c r="AI9111" s="7"/>
    </row>
    <row r="9112" spans="1:35" ht="11" customHeight="1" outlineLevel="1" x14ac:dyDescent="0.25">
      <c r="A9112" t="s">
        <v>1806</v>
      </c>
      <c r="C9112" s="2" t="s">
        <v>11983</v>
      </c>
      <c r="D9112" s="2">
        <v>3688</v>
      </c>
      <c r="E9112" s="7">
        <v>2010</v>
      </c>
      <c r="F9112" s="5" t="s">
        <v>11213</v>
      </c>
      <c r="H9112" s="5" t="s">
        <v>5398</v>
      </c>
      <c r="I9112" s="6" t="s">
        <v>5620</v>
      </c>
      <c r="J9112" s="6" t="s">
        <v>989</v>
      </c>
      <c r="K9112" s="17">
        <v>1</v>
      </c>
      <c r="L9112" s="17" t="s">
        <v>20076</v>
      </c>
      <c r="M9112" s="9"/>
      <c r="N9112" s="9"/>
      <c r="O9112" s="21"/>
      <c r="Q9112" s="29"/>
      <c r="U9112" s="17"/>
      <c r="V9112" s="2"/>
      <c r="Y9112" t="str">
        <f t="shared" si="570"/>
        <v/>
      </c>
      <c r="AA9112" t="str">
        <f t="shared" si="571"/>
        <v/>
      </c>
      <c r="AC9112" s="7"/>
      <c r="AD9112" t="s">
        <v>5620</v>
      </c>
      <c r="AE9112">
        <f t="shared" si="572"/>
        <v>0</v>
      </c>
      <c r="AG9112" s="2"/>
      <c r="AI9112" s="7"/>
    </row>
    <row r="9113" spans="1:35" ht="11" customHeight="1" outlineLevel="1" x14ac:dyDescent="0.25">
      <c r="A9113" t="s">
        <v>1806</v>
      </c>
      <c r="C9113" s="2" t="s">
        <v>11983</v>
      </c>
      <c r="D9113" s="2">
        <v>3689</v>
      </c>
      <c r="E9113" s="7">
        <v>2010</v>
      </c>
      <c r="F9113" s="5" t="s">
        <v>11213</v>
      </c>
      <c r="H9113" s="5" t="s">
        <v>5398</v>
      </c>
      <c r="I9113" s="6" t="s">
        <v>5620</v>
      </c>
      <c r="J9113" s="6" t="s">
        <v>989</v>
      </c>
      <c r="K9113" s="17">
        <v>1</v>
      </c>
      <c r="L9113" s="17" t="s">
        <v>20076</v>
      </c>
      <c r="M9113" s="9"/>
      <c r="N9113" s="9"/>
      <c r="O9113" s="21"/>
      <c r="Q9113" s="29"/>
      <c r="U9113" s="17"/>
      <c r="V9113" s="2"/>
      <c r="Y9113" t="str">
        <f t="shared" si="570"/>
        <v/>
      </c>
      <c r="AA9113" t="str">
        <f t="shared" si="571"/>
        <v/>
      </c>
      <c r="AC9113" s="7"/>
      <c r="AD9113" t="s">
        <v>5620</v>
      </c>
      <c r="AE9113">
        <f t="shared" si="572"/>
        <v>0</v>
      </c>
      <c r="AG9113" s="2"/>
      <c r="AI9113" s="7"/>
    </row>
    <row r="9114" spans="1:35" ht="11" customHeight="1" outlineLevel="1" x14ac:dyDescent="0.25">
      <c r="A9114" t="s">
        <v>1806</v>
      </c>
      <c r="C9114" s="2" t="s">
        <v>11983</v>
      </c>
      <c r="D9114" s="2">
        <v>3690</v>
      </c>
      <c r="E9114" s="7">
        <v>2010</v>
      </c>
      <c r="F9114" s="5" t="s">
        <v>11213</v>
      </c>
      <c r="H9114" s="5" t="s">
        <v>5398</v>
      </c>
      <c r="I9114" s="6" t="s">
        <v>5620</v>
      </c>
      <c r="J9114" s="6" t="s">
        <v>989</v>
      </c>
      <c r="K9114" s="17">
        <v>1</v>
      </c>
      <c r="L9114" s="17" t="s">
        <v>20076</v>
      </c>
      <c r="M9114" s="9"/>
      <c r="N9114" s="9"/>
      <c r="O9114" s="21"/>
      <c r="Q9114" s="29"/>
      <c r="U9114" s="17"/>
      <c r="V9114" s="2"/>
      <c r="Y9114" t="str">
        <f t="shared" si="570"/>
        <v/>
      </c>
      <c r="AA9114" t="str">
        <f t="shared" si="571"/>
        <v/>
      </c>
      <c r="AC9114" s="7"/>
      <c r="AD9114" t="s">
        <v>5620</v>
      </c>
      <c r="AE9114">
        <f t="shared" si="572"/>
        <v>0</v>
      </c>
      <c r="AG9114" s="2"/>
      <c r="AI9114" s="7"/>
    </row>
    <row r="9115" spans="1:35" ht="11" customHeight="1" outlineLevel="1" x14ac:dyDescent="0.25">
      <c r="A9115" t="s">
        <v>1806</v>
      </c>
      <c r="C9115" s="2" t="s">
        <v>11983</v>
      </c>
      <c r="D9115" s="2" t="s">
        <v>11249</v>
      </c>
      <c r="E9115" s="7">
        <v>2010</v>
      </c>
      <c r="F9115" s="5" t="s">
        <v>11240</v>
      </c>
      <c r="H9115" s="5" t="s">
        <v>5398</v>
      </c>
      <c r="I9115" s="6" t="s">
        <v>989</v>
      </c>
      <c r="J9115" s="6" t="s">
        <v>989</v>
      </c>
      <c r="K9115" s="17">
        <v>1</v>
      </c>
      <c r="L9115" s="17" t="s">
        <v>7730</v>
      </c>
      <c r="M9115" s="9">
        <v>15</v>
      </c>
      <c r="N9115" s="9"/>
      <c r="O9115" s="21"/>
      <c r="Q9115" s="29"/>
      <c r="U9115" s="17"/>
      <c r="V9115" s="2"/>
      <c r="Y9115" t="str">
        <f t="shared" si="570"/>
        <v/>
      </c>
      <c r="AA9115">
        <f t="shared" si="571"/>
        <v>1</v>
      </c>
      <c r="AC9115" s="7"/>
      <c r="AD9115" t="s">
        <v>989</v>
      </c>
      <c r="AE9115">
        <f t="shared" si="572"/>
        <v>0</v>
      </c>
      <c r="AG9115" s="2"/>
      <c r="AI9115" s="7"/>
    </row>
    <row r="9116" spans="1:35" ht="11" customHeight="1" outlineLevel="1" x14ac:dyDescent="0.25">
      <c r="A9116" t="s">
        <v>1806</v>
      </c>
      <c r="C9116" s="2" t="s">
        <v>11983</v>
      </c>
      <c r="D9116" s="2">
        <v>3691</v>
      </c>
      <c r="E9116" s="7">
        <v>2010</v>
      </c>
      <c r="F9116" s="5" t="s">
        <v>11236</v>
      </c>
      <c r="H9116" s="5" t="s">
        <v>5398</v>
      </c>
      <c r="I9116" s="6" t="s">
        <v>5620</v>
      </c>
      <c r="J9116" s="6" t="s">
        <v>989</v>
      </c>
      <c r="K9116" s="17">
        <v>1</v>
      </c>
      <c r="L9116" s="17" t="s">
        <v>7730</v>
      </c>
      <c r="M9116" s="9">
        <v>11</v>
      </c>
      <c r="N9116" s="9"/>
      <c r="O9116" s="21"/>
      <c r="Q9116" s="29"/>
      <c r="U9116" s="17"/>
      <c r="V9116" s="2"/>
      <c r="Y9116" t="str">
        <f t="shared" si="570"/>
        <v/>
      </c>
      <c r="AA9116">
        <f t="shared" si="571"/>
        <v>1</v>
      </c>
      <c r="AC9116" s="7"/>
      <c r="AD9116" t="s">
        <v>5620</v>
      </c>
      <c r="AE9116">
        <f t="shared" si="572"/>
        <v>0</v>
      </c>
      <c r="AG9116" s="2"/>
      <c r="AI9116" s="7"/>
    </row>
    <row r="9117" spans="1:35" ht="11" customHeight="1" outlineLevel="1" x14ac:dyDescent="0.25">
      <c r="A9117" t="s">
        <v>1806</v>
      </c>
      <c r="C9117" s="2" t="s">
        <v>11983</v>
      </c>
      <c r="D9117" s="2">
        <v>3910</v>
      </c>
      <c r="E9117" s="7">
        <v>2010</v>
      </c>
      <c r="F9117" s="5" t="s">
        <v>11222</v>
      </c>
      <c r="H9117" s="5" t="s">
        <v>5398</v>
      </c>
      <c r="I9117" s="6" t="s">
        <v>10326</v>
      </c>
      <c r="J9117" s="6" t="s">
        <v>11250</v>
      </c>
      <c r="K9117" s="17">
        <v>4</v>
      </c>
      <c r="L9117" s="17" t="s">
        <v>20076</v>
      </c>
      <c r="M9117" s="9"/>
      <c r="N9117" s="9"/>
      <c r="O9117" s="21"/>
      <c r="Q9117" s="29"/>
      <c r="U9117" s="17"/>
      <c r="V9117" s="2"/>
      <c r="Y9117" t="str">
        <f t="shared" ref="Y9117:Y9180" si="573">IF(COUNTIF(F9117,"*fdc*"),1,"")</f>
        <v/>
      </c>
      <c r="AA9117" t="str">
        <f t="shared" ref="AA9117:AA9180" si="574">IF(COUNTIF(F9117,"*s/s*"),1,"")</f>
        <v/>
      </c>
      <c r="AC9117" s="7"/>
      <c r="AD9117" t="s">
        <v>10326</v>
      </c>
      <c r="AE9117">
        <f t="shared" si="572"/>
        <v>0</v>
      </c>
      <c r="AG9117" s="2"/>
      <c r="AI9117" s="7"/>
    </row>
    <row r="9118" spans="1:35" ht="11" customHeight="1" outlineLevel="1" x14ac:dyDescent="0.25">
      <c r="A9118" t="s">
        <v>1806</v>
      </c>
      <c r="C9118" s="2" t="s">
        <v>11983</v>
      </c>
      <c r="D9118" s="2">
        <v>3911</v>
      </c>
      <c r="E9118" s="7">
        <v>2010</v>
      </c>
      <c r="F9118" s="5" t="s">
        <v>11222</v>
      </c>
      <c r="H9118" s="5" t="s">
        <v>5398</v>
      </c>
      <c r="I9118" s="6" t="s">
        <v>12892</v>
      </c>
      <c r="J9118" s="6" t="s">
        <v>11250</v>
      </c>
      <c r="K9118" s="17">
        <v>4</v>
      </c>
      <c r="L9118" s="17" t="s">
        <v>20076</v>
      </c>
      <c r="M9118" s="9"/>
      <c r="N9118" s="9"/>
      <c r="O9118" s="21"/>
      <c r="Q9118" s="29"/>
      <c r="U9118" s="17"/>
      <c r="V9118" s="2"/>
      <c r="Y9118" t="str">
        <f t="shared" si="573"/>
        <v/>
      </c>
      <c r="AA9118" t="str">
        <f t="shared" si="574"/>
        <v/>
      </c>
      <c r="AC9118" s="7"/>
      <c r="AD9118" t="s">
        <v>12892</v>
      </c>
      <c r="AE9118">
        <f t="shared" si="572"/>
        <v>0</v>
      </c>
      <c r="AG9118" s="2"/>
      <c r="AI9118" s="7"/>
    </row>
    <row r="9119" spans="1:35" ht="11" customHeight="1" outlineLevel="1" x14ac:dyDescent="0.25">
      <c r="A9119" t="s">
        <v>1806</v>
      </c>
      <c r="C9119" s="2" t="s">
        <v>11983</v>
      </c>
      <c r="D9119" s="2" t="s">
        <v>18781</v>
      </c>
      <c r="E9119" s="7">
        <v>2010</v>
      </c>
      <c r="F9119" s="5" t="s">
        <v>11251</v>
      </c>
      <c r="H9119" s="5" t="s">
        <v>5398</v>
      </c>
      <c r="I9119" s="6" t="s">
        <v>10326</v>
      </c>
      <c r="J9119" s="6" t="s">
        <v>11250</v>
      </c>
      <c r="K9119" s="17">
        <v>4</v>
      </c>
      <c r="L9119" s="17" t="s">
        <v>7730</v>
      </c>
      <c r="M9119" s="9">
        <v>2.1</v>
      </c>
      <c r="N9119" s="9"/>
      <c r="O9119" s="21"/>
      <c r="Q9119" s="29"/>
      <c r="U9119" s="17"/>
      <c r="V9119" s="2"/>
      <c r="Y9119" t="str">
        <f t="shared" si="573"/>
        <v/>
      </c>
      <c r="AA9119">
        <f t="shared" si="574"/>
        <v>1</v>
      </c>
      <c r="AC9119" s="7"/>
      <c r="AD9119" t="s">
        <v>10326</v>
      </c>
      <c r="AE9119">
        <f t="shared" si="572"/>
        <v>0</v>
      </c>
      <c r="AG9119" s="2"/>
      <c r="AI9119" s="7"/>
    </row>
    <row r="9120" spans="1:35" ht="11" customHeight="1" outlineLevel="1" x14ac:dyDescent="0.25">
      <c r="A9120" t="s">
        <v>1806</v>
      </c>
      <c r="C9120" s="2" t="s">
        <v>11983</v>
      </c>
      <c r="D9120" s="2" t="s">
        <v>18782</v>
      </c>
      <c r="E9120" s="7">
        <v>2010</v>
      </c>
      <c r="F9120" s="5" t="s">
        <v>11236</v>
      </c>
      <c r="H9120" s="5" t="s">
        <v>5398</v>
      </c>
      <c r="I9120" s="6" t="s">
        <v>10326</v>
      </c>
      <c r="J9120" s="6" t="s">
        <v>11250</v>
      </c>
      <c r="K9120" s="17">
        <v>4</v>
      </c>
      <c r="L9120" s="17" t="s">
        <v>7730</v>
      </c>
      <c r="M9120" s="9">
        <v>2.1</v>
      </c>
      <c r="N9120" s="9"/>
      <c r="O9120" s="21"/>
      <c r="Q9120" s="29"/>
      <c r="U9120" s="17"/>
      <c r="V9120" s="2"/>
      <c r="Y9120" t="str">
        <f t="shared" si="573"/>
        <v/>
      </c>
      <c r="AA9120">
        <f t="shared" si="574"/>
        <v>1</v>
      </c>
      <c r="AC9120" s="7"/>
      <c r="AD9120" t="s">
        <v>10326</v>
      </c>
      <c r="AE9120">
        <f t="shared" si="572"/>
        <v>0</v>
      </c>
      <c r="AG9120" s="2"/>
      <c r="AI9120" s="7"/>
    </row>
    <row r="9121" spans="1:35" ht="11" customHeight="1" outlineLevel="1" x14ac:dyDescent="0.25">
      <c r="A9121" t="s">
        <v>1806</v>
      </c>
      <c r="C9121" s="2" t="s">
        <v>11983</v>
      </c>
      <c r="D9121" s="2">
        <v>3950</v>
      </c>
      <c r="E9121" s="7">
        <v>2010</v>
      </c>
      <c r="F9121" s="5" t="s">
        <v>11213</v>
      </c>
      <c r="H9121" s="5" t="s">
        <v>5398</v>
      </c>
      <c r="I9121" s="6" t="s">
        <v>12892</v>
      </c>
      <c r="J9121" s="6" t="s">
        <v>11250</v>
      </c>
      <c r="K9121" s="17">
        <v>4</v>
      </c>
      <c r="L9121" s="17" t="s">
        <v>7732</v>
      </c>
      <c r="M9121" s="9"/>
      <c r="N9121" s="9"/>
      <c r="O9121" s="21"/>
      <c r="Q9121" s="29"/>
      <c r="U9121" s="17"/>
      <c r="V9121" s="2"/>
      <c r="Y9121" t="str">
        <f t="shared" si="573"/>
        <v/>
      </c>
      <c r="AA9121" t="str">
        <f t="shared" si="574"/>
        <v/>
      </c>
      <c r="AC9121" s="7"/>
      <c r="AD9121" t="s">
        <v>12892</v>
      </c>
      <c r="AE9121">
        <f t="shared" si="572"/>
        <v>0</v>
      </c>
      <c r="AG9121" s="2"/>
      <c r="AI9121" s="7"/>
    </row>
    <row r="9122" spans="1:35" ht="11" customHeight="1" outlineLevel="1" x14ac:dyDescent="0.25">
      <c r="A9122" t="s">
        <v>1806</v>
      </c>
      <c r="C9122" s="2" t="s">
        <v>11983</v>
      </c>
      <c r="D9122" s="2">
        <v>3951</v>
      </c>
      <c r="E9122" s="7">
        <v>2010</v>
      </c>
      <c r="F9122" s="5" t="s">
        <v>11213</v>
      </c>
      <c r="H9122" s="5" t="s">
        <v>5398</v>
      </c>
      <c r="I9122" s="6" t="s">
        <v>10326</v>
      </c>
      <c r="J9122" s="6" t="s">
        <v>11250</v>
      </c>
      <c r="K9122" s="17">
        <v>4</v>
      </c>
      <c r="L9122" s="17" t="s">
        <v>7732</v>
      </c>
      <c r="M9122" s="9"/>
      <c r="N9122" s="9"/>
      <c r="O9122" s="21"/>
      <c r="Q9122" s="29"/>
      <c r="U9122" s="17"/>
      <c r="V9122" s="2"/>
      <c r="Y9122" t="str">
        <f t="shared" si="573"/>
        <v/>
      </c>
      <c r="AA9122" t="str">
        <f t="shared" si="574"/>
        <v/>
      </c>
      <c r="AC9122" s="7"/>
      <c r="AD9122" t="s">
        <v>10326</v>
      </c>
      <c r="AE9122">
        <f t="shared" si="572"/>
        <v>0</v>
      </c>
      <c r="AG9122" s="2"/>
      <c r="AI9122" s="7"/>
    </row>
    <row r="9123" spans="1:35" ht="11" customHeight="1" outlineLevel="1" x14ac:dyDescent="0.25">
      <c r="A9123" t="s">
        <v>1806</v>
      </c>
      <c r="C9123" s="2" t="s">
        <v>11983</v>
      </c>
      <c r="D9123" s="2">
        <v>3953</v>
      </c>
      <c r="E9123" s="7">
        <v>2010</v>
      </c>
      <c r="F9123" s="5" t="s">
        <v>11213</v>
      </c>
      <c r="H9123" s="5" t="s">
        <v>5398</v>
      </c>
      <c r="I9123" s="6" t="s">
        <v>10326</v>
      </c>
      <c r="J9123" s="6" t="s">
        <v>11250</v>
      </c>
      <c r="K9123" s="17">
        <v>4</v>
      </c>
      <c r="L9123" s="17" t="s">
        <v>7732</v>
      </c>
      <c r="M9123" s="9"/>
      <c r="N9123" s="9"/>
      <c r="O9123" s="21"/>
      <c r="Q9123" s="29"/>
      <c r="U9123" s="17"/>
      <c r="V9123" s="2"/>
      <c r="Y9123" t="str">
        <f t="shared" si="573"/>
        <v/>
      </c>
      <c r="AA9123" t="str">
        <f t="shared" si="574"/>
        <v/>
      </c>
      <c r="AC9123" s="7"/>
      <c r="AD9123" t="s">
        <v>10326</v>
      </c>
      <c r="AE9123">
        <f t="shared" si="572"/>
        <v>0</v>
      </c>
      <c r="AG9123" s="2"/>
      <c r="AI9123" s="7"/>
    </row>
    <row r="9124" spans="1:35" ht="11" customHeight="1" outlineLevel="1" x14ac:dyDescent="0.25">
      <c r="A9124" t="s">
        <v>1806</v>
      </c>
      <c r="C9124" s="2" t="s">
        <v>11983</v>
      </c>
      <c r="D9124" s="2" t="s">
        <v>11252</v>
      </c>
      <c r="E9124" s="7">
        <v>2010</v>
      </c>
      <c r="F9124" s="5" t="s">
        <v>11240</v>
      </c>
      <c r="H9124" s="5" t="s">
        <v>5398</v>
      </c>
      <c r="I9124" s="6" t="s">
        <v>10326</v>
      </c>
      <c r="J9124" s="6" t="s">
        <v>11250</v>
      </c>
      <c r="K9124" s="17">
        <v>4</v>
      </c>
      <c r="L9124" s="17" t="s">
        <v>7732</v>
      </c>
      <c r="M9124" s="9"/>
      <c r="N9124" s="9"/>
      <c r="O9124" s="21"/>
      <c r="Q9124" s="29"/>
      <c r="U9124" s="17"/>
      <c r="V9124" s="2"/>
      <c r="Y9124" t="str">
        <f t="shared" si="573"/>
        <v/>
      </c>
      <c r="AA9124">
        <f t="shared" si="574"/>
        <v>1</v>
      </c>
      <c r="AC9124" s="7"/>
      <c r="AD9124" t="s">
        <v>10326</v>
      </c>
      <c r="AE9124">
        <f t="shared" si="572"/>
        <v>0</v>
      </c>
      <c r="AG9124" s="2"/>
      <c r="AI9124" s="7"/>
    </row>
    <row r="9125" spans="1:35" ht="11" customHeight="1" outlineLevel="1" x14ac:dyDescent="0.25">
      <c r="A9125" t="s">
        <v>1806</v>
      </c>
      <c r="C9125" s="2" t="s">
        <v>11983</v>
      </c>
      <c r="D9125" s="2" t="s">
        <v>18783</v>
      </c>
      <c r="E9125" s="7">
        <v>2010</v>
      </c>
      <c r="F9125" s="5" t="s">
        <v>11236</v>
      </c>
      <c r="H9125" s="5" t="s">
        <v>5398</v>
      </c>
      <c r="I9125" s="6" t="s">
        <v>12892</v>
      </c>
      <c r="J9125" s="6" t="s">
        <v>11250</v>
      </c>
      <c r="K9125" s="17">
        <v>4</v>
      </c>
      <c r="L9125" s="17" t="s">
        <v>7732</v>
      </c>
      <c r="M9125" s="9"/>
      <c r="N9125" s="9"/>
      <c r="O9125" s="21"/>
      <c r="Q9125" s="29"/>
      <c r="U9125" s="17"/>
      <c r="V9125" s="2"/>
      <c r="Y9125" t="str">
        <f t="shared" si="573"/>
        <v/>
      </c>
      <c r="AA9125">
        <f t="shared" si="574"/>
        <v>1</v>
      </c>
      <c r="AC9125" s="7"/>
      <c r="AD9125" t="s">
        <v>12892</v>
      </c>
      <c r="AE9125">
        <f t="shared" si="572"/>
        <v>0</v>
      </c>
      <c r="AG9125" s="2"/>
      <c r="AI9125" s="7"/>
    </row>
    <row r="9126" spans="1:35" ht="11" customHeight="1" outlineLevel="1" x14ac:dyDescent="0.25">
      <c r="A9126" t="s">
        <v>1806</v>
      </c>
      <c r="C9126" s="2" t="s">
        <v>11983</v>
      </c>
      <c r="D9126" s="2">
        <v>3961</v>
      </c>
      <c r="E9126" s="7">
        <v>2010</v>
      </c>
      <c r="F9126" s="5" t="s">
        <v>11213</v>
      </c>
      <c r="H9126" s="5" t="s">
        <v>5398</v>
      </c>
      <c r="I9126" s="6" t="s">
        <v>8107</v>
      </c>
      <c r="J9126" s="6" t="s">
        <v>11253</v>
      </c>
      <c r="K9126" s="17">
        <v>4</v>
      </c>
      <c r="L9126" s="17" t="s">
        <v>7732</v>
      </c>
      <c r="M9126" s="9"/>
      <c r="N9126" s="9"/>
      <c r="O9126" s="21"/>
      <c r="Q9126" s="29"/>
      <c r="U9126" s="17"/>
      <c r="V9126" s="2"/>
      <c r="Y9126" t="str">
        <f t="shared" si="573"/>
        <v/>
      </c>
      <c r="AA9126" t="str">
        <f t="shared" si="574"/>
        <v/>
      </c>
      <c r="AC9126" s="7"/>
      <c r="AD9126" t="s">
        <v>8107</v>
      </c>
      <c r="AE9126">
        <f t="shared" si="572"/>
        <v>0</v>
      </c>
      <c r="AG9126" s="2"/>
      <c r="AI9126" s="7"/>
    </row>
    <row r="9127" spans="1:35" ht="11" customHeight="1" outlineLevel="1" x14ac:dyDescent="0.25">
      <c r="A9127" t="s">
        <v>1806</v>
      </c>
      <c r="C9127" s="2" t="s">
        <v>11983</v>
      </c>
      <c r="D9127" s="2" t="s">
        <v>11254</v>
      </c>
      <c r="E9127" s="7">
        <v>2010</v>
      </c>
      <c r="F9127" s="5" t="s">
        <v>11240</v>
      </c>
      <c r="H9127" s="5" t="s">
        <v>5398</v>
      </c>
      <c r="I9127" s="6" t="s">
        <v>8107</v>
      </c>
      <c r="J9127" s="6" t="s">
        <v>11253</v>
      </c>
      <c r="K9127" s="17">
        <v>4</v>
      </c>
      <c r="L9127" s="17" t="s">
        <v>7732</v>
      </c>
      <c r="M9127" s="9"/>
      <c r="N9127" s="9"/>
      <c r="O9127" s="21"/>
      <c r="Q9127" s="29"/>
      <c r="U9127" s="17"/>
      <c r="V9127" s="2"/>
      <c r="Y9127" t="str">
        <f t="shared" si="573"/>
        <v/>
      </c>
      <c r="AA9127">
        <f t="shared" si="574"/>
        <v>1</v>
      </c>
      <c r="AC9127" s="7"/>
      <c r="AD9127" t="s">
        <v>8107</v>
      </c>
      <c r="AE9127">
        <f t="shared" si="572"/>
        <v>0</v>
      </c>
      <c r="AG9127" s="2"/>
      <c r="AI9127" s="7"/>
    </row>
    <row r="9128" spans="1:35" ht="11" customHeight="1" outlineLevel="1" x14ac:dyDescent="0.25">
      <c r="A9128" t="s">
        <v>1806</v>
      </c>
      <c r="C9128" s="2" t="s">
        <v>11983</v>
      </c>
      <c r="D9128" s="2">
        <v>3983</v>
      </c>
      <c r="E9128" s="7">
        <v>2010</v>
      </c>
      <c r="F9128" s="5" t="s">
        <v>11248</v>
      </c>
      <c r="H9128" s="5" t="s">
        <v>5398</v>
      </c>
      <c r="I9128" s="6" t="s">
        <v>10016</v>
      </c>
      <c r="J9128" s="6" t="s">
        <v>11255</v>
      </c>
      <c r="K9128" s="17">
        <v>1</v>
      </c>
      <c r="L9128" s="17" t="s">
        <v>20076</v>
      </c>
      <c r="M9128" s="9"/>
      <c r="N9128" s="9"/>
      <c r="O9128" s="21"/>
      <c r="Q9128" s="29"/>
      <c r="U9128" s="17"/>
      <c r="V9128" s="2"/>
      <c r="Y9128" t="str">
        <f t="shared" si="573"/>
        <v/>
      </c>
      <c r="AA9128" t="str">
        <f t="shared" si="574"/>
        <v/>
      </c>
      <c r="AC9128" s="7"/>
      <c r="AD9128" t="s">
        <v>10016</v>
      </c>
      <c r="AE9128">
        <f t="shared" si="572"/>
        <v>0</v>
      </c>
      <c r="AG9128" s="2"/>
      <c r="AI9128" s="7"/>
    </row>
    <row r="9129" spans="1:35" ht="11" customHeight="1" outlineLevel="1" x14ac:dyDescent="0.25">
      <c r="A9129" t="s">
        <v>1806</v>
      </c>
      <c r="C9129" s="2" t="s">
        <v>11983</v>
      </c>
      <c r="D9129" s="2" t="s">
        <v>11256</v>
      </c>
      <c r="E9129" s="7">
        <v>2010</v>
      </c>
      <c r="F9129" s="5" t="s">
        <v>11236</v>
      </c>
      <c r="H9129" s="5" t="s">
        <v>5398</v>
      </c>
      <c r="I9129" s="6" t="s">
        <v>10016</v>
      </c>
      <c r="J9129" s="6" t="s">
        <v>11255</v>
      </c>
      <c r="K9129" s="17">
        <v>4</v>
      </c>
      <c r="L9129" s="17" t="s">
        <v>7730</v>
      </c>
      <c r="M9129" s="9">
        <v>2.1</v>
      </c>
      <c r="N9129" s="9"/>
      <c r="O9129" s="21"/>
      <c r="Q9129" s="29"/>
      <c r="U9129" s="17"/>
      <c r="V9129" s="2"/>
      <c r="Y9129" t="str">
        <f t="shared" si="573"/>
        <v/>
      </c>
      <c r="AA9129">
        <f t="shared" si="574"/>
        <v>1</v>
      </c>
      <c r="AC9129" s="7"/>
      <c r="AD9129" t="s">
        <v>10016</v>
      </c>
      <c r="AE9129">
        <f t="shared" si="572"/>
        <v>0</v>
      </c>
      <c r="AG9129" s="2"/>
      <c r="AI9129" s="7"/>
    </row>
    <row r="9130" spans="1:35" ht="11" customHeight="1" outlineLevel="1" x14ac:dyDescent="0.25">
      <c r="A9130" t="s">
        <v>1806</v>
      </c>
      <c r="C9130" s="2" t="s">
        <v>11983</v>
      </c>
      <c r="D9130" s="2">
        <v>4222</v>
      </c>
      <c r="E9130" s="7">
        <v>2010</v>
      </c>
      <c r="F9130" s="8" t="s">
        <v>21728</v>
      </c>
      <c r="G9130">
        <v>1</v>
      </c>
      <c r="H9130" s="5" t="s">
        <v>5398</v>
      </c>
      <c r="I9130" s="6" t="s">
        <v>4361</v>
      </c>
      <c r="J9130" s="6" t="s">
        <v>11257</v>
      </c>
      <c r="K9130" s="17">
        <v>1</v>
      </c>
      <c r="L9130" s="17" t="s">
        <v>7732</v>
      </c>
      <c r="M9130" s="9"/>
      <c r="N9130" s="9"/>
      <c r="O9130" s="21"/>
      <c r="Q9130" s="29"/>
      <c r="U9130" s="17"/>
      <c r="V9130" s="2"/>
      <c r="Y9130" t="str">
        <f t="shared" si="573"/>
        <v/>
      </c>
      <c r="AA9130" t="str">
        <f t="shared" si="574"/>
        <v/>
      </c>
      <c r="AC9130" s="7"/>
      <c r="AD9130" t="s">
        <v>4361</v>
      </c>
      <c r="AE9130">
        <f t="shared" si="572"/>
        <v>1</v>
      </c>
      <c r="AG9130" s="2"/>
      <c r="AI9130" s="7"/>
    </row>
    <row r="9131" spans="1:35" ht="11" customHeight="1" outlineLevel="1" x14ac:dyDescent="0.25">
      <c r="A9131" t="s">
        <v>1806</v>
      </c>
      <c r="C9131" s="2" t="s">
        <v>11983</v>
      </c>
      <c r="D9131" s="2">
        <v>4225</v>
      </c>
      <c r="E9131" s="7">
        <v>2010</v>
      </c>
      <c r="F9131" s="8" t="s">
        <v>21729</v>
      </c>
      <c r="G9131">
        <v>1</v>
      </c>
      <c r="H9131" s="5" t="s">
        <v>5398</v>
      </c>
      <c r="I9131" s="6" t="s">
        <v>4361</v>
      </c>
      <c r="J9131" s="6" t="s">
        <v>11257</v>
      </c>
      <c r="K9131" s="17">
        <v>1</v>
      </c>
      <c r="L9131" s="17" t="s">
        <v>7732</v>
      </c>
      <c r="M9131" s="9"/>
      <c r="N9131" s="9"/>
      <c r="O9131" s="21"/>
      <c r="Q9131" s="29"/>
      <c r="U9131" s="17"/>
      <c r="V9131" s="2"/>
      <c r="Y9131" t="str">
        <f t="shared" si="573"/>
        <v/>
      </c>
      <c r="AA9131" t="str">
        <f t="shared" si="574"/>
        <v/>
      </c>
      <c r="AC9131" s="7"/>
      <c r="AD9131" t="s">
        <v>4361</v>
      </c>
      <c r="AE9131">
        <f t="shared" si="572"/>
        <v>1</v>
      </c>
      <c r="AG9131" s="2"/>
      <c r="AI9131" s="7"/>
    </row>
    <row r="9132" spans="1:35" ht="11" customHeight="1" outlineLevel="1" x14ac:dyDescent="0.25">
      <c r="A9132" t="s">
        <v>1806</v>
      </c>
      <c r="C9132" s="2" t="s">
        <v>11983</v>
      </c>
      <c r="D9132" s="2" t="s">
        <v>11258</v>
      </c>
      <c r="E9132" s="7">
        <v>2010</v>
      </c>
      <c r="F9132" s="8" t="s">
        <v>21730</v>
      </c>
      <c r="G9132">
        <v>1</v>
      </c>
      <c r="H9132" s="5" t="s">
        <v>5398</v>
      </c>
      <c r="I9132" s="6" t="s">
        <v>4361</v>
      </c>
      <c r="J9132" s="6" t="s">
        <v>11257</v>
      </c>
      <c r="K9132" s="17">
        <v>1</v>
      </c>
      <c r="L9132" s="17" t="s">
        <v>7732</v>
      </c>
      <c r="M9132" s="9"/>
      <c r="N9132" s="9"/>
      <c r="O9132" s="21"/>
      <c r="Q9132" s="29"/>
      <c r="U9132" s="17"/>
      <c r="V9132" s="2"/>
      <c r="Y9132" t="str">
        <f t="shared" si="573"/>
        <v/>
      </c>
      <c r="AA9132">
        <f t="shared" si="574"/>
        <v>1</v>
      </c>
      <c r="AC9132" s="7"/>
      <c r="AD9132" t="s">
        <v>4361</v>
      </c>
      <c r="AE9132">
        <f t="shared" si="572"/>
        <v>1</v>
      </c>
      <c r="AG9132" s="2"/>
      <c r="AI9132" s="7"/>
    </row>
    <row r="9133" spans="1:35" ht="11" customHeight="1" outlineLevel="1" x14ac:dyDescent="0.25">
      <c r="A9133" t="s">
        <v>1806</v>
      </c>
      <c r="C9133" s="2" t="s">
        <v>11983</v>
      </c>
      <c r="D9133" s="2">
        <v>4226</v>
      </c>
      <c r="E9133" s="7">
        <v>2010</v>
      </c>
      <c r="F9133" s="5" t="s">
        <v>11236</v>
      </c>
      <c r="H9133" s="5" t="s">
        <v>5398</v>
      </c>
      <c r="I9133" s="6" t="s">
        <v>4361</v>
      </c>
      <c r="J9133" s="6" t="s">
        <v>11257</v>
      </c>
      <c r="K9133" s="17">
        <v>1</v>
      </c>
      <c r="L9133" s="17" t="s">
        <v>7730</v>
      </c>
      <c r="M9133" s="9">
        <v>7.5</v>
      </c>
      <c r="N9133" s="9"/>
      <c r="O9133" s="21"/>
      <c r="Q9133" s="29"/>
      <c r="U9133" s="17"/>
      <c r="V9133" s="2"/>
      <c r="Y9133" t="str">
        <f t="shared" si="573"/>
        <v/>
      </c>
      <c r="AA9133">
        <f t="shared" si="574"/>
        <v>1</v>
      </c>
      <c r="AC9133" s="7"/>
      <c r="AD9133" t="s">
        <v>4361</v>
      </c>
      <c r="AE9133">
        <f t="shared" si="572"/>
        <v>1</v>
      </c>
      <c r="AG9133" s="2"/>
      <c r="AI9133" s="7"/>
    </row>
    <row r="9134" spans="1:35" ht="11" customHeight="1" outlineLevel="1" x14ac:dyDescent="0.25">
      <c r="A9134" t="s">
        <v>1806</v>
      </c>
      <c r="C9134" s="2" t="s">
        <v>11983</v>
      </c>
      <c r="D9134" s="2">
        <v>5227</v>
      </c>
      <c r="E9134" s="7">
        <v>2011</v>
      </c>
      <c r="F9134" s="8" t="s">
        <v>21728</v>
      </c>
      <c r="H9134" s="5" t="s">
        <v>5398</v>
      </c>
      <c r="I9134" s="6" t="s">
        <v>5399</v>
      </c>
      <c r="J9134" s="6" t="s">
        <v>10017</v>
      </c>
      <c r="K9134" s="17">
        <v>3</v>
      </c>
      <c r="L9134" s="17" t="s">
        <v>20076</v>
      </c>
      <c r="M9134" s="9"/>
      <c r="N9134" s="9"/>
      <c r="O9134" s="21"/>
      <c r="Q9134" s="29"/>
      <c r="U9134" s="17"/>
      <c r="V9134" s="2"/>
      <c r="Y9134" t="str">
        <f t="shared" si="573"/>
        <v/>
      </c>
      <c r="AA9134" t="str">
        <f t="shared" si="574"/>
        <v/>
      </c>
      <c r="AC9134" s="7"/>
      <c r="AD9134" t="s">
        <v>5399</v>
      </c>
      <c r="AE9134">
        <f t="shared" si="572"/>
        <v>1</v>
      </c>
      <c r="AG9134" s="2"/>
      <c r="AI9134" s="7"/>
    </row>
    <row r="9135" spans="1:35" ht="11" customHeight="1" outlineLevel="1" x14ac:dyDescent="0.25">
      <c r="A9135" t="s">
        <v>1806</v>
      </c>
      <c r="C9135" s="2" t="s">
        <v>11983</v>
      </c>
      <c r="D9135" s="2" t="s">
        <v>20546</v>
      </c>
      <c r="E9135" s="7">
        <v>2011</v>
      </c>
      <c r="F9135" s="8" t="s">
        <v>21731</v>
      </c>
      <c r="H9135" s="5" t="s">
        <v>5398</v>
      </c>
      <c r="I9135" s="6" t="s">
        <v>5399</v>
      </c>
      <c r="J9135" s="6" t="s">
        <v>10017</v>
      </c>
      <c r="K9135" s="17">
        <v>3</v>
      </c>
      <c r="L9135" s="17" t="s">
        <v>7730</v>
      </c>
      <c r="M9135" s="9">
        <v>3</v>
      </c>
      <c r="N9135" s="9"/>
      <c r="O9135" s="21"/>
      <c r="Q9135" s="29"/>
      <c r="U9135" s="17"/>
      <c r="V9135" s="2"/>
      <c r="Y9135" t="str">
        <f t="shared" si="573"/>
        <v/>
      </c>
      <c r="AA9135">
        <f t="shared" si="574"/>
        <v>1</v>
      </c>
      <c r="AC9135" s="7"/>
      <c r="AD9135" t="s">
        <v>5399</v>
      </c>
      <c r="AE9135">
        <f t="shared" si="572"/>
        <v>1</v>
      </c>
      <c r="AG9135" s="2"/>
      <c r="AI9135" s="7"/>
    </row>
    <row r="9136" spans="1:35" ht="11" customHeight="1" outlineLevel="1" x14ac:dyDescent="0.25">
      <c r="A9136" t="s">
        <v>1806</v>
      </c>
      <c r="C9136" s="2" t="s">
        <v>11983</v>
      </c>
      <c r="D9136" s="2">
        <v>5231</v>
      </c>
      <c r="E9136" s="7">
        <v>2011</v>
      </c>
      <c r="F9136" s="5" t="s">
        <v>11248</v>
      </c>
      <c r="H9136" s="5" t="s">
        <v>5398</v>
      </c>
      <c r="I9136" s="6" t="s">
        <v>5399</v>
      </c>
      <c r="J9136" s="6" t="s">
        <v>10017</v>
      </c>
      <c r="K9136" s="17">
        <v>3</v>
      </c>
      <c r="L9136" s="17" t="s">
        <v>20076</v>
      </c>
      <c r="M9136" s="9"/>
      <c r="N9136" s="9"/>
      <c r="O9136" s="21"/>
      <c r="Q9136" s="29"/>
      <c r="U9136" s="17"/>
      <c r="V9136" s="2"/>
      <c r="Y9136" t="str">
        <f t="shared" si="573"/>
        <v/>
      </c>
      <c r="AA9136" t="str">
        <f t="shared" si="574"/>
        <v/>
      </c>
      <c r="AC9136" s="7"/>
      <c r="AD9136" t="s">
        <v>5399</v>
      </c>
      <c r="AE9136">
        <f t="shared" si="572"/>
        <v>1</v>
      </c>
      <c r="AG9136" s="2"/>
      <c r="AI9136" s="7"/>
    </row>
    <row r="9137" spans="1:35" ht="11" customHeight="1" outlineLevel="1" x14ac:dyDescent="0.25">
      <c r="A9137" t="s">
        <v>1806</v>
      </c>
      <c r="C9137" s="2" t="s">
        <v>11983</v>
      </c>
      <c r="D9137" s="2" t="s">
        <v>11259</v>
      </c>
      <c r="E9137" s="7">
        <v>2011</v>
      </c>
      <c r="F9137" s="5" t="s">
        <v>11236</v>
      </c>
      <c r="H9137" s="5" t="s">
        <v>5398</v>
      </c>
      <c r="I9137" s="6" t="s">
        <v>5399</v>
      </c>
      <c r="J9137" s="6" t="s">
        <v>10017</v>
      </c>
      <c r="K9137" s="17">
        <v>3</v>
      </c>
      <c r="L9137" s="17" t="s">
        <v>7730</v>
      </c>
      <c r="M9137" s="9">
        <v>3</v>
      </c>
      <c r="N9137" s="9"/>
      <c r="O9137" s="21"/>
      <c r="Q9137" s="29"/>
      <c r="U9137" s="17"/>
      <c r="V9137" s="2"/>
      <c r="Y9137" t="str">
        <f t="shared" si="573"/>
        <v/>
      </c>
      <c r="AA9137">
        <f t="shared" si="574"/>
        <v>1</v>
      </c>
      <c r="AC9137" s="7"/>
      <c r="AD9137" t="s">
        <v>5399</v>
      </c>
      <c r="AE9137">
        <f t="shared" si="572"/>
        <v>1</v>
      </c>
      <c r="AG9137" s="2"/>
      <c r="AI9137" s="7"/>
    </row>
    <row r="9138" spans="1:35" ht="11" customHeight="1" outlineLevel="1" x14ac:dyDescent="0.25">
      <c r="A9138" t="s">
        <v>1806</v>
      </c>
      <c r="C9138" s="2" t="s">
        <v>11983</v>
      </c>
      <c r="D9138" s="2">
        <v>5965</v>
      </c>
      <c r="E9138" s="7">
        <v>2012</v>
      </c>
      <c r="F9138" s="8" t="s">
        <v>21728</v>
      </c>
      <c r="H9138" s="5" t="s">
        <v>5398</v>
      </c>
      <c r="I9138" s="6" t="s">
        <v>11263</v>
      </c>
      <c r="J9138" s="6" t="s">
        <v>11260</v>
      </c>
      <c r="K9138" s="17">
        <v>1</v>
      </c>
      <c r="L9138" s="17" t="s">
        <v>20076</v>
      </c>
      <c r="M9138" s="9"/>
      <c r="N9138" s="9"/>
      <c r="O9138" s="21"/>
      <c r="Q9138" s="29"/>
      <c r="T9138">
        <v>1</v>
      </c>
      <c r="U9138" s="17"/>
      <c r="V9138" s="2"/>
      <c r="Y9138" t="str">
        <f t="shared" si="573"/>
        <v/>
      </c>
      <c r="AA9138" t="str">
        <f t="shared" si="574"/>
        <v/>
      </c>
      <c r="AC9138" s="7"/>
      <c r="AD9138" t="s">
        <v>11263</v>
      </c>
      <c r="AE9138">
        <f t="shared" si="572"/>
        <v>0</v>
      </c>
      <c r="AG9138" s="2"/>
      <c r="AI9138" s="7"/>
    </row>
    <row r="9139" spans="1:35" ht="11" customHeight="1" outlineLevel="1" x14ac:dyDescent="0.25">
      <c r="A9139" t="s">
        <v>1806</v>
      </c>
      <c r="C9139" s="2" t="s">
        <v>11983</v>
      </c>
      <c r="D9139" s="2">
        <v>5966</v>
      </c>
      <c r="E9139" s="7">
        <v>2012</v>
      </c>
      <c r="F9139" s="8" t="s">
        <v>21728</v>
      </c>
      <c r="H9139" s="5" t="s">
        <v>5398</v>
      </c>
      <c r="I9139" s="6" t="s">
        <v>11263</v>
      </c>
      <c r="J9139" s="6" t="s">
        <v>11260</v>
      </c>
      <c r="K9139" s="17">
        <v>1</v>
      </c>
      <c r="L9139" s="17" t="s">
        <v>20076</v>
      </c>
      <c r="M9139" s="9"/>
      <c r="N9139" s="9"/>
      <c r="O9139" s="21"/>
      <c r="Q9139" s="29"/>
      <c r="U9139" s="17"/>
      <c r="V9139" s="2"/>
      <c r="Y9139" t="str">
        <f t="shared" si="573"/>
        <v/>
      </c>
      <c r="AA9139" t="str">
        <f t="shared" si="574"/>
        <v/>
      </c>
      <c r="AC9139" s="7"/>
      <c r="AD9139" t="s">
        <v>11263</v>
      </c>
      <c r="AE9139">
        <f t="shared" si="572"/>
        <v>0</v>
      </c>
      <c r="AG9139" s="2"/>
      <c r="AI9139" s="7"/>
    </row>
    <row r="9140" spans="1:35" ht="11" customHeight="1" outlineLevel="1" x14ac:dyDescent="0.25">
      <c r="A9140" t="s">
        <v>1806</v>
      </c>
      <c r="C9140" s="2" t="s">
        <v>11983</v>
      </c>
      <c r="D9140" s="2">
        <v>5967</v>
      </c>
      <c r="E9140" s="7">
        <v>2012</v>
      </c>
      <c r="F9140" s="8" t="s">
        <v>21728</v>
      </c>
      <c r="H9140" s="5" t="s">
        <v>5398</v>
      </c>
      <c r="I9140" s="6" t="s">
        <v>11263</v>
      </c>
      <c r="J9140" s="6" t="s">
        <v>11260</v>
      </c>
      <c r="K9140" s="17">
        <v>1</v>
      </c>
      <c r="L9140" s="17" t="s">
        <v>20076</v>
      </c>
      <c r="M9140" s="9"/>
      <c r="N9140" s="9"/>
      <c r="O9140" s="21"/>
      <c r="Q9140" s="29"/>
      <c r="T9140">
        <v>1</v>
      </c>
      <c r="U9140" s="17"/>
      <c r="V9140" s="2"/>
      <c r="Y9140" t="str">
        <f t="shared" si="573"/>
        <v/>
      </c>
      <c r="AA9140" t="str">
        <f t="shared" si="574"/>
        <v/>
      </c>
      <c r="AC9140" s="7"/>
      <c r="AD9140" t="s">
        <v>11263</v>
      </c>
      <c r="AE9140">
        <f t="shared" si="572"/>
        <v>0</v>
      </c>
      <c r="AG9140" s="2"/>
      <c r="AI9140" s="7"/>
    </row>
    <row r="9141" spans="1:35" ht="11" customHeight="1" outlineLevel="1" x14ac:dyDescent="0.25">
      <c r="A9141" t="s">
        <v>1806</v>
      </c>
      <c r="C9141" s="2" t="s">
        <v>11983</v>
      </c>
      <c r="D9141" s="2">
        <v>5968</v>
      </c>
      <c r="E9141" s="7">
        <v>2012</v>
      </c>
      <c r="F9141" s="8" t="s">
        <v>21728</v>
      </c>
      <c r="H9141" s="5" t="s">
        <v>5398</v>
      </c>
      <c r="I9141" s="6" t="s">
        <v>11263</v>
      </c>
      <c r="J9141" s="6" t="s">
        <v>11260</v>
      </c>
      <c r="K9141" s="17">
        <v>1</v>
      </c>
      <c r="L9141" s="17" t="s">
        <v>20076</v>
      </c>
      <c r="M9141" s="9"/>
      <c r="N9141" s="9"/>
      <c r="O9141" s="21"/>
      <c r="Q9141" s="29"/>
      <c r="S9141">
        <v>1</v>
      </c>
      <c r="T9141">
        <v>1</v>
      </c>
      <c r="U9141" s="17"/>
      <c r="V9141" s="2"/>
      <c r="Y9141" t="str">
        <f t="shared" si="573"/>
        <v/>
      </c>
      <c r="AA9141" t="str">
        <f t="shared" si="574"/>
        <v/>
      </c>
      <c r="AC9141" s="7"/>
      <c r="AD9141" t="s">
        <v>11263</v>
      </c>
      <c r="AE9141">
        <f t="shared" si="572"/>
        <v>0</v>
      </c>
      <c r="AG9141" s="2"/>
      <c r="AI9141" s="7"/>
    </row>
    <row r="9142" spans="1:35" ht="11" customHeight="1" outlineLevel="1" x14ac:dyDescent="0.25">
      <c r="A9142" t="s">
        <v>1806</v>
      </c>
      <c r="C9142" s="2" t="s">
        <v>11983</v>
      </c>
      <c r="D9142" s="2">
        <v>5969</v>
      </c>
      <c r="E9142" s="7">
        <v>2012</v>
      </c>
      <c r="F9142" s="8" t="s">
        <v>21728</v>
      </c>
      <c r="H9142" s="5" t="s">
        <v>5398</v>
      </c>
      <c r="I9142" s="6" t="s">
        <v>11263</v>
      </c>
      <c r="J9142" s="6" t="s">
        <v>11260</v>
      </c>
      <c r="K9142" s="17">
        <v>1</v>
      </c>
      <c r="L9142" s="17" t="s">
        <v>20076</v>
      </c>
      <c r="M9142" s="9"/>
      <c r="N9142" s="9"/>
      <c r="O9142" s="21"/>
      <c r="Q9142" s="29"/>
      <c r="U9142" s="17"/>
      <c r="V9142" s="2"/>
      <c r="Y9142" t="str">
        <f t="shared" si="573"/>
        <v/>
      </c>
      <c r="AA9142" t="str">
        <f t="shared" si="574"/>
        <v/>
      </c>
      <c r="AC9142" s="7"/>
      <c r="AD9142" t="s">
        <v>11263</v>
      </c>
      <c r="AE9142">
        <f t="shared" si="572"/>
        <v>0</v>
      </c>
      <c r="AG9142" s="2"/>
      <c r="AI9142" s="7"/>
    </row>
    <row r="9143" spans="1:35" ht="11" customHeight="1" outlineLevel="1" x14ac:dyDescent="0.25">
      <c r="A9143" t="s">
        <v>1806</v>
      </c>
      <c r="C9143" s="2" t="s">
        <v>11983</v>
      </c>
      <c r="D9143" s="2">
        <v>5970</v>
      </c>
      <c r="E9143" s="7">
        <v>2012</v>
      </c>
      <c r="F9143" s="8" t="s">
        <v>21728</v>
      </c>
      <c r="H9143" s="5" t="s">
        <v>5398</v>
      </c>
      <c r="I9143" s="6" t="s">
        <v>11263</v>
      </c>
      <c r="J9143" s="6" t="s">
        <v>11260</v>
      </c>
      <c r="K9143" s="17">
        <v>1</v>
      </c>
      <c r="L9143" s="17" t="s">
        <v>20076</v>
      </c>
      <c r="M9143" s="9"/>
      <c r="N9143" s="9"/>
      <c r="O9143" s="21"/>
      <c r="Q9143" s="29"/>
      <c r="U9143" s="17"/>
      <c r="V9143" s="2"/>
      <c r="Y9143" t="str">
        <f t="shared" si="573"/>
        <v/>
      </c>
      <c r="AA9143" t="str">
        <f t="shared" si="574"/>
        <v/>
      </c>
      <c r="AC9143" s="7"/>
      <c r="AD9143" t="s">
        <v>11263</v>
      </c>
      <c r="AE9143">
        <f t="shared" si="572"/>
        <v>0</v>
      </c>
      <c r="AG9143" s="2"/>
      <c r="AI9143" s="7"/>
    </row>
    <row r="9144" spans="1:35" ht="11" customHeight="1" outlineLevel="1" x14ac:dyDescent="0.25">
      <c r="A9144" t="s">
        <v>1806</v>
      </c>
      <c r="C9144" s="2" t="s">
        <v>11983</v>
      </c>
      <c r="D9144" s="2" t="s">
        <v>11261</v>
      </c>
      <c r="E9144" s="7">
        <v>2012</v>
      </c>
      <c r="F9144" s="8" t="s">
        <v>21731</v>
      </c>
      <c r="H9144" s="5" t="s">
        <v>5398</v>
      </c>
      <c r="I9144" s="6" t="s">
        <v>11263</v>
      </c>
      <c r="J9144" s="6" t="s">
        <v>11260</v>
      </c>
      <c r="K9144" s="17">
        <v>1</v>
      </c>
      <c r="L9144" s="17" t="s">
        <v>7730</v>
      </c>
      <c r="M9144" s="9">
        <v>15</v>
      </c>
      <c r="N9144" s="9"/>
      <c r="O9144" s="21"/>
      <c r="Q9144" s="29"/>
      <c r="U9144" s="17"/>
      <c r="V9144" s="2"/>
      <c r="Y9144" t="str">
        <f t="shared" si="573"/>
        <v/>
      </c>
      <c r="AA9144">
        <f t="shared" si="574"/>
        <v>1</v>
      </c>
      <c r="AC9144" s="7"/>
      <c r="AD9144" t="s">
        <v>11263</v>
      </c>
      <c r="AE9144">
        <f t="shared" si="572"/>
        <v>0</v>
      </c>
      <c r="AG9144" s="2"/>
      <c r="AI9144" s="7"/>
    </row>
    <row r="9145" spans="1:35" ht="11" customHeight="1" outlineLevel="1" x14ac:dyDescent="0.25">
      <c r="A9145" t="s">
        <v>1806</v>
      </c>
      <c r="C9145" s="2" t="s">
        <v>11983</v>
      </c>
      <c r="D9145" s="2">
        <v>5971</v>
      </c>
      <c r="E9145" s="7">
        <v>2012</v>
      </c>
      <c r="F9145" s="8" t="s">
        <v>11248</v>
      </c>
      <c r="H9145" s="5" t="s">
        <v>5398</v>
      </c>
      <c r="I9145" s="6" t="s">
        <v>11264</v>
      </c>
      <c r="J9145" s="6" t="s">
        <v>11260</v>
      </c>
      <c r="K9145" s="17">
        <v>1</v>
      </c>
      <c r="L9145" s="17" t="s">
        <v>20076</v>
      </c>
      <c r="M9145" s="9"/>
      <c r="N9145" s="9"/>
      <c r="O9145" s="21"/>
      <c r="Q9145" s="29"/>
      <c r="U9145" s="17"/>
      <c r="V9145" s="2"/>
      <c r="Y9145" t="str">
        <f t="shared" si="573"/>
        <v/>
      </c>
      <c r="AA9145" t="str">
        <f t="shared" si="574"/>
        <v/>
      </c>
      <c r="AC9145" s="7"/>
      <c r="AD9145" t="s">
        <v>11264</v>
      </c>
      <c r="AE9145">
        <f t="shared" si="572"/>
        <v>0</v>
      </c>
      <c r="AG9145" s="2"/>
      <c r="AI9145" s="7"/>
    </row>
    <row r="9146" spans="1:35" ht="11" customHeight="1" outlineLevel="1" x14ac:dyDescent="0.25">
      <c r="A9146" t="s">
        <v>1806</v>
      </c>
      <c r="C9146" s="2" t="s">
        <v>11983</v>
      </c>
      <c r="D9146" s="2" t="s">
        <v>11262</v>
      </c>
      <c r="E9146" s="7">
        <v>2012</v>
      </c>
      <c r="F9146" s="5" t="s">
        <v>11236</v>
      </c>
      <c r="H9146" s="5" t="s">
        <v>5398</v>
      </c>
      <c r="I9146" s="6" t="s">
        <v>11264</v>
      </c>
      <c r="J9146" s="6" t="s">
        <v>11260</v>
      </c>
      <c r="K9146" s="17">
        <v>1</v>
      </c>
      <c r="L9146" s="17" t="s">
        <v>7730</v>
      </c>
      <c r="M9146" s="9">
        <v>3</v>
      </c>
      <c r="N9146" s="9"/>
      <c r="O9146" s="21"/>
      <c r="Q9146" s="29"/>
      <c r="S9146">
        <v>1</v>
      </c>
      <c r="T9146">
        <v>1</v>
      </c>
      <c r="U9146" s="17"/>
      <c r="V9146" s="2"/>
      <c r="Y9146" t="str">
        <f t="shared" si="573"/>
        <v/>
      </c>
      <c r="AA9146">
        <f t="shared" si="574"/>
        <v>1</v>
      </c>
      <c r="AC9146" s="7"/>
      <c r="AD9146" t="s">
        <v>11264</v>
      </c>
      <c r="AE9146">
        <f t="shared" si="572"/>
        <v>0</v>
      </c>
      <c r="AG9146" s="2"/>
      <c r="AI9146" s="7"/>
    </row>
    <row r="9147" spans="1:35" ht="11" customHeight="1" outlineLevel="1" x14ac:dyDescent="0.25">
      <c r="A9147" t="s">
        <v>1806</v>
      </c>
      <c r="C9147" s="2" t="s">
        <v>11983</v>
      </c>
      <c r="D9147" s="2">
        <v>6330</v>
      </c>
      <c r="E9147" s="7">
        <v>2013</v>
      </c>
      <c r="F9147" s="8" t="s">
        <v>21728</v>
      </c>
      <c r="G9147">
        <v>1</v>
      </c>
      <c r="H9147" s="5" t="s">
        <v>5398</v>
      </c>
      <c r="I9147" s="6" t="s">
        <v>4361</v>
      </c>
      <c r="J9147" s="6" t="s">
        <v>11265</v>
      </c>
      <c r="K9147" s="17">
        <v>3</v>
      </c>
      <c r="L9147" s="17" t="s">
        <v>7732</v>
      </c>
      <c r="M9147" s="9"/>
      <c r="N9147" s="9"/>
      <c r="O9147" s="21"/>
      <c r="Q9147" s="29"/>
      <c r="U9147" s="17"/>
      <c r="V9147" s="2"/>
      <c r="Y9147" t="str">
        <f t="shared" si="573"/>
        <v/>
      </c>
      <c r="AA9147" t="str">
        <f t="shared" si="574"/>
        <v/>
      </c>
      <c r="AC9147" s="7"/>
      <c r="AD9147" t="s">
        <v>4361</v>
      </c>
      <c r="AE9147">
        <f t="shared" si="572"/>
        <v>1</v>
      </c>
      <c r="AG9147" s="2"/>
      <c r="AI9147" s="7"/>
    </row>
    <row r="9148" spans="1:35" ht="11" customHeight="1" outlineLevel="1" x14ac:dyDescent="0.25">
      <c r="A9148" t="s">
        <v>1806</v>
      </c>
      <c r="C9148" s="2" t="s">
        <v>11983</v>
      </c>
      <c r="D9148" s="2" t="s">
        <v>11266</v>
      </c>
      <c r="E9148" s="7">
        <v>2013</v>
      </c>
      <c r="F9148" s="8" t="s">
        <v>21732</v>
      </c>
      <c r="G9148">
        <v>1</v>
      </c>
      <c r="H9148" s="5" t="s">
        <v>5398</v>
      </c>
      <c r="I9148" s="6" t="s">
        <v>4361</v>
      </c>
      <c r="J9148" s="6" t="s">
        <v>11265</v>
      </c>
      <c r="K9148" s="17">
        <v>1</v>
      </c>
      <c r="L9148" s="17" t="s">
        <v>7732</v>
      </c>
      <c r="M9148" s="9"/>
      <c r="N9148" s="9"/>
      <c r="O9148" s="21"/>
      <c r="Q9148" s="29"/>
      <c r="U9148" s="17"/>
      <c r="V9148" s="2"/>
      <c r="Y9148" t="str">
        <f t="shared" si="573"/>
        <v/>
      </c>
      <c r="AA9148">
        <f t="shared" si="574"/>
        <v>1</v>
      </c>
      <c r="AC9148" s="7"/>
      <c r="AD9148" t="s">
        <v>4361</v>
      </c>
      <c r="AE9148">
        <f t="shared" si="572"/>
        <v>1</v>
      </c>
      <c r="AG9148" s="2"/>
      <c r="AI9148" s="7"/>
    </row>
    <row r="9149" spans="1:35" ht="11" customHeight="1" outlineLevel="1" x14ac:dyDescent="0.25">
      <c r="A9149" t="s">
        <v>1806</v>
      </c>
      <c r="C9149" s="2" t="s">
        <v>11983</v>
      </c>
      <c r="D9149" s="2">
        <v>6333</v>
      </c>
      <c r="E9149" s="7">
        <v>2013</v>
      </c>
      <c r="F9149" s="5" t="s">
        <v>11248</v>
      </c>
      <c r="G9149">
        <v>1</v>
      </c>
      <c r="H9149" s="5" t="s">
        <v>5398</v>
      </c>
      <c r="I9149" s="6" t="s">
        <v>4361</v>
      </c>
      <c r="J9149" s="6" t="s">
        <v>11265</v>
      </c>
      <c r="K9149" s="17">
        <v>1</v>
      </c>
      <c r="L9149" s="17" t="s">
        <v>7732</v>
      </c>
      <c r="M9149" s="9"/>
      <c r="N9149" s="9"/>
      <c r="O9149" s="21"/>
      <c r="Q9149" s="29"/>
      <c r="U9149" s="17"/>
      <c r="V9149" s="2"/>
      <c r="Y9149" t="str">
        <f t="shared" si="573"/>
        <v/>
      </c>
      <c r="AA9149" t="str">
        <f t="shared" si="574"/>
        <v/>
      </c>
      <c r="AC9149" s="7"/>
      <c r="AD9149" t="s">
        <v>4361</v>
      </c>
      <c r="AE9149">
        <f t="shared" si="572"/>
        <v>1</v>
      </c>
      <c r="AG9149" s="2"/>
      <c r="AI9149" s="7"/>
    </row>
    <row r="9150" spans="1:35" ht="11" customHeight="1" outlineLevel="1" x14ac:dyDescent="0.25">
      <c r="A9150" t="s">
        <v>1806</v>
      </c>
      <c r="C9150" s="2" t="s">
        <v>11983</v>
      </c>
      <c r="D9150" s="2" t="s">
        <v>11267</v>
      </c>
      <c r="E9150" s="7">
        <v>2013</v>
      </c>
      <c r="F9150" s="5" t="s">
        <v>11236</v>
      </c>
      <c r="G9150">
        <v>1</v>
      </c>
      <c r="H9150" s="5" t="s">
        <v>5398</v>
      </c>
      <c r="I9150" s="6" t="s">
        <v>4361</v>
      </c>
      <c r="J9150" s="6" t="s">
        <v>11265</v>
      </c>
      <c r="K9150" s="17">
        <v>1</v>
      </c>
      <c r="L9150" s="17" t="s">
        <v>7732</v>
      </c>
      <c r="M9150" s="9"/>
      <c r="N9150" s="9"/>
      <c r="O9150" s="21"/>
      <c r="Q9150" s="29"/>
      <c r="U9150" s="17"/>
      <c r="V9150" s="2"/>
      <c r="Y9150" t="str">
        <f t="shared" si="573"/>
        <v/>
      </c>
      <c r="AA9150">
        <f t="shared" si="574"/>
        <v>1</v>
      </c>
      <c r="AC9150" s="7"/>
      <c r="AD9150" t="s">
        <v>4361</v>
      </c>
      <c r="AE9150">
        <f t="shared" si="572"/>
        <v>1</v>
      </c>
      <c r="AG9150" s="2"/>
      <c r="AI9150" s="7"/>
    </row>
    <row r="9151" spans="1:35" ht="11" customHeight="1" outlineLevel="1" x14ac:dyDescent="0.25">
      <c r="A9151" t="s">
        <v>1806</v>
      </c>
      <c r="C9151" s="2" t="s">
        <v>11983</v>
      </c>
      <c r="D9151" s="2">
        <v>6409</v>
      </c>
      <c r="E9151" s="7">
        <v>2013</v>
      </c>
      <c r="F9151" s="8" t="s">
        <v>21728</v>
      </c>
      <c r="H9151" s="5" t="s">
        <v>5398</v>
      </c>
      <c r="I9151" s="6" t="s">
        <v>9223</v>
      </c>
      <c r="J9151" s="6" t="s">
        <v>11268</v>
      </c>
      <c r="K9151" s="17">
        <v>7</v>
      </c>
      <c r="L9151" s="17" t="s">
        <v>20076</v>
      </c>
      <c r="M9151" s="9"/>
      <c r="N9151" s="9"/>
      <c r="O9151" s="21"/>
      <c r="Q9151" s="29"/>
      <c r="U9151" s="17"/>
      <c r="V9151" s="2"/>
      <c r="Y9151" t="str">
        <f t="shared" si="573"/>
        <v/>
      </c>
      <c r="AA9151" t="str">
        <f t="shared" si="574"/>
        <v/>
      </c>
      <c r="AC9151" s="7"/>
      <c r="AD9151" t="s">
        <v>9223</v>
      </c>
      <c r="AE9151">
        <f t="shared" si="572"/>
        <v>0</v>
      </c>
      <c r="AG9151" s="2"/>
      <c r="AI9151" s="7"/>
    </row>
    <row r="9152" spans="1:35" ht="11" customHeight="1" outlineLevel="1" x14ac:dyDescent="0.25">
      <c r="A9152" t="s">
        <v>1806</v>
      </c>
      <c r="C9152" s="2" t="s">
        <v>11983</v>
      </c>
      <c r="D9152" s="2">
        <v>6410</v>
      </c>
      <c r="E9152" s="7">
        <v>2013</v>
      </c>
      <c r="F9152" s="8" t="s">
        <v>21728</v>
      </c>
      <c r="H9152" s="5" t="s">
        <v>5398</v>
      </c>
      <c r="I9152" s="6" t="s">
        <v>9223</v>
      </c>
      <c r="J9152" s="6" t="s">
        <v>11268</v>
      </c>
      <c r="K9152" s="17">
        <v>7</v>
      </c>
      <c r="L9152" s="17" t="s">
        <v>20076</v>
      </c>
      <c r="M9152" s="9"/>
      <c r="N9152" s="9"/>
      <c r="O9152" s="21"/>
      <c r="Q9152" s="29"/>
      <c r="U9152" s="17"/>
      <c r="V9152" s="2"/>
      <c r="Y9152" t="str">
        <f t="shared" si="573"/>
        <v/>
      </c>
      <c r="AA9152" t="str">
        <f t="shared" si="574"/>
        <v/>
      </c>
      <c r="AC9152" s="7"/>
      <c r="AD9152" t="s">
        <v>9223</v>
      </c>
      <c r="AE9152">
        <f t="shared" si="572"/>
        <v>0</v>
      </c>
      <c r="AG9152" s="2"/>
      <c r="AI9152" s="7"/>
    </row>
    <row r="9153" spans="1:35" ht="11" customHeight="1" outlineLevel="1" x14ac:dyDescent="0.25">
      <c r="A9153" t="s">
        <v>1806</v>
      </c>
      <c r="C9153" s="2" t="s">
        <v>11983</v>
      </c>
      <c r="D9153" s="2">
        <v>6411</v>
      </c>
      <c r="E9153" s="7">
        <v>2013</v>
      </c>
      <c r="F9153" s="8" t="s">
        <v>21733</v>
      </c>
      <c r="H9153" s="5" t="s">
        <v>5398</v>
      </c>
      <c r="I9153" s="6" t="s">
        <v>9223</v>
      </c>
      <c r="J9153" s="6" t="s">
        <v>11268</v>
      </c>
      <c r="K9153" s="17">
        <v>7</v>
      </c>
      <c r="L9153" s="17" t="s">
        <v>20076</v>
      </c>
      <c r="M9153" s="9"/>
      <c r="N9153" s="9"/>
      <c r="O9153" s="21"/>
      <c r="Q9153" s="29"/>
      <c r="U9153" s="17"/>
      <c r="V9153" s="2"/>
      <c r="Y9153" t="str">
        <f t="shared" si="573"/>
        <v/>
      </c>
      <c r="AA9153" t="str">
        <f t="shared" si="574"/>
        <v/>
      </c>
      <c r="AC9153" s="7"/>
      <c r="AD9153" t="s">
        <v>9223</v>
      </c>
      <c r="AE9153">
        <f t="shared" si="572"/>
        <v>0</v>
      </c>
      <c r="AG9153" s="2"/>
      <c r="AI9153" s="7"/>
    </row>
    <row r="9154" spans="1:35" ht="11" customHeight="1" outlineLevel="1" x14ac:dyDescent="0.25">
      <c r="A9154" t="s">
        <v>1806</v>
      </c>
      <c r="C9154" s="2" t="s">
        <v>11983</v>
      </c>
      <c r="D9154" s="2">
        <v>6412</v>
      </c>
      <c r="E9154" s="7">
        <v>2013</v>
      </c>
      <c r="F9154" s="8" t="s">
        <v>21733</v>
      </c>
      <c r="H9154" s="5" t="s">
        <v>5398</v>
      </c>
      <c r="I9154" s="6" t="s">
        <v>9223</v>
      </c>
      <c r="J9154" s="6" t="s">
        <v>11268</v>
      </c>
      <c r="K9154" s="17">
        <v>7</v>
      </c>
      <c r="L9154" s="17" t="s">
        <v>20076</v>
      </c>
      <c r="M9154" s="9"/>
      <c r="N9154" s="9"/>
      <c r="O9154" s="21"/>
      <c r="Q9154" s="29"/>
      <c r="U9154" s="17"/>
      <c r="V9154" s="2"/>
      <c r="Y9154" t="str">
        <f t="shared" si="573"/>
        <v/>
      </c>
      <c r="AA9154" t="str">
        <f t="shared" si="574"/>
        <v/>
      </c>
      <c r="AC9154" s="7"/>
      <c r="AD9154" t="s">
        <v>9223</v>
      </c>
      <c r="AE9154">
        <f t="shared" si="572"/>
        <v>0</v>
      </c>
      <c r="AG9154" s="2"/>
      <c r="AI9154" s="7"/>
    </row>
    <row r="9155" spans="1:35" ht="11" customHeight="1" outlineLevel="1" x14ac:dyDescent="0.25">
      <c r="A9155" t="s">
        <v>1806</v>
      </c>
      <c r="C9155" s="2" t="s">
        <v>11983</v>
      </c>
      <c r="D9155" s="2" t="s">
        <v>11269</v>
      </c>
      <c r="E9155" s="7">
        <v>2013</v>
      </c>
      <c r="F9155" s="8" t="s">
        <v>21732</v>
      </c>
      <c r="H9155" s="5" t="s">
        <v>5398</v>
      </c>
      <c r="I9155" s="6" t="s">
        <v>9223</v>
      </c>
      <c r="J9155" s="6" t="s">
        <v>11268</v>
      </c>
      <c r="K9155" s="17">
        <v>7</v>
      </c>
      <c r="L9155" s="17" t="s">
        <v>7730</v>
      </c>
      <c r="M9155" s="9">
        <v>3</v>
      </c>
      <c r="N9155" s="9"/>
      <c r="O9155" s="21"/>
      <c r="Q9155" s="29"/>
      <c r="U9155" s="17"/>
      <c r="V9155" s="2"/>
      <c r="Y9155" t="str">
        <f t="shared" si="573"/>
        <v/>
      </c>
      <c r="AA9155">
        <f t="shared" si="574"/>
        <v>1</v>
      </c>
      <c r="AC9155" s="7"/>
      <c r="AD9155" t="s">
        <v>9223</v>
      </c>
      <c r="AE9155">
        <f t="shared" si="572"/>
        <v>0</v>
      </c>
      <c r="AG9155" s="2"/>
      <c r="AI9155" s="7"/>
    </row>
    <row r="9156" spans="1:35" ht="11" customHeight="1" outlineLevel="1" x14ac:dyDescent="0.25">
      <c r="A9156" t="s">
        <v>1806</v>
      </c>
      <c r="C9156" s="2" t="s">
        <v>11983</v>
      </c>
      <c r="D9156" s="2">
        <v>6413</v>
      </c>
      <c r="E9156" s="7">
        <v>2013</v>
      </c>
      <c r="F9156" s="5" t="s">
        <v>11248</v>
      </c>
      <c r="H9156" s="5" t="s">
        <v>5398</v>
      </c>
      <c r="I9156" s="6" t="s">
        <v>9223</v>
      </c>
      <c r="J9156" s="6" t="s">
        <v>11268</v>
      </c>
      <c r="K9156" s="17">
        <v>7</v>
      </c>
      <c r="L9156" s="17" t="s">
        <v>20076</v>
      </c>
      <c r="M9156" s="9"/>
      <c r="N9156" s="9"/>
      <c r="O9156" s="21"/>
      <c r="Q9156" s="29"/>
      <c r="U9156" s="17"/>
      <c r="V9156" s="2"/>
      <c r="Y9156" t="str">
        <f t="shared" si="573"/>
        <v/>
      </c>
      <c r="AA9156" t="str">
        <f t="shared" si="574"/>
        <v/>
      </c>
      <c r="AC9156" s="7"/>
      <c r="AD9156" t="s">
        <v>9223</v>
      </c>
      <c r="AE9156">
        <f t="shared" si="572"/>
        <v>0</v>
      </c>
      <c r="AG9156" s="2"/>
      <c r="AI9156" s="7"/>
    </row>
    <row r="9157" spans="1:35" ht="11" customHeight="1" outlineLevel="1" x14ac:dyDescent="0.25">
      <c r="A9157" t="s">
        <v>1806</v>
      </c>
      <c r="C9157" s="2" t="s">
        <v>11983</v>
      </c>
      <c r="D9157" s="2" t="s">
        <v>11270</v>
      </c>
      <c r="E9157" s="7">
        <v>2013</v>
      </c>
      <c r="F9157" s="5" t="s">
        <v>11236</v>
      </c>
      <c r="H9157" s="5" t="s">
        <v>5398</v>
      </c>
      <c r="I9157" s="6" t="s">
        <v>9223</v>
      </c>
      <c r="J9157" s="6" t="s">
        <v>11268</v>
      </c>
      <c r="K9157" s="17">
        <v>7</v>
      </c>
      <c r="L9157" s="17" t="s">
        <v>7730</v>
      </c>
      <c r="M9157" s="9">
        <v>3</v>
      </c>
      <c r="N9157" s="9"/>
      <c r="O9157" s="21"/>
      <c r="Q9157" s="29"/>
      <c r="U9157" s="17"/>
      <c r="V9157" s="2"/>
      <c r="Y9157" t="str">
        <f t="shared" si="573"/>
        <v/>
      </c>
      <c r="AA9157">
        <f t="shared" si="574"/>
        <v>1</v>
      </c>
      <c r="AC9157" s="7"/>
      <c r="AD9157" t="s">
        <v>9223</v>
      </c>
      <c r="AE9157">
        <f t="shared" si="572"/>
        <v>0</v>
      </c>
      <c r="AG9157" s="2"/>
      <c r="AI9157" s="7"/>
    </row>
    <row r="9158" spans="1:35" ht="11" customHeight="1" outlineLevel="1" x14ac:dyDescent="0.25">
      <c r="A9158" t="s">
        <v>1806</v>
      </c>
      <c r="C9158" s="2" t="s">
        <v>11983</v>
      </c>
      <c r="D9158" s="2">
        <v>6712</v>
      </c>
      <c r="E9158" s="7">
        <v>2013</v>
      </c>
      <c r="F9158" s="8" t="s">
        <v>21728</v>
      </c>
      <c r="H9158" s="5" t="s">
        <v>5398</v>
      </c>
      <c r="I9158" s="6" t="s">
        <v>11273</v>
      </c>
      <c r="J9158" s="6" t="s">
        <v>9382</v>
      </c>
      <c r="K9158" s="17">
        <v>1</v>
      </c>
      <c r="L9158" s="17" t="s">
        <v>20076</v>
      </c>
      <c r="M9158" s="9"/>
      <c r="N9158" s="9"/>
      <c r="O9158" s="21"/>
      <c r="Q9158" s="29"/>
      <c r="U9158" s="17"/>
      <c r="V9158" s="2"/>
      <c r="Y9158" t="str">
        <f t="shared" si="573"/>
        <v/>
      </c>
      <c r="AA9158" t="str">
        <f t="shared" si="574"/>
        <v/>
      </c>
      <c r="AC9158" s="7"/>
      <c r="AD9158" t="s">
        <v>11273</v>
      </c>
      <c r="AE9158">
        <f t="shared" si="572"/>
        <v>0</v>
      </c>
      <c r="AG9158" s="2"/>
      <c r="AI9158" s="7"/>
    </row>
    <row r="9159" spans="1:35" ht="11" customHeight="1" outlineLevel="1" x14ac:dyDescent="0.25">
      <c r="A9159" t="s">
        <v>1806</v>
      </c>
      <c r="C9159" s="2" t="s">
        <v>11983</v>
      </c>
      <c r="D9159" s="2">
        <v>6713</v>
      </c>
      <c r="E9159" s="7">
        <v>2013</v>
      </c>
      <c r="F9159" s="8" t="s">
        <v>21728</v>
      </c>
      <c r="H9159" s="5" t="s">
        <v>5398</v>
      </c>
      <c r="I9159" s="6" t="s">
        <v>11274</v>
      </c>
      <c r="J9159" s="6" t="s">
        <v>9382</v>
      </c>
      <c r="K9159" s="17">
        <v>1</v>
      </c>
      <c r="L9159" s="17" t="s">
        <v>20076</v>
      </c>
      <c r="M9159" s="9"/>
      <c r="N9159" s="9"/>
      <c r="O9159" s="21"/>
      <c r="Q9159" s="29"/>
      <c r="U9159" s="17"/>
      <c r="V9159" s="2"/>
      <c r="Y9159" t="str">
        <f t="shared" si="573"/>
        <v/>
      </c>
      <c r="AA9159" t="str">
        <f t="shared" si="574"/>
        <v/>
      </c>
      <c r="AC9159" s="7"/>
      <c r="AD9159" t="s">
        <v>11274</v>
      </c>
      <c r="AE9159">
        <f t="shared" si="572"/>
        <v>0</v>
      </c>
      <c r="AG9159" s="2"/>
      <c r="AI9159" s="7"/>
    </row>
    <row r="9160" spans="1:35" ht="11" customHeight="1" outlineLevel="1" x14ac:dyDescent="0.25">
      <c r="A9160" t="s">
        <v>1806</v>
      </c>
      <c r="C9160" s="2" t="s">
        <v>11983</v>
      </c>
      <c r="D9160" s="2">
        <v>6714</v>
      </c>
      <c r="E9160" s="7">
        <v>2013</v>
      </c>
      <c r="F9160" s="8" t="s">
        <v>21733</v>
      </c>
      <c r="H9160" s="5" t="s">
        <v>5398</v>
      </c>
      <c r="I9160" s="6" t="s">
        <v>11273</v>
      </c>
      <c r="J9160" s="6" t="s">
        <v>9382</v>
      </c>
      <c r="K9160" s="17">
        <v>1</v>
      </c>
      <c r="L9160" s="17" t="s">
        <v>20076</v>
      </c>
      <c r="M9160" s="9"/>
      <c r="N9160" s="9"/>
      <c r="O9160" s="21"/>
      <c r="Q9160" s="29"/>
      <c r="U9160" s="17"/>
      <c r="V9160" s="2"/>
      <c r="Y9160" t="str">
        <f t="shared" si="573"/>
        <v/>
      </c>
      <c r="AA9160" t="str">
        <f t="shared" si="574"/>
        <v/>
      </c>
      <c r="AC9160" s="7"/>
      <c r="AD9160" t="s">
        <v>11273</v>
      </c>
      <c r="AE9160">
        <f t="shared" si="572"/>
        <v>0</v>
      </c>
      <c r="AG9160" s="2"/>
      <c r="AI9160" s="7"/>
    </row>
    <row r="9161" spans="1:35" ht="11" customHeight="1" outlineLevel="1" x14ac:dyDescent="0.25">
      <c r="A9161" t="s">
        <v>1806</v>
      </c>
      <c r="C9161" s="2" t="s">
        <v>11983</v>
      </c>
      <c r="D9161" s="2">
        <v>6715</v>
      </c>
      <c r="E9161" s="7">
        <v>2013</v>
      </c>
      <c r="F9161" s="8" t="s">
        <v>21733</v>
      </c>
      <c r="H9161" s="5" t="s">
        <v>5398</v>
      </c>
      <c r="I9161" s="6" t="s">
        <v>11275</v>
      </c>
      <c r="J9161" s="6" t="s">
        <v>9382</v>
      </c>
      <c r="K9161" s="17">
        <v>1</v>
      </c>
      <c r="L9161" s="17" t="s">
        <v>20076</v>
      </c>
      <c r="M9161" s="9"/>
      <c r="N9161" s="9"/>
      <c r="O9161" s="21"/>
      <c r="Q9161" s="29"/>
      <c r="S9161">
        <v>1</v>
      </c>
      <c r="T9161">
        <v>1</v>
      </c>
      <c r="U9161" s="17"/>
      <c r="V9161" s="2"/>
      <c r="Y9161" t="str">
        <f t="shared" si="573"/>
        <v/>
      </c>
      <c r="AA9161" t="str">
        <f t="shared" si="574"/>
        <v/>
      </c>
      <c r="AC9161" s="7"/>
      <c r="AD9161" t="s">
        <v>11275</v>
      </c>
      <c r="AE9161">
        <f t="shared" si="572"/>
        <v>0</v>
      </c>
      <c r="AG9161" s="2"/>
      <c r="AI9161" s="7"/>
    </row>
    <row r="9162" spans="1:35" ht="11" customHeight="1" outlineLevel="1" x14ac:dyDescent="0.25">
      <c r="A9162" t="s">
        <v>1806</v>
      </c>
      <c r="C9162" s="2" t="s">
        <v>11983</v>
      </c>
      <c r="D9162" s="2" t="s">
        <v>11271</v>
      </c>
      <c r="E9162" s="7">
        <v>2013</v>
      </c>
      <c r="F9162" s="8" t="s">
        <v>21732</v>
      </c>
      <c r="H9162" s="5" t="s">
        <v>5398</v>
      </c>
      <c r="I9162" s="6" t="s">
        <v>9382</v>
      </c>
      <c r="J9162" s="6" t="s">
        <v>9382</v>
      </c>
      <c r="K9162" s="17">
        <v>1</v>
      </c>
      <c r="L9162" s="17" t="s">
        <v>7730</v>
      </c>
      <c r="M9162" s="9">
        <v>15</v>
      </c>
      <c r="N9162" s="9"/>
      <c r="O9162" s="21"/>
      <c r="Q9162" s="29"/>
      <c r="U9162" s="17"/>
      <c r="V9162" s="2"/>
      <c r="Y9162" t="str">
        <f t="shared" si="573"/>
        <v/>
      </c>
      <c r="AA9162">
        <f t="shared" si="574"/>
        <v>1</v>
      </c>
      <c r="AC9162" s="7"/>
      <c r="AD9162" t="s">
        <v>9382</v>
      </c>
      <c r="AE9162">
        <f t="shared" si="572"/>
        <v>0</v>
      </c>
      <c r="AG9162" s="2"/>
      <c r="AI9162" s="7"/>
    </row>
    <row r="9163" spans="1:35" ht="11" customHeight="1" outlineLevel="1" x14ac:dyDescent="0.25">
      <c r="A9163" t="s">
        <v>1806</v>
      </c>
      <c r="C9163" s="2" t="s">
        <v>11983</v>
      </c>
      <c r="D9163" s="2">
        <v>6716</v>
      </c>
      <c r="E9163" s="7">
        <v>2013</v>
      </c>
      <c r="F9163" s="5" t="s">
        <v>11248</v>
      </c>
      <c r="H9163" s="5" t="s">
        <v>5398</v>
      </c>
      <c r="I9163" s="6" t="s">
        <v>11276</v>
      </c>
      <c r="J9163" s="6" t="s">
        <v>9382</v>
      </c>
      <c r="K9163" s="17">
        <v>1</v>
      </c>
      <c r="L9163" s="17" t="s">
        <v>20076</v>
      </c>
      <c r="M9163" s="9"/>
      <c r="N9163" s="9"/>
      <c r="O9163" s="21"/>
      <c r="Q9163" s="29"/>
      <c r="U9163" s="17"/>
      <c r="V9163" s="2"/>
      <c r="Y9163" t="str">
        <f t="shared" si="573"/>
        <v/>
      </c>
      <c r="AA9163" t="str">
        <f t="shared" si="574"/>
        <v/>
      </c>
      <c r="AC9163" s="7"/>
      <c r="AD9163" t="s">
        <v>11276</v>
      </c>
      <c r="AE9163">
        <f t="shared" ref="AE9163:AE9226" si="575">COUNTIF(I9163,"*Fuji*")</f>
        <v>0</v>
      </c>
      <c r="AG9163" s="2"/>
      <c r="AI9163" s="7"/>
    </row>
    <row r="9164" spans="1:35" ht="11" customHeight="1" outlineLevel="1" x14ac:dyDescent="0.25">
      <c r="A9164" t="s">
        <v>1806</v>
      </c>
      <c r="C9164" s="2" t="s">
        <v>11983</v>
      </c>
      <c r="D9164" s="2" t="s">
        <v>11272</v>
      </c>
      <c r="E9164" s="7">
        <v>2013</v>
      </c>
      <c r="F9164" s="5" t="s">
        <v>11236</v>
      </c>
      <c r="H9164" s="5" t="s">
        <v>5398</v>
      </c>
      <c r="I9164" s="6" t="s">
        <v>10097</v>
      </c>
      <c r="J9164" s="6" t="s">
        <v>9382</v>
      </c>
      <c r="K9164" s="17">
        <v>1</v>
      </c>
      <c r="L9164" s="17" t="s">
        <v>7730</v>
      </c>
      <c r="M9164" s="9">
        <v>14</v>
      </c>
      <c r="N9164" s="9"/>
      <c r="O9164" s="21"/>
      <c r="Q9164" s="29"/>
      <c r="U9164" s="17"/>
      <c r="V9164" s="2"/>
      <c r="Y9164" t="str">
        <f t="shared" si="573"/>
        <v/>
      </c>
      <c r="AA9164">
        <f t="shared" si="574"/>
        <v>1</v>
      </c>
      <c r="AC9164" s="7"/>
      <c r="AD9164" t="s">
        <v>10097</v>
      </c>
      <c r="AE9164">
        <f t="shared" si="575"/>
        <v>0</v>
      </c>
      <c r="AG9164" s="2"/>
      <c r="AI9164" s="7"/>
    </row>
    <row r="9165" spans="1:35" ht="11" customHeight="1" outlineLevel="1" x14ac:dyDescent="0.25">
      <c r="A9165" t="s">
        <v>1806</v>
      </c>
      <c r="C9165" s="2" t="s">
        <v>11983</v>
      </c>
      <c r="D9165" s="2" t="s">
        <v>18784</v>
      </c>
      <c r="E9165" s="7">
        <v>2013</v>
      </c>
      <c r="F9165" s="5" t="s">
        <v>11236</v>
      </c>
      <c r="H9165" s="5" t="s">
        <v>5398</v>
      </c>
      <c r="I9165" s="6" t="s">
        <v>6213</v>
      </c>
      <c r="J9165" s="6" t="s">
        <v>11277</v>
      </c>
      <c r="K9165" s="17">
        <v>3</v>
      </c>
      <c r="L9165" s="17" t="s">
        <v>7730</v>
      </c>
      <c r="M9165" s="9">
        <v>3</v>
      </c>
      <c r="N9165" s="9"/>
      <c r="O9165" s="21"/>
      <c r="Q9165" s="29"/>
      <c r="U9165" s="17"/>
      <c r="V9165" s="2"/>
      <c r="Y9165" t="str">
        <f t="shared" si="573"/>
        <v/>
      </c>
      <c r="AA9165">
        <f t="shared" si="574"/>
        <v>1</v>
      </c>
      <c r="AC9165" s="7"/>
      <c r="AD9165" t="s">
        <v>6213</v>
      </c>
      <c r="AE9165">
        <f t="shared" si="575"/>
        <v>0</v>
      </c>
      <c r="AG9165" s="2"/>
      <c r="AI9165" s="7"/>
    </row>
    <row r="9166" spans="1:35" ht="11" customHeight="1" outlineLevel="1" x14ac:dyDescent="0.25">
      <c r="A9166" t="s">
        <v>1806</v>
      </c>
      <c r="C9166" s="2" t="s">
        <v>11983</v>
      </c>
      <c r="D9166" s="2">
        <v>6898</v>
      </c>
      <c r="E9166" s="7">
        <v>2013</v>
      </c>
      <c r="F9166" s="8" t="s">
        <v>21734</v>
      </c>
      <c r="H9166" s="5" t="s">
        <v>5398</v>
      </c>
      <c r="I9166" s="6" t="s">
        <v>11280</v>
      </c>
      <c r="J9166" s="6"/>
      <c r="K9166" s="17">
        <v>3</v>
      </c>
      <c r="L9166" s="17" t="s">
        <v>20076</v>
      </c>
      <c r="M9166" s="9"/>
      <c r="N9166" s="9"/>
      <c r="O9166" s="21"/>
      <c r="Q9166" s="29"/>
      <c r="U9166" s="17"/>
      <c r="V9166" s="2"/>
      <c r="Y9166" t="str">
        <f t="shared" si="573"/>
        <v/>
      </c>
      <c r="AA9166" t="str">
        <f t="shared" si="574"/>
        <v/>
      </c>
      <c r="AC9166" s="7"/>
      <c r="AD9166" t="s">
        <v>11280</v>
      </c>
      <c r="AE9166">
        <f t="shared" si="575"/>
        <v>0</v>
      </c>
      <c r="AG9166" s="2"/>
      <c r="AI9166" s="7"/>
    </row>
    <row r="9167" spans="1:35" ht="11" customHeight="1" outlineLevel="1" x14ac:dyDescent="0.25">
      <c r="A9167" t="s">
        <v>1806</v>
      </c>
      <c r="C9167" s="2" t="s">
        <v>11983</v>
      </c>
      <c r="D9167" s="2" t="s">
        <v>11279</v>
      </c>
      <c r="E9167" s="7">
        <v>2013</v>
      </c>
      <c r="F9167" s="8" t="s">
        <v>20548</v>
      </c>
      <c r="H9167" s="5" t="s">
        <v>5398</v>
      </c>
      <c r="I9167" s="6" t="s">
        <v>11280</v>
      </c>
      <c r="J9167" s="6" t="s">
        <v>11278</v>
      </c>
      <c r="K9167" s="17">
        <v>3</v>
      </c>
      <c r="L9167" s="17" t="s">
        <v>7730</v>
      </c>
      <c r="M9167" s="9">
        <v>3</v>
      </c>
      <c r="N9167" s="9"/>
      <c r="O9167" s="21"/>
      <c r="Q9167" s="29"/>
      <c r="U9167" s="17"/>
      <c r="V9167" s="2"/>
      <c r="Y9167" t="str">
        <f t="shared" si="573"/>
        <v/>
      </c>
      <c r="AA9167">
        <f t="shared" si="574"/>
        <v>1</v>
      </c>
      <c r="AC9167" s="7"/>
      <c r="AD9167" t="s">
        <v>11280</v>
      </c>
      <c r="AE9167">
        <f t="shared" si="575"/>
        <v>0</v>
      </c>
      <c r="AG9167" s="2">
        <v>1</v>
      </c>
      <c r="AI9167" s="7"/>
    </row>
    <row r="9168" spans="1:35" ht="11" customHeight="1" outlineLevel="1" x14ac:dyDescent="0.25">
      <c r="A9168" t="s">
        <v>1806</v>
      </c>
      <c r="C9168" s="2" t="s">
        <v>11983</v>
      </c>
      <c r="D9168" s="2">
        <v>6932</v>
      </c>
      <c r="E9168" s="7">
        <v>2013</v>
      </c>
      <c r="F9168" s="8" t="s">
        <v>21734</v>
      </c>
      <c r="H9168" s="5" t="s">
        <v>5398</v>
      </c>
      <c r="I9168" s="6" t="s">
        <v>9223</v>
      </c>
      <c r="J9168" s="6" t="s">
        <v>7554</v>
      </c>
      <c r="K9168" s="17">
        <v>7</v>
      </c>
      <c r="L9168" s="17" t="s">
        <v>20076</v>
      </c>
      <c r="M9168" s="9"/>
      <c r="N9168" s="9"/>
      <c r="O9168" s="21"/>
      <c r="Q9168" s="29"/>
      <c r="U9168" s="17"/>
      <c r="V9168" s="2"/>
      <c r="Y9168" t="str">
        <f t="shared" si="573"/>
        <v/>
      </c>
      <c r="AA9168" t="str">
        <f t="shared" si="574"/>
        <v/>
      </c>
      <c r="AC9168" s="7"/>
      <c r="AD9168" t="s">
        <v>9223</v>
      </c>
      <c r="AE9168">
        <f t="shared" si="575"/>
        <v>0</v>
      </c>
      <c r="AG9168" s="2"/>
      <c r="AI9168" s="7"/>
    </row>
    <row r="9169" spans="1:35" ht="11" customHeight="1" outlineLevel="1" x14ac:dyDescent="0.25">
      <c r="A9169" t="s">
        <v>1806</v>
      </c>
      <c r="C9169" s="2" t="s">
        <v>11983</v>
      </c>
      <c r="D9169" s="2">
        <v>6933</v>
      </c>
      <c r="E9169" s="7">
        <v>2013</v>
      </c>
      <c r="F9169" s="8" t="s">
        <v>21734</v>
      </c>
      <c r="H9169" s="5" t="s">
        <v>5398</v>
      </c>
      <c r="I9169" s="6" t="s">
        <v>9223</v>
      </c>
      <c r="J9169" s="6" t="s">
        <v>7554</v>
      </c>
      <c r="K9169" s="17">
        <v>7</v>
      </c>
      <c r="L9169" s="17" t="s">
        <v>20076</v>
      </c>
      <c r="M9169" s="9"/>
      <c r="N9169" s="9"/>
      <c r="O9169" s="21"/>
      <c r="Q9169" s="29"/>
      <c r="U9169" s="17"/>
      <c r="V9169" s="2"/>
      <c r="Y9169" t="str">
        <f t="shared" si="573"/>
        <v/>
      </c>
      <c r="AA9169" t="str">
        <f t="shared" si="574"/>
        <v/>
      </c>
      <c r="AC9169" s="7"/>
      <c r="AD9169" t="s">
        <v>9223</v>
      </c>
      <c r="AE9169">
        <f t="shared" si="575"/>
        <v>0</v>
      </c>
      <c r="AG9169" s="2"/>
      <c r="AI9169" s="7"/>
    </row>
    <row r="9170" spans="1:35" ht="11" customHeight="1" outlineLevel="1" x14ac:dyDescent="0.25">
      <c r="A9170" t="s">
        <v>1806</v>
      </c>
      <c r="C9170" s="2" t="s">
        <v>11983</v>
      </c>
      <c r="D9170" s="2">
        <v>6934</v>
      </c>
      <c r="E9170" s="7">
        <v>2013</v>
      </c>
      <c r="F9170" s="8" t="s">
        <v>21734</v>
      </c>
      <c r="H9170" s="5" t="s">
        <v>5398</v>
      </c>
      <c r="I9170" s="6" t="s">
        <v>9223</v>
      </c>
      <c r="J9170" s="6" t="s">
        <v>7554</v>
      </c>
      <c r="K9170" s="17">
        <v>7</v>
      </c>
      <c r="L9170" s="17" t="s">
        <v>20076</v>
      </c>
      <c r="M9170" s="9"/>
      <c r="N9170" s="9"/>
      <c r="O9170" s="21"/>
      <c r="Q9170" s="29"/>
      <c r="U9170" s="17"/>
      <c r="V9170" s="2"/>
      <c r="Y9170" t="str">
        <f t="shared" si="573"/>
        <v/>
      </c>
      <c r="AA9170" t="str">
        <f t="shared" si="574"/>
        <v/>
      </c>
      <c r="AC9170" s="7"/>
      <c r="AD9170" t="s">
        <v>9223</v>
      </c>
      <c r="AE9170">
        <f t="shared" si="575"/>
        <v>0</v>
      </c>
      <c r="AG9170" s="2"/>
      <c r="AI9170" s="7"/>
    </row>
    <row r="9171" spans="1:35" ht="11" customHeight="1" outlineLevel="1" x14ac:dyDescent="0.25">
      <c r="A9171" t="s">
        <v>1806</v>
      </c>
      <c r="C9171" s="2" t="s">
        <v>11983</v>
      </c>
      <c r="D9171" s="2">
        <v>6935</v>
      </c>
      <c r="E9171" s="7">
        <v>2013</v>
      </c>
      <c r="F9171" s="8" t="s">
        <v>21734</v>
      </c>
      <c r="H9171" s="5" t="s">
        <v>5398</v>
      </c>
      <c r="I9171" s="6" t="s">
        <v>9223</v>
      </c>
      <c r="J9171" s="6" t="s">
        <v>7554</v>
      </c>
      <c r="K9171" s="17">
        <v>7</v>
      </c>
      <c r="L9171" s="17" t="s">
        <v>20076</v>
      </c>
      <c r="M9171" s="9"/>
      <c r="N9171" s="9"/>
      <c r="O9171" s="21"/>
      <c r="Q9171" s="29"/>
      <c r="U9171" s="17"/>
      <c r="V9171" s="2"/>
      <c r="Y9171" t="str">
        <f t="shared" si="573"/>
        <v/>
      </c>
      <c r="AA9171" t="str">
        <f t="shared" si="574"/>
        <v/>
      </c>
      <c r="AC9171" s="7"/>
      <c r="AD9171" t="s">
        <v>9223</v>
      </c>
      <c r="AE9171">
        <f t="shared" si="575"/>
        <v>0</v>
      </c>
      <c r="AG9171" s="2"/>
      <c r="AI9171" s="7"/>
    </row>
    <row r="9172" spans="1:35" ht="11" customHeight="1" outlineLevel="1" x14ac:dyDescent="0.25">
      <c r="A9172" t="s">
        <v>1806</v>
      </c>
      <c r="C9172" s="2" t="s">
        <v>11983</v>
      </c>
      <c r="D9172" s="2" t="s">
        <v>11281</v>
      </c>
      <c r="E9172" s="7">
        <v>2013</v>
      </c>
      <c r="F9172" s="8" t="s">
        <v>20548</v>
      </c>
      <c r="H9172" s="5" t="s">
        <v>5398</v>
      </c>
      <c r="I9172" s="6" t="s">
        <v>9223</v>
      </c>
      <c r="J9172" s="6" t="s">
        <v>7554</v>
      </c>
      <c r="K9172" s="17">
        <v>7</v>
      </c>
      <c r="L9172" s="17" t="s">
        <v>7730</v>
      </c>
      <c r="M9172" s="9">
        <v>3</v>
      </c>
      <c r="N9172" s="9"/>
      <c r="O9172" s="21"/>
      <c r="Q9172" s="29"/>
      <c r="U9172" s="17"/>
      <c r="V9172" s="2"/>
      <c r="Y9172" t="str">
        <f t="shared" si="573"/>
        <v/>
      </c>
      <c r="AA9172">
        <f t="shared" si="574"/>
        <v>1</v>
      </c>
      <c r="AC9172" s="7"/>
      <c r="AD9172" t="s">
        <v>9223</v>
      </c>
      <c r="AE9172">
        <f t="shared" si="575"/>
        <v>0</v>
      </c>
      <c r="AG9172" s="2"/>
      <c r="AI9172" s="7"/>
    </row>
    <row r="9173" spans="1:35" ht="11" customHeight="1" outlineLevel="1" x14ac:dyDescent="0.25">
      <c r="A9173" t="s">
        <v>1806</v>
      </c>
      <c r="C9173" s="2" t="s">
        <v>11983</v>
      </c>
      <c r="D9173" s="2">
        <v>6936</v>
      </c>
      <c r="E9173" s="7">
        <v>2013</v>
      </c>
      <c r="F9173" s="5" t="s">
        <v>11248</v>
      </c>
      <c r="H9173" s="5" t="s">
        <v>5398</v>
      </c>
      <c r="I9173" s="6" t="s">
        <v>9223</v>
      </c>
      <c r="J9173" s="6" t="s">
        <v>7554</v>
      </c>
      <c r="K9173" s="17">
        <v>7</v>
      </c>
      <c r="L9173" s="17" t="s">
        <v>20076</v>
      </c>
      <c r="M9173" s="9"/>
      <c r="N9173" s="9"/>
      <c r="O9173" s="21"/>
      <c r="Q9173" s="29"/>
      <c r="U9173" s="17"/>
      <c r="V9173" s="2"/>
      <c r="Y9173" t="str">
        <f t="shared" si="573"/>
        <v/>
      </c>
      <c r="AA9173" t="str">
        <f t="shared" si="574"/>
        <v/>
      </c>
      <c r="AC9173" s="7"/>
      <c r="AD9173" t="s">
        <v>9223</v>
      </c>
      <c r="AE9173">
        <f t="shared" si="575"/>
        <v>0</v>
      </c>
      <c r="AG9173" s="2"/>
      <c r="AI9173" s="7"/>
    </row>
    <row r="9174" spans="1:35" ht="11" customHeight="1" outlineLevel="1" x14ac:dyDescent="0.25">
      <c r="A9174" t="s">
        <v>1806</v>
      </c>
      <c r="C9174" s="2" t="s">
        <v>11983</v>
      </c>
      <c r="D9174" s="2" t="s">
        <v>11282</v>
      </c>
      <c r="E9174" s="7">
        <v>2013</v>
      </c>
      <c r="F9174" s="5" t="s">
        <v>11236</v>
      </c>
      <c r="H9174" s="5" t="s">
        <v>5398</v>
      </c>
      <c r="I9174" s="6" t="s">
        <v>9223</v>
      </c>
      <c r="J9174" s="6" t="s">
        <v>7554</v>
      </c>
      <c r="K9174" s="17">
        <v>7</v>
      </c>
      <c r="L9174" s="17" t="s">
        <v>7730</v>
      </c>
      <c r="M9174" s="9">
        <v>3</v>
      </c>
      <c r="N9174" s="9"/>
      <c r="O9174" s="21"/>
      <c r="Q9174" s="29"/>
      <c r="U9174" s="17"/>
      <c r="V9174" s="2"/>
      <c r="Y9174" t="str">
        <f t="shared" si="573"/>
        <v/>
      </c>
      <c r="AA9174">
        <f t="shared" si="574"/>
        <v>1</v>
      </c>
      <c r="AC9174" s="7"/>
      <c r="AD9174" t="s">
        <v>9223</v>
      </c>
      <c r="AE9174">
        <f t="shared" si="575"/>
        <v>0</v>
      </c>
      <c r="AG9174" s="2"/>
      <c r="AI9174" s="7"/>
    </row>
    <row r="9175" spans="1:35" ht="11" customHeight="1" outlineLevel="1" x14ac:dyDescent="0.25">
      <c r="A9175" t="s">
        <v>1806</v>
      </c>
      <c r="C9175" s="2" t="s">
        <v>11983</v>
      </c>
      <c r="D9175" s="2" t="s">
        <v>18785</v>
      </c>
      <c r="E9175" s="7">
        <v>2013</v>
      </c>
      <c r="F9175" s="5" t="s">
        <v>11236</v>
      </c>
      <c r="H9175" s="5" t="s">
        <v>5398</v>
      </c>
      <c r="I9175" s="6" t="s">
        <v>6213</v>
      </c>
      <c r="J9175" s="6" t="s">
        <v>11283</v>
      </c>
      <c r="K9175" s="17">
        <v>3</v>
      </c>
      <c r="L9175" s="17" t="s">
        <v>7730</v>
      </c>
      <c r="M9175" s="9">
        <v>3</v>
      </c>
      <c r="N9175" s="9"/>
      <c r="O9175" s="21"/>
      <c r="Q9175" s="29"/>
      <c r="U9175" s="17"/>
      <c r="V9175" s="2"/>
      <c r="Y9175" t="str">
        <f t="shared" si="573"/>
        <v/>
      </c>
      <c r="AA9175">
        <f t="shared" si="574"/>
        <v>1</v>
      </c>
      <c r="AC9175" s="7"/>
      <c r="AD9175" t="s">
        <v>6213</v>
      </c>
      <c r="AE9175">
        <f t="shared" si="575"/>
        <v>0</v>
      </c>
      <c r="AG9175" s="2"/>
      <c r="AI9175" s="7"/>
    </row>
    <row r="9176" spans="1:35" ht="11" customHeight="1" outlineLevel="1" x14ac:dyDescent="0.25">
      <c r="A9176" t="s">
        <v>1806</v>
      </c>
      <c r="C9176" s="2" t="s">
        <v>11983</v>
      </c>
      <c r="D9176" s="2">
        <v>7130</v>
      </c>
      <c r="E9176" s="7">
        <v>2014</v>
      </c>
      <c r="F9176" s="8" t="s">
        <v>21734</v>
      </c>
      <c r="H9176" s="5" t="s">
        <v>5398</v>
      </c>
      <c r="I9176" s="6" t="s">
        <v>11285</v>
      </c>
      <c r="J9176" s="6" t="s">
        <v>11284</v>
      </c>
      <c r="K9176" s="17">
        <v>3</v>
      </c>
      <c r="L9176" s="17" t="s">
        <v>7730</v>
      </c>
      <c r="M9176" s="9">
        <v>6.7</v>
      </c>
      <c r="N9176" s="9"/>
      <c r="O9176" s="21"/>
      <c r="Q9176" s="29"/>
      <c r="U9176" s="17"/>
      <c r="V9176" s="2"/>
      <c r="Y9176" t="str">
        <f t="shared" si="573"/>
        <v/>
      </c>
      <c r="AA9176" t="str">
        <f t="shared" si="574"/>
        <v/>
      </c>
      <c r="AC9176" s="7"/>
      <c r="AD9176" t="s">
        <v>11285</v>
      </c>
      <c r="AE9176">
        <f t="shared" si="575"/>
        <v>1</v>
      </c>
      <c r="AG9176" s="2"/>
      <c r="AI9176" s="7"/>
    </row>
    <row r="9177" spans="1:35" ht="11" customHeight="1" outlineLevel="1" x14ac:dyDescent="0.25">
      <c r="A9177" t="s">
        <v>1806</v>
      </c>
      <c r="C9177" s="2" t="s">
        <v>11983</v>
      </c>
      <c r="D9177" s="2" t="s">
        <v>20547</v>
      </c>
      <c r="E9177" s="7">
        <v>2014</v>
      </c>
      <c r="F9177" s="5" t="s">
        <v>20548</v>
      </c>
      <c r="H9177" s="5" t="s">
        <v>5398</v>
      </c>
      <c r="I9177" s="6" t="s">
        <v>11285</v>
      </c>
      <c r="J9177" s="6" t="s">
        <v>11284</v>
      </c>
      <c r="K9177" s="17">
        <v>3</v>
      </c>
      <c r="L9177" s="17" t="s">
        <v>7730</v>
      </c>
      <c r="M9177" s="9">
        <v>3</v>
      </c>
      <c r="N9177" s="9"/>
      <c r="O9177" s="21"/>
      <c r="Q9177" s="29"/>
      <c r="U9177" s="17"/>
      <c r="V9177" s="2"/>
      <c r="Y9177" t="str">
        <f t="shared" si="573"/>
        <v/>
      </c>
      <c r="AA9177">
        <f t="shared" si="574"/>
        <v>1</v>
      </c>
      <c r="AC9177" s="7"/>
      <c r="AD9177" t="s">
        <v>11285</v>
      </c>
      <c r="AE9177">
        <f t="shared" si="575"/>
        <v>1</v>
      </c>
      <c r="AG9177" s="2"/>
      <c r="AI9177" s="7"/>
    </row>
    <row r="9178" spans="1:35" ht="11" customHeight="1" outlineLevel="1" x14ac:dyDescent="0.25">
      <c r="A9178" t="s">
        <v>1806</v>
      </c>
      <c r="C9178" s="2" t="s">
        <v>11983</v>
      </c>
      <c r="D9178" s="2">
        <v>7132</v>
      </c>
      <c r="E9178" s="7">
        <v>2014</v>
      </c>
      <c r="F9178" s="5" t="s">
        <v>11236</v>
      </c>
      <c r="H9178" s="5" t="s">
        <v>5398</v>
      </c>
      <c r="I9178" s="6" t="s">
        <v>11285</v>
      </c>
      <c r="J9178" s="6" t="s">
        <v>11284</v>
      </c>
      <c r="K9178" s="17">
        <v>1</v>
      </c>
      <c r="L9178" s="17" t="s">
        <v>7730</v>
      </c>
      <c r="M9178" s="9">
        <v>6.7</v>
      </c>
      <c r="N9178" s="9"/>
      <c r="O9178" s="21"/>
      <c r="Q9178" s="29"/>
      <c r="U9178" s="17"/>
      <c r="V9178" s="2"/>
      <c r="Y9178" t="str">
        <f t="shared" si="573"/>
        <v/>
      </c>
      <c r="AA9178">
        <f t="shared" si="574"/>
        <v>1</v>
      </c>
      <c r="AC9178" s="7"/>
      <c r="AD9178" t="s">
        <v>11285</v>
      </c>
      <c r="AE9178">
        <f t="shared" si="575"/>
        <v>1</v>
      </c>
      <c r="AG9178" s="2"/>
      <c r="AI9178" s="7"/>
    </row>
    <row r="9179" spans="1:35" ht="11" customHeight="1" outlineLevel="1" x14ac:dyDescent="0.25">
      <c r="A9179" t="s">
        <v>1806</v>
      </c>
      <c r="C9179" s="2" t="s">
        <v>11983</v>
      </c>
      <c r="D9179" s="2">
        <v>7587</v>
      </c>
      <c r="E9179" s="7">
        <v>2014</v>
      </c>
      <c r="F9179" s="8" t="s">
        <v>21734</v>
      </c>
      <c r="H9179" s="5" t="s">
        <v>5398</v>
      </c>
      <c r="I9179" s="6" t="s">
        <v>9223</v>
      </c>
      <c r="J9179" s="6" t="s">
        <v>7554</v>
      </c>
      <c r="K9179" s="17">
        <v>7</v>
      </c>
      <c r="L9179" s="17" t="s">
        <v>20076</v>
      </c>
      <c r="M9179" s="9"/>
      <c r="N9179" s="9"/>
      <c r="O9179" s="21"/>
      <c r="Q9179" s="29"/>
      <c r="U9179" s="17"/>
      <c r="V9179" s="2"/>
      <c r="Y9179" t="str">
        <f t="shared" si="573"/>
        <v/>
      </c>
      <c r="AA9179" t="str">
        <f t="shared" si="574"/>
        <v/>
      </c>
      <c r="AC9179" s="7"/>
      <c r="AD9179" t="s">
        <v>9223</v>
      </c>
      <c r="AE9179">
        <f t="shared" si="575"/>
        <v>0</v>
      </c>
      <c r="AG9179" s="2"/>
      <c r="AI9179" s="7"/>
    </row>
    <row r="9180" spans="1:35" ht="11" customHeight="1" outlineLevel="1" x14ac:dyDescent="0.25">
      <c r="A9180" t="s">
        <v>1806</v>
      </c>
      <c r="C9180" s="2" t="s">
        <v>11983</v>
      </c>
      <c r="D9180" s="2">
        <v>7588</v>
      </c>
      <c r="E9180" s="7">
        <v>2014</v>
      </c>
      <c r="F9180" s="8" t="s">
        <v>21734</v>
      </c>
      <c r="H9180" s="5" t="s">
        <v>5398</v>
      </c>
      <c r="I9180" s="6" t="s">
        <v>9223</v>
      </c>
      <c r="J9180" s="6" t="s">
        <v>7554</v>
      </c>
      <c r="K9180" s="17">
        <v>7</v>
      </c>
      <c r="L9180" s="17" t="s">
        <v>20076</v>
      </c>
      <c r="M9180" s="9"/>
      <c r="N9180" s="9"/>
      <c r="O9180" s="21"/>
      <c r="Q9180" s="29"/>
      <c r="U9180" s="17"/>
      <c r="V9180" s="2"/>
      <c r="Y9180" t="str">
        <f t="shared" si="573"/>
        <v/>
      </c>
      <c r="AA9180" t="str">
        <f t="shared" si="574"/>
        <v/>
      </c>
      <c r="AC9180" s="7"/>
      <c r="AD9180" t="s">
        <v>9223</v>
      </c>
      <c r="AE9180">
        <f t="shared" si="575"/>
        <v>0</v>
      </c>
      <c r="AG9180" s="2"/>
      <c r="AI9180" s="7"/>
    </row>
    <row r="9181" spans="1:35" ht="11" customHeight="1" outlineLevel="1" x14ac:dyDescent="0.25">
      <c r="A9181" t="s">
        <v>1806</v>
      </c>
      <c r="C9181" s="2" t="s">
        <v>11983</v>
      </c>
      <c r="D9181" s="2">
        <v>7589</v>
      </c>
      <c r="E9181" s="7">
        <v>2014</v>
      </c>
      <c r="F9181" s="8" t="s">
        <v>21734</v>
      </c>
      <c r="H9181" s="5" t="s">
        <v>5398</v>
      </c>
      <c r="I9181" s="6" t="s">
        <v>9223</v>
      </c>
      <c r="J9181" s="6" t="s">
        <v>7554</v>
      </c>
      <c r="K9181" s="17">
        <v>7</v>
      </c>
      <c r="L9181" s="17" t="s">
        <v>20076</v>
      </c>
      <c r="M9181" s="9"/>
      <c r="N9181" s="9"/>
      <c r="O9181" s="21"/>
      <c r="Q9181" s="29"/>
      <c r="U9181" s="17"/>
      <c r="V9181" s="2"/>
      <c r="Y9181" t="str">
        <f t="shared" ref="Y9181:Y9244" si="576">IF(COUNTIF(F9181,"*fdc*"),1,"")</f>
        <v/>
      </c>
      <c r="AA9181" t="str">
        <f t="shared" ref="AA9181:AA9244" si="577">IF(COUNTIF(F9181,"*s/s*"),1,"")</f>
        <v/>
      </c>
      <c r="AC9181" s="7"/>
      <c r="AD9181" t="s">
        <v>9223</v>
      </c>
      <c r="AE9181">
        <f t="shared" si="575"/>
        <v>0</v>
      </c>
      <c r="AG9181" s="2"/>
      <c r="AI9181" s="7"/>
    </row>
    <row r="9182" spans="1:35" ht="11" customHeight="1" outlineLevel="1" x14ac:dyDescent="0.25">
      <c r="A9182" t="s">
        <v>1806</v>
      </c>
      <c r="C9182" s="2" t="s">
        <v>11983</v>
      </c>
      <c r="D9182" s="2">
        <v>7590</v>
      </c>
      <c r="E9182" s="7">
        <v>2014</v>
      </c>
      <c r="F9182" s="8" t="s">
        <v>21734</v>
      </c>
      <c r="H9182" s="5" t="s">
        <v>5398</v>
      </c>
      <c r="I9182" s="6" t="s">
        <v>9223</v>
      </c>
      <c r="J9182" s="6" t="s">
        <v>7554</v>
      </c>
      <c r="K9182" s="17">
        <v>7</v>
      </c>
      <c r="L9182" s="17" t="s">
        <v>20076</v>
      </c>
      <c r="M9182" s="9"/>
      <c r="N9182" s="9"/>
      <c r="O9182" s="21"/>
      <c r="Q9182" s="29"/>
      <c r="U9182" s="17"/>
      <c r="V9182" s="2"/>
      <c r="Y9182" t="str">
        <f t="shared" si="576"/>
        <v/>
      </c>
      <c r="AA9182" t="str">
        <f t="shared" si="577"/>
        <v/>
      </c>
      <c r="AC9182" s="7"/>
      <c r="AD9182" t="s">
        <v>9223</v>
      </c>
      <c r="AE9182">
        <f t="shared" si="575"/>
        <v>0</v>
      </c>
      <c r="AG9182" s="2"/>
      <c r="AI9182" s="7"/>
    </row>
    <row r="9183" spans="1:35" ht="11" customHeight="1" outlineLevel="1" x14ac:dyDescent="0.25">
      <c r="A9183" t="s">
        <v>1806</v>
      </c>
      <c r="C9183" s="2" t="s">
        <v>11983</v>
      </c>
      <c r="D9183" s="2" t="s">
        <v>11286</v>
      </c>
      <c r="E9183" s="7">
        <v>2014</v>
      </c>
      <c r="F9183" s="8" t="s">
        <v>20548</v>
      </c>
      <c r="H9183" s="5" t="s">
        <v>5398</v>
      </c>
      <c r="I9183" s="6" t="s">
        <v>9223</v>
      </c>
      <c r="J9183" s="6" t="s">
        <v>7554</v>
      </c>
      <c r="K9183" s="17">
        <v>7</v>
      </c>
      <c r="L9183" s="17" t="s">
        <v>7730</v>
      </c>
      <c r="M9183" s="9">
        <v>3</v>
      </c>
      <c r="N9183" s="9"/>
      <c r="O9183" s="21"/>
      <c r="Q9183" s="29"/>
      <c r="U9183" s="17"/>
      <c r="V9183" s="2"/>
      <c r="Y9183" t="str">
        <f t="shared" si="576"/>
        <v/>
      </c>
      <c r="AA9183">
        <f t="shared" si="577"/>
        <v>1</v>
      </c>
      <c r="AC9183" s="7"/>
      <c r="AD9183" t="s">
        <v>9223</v>
      </c>
      <c r="AE9183">
        <f t="shared" si="575"/>
        <v>0</v>
      </c>
      <c r="AG9183" s="2"/>
      <c r="AI9183" s="7"/>
    </row>
    <row r="9184" spans="1:35" ht="11" customHeight="1" outlineLevel="1" x14ac:dyDescent="0.25">
      <c r="A9184" t="s">
        <v>1806</v>
      </c>
      <c r="C9184" s="2" t="s">
        <v>11983</v>
      </c>
      <c r="D9184" s="2">
        <v>7591</v>
      </c>
      <c r="E9184" s="7">
        <v>2014</v>
      </c>
      <c r="F9184" s="5" t="s">
        <v>11248</v>
      </c>
      <c r="H9184" s="5" t="s">
        <v>5398</v>
      </c>
      <c r="I9184" s="6" t="s">
        <v>9223</v>
      </c>
      <c r="J9184" s="6" t="s">
        <v>7554</v>
      </c>
      <c r="K9184" s="17">
        <v>7</v>
      </c>
      <c r="L9184" s="17" t="s">
        <v>20076</v>
      </c>
      <c r="M9184" s="9"/>
      <c r="N9184" s="9"/>
      <c r="O9184" s="21"/>
      <c r="Q9184" s="29"/>
      <c r="U9184" s="17"/>
      <c r="V9184" s="2"/>
      <c r="Y9184" t="str">
        <f t="shared" si="576"/>
        <v/>
      </c>
      <c r="AA9184" t="str">
        <f t="shared" si="577"/>
        <v/>
      </c>
      <c r="AC9184" s="7"/>
      <c r="AD9184" t="s">
        <v>9223</v>
      </c>
      <c r="AE9184">
        <f t="shared" si="575"/>
        <v>0</v>
      </c>
      <c r="AG9184" s="2"/>
      <c r="AI9184" s="7"/>
    </row>
    <row r="9185" spans="1:35" ht="11" customHeight="1" outlineLevel="1" x14ac:dyDescent="0.25">
      <c r="A9185" t="s">
        <v>1806</v>
      </c>
      <c r="C9185" s="2" t="s">
        <v>11983</v>
      </c>
      <c r="D9185" s="2" t="s">
        <v>11287</v>
      </c>
      <c r="E9185" s="7">
        <v>2014</v>
      </c>
      <c r="F9185" s="5" t="s">
        <v>11236</v>
      </c>
      <c r="H9185" s="5" t="s">
        <v>5398</v>
      </c>
      <c r="I9185" s="6" t="s">
        <v>9223</v>
      </c>
      <c r="J9185" s="6" t="s">
        <v>7554</v>
      </c>
      <c r="K9185" s="17">
        <v>7</v>
      </c>
      <c r="L9185" s="17" t="s">
        <v>7730</v>
      </c>
      <c r="M9185" s="9">
        <v>3</v>
      </c>
      <c r="N9185" s="9"/>
      <c r="O9185" s="21"/>
      <c r="Q9185" s="29"/>
      <c r="U9185" s="17"/>
      <c r="V9185" s="2"/>
      <c r="Y9185" t="str">
        <f t="shared" si="576"/>
        <v/>
      </c>
      <c r="AA9185">
        <f t="shared" si="577"/>
        <v>1</v>
      </c>
      <c r="AC9185" s="7"/>
      <c r="AD9185" t="s">
        <v>9223</v>
      </c>
      <c r="AE9185">
        <f t="shared" si="575"/>
        <v>0</v>
      </c>
      <c r="AG9185" s="2"/>
      <c r="AI9185" s="7"/>
    </row>
    <row r="9186" spans="1:35" ht="11" customHeight="1" outlineLevel="1" x14ac:dyDescent="0.25">
      <c r="A9186" t="s">
        <v>1806</v>
      </c>
      <c r="C9186" s="2" t="s">
        <v>11983</v>
      </c>
      <c r="D9186" s="2">
        <v>7723</v>
      </c>
      <c r="E9186" s="7">
        <v>2014</v>
      </c>
      <c r="F9186" s="8" t="s">
        <v>21734</v>
      </c>
      <c r="H9186" s="5" t="s">
        <v>5398</v>
      </c>
      <c r="I9186" s="6" t="s">
        <v>11291</v>
      </c>
      <c r="J9186" s="6" t="s">
        <v>11288</v>
      </c>
      <c r="K9186" s="17">
        <v>3</v>
      </c>
      <c r="L9186" s="17" t="s">
        <v>20076</v>
      </c>
      <c r="M9186" s="9"/>
      <c r="N9186" s="9"/>
      <c r="O9186" s="21"/>
      <c r="Q9186" s="29"/>
      <c r="U9186" s="17"/>
      <c r="V9186" s="2"/>
      <c r="Y9186" t="str">
        <f t="shared" si="576"/>
        <v/>
      </c>
      <c r="AA9186" t="str">
        <f t="shared" si="577"/>
        <v/>
      </c>
      <c r="AC9186" s="7"/>
      <c r="AD9186" t="s">
        <v>11291</v>
      </c>
      <c r="AE9186">
        <f t="shared" si="575"/>
        <v>0</v>
      </c>
      <c r="AG9186" s="2"/>
      <c r="AI9186" s="7"/>
    </row>
    <row r="9187" spans="1:35" ht="11" customHeight="1" outlineLevel="1" x14ac:dyDescent="0.25">
      <c r="A9187" t="s">
        <v>1806</v>
      </c>
      <c r="C9187" s="2" t="s">
        <v>11983</v>
      </c>
      <c r="D9187" s="2">
        <v>7726</v>
      </c>
      <c r="E9187" s="7">
        <v>2014</v>
      </c>
      <c r="F9187" s="8" t="s">
        <v>21734</v>
      </c>
      <c r="H9187" s="5" t="s">
        <v>5398</v>
      </c>
      <c r="I9187" s="6" t="s">
        <v>11290</v>
      </c>
      <c r="J9187" s="6" t="s">
        <v>11288</v>
      </c>
      <c r="K9187" s="17">
        <v>1</v>
      </c>
      <c r="L9187" s="17" t="s">
        <v>20076</v>
      </c>
      <c r="M9187" s="9"/>
      <c r="N9187" s="9"/>
      <c r="O9187" s="21"/>
      <c r="Q9187" s="29"/>
      <c r="S9187">
        <v>1</v>
      </c>
      <c r="T9187">
        <v>1</v>
      </c>
      <c r="U9187" s="17"/>
      <c r="V9187" s="2"/>
      <c r="Y9187" t="str">
        <f t="shared" si="576"/>
        <v/>
      </c>
      <c r="AA9187" t="str">
        <f t="shared" si="577"/>
        <v/>
      </c>
      <c r="AC9187" s="7"/>
      <c r="AD9187" t="s">
        <v>11290</v>
      </c>
      <c r="AE9187">
        <f t="shared" si="575"/>
        <v>1</v>
      </c>
      <c r="AG9187" s="2"/>
      <c r="AI9187" s="7"/>
    </row>
    <row r="9188" spans="1:35" ht="11" customHeight="1" outlineLevel="1" x14ac:dyDescent="0.25">
      <c r="A9188" t="s">
        <v>1806</v>
      </c>
      <c r="C9188" s="2" t="s">
        <v>11983</v>
      </c>
      <c r="D9188" s="2" t="s">
        <v>11289</v>
      </c>
      <c r="E9188" s="7">
        <v>2014</v>
      </c>
      <c r="F9188" s="8" t="s">
        <v>20548</v>
      </c>
      <c r="H9188" s="5" t="s">
        <v>5398</v>
      </c>
      <c r="I9188" s="6" t="s">
        <v>11292</v>
      </c>
      <c r="J9188" s="6" t="s">
        <v>11288</v>
      </c>
      <c r="K9188" s="17">
        <v>3</v>
      </c>
      <c r="L9188" s="17" t="s">
        <v>7730</v>
      </c>
      <c r="M9188" s="9">
        <v>3</v>
      </c>
      <c r="N9188" s="9"/>
      <c r="O9188" s="21"/>
      <c r="Q9188" s="29"/>
      <c r="U9188" s="17"/>
      <c r="V9188" s="2"/>
      <c r="Y9188" t="str">
        <f t="shared" si="576"/>
        <v/>
      </c>
      <c r="AA9188">
        <f t="shared" si="577"/>
        <v>1</v>
      </c>
      <c r="AC9188" s="7"/>
      <c r="AD9188" t="s">
        <v>11292</v>
      </c>
      <c r="AE9188">
        <f t="shared" si="575"/>
        <v>1</v>
      </c>
      <c r="AG9188" s="2"/>
      <c r="AI9188" s="7"/>
    </row>
    <row r="9189" spans="1:35" ht="11" customHeight="1" outlineLevel="1" x14ac:dyDescent="0.25">
      <c r="A9189" t="s">
        <v>1806</v>
      </c>
      <c r="C9189" s="2" t="s">
        <v>11983</v>
      </c>
      <c r="D9189" s="2">
        <v>7811</v>
      </c>
      <c r="E9189" s="7">
        <v>2015</v>
      </c>
      <c r="F9189" s="5" t="s">
        <v>11236</v>
      </c>
      <c r="G9189">
        <v>1</v>
      </c>
      <c r="H9189" s="5" t="s">
        <v>5398</v>
      </c>
      <c r="I9189" s="6" t="s">
        <v>4361</v>
      </c>
      <c r="J9189" s="6" t="s">
        <v>8529</v>
      </c>
      <c r="K9189" s="17">
        <v>1</v>
      </c>
      <c r="L9189" s="17" t="s">
        <v>7732</v>
      </c>
      <c r="M9189" s="9"/>
      <c r="N9189" s="9"/>
      <c r="O9189" s="21"/>
      <c r="Q9189" s="29"/>
      <c r="U9189" s="17"/>
      <c r="V9189" s="2"/>
      <c r="Y9189" t="str">
        <f t="shared" si="576"/>
        <v/>
      </c>
      <c r="AA9189">
        <f t="shared" si="577"/>
        <v>1</v>
      </c>
      <c r="AC9189" s="7"/>
      <c r="AD9189" t="s">
        <v>4361</v>
      </c>
      <c r="AE9189">
        <f t="shared" si="575"/>
        <v>1</v>
      </c>
      <c r="AG9189" s="2"/>
      <c r="AI9189" s="7"/>
    </row>
    <row r="9190" spans="1:35" ht="11" customHeight="1" outlineLevel="1" x14ac:dyDescent="0.25">
      <c r="A9190" t="s">
        <v>1806</v>
      </c>
      <c r="C9190" s="2" t="s">
        <v>11983</v>
      </c>
      <c r="D9190" s="2">
        <v>8172</v>
      </c>
      <c r="E9190" s="7">
        <v>2015</v>
      </c>
      <c r="F9190" s="8" t="s">
        <v>21729</v>
      </c>
      <c r="H9190" s="5" t="s">
        <v>5398</v>
      </c>
      <c r="I9190" s="6" t="s">
        <v>9223</v>
      </c>
      <c r="J9190" s="6" t="s">
        <v>7554</v>
      </c>
      <c r="K9190" s="17">
        <v>7</v>
      </c>
      <c r="L9190" s="17" t="s">
        <v>20076</v>
      </c>
      <c r="M9190" s="9"/>
      <c r="N9190" s="9"/>
      <c r="O9190" s="21"/>
      <c r="Q9190" s="29"/>
      <c r="U9190" s="17"/>
      <c r="V9190" s="2"/>
      <c r="Y9190" t="str">
        <f t="shared" si="576"/>
        <v/>
      </c>
      <c r="AA9190" t="str">
        <f t="shared" si="577"/>
        <v/>
      </c>
      <c r="AC9190" s="7"/>
      <c r="AD9190" t="s">
        <v>9223</v>
      </c>
      <c r="AE9190">
        <f t="shared" si="575"/>
        <v>0</v>
      </c>
      <c r="AG9190" s="2"/>
      <c r="AI9190" s="7"/>
    </row>
    <row r="9191" spans="1:35" ht="11" customHeight="1" outlineLevel="1" x14ac:dyDescent="0.25">
      <c r="A9191" t="s">
        <v>1806</v>
      </c>
      <c r="C9191" s="2" t="s">
        <v>11983</v>
      </c>
      <c r="D9191" s="2">
        <v>8173</v>
      </c>
      <c r="E9191" s="7">
        <v>2015</v>
      </c>
      <c r="F9191" s="8" t="s">
        <v>21729</v>
      </c>
      <c r="H9191" s="5" t="s">
        <v>5398</v>
      </c>
      <c r="I9191" s="6" t="s">
        <v>9223</v>
      </c>
      <c r="J9191" s="6" t="s">
        <v>7554</v>
      </c>
      <c r="K9191" s="17">
        <v>7</v>
      </c>
      <c r="L9191" s="17" t="s">
        <v>20076</v>
      </c>
      <c r="M9191" s="9"/>
      <c r="N9191" s="9"/>
      <c r="O9191" s="21"/>
      <c r="Q9191" s="29"/>
      <c r="U9191" s="17"/>
      <c r="V9191" s="2"/>
      <c r="Y9191" t="str">
        <f t="shared" si="576"/>
        <v/>
      </c>
      <c r="AA9191" t="str">
        <f t="shared" si="577"/>
        <v/>
      </c>
      <c r="AC9191" s="7"/>
      <c r="AD9191" t="s">
        <v>9223</v>
      </c>
      <c r="AE9191">
        <f t="shared" si="575"/>
        <v>0</v>
      </c>
      <c r="AG9191" s="2"/>
      <c r="AI9191" s="7"/>
    </row>
    <row r="9192" spans="1:35" ht="11" customHeight="1" outlineLevel="1" collapsed="1" x14ac:dyDescent="0.25">
      <c r="A9192" t="s">
        <v>1806</v>
      </c>
      <c r="C9192" s="2" t="s">
        <v>11983</v>
      </c>
      <c r="D9192" s="2">
        <v>8174</v>
      </c>
      <c r="E9192" s="7">
        <v>2015</v>
      </c>
      <c r="F9192" s="8" t="s">
        <v>21729</v>
      </c>
      <c r="H9192" s="5" t="s">
        <v>5398</v>
      </c>
      <c r="I9192" s="6" t="s">
        <v>9223</v>
      </c>
      <c r="J9192" s="6" t="s">
        <v>7554</v>
      </c>
      <c r="K9192" s="17">
        <v>7</v>
      </c>
      <c r="L9192" s="17" t="s">
        <v>20076</v>
      </c>
      <c r="M9192" s="9"/>
      <c r="N9192" s="9"/>
      <c r="O9192" s="21"/>
      <c r="Q9192" s="29"/>
      <c r="U9192" s="17"/>
      <c r="V9192" s="2"/>
      <c r="Y9192" t="str">
        <f t="shared" si="576"/>
        <v/>
      </c>
      <c r="AA9192" t="str">
        <f t="shared" si="577"/>
        <v/>
      </c>
      <c r="AC9192" s="7"/>
      <c r="AD9192" t="s">
        <v>9223</v>
      </c>
      <c r="AE9192">
        <f t="shared" si="575"/>
        <v>0</v>
      </c>
      <c r="AG9192" s="2"/>
      <c r="AI9192" s="7"/>
    </row>
    <row r="9193" spans="1:35" ht="11" customHeight="1" outlineLevel="1" x14ac:dyDescent="0.25">
      <c r="A9193" t="s">
        <v>1806</v>
      </c>
      <c r="C9193" s="2" t="s">
        <v>11983</v>
      </c>
      <c r="D9193" s="2">
        <v>8175</v>
      </c>
      <c r="E9193" s="7">
        <v>2015</v>
      </c>
      <c r="F9193" s="8" t="s">
        <v>21729</v>
      </c>
      <c r="H9193" s="5" t="s">
        <v>5398</v>
      </c>
      <c r="I9193" s="6" t="s">
        <v>9223</v>
      </c>
      <c r="J9193" s="6" t="s">
        <v>7554</v>
      </c>
      <c r="K9193" s="17">
        <v>7</v>
      </c>
      <c r="L9193" s="17" t="s">
        <v>20076</v>
      </c>
      <c r="M9193" s="9"/>
      <c r="N9193" s="9"/>
      <c r="O9193" s="21"/>
      <c r="Q9193" s="29"/>
      <c r="U9193" s="17"/>
      <c r="V9193" s="2"/>
      <c r="Y9193" t="str">
        <f t="shared" si="576"/>
        <v/>
      </c>
      <c r="AA9193" t="str">
        <f t="shared" si="577"/>
        <v/>
      </c>
      <c r="AC9193" s="7"/>
      <c r="AD9193" t="s">
        <v>9223</v>
      </c>
      <c r="AE9193">
        <f t="shared" si="575"/>
        <v>0</v>
      </c>
      <c r="AG9193" s="2"/>
      <c r="AI9193" s="7"/>
    </row>
    <row r="9194" spans="1:35" ht="11" customHeight="1" outlineLevel="1" x14ac:dyDescent="0.25">
      <c r="A9194" t="s">
        <v>1806</v>
      </c>
      <c r="C9194" s="2" t="s">
        <v>11983</v>
      </c>
      <c r="D9194" s="2" t="s">
        <v>11293</v>
      </c>
      <c r="E9194" s="7">
        <v>2015</v>
      </c>
      <c r="F9194" s="8" t="s">
        <v>21735</v>
      </c>
      <c r="H9194" s="5" t="s">
        <v>5398</v>
      </c>
      <c r="I9194" s="6" t="s">
        <v>9223</v>
      </c>
      <c r="J9194" s="6" t="s">
        <v>7554</v>
      </c>
      <c r="K9194" s="17">
        <v>7</v>
      </c>
      <c r="L9194" s="17" t="s">
        <v>7730</v>
      </c>
      <c r="M9194" s="9">
        <v>3</v>
      </c>
      <c r="N9194" s="9"/>
      <c r="O9194" s="21"/>
      <c r="Q9194" s="29"/>
      <c r="U9194" s="17"/>
      <c r="V9194" s="2"/>
      <c r="Y9194" t="str">
        <f t="shared" si="576"/>
        <v/>
      </c>
      <c r="AA9194">
        <f t="shared" si="577"/>
        <v>1</v>
      </c>
      <c r="AC9194" s="7"/>
      <c r="AD9194" t="s">
        <v>9223</v>
      </c>
      <c r="AE9194">
        <f t="shared" si="575"/>
        <v>0</v>
      </c>
      <c r="AG9194" s="2"/>
      <c r="AI9194" s="7"/>
    </row>
    <row r="9195" spans="1:35" ht="11" customHeight="1" outlineLevel="1" x14ac:dyDescent="0.25">
      <c r="A9195" t="s">
        <v>1806</v>
      </c>
      <c r="C9195" s="2" t="s">
        <v>11983</v>
      </c>
      <c r="D9195" s="2">
        <v>8176</v>
      </c>
      <c r="E9195" s="7">
        <v>2015</v>
      </c>
      <c r="F9195" s="5" t="s">
        <v>11248</v>
      </c>
      <c r="H9195" s="5" t="s">
        <v>5398</v>
      </c>
      <c r="I9195" s="6" t="s">
        <v>9223</v>
      </c>
      <c r="J9195" s="6" t="s">
        <v>7554</v>
      </c>
      <c r="K9195" s="17">
        <v>7</v>
      </c>
      <c r="L9195" s="17" t="s">
        <v>20076</v>
      </c>
      <c r="M9195" s="9"/>
      <c r="N9195" s="9"/>
      <c r="O9195" s="21"/>
      <c r="Q9195" s="29"/>
      <c r="U9195" s="17"/>
      <c r="V9195" s="2"/>
      <c r="Y9195" t="str">
        <f t="shared" si="576"/>
        <v/>
      </c>
      <c r="AA9195" t="str">
        <f t="shared" si="577"/>
        <v/>
      </c>
      <c r="AC9195" s="7"/>
      <c r="AD9195" t="s">
        <v>9223</v>
      </c>
      <c r="AE9195">
        <f t="shared" si="575"/>
        <v>0</v>
      </c>
      <c r="AG9195" s="2"/>
      <c r="AI9195" s="7"/>
    </row>
    <row r="9196" spans="1:35" ht="11" customHeight="1" outlineLevel="1" x14ac:dyDescent="0.25">
      <c r="A9196" t="s">
        <v>1806</v>
      </c>
      <c r="C9196" s="2" t="s">
        <v>11983</v>
      </c>
      <c r="D9196" s="2" t="s">
        <v>11294</v>
      </c>
      <c r="E9196" s="7">
        <v>2015</v>
      </c>
      <c r="F9196" s="5" t="s">
        <v>11236</v>
      </c>
      <c r="H9196" s="5" t="s">
        <v>5398</v>
      </c>
      <c r="I9196" s="6" t="s">
        <v>9223</v>
      </c>
      <c r="J9196" s="6" t="s">
        <v>7554</v>
      </c>
      <c r="K9196" s="17">
        <v>7</v>
      </c>
      <c r="L9196" s="17" t="s">
        <v>7730</v>
      </c>
      <c r="M9196" s="9">
        <v>3</v>
      </c>
      <c r="N9196" s="9"/>
      <c r="O9196" s="21"/>
      <c r="Q9196" s="29"/>
      <c r="U9196" s="17"/>
      <c r="V9196" s="2"/>
      <c r="Y9196" t="str">
        <f t="shared" si="576"/>
        <v/>
      </c>
      <c r="AA9196">
        <f t="shared" si="577"/>
        <v>1</v>
      </c>
      <c r="AC9196" s="7"/>
      <c r="AD9196" t="s">
        <v>9223</v>
      </c>
      <c r="AE9196">
        <f t="shared" si="575"/>
        <v>0</v>
      </c>
      <c r="AG9196" s="2"/>
      <c r="AI9196" s="7"/>
    </row>
    <row r="9197" spans="1:35" ht="11" customHeight="1" outlineLevel="1" x14ac:dyDescent="0.25">
      <c r="A9197" t="s">
        <v>1806</v>
      </c>
      <c r="C9197" s="2" t="s">
        <v>11983</v>
      </c>
      <c r="D9197" s="2">
        <v>8322</v>
      </c>
      <c r="E9197" s="7">
        <v>2016</v>
      </c>
      <c r="F9197" s="8" t="s">
        <v>21729</v>
      </c>
      <c r="H9197" s="5" t="s">
        <v>5398</v>
      </c>
      <c r="I9197" s="6" t="s">
        <v>11297</v>
      </c>
      <c r="J9197" s="6" t="s">
        <v>9406</v>
      </c>
      <c r="K9197" s="17">
        <v>1</v>
      </c>
      <c r="L9197" s="17" t="s">
        <v>20076</v>
      </c>
      <c r="M9197" s="9"/>
      <c r="N9197" s="9"/>
      <c r="O9197" s="21"/>
      <c r="Q9197" s="29"/>
      <c r="U9197" s="17"/>
      <c r="V9197" s="2"/>
      <c r="Y9197" t="str">
        <f t="shared" si="576"/>
        <v/>
      </c>
      <c r="AA9197" t="str">
        <f t="shared" si="577"/>
        <v/>
      </c>
      <c r="AC9197" s="7"/>
      <c r="AD9197" t="s">
        <v>11297</v>
      </c>
      <c r="AE9197">
        <f t="shared" si="575"/>
        <v>0</v>
      </c>
      <c r="AG9197" s="2"/>
      <c r="AI9197" s="7"/>
    </row>
    <row r="9198" spans="1:35" ht="11" customHeight="1" outlineLevel="1" x14ac:dyDescent="0.25">
      <c r="A9198" t="s">
        <v>1806</v>
      </c>
      <c r="C9198" s="2" t="s">
        <v>11983</v>
      </c>
      <c r="D9198" s="2">
        <v>8323</v>
      </c>
      <c r="E9198" s="7">
        <v>2016</v>
      </c>
      <c r="F9198" s="8" t="s">
        <v>21729</v>
      </c>
      <c r="H9198" s="5" t="s">
        <v>5398</v>
      </c>
      <c r="I9198" s="6" t="s">
        <v>11298</v>
      </c>
      <c r="J9198" s="6" t="s">
        <v>9406</v>
      </c>
      <c r="K9198" s="17">
        <v>1</v>
      </c>
      <c r="L9198" s="17" t="s">
        <v>20076</v>
      </c>
      <c r="M9198" s="9"/>
      <c r="N9198" s="9"/>
      <c r="O9198" s="21"/>
      <c r="Q9198" s="29"/>
      <c r="U9198" s="17"/>
      <c r="V9198" s="2"/>
      <c r="Y9198" t="str">
        <f t="shared" si="576"/>
        <v/>
      </c>
      <c r="AA9198" t="str">
        <f t="shared" si="577"/>
        <v/>
      </c>
      <c r="AC9198" s="7"/>
      <c r="AD9198" t="s">
        <v>11298</v>
      </c>
      <c r="AE9198">
        <f t="shared" si="575"/>
        <v>0</v>
      </c>
      <c r="AG9198" s="2"/>
      <c r="AI9198" s="7"/>
    </row>
    <row r="9199" spans="1:35" ht="11" customHeight="1" outlineLevel="1" x14ac:dyDescent="0.25">
      <c r="A9199" t="s">
        <v>1806</v>
      </c>
      <c r="C9199" s="2" t="s">
        <v>11983</v>
      </c>
      <c r="D9199" s="2">
        <v>8324</v>
      </c>
      <c r="E9199" s="7">
        <v>2016</v>
      </c>
      <c r="F9199" s="8" t="s">
        <v>21729</v>
      </c>
      <c r="H9199" s="5" t="s">
        <v>5398</v>
      </c>
      <c r="I9199" s="6" t="s">
        <v>11299</v>
      </c>
      <c r="J9199" s="6" t="s">
        <v>9406</v>
      </c>
      <c r="K9199" s="17">
        <v>1</v>
      </c>
      <c r="L9199" s="17" t="s">
        <v>20076</v>
      </c>
      <c r="M9199" s="9"/>
      <c r="N9199" s="9"/>
      <c r="O9199" s="21"/>
      <c r="Q9199" s="29"/>
      <c r="U9199" s="17"/>
      <c r="V9199" s="2"/>
      <c r="Y9199" t="str">
        <f t="shared" si="576"/>
        <v/>
      </c>
      <c r="AA9199" t="str">
        <f t="shared" si="577"/>
        <v/>
      </c>
      <c r="AC9199" s="7"/>
      <c r="AD9199" t="s">
        <v>11299</v>
      </c>
      <c r="AE9199">
        <f t="shared" si="575"/>
        <v>0</v>
      </c>
      <c r="AG9199" s="2"/>
      <c r="AI9199" s="7"/>
    </row>
    <row r="9200" spans="1:35" ht="11" customHeight="1" outlineLevel="1" x14ac:dyDescent="0.25">
      <c r="A9200" t="s">
        <v>1806</v>
      </c>
      <c r="C9200" s="2" t="s">
        <v>11983</v>
      </c>
      <c r="D9200" s="2">
        <v>8325</v>
      </c>
      <c r="E9200" s="7">
        <v>2016</v>
      </c>
      <c r="F9200" s="8" t="s">
        <v>21729</v>
      </c>
      <c r="H9200" s="5" t="s">
        <v>5398</v>
      </c>
      <c r="I9200" s="6" t="s">
        <v>11300</v>
      </c>
      <c r="J9200" s="6" t="s">
        <v>9406</v>
      </c>
      <c r="K9200" s="17">
        <v>1</v>
      </c>
      <c r="L9200" s="17" t="s">
        <v>20076</v>
      </c>
      <c r="M9200" s="9"/>
      <c r="N9200" s="9"/>
      <c r="O9200" s="21"/>
      <c r="Q9200" s="29"/>
      <c r="U9200" s="17"/>
      <c r="V9200" s="2"/>
      <c r="Y9200" t="str">
        <f t="shared" si="576"/>
        <v/>
      </c>
      <c r="AA9200" t="str">
        <f t="shared" si="577"/>
        <v/>
      </c>
      <c r="AC9200" s="7"/>
      <c r="AD9200" t="s">
        <v>11300</v>
      </c>
      <c r="AE9200">
        <f t="shared" si="575"/>
        <v>0</v>
      </c>
      <c r="AG9200" s="2"/>
      <c r="AI9200" s="7"/>
    </row>
    <row r="9201" spans="1:35" ht="11" customHeight="1" outlineLevel="1" x14ac:dyDescent="0.25">
      <c r="A9201" t="s">
        <v>1806</v>
      </c>
      <c r="C9201" s="2" t="s">
        <v>11983</v>
      </c>
      <c r="D9201" s="2" t="s">
        <v>11295</v>
      </c>
      <c r="E9201" s="7">
        <v>2016</v>
      </c>
      <c r="F9201" s="8" t="s">
        <v>21735</v>
      </c>
      <c r="H9201" s="5" t="s">
        <v>5398</v>
      </c>
      <c r="I9201" s="6" t="s">
        <v>9382</v>
      </c>
      <c r="J9201" s="6" t="s">
        <v>9406</v>
      </c>
      <c r="K9201" s="17">
        <v>1</v>
      </c>
      <c r="L9201" s="17" t="s">
        <v>7730</v>
      </c>
      <c r="M9201" s="9">
        <v>3</v>
      </c>
      <c r="N9201" s="9"/>
      <c r="O9201" s="21"/>
      <c r="Q9201" s="29"/>
      <c r="U9201" s="17"/>
      <c r="V9201" s="2"/>
      <c r="Y9201" t="str">
        <f t="shared" si="576"/>
        <v/>
      </c>
      <c r="AA9201">
        <f t="shared" si="577"/>
        <v>1</v>
      </c>
      <c r="AC9201" s="7"/>
      <c r="AD9201" t="s">
        <v>9382</v>
      </c>
      <c r="AE9201">
        <f t="shared" si="575"/>
        <v>0</v>
      </c>
      <c r="AG9201" s="2"/>
      <c r="AI9201" s="7"/>
    </row>
    <row r="9202" spans="1:35" ht="11" customHeight="1" outlineLevel="1" x14ac:dyDescent="0.25">
      <c r="A9202" t="s">
        <v>1806</v>
      </c>
      <c r="C9202" s="2" t="s">
        <v>11983</v>
      </c>
      <c r="D9202" s="2">
        <v>8326</v>
      </c>
      <c r="E9202" s="7">
        <v>2016</v>
      </c>
      <c r="F9202" s="5" t="s">
        <v>11248</v>
      </c>
      <c r="H9202" s="5" t="s">
        <v>5398</v>
      </c>
      <c r="I9202" s="6" t="s">
        <v>11301</v>
      </c>
      <c r="J9202" s="6" t="s">
        <v>9406</v>
      </c>
      <c r="K9202" s="17">
        <v>1</v>
      </c>
      <c r="L9202" s="17" t="s">
        <v>20076</v>
      </c>
      <c r="M9202" s="9"/>
      <c r="N9202" s="9"/>
      <c r="O9202" s="21"/>
      <c r="Q9202" s="29"/>
      <c r="U9202" s="17"/>
      <c r="V9202" s="2"/>
      <c r="Y9202" t="str">
        <f t="shared" si="576"/>
        <v/>
      </c>
      <c r="AA9202" t="str">
        <f t="shared" si="577"/>
        <v/>
      </c>
      <c r="AC9202" s="7"/>
      <c r="AD9202" t="s">
        <v>11301</v>
      </c>
      <c r="AE9202">
        <f t="shared" si="575"/>
        <v>0</v>
      </c>
      <c r="AG9202" s="2"/>
      <c r="AI9202" s="7"/>
    </row>
    <row r="9203" spans="1:35" ht="11" customHeight="1" outlineLevel="1" x14ac:dyDescent="0.25">
      <c r="A9203" t="s">
        <v>1806</v>
      </c>
      <c r="C9203" s="2" t="s">
        <v>11983</v>
      </c>
      <c r="D9203" s="2" t="s">
        <v>11296</v>
      </c>
      <c r="E9203" s="7">
        <v>2016</v>
      </c>
      <c r="F9203" s="5" t="s">
        <v>11236</v>
      </c>
      <c r="H9203" s="5" t="s">
        <v>5398</v>
      </c>
      <c r="I9203" s="6" t="s">
        <v>11275</v>
      </c>
      <c r="J9203" s="6" t="s">
        <v>9406</v>
      </c>
      <c r="K9203" s="17">
        <v>1</v>
      </c>
      <c r="L9203" s="17" t="s">
        <v>7730</v>
      </c>
      <c r="M9203" s="9">
        <v>3</v>
      </c>
      <c r="N9203" s="9"/>
      <c r="O9203" s="21"/>
      <c r="Q9203" s="29"/>
      <c r="U9203" s="17"/>
      <c r="V9203" s="2"/>
      <c r="Y9203" t="str">
        <f t="shared" si="576"/>
        <v/>
      </c>
      <c r="AA9203">
        <f t="shared" si="577"/>
        <v>1</v>
      </c>
      <c r="AC9203" s="7"/>
      <c r="AD9203" t="s">
        <v>11275</v>
      </c>
      <c r="AE9203">
        <f t="shared" si="575"/>
        <v>0</v>
      </c>
      <c r="AG9203" s="2"/>
      <c r="AI9203" s="7"/>
    </row>
    <row r="9204" spans="1:35" ht="11" customHeight="1" outlineLevel="1" x14ac:dyDescent="0.25">
      <c r="A9204" t="s">
        <v>1806</v>
      </c>
      <c r="C9204" s="2" t="s">
        <v>11983</v>
      </c>
      <c r="D9204" s="2">
        <v>8482</v>
      </c>
      <c r="E9204" s="7">
        <v>2016</v>
      </c>
      <c r="F9204" s="8" t="s">
        <v>21729</v>
      </c>
      <c r="H9204" s="5" t="s">
        <v>5398</v>
      </c>
      <c r="I9204" s="6" t="s">
        <v>6042</v>
      </c>
      <c r="J9204" s="6" t="s">
        <v>8534</v>
      </c>
      <c r="K9204" s="17">
        <v>1</v>
      </c>
      <c r="L9204" s="17" t="s">
        <v>20076</v>
      </c>
      <c r="M9204" s="9"/>
      <c r="N9204" s="9"/>
      <c r="O9204" s="21"/>
      <c r="Q9204" s="29"/>
      <c r="U9204" s="17"/>
      <c r="V9204" s="2"/>
      <c r="Y9204" t="str">
        <f t="shared" si="576"/>
        <v/>
      </c>
      <c r="AA9204" t="str">
        <f t="shared" si="577"/>
        <v/>
      </c>
      <c r="AC9204" s="7"/>
      <c r="AD9204" t="s">
        <v>6042</v>
      </c>
      <c r="AE9204">
        <f t="shared" si="575"/>
        <v>0</v>
      </c>
      <c r="AG9204" s="2">
        <v>1</v>
      </c>
      <c r="AI9204" s="7"/>
    </row>
    <row r="9205" spans="1:35" ht="11" customHeight="1" outlineLevel="1" x14ac:dyDescent="0.25">
      <c r="A9205" t="s">
        <v>1806</v>
      </c>
      <c r="C9205" s="2" t="s">
        <v>11983</v>
      </c>
      <c r="D9205" s="2" t="s">
        <v>11688</v>
      </c>
      <c r="E9205" s="7">
        <v>2016</v>
      </c>
      <c r="F9205" s="8" t="s">
        <v>21735</v>
      </c>
      <c r="H9205" s="5" t="s">
        <v>5398</v>
      </c>
      <c r="I9205" s="6" t="s">
        <v>9382</v>
      </c>
      <c r="J9205" s="6" t="s">
        <v>9406</v>
      </c>
      <c r="K9205" s="17">
        <v>3</v>
      </c>
      <c r="L9205" s="17" t="s">
        <v>7730</v>
      </c>
      <c r="M9205" s="9">
        <v>3</v>
      </c>
      <c r="N9205" s="9"/>
      <c r="O9205" s="21"/>
      <c r="Q9205" s="29"/>
      <c r="U9205" s="17"/>
      <c r="V9205" s="2"/>
      <c r="Y9205" t="str">
        <f t="shared" si="576"/>
        <v/>
      </c>
      <c r="AA9205">
        <f t="shared" si="577"/>
        <v>1</v>
      </c>
      <c r="AC9205" s="7"/>
      <c r="AD9205" t="s">
        <v>9382</v>
      </c>
      <c r="AE9205">
        <f t="shared" si="575"/>
        <v>0</v>
      </c>
      <c r="AG9205" s="2"/>
      <c r="AI9205" s="7"/>
    </row>
    <row r="9206" spans="1:35" ht="11" customHeight="1" outlineLevel="1" x14ac:dyDescent="0.25">
      <c r="A9206" t="s">
        <v>1806</v>
      </c>
      <c r="C9206" s="2" t="s">
        <v>11983</v>
      </c>
      <c r="D9206" s="2">
        <v>8486</v>
      </c>
      <c r="E9206" s="7">
        <v>2016</v>
      </c>
      <c r="F9206" s="5" t="s">
        <v>11248</v>
      </c>
      <c r="H9206" s="5" t="s">
        <v>5398</v>
      </c>
      <c r="I9206" s="6" t="s">
        <v>9382</v>
      </c>
      <c r="J9206" s="6" t="s">
        <v>9406</v>
      </c>
      <c r="K9206" s="17">
        <v>3</v>
      </c>
      <c r="L9206" s="17" t="s">
        <v>20076</v>
      </c>
      <c r="M9206" s="9"/>
      <c r="N9206" s="9"/>
      <c r="O9206" s="21"/>
      <c r="Q9206" s="29"/>
      <c r="U9206" s="17"/>
      <c r="V9206" s="2"/>
      <c r="Y9206" t="str">
        <f t="shared" si="576"/>
        <v/>
      </c>
      <c r="AA9206" t="str">
        <f t="shared" si="577"/>
        <v/>
      </c>
      <c r="AC9206" s="7"/>
      <c r="AD9206" t="s">
        <v>9382</v>
      </c>
      <c r="AE9206">
        <f t="shared" si="575"/>
        <v>0</v>
      </c>
      <c r="AG9206" s="2"/>
      <c r="AI9206" s="7"/>
    </row>
    <row r="9207" spans="1:35" ht="11" customHeight="1" outlineLevel="1" x14ac:dyDescent="0.25">
      <c r="A9207" t="s">
        <v>1806</v>
      </c>
      <c r="C9207" s="2" t="s">
        <v>11983</v>
      </c>
      <c r="D9207" s="2" t="s">
        <v>11689</v>
      </c>
      <c r="E9207" s="7">
        <v>2016</v>
      </c>
      <c r="F9207" s="5" t="s">
        <v>11236</v>
      </c>
      <c r="H9207" s="5" t="s">
        <v>5398</v>
      </c>
      <c r="I9207" s="6" t="s">
        <v>9382</v>
      </c>
      <c r="J9207" s="6" t="s">
        <v>9406</v>
      </c>
      <c r="K9207" s="17">
        <v>3</v>
      </c>
      <c r="L9207" s="17" t="s">
        <v>7730</v>
      </c>
      <c r="M9207" s="9">
        <v>3</v>
      </c>
      <c r="N9207" s="9"/>
      <c r="O9207" s="21"/>
      <c r="Q9207" s="29"/>
      <c r="U9207" s="17"/>
      <c r="V9207" s="2"/>
      <c r="Y9207" t="str">
        <f t="shared" si="576"/>
        <v/>
      </c>
      <c r="AA9207">
        <f t="shared" si="577"/>
        <v>1</v>
      </c>
      <c r="AC9207" s="7"/>
      <c r="AD9207" t="s">
        <v>9382</v>
      </c>
      <c r="AE9207">
        <f t="shared" si="575"/>
        <v>0</v>
      </c>
      <c r="AG9207" s="2"/>
      <c r="AI9207" s="7"/>
    </row>
    <row r="9208" spans="1:35" ht="11" customHeight="1" outlineLevel="1" x14ac:dyDescent="0.25">
      <c r="A9208" t="s">
        <v>1806</v>
      </c>
      <c r="C9208" s="2" t="s">
        <v>11983</v>
      </c>
      <c r="D9208" s="2">
        <v>8847</v>
      </c>
      <c r="E9208" s="7">
        <v>2016</v>
      </c>
      <c r="F9208" s="8" t="s">
        <v>21736</v>
      </c>
      <c r="H9208" s="5" t="s">
        <v>5398</v>
      </c>
      <c r="I9208" s="6" t="s">
        <v>11304</v>
      </c>
      <c r="J9208" s="6" t="s">
        <v>7554</v>
      </c>
      <c r="K9208" s="17">
        <v>7</v>
      </c>
      <c r="L9208" s="17" t="s">
        <v>20076</v>
      </c>
      <c r="M9208" s="9"/>
      <c r="N9208" s="9"/>
      <c r="O9208" s="21"/>
      <c r="Q9208" s="29"/>
      <c r="U9208" s="17"/>
      <c r="V9208" s="2"/>
      <c r="Y9208" t="str">
        <f t="shared" si="576"/>
        <v/>
      </c>
      <c r="AA9208" t="str">
        <f t="shared" si="577"/>
        <v/>
      </c>
      <c r="AC9208" s="7"/>
      <c r="AD9208" t="s">
        <v>11304</v>
      </c>
      <c r="AE9208">
        <f t="shared" si="575"/>
        <v>0</v>
      </c>
      <c r="AG9208" s="2"/>
      <c r="AI9208" s="7"/>
    </row>
    <row r="9209" spans="1:35" ht="11" customHeight="1" outlineLevel="1" x14ac:dyDescent="0.25">
      <c r="A9209" t="s">
        <v>1806</v>
      </c>
      <c r="C9209" s="2" t="s">
        <v>11983</v>
      </c>
      <c r="D9209" s="2">
        <v>8848</v>
      </c>
      <c r="E9209" s="7">
        <v>2016</v>
      </c>
      <c r="F9209" s="8" t="s">
        <v>21736</v>
      </c>
      <c r="H9209" s="5" t="s">
        <v>5398</v>
      </c>
      <c r="I9209" s="6" t="s">
        <v>11305</v>
      </c>
      <c r="J9209" s="6" t="s">
        <v>7554</v>
      </c>
      <c r="K9209" s="17">
        <v>7</v>
      </c>
      <c r="L9209" s="17" t="s">
        <v>20076</v>
      </c>
      <c r="M9209" s="9"/>
      <c r="N9209" s="9"/>
      <c r="O9209" s="21"/>
      <c r="Q9209" s="29"/>
      <c r="U9209" s="17"/>
      <c r="V9209" s="2"/>
      <c r="Y9209" t="str">
        <f t="shared" si="576"/>
        <v/>
      </c>
      <c r="AA9209" t="str">
        <f t="shared" si="577"/>
        <v/>
      </c>
      <c r="AC9209" s="7"/>
      <c r="AD9209" t="s">
        <v>11305</v>
      </c>
      <c r="AE9209">
        <f t="shared" si="575"/>
        <v>0</v>
      </c>
      <c r="AG9209" s="2"/>
      <c r="AI9209" s="7"/>
    </row>
    <row r="9210" spans="1:35" ht="11" customHeight="1" outlineLevel="1" x14ac:dyDescent="0.25">
      <c r="A9210" t="s">
        <v>1806</v>
      </c>
      <c r="C9210" s="2" t="s">
        <v>11983</v>
      </c>
      <c r="D9210" s="2">
        <v>8849</v>
      </c>
      <c r="E9210" s="7">
        <v>2016</v>
      </c>
      <c r="F9210" s="8" t="s">
        <v>21736</v>
      </c>
      <c r="H9210" s="5" t="s">
        <v>5398</v>
      </c>
      <c r="I9210" s="6" t="s">
        <v>11306</v>
      </c>
      <c r="J9210" s="6" t="s">
        <v>7554</v>
      </c>
      <c r="K9210" s="17">
        <v>7</v>
      </c>
      <c r="L9210" s="17" t="s">
        <v>20076</v>
      </c>
      <c r="M9210" s="9"/>
      <c r="N9210" s="9"/>
      <c r="O9210" s="21"/>
      <c r="Q9210" s="29"/>
      <c r="U9210" s="17"/>
      <c r="V9210" s="2"/>
      <c r="Y9210" t="str">
        <f t="shared" si="576"/>
        <v/>
      </c>
      <c r="AA9210" t="str">
        <f t="shared" si="577"/>
        <v/>
      </c>
      <c r="AC9210" s="7"/>
      <c r="AD9210" t="s">
        <v>11306</v>
      </c>
      <c r="AE9210">
        <f t="shared" si="575"/>
        <v>0</v>
      </c>
      <c r="AG9210" s="2"/>
      <c r="AI9210" s="7"/>
    </row>
    <row r="9211" spans="1:35" ht="11" customHeight="1" outlineLevel="1" x14ac:dyDescent="0.25">
      <c r="A9211" t="s">
        <v>1806</v>
      </c>
      <c r="C9211" s="2" t="s">
        <v>11983</v>
      </c>
      <c r="D9211" s="2">
        <v>8850</v>
      </c>
      <c r="E9211" s="7">
        <v>2016</v>
      </c>
      <c r="F9211" s="8" t="s">
        <v>21736</v>
      </c>
      <c r="H9211" s="5" t="s">
        <v>5398</v>
      </c>
      <c r="I9211" s="6" t="s">
        <v>11307</v>
      </c>
      <c r="J9211" s="6" t="s">
        <v>7554</v>
      </c>
      <c r="K9211" s="17">
        <v>7</v>
      </c>
      <c r="L9211" s="17" t="s">
        <v>20076</v>
      </c>
      <c r="M9211" s="9"/>
      <c r="N9211" s="9"/>
      <c r="O9211" s="21"/>
      <c r="Q9211" s="29"/>
      <c r="U9211" s="17"/>
      <c r="V9211" s="2"/>
      <c r="Y9211" t="str">
        <f t="shared" si="576"/>
        <v/>
      </c>
      <c r="AA9211" t="str">
        <f t="shared" si="577"/>
        <v/>
      </c>
      <c r="AC9211" s="7"/>
      <c r="AD9211" t="s">
        <v>11307</v>
      </c>
      <c r="AE9211">
        <f t="shared" si="575"/>
        <v>0</v>
      </c>
      <c r="AG9211" s="2"/>
      <c r="AI9211" s="7"/>
    </row>
    <row r="9212" spans="1:35" ht="11" customHeight="1" outlineLevel="1" x14ac:dyDescent="0.25">
      <c r="A9212" t="s">
        <v>1806</v>
      </c>
      <c r="C9212" s="2" t="s">
        <v>11983</v>
      </c>
      <c r="D9212" s="2" t="s">
        <v>11302</v>
      </c>
      <c r="E9212" s="7">
        <v>2016</v>
      </c>
      <c r="F9212" s="8" t="s">
        <v>21737</v>
      </c>
      <c r="H9212" s="5" t="s">
        <v>5398</v>
      </c>
      <c r="I9212" s="6" t="s">
        <v>9223</v>
      </c>
      <c r="J9212" s="6" t="s">
        <v>7554</v>
      </c>
      <c r="K9212" s="17">
        <v>7</v>
      </c>
      <c r="L9212" s="17" t="s">
        <v>7730</v>
      </c>
      <c r="M9212" s="9">
        <v>3</v>
      </c>
      <c r="N9212" s="9"/>
      <c r="O9212" s="21"/>
      <c r="Q9212" s="29"/>
      <c r="U9212" s="17"/>
      <c r="V9212" s="2"/>
      <c r="Y9212" t="str">
        <f t="shared" si="576"/>
        <v/>
      </c>
      <c r="AA9212">
        <f t="shared" si="577"/>
        <v>1</v>
      </c>
      <c r="AC9212" s="7"/>
      <c r="AD9212" t="s">
        <v>9223</v>
      </c>
      <c r="AE9212">
        <f t="shared" si="575"/>
        <v>0</v>
      </c>
      <c r="AG9212" s="2"/>
      <c r="AI9212" s="7"/>
    </row>
    <row r="9213" spans="1:35" ht="11" customHeight="1" outlineLevel="1" x14ac:dyDescent="0.25">
      <c r="A9213" t="s">
        <v>1806</v>
      </c>
      <c r="C9213" s="2" t="s">
        <v>11983</v>
      </c>
      <c r="D9213" s="2">
        <v>8851</v>
      </c>
      <c r="E9213" s="7">
        <v>2016</v>
      </c>
      <c r="F9213" s="8" t="s">
        <v>21738</v>
      </c>
      <c r="H9213" s="5" t="s">
        <v>5398</v>
      </c>
      <c r="I9213" s="6" t="s">
        <v>8351</v>
      </c>
      <c r="J9213" s="6" t="s">
        <v>7554</v>
      </c>
      <c r="K9213" s="17">
        <v>7</v>
      </c>
      <c r="L9213" s="17" t="s">
        <v>20076</v>
      </c>
      <c r="M9213" s="9"/>
      <c r="N9213" s="9"/>
      <c r="O9213" s="21"/>
      <c r="Q9213" s="29"/>
      <c r="U9213" s="17"/>
      <c r="V9213" s="2"/>
      <c r="Y9213" t="str">
        <f t="shared" si="576"/>
        <v/>
      </c>
      <c r="AA9213" t="str">
        <f t="shared" si="577"/>
        <v/>
      </c>
      <c r="AC9213" s="7"/>
      <c r="AD9213" t="s">
        <v>8351</v>
      </c>
      <c r="AE9213">
        <f t="shared" si="575"/>
        <v>0</v>
      </c>
      <c r="AG9213" s="2"/>
      <c r="AI9213" s="7"/>
    </row>
    <row r="9214" spans="1:35" ht="11" customHeight="1" outlineLevel="1" x14ac:dyDescent="0.25">
      <c r="A9214" t="s">
        <v>1806</v>
      </c>
      <c r="C9214" s="2" t="s">
        <v>11983</v>
      </c>
      <c r="D9214" s="2" t="s">
        <v>11303</v>
      </c>
      <c r="E9214" s="7">
        <v>2016</v>
      </c>
      <c r="F9214" s="8" t="s">
        <v>21739</v>
      </c>
      <c r="H9214" s="5" t="s">
        <v>5398</v>
      </c>
      <c r="I9214" s="6" t="s">
        <v>9223</v>
      </c>
      <c r="J9214" s="6" t="s">
        <v>7554</v>
      </c>
      <c r="K9214" s="17">
        <v>7</v>
      </c>
      <c r="L9214" s="17" t="s">
        <v>7730</v>
      </c>
      <c r="M9214" s="9">
        <v>3</v>
      </c>
      <c r="N9214" s="9"/>
      <c r="O9214" s="21"/>
      <c r="Q9214" s="29"/>
      <c r="U9214" s="17"/>
      <c r="V9214" s="2"/>
      <c r="Y9214" t="str">
        <f t="shared" si="576"/>
        <v/>
      </c>
      <c r="AA9214">
        <f t="shared" si="577"/>
        <v>1</v>
      </c>
      <c r="AC9214" s="7"/>
      <c r="AD9214" t="s">
        <v>9223</v>
      </c>
      <c r="AE9214">
        <f t="shared" si="575"/>
        <v>0</v>
      </c>
      <c r="AG9214" s="2"/>
      <c r="AI9214" s="7"/>
    </row>
    <row r="9215" spans="1:35" ht="11" customHeight="1" outlineLevel="1" x14ac:dyDescent="0.25">
      <c r="A9215" t="s">
        <v>1806</v>
      </c>
      <c r="C9215" s="2" t="s">
        <v>11983</v>
      </c>
      <c r="D9215" s="2">
        <v>9122</v>
      </c>
      <c r="E9215" s="7">
        <v>2017</v>
      </c>
      <c r="F9215" s="8" t="s">
        <v>21736</v>
      </c>
      <c r="H9215" s="5" t="s">
        <v>5398</v>
      </c>
      <c r="I9215" s="6" t="s">
        <v>10169</v>
      </c>
      <c r="J9215" s="6" t="s">
        <v>9406</v>
      </c>
      <c r="K9215" s="17">
        <v>1</v>
      </c>
      <c r="L9215" s="17" t="s">
        <v>20076</v>
      </c>
      <c r="M9215" s="9"/>
      <c r="N9215" s="9"/>
      <c r="O9215" s="21"/>
      <c r="Q9215" s="29"/>
      <c r="U9215" s="17"/>
      <c r="V9215" s="2"/>
      <c r="Y9215" t="str">
        <f t="shared" si="576"/>
        <v/>
      </c>
      <c r="AA9215" t="str">
        <f t="shared" si="577"/>
        <v/>
      </c>
      <c r="AC9215" s="7"/>
      <c r="AD9215" t="s">
        <v>10169</v>
      </c>
      <c r="AE9215">
        <f t="shared" si="575"/>
        <v>0</v>
      </c>
      <c r="AG9215" s="2"/>
      <c r="AI9215" s="7"/>
    </row>
    <row r="9216" spans="1:35" ht="11" customHeight="1" outlineLevel="1" x14ac:dyDescent="0.25">
      <c r="A9216" t="s">
        <v>1806</v>
      </c>
      <c r="C9216" s="2" t="s">
        <v>11983</v>
      </c>
      <c r="D9216" s="2">
        <v>9123</v>
      </c>
      <c r="E9216" s="7">
        <v>2017</v>
      </c>
      <c r="F9216" s="8" t="s">
        <v>21736</v>
      </c>
      <c r="H9216" s="5" t="s">
        <v>5398</v>
      </c>
      <c r="I9216" s="6" t="s">
        <v>11300</v>
      </c>
      <c r="J9216" s="6" t="s">
        <v>9406</v>
      </c>
      <c r="K9216" s="17">
        <v>1</v>
      </c>
      <c r="L9216" s="17" t="s">
        <v>20076</v>
      </c>
      <c r="M9216" s="9"/>
      <c r="N9216" s="9"/>
      <c r="O9216" s="21"/>
      <c r="Q9216" s="29"/>
      <c r="U9216" s="17"/>
      <c r="V9216" s="2"/>
      <c r="Y9216" t="str">
        <f t="shared" si="576"/>
        <v/>
      </c>
      <c r="AA9216" t="str">
        <f t="shared" si="577"/>
        <v/>
      </c>
      <c r="AC9216" s="7"/>
      <c r="AD9216" t="s">
        <v>11300</v>
      </c>
      <c r="AE9216">
        <f t="shared" si="575"/>
        <v>0</v>
      </c>
      <c r="AG9216" s="2"/>
      <c r="AI9216" s="7"/>
    </row>
    <row r="9217" spans="1:35" ht="11" customHeight="1" outlineLevel="1" x14ac:dyDescent="0.25">
      <c r="A9217" t="s">
        <v>1806</v>
      </c>
      <c r="C9217" s="2" t="s">
        <v>11983</v>
      </c>
      <c r="D9217" s="2">
        <v>9124</v>
      </c>
      <c r="E9217" s="7">
        <v>2017</v>
      </c>
      <c r="F9217" s="8" t="s">
        <v>21736</v>
      </c>
      <c r="H9217" s="5" t="s">
        <v>5398</v>
      </c>
      <c r="I9217" s="6" t="s">
        <v>11273</v>
      </c>
      <c r="J9217" s="6" t="s">
        <v>9406</v>
      </c>
      <c r="K9217" s="17">
        <v>1</v>
      </c>
      <c r="L9217" s="17" t="s">
        <v>20076</v>
      </c>
      <c r="M9217" s="9"/>
      <c r="N9217" s="9"/>
      <c r="O9217" s="21"/>
      <c r="Q9217" s="29"/>
      <c r="U9217" s="17"/>
      <c r="V9217" s="2"/>
      <c r="Y9217" t="str">
        <f t="shared" si="576"/>
        <v/>
      </c>
      <c r="AA9217" t="str">
        <f t="shared" si="577"/>
        <v/>
      </c>
      <c r="AC9217" s="7"/>
      <c r="AD9217" t="s">
        <v>11273</v>
      </c>
      <c r="AE9217">
        <f t="shared" si="575"/>
        <v>0</v>
      </c>
      <c r="AG9217" s="2"/>
      <c r="AI9217" s="7"/>
    </row>
    <row r="9218" spans="1:35" ht="11" customHeight="1" outlineLevel="1" x14ac:dyDescent="0.25">
      <c r="A9218" t="s">
        <v>1806</v>
      </c>
      <c r="C9218" s="2" t="s">
        <v>11983</v>
      </c>
      <c r="D9218" s="2">
        <v>9125</v>
      </c>
      <c r="E9218" s="7">
        <v>2017</v>
      </c>
      <c r="F9218" s="8" t="s">
        <v>21736</v>
      </c>
      <c r="H9218" s="5" t="s">
        <v>5398</v>
      </c>
      <c r="I9218" s="6" t="s">
        <v>11275</v>
      </c>
      <c r="J9218" s="6" t="s">
        <v>9406</v>
      </c>
      <c r="K9218" s="17">
        <v>1</v>
      </c>
      <c r="L9218" s="17" t="s">
        <v>20076</v>
      </c>
      <c r="M9218" s="9"/>
      <c r="N9218" s="9"/>
      <c r="O9218" s="21"/>
      <c r="Q9218" s="29"/>
      <c r="U9218" s="17"/>
      <c r="V9218" s="2"/>
      <c r="Y9218" t="str">
        <f t="shared" si="576"/>
        <v/>
      </c>
      <c r="AA9218" t="str">
        <f t="shared" si="577"/>
        <v/>
      </c>
      <c r="AC9218" s="7"/>
      <c r="AD9218" t="s">
        <v>11275</v>
      </c>
      <c r="AE9218">
        <f t="shared" si="575"/>
        <v>0</v>
      </c>
      <c r="AG9218" s="2"/>
      <c r="AI9218" s="7"/>
    </row>
    <row r="9219" spans="1:35" ht="11" customHeight="1" outlineLevel="1" x14ac:dyDescent="0.25">
      <c r="A9219" t="s">
        <v>1806</v>
      </c>
      <c r="C9219" s="2" t="s">
        <v>11983</v>
      </c>
      <c r="D9219" s="2" t="s">
        <v>11308</v>
      </c>
      <c r="E9219" s="7">
        <v>2017</v>
      </c>
      <c r="F9219" s="8" t="s">
        <v>21737</v>
      </c>
      <c r="H9219" s="5" t="s">
        <v>5398</v>
      </c>
      <c r="I9219" s="6" t="s">
        <v>9382</v>
      </c>
      <c r="J9219" s="6" t="s">
        <v>9406</v>
      </c>
      <c r="K9219" s="17">
        <v>1</v>
      </c>
      <c r="L9219" s="17" t="s">
        <v>7730</v>
      </c>
      <c r="M9219" s="9">
        <v>2.5</v>
      </c>
      <c r="N9219" s="9"/>
      <c r="O9219" s="21"/>
      <c r="Q9219" s="29"/>
      <c r="U9219" s="17"/>
      <c r="V9219" s="2"/>
      <c r="Y9219" t="str">
        <f t="shared" si="576"/>
        <v/>
      </c>
      <c r="AA9219">
        <f t="shared" si="577"/>
        <v>1</v>
      </c>
      <c r="AC9219" s="7"/>
      <c r="AD9219" t="s">
        <v>9382</v>
      </c>
      <c r="AE9219">
        <f t="shared" si="575"/>
        <v>0</v>
      </c>
      <c r="AG9219" s="2"/>
      <c r="AI9219" s="7"/>
    </row>
    <row r="9220" spans="1:35" ht="11" customHeight="1" outlineLevel="1" x14ac:dyDescent="0.25">
      <c r="A9220" t="s">
        <v>1806</v>
      </c>
      <c r="C9220" s="2" t="s">
        <v>11983</v>
      </c>
      <c r="D9220" s="2">
        <v>9126</v>
      </c>
      <c r="E9220" s="7">
        <v>2017</v>
      </c>
      <c r="F9220" s="8" t="s">
        <v>21738</v>
      </c>
      <c r="H9220" s="5" t="s">
        <v>5398</v>
      </c>
      <c r="I9220" s="6" t="s">
        <v>11310</v>
      </c>
      <c r="J9220" s="6" t="s">
        <v>9406</v>
      </c>
      <c r="K9220" s="17">
        <v>1</v>
      </c>
      <c r="L9220" s="17" t="s">
        <v>20076</v>
      </c>
      <c r="M9220" s="9"/>
      <c r="N9220" s="9"/>
      <c r="O9220" s="21"/>
      <c r="Q9220" s="29"/>
      <c r="U9220" s="17"/>
      <c r="V9220" s="2"/>
      <c r="Y9220" t="str">
        <f t="shared" si="576"/>
        <v/>
      </c>
      <c r="AA9220" t="str">
        <f t="shared" si="577"/>
        <v/>
      </c>
      <c r="AC9220" s="7"/>
      <c r="AD9220" t="s">
        <v>11310</v>
      </c>
      <c r="AE9220">
        <f t="shared" si="575"/>
        <v>0</v>
      </c>
      <c r="AG9220" s="2"/>
      <c r="AI9220" s="7"/>
    </row>
    <row r="9221" spans="1:35" ht="11" customHeight="1" outlineLevel="1" x14ac:dyDescent="0.25">
      <c r="A9221" t="s">
        <v>1806</v>
      </c>
      <c r="C9221" s="2" t="s">
        <v>11983</v>
      </c>
      <c r="D9221" s="2" t="s">
        <v>11309</v>
      </c>
      <c r="E9221" s="7">
        <v>2017</v>
      </c>
      <c r="F9221" s="8" t="s">
        <v>21739</v>
      </c>
      <c r="H9221" s="5" t="s">
        <v>5398</v>
      </c>
      <c r="I9221" s="6" t="s">
        <v>10097</v>
      </c>
      <c r="J9221" s="6" t="s">
        <v>9406</v>
      </c>
      <c r="K9221" s="17">
        <v>1</v>
      </c>
      <c r="L9221" s="17" t="s">
        <v>7730</v>
      </c>
      <c r="M9221" s="9">
        <v>2.5</v>
      </c>
      <c r="N9221" s="9"/>
      <c r="O9221" s="21"/>
      <c r="Q9221" s="29"/>
      <c r="U9221" s="17"/>
      <c r="V9221" s="2"/>
      <c r="Y9221" t="str">
        <f t="shared" si="576"/>
        <v/>
      </c>
      <c r="AA9221">
        <f t="shared" si="577"/>
        <v>1</v>
      </c>
      <c r="AC9221" s="7"/>
      <c r="AD9221" t="s">
        <v>10097</v>
      </c>
      <c r="AE9221">
        <f t="shared" si="575"/>
        <v>0</v>
      </c>
      <c r="AG9221" s="2"/>
      <c r="AI9221" s="7"/>
    </row>
    <row r="9222" spans="1:35" ht="11" customHeight="1" outlineLevel="1" x14ac:dyDescent="0.25">
      <c r="A9222" t="s">
        <v>1806</v>
      </c>
      <c r="C9222" s="2" t="s">
        <v>11983</v>
      </c>
      <c r="D9222" s="2">
        <v>9201</v>
      </c>
      <c r="E9222" s="7">
        <v>2017</v>
      </c>
      <c r="F9222" s="8" t="s">
        <v>21738</v>
      </c>
      <c r="H9222" s="5" t="s">
        <v>5398</v>
      </c>
      <c r="I9222" s="6" t="s">
        <v>4361</v>
      </c>
      <c r="J9222" s="6" t="s">
        <v>11311</v>
      </c>
      <c r="K9222" s="17">
        <v>1</v>
      </c>
      <c r="L9222" s="17" t="s">
        <v>20076</v>
      </c>
      <c r="M9222" s="9"/>
      <c r="N9222" s="9"/>
      <c r="O9222" s="21"/>
      <c r="Q9222" s="29"/>
      <c r="U9222" s="17"/>
      <c r="V9222" s="2"/>
      <c r="Y9222" t="str">
        <f t="shared" si="576"/>
        <v/>
      </c>
      <c r="AA9222" t="str">
        <f t="shared" si="577"/>
        <v/>
      </c>
      <c r="AC9222" s="7"/>
      <c r="AD9222" t="s">
        <v>4361</v>
      </c>
      <c r="AE9222">
        <f t="shared" si="575"/>
        <v>1</v>
      </c>
      <c r="AG9222" s="2"/>
      <c r="AI9222" s="7"/>
    </row>
    <row r="9223" spans="1:35" ht="11" customHeight="1" outlineLevel="1" x14ac:dyDescent="0.25">
      <c r="A9223" t="s">
        <v>1806</v>
      </c>
      <c r="C9223" s="2" t="s">
        <v>11983</v>
      </c>
      <c r="D9223" s="2" t="s">
        <v>11312</v>
      </c>
      <c r="E9223" s="7">
        <v>2017</v>
      </c>
      <c r="F9223" s="8" t="s">
        <v>21739</v>
      </c>
      <c r="H9223" s="5" t="s">
        <v>5398</v>
      </c>
      <c r="I9223" s="6" t="s">
        <v>4361</v>
      </c>
      <c r="J9223" s="6" t="s">
        <v>11311</v>
      </c>
      <c r="K9223" s="17">
        <v>1</v>
      </c>
      <c r="L9223" s="17" t="s">
        <v>7730</v>
      </c>
      <c r="M9223" s="9">
        <v>2.5</v>
      </c>
      <c r="N9223" s="9"/>
      <c r="O9223" s="21"/>
      <c r="Q9223" s="29"/>
      <c r="U9223" s="17"/>
      <c r="V9223" s="2"/>
      <c r="Y9223" t="str">
        <f t="shared" si="576"/>
        <v/>
      </c>
      <c r="AA9223">
        <f t="shared" si="577"/>
        <v>1</v>
      </c>
      <c r="AC9223" s="7"/>
      <c r="AD9223" t="s">
        <v>4361</v>
      </c>
      <c r="AE9223">
        <f t="shared" si="575"/>
        <v>1</v>
      </c>
      <c r="AG9223" s="2"/>
      <c r="AI9223" s="7"/>
    </row>
    <row r="9224" spans="1:35" ht="11" customHeight="1" outlineLevel="1" x14ac:dyDescent="0.25">
      <c r="A9224" t="s">
        <v>1806</v>
      </c>
      <c r="C9224" s="2" t="s">
        <v>11983</v>
      </c>
      <c r="D9224" s="2">
        <v>9369</v>
      </c>
      <c r="E9224" s="7">
        <v>2018</v>
      </c>
      <c r="F9224" s="8" t="s">
        <v>21740</v>
      </c>
      <c r="H9224" s="5" t="s">
        <v>5398</v>
      </c>
      <c r="I9224" s="6" t="s">
        <v>9029</v>
      </c>
      <c r="J9224" s="6" t="s">
        <v>11313</v>
      </c>
      <c r="K9224" s="17">
        <v>7</v>
      </c>
      <c r="L9224" s="17" t="s">
        <v>7732</v>
      </c>
      <c r="M9224" s="9"/>
      <c r="N9224" s="9"/>
      <c r="O9224" s="21"/>
      <c r="Q9224" s="29"/>
      <c r="U9224" s="17"/>
      <c r="V9224" s="2"/>
      <c r="Y9224" t="str">
        <f t="shared" si="576"/>
        <v/>
      </c>
      <c r="AA9224" t="str">
        <f t="shared" si="577"/>
        <v/>
      </c>
      <c r="AC9224" s="7"/>
      <c r="AD9224" t="s">
        <v>9029</v>
      </c>
      <c r="AE9224">
        <f t="shared" si="575"/>
        <v>0</v>
      </c>
      <c r="AG9224" s="2"/>
      <c r="AI9224" s="7"/>
    </row>
    <row r="9225" spans="1:35" ht="11" customHeight="1" outlineLevel="1" x14ac:dyDescent="0.25">
      <c r="A9225" t="s">
        <v>1806</v>
      </c>
      <c r="C9225" s="2" t="s">
        <v>11983</v>
      </c>
      <c r="D9225" s="2">
        <v>9371</v>
      </c>
      <c r="E9225" s="7">
        <v>2018</v>
      </c>
      <c r="F9225" s="5" t="s">
        <v>21615</v>
      </c>
      <c r="H9225" s="5" t="s">
        <v>5398</v>
      </c>
      <c r="I9225" s="6" t="s">
        <v>11314</v>
      </c>
      <c r="J9225" s="6" t="s">
        <v>11313</v>
      </c>
      <c r="K9225" s="17">
        <v>7</v>
      </c>
      <c r="L9225" s="17" t="s">
        <v>7732</v>
      </c>
      <c r="M9225" s="9"/>
      <c r="N9225" s="9"/>
      <c r="O9225" s="21"/>
      <c r="Q9225" s="29"/>
      <c r="U9225" s="17"/>
      <c r="V9225" s="2"/>
      <c r="Y9225" t="str">
        <f t="shared" si="576"/>
        <v/>
      </c>
      <c r="AA9225">
        <f t="shared" si="577"/>
        <v>1</v>
      </c>
      <c r="AC9225" s="7"/>
      <c r="AD9225" t="s">
        <v>11314</v>
      </c>
      <c r="AE9225">
        <f t="shared" si="575"/>
        <v>0</v>
      </c>
      <c r="AG9225" s="2"/>
      <c r="AI9225" s="7"/>
    </row>
    <row r="9226" spans="1:35" ht="11" customHeight="1" outlineLevel="1" x14ac:dyDescent="0.25">
      <c r="A9226" t="s">
        <v>1806</v>
      </c>
      <c r="C9226" s="2" t="s">
        <v>11983</v>
      </c>
      <c r="D9226" s="2">
        <v>9402</v>
      </c>
      <c r="E9226" s="7">
        <v>2018</v>
      </c>
      <c r="F9226" s="8" t="s">
        <v>21740</v>
      </c>
      <c r="G9226">
        <v>1</v>
      </c>
      <c r="H9226" s="5" t="s">
        <v>5398</v>
      </c>
      <c r="I9226" s="6" t="s">
        <v>9416</v>
      </c>
      <c r="J9226" s="6" t="s">
        <v>7554</v>
      </c>
      <c r="K9226" s="17">
        <v>7</v>
      </c>
      <c r="L9226" s="17" t="s">
        <v>7732</v>
      </c>
      <c r="M9226" s="9"/>
      <c r="N9226" s="9"/>
      <c r="O9226" s="21"/>
      <c r="Q9226" s="29"/>
      <c r="U9226" s="17"/>
      <c r="V9226" s="2"/>
      <c r="Y9226" t="str">
        <f t="shared" si="576"/>
        <v/>
      </c>
      <c r="AA9226" t="str">
        <f t="shared" si="577"/>
        <v/>
      </c>
      <c r="AC9226" s="7"/>
      <c r="AD9226" t="s">
        <v>9416</v>
      </c>
      <c r="AE9226">
        <f t="shared" si="575"/>
        <v>0</v>
      </c>
      <c r="AG9226" s="2"/>
      <c r="AI9226" s="7"/>
    </row>
    <row r="9227" spans="1:35" ht="11" customHeight="1" outlineLevel="1" x14ac:dyDescent="0.25">
      <c r="A9227" t="s">
        <v>1806</v>
      </c>
      <c r="C9227" s="2" t="s">
        <v>11983</v>
      </c>
      <c r="D9227" s="2">
        <v>9403</v>
      </c>
      <c r="E9227" s="7">
        <v>2018</v>
      </c>
      <c r="F9227" s="8" t="s">
        <v>21740</v>
      </c>
      <c r="G9227">
        <v>1</v>
      </c>
      <c r="H9227" s="5" t="s">
        <v>5398</v>
      </c>
      <c r="I9227" s="6" t="s">
        <v>11315</v>
      </c>
      <c r="J9227" s="6" t="s">
        <v>7554</v>
      </c>
      <c r="K9227" s="17">
        <v>7</v>
      </c>
      <c r="L9227" s="17" t="s">
        <v>7732</v>
      </c>
      <c r="M9227" s="9"/>
      <c r="N9227" s="9"/>
      <c r="O9227" s="21"/>
      <c r="Q9227" s="29"/>
      <c r="U9227" s="17"/>
      <c r="V9227" s="2"/>
      <c r="Y9227" t="str">
        <f t="shared" si="576"/>
        <v/>
      </c>
      <c r="AA9227" t="str">
        <f t="shared" si="577"/>
        <v/>
      </c>
      <c r="AC9227" s="7"/>
      <c r="AD9227" t="s">
        <v>11315</v>
      </c>
      <c r="AE9227">
        <f t="shared" ref="AE9227:AE9248" si="578">COUNTIF(I9227,"*Fuji*")</f>
        <v>0</v>
      </c>
      <c r="AG9227" s="2"/>
      <c r="AI9227" s="7"/>
    </row>
    <row r="9228" spans="1:35" ht="11" customHeight="1" outlineLevel="1" x14ac:dyDescent="0.25">
      <c r="A9228" t="s">
        <v>1806</v>
      </c>
      <c r="C9228" s="2" t="s">
        <v>11983</v>
      </c>
      <c r="D9228" s="2">
        <v>9404</v>
      </c>
      <c r="E9228" s="7">
        <v>2018</v>
      </c>
      <c r="F9228" s="8" t="s">
        <v>21740</v>
      </c>
      <c r="G9228">
        <v>1</v>
      </c>
      <c r="H9228" s="5" t="s">
        <v>5398</v>
      </c>
      <c r="I9228" s="6" t="s">
        <v>9367</v>
      </c>
      <c r="J9228" s="6" t="s">
        <v>7554</v>
      </c>
      <c r="K9228" s="17">
        <v>7</v>
      </c>
      <c r="L9228" s="17" t="s">
        <v>7732</v>
      </c>
      <c r="M9228" s="9"/>
      <c r="N9228" s="9"/>
      <c r="O9228" s="21"/>
      <c r="Q9228" s="29"/>
      <c r="U9228" s="17"/>
      <c r="V9228" s="2"/>
      <c r="Y9228" t="str">
        <f t="shared" si="576"/>
        <v/>
      </c>
      <c r="AA9228" t="str">
        <f t="shared" si="577"/>
        <v/>
      </c>
      <c r="AC9228" s="7"/>
      <c r="AD9228" t="s">
        <v>9367</v>
      </c>
      <c r="AE9228">
        <f t="shared" si="578"/>
        <v>0</v>
      </c>
      <c r="AG9228" s="2"/>
      <c r="AI9228" s="7"/>
    </row>
    <row r="9229" spans="1:35" ht="11" customHeight="1" outlineLevel="1" x14ac:dyDescent="0.25">
      <c r="A9229" t="s">
        <v>1806</v>
      </c>
      <c r="C9229" s="2" t="s">
        <v>11983</v>
      </c>
      <c r="D9229" s="2">
        <v>9405</v>
      </c>
      <c r="E9229" s="7">
        <v>2018</v>
      </c>
      <c r="F9229" s="8" t="s">
        <v>21740</v>
      </c>
      <c r="G9229">
        <v>1</v>
      </c>
      <c r="H9229" s="5" t="s">
        <v>5398</v>
      </c>
      <c r="I9229" s="6" t="s">
        <v>9415</v>
      </c>
      <c r="J9229" s="6" t="s">
        <v>7554</v>
      </c>
      <c r="K9229" s="17">
        <v>7</v>
      </c>
      <c r="L9229" s="17" t="s">
        <v>7732</v>
      </c>
      <c r="M9229" s="9"/>
      <c r="N9229" s="9"/>
      <c r="O9229" s="21"/>
      <c r="Q9229" s="29"/>
      <c r="U9229" s="17"/>
      <c r="V9229" s="2"/>
      <c r="Y9229" t="str">
        <f t="shared" si="576"/>
        <v/>
      </c>
      <c r="AA9229" t="str">
        <f t="shared" si="577"/>
        <v/>
      </c>
      <c r="AC9229" s="7"/>
      <c r="AD9229" t="s">
        <v>9415</v>
      </c>
      <c r="AE9229">
        <f t="shared" si="578"/>
        <v>0</v>
      </c>
      <c r="AG9229" s="2"/>
      <c r="AI9229" s="7"/>
    </row>
    <row r="9230" spans="1:35" ht="11" customHeight="1" outlineLevel="1" x14ac:dyDescent="0.25">
      <c r="A9230" t="s">
        <v>1806</v>
      </c>
      <c r="C9230" s="2" t="s">
        <v>11983</v>
      </c>
      <c r="D9230" s="2">
        <v>9406</v>
      </c>
      <c r="E9230" s="7">
        <v>2018</v>
      </c>
      <c r="F9230" s="8" t="s">
        <v>21741</v>
      </c>
      <c r="G9230">
        <v>1</v>
      </c>
      <c r="H9230" s="5" t="s">
        <v>5398</v>
      </c>
      <c r="I9230" s="6" t="s">
        <v>9424</v>
      </c>
      <c r="J9230" s="6" t="s">
        <v>7554</v>
      </c>
      <c r="K9230" s="17">
        <v>7</v>
      </c>
      <c r="L9230" s="17" t="s">
        <v>7732</v>
      </c>
      <c r="M9230" s="9"/>
      <c r="N9230" s="9"/>
      <c r="O9230" s="21"/>
      <c r="Q9230" s="29"/>
      <c r="U9230" s="17"/>
      <c r="V9230" s="2"/>
      <c r="Y9230" t="str">
        <f t="shared" si="576"/>
        <v/>
      </c>
      <c r="AA9230" t="str">
        <f t="shared" si="577"/>
        <v/>
      </c>
      <c r="AC9230" s="7"/>
      <c r="AD9230" t="s">
        <v>9424</v>
      </c>
      <c r="AE9230">
        <f t="shared" si="578"/>
        <v>0</v>
      </c>
      <c r="AG9230" s="2"/>
      <c r="AI9230" s="7"/>
    </row>
    <row r="9231" spans="1:35" ht="11" customHeight="1" outlineLevel="1" x14ac:dyDescent="0.25">
      <c r="A9231" t="s">
        <v>1806</v>
      </c>
      <c r="C9231" s="2" t="s">
        <v>11983</v>
      </c>
      <c r="D9231" s="2" t="s">
        <v>11316</v>
      </c>
      <c r="E9231" s="7">
        <v>2018</v>
      </c>
      <c r="F9231" s="8" t="s">
        <v>21742</v>
      </c>
      <c r="G9231">
        <v>1</v>
      </c>
      <c r="H9231" s="5" t="s">
        <v>5398</v>
      </c>
      <c r="I9231" s="6" t="s">
        <v>7554</v>
      </c>
      <c r="J9231" s="6" t="s">
        <v>7554</v>
      </c>
      <c r="K9231" s="17">
        <v>7</v>
      </c>
      <c r="L9231" s="17" t="s">
        <v>7732</v>
      </c>
      <c r="M9231" s="9"/>
      <c r="N9231" s="9"/>
      <c r="O9231" s="21"/>
      <c r="Q9231" s="29"/>
      <c r="U9231" s="17"/>
      <c r="V9231" s="2"/>
      <c r="Y9231" t="str">
        <f t="shared" si="576"/>
        <v/>
      </c>
      <c r="AA9231">
        <f t="shared" si="577"/>
        <v>1</v>
      </c>
      <c r="AC9231" s="7"/>
      <c r="AD9231" t="s">
        <v>7554</v>
      </c>
      <c r="AE9231">
        <f t="shared" si="578"/>
        <v>0</v>
      </c>
      <c r="AG9231" s="2"/>
      <c r="AI9231" s="7"/>
    </row>
    <row r="9232" spans="1:35" ht="11" customHeight="1" outlineLevel="1" x14ac:dyDescent="0.25">
      <c r="A9232" t="s">
        <v>1806</v>
      </c>
      <c r="C9232" s="2" t="s">
        <v>11983</v>
      </c>
      <c r="D9232" s="2">
        <v>9455</v>
      </c>
      <c r="E9232" s="7">
        <v>2018</v>
      </c>
      <c r="F9232" s="8" t="s">
        <v>21740</v>
      </c>
      <c r="G9232">
        <v>1</v>
      </c>
      <c r="H9232" s="5" t="s">
        <v>5398</v>
      </c>
      <c r="I9232" s="6" t="s">
        <v>9470</v>
      </c>
      <c r="J9232" s="6" t="s">
        <v>10236</v>
      </c>
      <c r="K9232" s="17">
        <v>3</v>
      </c>
      <c r="L9232" s="17" t="s">
        <v>7732</v>
      </c>
      <c r="M9232" s="9"/>
      <c r="N9232" s="9"/>
      <c r="O9232" s="21"/>
      <c r="Q9232" s="29"/>
      <c r="U9232" s="17"/>
      <c r="V9232" s="2"/>
      <c r="Y9232" t="str">
        <f t="shared" si="576"/>
        <v/>
      </c>
      <c r="AA9232" t="str">
        <f t="shared" si="577"/>
        <v/>
      </c>
      <c r="AC9232" s="7"/>
      <c r="AD9232" t="s">
        <v>9470</v>
      </c>
      <c r="AE9232">
        <f t="shared" si="578"/>
        <v>0</v>
      </c>
      <c r="AG9232" s="2">
        <v>1</v>
      </c>
      <c r="AI9232" s="7"/>
    </row>
    <row r="9233" spans="1:35" ht="11" customHeight="1" outlineLevel="1" x14ac:dyDescent="0.25">
      <c r="A9233" t="s">
        <v>1806</v>
      </c>
      <c r="C9233" s="2" t="s">
        <v>11983</v>
      </c>
      <c r="D9233" s="2" t="s">
        <v>18786</v>
      </c>
      <c r="E9233" s="7">
        <v>2018</v>
      </c>
      <c r="F9233" s="8" t="s">
        <v>21742</v>
      </c>
      <c r="G9233">
        <v>1</v>
      </c>
      <c r="H9233" s="5" t="s">
        <v>5398</v>
      </c>
      <c r="I9233" s="6" t="s">
        <v>9470</v>
      </c>
      <c r="J9233" s="6" t="s">
        <v>10236</v>
      </c>
      <c r="K9233" s="17">
        <v>1</v>
      </c>
      <c r="L9233" s="17" t="s">
        <v>7732</v>
      </c>
      <c r="M9233" s="9"/>
      <c r="N9233" s="9"/>
      <c r="O9233" s="21"/>
      <c r="Q9233" s="29"/>
      <c r="U9233" s="17"/>
      <c r="V9233" s="2"/>
      <c r="Y9233" t="str">
        <f t="shared" si="576"/>
        <v/>
      </c>
      <c r="AA9233">
        <f t="shared" si="577"/>
        <v>1</v>
      </c>
      <c r="AC9233" s="7"/>
      <c r="AD9233" t="s">
        <v>9470</v>
      </c>
      <c r="AE9233">
        <f t="shared" si="578"/>
        <v>0</v>
      </c>
      <c r="AG9233" s="2">
        <v>1</v>
      </c>
      <c r="AI9233" s="7"/>
    </row>
    <row r="9234" spans="1:35" ht="11" customHeight="1" outlineLevel="1" x14ac:dyDescent="0.25">
      <c r="A9234" t="s">
        <v>1806</v>
      </c>
      <c r="C9234" s="2" t="s">
        <v>11983</v>
      </c>
      <c r="D9234" s="2">
        <v>9667</v>
      </c>
      <c r="E9234" s="7">
        <v>2018</v>
      </c>
      <c r="F9234" s="8" t="s">
        <v>21740</v>
      </c>
      <c r="G9234">
        <v>1</v>
      </c>
      <c r="H9234" s="5" t="s">
        <v>5398</v>
      </c>
      <c r="I9234" s="6" t="s">
        <v>9443</v>
      </c>
      <c r="J9234" s="6" t="s">
        <v>7554</v>
      </c>
      <c r="K9234" s="17">
        <v>7</v>
      </c>
      <c r="L9234" s="17" t="s">
        <v>7732</v>
      </c>
      <c r="M9234" s="9"/>
      <c r="N9234" s="9"/>
      <c r="O9234" s="21"/>
      <c r="Q9234" s="29"/>
      <c r="U9234" s="17"/>
      <c r="V9234" s="2"/>
      <c r="Y9234" t="str">
        <f t="shared" si="576"/>
        <v/>
      </c>
      <c r="AA9234" t="str">
        <f t="shared" si="577"/>
        <v/>
      </c>
      <c r="AC9234" s="7"/>
      <c r="AD9234" t="s">
        <v>9443</v>
      </c>
      <c r="AE9234">
        <f t="shared" si="578"/>
        <v>0</v>
      </c>
      <c r="AG9234" s="2"/>
      <c r="AI9234" s="7"/>
    </row>
    <row r="9235" spans="1:35" ht="11" customHeight="1" outlineLevel="1" x14ac:dyDescent="0.25">
      <c r="A9235" t="s">
        <v>1806</v>
      </c>
      <c r="C9235" s="2" t="s">
        <v>11983</v>
      </c>
      <c r="D9235" s="2">
        <v>9668</v>
      </c>
      <c r="E9235" s="7">
        <v>2018</v>
      </c>
      <c r="F9235" s="8" t="s">
        <v>21740</v>
      </c>
      <c r="G9235">
        <v>1</v>
      </c>
      <c r="H9235" s="5" t="s">
        <v>5398</v>
      </c>
      <c r="I9235" s="6" t="s">
        <v>11319</v>
      </c>
      <c r="J9235" s="6" t="s">
        <v>7554</v>
      </c>
      <c r="K9235" s="17">
        <v>7</v>
      </c>
      <c r="L9235" s="17" t="s">
        <v>7732</v>
      </c>
      <c r="M9235" s="9"/>
      <c r="N9235" s="9"/>
      <c r="O9235" s="21"/>
      <c r="Q9235" s="29"/>
      <c r="U9235" s="17"/>
      <c r="V9235" s="2"/>
      <c r="Y9235" t="str">
        <f t="shared" si="576"/>
        <v/>
      </c>
      <c r="AA9235" t="str">
        <f t="shared" si="577"/>
        <v/>
      </c>
      <c r="AC9235" s="7"/>
      <c r="AD9235" t="s">
        <v>11319</v>
      </c>
      <c r="AE9235">
        <f t="shared" si="578"/>
        <v>0</v>
      </c>
      <c r="AG9235" s="2"/>
      <c r="AI9235" s="7"/>
    </row>
    <row r="9236" spans="1:35" ht="11" customHeight="1" outlineLevel="1" x14ac:dyDescent="0.25">
      <c r="A9236" t="s">
        <v>1806</v>
      </c>
      <c r="C9236" s="2" t="s">
        <v>11983</v>
      </c>
      <c r="D9236" s="2">
        <v>9669</v>
      </c>
      <c r="E9236" s="7">
        <v>2018</v>
      </c>
      <c r="F9236" s="8" t="s">
        <v>21740</v>
      </c>
      <c r="G9236">
        <v>1</v>
      </c>
      <c r="H9236" s="5" t="s">
        <v>5398</v>
      </c>
      <c r="I9236" s="6" t="s">
        <v>11320</v>
      </c>
      <c r="J9236" s="6" t="s">
        <v>7554</v>
      </c>
      <c r="K9236" s="17">
        <v>7</v>
      </c>
      <c r="L9236" s="17" t="s">
        <v>7732</v>
      </c>
      <c r="M9236" s="9"/>
      <c r="N9236" s="9"/>
      <c r="O9236" s="21"/>
      <c r="Q9236" s="29"/>
      <c r="U9236" s="17"/>
      <c r="V9236" s="2"/>
      <c r="Y9236" t="str">
        <f t="shared" si="576"/>
        <v/>
      </c>
      <c r="AA9236" t="str">
        <f t="shared" si="577"/>
        <v/>
      </c>
      <c r="AC9236" s="7"/>
      <c r="AD9236" t="s">
        <v>11320</v>
      </c>
      <c r="AE9236">
        <f t="shared" si="578"/>
        <v>0</v>
      </c>
      <c r="AG9236" s="2"/>
      <c r="AI9236" s="7"/>
    </row>
    <row r="9237" spans="1:35" ht="11" customHeight="1" outlineLevel="1" x14ac:dyDescent="0.25">
      <c r="A9237" t="s">
        <v>1806</v>
      </c>
      <c r="C9237" s="2" t="s">
        <v>11983</v>
      </c>
      <c r="D9237" s="2">
        <v>9670</v>
      </c>
      <c r="E9237" s="7">
        <v>2018</v>
      </c>
      <c r="F9237" s="8" t="s">
        <v>21740</v>
      </c>
      <c r="G9237">
        <v>1</v>
      </c>
      <c r="H9237" s="5" t="s">
        <v>5398</v>
      </c>
      <c r="I9237" s="6" t="s">
        <v>9747</v>
      </c>
      <c r="J9237" s="6" t="s">
        <v>7554</v>
      </c>
      <c r="K9237" s="17">
        <v>7</v>
      </c>
      <c r="L9237" s="17" t="s">
        <v>7732</v>
      </c>
      <c r="M9237" s="9"/>
      <c r="N9237" s="9"/>
      <c r="O9237" s="21"/>
      <c r="Q9237" s="29"/>
      <c r="U9237" s="17"/>
      <c r="V9237" s="2"/>
      <c r="Y9237" t="str">
        <f t="shared" si="576"/>
        <v/>
      </c>
      <c r="AA9237" t="str">
        <f t="shared" si="577"/>
        <v/>
      </c>
      <c r="AC9237" s="7"/>
      <c r="AD9237" t="s">
        <v>9747</v>
      </c>
      <c r="AE9237">
        <f t="shared" si="578"/>
        <v>0</v>
      </c>
      <c r="AG9237" s="2"/>
      <c r="AI9237" s="7"/>
    </row>
    <row r="9238" spans="1:35" ht="11" customHeight="1" outlineLevel="1" collapsed="1" x14ac:dyDescent="0.25">
      <c r="A9238" t="s">
        <v>1806</v>
      </c>
      <c r="C9238" s="2" t="s">
        <v>11983</v>
      </c>
      <c r="D9238" s="2" t="s">
        <v>11317</v>
      </c>
      <c r="E9238" s="7">
        <v>2018</v>
      </c>
      <c r="F9238" s="8" t="s">
        <v>21743</v>
      </c>
      <c r="G9238">
        <v>1</v>
      </c>
      <c r="H9238" s="5" t="s">
        <v>5398</v>
      </c>
      <c r="I9238" s="6" t="s">
        <v>7554</v>
      </c>
      <c r="J9238" s="6" t="s">
        <v>7554</v>
      </c>
      <c r="K9238" s="17">
        <v>7</v>
      </c>
      <c r="L9238" s="17" t="s">
        <v>7732</v>
      </c>
      <c r="M9238" s="9"/>
      <c r="N9238" s="9"/>
      <c r="O9238" s="21"/>
      <c r="Q9238" s="29"/>
      <c r="U9238" s="17"/>
      <c r="V9238" s="2"/>
      <c r="Y9238" t="str">
        <f t="shared" si="576"/>
        <v/>
      </c>
      <c r="AA9238">
        <f t="shared" si="577"/>
        <v>1</v>
      </c>
      <c r="AC9238" s="7"/>
      <c r="AD9238" t="s">
        <v>7554</v>
      </c>
      <c r="AE9238">
        <f t="shared" si="578"/>
        <v>0</v>
      </c>
      <c r="AG9238" s="2"/>
      <c r="AI9238" s="7"/>
    </row>
    <row r="9239" spans="1:35" ht="11" customHeight="1" outlineLevel="1" x14ac:dyDescent="0.25">
      <c r="A9239" t="s">
        <v>1806</v>
      </c>
      <c r="C9239" s="2" t="s">
        <v>11983</v>
      </c>
      <c r="D9239" s="2">
        <v>9671</v>
      </c>
      <c r="E9239" s="7">
        <v>2018</v>
      </c>
      <c r="F9239" s="8" t="s">
        <v>21741</v>
      </c>
      <c r="G9239">
        <v>1</v>
      </c>
      <c r="H9239" s="5" t="s">
        <v>5398</v>
      </c>
      <c r="I9239" s="6" t="s">
        <v>9647</v>
      </c>
      <c r="J9239" s="6" t="s">
        <v>7554</v>
      </c>
      <c r="K9239" s="17">
        <v>7</v>
      </c>
      <c r="L9239" s="17" t="s">
        <v>7732</v>
      </c>
      <c r="M9239" s="9"/>
      <c r="N9239" s="9"/>
      <c r="O9239" s="21"/>
      <c r="Q9239" s="29"/>
      <c r="U9239" s="17"/>
      <c r="V9239" s="2"/>
      <c r="Y9239" t="str">
        <f t="shared" si="576"/>
        <v/>
      </c>
      <c r="AA9239" t="str">
        <f t="shared" si="577"/>
        <v/>
      </c>
      <c r="AC9239" s="7"/>
      <c r="AD9239" t="s">
        <v>9647</v>
      </c>
      <c r="AE9239">
        <f t="shared" si="578"/>
        <v>0</v>
      </c>
      <c r="AG9239" s="2"/>
      <c r="AI9239" s="7"/>
    </row>
    <row r="9240" spans="1:35" ht="11" customHeight="1" outlineLevel="1" x14ac:dyDescent="0.25">
      <c r="A9240" t="s">
        <v>1806</v>
      </c>
      <c r="C9240" s="2" t="s">
        <v>11983</v>
      </c>
      <c r="D9240" s="2" t="s">
        <v>11318</v>
      </c>
      <c r="E9240" s="7">
        <v>2018</v>
      </c>
      <c r="F9240" s="8" t="s">
        <v>21742</v>
      </c>
      <c r="G9240">
        <v>1</v>
      </c>
      <c r="H9240" s="5" t="s">
        <v>5398</v>
      </c>
      <c r="I9240" s="6" t="s">
        <v>7554</v>
      </c>
      <c r="J9240" s="6" t="s">
        <v>7554</v>
      </c>
      <c r="K9240" s="17">
        <v>7</v>
      </c>
      <c r="L9240" s="17" t="s">
        <v>7732</v>
      </c>
      <c r="M9240" s="9"/>
      <c r="N9240" s="9"/>
      <c r="O9240" s="21"/>
      <c r="Q9240" s="29"/>
      <c r="U9240" s="17"/>
      <c r="V9240" s="2"/>
      <c r="Y9240" t="str">
        <f t="shared" si="576"/>
        <v/>
      </c>
      <c r="AA9240">
        <f t="shared" si="577"/>
        <v>1</v>
      </c>
      <c r="AC9240" s="7"/>
      <c r="AD9240" t="s">
        <v>7554</v>
      </c>
      <c r="AE9240">
        <f t="shared" si="578"/>
        <v>0</v>
      </c>
      <c r="AG9240" s="2"/>
      <c r="AI9240" s="7"/>
    </row>
    <row r="9241" spans="1:35" ht="11" customHeight="1" outlineLevel="1" collapsed="1" x14ac:dyDescent="0.25">
      <c r="A9241" t="s">
        <v>1806</v>
      </c>
      <c r="C9241" s="2" t="s">
        <v>11983</v>
      </c>
      <c r="D9241" s="2">
        <v>9964</v>
      </c>
      <c r="E9241" s="7">
        <v>2019</v>
      </c>
      <c r="F9241" s="8" t="s">
        <v>21740</v>
      </c>
      <c r="G9241">
        <v>1</v>
      </c>
      <c r="H9241" s="5" t="s">
        <v>5398</v>
      </c>
      <c r="I9241" s="6" t="s">
        <v>9515</v>
      </c>
      <c r="J9241" s="6" t="s">
        <v>7554</v>
      </c>
      <c r="K9241" s="17">
        <v>7</v>
      </c>
      <c r="L9241" s="17" t="s">
        <v>7732</v>
      </c>
      <c r="M9241" s="9"/>
      <c r="N9241" s="9"/>
      <c r="O9241" s="21"/>
      <c r="Q9241" s="29"/>
      <c r="U9241" s="17"/>
      <c r="V9241" s="2"/>
      <c r="Y9241" t="str">
        <f t="shared" si="576"/>
        <v/>
      </c>
      <c r="AA9241" t="str">
        <f t="shared" si="577"/>
        <v/>
      </c>
      <c r="AC9241" s="7"/>
      <c r="AD9241" t="s">
        <v>9515</v>
      </c>
      <c r="AE9241">
        <f t="shared" si="578"/>
        <v>0</v>
      </c>
      <c r="AG9241" s="2"/>
      <c r="AI9241" s="7"/>
    </row>
    <row r="9242" spans="1:35" ht="11" customHeight="1" outlineLevel="1" x14ac:dyDescent="0.25">
      <c r="A9242" t="s">
        <v>1806</v>
      </c>
      <c r="C9242" s="2" t="s">
        <v>11983</v>
      </c>
      <c r="D9242" s="2">
        <v>9965</v>
      </c>
      <c r="E9242" s="7">
        <v>2019</v>
      </c>
      <c r="F9242" s="8" t="s">
        <v>21740</v>
      </c>
      <c r="G9242">
        <v>1</v>
      </c>
      <c r="H9242" s="5" t="s">
        <v>5398</v>
      </c>
      <c r="I9242" s="6" t="s">
        <v>10216</v>
      </c>
      <c r="J9242" s="6" t="s">
        <v>7554</v>
      </c>
      <c r="K9242" s="17">
        <v>7</v>
      </c>
      <c r="L9242" s="17" t="s">
        <v>7732</v>
      </c>
      <c r="M9242" s="9"/>
      <c r="N9242" s="9"/>
      <c r="O9242" s="21"/>
      <c r="Q9242" s="29"/>
      <c r="U9242" s="17"/>
      <c r="V9242" s="2"/>
      <c r="Y9242" t="str">
        <f t="shared" si="576"/>
        <v/>
      </c>
      <c r="AA9242" t="str">
        <f t="shared" si="577"/>
        <v/>
      </c>
      <c r="AC9242" s="7"/>
      <c r="AD9242" t="s">
        <v>10216</v>
      </c>
      <c r="AE9242">
        <f t="shared" si="578"/>
        <v>0</v>
      </c>
      <c r="AG9242" s="2"/>
      <c r="AI9242" s="7"/>
    </row>
    <row r="9243" spans="1:35" ht="11" customHeight="1" outlineLevel="1" x14ac:dyDescent="0.25">
      <c r="A9243" t="s">
        <v>1806</v>
      </c>
      <c r="C9243" s="2" t="s">
        <v>11983</v>
      </c>
      <c r="D9243" s="2">
        <v>9966</v>
      </c>
      <c r="E9243" s="7">
        <v>2019</v>
      </c>
      <c r="F9243" s="8" t="s">
        <v>21740</v>
      </c>
      <c r="G9243">
        <v>1</v>
      </c>
      <c r="H9243" s="5" t="s">
        <v>5398</v>
      </c>
      <c r="I9243" s="6" t="s">
        <v>9414</v>
      </c>
      <c r="J9243" s="6" t="s">
        <v>7554</v>
      </c>
      <c r="K9243" s="17">
        <v>7</v>
      </c>
      <c r="L9243" s="17" t="s">
        <v>7732</v>
      </c>
      <c r="M9243" s="9"/>
      <c r="N9243" s="9"/>
      <c r="O9243" s="21"/>
      <c r="Q9243" s="29"/>
      <c r="U9243" s="17"/>
      <c r="V9243" s="2"/>
      <c r="Y9243" t="str">
        <f t="shared" si="576"/>
        <v/>
      </c>
      <c r="AA9243" t="str">
        <f t="shared" si="577"/>
        <v/>
      </c>
      <c r="AC9243" s="7"/>
      <c r="AD9243" t="s">
        <v>9414</v>
      </c>
      <c r="AE9243">
        <f t="shared" si="578"/>
        <v>0</v>
      </c>
      <c r="AG9243" s="2"/>
      <c r="AI9243" s="7"/>
    </row>
    <row r="9244" spans="1:35" ht="11" customHeight="1" outlineLevel="1" x14ac:dyDescent="0.25">
      <c r="A9244" t="s">
        <v>1806</v>
      </c>
      <c r="C9244" s="2" t="s">
        <v>11983</v>
      </c>
      <c r="D9244" s="2">
        <v>9967</v>
      </c>
      <c r="E9244" s="7">
        <v>2019</v>
      </c>
      <c r="F9244" s="8" t="s">
        <v>21740</v>
      </c>
      <c r="G9244">
        <v>1</v>
      </c>
      <c r="H9244" s="5" t="s">
        <v>5398</v>
      </c>
      <c r="I9244" s="6" t="s">
        <v>9443</v>
      </c>
      <c r="J9244" s="6" t="s">
        <v>7554</v>
      </c>
      <c r="K9244" s="17">
        <v>7</v>
      </c>
      <c r="L9244" s="17" t="s">
        <v>7732</v>
      </c>
      <c r="M9244" s="9"/>
      <c r="N9244" s="9"/>
      <c r="O9244" s="21"/>
      <c r="Q9244" s="29"/>
      <c r="U9244" s="17"/>
      <c r="V9244" s="2"/>
      <c r="Y9244" t="str">
        <f t="shared" si="576"/>
        <v/>
      </c>
      <c r="AA9244" t="str">
        <f t="shared" si="577"/>
        <v/>
      </c>
      <c r="AC9244" s="7"/>
      <c r="AD9244" t="s">
        <v>9443</v>
      </c>
      <c r="AE9244">
        <f t="shared" si="578"/>
        <v>0</v>
      </c>
      <c r="AG9244" s="2"/>
      <c r="AI9244" s="7"/>
    </row>
    <row r="9245" spans="1:35" ht="11" customHeight="1" outlineLevel="1" x14ac:dyDescent="0.25">
      <c r="A9245" t="s">
        <v>1806</v>
      </c>
      <c r="C9245" s="2" t="s">
        <v>11983</v>
      </c>
      <c r="D9245" s="2" t="s">
        <v>11321</v>
      </c>
      <c r="E9245" s="7">
        <v>2019</v>
      </c>
      <c r="F9245" s="8" t="s">
        <v>21743</v>
      </c>
      <c r="G9245">
        <v>1</v>
      </c>
      <c r="H9245" s="5" t="s">
        <v>5398</v>
      </c>
      <c r="I9245" s="6" t="s">
        <v>7554</v>
      </c>
      <c r="J9245" s="6" t="s">
        <v>7554</v>
      </c>
      <c r="K9245" s="17">
        <v>7</v>
      </c>
      <c r="L9245" s="17" t="s">
        <v>7732</v>
      </c>
      <c r="M9245" s="9"/>
      <c r="N9245" s="9"/>
      <c r="O9245" s="21"/>
      <c r="Q9245" s="29"/>
      <c r="U9245" s="17"/>
      <c r="V9245" s="2"/>
      <c r="Y9245" t="str">
        <f t="shared" ref="Y9245:Y9308" si="579">IF(COUNTIF(F9245,"*fdc*"),1,"")</f>
        <v/>
      </c>
      <c r="AA9245">
        <f t="shared" ref="AA9245:AA9308" si="580">IF(COUNTIF(F9245,"*s/s*"),1,"")</f>
        <v>1</v>
      </c>
      <c r="AC9245" s="7"/>
      <c r="AD9245" t="s">
        <v>7554</v>
      </c>
      <c r="AE9245">
        <f t="shared" si="578"/>
        <v>0</v>
      </c>
      <c r="AG9245" s="2"/>
      <c r="AI9245" s="7"/>
    </row>
    <row r="9246" spans="1:35" ht="11" customHeight="1" outlineLevel="1" x14ac:dyDescent="0.25">
      <c r="A9246" t="s">
        <v>1806</v>
      </c>
      <c r="C9246" s="2" t="s">
        <v>11983</v>
      </c>
      <c r="D9246" s="2">
        <v>9968</v>
      </c>
      <c r="E9246" s="7">
        <v>2019</v>
      </c>
      <c r="F9246" s="8" t="s">
        <v>21741</v>
      </c>
      <c r="G9246">
        <v>1</v>
      </c>
      <c r="H9246" s="5" t="s">
        <v>5398</v>
      </c>
      <c r="I9246" s="6" t="s">
        <v>9868</v>
      </c>
      <c r="J9246" s="6" t="s">
        <v>7554</v>
      </c>
      <c r="K9246" s="17">
        <v>7</v>
      </c>
      <c r="L9246" s="17" t="s">
        <v>7732</v>
      </c>
      <c r="M9246" s="9"/>
      <c r="N9246" s="9"/>
      <c r="O9246" s="21"/>
      <c r="Q9246" s="29"/>
      <c r="U9246" s="17"/>
      <c r="V9246" s="2"/>
      <c r="Y9246" t="str">
        <f t="shared" si="579"/>
        <v/>
      </c>
      <c r="AA9246" t="str">
        <f t="shared" si="580"/>
        <v/>
      </c>
      <c r="AC9246" s="7"/>
      <c r="AD9246" t="s">
        <v>9868</v>
      </c>
      <c r="AE9246">
        <f t="shared" si="578"/>
        <v>0</v>
      </c>
      <c r="AG9246" s="2"/>
      <c r="AI9246" s="7"/>
    </row>
    <row r="9247" spans="1:35" ht="11" customHeight="1" outlineLevel="1" x14ac:dyDescent="0.25">
      <c r="A9247" t="s">
        <v>1806</v>
      </c>
      <c r="C9247" s="2" t="s">
        <v>11983</v>
      </c>
      <c r="D9247" s="2" t="s">
        <v>11322</v>
      </c>
      <c r="E9247" s="7">
        <v>2019</v>
      </c>
      <c r="F9247" s="8" t="s">
        <v>21742</v>
      </c>
      <c r="G9247">
        <v>1</v>
      </c>
      <c r="H9247" s="5" t="s">
        <v>5398</v>
      </c>
      <c r="I9247" s="6" t="s">
        <v>7554</v>
      </c>
      <c r="J9247" s="6" t="s">
        <v>7554</v>
      </c>
      <c r="K9247" s="17">
        <v>7</v>
      </c>
      <c r="L9247" s="17" t="s">
        <v>7732</v>
      </c>
      <c r="M9247" s="9"/>
      <c r="N9247" s="9"/>
      <c r="O9247" s="21"/>
      <c r="Q9247" s="29"/>
      <c r="U9247" s="17"/>
      <c r="V9247" s="2"/>
      <c r="Y9247" t="str">
        <f t="shared" si="579"/>
        <v/>
      </c>
      <c r="AA9247">
        <f t="shared" si="580"/>
        <v>1</v>
      </c>
      <c r="AC9247" s="7"/>
      <c r="AD9247" t="s">
        <v>7554</v>
      </c>
      <c r="AE9247">
        <f t="shared" si="578"/>
        <v>0</v>
      </c>
      <c r="AG9247" s="2"/>
      <c r="AI9247" s="7"/>
    </row>
    <row r="9248" spans="1:35" ht="11" customHeight="1" outlineLevel="1" x14ac:dyDescent="0.25">
      <c r="A9248" t="s">
        <v>1806</v>
      </c>
      <c r="C9248" s="2" t="s">
        <v>11983</v>
      </c>
      <c r="D9248" s="2" t="s">
        <v>11324</v>
      </c>
      <c r="E9248" s="7">
        <v>2019</v>
      </c>
      <c r="F9248" s="8" t="s">
        <v>21743</v>
      </c>
      <c r="H9248" s="5" t="s">
        <v>5398</v>
      </c>
      <c r="I9248" s="6" t="s">
        <v>11325</v>
      </c>
      <c r="J9248" s="6" t="s">
        <v>11323</v>
      </c>
      <c r="K9248" s="17">
        <v>3</v>
      </c>
      <c r="L9248" s="17" t="s">
        <v>7732</v>
      </c>
      <c r="M9248" s="9"/>
      <c r="N9248" s="9"/>
      <c r="O9248" s="21"/>
      <c r="Q9248" s="29"/>
      <c r="U9248" s="17"/>
      <c r="V9248" s="2"/>
      <c r="Y9248" t="str">
        <f t="shared" si="579"/>
        <v/>
      </c>
      <c r="AA9248">
        <f t="shared" si="580"/>
        <v>1</v>
      </c>
      <c r="AC9248" s="7"/>
      <c r="AD9248" t="s">
        <v>11325</v>
      </c>
      <c r="AE9248">
        <f t="shared" si="578"/>
        <v>0</v>
      </c>
      <c r="AG9248" s="2"/>
      <c r="AI9248" s="7"/>
    </row>
    <row r="9249" spans="1:49" ht="11" customHeight="1" x14ac:dyDescent="0.25">
      <c r="A9249" s="4" t="s">
        <v>18596</v>
      </c>
      <c r="B9249" t="s">
        <v>13264</v>
      </c>
      <c r="C9249" s="2" t="s">
        <v>12953</v>
      </c>
      <c r="E9249" s="7"/>
      <c r="F9249" s="5"/>
      <c r="H9249" s="5"/>
      <c r="I9249" s="6"/>
      <c r="J9249" s="6"/>
      <c r="K9249" s="17"/>
      <c r="L9249" s="17"/>
      <c r="M9249" s="9"/>
      <c r="N9249" s="9">
        <f>SUM(M9250:M9250)</f>
        <v>5.0999999999999996</v>
      </c>
      <c r="O9249" s="21">
        <v>3201</v>
      </c>
      <c r="P9249">
        <f>COUNTIF(L9250:L9250,"*")</f>
        <v>1</v>
      </c>
      <c r="Q9249" s="29">
        <f>P9249/O9249</f>
        <v>3.1240237425804435E-4</v>
      </c>
      <c r="R9249">
        <f>COUNTIF(L9250:L9250,"Y")+COUNTIF(L9250:L9250,"S")</f>
        <v>1</v>
      </c>
      <c r="U9249" s="17" t="s">
        <v>7730</v>
      </c>
      <c r="V9249" s="2"/>
      <c r="W9249" t="s">
        <v>18597</v>
      </c>
      <c r="Y9249" t="str">
        <f t="shared" si="579"/>
        <v/>
      </c>
      <c r="AA9249" t="str">
        <f t="shared" si="580"/>
        <v/>
      </c>
      <c r="AC9249" s="7"/>
      <c r="AF9249">
        <f>COUNTIF(AE9250:AE9250,"1")</f>
        <v>0</v>
      </c>
      <c r="AG9249" s="2"/>
      <c r="AI9249" s="7"/>
      <c r="AJ9249">
        <f>COUNTIF($K9250:$K9250,"1")-COUNTIFS($K9250:$K9250,"1",$L9250:$L9250,"V")</f>
        <v>0</v>
      </c>
      <c r="AK9249">
        <f>COUNTIFS($K9250:$K9250,"1",$L9250:$L9250,"Y")+COUNTIFS($K9250:$K9250,"1",$L9250:$L9250,"s")</f>
        <v>0</v>
      </c>
      <c r="AL9249">
        <f>COUNTIF($K9250:$K9250,"2")-COUNTIFS($K9250:$K9250,"2",$L9250:$L9250,"V")</f>
        <v>0</v>
      </c>
      <c r="AM9249">
        <f>COUNTIFS($K9250:$K9250,"2",$L9250:$L9250,"Y")+COUNTIFS($K9250:$K9250,"2",$L9250:$L9250,"s")</f>
        <v>0</v>
      </c>
      <c r="AN9249">
        <f>COUNTIF($K9250:$K9250,"3")-COUNTIFS($K9250:$K9250,"3",$L9250:$L9250,"V")</f>
        <v>0</v>
      </c>
      <c r="AO9249">
        <f>COUNTIFS($K9250:$K9250,"3",$L9250:$L9250,"Y")+COUNTIFS($K9250:$K9250,"3",$L9250:$L9250,"s")</f>
        <v>0</v>
      </c>
      <c r="AP9249">
        <f>COUNTIF($K9250:$K9250,"4")-COUNTIFS($K9250:$K9250,"4",$L9250:$L9250,"V")</f>
        <v>0</v>
      </c>
      <c r="AQ9249">
        <f>COUNTIFS($K9250:$K9250,"4",$L9250:$L9250,"Y")+COUNTIFS($K9250:$K9250,"4",$L9250:$L9250,"s")</f>
        <v>0</v>
      </c>
      <c r="AR9249">
        <f>COUNTIF($K9250:$K9250,"5")-COUNTIFS($K9250:$K9250,"5",$L9250:$L9250,"V")</f>
        <v>0</v>
      </c>
      <c r="AS9249">
        <f>COUNTIFS($K9250:$K9250,"5",$L9250:$L9250,"Y")+COUNTIFS($K9250:$K9250,"5",$L9250:$L9250,"s")</f>
        <v>0</v>
      </c>
      <c r="AT9249">
        <f>COUNTIF($K9250:$K9250,"6")-COUNTIFS($K9250:$K9250,"6",$L9250:$L9250,"V")</f>
        <v>0</v>
      </c>
      <c r="AU9249">
        <f>COUNTIFS($K9250:$K9250,"6",$L9250:$L9250,"Y")+COUNTIFS($K9250:$K9250,"6",$L9250:$L9250,"s")</f>
        <v>0</v>
      </c>
      <c r="AV9249">
        <f>COUNTIF($K9250:$K9250,"7")-COUNTIFS($K9250:$K9250,"7",$L9250:$L9250,"V")</f>
        <v>1</v>
      </c>
      <c r="AW9249">
        <f>COUNTIFS($K9250:$K9250,"7",$L9250:$L9250,"Y")+COUNTIFS($K9250:$K9250,"7",$L9250:$L9250,"s")</f>
        <v>1</v>
      </c>
    </row>
    <row r="9250" spans="1:49" ht="11" customHeight="1" outlineLevel="1" x14ac:dyDescent="0.25">
      <c r="A9250" t="s">
        <v>11182</v>
      </c>
      <c r="C9250" s="2" t="s">
        <v>12953</v>
      </c>
      <c r="D9250" s="2">
        <v>6</v>
      </c>
      <c r="E9250" s="7">
        <v>1991</v>
      </c>
      <c r="F9250" s="5" t="s">
        <v>2530</v>
      </c>
      <c r="H9250" s="5" t="s">
        <v>5398</v>
      </c>
      <c r="I9250" s="6" t="s">
        <v>11181</v>
      </c>
      <c r="J9250" s="6" t="s">
        <v>11181</v>
      </c>
      <c r="K9250" s="17">
        <v>7</v>
      </c>
      <c r="L9250" s="17" t="s">
        <v>7730</v>
      </c>
      <c r="M9250" s="9">
        <v>5.0999999999999996</v>
      </c>
      <c r="N9250" s="9"/>
      <c r="O9250" s="21"/>
      <c r="Q9250" s="29"/>
      <c r="U9250" s="17"/>
      <c r="V9250" s="2"/>
      <c r="Y9250" t="str">
        <f t="shared" si="579"/>
        <v/>
      </c>
      <c r="AA9250" t="str">
        <f t="shared" si="580"/>
        <v/>
      </c>
      <c r="AC9250" s="7"/>
      <c r="AD9250" t="s">
        <v>11181</v>
      </c>
      <c r="AE9250">
        <f>COUNTIF(I9250,"*Fuji*")</f>
        <v>0</v>
      </c>
      <c r="AG9250" s="2"/>
      <c r="AI9250" s="7"/>
    </row>
    <row r="9251" spans="1:49" ht="11" customHeight="1" x14ac:dyDescent="0.25">
      <c r="A9251" s="4" t="s">
        <v>14176</v>
      </c>
      <c r="B9251" t="s">
        <v>14175</v>
      </c>
      <c r="C9251" s="2" t="s">
        <v>12953</v>
      </c>
      <c r="E9251" s="7"/>
      <c r="F9251" s="5"/>
      <c r="H9251" s="5"/>
      <c r="I9251" s="6"/>
      <c r="J9251" s="6"/>
      <c r="K9251" s="17"/>
      <c r="L9251" s="17"/>
      <c r="M9251" s="9"/>
      <c r="N9251" s="9">
        <f>SUM(M9252:M9260)</f>
        <v>9.1999999999999993</v>
      </c>
      <c r="O9251" s="21">
        <v>221</v>
      </c>
      <c r="P9251">
        <f>COUNTIF(L9252:L9260,"*")</f>
        <v>9</v>
      </c>
      <c r="Q9251" s="29">
        <f>P9251/O9251</f>
        <v>4.072398190045249E-2</v>
      </c>
      <c r="R9251">
        <f>COUNTIF(L9252:L9260,"Y")+COUNTIF(L9252:L9260,"S")</f>
        <v>9</v>
      </c>
      <c r="U9251" s="17" t="s">
        <v>7730</v>
      </c>
      <c r="V9251" s="2"/>
      <c r="W9251" t="s">
        <v>18440</v>
      </c>
      <c r="Y9251" t="str">
        <f t="shared" si="579"/>
        <v/>
      </c>
      <c r="AA9251" t="str">
        <f t="shared" si="580"/>
        <v/>
      </c>
      <c r="AC9251" s="7"/>
      <c r="AF9251">
        <f>COUNTIF(AE9252:AE9260,"1")</f>
        <v>0</v>
      </c>
      <c r="AG9251" s="2"/>
      <c r="AI9251" s="7"/>
      <c r="AJ9251">
        <f>COUNTIF($K9252:$K9260,"1")-COUNTIFS($K9252:$K9260,"1",$L9252:$L9260,"V")</f>
        <v>0</v>
      </c>
      <c r="AK9251">
        <f>COUNTIFS($K9252:$K9260,"1",$L9252:$L9260,"Y")+COUNTIFS($K9252:$K9260,"1",$L9252:$L9260,"s")</f>
        <v>0</v>
      </c>
      <c r="AL9251">
        <f>COUNTIF($K9252:$K9260,"2")-COUNTIFS($K9252:$K9260,"2",$L9252:$L9260,"V")</f>
        <v>0</v>
      </c>
      <c r="AM9251">
        <f>COUNTIFS($K9252:$K9260,"2",$L9252:$L9260,"Y")+COUNTIFS($K9252:$K9260,"2",$L9252:$L9260,"s")</f>
        <v>0</v>
      </c>
      <c r="AN9251">
        <f>COUNTIF($K9252:$K9260,"3")-COUNTIFS($K9252:$K9260,"3",$L9252:$L9260,"V")</f>
        <v>0</v>
      </c>
      <c r="AO9251">
        <f>COUNTIFS($K9252:$K9260,"3",$L9252:$L9260,"Y")+COUNTIFS($K9252:$K9260,"3",$L9252:$L9260,"s")</f>
        <v>0</v>
      </c>
      <c r="AP9251">
        <f>COUNTIF($K9252:$K9260,"4")-COUNTIFS($K9252:$K9260,"4",$L9252:$L9260,"V")</f>
        <v>0</v>
      </c>
      <c r="AQ9251">
        <f>COUNTIFS($K9252:$K9260,"4",$L9252:$L9260,"Y")+COUNTIFS($K9252:$K9260,"4",$L9252:$L9260,"s")</f>
        <v>0</v>
      </c>
      <c r="AR9251">
        <f>COUNTIF($K9252:$K9260,"5")-COUNTIFS($K9252:$K9260,"5",$L9252:$L9260,"V")</f>
        <v>0</v>
      </c>
      <c r="AS9251">
        <f>COUNTIFS($K9252:$K9260,"5",$L9252:$L9260,"Y")+COUNTIFS($K9252:$K9260,"5",$L9252:$L9260,"s")</f>
        <v>0</v>
      </c>
      <c r="AT9251">
        <f>COUNTIF($K9252:$K9260,"6")-COUNTIFS($K9252:$K9260,"6",$L9252:$L9260,"V")</f>
        <v>0</v>
      </c>
      <c r="AU9251">
        <f>COUNTIFS($K9252:$K9260,"6",$L9252:$L9260,"Y")+COUNTIFS($K9252:$K9260,"6",$L9252:$L9260,"s")</f>
        <v>0</v>
      </c>
      <c r="AV9251">
        <f>COUNTIF($K9252:$K9260,"7")-COUNTIFS($K9252:$K9260,"7",$L9252:$L9260,"V")</f>
        <v>9</v>
      </c>
      <c r="AW9251">
        <f>COUNTIFS($K9252:$K9260,"7",$L9252:$L9260,"Y")+COUNTIFS($K9252:$K9260,"7",$L9252:$L9260,"s")</f>
        <v>9</v>
      </c>
    </row>
    <row r="9252" spans="1:49" ht="11" customHeight="1" outlineLevel="1" collapsed="1" x14ac:dyDescent="0.25">
      <c r="A9252" t="s">
        <v>14177</v>
      </c>
      <c r="C9252" s="2" t="s">
        <v>12953</v>
      </c>
      <c r="D9252" s="2">
        <v>174</v>
      </c>
      <c r="E9252" s="7">
        <v>2018</v>
      </c>
      <c r="F9252" s="5" t="s">
        <v>148</v>
      </c>
      <c r="H9252" s="5" t="s">
        <v>5398</v>
      </c>
      <c r="I9252" s="6" t="s">
        <v>9223</v>
      </c>
      <c r="J9252" s="6" t="s">
        <v>7554</v>
      </c>
      <c r="K9252" s="17">
        <v>7</v>
      </c>
      <c r="L9252" s="17" t="s">
        <v>20076</v>
      </c>
      <c r="M9252" s="9"/>
      <c r="N9252" s="9"/>
      <c r="O9252" s="21"/>
      <c r="Q9252" s="29"/>
      <c r="U9252" s="17"/>
      <c r="V9252" s="2"/>
      <c r="Y9252" t="str">
        <f t="shared" si="579"/>
        <v/>
      </c>
      <c r="AA9252" t="str">
        <f t="shared" si="580"/>
        <v/>
      </c>
      <c r="AC9252" s="7"/>
      <c r="AD9252" t="s">
        <v>9223</v>
      </c>
      <c r="AE9252">
        <f t="shared" ref="AE9252:AE9260" si="581">COUNTIF(I9252,"*Fuji*")</f>
        <v>0</v>
      </c>
      <c r="AG9252" s="2"/>
      <c r="AI9252" s="7"/>
    </row>
    <row r="9253" spans="1:49" ht="11" customHeight="1" outlineLevel="1" x14ac:dyDescent="0.25">
      <c r="A9253" t="s">
        <v>14177</v>
      </c>
      <c r="C9253" s="2" t="s">
        <v>12953</v>
      </c>
      <c r="D9253" s="2">
        <v>175</v>
      </c>
      <c r="E9253" s="7">
        <v>2018</v>
      </c>
      <c r="F9253" s="5" t="s">
        <v>148</v>
      </c>
      <c r="H9253" s="5" t="s">
        <v>5398</v>
      </c>
      <c r="I9253" s="6" t="s">
        <v>9223</v>
      </c>
      <c r="J9253" s="6" t="s">
        <v>7554</v>
      </c>
      <c r="K9253" s="17">
        <v>7</v>
      </c>
      <c r="L9253" s="17" t="s">
        <v>20076</v>
      </c>
      <c r="M9253" s="9"/>
      <c r="N9253" s="9"/>
      <c r="O9253" s="21"/>
      <c r="Q9253" s="29"/>
      <c r="U9253" s="17"/>
      <c r="V9253" s="2"/>
      <c r="Y9253" t="str">
        <f t="shared" si="579"/>
        <v/>
      </c>
      <c r="AA9253" t="str">
        <f t="shared" si="580"/>
        <v/>
      </c>
      <c r="AC9253" s="7"/>
      <c r="AD9253" t="s">
        <v>9223</v>
      </c>
      <c r="AE9253">
        <f t="shared" si="581"/>
        <v>0</v>
      </c>
      <c r="AG9253" s="2"/>
      <c r="AI9253" s="7"/>
    </row>
    <row r="9254" spans="1:49" ht="11" customHeight="1" outlineLevel="1" x14ac:dyDescent="0.25">
      <c r="A9254" t="s">
        <v>14177</v>
      </c>
      <c r="C9254" s="2" t="s">
        <v>12953</v>
      </c>
      <c r="D9254" s="2">
        <v>176</v>
      </c>
      <c r="E9254" s="7">
        <v>2018</v>
      </c>
      <c r="F9254" s="5" t="s">
        <v>148</v>
      </c>
      <c r="H9254" s="5" t="s">
        <v>5398</v>
      </c>
      <c r="I9254" s="6" t="s">
        <v>9223</v>
      </c>
      <c r="J9254" s="6" t="s">
        <v>7554</v>
      </c>
      <c r="K9254" s="17">
        <v>7</v>
      </c>
      <c r="L9254" s="17" t="s">
        <v>20076</v>
      </c>
      <c r="M9254" s="9"/>
      <c r="N9254" s="9"/>
      <c r="O9254" s="21"/>
      <c r="Q9254" s="29"/>
      <c r="U9254" s="17"/>
      <c r="V9254" s="2"/>
      <c r="Y9254" t="str">
        <f t="shared" si="579"/>
        <v/>
      </c>
      <c r="AA9254" t="str">
        <f t="shared" si="580"/>
        <v/>
      </c>
      <c r="AC9254" s="7"/>
      <c r="AD9254" t="s">
        <v>9223</v>
      </c>
      <c r="AE9254">
        <f t="shared" si="581"/>
        <v>0</v>
      </c>
      <c r="AG9254" s="2"/>
      <c r="AI9254" s="7"/>
    </row>
    <row r="9255" spans="1:49" ht="11" customHeight="1" outlineLevel="1" x14ac:dyDescent="0.25">
      <c r="A9255" t="s">
        <v>14177</v>
      </c>
      <c r="C9255" s="2" t="s">
        <v>12953</v>
      </c>
      <c r="D9255" s="2">
        <v>177</v>
      </c>
      <c r="E9255" s="7">
        <v>2018</v>
      </c>
      <c r="F9255" s="5" t="s">
        <v>148</v>
      </c>
      <c r="H9255" s="5" t="s">
        <v>5398</v>
      </c>
      <c r="I9255" s="6" t="s">
        <v>9223</v>
      </c>
      <c r="J9255" s="6" t="s">
        <v>7554</v>
      </c>
      <c r="K9255" s="17">
        <v>7</v>
      </c>
      <c r="L9255" s="17" t="s">
        <v>20076</v>
      </c>
      <c r="M9255" s="9"/>
      <c r="N9255" s="9"/>
      <c r="O9255" s="21"/>
      <c r="Q9255" s="29"/>
      <c r="U9255" s="17"/>
      <c r="V9255" s="2"/>
      <c r="Y9255" t="str">
        <f t="shared" si="579"/>
        <v/>
      </c>
      <c r="AA9255" t="str">
        <f t="shared" si="580"/>
        <v/>
      </c>
      <c r="AC9255" s="7"/>
      <c r="AD9255" t="s">
        <v>9223</v>
      </c>
      <c r="AE9255">
        <f t="shared" si="581"/>
        <v>0</v>
      </c>
      <c r="AG9255" s="2"/>
      <c r="AI9255" s="7"/>
    </row>
    <row r="9256" spans="1:49" ht="11" customHeight="1" outlineLevel="1" x14ac:dyDescent="0.25">
      <c r="A9256" t="s">
        <v>14177</v>
      </c>
      <c r="C9256" s="2" t="s">
        <v>12953</v>
      </c>
      <c r="D9256" s="2">
        <v>178</v>
      </c>
      <c r="E9256" s="7">
        <v>2018</v>
      </c>
      <c r="F9256" s="5" t="s">
        <v>148</v>
      </c>
      <c r="H9256" s="5" t="s">
        <v>5398</v>
      </c>
      <c r="I9256" s="6" t="s">
        <v>9223</v>
      </c>
      <c r="J9256" s="6" t="s">
        <v>7554</v>
      </c>
      <c r="K9256" s="17">
        <v>7</v>
      </c>
      <c r="L9256" s="17" t="s">
        <v>20076</v>
      </c>
      <c r="M9256" s="9"/>
      <c r="N9256" s="9"/>
      <c r="O9256" s="21"/>
      <c r="Q9256" s="29"/>
      <c r="U9256" s="17"/>
      <c r="V9256" s="2"/>
      <c r="Y9256" t="str">
        <f t="shared" si="579"/>
        <v/>
      </c>
      <c r="AA9256" t="str">
        <f t="shared" si="580"/>
        <v/>
      </c>
      <c r="AC9256" s="7"/>
      <c r="AD9256" t="s">
        <v>9223</v>
      </c>
      <c r="AE9256">
        <f t="shared" si="581"/>
        <v>0</v>
      </c>
      <c r="AG9256" s="2"/>
      <c r="AI9256" s="7"/>
    </row>
    <row r="9257" spans="1:49" ht="11" customHeight="1" outlineLevel="1" collapsed="1" x14ac:dyDescent="0.25">
      <c r="A9257" t="s">
        <v>14177</v>
      </c>
      <c r="C9257" s="2" t="s">
        <v>12953</v>
      </c>
      <c r="D9257" s="2">
        <v>179</v>
      </c>
      <c r="E9257" s="7">
        <v>2018</v>
      </c>
      <c r="F9257" s="5" t="s">
        <v>148</v>
      </c>
      <c r="H9257" s="5" t="s">
        <v>5398</v>
      </c>
      <c r="I9257" s="6" t="s">
        <v>9223</v>
      </c>
      <c r="J9257" s="6" t="s">
        <v>7554</v>
      </c>
      <c r="K9257" s="17">
        <v>7</v>
      </c>
      <c r="L9257" s="17" t="s">
        <v>20076</v>
      </c>
      <c r="M9257" s="9"/>
      <c r="N9257" s="9"/>
      <c r="O9257" s="21"/>
      <c r="Q9257" s="29"/>
      <c r="U9257" s="17"/>
      <c r="V9257" s="2"/>
      <c r="Y9257" t="str">
        <f t="shared" si="579"/>
        <v/>
      </c>
      <c r="AA9257" t="str">
        <f t="shared" si="580"/>
        <v/>
      </c>
      <c r="AC9257" s="7"/>
      <c r="AD9257" t="s">
        <v>9223</v>
      </c>
      <c r="AE9257">
        <f t="shared" si="581"/>
        <v>0</v>
      </c>
      <c r="AG9257" s="2"/>
      <c r="AI9257" s="7"/>
    </row>
    <row r="9258" spans="1:49" ht="11" customHeight="1" outlineLevel="1" x14ac:dyDescent="0.25">
      <c r="A9258" t="s">
        <v>14177</v>
      </c>
      <c r="C9258" s="2" t="s">
        <v>12953</v>
      </c>
      <c r="D9258" s="2">
        <v>180</v>
      </c>
      <c r="E9258" s="7">
        <v>2018</v>
      </c>
      <c r="F9258" s="5" t="s">
        <v>148</v>
      </c>
      <c r="H9258" s="5" t="s">
        <v>5398</v>
      </c>
      <c r="I9258" s="6" t="s">
        <v>9223</v>
      </c>
      <c r="J9258" s="6" t="s">
        <v>7554</v>
      </c>
      <c r="K9258" s="17">
        <v>7</v>
      </c>
      <c r="L9258" s="17" t="s">
        <v>20076</v>
      </c>
      <c r="M9258" s="9"/>
      <c r="N9258" s="9"/>
      <c r="O9258" s="21"/>
      <c r="Q9258" s="29"/>
      <c r="U9258" s="17"/>
      <c r="V9258" s="2"/>
      <c r="Y9258" t="str">
        <f t="shared" si="579"/>
        <v/>
      </c>
      <c r="AA9258" t="str">
        <f t="shared" si="580"/>
        <v/>
      </c>
      <c r="AC9258" s="7"/>
      <c r="AD9258" t="s">
        <v>9223</v>
      </c>
      <c r="AE9258">
        <f t="shared" si="581"/>
        <v>0</v>
      </c>
      <c r="AG9258" s="2"/>
      <c r="AI9258" s="7"/>
    </row>
    <row r="9259" spans="1:49" ht="11" customHeight="1" outlineLevel="1" x14ac:dyDescent="0.25">
      <c r="A9259" t="s">
        <v>14177</v>
      </c>
      <c r="C9259" s="2" t="s">
        <v>12953</v>
      </c>
      <c r="D9259" s="2">
        <v>181</v>
      </c>
      <c r="E9259" s="7">
        <v>2018</v>
      </c>
      <c r="F9259" s="5" t="s">
        <v>148</v>
      </c>
      <c r="H9259" s="5" t="s">
        <v>5398</v>
      </c>
      <c r="I9259" s="6" t="s">
        <v>9223</v>
      </c>
      <c r="J9259" s="6" t="s">
        <v>7554</v>
      </c>
      <c r="K9259" s="17">
        <v>7</v>
      </c>
      <c r="L9259" s="17" t="s">
        <v>20076</v>
      </c>
      <c r="M9259" s="9"/>
      <c r="N9259" s="9"/>
      <c r="O9259" s="21"/>
      <c r="Q9259" s="29"/>
      <c r="U9259" s="17"/>
      <c r="V9259" s="2"/>
      <c r="Y9259" t="str">
        <f t="shared" si="579"/>
        <v/>
      </c>
      <c r="AA9259" t="str">
        <f t="shared" si="580"/>
        <v/>
      </c>
      <c r="AC9259" s="7"/>
      <c r="AD9259" t="s">
        <v>9223</v>
      </c>
      <c r="AE9259">
        <f t="shared" si="581"/>
        <v>0</v>
      </c>
      <c r="AG9259" s="2"/>
      <c r="AI9259" s="7"/>
    </row>
    <row r="9260" spans="1:49" ht="11" customHeight="1" outlineLevel="1" x14ac:dyDescent="0.25">
      <c r="A9260" t="s">
        <v>14177</v>
      </c>
      <c r="C9260" s="2" t="s">
        <v>12953</v>
      </c>
      <c r="D9260" s="2" t="s">
        <v>14178</v>
      </c>
      <c r="E9260" s="7">
        <v>2018</v>
      </c>
      <c r="F9260" s="5" t="s">
        <v>14179</v>
      </c>
      <c r="H9260" s="5" t="s">
        <v>5398</v>
      </c>
      <c r="I9260" s="6" t="s">
        <v>9223</v>
      </c>
      <c r="J9260" s="6" t="s">
        <v>7554</v>
      </c>
      <c r="K9260" s="17">
        <v>7</v>
      </c>
      <c r="L9260" s="17" t="s">
        <v>7730</v>
      </c>
      <c r="M9260" s="9">
        <v>9.1999999999999993</v>
      </c>
      <c r="N9260" s="9"/>
      <c r="O9260" s="21"/>
      <c r="Q9260" s="29"/>
      <c r="U9260" s="17"/>
      <c r="V9260" s="2"/>
      <c r="Y9260" t="str">
        <f t="shared" si="579"/>
        <v/>
      </c>
      <c r="AA9260">
        <f t="shared" si="580"/>
        <v>1</v>
      </c>
      <c r="AC9260" s="7"/>
      <c r="AD9260" t="s">
        <v>9223</v>
      </c>
      <c r="AE9260">
        <f t="shared" si="581"/>
        <v>0</v>
      </c>
      <c r="AG9260" s="2"/>
      <c r="AI9260" s="7"/>
    </row>
    <row r="9261" spans="1:49" ht="11" customHeight="1" x14ac:dyDescent="0.25">
      <c r="A9261" s="4" t="s">
        <v>11341</v>
      </c>
      <c r="B9261" t="s">
        <v>12027</v>
      </c>
      <c r="C9261" s="2" t="s">
        <v>11983</v>
      </c>
      <c r="E9261" s="7"/>
      <c r="F9261" s="5"/>
      <c r="H9261" s="5"/>
      <c r="I9261" s="6"/>
      <c r="J9261" s="6"/>
      <c r="K9261" s="17"/>
      <c r="L9261" s="17"/>
      <c r="M9261" s="9"/>
      <c r="N9261" s="9">
        <f>SUM(M9262:M9279)</f>
        <v>27.7</v>
      </c>
      <c r="O9261" s="21">
        <v>968</v>
      </c>
      <c r="P9261">
        <f>COUNTIF(L9262:L9279,"*")</f>
        <v>18</v>
      </c>
      <c r="Q9261" s="29">
        <f>P9261/O9261</f>
        <v>1.859504132231405E-2</v>
      </c>
      <c r="R9261">
        <f>COUNTIF(L9262:L9279,"Y")+COUNTIF(L9262:L9279,"S")</f>
        <v>18</v>
      </c>
      <c r="U9261" s="17" t="s">
        <v>7730</v>
      </c>
      <c r="V9261" s="2"/>
      <c r="W9261" t="s">
        <v>18441</v>
      </c>
      <c r="Y9261" t="str">
        <f t="shared" si="579"/>
        <v/>
      </c>
      <c r="AA9261" t="str">
        <f t="shared" si="580"/>
        <v/>
      </c>
      <c r="AC9261" s="7"/>
      <c r="AF9261">
        <f>COUNTIF(AE9262:AE9279,"1")</f>
        <v>0</v>
      </c>
      <c r="AG9261" s="2"/>
      <c r="AI9261" s="7"/>
      <c r="AJ9261">
        <f>COUNTIF($K9262:$K9279,"1")-COUNTIFS($K9262:$K9279,"1",$L9262:$L9279,"V")</f>
        <v>2</v>
      </c>
      <c r="AK9261">
        <f>COUNTIFS($K9262:$K9279,"1",$L9262:$L9279,"Y")+COUNTIFS($K9262:$K9279,"1",$L9262:$L9279,"s")</f>
        <v>2</v>
      </c>
      <c r="AL9261">
        <f>COUNTIF($K9262:$K9279,"2")-COUNTIFS($K9262:$K9279,"2",$L9262:$L9279,"V")</f>
        <v>1</v>
      </c>
      <c r="AM9261">
        <f>COUNTIFS($K9262:$K9279,"2",$L9262:$L9279,"Y")+COUNTIFS($K9262:$K9279,"2",$L9262:$L9279,"s")</f>
        <v>1</v>
      </c>
      <c r="AN9261">
        <f>COUNTIF($K9262:$K9279,"3")-COUNTIFS($K9262:$K9279,"3",$L9262:$L9279,"V")</f>
        <v>0</v>
      </c>
      <c r="AO9261">
        <f>COUNTIFS($K9262:$K9279,"3",$L9262:$L9279,"Y")+COUNTIFS($K9262:$K9279,"3",$L9262:$L9279,"s")</f>
        <v>0</v>
      </c>
      <c r="AP9261">
        <f>COUNTIF($K9262:$K9279,"4")-COUNTIFS($K9262:$K9279,"4",$L9262:$L9279,"V")</f>
        <v>1</v>
      </c>
      <c r="AQ9261">
        <f>COUNTIFS($K9262:$K9279,"4",$L9262:$L9279,"Y")+COUNTIFS($K9262:$K9279,"4",$L9262:$L9279,"s")</f>
        <v>1</v>
      </c>
      <c r="AR9261">
        <f>COUNTIF($K9262:$K9279,"5")-COUNTIFS($K9262:$K9279,"5",$L9262:$L9279,"V")</f>
        <v>0</v>
      </c>
      <c r="AS9261">
        <f>COUNTIFS($K9262:$K9279,"5",$L9262:$L9279,"Y")+COUNTIFS($K9262:$K9279,"5",$L9262:$L9279,"s")</f>
        <v>0</v>
      </c>
      <c r="AT9261">
        <f>COUNTIF($K9262:$K9279,"6")-COUNTIFS($K9262:$K9279,"6",$L9262:$L9279,"V")</f>
        <v>0</v>
      </c>
      <c r="AU9261">
        <f>COUNTIFS($K9262:$K9279,"6",$L9262:$L9279,"Y")+COUNTIFS($K9262:$K9279,"6",$L9262:$L9279,"s")</f>
        <v>0</v>
      </c>
      <c r="AV9261">
        <f>COUNTIF($K9262:$K9279,"7")-COUNTIFS($K9262:$K9279,"7",$L9262:$L9279,"V")</f>
        <v>14</v>
      </c>
      <c r="AW9261">
        <f>COUNTIFS($K9262:$K9279,"7",$L9262:$L9279,"Y")+COUNTIFS($K9262:$K9279,"7",$L9262:$L9279,"s")</f>
        <v>14</v>
      </c>
    </row>
    <row r="9262" spans="1:49" ht="11" customHeight="1" outlineLevel="1" x14ac:dyDescent="0.25">
      <c r="A9262" t="s">
        <v>2748</v>
      </c>
      <c r="C9262" s="2" t="s">
        <v>11983</v>
      </c>
      <c r="D9262" s="2">
        <v>7</v>
      </c>
      <c r="E9262" s="7">
        <v>1990</v>
      </c>
      <c r="F9262" s="5" t="s">
        <v>1346</v>
      </c>
      <c r="H9262" s="5" t="s">
        <v>5398</v>
      </c>
      <c r="I9262" s="6" t="s">
        <v>6371</v>
      </c>
      <c r="J9262" s="6" t="s">
        <v>11335</v>
      </c>
      <c r="K9262" s="17">
        <v>2</v>
      </c>
      <c r="L9262" s="17" t="s">
        <v>7730</v>
      </c>
      <c r="M9262" s="9">
        <v>6</v>
      </c>
      <c r="N9262" s="9"/>
      <c r="O9262" s="21"/>
      <c r="Q9262" s="29"/>
      <c r="U9262" s="17"/>
      <c r="V9262" s="2">
        <v>665</v>
      </c>
      <c r="Y9262" t="str">
        <f t="shared" si="579"/>
        <v/>
      </c>
      <c r="AA9262" t="str">
        <f t="shared" si="580"/>
        <v/>
      </c>
      <c r="AC9262" s="7"/>
      <c r="AD9262" t="s">
        <v>6371</v>
      </c>
      <c r="AE9262">
        <f t="shared" ref="AE9262:AE9279" si="582">COUNTIF(I9262,"*Fuji*")</f>
        <v>0</v>
      </c>
      <c r="AG9262" s="2"/>
      <c r="AH9262" t="s">
        <v>60</v>
      </c>
      <c r="AI9262" s="7" t="s">
        <v>4922</v>
      </c>
    </row>
    <row r="9263" spans="1:49" ht="11" customHeight="1" outlineLevel="1" collapsed="1" x14ac:dyDescent="0.25">
      <c r="A9263" t="s">
        <v>2748</v>
      </c>
      <c r="C9263" s="2" t="s">
        <v>11983</v>
      </c>
      <c r="D9263" s="2">
        <v>16</v>
      </c>
      <c r="E9263" s="7">
        <v>1991</v>
      </c>
      <c r="F9263" s="5" t="s">
        <v>6383</v>
      </c>
      <c r="H9263" s="5" t="s">
        <v>5398</v>
      </c>
      <c r="I9263" s="6" t="s">
        <v>9223</v>
      </c>
      <c r="J9263" s="6" t="s">
        <v>7554</v>
      </c>
      <c r="K9263" s="17">
        <v>7</v>
      </c>
      <c r="L9263" s="17" t="s">
        <v>7730</v>
      </c>
      <c r="M9263" s="9">
        <v>0.2</v>
      </c>
      <c r="N9263" s="9"/>
      <c r="O9263" s="21"/>
      <c r="Q9263" s="29"/>
      <c r="U9263" s="17"/>
      <c r="V9263" s="2"/>
      <c r="Y9263" t="str">
        <f t="shared" si="579"/>
        <v/>
      </c>
      <c r="AA9263" t="str">
        <f t="shared" si="580"/>
        <v/>
      </c>
      <c r="AC9263" s="7"/>
      <c r="AD9263" t="s">
        <v>9223</v>
      </c>
      <c r="AE9263">
        <f t="shared" si="582"/>
        <v>0</v>
      </c>
      <c r="AG9263" s="2"/>
      <c r="AI9263" s="7"/>
    </row>
    <row r="9264" spans="1:49" ht="11" customHeight="1" outlineLevel="1" x14ac:dyDescent="0.25">
      <c r="A9264" t="s">
        <v>2748</v>
      </c>
      <c r="C9264" s="2" t="s">
        <v>11983</v>
      </c>
      <c r="D9264" s="2">
        <v>17</v>
      </c>
      <c r="E9264" s="7">
        <v>1991</v>
      </c>
      <c r="F9264" s="5" t="s">
        <v>4732</v>
      </c>
      <c r="H9264" s="5" t="s">
        <v>5398</v>
      </c>
      <c r="I9264" s="6" t="s">
        <v>9223</v>
      </c>
      <c r="J9264" s="6" t="s">
        <v>7554</v>
      </c>
      <c r="K9264" s="17">
        <v>7</v>
      </c>
      <c r="L9264" s="17" t="s">
        <v>7730</v>
      </c>
      <c r="M9264" s="9">
        <v>0.2</v>
      </c>
      <c r="N9264" s="9"/>
      <c r="O9264" s="21"/>
      <c r="Q9264" s="29"/>
      <c r="U9264" s="17"/>
      <c r="V9264" s="2"/>
      <c r="Y9264" t="str">
        <f t="shared" si="579"/>
        <v/>
      </c>
      <c r="AA9264" t="str">
        <f t="shared" si="580"/>
        <v/>
      </c>
      <c r="AC9264" s="7"/>
      <c r="AD9264" t="s">
        <v>9223</v>
      </c>
      <c r="AE9264">
        <f t="shared" si="582"/>
        <v>0</v>
      </c>
      <c r="AG9264" s="2"/>
      <c r="AI9264" s="7"/>
    </row>
    <row r="9265" spans="1:49" ht="11" customHeight="1" outlineLevel="1" x14ac:dyDescent="0.25">
      <c r="A9265" t="s">
        <v>2748</v>
      </c>
      <c r="C9265" s="2" t="s">
        <v>11983</v>
      </c>
      <c r="D9265" s="2">
        <v>18</v>
      </c>
      <c r="E9265" s="7">
        <v>1991</v>
      </c>
      <c r="F9265" s="5" t="s">
        <v>5139</v>
      </c>
      <c r="H9265" s="5" t="s">
        <v>5398</v>
      </c>
      <c r="I9265" s="6" t="s">
        <v>9223</v>
      </c>
      <c r="J9265" s="6" t="s">
        <v>7554</v>
      </c>
      <c r="K9265" s="17">
        <v>7</v>
      </c>
      <c r="L9265" s="17" t="s">
        <v>7730</v>
      </c>
      <c r="M9265" s="9">
        <v>0.5</v>
      </c>
      <c r="N9265" s="9"/>
      <c r="O9265" s="21"/>
      <c r="Q9265" s="29"/>
      <c r="U9265" s="17"/>
      <c r="V9265" s="2"/>
      <c r="Y9265" t="str">
        <f t="shared" si="579"/>
        <v/>
      </c>
      <c r="AA9265" t="str">
        <f t="shared" si="580"/>
        <v/>
      </c>
      <c r="AC9265" s="7"/>
      <c r="AD9265" t="s">
        <v>9223</v>
      </c>
      <c r="AE9265">
        <f t="shared" si="582"/>
        <v>0</v>
      </c>
      <c r="AG9265" s="2"/>
      <c r="AI9265" s="7"/>
    </row>
    <row r="9266" spans="1:49" ht="11" customHeight="1" outlineLevel="1" collapsed="1" x14ac:dyDescent="0.25">
      <c r="A9266" t="s">
        <v>2748</v>
      </c>
      <c r="C9266" s="2" t="s">
        <v>11983</v>
      </c>
      <c r="D9266" s="2">
        <v>19</v>
      </c>
      <c r="E9266" s="7">
        <v>1991</v>
      </c>
      <c r="F9266" s="5" t="s">
        <v>5138</v>
      </c>
      <c r="H9266" s="5" t="s">
        <v>5398</v>
      </c>
      <c r="I9266" s="6" t="s">
        <v>9223</v>
      </c>
      <c r="J9266" s="6" t="s">
        <v>7554</v>
      </c>
      <c r="K9266" s="17">
        <v>7</v>
      </c>
      <c r="L9266" s="17" t="s">
        <v>7730</v>
      </c>
      <c r="M9266" s="9">
        <v>0.5</v>
      </c>
      <c r="N9266" s="9"/>
      <c r="O9266" s="21"/>
      <c r="Q9266" s="29"/>
      <c r="U9266" s="17"/>
      <c r="V9266" s="2"/>
      <c r="Y9266" t="str">
        <f t="shared" si="579"/>
        <v/>
      </c>
      <c r="AA9266" t="str">
        <f t="shared" si="580"/>
        <v/>
      </c>
      <c r="AC9266" s="7"/>
      <c r="AD9266" t="s">
        <v>9223</v>
      </c>
      <c r="AE9266">
        <f t="shared" si="582"/>
        <v>0</v>
      </c>
      <c r="AG9266" s="2"/>
      <c r="AI9266" s="7"/>
    </row>
    <row r="9267" spans="1:49" ht="11" customHeight="1" outlineLevel="1" x14ac:dyDescent="0.25">
      <c r="A9267" t="s">
        <v>2748</v>
      </c>
      <c r="C9267" s="2" t="s">
        <v>11983</v>
      </c>
      <c r="D9267" s="2">
        <v>20</v>
      </c>
      <c r="E9267" s="7">
        <v>1991</v>
      </c>
      <c r="F9267" s="5" t="s">
        <v>2974</v>
      </c>
      <c r="H9267" s="5" t="s">
        <v>5398</v>
      </c>
      <c r="I9267" s="6" t="s">
        <v>9223</v>
      </c>
      <c r="J9267" s="6" t="s">
        <v>7554</v>
      </c>
      <c r="K9267" s="17">
        <v>7</v>
      </c>
      <c r="L9267" s="17" t="s">
        <v>7730</v>
      </c>
      <c r="M9267" s="9">
        <v>0.2</v>
      </c>
      <c r="N9267" s="9"/>
      <c r="O9267" s="21"/>
      <c r="Q9267" s="29"/>
      <c r="U9267" s="17"/>
      <c r="V9267" s="2"/>
      <c r="Y9267" t="str">
        <f t="shared" si="579"/>
        <v/>
      </c>
      <c r="AA9267" t="str">
        <f t="shared" si="580"/>
        <v/>
      </c>
      <c r="AC9267" s="7"/>
      <c r="AD9267" t="s">
        <v>9223</v>
      </c>
      <c r="AE9267">
        <f t="shared" si="582"/>
        <v>0</v>
      </c>
      <c r="AG9267" s="2"/>
      <c r="AI9267" s="7"/>
    </row>
    <row r="9268" spans="1:49" ht="11" customHeight="1" outlineLevel="1" x14ac:dyDescent="0.25">
      <c r="A9268" t="s">
        <v>2748</v>
      </c>
      <c r="C9268" s="2" t="s">
        <v>11983</v>
      </c>
      <c r="D9268" s="2">
        <v>21</v>
      </c>
      <c r="E9268" s="7">
        <v>1991</v>
      </c>
      <c r="F9268" s="5" t="s">
        <v>5140</v>
      </c>
      <c r="H9268" s="5" t="s">
        <v>5398</v>
      </c>
      <c r="I9268" s="6" t="s">
        <v>11328</v>
      </c>
      <c r="J9268" s="6" t="s">
        <v>7554</v>
      </c>
      <c r="K9268" s="17">
        <v>7</v>
      </c>
      <c r="L9268" s="17" t="s">
        <v>7730</v>
      </c>
      <c r="M9268" s="9">
        <v>0.2</v>
      </c>
      <c r="N9268" s="9"/>
      <c r="O9268" s="21"/>
      <c r="Q9268" s="29"/>
      <c r="U9268" s="17"/>
      <c r="V9268" s="2"/>
      <c r="Y9268" t="str">
        <f t="shared" si="579"/>
        <v/>
      </c>
      <c r="AA9268" t="str">
        <f t="shared" si="580"/>
        <v/>
      </c>
      <c r="AC9268" s="7"/>
      <c r="AD9268" t="s">
        <v>11328</v>
      </c>
      <c r="AE9268">
        <f t="shared" si="582"/>
        <v>0</v>
      </c>
      <c r="AG9268" s="2"/>
      <c r="AI9268" s="7"/>
    </row>
    <row r="9269" spans="1:49" ht="11" customHeight="1" outlineLevel="1" x14ac:dyDescent="0.25">
      <c r="A9269" t="s">
        <v>2748</v>
      </c>
      <c r="C9269" s="2" t="s">
        <v>11983</v>
      </c>
      <c r="D9269" s="2">
        <v>22</v>
      </c>
      <c r="E9269" s="7">
        <v>1991</v>
      </c>
      <c r="F9269" s="5" t="s">
        <v>5279</v>
      </c>
      <c r="H9269" s="5" t="s">
        <v>5398</v>
      </c>
      <c r="I9269" s="6" t="s">
        <v>11328</v>
      </c>
      <c r="J9269" s="6" t="s">
        <v>7554</v>
      </c>
      <c r="K9269" s="17">
        <v>7</v>
      </c>
      <c r="L9269" s="17" t="s">
        <v>7730</v>
      </c>
      <c r="M9269" s="9">
        <v>0.2</v>
      </c>
      <c r="N9269" s="9"/>
      <c r="O9269" s="21"/>
      <c r="Q9269" s="29"/>
      <c r="U9269" s="17"/>
      <c r="V9269" s="2"/>
      <c r="Y9269" t="str">
        <f t="shared" si="579"/>
        <v/>
      </c>
      <c r="AA9269" t="str">
        <f t="shared" si="580"/>
        <v/>
      </c>
      <c r="AC9269" s="7"/>
      <c r="AD9269" t="s">
        <v>11328</v>
      </c>
      <c r="AE9269">
        <f t="shared" si="582"/>
        <v>0</v>
      </c>
      <c r="AG9269" s="2"/>
      <c r="AI9269" s="7"/>
    </row>
    <row r="9270" spans="1:49" ht="11" customHeight="1" outlineLevel="1" x14ac:dyDescent="0.25">
      <c r="A9270" t="s">
        <v>2748</v>
      </c>
      <c r="C9270" s="2" t="s">
        <v>11983</v>
      </c>
      <c r="D9270" s="2">
        <v>24</v>
      </c>
      <c r="E9270" s="7">
        <v>1991</v>
      </c>
      <c r="F9270" s="5" t="s">
        <v>2348</v>
      </c>
      <c r="H9270" s="5" t="s">
        <v>5398</v>
      </c>
      <c r="I9270" s="6" t="s">
        <v>9223</v>
      </c>
      <c r="J9270" s="6" t="s">
        <v>7554</v>
      </c>
      <c r="K9270" s="17">
        <v>7</v>
      </c>
      <c r="L9270" s="17" t="s">
        <v>7730</v>
      </c>
      <c r="M9270" s="9">
        <v>0.3</v>
      </c>
      <c r="N9270" s="9"/>
      <c r="O9270" s="21"/>
      <c r="Q9270" s="29"/>
      <c r="U9270" s="17"/>
      <c r="V9270" s="2"/>
      <c r="Y9270" t="str">
        <f t="shared" si="579"/>
        <v/>
      </c>
      <c r="AA9270" t="str">
        <f t="shared" si="580"/>
        <v/>
      </c>
      <c r="AC9270" s="7"/>
      <c r="AD9270" t="s">
        <v>9223</v>
      </c>
      <c r="AE9270">
        <f t="shared" si="582"/>
        <v>0</v>
      </c>
      <c r="AG9270" s="2"/>
      <c r="AI9270" s="7"/>
    </row>
    <row r="9271" spans="1:49" ht="11" customHeight="1" outlineLevel="1" x14ac:dyDescent="0.25">
      <c r="A9271" t="s">
        <v>2748</v>
      </c>
      <c r="C9271" s="2" t="s">
        <v>11983</v>
      </c>
      <c r="D9271" s="2">
        <v>26</v>
      </c>
      <c r="E9271" s="7">
        <v>1991</v>
      </c>
      <c r="F9271" s="5" t="s">
        <v>1956</v>
      </c>
      <c r="H9271" s="5" t="s">
        <v>5398</v>
      </c>
      <c r="I9271" s="6" t="s">
        <v>9223</v>
      </c>
      <c r="J9271" s="6" t="s">
        <v>7554</v>
      </c>
      <c r="K9271" s="17">
        <v>7</v>
      </c>
      <c r="L9271" s="17" t="s">
        <v>7730</v>
      </c>
      <c r="M9271" s="9">
        <v>0.2</v>
      </c>
      <c r="N9271" s="9"/>
      <c r="O9271" s="21"/>
      <c r="Q9271" s="29"/>
      <c r="U9271" s="17"/>
      <c r="V9271" s="2"/>
      <c r="Y9271" t="str">
        <f t="shared" si="579"/>
        <v/>
      </c>
      <c r="AA9271" t="str">
        <f t="shared" si="580"/>
        <v/>
      </c>
      <c r="AC9271" s="7"/>
      <c r="AD9271" t="s">
        <v>9223</v>
      </c>
      <c r="AE9271">
        <f t="shared" si="582"/>
        <v>0</v>
      </c>
      <c r="AG9271" s="2"/>
      <c r="AI9271" s="7"/>
    </row>
    <row r="9272" spans="1:49" ht="11" customHeight="1" outlineLevel="1" x14ac:dyDescent="0.25">
      <c r="A9272" t="s">
        <v>2748</v>
      </c>
      <c r="C9272" s="2" t="s">
        <v>11983</v>
      </c>
      <c r="D9272" s="2">
        <v>27</v>
      </c>
      <c r="E9272" s="7">
        <v>1991</v>
      </c>
      <c r="F9272" s="5" t="s">
        <v>6640</v>
      </c>
      <c r="H9272" s="5" t="s">
        <v>5398</v>
      </c>
      <c r="I9272" s="6" t="s">
        <v>9223</v>
      </c>
      <c r="J9272" s="6" t="s">
        <v>7554</v>
      </c>
      <c r="K9272" s="17">
        <v>7</v>
      </c>
      <c r="L9272" s="17" t="s">
        <v>7730</v>
      </c>
      <c r="M9272" s="9">
        <v>0.5</v>
      </c>
      <c r="N9272" s="9"/>
      <c r="O9272" s="21"/>
      <c r="Q9272" s="29"/>
      <c r="U9272" s="17"/>
      <c r="V9272" s="2"/>
      <c r="Y9272" t="str">
        <f t="shared" si="579"/>
        <v/>
      </c>
      <c r="AA9272" t="str">
        <f t="shared" si="580"/>
        <v/>
      </c>
      <c r="AC9272" s="7"/>
      <c r="AD9272" t="s">
        <v>9223</v>
      </c>
      <c r="AE9272">
        <f t="shared" si="582"/>
        <v>0</v>
      </c>
      <c r="AG9272" s="2"/>
      <c r="AI9272" s="7"/>
    </row>
    <row r="9273" spans="1:49" ht="11" customHeight="1" outlineLevel="1" x14ac:dyDescent="0.25">
      <c r="A9273" t="s">
        <v>2748</v>
      </c>
      <c r="C9273" s="2" t="s">
        <v>11983</v>
      </c>
      <c r="D9273" s="2">
        <v>28</v>
      </c>
      <c r="E9273" s="7">
        <v>1991</v>
      </c>
      <c r="F9273" s="5" t="s">
        <v>3983</v>
      </c>
      <c r="H9273" s="5" t="s">
        <v>5398</v>
      </c>
      <c r="I9273" s="6" t="s">
        <v>9223</v>
      </c>
      <c r="J9273" s="6" t="s">
        <v>7554</v>
      </c>
      <c r="K9273" s="17">
        <v>7</v>
      </c>
      <c r="L9273" s="17" t="s">
        <v>7730</v>
      </c>
      <c r="M9273" s="9">
        <v>0.2</v>
      </c>
      <c r="N9273" s="9"/>
      <c r="O9273" s="21"/>
      <c r="Q9273" s="29"/>
      <c r="U9273" s="17"/>
      <c r="V9273" s="2"/>
      <c r="Y9273" t="str">
        <f t="shared" si="579"/>
        <v/>
      </c>
      <c r="AA9273" t="str">
        <f t="shared" si="580"/>
        <v/>
      </c>
      <c r="AC9273" s="7"/>
      <c r="AD9273" t="s">
        <v>9223</v>
      </c>
      <c r="AE9273">
        <f t="shared" si="582"/>
        <v>0</v>
      </c>
      <c r="AG9273" s="2"/>
      <c r="AI9273" s="7"/>
    </row>
    <row r="9274" spans="1:49" ht="11" customHeight="1" outlineLevel="1" x14ac:dyDescent="0.25">
      <c r="A9274" t="s">
        <v>2748</v>
      </c>
      <c r="C9274" s="2" t="s">
        <v>11983</v>
      </c>
      <c r="D9274" s="2">
        <v>29</v>
      </c>
      <c r="E9274" s="7">
        <v>1991</v>
      </c>
      <c r="F9274" s="5" t="s">
        <v>4686</v>
      </c>
      <c r="H9274" s="5" t="s">
        <v>5398</v>
      </c>
      <c r="I9274" s="6" t="s">
        <v>9223</v>
      </c>
      <c r="J9274" s="6" t="s">
        <v>7554</v>
      </c>
      <c r="K9274" s="17">
        <v>7</v>
      </c>
      <c r="L9274" s="17" t="s">
        <v>7730</v>
      </c>
      <c r="M9274" s="9">
        <v>0.8</v>
      </c>
      <c r="N9274" s="9"/>
      <c r="O9274" s="21"/>
      <c r="Q9274" s="29"/>
      <c r="U9274" s="17"/>
      <c r="V9274" s="2"/>
      <c r="Y9274" t="str">
        <f t="shared" si="579"/>
        <v/>
      </c>
      <c r="AA9274" t="str">
        <f t="shared" si="580"/>
        <v/>
      </c>
      <c r="AC9274" s="7"/>
      <c r="AD9274" t="s">
        <v>9223</v>
      </c>
      <c r="AE9274">
        <f t="shared" si="582"/>
        <v>0</v>
      </c>
      <c r="AG9274" s="2"/>
      <c r="AI9274" s="7"/>
    </row>
    <row r="9275" spans="1:49" ht="11" customHeight="1" outlineLevel="1" x14ac:dyDescent="0.25">
      <c r="A9275" t="s">
        <v>2748</v>
      </c>
      <c r="C9275" s="2" t="s">
        <v>11983</v>
      </c>
      <c r="D9275" s="2">
        <v>30</v>
      </c>
      <c r="E9275" s="7">
        <v>1991</v>
      </c>
      <c r="F9275" s="5" t="s">
        <v>5321</v>
      </c>
      <c r="H9275" s="5" t="s">
        <v>5398</v>
      </c>
      <c r="I9275" s="6" t="s">
        <v>9223</v>
      </c>
      <c r="J9275" s="6" t="s">
        <v>7554</v>
      </c>
      <c r="K9275" s="17">
        <v>7</v>
      </c>
      <c r="L9275" s="17" t="s">
        <v>7730</v>
      </c>
      <c r="M9275" s="9">
        <v>2</v>
      </c>
      <c r="N9275" s="9"/>
      <c r="O9275" s="21"/>
      <c r="Q9275" s="29"/>
      <c r="U9275" s="17"/>
      <c r="V9275" s="2"/>
      <c r="Y9275" t="str">
        <f t="shared" si="579"/>
        <v/>
      </c>
      <c r="AA9275" t="str">
        <f t="shared" si="580"/>
        <v/>
      </c>
      <c r="AC9275" s="7"/>
      <c r="AD9275" t="s">
        <v>9223</v>
      </c>
      <c r="AE9275">
        <f t="shared" si="582"/>
        <v>0</v>
      </c>
      <c r="AG9275" s="2"/>
      <c r="AI9275" s="7"/>
    </row>
    <row r="9276" spans="1:49" ht="11" customHeight="1" outlineLevel="1" x14ac:dyDescent="0.25">
      <c r="A9276" t="s">
        <v>2748</v>
      </c>
      <c r="C9276" s="2" t="s">
        <v>11983</v>
      </c>
      <c r="D9276" s="2">
        <v>42</v>
      </c>
      <c r="E9276" s="7">
        <v>1991</v>
      </c>
      <c r="F9276" s="5" t="s">
        <v>2348</v>
      </c>
      <c r="H9276" s="5" t="s">
        <v>5398</v>
      </c>
      <c r="I9276" s="6" t="s">
        <v>2749</v>
      </c>
      <c r="J9276" s="6" t="s">
        <v>11333</v>
      </c>
      <c r="K9276" s="17">
        <v>1</v>
      </c>
      <c r="L9276" s="17" t="s">
        <v>20076</v>
      </c>
      <c r="M9276" s="9"/>
      <c r="N9276" s="9"/>
      <c r="O9276" s="21"/>
      <c r="Q9276" s="29"/>
      <c r="S9276">
        <v>1</v>
      </c>
      <c r="T9276">
        <v>1</v>
      </c>
      <c r="U9276" s="17"/>
      <c r="V9276" s="2">
        <v>698</v>
      </c>
      <c r="Y9276" t="str">
        <f t="shared" si="579"/>
        <v/>
      </c>
      <c r="AA9276" t="str">
        <f t="shared" si="580"/>
        <v/>
      </c>
      <c r="AC9276" s="7"/>
      <c r="AD9276" t="s">
        <v>2749</v>
      </c>
      <c r="AE9276">
        <f t="shared" si="582"/>
        <v>0</v>
      </c>
      <c r="AG9276" s="2"/>
      <c r="AH9276" t="s">
        <v>60</v>
      </c>
      <c r="AI9276" s="7" t="s">
        <v>4610</v>
      </c>
    </row>
    <row r="9277" spans="1:49" ht="11" customHeight="1" outlineLevel="1" x14ac:dyDescent="0.25">
      <c r="A9277" t="s">
        <v>2748</v>
      </c>
      <c r="C9277" s="2" t="s">
        <v>11983</v>
      </c>
      <c r="D9277" s="2" t="s">
        <v>11334</v>
      </c>
      <c r="E9277" s="7">
        <v>1991</v>
      </c>
      <c r="F9277" s="8" t="s">
        <v>8958</v>
      </c>
      <c r="H9277" s="5" t="s">
        <v>5398</v>
      </c>
      <c r="I9277" s="6" t="s">
        <v>2749</v>
      </c>
      <c r="J9277" s="6" t="s">
        <v>11333</v>
      </c>
      <c r="K9277" s="17">
        <v>1</v>
      </c>
      <c r="L9277" s="17" t="s">
        <v>7730</v>
      </c>
      <c r="M9277" s="9">
        <v>5.7</v>
      </c>
      <c r="N9277" s="9"/>
      <c r="O9277" s="21"/>
      <c r="Q9277" s="29"/>
      <c r="U9277" s="17"/>
      <c r="V9277" s="2"/>
      <c r="X9277" t="s">
        <v>7732</v>
      </c>
      <c r="Y9277">
        <f t="shared" si="579"/>
        <v>1</v>
      </c>
      <c r="Z9277">
        <v>1</v>
      </c>
      <c r="AA9277" t="str">
        <f t="shared" si="580"/>
        <v/>
      </c>
      <c r="AC9277" s="7"/>
      <c r="AD9277" t="s">
        <v>2749</v>
      </c>
      <c r="AE9277">
        <f t="shared" si="582"/>
        <v>0</v>
      </c>
      <c r="AG9277" s="2"/>
      <c r="AI9277" s="7"/>
    </row>
    <row r="9278" spans="1:49" ht="11" customHeight="1" outlineLevel="1" x14ac:dyDescent="0.25">
      <c r="A9278" t="s">
        <v>2748</v>
      </c>
      <c r="C9278" s="2" t="s">
        <v>11983</v>
      </c>
      <c r="D9278" s="2">
        <v>449</v>
      </c>
      <c r="E9278" s="7">
        <v>2003</v>
      </c>
      <c r="F9278" s="8" t="s">
        <v>21744</v>
      </c>
      <c r="H9278" s="5" t="s">
        <v>5398</v>
      </c>
      <c r="I9278" s="6" t="s">
        <v>11336</v>
      </c>
      <c r="J9278" s="6" t="s">
        <v>11337</v>
      </c>
      <c r="K9278" s="17">
        <v>4</v>
      </c>
      <c r="L9278" s="17" t="s">
        <v>7730</v>
      </c>
      <c r="M9278" s="9">
        <v>3</v>
      </c>
      <c r="N9278" s="9"/>
      <c r="O9278" s="21"/>
      <c r="Q9278" s="29"/>
      <c r="S9278">
        <v>1</v>
      </c>
      <c r="T9278">
        <v>1</v>
      </c>
      <c r="U9278" s="17"/>
      <c r="V9278" s="2"/>
      <c r="Y9278" t="str">
        <f t="shared" si="579"/>
        <v/>
      </c>
      <c r="AA9278" t="str">
        <f t="shared" si="580"/>
        <v/>
      </c>
      <c r="AC9278" s="7"/>
      <c r="AD9278" t="s">
        <v>11336</v>
      </c>
      <c r="AE9278">
        <f t="shared" si="582"/>
        <v>0</v>
      </c>
      <c r="AG9278" s="2"/>
      <c r="AI9278" s="7"/>
    </row>
    <row r="9279" spans="1:49" ht="11" customHeight="1" outlineLevel="1" x14ac:dyDescent="0.25">
      <c r="A9279" t="s">
        <v>2748</v>
      </c>
      <c r="C9279" s="2" t="s">
        <v>11983</v>
      </c>
      <c r="D9279" s="2" t="s">
        <v>11339</v>
      </c>
      <c r="E9279" s="7">
        <v>2008</v>
      </c>
      <c r="F9279" s="8" t="s">
        <v>21745</v>
      </c>
      <c r="H9279" s="5" t="s">
        <v>5398</v>
      </c>
      <c r="I9279" s="6" t="s">
        <v>11340</v>
      </c>
      <c r="J9279" s="6" t="s">
        <v>11338</v>
      </c>
      <c r="K9279" s="17">
        <v>7</v>
      </c>
      <c r="L9279" s="17" t="s">
        <v>7730</v>
      </c>
      <c r="M9279" s="9">
        <v>7</v>
      </c>
      <c r="N9279" s="9"/>
      <c r="O9279" s="21"/>
      <c r="Q9279" s="29"/>
      <c r="U9279" s="17"/>
      <c r="V9279" s="2"/>
      <c r="Y9279" t="str">
        <f t="shared" si="579"/>
        <v/>
      </c>
      <c r="AA9279">
        <f t="shared" si="580"/>
        <v>1</v>
      </c>
      <c r="AC9279" s="7"/>
      <c r="AD9279" t="s">
        <v>11340</v>
      </c>
      <c r="AE9279">
        <f t="shared" si="582"/>
        <v>0</v>
      </c>
      <c r="AG9279" s="2"/>
      <c r="AI9279" s="7"/>
    </row>
    <row r="9280" spans="1:49" ht="11" customHeight="1" x14ac:dyDescent="0.25">
      <c r="A9280" s="4" t="s">
        <v>15532</v>
      </c>
      <c r="B9280" t="s">
        <v>15533</v>
      </c>
      <c r="C9280" s="2" t="s">
        <v>12455</v>
      </c>
      <c r="E9280" s="7"/>
      <c r="F9280" s="5"/>
      <c r="H9280" s="5"/>
      <c r="I9280" s="6"/>
      <c r="J9280" s="6"/>
      <c r="K9280" s="17"/>
      <c r="L9280" s="17"/>
      <c r="M9280" s="9"/>
      <c r="N9280" s="9">
        <f>SUM(M9281:M9307)</f>
        <v>121.99999999999999</v>
      </c>
      <c r="O9280" s="21">
        <v>734</v>
      </c>
      <c r="P9280">
        <f>COUNTIF(L9281:L9307,"*")</f>
        <v>27</v>
      </c>
      <c r="Q9280" s="29">
        <f>P9280/O9280</f>
        <v>3.6784741144414171E-2</v>
      </c>
      <c r="R9280">
        <f>COUNTIF(L9281:L9307,"Y")+COUNTIF(L9281:L9307,"S")</f>
        <v>27</v>
      </c>
      <c r="U9280" s="17" t="s">
        <v>7730</v>
      </c>
      <c r="V9280" s="2"/>
      <c r="W9280" t="s">
        <v>18442</v>
      </c>
      <c r="Y9280" t="str">
        <f t="shared" si="579"/>
        <v/>
      </c>
      <c r="AA9280" t="str">
        <f t="shared" si="580"/>
        <v/>
      </c>
      <c r="AC9280" s="7"/>
      <c r="AF9280">
        <f>COUNTIF(AE9281:AE9307,"1")</f>
        <v>0</v>
      </c>
      <c r="AG9280" s="2"/>
      <c r="AI9280" s="7"/>
      <c r="AJ9280">
        <f>COUNTIF($K9281:$K9307,"1")-COUNTIFS($K9281:$K9307,"1",$L9281:$L9307,"V")</f>
        <v>3</v>
      </c>
      <c r="AK9280">
        <f>COUNTIFS($K9281:$K9307,"1",$L9281:$L9307,"Y")+COUNTIFS($K9281:$K9307,"1",$L9281:$L9307,"s")</f>
        <v>3</v>
      </c>
      <c r="AL9280">
        <f>COUNTIF($K9281:$K9307,"2")-COUNTIFS($K9281:$K9307,"2",$L9281:$L9307,"V")</f>
        <v>3</v>
      </c>
      <c r="AM9280">
        <f>COUNTIFS($K9281:$K9307,"2",$L9281:$L9307,"Y")+COUNTIFS($K9281:$K9307,"2",$L9281:$L9307,"s")</f>
        <v>3</v>
      </c>
      <c r="AN9280">
        <f>COUNTIF($K9281:$K9307,"3")-COUNTIFS($K9281:$K9307,"3",$L9281:$L9307,"V")</f>
        <v>3</v>
      </c>
      <c r="AO9280">
        <f>COUNTIFS($K9281:$K9307,"3",$L9281:$L9307,"Y")+COUNTIFS($K9281:$K9307,"3",$L9281:$L9307,"s")</f>
        <v>3</v>
      </c>
      <c r="AP9280">
        <f>COUNTIF($K9281:$K9307,"4")-COUNTIFS($K9281:$K9307,"4",$L9281:$L9307,"V")</f>
        <v>0</v>
      </c>
      <c r="AQ9280">
        <f>COUNTIFS($K9281:$K9307,"4",$L9281:$L9307,"Y")+COUNTIFS($K9281:$K9307,"4",$L9281:$L9307,"s")</f>
        <v>0</v>
      </c>
      <c r="AR9280">
        <f>COUNTIF($K9281:$K9307,"5")-COUNTIFS($K9281:$K9307,"5",$L9281:$L9307,"V")</f>
        <v>2</v>
      </c>
      <c r="AS9280">
        <f>COUNTIFS($K9281:$K9307,"5",$L9281:$L9307,"Y")+COUNTIFS($K9281:$K9307,"5",$L9281:$L9307,"s")</f>
        <v>2</v>
      </c>
      <c r="AT9280">
        <f>COUNTIF($K9281:$K9307,"6")-COUNTIFS($K9281:$K9307,"6",$L9281:$L9307,"V")</f>
        <v>16</v>
      </c>
      <c r="AU9280">
        <f>COUNTIFS($K9281:$K9307,"6",$L9281:$L9307,"Y")+COUNTIFS($K9281:$K9307,"6",$L9281:$L9307,"s")</f>
        <v>16</v>
      </c>
      <c r="AV9280">
        <f>COUNTIF($K9281:$K9307,"7")-COUNTIFS($K9281:$K9307,"7",$L9281:$L9307,"V")</f>
        <v>0</v>
      </c>
      <c r="AW9280">
        <f>COUNTIFS($K9281:$K9307,"7",$L9281:$L9307,"Y")+COUNTIFS($K9281:$K9307,"7",$L9281:$L9307,"s")</f>
        <v>0</v>
      </c>
    </row>
    <row r="9281" spans="1:35" ht="11" customHeight="1" outlineLevel="1" x14ac:dyDescent="0.25">
      <c r="A9281" t="s">
        <v>15534</v>
      </c>
      <c r="C9281" s="2" t="s">
        <v>12455</v>
      </c>
      <c r="D9281" s="2">
        <v>67</v>
      </c>
      <c r="E9281" s="7">
        <v>1954</v>
      </c>
      <c r="F9281" s="5" t="s">
        <v>4611</v>
      </c>
      <c r="H9281" s="5" t="s">
        <v>5398</v>
      </c>
      <c r="I9281" s="6" t="s">
        <v>15536</v>
      </c>
      <c r="J9281" s="6" t="s">
        <v>15535</v>
      </c>
      <c r="K9281" s="17">
        <v>6</v>
      </c>
      <c r="L9281" s="17" t="s">
        <v>7730</v>
      </c>
      <c r="M9281" s="9">
        <v>2</v>
      </c>
      <c r="N9281" s="9"/>
      <c r="O9281" s="21"/>
      <c r="Q9281" s="29"/>
      <c r="U9281" s="17"/>
      <c r="V9281" s="2"/>
      <c r="Y9281" t="str">
        <f t="shared" si="579"/>
        <v/>
      </c>
      <c r="AA9281" t="str">
        <f t="shared" si="580"/>
        <v/>
      </c>
      <c r="AC9281" s="7"/>
      <c r="AD9281" t="s">
        <v>15536</v>
      </c>
      <c r="AE9281">
        <f t="shared" ref="AE9281:AE9307" si="583">COUNTIF(I9281,"*Fuji*")</f>
        <v>0</v>
      </c>
      <c r="AG9281" s="2"/>
      <c r="AI9281" s="7"/>
    </row>
    <row r="9282" spans="1:35" ht="11" customHeight="1" outlineLevel="1" x14ac:dyDescent="0.25">
      <c r="A9282" t="s">
        <v>15534</v>
      </c>
      <c r="C9282" s="2" t="s">
        <v>12455</v>
      </c>
      <c r="D9282" s="2">
        <v>85</v>
      </c>
      <c r="E9282" s="7">
        <v>1966</v>
      </c>
      <c r="F9282" s="8" t="s">
        <v>6311</v>
      </c>
      <c r="H9282" s="5" t="s">
        <v>5398</v>
      </c>
      <c r="I9282" s="6" t="s">
        <v>15536</v>
      </c>
      <c r="J9282" s="6" t="s">
        <v>6992</v>
      </c>
      <c r="K9282" s="17">
        <v>6</v>
      </c>
      <c r="L9282" s="17" t="s">
        <v>7730</v>
      </c>
      <c r="M9282" s="9">
        <v>6</v>
      </c>
      <c r="N9282" s="9"/>
      <c r="O9282" s="21"/>
      <c r="Q9282" s="29"/>
      <c r="U9282" s="17"/>
      <c r="V9282" s="2"/>
      <c r="Y9282" t="str">
        <f t="shared" si="579"/>
        <v/>
      </c>
      <c r="AA9282" t="str">
        <f t="shared" si="580"/>
        <v/>
      </c>
      <c r="AC9282" s="7"/>
      <c r="AD9282" t="s">
        <v>15536</v>
      </c>
      <c r="AE9282">
        <f t="shared" si="583"/>
        <v>0</v>
      </c>
      <c r="AG9282" s="2"/>
      <c r="AI9282" s="7"/>
    </row>
    <row r="9283" spans="1:35" ht="11" customHeight="1" outlineLevel="1" x14ac:dyDescent="0.25">
      <c r="A9283" t="s">
        <v>15534</v>
      </c>
      <c r="C9283" s="2" t="s">
        <v>12455</v>
      </c>
      <c r="D9283" s="2">
        <v>99</v>
      </c>
      <c r="E9283" s="7">
        <v>1968</v>
      </c>
      <c r="F9283" s="5" t="s">
        <v>15538</v>
      </c>
      <c r="H9283" s="5" t="s">
        <v>5398</v>
      </c>
      <c r="I9283" s="6" t="s">
        <v>15536</v>
      </c>
      <c r="J9283" s="6" t="s">
        <v>15537</v>
      </c>
      <c r="K9283" s="17">
        <v>6</v>
      </c>
      <c r="L9283" s="17" t="s">
        <v>7730</v>
      </c>
      <c r="M9283" s="9">
        <v>6</v>
      </c>
      <c r="N9283" s="9"/>
      <c r="O9283" s="21"/>
      <c r="Q9283" s="29"/>
      <c r="U9283" s="17"/>
      <c r="V9283" s="2"/>
      <c r="Y9283" t="str">
        <f t="shared" si="579"/>
        <v/>
      </c>
      <c r="AA9283" t="str">
        <f t="shared" si="580"/>
        <v/>
      </c>
      <c r="AC9283" s="7"/>
      <c r="AD9283" t="s">
        <v>15536</v>
      </c>
      <c r="AE9283">
        <f t="shared" si="583"/>
        <v>0</v>
      </c>
      <c r="AG9283" s="2"/>
      <c r="AI9283" s="7"/>
    </row>
    <row r="9284" spans="1:35" ht="11" customHeight="1" outlineLevel="1" x14ac:dyDescent="0.25">
      <c r="A9284" t="s">
        <v>15534</v>
      </c>
      <c r="C9284" s="2" t="s">
        <v>12455</v>
      </c>
      <c r="D9284" s="2">
        <v>101</v>
      </c>
      <c r="E9284" s="7">
        <v>1968</v>
      </c>
      <c r="F9284" s="5" t="s">
        <v>5138</v>
      </c>
      <c r="H9284" s="5" t="s">
        <v>5398</v>
      </c>
      <c r="I9284" s="6" t="s">
        <v>15536</v>
      </c>
      <c r="J9284" s="6" t="s">
        <v>11719</v>
      </c>
      <c r="K9284" s="17">
        <v>6</v>
      </c>
      <c r="L9284" s="17" t="s">
        <v>7730</v>
      </c>
      <c r="M9284" s="9">
        <v>1.1000000000000001</v>
      </c>
      <c r="N9284" s="9"/>
      <c r="O9284" s="21"/>
      <c r="Q9284" s="29"/>
      <c r="U9284" s="17"/>
      <c r="V9284" s="2"/>
      <c r="Y9284" t="str">
        <f t="shared" si="579"/>
        <v/>
      </c>
      <c r="AA9284" t="str">
        <f t="shared" si="580"/>
        <v/>
      </c>
      <c r="AC9284" s="7"/>
      <c r="AD9284" t="s">
        <v>15536</v>
      </c>
      <c r="AE9284">
        <f t="shared" si="583"/>
        <v>0</v>
      </c>
      <c r="AG9284" s="2"/>
      <c r="AI9284" s="7"/>
    </row>
    <row r="9285" spans="1:35" ht="11" customHeight="1" outlineLevel="1" x14ac:dyDescent="0.25">
      <c r="A9285" t="s">
        <v>15534</v>
      </c>
      <c r="C9285" s="2" t="s">
        <v>12455</v>
      </c>
      <c r="D9285" s="2">
        <v>103</v>
      </c>
      <c r="E9285" s="7">
        <v>1972</v>
      </c>
      <c r="F9285" s="5" t="s">
        <v>5140</v>
      </c>
      <c r="H9285" s="5" t="s">
        <v>5398</v>
      </c>
      <c r="I9285" s="6" t="s">
        <v>15540</v>
      </c>
      <c r="J9285" s="6" t="s">
        <v>15539</v>
      </c>
      <c r="K9285" s="17">
        <v>3</v>
      </c>
      <c r="L9285" s="17" t="s">
        <v>7730</v>
      </c>
      <c r="M9285" s="9">
        <v>1.5</v>
      </c>
      <c r="N9285" s="9"/>
      <c r="O9285" s="21"/>
      <c r="Q9285" s="29"/>
      <c r="U9285" s="17"/>
      <c r="V9285" s="2"/>
      <c r="Y9285" t="str">
        <f t="shared" si="579"/>
        <v/>
      </c>
      <c r="AA9285" t="str">
        <f t="shared" si="580"/>
        <v/>
      </c>
      <c r="AC9285" s="7"/>
      <c r="AD9285" t="s">
        <v>15540</v>
      </c>
      <c r="AE9285">
        <f t="shared" si="583"/>
        <v>0</v>
      </c>
      <c r="AG9285" s="2"/>
      <c r="AI9285" s="7"/>
    </row>
    <row r="9286" spans="1:35" ht="11" customHeight="1" outlineLevel="1" x14ac:dyDescent="0.25">
      <c r="A9286" t="s">
        <v>15534</v>
      </c>
      <c r="C9286" s="2" t="s">
        <v>12455</v>
      </c>
      <c r="D9286" s="2">
        <v>118</v>
      </c>
      <c r="E9286" s="7">
        <v>1973</v>
      </c>
      <c r="F9286" s="8" t="s">
        <v>6311</v>
      </c>
      <c r="H9286" s="5" t="s">
        <v>5398</v>
      </c>
      <c r="I9286" s="6" t="s">
        <v>15536</v>
      </c>
      <c r="J9286" s="6" t="s">
        <v>6992</v>
      </c>
      <c r="K9286" s="17">
        <v>6</v>
      </c>
      <c r="L9286" s="17" t="s">
        <v>7730</v>
      </c>
      <c r="M9286" s="9">
        <v>4.5</v>
      </c>
      <c r="N9286" s="9"/>
      <c r="O9286" s="21"/>
      <c r="Q9286" s="29"/>
      <c r="U9286" s="17"/>
      <c r="V9286" s="2"/>
      <c r="Y9286" t="str">
        <f t="shared" si="579"/>
        <v/>
      </c>
      <c r="AA9286" t="str">
        <f t="shared" si="580"/>
        <v/>
      </c>
      <c r="AC9286" s="7"/>
      <c r="AD9286" t="s">
        <v>15536</v>
      </c>
      <c r="AE9286">
        <f t="shared" si="583"/>
        <v>0</v>
      </c>
      <c r="AG9286" s="2"/>
      <c r="AI9286" s="7"/>
    </row>
    <row r="9287" spans="1:35" ht="11" customHeight="1" outlineLevel="1" x14ac:dyDescent="0.25">
      <c r="A9287" t="s">
        <v>15534</v>
      </c>
      <c r="C9287" s="2" t="s">
        <v>12455</v>
      </c>
      <c r="D9287" s="2">
        <v>124</v>
      </c>
      <c r="E9287" s="7">
        <v>1974</v>
      </c>
      <c r="F9287" s="5" t="s">
        <v>5239</v>
      </c>
      <c r="H9287" s="5" t="s">
        <v>5398</v>
      </c>
      <c r="I9287" s="6" t="s">
        <v>15543</v>
      </c>
      <c r="J9287" s="6" t="s">
        <v>15541</v>
      </c>
      <c r="K9287" s="17">
        <v>6</v>
      </c>
      <c r="L9287" s="17" t="s">
        <v>7730</v>
      </c>
      <c r="M9287" s="9">
        <v>2.15</v>
      </c>
      <c r="N9287" s="9"/>
      <c r="O9287" s="21"/>
      <c r="Q9287" s="29"/>
      <c r="U9287" s="17"/>
      <c r="V9287" s="2"/>
      <c r="Y9287" t="str">
        <f t="shared" si="579"/>
        <v/>
      </c>
      <c r="AA9287" t="str">
        <f t="shared" si="580"/>
        <v/>
      </c>
      <c r="AC9287" s="7"/>
      <c r="AD9287" t="s">
        <v>15543</v>
      </c>
      <c r="AE9287">
        <f t="shared" si="583"/>
        <v>0</v>
      </c>
      <c r="AG9287" s="2"/>
      <c r="AI9287" s="7"/>
    </row>
    <row r="9288" spans="1:35" ht="11" customHeight="1" outlineLevel="1" x14ac:dyDescent="0.25">
      <c r="A9288" t="s">
        <v>15534</v>
      </c>
      <c r="C9288" s="2" t="s">
        <v>12455</v>
      </c>
      <c r="D9288" s="2">
        <v>126</v>
      </c>
      <c r="E9288" s="7">
        <v>1974</v>
      </c>
      <c r="F9288" s="5" t="s">
        <v>1640</v>
      </c>
      <c r="H9288" s="5" t="s">
        <v>5398</v>
      </c>
      <c r="I9288" s="6" t="s">
        <v>15542</v>
      </c>
      <c r="J9288" s="6" t="s">
        <v>15541</v>
      </c>
      <c r="K9288" s="17">
        <v>6</v>
      </c>
      <c r="L9288" s="17" t="s">
        <v>7730</v>
      </c>
      <c r="M9288" s="9">
        <v>2.15</v>
      </c>
      <c r="N9288" s="9"/>
      <c r="O9288" s="21"/>
      <c r="Q9288" s="29"/>
      <c r="U9288" s="17"/>
      <c r="V9288" s="2"/>
      <c r="Y9288" t="str">
        <f t="shared" si="579"/>
        <v/>
      </c>
      <c r="AA9288" t="str">
        <f t="shared" si="580"/>
        <v/>
      </c>
      <c r="AC9288" s="7"/>
      <c r="AD9288" t="s">
        <v>15542</v>
      </c>
      <c r="AE9288">
        <f t="shared" si="583"/>
        <v>0</v>
      </c>
      <c r="AG9288" s="2"/>
      <c r="AI9288" s="7"/>
    </row>
    <row r="9289" spans="1:35" ht="11" customHeight="1" outlineLevel="1" x14ac:dyDescent="0.25">
      <c r="A9289" t="s">
        <v>15534</v>
      </c>
      <c r="C9289" s="2" t="s">
        <v>12455</v>
      </c>
      <c r="D9289" s="2">
        <v>128</v>
      </c>
      <c r="E9289" s="7">
        <v>1974</v>
      </c>
      <c r="F9289" s="5" t="s">
        <v>5139</v>
      </c>
      <c r="H9289" s="5" t="s">
        <v>5398</v>
      </c>
      <c r="I9289" s="6" t="s">
        <v>15536</v>
      </c>
      <c r="J9289" s="6" t="s">
        <v>7660</v>
      </c>
      <c r="K9289" s="17">
        <v>6</v>
      </c>
      <c r="L9289" s="17" t="s">
        <v>7730</v>
      </c>
      <c r="M9289" s="9">
        <v>3.8</v>
      </c>
      <c r="N9289" s="9"/>
      <c r="O9289" s="21"/>
      <c r="Q9289" s="29"/>
      <c r="U9289" s="17"/>
      <c r="V9289" s="2"/>
      <c r="Y9289" t="str">
        <f t="shared" si="579"/>
        <v/>
      </c>
      <c r="AA9289" t="str">
        <f t="shared" si="580"/>
        <v/>
      </c>
      <c r="AC9289" s="7"/>
      <c r="AD9289" t="s">
        <v>15536</v>
      </c>
      <c r="AE9289">
        <f t="shared" si="583"/>
        <v>0</v>
      </c>
      <c r="AG9289" s="2"/>
      <c r="AI9289" s="7"/>
    </row>
    <row r="9290" spans="1:35" ht="11" customHeight="1" outlineLevel="1" x14ac:dyDescent="0.25">
      <c r="A9290" t="s">
        <v>15534</v>
      </c>
      <c r="C9290" s="2" t="s">
        <v>12455</v>
      </c>
      <c r="D9290" s="2">
        <v>134</v>
      </c>
      <c r="E9290" s="7">
        <v>1975</v>
      </c>
      <c r="F9290" s="5" t="s">
        <v>5139</v>
      </c>
      <c r="H9290" s="5" t="s">
        <v>5398</v>
      </c>
      <c r="I9290" s="6" t="s">
        <v>15536</v>
      </c>
      <c r="J9290" s="6" t="s">
        <v>15544</v>
      </c>
      <c r="K9290" s="17">
        <v>6</v>
      </c>
      <c r="L9290" s="17" t="s">
        <v>7730</v>
      </c>
      <c r="M9290" s="9">
        <v>0.7</v>
      </c>
      <c r="N9290" s="9"/>
      <c r="O9290" s="21"/>
      <c r="Q9290" s="29"/>
      <c r="U9290" s="17"/>
      <c r="V9290" s="2"/>
      <c r="Y9290" t="str">
        <f t="shared" si="579"/>
        <v/>
      </c>
      <c r="AA9290" t="str">
        <f t="shared" si="580"/>
        <v/>
      </c>
      <c r="AC9290" s="7"/>
      <c r="AD9290" t="s">
        <v>15536</v>
      </c>
      <c r="AE9290">
        <f t="shared" si="583"/>
        <v>0</v>
      </c>
      <c r="AG9290" s="2"/>
      <c r="AI9290" s="7"/>
    </row>
    <row r="9291" spans="1:35" ht="11" customHeight="1" outlineLevel="1" x14ac:dyDescent="0.25">
      <c r="A9291" t="s">
        <v>15534</v>
      </c>
      <c r="C9291" s="2" t="s">
        <v>12455</v>
      </c>
      <c r="D9291" s="2" t="s">
        <v>20110</v>
      </c>
      <c r="E9291" s="7">
        <v>1975</v>
      </c>
      <c r="F9291" s="5" t="s">
        <v>20111</v>
      </c>
      <c r="H9291" s="5" t="s">
        <v>5398</v>
      </c>
      <c r="I9291" s="6" t="s">
        <v>15536</v>
      </c>
      <c r="J9291" s="6" t="s">
        <v>20112</v>
      </c>
      <c r="K9291" s="17">
        <v>6</v>
      </c>
      <c r="L9291" s="17" t="s">
        <v>7730</v>
      </c>
      <c r="M9291" s="9">
        <v>3.5</v>
      </c>
      <c r="N9291" s="9"/>
      <c r="O9291" s="21"/>
      <c r="Q9291" s="29"/>
      <c r="U9291" s="17"/>
      <c r="V9291" s="2"/>
      <c r="Y9291" t="str">
        <f t="shared" si="579"/>
        <v/>
      </c>
      <c r="AA9291" t="str">
        <f t="shared" si="580"/>
        <v/>
      </c>
      <c r="AC9291" s="7"/>
      <c r="AD9291" t="s">
        <v>15536</v>
      </c>
      <c r="AE9291">
        <f t="shared" si="583"/>
        <v>0</v>
      </c>
      <c r="AG9291" s="2"/>
      <c r="AI9291" s="7"/>
    </row>
    <row r="9292" spans="1:35" ht="11" customHeight="1" outlineLevel="1" x14ac:dyDescent="0.25">
      <c r="A9292" t="s">
        <v>15534</v>
      </c>
      <c r="C9292" s="2" t="s">
        <v>12455</v>
      </c>
      <c r="D9292" s="2">
        <v>149</v>
      </c>
      <c r="E9292" s="7">
        <v>1976</v>
      </c>
      <c r="F9292" s="5" t="s">
        <v>4484</v>
      </c>
      <c r="H9292" s="5" t="s">
        <v>5398</v>
      </c>
      <c r="I9292" s="6" t="s">
        <v>15536</v>
      </c>
      <c r="J9292" s="6" t="s">
        <v>15545</v>
      </c>
      <c r="K9292" s="17">
        <v>6</v>
      </c>
      <c r="L9292" s="17" t="s">
        <v>7730</v>
      </c>
      <c r="M9292" s="9">
        <v>0.65</v>
      </c>
      <c r="N9292" s="9"/>
      <c r="O9292" s="21"/>
      <c r="Q9292" s="29"/>
      <c r="U9292" s="17"/>
      <c r="V9292" s="2"/>
      <c r="Y9292" t="str">
        <f t="shared" si="579"/>
        <v/>
      </c>
      <c r="AA9292" t="str">
        <f t="shared" si="580"/>
        <v/>
      </c>
      <c r="AC9292" s="7"/>
      <c r="AD9292" t="s">
        <v>15536</v>
      </c>
      <c r="AE9292">
        <f t="shared" si="583"/>
        <v>0</v>
      </c>
      <c r="AG9292" s="2"/>
      <c r="AI9292" s="7"/>
    </row>
    <row r="9293" spans="1:35" ht="11" customHeight="1" outlineLevel="1" x14ac:dyDescent="0.25">
      <c r="A9293" t="s">
        <v>15534</v>
      </c>
      <c r="C9293" s="2" t="s">
        <v>12455</v>
      </c>
      <c r="D9293" s="2">
        <v>150</v>
      </c>
      <c r="E9293" s="7">
        <v>1976</v>
      </c>
      <c r="F9293" s="5" t="s">
        <v>5140</v>
      </c>
      <c r="H9293" s="5" t="s">
        <v>5398</v>
      </c>
      <c r="I9293" s="6" t="s">
        <v>15536</v>
      </c>
      <c r="J9293" s="6" t="s">
        <v>15545</v>
      </c>
      <c r="K9293" s="17">
        <v>6</v>
      </c>
      <c r="L9293" s="17" t="s">
        <v>7730</v>
      </c>
      <c r="M9293" s="9">
        <v>1.35</v>
      </c>
      <c r="N9293" s="9"/>
      <c r="O9293" s="21"/>
      <c r="Q9293" s="29"/>
      <c r="U9293" s="17"/>
      <c r="V9293" s="2"/>
      <c r="Y9293" t="str">
        <f t="shared" si="579"/>
        <v/>
      </c>
      <c r="AA9293" t="str">
        <f t="shared" si="580"/>
        <v/>
      </c>
      <c r="AC9293" s="7"/>
      <c r="AD9293" t="s">
        <v>15536</v>
      </c>
      <c r="AE9293">
        <f t="shared" si="583"/>
        <v>0</v>
      </c>
      <c r="AG9293" s="2"/>
      <c r="AI9293" s="7"/>
    </row>
    <row r="9294" spans="1:35" ht="11" customHeight="1" outlineLevel="1" x14ac:dyDescent="0.25">
      <c r="A9294" t="s">
        <v>15534</v>
      </c>
      <c r="C9294" s="2" t="s">
        <v>12455</v>
      </c>
      <c r="D9294" s="2" t="s">
        <v>20104</v>
      </c>
      <c r="E9294" s="7">
        <v>1980</v>
      </c>
      <c r="F9294" s="5" t="s">
        <v>20105</v>
      </c>
      <c r="H9294" s="5" t="s">
        <v>5398</v>
      </c>
      <c r="I9294" s="6" t="s">
        <v>15547</v>
      </c>
      <c r="J9294" s="6" t="s">
        <v>20106</v>
      </c>
      <c r="K9294" s="17">
        <v>5</v>
      </c>
      <c r="L9294" s="17" t="s">
        <v>7730</v>
      </c>
      <c r="M9294" s="9">
        <v>3</v>
      </c>
      <c r="N9294" s="9"/>
      <c r="O9294" s="21"/>
      <c r="Q9294" s="29"/>
      <c r="U9294" s="17"/>
      <c r="V9294" s="2"/>
      <c r="Y9294" t="str">
        <f t="shared" si="579"/>
        <v/>
      </c>
      <c r="AA9294">
        <f t="shared" si="580"/>
        <v>1</v>
      </c>
      <c r="AC9294" s="7"/>
      <c r="AD9294" t="s">
        <v>15547</v>
      </c>
      <c r="AE9294">
        <f t="shared" si="583"/>
        <v>0</v>
      </c>
      <c r="AG9294" s="2"/>
      <c r="AI9294" s="7"/>
    </row>
    <row r="9295" spans="1:35" ht="11" customHeight="1" outlineLevel="1" x14ac:dyDescent="0.25">
      <c r="A9295" t="s">
        <v>15534</v>
      </c>
      <c r="C9295" s="2" t="s">
        <v>12455</v>
      </c>
      <c r="D9295" s="2">
        <v>235</v>
      </c>
      <c r="E9295" s="7">
        <v>1980</v>
      </c>
      <c r="F9295" s="5" t="s">
        <v>5140</v>
      </c>
      <c r="H9295" s="5" t="s">
        <v>5398</v>
      </c>
      <c r="I9295" s="6" t="s">
        <v>15547</v>
      </c>
      <c r="J9295" s="6" t="s">
        <v>15546</v>
      </c>
      <c r="K9295" s="17">
        <v>5</v>
      </c>
      <c r="L9295" s="17" t="s">
        <v>7730</v>
      </c>
      <c r="M9295" s="9">
        <v>2</v>
      </c>
      <c r="N9295" s="9"/>
      <c r="O9295" s="21"/>
      <c r="Q9295" s="29"/>
      <c r="U9295" s="17"/>
      <c r="V9295" s="2"/>
      <c r="Y9295" t="str">
        <f t="shared" si="579"/>
        <v/>
      </c>
      <c r="AA9295" t="str">
        <f t="shared" si="580"/>
        <v/>
      </c>
      <c r="AC9295" s="7"/>
      <c r="AD9295" t="s">
        <v>15547</v>
      </c>
      <c r="AE9295">
        <f t="shared" si="583"/>
        <v>0</v>
      </c>
      <c r="AG9295" s="2"/>
      <c r="AI9295" s="7"/>
    </row>
    <row r="9296" spans="1:35" ht="11" customHeight="1" outlineLevel="1" x14ac:dyDescent="0.25">
      <c r="A9296" t="s">
        <v>15534</v>
      </c>
      <c r="C9296" s="2" t="s">
        <v>12455</v>
      </c>
      <c r="D9296" s="2">
        <v>321</v>
      </c>
      <c r="E9296" s="7">
        <v>1985</v>
      </c>
      <c r="F9296" s="5" t="s">
        <v>2348</v>
      </c>
      <c r="H9296" s="5" t="s">
        <v>5398</v>
      </c>
      <c r="I9296" s="6" t="s">
        <v>15549</v>
      </c>
      <c r="J9296" s="6" t="s">
        <v>15548</v>
      </c>
      <c r="K9296" s="17">
        <v>6</v>
      </c>
      <c r="L9296" s="17" t="s">
        <v>7730</v>
      </c>
      <c r="M9296" s="9">
        <v>3</v>
      </c>
      <c r="N9296" s="9"/>
      <c r="O9296" s="21"/>
      <c r="Q9296" s="29"/>
      <c r="U9296" s="17"/>
      <c r="V9296" s="2"/>
      <c r="Y9296" t="str">
        <f t="shared" si="579"/>
        <v/>
      </c>
      <c r="AA9296" t="str">
        <f t="shared" si="580"/>
        <v/>
      </c>
      <c r="AC9296" s="7"/>
      <c r="AD9296" t="s">
        <v>15549</v>
      </c>
      <c r="AE9296">
        <f t="shared" si="583"/>
        <v>0</v>
      </c>
      <c r="AG9296" s="2"/>
      <c r="AI9296" s="7"/>
    </row>
    <row r="9297" spans="1:49" ht="11" customHeight="1" outlineLevel="1" collapsed="1" x14ac:dyDescent="0.25">
      <c r="A9297" t="s">
        <v>15534</v>
      </c>
      <c r="C9297" s="2" t="s">
        <v>12455</v>
      </c>
      <c r="D9297" s="2" t="s">
        <v>15551</v>
      </c>
      <c r="E9297" s="7">
        <v>1993</v>
      </c>
      <c r="F9297" s="5" t="s">
        <v>15552</v>
      </c>
      <c r="H9297" s="5" t="s">
        <v>5398</v>
      </c>
      <c r="I9297" s="6" t="s">
        <v>15540</v>
      </c>
      <c r="J9297" s="6" t="s">
        <v>15550</v>
      </c>
      <c r="K9297" s="17">
        <v>3</v>
      </c>
      <c r="L9297" s="17" t="s">
        <v>7730</v>
      </c>
      <c r="M9297" s="9">
        <v>4.8</v>
      </c>
      <c r="N9297" s="9"/>
      <c r="O9297" s="21"/>
      <c r="Q9297" s="29"/>
      <c r="U9297" s="17"/>
      <c r="V9297" s="2"/>
      <c r="Y9297" t="str">
        <f t="shared" si="579"/>
        <v/>
      </c>
      <c r="AA9297">
        <f t="shared" si="580"/>
        <v>1</v>
      </c>
      <c r="AC9297" s="7"/>
      <c r="AD9297" t="s">
        <v>15540</v>
      </c>
      <c r="AE9297">
        <f t="shared" si="583"/>
        <v>0</v>
      </c>
      <c r="AG9297" s="2"/>
      <c r="AI9297" s="7"/>
    </row>
    <row r="9298" spans="1:49" ht="11" customHeight="1" outlineLevel="1" x14ac:dyDescent="0.25">
      <c r="A9298" t="s">
        <v>15534</v>
      </c>
      <c r="C9298" s="2" t="s">
        <v>12455</v>
      </c>
      <c r="D9298" s="2" t="s">
        <v>20107</v>
      </c>
      <c r="E9298" s="7">
        <v>1994</v>
      </c>
      <c r="F9298" s="5" t="s">
        <v>20108</v>
      </c>
      <c r="H9298" s="5" t="s">
        <v>5398</v>
      </c>
      <c r="I9298" s="6" t="s">
        <v>15684</v>
      </c>
      <c r="J9298" s="6" t="s">
        <v>20109</v>
      </c>
      <c r="K9298" s="17">
        <v>6</v>
      </c>
      <c r="L9298" s="17" t="s">
        <v>7730</v>
      </c>
      <c r="M9298" s="9">
        <v>4</v>
      </c>
      <c r="N9298" s="9"/>
      <c r="O9298" s="21"/>
      <c r="Q9298" s="29"/>
      <c r="U9298" s="17"/>
      <c r="V9298" s="2"/>
      <c r="Y9298" t="str">
        <f t="shared" si="579"/>
        <v/>
      </c>
      <c r="AA9298">
        <f t="shared" si="580"/>
        <v>1</v>
      </c>
      <c r="AC9298" s="7"/>
      <c r="AD9298" t="s">
        <v>15684</v>
      </c>
      <c r="AE9298">
        <f t="shared" si="583"/>
        <v>0</v>
      </c>
      <c r="AG9298" s="2"/>
      <c r="AI9298" s="7"/>
    </row>
    <row r="9299" spans="1:49" ht="11" customHeight="1" outlineLevel="1" x14ac:dyDescent="0.25">
      <c r="A9299" t="s">
        <v>15534</v>
      </c>
      <c r="C9299" s="2" t="s">
        <v>12455</v>
      </c>
      <c r="D9299" s="2">
        <v>442</v>
      </c>
      <c r="E9299" s="7">
        <v>1995</v>
      </c>
      <c r="F9299" s="8" t="s">
        <v>66</v>
      </c>
      <c r="H9299" s="5" t="s">
        <v>5398</v>
      </c>
      <c r="I9299" s="6" t="s">
        <v>15536</v>
      </c>
      <c r="J9299" s="6" t="s">
        <v>15553</v>
      </c>
      <c r="K9299" s="17">
        <v>6</v>
      </c>
      <c r="L9299" s="17" t="s">
        <v>7730</v>
      </c>
      <c r="M9299" s="9">
        <v>4.5</v>
      </c>
      <c r="N9299" s="9"/>
      <c r="O9299" s="21"/>
      <c r="Q9299" s="29"/>
      <c r="U9299" s="17"/>
      <c r="V9299" s="2"/>
      <c r="Y9299" t="str">
        <f t="shared" si="579"/>
        <v/>
      </c>
      <c r="AA9299" t="str">
        <f t="shared" si="580"/>
        <v/>
      </c>
      <c r="AC9299" s="7"/>
      <c r="AD9299" t="s">
        <v>15536</v>
      </c>
      <c r="AE9299">
        <f t="shared" si="583"/>
        <v>0</v>
      </c>
      <c r="AG9299" s="2"/>
      <c r="AI9299" s="7"/>
    </row>
    <row r="9300" spans="1:49" ht="11" customHeight="1" outlineLevel="1" x14ac:dyDescent="0.25">
      <c r="A9300" t="s">
        <v>15534</v>
      </c>
      <c r="C9300" s="2" t="s">
        <v>12455</v>
      </c>
      <c r="D9300" s="2" t="s">
        <v>15555</v>
      </c>
      <c r="E9300" s="7">
        <v>1996</v>
      </c>
      <c r="F9300" s="5" t="s">
        <v>15556</v>
      </c>
      <c r="H9300" s="5" t="s">
        <v>5398</v>
      </c>
      <c r="I9300" s="6" t="s">
        <v>15536</v>
      </c>
      <c r="J9300" s="6" t="s">
        <v>15554</v>
      </c>
      <c r="K9300" s="17">
        <v>6</v>
      </c>
      <c r="L9300" s="17" t="s">
        <v>7730</v>
      </c>
      <c r="M9300" s="9">
        <v>2.5</v>
      </c>
      <c r="N9300" s="9"/>
      <c r="O9300" s="21"/>
      <c r="Q9300" s="29"/>
      <c r="U9300" s="17"/>
      <c r="V9300" s="2"/>
      <c r="Y9300" t="str">
        <f t="shared" si="579"/>
        <v/>
      </c>
      <c r="AA9300">
        <f t="shared" si="580"/>
        <v>1</v>
      </c>
      <c r="AC9300" s="7"/>
      <c r="AD9300" t="s">
        <v>15536</v>
      </c>
      <c r="AE9300">
        <f t="shared" si="583"/>
        <v>0</v>
      </c>
      <c r="AG9300" s="2"/>
      <c r="AI9300" s="7"/>
    </row>
    <row r="9301" spans="1:49" ht="11" customHeight="1" outlineLevel="1" x14ac:dyDescent="0.25">
      <c r="A9301" t="s">
        <v>15534</v>
      </c>
      <c r="C9301" s="2" t="s">
        <v>12455</v>
      </c>
      <c r="D9301" s="2">
        <v>474</v>
      </c>
      <c r="E9301" s="7">
        <v>1998</v>
      </c>
      <c r="F9301" s="8" t="s">
        <v>6019</v>
      </c>
      <c r="H9301" s="5" t="s">
        <v>5398</v>
      </c>
      <c r="I9301" s="6" t="s">
        <v>15536</v>
      </c>
      <c r="J9301" s="6" t="s">
        <v>15557</v>
      </c>
      <c r="K9301" s="17">
        <v>3</v>
      </c>
      <c r="L9301" s="17" t="s">
        <v>7730</v>
      </c>
      <c r="M9301" s="9">
        <v>4.5</v>
      </c>
      <c r="N9301" s="9"/>
      <c r="O9301" s="21"/>
      <c r="Q9301" s="29"/>
      <c r="U9301" s="17"/>
      <c r="V9301" s="2"/>
      <c r="Y9301" t="str">
        <f t="shared" si="579"/>
        <v/>
      </c>
      <c r="AA9301" t="str">
        <f t="shared" si="580"/>
        <v/>
      </c>
      <c r="AC9301" s="7"/>
      <c r="AD9301" t="s">
        <v>15536</v>
      </c>
      <c r="AE9301">
        <f t="shared" si="583"/>
        <v>0</v>
      </c>
      <c r="AG9301" s="2"/>
      <c r="AI9301" s="7"/>
    </row>
    <row r="9302" spans="1:49" ht="11" customHeight="1" outlineLevel="1" x14ac:dyDescent="0.25">
      <c r="A9302" t="s">
        <v>15534</v>
      </c>
      <c r="C9302" s="2" t="s">
        <v>12455</v>
      </c>
      <c r="D9302" s="2" t="s">
        <v>15558</v>
      </c>
      <c r="E9302" s="7">
        <v>2000</v>
      </c>
      <c r="F9302" s="5" t="s">
        <v>9934</v>
      </c>
      <c r="H9302" s="5" t="s">
        <v>5398</v>
      </c>
      <c r="I9302" s="6" t="s">
        <v>15540</v>
      </c>
      <c r="J9302" s="6" t="s">
        <v>8554</v>
      </c>
      <c r="K9302" s="17">
        <v>2</v>
      </c>
      <c r="L9302" s="17" t="s">
        <v>7730</v>
      </c>
      <c r="M9302" s="9">
        <v>6</v>
      </c>
      <c r="N9302" s="9"/>
      <c r="O9302" s="21"/>
      <c r="Q9302" s="29"/>
      <c r="U9302" s="17"/>
      <c r="V9302" s="2"/>
      <c r="Y9302" t="str">
        <f t="shared" si="579"/>
        <v/>
      </c>
      <c r="AA9302">
        <f t="shared" si="580"/>
        <v>1</v>
      </c>
      <c r="AC9302" s="7"/>
      <c r="AD9302" t="s">
        <v>15540</v>
      </c>
      <c r="AE9302">
        <f t="shared" si="583"/>
        <v>0</v>
      </c>
      <c r="AG9302" s="2"/>
      <c r="AI9302" s="7"/>
    </row>
    <row r="9303" spans="1:49" ht="11" customHeight="1" outlineLevel="1" x14ac:dyDescent="0.25">
      <c r="A9303" t="s">
        <v>15534</v>
      </c>
      <c r="C9303" s="2" t="s">
        <v>12455</v>
      </c>
      <c r="D9303" s="2" t="s">
        <v>15560</v>
      </c>
      <c r="E9303" s="7">
        <v>2001</v>
      </c>
      <c r="F9303" s="5" t="s">
        <v>10260</v>
      </c>
      <c r="H9303" s="5" t="s">
        <v>5398</v>
      </c>
      <c r="I9303" s="6" t="s">
        <v>15540</v>
      </c>
      <c r="J9303" s="6" t="s">
        <v>15559</v>
      </c>
      <c r="K9303" s="17">
        <v>2</v>
      </c>
      <c r="L9303" s="17" t="s">
        <v>7730</v>
      </c>
      <c r="M9303" s="9">
        <v>12.5</v>
      </c>
      <c r="N9303" s="9"/>
      <c r="O9303" s="21"/>
      <c r="Q9303" s="29"/>
      <c r="U9303" s="17"/>
      <c r="V9303" s="2"/>
      <c r="Y9303" t="str">
        <f t="shared" si="579"/>
        <v/>
      </c>
      <c r="AA9303">
        <f t="shared" si="580"/>
        <v>1</v>
      </c>
      <c r="AC9303" s="7"/>
      <c r="AD9303" t="s">
        <v>15540</v>
      </c>
      <c r="AE9303">
        <f t="shared" si="583"/>
        <v>0</v>
      </c>
      <c r="AG9303" s="2"/>
      <c r="AI9303" s="7"/>
    </row>
    <row r="9304" spans="1:49" ht="11" customHeight="1" outlineLevel="1" x14ac:dyDescent="0.25">
      <c r="A9304" t="s">
        <v>15534</v>
      </c>
      <c r="C9304" s="2" t="s">
        <v>12455</v>
      </c>
      <c r="D9304" s="2">
        <v>583</v>
      </c>
      <c r="E9304" s="7">
        <v>2003</v>
      </c>
      <c r="F9304" s="8" t="s">
        <v>6019</v>
      </c>
      <c r="H9304" s="5" t="s">
        <v>5398</v>
      </c>
      <c r="I9304" s="6" t="s">
        <v>5417</v>
      </c>
      <c r="J9304" s="6" t="s">
        <v>15561</v>
      </c>
      <c r="K9304" s="17">
        <v>1</v>
      </c>
      <c r="L9304" s="17" t="s">
        <v>20076</v>
      </c>
      <c r="M9304" s="9"/>
      <c r="N9304" s="9"/>
      <c r="O9304" s="21"/>
      <c r="Q9304" s="29"/>
      <c r="U9304" s="17"/>
      <c r="V9304" s="2"/>
      <c r="Y9304" t="str">
        <f t="shared" si="579"/>
        <v/>
      </c>
      <c r="AA9304" t="str">
        <f t="shared" si="580"/>
        <v/>
      </c>
      <c r="AC9304" s="7"/>
      <c r="AD9304" t="s">
        <v>5417</v>
      </c>
      <c r="AE9304">
        <f t="shared" si="583"/>
        <v>0</v>
      </c>
      <c r="AG9304" s="2"/>
      <c r="AI9304" s="7"/>
    </row>
    <row r="9305" spans="1:49" ht="11" customHeight="1" outlineLevel="1" x14ac:dyDescent="0.25">
      <c r="A9305" t="s">
        <v>15534</v>
      </c>
      <c r="C9305" s="2" t="s">
        <v>12455</v>
      </c>
      <c r="D9305" s="2" t="s">
        <v>15562</v>
      </c>
      <c r="E9305" s="7">
        <v>2003</v>
      </c>
      <c r="F9305" s="5" t="s">
        <v>13119</v>
      </c>
      <c r="H9305" s="5" t="s">
        <v>5398</v>
      </c>
      <c r="I9305" s="6" t="s">
        <v>5417</v>
      </c>
      <c r="J9305" s="6" t="s">
        <v>15561</v>
      </c>
      <c r="K9305" s="17">
        <v>1</v>
      </c>
      <c r="L9305" s="17" t="s">
        <v>7730</v>
      </c>
      <c r="M9305" s="9">
        <v>11</v>
      </c>
      <c r="N9305" s="9"/>
      <c r="O9305" s="21"/>
      <c r="Q9305" s="29"/>
      <c r="U9305" s="17"/>
      <c r="V9305" s="2"/>
      <c r="Y9305" t="str">
        <f t="shared" si="579"/>
        <v/>
      </c>
      <c r="AA9305">
        <f t="shared" si="580"/>
        <v>1</v>
      </c>
      <c r="AC9305" s="7"/>
      <c r="AD9305" t="s">
        <v>5417</v>
      </c>
      <c r="AE9305">
        <f t="shared" si="583"/>
        <v>0</v>
      </c>
      <c r="AG9305" s="2"/>
      <c r="AI9305" s="7"/>
    </row>
    <row r="9306" spans="1:49" ht="11" customHeight="1" outlineLevel="1" x14ac:dyDescent="0.25">
      <c r="A9306" t="s">
        <v>15534</v>
      </c>
      <c r="C9306" s="2" t="s">
        <v>12455</v>
      </c>
      <c r="D9306" s="2">
        <v>657</v>
      </c>
      <c r="E9306" s="7">
        <v>2006</v>
      </c>
      <c r="F9306" s="5" t="s">
        <v>3421</v>
      </c>
      <c r="H9306" s="5" t="s">
        <v>5398</v>
      </c>
      <c r="I9306" s="6" t="s">
        <v>1695</v>
      </c>
      <c r="J9306" s="6" t="s">
        <v>14341</v>
      </c>
      <c r="K9306" s="17">
        <v>1</v>
      </c>
      <c r="L9306" s="17" t="s">
        <v>7730</v>
      </c>
      <c r="M9306" s="9">
        <v>8.8000000000000007</v>
      </c>
      <c r="N9306" s="9"/>
      <c r="O9306" s="21"/>
      <c r="Q9306" s="29"/>
      <c r="T9306">
        <v>1</v>
      </c>
      <c r="U9306" s="17"/>
      <c r="V9306" s="2"/>
      <c r="Y9306" t="str">
        <f t="shared" si="579"/>
        <v/>
      </c>
      <c r="AA9306" t="str">
        <f t="shared" si="580"/>
        <v/>
      </c>
      <c r="AC9306" s="7"/>
      <c r="AD9306" t="s">
        <v>1695</v>
      </c>
      <c r="AE9306">
        <f t="shared" si="583"/>
        <v>0</v>
      </c>
      <c r="AG9306" s="2">
        <v>1</v>
      </c>
      <c r="AI9306" s="7"/>
    </row>
    <row r="9307" spans="1:49" ht="11" customHeight="1" outlineLevel="1" x14ac:dyDescent="0.25">
      <c r="A9307" t="s">
        <v>15534</v>
      </c>
      <c r="C9307" s="2" t="s">
        <v>12455</v>
      </c>
      <c r="D9307" s="2">
        <v>719</v>
      </c>
      <c r="E9307" s="7">
        <v>2011</v>
      </c>
      <c r="F9307" s="8" t="s">
        <v>4647</v>
      </c>
      <c r="H9307" s="5" t="s">
        <v>5398</v>
      </c>
      <c r="I9307" s="6" t="s">
        <v>15564</v>
      </c>
      <c r="J9307" s="6" t="s">
        <v>15563</v>
      </c>
      <c r="K9307" s="17">
        <v>2</v>
      </c>
      <c r="L9307" s="17" t="s">
        <v>7730</v>
      </c>
      <c r="M9307" s="9">
        <v>20</v>
      </c>
      <c r="N9307" s="9"/>
      <c r="O9307" s="21"/>
      <c r="Q9307" s="29"/>
      <c r="U9307" s="17"/>
      <c r="V9307" s="2"/>
      <c r="Y9307" t="str">
        <f t="shared" si="579"/>
        <v/>
      </c>
      <c r="AA9307" t="str">
        <f t="shared" si="580"/>
        <v/>
      </c>
      <c r="AC9307" s="7"/>
      <c r="AD9307" t="s">
        <v>15564</v>
      </c>
      <c r="AE9307">
        <f t="shared" si="583"/>
        <v>0</v>
      </c>
      <c r="AG9307" s="2"/>
      <c r="AI9307" s="7"/>
    </row>
    <row r="9308" spans="1:49" ht="11" customHeight="1" x14ac:dyDescent="0.25">
      <c r="A9308" s="4" t="s">
        <v>14547</v>
      </c>
      <c r="B9308" t="s">
        <v>14548</v>
      </c>
      <c r="C9308" s="2" t="s">
        <v>12953</v>
      </c>
      <c r="E9308" s="7"/>
      <c r="F9308" s="5"/>
      <c r="H9308" s="5"/>
      <c r="I9308" s="6"/>
      <c r="J9308" s="6"/>
      <c r="K9308" s="17"/>
      <c r="L9308" s="17"/>
      <c r="M9308" s="9"/>
      <c r="N9308" s="9">
        <f>SUM(M9309:M9311)</f>
        <v>14.3</v>
      </c>
      <c r="O9308" s="21">
        <v>1380</v>
      </c>
      <c r="P9308">
        <f>COUNTIF(L9309:L9311,"*")</f>
        <v>3</v>
      </c>
      <c r="Q9308" s="29">
        <f>P9308/O9308</f>
        <v>2.1739130434782609E-3</v>
      </c>
      <c r="R9308">
        <f>COUNTIF(L9309:L9311,"Y")+COUNTIF(L9309:L9311,"S")</f>
        <v>3</v>
      </c>
      <c r="U9308" s="17" t="s">
        <v>7730</v>
      </c>
      <c r="V9308" s="2"/>
      <c r="W9308" t="s">
        <v>18443</v>
      </c>
      <c r="Y9308" t="str">
        <f t="shared" si="579"/>
        <v/>
      </c>
      <c r="AA9308" t="str">
        <f t="shared" si="580"/>
        <v/>
      </c>
      <c r="AC9308" s="7"/>
      <c r="AF9308">
        <f>COUNTIF(AE9309:AE9311,"1")</f>
        <v>3</v>
      </c>
      <c r="AG9308" s="2"/>
      <c r="AI9308" s="7"/>
      <c r="AJ9308">
        <f>COUNTIF($K9309:$K9311,"1")-COUNTIFS($K9309:$K9311,"1",$L9309:$L9311,"V")</f>
        <v>1</v>
      </c>
      <c r="AK9308">
        <f>COUNTIFS($K9309:$K9311,"1",$L9309:$L9311,"Y")+COUNTIFS($K9309:$K9311,"1",$L9309:$L9311,"s")</f>
        <v>1</v>
      </c>
      <c r="AL9308">
        <f>COUNTIF($K9309:$K9311,"2")-COUNTIFS($K9309:$K9311,"2",$L9309:$L9311,"V")</f>
        <v>0</v>
      </c>
      <c r="AM9308">
        <f>COUNTIFS($K9309:$K9311,"2",$L9309:$L9311,"Y")+COUNTIFS($K9309:$K9311,"2",$L9309:$L9311,"s")</f>
        <v>0</v>
      </c>
      <c r="AN9308">
        <f>COUNTIF($K9309:$K9311,"3")-COUNTIFS($K9309:$K9311,"3",$L9309:$L9311,"V")</f>
        <v>2</v>
      </c>
      <c r="AO9308">
        <f>COUNTIFS($K9309:$K9311,"3",$L9309:$L9311,"Y")+COUNTIFS($K9309:$K9311,"3",$L9309:$L9311,"s")</f>
        <v>2</v>
      </c>
      <c r="AP9308">
        <f>COUNTIF($K9309:$K9311,"4")-COUNTIFS($K9309:$K9311,"4",$L9309:$L9311,"V")</f>
        <v>0</v>
      </c>
      <c r="AQ9308">
        <f>COUNTIFS($K9309:$K9311,"4",$L9309:$L9311,"Y")+COUNTIFS($K9309:$K9311,"4",$L9309:$L9311,"s")</f>
        <v>0</v>
      </c>
      <c r="AR9308">
        <f>COUNTIF($K9309:$K9311,"5")-COUNTIFS($K9309:$K9311,"5",$L9309:$L9311,"V")</f>
        <v>0</v>
      </c>
      <c r="AS9308">
        <f>COUNTIFS($K9309:$K9311,"5",$L9309:$L9311,"Y")+COUNTIFS($K9309:$K9311,"5",$L9309:$L9311,"s")</f>
        <v>0</v>
      </c>
      <c r="AT9308">
        <f>COUNTIF($K9309:$K9311,"6")-COUNTIFS($K9309:$K9311,"6",$L9309:$L9311,"V")</f>
        <v>0</v>
      </c>
      <c r="AU9308">
        <f>COUNTIFS($K9309:$K9311,"6",$L9309:$L9311,"Y")+COUNTIFS($K9309:$K9311,"6",$L9309:$L9311,"s")</f>
        <v>0</v>
      </c>
      <c r="AV9308">
        <f>COUNTIF($K9309:$K9311,"7")-COUNTIFS($K9309:$K9311,"7",$L9309:$L9311,"V")</f>
        <v>0</v>
      </c>
      <c r="AW9308">
        <f>COUNTIFS($K9309:$K9311,"7",$L9309:$L9311,"Y")+COUNTIFS($K9309:$K9311,"7",$L9309:$L9311,"s")</f>
        <v>0</v>
      </c>
    </row>
    <row r="9309" spans="1:49" ht="11" customHeight="1" outlineLevel="1" x14ac:dyDescent="0.25">
      <c r="A9309" t="s">
        <v>543</v>
      </c>
      <c r="C9309" s="2" t="s">
        <v>12953</v>
      </c>
      <c r="D9309" s="2">
        <v>636</v>
      </c>
      <c r="E9309" s="7">
        <v>1997</v>
      </c>
      <c r="F9309" s="5" t="s">
        <v>544</v>
      </c>
      <c r="H9309" s="5" t="s">
        <v>5398</v>
      </c>
      <c r="I9309" s="6" t="s">
        <v>5399</v>
      </c>
      <c r="J9309" s="6" t="s">
        <v>14549</v>
      </c>
      <c r="K9309" s="17">
        <v>1</v>
      </c>
      <c r="L9309" s="17" t="s">
        <v>7730</v>
      </c>
      <c r="M9309" s="9">
        <v>1.3</v>
      </c>
      <c r="N9309" s="9"/>
      <c r="O9309" s="21"/>
      <c r="Q9309" s="29"/>
      <c r="U9309" s="17"/>
      <c r="V9309" s="2">
        <v>605</v>
      </c>
      <c r="Y9309" t="str">
        <f t="shared" ref="Y9309:Y9372" si="584">IF(COUNTIF(F9309,"*fdc*"),1,"")</f>
        <v/>
      </c>
      <c r="AA9309" t="str">
        <f t="shared" ref="AA9309:AA9372" si="585">IF(COUNTIF(F9309,"*s/s*"),1,"")</f>
        <v/>
      </c>
      <c r="AC9309" s="7"/>
      <c r="AD9309" t="s">
        <v>5399</v>
      </c>
      <c r="AE9309">
        <f>COUNTIF(I9309,"*Fuji*")</f>
        <v>1</v>
      </c>
      <c r="AG9309" s="2"/>
      <c r="AH9309" t="s">
        <v>4921</v>
      </c>
      <c r="AI9309" s="7" t="s">
        <v>4922</v>
      </c>
    </row>
    <row r="9310" spans="1:49" ht="11" customHeight="1" outlineLevel="1" x14ac:dyDescent="0.25">
      <c r="A9310" t="s">
        <v>543</v>
      </c>
      <c r="C9310" s="2" t="s">
        <v>12953</v>
      </c>
      <c r="D9310" s="2">
        <v>867</v>
      </c>
      <c r="E9310" s="7">
        <v>2006</v>
      </c>
      <c r="F9310" s="5" t="s">
        <v>6268</v>
      </c>
      <c r="H9310" s="5" t="s">
        <v>5398</v>
      </c>
      <c r="I9310" s="6" t="s">
        <v>5399</v>
      </c>
      <c r="J9310" s="6" t="s">
        <v>7872</v>
      </c>
      <c r="K9310" s="17">
        <v>3</v>
      </c>
      <c r="L9310" s="17" t="s">
        <v>7730</v>
      </c>
      <c r="M9310" s="9">
        <v>7</v>
      </c>
      <c r="N9310" s="9"/>
      <c r="O9310" s="21"/>
      <c r="Q9310" s="29"/>
      <c r="U9310" s="17"/>
      <c r="V9310" s="2"/>
      <c r="Y9310" t="str">
        <f t="shared" si="584"/>
        <v/>
      </c>
      <c r="AA9310" t="str">
        <f t="shared" si="585"/>
        <v/>
      </c>
      <c r="AC9310" s="7"/>
      <c r="AD9310" t="s">
        <v>5399</v>
      </c>
      <c r="AE9310">
        <f>COUNTIF(I9310,"*Fuji*")</f>
        <v>1</v>
      </c>
      <c r="AG9310" s="2"/>
      <c r="AI9310" s="7"/>
    </row>
    <row r="9311" spans="1:49" ht="11" customHeight="1" outlineLevel="1" x14ac:dyDescent="0.25">
      <c r="A9311" t="s">
        <v>543</v>
      </c>
      <c r="C9311" s="2" t="s">
        <v>12953</v>
      </c>
      <c r="D9311" s="2">
        <v>1216</v>
      </c>
      <c r="E9311" s="7">
        <v>2016</v>
      </c>
      <c r="F9311" s="5" t="s">
        <v>186</v>
      </c>
      <c r="H9311" s="5" t="s">
        <v>5398</v>
      </c>
      <c r="I9311" s="6" t="s">
        <v>5399</v>
      </c>
      <c r="J9311" s="6" t="s">
        <v>16283</v>
      </c>
      <c r="K9311" s="17">
        <v>3</v>
      </c>
      <c r="L9311" s="17" t="s">
        <v>7730</v>
      </c>
      <c r="M9311" s="9">
        <v>6</v>
      </c>
      <c r="N9311" s="9"/>
      <c r="O9311" s="21"/>
      <c r="Q9311" s="29"/>
      <c r="T9311">
        <v>1</v>
      </c>
      <c r="U9311" s="17"/>
      <c r="V9311" s="2"/>
      <c r="Y9311" t="str">
        <f t="shared" si="584"/>
        <v/>
      </c>
      <c r="AA9311" t="str">
        <f t="shared" si="585"/>
        <v/>
      </c>
      <c r="AC9311" s="7"/>
      <c r="AD9311" t="s">
        <v>5399</v>
      </c>
      <c r="AE9311">
        <f>COUNTIF(I9311,"*Fuji*")</f>
        <v>1</v>
      </c>
      <c r="AG9311" s="2"/>
      <c r="AI9311" s="7"/>
    </row>
    <row r="9312" spans="1:49" ht="11" customHeight="1" x14ac:dyDescent="0.25">
      <c r="A9312" t="s">
        <v>17728</v>
      </c>
      <c r="B9312" t="s">
        <v>17251</v>
      </c>
      <c r="C9312" s="2" t="s">
        <v>12974</v>
      </c>
      <c r="E9312" s="7"/>
      <c r="F9312" s="5"/>
      <c r="H9312" s="5"/>
      <c r="I9312" s="6"/>
      <c r="J9312" s="6"/>
      <c r="K9312" s="17"/>
      <c r="L9312" s="17"/>
      <c r="M9312" s="9"/>
      <c r="N9312" s="9">
        <f>SUM(M9313:M9403)</f>
        <v>186.75</v>
      </c>
      <c r="O9312" s="21">
        <v>1892</v>
      </c>
      <c r="P9312">
        <f>COUNTIF(L9313:L9403,"*")</f>
        <v>91</v>
      </c>
      <c r="Q9312" s="29">
        <f>P9312/O9312</f>
        <v>4.8097251585623682E-2</v>
      </c>
      <c r="R9312">
        <f>COUNTIF(L9313:L9403,"Y")+COUNTIF(L9313:L9403,"S")</f>
        <v>90</v>
      </c>
      <c r="U9312" s="18" t="s">
        <v>7732</v>
      </c>
      <c r="V9312" s="2"/>
      <c r="W9312" t="s">
        <v>18444</v>
      </c>
      <c r="Y9312" t="str">
        <f t="shared" si="584"/>
        <v/>
      </c>
      <c r="AA9312" t="str">
        <f t="shared" si="585"/>
        <v/>
      </c>
      <c r="AC9312" s="7"/>
      <c r="AF9312">
        <f>COUNTIF(AE9313:AE9403,"1")</f>
        <v>0</v>
      </c>
      <c r="AG9312" s="2"/>
      <c r="AI9312" s="7"/>
      <c r="AJ9312">
        <f>COUNTIF($K9313:$K9403,"1")-COUNTIFS($K9313:$K9403,"1",$L9313:$L9403,"V")</f>
        <v>14</v>
      </c>
      <c r="AK9312">
        <f>COUNTIFS($K9313:$K9403,"1",$L9313:$L9403,"Y")+COUNTIFS($K9313:$K9403,"1",$L9313:$L9403,"s")</f>
        <v>14</v>
      </c>
      <c r="AL9312">
        <f>COUNTIF($K9313:$K9403,"2")-COUNTIFS($K9313:$K9403,"2",$L9313:$L9403,"V")</f>
        <v>0</v>
      </c>
      <c r="AM9312">
        <f>COUNTIFS($K9313:$K9403,"2",$L9313:$L9403,"Y")+COUNTIFS($K9313:$K9403,"2",$L9313:$L9403,"s")</f>
        <v>0</v>
      </c>
      <c r="AN9312">
        <f>COUNTIF($K9313:$K9403,"3")-COUNTIFS($K9313:$K9403,"3",$L9313:$L9403,"V")</f>
        <v>24</v>
      </c>
      <c r="AO9312">
        <f>COUNTIFS($K9313:$K9403,"3",$L9313:$L9403,"Y")+COUNTIFS($K9313:$K9403,"3",$L9313:$L9403,"s")</f>
        <v>23</v>
      </c>
      <c r="AP9312">
        <f>COUNTIF($K9313:$K9403,"4")-COUNTIFS($K9313:$K9403,"4",$L9313:$L9403,"V")</f>
        <v>0</v>
      </c>
      <c r="AQ9312">
        <f>COUNTIFS($K9313:$K9403,"4",$L9313:$L9403,"Y")+COUNTIFS($K9313:$K9403,"4",$L9313:$L9403,"s")</f>
        <v>0</v>
      </c>
      <c r="AR9312">
        <f>COUNTIF($K9313:$K9403,"5")-COUNTIFS($K9313:$K9403,"5",$L9313:$L9403,"V")</f>
        <v>4</v>
      </c>
      <c r="AS9312">
        <f>COUNTIFS($K9313:$K9403,"5",$L9313:$L9403,"Y")+COUNTIFS($K9313:$K9403,"5",$L9313:$L9403,"s")</f>
        <v>4</v>
      </c>
      <c r="AT9312">
        <f>COUNTIF($K9313:$K9403,"6")-COUNTIFS($K9313:$K9403,"6",$L9313:$L9403,"V")</f>
        <v>49</v>
      </c>
      <c r="AU9312">
        <f>COUNTIFS($K9313:$K9403,"6",$L9313:$L9403,"Y")+COUNTIFS($K9313:$K9403,"6",$L9313:$L9403,"s")</f>
        <v>49</v>
      </c>
      <c r="AV9312">
        <f>COUNTIF($K9313:$K9403,"7")-COUNTIFS($K9313:$K9403,"7",$L9313:$L9403,"V")</f>
        <v>0</v>
      </c>
      <c r="AW9312">
        <f>COUNTIFS($K9313:$K9403,"7",$L9313:$L9403,"Y")+COUNTIFS($K9313:$K9403,"7",$L9313:$L9403,"s")</f>
        <v>0</v>
      </c>
    </row>
    <row r="9313" spans="1:35" ht="11" customHeight="1" outlineLevel="1" x14ac:dyDescent="0.25">
      <c r="A9313" t="s">
        <v>3699</v>
      </c>
      <c r="C9313" s="2" t="s">
        <v>12974</v>
      </c>
      <c r="D9313" s="2">
        <v>57</v>
      </c>
      <c r="E9313" s="7">
        <v>1957</v>
      </c>
      <c r="F9313" s="5" t="s">
        <v>6983</v>
      </c>
      <c r="H9313" s="5" t="s">
        <v>5398</v>
      </c>
      <c r="I9313" s="6" t="s">
        <v>5931</v>
      </c>
      <c r="J9313" s="6" t="s">
        <v>7074</v>
      </c>
      <c r="K9313" s="17">
        <v>3</v>
      </c>
      <c r="L9313" s="17" t="s">
        <v>7730</v>
      </c>
      <c r="M9313" s="9">
        <v>0.8</v>
      </c>
      <c r="N9313" s="9"/>
      <c r="O9313" s="21"/>
      <c r="Q9313" s="29"/>
      <c r="U9313" s="17"/>
      <c r="V9313" s="2">
        <v>237</v>
      </c>
      <c r="Y9313" t="str">
        <f t="shared" si="584"/>
        <v/>
      </c>
      <c r="AA9313" t="str">
        <f t="shared" si="585"/>
        <v/>
      </c>
      <c r="AC9313" s="7"/>
      <c r="AD9313" t="s">
        <v>5931</v>
      </c>
      <c r="AE9313">
        <f t="shared" ref="AE9313:AE9344" si="586">COUNTIF(I9313,"*Fuji*")</f>
        <v>0</v>
      </c>
      <c r="AG9313" s="2"/>
      <c r="AH9313" t="s">
        <v>5932</v>
      </c>
      <c r="AI9313" s="7" t="s">
        <v>4610</v>
      </c>
    </row>
    <row r="9314" spans="1:35" ht="11" customHeight="1" outlineLevel="1" x14ac:dyDescent="0.25">
      <c r="A9314" t="s">
        <v>3699</v>
      </c>
      <c r="C9314" s="2" t="s">
        <v>12974</v>
      </c>
      <c r="D9314" s="2">
        <v>58</v>
      </c>
      <c r="E9314" s="7">
        <v>1957</v>
      </c>
      <c r="F9314" s="5" t="s">
        <v>5239</v>
      </c>
      <c r="H9314" s="5" t="s">
        <v>5398</v>
      </c>
      <c r="I9314" s="6" t="s">
        <v>5935</v>
      </c>
      <c r="J9314" s="6" t="s">
        <v>7074</v>
      </c>
      <c r="K9314" s="17">
        <v>3</v>
      </c>
      <c r="L9314" s="17" t="s">
        <v>7730</v>
      </c>
      <c r="M9314" s="9">
        <v>2.2999999999999998</v>
      </c>
      <c r="N9314" s="9"/>
      <c r="O9314" s="21"/>
      <c r="Q9314" s="29"/>
      <c r="U9314" s="17"/>
      <c r="V9314" s="2">
        <v>238</v>
      </c>
      <c r="Y9314" t="str">
        <f t="shared" si="584"/>
        <v/>
      </c>
      <c r="AA9314" t="str">
        <f t="shared" si="585"/>
        <v/>
      </c>
      <c r="AC9314" s="7"/>
      <c r="AD9314" t="s">
        <v>5935</v>
      </c>
      <c r="AE9314">
        <f t="shared" si="586"/>
        <v>0</v>
      </c>
      <c r="AG9314" s="2"/>
      <c r="AH9314" t="s">
        <v>1388</v>
      </c>
      <c r="AI9314" s="7" t="s">
        <v>4610</v>
      </c>
    </row>
    <row r="9315" spans="1:35" ht="11" customHeight="1" outlineLevel="1" x14ac:dyDescent="0.25">
      <c r="A9315" t="s">
        <v>3699</v>
      </c>
      <c r="C9315" s="2" t="s">
        <v>12974</v>
      </c>
      <c r="D9315" s="2">
        <v>59</v>
      </c>
      <c r="E9315" s="7">
        <v>1957</v>
      </c>
      <c r="F9315" s="5" t="s">
        <v>5140</v>
      </c>
      <c r="H9315" s="5" t="s">
        <v>5398</v>
      </c>
      <c r="I9315" s="6" t="s">
        <v>6535</v>
      </c>
      <c r="J9315" s="6" t="s">
        <v>7074</v>
      </c>
      <c r="K9315" s="17">
        <v>1</v>
      </c>
      <c r="L9315" s="17" t="s">
        <v>7730</v>
      </c>
      <c r="M9315" s="9">
        <v>0.2</v>
      </c>
      <c r="N9315" s="9"/>
      <c r="O9315" s="21"/>
      <c r="Q9315" s="29"/>
      <c r="U9315" s="17"/>
      <c r="V9315" s="2">
        <v>239</v>
      </c>
      <c r="Y9315" t="str">
        <f t="shared" si="584"/>
        <v/>
      </c>
      <c r="AA9315" t="str">
        <f t="shared" si="585"/>
        <v/>
      </c>
      <c r="AC9315" s="7"/>
      <c r="AD9315" t="s">
        <v>6535</v>
      </c>
      <c r="AE9315">
        <f t="shared" si="586"/>
        <v>0</v>
      </c>
      <c r="AG9315" s="2"/>
      <c r="AH9315" t="s">
        <v>6536</v>
      </c>
      <c r="AI9315" s="7" t="s">
        <v>4610</v>
      </c>
    </row>
    <row r="9316" spans="1:35" ht="11" customHeight="1" outlineLevel="1" x14ac:dyDescent="0.25">
      <c r="A9316" t="s">
        <v>3699</v>
      </c>
      <c r="C9316" s="2" t="s">
        <v>12974</v>
      </c>
      <c r="D9316" s="2">
        <v>65</v>
      </c>
      <c r="E9316" s="7">
        <v>1957</v>
      </c>
      <c r="F9316" s="5" t="s">
        <v>5239</v>
      </c>
      <c r="H9316" s="5" t="s">
        <v>5702</v>
      </c>
      <c r="I9316" s="6" t="s">
        <v>17667</v>
      </c>
      <c r="J9316" s="6" t="s">
        <v>13702</v>
      </c>
      <c r="K9316" s="17">
        <v>6</v>
      </c>
      <c r="L9316" s="17" t="s">
        <v>7730</v>
      </c>
      <c r="M9316" s="9">
        <v>1.2</v>
      </c>
      <c r="N9316" s="9"/>
      <c r="O9316" s="21"/>
      <c r="Q9316" s="29"/>
      <c r="U9316" s="17"/>
      <c r="V9316" s="2"/>
      <c r="Y9316" t="str">
        <f t="shared" si="584"/>
        <v/>
      </c>
      <c r="AA9316" t="str">
        <f t="shared" si="585"/>
        <v/>
      </c>
      <c r="AC9316" s="7"/>
      <c r="AD9316" t="s">
        <v>17667</v>
      </c>
      <c r="AE9316">
        <f t="shared" si="586"/>
        <v>0</v>
      </c>
      <c r="AG9316" s="2"/>
      <c r="AI9316" s="7"/>
    </row>
    <row r="9317" spans="1:35" ht="11" customHeight="1" outlineLevel="1" x14ac:dyDescent="0.25">
      <c r="A9317" t="s">
        <v>3699</v>
      </c>
      <c r="C9317" s="2" t="s">
        <v>12974</v>
      </c>
      <c r="D9317" s="2">
        <v>66</v>
      </c>
      <c r="E9317" s="7">
        <v>1958</v>
      </c>
      <c r="F9317" s="5" t="s">
        <v>17668</v>
      </c>
      <c r="H9317" s="5" t="s">
        <v>5398</v>
      </c>
      <c r="I9317" s="6" t="s">
        <v>17669</v>
      </c>
      <c r="J9317" s="6" t="s">
        <v>16827</v>
      </c>
      <c r="K9317" s="17">
        <v>3</v>
      </c>
      <c r="L9317" s="17" t="s">
        <v>7730</v>
      </c>
      <c r="M9317" s="9">
        <v>2.2999999999999998</v>
      </c>
      <c r="N9317" s="9"/>
      <c r="O9317" s="21"/>
      <c r="Q9317" s="29"/>
      <c r="U9317" s="17"/>
      <c r="V9317" s="2"/>
      <c r="Y9317" t="str">
        <f t="shared" si="584"/>
        <v/>
      </c>
      <c r="AA9317" t="str">
        <f t="shared" si="585"/>
        <v/>
      </c>
      <c r="AC9317" s="7"/>
      <c r="AD9317" t="s">
        <v>17669</v>
      </c>
      <c r="AE9317">
        <f t="shared" si="586"/>
        <v>0</v>
      </c>
      <c r="AG9317" s="2"/>
      <c r="AI9317" s="7"/>
    </row>
    <row r="9318" spans="1:35" ht="11" customHeight="1" outlineLevel="1" x14ac:dyDescent="0.25">
      <c r="A9318" t="s">
        <v>3699</v>
      </c>
      <c r="C9318" s="2" t="s">
        <v>12974</v>
      </c>
      <c r="D9318" s="2">
        <v>73</v>
      </c>
      <c r="E9318" s="7">
        <v>1958</v>
      </c>
      <c r="F9318" s="5" t="s">
        <v>5138</v>
      </c>
      <c r="H9318" s="5" t="s">
        <v>4267</v>
      </c>
      <c r="I9318" s="6" t="s">
        <v>5931</v>
      </c>
      <c r="J9318" s="6" t="s">
        <v>17670</v>
      </c>
      <c r="K9318" s="17">
        <v>1</v>
      </c>
      <c r="L9318" s="17" t="s">
        <v>7730</v>
      </c>
      <c r="M9318" s="9">
        <v>0.15</v>
      </c>
      <c r="N9318" s="9"/>
      <c r="O9318" s="21"/>
      <c r="Q9318" s="29"/>
      <c r="U9318" s="17"/>
      <c r="V9318" s="2">
        <v>245</v>
      </c>
      <c r="Y9318" t="str">
        <f t="shared" si="584"/>
        <v/>
      </c>
      <c r="AA9318" t="str">
        <f t="shared" si="585"/>
        <v/>
      </c>
      <c r="AC9318" s="7"/>
      <c r="AD9318" t="s">
        <v>5931</v>
      </c>
      <c r="AE9318">
        <f t="shared" si="586"/>
        <v>0</v>
      </c>
      <c r="AG9318" s="2"/>
      <c r="AH9318" t="s">
        <v>5932</v>
      </c>
      <c r="AI9318" s="7" t="s">
        <v>4610</v>
      </c>
    </row>
    <row r="9319" spans="1:35" ht="11" customHeight="1" outlineLevel="1" x14ac:dyDescent="0.25">
      <c r="A9319" t="s">
        <v>3699</v>
      </c>
      <c r="C9319" s="2" t="s">
        <v>12974</v>
      </c>
      <c r="D9319" s="2">
        <v>74</v>
      </c>
      <c r="E9319" s="7">
        <v>1958</v>
      </c>
      <c r="F9319" s="5" t="s">
        <v>1935</v>
      </c>
      <c r="H9319" s="5" t="s">
        <v>2874</v>
      </c>
      <c r="I9319" s="6" t="s">
        <v>5935</v>
      </c>
      <c r="J9319" s="6"/>
      <c r="K9319" s="17">
        <v>3</v>
      </c>
      <c r="L9319" s="17" t="s">
        <v>7730</v>
      </c>
      <c r="M9319" s="9">
        <v>0.8</v>
      </c>
      <c r="N9319" s="9"/>
      <c r="O9319" s="21"/>
      <c r="Q9319" s="29"/>
      <c r="T9319">
        <v>1</v>
      </c>
      <c r="U9319" s="17"/>
      <c r="V9319" s="2">
        <v>246</v>
      </c>
      <c r="Y9319" t="str">
        <f t="shared" si="584"/>
        <v/>
      </c>
      <c r="AA9319" t="str">
        <f t="shared" si="585"/>
        <v/>
      </c>
      <c r="AC9319" s="7"/>
      <c r="AD9319" t="s">
        <v>5935</v>
      </c>
      <c r="AE9319">
        <f t="shared" si="586"/>
        <v>0</v>
      </c>
      <c r="AG9319" s="2"/>
      <c r="AH9319" t="s">
        <v>1388</v>
      </c>
      <c r="AI9319" s="7" t="s">
        <v>4610</v>
      </c>
    </row>
    <row r="9320" spans="1:35" ht="11" customHeight="1" outlineLevel="1" x14ac:dyDescent="0.25">
      <c r="A9320" t="s">
        <v>3699</v>
      </c>
      <c r="C9320" s="2" t="s">
        <v>12974</v>
      </c>
      <c r="D9320" s="2">
        <v>76</v>
      </c>
      <c r="E9320" s="7">
        <v>1958</v>
      </c>
      <c r="F9320" s="5" t="s">
        <v>2974</v>
      </c>
      <c r="H9320" s="5" t="s">
        <v>6064</v>
      </c>
      <c r="I9320" s="6" t="s">
        <v>6535</v>
      </c>
      <c r="J9320" s="6" t="s">
        <v>17670</v>
      </c>
      <c r="K9320" s="17">
        <v>1</v>
      </c>
      <c r="L9320" s="17" t="s">
        <v>7730</v>
      </c>
      <c r="M9320" s="9">
        <v>0.15</v>
      </c>
      <c r="N9320" s="9"/>
      <c r="O9320" s="21"/>
      <c r="Q9320" s="29"/>
      <c r="U9320" s="17"/>
      <c r="V9320" s="2">
        <v>248</v>
      </c>
      <c r="Y9320" t="str">
        <f t="shared" si="584"/>
        <v/>
      </c>
      <c r="AA9320" t="str">
        <f t="shared" si="585"/>
        <v/>
      </c>
      <c r="AC9320" s="7"/>
      <c r="AD9320" t="s">
        <v>6535</v>
      </c>
      <c r="AE9320">
        <f t="shared" si="586"/>
        <v>0</v>
      </c>
      <c r="AG9320" s="2"/>
      <c r="AH9320" t="s">
        <v>6536</v>
      </c>
      <c r="AI9320" s="7" t="s">
        <v>4610</v>
      </c>
    </row>
    <row r="9321" spans="1:35" ht="11" customHeight="1" outlineLevel="1" x14ac:dyDescent="0.25">
      <c r="A9321" t="s">
        <v>3699</v>
      </c>
      <c r="C9321" s="2" t="s">
        <v>12974</v>
      </c>
      <c r="D9321" s="2">
        <v>79</v>
      </c>
      <c r="E9321" s="7">
        <v>1958</v>
      </c>
      <c r="F9321" s="5" t="s">
        <v>1640</v>
      </c>
      <c r="H9321" s="5" t="s">
        <v>2872</v>
      </c>
      <c r="I9321" s="6" t="s">
        <v>6535</v>
      </c>
      <c r="J9321" s="6" t="s">
        <v>17670</v>
      </c>
      <c r="K9321" s="17">
        <v>1</v>
      </c>
      <c r="L9321" s="17" t="s">
        <v>7730</v>
      </c>
      <c r="M9321" s="9">
        <v>0.8</v>
      </c>
      <c r="N9321" s="9"/>
      <c r="O9321" s="21"/>
      <c r="Q9321" s="29"/>
      <c r="U9321" s="17"/>
      <c r="V9321" s="2">
        <v>251</v>
      </c>
      <c r="Y9321" t="str">
        <f t="shared" si="584"/>
        <v/>
      </c>
      <c r="AA9321" t="str">
        <f t="shared" si="585"/>
        <v/>
      </c>
      <c r="AC9321" s="7"/>
      <c r="AD9321" t="s">
        <v>6535</v>
      </c>
      <c r="AE9321">
        <f t="shared" si="586"/>
        <v>0</v>
      </c>
      <c r="AG9321" s="2"/>
      <c r="AH9321" t="s">
        <v>6536</v>
      </c>
      <c r="AI9321" s="7" t="s">
        <v>4610</v>
      </c>
    </row>
    <row r="9322" spans="1:35" ht="11" customHeight="1" outlineLevel="1" x14ac:dyDescent="0.25">
      <c r="A9322" t="s">
        <v>3699</v>
      </c>
      <c r="C9322" s="2" t="s">
        <v>12974</v>
      </c>
      <c r="D9322" s="2">
        <v>80</v>
      </c>
      <c r="E9322" s="7">
        <v>1958</v>
      </c>
      <c r="F9322" s="5" t="s">
        <v>2348</v>
      </c>
      <c r="H9322" s="5" t="s">
        <v>2873</v>
      </c>
      <c r="I9322" s="6" t="s">
        <v>5935</v>
      </c>
      <c r="J9322" s="6" t="s">
        <v>17670</v>
      </c>
      <c r="K9322" s="17">
        <v>3</v>
      </c>
      <c r="L9322" s="17" t="s">
        <v>7730</v>
      </c>
      <c r="M9322" s="9">
        <v>0.8</v>
      </c>
      <c r="N9322" s="9"/>
      <c r="O9322" s="21"/>
      <c r="Q9322" s="29"/>
      <c r="U9322" s="17"/>
      <c r="V9322" s="2">
        <v>252</v>
      </c>
      <c r="Y9322" t="str">
        <f t="shared" si="584"/>
        <v/>
      </c>
      <c r="AA9322" t="str">
        <f t="shared" si="585"/>
        <v/>
      </c>
      <c r="AC9322" s="7"/>
      <c r="AD9322" t="s">
        <v>5935</v>
      </c>
      <c r="AE9322">
        <f t="shared" si="586"/>
        <v>0</v>
      </c>
      <c r="AG9322" s="2"/>
      <c r="AH9322" t="s">
        <v>1388</v>
      </c>
      <c r="AI9322" s="7" t="s">
        <v>4610</v>
      </c>
    </row>
    <row r="9323" spans="1:35" ht="11" customHeight="1" outlineLevel="1" x14ac:dyDescent="0.25">
      <c r="A9323" t="s">
        <v>3699</v>
      </c>
      <c r="C9323" s="2" t="s">
        <v>12974</v>
      </c>
      <c r="D9323" s="2">
        <v>84</v>
      </c>
      <c r="E9323" s="7">
        <v>1958</v>
      </c>
      <c r="F9323" s="5" t="s">
        <v>58</v>
      </c>
      <c r="H9323" s="5" t="s">
        <v>59</v>
      </c>
      <c r="I9323" s="6" t="s">
        <v>5935</v>
      </c>
      <c r="J9323" s="6" t="s">
        <v>17670</v>
      </c>
      <c r="K9323" s="17">
        <v>3</v>
      </c>
      <c r="L9323" s="17" t="s">
        <v>7732</v>
      </c>
      <c r="M9323" s="9"/>
      <c r="N9323" s="9"/>
      <c r="O9323" s="21"/>
      <c r="Q9323" s="29"/>
      <c r="U9323" s="17"/>
      <c r="V9323" s="2">
        <v>256</v>
      </c>
      <c r="Y9323" t="str">
        <f t="shared" si="584"/>
        <v/>
      </c>
      <c r="AA9323" t="str">
        <f t="shared" si="585"/>
        <v/>
      </c>
      <c r="AC9323" s="7"/>
      <c r="AD9323" t="s">
        <v>5935</v>
      </c>
      <c r="AE9323">
        <f t="shared" si="586"/>
        <v>0</v>
      </c>
      <c r="AG9323" s="2"/>
      <c r="AH9323" t="s">
        <v>1388</v>
      </c>
      <c r="AI9323" s="7" t="s">
        <v>4610</v>
      </c>
    </row>
    <row r="9324" spans="1:35" ht="11" customHeight="1" outlineLevel="1" x14ac:dyDescent="0.25">
      <c r="A9324" t="s">
        <v>3699</v>
      </c>
      <c r="C9324" s="2" t="s">
        <v>12974</v>
      </c>
      <c r="D9324" s="2">
        <v>85</v>
      </c>
      <c r="E9324" s="7">
        <v>1958</v>
      </c>
      <c r="F9324" s="5" t="s">
        <v>4268</v>
      </c>
      <c r="H9324" s="5" t="s">
        <v>4269</v>
      </c>
      <c r="I9324" s="6" t="s">
        <v>5931</v>
      </c>
      <c r="J9324" s="6" t="s">
        <v>17670</v>
      </c>
      <c r="K9324" s="17">
        <v>1</v>
      </c>
      <c r="L9324" s="17" t="s">
        <v>7730</v>
      </c>
      <c r="M9324" s="9">
        <v>0.15</v>
      </c>
      <c r="N9324" s="9"/>
      <c r="O9324" s="21"/>
      <c r="Q9324" s="29"/>
      <c r="U9324" s="17"/>
      <c r="V9324" s="2">
        <v>257</v>
      </c>
      <c r="Y9324" t="str">
        <f t="shared" si="584"/>
        <v/>
      </c>
      <c r="AA9324" t="str">
        <f t="shared" si="585"/>
        <v/>
      </c>
      <c r="AC9324" s="7"/>
      <c r="AD9324" t="s">
        <v>5931</v>
      </c>
      <c r="AE9324">
        <f t="shared" si="586"/>
        <v>0</v>
      </c>
      <c r="AG9324" s="2"/>
      <c r="AH9324" t="s">
        <v>5932</v>
      </c>
      <c r="AI9324" s="7" t="s">
        <v>4922</v>
      </c>
    </row>
    <row r="9325" spans="1:35" ht="11" customHeight="1" outlineLevel="1" x14ac:dyDescent="0.25">
      <c r="A9325" t="s">
        <v>3699</v>
      </c>
      <c r="C9325" s="2" t="s">
        <v>12974</v>
      </c>
      <c r="D9325" s="2">
        <v>88</v>
      </c>
      <c r="E9325" s="7">
        <v>1958</v>
      </c>
      <c r="F9325" s="5" t="s">
        <v>17671</v>
      </c>
      <c r="H9325" s="5" t="s">
        <v>17675</v>
      </c>
      <c r="I9325" s="6" t="s">
        <v>17678</v>
      </c>
      <c r="J9325" s="6" t="s">
        <v>9244</v>
      </c>
      <c r="K9325" s="17">
        <v>6</v>
      </c>
      <c r="L9325" s="17" t="s">
        <v>7730</v>
      </c>
      <c r="M9325" s="9">
        <v>0.8</v>
      </c>
      <c r="N9325" s="9"/>
      <c r="O9325" s="21"/>
      <c r="Q9325" s="29"/>
      <c r="U9325" s="17"/>
      <c r="V9325" s="2"/>
      <c r="Y9325" t="str">
        <f t="shared" si="584"/>
        <v/>
      </c>
      <c r="AA9325" t="str">
        <f t="shared" si="585"/>
        <v/>
      </c>
      <c r="AC9325" s="7"/>
      <c r="AD9325" t="s">
        <v>17678</v>
      </c>
      <c r="AE9325">
        <f t="shared" si="586"/>
        <v>0</v>
      </c>
      <c r="AG9325" s="2"/>
      <c r="AI9325" s="7"/>
    </row>
    <row r="9326" spans="1:35" ht="11" customHeight="1" outlineLevel="1" x14ac:dyDescent="0.25">
      <c r="A9326" t="s">
        <v>3699</v>
      </c>
      <c r="C9326" s="2" t="s">
        <v>12974</v>
      </c>
      <c r="D9326" s="2">
        <v>89</v>
      </c>
      <c r="E9326" s="7">
        <v>1958</v>
      </c>
      <c r="F9326" s="5" t="s">
        <v>17672</v>
      </c>
      <c r="H9326" s="5" t="s">
        <v>17676</v>
      </c>
      <c r="I9326" s="6" t="s">
        <v>17678</v>
      </c>
      <c r="J9326" s="6" t="s">
        <v>9244</v>
      </c>
      <c r="K9326" s="17">
        <v>6</v>
      </c>
      <c r="L9326" s="17" t="s">
        <v>7730</v>
      </c>
      <c r="M9326" s="9">
        <v>0.8</v>
      </c>
      <c r="N9326" s="9"/>
      <c r="O9326" s="21"/>
      <c r="Q9326" s="29"/>
      <c r="U9326" s="17"/>
      <c r="V9326" s="2"/>
      <c r="Y9326" t="str">
        <f t="shared" si="584"/>
        <v/>
      </c>
      <c r="AA9326" t="str">
        <f t="shared" si="585"/>
        <v/>
      </c>
      <c r="AC9326" s="7"/>
      <c r="AD9326" t="s">
        <v>17678</v>
      </c>
      <c r="AE9326">
        <f t="shared" si="586"/>
        <v>0</v>
      </c>
      <c r="AG9326" s="2"/>
      <c r="AI9326" s="7"/>
    </row>
    <row r="9327" spans="1:35" ht="11" customHeight="1" outlineLevel="1" x14ac:dyDescent="0.25">
      <c r="A9327" t="s">
        <v>3699</v>
      </c>
      <c r="C9327" s="2" t="s">
        <v>12974</v>
      </c>
      <c r="D9327" s="2">
        <v>90</v>
      </c>
      <c r="E9327" s="7">
        <v>1958</v>
      </c>
      <c r="F9327" s="5" t="s">
        <v>17673</v>
      </c>
      <c r="H9327" s="5" t="s">
        <v>17677</v>
      </c>
      <c r="I9327" s="6" t="s">
        <v>17678</v>
      </c>
      <c r="J9327" s="6" t="s">
        <v>9244</v>
      </c>
      <c r="K9327" s="17">
        <v>6</v>
      </c>
      <c r="L9327" s="17" t="s">
        <v>7730</v>
      </c>
      <c r="M9327" s="9">
        <v>0.8</v>
      </c>
      <c r="N9327" s="9"/>
      <c r="O9327" s="21"/>
      <c r="Q9327" s="29"/>
      <c r="U9327" s="17"/>
      <c r="V9327" s="2"/>
      <c r="Y9327" t="str">
        <f t="shared" si="584"/>
        <v/>
      </c>
      <c r="AA9327" t="str">
        <f t="shared" si="585"/>
        <v/>
      </c>
      <c r="AC9327" s="7"/>
      <c r="AD9327" t="s">
        <v>17678</v>
      </c>
      <c r="AE9327">
        <f t="shared" si="586"/>
        <v>0</v>
      </c>
      <c r="AG9327" s="2"/>
      <c r="AI9327" s="7"/>
    </row>
    <row r="9328" spans="1:35" ht="11" customHeight="1" outlineLevel="1" x14ac:dyDescent="0.25">
      <c r="A9328" t="s">
        <v>3699</v>
      </c>
      <c r="C9328" s="2" t="s">
        <v>12974</v>
      </c>
      <c r="D9328" s="2">
        <v>91</v>
      </c>
      <c r="E9328" s="7">
        <v>1958</v>
      </c>
      <c r="F9328" s="5" t="s">
        <v>17674</v>
      </c>
      <c r="H9328" s="5" t="s">
        <v>10575</v>
      </c>
      <c r="I9328" s="6" t="s">
        <v>17678</v>
      </c>
      <c r="J9328" s="6" t="s">
        <v>9244</v>
      </c>
      <c r="K9328" s="17">
        <v>6</v>
      </c>
      <c r="L9328" s="17" t="s">
        <v>7730</v>
      </c>
      <c r="M9328" s="9">
        <v>0.8</v>
      </c>
      <c r="N9328" s="9"/>
      <c r="O9328" s="21"/>
      <c r="Q9328" s="29"/>
      <c r="U9328" s="17"/>
      <c r="V9328" s="2"/>
      <c r="Y9328" t="str">
        <f t="shared" si="584"/>
        <v/>
      </c>
      <c r="AA9328" t="str">
        <f t="shared" si="585"/>
        <v/>
      </c>
      <c r="AC9328" s="7"/>
      <c r="AD9328" t="s">
        <v>17678</v>
      </c>
      <c r="AE9328">
        <f t="shared" si="586"/>
        <v>0</v>
      </c>
      <c r="AG9328" s="2"/>
      <c r="AI9328" s="7"/>
    </row>
    <row r="9329" spans="1:35" ht="11" customHeight="1" outlineLevel="1" x14ac:dyDescent="0.25">
      <c r="A9329" t="s">
        <v>3699</v>
      </c>
      <c r="C9329" s="2" t="s">
        <v>12974</v>
      </c>
      <c r="D9329" s="2">
        <v>127</v>
      </c>
      <c r="E9329" s="7">
        <v>1963</v>
      </c>
      <c r="F9329" s="5" t="s">
        <v>1322</v>
      </c>
      <c r="H9329" s="5" t="s">
        <v>1323</v>
      </c>
      <c r="I9329" s="6" t="s">
        <v>6535</v>
      </c>
      <c r="J9329" s="6" t="s">
        <v>8091</v>
      </c>
      <c r="K9329" s="17">
        <v>1</v>
      </c>
      <c r="L9329" s="17" t="s">
        <v>7730</v>
      </c>
      <c r="M9329" s="9">
        <v>0.6</v>
      </c>
      <c r="N9329" s="9"/>
      <c r="O9329" s="21"/>
      <c r="Q9329" s="29"/>
      <c r="U9329" s="17"/>
      <c r="V9329" s="2" t="s">
        <v>1321</v>
      </c>
      <c r="Y9329" t="str">
        <f t="shared" si="584"/>
        <v/>
      </c>
      <c r="AA9329" t="str">
        <f t="shared" si="585"/>
        <v/>
      </c>
      <c r="AC9329" s="7"/>
      <c r="AD9329" t="s">
        <v>6535</v>
      </c>
      <c r="AE9329">
        <f t="shared" si="586"/>
        <v>0</v>
      </c>
      <c r="AG9329" s="2"/>
      <c r="AH9329" t="s">
        <v>6536</v>
      </c>
      <c r="AI9329" s="7" t="s">
        <v>4610</v>
      </c>
    </row>
    <row r="9330" spans="1:35" ht="11" customHeight="1" outlineLevel="1" x14ac:dyDescent="0.25">
      <c r="A9330" t="s">
        <v>3699</v>
      </c>
      <c r="C9330" s="2" t="s">
        <v>12974</v>
      </c>
      <c r="D9330" s="2">
        <v>165</v>
      </c>
      <c r="E9330" s="7">
        <v>1966</v>
      </c>
      <c r="F9330" s="5" t="s">
        <v>5140</v>
      </c>
      <c r="H9330" s="5" t="s">
        <v>5398</v>
      </c>
      <c r="I9330" s="6" t="s">
        <v>6535</v>
      </c>
      <c r="J9330" s="6" t="s">
        <v>17679</v>
      </c>
      <c r="K9330" s="17">
        <v>6</v>
      </c>
      <c r="L9330" s="17" t="s">
        <v>7730</v>
      </c>
      <c r="M9330" s="9">
        <v>0.5</v>
      </c>
      <c r="N9330" s="9"/>
      <c r="O9330" s="21"/>
      <c r="Q9330" s="29"/>
      <c r="U9330" s="17"/>
      <c r="V9330" s="2">
        <v>303</v>
      </c>
      <c r="Y9330" t="str">
        <f t="shared" si="584"/>
        <v/>
      </c>
      <c r="AA9330" t="str">
        <f t="shared" si="585"/>
        <v/>
      </c>
      <c r="AC9330" s="7"/>
      <c r="AD9330" t="s">
        <v>6535</v>
      </c>
      <c r="AE9330">
        <f t="shared" si="586"/>
        <v>0</v>
      </c>
      <c r="AG9330" s="2"/>
      <c r="AH9330" t="s">
        <v>6536</v>
      </c>
      <c r="AI9330" s="7" t="s">
        <v>4610</v>
      </c>
    </row>
    <row r="9331" spans="1:35" ht="11" customHeight="1" outlineLevel="1" x14ac:dyDescent="0.25">
      <c r="A9331" t="s">
        <v>3699</v>
      </c>
      <c r="C9331" s="2" t="s">
        <v>12974</v>
      </c>
      <c r="D9331" s="2">
        <v>240</v>
      </c>
      <c r="E9331" s="7">
        <v>1972</v>
      </c>
      <c r="F9331" s="5" t="s">
        <v>4732</v>
      </c>
      <c r="H9331" s="5" t="s">
        <v>5398</v>
      </c>
      <c r="I9331" s="6" t="s">
        <v>5931</v>
      </c>
      <c r="J9331" s="6" t="s">
        <v>7002</v>
      </c>
      <c r="K9331" s="17">
        <v>5</v>
      </c>
      <c r="L9331" s="17" t="s">
        <v>7730</v>
      </c>
      <c r="M9331" s="9">
        <v>0.6</v>
      </c>
      <c r="N9331" s="9"/>
      <c r="O9331" s="21"/>
      <c r="Q9331" s="29"/>
      <c r="U9331" s="17"/>
      <c r="V9331" s="2">
        <v>332</v>
      </c>
      <c r="Y9331" t="str">
        <f t="shared" si="584"/>
        <v/>
      </c>
      <c r="AA9331" t="str">
        <f t="shared" si="585"/>
        <v/>
      </c>
      <c r="AC9331" s="7"/>
      <c r="AD9331" t="s">
        <v>5931</v>
      </c>
      <c r="AE9331">
        <f t="shared" si="586"/>
        <v>0</v>
      </c>
      <c r="AG9331" s="2"/>
      <c r="AH9331" t="s">
        <v>5932</v>
      </c>
      <c r="AI9331" s="7" t="s">
        <v>4610</v>
      </c>
    </row>
    <row r="9332" spans="1:35" ht="11" customHeight="1" outlineLevel="1" x14ac:dyDescent="0.25">
      <c r="A9332" t="s">
        <v>3699</v>
      </c>
      <c r="C9332" s="2" t="s">
        <v>12974</v>
      </c>
      <c r="D9332" s="2">
        <v>254</v>
      </c>
      <c r="E9332" s="7">
        <v>1973</v>
      </c>
      <c r="F9332" s="5" t="s">
        <v>5240</v>
      </c>
      <c r="H9332" s="5" t="s">
        <v>4270</v>
      </c>
      <c r="I9332" s="6" t="s">
        <v>5931</v>
      </c>
      <c r="J9332" s="6" t="s">
        <v>17670</v>
      </c>
      <c r="K9332" s="17">
        <v>1</v>
      </c>
      <c r="L9332" s="17" t="s">
        <v>7730</v>
      </c>
      <c r="M9332" s="9">
        <v>0.5</v>
      </c>
      <c r="N9332" s="9"/>
      <c r="O9332" s="21"/>
      <c r="Q9332" s="29"/>
      <c r="U9332" s="17"/>
      <c r="V9332" s="2">
        <v>340</v>
      </c>
      <c r="Y9332" t="str">
        <f t="shared" si="584"/>
        <v/>
      </c>
      <c r="AA9332" t="str">
        <f t="shared" si="585"/>
        <v/>
      </c>
      <c r="AC9332" s="7"/>
      <c r="AD9332" t="s">
        <v>5931</v>
      </c>
      <c r="AE9332">
        <f t="shared" si="586"/>
        <v>0</v>
      </c>
      <c r="AG9332" s="2"/>
      <c r="AH9332" t="s">
        <v>5932</v>
      </c>
      <c r="AI9332" s="7" t="s">
        <v>4610</v>
      </c>
    </row>
    <row r="9333" spans="1:35" ht="11" customHeight="1" outlineLevel="1" x14ac:dyDescent="0.25">
      <c r="A9333" t="s">
        <v>3699</v>
      </c>
      <c r="C9333" s="2" t="s">
        <v>12974</v>
      </c>
      <c r="D9333" s="2">
        <v>255</v>
      </c>
      <c r="E9333" s="7">
        <v>1973</v>
      </c>
      <c r="F9333" s="5" t="s">
        <v>5297</v>
      </c>
      <c r="H9333" s="5" t="s">
        <v>5298</v>
      </c>
      <c r="I9333" s="6" t="s">
        <v>6535</v>
      </c>
      <c r="J9333" s="6" t="s">
        <v>17670</v>
      </c>
      <c r="K9333" s="17">
        <v>1</v>
      </c>
      <c r="L9333" s="17" t="s">
        <v>7730</v>
      </c>
      <c r="M9333" s="9">
        <v>0.9</v>
      </c>
      <c r="N9333" s="9"/>
      <c r="O9333" s="21"/>
      <c r="Q9333" s="29"/>
      <c r="U9333" s="17"/>
      <c r="V9333" s="2">
        <v>341</v>
      </c>
      <c r="Y9333" t="str">
        <f t="shared" si="584"/>
        <v/>
      </c>
      <c r="AA9333" t="str">
        <f t="shared" si="585"/>
        <v/>
      </c>
      <c r="AC9333" s="7"/>
      <c r="AD9333" t="s">
        <v>6535</v>
      </c>
      <c r="AE9333">
        <f t="shared" si="586"/>
        <v>0</v>
      </c>
      <c r="AG9333" s="2"/>
      <c r="AH9333" t="s">
        <v>6536</v>
      </c>
      <c r="AI9333" s="7" t="s">
        <v>4610</v>
      </c>
    </row>
    <row r="9334" spans="1:35" ht="11" customHeight="1" outlineLevel="1" x14ac:dyDescent="0.25">
      <c r="A9334" t="s">
        <v>3699</v>
      </c>
      <c r="C9334" s="2" t="s">
        <v>12974</v>
      </c>
      <c r="D9334" s="2">
        <v>259</v>
      </c>
      <c r="E9334" s="7">
        <v>1973</v>
      </c>
      <c r="F9334" s="5" t="s">
        <v>5072</v>
      </c>
      <c r="H9334" s="5" t="s">
        <v>4271</v>
      </c>
      <c r="I9334" s="6" t="s">
        <v>5931</v>
      </c>
      <c r="J9334" s="6" t="s">
        <v>17670</v>
      </c>
      <c r="K9334" s="17">
        <v>1</v>
      </c>
      <c r="L9334" s="17" t="s">
        <v>7730</v>
      </c>
      <c r="M9334" s="9">
        <v>0.6</v>
      </c>
      <c r="N9334" s="9"/>
      <c r="O9334" s="21"/>
      <c r="Q9334" s="29"/>
      <c r="U9334" s="17"/>
      <c r="V9334" s="2">
        <v>345</v>
      </c>
      <c r="Y9334" t="str">
        <f t="shared" si="584"/>
        <v/>
      </c>
      <c r="AA9334" t="str">
        <f t="shared" si="585"/>
        <v/>
      </c>
      <c r="AC9334" s="7"/>
      <c r="AD9334" t="s">
        <v>5931</v>
      </c>
      <c r="AE9334">
        <f t="shared" si="586"/>
        <v>0</v>
      </c>
      <c r="AG9334" s="2"/>
      <c r="AH9334" t="s">
        <v>5932</v>
      </c>
      <c r="AI9334" s="7" t="s">
        <v>4610</v>
      </c>
    </row>
    <row r="9335" spans="1:35" ht="11" customHeight="1" outlineLevel="1" x14ac:dyDescent="0.25">
      <c r="A9335" t="s">
        <v>3699</v>
      </c>
      <c r="C9335" s="2" t="s">
        <v>12974</v>
      </c>
      <c r="D9335" s="2">
        <v>260</v>
      </c>
      <c r="E9335" s="7">
        <v>1973</v>
      </c>
      <c r="F9335" s="5" t="s">
        <v>5296</v>
      </c>
      <c r="H9335" s="5" t="s">
        <v>5299</v>
      </c>
      <c r="I9335" s="6" t="s">
        <v>6535</v>
      </c>
      <c r="J9335" s="6" t="s">
        <v>17670</v>
      </c>
      <c r="K9335" s="17">
        <v>1</v>
      </c>
      <c r="L9335" s="17" t="s">
        <v>7730</v>
      </c>
      <c r="M9335" s="9">
        <v>0.6</v>
      </c>
      <c r="N9335" s="9"/>
      <c r="O9335" s="21"/>
      <c r="Q9335" s="29"/>
      <c r="U9335" s="17"/>
      <c r="V9335" s="2">
        <v>346</v>
      </c>
      <c r="Y9335" t="str">
        <f t="shared" si="584"/>
        <v/>
      </c>
      <c r="AA9335" t="str">
        <f t="shared" si="585"/>
        <v/>
      </c>
      <c r="AC9335" s="7"/>
      <c r="AD9335" t="s">
        <v>6535</v>
      </c>
      <c r="AE9335">
        <f t="shared" si="586"/>
        <v>0</v>
      </c>
      <c r="AG9335" s="2"/>
      <c r="AH9335" t="s">
        <v>6536</v>
      </c>
      <c r="AI9335" s="7" t="s">
        <v>4610</v>
      </c>
    </row>
    <row r="9336" spans="1:35" ht="11" customHeight="1" outlineLevel="1" x14ac:dyDescent="0.25">
      <c r="A9336" t="s">
        <v>3699</v>
      </c>
      <c r="C9336" s="2" t="s">
        <v>12974</v>
      </c>
      <c r="D9336" s="2">
        <v>261</v>
      </c>
      <c r="E9336" s="7">
        <v>1973</v>
      </c>
      <c r="F9336" s="5" t="s">
        <v>5295</v>
      </c>
      <c r="H9336" s="5" t="s">
        <v>5248</v>
      </c>
      <c r="I9336" s="6" t="s">
        <v>5935</v>
      </c>
      <c r="J9336" s="6" t="s">
        <v>17670</v>
      </c>
      <c r="K9336" s="17">
        <v>3</v>
      </c>
      <c r="L9336" s="17" t="s">
        <v>7730</v>
      </c>
      <c r="M9336" s="9">
        <v>0.6</v>
      </c>
      <c r="N9336" s="9"/>
      <c r="O9336" s="21"/>
      <c r="Q9336" s="29"/>
      <c r="U9336" s="17"/>
      <c r="V9336" s="2">
        <v>347</v>
      </c>
      <c r="Y9336" t="str">
        <f t="shared" si="584"/>
        <v/>
      </c>
      <c r="AA9336" t="str">
        <f t="shared" si="585"/>
        <v/>
      </c>
      <c r="AC9336" s="7"/>
      <c r="AD9336" t="s">
        <v>5935</v>
      </c>
      <c r="AE9336">
        <f t="shared" si="586"/>
        <v>0</v>
      </c>
      <c r="AG9336" s="2"/>
      <c r="AH9336" t="s">
        <v>1388</v>
      </c>
      <c r="AI9336" s="7" t="s">
        <v>4610</v>
      </c>
    </row>
    <row r="9337" spans="1:35" ht="11" customHeight="1" outlineLevel="1" x14ac:dyDescent="0.25">
      <c r="A9337" t="s">
        <v>3699</v>
      </c>
      <c r="C9337" s="2" t="s">
        <v>12974</v>
      </c>
      <c r="D9337" s="2">
        <v>269</v>
      </c>
      <c r="E9337" s="7">
        <v>1973</v>
      </c>
      <c r="F9337" s="5" t="s">
        <v>5239</v>
      </c>
      <c r="H9337" s="5" t="s">
        <v>5398</v>
      </c>
      <c r="I9337" s="6" t="s">
        <v>907</v>
      </c>
      <c r="J9337" s="6" t="s">
        <v>17680</v>
      </c>
      <c r="K9337" s="17">
        <v>6</v>
      </c>
      <c r="L9337" s="17" t="s">
        <v>7730</v>
      </c>
      <c r="M9337" s="9">
        <v>0.5</v>
      </c>
      <c r="N9337" s="9"/>
      <c r="O9337" s="21"/>
      <c r="Q9337" s="29"/>
      <c r="U9337" s="17"/>
      <c r="V9337" s="2">
        <v>352</v>
      </c>
      <c r="Y9337" t="str">
        <f t="shared" si="584"/>
        <v/>
      </c>
      <c r="AA9337" t="str">
        <f t="shared" si="585"/>
        <v/>
      </c>
      <c r="AC9337" s="7"/>
      <c r="AD9337" t="s">
        <v>907</v>
      </c>
      <c r="AE9337">
        <f t="shared" si="586"/>
        <v>0</v>
      </c>
      <c r="AG9337" s="2"/>
      <c r="AH9337" t="s">
        <v>1388</v>
      </c>
      <c r="AI9337" s="7" t="s">
        <v>4610</v>
      </c>
    </row>
    <row r="9338" spans="1:35" ht="11" customHeight="1" outlineLevel="1" x14ac:dyDescent="0.25">
      <c r="A9338" t="s">
        <v>3699</v>
      </c>
      <c r="C9338" s="2" t="s">
        <v>12974</v>
      </c>
      <c r="D9338" s="2">
        <v>271</v>
      </c>
      <c r="E9338" s="7">
        <v>1973</v>
      </c>
      <c r="F9338" s="5" t="s">
        <v>5240</v>
      </c>
      <c r="H9338" s="5" t="s">
        <v>5398</v>
      </c>
      <c r="I9338" s="6" t="s">
        <v>907</v>
      </c>
      <c r="J9338" s="6" t="s">
        <v>17680</v>
      </c>
      <c r="K9338" s="17">
        <v>6</v>
      </c>
      <c r="L9338" s="17" t="s">
        <v>7730</v>
      </c>
      <c r="M9338" s="9">
        <v>0.5</v>
      </c>
      <c r="N9338" s="9"/>
      <c r="O9338" s="21"/>
      <c r="Q9338" s="29"/>
      <c r="U9338" s="17"/>
      <c r="V9338" s="2">
        <v>352</v>
      </c>
      <c r="Y9338" t="str">
        <f t="shared" si="584"/>
        <v/>
      </c>
      <c r="AA9338" t="str">
        <f t="shared" si="585"/>
        <v/>
      </c>
      <c r="AC9338" s="7"/>
      <c r="AD9338" t="s">
        <v>907</v>
      </c>
      <c r="AE9338">
        <f t="shared" si="586"/>
        <v>0</v>
      </c>
      <c r="AG9338" s="2"/>
      <c r="AH9338" t="s">
        <v>1388</v>
      </c>
      <c r="AI9338" s="7" t="s">
        <v>4610</v>
      </c>
    </row>
    <row r="9339" spans="1:35" ht="11" customHeight="1" outlineLevel="1" x14ac:dyDescent="0.25">
      <c r="A9339" t="s">
        <v>3699</v>
      </c>
      <c r="C9339" s="2" t="s">
        <v>12974</v>
      </c>
      <c r="D9339" s="2" t="s">
        <v>17681</v>
      </c>
      <c r="E9339" s="7">
        <v>1973</v>
      </c>
      <c r="F9339" s="5" t="s">
        <v>6856</v>
      </c>
      <c r="H9339" s="5" t="s">
        <v>5398</v>
      </c>
      <c r="I9339" s="6" t="s">
        <v>907</v>
      </c>
      <c r="J9339" s="6" t="s">
        <v>17680</v>
      </c>
      <c r="K9339" s="17">
        <v>6</v>
      </c>
      <c r="L9339" s="17" t="s">
        <v>20076</v>
      </c>
      <c r="M9339" s="9"/>
      <c r="N9339" s="9"/>
      <c r="O9339" s="21"/>
      <c r="Q9339" s="29"/>
      <c r="U9339" s="17"/>
      <c r="V9339" s="2" t="s">
        <v>5027</v>
      </c>
      <c r="Y9339" t="str">
        <f t="shared" si="584"/>
        <v/>
      </c>
      <c r="AA9339" t="str">
        <f t="shared" si="585"/>
        <v/>
      </c>
      <c r="AC9339" s="7"/>
      <c r="AD9339" t="s">
        <v>907</v>
      </c>
      <c r="AE9339">
        <f t="shared" si="586"/>
        <v>0</v>
      </c>
      <c r="AG9339" s="2"/>
      <c r="AH9339" t="s">
        <v>1388</v>
      </c>
      <c r="AI9339" s="7" t="s">
        <v>4922</v>
      </c>
    </row>
    <row r="9340" spans="1:35" ht="11" customHeight="1" outlineLevel="1" x14ac:dyDescent="0.25">
      <c r="A9340" t="s">
        <v>3699</v>
      </c>
      <c r="C9340" s="2" t="s">
        <v>12974</v>
      </c>
      <c r="D9340" s="2" t="s">
        <v>17681</v>
      </c>
      <c r="E9340" s="7">
        <v>1973</v>
      </c>
      <c r="F9340" s="5" t="s">
        <v>7028</v>
      </c>
      <c r="H9340" s="5" t="s">
        <v>5398</v>
      </c>
      <c r="I9340" s="6" t="s">
        <v>907</v>
      </c>
      <c r="J9340" s="6" t="s">
        <v>17680</v>
      </c>
      <c r="K9340" s="17">
        <v>6</v>
      </c>
      <c r="L9340" s="17" t="s">
        <v>7730</v>
      </c>
      <c r="M9340" s="9">
        <v>3.2</v>
      </c>
      <c r="N9340" s="9"/>
      <c r="O9340" s="21"/>
      <c r="Q9340" s="29"/>
      <c r="U9340" s="17"/>
      <c r="V9340" s="2" t="s">
        <v>5027</v>
      </c>
      <c r="Y9340">
        <f t="shared" si="584"/>
        <v>1</v>
      </c>
      <c r="AA9340" t="str">
        <f t="shared" si="585"/>
        <v/>
      </c>
      <c r="AC9340" s="7"/>
      <c r="AD9340" t="s">
        <v>907</v>
      </c>
      <c r="AE9340">
        <f t="shared" si="586"/>
        <v>0</v>
      </c>
      <c r="AG9340" s="2"/>
      <c r="AH9340" t="s">
        <v>1388</v>
      </c>
      <c r="AI9340" s="7" t="s">
        <v>4922</v>
      </c>
    </row>
    <row r="9341" spans="1:35" ht="11" customHeight="1" outlineLevel="1" x14ac:dyDescent="0.25">
      <c r="A9341" t="s">
        <v>3699</v>
      </c>
      <c r="C9341" s="2" t="s">
        <v>12974</v>
      </c>
      <c r="D9341" s="2">
        <v>312</v>
      </c>
      <c r="E9341" s="7">
        <v>1976</v>
      </c>
      <c r="F9341" s="5" t="s">
        <v>2348</v>
      </c>
      <c r="H9341" s="5" t="s">
        <v>5398</v>
      </c>
      <c r="I9341" s="6" t="s">
        <v>6535</v>
      </c>
      <c r="J9341" s="6" t="s">
        <v>7074</v>
      </c>
      <c r="K9341" s="17">
        <v>3</v>
      </c>
      <c r="L9341" s="17" t="s">
        <v>7730</v>
      </c>
      <c r="M9341" s="9">
        <v>2.4</v>
      </c>
      <c r="N9341" s="9"/>
      <c r="O9341" s="21"/>
      <c r="Q9341" s="29"/>
      <c r="U9341" s="17"/>
      <c r="V9341" s="2">
        <v>386</v>
      </c>
      <c r="Y9341" t="str">
        <f t="shared" si="584"/>
        <v/>
      </c>
      <c r="AA9341" t="str">
        <f t="shared" si="585"/>
        <v/>
      </c>
      <c r="AC9341" s="7"/>
      <c r="AD9341" t="s">
        <v>6535</v>
      </c>
      <c r="AE9341">
        <f t="shared" si="586"/>
        <v>0</v>
      </c>
      <c r="AG9341" s="2"/>
      <c r="AH9341" t="s">
        <v>6536</v>
      </c>
      <c r="AI9341" s="7" t="s">
        <v>4610</v>
      </c>
    </row>
    <row r="9342" spans="1:35" ht="11" customHeight="1" outlineLevel="1" x14ac:dyDescent="0.25">
      <c r="A9342" t="s">
        <v>3699</v>
      </c>
      <c r="C9342" s="2" t="s">
        <v>12974</v>
      </c>
      <c r="D9342" s="2">
        <v>321</v>
      </c>
      <c r="E9342" s="7">
        <v>1976</v>
      </c>
      <c r="F9342" s="5" t="s">
        <v>2348</v>
      </c>
      <c r="H9342" s="5" t="s">
        <v>5398</v>
      </c>
      <c r="I9342" s="6" t="s">
        <v>6535</v>
      </c>
      <c r="J9342" s="6" t="s">
        <v>20606</v>
      </c>
      <c r="K9342" s="17">
        <v>3</v>
      </c>
      <c r="L9342" s="17" t="s">
        <v>7730</v>
      </c>
      <c r="M9342" s="9">
        <v>1.8</v>
      </c>
      <c r="N9342" s="9"/>
      <c r="O9342" s="21"/>
      <c r="Q9342" s="29"/>
      <c r="U9342" s="17"/>
      <c r="V9342" s="2">
        <v>386</v>
      </c>
      <c r="Y9342" t="str">
        <f t="shared" si="584"/>
        <v/>
      </c>
      <c r="AA9342" t="str">
        <f t="shared" si="585"/>
        <v/>
      </c>
      <c r="AC9342" s="7"/>
      <c r="AD9342" t="s">
        <v>6535</v>
      </c>
      <c r="AE9342">
        <f t="shared" si="586"/>
        <v>0</v>
      </c>
      <c r="AG9342" s="2"/>
      <c r="AH9342" t="s">
        <v>6536</v>
      </c>
      <c r="AI9342" s="7" t="s">
        <v>4610</v>
      </c>
    </row>
    <row r="9343" spans="1:35" ht="11" customHeight="1" outlineLevel="1" x14ac:dyDescent="0.25">
      <c r="A9343" t="s">
        <v>3699</v>
      </c>
      <c r="C9343" s="2" t="s">
        <v>12974</v>
      </c>
      <c r="D9343" s="2">
        <v>345</v>
      </c>
      <c r="E9343" s="7">
        <v>1977</v>
      </c>
      <c r="F9343" s="5" t="s">
        <v>5140</v>
      </c>
      <c r="H9343" s="5" t="s">
        <v>5398</v>
      </c>
      <c r="I9343" s="6" t="s">
        <v>5931</v>
      </c>
      <c r="J9343" s="6" t="s">
        <v>7074</v>
      </c>
      <c r="K9343" s="17">
        <v>5</v>
      </c>
      <c r="L9343" s="17" t="s">
        <v>7730</v>
      </c>
      <c r="M9343" s="9">
        <v>0.5</v>
      </c>
      <c r="N9343" s="9"/>
      <c r="O9343" s="21"/>
      <c r="Q9343" s="29"/>
      <c r="U9343" s="17"/>
      <c r="V9343" s="2">
        <v>404</v>
      </c>
      <c r="Y9343" t="str">
        <f t="shared" si="584"/>
        <v/>
      </c>
      <c r="AA9343" t="str">
        <f t="shared" si="585"/>
        <v/>
      </c>
      <c r="AC9343" s="7"/>
      <c r="AD9343" t="s">
        <v>5931</v>
      </c>
      <c r="AE9343">
        <f t="shared" si="586"/>
        <v>0</v>
      </c>
      <c r="AG9343" s="2"/>
      <c r="AH9343" t="s">
        <v>5932</v>
      </c>
      <c r="AI9343" s="7" t="s">
        <v>4610</v>
      </c>
    </row>
    <row r="9344" spans="1:35" ht="11" customHeight="1" outlineLevel="1" x14ac:dyDescent="0.25">
      <c r="A9344" t="s">
        <v>3699</v>
      </c>
      <c r="C9344" s="2" t="s">
        <v>12974</v>
      </c>
      <c r="D9344" s="2">
        <v>346</v>
      </c>
      <c r="E9344" s="7">
        <v>1977</v>
      </c>
      <c r="F9344" s="5" t="s">
        <v>1640</v>
      </c>
      <c r="H9344" s="5" t="s">
        <v>5398</v>
      </c>
      <c r="I9344" s="6" t="s">
        <v>6535</v>
      </c>
      <c r="J9344" s="6" t="s">
        <v>7074</v>
      </c>
      <c r="K9344" s="17">
        <v>5</v>
      </c>
      <c r="L9344" s="17" t="s">
        <v>7730</v>
      </c>
      <c r="M9344" s="9">
        <v>0.5</v>
      </c>
      <c r="N9344" s="9"/>
      <c r="O9344" s="21"/>
      <c r="Q9344" s="29"/>
      <c r="U9344" s="17"/>
      <c r="V9344" s="2">
        <v>405</v>
      </c>
      <c r="Y9344" t="str">
        <f t="shared" si="584"/>
        <v/>
      </c>
      <c r="AA9344" t="str">
        <f t="shared" si="585"/>
        <v/>
      </c>
      <c r="AC9344" s="7"/>
      <c r="AD9344" t="s">
        <v>6535</v>
      </c>
      <c r="AE9344">
        <f t="shared" si="586"/>
        <v>0</v>
      </c>
      <c r="AG9344" s="2"/>
      <c r="AH9344" t="s">
        <v>6536</v>
      </c>
      <c r="AI9344" s="7" t="s">
        <v>4610</v>
      </c>
    </row>
    <row r="9345" spans="1:35" ht="11" customHeight="1" outlineLevel="1" x14ac:dyDescent="0.25">
      <c r="A9345" t="s">
        <v>3699</v>
      </c>
      <c r="C9345" s="2" t="s">
        <v>12974</v>
      </c>
      <c r="D9345" s="2">
        <v>347</v>
      </c>
      <c r="E9345" s="7">
        <v>1977</v>
      </c>
      <c r="F9345" s="5" t="s">
        <v>2348</v>
      </c>
      <c r="H9345" s="5" t="s">
        <v>5398</v>
      </c>
      <c r="I9345" s="6" t="s">
        <v>5935</v>
      </c>
      <c r="J9345" s="6" t="s">
        <v>7074</v>
      </c>
      <c r="K9345" s="17">
        <v>3</v>
      </c>
      <c r="L9345" s="17" t="s">
        <v>7730</v>
      </c>
      <c r="M9345" s="9">
        <v>0.5</v>
      </c>
      <c r="N9345" s="9"/>
      <c r="O9345" s="21"/>
      <c r="Q9345" s="29"/>
      <c r="U9345" s="17"/>
      <c r="V9345" s="2">
        <v>406</v>
      </c>
      <c r="Y9345" t="str">
        <f t="shared" si="584"/>
        <v/>
      </c>
      <c r="AA9345" t="str">
        <f t="shared" si="585"/>
        <v/>
      </c>
      <c r="AC9345" s="7"/>
      <c r="AD9345" t="s">
        <v>5935</v>
      </c>
      <c r="AE9345">
        <f t="shared" ref="AE9345:AE9376" si="587">COUNTIF(I9345,"*Fuji*")</f>
        <v>0</v>
      </c>
      <c r="AG9345" s="2"/>
      <c r="AH9345" t="s">
        <v>1388</v>
      </c>
      <c r="AI9345" s="7" t="s">
        <v>4610</v>
      </c>
    </row>
    <row r="9346" spans="1:35" ht="11" customHeight="1" outlineLevel="1" x14ac:dyDescent="0.25">
      <c r="A9346" t="s">
        <v>3699</v>
      </c>
      <c r="C9346" s="2" t="s">
        <v>12974</v>
      </c>
      <c r="D9346" s="2">
        <v>348</v>
      </c>
      <c r="E9346" s="7">
        <v>1977</v>
      </c>
      <c r="F9346" s="5" t="s">
        <v>2974</v>
      </c>
      <c r="H9346" s="5" t="s">
        <v>2871</v>
      </c>
      <c r="I9346" s="6" t="s">
        <v>6535</v>
      </c>
      <c r="J9346" s="6" t="s">
        <v>17670</v>
      </c>
      <c r="K9346" s="17">
        <v>1</v>
      </c>
      <c r="L9346" s="17" t="s">
        <v>7730</v>
      </c>
      <c r="M9346" s="9">
        <v>2.6</v>
      </c>
      <c r="N9346" s="9"/>
      <c r="O9346" s="21"/>
      <c r="Q9346" s="29"/>
      <c r="U9346" s="17"/>
      <c r="V9346" s="2">
        <v>400</v>
      </c>
      <c r="Y9346" t="str">
        <f t="shared" si="584"/>
        <v/>
      </c>
      <c r="AA9346" t="str">
        <f t="shared" si="585"/>
        <v/>
      </c>
      <c r="AC9346" s="7"/>
      <c r="AD9346" t="s">
        <v>6535</v>
      </c>
      <c r="AE9346">
        <f t="shared" si="587"/>
        <v>0</v>
      </c>
      <c r="AG9346" s="2"/>
      <c r="AH9346" t="s">
        <v>6536</v>
      </c>
      <c r="AI9346" s="7" t="s">
        <v>4610</v>
      </c>
    </row>
    <row r="9347" spans="1:35" ht="11" customHeight="1" outlineLevel="1" x14ac:dyDescent="0.25">
      <c r="A9347" t="s">
        <v>3699</v>
      </c>
      <c r="C9347" s="2" t="s">
        <v>12974</v>
      </c>
      <c r="D9347" s="2">
        <v>349</v>
      </c>
      <c r="E9347" s="7">
        <v>1977</v>
      </c>
      <c r="F9347" s="5" t="s">
        <v>1640</v>
      </c>
      <c r="H9347" s="5" t="s">
        <v>2872</v>
      </c>
      <c r="I9347" s="6" t="s">
        <v>6535</v>
      </c>
      <c r="J9347" s="6" t="s">
        <v>17670</v>
      </c>
      <c r="K9347" s="17">
        <v>1</v>
      </c>
      <c r="L9347" s="17" t="s">
        <v>7730</v>
      </c>
      <c r="M9347" s="9">
        <v>2.6</v>
      </c>
      <c r="N9347" s="9"/>
      <c r="O9347" s="21"/>
      <c r="Q9347" s="29"/>
      <c r="U9347" s="17"/>
      <c r="V9347" s="2">
        <v>401</v>
      </c>
      <c r="Y9347" t="str">
        <f t="shared" si="584"/>
        <v/>
      </c>
      <c r="AA9347" t="str">
        <f t="shared" si="585"/>
        <v/>
      </c>
      <c r="AC9347" s="7"/>
      <c r="AD9347" t="s">
        <v>6535</v>
      </c>
      <c r="AE9347">
        <f t="shared" si="587"/>
        <v>0</v>
      </c>
      <c r="AG9347" s="2"/>
      <c r="AH9347" t="s">
        <v>6536</v>
      </c>
      <c r="AI9347" s="7" t="s">
        <v>4610</v>
      </c>
    </row>
    <row r="9348" spans="1:35" ht="11" customHeight="1" outlineLevel="1" x14ac:dyDescent="0.25">
      <c r="A9348" t="s">
        <v>3699</v>
      </c>
      <c r="C9348" s="2" t="s">
        <v>12974</v>
      </c>
      <c r="D9348" s="2">
        <v>350</v>
      </c>
      <c r="E9348" s="7">
        <v>1977</v>
      </c>
      <c r="F9348" s="5" t="s">
        <v>2348</v>
      </c>
      <c r="H9348" s="5" t="s">
        <v>2873</v>
      </c>
      <c r="I9348" s="6" t="s">
        <v>5935</v>
      </c>
      <c r="J9348" s="6" t="s">
        <v>17670</v>
      </c>
      <c r="K9348" s="17">
        <v>3</v>
      </c>
      <c r="L9348" s="17" t="s">
        <v>7730</v>
      </c>
      <c r="M9348" s="9">
        <v>2.6</v>
      </c>
      <c r="N9348" s="9"/>
      <c r="O9348" s="21"/>
      <c r="Q9348" s="29"/>
      <c r="U9348" s="17"/>
      <c r="V9348" s="2">
        <v>402</v>
      </c>
      <c r="Y9348" t="str">
        <f t="shared" si="584"/>
        <v/>
      </c>
      <c r="AA9348" t="str">
        <f t="shared" si="585"/>
        <v/>
      </c>
      <c r="AC9348" s="7"/>
      <c r="AD9348" t="s">
        <v>5935</v>
      </c>
      <c r="AE9348">
        <f t="shared" si="587"/>
        <v>0</v>
      </c>
      <c r="AG9348" s="2"/>
      <c r="AH9348" t="s">
        <v>1388</v>
      </c>
      <c r="AI9348" s="7" t="s">
        <v>4610</v>
      </c>
    </row>
    <row r="9349" spans="1:35" ht="11" customHeight="1" outlineLevel="1" x14ac:dyDescent="0.25">
      <c r="A9349" t="s">
        <v>3699</v>
      </c>
      <c r="C9349" s="2" t="s">
        <v>12974</v>
      </c>
      <c r="D9349" s="2">
        <v>351</v>
      </c>
      <c r="E9349" s="7">
        <v>1977</v>
      </c>
      <c r="F9349" s="5" t="s">
        <v>5297</v>
      </c>
      <c r="H9349" s="5" t="s">
        <v>5298</v>
      </c>
      <c r="I9349" s="6" t="s">
        <v>6535</v>
      </c>
      <c r="J9349" s="6" t="s">
        <v>17670</v>
      </c>
      <c r="K9349" s="17">
        <v>1</v>
      </c>
      <c r="L9349" s="17" t="s">
        <v>7730</v>
      </c>
      <c r="M9349" s="9">
        <v>2.6</v>
      </c>
      <c r="N9349" s="9"/>
      <c r="O9349" s="21"/>
      <c r="Q9349" s="29"/>
      <c r="U9349" s="17"/>
      <c r="V9349" s="2">
        <v>403</v>
      </c>
      <c r="Y9349" t="str">
        <f t="shared" si="584"/>
        <v/>
      </c>
      <c r="AA9349" t="str">
        <f t="shared" si="585"/>
        <v/>
      </c>
      <c r="AC9349" s="7"/>
      <c r="AD9349" t="s">
        <v>6535</v>
      </c>
      <c r="AE9349">
        <f t="shared" si="587"/>
        <v>0</v>
      </c>
      <c r="AG9349" s="2"/>
      <c r="AH9349" t="s">
        <v>6536</v>
      </c>
      <c r="AI9349" s="7" t="s">
        <v>4922</v>
      </c>
    </row>
    <row r="9350" spans="1:35" ht="11" customHeight="1" outlineLevel="1" x14ac:dyDescent="0.25">
      <c r="A9350" t="s">
        <v>3699</v>
      </c>
      <c r="C9350" s="2" t="s">
        <v>12974</v>
      </c>
      <c r="D9350" s="2" t="s">
        <v>17682</v>
      </c>
      <c r="E9350" s="7">
        <v>1977</v>
      </c>
      <c r="F9350" s="5" t="s">
        <v>5664</v>
      </c>
      <c r="H9350" s="5" t="s">
        <v>5398</v>
      </c>
      <c r="I9350" s="6" t="s">
        <v>2180</v>
      </c>
      <c r="J9350" s="6" t="s">
        <v>17670</v>
      </c>
      <c r="K9350" s="17">
        <v>1</v>
      </c>
      <c r="L9350" s="17" t="s">
        <v>7730</v>
      </c>
      <c r="M9350" s="9">
        <v>8.5</v>
      </c>
      <c r="N9350" s="9"/>
      <c r="O9350" s="21"/>
      <c r="Q9350" s="29"/>
      <c r="U9350" s="17"/>
      <c r="V9350" s="2" t="s">
        <v>4054</v>
      </c>
      <c r="X9350" t="s">
        <v>7732</v>
      </c>
      <c r="Y9350" t="str">
        <f t="shared" si="584"/>
        <v/>
      </c>
      <c r="AA9350" t="str">
        <f t="shared" si="585"/>
        <v/>
      </c>
      <c r="AC9350" s="7"/>
      <c r="AD9350" t="s">
        <v>2180</v>
      </c>
      <c r="AE9350">
        <f t="shared" si="587"/>
        <v>0</v>
      </c>
      <c r="AG9350" s="2"/>
      <c r="AH9350" t="s">
        <v>1388</v>
      </c>
      <c r="AI9350" s="7" t="s">
        <v>4922</v>
      </c>
    </row>
    <row r="9351" spans="1:35" ht="11" customHeight="1" outlineLevel="1" x14ac:dyDescent="0.25">
      <c r="A9351" t="s">
        <v>3699</v>
      </c>
      <c r="C9351" s="2" t="s">
        <v>12974</v>
      </c>
      <c r="D9351" s="2" t="s">
        <v>17683</v>
      </c>
      <c r="E9351" s="7">
        <v>1977</v>
      </c>
      <c r="F9351" s="5" t="s">
        <v>5664</v>
      </c>
      <c r="H9351" s="5" t="s">
        <v>5398</v>
      </c>
      <c r="I9351" s="6" t="s">
        <v>2180</v>
      </c>
      <c r="J9351" s="6" t="s">
        <v>17670</v>
      </c>
      <c r="K9351" s="17">
        <v>3</v>
      </c>
      <c r="L9351" s="17" t="s">
        <v>7730</v>
      </c>
      <c r="M9351" s="9">
        <v>0.6</v>
      </c>
      <c r="N9351" s="9"/>
      <c r="O9351" s="21"/>
      <c r="Q9351" s="29"/>
      <c r="U9351" s="17"/>
      <c r="V9351" s="2" t="s">
        <v>2281</v>
      </c>
      <c r="X9351" t="s">
        <v>7732</v>
      </c>
      <c r="Y9351" t="str">
        <f t="shared" si="584"/>
        <v/>
      </c>
      <c r="AA9351" t="str">
        <f t="shared" si="585"/>
        <v/>
      </c>
      <c r="AC9351" s="7"/>
      <c r="AD9351" t="s">
        <v>2180</v>
      </c>
      <c r="AE9351">
        <f t="shared" si="587"/>
        <v>0</v>
      </c>
      <c r="AG9351" s="2"/>
      <c r="AH9351" t="s">
        <v>1388</v>
      </c>
      <c r="AI9351" s="7" t="s">
        <v>4922</v>
      </c>
    </row>
    <row r="9352" spans="1:35" ht="11" customHeight="1" outlineLevel="1" x14ac:dyDescent="0.25">
      <c r="A9352" t="s">
        <v>3699</v>
      </c>
      <c r="C9352" s="2" t="s">
        <v>12974</v>
      </c>
      <c r="D9352" s="2">
        <v>371</v>
      </c>
      <c r="E9352" s="7">
        <v>1978</v>
      </c>
      <c r="F9352" s="5" t="s">
        <v>2974</v>
      </c>
      <c r="H9352" s="5" t="s">
        <v>5398</v>
      </c>
      <c r="I9352" s="6" t="s">
        <v>11705</v>
      </c>
      <c r="J9352" s="6" t="s">
        <v>17684</v>
      </c>
      <c r="K9352" s="17">
        <v>3</v>
      </c>
      <c r="L9352" s="17" t="s">
        <v>7730</v>
      </c>
      <c r="M9352" s="9">
        <v>2.1</v>
      </c>
      <c r="N9352" s="9"/>
      <c r="O9352" s="21"/>
      <c r="Q9352" s="29"/>
      <c r="U9352" s="17"/>
      <c r="V9352" s="2"/>
      <c r="Y9352" t="str">
        <f t="shared" si="584"/>
        <v/>
      </c>
      <c r="AA9352" t="str">
        <f t="shared" si="585"/>
        <v/>
      </c>
      <c r="AC9352" s="7"/>
      <c r="AD9352" t="s">
        <v>11705</v>
      </c>
      <c r="AE9352">
        <f t="shared" si="587"/>
        <v>0</v>
      </c>
      <c r="AG9352" s="2"/>
      <c r="AI9352" s="7"/>
    </row>
    <row r="9353" spans="1:35" ht="11" customHeight="1" outlineLevel="1" x14ac:dyDescent="0.25">
      <c r="A9353" t="s">
        <v>3699</v>
      </c>
      <c r="C9353" s="2" t="s">
        <v>12974</v>
      </c>
      <c r="D9353" s="2">
        <v>391</v>
      </c>
      <c r="E9353" s="7">
        <v>1979</v>
      </c>
      <c r="F9353" s="5" t="s">
        <v>3773</v>
      </c>
      <c r="H9353" s="5" t="s">
        <v>5398</v>
      </c>
      <c r="I9353" s="6" t="s">
        <v>17685</v>
      </c>
      <c r="J9353" s="6" t="s">
        <v>17686</v>
      </c>
      <c r="K9353" s="17">
        <v>6</v>
      </c>
      <c r="L9353" s="17" t="s">
        <v>7730</v>
      </c>
      <c r="M9353" s="9">
        <v>1.3</v>
      </c>
      <c r="N9353" s="9"/>
      <c r="O9353" s="21"/>
      <c r="Q9353" s="29"/>
      <c r="U9353" s="17"/>
      <c r="V9353" s="2"/>
      <c r="Y9353" t="str">
        <f t="shared" si="584"/>
        <v/>
      </c>
      <c r="AA9353" t="str">
        <f t="shared" si="585"/>
        <v/>
      </c>
      <c r="AC9353" s="7"/>
      <c r="AD9353" t="s">
        <v>17685</v>
      </c>
      <c r="AE9353">
        <f t="shared" si="587"/>
        <v>0</v>
      </c>
      <c r="AG9353" s="2"/>
      <c r="AI9353" s="7"/>
    </row>
    <row r="9354" spans="1:35" ht="11" customHeight="1" outlineLevel="1" x14ac:dyDescent="0.25">
      <c r="A9354" t="s">
        <v>3699</v>
      </c>
      <c r="C9354" s="2" t="s">
        <v>12974</v>
      </c>
      <c r="D9354" s="2">
        <v>394</v>
      </c>
      <c r="E9354" s="7">
        <v>1979</v>
      </c>
      <c r="F9354" s="5" t="s">
        <v>3773</v>
      </c>
      <c r="H9354" s="5" t="s">
        <v>5398</v>
      </c>
      <c r="I9354" s="6" t="s">
        <v>17685</v>
      </c>
      <c r="J9354" s="6" t="s">
        <v>17686</v>
      </c>
      <c r="K9354" s="17">
        <v>6</v>
      </c>
      <c r="L9354" s="17" t="s">
        <v>7730</v>
      </c>
      <c r="M9354" s="9">
        <v>1.3</v>
      </c>
      <c r="N9354" s="9"/>
      <c r="O9354" s="21"/>
      <c r="Q9354" s="29"/>
      <c r="U9354" s="17"/>
      <c r="V9354" s="2"/>
      <c r="Y9354" t="str">
        <f t="shared" si="584"/>
        <v/>
      </c>
      <c r="AA9354" t="str">
        <f t="shared" si="585"/>
        <v/>
      </c>
      <c r="AC9354" s="7"/>
      <c r="AD9354" t="s">
        <v>17685</v>
      </c>
      <c r="AE9354">
        <f t="shared" si="587"/>
        <v>0</v>
      </c>
      <c r="AG9354" s="2"/>
      <c r="AI9354" s="7"/>
    </row>
    <row r="9355" spans="1:35" ht="11" customHeight="1" outlineLevel="1" x14ac:dyDescent="0.25">
      <c r="A9355" t="s">
        <v>3699</v>
      </c>
      <c r="C9355" s="2" t="s">
        <v>12974</v>
      </c>
      <c r="D9355" s="2">
        <v>412</v>
      </c>
      <c r="E9355" s="7">
        <v>1979</v>
      </c>
      <c r="F9355" s="5" t="s">
        <v>5295</v>
      </c>
      <c r="H9355" s="5" t="s">
        <v>5398</v>
      </c>
      <c r="I9355" s="6" t="s">
        <v>17647</v>
      </c>
      <c r="J9355" s="6" t="s">
        <v>17687</v>
      </c>
      <c r="K9355" s="17">
        <v>6</v>
      </c>
      <c r="L9355" s="17" t="s">
        <v>20076</v>
      </c>
      <c r="M9355" s="9"/>
      <c r="N9355" s="9"/>
      <c r="O9355" s="21"/>
      <c r="Q9355" s="29"/>
      <c r="U9355" s="17"/>
      <c r="V9355" s="2"/>
      <c r="Y9355" t="str">
        <f t="shared" si="584"/>
        <v/>
      </c>
      <c r="AA9355" t="str">
        <f t="shared" si="585"/>
        <v/>
      </c>
      <c r="AC9355" s="7"/>
      <c r="AD9355" t="s">
        <v>17647</v>
      </c>
      <c r="AE9355">
        <f t="shared" si="587"/>
        <v>0</v>
      </c>
      <c r="AG9355" s="2"/>
      <c r="AI9355" s="7"/>
    </row>
    <row r="9356" spans="1:35" ht="11" customHeight="1" outlineLevel="1" x14ac:dyDescent="0.25">
      <c r="A9356" t="s">
        <v>3699</v>
      </c>
      <c r="C9356" s="2" t="s">
        <v>12974</v>
      </c>
      <c r="D9356" s="2" t="s">
        <v>20170</v>
      </c>
      <c r="E9356" s="7">
        <v>1979</v>
      </c>
      <c r="F9356" s="5" t="s">
        <v>7028</v>
      </c>
      <c r="H9356" s="5" t="s">
        <v>5398</v>
      </c>
      <c r="I9356" s="6" t="s">
        <v>17647</v>
      </c>
      <c r="J9356" s="6" t="s">
        <v>17687</v>
      </c>
      <c r="K9356" s="17">
        <v>6</v>
      </c>
      <c r="L9356" s="17" t="s">
        <v>7730</v>
      </c>
      <c r="M9356" s="9">
        <v>3.2</v>
      </c>
      <c r="N9356" s="9"/>
      <c r="O9356" s="21"/>
      <c r="Q9356" s="29"/>
      <c r="U9356" s="17"/>
      <c r="V9356" s="2"/>
      <c r="Y9356">
        <f t="shared" si="584"/>
        <v>1</v>
      </c>
      <c r="AA9356" t="str">
        <f t="shared" si="585"/>
        <v/>
      </c>
      <c r="AC9356" s="7"/>
      <c r="AD9356" t="s">
        <v>17647</v>
      </c>
      <c r="AE9356">
        <f t="shared" si="587"/>
        <v>0</v>
      </c>
      <c r="AG9356" s="2"/>
      <c r="AI9356" s="7"/>
    </row>
    <row r="9357" spans="1:35" ht="11" customHeight="1" outlineLevel="1" x14ac:dyDescent="0.25">
      <c r="A9357" t="s">
        <v>3699</v>
      </c>
      <c r="C9357" s="2" t="s">
        <v>12974</v>
      </c>
      <c r="D9357" s="2">
        <v>439</v>
      </c>
      <c r="E9357" s="7">
        <v>1980</v>
      </c>
      <c r="F9357" s="5" t="s">
        <v>21943</v>
      </c>
      <c r="H9357" s="5" t="s">
        <v>5398</v>
      </c>
      <c r="I9357" s="6" t="s">
        <v>5935</v>
      </c>
      <c r="J9357" s="6" t="s">
        <v>17688</v>
      </c>
      <c r="K9357" s="17">
        <v>3</v>
      </c>
      <c r="L9357" s="17" t="s">
        <v>7730</v>
      </c>
      <c r="M9357" s="9">
        <v>1</v>
      </c>
      <c r="N9357" s="9"/>
      <c r="O9357" s="21"/>
      <c r="Q9357" s="29"/>
      <c r="U9357" s="17"/>
      <c r="V9357" s="2" t="s">
        <v>2464</v>
      </c>
      <c r="Y9357" t="str">
        <f t="shared" si="584"/>
        <v/>
      </c>
      <c r="AA9357" t="str">
        <f t="shared" si="585"/>
        <v/>
      </c>
      <c r="AC9357" s="7"/>
      <c r="AD9357" t="s">
        <v>5935</v>
      </c>
      <c r="AE9357">
        <f t="shared" si="587"/>
        <v>0</v>
      </c>
      <c r="AG9357" s="2"/>
      <c r="AH9357" t="s">
        <v>1388</v>
      </c>
      <c r="AI9357" s="7" t="s">
        <v>4610</v>
      </c>
    </row>
    <row r="9358" spans="1:35" ht="11" customHeight="1" outlineLevel="1" x14ac:dyDescent="0.25">
      <c r="A9358" t="s">
        <v>3699</v>
      </c>
      <c r="C9358" s="2" t="s">
        <v>12974</v>
      </c>
      <c r="D9358" s="2" t="s">
        <v>18787</v>
      </c>
      <c r="E9358" s="7">
        <v>1980</v>
      </c>
      <c r="F9358" s="5" t="s">
        <v>1517</v>
      </c>
      <c r="H9358" s="5" t="s">
        <v>5398</v>
      </c>
      <c r="I9358" s="6" t="s">
        <v>5935</v>
      </c>
      <c r="J9358" s="6"/>
      <c r="K9358" s="17">
        <v>3</v>
      </c>
      <c r="L9358" s="17" t="s">
        <v>7730</v>
      </c>
      <c r="M9358" s="9">
        <v>4.9000000000000004</v>
      </c>
      <c r="N9358" s="9"/>
      <c r="O9358" s="21"/>
      <c r="Q9358" s="29"/>
      <c r="U9358" s="17"/>
      <c r="V9358" s="2" t="s">
        <v>1516</v>
      </c>
      <c r="Y9358" t="str">
        <f t="shared" si="584"/>
        <v/>
      </c>
      <c r="AA9358">
        <f t="shared" si="585"/>
        <v>1</v>
      </c>
      <c r="AC9358" s="7"/>
      <c r="AD9358" t="s">
        <v>5935</v>
      </c>
      <c r="AE9358">
        <f t="shared" si="587"/>
        <v>0</v>
      </c>
      <c r="AG9358" s="2"/>
      <c r="AH9358" t="s">
        <v>1388</v>
      </c>
      <c r="AI9358" s="7" t="s">
        <v>4922</v>
      </c>
    </row>
    <row r="9359" spans="1:35" ht="11" customHeight="1" outlineLevel="1" x14ac:dyDescent="0.25">
      <c r="A9359" t="s">
        <v>3699</v>
      </c>
      <c r="C9359" s="2" t="s">
        <v>12974</v>
      </c>
      <c r="D9359" s="2">
        <v>445</v>
      </c>
      <c r="E9359" s="7">
        <v>1981</v>
      </c>
      <c r="F9359" s="5" t="s">
        <v>5279</v>
      </c>
      <c r="H9359" s="5" t="s">
        <v>5398</v>
      </c>
      <c r="I9359" s="6" t="s">
        <v>17690</v>
      </c>
      <c r="J9359" s="6" t="s">
        <v>17689</v>
      </c>
      <c r="K9359" s="17">
        <v>6</v>
      </c>
      <c r="L9359" s="17" t="s">
        <v>20076</v>
      </c>
      <c r="M9359" s="9"/>
      <c r="N9359" s="9"/>
      <c r="O9359" s="21"/>
      <c r="Q9359" s="29"/>
      <c r="U9359" s="17"/>
      <c r="V9359" s="2"/>
      <c r="Y9359" t="str">
        <f t="shared" si="584"/>
        <v/>
      </c>
      <c r="AA9359" t="str">
        <f t="shared" si="585"/>
        <v/>
      </c>
      <c r="AC9359" s="7"/>
      <c r="AD9359" t="s">
        <v>17690</v>
      </c>
      <c r="AE9359">
        <f t="shared" si="587"/>
        <v>0</v>
      </c>
      <c r="AG9359" s="2"/>
      <c r="AI9359" s="7"/>
    </row>
    <row r="9360" spans="1:35" ht="11" customHeight="1" outlineLevel="1" x14ac:dyDescent="0.25">
      <c r="A9360" t="s">
        <v>3699</v>
      </c>
      <c r="C9360" s="2" t="s">
        <v>12974</v>
      </c>
      <c r="D9360" s="2">
        <v>446</v>
      </c>
      <c r="E9360" s="7">
        <v>1981</v>
      </c>
      <c r="F9360" s="5" t="s">
        <v>3421</v>
      </c>
      <c r="H9360" s="5" t="s">
        <v>5398</v>
      </c>
      <c r="I9360" s="6" t="s">
        <v>17667</v>
      </c>
      <c r="J9360" s="6" t="s">
        <v>17689</v>
      </c>
      <c r="K9360" s="17">
        <v>6</v>
      </c>
      <c r="L9360" s="17" t="s">
        <v>20076</v>
      </c>
      <c r="M9360" s="9"/>
      <c r="N9360" s="9"/>
      <c r="O9360" s="21"/>
      <c r="Q9360" s="29"/>
      <c r="U9360" s="17"/>
      <c r="V9360" s="2"/>
      <c r="Y9360" t="str">
        <f t="shared" si="584"/>
        <v/>
      </c>
      <c r="AA9360" t="str">
        <f t="shared" si="585"/>
        <v/>
      </c>
      <c r="AC9360" s="7"/>
      <c r="AD9360" t="s">
        <v>17667</v>
      </c>
      <c r="AE9360">
        <f t="shared" si="587"/>
        <v>0</v>
      </c>
      <c r="AG9360" s="2"/>
      <c r="AI9360" s="7"/>
    </row>
    <row r="9361" spans="1:35" ht="11" customHeight="1" outlineLevel="1" x14ac:dyDescent="0.25">
      <c r="A9361" t="s">
        <v>3699</v>
      </c>
      <c r="C9361" s="2" t="s">
        <v>12974</v>
      </c>
      <c r="D9361" s="2">
        <v>447</v>
      </c>
      <c r="E9361" s="7">
        <v>1981</v>
      </c>
      <c r="F9361" s="5" t="s">
        <v>4639</v>
      </c>
      <c r="H9361" s="5" t="s">
        <v>5398</v>
      </c>
      <c r="I9361" s="6" t="s">
        <v>17691</v>
      </c>
      <c r="J9361" s="6" t="s">
        <v>17689</v>
      </c>
      <c r="K9361" s="17">
        <v>6</v>
      </c>
      <c r="L9361" s="17" t="s">
        <v>20076</v>
      </c>
      <c r="M9361" s="9"/>
      <c r="N9361" s="9"/>
      <c r="O9361" s="21"/>
      <c r="Q9361" s="29"/>
      <c r="U9361" s="17"/>
      <c r="V9361" s="2"/>
      <c r="Y9361" t="str">
        <f t="shared" si="584"/>
        <v/>
      </c>
      <c r="AA9361" t="str">
        <f t="shared" si="585"/>
        <v/>
      </c>
      <c r="AC9361" s="7"/>
      <c r="AD9361" t="s">
        <v>17691</v>
      </c>
      <c r="AE9361">
        <f t="shared" si="587"/>
        <v>0</v>
      </c>
      <c r="AG9361" s="2"/>
      <c r="AI9361" s="7"/>
    </row>
    <row r="9362" spans="1:35" ht="11" customHeight="1" outlineLevel="1" x14ac:dyDescent="0.25">
      <c r="A9362" t="s">
        <v>3699</v>
      </c>
      <c r="C9362" s="2" t="s">
        <v>12974</v>
      </c>
      <c r="D9362" s="2" t="s">
        <v>20171</v>
      </c>
      <c r="E9362" s="7">
        <v>1981</v>
      </c>
      <c r="F9362" s="5" t="s">
        <v>7028</v>
      </c>
      <c r="H9362" s="5" t="s">
        <v>5398</v>
      </c>
      <c r="I9362" s="6" t="s">
        <v>17691</v>
      </c>
      <c r="J9362" s="6" t="s">
        <v>17689</v>
      </c>
      <c r="K9362" s="17">
        <v>6</v>
      </c>
      <c r="L9362" s="17" t="s">
        <v>7730</v>
      </c>
      <c r="M9362" s="9">
        <v>3.2</v>
      </c>
      <c r="N9362" s="9"/>
      <c r="O9362" s="21"/>
      <c r="Q9362" s="29"/>
      <c r="U9362" s="17"/>
      <c r="V9362" s="2"/>
      <c r="Y9362">
        <f t="shared" si="584"/>
        <v>1</v>
      </c>
      <c r="AA9362" t="str">
        <f t="shared" si="585"/>
        <v/>
      </c>
      <c r="AC9362" s="7"/>
      <c r="AD9362" t="s">
        <v>17691</v>
      </c>
      <c r="AE9362">
        <f t="shared" si="587"/>
        <v>0</v>
      </c>
      <c r="AG9362" s="2"/>
      <c r="AI9362" s="7"/>
    </row>
    <row r="9363" spans="1:35" ht="11" customHeight="1" outlineLevel="1" x14ac:dyDescent="0.25">
      <c r="A9363" t="s">
        <v>3699</v>
      </c>
      <c r="C9363" s="2" t="s">
        <v>12974</v>
      </c>
      <c r="D9363" s="2">
        <v>470</v>
      </c>
      <c r="E9363" s="7">
        <v>1982</v>
      </c>
      <c r="F9363" s="5" t="s">
        <v>2621</v>
      </c>
      <c r="H9363" s="5" t="s">
        <v>5398</v>
      </c>
      <c r="I9363" s="6" t="s">
        <v>12349</v>
      </c>
      <c r="J9363" s="6" t="s">
        <v>17692</v>
      </c>
      <c r="K9363" s="17">
        <v>3</v>
      </c>
      <c r="L9363" s="17" t="s">
        <v>7730</v>
      </c>
      <c r="M9363" s="9">
        <v>1.5</v>
      </c>
      <c r="N9363" s="9"/>
      <c r="O9363" s="21"/>
      <c r="Q9363" s="29"/>
      <c r="U9363" s="17"/>
      <c r="V9363" s="2"/>
      <c r="Y9363" t="str">
        <f t="shared" si="584"/>
        <v/>
      </c>
      <c r="AA9363" t="str">
        <f t="shared" si="585"/>
        <v/>
      </c>
      <c r="AC9363" s="7"/>
      <c r="AD9363" t="s">
        <v>12349</v>
      </c>
      <c r="AE9363">
        <f t="shared" si="587"/>
        <v>0</v>
      </c>
      <c r="AG9363" s="2"/>
      <c r="AI9363" s="7"/>
    </row>
    <row r="9364" spans="1:35" ht="11" customHeight="1" outlineLevel="1" x14ac:dyDescent="0.25">
      <c r="A9364" t="s">
        <v>3699</v>
      </c>
      <c r="C9364" s="2" t="s">
        <v>12974</v>
      </c>
      <c r="D9364" s="2">
        <v>471</v>
      </c>
      <c r="E9364" s="7">
        <v>1982</v>
      </c>
      <c r="F9364" s="5" t="s">
        <v>5072</v>
      </c>
      <c r="H9364" s="5" t="s">
        <v>5398</v>
      </c>
      <c r="I9364" s="6" t="s">
        <v>17693</v>
      </c>
      <c r="J9364" s="6" t="s">
        <v>17692</v>
      </c>
      <c r="K9364" s="17">
        <v>6</v>
      </c>
      <c r="L9364" s="17" t="s">
        <v>7730</v>
      </c>
      <c r="M9364" s="9">
        <v>1.5</v>
      </c>
      <c r="N9364" s="9"/>
      <c r="O9364" s="21"/>
      <c r="Q9364" s="29"/>
      <c r="U9364" s="17"/>
      <c r="V9364" s="2"/>
      <c r="Y9364" t="str">
        <f t="shared" si="584"/>
        <v/>
      </c>
      <c r="AA9364" t="str">
        <f t="shared" si="585"/>
        <v/>
      </c>
      <c r="AC9364" s="7"/>
      <c r="AD9364" t="s">
        <v>17693</v>
      </c>
      <c r="AE9364">
        <f t="shared" si="587"/>
        <v>0</v>
      </c>
      <c r="AG9364" s="2"/>
      <c r="AI9364" s="7"/>
    </row>
    <row r="9365" spans="1:35" ht="11" customHeight="1" outlineLevel="1" x14ac:dyDescent="0.25">
      <c r="A9365" t="s">
        <v>3699</v>
      </c>
      <c r="C9365" s="2" t="s">
        <v>12974</v>
      </c>
      <c r="D9365" s="2">
        <v>619</v>
      </c>
      <c r="E9365" s="7">
        <v>1987</v>
      </c>
      <c r="F9365" s="5" t="s">
        <v>2621</v>
      </c>
      <c r="H9365" s="5" t="s">
        <v>5398</v>
      </c>
      <c r="I9365" s="6" t="s">
        <v>21119</v>
      </c>
      <c r="J9365" s="6" t="s">
        <v>17694</v>
      </c>
      <c r="K9365" s="17">
        <v>3</v>
      </c>
      <c r="L9365" s="17" t="s">
        <v>7730</v>
      </c>
      <c r="M9365" s="9">
        <v>2.2999999999999998</v>
      </c>
      <c r="N9365" s="9"/>
      <c r="O9365" s="21"/>
      <c r="Q9365" s="29"/>
      <c r="U9365" s="17"/>
      <c r="V9365" s="2"/>
      <c r="Y9365" t="str">
        <f t="shared" si="584"/>
        <v/>
      </c>
      <c r="AA9365" t="str">
        <f t="shared" si="585"/>
        <v/>
      </c>
      <c r="AC9365" s="7"/>
      <c r="AD9365" t="s">
        <v>21119</v>
      </c>
      <c r="AE9365">
        <f t="shared" si="587"/>
        <v>0</v>
      </c>
      <c r="AG9365" s="2"/>
      <c r="AI9365" s="7"/>
    </row>
    <row r="9366" spans="1:35" ht="11" customHeight="1" outlineLevel="1" x14ac:dyDescent="0.25">
      <c r="A9366" t="s">
        <v>3699</v>
      </c>
      <c r="C9366" s="2" t="s">
        <v>12974</v>
      </c>
      <c r="D9366" s="2">
        <v>620</v>
      </c>
      <c r="E9366" s="7">
        <v>1987</v>
      </c>
      <c r="F9366" s="5" t="s">
        <v>5072</v>
      </c>
      <c r="H9366" s="5" t="s">
        <v>5398</v>
      </c>
      <c r="I9366" s="6" t="s">
        <v>12349</v>
      </c>
      <c r="J9366" s="6" t="s">
        <v>17694</v>
      </c>
      <c r="K9366" s="17">
        <v>3</v>
      </c>
      <c r="L9366" s="17" t="s">
        <v>7730</v>
      </c>
      <c r="M9366" s="9">
        <v>1.5</v>
      </c>
      <c r="N9366" s="9"/>
      <c r="O9366" s="21"/>
      <c r="Q9366" s="29"/>
      <c r="U9366" s="17"/>
      <c r="V9366" s="2"/>
      <c r="Y9366" t="str">
        <f t="shared" si="584"/>
        <v/>
      </c>
      <c r="AA9366" t="str">
        <f t="shared" si="585"/>
        <v/>
      </c>
      <c r="AC9366" s="7"/>
      <c r="AD9366" t="s">
        <v>12349</v>
      </c>
      <c r="AE9366">
        <f t="shared" si="587"/>
        <v>0</v>
      </c>
      <c r="AG9366" s="2"/>
      <c r="AI9366" s="7"/>
    </row>
    <row r="9367" spans="1:35" ht="11" customHeight="1" outlineLevel="1" x14ac:dyDescent="0.25">
      <c r="A9367" t="s">
        <v>3699</v>
      </c>
      <c r="C9367" s="2" t="s">
        <v>12974</v>
      </c>
      <c r="D9367" s="2">
        <v>625</v>
      </c>
      <c r="E9367" s="7">
        <v>1987</v>
      </c>
      <c r="F9367" s="5" t="s">
        <v>5239</v>
      </c>
      <c r="H9367" s="5" t="s">
        <v>5398</v>
      </c>
      <c r="I9367" s="6" t="s">
        <v>17696</v>
      </c>
      <c r="J9367" s="6" t="s">
        <v>17695</v>
      </c>
      <c r="K9367" s="17">
        <v>6</v>
      </c>
      <c r="L9367" s="17" t="s">
        <v>20076</v>
      </c>
      <c r="M9367" s="9"/>
      <c r="N9367" s="9"/>
      <c r="O9367" s="21"/>
      <c r="Q9367" s="29"/>
      <c r="U9367" s="17"/>
      <c r="V9367" s="2"/>
      <c r="Y9367" t="str">
        <f t="shared" si="584"/>
        <v/>
      </c>
      <c r="AA9367" t="str">
        <f t="shared" si="585"/>
        <v/>
      </c>
      <c r="AC9367" s="7"/>
      <c r="AD9367" t="s">
        <v>17696</v>
      </c>
      <c r="AE9367">
        <f t="shared" si="587"/>
        <v>0</v>
      </c>
      <c r="AG9367" s="2"/>
      <c r="AI9367" s="7"/>
    </row>
    <row r="9368" spans="1:35" ht="11" customHeight="1" outlineLevel="1" x14ac:dyDescent="0.25">
      <c r="A9368" t="s">
        <v>3699</v>
      </c>
      <c r="C9368" s="2" t="s">
        <v>12974</v>
      </c>
      <c r="D9368" s="2">
        <v>627</v>
      </c>
      <c r="E9368" s="7">
        <v>1987</v>
      </c>
      <c r="F9368" s="5" t="s">
        <v>1956</v>
      </c>
      <c r="H9368" s="5" t="s">
        <v>5398</v>
      </c>
      <c r="I9368" s="6" t="s">
        <v>17696</v>
      </c>
      <c r="J9368" s="6" t="s">
        <v>17695</v>
      </c>
      <c r="K9368" s="17">
        <v>6</v>
      </c>
      <c r="L9368" s="17" t="s">
        <v>20076</v>
      </c>
      <c r="M9368" s="9"/>
      <c r="N9368" s="9"/>
      <c r="O9368" s="21"/>
      <c r="Q9368" s="29"/>
      <c r="U9368" s="17"/>
      <c r="V9368" s="2"/>
      <c r="Y9368" t="str">
        <f t="shared" si="584"/>
        <v/>
      </c>
      <c r="AA9368" t="str">
        <f t="shared" si="585"/>
        <v/>
      </c>
      <c r="AC9368" s="7"/>
      <c r="AD9368" t="s">
        <v>17696</v>
      </c>
      <c r="AE9368">
        <f t="shared" si="587"/>
        <v>0</v>
      </c>
      <c r="AG9368" s="2"/>
      <c r="AI9368" s="7"/>
    </row>
    <row r="9369" spans="1:35" ht="11" customHeight="1" outlineLevel="1" x14ac:dyDescent="0.25">
      <c r="A9369" t="s">
        <v>3699</v>
      </c>
      <c r="C9369" s="2" t="s">
        <v>12974</v>
      </c>
      <c r="D9369" s="2" t="s">
        <v>20172</v>
      </c>
      <c r="E9369" s="7">
        <v>1987</v>
      </c>
      <c r="F9369" s="5" t="s">
        <v>7028</v>
      </c>
      <c r="H9369" s="5" t="s">
        <v>5398</v>
      </c>
      <c r="I9369" s="6" t="s">
        <v>17696</v>
      </c>
      <c r="J9369" s="6" t="s">
        <v>17695</v>
      </c>
      <c r="K9369" s="17">
        <v>6</v>
      </c>
      <c r="L9369" s="17" t="s">
        <v>7730</v>
      </c>
      <c r="M9369" s="9">
        <v>4</v>
      </c>
      <c r="N9369" s="9"/>
      <c r="O9369" s="21"/>
      <c r="Q9369" s="29"/>
      <c r="U9369" s="17"/>
      <c r="V9369" s="2"/>
      <c r="Y9369">
        <f t="shared" si="584"/>
        <v>1</v>
      </c>
      <c r="AA9369" t="str">
        <f t="shared" si="585"/>
        <v/>
      </c>
      <c r="AC9369" s="7"/>
      <c r="AD9369" t="s">
        <v>17696</v>
      </c>
      <c r="AE9369">
        <f t="shared" si="587"/>
        <v>0</v>
      </c>
      <c r="AG9369" s="2"/>
      <c r="AI9369" s="7"/>
    </row>
    <row r="9370" spans="1:35" ht="11" customHeight="1" outlineLevel="1" x14ac:dyDescent="0.25">
      <c r="A9370" t="s">
        <v>3699</v>
      </c>
      <c r="C9370" s="2" t="s">
        <v>12974</v>
      </c>
      <c r="D9370" s="2">
        <v>789</v>
      </c>
      <c r="E9370" s="7">
        <v>1993</v>
      </c>
      <c r="F9370" s="5" t="s">
        <v>1956</v>
      </c>
      <c r="H9370" s="5" t="s">
        <v>5398</v>
      </c>
      <c r="I9370" s="6" t="s">
        <v>17697</v>
      </c>
      <c r="J9370" s="6" t="s">
        <v>11873</v>
      </c>
      <c r="K9370" s="17">
        <v>6</v>
      </c>
      <c r="L9370" s="17" t="s">
        <v>7730</v>
      </c>
      <c r="M9370" s="9">
        <v>1.3</v>
      </c>
      <c r="N9370" s="9"/>
      <c r="O9370" s="21"/>
      <c r="Q9370" s="29"/>
      <c r="U9370" s="17"/>
      <c r="V9370" s="2"/>
      <c r="Y9370" t="str">
        <f t="shared" si="584"/>
        <v/>
      </c>
      <c r="AA9370" t="str">
        <f t="shared" si="585"/>
        <v/>
      </c>
      <c r="AC9370" s="7"/>
      <c r="AD9370" t="s">
        <v>17697</v>
      </c>
      <c r="AE9370">
        <f t="shared" si="587"/>
        <v>0</v>
      </c>
      <c r="AG9370" s="2"/>
      <c r="AI9370" s="7"/>
    </row>
    <row r="9371" spans="1:35" ht="11" customHeight="1" outlineLevel="1" x14ac:dyDescent="0.25">
      <c r="A9371" t="s">
        <v>3699</v>
      </c>
      <c r="C9371" s="2" t="s">
        <v>12974</v>
      </c>
      <c r="D9371" s="2">
        <v>790</v>
      </c>
      <c r="E9371" s="7">
        <v>1993</v>
      </c>
      <c r="F9371" s="5" t="s">
        <v>3773</v>
      </c>
      <c r="H9371" s="5" t="s">
        <v>5398</v>
      </c>
      <c r="I9371" s="6" t="s">
        <v>17667</v>
      </c>
      <c r="J9371" s="6" t="s">
        <v>11873</v>
      </c>
      <c r="K9371" s="17">
        <v>6</v>
      </c>
      <c r="L9371" s="17" t="s">
        <v>7730</v>
      </c>
      <c r="M9371" s="9">
        <v>1.3</v>
      </c>
      <c r="N9371" s="9"/>
      <c r="O9371" s="21"/>
      <c r="Q9371" s="29"/>
      <c r="U9371" s="17"/>
      <c r="V9371" s="2"/>
      <c r="Y9371" t="str">
        <f t="shared" si="584"/>
        <v/>
      </c>
      <c r="AA9371" t="str">
        <f t="shared" si="585"/>
        <v/>
      </c>
      <c r="AC9371" s="7"/>
      <c r="AD9371" t="s">
        <v>17667</v>
      </c>
      <c r="AE9371">
        <f t="shared" si="587"/>
        <v>0</v>
      </c>
      <c r="AG9371" s="2"/>
      <c r="AI9371" s="7"/>
    </row>
    <row r="9372" spans="1:35" ht="11" customHeight="1" outlineLevel="1" x14ac:dyDescent="0.25">
      <c r="A9372" t="s">
        <v>3699</v>
      </c>
      <c r="C9372" s="2" t="s">
        <v>12974</v>
      </c>
      <c r="D9372" s="2">
        <v>791</v>
      </c>
      <c r="E9372" s="7">
        <v>1993</v>
      </c>
      <c r="F9372" s="5" t="s">
        <v>5296</v>
      </c>
      <c r="H9372" s="5" t="s">
        <v>5398</v>
      </c>
      <c r="I9372" s="6" t="s">
        <v>17697</v>
      </c>
      <c r="J9372" s="6" t="s">
        <v>11873</v>
      </c>
      <c r="K9372" s="17">
        <v>6</v>
      </c>
      <c r="L9372" s="17" t="s">
        <v>7730</v>
      </c>
      <c r="M9372" s="9">
        <v>1.3</v>
      </c>
      <c r="N9372" s="9"/>
      <c r="O9372" s="21"/>
      <c r="Q9372" s="29"/>
      <c r="U9372" s="17"/>
      <c r="V9372" s="2"/>
      <c r="Y9372" t="str">
        <f t="shared" si="584"/>
        <v/>
      </c>
      <c r="AA9372" t="str">
        <f t="shared" si="585"/>
        <v/>
      </c>
      <c r="AC9372" s="7"/>
      <c r="AD9372" t="s">
        <v>17697</v>
      </c>
      <c r="AE9372">
        <f t="shared" si="587"/>
        <v>0</v>
      </c>
      <c r="AG9372" s="2"/>
      <c r="AI9372" s="7"/>
    </row>
    <row r="9373" spans="1:35" ht="11" customHeight="1" outlineLevel="1" x14ac:dyDescent="0.25">
      <c r="A9373" t="s">
        <v>3699</v>
      </c>
      <c r="C9373" s="2" t="s">
        <v>12974</v>
      </c>
      <c r="D9373" s="2">
        <v>792</v>
      </c>
      <c r="E9373" s="7">
        <v>1993</v>
      </c>
      <c r="F9373" s="5" t="s">
        <v>1166</v>
      </c>
      <c r="H9373" s="5" t="s">
        <v>5398</v>
      </c>
      <c r="I9373" s="6" t="s">
        <v>17698</v>
      </c>
      <c r="J9373" s="6" t="s">
        <v>11873</v>
      </c>
      <c r="K9373" s="17">
        <v>6</v>
      </c>
      <c r="L9373" s="17" t="s">
        <v>7730</v>
      </c>
      <c r="M9373" s="9">
        <v>1.3</v>
      </c>
      <c r="N9373" s="9"/>
      <c r="O9373" s="21"/>
      <c r="Q9373" s="29"/>
      <c r="U9373" s="17"/>
      <c r="V9373" s="2"/>
      <c r="Y9373" t="str">
        <f t="shared" ref="Y9373:Y9436" si="588">IF(COUNTIF(F9373,"*fdc*"),1,"")</f>
        <v/>
      </c>
      <c r="AA9373" t="str">
        <f t="shared" ref="AA9373:AA9436" si="589">IF(COUNTIF(F9373,"*s/s*"),1,"")</f>
        <v/>
      </c>
      <c r="AC9373" s="7"/>
      <c r="AD9373" t="s">
        <v>17698</v>
      </c>
      <c r="AE9373">
        <f t="shared" si="587"/>
        <v>0</v>
      </c>
      <c r="AG9373" s="2"/>
      <c r="AI9373" s="7"/>
    </row>
    <row r="9374" spans="1:35" ht="11" customHeight="1" outlineLevel="1" x14ac:dyDescent="0.25">
      <c r="A9374" t="s">
        <v>3699</v>
      </c>
      <c r="C9374" s="2" t="s">
        <v>12974</v>
      </c>
      <c r="D9374" s="2">
        <v>796</v>
      </c>
      <c r="E9374" s="7">
        <v>1993</v>
      </c>
      <c r="F9374" s="5" t="s">
        <v>1166</v>
      </c>
      <c r="H9374" s="5" t="s">
        <v>5398</v>
      </c>
      <c r="I9374" s="6" t="s">
        <v>17699</v>
      </c>
      <c r="J9374" s="6" t="s">
        <v>17700</v>
      </c>
      <c r="K9374" s="17">
        <v>3</v>
      </c>
      <c r="L9374" s="17" t="s">
        <v>7730</v>
      </c>
      <c r="M9374" s="9">
        <v>7.6</v>
      </c>
      <c r="N9374" s="9"/>
      <c r="O9374" s="21"/>
      <c r="Q9374" s="29"/>
      <c r="U9374" s="17"/>
      <c r="V9374" s="2"/>
      <c r="Y9374" t="str">
        <f t="shared" si="588"/>
        <v/>
      </c>
      <c r="AA9374" t="str">
        <f t="shared" si="589"/>
        <v/>
      </c>
      <c r="AC9374" s="7"/>
      <c r="AD9374" t="s">
        <v>17699</v>
      </c>
      <c r="AE9374">
        <f t="shared" si="587"/>
        <v>0</v>
      </c>
      <c r="AG9374" s="2"/>
      <c r="AI9374" s="7"/>
    </row>
    <row r="9375" spans="1:35" ht="11" customHeight="1" outlineLevel="1" x14ac:dyDescent="0.25">
      <c r="A9375" t="s">
        <v>3699</v>
      </c>
      <c r="C9375" s="2" t="s">
        <v>12974</v>
      </c>
      <c r="D9375" s="2" t="s">
        <v>17702</v>
      </c>
      <c r="E9375" s="7">
        <v>1994</v>
      </c>
      <c r="F9375" s="5" t="s">
        <v>10612</v>
      </c>
      <c r="H9375" s="5" t="s">
        <v>5398</v>
      </c>
      <c r="I9375" s="6" t="s">
        <v>17703</v>
      </c>
      <c r="J9375" s="6" t="s">
        <v>17701</v>
      </c>
      <c r="K9375" s="17">
        <v>5</v>
      </c>
      <c r="L9375" s="17" t="s">
        <v>7730</v>
      </c>
      <c r="M9375" s="9">
        <v>4.4000000000000004</v>
      </c>
      <c r="N9375" s="9"/>
      <c r="O9375" s="21"/>
      <c r="Q9375" s="29"/>
      <c r="U9375" s="17"/>
      <c r="V9375" s="2"/>
      <c r="Y9375" t="str">
        <f t="shared" si="588"/>
        <v/>
      </c>
      <c r="AA9375">
        <f t="shared" si="589"/>
        <v>1</v>
      </c>
      <c r="AC9375" s="7"/>
      <c r="AD9375" t="s">
        <v>17703</v>
      </c>
      <c r="AE9375">
        <f t="shared" si="587"/>
        <v>0</v>
      </c>
      <c r="AG9375" s="2"/>
      <c r="AI9375" s="7"/>
    </row>
    <row r="9376" spans="1:35" ht="11" customHeight="1" outlineLevel="1" x14ac:dyDescent="0.25">
      <c r="A9376" t="s">
        <v>3699</v>
      </c>
      <c r="C9376" s="2" t="s">
        <v>12974</v>
      </c>
      <c r="D9376" s="2">
        <v>850</v>
      </c>
      <c r="E9376" s="7">
        <v>1995</v>
      </c>
      <c r="F9376" s="5" t="s">
        <v>5138</v>
      </c>
      <c r="H9376" s="5" t="s">
        <v>5398</v>
      </c>
      <c r="I9376" s="6" t="s">
        <v>17691</v>
      </c>
      <c r="J9376" s="6" t="s">
        <v>17670</v>
      </c>
      <c r="K9376" s="17">
        <v>6</v>
      </c>
      <c r="L9376" s="17" t="s">
        <v>20076</v>
      </c>
      <c r="M9376" s="9"/>
      <c r="N9376" s="9"/>
      <c r="O9376" s="21"/>
      <c r="Q9376" s="29"/>
      <c r="U9376" s="17"/>
      <c r="V9376" s="2"/>
      <c r="Y9376" t="str">
        <f t="shared" si="588"/>
        <v/>
      </c>
      <c r="AA9376" t="str">
        <f t="shared" si="589"/>
        <v/>
      </c>
      <c r="AC9376" s="7"/>
      <c r="AD9376" t="s">
        <v>17691</v>
      </c>
      <c r="AE9376">
        <f t="shared" si="587"/>
        <v>0</v>
      </c>
      <c r="AG9376" s="2"/>
      <c r="AI9376" s="7"/>
    </row>
    <row r="9377" spans="1:35" ht="11" customHeight="1" outlineLevel="1" x14ac:dyDescent="0.25">
      <c r="A9377" t="s">
        <v>3699</v>
      </c>
      <c r="C9377" s="2" t="s">
        <v>12974</v>
      </c>
      <c r="D9377" s="2">
        <v>851</v>
      </c>
      <c r="E9377" s="7">
        <v>1995</v>
      </c>
      <c r="F9377" s="5" t="s">
        <v>1640</v>
      </c>
      <c r="H9377" s="5" t="s">
        <v>5398</v>
      </c>
      <c r="I9377" s="6" t="s">
        <v>17667</v>
      </c>
      <c r="J9377" s="6" t="s">
        <v>17670</v>
      </c>
      <c r="K9377" s="17">
        <v>6</v>
      </c>
      <c r="L9377" s="17" t="s">
        <v>20076</v>
      </c>
      <c r="M9377" s="9"/>
      <c r="N9377" s="9"/>
      <c r="O9377" s="21"/>
      <c r="Q9377" s="29"/>
      <c r="U9377" s="17"/>
      <c r="V9377" s="2"/>
      <c r="Y9377" t="str">
        <f t="shared" si="588"/>
        <v/>
      </c>
      <c r="AA9377" t="str">
        <f t="shared" si="589"/>
        <v/>
      </c>
      <c r="AC9377" s="7"/>
      <c r="AD9377" t="s">
        <v>17667</v>
      </c>
      <c r="AE9377">
        <f t="shared" ref="AE9377:AE9403" si="590">COUNTIF(I9377,"*Fuji*")</f>
        <v>0</v>
      </c>
      <c r="AG9377" s="2"/>
      <c r="AI9377" s="7"/>
    </row>
    <row r="9378" spans="1:35" ht="11" customHeight="1" outlineLevel="1" x14ac:dyDescent="0.25">
      <c r="A9378" t="s">
        <v>3699</v>
      </c>
      <c r="C9378" s="2" t="s">
        <v>12974</v>
      </c>
      <c r="D9378" s="2">
        <v>852</v>
      </c>
      <c r="E9378" s="7">
        <v>1995</v>
      </c>
      <c r="F9378" s="5" t="s">
        <v>3421</v>
      </c>
      <c r="H9378" s="5" t="s">
        <v>5398</v>
      </c>
      <c r="I9378" s="6" t="s">
        <v>759</v>
      </c>
      <c r="J9378" s="6" t="s">
        <v>17670</v>
      </c>
      <c r="K9378" s="17">
        <v>6</v>
      </c>
      <c r="L9378" s="17" t="s">
        <v>20076</v>
      </c>
      <c r="M9378" s="9"/>
      <c r="N9378" s="9"/>
      <c r="O9378" s="21"/>
      <c r="Q9378" s="29"/>
      <c r="U9378" s="17"/>
      <c r="V9378" s="2">
        <v>746</v>
      </c>
      <c r="Y9378" t="str">
        <f t="shared" si="588"/>
        <v/>
      </c>
      <c r="AA9378" t="str">
        <f t="shared" si="589"/>
        <v/>
      </c>
      <c r="AC9378" s="7"/>
      <c r="AD9378" t="s">
        <v>759</v>
      </c>
      <c r="AE9378">
        <f t="shared" si="590"/>
        <v>0</v>
      </c>
      <c r="AG9378" s="2"/>
      <c r="AH9378" t="s">
        <v>1388</v>
      </c>
      <c r="AI9378" s="7" t="s">
        <v>4610</v>
      </c>
    </row>
    <row r="9379" spans="1:35" ht="11" customHeight="1" outlineLevel="1" x14ac:dyDescent="0.25">
      <c r="A9379" t="s">
        <v>3699</v>
      </c>
      <c r="C9379" s="2" t="s">
        <v>12974</v>
      </c>
      <c r="D9379" s="2">
        <v>853</v>
      </c>
      <c r="E9379" s="7">
        <v>1995</v>
      </c>
      <c r="F9379" s="5" t="s">
        <v>1956</v>
      </c>
      <c r="H9379" s="5" t="s">
        <v>5398</v>
      </c>
      <c r="I9379" s="6" t="s">
        <v>5931</v>
      </c>
      <c r="J9379" s="6" t="s">
        <v>17670</v>
      </c>
      <c r="K9379" s="17">
        <v>6</v>
      </c>
      <c r="L9379" s="17" t="s">
        <v>20076</v>
      </c>
      <c r="M9379" s="9"/>
      <c r="N9379" s="9"/>
      <c r="O9379" s="21"/>
      <c r="Q9379" s="29"/>
      <c r="U9379" s="17"/>
      <c r="V9379" s="2">
        <v>747</v>
      </c>
      <c r="Y9379" t="str">
        <f t="shared" si="588"/>
        <v/>
      </c>
      <c r="AA9379" t="str">
        <f t="shared" si="589"/>
        <v/>
      </c>
      <c r="AC9379" s="7"/>
      <c r="AD9379" t="s">
        <v>5931</v>
      </c>
      <c r="AE9379">
        <f t="shared" si="590"/>
        <v>0</v>
      </c>
      <c r="AG9379" s="2"/>
      <c r="AH9379" t="s">
        <v>5932</v>
      </c>
      <c r="AI9379" s="7" t="s">
        <v>4610</v>
      </c>
    </row>
    <row r="9380" spans="1:35" ht="11" customHeight="1" outlineLevel="1" x14ac:dyDescent="0.25">
      <c r="A9380" t="s">
        <v>3699</v>
      </c>
      <c r="C9380" s="2" t="s">
        <v>12974</v>
      </c>
      <c r="D9380" s="2">
        <v>854</v>
      </c>
      <c r="E9380" s="7">
        <v>1995</v>
      </c>
      <c r="F9380" s="5" t="s">
        <v>3773</v>
      </c>
      <c r="H9380" s="5" t="s">
        <v>5398</v>
      </c>
      <c r="I9380" s="6" t="s">
        <v>6535</v>
      </c>
      <c r="J9380" s="6" t="s">
        <v>17670</v>
      </c>
      <c r="K9380" s="17">
        <v>6</v>
      </c>
      <c r="L9380" s="17" t="s">
        <v>20076</v>
      </c>
      <c r="M9380" s="9"/>
      <c r="N9380" s="9"/>
      <c r="O9380" s="21"/>
      <c r="Q9380" s="29"/>
      <c r="U9380" s="17"/>
      <c r="V9380" s="2">
        <v>748</v>
      </c>
      <c r="Y9380" t="str">
        <f t="shared" si="588"/>
        <v/>
      </c>
      <c r="AA9380" t="str">
        <f t="shared" si="589"/>
        <v/>
      </c>
      <c r="AC9380" s="7"/>
      <c r="AD9380" t="s">
        <v>6535</v>
      </c>
      <c r="AE9380">
        <f t="shared" si="590"/>
        <v>0</v>
      </c>
      <c r="AG9380" s="2"/>
      <c r="AH9380" t="s">
        <v>6536</v>
      </c>
      <c r="AI9380" s="7" t="s">
        <v>4610</v>
      </c>
    </row>
    <row r="9381" spans="1:35" ht="11" customHeight="1" outlineLevel="1" x14ac:dyDescent="0.25">
      <c r="A9381" t="s">
        <v>3699</v>
      </c>
      <c r="C9381" s="2" t="s">
        <v>12974</v>
      </c>
      <c r="D9381" s="2" t="s">
        <v>20173</v>
      </c>
      <c r="E9381" s="7">
        <v>1995</v>
      </c>
      <c r="F9381" s="5" t="s">
        <v>7028</v>
      </c>
      <c r="H9381" s="5" t="s">
        <v>5398</v>
      </c>
      <c r="I9381" s="6" t="s">
        <v>6535</v>
      </c>
      <c r="J9381" s="6" t="s">
        <v>17670</v>
      </c>
      <c r="K9381" s="17">
        <v>6</v>
      </c>
      <c r="L9381" s="17" t="s">
        <v>7730</v>
      </c>
      <c r="M9381" s="9">
        <v>5.2</v>
      </c>
      <c r="N9381" s="9"/>
      <c r="O9381" s="21"/>
      <c r="Q9381" s="29"/>
      <c r="U9381" s="17"/>
      <c r="V9381" s="2">
        <v>748</v>
      </c>
      <c r="Y9381">
        <f t="shared" si="588"/>
        <v>1</v>
      </c>
      <c r="AA9381" t="str">
        <f t="shared" si="589"/>
        <v/>
      </c>
      <c r="AC9381" s="7"/>
      <c r="AD9381" t="s">
        <v>6535</v>
      </c>
      <c r="AE9381">
        <f t="shared" si="590"/>
        <v>0</v>
      </c>
      <c r="AG9381" s="2"/>
      <c r="AH9381" t="s">
        <v>6536</v>
      </c>
      <c r="AI9381" s="7" t="s">
        <v>4610</v>
      </c>
    </row>
    <row r="9382" spans="1:35" ht="11" customHeight="1" outlineLevel="1" x14ac:dyDescent="0.25">
      <c r="A9382" t="s">
        <v>3699</v>
      </c>
      <c r="C9382" s="2" t="s">
        <v>12974</v>
      </c>
      <c r="D9382" s="2">
        <v>1066</v>
      </c>
      <c r="E9382" s="7">
        <v>1999</v>
      </c>
      <c r="F9382" s="5" t="s">
        <v>1470</v>
      </c>
      <c r="H9382" s="5" t="s">
        <v>5398</v>
      </c>
      <c r="I9382" s="6" t="s">
        <v>17678</v>
      </c>
      <c r="J9382" s="6" t="s">
        <v>17704</v>
      </c>
      <c r="K9382" s="17">
        <v>6</v>
      </c>
      <c r="L9382" s="17" t="s">
        <v>7730</v>
      </c>
      <c r="M9382" s="9">
        <v>3.4</v>
      </c>
      <c r="N9382" s="9"/>
      <c r="O9382" s="21"/>
      <c r="Q9382" s="29"/>
      <c r="U9382" s="17"/>
      <c r="V9382" s="2"/>
      <c r="Y9382" t="str">
        <f t="shared" si="588"/>
        <v/>
      </c>
      <c r="AA9382" t="str">
        <f t="shared" si="589"/>
        <v/>
      </c>
      <c r="AC9382" s="7"/>
      <c r="AD9382" t="s">
        <v>17678</v>
      </c>
      <c r="AE9382">
        <f t="shared" si="590"/>
        <v>0</v>
      </c>
      <c r="AG9382" s="2"/>
      <c r="AI9382" s="7"/>
    </row>
    <row r="9383" spans="1:35" ht="11" customHeight="1" outlineLevel="1" x14ac:dyDescent="0.25">
      <c r="A9383" t="s">
        <v>3699</v>
      </c>
      <c r="C9383" s="2" t="s">
        <v>12974</v>
      </c>
      <c r="D9383" s="2">
        <v>1196</v>
      </c>
      <c r="E9383" s="7">
        <v>2003</v>
      </c>
      <c r="F9383" s="5" t="s">
        <v>17706</v>
      </c>
      <c r="H9383" s="5" t="s">
        <v>5398</v>
      </c>
      <c r="I9383" s="6" t="s">
        <v>17678</v>
      </c>
      <c r="J9383" s="6" t="s">
        <v>17705</v>
      </c>
      <c r="K9383" s="17">
        <v>6</v>
      </c>
      <c r="L9383" s="17" t="s">
        <v>20076</v>
      </c>
      <c r="M9383" s="9"/>
      <c r="N9383" s="9"/>
      <c r="O9383" s="21"/>
      <c r="Q9383" s="29"/>
      <c r="U9383" s="17"/>
      <c r="V9383" s="2"/>
      <c r="Y9383" t="str">
        <f t="shared" si="588"/>
        <v/>
      </c>
      <c r="AA9383" t="str">
        <f t="shared" si="589"/>
        <v/>
      </c>
      <c r="AC9383" s="7"/>
      <c r="AD9383" t="s">
        <v>17678</v>
      </c>
      <c r="AE9383">
        <f t="shared" si="590"/>
        <v>0</v>
      </c>
      <c r="AG9383" s="2"/>
      <c r="AI9383" s="7"/>
    </row>
    <row r="9384" spans="1:35" ht="11" customHeight="1" outlineLevel="1" x14ac:dyDescent="0.25">
      <c r="A9384" t="s">
        <v>3699</v>
      </c>
      <c r="C9384" s="2" t="s">
        <v>12974</v>
      </c>
      <c r="D9384" s="2">
        <v>1197</v>
      </c>
      <c r="E9384" s="7">
        <v>2003</v>
      </c>
      <c r="F9384" s="5" t="s">
        <v>3725</v>
      </c>
      <c r="H9384" s="5" t="s">
        <v>5398</v>
      </c>
      <c r="I9384" s="6" t="s">
        <v>3728</v>
      </c>
      <c r="J9384" s="6" t="s">
        <v>17705</v>
      </c>
      <c r="K9384" s="17">
        <v>6</v>
      </c>
      <c r="L9384" s="17" t="s">
        <v>20076</v>
      </c>
      <c r="M9384" s="9"/>
      <c r="N9384" s="9"/>
      <c r="O9384" s="21"/>
      <c r="Q9384" s="29"/>
      <c r="U9384" s="17"/>
      <c r="V9384" s="2" t="s">
        <v>3722</v>
      </c>
      <c r="Y9384" t="str">
        <f t="shared" si="588"/>
        <v/>
      </c>
      <c r="AA9384" t="str">
        <f t="shared" si="589"/>
        <v/>
      </c>
      <c r="AC9384" s="7"/>
      <c r="AD9384" t="s">
        <v>3728</v>
      </c>
      <c r="AE9384">
        <f t="shared" si="590"/>
        <v>0</v>
      </c>
      <c r="AG9384" s="2"/>
      <c r="AH9384" t="s">
        <v>1388</v>
      </c>
      <c r="AI9384" s="7" t="s">
        <v>4610</v>
      </c>
    </row>
    <row r="9385" spans="1:35" ht="11" customHeight="1" outlineLevel="1" x14ac:dyDescent="0.25">
      <c r="A9385" t="s">
        <v>3699</v>
      </c>
      <c r="C9385" s="2" t="s">
        <v>12974</v>
      </c>
      <c r="D9385" s="2">
        <v>1198</v>
      </c>
      <c r="E9385" s="7">
        <v>2003</v>
      </c>
      <c r="F9385" s="5" t="s">
        <v>17707</v>
      </c>
      <c r="H9385" s="5" t="s">
        <v>5398</v>
      </c>
      <c r="I9385" s="6" t="s">
        <v>17647</v>
      </c>
      <c r="J9385" s="6" t="s">
        <v>17705</v>
      </c>
      <c r="K9385" s="17">
        <v>6</v>
      </c>
      <c r="L9385" s="17" t="s">
        <v>20076</v>
      </c>
      <c r="M9385" s="9"/>
      <c r="N9385" s="9"/>
      <c r="O9385" s="21"/>
      <c r="Q9385" s="29"/>
      <c r="U9385" s="17"/>
      <c r="V9385" s="2"/>
      <c r="Y9385" t="str">
        <f t="shared" si="588"/>
        <v/>
      </c>
      <c r="AA9385" t="str">
        <f t="shared" si="589"/>
        <v/>
      </c>
      <c r="AC9385" s="7"/>
      <c r="AD9385" t="s">
        <v>17647</v>
      </c>
      <c r="AE9385">
        <f t="shared" si="590"/>
        <v>0</v>
      </c>
      <c r="AG9385" s="2"/>
      <c r="AI9385" s="7"/>
    </row>
    <row r="9386" spans="1:35" ht="11" customHeight="1" outlineLevel="1" x14ac:dyDescent="0.25">
      <c r="A9386" t="s">
        <v>3699</v>
      </c>
      <c r="C9386" s="2" t="s">
        <v>12974</v>
      </c>
      <c r="D9386" s="2">
        <v>1199</v>
      </c>
      <c r="E9386" s="7">
        <v>2003</v>
      </c>
      <c r="F9386" s="5" t="s">
        <v>3726</v>
      </c>
      <c r="H9386" s="5" t="s">
        <v>5398</v>
      </c>
      <c r="I9386" s="6" t="s">
        <v>3728</v>
      </c>
      <c r="J9386" s="6" t="s">
        <v>17705</v>
      </c>
      <c r="K9386" s="17">
        <v>6</v>
      </c>
      <c r="L9386" s="17" t="s">
        <v>20076</v>
      </c>
      <c r="M9386" s="9"/>
      <c r="N9386" s="9"/>
      <c r="O9386" s="21"/>
      <c r="Q9386" s="29"/>
      <c r="U9386" s="17"/>
      <c r="V9386" s="2" t="s">
        <v>3723</v>
      </c>
      <c r="Y9386" t="str">
        <f t="shared" si="588"/>
        <v/>
      </c>
      <c r="AA9386" t="str">
        <f t="shared" si="589"/>
        <v/>
      </c>
      <c r="AC9386" s="7"/>
      <c r="AD9386" t="s">
        <v>3728</v>
      </c>
      <c r="AE9386">
        <f t="shared" si="590"/>
        <v>0</v>
      </c>
      <c r="AG9386" s="2"/>
      <c r="AH9386" t="s">
        <v>1388</v>
      </c>
      <c r="AI9386" s="7" t="s">
        <v>4610</v>
      </c>
    </row>
    <row r="9387" spans="1:35" ht="11" customHeight="1" outlineLevel="1" x14ac:dyDescent="0.25">
      <c r="A9387" t="s">
        <v>3699</v>
      </c>
      <c r="C9387" s="2" t="s">
        <v>12974</v>
      </c>
      <c r="D9387" s="2">
        <v>1200</v>
      </c>
      <c r="E9387" s="7">
        <v>2003</v>
      </c>
      <c r="F9387" s="5" t="s">
        <v>17708</v>
      </c>
      <c r="H9387" s="5" t="s">
        <v>5398</v>
      </c>
      <c r="I9387" s="6" t="s">
        <v>17678</v>
      </c>
      <c r="J9387" s="6" t="s">
        <v>17705</v>
      </c>
      <c r="K9387" s="17">
        <v>6</v>
      </c>
      <c r="L9387" s="17" t="s">
        <v>20076</v>
      </c>
      <c r="M9387" s="9"/>
      <c r="N9387" s="9"/>
      <c r="O9387" s="21"/>
      <c r="Q9387" s="29"/>
      <c r="U9387" s="17"/>
      <c r="V9387" s="2"/>
      <c r="Y9387" t="str">
        <f t="shared" si="588"/>
        <v/>
      </c>
      <c r="AA9387" t="str">
        <f t="shared" si="589"/>
        <v/>
      </c>
      <c r="AC9387" s="7"/>
      <c r="AD9387" t="s">
        <v>17678</v>
      </c>
      <c r="AE9387">
        <f t="shared" si="590"/>
        <v>0</v>
      </c>
      <c r="AG9387" s="2"/>
      <c r="AI9387" s="7"/>
    </row>
    <row r="9388" spans="1:35" ht="11" customHeight="1" outlineLevel="1" x14ac:dyDescent="0.25">
      <c r="A9388" t="s">
        <v>3699</v>
      </c>
      <c r="C9388" s="2" t="s">
        <v>12974</v>
      </c>
      <c r="D9388" s="2" t="s">
        <v>17709</v>
      </c>
      <c r="E9388" s="7">
        <v>2003</v>
      </c>
      <c r="F9388" s="5" t="s">
        <v>3727</v>
      </c>
      <c r="H9388" s="5" t="s">
        <v>5398</v>
      </c>
      <c r="I9388" s="6" t="s">
        <v>5925</v>
      </c>
      <c r="J9388" s="6" t="s">
        <v>17705</v>
      </c>
      <c r="K9388" s="17">
        <v>6</v>
      </c>
      <c r="L9388" s="17" t="s">
        <v>7730</v>
      </c>
      <c r="M9388" s="9">
        <v>7</v>
      </c>
      <c r="N9388" s="9"/>
      <c r="O9388" s="21"/>
      <c r="Q9388" s="29"/>
      <c r="U9388" s="17"/>
      <c r="V9388" s="2" t="s">
        <v>3724</v>
      </c>
      <c r="Y9388" t="str">
        <f t="shared" si="588"/>
        <v/>
      </c>
      <c r="AA9388" t="str">
        <f t="shared" si="589"/>
        <v/>
      </c>
      <c r="AC9388" s="7"/>
      <c r="AD9388" t="s">
        <v>5925</v>
      </c>
      <c r="AE9388">
        <f t="shared" si="590"/>
        <v>0</v>
      </c>
      <c r="AG9388" s="2"/>
      <c r="AH9388" t="s">
        <v>1388</v>
      </c>
      <c r="AI9388" s="7" t="s">
        <v>4922</v>
      </c>
    </row>
    <row r="9389" spans="1:35" ht="11" customHeight="1" outlineLevel="1" x14ac:dyDescent="0.25">
      <c r="A9389" t="s">
        <v>3699</v>
      </c>
      <c r="C9389" s="2" t="s">
        <v>12974</v>
      </c>
      <c r="D9389" s="2">
        <v>1331</v>
      </c>
      <c r="E9389" s="7">
        <v>2004</v>
      </c>
      <c r="F9389" s="5" t="s">
        <v>89</v>
      </c>
      <c r="H9389" s="5" t="s">
        <v>5398</v>
      </c>
      <c r="I9389" s="6" t="s">
        <v>11705</v>
      </c>
      <c r="J9389" s="6" t="s">
        <v>17710</v>
      </c>
      <c r="K9389" s="17">
        <v>3</v>
      </c>
      <c r="L9389" s="17" t="s">
        <v>7730</v>
      </c>
      <c r="M9389" s="9">
        <v>5.6</v>
      </c>
      <c r="N9389" s="9"/>
      <c r="O9389" s="21"/>
      <c r="Q9389" s="29"/>
      <c r="U9389" s="17"/>
      <c r="V9389" s="2"/>
      <c r="Y9389" t="str">
        <f t="shared" si="588"/>
        <v/>
      </c>
      <c r="AA9389" t="str">
        <f t="shared" si="589"/>
        <v/>
      </c>
      <c r="AC9389" s="7"/>
      <c r="AD9389" t="s">
        <v>11705</v>
      </c>
      <c r="AE9389">
        <f t="shared" si="590"/>
        <v>0</v>
      </c>
      <c r="AG9389" s="2"/>
      <c r="AI9389" s="7"/>
    </row>
    <row r="9390" spans="1:35" ht="11" customHeight="1" outlineLevel="1" x14ac:dyDescent="0.25">
      <c r="A9390" t="s">
        <v>3699</v>
      </c>
      <c r="C9390" s="2" t="s">
        <v>12974</v>
      </c>
      <c r="D9390" s="2" t="s">
        <v>17712</v>
      </c>
      <c r="E9390" s="7">
        <v>2004</v>
      </c>
      <c r="F9390" s="5" t="s">
        <v>15893</v>
      </c>
      <c r="H9390" s="5" t="s">
        <v>5398</v>
      </c>
      <c r="I9390" s="6" t="s">
        <v>17678</v>
      </c>
      <c r="J9390" s="6" t="s">
        <v>17711</v>
      </c>
      <c r="K9390" s="17">
        <v>6</v>
      </c>
      <c r="L9390" s="17" t="s">
        <v>7730</v>
      </c>
      <c r="M9390" s="9">
        <v>17</v>
      </c>
      <c r="N9390" s="9"/>
      <c r="O9390" s="21"/>
      <c r="Q9390" s="29"/>
      <c r="U9390" s="17"/>
      <c r="V9390" s="2"/>
      <c r="Y9390" t="str">
        <f t="shared" si="588"/>
        <v/>
      </c>
      <c r="AA9390" t="str">
        <f t="shared" si="589"/>
        <v/>
      </c>
      <c r="AC9390" s="7"/>
      <c r="AD9390" t="s">
        <v>17678</v>
      </c>
      <c r="AE9390">
        <f t="shared" si="590"/>
        <v>0</v>
      </c>
      <c r="AG9390" s="2"/>
      <c r="AI9390" s="7"/>
    </row>
    <row r="9391" spans="1:35" ht="11" customHeight="1" outlineLevel="1" x14ac:dyDescent="0.25">
      <c r="A9391" t="s">
        <v>3699</v>
      </c>
      <c r="C9391" s="2" t="s">
        <v>12974</v>
      </c>
      <c r="D9391" s="2" t="s">
        <v>17713</v>
      </c>
      <c r="E9391" s="7">
        <v>2004</v>
      </c>
      <c r="F9391" s="5" t="s">
        <v>15893</v>
      </c>
      <c r="H9391" s="5" t="s">
        <v>5398</v>
      </c>
      <c r="I9391" s="6" t="s">
        <v>17678</v>
      </c>
      <c r="J9391" s="6" t="s">
        <v>17711</v>
      </c>
      <c r="K9391" s="17">
        <v>6</v>
      </c>
      <c r="L9391" s="17" t="s">
        <v>7730</v>
      </c>
      <c r="M9391" s="9">
        <v>25</v>
      </c>
      <c r="N9391" s="9"/>
      <c r="O9391" s="21"/>
      <c r="Q9391" s="29"/>
      <c r="U9391" s="17"/>
      <c r="V9391" s="2"/>
      <c r="Y9391" t="str">
        <f t="shared" si="588"/>
        <v/>
      </c>
      <c r="AA9391" t="str">
        <f t="shared" si="589"/>
        <v/>
      </c>
      <c r="AC9391" s="7"/>
      <c r="AD9391" t="s">
        <v>17678</v>
      </c>
      <c r="AE9391">
        <f t="shared" si="590"/>
        <v>0</v>
      </c>
      <c r="AG9391" s="2"/>
      <c r="AI9391" s="7"/>
    </row>
    <row r="9392" spans="1:35" ht="11" customHeight="1" outlineLevel="1" x14ac:dyDescent="0.25">
      <c r="A9392" t="s">
        <v>3699</v>
      </c>
      <c r="C9392" s="2" t="s">
        <v>12974</v>
      </c>
      <c r="D9392" s="2">
        <v>1363</v>
      </c>
      <c r="E9392" s="7">
        <v>2004</v>
      </c>
      <c r="F9392" s="5" t="s">
        <v>17715</v>
      </c>
      <c r="H9392" s="5" t="s">
        <v>5398</v>
      </c>
      <c r="I9392" s="6" t="s">
        <v>17716</v>
      </c>
      <c r="J9392" s="6" t="s">
        <v>17714</v>
      </c>
      <c r="K9392" s="17">
        <v>3</v>
      </c>
      <c r="L9392" s="17" t="s">
        <v>7730</v>
      </c>
      <c r="M9392" s="9">
        <v>11.7</v>
      </c>
      <c r="N9392" s="9"/>
      <c r="O9392" s="21"/>
      <c r="Q9392" s="29"/>
      <c r="U9392" s="17"/>
      <c r="V9392" s="2"/>
      <c r="Y9392" t="str">
        <f t="shared" si="588"/>
        <v/>
      </c>
      <c r="AA9392" t="str">
        <f t="shared" si="589"/>
        <v/>
      </c>
      <c r="AC9392" s="7"/>
      <c r="AD9392" t="s">
        <v>17716</v>
      </c>
      <c r="AE9392">
        <f t="shared" si="590"/>
        <v>0</v>
      </c>
      <c r="AG9392" s="2"/>
      <c r="AI9392" s="7"/>
    </row>
    <row r="9393" spans="1:49" ht="11" customHeight="1" outlineLevel="1" x14ac:dyDescent="0.25">
      <c r="A9393" t="s">
        <v>3699</v>
      </c>
      <c r="C9393" s="2" t="s">
        <v>12974</v>
      </c>
      <c r="D9393" s="2">
        <v>1548</v>
      </c>
      <c r="E9393" s="7">
        <v>2007</v>
      </c>
      <c r="F9393" s="8" t="s">
        <v>3217</v>
      </c>
      <c r="H9393" s="5" t="s">
        <v>5398</v>
      </c>
      <c r="I9393" s="6" t="s">
        <v>17721</v>
      </c>
      <c r="J9393" s="6" t="s">
        <v>17670</v>
      </c>
      <c r="K9393" s="17">
        <v>3</v>
      </c>
      <c r="L9393" s="17" t="s">
        <v>7730</v>
      </c>
      <c r="M9393" s="9">
        <v>1</v>
      </c>
      <c r="N9393" s="9"/>
      <c r="O9393" s="21"/>
      <c r="Q9393" s="29"/>
      <c r="U9393" s="17"/>
      <c r="V9393" s="2"/>
      <c r="Y9393" t="str">
        <f t="shared" si="588"/>
        <v/>
      </c>
      <c r="AA9393" t="str">
        <f t="shared" si="589"/>
        <v/>
      </c>
      <c r="AC9393" s="7"/>
      <c r="AD9393" t="s">
        <v>17721</v>
      </c>
      <c r="AE9393">
        <f t="shared" si="590"/>
        <v>0</v>
      </c>
      <c r="AG9393" s="2"/>
      <c r="AI9393" s="7"/>
    </row>
    <row r="9394" spans="1:49" ht="11" customHeight="1" outlineLevel="1" x14ac:dyDescent="0.25">
      <c r="A9394" t="s">
        <v>3699</v>
      </c>
      <c r="C9394" s="2" t="s">
        <v>12974</v>
      </c>
      <c r="D9394" s="2">
        <v>1549</v>
      </c>
      <c r="E9394" s="7">
        <v>2007</v>
      </c>
      <c r="F9394" s="5" t="s">
        <v>183</v>
      </c>
      <c r="H9394" s="5" t="s">
        <v>5398</v>
      </c>
      <c r="I9394" s="6" t="s">
        <v>17721</v>
      </c>
      <c r="J9394" s="6" t="s">
        <v>17670</v>
      </c>
      <c r="K9394" s="17">
        <v>3</v>
      </c>
      <c r="L9394" s="17" t="s">
        <v>7730</v>
      </c>
      <c r="M9394" s="9">
        <v>1</v>
      </c>
      <c r="N9394" s="9"/>
      <c r="O9394" s="21"/>
      <c r="Q9394" s="29"/>
      <c r="U9394" s="17"/>
      <c r="V9394" s="2"/>
      <c r="Y9394" t="str">
        <f t="shared" si="588"/>
        <v/>
      </c>
      <c r="AA9394" t="str">
        <f t="shared" si="589"/>
        <v/>
      </c>
      <c r="AC9394" s="7"/>
      <c r="AD9394" t="s">
        <v>17721</v>
      </c>
      <c r="AE9394">
        <f t="shared" si="590"/>
        <v>0</v>
      </c>
      <c r="AG9394" s="2"/>
      <c r="AI9394" s="7"/>
    </row>
    <row r="9395" spans="1:49" ht="11" customHeight="1" outlineLevel="1" x14ac:dyDescent="0.25">
      <c r="A9395" t="s">
        <v>3699</v>
      </c>
      <c r="C9395" s="2" t="s">
        <v>12974</v>
      </c>
      <c r="D9395" s="2">
        <v>1550</v>
      </c>
      <c r="E9395" s="7">
        <v>2007</v>
      </c>
      <c r="F9395" s="8" t="s">
        <v>5139</v>
      </c>
      <c r="H9395" s="5" t="s">
        <v>5398</v>
      </c>
      <c r="I9395" s="6" t="s">
        <v>17721</v>
      </c>
      <c r="J9395" s="6" t="s">
        <v>17670</v>
      </c>
      <c r="K9395" s="17">
        <v>3</v>
      </c>
      <c r="L9395" s="17" t="s">
        <v>7730</v>
      </c>
      <c r="M9395" s="9">
        <v>1</v>
      </c>
      <c r="N9395" s="9"/>
      <c r="O9395" s="21"/>
      <c r="Q9395" s="29"/>
      <c r="U9395" s="17"/>
      <c r="V9395" s="2"/>
      <c r="Y9395" t="str">
        <f t="shared" si="588"/>
        <v/>
      </c>
      <c r="AA9395" t="str">
        <f t="shared" si="589"/>
        <v/>
      </c>
      <c r="AC9395" s="7"/>
      <c r="AD9395" t="s">
        <v>17721</v>
      </c>
      <c r="AE9395">
        <f t="shared" si="590"/>
        <v>0</v>
      </c>
      <c r="AG9395" s="2"/>
      <c r="AI9395" s="7"/>
    </row>
    <row r="9396" spans="1:49" ht="11" customHeight="1" outlineLevel="1" x14ac:dyDescent="0.25">
      <c r="A9396" t="s">
        <v>3699</v>
      </c>
      <c r="C9396" s="2" t="s">
        <v>12974</v>
      </c>
      <c r="D9396" s="2">
        <v>1551</v>
      </c>
      <c r="E9396" s="7">
        <v>2007</v>
      </c>
      <c r="F9396" s="5" t="s">
        <v>17717</v>
      </c>
      <c r="H9396" s="5" t="s">
        <v>5398</v>
      </c>
      <c r="I9396" s="6" t="s">
        <v>17722</v>
      </c>
      <c r="J9396" s="6" t="s">
        <v>17670</v>
      </c>
      <c r="K9396" s="17">
        <v>6</v>
      </c>
      <c r="L9396" s="17" t="s">
        <v>7730</v>
      </c>
      <c r="M9396" s="9">
        <v>1</v>
      </c>
      <c r="N9396" s="9"/>
      <c r="O9396" s="21"/>
      <c r="Q9396" s="29"/>
      <c r="U9396" s="17"/>
      <c r="V9396" s="2"/>
      <c r="Y9396" t="str">
        <f t="shared" si="588"/>
        <v/>
      </c>
      <c r="AA9396" t="str">
        <f t="shared" si="589"/>
        <v/>
      </c>
      <c r="AC9396" s="7"/>
      <c r="AD9396" t="s">
        <v>17722</v>
      </c>
      <c r="AE9396">
        <f t="shared" si="590"/>
        <v>0</v>
      </c>
      <c r="AG9396" s="2"/>
      <c r="AI9396" s="7"/>
    </row>
    <row r="9397" spans="1:49" ht="11" customHeight="1" outlineLevel="1" x14ac:dyDescent="0.25">
      <c r="A9397" t="s">
        <v>3699</v>
      </c>
      <c r="C9397" s="2" t="s">
        <v>12974</v>
      </c>
      <c r="D9397" s="2">
        <v>1552</v>
      </c>
      <c r="E9397" s="7">
        <v>2007</v>
      </c>
      <c r="F9397" s="5" t="s">
        <v>17718</v>
      </c>
      <c r="H9397" s="5" t="s">
        <v>5398</v>
      </c>
      <c r="I9397" s="6" t="s">
        <v>17647</v>
      </c>
      <c r="J9397" s="6" t="s">
        <v>17670</v>
      </c>
      <c r="K9397" s="17">
        <v>6</v>
      </c>
      <c r="L9397" s="17" t="s">
        <v>7730</v>
      </c>
      <c r="M9397" s="9">
        <v>1</v>
      </c>
      <c r="N9397" s="9"/>
      <c r="O9397" s="21"/>
      <c r="Q9397" s="29"/>
      <c r="U9397" s="17"/>
      <c r="V9397" s="2"/>
      <c r="Y9397" t="str">
        <f t="shared" si="588"/>
        <v/>
      </c>
      <c r="AA9397" t="str">
        <f t="shared" si="589"/>
        <v/>
      </c>
      <c r="AC9397" s="7"/>
      <c r="AD9397" t="s">
        <v>17647</v>
      </c>
      <c r="AE9397">
        <f t="shared" si="590"/>
        <v>0</v>
      </c>
      <c r="AG9397" s="2"/>
      <c r="AI9397" s="7"/>
    </row>
    <row r="9398" spans="1:49" ht="11" customHeight="1" outlineLevel="1" x14ac:dyDescent="0.25">
      <c r="A9398" t="s">
        <v>3699</v>
      </c>
      <c r="C9398" s="2" t="s">
        <v>12974</v>
      </c>
      <c r="D9398" s="2">
        <v>1553</v>
      </c>
      <c r="E9398" s="7">
        <v>2007</v>
      </c>
      <c r="F9398" s="5" t="s">
        <v>17719</v>
      </c>
      <c r="H9398" s="5" t="s">
        <v>5398</v>
      </c>
      <c r="I9398" s="6" t="s">
        <v>17723</v>
      </c>
      <c r="J9398" s="6" t="s">
        <v>17670</v>
      </c>
      <c r="K9398" s="17">
        <v>6</v>
      </c>
      <c r="L9398" s="17" t="s">
        <v>7730</v>
      </c>
      <c r="M9398" s="9">
        <v>1</v>
      </c>
      <c r="N9398" s="9"/>
      <c r="O9398" s="21"/>
      <c r="Q9398" s="29"/>
      <c r="U9398" s="17"/>
      <c r="V9398" s="2"/>
      <c r="Y9398" t="str">
        <f t="shared" si="588"/>
        <v/>
      </c>
      <c r="AA9398" t="str">
        <f t="shared" si="589"/>
        <v/>
      </c>
      <c r="AC9398" s="7"/>
      <c r="AD9398" t="s">
        <v>17723</v>
      </c>
      <c r="AE9398">
        <f t="shared" si="590"/>
        <v>0</v>
      </c>
      <c r="AG9398" s="2"/>
      <c r="AI9398" s="7"/>
    </row>
    <row r="9399" spans="1:49" ht="11" customHeight="1" outlineLevel="1" collapsed="1" x14ac:dyDescent="0.25">
      <c r="A9399" t="s">
        <v>3699</v>
      </c>
      <c r="C9399" s="2" t="s">
        <v>12974</v>
      </c>
      <c r="D9399" s="2">
        <v>1554</v>
      </c>
      <c r="E9399" s="7">
        <v>2007</v>
      </c>
      <c r="F9399" s="5" t="s">
        <v>17720</v>
      </c>
      <c r="H9399" s="5" t="s">
        <v>5398</v>
      </c>
      <c r="I9399" s="6" t="s">
        <v>17724</v>
      </c>
      <c r="J9399" s="6" t="s">
        <v>17670</v>
      </c>
      <c r="K9399" s="17">
        <v>6</v>
      </c>
      <c r="L9399" s="17" t="s">
        <v>7730</v>
      </c>
      <c r="M9399" s="9">
        <v>1</v>
      </c>
      <c r="N9399" s="9"/>
      <c r="O9399" s="21"/>
      <c r="Q9399" s="29"/>
      <c r="U9399" s="17"/>
      <c r="V9399" s="2"/>
      <c r="Y9399" t="str">
        <f t="shared" si="588"/>
        <v/>
      </c>
      <c r="AA9399" t="str">
        <f t="shared" si="589"/>
        <v/>
      </c>
      <c r="AC9399" s="7"/>
      <c r="AD9399" t="s">
        <v>17724</v>
      </c>
      <c r="AE9399">
        <f t="shared" si="590"/>
        <v>0</v>
      </c>
      <c r="AG9399" s="2"/>
      <c r="AI9399" s="7"/>
    </row>
    <row r="9400" spans="1:49" ht="11" customHeight="1" outlineLevel="1" x14ac:dyDescent="0.25">
      <c r="A9400" t="s">
        <v>3699</v>
      </c>
      <c r="C9400" s="2" t="s">
        <v>12974</v>
      </c>
      <c r="D9400" s="2">
        <v>1555</v>
      </c>
      <c r="E9400" s="7">
        <v>2007</v>
      </c>
      <c r="F9400" s="5" t="s">
        <v>13502</v>
      </c>
      <c r="H9400" s="5" t="s">
        <v>5398</v>
      </c>
      <c r="I9400" s="6" t="s">
        <v>17725</v>
      </c>
      <c r="J9400" s="6" t="s">
        <v>17670</v>
      </c>
      <c r="K9400" s="17">
        <v>6</v>
      </c>
      <c r="L9400" s="17" t="s">
        <v>7730</v>
      </c>
      <c r="M9400" s="9">
        <v>1</v>
      </c>
      <c r="N9400" s="9"/>
      <c r="O9400" s="21"/>
      <c r="Q9400" s="29"/>
      <c r="U9400" s="17"/>
      <c r="V9400" s="2"/>
      <c r="Y9400" t="str">
        <f t="shared" si="588"/>
        <v/>
      </c>
      <c r="AA9400" t="str">
        <f t="shared" si="589"/>
        <v/>
      </c>
      <c r="AC9400" s="7"/>
      <c r="AD9400" t="s">
        <v>17725</v>
      </c>
      <c r="AE9400">
        <f t="shared" si="590"/>
        <v>0</v>
      </c>
      <c r="AG9400" s="2"/>
      <c r="AI9400" s="7"/>
    </row>
    <row r="9401" spans="1:49" ht="11" customHeight="1" outlineLevel="1" x14ac:dyDescent="0.25">
      <c r="A9401" t="s">
        <v>3699</v>
      </c>
      <c r="C9401" s="2" t="s">
        <v>12974</v>
      </c>
      <c r="D9401" s="2">
        <v>1731</v>
      </c>
      <c r="E9401" s="7">
        <v>2009</v>
      </c>
      <c r="F9401" s="5" t="s">
        <v>12458</v>
      </c>
      <c r="H9401" s="5" t="s">
        <v>5398</v>
      </c>
      <c r="I9401" s="6" t="s">
        <v>17724</v>
      </c>
      <c r="J9401" s="6" t="s">
        <v>17726</v>
      </c>
      <c r="K9401" s="17">
        <v>6</v>
      </c>
      <c r="L9401" s="17" t="s">
        <v>7730</v>
      </c>
      <c r="M9401" s="9">
        <v>3.9</v>
      </c>
      <c r="N9401" s="9"/>
      <c r="O9401" s="21"/>
      <c r="Q9401" s="29"/>
      <c r="U9401" s="17"/>
      <c r="V9401" s="2"/>
      <c r="Y9401" t="str">
        <f t="shared" si="588"/>
        <v/>
      </c>
      <c r="AA9401" t="str">
        <f t="shared" si="589"/>
        <v/>
      </c>
      <c r="AC9401" s="7"/>
      <c r="AD9401" t="s">
        <v>17724</v>
      </c>
      <c r="AE9401">
        <f t="shared" si="590"/>
        <v>0</v>
      </c>
      <c r="AG9401" s="2"/>
      <c r="AI9401" s="7"/>
    </row>
    <row r="9402" spans="1:49" ht="11" customHeight="1" outlineLevel="1" x14ac:dyDescent="0.25">
      <c r="A9402" t="s">
        <v>3699</v>
      </c>
      <c r="C9402" s="2" t="s">
        <v>12974</v>
      </c>
      <c r="D9402" s="2">
        <v>1734</v>
      </c>
      <c r="E9402" s="7">
        <v>2009</v>
      </c>
      <c r="F9402" s="5" t="s">
        <v>17727</v>
      </c>
      <c r="H9402" s="5" t="s">
        <v>5398</v>
      </c>
      <c r="I9402" s="6" t="s">
        <v>17722</v>
      </c>
      <c r="J9402" s="6" t="s">
        <v>17726</v>
      </c>
      <c r="K9402" s="17">
        <v>6</v>
      </c>
      <c r="L9402" s="17" t="s">
        <v>7730</v>
      </c>
      <c r="M9402" s="9">
        <v>3.9</v>
      </c>
      <c r="N9402" s="9"/>
      <c r="O9402" s="21"/>
      <c r="Q9402" s="29"/>
      <c r="U9402" s="17"/>
      <c r="V9402" s="2"/>
      <c r="Y9402" t="str">
        <f t="shared" si="588"/>
        <v/>
      </c>
      <c r="AA9402" t="str">
        <f t="shared" si="589"/>
        <v/>
      </c>
      <c r="AC9402" s="7"/>
      <c r="AD9402" t="s">
        <v>17722</v>
      </c>
      <c r="AE9402">
        <f t="shared" si="590"/>
        <v>0</v>
      </c>
      <c r="AG9402" s="2"/>
      <c r="AI9402" s="7"/>
    </row>
    <row r="9403" spans="1:49" ht="11" customHeight="1" outlineLevel="1" x14ac:dyDescent="0.25">
      <c r="A9403" t="s">
        <v>3699</v>
      </c>
      <c r="C9403" s="2" t="s">
        <v>12974</v>
      </c>
      <c r="D9403" s="2">
        <v>1735</v>
      </c>
      <c r="E9403" s="7">
        <v>2009</v>
      </c>
      <c r="F9403" s="5" t="s">
        <v>17718</v>
      </c>
      <c r="H9403" s="5" t="s">
        <v>5398</v>
      </c>
      <c r="I9403" s="6" t="s">
        <v>17723</v>
      </c>
      <c r="J9403" s="6" t="s">
        <v>17726</v>
      </c>
      <c r="K9403" s="17">
        <v>6</v>
      </c>
      <c r="L9403" s="17" t="s">
        <v>7730</v>
      </c>
      <c r="M9403" s="9">
        <v>3.9</v>
      </c>
      <c r="N9403" s="9"/>
      <c r="O9403" s="21"/>
      <c r="Q9403" s="29"/>
      <c r="U9403" s="17"/>
      <c r="V9403" s="2"/>
      <c r="Y9403" t="str">
        <f t="shared" si="588"/>
        <v/>
      </c>
      <c r="AA9403" t="str">
        <f t="shared" si="589"/>
        <v/>
      </c>
      <c r="AC9403" s="7"/>
      <c r="AD9403" t="s">
        <v>17723</v>
      </c>
      <c r="AE9403">
        <f t="shared" si="590"/>
        <v>0</v>
      </c>
      <c r="AG9403" s="2"/>
      <c r="AI9403" s="7"/>
    </row>
    <row r="9404" spans="1:49" ht="11" customHeight="1" x14ac:dyDescent="0.25">
      <c r="A9404" s="4" t="s">
        <v>20174</v>
      </c>
      <c r="B9404" t="s">
        <v>21860</v>
      </c>
      <c r="C9404" s="2" t="s">
        <v>12953</v>
      </c>
      <c r="E9404" s="7"/>
      <c r="F9404" s="5"/>
      <c r="H9404" s="5"/>
      <c r="I9404" s="6"/>
      <c r="J9404" s="6"/>
      <c r="K9404" s="17"/>
      <c r="L9404" s="17"/>
      <c r="M9404" s="9"/>
      <c r="N9404" s="9">
        <f>SUM(M9405:M9408)</f>
        <v>12.8</v>
      </c>
      <c r="O9404" s="21">
        <v>42</v>
      </c>
      <c r="P9404">
        <f>COUNTIF(L9405:L9408,"*")</f>
        <v>4</v>
      </c>
      <c r="Q9404" s="29">
        <f>P9404/O9404</f>
        <v>9.5238095238095233E-2</v>
      </c>
      <c r="R9404">
        <f>COUNTIF(L9405:L9408,"Y")+COUNTIF(L9405:L9408,"S")</f>
        <v>4</v>
      </c>
      <c r="U9404" s="18" t="s">
        <v>7732</v>
      </c>
      <c r="V9404" s="2"/>
      <c r="W9404" t="s">
        <v>18445</v>
      </c>
      <c r="Y9404" t="str">
        <f t="shared" si="588"/>
        <v/>
      </c>
      <c r="AA9404" t="str">
        <f t="shared" si="589"/>
        <v/>
      </c>
      <c r="AC9404" s="7"/>
      <c r="AF9404">
        <f>COUNTIF(AE9405:AE9461,"1")</f>
        <v>3</v>
      </c>
      <c r="AG9404" s="2"/>
      <c r="AI9404" s="7"/>
      <c r="AJ9404">
        <f>COUNTIF($K9405:$K9408,"1")-COUNTIFS($K9405:$K9408,"1",$L9405:$L9408,"V")</f>
        <v>0</v>
      </c>
      <c r="AK9404">
        <f>COUNTIFS($K9405:$K9408,"1",$L9405:$L9408,"Y")+COUNTIFS($K9405:$K9408,"1",$L9405:$L9408,"s")</f>
        <v>0</v>
      </c>
      <c r="AL9404">
        <f>COUNTIF($K9405:$K9408,"2")-COUNTIFS($K9405:$K9408,"2",$L9405:$L9408,"V")</f>
        <v>0</v>
      </c>
      <c r="AM9404">
        <f>COUNTIFS($K9405:$K9408,"2",$L9405:$L9408,"Y")+COUNTIFS($K9405:$K9408,"2",$L9405:$L9408,"s")</f>
        <v>0</v>
      </c>
      <c r="AN9404">
        <f>COUNTIF($K9405:$K9408,"3")-COUNTIFS($K9405:$K9408,"3",$L9405:$L9408,"V")</f>
        <v>0</v>
      </c>
      <c r="AO9404">
        <f>COUNTIFS($K9405:$K9408,"3",$L9405:$L9408,"Y")+COUNTIFS($K9405:$K9408,"3",$L9405:$L9408,"s")</f>
        <v>0</v>
      </c>
      <c r="AP9404">
        <f>COUNTIF($K9405:$K9408,"4")-COUNTIFS($K9405:$K9408,"4",$L9405:$L9408,"V")</f>
        <v>0</v>
      </c>
      <c r="AQ9404">
        <f>COUNTIFS($K9405:$K9408,"4",$L9405:$L9408,"Y")+COUNTIFS($K9405:$K9408,"4",$L9405:$L9408,"s")</f>
        <v>0</v>
      </c>
      <c r="AR9404">
        <f>COUNTIF($K9405:$K9408,"5")-COUNTIFS($K9405:$K9408,"5",$L9405:$L9408,"V")</f>
        <v>0</v>
      </c>
      <c r="AS9404">
        <f>COUNTIFS($K9405:$K9408,"5",$L9405:$L9408,"Y")+COUNTIFS($K9405:$K9408,"5",$L9405:$L9408,"s")</f>
        <v>0</v>
      </c>
      <c r="AT9404">
        <f>COUNTIF($K9405:$K9408,"6")-COUNTIFS($K9405:$K9408,"6",$L9405:$L9408,"V")</f>
        <v>4</v>
      </c>
      <c r="AU9404">
        <f>COUNTIFS($K9405:$K9408,"6",$L9405:$L9408,"Y")+COUNTIFS($K9405:$K9408,"6",$L9405:$L9408,"s")</f>
        <v>4</v>
      </c>
      <c r="AV9404">
        <f>COUNTIF($K9405:$K9408,"7")-COUNTIFS($K9405:$K9408,"7",$L9405:$L9408,"V")</f>
        <v>0</v>
      </c>
      <c r="AW9404">
        <f>COUNTIFS($K9405:$K9408,"7",$L9405:$L9408,"Y")+COUNTIFS($K9405:$K9408,"7",$L9405:$L9408,"s")</f>
        <v>0</v>
      </c>
    </row>
    <row r="9405" spans="1:49" ht="11" customHeight="1" outlineLevel="1" x14ac:dyDescent="0.25">
      <c r="A9405" t="s">
        <v>20175</v>
      </c>
      <c r="C9405" s="2" t="s">
        <v>12953</v>
      </c>
      <c r="D9405" s="2">
        <v>1</v>
      </c>
      <c r="E9405" s="7">
        <v>2010</v>
      </c>
      <c r="F9405" s="5" t="s">
        <v>17651</v>
      </c>
      <c r="H9405" s="5" t="s">
        <v>5398</v>
      </c>
      <c r="I9405" s="6" t="s">
        <v>20177</v>
      </c>
      <c r="J9405" s="6" t="s">
        <v>20176</v>
      </c>
      <c r="K9405" s="17">
        <v>6</v>
      </c>
      <c r="L9405" s="17" t="s">
        <v>7730</v>
      </c>
      <c r="M9405" s="9">
        <v>2.9</v>
      </c>
      <c r="N9405" s="9"/>
      <c r="O9405" s="21"/>
      <c r="Q9405" s="29"/>
      <c r="U9405" s="17"/>
      <c r="V9405" s="2" t="s">
        <v>6866</v>
      </c>
      <c r="Y9405" t="str">
        <f t="shared" si="588"/>
        <v/>
      </c>
      <c r="AA9405" t="str">
        <f t="shared" si="589"/>
        <v/>
      </c>
      <c r="AC9405" s="7"/>
      <c r="AD9405" t="s">
        <v>20177</v>
      </c>
      <c r="AE9405">
        <f>COUNTIF(I9405,"*Fuji*")</f>
        <v>0</v>
      </c>
      <c r="AG9405" s="2"/>
      <c r="AI9405" s="7"/>
    </row>
    <row r="9406" spans="1:49" ht="11" customHeight="1" outlineLevel="1" collapsed="1" x14ac:dyDescent="0.25">
      <c r="A9406" t="s">
        <v>20175</v>
      </c>
      <c r="C9406" s="2" t="s">
        <v>12953</v>
      </c>
      <c r="D9406" s="2">
        <v>39</v>
      </c>
      <c r="E9406" s="7">
        <v>2012</v>
      </c>
      <c r="F9406" s="5" t="s">
        <v>20178</v>
      </c>
      <c r="H9406" s="5" t="s">
        <v>2291</v>
      </c>
      <c r="I9406" s="6" t="s">
        <v>17723</v>
      </c>
      <c r="J9406" s="6" t="s">
        <v>20180</v>
      </c>
      <c r="K9406" s="17">
        <v>6</v>
      </c>
      <c r="L9406" s="17" t="s">
        <v>7730</v>
      </c>
      <c r="M9406" s="9">
        <v>3.3</v>
      </c>
      <c r="N9406" s="9"/>
      <c r="O9406" s="21"/>
      <c r="Q9406" s="29"/>
      <c r="U9406" s="17"/>
      <c r="V9406" s="2" t="s">
        <v>6866</v>
      </c>
      <c r="Y9406" t="str">
        <f t="shared" si="588"/>
        <v/>
      </c>
      <c r="AA9406" t="str">
        <f t="shared" si="589"/>
        <v/>
      </c>
      <c r="AC9406" s="7"/>
      <c r="AD9406" t="s">
        <v>17723</v>
      </c>
      <c r="AE9406">
        <f>COUNTIF(I9406,"*Fuji*")</f>
        <v>0</v>
      </c>
      <c r="AG9406" s="2"/>
      <c r="AI9406" s="7"/>
    </row>
    <row r="9407" spans="1:49" ht="11" customHeight="1" outlineLevel="1" x14ac:dyDescent="0.25">
      <c r="A9407" t="s">
        <v>20175</v>
      </c>
      <c r="C9407" s="2" t="s">
        <v>12953</v>
      </c>
      <c r="D9407" s="2">
        <v>40</v>
      </c>
      <c r="E9407" s="7">
        <v>2012</v>
      </c>
      <c r="F9407" s="5" t="s">
        <v>8625</v>
      </c>
      <c r="H9407" s="5" t="s">
        <v>6133</v>
      </c>
      <c r="I9407" s="6" t="s">
        <v>20181</v>
      </c>
      <c r="J9407" s="6" t="s">
        <v>20180</v>
      </c>
      <c r="K9407" s="17">
        <v>6</v>
      </c>
      <c r="L9407" s="17" t="s">
        <v>7730</v>
      </c>
      <c r="M9407" s="9">
        <v>3.3</v>
      </c>
      <c r="N9407" s="9"/>
      <c r="O9407" s="21"/>
      <c r="Q9407" s="29"/>
      <c r="U9407" s="17"/>
      <c r="V9407" s="2" t="s">
        <v>6866</v>
      </c>
      <c r="Y9407" t="str">
        <f t="shared" si="588"/>
        <v/>
      </c>
      <c r="AA9407" t="str">
        <f t="shared" si="589"/>
        <v/>
      </c>
      <c r="AC9407" s="7"/>
      <c r="AD9407" t="s">
        <v>20181</v>
      </c>
      <c r="AE9407">
        <f>COUNTIF(I9407,"*Fuji*")</f>
        <v>0</v>
      </c>
      <c r="AG9407" s="2"/>
      <c r="AI9407" s="7"/>
    </row>
    <row r="9408" spans="1:49" ht="11" customHeight="1" outlineLevel="1" x14ac:dyDescent="0.25">
      <c r="A9408" t="s">
        <v>20175</v>
      </c>
      <c r="C9408" s="2" t="s">
        <v>12953</v>
      </c>
      <c r="D9408" s="2">
        <v>41</v>
      </c>
      <c r="E9408" s="7">
        <v>2012</v>
      </c>
      <c r="F9408" s="5" t="s">
        <v>20179</v>
      </c>
      <c r="H9408" s="5" t="s">
        <v>6501</v>
      </c>
      <c r="I9408" s="6" t="s">
        <v>17722</v>
      </c>
      <c r="J9408" s="6" t="s">
        <v>20180</v>
      </c>
      <c r="K9408" s="17">
        <v>6</v>
      </c>
      <c r="L9408" s="17" t="s">
        <v>7730</v>
      </c>
      <c r="M9408" s="9">
        <v>3.3</v>
      </c>
      <c r="N9408" s="9"/>
      <c r="O9408" s="21"/>
      <c r="Q9408" s="29"/>
      <c r="U9408" s="17"/>
      <c r="V9408" s="2" t="s">
        <v>6866</v>
      </c>
      <c r="Y9408" t="str">
        <f t="shared" si="588"/>
        <v/>
      </c>
      <c r="AA9408" t="str">
        <f t="shared" si="589"/>
        <v/>
      </c>
      <c r="AC9408" s="7"/>
      <c r="AD9408" t="s">
        <v>17722</v>
      </c>
      <c r="AE9408">
        <f>COUNTIF(I9408,"*Fuji*")</f>
        <v>0</v>
      </c>
      <c r="AG9408" s="2"/>
      <c r="AI9408" s="7"/>
    </row>
    <row r="9409" spans="1:49" ht="11" customHeight="1" x14ac:dyDescent="0.25">
      <c r="A9409" s="4" t="s">
        <v>9120</v>
      </c>
      <c r="B9409" s="1" t="s">
        <v>13179</v>
      </c>
      <c r="C9409" s="2" t="s">
        <v>12953</v>
      </c>
      <c r="E9409" s="7"/>
      <c r="F9409" s="5"/>
      <c r="H9409" s="5"/>
      <c r="I9409" s="6"/>
      <c r="J9409" s="6"/>
      <c r="K9409" s="17"/>
      <c r="L9409" s="17"/>
      <c r="M9409" s="9"/>
      <c r="N9409" s="9">
        <f>SUM(M9410:M9471)</f>
        <v>149.39999999999992</v>
      </c>
      <c r="O9409" s="21">
        <v>384</v>
      </c>
      <c r="P9409">
        <f>COUNTIF(L9410:L9471,"*")</f>
        <v>62</v>
      </c>
      <c r="Q9409" s="29">
        <f>P9409/O9409</f>
        <v>0.16145833333333334</v>
      </c>
      <c r="R9409">
        <f>COUNTIF(L9410:L9471,"Y")+COUNTIF(L9410:L9471,"S")</f>
        <v>62</v>
      </c>
      <c r="U9409" s="18" t="s">
        <v>7732</v>
      </c>
      <c r="V9409" s="2"/>
      <c r="W9409" t="s">
        <v>18445</v>
      </c>
      <c r="Y9409" t="str">
        <f t="shared" si="588"/>
        <v/>
      </c>
      <c r="AA9409" t="str">
        <f t="shared" si="589"/>
        <v/>
      </c>
      <c r="AC9409" s="7"/>
      <c r="AF9409">
        <f>COUNTIF(AE9410:AE9471,"1")</f>
        <v>4</v>
      </c>
      <c r="AG9409" s="2"/>
      <c r="AI9409" s="7"/>
      <c r="AJ9409">
        <f>COUNTIF($K9410:$K9471,"1")-COUNTIFS($K9410:$K9471,"1",$L9410:$L9471,"V")</f>
        <v>9</v>
      </c>
      <c r="AK9409">
        <f>COUNTIFS($K9410:$K9471,"1",$L9410:$L9471,"Y")+COUNTIFS($K9410:$K9471,"1",$L9410:$L9471,"s")</f>
        <v>9</v>
      </c>
      <c r="AL9409">
        <f>COUNTIF($K9410:$K9471,"2")-COUNTIFS($K9410:$K9471,"2",$L9410:$L9471,"V")</f>
        <v>0</v>
      </c>
      <c r="AM9409">
        <f>COUNTIFS($K9410:$K9471,"2",$L9410:$L9471,"Y")+COUNTIFS($K9410:$K9471,"2",$L9410:$L9471,"s")</f>
        <v>0</v>
      </c>
      <c r="AN9409">
        <f>COUNTIF($K9410:$K9471,"3")-COUNTIFS($K9410:$K9471,"3",$L9410:$L9471,"V")</f>
        <v>50</v>
      </c>
      <c r="AO9409">
        <f>COUNTIFS($K9410:$K9471,"3",$L9410:$L9471,"Y")+COUNTIFS($K9410:$K9471,"3",$L9410:$L9471,"s")</f>
        <v>50</v>
      </c>
      <c r="AP9409">
        <f>COUNTIF($K9410:$K9471,"4")-COUNTIFS($K9410:$K9471,"4",$L9410:$L9471,"V")</f>
        <v>2</v>
      </c>
      <c r="AQ9409">
        <f>COUNTIFS($K9410:$K9471,"4",$L9410:$L9471,"Y")+COUNTIFS($K9410:$K9471,"4",$L9410:$L9471,"s")</f>
        <v>2</v>
      </c>
      <c r="AR9409">
        <f>COUNTIF($K9410:$K9471,"5")-COUNTIFS($K9410:$K9471,"5",$L9410:$L9471,"V")</f>
        <v>1</v>
      </c>
      <c r="AS9409">
        <f>COUNTIFS($K9410:$K9471,"5",$L9410:$L9471,"Y")+COUNTIFS($K9410:$K9471,"5",$L9410:$L9471,"s")</f>
        <v>1</v>
      </c>
      <c r="AT9409">
        <f>COUNTIF($K9410:$K9471,"6")-COUNTIFS($K9410:$K9471,"6",$L9410:$L9471,"V")</f>
        <v>0</v>
      </c>
      <c r="AU9409">
        <f>COUNTIFS($K9410:$K9471,"6",$L9410:$L9471,"Y")+COUNTIFS($K9410:$K9471,"6",$L9410:$L9471,"s")</f>
        <v>0</v>
      </c>
      <c r="AV9409">
        <f>COUNTIF($K9410:$K9471,"7")-COUNTIFS($K9410:$K9471,"7",$L9410:$L9471,"V")</f>
        <v>0</v>
      </c>
      <c r="AW9409">
        <f>COUNTIFS($K9410:$K9471,"7",$L9410:$L9471,"Y")+COUNTIFS($K9410:$K9471,"7",$L9410:$L9471,"s")</f>
        <v>0</v>
      </c>
    </row>
    <row r="9410" spans="1:49" ht="11" customHeight="1" outlineLevel="1" x14ac:dyDescent="0.25">
      <c r="A9410" t="s">
        <v>545</v>
      </c>
      <c r="C9410" s="2" t="s">
        <v>12953</v>
      </c>
      <c r="D9410" s="2">
        <v>177</v>
      </c>
      <c r="E9410" s="7">
        <v>1928</v>
      </c>
      <c r="F9410" s="5" t="s">
        <v>5138</v>
      </c>
      <c r="H9410" s="5" t="s">
        <v>5437</v>
      </c>
      <c r="I9410" s="6" t="s">
        <v>6959</v>
      </c>
      <c r="J9410" s="6" t="s">
        <v>6958</v>
      </c>
      <c r="K9410" s="17">
        <v>3</v>
      </c>
      <c r="L9410" s="17" t="s">
        <v>7730</v>
      </c>
      <c r="M9410" s="9">
        <v>3</v>
      </c>
      <c r="N9410" s="9"/>
      <c r="O9410" s="21"/>
      <c r="Q9410" s="29"/>
      <c r="U9410" s="17"/>
      <c r="V9410" s="2" t="s">
        <v>6866</v>
      </c>
      <c r="Y9410" t="str">
        <f t="shared" si="588"/>
        <v/>
      </c>
      <c r="AA9410" t="str">
        <f t="shared" si="589"/>
        <v/>
      </c>
      <c r="AC9410" s="7"/>
      <c r="AD9410" t="s">
        <v>6959</v>
      </c>
      <c r="AE9410">
        <f t="shared" ref="AE9410:AE9441" si="591">COUNTIF(I9410,"*Fuji*")</f>
        <v>0</v>
      </c>
      <c r="AG9410" s="2"/>
      <c r="AI9410" s="7"/>
    </row>
    <row r="9411" spans="1:49" ht="11" customHeight="1" outlineLevel="1" x14ac:dyDescent="0.25">
      <c r="A9411" t="s">
        <v>545</v>
      </c>
      <c r="C9411" s="2" t="s">
        <v>12953</v>
      </c>
      <c r="D9411" s="2">
        <v>178</v>
      </c>
      <c r="E9411" s="7">
        <v>1928</v>
      </c>
      <c r="F9411" s="5" t="s">
        <v>2974</v>
      </c>
      <c r="H9411" s="5" t="s">
        <v>2291</v>
      </c>
      <c r="I9411" s="6" t="s">
        <v>6959</v>
      </c>
      <c r="J9411" s="6" t="s">
        <v>6958</v>
      </c>
      <c r="K9411" s="17">
        <v>3</v>
      </c>
      <c r="L9411" s="17" t="s">
        <v>7730</v>
      </c>
      <c r="M9411" s="9">
        <v>3</v>
      </c>
      <c r="N9411" s="9"/>
      <c r="O9411" s="21"/>
      <c r="Q9411" s="29"/>
      <c r="U9411" s="17"/>
      <c r="V9411" s="2" t="s">
        <v>6866</v>
      </c>
      <c r="Y9411" t="str">
        <f t="shared" si="588"/>
        <v/>
      </c>
      <c r="AA9411" t="str">
        <f t="shared" si="589"/>
        <v/>
      </c>
      <c r="AC9411" s="7"/>
      <c r="AD9411" t="s">
        <v>6959</v>
      </c>
      <c r="AE9411">
        <f t="shared" si="591"/>
        <v>0</v>
      </c>
      <c r="AG9411" s="2"/>
      <c r="AI9411" s="7"/>
    </row>
    <row r="9412" spans="1:49" ht="11" customHeight="1" outlineLevel="1" x14ac:dyDescent="0.25">
      <c r="A9412" t="s">
        <v>545</v>
      </c>
      <c r="C9412" s="2" t="s">
        <v>12953</v>
      </c>
      <c r="D9412" s="2">
        <v>179</v>
      </c>
      <c r="E9412" s="7">
        <v>1928</v>
      </c>
      <c r="F9412" s="5" t="s">
        <v>2348</v>
      </c>
      <c r="H9412" s="5" t="s">
        <v>6133</v>
      </c>
      <c r="I9412" s="6" t="s">
        <v>6959</v>
      </c>
      <c r="J9412" s="6" t="s">
        <v>6958</v>
      </c>
      <c r="K9412" s="17">
        <v>3</v>
      </c>
      <c r="L9412" s="17" t="s">
        <v>7730</v>
      </c>
      <c r="M9412" s="9">
        <v>3</v>
      </c>
      <c r="N9412" s="9"/>
      <c r="O9412" s="21"/>
      <c r="Q9412" s="29"/>
      <c r="U9412" s="17"/>
      <c r="V9412" s="2" t="s">
        <v>6866</v>
      </c>
      <c r="Y9412" t="str">
        <f t="shared" si="588"/>
        <v/>
      </c>
      <c r="AA9412" t="str">
        <f t="shared" si="589"/>
        <v/>
      </c>
      <c r="AC9412" s="7"/>
      <c r="AD9412" t="s">
        <v>6959</v>
      </c>
      <c r="AE9412">
        <f t="shared" si="591"/>
        <v>0</v>
      </c>
      <c r="AG9412" s="2"/>
      <c r="AI9412" s="7"/>
    </row>
    <row r="9413" spans="1:49" ht="11" customHeight="1" outlineLevel="1" x14ac:dyDescent="0.25">
      <c r="A9413" t="s">
        <v>545</v>
      </c>
      <c r="C9413" s="2" t="s">
        <v>12953</v>
      </c>
      <c r="D9413" s="2">
        <v>180</v>
      </c>
      <c r="E9413" s="7">
        <v>1928</v>
      </c>
      <c r="F9413" s="5" t="s">
        <v>3773</v>
      </c>
      <c r="H9413" s="5" t="s">
        <v>6501</v>
      </c>
      <c r="I9413" s="6" t="s">
        <v>6959</v>
      </c>
      <c r="J9413" s="6" t="s">
        <v>6958</v>
      </c>
      <c r="K9413" s="17">
        <v>3</v>
      </c>
      <c r="L9413" s="17" t="s">
        <v>7730</v>
      </c>
      <c r="M9413" s="9">
        <v>3</v>
      </c>
      <c r="N9413" s="9"/>
      <c r="O9413" s="21"/>
      <c r="Q9413" s="29"/>
      <c r="U9413" s="17"/>
      <c r="V9413" s="2" t="s">
        <v>6866</v>
      </c>
      <c r="Y9413" t="str">
        <f t="shared" si="588"/>
        <v/>
      </c>
      <c r="AA9413" t="str">
        <f t="shared" si="589"/>
        <v/>
      </c>
      <c r="AC9413" s="7"/>
      <c r="AD9413" t="s">
        <v>6959</v>
      </c>
      <c r="AE9413">
        <f t="shared" si="591"/>
        <v>0</v>
      </c>
      <c r="AG9413" s="2"/>
      <c r="AI9413" s="7"/>
    </row>
    <row r="9414" spans="1:49" ht="11" customHeight="1" outlineLevel="1" x14ac:dyDescent="0.25">
      <c r="A9414" t="s">
        <v>545</v>
      </c>
      <c r="C9414" s="2" t="s">
        <v>12953</v>
      </c>
      <c r="D9414" s="2">
        <v>181</v>
      </c>
      <c r="E9414" s="7">
        <v>1928</v>
      </c>
      <c r="F9414" s="5" t="s">
        <v>1470</v>
      </c>
      <c r="H9414" s="5" t="s">
        <v>3831</v>
      </c>
      <c r="I9414" s="6" t="s">
        <v>6959</v>
      </c>
      <c r="J9414" s="6" t="s">
        <v>6958</v>
      </c>
      <c r="K9414" s="17">
        <v>3</v>
      </c>
      <c r="L9414" s="17" t="s">
        <v>7730</v>
      </c>
      <c r="M9414" s="9">
        <v>3</v>
      </c>
      <c r="N9414" s="9"/>
      <c r="O9414" s="21"/>
      <c r="Q9414" s="29"/>
      <c r="U9414" s="17"/>
      <c r="V9414" s="2" t="s">
        <v>6866</v>
      </c>
      <c r="Y9414" t="str">
        <f t="shared" si="588"/>
        <v/>
      </c>
      <c r="AA9414" t="str">
        <f t="shared" si="589"/>
        <v/>
      </c>
      <c r="AC9414" s="7"/>
      <c r="AD9414" t="s">
        <v>6959</v>
      </c>
      <c r="AE9414">
        <f t="shared" si="591"/>
        <v>0</v>
      </c>
      <c r="AG9414" s="2"/>
      <c r="AI9414" s="7"/>
    </row>
    <row r="9415" spans="1:49" ht="11" customHeight="1" outlineLevel="1" x14ac:dyDescent="0.25">
      <c r="A9415" t="s">
        <v>545</v>
      </c>
      <c r="C9415" s="2" t="s">
        <v>12953</v>
      </c>
      <c r="D9415" s="2">
        <v>185</v>
      </c>
      <c r="E9415" s="7">
        <v>1930</v>
      </c>
      <c r="F9415" s="5" t="s">
        <v>6964</v>
      </c>
      <c r="H9415" s="5" t="s">
        <v>6133</v>
      </c>
      <c r="I9415" s="6" t="s">
        <v>6959</v>
      </c>
      <c r="J9415" s="6" t="s">
        <v>6960</v>
      </c>
      <c r="K9415" s="17">
        <v>3</v>
      </c>
      <c r="L9415" s="17" t="s">
        <v>7730</v>
      </c>
      <c r="M9415" s="9">
        <v>0.75</v>
      </c>
      <c r="N9415" s="9"/>
      <c r="O9415" s="21"/>
      <c r="Q9415" s="29"/>
      <c r="U9415" s="17"/>
      <c r="V9415" s="2" t="s">
        <v>6866</v>
      </c>
      <c r="Y9415" t="str">
        <f t="shared" si="588"/>
        <v/>
      </c>
      <c r="AA9415" t="str">
        <f t="shared" si="589"/>
        <v/>
      </c>
      <c r="AC9415" s="7"/>
      <c r="AD9415" t="s">
        <v>6959</v>
      </c>
      <c r="AE9415">
        <f t="shared" si="591"/>
        <v>0</v>
      </c>
      <c r="AG9415" s="2"/>
      <c r="AI9415" s="7"/>
    </row>
    <row r="9416" spans="1:49" ht="11" customHeight="1" outlineLevel="1" x14ac:dyDescent="0.25">
      <c r="A9416" t="s">
        <v>545</v>
      </c>
      <c r="C9416" s="2" t="s">
        <v>12953</v>
      </c>
      <c r="D9416" s="2">
        <v>186</v>
      </c>
      <c r="E9416" s="7">
        <v>1930</v>
      </c>
      <c r="F9416" s="5" t="s">
        <v>4732</v>
      </c>
      <c r="H9416" s="5" t="s">
        <v>6962</v>
      </c>
      <c r="I9416" s="6" t="s">
        <v>957</v>
      </c>
      <c r="J9416" s="6" t="s">
        <v>6961</v>
      </c>
      <c r="K9416" s="17">
        <v>4</v>
      </c>
      <c r="L9416" s="17" t="s">
        <v>7730</v>
      </c>
      <c r="M9416" s="9">
        <v>4.5</v>
      </c>
      <c r="N9416" s="9"/>
      <c r="O9416" s="21"/>
      <c r="Q9416" s="29"/>
      <c r="U9416" s="17"/>
      <c r="V9416" s="2" t="s">
        <v>2996</v>
      </c>
      <c r="Y9416" t="str">
        <f t="shared" si="588"/>
        <v/>
      </c>
      <c r="AA9416" t="str">
        <f t="shared" si="589"/>
        <v/>
      </c>
      <c r="AC9416" s="7"/>
      <c r="AD9416" t="s">
        <v>957</v>
      </c>
      <c r="AE9416">
        <f t="shared" si="591"/>
        <v>0</v>
      </c>
      <c r="AG9416" s="2"/>
      <c r="AH9416" t="s">
        <v>958</v>
      </c>
      <c r="AI9416" s="7" t="s">
        <v>4922</v>
      </c>
    </row>
    <row r="9417" spans="1:49" ht="11" customHeight="1" outlineLevel="1" x14ac:dyDescent="0.25">
      <c r="A9417" t="s">
        <v>545</v>
      </c>
      <c r="C9417" s="2" t="s">
        <v>12953</v>
      </c>
      <c r="D9417" s="2">
        <v>189</v>
      </c>
      <c r="E9417" s="7">
        <v>1930</v>
      </c>
      <c r="F9417" s="5" t="s">
        <v>5239</v>
      </c>
      <c r="H9417" s="5" t="s">
        <v>9067</v>
      </c>
      <c r="I9417" s="6" t="s">
        <v>8107</v>
      </c>
      <c r="J9417" s="6" t="s">
        <v>6961</v>
      </c>
      <c r="K9417" s="17">
        <v>4</v>
      </c>
      <c r="L9417" s="17" t="s">
        <v>7730</v>
      </c>
      <c r="M9417" s="9">
        <v>4.5</v>
      </c>
      <c r="N9417" s="9"/>
      <c r="O9417" s="21"/>
      <c r="Q9417" s="29"/>
      <c r="U9417" s="17"/>
      <c r="V9417" s="2"/>
      <c r="Y9417" t="str">
        <f t="shared" si="588"/>
        <v/>
      </c>
      <c r="AA9417" t="str">
        <f t="shared" si="589"/>
        <v/>
      </c>
      <c r="AC9417" s="7"/>
      <c r="AD9417" t="s">
        <v>8107</v>
      </c>
      <c r="AE9417">
        <f t="shared" si="591"/>
        <v>0</v>
      </c>
      <c r="AG9417" s="2"/>
      <c r="AI9417" s="7" t="s">
        <v>4922</v>
      </c>
    </row>
    <row r="9418" spans="1:49" ht="11" customHeight="1" outlineLevel="1" x14ac:dyDescent="0.25">
      <c r="A9418" t="s">
        <v>545</v>
      </c>
      <c r="C9418" s="2" t="s">
        <v>12953</v>
      </c>
      <c r="D9418" s="2">
        <v>200</v>
      </c>
      <c r="E9418" s="7">
        <v>1932</v>
      </c>
      <c r="F9418" s="5" t="s">
        <v>6963</v>
      </c>
      <c r="H9418" s="5" t="s">
        <v>5037</v>
      </c>
      <c r="I9418" s="6" t="s">
        <v>6959</v>
      </c>
      <c r="J9418" s="6" t="s">
        <v>6960</v>
      </c>
      <c r="K9418" s="17">
        <v>3</v>
      </c>
      <c r="L9418" s="17" t="s">
        <v>7730</v>
      </c>
      <c r="M9418" s="9">
        <v>0.5</v>
      </c>
      <c r="N9418" s="9"/>
      <c r="O9418" s="21"/>
      <c r="Q9418" s="29"/>
      <c r="U9418" s="17"/>
      <c r="V9418" s="2" t="s">
        <v>6866</v>
      </c>
      <c r="Y9418" t="str">
        <f t="shared" si="588"/>
        <v/>
      </c>
      <c r="AA9418" t="str">
        <f t="shared" si="589"/>
        <v/>
      </c>
      <c r="AC9418" s="7"/>
      <c r="AD9418" t="s">
        <v>6959</v>
      </c>
      <c r="AE9418">
        <f t="shared" si="591"/>
        <v>0</v>
      </c>
      <c r="AG9418" s="2"/>
      <c r="AI9418" s="7"/>
    </row>
    <row r="9419" spans="1:49" ht="11" customHeight="1" outlineLevel="1" x14ac:dyDescent="0.25">
      <c r="A9419" t="s">
        <v>545</v>
      </c>
      <c r="C9419" s="2" t="s">
        <v>12953</v>
      </c>
      <c r="D9419" s="2">
        <v>201</v>
      </c>
      <c r="E9419" s="7">
        <v>1932</v>
      </c>
      <c r="F9419" s="5" t="s">
        <v>4732</v>
      </c>
      <c r="H9419" s="5" t="s">
        <v>6966</v>
      </c>
      <c r="I9419" s="6" t="s">
        <v>4772</v>
      </c>
      <c r="J9419" s="6" t="s">
        <v>6965</v>
      </c>
      <c r="K9419" s="17">
        <v>3</v>
      </c>
      <c r="L9419" s="17" t="s">
        <v>7730</v>
      </c>
      <c r="M9419" s="9">
        <v>1.9</v>
      </c>
      <c r="N9419" s="9"/>
      <c r="O9419" s="21"/>
      <c r="Q9419" s="29"/>
      <c r="U9419" s="17"/>
      <c r="V9419" s="2" t="s">
        <v>6866</v>
      </c>
      <c r="Y9419" t="str">
        <f t="shared" si="588"/>
        <v/>
      </c>
      <c r="AA9419" t="str">
        <f t="shared" si="589"/>
        <v/>
      </c>
      <c r="AC9419" s="7"/>
      <c r="AD9419" t="s">
        <v>4772</v>
      </c>
      <c r="AE9419">
        <f t="shared" si="591"/>
        <v>0</v>
      </c>
      <c r="AG9419" s="2"/>
      <c r="AI9419" s="7"/>
    </row>
    <row r="9420" spans="1:49" ht="11" customHeight="1" outlineLevel="1" x14ac:dyDescent="0.25">
      <c r="A9420" t="s">
        <v>545</v>
      </c>
      <c r="C9420" s="2" t="s">
        <v>12953</v>
      </c>
      <c r="D9420" s="2">
        <v>202</v>
      </c>
      <c r="E9420" s="7">
        <v>1932</v>
      </c>
      <c r="F9420" s="5" t="s">
        <v>5139</v>
      </c>
      <c r="H9420" s="5" t="s">
        <v>6946</v>
      </c>
      <c r="I9420" s="6" t="s">
        <v>4772</v>
      </c>
      <c r="J9420" s="6" t="s">
        <v>6965</v>
      </c>
      <c r="K9420" s="17">
        <v>3</v>
      </c>
      <c r="L9420" s="17" t="s">
        <v>7730</v>
      </c>
      <c r="M9420" s="9">
        <v>1.9</v>
      </c>
      <c r="N9420" s="9"/>
      <c r="O9420" s="21"/>
      <c r="Q9420" s="29"/>
      <c r="U9420" s="17"/>
      <c r="V9420" s="2" t="s">
        <v>6866</v>
      </c>
      <c r="Y9420" t="str">
        <f t="shared" si="588"/>
        <v/>
      </c>
      <c r="AA9420" t="str">
        <f t="shared" si="589"/>
        <v/>
      </c>
      <c r="AC9420" s="7"/>
      <c r="AD9420" t="s">
        <v>4772</v>
      </c>
      <c r="AE9420">
        <f t="shared" si="591"/>
        <v>0</v>
      </c>
      <c r="AG9420" s="2"/>
      <c r="AI9420" s="7"/>
    </row>
    <row r="9421" spans="1:49" ht="11" customHeight="1" outlineLevel="1" x14ac:dyDescent="0.25">
      <c r="A9421" t="s">
        <v>545</v>
      </c>
      <c r="C9421" s="2" t="s">
        <v>12953</v>
      </c>
      <c r="D9421" s="2">
        <v>203</v>
      </c>
      <c r="E9421" s="7">
        <v>1932</v>
      </c>
      <c r="F9421" s="5" t="s">
        <v>6967</v>
      </c>
      <c r="H9421" s="5" t="s">
        <v>6968</v>
      </c>
      <c r="I9421" s="6" t="s">
        <v>4772</v>
      </c>
      <c r="J9421" s="6" t="s">
        <v>6965</v>
      </c>
      <c r="K9421" s="17">
        <v>3</v>
      </c>
      <c r="L9421" s="17" t="s">
        <v>7730</v>
      </c>
      <c r="M9421" s="9">
        <v>1.9</v>
      </c>
      <c r="N9421" s="9"/>
      <c r="O9421" s="21"/>
      <c r="Q9421" s="29"/>
      <c r="U9421" s="17"/>
      <c r="V9421" s="2" t="s">
        <v>6866</v>
      </c>
      <c r="Y9421" t="str">
        <f t="shared" si="588"/>
        <v/>
      </c>
      <c r="AA9421" t="str">
        <f t="shared" si="589"/>
        <v/>
      </c>
      <c r="AC9421" s="7"/>
      <c r="AD9421" t="s">
        <v>4772</v>
      </c>
      <c r="AE9421">
        <f t="shared" si="591"/>
        <v>0</v>
      </c>
      <c r="AG9421" s="2"/>
      <c r="AI9421" s="7"/>
    </row>
    <row r="9422" spans="1:49" ht="11" customHeight="1" outlineLevel="1" x14ac:dyDescent="0.25">
      <c r="A9422" t="s">
        <v>545</v>
      </c>
      <c r="C9422" s="2" t="s">
        <v>12953</v>
      </c>
      <c r="D9422" s="2">
        <v>204</v>
      </c>
      <c r="E9422" s="7">
        <v>1932</v>
      </c>
      <c r="F9422" s="5" t="s">
        <v>5239</v>
      </c>
      <c r="H9422" s="5" t="s">
        <v>6969</v>
      </c>
      <c r="I9422" s="6" t="s">
        <v>4772</v>
      </c>
      <c r="J9422" s="6" t="s">
        <v>6965</v>
      </c>
      <c r="K9422" s="17">
        <v>3</v>
      </c>
      <c r="L9422" s="17" t="s">
        <v>7730</v>
      </c>
      <c r="M9422" s="9">
        <v>1.9</v>
      </c>
      <c r="N9422" s="9"/>
      <c r="O9422" s="21"/>
      <c r="Q9422" s="29"/>
      <c r="U9422" s="17"/>
      <c r="V9422" s="2" t="s">
        <v>6866</v>
      </c>
      <c r="Y9422" t="str">
        <f t="shared" si="588"/>
        <v/>
      </c>
      <c r="AA9422" t="str">
        <f t="shared" si="589"/>
        <v/>
      </c>
      <c r="AC9422" s="7"/>
      <c r="AD9422" t="s">
        <v>4772</v>
      </c>
      <c r="AE9422">
        <f t="shared" si="591"/>
        <v>0</v>
      </c>
      <c r="AG9422" s="2"/>
      <c r="AI9422" s="7"/>
    </row>
    <row r="9423" spans="1:49" ht="11" customHeight="1" outlineLevel="1" x14ac:dyDescent="0.25">
      <c r="A9423" t="s">
        <v>545</v>
      </c>
      <c r="C9423" s="2" t="s">
        <v>12953</v>
      </c>
      <c r="D9423" s="2">
        <v>212</v>
      </c>
      <c r="E9423" s="7">
        <v>1934</v>
      </c>
      <c r="F9423" s="5" t="s">
        <v>6971</v>
      </c>
      <c r="H9423" s="5" t="s">
        <v>6704</v>
      </c>
      <c r="I9423" s="6" t="s">
        <v>6959</v>
      </c>
      <c r="J9423" s="6" t="s">
        <v>6970</v>
      </c>
      <c r="K9423" s="17">
        <v>3</v>
      </c>
      <c r="L9423" s="17" t="s">
        <v>7730</v>
      </c>
      <c r="M9423" s="9">
        <v>1.1499999999999999</v>
      </c>
      <c r="N9423" s="9"/>
      <c r="O9423" s="21"/>
      <c r="Q9423" s="29"/>
      <c r="U9423" s="17"/>
      <c r="V9423" s="2" t="s">
        <v>6866</v>
      </c>
      <c r="Y9423" t="str">
        <f t="shared" si="588"/>
        <v/>
      </c>
      <c r="AA9423" t="str">
        <f t="shared" si="589"/>
        <v/>
      </c>
      <c r="AC9423" s="7"/>
      <c r="AD9423" t="s">
        <v>6959</v>
      </c>
      <c r="AE9423">
        <f t="shared" si="591"/>
        <v>0</v>
      </c>
      <c r="AG9423" s="2"/>
      <c r="AI9423" s="7"/>
    </row>
    <row r="9424" spans="1:49" ht="11" customHeight="1" outlineLevel="1" x14ac:dyDescent="0.25">
      <c r="A9424" t="s">
        <v>545</v>
      </c>
      <c r="C9424" s="2" t="s">
        <v>12953</v>
      </c>
      <c r="D9424" s="2">
        <v>213</v>
      </c>
      <c r="E9424" s="7">
        <v>1934</v>
      </c>
      <c r="F9424" s="5" t="s">
        <v>6972</v>
      </c>
      <c r="H9424" s="5" t="s">
        <v>6975</v>
      </c>
      <c r="I9424" s="6" t="s">
        <v>6959</v>
      </c>
      <c r="J9424" s="6" t="s">
        <v>6970</v>
      </c>
      <c r="K9424" s="17">
        <v>3</v>
      </c>
      <c r="L9424" s="17" t="s">
        <v>7730</v>
      </c>
      <c r="M9424" s="9">
        <v>1.1499999999999999</v>
      </c>
      <c r="N9424" s="9"/>
      <c r="O9424" s="21"/>
      <c r="Q9424" s="29"/>
      <c r="U9424" s="17"/>
      <c r="V9424" s="2" t="s">
        <v>6866</v>
      </c>
      <c r="Y9424" t="str">
        <f t="shared" si="588"/>
        <v/>
      </c>
      <c r="AA9424" t="str">
        <f t="shared" si="589"/>
        <v/>
      </c>
      <c r="AC9424" s="7"/>
      <c r="AD9424" t="s">
        <v>6959</v>
      </c>
      <c r="AE9424">
        <f t="shared" si="591"/>
        <v>0</v>
      </c>
      <c r="AG9424" s="2"/>
      <c r="AI9424" s="7"/>
    </row>
    <row r="9425" spans="1:35" ht="11" customHeight="1" outlineLevel="1" x14ac:dyDescent="0.25">
      <c r="A9425" t="s">
        <v>545</v>
      </c>
      <c r="C9425" s="2" t="s">
        <v>12953</v>
      </c>
      <c r="D9425" s="2">
        <v>215</v>
      </c>
      <c r="E9425" s="7">
        <v>1934</v>
      </c>
      <c r="F9425" s="5" t="s">
        <v>6973</v>
      </c>
      <c r="H9425" s="5" t="s">
        <v>6501</v>
      </c>
      <c r="I9425" s="6" t="s">
        <v>6959</v>
      </c>
      <c r="J9425" s="6" t="s">
        <v>6970</v>
      </c>
      <c r="K9425" s="17">
        <v>3</v>
      </c>
      <c r="L9425" s="17" t="s">
        <v>7730</v>
      </c>
      <c r="M9425" s="9">
        <v>1.1499999999999999</v>
      </c>
      <c r="N9425" s="9"/>
      <c r="O9425" s="21"/>
      <c r="Q9425" s="29"/>
      <c r="U9425" s="17"/>
      <c r="V9425" s="2" t="s">
        <v>6866</v>
      </c>
      <c r="Y9425" t="str">
        <f t="shared" si="588"/>
        <v/>
      </c>
      <c r="AA9425" t="str">
        <f t="shared" si="589"/>
        <v/>
      </c>
      <c r="AC9425" s="7"/>
      <c r="AD9425" t="s">
        <v>6959</v>
      </c>
      <c r="AE9425">
        <f t="shared" si="591"/>
        <v>0</v>
      </c>
      <c r="AG9425" s="2"/>
      <c r="AI9425" s="7"/>
    </row>
    <row r="9426" spans="1:35" ht="11" customHeight="1" outlineLevel="1" x14ac:dyDescent="0.25">
      <c r="A9426" t="s">
        <v>545</v>
      </c>
      <c r="C9426" s="2" t="s">
        <v>12953</v>
      </c>
      <c r="D9426" s="2">
        <v>216</v>
      </c>
      <c r="E9426" s="7">
        <v>1934</v>
      </c>
      <c r="F9426" s="5" t="s">
        <v>6974</v>
      </c>
      <c r="H9426" s="5" t="s">
        <v>5037</v>
      </c>
      <c r="I9426" s="6" t="s">
        <v>6959</v>
      </c>
      <c r="J9426" s="6" t="s">
        <v>6970</v>
      </c>
      <c r="K9426" s="17">
        <v>3</v>
      </c>
      <c r="L9426" s="17" t="s">
        <v>7730</v>
      </c>
      <c r="M9426" s="9">
        <v>1.1499999999999999</v>
      </c>
      <c r="N9426" s="9"/>
      <c r="O9426" s="21"/>
      <c r="Q9426" s="29"/>
      <c r="U9426" s="17"/>
      <c r="V9426" s="2" t="s">
        <v>6866</v>
      </c>
      <c r="Y9426" t="str">
        <f t="shared" si="588"/>
        <v/>
      </c>
      <c r="AA9426" t="str">
        <f t="shared" si="589"/>
        <v/>
      </c>
      <c r="AC9426" s="7"/>
      <c r="AD9426" t="s">
        <v>6959</v>
      </c>
      <c r="AE9426">
        <f t="shared" si="591"/>
        <v>0</v>
      </c>
      <c r="AG9426" s="2"/>
      <c r="AI9426" s="7"/>
    </row>
    <row r="9427" spans="1:35" ht="11" customHeight="1" outlineLevel="1" x14ac:dyDescent="0.25">
      <c r="A9427" t="s">
        <v>545</v>
      </c>
      <c r="C9427" s="2" t="s">
        <v>12953</v>
      </c>
      <c r="D9427" s="2">
        <v>217</v>
      </c>
      <c r="E9427" s="7">
        <v>1934</v>
      </c>
      <c r="F9427" s="5" t="s">
        <v>6383</v>
      </c>
      <c r="H9427" s="5" t="s">
        <v>6987</v>
      </c>
      <c r="I9427" s="6" t="s">
        <v>6959</v>
      </c>
      <c r="J9427" s="6" t="s">
        <v>7071</v>
      </c>
      <c r="K9427" s="17">
        <v>3</v>
      </c>
      <c r="L9427" s="17" t="s">
        <v>7730</v>
      </c>
      <c r="M9427" s="9">
        <v>0.35</v>
      </c>
      <c r="N9427" s="9"/>
      <c r="O9427" s="21"/>
      <c r="Q9427" s="29"/>
      <c r="U9427" s="17"/>
      <c r="V9427" s="2">
        <v>217</v>
      </c>
      <c r="Y9427" t="str">
        <f t="shared" si="588"/>
        <v/>
      </c>
      <c r="AA9427" t="str">
        <f t="shared" si="589"/>
        <v/>
      </c>
      <c r="AC9427" s="7"/>
      <c r="AD9427" t="s">
        <v>6959</v>
      </c>
      <c r="AE9427">
        <f t="shared" si="591"/>
        <v>0</v>
      </c>
      <c r="AG9427" s="2"/>
      <c r="AI9427" s="7"/>
    </row>
    <row r="9428" spans="1:35" ht="11" customHeight="1" outlineLevel="1" x14ac:dyDescent="0.25">
      <c r="A9428" t="s">
        <v>545</v>
      </c>
      <c r="C9428" s="2" t="s">
        <v>12953</v>
      </c>
      <c r="D9428" s="2">
        <v>218</v>
      </c>
      <c r="E9428" s="7">
        <v>1934</v>
      </c>
      <c r="F9428" s="5" t="s">
        <v>4732</v>
      </c>
      <c r="H9428" s="5" t="s">
        <v>6988</v>
      </c>
      <c r="I9428" s="6" t="s">
        <v>6959</v>
      </c>
      <c r="J9428" s="6" t="s">
        <v>7071</v>
      </c>
      <c r="K9428" s="17">
        <v>3</v>
      </c>
      <c r="L9428" s="17" t="s">
        <v>7730</v>
      </c>
      <c r="M9428" s="9">
        <v>0.35</v>
      </c>
      <c r="N9428" s="9"/>
      <c r="O9428" s="21"/>
      <c r="Q9428" s="29"/>
      <c r="U9428" s="17"/>
      <c r="V9428" s="2">
        <v>218</v>
      </c>
      <c r="Y9428" t="str">
        <f t="shared" si="588"/>
        <v/>
      </c>
      <c r="AA9428" t="str">
        <f t="shared" si="589"/>
        <v/>
      </c>
      <c r="AC9428" s="7"/>
      <c r="AD9428" t="s">
        <v>6959</v>
      </c>
      <c r="AE9428">
        <f t="shared" si="591"/>
        <v>0</v>
      </c>
      <c r="AG9428" s="2"/>
      <c r="AI9428" s="7"/>
    </row>
    <row r="9429" spans="1:35" ht="11" customHeight="1" outlineLevel="1" x14ac:dyDescent="0.25">
      <c r="A9429" t="s">
        <v>545</v>
      </c>
      <c r="C9429" s="2" t="s">
        <v>12953</v>
      </c>
      <c r="D9429" s="2">
        <v>219</v>
      </c>
      <c r="E9429" s="7">
        <v>1934</v>
      </c>
      <c r="F9429" s="5" t="s">
        <v>21843</v>
      </c>
      <c r="H9429" s="5" t="s">
        <v>6989</v>
      </c>
      <c r="I9429" s="6" t="s">
        <v>6959</v>
      </c>
      <c r="J9429" s="6" t="s">
        <v>7071</v>
      </c>
      <c r="K9429" s="17">
        <v>3</v>
      </c>
      <c r="L9429" s="17" t="s">
        <v>7730</v>
      </c>
      <c r="M9429" s="9">
        <v>0.35</v>
      </c>
      <c r="N9429" s="9"/>
      <c r="O9429" s="21"/>
      <c r="Q9429" s="29"/>
      <c r="U9429" s="17"/>
      <c r="V9429" s="2">
        <v>219</v>
      </c>
      <c r="Y9429" t="str">
        <f t="shared" si="588"/>
        <v/>
      </c>
      <c r="AA9429" t="str">
        <f t="shared" si="589"/>
        <v/>
      </c>
      <c r="AC9429" s="7"/>
      <c r="AD9429" t="s">
        <v>6959</v>
      </c>
      <c r="AE9429">
        <f t="shared" si="591"/>
        <v>0</v>
      </c>
      <c r="AG9429" s="2"/>
      <c r="AI9429" s="7"/>
    </row>
    <row r="9430" spans="1:35" ht="11" customHeight="1" outlineLevel="1" x14ac:dyDescent="0.25">
      <c r="A9430" t="s">
        <v>545</v>
      </c>
      <c r="C9430" s="2" t="s">
        <v>12953</v>
      </c>
      <c r="D9430" s="2">
        <v>220</v>
      </c>
      <c r="E9430" s="7">
        <v>1934</v>
      </c>
      <c r="F9430" s="5" t="s">
        <v>3217</v>
      </c>
      <c r="H9430" s="5" t="s">
        <v>6501</v>
      </c>
      <c r="I9430" s="6" t="s">
        <v>6959</v>
      </c>
      <c r="J9430" s="6" t="s">
        <v>7071</v>
      </c>
      <c r="K9430" s="17">
        <v>3</v>
      </c>
      <c r="L9430" s="17" t="s">
        <v>7730</v>
      </c>
      <c r="M9430" s="9">
        <v>0.35</v>
      </c>
      <c r="N9430" s="9"/>
      <c r="O9430" s="21"/>
      <c r="Q9430" s="29"/>
      <c r="U9430" s="17"/>
      <c r="V9430" s="2">
        <v>220</v>
      </c>
      <c r="Y9430" t="str">
        <f t="shared" si="588"/>
        <v/>
      </c>
      <c r="AA9430" t="str">
        <f t="shared" si="589"/>
        <v/>
      </c>
      <c r="AC9430" s="7"/>
      <c r="AD9430" t="s">
        <v>6959</v>
      </c>
      <c r="AE9430">
        <f t="shared" si="591"/>
        <v>0</v>
      </c>
      <c r="AG9430" s="2"/>
      <c r="AI9430" s="7"/>
    </row>
    <row r="9431" spans="1:35" ht="11" customHeight="1" outlineLevel="1" x14ac:dyDescent="0.25">
      <c r="A9431" t="s">
        <v>545</v>
      </c>
      <c r="C9431" s="2" t="s">
        <v>12953</v>
      </c>
      <c r="D9431" s="2">
        <v>221</v>
      </c>
      <c r="E9431" s="7">
        <v>1934</v>
      </c>
      <c r="F9431" s="5" t="s">
        <v>183</v>
      </c>
      <c r="H9431" s="5" t="s">
        <v>6990</v>
      </c>
      <c r="I9431" s="6" t="s">
        <v>6959</v>
      </c>
      <c r="J9431" s="6" t="s">
        <v>7071</v>
      </c>
      <c r="K9431" s="17">
        <v>3</v>
      </c>
      <c r="L9431" s="17" t="s">
        <v>7730</v>
      </c>
      <c r="M9431" s="9">
        <v>0.35</v>
      </c>
      <c r="N9431" s="9"/>
      <c r="O9431" s="21"/>
      <c r="Q9431" s="29"/>
      <c r="U9431" s="17"/>
      <c r="V9431" s="2">
        <v>221</v>
      </c>
      <c r="Y9431" t="str">
        <f t="shared" si="588"/>
        <v/>
      </c>
      <c r="AA9431" t="str">
        <f t="shared" si="589"/>
        <v/>
      </c>
      <c r="AC9431" s="7"/>
      <c r="AD9431" t="s">
        <v>6959</v>
      </c>
      <c r="AE9431">
        <f t="shared" si="591"/>
        <v>0</v>
      </c>
      <c r="AG9431" s="2"/>
      <c r="AI9431" s="7"/>
    </row>
    <row r="9432" spans="1:35" ht="11" customHeight="1" outlineLevel="1" x14ac:dyDescent="0.25">
      <c r="A9432" t="s">
        <v>545</v>
      </c>
      <c r="C9432" s="2" t="s">
        <v>12953</v>
      </c>
      <c r="D9432" s="2">
        <v>222</v>
      </c>
      <c r="E9432" s="7">
        <v>1934</v>
      </c>
      <c r="F9432" s="5" t="s">
        <v>5139</v>
      </c>
      <c r="H9432" s="5" t="s">
        <v>6482</v>
      </c>
      <c r="I9432" s="6" t="s">
        <v>6959</v>
      </c>
      <c r="J9432" s="6" t="s">
        <v>7071</v>
      </c>
      <c r="K9432" s="17">
        <v>3</v>
      </c>
      <c r="L9432" s="17" t="s">
        <v>7730</v>
      </c>
      <c r="M9432" s="9">
        <v>0.35</v>
      </c>
      <c r="N9432" s="9"/>
      <c r="O9432" s="21"/>
      <c r="Q9432" s="29"/>
      <c r="U9432" s="17"/>
      <c r="V9432" s="2">
        <v>222</v>
      </c>
      <c r="Y9432" t="str">
        <f t="shared" si="588"/>
        <v/>
      </c>
      <c r="AA9432" t="str">
        <f t="shared" si="589"/>
        <v/>
      </c>
      <c r="AC9432" s="7"/>
      <c r="AD9432" t="s">
        <v>6959</v>
      </c>
      <c r="AE9432">
        <f t="shared" si="591"/>
        <v>0</v>
      </c>
      <c r="AG9432" s="2"/>
      <c r="AI9432" s="7"/>
    </row>
    <row r="9433" spans="1:35" ht="11" customHeight="1" outlineLevel="1" x14ac:dyDescent="0.25">
      <c r="A9433" t="s">
        <v>545</v>
      </c>
      <c r="C9433" s="2" t="s">
        <v>12953</v>
      </c>
      <c r="D9433" s="2">
        <v>223</v>
      </c>
      <c r="E9433" s="7">
        <v>1934</v>
      </c>
      <c r="F9433" s="5" t="s">
        <v>21844</v>
      </c>
      <c r="H9433" s="5" t="s">
        <v>3829</v>
      </c>
      <c r="I9433" s="6" t="s">
        <v>6959</v>
      </c>
      <c r="J9433" s="6" t="s">
        <v>7071</v>
      </c>
      <c r="K9433" s="17">
        <v>3</v>
      </c>
      <c r="L9433" s="17" t="s">
        <v>7730</v>
      </c>
      <c r="M9433" s="9">
        <v>0.35</v>
      </c>
      <c r="N9433" s="9"/>
      <c r="O9433" s="21"/>
      <c r="Q9433" s="29"/>
      <c r="U9433" s="17"/>
      <c r="V9433" s="2">
        <v>223</v>
      </c>
      <c r="Y9433" t="str">
        <f t="shared" si="588"/>
        <v/>
      </c>
      <c r="AA9433" t="str">
        <f t="shared" si="589"/>
        <v/>
      </c>
      <c r="AC9433" s="7"/>
      <c r="AD9433" t="s">
        <v>6959</v>
      </c>
      <c r="AE9433">
        <f t="shared" si="591"/>
        <v>0</v>
      </c>
      <c r="AG9433" s="2"/>
      <c r="AI9433" s="7"/>
    </row>
    <row r="9434" spans="1:35" ht="11" customHeight="1" outlineLevel="1" x14ac:dyDescent="0.25">
      <c r="A9434" t="s">
        <v>545</v>
      </c>
      <c r="C9434" s="2" t="s">
        <v>12953</v>
      </c>
      <c r="D9434" s="2">
        <v>224</v>
      </c>
      <c r="E9434" s="7">
        <v>1934</v>
      </c>
      <c r="F9434" s="5" t="s">
        <v>5138</v>
      </c>
      <c r="H9434" s="5" t="s">
        <v>3831</v>
      </c>
      <c r="I9434" s="6" t="s">
        <v>6959</v>
      </c>
      <c r="J9434" s="6" t="s">
        <v>7071</v>
      </c>
      <c r="K9434" s="17">
        <v>3</v>
      </c>
      <c r="L9434" s="17" t="s">
        <v>7730</v>
      </c>
      <c r="M9434" s="9">
        <v>0.35</v>
      </c>
      <c r="N9434" s="9"/>
      <c r="O9434" s="21"/>
      <c r="Q9434" s="29"/>
      <c r="U9434" s="17"/>
      <c r="V9434" s="2">
        <v>224</v>
      </c>
      <c r="Y9434" t="str">
        <f t="shared" si="588"/>
        <v/>
      </c>
      <c r="AA9434" t="str">
        <f t="shared" si="589"/>
        <v/>
      </c>
      <c r="AC9434" s="7"/>
      <c r="AD9434" t="s">
        <v>6959</v>
      </c>
      <c r="AE9434">
        <f t="shared" si="591"/>
        <v>0</v>
      </c>
      <c r="AG9434" s="2"/>
      <c r="AI9434" s="7"/>
    </row>
    <row r="9435" spans="1:35" ht="11" customHeight="1" outlineLevel="1" x14ac:dyDescent="0.25">
      <c r="A9435" t="s">
        <v>545</v>
      </c>
      <c r="C9435" s="2" t="s">
        <v>12953</v>
      </c>
      <c r="D9435" s="2">
        <v>243</v>
      </c>
      <c r="E9435" s="7">
        <v>1935</v>
      </c>
      <c r="F9435" s="5" t="s">
        <v>5139</v>
      </c>
      <c r="H9435" s="5" t="s">
        <v>6976</v>
      </c>
      <c r="I9435" s="6" t="s">
        <v>6959</v>
      </c>
      <c r="J9435" s="6" t="s">
        <v>6978</v>
      </c>
      <c r="K9435" s="17">
        <v>3</v>
      </c>
      <c r="L9435" s="17" t="s">
        <v>7730</v>
      </c>
      <c r="M9435" s="9">
        <v>4.3499999999999996</v>
      </c>
      <c r="N9435" s="9"/>
      <c r="O9435" s="21"/>
      <c r="Q9435" s="29"/>
      <c r="U9435" s="17"/>
      <c r="V9435" s="2" t="s">
        <v>6866</v>
      </c>
      <c r="Y9435" t="str">
        <f t="shared" si="588"/>
        <v/>
      </c>
      <c r="AA9435" t="str">
        <f t="shared" si="589"/>
        <v/>
      </c>
      <c r="AC9435" s="7"/>
      <c r="AD9435" t="s">
        <v>6959</v>
      </c>
      <c r="AE9435">
        <f t="shared" si="591"/>
        <v>0</v>
      </c>
      <c r="AG9435" s="2"/>
      <c r="AI9435" s="7"/>
    </row>
    <row r="9436" spans="1:35" ht="11" customHeight="1" outlineLevel="1" x14ac:dyDescent="0.25">
      <c r="A9436" t="s">
        <v>545</v>
      </c>
      <c r="C9436" s="2" t="s">
        <v>12953</v>
      </c>
      <c r="D9436" s="2">
        <v>244</v>
      </c>
      <c r="E9436" s="7">
        <v>1935</v>
      </c>
      <c r="F9436" s="5" t="s">
        <v>6967</v>
      </c>
      <c r="H9436" s="5" t="s">
        <v>6946</v>
      </c>
      <c r="I9436" s="6" t="s">
        <v>6959</v>
      </c>
      <c r="J9436" s="6" t="s">
        <v>6978</v>
      </c>
      <c r="K9436" s="17">
        <v>1</v>
      </c>
      <c r="L9436" s="17" t="s">
        <v>7730</v>
      </c>
      <c r="M9436" s="9">
        <v>4.3499999999999996</v>
      </c>
      <c r="N9436" s="9"/>
      <c r="O9436" s="21"/>
      <c r="Q9436" s="29"/>
      <c r="S9436">
        <v>1</v>
      </c>
      <c r="T9436">
        <v>1</v>
      </c>
      <c r="U9436" s="17"/>
      <c r="V9436" s="2" t="s">
        <v>6866</v>
      </c>
      <c r="Y9436" t="str">
        <f t="shared" si="588"/>
        <v/>
      </c>
      <c r="AA9436" t="str">
        <f t="shared" si="589"/>
        <v/>
      </c>
      <c r="AC9436" s="7"/>
      <c r="AD9436" t="s">
        <v>6959</v>
      </c>
      <c r="AE9436">
        <f t="shared" si="591"/>
        <v>0</v>
      </c>
      <c r="AG9436" s="2"/>
      <c r="AI9436" s="7"/>
    </row>
    <row r="9437" spans="1:35" ht="11" customHeight="1" outlineLevel="1" x14ac:dyDescent="0.25">
      <c r="A9437" t="s">
        <v>545</v>
      </c>
      <c r="C9437" s="2" t="s">
        <v>12953</v>
      </c>
      <c r="D9437" s="2">
        <v>245</v>
      </c>
      <c r="E9437" s="7">
        <v>1935</v>
      </c>
      <c r="F9437" s="5" t="s">
        <v>5239</v>
      </c>
      <c r="H9437" s="5" t="s">
        <v>6977</v>
      </c>
      <c r="I9437" s="6" t="s">
        <v>6959</v>
      </c>
      <c r="J9437" s="6" t="s">
        <v>6978</v>
      </c>
      <c r="K9437" s="17">
        <v>3</v>
      </c>
      <c r="L9437" s="17" t="s">
        <v>7730</v>
      </c>
      <c r="M9437" s="9">
        <v>4.3499999999999996</v>
      </c>
      <c r="N9437" s="9"/>
      <c r="O9437" s="21"/>
      <c r="Q9437" s="29"/>
      <c r="U9437" s="17"/>
      <c r="V9437" s="2" t="s">
        <v>6866</v>
      </c>
      <c r="Y9437" t="str">
        <f t="shared" ref="Y9437:Y9500" si="592">IF(COUNTIF(F9437,"*fdc*"),1,"")</f>
        <v/>
      </c>
      <c r="AA9437" t="str">
        <f t="shared" ref="AA9437:AA9500" si="593">IF(COUNTIF(F9437,"*s/s*"),1,"")</f>
        <v/>
      </c>
      <c r="AC9437" s="7"/>
      <c r="AD9437" t="s">
        <v>6959</v>
      </c>
      <c r="AE9437">
        <f t="shared" si="591"/>
        <v>0</v>
      </c>
      <c r="AG9437" s="2"/>
      <c r="AI9437" s="7"/>
    </row>
    <row r="9438" spans="1:35" ht="11" customHeight="1" outlineLevel="1" x14ac:dyDescent="0.25">
      <c r="A9438" t="s">
        <v>545</v>
      </c>
      <c r="C9438" s="2" t="s">
        <v>12953</v>
      </c>
      <c r="D9438" s="2">
        <v>253</v>
      </c>
      <c r="E9438" s="7">
        <v>1937</v>
      </c>
      <c r="F9438" s="5" t="s">
        <v>6980</v>
      </c>
      <c r="H9438" s="5" t="s">
        <v>6981</v>
      </c>
      <c r="I9438" s="6" t="s">
        <v>6959</v>
      </c>
      <c r="J9438" s="6" t="s">
        <v>6979</v>
      </c>
      <c r="K9438" s="17">
        <v>3</v>
      </c>
      <c r="L9438" s="17" t="s">
        <v>7730</v>
      </c>
      <c r="M9438" s="9">
        <v>0.8</v>
      </c>
      <c r="N9438" s="9"/>
      <c r="O9438" s="21"/>
      <c r="Q9438" s="29"/>
      <c r="U9438" s="17"/>
      <c r="V9438" s="2" t="s">
        <v>6866</v>
      </c>
      <c r="Y9438" t="str">
        <f t="shared" si="592"/>
        <v/>
      </c>
      <c r="AA9438" t="str">
        <f t="shared" si="593"/>
        <v/>
      </c>
      <c r="AC9438" s="7"/>
      <c r="AD9438" t="s">
        <v>6959</v>
      </c>
      <c r="AE9438">
        <f t="shared" si="591"/>
        <v>0</v>
      </c>
      <c r="AG9438" s="2"/>
      <c r="AI9438" s="7"/>
    </row>
    <row r="9439" spans="1:35" ht="11" customHeight="1" outlineLevel="1" x14ac:dyDescent="0.25">
      <c r="A9439" t="s">
        <v>545</v>
      </c>
      <c r="C9439" s="2" t="s">
        <v>12953</v>
      </c>
      <c r="D9439" s="2">
        <v>256</v>
      </c>
      <c r="E9439" s="7">
        <v>1937</v>
      </c>
      <c r="F9439" s="5" t="s">
        <v>4732</v>
      </c>
      <c r="H9439" s="5" t="s">
        <v>5796</v>
      </c>
      <c r="I9439" s="6" t="s">
        <v>6959</v>
      </c>
      <c r="J9439" s="6" t="s">
        <v>6982</v>
      </c>
      <c r="K9439" s="17">
        <v>3</v>
      </c>
      <c r="L9439" s="17" t="s">
        <v>7730</v>
      </c>
      <c r="M9439" s="9">
        <v>2</v>
      </c>
      <c r="N9439" s="9"/>
      <c r="O9439" s="21"/>
      <c r="Q9439" s="29"/>
      <c r="U9439" s="17"/>
      <c r="V9439" s="2" t="s">
        <v>6866</v>
      </c>
      <c r="Y9439" t="str">
        <f t="shared" si="592"/>
        <v/>
      </c>
      <c r="AA9439" t="str">
        <f t="shared" si="593"/>
        <v/>
      </c>
      <c r="AC9439" s="7"/>
      <c r="AD9439" t="s">
        <v>6959</v>
      </c>
      <c r="AE9439">
        <f t="shared" si="591"/>
        <v>0</v>
      </c>
      <c r="AG9439" s="2"/>
      <c r="AI9439" s="7"/>
    </row>
    <row r="9440" spans="1:35" ht="11" customHeight="1" outlineLevel="1" x14ac:dyDescent="0.25">
      <c r="A9440" t="s">
        <v>545</v>
      </c>
      <c r="C9440" s="2" t="s">
        <v>12953</v>
      </c>
      <c r="D9440" s="2">
        <v>257</v>
      </c>
      <c r="E9440" s="7">
        <v>1937</v>
      </c>
      <c r="F9440" s="5" t="s">
        <v>6980</v>
      </c>
      <c r="H9440" s="5" t="s">
        <v>6984</v>
      </c>
      <c r="I9440" s="6" t="s">
        <v>6959</v>
      </c>
      <c r="J9440" s="6" t="s">
        <v>6982</v>
      </c>
      <c r="K9440" s="17">
        <v>5</v>
      </c>
      <c r="L9440" s="17" t="s">
        <v>7730</v>
      </c>
      <c r="M9440" s="9">
        <v>2</v>
      </c>
      <c r="N9440" s="9"/>
      <c r="O9440" s="21"/>
      <c r="Q9440" s="29"/>
      <c r="U9440" s="17"/>
      <c r="V9440" s="2" t="s">
        <v>6866</v>
      </c>
      <c r="Y9440" t="str">
        <f t="shared" si="592"/>
        <v/>
      </c>
      <c r="AA9440" t="str">
        <f t="shared" si="593"/>
        <v/>
      </c>
      <c r="AC9440" s="7"/>
      <c r="AD9440" t="s">
        <v>6959</v>
      </c>
      <c r="AE9440">
        <f t="shared" si="591"/>
        <v>0</v>
      </c>
      <c r="AG9440" s="2"/>
      <c r="AI9440" s="7"/>
    </row>
    <row r="9441" spans="1:35" ht="11" customHeight="1" outlineLevel="1" x14ac:dyDescent="0.25">
      <c r="A9441" t="s">
        <v>545</v>
      </c>
      <c r="C9441" s="2" t="s">
        <v>12953</v>
      </c>
      <c r="D9441" s="2">
        <v>258</v>
      </c>
      <c r="E9441" s="7">
        <v>1937</v>
      </c>
      <c r="F9441" s="5" t="s">
        <v>6983</v>
      </c>
      <c r="H9441" s="5" t="s">
        <v>3313</v>
      </c>
      <c r="I9441" s="6" t="s">
        <v>6959</v>
      </c>
      <c r="J9441" s="6" t="s">
        <v>6982</v>
      </c>
      <c r="K9441" s="17">
        <v>3</v>
      </c>
      <c r="L9441" s="17" t="s">
        <v>7730</v>
      </c>
      <c r="M9441" s="9">
        <v>2</v>
      </c>
      <c r="N9441" s="9"/>
      <c r="O9441" s="21"/>
      <c r="Q9441" s="29"/>
      <c r="U9441" s="17"/>
      <c r="V9441" s="2" t="s">
        <v>6866</v>
      </c>
      <c r="Y9441" t="str">
        <f t="shared" si="592"/>
        <v/>
      </c>
      <c r="AA9441" t="str">
        <f t="shared" si="593"/>
        <v/>
      </c>
      <c r="AC9441" s="7"/>
      <c r="AD9441" t="s">
        <v>6959</v>
      </c>
      <c r="AE9441">
        <f t="shared" si="591"/>
        <v>0</v>
      </c>
      <c r="AG9441" s="2"/>
      <c r="AI9441" s="7"/>
    </row>
    <row r="9442" spans="1:35" ht="11" customHeight="1" outlineLevel="1" x14ac:dyDescent="0.25">
      <c r="A9442" t="s">
        <v>545</v>
      </c>
      <c r="C9442" s="2" t="s">
        <v>12953</v>
      </c>
      <c r="D9442" s="2">
        <v>259</v>
      </c>
      <c r="E9442" s="7">
        <v>1937</v>
      </c>
      <c r="F9442" s="5" t="s">
        <v>5138</v>
      </c>
      <c r="H9442" s="5" t="s">
        <v>6985</v>
      </c>
      <c r="I9442" s="6" t="s">
        <v>6959</v>
      </c>
      <c r="J9442" s="6" t="s">
        <v>6982</v>
      </c>
      <c r="K9442" s="17">
        <v>3</v>
      </c>
      <c r="L9442" s="17" t="s">
        <v>7730</v>
      </c>
      <c r="M9442" s="9">
        <v>2</v>
      </c>
      <c r="N9442" s="9"/>
      <c r="O9442" s="21"/>
      <c r="Q9442" s="29"/>
      <c r="U9442" s="17"/>
      <c r="V9442" s="2" t="s">
        <v>6866</v>
      </c>
      <c r="Y9442" t="str">
        <f t="shared" si="592"/>
        <v/>
      </c>
      <c r="AA9442" t="str">
        <f t="shared" si="593"/>
        <v/>
      </c>
      <c r="AC9442" s="7"/>
      <c r="AD9442" t="s">
        <v>6959</v>
      </c>
      <c r="AE9442">
        <f t="shared" ref="AE9442:AE9471" si="594">COUNTIF(I9442,"*Fuji*")</f>
        <v>0</v>
      </c>
      <c r="AG9442" s="2"/>
      <c r="AI9442" s="7"/>
    </row>
    <row r="9443" spans="1:35" ht="11" customHeight="1" outlineLevel="1" x14ac:dyDescent="0.25">
      <c r="A9443" t="s">
        <v>545</v>
      </c>
      <c r="C9443" s="2" t="s">
        <v>12953</v>
      </c>
      <c r="D9443" s="2">
        <v>260</v>
      </c>
      <c r="E9443" s="7">
        <v>1937</v>
      </c>
      <c r="F9443" s="5" t="s">
        <v>2974</v>
      </c>
      <c r="H9443" s="5" t="s">
        <v>4026</v>
      </c>
      <c r="I9443" s="6" t="s">
        <v>6959</v>
      </c>
      <c r="J9443" s="6" t="s">
        <v>6982</v>
      </c>
      <c r="K9443" s="17">
        <v>3</v>
      </c>
      <c r="L9443" s="17" t="s">
        <v>7730</v>
      </c>
      <c r="M9443" s="9">
        <v>2</v>
      </c>
      <c r="N9443" s="9"/>
      <c r="O9443" s="21"/>
      <c r="Q9443" s="29"/>
      <c r="U9443" s="17"/>
      <c r="V9443" s="2" t="s">
        <v>6866</v>
      </c>
      <c r="Y9443" t="str">
        <f t="shared" si="592"/>
        <v/>
      </c>
      <c r="AA9443" t="str">
        <f t="shared" si="593"/>
        <v/>
      </c>
      <c r="AC9443" s="7"/>
      <c r="AD9443" t="s">
        <v>6959</v>
      </c>
      <c r="AE9443">
        <f t="shared" si="594"/>
        <v>0</v>
      </c>
      <c r="AG9443" s="2"/>
      <c r="AI9443" s="7"/>
    </row>
    <row r="9444" spans="1:35" ht="11" customHeight="1" outlineLevel="1" x14ac:dyDescent="0.25">
      <c r="A9444" t="s">
        <v>545</v>
      </c>
      <c r="C9444" s="2" t="s">
        <v>12953</v>
      </c>
      <c r="D9444" s="2">
        <v>272</v>
      </c>
      <c r="E9444" s="7">
        <v>1938</v>
      </c>
      <c r="F9444" s="5" t="s">
        <v>6383</v>
      </c>
      <c r="H9444" s="5" t="s">
        <v>6987</v>
      </c>
      <c r="I9444" s="6" t="s">
        <v>6959</v>
      </c>
      <c r="J9444" s="6" t="s">
        <v>6986</v>
      </c>
      <c r="K9444" s="17">
        <v>3</v>
      </c>
      <c r="L9444" s="17" t="s">
        <v>7730</v>
      </c>
      <c r="M9444" s="9">
        <v>0.6</v>
      </c>
      <c r="N9444" s="9"/>
      <c r="O9444" s="21"/>
      <c r="Q9444" s="29"/>
      <c r="U9444" s="17"/>
      <c r="V9444" s="2" t="s">
        <v>6866</v>
      </c>
      <c r="Y9444" t="str">
        <f t="shared" si="592"/>
        <v/>
      </c>
      <c r="AA9444" t="str">
        <f t="shared" si="593"/>
        <v/>
      </c>
      <c r="AC9444" s="7"/>
      <c r="AD9444" t="s">
        <v>6959</v>
      </c>
      <c r="AE9444">
        <f t="shared" si="594"/>
        <v>0</v>
      </c>
      <c r="AG9444" s="2"/>
      <c r="AI9444" s="7"/>
    </row>
    <row r="9445" spans="1:35" ht="11" customHeight="1" outlineLevel="1" x14ac:dyDescent="0.25">
      <c r="A9445" t="s">
        <v>545</v>
      </c>
      <c r="C9445" s="2" t="s">
        <v>12953</v>
      </c>
      <c r="D9445" s="2">
        <v>273</v>
      </c>
      <c r="E9445" s="7">
        <v>1938</v>
      </c>
      <c r="F9445" s="5" t="s">
        <v>4732</v>
      </c>
      <c r="H9445" s="5" t="s">
        <v>6988</v>
      </c>
      <c r="I9445" s="6" t="s">
        <v>6959</v>
      </c>
      <c r="J9445" s="6" t="s">
        <v>6986</v>
      </c>
      <c r="K9445" s="17">
        <v>3</v>
      </c>
      <c r="L9445" s="17" t="s">
        <v>7730</v>
      </c>
      <c r="M9445" s="9">
        <v>0.6</v>
      </c>
      <c r="N9445" s="9"/>
      <c r="O9445" s="21"/>
      <c r="Q9445" s="29"/>
      <c r="U9445" s="17"/>
      <c r="V9445" s="2" t="s">
        <v>6866</v>
      </c>
      <c r="Y9445" t="str">
        <f t="shared" si="592"/>
        <v/>
      </c>
      <c r="AA9445" t="str">
        <f t="shared" si="593"/>
        <v/>
      </c>
      <c r="AC9445" s="7"/>
      <c r="AD9445" t="s">
        <v>6959</v>
      </c>
      <c r="AE9445">
        <f t="shared" si="594"/>
        <v>0</v>
      </c>
      <c r="AG9445" s="2"/>
      <c r="AI9445" s="7"/>
    </row>
    <row r="9446" spans="1:35" ht="11" customHeight="1" outlineLevel="1" x14ac:dyDescent="0.25">
      <c r="A9446" t="s">
        <v>545</v>
      </c>
      <c r="C9446" s="2" t="s">
        <v>12953</v>
      </c>
      <c r="D9446" s="2">
        <v>274</v>
      </c>
      <c r="E9446" s="7">
        <v>1938</v>
      </c>
      <c r="F9446" s="5" t="s">
        <v>21843</v>
      </c>
      <c r="H9446" s="5" t="s">
        <v>6989</v>
      </c>
      <c r="I9446" s="6" t="s">
        <v>6959</v>
      </c>
      <c r="J9446" s="6" t="s">
        <v>6986</v>
      </c>
      <c r="K9446" s="17">
        <v>3</v>
      </c>
      <c r="L9446" s="17" t="s">
        <v>7730</v>
      </c>
      <c r="M9446" s="9">
        <v>0.6</v>
      </c>
      <c r="N9446" s="9"/>
      <c r="O9446" s="21"/>
      <c r="Q9446" s="29"/>
      <c r="U9446" s="17"/>
      <c r="V9446" s="2" t="s">
        <v>6866</v>
      </c>
      <c r="Y9446" t="str">
        <f t="shared" si="592"/>
        <v/>
      </c>
      <c r="AA9446" t="str">
        <f t="shared" si="593"/>
        <v/>
      </c>
      <c r="AC9446" s="7"/>
      <c r="AD9446" t="s">
        <v>6959</v>
      </c>
      <c r="AE9446">
        <f t="shared" si="594"/>
        <v>0</v>
      </c>
      <c r="AG9446" s="2"/>
      <c r="AI9446" s="7"/>
    </row>
    <row r="9447" spans="1:35" ht="11" customHeight="1" outlineLevel="1" x14ac:dyDescent="0.25">
      <c r="A9447" t="s">
        <v>545</v>
      </c>
      <c r="C9447" s="2" t="s">
        <v>12953</v>
      </c>
      <c r="D9447" s="2">
        <v>275</v>
      </c>
      <c r="E9447" s="7">
        <v>1938</v>
      </c>
      <c r="F9447" s="5" t="s">
        <v>3217</v>
      </c>
      <c r="H9447" s="5" t="s">
        <v>6501</v>
      </c>
      <c r="I9447" s="6" t="s">
        <v>6959</v>
      </c>
      <c r="J9447" s="6" t="s">
        <v>6986</v>
      </c>
      <c r="K9447" s="17">
        <v>3</v>
      </c>
      <c r="L9447" s="17" t="s">
        <v>7730</v>
      </c>
      <c r="M9447" s="9">
        <v>0.6</v>
      </c>
      <c r="N9447" s="9"/>
      <c r="O9447" s="21"/>
      <c r="Q9447" s="29"/>
      <c r="U9447" s="17"/>
      <c r="V9447" s="2" t="s">
        <v>6866</v>
      </c>
      <c r="Y9447" t="str">
        <f t="shared" si="592"/>
        <v/>
      </c>
      <c r="AA9447" t="str">
        <f t="shared" si="593"/>
        <v/>
      </c>
      <c r="AC9447" s="7"/>
      <c r="AD9447" t="s">
        <v>6959</v>
      </c>
      <c r="AE9447">
        <f t="shared" si="594"/>
        <v>0</v>
      </c>
      <c r="AG9447" s="2"/>
      <c r="AI9447" s="7"/>
    </row>
    <row r="9448" spans="1:35" ht="11" customHeight="1" outlineLevel="1" x14ac:dyDescent="0.25">
      <c r="A9448" t="s">
        <v>545</v>
      </c>
      <c r="C9448" s="2" t="s">
        <v>12953</v>
      </c>
      <c r="D9448" s="2">
        <v>276</v>
      </c>
      <c r="E9448" s="7">
        <v>1938</v>
      </c>
      <c r="F9448" s="5" t="s">
        <v>183</v>
      </c>
      <c r="H9448" s="5" t="s">
        <v>6990</v>
      </c>
      <c r="I9448" s="6" t="s">
        <v>6959</v>
      </c>
      <c r="J9448" s="6" t="s">
        <v>6986</v>
      </c>
      <c r="K9448" s="17">
        <v>3</v>
      </c>
      <c r="L9448" s="17" t="s">
        <v>7730</v>
      </c>
      <c r="M9448" s="9">
        <v>0.6</v>
      </c>
      <c r="N9448" s="9"/>
      <c r="O9448" s="21"/>
      <c r="Q9448" s="29"/>
      <c r="U9448" s="17"/>
      <c r="V9448" s="2" t="s">
        <v>6866</v>
      </c>
      <c r="Y9448" t="str">
        <f t="shared" si="592"/>
        <v/>
      </c>
      <c r="AA9448" t="str">
        <f t="shared" si="593"/>
        <v/>
      </c>
      <c r="AC9448" s="7"/>
      <c r="AD9448" t="s">
        <v>6959</v>
      </c>
      <c r="AE9448">
        <f t="shared" si="594"/>
        <v>0</v>
      </c>
      <c r="AG9448" s="2"/>
      <c r="AI9448" s="7"/>
    </row>
    <row r="9449" spans="1:35" ht="11" customHeight="1" outlineLevel="1" x14ac:dyDescent="0.25">
      <c r="A9449" t="s">
        <v>545</v>
      </c>
      <c r="C9449" s="2" t="s">
        <v>12953</v>
      </c>
      <c r="D9449" s="2">
        <v>277</v>
      </c>
      <c r="E9449" s="7">
        <v>1938</v>
      </c>
      <c r="F9449" s="5" t="s">
        <v>5139</v>
      </c>
      <c r="H9449" s="5" t="s">
        <v>6482</v>
      </c>
      <c r="I9449" s="6" t="s">
        <v>6959</v>
      </c>
      <c r="J9449" s="6" t="s">
        <v>6986</v>
      </c>
      <c r="K9449" s="17">
        <v>3</v>
      </c>
      <c r="L9449" s="17" t="s">
        <v>7730</v>
      </c>
      <c r="M9449" s="9">
        <v>0.6</v>
      </c>
      <c r="N9449" s="9"/>
      <c r="O9449" s="21"/>
      <c r="Q9449" s="29"/>
      <c r="U9449" s="17"/>
      <c r="V9449" s="2" t="s">
        <v>6866</v>
      </c>
      <c r="Y9449" t="str">
        <f t="shared" si="592"/>
        <v/>
      </c>
      <c r="AA9449" t="str">
        <f t="shared" si="593"/>
        <v/>
      </c>
      <c r="AC9449" s="7"/>
      <c r="AD9449" t="s">
        <v>6959</v>
      </c>
      <c r="AE9449">
        <f t="shared" si="594"/>
        <v>0</v>
      </c>
      <c r="AG9449" s="2"/>
      <c r="AI9449" s="7"/>
    </row>
    <row r="9450" spans="1:35" ht="11" customHeight="1" outlineLevel="1" x14ac:dyDescent="0.25">
      <c r="A9450" t="s">
        <v>545</v>
      </c>
      <c r="C9450" s="2" t="s">
        <v>12953</v>
      </c>
      <c r="D9450" s="2">
        <v>278</v>
      </c>
      <c r="E9450" s="7">
        <v>1938</v>
      </c>
      <c r="F9450" s="5" t="s">
        <v>21844</v>
      </c>
      <c r="H9450" s="5" t="s">
        <v>3829</v>
      </c>
      <c r="I9450" s="6" t="s">
        <v>6959</v>
      </c>
      <c r="J9450" s="6" t="s">
        <v>6986</v>
      </c>
      <c r="K9450" s="17">
        <v>3</v>
      </c>
      <c r="L9450" s="17" t="s">
        <v>7730</v>
      </c>
      <c r="M9450" s="9">
        <v>0.6</v>
      </c>
      <c r="N9450" s="9"/>
      <c r="O9450" s="21"/>
      <c r="Q9450" s="29"/>
      <c r="U9450" s="17"/>
      <c r="V9450" s="2" t="s">
        <v>6866</v>
      </c>
      <c r="Y9450" t="str">
        <f t="shared" si="592"/>
        <v/>
      </c>
      <c r="AA9450" t="str">
        <f t="shared" si="593"/>
        <v/>
      </c>
      <c r="AC9450" s="7"/>
      <c r="AD9450" t="s">
        <v>6959</v>
      </c>
      <c r="AE9450">
        <f t="shared" si="594"/>
        <v>0</v>
      </c>
      <c r="AG9450" s="2"/>
      <c r="AI9450" s="7"/>
    </row>
    <row r="9451" spans="1:35" ht="11" customHeight="1" outlineLevel="1" x14ac:dyDescent="0.25">
      <c r="A9451" t="s">
        <v>545</v>
      </c>
      <c r="C9451" s="2" t="s">
        <v>12953</v>
      </c>
      <c r="D9451" s="2">
        <v>295</v>
      </c>
      <c r="E9451" s="7">
        <v>1939</v>
      </c>
      <c r="F9451" s="5" t="s">
        <v>5138</v>
      </c>
      <c r="H9451" s="5" t="s">
        <v>3831</v>
      </c>
      <c r="I9451" s="6" t="s">
        <v>6959</v>
      </c>
      <c r="J9451" s="6" t="s">
        <v>6991</v>
      </c>
      <c r="K9451" s="17">
        <v>3</v>
      </c>
      <c r="L9451" s="17" t="s">
        <v>7730</v>
      </c>
      <c r="M9451" s="9">
        <v>1.25</v>
      </c>
      <c r="N9451" s="9"/>
      <c r="O9451" s="21"/>
      <c r="Q9451" s="29"/>
      <c r="U9451" s="17"/>
      <c r="V9451" s="2">
        <v>296</v>
      </c>
      <c r="Y9451" t="str">
        <f t="shared" si="592"/>
        <v/>
      </c>
      <c r="AA9451" t="str">
        <f t="shared" si="593"/>
        <v/>
      </c>
      <c r="AC9451" s="7"/>
      <c r="AD9451" t="s">
        <v>6959</v>
      </c>
      <c r="AE9451">
        <f t="shared" si="594"/>
        <v>0</v>
      </c>
      <c r="AG9451" s="2"/>
      <c r="AI9451" s="7"/>
    </row>
    <row r="9452" spans="1:35" ht="11" customHeight="1" outlineLevel="1" x14ac:dyDescent="0.25">
      <c r="A9452" t="s">
        <v>545</v>
      </c>
      <c r="C9452" s="2" t="s">
        <v>12953</v>
      </c>
      <c r="D9452" s="2">
        <v>297</v>
      </c>
      <c r="E9452" s="7">
        <v>1939</v>
      </c>
      <c r="F9452" s="5" t="s">
        <v>2974</v>
      </c>
      <c r="H9452" s="5" t="s">
        <v>4026</v>
      </c>
      <c r="I9452" s="6" t="s">
        <v>6959</v>
      </c>
      <c r="J9452" s="6" t="s">
        <v>6991</v>
      </c>
      <c r="K9452" s="17">
        <v>3</v>
      </c>
      <c r="L9452" s="17" t="s">
        <v>7730</v>
      </c>
      <c r="M9452" s="9">
        <v>1.25</v>
      </c>
      <c r="N9452" s="9"/>
      <c r="O9452" s="21"/>
      <c r="Q9452" s="29"/>
      <c r="T9452">
        <v>1</v>
      </c>
      <c r="U9452" s="17"/>
      <c r="V9452" s="2">
        <v>297</v>
      </c>
      <c r="Y9452" t="str">
        <f t="shared" si="592"/>
        <v/>
      </c>
      <c r="AA9452" t="str">
        <f t="shared" si="593"/>
        <v/>
      </c>
      <c r="AC9452" s="7"/>
      <c r="AD9452" t="s">
        <v>6959</v>
      </c>
      <c r="AE9452">
        <f t="shared" si="594"/>
        <v>0</v>
      </c>
      <c r="AG9452" s="2"/>
      <c r="AI9452" s="7"/>
    </row>
    <row r="9453" spans="1:35" ht="11" customHeight="1" outlineLevel="1" x14ac:dyDescent="0.25">
      <c r="A9453" t="s">
        <v>545</v>
      </c>
      <c r="C9453" s="2" t="s">
        <v>12953</v>
      </c>
      <c r="D9453" s="2" t="s">
        <v>4062</v>
      </c>
      <c r="E9453" s="7">
        <v>1943</v>
      </c>
      <c r="F9453" s="5" t="s">
        <v>4626</v>
      </c>
      <c r="H9453" s="5" t="s">
        <v>6486</v>
      </c>
      <c r="I9453" s="6" t="s">
        <v>548</v>
      </c>
      <c r="J9453" s="6"/>
      <c r="K9453" s="17">
        <v>1</v>
      </c>
      <c r="L9453" s="17" t="s">
        <v>7730</v>
      </c>
      <c r="M9453" s="9">
        <v>3</v>
      </c>
      <c r="N9453" s="9"/>
      <c r="O9453" s="21"/>
      <c r="Q9453" s="29"/>
      <c r="S9453">
        <v>1</v>
      </c>
      <c r="T9453">
        <v>1</v>
      </c>
      <c r="U9453" s="17"/>
      <c r="V9453" s="2" t="s">
        <v>4625</v>
      </c>
      <c r="Y9453" t="str">
        <f t="shared" si="592"/>
        <v/>
      </c>
      <c r="AA9453" t="str">
        <f t="shared" si="593"/>
        <v/>
      </c>
      <c r="AC9453" s="7"/>
      <c r="AD9453" t="s">
        <v>548</v>
      </c>
      <c r="AE9453">
        <f t="shared" si="594"/>
        <v>0</v>
      </c>
      <c r="AG9453" s="2"/>
      <c r="AH9453" t="s">
        <v>549</v>
      </c>
      <c r="AI9453" s="7" t="s">
        <v>4922</v>
      </c>
    </row>
    <row r="9454" spans="1:35" ht="11" customHeight="1" outlineLevel="1" x14ac:dyDescent="0.25">
      <c r="A9454" t="s">
        <v>545</v>
      </c>
      <c r="C9454" s="2" t="s">
        <v>12953</v>
      </c>
      <c r="D9454" s="2" t="s">
        <v>4062</v>
      </c>
      <c r="E9454" s="7">
        <v>1943</v>
      </c>
      <c r="F9454" s="5" t="s">
        <v>1583</v>
      </c>
      <c r="H9454" s="5" t="s">
        <v>130</v>
      </c>
      <c r="I9454" s="6" t="s">
        <v>3976</v>
      </c>
      <c r="J9454" s="6"/>
      <c r="K9454" s="17">
        <v>1</v>
      </c>
      <c r="L9454" s="17" t="s">
        <v>7730</v>
      </c>
      <c r="M9454" s="9">
        <v>3</v>
      </c>
      <c r="N9454" s="9"/>
      <c r="O9454" s="21"/>
      <c r="Q9454" s="29"/>
      <c r="U9454" s="17"/>
      <c r="V9454" s="2" t="s">
        <v>4627</v>
      </c>
      <c r="Y9454" t="str">
        <f t="shared" si="592"/>
        <v/>
      </c>
      <c r="AA9454" t="str">
        <f t="shared" si="593"/>
        <v/>
      </c>
      <c r="AC9454" s="7"/>
      <c r="AD9454" t="s">
        <v>3976</v>
      </c>
      <c r="AE9454">
        <f t="shared" si="594"/>
        <v>0</v>
      </c>
      <c r="AG9454" s="2"/>
      <c r="AH9454" t="s">
        <v>3978</v>
      </c>
      <c r="AI9454" s="7" t="s">
        <v>4922</v>
      </c>
    </row>
    <row r="9455" spans="1:35" ht="11" customHeight="1" outlineLevel="1" x14ac:dyDescent="0.25">
      <c r="A9455" t="s">
        <v>545</v>
      </c>
      <c r="C9455" s="2" t="s">
        <v>12953</v>
      </c>
      <c r="D9455" s="2" t="s">
        <v>4062</v>
      </c>
      <c r="E9455" s="7">
        <v>1943</v>
      </c>
      <c r="F9455" s="5" t="s">
        <v>5429</v>
      </c>
      <c r="H9455" s="5" t="s">
        <v>5480</v>
      </c>
      <c r="I9455" s="6" t="s">
        <v>3976</v>
      </c>
      <c r="J9455" s="6"/>
      <c r="K9455" s="17">
        <v>3</v>
      </c>
      <c r="L9455" s="17" t="s">
        <v>7730</v>
      </c>
      <c r="M9455" s="9">
        <v>8.5</v>
      </c>
      <c r="N9455" s="9"/>
      <c r="O9455" s="21"/>
      <c r="Q9455" s="29"/>
      <c r="U9455" s="17"/>
      <c r="V9455" s="2" t="s">
        <v>4628</v>
      </c>
      <c r="Y9455" t="str">
        <f t="shared" si="592"/>
        <v/>
      </c>
      <c r="AA9455" t="str">
        <f t="shared" si="593"/>
        <v/>
      </c>
      <c r="AC9455" s="7"/>
      <c r="AD9455" t="s">
        <v>3976</v>
      </c>
      <c r="AE9455">
        <f t="shared" si="594"/>
        <v>0</v>
      </c>
      <c r="AG9455" s="2"/>
      <c r="AH9455" t="s">
        <v>3978</v>
      </c>
      <c r="AI9455" s="7" t="s">
        <v>4922</v>
      </c>
    </row>
    <row r="9456" spans="1:35" ht="11" customHeight="1" outlineLevel="1" x14ac:dyDescent="0.25">
      <c r="A9456" t="s">
        <v>545</v>
      </c>
      <c r="C9456" s="2" t="s">
        <v>12953</v>
      </c>
      <c r="D9456" s="2" t="s">
        <v>4062</v>
      </c>
      <c r="E9456" s="7">
        <v>1944</v>
      </c>
      <c r="F9456" s="5" t="s">
        <v>5902</v>
      </c>
      <c r="H9456" s="5" t="s">
        <v>4630</v>
      </c>
      <c r="I9456" s="6" t="s">
        <v>3976</v>
      </c>
      <c r="J9456" s="6"/>
      <c r="K9456" s="17">
        <v>3</v>
      </c>
      <c r="L9456" s="17" t="s">
        <v>7730</v>
      </c>
      <c r="M9456" s="9">
        <v>8.5</v>
      </c>
      <c r="N9456" s="9"/>
      <c r="O9456" s="21"/>
      <c r="Q9456" s="29"/>
      <c r="U9456" s="17"/>
      <c r="V9456" s="2" t="s">
        <v>4629</v>
      </c>
      <c r="Y9456" t="str">
        <f t="shared" si="592"/>
        <v/>
      </c>
      <c r="AA9456" t="str">
        <f t="shared" si="593"/>
        <v/>
      </c>
      <c r="AC9456" s="7"/>
      <c r="AD9456" t="s">
        <v>3976</v>
      </c>
      <c r="AE9456">
        <f t="shared" si="594"/>
        <v>0</v>
      </c>
      <c r="AG9456" s="2"/>
      <c r="AH9456" t="s">
        <v>3978</v>
      </c>
      <c r="AI9456" s="7" t="s">
        <v>4620</v>
      </c>
    </row>
    <row r="9457" spans="1:49" ht="11" customHeight="1" outlineLevel="1" x14ac:dyDescent="0.25">
      <c r="A9457" t="s">
        <v>545</v>
      </c>
      <c r="C9457" s="2" t="s">
        <v>12953</v>
      </c>
      <c r="D9457" s="2" t="s">
        <v>4062</v>
      </c>
      <c r="E9457" s="7">
        <v>1943</v>
      </c>
      <c r="F9457" s="5" t="s">
        <v>3421</v>
      </c>
      <c r="H9457" s="5" t="s">
        <v>4632</v>
      </c>
      <c r="I9457" s="6" t="s">
        <v>548</v>
      </c>
      <c r="J9457" s="6"/>
      <c r="K9457" s="17">
        <v>3</v>
      </c>
      <c r="L9457" s="17" t="s">
        <v>7730</v>
      </c>
      <c r="M9457" s="9">
        <v>2</v>
      </c>
      <c r="N9457" s="9"/>
      <c r="O9457" s="21"/>
      <c r="Q9457" s="29"/>
      <c r="U9457" s="17"/>
      <c r="V9457" s="2" t="s">
        <v>4631</v>
      </c>
      <c r="Y9457" t="str">
        <f t="shared" si="592"/>
        <v/>
      </c>
      <c r="AA9457" t="str">
        <f t="shared" si="593"/>
        <v/>
      </c>
      <c r="AC9457" s="7"/>
      <c r="AD9457" t="s">
        <v>548</v>
      </c>
      <c r="AE9457">
        <f t="shared" si="594"/>
        <v>0</v>
      </c>
      <c r="AG9457" s="2"/>
      <c r="AH9457" t="s">
        <v>549</v>
      </c>
      <c r="AI9457" s="7" t="s">
        <v>4620</v>
      </c>
    </row>
    <row r="9458" spans="1:49" ht="11" customHeight="1" outlineLevel="1" x14ac:dyDescent="0.25">
      <c r="A9458" t="s">
        <v>545</v>
      </c>
      <c r="C9458" s="2" t="s">
        <v>12953</v>
      </c>
      <c r="D9458" s="2" t="s">
        <v>4062</v>
      </c>
      <c r="E9458" s="7">
        <v>1943</v>
      </c>
      <c r="F9458" s="5" t="s">
        <v>6640</v>
      </c>
      <c r="H9458" s="5" t="s">
        <v>4634</v>
      </c>
      <c r="I9458" s="6" t="s">
        <v>5058</v>
      </c>
      <c r="J9458" s="6"/>
      <c r="K9458" s="17">
        <v>3</v>
      </c>
      <c r="L9458" s="17" t="s">
        <v>7730</v>
      </c>
      <c r="M9458" s="9">
        <v>10</v>
      </c>
      <c r="N9458" s="9"/>
      <c r="O9458" s="21"/>
      <c r="Q9458" s="29"/>
      <c r="U9458" s="17"/>
      <c r="V9458" s="2" t="s">
        <v>4633</v>
      </c>
      <c r="Y9458" t="str">
        <f t="shared" si="592"/>
        <v/>
      </c>
      <c r="AA9458" t="str">
        <f t="shared" si="593"/>
        <v/>
      </c>
      <c r="AC9458" s="7"/>
      <c r="AD9458" t="s">
        <v>5058</v>
      </c>
      <c r="AE9458">
        <f t="shared" si="594"/>
        <v>0</v>
      </c>
      <c r="AG9458" s="2"/>
      <c r="AH9458" t="s">
        <v>549</v>
      </c>
      <c r="AI9458" s="7" t="s">
        <v>4620</v>
      </c>
    </row>
    <row r="9459" spans="1:49" ht="11" customHeight="1" outlineLevel="1" x14ac:dyDescent="0.25">
      <c r="A9459" t="s">
        <v>545</v>
      </c>
      <c r="C9459" s="2" t="s">
        <v>12953</v>
      </c>
      <c r="D9459" s="2" t="s">
        <v>4062</v>
      </c>
      <c r="E9459" s="7">
        <v>1943</v>
      </c>
      <c r="F9459" s="5" t="s">
        <v>5140</v>
      </c>
      <c r="H9459" s="5" t="s">
        <v>5037</v>
      </c>
      <c r="I9459" s="6" t="s">
        <v>5399</v>
      </c>
      <c r="J9459" s="6"/>
      <c r="K9459" s="17">
        <v>1</v>
      </c>
      <c r="L9459" s="17" t="s">
        <v>7730</v>
      </c>
      <c r="M9459" s="9">
        <v>4</v>
      </c>
      <c r="N9459" s="9"/>
      <c r="O9459" s="21"/>
      <c r="Q9459" s="29"/>
      <c r="U9459" s="17"/>
      <c r="V9459" s="2" t="s">
        <v>4635</v>
      </c>
      <c r="Y9459" t="str">
        <f t="shared" si="592"/>
        <v/>
      </c>
      <c r="AA9459" t="str">
        <f t="shared" si="593"/>
        <v/>
      </c>
      <c r="AC9459" s="7"/>
      <c r="AD9459" t="s">
        <v>5399</v>
      </c>
      <c r="AE9459">
        <f t="shared" si="594"/>
        <v>1</v>
      </c>
      <c r="AG9459" s="2"/>
      <c r="AH9459" t="s">
        <v>4921</v>
      </c>
      <c r="AI9459" s="7" t="s">
        <v>4922</v>
      </c>
    </row>
    <row r="9460" spans="1:49" ht="11" customHeight="1" outlineLevel="1" x14ac:dyDescent="0.25">
      <c r="A9460" t="s">
        <v>545</v>
      </c>
      <c r="C9460" s="2" t="s">
        <v>12953</v>
      </c>
      <c r="D9460" s="2" t="s">
        <v>4062</v>
      </c>
      <c r="E9460" s="7">
        <v>1943</v>
      </c>
      <c r="F9460" s="5" t="s">
        <v>5279</v>
      </c>
      <c r="H9460" s="5" t="s">
        <v>1674</v>
      </c>
      <c r="I9460" s="6" t="s">
        <v>5399</v>
      </c>
      <c r="J9460" s="6"/>
      <c r="K9460" s="17">
        <v>1</v>
      </c>
      <c r="L9460" s="17" t="s">
        <v>7730</v>
      </c>
      <c r="M9460" s="9">
        <v>13.5</v>
      </c>
      <c r="N9460" s="9"/>
      <c r="O9460" s="21"/>
      <c r="Q9460" s="29"/>
      <c r="U9460" s="17"/>
      <c r="V9460" s="2" t="s">
        <v>4636</v>
      </c>
      <c r="Y9460" t="str">
        <f t="shared" si="592"/>
        <v/>
      </c>
      <c r="AA9460" t="str">
        <f t="shared" si="593"/>
        <v/>
      </c>
      <c r="AC9460" s="7"/>
      <c r="AD9460" t="s">
        <v>5399</v>
      </c>
      <c r="AE9460">
        <f t="shared" si="594"/>
        <v>1</v>
      </c>
      <c r="AG9460" s="2"/>
      <c r="AH9460" t="s">
        <v>4921</v>
      </c>
      <c r="AI9460" s="7" t="s">
        <v>4922</v>
      </c>
    </row>
    <row r="9461" spans="1:49" ht="11" customHeight="1" outlineLevel="1" x14ac:dyDescent="0.25">
      <c r="A9461" t="s">
        <v>545</v>
      </c>
      <c r="C9461" s="2" t="s">
        <v>12953</v>
      </c>
      <c r="D9461" s="2" t="s">
        <v>4062</v>
      </c>
      <c r="E9461" s="7">
        <v>1943</v>
      </c>
      <c r="F9461" s="5" t="s">
        <v>3421</v>
      </c>
      <c r="H9461" s="5" t="s">
        <v>1119</v>
      </c>
      <c r="I9461" s="6" t="s">
        <v>5399</v>
      </c>
      <c r="J9461" s="6"/>
      <c r="K9461" s="17">
        <v>1</v>
      </c>
      <c r="L9461" s="17" t="s">
        <v>7730</v>
      </c>
      <c r="M9461" s="9">
        <v>8</v>
      </c>
      <c r="N9461" s="9"/>
      <c r="O9461" s="21"/>
      <c r="Q9461" s="29"/>
      <c r="U9461" s="17"/>
      <c r="V9461" s="2" t="s">
        <v>4637</v>
      </c>
      <c r="Y9461" t="str">
        <f t="shared" si="592"/>
        <v/>
      </c>
      <c r="AA9461" t="str">
        <f t="shared" si="593"/>
        <v/>
      </c>
      <c r="AC9461" s="7"/>
      <c r="AD9461" t="s">
        <v>5399</v>
      </c>
      <c r="AE9461">
        <f t="shared" si="594"/>
        <v>1</v>
      </c>
      <c r="AG9461" s="2"/>
      <c r="AH9461" t="s">
        <v>4921</v>
      </c>
      <c r="AI9461" s="7" t="s">
        <v>4922</v>
      </c>
    </row>
    <row r="9462" spans="1:49" ht="11" customHeight="1" outlineLevel="1" x14ac:dyDescent="0.25">
      <c r="A9462" t="s">
        <v>545</v>
      </c>
      <c r="C9462" s="2" t="s">
        <v>12953</v>
      </c>
      <c r="D9462" s="2" t="s">
        <v>4062</v>
      </c>
      <c r="E9462" s="7">
        <v>1943</v>
      </c>
      <c r="F9462" s="5" t="s">
        <v>1338</v>
      </c>
      <c r="H9462" s="5" t="s">
        <v>4640</v>
      </c>
      <c r="I9462" s="6" t="s">
        <v>5399</v>
      </c>
      <c r="J9462" s="6"/>
      <c r="K9462" s="17">
        <v>1</v>
      </c>
      <c r="L9462" s="17" t="s">
        <v>7730</v>
      </c>
      <c r="M9462" s="9">
        <v>13.5</v>
      </c>
      <c r="N9462" s="9"/>
      <c r="O9462" s="21"/>
      <c r="Q9462" s="29"/>
      <c r="U9462" s="17"/>
      <c r="V9462" s="2" t="s">
        <v>4638</v>
      </c>
      <c r="Y9462" t="str">
        <f t="shared" si="592"/>
        <v/>
      </c>
      <c r="AA9462" t="str">
        <f t="shared" si="593"/>
        <v/>
      </c>
      <c r="AC9462" s="7"/>
      <c r="AD9462" t="s">
        <v>5399</v>
      </c>
      <c r="AE9462">
        <f t="shared" si="594"/>
        <v>1</v>
      </c>
      <c r="AG9462" s="2"/>
      <c r="AH9462" t="s">
        <v>4921</v>
      </c>
      <c r="AI9462" s="7" t="s">
        <v>4620</v>
      </c>
    </row>
    <row r="9463" spans="1:49" ht="11" customHeight="1" outlineLevel="1" x14ac:dyDescent="0.25">
      <c r="A9463" t="s">
        <v>545</v>
      </c>
      <c r="C9463" s="2" t="s">
        <v>12953</v>
      </c>
      <c r="D9463" s="2">
        <v>334</v>
      </c>
      <c r="E9463" s="7">
        <v>1945</v>
      </c>
      <c r="F9463" s="5" t="s">
        <v>4732</v>
      </c>
      <c r="H9463" s="5" t="s">
        <v>6814</v>
      </c>
      <c r="I9463" s="6" t="s">
        <v>4772</v>
      </c>
      <c r="J9463" s="6" t="s">
        <v>6997</v>
      </c>
      <c r="K9463" s="17">
        <v>3</v>
      </c>
      <c r="L9463" s="17" t="s">
        <v>7730</v>
      </c>
      <c r="M9463" s="9">
        <v>0.5</v>
      </c>
      <c r="N9463" s="9"/>
      <c r="O9463" s="21"/>
      <c r="Q9463" s="29"/>
      <c r="U9463" s="17"/>
      <c r="V9463" s="2">
        <v>251</v>
      </c>
      <c r="Y9463" t="str">
        <f t="shared" si="592"/>
        <v/>
      </c>
      <c r="AA9463" t="str">
        <f t="shared" si="593"/>
        <v/>
      </c>
      <c r="AC9463" s="7"/>
      <c r="AD9463" t="s">
        <v>4772</v>
      </c>
      <c r="AE9463">
        <f t="shared" si="594"/>
        <v>0</v>
      </c>
      <c r="AG9463" s="2"/>
      <c r="AI9463" s="7"/>
    </row>
    <row r="9464" spans="1:49" ht="11" customHeight="1" outlineLevel="1" x14ac:dyDescent="0.25">
      <c r="A9464" t="s">
        <v>545</v>
      </c>
      <c r="C9464" s="2" t="s">
        <v>12953</v>
      </c>
      <c r="D9464" s="2">
        <v>337</v>
      </c>
      <c r="E9464" s="7">
        <v>1945</v>
      </c>
      <c r="F9464" s="5" t="s">
        <v>21845</v>
      </c>
      <c r="H9464" s="5" t="s">
        <v>547</v>
      </c>
      <c r="I9464" s="6" t="s">
        <v>9068</v>
      </c>
      <c r="J9464" s="6" t="s">
        <v>6997</v>
      </c>
      <c r="K9464" s="17">
        <v>1</v>
      </c>
      <c r="L9464" s="17" t="s">
        <v>7730</v>
      </c>
      <c r="M9464" s="9">
        <v>0.2</v>
      </c>
      <c r="N9464" s="9"/>
      <c r="O9464" s="21"/>
      <c r="Q9464" s="29"/>
      <c r="T9464">
        <v>1</v>
      </c>
      <c r="U9464" s="17"/>
      <c r="V9464" s="2">
        <v>254</v>
      </c>
      <c r="Y9464" t="str">
        <f t="shared" si="592"/>
        <v/>
      </c>
      <c r="AA9464" t="str">
        <f t="shared" si="593"/>
        <v/>
      </c>
      <c r="AC9464" s="7"/>
      <c r="AD9464" t="s">
        <v>9068</v>
      </c>
      <c r="AE9464">
        <f t="shared" si="594"/>
        <v>0</v>
      </c>
      <c r="AG9464" s="2"/>
      <c r="AH9464" t="s">
        <v>936</v>
      </c>
      <c r="AI9464" s="7" t="s">
        <v>4610</v>
      </c>
    </row>
    <row r="9465" spans="1:49" ht="11" customHeight="1" outlineLevel="1" x14ac:dyDescent="0.25">
      <c r="A9465" t="s">
        <v>545</v>
      </c>
      <c r="C9465" s="2" t="s">
        <v>12953</v>
      </c>
      <c r="D9465" s="2">
        <v>346</v>
      </c>
      <c r="E9465" s="7">
        <v>1946</v>
      </c>
      <c r="F9465" s="5" t="s">
        <v>6383</v>
      </c>
      <c r="H9465" s="5" t="s">
        <v>6501</v>
      </c>
      <c r="I9465" s="6" t="s">
        <v>6959</v>
      </c>
      <c r="J9465" s="6" t="s">
        <v>6992</v>
      </c>
      <c r="K9465" s="17">
        <v>3</v>
      </c>
      <c r="L9465" s="17" t="s">
        <v>7730</v>
      </c>
      <c r="M9465" s="9">
        <v>0.6</v>
      </c>
      <c r="N9465" s="9"/>
      <c r="O9465" s="21"/>
      <c r="Q9465" s="29"/>
      <c r="U9465" s="17"/>
      <c r="V9465" s="2" t="s">
        <v>6866</v>
      </c>
      <c r="Y9465" t="str">
        <f t="shared" si="592"/>
        <v/>
      </c>
      <c r="AA9465" t="str">
        <f t="shared" si="593"/>
        <v/>
      </c>
      <c r="AC9465" s="7"/>
      <c r="AD9465" t="s">
        <v>6959</v>
      </c>
      <c r="AE9465">
        <f t="shared" si="594"/>
        <v>0</v>
      </c>
      <c r="AG9465" s="2"/>
      <c r="AI9465" s="7"/>
    </row>
    <row r="9466" spans="1:49" ht="11" customHeight="1" outlineLevel="1" x14ac:dyDescent="0.25">
      <c r="A9466" t="s">
        <v>545</v>
      </c>
      <c r="C9466" s="2" t="s">
        <v>12953</v>
      </c>
      <c r="D9466" s="2">
        <v>348</v>
      </c>
      <c r="E9466" s="7">
        <v>1946</v>
      </c>
      <c r="F9466" s="5" t="s">
        <v>6384</v>
      </c>
      <c r="H9466" s="5" t="s">
        <v>3831</v>
      </c>
      <c r="I9466" s="6" t="s">
        <v>6959</v>
      </c>
      <c r="J9466" s="6" t="s">
        <v>6992</v>
      </c>
      <c r="K9466" s="17">
        <v>3</v>
      </c>
      <c r="L9466" s="17" t="s">
        <v>7730</v>
      </c>
      <c r="M9466" s="9">
        <v>0.6</v>
      </c>
      <c r="N9466" s="9"/>
      <c r="O9466" s="21"/>
      <c r="Q9466" s="29"/>
      <c r="U9466" s="17"/>
      <c r="V9466" s="2" t="s">
        <v>6866</v>
      </c>
      <c r="Y9466" t="str">
        <f t="shared" si="592"/>
        <v/>
      </c>
      <c r="AA9466" t="str">
        <f t="shared" si="593"/>
        <v/>
      </c>
      <c r="AC9466" s="7"/>
      <c r="AD9466" t="s">
        <v>6959</v>
      </c>
      <c r="AE9466">
        <f t="shared" si="594"/>
        <v>0</v>
      </c>
      <c r="AG9466" s="2"/>
      <c r="AI9466" s="7"/>
    </row>
    <row r="9467" spans="1:49" ht="11" customHeight="1" outlineLevel="1" x14ac:dyDescent="0.25">
      <c r="A9467" t="s">
        <v>545</v>
      </c>
      <c r="C9467" s="2" t="s">
        <v>12953</v>
      </c>
      <c r="D9467" s="2">
        <v>349</v>
      </c>
      <c r="E9467" s="7">
        <v>1946</v>
      </c>
      <c r="F9467" s="5" t="s">
        <v>5139</v>
      </c>
      <c r="H9467" s="5" t="s">
        <v>1674</v>
      </c>
      <c r="I9467" s="6" t="s">
        <v>6959</v>
      </c>
      <c r="J9467" s="6" t="s">
        <v>6992</v>
      </c>
      <c r="K9467" s="17">
        <v>1</v>
      </c>
      <c r="L9467" s="17" t="s">
        <v>7730</v>
      </c>
      <c r="M9467" s="9">
        <v>0.6</v>
      </c>
      <c r="N9467" s="9"/>
      <c r="O9467" s="21"/>
      <c r="Q9467" s="29"/>
      <c r="S9467">
        <v>1</v>
      </c>
      <c r="T9467">
        <v>1</v>
      </c>
      <c r="U9467" s="17"/>
      <c r="V9467" s="2">
        <v>266</v>
      </c>
      <c r="Y9467" t="str">
        <f t="shared" si="592"/>
        <v/>
      </c>
      <c r="AA9467" t="str">
        <f t="shared" si="593"/>
        <v/>
      </c>
      <c r="AC9467" s="7"/>
      <c r="AD9467" t="s">
        <v>6959</v>
      </c>
      <c r="AE9467">
        <f t="shared" si="594"/>
        <v>0</v>
      </c>
      <c r="AG9467" s="2"/>
      <c r="AI9467" s="7"/>
    </row>
    <row r="9468" spans="1:49" ht="11" customHeight="1" outlineLevel="1" x14ac:dyDescent="0.25">
      <c r="A9468" t="s">
        <v>545</v>
      </c>
      <c r="C9468" s="2" t="s">
        <v>12953</v>
      </c>
      <c r="D9468" s="2">
        <v>350</v>
      </c>
      <c r="E9468" s="7">
        <v>1946</v>
      </c>
      <c r="F9468" s="5" t="s">
        <v>6983</v>
      </c>
      <c r="H9468" s="5" t="s">
        <v>6119</v>
      </c>
      <c r="I9468" s="6" t="s">
        <v>6959</v>
      </c>
      <c r="J9468" s="6" t="s">
        <v>6992</v>
      </c>
      <c r="K9468" s="17">
        <v>3</v>
      </c>
      <c r="L9468" s="17" t="s">
        <v>7730</v>
      </c>
      <c r="M9468" s="9">
        <v>0.6</v>
      </c>
      <c r="N9468" s="9"/>
      <c r="O9468" s="21"/>
      <c r="Q9468" s="29"/>
      <c r="U9468" s="17"/>
      <c r="V9468" s="2" t="s">
        <v>6866</v>
      </c>
      <c r="Y9468" t="str">
        <f t="shared" si="592"/>
        <v/>
      </c>
      <c r="AA9468" t="str">
        <f t="shared" si="593"/>
        <v/>
      </c>
      <c r="AC9468" s="7"/>
      <c r="AD9468" t="s">
        <v>6959</v>
      </c>
      <c r="AE9468">
        <f t="shared" si="594"/>
        <v>0</v>
      </c>
      <c r="AG9468" s="2"/>
      <c r="AI9468" s="7"/>
    </row>
    <row r="9469" spans="1:49" ht="11" customHeight="1" outlineLevel="1" x14ac:dyDescent="0.25">
      <c r="A9469" t="s">
        <v>545</v>
      </c>
      <c r="C9469" s="2" t="s">
        <v>12953</v>
      </c>
      <c r="D9469" s="2">
        <v>351</v>
      </c>
      <c r="E9469" s="7">
        <v>1947</v>
      </c>
      <c r="F9469" s="5" t="s">
        <v>6994</v>
      </c>
      <c r="H9469" s="5" t="s">
        <v>3831</v>
      </c>
      <c r="I9469" s="6" t="s">
        <v>6959</v>
      </c>
      <c r="J9469" s="6" t="s">
        <v>6993</v>
      </c>
      <c r="K9469" s="17">
        <v>3</v>
      </c>
      <c r="L9469" s="17" t="s">
        <v>7730</v>
      </c>
      <c r="M9469" s="9">
        <v>0.5</v>
      </c>
      <c r="N9469" s="9"/>
      <c r="O9469" s="21"/>
      <c r="Q9469" s="29"/>
      <c r="U9469" s="17"/>
      <c r="V9469" s="2" t="s">
        <v>6866</v>
      </c>
      <c r="Y9469" t="str">
        <f t="shared" si="592"/>
        <v/>
      </c>
      <c r="AA9469" t="str">
        <f t="shared" si="593"/>
        <v/>
      </c>
      <c r="AC9469" s="7"/>
      <c r="AD9469" t="s">
        <v>6959</v>
      </c>
      <c r="AE9469">
        <f t="shared" si="594"/>
        <v>0</v>
      </c>
      <c r="AG9469" s="2"/>
      <c r="AI9469" s="7"/>
    </row>
    <row r="9470" spans="1:49" ht="11" customHeight="1" outlineLevel="1" x14ac:dyDescent="0.25">
      <c r="A9470" t="s">
        <v>545</v>
      </c>
      <c r="C9470" s="2" t="s">
        <v>12953</v>
      </c>
      <c r="D9470" s="2">
        <v>352</v>
      </c>
      <c r="E9470" s="7">
        <v>1947</v>
      </c>
      <c r="F9470" s="5" t="s">
        <v>6995</v>
      </c>
      <c r="H9470" s="5" t="s">
        <v>1674</v>
      </c>
      <c r="I9470" s="6" t="s">
        <v>6959</v>
      </c>
      <c r="J9470" s="6" t="s">
        <v>6993</v>
      </c>
      <c r="K9470" s="17">
        <v>3</v>
      </c>
      <c r="L9470" s="17" t="s">
        <v>7730</v>
      </c>
      <c r="M9470" s="9">
        <v>0.5</v>
      </c>
      <c r="N9470" s="9"/>
      <c r="O9470" s="21"/>
      <c r="Q9470" s="29"/>
      <c r="U9470" s="17"/>
      <c r="V9470" s="2" t="s">
        <v>6866</v>
      </c>
      <c r="Y9470" t="str">
        <f t="shared" si="592"/>
        <v/>
      </c>
      <c r="AA9470" t="str">
        <f t="shared" si="593"/>
        <v/>
      </c>
      <c r="AC9470" s="7"/>
      <c r="AD9470" t="s">
        <v>6959</v>
      </c>
      <c r="AE9470">
        <f t="shared" si="594"/>
        <v>0</v>
      </c>
      <c r="AG9470" s="2"/>
      <c r="AI9470" s="7"/>
    </row>
    <row r="9471" spans="1:49" ht="11" customHeight="1" outlineLevel="1" x14ac:dyDescent="0.25">
      <c r="A9471" t="s">
        <v>545</v>
      </c>
      <c r="C9471" s="2" t="s">
        <v>12953</v>
      </c>
      <c r="D9471" s="2">
        <v>353</v>
      </c>
      <c r="E9471" s="7">
        <v>1947</v>
      </c>
      <c r="F9471" s="5" t="s">
        <v>6996</v>
      </c>
      <c r="H9471" s="5" t="s">
        <v>6501</v>
      </c>
      <c r="I9471" s="6" t="s">
        <v>6959</v>
      </c>
      <c r="J9471" s="6" t="s">
        <v>6993</v>
      </c>
      <c r="K9471" s="17">
        <v>3</v>
      </c>
      <c r="L9471" s="17" t="s">
        <v>7730</v>
      </c>
      <c r="M9471" s="9">
        <v>0.5</v>
      </c>
      <c r="N9471" s="9"/>
      <c r="O9471" s="21"/>
      <c r="Q9471" s="29"/>
      <c r="U9471" s="17"/>
      <c r="V9471" s="2" t="s">
        <v>6866</v>
      </c>
      <c r="Y9471" t="str">
        <f t="shared" si="592"/>
        <v/>
      </c>
      <c r="AA9471" t="str">
        <f t="shared" si="593"/>
        <v/>
      </c>
      <c r="AC9471" s="7"/>
      <c r="AD9471" t="s">
        <v>6959</v>
      </c>
      <c r="AE9471">
        <f t="shared" si="594"/>
        <v>0</v>
      </c>
      <c r="AG9471" s="2"/>
      <c r="AI9471" s="7"/>
    </row>
    <row r="9472" spans="1:49" ht="11" customHeight="1" x14ac:dyDescent="0.25">
      <c r="A9472" t="s">
        <v>17807</v>
      </c>
      <c r="B9472" t="s">
        <v>13016</v>
      </c>
      <c r="C9472" s="2" t="s">
        <v>12974</v>
      </c>
      <c r="E9472" s="7"/>
      <c r="F9472" s="5"/>
      <c r="H9472" s="5"/>
      <c r="I9472" s="6"/>
      <c r="J9472" s="6"/>
      <c r="K9472" s="17"/>
      <c r="L9472" s="17"/>
      <c r="M9472" s="9"/>
      <c r="N9472" s="9">
        <f>SUM(M9473:M9572)</f>
        <v>138.35000000000002</v>
      </c>
      <c r="O9472" s="21">
        <v>3458</v>
      </c>
      <c r="P9472">
        <f>COUNTIF(L9473:L9572,"*")</f>
        <v>100</v>
      </c>
      <c r="Q9472" s="29">
        <f>P9472/O9472</f>
        <v>2.8918449971081551E-2</v>
      </c>
      <c r="R9472">
        <f>COUNTIF(L9473:L9572,"Y")+COUNTIF(L9473:L9572,"S")</f>
        <v>47</v>
      </c>
      <c r="U9472" s="17" t="s">
        <v>7730</v>
      </c>
      <c r="V9472" s="2"/>
      <c r="W9472" t="s">
        <v>18446</v>
      </c>
      <c r="Y9472" t="str">
        <f t="shared" si="592"/>
        <v/>
      </c>
      <c r="AA9472" t="str">
        <f t="shared" si="593"/>
        <v/>
      </c>
      <c r="AC9472" s="7"/>
      <c r="AF9472">
        <f>COUNTIF(AE9473:AE9572,"1")</f>
        <v>6</v>
      </c>
      <c r="AG9472" s="2"/>
      <c r="AI9472" s="7"/>
      <c r="AJ9472">
        <f>COUNTIF($K9473:$K9572,"1")-COUNTIFS($K9473:$K9572,"1",$L9473:$L9572,"V")</f>
        <v>21</v>
      </c>
      <c r="AK9472">
        <f>COUNTIFS($K9473:$K9572,"1",$L9473:$L9572,"Y")+COUNTIFS($K9473:$K9572,"1",$L9473:$L9572,"s")</f>
        <v>19</v>
      </c>
      <c r="AL9472">
        <f>COUNTIF($K9473:$K9572,"2")-COUNTIFS($K9473:$K9572,"2",$L9473:$L9572,"V")</f>
        <v>0</v>
      </c>
      <c r="AM9472">
        <f>COUNTIFS($K9473:$K9572,"2",$L9473:$L9572,"Y")+COUNTIFS($K9473:$K9572,"2",$L9473:$L9572,"s")</f>
        <v>0</v>
      </c>
      <c r="AN9472">
        <f>COUNTIF($K9473:$K9572,"3")-COUNTIFS($K9473:$K9572,"3",$L9473:$L9572,"V")</f>
        <v>56</v>
      </c>
      <c r="AO9472">
        <f>COUNTIFS($K9473:$K9572,"3",$L9473:$L9572,"Y")+COUNTIFS($K9473:$K9572,"3",$L9473:$L9572,"s")</f>
        <v>18</v>
      </c>
      <c r="AP9472">
        <f>COUNTIF($K9473:$K9572,"4")-COUNTIFS($K9473:$K9572,"4",$L9473:$L9572,"V")</f>
        <v>3</v>
      </c>
      <c r="AQ9472">
        <f>COUNTIFS($K9473:$K9572,"4",$L9473:$L9572,"Y")+COUNTIFS($K9473:$K9572,"4",$L9473:$L9572,"s")</f>
        <v>3</v>
      </c>
      <c r="AR9472">
        <f>COUNTIF($K9473:$K9572,"5")-COUNTIFS($K9473:$K9572,"5",$L9473:$L9572,"V")</f>
        <v>12</v>
      </c>
      <c r="AS9472">
        <f>COUNTIFS($K9473:$K9572,"5",$L9473:$L9572,"Y")+COUNTIFS($K9473:$K9572,"5",$L9473:$L9572,"s")</f>
        <v>3</v>
      </c>
      <c r="AT9472">
        <f>COUNTIF($K9473:$K9572,"6")-COUNTIFS($K9473:$K9572,"6",$L9473:$L9572,"V")</f>
        <v>8</v>
      </c>
      <c r="AU9472">
        <f>COUNTIFS($K9473:$K9572,"6",$L9473:$L9572,"Y")+COUNTIFS($K9473:$K9572,"6",$L9473:$L9572,"s")</f>
        <v>4</v>
      </c>
      <c r="AV9472">
        <f>COUNTIF($K9473:$K9572,"7")-COUNTIFS($K9473:$K9572,"7",$L9473:$L9572,"V")</f>
        <v>0</v>
      </c>
      <c r="AW9472">
        <f>COUNTIFS($K9473:$K9572,"7",$L9473:$L9572,"Y")+COUNTIFS($K9473:$K9572,"7",$L9473:$L9572,"s")</f>
        <v>0</v>
      </c>
    </row>
    <row r="9473" spans="1:35" ht="11" customHeight="1" outlineLevel="1" x14ac:dyDescent="0.25">
      <c r="A9473" t="s">
        <v>4641</v>
      </c>
      <c r="C9473" s="2" t="s">
        <v>12974</v>
      </c>
      <c r="D9473" s="2">
        <v>6</v>
      </c>
      <c r="E9473" s="7">
        <v>1980</v>
      </c>
      <c r="F9473" s="5" t="s">
        <v>5279</v>
      </c>
      <c r="H9473" s="5" t="s">
        <v>5398</v>
      </c>
      <c r="I9473" s="6" t="s">
        <v>17729</v>
      </c>
      <c r="J9473" s="6" t="s">
        <v>17730</v>
      </c>
      <c r="K9473" s="17">
        <v>5</v>
      </c>
      <c r="L9473" s="17" t="s">
        <v>7732</v>
      </c>
      <c r="M9473" s="9"/>
      <c r="N9473" s="9"/>
      <c r="O9473" s="21"/>
      <c r="Q9473" s="29"/>
      <c r="U9473" s="17"/>
      <c r="V9473" s="2"/>
      <c r="Y9473" t="str">
        <f t="shared" si="592"/>
        <v/>
      </c>
      <c r="AA9473" t="str">
        <f t="shared" si="593"/>
        <v/>
      </c>
      <c r="AC9473" s="7"/>
      <c r="AD9473" t="s">
        <v>17729</v>
      </c>
      <c r="AE9473">
        <f t="shared" ref="AE9473:AE9504" si="595">COUNTIF(I9473,"*Fuji*")</f>
        <v>0</v>
      </c>
      <c r="AG9473" s="2"/>
      <c r="AI9473" s="7"/>
    </row>
    <row r="9474" spans="1:35" ht="11" customHeight="1" outlineLevel="1" x14ac:dyDescent="0.25">
      <c r="A9474" t="s">
        <v>4641</v>
      </c>
      <c r="C9474" s="2" t="s">
        <v>12974</v>
      </c>
      <c r="D9474" s="2">
        <v>17</v>
      </c>
      <c r="E9474" s="7">
        <v>1980</v>
      </c>
      <c r="F9474" s="5" t="s">
        <v>5297</v>
      </c>
      <c r="H9474" s="5" t="s">
        <v>5398</v>
      </c>
      <c r="I9474" s="6" t="s">
        <v>17731</v>
      </c>
      <c r="J9474" s="6" t="s">
        <v>17732</v>
      </c>
      <c r="K9474" s="17">
        <v>3</v>
      </c>
      <c r="L9474" s="17" t="s">
        <v>7732</v>
      </c>
      <c r="M9474" s="9"/>
      <c r="N9474" s="9"/>
      <c r="O9474" s="21"/>
      <c r="Q9474" s="29"/>
      <c r="U9474" s="17"/>
      <c r="V9474" s="2"/>
      <c r="Y9474" t="str">
        <f t="shared" si="592"/>
        <v/>
      </c>
      <c r="AA9474" t="str">
        <f t="shared" si="593"/>
        <v/>
      </c>
      <c r="AC9474" s="7"/>
      <c r="AD9474" t="s">
        <v>17731</v>
      </c>
      <c r="AE9474">
        <f t="shared" si="595"/>
        <v>0</v>
      </c>
      <c r="AG9474" s="2"/>
      <c r="AI9474" s="7"/>
    </row>
    <row r="9475" spans="1:35" ht="11" customHeight="1" outlineLevel="1" x14ac:dyDescent="0.25">
      <c r="A9475" t="s">
        <v>4641</v>
      </c>
      <c r="C9475" s="2" t="s">
        <v>12974</v>
      </c>
      <c r="D9475" s="2">
        <v>27</v>
      </c>
      <c r="E9475" s="7">
        <v>1981</v>
      </c>
      <c r="F9475" s="5" t="s">
        <v>2493</v>
      </c>
      <c r="H9475" s="5" t="s">
        <v>5398</v>
      </c>
      <c r="I9475" s="6" t="s">
        <v>2494</v>
      </c>
      <c r="J9475" s="6" t="s">
        <v>17733</v>
      </c>
      <c r="K9475" s="17">
        <v>3</v>
      </c>
      <c r="L9475" s="17" t="s">
        <v>7730</v>
      </c>
      <c r="M9475" s="9">
        <v>0.95</v>
      </c>
      <c r="N9475" s="9"/>
      <c r="O9475" s="21"/>
      <c r="Q9475" s="29"/>
      <c r="U9475" s="17"/>
      <c r="V9475" s="2">
        <v>126</v>
      </c>
      <c r="Y9475" t="str">
        <f t="shared" si="592"/>
        <v/>
      </c>
      <c r="AA9475" t="str">
        <f t="shared" si="593"/>
        <v/>
      </c>
      <c r="AC9475" s="7"/>
      <c r="AD9475" t="s">
        <v>2494</v>
      </c>
      <c r="AE9475">
        <f t="shared" si="595"/>
        <v>0</v>
      </c>
      <c r="AG9475" s="2"/>
      <c r="AH9475" t="s">
        <v>4644</v>
      </c>
      <c r="AI9475" s="7" t="s">
        <v>4610</v>
      </c>
    </row>
    <row r="9476" spans="1:35" ht="11" customHeight="1" outlineLevel="1" x14ac:dyDescent="0.25">
      <c r="A9476" t="s">
        <v>4641</v>
      </c>
      <c r="C9476" s="2" t="s">
        <v>12974</v>
      </c>
      <c r="D9476" s="2">
        <v>28</v>
      </c>
      <c r="E9476" s="7">
        <v>1981</v>
      </c>
      <c r="F9476" s="5" t="s">
        <v>2348</v>
      </c>
      <c r="H9476" s="5" t="s">
        <v>5398</v>
      </c>
      <c r="I9476" s="6" t="s">
        <v>2495</v>
      </c>
      <c r="J9476" s="6" t="s">
        <v>17733</v>
      </c>
      <c r="K9476" s="17">
        <v>5</v>
      </c>
      <c r="L9476" s="17" t="s">
        <v>7730</v>
      </c>
      <c r="M9476" s="9">
        <v>0.95</v>
      </c>
      <c r="N9476" s="9"/>
      <c r="O9476" s="21"/>
      <c r="Q9476" s="29"/>
      <c r="U9476" s="17"/>
      <c r="V9476" s="2">
        <v>127</v>
      </c>
      <c r="Y9476" t="str">
        <f t="shared" si="592"/>
        <v/>
      </c>
      <c r="AA9476" t="str">
        <f t="shared" si="593"/>
        <v/>
      </c>
      <c r="AC9476" s="7"/>
      <c r="AD9476" t="s">
        <v>2495</v>
      </c>
      <c r="AE9476">
        <f t="shared" si="595"/>
        <v>0</v>
      </c>
      <c r="AG9476" s="2"/>
      <c r="AH9476" t="s">
        <v>4644</v>
      </c>
      <c r="AI9476" s="7" t="s">
        <v>4610</v>
      </c>
    </row>
    <row r="9477" spans="1:35" ht="11" customHeight="1" outlineLevel="1" collapsed="1" x14ac:dyDescent="0.25">
      <c r="A9477" t="s">
        <v>4641</v>
      </c>
      <c r="C9477" s="2" t="s">
        <v>12974</v>
      </c>
      <c r="D9477" s="2">
        <v>31</v>
      </c>
      <c r="E9477" s="7">
        <v>1981</v>
      </c>
      <c r="F9477" s="5" t="s">
        <v>5297</v>
      </c>
      <c r="H9477" s="5" t="s">
        <v>5398</v>
      </c>
      <c r="I9477" s="6" t="s">
        <v>6782</v>
      </c>
      <c r="J9477" s="6" t="s">
        <v>17733</v>
      </c>
      <c r="K9477" s="17">
        <v>5</v>
      </c>
      <c r="L9477" s="17" t="s">
        <v>7730</v>
      </c>
      <c r="M9477" s="9">
        <v>0.95</v>
      </c>
      <c r="N9477" s="9"/>
      <c r="O9477" s="21"/>
      <c r="Q9477" s="29"/>
      <c r="U9477" s="17"/>
      <c r="V9477" s="2">
        <v>130</v>
      </c>
      <c r="Y9477" t="str">
        <f t="shared" si="592"/>
        <v/>
      </c>
      <c r="AA9477" t="str">
        <f t="shared" si="593"/>
        <v/>
      </c>
      <c r="AC9477" s="7"/>
      <c r="AD9477" t="s">
        <v>6782</v>
      </c>
      <c r="AE9477">
        <f t="shared" si="595"/>
        <v>0</v>
      </c>
      <c r="AG9477" s="2"/>
      <c r="AH9477" t="s">
        <v>4644</v>
      </c>
      <c r="AI9477" s="7" t="s">
        <v>4610</v>
      </c>
    </row>
    <row r="9478" spans="1:35" ht="11" customHeight="1" outlineLevel="1" x14ac:dyDescent="0.25">
      <c r="A9478" t="s">
        <v>4641</v>
      </c>
      <c r="C9478" s="2" t="s">
        <v>12974</v>
      </c>
      <c r="D9478" s="2">
        <v>32</v>
      </c>
      <c r="E9478" s="7">
        <v>1981</v>
      </c>
      <c r="F9478" s="5" t="s">
        <v>6311</v>
      </c>
      <c r="H9478" s="5" t="s">
        <v>5398</v>
      </c>
      <c r="I9478" s="6" t="s">
        <v>6783</v>
      </c>
      <c r="J9478" s="6" t="s">
        <v>17733</v>
      </c>
      <c r="K9478" s="17">
        <v>3</v>
      </c>
      <c r="L9478" s="17" t="s">
        <v>7730</v>
      </c>
      <c r="M9478" s="9">
        <v>0.95</v>
      </c>
      <c r="N9478" s="9"/>
      <c r="O9478" s="21"/>
      <c r="Q9478" s="29"/>
      <c r="U9478" s="17"/>
      <c r="V9478" s="2">
        <v>131</v>
      </c>
      <c r="Y9478" t="str">
        <f t="shared" si="592"/>
        <v/>
      </c>
      <c r="AA9478" t="str">
        <f t="shared" si="593"/>
        <v/>
      </c>
      <c r="AC9478" s="7"/>
      <c r="AD9478" t="s">
        <v>6783</v>
      </c>
      <c r="AE9478">
        <f t="shared" si="595"/>
        <v>0</v>
      </c>
      <c r="AG9478" s="2"/>
      <c r="AH9478" t="s">
        <v>4644</v>
      </c>
      <c r="AI9478" s="7" t="s">
        <v>4610</v>
      </c>
    </row>
    <row r="9479" spans="1:35" ht="11" customHeight="1" outlineLevel="1" x14ac:dyDescent="0.25">
      <c r="A9479" t="s">
        <v>4641</v>
      </c>
      <c r="C9479" s="2" t="s">
        <v>12974</v>
      </c>
      <c r="D9479" s="3" t="s">
        <v>4062</v>
      </c>
      <c r="E9479" s="7">
        <v>1981</v>
      </c>
      <c r="F9479" s="5" t="s">
        <v>3894</v>
      </c>
      <c r="H9479" s="5" t="s">
        <v>5398</v>
      </c>
      <c r="I9479" s="6" t="s">
        <v>2494</v>
      </c>
      <c r="J9479" s="6"/>
      <c r="K9479" s="17">
        <v>3</v>
      </c>
      <c r="L9479" s="17" t="s">
        <v>7732</v>
      </c>
      <c r="M9479" s="9"/>
      <c r="N9479" s="9"/>
      <c r="O9479" s="21"/>
      <c r="Q9479" s="29"/>
      <c r="U9479" s="17"/>
      <c r="V9479" s="2" t="s">
        <v>3890</v>
      </c>
      <c r="Y9479" t="str">
        <f t="shared" si="592"/>
        <v/>
      </c>
      <c r="AA9479" t="str">
        <f t="shared" si="593"/>
        <v/>
      </c>
      <c r="AC9479" s="7"/>
      <c r="AD9479" t="s">
        <v>2494</v>
      </c>
      <c r="AE9479">
        <f t="shared" si="595"/>
        <v>0</v>
      </c>
      <c r="AG9479" s="2"/>
      <c r="AH9479" t="s">
        <v>4644</v>
      </c>
      <c r="AI9479" s="7" t="s">
        <v>4610</v>
      </c>
    </row>
    <row r="9480" spans="1:35" ht="11" customHeight="1" outlineLevel="1" x14ac:dyDescent="0.25">
      <c r="A9480" t="s">
        <v>4641</v>
      </c>
      <c r="C9480" s="2" t="s">
        <v>12974</v>
      </c>
      <c r="D9480" s="3" t="s">
        <v>4062</v>
      </c>
      <c r="E9480" s="7">
        <v>1981</v>
      </c>
      <c r="F9480" s="5" t="s">
        <v>3895</v>
      </c>
      <c r="H9480" s="5" t="s">
        <v>5398</v>
      </c>
      <c r="I9480" s="6" t="s">
        <v>2495</v>
      </c>
      <c r="J9480" s="6"/>
      <c r="K9480" s="17">
        <v>3</v>
      </c>
      <c r="L9480" s="17" t="s">
        <v>7732</v>
      </c>
      <c r="M9480" s="9"/>
      <c r="N9480" s="9"/>
      <c r="O9480" s="21"/>
      <c r="Q9480" s="29"/>
      <c r="U9480" s="17"/>
      <c r="V9480" s="2" t="s">
        <v>3891</v>
      </c>
      <c r="Y9480" t="str">
        <f t="shared" si="592"/>
        <v/>
      </c>
      <c r="AA9480" t="str">
        <f t="shared" si="593"/>
        <v/>
      </c>
      <c r="AC9480" s="7"/>
      <c r="AD9480" t="s">
        <v>2495</v>
      </c>
      <c r="AE9480">
        <f t="shared" si="595"/>
        <v>0</v>
      </c>
      <c r="AG9480" s="2"/>
      <c r="AH9480" t="s">
        <v>4644</v>
      </c>
      <c r="AI9480" s="7" t="s">
        <v>4610</v>
      </c>
    </row>
    <row r="9481" spans="1:35" ht="11" customHeight="1" outlineLevel="1" x14ac:dyDescent="0.25">
      <c r="A9481" t="s">
        <v>4641</v>
      </c>
      <c r="C9481" s="2" t="s">
        <v>12974</v>
      </c>
      <c r="D9481" s="3" t="s">
        <v>4062</v>
      </c>
      <c r="E9481" s="7">
        <v>1981</v>
      </c>
      <c r="F9481" s="5" t="s">
        <v>3896</v>
      </c>
      <c r="H9481" s="5" t="s">
        <v>5398</v>
      </c>
      <c r="I9481" s="6" t="s">
        <v>6782</v>
      </c>
      <c r="J9481" s="6"/>
      <c r="K9481" s="17">
        <v>3</v>
      </c>
      <c r="L9481" s="17" t="s">
        <v>7730</v>
      </c>
      <c r="M9481" s="9">
        <v>0.7</v>
      </c>
      <c r="N9481" s="9"/>
      <c r="O9481" s="21"/>
      <c r="Q9481" s="29"/>
      <c r="U9481" s="17"/>
      <c r="V9481" s="2" t="s">
        <v>3892</v>
      </c>
      <c r="Y9481" t="str">
        <f t="shared" si="592"/>
        <v/>
      </c>
      <c r="AA9481" t="str">
        <f t="shared" si="593"/>
        <v/>
      </c>
      <c r="AC9481" s="7"/>
      <c r="AD9481" t="s">
        <v>6782</v>
      </c>
      <c r="AE9481">
        <f t="shared" si="595"/>
        <v>0</v>
      </c>
      <c r="AG9481" s="2"/>
      <c r="AH9481" t="s">
        <v>4644</v>
      </c>
      <c r="AI9481" s="7" t="s">
        <v>4610</v>
      </c>
    </row>
    <row r="9482" spans="1:35" ht="11" customHeight="1" outlineLevel="1" x14ac:dyDescent="0.25">
      <c r="A9482" t="s">
        <v>4641</v>
      </c>
      <c r="C9482" s="2" t="s">
        <v>12974</v>
      </c>
      <c r="D9482" s="2" t="s">
        <v>4062</v>
      </c>
      <c r="E9482" s="7">
        <v>1981</v>
      </c>
      <c r="F9482" s="5" t="s">
        <v>3897</v>
      </c>
      <c r="H9482" s="5" t="s">
        <v>5398</v>
      </c>
      <c r="I9482" s="6" t="s">
        <v>6783</v>
      </c>
      <c r="J9482" s="6"/>
      <c r="K9482" s="17">
        <v>1</v>
      </c>
      <c r="L9482" s="17" t="s">
        <v>7730</v>
      </c>
      <c r="M9482" s="9">
        <v>0.8</v>
      </c>
      <c r="N9482" s="9"/>
      <c r="O9482" s="21"/>
      <c r="Q9482" s="29"/>
      <c r="U9482" s="17"/>
      <c r="V9482" s="2" t="s">
        <v>3893</v>
      </c>
      <c r="Y9482" t="str">
        <f t="shared" si="592"/>
        <v/>
      </c>
      <c r="AA9482" t="str">
        <f t="shared" si="593"/>
        <v/>
      </c>
      <c r="AC9482" s="7"/>
      <c r="AD9482" t="s">
        <v>6783</v>
      </c>
      <c r="AE9482">
        <f t="shared" si="595"/>
        <v>0</v>
      </c>
      <c r="AG9482" s="2"/>
      <c r="AH9482" t="s">
        <v>4644</v>
      </c>
      <c r="AI9482" s="7" t="s">
        <v>4610</v>
      </c>
    </row>
    <row r="9483" spans="1:35" ht="11" customHeight="1" outlineLevel="1" x14ac:dyDescent="0.25">
      <c r="A9483" t="s">
        <v>4641</v>
      </c>
      <c r="C9483" s="2" t="s">
        <v>12974</v>
      </c>
      <c r="D9483" s="2">
        <v>52</v>
      </c>
      <c r="E9483" s="7">
        <v>1982</v>
      </c>
      <c r="F9483" s="5" t="s">
        <v>2493</v>
      </c>
      <c r="H9483" s="5" t="s">
        <v>5398</v>
      </c>
      <c r="I9483" s="6" t="s">
        <v>2494</v>
      </c>
      <c r="J9483" s="6" t="s">
        <v>17734</v>
      </c>
      <c r="K9483" s="17">
        <v>3</v>
      </c>
      <c r="L9483" s="17" t="s">
        <v>7732</v>
      </c>
      <c r="M9483" s="9"/>
      <c r="N9483" s="9"/>
      <c r="O9483" s="21"/>
      <c r="Q9483" s="29"/>
      <c r="U9483" s="17"/>
      <c r="V9483" s="2"/>
      <c r="Y9483" t="str">
        <f t="shared" si="592"/>
        <v/>
      </c>
      <c r="AA9483" t="str">
        <f t="shared" si="593"/>
        <v/>
      </c>
      <c r="AC9483" s="7"/>
      <c r="AD9483" t="s">
        <v>2494</v>
      </c>
      <c r="AE9483">
        <f t="shared" si="595"/>
        <v>0</v>
      </c>
      <c r="AG9483" s="2"/>
      <c r="AH9483" t="s">
        <v>4644</v>
      </c>
      <c r="AI9483" s="7" t="s">
        <v>4610</v>
      </c>
    </row>
    <row r="9484" spans="1:35" ht="11" customHeight="1" outlineLevel="1" collapsed="1" x14ac:dyDescent="0.25">
      <c r="A9484" t="s">
        <v>4641</v>
      </c>
      <c r="C9484" s="2" t="s">
        <v>12974</v>
      </c>
      <c r="D9484" s="2">
        <v>53</v>
      </c>
      <c r="E9484" s="7">
        <v>1982</v>
      </c>
      <c r="F9484" s="5" t="s">
        <v>2348</v>
      </c>
      <c r="H9484" s="5" t="s">
        <v>5398</v>
      </c>
      <c r="I9484" s="6" t="s">
        <v>2495</v>
      </c>
      <c r="J9484" s="6" t="s">
        <v>17734</v>
      </c>
      <c r="K9484" s="17">
        <v>5</v>
      </c>
      <c r="L9484" s="17" t="s">
        <v>7732</v>
      </c>
      <c r="M9484" s="9"/>
      <c r="N9484" s="9"/>
      <c r="O9484" s="21"/>
      <c r="Q9484" s="29"/>
      <c r="U9484" s="17"/>
      <c r="V9484" s="2"/>
      <c r="Y9484" t="str">
        <f t="shared" si="592"/>
        <v/>
      </c>
      <c r="AA9484" t="str">
        <f t="shared" si="593"/>
        <v/>
      </c>
      <c r="AC9484" s="7"/>
      <c r="AD9484" t="s">
        <v>2495</v>
      </c>
      <c r="AE9484">
        <f t="shared" si="595"/>
        <v>0</v>
      </c>
      <c r="AG9484" s="2"/>
      <c r="AH9484" t="s">
        <v>4644</v>
      </c>
      <c r="AI9484" s="7" t="s">
        <v>4610</v>
      </c>
    </row>
    <row r="9485" spans="1:35" ht="11" customHeight="1" outlineLevel="1" x14ac:dyDescent="0.25">
      <c r="A9485" t="s">
        <v>4641</v>
      </c>
      <c r="C9485" s="2" t="s">
        <v>12974</v>
      </c>
      <c r="D9485" s="2">
        <v>56</v>
      </c>
      <c r="E9485" s="7">
        <v>1982</v>
      </c>
      <c r="F9485" s="5" t="s">
        <v>5297</v>
      </c>
      <c r="H9485" s="5" t="s">
        <v>5398</v>
      </c>
      <c r="I9485" s="6" t="s">
        <v>6782</v>
      </c>
      <c r="J9485" s="6" t="s">
        <v>17734</v>
      </c>
      <c r="K9485" s="17">
        <v>5</v>
      </c>
      <c r="L9485" s="17" t="s">
        <v>7732</v>
      </c>
      <c r="M9485" s="9"/>
      <c r="N9485" s="9"/>
      <c r="O9485" s="21"/>
      <c r="Q9485" s="29"/>
      <c r="U9485" s="17"/>
      <c r="V9485" s="2"/>
      <c r="Y9485" t="str">
        <f t="shared" si="592"/>
        <v/>
      </c>
      <c r="AA9485" t="str">
        <f t="shared" si="593"/>
        <v/>
      </c>
      <c r="AC9485" s="7"/>
      <c r="AD9485" t="s">
        <v>6782</v>
      </c>
      <c r="AE9485">
        <f t="shared" si="595"/>
        <v>0</v>
      </c>
      <c r="AG9485" s="2"/>
      <c r="AH9485" t="s">
        <v>4644</v>
      </c>
      <c r="AI9485" s="7" t="s">
        <v>4610</v>
      </c>
    </row>
    <row r="9486" spans="1:35" ht="11" customHeight="1" outlineLevel="1" collapsed="1" x14ac:dyDescent="0.25">
      <c r="A9486" t="s">
        <v>4641</v>
      </c>
      <c r="C9486" s="2" t="s">
        <v>12974</v>
      </c>
      <c r="D9486" s="2">
        <v>57</v>
      </c>
      <c r="E9486" s="7">
        <v>1982</v>
      </c>
      <c r="F9486" s="5" t="s">
        <v>6311</v>
      </c>
      <c r="H9486" s="5" t="s">
        <v>5398</v>
      </c>
      <c r="I9486" s="6" t="s">
        <v>6783</v>
      </c>
      <c r="J9486" s="6" t="s">
        <v>17734</v>
      </c>
      <c r="K9486" s="17">
        <v>3</v>
      </c>
      <c r="L9486" s="17" t="s">
        <v>7732</v>
      </c>
      <c r="M9486" s="9"/>
      <c r="N9486" s="9"/>
      <c r="O9486" s="21"/>
      <c r="Q9486" s="29"/>
      <c r="U9486" s="17"/>
      <c r="V9486" s="2"/>
      <c r="Y9486" t="str">
        <f t="shared" si="592"/>
        <v/>
      </c>
      <c r="AA9486" t="str">
        <f t="shared" si="593"/>
        <v/>
      </c>
      <c r="AC9486" s="7"/>
      <c r="AD9486" t="s">
        <v>6783</v>
      </c>
      <c r="AE9486">
        <f t="shared" si="595"/>
        <v>0</v>
      </c>
      <c r="AG9486" s="2"/>
      <c r="AH9486" t="s">
        <v>4644</v>
      </c>
      <c r="AI9486" s="7" t="s">
        <v>4610</v>
      </c>
    </row>
    <row r="9487" spans="1:35" ht="11" customHeight="1" outlineLevel="1" x14ac:dyDescent="0.25">
      <c r="A9487" t="s">
        <v>4641</v>
      </c>
      <c r="C9487" s="2" t="s">
        <v>12974</v>
      </c>
      <c r="D9487" s="2">
        <v>86</v>
      </c>
      <c r="E9487" s="7">
        <v>1983</v>
      </c>
      <c r="F9487" s="5" t="s">
        <v>5297</v>
      </c>
      <c r="H9487" s="5" t="s">
        <v>5398</v>
      </c>
      <c r="I9487" s="6" t="s">
        <v>6784</v>
      </c>
      <c r="J9487" s="6" t="s">
        <v>8251</v>
      </c>
      <c r="K9487" s="17">
        <v>3</v>
      </c>
      <c r="L9487" s="17" t="s">
        <v>7730</v>
      </c>
      <c r="M9487" s="9">
        <v>0.95</v>
      </c>
      <c r="N9487" s="9"/>
      <c r="O9487" s="21"/>
      <c r="Q9487" s="29"/>
      <c r="U9487" s="17"/>
      <c r="V9487" s="2">
        <v>167</v>
      </c>
      <c r="Y9487" t="str">
        <f t="shared" si="592"/>
        <v/>
      </c>
      <c r="AA9487" t="str">
        <f t="shared" si="593"/>
        <v/>
      </c>
      <c r="AC9487" s="7"/>
      <c r="AD9487" t="s">
        <v>6784</v>
      </c>
      <c r="AE9487">
        <f t="shared" si="595"/>
        <v>0</v>
      </c>
      <c r="AG9487" s="2"/>
      <c r="AH9487" t="s">
        <v>4644</v>
      </c>
      <c r="AI9487" s="7" t="s">
        <v>4610</v>
      </c>
    </row>
    <row r="9488" spans="1:35" ht="11" customHeight="1" outlineLevel="1" x14ac:dyDescent="0.25">
      <c r="A9488" t="s">
        <v>4641</v>
      </c>
      <c r="C9488" s="2" t="s">
        <v>12974</v>
      </c>
      <c r="D9488" s="2">
        <v>87</v>
      </c>
      <c r="E9488" s="7">
        <v>1983</v>
      </c>
      <c r="F9488" s="5" t="s">
        <v>6019</v>
      </c>
      <c r="H9488" s="5" t="s">
        <v>5398</v>
      </c>
      <c r="I9488" s="6" t="s">
        <v>1895</v>
      </c>
      <c r="J9488" s="6" t="s">
        <v>8251</v>
      </c>
      <c r="K9488" s="17">
        <v>3</v>
      </c>
      <c r="L9488" s="17" t="s">
        <v>7730</v>
      </c>
      <c r="M9488" s="9">
        <v>0.95</v>
      </c>
      <c r="N9488" s="9"/>
      <c r="O9488" s="21"/>
      <c r="Q9488" s="29"/>
      <c r="U9488" s="17"/>
      <c r="V9488" s="2">
        <v>168</v>
      </c>
      <c r="Y9488" t="str">
        <f t="shared" si="592"/>
        <v/>
      </c>
      <c r="AA9488" t="str">
        <f t="shared" si="593"/>
        <v/>
      </c>
      <c r="AC9488" s="7"/>
      <c r="AD9488" t="s">
        <v>1895</v>
      </c>
      <c r="AE9488">
        <f t="shared" si="595"/>
        <v>0</v>
      </c>
      <c r="AG9488" s="2"/>
      <c r="AH9488" t="s">
        <v>4644</v>
      </c>
      <c r="AI9488" s="7" t="s">
        <v>4610</v>
      </c>
    </row>
    <row r="9489" spans="1:35" ht="11" customHeight="1" outlineLevel="1" collapsed="1" x14ac:dyDescent="0.25">
      <c r="A9489" t="s">
        <v>4641</v>
      </c>
      <c r="C9489" s="2" t="s">
        <v>12974</v>
      </c>
      <c r="D9489" s="2">
        <v>96</v>
      </c>
      <c r="E9489" s="7">
        <v>1983</v>
      </c>
      <c r="F9489" s="5" t="s">
        <v>5279</v>
      </c>
      <c r="H9489" s="5" t="s">
        <v>5398</v>
      </c>
      <c r="I9489" s="6" t="s">
        <v>2494</v>
      </c>
      <c r="J9489" s="6" t="s">
        <v>17735</v>
      </c>
      <c r="K9489" s="17">
        <v>3</v>
      </c>
      <c r="L9489" s="17" t="s">
        <v>7732</v>
      </c>
      <c r="M9489" s="9"/>
      <c r="N9489" s="9"/>
      <c r="O9489" s="21"/>
      <c r="Q9489" s="29"/>
      <c r="U9489" s="17"/>
      <c r="V9489" s="2"/>
      <c r="X9489" t="s">
        <v>7732</v>
      </c>
      <c r="Y9489" t="str">
        <f t="shared" si="592"/>
        <v/>
      </c>
      <c r="AA9489" t="str">
        <f t="shared" si="593"/>
        <v/>
      </c>
      <c r="AC9489" s="7"/>
      <c r="AD9489" t="s">
        <v>2494</v>
      </c>
      <c r="AE9489">
        <f t="shared" si="595"/>
        <v>0</v>
      </c>
      <c r="AG9489" s="2"/>
      <c r="AH9489" t="s">
        <v>4644</v>
      </c>
      <c r="AI9489" s="7" t="s">
        <v>4610</v>
      </c>
    </row>
    <row r="9490" spans="1:35" ht="11" customHeight="1" outlineLevel="1" collapsed="1" x14ac:dyDescent="0.25">
      <c r="A9490" t="s">
        <v>4641</v>
      </c>
      <c r="C9490" s="2" t="s">
        <v>12974</v>
      </c>
      <c r="D9490" s="2">
        <v>97</v>
      </c>
      <c r="E9490" s="7">
        <v>1983</v>
      </c>
      <c r="F9490" s="5" t="s">
        <v>2348</v>
      </c>
      <c r="H9490" s="5" t="s">
        <v>5398</v>
      </c>
      <c r="I9490" s="6" t="s">
        <v>2495</v>
      </c>
      <c r="J9490" s="6" t="s">
        <v>17735</v>
      </c>
      <c r="K9490" s="17">
        <v>5</v>
      </c>
      <c r="L9490" s="17" t="s">
        <v>7732</v>
      </c>
      <c r="M9490" s="9"/>
      <c r="N9490" s="9"/>
      <c r="O9490" s="21"/>
      <c r="Q9490" s="29"/>
      <c r="U9490" s="17"/>
      <c r="V9490" s="2"/>
      <c r="Y9490" t="str">
        <f t="shared" si="592"/>
        <v/>
      </c>
      <c r="AA9490" t="str">
        <f t="shared" si="593"/>
        <v/>
      </c>
      <c r="AC9490" s="7"/>
      <c r="AD9490" t="s">
        <v>2495</v>
      </c>
      <c r="AE9490">
        <f t="shared" si="595"/>
        <v>0</v>
      </c>
      <c r="AG9490" s="2"/>
      <c r="AH9490" t="s">
        <v>4644</v>
      </c>
      <c r="AI9490" s="7" t="s">
        <v>4610</v>
      </c>
    </row>
    <row r="9491" spans="1:35" ht="11" customHeight="1" outlineLevel="1" x14ac:dyDescent="0.25">
      <c r="A9491" t="s">
        <v>4641</v>
      </c>
      <c r="C9491" s="2" t="s">
        <v>12974</v>
      </c>
      <c r="D9491" s="2">
        <v>98</v>
      </c>
      <c r="E9491" s="7">
        <v>1983</v>
      </c>
      <c r="F9491" s="5" t="s">
        <v>5297</v>
      </c>
      <c r="H9491" s="5" t="s">
        <v>5398</v>
      </c>
      <c r="I9491" s="6" t="s">
        <v>6782</v>
      </c>
      <c r="J9491" s="6" t="s">
        <v>17735</v>
      </c>
      <c r="K9491" s="17">
        <v>5</v>
      </c>
      <c r="L9491" s="17" t="s">
        <v>7732</v>
      </c>
      <c r="M9491" s="9"/>
      <c r="N9491" s="9"/>
      <c r="O9491" s="21"/>
      <c r="Q9491" s="29"/>
      <c r="U9491" s="17"/>
      <c r="V9491" s="2"/>
      <c r="Y9491" t="str">
        <f t="shared" si="592"/>
        <v/>
      </c>
      <c r="AA9491" t="str">
        <f t="shared" si="593"/>
        <v/>
      </c>
      <c r="AC9491" s="7"/>
      <c r="AD9491" t="s">
        <v>6782</v>
      </c>
      <c r="AE9491">
        <f t="shared" si="595"/>
        <v>0</v>
      </c>
      <c r="AG9491" s="2"/>
      <c r="AH9491" t="s">
        <v>4644</v>
      </c>
      <c r="AI9491" s="7" t="s">
        <v>4610</v>
      </c>
    </row>
    <row r="9492" spans="1:35" ht="11" customHeight="1" outlineLevel="1" collapsed="1" x14ac:dyDescent="0.25">
      <c r="A9492" t="s">
        <v>4641</v>
      </c>
      <c r="C9492" s="2" t="s">
        <v>12974</v>
      </c>
      <c r="D9492" s="2">
        <v>99</v>
      </c>
      <c r="E9492" s="7">
        <v>1983</v>
      </c>
      <c r="F9492" s="5" t="s">
        <v>6311</v>
      </c>
      <c r="H9492" s="5" t="s">
        <v>5398</v>
      </c>
      <c r="I9492" s="6" t="s">
        <v>6783</v>
      </c>
      <c r="J9492" s="6" t="s">
        <v>17735</v>
      </c>
      <c r="K9492" s="17">
        <v>3</v>
      </c>
      <c r="L9492" s="17" t="s">
        <v>7732</v>
      </c>
      <c r="M9492" s="9"/>
      <c r="N9492" s="9"/>
      <c r="O9492" s="21"/>
      <c r="Q9492" s="29"/>
      <c r="U9492" s="17"/>
      <c r="V9492" s="2"/>
      <c r="Y9492" t="str">
        <f t="shared" si="592"/>
        <v/>
      </c>
      <c r="AA9492" t="str">
        <f t="shared" si="593"/>
        <v/>
      </c>
      <c r="AC9492" s="7"/>
      <c r="AD9492" t="s">
        <v>6783</v>
      </c>
      <c r="AE9492">
        <f t="shared" si="595"/>
        <v>0</v>
      </c>
      <c r="AG9492" s="2"/>
      <c r="AH9492" t="s">
        <v>4644</v>
      </c>
      <c r="AI9492" s="7" t="s">
        <v>4610</v>
      </c>
    </row>
    <row r="9493" spans="1:35" ht="11" customHeight="1" outlineLevel="1" x14ac:dyDescent="0.25">
      <c r="A9493" t="s">
        <v>4641</v>
      </c>
      <c r="C9493" s="2" t="s">
        <v>12974</v>
      </c>
      <c r="D9493" s="2">
        <v>107</v>
      </c>
      <c r="E9493" s="7">
        <v>1983</v>
      </c>
      <c r="F9493" s="5" t="s">
        <v>5279</v>
      </c>
      <c r="H9493" s="5" t="s">
        <v>5398</v>
      </c>
      <c r="I9493" s="6" t="s">
        <v>2494</v>
      </c>
      <c r="J9493" s="6" t="s">
        <v>17736</v>
      </c>
      <c r="K9493" s="17">
        <v>3</v>
      </c>
      <c r="L9493" s="17" t="s">
        <v>7732</v>
      </c>
      <c r="M9493" s="9"/>
      <c r="N9493" s="9"/>
      <c r="O9493" s="21"/>
      <c r="Q9493" s="29"/>
      <c r="U9493" s="17"/>
      <c r="V9493" s="2">
        <v>173</v>
      </c>
      <c r="Y9493" t="str">
        <f t="shared" si="592"/>
        <v/>
      </c>
      <c r="AA9493" t="str">
        <f t="shared" si="593"/>
        <v/>
      </c>
      <c r="AC9493" s="7"/>
      <c r="AD9493" t="s">
        <v>2494</v>
      </c>
      <c r="AE9493">
        <f t="shared" si="595"/>
        <v>0</v>
      </c>
      <c r="AG9493" s="2"/>
      <c r="AH9493" t="s">
        <v>4644</v>
      </c>
      <c r="AI9493" s="7" t="s">
        <v>4610</v>
      </c>
    </row>
    <row r="9494" spans="1:35" ht="11" customHeight="1" outlineLevel="1" x14ac:dyDescent="0.25">
      <c r="A9494" t="s">
        <v>4641</v>
      </c>
      <c r="C9494" s="2" t="s">
        <v>12974</v>
      </c>
      <c r="D9494" s="2">
        <v>108</v>
      </c>
      <c r="E9494" s="7">
        <v>1983</v>
      </c>
      <c r="F9494" s="5" t="s">
        <v>2348</v>
      </c>
      <c r="H9494" s="5" t="s">
        <v>5398</v>
      </c>
      <c r="I9494" s="6" t="s">
        <v>2495</v>
      </c>
      <c r="J9494" s="6" t="s">
        <v>17736</v>
      </c>
      <c r="K9494" s="17">
        <v>5</v>
      </c>
      <c r="L9494" s="17" t="s">
        <v>7732</v>
      </c>
      <c r="M9494" s="9"/>
      <c r="N9494" s="9"/>
      <c r="O9494" s="21"/>
      <c r="Q9494" s="29"/>
      <c r="U9494" s="17"/>
      <c r="V9494" s="2">
        <v>174</v>
      </c>
      <c r="Y9494" t="str">
        <f t="shared" si="592"/>
        <v/>
      </c>
      <c r="AA9494" t="str">
        <f t="shared" si="593"/>
        <v/>
      </c>
      <c r="AC9494" s="7"/>
      <c r="AD9494" t="s">
        <v>2495</v>
      </c>
      <c r="AE9494">
        <f t="shared" si="595"/>
        <v>0</v>
      </c>
      <c r="AG9494" s="2"/>
      <c r="AH9494" t="s">
        <v>4644</v>
      </c>
      <c r="AI9494" s="7" t="s">
        <v>4610</v>
      </c>
    </row>
    <row r="9495" spans="1:35" ht="11" customHeight="1" outlineLevel="1" x14ac:dyDescent="0.25">
      <c r="A9495" t="s">
        <v>4641</v>
      </c>
      <c r="C9495" s="2" t="s">
        <v>12974</v>
      </c>
      <c r="D9495" s="2">
        <v>111</v>
      </c>
      <c r="E9495" s="7">
        <v>1983</v>
      </c>
      <c r="F9495" s="5" t="s">
        <v>5297</v>
      </c>
      <c r="H9495" s="5" t="s">
        <v>5398</v>
      </c>
      <c r="I9495" s="6" t="s">
        <v>6782</v>
      </c>
      <c r="J9495" s="6" t="s">
        <v>17736</v>
      </c>
      <c r="K9495" s="17">
        <v>5</v>
      </c>
      <c r="L9495" s="17" t="s">
        <v>7732</v>
      </c>
      <c r="M9495" s="9"/>
      <c r="N9495" s="9"/>
      <c r="O9495" s="21"/>
      <c r="Q9495" s="29"/>
      <c r="U9495" s="17"/>
      <c r="V9495" s="2">
        <v>177</v>
      </c>
      <c r="Y9495" t="str">
        <f t="shared" si="592"/>
        <v/>
      </c>
      <c r="AA9495" t="str">
        <f t="shared" si="593"/>
        <v/>
      </c>
      <c r="AC9495" s="7"/>
      <c r="AD9495" t="s">
        <v>6782</v>
      </c>
      <c r="AE9495">
        <f t="shared" si="595"/>
        <v>0</v>
      </c>
      <c r="AG9495" s="2"/>
      <c r="AH9495" t="s">
        <v>4644</v>
      </c>
      <c r="AI9495" s="7" t="s">
        <v>4610</v>
      </c>
    </row>
    <row r="9496" spans="1:35" ht="11" customHeight="1" outlineLevel="1" x14ac:dyDescent="0.25">
      <c r="A9496" t="s">
        <v>4641</v>
      </c>
      <c r="C9496" s="2" t="s">
        <v>12974</v>
      </c>
      <c r="D9496" s="2">
        <v>112</v>
      </c>
      <c r="E9496" s="7">
        <v>1983</v>
      </c>
      <c r="F9496" s="5" t="s">
        <v>6311</v>
      </c>
      <c r="H9496" s="5" t="s">
        <v>5398</v>
      </c>
      <c r="I9496" s="6" t="s">
        <v>6783</v>
      </c>
      <c r="J9496" s="6" t="s">
        <v>17736</v>
      </c>
      <c r="K9496" s="17">
        <v>3</v>
      </c>
      <c r="L9496" s="17" t="s">
        <v>7732</v>
      </c>
      <c r="M9496" s="9"/>
      <c r="N9496" s="9"/>
      <c r="O9496" s="21"/>
      <c r="Q9496" s="29"/>
      <c r="U9496" s="17"/>
      <c r="V9496" s="2">
        <v>178</v>
      </c>
      <c r="Y9496" t="str">
        <f t="shared" si="592"/>
        <v/>
      </c>
      <c r="AA9496" t="str">
        <f t="shared" si="593"/>
        <v/>
      </c>
      <c r="AC9496" s="7"/>
      <c r="AD9496" t="s">
        <v>6783</v>
      </c>
      <c r="AE9496">
        <f t="shared" si="595"/>
        <v>0</v>
      </c>
      <c r="AG9496" s="2"/>
      <c r="AH9496" t="s">
        <v>4644</v>
      </c>
      <c r="AI9496" s="7" t="s">
        <v>4610</v>
      </c>
    </row>
    <row r="9497" spans="1:35" ht="11" customHeight="1" outlineLevel="1" x14ac:dyDescent="0.25">
      <c r="A9497" t="s">
        <v>4641</v>
      </c>
      <c r="C9497" s="2" t="s">
        <v>12974</v>
      </c>
      <c r="D9497" s="2">
        <v>124</v>
      </c>
      <c r="E9497" s="7">
        <v>1983</v>
      </c>
      <c r="F9497" s="5" t="s">
        <v>5279</v>
      </c>
      <c r="H9497" s="5" t="s">
        <v>5398</v>
      </c>
      <c r="I9497" s="6" t="s">
        <v>17738</v>
      </c>
      <c r="J9497" s="6" t="s">
        <v>7078</v>
      </c>
      <c r="K9497" s="17">
        <v>3</v>
      </c>
      <c r="L9497" s="17" t="s">
        <v>7730</v>
      </c>
      <c r="M9497" s="9">
        <v>0.85</v>
      </c>
      <c r="N9497" s="9"/>
      <c r="O9497" s="21"/>
      <c r="Q9497" s="29"/>
      <c r="U9497" s="17"/>
      <c r="V9497" s="2"/>
      <c r="Y9497" t="str">
        <f t="shared" si="592"/>
        <v/>
      </c>
      <c r="AA9497" t="str">
        <f t="shared" si="593"/>
        <v/>
      </c>
      <c r="AC9497" s="7"/>
      <c r="AD9497" t="s">
        <v>17738</v>
      </c>
      <c r="AE9497">
        <f t="shared" si="595"/>
        <v>0</v>
      </c>
      <c r="AG9497" s="2"/>
      <c r="AI9497" s="7"/>
    </row>
    <row r="9498" spans="1:35" ht="11.4" customHeight="1" outlineLevel="1" x14ac:dyDescent="0.25">
      <c r="A9498" t="s">
        <v>4641</v>
      </c>
      <c r="C9498" s="2" t="s">
        <v>12974</v>
      </c>
      <c r="D9498" s="2">
        <v>125</v>
      </c>
      <c r="E9498" s="7">
        <v>1983</v>
      </c>
      <c r="F9498" s="5" t="s">
        <v>5297</v>
      </c>
      <c r="H9498" s="5" t="s">
        <v>5398</v>
      </c>
      <c r="I9498" s="6" t="s">
        <v>17738</v>
      </c>
      <c r="J9498" s="6" t="s">
        <v>7078</v>
      </c>
      <c r="K9498" s="17">
        <v>3</v>
      </c>
      <c r="L9498" s="17" t="s">
        <v>7730</v>
      </c>
      <c r="M9498" s="9">
        <v>0.85</v>
      </c>
      <c r="N9498" s="9"/>
      <c r="O9498" s="21"/>
      <c r="Q9498" s="29"/>
      <c r="U9498" s="17"/>
      <c r="V9498" s="2"/>
      <c r="Y9498" t="str">
        <f t="shared" si="592"/>
        <v/>
      </c>
      <c r="AA9498" t="str">
        <f t="shared" si="593"/>
        <v/>
      </c>
      <c r="AC9498" s="7"/>
      <c r="AD9498" t="s">
        <v>17738</v>
      </c>
      <c r="AE9498">
        <f t="shared" si="595"/>
        <v>0</v>
      </c>
      <c r="AG9498" s="2"/>
      <c r="AI9498" s="7"/>
    </row>
    <row r="9499" spans="1:35" ht="11" customHeight="1" outlineLevel="1" x14ac:dyDescent="0.25">
      <c r="A9499" t="s">
        <v>4641</v>
      </c>
      <c r="C9499" s="2" t="s">
        <v>12974</v>
      </c>
      <c r="D9499" s="2" t="s">
        <v>17737</v>
      </c>
      <c r="E9499" s="7">
        <v>1983</v>
      </c>
      <c r="F9499" s="5" t="s">
        <v>10612</v>
      </c>
      <c r="H9499" s="5" t="s">
        <v>5398</v>
      </c>
      <c r="I9499" s="6" t="s">
        <v>17738</v>
      </c>
      <c r="J9499" s="6" t="s">
        <v>7078</v>
      </c>
      <c r="K9499" s="17">
        <v>3</v>
      </c>
      <c r="L9499" s="17" t="s">
        <v>7732</v>
      </c>
      <c r="M9499" s="9"/>
      <c r="N9499" s="9"/>
      <c r="O9499" s="21"/>
      <c r="Q9499" s="29"/>
      <c r="U9499" s="17"/>
      <c r="V9499" s="2"/>
      <c r="Y9499" t="str">
        <f t="shared" si="592"/>
        <v/>
      </c>
      <c r="AA9499">
        <f t="shared" si="593"/>
        <v>1</v>
      </c>
      <c r="AC9499" s="7"/>
      <c r="AD9499" t="s">
        <v>17738</v>
      </c>
      <c r="AE9499">
        <f t="shared" si="595"/>
        <v>0</v>
      </c>
      <c r="AG9499" s="2"/>
      <c r="AI9499" s="7"/>
    </row>
    <row r="9500" spans="1:35" ht="11" customHeight="1" outlineLevel="1" x14ac:dyDescent="0.25">
      <c r="A9500" t="s">
        <v>4641</v>
      </c>
      <c r="C9500" s="2" t="s">
        <v>12974</v>
      </c>
      <c r="D9500" s="2" t="s">
        <v>17737</v>
      </c>
      <c r="E9500" s="7">
        <v>1983</v>
      </c>
      <c r="F9500" s="5" t="s">
        <v>8564</v>
      </c>
      <c r="H9500" s="5" t="s">
        <v>5398</v>
      </c>
      <c r="I9500" s="6" t="s">
        <v>17738</v>
      </c>
      <c r="J9500" s="6" t="s">
        <v>7078</v>
      </c>
      <c r="K9500" s="17">
        <v>3</v>
      </c>
      <c r="L9500" s="17" t="s">
        <v>7730</v>
      </c>
      <c r="M9500" s="9">
        <v>2.9</v>
      </c>
      <c r="N9500" s="9"/>
      <c r="O9500" s="21"/>
      <c r="Q9500" s="29"/>
      <c r="U9500" s="17"/>
      <c r="V9500" s="2"/>
      <c r="Y9500">
        <f t="shared" si="592"/>
        <v>1</v>
      </c>
      <c r="AA9500" t="str">
        <f t="shared" si="593"/>
        <v/>
      </c>
      <c r="AC9500" s="7"/>
      <c r="AD9500" t="s">
        <v>17738</v>
      </c>
      <c r="AE9500">
        <f t="shared" si="595"/>
        <v>0</v>
      </c>
      <c r="AG9500" s="2"/>
      <c r="AI9500" s="7"/>
    </row>
    <row r="9501" spans="1:35" ht="11" customHeight="1" outlineLevel="1" x14ac:dyDescent="0.25">
      <c r="A9501" t="s">
        <v>4641</v>
      </c>
      <c r="C9501" s="2" t="s">
        <v>12974</v>
      </c>
      <c r="D9501" s="2">
        <v>155</v>
      </c>
      <c r="E9501" s="7">
        <v>1984</v>
      </c>
      <c r="F9501" s="5" t="s">
        <v>5297</v>
      </c>
      <c r="H9501" s="5" t="s">
        <v>5398</v>
      </c>
      <c r="I9501" s="6" t="s">
        <v>2774</v>
      </c>
      <c r="J9501" s="6" t="s">
        <v>7074</v>
      </c>
      <c r="K9501" s="17">
        <v>3</v>
      </c>
      <c r="L9501" s="17" t="s">
        <v>7732</v>
      </c>
      <c r="M9501" s="9"/>
      <c r="N9501" s="9"/>
      <c r="O9501" s="21"/>
      <c r="Q9501" s="29"/>
      <c r="U9501" s="17"/>
      <c r="V9501" s="2">
        <v>276</v>
      </c>
      <c r="Y9501" t="str">
        <f t="shared" ref="Y9501:Y9564" si="596">IF(COUNTIF(F9501,"*fdc*"),1,"")</f>
        <v/>
      </c>
      <c r="AA9501" t="str">
        <f t="shared" ref="AA9501:AA9564" si="597">IF(COUNTIF(F9501,"*s/s*"),1,"")</f>
        <v/>
      </c>
      <c r="AC9501" s="7"/>
      <c r="AD9501" t="s">
        <v>2774</v>
      </c>
      <c r="AE9501">
        <f t="shared" si="595"/>
        <v>0</v>
      </c>
      <c r="AG9501" s="2"/>
      <c r="AH9501" t="s">
        <v>4644</v>
      </c>
      <c r="AI9501" s="7" t="s">
        <v>4610</v>
      </c>
    </row>
    <row r="9502" spans="1:35" ht="11" customHeight="1" outlineLevel="1" x14ac:dyDescent="0.25">
      <c r="A9502" t="s">
        <v>4641</v>
      </c>
      <c r="C9502" s="2" t="s">
        <v>12974</v>
      </c>
      <c r="D9502" s="2">
        <v>194</v>
      </c>
      <c r="E9502" s="7">
        <v>1984</v>
      </c>
      <c r="F9502" s="5" t="s">
        <v>5239</v>
      </c>
      <c r="H9502" s="5" t="s">
        <v>5398</v>
      </c>
      <c r="I9502" s="6" t="s">
        <v>4650</v>
      </c>
      <c r="J9502" s="6" t="s">
        <v>17739</v>
      </c>
      <c r="K9502" s="17">
        <v>6</v>
      </c>
      <c r="L9502" s="17" t="s">
        <v>7730</v>
      </c>
      <c r="M9502" s="9">
        <v>0.55000000000000004</v>
      </c>
      <c r="N9502" s="9"/>
      <c r="O9502" s="21"/>
      <c r="Q9502" s="29"/>
      <c r="U9502" s="17"/>
      <c r="V9502" s="2">
        <v>379</v>
      </c>
      <c r="Y9502" t="str">
        <f t="shared" si="596"/>
        <v/>
      </c>
      <c r="AA9502" t="str">
        <f t="shared" si="597"/>
        <v/>
      </c>
      <c r="AC9502" s="7"/>
      <c r="AD9502" t="s">
        <v>4650</v>
      </c>
      <c r="AE9502">
        <f t="shared" si="595"/>
        <v>0</v>
      </c>
      <c r="AG9502" s="2"/>
      <c r="AH9502" t="s">
        <v>4644</v>
      </c>
      <c r="AI9502" s="7" t="s">
        <v>4610</v>
      </c>
    </row>
    <row r="9503" spans="1:35" ht="11" customHeight="1" outlineLevel="1" x14ac:dyDescent="0.25">
      <c r="A9503" t="s">
        <v>4641</v>
      </c>
      <c r="C9503" s="2" t="s">
        <v>12974</v>
      </c>
      <c r="D9503" s="2">
        <v>196</v>
      </c>
      <c r="E9503" s="7">
        <v>1984</v>
      </c>
      <c r="F9503" s="5" t="s">
        <v>2982</v>
      </c>
      <c r="H9503" s="5" t="s">
        <v>5398</v>
      </c>
      <c r="I9503" s="6" t="s">
        <v>4650</v>
      </c>
      <c r="J9503" s="6" t="s">
        <v>17739</v>
      </c>
      <c r="K9503" s="17">
        <v>6</v>
      </c>
      <c r="L9503" s="17" t="s">
        <v>7730</v>
      </c>
      <c r="M9503" s="9">
        <v>0.55000000000000004</v>
      </c>
      <c r="N9503" s="9"/>
      <c r="O9503" s="21"/>
      <c r="Q9503" s="29"/>
      <c r="U9503" s="17"/>
      <c r="V9503" s="2">
        <v>381</v>
      </c>
      <c r="Y9503" t="str">
        <f t="shared" si="596"/>
        <v/>
      </c>
      <c r="AA9503" t="str">
        <f t="shared" si="597"/>
        <v/>
      </c>
      <c r="AC9503" s="7"/>
      <c r="AD9503" t="s">
        <v>4650</v>
      </c>
      <c r="AE9503">
        <f t="shared" si="595"/>
        <v>0</v>
      </c>
      <c r="AG9503" s="2"/>
      <c r="AH9503" t="s">
        <v>4644</v>
      </c>
      <c r="AI9503" s="7" t="s">
        <v>4610</v>
      </c>
    </row>
    <row r="9504" spans="1:35" ht="11" customHeight="1" outlineLevel="1" x14ac:dyDescent="0.25">
      <c r="A9504" t="s">
        <v>4641</v>
      </c>
      <c r="C9504" s="2" t="s">
        <v>12974</v>
      </c>
      <c r="D9504" s="2">
        <v>197</v>
      </c>
      <c r="E9504" s="7">
        <v>1984</v>
      </c>
      <c r="F9504" s="5" t="s">
        <v>69</v>
      </c>
      <c r="H9504" s="5" t="s">
        <v>5398</v>
      </c>
      <c r="I9504" s="6" t="s">
        <v>558</v>
      </c>
      <c r="J9504" s="6" t="s">
        <v>17739</v>
      </c>
      <c r="K9504" s="17">
        <v>5</v>
      </c>
      <c r="L9504" s="17" t="s">
        <v>7730</v>
      </c>
      <c r="M9504" s="9">
        <v>0.55000000000000004</v>
      </c>
      <c r="N9504" s="9"/>
      <c r="O9504" s="21"/>
      <c r="Q9504" s="29"/>
      <c r="U9504" s="17"/>
      <c r="V9504" s="2">
        <v>382</v>
      </c>
      <c r="Y9504" t="str">
        <f t="shared" si="596"/>
        <v/>
      </c>
      <c r="AA9504" t="str">
        <f t="shared" si="597"/>
        <v/>
      </c>
      <c r="AC9504" s="7"/>
      <c r="AD9504" t="s">
        <v>558</v>
      </c>
      <c r="AE9504">
        <f t="shared" si="595"/>
        <v>0</v>
      </c>
      <c r="AG9504" s="2"/>
      <c r="AH9504" t="s">
        <v>4644</v>
      </c>
      <c r="AI9504" s="7" t="s">
        <v>4922</v>
      </c>
    </row>
    <row r="9505" spans="1:35" ht="11" customHeight="1" outlineLevel="1" x14ac:dyDescent="0.25">
      <c r="A9505" t="s">
        <v>4641</v>
      </c>
      <c r="C9505" s="2" t="s">
        <v>12974</v>
      </c>
      <c r="D9505" s="2">
        <v>240</v>
      </c>
      <c r="E9505" s="7">
        <v>1985</v>
      </c>
      <c r="F9505" s="5" t="s">
        <v>4647</v>
      </c>
      <c r="H9505" s="5" t="s">
        <v>5398</v>
      </c>
      <c r="I9505" s="6" t="s">
        <v>2775</v>
      </c>
      <c r="J9505" s="6" t="s">
        <v>7074</v>
      </c>
      <c r="K9505" s="17">
        <v>3</v>
      </c>
      <c r="L9505" s="17" t="s">
        <v>7730</v>
      </c>
      <c r="M9505" s="9">
        <v>1.4</v>
      </c>
      <c r="N9505" s="9"/>
      <c r="O9505" s="21"/>
      <c r="Q9505" s="29"/>
      <c r="U9505" s="17"/>
      <c r="V9505" s="2">
        <v>283</v>
      </c>
      <c r="Y9505" t="str">
        <f t="shared" si="596"/>
        <v/>
      </c>
      <c r="AA9505" t="str">
        <f t="shared" si="597"/>
        <v/>
      </c>
      <c r="AC9505" s="7"/>
      <c r="AD9505" t="s">
        <v>2775</v>
      </c>
      <c r="AE9505">
        <f t="shared" ref="AE9505:AE9536" si="598">COUNTIF(I9505,"*Fuji*")</f>
        <v>0</v>
      </c>
      <c r="AG9505" s="2"/>
      <c r="AH9505" t="s">
        <v>4644</v>
      </c>
      <c r="AI9505" s="7" t="s">
        <v>4610</v>
      </c>
    </row>
    <row r="9506" spans="1:35" ht="11" customHeight="1" outlineLevel="1" x14ac:dyDescent="0.25">
      <c r="A9506" t="s">
        <v>4641</v>
      </c>
      <c r="C9506" s="2" t="s">
        <v>12974</v>
      </c>
      <c r="D9506" s="2">
        <v>240</v>
      </c>
      <c r="E9506" s="7">
        <v>1985</v>
      </c>
      <c r="F9506" s="5" t="s">
        <v>20566</v>
      </c>
      <c r="H9506" s="5" t="s">
        <v>5398</v>
      </c>
      <c r="I9506" s="6" t="s">
        <v>2775</v>
      </c>
      <c r="J9506" s="6" t="s">
        <v>7074</v>
      </c>
      <c r="K9506" s="17">
        <v>3</v>
      </c>
      <c r="L9506" s="17" t="s">
        <v>7730</v>
      </c>
      <c r="M9506" s="9">
        <v>3.6</v>
      </c>
      <c r="N9506" s="9"/>
      <c r="O9506" s="21"/>
      <c r="Q9506" s="29"/>
      <c r="U9506" s="17"/>
      <c r="V9506" s="2">
        <v>283</v>
      </c>
      <c r="Y9506">
        <f t="shared" si="596"/>
        <v>1</v>
      </c>
      <c r="AA9506" t="str">
        <f t="shared" si="597"/>
        <v/>
      </c>
      <c r="AC9506" s="7"/>
      <c r="AD9506" t="s">
        <v>2775</v>
      </c>
      <c r="AE9506">
        <f t="shared" si="598"/>
        <v>0</v>
      </c>
      <c r="AG9506" s="2"/>
      <c r="AH9506" t="s">
        <v>4644</v>
      </c>
      <c r="AI9506" s="7" t="s">
        <v>4610</v>
      </c>
    </row>
    <row r="9507" spans="1:35" ht="11" customHeight="1" outlineLevel="1" x14ac:dyDescent="0.25">
      <c r="A9507" t="s">
        <v>4641</v>
      </c>
      <c r="C9507" s="2" t="s">
        <v>12974</v>
      </c>
      <c r="D9507" s="2">
        <v>483</v>
      </c>
      <c r="E9507" s="7">
        <v>1987</v>
      </c>
      <c r="F9507" s="5" t="s">
        <v>15729</v>
      </c>
      <c r="H9507" s="5" t="s">
        <v>5398</v>
      </c>
      <c r="I9507" s="6" t="s">
        <v>17740</v>
      </c>
      <c r="J9507" s="6" t="s">
        <v>17741</v>
      </c>
      <c r="K9507" s="17">
        <v>3</v>
      </c>
      <c r="L9507" s="17" t="s">
        <v>7732</v>
      </c>
      <c r="M9507" s="9"/>
      <c r="N9507" s="9"/>
      <c r="O9507" s="21"/>
      <c r="Q9507" s="29"/>
      <c r="U9507" s="17"/>
      <c r="V9507" s="2"/>
      <c r="Y9507" t="str">
        <f t="shared" si="596"/>
        <v/>
      </c>
      <c r="AA9507">
        <f t="shared" si="597"/>
        <v>1</v>
      </c>
      <c r="AC9507" s="7"/>
      <c r="AD9507" t="s">
        <v>17740</v>
      </c>
      <c r="AE9507">
        <f t="shared" si="598"/>
        <v>0</v>
      </c>
      <c r="AG9507" s="2"/>
      <c r="AI9507" s="7"/>
    </row>
    <row r="9508" spans="1:35" ht="11" customHeight="1" outlineLevel="1" x14ac:dyDescent="0.25">
      <c r="A9508" t="s">
        <v>4641</v>
      </c>
      <c r="C9508" s="2" t="s">
        <v>12974</v>
      </c>
      <c r="D9508" s="2">
        <v>517</v>
      </c>
      <c r="E9508" s="7">
        <v>1988</v>
      </c>
      <c r="F9508" s="5" t="s">
        <v>1776</v>
      </c>
      <c r="H9508" s="5" t="s">
        <v>5398</v>
      </c>
      <c r="I9508" s="6" t="s">
        <v>4650</v>
      </c>
      <c r="J9508" s="6" t="s">
        <v>9247</v>
      </c>
      <c r="K9508" s="17">
        <v>6</v>
      </c>
      <c r="L9508" s="17" t="s">
        <v>7732</v>
      </c>
      <c r="M9508" s="9"/>
      <c r="N9508" s="9"/>
      <c r="O9508" s="21"/>
      <c r="Q9508" s="29"/>
      <c r="U9508" s="17"/>
      <c r="V9508" s="2">
        <v>570</v>
      </c>
      <c r="Y9508" t="str">
        <f t="shared" si="596"/>
        <v/>
      </c>
      <c r="AA9508" t="str">
        <f t="shared" si="597"/>
        <v/>
      </c>
      <c r="AC9508" s="7"/>
      <c r="AD9508" t="s">
        <v>4650</v>
      </c>
      <c r="AE9508">
        <f t="shared" si="598"/>
        <v>0</v>
      </c>
      <c r="AG9508" s="2"/>
      <c r="AH9508" t="s">
        <v>4644</v>
      </c>
      <c r="AI9508" s="7" t="s">
        <v>4922</v>
      </c>
    </row>
    <row r="9509" spans="1:35" ht="11" customHeight="1" outlineLevel="1" x14ac:dyDescent="0.25">
      <c r="A9509" t="s">
        <v>4641</v>
      </c>
      <c r="C9509" s="2" t="s">
        <v>12974</v>
      </c>
      <c r="D9509" s="2" t="s">
        <v>17743</v>
      </c>
      <c r="E9509" s="7">
        <v>1989</v>
      </c>
      <c r="F9509" s="5" t="s">
        <v>4642</v>
      </c>
      <c r="H9509" s="5" t="s">
        <v>5398</v>
      </c>
      <c r="I9509" s="6" t="s">
        <v>4643</v>
      </c>
      <c r="J9509" s="6" t="s">
        <v>17742</v>
      </c>
      <c r="K9509" s="17">
        <v>1</v>
      </c>
      <c r="L9509" s="17" t="s">
        <v>7730</v>
      </c>
      <c r="M9509" s="9">
        <v>5</v>
      </c>
      <c r="N9509" s="9"/>
      <c r="O9509" s="21"/>
      <c r="Q9509" s="29"/>
      <c r="U9509" s="17"/>
      <c r="V9509" s="2">
        <v>580</v>
      </c>
      <c r="Y9509" t="str">
        <f t="shared" si="596"/>
        <v/>
      </c>
      <c r="AA9509" t="str">
        <f t="shared" si="597"/>
        <v/>
      </c>
      <c r="AC9509" s="7"/>
      <c r="AD9509" t="s">
        <v>4643</v>
      </c>
      <c r="AE9509">
        <f t="shared" si="598"/>
        <v>0</v>
      </c>
      <c r="AG9509" s="2"/>
      <c r="AH9509" t="s">
        <v>4644</v>
      </c>
      <c r="AI9509" s="7" t="s">
        <v>4922</v>
      </c>
    </row>
    <row r="9510" spans="1:35" ht="11" customHeight="1" outlineLevel="1" x14ac:dyDescent="0.25">
      <c r="A9510" t="s">
        <v>4641</v>
      </c>
      <c r="C9510" s="2" t="s">
        <v>12974</v>
      </c>
      <c r="D9510" s="2">
        <v>527</v>
      </c>
      <c r="E9510" s="7">
        <v>1989</v>
      </c>
      <c r="F9510" s="5" t="s">
        <v>3421</v>
      </c>
      <c r="H9510" s="5" t="s">
        <v>5398</v>
      </c>
      <c r="I9510" s="6" t="s">
        <v>4643</v>
      </c>
      <c r="J9510" s="6"/>
      <c r="K9510" s="17">
        <v>3</v>
      </c>
      <c r="L9510" s="17" t="s">
        <v>20076</v>
      </c>
      <c r="M9510" s="9"/>
      <c r="N9510" s="9"/>
      <c r="O9510" s="21"/>
      <c r="Q9510" s="29"/>
      <c r="U9510" s="17"/>
      <c r="V9510" s="2" t="s">
        <v>4645</v>
      </c>
      <c r="Y9510" t="str">
        <f t="shared" si="596"/>
        <v/>
      </c>
      <c r="AA9510" t="str">
        <f t="shared" si="597"/>
        <v/>
      </c>
      <c r="AC9510" s="7"/>
      <c r="AD9510" t="s">
        <v>4643</v>
      </c>
      <c r="AE9510">
        <f t="shared" si="598"/>
        <v>0</v>
      </c>
      <c r="AG9510" s="2"/>
      <c r="AH9510" t="s">
        <v>4644</v>
      </c>
      <c r="AI9510" s="7" t="s">
        <v>4610</v>
      </c>
    </row>
    <row r="9511" spans="1:35" ht="11" customHeight="1" outlineLevel="1" collapsed="1" x14ac:dyDescent="0.25">
      <c r="A9511" t="s">
        <v>4641</v>
      </c>
      <c r="C9511" s="2" t="s">
        <v>12974</v>
      </c>
      <c r="D9511" s="2">
        <v>528</v>
      </c>
      <c r="E9511" s="7">
        <v>1989</v>
      </c>
      <c r="F9511" s="5" t="s">
        <v>4647</v>
      </c>
      <c r="H9511" s="5" t="s">
        <v>5398</v>
      </c>
      <c r="I9511" s="6" t="s">
        <v>4643</v>
      </c>
      <c r="J9511" s="6"/>
      <c r="K9511" s="17">
        <v>1</v>
      </c>
      <c r="L9511" s="17" t="s">
        <v>20076</v>
      </c>
      <c r="M9511" s="9"/>
      <c r="N9511" s="9"/>
      <c r="O9511" s="21"/>
      <c r="Q9511" s="29"/>
      <c r="S9511">
        <v>1</v>
      </c>
      <c r="T9511">
        <v>1</v>
      </c>
      <c r="U9511" s="17"/>
      <c r="V9511" s="2" t="s">
        <v>4646</v>
      </c>
      <c r="Y9511" t="str">
        <f t="shared" si="596"/>
        <v/>
      </c>
      <c r="AA9511" t="str">
        <f t="shared" si="597"/>
        <v/>
      </c>
      <c r="AC9511" s="7"/>
      <c r="AD9511" t="s">
        <v>4643</v>
      </c>
      <c r="AE9511">
        <f t="shared" si="598"/>
        <v>0</v>
      </c>
      <c r="AG9511" s="2"/>
      <c r="AH9511" t="s">
        <v>4644</v>
      </c>
      <c r="AI9511" s="7" t="s">
        <v>4610</v>
      </c>
    </row>
    <row r="9512" spans="1:35" ht="11" customHeight="1" outlineLevel="1" x14ac:dyDescent="0.25">
      <c r="A9512" t="s">
        <v>4641</v>
      </c>
      <c r="C9512" s="2" t="s">
        <v>12974</v>
      </c>
      <c r="D9512" s="2">
        <v>529</v>
      </c>
      <c r="E9512" s="7">
        <v>1989</v>
      </c>
      <c r="F9512" s="5" t="s">
        <v>4649</v>
      </c>
      <c r="H9512" s="5" t="s">
        <v>5398</v>
      </c>
      <c r="I9512" s="6" t="s">
        <v>4643</v>
      </c>
      <c r="J9512" s="6"/>
      <c r="K9512" s="17">
        <v>3</v>
      </c>
      <c r="L9512" s="17" t="s">
        <v>20076</v>
      </c>
      <c r="M9512" s="9"/>
      <c r="N9512" s="9"/>
      <c r="O9512" s="21"/>
      <c r="Q9512" s="29"/>
      <c r="U9512" s="17"/>
      <c r="V9512" s="2" t="s">
        <v>4648</v>
      </c>
      <c r="Y9512" t="str">
        <f t="shared" si="596"/>
        <v/>
      </c>
      <c r="AA9512" t="str">
        <f t="shared" si="597"/>
        <v/>
      </c>
      <c r="AC9512" s="7"/>
      <c r="AD9512" t="s">
        <v>4643</v>
      </c>
      <c r="AE9512">
        <f t="shared" si="598"/>
        <v>0</v>
      </c>
      <c r="AG9512" s="2"/>
      <c r="AH9512" t="s">
        <v>4644</v>
      </c>
      <c r="AI9512" s="7" t="s">
        <v>4922</v>
      </c>
    </row>
    <row r="9513" spans="1:35" ht="11" customHeight="1" outlineLevel="1" x14ac:dyDescent="0.25">
      <c r="A9513" t="s">
        <v>4641</v>
      </c>
      <c r="C9513" s="2" t="s">
        <v>12974</v>
      </c>
      <c r="D9513" s="2">
        <v>530</v>
      </c>
      <c r="E9513" s="7">
        <v>1989</v>
      </c>
      <c r="F9513" s="5" t="s">
        <v>69</v>
      </c>
      <c r="H9513" s="5" t="s">
        <v>5398</v>
      </c>
      <c r="I9513" s="6" t="s">
        <v>4650</v>
      </c>
      <c r="J9513" s="6" t="s">
        <v>17742</v>
      </c>
      <c r="K9513" s="17">
        <v>6</v>
      </c>
      <c r="L9513" s="17" t="s">
        <v>7730</v>
      </c>
      <c r="M9513" s="9">
        <v>1.3</v>
      </c>
      <c r="N9513" s="9"/>
      <c r="O9513" s="21"/>
      <c r="Q9513" s="29"/>
      <c r="U9513" s="17"/>
      <c r="V9513" s="2">
        <v>581</v>
      </c>
      <c r="Y9513" t="str">
        <f t="shared" si="596"/>
        <v/>
      </c>
      <c r="AA9513" t="str">
        <f t="shared" si="597"/>
        <v/>
      </c>
      <c r="AC9513" s="7"/>
      <c r="AD9513" t="s">
        <v>4650</v>
      </c>
      <c r="AE9513">
        <f t="shared" si="598"/>
        <v>0</v>
      </c>
      <c r="AG9513" s="2"/>
      <c r="AH9513" t="s">
        <v>4644</v>
      </c>
      <c r="AI9513" s="7" t="s">
        <v>4922</v>
      </c>
    </row>
    <row r="9514" spans="1:35" ht="11" customHeight="1" outlineLevel="1" x14ac:dyDescent="0.25">
      <c r="A9514" t="s">
        <v>4641</v>
      </c>
      <c r="C9514" s="2" t="s">
        <v>12974</v>
      </c>
      <c r="D9514" s="2" t="s">
        <v>4119</v>
      </c>
      <c r="E9514" s="7">
        <v>1990</v>
      </c>
      <c r="F9514" s="5" t="s">
        <v>13090</v>
      </c>
      <c r="H9514" s="5" t="s">
        <v>5398</v>
      </c>
      <c r="I9514" s="6" t="s">
        <v>17744</v>
      </c>
      <c r="J9514" s="6" t="s">
        <v>17745</v>
      </c>
      <c r="K9514" s="17">
        <v>3</v>
      </c>
      <c r="L9514" s="17" t="s">
        <v>7730</v>
      </c>
      <c r="M9514" s="9">
        <v>4.4000000000000004</v>
      </c>
      <c r="N9514" s="9"/>
      <c r="O9514" s="21"/>
      <c r="Q9514" s="29"/>
      <c r="U9514" s="17"/>
      <c r="V9514" s="2"/>
      <c r="Y9514" t="str">
        <f t="shared" si="596"/>
        <v/>
      </c>
      <c r="AA9514">
        <f t="shared" si="597"/>
        <v>1</v>
      </c>
      <c r="AC9514" s="7"/>
      <c r="AD9514" t="s">
        <v>17744</v>
      </c>
      <c r="AE9514">
        <f t="shared" si="598"/>
        <v>0</v>
      </c>
      <c r="AG9514" s="2"/>
      <c r="AI9514" s="7"/>
    </row>
    <row r="9515" spans="1:35" ht="11" customHeight="1" outlineLevel="1" x14ac:dyDescent="0.25">
      <c r="A9515" t="s">
        <v>4641</v>
      </c>
      <c r="C9515" s="2" t="s">
        <v>12974</v>
      </c>
      <c r="D9515" s="2" t="s">
        <v>17746</v>
      </c>
      <c r="E9515" s="7">
        <v>1991</v>
      </c>
      <c r="F9515" s="5" t="s">
        <v>17747</v>
      </c>
      <c r="H9515" s="5" t="s">
        <v>5398</v>
      </c>
      <c r="I9515" s="6" t="s">
        <v>17748</v>
      </c>
      <c r="J9515" s="6" t="s">
        <v>11747</v>
      </c>
      <c r="K9515" s="17">
        <v>1</v>
      </c>
      <c r="L9515" s="17" t="s">
        <v>7730</v>
      </c>
      <c r="M9515" s="9">
        <v>8</v>
      </c>
      <c r="N9515" s="9"/>
      <c r="O9515" s="21"/>
      <c r="Q9515" s="29"/>
      <c r="U9515" s="17"/>
      <c r="V9515" s="2"/>
      <c r="Y9515" t="str">
        <f t="shared" si="596"/>
        <v/>
      </c>
      <c r="AA9515">
        <f t="shared" si="597"/>
        <v>1</v>
      </c>
      <c r="AC9515" s="7"/>
      <c r="AD9515" t="s">
        <v>17748</v>
      </c>
      <c r="AE9515">
        <f t="shared" si="598"/>
        <v>0</v>
      </c>
      <c r="AG9515" s="2"/>
      <c r="AI9515" s="7"/>
    </row>
    <row r="9516" spans="1:35" ht="11" customHeight="1" outlineLevel="1" x14ac:dyDescent="0.25">
      <c r="A9516" t="s">
        <v>4641</v>
      </c>
      <c r="C9516" s="2" t="s">
        <v>12974</v>
      </c>
      <c r="D9516" s="2">
        <v>652</v>
      </c>
      <c r="E9516" s="7">
        <v>1991</v>
      </c>
      <c r="F9516" s="5" t="s">
        <v>13090</v>
      </c>
      <c r="H9516" s="5" t="s">
        <v>5398</v>
      </c>
      <c r="I9516" s="6" t="s">
        <v>4361</v>
      </c>
      <c r="J9516" s="6" t="s">
        <v>17749</v>
      </c>
      <c r="K9516" s="17">
        <v>1</v>
      </c>
      <c r="L9516" s="17" t="s">
        <v>7730</v>
      </c>
      <c r="M9516" s="9">
        <v>16</v>
      </c>
      <c r="N9516" s="9"/>
      <c r="O9516" s="21"/>
      <c r="Q9516" s="29"/>
      <c r="U9516" s="17"/>
      <c r="V9516" s="2"/>
      <c r="Y9516" t="str">
        <f t="shared" si="596"/>
        <v/>
      </c>
      <c r="AA9516">
        <f t="shared" si="597"/>
        <v>1</v>
      </c>
      <c r="AC9516" s="7"/>
      <c r="AD9516" t="s">
        <v>4361</v>
      </c>
      <c r="AE9516">
        <f t="shared" si="598"/>
        <v>1</v>
      </c>
      <c r="AG9516" s="2"/>
      <c r="AI9516" s="7"/>
    </row>
    <row r="9517" spans="1:35" ht="11" customHeight="1" outlineLevel="1" x14ac:dyDescent="0.25">
      <c r="A9517" t="s">
        <v>4641</v>
      </c>
      <c r="C9517" s="2" t="s">
        <v>12974</v>
      </c>
      <c r="D9517" s="2" t="s">
        <v>8101</v>
      </c>
      <c r="E9517" s="7">
        <v>1991</v>
      </c>
      <c r="F9517" s="5" t="s">
        <v>13090</v>
      </c>
      <c r="H9517" s="5" t="s">
        <v>5398</v>
      </c>
      <c r="I9517" s="6" t="s">
        <v>17750</v>
      </c>
      <c r="J9517" s="6" t="s">
        <v>17749</v>
      </c>
      <c r="K9517" s="17">
        <v>3</v>
      </c>
      <c r="L9517" s="17" t="s">
        <v>7732</v>
      </c>
      <c r="M9517" s="9"/>
      <c r="N9517" s="9"/>
      <c r="O9517" s="21"/>
      <c r="Q9517" s="29"/>
      <c r="U9517" s="17"/>
      <c r="V9517" s="2"/>
      <c r="Y9517" t="str">
        <f t="shared" si="596"/>
        <v/>
      </c>
      <c r="AA9517">
        <f t="shared" si="597"/>
        <v>1</v>
      </c>
      <c r="AC9517" s="7"/>
      <c r="AD9517" t="s">
        <v>17750</v>
      </c>
      <c r="AE9517">
        <f t="shared" si="598"/>
        <v>0</v>
      </c>
      <c r="AG9517" s="2"/>
      <c r="AI9517" s="7"/>
    </row>
    <row r="9518" spans="1:35" ht="11" customHeight="1" outlineLevel="1" x14ac:dyDescent="0.25">
      <c r="A9518" t="s">
        <v>4641</v>
      </c>
      <c r="C9518" s="2" t="s">
        <v>12974</v>
      </c>
      <c r="D9518" s="2">
        <v>743</v>
      </c>
      <c r="E9518" s="7">
        <v>1993</v>
      </c>
      <c r="F9518" s="5" t="s">
        <v>1689</v>
      </c>
      <c r="H9518" s="5" t="s">
        <v>5398</v>
      </c>
      <c r="I9518" s="6" t="s">
        <v>17752</v>
      </c>
      <c r="J9518" s="6" t="s">
        <v>17751</v>
      </c>
      <c r="K9518" s="17">
        <v>3</v>
      </c>
      <c r="L9518" s="17" t="s">
        <v>7732</v>
      </c>
      <c r="M9518" s="9"/>
      <c r="N9518" s="9"/>
      <c r="O9518" s="21"/>
      <c r="Q9518" s="29"/>
      <c r="U9518" s="17"/>
      <c r="V9518" s="2"/>
      <c r="Y9518" t="str">
        <f t="shared" si="596"/>
        <v/>
      </c>
      <c r="AA9518" t="str">
        <f t="shared" si="597"/>
        <v/>
      </c>
      <c r="AC9518" s="7"/>
      <c r="AD9518" t="s">
        <v>17752</v>
      </c>
      <c r="AE9518">
        <f t="shared" si="598"/>
        <v>0</v>
      </c>
      <c r="AG9518" s="2"/>
      <c r="AI9518" s="7"/>
    </row>
    <row r="9519" spans="1:35" ht="11" customHeight="1" outlineLevel="1" x14ac:dyDescent="0.25">
      <c r="A9519" t="s">
        <v>4641</v>
      </c>
      <c r="C9519" s="2" t="s">
        <v>12974</v>
      </c>
      <c r="D9519" s="2">
        <v>744</v>
      </c>
      <c r="E9519" s="7">
        <v>1993</v>
      </c>
      <c r="F9519" s="5" t="s">
        <v>1689</v>
      </c>
      <c r="H9519" s="5" t="s">
        <v>5398</v>
      </c>
      <c r="I9519" s="6" t="s">
        <v>4305</v>
      </c>
      <c r="J9519" s="6" t="s">
        <v>17753</v>
      </c>
      <c r="K9519" s="17">
        <v>3</v>
      </c>
      <c r="L9519" s="17" t="s">
        <v>7732</v>
      </c>
      <c r="M9519" s="9"/>
      <c r="N9519" s="9"/>
      <c r="O9519" s="21"/>
      <c r="Q9519" s="29"/>
      <c r="U9519" s="17"/>
      <c r="V9519" s="2">
        <v>764</v>
      </c>
      <c r="Y9519" t="str">
        <f t="shared" si="596"/>
        <v/>
      </c>
      <c r="AA9519" t="str">
        <f t="shared" si="597"/>
        <v/>
      </c>
      <c r="AC9519" s="7"/>
      <c r="AD9519" t="s">
        <v>4305</v>
      </c>
      <c r="AE9519">
        <f t="shared" si="598"/>
        <v>0</v>
      </c>
      <c r="AG9519" s="2"/>
      <c r="AH9519" t="s">
        <v>6372</v>
      </c>
      <c r="AI9519" s="7" t="s">
        <v>4610</v>
      </c>
    </row>
    <row r="9520" spans="1:35" ht="11" customHeight="1" outlineLevel="1" x14ac:dyDescent="0.25">
      <c r="A9520" t="s">
        <v>4641</v>
      </c>
      <c r="C9520" s="2" t="s">
        <v>12974</v>
      </c>
      <c r="D9520" s="2" t="s">
        <v>18788</v>
      </c>
      <c r="E9520" s="7">
        <v>1993</v>
      </c>
      <c r="F9520" s="5" t="s">
        <v>13095</v>
      </c>
      <c r="H9520" s="5" t="s">
        <v>5398</v>
      </c>
      <c r="I9520" s="6" t="s">
        <v>17754</v>
      </c>
      <c r="J9520" s="6" t="s">
        <v>17753</v>
      </c>
      <c r="K9520" s="17">
        <v>3</v>
      </c>
      <c r="L9520" s="17" t="s">
        <v>7732</v>
      </c>
      <c r="M9520" s="9"/>
      <c r="N9520" s="9"/>
      <c r="O9520" s="21"/>
      <c r="Q9520" s="29"/>
      <c r="U9520" s="17"/>
      <c r="V9520" s="2"/>
      <c r="Y9520" t="str">
        <f t="shared" si="596"/>
        <v/>
      </c>
      <c r="AA9520">
        <f t="shared" si="597"/>
        <v>1</v>
      </c>
      <c r="AC9520" s="7"/>
      <c r="AD9520" t="s">
        <v>17754</v>
      </c>
      <c r="AE9520">
        <f t="shared" si="598"/>
        <v>0</v>
      </c>
      <c r="AG9520" s="2"/>
      <c r="AI9520" s="7"/>
    </row>
    <row r="9521" spans="1:35" ht="11" customHeight="1" outlineLevel="1" x14ac:dyDescent="0.25">
      <c r="A9521" t="s">
        <v>4641</v>
      </c>
      <c r="C9521" s="2" t="s">
        <v>12974</v>
      </c>
      <c r="D9521" s="2">
        <v>785</v>
      </c>
      <c r="E9521" s="7">
        <v>1993</v>
      </c>
      <c r="F9521" s="5" t="s">
        <v>1689</v>
      </c>
      <c r="H9521" s="5" t="s">
        <v>5398</v>
      </c>
      <c r="I9521" s="6" t="s">
        <v>17756</v>
      </c>
      <c r="J9521" s="6" t="s">
        <v>17755</v>
      </c>
      <c r="K9521" s="17">
        <v>6</v>
      </c>
      <c r="L9521" s="17" t="s">
        <v>7730</v>
      </c>
      <c r="M9521" s="9">
        <v>1.7</v>
      </c>
      <c r="N9521" s="9"/>
      <c r="O9521" s="21"/>
      <c r="Q9521" s="29"/>
      <c r="U9521" s="17"/>
      <c r="V9521" s="2"/>
      <c r="Y9521" t="str">
        <f t="shared" si="596"/>
        <v/>
      </c>
      <c r="AA9521" t="str">
        <f t="shared" si="597"/>
        <v/>
      </c>
      <c r="AC9521" s="7"/>
      <c r="AD9521" t="s">
        <v>17756</v>
      </c>
      <c r="AE9521">
        <f t="shared" si="598"/>
        <v>0</v>
      </c>
      <c r="AG9521" s="2"/>
      <c r="AI9521" s="7"/>
    </row>
    <row r="9522" spans="1:35" ht="11" customHeight="1" outlineLevel="1" x14ac:dyDescent="0.25">
      <c r="A9522" t="s">
        <v>4641</v>
      </c>
      <c r="C9522" s="2" t="s">
        <v>12974</v>
      </c>
      <c r="D9522" s="2" t="s">
        <v>8491</v>
      </c>
      <c r="E9522" s="7">
        <v>1995</v>
      </c>
      <c r="F9522" s="5" t="s">
        <v>13095</v>
      </c>
      <c r="H9522" s="5" t="s">
        <v>5398</v>
      </c>
      <c r="I9522" s="6" t="s">
        <v>17669</v>
      </c>
      <c r="J9522" s="6" t="s">
        <v>17757</v>
      </c>
      <c r="K9522" s="17">
        <v>3</v>
      </c>
      <c r="L9522" s="17" t="s">
        <v>7732</v>
      </c>
      <c r="M9522" s="9"/>
      <c r="N9522" s="9"/>
      <c r="O9522" s="21"/>
      <c r="Q9522" s="29"/>
      <c r="U9522" s="17"/>
      <c r="V9522" s="2"/>
      <c r="Y9522" t="str">
        <f t="shared" si="596"/>
        <v/>
      </c>
      <c r="AA9522">
        <f t="shared" si="597"/>
        <v>1</v>
      </c>
      <c r="AC9522" s="7"/>
      <c r="AD9522" t="s">
        <v>17669</v>
      </c>
      <c r="AE9522">
        <f t="shared" si="598"/>
        <v>0</v>
      </c>
      <c r="AG9522" s="2"/>
      <c r="AI9522" s="7"/>
    </row>
    <row r="9523" spans="1:35" ht="11" customHeight="1" outlineLevel="1" x14ac:dyDescent="0.25">
      <c r="A9523" t="s">
        <v>4641</v>
      </c>
      <c r="C9523" s="2" t="s">
        <v>12974</v>
      </c>
      <c r="D9523" s="2" t="s">
        <v>18789</v>
      </c>
      <c r="E9523" s="7">
        <v>1995</v>
      </c>
      <c r="F9523" s="5" t="s">
        <v>13095</v>
      </c>
      <c r="H9523" s="5" t="s">
        <v>5398</v>
      </c>
      <c r="I9523" s="6" t="s">
        <v>17669</v>
      </c>
      <c r="J9523" s="6" t="s">
        <v>17757</v>
      </c>
      <c r="K9523" s="17">
        <v>3</v>
      </c>
      <c r="L9523" s="17" t="s">
        <v>7732</v>
      </c>
      <c r="M9523" s="9"/>
      <c r="N9523" s="9"/>
      <c r="O9523" s="21"/>
      <c r="Q9523" s="29"/>
      <c r="U9523" s="17"/>
      <c r="V9523" s="2"/>
      <c r="Y9523" t="str">
        <f t="shared" si="596"/>
        <v/>
      </c>
      <c r="AA9523">
        <f t="shared" si="597"/>
        <v>1</v>
      </c>
      <c r="AC9523" s="7"/>
      <c r="AD9523" t="s">
        <v>17669</v>
      </c>
      <c r="AE9523">
        <f t="shared" si="598"/>
        <v>0</v>
      </c>
      <c r="AG9523" s="2"/>
      <c r="AI9523" s="7"/>
    </row>
    <row r="9524" spans="1:35" ht="11" customHeight="1" outlineLevel="1" x14ac:dyDescent="0.25">
      <c r="A9524" t="s">
        <v>4641</v>
      </c>
      <c r="C9524" s="2" t="s">
        <v>12974</v>
      </c>
      <c r="D9524" s="2" t="s">
        <v>17759</v>
      </c>
      <c r="E9524" s="7">
        <v>1995</v>
      </c>
      <c r="F9524" s="5" t="s">
        <v>14899</v>
      </c>
      <c r="H9524" s="5" t="s">
        <v>5398</v>
      </c>
      <c r="I9524" s="6" t="s">
        <v>17760</v>
      </c>
      <c r="J9524" s="6" t="s">
        <v>17758</v>
      </c>
      <c r="K9524" s="17">
        <v>3</v>
      </c>
      <c r="L9524" s="17" t="s">
        <v>7732</v>
      </c>
      <c r="M9524" s="9"/>
      <c r="N9524" s="9"/>
      <c r="O9524" s="21"/>
      <c r="Q9524" s="29"/>
      <c r="U9524" s="17"/>
      <c r="V9524" s="2"/>
      <c r="Y9524" t="str">
        <f t="shared" si="596"/>
        <v/>
      </c>
      <c r="AA9524">
        <f t="shared" si="597"/>
        <v>1</v>
      </c>
      <c r="AC9524" s="7"/>
      <c r="AD9524" t="s">
        <v>17760</v>
      </c>
      <c r="AE9524">
        <f t="shared" si="598"/>
        <v>0</v>
      </c>
      <c r="AG9524" s="2"/>
      <c r="AI9524" s="7"/>
    </row>
    <row r="9525" spans="1:35" ht="11" customHeight="1" outlineLevel="1" x14ac:dyDescent="0.25">
      <c r="A9525" t="s">
        <v>4641</v>
      </c>
      <c r="C9525" s="2" t="s">
        <v>12974</v>
      </c>
      <c r="D9525" s="2">
        <v>979</v>
      </c>
      <c r="E9525" s="7">
        <v>1995</v>
      </c>
      <c r="F9525" s="5" t="s">
        <v>69</v>
      </c>
      <c r="H9525" s="5" t="s">
        <v>5398</v>
      </c>
      <c r="I9525" s="6" t="s">
        <v>17763</v>
      </c>
      <c r="J9525" s="6" t="s">
        <v>17761</v>
      </c>
      <c r="K9525" s="17">
        <v>3</v>
      </c>
      <c r="L9525" s="17" t="s">
        <v>20076</v>
      </c>
      <c r="M9525" s="9"/>
      <c r="N9525" s="9"/>
      <c r="O9525" s="21"/>
      <c r="Q9525" s="29"/>
      <c r="U9525" s="17"/>
      <c r="V9525" s="2"/>
      <c r="Y9525" t="str">
        <f t="shared" si="596"/>
        <v/>
      </c>
      <c r="AA9525" t="str">
        <f t="shared" si="597"/>
        <v/>
      </c>
      <c r="AC9525" s="7"/>
      <c r="AD9525" t="s">
        <v>17763</v>
      </c>
      <c r="AE9525">
        <f t="shared" si="598"/>
        <v>0</v>
      </c>
      <c r="AG9525" s="2"/>
      <c r="AI9525" s="7"/>
    </row>
    <row r="9526" spans="1:35" ht="11" customHeight="1" outlineLevel="1" x14ac:dyDescent="0.25">
      <c r="A9526" t="s">
        <v>4641</v>
      </c>
      <c r="C9526" s="2" t="s">
        <v>12974</v>
      </c>
      <c r="D9526" s="2" t="s">
        <v>17762</v>
      </c>
      <c r="E9526" s="7">
        <v>1995</v>
      </c>
      <c r="F9526" s="5" t="s">
        <v>8721</v>
      </c>
      <c r="H9526" s="5" t="s">
        <v>5398</v>
      </c>
      <c r="I9526" s="6" t="s">
        <v>17763</v>
      </c>
      <c r="J9526" s="6" t="s">
        <v>17761</v>
      </c>
      <c r="K9526" s="17">
        <v>3</v>
      </c>
      <c r="L9526" s="17" t="s">
        <v>7730</v>
      </c>
      <c r="M9526" s="9">
        <v>3.2</v>
      </c>
      <c r="N9526" s="9"/>
      <c r="O9526" s="21"/>
      <c r="Q9526" s="29"/>
      <c r="U9526" s="17"/>
      <c r="V9526" s="2"/>
      <c r="Y9526" t="str">
        <f t="shared" si="596"/>
        <v/>
      </c>
      <c r="AA9526">
        <f t="shared" si="597"/>
        <v>1</v>
      </c>
      <c r="AC9526" s="7"/>
      <c r="AD9526" t="s">
        <v>17763</v>
      </c>
      <c r="AE9526">
        <f t="shared" si="598"/>
        <v>0</v>
      </c>
      <c r="AG9526" s="2"/>
      <c r="AI9526" s="7"/>
    </row>
    <row r="9527" spans="1:35" ht="11" customHeight="1" outlineLevel="1" x14ac:dyDescent="0.25">
      <c r="A9527" t="s">
        <v>4641</v>
      </c>
      <c r="C9527" s="2" t="s">
        <v>12974</v>
      </c>
      <c r="D9527" s="2">
        <v>981</v>
      </c>
      <c r="E9527" s="7">
        <v>1995</v>
      </c>
      <c r="F9527" s="5" t="s">
        <v>3421</v>
      </c>
      <c r="H9527" s="5" t="s">
        <v>5398</v>
      </c>
      <c r="I9527" s="6" t="s">
        <v>17765</v>
      </c>
      <c r="J9527" s="6" t="s">
        <v>17764</v>
      </c>
      <c r="K9527" s="17">
        <v>3</v>
      </c>
      <c r="L9527" s="17" t="s">
        <v>7732</v>
      </c>
      <c r="M9527" s="9"/>
      <c r="N9527" s="9"/>
      <c r="O9527" s="21"/>
      <c r="Q9527" s="29"/>
      <c r="U9527" s="17"/>
      <c r="V9527" s="2">
        <v>934</v>
      </c>
      <c r="Y9527" t="str">
        <f t="shared" si="596"/>
        <v/>
      </c>
      <c r="AA9527" t="str">
        <f t="shared" si="597"/>
        <v/>
      </c>
      <c r="AC9527" s="7"/>
      <c r="AD9527" t="s">
        <v>17765</v>
      </c>
      <c r="AE9527">
        <f t="shared" si="598"/>
        <v>0</v>
      </c>
      <c r="AG9527" s="2"/>
      <c r="AH9527" t="s">
        <v>4644</v>
      </c>
      <c r="AI9527" s="7" t="s">
        <v>4922</v>
      </c>
    </row>
    <row r="9528" spans="1:35" ht="11" customHeight="1" outlineLevel="1" x14ac:dyDescent="0.25">
      <c r="A9528" t="s">
        <v>4641</v>
      </c>
      <c r="C9528" s="2" t="s">
        <v>12974</v>
      </c>
      <c r="D9528" s="2" t="s">
        <v>17767</v>
      </c>
      <c r="E9528" s="7">
        <v>1995</v>
      </c>
      <c r="F9528" s="5" t="s">
        <v>17766</v>
      </c>
      <c r="H9528" s="5" t="s">
        <v>5398</v>
      </c>
      <c r="I9528" s="6" t="s">
        <v>17765</v>
      </c>
      <c r="J9528" s="6" t="s">
        <v>17764</v>
      </c>
      <c r="K9528" s="17">
        <v>3</v>
      </c>
      <c r="L9528" s="17" t="s">
        <v>7732</v>
      </c>
      <c r="M9528" s="9"/>
      <c r="N9528" s="9"/>
      <c r="O9528" s="21"/>
      <c r="Q9528" s="29"/>
      <c r="U9528" s="17"/>
      <c r="V9528" s="2">
        <v>934</v>
      </c>
      <c r="Y9528" t="str">
        <f t="shared" si="596"/>
        <v/>
      </c>
      <c r="AA9528">
        <f t="shared" si="597"/>
        <v>1</v>
      </c>
      <c r="AC9528" s="7"/>
      <c r="AD9528" t="s">
        <v>17765</v>
      </c>
      <c r="AE9528">
        <f t="shared" si="598"/>
        <v>0</v>
      </c>
      <c r="AG9528" s="2"/>
      <c r="AH9528" t="s">
        <v>4644</v>
      </c>
      <c r="AI9528" s="7" t="s">
        <v>4922</v>
      </c>
    </row>
    <row r="9529" spans="1:35" ht="11" customHeight="1" outlineLevel="1" x14ac:dyDescent="0.25">
      <c r="A9529" t="s">
        <v>4641</v>
      </c>
      <c r="C9529" s="2" t="s">
        <v>12974</v>
      </c>
      <c r="D9529" s="2">
        <v>1012</v>
      </c>
      <c r="E9529" s="7">
        <v>1996</v>
      </c>
      <c r="F9529" s="5" t="s">
        <v>5140</v>
      </c>
      <c r="H9529" s="5" t="s">
        <v>5398</v>
      </c>
      <c r="I9529" s="6" t="s">
        <v>2388</v>
      </c>
      <c r="J9529" s="6" t="s">
        <v>17768</v>
      </c>
      <c r="K9529" s="17">
        <v>3</v>
      </c>
      <c r="L9529" s="17" t="s">
        <v>7732</v>
      </c>
      <c r="M9529" s="9"/>
      <c r="N9529" s="9"/>
      <c r="O9529" s="21"/>
      <c r="Q9529" s="29"/>
      <c r="U9529" s="17"/>
      <c r="V9529" s="2">
        <v>948</v>
      </c>
      <c r="Y9529" t="str">
        <f t="shared" si="596"/>
        <v/>
      </c>
      <c r="AA9529" t="str">
        <f t="shared" si="597"/>
        <v/>
      </c>
      <c r="AC9529" s="7"/>
      <c r="AD9529" t="s">
        <v>2388</v>
      </c>
      <c r="AE9529">
        <f t="shared" si="598"/>
        <v>0</v>
      </c>
      <c r="AG9529" s="2"/>
      <c r="AH9529" t="s">
        <v>4644</v>
      </c>
      <c r="AI9529" s="7" t="s">
        <v>4922</v>
      </c>
    </row>
    <row r="9530" spans="1:35" ht="11" customHeight="1" outlineLevel="1" x14ac:dyDescent="0.25">
      <c r="A9530" t="s">
        <v>4641</v>
      </c>
      <c r="C9530" s="2" t="s">
        <v>12974</v>
      </c>
      <c r="D9530" s="2" t="s">
        <v>17769</v>
      </c>
      <c r="E9530" s="7">
        <v>1997</v>
      </c>
      <c r="F9530" s="5" t="s">
        <v>17770</v>
      </c>
      <c r="H9530" s="5" t="s">
        <v>5398</v>
      </c>
      <c r="I9530" s="6" t="s">
        <v>5889</v>
      </c>
      <c r="J9530" s="6" t="s">
        <v>17771</v>
      </c>
      <c r="K9530" s="17">
        <v>3</v>
      </c>
      <c r="L9530" s="17" t="s">
        <v>7730</v>
      </c>
      <c r="M9530" s="9">
        <v>8.5</v>
      </c>
      <c r="N9530" s="9"/>
      <c r="O9530" s="21"/>
      <c r="Q9530" s="29"/>
      <c r="U9530" s="17"/>
      <c r="V9530" s="2">
        <v>1004</v>
      </c>
      <c r="Y9530" t="str">
        <f t="shared" si="596"/>
        <v/>
      </c>
      <c r="AA9530">
        <f t="shared" si="597"/>
        <v>1</v>
      </c>
      <c r="AC9530" s="7"/>
      <c r="AD9530" t="s">
        <v>5889</v>
      </c>
      <c r="AE9530">
        <f t="shared" si="598"/>
        <v>1</v>
      </c>
      <c r="AG9530" s="2"/>
      <c r="AH9530" t="s">
        <v>4921</v>
      </c>
      <c r="AI9530" s="7" t="s">
        <v>4922</v>
      </c>
    </row>
    <row r="9531" spans="1:35" ht="11" customHeight="1" outlineLevel="1" x14ac:dyDescent="0.25">
      <c r="A9531" t="s">
        <v>4641</v>
      </c>
      <c r="C9531" s="2" t="s">
        <v>12974</v>
      </c>
      <c r="D9531" s="2">
        <v>1147</v>
      </c>
      <c r="E9531" s="7">
        <v>1997</v>
      </c>
      <c r="F9531" s="5" t="s">
        <v>17772</v>
      </c>
      <c r="H9531" s="5" t="s">
        <v>5398</v>
      </c>
      <c r="I9531" s="6" t="s">
        <v>5889</v>
      </c>
      <c r="J9531" s="6" t="s">
        <v>17771</v>
      </c>
      <c r="K9531" s="17">
        <v>1</v>
      </c>
      <c r="L9531" s="17" t="s">
        <v>20076</v>
      </c>
      <c r="M9531" s="9"/>
      <c r="N9531" s="9"/>
      <c r="O9531" s="21"/>
      <c r="Q9531" s="29"/>
      <c r="U9531" s="17"/>
      <c r="V9531" s="2">
        <v>1005</v>
      </c>
      <c r="Y9531" t="str">
        <f t="shared" si="596"/>
        <v/>
      </c>
      <c r="AA9531">
        <f t="shared" si="597"/>
        <v>1</v>
      </c>
      <c r="AC9531" s="7"/>
      <c r="AD9531" t="s">
        <v>5889</v>
      </c>
      <c r="AE9531">
        <f t="shared" si="598"/>
        <v>1</v>
      </c>
      <c r="AG9531" s="2"/>
      <c r="AH9531" t="s">
        <v>4921</v>
      </c>
      <c r="AI9531" s="7" t="s">
        <v>4922</v>
      </c>
    </row>
    <row r="9532" spans="1:35" ht="11" customHeight="1" outlineLevel="1" x14ac:dyDescent="0.25">
      <c r="A9532" t="s">
        <v>4641</v>
      </c>
      <c r="C9532" s="2" t="s">
        <v>12974</v>
      </c>
      <c r="D9532" s="2">
        <v>1250</v>
      </c>
      <c r="E9532" s="7">
        <v>1998</v>
      </c>
      <c r="F9532" s="5" t="s">
        <v>6311</v>
      </c>
      <c r="H9532" s="5" t="s">
        <v>5398</v>
      </c>
      <c r="I9532" s="6" t="s">
        <v>17775</v>
      </c>
      <c r="J9532" s="6" t="s">
        <v>7628</v>
      </c>
      <c r="K9532" s="17">
        <v>3</v>
      </c>
      <c r="L9532" s="17" t="s">
        <v>7732</v>
      </c>
      <c r="M9532" s="9"/>
      <c r="N9532" s="9"/>
      <c r="O9532" s="21"/>
      <c r="Q9532" s="29"/>
      <c r="U9532" s="17"/>
      <c r="V9532" s="2"/>
      <c r="Y9532" t="str">
        <f t="shared" si="596"/>
        <v/>
      </c>
      <c r="AA9532" t="str">
        <f t="shared" si="597"/>
        <v/>
      </c>
      <c r="AC9532" s="7"/>
      <c r="AD9532" t="s">
        <v>17775</v>
      </c>
      <c r="AE9532">
        <f t="shared" si="598"/>
        <v>0</v>
      </c>
      <c r="AG9532" s="2"/>
      <c r="AI9532" s="7"/>
    </row>
    <row r="9533" spans="1:35" ht="11" customHeight="1" outlineLevel="1" x14ac:dyDescent="0.25">
      <c r="A9533" t="s">
        <v>4641</v>
      </c>
      <c r="C9533" s="2" t="s">
        <v>12974</v>
      </c>
      <c r="D9533" s="2" t="s">
        <v>17773</v>
      </c>
      <c r="E9533" s="7">
        <v>1998</v>
      </c>
      <c r="F9533" s="5" t="s">
        <v>17774</v>
      </c>
      <c r="H9533" s="5" t="s">
        <v>5398</v>
      </c>
      <c r="I9533" s="6" t="s">
        <v>17775</v>
      </c>
      <c r="J9533" s="6" t="s">
        <v>7628</v>
      </c>
      <c r="K9533" s="17">
        <v>3</v>
      </c>
      <c r="L9533" s="17" t="s">
        <v>7732</v>
      </c>
      <c r="M9533" s="9"/>
      <c r="N9533" s="9"/>
      <c r="O9533" s="21"/>
      <c r="Q9533" s="29"/>
      <c r="U9533" s="17"/>
      <c r="V9533" s="2"/>
      <c r="Y9533" t="str">
        <f t="shared" si="596"/>
        <v/>
      </c>
      <c r="AA9533">
        <f t="shared" si="597"/>
        <v>1</v>
      </c>
      <c r="AC9533" s="7"/>
      <c r="AD9533" t="s">
        <v>17775</v>
      </c>
      <c r="AE9533">
        <f t="shared" si="598"/>
        <v>0</v>
      </c>
      <c r="AG9533" s="2"/>
      <c r="AI9533" s="7"/>
    </row>
    <row r="9534" spans="1:35" ht="11" customHeight="1" outlineLevel="1" x14ac:dyDescent="0.25">
      <c r="A9534" t="s">
        <v>4641</v>
      </c>
      <c r="C9534" s="2" t="s">
        <v>12974</v>
      </c>
      <c r="D9534" s="2" t="s">
        <v>17776</v>
      </c>
      <c r="E9534" s="7">
        <v>1999</v>
      </c>
      <c r="F9534" s="5" t="s">
        <v>17770</v>
      </c>
      <c r="H9534" s="5" t="s">
        <v>5398</v>
      </c>
      <c r="I9534" s="6" t="s">
        <v>17748</v>
      </c>
      <c r="J9534" s="6" t="s">
        <v>8490</v>
      </c>
      <c r="K9534" s="17">
        <v>3</v>
      </c>
      <c r="L9534" s="17" t="s">
        <v>7732</v>
      </c>
      <c r="M9534" s="9"/>
      <c r="N9534" s="9"/>
      <c r="O9534" s="21"/>
      <c r="Q9534" s="29"/>
      <c r="U9534" s="17"/>
      <c r="V9534" s="2"/>
      <c r="Y9534" t="str">
        <f t="shared" si="596"/>
        <v/>
      </c>
      <c r="AA9534">
        <f t="shared" si="597"/>
        <v>1</v>
      </c>
      <c r="AC9534" s="7"/>
      <c r="AD9534" t="s">
        <v>17748</v>
      </c>
      <c r="AE9534">
        <f t="shared" si="598"/>
        <v>0</v>
      </c>
      <c r="AG9534" s="2"/>
      <c r="AI9534" s="7"/>
    </row>
    <row r="9535" spans="1:35" ht="11" customHeight="1" outlineLevel="1" x14ac:dyDescent="0.25">
      <c r="A9535" t="s">
        <v>4641</v>
      </c>
      <c r="C9535" s="2" t="s">
        <v>12974</v>
      </c>
      <c r="D9535" s="2">
        <v>1471</v>
      </c>
      <c r="E9535" s="7">
        <v>2000</v>
      </c>
      <c r="F9535" s="5" t="s">
        <v>5279</v>
      </c>
      <c r="H9535" s="5" t="s">
        <v>5398</v>
      </c>
      <c r="I9535" s="6" t="s">
        <v>6374</v>
      </c>
      <c r="J9535" s="6" t="s">
        <v>17778</v>
      </c>
      <c r="K9535" s="17">
        <v>3</v>
      </c>
      <c r="L9535" s="17" t="s">
        <v>7732</v>
      </c>
      <c r="M9535" s="9"/>
      <c r="N9535" s="9"/>
      <c r="O9535" s="21"/>
      <c r="Q9535" s="29"/>
      <c r="U9535" s="17"/>
      <c r="V9535" s="2">
        <v>1181</v>
      </c>
      <c r="Y9535" t="str">
        <f t="shared" si="596"/>
        <v/>
      </c>
      <c r="AA9535" t="str">
        <f t="shared" si="597"/>
        <v/>
      </c>
      <c r="AC9535" s="7"/>
      <c r="AD9535" t="s">
        <v>6374</v>
      </c>
      <c r="AE9535">
        <f t="shared" si="598"/>
        <v>0</v>
      </c>
      <c r="AG9535" s="2"/>
      <c r="AH9535" t="s">
        <v>4644</v>
      </c>
      <c r="AI9535" s="7" t="s">
        <v>4610</v>
      </c>
    </row>
    <row r="9536" spans="1:35" ht="11" customHeight="1" outlineLevel="1" x14ac:dyDescent="0.25">
      <c r="A9536" t="s">
        <v>4641</v>
      </c>
      <c r="C9536" s="2" t="s">
        <v>12974</v>
      </c>
      <c r="D9536" s="2">
        <v>1472</v>
      </c>
      <c r="E9536" s="7">
        <v>2000</v>
      </c>
      <c r="F9536" s="5" t="s">
        <v>5279</v>
      </c>
      <c r="H9536" s="5" t="s">
        <v>5398</v>
      </c>
      <c r="I9536" s="6" t="s">
        <v>6374</v>
      </c>
      <c r="J9536" s="6" t="s">
        <v>17778</v>
      </c>
      <c r="K9536" s="17">
        <v>3</v>
      </c>
      <c r="L9536" s="17" t="s">
        <v>7732</v>
      </c>
      <c r="M9536" s="9"/>
      <c r="N9536" s="9"/>
      <c r="O9536" s="21"/>
      <c r="Q9536" s="29"/>
      <c r="U9536" s="17"/>
      <c r="V9536" s="2">
        <v>1181</v>
      </c>
      <c r="Y9536" t="str">
        <f t="shared" si="596"/>
        <v/>
      </c>
      <c r="AA9536" t="str">
        <f t="shared" si="597"/>
        <v/>
      </c>
      <c r="AC9536" s="7"/>
      <c r="AD9536" t="s">
        <v>6374</v>
      </c>
      <c r="AE9536">
        <f t="shared" si="598"/>
        <v>0</v>
      </c>
      <c r="AG9536" s="2"/>
      <c r="AH9536" t="s">
        <v>4644</v>
      </c>
      <c r="AI9536" s="7" t="s">
        <v>4610</v>
      </c>
    </row>
    <row r="9537" spans="1:35" ht="11" customHeight="1" outlineLevel="1" x14ac:dyDescent="0.25">
      <c r="A9537" t="s">
        <v>4641</v>
      </c>
      <c r="C9537" s="2" t="s">
        <v>12974</v>
      </c>
      <c r="D9537" s="2">
        <v>1473</v>
      </c>
      <c r="E9537" s="7">
        <v>2000</v>
      </c>
      <c r="F9537" s="5" t="s">
        <v>5279</v>
      </c>
      <c r="H9537" s="5" t="s">
        <v>5398</v>
      </c>
      <c r="I9537" s="6" t="s">
        <v>6374</v>
      </c>
      <c r="J9537" s="6" t="s">
        <v>17778</v>
      </c>
      <c r="K9537" s="17">
        <v>3</v>
      </c>
      <c r="L9537" s="17" t="s">
        <v>7732</v>
      </c>
      <c r="M9537" s="9"/>
      <c r="N9537" s="9"/>
      <c r="O9537" s="21"/>
      <c r="Q9537" s="29"/>
      <c r="U9537" s="17"/>
      <c r="V9537" s="2">
        <v>1181</v>
      </c>
      <c r="Y9537" t="str">
        <f t="shared" si="596"/>
        <v/>
      </c>
      <c r="AA9537" t="str">
        <f t="shared" si="597"/>
        <v/>
      </c>
      <c r="AC9537" s="7"/>
      <c r="AD9537" t="s">
        <v>6374</v>
      </c>
      <c r="AE9537">
        <f t="shared" ref="AE9537:AE9572" si="599">COUNTIF(I9537,"*Fuji*")</f>
        <v>0</v>
      </c>
      <c r="AG9537" s="2"/>
      <c r="AH9537" t="s">
        <v>4644</v>
      </c>
      <c r="AI9537" s="7" t="s">
        <v>4610</v>
      </c>
    </row>
    <row r="9538" spans="1:35" ht="11" customHeight="1" outlineLevel="1" x14ac:dyDescent="0.25">
      <c r="A9538" t="s">
        <v>4641</v>
      </c>
      <c r="C9538" s="2" t="s">
        <v>12974</v>
      </c>
      <c r="D9538" s="2">
        <v>1474</v>
      </c>
      <c r="E9538" s="7">
        <v>2000</v>
      </c>
      <c r="F9538" s="5" t="s">
        <v>5279</v>
      </c>
      <c r="H9538" s="5" t="s">
        <v>5398</v>
      </c>
      <c r="I9538" s="6" t="s">
        <v>6374</v>
      </c>
      <c r="J9538" s="6" t="s">
        <v>17778</v>
      </c>
      <c r="K9538" s="17">
        <v>3</v>
      </c>
      <c r="L9538" s="17" t="s">
        <v>7732</v>
      </c>
      <c r="M9538" s="9"/>
      <c r="N9538" s="9"/>
      <c r="O9538" s="21"/>
      <c r="Q9538" s="29"/>
      <c r="U9538" s="17"/>
      <c r="V9538" s="2">
        <v>1181</v>
      </c>
      <c r="Y9538" t="str">
        <f t="shared" si="596"/>
        <v/>
      </c>
      <c r="AA9538" t="str">
        <f t="shared" si="597"/>
        <v/>
      </c>
      <c r="AC9538" s="7"/>
      <c r="AD9538" t="s">
        <v>6374</v>
      </c>
      <c r="AE9538">
        <f t="shared" si="599"/>
        <v>0</v>
      </c>
      <c r="AG9538" s="2"/>
      <c r="AH9538" t="s">
        <v>4644</v>
      </c>
      <c r="AI9538" s="7" t="s">
        <v>4610</v>
      </c>
    </row>
    <row r="9539" spans="1:35" ht="11" customHeight="1" outlineLevel="1" x14ac:dyDescent="0.25">
      <c r="A9539" t="s">
        <v>4641</v>
      </c>
      <c r="C9539" s="2" t="s">
        <v>12974</v>
      </c>
      <c r="D9539" s="2" t="s">
        <v>17779</v>
      </c>
      <c r="E9539" s="7">
        <v>2000</v>
      </c>
      <c r="F9539" s="5" t="s">
        <v>6373</v>
      </c>
      <c r="H9539" s="5" t="s">
        <v>5398</v>
      </c>
      <c r="I9539" s="6" t="s">
        <v>6374</v>
      </c>
      <c r="J9539" s="6" t="s">
        <v>17778</v>
      </c>
      <c r="K9539" s="17">
        <v>3</v>
      </c>
      <c r="L9539" s="17" t="s">
        <v>7732</v>
      </c>
      <c r="M9539" s="9"/>
      <c r="N9539" s="9"/>
      <c r="O9539" s="21"/>
      <c r="Q9539" s="29"/>
      <c r="U9539" s="17"/>
      <c r="V9539" s="2">
        <v>1181</v>
      </c>
      <c r="Y9539" t="str">
        <f t="shared" si="596"/>
        <v/>
      </c>
      <c r="AA9539" t="str">
        <f t="shared" si="597"/>
        <v/>
      </c>
      <c r="AC9539" s="7"/>
      <c r="AD9539" t="s">
        <v>6374</v>
      </c>
      <c r="AE9539">
        <f t="shared" si="599"/>
        <v>0</v>
      </c>
      <c r="AG9539" s="2"/>
      <c r="AH9539" t="s">
        <v>4644</v>
      </c>
      <c r="AI9539" s="7" t="s">
        <v>4610</v>
      </c>
    </row>
    <row r="9540" spans="1:35" ht="11" customHeight="1" outlineLevel="1" x14ac:dyDescent="0.25">
      <c r="A9540" t="s">
        <v>4641</v>
      </c>
      <c r="C9540" s="2" t="s">
        <v>12974</v>
      </c>
      <c r="D9540" s="2" t="s">
        <v>17780</v>
      </c>
      <c r="E9540" s="7">
        <v>2000</v>
      </c>
      <c r="F9540" s="5" t="s">
        <v>17781</v>
      </c>
      <c r="H9540" s="5" t="s">
        <v>5398</v>
      </c>
      <c r="I9540" s="6" t="s">
        <v>17782</v>
      </c>
      <c r="J9540" s="6" t="s">
        <v>17622</v>
      </c>
      <c r="K9540" s="17">
        <v>3</v>
      </c>
      <c r="L9540" s="17" t="s">
        <v>7732</v>
      </c>
      <c r="M9540" s="9"/>
      <c r="N9540" s="9"/>
      <c r="O9540" s="21"/>
      <c r="Q9540" s="29"/>
      <c r="U9540" s="17"/>
      <c r="V9540" s="2"/>
      <c r="Y9540" t="str">
        <f t="shared" si="596"/>
        <v/>
      </c>
      <c r="AA9540">
        <f t="shared" si="597"/>
        <v>1</v>
      </c>
      <c r="AC9540" s="7"/>
      <c r="AD9540" t="s">
        <v>17782</v>
      </c>
      <c r="AE9540">
        <f t="shared" si="599"/>
        <v>0</v>
      </c>
      <c r="AG9540" s="2"/>
      <c r="AI9540" s="7"/>
    </row>
    <row r="9541" spans="1:35" ht="11" customHeight="1" outlineLevel="1" x14ac:dyDescent="0.25">
      <c r="A9541" t="s">
        <v>4641</v>
      </c>
      <c r="C9541" s="2" t="s">
        <v>12974</v>
      </c>
      <c r="D9541" s="2" t="s">
        <v>18790</v>
      </c>
      <c r="E9541" s="7">
        <v>2000</v>
      </c>
      <c r="F9541" s="5" t="s">
        <v>13090</v>
      </c>
      <c r="H9541" s="5" t="s">
        <v>5398</v>
      </c>
      <c r="I9541" s="6" t="s">
        <v>17782</v>
      </c>
      <c r="J9541" s="6" t="s">
        <v>17622</v>
      </c>
      <c r="K9541" s="17">
        <v>3</v>
      </c>
      <c r="L9541" s="17" t="s">
        <v>7732</v>
      </c>
      <c r="M9541" s="9"/>
      <c r="N9541" s="9"/>
      <c r="O9541" s="21"/>
      <c r="Q9541" s="29"/>
      <c r="U9541" s="17"/>
      <c r="V9541" s="2"/>
      <c r="Y9541" t="str">
        <f t="shared" si="596"/>
        <v/>
      </c>
      <c r="AA9541">
        <f t="shared" si="597"/>
        <v>1</v>
      </c>
      <c r="AC9541" s="7"/>
      <c r="AD9541" t="s">
        <v>17782</v>
      </c>
      <c r="AE9541">
        <f t="shared" si="599"/>
        <v>0</v>
      </c>
      <c r="AG9541" s="2"/>
      <c r="AI9541" s="7"/>
    </row>
    <row r="9542" spans="1:35" ht="11" customHeight="1" outlineLevel="1" x14ac:dyDescent="0.25">
      <c r="A9542" t="s">
        <v>4641</v>
      </c>
      <c r="C9542" s="2" t="s">
        <v>12974</v>
      </c>
      <c r="D9542" s="2">
        <v>1809</v>
      </c>
      <c r="E9542" s="7">
        <v>2002</v>
      </c>
      <c r="F9542" s="5" t="s">
        <v>6019</v>
      </c>
      <c r="H9542" s="5" t="s">
        <v>5398</v>
      </c>
      <c r="I9542" s="6" t="s">
        <v>6448</v>
      </c>
      <c r="J9542" s="6" t="s">
        <v>7137</v>
      </c>
      <c r="K9542" s="17">
        <v>3</v>
      </c>
      <c r="L9542" s="18" t="s">
        <v>20076</v>
      </c>
      <c r="M9542" s="9"/>
      <c r="N9542" s="9"/>
      <c r="O9542" s="21"/>
      <c r="Q9542" s="29"/>
      <c r="U9542" s="17"/>
      <c r="V9542" s="2" t="s">
        <v>1810</v>
      </c>
      <c r="Y9542" t="str">
        <f t="shared" si="596"/>
        <v/>
      </c>
      <c r="AA9542" t="str">
        <f t="shared" si="597"/>
        <v/>
      </c>
      <c r="AC9542" s="7"/>
      <c r="AD9542" t="s">
        <v>6448</v>
      </c>
      <c r="AE9542">
        <f t="shared" si="599"/>
        <v>0</v>
      </c>
      <c r="AG9542" s="2"/>
      <c r="AH9542" t="s">
        <v>6449</v>
      </c>
      <c r="AI9542" s="7" t="s">
        <v>4610</v>
      </c>
    </row>
    <row r="9543" spans="1:35" ht="11" customHeight="1" outlineLevel="1" x14ac:dyDescent="0.25">
      <c r="A9543" t="s">
        <v>4641</v>
      </c>
      <c r="C9543" s="2" t="s">
        <v>12974</v>
      </c>
      <c r="D9543" s="2">
        <v>1810</v>
      </c>
      <c r="E9543" s="7">
        <v>2002</v>
      </c>
      <c r="F9543" s="5" t="s">
        <v>6019</v>
      </c>
      <c r="H9543" s="5" t="s">
        <v>5398</v>
      </c>
      <c r="I9543" s="6" t="s">
        <v>6375</v>
      </c>
      <c r="J9543" s="6" t="s">
        <v>7137</v>
      </c>
      <c r="K9543" s="17">
        <v>1</v>
      </c>
      <c r="L9543" s="18" t="s">
        <v>20076</v>
      </c>
      <c r="M9543" s="9"/>
      <c r="N9543" s="9"/>
      <c r="O9543" s="21"/>
      <c r="Q9543" s="29"/>
      <c r="U9543" s="17"/>
      <c r="V9543" s="2" t="s">
        <v>1811</v>
      </c>
      <c r="Y9543" t="str">
        <f t="shared" si="596"/>
        <v/>
      </c>
      <c r="AA9543" t="str">
        <f t="shared" si="597"/>
        <v/>
      </c>
      <c r="AC9543" s="7"/>
      <c r="AD9543" t="s">
        <v>6375</v>
      </c>
      <c r="AE9543">
        <f t="shared" si="599"/>
        <v>0</v>
      </c>
      <c r="AG9543" s="2"/>
      <c r="AI9543" s="7"/>
    </row>
    <row r="9544" spans="1:35" ht="11" customHeight="1" outlineLevel="1" x14ac:dyDescent="0.25">
      <c r="A9544" t="s">
        <v>4641</v>
      </c>
      <c r="C9544" s="2" t="s">
        <v>12974</v>
      </c>
      <c r="D9544" s="2" t="s">
        <v>17783</v>
      </c>
      <c r="E9544" s="7">
        <v>2002</v>
      </c>
      <c r="F9544" s="5" t="s">
        <v>14899</v>
      </c>
      <c r="H9544" s="5" t="s">
        <v>5398</v>
      </c>
      <c r="I9544" s="6" t="s">
        <v>2740</v>
      </c>
      <c r="J9544" s="6" t="s">
        <v>7137</v>
      </c>
      <c r="K9544" s="17">
        <v>1</v>
      </c>
      <c r="L9544" s="18" t="s">
        <v>7730</v>
      </c>
      <c r="M9544" s="9">
        <v>9.5</v>
      </c>
      <c r="N9544" s="9"/>
      <c r="O9544" s="21"/>
      <c r="Q9544" s="29"/>
      <c r="U9544" s="17"/>
      <c r="V9544" s="2">
        <v>1301</v>
      </c>
      <c r="Y9544" t="str">
        <f t="shared" si="596"/>
        <v/>
      </c>
      <c r="AA9544">
        <f t="shared" si="597"/>
        <v>1</v>
      </c>
      <c r="AC9544" s="7"/>
      <c r="AD9544" t="s">
        <v>2740</v>
      </c>
      <c r="AE9544">
        <f t="shared" si="599"/>
        <v>1</v>
      </c>
      <c r="AG9544" s="2"/>
      <c r="AH9544" t="s">
        <v>4921</v>
      </c>
      <c r="AI9544" s="7" t="s">
        <v>4922</v>
      </c>
    </row>
    <row r="9545" spans="1:35" ht="11" customHeight="1" outlineLevel="1" x14ac:dyDescent="0.25">
      <c r="A9545" t="s">
        <v>4641</v>
      </c>
      <c r="C9545" s="2" t="s">
        <v>12974</v>
      </c>
      <c r="D9545" s="2">
        <v>1824</v>
      </c>
      <c r="E9545" s="7">
        <v>2002</v>
      </c>
      <c r="F9545" s="5" t="s">
        <v>4670</v>
      </c>
      <c r="H9545" s="5" t="s">
        <v>5398</v>
      </c>
      <c r="I9545" s="6" t="s">
        <v>17785</v>
      </c>
      <c r="J9545" s="6" t="s">
        <v>17554</v>
      </c>
      <c r="K9545" s="17">
        <v>3</v>
      </c>
      <c r="L9545" s="17" t="s">
        <v>7732</v>
      </c>
      <c r="M9545" s="9"/>
      <c r="N9545" s="9"/>
      <c r="O9545" s="21"/>
      <c r="Q9545" s="29"/>
      <c r="U9545" s="17"/>
      <c r="V9545" s="2"/>
      <c r="Y9545" t="str">
        <f t="shared" si="596"/>
        <v/>
      </c>
      <c r="AA9545" t="str">
        <f t="shared" si="597"/>
        <v/>
      </c>
      <c r="AC9545" s="7"/>
      <c r="AD9545" t="s">
        <v>17785</v>
      </c>
      <c r="AE9545">
        <f t="shared" si="599"/>
        <v>0</v>
      </c>
      <c r="AG9545" s="2"/>
      <c r="AI9545" s="7"/>
    </row>
    <row r="9546" spans="1:35" ht="11" customHeight="1" outlineLevel="1" x14ac:dyDescent="0.25">
      <c r="A9546" t="s">
        <v>4641</v>
      </c>
      <c r="C9546" s="2" t="s">
        <v>12974</v>
      </c>
      <c r="D9546" s="2" t="s">
        <v>17784</v>
      </c>
      <c r="E9546" s="7">
        <v>2002</v>
      </c>
      <c r="F9546" s="5" t="s">
        <v>17770</v>
      </c>
      <c r="H9546" s="5" t="s">
        <v>5398</v>
      </c>
      <c r="I9546" s="6" t="s">
        <v>17785</v>
      </c>
      <c r="J9546" s="6" t="s">
        <v>17554</v>
      </c>
      <c r="K9546" s="17">
        <v>3</v>
      </c>
      <c r="L9546" s="17" t="s">
        <v>7732</v>
      </c>
      <c r="M9546" s="9"/>
      <c r="N9546" s="9"/>
      <c r="O9546" s="21"/>
      <c r="Q9546" s="29"/>
      <c r="U9546" s="17"/>
      <c r="V9546" s="2"/>
      <c r="Y9546" t="str">
        <f t="shared" si="596"/>
        <v/>
      </c>
      <c r="AA9546">
        <f t="shared" si="597"/>
        <v>1</v>
      </c>
      <c r="AC9546" s="7"/>
      <c r="AD9546" t="s">
        <v>17785</v>
      </c>
      <c r="AE9546">
        <f t="shared" si="599"/>
        <v>0</v>
      </c>
      <c r="AG9546" s="2"/>
      <c r="AI9546" s="7"/>
    </row>
    <row r="9547" spans="1:35" ht="11" customHeight="1" outlineLevel="1" x14ac:dyDescent="0.25">
      <c r="A9547" t="s">
        <v>4641</v>
      </c>
      <c r="C9547" s="2" t="s">
        <v>12974</v>
      </c>
      <c r="D9547" s="2">
        <v>1826</v>
      </c>
      <c r="E9547" s="7">
        <v>2002</v>
      </c>
      <c r="F9547" s="5" t="s">
        <v>13090</v>
      </c>
      <c r="H9547" s="5" t="s">
        <v>5398</v>
      </c>
      <c r="I9547" s="6" t="s">
        <v>17785</v>
      </c>
      <c r="J9547" s="6" t="s">
        <v>17554</v>
      </c>
      <c r="K9547" s="17">
        <v>5</v>
      </c>
      <c r="L9547" s="17" t="s">
        <v>7732</v>
      </c>
      <c r="M9547" s="9"/>
      <c r="N9547" s="9"/>
      <c r="O9547" s="21"/>
      <c r="Q9547" s="29"/>
      <c r="U9547" s="17"/>
      <c r="V9547" s="2"/>
      <c r="Y9547" t="str">
        <f t="shared" si="596"/>
        <v/>
      </c>
      <c r="AA9547">
        <f t="shared" si="597"/>
        <v>1</v>
      </c>
      <c r="AC9547" s="7"/>
      <c r="AD9547" t="s">
        <v>17785</v>
      </c>
      <c r="AE9547">
        <f t="shared" si="599"/>
        <v>0</v>
      </c>
      <c r="AG9547" s="2"/>
      <c r="AI9547" s="7"/>
    </row>
    <row r="9548" spans="1:35" ht="11" customHeight="1" outlineLevel="1" collapsed="1" x14ac:dyDescent="0.25">
      <c r="A9548" t="s">
        <v>4641</v>
      </c>
      <c r="C9548" s="2" t="s">
        <v>12974</v>
      </c>
      <c r="D9548" s="2" t="s">
        <v>17786</v>
      </c>
      <c r="E9548" s="7">
        <v>2002</v>
      </c>
      <c r="F9548" s="5" t="s">
        <v>17787</v>
      </c>
      <c r="H9548" s="5" t="s">
        <v>5398</v>
      </c>
      <c r="I9548" s="6" t="s">
        <v>3622</v>
      </c>
      <c r="J9548" s="6" t="s">
        <v>17777</v>
      </c>
      <c r="K9548" s="17">
        <v>1</v>
      </c>
      <c r="L9548" s="17" t="s">
        <v>7732</v>
      </c>
      <c r="M9548" s="9"/>
      <c r="N9548" s="9"/>
      <c r="O9548" s="21"/>
      <c r="Q9548" s="29"/>
      <c r="U9548" s="17"/>
      <c r="V9548" s="2">
        <v>1307</v>
      </c>
      <c r="Y9548" t="str">
        <f t="shared" si="596"/>
        <v/>
      </c>
      <c r="AA9548">
        <f t="shared" si="597"/>
        <v>1</v>
      </c>
      <c r="AC9548" s="7"/>
      <c r="AD9548" t="s">
        <v>3622</v>
      </c>
      <c r="AE9548">
        <f t="shared" si="599"/>
        <v>0</v>
      </c>
      <c r="AG9548" s="2"/>
      <c r="AH9548" t="s">
        <v>4644</v>
      </c>
      <c r="AI9548" s="7" t="s">
        <v>4922</v>
      </c>
    </row>
    <row r="9549" spans="1:35" ht="11" customHeight="1" outlineLevel="1" x14ac:dyDescent="0.25">
      <c r="A9549" t="s">
        <v>4641</v>
      </c>
      <c r="C9549" s="2" t="s">
        <v>12974</v>
      </c>
      <c r="D9549" s="2">
        <v>2108</v>
      </c>
      <c r="E9549" s="7">
        <v>2005</v>
      </c>
      <c r="F9549" s="5" t="s">
        <v>13090</v>
      </c>
      <c r="H9549" s="5" t="s">
        <v>5398</v>
      </c>
      <c r="I9549" s="6" t="s">
        <v>6859</v>
      </c>
      <c r="J9549" s="6" t="s">
        <v>10560</v>
      </c>
      <c r="K9549" s="17">
        <v>1</v>
      </c>
      <c r="L9549" s="17" t="s">
        <v>7730</v>
      </c>
      <c r="M9549" s="9">
        <v>9.6</v>
      </c>
      <c r="N9549" s="9"/>
      <c r="O9549" s="21"/>
      <c r="Q9549" s="29"/>
      <c r="T9549">
        <v>1</v>
      </c>
      <c r="U9549" s="17"/>
      <c r="V9549" s="2">
        <v>1434</v>
      </c>
      <c r="Y9549" t="str">
        <f t="shared" si="596"/>
        <v/>
      </c>
      <c r="AA9549">
        <f t="shared" si="597"/>
        <v>1</v>
      </c>
      <c r="AC9549" s="7"/>
      <c r="AD9549" t="s">
        <v>6859</v>
      </c>
      <c r="AE9549">
        <f t="shared" si="599"/>
        <v>0</v>
      </c>
      <c r="AG9549" s="2"/>
      <c r="AH9549" t="s">
        <v>4644</v>
      </c>
      <c r="AI9549" s="7" t="s">
        <v>4922</v>
      </c>
    </row>
    <row r="9550" spans="1:35" ht="11" customHeight="1" outlineLevel="1" x14ac:dyDescent="0.25">
      <c r="A9550" t="s">
        <v>4641</v>
      </c>
      <c r="C9550" s="2" t="s">
        <v>12974</v>
      </c>
      <c r="D9550" s="2" t="s">
        <v>17789</v>
      </c>
      <c r="E9550" s="7">
        <v>2006</v>
      </c>
      <c r="F9550" s="5" t="s">
        <v>21629</v>
      </c>
      <c r="H9550" s="5" t="s">
        <v>5398</v>
      </c>
      <c r="I9550" s="6" t="s">
        <v>4671</v>
      </c>
      <c r="J9550" s="6" t="s">
        <v>17788</v>
      </c>
      <c r="K9550" s="17">
        <v>5</v>
      </c>
      <c r="L9550" s="17" t="s">
        <v>7732</v>
      </c>
      <c r="M9550" s="9"/>
      <c r="N9550" s="9"/>
      <c r="O9550" s="21"/>
      <c r="Q9550" s="29"/>
      <c r="U9550" s="17"/>
      <c r="V9550" s="2">
        <v>1469</v>
      </c>
      <c r="Y9550" t="str">
        <f t="shared" si="596"/>
        <v/>
      </c>
      <c r="AA9550">
        <f t="shared" si="597"/>
        <v>1</v>
      </c>
      <c r="AC9550" s="7"/>
      <c r="AD9550" t="s">
        <v>4671</v>
      </c>
      <c r="AE9550">
        <f t="shared" si="599"/>
        <v>0</v>
      </c>
      <c r="AG9550" s="2"/>
      <c r="AH9550" t="s">
        <v>4672</v>
      </c>
      <c r="AI9550" s="7" t="s">
        <v>4922</v>
      </c>
    </row>
    <row r="9551" spans="1:35" ht="11" customHeight="1" outlineLevel="1" x14ac:dyDescent="0.25">
      <c r="A9551" t="s">
        <v>4641</v>
      </c>
      <c r="C9551" s="2" t="s">
        <v>12974</v>
      </c>
      <c r="D9551" s="2">
        <v>2159</v>
      </c>
      <c r="E9551" s="7">
        <v>2006</v>
      </c>
      <c r="F9551" s="5" t="s">
        <v>13095</v>
      </c>
      <c r="H9551" s="5" t="s">
        <v>5398</v>
      </c>
      <c r="I9551" s="6" t="s">
        <v>4673</v>
      </c>
      <c r="J9551" s="6" t="s">
        <v>17788</v>
      </c>
      <c r="K9551" s="17">
        <v>1</v>
      </c>
      <c r="L9551" s="17" t="s">
        <v>7732</v>
      </c>
      <c r="M9551" s="9"/>
      <c r="N9551" s="9"/>
      <c r="O9551" s="21"/>
      <c r="Q9551" s="29"/>
      <c r="U9551" s="17"/>
      <c r="V9551" s="2">
        <v>1471</v>
      </c>
      <c r="Y9551" t="str">
        <f t="shared" si="596"/>
        <v/>
      </c>
      <c r="AA9551">
        <f t="shared" si="597"/>
        <v>1</v>
      </c>
      <c r="AC9551" s="7"/>
      <c r="AD9551" t="s">
        <v>4673</v>
      </c>
      <c r="AE9551">
        <f t="shared" si="599"/>
        <v>0</v>
      </c>
      <c r="AG9551" s="2"/>
      <c r="AH9551" t="s">
        <v>4644</v>
      </c>
      <c r="AI9551" s="7" t="s">
        <v>4922</v>
      </c>
    </row>
    <row r="9552" spans="1:35" ht="11" customHeight="1" outlineLevel="1" x14ac:dyDescent="0.25">
      <c r="A9552" t="s">
        <v>4641</v>
      </c>
      <c r="C9552" s="2" t="s">
        <v>12974</v>
      </c>
      <c r="D9552" s="2" t="s">
        <v>18791</v>
      </c>
      <c r="E9552" s="7">
        <v>2006</v>
      </c>
      <c r="F9552" s="5" t="s">
        <v>4670</v>
      </c>
      <c r="H9552" s="5" t="s">
        <v>5398</v>
      </c>
      <c r="I9552" s="6" t="s">
        <v>2389</v>
      </c>
      <c r="J9552" s="6" t="s">
        <v>17788</v>
      </c>
      <c r="K9552" s="17">
        <v>3</v>
      </c>
      <c r="L9552" s="17" t="s">
        <v>7730</v>
      </c>
      <c r="M9552" s="9">
        <v>6.7</v>
      </c>
      <c r="N9552" s="9"/>
      <c r="O9552" s="21"/>
      <c r="Q9552" s="29"/>
      <c r="U9552" s="17"/>
      <c r="V9552" s="2" t="s">
        <v>1812</v>
      </c>
      <c r="Y9552" t="str">
        <f t="shared" si="596"/>
        <v/>
      </c>
      <c r="AA9552" t="str">
        <f t="shared" si="597"/>
        <v/>
      </c>
      <c r="AC9552" s="7"/>
      <c r="AD9552" t="s">
        <v>2389</v>
      </c>
      <c r="AE9552">
        <f t="shared" si="599"/>
        <v>0</v>
      </c>
      <c r="AG9552" s="2"/>
      <c r="AH9552" t="s">
        <v>4950</v>
      </c>
      <c r="AI9552" s="7" t="s">
        <v>4922</v>
      </c>
    </row>
    <row r="9553" spans="1:35" ht="11" customHeight="1" outlineLevel="1" x14ac:dyDescent="0.25">
      <c r="A9553" t="s">
        <v>4641</v>
      </c>
      <c r="C9553" s="2" t="s">
        <v>12974</v>
      </c>
      <c r="D9553" s="2">
        <v>2199</v>
      </c>
      <c r="E9553" s="7">
        <v>2007</v>
      </c>
      <c r="F9553" s="5" t="s">
        <v>5296</v>
      </c>
      <c r="H9553" s="5" t="s">
        <v>5398</v>
      </c>
      <c r="I9553" s="6" t="s">
        <v>17791</v>
      </c>
      <c r="J9553" s="6" t="s">
        <v>17790</v>
      </c>
      <c r="K9553" s="17">
        <v>6</v>
      </c>
      <c r="L9553" s="17" t="s">
        <v>7732</v>
      </c>
      <c r="M9553" s="9"/>
      <c r="N9553" s="9"/>
      <c r="O9553" s="21"/>
      <c r="Q9553" s="29"/>
      <c r="U9553" s="17"/>
      <c r="V9553" s="2"/>
      <c r="Y9553" t="str">
        <f t="shared" si="596"/>
        <v/>
      </c>
      <c r="AA9553" t="str">
        <f t="shared" si="597"/>
        <v/>
      </c>
      <c r="AC9553" s="7"/>
      <c r="AD9553" t="s">
        <v>17791</v>
      </c>
      <c r="AE9553">
        <f t="shared" si="599"/>
        <v>0</v>
      </c>
      <c r="AG9553" s="2"/>
      <c r="AI9553" s="7"/>
    </row>
    <row r="9554" spans="1:35" ht="11" customHeight="1" outlineLevel="1" x14ac:dyDescent="0.25">
      <c r="A9554" t="s">
        <v>4641</v>
      </c>
      <c r="C9554" s="2" t="s">
        <v>12974</v>
      </c>
      <c r="D9554" s="2">
        <v>2201</v>
      </c>
      <c r="E9554" s="7">
        <v>2007</v>
      </c>
      <c r="F9554" s="5" t="s">
        <v>13095</v>
      </c>
      <c r="H9554" s="5" t="s">
        <v>5398</v>
      </c>
      <c r="I9554" s="6" t="s">
        <v>17383</v>
      </c>
      <c r="J9554" s="6" t="s">
        <v>17790</v>
      </c>
      <c r="K9554" s="17">
        <v>6</v>
      </c>
      <c r="L9554" s="17" t="s">
        <v>7732</v>
      </c>
      <c r="M9554" s="9"/>
      <c r="N9554" s="9"/>
      <c r="O9554" s="21"/>
      <c r="Q9554" s="29"/>
      <c r="U9554" s="17"/>
      <c r="V9554" s="2"/>
      <c r="Y9554" t="str">
        <f t="shared" si="596"/>
        <v/>
      </c>
      <c r="AA9554">
        <f t="shared" si="597"/>
        <v>1</v>
      </c>
      <c r="AC9554" s="7"/>
      <c r="AD9554" t="s">
        <v>17383</v>
      </c>
      <c r="AE9554">
        <f t="shared" si="599"/>
        <v>0</v>
      </c>
      <c r="AG9554" s="2"/>
      <c r="AI9554" s="7"/>
    </row>
    <row r="9555" spans="1:35" ht="11" customHeight="1" outlineLevel="1" x14ac:dyDescent="0.25">
      <c r="A9555" t="s">
        <v>4641</v>
      </c>
      <c r="C9555" s="2" t="s">
        <v>12974</v>
      </c>
      <c r="D9555" s="2">
        <v>2823</v>
      </c>
      <c r="E9555" s="7">
        <v>2013</v>
      </c>
      <c r="F9555" s="5" t="s">
        <v>17635</v>
      </c>
      <c r="H9555" s="5" t="s">
        <v>5398</v>
      </c>
      <c r="I9555" s="6" t="s">
        <v>17791</v>
      </c>
      <c r="J9555" s="6" t="s">
        <v>8109</v>
      </c>
      <c r="K9555" s="17">
        <v>6</v>
      </c>
      <c r="L9555" s="17" t="s">
        <v>7732</v>
      </c>
      <c r="M9555" s="9"/>
      <c r="N9555" s="9"/>
      <c r="O9555" s="21"/>
      <c r="Q9555" s="29"/>
      <c r="U9555" s="17"/>
      <c r="V9555" s="2"/>
      <c r="Y9555" t="str">
        <f t="shared" si="596"/>
        <v/>
      </c>
      <c r="AA9555">
        <f t="shared" si="597"/>
        <v>1</v>
      </c>
      <c r="AC9555" s="7"/>
      <c r="AD9555" t="s">
        <v>17791</v>
      </c>
      <c r="AE9555">
        <f t="shared" si="599"/>
        <v>0</v>
      </c>
      <c r="AG9555" s="2"/>
      <c r="AI9555" s="7"/>
    </row>
    <row r="9556" spans="1:35" ht="11" customHeight="1" outlineLevel="1" x14ac:dyDescent="0.25">
      <c r="A9556" t="s">
        <v>4641</v>
      </c>
      <c r="C9556" s="2" t="s">
        <v>12974</v>
      </c>
      <c r="D9556" s="2">
        <v>2923</v>
      </c>
      <c r="E9556" s="7">
        <v>2014</v>
      </c>
      <c r="F9556" s="5" t="s">
        <v>13131</v>
      </c>
      <c r="H9556" s="5" t="s">
        <v>5398</v>
      </c>
      <c r="I9556" s="6" t="s">
        <v>17793</v>
      </c>
      <c r="J9556" s="6" t="s">
        <v>17792</v>
      </c>
      <c r="K9556" s="17">
        <v>1</v>
      </c>
      <c r="L9556" s="18" t="s">
        <v>7730</v>
      </c>
      <c r="M9556" s="9"/>
      <c r="N9556" s="9"/>
      <c r="O9556" s="21"/>
      <c r="Q9556" s="29"/>
      <c r="U9556" s="17"/>
      <c r="V9556" s="2"/>
      <c r="Y9556" t="str">
        <f t="shared" si="596"/>
        <v/>
      </c>
      <c r="AA9556">
        <f t="shared" si="597"/>
        <v>1</v>
      </c>
      <c r="AC9556" s="7"/>
      <c r="AD9556" t="s">
        <v>17793</v>
      </c>
      <c r="AE9556">
        <f t="shared" si="599"/>
        <v>0</v>
      </c>
      <c r="AG9556" s="2"/>
      <c r="AI9556" s="7"/>
    </row>
    <row r="9557" spans="1:35" ht="11" customHeight="1" outlineLevel="1" x14ac:dyDescent="0.25">
      <c r="A9557" t="s">
        <v>4641</v>
      </c>
      <c r="C9557" s="2" t="s">
        <v>12974</v>
      </c>
      <c r="D9557" s="2">
        <v>3042</v>
      </c>
      <c r="E9557" s="7">
        <v>2015</v>
      </c>
      <c r="F9557" s="5" t="s">
        <v>22040</v>
      </c>
      <c r="H9557" s="5" t="s">
        <v>5398</v>
      </c>
      <c r="I9557" s="6" t="s">
        <v>17796</v>
      </c>
      <c r="J9557" s="6" t="s">
        <v>9869</v>
      </c>
      <c r="K9557" s="17">
        <v>1</v>
      </c>
      <c r="L9557" s="17" t="s">
        <v>20076</v>
      </c>
      <c r="M9557" s="9"/>
      <c r="N9557" s="9"/>
      <c r="O9557" s="21"/>
      <c r="Q9557" s="29"/>
      <c r="U9557" s="17"/>
      <c r="V9557" s="2"/>
      <c r="Y9557" t="str">
        <f t="shared" si="596"/>
        <v/>
      </c>
      <c r="AA9557" t="str">
        <f t="shared" si="597"/>
        <v/>
      </c>
      <c r="AC9557" s="7"/>
      <c r="AD9557" t="s">
        <v>17796</v>
      </c>
      <c r="AE9557">
        <f t="shared" si="599"/>
        <v>0</v>
      </c>
      <c r="AG9557" s="2"/>
      <c r="AI9557" s="7"/>
    </row>
    <row r="9558" spans="1:35" ht="11" customHeight="1" outlineLevel="1" x14ac:dyDescent="0.25">
      <c r="A9558" t="s">
        <v>4641</v>
      </c>
      <c r="C9558" s="2" t="s">
        <v>12974</v>
      </c>
      <c r="D9558" s="2">
        <v>3043</v>
      </c>
      <c r="E9558" s="7">
        <v>2015</v>
      </c>
      <c r="F9558" s="5" t="s">
        <v>22040</v>
      </c>
      <c r="H9558" s="5" t="s">
        <v>5398</v>
      </c>
      <c r="I9558" s="6" t="s">
        <v>5417</v>
      </c>
      <c r="J9558" s="6" t="s">
        <v>9869</v>
      </c>
      <c r="K9558" s="17">
        <v>1</v>
      </c>
      <c r="L9558" s="17" t="s">
        <v>20076</v>
      </c>
      <c r="M9558" s="9"/>
      <c r="N9558" s="9"/>
      <c r="O9558" s="21"/>
      <c r="Q9558" s="29"/>
      <c r="S9558">
        <v>1</v>
      </c>
      <c r="T9558">
        <v>1</v>
      </c>
      <c r="U9558" s="17"/>
      <c r="V9558" s="2"/>
      <c r="Y9558" t="str">
        <f t="shared" si="596"/>
        <v/>
      </c>
      <c r="AA9558" t="str">
        <f t="shared" si="597"/>
        <v/>
      </c>
      <c r="AC9558" s="7"/>
      <c r="AD9558" t="s">
        <v>5417</v>
      </c>
      <c r="AE9558">
        <f t="shared" si="599"/>
        <v>0</v>
      </c>
      <c r="AG9558" s="2"/>
      <c r="AI9558" s="7"/>
    </row>
    <row r="9559" spans="1:35" ht="11" customHeight="1" outlineLevel="1" x14ac:dyDescent="0.25">
      <c r="A9559" t="s">
        <v>4641</v>
      </c>
      <c r="C9559" s="2" t="s">
        <v>12974</v>
      </c>
      <c r="D9559" s="2">
        <v>3044</v>
      </c>
      <c r="E9559" s="7">
        <v>2015</v>
      </c>
      <c r="F9559" s="5" t="s">
        <v>22040</v>
      </c>
      <c r="H9559" s="5" t="s">
        <v>5398</v>
      </c>
      <c r="I9559" s="6" t="s">
        <v>17797</v>
      </c>
      <c r="J9559" s="6" t="s">
        <v>9869</v>
      </c>
      <c r="K9559" s="17">
        <v>1</v>
      </c>
      <c r="L9559" s="17" t="s">
        <v>20076</v>
      </c>
      <c r="M9559" s="9"/>
      <c r="N9559" s="9"/>
      <c r="O9559" s="21"/>
      <c r="Q9559" s="29"/>
      <c r="U9559" s="17"/>
      <c r="V9559" s="2"/>
      <c r="Y9559" t="str">
        <f t="shared" si="596"/>
        <v/>
      </c>
      <c r="AA9559" t="str">
        <f t="shared" si="597"/>
        <v/>
      </c>
      <c r="AC9559" s="7"/>
      <c r="AD9559" t="s">
        <v>17797</v>
      </c>
      <c r="AE9559">
        <f t="shared" si="599"/>
        <v>0</v>
      </c>
      <c r="AG9559" s="2"/>
      <c r="AI9559" s="7"/>
    </row>
    <row r="9560" spans="1:35" ht="11" customHeight="1" outlineLevel="1" x14ac:dyDescent="0.25">
      <c r="A9560" t="s">
        <v>4641</v>
      </c>
      <c r="C9560" s="2" t="s">
        <v>12974</v>
      </c>
      <c r="D9560" s="2">
        <v>3045</v>
      </c>
      <c r="E9560" s="7">
        <v>2015</v>
      </c>
      <c r="F9560" s="5" t="s">
        <v>22040</v>
      </c>
      <c r="H9560" s="5" t="s">
        <v>5398</v>
      </c>
      <c r="I9560" s="6" t="s">
        <v>2328</v>
      </c>
      <c r="J9560" s="6" t="s">
        <v>9869</v>
      </c>
      <c r="K9560" s="17">
        <v>1</v>
      </c>
      <c r="L9560" s="17" t="s">
        <v>20076</v>
      </c>
      <c r="M9560" s="9"/>
      <c r="N9560" s="9"/>
      <c r="O9560" s="21"/>
      <c r="Q9560" s="29"/>
      <c r="U9560" s="17"/>
      <c r="V9560" s="2"/>
      <c r="Y9560" t="str">
        <f t="shared" si="596"/>
        <v/>
      </c>
      <c r="AA9560" t="str">
        <f t="shared" si="597"/>
        <v/>
      </c>
      <c r="AC9560" s="7"/>
      <c r="AD9560" t="s">
        <v>2328</v>
      </c>
      <c r="AE9560">
        <f t="shared" si="599"/>
        <v>0</v>
      </c>
      <c r="AG9560" s="2"/>
      <c r="AI9560" s="7"/>
    </row>
    <row r="9561" spans="1:35" ht="11" customHeight="1" outlineLevel="1" x14ac:dyDescent="0.25">
      <c r="A9561" t="s">
        <v>4641</v>
      </c>
      <c r="C9561" s="2" t="s">
        <v>12974</v>
      </c>
      <c r="D9561" s="2">
        <v>3046</v>
      </c>
      <c r="E9561" s="7">
        <v>2015</v>
      </c>
      <c r="F9561" s="5" t="s">
        <v>22040</v>
      </c>
      <c r="H9561" s="5" t="s">
        <v>5398</v>
      </c>
      <c r="I9561" s="6" t="s">
        <v>17798</v>
      </c>
      <c r="J9561" s="6" t="s">
        <v>9869</v>
      </c>
      <c r="K9561" s="17">
        <v>1</v>
      </c>
      <c r="L9561" s="17" t="s">
        <v>20076</v>
      </c>
      <c r="M9561" s="9"/>
      <c r="N9561" s="9"/>
      <c r="O9561" s="21"/>
      <c r="Q9561" s="29"/>
      <c r="U9561" s="17"/>
      <c r="V9561" s="2"/>
      <c r="Y9561" t="str">
        <f t="shared" si="596"/>
        <v/>
      </c>
      <c r="AA9561" t="str">
        <f t="shared" si="597"/>
        <v/>
      </c>
      <c r="AC9561" s="7"/>
      <c r="AD9561" t="s">
        <v>17798</v>
      </c>
      <c r="AE9561">
        <f t="shared" si="599"/>
        <v>0</v>
      </c>
      <c r="AG9561" s="2"/>
      <c r="AI9561" s="7"/>
    </row>
    <row r="9562" spans="1:35" ht="11" customHeight="1" outlineLevel="1" x14ac:dyDescent="0.25">
      <c r="A9562" t="s">
        <v>4641</v>
      </c>
      <c r="C9562" s="2" t="s">
        <v>12974</v>
      </c>
      <c r="D9562" s="2">
        <v>3047</v>
      </c>
      <c r="E9562" s="7">
        <v>2015</v>
      </c>
      <c r="F9562" s="5" t="s">
        <v>22040</v>
      </c>
      <c r="H9562" s="5" t="s">
        <v>5398</v>
      </c>
      <c r="I9562" s="6" t="s">
        <v>293</v>
      </c>
      <c r="J9562" s="6" t="s">
        <v>9869</v>
      </c>
      <c r="K9562" s="17">
        <v>1</v>
      </c>
      <c r="L9562" s="17" t="s">
        <v>20076</v>
      </c>
      <c r="M9562" s="9"/>
      <c r="N9562" s="9"/>
      <c r="O9562" s="21"/>
      <c r="Q9562" s="29"/>
      <c r="S9562">
        <v>1</v>
      </c>
      <c r="T9562">
        <v>1</v>
      </c>
      <c r="U9562" s="17"/>
      <c r="V9562" s="2"/>
      <c r="Y9562" t="str">
        <f t="shared" si="596"/>
        <v/>
      </c>
      <c r="AA9562" t="str">
        <f t="shared" si="597"/>
        <v/>
      </c>
      <c r="AC9562" s="7"/>
      <c r="AD9562" t="s">
        <v>293</v>
      </c>
      <c r="AE9562">
        <f t="shared" si="599"/>
        <v>0</v>
      </c>
      <c r="AG9562" s="2"/>
      <c r="AI9562" s="7"/>
    </row>
    <row r="9563" spans="1:35" ht="11" customHeight="1" outlineLevel="1" x14ac:dyDescent="0.25">
      <c r="A9563" t="s">
        <v>4641</v>
      </c>
      <c r="C9563" s="2" t="s">
        <v>12974</v>
      </c>
      <c r="D9563" s="2" t="s">
        <v>17794</v>
      </c>
      <c r="E9563" s="7">
        <v>2015</v>
      </c>
      <c r="F9563" s="5" t="s">
        <v>13129</v>
      </c>
      <c r="H9563" s="5" t="s">
        <v>5398</v>
      </c>
      <c r="I9563" s="6" t="s">
        <v>17799</v>
      </c>
      <c r="J9563" s="6" t="s">
        <v>9869</v>
      </c>
      <c r="K9563" s="17">
        <v>1</v>
      </c>
      <c r="L9563" s="17" t="s">
        <v>7730</v>
      </c>
      <c r="M9563" s="9">
        <v>14</v>
      </c>
      <c r="N9563" s="9"/>
      <c r="O9563" s="21"/>
      <c r="Q9563" s="29"/>
      <c r="U9563" s="17"/>
      <c r="V9563" s="2"/>
      <c r="Y9563" t="str">
        <f t="shared" si="596"/>
        <v/>
      </c>
      <c r="AA9563">
        <f t="shared" si="597"/>
        <v>1</v>
      </c>
      <c r="AC9563" s="7"/>
      <c r="AD9563" t="s">
        <v>17799</v>
      </c>
      <c r="AE9563">
        <f t="shared" si="599"/>
        <v>0</v>
      </c>
      <c r="AG9563" s="2"/>
      <c r="AI9563" s="7"/>
    </row>
    <row r="9564" spans="1:35" ht="11" customHeight="1" outlineLevel="1" x14ac:dyDescent="0.25">
      <c r="A9564" t="s">
        <v>4641</v>
      </c>
      <c r="C9564" s="2" t="s">
        <v>12974</v>
      </c>
      <c r="D9564" s="2">
        <v>3049</v>
      </c>
      <c r="E9564" s="7">
        <v>2015</v>
      </c>
      <c r="F9564" s="5" t="s">
        <v>5852</v>
      </c>
      <c r="H9564" s="5" t="s">
        <v>5398</v>
      </c>
      <c r="I9564" s="6" t="s">
        <v>5399</v>
      </c>
      <c r="J9564" s="6" t="s">
        <v>9869</v>
      </c>
      <c r="K9564" s="17">
        <v>1</v>
      </c>
      <c r="L9564" s="17" t="s">
        <v>20076</v>
      </c>
      <c r="M9564" s="9"/>
      <c r="N9564" s="9"/>
      <c r="O9564" s="21"/>
      <c r="Q9564" s="29"/>
      <c r="U9564" s="17"/>
      <c r="V9564" s="2"/>
      <c r="Y9564" t="str">
        <f t="shared" si="596"/>
        <v/>
      </c>
      <c r="AA9564" t="str">
        <f t="shared" si="597"/>
        <v/>
      </c>
      <c r="AC9564" s="7"/>
      <c r="AD9564" t="s">
        <v>5399</v>
      </c>
      <c r="AE9564">
        <f t="shared" si="599"/>
        <v>1</v>
      </c>
      <c r="AG9564" s="2"/>
      <c r="AI9564" s="7"/>
    </row>
    <row r="9565" spans="1:35" ht="11" customHeight="1" outlineLevel="1" x14ac:dyDescent="0.25">
      <c r="A9565" t="s">
        <v>4641</v>
      </c>
      <c r="C9565" s="2" t="s">
        <v>12974</v>
      </c>
      <c r="D9565" s="2" t="s">
        <v>17795</v>
      </c>
      <c r="E9565" s="7">
        <v>2015</v>
      </c>
      <c r="F9565" s="5" t="s">
        <v>13131</v>
      </c>
      <c r="H9565" s="5" t="s">
        <v>5398</v>
      </c>
      <c r="I9565" s="6" t="s">
        <v>5399</v>
      </c>
      <c r="J9565" s="6" t="s">
        <v>9869</v>
      </c>
      <c r="K9565" s="17">
        <v>1</v>
      </c>
      <c r="L9565" s="17" t="s">
        <v>7730</v>
      </c>
      <c r="M9565" s="9">
        <v>9</v>
      </c>
      <c r="N9565" s="9"/>
      <c r="O9565" s="21"/>
      <c r="Q9565" s="29"/>
      <c r="U9565" s="17"/>
      <c r="V9565" s="2"/>
      <c r="Y9565" t="str">
        <f t="shared" ref="Y9565:Y9628" si="600">IF(COUNTIF(F9565,"*fdc*"),1,"")</f>
        <v/>
      </c>
      <c r="AA9565">
        <f t="shared" ref="AA9565:AA9628" si="601">IF(COUNTIF(F9565,"*s/s*"),1,"")</f>
        <v>1</v>
      </c>
      <c r="AC9565" s="7"/>
      <c r="AD9565" t="s">
        <v>5399</v>
      </c>
      <c r="AE9565">
        <f t="shared" si="599"/>
        <v>1</v>
      </c>
      <c r="AG9565" s="2"/>
      <c r="AI9565" s="7"/>
    </row>
    <row r="9566" spans="1:35" ht="11" customHeight="1" outlineLevel="1" x14ac:dyDescent="0.25">
      <c r="A9566" t="s">
        <v>4641</v>
      </c>
      <c r="C9566" s="2" t="s">
        <v>12974</v>
      </c>
      <c r="D9566" s="2">
        <v>3221</v>
      </c>
      <c r="E9566" s="7">
        <v>2017</v>
      </c>
      <c r="F9566" s="5" t="s">
        <v>2842</v>
      </c>
      <c r="H9566" s="5" t="s">
        <v>5398</v>
      </c>
      <c r="I9566" s="6" t="s">
        <v>17801</v>
      </c>
      <c r="J9566" s="6" t="s">
        <v>17800</v>
      </c>
      <c r="K9566" s="17">
        <v>4</v>
      </c>
      <c r="L9566" s="17" t="s">
        <v>20076</v>
      </c>
      <c r="M9566" s="9"/>
      <c r="N9566" s="9"/>
      <c r="O9566" s="21"/>
      <c r="Q9566" s="29"/>
      <c r="U9566" s="17"/>
      <c r="V9566" s="2"/>
      <c r="Y9566" t="str">
        <f t="shared" si="600"/>
        <v/>
      </c>
      <c r="AA9566" t="str">
        <f t="shared" si="601"/>
        <v/>
      </c>
      <c r="AC9566" s="7"/>
      <c r="AD9566" t="s">
        <v>17801</v>
      </c>
      <c r="AE9566">
        <f t="shared" si="599"/>
        <v>0</v>
      </c>
      <c r="AG9566" s="2"/>
      <c r="AI9566" s="7"/>
    </row>
    <row r="9567" spans="1:35" ht="11" customHeight="1" outlineLevel="1" x14ac:dyDescent="0.25">
      <c r="A9567" t="s">
        <v>4641</v>
      </c>
      <c r="C9567" s="2" t="s">
        <v>12974</v>
      </c>
      <c r="D9567" s="2" t="s">
        <v>17802</v>
      </c>
      <c r="E9567" s="7">
        <v>2017</v>
      </c>
      <c r="F9567" s="5" t="s">
        <v>17220</v>
      </c>
      <c r="H9567" s="5" t="s">
        <v>5398</v>
      </c>
      <c r="I9567" s="6" t="s">
        <v>17801</v>
      </c>
      <c r="J9567" s="6" t="s">
        <v>17800</v>
      </c>
      <c r="K9567" s="17">
        <v>4</v>
      </c>
      <c r="L9567" s="17" t="s">
        <v>7730</v>
      </c>
      <c r="M9567" s="9">
        <v>15</v>
      </c>
      <c r="N9567" s="9"/>
      <c r="O9567" s="21"/>
      <c r="Q9567" s="29"/>
      <c r="U9567" s="17"/>
      <c r="V9567" s="2"/>
      <c r="Y9567" t="str">
        <f t="shared" si="600"/>
        <v/>
      </c>
      <c r="AA9567">
        <f t="shared" si="601"/>
        <v>1</v>
      </c>
      <c r="AC9567" s="7"/>
      <c r="AD9567" t="s">
        <v>17801</v>
      </c>
      <c r="AE9567">
        <f t="shared" si="599"/>
        <v>0</v>
      </c>
      <c r="AG9567" s="2"/>
      <c r="AI9567" s="7"/>
    </row>
    <row r="9568" spans="1:35" ht="11" customHeight="1" outlineLevel="1" x14ac:dyDescent="0.25">
      <c r="A9568" t="s">
        <v>4641</v>
      </c>
      <c r="C9568" s="2" t="s">
        <v>12974</v>
      </c>
      <c r="D9568" s="2" t="s">
        <v>18792</v>
      </c>
      <c r="E9568" s="7">
        <v>2017</v>
      </c>
      <c r="F9568" s="5" t="s">
        <v>13131</v>
      </c>
      <c r="H9568" s="5" t="s">
        <v>5398</v>
      </c>
      <c r="I9568" s="6" t="s">
        <v>12892</v>
      </c>
      <c r="J9568" s="6" t="s">
        <v>17800</v>
      </c>
      <c r="K9568" s="17">
        <v>4</v>
      </c>
      <c r="L9568" s="17" t="s">
        <v>7730</v>
      </c>
      <c r="M9568" s="9">
        <v>8</v>
      </c>
      <c r="N9568" s="9"/>
      <c r="O9568" s="21"/>
      <c r="Q9568" s="29"/>
      <c r="T9568">
        <v>1</v>
      </c>
      <c r="U9568" s="17"/>
      <c r="V9568" s="2"/>
      <c r="Y9568" t="str">
        <f t="shared" si="600"/>
        <v/>
      </c>
      <c r="AA9568">
        <f t="shared" si="601"/>
        <v>1</v>
      </c>
      <c r="AC9568" s="7"/>
      <c r="AD9568" t="s">
        <v>12892</v>
      </c>
      <c r="AE9568">
        <f t="shared" si="599"/>
        <v>0</v>
      </c>
      <c r="AG9568" s="2"/>
      <c r="AI9568" s="7"/>
    </row>
    <row r="9569" spans="1:49" ht="11" customHeight="1" outlineLevel="1" x14ac:dyDescent="0.25">
      <c r="A9569" t="s">
        <v>4641</v>
      </c>
      <c r="C9569" s="2" t="s">
        <v>12974</v>
      </c>
      <c r="D9569" s="2" t="s">
        <v>17804</v>
      </c>
      <c r="E9569" s="7">
        <v>2017</v>
      </c>
      <c r="F9569" s="5" t="s">
        <v>10612</v>
      </c>
      <c r="H9569" s="5" t="s">
        <v>5398</v>
      </c>
      <c r="I9569" s="6" t="s">
        <v>17805</v>
      </c>
      <c r="J9569" s="6" t="s">
        <v>17803</v>
      </c>
      <c r="K9569" s="17">
        <v>3</v>
      </c>
      <c r="L9569" s="17" t="s">
        <v>7732</v>
      </c>
      <c r="M9569" s="9"/>
      <c r="N9569" s="9"/>
      <c r="O9569" s="21"/>
      <c r="Q9569" s="29"/>
      <c r="U9569" s="17"/>
      <c r="V9569" s="2"/>
      <c r="Y9569" t="str">
        <f t="shared" si="600"/>
        <v/>
      </c>
      <c r="AA9569">
        <f t="shared" si="601"/>
        <v>1</v>
      </c>
      <c r="AC9569" s="7"/>
      <c r="AD9569" t="s">
        <v>17805</v>
      </c>
      <c r="AE9569">
        <f t="shared" si="599"/>
        <v>0</v>
      </c>
      <c r="AG9569" s="2"/>
      <c r="AI9569" s="7"/>
    </row>
    <row r="9570" spans="1:49" ht="11" customHeight="1" outlineLevel="1" x14ac:dyDescent="0.25">
      <c r="A9570" t="s">
        <v>4641</v>
      </c>
      <c r="C9570" s="2" t="s">
        <v>12974</v>
      </c>
      <c r="D9570" s="2">
        <v>3263</v>
      </c>
      <c r="E9570" s="7">
        <v>2017</v>
      </c>
      <c r="F9570" s="5" t="s">
        <v>4773</v>
      </c>
      <c r="H9570" s="5" t="s">
        <v>5398</v>
      </c>
      <c r="I9570" s="6" t="s">
        <v>17805</v>
      </c>
      <c r="J9570" s="6" t="s">
        <v>17803</v>
      </c>
      <c r="K9570" s="17">
        <v>3</v>
      </c>
      <c r="L9570" s="17" t="s">
        <v>7732</v>
      </c>
      <c r="M9570" s="9"/>
      <c r="N9570" s="9"/>
      <c r="O9570" s="21"/>
      <c r="Q9570" s="29"/>
      <c r="U9570" s="17"/>
      <c r="V9570" s="2"/>
      <c r="Y9570" t="str">
        <f t="shared" si="600"/>
        <v/>
      </c>
      <c r="AA9570" t="str">
        <f t="shared" si="601"/>
        <v/>
      </c>
      <c r="AC9570" s="7"/>
      <c r="AD9570" t="s">
        <v>17805</v>
      </c>
      <c r="AE9570">
        <f t="shared" si="599"/>
        <v>0</v>
      </c>
      <c r="AG9570" s="2"/>
      <c r="AI9570" s="7"/>
    </row>
    <row r="9571" spans="1:49" ht="11" customHeight="1" outlineLevel="1" x14ac:dyDescent="0.25">
      <c r="A9571" t="s">
        <v>4641</v>
      </c>
      <c r="C9571" s="2" t="s">
        <v>12974</v>
      </c>
      <c r="D9571" s="2">
        <v>3267</v>
      </c>
      <c r="E9571" s="7">
        <v>2017</v>
      </c>
      <c r="F9571" s="5" t="s">
        <v>14760</v>
      </c>
      <c r="H9571" s="5" t="s">
        <v>5398</v>
      </c>
      <c r="I9571" s="6" t="s">
        <v>17805</v>
      </c>
      <c r="J9571" s="6" t="s">
        <v>17803</v>
      </c>
      <c r="K9571" s="17">
        <v>3</v>
      </c>
      <c r="L9571" s="17" t="s">
        <v>7732</v>
      </c>
      <c r="M9571" s="9"/>
      <c r="N9571" s="9"/>
      <c r="O9571" s="21"/>
      <c r="Q9571" s="29"/>
      <c r="U9571" s="17"/>
      <c r="V9571" s="2"/>
      <c r="Y9571" t="str">
        <f t="shared" si="600"/>
        <v/>
      </c>
      <c r="AA9571" t="str">
        <f t="shared" si="601"/>
        <v/>
      </c>
      <c r="AC9571" s="7"/>
      <c r="AD9571" t="s">
        <v>17805</v>
      </c>
      <c r="AE9571">
        <f t="shared" si="599"/>
        <v>0</v>
      </c>
      <c r="AG9571" s="2"/>
      <c r="AI9571" s="7"/>
    </row>
    <row r="9572" spans="1:49" ht="11" customHeight="1" outlineLevel="1" x14ac:dyDescent="0.25">
      <c r="A9572" t="s">
        <v>4641</v>
      </c>
      <c r="C9572" s="2" t="s">
        <v>12974</v>
      </c>
      <c r="D9572" s="2" t="s">
        <v>17806</v>
      </c>
      <c r="E9572" s="7">
        <v>2017</v>
      </c>
      <c r="F9572" s="5" t="s">
        <v>8721</v>
      </c>
      <c r="H9572" s="5" t="s">
        <v>5398</v>
      </c>
      <c r="I9572" s="6" t="s">
        <v>17805</v>
      </c>
      <c r="J9572" s="6" t="s">
        <v>17803</v>
      </c>
      <c r="K9572" s="17">
        <v>3</v>
      </c>
      <c r="L9572" s="17" t="s">
        <v>7732</v>
      </c>
      <c r="M9572" s="9"/>
      <c r="N9572" s="9"/>
      <c r="O9572" s="21"/>
      <c r="Q9572" s="29"/>
      <c r="U9572" s="17"/>
      <c r="V9572" s="2"/>
      <c r="Y9572" t="str">
        <f t="shared" si="600"/>
        <v/>
      </c>
      <c r="AA9572">
        <f t="shared" si="601"/>
        <v>1</v>
      </c>
      <c r="AC9572" s="7"/>
      <c r="AD9572" t="s">
        <v>17805</v>
      </c>
      <c r="AE9572">
        <f t="shared" si="599"/>
        <v>0</v>
      </c>
      <c r="AG9572" s="2"/>
      <c r="AI9572" s="7"/>
    </row>
    <row r="9573" spans="1:49" ht="11" customHeight="1" x14ac:dyDescent="0.25">
      <c r="A9573" s="4" t="s">
        <v>17085</v>
      </c>
      <c r="B9573" t="s">
        <v>15567</v>
      </c>
      <c r="C9573" s="2" t="s">
        <v>12455</v>
      </c>
      <c r="E9573" s="7"/>
      <c r="F9573" s="5"/>
      <c r="H9573" s="5"/>
      <c r="I9573" s="6"/>
      <c r="J9573" s="6"/>
      <c r="K9573" s="17"/>
      <c r="L9573" s="17"/>
      <c r="M9573" s="9"/>
      <c r="N9573" s="9">
        <f>SUM(M9574:M9584)</f>
        <v>31.700000000000003</v>
      </c>
      <c r="O9573" s="21">
        <v>1818</v>
      </c>
      <c r="P9573">
        <f>COUNTIF(L9574:L9584,"*")</f>
        <v>11</v>
      </c>
      <c r="Q9573" s="29">
        <f>P9573/O9573</f>
        <v>6.0506050605060504E-3</v>
      </c>
      <c r="R9573">
        <f>COUNTIF(L9574:L9584,"Y")+COUNTIF(L9574:L9584,"S")</f>
        <v>11</v>
      </c>
      <c r="U9573" s="17" t="s">
        <v>7730</v>
      </c>
      <c r="V9573" s="2"/>
      <c r="W9573" t="s">
        <v>18615</v>
      </c>
      <c r="Y9573" t="str">
        <f t="shared" si="600"/>
        <v/>
      </c>
      <c r="AA9573" t="str">
        <f t="shared" si="601"/>
        <v/>
      </c>
      <c r="AC9573" s="7"/>
      <c r="AF9573">
        <f>COUNTIF(AE9574:AE9584,"1")</f>
        <v>1</v>
      </c>
      <c r="AG9573" s="2"/>
      <c r="AI9573" s="7"/>
      <c r="AJ9573">
        <f>COUNTIF($K9574:$K9584,"1")-COUNTIFS($K9574:$K9584,"1",$L9574:$L9584,"V")</f>
        <v>1</v>
      </c>
      <c r="AK9573">
        <f>COUNTIFS($K9574:$K9584,"1",$L9574:$L9584,"Y")+COUNTIFS($K9574:$K9584,"1",$L9574:$L9584,"s")</f>
        <v>1</v>
      </c>
      <c r="AL9573">
        <f>COUNTIF($K9574:$K9584,"2")-COUNTIFS($K9574:$K9584,"2",$L9574:$L9584,"V")</f>
        <v>1</v>
      </c>
      <c r="AM9573">
        <f>COUNTIFS($K9574:$K9584,"2",$L9574:$L9584,"Y")+COUNTIFS($K9574:$K9584,"2",$L9574:$L9584,"s")</f>
        <v>1</v>
      </c>
      <c r="AN9573">
        <f>COUNTIF($K9574:$K9584,"3")-COUNTIFS($K9574:$K9584,"3",$L9574:$L9584,"V")</f>
        <v>2</v>
      </c>
      <c r="AO9573">
        <f>COUNTIFS($K9574:$K9584,"3",$L9574:$L9584,"Y")+COUNTIFS($K9574:$K9584,"3",$L9574:$L9584,"s")</f>
        <v>2</v>
      </c>
      <c r="AP9573">
        <f>COUNTIF($K9574:$K9584,"4")-COUNTIFS($K9574:$K9584,"4",$L9574:$L9584,"V")</f>
        <v>0</v>
      </c>
      <c r="AQ9573">
        <f>COUNTIFS($K9574:$K9584,"4",$L9574:$L9584,"Y")+COUNTIFS($K9574:$K9584,"4",$L9574:$L9584,"s")</f>
        <v>0</v>
      </c>
      <c r="AR9573">
        <f>COUNTIF($K9574:$K9584,"5")-COUNTIFS($K9574:$K9584,"5",$L9574:$L9584,"V")</f>
        <v>0</v>
      </c>
      <c r="AS9573">
        <f>COUNTIFS($K9574:$K9584,"5",$L9574:$L9584,"Y")+COUNTIFS($K9574:$K9584,"5",$L9574:$L9584,"s")</f>
        <v>0</v>
      </c>
      <c r="AT9573">
        <f>COUNTIF($K9574:$K9584,"6")-COUNTIFS($K9574:$K9584,"6",$L9574:$L9584,"V")</f>
        <v>3</v>
      </c>
      <c r="AU9573">
        <f>COUNTIFS($K9574:$K9584,"6",$L9574:$L9584,"Y")+COUNTIFS($K9574:$K9584,"6",$L9574:$L9584,"s")</f>
        <v>3</v>
      </c>
      <c r="AV9573">
        <f>COUNTIF($K9574:$K9584,"7")-COUNTIFS($K9574:$K9584,"7",$L9574:$L9584,"V")</f>
        <v>4</v>
      </c>
      <c r="AW9573">
        <f>COUNTIFS($K9574:$K9584,"7",$L9574:$L9584,"Y")+COUNTIFS($K9574:$K9584,"7",$L9574:$L9584,"s")</f>
        <v>4</v>
      </c>
    </row>
    <row r="9574" spans="1:49" ht="11" customHeight="1" outlineLevel="1" x14ac:dyDescent="0.25">
      <c r="A9574" t="s">
        <v>2750</v>
      </c>
      <c r="C9574" s="2" t="s">
        <v>12455</v>
      </c>
      <c r="D9574" s="2">
        <v>492</v>
      </c>
      <c r="E9574" s="7">
        <v>1970</v>
      </c>
      <c r="F9574" s="8" t="s">
        <v>5761</v>
      </c>
      <c r="H9574" s="5" t="s">
        <v>2752</v>
      </c>
      <c r="I9574" s="6" t="s">
        <v>5399</v>
      </c>
      <c r="J9574" s="6" t="s">
        <v>15565</v>
      </c>
      <c r="K9574" s="17">
        <v>1</v>
      </c>
      <c r="L9574" s="17" t="s">
        <v>7730</v>
      </c>
      <c r="M9574" s="9">
        <v>3</v>
      </c>
      <c r="N9574" s="9"/>
      <c r="O9574" s="21"/>
      <c r="Q9574" s="29"/>
      <c r="U9574" s="17"/>
      <c r="V9574" s="2" t="s">
        <v>2751</v>
      </c>
      <c r="Y9574" t="str">
        <f t="shared" si="600"/>
        <v/>
      </c>
      <c r="AA9574" t="str">
        <f t="shared" si="601"/>
        <v/>
      </c>
      <c r="AC9574" s="7"/>
      <c r="AD9574" t="s">
        <v>5399</v>
      </c>
      <c r="AE9574">
        <f t="shared" ref="AE9574:AE9584" si="602">COUNTIF(I9574,"*Fuji*")</f>
        <v>1</v>
      </c>
      <c r="AG9574" s="2"/>
      <c r="AH9574" t="s">
        <v>4921</v>
      </c>
      <c r="AI9574" s="7" t="s">
        <v>4610</v>
      </c>
    </row>
    <row r="9575" spans="1:49" ht="11" customHeight="1" outlineLevel="1" x14ac:dyDescent="0.25">
      <c r="A9575" t="s">
        <v>2750</v>
      </c>
      <c r="C9575" s="2" t="s">
        <v>12455</v>
      </c>
      <c r="D9575" s="2">
        <v>622</v>
      </c>
      <c r="E9575" s="7">
        <v>1979</v>
      </c>
      <c r="F9575" s="5" t="s">
        <v>9176</v>
      </c>
      <c r="H9575" s="5" t="s">
        <v>5398</v>
      </c>
      <c r="I9575" s="6" t="s">
        <v>17083</v>
      </c>
      <c r="J9575" s="6" t="s">
        <v>17082</v>
      </c>
      <c r="K9575" s="17">
        <v>6</v>
      </c>
      <c r="L9575" s="17" t="s">
        <v>7730</v>
      </c>
      <c r="M9575" s="9">
        <v>1.2</v>
      </c>
      <c r="N9575" s="9"/>
      <c r="O9575" s="21"/>
      <c r="Q9575" s="29"/>
      <c r="U9575" s="17"/>
      <c r="V9575" s="2"/>
      <c r="Y9575" t="str">
        <f t="shared" si="600"/>
        <v/>
      </c>
      <c r="AA9575" t="str">
        <f t="shared" si="601"/>
        <v/>
      </c>
      <c r="AC9575" s="7"/>
      <c r="AD9575" t="s">
        <v>17083</v>
      </c>
      <c r="AE9575">
        <f t="shared" si="602"/>
        <v>0</v>
      </c>
      <c r="AG9575" s="2"/>
      <c r="AI9575" s="7"/>
    </row>
    <row r="9576" spans="1:49" ht="11" customHeight="1" outlineLevel="1" x14ac:dyDescent="0.25">
      <c r="A9576" t="s">
        <v>2750</v>
      </c>
      <c r="C9576" s="2" t="s">
        <v>12455</v>
      </c>
      <c r="D9576" s="2">
        <v>623</v>
      </c>
      <c r="E9576" s="7">
        <v>1979</v>
      </c>
      <c r="F9576" s="5" t="s">
        <v>9182</v>
      </c>
      <c r="H9576" s="5" t="s">
        <v>5398</v>
      </c>
      <c r="I9576" s="6" t="s">
        <v>17084</v>
      </c>
      <c r="J9576" s="6" t="s">
        <v>17082</v>
      </c>
      <c r="K9576" s="17">
        <v>6</v>
      </c>
      <c r="L9576" s="17" t="s">
        <v>7730</v>
      </c>
      <c r="M9576" s="9">
        <v>1.2</v>
      </c>
      <c r="N9576" s="9"/>
      <c r="O9576" s="21"/>
      <c r="Q9576" s="29"/>
      <c r="U9576" s="17"/>
      <c r="V9576" s="2"/>
      <c r="Y9576" t="str">
        <f t="shared" si="600"/>
        <v/>
      </c>
      <c r="AA9576" t="str">
        <f t="shared" si="601"/>
        <v/>
      </c>
      <c r="AC9576" s="7"/>
      <c r="AD9576" t="s">
        <v>17084</v>
      </c>
      <c r="AE9576">
        <f t="shared" si="602"/>
        <v>0</v>
      </c>
      <c r="AG9576" s="2"/>
      <c r="AI9576" s="7"/>
    </row>
    <row r="9577" spans="1:49" ht="11" customHeight="1" outlineLevel="1" x14ac:dyDescent="0.25">
      <c r="A9577" t="s">
        <v>2750</v>
      </c>
      <c r="C9577" s="2" t="s">
        <v>12455</v>
      </c>
      <c r="D9577" s="2">
        <v>630</v>
      </c>
      <c r="E9577" s="7">
        <v>1979</v>
      </c>
      <c r="F9577" s="5" t="s">
        <v>275</v>
      </c>
      <c r="H9577" s="5" t="s">
        <v>5398</v>
      </c>
      <c r="I9577" s="6" t="s">
        <v>5893</v>
      </c>
      <c r="J9577" s="6" t="s">
        <v>20140</v>
      </c>
      <c r="K9577" s="17">
        <v>3</v>
      </c>
      <c r="L9577" s="17" t="s">
        <v>7730</v>
      </c>
      <c r="M9577" s="9">
        <v>2.2000000000000002</v>
      </c>
      <c r="N9577" s="9"/>
      <c r="O9577" s="21"/>
      <c r="Q9577" s="29"/>
      <c r="U9577" s="17"/>
      <c r="V9577" s="2"/>
      <c r="Y9577" t="str">
        <f t="shared" si="600"/>
        <v/>
      </c>
      <c r="AA9577" t="str">
        <f t="shared" si="601"/>
        <v/>
      </c>
      <c r="AC9577" s="7"/>
      <c r="AD9577" t="s">
        <v>5893</v>
      </c>
      <c r="AE9577">
        <f t="shared" si="602"/>
        <v>0</v>
      </c>
      <c r="AG9577" s="2"/>
      <c r="AI9577" s="7"/>
    </row>
    <row r="9578" spans="1:49" ht="11" customHeight="1" outlineLevel="1" x14ac:dyDescent="0.25">
      <c r="A9578" t="s">
        <v>2750</v>
      </c>
      <c r="C9578" s="2" t="s">
        <v>12455</v>
      </c>
      <c r="D9578" s="2">
        <v>685</v>
      </c>
      <c r="E9578" s="7">
        <v>1982</v>
      </c>
      <c r="F9578" s="5" t="s">
        <v>3439</v>
      </c>
      <c r="H9578" s="5" t="s">
        <v>5398</v>
      </c>
      <c r="I9578" s="6" t="s">
        <v>9223</v>
      </c>
      <c r="J9578" s="6" t="s">
        <v>17078</v>
      </c>
      <c r="K9578" s="17">
        <v>7</v>
      </c>
      <c r="L9578" s="17" t="s">
        <v>7730</v>
      </c>
      <c r="M9578" s="9">
        <v>3.75</v>
      </c>
      <c r="N9578" s="9"/>
      <c r="O9578" s="21"/>
      <c r="Q9578" s="29"/>
      <c r="U9578" s="17"/>
      <c r="V9578" s="2"/>
      <c r="Y9578" t="str">
        <f t="shared" si="600"/>
        <v/>
      </c>
      <c r="AA9578" t="str">
        <f t="shared" si="601"/>
        <v/>
      </c>
      <c r="AC9578" s="7"/>
      <c r="AD9578" t="s">
        <v>9223</v>
      </c>
      <c r="AE9578">
        <f t="shared" si="602"/>
        <v>0</v>
      </c>
      <c r="AG9578" s="2"/>
      <c r="AI9578" s="7"/>
    </row>
    <row r="9579" spans="1:49" ht="11" customHeight="1" outlineLevel="1" x14ac:dyDescent="0.25">
      <c r="A9579" t="s">
        <v>2750</v>
      </c>
      <c r="C9579" s="2" t="s">
        <v>12455</v>
      </c>
      <c r="D9579" s="2">
        <v>686</v>
      </c>
      <c r="E9579" s="7">
        <v>1982</v>
      </c>
      <c r="F9579" s="5" t="s">
        <v>3533</v>
      </c>
      <c r="H9579" s="5" t="s">
        <v>5398</v>
      </c>
      <c r="I9579" s="6" t="s">
        <v>9223</v>
      </c>
      <c r="J9579" s="6" t="s">
        <v>17078</v>
      </c>
      <c r="K9579" s="17">
        <v>7</v>
      </c>
      <c r="L9579" s="17" t="s">
        <v>7730</v>
      </c>
      <c r="M9579" s="9">
        <v>3.75</v>
      </c>
      <c r="N9579" s="9"/>
      <c r="O9579" s="21"/>
      <c r="Q9579" s="29"/>
      <c r="U9579" s="17"/>
      <c r="V9579" s="2"/>
      <c r="Y9579" t="str">
        <f t="shared" si="600"/>
        <v/>
      </c>
      <c r="AA9579" t="str">
        <f t="shared" si="601"/>
        <v/>
      </c>
      <c r="AC9579" s="7"/>
      <c r="AD9579" t="s">
        <v>9223</v>
      </c>
      <c r="AE9579">
        <f t="shared" si="602"/>
        <v>0</v>
      </c>
      <c r="AG9579" s="2"/>
      <c r="AI9579" s="7"/>
    </row>
    <row r="9580" spans="1:49" ht="11" customHeight="1" outlineLevel="1" x14ac:dyDescent="0.25">
      <c r="A9580" t="s">
        <v>2750</v>
      </c>
      <c r="C9580" s="2" t="s">
        <v>12455</v>
      </c>
      <c r="D9580" s="2">
        <v>701</v>
      </c>
      <c r="E9580" s="7">
        <v>1983</v>
      </c>
      <c r="F9580" s="5" t="s">
        <v>16268</v>
      </c>
      <c r="H9580" s="5" t="s">
        <v>5398</v>
      </c>
      <c r="I9580" s="6" t="s">
        <v>9223</v>
      </c>
      <c r="J9580" s="6" t="s">
        <v>17079</v>
      </c>
      <c r="K9580" s="17">
        <v>7</v>
      </c>
      <c r="L9580" s="17" t="s">
        <v>7730</v>
      </c>
      <c r="M9580" s="9">
        <v>2.5</v>
      </c>
      <c r="N9580" s="9"/>
      <c r="O9580" s="21"/>
      <c r="Q9580" s="29"/>
      <c r="U9580" s="17"/>
      <c r="V9580" s="2"/>
      <c r="Y9580" t="str">
        <f t="shared" si="600"/>
        <v/>
      </c>
      <c r="AA9580" t="str">
        <f t="shared" si="601"/>
        <v/>
      </c>
      <c r="AC9580" s="7"/>
      <c r="AD9580" t="s">
        <v>9223</v>
      </c>
      <c r="AE9580">
        <f t="shared" si="602"/>
        <v>0</v>
      </c>
      <c r="AG9580" s="2"/>
      <c r="AI9580" s="7"/>
    </row>
    <row r="9581" spans="1:49" ht="11" customHeight="1" outlineLevel="1" x14ac:dyDescent="0.25">
      <c r="A9581" t="s">
        <v>2750</v>
      </c>
      <c r="C9581" s="2" t="s">
        <v>12455</v>
      </c>
      <c r="D9581" s="2">
        <v>702</v>
      </c>
      <c r="E9581" s="7">
        <v>1983</v>
      </c>
      <c r="F9581" s="5" t="s">
        <v>5589</v>
      </c>
      <c r="H9581" s="5" t="s">
        <v>5398</v>
      </c>
      <c r="I9581" s="6" t="s">
        <v>9223</v>
      </c>
      <c r="J9581" s="6" t="s">
        <v>17079</v>
      </c>
      <c r="K9581" s="17">
        <v>7</v>
      </c>
      <c r="L9581" s="17" t="s">
        <v>7730</v>
      </c>
      <c r="M9581" s="9">
        <v>2.5</v>
      </c>
      <c r="N9581" s="9"/>
      <c r="O9581" s="21"/>
      <c r="Q9581" s="29"/>
      <c r="U9581" s="17"/>
      <c r="V9581" s="2"/>
      <c r="Y9581" t="str">
        <f t="shared" si="600"/>
        <v/>
      </c>
      <c r="AA9581" t="str">
        <f t="shared" si="601"/>
        <v/>
      </c>
      <c r="AC9581" s="7"/>
      <c r="AD9581" t="s">
        <v>9223</v>
      </c>
      <c r="AE9581">
        <f t="shared" si="602"/>
        <v>0</v>
      </c>
      <c r="AG9581" s="2"/>
      <c r="AI9581" s="7"/>
    </row>
    <row r="9582" spans="1:49" ht="11" customHeight="1" outlineLevel="1" x14ac:dyDescent="0.25">
      <c r="A9582" t="s">
        <v>2750</v>
      </c>
      <c r="C9582" s="2" t="s">
        <v>12455</v>
      </c>
      <c r="D9582" s="2">
        <v>994</v>
      </c>
      <c r="E9582" s="7">
        <v>1994</v>
      </c>
      <c r="F9582" s="8" t="s">
        <v>5753</v>
      </c>
      <c r="H9582" s="5" t="s">
        <v>5398</v>
      </c>
      <c r="I9582" s="6" t="s">
        <v>145</v>
      </c>
      <c r="J9582" s="6" t="s">
        <v>15566</v>
      </c>
      <c r="K9582" s="17">
        <v>6</v>
      </c>
      <c r="L9582" s="17" t="s">
        <v>7730</v>
      </c>
      <c r="M9582" s="9">
        <v>2.8</v>
      </c>
      <c r="N9582" s="9"/>
      <c r="O9582" s="21"/>
      <c r="Q9582" s="29"/>
      <c r="U9582" s="17"/>
      <c r="V9582" s="2" t="s">
        <v>5097</v>
      </c>
      <c r="Y9582" t="str">
        <f t="shared" si="600"/>
        <v/>
      </c>
      <c r="AA9582" t="str">
        <f t="shared" si="601"/>
        <v/>
      </c>
      <c r="AC9582" s="7"/>
      <c r="AD9582" t="s">
        <v>145</v>
      </c>
      <c r="AE9582">
        <f t="shared" si="602"/>
        <v>0</v>
      </c>
      <c r="AG9582" s="2"/>
      <c r="AH9582" t="s">
        <v>1907</v>
      </c>
      <c r="AI9582" s="7" t="s">
        <v>4922</v>
      </c>
    </row>
    <row r="9583" spans="1:49" ht="11" customHeight="1" outlineLevel="1" x14ac:dyDescent="0.25">
      <c r="A9583" t="s">
        <v>2750</v>
      </c>
      <c r="C9583" s="2" t="s">
        <v>12455</v>
      </c>
      <c r="D9583" s="2" t="s">
        <v>20145</v>
      </c>
      <c r="E9583" s="7">
        <v>1997</v>
      </c>
      <c r="F9583" s="5" t="s">
        <v>20146</v>
      </c>
      <c r="H9583" s="5" t="s">
        <v>5398</v>
      </c>
      <c r="I9583" s="6" t="s">
        <v>20148</v>
      </c>
      <c r="J9583" s="6" t="s">
        <v>20147</v>
      </c>
      <c r="K9583" s="17">
        <v>3</v>
      </c>
      <c r="L9583" s="17" t="s">
        <v>7730</v>
      </c>
      <c r="M9583" s="9">
        <v>4.5</v>
      </c>
      <c r="N9583" s="9"/>
      <c r="O9583" s="21"/>
      <c r="Q9583" s="29"/>
      <c r="U9583" s="17"/>
      <c r="V9583" s="2" t="s">
        <v>5097</v>
      </c>
      <c r="Y9583" t="str">
        <f t="shared" si="600"/>
        <v/>
      </c>
      <c r="AA9583">
        <f t="shared" si="601"/>
        <v>1</v>
      </c>
      <c r="AC9583" s="7"/>
      <c r="AD9583" t="s">
        <v>20148</v>
      </c>
      <c r="AE9583">
        <f t="shared" si="602"/>
        <v>0</v>
      </c>
      <c r="AG9583" s="2"/>
      <c r="AH9583" t="s">
        <v>1907</v>
      </c>
      <c r="AI9583" s="7" t="s">
        <v>4922</v>
      </c>
    </row>
    <row r="9584" spans="1:49" ht="11" customHeight="1" outlineLevel="1" x14ac:dyDescent="0.25">
      <c r="A9584" t="s">
        <v>2750</v>
      </c>
      <c r="C9584" s="2" t="s">
        <v>12455</v>
      </c>
      <c r="D9584" s="2">
        <v>1700</v>
      </c>
      <c r="E9584" s="7">
        <v>2016</v>
      </c>
      <c r="F9584" s="5" t="s">
        <v>16271</v>
      </c>
      <c r="H9584" s="5" t="s">
        <v>5398</v>
      </c>
      <c r="I9584" s="6" t="s">
        <v>17080</v>
      </c>
      <c r="J9584" s="6" t="s">
        <v>17081</v>
      </c>
      <c r="K9584" s="17">
        <v>2</v>
      </c>
      <c r="L9584" s="17" t="s">
        <v>7730</v>
      </c>
      <c r="M9584" s="9">
        <v>4.3</v>
      </c>
      <c r="N9584" s="9"/>
      <c r="O9584" s="21"/>
      <c r="Q9584" s="29"/>
      <c r="U9584" s="17"/>
      <c r="V9584" s="2"/>
      <c r="Y9584" t="str">
        <f t="shared" si="600"/>
        <v/>
      </c>
      <c r="AA9584" t="str">
        <f t="shared" si="601"/>
        <v/>
      </c>
      <c r="AC9584" s="7"/>
      <c r="AD9584" t="s">
        <v>17080</v>
      </c>
      <c r="AE9584">
        <f t="shared" si="602"/>
        <v>0</v>
      </c>
      <c r="AG9584" s="2"/>
      <c r="AI9584" s="7"/>
    </row>
    <row r="9585" spans="1:49" ht="11" customHeight="1" x14ac:dyDescent="0.25">
      <c r="A9585" t="s">
        <v>10885</v>
      </c>
      <c r="B9585" t="s">
        <v>12955</v>
      </c>
      <c r="C9585" s="2" t="s">
        <v>12455</v>
      </c>
      <c r="E9585" s="7"/>
      <c r="F9585" s="5"/>
      <c r="H9585" s="5"/>
      <c r="I9585" s="6"/>
      <c r="J9585" s="6"/>
      <c r="K9585" s="17"/>
      <c r="L9585" s="17"/>
      <c r="M9585" s="9"/>
      <c r="N9585" s="9">
        <f>SUM(M9586:M9601)</f>
        <v>13</v>
      </c>
      <c r="O9585" s="21">
        <v>109</v>
      </c>
      <c r="P9585">
        <f>COUNTIF(L9586:L9601,"*")</f>
        <v>16</v>
      </c>
      <c r="Q9585" s="29">
        <f>P9585/O9585</f>
        <v>0.14678899082568808</v>
      </c>
      <c r="R9585">
        <f>COUNTIF(L9586:L9601,"Y")+COUNTIF(L9586:L9601,"S")</f>
        <v>4</v>
      </c>
      <c r="U9585" s="18" t="s">
        <v>7732</v>
      </c>
      <c r="V9585" s="2"/>
      <c r="W9585" t="s">
        <v>18614</v>
      </c>
      <c r="Y9585" t="str">
        <f t="shared" si="600"/>
        <v/>
      </c>
      <c r="AA9585" t="str">
        <f t="shared" si="601"/>
        <v/>
      </c>
      <c r="AC9585" s="7"/>
      <c r="AF9585">
        <f>COUNTIF(AE9586:AE9601,"1")</f>
        <v>0</v>
      </c>
      <c r="AG9585" s="2"/>
      <c r="AI9585" s="7"/>
      <c r="AJ9585">
        <f>COUNTIF($K9586:$K9601,"1")-COUNTIFS($K9586:$K9601,"1",$L9586:$L9601,"V")</f>
        <v>0</v>
      </c>
      <c r="AK9585">
        <f>COUNTIFS($K9586:$K9601,"1",$L9586:$L9601,"Y")+COUNTIFS($K9586:$K9601,"1",$L9586:$L9601,"s")</f>
        <v>0</v>
      </c>
      <c r="AL9585">
        <f>COUNTIF($K9586:$K9601,"2")-COUNTIFS($K9586:$K9601,"2",$L9586:$L9601,"V")</f>
        <v>0</v>
      </c>
      <c r="AM9585">
        <f>COUNTIFS($K9586:$K9601,"2",$L9586:$L9601,"Y")+COUNTIFS($K9586:$K9601,"2",$L9586:$L9601,"s")</f>
        <v>0</v>
      </c>
      <c r="AN9585">
        <f>COUNTIF($K9586:$K9601,"3")-COUNTIFS($K9586:$K9601,"3",$L9586:$L9601,"V")</f>
        <v>0</v>
      </c>
      <c r="AO9585">
        <f>COUNTIFS($K9586:$K9601,"3",$L9586:$L9601,"Y")+COUNTIFS($K9586:$K9601,"3",$L9586:$L9601,"s")</f>
        <v>0</v>
      </c>
      <c r="AP9585">
        <f>COUNTIF($K9586:$K9601,"4")-COUNTIFS($K9586:$K9601,"4",$L9586:$L9601,"V")</f>
        <v>0</v>
      </c>
      <c r="AQ9585">
        <f>COUNTIFS($K9586:$K9601,"4",$L9586:$L9601,"Y")+COUNTIFS($K9586:$K9601,"4",$L9586:$L9601,"s")</f>
        <v>0</v>
      </c>
      <c r="AR9585">
        <f>COUNTIF($K9586:$K9601,"5")-COUNTIFS($K9586:$K9601,"5",$L9586:$L9601,"V")</f>
        <v>16</v>
      </c>
      <c r="AS9585">
        <f>COUNTIFS($K9586:$K9601,"5",$L9586:$L9601,"Y")+COUNTIFS($K9586:$K9601,"5",$L9586:$L9601,"s")</f>
        <v>4</v>
      </c>
      <c r="AT9585">
        <f>COUNTIF($K9586:$K9601,"6")-COUNTIFS($K9586:$K9601,"6",$L9586:$L9601,"V")</f>
        <v>0</v>
      </c>
      <c r="AU9585">
        <f>COUNTIFS($K9586:$K9601,"6",$L9586:$L9601,"Y")+COUNTIFS($K9586:$K9601,"6",$L9586:$L9601,"s")</f>
        <v>0</v>
      </c>
      <c r="AV9585">
        <f>COUNTIF($K9586:$K9601,"7")-COUNTIFS($K9586:$K9601,"7",$L9586:$L9601,"V")</f>
        <v>0</v>
      </c>
      <c r="AW9585">
        <f>COUNTIFS($K9586:$K9601,"7",$L9586:$L9601,"Y")+COUNTIFS($K9586:$K9601,"7",$L9586:$L9601,"s")</f>
        <v>0</v>
      </c>
    </row>
    <row r="9586" spans="1:49" ht="11" customHeight="1" outlineLevel="1" x14ac:dyDescent="0.25">
      <c r="A9586" t="s">
        <v>10877</v>
      </c>
      <c r="C9586" s="2" t="s">
        <v>12455</v>
      </c>
      <c r="D9586" s="2">
        <v>86</v>
      </c>
      <c r="E9586" s="7">
        <v>1935</v>
      </c>
      <c r="F9586" s="8" t="s">
        <v>10880</v>
      </c>
      <c r="H9586" s="5" t="s">
        <v>3829</v>
      </c>
      <c r="I9586" s="6" t="s">
        <v>10881</v>
      </c>
      <c r="J9586" s="6" t="s">
        <v>10878</v>
      </c>
      <c r="K9586" s="17">
        <v>5</v>
      </c>
      <c r="L9586" s="17" t="s">
        <v>7732</v>
      </c>
      <c r="M9586" s="9"/>
      <c r="N9586" s="9"/>
      <c r="O9586" s="21"/>
      <c r="Q9586" s="29"/>
      <c r="U9586" s="17"/>
      <c r="V9586" s="2"/>
      <c r="Y9586" t="str">
        <f t="shared" si="600"/>
        <v/>
      </c>
      <c r="AA9586" t="str">
        <f t="shared" si="601"/>
        <v/>
      </c>
      <c r="AC9586" s="7"/>
      <c r="AD9586" t="s">
        <v>10881</v>
      </c>
      <c r="AE9586">
        <f t="shared" ref="AE9586:AE9601" si="603">COUNTIF(I9586,"*Fuji*")</f>
        <v>0</v>
      </c>
      <c r="AG9586" s="2"/>
      <c r="AI9586" s="7"/>
    </row>
    <row r="9587" spans="1:49" ht="11" customHeight="1" outlineLevel="1" x14ac:dyDescent="0.25">
      <c r="A9587" t="s">
        <v>10877</v>
      </c>
      <c r="C9587" s="2" t="s">
        <v>12455</v>
      </c>
      <c r="D9587" s="2">
        <v>87</v>
      </c>
      <c r="E9587" s="7">
        <v>1935</v>
      </c>
      <c r="F9587" s="5" t="s">
        <v>10879</v>
      </c>
      <c r="H9587" s="5" t="s">
        <v>6501</v>
      </c>
      <c r="I9587" s="6" t="s">
        <v>10881</v>
      </c>
      <c r="J9587" s="6" t="s">
        <v>10878</v>
      </c>
      <c r="K9587" s="17">
        <v>5</v>
      </c>
      <c r="L9587" s="17" t="s">
        <v>7732</v>
      </c>
      <c r="M9587" s="9"/>
      <c r="N9587" s="9"/>
      <c r="O9587" s="21"/>
      <c r="Q9587" s="29"/>
      <c r="U9587" s="17"/>
      <c r="V9587" s="2"/>
      <c r="Y9587" t="str">
        <f t="shared" si="600"/>
        <v/>
      </c>
      <c r="AA9587" t="str">
        <f t="shared" si="601"/>
        <v/>
      </c>
      <c r="AC9587" s="7"/>
      <c r="AD9587" t="s">
        <v>10881</v>
      </c>
      <c r="AE9587">
        <f t="shared" si="603"/>
        <v>0</v>
      </c>
      <c r="AG9587" s="2"/>
      <c r="AI9587" s="7"/>
    </row>
    <row r="9588" spans="1:49" ht="11" customHeight="1" outlineLevel="1" x14ac:dyDescent="0.25">
      <c r="A9588" t="s">
        <v>10877</v>
      </c>
      <c r="C9588" s="2" t="s">
        <v>12455</v>
      </c>
      <c r="D9588" s="2">
        <v>94</v>
      </c>
      <c r="E9588" s="7">
        <v>1939</v>
      </c>
      <c r="F9588" s="5" t="s">
        <v>1530</v>
      </c>
      <c r="H9588" s="5" t="s">
        <v>5037</v>
      </c>
      <c r="I9588" s="6" t="s">
        <v>10881</v>
      </c>
      <c r="J9588" s="6" t="s">
        <v>10882</v>
      </c>
      <c r="K9588" s="17">
        <v>5</v>
      </c>
      <c r="L9588" s="17" t="s">
        <v>7730</v>
      </c>
      <c r="M9588" s="9">
        <v>3</v>
      </c>
      <c r="N9588" s="9"/>
      <c r="O9588" s="21"/>
      <c r="Q9588" s="29"/>
      <c r="U9588" s="17"/>
      <c r="V9588" s="2"/>
      <c r="Y9588" t="str">
        <f t="shared" si="600"/>
        <v/>
      </c>
      <c r="AA9588" t="str">
        <f t="shared" si="601"/>
        <v/>
      </c>
      <c r="AC9588" s="7"/>
      <c r="AD9588" t="s">
        <v>10881</v>
      </c>
      <c r="AE9588">
        <f t="shared" si="603"/>
        <v>0</v>
      </c>
      <c r="AG9588" s="2"/>
      <c r="AI9588" s="7"/>
    </row>
    <row r="9589" spans="1:49" ht="11" customHeight="1" outlineLevel="1" x14ac:dyDescent="0.25">
      <c r="A9589" t="s">
        <v>10877</v>
      </c>
      <c r="C9589" s="2" t="s">
        <v>12455</v>
      </c>
      <c r="D9589" s="2">
        <v>95</v>
      </c>
      <c r="E9589" s="7">
        <v>1939</v>
      </c>
      <c r="F9589" s="5" t="s">
        <v>1099</v>
      </c>
      <c r="H9589" s="5" t="s">
        <v>10884</v>
      </c>
      <c r="I9589" s="6" t="s">
        <v>10881</v>
      </c>
      <c r="J9589" s="6" t="s">
        <v>10882</v>
      </c>
      <c r="K9589" s="17">
        <v>5</v>
      </c>
      <c r="L9589" s="17" t="s">
        <v>7730</v>
      </c>
      <c r="M9589" s="9">
        <v>3</v>
      </c>
      <c r="N9589" s="9"/>
      <c r="O9589" s="21"/>
      <c r="Q9589" s="29"/>
      <c r="U9589" s="17"/>
      <c r="V9589" s="2"/>
      <c r="Y9589" t="str">
        <f t="shared" si="600"/>
        <v/>
      </c>
      <c r="AA9589" t="str">
        <f t="shared" si="601"/>
        <v/>
      </c>
      <c r="AC9589" s="7"/>
      <c r="AD9589" t="s">
        <v>10881</v>
      </c>
      <c r="AE9589">
        <f t="shared" si="603"/>
        <v>0</v>
      </c>
      <c r="AG9589" s="2"/>
      <c r="AI9589" s="7"/>
    </row>
    <row r="9590" spans="1:49" ht="11" customHeight="1" outlineLevel="1" x14ac:dyDescent="0.25">
      <c r="A9590" t="s">
        <v>10877</v>
      </c>
      <c r="C9590" s="2" t="s">
        <v>12455</v>
      </c>
      <c r="D9590" s="2">
        <v>96</v>
      </c>
      <c r="E9590" s="7">
        <v>1939</v>
      </c>
      <c r="F9590" s="5" t="s">
        <v>1101</v>
      </c>
      <c r="H9590" s="5" t="s">
        <v>7652</v>
      </c>
      <c r="I9590" s="6" t="s">
        <v>10881</v>
      </c>
      <c r="J9590" s="6" t="s">
        <v>10882</v>
      </c>
      <c r="K9590" s="17">
        <v>5</v>
      </c>
      <c r="L9590" s="17" t="s">
        <v>7732</v>
      </c>
      <c r="M9590" s="9"/>
      <c r="N9590" s="9"/>
      <c r="O9590" s="21"/>
      <c r="Q9590" s="29"/>
      <c r="U9590" s="17"/>
      <c r="V9590" s="2"/>
      <c r="Y9590" t="str">
        <f t="shared" si="600"/>
        <v/>
      </c>
      <c r="AA9590" t="str">
        <f t="shared" si="601"/>
        <v/>
      </c>
      <c r="AC9590" s="7"/>
      <c r="AD9590" t="s">
        <v>10881</v>
      </c>
      <c r="AE9590">
        <f t="shared" si="603"/>
        <v>0</v>
      </c>
      <c r="AG9590" s="2"/>
      <c r="AI9590" s="7"/>
    </row>
    <row r="9591" spans="1:49" ht="11" customHeight="1" outlineLevel="1" x14ac:dyDescent="0.25">
      <c r="A9591" t="s">
        <v>10877</v>
      </c>
      <c r="C9591" s="2" t="s">
        <v>12455</v>
      </c>
      <c r="D9591" s="2">
        <v>97</v>
      </c>
      <c r="E9591" s="7">
        <v>1939</v>
      </c>
      <c r="F9591" s="5" t="s">
        <v>637</v>
      </c>
      <c r="H9591" s="5" t="s">
        <v>3831</v>
      </c>
      <c r="I9591" s="6" t="s">
        <v>10881</v>
      </c>
      <c r="J9591" s="6" t="s">
        <v>10882</v>
      </c>
      <c r="K9591" s="17">
        <v>5</v>
      </c>
      <c r="L9591" s="17" t="s">
        <v>7730</v>
      </c>
      <c r="M9591" s="9">
        <v>3</v>
      </c>
      <c r="N9591" s="9"/>
      <c r="O9591" s="21"/>
      <c r="Q9591" s="29"/>
      <c r="U9591" s="17"/>
      <c r="V9591" s="2"/>
      <c r="Y9591" t="str">
        <f t="shared" si="600"/>
        <v/>
      </c>
      <c r="AA9591" t="str">
        <f t="shared" si="601"/>
        <v/>
      </c>
      <c r="AC9591" s="7"/>
      <c r="AD9591" t="s">
        <v>10881</v>
      </c>
      <c r="AE9591">
        <f t="shared" si="603"/>
        <v>0</v>
      </c>
      <c r="AG9591" s="2"/>
      <c r="AI9591" s="7"/>
    </row>
    <row r="9592" spans="1:49" ht="11" customHeight="1" outlineLevel="1" x14ac:dyDescent="0.25">
      <c r="A9592" t="s">
        <v>10877</v>
      </c>
      <c r="C9592" s="2" t="s">
        <v>12455</v>
      </c>
      <c r="D9592" s="2">
        <v>98</v>
      </c>
      <c r="E9592" s="7">
        <v>1939</v>
      </c>
      <c r="F9592" s="5" t="s">
        <v>1104</v>
      </c>
      <c r="H9592" s="5" t="s">
        <v>1674</v>
      </c>
      <c r="I9592" s="6" t="s">
        <v>10881</v>
      </c>
      <c r="J9592" s="6" t="s">
        <v>10882</v>
      </c>
      <c r="K9592" s="17">
        <v>5</v>
      </c>
      <c r="L9592" s="17" t="s">
        <v>7732</v>
      </c>
      <c r="M9592" s="9"/>
      <c r="N9592" s="9"/>
      <c r="O9592" s="21"/>
      <c r="Q9592" s="29"/>
      <c r="U9592" s="17"/>
      <c r="V9592" s="2"/>
      <c r="Y9592" t="str">
        <f t="shared" si="600"/>
        <v/>
      </c>
      <c r="AA9592" t="str">
        <f t="shared" si="601"/>
        <v/>
      </c>
      <c r="AC9592" s="7"/>
      <c r="AD9592" t="s">
        <v>10881</v>
      </c>
      <c r="AE9592">
        <f t="shared" si="603"/>
        <v>0</v>
      </c>
      <c r="AG9592" s="2"/>
      <c r="AI9592" s="7"/>
    </row>
    <row r="9593" spans="1:49" ht="11" customHeight="1" outlineLevel="1" x14ac:dyDescent="0.25">
      <c r="A9593" t="s">
        <v>10877</v>
      </c>
      <c r="C9593" s="2" t="s">
        <v>12455</v>
      </c>
      <c r="D9593" s="2">
        <v>99</v>
      </c>
      <c r="E9593" s="7">
        <v>1939</v>
      </c>
      <c r="F9593" s="5" t="s">
        <v>631</v>
      </c>
      <c r="H9593" s="5" t="s">
        <v>10883</v>
      </c>
      <c r="I9593" s="6" t="s">
        <v>10881</v>
      </c>
      <c r="J9593" s="6" t="s">
        <v>10882</v>
      </c>
      <c r="K9593" s="17">
        <v>5</v>
      </c>
      <c r="L9593" s="17" t="s">
        <v>7732</v>
      </c>
      <c r="M9593" s="9"/>
      <c r="N9593" s="9"/>
      <c r="O9593" s="21"/>
      <c r="Q9593" s="29"/>
      <c r="U9593" s="17"/>
      <c r="V9593" s="2"/>
      <c r="Y9593" t="str">
        <f t="shared" si="600"/>
        <v/>
      </c>
      <c r="AA9593" t="str">
        <f t="shared" si="601"/>
        <v/>
      </c>
      <c r="AC9593" s="7"/>
      <c r="AD9593" t="s">
        <v>10881</v>
      </c>
      <c r="AE9593">
        <f t="shared" si="603"/>
        <v>0</v>
      </c>
      <c r="AG9593" s="2"/>
      <c r="AI9593" s="7"/>
    </row>
    <row r="9594" spans="1:49" ht="11" customHeight="1" outlineLevel="1" x14ac:dyDescent="0.25">
      <c r="A9594" t="s">
        <v>10877</v>
      </c>
      <c r="C9594" s="2" t="s">
        <v>12455</v>
      </c>
      <c r="D9594" s="2">
        <v>100</v>
      </c>
      <c r="E9594" s="7">
        <v>1939</v>
      </c>
      <c r="F9594" s="5" t="s">
        <v>631</v>
      </c>
      <c r="H9594" s="5" t="s">
        <v>5571</v>
      </c>
      <c r="I9594" s="6" t="s">
        <v>10881</v>
      </c>
      <c r="J9594" s="6" t="s">
        <v>10882</v>
      </c>
      <c r="K9594" s="17">
        <v>5</v>
      </c>
      <c r="L9594" s="17" t="s">
        <v>7730</v>
      </c>
      <c r="M9594" s="9">
        <v>4</v>
      </c>
      <c r="N9594" s="9"/>
      <c r="O9594" s="21"/>
      <c r="Q9594" s="29"/>
      <c r="U9594" s="17"/>
      <c r="V9594" s="2"/>
      <c r="Y9594" t="str">
        <f t="shared" si="600"/>
        <v/>
      </c>
      <c r="AA9594" t="str">
        <f t="shared" si="601"/>
        <v/>
      </c>
      <c r="AC9594" s="7"/>
      <c r="AD9594" t="s">
        <v>10881</v>
      </c>
      <c r="AE9594">
        <f t="shared" si="603"/>
        <v>0</v>
      </c>
      <c r="AG9594" s="2"/>
      <c r="AI9594" s="7"/>
    </row>
    <row r="9595" spans="1:49" ht="11" customHeight="1" outlineLevel="1" x14ac:dyDescent="0.25">
      <c r="A9595" t="s">
        <v>10877</v>
      </c>
      <c r="C9595" s="2" t="s">
        <v>12455</v>
      </c>
      <c r="D9595" s="2">
        <v>101</v>
      </c>
      <c r="E9595" s="7">
        <v>1939</v>
      </c>
      <c r="F9595" s="5" t="s">
        <v>1107</v>
      </c>
      <c r="H9595" s="5" t="s">
        <v>6989</v>
      </c>
      <c r="I9595" s="6" t="s">
        <v>10881</v>
      </c>
      <c r="J9595" s="6" t="s">
        <v>10882</v>
      </c>
      <c r="K9595" s="17">
        <v>5</v>
      </c>
      <c r="L9595" s="17" t="s">
        <v>7732</v>
      </c>
      <c r="M9595" s="9"/>
      <c r="N9595" s="9"/>
      <c r="O9595" s="21"/>
      <c r="Q9595" s="29"/>
      <c r="U9595" s="17"/>
      <c r="V9595" s="2"/>
      <c r="Y9595" t="str">
        <f t="shared" si="600"/>
        <v/>
      </c>
      <c r="AA9595" t="str">
        <f t="shared" si="601"/>
        <v/>
      </c>
      <c r="AC9595" s="7"/>
      <c r="AD9595" t="s">
        <v>10881</v>
      </c>
      <c r="AE9595">
        <f t="shared" si="603"/>
        <v>0</v>
      </c>
      <c r="AG9595" s="2"/>
      <c r="AI9595" s="7"/>
    </row>
    <row r="9596" spans="1:49" ht="11" customHeight="1" outlineLevel="1" x14ac:dyDescent="0.25">
      <c r="A9596" t="s">
        <v>10877</v>
      </c>
      <c r="C9596" s="2" t="s">
        <v>12455</v>
      </c>
      <c r="D9596" s="2">
        <v>102</v>
      </c>
      <c r="E9596" s="7">
        <v>1939</v>
      </c>
      <c r="F9596" s="5" t="s">
        <v>3761</v>
      </c>
      <c r="H9596" s="5" t="s">
        <v>3829</v>
      </c>
      <c r="I9596" s="6" t="s">
        <v>10881</v>
      </c>
      <c r="J9596" s="6" t="s">
        <v>10882</v>
      </c>
      <c r="K9596" s="17">
        <v>5</v>
      </c>
      <c r="L9596" s="17" t="s">
        <v>7732</v>
      </c>
      <c r="M9596" s="9"/>
      <c r="N9596" s="9"/>
      <c r="O9596" s="21"/>
      <c r="Q9596" s="29"/>
      <c r="U9596" s="17"/>
      <c r="V9596" s="2"/>
      <c r="Y9596" t="str">
        <f t="shared" si="600"/>
        <v/>
      </c>
      <c r="AA9596" t="str">
        <f t="shared" si="601"/>
        <v/>
      </c>
      <c r="AC9596" s="7"/>
      <c r="AD9596" t="s">
        <v>10881</v>
      </c>
      <c r="AE9596">
        <f t="shared" si="603"/>
        <v>0</v>
      </c>
      <c r="AG9596" s="2"/>
      <c r="AI9596" s="7"/>
    </row>
    <row r="9597" spans="1:49" ht="11" customHeight="1" outlineLevel="1" x14ac:dyDescent="0.25">
      <c r="A9597" t="s">
        <v>10877</v>
      </c>
      <c r="C9597" s="2" t="s">
        <v>12455</v>
      </c>
      <c r="D9597" s="2">
        <v>103</v>
      </c>
      <c r="E9597" s="7">
        <v>1939</v>
      </c>
      <c r="F9597" s="8" t="s">
        <v>4616</v>
      </c>
      <c r="H9597" s="5" t="s">
        <v>5628</v>
      </c>
      <c r="I9597" s="6" t="s">
        <v>10881</v>
      </c>
      <c r="J9597" s="6" t="s">
        <v>10882</v>
      </c>
      <c r="K9597" s="17">
        <v>5</v>
      </c>
      <c r="L9597" s="17" t="s">
        <v>7732</v>
      </c>
      <c r="M9597" s="9"/>
      <c r="N9597" s="9"/>
      <c r="O9597" s="21"/>
      <c r="Q9597" s="29"/>
      <c r="U9597" s="17"/>
      <c r="V9597" s="2"/>
      <c r="Y9597" t="str">
        <f t="shared" si="600"/>
        <v/>
      </c>
      <c r="AA9597" t="str">
        <f t="shared" si="601"/>
        <v/>
      </c>
      <c r="AC9597" s="7"/>
      <c r="AD9597" t="s">
        <v>10881</v>
      </c>
      <c r="AE9597">
        <f t="shared" si="603"/>
        <v>0</v>
      </c>
      <c r="AG9597" s="2"/>
      <c r="AI9597" s="7"/>
    </row>
    <row r="9598" spans="1:49" ht="11" customHeight="1" outlineLevel="1" collapsed="1" x14ac:dyDescent="0.25">
      <c r="A9598" t="s">
        <v>10877</v>
      </c>
      <c r="C9598" s="2" t="s">
        <v>12455</v>
      </c>
      <c r="D9598" s="2">
        <v>104</v>
      </c>
      <c r="E9598" s="7">
        <v>1939</v>
      </c>
      <c r="F9598" s="8" t="s">
        <v>2658</v>
      </c>
      <c r="H9598" s="5" t="s">
        <v>924</v>
      </c>
      <c r="I9598" s="6" t="s">
        <v>10881</v>
      </c>
      <c r="J9598" s="6" t="s">
        <v>10882</v>
      </c>
      <c r="K9598" s="17">
        <v>5</v>
      </c>
      <c r="L9598" s="17" t="s">
        <v>7732</v>
      </c>
      <c r="M9598" s="9"/>
      <c r="N9598" s="9"/>
      <c r="O9598" s="21"/>
      <c r="Q9598" s="29"/>
      <c r="U9598" s="17"/>
      <c r="V9598" s="2"/>
      <c r="Y9598" t="str">
        <f t="shared" si="600"/>
        <v/>
      </c>
      <c r="AA9598" t="str">
        <f t="shared" si="601"/>
        <v/>
      </c>
      <c r="AC9598" s="7"/>
      <c r="AD9598" t="s">
        <v>10881</v>
      </c>
      <c r="AE9598">
        <f t="shared" si="603"/>
        <v>0</v>
      </c>
      <c r="AG9598" s="2"/>
      <c r="AI9598" s="7"/>
    </row>
    <row r="9599" spans="1:49" ht="11" customHeight="1" outlineLevel="1" x14ac:dyDescent="0.25">
      <c r="A9599" t="s">
        <v>10877</v>
      </c>
      <c r="C9599" s="2" t="s">
        <v>12455</v>
      </c>
      <c r="D9599" s="2">
        <v>105</v>
      </c>
      <c r="E9599" s="7">
        <v>1939</v>
      </c>
      <c r="F9599" s="8" t="s">
        <v>4611</v>
      </c>
      <c r="H9599" s="5" t="s">
        <v>2185</v>
      </c>
      <c r="I9599" s="6" t="s">
        <v>10881</v>
      </c>
      <c r="J9599" s="6" t="s">
        <v>10882</v>
      </c>
      <c r="K9599" s="17">
        <v>5</v>
      </c>
      <c r="L9599" s="17" t="s">
        <v>7732</v>
      </c>
      <c r="M9599" s="9"/>
      <c r="N9599" s="9"/>
      <c r="O9599" s="21"/>
      <c r="Q9599" s="29"/>
      <c r="U9599" s="17"/>
      <c r="V9599" s="2"/>
      <c r="Y9599" t="str">
        <f t="shared" si="600"/>
        <v/>
      </c>
      <c r="AA9599" t="str">
        <f t="shared" si="601"/>
        <v/>
      </c>
      <c r="AC9599" s="7"/>
      <c r="AD9599" t="s">
        <v>10881</v>
      </c>
      <c r="AE9599">
        <f t="shared" si="603"/>
        <v>0</v>
      </c>
      <c r="AG9599" s="2"/>
      <c r="AI9599" s="7"/>
    </row>
    <row r="9600" spans="1:49" ht="11" customHeight="1" outlineLevel="1" x14ac:dyDescent="0.25">
      <c r="A9600" t="s">
        <v>10877</v>
      </c>
      <c r="C9600" s="2" t="s">
        <v>12455</v>
      </c>
      <c r="D9600" s="2">
        <v>106</v>
      </c>
      <c r="E9600" s="7">
        <v>1939</v>
      </c>
      <c r="F9600" s="8" t="s">
        <v>4367</v>
      </c>
      <c r="H9600" s="5" t="s">
        <v>133</v>
      </c>
      <c r="I9600" s="6" t="s">
        <v>10881</v>
      </c>
      <c r="J9600" s="6" t="s">
        <v>10882</v>
      </c>
      <c r="K9600" s="17">
        <v>5</v>
      </c>
      <c r="L9600" s="17" t="s">
        <v>7732</v>
      </c>
      <c r="M9600" s="9"/>
      <c r="N9600" s="9"/>
      <c r="O9600" s="21"/>
      <c r="Q9600" s="29"/>
      <c r="U9600" s="17"/>
      <c r="V9600" s="2"/>
      <c r="Y9600" t="str">
        <f t="shared" si="600"/>
        <v/>
      </c>
      <c r="AA9600" t="str">
        <f t="shared" si="601"/>
        <v/>
      </c>
      <c r="AC9600" s="7"/>
      <c r="AD9600" t="s">
        <v>10881</v>
      </c>
      <c r="AE9600">
        <f t="shared" si="603"/>
        <v>0</v>
      </c>
      <c r="AG9600" s="2"/>
      <c r="AI9600" s="7"/>
    </row>
    <row r="9601" spans="1:49" ht="11" customHeight="1" outlineLevel="1" x14ac:dyDescent="0.25">
      <c r="A9601" t="s">
        <v>10877</v>
      </c>
      <c r="C9601" s="2" t="s">
        <v>12455</v>
      </c>
      <c r="D9601" s="2">
        <v>107</v>
      </c>
      <c r="E9601" s="7">
        <v>1939</v>
      </c>
      <c r="F9601" s="5" t="s">
        <v>3870</v>
      </c>
      <c r="H9601" s="5" t="s">
        <v>682</v>
      </c>
      <c r="I9601" s="6" t="s">
        <v>10881</v>
      </c>
      <c r="J9601" s="6" t="s">
        <v>10882</v>
      </c>
      <c r="K9601" s="17">
        <v>5</v>
      </c>
      <c r="L9601" s="17" t="s">
        <v>7732</v>
      </c>
      <c r="M9601" s="9"/>
      <c r="N9601" s="9"/>
      <c r="O9601" s="21"/>
      <c r="Q9601" s="29"/>
      <c r="U9601" s="17"/>
      <c r="V9601" s="2"/>
      <c r="Y9601" t="str">
        <f t="shared" si="600"/>
        <v/>
      </c>
      <c r="AA9601" t="str">
        <f t="shared" si="601"/>
        <v/>
      </c>
      <c r="AC9601" s="7"/>
      <c r="AD9601" t="s">
        <v>10881</v>
      </c>
      <c r="AE9601">
        <f t="shared" si="603"/>
        <v>0</v>
      </c>
      <c r="AG9601" s="2"/>
      <c r="AI9601" s="7"/>
    </row>
    <row r="9602" spans="1:49" ht="11" customHeight="1" x14ac:dyDescent="0.25">
      <c r="A9602" t="s">
        <v>17125</v>
      </c>
      <c r="B9602" t="s">
        <v>2327</v>
      </c>
      <c r="C9602" s="2" t="s">
        <v>12455</v>
      </c>
      <c r="E9602" s="7"/>
      <c r="F9602" s="5"/>
      <c r="H9602" s="5"/>
      <c r="I9602" s="6"/>
      <c r="J9602" s="6"/>
      <c r="K9602" s="17"/>
      <c r="L9602" s="17"/>
      <c r="M9602" s="9"/>
      <c r="N9602" s="9">
        <f>SUM(M9603:M9663)</f>
        <v>85.94999999999996</v>
      </c>
      <c r="O9602" s="21">
        <v>281</v>
      </c>
      <c r="P9602">
        <f>COUNTIF(L9603:L9663,"*")</f>
        <v>61</v>
      </c>
      <c r="Q9602" s="29">
        <f>P9602/O9602</f>
        <v>0.21708185053380782</v>
      </c>
      <c r="R9602">
        <f>COUNTIF(L9603:L9663,"Y")+COUNTIF(L9603:L9663,"S")</f>
        <v>52</v>
      </c>
      <c r="U9602" s="18" t="s">
        <v>7732</v>
      </c>
      <c r="V9602" s="2"/>
      <c r="W9602" t="s">
        <v>18613</v>
      </c>
      <c r="Y9602" t="str">
        <f t="shared" si="600"/>
        <v/>
      </c>
      <c r="AA9602" t="str">
        <f t="shared" si="601"/>
        <v/>
      </c>
      <c r="AC9602" s="7"/>
      <c r="AF9602">
        <f>COUNTIF(AE9603:AE9663,"1")</f>
        <v>0</v>
      </c>
      <c r="AG9602" s="2"/>
      <c r="AI9602" s="7"/>
      <c r="AJ9602">
        <f>COUNTIF($K9603:$K9663,"1")-COUNTIFS($K9603:$K9663,"1",$L9603:$L9663,"V")</f>
        <v>4</v>
      </c>
      <c r="AK9602">
        <f>COUNTIFS($K9603:$K9663,"1",$L9603:$L9663,"Y")+COUNTIFS($K9603:$K9663,"1",$L9603:$L9663,"s")</f>
        <v>4</v>
      </c>
      <c r="AL9602">
        <f>COUNTIF($K9603:$K9663,"2")-COUNTIFS($K9603:$K9663,"2",$L9603:$L9663,"V")</f>
        <v>0</v>
      </c>
      <c r="AM9602">
        <f>COUNTIFS($K9603:$K9663,"2",$L9603:$L9663,"Y")+COUNTIFS($K9603:$K9663,"2",$L9603:$L9663,"s")</f>
        <v>0</v>
      </c>
      <c r="AN9602">
        <f>COUNTIF($K9603:$K9663,"3")-COUNTIFS($K9603:$K9663,"3",$L9603:$L9663,"V")</f>
        <v>23</v>
      </c>
      <c r="AO9602">
        <f>COUNTIFS($K9603:$K9663,"3",$L9603:$L9663,"Y")+COUNTIFS($K9603:$K9663,"3",$L9603:$L9663,"s")</f>
        <v>19</v>
      </c>
      <c r="AP9602">
        <f>COUNTIF($K9603:$K9663,"4")-COUNTIFS($K9603:$K9663,"4",$L9603:$L9663,"V")</f>
        <v>0</v>
      </c>
      <c r="AQ9602">
        <f>COUNTIFS($K9603:$K9663,"4",$L9603:$L9663,"Y")+COUNTIFS($K9603:$K9663,"4",$L9603:$L9663,"s")</f>
        <v>0</v>
      </c>
      <c r="AR9602">
        <f>COUNTIF($K9603:$K9663,"5")-COUNTIFS($K9603:$K9663,"5",$L9603:$L9663,"V")</f>
        <v>5</v>
      </c>
      <c r="AS9602">
        <f>COUNTIFS($K9603:$K9663,"5",$L9603:$L9663,"Y")+COUNTIFS($K9603:$K9663,"5",$L9603:$L9663,"s")</f>
        <v>5</v>
      </c>
      <c r="AT9602">
        <f>COUNTIF($K9603:$K9663,"6")-COUNTIFS($K9603:$K9663,"6",$L9603:$L9663,"V")</f>
        <v>24</v>
      </c>
      <c r="AU9602">
        <f>COUNTIFS($K9603:$K9663,"6",$L9603:$L9663,"Y")+COUNTIFS($K9603:$K9663,"6",$L9603:$L9663,"s")</f>
        <v>24</v>
      </c>
      <c r="AV9602">
        <f>COUNTIF($K9603:$K9663,"7")-COUNTIFS($K9603:$K9663,"7",$L9603:$L9663,"V")</f>
        <v>0</v>
      </c>
      <c r="AW9602">
        <f>COUNTIFS($K9603:$K9663,"7",$L9603:$L9663,"Y")+COUNTIFS($K9603:$K9663,"7",$L9603:$L9663,"s")</f>
        <v>0</v>
      </c>
    </row>
    <row r="9603" spans="1:49" ht="11" customHeight="1" outlineLevel="1" x14ac:dyDescent="0.25">
      <c r="A9603" t="s">
        <v>4651</v>
      </c>
      <c r="C9603" s="2" t="s">
        <v>12455</v>
      </c>
      <c r="D9603" s="2">
        <v>97</v>
      </c>
      <c r="E9603" s="7">
        <v>1938</v>
      </c>
      <c r="F9603" s="8" t="s">
        <v>5139</v>
      </c>
      <c r="H9603" s="5" t="s">
        <v>6501</v>
      </c>
      <c r="I9603" s="6" t="s">
        <v>4607</v>
      </c>
      <c r="J9603" s="6" t="s">
        <v>17086</v>
      </c>
      <c r="K9603" s="17">
        <v>3</v>
      </c>
      <c r="L9603" s="17" t="s">
        <v>7730</v>
      </c>
      <c r="M9603" s="9">
        <v>2</v>
      </c>
      <c r="N9603" s="9"/>
      <c r="O9603" s="21"/>
      <c r="Q9603" s="29"/>
      <c r="U9603" s="17"/>
      <c r="V9603" s="2">
        <v>50</v>
      </c>
      <c r="Y9603" t="str">
        <f t="shared" si="600"/>
        <v/>
      </c>
      <c r="AA9603" t="str">
        <f t="shared" si="601"/>
        <v/>
      </c>
      <c r="AC9603" s="7"/>
      <c r="AD9603" t="s">
        <v>4607</v>
      </c>
      <c r="AE9603">
        <f t="shared" ref="AE9603:AE9634" si="604">COUNTIF(I9603,"*Fuji*")</f>
        <v>0</v>
      </c>
      <c r="AG9603" s="2"/>
      <c r="AH9603" t="s">
        <v>4608</v>
      </c>
      <c r="AI9603" s="7" t="s">
        <v>4922</v>
      </c>
    </row>
    <row r="9604" spans="1:49" ht="11" customHeight="1" outlineLevel="1" x14ac:dyDescent="0.25">
      <c r="A9604" t="s">
        <v>4651</v>
      </c>
      <c r="C9604" s="2" t="s">
        <v>12455</v>
      </c>
      <c r="D9604" s="2">
        <v>98</v>
      </c>
      <c r="E9604" s="7">
        <v>1938</v>
      </c>
      <c r="F9604" s="5" t="s">
        <v>5138</v>
      </c>
      <c r="H9604" s="5" t="s">
        <v>2319</v>
      </c>
      <c r="I9604" s="6" t="s">
        <v>4607</v>
      </c>
      <c r="J9604" s="6" t="s">
        <v>17086</v>
      </c>
      <c r="K9604" s="17">
        <v>3</v>
      </c>
      <c r="L9604" s="17" t="s">
        <v>7730</v>
      </c>
      <c r="M9604" s="9">
        <v>0.5</v>
      </c>
      <c r="N9604" s="9"/>
      <c r="O9604" s="21"/>
      <c r="Q9604" s="29"/>
      <c r="U9604" s="17"/>
      <c r="V9604" s="2">
        <v>51</v>
      </c>
      <c r="Y9604" t="str">
        <f t="shared" si="600"/>
        <v/>
      </c>
      <c r="AA9604" t="str">
        <f t="shared" si="601"/>
        <v/>
      </c>
      <c r="AC9604" s="7"/>
      <c r="AD9604" t="s">
        <v>4607</v>
      </c>
      <c r="AE9604">
        <f t="shared" si="604"/>
        <v>0</v>
      </c>
      <c r="AG9604" s="2"/>
      <c r="AH9604" t="s">
        <v>4608</v>
      </c>
      <c r="AI9604" s="7" t="s">
        <v>4610</v>
      </c>
    </row>
    <row r="9605" spans="1:49" ht="11" customHeight="1" outlineLevel="1" x14ac:dyDescent="0.25">
      <c r="A9605" t="s">
        <v>4651</v>
      </c>
      <c r="C9605" s="2" t="s">
        <v>12455</v>
      </c>
      <c r="D9605" s="2">
        <v>99</v>
      </c>
      <c r="E9605" s="7">
        <v>1938</v>
      </c>
      <c r="F9605" s="5" t="s">
        <v>5239</v>
      </c>
      <c r="H9605" s="5" t="s">
        <v>1644</v>
      </c>
      <c r="I9605" s="6" t="s">
        <v>4607</v>
      </c>
      <c r="J9605" s="6" t="s">
        <v>17086</v>
      </c>
      <c r="K9605" s="17">
        <v>3</v>
      </c>
      <c r="L9605" s="17" t="s">
        <v>7730</v>
      </c>
      <c r="M9605" s="9">
        <v>3.6</v>
      </c>
      <c r="N9605" s="9"/>
      <c r="O9605" s="21"/>
      <c r="Q9605" s="29"/>
      <c r="U9605" s="17"/>
      <c r="V9605" s="2">
        <v>52</v>
      </c>
      <c r="Y9605" t="str">
        <f t="shared" si="600"/>
        <v/>
      </c>
      <c r="AA9605" t="str">
        <f t="shared" si="601"/>
        <v/>
      </c>
      <c r="AC9605" s="7"/>
      <c r="AD9605" t="s">
        <v>4607</v>
      </c>
      <c r="AE9605">
        <f t="shared" si="604"/>
        <v>0</v>
      </c>
      <c r="AG9605" s="2"/>
      <c r="AH9605" t="s">
        <v>4608</v>
      </c>
      <c r="AI9605" s="7" t="s">
        <v>4922</v>
      </c>
    </row>
    <row r="9606" spans="1:49" ht="11" customHeight="1" outlineLevel="1" x14ac:dyDescent="0.25">
      <c r="A9606" t="s">
        <v>4651</v>
      </c>
      <c r="C9606" s="2" t="s">
        <v>12455</v>
      </c>
      <c r="D9606" s="2">
        <v>100</v>
      </c>
      <c r="E9606" s="7">
        <v>1938</v>
      </c>
      <c r="F9606" s="5" t="s">
        <v>2974</v>
      </c>
      <c r="H9606" s="5" t="s">
        <v>2290</v>
      </c>
      <c r="I9606" s="6" t="s">
        <v>4607</v>
      </c>
      <c r="J9606" s="6" t="s">
        <v>17086</v>
      </c>
      <c r="K9606" s="17">
        <v>3</v>
      </c>
      <c r="L9606" s="17" t="s">
        <v>7730</v>
      </c>
      <c r="M9606" s="9">
        <v>2.2000000000000002</v>
      </c>
      <c r="N9606" s="9"/>
      <c r="O9606" s="21"/>
      <c r="Q9606" s="29"/>
      <c r="U9606" s="17"/>
      <c r="V9606" s="2">
        <v>53</v>
      </c>
      <c r="Y9606" t="str">
        <f t="shared" si="600"/>
        <v/>
      </c>
      <c r="AA9606" t="str">
        <f t="shared" si="601"/>
        <v/>
      </c>
      <c r="AC9606" s="7"/>
      <c r="AD9606" t="s">
        <v>4607</v>
      </c>
      <c r="AE9606">
        <f t="shared" si="604"/>
        <v>0</v>
      </c>
      <c r="AG9606" s="2"/>
      <c r="AH9606" t="s">
        <v>4608</v>
      </c>
      <c r="AI9606" s="7" t="s">
        <v>4922</v>
      </c>
    </row>
    <row r="9607" spans="1:49" ht="11" customHeight="1" outlineLevel="1" x14ac:dyDescent="0.25">
      <c r="A9607" t="s">
        <v>4651</v>
      </c>
      <c r="C9607" s="2" t="s">
        <v>12455</v>
      </c>
      <c r="D9607" s="2">
        <v>101</v>
      </c>
      <c r="E9607" s="7">
        <v>1938</v>
      </c>
      <c r="F9607" s="5" t="s">
        <v>5140</v>
      </c>
      <c r="H9607" s="5" t="s">
        <v>6017</v>
      </c>
      <c r="I9607" s="6" t="s">
        <v>4607</v>
      </c>
      <c r="J9607" s="6" t="s">
        <v>17086</v>
      </c>
      <c r="K9607" s="17">
        <v>3</v>
      </c>
      <c r="L9607" s="17" t="s">
        <v>7730</v>
      </c>
      <c r="M9607" s="9">
        <f>11/5</f>
        <v>2.2000000000000002</v>
      </c>
      <c r="N9607" s="9"/>
      <c r="O9607" s="21"/>
      <c r="Q9607" s="29"/>
      <c r="U9607" s="17"/>
      <c r="V9607" s="2">
        <v>54</v>
      </c>
      <c r="Y9607" t="str">
        <f t="shared" si="600"/>
        <v/>
      </c>
      <c r="AA9607" t="str">
        <f t="shared" si="601"/>
        <v/>
      </c>
      <c r="AC9607" s="7"/>
      <c r="AD9607" t="s">
        <v>4607</v>
      </c>
      <c r="AE9607">
        <f t="shared" si="604"/>
        <v>0</v>
      </c>
      <c r="AG9607" s="2"/>
      <c r="AH9607" t="s">
        <v>4608</v>
      </c>
      <c r="AI9607" s="7" t="s">
        <v>4922</v>
      </c>
    </row>
    <row r="9608" spans="1:49" ht="11" customHeight="1" outlineLevel="1" x14ac:dyDescent="0.25">
      <c r="A9608" t="s">
        <v>4651</v>
      </c>
      <c r="C9608" s="2" t="s">
        <v>12455</v>
      </c>
      <c r="D9608" s="2">
        <v>102</v>
      </c>
      <c r="E9608" s="7">
        <v>1938</v>
      </c>
      <c r="F9608" s="5" t="s">
        <v>5279</v>
      </c>
      <c r="H9608" s="5" t="s">
        <v>5482</v>
      </c>
      <c r="I9608" s="6" t="s">
        <v>4607</v>
      </c>
      <c r="J9608" s="6" t="s">
        <v>17086</v>
      </c>
      <c r="K9608" s="17">
        <v>3</v>
      </c>
      <c r="L9608" s="17" t="s">
        <v>7732</v>
      </c>
      <c r="M9608" s="9"/>
      <c r="N9608" s="9"/>
      <c r="O9608" s="21"/>
      <c r="Q9608" s="29"/>
      <c r="U9608" s="17"/>
      <c r="V9608" s="2">
        <v>55</v>
      </c>
      <c r="Y9608" t="str">
        <f t="shared" si="600"/>
        <v/>
      </c>
      <c r="AA9608" t="str">
        <f t="shared" si="601"/>
        <v/>
      </c>
      <c r="AC9608" s="7"/>
      <c r="AD9608" t="s">
        <v>4607</v>
      </c>
      <c r="AE9608">
        <f t="shared" si="604"/>
        <v>0</v>
      </c>
      <c r="AG9608" s="2"/>
      <c r="AH9608" t="s">
        <v>4608</v>
      </c>
      <c r="AI9608" s="7" t="s">
        <v>4922</v>
      </c>
    </row>
    <row r="9609" spans="1:49" ht="11" customHeight="1" outlineLevel="1" x14ac:dyDescent="0.25">
      <c r="A9609" t="s">
        <v>4651</v>
      </c>
      <c r="C9609" s="2" t="s">
        <v>12455</v>
      </c>
      <c r="D9609" s="2">
        <v>103</v>
      </c>
      <c r="E9609" s="7">
        <v>1938</v>
      </c>
      <c r="F9609" s="5" t="s">
        <v>2348</v>
      </c>
      <c r="H9609" s="5" t="s">
        <v>682</v>
      </c>
      <c r="I9609" s="6" t="s">
        <v>4607</v>
      </c>
      <c r="J9609" s="6" t="s">
        <v>17086</v>
      </c>
      <c r="K9609" s="17">
        <v>3</v>
      </c>
      <c r="L9609" s="17" t="s">
        <v>7730</v>
      </c>
      <c r="M9609" s="9">
        <v>2.2000000000000002</v>
      </c>
      <c r="N9609" s="9"/>
      <c r="O9609" s="21"/>
      <c r="Q9609" s="29"/>
      <c r="U9609" s="17"/>
      <c r="V9609" s="2">
        <v>56</v>
      </c>
      <c r="Y9609" t="str">
        <f t="shared" si="600"/>
        <v/>
      </c>
      <c r="AA9609" t="str">
        <f t="shared" si="601"/>
        <v/>
      </c>
      <c r="AC9609" s="7"/>
      <c r="AD9609" t="s">
        <v>4607</v>
      </c>
      <c r="AE9609">
        <f t="shared" si="604"/>
        <v>0</v>
      </c>
      <c r="AG9609" s="2"/>
      <c r="AH9609" t="s">
        <v>4608</v>
      </c>
      <c r="AI9609" s="7" t="s">
        <v>4922</v>
      </c>
    </row>
    <row r="9610" spans="1:49" ht="11" customHeight="1" outlineLevel="1" x14ac:dyDescent="0.25">
      <c r="A9610" t="s">
        <v>4651</v>
      </c>
      <c r="C9610" s="2" t="s">
        <v>12455</v>
      </c>
      <c r="D9610" s="2">
        <v>104</v>
      </c>
      <c r="E9610" s="7">
        <v>1938</v>
      </c>
      <c r="F9610" s="5" t="s">
        <v>3421</v>
      </c>
      <c r="H9610" s="5" t="s">
        <v>2320</v>
      </c>
      <c r="I9610" s="6" t="s">
        <v>4607</v>
      </c>
      <c r="J9610" s="6" t="s">
        <v>17086</v>
      </c>
      <c r="K9610" s="17">
        <v>3</v>
      </c>
      <c r="L9610" s="17" t="s">
        <v>7730</v>
      </c>
      <c r="M9610" s="9">
        <v>2</v>
      </c>
      <c r="N9610" s="9"/>
      <c r="O9610" s="21"/>
      <c r="Q9610" s="29"/>
      <c r="S9610">
        <v>1</v>
      </c>
      <c r="T9610">
        <v>1</v>
      </c>
      <c r="U9610" s="17"/>
      <c r="V9610" s="2">
        <v>57</v>
      </c>
      <c r="Y9610" t="str">
        <f t="shared" si="600"/>
        <v/>
      </c>
      <c r="AA9610" t="str">
        <f t="shared" si="601"/>
        <v/>
      </c>
      <c r="AC9610" s="7"/>
      <c r="AD9610" t="s">
        <v>4607</v>
      </c>
      <c r="AE9610">
        <f t="shared" si="604"/>
        <v>0</v>
      </c>
      <c r="AG9610" s="2"/>
      <c r="AH9610" t="s">
        <v>4608</v>
      </c>
      <c r="AI9610" s="7" t="s">
        <v>4922</v>
      </c>
    </row>
    <row r="9611" spans="1:49" ht="11" customHeight="1" outlineLevel="1" x14ac:dyDescent="0.25">
      <c r="A9611" t="s">
        <v>4651</v>
      </c>
      <c r="C9611" s="2" t="s">
        <v>12455</v>
      </c>
      <c r="D9611" s="2">
        <v>105</v>
      </c>
      <c r="E9611" s="7">
        <v>1938</v>
      </c>
      <c r="F9611" s="5" t="s">
        <v>1654</v>
      </c>
      <c r="H9611" s="5" t="s">
        <v>3968</v>
      </c>
      <c r="I9611" s="6" t="s">
        <v>4607</v>
      </c>
      <c r="J9611" s="6" t="s">
        <v>17086</v>
      </c>
      <c r="K9611" s="17">
        <v>3</v>
      </c>
      <c r="L9611" s="17" t="s">
        <v>7730</v>
      </c>
      <c r="M9611" s="9">
        <v>2.2000000000000002</v>
      </c>
      <c r="N9611" s="9"/>
      <c r="O9611" s="21"/>
      <c r="Q9611" s="29"/>
      <c r="U9611" s="17"/>
      <c r="V9611" s="2">
        <v>58</v>
      </c>
      <c r="Y9611" t="str">
        <f t="shared" si="600"/>
        <v/>
      </c>
      <c r="AA9611" t="str">
        <f t="shared" si="601"/>
        <v/>
      </c>
      <c r="AC9611" s="7"/>
      <c r="AD9611" t="s">
        <v>4607</v>
      </c>
      <c r="AE9611">
        <f t="shared" si="604"/>
        <v>0</v>
      </c>
      <c r="AG9611" s="2"/>
      <c r="AH9611" t="s">
        <v>4608</v>
      </c>
      <c r="AI9611" s="7" t="s">
        <v>4922</v>
      </c>
    </row>
    <row r="9612" spans="1:49" ht="11" customHeight="1" outlineLevel="1" x14ac:dyDescent="0.25">
      <c r="A9612" t="s">
        <v>4651</v>
      </c>
      <c r="C9612" s="2" t="s">
        <v>12455</v>
      </c>
      <c r="D9612" s="2">
        <v>106</v>
      </c>
      <c r="E9612" s="7">
        <v>1938</v>
      </c>
      <c r="F9612" s="5" t="s">
        <v>5694</v>
      </c>
      <c r="H9612" s="5" t="s">
        <v>2321</v>
      </c>
      <c r="I9612" s="6" t="s">
        <v>4607</v>
      </c>
      <c r="J9612" s="6" t="s">
        <v>17086</v>
      </c>
      <c r="K9612" s="17">
        <v>3</v>
      </c>
      <c r="L9612" s="17" t="s">
        <v>7730</v>
      </c>
      <c r="M9612" s="9">
        <v>2.2000000000000002</v>
      </c>
      <c r="N9612" s="9"/>
      <c r="O9612" s="21"/>
      <c r="Q9612" s="29"/>
      <c r="U9612" s="17"/>
      <c r="V9612" s="2">
        <v>59</v>
      </c>
      <c r="Y9612" t="str">
        <f t="shared" si="600"/>
        <v/>
      </c>
      <c r="AA9612" t="str">
        <f t="shared" si="601"/>
        <v/>
      </c>
      <c r="AC9612" s="7"/>
      <c r="AD9612" t="s">
        <v>4607</v>
      </c>
      <c r="AE9612">
        <f t="shared" si="604"/>
        <v>0</v>
      </c>
      <c r="AG9612" s="2"/>
      <c r="AH9612" t="s">
        <v>4608</v>
      </c>
      <c r="AI9612" s="7" t="s">
        <v>4620</v>
      </c>
    </row>
    <row r="9613" spans="1:49" ht="11" customHeight="1" outlineLevel="1" x14ac:dyDescent="0.25">
      <c r="A9613" t="s">
        <v>4651</v>
      </c>
      <c r="C9613" s="2" t="s">
        <v>12455</v>
      </c>
      <c r="D9613" s="2">
        <v>107</v>
      </c>
      <c r="E9613" s="7">
        <v>1938</v>
      </c>
      <c r="F9613" s="5" t="s">
        <v>5696</v>
      </c>
      <c r="H9613" s="5" t="s">
        <v>2322</v>
      </c>
      <c r="I9613" s="6" t="s">
        <v>4607</v>
      </c>
      <c r="J9613" s="6" t="s">
        <v>17086</v>
      </c>
      <c r="K9613" s="17">
        <v>3</v>
      </c>
      <c r="L9613" s="17" t="s">
        <v>7732</v>
      </c>
      <c r="M9613" s="9"/>
      <c r="N9613" s="9"/>
      <c r="O9613" s="21"/>
      <c r="Q9613" s="29"/>
      <c r="U9613" s="17"/>
      <c r="V9613" s="2">
        <v>60</v>
      </c>
      <c r="Y9613" t="str">
        <f t="shared" si="600"/>
        <v/>
      </c>
      <c r="AA9613" t="str">
        <f t="shared" si="601"/>
        <v/>
      </c>
      <c r="AC9613" s="7"/>
      <c r="AD9613" t="s">
        <v>4607</v>
      </c>
      <c r="AE9613">
        <f t="shared" si="604"/>
        <v>0</v>
      </c>
      <c r="AG9613" s="2"/>
      <c r="AH9613" t="s">
        <v>4608</v>
      </c>
      <c r="AI9613" s="7" t="s">
        <v>4620</v>
      </c>
    </row>
    <row r="9614" spans="1:49" ht="11" customHeight="1" outlineLevel="1" x14ac:dyDescent="0.25">
      <c r="A9614" t="s">
        <v>4651</v>
      </c>
      <c r="C9614" s="2" t="s">
        <v>12455</v>
      </c>
      <c r="D9614" s="2">
        <v>108</v>
      </c>
      <c r="E9614" s="7">
        <v>1938</v>
      </c>
      <c r="F9614" s="5" t="s">
        <v>3437</v>
      </c>
      <c r="H9614" s="5" t="s">
        <v>1580</v>
      </c>
      <c r="I9614" s="6" t="s">
        <v>4607</v>
      </c>
      <c r="J9614" s="6" t="s">
        <v>17086</v>
      </c>
      <c r="K9614" s="17">
        <v>3</v>
      </c>
      <c r="L9614" s="17" t="s">
        <v>7732</v>
      </c>
      <c r="M9614" s="9"/>
      <c r="N9614" s="9"/>
      <c r="O9614" s="21"/>
      <c r="Q9614" s="29"/>
      <c r="U9614" s="17"/>
      <c r="V9614" s="2">
        <v>61</v>
      </c>
      <c r="Y9614" t="str">
        <f t="shared" si="600"/>
        <v/>
      </c>
      <c r="AA9614" t="str">
        <f t="shared" si="601"/>
        <v/>
      </c>
      <c r="AC9614" s="7"/>
      <c r="AD9614" t="s">
        <v>4607</v>
      </c>
      <c r="AE9614">
        <f t="shared" si="604"/>
        <v>0</v>
      </c>
      <c r="AG9614" s="2"/>
      <c r="AH9614" t="s">
        <v>4608</v>
      </c>
      <c r="AI9614" s="7" t="s">
        <v>4620</v>
      </c>
    </row>
    <row r="9615" spans="1:49" ht="11" customHeight="1" outlineLevel="1" x14ac:dyDescent="0.25">
      <c r="A9615" t="s">
        <v>4651</v>
      </c>
      <c r="C9615" s="2" t="s">
        <v>12455</v>
      </c>
      <c r="D9615" s="2" t="s">
        <v>4062</v>
      </c>
      <c r="E9615" s="7">
        <v>1938</v>
      </c>
      <c r="F9615" s="5" t="s">
        <v>5139</v>
      </c>
      <c r="H9615" s="5" t="s">
        <v>130</v>
      </c>
      <c r="I9615" s="6" t="s">
        <v>4607</v>
      </c>
      <c r="J9615" s="6"/>
      <c r="K9615" s="17">
        <v>3</v>
      </c>
      <c r="L9615" s="17" t="s">
        <v>20075</v>
      </c>
      <c r="M9615" s="9"/>
      <c r="N9615" s="9"/>
      <c r="O9615" s="21"/>
      <c r="Q9615" s="29"/>
      <c r="U9615" s="17"/>
      <c r="V9615" s="2" t="s">
        <v>5538</v>
      </c>
      <c r="Y9615" t="str">
        <f t="shared" si="600"/>
        <v/>
      </c>
      <c r="AA9615" t="str">
        <f t="shared" si="601"/>
        <v/>
      </c>
      <c r="AC9615" s="7"/>
      <c r="AD9615" t="s">
        <v>4607</v>
      </c>
      <c r="AE9615">
        <f t="shared" si="604"/>
        <v>0</v>
      </c>
      <c r="AG9615" s="2"/>
      <c r="AH9615" t="s">
        <v>4608</v>
      </c>
      <c r="AI9615" s="7" t="s">
        <v>4610</v>
      </c>
    </row>
    <row r="9616" spans="1:49" ht="11" customHeight="1" outlineLevel="1" x14ac:dyDescent="0.25">
      <c r="A9616" t="s">
        <v>4651</v>
      </c>
      <c r="C9616" s="2" t="s">
        <v>12455</v>
      </c>
      <c r="D9616" s="2" t="s">
        <v>4062</v>
      </c>
      <c r="E9616" s="7">
        <v>1938</v>
      </c>
      <c r="F9616" s="5" t="s">
        <v>5138</v>
      </c>
      <c r="H9616" s="5" t="s">
        <v>2319</v>
      </c>
      <c r="I9616" s="6" t="s">
        <v>4607</v>
      </c>
      <c r="J9616" s="6"/>
      <c r="K9616" s="17">
        <v>3</v>
      </c>
      <c r="L9616" s="17" t="s">
        <v>20075</v>
      </c>
      <c r="M9616" s="9"/>
      <c r="N9616" s="9"/>
      <c r="O9616" s="21"/>
      <c r="Q9616" s="29"/>
      <c r="U9616" s="17"/>
      <c r="V9616" s="2" t="s">
        <v>5539</v>
      </c>
      <c r="Y9616" t="str">
        <f t="shared" si="600"/>
        <v/>
      </c>
      <c r="AA9616" t="str">
        <f t="shared" si="601"/>
        <v/>
      </c>
      <c r="AC9616" s="7"/>
      <c r="AD9616" t="s">
        <v>4607</v>
      </c>
      <c r="AE9616">
        <f t="shared" si="604"/>
        <v>0</v>
      </c>
      <c r="AG9616" s="2"/>
      <c r="AH9616" t="s">
        <v>4608</v>
      </c>
      <c r="AI9616" s="7" t="s">
        <v>4922</v>
      </c>
    </row>
    <row r="9617" spans="1:35" ht="11" customHeight="1" outlineLevel="1" x14ac:dyDescent="0.25">
      <c r="A9617" t="s">
        <v>4651</v>
      </c>
      <c r="C9617" s="2" t="s">
        <v>12455</v>
      </c>
      <c r="D9617" s="2" t="s">
        <v>4062</v>
      </c>
      <c r="E9617" s="7">
        <v>1938</v>
      </c>
      <c r="F9617" s="5" t="s">
        <v>2974</v>
      </c>
      <c r="H9617" s="5" t="s">
        <v>6133</v>
      </c>
      <c r="I9617" s="6" t="s">
        <v>4607</v>
      </c>
      <c r="J9617" s="6"/>
      <c r="K9617" s="17">
        <v>3</v>
      </c>
      <c r="L9617" s="17" t="s">
        <v>20075</v>
      </c>
      <c r="M9617" s="9"/>
      <c r="N9617" s="9"/>
      <c r="O9617" s="21"/>
      <c r="Q9617" s="29"/>
      <c r="U9617" s="17"/>
      <c r="V9617" s="2" t="s">
        <v>5540</v>
      </c>
      <c r="Y9617" t="str">
        <f t="shared" si="600"/>
        <v/>
      </c>
      <c r="AA9617" t="str">
        <f t="shared" si="601"/>
        <v/>
      </c>
      <c r="AC9617" s="7"/>
      <c r="AD9617" t="s">
        <v>4607</v>
      </c>
      <c r="AE9617">
        <f t="shared" si="604"/>
        <v>0</v>
      </c>
      <c r="AG9617" s="2"/>
      <c r="AH9617" t="s">
        <v>4608</v>
      </c>
      <c r="AI9617" s="7" t="s">
        <v>4922</v>
      </c>
    </row>
    <row r="9618" spans="1:35" ht="11" customHeight="1" outlineLevel="1" x14ac:dyDescent="0.25">
      <c r="A9618" t="s">
        <v>4651</v>
      </c>
      <c r="C9618" s="2" t="s">
        <v>12455</v>
      </c>
      <c r="D9618" s="2" t="s">
        <v>4062</v>
      </c>
      <c r="E9618" s="7">
        <v>1938</v>
      </c>
      <c r="F9618" s="5" t="s">
        <v>2348</v>
      </c>
      <c r="H9618" s="5" t="s">
        <v>682</v>
      </c>
      <c r="I9618" s="6" t="s">
        <v>4607</v>
      </c>
      <c r="J9618" s="6"/>
      <c r="K9618" s="17">
        <v>3</v>
      </c>
      <c r="L9618" s="17" t="s">
        <v>20075</v>
      </c>
      <c r="M9618" s="9"/>
      <c r="N9618" s="9"/>
      <c r="O9618" s="21"/>
      <c r="Q9618" s="29"/>
      <c r="U9618" s="17"/>
      <c r="V9618" s="2" t="s">
        <v>5541</v>
      </c>
      <c r="Y9618" t="str">
        <f t="shared" si="600"/>
        <v/>
      </c>
      <c r="AA9618" t="str">
        <f t="shared" si="601"/>
        <v/>
      </c>
      <c r="AC9618" s="7"/>
      <c r="AD9618" t="s">
        <v>4607</v>
      </c>
      <c r="AE9618">
        <f t="shared" si="604"/>
        <v>0</v>
      </c>
      <c r="AG9618" s="2"/>
      <c r="AH9618" t="s">
        <v>4608</v>
      </c>
      <c r="AI9618" s="7" t="s">
        <v>4922</v>
      </c>
    </row>
    <row r="9619" spans="1:35" ht="11" customHeight="1" outlineLevel="1" x14ac:dyDescent="0.25">
      <c r="A9619" t="s">
        <v>4651</v>
      </c>
      <c r="C9619" s="2" t="s">
        <v>12455</v>
      </c>
      <c r="D9619" s="2" t="s">
        <v>4062</v>
      </c>
      <c r="E9619" s="7">
        <v>1938</v>
      </c>
      <c r="F9619" s="5" t="s">
        <v>1654</v>
      </c>
      <c r="H9619" s="5" t="s">
        <v>5543</v>
      </c>
      <c r="I9619" s="6" t="s">
        <v>4607</v>
      </c>
      <c r="J9619" s="6"/>
      <c r="K9619" s="17">
        <v>3</v>
      </c>
      <c r="L9619" s="17" t="s">
        <v>20075</v>
      </c>
      <c r="M9619" s="9"/>
      <c r="N9619" s="9"/>
      <c r="O9619" s="21"/>
      <c r="Q9619" s="29"/>
      <c r="U9619" s="17"/>
      <c r="V9619" s="2" t="s">
        <v>5542</v>
      </c>
      <c r="Y9619" t="str">
        <f t="shared" si="600"/>
        <v/>
      </c>
      <c r="AA9619" t="str">
        <f t="shared" si="601"/>
        <v/>
      </c>
      <c r="AC9619" s="7"/>
      <c r="AD9619" t="s">
        <v>4607</v>
      </c>
      <c r="AE9619">
        <f t="shared" si="604"/>
        <v>0</v>
      </c>
      <c r="AG9619" s="2"/>
      <c r="AH9619" t="s">
        <v>4608</v>
      </c>
      <c r="AI9619" s="7" t="s">
        <v>4922</v>
      </c>
    </row>
    <row r="9620" spans="1:35" ht="11" customHeight="1" outlineLevel="1" x14ac:dyDescent="0.25">
      <c r="A9620" t="s">
        <v>4651</v>
      </c>
      <c r="C9620" s="2" t="s">
        <v>12455</v>
      </c>
      <c r="D9620" s="2">
        <v>164</v>
      </c>
      <c r="E9620" s="7">
        <v>1956</v>
      </c>
      <c r="F9620" s="5" t="s">
        <v>5139</v>
      </c>
      <c r="H9620" s="5" t="s">
        <v>6501</v>
      </c>
      <c r="I9620" s="6" t="s">
        <v>2295</v>
      </c>
      <c r="J9620" s="6" t="s">
        <v>17089</v>
      </c>
      <c r="K9620" s="17">
        <v>6</v>
      </c>
      <c r="L9620" s="17" t="s">
        <v>7730</v>
      </c>
      <c r="M9620" s="9">
        <v>0.9</v>
      </c>
      <c r="N9620" s="9"/>
      <c r="O9620" s="21"/>
      <c r="Q9620" s="29"/>
      <c r="U9620" s="17"/>
      <c r="V9620" s="2"/>
      <c r="Y9620" t="str">
        <f t="shared" si="600"/>
        <v/>
      </c>
      <c r="AA9620" t="str">
        <f t="shared" si="601"/>
        <v/>
      </c>
      <c r="AC9620" s="7"/>
      <c r="AD9620" t="s">
        <v>2295</v>
      </c>
      <c r="AE9620">
        <f t="shared" si="604"/>
        <v>0</v>
      </c>
      <c r="AG9620" s="2"/>
      <c r="AI9620" s="7"/>
    </row>
    <row r="9621" spans="1:35" ht="11" customHeight="1" outlineLevel="1" x14ac:dyDescent="0.25">
      <c r="A9621" t="s">
        <v>4651</v>
      </c>
      <c r="C9621" s="2" t="s">
        <v>12455</v>
      </c>
      <c r="D9621" s="2">
        <v>165</v>
      </c>
      <c r="E9621" s="7">
        <v>1956</v>
      </c>
      <c r="F9621" s="5" t="s">
        <v>5138</v>
      </c>
      <c r="H9621" s="5" t="s">
        <v>3831</v>
      </c>
      <c r="I9621" s="6" t="s">
        <v>2295</v>
      </c>
      <c r="J9621" s="6" t="s">
        <v>17089</v>
      </c>
      <c r="K9621" s="17">
        <v>6</v>
      </c>
      <c r="L9621" s="17" t="s">
        <v>7730</v>
      </c>
      <c r="M9621" s="9">
        <v>1.7</v>
      </c>
      <c r="N9621" s="9"/>
      <c r="O9621" s="21"/>
      <c r="Q9621" s="29"/>
      <c r="U9621" s="17"/>
      <c r="V9621" s="2"/>
      <c r="Y9621" t="str">
        <f t="shared" si="600"/>
        <v/>
      </c>
      <c r="AA9621" t="str">
        <f t="shared" si="601"/>
        <v/>
      </c>
      <c r="AC9621" s="7"/>
      <c r="AD9621" t="s">
        <v>2295</v>
      </c>
      <c r="AE9621">
        <f t="shared" si="604"/>
        <v>0</v>
      </c>
      <c r="AG9621" s="2"/>
      <c r="AI9621" s="7"/>
    </row>
    <row r="9622" spans="1:35" ht="11" customHeight="1" outlineLevel="1" x14ac:dyDescent="0.25">
      <c r="A9622" t="s">
        <v>4651</v>
      </c>
      <c r="C9622" s="2" t="s">
        <v>12455</v>
      </c>
      <c r="D9622" s="2">
        <v>172</v>
      </c>
      <c r="E9622" s="7">
        <v>1957</v>
      </c>
      <c r="F9622" s="5" t="s">
        <v>5139</v>
      </c>
      <c r="H9622" s="5" t="s">
        <v>130</v>
      </c>
      <c r="I9622" s="6" t="s">
        <v>2323</v>
      </c>
      <c r="J9622" s="6" t="s">
        <v>7002</v>
      </c>
      <c r="K9622" s="17">
        <v>5</v>
      </c>
      <c r="L9622" s="17" t="s">
        <v>7730</v>
      </c>
      <c r="M9622" s="9">
        <v>0.8</v>
      </c>
      <c r="N9622" s="9"/>
      <c r="O9622" s="21"/>
      <c r="Q9622" s="29"/>
      <c r="U9622" s="17"/>
      <c r="V9622" s="2">
        <v>82</v>
      </c>
      <c r="Y9622" t="str">
        <f t="shared" si="600"/>
        <v/>
      </c>
      <c r="AA9622" t="str">
        <f t="shared" si="601"/>
        <v/>
      </c>
      <c r="AC9622" s="7"/>
      <c r="AD9622" t="s">
        <v>2323</v>
      </c>
      <c r="AE9622">
        <f t="shared" si="604"/>
        <v>0</v>
      </c>
      <c r="AG9622" s="2"/>
      <c r="AH9622" t="s">
        <v>2324</v>
      </c>
      <c r="AI9622" s="7" t="s">
        <v>4610</v>
      </c>
    </row>
    <row r="9623" spans="1:35" ht="11" customHeight="1" outlineLevel="1" x14ac:dyDescent="0.25">
      <c r="A9623" t="s">
        <v>4651</v>
      </c>
      <c r="C9623" s="2" t="s">
        <v>12455</v>
      </c>
      <c r="D9623" s="2">
        <v>173</v>
      </c>
      <c r="E9623" s="7">
        <v>1957</v>
      </c>
      <c r="F9623" s="5" t="s">
        <v>5138</v>
      </c>
      <c r="H9623" s="5" t="s">
        <v>3831</v>
      </c>
      <c r="I9623" s="6" t="s">
        <v>2323</v>
      </c>
      <c r="J9623" s="6" t="s">
        <v>7002</v>
      </c>
      <c r="K9623" s="17">
        <v>5</v>
      </c>
      <c r="L9623" s="17" t="s">
        <v>7730</v>
      </c>
      <c r="M9623" s="9">
        <v>0.5</v>
      </c>
      <c r="N9623" s="9"/>
      <c r="O9623" s="21"/>
      <c r="Q9623" s="29"/>
      <c r="U9623" s="17"/>
      <c r="V9623" s="2">
        <v>83</v>
      </c>
      <c r="Y9623" t="str">
        <f t="shared" si="600"/>
        <v/>
      </c>
      <c r="AA9623" t="str">
        <f t="shared" si="601"/>
        <v/>
      </c>
      <c r="AC9623" s="7"/>
      <c r="AD9623" t="s">
        <v>2323</v>
      </c>
      <c r="AE9623">
        <f t="shared" si="604"/>
        <v>0</v>
      </c>
      <c r="AG9623" s="2"/>
      <c r="AH9623" t="s">
        <v>2324</v>
      </c>
      <c r="AI9623" s="7" t="s">
        <v>4610</v>
      </c>
    </row>
    <row r="9624" spans="1:35" ht="11" customHeight="1" outlineLevel="1" x14ac:dyDescent="0.25">
      <c r="A9624" t="s">
        <v>4651</v>
      </c>
      <c r="C9624" s="2" t="s">
        <v>12455</v>
      </c>
      <c r="D9624" s="2">
        <v>174</v>
      </c>
      <c r="E9624" s="7">
        <v>1957</v>
      </c>
      <c r="F9624" s="5" t="s">
        <v>5239</v>
      </c>
      <c r="H9624" s="5" t="s">
        <v>1286</v>
      </c>
      <c r="I9624" s="6" t="s">
        <v>2323</v>
      </c>
      <c r="J9624" s="6" t="s">
        <v>7002</v>
      </c>
      <c r="K9624" s="17">
        <v>5</v>
      </c>
      <c r="L9624" s="17" t="s">
        <v>7730</v>
      </c>
      <c r="M9624" s="9">
        <v>2</v>
      </c>
      <c r="N9624" s="9"/>
      <c r="O9624" s="21"/>
      <c r="Q9624" s="29"/>
      <c r="U9624" s="17"/>
      <c r="V9624" s="2">
        <v>84</v>
      </c>
      <c r="Y9624" t="str">
        <f t="shared" si="600"/>
        <v/>
      </c>
      <c r="AA9624" t="str">
        <f t="shared" si="601"/>
        <v/>
      </c>
      <c r="AC9624" s="7"/>
      <c r="AD9624" t="s">
        <v>2323</v>
      </c>
      <c r="AE9624">
        <f t="shared" si="604"/>
        <v>0</v>
      </c>
      <c r="AG9624" s="2"/>
      <c r="AH9624" t="s">
        <v>2324</v>
      </c>
      <c r="AI9624" s="7" t="s">
        <v>4610</v>
      </c>
    </row>
    <row r="9625" spans="1:35" ht="11" customHeight="1" outlineLevel="1" x14ac:dyDescent="0.25">
      <c r="A9625" t="s">
        <v>4651</v>
      </c>
      <c r="C9625" s="2" t="s">
        <v>12455</v>
      </c>
      <c r="D9625" s="2">
        <v>175</v>
      </c>
      <c r="E9625" s="7">
        <v>1957</v>
      </c>
      <c r="F9625" s="5" t="s">
        <v>2974</v>
      </c>
      <c r="H9625" s="5" t="s">
        <v>2290</v>
      </c>
      <c r="I9625" s="6" t="s">
        <v>2323</v>
      </c>
      <c r="J9625" s="6" t="s">
        <v>7002</v>
      </c>
      <c r="K9625" s="17">
        <v>5</v>
      </c>
      <c r="L9625" s="17" t="s">
        <v>7730</v>
      </c>
      <c r="M9625" s="9">
        <v>1.5</v>
      </c>
      <c r="N9625" s="9"/>
      <c r="O9625" s="21"/>
      <c r="Q9625" s="29"/>
      <c r="U9625" s="17"/>
      <c r="V9625" s="2">
        <v>85</v>
      </c>
      <c r="Y9625" t="str">
        <f t="shared" si="600"/>
        <v/>
      </c>
      <c r="AA9625" t="str">
        <f t="shared" si="601"/>
        <v/>
      </c>
      <c r="AC9625" s="7"/>
      <c r="AD9625" t="s">
        <v>2323</v>
      </c>
      <c r="AE9625">
        <f t="shared" si="604"/>
        <v>0</v>
      </c>
      <c r="AG9625" s="2"/>
      <c r="AH9625" t="s">
        <v>2324</v>
      </c>
      <c r="AI9625" s="7" t="s">
        <v>4610</v>
      </c>
    </row>
    <row r="9626" spans="1:35" ht="11" customHeight="1" outlineLevel="1" x14ac:dyDescent="0.25">
      <c r="A9626" t="s">
        <v>4651</v>
      </c>
      <c r="C9626" s="2" t="s">
        <v>12455</v>
      </c>
      <c r="D9626" s="2">
        <v>176</v>
      </c>
      <c r="E9626" s="7">
        <v>1957</v>
      </c>
      <c r="F9626" s="5" t="s">
        <v>5140</v>
      </c>
      <c r="H9626" s="5" t="s">
        <v>2487</v>
      </c>
      <c r="I9626" s="6" t="s">
        <v>17091</v>
      </c>
      <c r="J9626" s="6" t="s">
        <v>7002</v>
      </c>
      <c r="K9626" s="17">
        <v>3</v>
      </c>
      <c r="L9626" s="17" t="s">
        <v>7730</v>
      </c>
      <c r="M9626" s="9">
        <v>1</v>
      </c>
      <c r="N9626" s="9"/>
      <c r="O9626" s="21"/>
      <c r="Q9626" s="29"/>
      <c r="U9626" s="17"/>
      <c r="V9626" s="2">
        <v>86</v>
      </c>
      <c r="Y9626" t="str">
        <f t="shared" si="600"/>
        <v/>
      </c>
      <c r="AA9626" t="str">
        <f t="shared" si="601"/>
        <v/>
      </c>
      <c r="AC9626" s="7"/>
      <c r="AD9626" t="s">
        <v>17091</v>
      </c>
      <c r="AE9626">
        <f t="shared" si="604"/>
        <v>0</v>
      </c>
      <c r="AG9626" s="2"/>
      <c r="AI9626" s="7"/>
    </row>
    <row r="9627" spans="1:35" ht="11" customHeight="1" outlineLevel="1" x14ac:dyDescent="0.25">
      <c r="A9627" t="s">
        <v>4651</v>
      </c>
      <c r="C9627" s="2" t="s">
        <v>12455</v>
      </c>
      <c r="D9627" s="2">
        <v>177</v>
      </c>
      <c r="E9627" s="7">
        <v>1957</v>
      </c>
      <c r="F9627" s="5" t="s">
        <v>5279</v>
      </c>
      <c r="H9627" s="5" t="s">
        <v>8898</v>
      </c>
      <c r="I9627" s="6" t="s">
        <v>17091</v>
      </c>
      <c r="J9627" s="6" t="s">
        <v>7002</v>
      </c>
      <c r="K9627" s="17">
        <v>3</v>
      </c>
      <c r="L9627" s="17" t="s">
        <v>7730</v>
      </c>
      <c r="M9627" s="9">
        <v>1</v>
      </c>
      <c r="N9627" s="9"/>
      <c r="O9627" s="21"/>
      <c r="Q9627" s="29"/>
      <c r="U9627" s="17"/>
      <c r="V9627" s="2">
        <v>87</v>
      </c>
      <c r="Y9627" t="str">
        <f t="shared" si="600"/>
        <v/>
      </c>
      <c r="AA9627" t="str">
        <f t="shared" si="601"/>
        <v/>
      </c>
      <c r="AC9627" s="7"/>
      <c r="AD9627" t="s">
        <v>17091</v>
      </c>
      <c r="AE9627">
        <f t="shared" si="604"/>
        <v>0</v>
      </c>
      <c r="AG9627" s="2"/>
      <c r="AI9627" s="7"/>
    </row>
    <row r="9628" spans="1:35" ht="11" customHeight="1" outlineLevel="1" x14ac:dyDescent="0.25">
      <c r="A9628" t="s">
        <v>4651</v>
      </c>
      <c r="C9628" s="2" t="s">
        <v>12455</v>
      </c>
      <c r="D9628" s="2">
        <v>178</v>
      </c>
      <c r="E9628" s="7">
        <v>1957</v>
      </c>
      <c r="F9628" s="5" t="s">
        <v>2348</v>
      </c>
      <c r="H9628" s="5" t="s">
        <v>13572</v>
      </c>
      <c r="I9628" s="6" t="s">
        <v>17091</v>
      </c>
      <c r="J9628" s="6" t="s">
        <v>7002</v>
      </c>
      <c r="K9628" s="17">
        <v>3</v>
      </c>
      <c r="L9628" s="17" t="s">
        <v>7732</v>
      </c>
      <c r="M9628" s="9"/>
      <c r="N9628" s="9"/>
      <c r="O9628" s="21"/>
      <c r="Q9628" s="29"/>
      <c r="U9628" s="17"/>
      <c r="V9628" s="2">
        <v>88</v>
      </c>
      <c r="Y9628" t="str">
        <f t="shared" si="600"/>
        <v/>
      </c>
      <c r="AA9628" t="str">
        <f t="shared" si="601"/>
        <v/>
      </c>
      <c r="AC9628" s="7"/>
      <c r="AD9628" t="s">
        <v>17091</v>
      </c>
      <c r="AE9628">
        <f t="shared" si="604"/>
        <v>0</v>
      </c>
      <c r="AG9628" s="2"/>
      <c r="AI9628" s="7"/>
    </row>
    <row r="9629" spans="1:35" ht="11" customHeight="1" outlineLevel="1" x14ac:dyDescent="0.25">
      <c r="A9629" t="s">
        <v>4651</v>
      </c>
      <c r="C9629" s="2" t="s">
        <v>12455</v>
      </c>
      <c r="D9629" s="2">
        <v>179</v>
      </c>
      <c r="E9629" s="7">
        <v>1957</v>
      </c>
      <c r="F9629" s="5" t="s">
        <v>3421</v>
      </c>
      <c r="H9629" s="5" t="s">
        <v>3829</v>
      </c>
      <c r="I9629" s="6" t="s">
        <v>17091</v>
      </c>
      <c r="J9629" s="6" t="s">
        <v>7002</v>
      </c>
      <c r="K9629" s="17">
        <v>3</v>
      </c>
      <c r="L9629" s="17" t="s">
        <v>7730</v>
      </c>
      <c r="M9629" s="9">
        <v>3</v>
      </c>
      <c r="N9629" s="9"/>
      <c r="O9629" s="21"/>
      <c r="Q9629" s="29"/>
      <c r="U9629" s="17"/>
      <c r="V9629" s="2">
        <v>89</v>
      </c>
      <c r="Y9629" t="str">
        <f t="shared" ref="Y9629:Y9692" si="605">IF(COUNTIF(F9629,"*fdc*"),1,"")</f>
        <v/>
      </c>
      <c r="AA9629" t="str">
        <f t="shared" ref="AA9629:AA9692" si="606">IF(COUNTIF(F9629,"*s/s*"),1,"")</f>
        <v/>
      </c>
      <c r="AC9629" s="7"/>
      <c r="AD9629" t="s">
        <v>17091</v>
      </c>
      <c r="AE9629">
        <f t="shared" si="604"/>
        <v>0</v>
      </c>
      <c r="AG9629" s="2"/>
      <c r="AI9629" s="7"/>
    </row>
    <row r="9630" spans="1:35" ht="11" customHeight="1" outlineLevel="1" x14ac:dyDescent="0.25">
      <c r="A9630" t="s">
        <v>4651</v>
      </c>
      <c r="C9630" s="2" t="s">
        <v>12455</v>
      </c>
      <c r="D9630" s="2" t="s">
        <v>4062</v>
      </c>
      <c r="E9630" s="7">
        <v>1957</v>
      </c>
      <c r="F9630" s="5" t="s">
        <v>5139</v>
      </c>
      <c r="H9630" s="5" t="s">
        <v>130</v>
      </c>
      <c r="I9630" s="6" t="s">
        <v>2323</v>
      </c>
      <c r="J9630" s="6"/>
      <c r="K9630" s="17">
        <v>3</v>
      </c>
      <c r="L9630" s="17" t="s">
        <v>7730</v>
      </c>
      <c r="M9630" s="9">
        <v>1.65</v>
      </c>
      <c r="N9630" s="9"/>
      <c r="O9630" s="21"/>
      <c r="Q9630" s="29"/>
      <c r="U9630" s="17"/>
      <c r="V9630" s="2" t="s">
        <v>3127</v>
      </c>
      <c r="Y9630" t="str">
        <f t="shared" si="605"/>
        <v/>
      </c>
      <c r="AA9630" t="str">
        <f t="shared" si="606"/>
        <v/>
      </c>
      <c r="AC9630" s="7"/>
      <c r="AD9630" t="s">
        <v>2323</v>
      </c>
      <c r="AE9630">
        <f t="shared" si="604"/>
        <v>0</v>
      </c>
      <c r="AG9630" s="2"/>
      <c r="AH9630" t="s">
        <v>4608</v>
      </c>
      <c r="AI9630" s="7" t="s">
        <v>4922</v>
      </c>
    </row>
    <row r="9631" spans="1:35" ht="11" customHeight="1" outlineLevel="1" x14ac:dyDescent="0.25">
      <c r="A9631" t="s">
        <v>4651</v>
      </c>
      <c r="C9631" s="2" t="s">
        <v>12455</v>
      </c>
      <c r="D9631" s="2" t="s">
        <v>4062</v>
      </c>
      <c r="E9631" s="7">
        <v>1957</v>
      </c>
      <c r="F9631" s="5" t="s">
        <v>5138</v>
      </c>
      <c r="H9631" s="5" t="s">
        <v>3831</v>
      </c>
      <c r="I9631" s="6" t="s">
        <v>2323</v>
      </c>
      <c r="J9631" s="6"/>
      <c r="K9631" s="17">
        <v>3</v>
      </c>
      <c r="L9631" s="17" t="s">
        <v>7730</v>
      </c>
      <c r="M9631" s="9">
        <v>1.65</v>
      </c>
      <c r="N9631" s="9"/>
      <c r="O9631" s="21"/>
      <c r="Q9631" s="29"/>
      <c r="U9631" s="17"/>
      <c r="V9631" s="2" t="s">
        <v>3130</v>
      </c>
      <c r="Y9631" t="str">
        <f t="shared" si="605"/>
        <v/>
      </c>
      <c r="AA9631" t="str">
        <f t="shared" si="606"/>
        <v/>
      </c>
      <c r="AC9631" s="7"/>
      <c r="AD9631" t="s">
        <v>2323</v>
      </c>
      <c r="AE9631">
        <f t="shared" si="604"/>
        <v>0</v>
      </c>
      <c r="AG9631" s="2"/>
      <c r="AH9631" t="s">
        <v>4608</v>
      </c>
      <c r="AI9631" s="7" t="s">
        <v>4922</v>
      </c>
    </row>
    <row r="9632" spans="1:35" ht="11" customHeight="1" outlineLevel="1" x14ac:dyDescent="0.25">
      <c r="A9632" t="s">
        <v>4651</v>
      </c>
      <c r="C9632" s="2" t="s">
        <v>12455</v>
      </c>
      <c r="D9632" s="2" t="s">
        <v>4062</v>
      </c>
      <c r="E9632" s="7">
        <v>1957</v>
      </c>
      <c r="F9632" s="5" t="s">
        <v>2974</v>
      </c>
      <c r="H9632" s="5" t="s">
        <v>2290</v>
      </c>
      <c r="I9632" s="6" t="s">
        <v>2323</v>
      </c>
      <c r="J9632" s="6"/>
      <c r="K9632" s="17">
        <v>3</v>
      </c>
      <c r="L9632" s="17" t="s">
        <v>7730</v>
      </c>
      <c r="M9632" s="9">
        <v>1.65</v>
      </c>
      <c r="N9632" s="9"/>
      <c r="O9632" s="21"/>
      <c r="Q9632" s="29"/>
      <c r="U9632" s="17"/>
      <c r="V9632" s="2" t="s">
        <v>3131</v>
      </c>
      <c r="Y9632" t="str">
        <f t="shared" si="605"/>
        <v/>
      </c>
      <c r="AA9632" t="str">
        <f t="shared" si="606"/>
        <v/>
      </c>
      <c r="AC9632" s="7"/>
      <c r="AD9632" t="s">
        <v>2323</v>
      </c>
      <c r="AE9632">
        <f t="shared" si="604"/>
        <v>0</v>
      </c>
      <c r="AG9632" s="2"/>
      <c r="AH9632" t="s">
        <v>4608</v>
      </c>
      <c r="AI9632" s="7" t="s">
        <v>4922</v>
      </c>
    </row>
    <row r="9633" spans="1:35" ht="11" customHeight="1" outlineLevel="1" x14ac:dyDescent="0.25">
      <c r="A9633" t="s">
        <v>4651</v>
      </c>
      <c r="C9633" s="2" t="s">
        <v>12455</v>
      </c>
      <c r="D9633" s="2">
        <v>213</v>
      </c>
      <c r="E9633" s="7">
        <v>1965</v>
      </c>
      <c r="F9633" s="5" t="s">
        <v>2974</v>
      </c>
      <c r="H9633" s="5" t="s">
        <v>5398</v>
      </c>
      <c r="I9633" s="6" t="s">
        <v>2325</v>
      </c>
      <c r="J9633" s="6" t="s">
        <v>17092</v>
      </c>
      <c r="K9633" s="17">
        <v>6</v>
      </c>
      <c r="L9633" s="17" t="s">
        <v>7730</v>
      </c>
      <c r="M9633" s="9">
        <v>0.4</v>
      </c>
      <c r="N9633" s="9"/>
      <c r="O9633" s="21"/>
      <c r="Q9633" s="29"/>
      <c r="U9633" s="17"/>
      <c r="V9633" s="2">
        <v>99</v>
      </c>
      <c r="Y9633" t="str">
        <f t="shared" si="605"/>
        <v/>
      </c>
      <c r="AA9633" t="str">
        <f t="shared" si="606"/>
        <v/>
      </c>
      <c r="AC9633" s="7"/>
      <c r="AD9633" t="s">
        <v>2325</v>
      </c>
      <c r="AE9633">
        <f t="shared" si="604"/>
        <v>0</v>
      </c>
      <c r="AG9633" s="2"/>
      <c r="AH9633" t="s">
        <v>2326</v>
      </c>
      <c r="AI9633" s="7" t="s">
        <v>4610</v>
      </c>
    </row>
    <row r="9634" spans="1:35" ht="11" customHeight="1" outlineLevel="1" x14ac:dyDescent="0.25">
      <c r="A9634" t="s">
        <v>4651</v>
      </c>
      <c r="C9634" s="2" t="s">
        <v>12455</v>
      </c>
      <c r="D9634" s="2">
        <v>268</v>
      </c>
      <c r="E9634" s="7">
        <v>1968</v>
      </c>
      <c r="F9634" s="5" t="s">
        <v>5140</v>
      </c>
      <c r="H9634" s="5" t="s">
        <v>5398</v>
      </c>
      <c r="I9634" s="6" t="s">
        <v>2325</v>
      </c>
      <c r="J9634" s="6" t="s">
        <v>17095</v>
      </c>
      <c r="K9634" s="17">
        <v>6</v>
      </c>
      <c r="L9634" s="17" t="s">
        <v>7730</v>
      </c>
      <c r="M9634" s="9">
        <v>3</v>
      </c>
      <c r="N9634" s="9"/>
      <c r="O9634" s="21"/>
      <c r="Q9634" s="29"/>
      <c r="U9634" s="17"/>
      <c r="V9634" s="2"/>
      <c r="Y9634" t="str">
        <f t="shared" si="605"/>
        <v/>
      </c>
      <c r="AA9634" t="str">
        <f t="shared" si="606"/>
        <v/>
      </c>
      <c r="AC9634" s="7"/>
      <c r="AD9634" t="s">
        <v>2325</v>
      </c>
      <c r="AE9634">
        <f t="shared" si="604"/>
        <v>0</v>
      </c>
      <c r="AG9634" s="2"/>
      <c r="AI9634" s="7"/>
    </row>
    <row r="9635" spans="1:35" ht="11" customHeight="1" outlineLevel="1" x14ac:dyDescent="0.25">
      <c r="A9635" t="s">
        <v>4651</v>
      </c>
      <c r="C9635" s="2" t="s">
        <v>12455</v>
      </c>
      <c r="D9635" s="2">
        <v>277</v>
      </c>
      <c r="E9635" s="7">
        <v>1969</v>
      </c>
      <c r="F9635" s="5" t="s">
        <v>17129</v>
      </c>
      <c r="H9635" s="5" t="s">
        <v>5398</v>
      </c>
      <c r="I9635" s="6" t="s">
        <v>17130</v>
      </c>
      <c r="J9635" s="6" t="s">
        <v>17131</v>
      </c>
      <c r="K9635" s="17">
        <v>3</v>
      </c>
      <c r="L9635" s="17" t="s">
        <v>7730</v>
      </c>
      <c r="M9635" s="9">
        <v>2.5</v>
      </c>
      <c r="N9635" s="9"/>
      <c r="O9635" s="21"/>
      <c r="Q9635" s="29"/>
      <c r="U9635" s="17"/>
      <c r="V9635" s="2"/>
      <c r="X9635" t="s">
        <v>7732</v>
      </c>
      <c r="Y9635" t="str">
        <f t="shared" si="605"/>
        <v/>
      </c>
      <c r="AA9635">
        <f t="shared" si="606"/>
        <v>1</v>
      </c>
      <c r="AC9635" s="7"/>
      <c r="AD9635" t="s">
        <v>17130</v>
      </c>
      <c r="AE9635">
        <f t="shared" ref="AE9635:AE9663" si="607">COUNTIF(I9635,"*Fuji*")</f>
        <v>0</v>
      </c>
      <c r="AG9635" s="2"/>
      <c r="AI9635" s="7"/>
    </row>
    <row r="9636" spans="1:35" ht="11" customHeight="1" outlineLevel="1" x14ac:dyDescent="0.25">
      <c r="A9636" t="s">
        <v>4651</v>
      </c>
      <c r="C9636" s="2" t="s">
        <v>12455</v>
      </c>
      <c r="D9636" s="2">
        <v>295</v>
      </c>
      <c r="E9636" s="7">
        <v>1970</v>
      </c>
      <c r="F9636" s="5" t="s">
        <v>17097</v>
      </c>
      <c r="H9636" s="5" t="s">
        <v>5398</v>
      </c>
      <c r="I9636" s="6" t="s">
        <v>2325</v>
      </c>
      <c r="J9636" s="6" t="s">
        <v>17099</v>
      </c>
      <c r="K9636" s="17">
        <v>6</v>
      </c>
      <c r="L9636" s="17" t="s">
        <v>7730</v>
      </c>
      <c r="M9636" s="9">
        <v>3.1</v>
      </c>
      <c r="N9636" s="9"/>
      <c r="O9636" s="21"/>
      <c r="Q9636" s="29"/>
      <c r="U9636" s="17"/>
      <c r="V9636" s="2"/>
      <c r="Y9636" t="str">
        <f t="shared" si="605"/>
        <v/>
      </c>
      <c r="AA9636" t="str">
        <f t="shared" si="606"/>
        <v/>
      </c>
      <c r="AC9636" s="7"/>
      <c r="AD9636" t="s">
        <v>2325</v>
      </c>
      <c r="AE9636">
        <f t="shared" si="607"/>
        <v>0</v>
      </c>
      <c r="AG9636" s="2"/>
      <c r="AI9636" s="7"/>
    </row>
    <row r="9637" spans="1:35" ht="11" customHeight="1" outlineLevel="1" x14ac:dyDescent="0.25">
      <c r="A9637" t="s">
        <v>4651</v>
      </c>
      <c r="C9637" s="2" t="s">
        <v>12455</v>
      </c>
      <c r="D9637" s="2">
        <v>315</v>
      </c>
      <c r="E9637" s="7">
        <v>1972</v>
      </c>
      <c r="F9637" s="5" t="s">
        <v>2974</v>
      </c>
      <c r="H9637" s="5" t="s">
        <v>5398</v>
      </c>
      <c r="I9637" s="6" t="s">
        <v>2327</v>
      </c>
      <c r="J9637" s="6" t="s">
        <v>17100</v>
      </c>
      <c r="K9637" s="17">
        <v>5</v>
      </c>
      <c r="L9637" s="17" t="s">
        <v>7730</v>
      </c>
      <c r="M9637" s="9">
        <v>0.8</v>
      </c>
      <c r="N9637" s="9"/>
      <c r="O9637" s="21"/>
      <c r="Q9637" s="29"/>
      <c r="U9637" s="17"/>
      <c r="V9637" s="2">
        <v>151</v>
      </c>
      <c r="Y9637" t="str">
        <f t="shared" si="605"/>
        <v/>
      </c>
      <c r="AA9637" t="str">
        <f t="shared" si="606"/>
        <v/>
      </c>
      <c r="AC9637" s="7"/>
      <c r="AD9637" t="s">
        <v>2327</v>
      </c>
      <c r="AE9637">
        <f t="shared" si="607"/>
        <v>0</v>
      </c>
      <c r="AG9637" s="2"/>
      <c r="AH9637" t="s">
        <v>2326</v>
      </c>
      <c r="AI9637" s="7" t="s">
        <v>4610</v>
      </c>
    </row>
    <row r="9638" spans="1:35" ht="11" customHeight="1" outlineLevel="1" x14ac:dyDescent="0.25">
      <c r="A9638" t="s">
        <v>4651</v>
      </c>
      <c r="C9638" s="2" t="s">
        <v>12455</v>
      </c>
      <c r="D9638" s="2">
        <v>368</v>
      </c>
      <c r="E9638" s="7">
        <v>1973</v>
      </c>
      <c r="F9638" s="5" t="s">
        <v>2621</v>
      </c>
      <c r="H9638" s="5" t="s">
        <v>5398</v>
      </c>
      <c r="I9638" s="6" t="s">
        <v>2328</v>
      </c>
      <c r="J9638" s="6" t="s">
        <v>17102</v>
      </c>
      <c r="K9638" s="17">
        <v>1</v>
      </c>
      <c r="L9638" s="17" t="s">
        <v>7730</v>
      </c>
      <c r="M9638" s="9">
        <v>2.2999999999999998</v>
      </c>
      <c r="N9638" s="9"/>
      <c r="O9638" s="21"/>
      <c r="Q9638" s="29"/>
      <c r="T9638">
        <v>1</v>
      </c>
      <c r="U9638" s="17"/>
      <c r="V9638" s="2">
        <v>178</v>
      </c>
      <c r="Y9638" t="str">
        <f t="shared" si="605"/>
        <v/>
      </c>
      <c r="AA9638" t="str">
        <f t="shared" si="606"/>
        <v/>
      </c>
      <c r="AC9638" s="7"/>
      <c r="AD9638" t="s">
        <v>2328</v>
      </c>
      <c r="AE9638">
        <f t="shared" si="607"/>
        <v>0</v>
      </c>
      <c r="AG9638" s="2"/>
      <c r="AH9638" t="s">
        <v>2329</v>
      </c>
      <c r="AI9638" s="7" t="s">
        <v>4922</v>
      </c>
    </row>
    <row r="9639" spans="1:35" ht="11" customHeight="1" outlineLevel="1" x14ac:dyDescent="0.25">
      <c r="A9639" t="s">
        <v>4651</v>
      </c>
      <c r="C9639" s="2" t="s">
        <v>12455</v>
      </c>
      <c r="D9639" s="2" t="s">
        <v>17127</v>
      </c>
      <c r="E9639" s="7">
        <v>1973</v>
      </c>
      <c r="F9639" s="5" t="s">
        <v>8689</v>
      </c>
      <c r="H9639" s="5" t="s">
        <v>5398</v>
      </c>
      <c r="I9639" s="6" t="s">
        <v>2328</v>
      </c>
      <c r="J9639" s="6" t="s">
        <v>17102</v>
      </c>
      <c r="K9639" s="17">
        <v>1</v>
      </c>
      <c r="L9639" s="17" t="s">
        <v>7730</v>
      </c>
      <c r="M9639" s="9">
        <v>4</v>
      </c>
      <c r="N9639" s="9"/>
      <c r="O9639" s="21"/>
      <c r="Q9639" s="29"/>
      <c r="U9639" s="17"/>
      <c r="V9639" s="2"/>
      <c r="X9639" t="s">
        <v>7732</v>
      </c>
      <c r="Y9639">
        <f t="shared" si="605"/>
        <v>1</v>
      </c>
      <c r="AA9639" t="str">
        <f t="shared" si="606"/>
        <v/>
      </c>
      <c r="AC9639" s="7"/>
      <c r="AD9639" t="s">
        <v>2328</v>
      </c>
      <c r="AE9639">
        <f t="shared" si="607"/>
        <v>0</v>
      </c>
      <c r="AG9639" s="2"/>
      <c r="AI9639" s="7"/>
    </row>
    <row r="9640" spans="1:35" ht="11" customHeight="1" outlineLevel="1" x14ac:dyDescent="0.25">
      <c r="A9640" t="s">
        <v>4651</v>
      </c>
      <c r="C9640" s="2" t="s">
        <v>12455</v>
      </c>
      <c r="D9640" s="2">
        <v>372</v>
      </c>
      <c r="E9640" s="7">
        <v>1973</v>
      </c>
      <c r="F9640" s="5" t="s">
        <v>2621</v>
      </c>
      <c r="H9640" s="5" t="s">
        <v>5398</v>
      </c>
      <c r="I9640" s="6" t="s">
        <v>17104</v>
      </c>
      <c r="J9640" s="6" t="s">
        <v>17106</v>
      </c>
      <c r="K9640" s="17">
        <v>3</v>
      </c>
      <c r="L9640" s="17" t="s">
        <v>7730</v>
      </c>
      <c r="M9640" s="9">
        <v>0.7</v>
      </c>
      <c r="N9640" s="9"/>
      <c r="O9640" s="21"/>
      <c r="Q9640" s="29"/>
      <c r="S9640">
        <v>1</v>
      </c>
      <c r="T9640">
        <v>1</v>
      </c>
      <c r="U9640" s="17"/>
      <c r="V9640" s="2"/>
      <c r="Y9640" t="str">
        <f t="shared" si="605"/>
        <v/>
      </c>
      <c r="AA9640" t="str">
        <f t="shared" si="606"/>
        <v/>
      </c>
      <c r="AC9640" s="7"/>
      <c r="AD9640" t="s">
        <v>17104</v>
      </c>
      <c r="AE9640">
        <f t="shared" si="607"/>
        <v>0</v>
      </c>
      <c r="AG9640" s="2"/>
      <c r="AI9640" s="7"/>
    </row>
    <row r="9641" spans="1:35" ht="11" customHeight="1" outlineLevel="1" x14ac:dyDescent="0.25">
      <c r="A9641" t="s">
        <v>4651</v>
      </c>
      <c r="C9641" s="2" t="s">
        <v>12455</v>
      </c>
      <c r="D9641" s="2">
        <v>391</v>
      </c>
      <c r="E9641" s="7">
        <v>1974</v>
      </c>
      <c r="F9641" s="5" t="s">
        <v>1640</v>
      </c>
      <c r="H9641" s="5" t="s">
        <v>5398</v>
      </c>
      <c r="I9641" s="6" t="s">
        <v>17132</v>
      </c>
      <c r="J9641" s="6" t="s">
        <v>17110</v>
      </c>
      <c r="K9641" s="17">
        <v>6</v>
      </c>
      <c r="L9641" s="17" t="s">
        <v>20076</v>
      </c>
      <c r="M9641" s="9"/>
      <c r="N9641" s="9"/>
      <c r="O9641" s="21"/>
      <c r="Q9641" s="29"/>
      <c r="U9641" s="17"/>
      <c r="V9641" s="2"/>
      <c r="Y9641" t="str">
        <f t="shared" si="605"/>
        <v/>
      </c>
      <c r="AA9641" t="str">
        <f t="shared" si="606"/>
        <v/>
      </c>
      <c r="AC9641" s="7"/>
      <c r="AD9641" t="s">
        <v>17132</v>
      </c>
      <c r="AE9641">
        <f t="shared" si="607"/>
        <v>0</v>
      </c>
      <c r="AG9641" s="2"/>
      <c r="AI9641" s="7"/>
    </row>
    <row r="9642" spans="1:35" ht="11" customHeight="1" outlineLevel="1" x14ac:dyDescent="0.25">
      <c r="A9642" t="s">
        <v>4651</v>
      </c>
      <c r="C9642" s="2" t="s">
        <v>12455</v>
      </c>
      <c r="D9642" s="2">
        <v>393</v>
      </c>
      <c r="E9642" s="7">
        <v>1974</v>
      </c>
      <c r="F9642" s="5" t="s">
        <v>1640</v>
      </c>
      <c r="H9642" s="5" t="s">
        <v>5398</v>
      </c>
      <c r="I9642" s="6" t="s">
        <v>17133</v>
      </c>
      <c r="J9642" s="6" t="s">
        <v>17110</v>
      </c>
      <c r="K9642" s="17">
        <v>1</v>
      </c>
      <c r="L9642" s="17" t="s">
        <v>20076</v>
      </c>
      <c r="M9642" s="9"/>
      <c r="N9642" s="9"/>
      <c r="O9642" s="21"/>
      <c r="Q9642" s="29"/>
      <c r="U9642" s="17"/>
      <c r="V9642" s="2"/>
      <c r="Y9642" t="str">
        <f t="shared" si="605"/>
        <v/>
      </c>
      <c r="AA9642" t="str">
        <f t="shared" si="606"/>
        <v/>
      </c>
      <c r="AC9642" s="7"/>
      <c r="AD9642" t="s">
        <v>17133</v>
      </c>
      <c r="AE9642">
        <f t="shared" si="607"/>
        <v>0</v>
      </c>
      <c r="AG9642" s="2"/>
      <c r="AI9642" s="7"/>
    </row>
    <row r="9643" spans="1:35" ht="11" customHeight="1" outlineLevel="1" x14ac:dyDescent="0.25">
      <c r="A9643" t="s">
        <v>4651</v>
      </c>
      <c r="C9643" s="2" t="s">
        <v>12455</v>
      </c>
      <c r="D9643" s="2" t="s">
        <v>17107</v>
      </c>
      <c r="E9643" s="7">
        <v>1974</v>
      </c>
      <c r="F9643" s="5" t="s">
        <v>17108</v>
      </c>
      <c r="H9643" s="5" t="s">
        <v>5398</v>
      </c>
      <c r="I9643" s="6" t="s">
        <v>17134</v>
      </c>
      <c r="J9643" s="6" t="s">
        <v>17110</v>
      </c>
      <c r="K9643" s="17">
        <v>1</v>
      </c>
      <c r="L9643" s="17" t="s">
        <v>7730</v>
      </c>
      <c r="M9643" s="9">
        <v>6.5</v>
      </c>
      <c r="N9643" s="9"/>
      <c r="O9643" s="21"/>
      <c r="Q9643" s="29"/>
      <c r="U9643" s="17"/>
      <c r="V9643" s="2"/>
      <c r="Y9643" t="str">
        <f t="shared" si="605"/>
        <v/>
      </c>
      <c r="AA9643" t="str">
        <f t="shared" si="606"/>
        <v/>
      </c>
      <c r="AC9643" s="7"/>
      <c r="AD9643" t="s">
        <v>17134</v>
      </c>
      <c r="AE9643">
        <f t="shared" si="607"/>
        <v>0</v>
      </c>
      <c r="AG9643" s="2"/>
      <c r="AI9643" s="7"/>
    </row>
    <row r="9644" spans="1:35" ht="11" customHeight="1" outlineLevel="1" x14ac:dyDescent="0.25">
      <c r="A9644" t="s">
        <v>4651</v>
      </c>
      <c r="C9644" s="2" t="s">
        <v>12455</v>
      </c>
      <c r="D9644" s="2">
        <v>394</v>
      </c>
      <c r="E9644" s="7">
        <v>1974</v>
      </c>
      <c r="F9644" s="5" t="s">
        <v>17109</v>
      </c>
      <c r="H9644" s="5" t="s">
        <v>5398</v>
      </c>
      <c r="I9644" s="6" t="s">
        <v>17135</v>
      </c>
      <c r="J9644" s="6" t="s">
        <v>17110</v>
      </c>
      <c r="K9644" s="17">
        <v>6</v>
      </c>
      <c r="L9644" s="18" t="s">
        <v>20076</v>
      </c>
      <c r="M9644" s="9"/>
      <c r="N9644" s="9"/>
      <c r="O9644" s="21"/>
      <c r="Q9644" s="29"/>
      <c r="U9644" s="17"/>
      <c r="V9644" s="2"/>
      <c r="Y9644" t="str">
        <f t="shared" si="605"/>
        <v/>
      </c>
      <c r="AA9644" t="str">
        <f t="shared" si="606"/>
        <v/>
      </c>
      <c r="AC9644" s="7"/>
      <c r="AD9644" t="s">
        <v>17135</v>
      </c>
      <c r="AE9644">
        <f t="shared" si="607"/>
        <v>0</v>
      </c>
      <c r="AG9644" s="2"/>
      <c r="AI9644" s="7"/>
    </row>
    <row r="9645" spans="1:35" ht="11" customHeight="1" outlineLevel="1" x14ac:dyDescent="0.25">
      <c r="A9645" t="s">
        <v>4651</v>
      </c>
      <c r="C9645" s="2" t="s">
        <v>12455</v>
      </c>
      <c r="D9645" s="2" t="s">
        <v>17136</v>
      </c>
      <c r="E9645" s="7">
        <v>1974</v>
      </c>
      <c r="F9645" s="5" t="s">
        <v>8564</v>
      </c>
      <c r="H9645" s="5" t="s">
        <v>5398</v>
      </c>
      <c r="I9645" s="6" t="s">
        <v>17134</v>
      </c>
      <c r="J9645" s="6" t="s">
        <v>17110</v>
      </c>
      <c r="K9645" s="17">
        <v>6</v>
      </c>
      <c r="L9645" s="17" t="s">
        <v>7730</v>
      </c>
      <c r="M9645" s="9">
        <v>2</v>
      </c>
      <c r="N9645" s="9"/>
      <c r="O9645" s="21"/>
      <c r="Q9645" s="29"/>
      <c r="U9645" s="17"/>
      <c r="V9645" s="2"/>
      <c r="Y9645">
        <f t="shared" si="605"/>
        <v>1</v>
      </c>
      <c r="AA9645" t="str">
        <f t="shared" si="606"/>
        <v/>
      </c>
      <c r="AC9645" s="7"/>
      <c r="AD9645" t="s">
        <v>17134</v>
      </c>
      <c r="AE9645">
        <f t="shared" si="607"/>
        <v>0</v>
      </c>
      <c r="AG9645" s="2"/>
      <c r="AI9645" s="7"/>
    </row>
    <row r="9646" spans="1:35" ht="11" customHeight="1" outlineLevel="1" x14ac:dyDescent="0.25">
      <c r="A9646" t="s">
        <v>4651</v>
      </c>
      <c r="C9646" s="2" t="s">
        <v>12455</v>
      </c>
      <c r="D9646" s="2">
        <v>409</v>
      </c>
      <c r="E9646" s="7">
        <v>1975</v>
      </c>
      <c r="F9646" s="5" t="s">
        <v>1654</v>
      </c>
      <c r="H9646" s="5" t="s">
        <v>5398</v>
      </c>
      <c r="I9646" s="6" t="s">
        <v>17113</v>
      </c>
      <c r="J9646" s="6" t="s">
        <v>17115</v>
      </c>
      <c r="K9646" s="17">
        <v>3</v>
      </c>
      <c r="L9646" s="17" t="s">
        <v>7730</v>
      </c>
      <c r="M9646" s="9">
        <v>4.2</v>
      </c>
      <c r="N9646" s="9"/>
      <c r="O9646" s="21"/>
      <c r="Q9646" s="29"/>
      <c r="U9646" s="17"/>
      <c r="V9646" s="2"/>
      <c r="Y9646" t="str">
        <f t="shared" si="605"/>
        <v/>
      </c>
      <c r="AA9646" t="str">
        <f t="shared" si="606"/>
        <v/>
      </c>
      <c r="AC9646" s="7"/>
      <c r="AD9646" t="s">
        <v>17113</v>
      </c>
      <c r="AE9646">
        <f t="shared" si="607"/>
        <v>0</v>
      </c>
      <c r="AG9646" s="2"/>
      <c r="AI9646" s="7"/>
    </row>
    <row r="9647" spans="1:35" ht="11" customHeight="1" outlineLevel="1" x14ac:dyDescent="0.25">
      <c r="A9647" t="s">
        <v>4651</v>
      </c>
      <c r="C9647" s="2" t="s">
        <v>12455</v>
      </c>
      <c r="D9647" s="2">
        <v>429</v>
      </c>
      <c r="E9647" s="7">
        <v>1976</v>
      </c>
      <c r="F9647" s="5" t="s">
        <v>5140</v>
      </c>
      <c r="H9647" s="5" t="s">
        <v>5398</v>
      </c>
      <c r="I9647" s="6" t="s">
        <v>2295</v>
      </c>
      <c r="J9647" s="6" t="s">
        <v>17116</v>
      </c>
      <c r="K9647" s="17">
        <v>6</v>
      </c>
      <c r="L9647" s="17" t="s">
        <v>7730</v>
      </c>
      <c r="M9647" s="9">
        <v>1.2</v>
      </c>
      <c r="N9647" s="9"/>
      <c r="O9647" s="21"/>
      <c r="Q9647" s="29"/>
      <c r="U9647" s="17"/>
      <c r="V9647" s="2">
        <v>208</v>
      </c>
      <c r="Y9647" t="str">
        <f t="shared" si="605"/>
        <v/>
      </c>
      <c r="AA9647" t="str">
        <f t="shared" si="606"/>
        <v/>
      </c>
      <c r="AC9647" s="7"/>
      <c r="AD9647" t="s">
        <v>2295</v>
      </c>
      <c r="AE9647">
        <f t="shared" si="607"/>
        <v>0</v>
      </c>
      <c r="AG9647" s="2"/>
      <c r="AH9647" t="s">
        <v>2326</v>
      </c>
      <c r="AI9647" s="7" t="s">
        <v>4610</v>
      </c>
    </row>
    <row r="9648" spans="1:35" ht="11" customHeight="1" outlineLevel="1" x14ac:dyDescent="0.25">
      <c r="A9648" t="s">
        <v>4651</v>
      </c>
      <c r="C9648" s="2" t="s">
        <v>12455</v>
      </c>
      <c r="D9648" s="2">
        <v>473</v>
      </c>
      <c r="E9648" s="7">
        <v>1977</v>
      </c>
      <c r="F9648" s="5" t="s">
        <v>5696</v>
      </c>
      <c r="H9648" s="5" t="s">
        <v>5398</v>
      </c>
      <c r="I9648" s="6" t="s">
        <v>2330</v>
      </c>
      <c r="J9648" s="6" t="s">
        <v>17118</v>
      </c>
      <c r="K9648" s="17">
        <v>6</v>
      </c>
      <c r="L9648" s="17" t="s">
        <v>7730</v>
      </c>
      <c r="M9648" s="9">
        <v>1.2</v>
      </c>
      <c r="N9648" s="9"/>
      <c r="O9648" s="21"/>
      <c r="Q9648" s="29"/>
      <c r="U9648" s="17"/>
      <c r="V9648" s="2">
        <v>238</v>
      </c>
      <c r="Y9648" t="str">
        <f t="shared" si="605"/>
        <v/>
      </c>
      <c r="AA9648" t="str">
        <f t="shared" si="606"/>
        <v/>
      </c>
      <c r="AC9648" s="7"/>
      <c r="AD9648" t="s">
        <v>2330</v>
      </c>
      <c r="AE9648">
        <f t="shared" si="607"/>
        <v>0</v>
      </c>
      <c r="AG9648" s="2"/>
      <c r="AH9648" t="s">
        <v>2331</v>
      </c>
      <c r="AI9648" s="7" t="s">
        <v>4610</v>
      </c>
    </row>
    <row r="9649" spans="1:49" ht="11" customHeight="1" outlineLevel="1" x14ac:dyDescent="0.25">
      <c r="A9649" t="s">
        <v>4651</v>
      </c>
      <c r="C9649" s="2" t="s">
        <v>12455</v>
      </c>
      <c r="D9649" s="2">
        <v>474</v>
      </c>
      <c r="E9649" s="7">
        <v>1977</v>
      </c>
      <c r="F9649" s="5" t="s">
        <v>3437</v>
      </c>
      <c r="H9649" s="5" t="s">
        <v>5398</v>
      </c>
      <c r="I9649" s="6" t="s">
        <v>2295</v>
      </c>
      <c r="J9649" s="6" t="s">
        <v>17118</v>
      </c>
      <c r="K9649" s="17">
        <v>6</v>
      </c>
      <c r="L9649" s="17" t="s">
        <v>7730</v>
      </c>
      <c r="M9649" s="9">
        <v>0.85</v>
      </c>
      <c r="N9649" s="9"/>
      <c r="O9649" s="21"/>
      <c r="Q9649" s="29"/>
      <c r="U9649" s="17"/>
      <c r="V9649" s="2">
        <v>239</v>
      </c>
      <c r="Y9649" t="str">
        <f t="shared" si="605"/>
        <v/>
      </c>
      <c r="AA9649" t="str">
        <f t="shared" si="606"/>
        <v/>
      </c>
      <c r="AC9649" s="7"/>
      <c r="AD9649" t="s">
        <v>2295</v>
      </c>
      <c r="AE9649">
        <f t="shared" si="607"/>
        <v>0</v>
      </c>
      <c r="AG9649" s="2"/>
      <c r="AH9649" t="s">
        <v>2326</v>
      </c>
      <c r="AI9649" s="7" t="s">
        <v>4610</v>
      </c>
    </row>
    <row r="9650" spans="1:49" ht="11" customHeight="1" outlineLevel="1" x14ac:dyDescent="0.25">
      <c r="A9650" t="s">
        <v>4651</v>
      </c>
      <c r="C9650" s="2" t="s">
        <v>12455</v>
      </c>
      <c r="D9650" s="2">
        <v>475</v>
      </c>
      <c r="E9650" s="7">
        <v>1977</v>
      </c>
      <c r="F9650" s="5" t="s">
        <v>3439</v>
      </c>
      <c r="H9650" s="5" t="s">
        <v>5398</v>
      </c>
      <c r="I9650" s="6" t="s">
        <v>1750</v>
      </c>
      <c r="J9650" s="6" t="s">
        <v>17118</v>
      </c>
      <c r="K9650" s="17">
        <v>6</v>
      </c>
      <c r="L9650" s="17" t="s">
        <v>7730</v>
      </c>
      <c r="M9650" s="9">
        <v>1</v>
      </c>
      <c r="N9650" s="9"/>
      <c r="O9650" s="21"/>
      <c r="Q9650" s="29"/>
      <c r="U9650" s="17"/>
      <c r="V9650" s="2">
        <v>240</v>
      </c>
      <c r="Y9650" t="str">
        <f t="shared" si="605"/>
        <v/>
      </c>
      <c r="AA9650" t="str">
        <f t="shared" si="606"/>
        <v/>
      </c>
      <c r="AC9650" s="7"/>
      <c r="AD9650" t="s">
        <v>1750</v>
      </c>
      <c r="AE9650">
        <f t="shared" si="607"/>
        <v>0</v>
      </c>
      <c r="AG9650" s="2"/>
      <c r="AH9650" t="s">
        <v>2326</v>
      </c>
      <c r="AI9650" s="7" t="s">
        <v>4610</v>
      </c>
    </row>
    <row r="9651" spans="1:49" ht="11" customHeight="1" outlineLevel="1" x14ac:dyDescent="0.25">
      <c r="A9651" t="s">
        <v>4651</v>
      </c>
      <c r="C9651" s="2" t="s">
        <v>12455</v>
      </c>
      <c r="D9651" s="2">
        <v>476</v>
      </c>
      <c r="E9651" s="7">
        <v>1977</v>
      </c>
      <c r="F9651" s="5" t="s">
        <v>5761</v>
      </c>
      <c r="H9651" s="5" t="s">
        <v>5398</v>
      </c>
      <c r="I9651" s="6" t="s">
        <v>2332</v>
      </c>
      <c r="J9651" s="6" t="s">
        <v>17118</v>
      </c>
      <c r="K9651" s="17">
        <v>6</v>
      </c>
      <c r="L9651" s="17" t="s">
        <v>7730</v>
      </c>
      <c r="M9651" s="9">
        <v>2</v>
      </c>
      <c r="N9651" s="9"/>
      <c r="O9651" s="21"/>
      <c r="Q9651" s="29"/>
      <c r="U9651" s="17"/>
      <c r="V9651" s="2">
        <v>241</v>
      </c>
      <c r="Y9651" t="str">
        <f t="shared" si="605"/>
        <v/>
      </c>
      <c r="AA9651" t="str">
        <f t="shared" si="606"/>
        <v/>
      </c>
      <c r="AC9651" s="7"/>
      <c r="AD9651" t="s">
        <v>2332</v>
      </c>
      <c r="AE9651">
        <f t="shared" si="607"/>
        <v>0</v>
      </c>
      <c r="AG9651" s="2"/>
      <c r="AH9651" t="s">
        <v>2324</v>
      </c>
      <c r="AI9651" s="7" t="s">
        <v>4610</v>
      </c>
    </row>
    <row r="9652" spans="1:49" ht="11" customHeight="1" outlineLevel="1" x14ac:dyDescent="0.25">
      <c r="A9652" t="s">
        <v>4651</v>
      </c>
      <c r="C9652" s="2" t="s">
        <v>12455</v>
      </c>
      <c r="D9652" s="2">
        <v>477</v>
      </c>
      <c r="E9652" s="7">
        <v>1977</v>
      </c>
      <c r="F9652" s="5" t="s">
        <v>3442</v>
      </c>
      <c r="H9652" s="5" t="s">
        <v>5398</v>
      </c>
      <c r="I9652" s="6" t="s">
        <v>5250</v>
      </c>
      <c r="J9652" s="6" t="s">
        <v>17118</v>
      </c>
      <c r="K9652" s="17">
        <v>6</v>
      </c>
      <c r="L9652" s="17" t="s">
        <v>7730</v>
      </c>
      <c r="M9652" s="9">
        <v>0.85</v>
      </c>
      <c r="N9652" s="9"/>
      <c r="O9652" s="21"/>
      <c r="Q9652" s="29"/>
      <c r="U9652" s="17"/>
      <c r="V9652" s="2">
        <v>242</v>
      </c>
      <c r="Y9652" t="str">
        <f t="shared" si="605"/>
        <v/>
      </c>
      <c r="AA9652" t="str">
        <f t="shared" si="606"/>
        <v/>
      </c>
      <c r="AC9652" s="7"/>
      <c r="AD9652" t="s">
        <v>5250</v>
      </c>
      <c r="AE9652">
        <f t="shared" si="607"/>
        <v>0</v>
      </c>
      <c r="AG9652" s="2"/>
      <c r="AH9652" t="s">
        <v>2326</v>
      </c>
      <c r="AI9652" s="7" t="s">
        <v>4610</v>
      </c>
    </row>
    <row r="9653" spans="1:49" ht="11" customHeight="1" outlineLevel="1" x14ac:dyDescent="0.25">
      <c r="A9653" t="s">
        <v>4651</v>
      </c>
      <c r="C9653" s="2" t="s">
        <v>12455</v>
      </c>
      <c r="D9653" s="2">
        <v>478</v>
      </c>
      <c r="E9653" s="7">
        <v>1977</v>
      </c>
      <c r="F9653" s="5" t="s">
        <v>3533</v>
      </c>
      <c r="H9653" s="5" t="s">
        <v>5398</v>
      </c>
      <c r="I9653" s="6" t="s">
        <v>2333</v>
      </c>
      <c r="J9653" s="6" t="s">
        <v>17118</v>
      </c>
      <c r="K9653" s="17">
        <v>6</v>
      </c>
      <c r="L9653" s="17" t="s">
        <v>7730</v>
      </c>
      <c r="M9653" s="9">
        <v>2.1</v>
      </c>
      <c r="N9653" s="9"/>
      <c r="O9653" s="21"/>
      <c r="Q9653" s="29"/>
      <c r="U9653" s="17"/>
      <c r="V9653" s="2">
        <v>243</v>
      </c>
      <c r="Y9653" t="str">
        <f t="shared" si="605"/>
        <v/>
      </c>
      <c r="AA9653" t="str">
        <f t="shared" si="606"/>
        <v/>
      </c>
      <c r="AC9653" s="7"/>
      <c r="AD9653" t="s">
        <v>2333</v>
      </c>
      <c r="AE9653">
        <f t="shared" si="607"/>
        <v>0</v>
      </c>
      <c r="AG9653" s="2"/>
      <c r="AH9653" t="s">
        <v>2334</v>
      </c>
      <c r="AI9653" s="7" t="s">
        <v>4610</v>
      </c>
    </row>
    <row r="9654" spans="1:49" ht="11" customHeight="1" outlineLevel="1" x14ac:dyDescent="0.25">
      <c r="A9654" t="s">
        <v>4651</v>
      </c>
      <c r="C9654" s="2" t="s">
        <v>12455</v>
      </c>
      <c r="D9654" s="2">
        <v>479</v>
      </c>
      <c r="E9654" s="7">
        <v>1977</v>
      </c>
      <c r="F9654" s="5" t="s">
        <v>4787</v>
      </c>
      <c r="H9654" s="5" t="s">
        <v>5398</v>
      </c>
      <c r="I9654" s="6" t="s">
        <v>5252</v>
      </c>
      <c r="J9654" s="6" t="s">
        <v>17118</v>
      </c>
      <c r="K9654" s="17">
        <v>6</v>
      </c>
      <c r="L9654" s="17" t="s">
        <v>7730</v>
      </c>
      <c r="M9654" s="9">
        <v>0.85</v>
      </c>
      <c r="N9654" s="9"/>
      <c r="O9654" s="21"/>
      <c r="Q9654" s="29"/>
      <c r="U9654" s="17"/>
      <c r="V9654" s="2">
        <v>244</v>
      </c>
      <c r="Y9654" t="str">
        <f t="shared" si="605"/>
        <v/>
      </c>
      <c r="AA9654" t="str">
        <f t="shared" si="606"/>
        <v/>
      </c>
      <c r="AC9654" s="7"/>
      <c r="AD9654" t="s">
        <v>5252</v>
      </c>
      <c r="AE9654">
        <f t="shared" si="607"/>
        <v>0</v>
      </c>
      <c r="AG9654" s="2"/>
      <c r="AH9654" t="s">
        <v>2326</v>
      </c>
      <c r="AI9654" s="7" t="s">
        <v>4610</v>
      </c>
    </row>
    <row r="9655" spans="1:49" ht="11" customHeight="1" outlineLevel="1" x14ac:dyDescent="0.25">
      <c r="A9655" t="s">
        <v>4651</v>
      </c>
      <c r="C9655" s="2" t="s">
        <v>12455</v>
      </c>
      <c r="D9655" s="2">
        <v>480</v>
      </c>
      <c r="E9655" s="7">
        <v>1977</v>
      </c>
      <c r="F9655" s="5" t="s">
        <v>5750</v>
      </c>
      <c r="H9655" s="5" t="s">
        <v>5398</v>
      </c>
      <c r="I9655" s="6" t="s">
        <v>1522</v>
      </c>
      <c r="J9655" s="6" t="s">
        <v>17118</v>
      </c>
      <c r="K9655" s="17">
        <v>6</v>
      </c>
      <c r="L9655" s="17" t="s">
        <v>7730</v>
      </c>
      <c r="M9655" s="9">
        <v>0.85</v>
      </c>
      <c r="N9655" s="9"/>
      <c r="O9655" s="21"/>
      <c r="Q9655" s="29"/>
      <c r="U9655" s="17"/>
      <c r="V9655" s="2">
        <v>245</v>
      </c>
      <c r="Y9655" t="str">
        <f t="shared" si="605"/>
        <v/>
      </c>
      <c r="AA9655" t="str">
        <f t="shared" si="606"/>
        <v/>
      </c>
      <c r="AC9655" s="7"/>
      <c r="AD9655" t="s">
        <v>1522</v>
      </c>
      <c r="AE9655">
        <f t="shared" si="607"/>
        <v>0</v>
      </c>
      <c r="AG9655" s="2"/>
      <c r="AH9655" t="s">
        <v>2329</v>
      </c>
      <c r="AI9655" s="7" t="s">
        <v>4610</v>
      </c>
    </row>
    <row r="9656" spans="1:49" ht="11" customHeight="1" outlineLevel="1" collapsed="1" x14ac:dyDescent="0.25">
      <c r="A9656" t="s">
        <v>4651</v>
      </c>
      <c r="C9656" s="2" t="s">
        <v>12455</v>
      </c>
      <c r="D9656" s="2">
        <v>481</v>
      </c>
      <c r="E9656" s="7">
        <v>1977</v>
      </c>
      <c r="F9656" s="5" t="s">
        <v>1015</v>
      </c>
      <c r="H9656" s="5" t="s">
        <v>5398</v>
      </c>
      <c r="I9656" s="6" t="s">
        <v>4495</v>
      </c>
      <c r="J9656" s="6" t="s">
        <v>17118</v>
      </c>
      <c r="K9656" s="17">
        <v>6</v>
      </c>
      <c r="L9656" s="17" t="s">
        <v>7730</v>
      </c>
      <c r="M9656" s="9">
        <v>1.2</v>
      </c>
      <c r="N9656" s="9"/>
      <c r="O9656" s="21"/>
      <c r="Q9656" s="29"/>
      <c r="U9656" s="17"/>
      <c r="V9656" s="2">
        <v>246</v>
      </c>
      <c r="Y9656" t="str">
        <f t="shared" si="605"/>
        <v/>
      </c>
      <c r="AA9656" t="str">
        <f t="shared" si="606"/>
        <v/>
      </c>
      <c r="AC9656" s="7"/>
      <c r="AD9656" t="s">
        <v>4495</v>
      </c>
      <c r="AE9656">
        <f t="shared" si="607"/>
        <v>0</v>
      </c>
      <c r="AG9656" s="2"/>
      <c r="AH9656" t="s">
        <v>5531</v>
      </c>
      <c r="AI9656" s="7" t="s">
        <v>4610</v>
      </c>
    </row>
    <row r="9657" spans="1:49" ht="11" customHeight="1" outlineLevel="1" x14ac:dyDescent="0.25">
      <c r="A9657" t="s">
        <v>4651</v>
      </c>
      <c r="C9657" s="2" t="s">
        <v>12455</v>
      </c>
      <c r="D9657" s="2">
        <v>482</v>
      </c>
      <c r="E9657" s="7">
        <v>1977</v>
      </c>
      <c r="F9657" s="5" t="s">
        <v>5753</v>
      </c>
      <c r="H9657" s="5" t="s">
        <v>5398</v>
      </c>
      <c r="I9657" s="6" t="s">
        <v>5532</v>
      </c>
      <c r="J9657" s="6" t="s">
        <v>17118</v>
      </c>
      <c r="K9657" s="17">
        <v>6</v>
      </c>
      <c r="L9657" s="17" t="s">
        <v>7730</v>
      </c>
      <c r="M9657" s="9">
        <v>0.85</v>
      </c>
      <c r="N9657" s="9"/>
      <c r="O9657" s="21"/>
      <c r="Q9657" s="29"/>
      <c r="U9657" s="17"/>
      <c r="V9657" s="2">
        <v>247</v>
      </c>
      <c r="Y9657" t="str">
        <f t="shared" si="605"/>
        <v/>
      </c>
      <c r="AA9657" t="str">
        <f t="shared" si="606"/>
        <v/>
      </c>
      <c r="AC9657" s="7"/>
      <c r="AD9657" t="s">
        <v>5532</v>
      </c>
      <c r="AE9657">
        <f t="shared" si="607"/>
        <v>0</v>
      </c>
      <c r="AG9657" s="2"/>
      <c r="AH9657" t="s">
        <v>5533</v>
      </c>
      <c r="AI9657" s="7" t="s">
        <v>4922</v>
      </c>
    </row>
    <row r="9658" spans="1:49" ht="11" customHeight="1" outlineLevel="1" x14ac:dyDescent="0.25">
      <c r="A9658" t="s">
        <v>4651</v>
      </c>
      <c r="C9658" s="2" t="s">
        <v>12455</v>
      </c>
      <c r="D9658" s="2">
        <v>483</v>
      </c>
      <c r="E9658" s="7">
        <v>1977</v>
      </c>
      <c r="F9658" s="5" t="s">
        <v>5765</v>
      </c>
      <c r="H9658" s="5" t="s">
        <v>5398</v>
      </c>
      <c r="I9658" s="6" t="s">
        <v>5534</v>
      </c>
      <c r="J9658" s="6" t="s">
        <v>17118</v>
      </c>
      <c r="K9658" s="17">
        <v>6</v>
      </c>
      <c r="L9658" s="17" t="s">
        <v>7730</v>
      </c>
      <c r="M9658" s="9">
        <v>1.7</v>
      </c>
      <c r="N9658" s="9"/>
      <c r="O9658" s="21"/>
      <c r="Q9658" s="29"/>
      <c r="U9658" s="17"/>
      <c r="V9658" s="2">
        <v>248</v>
      </c>
      <c r="Y9658" t="str">
        <f t="shared" si="605"/>
        <v/>
      </c>
      <c r="AA9658" t="str">
        <f t="shared" si="606"/>
        <v/>
      </c>
      <c r="AC9658" s="7"/>
      <c r="AD9658" t="s">
        <v>5534</v>
      </c>
      <c r="AE9658">
        <f t="shared" si="607"/>
        <v>0</v>
      </c>
      <c r="AG9658" s="2"/>
      <c r="AH9658" t="s">
        <v>5535</v>
      </c>
      <c r="AI9658" s="7" t="s">
        <v>4922</v>
      </c>
    </row>
    <row r="9659" spans="1:49" ht="11" customHeight="1" outlineLevel="1" x14ac:dyDescent="0.25">
      <c r="A9659" t="s">
        <v>4651</v>
      </c>
      <c r="C9659" s="2" t="s">
        <v>12455</v>
      </c>
      <c r="D9659" s="2">
        <v>484</v>
      </c>
      <c r="E9659" s="7">
        <v>1977</v>
      </c>
      <c r="F9659" s="5" t="s">
        <v>3125</v>
      </c>
      <c r="H9659" s="5" t="s">
        <v>5398</v>
      </c>
      <c r="I9659" s="6" t="s">
        <v>5536</v>
      </c>
      <c r="J9659" s="6" t="s">
        <v>17118</v>
      </c>
      <c r="K9659" s="17">
        <v>6</v>
      </c>
      <c r="L9659" s="17" t="s">
        <v>7730</v>
      </c>
      <c r="M9659" s="9">
        <v>2.1</v>
      </c>
      <c r="N9659" s="9"/>
      <c r="O9659" s="21"/>
      <c r="Q9659" s="29"/>
      <c r="U9659" s="17"/>
      <c r="V9659" s="2">
        <v>249</v>
      </c>
      <c r="Y9659" t="str">
        <f t="shared" si="605"/>
        <v/>
      </c>
      <c r="AA9659" t="str">
        <f t="shared" si="606"/>
        <v/>
      </c>
      <c r="AC9659" s="7"/>
      <c r="AD9659" t="s">
        <v>5536</v>
      </c>
      <c r="AE9659">
        <f t="shared" si="607"/>
        <v>0</v>
      </c>
      <c r="AG9659" s="2"/>
      <c r="AH9659" t="s">
        <v>5537</v>
      </c>
      <c r="AI9659" s="7" t="s">
        <v>4922</v>
      </c>
    </row>
    <row r="9660" spans="1:49" ht="11" customHeight="1" outlineLevel="1" collapsed="1" x14ac:dyDescent="0.25">
      <c r="A9660" t="s">
        <v>4651</v>
      </c>
      <c r="C9660" s="2" t="s">
        <v>12455</v>
      </c>
      <c r="D9660" s="2">
        <v>485</v>
      </c>
      <c r="E9660" s="7">
        <v>1977</v>
      </c>
      <c r="F9660" s="5" t="s">
        <v>3539</v>
      </c>
      <c r="H9660" s="5" t="s">
        <v>5398</v>
      </c>
      <c r="I9660" s="6" t="s">
        <v>451</v>
      </c>
      <c r="J9660" s="6" t="s">
        <v>17118</v>
      </c>
      <c r="K9660" s="17">
        <v>6</v>
      </c>
      <c r="L9660" s="17" t="s">
        <v>7730</v>
      </c>
      <c r="M9660" s="9">
        <v>0.85</v>
      </c>
      <c r="N9660" s="9"/>
      <c r="O9660" s="21"/>
      <c r="Q9660" s="29"/>
      <c r="U9660" s="17"/>
      <c r="V9660" s="2">
        <v>250</v>
      </c>
      <c r="Y9660" t="str">
        <f t="shared" si="605"/>
        <v/>
      </c>
      <c r="AA9660" t="str">
        <f t="shared" si="606"/>
        <v/>
      </c>
      <c r="AC9660" s="7"/>
      <c r="AD9660" t="s">
        <v>451</v>
      </c>
      <c r="AE9660">
        <f t="shared" si="607"/>
        <v>0</v>
      </c>
      <c r="AG9660" s="2"/>
      <c r="AH9660" t="s">
        <v>2326</v>
      </c>
      <c r="AI9660" s="7" t="s">
        <v>4922</v>
      </c>
    </row>
    <row r="9661" spans="1:49" ht="11" customHeight="1" outlineLevel="1" x14ac:dyDescent="0.25">
      <c r="A9661" t="s">
        <v>4651</v>
      </c>
      <c r="C9661" s="2" t="s">
        <v>12455</v>
      </c>
      <c r="D9661" s="2">
        <v>527</v>
      </c>
      <c r="E9661" s="7">
        <v>1979</v>
      </c>
      <c r="F9661" s="5" t="s">
        <v>2296</v>
      </c>
      <c r="H9661" s="5" t="s">
        <v>5398</v>
      </c>
      <c r="I9661" s="6" t="s">
        <v>2295</v>
      </c>
      <c r="J9661" s="6" t="s">
        <v>17120</v>
      </c>
      <c r="K9661" s="17">
        <v>6</v>
      </c>
      <c r="L9661" s="17" t="s">
        <v>7730</v>
      </c>
      <c r="M9661" s="9">
        <v>0.5</v>
      </c>
      <c r="N9661" s="9"/>
      <c r="O9661" s="21"/>
      <c r="Q9661" s="29"/>
      <c r="U9661" s="17"/>
      <c r="V9661" s="2">
        <v>263</v>
      </c>
      <c r="Y9661" t="str">
        <f t="shared" si="605"/>
        <v/>
      </c>
      <c r="AA9661" t="str">
        <f t="shared" si="606"/>
        <v/>
      </c>
      <c r="AC9661" s="7"/>
      <c r="AD9661" t="s">
        <v>2295</v>
      </c>
      <c r="AE9661">
        <f t="shared" si="607"/>
        <v>0</v>
      </c>
      <c r="AG9661" s="2"/>
      <c r="AH9661" t="s">
        <v>2326</v>
      </c>
      <c r="AI9661" s="7" t="s">
        <v>4610</v>
      </c>
    </row>
    <row r="9662" spans="1:49" ht="11" customHeight="1" outlineLevel="1" x14ac:dyDescent="0.25">
      <c r="A9662" t="s">
        <v>4651</v>
      </c>
      <c r="C9662" s="2" t="s">
        <v>12455</v>
      </c>
      <c r="D9662" s="2">
        <v>528</v>
      </c>
      <c r="E9662" s="7">
        <v>1979</v>
      </c>
      <c r="F9662" s="5" t="s">
        <v>2297</v>
      </c>
      <c r="H9662" s="5" t="s">
        <v>5398</v>
      </c>
      <c r="I9662" s="6" t="s">
        <v>2295</v>
      </c>
      <c r="J9662" s="6" t="s">
        <v>17120</v>
      </c>
      <c r="K9662" s="17">
        <v>6</v>
      </c>
      <c r="L9662" s="17" t="s">
        <v>7730</v>
      </c>
      <c r="M9662" s="9">
        <v>0.5</v>
      </c>
      <c r="N9662" s="9"/>
      <c r="O9662" s="21"/>
      <c r="Q9662" s="29"/>
      <c r="U9662" s="17"/>
      <c r="V9662" s="2">
        <v>264</v>
      </c>
      <c r="Y9662" t="str">
        <f t="shared" si="605"/>
        <v/>
      </c>
      <c r="AA9662" t="str">
        <f t="shared" si="606"/>
        <v/>
      </c>
      <c r="AC9662" s="7"/>
      <c r="AD9662" t="s">
        <v>2295</v>
      </c>
      <c r="AE9662">
        <f t="shared" si="607"/>
        <v>0</v>
      </c>
      <c r="AG9662" s="2"/>
      <c r="AH9662" t="s">
        <v>2326</v>
      </c>
      <c r="AI9662" s="7" t="s">
        <v>4610</v>
      </c>
    </row>
    <row r="9663" spans="1:49" ht="11" customHeight="1" outlineLevel="1" x14ac:dyDescent="0.25">
      <c r="A9663" t="s">
        <v>4651</v>
      </c>
      <c r="C9663" s="2" t="s">
        <v>12455</v>
      </c>
      <c r="D9663" s="2">
        <v>531</v>
      </c>
      <c r="E9663" s="7">
        <v>1979</v>
      </c>
      <c r="F9663" s="5" t="s">
        <v>3437</v>
      </c>
      <c r="H9663" s="5" t="s">
        <v>5398</v>
      </c>
      <c r="I9663" s="6" t="s">
        <v>17123</v>
      </c>
      <c r="J9663" s="6" t="s">
        <v>17122</v>
      </c>
      <c r="K9663" s="17">
        <v>3</v>
      </c>
      <c r="L9663" s="17" t="s">
        <v>7730</v>
      </c>
      <c r="M9663" s="9">
        <v>1.4</v>
      </c>
      <c r="N9663" s="9"/>
      <c r="O9663" s="21"/>
      <c r="Q9663" s="29"/>
      <c r="U9663" s="17"/>
      <c r="V9663" s="2">
        <v>265</v>
      </c>
      <c r="Y9663" t="str">
        <f t="shared" si="605"/>
        <v/>
      </c>
      <c r="AA9663" t="str">
        <f t="shared" si="606"/>
        <v/>
      </c>
      <c r="AC9663" s="7"/>
      <c r="AD9663" t="s">
        <v>17123</v>
      </c>
      <c r="AE9663">
        <f t="shared" si="607"/>
        <v>0</v>
      </c>
      <c r="AG9663" s="2"/>
      <c r="AH9663" t="s">
        <v>4608</v>
      </c>
      <c r="AI9663" s="7" t="s">
        <v>4610</v>
      </c>
    </row>
    <row r="9664" spans="1:49" ht="11" customHeight="1" x14ac:dyDescent="0.25">
      <c r="A9664" t="s">
        <v>17126</v>
      </c>
      <c r="B9664" t="s">
        <v>2327</v>
      </c>
      <c r="C9664" s="2" t="s">
        <v>12455</v>
      </c>
      <c r="E9664" s="7"/>
      <c r="F9664" s="5"/>
      <c r="H9664" s="5"/>
      <c r="I9664" s="6"/>
      <c r="J9664" s="6"/>
      <c r="K9664" s="17"/>
      <c r="L9664" s="17"/>
      <c r="M9664" s="9"/>
      <c r="N9664" s="9">
        <f>SUM(M9665:M9741)</f>
        <v>76.599999999999994</v>
      </c>
      <c r="O9664" s="21">
        <v>281</v>
      </c>
      <c r="P9664">
        <f>COUNTIF(L9665:L9741,"*")</f>
        <v>77</v>
      </c>
      <c r="Q9664" s="29">
        <f>P9664/O9664</f>
        <v>0.27402135231316727</v>
      </c>
      <c r="R9664">
        <f>COUNTIF(L9665:L9741,"Y")+COUNTIF(L9665:L9741,"S")</f>
        <v>31</v>
      </c>
      <c r="U9664" s="18" t="s">
        <v>7732</v>
      </c>
      <c r="V9664" s="2"/>
      <c r="W9664" t="s">
        <v>18612</v>
      </c>
      <c r="Y9664" t="str">
        <f t="shared" si="605"/>
        <v/>
      </c>
      <c r="AA9664" t="str">
        <f t="shared" si="606"/>
        <v/>
      </c>
      <c r="AC9664" s="7"/>
      <c r="AF9664">
        <f>COUNTIF(AE9665:AE9741,"1")</f>
        <v>0</v>
      </c>
      <c r="AG9664" s="2"/>
      <c r="AI9664" s="7"/>
      <c r="AJ9664">
        <f>COUNTIF($K9665:$K9741,"1")-COUNTIFS($K9665:$K9741,"1",$L9665:$L9741,"V")</f>
        <v>4</v>
      </c>
      <c r="AK9664">
        <f>COUNTIFS($K9665:$K9741,"1",$L9665:$L9741,"Y")+COUNTIFS($K9665:$K9741,"1",$L9665:$L9741,"s")</f>
        <v>4</v>
      </c>
      <c r="AL9664">
        <f>COUNTIF($K9665:$K9741,"2")-COUNTIFS($K9665:$K9741,"2",$L9665:$L9741,"V")</f>
        <v>0</v>
      </c>
      <c r="AM9664">
        <f>COUNTIFS($K9665:$K9741,"2",$L9665:$L9741,"Y")+COUNTIFS($K9665:$K9741,"2",$L9665:$L9741,"s")</f>
        <v>0</v>
      </c>
      <c r="AN9664">
        <f>COUNTIF($K9665:$K9741,"3")-COUNTIFS($K9665:$K9741,"3",$L9665:$L9741,"V")</f>
        <v>32</v>
      </c>
      <c r="AO9664">
        <f>COUNTIFS($K9665:$K9741,"3",$L9665:$L9741,"Y")+COUNTIFS($K9665:$K9741,"3",$L9665:$L9741,"s")</f>
        <v>12</v>
      </c>
      <c r="AP9664">
        <f>COUNTIF($K9665:$K9741,"4")-COUNTIFS($K9665:$K9741,"4",$L9665:$L9741,"V")</f>
        <v>0</v>
      </c>
      <c r="AQ9664">
        <f>COUNTIFS($K9665:$K9741,"4",$L9665:$L9741,"Y")+COUNTIFS($K9665:$K9741,"4",$L9665:$L9741,"s")</f>
        <v>0</v>
      </c>
      <c r="AR9664">
        <f>COUNTIF($K9665:$K9741,"5")-COUNTIFS($K9665:$K9741,"5",$L9665:$L9741,"V")</f>
        <v>6</v>
      </c>
      <c r="AS9664">
        <f>COUNTIFS($K9665:$K9741,"5",$L9665:$L9741,"Y")+COUNTIFS($K9665:$K9741,"5",$L9665:$L9741,"s")</f>
        <v>1</v>
      </c>
      <c r="AT9664">
        <f>COUNTIF($K9665:$K9741,"6")-COUNTIFS($K9665:$K9741,"6",$L9665:$L9741,"V")</f>
        <v>24</v>
      </c>
      <c r="AU9664">
        <f>COUNTIFS($K9665:$K9741,"6",$L9665:$L9741,"Y")+COUNTIFS($K9665:$K9741,"6",$L9665:$L9741,"s")</f>
        <v>14</v>
      </c>
      <c r="AV9664">
        <f>COUNTIF($K9665:$K9741,"7")-COUNTIFS($K9665:$K9741,"7",$L9665:$L9741,"V")</f>
        <v>0</v>
      </c>
      <c r="AW9664">
        <f>COUNTIFS($K9665:$K9741,"7",$L9665:$L9741,"Y")+COUNTIFS($K9665:$K9741,"7",$L9665:$L9741,"s")</f>
        <v>0</v>
      </c>
    </row>
    <row r="9665" spans="1:35" ht="11" customHeight="1" outlineLevel="1" x14ac:dyDescent="0.25">
      <c r="A9665" t="s">
        <v>5544</v>
      </c>
      <c r="C9665" s="2" t="s">
        <v>12455</v>
      </c>
      <c r="D9665" s="2">
        <v>109</v>
      </c>
      <c r="E9665" s="7">
        <v>1938</v>
      </c>
      <c r="F9665" s="5" t="s">
        <v>5139</v>
      </c>
      <c r="H9665" s="5" t="s">
        <v>6501</v>
      </c>
      <c r="I9665" s="6" t="s">
        <v>4607</v>
      </c>
      <c r="J9665" s="6" t="s">
        <v>17087</v>
      </c>
      <c r="K9665" s="17">
        <v>3</v>
      </c>
      <c r="L9665" s="17" t="s">
        <v>7730</v>
      </c>
      <c r="M9665" s="9">
        <v>1.5</v>
      </c>
      <c r="N9665" s="9"/>
      <c r="O9665" s="21"/>
      <c r="Q9665" s="29"/>
      <c r="U9665" s="17"/>
      <c r="V9665" s="2">
        <v>55</v>
      </c>
      <c r="Y9665" t="str">
        <f t="shared" si="605"/>
        <v/>
      </c>
      <c r="AA9665" t="str">
        <f t="shared" si="606"/>
        <v/>
      </c>
      <c r="AC9665" s="7"/>
      <c r="AD9665" t="s">
        <v>4607</v>
      </c>
      <c r="AE9665">
        <f t="shared" ref="AE9665:AE9696" si="608">COUNTIF(I9665,"*Fuji*")</f>
        <v>0</v>
      </c>
      <c r="AG9665" s="2"/>
      <c r="AH9665" t="s">
        <v>4608</v>
      </c>
      <c r="AI9665" s="7" t="s">
        <v>4610</v>
      </c>
    </row>
    <row r="9666" spans="1:35" ht="11" customHeight="1" outlineLevel="1" x14ac:dyDescent="0.25">
      <c r="A9666" t="s">
        <v>5544</v>
      </c>
      <c r="C9666" s="2" t="s">
        <v>12455</v>
      </c>
      <c r="D9666" s="2">
        <v>110</v>
      </c>
      <c r="E9666" s="7">
        <v>1938</v>
      </c>
      <c r="F9666" s="5" t="s">
        <v>5138</v>
      </c>
      <c r="H9666" s="5" t="s">
        <v>2319</v>
      </c>
      <c r="I9666" s="6" t="s">
        <v>4607</v>
      </c>
      <c r="J9666" s="6" t="s">
        <v>17087</v>
      </c>
      <c r="K9666" s="17">
        <v>3</v>
      </c>
      <c r="L9666" s="17" t="s">
        <v>7730</v>
      </c>
      <c r="M9666" s="9">
        <v>0.4</v>
      </c>
      <c r="N9666" s="9"/>
      <c r="O9666" s="21"/>
      <c r="Q9666" s="29"/>
      <c r="U9666" s="17"/>
      <c r="V9666" s="2">
        <v>56</v>
      </c>
      <c r="Y9666" t="str">
        <f t="shared" si="605"/>
        <v/>
      </c>
      <c r="AA9666" t="str">
        <f t="shared" si="606"/>
        <v/>
      </c>
      <c r="AC9666" s="7"/>
      <c r="AD9666" t="s">
        <v>4607</v>
      </c>
      <c r="AE9666">
        <f t="shared" si="608"/>
        <v>0</v>
      </c>
      <c r="AG9666" s="2"/>
      <c r="AH9666" t="s">
        <v>4608</v>
      </c>
      <c r="AI9666" s="7" t="s">
        <v>4610</v>
      </c>
    </row>
    <row r="9667" spans="1:35" ht="11" customHeight="1" outlineLevel="1" x14ac:dyDescent="0.25">
      <c r="A9667" t="s">
        <v>5544</v>
      </c>
      <c r="C9667" s="2" t="s">
        <v>12455</v>
      </c>
      <c r="D9667" s="2">
        <v>111</v>
      </c>
      <c r="E9667" s="7">
        <v>1938</v>
      </c>
      <c r="F9667" s="5" t="s">
        <v>5239</v>
      </c>
      <c r="H9667" s="5" t="s">
        <v>1644</v>
      </c>
      <c r="I9667" s="6" t="s">
        <v>4607</v>
      </c>
      <c r="J9667" s="6" t="s">
        <v>17087</v>
      </c>
      <c r="K9667" s="17">
        <v>3</v>
      </c>
      <c r="L9667" s="17" t="s">
        <v>7730</v>
      </c>
      <c r="M9667" s="9">
        <v>5</v>
      </c>
      <c r="N9667" s="9"/>
      <c r="O9667" s="21"/>
      <c r="Q9667" s="29"/>
      <c r="U9667" s="17"/>
      <c r="V9667" s="2">
        <v>57</v>
      </c>
      <c r="Y9667" t="str">
        <f t="shared" si="605"/>
        <v/>
      </c>
      <c r="AA9667" t="str">
        <f t="shared" si="606"/>
        <v/>
      </c>
      <c r="AC9667" s="7"/>
      <c r="AD9667" t="s">
        <v>4607</v>
      </c>
      <c r="AE9667">
        <f t="shared" si="608"/>
        <v>0</v>
      </c>
      <c r="AG9667" s="2"/>
      <c r="AH9667" t="s">
        <v>4608</v>
      </c>
      <c r="AI9667" s="7" t="s">
        <v>4610</v>
      </c>
    </row>
    <row r="9668" spans="1:35" ht="11" customHeight="1" outlineLevel="1" collapsed="1" x14ac:dyDescent="0.25">
      <c r="A9668" t="s">
        <v>5544</v>
      </c>
      <c r="C9668" s="2" t="s">
        <v>12455</v>
      </c>
      <c r="D9668" s="2">
        <v>112</v>
      </c>
      <c r="E9668" s="7">
        <v>1938</v>
      </c>
      <c r="F9668" s="5" t="s">
        <v>2974</v>
      </c>
      <c r="H9668" s="5" t="s">
        <v>6133</v>
      </c>
      <c r="I9668" s="6" t="s">
        <v>4607</v>
      </c>
      <c r="J9668" s="6" t="s">
        <v>17087</v>
      </c>
      <c r="K9668" s="17">
        <v>3</v>
      </c>
      <c r="L9668" s="17" t="s">
        <v>7732</v>
      </c>
      <c r="M9668" s="9"/>
      <c r="N9668" s="9"/>
      <c r="O9668" s="21"/>
      <c r="Q9668" s="29"/>
      <c r="U9668" s="17"/>
      <c r="V9668" s="2">
        <v>58</v>
      </c>
      <c r="X9668" t="s">
        <v>7732</v>
      </c>
      <c r="Y9668" t="str">
        <f t="shared" si="605"/>
        <v/>
      </c>
      <c r="AA9668" t="str">
        <f t="shared" si="606"/>
        <v/>
      </c>
      <c r="AC9668" s="7"/>
      <c r="AD9668" t="s">
        <v>4607</v>
      </c>
      <c r="AE9668">
        <f t="shared" si="608"/>
        <v>0</v>
      </c>
      <c r="AG9668" s="2"/>
      <c r="AH9668" t="s">
        <v>4608</v>
      </c>
      <c r="AI9668" s="7" t="s">
        <v>4610</v>
      </c>
    </row>
    <row r="9669" spans="1:35" ht="11" customHeight="1" outlineLevel="1" x14ac:dyDescent="0.25">
      <c r="A9669" t="s">
        <v>5544</v>
      </c>
      <c r="C9669" s="2" t="s">
        <v>12455</v>
      </c>
      <c r="D9669" s="2">
        <v>113</v>
      </c>
      <c r="E9669" s="7">
        <v>1938</v>
      </c>
      <c r="F9669" s="5" t="s">
        <v>5140</v>
      </c>
      <c r="H9669" s="5" t="s">
        <v>2320</v>
      </c>
      <c r="I9669" s="6" t="s">
        <v>4607</v>
      </c>
      <c r="J9669" s="6" t="s">
        <v>17087</v>
      </c>
      <c r="K9669" s="17">
        <v>3</v>
      </c>
      <c r="L9669" s="17" t="s">
        <v>7732</v>
      </c>
      <c r="M9669" s="9"/>
      <c r="N9669" s="9"/>
      <c r="O9669" s="21"/>
      <c r="Q9669" s="29"/>
      <c r="U9669" s="17"/>
      <c r="V9669" s="2">
        <v>59</v>
      </c>
      <c r="Y9669" t="str">
        <f t="shared" si="605"/>
        <v/>
      </c>
      <c r="AA9669" t="str">
        <f t="shared" si="606"/>
        <v/>
      </c>
      <c r="AC9669" s="7"/>
      <c r="AD9669" t="s">
        <v>4607</v>
      </c>
      <c r="AE9669">
        <f t="shared" si="608"/>
        <v>0</v>
      </c>
      <c r="AG9669" s="2"/>
      <c r="AH9669" t="s">
        <v>4608</v>
      </c>
      <c r="AI9669" s="7" t="s">
        <v>4610</v>
      </c>
    </row>
    <row r="9670" spans="1:35" ht="11" customHeight="1" outlineLevel="1" x14ac:dyDescent="0.25">
      <c r="A9670" t="s">
        <v>5544</v>
      </c>
      <c r="C9670" s="2" t="s">
        <v>12455</v>
      </c>
      <c r="D9670" s="2">
        <v>114</v>
      </c>
      <c r="E9670" s="7">
        <v>1938</v>
      </c>
      <c r="F9670" s="5" t="s">
        <v>5279</v>
      </c>
      <c r="H9670" s="5" t="s">
        <v>5482</v>
      </c>
      <c r="I9670" s="6" t="s">
        <v>4607</v>
      </c>
      <c r="J9670" s="6" t="s">
        <v>17087</v>
      </c>
      <c r="K9670" s="17">
        <v>3</v>
      </c>
      <c r="L9670" s="17" t="s">
        <v>7730</v>
      </c>
      <c r="M9670" s="9">
        <v>3.7</v>
      </c>
      <c r="N9670" s="9"/>
      <c r="O9670" s="21"/>
      <c r="Q9670" s="29"/>
      <c r="U9670" s="17"/>
      <c r="V9670" s="2">
        <v>60</v>
      </c>
      <c r="Y9670" t="str">
        <f t="shared" si="605"/>
        <v/>
      </c>
      <c r="AA9670" t="str">
        <f t="shared" si="606"/>
        <v/>
      </c>
      <c r="AC9670" s="7"/>
      <c r="AD9670" t="s">
        <v>4607</v>
      </c>
      <c r="AE9670">
        <f t="shared" si="608"/>
        <v>0</v>
      </c>
      <c r="AG9670" s="2"/>
      <c r="AH9670" t="s">
        <v>4608</v>
      </c>
      <c r="AI9670" s="7" t="s">
        <v>4610</v>
      </c>
    </row>
    <row r="9671" spans="1:35" ht="11" customHeight="1" outlineLevel="1" x14ac:dyDescent="0.25">
      <c r="A9671" t="s">
        <v>5544</v>
      </c>
      <c r="C9671" s="2" t="s">
        <v>12455</v>
      </c>
      <c r="D9671" s="2">
        <v>115</v>
      </c>
      <c r="E9671" s="7">
        <v>1938</v>
      </c>
      <c r="F9671" s="5" t="s">
        <v>2348</v>
      </c>
      <c r="H9671" s="5" t="s">
        <v>682</v>
      </c>
      <c r="I9671" s="6" t="s">
        <v>4607</v>
      </c>
      <c r="J9671" s="6" t="s">
        <v>17087</v>
      </c>
      <c r="K9671" s="17">
        <v>3</v>
      </c>
      <c r="L9671" s="17" t="s">
        <v>7732</v>
      </c>
      <c r="M9671" s="9"/>
      <c r="N9671" s="9"/>
      <c r="O9671" s="21"/>
      <c r="Q9671" s="29"/>
      <c r="U9671" s="17"/>
      <c r="V9671" s="2">
        <v>61</v>
      </c>
      <c r="Y9671" t="str">
        <f t="shared" si="605"/>
        <v/>
      </c>
      <c r="AA9671" t="str">
        <f t="shared" si="606"/>
        <v/>
      </c>
      <c r="AC9671" s="7"/>
      <c r="AD9671" t="s">
        <v>4607</v>
      </c>
      <c r="AE9671">
        <f t="shared" si="608"/>
        <v>0</v>
      </c>
      <c r="AG9671" s="2"/>
      <c r="AH9671" t="s">
        <v>4608</v>
      </c>
      <c r="AI9671" s="7" t="s">
        <v>4922</v>
      </c>
    </row>
    <row r="9672" spans="1:35" ht="11" customHeight="1" outlineLevel="1" x14ac:dyDescent="0.25">
      <c r="A9672" t="s">
        <v>5544</v>
      </c>
      <c r="C9672" s="2" t="s">
        <v>12455</v>
      </c>
      <c r="D9672" s="2">
        <v>116</v>
      </c>
      <c r="E9672" s="7">
        <v>1938</v>
      </c>
      <c r="F9672" s="5" t="s">
        <v>3421</v>
      </c>
      <c r="H9672" s="5" t="s">
        <v>5216</v>
      </c>
      <c r="I9672" s="6" t="s">
        <v>4607</v>
      </c>
      <c r="J9672" s="6" t="s">
        <v>17087</v>
      </c>
      <c r="K9672" s="17">
        <v>3</v>
      </c>
      <c r="L9672" s="17" t="s">
        <v>7732</v>
      </c>
      <c r="M9672" s="9"/>
      <c r="N9672" s="9"/>
      <c r="O9672" s="21"/>
      <c r="Q9672" s="29"/>
      <c r="U9672" s="17"/>
      <c r="V9672" s="2">
        <v>62</v>
      </c>
      <c r="Y9672" t="str">
        <f t="shared" si="605"/>
        <v/>
      </c>
      <c r="AA9672" t="str">
        <f t="shared" si="606"/>
        <v/>
      </c>
      <c r="AC9672" s="7"/>
      <c r="AD9672" t="s">
        <v>4607</v>
      </c>
      <c r="AE9672">
        <f t="shared" si="608"/>
        <v>0</v>
      </c>
      <c r="AG9672" s="2"/>
      <c r="AH9672" t="s">
        <v>4608</v>
      </c>
      <c r="AI9672" s="7" t="s">
        <v>4922</v>
      </c>
    </row>
    <row r="9673" spans="1:35" ht="11" customHeight="1" outlineLevel="1" x14ac:dyDescent="0.25">
      <c r="A9673" t="s">
        <v>5544</v>
      </c>
      <c r="C9673" s="2" t="s">
        <v>12455</v>
      </c>
      <c r="D9673" s="2">
        <v>117</v>
      </c>
      <c r="E9673" s="7">
        <v>1938</v>
      </c>
      <c r="F9673" s="5" t="s">
        <v>1654</v>
      </c>
      <c r="H9673" s="5" t="s">
        <v>3968</v>
      </c>
      <c r="I9673" s="6" t="s">
        <v>4607</v>
      </c>
      <c r="J9673" s="6" t="s">
        <v>17087</v>
      </c>
      <c r="K9673" s="17">
        <v>3</v>
      </c>
      <c r="L9673" s="17" t="s">
        <v>7732</v>
      </c>
      <c r="M9673" s="9"/>
      <c r="N9673" s="9"/>
      <c r="O9673" s="21"/>
      <c r="Q9673" s="29"/>
      <c r="U9673" s="17"/>
      <c r="V9673" s="2">
        <v>63</v>
      </c>
      <c r="Y9673" t="str">
        <f t="shared" si="605"/>
        <v/>
      </c>
      <c r="AA9673" t="str">
        <f t="shared" si="606"/>
        <v/>
      </c>
      <c r="AC9673" s="7"/>
      <c r="AD9673" t="s">
        <v>4607</v>
      </c>
      <c r="AE9673">
        <f t="shared" si="608"/>
        <v>0</v>
      </c>
      <c r="AG9673" s="2"/>
      <c r="AH9673" t="s">
        <v>4608</v>
      </c>
      <c r="AI9673" s="7" t="s">
        <v>4922</v>
      </c>
    </row>
    <row r="9674" spans="1:35" ht="11" customHeight="1" outlineLevel="1" x14ac:dyDescent="0.25">
      <c r="A9674" t="s">
        <v>5544</v>
      </c>
      <c r="C9674" s="2" t="s">
        <v>12455</v>
      </c>
      <c r="D9674" s="2">
        <v>118</v>
      </c>
      <c r="E9674" s="7">
        <v>1938</v>
      </c>
      <c r="F9674" s="5" t="s">
        <v>5694</v>
      </c>
      <c r="H9674" s="5" t="s">
        <v>2321</v>
      </c>
      <c r="I9674" s="6" t="s">
        <v>4607</v>
      </c>
      <c r="J9674" s="6" t="s">
        <v>17087</v>
      </c>
      <c r="K9674" s="17">
        <v>3</v>
      </c>
      <c r="L9674" s="17" t="s">
        <v>7732</v>
      </c>
      <c r="M9674" s="9"/>
      <c r="N9674" s="9"/>
      <c r="O9674" s="21"/>
      <c r="Q9674" s="29"/>
      <c r="U9674" s="17"/>
      <c r="V9674" s="2">
        <v>64</v>
      </c>
      <c r="Y9674" t="str">
        <f t="shared" si="605"/>
        <v/>
      </c>
      <c r="AA9674" t="str">
        <f t="shared" si="606"/>
        <v/>
      </c>
      <c r="AC9674" s="7"/>
      <c r="AD9674" t="s">
        <v>4607</v>
      </c>
      <c r="AE9674">
        <f t="shared" si="608"/>
        <v>0</v>
      </c>
      <c r="AG9674" s="2"/>
      <c r="AH9674" t="s">
        <v>4608</v>
      </c>
      <c r="AI9674" s="7" t="s">
        <v>4922</v>
      </c>
    </row>
    <row r="9675" spans="1:35" ht="11" customHeight="1" outlineLevel="1" x14ac:dyDescent="0.25">
      <c r="A9675" t="s">
        <v>5544</v>
      </c>
      <c r="C9675" s="2" t="s">
        <v>12455</v>
      </c>
      <c r="D9675" s="2">
        <v>119</v>
      </c>
      <c r="E9675" s="7">
        <v>1938</v>
      </c>
      <c r="F9675" s="5" t="s">
        <v>5696</v>
      </c>
      <c r="H9675" s="5" t="s">
        <v>2322</v>
      </c>
      <c r="I9675" s="6" t="s">
        <v>4607</v>
      </c>
      <c r="J9675" s="6" t="s">
        <v>17087</v>
      </c>
      <c r="K9675" s="17">
        <v>3</v>
      </c>
      <c r="L9675" s="17" t="s">
        <v>7732</v>
      </c>
      <c r="M9675" s="9"/>
      <c r="N9675" s="9"/>
      <c r="O9675" s="21"/>
      <c r="Q9675" s="29"/>
      <c r="U9675" s="17"/>
      <c r="V9675" s="2">
        <v>65</v>
      </c>
      <c r="Y9675" t="str">
        <f t="shared" si="605"/>
        <v/>
      </c>
      <c r="AA9675" t="str">
        <f t="shared" si="606"/>
        <v/>
      </c>
      <c r="AC9675" s="7"/>
      <c r="AD9675" t="s">
        <v>4607</v>
      </c>
      <c r="AE9675">
        <f t="shared" si="608"/>
        <v>0</v>
      </c>
      <c r="AG9675" s="2"/>
      <c r="AH9675" t="s">
        <v>4608</v>
      </c>
      <c r="AI9675" s="7" t="s">
        <v>4620</v>
      </c>
    </row>
    <row r="9676" spans="1:35" ht="11" customHeight="1" outlineLevel="1" x14ac:dyDescent="0.25">
      <c r="A9676" t="s">
        <v>5544</v>
      </c>
      <c r="C9676" s="2" t="s">
        <v>12455</v>
      </c>
      <c r="D9676" s="2">
        <v>120</v>
      </c>
      <c r="E9676" s="7">
        <v>1938</v>
      </c>
      <c r="F9676" s="5" t="s">
        <v>3437</v>
      </c>
      <c r="H9676" s="5" t="s">
        <v>1580</v>
      </c>
      <c r="I9676" s="6" t="s">
        <v>4607</v>
      </c>
      <c r="J9676" s="6" t="s">
        <v>17087</v>
      </c>
      <c r="K9676" s="17">
        <v>3</v>
      </c>
      <c r="L9676" s="17" t="s">
        <v>7732</v>
      </c>
      <c r="M9676" s="9"/>
      <c r="N9676" s="9"/>
      <c r="O9676" s="21"/>
      <c r="Q9676" s="29"/>
      <c r="U9676" s="17"/>
      <c r="V9676" s="2">
        <v>66</v>
      </c>
      <c r="Y9676" t="str">
        <f t="shared" si="605"/>
        <v/>
      </c>
      <c r="AA9676" t="str">
        <f t="shared" si="606"/>
        <v/>
      </c>
      <c r="AC9676" s="7"/>
      <c r="AD9676" t="s">
        <v>4607</v>
      </c>
      <c r="AE9676">
        <f t="shared" si="608"/>
        <v>0</v>
      </c>
      <c r="AG9676" s="2"/>
      <c r="AH9676" t="s">
        <v>4608</v>
      </c>
      <c r="AI9676" s="7" t="s">
        <v>4620</v>
      </c>
    </row>
    <row r="9677" spans="1:35" ht="11" customHeight="1" outlineLevel="1" x14ac:dyDescent="0.25">
      <c r="A9677" t="s">
        <v>5544</v>
      </c>
      <c r="C9677" s="2" t="s">
        <v>12455</v>
      </c>
      <c r="D9677" s="2" t="s">
        <v>4062</v>
      </c>
      <c r="E9677" s="7">
        <v>1938</v>
      </c>
      <c r="F9677" s="5" t="s">
        <v>5139</v>
      </c>
      <c r="H9677" s="5" t="s">
        <v>130</v>
      </c>
      <c r="I9677" s="6" t="s">
        <v>4607</v>
      </c>
      <c r="J9677" s="6"/>
      <c r="K9677" s="17">
        <v>3</v>
      </c>
      <c r="L9677" s="17" t="s">
        <v>7730</v>
      </c>
      <c r="M9677" s="9">
        <v>4.5</v>
      </c>
      <c r="N9677" s="9"/>
      <c r="O9677" s="21"/>
      <c r="Q9677" s="29"/>
      <c r="U9677" s="17"/>
      <c r="V9677" s="2" t="s">
        <v>5538</v>
      </c>
      <c r="Y9677" t="str">
        <f t="shared" si="605"/>
        <v/>
      </c>
      <c r="AA9677" t="str">
        <f t="shared" si="606"/>
        <v/>
      </c>
      <c r="AC9677" s="7"/>
      <c r="AD9677" t="s">
        <v>4607</v>
      </c>
      <c r="AE9677">
        <f t="shared" si="608"/>
        <v>0</v>
      </c>
      <c r="AG9677" s="2"/>
      <c r="AH9677" t="s">
        <v>4608</v>
      </c>
      <c r="AI9677" s="7" t="s">
        <v>4922</v>
      </c>
    </row>
    <row r="9678" spans="1:35" ht="11" customHeight="1" outlineLevel="1" x14ac:dyDescent="0.25">
      <c r="A9678" t="s">
        <v>5544</v>
      </c>
      <c r="C9678" s="2" t="s">
        <v>12455</v>
      </c>
      <c r="D9678" s="2" t="s">
        <v>4062</v>
      </c>
      <c r="E9678" s="7">
        <v>1938</v>
      </c>
      <c r="F9678" s="5" t="s">
        <v>5138</v>
      </c>
      <c r="H9678" s="5" t="s">
        <v>2319</v>
      </c>
      <c r="I9678" s="6" t="s">
        <v>4607</v>
      </c>
      <c r="J9678" s="6"/>
      <c r="K9678" s="17">
        <v>3</v>
      </c>
      <c r="L9678" s="17" t="s">
        <v>20075</v>
      </c>
      <c r="M9678" s="9"/>
      <c r="N9678" s="9"/>
      <c r="O9678" s="21"/>
      <c r="Q9678" s="29"/>
      <c r="U9678" s="17"/>
      <c r="V9678" s="2" t="s">
        <v>5539</v>
      </c>
      <c r="Y9678" t="str">
        <f t="shared" si="605"/>
        <v/>
      </c>
      <c r="AA9678" t="str">
        <f t="shared" si="606"/>
        <v/>
      </c>
      <c r="AC9678" s="7"/>
      <c r="AD9678" t="s">
        <v>4607</v>
      </c>
      <c r="AE9678">
        <f t="shared" si="608"/>
        <v>0</v>
      </c>
      <c r="AG9678" s="2"/>
      <c r="AH9678" t="s">
        <v>4608</v>
      </c>
      <c r="AI9678" s="7" t="s">
        <v>4922</v>
      </c>
    </row>
    <row r="9679" spans="1:35" ht="11" customHeight="1" outlineLevel="1" x14ac:dyDescent="0.25">
      <c r="A9679" t="s">
        <v>5544</v>
      </c>
      <c r="C9679" s="2" t="s">
        <v>12455</v>
      </c>
      <c r="D9679" s="2" t="s">
        <v>4062</v>
      </c>
      <c r="E9679" s="7">
        <v>1938</v>
      </c>
      <c r="F9679" s="5" t="s">
        <v>2974</v>
      </c>
      <c r="H9679" s="5" t="s">
        <v>6133</v>
      </c>
      <c r="I9679" s="6" t="s">
        <v>4607</v>
      </c>
      <c r="J9679" s="6"/>
      <c r="K9679" s="17">
        <v>3</v>
      </c>
      <c r="L9679" s="17" t="s">
        <v>20075</v>
      </c>
      <c r="M9679" s="9"/>
      <c r="N9679" s="9"/>
      <c r="O9679" s="21"/>
      <c r="Q9679" s="29"/>
      <c r="U9679" s="17"/>
      <c r="V9679" s="2" t="s">
        <v>5540</v>
      </c>
      <c r="Y9679" t="str">
        <f t="shared" si="605"/>
        <v/>
      </c>
      <c r="AA9679" t="str">
        <f t="shared" si="606"/>
        <v/>
      </c>
      <c r="AC9679" s="7"/>
      <c r="AD9679" t="s">
        <v>4607</v>
      </c>
      <c r="AE9679">
        <f t="shared" si="608"/>
        <v>0</v>
      </c>
      <c r="AG9679" s="2"/>
      <c r="AH9679" t="s">
        <v>4608</v>
      </c>
      <c r="AI9679" s="7" t="s">
        <v>4922</v>
      </c>
    </row>
    <row r="9680" spans="1:35" ht="11" customHeight="1" outlineLevel="1" x14ac:dyDescent="0.25">
      <c r="A9680" t="s">
        <v>5544</v>
      </c>
      <c r="C9680" s="2" t="s">
        <v>12455</v>
      </c>
      <c r="D9680" s="2" t="s">
        <v>4062</v>
      </c>
      <c r="E9680" s="7">
        <v>1938</v>
      </c>
      <c r="F9680" s="5" t="s">
        <v>2348</v>
      </c>
      <c r="H9680" s="5" t="s">
        <v>682</v>
      </c>
      <c r="I9680" s="6" t="s">
        <v>4607</v>
      </c>
      <c r="J9680" s="6"/>
      <c r="K9680" s="17">
        <v>3</v>
      </c>
      <c r="L9680" s="17" t="s">
        <v>20075</v>
      </c>
      <c r="M9680" s="9"/>
      <c r="N9680" s="9"/>
      <c r="O9680" s="21"/>
      <c r="Q9680" s="29"/>
      <c r="U9680" s="17"/>
      <c r="V9680" s="2" t="s">
        <v>5541</v>
      </c>
      <c r="Y9680" t="str">
        <f t="shared" si="605"/>
        <v/>
      </c>
      <c r="AA9680" t="str">
        <f t="shared" si="606"/>
        <v/>
      </c>
      <c r="AC9680" s="7"/>
      <c r="AD9680" t="s">
        <v>4607</v>
      </c>
      <c r="AE9680">
        <f t="shared" si="608"/>
        <v>0</v>
      </c>
      <c r="AG9680" s="2"/>
      <c r="AH9680" t="s">
        <v>4608</v>
      </c>
      <c r="AI9680" s="7" t="s">
        <v>4922</v>
      </c>
    </row>
    <row r="9681" spans="1:35" ht="11" customHeight="1" outlineLevel="1" x14ac:dyDescent="0.25">
      <c r="A9681" t="s">
        <v>5544</v>
      </c>
      <c r="C9681" s="2" t="s">
        <v>12455</v>
      </c>
      <c r="D9681" s="2" t="s">
        <v>4062</v>
      </c>
      <c r="E9681" s="7">
        <v>1938</v>
      </c>
      <c r="F9681" s="5" t="s">
        <v>1654</v>
      </c>
      <c r="H9681" s="5" t="s">
        <v>5543</v>
      </c>
      <c r="I9681" s="6" t="s">
        <v>4607</v>
      </c>
      <c r="J9681" s="6"/>
      <c r="K9681" s="17">
        <v>3</v>
      </c>
      <c r="L9681" s="17" t="s">
        <v>20075</v>
      </c>
      <c r="M9681" s="9"/>
      <c r="N9681" s="9"/>
      <c r="O9681" s="21"/>
      <c r="Q9681" s="29"/>
      <c r="U9681" s="17"/>
      <c r="V9681" s="2" t="s">
        <v>5542</v>
      </c>
      <c r="Y9681" t="str">
        <f t="shared" si="605"/>
        <v/>
      </c>
      <c r="AA9681" t="str">
        <f t="shared" si="606"/>
        <v/>
      </c>
      <c r="AC9681" s="7"/>
      <c r="AD9681" t="s">
        <v>4607</v>
      </c>
      <c r="AE9681">
        <f t="shared" si="608"/>
        <v>0</v>
      </c>
      <c r="AG9681" s="2"/>
      <c r="AH9681" t="s">
        <v>4608</v>
      </c>
      <c r="AI9681" s="7" t="s">
        <v>4922</v>
      </c>
    </row>
    <row r="9682" spans="1:35" ht="11" customHeight="1" outlineLevel="1" x14ac:dyDescent="0.25">
      <c r="A9682" t="s">
        <v>5544</v>
      </c>
      <c r="C9682" s="2" t="s">
        <v>12455</v>
      </c>
      <c r="D9682" s="2">
        <v>121</v>
      </c>
      <c r="E9682" s="7">
        <v>1941</v>
      </c>
      <c r="F9682" s="5" t="s">
        <v>22071</v>
      </c>
      <c r="H9682" s="5" t="s">
        <v>6501</v>
      </c>
      <c r="I9682" s="6" t="s">
        <v>4607</v>
      </c>
      <c r="J9682" s="6" t="s">
        <v>17088</v>
      </c>
      <c r="K9682" s="17">
        <v>3</v>
      </c>
      <c r="L9682" s="17" t="s">
        <v>7730</v>
      </c>
      <c r="M9682" s="9">
        <v>3.6</v>
      </c>
      <c r="N9682" s="9"/>
      <c r="O9682" s="21"/>
      <c r="Q9682" s="29"/>
      <c r="U9682" s="17"/>
      <c r="V9682" s="2">
        <v>67</v>
      </c>
      <c r="Y9682" t="str">
        <f t="shared" si="605"/>
        <v/>
      </c>
      <c r="AA9682" t="str">
        <f t="shared" si="606"/>
        <v/>
      </c>
      <c r="AC9682" s="7"/>
      <c r="AD9682" t="s">
        <v>4607</v>
      </c>
      <c r="AE9682">
        <f t="shared" si="608"/>
        <v>0</v>
      </c>
      <c r="AG9682" s="2"/>
      <c r="AH9682" t="s">
        <v>4608</v>
      </c>
      <c r="AI9682" s="7" t="s">
        <v>4922</v>
      </c>
    </row>
    <row r="9683" spans="1:35" ht="11" customHeight="1" outlineLevel="1" x14ac:dyDescent="0.25">
      <c r="A9683" t="s">
        <v>5544</v>
      </c>
      <c r="C9683" s="2" t="s">
        <v>12455</v>
      </c>
      <c r="D9683" s="2">
        <v>122</v>
      </c>
      <c r="E9683" s="7">
        <v>1941</v>
      </c>
      <c r="F9683" s="5" t="s">
        <v>22072</v>
      </c>
      <c r="H9683" s="5" t="s">
        <v>2319</v>
      </c>
      <c r="I9683" s="6" t="s">
        <v>4607</v>
      </c>
      <c r="J9683" s="6" t="s">
        <v>17088</v>
      </c>
      <c r="K9683" s="17">
        <v>3</v>
      </c>
      <c r="L9683" s="17" t="s">
        <v>7730</v>
      </c>
      <c r="M9683" s="9">
        <v>2.2000000000000002</v>
      </c>
      <c r="N9683" s="9"/>
      <c r="O9683" s="21"/>
      <c r="Q9683" s="29"/>
      <c r="U9683" s="17"/>
      <c r="V9683" s="2">
        <v>68</v>
      </c>
      <c r="Y9683" t="str">
        <f t="shared" si="605"/>
        <v/>
      </c>
      <c r="AA9683" t="str">
        <f t="shared" si="606"/>
        <v/>
      </c>
      <c r="AC9683" s="7"/>
      <c r="AD9683" t="s">
        <v>4607</v>
      </c>
      <c r="AE9683">
        <f t="shared" si="608"/>
        <v>0</v>
      </c>
      <c r="AG9683" s="2"/>
      <c r="AH9683" t="s">
        <v>4608</v>
      </c>
      <c r="AI9683" s="7" t="s">
        <v>4922</v>
      </c>
    </row>
    <row r="9684" spans="1:35" ht="11" customHeight="1" outlineLevel="1" x14ac:dyDescent="0.25">
      <c r="A9684" t="s">
        <v>5544</v>
      </c>
      <c r="C9684" s="2" t="s">
        <v>12455</v>
      </c>
      <c r="D9684" s="2">
        <v>123</v>
      </c>
      <c r="E9684" s="7">
        <v>1941</v>
      </c>
      <c r="F9684" s="5" t="s">
        <v>5239</v>
      </c>
      <c r="H9684" s="5" t="s">
        <v>1644</v>
      </c>
      <c r="I9684" s="6" t="s">
        <v>4607</v>
      </c>
      <c r="J9684" s="6" t="s">
        <v>17088</v>
      </c>
      <c r="K9684" s="17">
        <v>3</v>
      </c>
      <c r="L9684" s="17" t="s">
        <v>7732</v>
      </c>
      <c r="M9684" s="9"/>
      <c r="N9684" s="9"/>
      <c r="O9684" s="21"/>
      <c r="Q9684" s="29"/>
      <c r="U9684" s="17"/>
      <c r="V9684" s="2">
        <v>69</v>
      </c>
      <c r="Y9684" t="str">
        <f t="shared" si="605"/>
        <v/>
      </c>
      <c r="AA9684" t="str">
        <f t="shared" si="606"/>
        <v/>
      </c>
      <c r="AC9684" s="7"/>
      <c r="AD9684" t="s">
        <v>4607</v>
      </c>
      <c r="AE9684">
        <f t="shared" si="608"/>
        <v>0</v>
      </c>
      <c r="AG9684" s="2"/>
      <c r="AH9684" t="s">
        <v>4608</v>
      </c>
      <c r="AI9684" s="7" t="s">
        <v>4922</v>
      </c>
    </row>
    <row r="9685" spans="1:35" ht="11" customHeight="1" outlineLevel="1" x14ac:dyDescent="0.25">
      <c r="A9685" t="s">
        <v>5544</v>
      </c>
      <c r="C9685" s="2" t="s">
        <v>12455</v>
      </c>
      <c r="D9685" s="2">
        <v>124</v>
      </c>
      <c r="E9685" s="7">
        <v>1941</v>
      </c>
      <c r="F9685" s="5" t="s">
        <v>2974</v>
      </c>
      <c r="H9685" s="5" t="s">
        <v>6133</v>
      </c>
      <c r="I9685" s="6" t="s">
        <v>4607</v>
      </c>
      <c r="J9685" s="6" t="s">
        <v>17088</v>
      </c>
      <c r="K9685" s="17">
        <v>3</v>
      </c>
      <c r="L9685" s="17" t="s">
        <v>7732</v>
      </c>
      <c r="M9685" s="9"/>
      <c r="N9685" s="9"/>
      <c r="O9685" s="21"/>
      <c r="Q9685" s="29"/>
      <c r="U9685" s="17"/>
      <c r="V9685" s="2">
        <v>70</v>
      </c>
      <c r="X9685" t="s">
        <v>7732</v>
      </c>
      <c r="Y9685" t="str">
        <f t="shared" si="605"/>
        <v/>
      </c>
      <c r="AA9685" t="str">
        <f t="shared" si="606"/>
        <v/>
      </c>
      <c r="AC9685" s="7"/>
      <c r="AD9685" t="s">
        <v>4607</v>
      </c>
      <c r="AE9685">
        <f t="shared" si="608"/>
        <v>0</v>
      </c>
      <c r="AG9685" s="2"/>
      <c r="AH9685" t="s">
        <v>4608</v>
      </c>
      <c r="AI9685" s="7" t="s">
        <v>4922</v>
      </c>
    </row>
    <row r="9686" spans="1:35" ht="11" customHeight="1" outlineLevel="1" x14ac:dyDescent="0.25">
      <c r="A9686" t="s">
        <v>5544</v>
      </c>
      <c r="C9686" s="2" t="s">
        <v>12455</v>
      </c>
      <c r="D9686" s="2">
        <v>125</v>
      </c>
      <c r="E9686" s="7">
        <v>1941</v>
      </c>
      <c r="F9686" s="5" t="s">
        <v>5140</v>
      </c>
      <c r="H9686" s="5" t="s">
        <v>2291</v>
      </c>
      <c r="I9686" s="6" t="s">
        <v>4607</v>
      </c>
      <c r="J9686" s="6" t="s">
        <v>17088</v>
      </c>
      <c r="K9686" s="17">
        <v>3</v>
      </c>
      <c r="L9686" s="17" t="s">
        <v>7732</v>
      </c>
      <c r="M9686" s="9"/>
      <c r="N9686" s="9"/>
      <c r="O9686" s="21"/>
      <c r="Q9686" s="29"/>
      <c r="U9686" s="17"/>
      <c r="V9686" s="2">
        <v>71</v>
      </c>
      <c r="X9686" t="s">
        <v>7732</v>
      </c>
      <c r="Y9686" t="str">
        <f t="shared" si="605"/>
        <v/>
      </c>
      <c r="AA9686" t="str">
        <f t="shared" si="606"/>
        <v/>
      </c>
      <c r="AC9686" s="7"/>
      <c r="AD9686" t="s">
        <v>4607</v>
      </c>
      <c r="AE9686">
        <f t="shared" si="608"/>
        <v>0</v>
      </c>
      <c r="AG9686" s="2"/>
      <c r="AH9686" t="s">
        <v>4608</v>
      </c>
      <c r="AI9686" s="7" t="s">
        <v>4922</v>
      </c>
    </row>
    <row r="9687" spans="1:35" ht="11" customHeight="1" outlineLevel="1" x14ac:dyDescent="0.25">
      <c r="A9687" t="s">
        <v>5544</v>
      </c>
      <c r="C9687" s="2" t="s">
        <v>12455</v>
      </c>
      <c r="D9687" s="2">
        <v>126</v>
      </c>
      <c r="E9687" s="7">
        <v>1941</v>
      </c>
      <c r="F9687" s="5" t="s">
        <v>5279</v>
      </c>
      <c r="H9687" s="5" t="s">
        <v>5482</v>
      </c>
      <c r="I9687" s="6" t="s">
        <v>4607</v>
      </c>
      <c r="J9687" s="6" t="s">
        <v>17088</v>
      </c>
      <c r="K9687" s="17">
        <v>3</v>
      </c>
      <c r="L9687" s="17" t="s">
        <v>7732</v>
      </c>
      <c r="M9687" s="9"/>
      <c r="N9687" s="9"/>
      <c r="O9687" s="21"/>
      <c r="Q9687" s="29"/>
      <c r="U9687" s="17"/>
      <c r="V9687" s="2">
        <v>72</v>
      </c>
      <c r="X9687" t="s">
        <v>7732</v>
      </c>
      <c r="Y9687" t="str">
        <f t="shared" si="605"/>
        <v/>
      </c>
      <c r="AA9687" t="str">
        <f t="shared" si="606"/>
        <v/>
      </c>
      <c r="AC9687" s="7"/>
      <c r="AD9687" t="s">
        <v>4607</v>
      </c>
      <c r="AE9687">
        <f t="shared" si="608"/>
        <v>0</v>
      </c>
      <c r="AG9687" s="2"/>
      <c r="AH9687" t="s">
        <v>4608</v>
      </c>
      <c r="AI9687" s="7" t="s">
        <v>4922</v>
      </c>
    </row>
    <row r="9688" spans="1:35" ht="11" customHeight="1" outlineLevel="1" x14ac:dyDescent="0.25">
      <c r="A9688" t="s">
        <v>5544</v>
      </c>
      <c r="C9688" s="2" t="s">
        <v>12455</v>
      </c>
      <c r="D9688" s="2">
        <v>127</v>
      </c>
      <c r="E9688" s="7">
        <v>1941</v>
      </c>
      <c r="F9688" s="5" t="s">
        <v>2348</v>
      </c>
      <c r="H9688" s="5" t="s">
        <v>682</v>
      </c>
      <c r="I9688" s="6" t="s">
        <v>4607</v>
      </c>
      <c r="J9688" s="6" t="s">
        <v>17088</v>
      </c>
      <c r="K9688" s="17">
        <v>3</v>
      </c>
      <c r="L9688" s="17" t="s">
        <v>7732</v>
      </c>
      <c r="M9688" s="9"/>
      <c r="N9688" s="9"/>
      <c r="O9688" s="21"/>
      <c r="Q9688" s="29"/>
      <c r="U9688" s="17"/>
      <c r="V9688" s="2">
        <v>73</v>
      </c>
      <c r="Y9688" t="str">
        <f t="shared" si="605"/>
        <v/>
      </c>
      <c r="AA9688" t="str">
        <f t="shared" si="606"/>
        <v/>
      </c>
      <c r="AC9688" s="7"/>
      <c r="AD9688" t="s">
        <v>4607</v>
      </c>
      <c r="AE9688">
        <f t="shared" si="608"/>
        <v>0</v>
      </c>
      <c r="AG9688" s="2"/>
      <c r="AH9688" t="s">
        <v>4608</v>
      </c>
      <c r="AI9688" s="7" t="s">
        <v>4922</v>
      </c>
    </row>
    <row r="9689" spans="1:35" ht="11" customHeight="1" outlineLevel="1" collapsed="1" x14ac:dyDescent="0.25">
      <c r="A9689" t="s">
        <v>5544</v>
      </c>
      <c r="C9689" s="2" t="s">
        <v>12455</v>
      </c>
      <c r="D9689" s="2">
        <v>128</v>
      </c>
      <c r="E9689" s="7">
        <v>1941</v>
      </c>
      <c r="F9689" s="5" t="s">
        <v>3421</v>
      </c>
      <c r="H9689" s="5" t="s">
        <v>2320</v>
      </c>
      <c r="I9689" s="6" t="s">
        <v>4607</v>
      </c>
      <c r="J9689" s="6" t="s">
        <v>17088</v>
      </c>
      <c r="K9689" s="17">
        <v>3</v>
      </c>
      <c r="L9689" s="17" t="s">
        <v>7732</v>
      </c>
      <c r="M9689" s="9"/>
      <c r="N9689" s="9"/>
      <c r="O9689" s="21"/>
      <c r="Q9689" s="29"/>
      <c r="U9689" s="17"/>
      <c r="V9689" s="2">
        <v>74</v>
      </c>
      <c r="X9689" t="s">
        <v>7732</v>
      </c>
      <c r="Y9689" t="str">
        <f t="shared" si="605"/>
        <v/>
      </c>
      <c r="AA9689" t="str">
        <f t="shared" si="606"/>
        <v/>
      </c>
      <c r="AC9689" s="7"/>
      <c r="AD9689" t="s">
        <v>4607</v>
      </c>
      <c r="AE9689">
        <f t="shared" si="608"/>
        <v>0</v>
      </c>
      <c r="AG9689" s="2"/>
      <c r="AH9689" t="s">
        <v>4608</v>
      </c>
      <c r="AI9689" s="7" t="s">
        <v>4922</v>
      </c>
    </row>
    <row r="9690" spans="1:35" ht="11" customHeight="1" outlineLevel="1" x14ac:dyDescent="0.25">
      <c r="A9690" t="s">
        <v>5544</v>
      </c>
      <c r="C9690" s="2" t="s">
        <v>12455</v>
      </c>
      <c r="D9690" s="2">
        <v>129</v>
      </c>
      <c r="E9690" s="7">
        <v>1941</v>
      </c>
      <c r="F9690" s="5" t="s">
        <v>1654</v>
      </c>
      <c r="H9690" s="5" t="s">
        <v>3968</v>
      </c>
      <c r="I9690" s="6" t="s">
        <v>4607</v>
      </c>
      <c r="J9690" s="6" t="s">
        <v>17088</v>
      </c>
      <c r="K9690" s="17">
        <v>3</v>
      </c>
      <c r="L9690" s="17" t="s">
        <v>7732</v>
      </c>
      <c r="M9690" s="9"/>
      <c r="N9690" s="9"/>
      <c r="O9690" s="21"/>
      <c r="Q9690" s="29"/>
      <c r="U9690" s="17"/>
      <c r="V9690" s="2">
        <v>75</v>
      </c>
      <c r="X9690" t="s">
        <v>7732</v>
      </c>
      <c r="Y9690" t="str">
        <f t="shared" si="605"/>
        <v/>
      </c>
      <c r="AA9690" t="str">
        <f t="shared" si="606"/>
        <v/>
      </c>
      <c r="AC9690" s="7"/>
      <c r="AD9690" t="s">
        <v>4607</v>
      </c>
      <c r="AE9690">
        <f t="shared" si="608"/>
        <v>0</v>
      </c>
      <c r="AG9690" s="2"/>
      <c r="AH9690" t="s">
        <v>4608</v>
      </c>
      <c r="AI9690" s="7" t="s">
        <v>4922</v>
      </c>
    </row>
    <row r="9691" spans="1:35" ht="11" customHeight="1" outlineLevel="1" x14ac:dyDescent="0.25">
      <c r="A9691" t="s">
        <v>5544</v>
      </c>
      <c r="C9691" s="2" t="s">
        <v>12455</v>
      </c>
      <c r="D9691" s="2">
        <v>130</v>
      </c>
      <c r="E9691" s="7">
        <v>1941</v>
      </c>
      <c r="F9691" s="5" t="s">
        <v>5694</v>
      </c>
      <c r="H9691" s="5" t="s">
        <v>2321</v>
      </c>
      <c r="I9691" s="6" t="s">
        <v>4607</v>
      </c>
      <c r="J9691" s="6" t="s">
        <v>17088</v>
      </c>
      <c r="K9691" s="17">
        <v>3</v>
      </c>
      <c r="L9691" s="17" t="s">
        <v>7732</v>
      </c>
      <c r="M9691" s="9"/>
      <c r="N9691" s="9"/>
      <c r="O9691" s="21"/>
      <c r="Q9691" s="29"/>
      <c r="U9691" s="17"/>
      <c r="V9691" s="2">
        <v>76</v>
      </c>
      <c r="X9691" t="s">
        <v>7732</v>
      </c>
      <c r="Y9691" t="str">
        <f t="shared" si="605"/>
        <v/>
      </c>
      <c r="AA9691" t="str">
        <f t="shared" si="606"/>
        <v/>
      </c>
      <c r="AC9691" s="7"/>
      <c r="AD9691" t="s">
        <v>4607</v>
      </c>
      <c r="AE9691">
        <f t="shared" si="608"/>
        <v>0</v>
      </c>
      <c r="AG9691" s="2"/>
      <c r="AH9691" t="s">
        <v>4608</v>
      </c>
      <c r="AI9691" s="7" t="s">
        <v>4922</v>
      </c>
    </row>
    <row r="9692" spans="1:35" ht="11" customHeight="1" outlineLevel="1" collapsed="1" x14ac:dyDescent="0.25">
      <c r="A9692" t="s">
        <v>5544</v>
      </c>
      <c r="C9692" s="2" t="s">
        <v>12455</v>
      </c>
      <c r="D9692" s="2">
        <v>131</v>
      </c>
      <c r="E9692" s="7">
        <v>1941</v>
      </c>
      <c r="F9692" s="5" t="s">
        <v>5696</v>
      </c>
      <c r="H9692" s="5" t="s">
        <v>2322</v>
      </c>
      <c r="I9692" s="6" t="s">
        <v>4607</v>
      </c>
      <c r="J9692" s="6" t="s">
        <v>17088</v>
      </c>
      <c r="K9692" s="17">
        <v>3</v>
      </c>
      <c r="L9692" s="17" t="s">
        <v>7732</v>
      </c>
      <c r="M9692" s="9"/>
      <c r="N9692" s="9"/>
      <c r="O9692" s="21"/>
      <c r="Q9692" s="29"/>
      <c r="U9692" s="17"/>
      <c r="V9692" s="2">
        <v>77</v>
      </c>
      <c r="X9692" t="s">
        <v>7732</v>
      </c>
      <c r="Y9692" t="str">
        <f t="shared" si="605"/>
        <v/>
      </c>
      <c r="AA9692" t="str">
        <f t="shared" si="606"/>
        <v/>
      </c>
      <c r="AC9692" s="7"/>
      <c r="AD9692" t="s">
        <v>4607</v>
      </c>
      <c r="AE9692">
        <f t="shared" si="608"/>
        <v>0</v>
      </c>
      <c r="AG9692" s="2"/>
      <c r="AH9692" t="s">
        <v>4608</v>
      </c>
      <c r="AI9692" s="7" t="s">
        <v>4620</v>
      </c>
    </row>
    <row r="9693" spans="1:35" ht="11" customHeight="1" outlineLevel="1" x14ac:dyDescent="0.25">
      <c r="A9693" t="s">
        <v>5544</v>
      </c>
      <c r="C9693" s="2" t="s">
        <v>12455</v>
      </c>
      <c r="D9693" s="2">
        <v>132</v>
      </c>
      <c r="E9693" s="7">
        <v>1941</v>
      </c>
      <c r="F9693" s="5" t="s">
        <v>3437</v>
      </c>
      <c r="H9693" s="5" t="s">
        <v>1580</v>
      </c>
      <c r="I9693" s="6" t="s">
        <v>4607</v>
      </c>
      <c r="J9693" s="6" t="s">
        <v>17088</v>
      </c>
      <c r="K9693" s="17">
        <v>3</v>
      </c>
      <c r="L9693" s="17" t="s">
        <v>7732</v>
      </c>
      <c r="M9693" s="9"/>
      <c r="N9693" s="9"/>
      <c r="O9693" s="21"/>
      <c r="Q9693" s="29"/>
      <c r="U9693" s="17"/>
      <c r="V9693" s="2">
        <v>78</v>
      </c>
      <c r="X9693" t="s">
        <v>7732</v>
      </c>
      <c r="Y9693" t="str">
        <f t="shared" ref="Y9693:Y9756" si="609">IF(COUNTIF(F9693,"*fdc*"),1,"")</f>
        <v/>
      </c>
      <c r="AA9693" t="str">
        <f t="shared" ref="AA9693:AA9756" si="610">IF(COUNTIF(F9693,"*s/s*"),1,"")</f>
        <v/>
      </c>
      <c r="AC9693" s="7"/>
      <c r="AD9693" t="s">
        <v>4607</v>
      </c>
      <c r="AE9693">
        <f t="shared" si="608"/>
        <v>0</v>
      </c>
      <c r="AG9693" s="2"/>
      <c r="AH9693" t="s">
        <v>4608</v>
      </c>
      <c r="AI9693" s="7" t="s">
        <v>4620</v>
      </c>
    </row>
    <row r="9694" spans="1:35" ht="11" customHeight="1" outlineLevel="1" x14ac:dyDescent="0.25">
      <c r="A9694" t="s">
        <v>5544</v>
      </c>
      <c r="C9694" s="2" t="s">
        <v>12455</v>
      </c>
      <c r="D9694" s="2" t="s">
        <v>4062</v>
      </c>
      <c r="E9694" s="7">
        <v>1941</v>
      </c>
      <c r="F9694" s="5" t="s">
        <v>5139</v>
      </c>
      <c r="H9694" s="5" t="s">
        <v>130</v>
      </c>
      <c r="I9694" s="6" t="s">
        <v>4607</v>
      </c>
      <c r="J9694" s="6"/>
      <c r="K9694" s="17">
        <v>3</v>
      </c>
      <c r="L9694" s="17" t="s">
        <v>20075</v>
      </c>
      <c r="M9694" s="9"/>
      <c r="N9694" s="9"/>
      <c r="O9694" s="21"/>
      <c r="Q9694" s="29"/>
      <c r="U9694" s="17"/>
      <c r="V9694" s="2" t="s">
        <v>6768</v>
      </c>
      <c r="Y9694" t="str">
        <f t="shared" si="609"/>
        <v/>
      </c>
      <c r="AA9694" t="str">
        <f t="shared" si="610"/>
        <v/>
      </c>
      <c r="AC9694" s="7"/>
      <c r="AD9694" t="s">
        <v>4607</v>
      </c>
      <c r="AE9694">
        <f t="shared" si="608"/>
        <v>0</v>
      </c>
      <c r="AG9694" s="2"/>
      <c r="AH9694" t="s">
        <v>4608</v>
      </c>
      <c r="AI9694" s="7" t="s">
        <v>4922</v>
      </c>
    </row>
    <row r="9695" spans="1:35" ht="11" customHeight="1" outlineLevel="1" x14ac:dyDescent="0.25">
      <c r="A9695" t="s">
        <v>5544</v>
      </c>
      <c r="C9695" s="2" t="s">
        <v>12455</v>
      </c>
      <c r="D9695" s="2" t="s">
        <v>4062</v>
      </c>
      <c r="E9695" s="7">
        <v>1941</v>
      </c>
      <c r="F9695" s="5" t="s">
        <v>5138</v>
      </c>
      <c r="H9695" s="5" t="s">
        <v>2319</v>
      </c>
      <c r="I9695" s="6" t="s">
        <v>4607</v>
      </c>
      <c r="J9695" s="6"/>
      <c r="K9695" s="17">
        <v>3</v>
      </c>
      <c r="L9695" s="17" t="s">
        <v>20075</v>
      </c>
      <c r="M9695" s="9"/>
      <c r="N9695" s="9"/>
      <c r="O9695" s="21"/>
      <c r="Q9695" s="29"/>
      <c r="U9695" s="17"/>
      <c r="V9695" s="2" t="s">
        <v>6769</v>
      </c>
      <c r="Y9695" t="str">
        <f t="shared" si="609"/>
        <v/>
      </c>
      <c r="AA9695" t="str">
        <f t="shared" si="610"/>
        <v/>
      </c>
      <c r="AC9695" s="7"/>
      <c r="AD9695" t="s">
        <v>4607</v>
      </c>
      <c r="AE9695">
        <f t="shared" si="608"/>
        <v>0</v>
      </c>
      <c r="AG9695" s="2"/>
      <c r="AH9695" t="s">
        <v>4608</v>
      </c>
      <c r="AI9695" s="7" t="s">
        <v>4922</v>
      </c>
    </row>
    <row r="9696" spans="1:35" ht="11" customHeight="1" outlineLevel="1" x14ac:dyDescent="0.25">
      <c r="A9696" t="s">
        <v>5544</v>
      </c>
      <c r="C9696" s="2" t="s">
        <v>12455</v>
      </c>
      <c r="D9696" s="2" t="s">
        <v>4062</v>
      </c>
      <c r="E9696" s="7">
        <v>1941</v>
      </c>
      <c r="F9696" s="5" t="s">
        <v>2974</v>
      </c>
      <c r="H9696" s="5" t="s">
        <v>6133</v>
      </c>
      <c r="I9696" s="6" t="s">
        <v>4607</v>
      </c>
      <c r="J9696" s="6"/>
      <c r="K9696" s="17">
        <v>3</v>
      </c>
      <c r="L9696" s="17" t="s">
        <v>20075</v>
      </c>
      <c r="M9696" s="9"/>
      <c r="N9696" s="9"/>
      <c r="O9696" s="21"/>
      <c r="Q9696" s="29"/>
      <c r="U9696" s="17"/>
      <c r="V9696" s="2" t="s">
        <v>6770</v>
      </c>
      <c r="Y9696" t="str">
        <f t="shared" si="609"/>
        <v/>
      </c>
      <c r="AA9696" t="str">
        <f t="shared" si="610"/>
        <v/>
      </c>
      <c r="AC9696" s="7"/>
      <c r="AD9696" t="s">
        <v>4607</v>
      </c>
      <c r="AE9696">
        <f t="shared" si="608"/>
        <v>0</v>
      </c>
      <c r="AG9696" s="2"/>
      <c r="AH9696" t="s">
        <v>4608</v>
      </c>
      <c r="AI9696" s="7" t="s">
        <v>4922</v>
      </c>
    </row>
    <row r="9697" spans="1:35" ht="11" customHeight="1" outlineLevel="1" x14ac:dyDescent="0.25">
      <c r="A9697" t="s">
        <v>5544</v>
      </c>
      <c r="C9697" s="2" t="s">
        <v>12455</v>
      </c>
      <c r="D9697" s="2" t="s">
        <v>4062</v>
      </c>
      <c r="E9697" s="7">
        <v>1941</v>
      </c>
      <c r="F9697" s="5" t="s">
        <v>2348</v>
      </c>
      <c r="H9697" s="5" t="s">
        <v>682</v>
      </c>
      <c r="I9697" s="6" t="s">
        <v>4607</v>
      </c>
      <c r="J9697" s="6"/>
      <c r="K9697" s="17">
        <v>3</v>
      </c>
      <c r="L9697" s="17" t="s">
        <v>20075</v>
      </c>
      <c r="M9697" s="9"/>
      <c r="N9697" s="9"/>
      <c r="O9697" s="21"/>
      <c r="Q9697" s="29"/>
      <c r="U9697" s="17"/>
      <c r="V9697" s="2" t="s">
        <v>6771</v>
      </c>
      <c r="Y9697" t="str">
        <f t="shared" si="609"/>
        <v/>
      </c>
      <c r="AA9697" t="str">
        <f t="shared" si="610"/>
        <v/>
      </c>
      <c r="AC9697" s="7"/>
      <c r="AD9697" t="s">
        <v>4607</v>
      </c>
      <c r="AE9697">
        <f t="shared" ref="AE9697:AE9728" si="611">COUNTIF(I9697,"*Fuji*")</f>
        <v>0</v>
      </c>
      <c r="AG9697" s="2"/>
      <c r="AH9697" t="s">
        <v>4608</v>
      </c>
      <c r="AI9697" s="7" t="s">
        <v>4922</v>
      </c>
    </row>
    <row r="9698" spans="1:35" ht="11" customHeight="1" outlineLevel="1" x14ac:dyDescent="0.25">
      <c r="A9698" t="s">
        <v>5544</v>
      </c>
      <c r="C9698" s="2" t="s">
        <v>12455</v>
      </c>
      <c r="D9698" s="2" t="s">
        <v>4062</v>
      </c>
      <c r="E9698" s="7">
        <v>1941</v>
      </c>
      <c r="F9698" s="5" t="s">
        <v>1654</v>
      </c>
      <c r="H9698" s="5" t="s">
        <v>5543</v>
      </c>
      <c r="I9698" s="6" t="s">
        <v>4607</v>
      </c>
      <c r="J9698" s="6"/>
      <c r="K9698" s="17">
        <v>3</v>
      </c>
      <c r="L9698" s="17" t="s">
        <v>20075</v>
      </c>
      <c r="M9698" s="9"/>
      <c r="N9698" s="9"/>
      <c r="O9698" s="21"/>
      <c r="Q9698" s="29"/>
      <c r="U9698" s="17"/>
      <c r="V9698" s="2" t="s">
        <v>6772</v>
      </c>
      <c r="Y9698" t="str">
        <f t="shared" si="609"/>
        <v/>
      </c>
      <c r="AA9698" t="str">
        <f t="shared" si="610"/>
        <v/>
      </c>
      <c r="AC9698" s="7"/>
      <c r="AD9698" t="s">
        <v>4607</v>
      </c>
      <c r="AE9698">
        <f t="shared" si="611"/>
        <v>0</v>
      </c>
      <c r="AG9698" s="2"/>
      <c r="AH9698" t="s">
        <v>4608</v>
      </c>
      <c r="AI9698" s="7" t="s">
        <v>4922</v>
      </c>
    </row>
    <row r="9699" spans="1:35" ht="11" customHeight="1" outlineLevel="1" x14ac:dyDescent="0.25">
      <c r="A9699" t="s">
        <v>5544</v>
      </c>
      <c r="C9699" s="2" t="s">
        <v>12455</v>
      </c>
      <c r="D9699" s="2">
        <v>168</v>
      </c>
      <c r="E9699" s="7">
        <v>1956</v>
      </c>
      <c r="F9699" s="5" t="s">
        <v>5696</v>
      </c>
      <c r="H9699" s="5" t="s">
        <v>6501</v>
      </c>
      <c r="I9699" s="6" t="s">
        <v>2295</v>
      </c>
      <c r="J9699" s="6" t="s">
        <v>17090</v>
      </c>
      <c r="K9699" s="17">
        <v>6</v>
      </c>
      <c r="L9699" s="17" t="s">
        <v>7730</v>
      </c>
      <c r="M9699" s="9">
        <v>2.1</v>
      </c>
      <c r="N9699" s="9"/>
      <c r="O9699" s="21"/>
      <c r="Q9699" s="29"/>
      <c r="U9699" s="17"/>
      <c r="V9699" s="2"/>
      <c r="Y9699" t="str">
        <f t="shared" si="609"/>
        <v/>
      </c>
      <c r="AA9699" t="str">
        <f t="shared" si="610"/>
        <v/>
      </c>
      <c r="AC9699" s="7"/>
      <c r="AD9699" t="s">
        <v>2295</v>
      </c>
      <c r="AE9699">
        <f t="shared" si="611"/>
        <v>0</v>
      </c>
      <c r="AG9699" s="2"/>
      <c r="AI9699" s="7"/>
    </row>
    <row r="9700" spans="1:35" ht="11" customHeight="1" outlineLevel="1" x14ac:dyDescent="0.25">
      <c r="A9700" t="s">
        <v>5544</v>
      </c>
      <c r="C9700" s="2" t="s">
        <v>12455</v>
      </c>
      <c r="D9700" s="2">
        <v>169</v>
      </c>
      <c r="E9700" s="7">
        <v>1956</v>
      </c>
      <c r="F9700" s="5" t="s">
        <v>3437</v>
      </c>
      <c r="H9700" s="5" t="s">
        <v>3831</v>
      </c>
      <c r="I9700" s="6" t="s">
        <v>2295</v>
      </c>
      <c r="J9700" s="6" t="s">
        <v>17090</v>
      </c>
      <c r="K9700" s="17">
        <v>6</v>
      </c>
      <c r="L9700" s="17" t="s">
        <v>7730</v>
      </c>
      <c r="M9700" s="9">
        <v>2.1</v>
      </c>
      <c r="N9700" s="9"/>
      <c r="O9700" s="21"/>
      <c r="Q9700" s="29"/>
      <c r="U9700" s="17"/>
      <c r="V9700" s="2"/>
      <c r="Y9700" t="str">
        <f t="shared" si="609"/>
        <v/>
      </c>
      <c r="AA9700" t="str">
        <f t="shared" si="610"/>
        <v/>
      </c>
      <c r="AC9700" s="7"/>
      <c r="AD9700" t="s">
        <v>2295</v>
      </c>
      <c r="AE9700">
        <f t="shared" si="611"/>
        <v>0</v>
      </c>
      <c r="AG9700" s="2"/>
      <c r="AI9700" s="7"/>
    </row>
    <row r="9701" spans="1:35" ht="11" customHeight="1" outlineLevel="1" x14ac:dyDescent="0.25">
      <c r="A9701" t="s">
        <v>5544</v>
      </c>
      <c r="C9701" s="2" t="s">
        <v>12455</v>
      </c>
      <c r="D9701" s="2">
        <v>183</v>
      </c>
      <c r="E9701" s="7">
        <v>1957</v>
      </c>
      <c r="F9701" s="5" t="s">
        <v>5139</v>
      </c>
      <c r="H9701" s="5" t="s">
        <v>130</v>
      </c>
      <c r="I9701" s="6" t="s">
        <v>2323</v>
      </c>
      <c r="J9701" s="6" t="s">
        <v>7002</v>
      </c>
      <c r="K9701" s="17">
        <v>5</v>
      </c>
      <c r="L9701" s="17" t="s">
        <v>7732</v>
      </c>
      <c r="M9701" s="9"/>
      <c r="N9701" s="9"/>
      <c r="O9701" s="21"/>
      <c r="Q9701" s="29"/>
      <c r="U9701" s="17"/>
      <c r="V9701" s="2">
        <v>98</v>
      </c>
      <c r="Y9701" t="str">
        <f t="shared" si="609"/>
        <v/>
      </c>
      <c r="AA9701" t="str">
        <f t="shared" si="610"/>
        <v/>
      </c>
      <c r="AC9701" s="7"/>
      <c r="AD9701" t="s">
        <v>2323</v>
      </c>
      <c r="AE9701">
        <f t="shared" si="611"/>
        <v>0</v>
      </c>
      <c r="AG9701" s="2"/>
      <c r="AH9701" t="s">
        <v>2324</v>
      </c>
      <c r="AI9701" s="7" t="s">
        <v>4610</v>
      </c>
    </row>
    <row r="9702" spans="1:35" ht="11" customHeight="1" outlineLevel="1" x14ac:dyDescent="0.25">
      <c r="A9702" t="s">
        <v>5544</v>
      </c>
      <c r="C9702" s="2" t="s">
        <v>12455</v>
      </c>
      <c r="D9702" s="2">
        <v>184</v>
      </c>
      <c r="E9702" s="7">
        <v>1957</v>
      </c>
      <c r="F9702" s="5" t="s">
        <v>5138</v>
      </c>
      <c r="H9702" s="5" t="s">
        <v>3831</v>
      </c>
      <c r="I9702" s="6" t="s">
        <v>2323</v>
      </c>
      <c r="J9702" s="6" t="s">
        <v>7002</v>
      </c>
      <c r="K9702" s="17">
        <v>5</v>
      </c>
      <c r="L9702" s="17" t="s">
        <v>7732</v>
      </c>
      <c r="M9702" s="9"/>
      <c r="N9702" s="9"/>
      <c r="O9702" s="21"/>
      <c r="Q9702" s="29"/>
      <c r="U9702" s="17"/>
      <c r="V9702" s="2">
        <v>99</v>
      </c>
      <c r="Y9702" t="str">
        <f t="shared" si="609"/>
        <v/>
      </c>
      <c r="AA9702" t="str">
        <f t="shared" si="610"/>
        <v/>
      </c>
      <c r="AC9702" s="7"/>
      <c r="AD9702" t="s">
        <v>2323</v>
      </c>
      <c r="AE9702">
        <f t="shared" si="611"/>
        <v>0</v>
      </c>
      <c r="AG9702" s="2"/>
      <c r="AH9702" t="s">
        <v>2324</v>
      </c>
      <c r="AI9702" s="7" t="s">
        <v>4610</v>
      </c>
    </row>
    <row r="9703" spans="1:35" ht="11" customHeight="1" outlineLevel="1" x14ac:dyDescent="0.25">
      <c r="A9703" t="s">
        <v>5544</v>
      </c>
      <c r="C9703" s="2" t="s">
        <v>12455</v>
      </c>
      <c r="D9703" s="2">
        <v>185</v>
      </c>
      <c r="E9703" s="7">
        <v>1957</v>
      </c>
      <c r="F9703" s="5" t="s">
        <v>5239</v>
      </c>
      <c r="H9703" s="5" t="s">
        <v>1286</v>
      </c>
      <c r="I9703" s="6" t="s">
        <v>2323</v>
      </c>
      <c r="J9703" s="6" t="s">
        <v>7002</v>
      </c>
      <c r="K9703" s="17">
        <v>5</v>
      </c>
      <c r="L9703" s="17" t="s">
        <v>7732</v>
      </c>
      <c r="M9703" s="9"/>
      <c r="N9703" s="9"/>
      <c r="O9703" s="21"/>
      <c r="Q9703" s="29"/>
      <c r="U9703" s="17"/>
      <c r="V9703" s="2">
        <v>100</v>
      </c>
      <c r="Y9703" t="str">
        <f t="shared" si="609"/>
        <v/>
      </c>
      <c r="AA9703" t="str">
        <f t="shared" si="610"/>
        <v/>
      </c>
      <c r="AC9703" s="7"/>
      <c r="AD9703" t="s">
        <v>2323</v>
      </c>
      <c r="AE9703">
        <f t="shared" si="611"/>
        <v>0</v>
      </c>
      <c r="AG9703" s="2"/>
      <c r="AH9703" t="s">
        <v>2324</v>
      </c>
      <c r="AI9703" s="7" t="s">
        <v>4610</v>
      </c>
    </row>
    <row r="9704" spans="1:35" ht="11" customHeight="1" outlineLevel="1" x14ac:dyDescent="0.25">
      <c r="A9704" t="s">
        <v>5544</v>
      </c>
      <c r="C9704" s="2" t="s">
        <v>12455</v>
      </c>
      <c r="D9704" s="2">
        <v>186</v>
      </c>
      <c r="E9704" s="7">
        <v>1957</v>
      </c>
      <c r="F9704" s="5" t="s">
        <v>2974</v>
      </c>
      <c r="H9704" s="5" t="s">
        <v>2290</v>
      </c>
      <c r="I9704" s="6" t="s">
        <v>2323</v>
      </c>
      <c r="J9704" s="6" t="s">
        <v>7002</v>
      </c>
      <c r="K9704" s="17">
        <v>5</v>
      </c>
      <c r="L9704" s="17" t="s">
        <v>7732</v>
      </c>
      <c r="M9704" s="9"/>
      <c r="N9704" s="9"/>
      <c r="O9704" s="21"/>
      <c r="Q9704" s="29"/>
      <c r="U9704" s="17"/>
      <c r="V9704" s="2">
        <v>101</v>
      </c>
      <c r="Y9704" t="str">
        <f t="shared" si="609"/>
        <v/>
      </c>
      <c r="AA9704" t="str">
        <f t="shared" si="610"/>
        <v/>
      </c>
      <c r="AC9704" s="7"/>
      <c r="AD9704" t="s">
        <v>2323</v>
      </c>
      <c r="AE9704">
        <f t="shared" si="611"/>
        <v>0</v>
      </c>
      <c r="AG9704" s="2"/>
      <c r="AH9704" t="s">
        <v>2324</v>
      </c>
      <c r="AI9704" s="7" t="s">
        <v>4610</v>
      </c>
    </row>
    <row r="9705" spans="1:35" ht="11" customHeight="1" outlineLevel="1" x14ac:dyDescent="0.25">
      <c r="A9705" t="s">
        <v>5544</v>
      </c>
      <c r="C9705" s="2" t="s">
        <v>12455</v>
      </c>
      <c r="D9705" s="2">
        <v>187</v>
      </c>
      <c r="E9705" s="7">
        <v>1957</v>
      </c>
      <c r="F9705" s="5" t="s">
        <v>5140</v>
      </c>
      <c r="H9705" s="5" t="s">
        <v>2487</v>
      </c>
      <c r="I9705" s="6" t="s">
        <v>17091</v>
      </c>
      <c r="J9705" s="6" t="s">
        <v>7002</v>
      </c>
      <c r="K9705" s="17">
        <v>3</v>
      </c>
      <c r="L9705" s="17" t="s">
        <v>7732</v>
      </c>
      <c r="M9705" s="9"/>
      <c r="N9705" s="9"/>
      <c r="O9705" s="21"/>
      <c r="Q9705" s="29"/>
      <c r="U9705" s="17"/>
      <c r="V9705" s="2"/>
      <c r="Y9705" t="str">
        <f t="shared" si="609"/>
        <v/>
      </c>
      <c r="AA9705" t="str">
        <f t="shared" si="610"/>
        <v/>
      </c>
      <c r="AC9705" s="7"/>
      <c r="AD9705" t="s">
        <v>17091</v>
      </c>
      <c r="AE9705">
        <f t="shared" si="611"/>
        <v>0</v>
      </c>
      <c r="AG9705" s="2"/>
      <c r="AI9705" s="7"/>
    </row>
    <row r="9706" spans="1:35" ht="11" customHeight="1" outlineLevel="1" x14ac:dyDescent="0.25">
      <c r="A9706" t="s">
        <v>5544</v>
      </c>
      <c r="C9706" s="2" t="s">
        <v>12455</v>
      </c>
      <c r="D9706" s="2">
        <v>188</v>
      </c>
      <c r="E9706" s="7">
        <v>1957</v>
      </c>
      <c r="F9706" s="5" t="s">
        <v>5279</v>
      </c>
      <c r="H9706" s="5" t="s">
        <v>8898</v>
      </c>
      <c r="I9706" s="6" t="s">
        <v>17091</v>
      </c>
      <c r="J9706" s="6" t="s">
        <v>7002</v>
      </c>
      <c r="K9706" s="17">
        <v>3</v>
      </c>
      <c r="L9706" s="17" t="s">
        <v>7730</v>
      </c>
      <c r="M9706" s="9">
        <v>0.9</v>
      </c>
      <c r="N9706" s="9"/>
      <c r="O9706" s="21"/>
      <c r="Q9706" s="29"/>
      <c r="U9706" s="17"/>
      <c r="V9706" s="2"/>
      <c r="Y9706" t="str">
        <f t="shared" si="609"/>
        <v/>
      </c>
      <c r="AA9706" t="str">
        <f t="shared" si="610"/>
        <v/>
      </c>
      <c r="AC9706" s="7"/>
      <c r="AD9706" t="s">
        <v>17091</v>
      </c>
      <c r="AE9706">
        <f t="shared" si="611"/>
        <v>0</v>
      </c>
      <c r="AG9706" s="2"/>
      <c r="AI9706" s="7"/>
    </row>
    <row r="9707" spans="1:35" ht="11" customHeight="1" outlineLevel="1" x14ac:dyDescent="0.25">
      <c r="A9707" t="s">
        <v>5544</v>
      </c>
      <c r="C9707" s="2" t="s">
        <v>12455</v>
      </c>
      <c r="D9707" s="2">
        <v>189</v>
      </c>
      <c r="E9707" s="7">
        <v>1957</v>
      </c>
      <c r="F9707" s="5" t="s">
        <v>2348</v>
      </c>
      <c r="H9707" s="5" t="s">
        <v>13572</v>
      </c>
      <c r="I9707" s="6" t="s">
        <v>17091</v>
      </c>
      <c r="J9707" s="6" t="s">
        <v>7002</v>
      </c>
      <c r="K9707" s="17">
        <v>3</v>
      </c>
      <c r="L9707" s="17" t="s">
        <v>7732</v>
      </c>
      <c r="M9707" s="9"/>
      <c r="N9707" s="9"/>
      <c r="O9707" s="21"/>
      <c r="Q9707" s="29"/>
      <c r="U9707" s="17"/>
      <c r="V9707" s="2"/>
      <c r="Y9707" t="str">
        <f t="shared" si="609"/>
        <v/>
      </c>
      <c r="AA9707" t="str">
        <f t="shared" si="610"/>
        <v/>
      </c>
      <c r="AC9707" s="7"/>
      <c r="AD9707" t="s">
        <v>17091</v>
      </c>
      <c r="AE9707">
        <f t="shared" si="611"/>
        <v>0</v>
      </c>
      <c r="AG9707" s="2"/>
      <c r="AI9707" s="7"/>
    </row>
    <row r="9708" spans="1:35" ht="11" customHeight="1" outlineLevel="1" x14ac:dyDescent="0.25">
      <c r="A9708" t="s">
        <v>5544</v>
      </c>
      <c r="C9708" s="2" t="s">
        <v>12455</v>
      </c>
      <c r="D9708" s="2">
        <v>190</v>
      </c>
      <c r="E9708" s="7">
        <v>1957</v>
      </c>
      <c r="F9708" s="5" t="s">
        <v>3421</v>
      </c>
      <c r="H9708" s="5" t="s">
        <v>3829</v>
      </c>
      <c r="I9708" s="6" t="s">
        <v>17091</v>
      </c>
      <c r="J9708" s="6" t="s">
        <v>7002</v>
      </c>
      <c r="K9708" s="17">
        <v>3</v>
      </c>
      <c r="L9708" s="17" t="s">
        <v>7730</v>
      </c>
      <c r="M9708" s="9">
        <v>3.3</v>
      </c>
      <c r="N9708" s="9"/>
      <c r="O9708" s="21"/>
      <c r="Q9708" s="29"/>
      <c r="U9708" s="17"/>
      <c r="V9708" s="2"/>
      <c r="Y9708" t="str">
        <f t="shared" si="609"/>
        <v/>
      </c>
      <c r="AA9708" t="str">
        <f t="shared" si="610"/>
        <v/>
      </c>
      <c r="AC9708" s="7"/>
      <c r="AD9708" t="s">
        <v>17091</v>
      </c>
      <c r="AE9708">
        <f t="shared" si="611"/>
        <v>0</v>
      </c>
      <c r="AG9708" s="2"/>
      <c r="AI9708" s="7"/>
    </row>
    <row r="9709" spans="1:35" ht="11" customHeight="1" outlineLevel="1" x14ac:dyDescent="0.25">
      <c r="A9709" t="s">
        <v>5544</v>
      </c>
      <c r="C9709" s="2" t="s">
        <v>12455</v>
      </c>
      <c r="D9709" s="2" t="s">
        <v>4062</v>
      </c>
      <c r="E9709" s="7">
        <v>1957</v>
      </c>
      <c r="F9709" s="5" t="s">
        <v>5139</v>
      </c>
      <c r="H9709" s="5" t="s">
        <v>130</v>
      </c>
      <c r="I9709" s="6" t="s">
        <v>2323</v>
      </c>
      <c r="J9709" s="6"/>
      <c r="K9709" s="17">
        <v>5</v>
      </c>
      <c r="L9709" s="17" t="s">
        <v>7730</v>
      </c>
      <c r="M9709" s="9">
        <v>0.8</v>
      </c>
      <c r="N9709" s="9"/>
      <c r="O9709" s="21"/>
      <c r="Q9709" s="29"/>
      <c r="U9709" s="17"/>
      <c r="V9709" s="2" t="s">
        <v>3134</v>
      </c>
      <c r="Y9709" t="str">
        <f t="shared" si="609"/>
        <v/>
      </c>
      <c r="AA9709" t="str">
        <f t="shared" si="610"/>
        <v/>
      </c>
      <c r="AC9709" s="7"/>
      <c r="AD9709" t="s">
        <v>2323</v>
      </c>
      <c r="AE9709">
        <f t="shared" si="611"/>
        <v>0</v>
      </c>
      <c r="AG9709" s="2"/>
      <c r="AH9709" t="s">
        <v>4608</v>
      </c>
      <c r="AI9709" s="7" t="s">
        <v>4610</v>
      </c>
    </row>
    <row r="9710" spans="1:35" ht="11" customHeight="1" outlineLevel="1" x14ac:dyDescent="0.25">
      <c r="A9710" t="s">
        <v>5544</v>
      </c>
      <c r="C9710" s="2" t="s">
        <v>12455</v>
      </c>
      <c r="D9710" s="2" t="s">
        <v>4062</v>
      </c>
      <c r="E9710" s="7">
        <v>1957</v>
      </c>
      <c r="F9710" s="5" t="s">
        <v>5138</v>
      </c>
      <c r="H9710" s="5" t="s">
        <v>3831</v>
      </c>
      <c r="I9710" s="6" t="s">
        <v>2323</v>
      </c>
      <c r="J9710" s="6"/>
      <c r="K9710" s="17">
        <v>5</v>
      </c>
      <c r="L9710" s="17" t="s">
        <v>20075</v>
      </c>
      <c r="M9710" s="9"/>
      <c r="N9710" s="9"/>
      <c r="O9710" s="21"/>
      <c r="Q9710" s="29"/>
      <c r="U9710" s="17"/>
      <c r="V9710" s="2" t="s">
        <v>3135</v>
      </c>
      <c r="Y9710" t="str">
        <f t="shared" si="609"/>
        <v/>
      </c>
      <c r="AA9710" t="str">
        <f t="shared" si="610"/>
        <v/>
      </c>
      <c r="AC9710" s="7"/>
      <c r="AD9710" t="s">
        <v>2323</v>
      </c>
      <c r="AE9710">
        <f t="shared" si="611"/>
        <v>0</v>
      </c>
      <c r="AG9710" s="2"/>
      <c r="AH9710" t="s">
        <v>4608</v>
      </c>
      <c r="AI9710" s="7" t="s">
        <v>4610</v>
      </c>
    </row>
    <row r="9711" spans="1:35" ht="11" customHeight="1" outlineLevel="1" x14ac:dyDescent="0.25">
      <c r="A9711" t="s">
        <v>5544</v>
      </c>
      <c r="C9711" s="2" t="s">
        <v>12455</v>
      </c>
      <c r="D9711" s="2" t="s">
        <v>4062</v>
      </c>
      <c r="E9711" s="7">
        <v>1957</v>
      </c>
      <c r="F9711" s="5" t="s">
        <v>2974</v>
      </c>
      <c r="H9711" s="5" t="s">
        <v>2290</v>
      </c>
      <c r="I9711" s="6" t="s">
        <v>2323</v>
      </c>
      <c r="J9711" s="6"/>
      <c r="K9711" s="17">
        <v>5</v>
      </c>
      <c r="L9711" s="17" t="s">
        <v>20075</v>
      </c>
      <c r="M9711" s="9"/>
      <c r="N9711" s="9"/>
      <c r="O9711" s="21"/>
      <c r="Q9711" s="29"/>
      <c r="U9711" s="17"/>
      <c r="V9711" s="2" t="s">
        <v>3136</v>
      </c>
      <c r="Y9711" t="str">
        <f t="shared" si="609"/>
        <v/>
      </c>
      <c r="AA9711" t="str">
        <f t="shared" si="610"/>
        <v/>
      </c>
      <c r="AC9711" s="7"/>
      <c r="AD9711" t="s">
        <v>2323</v>
      </c>
      <c r="AE9711">
        <f t="shared" si="611"/>
        <v>0</v>
      </c>
      <c r="AG9711" s="2"/>
      <c r="AH9711" t="s">
        <v>4608</v>
      </c>
      <c r="AI9711" s="7" t="s">
        <v>4922</v>
      </c>
    </row>
    <row r="9712" spans="1:35" ht="11" customHeight="1" outlineLevel="1" x14ac:dyDescent="0.25">
      <c r="A9712" t="s">
        <v>5544</v>
      </c>
      <c r="C9712" s="2" t="s">
        <v>12455</v>
      </c>
      <c r="D9712" s="2">
        <v>217</v>
      </c>
      <c r="E9712" s="7">
        <v>1965</v>
      </c>
      <c r="F9712" s="5" t="s">
        <v>2974</v>
      </c>
      <c r="H9712" s="5" t="s">
        <v>5398</v>
      </c>
      <c r="I9712" s="6" t="s">
        <v>2325</v>
      </c>
      <c r="J9712" s="6" t="s">
        <v>17093</v>
      </c>
      <c r="K9712" s="17">
        <v>6</v>
      </c>
      <c r="L9712" s="17" t="s">
        <v>7730</v>
      </c>
      <c r="M9712" s="9">
        <v>2.4</v>
      </c>
      <c r="N9712" s="9"/>
      <c r="O9712" s="21"/>
      <c r="Q9712" s="29"/>
      <c r="U9712" s="17"/>
      <c r="V9712" s="2">
        <v>115</v>
      </c>
      <c r="Y9712" t="str">
        <f t="shared" si="609"/>
        <v/>
      </c>
      <c r="AA9712" t="str">
        <f t="shared" si="610"/>
        <v/>
      </c>
      <c r="AC9712" s="7"/>
      <c r="AD9712" t="s">
        <v>2325</v>
      </c>
      <c r="AE9712">
        <f t="shared" si="611"/>
        <v>0</v>
      </c>
      <c r="AG9712" s="2"/>
      <c r="AH9712" t="s">
        <v>2326</v>
      </c>
      <c r="AI9712" s="7" t="s">
        <v>4922</v>
      </c>
    </row>
    <row r="9713" spans="1:35" ht="11" customHeight="1" outlineLevel="1" x14ac:dyDescent="0.25">
      <c r="A9713" t="s">
        <v>5544</v>
      </c>
      <c r="C9713" s="2" t="s">
        <v>12455</v>
      </c>
      <c r="D9713" s="2">
        <v>264</v>
      </c>
      <c r="E9713" s="7">
        <v>1967</v>
      </c>
      <c r="F9713" s="5" t="s">
        <v>2974</v>
      </c>
      <c r="H9713" s="5" t="s">
        <v>5398</v>
      </c>
      <c r="I9713" s="6" t="s">
        <v>2325</v>
      </c>
      <c r="J9713" s="6" t="s">
        <v>17094</v>
      </c>
      <c r="K9713" s="17">
        <v>6</v>
      </c>
      <c r="L9713" s="17" t="s">
        <v>7730</v>
      </c>
      <c r="M9713" s="9">
        <v>1.8</v>
      </c>
      <c r="N9713" s="9"/>
      <c r="O9713" s="21"/>
      <c r="Q9713" s="29"/>
      <c r="U9713" s="17"/>
      <c r="V9713" s="2"/>
      <c r="Y9713" t="str">
        <f t="shared" si="609"/>
        <v/>
      </c>
      <c r="AA9713" t="str">
        <f t="shared" si="610"/>
        <v/>
      </c>
      <c r="AC9713" s="7"/>
      <c r="AD9713" t="s">
        <v>2325</v>
      </c>
      <c r="AE9713">
        <f t="shared" si="611"/>
        <v>0</v>
      </c>
      <c r="AG9713" s="2"/>
      <c r="AI9713" s="7"/>
    </row>
    <row r="9714" spans="1:35" ht="11" customHeight="1" outlineLevel="1" x14ac:dyDescent="0.25">
      <c r="A9714" t="s">
        <v>5544</v>
      </c>
      <c r="C9714" s="2" t="s">
        <v>12455</v>
      </c>
      <c r="D9714" s="2">
        <v>271</v>
      </c>
      <c r="E9714" s="7">
        <v>1968</v>
      </c>
      <c r="F9714" s="5" t="s">
        <v>5140</v>
      </c>
      <c r="H9714" s="5" t="s">
        <v>5398</v>
      </c>
      <c r="I9714" s="6" t="s">
        <v>2325</v>
      </c>
      <c r="J9714" s="6" t="s">
        <v>17096</v>
      </c>
      <c r="K9714" s="17">
        <v>6</v>
      </c>
      <c r="L9714" s="17" t="s">
        <v>7730</v>
      </c>
      <c r="M9714" s="9">
        <v>1.8</v>
      </c>
      <c r="N9714" s="9"/>
      <c r="O9714" s="21"/>
      <c r="Q9714" s="29"/>
      <c r="U9714" s="17"/>
      <c r="V9714" s="2"/>
      <c r="Y9714" t="str">
        <f t="shared" si="609"/>
        <v/>
      </c>
      <c r="AA9714" t="str">
        <f t="shared" si="610"/>
        <v/>
      </c>
      <c r="AC9714" s="7"/>
      <c r="AD9714" t="s">
        <v>2325</v>
      </c>
      <c r="AE9714">
        <f t="shared" si="611"/>
        <v>0</v>
      </c>
      <c r="AG9714" s="2"/>
      <c r="AI9714" s="7"/>
    </row>
    <row r="9715" spans="1:35" ht="11" customHeight="1" outlineLevel="1" x14ac:dyDescent="0.25">
      <c r="A9715" t="s">
        <v>5544</v>
      </c>
      <c r="C9715" s="2" t="s">
        <v>12455</v>
      </c>
      <c r="D9715" s="2">
        <v>296</v>
      </c>
      <c r="E9715" s="7">
        <v>1970</v>
      </c>
      <c r="F9715" s="5" t="s">
        <v>17097</v>
      </c>
      <c r="H9715" s="5" t="s">
        <v>5398</v>
      </c>
      <c r="I9715" s="6" t="s">
        <v>2325</v>
      </c>
      <c r="J9715" s="6" t="s">
        <v>17098</v>
      </c>
      <c r="K9715" s="17">
        <v>6</v>
      </c>
      <c r="L9715" s="17" t="s">
        <v>7732</v>
      </c>
      <c r="M9715" s="9"/>
      <c r="N9715" s="9"/>
      <c r="O9715" s="21"/>
      <c r="Q9715" s="29"/>
      <c r="U9715" s="17"/>
      <c r="V9715" s="2"/>
      <c r="Y9715" t="str">
        <f t="shared" si="609"/>
        <v/>
      </c>
      <c r="AA9715" t="str">
        <f t="shared" si="610"/>
        <v/>
      </c>
      <c r="AC9715" s="7"/>
      <c r="AD9715" t="s">
        <v>2325</v>
      </c>
      <c r="AE9715">
        <f t="shared" si="611"/>
        <v>0</v>
      </c>
      <c r="AG9715" s="2"/>
      <c r="AI9715" s="7"/>
    </row>
    <row r="9716" spans="1:35" ht="11" customHeight="1" outlineLevel="1" x14ac:dyDescent="0.25">
      <c r="A9716" t="s">
        <v>5544</v>
      </c>
      <c r="C9716" s="2" t="s">
        <v>12455</v>
      </c>
      <c r="D9716" s="2">
        <v>319</v>
      </c>
      <c r="E9716" s="7">
        <v>1972</v>
      </c>
      <c r="F9716" s="5" t="s">
        <v>2974</v>
      </c>
      <c r="H9716" s="5" t="s">
        <v>5398</v>
      </c>
      <c r="I9716" s="6" t="s">
        <v>2327</v>
      </c>
      <c r="J9716" s="6" t="s">
        <v>17101</v>
      </c>
      <c r="K9716" s="17">
        <v>5</v>
      </c>
      <c r="L9716" s="17" t="s">
        <v>7732</v>
      </c>
      <c r="M9716" s="9"/>
      <c r="N9716" s="9"/>
      <c r="O9716" s="21"/>
      <c r="Q9716" s="29"/>
      <c r="U9716" s="17"/>
      <c r="V9716" s="2">
        <v>170</v>
      </c>
      <c r="Y9716" t="str">
        <f t="shared" si="609"/>
        <v/>
      </c>
      <c r="AA9716" t="str">
        <f t="shared" si="610"/>
        <v/>
      </c>
      <c r="AC9716" s="7"/>
      <c r="AD9716" t="s">
        <v>2327</v>
      </c>
      <c r="AE9716">
        <f t="shared" si="611"/>
        <v>0</v>
      </c>
      <c r="AG9716" s="2"/>
      <c r="AH9716" t="s">
        <v>2326</v>
      </c>
      <c r="AI9716" s="7" t="s">
        <v>4610</v>
      </c>
    </row>
    <row r="9717" spans="1:35" ht="11" customHeight="1" outlineLevel="1" collapsed="1" x14ac:dyDescent="0.25">
      <c r="A9717" t="s">
        <v>5544</v>
      </c>
      <c r="C9717" s="2" t="s">
        <v>12455</v>
      </c>
      <c r="D9717" s="2">
        <v>370</v>
      </c>
      <c r="E9717" s="7">
        <v>1973</v>
      </c>
      <c r="F9717" s="5" t="s">
        <v>2621</v>
      </c>
      <c r="H9717" s="5" t="s">
        <v>5398</v>
      </c>
      <c r="I9717" s="6" t="s">
        <v>2328</v>
      </c>
      <c r="J9717" s="6" t="s">
        <v>17103</v>
      </c>
      <c r="K9717" s="17">
        <v>1</v>
      </c>
      <c r="L9717" s="17" t="s">
        <v>7730</v>
      </c>
      <c r="M9717" s="9">
        <v>4.2</v>
      </c>
      <c r="N9717" s="9"/>
      <c r="O9717" s="21"/>
      <c r="Q9717" s="29"/>
      <c r="U9717" s="17"/>
      <c r="V9717" s="2">
        <v>197</v>
      </c>
      <c r="Y9717" t="str">
        <f t="shared" si="609"/>
        <v/>
      </c>
      <c r="AA9717" t="str">
        <f t="shared" si="610"/>
        <v/>
      </c>
      <c r="AC9717" s="7"/>
      <c r="AD9717" t="s">
        <v>2328</v>
      </c>
      <c r="AE9717">
        <f t="shared" si="611"/>
        <v>0</v>
      </c>
      <c r="AG9717" s="2"/>
      <c r="AH9717" t="s">
        <v>2329</v>
      </c>
      <c r="AI9717" s="7" t="s">
        <v>4922</v>
      </c>
    </row>
    <row r="9718" spans="1:35" ht="11" customHeight="1" outlineLevel="1" x14ac:dyDescent="0.25">
      <c r="A9718" t="s">
        <v>5544</v>
      </c>
      <c r="C9718" s="2" t="s">
        <v>12455</v>
      </c>
      <c r="D9718" s="2" t="s">
        <v>17128</v>
      </c>
      <c r="E9718" s="7">
        <v>1973</v>
      </c>
      <c r="F9718" s="5" t="s">
        <v>8689</v>
      </c>
      <c r="H9718" s="5" t="s">
        <v>5398</v>
      </c>
      <c r="I9718" s="6" t="s">
        <v>2328</v>
      </c>
      <c r="J9718" s="6" t="s">
        <v>17103</v>
      </c>
      <c r="K9718" s="17">
        <v>1</v>
      </c>
      <c r="L9718" s="17" t="s">
        <v>7730</v>
      </c>
      <c r="M9718" s="9">
        <v>4</v>
      </c>
      <c r="N9718" s="9"/>
      <c r="O9718" s="21"/>
      <c r="Q9718" s="29"/>
      <c r="U9718" s="17"/>
      <c r="V9718" s="2"/>
      <c r="X9718" t="s">
        <v>7732</v>
      </c>
      <c r="Y9718">
        <f t="shared" si="609"/>
        <v>1</v>
      </c>
      <c r="AA9718" t="str">
        <f t="shared" si="610"/>
        <v/>
      </c>
      <c r="AC9718" s="7"/>
      <c r="AD9718" t="s">
        <v>2328</v>
      </c>
      <c r="AE9718">
        <f t="shared" si="611"/>
        <v>0</v>
      </c>
      <c r="AG9718" s="2"/>
      <c r="AI9718" s="7"/>
    </row>
    <row r="9719" spans="1:35" ht="11" customHeight="1" outlineLevel="1" x14ac:dyDescent="0.25">
      <c r="A9719" t="s">
        <v>5544</v>
      </c>
      <c r="C9719" s="2" t="s">
        <v>12455</v>
      </c>
      <c r="D9719" s="2">
        <v>374</v>
      </c>
      <c r="E9719" s="7">
        <v>1973</v>
      </c>
      <c r="F9719" s="5" t="s">
        <v>2621</v>
      </c>
      <c r="H9719" s="5" t="s">
        <v>5398</v>
      </c>
      <c r="I9719" s="6" t="s">
        <v>17104</v>
      </c>
      <c r="J9719" s="6" t="s">
        <v>17105</v>
      </c>
      <c r="K9719" s="17">
        <v>3</v>
      </c>
      <c r="L9719" s="17" t="s">
        <v>7730</v>
      </c>
      <c r="M9719" s="9">
        <v>0.8</v>
      </c>
      <c r="N9719" s="9"/>
      <c r="O9719" s="21"/>
      <c r="Q9719" s="29"/>
      <c r="U9719" s="17"/>
      <c r="V9719" s="2"/>
      <c r="Y9719" t="str">
        <f t="shared" si="609"/>
        <v/>
      </c>
      <c r="AA9719" t="str">
        <f t="shared" si="610"/>
        <v/>
      </c>
      <c r="AC9719" s="7"/>
      <c r="AD9719" t="s">
        <v>17104</v>
      </c>
      <c r="AE9719">
        <f t="shared" si="611"/>
        <v>0</v>
      </c>
      <c r="AG9719" s="2"/>
      <c r="AI9719" s="7"/>
    </row>
    <row r="9720" spans="1:35" ht="11" customHeight="1" outlineLevel="1" x14ac:dyDescent="0.25">
      <c r="A9720" t="s">
        <v>5544</v>
      </c>
      <c r="C9720" s="2" t="s">
        <v>12455</v>
      </c>
      <c r="D9720" s="2">
        <v>395</v>
      </c>
      <c r="E9720" s="7">
        <v>1974</v>
      </c>
      <c r="F9720" s="5" t="s">
        <v>1640</v>
      </c>
      <c r="H9720" s="5" t="s">
        <v>5398</v>
      </c>
      <c r="I9720" s="6" t="s">
        <v>17132</v>
      </c>
      <c r="J9720" s="6" t="s">
        <v>17112</v>
      </c>
      <c r="K9720" s="17">
        <v>6</v>
      </c>
      <c r="L9720" s="17" t="s">
        <v>20076</v>
      </c>
      <c r="M9720" s="9"/>
      <c r="N9720" s="9"/>
      <c r="O9720" s="21"/>
      <c r="Q9720" s="29"/>
      <c r="U9720" s="17"/>
      <c r="V9720" s="2"/>
      <c r="Y9720" t="str">
        <f t="shared" si="609"/>
        <v/>
      </c>
      <c r="AA9720" t="str">
        <f t="shared" si="610"/>
        <v/>
      </c>
      <c r="AC9720" s="7"/>
      <c r="AD9720" t="s">
        <v>17132</v>
      </c>
      <c r="AE9720">
        <f t="shared" si="611"/>
        <v>0</v>
      </c>
      <c r="AG9720" s="2"/>
      <c r="AI9720" s="7"/>
    </row>
    <row r="9721" spans="1:35" ht="11" customHeight="1" outlineLevel="1" x14ac:dyDescent="0.25">
      <c r="A9721" t="s">
        <v>5544</v>
      </c>
      <c r="C9721" s="2" t="s">
        <v>12455</v>
      </c>
      <c r="D9721" s="2">
        <v>397</v>
      </c>
      <c r="E9721" s="7">
        <v>1974</v>
      </c>
      <c r="F9721" s="5" t="s">
        <v>1640</v>
      </c>
      <c r="H9721" s="5" t="s">
        <v>5398</v>
      </c>
      <c r="I9721" s="6" t="s">
        <v>17133</v>
      </c>
      <c r="J9721" s="6" t="s">
        <v>17112</v>
      </c>
      <c r="K9721" s="17">
        <v>1</v>
      </c>
      <c r="L9721" s="17" t="s">
        <v>20076</v>
      </c>
      <c r="M9721" s="9"/>
      <c r="N9721" s="9"/>
      <c r="O9721" s="21"/>
      <c r="Q9721" s="29"/>
      <c r="U9721" s="17"/>
      <c r="V9721" s="2"/>
      <c r="Y9721" t="str">
        <f t="shared" si="609"/>
        <v/>
      </c>
      <c r="AA9721" t="str">
        <f t="shared" si="610"/>
        <v/>
      </c>
      <c r="AC9721" s="7"/>
      <c r="AD9721" t="s">
        <v>17133</v>
      </c>
      <c r="AE9721">
        <f t="shared" si="611"/>
        <v>0</v>
      </c>
      <c r="AG9721" s="2"/>
      <c r="AI9721" s="7"/>
    </row>
    <row r="9722" spans="1:35" ht="11" customHeight="1" outlineLevel="1" x14ac:dyDescent="0.25">
      <c r="A9722" t="s">
        <v>5544</v>
      </c>
      <c r="C9722" s="2" t="s">
        <v>12455</v>
      </c>
      <c r="D9722" s="2" t="s">
        <v>17111</v>
      </c>
      <c r="E9722" s="7">
        <v>1974</v>
      </c>
      <c r="F9722" s="5" t="s">
        <v>17108</v>
      </c>
      <c r="H9722" s="5" t="s">
        <v>5398</v>
      </c>
      <c r="I9722" s="6" t="s">
        <v>17134</v>
      </c>
      <c r="J9722" s="6" t="s">
        <v>17112</v>
      </c>
      <c r="K9722" s="17">
        <v>1</v>
      </c>
      <c r="L9722" s="17" t="s">
        <v>7730</v>
      </c>
      <c r="M9722" s="9">
        <v>9</v>
      </c>
      <c r="N9722" s="9"/>
      <c r="O9722" s="21"/>
      <c r="Q9722" s="29"/>
      <c r="U9722" s="17"/>
      <c r="V9722" s="2"/>
      <c r="Y9722" t="str">
        <f t="shared" si="609"/>
        <v/>
      </c>
      <c r="AA9722" t="str">
        <f t="shared" si="610"/>
        <v/>
      </c>
      <c r="AC9722" s="7"/>
      <c r="AD9722" t="s">
        <v>17134</v>
      </c>
      <c r="AE9722">
        <f t="shared" si="611"/>
        <v>0</v>
      </c>
      <c r="AG9722" s="2"/>
      <c r="AI9722" s="7"/>
    </row>
    <row r="9723" spans="1:35" ht="11" customHeight="1" outlineLevel="1" x14ac:dyDescent="0.25">
      <c r="A9723" t="s">
        <v>5544</v>
      </c>
      <c r="C9723" s="2" t="s">
        <v>12455</v>
      </c>
      <c r="D9723" s="2">
        <v>398</v>
      </c>
      <c r="E9723" s="7">
        <v>1974</v>
      </c>
      <c r="F9723" s="5" t="s">
        <v>17109</v>
      </c>
      <c r="H9723" s="5" t="s">
        <v>5398</v>
      </c>
      <c r="I9723" s="6" t="s">
        <v>17135</v>
      </c>
      <c r="J9723" s="6" t="s">
        <v>17112</v>
      </c>
      <c r="K9723" s="17">
        <v>6</v>
      </c>
      <c r="L9723" s="17" t="s">
        <v>7730</v>
      </c>
      <c r="M9723" s="9">
        <v>2</v>
      </c>
      <c r="N9723" s="9"/>
      <c r="O9723" s="21"/>
      <c r="Q9723" s="29"/>
      <c r="U9723" s="17"/>
      <c r="V9723" s="2"/>
      <c r="Y9723" t="str">
        <f t="shared" si="609"/>
        <v/>
      </c>
      <c r="AA9723" t="str">
        <f t="shared" si="610"/>
        <v/>
      </c>
      <c r="AC9723" s="7"/>
      <c r="AD9723" t="s">
        <v>17135</v>
      </c>
      <c r="AE9723">
        <f t="shared" si="611"/>
        <v>0</v>
      </c>
      <c r="AG9723" s="2"/>
      <c r="AI9723" s="7"/>
    </row>
    <row r="9724" spans="1:35" ht="11" customHeight="1" outlineLevel="1" x14ac:dyDescent="0.25">
      <c r="A9724" t="s">
        <v>5544</v>
      </c>
      <c r="C9724" s="2" t="s">
        <v>12455</v>
      </c>
      <c r="D9724" s="2">
        <v>413</v>
      </c>
      <c r="E9724" s="7">
        <v>1975</v>
      </c>
      <c r="F9724" s="5" t="s">
        <v>1654</v>
      </c>
      <c r="H9724" s="5" t="s">
        <v>5398</v>
      </c>
      <c r="I9724" s="6" t="s">
        <v>17113</v>
      </c>
      <c r="J9724" s="6" t="s">
        <v>17114</v>
      </c>
      <c r="K9724" s="17">
        <v>3</v>
      </c>
      <c r="L9724" s="17" t="s">
        <v>7730</v>
      </c>
      <c r="M9724" s="9">
        <v>3.5</v>
      </c>
      <c r="N9724" s="9"/>
      <c r="O9724" s="21"/>
      <c r="Q9724" s="29"/>
      <c r="U9724" s="17"/>
      <c r="V9724" s="2"/>
      <c r="Y9724" t="str">
        <f t="shared" si="609"/>
        <v/>
      </c>
      <c r="AA9724" t="str">
        <f t="shared" si="610"/>
        <v/>
      </c>
      <c r="AC9724" s="7"/>
      <c r="AD9724" t="s">
        <v>17113</v>
      </c>
      <c r="AE9724">
        <f t="shared" si="611"/>
        <v>0</v>
      </c>
      <c r="AG9724" s="2"/>
      <c r="AI9724" s="7"/>
    </row>
    <row r="9725" spans="1:35" ht="11" customHeight="1" outlineLevel="1" x14ac:dyDescent="0.25">
      <c r="A9725" t="s">
        <v>5544</v>
      </c>
      <c r="C9725" s="2" t="s">
        <v>12455</v>
      </c>
      <c r="D9725" s="2">
        <v>432</v>
      </c>
      <c r="E9725" s="7">
        <v>1976</v>
      </c>
      <c r="F9725" s="5" t="s">
        <v>5140</v>
      </c>
      <c r="H9725" s="5" t="s">
        <v>5398</v>
      </c>
      <c r="I9725" s="6" t="s">
        <v>2325</v>
      </c>
      <c r="J9725" s="6" t="s">
        <v>17117</v>
      </c>
      <c r="K9725" s="17">
        <v>6</v>
      </c>
      <c r="L9725" s="17" t="s">
        <v>7732</v>
      </c>
      <c r="M9725" s="9"/>
      <c r="N9725" s="9"/>
      <c r="O9725" s="21"/>
      <c r="Q9725" s="29"/>
      <c r="U9725" s="17"/>
      <c r="V9725" s="2">
        <v>227</v>
      </c>
      <c r="Y9725" t="str">
        <f t="shared" si="609"/>
        <v/>
      </c>
      <c r="AA9725" t="str">
        <f t="shared" si="610"/>
        <v/>
      </c>
      <c r="AC9725" s="7"/>
      <c r="AD9725" t="s">
        <v>2325</v>
      </c>
      <c r="AE9725">
        <f t="shared" si="611"/>
        <v>0</v>
      </c>
      <c r="AG9725" s="2"/>
      <c r="AH9725" t="s">
        <v>2326</v>
      </c>
      <c r="AI9725" s="7" t="s">
        <v>4610</v>
      </c>
    </row>
    <row r="9726" spans="1:35" ht="11" customHeight="1" outlineLevel="1" x14ac:dyDescent="0.25">
      <c r="A9726" t="s">
        <v>5544</v>
      </c>
      <c r="C9726" s="2" t="s">
        <v>12455</v>
      </c>
      <c r="D9726" s="2">
        <v>486</v>
      </c>
      <c r="E9726" s="7">
        <v>1977</v>
      </c>
      <c r="F9726" s="5" t="s">
        <v>5696</v>
      </c>
      <c r="H9726" s="5" t="s">
        <v>5398</v>
      </c>
      <c r="I9726" s="6" t="s">
        <v>2330</v>
      </c>
      <c r="J9726" s="6" t="s">
        <v>17119</v>
      </c>
      <c r="K9726" s="17">
        <v>6</v>
      </c>
      <c r="L9726" s="17" t="s">
        <v>7732</v>
      </c>
      <c r="M9726" s="9"/>
      <c r="N9726" s="9"/>
      <c r="O9726" s="21"/>
      <c r="Q9726" s="29"/>
      <c r="U9726" s="17"/>
      <c r="V9726" s="2">
        <v>258</v>
      </c>
      <c r="Y9726" t="str">
        <f t="shared" si="609"/>
        <v/>
      </c>
      <c r="AA9726" t="str">
        <f t="shared" si="610"/>
        <v/>
      </c>
      <c r="AC9726" s="7"/>
      <c r="AD9726" t="s">
        <v>2330</v>
      </c>
      <c r="AE9726">
        <f t="shared" si="611"/>
        <v>0</v>
      </c>
      <c r="AG9726" s="2"/>
      <c r="AH9726" t="s">
        <v>2331</v>
      </c>
      <c r="AI9726" s="7" t="s">
        <v>4610</v>
      </c>
    </row>
    <row r="9727" spans="1:35" ht="11" customHeight="1" outlineLevel="1" x14ac:dyDescent="0.25">
      <c r="A9727" t="s">
        <v>5544</v>
      </c>
      <c r="C9727" s="2" t="s">
        <v>12455</v>
      </c>
      <c r="D9727" s="2">
        <v>487</v>
      </c>
      <c r="E9727" s="7">
        <v>1977</v>
      </c>
      <c r="F9727" s="5" t="s">
        <v>3437</v>
      </c>
      <c r="H9727" s="5" t="s">
        <v>5398</v>
      </c>
      <c r="I9727" s="6" t="s">
        <v>2295</v>
      </c>
      <c r="J9727" s="6" t="s">
        <v>17119</v>
      </c>
      <c r="K9727" s="17">
        <v>6</v>
      </c>
      <c r="L9727" s="17" t="s">
        <v>7732</v>
      </c>
      <c r="M9727" s="9"/>
      <c r="N9727" s="9"/>
      <c r="O9727" s="21"/>
      <c r="Q9727" s="29"/>
      <c r="U9727" s="17"/>
      <c r="V9727" s="2">
        <v>259</v>
      </c>
      <c r="Y9727" t="str">
        <f t="shared" si="609"/>
        <v/>
      </c>
      <c r="AA9727" t="str">
        <f t="shared" si="610"/>
        <v/>
      </c>
      <c r="AC9727" s="7"/>
      <c r="AD9727" t="s">
        <v>2295</v>
      </c>
      <c r="AE9727">
        <f t="shared" si="611"/>
        <v>0</v>
      </c>
      <c r="AG9727" s="2"/>
      <c r="AH9727" t="s">
        <v>2326</v>
      </c>
      <c r="AI9727" s="7" t="s">
        <v>4610</v>
      </c>
    </row>
    <row r="9728" spans="1:35" ht="11" customHeight="1" outlineLevel="1" x14ac:dyDescent="0.25">
      <c r="A9728" t="s">
        <v>5544</v>
      </c>
      <c r="C9728" s="2" t="s">
        <v>12455</v>
      </c>
      <c r="D9728" s="2">
        <v>488</v>
      </c>
      <c r="E9728" s="7">
        <v>1977</v>
      </c>
      <c r="F9728" s="5" t="s">
        <v>3439</v>
      </c>
      <c r="H9728" s="5" t="s">
        <v>5398</v>
      </c>
      <c r="I9728" s="6" t="s">
        <v>1750</v>
      </c>
      <c r="J9728" s="6" t="s">
        <v>17119</v>
      </c>
      <c r="K9728" s="17">
        <v>6</v>
      </c>
      <c r="L9728" s="17" t="s">
        <v>7732</v>
      </c>
      <c r="M9728" s="9"/>
      <c r="N9728" s="9"/>
      <c r="O9728" s="21"/>
      <c r="Q9728" s="29"/>
      <c r="U9728" s="17"/>
      <c r="V9728" s="2">
        <v>260</v>
      </c>
      <c r="Y9728" t="str">
        <f t="shared" si="609"/>
        <v/>
      </c>
      <c r="AA9728" t="str">
        <f t="shared" si="610"/>
        <v/>
      </c>
      <c r="AC9728" s="7"/>
      <c r="AD9728" t="s">
        <v>1750</v>
      </c>
      <c r="AE9728">
        <f t="shared" si="611"/>
        <v>0</v>
      </c>
      <c r="AG9728" s="2"/>
      <c r="AH9728" t="s">
        <v>2326</v>
      </c>
      <c r="AI9728" s="7" t="s">
        <v>4610</v>
      </c>
    </row>
    <row r="9729" spans="1:49" ht="11" customHeight="1" outlineLevel="1" x14ac:dyDescent="0.25">
      <c r="A9729" t="s">
        <v>5544</v>
      </c>
      <c r="C9729" s="2" t="s">
        <v>12455</v>
      </c>
      <c r="D9729" s="2">
        <v>489</v>
      </c>
      <c r="E9729" s="7">
        <v>1977</v>
      </c>
      <c r="F9729" s="5" t="s">
        <v>5761</v>
      </c>
      <c r="H9729" s="5" t="s">
        <v>5398</v>
      </c>
      <c r="I9729" s="6" t="s">
        <v>2332</v>
      </c>
      <c r="J9729" s="6" t="s">
        <v>17119</v>
      </c>
      <c r="K9729" s="17">
        <v>6</v>
      </c>
      <c r="L9729" s="17" t="s">
        <v>7730</v>
      </c>
      <c r="M9729" s="9">
        <v>1</v>
      </c>
      <c r="N9729" s="9"/>
      <c r="O9729" s="21"/>
      <c r="Q9729" s="29"/>
      <c r="U9729" s="17"/>
      <c r="V9729" s="2">
        <v>261</v>
      </c>
      <c r="Y9729" t="str">
        <f t="shared" si="609"/>
        <v/>
      </c>
      <c r="AA9729" t="str">
        <f t="shared" si="610"/>
        <v/>
      </c>
      <c r="AC9729" s="7"/>
      <c r="AD9729" t="s">
        <v>2332</v>
      </c>
      <c r="AE9729">
        <f t="shared" ref="AE9729:AE9741" si="612">COUNTIF(I9729,"*Fuji*")</f>
        <v>0</v>
      </c>
      <c r="AG9729" s="2"/>
      <c r="AH9729" t="s">
        <v>2324</v>
      </c>
      <c r="AI9729" s="7" t="s">
        <v>4610</v>
      </c>
    </row>
    <row r="9730" spans="1:49" ht="11" customHeight="1" outlineLevel="1" x14ac:dyDescent="0.25">
      <c r="A9730" t="s">
        <v>5544</v>
      </c>
      <c r="C9730" s="2" t="s">
        <v>12455</v>
      </c>
      <c r="D9730" s="2">
        <v>490</v>
      </c>
      <c r="E9730" s="7">
        <v>1977</v>
      </c>
      <c r="F9730" s="5" t="s">
        <v>3442</v>
      </c>
      <c r="H9730" s="5" t="s">
        <v>5398</v>
      </c>
      <c r="I9730" s="6" t="s">
        <v>5250</v>
      </c>
      <c r="J9730" s="6" t="s">
        <v>17119</v>
      </c>
      <c r="K9730" s="17">
        <v>6</v>
      </c>
      <c r="L9730" s="17" t="s">
        <v>7732</v>
      </c>
      <c r="M9730" s="9"/>
      <c r="N9730" s="9"/>
      <c r="O9730" s="21"/>
      <c r="Q9730" s="29"/>
      <c r="U9730" s="17"/>
      <c r="V9730" s="2">
        <v>262</v>
      </c>
      <c r="Y9730" t="str">
        <f t="shared" si="609"/>
        <v/>
      </c>
      <c r="AA9730" t="str">
        <f t="shared" si="610"/>
        <v/>
      </c>
      <c r="AC9730" s="7"/>
      <c r="AD9730" t="s">
        <v>5250</v>
      </c>
      <c r="AE9730">
        <f t="shared" si="612"/>
        <v>0</v>
      </c>
      <c r="AG9730" s="2"/>
      <c r="AH9730" t="s">
        <v>2326</v>
      </c>
      <c r="AI9730" s="7" t="s">
        <v>4610</v>
      </c>
    </row>
    <row r="9731" spans="1:49" ht="11" customHeight="1" outlineLevel="1" x14ac:dyDescent="0.25">
      <c r="A9731" t="s">
        <v>5544</v>
      </c>
      <c r="C9731" s="2" t="s">
        <v>12455</v>
      </c>
      <c r="D9731" s="2">
        <v>491</v>
      </c>
      <c r="E9731" s="7">
        <v>1977</v>
      </c>
      <c r="F9731" s="5" t="s">
        <v>3533</v>
      </c>
      <c r="H9731" s="5" t="s">
        <v>5398</v>
      </c>
      <c r="I9731" s="6" t="s">
        <v>2333</v>
      </c>
      <c r="J9731" s="6" t="s">
        <v>17119</v>
      </c>
      <c r="K9731" s="17">
        <v>6</v>
      </c>
      <c r="L9731" s="17" t="s">
        <v>7730</v>
      </c>
      <c r="M9731" s="9">
        <v>1</v>
      </c>
      <c r="N9731" s="9"/>
      <c r="O9731" s="21"/>
      <c r="Q9731" s="29"/>
      <c r="U9731" s="17"/>
      <c r="V9731" s="2">
        <v>263</v>
      </c>
      <c r="Y9731" t="str">
        <f t="shared" si="609"/>
        <v/>
      </c>
      <c r="AA9731" t="str">
        <f t="shared" si="610"/>
        <v/>
      </c>
      <c r="AC9731" s="7"/>
      <c r="AD9731" t="s">
        <v>2333</v>
      </c>
      <c r="AE9731">
        <f t="shared" si="612"/>
        <v>0</v>
      </c>
      <c r="AG9731" s="2"/>
      <c r="AH9731" t="s">
        <v>2334</v>
      </c>
      <c r="AI9731" s="7" t="s">
        <v>4610</v>
      </c>
    </row>
    <row r="9732" spans="1:49" ht="11" customHeight="1" outlineLevel="1" x14ac:dyDescent="0.25">
      <c r="A9732" t="s">
        <v>5544</v>
      </c>
      <c r="C9732" s="2" t="s">
        <v>12455</v>
      </c>
      <c r="D9732" s="2">
        <v>492</v>
      </c>
      <c r="E9732" s="7">
        <v>1977</v>
      </c>
      <c r="F9732" s="5" t="s">
        <v>4787</v>
      </c>
      <c r="H9732" s="5" t="s">
        <v>5398</v>
      </c>
      <c r="I9732" s="6" t="s">
        <v>5252</v>
      </c>
      <c r="J9732" s="6" t="s">
        <v>17119</v>
      </c>
      <c r="K9732" s="17">
        <v>6</v>
      </c>
      <c r="L9732" s="17" t="s">
        <v>7732</v>
      </c>
      <c r="M9732" s="9"/>
      <c r="N9732" s="9"/>
      <c r="O9732" s="21"/>
      <c r="Q9732" s="29"/>
      <c r="U9732" s="17"/>
      <c r="V9732" s="2">
        <v>264</v>
      </c>
      <c r="Y9732" t="str">
        <f t="shared" si="609"/>
        <v/>
      </c>
      <c r="AA9732" t="str">
        <f t="shared" si="610"/>
        <v/>
      </c>
      <c r="AC9732" s="7"/>
      <c r="AD9732" t="s">
        <v>5252</v>
      </c>
      <c r="AE9732">
        <f t="shared" si="612"/>
        <v>0</v>
      </c>
      <c r="AG9732" s="2"/>
      <c r="AH9732" t="s">
        <v>2326</v>
      </c>
      <c r="AI9732" s="7" t="s">
        <v>4610</v>
      </c>
    </row>
    <row r="9733" spans="1:49" ht="11" customHeight="1" outlineLevel="1" x14ac:dyDescent="0.25">
      <c r="A9733" t="s">
        <v>5544</v>
      </c>
      <c r="C9733" s="2" t="s">
        <v>12455</v>
      </c>
      <c r="D9733" s="2">
        <v>493</v>
      </c>
      <c r="E9733" s="7">
        <v>1977</v>
      </c>
      <c r="F9733" s="5" t="s">
        <v>5750</v>
      </c>
      <c r="H9733" s="5" t="s">
        <v>5398</v>
      </c>
      <c r="I9733" s="6" t="s">
        <v>1522</v>
      </c>
      <c r="J9733" s="6" t="s">
        <v>17119</v>
      </c>
      <c r="K9733" s="17">
        <v>6</v>
      </c>
      <c r="L9733" s="17" t="s">
        <v>7732</v>
      </c>
      <c r="M9733" s="9"/>
      <c r="N9733" s="9"/>
      <c r="O9733" s="21"/>
      <c r="Q9733" s="29"/>
      <c r="U9733" s="17"/>
      <c r="V9733" s="2">
        <v>265</v>
      </c>
      <c r="Y9733" t="str">
        <f t="shared" si="609"/>
        <v/>
      </c>
      <c r="AA9733" t="str">
        <f t="shared" si="610"/>
        <v/>
      </c>
      <c r="AC9733" s="7"/>
      <c r="AD9733" t="s">
        <v>1522</v>
      </c>
      <c r="AE9733">
        <f t="shared" si="612"/>
        <v>0</v>
      </c>
      <c r="AG9733" s="2"/>
      <c r="AH9733" t="s">
        <v>2329</v>
      </c>
      <c r="AI9733" s="7" t="s">
        <v>4610</v>
      </c>
    </row>
    <row r="9734" spans="1:49" ht="11" customHeight="1" outlineLevel="1" x14ac:dyDescent="0.25">
      <c r="A9734" t="s">
        <v>5544</v>
      </c>
      <c r="C9734" s="2" t="s">
        <v>12455</v>
      </c>
      <c r="D9734" s="2">
        <v>494</v>
      </c>
      <c r="E9734" s="7">
        <v>1977</v>
      </c>
      <c r="F9734" s="5" t="s">
        <v>1015</v>
      </c>
      <c r="H9734" s="5" t="s">
        <v>5398</v>
      </c>
      <c r="I9734" s="6" t="s">
        <v>4495</v>
      </c>
      <c r="J9734" s="6" t="s">
        <v>17119</v>
      </c>
      <c r="K9734" s="17">
        <v>6</v>
      </c>
      <c r="L9734" s="17" t="s">
        <v>7732</v>
      </c>
      <c r="M9734" s="9"/>
      <c r="N9734" s="9"/>
      <c r="O9734" s="21"/>
      <c r="Q9734" s="29"/>
      <c r="U9734" s="17"/>
      <c r="V9734" s="2">
        <v>266</v>
      </c>
      <c r="Y9734" t="str">
        <f t="shared" si="609"/>
        <v/>
      </c>
      <c r="AA9734" t="str">
        <f t="shared" si="610"/>
        <v/>
      </c>
      <c r="AC9734" s="7"/>
      <c r="AD9734" t="s">
        <v>4495</v>
      </c>
      <c r="AE9734">
        <f t="shared" si="612"/>
        <v>0</v>
      </c>
      <c r="AG9734" s="2"/>
      <c r="AH9734" t="s">
        <v>5531</v>
      </c>
      <c r="AI9734" s="7" t="s">
        <v>4610</v>
      </c>
    </row>
    <row r="9735" spans="1:49" ht="11" customHeight="1" outlineLevel="1" x14ac:dyDescent="0.25">
      <c r="A9735" t="s">
        <v>5544</v>
      </c>
      <c r="C9735" s="2" t="s">
        <v>12455</v>
      </c>
      <c r="D9735" s="2">
        <v>495</v>
      </c>
      <c r="E9735" s="7">
        <v>1977</v>
      </c>
      <c r="F9735" s="5" t="s">
        <v>5753</v>
      </c>
      <c r="H9735" s="5" t="s">
        <v>5398</v>
      </c>
      <c r="I9735" s="6" t="s">
        <v>5532</v>
      </c>
      <c r="J9735" s="6" t="s">
        <v>17119</v>
      </c>
      <c r="K9735" s="17">
        <v>6</v>
      </c>
      <c r="L9735" s="17" t="s">
        <v>7730</v>
      </c>
      <c r="M9735" s="9">
        <v>2</v>
      </c>
      <c r="N9735" s="9"/>
      <c r="O9735" s="21"/>
      <c r="Q9735" s="29"/>
      <c r="U9735" s="17"/>
      <c r="V9735" s="2">
        <v>267</v>
      </c>
      <c r="Y9735" t="str">
        <f t="shared" si="609"/>
        <v/>
      </c>
      <c r="AA9735" t="str">
        <f t="shared" si="610"/>
        <v/>
      </c>
      <c r="AC9735" s="7"/>
      <c r="AD9735" t="s">
        <v>5532</v>
      </c>
      <c r="AE9735">
        <f t="shared" si="612"/>
        <v>0</v>
      </c>
      <c r="AG9735" s="2"/>
      <c r="AH9735" t="s">
        <v>5533</v>
      </c>
      <c r="AI9735" s="7" t="s">
        <v>4922</v>
      </c>
    </row>
    <row r="9736" spans="1:49" ht="11" customHeight="1" outlineLevel="1" x14ac:dyDescent="0.25">
      <c r="A9736" t="s">
        <v>5544</v>
      </c>
      <c r="C9736" s="2" t="s">
        <v>12455</v>
      </c>
      <c r="D9736" s="2">
        <v>496</v>
      </c>
      <c r="E9736" s="7">
        <v>1977</v>
      </c>
      <c r="F9736" s="5" t="s">
        <v>5765</v>
      </c>
      <c r="H9736" s="5" t="s">
        <v>5398</v>
      </c>
      <c r="I9736" s="6" t="s">
        <v>5534</v>
      </c>
      <c r="J9736" s="6" t="s">
        <v>17119</v>
      </c>
      <c r="K9736" s="17">
        <v>6</v>
      </c>
      <c r="L9736" s="17" t="s">
        <v>7730</v>
      </c>
      <c r="M9736" s="9">
        <v>3.5</v>
      </c>
      <c r="N9736" s="9"/>
      <c r="O9736" s="21"/>
      <c r="Q9736" s="29"/>
      <c r="U9736" s="17"/>
      <c r="V9736" s="2">
        <v>268</v>
      </c>
      <c r="Y9736" t="str">
        <f t="shared" si="609"/>
        <v/>
      </c>
      <c r="AA9736" t="str">
        <f t="shared" si="610"/>
        <v/>
      </c>
      <c r="AC9736" s="7"/>
      <c r="AD9736" t="s">
        <v>5534</v>
      </c>
      <c r="AE9736">
        <f t="shared" si="612"/>
        <v>0</v>
      </c>
      <c r="AG9736" s="2"/>
      <c r="AH9736" t="s">
        <v>5535</v>
      </c>
      <c r="AI9736" s="7" t="s">
        <v>4922</v>
      </c>
    </row>
    <row r="9737" spans="1:49" ht="11" customHeight="1" outlineLevel="1" x14ac:dyDescent="0.25">
      <c r="A9737" t="s">
        <v>5544</v>
      </c>
      <c r="C9737" s="2" t="s">
        <v>12455</v>
      </c>
      <c r="D9737" s="2">
        <v>497</v>
      </c>
      <c r="E9737" s="7">
        <v>1977</v>
      </c>
      <c r="F9737" s="5" t="s">
        <v>3125</v>
      </c>
      <c r="H9737" s="5" t="s">
        <v>5398</v>
      </c>
      <c r="I9737" s="6" t="s">
        <v>5536</v>
      </c>
      <c r="J9737" s="6" t="s">
        <v>17119</v>
      </c>
      <c r="K9737" s="17">
        <v>6</v>
      </c>
      <c r="L9737" s="17" t="s">
        <v>7730</v>
      </c>
      <c r="M9737" s="9">
        <v>3.5</v>
      </c>
      <c r="N9737" s="9"/>
      <c r="O9737" s="21"/>
      <c r="Q9737" s="29"/>
      <c r="U9737" s="17"/>
      <c r="V9737" s="2">
        <v>269</v>
      </c>
      <c r="Y9737" t="str">
        <f t="shared" si="609"/>
        <v/>
      </c>
      <c r="AA9737" t="str">
        <f t="shared" si="610"/>
        <v/>
      </c>
      <c r="AC9737" s="7"/>
      <c r="AD9737" t="s">
        <v>5536</v>
      </c>
      <c r="AE9737">
        <f t="shared" si="612"/>
        <v>0</v>
      </c>
      <c r="AG9737" s="2"/>
      <c r="AH9737" t="s">
        <v>5537</v>
      </c>
      <c r="AI9737" s="7" t="s">
        <v>4922</v>
      </c>
    </row>
    <row r="9738" spans="1:49" ht="11" customHeight="1" outlineLevel="1" x14ac:dyDescent="0.25">
      <c r="A9738" t="s">
        <v>5544</v>
      </c>
      <c r="C9738" s="2" t="s">
        <v>12455</v>
      </c>
      <c r="D9738" s="2">
        <v>498</v>
      </c>
      <c r="E9738" s="7">
        <v>1977</v>
      </c>
      <c r="F9738" s="5" t="s">
        <v>3539</v>
      </c>
      <c r="H9738" s="5" t="s">
        <v>5398</v>
      </c>
      <c r="I9738" s="6" t="s">
        <v>451</v>
      </c>
      <c r="J9738" s="6" t="s">
        <v>17119</v>
      </c>
      <c r="K9738" s="17">
        <v>6</v>
      </c>
      <c r="L9738" s="17" t="s">
        <v>7732</v>
      </c>
      <c r="M9738" s="9"/>
      <c r="N9738" s="9"/>
      <c r="O9738" s="21"/>
      <c r="Q9738" s="29"/>
      <c r="U9738" s="17"/>
      <c r="V9738" s="2">
        <v>270</v>
      </c>
      <c r="Y9738" t="str">
        <f t="shared" si="609"/>
        <v/>
      </c>
      <c r="AA9738" t="str">
        <f t="shared" si="610"/>
        <v/>
      </c>
      <c r="AC9738" s="7"/>
      <c r="AD9738" t="s">
        <v>451</v>
      </c>
      <c r="AE9738">
        <f t="shared" si="612"/>
        <v>0</v>
      </c>
      <c r="AG9738" s="2"/>
      <c r="AH9738" t="s">
        <v>2326</v>
      </c>
      <c r="AI9738" s="7" t="s">
        <v>4922</v>
      </c>
    </row>
    <row r="9739" spans="1:49" ht="11" customHeight="1" outlineLevel="1" x14ac:dyDescent="0.25">
      <c r="A9739" t="s">
        <v>5544</v>
      </c>
      <c r="C9739" s="2" t="s">
        <v>12455</v>
      </c>
      <c r="D9739" s="2">
        <v>529</v>
      </c>
      <c r="E9739" s="7">
        <v>1979</v>
      </c>
      <c r="F9739" s="5" t="s">
        <v>3702</v>
      </c>
      <c r="H9739" s="5" t="s">
        <v>5398</v>
      </c>
      <c r="I9739" s="6" t="s">
        <v>6496</v>
      </c>
      <c r="J9739" s="6" t="s">
        <v>17121</v>
      </c>
      <c r="K9739" s="17">
        <v>6</v>
      </c>
      <c r="L9739" s="17" t="s">
        <v>7730</v>
      </c>
      <c r="M9739" s="9">
        <v>2</v>
      </c>
      <c r="N9739" s="9"/>
      <c r="O9739" s="21"/>
      <c r="Q9739" s="29"/>
      <c r="U9739" s="17"/>
      <c r="V9739" s="2">
        <v>283</v>
      </c>
      <c r="Y9739" t="str">
        <f t="shared" si="609"/>
        <v/>
      </c>
      <c r="AA9739" t="str">
        <f t="shared" si="610"/>
        <v/>
      </c>
      <c r="AC9739" s="7"/>
      <c r="AD9739" t="s">
        <v>6496</v>
      </c>
      <c r="AE9739">
        <f t="shared" si="612"/>
        <v>0</v>
      </c>
      <c r="AG9739" s="2"/>
      <c r="AH9739" t="s">
        <v>2326</v>
      </c>
      <c r="AI9739" s="7" t="s">
        <v>4610</v>
      </c>
    </row>
    <row r="9740" spans="1:49" ht="11" customHeight="1" outlineLevel="1" x14ac:dyDescent="0.25">
      <c r="A9740" t="s">
        <v>5544</v>
      </c>
      <c r="C9740" s="2" t="s">
        <v>12455</v>
      </c>
      <c r="D9740" s="2">
        <v>530</v>
      </c>
      <c r="E9740" s="7">
        <v>1979</v>
      </c>
      <c r="F9740" s="5" t="s">
        <v>3703</v>
      </c>
      <c r="H9740" s="5" t="s">
        <v>5398</v>
      </c>
      <c r="I9740" s="6" t="s">
        <v>6496</v>
      </c>
      <c r="J9740" s="6" t="s">
        <v>17121</v>
      </c>
      <c r="K9740" s="17">
        <v>6</v>
      </c>
      <c r="L9740" s="17" t="s">
        <v>7730</v>
      </c>
      <c r="M9740" s="9">
        <v>2</v>
      </c>
      <c r="N9740" s="9"/>
      <c r="O9740" s="21"/>
      <c r="Q9740" s="29"/>
      <c r="U9740" s="17"/>
      <c r="V9740" s="2">
        <v>284</v>
      </c>
      <c r="Y9740" t="str">
        <f t="shared" si="609"/>
        <v/>
      </c>
      <c r="AA9740" t="str">
        <f t="shared" si="610"/>
        <v/>
      </c>
      <c r="AC9740" s="7"/>
      <c r="AD9740" t="s">
        <v>6496</v>
      </c>
      <c r="AE9740">
        <f t="shared" si="612"/>
        <v>0</v>
      </c>
      <c r="AG9740" s="2"/>
      <c r="AH9740" t="s">
        <v>2326</v>
      </c>
      <c r="AI9740" s="7" t="s">
        <v>4922</v>
      </c>
    </row>
    <row r="9741" spans="1:49" ht="11" customHeight="1" outlineLevel="1" x14ac:dyDescent="0.25">
      <c r="A9741" t="s">
        <v>5544</v>
      </c>
      <c r="C9741" s="2" t="s">
        <v>12455</v>
      </c>
      <c r="D9741" s="2">
        <v>534</v>
      </c>
      <c r="E9741" s="7">
        <v>1979</v>
      </c>
      <c r="F9741" s="5" t="s">
        <v>3437</v>
      </c>
      <c r="H9741" s="5" t="s">
        <v>5398</v>
      </c>
      <c r="I9741" s="6" t="s">
        <v>17123</v>
      </c>
      <c r="J9741" s="6" t="s">
        <v>17124</v>
      </c>
      <c r="K9741" s="17">
        <v>3</v>
      </c>
      <c r="L9741" s="17" t="s">
        <v>7730</v>
      </c>
      <c r="M9741" s="9">
        <v>2</v>
      </c>
      <c r="N9741" s="9"/>
      <c r="O9741" s="21"/>
      <c r="Q9741" s="29"/>
      <c r="U9741" s="17"/>
      <c r="V9741" s="2">
        <v>285</v>
      </c>
      <c r="Y9741" t="str">
        <f t="shared" si="609"/>
        <v/>
      </c>
      <c r="AA9741" t="str">
        <f t="shared" si="610"/>
        <v/>
      </c>
      <c r="AC9741" s="7"/>
      <c r="AD9741" t="s">
        <v>17123</v>
      </c>
      <c r="AE9741">
        <f t="shared" si="612"/>
        <v>0</v>
      </c>
      <c r="AG9741" s="2"/>
      <c r="AH9741" t="s">
        <v>4608</v>
      </c>
      <c r="AI9741" s="7" t="s">
        <v>4610</v>
      </c>
    </row>
    <row r="9742" spans="1:49" ht="11" customHeight="1" x14ac:dyDescent="0.25">
      <c r="A9742" t="s">
        <v>8640</v>
      </c>
      <c r="B9742" t="s">
        <v>3144</v>
      </c>
      <c r="C9742" s="2" t="s">
        <v>12455</v>
      </c>
      <c r="E9742" s="7"/>
      <c r="F9742" s="5"/>
      <c r="H9742" s="5"/>
      <c r="I9742" s="6"/>
      <c r="J9742" s="6"/>
      <c r="K9742" s="17"/>
      <c r="L9742" s="17"/>
      <c r="M9742" s="9"/>
      <c r="N9742" s="9">
        <f>SUM(M9743:M9982)</f>
        <v>876.74999999999977</v>
      </c>
      <c r="O9742" s="21">
        <v>4138</v>
      </c>
      <c r="P9742">
        <f>COUNTIF(L9743:L9982,"*")</f>
        <v>240</v>
      </c>
      <c r="Q9742" s="29">
        <f>P9742/O9742</f>
        <v>5.7999033349444173E-2</v>
      </c>
      <c r="R9742">
        <f>COUNTIF(L9743:L9982,"Y")+COUNTIF(L9743:L9982,"S")</f>
        <v>211</v>
      </c>
      <c r="U9742" s="17" t="s">
        <v>7730</v>
      </c>
      <c r="V9742" s="2"/>
      <c r="W9742" t="s">
        <v>18590</v>
      </c>
      <c r="Y9742" t="str">
        <f t="shared" si="609"/>
        <v/>
      </c>
      <c r="AA9742" t="str">
        <f t="shared" si="610"/>
        <v/>
      </c>
      <c r="AC9742" s="7"/>
      <c r="AF9742">
        <f>COUNTIF(AE9743:AE9982,"1")</f>
        <v>0</v>
      </c>
      <c r="AG9742" s="2"/>
      <c r="AI9742" s="7"/>
      <c r="AJ9742">
        <f>COUNTIF($K9743:$K9982,"1")-COUNTIFS($K9743:$K9982,"1",$L9743:$L9982,"V")</f>
        <v>51</v>
      </c>
      <c r="AK9742">
        <f>COUNTIFS($K9743:$K9982,"1",$L9743:$L9982,"Y")+COUNTIFS($K9743:$K9982,"1",$L9743:$L9982,"s")</f>
        <v>48</v>
      </c>
      <c r="AL9742">
        <f>COUNTIF($K9743:$K9982,"2")-COUNTIFS($K9743:$K9982,"2",$L9743:$L9982,"V")</f>
        <v>48</v>
      </c>
      <c r="AM9742">
        <f>COUNTIFS($K9743:$K9982,"2",$L9743:$L9982,"Y")+COUNTIFS($K9743:$K9982,"2",$L9743:$L9982,"s")</f>
        <v>48</v>
      </c>
      <c r="AN9742">
        <f>COUNTIF($K9743:$K9982,"3")-COUNTIFS($K9743:$K9982,"3",$L9743:$L9982,"V")</f>
        <v>79</v>
      </c>
      <c r="AO9742">
        <f>COUNTIFS($K9743:$K9982,"3",$L9743:$L9982,"Y")+COUNTIFS($K9743:$K9982,"3",$L9743:$L9982,"s")</f>
        <v>75</v>
      </c>
      <c r="AP9742">
        <f>COUNTIF($K9743:$K9982,"4")-COUNTIFS($K9743:$K9982,"4",$L9743:$L9982,"V")</f>
        <v>4</v>
      </c>
      <c r="AQ9742">
        <f>COUNTIFS($K9743:$K9982,"4",$L9743:$L9982,"Y")+COUNTIFS($K9743:$K9982,"4",$L9743:$L9982,"s")</f>
        <v>4</v>
      </c>
      <c r="AR9742">
        <f>COUNTIF($K9743:$K9982,"5")-COUNTIFS($K9743:$K9982,"5",$L9743:$L9982,"V")</f>
        <v>27</v>
      </c>
      <c r="AS9742">
        <f>COUNTIFS($K9743:$K9982,"5",$L9743:$L9982,"Y")+COUNTIFS($K9743:$K9982,"5",$L9743:$L9982,"s")</f>
        <v>27</v>
      </c>
      <c r="AT9742">
        <f>COUNTIF($K9743:$K9982,"6")-COUNTIFS($K9743:$K9982,"6",$L9743:$L9982,"V")</f>
        <v>1</v>
      </c>
      <c r="AU9742">
        <f>COUNTIFS($K9743:$K9982,"6",$L9743:$L9982,"Y")+COUNTIFS($K9743:$K9982,"6",$L9743:$L9982,"s")</f>
        <v>1</v>
      </c>
      <c r="AV9742">
        <f>COUNTIF($K9743:$K9982,"7")-COUNTIFS($K9743:$K9982,"7",$L9743:$L9982,"V")</f>
        <v>8</v>
      </c>
      <c r="AW9742">
        <f>COUNTIFS($K9743:$K9982,"7",$L9743:$L9982,"Y")+COUNTIFS($K9743:$K9982,"7",$L9743:$L9982,"s")</f>
        <v>8</v>
      </c>
    </row>
    <row r="9743" spans="1:49" ht="11" customHeight="1" outlineLevel="1" x14ac:dyDescent="0.25">
      <c r="A9743" t="s">
        <v>6773</v>
      </c>
      <c r="C9743" s="2" t="s">
        <v>12455</v>
      </c>
      <c r="D9743" s="2">
        <v>68</v>
      </c>
      <c r="E9743" s="7">
        <v>1898</v>
      </c>
      <c r="F9743" s="5" t="s">
        <v>4870</v>
      </c>
      <c r="H9743" s="5" t="s">
        <v>6774</v>
      </c>
      <c r="I9743" s="6" t="s">
        <v>2851</v>
      </c>
      <c r="J9743" s="6" t="s">
        <v>7014</v>
      </c>
      <c r="K9743" s="17">
        <v>3</v>
      </c>
      <c r="L9743" s="17" t="s">
        <v>7730</v>
      </c>
      <c r="M9743" s="9">
        <v>1</v>
      </c>
      <c r="N9743" s="9"/>
      <c r="O9743" s="21"/>
      <c r="Q9743" s="29"/>
      <c r="U9743" s="17"/>
      <c r="V9743" s="2">
        <v>71</v>
      </c>
      <c r="Y9743" t="str">
        <f t="shared" si="609"/>
        <v/>
      </c>
      <c r="AA9743" t="str">
        <f t="shared" si="610"/>
        <v/>
      </c>
      <c r="AC9743" s="7"/>
      <c r="AD9743" t="s">
        <v>2851</v>
      </c>
      <c r="AE9743">
        <f t="shared" ref="AE9743:AE9806" si="613">COUNTIF(I9743,"*Fuji*")</f>
        <v>0</v>
      </c>
      <c r="AG9743" s="2"/>
      <c r="AH9743" t="s">
        <v>2852</v>
      </c>
      <c r="AI9743" s="7" t="s">
        <v>4922</v>
      </c>
    </row>
    <row r="9744" spans="1:49" ht="11" customHeight="1" outlineLevel="1" x14ac:dyDescent="0.25">
      <c r="A9744" t="s">
        <v>6773</v>
      </c>
      <c r="C9744" s="2" t="s">
        <v>12455</v>
      </c>
      <c r="D9744" s="2">
        <v>68</v>
      </c>
      <c r="E9744" s="7">
        <v>1898</v>
      </c>
      <c r="F9744" s="5" t="s">
        <v>2854</v>
      </c>
      <c r="H9744" s="5" t="s">
        <v>6774</v>
      </c>
      <c r="I9744" s="6" t="s">
        <v>2851</v>
      </c>
      <c r="J9744" s="6" t="s">
        <v>7014</v>
      </c>
      <c r="K9744" s="17">
        <v>3</v>
      </c>
      <c r="L9744" s="17" t="s">
        <v>7730</v>
      </c>
      <c r="M9744" s="9">
        <v>2.2999999999999998</v>
      </c>
      <c r="N9744" s="9"/>
      <c r="O9744" s="21"/>
      <c r="Q9744" s="29"/>
      <c r="U9744" s="17"/>
      <c r="V9744" s="2" t="s">
        <v>2853</v>
      </c>
      <c r="Y9744" t="str">
        <f t="shared" si="609"/>
        <v/>
      </c>
      <c r="AA9744" t="str">
        <f t="shared" si="610"/>
        <v/>
      </c>
      <c r="AC9744" s="7"/>
      <c r="AD9744" t="s">
        <v>2851</v>
      </c>
      <c r="AE9744">
        <f t="shared" si="613"/>
        <v>0</v>
      </c>
      <c r="AG9744" s="2"/>
      <c r="AH9744" t="s">
        <v>2852</v>
      </c>
      <c r="AI9744" s="7" t="s">
        <v>4523</v>
      </c>
    </row>
    <row r="9745" spans="1:35" ht="11" customHeight="1" outlineLevel="1" x14ac:dyDescent="0.25">
      <c r="A9745" t="s">
        <v>6773</v>
      </c>
      <c r="C9745" s="2" t="s">
        <v>12455</v>
      </c>
      <c r="D9745" s="2">
        <v>73</v>
      </c>
      <c r="E9745" s="7">
        <v>1898</v>
      </c>
      <c r="F9745" s="5" t="s">
        <v>4880</v>
      </c>
      <c r="H9745" s="5" t="s">
        <v>133</v>
      </c>
      <c r="I9745" s="6" t="s">
        <v>2855</v>
      </c>
      <c r="J9745" s="6" t="s">
        <v>7014</v>
      </c>
      <c r="K9745" s="17">
        <v>2</v>
      </c>
      <c r="L9745" s="17" t="s">
        <v>7730</v>
      </c>
      <c r="M9745" s="9">
        <v>19.600000000000001</v>
      </c>
      <c r="N9745" s="9"/>
      <c r="O9745" s="21"/>
      <c r="Q9745" s="29"/>
      <c r="U9745" s="17"/>
      <c r="V9745" s="2">
        <v>76</v>
      </c>
      <c r="Y9745" t="str">
        <f t="shared" si="609"/>
        <v/>
      </c>
      <c r="AA9745" t="str">
        <f t="shared" si="610"/>
        <v/>
      </c>
      <c r="AC9745" s="7"/>
      <c r="AD9745" t="s">
        <v>2855</v>
      </c>
      <c r="AE9745">
        <f t="shared" si="613"/>
        <v>0</v>
      </c>
      <c r="AG9745" s="2"/>
      <c r="AH9745" t="s">
        <v>2856</v>
      </c>
      <c r="AI9745" s="7" t="s">
        <v>4620</v>
      </c>
    </row>
    <row r="9746" spans="1:35" ht="11" customHeight="1" outlineLevel="1" collapsed="1" x14ac:dyDescent="0.25">
      <c r="A9746" t="s">
        <v>6773</v>
      </c>
      <c r="C9746" s="2" t="s">
        <v>12455</v>
      </c>
      <c r="D9746" s="2">
        <v>74</v>
      </c>
      <c r="E9746" s="7">
        <v>1898</v>
      </c>
      <c r="F9746" s="5" t="s">
        <v>631</v>
      </c>
      <c r="H9746" s="5" t="s">
        <v>1126</v>
      </c>
      <c r="I9746" s="6" t="s">
        <v>3758</v>
      </c>
      <c r="J9746" s="6" t="s">
        <v>7014</v>
      </c>
      <c r="K9746" s="17">
        <v>3</v>
      </c>
      <c r="L9746" s="17" t="s">
        <v>7730</v>
      </c>
      <c r="M9746" s="9">
        <v>7</v>
      </c>
      <c r="N9746" s="9"/>
      <c r="O9746" s="21"/>
      <c r="Q9746" s="29"/>
      <c r="U9746" s="17"/>
      <c r="V9746" s="2">
        <v>77</v>
      </c>
      <c r="Y9746" t="str">
        <f t="shared" si="609"/>
        <v/>
      </c>
      <c r="AA9746" t="str">
        <f t="shared" si="610"/>
        <v/>
      </c>
      <c r="AC9746" s="7"/>
      <c r="AD9746" t="s">
        <v>3758</v>
      </c>
      <c r="AE9746">
        <f t="shared" si="613"/>
        <v>0</v>
      </c>
      <c r="AG9746" s="2"/>
      <c r="AH9746" t="s">
        <v>3759</v>
      </c>
      <c r="AI9746" s="7" t="s">
        <v>4620</v>
      </c>
    </row>
    <row r="9747" spans="1:35" ht="11" customHeight="1" outlineLevel="1" x14ac:dyDescent="0.25">
      <c r="A9747" t="s">
        <v>6773</v>
      </c>
      <c r="C9747" s="2" t="s">
        <v>12455</v>
      </c>
      <c r="D9747" s="2">
        <v>74</v>
      </c>
      <c r="E9747" s="7">
        <v>1898</v>
      </c>
      <c r="F9747" s="5" t="s">
        <v>631</v>
      </c>
      <c r="H9747" s="5" t="s">
        <v>756</v>
      </c>
      <c r="I9747" s="6" t="s">
        <v>3758</v>
      </c>
      <c r="J9747" s="6" t="s">
        <v>7014</v>
      </c>
      <c r="K9747" s="17">
        <v>3</v>
      </c>
      <c r="L9747" s="17" t="s">
        <v>20075</v>
      </c>
      <c r="M9747" s="9"/>
      <c r="N9747" s="9"/>
      <c r="O9747" s="21"/>
      <c r="Q9747" s="29"/>
      <c r="U9747" s="17"/>
      <c r="V9747" s="2" t="s">
        <v>3760</v>
      </c>
      <c r="Y9747" t="str">
        <f t="shared" si="609"/>
        <v/>
      </c>
      <c r="AA9747" t="str">
        <f t="shared" si="610"/>
        <v/>
      </c>
      <c r="AC9747" s="7"/>
      <c r="AD9747" t="s">
        <v>3758</v>
      </c>
      <c r="AE9747">
        <f t="shared" si="613"/>
        <v>0</v>
      </c>
      <c r="AG9747" s="2"/>
      <c r="AH9747" t="s">
        <v>3759</v>
      </c>
      <c r="AI9747" s="7" t="s">
        <v>4620</v>
      </c>
    </row>
    <row r="9748" spans="1:35" ht="11" customHeight="1" outlineLevel="1" x14ac:dyDescent="0.25">
      <c r="A9748" t="s">
        <v>6773</v>
      </c>
      <c r="C9748" s="2" t="s">
        <v>12455</v>
      </c>
      <c r="D9748" s="2">
        <v>77</v>
      </c>
      <c r="E9748" s="7">
        <v>1898</v>
      </c>
      <c r="F9748" s="5" t="s">
        <v>3761</v>
      </c>
      <c r="H9748" s="5" t="s">
        <v>4097</v>
      </c>
      <c r="I9748" s="6" t="s">
        <v>2855</v>
      </c>
      <c r="J9748" s="6" t="s">
        <v>7014</v>
      </c>
      <c r="K9748" s="17">
        <v>2</v>
      </c>
      <c r="L9748" s="17" t="s">
        <v>7730</v>
      </c>
      <c r="M9748" s="9">
        <v>5</v>
      </c>
      <c r="N9748" s="9"/>
      <c r="O9748" s="21"/>
      <c r="Q9748" s="29"/>
      <c r="U9748" s="17"/>
      <c r="V9748" s="2">
        <v>80</v>
      </c>
      <c r="Y9748" t="str">
        <f t="shared" si="609"/>
        <v/>
      </c>
      <c r="AA9748" t="str">
        <f t="shared" si="610"/>
        <v/>
      </c>
      <c r="AC9748" s="7"/>
      <c r="AD9748" t="s">
        <v>2855</v>
      </c>
      <c r="AE9748">
        <f t="shared" si="613"/>
        <v>0</v>
      </c>
      <c r="AG9748" s="2"/>
      <c r="AH9748" t="s">
        <v>2856</v>
      </c>
      <c r="AI9748" s="7" t="s">
        <v>4620</v>
      </c>
    </row>
    <row r="9749" spans="1:35" ht="11" customHeight="1" outlineLevel="1" x14ac:dyDescent="0.25">
      <c r="A9749" t="s">
        <v>6773</v>
      </c>
      <c r="C9749" s="2" t="s">
        <v>12455</v>
      </c>
      <c r="D9749" s="2">
        <v>83</v>
      </c>
      <c r="E9749" s="7">
        <v>1899</v>
      </c>
      <c r="F9749" s="5" t="s">
        <v>3763</v>
      </c>
      <c r="H9749" s="5" t="s">
        <v>6774</v>
      </c>
      <c r="I9749" s="6" t="s">
        <v>2851</v>
      </c>
      <c r="J9749" s="6" t="s">
        <v>7739</v>
      </c>
      <c r="K9749" s="17">
        <v>2</v>
      </c>
      <c r="L9749" s="17" t="s">
        <v>20075</v>
      </c>
      <c r="M9749" s="9"/>
      <c r="N9749" s="9"/>
      <c r="O9749" s="21"/>
      <c r="Q9749" s="29"/>
      <c r="U9749" s="17"/>
      <c r="V9749" s="2" t="s">
        <v>5272</v>
      </c>
      <c r="Y9749" t="str">
        <f t="shared" si="609"/>
        <v/>
      </c>
      <c r="AA9749" t="str">
        <f t="shared" si="610"/>
        <v/>
      </c>
      <c r="AC9749" s="7"/>
      <c r="AD9749" t="s">
        <v>2851</v>
      </c>
      <c r="AE9749">
        <f t="shared" si="613"/>
        <v>0</v>
      </c>
      <c r="AG9749" s="2"/>
      <c r="AH9749" t="s">
        <v>2852</v>
      </c>
      <c r="AI9749" s="7"/>
    </row>
    <row r="9750" spans="1:35" ht="11" customHeight="1" outlineLevel="1" x14ac:dyDescent="0.25">
      <c r="A9750" t="s">
        <v>6773</v>
      </c>
      <c r="C9750" s="2" t="s">
        <v>12455</v>
      </c>
      <c r="D9750" s="2">
        <v>83</v>
      </c>
      <c r="E9750" s="7">
        <v>1899</v>
      </c>
      <c r="F9750" s="5" t="s">
        <v>4751</v>
      </c>
      <c r="H9750" s="5" t="s">
        <v>6774</v>
      </c>
      <c r="I9750" s="6" t="s">
        <v>2851</v>
      </c>
      <c r="J9750" s="6" t="s">
        <v>7739</v>
      </c>
      <c r="K9750" s="17">
        <v>2</v>
      </c>
      <c r="L9750" s="17" t="s">
        <v>20075</v>
      </c>
      <c r="M9750" s="9"/>
      <c r="N9750" s="9"/>
      <c r="O9750" s="21"/>
      <c r="Q9750" s="29"/>
      <c r="U9750" s="17"/>
      <c r="V9750" s="2" t="s">
        <v>3764</v>
      </c>
      <c r="X9750" t="s">
        <v>7732</v>
      </c>
      <c r="Y9750" t="str">
        <f t="shared" si="609"/>
        <v/>
      </c>
      <c r="AA9750" t="str">
        <f t="shared" si="610"/>
        <v/>
      </c>
      <c r="AC9750" s="7"/>
      <c r="AD9750" t="s">
        <v>2851</v>
      </c>
      <c r="AE9750">
        <f t="shared" si="613"/>
        <v>0</v>
      </c>
      <c r="AG9750" s="2"/>
      <c r="AH9750" t="s">
        <v>2852</v>
      </c>
      <c r="AI9750" s="7"/>
    </row>
    <row r="9751" spans="1:35" ht="11" customHeight="1" outlineLevel="1" x14ac:dyDescent="0.25">
      <c r="A9751" t="s">
        <v>6773</v>
      </c>
      <c r="C9751" s="2" t="s">
        <v>12455</v>
      </c>
      <c r="D9751" s="2">
        <v>84</v>
      </c>
      <c r="E9751" s="7">
        <v>1899</v>
      </c>
      <c r="F9751" s="5" t="s">
        <v>631</v>
      </c>
      <c r="H9751" s="5" t="s">
        <v>1126</v>
      </c>
      <c r="I9751" s="6" t="s">
        <v>3758</v>
      </c>
      <c r="J9751" s="6" t="s">
        <v>7739</v>
      </c>
      <c r="K9751" s="17">
        <v>3</v>
      </c>
      <c r="L9751" s="17" t="s">
        <v>7730</v>
      </c>
      <c r="M9751" s="9">
        <v>3</v>
      </c>
      <c r="N9751" s="9"/>
      <c r="O9751" s="21"/>
      <c r="Q9751" s="29"/>
      <c r="U9751" s="17"/>
      <c r="V9751" s="2">
        <v>91</v>
      </c>
      <c r="Y9751" t="str">
        <f t="shared" si="609"/>
        <v/>
      </c>
      <c r="AA9751" t="str">
        <f t="shared" si="610"/>
        <v/>
      </c>
      <c r="AC9751" s="7"/>
      <c r="AD9751" t="s">
        <v>3758</v>
      </c>
      <c r="AE9751">
        <f t="shared" si="613"/>
        <v>0</v>
      </c>
      <c r="AG9751" s="2"/>
      <c r="AH9751" t="s">
        <v>3759</v>
      </c>
      <c r="AI9751" s="7" t="s">
        <v>4620</v>
      </c>
    </row>
    <row r="9752" spans="1:35" ht="11" customHeight="1" outlineLevel="1" x14ac:dyDescent="0.25">
      <c r="A9752" t="s">
        <v>6773</v>
      </c>
      <c r="C9752" s="2" t="s">
        <v>12455</v>
      </c>
      <c r="D9752" s="2">
        <v>84</v>
      </c>
      <c r="E9752" s="7">
        <v>1899</v>
      </c>
      <c r="F9752" s="5" t="s">
        <v>631</v>
      </c>
      <c r="H9752" s="5" t="s">
        <v>756</v>
      </c>
      <c r="I9752" s="6" t="s">
        <v>3758</v>
      </c>
      <c r="J9752" s="6" t="s">
        <v>7739</v>
      </c>
      <c r="K9752" s="17">
        <v>3</v>
      </c>
      <c r="L9752" s="17" t="s">
        <v>20075</v>
      </c>
      <c r="M9752" s="9"/>
      <c r="N9752" s="9"/>
      <c r="O9752" s="21"/>
      <c r="Q9752" s="29"/>
      <c r="U9752" s="17"/>
      <c r="V9752" s="2" t="s">
        <v>2240</v>
      </c>
      <c r="Y9752" t="str">
        <f t="shared" si="609"/>
        <v/>
      </c>
      <c r="AA9752" t="str">
        <f t="shared" si="610"/>
        <v/>
      </c>
      <c r="AC9752" s="7"/>
      <c r="AD9752" t="s">
        <v>3758</v>
      </c>
      <c r="AE9752">
        <f t="shared" si="613"/>
        <v>0</v>
      </c>
      <c r="AG9752" s="2"/>
      <c r="AH9752" t="s">
        <v>3759</v>
      </c>
      <c r="AI9752" s="7" t="s">
        <v>4620</v>
      </c>
    </row>
    <row r="9753" spans="1:35" ht="11" customHeight="1" outlineLevel="1" x14ac:dyDescent="0.25">
      <c r="A9753" t="s">
        <v>6773</v>
      </c>
      <c r="C9753" s="2" t="s">
        <v>12455</v>
      </c>
      <c r="D9753" s="2">
        <v>88</v>
      </c>
      <c r="E9753" s="7">
        <v>1899</v>
      </c>
      <c r="F9753" s="5" t="s">
        <v>3761</v>
      </c>
      <c r="H9753" s="5" t="s">
        <v>6814</v>
      </c>
      <c r="I9753" s="6" t="s">
        <v>2855</v>
      </c>
      <c r="J9753" s="6" t="s">
        <v>7739</v>
      </c>
      <c r="K9753" s="17">
        <v>2</v>
      </c>
      <c r="L9753" s="17" t="s">
        <v>7730</v>
      </c>
      <c r="M9753" s="9">
        <v>3.3</v>
      </c>
      <c r="N9753" s="9"/>
      <c r="O9753" s="21"/>
      <c r="Q9753" s="29"/>
      <c r="U9753" s="17"/>
      <c r="V9753" s="2">
        <v>95</v>
      </c>
      <c r="Y9753" t="str">
        <f t="shared" si="609"/>
        <v/>
      </c>
      <c r="AA9753" t="str">
        <f t="shared" si="610"/>
        <v/>
      </c>
      <c r="AC9753" s="7"/>
      <c r="AD9753" t="s">
        <v>2855</v>
      </c>
      <c r="AE9753">
        <f t="shared" si="613"/>
        <v>0</v>
      </c>
      <c r="AG9753" s="2"/>
      <c r="AH9753" t="s">
        <v>2856</v>
      </c>
      <c r="AI9753" s="7" t="s">
        <v>4620</v>
      </c>
    </row>
    <row r="9754" spans="1:35" ht="11" customHeight="1" outlineLevel="1" x14ac:dyDescent="0.25">
      <c r="A9754" t="s">
        <v>6773</v>
      </c>
      <c r="C9754" s="2" t="s">
        <v>12455</v>
      </c>
      <c r="D9754" s="2">
        <v>97</v>
      </c>
      <c r="E9754" s="7">
        <v>1900</v>
      </c>
      <c r="F9754" s="5" t="s">
        <v>4871</v>
      </c>
      <c r="H9754" s="5" t="s">
        <v>4006</v>
      </c>
      <c r="I9754" s="6" t="s">
        <v>2855</v>
      </c>
      <c r="J9754" s="6" t="s">
        <v>7740</v>
      </c>
      <c r="K9754" s="17">
        <v>2</v>
      </c>
      <c r="L9754" s="17" t="s">
        <v>7730</v>
      </c>
      <c r="M9754" s="9">
        <v>0.8</v>
      </c>
      <c r="N9754" s="9"/>
      <c r="O9754" s="21"/>
      <c r="Q9754" s="29"/>
      <c r="U9754" s="17"/>
      <c r="V9754" s="2">
        <v>85</v>
      </c>
      <c r="Y9754" t="str">
        <f t="shared" si="609"/>
        <v/>
      </c>
      <c r="AA9754" t="str">
        <f t="shared" si="610"/>
        <v/>
      </c>
      <c r="AC9754" s="7"/>
      <c r="AD9754" t="s">
        <v>2855</v>
      </c>
      <c r="AE9754">
        <f t="shared" si="613"/>
        <v>0</v>
      </c>
      <c r="AG9754" s="2"/>
      <c r="AH9754" t="s">
        <v>2856</v>
      </c>
      <c r="AI9754" s="7" t="s">
        <v>4922</v>
      </c>
    </row>
    <row r="9755" spans="1:35" ht="11" customHeight="1" outlineLevel="1" x14ac:dyDescent="0.25">
      <c r="A9755" t="s">
        <v>6773</v>
      </c>
      <c r="C9755" s="2" t="s">
        <v>12455</v>
      </c>
      <c r="D9755" s="2">
        <v>97</v>
      </c>
      <c r="E9755" s="7">
        <v>1900</v>
      </c>
      <c r="F9755" s="5" t="s">
        <v>1099</v>
      </c>
      <c r="H9755" s="5" t="s">
        <v>5616</v>
      </c>
      <c r="I9755" s="6" t="s">
        <v>2855</v>
      </c>
      <c r="J9755" s="6" t="s">
        <v>7740</v>
      </c>
      <c r="K9755" s="17">
        <v>2</v>
      </c>
      <c r="L9755" s="17" t="s">
        <v>7730</v>
      </c>
      <c r="M9755" s="9">
        <v>2</v>
      </c>
      <c r="N9755" s="9"/>
      <c r="O9755" s="21"/>
      <c r="Q9755" s="29"/>
      <c r="U9755" s="17"/>
      <c r="V9755" s="2" t="s">
        <v>3762</v>
      </c>
      <c r="Y9755" t="str">
        <f t="shared" si="609"/>
        <v/>
      </c>
      <c r="AA9755" t="str">
        <f t="shared" si="610"/>
        <v/>
      </c>
      <c r="AC9755" s="7"/>
      <c r="AD9755" t="s">
        <v>2855</v>
      </c>
      <c r="AE9755">
        <f t="shared" si="613"/>
        <v>0</v>
      </c>
      <c r="AG9755" s="2"/>
      <c r="AH9755" t="s">
        <v>2856</v>
      </c>
      <c r="AI9755" s="7" t="s">
        <v>4922</v>
      </c>
    </row>
    <row r="9756" spans="1:35" ht="11" customHeight="1" outlineLevel="1" x14ac:dyDescent="0.25">
      <c r="A9756" t="s">
        <v>6773</v>
      </c>
      <c r="C9756" s="2" t="s">
        <v>12455</v>
      </c>
      <c r="D9756" s="2" t="s">
        <v>7742</v>
      </c>
      <c r="E9756" s="7">
        <v>1900</v>
      </c>
      <c r="F9756" s="5" t="s">
        <v>4747</v>
      </c>
      <c r="H9756" s="5" t="s">
        <v>6774</v>
      </c>
      <c r="I9756" s="6" t="s">
        <v>2851</v>
      </c>
      <c r="J9756" s="6" t="s">
        <v>7014</v>
      </c>
      <c r="K9756" s="17">
        <v>3</v>
      </c>
      <c r="L9756" s="17" t="s">
        <v>7730</v>
      </c>
      <c r="M9756" s="9">
        <v>3.1</v>
      </c>
      <c r="N9756" s="9"/>
      <c r="O9756" s="21"/>
      <c r="Q9756" s="29"/>
      <c r="U9756" s="17"/>
      <c r="V9756" s="2">
        <v>90</v>
      </c>
      <c r="Y9756" t="str">
        <f t="shared" si="609"/>
        <v/>
      </c>
      <c r="AA9756" t="str">
        <f t="shared" si="610"/>
        <v/>
      </c>
      <c r="AC9756" s="7"/>
      <c r="AD9756" t="s">
        <v>2851</v>
      </c>
      <c r="AE9756">
        <f t="shared" si="613"/>
        <v>0</v>
      </c>
      <c r="AG9756" s="2"/>
      <c r="AH9756" t="s">
        <v>2852</v>
      </c>
      <c r="AI9756" s="7" t="s">
        <v>4922</v>
      </c>
    </row>
    <row r="9757" spans="1:35" ht="11" customHeight="1" outlineLevel="1" x14ac:dyDescent="0.25">
      <c r="A9757" t="s">
        <v>6773</v>
      </c>
      <c r="C9757" s="2" t="s">
        <v>12455</v>
      </c>
      <c r="D9757" s="2">
        <v>94</v>
      </c>
      <c r="E9757" s="7">
        <v>1901</v>
      </c>
      <c r="F9757" s="5" t="s">
        <v>5383</v>
      </c>
      <c r="H9757" s="5" t="s">
        <v>896</v>
      </c>
      <c r="I9757" s="6" t="s">
        <v>2244</v>
      </c>
      <c r="J9757" s="6" t="s">
        <v>7741</v>
      </c>
      <c r="K9757" s="17">
        <v>3</v>
      </c>
      <c r="L9757" s="17" t="s">
        <v>7730</v>
      </c>
      <c r="M9757" s="9">
        <v>4</v>
      </c>
      <c r="N9757" s="9"/>
      <c r="O9757" s="21"/>
      <c r="Q9757" s="29"/>
      <c r="U9757" s="17"/>
      <c r="V9757" s="2">
        <v>99</v>
      </c>
      <c r="Y9757" t="str">
        <f t="shared" ref="Y9757:Y9820" si="614">IF(COUNTIF(F9757,"*fdc*"),1,"")</f>
        <v/>
      </c>
      <c r="AA9757" t="str">
        <f t="shared" ref="AA9757:AA9820" si="615">IF(COUNTIF(F9757,"*s/s*"),1,"")</f>
        <v/>
      </c>
      <c r="AC9757" s="7"/>
      <c r="AD9757" t="s">
        <v>2244</v>
      </c>
      <c r="AE9757">
        <f t="shared" si="613"/>
        <v>0</v>
      </c>
      <c r="AG9757" s="2"/>
      <c r="AH9757" t="s">
        <v>1883</v>
      </c>
      <c r="AI9757" s="7" t="s">
        <v>4922</v>
      </c>
    </row>
    <row r="9758" spans="1:35" ht="11" customHeight="1" outlineLevel="1" x14ac:dyDescent="0.25">
      <c r="A9758" t="s">
        <v>6773</v>
      </c>
      <c r="C9758" s="2" t="s">
        <v>12455</v>
      </c>
      <c r="D9758" s="2">
        <v>94</v>
      </c>
      <c r="E9758" s="7">
        <v>1901</v>
      </c>
      <c r="F9758" s="5" t="s">
        <v>4871</v>
      </c>
      <c r="H9758" s="5" t="s">
        <v>3968</v>
      </c>
      <c r="I9758" s="6" t="s">
        <v>2244</v>
      </c>
      <c r="J9758" s="6" t="s">
        <v>7741</v>
      </c>
      <c r="K9758" s="17">
        <v>3</v>
      </c>
      <c r="L9758" s="17" t="s">
        <v>7730</v>
      </c>
      <c r="M9758" s="9">
        <v>7</v>
      </c>
      <c r="N9758" s="9"/>
      <c r="O9758" s="21"/>
      <c r="Q9758" s="29"/>
      <c r="U9758" s="17"/>
      <c r="V9758" s="2">
        <v>100</v>
      </c>
      <c r="Y9758" t="str">
        <f t="shared" si="614"/>
        <v/>
      </c>
      <c r="AA9758" t="str">
        <f t="shared" si="615"/>
        <v/>
      </c>
      <c r="AC9758" s="7"/>
      <c r="AD9758" t="s">
        <v>2244</v>
      </c>
      <c r="AE9758">
        <f t="shared" si="613"/>
        <v>0</v>
      </c>
      <c r="AG9758" s="2"/>
      <c r="AH9758" t="s">
        <v>1883</v>
      </c>
      <c r="AI9758" s="7" t="s">
        <v>4610</v>
      </c>
    </row>
    <row r="9759" spans="1:35" ht="11" customHeight="1" outlineLevel="1" x14ac:dyDescent="0.25">
      <c r="A9759" t="s">
        <v>6773</v>
      </c>
      <c r="C9759" s="2" t="s">
        <v>12455</v>
      </c>
      <c r="D9759" s="2">
        <v>94</v>
      </c>
      <c r="E9759" s="7">
        <v>1901</v>
      </c>
      <c r="F9759" s="5" t="s">
        <v>3392</v>
      </c>
      <c r="H9759" s="5" t="s">
        <v>3968</v>
      </c>
      <c r="I9759" s="6" t="s">
        <v>2244</v>
      </c>
      <c r="J9759" s="6" t="s">
        <v>7741</v>
      </c>
      <c r="K9759" s="17">
        <v>3</v>
      </c>
      <c r="L9759" s="17" t="s">
        <v>7730</v>
      </c>
      <c r="M9759" s="9">
        <v>0.8</v>
      </c>
      <c r="N9759" s="9"/>
      <c r="O9759" s="21"/>
      <c r="Q9759" s="29"/>
      <c r="U9759" s="17"/>
      <c r="V9759" s="2" t="s">
        <v>3391</v>
      </c>
      <c r="Y9759" t="str">
        <f t="shared" si="614"/>
        <v/>
      </c>
      <c r="AA9759" t="str">
        <f t="shared" si="615"/>
        <v/>
      </c>
      <c r="AC9759" s="7"/>
      <c r="AD9759" t="s">
        <v>2244</v>
      </c>
      <c r="AE9759">
        <f t="shared" si="613"/>
        <v>0</v>
      </c>
      <c r="AG9759" s="2"/>
      <c r="AH9759" t="s">
        <v>1883</v>
      </c>
      <c r="AI9759" s="7" t="s">
        <v>4523</v>
      </c>
    </row>
    <row r="9760" spans="1:35" ht="11" customHeight="1" outlineLevel="1" x14ac:dyDescent="0.25">
      <c r="A9760" t="s">
        <v>6773</v>
      </c>
      <c r="C9760" s="2" t="s">
        <v>12455</v>
      </c>
      <c r="D9760" s="2">
        <v>94</v>
      </c>
      <c r="E9760" s="7">
        <v>1901</v>
      </c>
      <c r="F9760" s="5" t="s">
        <v>3393</v>
      </c>
      <c r="H9760" s="5" t="s">
        <v>3968</v>
      </c>
      <c r="I9760" s="6" t="s">
        <v>2244</v>
      </c>
      <c r="J9760" s="6" t="s">
        <v>7741</v>
      </c>
      <c r="K9760" s="17">
        <v>3</v>
      </c>
      <c r="L9760" s="17" t="s">
        <v>20075</v>
      </c>
      <c r="M9760" s="9"/>
      <c r="N9760" s="9"/>
      <c r="O9760" s="21"/>
      <c r="Q9760" s="29"/>
      <c r="U9760" s="17"/>
      <c r="V9760" s="2">
        <v>103</v>
      </c>
      <c r="Y9760" t="str">
        <f t="shared" si="614"/>
        <v/>
      </c>
      <c r="AA9760" t="str">
        <f t="shared" si="615"/>
        <v/>
      </c>
      <c r="AC9760" s="7"/>
      <c r="AD9760" t="s">
        <v>2244</v>
      </c>
      <c r="AE9760">
        <f t="shared" si="613"/>
        <v>0</v>
      </c>
      <c r="AG9760" s="2"/>
      <c r="AH9760" t="s">
        <v>1883</v>
      </c>
      <c r="AI9760" s="7" t="s">
        <v>4922</v>
      </c>
    </row>
    <row r="9761" spans="1:35" ht="11" customHeight="1" outlineLevel="1" x14ac:dyDescent="0.25">
      <c r="A9761" t="s">
        <v>6773</v>
      </c>
      <c r="C9761" s="2" t="s">
        <v>12455</v>
      </c>
      <c r="D9761" s="2">
        <v>94</v>
      </c>
      <c r="E9761" s="7">
        <v>1901</v>
      </c>
      <c r="F9761" s="5" t="s">
        <v>3395</v>
      </c>
      <c r="H9761" s="5" t="s">
        <v>3968</v>
      </c>
      <c r="I9761" s="6" t="s">
        <v>2244</v>
      </c>
      <c r="J9761" s="6" t="s">
        <v>7741</v>
      </c>
      <c r="K9761" s="17">
        <v>3</v>
      </c>
      <c r="L9761" s="17" t="s">
        <v>20075</v>
      </c>
      <c r="M9761" s="9"/>
      <c r="N9761" s="9"/>
      <c r="O9761" s="21"/>
      <c r="Q9761" s="29"/>
      <c r="U9761" s="17"/>
      <c r="V9761" s="2" t="s">
        <v>3394</v>
      </c>
      <c r="Y9761" t="str">
        <f t="shared" si="614"/>
        <v/>
      </c>
      <c r="AA9761" t="str">
        <f t="shared" si="615"/>
        <v/>
      </c>
      <c r="AC9761" s="7"/>
      <c r="AD9761" t="s">
        <v>2244</v>
      </c>
      <c r="AE9761">
        <f t="shared" si="613"/>
        <v>0</v>
      </c>
      <c r="AG9761" s="2"/>
      <c r="AH9761" t="s">
        <v>1883</v>
      </c>
      <c r="AI9761" s="7" t="s">
        <v>4523</v>
      </c>
    </row>
    <row r="9762" spans="1:35" ht="11" customHeight="1" outlineLevel="1" x14ac:dyDescent="0.25">
      <c r="A9762" t="s">
        <v>6773</v>
      </c>
      <c r="C9762" s="2" t="s">
        <v>12455</v>
      </c>
      <c r="D9762" s="2">
        <v>94</v>
      </c>
      <c r="E9762" s="7">
        <v>1901</v>
      </c>
      <c r="F9762" s="5" t="s">
        <v>384</v>
      </c>
      <c r="H9762" s="5" t="s">
        <v>3968</v>
      </c>
      <c r="I9762" s="6" t="s">
        <v>2244</v>
      </c>
      <c r="J9762" s="6" t="s">
        <v>7741</v>
      </c>
      <c r="K9762" s="17">
        <v>3</v>
      </c>
      <c r="L9762" s="17" t="s">
        <v>7732</v>
      </c>
      <c r="M9762" s="9"/>
      <c r="N9762" s="9"/>
      <c r="O9762" s="21"/>
      <c r="Q9762" s="29"/>
      <c r="U9762" s="17"/>
      <c r="V9762" s="2" t="s">
        <v>975</v>
      </c>
      <c r="Y9762" t="str">
        <f t="shared" si="614"/>
        <v/>
      </c>
      <c r="AA9762" t="str">
        <f t="shared" si="615"/>
        <v/>
      </c>
      <c r="AC9762" s="7"/>
      <c r="AD9762" t="s">
        <v>2244</v>
      </c>
      <c r="AE9762">
        <f t="shared" si="613"/>
        <v>0</v>
      </c>
      <c r="AG9762" s="2"/>
      <c r="AH9762" t="s">
        <v>1883</v>
      </c>
      <c r="AI9762" s="7" t="s">
        <v>4523</v>
      </c>
    </row>
    <row r="9763" spans="1:35" ht="11" customHeight="1" outlineLevel="1" x14ac:dyDescent="0.25">
      <c r="A9763" t="s">
        <v>6773</v>
      </c>
      <c r="C9763" s="2" t="s">
        <v>12455</v>
      </c>
      <c r="D9763" s="2">
        <v>105</v>
      </c>
      <c r="E9763" s="7">
        <v>1902</v>
      </c>
      <c r="F9763" s="5" t="s">
        <v>383</v>
      </c>
      <c r="H9763" s="5" t="s">
        <v>3968</v>
      </c>
      <c r="I9763" s="6" t="s">
        <v>2244</v>
      </c>
      <c r="J9763" s="6" t="s">
        <v>7743</v>
      </c>
      <c r="K9763" s="17">
        <v>3</v>
      </c>
      <c r="L9763" s="17" t="s">
        <v>7730</v>
      </c>
      <c r="M9763" s="9">
        <v>2</v>
      </c>
      <c r="N9763" s="9"/>
      <c r="O9763" s="21"/>
      <c r="Q9763" s="29"/>
      <c r="U9763" s="17"/>
      <c r="V9763" s="2">
        <v>105</v>
      </c>
      <c r="Y9763" t="str">
        <f t="shared" si="614"/>
        <v/>
      </c>
      <c r="AA9763" t="str">
        <f t="shared" si="615"/>
        <v/>
      </c>
      <c r="AC9763" s="7"/>
      <c r="AD9763" t="s">
        <v>2244</v>
      </c>
      <c r="AE9763">
        <f t="shared" si="613"/>
        <v>0</v>
      </c>
      <c r="AG9763" s="2"/>
      <c r="AH9763" t="s">
        <v>1883</v>
      </c>
      <c r="AI9763" s="7" t="s">
        <v>4922</v>
      </c>
    </row>
    <row r="9764" spans="1:35" ht="11" customHeight="1" outlineLevel="1" x14ac:dyDescent="0.25">
      <c r="A9764" t="s">
        <v>6773</v>
      </c>
      <c r="C9764" s="2" t="s">
        <v>12455</v>
      </c>
      <c r="D9764" s="2">
        <v>105</v>
      </c>
      <c r="E9764" s="7">
        <v>1902</v>
      </c>
      <c r="F9764" s="5" t="s">
        <v>5384</v>
      </c>
      <c r="H9764" s="5" t="s">
        <v>3968</v>
      </c>
      <c r="I9764" s="6" t="s">
        <v>2244</v>
      </c>
      <c r="J9764" s="6" t="s">
        <v>7743</v>
      </c>
      <c r="K9764" s="17">
        <v>3</v>
      </c>
      <c r="L9764" s="17" t="s">
        <v>7730</v>
      </c>
      <c r="M9764" s="9">
        <v>2</v>
      </c>
      <c r="N9764" s="9"/>
      <c r="O9764" s="21"/>
      <c r="Q9764" s="29"/>
      <c r="U9764" s="17"/>
      <c r="V9764" s="2">
        <v>108</v>
      </c>
      <c r="Y9764" t="str">
        <f t="shared" si="614"/>
        <v/>
      </c>
      <c r="AA9764" t="str">
        <f t="shared" si="615"/>
        <v/>
      </c>
      <c r="AC9764" s="7"/>
      <c r="AD9764" t="s">
        <v>2244</v>
      </c>
      <c r="AE9764">
        <f t="shared" si="613"/>
        <v>0</v>
      </c>
      <c r="AG9764" s="2"/>
      <c r="AH9764" t="s">
        <v>1883</v>
      </c>
      <c r="AI9764" s="7" t="s">
        <v>4610</v>
      </c>
    </row>
    <row r="9765" spans="1:35" ht="11" customHeight="1" outlineLevel="1" x14ac:dyDescent="0.25">
      <c r="A9765" t="s">
        <v>6773</v>
      </c>
      <c r="C9765" s="2" t="s">
        <v>12455</v>
      </c>
      <c r="D9765" s="2">
        <v>105</v>
      </c>
      <c r="E9765" s="7">
        <v>1902</v>
      </c>
      <c r="F9765" s="5" t="s">
        <v>1099</v>
      </c>
      <c r="H9765" s="5" t="s">
        <v>588</v>
      </c>
      <c r="I9765" s="6" t="s">
        <v>2244</v>
      </c>
      <c r="J9765" s="6" t="s">
        <v>7743</v>
      </c>
      <c r="K9765" s="17">
        <v>3</v>
      </c>
      <c r="L9765" s="17" t="s">
        <v>20075</v>
      </c>
      <c r="M9765" s="9"/>
      <c r="N9765" s="9"/>
      <c r="O9765" s="21"/>
      <c r="Q9765" s="29"/>
      <c r="U9765" s="17"/>
      <c r="V9765" s="2" t="s">
        <v>3396</v>
      </c>
      <c r="Y9765" t="str">
        <f t="shared" si="614"/>
        <v/>
      </c>
      <c r="AA9765" t="str">
        <f t="shared" si="615"/>
        <v/>
      </c>
      <c r="AC9765" s="7"/>
      <c r="AD9765" t="s">
        <v>2244</v>
      </c>
      <c r="AE9765">
        <f t="shared" si="613"/>
        <v>0</v>
      </c>
      <c r="AG9765" s="2"/>
      <c r="AH9765" t="s">
        <v>1883</v>
      </c>
      <c r="AI9765" s="7" t="s">
        <v>4610</v>
      </c>
    </row>
    <row r="9766" spans="1:35" ht="11" customHeight="1" outlineLevel="1" x14ac:dyDescent="0.25">
      <c r="A9766" t="s">
        <v>6773</v>
      </c>
      <c r="C9766" s="2" t="s">
        <v>12455</v>
      </c>
      <c r="D9766" s="2">
        <v>105</v>
      </c>
      <c r="E9766" s="7">
        <v>1902</v>
      </c>
      <c r="F9766" s="5" t="s">
        <v>3398</v>
      </c>
      <c r="H9766" s="5" t="s">
        <v>588</v>
      </c>
      <c r="I9766" s="6" t="s">
        <v>2244</v>
      </c>
      <c r="J9766" s="6" t="s">
        <v>7743</v>
      </c>
      <c r="K9766" s="17">
        <v>3</v>
      </c>
      <c r="L9766" s="17" t="s">
        <v>20075</v>
      </c>
      <c r="M9766" s="9"/>
      <c r="N9766" s="9"/>
      <c r="O9766" s="21"/>
      <c r="Q9766" s="29"/>
      <c r="U9766" s="17"/>
      <c r="V9766" s="2" t="s">
        <v>3397</v>
      </c>
      <c r="Y9766" t="str">
        <f t="shared" si="614"/>
        <v/>
      </c>
      <c r="AA9766" t="str">
        <f t="shared" si="615"/>
        <v/>
      </c>
      <c r="AC9766" s="7"/>
      <c r="AD9766" t="s">
        <v>2244</v>
      </c>
      <c r="AE9766">
        <f t="shared" si="613"/>
        <v>0</v>
      </c>
      <c r="AG9766" s="2"/>
      <c r="AH9766" t="s">
        <v>1883</v>
      </c>
      <c r="AI9766" s="7"/>
    </row>
    <row r="9767" spans="1:35" ht="11" customHeight="1" outlineLevel="1" x14ac:dyDescent="0.25">
      <c r="A9767" t="s">
        <v>6773</v>
      </c>
      <c r="C9767" s="2" t="s">
        <v>12455</v>
      </c>
      <c r="D9767" s="2">
        <v>105</v>
      </c>
      <c r="E9767" s="7">
        <v>1902</v>
      </c>
      <c r="F9767" s="5" t="s">
        <v>371</v>
      </c>
      <c r="H9767" s="5" t="s">
        <v>588</v>
      </c>
      <c r="I9767" s="6" t="s">
        <v>2244</v>
      </c>
      <c r="J9767" s="6" t="s">
        <v>7743</v>
      </c>
      <c r="K9767" s="17">
        <v>3</v>
      </c>
      <c r="L9767" s="17" t="s">
        <v>20075</v>
      </c>
      <c r="M9767" s="9"/>
      <c r="N9767" s="9"/>
      <c r="O9767" s="21"/>
      <c r="Q9767" s="29"/>
      <c r="U9767" s="17"/>
      <c r="V9767" s="2" t="s">
        <v>3399</v>
      </c>
      <c r="Y9767" t="str">
        <f t="shared" si="614"/>
        <v/>
      </c>
      <c r="AA9767" t="str">
        <f t="shared" si="615"/>
        <v/>
      </c>
      <c r="AC9767" s="7"/>
      <c r="AD9767" t="s">
        <v>2244</v>
      </c>
      <c r="AE9767">
        <f t="shared" si="613"/>
        <v>0</v>
      </c>
      <c r="AG9767" s="2"/>
      <c r="AH9767" t="s">
        <v>1883</v>
      </c>
      <c r="AI9767" s="7" t="s">
        <v>4523</v>
      </c>
    </row>
    <row r="9768" spans="1:35" ht="11" customHeight="1" outlineLevel="1" x14ac:dyDescent="0.25">
      <c r="A9768" t="s">
        <v>6773</v>
      </c>
      <c r="C9768" s="2" t="s">
        <v>12455</v>
      </c>
      <c r="D9768" s="2">
        <v>105</v>
      </c>
      <c r="E9768" s="7">
        <v>1902</v>
      </c>
      <c r="F9768" s="5" t="s">
        <v>373</v>
      </c>
      <c r="H9768" s="5" t="s">
        <v>588</v>
      </c>
      <c r="I9768" s="6" t="s">
        <v>2244</v>
      </c>
      <c r="J9768" s="6" t="s">
        <v>7743</v>
      </c>
      <c r="K9768" s="17">
        <v>3</v>
      </c>
      <c r="L9768" s="17" t="s">
        <v>20075</v>
      </c>
      <c r="M9768" s="9"/>
      <c r="N9768" s="9"/>
      <c r="O9768" s="21"/>
      <c r="Q9768" s="29"/>
      <c r="U9768" s="17"/>
      <c r="V9768" s="2" t="s">
        <v>372</v>
      </c>
      <c r="Y9768" t="str">
        <f t="shared" si="614"/>
        <v/>
      </c>
      <c r="AA9768" t="str">
        <f t="shared" si="615"/>
        <v/>
      </c>
      <c r="AC9768" s="7"/>
      <c r="AD9768" t="s">
        <v>2244</v>
      </c>
      <c r="AE9768">
        <f t="shared" si="613"/>
        <v>0</v>
      </c>
      <c r="AG9768" s="2"/>
      <c r="AH9768" t="s">
        <v>1883</v>
      </c>
      <c r="AI9768" s="7" t="s">
        <v>4523</v>
      </c>
    </row>
    <row r="9769" spans="1:35" ht="11" customHeight="1" outlineLevel="1" x14ac:dyDescent="0.25">
      <c r="A9769" t="s">
        <v>6773</v>
      </c>
      <c r="C9769" s="2" t="s">
        <v>12455</v>
      </c>
      <c r="D9769" s="2">
        <v>105</v>
      </c>
      <c r="E9769" s="7">
        <v>1902</v>
      </c>
      <c r="F9769" s="5" t="s">
        <v>375</v>
      </c>
      <c r="H9769" s="5" t="s">
        <v>588</v>
      </c>
      <c r="I9769" s="6" t="s">
        <v>2244</v>
      </c>
      <c r="J9769" s="6" t="s">
        <v>7743</v>
      </c>
      <c r="K9769" s="17">
        <v>3</v>
      </c>
      <c r="L9769" s="17" t="s">
        <v>20075</v>
      </c>
      <c r="M9769" s="9"/>
      <c r="N9769" s="9"/>
      <c r="O9769" s="21"/>
      <c r="Q9769" s="29"/>
      <c r="U9769" s="17"/>
      <c r="V9769" s="2" t="s">
        <v>374</v>
      </c>
      <c r="Y9769" t="str">
        <f t="shared" si="614"/>
        <v/>
      </c>
      <c r="AA9769" t="str">
        <f t="shared" si="615"/>
        <v/>
      </c>
      <c r="AC9769" s="7"/>
      <c r="AD9769" t="s">
        <v>2244</v>
      </c>
      <c r="AE9769">
        <f t="shared" si="613"/>
        <v>0</v>
      </c>
      <c r="AG9769" s="2"/>
      <c r="AH9769" t="s">
        <v>1883</v>
      </c>
      <c r="AI9769" s="7" t="s">
        <v>4523</v>
      </c>
    </row>
    <row r="9770" spans="1:35" ht="11" customHeight="1" outlineLevel="1" x14ac:dyDescent="0.25">
      <c r="A9770" t="s">
        <v>6773</v>
      </c>
      <c r="C9770" s="2" t="s">
        <v>12455</v>
      </c>
      <c r="D9770" s="2">
        <v>105</v>
      </c>
      <c r="E9770" s="7">
        <v>1902</v>
      </c>
      <c r="F9770" s="5" t="s">
        <v>384</v>
      </c>
      <c r="H9770" s="5" t="s">
        <v>3968</v>
      </c>
      <c r="I9770" s="6" t="s">
        <v>2244</v>
      </c>
      <c r="J9770" s="6" t="s">
        <v>7743</v>
      </c>
      <c r="K9770" s="17">
        <v>3</v>
      </c>
      <c r="L9770" s="17" t="s">
        <v>7732</v>
      </c>
      <c r="M9770" s="9"/>
      <c r="N9770" s="9"/>
      <c r="O9770" s="21"/>
      <c r="Q9770" s="29"/>
      <c r="U9770" s="17"/>
      <c r="V9770" s="2" t="s">
        <v>3892</v>
      </c>
      <c r="Y9770" t="str">
        <f t="shared" si="614"/>
        <v/>
      </c>
      <c r="AA9770" t="str">
        <f t="shared" si="615"/>
        <v/>
      </c>
      <c r="AC9770" s="7"/>
      <c r="AD9770" t="s">
        <v>2244</v>
      </c>
      <c r="AE9770">
        <f t="shared" si="613"/>
        <v>0</v>
      </c>
      <c r="AG9770" s="2"/>
      <c r="AH9770" t="s">
        <v>1883</v>
      </c>
      <c r="AI9770" s="7" t="s">
        <v>4523</v>
      </c>
    </row>
    <row r="9771" spans="1:35" ht="11" customHeight="1" outlineLevel="1" x14ac:dyDescent="0.25">
      <c r="A9771" t="s">
        <v>6773</v>
      </c>
      <c r="C9771" s="2" t="s">
        <v>12455</v>
      </c>
      <c r="D9771" s="2">
        <v>110</v>
      </c>
      <c r="E9771" s="7">
        <v>1902</v>
      </c>
      <c r="F9771" s="5" t="s">
        <v>3951</v>
      </c>
      <c r="H9771" s="5" t="s">
        <v>6774</v>
      </c>
      <c r="I9771" s="6" t="s">
        <v>2851</v>
      </c>
      <c r="J9771" s="6" t="s">
        <v>7743</v>
      </c>
      <c r="K9771" s="17">
        <v>3</v>
      </c>
      <c r="L9771" s="17" t="s">
        <v>7730</v>
      </c>
      <c r="M9771" s="9">
        <v>0.4</v>
      </c>
      <c r="N9771" s="9"/>
      <c r="O9771" s="21"/>
      <c r="Q9771" s="29"/>
      <c r="U9771" s="17"/>
      <c r="V9771" s="2">
        <v>113</v>
      </c>
      <c r="Y9771" t="str">
        <f t="shared" si="614"/>
        <v/>
      </c>
      <c r="AA9771" t="str">
        <f t="shared" si="615"/>
        <v/>
      </c>
      <c r="AC9771" s="7"/>
      <c r="AD9771" t="s">
        <v>2851</v>
      </c>
      <c r="AE9771">
        <f t="shared" si="613"/>
        <v>0</v>
      </c>
      <c r="AG9771" s="2"/>
      <c r="AH9771" t="s">
        <v>2852</v>
      </c>
      <c r="AI9771" s="7" t="s">
        <v>4922</v>
      </c>
    </row>
    <row r="9772" spans="1:35" ht="11" customHeight="1" outlineLevel="1" x14ac:dyDescent="0.25">
      <c r="A9772" t="s">
        <v>6773</v>
      </c>
      <c r="C9772" s="2" t="s">
        <v>12455</v>
      </c>
      <c r="D9772" s="2">
        <v>110</v>
      </c>
      <c r="E9772" s="7">
        <v>1902</v>
      </c>
      <c r="F9772" s="5" t="s">
        <v>2242</v>
      </c>
      <c r="H9772" s="5" t="s">
        <v>6774</v>
      </c>
      <c r="I9772" s="6" t="s">
        <v>2851</v>
      </c>
      <c r="J9772" s="6" t="s">
        <v>7743</v>
      </c>
      <c r="K9772" s="17">
        <v>3</v>
      </c>
      <c r="L9772" s="17" t="s">
        <v>20075</v>
      </c>
      <c r="M9772" s="9"/>
      <c r="N9772" s="9"/>
      <c r="O9772" s="21"/>
      <c r="Q9772" s="29"/>
      <c r="U9772" s="17"/>
      <c r="V9772" s="2" t="s">
        <v>2241</v>
      </c>
      <c r="Y9772" t="str">
        <f t="shared" si="614"/>
        <v/>
      </c>
      <c r="AA9772" t="str">
        <f t="shared" si="615"/>
        <v/>
      </c>
      <c r="AC9772" s="7"/>
      <c r="AD9772" t="s">
        <v>2851</v>
      </c>
      <c r="AE9772">
        <f t="shared" si="613"/>
        <v>0</v>
      </c>
      <c r="AG9772" s="2"/>
      <c r="AH9772" t="s">
        <v>2852</v>
      </c>
      <c r="AI9772" s="7" t="s">
        <v>4523</v>
      </c>
    </row>
    <row r="9773" spans="1:35" ht="11" customHeight="1" outlineLevel="1" x14ac:dyDescent="0.25">
      <c r="A9773" t="s">
        <v>6773</v>
      </c>
      <c r="C9773" s="2" t="s">
        <v>12455</v>
      </c>
      <c r="D9773" s="2">
        <v>110</v>
      </c>
      <c r="E9773" s="7">
        <v>1902</v>
      </c>
      <c r="F9773" s="5" t="s">
        <v>4745</v>
      </c>
      <c r="H9773" s="5" t="s">
        <v>6774</v>
      </c>
      <c r="I9773" s="6" t="s">
        <v>2851</v>
      </c>
      <c r="J9773" s="6" t="s">
        <v>7743</v>
      </c>
      <c r="K9773" s="17">
        <v>3</v>
      </c>
      <c r="L9773" s="17" t="s">
        <v>20075</v>
      </c>
      <c r="M9773" s="9"/>
      <c r="N9773" s="9"/>
      <c r="O9773" s="21"/>
      <c r="Q9773" s="29"/>
      <c r="U9773" s="17"/>
      <c r="V9773" s="2" t="s">
        <v>4746</v>
      </c>
      <c r="Y9773" t="str">
        <f t="shared" si="614"/>
        <v/>
      </c>
      <c r="AA9773" t="str">
        <f t="shared" si="615"/>
        <v/>
      </c>
      <c r="AC9773" s="7"/>
      <c r="AD9773" t="s">
        <v>2851</v>
      </c>
      <c r="AE9773">
        <f t="shared" si="613"/>
        <v>0</v>
      </c>
      <c r="AG9773" s="2"/>
      <c r="AH9773" t="s">
        <v>2852</v>
      </c>
      <c r="AI9773" s="7"/>
    </row>
    <row r="9774" spans="1:35" ht="11" customHeight="1" outlineLevel="1" x14ac:dyDescent="0.25">
      <c r="A9774" t="s">
        <v>6773</v>
      </c>
      <c r="C9774" s="2" t="s">
        <v>12455</v>
      </c>
      <c r="D9774" s="2">
        <v>111</v>
      </c>
      <c r="E9774" s="7">
        <v>1902</v>
      </c>
      <c r="F9774" s="5" t="s">
        <v>631</v>
      </c>
      <c r="H9774" s="5" t="s">
        <v>1126</v>
      </c>
      <c r="I9774" s="6" t="s">
        <v>3758</v>
      </c>
      <c r="J9774" s="6" t="s">
        <v>7743</v>
      </c>
      <c r="K9774" s="17">
        <v>3</v>
      </c>
      <c r="L9774" s="17" t="s">
        <v>7730</v>
      </c>
      <c r="M9774" s="9">
        <v>3</v>
      </c>
      <c r="N9774" s="9"/>
      <c r="O9774" s="21"/>
      <c r="Q9774" s="29"/>
      <c r="U9774" s="17"/>
      <c r="V9774" s="2">
        <v>114</v>
      </c>
      <c r="Y9774" t="str">
        <f t="shared" si="614"/>
        <v/>
      </c>
      <c r="AA9774" t="str">
        <f t="shared" si="615"/>
        <v/>
      </c>
      <c r="AC9774" s="7"/>
      <c r="AD9774" t="s">
        <v>3758</v>
      </c>
      <c r="AE9774">
        <f t="shared" si="613"/>
        <v>0</v>
      </c>
      <c r="AG9774" s="2"/>
      <c r="AH9774" t="s">
        <v>3759</v>
      </c>
      <c r="AI9774" s="7" t="s">
        <v>4620</v>
      </c>
    </row>
    <row r="9775" spans="1:35" ht="11" customHeight="1" outlineLevel="1" collapsed="1" x14ac:dyDescent="0.25">
      <c r="A9775" t="s">
        <v>6773</v>
      </c>
      <c r="C9775" s="2" t="s">
        <v>12455</v>
      </c>
      <c r="D9775" s="2">
        <v>111</v>
      </c>
      <c r="E9775" s="7">
        <v>1902</v>
      </c>
      <c r="F9775" s="5" t="s">
        <v>2243</v>
      </c>
      <c r="H9775" s="5" t="s">
        <v>756</v>
      </c>
      <c r="I9775" s="6" t="s">
        <v>3758</v>
      </c>
      <c r="J9775" s="6" t="s">
        <v>7743</v>
      </c>
      <c r="K9775" s="17">
        <v>3</v>
      </c>
      <c r="L9775" s="17" t="s">
        <v>20075</v>
      </c>
      <c r="M9775" s="9"/>
      <c r="N9775" s="9"/>
      <c r="O9775" s="21"/>
      <c r="Q9775" s="29"/>
      <c r="U9775" s="17"/>
      <c r="V9775" s="2" t="s">
        <v>1513</v>
      </c>
      <c r="Y9775" t="str">
        <f t="shared" si="614"/>
        <v/>
      </c>
      <c r="AA9775" t="str">
        <f t="shared" si="615"/>
        <v/>
      </c>
      <c r="AC9775" s="7"/>
      <c r="AD9775" t="s">
        <v>3758</v>
      </c>
      <c r="AE9775">
        <f t="shared" si="613"/>
        <v>0</v>
      </c>
      <c r="AG9775" s="2"/>
      <c r="AH9775" t="s">
        <v>3759</v>
      </c>
      <c r="AI9775" s="7" t="s">
        <v>4620</v>
      </c>
    </row>
    <row r="9776" spans="1:35" ht="11" customHeight="1" outlineLevel="1" x14ac:dyDescent="0.25">
      <c r="A9776" t="s">
        <v>6773</v>
      </c>
      <c r="C9776" s="2" t="s">
        <v>12455</v>
      </c>
      <c r="D9776" s="2">
        <v>114</v>
      </c>
      <c r="E9776" s="7">
        <v>1902</v>
      </c>
      <c r="F9776" s="5" t="s">
        <v>3761</v>
      </c>
      <c r="H9776" s="5" t="s">
        <v>4368</v>
      </c>
      <c r="I9776" s="6" t="s">
        <v>2855</v>
      </c>
      <c r="J9776" s="6" t="s">
        <v>7743</v>
      </c>
      <c r="K9776" s="17">
        <v>2</v>
      </c>
      <c r="L9776" s="17" t="s">
        <v>7730</v>
      </c>
      <c r="M9776" s="9">
        <v>2.5</v>
      </c>
      <c r="N9776" s="9"/>
      <c r="O9776" s="21"/>
      <c r="Q9776" s="29"/>
      <c r="U9776" s="17"/>
      <c r="V9776" s="2">
        <v>117</v>
      </c>
      <c r="Y9776" t="str">
        <f t="shared" si="614"/>
        <v/>
      </c>
      <c r="AA9776" t="str">
        <f t="shared" si="615"/>
        <v/>
      </c>
      <c r="AC9776" s="7"/>
      <c r="AD9776" t="s">
        <v>2855</v>
      </c>
      <c r="AE9776">
        <f t="shared" si="613"/>
        <v>0</v>
      </c>
      <c r="AG9776" s="2"/>
      <c r="AH9776" t="s">
        <v>2856</v>
      </c>
      <c r="AI9776" s="7" t="s">
        <v>4620</v>
      </c>
    </row>
    <row r="9777" spans="1:35" ht="11" customHeight="1" outlineLevel="1" x14ac:dyDescent="0.25">
      <c r="A9777" t="s">
        <v>6773</v>
      </c>
      <c r="C9777" s="2" t="s">
        <v>12455</v>
      </c>
      <c r="D9777" s="2">
        <v>120</v>
      </c>
      <c r="E9777" s="7">
        <v>1907</v>
      </c>
      <c r="F9777" s="5" t="s">
        <v>1099</v>
      </c>
      <c r="H9777" s="5" t="s">
        <v>3968</v>
      </c>
      <c r="I9777" s="6" t="s">
        <v>2244</v>
      </c>
      <c r="J9777" s="6" t="s">
        <v>7744</v>
      </c>
      <c r="K9777" s="17">
        <v>3</v>
      </c>
      <c r="L9777" s="17" t="s">
        <v>7730</v>
      </c>
      <c r="M9777" s="9">
        <v>3.6</v>
      </c>
      <c r="N9777" s="9"/>
      <c r="O9777" s="21"/>
      <c r="Q9777" s="29"/>
      <c r="U9777" s="17"/>
      <c r="V9777" s="2" t="s">
        <v>385</v>
      </c>
      <c r="Y9777" t="str">
        <f t="shared" si="614"/>
        <v/>
      </c>
      <c r="AA9777" t="str">
        <f t="shared" si="615"/>
        <v/>
      </c>
      <c r="AC9777" s="7"/>
      <c r="AD9777" t="s">
        <v>2244</v>
      </c>
      <c r="AE9777">
        <f t="shared" si="613"/>
        <v>0</v>
      </c>
      <c r="AG9777" s="2"/>
      <c r="AH9777" t="s">
        <v>1883</v>
      </c>
      <c r="AI9777" s="7" t="s">
        <v>4610</v>
      </c>
    </row>
    <row r="9778" spans="1:35" ht="11" customHeight="1" outlineLevel="1" x14ac:dyDescent="0.25">
      <c r="A9778" t="s">
        <v>6773</v>
      </c>
      <c r="C9778" s="2" t="s">
        <v>12455</v>
      </c>
      <c r="D9778" s="2">
        <v>120</v>
      </c>
      <c r="E9778" s="7">
        <v>1907</v>
      </c>
      <c r="F9778" s="5" t="s">
        <v>387</v>
      </c>
      <c r="H9778" s="5" t="s">
        <v>3968</v>
      </c>
      <c r="I9778" s="6" t="s">
        <v>2244</v>
      </c>
      <c r="J9778" s="6" t="s">
        <v>7744</v>
      </c>
      <c r="K9778" s="17">
        <v>3</v>
      </c>
      <c r="L9778" s="17" t="s">
        <v>20075</v>
      </c>
      <c r="M9778" s="9"/>
      <c r="N9778" s="9"/>
      <c r="O9778" s="21"/>
      <c r="Q9778" s="29"/>
      <c r="U9778" s="17"/>
      <c r="V9778" s="2" t="s">
        <v>386</v>
      </c>
      <c r="Y9778" t="str">
        <f t="shared" si="614"/>
        <v/>
      </c>
      <c r="AA9778" t="str">
        <f t="shared" si="615"/>
        <v/>
      </c>
      <c r="AC9778" s="7"/>
      <c r="AD9778" t="s">
        <v>2244</v>
      </c>
      <c r="AE9778">
        <f t="shared" si="613"/>
        <v>0</v>
      </c>
      <c r="AG9778" s="2"/>
      <c r="AH9778" t="s">
        <v>1883</v>
      </c>
      <c r="AI9778" s="7" t="s">
        <v>4620</v>
      </c>
    </row>
    <row r="9779" spans="1:35" ht="11" customHeight="1" outlineLevel="1" x14ac:dyDescent="0.25">
      <c r="A9779" t="s">
        <v>6773</v>
      </c>
      <c r="C9779" s="2" t="s">
        <v>12455</v>
      </c>
      <c r="D9779" s="2">
        <v>120</v>
      </c>
      <c r="E9779" s="7">
        <v>1908</v>
      </c>
      <c r="F9779" s="5" t="s">
        <v>1099</v>
      </c>
      <c r="H9779" s="5" t="s">
        <v>3968</v>
      </c>
      <c r="I9779" s="6" t="s">
        <v>2244</v>
      </c>
      <c r="J9779" s="6" t="s">
        <v>7744</v>
      </c>
      <c r="K9779" s="17">
        <v>3</v>
      </c>
      <c r="L9779" s="17" t="s">
        <v>20075</v>
      </c>
      <c r="M9779" s="9"/>
      <c r="N9779" s="9"/>
      <c r="O9779" s="21"/>
      <c r="Q9779" s="29"/>
      <c r="U9779" s="17"/>
      <c r="V9779" s="2">
        <v>129</v>
      </c>
      <c r="Y9779" t="str">
        <f t="shared" si="614"/>
        <v/>
      </c>
      <c r="AA9779" t="str">
        <f t="shared" si="615"/>
        <v/>
      </c>
      <c r="AC9779" s="7"/>
      <c r="AD9779" t="s">
        <v>2244</v>
      </c>
      <c r="AE9779">
        <f t="shared" si="613"/>
        <v>0</v>
      </c>
      <c r="AG9779" s="2"/>
      <c r="AH9779" t="s">
        <v>1883</v>
      </c>
      <c r="AI9779" s="7" t="s">
        <v>4922</v>
      </c>
    </row>
    <row r="9780" spans="1:35" ht="11" customHeight="1" outlineLevel="1" x14ac:dyDescent="0.25">
      <c r="A9780" t="s">
        <v>6773</v>
      </c>
      <c r="C9780" s="2" t="s">
        <v>12455</v>
      </c>
      <c r="D9780" s="2">
        <v>120</v>
      </c>
      <c r="E9780" s="7">
        <v>1908</v>
      </c>
      <c r="F9780" s="5" t="s">
        <v>6345</v>
      </c>
      <c r="H9780" s="5" t="s">
        <v>3968</v>
      </c>
      <c r="I9780" s="6" t="s">
        <v>2244</v>
      </c>
      <c r="J9780" s="6" t="s">
        <v>7744</v>
      </c>
      <c r="K9780" s="17">
        <v>3</v>
      </c>
      <c r="L9780" s="17" t="s">
        <v>20075</v>
      </c>
      <c r="M9780" s="9"/>
      <c r="N9780" s="9"/>
      <c r="O9780" s="21"/>
      <c r="Q9780" s="29"/>
      <c r="U9780" s="17"/>
      <c r="V9780" s="2" t="s">
        <v>6344</v>
      </c>
      <c r="Y9780" t="str">
        <f t="shared" si="614"/>
        <v/>
      </c>
      <c r="AA9780" t="str">
        <f t="shared" si="615"/>
        <v/>
      </c>
      <c r="AC9780" s="7"/>
      <c r="AD9780" t="s">
        <v>2244</v>
      </c>
      <c r="AE9780">
        <f t="shared" si="613"/>
        <v>0</v>
      </c>
      <c r="AG9780" s="2"/>
      <c r="AH9780" t="s">
        <v>1883</v>
      </c>
      <c r="AI9780" s="7" t="s">
        <v>4620</v>
      </c>
    </row>
    <row r="9781" spans="1:35" ht="11" customHeight="1" outlineLevel="1" x14ac:dyDescent="0.25">
      <c r="A9781" t="s">
        <v>6773</v>
      </c>
      <c r="C9781" s="2" t="s">
        <v>12455</v>
      </c>
      <c r="D9781" s="2">
        <v>130</v>
      </c>
      <c r="E9781" s="7">
        <v>1909</v>
      </c>
      <c r="F9781" s="5" t="s">
        <v>1099</v>
      </c>
      <c r="H9781" s="5" t="s">
        <v>3968</v>
      </c>
      <c r="I9781" s="6" t="s">
        <v>2244</v>
      </c>
      <c r="J9781" s="6" t="s">
        <v>7744</v>
      </c>
      <c r="K9781" s="17">
        <v>3</v>
      </c>
      <c r="L9781" s="17" t="s">
        <v>7730</v>
      </c>
      <c r="M9781" s="9">
        <v>0.3</v>
      </c>
      <c r="N9781" s="9"/>
      <c r="O9781" s="21"/>
      <c r="Q9781" s="29"/>
      <c r="U9781" s="17"/>
      <c r="V9781" s="2">
        <v>131</v>
      </c>
      <c r="Y9781" t="str">
        <f t="shared" si="614"/>
        <v/>
      </c>
      <c r="AA9781" t="str">
        <f t="shared" si="615"/>
        <v/>
      </c>
      <c r="AC9781" s="7"/>
      <c r="AD9781" t="s">
        <v>2244</v>
      </c>
      <c r="AE9781">
        <f t="shared" si="613"/>
        <v>0</v>
      </c>
      <c r="AG9781" s="2"/>
      <c r="AH9781" t="s">
        <v>1883</v>
      </c>
      <c r="AI9781" s="7" t="s">
        <v>4610</v>
      </c>
    </row>
    <row r="9782" spans="1:35" ht="11" customHeight="1" outlineLevel="1" x14ac:dyDescent="0.25">
      <c r="A9782" t="s">
        <v>6773</v>
      </c>
      <c r="C9782" s="2" t="s">
        <v>12455</v>
      </c>
      <c r="D9782" s="2">
        <v>130</v>
      </c>
      <c r="E9782" s="7">
        <v>1909</v>
      </c>
      <c r="F9782" s="5" t="s">
        <v>3398</v>
      </c>
      <c r="H9782" s="5" t="s">
        <v>3968</v>
      </c>
      <c r="I9782" s="6" t="s">
        <v>2244</v>
      </c>
      <c r="J9782" s="6" t="s">
        <v>7744</v>
      </c>
      <c r="K9782" s="17">
        <v>3</v>
      </c>
      <c r="L9782" s="17" t="s">
        <v>20075</v>
      </c>
      <c r="M9782" s="9"/>
      <c r="N9782" s="9"/>
      <c r="O9782" s="21"/>
      <c r="Q9782" s="29"/>
      <c r="U9782" s="17"/>
      <c r="V9782" s="2" t="s">
        <v>376</v>
      </c>
      <c r="Y9782" t="str">
        <f t="shared" si="614"/>
        <v/>
      </c>
      <c r="AA9782" t="str">
        <f t="shared" si="615"/>
        <v/>
      </c>
      <c r="AC9782" s="7"/>
      <c r="AD9782" t="s">
        <v>2244</v>
      </c>
      <c r="AE9782">
        <f t="shared" si="613"/>
        <v>0</v>
      </c>
      <c r="AG9782" s="2"/>
      <c r="AH9782" t="s">
        <v>1883</v>
      </c>
      <c r="AI9782" s="7" t="s">
        <v>4523</v>
      </c>
    </row>
    <row r="9783" spans="1:35" ht="11" customHeight="1" outlineLevel="1" x14ac:dyDescent="0.25">
      <c r="A9783" t="s">
        <v>6773</v>
      </c>
      <c r="C9783" s="2" t="s">
        <v>12455</v>
      </c>
      <c r="D9783" s="2">
        <v>130</v>
      </c>
      <c r="E9783" s="7">
        <v>1909</v>
      </c>
      <c r="F9783" s="5" t="s">
        <v>378</v>
      </c>
      <c r="H9783" s="5" t="s">
        <v>3968</v>
      </c>
      <c r="I9783" s="6" t="s">
        <v>2244</v>
      </c>
      <c r="J9783" s="6" t="s">
        <v>7744</v>
      </c>
      <c r="K9783" s="17">
        <v>3</v>
      </c>
      <c r="L9783" s="17" t="s">
        <v>20075</v>
      </c>
      <c r="M9783" s="9"/>
      <c r="N9783" s="9"/>
      <c r="O9783" s="21"/>
      <c r="Q9783" s="29"/>
      <c r="U9783" s="17"/>
      <c r="V9783" s="2" t="s">
        <v>377</v>
      </c>
      <c r="Y9783" t="str">
        <f t="shared" si="614"/>
        <v/>
      </c>
      <c r="AA9783" t="str">
        <f t="shared" si="615"/>
        <v/>
      </c>
      <c r="AC9783" s="7"/>
      <c r="AD9783" t="s">
        <v>2244</v>
      </c>
      <c r="AE9783">
        <f t="shared" si="613"/>
        <v>0</v>
      </c>
      <c r="AG9783" s="2"/>
      <c r="AH9783" t="s">
        <v>1883</v>
      </c>
      <c r="AI9783" s="7" t="s">
        <v>4523</v>
      </c>
    </row>
    <row r="9784" spans="1:35" ht="11" customHeight="1" outlineLevel="1" x14ac:dyDescent="0.25">
      <c r="A9784" t="s">
        <v>6773</v>
      </c>
      <c r="C9784" s="2" t="s">
        <v>12455</v>
      </c>
      <c r="D9784" s="2">
        <v>130</v>
      </c>
      <c r="E9784" s="7">
        <v>1909</v>
      </c>
      <c r="F9784" s="5" t="s">
        <v>388</v>
      </c>
      <c r="H9784" s="5" t="s">
        <v>3968</v>
      </c>
      <c r="I9784" s="6" t="s">
        <v>2244</v>
      </c>
      <c r="J9784" s="6" t="s">
        <v>7744</v>
      </c>
      <c r="K9784" s="17">
        <v>3</v>
      </c>
      <c r="L9784" s="17" t="s">
        <v>7730</v>
      </c>
      <c r="M9784" s="9">
        <v>1</v>
      </c>
      <c r="N9784" s="9"/>
      <c r="O9784" s="21"/>
      <c r="Q9784" s="29"/>
      <c r="U9784" s="17"/>
      <c r="V9784" s="2" t="s">
        <v>5365</v>
      </c>
      <c r="Y9784" t="str">
        <f t="shared" si="614"/>
        <v/>
      </c>
      <c r="AA9784" t="str">
        <f t="shared" si="615"/>
        <v/>
      </c>
      <c r="AC9784" s="7"/>
      <c r="AD9784" t="s">
        <v>2244</v>
      </c>
      <c r="AE9784">
        <f t="shared" si="613"/>
        <v>0</v>
      </c>
      <c r="AG9784" s="2"/>
      <c r="AH9784" t="s">
        <v>1883</v>
      </c>
      <c r="AI9784" s="7" t="s">
        <v>4922</v>
      </c>
    </row>
    <row r="9785" spans="1:35" ht="11" customHeight="1" outlineLevel="1" x14ac:dyDescent="0.25">
      <c r="A9785" t="s">
        <v>6773</v>
      </c>
      <c r="C9785" s="2" t="s">
        <v>12455</v>
      </c>
      <c r="D9785" s="2">
        <v>130</v>
      </c>
      <c r="E9785" s="7">
        <v>1910</v>
      </c>
      <c r="F9785" s="5" t="s">
        <v>1099</v>
      </c>
      <c r="H9785" s="5" t="s">
        <v>3968</v>
      </c>
      <c r="I9785" s="6" t="s">
        <v>2244</v>
      </c>
      <c r="J9785" s="6" t="s">
        <v>7744</v>
      </c>
      <c r="K9785" s="17">
        <v>3</v>
      </c>
      <c r="L9785" s="17" t="s">
        <v>7730</v>
      </c>
      <c r="M9785" s="9">
        <v>0.5</v>
      </c>
      <c r="N9785" s="9"/>
      <c r="O9785" s="21"/>
      <c r="Q9785" s="29"/>
      <c r="U9785" s="17"/>
      <c r="V9785" s="2" t="s">
        <v>5367</v>
      </c>
      <c r="Y9785" t="str">
        <f t="shared" si="614"/>
        <v/>
      </c>
      <c r="AA9785" t="str">
        <f t="shared" si="615"/>
        <v/>
      </c>
      <c r="AC9785" s="7"/>
      <c r="AD9785" t="s">
        <v>2244</v>
      </c>
      <c r="AE9785">
        <f t="shared" si="613"/>
        <v>0</v>
      </c>
      <c r="AG9785" s="2"/>
      <c r="AH9785" t="s">
        <v>1883</v>
      </c>
      <c r="AI9785" s="7" t="s">
        <v>4610</v>
      </c>
    </row>
    <row r="9786" spans="1:35" ht="11" customHeight="1" outlineLevel="1" x14ac:dyDescent="0.25">
      <c r="A9786" t="s">
        <v>6773</v>
      </c>
      <c r="C9786" s="2" t="s">
        <v>12455</v>
      </c>
      <c r="D9786" s="2">
        <v>130</v>
      </c>
      <c r="E9786" s="7">
        <v>1911</v>
      </c>
      <c r="F9786" s="5" t="s">
        <v>380</v>
      </c>
      <c r="H9786" s="5" t="s">
        <v>3968</v>
      </c>
      <c r="I9786" s="6" t="s">
        <v>2244</v>
      </c>
      <c r="J9786" s="6" t="s">
        <v>7744</v>
      </c>
      <c r="K9786" s="17">
        <v>3</v>
      </c>
      <c r="L9786" s="17" t="s">
        <v>20075</v>
      </c>
      <c r="M9786" s="9"/>
      <c r="N9786" s="9"/>
      <c r="O9786" s="21"/>
      <c r="Q9786" s="29"/>
      <c r="U9786" s="17"/>
      <c r="V9786" s="2" t="s">
        <v>379</v>
      </c>
      <c r="Y9786" t="str">
        <f t="shared" si="614"/>
        <v/>
      </c>
      <c r="AA9786" t="str">
        <f t="shared" si="615"/>
        <v/>
      </c>
      <c r="AC9786" s="7"/>
      <c r="AD9786" t="s">
        <v>2244</v>
      </c>
      <c r="AE9786">
        <f t="shared" si="613"/>
        <v>0</v>
      </c>
      <c r="AG9786" s="2"/>
      <c r="AH9786" t="s">
        <v>1883</v>
      </c>
      <c r="AI9786" s="7" t="s">
        <v>4620</v>
      </c>
    </row>
    <row r="9787" spans="1:35" ht="11" customHeight="1" outlineLevel="1" x14ac:dyDescent="0.25">
      <c r="A9787" t="s">
        <v>6773</v>
      </c>
      <c r="C9787" s="2" t="s">
        <v>12455</v>
      </c>
      <c r="D9787" s="2">
        <v>130</v>
      </c>
      <c r="E9787" s="7">
        <v>1913</v>
      </c>
      <c r="F9787" s="5" t="s">
        <v>382</v>
      </c>
      <c r="H9787" s="5" t="s">
        <v>3968</v>
      </c>
      <c r="I9787" s="6" t="s">
        <v>2244</v>
      </c>
      <c r="J9787" s="6" t="s">
        <v>7744</v>
      </c>
      <c r="K9787" s="17">
        <v>3</v>
      </c>
      <c r="L9787" s="17" t="s">
        <v>20075</v>
      </c>
      <c r="M9787" s="9"/>
      <c r="N9787" s="9"/>
      <c r="O9787" s="21"/>
      <c r="Q9787" s="29"/>
      <c r="U9787" s="17"/>
      <c r="V9787" s="2" t="s">
        <v>381</v>
      </c>
      <c r="Y9787" t="str">
        <f t="shared" si="614"/>
        <v/>
      </c>
      <c r="AA9787" t="str">
        <f t="shared" si="615"/>
        <v/>
      </c>
      <c r="AC9787" s="7"/>
      <c r="AD9787" t="s">
        <v>2244</v>
      </c>
      <c r="AE9787">
        <f t="shared" si="613"/>
        <v>0</v>
      </c>
      <c r="AG9787" s="2"/>
      <c r="AH9787" t="s">
        <v>1883</v>
      </c>
      <c r="AI9787" s="7" t="s">
        <v>4620</v>
      </c>
    </row>
    <row r="9788" spans="1:35" ht="11" customHeight="1" outlineLevel="1" x14ac:dyDescent="0.25">
      <c r="A9788" t="s">
        <v>6773</v>
      </c>
      <c r="C9788" s="2" t="s">
        <v>12455</v>
      </c>
      <c r="D9788" s="2">
        <v>181</v>
      </c>
      <c r="E9788" s="7">
        <v>1925</v>
      </c>
      <c r="F9788" s="5" t="s">
        <v>1099</v>
      </c>
      <c r="H9788" s="5" t="s">
        <v>3968</v>
      </c>
      <c r="I9788" s="6" t="s">
        <v>2244</v>
      </c>
      <c r="J9788" s="6" t="s">
        <v>7745</v>
      </c>
      <c r="K9788" s="17">
        <v>3</v>
      </c>
      <c r="L9788" s="17" t="s">
        <v>7730</v>
      </c>
      <c r="M9788" s="9">
        <v>6</v>
      </c>
      <c r="N9788" s="9"/>
      <c r="O9788" s="21"/>
      <c r="Q9788" s="29"/>
      <c r="U9788" s="17"/>
      <c r="V9788" s="2" t="s">
        <v>5524</v>
      </c>
      <c r="Y9788" t="str">
        <f t="shared" si="614"/>
        <v/>
      </c>
      <c r="AA9788" t="str">
        <f t="shared" si="615"/>
        <v/>
      </c>
      <c r="AC9788" s="7"/>
      <c r="AD9788" t="s">
        <v>2244</v>
      </c>
      <c r="AE9788">
        <f t="shared" si="613"/>
        <v>0</v>
      </c>
      <c r="AG9788" s="2"/>
      <c r="AH9788" t="s">
        <v>1883</v>
      </c>
      <c r="AI9788" s="7" t="s">
        <v>4922</v>
      </c>
    </row>
    <row r="9789" spans="1:35" ht="11" customHeight="1" outlineLevel="1" x14ac:dyDescent="0.25">
      <c r="A9789" t="s">
        <v>6773</v>
      </c>
      <c r="C9789" s="2" t="s">
        <v>12455</v>
      </c>
      <c r="D9789" s="2">
        <v>216</v>
      </c>
      <c r="E9789" s="7">
        <v>1935</v>
      </c>
      <c r="F9789" s="5" t="s">
        <v>4750</v>
      </c>
      <c r="H9789" s="5" t="s">
        <v>6774</v>
      </c>
      <c r="I9789" s="6" t="s">
        <v>2244</v>
      </c>
      <c r="J9789" s="6" t="s">
        <v>7557</v>
      </c>
      <c r="K9789" s="17">
        <v>1</v>
      </c>
      <c r="L9789" s="17" t="s">
        <v>7730</v>
      </c>
      <c r="M9789" s="9">
        <v>2.4</v>
      </c>
      <c r="N9789" s="9"/>
      <c r="O9789" s="21"/>
      <c r="Q9789" s="29"/>
      <c r="U9789" s="17"/>
      <c r="V9789" s="2">
        <v>198</v>
      </c>
      <c r="Y9789" t="str">
        <f t="shared" si="614"/>
        <v/>
      </c>
      <c r="AA9789" t="str">
        <f t="shared" si="615"/>
        <v/>
      </c>
      <c r="AC9789" s="7"/>
      <c r="AD9789" t="s">
        <v>2244</v>
      </c>
      <c r="AE9789">
        <f t="shared" si="613"/>
        <v>0</v>
      </c>
      <c r="AG9789" s="2"/>
      <c r="AH9789" t="s">
        <v>1883</v>
      </c>
      <c r="AI9789" s="7" t="s">
        <v>4620</v>
      </c>
    </row>
    <row r="9790" spans="1:35" ht="11" customHeight="1" outlineLevel="1" x14ac:dyDescent="0.25">
      <c r="A9790" t="s">
        <v>6773</v>
      </c>
      <c r="C9790" s="2" t="s">
        <v>12455</v>
      </c>
      <c r="D9790" s="2">
        <v>237</v>
      </c>
      <c r="E9790" s="7">
        <v>1936</v>
      </c>
      <c r="F9790" s="5" t="s">
        <v>4749</v>
      </c>
      <c r="H9790" s="5" t="s">
        <v>1884</v>
      </c>
      <c r="I9790" s="6" t="s">
        <v>2244</v>
      </c>
      <c r="J9790" s="6" t="s">
        <v>7557</v>
      </c>
      <c r="K9790" s="17">
        <v>1</v>
      </c>
      <c r="L9790" s="17" t="s">
        <v>7730</v>
      </c>
      <c r="M9790" s="9">
        <v>1.9</v>
      </c>
      <c r="N9790" s="9"/>
      <c r="O9790" s="21"/>
      <c r="Q9790" s="29"/>
      <c r="U9790" s="17"/>
      <c r="V9790" s="2">
        <v>216</v>
      </c>
      <c r="Y9790" t="str">
        <f t="shared" si="614"/>
        <v/>
      </c>
      <c r="AA9790" t="str">
        <f t="shared" si="615"/>
        <v/>
      </c>
      <c r="AC9790" s="7"/>
      <c r="AD9790" t="s">
        <v>2244</v>
      </c>
      <c r="AE9790">
        <f t="shared" si="613"/>
        <v>0</v>
      </c>
      <c r="AG9790" s="2"/>
      <c r="AH9790" t="s">
        <v>1883</v>
      </c>
      <c r="AI9790" s="7" t="s">
        <v>4922</v>
      </c>
    </row>
    <row r="9791" spans="1:35" ht="11" customHeight="1" outlineLevel="1" x14ac:dyDescent="0.25">
      <c r="A9791" t="s">
        <v>6773</v>
      </c>
      <c r="C9791" s="2" t="s">
        <v>12455</v>
      </c>
      <c r="D9791" s="2">
        <v>237</v>
      </c>
      <c r="E9791" s="7">
        <v>1936</v>
      </c>
      <c r="F9791" s="5" t="s">
        <v>4748</v>
      </c>
      <c r="H9791" s="5" t="s">
        <v>1884</v>
      </c>
      <c r="I9791" s="6" t="s">
        <v>2244</v>
      </c>
      <c r="J9791" s="6" t="s">
        <v>7557</v>
      </c>
      <c r="K9791" s="17">
        <v>1</v>
      </c>
      <c r="L9791" s="17" t="s">
        <v>20075</v>
      </c>
      <c r="M9791" s="9"/>
      <c r="N9791" s="9"/>
      <c r="O9791" s="21"/>
      <c r="Q9791" s="29"/>
      <c r="U9791" s="17"/>
      <c r="V9791" s="2" t="s">
        <v>1885</v>
      </c>
      <c r="X9791" t="s">
        <v>7732</v>
      </c>
      <c r="Y9791" t="str">
        <f t="shared" si="614"/>
        <v/>
      </c>
      <c r="AA9791" t="str">
        <f t="shared" si="615"/>
        <v/>
      </c>
      <c r="AC9791" s="7"/>
      <c r="AD9791" t="s">
        <v>2244</v>
      </c>
      <c r="AE9791">
        <f t="shared" si="613"/>
        <v>0</v>
      </c>
      <c r="AG9791" s="2"/>
      <c r="AH9791" t="s">
        <v>1883</v>
      </c>
      <c r="AI9791" s="7" t="s">
        <v>4922</v>
      </c>
    </row>
    <row r="9792" spans="1:35" ht="11" customHeight="1" outlineLevel="1" x14ac:dyDescent="0.25">
      <c r="A9792" t="s">
        <v>6773</v>
      </c>
      <c r="C9792" s="2" t="s">
        <v>12455</v>
      </c>
      <c r="D9792" s="2">
        <v>279</v>
      </c>
      <c r="E9792" s="7">
        <v>1940</v>
      </c>
      <c r="F9792" s="5" t="s">
        <v>3761</v>
      </c>
      <c r="H9792" s="5" t="s">
        <v>7559</v>
      </c>
      <c r="I9792" s="6" t="s">
        <v>2244</v>
      </c>
      <c r="J9792" s="6" t="s">
        <v>7558</v>
      </c>
      <c r="K9792" s="17">
        <v>3</v>
      </c>
      <c r="L9792" s="17" t="s">
        <v>7730</v>
      </c>
      <c r="M9792" s="9">
        <v>3</v>
      </c>
      <c r="N9792" s="9"/>
      <c r="O9792" s="21"/>
      <c r="Q9792" s="29"/>
      <c r="U9792" s="17"/>
      <c r="V9792" s="2" t="s">
        <v>6866</v>
      </c>
      <c r="Y9792" t="str">
        <f t="shared" si="614"/>
        <v/>
      </c>
      <c r="AA9792" t="str">
        <f t="shared" si="615"/>
        <v/>
      </c>
      <c r="AC9792" s="7"/>
      <c r="AD9792" t="s">
        <v>2244</v>
      </c>
      <c r="AE9792">
        <f t="shared" si="613"/>
        <v>0</v>
      </c>
      <c r="AG9792" s="2"/>
      <c r="AH9792" t="s">
        <v>1883</v>
      </c>
      <c r="AI9792" s="7"/>
    </row>
    <row r="9793" spans="1:35" ht="11" customHeight="1" outlineLevel="1" x14ac:dyDescent="0.25">
      <c r="A9793" t="s">
        <v>6773</v>
      </c>
      <c r="C9793" s="2" t="s">
        <v>12455</v>
      </c>
      <c r="D9793" s="2">
        <v>425</v>
      </c>
      <c r="E9793" s="7">
        <v>1960</v>
      </c>
      <c r="F9793" s="5" t="s">
        <v>2660</v>
      </c>
      <c r="H9793" s="5" t="s">
        <v>632</v>
      </c>
      <c r="I9793" s="6" t="s">
        <v>6184</v>
      </c>
      <c r="J9793" s="6" t="s">
        <v>7002</v>
      </c>
      <c r="K9793" s="17">
        <v>1</v>
      </c>
      <c r="L9793" s="17" t="s">
        <v>7730</v>
      </c>
      <c r="M9793" s="9">
        <v>0.5</v>
      </c>
      <c r="N9793" s="9"/>
      <c r="O9793" s="21"/>
      <c r="Q9793" s="29"/>
      <c r="U9793" s="17"/>
      <c r="V9793" s="2">
        <v>349</v>
      </c>
      <c r="Y9793" t="str">
        <f t="shared" si="614"/>
        <v/>
      </c>
      <c r="AA9793" t="str">
        <f t="shared" si="615"/>
        <v/>
      </c>
      <c r="AC9793" s="7"/>
      <c r="AD9793" t="s">
        <v>6184</v>
      </c>
      <c r="AE9793">
        <f t="shared" si="613"/>
        <v>0</v>
      </c>
      <c r="AG9793" s="2"/>
      <c r="AH9793" t="s">
        <v>6185</v>
      </c>
      <c r="AI9793" s="7" t="s">
        <v>4620</v>
      </c>
    </row>
    <row r="9794" spans="1:35" ht="11" customHeight="1" outlineLevel="1" x14ac:dyDescent="0.3">
      <c r="A9794" t="s">
        <v>6773</v>
      </c>
      <c r="C9794" s="2" t="s">
        <v>12455</v>
      </c>
      <c r="D9794" s="2">
        <v>428</v>
      </c>
      <c r="E9794" s="7">
        <v>1960</v>
      </c>
      <c r="F9794" s="8" t="s">
        <v>22073</v>
      </c>
      <c r="H9794" s="5" t="s">
        <v>76</v>
      </c>
      <c r="I9794" s="6" t="s">
        <v>1818</v>
      </c>
      <c r="J9794" s="6" t="s">
        <v>7002</v>
      </c>
      <c r="K9794" s="17">
        <v>2</v>
      </c>
      <c r="L9794" s="17" t="s">
        <v>7730</v>
      </c>
      <c r="M9794" s="9">
        <v>3.2</v>
      </c>
      <c r="N9794" s="9"/>
      <c r="O9794" s="21"/>
      <c r="Q9794" s="29"/>
      <c r="U9794" s="17"/>
      <c r="V9794" s="2">
        <v>352</v>
      </c>
      <c r="Y9794" t="str">
        <f t="shared" si="614"/>
        <v/>
      </c>
      <c r="AA9794" t="str">
        <f t="shared" si="615"/>
        <v/>
      </c>
      <c r="AC9794" s="7"/>
      <c r="AD9794" t="s">
        <v>1818</v>
      </c>
      <c r="AE9794">
        <f t="shared" si="613"/>
        <v>0</v>
      </c>
      <c r="AG9794" s="2"/>
      <c r="AH9794" t="s">
        <v>1819</v>
      </c>
      <c r="AI9794" s="7" t="s">
        <v>4620</v>
      </c>
    </row>
    <row r="9795" spans="1:35" ht="11" customHeight="1" outlineLevel="1" x14ac:dyDescent="0.25">
      <c r="A9795" t="s">
        <v>6773</v>
      </c>
      <c r="C9795" s="2" t="s">
        <v>12455</v>
      </c>
      <c r="D9795" s="2">
        <v>445</v>
      </c>
      <c r="E9795" s="7">
        <v>1963</v>
      </c>
      <c r="F9795" s="5" t="s">
        <v>6309</v>
      </c>
      <c r="H9795" s="5" t="s">
        <v>5398</v>
      </c>
      <c r="I9795" s="6" t="s">
        <v>3758</v>
      </c>
      <c r="J9795" s="6" t="s">
        <v>7746</v>
      </c>
      <c r="K9795" s="17">
        <v>3</v>
      </c>
      <c r="L9795" s="17" t="s">
        <v>7730</v>
      </c>
      <c r="M9795" s="9">
        <v>1</v>
      </c>
      <c r="N9795" s="9"/>
      <c r="O9795" s="21"/>
      <c r="Q9795" s="29"/>
      <c r="U9795" s="17"/>
      <c r="V9795" s="2">
        <v>363</v>
      </c>
      <c r="Y9795" t="str">
        <f t="shared" si="614"/>
        <v/>
      </c>
      <c r="AA9795" t="str">
        <f t="shared" si="615"/>
        <v/>
      </c>
      <c r="AC9795" s="7"/>
      <c r="AD9795" t="s">
        <v>3758</v>
      </c>
      <c r="AE9795">
        <f t="shared" si="613"/>
        <v>0</v>
      </c>
      <c r="AG9795" s="2"/>
      <c r="AH9795" t="s">
        <v>3759</v>
      </c>
      <c r="AI9795" s="7" t="s">
        <v>4922</v>
      </c>
    </row>
    <row r="9796" spans="1:35" ht="11" customHeight="1" outlineLevel="1" x14ac:dyDescent="0.25">
      <c r="A9796" t="s">
        <v>6773</v>
      </c>
      <c r="C9796" s="2" t="s">
        <v>12455</v>
      </c>
      <c r="D9796" s="2">
        <v>447</v>
      </c>
      <c r="E9796" s="7">
        <v>1964</v>
      </c>
      <c r="F9796" s="5" t="s">
        <v>2660</v>
      </c>
      <c r="H9796" s="5" t="s">
        <v>5398</v>
      </c>
      <c r="I9796" s="6" t="s">
        <v>6184</v>
      </c>
      <c r="J9796" s="6" t="s">
        <v>7747</v>
      </c>
      <c r="K9796" s="17">
        <v>1</v>
      </c>
      <c r="L9796" s="17" t="s">
        <v>7730</v>
      </c>
      <c r="M9796" s="9">
        <v>0.4</v>
      </c>
      <c r="N9796" s="9"/>
      <c r="O9796" s="21"/>
      <c r="Q9796" s="29"/>
      <c r="U9796" s="17"/>
      <c r="V9796" s="2">
        <v>361</v>
      </c>
      <c r="Y9796" t="str">
        <f t="shared" si="614"/>
        <v/>
      </c>
      <c r="AA9796" t="str">
        <f t="shared" si="615"/>
        <v/>
      </c>
      <c r="AC9796" s="7"/>
      <c r="AD9796" t="s">
        <v>6184</v>
      </c>
      <c r="AE9796">
        <f t="shared" si="613"/>
        <v>0</v>
      </c>
      <c r="AG9796" s="2"/>
      <c r="AH9796" t="s">
        <v>6185</v>
      </c>
      <c r="AI9796" s="7" t="s">
        <v>4922</v>
      </c>
    </row>
    <row r="9797" spans="1:35" ht="11" customHeight="1" outlineLevel="1" x14ac:dyDescent="0.25">
      <c r="A9797" t="s">
        <v>6773</v>
      </c>
      <c r="C9797" s="2" t="s">
        <v>12455</v>
      </c>
      <c r="D9797" s="2">
        <v>487</v>
      </c>
      <c r="E9797" s="7">
        <v>1967</v>
      </c>
      <c r="F9797" s="5" t="s">
        <v>5279</v>
      </c>
      <c r="H9797" s="5" t="s">
        <v>5398</v>
      </c>
      <c r="I9797" s="6" t="s">
        <v>6184</v>
      </c>
      <c r="J9797" s="6" t="s">
        <v>7002</v>
      </c>
      <c r="K9797" s="17">
        <v>1</v>
      </c>
      <c r="L9797" s="17" t="s">
        <v>7730</v>
      </c>
      <c r="M9797" s="9">
        <v>1.8</v>
      </c>
      <c r="N9797" s="9"/>
      <c r="O9797" s="21"/>
      <c r="Q9797" s="29"/>
      <c r="S9797">
        <v>1</v>
      </c>
      <c r="T9797">
        <v>1</v>
      </c>
      <c r="U9797" s="17"/>
      <c r="V9797" s="2">
        <v>399</v>
      </c>
      <c r="Y9797" t="str">
        <f t="shared" si="614"/>
        <v/>
      </c>
      <c r="AA9797" t="str">
        <f t="shared" si="615"/>
        <v/>
      </c>
      <c r="AC9797" s="7"/>
      <c r="AD9797" t="s">
        <v>6184</v>
      </c>
      <c r="AE9797">
        <f t="shared" si="613"/>
        <v>0</v>
      </c>
      <c r="AG9797" s="2"/>
      <c r="AH9797" t="s">
        <v>6185</v>
      </c>
      <c r="AI9797" s="7" t="s">
        <v>4922</v>
      </c>
    </row>
    <row r="9798" spans="1:35" ht="11" customHeight="1" outlineLevel="1" x14ac:dyDescent="0.25">
      <c r="A9798" t="s">
        <v>6773</v>
      </c>
      <c r="C9798" s="2" t="s">
        <v>12455</v>
      </c>
      <c r="D9798" s="2">
        <v>490</v>
      </c>
      <c r="E9798" s="7">
        <v>1967</v>
      </c>
      <c r="F9798" s="5" t="s">
        <v>4649</v>
      </c>
      <c r="H9798" s="5" t="s">
        <v>76</v>
      </c>
      <c r="I9798" s="6" t="s">
        <v>1818</v>
      </c>
      <c r="J9798" s="6" t="s">
        <v>7002</v>
      </c>
      <c r="K9798" s="17">
        <v>2</v>
      </c>
      <c r="L9798" s="17" t="s">
        <v>7730</v>
      </c>
      <c r="M9798" s="9">
        <v>8</v>
      </c>
      <c r="N9798" s="9"/>
      <c r="O9798" s="21"/>
      <c r="Q9798" s="29"/>
      <c r="T9798">
        <v>1</v>
      </c>
      <c r="U9798" s="17"/>
      <c r="V9798" s="2">
        <v>403</v>
      </c>
      <c r="Y9798" t="str">
        <f t="shared" si="614"/>
        <v/>
      </c>
      <c r="AA9798" t="str">
        <f t="shared" si="615"/>
        <v/>
      </c>
      <c r="AC9798" s="7"/>
      <c r="AD9798" t="s">
        <v>1818</v>
      </c>
      <c r="AE9798">
        <f t="shared" si="613"/>
        <v>0</v>
      </c>
      <c r="AG9798" s="2"/>
      <c r="AH9798" t="s">
        <v>1819</v>
      </c>
      <c r="AI9798" s="7" t="s">
        <v>4620</v>
      </c>
    </row>
    <row r="9799" spans="1:35" ht="11" customHeight="1" outlineLevel="1" x14ac:dyDescent="0.25">
      <c r="A9799" t="s">
        <v>6773</v>
      </c>
      <c r="C9799" s="2" t="s">
        <v>12455</v>
      </c>
      <c r="D9799" s="2">
        <v>512</v>
      </c>
      <c r="E9799" s="7">
        <v>1968</v>
      </c>
      <c r="F9799" s="5" t="s">
        <v>5140</v>
      </c>
      <c r="H9799" s="5" t="s">
        <v>5398</v>
      </c>
      <c r="I9799" s="6" t="s">
        <v>2244</v>
      </c>
      <c r="J9799" s="6" t="s">
        <v>7748</v>
      </c>
      <c r="K9799" s="17">
        <v>3</v>
      </c>
      <c r="L9799" s="17" t="s">
        <v>7730</v>
      </c>
      <c r="M9799" s="9">
        <v>1.1000000000000001</v>
      </c>
      <c r="N9799" s="9"/>
      <c r="O9799" s="21"/>
      <c r="Q9799" s="29"/>
      <c r="U9799" s="17"/>
      <c r="V9799" s="2">
        <v>420</v>
      </c>
      <c r="Y9799" t="str">
        <f t="shared" si="614"/>
        <v/>
      </c>
      <c r="AA9799" t="str">
        <f t="shared" si="615"/>
        <v/>
      </c>
      <c r="AC9799" s="7"/>
      <c r="AD9799" t="s">
        <v>2244</v>
      </c>
      <c r="AE9799">
        <f t="shared" si="613"/>
        <v>0</v>
      </c>
      <c r="AG9799" s="2"/>
      <c r="AH9799" t="s">
        <v>1883</v>
      </c>
      <c r="AI9799" s="7" t="s">
        <v>4922</v>
      </c>
    </row>
    <row r="9800" spans="1:35" ht="11" customHeight="1" outlineLevel="1" x14ac:dyDescent="0.25">
      <c r="A9800" t="s">
        <v>6773</v>
      </c>
      <c r="C9800" s="2" t="s">
        <v>12455</v>
      </c>
      <c r="D9800" s="2">
        <v>513</v>
      </c>
      <c r="E9800" s="7">
        <v>1968</v>
      </c>
      <c r="F9800" s="5" t="s">
        <v>4649</v>
      </c>
      <c r="H9800" s="5" t="s">
        <v>5398</v>
      </c>
      <c r="I9800" s="6" t="s">
        <v>1818</v>
      </c>
      <c r="J9800" s="6" t="s">
        <v>7748</v>
      </c>
      <c r="K9800" s="17">
        <v>2</v>
      </c>
      <c r="L9800" s="17" t="s">
        <v>7730</v>
      </c>
      <c r="M9800" s="9">
        <v>7</v>
      </c>
      <c r="N9800" s="9"/>
      <c r="O9800" s="21"/>
      <c r="Q9800" s="29"/>
      <c r="U9800" s="17"/>
      <c r="V9800" s="2">
        <v>404</v>
      </c>
      <c r="Y9800" t="str">
        <f t="shared" si="614"/>
        <v/>
      </c>
      <c r="AA9800" t="str">
        <f t="shared" si="615"/>
        <v/>
      </c>
      <c r="AC9800" s="7"/>
      <c r="AD9800" t="s">
        <v>1818</v>
      </c>
      <c r="AE9800">
        <f t="shared" si="613"/>
        <v>0</v>
      </c>
      <c r="AG9800" s="2"/>
      <c r="AH9800" t="s">
        <v>1819</v>
      </c>
      <c r="AI9800" s="7" t="s">
        <v>4620</v>
      </c>
    </row>
    <row r="9801" spans="1:35" ht="11" customHeight="1" outlineLevel="1" x14ac:dyDescent="0.25">
      <c r="A9801" t="s">
        <v>6773</v>
      </c>
      <c r="C9801" s="2" t="s">
        <v>12455</v>
      </c>
      <c r="D9801" s="2">
        <v>548</v>
      </c>
      <c r="E9801" s="7">
        <v>1970</v>
      </c>
      <c r="F9801" s="5" t="s">
        <v>5833</v>
      </c>
      <c r="H9801" s="5" t="s">
        <v>5398</v>
      </c>
      <c r="I9801" s="6" t="s">
        <v>2244</v>
      </c>
      <c r="J9801" s="6" t="s">
        <v>7002</v>
      </c>
      <c r="K9801" s="17">
        <v>1</v>
      </c>
      <c r="L9801" s="17" t="s">
        <v>7730</v>
      </c>
      <c r="M9801" s="9">
        <v>1.2</v>
      </c>
      <c r="N9801" s="9"/>
      <c r="O9801" s="21"/>
      <c r="Q9801" s="29"/>
      <c r="U9801" s="17"/>
      <c r="V9801" s="2">
        <v>453</v>
      </c>
      <c r="Y9801" t="str">
        <f t="shared" si="614"/>
        <v/>
      </c>
      <c r="AA9801" t="str">
        <f t="shared" si="615"/>
        <v/>
      </c>
      <c r="AC9801" s="7"/>
      <c r="AD9801" t="s">
        <v>2244</v>
      </c>
      <c r="AE9801">
        <f t="shared" si="613"/>
        <v>0</v>
      </c>
      <c r="AG9801" s="2"/>
      <c r="AH9801" t="s">
        <v>1883</v>
      </c>
      <c r="AI9801" s="7" t="s">
        <v>4610</v>
      </c>
    </row>
    <row r="9802" spans="1:35" ht="11" customHeight="1" outlineLevel="1" x14ac:dyDescent="0.25">
      <c r="A9802" t="s">
        <v>6773</v>
      </c>
      <c r="C9802" s="2" t="s">
        <v>12455</v>
      </c>
      <c r="D9802" s="2" t="s">
        <v>8627</v>
      </c>
      <c r="E9802" s="7">
        <v>1970</v>
      </c>
      <c r="F9802" s="5" t="s">
        <v>8628</v>
      </c>
      <c r="H9802" s="5" t="s">
        <v>5398</v>
      </c>
      <c r="I9802" s="6" t="s">
        <v>2244</v>
      </c>
      <c r="J9802" s="6" t="s">
        <v>7002</v>
      </c>
      <c r="K9802" s="17">
        <v>1</v>
      </c>
      <c r="L9802" s="17" t="s">
        <v>7730</v>
      </c>
      <c r="M9802" s="9">
        <v>2</v>
      </c>
      <c r="N9802" s="9"/>
      <c r="O9802" s="21"/>
      <c r="Q9802" s="29"/>
      <c r="U9802" s="17"/>
      <c r="V9802" s="2"/>
      <c r="Y9802">
        <f t="shared" si="614"/>
        <v>1</v>
      </c>
      <c r="AA9802" t="str">
        <f t="shared" si="615"/>
        <v/>
      </c>
      <c r="AC9802" s="7"/>
      <c r="AD9802" t="s">
        <v>2244</v>
      </c>
      <c r="AE9802">
        <f t="shared" si="613"/>
        <v>0</v>
      </c>
      <c r="AG9802" s="2"/>
      <c r="AH9802" t="s">
        <v>574</v>
      </c>
      <c r="AI9802" s="7" t="s">
        <v>4610</v>
      </c>
    </row>
    <row r="9803" spans="1:35" ht="11" customHeight="1" outlineLevel="1" x14ac:dyDescent="0.25">
      <c r="A9803" t="s">
        <v>6773</v>
      </c>
      <c r="C9803" s="2" t="s">
        <v>12455</v>
      </c>
      <c r="D9803" s="2">
        <v>552</v>
      </c>
      <c r="E9803" s="7">
        <v>1971</v>
      </c>
      <c r="F9803" s="5" t="s">
        <v>6311</v>
      </c>
      <c r="H9803" s="5" t="s">
        <v>5398</v>
      </c>
      <c r="I9803" s="6" t="s">
        <v>6857</v>
      </c>
      <c r="J9803" s="6" t="s">
        <v>7002</v>
      </c>
      <c r="K9803" s="17">
        <v>4</v>
      </c>
      <c r="L9803" s="17" t="s">
        <v>7730</v>
      </c>
      <c r="M9803" s="9">
        <v>2.5</v>
      </c>
      <c r="N9803" s="9"/>
      <c r="O9803" s="21"/>
      <c r="Q9803" s="29"/>
      <c r="T9803">
        <v>1</v>
      </c>
      <c r="U9803" s="17"/>
      <c r="V9803" s="2">
        <v>457</v>
      </c>
      <c r="Y9803" t="str">
        <f t="shared" si="614"/>
        <v/>
      </c>
      <c r="AA9803" t="str">
        <f t="shared" si="615"/>
        <v/>
      </c>
      <c r="AC9803" s="7"/>
      <c r="AD9803" t="s">
        <v>6857</v>
      </c>
      <c r="AE9803">
        <f t="shared" si="613"/>
        <v>0</v>
      </c>
      <c r="AG9803" s="2"/>
      <c r="AH9803" t="s">
        <v>3354</v>
      </c>
      <c r="AI9803" s="7" t="s">
        <v>4610</v>
      </c>
    </row>
    <row r="9804" spans="1:35" ht="11" customHeight="1" outlineLevel="1" x14ac:dyDescent="0.25">
      <c r="A9804" t="s">
        <v>6773</v>
      </c>
      <c r="C9804" s="2" t="s">
        <v>12455</v>
      </c>
      <c r="D9804" s="2">
        <v>612</v>
      </c>
      <c r="E9804" s="7">
        <v>1972</v>
      </c>
      <c r="F9804" s="5" t="s">
        <v>5833</v>
      </c>
      <c r="H9804" s="5" t="s">
        <v>5398</v>
      </c>
      <c r="I9804" s="6" t="s">
        <v>2855</v>
      </c>
      <c r="J9804" s="6" t="s">
        <v>7749</v>
      </c>
      <c r="K9804" s="17">
        <v>2</v>
      </c>
      <c r="L9804" s="17" t="s">
        <v>7730</v>
      </c>
      <c r="M9804" s="9">
        <v>1.8</v>
      </c>
      <c r="N9804" s="9"/>
      <c r="O9804" s="21"/>
      <c r="Q9804" s="29"/>
      <c r="U9804" s="17"/>
      <c r="V9804" s="2">
        <v>510</v>
      </c>
      <c r="Y9804" t="str">
        <f t="shared" si="614"/>
        <v/>
      </c>
      <c r="AA9804" t="str">
        <f t="shared" si="615"/>
        <v/>
      </c>
      <c r="AC9804" s="7"/>
      <c r="AD9804" t="s">
        <v>2855</v>
      </c>
      <c r="AE9804">
        <f t="shared" si="613"/>
        <v>0</v>
      </c>
      <c r="AG9804" s="2"/>
      <c r="AH9804" t="s">
        <v>2856</v>
      </c>
      <c r="AI9804" s="7" t="s">
        <v>4922</v>
      </c>
    </row>
    <row r="9805" spans="1:35" ht="11" customHeight="1" outlineLevel="1" x14ac:dyDescent="0.25">
      <c r="A9805" t="s">
        <v>6773</v>
      </c>
      <c r="C9805" s="2" t="s">
        <v>12455</v>
      </c>
      <c r="D9805" s="2">
        <v>633</v>
      </c>
      <c r="E9805" s="7">
        <v>1973</v>
      </c>
      <c r="F9805" s="5" t="s">
        <v>5137</v>
      </c>
      <c r="H9805" s="5" t="s">
        <v>5398</v>
      </c>
      <c r="I9805" s="6" t="s">
        <v>6184</v>
      </c>
      <c r="J9805" s="6" t="s">
        <v>7750</v>
      </c>
      <c r="K9805" s="17">
        <v>1</v>
      </c>
      <c r="L9805" s="17" t="s">
        <v>7730</v>
      </c>
      <c r="M9805" s="9">
        <v>6</v>
      </c>
      <c r="N9805" s="9"/>
      <c r="O9805" s="21"/>
      <c r="Q9805" s="29"/>
      <c r="U9805" s="17"/>
      <c r="V9805" s="2">
        <v>529</v>
      </c>
      <c r="Y9805" t="str">
        <f t="shared" si="614"/>
        <v/>
      </c>
      <c r="AA9805" t="str">
        <f t="shared" si="615"/>
        <v/>
      </c>
      <c r="AC9805" s="7"/>
      <c r="AD9805" t="s">
        <v>6184</v>
      </c>
      <c r="AE9805">
        <f t="shared" si="613"/>
        <v>0</v>
      </c>
      <c r="AG9805" s="2"/>
      <c r="AH9805" t="s">
        <v>6185</v>
      </c>
      <c r="AI9805" s="7" t="s">
        <v>4922</v>
      </c>
    </row>
    <row r="9806" spans="1:35" ht="11" customHeight="1" outlineLevel="1" x14ac:dyDescent="0.25">
      <c r="A9806" t="s">
        <v>6773</v>
      </c>
      <c r="C9806" s="2" t="s">
        <v>12455</v>
      </c>
      <c r="D9806" s="2" t="s">
        <v>8629</v>
      </c>
      <c r="E9806" s="7">
        <v>1973</v>
      </c>
      <c r="F9806" s="5" t="s">
        <v>8564</v>
      </c>
      <c r="H9806" s="5" t="s">
        <v>5398</v>
      </c>
      <c r="I9806" s="6" t="s">
        <v>6184</v>
      </c>
      <c r="J9806" s="6" t="s">
        <v>7750</v>
      </c>
      <c r="K9806" s="17">
        <v>1</v>
      </c>
      <c r="L9806" s="17" t="s">
        <v>7730</v>
      </c>
      <c r="M9806" s="9">
        <v>4</v>
      </c>
      <c r="N9806" s="9"/>
      <c r="O9806" s="21"/>
      <c r="Q9806" s="29"/>
      <c r="U9806" s="17"/>
      <c r="V9806" s="2"/>
      <c r="X9806" t="s">
        <v>7732</v>
      </c>
      <c r="Y9806">
        <f t="shared" si="614"/>
        <v>1</v>
      </c>
      <c r="AA9806" t="str">
        <f t="shared" si="615"/>
        <v/>
      </c>
      <c r="AC9806" s="7"/>
      <c r="AD9806" t="s">
        <v>6184</v>
      </c>
      <c r="AE9806">
        <f t="shared" si="613"/>
        <v>0</v>
      </c>
      <c r="AG9806" s="2"/>
      <c r="AH9806" t="s">
        <v>8630</v>
      </c>
      <c r="AI9806" s="7" t="s">
        <v>4922</v>
      </c>
    </row>
    <row r="9807" spans="1:35" ht="11" customHeight="1" outlineLevel="1" x14ac:dyDescent="0.25">
      <c r="A9807" t="s">
        <v>6773</v>
      </c>
      <c r="C9807" s="2" t="s">
        <v>12455</v>
      </c>
      <c r="D9807" s="2">
        <v>659</v>
      </c>
      <c r="E9807" s="7">
        <v>1974</v>
      </c>
      <c r="F9807" s="5" t="s">
        <v>1629</v>
      </c>
      <c r="H9807" s="5" t="s">
        <v>5398</v>
      </c>
      <c r="I9807" s="6" t="s">
        <v>3323</v>
      </c>
      <c r="J9807" s="6" t="s">
        <v>7751</v>
      </c>
      <c r="K9807" s="17">
        <v>3</v>
      </c>
      <c r="L9807" s="17" t="s">
        <v>7730</v>
      </c>
      <c r="M9807" s="9">
        <v>2</v>
      </c>
      <c r="N9807" s="9"/>
      <c r="O9807" s="21"/>
      <c r="Q9807" s="29"/>
      <c r="U9807" s="17"/>
      <c r="V9807" s="2">
        <v>563</v>
      </c>
      <c r="Y9807" t="str">
        <f t="shared" si="614"/>
        <v/>
      </c>
      <c r="AA9807" t="str">
        <f t="shared" si="615"/>
        <v/>
      </c>
      <c r="AC9807" s="7"/>
      <c r="AD9807" t="s">
        <v>3323</v>
      </c>
      <c r="AE9807">
        <f t="shared" ref="AE9807:AE9870" si="616">COUNTIF(I9807,"*Fuji*")</f>
        <v>0</v>
      </c>
      <c r="AG9807" s="2"/>
      <c r="AH9807" t="s">
        <v>580</v>
      </c>
      <c r="AI9807" s="7" t="s">
        <v>4610</v>
      </c>
    </row>
    <row r="9808" spans="1:35" ht="11" customHeight="1" outlineLevel="1" x14ac:dyDescent="0.25">
      <c r="A9808" t="s">
        <v>6773</v>
      </c>
      <c r="C9808" s="2" t="s">
        <v>12455</v>
      </c>
      <c r="D9808" s="2">
        <v>661</v>
      </c>
      <c r="E9808" s="7">
        <v>1974</v>
      </c>
      <c r="F9808" s="5" t="s">
        <v>5657</v>
      </c>
      <c r="H9808" s="5" t="s">
        <v>5398</v>
      </c>
      <c r="I9808" s="6" t="s">
        <v>5682</v>
      </c>
      <c r="J9808" s="6" t="s">
        <v>7751</v>
      </c>
      <c r="K9808" s="17">
        <v>1</v>
      </c>
      <c r="L9808" s="17" t="s">
        <v>7730</v>
      </c>
      <c r="M9808" s="9">
        <v>2</v>
      </c>
      <c r="N9808" s="9"/>
      <c r="O9808" s="21"/>
      <c r="Q9808" s="29"/>
      <c r="S9808">
        <v>1</v>
      </c>
      <c r="T9808">
        <v>1</v>
      </c>
      <c r="U9808" s="17"/>
      <c r="V9808" s="2">
        <v>565</v>
      </c>
      <c r="Y9808" t="str">
        <f t="shared" si="614"/>
        <v/>
      </c>
      <c r="AA9808" t="str">
        <f t="shared" si="615"/>
        <v/>
      </c>
      <c r="AC9808" s="7"/>
      <c r="AD9808" t="s">
        <v>5682</v>
      </c>
      <c r="AE9808">
        <f t="shared" si="616"/>
        <v>0</v>
      </c>
      <c r="AG9808" s="2"/>
      <c r="AH9808" t="s">
        <v>574</v>
      </c>
      <c r="AI9808" s="7" t="s">
        <v>4922</v>
      </c>
    </row>
    <row r="9809" spans="1:35" ht="11" customHeight="1" outlineLevel="1" x14ac:dyDescent="0.25">
      <c r="A9809" t="s">
        <v>6773</v>
      </c>
      <c r="C9809" s="2" t="s">
        <v>12455</v>
      </c>
      <c r="D9809" s="2" t="s">
        <v>8631</v>
      </c>
      <c r="E9809" s="7">
        <v>1974</v>
      </c>
      <c r="F9809" s="5" t="s">
        <v>8564</v>
      </c>
      <c r="H9809" s="5" t="s">
        <v>5398</v>
      </c>
      <c r="I9809" s="6" t="s">
        <v>5682</v>
      </c>
      <c r="J9809" s="6" t="s">
        <v>7751</v>
      </c>
      <c r="K9809" s="17">
        <v>1</v>
      </c>
      <c r="L9809" s="17" t="s">
        <v>7730</v>
      </c>
      <c r="M9809" s="9">
        <v>3</v>
      </c>
      <c r="N9809" s="9"/>
      <c r="O9809" s="21"/>
      <c r="Q9809" s="29"/>
      <c r="U9809" s="17"/>
      <c r="V9809" s="2"/>
      <c r="X9809" t="s">
        <v>7732</v>
      </c>
      <c r="Y9809">
        <f t="shared" si="614"/>
        <v>1</v>
      </c>
      <c r="AA9809" t="str">
        <f t="shared" si="615"/>
        <v/>
      </c>
      <c r="AC9809" s="7"/>
      <c r="AD9809" t="s">
        <v>5682</v>
      </c>
      <c r="AE9809">
        <f t="shared" si="616"/>
        <v>0</v>
      </c>
      <c r="AG9809" s="2"/>
      <c r="AH9809" t="s">
        <v>2856</v>
      </c>
      <c r="AI9809" s="7" t="s">
        <v>4922</v>
      </c>
    </row>
    <row r="9810" spans="1:35" ht="11" customHeight="1" outlineLevel="1" x14ac:dyDescent="0.25">
      <c r="A9810" t="s">
        <v>6773</v>
      </c>
      <c r="C9810" s="2" t="s">
        <v>12455</v>
      </c>
      <c r="D9810" s="2">
        <v>694</v>
      </c>
      <c r="E9810" s="7">
        <v>1976</v>
      </c>
      <c r="F9810" s="5" t="s">
        <v>5137</v>
      </c>
      <c r="H9810" s="5" t="s">
        <v>5398</v>
      </c>
      <c r="I9810" s="6" t="s">
        <v>2244</v>
      </c>
      <c r="J9810" s="6" t="s">
        <v>7752</v>
      </c>
      <c r="K9810" s="17">
        <v>3</v>
      </c>
      <c r="L9810" s="17" t="s">
        <v>7730</v>
      </c>
      <c r="M9810" s="9">
        <v>0.4</v>
      </c>
      <c r="N9810" s="9"/>
      <c r="O9810" s="21"/>
      <c r="Q9810" s="29"/>
      <c r="S9810">
        <v>1</v>
      </c>
      <c r="T9810">
        <v>1</v>
      </c>
      <c r="U9810" s="17"/>
      <c r="V9810" s="2">
        <v>595</v>
      </c>
      <c r="Y9810" t="str">
        <f t="shared" si="614"/>
        <v/>
      </c>
      <c r="AA9810" t="str">
        <f t="shared" si="615"/>
        <v/>
      </c>
      <c r="AC9810" s="7"/>
      <c r="AD9810" t="s">
        <v>2244</v>
      </c>
      <c r="AE9810">
        <f t="shared" si="616"/>
        <v>0</v>
      </c>
      <c r="AG9810" s="2"/>
      <c r="AH9810" t="s">
        <v>1883</v>
      </c>
      <c r="AI9810" s="7" t="s">
        <v>4610</v>
      </c>
    </row>
    <row r="9811" spans="1:35" ht="11" customHeight="1" outlineLevel="1" x14ac:dyDescent="0.25">
      <c r="A9811" t="s">
        <v>6773</v>
      </c>
      <c r="C9811" s="2" t="s">
        <v>12455</v>
      </c>
      <c r="D9811" s="2">
        <v>752</v>
      </c>
      <c r="E9811" s="7">
        <v>1978</v>
      </c>
      <c r="F9811" s="5" t="s">
        <v>5138</v>
      </c>
      <c r="H9811" s="5" t="s">
        <v>5398</v>
      </c>
      <c r="I9811" s="6" t="s">
        <v>2244</v>
      </c>
      <c r="J9811" s="6" t="s">
        <v>7753</v>
      </c>
      <c r="K9811" s="17">
        <v>1</v>
      </c>
      <c r="L9811" s="17" t="s">
        <v>7730</v>
      </c>
      <c r="M9811" s="9">
        <v>0.7</v>
      </c>
      <c r="N9811" s="9"/>
      <c r="O9811" s="21"/>
      <c r="Q9811" s="29"/>
      <c r="U9811" s="17"/>
      <c r="V9811" s="2">
        <v>657</v>
      </c>
      <c r="Y9811" t="str">
        <f t="shared" si="614"/>
        <v/>
      </c>
      <c r="AA9811" t="str">
        <f t="shared" si="615"/>
        <v/>
      </c>
      <c r="AC9811" s="7"/>
      <c r="AD9811" t="s">
        <v>2244</v>
      </c>
      <c r="AE9811">
        <f t="shared" si="616"/>
        <v>0</v>
      </c>
      <c r="AG9811" s="2"/>
      <c r="AH9811" t="s">
        <v>1883</v>
      </c>
      <c r="AI9811" s="7" t="s">
        <v>4610</v>
      </c>
    </row>
    <row r="9812" spans="1:35" ht="11" customHeight="1" outlineLevel="1" x14ac:dyDescent="0.25">
      <c r="A9812" t="s">
        <v>6773</v>
      </c>
      <c r="C9812" s="2" t="s">
        <v>12455</v>
      </c>
      <c r="D9812" s="2">
        <v>752</v>
      </c>
      <c r="E9812" s="7">
        <v>1978</v>
      </c>
      <c r="F9812" s="5" t="s">
        <v>4877</v>
      </c>
      <c r="H9812" s="5" t="s">
        <v>5398</v>
      </c>
      <c r="I9812" s="6" t="s">
        <v>2244</v>
      </c>
      <c r="J9812" s="6" t="s">
        <v>7753</v>
      </c>
      <c r="K9812" s="17">
        <v>1</v>
      </c>
      <c r="L9812" s="17" t="s">
        <v>7730</v>
      </c>
      <c r="M9812" s="9">
        <v>3</v>
      </c>
      <c r="N9812" s="9"/>
      <c r="O9812" s="21"/>
      <c r="Q9812" s="29"/>
      <c r="U9812" s="17"/>
      <c r="V9812" s="2" t="s">
        <v>575</v>
      </c>
      <c r="X9812" t="s">
        <v>7732</v>
      </c>
      <c r="Y9812" t="str">
        <f t="shared" si="614"/>
        <v/>
      </c>
      <c r="AA9812" t="str">
        <f t="shared" si="615"/>
        <v/>
      </c>
      <c r="AC9812" s="7"/>
      <c r="AD9812" t="s">
        <v>2244</v>
      </c>
      <c r="AE9812">
        <f t="shared" si="616"/>
        <v>0</v>
      </c>
      <c r="AG9812" s="2"/>
      <c r="AH9812" t="s">
        <v>574</v>
      </c>
      <c r="AI9812" s="7" t="s">
        <v>4610</v>
      </c>
    </row>
    <row r="9813" spans="1:35" ht="11" customHeight="1" outlineLevel="1" x14ac:dyDescent="0.25">
      <c r="A9813" t="s">
        <v>6773</v>
      </c>
      <c r="C9813" s="2" t="s">
        <v>12455</v>
      </c>
      <c r="D9813" s="2">
        <v>755</v>
      </c>
      <c r="E9813" s="7">
        <v>1978</v>
      </c>
      <c r="F9813" s="5" t="s">
        <v>2974</v>
      </c>
      <c r="H9813" s="5" t="s">
        <v>5398</v>
      </c>
      <c r="I9813" s="6" t="s">
        <v>576</v>
      </c>
      <c r="J9813" s="6" t="s">
        <v>7753</v>
      </c>
      <c r="K9813" s="17">
        <v>5</v>
      </c>
      <c r="L9813" s="17" t="s">
        <v>7730</v>
      </c>
      <c r="M9813" s="9">
        <v>0.25</v>
      </c>
      <c r="N9813" s="9"/>
      <c r="O9813" s="21"/>
      <c r="Q9813" s="29"/>
      <c r="U9813" s="17"/>
      <c r="V9813" s="2">
        <v>659</v>
      </c>
      <c r="Y9813" t="str">
        <f t="shared" si="614"/>
        <v/>
      </c>
      <c r="AA9813" t="str">
        <f t="shared" si="615"/>
        <v/>
      </c>
      <c r="AC9813" s="7"/>
      <c r="AD9813" t="s">
        <v>576</v>
      </c>
      <c r="AE9813">
        <f t="shared" si="616"/>
        <v>0</v>
      </c>
      <c r="AG9813" s="2"/>
      <c r="AH9813" t="s">
        <v>577</v>
      </c>
      <c r="AI9813" s="7" t="s">
        <v>4610</v>
      </c>
    </row>
    <row r="9814" spans="1:35" ht="11" customHeight="1" outlineLevel="1" x14ac:dyDescent="0.25">
      <c r="A9814" t="s">
        <v>6773</v>
      </c>
      <c r="C9814" s="2" t="s">
        <v>12455</v>
      </c>
      <c r="D9814" s="2">
        <v>812</v>
      </c>
      <c r="E9814" s="7">
        <v>1980</v>
      </c>
      <c r="F9814" s="5" t="s">
        <v>10704</v>
      </c>
      <c r="H9814" s="5" t="s">
        <v>5398</v>
      </c>
      <c r="I9814" s="6" t="s">
        <v>578</v>
      </c>
      <c r="J9814" s="6" t="s">
        <v>7754</v>
      </c>
      <c r="K9814" s="17">
        <v>2</v>
      </c>
      <c r="L9814" s="17" t="s">
        <v>7730</v>
      </c>
      <c r="M9814" s="9">
        <v>0.5</v>
      </c>
      <c r="N9814" s="9"/>
      <c r="O9814" s="21"/>
      <c r="Q9814" s="29"/>
      <c r="U9814" s="17"/>
      <c r="V9814" s="2">
        <v>704</v>
      </c>
      <c r="Y9814" t="str">
        <f t="shared" si="614"/>
        <v/>
      </c>
      <c r="AA9814" t="str">
        <f t="shared" si="615"/>
        <v/>
      </c>
      <c r="AC9814" s="7"/>
      <c r="AD9814" t="s">
        <v>578</v>
      </c>
      <c r="AE9814">
        <f t="shared" si="616"/>
        <v>0</v>
      </c>
      <c r="AG9814" s="2"/>
      <c r="AH9814" t="s">
        <v>1819</v>
      </c>
      <c r="AI9814" s="7" t="s">
        <v>4610</v>
      </c>
    </row>
    <row r="9815" spans="1:35" ht="11" customHeight="1" outlineLevel="1" x14ac:dyDescent="0.25">
      <c r="A9815" t="s">
        <v>6773</v>
      </c>
      <c r="C9815" s="2" t="s">
        <v>12455</v>
      </c>
      <c r="D9815" s="2">
        <v>819</v>
      </c>
      <c r="E9815" s="7">
        <v>1980</v>
      </c>
      <c r="F9815" s="5" t="s">
        <v>5140</v>
      </c>
      <c r="H9815" s="5" t="s">
        <v>5398</v>
      </c>
      <c r="I9815" s="6" t="s">
        <v>579</v>
      </c>
      <c r="J9815" s="6" t="s">
        <v>7755</v>
      </c>
      <c r="K9815" s="17">
        <v>5</v>
      </c>
      <c r="L9815" s="17" t="s">
        <v>7730</v>
      </c>
      <c r="M9815" s="9">
        <v>1</v>
      </c>
      <c r="N9815" s="9"/>
      <c r="O9815" s="21"/>
      <c r="Q9815" s="29"/>
      <c r="U9815" s="17"/>
      <c r="V9815" s="2">
        <v>711</v>
      </c>
      <c r="Y9815" t="str">
        <f t="shared" si="614"/>
        <v/>
      </c>
      <c r="AA9815" t="str">
        <f t="shared" si="615"/>
        <v/>
      </c>
      <c r="AC9815" s="7"/>
      <c r="AD9815" t="s">
        <v>579</v>
      </c>
      <c r="AE9815">
        <f t="shared" si="616"/>
        <v>0</v>
      </c>
      <c r="AG9815" s="2"/>
      <c r="AH9815" t="s">
        <v>580</v>
      </c>
      <c r="AI9815" s="7" t="s">
        <v>4610</v>
      </c>
    </row>
    <row r="9816" spans="1:35" ht="11" customHeight="1" outlineLevel="1" x14ac:dyDescent="0.25">
      <c r="A9816" t="s">
        <v>6773</v>
      </c>
      <c r="C9816" s="2" t="s">
        <v>12455</v>
      </c>
      <c r="D9816" s="2">
        <v>841</v>
      </c>
      <c r="E9816" s="7">
        <v>1981</v>
      </c>
      <c r="F9816" s="5" t="s">
        <v>5279</v>
      </c>
      <c r="H9816" s="5" t="s">
        <v>5398</v>
      </c>
      <c r="I9816" s="6" t="s">
        <v>2244</v>
      </c>
      <c r="J9816" s="6" t="s">
        <v>7756</v>
      </c>
      <c r="K9816" s="17">
        <v>3</v>
      </c>
      <c r="L9816" s="17" t="s">
        <v>7730</v>
      </c>
      <c r="M9816" s="9">
        <v>0.3</v>
      </c>
      <c r="N9816" s="9"/>
      <c r="O9816" s="21"/>
      <c r="Q9816" s="29"/>
      <c r="U9816" s="17"/>
      <c r="V9816" s="2">
        <v>730</v>
      </c>
      <c r="Y9816" t="str">
        <f t="shared" si="614"/>
        <v/>
      </c>
      <c r="AA9816" t="str">
        <f t="shared" si="615"/>
        <v/>
      </c>
      <c r="AC9816" s="7"/>
      <c r="AD9816" t="s">
        <v>2244</v>
      </c>
      <c r="AE9816">
        <f t="shared" si="616"/>
        <v>0</v>
      </c>
      <c r="AG9816" s="2"/>
      <c r="AH9816" t="s">
        <v>1883</v>
      </c>
      <c r="AI9816" s="7" t="s">
        <v>4610</v>
      </c>
    </row>
    <row r="9817" spans="1:35" ht="11" customHeight="1" outlineLevel="1" x14ac:dyDescent="0.25">
      <c r="A9817" t="s">
        <v>6773</v>
      </c>
      <c r="C9817" s="2" t="s">
        <v>12455</v>
      </c>
      <c r="D9817" s="2">
        <v>855</v>
      </c>
      <c r="E9817" s="7">
        <v>1982</v>
      </c>
      <c r="F9817" s="5" t="s">
        <v>2974</v>
      </c>
      <c r="H9817" s="5" t="s">
        <v>5398</v>
      </c>
      <c r="I9817" s="6" t="s">
        <v>2244</v>
      </c>
      <c r="J9817" s="6" t="s">
        <v>7015</v>
      </c>
      <c r="K9817" s="17">
        <v>3</v>
      </c>
      <c r="L9817" s="17" t="s">
        <v>7730</v>
      </c>
      <c r="M9817" s="9">
        <v>4</v>
      </c>
      <c r="N9817" s="9"/>
      <c r="O9817" s="21"/>
      <c r="Q9817" s="29"/>
      <c r="U9817" s="17"/>
      <c r="V9817" s="2" t="s">
        <v>6866</v>
      </c>
      <c r="Y9817" t="str">
        <f t="shared" si="614"/>
        <v/>
      </c>
      <c r="AA9817" t="str">
        <f t="shared" si="615"/>
        <v/>
      </c>
      <c r="AC9817" s="7"/>
      <c r="AD9817" t="s">
        <v>2244</v>
      </c>
      <c r="AE9817">
        <f t="shared" si="616"/>
        <v>0</v>
      </c>
      <c r="AG9817" s="2"/>
      <c r="AI9817" s="7"/>
    </row>
    <row r="9818" spans="1:35" ht="11" customHeight="1" outlineLevel="1" x14ac:dyDescent="0.25">
      <c r="A9818" t="s">
        <v>6773</v>
      </c>
      <c r="C9818" s="2" t="s">
        <v>12455</v>
      </c>
      <c r="D9818" s="2">
        <v>866</v>
      </c>
      <c r="E9818" s="7">
        <v>1982</v>
      </c>
      <c r="F9818" s="5" t="s">
        <v>5240</v>
      </c>
      <c r="H9818" s="5" t="s">
        <v>5398</v>
      </c>
      <c r="I9818" s="6" t="s">
        <v>6184</v>
      </c>
      <c r="J9818" s="6" t="s">
        <v>7757</v>
      </c>
      <c r="K9818" s="17">
        <v>3</v>
      </c>
      <c r="L9818" s="17" t="s">
        <v>7730</v>
      </c>
      <c r="M9818" s="9">
        <v>0.25</v>
      </c>
      <c r="N9818" s="9"/>
      <c r="O9818" s="21"/>
      <c r="Q9818" s="29"/>
      <c r="U9818" s="17"/>
      <c r="V9818" s="2">
        <v>750</v>
      </c>
      <c r="Y9818" t="str">
        <f t="shared" si="614"/>
        <v/>
      </c>
      <c r="AA9818" t="str">
        <f t="shared" si="615"/>
        <v/>
      </c>
      <c r="AC9818" s="7"/>
      <c r="AD9818" t="s">
        <v>6184</v>
      </c>
      <c r="AE9818">
        <f t="shared" si="616"/>
        <v>0</v>
      </c>
      <c r="AG9818" s="2"/>
      <c r="AH9818" t="s">
        <v>6185</v>
      </c>
      <c r="AI9818" s="7" t="s">
        <v>4610</v>
      </c>
    </row>
    <row r="9819" spans="1:35" ht="11" customHeight="1" outlineLevel="1" x14ac:dyDescent="0.25">
      <c r="A9819" t="s">
        <v>6773</v>
      </c>
      <c r="C9819" s="2" t="s">
        <v>12455</v>
      </c>
      <c r="D9819" s="2">
        <v>874</v>
      </c>
      <c r="E9819" s="7">
        <v>1982</v>
      </c>
      <c r="F9819" s="5" t="s">
        <v>6383</v>
      </c>
      <c r="H9819" s="5" t="s">
        <v>5398</v>
      </c>
      <c r="I9819" s="6" t="s">
        <v>7758</v>
      </c>
      <c r="J9819" s="6" t="s">
        <v>7554</v>
      </c>
      <c r="K9819" s="17">
        <v>7</v>
      </c>
      <c r="L9819" s="17" t="s">
        <v>7730</v>
      </c>
      <c r="M9819" s="9">
        <v>0.35</v>
      </c>
      <c r="N9819" s="9"/>
      <c r="O9819" s="21"/>
      <c r="Q9819" s="29"/>
      <c r="U9819" s="17"/>
      <c r="V9819" s="2" t="s">
        <v>6866</v>
      </c>
      <c r="Y9819" t="str">
        <f t="shared" si="614"/>
        <v/>
      </c>
      <c r="AA9819" t="str">
        <f t="shared" si="615"/>
        <v/>
      </c>
      <c r="AC9819" s="7"/>
      <c r="AD9819" t="s">
        <v>7758</v>
      </c>
      <c r="AE9819">
        <f t="shared" si="616"/>
        <v>0</v>
      </c>
      <c r="AG9819" s="2"/>
      <c r="AI9819" s="7"/>
    </row>
    <row r="9820" spans="1:35" ht="11" customHeight="1" outlineLevel="1" x14ac:dyDescent="0.25">
      <c r="A9820" t="s">
        <v>6773</v>
      </c>
      <c r="C9820" s="2" t="s">
        <v>12455</v>
      </c>
      <c r="D9820" s="2">
        <v>875</v>
      </c>
      <c r="E9820" s="7">
        <v>1982</v>
      </c>
      <c r="F9820" s="5" t="s">
        <v>4732</v>
      </c>
      <c r="H9820" s="5" t="s">
        <v>5398</v>
      </c>
      <c r="I9820" s="6" t="s">
        <v>7759</v>
      </c>
      <c r="J9820" s="6" t="s">
        <v>7554</v>
      </c>
      <c r="K9820" s="17">
        <v>7</v>
      </c>
      <c r="L9820" s="17" t="s">
        <v>7730</v>
      </c>
      <c r="M9820" s="9">
        <v>0.35</v>
      </c>
      <c r="N9820" s="9"/>
      <c r="O9820" s="21"/>
      <c r="Q9820" s="29"/>
      <c r="U9820" s="17"/>
      <c r="V9820" s="2" t="s">
        <v>6866</v>
      </c>
      <c r="Y9820" t="str">
        <f t="shared" si="614"/>
        <v/>
      </c>
      <c r="AA9820" t="str">
        <f t="shared" si="615"/>
        <v/>
      </c>
      <c r="AC9820" s="7"/>
      <c r="AD9820" t="s">
        <v>7759</v>
      </c>
      <c r="AE9820">
        <f t="shared" si="616"/>
        <v>0</v>
      </c>
      <c r="AG9820" s="2"/>
      <c r="AI9820" s="7"/>
    </row>
    <row r="9821" spans="1:35" ht="11" customHeight="1" outlineLevel="1" x14ac:dyDescent="0.25">
      <c r="A9821" t="s">
        <v>6773</v>
      </c>
      <c r="C9821" s="2" t="s">
        <v>12455</v>
      </c>
      <c r="D9821" s="2">
        <v>876</v>
      </c>
      <c r="E9821" s="7">
        <v>1982</v>
      </c>
      <c r="F9821" s="5" t="s">
        <v>3217</v>
      </c>
      <c r="H9821" s="5" t="s">
        <v>5398</v>
      </c>
      <c r="I9821" s="6" t="s">
        <v>7760</v>
      </c>
      <c r="J9821" s="6" t="s">
        <v>7554</v>
      </c>
      <c r="K9821" s="17">
        <v>7</v>
      </c>
      <c r="L9821" s="17" t="s">
        <v>7730</v>
      </c>
      <c r="M9821" s="9">
        <v>0.35</v>
      </c>
      <c r="N9821" s="9"/>
      <c r="O9821" s="21"/>
      <c r="Q9821" s="29"/>
      <c r="U9821" s="17"/>
      <c r="V9821" s="2" t="s">
        <v>6866</v>
      </c>
      <c r="Y9821" t="str">
        <f t="shared" ref="Y9821:Y9884" si="617">IF(COUNTIF(F9821,"*fdc*"),1,"")</f>
        <v/>
      </c>
      <c r="AA9821" t="str">
        <f t="shared" ref="AA9821:AA9884" si="618">IF(COUNTIF(F9821,"*s/s*"),1,"")</f>
        <v/>
      </c>
      <c r="AC9821" s="7"/>
      <c r="AD9821" t="s">
        <v>7760</v>
      </c>
      <c r="AE9821">
        <f t="shared" si="616"/>
        <v>0</v>
      </c>
      <c r="AG9821" s="2"/>
      <c r="AI9821" s="7"/>
    </row>
    <row r="9822" spans="1:35" ht="11" customHeight="1" outlineLevel="1" x14ac:dyDescent="0.25">
      <c r="A9822" t="s">
        <v>6773</v>
      </c>
      <c r="C9822" s="2" t="s">
        <v>12455</v>
      </c>
      <c r="D9822" s="2">
        <v>877</v>
      </c>
      <c r="E9822" s="7">
        <v>1982</v>
      </c>
      <c r="F9822" s="5" t="s">
        <v>183</v>
      </c>
      <c r="H9822" s="5" t="s">
        <v>5398</v>
      </c>
      <c r="I9822" s="6" t="s">
        <v>7761</v>
      </c>
      <c r="J9822" s="6" t="s">
        <v>7554</v>
      </c>
      <c r="K9822" s="17">
        <v>7</v>
      </c>
      <c r="L9822" s="17" t="s">
        <v>7730</v>
      </c>
      <c r="M9822" s="9">
        <v>0.35</v>
      </c>
      <c r="N9822" s="9"/>
      <c r="O9822" s="21"/>
      <c r="Q9822" s="29"/>
      <c r="U9822" s="17"/>
      <c r="V9822" s="2" t="s">
        <v>6866</v>
      </c>
      <c r="Y9822" t="str">
        <f t="shared" si="617"/>
        <v/>
      </c>
      <c r="AA9822" t="str">
        <f t="shared" si="618"/>
        <v/>
      </c>
      <c r="AC9822" s="7"/>
      <c r="AD9822" t="s">
        <v>7761</v>
      </c>
      <c r="AE9822">
        <f t="shared" si="616"/>
        <v>0</v>
      </c>
      <c r="AG9822" s="2"/>
      <c r="AI9822" s="7"/>
    </row>
    <row r="9823" spans="1:35" ht="11" customHeight="1" outlineLevel="1" x14ac:dyDescent="0.25">
      <c r="A9823" t="s">
        <v>6773</v>
      </c>
      <c r="C9823" s="2" t="s">
        <v>12455</v>
      </c>
      <c r="D9823" s="2">
        <v>878</v>
      </c>
      <c r="E9823" s="7">
        <v>1982</v>
      </c>
      <c r="F9823" s="5" t="s">
        <v>5139</v>
      </c>
      <c r="H9823" s="5" t="s">
        <v>5398</v>
      </c>
      <c r="I9823" s="6" t="s">
        <v>7762</v>
      </c>
      <c r="J9823" s="6" t="s">
        <v>7554</v>
      </c>
      <c r="K9823" s="17">
        <v>7</v>
      </c>
      <c r="L9823" s="17" t="s">
        <v>7730</v>
      </c>
      <c r="M9823" s="9">
        <v>0.35</v>
      </c>
      <c r="N9823" s="9"/>
      <c r="O9823" s="21"/>
      <c r="Q9823" s="29"/>
      <c r="U9823" s="17"/>
      <c r="V9823" s="2" t="s">
        <v>6866</v>
      </c>
      <c r="Y9823" t="str">
        <f t="shared" si="617"/>
        <v/>
      </c>
      <c r="AA9823" t="str">
        <f t="shared" si="618"/>
        <v/>
      </c>
      <c r="AC9823" s="7"/>
      <c r="AD9823" t="s">
        <v>7762</v>
      </c>
      <c r="AE9823">
        <f t="shared" si="616"/>
        <v>0</v>
      </c>
      <c r="AG9823" s="2"/>
      <c r="AI9823" s="7"/>
    </row>
    <row r="9824" spans="1:35" ht="11" customHeight="1" outlineLevel="1" x14ac:dyDescent="0.25">
      <c r="A9824" t="s">
        <v>6773</v>
      </c>
      <c r="C9824" s="2" t="s">
        <v>12455</v>
      </c>
      <c r="D9824" s="2">
        <v>879</v>
      </c>
      <c r="E9824" s="7">
        <v>1982</v>
      </c>
      <c r="F9824" s="5" t="s">
        <v>5238</v>
      </c>
      <c r="H9824" s="5" t="s">
        <v>5398</v>
      </c>
      <c r="I9824" s="6" t="s">
        <v>7763</v>
      </c>
      <c r="J9824" s="6" t="s">
        <v>7554</v>
      </c>
      <c r="K9824" s="17">
        <v>7</v>
      </c>
      <c r="L9824" s="17" t="s">
        <v>7730</v>
      </c>
      <c r="M9824" s="9">
        <v>0.35</v>
      </c>
      <c r="N9824" s="9"/>
      <c r="O9824" s="21"/>
      <c r="Q9824" s="29"/>
      <c r="U9824" s="17"/>
      <c r="V9824" s="2" t="s">
        <v>6866</v>
      </c>
      <c r="Y9824" t="str">
        <f t="shared" si="617"/>
        <v/>
      </c>
      <c r="AA9824" t="str">
        <f t="shared" si="618"/>
        <v/>
      </c>
      <c r="AC9824" s="7"/>
      <c r="AD9824" t="s">
        <v>7763</v>
      </c>
      <c r="AE9824">
        <f t="shared" si="616"/>
        <v>0</v>
      </c>
      <c r="AG9824" s="2"/>
      <c r="AI9824" s="7"/>
    </row>
    <row r="9825" spans="1:35" ht="11" customHeight="1" outlineLevel="1" x14ac:dyDescent="0.25">
      <c r="A9825" t="s">
        <v>6773</v>
      </c>
      <c r="C9825" s="2" t="s">
        <v>12455</v>
      </c>
      <c r="D9825" s="2" t="s">
        <v>21183</v>
      </c>
      <c r="E9825" s="7">
        <v>1982</v>
      </c>
      <c r="F9825" s="5" t="s">
        <v>21184</v>
      </c>
      <c r="H9825" s="5" t="s">
        <v>5398</v>
      </c>
      <c r="I9825" s="6" t="s">
        <v>7554</v>
      </c>
      <c r="J9825" s="6" t="s">
        <v>7554</v>
      </c>
      <c r="K9825" s="17">
        <v>7</v>
      </c>
      <c r="L9825" s="17" t="s">
        <v>7730</v>
      </c>
      <c r="M9825" s="9">
        <v>3</v>
      </c>
      <c r="N9825" s="9"/>
      <c r="O9825" s="21"/>
      <c r="Q9825" s="29"/>
      <c r="U9825" s="17"/>
      <c r="V9825" s="2" t="s">
        <v>6866</v>
      </c>
      <c r="Y9825">
        <f t="shared" si="617"/>
        <v>1</v>
      </c>
      <c r="AA9825" t="str">
        <f t="shared" si="618"/>
        <v/>
      </c>
      <c r="AC9825" s="7"/>
      <c r="AD9825" t="s">
        <v>7763</v>
      </c>
      <c r="AE9825">
        <f t="shared" si="616"/>
        <v>0</v>
      </c>
      <c r="AG9825" s="2"/>
      <c r="AI9825" s="7"/>
    </row>
    <row r="9826" spans="1:35" ht="11" customHeight="1" outlineLevel="1" x14ac:dyDescent="0.25">
      <c r="A9826" t="s">
        <v>6773</v>
      </c>
      <c r="C9826" s="2" t="s">
        <v>12455</v>
      </c>
      <c r="D9826" s="2">
        <v>884</v>
      </c>
      <c r="E9826" s="7">
        <v>1983</v>
      </c>
      <c r="F9826" s="5" t="s">
        <v>5240</v>
      </c>
      <c r="H9826" s="5" t="s">
        <v>5398</v>
      </c>
      <c r="I9826" s="6" t="s">
        <v>14917</v>
      </c>
      <c r="J9826" s="6" t="s">
        <v>20631</v>
      </c>
      <c r="K9826" s="17">
        <v>6</v>
      </c>
      <c r="L9826" s="17" t="s">
        <v>7730</v>
      </c>
      <c r="M9826" s="9">
        <v>2.5</v>
      </c>
      <c r="N9826" s="9"/>
      <c r="O9826" s="21"/>
      <c r="Q9826" s="29"/>
      <c r="U9826" s="17"/>
      <c r="V9826" s="2"/>
      <c r="Y9826" t="str">
        <f t="shared" si="617"/>
        <v/>
      </c>
      <c r="AA9826" t="str">
        <f t="shared" si="618"/>
        <v/>
      </c>
      <c r="AC9826" s="7"/>
      <c r="AD9826" t="s">
        <v>14917</v>
      </c>
      <c r="AE9826">
        <f t="shared" si="616"/>
        <v>0</v>
      </c>
      <c r="AG9826" s="2"/>
      <c r="AH9826" t="s">
        <v>1883</v>
      </c>
      <c r="AI9826" s="7" t="s">
        <v>4610</v>
      </c>
    </row>
    <row r="9827" spans="1:35" ht="11" customHeight="1" outlineLevel="1" x14ac:dyDescent="0.25">
      <c r="A9827" t="s">
        <v>6773</v>
      </c>
      <c r="C9827" s="2" t="s">
        <v>12455</v>
      </c>
      <c r="D9827" s="2">
        <v>893</v>
      </c>
      <c r="E9827" s="7">
        <v>1983</v>
      </c>
      <c r="F9827" s="5" t="s">
        <v>1640</v>
      </c>
      <c r="H9827" s="5" t="s">
        <v>5398</v>
      </c>
      <c r="I9827" s="6" t="s">
        <v>2244</v>
      </c>
      <c r="J9827" s="6" t="s">
        <v>7764</v>
      </c>
      <c r="K9827" s="17">
        <v>1</v>
      </c>
      <c r="L9827" s="17" t="s">
        <v>7730</v>
      </c>
      <c r="M9827" s="9">
        <v>0.4</v>
      </c>
      <c r="N9827" s="9"/>
      <c r="O9827" s="21"/>
      <c r="Q9827" s="29"/>
      <c r="U9827" s="17"/>
      <c r="V9827" s="2">
        <v>784</v>
      </c>
      <c r="Y9827" t="str">
        <f t="shared" si="617"/>
        <v/>
      </c>
      <c r="AA9827" t="str">
        <f t="shared" si="618"/>
        <v/>
      </c>
      <c r="AC9827" s="7"/>
      <c r="AD9827" t="s">
        <v>2244</v>
      </c>
      <c r="AE9827">
        <f t="shared" si="616"/>
        <v>0</v>
      </c>
      <c r="AG9827" s="2"/>
      <c r="AH9827" t="s">
        <v>1883</v>
      </c>
      <c r="AI9827" s="7" t="s">
        <v>4610</v>
      </c>
    </row>
    <row r="9828" spans="1:35" ht="11" customHeight="1" outlineLevel="1" x14ac:dyDescent="0.25">
      <c r="A9828" t="s">
        <v>6773</v>
      </c>
      <c r="C9828" s="2" t="s">
        <v>12455</v>
      </c>
      <c r="D9828" s="2">
        <v>918</v>
      </c>
      <c r="E9828" s="7">
        <v>1984</v>
      </c>
      <c r="F9828" s="5" t="s">
        <v>5240</v>
      </c>
      <c r="H9828" s="5" t="s">
        <v>5398</v>
      </c>
      <c r="I9828" s="6" t="s">
        <v>3758</v>
      </c>
      <c r="J9828" s="6" t="s">
        <v>7765</v>
      </c>
      <c r="K9828" s="17">
        <v>5</v>
      </c>
      <c r="L9828" s="17" t="s">
        <v>7730</v>
      </c>
      <c r="M9828" s="9">
        <v>0.45</v>
      </c>
      <c r="N9828" s="9"/>
      <c r="O9828" s="21"/>
      <c r="Q9828" s="29"/>
      <c r="U9828" s="17"/>
      <c r="V9828" s="2">
        <v>801</v>
      </c>
      <c r="Y9828" t="str">
        <f t="shared" si="617"/>
        <v/>
      </c>
      <c r="AA9828" t="str">
        <f t="shared" si="618"/>
        <v/>
      </c>
      <c r="AC9828" s="7"/>
      <c r="AD9828" t="s">
        <v>3758</v>
      </c>
      <c r="AE9828">
        <f t="shared" si="616"/>
        <v>0</v>
      </c>
      <c r="AG9828" s="2"/>
      <c r="AH9828" t="s">
        <v>3759</v>
      </c>
      <c r="AI9828" s="7" t="s">
        <v>4610</v>
      </c>
    </row>
    <row r="9829" spans="1:35" ht="11" customHeight="1" outlineLevel="1" x14ac:dyDescent="0.25">
      <c r="A9829" t="s">
        <v>6773</v>
      </c>
      <c r="C9829" s="2" t="s">
        <v>12455</v>
      </c>
      <c r="D9829" s="2">
        <v>1019</v>
      </c>
      <c r="E9829" s="7">
        <v>1987</v>
      </c>
      <c r="F9829" s="5" t="s">
        <v>1675</v>
      </c>
      <c r="H9829" s="5" t="s">
        <v>5398</v>
      </c>
      <c r="I9829" s="6" t="s">
        <v>1676</v>
      </c>
      <c r="J9829" s="6" t="s">
        <v>7016</v>
      </c>
      <c r="K9829" s="17">
        <v>1</v>
      </c>
      <c r="L9829" s="17" t="s">
        <v>7730</v>
      </c>
      <c r="M9829" s="9">
        <v>0.8</v>
      </c>
      <c r="N9829" s="9"/>
      <c r="O9829" s="21"/>
      <c r="Q9829" s="29"/>
      <c r="U9829" s="17"/>
      <c r="V9829" s="2">
        <v>879</v>
      </c>
      <c r="Y9829" t="str">
        <f t="shared" si="617"/>
        <v/>
      </c>
      <c r="AA9829" t="str">
        <f t="shared" si="618"/>
        <v/>
      </c>
      <c r="AC9829" s="7"/>
      <c r="AD9829" t="s">
        <v>1676</v>
      </c>
      <c r="AE9829">
        <f t="shared" si="616"/>
        <v>0</v>
      </c>
      <c r="AG9829" s="2"/>
      <c r="AH9829" t="s">
        <v>6185</v>
      </c>
      <c r="AI9829" s="7" t="s">
        <v>4922</v>
      </c>
    </row>
    <row r="9830" spans="1:35" ht="11" customHeight="1" outlineLevel="1" x14ac:dyDescent="0.25">
      <c r="A9830" t="s">
        <v>6773</v>
      </c>
      <c r="C9830" s="2" t="s">
        <v>12455</v>
      </c>
      <c r="D9830" s="2">
        <v>1064</v>
      </c>
      <c r="E9830" s="7">
        <v>1988</v>
      </c>
      <c r="F9830" s="5" t="s">
        <v>2621</v>
      </c>
      <c r="H9830" s="5" t="s">
        <v>5398</v>
      </c>
      <c r="I9830" s="6" t="s">
        <v>579</v>
      </c>
      <c r="J9830" s="6" t="s">
        <v>7017</v>
      </c>
      <c r="K9830" s="17">
        <v>3</v>
      </c>
      <c r="L9830" s="17" t="s">
        <v>7730</v>
      </c>
      <c r="M9830" s="9">
        <v>0.5</v>
      </c>
      <c r="N9830" s="9"/>
      <c r="O9830" s="21"/>
      <c r="Q9830" s="29"/>
      <c r="U9830" s="17"/>
      <c r="V9830" s="2">
        <v>914</v>
      </c>
      <c r="Y9830" t="str">
        <f t="shared" si="617"/>
        <v/>
      </c>
      <c r="AA9830" t="str">
        <f t="shared" si="618"/>
        <v/>
      </c>
      <c r="AC9830" s="7"/>
      <c r="AD9830" t="s">
        <v>579</v>
      </c>
      <c r="AE9830">
        <f t="shared" si="616"/>
        <v>0</v>
      </c>
      <c r="AG9830" s="2"/>
      <c r="AH9830" t="s">
        <v>580</v>
      </c>
      <c r="AI9830" s="7" t="s">
        <v>4610</v>
      </c>
    </row>
    <row r="9831" spans="1:35" ht="11" customHeight="1" outlineLevel="1" x14ac:dyDescent="0.25">
      <c r="A9831" t="s">
        <v>6773</v>
      </c>
      <c r="C9831" s="2" t="s">
        <v>12455</v>
      </c>
      <c r="D9831" s="2">
        <v>1065</v>
      </c>
      <c r="E9831" s="7">
        <v>1988</v>
      </c>
      <c r="F9831" s="5" t="s">
        <v>1689</v>
      </c>
      <c r="H9831" s="5" t="s">
        <v>5398</v>
      </c>
      <c r="I9831" s="6" t="s">
        <v>2244</v>
      </c>
      <c r="J9831" s="6" t="s">
        <v>7017</v>
      </c>
      <c r="K9831" s="17">
        <v>3</v>
      </c>
      <c r="L9831" s="17" t="s">
        <v>7730</v>
      </c>
      <c r="M9831" s="9">
        <v>1.3</v>
      </c>
      <c r="N9831" s="9"/>
      <c r="O9831" s="21"/>
      <c r="Q9831" s="29"/>
      <c r="U9831" s="17"/>
      <c r="V9831" s="2">
        <v>915</v>
      </c>
      <c r="Y9831" t="str">
        <f t="shared" si="617"/>
        <v/>
      </c>
      <c r="AA9831" t="str">
        <f t="shared" si="618"/>
        <v/>
      </c>
      <c r="AC9831" s="7"/>
      <c r="AD9831" t="s">
        <v>2244</v>
      </c>
      <c r="AE9831">
        <f t="shared" si="616"/>
        <v>0</v>
      </c>
      <c r="AG9831" s="2"/>
      <c r="AH9831" t="s">
        <v>1883</v>
      </c>
      <c r="AI9831" s="7" t="s">
        <v>4610</v>
      </c>
    </row>
    <row r="9832" spans="1:35" ht="11" customHeight="1" outlineLevel="1" x14ac:dyDescent="0.25">
      <c r="A9832" t="s">
        <v>6773</v>
      </c>
      <c r="C9832" s="2" t="s">
        <v>12455</v>
      </c>
      <c r="D9832" s="2">
        <v>1067</v>
      </c>
      <c r="E9832" s="7">
        <v>1988</v>
      </c>
      <c r="F9832" s="5" t="s">
        <v>1675</v>
      </c>
      <c r="H9832" s="5" t="s">
        <v>5398</v>
      </c>
      <c r="I9832" s="6" t="s">
        <v>2855</v>
      </c>
      <c r="J9832" s="6" t="s">
        <v>7017</v>
      </c>
      <c r="K9832" s="17">
        <v>3</v>
      </c>
      <c r="L9832" s="17" t="s">
        <v>7730</v>
      </c>
      <c r="M9832" s="9">
        <v>0.7</v>
      </c>
      <c r="N9832" s="9"/>
      <c r="O9832" s="21"/>
      <c r="Q9832" s="29"/>
      <c r="U9832" s="17"/>
      <c r="V9832" s="2">
        <v>917</v>
      </c>
      <c r="Y9832" t="str">
        <f t="shared" si="617"/>
        <v/>
      </c>
      <c r="AA9832" t="str">
        <f t="shared" si="618"/>
        <v/>
      </c>
      <c r="AC9832" s="7"/>
      <c r="AD9832" t="s">
        <v>2855</v>
      </c>
      <c r="AE9832">
        <f t="shared" si="616"/>
        <v>0</v>
      </c>
      <c r="AG9832" s="2"/>
      <c r="AH9832" t="s">
        <v>2856</v>
      </c>
      <c r="AI9832" s="7" t="s">
        <v>4922</v>
      </c>
    </row>
    <row r="9833" spans="1:35" ht="11" customHeight="1" outlineLevel="1" x14ac:dyDescent="0.25">
      <c r="A9833" t="s">
        <v>6773</v>
      </c>
      <c r="C9833" s="2" t="s">
        <v>12455</v>
      </c>
      <c r="D9833" s="2">
        <v>1149</v>
      </c>
      <c r="E9833" s="7">
        <v>1990</v>
      </c>
      <c r="F9833" s="5" t="s">
        <v>1677</v>
      </c>
      <c r="H9833" s="5" t="s">
        <v>5398</v>
      </c>
      <c r="I9833" s="6" t="s">
        <v>1678</v>
      </c>
      <c r="J9833" s="6" t="s">
        <v>7767</v>
      </c>
      <c r="K9833" s="17">
        <v>5</v>
      </c>
      <c r="L9833" s="17" t="s">
        <v>7730</v>
      </c>
      <c r="M9833" s="9">
        <v>2</v>
      </c>
      <c r="N9833" s="9"/>
      <c r="O9833" s="21"/>
      <c r="Q9833" s="29"/>
      <c r="U9833" s="17"/>
      <c r="V9833" s="2">
        <v>996</v>
      </c>
      <c r="Y9833" t="str">
        <f t="shared" si="617"/>
        <v/>
      </c>
      <c r="AA9833" t="str">
        <f t="shared" si="618"/>
        <v/>
      </c>
      <c r="AC9833" s="7"/>
      <c r="AD9833" t="s">
        <v>1678</v>
      </c>
      <c r="AE9833">
        <f t="shared" si="616"/>
        <v>0</v>
      </c>
      <c r="AG9833" s="2"/>
      <c r="AH9833" t="s">
        <v>580</v>
      </c>
      <c r="AI9833" s="7" t="s">
        <v>4922</v>
      </c>
    </row>
    <row r="9834" spans="1:35" ht="11" customHeight="1" outlineLevel="1" x14ac:dyDescent="0.25">
      <c r="A9834" t="s">
        <v>6773</v>
      </c>
      <c r="C9834" s="2" t="s">
        <v>12455</v>
      </c>
      <c r="D9834" s="2">
        <v>1150</v>
      </c>
      <c r="E9834" s="7">
        <v>1990</v>
      </c>
      <c r="F9834" s="5" t="s">
        <v>3781</v>
      </c>
      <c r="H9834" s="5" t="s">
        <v>5398</v>
      </c>
      <c r="I9834" s="6" t="s">
        <v>1678</v>
      </c>
      <c r="J9834" s="6" t="s">
        <v>7767</v>
      </c>
      <c r="K9834" s="17">
        <v>5</v>
      </c>
      <c r="L9834" s="17" t="s">
        <v>7730</v>
      </c>
      <c r="M9834" s="9">
        <v>5</v>
      </c>
      <c r="N9834" s="9"/>
      <c r="O9834" s="21"/>
      <c r="Q9834" s="29"/>
      <c r="U9834" s="17"/>
      <c r="V9834" s="2" t="s">
        <v>1679</v>
      </c>
      <c r="Y9834" t="str">
        <f t="shared" si="617"/>
        <v/>
      </c>
      <c r="AA9834" t="str">
        <f t="shared" si="618"/>
        <v/>
      </c>
      <c r="AC9834" s="7"/>
      <c r="AD9834" t="s">
        <v>1678</v>
      </c>
      <c r="AE9834">
        <f t="shared" si="616"/>
        <v>0</v>
      </c>
      <c r="AG9834" s="2"/>
      <c r="AH9834" t="s">
        <v>580</v>
      </c>
      <c r="AI9834" s="7" t="s">
        <v>4922</v>
      </c>
    </row>
    <row r="9835" spans="1:35" ht="11" customHeight="1" outlineLevel="1" x14ac:dyDescent="0.25">
      <c r="A9835" t="s">
        <v>6773</v>
      </c>
      <c r="C9835" s="2" t="s">
        <v>12455</v>
      </c>
      <c r="D9835" s="2" t="s">
        <v>524</v>
      </c>
      <c r="E9835" s="7">
        <v>1990</v>
      </c>
      <c r="F9835" s="5" t="s">
        <v>3659</v>
      </c>
      <c r="H9835" s="5" t="s">
        <v>5398</v>
      </c>
      <c r="I9835" s="6" t="s">
        <v>1676</v>
      </c>
      <c r="J9835" s="6" t="s">
        <v>7016</v>
      </c>
      <c r="K9835" s="17">
        <v>1</v>
      </c>
      <c r="L9835" s="17" t="s">
        <v>7730</v>
      </c>
      <c r="M9835" s="9">
        <v>3.5</v>
      </c>
      <c r="N9835" s="9"/>
      <c r="O9835" s="21"/>
      <c r="Q9835" s="29"/>
      <c r="U9835" s="17"/>
      <c r="V9835" s="2" t="s">
        <v>3658</v>
      </c>
      <c r="X9835" t="s">
        <v>7732</v>
      </c>
      <c r="Y9835" t="str">
        <f t="shared" si="617"/>
        <v/>
      </c>
      <c r="AA9835" t="str">
        <f t="shared" si="618"/>
        <v/>
      </c>
      <c r="AC9835" s="7"/>
      <c r="AD9835" t="s">
        <v>1676</v>
      </c>
      <c r="AE9835">
        <f t="shared" si="616"/>
        <v>0</v>
      </c>
      <c r="AG9835" s="2"/>
      <c r="AH9835" t="s">
        <v>6185</v>
      </c>
      <c r="AI9835" s="7" t="s">
        <v>4922</v>
      </c>
    </row>
    <row r="9836" spans="1:35" ht="11" customHeight="1" outlineLevel="1" x14ac:dyDescent="0.25">
      <c r="A9836" t="s">
        <v>6773</v>
      </c>
      <c r="C9836" s="2" t="s">
        <v>12455</v>
      </c>
      <c r="D9836" s="2" t="s">
        <v>7766</v>
      </c>
      <c r="E9836" s="7">
        <v>1990</v>
      </c>
      <c r="F9836" s="5" t="s">
        <v>3659</v>
      </c>
      <c r="H9836" s="5" t="s">
        <v>5398</v>
      </c>
      <c r="I9836" s="6" t="s">
        <v>1676</v>
      </c>
      <c r="J9836" s="6" t="s">
        <v>7016</v>
      </c>
      <c r="K9836" s="17">
        <v>1</v>
      </c>
      <c r="L9836" s="17" t="s">
        <v>7730</v>
      </c>
      <c r="M9836" s="9">
        <v>10</v>
      </c>
      <c r="N9836" s="9"/>
      <c r="O9836" s="21"/>
      <c r="Q9836" s="29"/>
      <c r="U9836" s="17"/>
      <c r="V9836" s="2" t="s">
        <v>3824</v>
      </c>
      <c r="X9836" t="s">
        <v>7732</v>
      </c>
      <c r="Y9836" t="str">
        <f t="shared" si="617"/>
        <v/>
      </c>
      <c r="AA9836" t="str">
        <f t="shared" si="618"/>
        <v/>
      </c>
      <c r="AC9836" s="7"/>
      <c r="AD9836" t="s">
        <v>1676</v>
      </c>
      <c r="AE9836">
        <f t="shared" si="616"/>
        <v>0</v>
      </c>
      <c r="AG9836" s="2"/>
      <c r="AH9836" t="s">
        <v>6185</v>
      </c>
      <c r="AI9836" s="7" t="s">
        <v>4620</v>
      </c>
    </row>
    <row r="9837" spans="1:35" ht="11" customHeight="1" outlineLevel="1" x14ac:dyDescent="0.25">
      <c r="A9837" t="s">
        <v>6773</v>
      </c>
      <c r="C9837" s="2" t="s">
        <v>12455</v>
      </c>
      <c r="D9837" s="2">
        <v>1203</v>
      </c>
      <c r="E9837" s="7">
        <v>1991</v>
      </c>
      <c r="F9837" s="5" t="s">
        <v>1689</v>
      </c>
      <c r="H9837" s="5" t="s">
        <v>5398</v>
      </c>
      <c r="I9837" s="6" t="s">
        <v>8632</v>
      </c>
      <c r="J9837" s="6" t="s">
        <v>7768</v>
      </c>
      <c r="K9837" s="17">
        <v>2</v>
      </c>
      <c r="L9837" s="17" t="s">
        <v>7730</v>
      </c>
      <c r="M9837" s="9">
        <v>0.4</v>
      </c>
      <c r="N9837" s="9"/>
      <c r="O9837" s="21"/>
      <c r="Q9837" s="29"/>
      <c r="U9837" s="17"/>
      <c r="V9837" s="2">
        <v>1040</v>
      </c>
      <c r="Y9837" t="str">
        <f t="shared" si="617"/>
        <v/>
      </c>
      <c r="AA9837" t="str">
        <f t="shared" si="618"/>
        <v/>
      </c>
      <c r="AC9837" s="7"/>
      <c r="AD9837" t="s">
        <v>8632</v>
      </c>
      <c r="AE9837">
        <f t="shared" si="616"/>
        <v>0</v>
      </c>
      <c r="AG9837" s="2"/>
      <c r="AH9837" t="s">
        <v>6454</v>
      </c>
      <c r="AI9837" s="7" t="s">
        <v>4922</v>
      </c>
    </row>
    <row r="9838" spans="1:35" ht="11" customHeight="1" outlineLevel="1" x14ac:dyDescent="0.25">
      <c r="A9838" t="s">
        <v>6773</v>
      </c>
      <c r="C9838" s="2" t="s">
        <v>12455</v>
      </c>
      <c r="D9838" s="2">
        <v>1315</v>
      </c>
      <c r="E9838" s="7">
        <v>1993</v>
      </c>
      <c r="F9838" s="5" t="s">
        <v>5240</v>
      </c>
      <c r="H9838" s="5" t="s">
        <v>5398</v>
      </c>
      <c r="I9838" s="6" t="s">
        <v>1680</v>
      </c>
      <c r="J9838" s="6" t="s">
        <v>7018</v>
      </c>
      <c r="K9838" s="17">
        <v>2</v>
      </c>
      <c r="L9838" s="17" t="s">
        <v>7730</v>
      </c>
      <c r="M9838" s="9">
        <v>0.5</v>
      </c>
      <c r="N9838" s="9"/>
      <c r="O9838" s="21"/>
      <c r="Q9838" s="29"/>
      <c r="U9838" s="17"/>
      <c r="V9838" s="2">
        <v>1155</v>
      </c>
      <c r="Y9838" t="str">
        <f t="shared" si="617"/>
        <v/>
      </c>
      <c r="AA9838" t="str">
        <f t="shared" si="618"/>
        <v/>
      </c>
      <c r="AC9838" s="7"/>
      <c r="AD9838" t="s">
        <v>1680</v>
      </c>
      <c r="AE9838">
        <f t="shared" si="616"/>
        <v>0</v>
      </c>
      <c r="AG9838" s="2"/>
      <c r="AH9838" t="s">
        <v>1681</v>
      </c>
      <c r="AI9838" s="7" t="s">
        <v>4610</v>
      </c>
    </row>
    <row r="9839" spans="1:35" ht="11" customHeight="1" outlineLevel="1" x14ac:dyDescent="0.25">
      <c r="A9839" t="s">
        <v>6773</v>
      </c>
      <c r="C9839" s="2" t="s">
        <v>12455</v>
      </c>
      <c r="D9839" s="2">
        <v>1316</v>
      </c>
      <c r="E9839" s="7">
        <v>1993</v>
      </c>
      <c r="F9839" s="5" t="s">
        <v>3421</v>
      </c>
      <c r="H9839" s="5" t="s">
        <v>5398</v>
      </c>
      <c r="I9839" s="6" t="s">
        <v>578</v>
      </c>
      <c r="J9839" s="6" t="s">
        <v>7018</v>
      </c>
      <c r="K9839" s="17">
        <v>2</v>
      </c>
      <c r="L9839" s="17" t="s">
        <v>7730</v>
      </c>
      <c r="M9839" s="9">
        <v>2</v>
      </c>
      <c r="N9839" s="9"/>
      <c r="O9839" s="21"/>
      <c r="Q9839" s="29"/>
      <c r="S9839">
        <v>1</v>
      </c>
      <c r="T9839">
        <v>1</v>
      </c>
      <c r="U9839" s="17"/>
      <c r="V9839" s="2">
        <v>1156</v>
      </c>
      <c r="Y9839" t="str">
        <f t="shared" si="617"/>
        <v/>
      </c>
      <c r="AA9839" t="str">
        <f t="shared" si="618"/>
        <v/>
      </c>
      <c r="AC9839" s="7"/>
      <c r="AD9839" t="s">
        <v>578</v>
      </c>
      <c r="AE9839">
        <f t="shared" si="616"/>
        <v>0</v>
      </c>
      <c r="AG9839" s="2"/>
      <c r="AH9839" t="s">
        <v>1819</v>
      </c>
      <c r="AI9839" s="7" t="s">
        <v>4610</v>
      </c>
    </row>
    <row r="9840" spans="1:35" ht="11" customHeight="1" outlineLevel="1" x14ac:dyDescent="0.25">
      <c r="A9840" t="s">
        <v>6773</v>
      </c>
      <c r="C9840" s="2" t="s">
        <v>12455</v>
      </c>
      <c r="D9840" s="2">
        <v>1317</v>
      </c>
      <c r="E9840" s="7">
        <v>1993</v>
      </c>
      <c r="F9840" s="5" t="s">
        <v>1689</v>
      </c>
      <c r="H9840" s="5" t="s">
        <v>5398</v>
      </c>
      <c r="I9840" s="6" t="s">
        <v>1682</v>
      </c>
      <c r="J9840" s="6" t="s">
        <v>7018</v>
      </c>
      <c r="K9840" s="17">
        <v>2</v>
      </c>
      <c r="L9840" s="17" t="s">
        <v>7730</v>
      </c>
      <c r="M9840" s="9">
        <v>0.5</v>
      </c>
      <c r="N9840" s="9"/>
      <c r="O9840" s="21"/>
      <c r="Q9840" s="29"/>
      <c r="U9840" s="17"/>
      <c r="V9840" s="2">
        <v>1157</v>
      </c>
      <c r="Y9840" t="str">
        <f t="shared" si="617"/>
        <v/>
      </c>
      <c r="AA9840" t="str">
        <f t="shared" si="618"/>
        <v/>
      </c>
      <c r="AC9840" s="7"/>
      <c r="AD9840" t="s">
        <v>1682</v>
      </c>
      <c r="AE9840">
        <f t="shared" si="616"/>
        <v>0</v>
      </c>
      <c r="AG9840" s="2"/>
      <c r="AH9840" t="s">
        <v>2856</v>
      </c>
      <c r="AI9840" s="7" t="s">
        <v>4610</v>
      </c>
    </row>
    <row r="9841" spans="1:35" ht="11" customHeight="1" outlineLevel="1" x14ac:dyDescent="0.25">
      <c r="A9841" t="s">
        <v>6773</v>
      </c>
      <c r="C9841" s="2" t="s">
        <v>12455</v>
      </c>
      <c r="D9841" s="2">
        <v>1318</v>
      </c>
      <c r="E9841" s="7">
        <v>1993</v>
      </c>
      <c r="F9841" s="5" t="s">
        <v>5782</v>
      </c>
      <c r="H9841" s="5" t="s">
        <v>5398</v>
      </c>
      <c r="I9841" s="6" t="s">
        <v>1680</v>
      </c>
      <c r="J9841" s="6" t="s">
        <v>7018</v>
      </c>
      <c r="K9841" s="17">
        <v>2</v>
      </c>
      <c r="L9841" s="17" t="s">
        <v>7730</v>
      </c>
      <c r="M9841" s="9">
        <v>0.6</v>
      </c>
      <c r="N9841" s="9"/>
      <c r="O9841" s="21"/>
      <c r="Q9841" s="29"/>
      <c r="U9841" s="17"/>
      <c r="V9841" s="2">
        <v>1158</v>
      </c>
      <c r="Y9841" t="str">
        <f t="shared" si="617"/>
        <v/>
      </c>
      <c r="AA9841" t="str">
        <f t="shared" si="618"/>
        <v/>
      </c>
      <c r="AC9841" s="7"/>
      <c r="AD9841" t="s">
        <v>1680</v>
      </c>
      <c r="AE9841">
        <f t="shared" si="616"/>
        <v>0</v>
      </c>
      <c r="AG9841" s="2"/>
      <c r="AH9841" t="s">
        <v>1681</v>
      </c>
      <c r="AI9841" s="7" t="s">
        <v>4922</v>
      </c>
    </row>
    <row r="9842" spans="1:35" ht="11" customHeight="1" outlineLevel="1" x14ac:dyDescent="0.25">
      <c r="A9842" t="s">
        <v>6773</v>
      </c>
      <c r="C9842" s="2" t="s">
        <v>12455</v>
      </c>
      <c r="D9842" s="2">
        <v>1319</v>
      </c>
      <c r="E9842" s="7">
        <v>1993</v>
      </c>
      <c r="F9842" s="5" t="s">
        <v>66</v>
      </c>
      <c r="H9842" s="5" t="s">
        <v>5398</v>
      </c>
      <c r="I9842" s="6" t="s">
        <v>1683</v>
      </c>
      <c r="J9842" s="6" t="s">
        <v>7018</v>
      </c>
      <c r="K9842" s="17">
        <v>2</v>
      </c>
      <c r="L9842" s="17" t="s">
        <v>7730</v>
      </c>
      <c r="M9842" s="9">
        <v>0.6</v>
      </c>
      <c r="N9842" s="9"/>
      <c r="O9842" s="21"/>
      <c r="Q9842" s="29"/>
      <c r="U9842" s="17"/>
      <c r="V9842" s="2">
        <v>1159</v>
      </c>
      <c r="Y9842" t="str">
        <f t="shared" si="617"/>
        <v/>
      </c>
      <c r="AA9842" t="str">
        <f t="shared" si="618"/>
        <v/>
      </c>
      <c r="AC9842" s="7"/>
      <c r="AD9842" t="s">
        <v>1683</v>
      </c>
      <c r="AE9842">
        <f t="shared" si="616"/>
        <v>0</v>
      </c>
      <c r="AG9842" s="2"/>
      <c r="AH9842" t="s">
        <v>2856</v>
      </c>
      <c r="AI9842" s="7" t="s">
        <v>4922</v>
      </c>
    </row>
    <row r="9843" spans="1:35" ht="11" customHeight="1" outlineLevel="1" x14ac:dyDescent="0.25">
      <c r="A9843" t="s">
        <v>6773</v>
      </c>
      <c r="C9843" s="2" t="s">
        <v>12455</v>
      </c>
      <c r="D9843" s="2">
        <v>1320</v>
      </c>
      <c r="E9843" s="7">
        <v>1993</v>
      </c>
      <c r="F9843" s="5" t="s">
        <v>1677</v>
      </c>
      <c r="H9843" s="5" t="s">
        <v>5398</v>
      </c>
      <c r="I9843" s="6" t="s">
        <v>1818</v>
      </c>
      <c r="J9843" s="6" t="s">
        <v>7018</v>
      </c>
      <c r="K9843" s="17">
        <v>2</v>
      </c>
      <c r="L9843" s="17" t="s">
        <v>7730</v>
      </c>
      <c r="M9843" s="9">
        <v>0.3</v>
      </c>
      <c r="N9843" s="9"/>
      <c r="O9843" s="21"/>
      <c r="Q9843" s="29"/>
      <c r="T9843">
        <v>1</v>
      </c>
      <c r="U9843" s="17"/>
      <c r="V9843" s="2">
        <v>1160</v>
      </c>
      <c r="Y9843" t="str">
        <f t="shared" si="617"/>
        <v/>
      </c>
      <c r="AA9843" t="str">
        <f t="shared" si="618"/>
        <v/>
      </c>
      <c r="AC9843" s="7"/>
      <c r="AD9843" t="s">
        <v>1818</v>
      </c>
      <c r="AE9843">
        <f t="shared" si="616"/>
        <v>0</v>
      </c>
      <c r="AG9843" s="2"/>
      <c r="AH9843" t="s">
        <v>1819</v>
      </c>
      <c r="AI9843" s="7" t="s">
        <v>4922</v>
      </c>
    </row>
    <row r="9844" spans="1:35" ht="11" customHeight="1" outlineLevel="1" x14ac:dyDescent="0.25">
      <c r="A9844" t="s">
        <v>6773</v>
      </c>
      <c r="C9844" s="2" t="s">
        <v>12455</v>
      </c>
      <c r="D9844" s="2" t="s">
        <v>8633</v>
      </c>
      <c r="E9844" s="7">
        <v>1993</v>
      </c>
      <c r="F9844" s="5" t="s">
        <v>1685</v>
      </c>
      <c r="H9844" s="5" t="s">
        <v>5398</v>
      </c>
      <c r="I9844" s="6" t="s">
        <v>1818</v>
      </c>
      <c r="J9844" s="6" t="s">
        <v>7018</v>
      </c>
      <c r="K9844" s="17">
        <v>2</v>
      </c>
      <c r="L9844" s="17" t="s">
        <v>7730</v>
      </c>
      <c r="M9844" s="9">
        <v>5.5</v>
      </c>
      <c r="N9844" s="9"/>
      <c r="O9844" s="21"/>
      <c r="Q9844" s="29"/>
      <c r="U9844" s="17"/>
      <c r="V9844" s="2" t="s">
        <v>1684</v>
      </c>
      <c r="X9844" t="s">
        <v>7732</v>
      </c>
      <c r="Y9844" t="str">
        <f t="shared" si="617"/>
        <v/>
      </c>
      <c r="AA9844" t="str">
        <f t="shared" si="618"/>
        <v/>
      </c>
      <c r="AC9844" s="7"/>
      <c r="AD9844" t="s">
        <v>1818</v>
      </c>
      <c r="AE9844">
        <f t="shared" si="616"/>
        <v>0</v>
      </c>
      <c r="AG9844" s="2"/>
      <c r="AH9844" t="s">
        <v>1819</v>
      </c>
      <c r="AI9844" s="7" t="s">
        <v>4922</v>
      </c>
    </row>
    <row r="9845" spans="1:35" ht="11" customHeight="1" outlineLevel="1" x14ac:dyDescent="0.25">
      <c r="A9845" t="s">
        <v>6773</v>
      </c>
      <c r="C9845" s="2" t="s">
        <v>12455</v>
      </c>
      <c r="D9845" s="2" t="s">
        <v>7769</v>
      </c>
      <c r="E9845" s="7">
        <v>1993</v>
      </c>
      <c r="F9845" s="5" t="s">
        <v>1685</v>
      </c>
      <c r="H9845" s="5" t="s">
        <v>5398</v>
      </c>
      <c r="I9845" s="6" t="s">
        <v>1818</v>
      </c>
      <c r="J9845" s="6" t="s">
        <v>7018</v>
      </c>
      <c r="K9845" s="17">
        <v>2</v>
      </c>
      <c r="L9845" s="17" t="s">
        <v>7730</v>
      </c>
      <c r="M9845" s="9">
        <v>2</v>
      </c>
      <c r="N9845" s="9"/>
      <c r="O9845" s="21"/>
      <c r="Q9845" s="29"/>
      <c r="U9845" s="17"/>
      <c r="V9845" s="2"/>
      <c r="X9845" t="s">
        <v>7732</v>
      </c>
      <c r="Y9845" t="str">
        <f t="shared" si="617"/>
        <v/>
      </c>
      <c r="AA9845" t="str">
        <f t="shared" si="618"/>
        <v/>
      </c>
      <c r="AC9845" s="7"/>
      <c r="AD9845" t="s">
        <v>1818</v>
      </c>
      <c r="AE9845">
        <f t="shared" si="616"/>
        <v>0</v>
      </c>
      <c r="AG9845" s="2"/>
      <c r="AH9845" t="s">
        <v>8634</v>
      </c>
      <c r="AI9845" s="7" t="s">
        <v>4922</v>
      </c>
    </row>
    <row r="9846" spans="1:35" ht="11" customHeight="1" outlineLevel="1" x14ac:dyDescent="0.25">
      <c r="A9846" t="s">
        <v>6773</v>
      </c>
      <c r="C9846" s="2" t="s">
        <v>12455</v>
      </c>
      <c r="D9846" s="2" t="s">
        <v>7769</v>
      </c>
      <c r="E9846" s="7">
        <v>1993</v>
      </c>
      <c r="F9846" s="8" t="s">
        <v>22232</v>
      </c>
      <c r="H9846" s="5" t="s">
        <v>5398</v>
      </c>
      <c r="I9846" s="6" t="s">
        <v>1818</v>
      </c>
      <c r="J9846" s="6" t="s">
        <v>7018</v>
      </c>
      <c r="K9846" s="17">
        <v>2</v>
      </c>
      <c r="L9846" s="17" t="s">
        <v>7730</v>
      </c>
      <c r="M9846" s="9">
        <v>2</v>
      </c>
      <c r="N9846" s="9"/>
      <c r="O9846" s="21"/>
      <c r="Q9846" s="29"/>
      <c r="U9846" s="17"/>
      <c r="V9846" s="2"/>
      <c r="X9846" t="s">
        <v>7732</v>
      </c>
      <c r="Y9846">
        <f t="shared" si="617"/>
        <v>1</v>
      </c>
      <c r="Z9846">
        <v>1</v>
      </c>
      <c r="AA9846" t="str">
        <f t="shared" si="618"/>
        <v/>
      </c>
      <c r="AC9846" s="7"/>
      <c r="AD9846" t="s">
        <v>1818</v>
      </c>
      <c r="AE9846">
        <f t="shared" si="616"/>
        <v>0</v>
      </c>
      <c r="AG9846" s="2"/>
      <c r="AH9846" t="s">
        <v>8634</v>
      </c>
      <c r="AI9846" s="7" t="s">
        <v>4922</v>
      </c>
    </row>
    <row r="9847" spans="1:35" ht="11" customHeight="1" outlineLevel="1" x14ac:dyDescent="0.25">
      <c r="A9847" t="s">
        <v>6773</v>
      </c>
      <c r="C9847" s="2" t="s">
        <v>12455</v>
      </c>
      <c r="D9847" s="2">
        <v>1353</v>
      </c>
      <c r="E9847" s="7">
        <v>1993</v>
      </c>
      <c r="F9847" s="8" t="s">
        <v>21337</v>
      </c>
      <c r="H9847" s="5" t="s">
        <v>5398</v>
      </c>
      <c r="I9847" s="6" t="s">
        <v>1818</v>
      </c>
      <c r="J9847" s="6" t="s">
        <v>21338</v>
      </c>
      <c r="K9847" s="17">
        <v>2</v>
      </c>
      <c r="L9847" s="17" t="s">
        <v>7730</v>
      </c>
      <c r="M9847" s="9">
        <v>5.5</v>
      </c>
      <c r="N9847" s="9"/>
      <c r="O9847" s="21"/>
      <c r="Q9847" s="29"/>
      <c r="U9847" s="17"/>
      <c r="V9847" s="2"/>
      <c r="X9847" t="s">
        <v>7732</v>
      </c>
      <c r="Y9847" t="str">
        <f t="shared" si="617"/>
        <v/>
      </c>
      <c r="AA9847" t="str">
        <f t="shared" si="618"/>
        <v/>
      </c>
      <c r="AC9847" s="7"/>
      <c r="AD9847" t="s">
        <v>1818</v>
      </c>
      <c r="AE9847">
        <f t="shared" si="616"/>
        <v>0</v>
      </c>
      <c r="AG9847" s="2"/>
      <c r="AH9847" t="s">
        <v>8634</v>
      </c>
      <c r="AI9847" s="7" t="s">
        <v>4922</v>
      </c>
    </row>
    <row r="9848" spans="1:35" ht="11" customHeight="1" outlineLevel="1" x14ac:dyDescent="0.25">
      <c r="A9848" t="s">
        <v>6773</v>
      </c>
      <c r="C9848" s="2" t="s">
        <v>12455</v>
      </c>
      <c r="D9848" s="3" t="s">
        <v>21339</v>
      </c>
      <c r="E9848" s="7">
        <v>1993</v>
      </c>
      <c r="F9848" s="8" t="s">
        <v>21340</v>
      </c>
      <c r="H9848" s="5" t="s">
        <v>5398</v>
      </c>
      <c r="I9848" s="6" t="s">
        <v>1818</v>
      </c>
      <c r="J9848" s="6" t="s">
        <v>21338</v>
      </c>
      <c r="K9848" s="17">
        <v>2</v>
      </c>
      <c r="L9848" s="17" t="s">
        <v>7730</v>
      </c>
      <c r="M9848" s="9">
        <v>0</v>
      </c>
      <c r="N9848" s="9"/>
      <c r="O9848" s="21"/>
      <c r="Q9848" s="29"/>
      <c r="U9848" s="17"/>
      <c r="V9848" s="2"/>
      <c r="X9848" t="s">
        <v>7732</v>
      </c>
      <c r="Y9848">
        <f t="shared" si="617"/>
        <v>1</v>
      </c>
      <c r="AA9848" t="str">
        <f t="shared" si="618"/>
        <v/>
      </c>
      <c r="AC9848" s="7"/>
      <c r="AD9848" t="s">
        <v>1818</v>
      </c>
      <c r="AE9848">
        <f t="shared" si="616"/>
        <v>0</v>
      </c>
      <c r="AG9848" s="2"/>
      <c r="AH9848" t="s">
        <v>8634</v>
      </c>
      <c r="AI9848" s="7" t="s">
        <v>4922</v>
      </c>
    </row>
    <row r="9849" spans="1:35" ht="11" customHeight="1" outlineLevel="1" x14ac:dyDescent="0.25">
      <c r="A9849" t="s">
        <v>6773</v>
      </c>
      <c r="C9849" s="2" t="s">
        <v>12455</v>
      </c>
      <c r="D9849" s="2">
        <v>1442</v>
      </c>
      <c r="E9849" s="7">
        <v>1995</v>
      </c>
      <c r="F9849" s="5" t="s">
        <v>1689</v>
      </c>
      <c r="H9849" s="5" t="s">
        <v>5398</v>
      </c>
      <c r="I9849" s="6" t="s">
        <v>2244</v>
      </c>
      <c r="J9849" s="6" t="s">
        <v>7770</v>
      </c>
      <c r="K9849" s="17">
        <v>1</v>
      </c>
      <c r="L9849" s="17" t="s">
        <v>7730</v>
      </c>
      <c r="M9849" s="9">
        <v>0.4</v>
      </c>
      <c r="N9849" s="9"/>
      <c r="O9849" s="21"/>
      <c r="Q9849" s="29"/>
      <c r="S9849">
        <v>1</v>
      </c>
      <c r="T9849">
        <v>1</v>
      </c>
      <c r="U9849" s="17"/>
      <c r="V9849" s="2">
        <v>1256</v>
      </c>
      <c r="Y9849" t="str">
        <f t="shared" si="617"/>
        <v/>
      </c>
      <c r="AA9849" t="str">
        <f t="shared" si="618"/>
        <v/>
      </c>
      <c r="AC9849" s="7"/>
      <c r="AD9849" t="s">
        <v>2244</v>
      </c>
      <c r="AE9849">
        <f t="shared" si="616"/>
        <v>0</v>
      </c>
      <c r="AG9849" s="2"/>
      <c r="AH9849" t="s">
        <v>1883</v>
      </c>
      <c r="AI9849" s="7" t="s">
        <v>4922</v>
      </c>
    </row>
    <row r="9850" spans="1:35" ht="11" customHeight="1" outlineLevel="1" x14ac:dyDescent="0.25">
      <c r="A9850" t="s">
        <v>6773</v>
      </c>
      <c r="C9850" s="2" t="s">
        <v>12455</v>
      </c>
      <c r="D9850" s="2">
        <v>1443</v>
      </c>
      <c r="E9850" s="7">
        <v>1995</v>
      </c>
      <c r="F9850" s="5" t="s">
        <v>4647</v>
      </c>
      <c r="H9850" s="5" t="s">
        <v>5398</v>
      </c>
      <c r="I9850" s="6" t="s">
        <v>578</v>
      </c>
      <c r="J9850" s="6" t="s">
        <v>7770</v>
      </c>
      <c r="K9850" s="17">
        <v>2</v>
      </c>
      <c r="L9850" s="17" t="s">
        <v>7730</v>
      </c>
      <c r="M9850" s="9">
        <v>1.5</v>
      </c>
      <c r="N9850" s="9"/>
      <c r="O9850" s="21"/>
      <c r="Q9850" s="29"/>
      <c r="U9850" s="17"/>
      <c r="V9850" s="2">
        <v>1257</v>
      </c>
      <c r="Y9850" t="str">
        <f t="shared" si="617"/>
        <v/>
      </c>
      <c r="AA9850" t="str">
        <f t="shared" si="618"/>
        <v/>
      </c>
      <c r="AC9850" s="7"/>
      <c r="AD9850" t="s">
        <v>578</v>
      </c>
      <c r="AE9850">
        <f t="shared" si="616"/>
        <v>0</v>
      </c>
      <c r="AG9850" s="2"/>
      <c r="AH9850" t="s">
        <v>1819</v>
      </c>
      <c r="AI9850" s="7" t="s">
        <v>4922</v>
      </c>
    </row>
    <row r="9851" spans="1:35" ht="11" customHeight="1" outlineLevel="1" x14ac:dyDescent="0.25">
      <c r="A9851" t="s">
        <v>6773</v>
      </c>
      <c r="C9851" s="2" t="s">
        <v>12455</v>
      </c>
      <c r="D9851" s="2" t="s">
        <v>17977</v>
      </c>
      <c r="E9851" s="7">
        <v>1995</v>
      </c>
      <c r="F9851" s="5" t="s">
        <v>7020</v>
      </c>
      <c r="H9851" s="5" t="s">
        <v>5398</v>
      </c>
      <c r="I9851" s="6" t="s">
        <v>2244</v>
      </c>
      <c r="J9851" s="6" t="s">
        <v>7019</v>
      </c>
      <c r="K9851" s="17">
        <v>1</v>
      </c>
      <c r="L9851" s="17" t="s">
        <v>7730</v>
      </c>
      <c r="M9851" s="9">
        <v>5.5</v>
      </c>
      <c r="N9851" s="9"/>
      <c r="O9851" s="21"/>
      <c r="Q9851" s="29"/>
      <c r="U9851" s="17"/>
      <c r="V9851" s="2" t="s">
        <v>6866</v>
      </c>
      <c r="Y9851" t="str">
        <f t="shared" si="617"/>
        <v/>
      </c>
      <c r="AA9851" t="str">
        <f t="shared" si="618"/>
        <v/>
      </c>
      <c r="AC9851" s="7"/>
      <c r="AD9851" t="s">
        <v>2244</v>
      </c>
      <c r="AE9851">
        <f t="shared" si="616"/>
        <v>0</v>
      </c>
      <c r="AG9851" s="2"/>
      <c r="AI9851" s="7"/>
    </row>
    <row r="9852" spans="1:35" ht="11" customHeight="1" outlineLevel="1" x14ac:dyDescent="0.25">
      <c r="A9852" t="s">
        <v>6773</v>
      </c>
      <c r="C9852" s="2" t="s">
        <v>12455</v>
      </c>
      <c r="D9852" s="2" t="s">
        <v>17978</v>
      </c>
      <c r="E9852" s="7">
        <v>1995</v>
      </c>
      <c r="F9852" s="5" t="s">
        <v>7021</v>
      </c>
      <c r="H9852" s="5" t="s">
        <v>5398</v>
      </c>
      <c r="I9852" s="6" t="s">
        <v>2244</v>
      </c>
      <c r="J9852" s="6" t="s">
        <v>7771</v>
      </c>
      <c r="K9852" s="17">
        <v>1</v>
      </c>
      <c r="L9852" s="17" t="s">
        <v>7730</v>
      </c>
      <c r="M9852" s="9">
        <v>9</v>
      </c>
      <c r="N9852" s="9"/>
      <c r="O9852" s="21"/>
      <c r="Q9852" s="29"/>
      <c r="U9852" s="17"/>
      <c r="V9852" s="2" t="s">
        <v>6866</v>
      </c>
      <c r="Y9852" t="str">
        <f t="shared" si="617"/>
        <v/>
      </c>
      <c r="AA9852" t="str">
        <f t="shared" si="618"/>
        <v/>
      </c>
      <c r="AC9852" s="7"/>
      <c r="AD9852" t="s">
        <v>2244</v>
      </c>
      <c r="AE9852">
        <f t="shared" si="616"/>
        <v>0</v>
      </c>
      <c r="AG9852" s="2"/>
      <c r="AI9852" s="7"/>
    </row>
    <row r="9853" spans="1:35" ht="11" customHeight="1" outlineLevel="1" x14ac:dyDescent="0.25">
      <c r="A9853" t="s">
        <v>6773</v>
      </c>
      <c r="C9853" s="2" t="s">
        <v>12455</v>
      </c>
      <c r="D9853" s="2" t="s">
        <v>17978</v>
      </c>
      <c r="E9853" s="7">
        <v>1995</v>
      </c>
      <c r="F9853" s="5" t="s">
        <v>17979</v>
      </c>
      <c r="H9853" s="5" t="s">
        <v>5398</v>
      </c>
      <c r="I9853" s="6" t="s">
        <v>2244</v>
      </c>
      <c r="J9853" s="6" t="s">
        <v>7771</v>
      </c>
      <c r="K9853" s="17">
        <v>1</v>
      </c>
      <c r="L9853" s="17" t="s">
        <v>7730</v>
      </c>
      <c r="M9853" s="9">
        <v>11</v>
      </c>
      <c r="N9853" s="9"/>
      <c r="O9853" s="21"/>
      <c r="Q9853" s="29"/>
      <c r="U9853" s="17"/>
      <c r="V9853" s="2"/>
      <c r="X9853" t="s">
        <v>7732</v>
      </c>
      <c r="Y9853">
        <f t="shared" si="617"/>
        <v>1</v>
      </c>
      <c r="AA9853" t="str">
        <f t="shared" si="618"/>
        <v/>
      </c>
      <c r="AC9853" s="7"/>
      <c r="AD9853" t="s">
        <v>2244</v>
      </c>
      <c r="AE9853">
        <f t="shared" si="616"/>
        <v>0</v>
      </c>
      <c r="AG9853" s="2"/>
      <c r="AI9853" s="7"/>
    </row>
    <row r="9854" spans="1:35" ht="11" customHeight="1" outlineLevel="1" x14ac:dyDescent="0.25">
      <c r="A9854" t="s">
        <v>6773</v>
      </c>
      <c r="C9854" s="2" t="s">
        <v>12455</v>
      </c>
      <c r="D9854" s="2">
        <v>1546</v>
      </c>
      <c r="E9854" s="7">
        <v>1996</v>
      </c>
      <c r="F9854" s="5" t="s">
        <v>5138</v>
      </c>
      <c r="H9854" s="5" t="s">
        <v>5398</v>
      </c>
      <c r="I9854" s="6" t="s">
        <v>5661</v>
      </c>
      <c r="J9854" s="6" t="s">
        <v>1983</v>
      </c>
      <c r="K9854" s="17">
        <v>2</v>
      </c>
      <c r="L9854" s="17" t="s">
        <v>7730</v>
      </c>
      <c r="M9854" s="9">
        <v>0.2</v>
      </c>
      <c r="N9854" s="9"/>
      <c r="O9854" s="21"/>
      <c r="Q9854" s="29"/>
      <c r="U9854" s="17"/>
      <c r="V9854" s="2">
        <v>1346</v>
      </c>
      <c r="Y9854" t="str">
        <f t="shared" si="617"/>
        <v/>
      </c>
      <c r="AA9854" t="str">
        <f t="shared" si="618"/>
        <v/>
      </c>
      <c r="AC9854" s="7"/>
      <c r="AD9854" t="s">
        <v>5661</v>
      </c>
      <c r="AE9854">
        <f t="shared" si="616"/>
        <v>0</v>
      </c>
      <c r="AG9854" s="2"/>
      <c r="AH9854" t="s">
        <v>1681</v>
      </c>
      <c r="AI9854" s="7" t="s">
        <v>4610</v>
      </c>
    </row>
    <row r="9855" spans="1:35" ht="11" customHeight="1" outlineLevel="1" x14ac:dyDescent="0.25">
      <c r="A9855" t="s">
        <v>6773</v>
      </c>
      <c r="C9855" s="2" t="s">
        <v>12455</v>
      </c>
      <c r="D9855" s="2">
        <v>1549</v>
      </c>
      <c r="E9855" s="7">
        <v>1996</v>
      </c>
      <c r="F9855" s="5" t="s">
        <v>3421</v>
      </c>
      <c r="H9855" s="5" t="s">
        <v>5398</v>
      </c>
      <c r="I9855" s="6" t="s">
        <v>6184</v>
      </c>
      <c r="J9855" s="6" t="s">
        <v>1983</v>
      </c>
      <c r="K9855" s="17">
        <v>3</v>
      </c>
      <c r="L9855" s="17" t="s">
        <v>7730</v>
      </c>
      <c r="M9855" s="9">
        <v>0.7</v>
      </c>
      <c r="N9855" s="9"/>
      <c r="O9855" s="21"/>
      <c r="Q9855" s="29"/>
      <c r="U9855" s="17"/>
      <c r="V9855" s="2">
        <v>1349</v>
      </c>
      <c r="Y9855" t="str">
        <f t="shared" si="617"/>
        <v/>
      </c>
      <c r="AA9855" t="str">
        <f t="shared" si="618"/>
        <v/>
      </c>
      <c r="AC9855" s="7"/>
      <c r="AD9855" t="s">
        <v>6184</v>
      </c>
      <c r="AE9855">
        <f t="shared" si="616"/>
        <v>0</v>
      </c>
      <c r="AG9855" s="2"/>
      <c r="AH9855" t="s">
        <v>6185</v>
      </c>
      <c r="AI9855" s="7" t="s">
        <v>4610</v>
      </c>
    </row>
    <row r="9856" spans="1:35" ht="11" customHeight="1" outlineLevel="1" x14ac:dyDescent="0.25">
      <c r="A9856" t="s">
        <v>6773</v>
      </c>
      <c r="C9856" s="2" t="s">
        <v>12455</v>
      </c>
      <c r="D9856" s="2">
        <v>1564</v>
      </c>
      <c r="E9856" s="7">
        <v>1996</v>
      </c>
      <c r="F9856" s="5" t="s">
        <v>2348</v>
      </c>
      <c r="H9856" s="5" t="s">
        <v>5398</v>
      </c>
      <c r="I9856" s="6" t="s">
        <v>2244</v>
      </c>
      <c r="J9856" s="6" t="s">
        <v>7772</v>
      </c>
      <c r="K9856" s="17">
        <v>1</v>
      </c>
      <c r="L9856" s="17" t="s">
        <v>7730</v>
      </c>
      <c r="M9856" s="9">
        <v>0.4</v>
      </c>
      <c r="N9856" s="9"/>
      <c r="O9856" s="21"/>
      <c r="Q9856" s="29"/>
      <c r="U9856" s="17"/>
      <c r="V9856" s="2">
        <v>1358</v>
      </c>
      <c r="Y9856" t="str">
        <f t="shared" si="617"/>
        <v/>
      </c>
      <c r="AA9856" t="str">
        <f t="shared" si="618"/>
        <v/>
      </c>
      <c r="AC9856" s="7"/>
      <c r="AD9856" t="s">
        <v>2244</v>
      </c>
      <c r="AE9856">
        <f t="shared" si="616"/>
        <v>0</v>
      </c>
      <c r="AG9856" s="2"/>
      <c r="AH9856" t="s">
        <v>1883</v>
      </c>
      <c r="AI9856" s="7" t="s">
        <v>4610</v>
      </c>
    </row>
    <row r="9857" spans="1:35" ht="11" customHeight="1" outlineLevel="1" x14ac:dyDescent="0.25">
      <c r="A9857" t="s">
        <v>6773</v>
      </c>
      <c r="C9857" s="2" t="s">
        <v>12455</v>
      </c>
      <c r="D9857" s="2">
        <v>1566</v>
      </c>
      <c r="E9857" s="7">
        <v>1996</v>
      </c>
      <c r="F9857" s="5" t="s">
        <v>1685</v>
      </c>
      <c r="H9857" s="5" t="s">
        <v>5398</v>
      </c>
      <c r="I9857" s="6" t="s">
        <v>6184</v>
      </c>
      <c r="J9857" s="6" t="s">
        <v>1983</v>
      </c>
      <c r="K9857" s="17">
        <v>2</v>
      </c>
      <c r="L9857" s="17" t="s">
        <v>7730</v>
      </c>
      <c r="M9857" s="9">
        <v>3.5</v>
      </c>
      <c r="N9857" s="9"/>
      <c r="O9857" s="21"/>
      <c r="Q9857" s="29"/>
      <c r="U9857" s="17"/>
      <c r="V9857" s="2" t="s">
        <v>1691</v>
      </c>
      <c r="Y9857" t="str">
        <f t="shared" si="617"/>
        <v/>
      </c>
      <c r="AA9857" t="str">
        <f t="shared" si="618"/>
        <v/>
      </c>
      <c r="AC9857" s="7"/>
      <c r="AD9857" t="s">
        <v>6184</v>
      </c>
      <c r="AE9857">
        <f t="shared" si="616"/>
        <v>0</v>
      </c>
      <c r="AG9857" s="2"/>
      <c r="AH9857" t="s">
        <v>6185</v>
      </c>
      <c r="AI9857" s="7" t="s">
        <v>4922</v>
      </c>
    </row>
    <row r="9858" spans="1:35" ht="11" customHeight="1" outlineLevel="1" x14ac:dyDescent="0.25">
      <c r="A9858" t="s">
        <v>6773</v>
      </c>
      <c r="C9858" s="2" t="s">
        <v>12455</v>
      </c>
      <c r="D9858" s="2" t="s">
        <v>7773</v>
      </c>
      <c r="E9858" s="7">
        <v>1996</v>
      </c>
      <c r="F9858" s="5" t="s">
        <v>5663</v>
      </c>
      <c r="H9858" s="5" t="s">
        <v>5398</v>
      </c>
      <c r="I9858" s="6" t="s">
        <v>2244</v>
      </c>
      <c r="J9858" s="6" t="s">
        <v>1983</v>
      </c>
      <c r="K9858" s="17">
        <v>3</v>
      </c>
      <c r="L9858" s="17" t="s">
        <v>7730</v>
      </c>
      <c r="M9858" s="9">
        <v>2.5</v>
      </c>
      <c r="N9858" s="9"/>
      <c r="O9858" s="21"/>
      <c r="Q9858" s="29"/>
      <c r="U9858" s="17"/>
      <c r="V9858" s="2" t="s">
        <v>3367</v>
      </c>
      <c r="Y9858" t="str">
        <f t="shared" si="617"/>
        <v/>
      </c>
      <c r="AA9858" t="str">
        <f t="shared" si="618"/>
        <v/>
      </c>
      <c r="AC9858" s="7"/>
      <c r="AD9858" t="s">
        <v>2244</v>
      </c>
      <c r="AE9858">
        <f t="shared" si="616"/>
        <v>0</v>
      </c>
      <c r="AG9858" s="2"/>
      <c r="AH9858" t="s">
        <v>1883</v>
      </c>
      <c r="AI9858" s="7" t="s">
        <v>4922</v>
      </c>
    </row>
    <row r="9859" spans="1:35" ht="11" customHeight="1" outlineLevel="1" x14ac:dyDescent="0.25">
      <c r="A9859" t="s">
        <v>6773</v>
      </c>
      <c r="C9859" s="2" t="s">
        <v>12455</v>
      </c>
      <c r="D9859" s="2">
        <v>1617</v>
      </c>
      <c r="E9859" s="7">
        <v>1996</v>
      </c>
      <c r="F9859" s="5" t="s">
        <v>1689</v>
      </c>
      <c r="H9859" s="5" t="s">
        <v>5398</v>
      </c>
      <c r="I9859" s="6" t="s">
        <v>2244</v>
      </c>
      <c r="J9859" s="6" t="s">
        <v>7022</v>
      </c>
      <c r="K9859" s="17">
        <v>3</v>
      </c>
      <c r="L9859" s="17" t="s">
        <v>7730</v>
      </c>
      <c r="M9859" s="9">
        <v>1.8</v>
      </c>
      <c r="N9859" s="9"/>
      <c r="O9859" s="21"/>
      <c r="Q9859" s="29"/>
      <c r="T9859">
        <v>1</v>
      </c>
      <c r="U9859" s="17"/>
      <c r="V9859" s="2" t="s">
        <v>6866</v>
      </c>
      <c r="Y9859" t="str">
        <f t="shared" si="617"/>
        <v/>
      </c>
      <c r="AA9859" t="str">
        <f t="shared" si="618"/>
        <v/>
      </c>
      <c r="AC9859" s="7"/>
      <c r="AD9859" t="s">
        <v>2244</v>
      </c>
      <c r="AE9859">
        <f t="shared" si="616"/>
        <v>0</v>
      </c>
      <c r="AG9859" s="2"/>
      <c r="AI9859" s="7"/>
    </row>
    <row r="9860" spans="1:35" ht="11" customHeight="1" outlineLevel="1" x14ac:dyDescent="0.25">
      <c r="A9860" t="s">
        <v>6773</v>
      </c>
      <c r="C9860" s="2" t="s">
        <v>12455</v>
      </c>
      <c r="D9860" s="2">
        <v>1631</v>
      </c>
      <c r="E9860" s="7">
        <v>1997</v>
      </c>
      <c r="F9860" s="5" t="s">
        <v>1692</v>
      </c>
      <c r="H9860" s="5" t="s">
        <v>5398</v>
      </c>
      <c r="I9860" s="6" t="s">
        <v>3758</v>
      </c>
      <c r="J9860" s="6" t="s">
        <v>1983</v>
      </c>
      <c r="K9860" s="17">
        <v>1</v>
      </c>
      <c r="L9860" s="17" t="s">
        <v>7730</v>
      </c>
      <c r="M9860" s="9">
        <v>10.4</v>
      </c>
      <c r="N9860" s="9"/>
      <c r="O9860" s="21"/>
      <c r="Q9860" s="29"/>
      <c r="T9860">
        <v>1</v>
      </c>
      <c r="U9860" s="17"/>
      <c r="V9860" s="2">
        <v>1412</v>
      </c>
      <c r="Y9860" t="str">
        <f t="shared" si="617"/>
        <v/>
      </c>
      <c r="AA9860" t="str">
        <f t="shared" si="618"/>
        <v/>
      </c>
      <c r="AC9860" s="7"/>
      <c r="AD9860" t="s">
        <v>3758</v>
      </c>
      <c r="AE9860">
        <f t="shared" si="616"/>
        <v>0</v>
      </c>
      <c r="AG9860" s="2"/>
      <c r="AH9860" t="s">
        <v>3759</v>
      </c>
      <c r="AI9860" s="7" t="s">
        <v>4620</v>
      </c>
    </row>
    <row r="9861" spans="1:35" ht="11" customHeight="1" outlineLevel="1" x14ac:dyDescent="0.25">
      <c r="A9861" t="s">
        <v>6773</v>
      </c>
      <c r="C9861" s="2" t="s">
        <v>12455</v>
      </c>
      <c r="D9861" s="2" t="s">
        <v>8635</v>
      </c>
      <c r="E9861" s="7">
        <v>1997</v>
      </c>
      <c r="F9861" s="8" t="s">
        <v>22233</v>
      </c>
      <c r="H9861" s="5" t="s">
        <v>5398</v>
      </c>
      <c r="I9861" s="6" t="s">
        <v>3758</v>
      </c>
      <c r="J9861" s="6" t="s">
        <v>1983</v>
      </c>
      <c r="K9861" s="17">
        <v>1</v>
      </c>
      <c r="L9861" s="17" t="s">
        <v>7730</v>
      </c>
      <c r="M9861" s="9">
        <v>8.1999999999999993</v>
      </c>
      <c r="N9861" s="9"/>
      <c r="O9861" s="21"/>
      <c r="Q9861" s="29"/>
      <c r="U9861" s="17"/>
      <c r="V9861" s="2"/>
      <c r="X9861" t="s">
        <v>7732</v>
      </c>
      <c r="Y9861">
        <f t="shared" si="617"/>
        <v>1</v>
      </c>
      <c r="Z9861">
        <v>1</v>
      </c>
      <c r="AA9861" t="str">
        <f t="shared" si="618"/>
        <v/>
      </c>
      <c r="AC9861" s="7"/>
      <c r="AD9861" t="s">
        <v>3758</v>
      </c>
      <c r="AE9861">
        <f t="shared" si="616"/>
        <v>0</v>
      </c>
      <c r="AG9861" s="2"/>
      <c r="AH9861" t="s">
        <v>8637</v>
      </c>
      <c r="AI9861" s="7" t="s">
        <v>4620</v>
      </c>
    </row>
    <row r="9862" spans="1:35" ht="11" customHeight="1" outlineLevel="1" x14ac:dyDescent="0.25">
      <c r="A9862" t="s">
        <v>6773</v>
      </c>
      <c r="C9862" s="2" t="s">
        <v>12455</v>
      </c>
      <c r="D9862" s="2">
        <v>1673</v>
      </c>
      <c r="E9862" s="7">
        <v>1997</v>
      </c>
      <c r="F9862" s="5" t="s">
        <v>1677</v>
      </c>
      <c r="H9862" s="5" t="s">
        <v>5398</v>
      </c>
      <c r="I9862" s="6" t="s">
        <v>3825</v>
      </c>
      <c r="J9862" s="6" t="s">
        <v>7774</v>
      </c>
      <c r="K9862" s="17">
        <v>3</v>
      </c>
      <c r="L9862" s="17" t="s">
        <v>7730</v>
      </c>
      <c r="M9862" s="9">
        <v>1</v>
      </c>
      <c r="N9862" s="9"/>
      <c r="O9862" s="21"/>
      <c r="Q9862" s="29"/>
      <c r="U9862" s="17"/>
      <c r="V9862" s="2">
        <v>1451</v>
      </c>
      <c r="Y9862" t="str">
        <f t="shared" si="617"/>
        <v/>
      </c>
      <c r="AA9862" t="str">
        <f t="shared" si="618"/>
        <v/>
      </c>
      <c r="AC9862" s="7"/>
      <c r="AD9862" t="s">
        <v>3825</v>
      </c>
      <c r="AE9862">
        <f t="shared" si="616"/>
        <v>0</v>
      </c>
      <c r="AG9862" s="2"/>
      <c r="AH9862" t="s">
        <v>6454</v>
      </c>
      <c r="AI9862" s="7" t="s">
        <v>4922</v>
      </c>
    </row>
    <row r="9863" spans="1:35" ht="11" customHeight="1" outlineLevel="1" collapsed="1" x14ac:dyDescent="0.25">
      <c r="A9863" t="s">
        <v>6773</v>
      </c>
      <c r="C9863" s="2" t="s">
        <v>12455</v>
      </c>
      <c r="D9863" s="2" t="s">
        <v>18793</v>
      </c>
      <c r="E9863" s="7">
        <v>1997</v>
      </c>
      <c r="F9863" s="5" t="s">
        <v>16784</v>
      </c>
      <c r="H9863" s="5" t="s">
        <v>5398</v>
      </c>
      <c r="I9863" s="6" t="s">
        <v>3825</v>
      </c>
      <c r="J9863" s="6" t="s">
        <v>7774</v>
      </c>
      <c r="K9863" s="17">
        <v>3</v>
      </c>
      <c r="L9863" s="17" t="s">
        <v>7730</v>
      </c>
      <c r="M9863" s="9">
        <v>10.3</v>
      </c>
      <c r="N9863" s="9"/>
      <c r="O9863" s="21"/>
      <c r="Q9863" s="29"/>
      <c r="U9863" s="17"/>
      <c r="V9863" s="2">
        <v>1451</v>
      </c>
      <c r="Y9863" t="str">
        <f t="shared" si="617"/>
        <v/>
      </c>
      <c r="AA9863">
        <f t="shared" si="618"/>
        <v>1</v>
      </c>
      <c r="AC9863" s="7"/>
      <c r="AD9863" t="s">
        <v>3825</v>
      </c>
      <c r="AE9863">
        <f t="shared" si="616"/>
        <v>0</v>
      </c>
      <c r="AG9863" s="2"/>
      <c r="AH9863" t="s">
        <v>6454</v>
      </c>
      <c r="AI9863" s="7" t="s">
        <v>4922</v>
      </c>
    </row>
    <row r="9864" spans="1:35" ht="11" customHeight="1" outlineLevel="1" x14ac:dyDescent="0.25">
      <c r="A9864" t="s">
        <v>6773</v>
      </c>
      <c r="C9864" s="2" t="s">
        <v>12455</v>
      </c>
      <c r="D9864" s="2">
        <v>1698</v>
      </c>
      <c r="E9864" s="7">
        <v>1997</v>
      </c>
      <c r="F9864" s="8" t="s">
        <v>1677</v>
      </c>
      <c r="H9864" s="5" t="s">
        <v>5398</v>
      </c>
      <c r="I9864" s="6" t="s">
        <v>2244</v>
      </c>
      <c r="J9864" s="6" t="s">
        <v>7023</v>
      </c>
      <c r="K9864" s="17">
        <v>3</v>
      </c>
      <c r="L9864" s="17" t="s">
        <v>7730</v>
      </c>
      <c r="M9864" s="9">
        <v>2.8</v>
      </c>
      <c r="N9864" s="9"/>
      <c r="O9864" s="21"/>
      <c r="Q9864" s="29"/>
      <c r="U9864" s="17"/>
      <c r="V9864" s="2" t="s">
        <v>6866</v>
      </c>
      <c r="Y9864" t="str">
        <f t="shared" si="617"/>
        <v/>
      </c>
      <c r="AA9864" t="str">
        <f t="shared" si="618"/>
        <v/>
      </c>
      <c r="AC9864" s="7"/>
      <c r="AD9864" t="s">
        <v>2244</v>
      </c>
      <c r="AE9864">
        <f t="shared" si="616"/>
        <v>0</v>
      </c>
      <c r="AG9864" s="2"/>
      <c r="AI9864" s="7"/>
    </row>
    <row r="9865" spans="1:35" ht="11" customHeight="1" outlineLevel="1" collapsed="1" x14ac:dyDescent="0.25">
      <c r="A9865" t="s">
        <v>6773</v>
      </c>
      <c r="C9865" s="2" t="s">
        <v>12455</v>
      </c>
      <c r="D9865" s="2" t="s">
        <v>17973</v>
      </c>
      <c r="E9865" s="7">
        <v>1997</v>
      </c>
      <c r="F9865" s="5" t="s">
        <v>17974</v>
      </c>
      <c r="H9865" s="5" t="s">
        <v>5398</v>
      </c>
      <c r="I9865" s="6" t="s">
        <v>2244</v>
      </c>
      <c r="J9865" s="6" t="s">
        <v>7023</v>
      </c>
      <c r="K9865" s="17">
        <v>3</v>
      </c>
      <c r="L9865" s="17" t="s">
        <v>7730</v>
      </c>
      <c r="M9865" s="9">
        <v>8</v>
      </c>
      <c r="N9865" s="9"/>
      <c r="O9865" s="21"/>
      <c r="Q9865" s="29"/>
      <c r="U9865" s="17"/>
      <c r="V9865" s="2"/>
      <c r="X9865" t="s">
        <v>7732</v>
      </c>
      <c r="Y9865">
        <f t="shared" si="617"/>
        <v>1</v>
      </c>
      <c r="AA9865" t="str">
        <f t="shared" si="618"/>
        <v/>
      </c>
      <c r="AC9865" s="7"/>
      <c r="AD9865" t="s">
        <v>2244</v>
      </c>
      <c r="AE9865">
        <f t="shared" si="616"/>
        <v>0</v>
      </c>
      <c r="AG9865" s="2"/>
      <c r="AI9865" s="7"/>
    </row>
    <row r="9866" spans="1:35" ht="11" customHeight="1" outlineLevel="1" x14ac:dyDescent="0.25">
      <c r="A9866" t="s">
        <v>6773</v>
      </c>
      <c r="C9866" s="2" t="s">
        <v>12455</v>
      </c>
      <c r="D9866" s="2">
        <v>1701</v>
      </c>
      <c r="E9866" s="7">
        <v>1998</v>
      </c>
      <c r="F9866" s="5" t="s">
        <v>21661</v>
      </c>
      <c r="H9866" s="5" t="s">
        <v>5398</v>
      </c>
      <c r="I9866" s="6" t="s">
        <v>2244</v>
      </c>
      <c r="J9866" s="6" t="s">
        <v>7024</v>
      </c>
      <c r="K9866" s="17">
        <v>3</v>
      </c>
      <c r="L9866" s="17" t="s">
        <v>7730</v>
      </c>
      <c r="M9866" s="9">
        <v>8.5</v>
      </c>
      <c r="N9866" s="9"/>
      <c r="O9866" s="21"/>
      <c r="Q9866" s="29"/>
      <c r="U9866" s="17"/>
      <c r="V9866" s="2" t="s">
        <v>6866</v>
      </c>
      <c r="Y9866" t="str">
        <f t="shared" si="617"/>
        <v/>
      </c>
      <c r="AA9866">
        <f t="shared" si="618"/>
        <v>1</v>
      </c>
      <c r="AC9866" s="7"/>
      <c r="AD9866" t="s">
        <v>2244</v>
      </c>
      <c r="AE9866">
        <f t="shared" si="616"/>
        <v>0</v>
      </c>
      <c r="AG9866" s="2"/>
      <c r="AI9866" s="7"/>
    </row>
    <row r="9867" spans="1:35" ht="11" customHeight="1" outlineLevel="1" x14ac:dyDescent="0.25">
      <c r="A9867" t="s">
        <v>6773</v>
      </c>
      <c r="C9867" s="2" t="s">
        <v>12455</v>
      </c>
      <c r="D9867" s="2">
        <v>1702</v>
      </c>
      <c r="E9867" s="7">
        <v>1998</v>
      </c>
      <c r="F9867" s="5" t="s">
        <v>21662</v>
      </c>
      <c r="H9867" s="5" t="s">
        <v>5398</v>
      </c>
      <c r="I9867" s="6" t="s">
        <v>3825</v>
      </c>
      <c r="J9867" s="6" t="s">
        <v>7024</v>
      </c>
      <c r="K9867" s="17">
        <v>3</v>
      </c>
      <c r="L9867" s="17" t="s">
        <v>7730</v>
      </c>
      <c r="M9867" s="9">
        <v>8.5</v>
      </c>
      <c r="N9867" s="9"/>
      <c r="O9867" s="21"/>
      <c r="Q9867" s="29"/>
      <c r="U9867" s="17"/>
      <c r="V9867" s="2" t="s">
        <v>6866</v>
      </c>
      <c r="Y9867" t="str">
        <f t="shared" si="617"/>
        <v/>
      </c>
      <c r="AA9867">
        <f t="shared" si="618"/>
        <v>1</v>
      </c>
      <c r="AC9867" s="7"/>
      <c r="AD9867" t="s">
        <v>3825</v>
      </c>
      <c r="AE9867">
        <f t="shared" si="616"/>
        <v>0</v>
      </c>
      <c r="AG9867" s="2"/>
      <c r="AI9867" s="7"/>
    </row>
    <row r="9868" spans="1:35" ht="11" customHeight="1" outlineLevel="1" x14ac:dyDescent="0.25">
      <c r="A9868" t="s">
        <v>6773</v>
      </c>
      <c r="C9868" s="2" t="s">
        <v>12455</v>
      </c>
      <c r="D9868" s="2">
        <v>1737</v>
      </c>
      <c r="E9868" s="7">
        <v>1998</v>
      </c>
      <c r="F9868" s="5" t="s">
        <v>3781</v>
      </c>
      <c r="H9868" s="5" t="s">
        <v>5398</v>
      </c>
      <c r="I9868" s="6" t="s">
        <v>2244</v>
      </c>
      <c r="J9868" s="6" t="s">
        <v>7775</v>
      </c>
      <c r="K9868" s="17">
        <v>3</v>
      </c>
      <c r="L9868" s="17" t="s">
        <v>7730</v>
      </c>
      <c r="M9868" s="9">
        <v>6.5</v>
      </c>
      <c r="N9868" s="9"/>
      <c r="O9868" s="21"/>
      <c r="Q9868" s="29"/>
      <c r="U9868" s="17"/>
      <c r="V9868" s="2" t="s">
        <v>4920</v>
      </c>
      <c r="Y9868" t="str">
        <f t="shared" si="617"/>
        <v/>
      </c>
      <c r="AA9868" t="str">
        <f t="shared" si="618"/>
        <v/>
      </c>
      <c r="AC9868" s="7"/>
      <c r="AD9868" t="s">
        <v>2244</v>
      </c>
      <c r="AE9868">
        <f t="shared" si="616"/>
        <v>0</v>
      </c>
      <c r="AG9868" s="2"/>
      <c r="AH9868" t="s">
        <v>1883</v>
      </c>
      <c r="AI9868" s="7" t="s">
        <v>4922</v>
      </c>
    </row>
    <row r="9869" spans="1:35" ht="11" customHeight="1" outlineLevel="1" x14ac:dyDescent="0.25">
      <c r="A9869" t="s">
        <v>6773</v>
      </c>
      <c r="C9869" s="2" t="s">
        <v>12455</v>
      </c>
      <c r="D9869" s="2">
        <v>1740</v>
      </c>
      <c r="E9869" s="7">
        <v>1998</v>
      </c>
      <c r="F9869" s="5" t="s">
        <v>2348</v>
      </c>
      <c r="H9869" s="5" t="s">
        <v>5398</v>
      </c>
      <c r="I9869" s="6" t="s">
        <v>2851</v>
      </c>
      <c r="J9869" s="6" t="s">
        <v>7776</v>
      </c>
      <c r="K9869" s="17">
        <v>3</v>
      </c>
      <c r="L9869" s="17" t="s">
        <v>7730</v>
      </c>
      <c r="M9869" s="9">
        <v>7</v>
      </c>
      <c r="N9869" s="9"/>
      <c r="O9869" s="21"/>
      <c r="Q9869" s="29"/>
      <c r="U9869" s="17"/>
      <c r="V9869" s="2">
        <v>1509</v>
      </c>
      <c r="Y9869" t="str">
        <f t="shared" si="617"/>
        <v/>
      </c>
      <c r="AA9869" t="str">
        <f t="shared" si="618"/>
        <v/>
      </c>
      <c r="AC9869" s="7"/>
      <c r="AD9869" t="s">
        <v>2851</v>
      </c>
      <c r="AE9869">
        <f t="shared" si="616"/>
        <v>0</v>
      </c>
      <c r="AG9869" s="2"/>
      <c r="AH9869" t="s">
        <v>2852</v>
      </c>
      <c r="AI9869" s="7" t="s">
        <v>4610</v>
      </c>
    </row>
    <row r="9870" spans="1:35" ht="11" customHeight="1" outlineLevel="1" x14ac:dyDescent="0.25">
      <c r="A9870" t="s">
        <v>6773</v>
      </c>
      <c r="C9870" s="2" t="s">
        <v>12455</v>
      </c>
      <c r="D9870" s="2">
        <v>1744</v>
      </c>
      <c r="E9870" s="7">
        <v>1998</v>
      </c>
      <c r="F9870" s="5" t="s">
        <v>2348</v>
      </c>
      <c r="H9870" s="5" t="s">
        <v>5398</v>
      </c>
      <c r="I9870" s="6" t="s">
        <v>2855</v>
      </c>
      <c r="J9870" s="6" t="s">
        <v>7776</v>
      </c>
      <c r="K9870" s="17">
        <v>2</v>
      </c>
      <c r="L9870" s="17" t="s">
        <v>7730</v>
      </c>
      <c r="M9870" s="9">
        <v>0.9</v>
      </c>
      <c r="N9870" s="9"/>
      <c r="O9870" s="21"/>
      <c r="Q9870" s="29"/>
      <c r="U9870" s="17"/>
      <c r="V9870" s="2">
        <v>1512</v>
      </c>
      <c r="Y9870" t="str">
        <f t="shared" si="617"/>
        <v/>
      </c>
      <c r="AA9870" t="str">
        <f t="shared" si="618"/>
        <v/>
      </c>
      <c r="AC9870" s="7"/>
      <c r="AD9870" t="s">
        <v>2855</v>
      </c>
      <c r="AE9870">
        <f t="shared" si="616"/>
        <v>0</v>
      </c>
      <c r="AG9870" s="2"/>
      <c r="AH9870" t="s">
        <v>2856</v>
      </c>
      <c r="AI9870" s="7" t="s">
        <v>4610</v>
      </c>
    </row>
    <row r="9871" spans="1:35" ht="11" customHeight="1" outlineLevel="1" x14ac:dyDescent="0.25">
      <c r="A9871" t="s">
        <v>6773</v>
      </c>
      <c r="C9871" s="2" t="s">
        <v>12455</v>
      </c>
      <c r="D9871" s="2">
        <v>1749</v>
      </c>
      <c r="E9871" s="7">
        <v>1998</v>
      </c>
      <c r="F9871" s="5" t="s">
        <v>5782</v>
      </c>
      <c r="H9871" s="5" t="s">
        <v>5398</v>
      </c>
      <c r="I9871" s="6" t="s">
        <v>3758</v>
      </c>
      <c r="J9871" s="6" t="s">
        <v>7776</v>
      </c>
      <c r="K9871" s="17">
        <v>2</v>
      </c>
      <c r="L9871" s="17" t="s">
        <v>7730</v>
      </c>
      <c r="M9871" s="9">
        <v>2.4</v>
      </c>
      <c r="N9871" s="9"/>
      <c r="O9871" s="21"/>
      <c r="Q9871" s="29"/>
      <c r="U9871" s="17"/>
      <c r="V9871" s="2">
        <v>1518</v>
      </c>
      <c r="Y9871" t="str">
        <f t="shared" si="617"/>
        <v/>
      </c>
      <c r="AA9871" t="str">
        <f t="shared" si="618"/>
        <v/>
      </c>
      <c r="AC9871" s="7"/>
      <c r="AD9871" t="s">
        <v>3758</v>
      </c>
      <c r="AE9871">
        <f t="shared" ref="AE9871:AE9934" si="619">COUNTIF(I9871,"*Fuji*")</f>
        <v>0</v>
      </c>
      <c r="AG9871" s="2"/>
      <c r="AH9871" t="s">
        <v>3759</v>
      </c>
      <c r="AI9871" s="7" t="s">
        <v>4922</v>
      </c>
    </row>
    <row r="9872" spans="1:35" ht="11" customHeight="1" outlineLevel="1" x14ac:dyDescent="0.25">
      <c r="A9872" t="s">
        <v>6773</v>
      </c>
      <c r="C9872" s="2" t="s">
        <v>12455</v>
      </c>
      <c r="D9872" s="2">
        <v>1750</v>
      </c>
      <c r="E9872" s="7">
        <v>1998</v>
      </c>
      <c r="F9872" s="5" t="s">
        <v>4647</v>
      </c>
      <c r="H9872" s="5" t="s">
        <v>5398</v>
      </c>
      <c r="I9872" s="6" t="s">
        <v>2855</v>
      </c>
      <c r="J9872" s="6" t="s">
        <v>7776</v>
      </c>
      <c r="K9872" s="17">
        <v>3</v>
      </c>
      <c r="L9872" s="17" t="s">
        <v>7730</v>
      </c>
      <c r="M9872" s="9">
        <v>2.2000000000000002</v>
      </c>
      <c r="N9872" s="9"/>
      <c r="O9872" s="21"/>
      <c r="Q9872" s="29"/>
      <c r="U9872" s="17"/>
      <c r="V9872" s="2">
        <v>1519</v>
      </c>
      <c r="Y9872" t="str">
        <f t="shared" si="617"/>
        <v/>
      </c>
      <c r="AA9872" t="str">
        <f t="shared" si="618"/>
        <v/>
      </c>
      <c r="AC9872" s="7"/>
      <c r="AD9872" t="s">
        <v>2855</v>
      </c>
      <c r="AE9872">
        <f t="shared" si="619"/>
        <v>0</v>
      </c>
      <c r="AG9872" s="2"/>
      <c r="AH9872" t="s">
        <v>2856</v>
      </c>
      <c r="AI9872" s="7" t="s">
        <v>4922</v>
      </c>
    </row>
    <row r="9873" spans="1:35" ht="11" customHeight="1" outlineLevel="1" x14ac:dyDescent="0.25">
      <c r="A9873" t="s">
        <v>6773</v>
      </c>
      <c r="C9873" s="2" t="s">
        <v>12455</v>
      </c>
      <c r="D9873" s="2" t="s">
        <v>17975</v>
      </c>
      <c r="E9873" s="7">
        <v>1998</v>
      </c>
      <c r="F9873" s="5" t="s">
        <v>7028</v>
      </c>
      <c r="H9873" s="5" t="s">
        <v>5398</v>
      </c>
      <c r="I9873" s="6" t="s">
        <v>17976</v>
      </c>
      <c r="J9873" s="6" t="s">
        <v>7776</v>
      </c>
      <c r="K9873" s="17">
        <v>3</v>
      </c>
      <c r="L9873" s="17" t="s">
        <v>7730</v>
      </c>
      <c r="M9873" s="9">
        <v>12</v>
      </c>
      <c r="N9873" s="9"/>
      <c r="O9873" s="21"/>
      <c r="Q9873" s="29"/>
      <c r="U9873" s="17"/>
      <c r="V9873" s="2"/>
      <c r="X9873" t="s">
        <v>7732</v>
      </c>
      <c r="Y9873">
        <f t="shared" si="617"/>
        <v>1</v>
      </c>
      <c r="AA9873" t="str">
        <f t="shared" si="618"/>
        <v/>
      </c>
      <c r="AC9873" s="7"/>
      <c r="AD9873" t="s">
        <v>17976</v>
      </c>
      <c r="AE9873">
        <f t="shared" si="619"/>
        <v>0</v>
      </c>
      <c r="AG9873" s="2"/>
      <c r="AH9873" t="s">
        <v>2856</v>
      </c>
      <c r="AI9873" s="7" t="s">
        <v>4922</v>
      </c>
    </row>
    <row r="9874" spans="1:35" ht="11" customHeight="1" outlineLevel="1" x14ac:dyDescent="0.25">
      <c r="A9874" t="s">
        <v>6773</v>
      </c>
      <c r="C9874" s="2" t="s">
        <v>12455</v>
      </c>
      <c r="D9874" s="2">
        <v>1764</v>
      </c>
      <c r="E9874" s="7">
        <v>1998</v>
      </c>
      <c r="F9874" s="5" t="s">
        <v>6311</v>
      </c>
      <c r="H9874" s="5" t="s">
        <v>5398</v>
      </c>
      <c r="I9874" s="6" t="s">
        <v>5457</v>
      </c>
      <c r="J9874" s="6" t="s">
        <v>7777</v>
      </c>
      <c r="K9874" s="17">
        <v>5</v>
      </c>
      <c r="L9874" s="17" t="s">
        <v>7730</v>
      </c>
      <c r="M9874" s="9">
        <v>1</v>
      </c>
      <c r="N9874" s="9"/>
      <c r="O9874" s="21"/>
      <c r="Q9874" s="29"/>
      <c r="U9874" s="17"/>
      <c r="V9874" s="2">
        <v>1528</v>
      </c>
      <c r="Y9874" t="str">
        <f t="shared" si="617"/>
        <v/>
      </c>
      <c r="AA9874" t="str">
        <f t="shared" si="618"/>
        <v/>
      </c>
      <c r="AC9874" s="7"/>
      <c r="AD9874" t="s">
        <v>5457</v>
      </c>
      <c r="AE9874">
        <f t="shared" si="619"/>
        <v>0</v>
      </c>
      <c r="AG9874" s="2"/>
      <c r="AH9874" t="s">
        <v>6454</v>
      </c>
      <c r="AI9874" s="7" t="s">
        <v>4922</v>
      </c>
    </row>
    <row r="9875" spans="1:35" ht="11" customHeight="1" outlineLevel="1" x14ac:dyDescent="0.25">
      <c r="A9875" t="s">
        <v>6773</v>
      </c>
      <c r="C9875" s="2" t="s">
        <v>12455</v>
      </c>
      <c r="D9875" s="2">
        <v>1766</v>
      </c>
      <c r="E9875" s="7">
        <v>1998</v>
      </c>
      <c r="F9875" s="5" t="s">
        <v>66</v>
      </c>
      <c r="H9875" s="5" t="s">
        <v>5398</v>
      </c>
      <c r="I9875" s="6" t="s">
        <v>5458</v>
      </c>
      <c r="J9875" s="6" t="s">
        <v>7777</v>
      </c>
      <c r="K9875" s="17">
        <v>5</v>
      </c>
      <c r="L9875" s="17" t="s">
        <v>7730</v>
      </c>
      <c r="M9875" s="9">
        <v>0.7</v>
      </c>
      <c r="N9875" s="9"/>
      <c r="O9875" s="21"/>
      <c r="Q9875" s="29"/>
      <c r="U9875" s="17"/>
      <c r="V9875" s="2">
        <v>1530</v>
      </c>
      <c r="Y9875" t="str">
        <f t="shared" si="617"/>
        <v/>
      </c>
      <c r="AA9875" t="str">
        <f t="shared" si="618"/>
        <v/>
      </c>
      <c r="AC9875" s="7"/>
      <c r="AD9875" t="s">
        <v>5458</v>
      </c>
      <c r="AE9875">
        <f t="shared" si="619"/>
        <v>0</v>
      </c>
      <c r="AG9875" s="2"/>
      <c r="AH9875" t="s">
        <v>6454</v>
      </c>
      <c r="AI9875" s="7" t="s">
        <v>4922</v>
      </c>
    </row>
    <row r="9876" spans="1:35" ht="11" customHeight="1" outlineLevel="1" x14ac:dyDescent="0.25">
      <c r="A9876" t="s">
        <v>6773</v>
      </c>
      <c r="C9876" s="2" t="s">
        <v>12455</v>
      </c>
      <c r="D9876" s="2">
        <v>1794</v>
      </c>
      <c r="E9876" s="7">
        <v>1998</v>
      </c>
      <c r="F9876" s="5" t="s">
        <v>1689</v>
      </c>
      <c r="H9876" s="5" t="s">
        <v>5398</v>
      </c>
      <c r="I9876" s="6" t="s">
        <v>6540</v>
      </c>
      <c r="J9876" s="6" t="s">
        <v>7778</v>
      </c>
      <c r="K9876" s="17">
        <v>5</v>
      </c>
      <c r="L9876" s="17" t="s">
        <v>7730</v>
      </c>
      <c r="M9876" s="9">
        <v>1.3</v>
      </c>
      <c r="N9876" s="9"/>
      <c r="O9876" s="21"/>
      <c r="Q9876" s="29"/>
      <c r="U9876" s="17"/>
      <c r="V9876" s="2">
        <v>1558</v>
      </c>
      <c r="Y9876" t="str">
        <f t="shared" si="617"/>
        <v/>
      </c>
      <c r="AA9876" t="str">
        <f t="shared" si="618"/>
        <v/>
      </c>
      <c r="AC9876" s="7"/>
      <c r="AD9876" t="s">
        <v>6540</v>
      </c>
      <c r="AE9876">
        <f t="shared" si="619"/>
        <v>0</v>
      </c>
      <c r="AG9876" s="2"/>
      <c r="AH9876" t="s">
        <v>580</v>
      </c>
      <c r="AI9876" s="7" t="s">
        <v>4610</v>
      </c>
    </row>
    <row r="9877" spans="1:35" ht="11" customHeight="1" outlineLevel="1" x14ac:dyDescent="0.25">
      <c r="A9877" t="s">
        <v>6773</v>
      </c>
      <c r="C9877" s="2" t="s">
        <v>12455</v>
      </c>
      <c r="D9877" s="2">
        <v>1797</v>
      </c>
      <c r="E9877" s="7">
        <v>1998</v>
      </c>
      <c r="F9877" s="5" t="s">
        <v>66</v>
      </c>
      <c r="H9877" s="5" t="s">
        <v>5398</v>
      </c>
      <c r="I9877" s="6" t="s">
        <v>6623</v>
      </c>
      <c r="J9877" s="6" t="s">
        <v>7778</v>
      </c>
      <c r="K9877" s="17">
        <v>5</v>
      </c>
      <c r="L9877" s="17" t="s">
        <v>7730</v>
      </c>
      <c r="M9877" s="9">
        <v>2</v>
      </c>
      <c r="N9877" s="9"/>
      <c r="O9877" s="21"/>
      <c r="Q9877" s="29"/>
      <c r="U9877" s="17"/>
      <c r="V9877" s="2">
        <v>1561</v>
      </c>
      <c r="Y9877" t="str">
        <f t="shared" si="617"/>
        <v/>
      </c>
      <c r="AA9877" t="str">
        <f t="shared" si="618"/>
        <v/>
      </c>
      <c r="AC9877" s="7"/>
      <c r="AD9877" t="s">
        <v>6623</v>
      </c>
      <c r="AE9877">
        <f t="shared" si="619"/>
        <v>0</v>
      </c>
      <c r="AG9877" s="2"/>
      <c r="AH9877" t="s">
        <v>6454</v>
      </c>
      <c r="AI9877" s="7" t="s">
        <v>4922</v>
      </c>
    </row>
    <row r="9878" spans="1:35" ht="11" customHeight="1" outlineLevel="1" x14ac:dyDescent="0.25">
      <c r="A9878" t="s">
        <v>6773</v>
      </c>
      <c r="C9878" s="2" t="s">
        <v>12455</v>
      </c>
      <c r="D9878" s="2">
        <v>1863</v>
      </c>
      <c r="E9878" s="7">
        <v>1999</v>
      </c>
      <c r="F9878" s="5" t="s">
        <v>1677</v>
      </c>
      <c r="H9878" s="5" t="s">
        <v>5398</v>
      </c>
      <c r="I9878" s="6" t="s">
        <v>5665</v>
      </c>
      <c r="J9878" s="6" t="s">
        <v>7779</v>
      </c>
      <c r="K9878" s="17">
        <v>1</v>
      </c>
      <c r="L9878" s="17" t="s">
        <v>7730</v>
      </c>
      <c r="M9878" s="9">
        <v>0.8</v>
      </c>
      <c r="N9878" s="9"/>
      <c r="O9878" s="21"/>
      <c r="Q9878" s="29"/>
      <c r="S9878">
        <v>1</v>
      </c>
      <c r="T9878">
        <v>1</v>
      </c>
      <c r="U9878" s="17"/>
      <c r="V9878" s="2">
        <v>1607</v>
      </c>
      <c r="Y9878" t="str">
        <f t="shared" si="617"/>
        <v/>
      </c>
      <c r="AA9878" t="str">
        <f t="shared" si="618"/>
        <v/>
      </c>
      <c r="AC9878" s="7"/>
      <c r="AD9878" t="s">
        <v>5665</v>
      </c>
      <c r="AE9878">
        <f t="shared" si="619"/>
        <v>0</v>
      </c>
      <c r="AG9878" s="2"/>
      <c r="AH9878" t="s">
        <v>1883</v>
      </c>
      <c r="AI9878" s="7" t="s">
        <v>4922</v>
      </c>
    </row>
    <row r="9879" spans="1:35" ht="11" customHeight="1" outlineLevel="1" x14ac:dyDescent="0.25">
      <c r="A9879" t="s">
        <v>6773</v>
      </c>
      <c r="C9879" s="2" t="s">
        <v>12455</v>
      </c>
      <c r="D9879" s="2" t="s">
        <v>7780</v>
      </c>
      <c r="E9879" s="7">
        <v>1999</v>
      </c>
      <c r="F9879" s="5" t="s">
        <v>20822</v>
      </c>
      <c r="H9879" s="5" t="s">
        <v>5398</v>
      </c>
      <c r="I9879" s="6" t="s">
        <v>2244</v>
      </c>
      <c r="J9879" s="6" t="s">
        <v>7779</v>
      </c>
      <c r="K9879" s="17">
        <v>1</v>
      </c>
      <c r="L9879" s="17" t="s">
        <v>7732</v>
      </c>
      <c r="M9879" s="9"/>
      <c r="N9879" s="9"/>
      <c r="O9879" s="21"/>
      <c r="Q9879" s="29"/>
      <c r="U9879" s="17"/>
      <c r="V9879" s="2" t="s">
        <v>2981</v>
      </c>
      <c r="Y9879" t="str">
        <f t="shared" si="617"/>
        <v/>
      </c>
      <c r="AA9879">
        <f t="shared" si="618"/>
        <v>1</v>
      </c>
      <c r="AC9879" s="7"/>
      <c r="AD9879" t="s">
        <v>2244</v>
      </c>
      <c r="AE9879">
        <f t="shared" si="619"/>
        <v>0</v>
      </c>
      <c r="AG9879" s="2"/>
      <c r="AH9879" t="s">
        <v>1883</v>
      </c>
      <c r="AI9879" s="7" t="s">
        <v>4922</v>
      </c>
    </row>
    <row r="9880" spans="1:35" ht="11" customHeight="1" outlineLevel="1" x14ac:dyDescent="0.25">
      <c r="A9880" t="s">
        <v>6773</v>
      </c>
      <c r="C9880" s="2" t="s">
        <v>12455</v>
      </c>
      <c r="D9880" s="2" t="s">
        <v>20821</v>
      </c>
      <c r="E9880" s="7">
        <v>1999</v>
      </c>
      <c r="F9880" s="5" t="s">
        <v>21663</v>
      </c>
      <c r="H9880" s="5" t="s">
        <v>5398</v>
      </c>
      <c r="I9880" s="6" t="s">
        <v>7781</v>
      </c>
      <c r="J9880" s="6" t="s">
        <v>7779</v>
      </c>
      <c r="K9880" s="17">
        <v>1</v>
      </c>
      <c r="L9880" s="17" t="s">
        <v>7730</v>
      </c>
      <c r="M9880" s="9">
        <v>2</v>
      </c>
      <c r="N9880" s="9"/>
      <c r="O9880" s="21"/>
      <c r="Q9880" s="29"/>
      <c r="U9880" s="17"/>
      <c r="V9880" s="2" t="s">
        <v>2981</v>
      </c>
      <c r="Y9880" t="str">
        <f t="shared" si="617"/>
        <v/>
      </c>
      <c r="AA9880">
        <f t="shared" si="618"/>
        <v>1</v>
      </c>
      <c r="AC9880" s="7"/>
      <c r="AD9880" t="s">
        <v>7781</v>
      </c>
      <c r="AE9880">
        <f t="shared" si="619"/>
        <v>0</v>
      </c>
      <c r="AG9880" s="2"/>
      <c r="AH9880" t="s">
        <v>1883</v>
      </c>
      <c r="AI9880" s="7" t="s">
        <v>4922</v>
      </c>
    </row>
    <row r="9881" spans="1:35" ht="11" customHeight="1" outlineLevel="1" x14ac:dyDescent="0.25">
      <c r="A9881" t="s">
        <v>6773</v>
      </c>
      <c r="C9881" s="2" t="s">
        <v>12455</v>
      </c>
      <c r="D9881" s="2">
        <v>1888</v>
      </c>
      <c r="E9881" s="7">
        <v>2000</v>
      </c>
      <c r="F9881" s="5" t="s">
        <v>1677</v>
      </c>
      <c r="H9881" s="5" t="s">
        <v>5398</v>
      </c>
      <c r="I9881" s="6" t="s">
        <v>4362</v>
      </c>
      <c r="J9881" s="6" t="s">
        <v>7025</v>
      </c>
      <c r="K9881" s="17">
        <v>1</v>
      </c>
      <c r="L9881" s="17" t="s">
        <v>7730</v>
      </c>
      <c r="M9881" s="9">
        <v>7</v>
      </c>
      <c r="N9881" s="9"/>
      <c r="O9881" s="21"/>
      <c r="Q9881" s="29"/>
      <c r="U9881" s="17"/>
      <c r="V9881" s="2" t="s">
        <v>6866</v>
      </c>
      <c r="Y9881" t="str">
        <f t="shared" si="617"/>
        <v/>
      </c>
      <c r="AA9881" t="str">
        <f t="shared" si="618"/>
        <v/>
      </c>
      <c r="AC9881" s="7"/>
      <c r="AD9881" t="s">
        <v>4362</v>
      </c>
      <c r="AE9881">
        <f t="shared" si="619"/>
        <v>0</v>
      </c>
      <c r="AG9881" s="2"/>
      <c r="AI9881" s="7"/>
    </row>
    <row r="9882" spans="1:35" ht="11" customHeight="1" outlineLevel="1" x14ac:dyDescent="0.25">
      <c r="A9882" t="s">
        <v>6773</v>
      </c>
      <c r="C9882" s="2" t="s">
        <v>12455</v>
      </c>
      <c r="D9882" s="2">
        <v>1892</v>
      </c>
      <c r="E9882" s="7">
        <v>2000</v>
      </c>
      <c r="F9882" s="5" t="s">
        <v>2982</v>
      </c>
      <c r="H9882" s="5" t="s">
        <v>5398</v>
      </c>
      <c r="I9882" s="6" t="s">
        <v>2907</v>
      </c>
      <c r="J9882" s="6" t="s">
        <v>7782</v>
      </c>
      <c r="K9882" s="17">
        <v>4</v>
      </c>
      <c r="L9882" s="17" t="s">
        <v>7730</v>
      </c>
      <c r="M9882" s="9">
        <v>1.5</v>
      </c>
      <c r="N9882" s="9"/>
      <c r="O9882" s="21"/>
      <c r="Q9882" s="29"/>
      <c r="U9882" s="17"/>
      <c r="V9882" s="2">
        <v>1631</v>
      </c>
      <c r="Y9882" t="str">
        <f t="shared" si="617"/>
        <v/>
      </c>
      <c r="AA9882" t="str">
        <f t="shared" si="618"/>
        <v/>
      </c>
      <c r="AC9882" s="7"/>
      <c r="AD9882" t="s">
        <v>2907</v>
      </c>
      <c r="AE9882">
        <f t="shared" si="619"/>
        <v>0</v>
      </c>
      <c r="AG9882" s="2"/>
      <c r="AH9882" t="s">
        <v>3354</v>
      </c>
      <c r="AI9882" s="7" t="s">
        <v>4922</v>
      </c>
    </row>
    <row r="9883" spans="1:35" ht="11" customHeight="1" outlineLevel="1" x14ac:dyDescent="0.25">
      <c r="A9883" t="s">
        <v>6773</v>
      </c>
      <c r="C9883" s="2" t="s">
        <v>12455</v>
      </c>
      <c r="D9883" s="2">
        <v>1921</v>
      </c>
      <c r="E9883" s="7">
        <v>2000</v>
      </c>
      <c r="F9883" s="5" t="s">
        <v>2982</v>
      </c>
      <c r="H9883" s="5" t="s">
        <v>5398</v>
      </c>
      <c r="I9883" s="6" t="s">
        <v>3758</v>
      </c>
      <c r="J9883" s="6" t="s">
        <v>7783</v>
      </c>
      <c r="K9883" s="17">
        <v>1</v>
      </c>
      <c r="L9883" s="17" t="s">
        <v>7730</v>
      </c>
      <c r="M9883" s="9">
        <v>0.7</v>
      </c>
      <c r="N9883" s="9"/>
      <c r="O9883" s="21"/>
      <c r="Q9883" s="29"/>
      <c r="U9883" s="17"/>
      <c r="V9883" s="2">
        <v>1659</v>
      </c>
      <c r="Y9883" t="str">
        <f t="shared" si="617"/>
        <v/>
      </c>
      <c r="AA9883" t="str">
        <f t="shared" si="618"/>
        <v/>
      </c>
      <c r="AC9883" s="7"/>
      <c r="AD9883" t="s">
        <v>3758</v>
      </c>
      <c r="AE9883">
        <f t="shared" si="619"/>
        <v>0</v>
      </c>
      <c r="AG9883" s="2"/>
      <c r="AH9883" t="s">
        <v>3759</v>
      </c>
      <c r="AI9883" s="7" t="s">
        <v>4922</v>
      </c>
    </row>
    <row r="9884" spans="1:35" ht="11" customHeight="1" outlineLevel="1" x14ac:dyDescent="0.25">
      <c r="A9884" t="s">
        <v>6773</v>
      </c>
      <c r="C9884" s="2" t="s">
        <v>12455</v>
      </c>
      <c r="D9884" s="2">
        <v>1941</v>
      </c>
      <c r="E9884" s="7">
        <v>2000</v>
      </c>
      <c r="F9884" s="5" t="s">
        <v>5296</v>
      </c>
      <c r="H9884" s="5" t="s">
        <v>5398</v>
      </c>
      <c r="I9884" s="6" t="s">
        <v>1678</v>
      </c>
      <c r="J9884" s="6" t="s">
        <v>1983</v>
      </c>
      <c r="K9884" s="17">
        <v>5</v>
      </c>
      <c r="L9884" s="17" t="s">
        <v>7730</v>
      </c>
      <c r="M9884" s="9">
        <v>0.4</v>
      </c>
      <c r="N9884" s="9"/>
      <c r="O9884" s="21"/>
      <c r="Q9884" s="29"/>
      <c r="U9884" s="17"/>
      <c r="V9884" s="2">
        <v>1679</v>
      </c>
      <c r="Y9884" t="str">
        <f t="shared" si="617"/>
        <v/>
      </c>
      <c r="AA9884" t="str">
        <f t="shared" si="618"/>
        <v/>
      </c>
      <c r="AC9884" s="7"/>
      <c r="AD9884" t="s">
        <v>1678</v>
      </c>
      <c r="AE9884">
        <f t="shared" si="619"/>
        <v>0</v>
      </c>
      <c r="AG9884" s="2"/>
      <c r="AH9884" t="s">
        <v>580</v>
      </c>
      <c r="AI9884" s="7" t="s">
        <v>4610</v>
      </c>
    </row>
    <row r="9885" spans="1:35" ht="11" customHeight="1" outlineLevel="1" x14ac:dyDescent="0.25">
      <c r="A9885" t="s">
        <v>6773</v>
      </c>
      <c r="C9885" s="2" t="s">
        <v>12455</v>
      </c>
      <c r="D9885" s="2" t="s">
        <v>7785</v>
      </c>
      <c r="E9885" s="7">
        <v>2000</v>
      </c>
      <c r="F9885" s="5" t="s">
        <v>1495</v>
      </c>
      <c r="H9885" s="5" t="s">
        <v>5398</v>
      </c>
      <c r="I9885" s="6" t="s">
        <v>1678</v>
      </c>
      <c r="J9885" s="6" t="s">
        <v>1983</v>
      </c>
      <c r="K9885" s="17">
        <v>5</v>
      </c>
      <c r="L9885" s="17" t="s">
        <v>7730</v>
      </c>
      <c r="M9885" s="9">
        <v>3.5</v>
      </c>
      <c r="N9885" s="9"/>
      <c r="O9885" s="21"/>
      <c r="Q9885" s="29"/>
      <c r="U9885" s="17"/>
      <c r="V9885" s="2" t="s">
        <v>3368</v>
      </c>
      <c r="Y9885" t="str">
        <f t="shared" ref="Y9885:Y9948" si="620">IF(COUNTIF(F9885,"*fdc*"),1,"")</f>
        <v/>
      </c>
      <c r="AA9885" t="str">
        <f t="shared" ref="AA9885:AA9948" si="621">IF(COUNTIF(F9885,"*s/s*"),1,"")</f>
        <v/>
      </c>
      <c r="AC9885" s="7"/>
      <c r="AD9885" t="s">
        <v>1678</v>
      </c>
      <c r="AE9885">
        <f t="shared" si="619"/>
        <v>0</v>
      </c>
      <c r="AG9885" s="2"/>
      <c r="AH9885" t="s">
        <v>580</v>
      </c>
      <c r="AI9885" s="7" t="s">
        <v>4922</v>
      </c>
    </row>
    <row r="9886" spans="1:35" ht="11" customHeight="1" outlineLevel="1" x14ac:dyDescent="0.25">
      <c r="A9886" t="s">
        <v>6773</v>
      </c>
      <c r="C9886" s="2" t="s">
        <v>12455</v>
      </c>
      <c r="D9886" s="2">
        <v>2009</v>
      </c>
      <c r="E9886" s="7">
        <v>2001</v>
      </c>
      <c r="F9886" s="5" t="s">
        <v>1689</v>
      </c>
      <c r="H9886" s="5" t="s">
        <v>5398</v>
      </c>
      <c r="I9886" s="6" t="s">
        <v>600</v>
      </c>
      <c r="J9886" s="6" t="s">
        <v>7784</v>
      </c>
      <c r="K9886" s="17">
        <v>1</v>
      </c>
      <c r="L9886" s="17" t="s">
        <v>7730</v>
      </c>
      <c r="M9886" s="9">
        <v>1.7</v>
      </c>
      <c r="N9886" s="9"/>
      <c r="O9886" s="21"/>
      <c r="Q9886" s="29"/>
      <c r="U9886" s="17"/>
      <c r="V9886" s="2">
        <v>1723</v>
      </c>
      <c r="Y9886" t="str">
        <f t="shared" si="620"/>
        <v/>
      </c>
      <c r="AA9886" t="str">
        <f t="shared" si="621"/>
        <v/>
      </c>
      <c r="AC9886" s="7"/>
      <c r="AD9886" t="s">
        <v>600</v>
      </c>
      <c r="AE9886">
        <f t="shared" si="619"/>
        <v>0</v>
      </c>
      <c r="AG9886" s="2"/>
      <c r="AH9886" t="s">
        <v>2856</v>
      </c>
      <c r="AI9886" s="7" t="s">
        <v>4610</v>
      </c>
    </row>
    <row r="9887" spans="1:35" ht="11" customHeight="1" outlineLevel="1" x14ac:dyDescent="0.25">
      <c r="A9887" t="s">
        <v>6773</v>
      </c>
      <c r="C9887" s="2" t="s">
        <v>12455</v>
      </c>
      <c r="D9887" s="2">
        <v>2089</v>
      </c>
      <c r="E9887" s="7">
        <v>2002</v>
      </c>
      <c r="F9887" s="5" t="s">
        <v>2348</v>
      </c>
      <c r="H9887" s="5" t="s">
        <v>5398</v>
      </c>
      <c r="I9887" s="6" t="s">
        <v>1496</v>
      </c>
      <c r="J9887" s="6" t="s">
        <v>7786</v>
      </c>
      <c r="K9887" s="17">
        <v>5</v>
      </c>
      <c r="L9887" s="17" t="s">
        <v>7730</v>
      </c>
      <c r="M9887" s="9">
        <v>1</v>
      </c>
      <c r="N9887" s="9"/>
      <c r="O9887" s="21"/>
      <c r="Q9887" s="29"/>
      <c r="U9887" s="17"/>
      <c r="V9887" s="2">
        <v>1799</v>
      </c>
      <c r="Y9887" t="str">
        <f t="shared" si="620"/>
        <v/>
      </c>
      <c r="AA9887" t="str">
        <f t="shared" si="621"/>
        <v/>
      </c>
      <c r="AC9887" s="7"/>
      <c r="AD9887" t="s">
        <v>1496</v>
      </c>
      <c r="AE9887">
        <f t="shared" si="619"/>
        <v>0</v>
      </c>
      <c r="AG9887" s="2"/>
      <c r="AH9887" t="s">
        <v>1883</v>
      </c>
      <c r="AI9887" s="7" t="s">
        <v>4610</v>
      </c>
    </row>
    <row r="9888" spans="1:35" ht="11" customHeight="1" outlineLevel="1" x14ac:dyDescent="0.25">
      <c r="A9888" t="s">
        <v>6773</v>
      </c>
      <c r="C9888" s="2" t="s">
        <v>12455</v>
      </c>
      <c r="D9888" s="2">
        <v>2094</v>
      </c>
      <c r="E9888" s="7">
        <v>2002</v>
      </c>
      <c r="F9888" s="5" t="s">
        <v>6019</v>
      </c>
      <c r="H9888" s="5" t="s">
        <v>5398</v>
      </c>
      <c r="I9888" s="6" t="s">
        <v>4044</v>
      </c>
      <c r="J9888" s="6" t="s">
        <v>7786</v>
      </c>
      <c r="K9888" s="17">
        <v>5</v>
      </c>
      <c r="L9888" s="17" t="s">
        <v>7730</v>
      </c>
      <c r="M9888" s="9">
        <v>0.5</v>
      </c>
      <c r="N9888" s="9"/>
      <c r="O9888" s="21"/>
      <c r="Q9888" s="29"/>
      <c r="U9888" s="17"/>
      <c r="V9888" s="2">
        <v>1804</v>
      </c>
      <c r="Y9888" t="str">
        <f t="shared" si="620"/>
        <v/>
      </c>
      <c r="AA9888" t="str">
        <f t="shared" si="621"/>
        <v/>
      </c>
      <c r="AC9888" s="7"/>
      <c r="AD9888" t="s">
        <v>4044</v>
      </c>
      <c r="AE9888">
        <f t="shared" si="619"/>
        <v>0</v>
      </c>
      <c r="AG9888" s="2"/>
      <c r="AH9888" t="s">
        <v>6454</v>
      </c>
      <c r="AI9888" s="7" t="s">
        <v>4922</v>
      </c>
    </row>
    <row r="9889" spans="1:35" ht="11" customHeight="1" outlineLevel="1" x14ac:dyDescent="0.25">
      <c r="A9889" t="s">
        <v>6773</v>
      </c>
      <c r="C9889" s="2" t="s">
        <v>12455</v>
      </c>
      <c r="D9889" s="2">
        <v>2095</v>
      </c>
      <c r="E9889" s="7">
        <v>2002</v>
      </c>
      <c r="F9889" s="5" t="s">
        <v>601</v>
      </c>
      <c r="H9889" s="5" t="s">
        <v>5398</v>
      </c>
      <c r="I9889" s="6" t="s">
        <v>1496</v>
      </c>
      <c r="J9889" s="6" t="s">
        <v>7787</v>
      </c>
      <c r="K9889" s="17">
        <v>5</v>
      </c>
      <c r="L9889" s="17" t="s">
        <v>7730</v>
      </c>
      <c r="M9889" s="9">
        <v>0.7</v>
      </c>
      <c r="N9889" s="9"/>
      <c r="O9889" s="21"/>
      <c r="Q9889" s="29"/>
      <c r="U9889" s="17"/>
      <c r="V9889" s="2">
        <v>1805</v>
      </c>
      <c r="Y9889" t="str">
        <f t="shared" si="620"/>
        <v/>
      </c>
      <c r="AA9889" t="str">
        <f t="shared" si="621"/>
        <v/>
      </c>
      <c r="AC9889" s="7"/>
      <c r="AD9889" t="s">
        <v>1496</v>
      </c>
      <c r="AE9889">
        <f t="shared" si="619"/>
        <v>0</v>
      </c>
      <c r="AG9889" s="2"/>
      <c r="AH9889" t="s">
        <v>1883</v>
      </c>
      <c r="AI9889" s="7" t="s">
        <v>4610</v>
      </c>
    </row>
    <row r="9890" spans="1:35" ht="11" customHeight="1" outlineLevel="1" x14ac:dyDescent="0.25">
      <c r="A9890" t="s">
        <v>6773</v>
      </c>
      <c r="C9890" s="2" t="s">
        <v>12455</v>
      </c>
      <c r="D9890" s="2">
        <v>2095</v>
      </c>
      <c r="E9890" s="7">
        <v>2002</v>
      </c>
      <c r="F9890" s="5" t="s">
        <v>1498</v>
      </c>
      <c r="H9890" s="5" t="s">
        <v>5398</v>
      </c>
      <c r="I9890" s="6" t="s">
        <v>1496</v>
      </c>
      <c r="J9890" s="6" t="s">
        <v>7787</v>
      </c>
      <c r="K9890" s="17">
        <v>5</v>
      </c>
      <c r="L9890" s="17" t="s">
        <v>7730</v>
      </c>
      <c r="M9890" s="9">
        <v>0.5</v>
      </c>
      <c r="N9890" s="9"/>
      <c r="O9890" s="21"/>
      <c r="Q9890" s="29"/>
      <c r="U9890" s="17"/>
      <c r="V9890" s="2">
        <v>1808</v>
      </c>
      <c r="Y9890" t="str">
        <f t="shared" si="620"/>
        <v/>
      </c>
      <c r="AA9890" t="str">
        <f t="shared" si="621"/>
        <v/>
      </c>
      <c r="AC9890" s="7"/>
      <c r="AD9890" t="s">
        <v>1496</v>
      </c>
      <c r="AE9890">
        <f t="shared" si="619"/>
        <v>0</v>
      </c>
      <c r="AG9890" s="2"/>
      <c r="AH9890" t="s">
        <v>1883</v>
      </c>
      <c r="AI9890" s="7" t="s">
        <v>4610</v>
      </c>
    </row>
    <row r="9891" spans="1:35" ht="11" customHeight="1" outlineLevel="1" collapsed="1" x14ac:dyDescent="0.25">
      <c r="A9891" t="s">
        <v>6773</v>
      </c>
      <c r="C9891" s="2" t="s">
        <v>12455</v>
      </c>
      <c r="D9891" s="2">
        <v>2095</v>
      </c>
      <c r="E9891" s="7">
        <v>2002</v>
      </c>
      <c r="F9891" s="5" t="s">
        <v>5664</v>
      </c>
      <c r="H9891" s="5" t="s">
        <v>5398</v>
      </c>
      <c r="I9891" s="6" t="s">
        <v>1496</v>
      </c>
      <c r="J9891" s="6" t="s">
        <v>7787</v>
      </c>
      <c r="K9891" s="17">
        <v>5</v>
      </c>
      <c r="L9891" s="17" t="s">
        <v>7730</v>
      </c>
      <c r="M9891" s="9">
        <v>4</v>
      </c>
      <c r="N9891" s="9"/>
      <c r="O9891" s="21"/>
      <c r="Q9891" s="29"/>
      <c r="U9891" s="17"/>
      <c r="V9891" s="2" t="s">
        <v>3369</v>
      </c>
      <c r="Y9891" t="str">
        <f t="shared" si="620"/>
        <v/>
      </c>
      <c r="AA9891" t="str">
        <f t="shared" si="621"/>
        <v/>
      </c>
      <c r="AC9891" s="7"/>
      <c r="AD9891" t="s">
        <v>1496</v>
      </c>
      <c r="AE9891">
        <f t="shared" si="619"/>
        <v>0</v>
      </c>
      <c r="AG9891" s="2"/>
      <c r="AH9891" t="s">
        <v>1883</v>
      </c>
      <c r="AI9891" s="7" t="s">
        <v>4922</v>
      </c>
    </row>
    <row r="9892" spans="1:35" ht="11" customHeight="1" outlineLevel="1" x14ac:dyDescent="0.25">
      <c r="A9892" t="s">
        <v>6773</v>
      </c>
      <c r="C9892" s="2" t="s">
        <v>12455</v>
      </c>
      <c r="D9892" s="2">
        <v>2095</v>
      </c>
      <c r="E9892" s="7">
        <v>2002</v>
      </c>
      <c r="F9892" s="5" t="s">
        <v>1497</v>
      </c>
      <c r="H9892" s="5" t="s">
        <v>5398</v>
      </c>
      <c r="I9892" s="6" t="s">
        <v>1496</v>
      </c>
      <c r="J9892" s="6" t="s">
        <v>7787</v>
      </c>
      <c r="K9892" s="17">
        <v>5</v>
      </c>
      <c r="L9892" s="17" t="s">
        <v>7730</v>
      </c>
      <c r="M9892" s="9">
        <v>0.8</v>
      </c>
      <c r="N9892" s="9"/>
      <c r="O9892" s="21"/>
      <c r="Q9892" s="29"/>
      <c r="U9892" s="17"/>
      <c r="V9892" s="2" t="s">
        <v>3370</v>
      </c>
      <c r="Y9892" t="str">
        <f t="shared" si="620"/>
        <v/>
      </c>
      <c r="AA9892" t="str">
        <f t="shared" si="621"/>
        <v/>
      </c>
      <c r="AC9892" s="7"/>
      <c r="AD9892" t="s">
        <v>1496</v>
      </c>
      <c r="AE9892">
        <f t="shared" si="619"/>
        <v>0</v>
      </c>
      <c r="AG9892" s="2"/>
      <c r="AH9892" t="s">
        <v>1883</v>
      </c>
      <c r="AI9892" s="7" t="s">
        <v>4610</v>
      </c>
    </row>
    <row r="9893" spans="1:35" ht="11" customHeight="1" outlineLevel="1" x14ac:dyDescent="0.25">
      <c r="A9893" t="s">
        <v>6773</v>
      </c>
      <c r="C9893" s="2" t="s">
        <v>12455</v>
      </c>
      <c r="D9893" s="2" t="s">
        <v>7788</v>
      </c>
      <c r="E9893" s="7">
        <v>2002</v>
      </c>
      <c r="F9893" s="5" t="s">
        <v>3781</v>
      </c>
      <c r="H9893" s="5" t="s">
        <v>5398</v>
      </c>
      <c r="I9893" s="6" t="s">
        <v>579</v>
      </c>
      <c r="J9893" s="6" t="s">
        <v>7789</v>
      </c>
      <c r="K9893" s="17">
        <v>5</v>
      </c>
      <c r="L9893" s="17" t="s">
        <v>7730</v>
      </c>
      <c r="M9893" s="9">
        <v>8</v>
      </c>
      <c r="N9893" s="9"/>
      <c r="O9893" s="21"/>
      <c r="Q9893" s="29"/>
      <c r="U9893" s="17"/>
      <c r="V9893" s="2" t="s">
        <v>1813</v>
      </c>
      <c r="Y9893" t="str">
        <f t="shared" si="620"/>
        <v/>
      </c>
      <c r="AA9893" t="str">
        <f t="shared" si="621"/>
        <v/>
      </c>
      <c r="AC9893" s="7"/>
      <c r="AD9893" t="s">
        <v>579</v>
      </c>
      <c r="AE9893">
        <f t="shared" si="619"/>
        <v>0</v>
      </c>
      <c r="AG9893" s="2"/>
      <c r="AH9893" t="s">
        <v>580</v>
      </c>
      <c r="AI9893" s="7" t="s">
        <v>4922</v>
      </c>
    </row>
    <row r="9894" spans="1:35" ht="11" customHeight="1" outlineLevel="1" x14ac:dyDescent="0.25">
      <c r="A9894" t="s">
        <v>6773</v>
      </c>
      <c r="C9894" s="2" t="s">
        <v>12455</v>
      </c>
      <c r="D9894" s="2">
        <v>2119</v>
      </c>
      <c r="E9894" s="7">
        <v>2002</v>
      </c>
      <c r="F9894" s="5" t="s">
        <v>3781</v>
      </c>
      <c r="H9894" s="5" t="s">
        <v>5398</v>
      </c>
      <c r="I9894" s="6" t="s">
        <v>1500</v>
      </c>
      <c r="J9894" s="6" t="s">
        <v>7790</v>
      </c>
      <c r="K9894" s="17">
        <v>5</v>
      </c>
      <c r="L9894" s="17" t="s">
        <v>7730</v>
      </c>
      <c r="M9894" s="9">
        <v>4</v>
      </c>
      <c r="N9894" s="9"/>
      <c r="O9894" s="21"/>
      <c r="Q9894" s="29"/>
      <c r="U9894" s="17"/>
      <c r="V9894" s="2" t="s">
        <v>1499</v>
      </c>
      <c r="Y9894" t="str">
        <f t="shared" si="620"/>
        <v/>
      </c>
      <c r="AA9894" t="str">
        <f t="shared" si="621"/>
        <v/>
      </c>
      <c r="AC9894" s="7"/>
      <c r="AD9894" t="s">
        <v>1500</v>
      </c>
      <c r="AE9894">
        <f t="shared" si="619"/>
        <v>0</v>
      </c>
      <c r="AG9894" s="2"/>
      <c r="AH9894" t="s">
        <v>580</v>
      </c>
      <c r="AI9894" s="7" t="s">
        <v>4922</v>
      </c>
    </row>
    <row r="9895" spans="1:35" ht="11" customHeight="1" outlineLevel="1" x14ac:dyDescent="0.25">
      <c r="A9895" t="s">
        <v>6773</v>
      </c>
      <c r="C9895" s="2" t="s">
        <v>12455</v>
      </c>
      <c r="D9895" s="2">
        <v>2179</v>
      </c>
      <c r="E9895" s="7">
        <v>2003</v>
      </c>
      <c r="F9895" s="5" t="s">
        <v>6019</v>
      </c>
      <c r="H9895" s="5" t="s">
        <v>5398</v>
      </c>
      <c r="I9895" s="6" t="s">
        <v>1676</v>
      </c>
      <c r="J9895" s="6" t="s">
        <v>7026</v>
      </c>
      <c r="K9895" s="17">
        <v>3</v>
      </c>
      <c r="L9895" s="17" t="s">
        <v>7730</v>
      </c>
      <c r="M9895" s="9">
        <v>2.2999999999999998</v>
      </c>
      <c r="N9895" s="9"/>
      <c r="O9895" s="21"/>
      <c r="Q9895" s="29"/>
      <c r="U9895" s="17"/>
      <c r="V9895" s="2">
        <v>1864</v>
      </c>
      <c r="Y9895" t="str">
        <f t="shared" si="620"/>
        <v/>
      </c>
      <c r="AA9895" t="str">
        <f t="shared" si="621"/>
        <v/>
      </c>
      <c r="AC9895" s="7"/>
      <c r="AD9895" t="s">
        <v>1676</v>
      </c>
      <c r="AE9895">
        <f t="shared" si="619"/>
        <v>0</v>
      </c>
      <c r="AG9895" s="2"/>
      <c r="AH9895" t="s">
        <v>6185</v>
      </c>
      <c r="AI9895" s="7" t="s">
        <v>4922</v>
      </c>
    </row>
    <row r="9896" spans="1:35" ht="11" customHeight="1" outlineLevel="1" x14ac:dyDescent="0.25">
      <c r="A9896" t="s">
        <v>6773</v>
      </c>
      <c r="C9896" s="2" t="s">
        <v>12455</v>
      </c>
      <c r="D9896" s="2">
        <v>2198</v>
      </c>
      <c r="E9896" s="7">
        <v>2003</v>
      </c>
      <c r="F9896" s="5" t="s">
        <v>66</v>
      </c>
      <c r="H9896" s="5" t="s">
        <v>5398</v>
      </c>
      <c r="I9896" s="6" t="s">
        <v>4045</v>
      </c>
      <c r="J9896" s="6" t="s">
        <v>7791</v>
      </c>
      <c r="K9896" s="17">
        <v>5</v>
      </c>
      <c r="L9896" s="17" t="s">
        <v>7730</v>
      </c>
      <c r="M9896" s="9">
        <v>3.2</v>
      </c>
      <c r="N9896" s="9"/>
      <c r="O9896" s="21"/>
      <c r="Q9896" s="29"/>
      <c r="U9896" s="17"/>
      <c r="V9896" s="2">
        <v>1883</v>
      </c>
      <c r="Y9896" t="str">
        <f t="shared" si="620"/>
        <v/>
      </c>
      <c r="AA9896" t="str">
        <f t="shared" si="621"/>
        <v/>
      </c>
      <c r="AC9896" s="7"/>
      <c r="AD9896" t="s">
        <v>4045</v>
      </c>
      <c r="AE9896">
        <f t="shared" si="619"/>
        <v>0</v>
      </c>
      <c r="AG9896" s="2"/>
      <c r="AH9896" t="s">
        <v>2852</v>
      </c>
      <c r="AI9896" s="7" t="s">
        <v>4922</v>
      </c>
    </row>
    <row r="9897" spans="1:35" ht="11" customHeight="1" outlineLevel="1" x14ac:dyDescent="0.25">
      <c r="A9897" t="s">
        <v>6773</v>
      </c>
      <c r="C9897" s="2" t="s">
        <v>12455</v>
      </c>
      <c r="D9897" s="2">
        <v>2235</v>
      </c>
      <c r="E9897" s="7">
        <v>2004</v>
      </c>
      <c r="F9897" s="5" t="s">
        <v>1501</v>
      </c>
      <c r="H9897" s="5" t="s">
        <v>5398</v>
      </c>
      <c r="I9897" s="6" t="s">
        <v>5661</v>
      </c>
      <c r="J9897" s="6" t="s">
        <v>7792</v>
      </c>
      <c r="K9897" s="17">
        <v>2</v>
      </c>
      <c r="L9897" s="17" t="s">
        <v>7730</v>
      </c>
      <c r="M9897" s="9">
        <v>0.5</v>
      </c>
      <c r="N9897" s="9"/>
      <c r="O9897" s="21"/>
      <c r="Q9897" s="29"/>
      <c r="U9897" s="17"/>
      <c r="V9897" s="2">
        <v>1909</v>
      </c>
      <c r="Y9897" t="str">
        <f t="shared" si="620"/>
        <v/>
      </c>
      <c r="AA9897" t="str">
        <f t="shared" si="621"/>
        <v/>
      </c>
      <c r="AC9897" s="7"/>
      <c r="AD9897" t="s">
        <v>5661</v>
      </c>
      <c r="AE9897">
        <f t="shared" si="619"/>
        <v>0</v>
      </c>
      <c r="AG9897" s="2"/>
      <c r="AH9897" t="s">
        <v>1681</v>
      </c>
      <c r="AI9897" s="7" t="s">
        <v>4610</v>
      </c>
    </row>
    <row r="9898" spans="1:35" ht="11" customHeight="1" outlineLevel="1" x14ac:dyDescent="0.25">
      <c r="A9898" t="s">
        <v>6773</v>
      </c>
      <c r="C9898" s="2" t="s">
        <v>12455</v>
      </c>
      <c r="D9898" s="2">
        <v>2267</v>
      </c>
      <c r="E9898" s="7">
        <v>2004</v>
      </c>
      <c r="F9898" s="8" t="s">
        <v>22074</v>
      </c>
      <c r="H9898" s="5" t="s">
        <v>5398</v>
      </c>
      <c r="I9898" s="6" t="s">
        <v>2851</v>
      </c>
      <c r="J9898" s="6" t="s">
        <v>7026</v>
      </c>
      <c r="K9898" s="17">
        <v>5</v>
      </c>
      <c r="L9898" s="17" t="s">
        <v>7730</v>
      </c>
      <c r="M9898" s="9">
        <v>3</v>
      </c>
      <c r="N9898" s="9"/>
      <c r="O9898" s="21"/>
      <c r="Q9898" s="29"/>
      <c r="U9898" s="17"/>
      <c r="V9898" s="2">
        <v>1927</v>
      </c>
      <c r="Y9898" t="str">
        <f t="shared" si="620"/>
        <v/>
      </c>
      <c r="AA9898" t="str">
        <f t="shared" si="621"/>
        <v/>
      </c>
      <c r="AC9898" s="7"/>
      <c r="AD9898" t="s">
        <v>2851</v>
      </c>
      <c r="AE9898">
        <f t="shared" si="619"/>
        <v>0</v>
      </c>
      <c r="AG9898" s="2"/>
      <c r="AI9898" s="7"/>
    </row>
    <row r="9899" spans="1:35" ht="11" customHeight="1" outlineLevel="1" x14ac:dyDescent="0.25">
      <c r="A9899" t="s">
        <v>6773</v>
      </c>
      <c r="C9899" s="2" t="s">
        <v>12455</v>
      </c>
      <c r="D9899" s="2" t="s">
        <v>7793</v>
      </c>
      <c r="E9899" s="7">
        <v>2004</v>
      </c>
      <c r="F9899" s="5" t="s">
        <v>7028</v>
      </c>
      <c r="H9899" s="5" t="s">
        <v>5398</v>
      </c>
      <c r="I9899" s="6" t="s">
        <v>2851</v>
      </c>
      <c r="J9899" s="6" t="s">
        <v>7026</v>
      </c>
      <c r="K9899" s="17">
        <v>5</v>
      </c>
      <c r="L9899" s="17" t="s">
        <v>7730</v>
      </c>
      <c r="M9899" s="9">
        <v>5</v>
      </c>
      <c r="N9899" s="9"/>
      <c r="O9899" s="21"/>
      <c r="Q9899" s="29"/>
      <c r="U9899" s="17"/>
      <c r="V9899" s="2" t="s">
        <v>7027</v>
      </c>
      <c r="Y9899">
        <f t="shared" si="620"/>
        <v>1</v>
      </c>
      <c r="AA9899" t="str">
        <f t="shared" si="621"/>
        <v/>
      </c>
      <c r="AC9899" s="7"/>
      <c r="AD9899" t="s">
        <v>2851</v>
      </c>
      <c r="AE9899">
        <f t="shared" si="619"/>
        <v>0</v>
      </c>
      <c r="AG9899" s="2"/>
      <c r="AI9899" s="7"/>
    </row>
    <row r="9900" spans="1:35" ht="11" customHeight="1" outlineLevel="1" x14ac:dyDescent="0.25">
      <c r="A9900" t="s">
        <v>6773</v>
      </c>
      <c r="C9900" s="2" t="s">
        <v>12455</v>
      </c>
      <c r="D9900" s="2">
        <v>2291</v>
      </c>
      <c r="E9900" s="7">
        <v>2004</v>
      </c>
      <c r="F9900" s="5" t="s">
        <v>6019</v>
      </c>
      <c r="H9900" s="5" t="s">
        <v>5398</v>
      </c>
      <c r="I9900" s="6" t="s">
        <v>1676</v>
      </c>
      <c r="J9900" s="6" t="s">
        <v>7794</v>
      </c>
      <c r="K9900" s="17">
        <v>3</v>
      </c>
      <c r="L9900" s="17" t="s">
        <v>7730</v>
      </c>
      <c r="M9900" s="9">
        <v>2.5</v>
      </c>
      <c r="N9900" s="9"/>
      <c r="O9900" s="21"/>
      <c r="Q9900" s="29"/>
      <c r="U9900" s="17"/>
      <c r="V9900" s="2">
        <v>1963</v>
      </c>
      <c r="Y9900" t="str">
        <f t="shared" si="620"/>
        <v/>
      </c>
      <c r="AA9900" t="str">
        <f t="shared" si="621"/>
        <v/>
      </c>
      <c r="AC9900" s="7"/>
      <c r="AD9900" t="s">
        <v>1676</v>
      </c>
      <c r="AE9900">
        <f t="shared" si="619"/>
        <v>0</v>
      </c>
      <c r="AG9900" s="2"/>
      <c r="AH9900" t="s">
        <v>6185</v>
      </c>
      <c r="AI9900" s="7" t="s">
        <v>4922</v>
      </c>
    </row>
    <row r="9901" spans="1:35" ht="11" customHeight="1" outlineLevel="1" x14ac:dyDescent="0.25">
      <c r="A9901" t="s">
        <v>6773</v>
      </c>
      <c r="C9901" s="2" t="s">
        <v>12455</v>
      </c>
      <c r="D9901" s="2">
        <v>2292</v>
      </c>
      <c r="E9901" s="7">
        <v>2004</v>
      </c>
      <c r="F9901" s="5" t="s">
        <v>6019</v>
      </c>
      <c r="H9901" s="5" t="s">
        <v>5398</v>
      </c>
      <c r="I9901" s="6" t="s">
        <v>1676</v>
      </c>
      <c r="J9901" s="6" t="s">
        <v>7794</v>
      </c>
      <c r="K9901" s="17">
        <v>2</v>
      </c>
      <c r="L9901" s="17" t="s">
        <v>7730</v>
      </c>
      <c r="M9901" s="9">
        <v>2.5</v>
      </c>
      <c r="N9901" s="9"/>
      <c r="O9901" s="21"/>
      <c r="Q9901" s="29"/>
      <c r="U9901" s="17"/>
      <c r="V9901" s="2">
        <v>1962</v>
      </c>
      <c r="Y9901" t="str">
        <f t="shared" si="620"/>
        <v/>
      </c>
      <c r="AA9901" t="str">
        <f t="shared" si="621"/>
        <v/>
      </c>
      <c r="AC9901" s="7"/>
      <c r="AD9901" t="s">
        <v>1676</v>
      </c>
      <c r="AE9901">
        <f t="shared" si="619"/>
        <v>0</v>
      </c>
      <c r="AG9901" s="2"/>
      <c r="AH9901" t="s">
        <v>6185</v>
      </c>
      <c r="AI9901" s="7" t="s">
        <v>4922</v>
      </c>
    </row>
    <row r="9902" spans="1:35" ht="11" customHeight="1" outlineLevel="1" x14ac:dyDescent="0.25">
      <c r="A9902" t="s">
        <v>6773</v>
      </c>
      <c r="C9902" s="2" t="s">
        <v>12455</v>
      </c>
      <c r="D9902" s="2" t="s">
        <v>7795</v>
      </c>
      <c r="E9902" s="7">
        <v>2004</v>
      </c>
      <c r="F9902" s="5" t="s">
        <v>21664</v>
      </c>
      <c r="H9902" s="5" t="s">
        <v>5398</v>
      </c>
      <c r="I9902" s="6" t="s">
        <v>1676</v>
      </c>
      <c r="J9902" s="6" t="s">
        <v>7794</v>
      </c>
      <c r="K9902" s="17">
        <v>3</v>
      </c>
      <c r="L9902" s="17" t="s">
        <v>7730</v>
      </c>
      <c r="M9902" s="9">
        <v>8</v>
      </c>
      <c r="N9902" s="9"/>
      <c r="O9902" s="21"/>
      <c r="Q9902" s="29"/>
      <c r="U9902" s="17"/>
      <c r="V9902" s="2" t="s">
        <v>3364</v>
      </c>
      <c r="Y9902" t="str">
        <f t="shared" si="620"/>
        <v/>
      </c>
      <c r="AA9902">
        <f t="shared" si="621"/>
        <v>1</v>
      </c>
      <c r="AC9902" s="7"/>
      <c r="AD9902" t="s">
        <v>1676</v>
      </c>
      <c r="AE9902">
        <f t="shared" si="619"/>
        <v>0</v>
      </c>
      <c r="AG9902" s="2"/>
      <c r="AI9902" s="7"/>
    </row>
    <row r="9903" spans="1:35" ht="11" customHeight="1" outlineLevel="1" x14ac:dyDescent="0.25">
      <c r="A9903" t="s">
        <v>6773</v>
      </c>
      <c r="C9903" s="2" t="s">
        <v>12455</v>
      </c>
      <c r="D9903" s="2" t="s">
        <v>7795</v>
      </c>
      <c r="E9903" s="7">
        <v>2004</v>
      </c>
      <c r="F9903" s="5" t="s">
        <v>2470</v>
      </c>
      <c r="H9903" s="5" t="s">
        <v>5398</v>
      </c>
      <c r="I9903" s="6" t="s">
        <v>1676</v>
      </c>
      <c r="J9903" s="6" t="s">
        <v>7794</v>
      </c>
      <c r="K9903" s="17">
        <v>3</v>
      </c>
      <c r="L9903" s="17" t="s">
        <v>7730</v>
      </c>
      <c r="M9903" s="9">
        <v>4</v>
      </c>
      <c r="N9903" s="9"/>
      <c r="O9903" s="21"/>
      <c r="Q9903" s="29"/>
      <c r="U9903" s="17"/>
      <c r="V9903" s="2" t="s">
        <v>3363</v>
      </c>
      <c r="X9903" t="s">
        <v>7732</v>
      </c>
      <c r="Y9903" t="str">
        <f t="shared" si="620"/>
        <v/>
      </c>
      <c r="AA9903" t="str">
        <f t="shared" si="621"/>
        <v/>
      </c>
      <c r="AC9903" s="7"/>
      <c r="AD9903" t="s">
        <v>1676</v>
      </c>
      <c r="AE9903">
        <f t="shared" si="619"/>
        <v>0</v>
      </c>
      <c r="AG9903" s="2"/>
      <c r="AH9903" t="s">
        <v>6185</v>
      </c>
      <c r="AI9903" s="7" t="s">
        <v>4620</v>
      </c>
    </row>
    <row r="9904" spans="1:35" ht="11" customHeight="1" outlineLevel="1" x14ac:dyDescent="0.25">
      <c r="A9904" t="s">
        <v>6773</v>
      </c>
      <c r="C9904" s="2" t="s">
        <v>12455</v>
      </c>
      <c r="D9904" s="2" t="s">
        <v>7795</v>
      </c>
      <c r="E9904" s="7">
        <v>2004</v>
      </c>
      <c r="F9904" s="8" t="s">
        <v>22234</v>
      </c>
      <c r="H9904" s="5" t="s">
        <v>5398</v>
      </c>
      <c r="I9904" s="6" t="s">
        <v>1676</v>
      </c>
      <c r="J9904" s="6" t="s">
        <v>7794</v>
      </c>
      <c r="K9904" s="17">
        <v>3</v>
      </c>
      <c r="L9904" s="17" t="s">
        <v>7730</v>
      </c>
      <c r="M9904" s="9">
        <v>15</v>
      </c>
      <c r="N9904" s="9"/>
      <c r="O9904" s="21"/>
      <c r="Q9904" s="29"/>
      <c r="U9904" s="17"/>
      <c r="V9904" s="2" t="s">
        <v>3363</v>
      </c>
      <c r="X9904" t="s">
        <v>7732</v>
      </c>
      <c r="Y9904">
        <f t="shared" si="620"/>
        <v>1</v>
      </c>
      <c r="Z9904">
        <v>1</v>
      </c>
      <c r="AA9904" t="str">
        <f t="shared" si="621"/>
        <v/>
      </c>
      <c r="AC9904" s="7"/>
      <c r="AD9904" t="s">
        <v>1676</v>
      </c>
      <c r="AE9904">
        <f t="shared" si="619"/>
        <v>0</v>
      </c>
      <c r="AG9904" s="2"/>
      <c r="AH9904" t="s">
        <v>6185</v>
      </c>
      <c r="AI9904" s="7" t="s">
        <v>4620</v>
      </c>
    </row>
    <row r="9905" spans="1:35" ht="11" customHeight="1" outlineLevel="1" x14ac:dyDescent="0.25">
      <c r="A9905" t="s">
        <v>6773</v>
      </c>
      <c r="C9905" s="2" t="s">
        <v>12455</v>
      </c>
      <c r="D9905" s="2">
        <v>2310</v>
      </c>
      <c r="E9905" s="7">
        <v>2004</v>
      </c>
      <c r="F9905" s="5" t="s">
        <v>66</v>
      </c>
      <c r="H9905" s="5" t="s">
        <v>5398</v>
      </c>
      <c r="I9905" s="6" t="s">
        <v>6618</v>
      </c>
      <c r="J9905" s="6" t="s">
        <v>7026</v>
      </c>
      <c r="K9905" s="17">
        <v>5</v>
      </c>
      <c r="L9905" s="17" t="s">
        <v>7730</v>
      </c>
      <c r="M9905" s="9">
        <v>2</v>
      </c>
      <c r="N9905" s="9"/>
      <c r="O9905" s="21"/>
      <c r="Q9905" s="29"/>
      <c r="U9905" s="17"/>
      <c r="V9905" s="2">
        <v>1974</v>
      </c>
      <c r="Y9905" t="str">
        <f t="shared" si="620"/>
        <v/>
      </c>
      <c r="AA9905" t="str">
        <f t="shared" si="621"/>
        <v/>
      </c>
      <c r="AC9905" s="7"/>
      <c r="AD9905" t="s">
        <v>6618</v>
      </c>
      <c r="AE9905">
        <f t="shared" si="619"/>
        <v>0</v>
      </c>
      <c r="AG9905" s="2"/>
      <c r="AH9905" t="s">
        <v>1819</v>
      </c>
      <c r="AI9905" s="7" t="s">
        <v>4922</v>
      </c>
    </row>
    <row r="9906" spans="1:35" ht="11" customHeight="1" outlineLevel="1" collapsed="1" x14ac:dyDescent="0.25">
      <c r="A9906" t="s">
        <v>6773</v>
      </c>
      <c r="C9906" s="2" t="s">
        <v>12455</v>
      </c>
      <c r="D9906" s="2">
        <v>2311</v>
      </c>
      <c r="E9906" s="7">
        <v>2004</v>
      </c>
      <c r="F9906" s="5" t="s">
        <v>66</v>
      </c>
      <c r="H9906" s="5" t="s">
        <v>5398</v>
      </c>
      <c r="I9906" s="6" t="s">
        <v>1818</v>
      </c>
      <c r="J9906" s="6" t="s">
        <v>7026</v>
      </c>
      <c r="K9906" s="17">
        <v>2</v>
      </c>
      <c r="L9906" s="17" t="s">
        <v>7730</v>
      </c>
      <c r="M9906" s="9">
        <v>2.7</v>
      </c>
      <c r="N9906" s="9"/>
      <c r="O9906" s="21"/>
      <c r="Q9906" s="29"/>
      <c r="U9906" s="17"/>
      <c r="V9906" s="2">
        <v>1975</v>
      </c>
      <c r="Y9906" t="str">
        <f t="shared" si="620"/>
        <v/>
      </c>
      <c r="AA9906" t="str">
        <f t="shared" si="621"/>
        <v/>
      </c>
      <c r="AC9906" s="7"/>
      <c r="AD9906" t="s">
        <v>1818</v>
      </c>
      <c r="AE9906">
        <f t="shared" si="619"/>
        <v>0</v>
      </c>
      <c r="AG9906" s="2"/>
      <c r="AH9906" t="s">
        <v>1819</v>
      </c>
      <c r="AI9906" s="7" t="s">
        <v>4922</v>
      </c>
    </row>
    <row r="9907" spans="1:35" ht="11" customHeight="1" outlineLevel="1" x14ac:dyDescent="0.25">
      <c r="A9907" t="s">
        <v>6773</v>
      </c>
      <c r="C9907" s="2" t="s">
        <v>12455</v>
      </c>
      <c r="D9907" s="2" t="s">
        <v>7810</v>
      </c>
      <c r="E9907" s="7">
        <v>2004</v>
      </c>
      <c r="F9907" s="5" t="s">
        <v>21665</v>
      </c>
      <c r="H9907" s="5" t="s">
        <v>5398</v>
      </c>
      <c r="I9907" s="6" t="s">
        <v>1818</v>
      </c>
      <c r="J9907" s="6" t="s">
        <v>7026</v>
      </c>
      <c r="K9907" s="17">
        <v>2</v>
      </c>
      <c r="L9907" s="17" t="s">
        <v>7730</v>
      </c>
      <c r="M9907" s="9">
        <v>6</v>
      </c>
      <c r="N9907" s="9"/>
      <c r="O9907" s="21"/>
      <c r="Q9907" s="29"/>
      <c r="U9907" s="17"/>
      <c r="V9907" s="2">
        <v>1975</v>
      </c>
      <c r="X9907" t="s">
        <v>7732</v>
      </c>
      <c r="Y9907" t="str">
        <f t="shared" si="620"/>
        <v/>
      </c>
      <c r="AA9907">
        <f t="shared" si="621"/>
        <v>1</v>
      </c>
      <c r="AC9907" s="7"/>
      <c r="AD9907" t="s">
        <v>1818</v>
      </c>
      <c r="AE9907">
        <f t="shared" si="619"/>
        <v>0</v>
      </c>
      <c r="AG9907" s="2"/>
      <c r="AH9907" t="s">
        <v>1819</v>
      </c>
      <c r="AI9907" s="7" t="s">
        <v>4922</v>
      </c>
    </row>
    <row r="9908" spans="1:35" ht="11" customHeight="1" outlineLevel="1" x14ac:dyDescent="0.25">
      <c r="A9908" t="s">
        <v>6773</v>
      </c>
      <c r="C9908" s="2" t="s">
        <v>12455</v>
      </c>
      <c r="D9908" s="2" t="s">
        <v>7797</v>
      </c>
      <c r="E9908" s="7">
        <v>2004</v>
      </c>
      <c r="F9908" s="5" t="s">
        <v>3781</v>
      </c>
      <c r="H9908" s="5" t="s">
        <v>5398</v>
      </c>
      <c r="I9908" s="6" t="s">
        <v>1818</v>
      </c>
      <c r="J9908" s="6" t="s">
        <v>7026</v>
      </c>
      <c r="K9908" s="17">
        <v>2</v>
      </c>
      <c r="L9908" s="17" t="s">
        <v>7730</v>
      </c>
      <c r="M9908" s="9">
        <v>6</v>
      </c>
      <c r="N9908" s="9"/>
      <c r="O9908" s="21"/>
      <c r="Q9908" s="29"/>
      <c r="U9908" s="17"/>
      <c r="V9908" s="2" t="s">
        <v>3365</v>
      </c>
      <c r="X9908" t="s">
        <v>7732</v>
      </c>
      <c r="Y9908" t="str">
        <f t="shared" si="620"/>
        <v/>
      </c>
      <c r="AA9908" t="str">
        <f t="shared" si="621"/>
        <v/>
      </c>
      <c r="AC9908" s="7"/>
      <c r="AD9908" t="s">
        <v>1818</v>
      </c>
      <c r="AE9908">
        <f t="shared" si="619"/>
        <v>0</v>
      </c>
      <c r="AG9908" s="2"/>
      <c r="AH9908" t="s">
        <v>1819</v>
      </c>
      <c r="AI9908" s="7" t="s">
        <v>4922</v>
      </c>
    </row>
    <row r="9909" spans="1:35" ht="11" customHeight="1" outlineLevel="1" x14ac:dyDescent="0.25">
      <c r="A9909" t="s">
        <v>6773</v>
      </c>
      <c r="C9909" s="2" t="s">
        <v>12455</v>
      </c>
      <c r="D9909" s="2" t="s">
        <v>7798</v>
      </c>
      <c r="E9909" s="7">
        <v>2005</v>
      </c>
      <c r="F9909" s="5" t="s">
        <v>5296</v>
      </c>
      <c r="H9909" s="5" t="s">
        <v>5398</v>
      </c>
      <c r="I9909" s="6" t="s">
        <v>6866</v>
      </c>
      <c r="J9909" s="6" t="s">
        <v>7029</v>
      </c>
      <c r="K9909" s="17">
        <v>2</v>
      </c>
      <c r="L9909" s="17" t="s">
        <v>7730</v>
      </c>
      <c r="M9909" s="9">
        <v>14</v>
      </c>
      <c r="N9909" s="9"/>
      <c r="O9909" s="21"/>
      <c r="Q9909" s="29"/>
      <c r="U9909" s="17"/>
      <c r="V9909" s="2"/>
      <c r="Y9909" t="str">
        <f t="shared" si="620"/>
        <v/>
      </c>
      <c r="AA9909" t="str">
        <f t="shared" si="621"/>
        <v/>
      </c>
      <c r="AC9909" s="7"/>
      <c r="AD9909" t="s">
        <v>6866</v>
      </c>
      <c r="AE9909">
        <f t="shared" si="619"/>
        <v>0</v>
      </c>
      <c r="AG9909" s="2"/>
      <c r="AI9909" s="7"/>
    </row>
    <row r="9910" spans="1:35" ht="11" customHeight="1" outlineLevel="1" x14ac:dyDescent="0.25">
      <c r="A9910" t="s">
        <v>6773</v>
      </c>
      <c r="C9910" s="2" t="s">
        <v>12455</v>
      </c>
      <c r="D9910" s="2" t="s">
        <v>7798</v>
      </c>
      <c r="E9910" s="7">
        <v>2005</v>
      </c>
      <c r="F9910" s="5" t="s">
        <v>7028</v>
      </c>
      <c r="H9910" s="5" t="s">
        <v>5398</v>
      </c>
      <c r="I9910" s="6" t="s">
        <v>6866</v>
      </c>
      <c r="J9910" s="6" t="s">
        <v>7029</v>
      </c>
      <c r="K9910" s="17">
        <v>2</v>
      </c>
      <c r="L9910" s="17" t="s">
        <v>7730</v>
      </c>
      <c r="M9910" s="9">
        <v>4</v>
      </c>
      <c r="N9910" s="9"/>
      <c r="O9910" s="21"/>
      <c r="Q9910" s="29"/>
      <c r="U9910" s="17"/>
      <c r="V9910" s="2"/>
      <c r="X9910" t="s">
        <v>7732</v>
      </c>
      <c r="Y9910">
        <f t="shared" si="620"/>
        <v>1</v>
      </c>
      <c r="AA9910" t="str">
        <f t="shared" si="621"/>
        <v/>
      </c>
      <c r="AC9910" s="7"/>
      <c r="AD9910" t="s">
        <v>6866</v>
      </c>
      <c r="AE9910">
        <f t="shared" si="619"/>
        <v>0</v>
      </c>
      <c r="AG9910" s="2"/>
      <c r="AI9910" s="7"/>
    </row>
    <row r="9911" spans="1:35" ht="11" customHeight="1" outlineLevel="1" x14ac:dyDescent="0.25">
      <c r="A9911" t="s">
        <v>6773</v>
      </c>
      <c r="C9911" s="2" t="s">
        <v>12455</v>
      </c>
      <c r="D9911" s="2">
        <v>2428</v>
      </c>
      <c r="E9911" s="7">
        <v>2006</v>
      </c>
      <c r="F9911" s="5" t="s">
        <v>66</v>
      </c>
      <c r="H9911" s="5" t="s">
        <v>5398</v>
      </c>
      <c r="I9911" s="6" t="s">
        <v>4362</v>
      </c>
      <c r="J9911" s="6" t="s">
        <v>7074</v>
      </c>
      <c r="K9911" s="17">
        <v>1</v>
      </c>
      <c r="L9911" s="17" t="s">
        <v>7730</v>
      </c>
      <c r="M9911" s="9">
        <v>1.9</v>
      </c>
      <c r="N9911" s="9"/>
      <c r="O9911" s="21"/>
      <c r="Q9911" s="29"/>
      <c r="T9911">
        <v>1</v>
      </c>
      <c r="U9911" s="17"/>
      <c r="V9911" s="2">
        <v>2065</v>
      </c>
      <c r="Y9911" t="str">
        <f t="shared" si="620"/>
        <v/>
      </c>
      <c r="AA9911" t="str">
        <f t="shared" si="621"/>
        <v/>
      </c>
      <c r="AC9911" s="7"/>
      <c r="AD9911" t="s">
        <v>4362</v>
      </c>
      <c r="AE9911">
        <f t="shared" si="619"/>
        <v>0</v>
      </c>
      <c r="AG9911" s="2"/>
      <c r="AH9911" t="s">
        <v>1883</v>
      </c>
      <c r="AI9911" s="7" t="s">
        <v>4922</v>
      </c>
    </row>
    <row r="9912" spans="1:35" ht="11" customHeight="1" outlineLevel="1" x14ac:dyDescent="0.25">
      <c r="A9912" t="s">
        <v>6773</v>
      </c>
      <c r="C9912" s="2" t="s">
        <v>12455</v>
      </c>
      <c r="D9912" s="2">
        <v>2431</v>
      </c>
      <c r="E9912" s="7">
        <v>2006</v>
      </c>
      <c r="F9912" s="5" t="s">
        <v>66</v>
      </c>
      <c r="H9912" s="5" t="s">
        <v>5398</v>
      </c>
      <c r="I9912" s="6" t="s">
        <v>6622</v>
      </c>
      <c r="J9912" s="6" t="s">
        <v>7074</v>
      </c>
      <c r="K9912" s="17">
        <v>5</v>
      </c>
      <c r="L9912" s="17" t="s">
        <v>7730</v>
      </c>
      <c r="M9912" s="9">
        <v>1.9</v>
      </c>
      <c r="N9912" s="9"/>
      <c r="O9912" s="21"/>
      <c r="Q9912" s="29"/>
      <c r="U9912" s="17"/>
      <c r="V9912" s="2">
        <v>2066</v>
      </c>
      <c r="Y9912" t="str">
        <f t="shared" si="620"/>
        <v/>
      </c>
      <c r="AA9912" t="str">
        <f t="shared" si="621"/>
        <v/>
      </c>
      <c r="AC9912" s="7"/>
      <c r="AD9912" t="s">
        <v>6622</v>
      </c>
      <c r="AE9912">
        <f t="shared" si="619"/>
        <v>0</v>
      </c>
      <c r="AG9912" s="2"/>
      <c r="AH9912" t="s">
        <v>2852</v>
      </c>
      <c r="AI9912" s="7" t="s">
        <v>4922</v>
      </c>
    </row>
    <row r="9913" spans="1:35" ht="11" customHeight="1" outlineLevel="1" x14ac:dyDescent="0.25">
      <c r="A9913" t="s">
        <v>6773</v>
      </c>
      <c r="C9913" s="2" t="s">
        <v>12455</v>
      </c>
      <c r="D9913" s="2">
        <v>2452</v>
      </c>
      <c r="E9913" s="7">
        <v>2006</v>
      </c>
      <c r="F9913" s="8" t="s">
        <v>66</v>
      </c>
      <c r="H9913" s="5" t="s">
        <v>5398</v>
      </c>
      <c r="I9913" s="6" t="s">
        <v>6866</v>
      </c>
      <c r="J9913" s="6" t="s">
        <v>7030</v>
      </c>
      <c r="K9913" s="17">
        <v>4</v>
      </c>
      <c r="L9913" s="17" t="s">
        <v>7730</v>
      </c>
      <c r="M9913" s="9">
        <v>2.4</v>
      </c>
      <c r="N9913" s="9"/>
      <c r="O9913" s="21"/>
      <c r="Q9913" s="29"/>
      <c r="U9913" s="17"/>
      <c r="V9913" s="2"/>
      <c r="Y9913" t="str">
        <f t="shared" si="620"/>
        <v/>
      </c>
      <c r="AA9913" t="str">
        <f t="shared" si="621"/>
        <v/>
      </c>
      <c r="AC9913" s="7"/>
      <c r="AD9913" t="s">
        <v>6866</v>
      </c>
      <c r="AE9913">
        <f t="shared" si="619"/>
        <v>0</v>
      </c>
      <c r="AG9913" s="2"/>
      <c r="AI9913" s="7"/>
    </row>
    <row r="9914" spans="1:35" ht="11" customHeight="1" outlineLevel="1" x14ac:dyDescent="0.25">
      <c r="A9914" t="s">
        <v>6773</v>
      </c>
      <c r="C9914" s="2" t="s">
        <v>12455</v>
      </c>
      <c r="D9914" s="2">
        <v>2482</v>
      </c>
      <c r="E9914" s="7">
        <v>2006</v>
      </c>
      <c r="F9914" s="5" t="s">
        <v>5240</v>
      </c>
      <c r="H9914" s="5" t="s">
        <v>5398</v>
      </c>
      <c r="I9914" s="6" t="s">
        <v>8737</v>
      </c>
      <c r="J9914" s="6" t="s">
        <v>7031</v>
      </c>
      <c r="K9914" s="17">
        <v>3</v>
      </c>
      <c r="L9914" s="17" t="s">
        <v>7730</v>
      </c>
      <c r="M9914" s="9">
        <v>0.8</v>
      </c>
      <c r="N9914" s="9"/>
      <c r="O9914" s="21"/>
      <c r="Q9914" s="29"/>
      <c r="U9914" s="17"/>
      <c r="V9914" s="2"/>
      <c r="Y9914" t="str">
        <f t="shared" si="620"/>
        <v/>
      </c>
      <c r="AA9914" t="str">
        <f t="shared" si="621"/>
        <v/>
      </c>
      <c r="AC9914" s="7"/>
      <c r="AD9914" t="s">
        <v>8737</v>
      </c>
      <c r="AE9914">
        <f t="shared" si="619"/>
        <v>0</v>
      </c>
      <c r="AG9914" s="2"/>
      <c r="AI9914" s="7"/>
    </row>
    <row r="9915" spans="1:35" ht="11" customHeight="1" outlineLevel="1" x14ac:dyDescent="0.25">
      <c r="A9915" t="s">
        <v>6773</v>
      </c>
      <c r="C9915" s="2" t="s">
        <v>12455</v>
      </c>
      <c r="D9915" s="2" t="s">
        <v>7800</v>
      </c>
      <c r="E9915" s="7">
        <v>2006</v>
      </c>
      <c r="F9915" s="5" t="s">
        <v>753</v>
      </c>
      <c r="H9915" s="5" t="s">
        <v>5398</v>
      </c>
      <c r="I9915" s="6" t="s">
        <v>8737</v>
      </c>
      <c r="J9915" s="6" t="s">
        <v>7031</v>
      </c>
      <c r="K9915" s="17">
        <v>3</v>
      </c>
      <c r="L9915" s="17" t="s">
        <v>7730</v>
      </c>
      <c r="M9915" s="9">
        <v>14</v>
      </c>
      <c r="N9915" s="9"/>
      <c r="O9915" s="21"/>
      <c r="Q9915" s="29"/>
      <c r="U9915" s="17"/>
      <c r="V9915" s="2"/>
      <c r="Y9915" t="str">
        <f t="shared" si="620"/>
        <v/>
      </c>
      <c r="AA9915">
        <f t="shared" si="621"/>
        <v>1</v>
      </c>
      <c r="AC9915" s="7"/>
      <c r="AD9915" t="s">
        <v>8737</v>
      </c>
      <c r="AE9915">
        <f t="shared" si="619"/>
        <v>0</v>
      </c>
      <c r="AG9915" s="2"/>
      <c r="AI9915" s="7"/>
    </row>
    <row r="9916" spans="1:35" ht="11" customHeight="1" outlineLevel="1" x14ac:dyDescent="0.25">
      <c r="A9916" t="s">
        <v>6773</v>
      </c>
      <c r="C9916" s="2" t="s">
        <v>12455</v>
      </c>
      <c r="D9916" s="2">
        <v>2529</v>
      </c>
      <c r="E9916" s="7">
        <v>2007</v>
      </c>
      <c r="F9916" s="5" t="s">
        <v>5139</v>
      </c>
      <c r="H9916" s="5" t="s">
        <v>5398</v>
      </c>
      <c r="I9916" s="6" t="s">
        <v>7049</v>
      </c>
      <c r="J9916" s="6" t="s">
        <v>7033</v>
      </c>
      <c r="K9916" s="17">
        <v>2</v>
      </c>
      <c r="L9916" s="17" t="s">
        <v>7730</v>
      </c>
      <c r="M9916" s="9">
        <v>2</v>
      </c>
      <c r="N9916" s="9"/>
      <c r="O9916" s="21"/>
      <c r="Q9916" s="29"/>
      <c r="U9916" s="17"/>
      <c r="V9916" s="2"/>
      <c r="Y9916" t="str">
        <f t="shared" si="620"/>
        <v/>
      </c>
      <c r="AA9916" t="str">
        <f t="shared" si="621"/>
        <v/>
      </c>
      <c r="AC9916" s="7"/>
      <c r="AD9916" t="s">
        <v>7049</v>
      </c>
      <c r="AE9916">
        <f t="shared" si="619"/>
        <v>0</v>
      </c>
      <c r="AG9916" s="2"/>
      <c r="AI9916" s="7"/>
    </row>
    <row r="9917" spans="1:35" ht="11" customHeight="1" outlineLevel="1" x14ac:dyDescent="0.25">
      <c r="A9917" t="s">
        <v>6773</v>
      </c>
      <c r="C9917" s="2" t="s">
        <v>12455</v>
      </c>
      <c r="D9917" s="2">
        <v>2530</v>
      </c>
      <c r="E9917" s="7">
        <v>2007</v>
      </c>
      <c r="F9917" s="5" t="s">
        <v>5138</v>
      </c>
      <c r="H9917" s="5" t="s">
        <v>5398</v>
      </c>
      <c r="I9917" s="6" t="s">
        <v>7034</v>
      </c>
      <c r="J9917" s="6" t="s">
        <v>7033</v>
      </c>
      <c r="K9917" s="17">
        <v>2</v>
      </c>
      <c r="L9917" s="17" t="s">
        <v>7730</v>
      </c>
      <c r="M9917" s="9">
        <v>2</v>
      </c>
      <c r="N9917" s="9"/>
      <c r="O9917" s="21"/>
      <c r="Q9917" s="29"/>
      <c r="U9917" s="17"/>
      <c r="V9917" s="2"/>
      <c r="Y9917" t="str">
        <f t="shared" si="620"/>
        <v/>
      </c>
      <c r="AA9917" t="str">
        <f t="shared" si="621"/>
        <v/>
      </c>
      <c r="AC9917" s="7"/>
      <c r="AD9917" t="s">
        <v>7034</v>
      </c>
      <c r="AE9917">
        <f t="shared" si="619"/>
        <v>0</v>
      </c>
      <c r="AG9917" s="2"/>
      <c r="AI9917" s="7"/>
    </row>
    <row r="9918" spans="1:35" ht="11" customHeight="1" outlineLevel="1" x14ac:dyDescent="0.25">
      <c r="A9918" t="s">
        <v>6773</v>
      </c>
      <c r="C9918" s="2" t="s">
        <v>12455</v>
      </c>
      <c r="D9918" s="2">
        <v>2531</v>
      </c>
      <c r="E9918" s="7">
        <v>2007</v>
      </c>
      <c r="F9918" s="5" t="s">
        <v>2974</v>
      </c>
      <c r="H9918" s="5" t="s">
        <v>5398</v>
      </c>
      <c r="I9918" s="6" t="s">
        <v>20153</v>
      </c>
      <c r="J9918" s="6" t="s">
        <v>7033</v>
      </c>
      <c r="K9918" s="17">
        <v>2</v>
      </c>
      <c r="L9918" s="17" t="s">
        <v>7730</v>
      </c>
      <c r="M9918" s="9">
        <v>0.7</v>
      </c>
      <c r="N9918" s="9"/>
      <c r="O9918" s="21"/>
      <c r="Q9918" s="29"/>
      <c r="U9918" s="17"/>
      <c r="V9918" s="2"/>
      <c r="Y9918" t="str">
        <f t="shared" si="620"/>
        <v/>
      </c>
      <c r="AA9918" t="str">
        <f t="shared" si="621"/>
        <v/>
      </c>
      <c r="AC9918" s="7"/>
      <c r="AD9918" t="s">
        <v>20153</v>
      </c>
      <c r="AE9918">
        <f t="shared" si="619"/>
        <v>0</v>
      </c>
      <c r="AG9918" s="2"/>
      <c r="AI9918" s="7"/>
    </row>
    <row r="9919" spans="1:35" ht="11" customHeight="1" outlineLevel="1" x14ac:dyDescent="0.25">
      <c r="A9919" t="s">
        <v>6773</v>
      </c>
      <c r="C9919" s="2" t="s">
        <v>12455</v>
      </c>
      <c r="D9919" s="2">
        <v>2533</v>
      </c>
      <c r="E9919" s="7">
        <v>2007</v>
      </c>
      <c r="F9919" s="8" t="s">
        <v>6311</v>
      </c>
      <c r="H9919" s="5" t="s">
        <v>5398</v>
      </c>
      <c r="I9919" s="6" t="s">
        <v>7035</v>
      </c>
      <c r="J9919" s="6" t="s">
        <v>7033</v>
      </c>
      <c r="K9919" s="17">
        <v>3</v>
      </c>
      <c r="L9919" s="17" t="s">
        <v>7730</v>
      </c>
      <c r="M9919" s="9">
        <v>2</v>
      </c>
      <c r="N9919" s="9"/>
      <c r="O9919" s="21"/>
      <c r="Q9919" s="29"/>
      <c r="U9919" s="17"/>
      <c r="V9919" s="2"/>
      <c r="Y9919" t="str">
        <f t="shared" si="620"/>
        <v/>
      </c>
      <c r="AA9919" t="str">
        <f t="shared" si="621"/>
        <v/>
      </c>
      <c r="AC9919" s="7"/>
      <c r="AD9919" t="s">
        <v>7035</v>
      </c>
      <c r="AE9919">
        <f t="shared" si="619"/>
        <v>0</v>
      </c>
      <c r="AG9919" s="2"/>
      <c r="AI9919" s="7"/>
    </row>
    <row r="9920" spans="1:35" ht="11" customHeight="1" outlineLevel="1" x14ac:dyDescent="0.25">
      <c r="A9920" t="s">
        <v>6773</v>
      </c>
      <c r="C9920" s="2" t="s">
        <v>12455</v>
      </c>
      <c r="D9920" s="2">
        <v>2535</v>
      </c>
      <c r="E9920" s="7">
        <v>2007</v>
      </c>
      <c r="F9920" s="8" t="s">
        <v>69</v>
      </c>
      <c r="H9920" s="5" t="s">
        <v>5398</v>
      </c>
      <c r="I9920" s="6" t="s">
        <v>1496</v>
      </c>
      <c r="J9920" s="6" t="s">
        <v>7033</v>
      </c>
      <c r="K9920" s="17">
        <v>5</v>
      </c>
      <c r="L9920" s="17" t="s">
        <v>7730</v>
      </c>
      <c r="M9920" s="9">
        <v>2</v>
      </c>
      <c r="N9920" s="9"/>
      <c r="O9920" s="21"/>
      <c r="Q9920" s="29"/>
      <c r="U9920" s="17"/>
      <c r="V9920" s="2"/>
      <c r="Y9920" t="str">
        <f t="shared" si="620"/>
        <v/>
      </c>
      <c r="AA9920" t="str">
        <f t="shared" si="621"/>
        <v/>
      </c>
      <c r="AC9920" s="7"/>
      <c r="AD9920" t="s">
        <v>1496</v>
      </c>
      <c r="AE9920">
        <f t="shared" si="619"/>
        <v>0</v>
      </c>
      <c r="AG9920" s="2"/>
      <c r="AI9920" s="7"/>
    </row>
    <row r="9921" spans="1:35" ht="11" customHeight="1" outlineLevel="1" x14ac:dyDescent="0.25">
      <c r="A9921" t="s">
        <v>6773</v>
      </c>
      <c r="C9921" s="2" t="s">
        <v>12455</v>
      </c>
      <c r="D9921" s="2">
        <v>2537</v>
      </c>
      <c r="E9921" s="7">
        <v>2007</v>
      </c>
      <c r="F9921" s="5" t="s">
        <v>7036</v>
      </c>
      <c r="H9921" s="5" t="s">
        <v>5398</v>
      </c>
      <c r="I9921" s="6" t="s">
        <v>7035</v>
      </c>
      <c r="J9921" s="6" t="s">
        <v>7801</v>
      </c>
      <c r="K9921" s="17">
        <v>3</v>
      </c>
      <c r="L9921" s="17" t="s">
        <v>7730</v>
      </c>
      <c r="M9921" s="9">
        <v>0.8</v>
      </c>
      <c r="N9921" s="9"/>
      <c r="O9921" s="21"/>
      <c r="Q9921" s="29"/>
      <c r="U9921" s="17"/>
      <c r="V9921" s="2"/>
      <c r="Y9921" t="str">
        <f t="shared" si="620"/>
        <v/>
      </c>
      <c r="AA9921" t="str">
        <f t="shared" si="621"/>
        <v/>
      </c>
      <c r="AC9921" s="7"/>
      <c r="AD9921" t="s">
        <v>7035</v>
      </c>
      <c r="AE9921">
        <f t="shared" si="619"/>
        <v>0</v>
      </c>
      <c r="AG9921" s="2"/>
      <c r="AI9921" s="7"/>
    </row>
    <row r="9922" spans="1:35" ht="11" customHeight="1" outlineLevel="1" x14ac:dyDescent="0.25">
      <c r="A9922" t="s">
        <v>6773</v>
      </c>
      <c r="C9922" s="2" t="s">
        <v>12455</v>
      </c>
      <c r="D9922" s="2">
        <v>2674</v>
      </c>
      <c r="E9922" s="7">
        <v>2008</v>
      </c>
      <c r="F9922" s="8" t="s">
        <v>6019</v>
      </c>
      <c r="H9922" s="5" t="s">
        <v>5398</v>
      </c>
      <c r="I9922" s="6" t="s">
        <v>7038</v>
      </c>
      <c r="J9922" s="6" t="s">
        <v>7037</v>
      </c>
      <c r="K9922" s="17">
        <v>3</v>
      </c>
      <c r="L9922" s="17" t="s">
        <v>7730</v>
      </c>
      <c r="M9922" s="9">
        <v>1.5</v>
      </c>
      <c r="N9922" s="9"/>
      <c r="O9922" s="21"/>
      <c r="Q9922" s="29"/>
      <c r="U9922" s="17"/>
      <c r="V9922" s="2"/>
      <c r="Y9922" t="str">
        <f t="shared" si="620"/>
        <v/>
      </c>
      <c r="AA9922" t="str">
        <f t="shared" si="621"/>
        <v/>
      </c>
      <c r="AC9922" s="7"/>
      <c r="AD9922" t="s">
        <v>7038</v>
      </c>
      <c r="AE9922">
        <f t="shared" si="619"/>
        <v>0</v>
      </c>
      <c r="AG9922" s="2"/>
      <c r="AI9922" s="7"/>
    </row>
    <row r="9923" spans="1:35" ht="11" customHeight="1" outlineLevel="1" x14ac:dyDescent="0.25">
      <c r="A9923" t="s">
        <v>6773</v>
      </c>
      <c r="C9923" s="2" t="s">
        <v>12455</v>
      </c>
      <c r="D9923" s="2">
        <v>2690</v>
      </c>
      <c r="E9923" s="7">
        <v>2008</v>
      </c>
      <c r="F9923" s="5" t="s">
        <v>21666</v>
      </c>
      <c r="H9923" s="5" t="s">
        <v>5398</v>
      </c>
      <c r="I9923" s="6" t="s">
        <v>4362</v>
      </c>
      <c r="J9923" s="6" t="s">
        <v>7039</v>
      </c>
      <c r="K9923" s="17">
        <v>1</v>
      </c>
      <c r="L9923" s="17" t="s">
        <v>7730</v>
      </c>
      <c r="M9923" s="9">
        <v>9</v>
      </c>
      <c r="N9923" s="9"/>
      <c r="O9923" s="21"/>
      <c r="Q9923" s="29"/>
      <c r="U9923" s="17"/>
      <c r="V9923" s="2"/>
      <c r="Y9923" t="str">
        <f t="shared" si="620"/>
        <v/>
      </c>
      <c r="AA9923">
        <f t="shared" si="621"/>
        <v>1</v>
      </c>
      <c r="AC9923" s="7"/>
      <c r="AD9923" t="s">
        <v>4362</v>
      </c>
      <c r="AE9923">
        <f t="shared" si="619"/>
        <v>0</v>
      </c>
      <c r="AG9923" s="2"/>
      <c r="AI9923" s="7"/>
    </row>
    <row r="9924" spans="1:35" ht="11" customHeight="1" outlineLevel="1" x14ac:dyDescent="0.25">
      <c r="A9924" t="s">
        <v>6773</v>
      </c>
      <c r="C9924" s="2" t="s">
        <v>12455</v>
      </c>
      <c r="D9924" s="2">
        <v>2691</v>
      </c>
      <c r="E9924" s="7">
        <v>2008</v>
      </c>
      <c r="F9924" s="5" t="s">
        <v>21667</v>
      </c>
      <c r="H9924" s="5" t="s">
        <v>5398</v>
      </c>
      <c r="I9924" s="6" t="s">
        <v>4362</v>
      </c>
      <c r="J9924" s="6" t="s">
        <v>7802</v>
      </c>
      <c r="K9924" s="17">
        <v>3</v>
      </c>
      <c r="L9924" s="17" t="s">
        <v>7730</v>
      </c>
      <c r="M9924" s="9">
        <v>8</v>
      </c>
      <c r="N9924" s="9"/>
      <c r="O9924" s="21"/>
      <c r="Q9924" s="29"/>
      <c r="U9924" s="17"/>
      <c r="V9924" s="2"/>
      <c r="Y9924" t="str">
        <f t="shared" si="620"/>
        <v/>
      </c>
      <c r="AA9924">
        <f t="shared" si="621"/>
        <v>1</v>
      </c>
      <c r="AC9924" s="7"/>
      <c r="AD9924" t="s">
        <v>4362</v>
      </c>
      <c r="AE9924">
        <f t="shared" si="619"/>
        <v>0</v>
      </c>
      <c r="AG9924" s="2"/>
      <c r="AI9924" s="7"/>
    </row>
    <row r="9925" spans="1:35" ht="11" customHeight="1" outlineLevel="1" x14ac:dyDescent="0.25">
      <c r="A9925" t="s">
        <v>6773</v>
      </c>
      <c r="C9925" s="2" t="s">
        <v>12455</v>
      </c>
      <c r="D9925" s="2">
        <v>2698</v>
      </c>
      <c r="E9925" s="7">
        <v>2009</v>
      </c>
      <c r="F9925" s="8" t="s">
        <v>6019</v>
      </c>
      <c r="H9925" s="5" t="s">
        <v>5398</v>
      </c>
      <c r="I9925" s="6" t="s">
        <v>1000</v>
      </c>
      <c r="J9925" s="6" t="s">
        <v>7040</v>
      </c>
      <c r="K9925" s="17">
        <v>1</v>
      </c>
      <c r="L9925" s="17" t="s">
        <v>7730</v>
      </c>
      <c r="M9925" s="9">
        <v>8</v>
      </c>
      <c r="N9925" s="9"/>
      <c r="O9925" s="21"/>
      <c r="Q9925" s="29"/>
      <c r="U9925" s="17"/>
      <c r="V9925" s="2"/>
      <c r="Y9925" t="str">
        <f t="shared" si="620"/>
        <v/>
      </c>
      <c r="AA9925" t="str">
        <f t="shared" si="621"/>
        <v/>
      </c>
      <c r="AC9925" s="7"/>
      <c r="AD9925" t="s">
        <v>1000</v>
      </c>
      <c r="AE9925">
        <f t="shared" si="619"/>
        <v>0</v>
      </c>
      <c r="AG9925" s="2"/>
      <c r="AI9925" s="7"/>
    </row>
    <row r="9926" spans="1:35" ht="11" customHeight="1" outlineLevel="1" x14ac:dyDescent="0.25">
      <c r="A9926" t="s">
        <v>6773</v>
      </c>
      <c r="C9926" s="2" t="s">
        <v>12455</v>
      </c>
      <c r="D9926" s="2">
        <v>2708</v>
      </c>
      <c r="E9926" s="7">
        <v>2009</v>
      </c>
      <c r="F9926" s="5" t="s">
        <v>3421</v>
      </c>
      <c r="H9926" s="5" t="s">
        <v>5398</v>
      </c>
      <c r="I9926" s="6" t="s">
        <v>7043</v>
      </c>
      <c r="J9926" s="6" t="s">
        <v>7041</v>
      </c>
      <c r="K9926" s="17">
        <v>3</v>
      </c>
      <c r="L9926" s="17" t="s">
        <v>7730</v>
      </c>
      <c r="M9926" s="9">
        <v>15</v>
      </c>
      <c r="N9926" s="9"/>
      <c r="O9926" s="21"/>
      <c r="Q9926" s="29"/>
      <c r="S9926">
        <v>1</v>
      </c>
      <c r="T9926">
        <v>1</v>
      </c>
      <c r="U9926" s="17"/>
      <c r="V9926" s="2"/>
      <c r="Y9926" t="str">
        <f t="shared" si="620"/>
        <v/>
      </c>
      <c r="AA9926" t="str">
        <f t="shared" si="621"/>
        <v/>
      </c>
      <c r="AC9926" s="7"/>
      <c r="AD9926" t="s">
        <v>7043</v>
      </c>
      <c r="AE9926">
        <f t="shared" si="619"/>
        <v>0</v>
      </c>
      <c r="AG9926" s="2"/>
      <c r="AI9926" s="7"/>
    </row>
    <row r="9927" spans="1:35" ht="11" customHeight="1" outlineLevel="1" x14ac:dyDescent="0.25">
      <c r="A9927" t="s">
        <v>6773</v>
      </c>
      <c r="C9927" s="2" t="s">
        <v>12455</v>
      </c>
      <c r="D9927" s="2" t="s">
        <v>7803</v>
      </c>
      <c r="E9927" s="7">
        <v>2009</v>
      </c>
      <c r="F9927" s="5" t="s">
        <v>7042</v>
      </c>
      <c r="H9927" s="5" t="s">
        <v>5398</v>
      </c>
      <c r="I9927" s="6" t="s">
        <v>7043</v>
      </c>
      <c r="J9927" s="6" t="s">
        <v>7041</v>
      </c>
      <c r="K9927" s="17">
        <v>3</v>
      </c>
      <c r="L9927" s="17" t="s">
        <v>7730</v>
      </c>
      <c r="M9927" s="9">
        <v>15</v>
      </c>
      <c r="N9927" s="9"/>
      <c r="O9927" s="21"/>
      <c r="Q9927" s="29"/>
      <c r="U9927" s="17"/>
      <c r="V9927" s="2"/>
      <c r="Y9927" t="str">
        <f t="shared" si="620"/>
        <v/>
      </c>
      <c r="AA9927" t="str">
        <f t="shared" si="621"/>
        <v/>
      </c>
      <c r="AC9927" s="7"/>
      <c r="AD9927" t="s">
        <v>7043</v>
      </c>
      <c r="AE9927">
        <f t="shared" si="619"/>
        <v>0</v>
      </c>
      <c r="AG9927" s="2"/>
      <c r="AI9927" s="7"/>
    </row>
    <row r="9928" spans="1:35" ht="11" customHeight="1" outlineLevel="1" x14ac:dyDescent="0.25">
      <c r="A9928" t="s">
        <v>6773</v>
      </c>
      <c r="C9928" s="2" t="s">
        <v>12455</v>
      </c>
      <c r="D9928" s="2">
        <v>2756</v>
      </c>
      <c r="E9928" s="7">
        <v>2009</v>
      </c>
      <c r="F9928" s="5" t="s">
        <v>3421</v>
      </c>
      <c r="H9928" s="5" t="s">
        <v>5398</v>
      </c>
      <c r="I9928" s="6" t="s">
        <v>4362</v>
      </c>
      <c r="J9928" s="6" t="s">
        <v>7044</v>
      </c>
      <c r="K9928" s="17">
        <v>1</v>
      </c>
      <c r="L9928" s="17" t="s">
        <v>20076</v>
      </c>
      <c r="M9928" s="9"/>
      <c r="N9928" s="9"/>
      <c r="O9928" s="21"/>
      <c r="Q9928" s="29"/>
      <c r="U9928" s="17"/>
      <c r="V9928" s="2"/>
      <c r="Y9928" t="str">
        <f t="shared" si="620"/>
        <v/>
      </c>
      <c r="AA9928" t="str">
        <f t="shared" si="621"/>
        <v/>
      </c>
      <c r="AC9928" s="7"/>
      <c r="AD9928" t="s">
        <v>4362</v>
      </c>
      <c r="AE9928">
        <f t="shared" si="619"/>
        <v>0</v>
      </c>
      <c r="AG9928" s="2"/>
      <c r="AI9928" s="7"/>
    </row>
    <row r="9929" spans="1:35" ht="11" customHeight="1" outlineLevel="1" x14ac:dyDescent="0.25">
      <c r="A9929" t="s">
        <v>6773</v>
      </c>
      <c r="C9929" s="2" t="s">
        <v>12455</v>
      </c>
      <c r="D9929" s="2" t="s">
        <v>7804</v>
      </c>
      <c r="E9929" s="7">
        <v>2009</v>
      </c>
      <c r="F9929" s="5" t="s">
        <v>7042</v>
      </c>
      <c r="H9929" s="5" t="s">
        <v>5398</v>
      </c>
      <c r="I9929" s="6" t="s">
        <v>4362</v>
      </c>
      <c r="J9929" s="6" t="s">
        <v>7044</v>
      </c>
      <c r="K9929" s="17">
        <v>1</v>
      </c>
      <c r="L9929" s="17" t="s">
        <v>7730</v>
      </c>
      <c r="M9929" s="9">
        <v>25</v>
      </c>
      <c r="N9929" s="9"/>
      <c r="O9929" s="21"/>
      <c r="Q9929" s="29"/>
      <c r="U9929" s="17"/>
      <c r="V9929" s="2"/>
      <c r="Y9929" t="str">
        <f t="shared" si="620"/>
        <v/>
      </c>
      <c r="AA9929" t="str">
        <f t="shared" si="621"/>
        <v/>
      </c>
      <c r="AC9929" s="7"/>
      <c r="AD9929" t="s">
        <v>4362</v>
      </c>
      <c r="AE9929">
        <f t="shared" si="619"/>
        <v>0</v>
      </c>
      <c r="AG9929" s="2"/>
      <c r="AI9929" s="7"/>
    </row>
    <row r="9930" spans="1:35" ht="11" customHeight="1" outlineLevel="1" collapsed="1" x14ac:dyDescent="0.25">
      <c r="A9930" t="s">
        <v>6773</v>
      </c>
      <c r="C9930" s="2" t="s">
        <v>12455</v>
      </c>
      <c r="D9930" s="2">
        <v>2852</v>
      </c>
      <c r="E9930" s="7">
        <v>2010</v>
      </c>
      <c r="F9930" s="8" t="s">
        <v>22075</v>
      </c>
      <c r="H9930" s="5" t="s">
        <v>5398</v>
      </c>
      <c r="I9930" s="6" t="s">
        <v>7045</v>
      </c>
      <c r="J9930" s="6" t="s">
        <v>7033</v>
      </c>
      <c r="K9930" s="17">
        <v>3</v>
      </c>
      <c r="L9930" s="17" t="s">
        <v>7730</v>
      </c>
      <c r="M9930" s="9">
        <v>4</v>
      </c>
      <c r="N9930" s="9"/>
      <c r="O9930" s="21"/>
      <c r="Q9930" s="29"/>
      <c r="U9930" s="17"/>
      <c r="V9930" s="2"/>
      <c r="Y9930" t="str">
        <f t="shared" si="620"/>
        <v/>
      </c>
      <c r="AA9930" t="str">
        <f t="shared" si="621"/>
        <v/>
      </c>
      <c r="AC9930" s="7"/>
      <c r="AD9930" t="s">
        <v>7045</v>
      </c>
      <c r="AE9930">
        <f t="shared" si="619"/>
        <v>0</v>
      </c>
      <c r="AG9930" s="2"/>
      <c r="AI9930" s="7"/>
    </row>
    <row r="9931" spans="1:35" ht="11" customHeight="1" outlineLevel="1" x14ac:dyDescent="0.25">
      <c r="A9931" t="s">
        <v>6773</v>
      </c>
      <c r="C9931" s="2" t="s">
        <v>12455</v>
      </c>
      <c r="D9931" s="2" t="s">
        <v>7805</v>
      </c>
      <c r="E9931" s="7">
        <v>2010</v>
      </c>
      <c r="F9931" s="5" t="s">
        <v>21668</v>
      </c>
      <c r="H9931" s="5" t="s">
        <v>5398</v>
      </c>
      <c r="I9931" s="6" t="s">
        <v>4362</v>
      </c>
      <c r="J9931" s="6" t="s">
        <v>7046</v>
      </c>
      <c r="K9931" s="17">
        <v>1</v>
      </c>
      <c r="L9931" s="17" t="s">
        <v>7730</v>
      </c>
      <c r="M9931" s="9">
        <v>28</v>
      </c>
      <c r="N9931" s="9"/>
      <c r="O9931" s="21"/>
      <c r="Q9931" s="29"/>
      <c r="U9931" s="17"/>
      <c r="V9931" s="2"/>
      <c r="Y9931" t="str">
        <f t="shared" si="620"/>
        <v/>
      </c>
      <c r="AA9931">
        <f t="shared" si="621"/>
        <v>1</v>
      </c>
      <c r="AC9931" s="7"/>
      <c r="AD9931" t="s">
        <v>4362</v>
      </c>
      <c r="AE9931">
        <f t="shared" si="619"/>
        <v>0</v>
      </c>
      <c r="AG9931" s="2"/>
      <c r="AI9931" s="7"/>
    </row>
    <row r="9932" spans="1:35" ht="11" customHeight="1" outlineLevel="1" x14ac:dyDescent="0.25">
      <c r="A9932" t="s">
        <v>6773</v>
      </c>
      <c r="C9932" s="2" t="s">
        <v>12455</v>
      </c>
      <c r="D9932" s="2">
        <v>2880</v>
      </c>
      <c r="E9932" s="7">
        <v>2010</v>
      </c>
      <c r="F9932" s="5" t="s">
        <v>1346</v>
      </c>
      <c r="H9932" s="5" t="s">
        <v>5398</v>
      </c>
      <c r="I9932" s="6" t="s">
        <v>4362</v>
      </c>
      <c r="J9932" s="6" t="s">
        <v>7046</v>
      </c>
      <c r="K9932" s="17">
        <v>1</v>
      </c>
      <c r="L9932" s="17" t="s">
        <v>20076</v>
      </c>
      <c r="M9932" s="9"/>
      <c r="N9932" s="9"/>
      <c r="O9932" s="21"/>
      <c r="Q9932" s="29"/>
      <c r="T9932">
        <v>1</v>
      </c>
      <c r="U9932" s="17"/>
      <c r="V9932" s="2"/>
      <c r="Y9932" t="str">
        <f t="shared" si="620"/>
        <v/>
      </c>
      <c r="AA9932" t="str">
        <f t="shared" si="621"/>
        <v/>
      </c>
      <c r="AC9932" s="7"/>
      <c r="AD9932" t="s">
        <v>4362</v>
      </c>
      <c r="AE9932">
        <f t="shared" si="619"/>
        <v>0</v>
      </c>
      <c r="AG9932" s="2"/>
      <c r="AI9932" s="7"/>
    </row>
    <row r="9933" spans="1:35" ht="11" customHeight="1" outlineLevel="1" x14ac:dyDescent="0.25">
      <c r="A9933" t="s">
        <v>6773</v>
      </c>
      <c r="C9933" s="2" t="s">
        <v>12455</v>
      </c>
      <c r="D9933" s="2" t="s">
        <v>18794</v>
      </c>
      <c r="E9933" s="7">
        <v>2011</v>
      </c>
      <c r="F9933" s="5" t="s">
        <v>21669</v>
      </c>
      <c r="H9933" s="5" t="s">
        <v>5398</v>
      </c>
      <c r="I9933" s="6" t="s">
        <v>7045</v>
      </c>
      <c r="J9933" s="6" t="s">
        <v>7047</v>
      </c>
      <c r="K9933" s="17">
        <v>3</v>
      </c>
      <c r="L9933" s="17" t="s">
        <v>7730</v>
      </c>
      <c r="M9933" s="9">
        <v>9</v>
      </c>
      <c r="N9933" s="9"/>
      <c r="O9933" s="21"/>
      <c r="Q9933" s="29"/>
      <c r="U9933" s="17"/>
      <c r="V9933" s="2"/>
      <c r="Y9933" t="str">
        <f t="shared" si="620"/>
        <v/>
      </c>
      <c r="AA9933">
        <f t="shared" si="621"/>
        <v>1</v>
      </c>
      <c r="AC9933" s="7"/>
      <c r="AD9933" t="s">
        <v>7045</v>
      </c>
      <c r="AE9933">
        <f t="shared" si="619"/>
        <v>0</v>
      </c>
      <c r="AG9933" s="2"/>
      <c r="AI9933" s="7"/>
    </row>
    <row r="9934" spans="1:35" ht="11" customHeight="1" outlineLevel="1" x14ac:dyDescent="0.25">
      <c r="A9934" t="s">
        <v>6773</v>
      </c>
      <c r="C9934" s="2" t="s">
        <v>12455</v>
      </c>
      <c r="D9934" s="2">
        <v>2978</v>
      </c>
      <c r="E9934" s="7">
        <v>2011</v>
      </c>
      <c r="F9934" s="5" t="s">
        <v>21670</v>
      </c>
      <c r="H9934" s="5" t="s">
        <v>5398</v>
      </c>
      <c r="I9934" s="6" t="s">
        <v>4362</v>
      </c>
      <c r="J9934" s="6" t="s">
        <v>7806</v>
      </c>
      <c r="K9934" s="17">
        <v>1</v>
      </c>
      <c r="L9934" s="17" t="s">
        <v>7730</v>
      </c>
      <c r="M9934" s="9">
        <v>12</v>
      </c>
      <c r="N9934" s="9"/>
      <c r="O9934" s="21"/>
      <c r="Q9934" s="29"/>
      <c r="S9934">
        <v>1</v>
      </c>
      <c r="T9934">
        <v>1</v>
      </c>
      <c r="U9934" s="17"/>
      <c r="V9934" s="2"/>
      <c r="Y9934" t="str">
        <f t="shared" si="620"/>
        <v/>
      </c>
      <c r="AA9934">
        <f t="shared" si="621"/>
        <v>1</v>
      </c>
      <c r="AC9934" s="7"/>
      <c r="AD9934" t="s">
        <v>4362</v>
      </c>
      <c r="AE9934">
        <f t="shared" si="619"/>
        <v>0</v>
      </c>
      <c r="AG9934" s="2"/>
      <c r="AI9934" s="7"/>
    </row>
    <row r="9935" spans="1:35" ht="11" customHeight="1" outlineLevel="1" x14ac:dyDescent="0.25">
      <c r="A9935" t="s">
        <v>6773</v>
      </c>
      <c r="C9935" s="2" t="s">
        <v>12455</v>
      </c>
      <c r="D9935" s="2">
        <v>3004</v>
      </c>
      <c r="E9935" s="7">
        <v>2011</v>
      </c>
      <c r="F9935" s="8" t="s">
        <v>22076</v>
      </c>
      <c r="H9935" s="5" t="s">
        <v>5398</v>
      </c>
      <c r="I9935" s="6" t="s">
        <v>7049</v>
      </c>
      <c r="J9935" s="6" t="s">
        <v>7048</v>
      </c>
      <c r="K9935" s="17">
        <v>2</v>
      </c>
      <c r="L9935" s="17" t="s">
        <v>20076</v>
      </c>
      <c r="M9935" s="9"/>
      <c r="N9935" s="9"/>
      <c r="O9935" s="21"/>
      <c r="Q9935" s="29"/>
      <c r="U9935" s="17"/>
      <c r="V9935" s="2"/>
      <c r="Y9935" t="str">
        <f t="shared" si="620"/>
        <v/>
      </c>
      <c r="AA9935" t="str">
        <f t="shared" si="621"/>
        <v/>
      </c>
      <c r="AC9935" s="7"/>
      <c r="AD9935" t="s">
        <v>7049</v>
      </c>
      <c r="AE9935">
        <f t="shared" ref="AE9935:AE9982" si="622">COUNTIF(I9935,"*Fuji*")</f>
        <v>0</v>
      </c>
      <c r="AG9935" s="2"/>
      <c r="AI9935" s="7"/>
    </row>
    <row r="9936" spans="1:35" ht="11" customHeight="1" outlineLevel="1" x14ac:dyDescent="0.25">
      <c r="A9936" t="s">
        <v>6773</v>
      </c>
      <c r="C9936" s="2" t="s">
        <v>12455</v>
      </c>
      <c r="D9936" s="2" t="s">
        <v>7807</v>
      </c>
      <c r="E9936" s="7">
        <v>2011</v>
      </c>
      <c r="F9936" s="5" t="s">
        <v>21670</v>
      </c>
      <c r="H9936" s="5" t="s">
        <v>5398</v>
      </c>
      <c r="I9936" s="6" t="s">
        <v>7049</v>
      </c>
      <c r="J9936" s="6" t="s">
        <v>7048</v>
      </c>
      <c r="K9936" s="17">
        <v>2</v>
      </c>
      <c r="L9936" s="17" t="s">
        <v>7730</v>
      </c>
      <c r="M9936" s="9">
        <v>16</v>
      </c>
      <c r="N9936" s="9"/>
      <c r="O9936" s="21"/>
      <c r="Q9936" s="29"/>
      <c r="U9936" s="17"/>
      <c r="V9936" s="2"/>
      <c r="Y9936" t="str">
        <f t="shared" si="620"/>
        <v/>
      </c>
      <c r="AA9936">
        <f t="shared" si="621"/>
        <v>1</v>
      </c>
      <c r="AC9936" s="7"/>
      <c r="AD9936" t="s">
        <v>7049</v>
      </c>
      <c r="AE9936">
        <f t="shared" si="622"/>
        <v>0</v>
      </c>
      <c r="AG9936" s="2"/>
      <c r="AI9936" s="7"/>
    </row>
    <row r="9937" spans="1:35" ht="11" customHeight="1" outlineLevel="1" x14ac:dyDescent="0.25">
      <c r="A9937" t="s">
        <v>6773</v>
      </c>
      <c r="C9937" s="2" t="s">
        <v>12455</v>
      </c>
      <c r="D9937" s="2">
        <v>3020</v>
      </c>
      <c r="E9937" s="7">
        <v>2012</v>
      </c>
      <c r="F9937" s="5" t="s">
        <v>7051</v>
      </c>
      <c r="H9937" s="5" t="s">
        <v>5398</v>
      </c>
      <c r="I9937" s="6" t="s">
        <v>7045</v>
      </c>
      <c r="J9937" s="6" t="s">
        <v>7050</v>
      </c>
      <c r="K9937" s="17">
        <v>3</v>
      </c>
      <c r="L9937" s="17" t="s">
        <v>7730</v>
      </c>
      <c r="M9937" s="9">
        <v>2.7</v>
      </c>
      <c r="N9937" s="9"/>
      <c r="O9937" s="21"/>
      <c r="Q9937" s="29"/>
      <c r="U9937" s="17"/>
      <c r="V9937" s="2"/>
      <c r="Y9937" t="str">
        <f t="shared" si="620"/>
        <v/>
      </c>
      <c r="AA9937" t="str">
        <f t="shared" si="621"/>
        <v/>
      </c>
      <c r="AC9937" s="7"/>
      <c r="AD9937" t="s">
        <v>7045</v>
      </c>
      <c r="AE9937">
        <f t="shared" si="622"/>
        <v>0</v>
      </c>
      <c r="AG9937" s="2"/>
      <c r="AI9937" s="7"/>
    </row>
    <row r="9938" spans="1:35" ht="11" customHeight="1" outlineLevel="1" x14ac:dyDescent="0.25">
      <c r="A9938" t="s">
        <v>6773</v>
      </c>
      <c r="C9938" s="2" t="s">
        <v>12455</v>
      </c>
      <c r="D9938" s="2" t="s">
        <v>20823</v>
      </c>
      <c r="E9938" s="7">
        <v>2012</v>
      </c>
      <c r="F9938" s="5" t="s">
        <v>20824</v>
      </c>
      <c r="H9938" s="5" t="s">
        <v>5398</v>
      </c>
      <c r="I9938" s="6" t="s">
        <v>8489</v>
      </c>
      <c r="J9938" s="6" t="s">
        <v>20825</v>
      </c>
      <c r="K9938" s="17">
        <v>3</v>
      </c>
      <c r="L9938" s="17" t="s">
        <v>7730</v>
      </c>
      <c r="M9938" s="9">
        <v>0</v>
      </c>
      <c r="N9938" s="9"/>
      <c r="O9938" s="21"/>
      <c r="Q9938" s="29"/>
      <c r="U9938" s="17"/>
      <c r="V9938" s="2"/>
      <c r="Y9938">
        <f t="shared" si="620"/>
        <v>1</v>
      </c>
      <c r="AA9938" t="str">
        <f t="shared" si="621"/>
        <v/>
      </c>
      <c r="AC9938" s="7"/>
      <c r="AD9938" t="s">
        <v>8489</v>
      </c>
      <c r="AE9938">
        <f t="shared" si="622"/>
        <v>0</v>
      </c>
      <c r="AG9938" s="2"/>
      <c r="AI9938" s="7"/>
    </row>
    <row r="9939" spans="1:35" ht="11" customHeight="1" outlineLevel="1" x14ac:dyDescent="0.25">
      <c r="A9939" t="s">
        <v>6773</v>
      </c>
      <c r="C9939" s="2" t="s">
        <v>12455</v>
      </c>
      <c r="D9939" s="2" t="s">
        <v>7808</v>
      </c>
      <c r="E9939" s="7">
        <v>2012</v>
      </c>
      <c r="F9939" s="5" t="s">
        <v>21671</v>
      </c>
      <c r="H9939" s="5" t="s">
        <v>5398</v>
      </c>
      <c r="I9939" s="6" t="s">
        <v>4362</v>
      </c>
      <c r="J9939" s="6" t="s">
        <v>7044</v>
      </c>
      <c r="K9939" s="17">
        <v>1</v>
      </c>
      <c r="L9939" s="17" t="s">
        <v>7730</v>
      </c>
      <c r="M9939" s="9">
        <v>27</v>
      </c>
      <c r="N9939" s="9"/>
      <c r="O9939" s="21"/>
      <c r="Q9939" s="29"/>
      <c r="U9939" s="17"/>
      <c r="V9939" s="2"/>
      <c r="Y9939" t="str">
        <f t="shared" si="620"/>
        <v/>
      </c>
      <c r="AA9939">
        <f t="shared" si="621"/>
        <v>1</v>
      </c>
      <c r="AC9939" s="7"/>
      <c r="AD9939" t="s">
        <v>4362</v>
      </c>
      <c r="AE9939">
        <f t="shared" si="622"/>
        <v>0</v>
      </c>
      <c r="AG9939" s="2"/>
      <c r="AI9939" s="7"/>
    </row>
    <row r="9940" spans="1:35" ht="11" customHeight="1" outlineLevel="1" collapsed="1" x14ac:dyDescent="0.25">
      <c r="A9940" t="s">
        <v>6773</v>
      </c>
      <c r="C9940" s="2" t="s">
        <v>12455</v>
      </c>
      <c r="D9940" s="2">
        <v>3074</v>
      </c>
      <c r="E9940" s="7">
        <v>2012</v>
      </c>
      <c r="F9940" s="5" t="s">
        <v>2621</v>
      </c>
      <c r="H9940" s="5" t="s">
        <v>5398</v>
      </c>
      <c r="I9940" s="6" t="s">
        <v>5682</v>
      </c>
      <c r="J9940" s="6" t="s">
        <v>7044</v>
      </c>
      <c r="K9940" s="17">
        <v>1</v>
      </c>
      <c r="L9940" s="17" t="s">
        <v>20076</v>
      </c>
      <c r="M9940" s="9"/>
      <c r="N9940" s="9"/>
      <c r="O9940" s="21"/>
      <c r="Q9940" s="29"/>
      <c r="U9940" s="17"/>
      <c r="V9940" s="2"/>
      <c r="Y9940" t="str">
        <f t="shared" si="620"/>
        <v/>
      </c>
      <c r="AA9940" t="str">
        <f t="shared" si="621"/>
        <v/>
      </c>
      <c r="AC9940" s="7"/>
      <c r="AD9940" t="s">
        <v>5682</v>
      </c>
      <c r="AE9940">
        <f t="shared" si="622"/>
        <v>0</v>
      </c>
      <c r="AG9940" s="2"/>
      <c r="AI9940" s="7"/>
    </row>
    <row r="9941" spans="1:35" ht="11" customHeight="1" outlineLevel="1" x14ac:dyDescent="0.25">
      <c r="A9941" t="s">
        <v>6773</v>
      </c>
      <c r="C9941" s="2" t="s">
        <v>12455</v>
      </c>
      <c r="D9941" s="2">
        <v>3075</v>
      </c>
      <c r="E9941" s="7">
        <v>2012</v>
      </c>
      <c r="F9941" s="5" t="s">
        <v>2621</v>
      </c>
      <c r="H9941" s="5" t="s">
        <v>5398</v>
      </c>
      <c r="I9941" s="6" t="s">
        <v>4362</v>
      </c>
      <c r="J9941" s="6" t="s">
        <v>7044</v>
      </c>
      <c r="K9941" s="17">
        <v>1</v>
      </c>
      <c r="L9941" s="17" t="s">
        <v>20076</v>
      </c>
      <c r="M9941" s="9"/>
      <c r="N9941" s="9"/>
      <c r="O9941" s="21"/>
      <c r="Q9941" s="29"/>
      <c r="S9941">
        <v>1</v>
      </c>
      <c r="T9941">
        <v>1</v>
      </c>
      <c r="U9941" s="17"/>
      <c r="V9941" s="2"/>
      <c r="Y9941" t="str">
        <f t="shared" si="620"/>
        <v/>
      </c>
      <c r="AA9941" t="str">
        <f t="shared" si="621"/>
        <v/>
      </c>
      <c r="AC9941" s="7"/>
      <c r="AD9941" t="s">
        <v>4362</v>
      </c>
      <c r="AE9941">
        <f t="shared" si="622"/>
        <v>0</v>
      </c>
      <c r="AG9941" s="2"/>
      <c r="AI9941" s="7"/>
    </row>
    <row r="9942" spans="1:35" ht="11" customHeight="1" outlineLevel="1" x14ac:dyDescent="0.25">
      <c r="A9942" t="s">
        <v>6773</v>
      </c>
      <c r="C9942" s="2" t="s">
        <v>12455</v>
      </c>
      <c r="D9942" s="2">
        <v>3076</v>
      </c>
      <c r="E9942" s="7">
        <v>2012</v>
      </c>
      <c r="F9942" s="5" t="s">
        <v>2621</v>
      </c>
      <c r="H9942" s="5" t="s">
        <v>5398</v>
      </c>
      <c r="I9942" s="6" t="s">
        <v>20081</v>
      </c>
      <c r="J9942" s="6" t="s">
        <v>7044</v>
      </c>
      <c r="K9942" s="17">
        <v>2</v>
      </c>
      <c r="L9942" s="17" t="s">
        <v>20076</v>
      </c>
      <c r="M9942" s="9"/>
      <c r="N9942" s="9"/>
      <c r="O9942" s="21"/>
      <c r="Q9942" s="29"/>
      <c r="U9942" s="17"/>
      <c r="V9942" s="2"/>
      <c r="Y9942" t="str">
        <f t="shared" si="620"/>
        <v/>
      </c>
      <c r="AA9942" t="str">
        <f t="shared" si="621"/>
        <v/>
      </c>
      <c r="AC9942" s="7"/>
      <c r="AD9942" t="s">
        <v>20081</v>
      </c>
      <c r="AE9942">
        <f t="shared" si="622"/>
        <v>0</v>
      </c>
      <c r="AG9942" s="2"/>
      <c r="AI9942" s="7"/>
    </row>
    <row r="9943" spans="1:35" ht="11" customHeight="1" outlineLevel="1" x14ac:dyDescent="0.25">
      <c r="A9943" t="s">
        <v>6773</v>
      </c>
      <c r="C9943" s="2" t="s">
        <v>12455</v>
      </c>
      <c r="D9943" s="2">
        <v>3174</v>
      </c>
      <c r="E9943" s="7">
        <v>2013</v>
      </c>
      <c r="F9943" s="5" t="s">
        <v>2621</v>
      </c>
      <c r="H9943" s="5" t="s">
        <v>5398</v>
      </c>
      <c r="I9943" s="6" t="s">
        <v>4362</v>
      </c>
      <c r="J9943" s="6" t="s">
        <v>7052</v>
      </c>
      <c r="K9943" s="17">
        <v>3</v>
      </c>
      <c r="L9943" s="17" t="s">
        <v>20076</v>
      </c>
      <c r="M9943" s="9"/>
      <c r="N9943" s="9"/>
      <c r="O9943" s="21"/>
      <c r="Q9943" s="29"/>
      <c r="U9943" s="17"/>
      <c r="V9943" s="2"/>
      <c r="Y9943" t="str">
        <f t="shared" si="620"/>
        <v/>
      </c>
      <c r="AA9943" t="str">
        <f t="shared" si="621"/>
        <v/>
      </c>
      <c r="AC9943" s="7"/>
      <c r="AD9943" t="s">
        <v>4362</v>
      </c>
      <c r="AE9943">
        <f t="shared" si="622"/>
        <v>0</v>
      </c>
      <c r="AG9943" s="2"/>
      <c r="AI9943" s="7"/>
    </row>
    <row r="9944" spans="1:35" ht="11" customHeight="1" outlineLevel="1" x14ac:dyDescent="0.25">
      <c r="A9944" t="s">
        <v>6773</v>
      </c>
      <c r="C9944" s="2" t="s">
        <v>12455</v>
      </c>
      <c r="D9944" s="2">
        <v>3185</v>
      </c>
      <c r="E9944" s="7">
        <v>2013</v>
      </c>
      <c r="F9944" s="5" t="s">
        <v>2621</v>
      </c>
      <c r="H9944" s="5" t="s">
        <v>5398</v>
      </c>
      <c r="I9944" s="6" t="s">
        <v>4362</v>
      </c>
      <c r="J9944" s="6" t="s">
        <v>7052</v>
      </c>
      <c r="K9944" s="17">
        <v>3</v>
      </c>
      <c r="L9944" s="17" t="s">
        <v>20076</v>
      </c>
      <c r="M9944" s="9"/>
      <c r="N9944" s="9"/>
      <c r="O9944" s="21"/>
      <c r="Q9944" s="29"/>
      <c r="U9944" s="17"/>
      <c r="V9944" s="2"/>
      <c r="Y9944" t="str">
        <f t="shared" si="620"/>
        <v/>
      </c>
      <c r="AA9944" t="str">
        <f t="shared" si="621"/>
        <v/>
      </c>
      <c r="AC9944" s="7"/>
      <c r="AD9944" t="s">
        <v>4362</v>
      </c>
      <c r="AE9944">
        <f t="shared" si="622"/>
        <v>0</v>
      </c>
      <c r="AG9944" s="2"/>
      <c r="AI9944" s="7"/>
    </row>
    <row r="9945" spans="1:35" ht="11" customHeight="1" outlineLevel="1" x14ac:dyDescent="0.25">
      <c r="A9945" t="s">
        <v>6773</v>
      </c>
      <c r="C9945" s="2" t="s">
        <v>12455</v>
      </c>
      <c r="D9945" s="2">
        <v>3186</v>
      </c>
      <c r="E9945" s="7">
        <v>2013</v>
      </c>
      <c r="F9945" s="5" t="s">
        <v>2621</v>
      </c>
      <c r="H9945" s="5" t="s">
        <v>5398</v>
      </c>
      <c r="I9945" s="6" t="s">
        <v>578</v>
      </c>
      <c r="J9945" s="6" t="s">
        <v>7052</v>
      </c>
      <c r="K9945" s="17">
        <v>3</v>
      </c>
      <c r="L9945" s="17" t="s">
        <v>20076</v>
      </c>
      <c r="M9945" s="9"/>
      <c r="N9945" s="9"/>
      <c r="O9945" s="21"/>
      <c r="Q9945" s="29"/>
      <c r="U9945" s="17"/>
      <c r="V9945" s="2"/>
      <c r="Y9945" t="str">
        <f t="shared" si="620"/>
        <v/>
      </c>
      <c r="AA9945" t="str">
        <f t="shared" si="621"/>
        <v/>
      </c>
      <c r="AC9945" s="7"/>
      <c r="AD9945" t="s">
        <v>578</v>
      </c>
      <c r="AE9945">
        <f t="shared" si="622"/>
        <v>0</v>
      </c>
      <c r="AG9945" s="2"/>
      <c r="AI9945" s="7"/>
    </row>
    <row r="9946" spans="1:35" ht="11" customHeight="1" outlineLevel="1" x14ac:dyDescent="0.25">
      <c r="A9946" t="s">
        <v>6773</v>
      </c>
      <c r="C9946" s="2" t="s">
        <v>12455</v>
      </c>
      <c r="D9946" s="2">
        <v>3187</v>
      </c>
      <c r="E9946" s="7">
        <v>2013</v>
      </c>
      <c r="F9946" s="5" t="s">
        <v>2621</v>
      </c>
      <c r="H9946" s="5" t="s">
        <v>5398</v>
      </c>
      <c r="I9946" s="6" t="s">
        <v>578</v>
      </c>
      <c r="J9946" s="6" t="s">
        <v>7052</v>
      </c>
      <c r="K9946" s="17">
        <v>4</v>
      </c>
      <c r="L9946" s="17" t="s">
        <v>20076</v>
      </c>
      <c r="M9946" s="9"/>
      <c r="N9946" s="9"/>
      <c r="O9946" s="21"/>
      <c r="Q9946" s="29"/>
      <c r="U9946" s="17"/>
      <c r="V9946" s="2"/>
      <c r="Y9946" t="str">
        <f t="shared" si="620"/>
        <v/>
      </c>
      <c r="AA9946" t="str">
        <f t="shared" si="621"/>
        <v/>
      </c>
      <c r="AC9946" s="7"/>
      <c r="AD9946" t="s">
        <v>578</v>
      </c>
      <c r="AE9946">
        <f t="shared" si="622"/>
        <v>0</v>
      </c>
      <c r="AG9946" s="2"/>
      <c r="AI9946" s="7"/>
    </row>
    <row r="9947" spans="1:35" ht="11" customHeight="1" outlineLevel="1" x14ac:dyDescent="0.25">
      <c r="A9947" t="s">
        <v>6773</v>
      </c>
      <c r="C9947" s="2" t="s">
        <v>12455</v>
      </c>
      <c r="D9947" s="2" t="s">
        <v>7809</v>
      </c>
      <c r="E9947" s="7">
        <v>2013</v>
      </c>
      <c r="F9947" s="5" t="s">
        <v>21671</v>
      </c>
      <c r="H9947" s="5" t="s">
        <v>5398</v>
      </c>
      <c r="I9947" s="6" t="s">
        <v>4362</v>
      </c>
      <c r="J9947" s="6" t="s">
        <v>7052</v>
      </c>
      <c r="K9947" s="17">
        <v>3</v>
      </c>
      <c r="L9947" s="17" t="s">
        <v>7730</v>
      </c>
      <c r="M9947" s="9">
        <v>24</v>
      </c>
      <c r="N9947" s="9"/>
      <c r="O9947" s="21"/>
      <c r="Q9947" s="29"/>
      <c r="U9947" s="17"/>
      <c r="V9947" s="2"/>
      <c r="Y9947" t="str">
        <f t="shared" si="620"/>
        <v/>
      </c>
      <c r="AA9947">
        <f t="shared" si="621"/>
        <v>1</v>
      </c>
      <c r="AC9947" s="7"/>
      <c r="AD9947" t="s">
        <v>4362</v>
      </c>
      <c r="AE9947">
        <f t="shared" si="622"/>
        <v>0</v>
      </c>
      <c r="AG9947" s="2"/>
      <c r="AI9947" s="7"/>
    </row>
    <row r="9948" spans="1:35" ht="11" customHeight="1" outlineLevel="1" x14ac:dyDescent="0.25">
      <c r="A9948" t="s">
        <v>6773</v>
      </c>
      <c r="C9948" s="2" t="s">
        <v>12455</v>
      </c>
      <c r="D9948" s="2" t="s">
        <v>7809</v>
      </c>
      <c r="E9948" s="7">
        <v>2013</v>
      </c>
      <c r="F9948" s="5" t="s">
        <v>20102</v>
      </c>
      <c r="H9948" s="5" t="s">
        <v>5398</v>
      </c>
      <c r="I9948" s="6" t="s">
        <v>4362</v>
      </c>
      <c r="J9948" s="6" t="s">
        <v>7052</v>
      </c>
      <c r="K9948" s="17">
        <v>3</v>
      </c>
      <c r="L9948" s="17" t="s">
        <v>7730</v>
      </c>
      <c r="M9948" s="9">
        <v>3.5</v>
      </c>
      <c r="N9948" s="9"/>
      <c r="O9948" s="21"/>
      <c r="Q9948" s="29"/>
      <c r="U9948" s="17"/>
      <c r="V9948" s="2"/>
      <c r="Y9948">
        <f t="shared" si="620"/>
        <v>1</v>
      </c>
      <c r="AA9948" t="str">
        <f t="shared" si="621"/>
        <v/>
      </c>
      <c r="AC9948" s="7"/>
      <c r="AD9948" t="s">
        <v>4362</v>
      </c>
      <c r="AE9948">
        <f t="shared" si="622"/>
        <v>0</v>
      </c>
      <c r="AG9948" s="2"/>
      <c r="AI9948" s="7"/>
    </row>
    <row r="9949" spans="1:35" ht="11" customHeight="1" outlineLevel="1" x14ac:dyDescent="0.25">
      <c r="A9949" t="s">
        <v>6773</v>
      </c>
      <c r="C9949" s="2" t="s">
        <v>12455</v>
      </c>
      <c r="D9949" s="2">
        <v>3252</v>
      </c>
      <c r="E9949" s="7">
        <v>2014</v>
      </c>
      <c r="F9949" s="8" t="s">
        <v>6019</v>
      </c>
      <c r="H9949" s="5" t="s">
        <v>5398</v>
      </c>
      <c r="I9949" s="6" t="s">
        <v>4362</v>
      </c>
      <c r="J9949" s="6" t="s">
        <v>7033</v>
      </c>
      <c r="K9949" s="17">
        <v>1</v>
      </c>
      <c r="L9949" s="17" t="s">
        <v>7730</v>
      </c>
      <c r="M9949" s="9">
        <v>4</v>
      </c>
      <c r="N9949" s="9"/>
      <c r="O9949" s="21"/>
      <c r="Q9949" s="29"/>
      <c r="U9949" s="17"/>
      <c r="V9949" s="2"/>
      <c r="Y9949" t="str">
        <f t="shared" ref="Y9949:Y10012" si="623">IF(COUNTIF(F9949,"*fdc*"),1,"")</f>
        <v/>
      </c>
      <c r="AA9949" t="str">
        <f t="shared" ref="AA9949:AA10012" si="624">IF(COUNTIF(F9949,"*s/s*"),1,"")</f>
        <v/>
      </c>
      <c r="AC9949" s="7"/>
      <c r="AD9949" t="s">
        <v>21131</v>
      </c>
      <c r="AE9949">
        <f t="shared" si="622"/>
        <v>0</v>
      </c>
      <c r="AG9949" s="2"/>
      <c r="AI9949" s="7"/>
    </row>
    <row r="9950" spans="1:35" ht="11" customHeight="1" outlineLevel="1" x14ac:dyDescent="0.25">
      <c r="A9950" t="s">
        <v>6773</v>
      </c>
      <c r="C9950" s="2" t="s">
        <v>12455</v>
      </c>
      <c r="D9950" s="2">
        <v>3252</v>
      </c>
      <c r="E9950" s="7">
        <v>2014</v>
      </c>
      <c r="F9950" s="5" t="s">
        <v>20117</v>
      </c>
      <c r="H9950" s="5" t="s">
        <v>5398</v>
      </c>
      <c r="I9950" s="6" t="s">
        <v>4362</v>
      </c>
      <c r="J9950" s="6" t="s">
        <v>7033</v>
      </c>
      <c r="K9950" s="17">
        <v>1</v>
      </c>
      <c r="L9950" s="17" t="s">
        <v>7730</v>
      </c>
      <c r="M9950" s="9">
        <v>14.3</v>
      </c>
      <c r="N9950" s="9"/>
      <c r="O9950" s="21"/>
      <c r="Q9950" s="29"/>
      <c r="U9950" s="17"/>
      <c r="V9950" s="2"/>
      <c r="Y9950">
        <f t="shared" si="623"/>
        <v>1</v>
      </c>
      <c r="AA9950" t="str">
        <f t="shared" si="624"/>
        <v/>
      </c>
      <c r="AC9950" s="7"/>
      <c r="AD9950" t="s">
        <v>21131</v>
      </c>
      <c r="AE9950">
        <f t="shared" si="622"/>
        <v>0</v>
      </c>
      <c r="AG9950" s="2"/>
      <c r="AI9950" s="7"/>
    </row>
    <row r="9951" spans="1:35" ht="11" customHeight="1" outlineLevel="1" x14ac:dyDescent="0.25">
      <c r="A9951" t="s">
        <v>6773</v>
      </c>
      <c r="C9951" s="2" t="s">
        <v>12455</v>
      </c>
      <c r="D9951" s="2">
        <v>3375</v>
      </c>
      <c r="E9951" s="7">
        <v>2015</v>
      </c>
      <c r="F9951" s="5" t="s">
        <v>1689</v>
      </c>
      <c r="H9951" s="5" t="s">
        <v>5398</v>
      </c>
      <c r="I9951" s="6" t="s">
        <v>6184</v>
      </c>
      <c r="J9951" s="6" t="s">
        <v>7053</v>
      </c>
      <c r="K9951" s="17">
        <v>2</v>
      </c>
      <c r="L9951" s="17" t="s">
        <v>20076</v>
      </c>
      <c r="M9951" s="9"/>
      <c r="N9951" s="9"/>
      <c r="O9951" s="21"/>
      <c r="Q9951" s="29"/>
      <c r="U9951" s="17"/>
      <c r="V9951" s="2"/>
      <c r="Y9951" t="str">
        <f t="shared" si="623"/>
        <v/>
      </c>
      <c r="AA9951" t="str">
        <f t="shared" si="624"/>
        <v/>
      </c>
      <c r="AC9951" s="7"/>
      <c r="AD9951" t="s">
        <v>6184</v>
      </c>
      <c r="AE9951">
        <f t="shared" si="622"/>
        <v>0</v>
      </c>
      <c r="AG9951" s="2"/>
      <c r="AI9951" s="7"/>
    </row>
    <row r="9952" spans="1:35" ht="11" customHeight="1" outlineLevel="1" x14ac:dyDescent="0.25">
      <c r="A9952" t="s">
        <v>6773</v>
      </c>
      <c r="C9952" s="2" t="s">
        <v>12455</v>
      </c>
      <c r="D9952" s="2">
        <v>3378</v>
      </c>
      <c r="E9952" s="7">
        <v>2015</v>
      </c>
      <c r="F9952" s="8" t="s">
        <v>21324</v>
      </c>
      <c r="H9952" s="5" t="s">
        <v>5398</v>
      </c>
      <c r="I9952" s="6" t="s">
        <v>6184</v>
      </c>
      <c r="J9952" s="6" t="s">
        <v>7053</v>
      </c>
      <c r="K9952" s="17">
        <v>1</v>
      </c>
      <c r="L9952" s="17" t="s">
        <v>7730</v>
      </c>
      <c r="M9952" s="9">
        <v>3</v>
      </c>
      <c r="N9952" s="9"/>
      <c r="O9952" s="21"/>
      <c r="Q9952" s="29"/>
      <c r="U9952" s="17"/>
      <c r="V9952" s="2"/>
      <c r="Y9952" t="str">
        <f t="shared" si="623"/>
        <v/>
      </c>
      <c r="AA9952" t="str">
        <f t="shared" si="624"/>
        <v/>
      </c>
      <c r="AC9952" s="7"/>
      <c r="AD9952" t="s">
        <v>6184</v>
      </c>
      <c r="AE9952">
        <f t="shared" si="622"/>
        <v>0</v>
      </c>
      <c r="AG9952" s="2"/>
      <c r="AI9952" s="7"/>
    </row>
    <row r="9953" spans="1:35" ht="11" customHeight="1" outlineLevel="1" x14ac:dyDescent="0.25">
      <c r="A9953" t="s">
        <v>6773</v>
      </c>
      <c r="C9953" s="2" t="s">
        <v>12455</v>
      </c>
      <c r="D9953" s="2" t="s">
        <v>7811</v>
      </c>
      <c r="E9953" s="7">
        <v>2015</v>
      </c>
      <c r="F9953" s="5" t="s">
        <v>753</v>
      </c>
      <c r="H9953" s="5" t="s">
        <v>5398</v>
      </c>
      <c r="I9953" s="6" t="s">
        <v>6184</v>
      </c>
      <c r="J9953" s="6" t="s">
        <v>7053</v>
      </c>
      <c r="K9953" s="17">
        <v>1</v>
      </c>
      <c r="L9953" s="17" t="s">
        <v>7730</v>
      </c>
      <c r="M9953" s="9">
        <v>11</v>
      </c>
      <c r="N9953" s="9"/>
      <c r="O9953" s="21"/>
      <c r="Q9953" s="29"/>
      <c r="U9953" s="17"/>
      <c r="V9953" s="2"/>
      <c r="Y9953" t="str">
        <f t="shared" si="623"/>
        <v/>
      </c>
      <c r="AA9953">
        <f t="shared" si="624"/>
        <v>1</v>
      </c>
      <c r="AC9953" s="7"/>
      <c r="AD9953" t="s">
        <v>6184</v>
      </c>
      <c r="AE9953">
        <f t="shared" si="622"/>
        <v>0</v>
      </c>
      <c r="AG9953" s="2"/>
      <c r="AI9953" s="7"/>
    </row>
    <row r="9954" spans="1:35" ht="11" customHeight="1" outlineLevel="1" x14ac:dyDescent="0.25">
      <c r="A9954" t="s">
        <v>6773</v>
      </c>
      <c r="C9954" s="2" t="s">
        <v>12455</v>
      </c>
      <c r="D9954" s="2">
        <v>3434</v>
      </c>
      <c r="E9954" s="7">
        <v>2016</v>
      </c>
      <c r="F9954" s="5" t="s">
        <v>1689</v>
      </c>
      <c r="H9954" s="5" t="s">
        <v>5398</v>
      </c>
      <c r="I9954" s="6" t="s">
        <v>20152</v>
      </c>
      <c r="J9954" s="6" t="s">
        <v>7033</v>
      </c>
      <c r="K9954" s="17">
        <v>5</v>
      </c>
      <c r="L9954" s="17" t="s">
        <v>7730</v>
      </c>
      <c r="M9954" s="9">
        <v>1.3</v>
      </c>
      <c r="N9954" s="9"/>
      <c r="O9954" s="21"/>
      <c r="Q9954" s="29"/>
      <c r="U9954" s="17"/>
      <c r="V9954" s="2"/>
      <c r="Y9954" t="str">
        <f t="shared" si="623"/>
        <v/>
      </c>
      <c r="AA9954" t="str">
        <f t="shared" si="624"/>
        <v/>
      </c>
      <c r="AC9954" s="7"/>
      <c r="AD9954" t="s">
        <v>20152</v>
      </c>
      <c r="AE9954">
        <f t="shared" si="622"/>
        <v>0</v>
      </c>
      <c r="AG9954" s="2"/>
      <c r="AI9954" s="7"/>
    </row>
    <row r="9955" spans="1:35" ht="11" customHeight="1" outlineLevel="1" x14ac:dyDescent="0.25">
      <c r="A9955" t="s">
        <v>6773</v>
      </c>
      <c r="C9955" s="2" t="s">
        <v>12455</v>
      </c>
      <c r="D9955" s="2">
        <v>3450</v>
      </c>
      <c r="E9955" s="7">
        <v>2016</v>
      </c>
      <c r="F9955" s="8" t="s">
        <v>6311</v>
      </c>
      <c r="H9955" s="5" t="s">
        <v>5398</v>
      </c>
      <c r="I9955" s="6" t="s">
        <v>4362</v>
      </c>
      <c r="J9955" s="6" t="s">
        <v>7054</v>
      </c>
      <c r="K9955" s="17">
        <v>3</v>
      </c>
      <c r="L9955" s="17" t="s">
        <v>20076</v>
      </c>
      <c r="M9955" s="9"/>
      <c r="N9955" s="9"/>
      <c r="O9955" s="21"/>
      <c r="Q9955" s="29"/>
      <c r="U9955" s="17"/>
      <c r="V9955" s="2"/>
      <c r="Y9955" t="str">
        <f t="shared" si="623"/>
        <v/>
      </c>
      <c r="AA9955" t="str">
        <f t="shared" si="624"/>
        <v/>
      </c>
      <c r="AC9955" s="7"/>
      <c r="AD9955" t="s">
        <v>4362</v>
      </c>
      <c r="AE9955">
        <f t="shared" si="622"/>
        <v>0</v>
      </c>
      <c r="AG9955" s="2"/>
      <c r="AI9955" s="7"/>
    </row>
    <row r="9956" spans="1:35" ht="11" customHeight="1" outlineLevel="1" x14ac:dyDescent="0.25">
      <c r="A9956" t="s">
        <v>6773</v>
      </c>
      <c r="C9956" s="2" t="s">
        <v>12455</v>
      </c>
      <c r="D9956" s="2" t="s">
        <v>7812</v>
      </c>
      <c r="E9956" s="7">
        <v>2016</v>
      </c>
      <c r="F9956" s="5" t="s">
        <v>753</v>
      </c>
      <c r="H9956" s="5" t="s">
        <v>5398</v>
      </c>
      <c r="I9956" s="6" t="s">
        <v>4362</v>
      </c>
      <c r="J9956" s="6" t="s">
        <v>7054</v>
      </c>
      <c r="K9956" s="17">
        <v>3</v>
      </c>
      <c r="L9956" s="17" t="s">
        <v>7730</v>
      </c>
      <c r="M9956" s="9">
        <v>17</v>
      </c>
      <c r="N9956" s="9"/>
      <c r="O9956" s="21"/>
      <c r="Q9956" s="29"/>
      <c r="U9956" s="17"/>
      <c r="V9956" s="2"/>
      <c r="Y9956" t="str">
        <f t="shared" si="623"/>
        <v/>
      </c>
      <c r="AA9956">
        <f t="shared" si="624"/>
        <v>1</v>
      </c>
      <c r="AC9956" s="7"/>
      <c r="AD9956" t="s">
        <v>4362</v>
      </c>
      <c r="AE9956">
        <f t="shared" si="622"/>
        <v>0</v>
      </c>
      <c r="AG9956" s="2"/>
      <c r="AI9956" s="7"/>
    </row>
    <row r="9957" spans="1:35" ht="11" customHeight="1" outlineLevel="1" x14ac:dyDescent="0.25">
      <c r="A9957" t="s">
        <v>6773</v>
      </c>
      <c r="C9957" s="2" t="s">
        <v>12455</v>
      </c>
      <c r="D9957" s="2">
        <v>3526</v>
      </c>
      <c r="E9957" s="7">
        <v>2017</v>
      </c>
      <c r="F9957" s="8" t="s">
        <v>22077</v>
      </c>
      <c r="H9957" s="5" t="s">
        <v>5398</v>
      </c>
      <c r="I9957" s="6" t="s">
        <v>4362</v>
      </c>
      <c r="J9957" s="6" t="s">
        <v>7055</v>
      </c>
      <c r="K9957" s="17">
        <v>3</v>
      </c>
      <c r="L9957" s="17" t="s">
        <v>20076</v>
      </c>
      <c r="M9957" s="9"/>
      <c r="N9957" s="9"/>
      <c r="O9957" s="21"/>
      <c r="Q9957" s="29"/>
      <c r="U9957" s="17"/>
      <c r="V9957" s="2"/>
      <c r="Y9957" t="str">
        <f t="shared" si="623"/>
        <v/>
      </c>
      <c r="AA9957" t="str">
        <f t="shared" si="624"/>
        <v/>
      </c>
      <c r="AC9957" s="7"/>
      <c r="AD9957" t="s">
        <v>4362</v>
      </c>
      <c r="AE9957">
        <f t="shared" si="622"/>
        <v>0</v>
      </c>
      <c r="AG9957" s="2"/>
      <c r="AI9957" s="7"/>
    </row>
    <row r="9958" spans="1:35" ht="11" customHeight="1" outlineLevel="1" x14ac:dyDescent="0.25">
      <c r="A9958" t="s">
        <v>6773</v>
      </c>
      <c r="C9958" s="2" t="s">
        <v>12455</v>
      </c>
      <c r="D9958" s="2" t="s">
        <v>7813</v>
      </c>
      <c r="E9958" s="7">
        <v>2017</v>
      </c>
      <c r="F9958" s="5" t="s">
        <v>753</v>
      </c>
      <c r="H9958" s="5" t="s">
        <v>5398</v>
      </c>
      <c r="I9958" s="6" t="s">
        <v>4362</v>
      </c>
      <c r="J9958" s="6" t="s">
        <v>7055</v>
      </c>
      <c r="K9958" s="17">
        <v>3</v>
      </c>
      <c r="L9958" s="17" t="s">
        <v>7730</v>
      </c>
      <c r="M9958" s="9">
        <v>20</v>
      </c>
      <c r="N9958" s="9"/>
      <c r="O9958" s="21"/>
      <c r="Q9958" s="29"/>
      <c r="U9958" s="17"/>
      <c r="V9958" s="2"/>
      <c r="Y9958" t="str">
        <f t="shared" si="623"/>
        <v/>
      </c>
      <c r="AA9958">
        <f t="shared" si="624"/>
        <v>1</v>
      </c>
      <c r="AC9958" s="7"/>
      <c r="AD9958" t="s">
        <v>4362</v>
      </c>
      <c r="AE9958">
        <f t="shared" si="622"/>
        <v>0</v>
      </c>
      <c r="AG9958" s="2"/>
      <c r="AI9958" s="7"/>
    </row>
    <row r="9959" spans="1:35" ht="11" customHeight="1" outlineLevel="1" x14ac:dyDescent="0.25">
      <c r="A9959" t="s">
        <v>6773</v>
      </c>
      <c r="C9959" s="2" t="s">
        <v>12455</v>
      </c>
      <c r="D9959" s="2">
        <v>3537</v>
      </c>
      <c r="E9959" s="7">
        <v>2017</v>
      </c>
      <c r="F9959" s="8" t="s">
        <v>6311</v>
      </c>
      <c r="H9959" s="5" t="s">
        <v>5398</v>
      </c>
      <c r="I9959" s="6" t="s">
        <v>4362</v>
      </c>
      <c r="J9959" s="6" t="s">
        <v>7056</v>
      </c>
      <c r="K9959" s="17">
        <v>7</v>
      </c>
      <c r="L9959" s="17" t="s">
        <v>20076</v>
      </c>
      <c r="M9959" s="9"/>
      <c r="N9959" s="9"/>
      <c r="O9959" s="21"/>
      <c r="Q9959" s="29"/>
      <c r="U9959" s="17"/>
      <c r="V9959" s="2"/>
      <c r="Y9959" t="str">
        <f t="shared" si="623"/>
        <v/>
      </c>
      <c r="AA9959" t="str">
        <f t="shared" si="624"/>
        <v/>
      </c>
      <c r="AC9959" s="7"/>
      <c r="AD9959" t="s">
        <v>4362</v>
      </c>
      <c r="AE9959">
        <f t="shared" si="622"/>
        <v>0</v>
      </c>
      <c r="AG9959" s="2"/>
      <c r="AI9959" s="7"/>
    </row>
    <row r="9960" spans="1:35" ht="11" customHeight="1" outlineLevel="1" x14ac:dyDescent="0.25">
      <c r="A9960" t="s">
        <v>6773</v>
      </c>
      <c r="C9960" s="2" t="s">
        <v>12455</v>
      </c>
      <c r="D9960" s="2">
        <v>3538</v>
      </c>
      <c r="E9960" s="7">
        <v>2017</v>
      </c>
      <c r="F9960" s="8" t="s">
        <v>6311</v>
      </c>
      <c r="H9960" s="5" t="s">
        <v>5398</v>
      </c>
      <c r="I9960" s="6" t="s">
        <v>578</v>
      </c>
      <c r="J9960" s="6" t="s">
        <v>7056</v>
      </c>
      <c r="K9960" s="17">
        <v>2</v>
      </c>
      <c r="L9960" s="17" t="s">
        <v>20076</v>
      </c>
      <c r="M9960" s="9"/>
      <c r="N9960" s="9"/>
      <c r="O9960" s="21"/>
      <c r="Q9960" s="29"/>
      <c r="U9960" s="17"/>
      <c r="V9960" s="2"/>
      <c r="Y9960" t="str">
        <f t="shared" si="623"/>
        <v/>
      </c>
      <c r="AA9960" t="str">
        <f t="shared" si="624"/>
        <v/>
      </c>
      <c r="AC9960" s="7"/>
      <c r="AD9960" t="s">
        <v>578</v>
      </c>
      <c r="AE9960">
        <f t="shared" si="622"/>
        <v>0</v>
      </c>
      <c r="AG9960" s="2"/>
      <c r="AI9960" s="7"/>
    </row>
    <row r="9961" spans="1:35" ht="11" customHeight="1" outlineLevel="1" x14ac:dyDescent="0.25">
      <c r="A9961" t="s">
        <v>6773</v>
      </c>
      <c r="C9961" s="2" t="s">
        <v>12455</v>
      </c>
      <c r="D9961" s="2">
        <v>3541</v>
      </c>
      <c r="E9961" s="7">
        <v>2017</v>
      </c>
      <c r="F9961" s="8" t="s">
        <v>6311</v>
      </c>
      <c r="H9961" s="5" t="s">
        <v>5398</v>
      </c>
      <c r="I9961" s="6" t="s">
        <v>1676</v>
      </c>
      <c r="J9961" s="6" t="s">
        <v>7056</v>
      </c>
      <c r="K9961" s="17">
        <v>1</v>
      </c>
      <c r="L9961" s="17" t="s">
        <v>20076</v>
      </c>
      <c r="M9961" s="9"/>
      <c r="N9961" s="9"/>
      <c r="O9961" s="21"/>
      <c r="Q9961" s="29"/>
      <c r="U9961" s="17"/>
      <c r="V9961" s="2"/>
      <c r="Y9961" t="str">
        <f t="shared" si="623"/>
        <v/>
      </c>
      <c r="AA9961" t="str">
        <f t="shared" si="624"/>
        <v/>
      </c>
      <c r="AC9961" s="7"/>
      <c r="AD9961" t="s">
        <v>1676</v>
      </c>
      <c r="AE9961">
        <f t="shared" si="622"/>
        <v>0</v>
      </c>
      <c r="AG9961" s="2"/>
      <c r="AI9961" s="7"/>
    </row>
    <row r="9962" spans="1:35" ht="11" customHeight="1" outlineLevel="1" x14ac:dyDescent="0.25">
      <c r="A9962" t="s">
        <v>6773</v>
      </c>
      <c r="C9962" s="2" t="s">
        <v>12455</v>
      </c>
      <c r="D9962" s="2" t="s">
        <v>7814</v>
      </c>
      <c r="E9962" s="7">
        <v>2017</v>
      </c>
      <c r="F9962" s="5" t="s">
        <v>753</v>
      </c>
      <c r="H9962" s="5" t="s">
        <v>5398</v>
      </c>
      <c r="I9962" s="6" t="s">
        <v>1676</v>
      </c>
      <c r="J9962" s="6" t="s">
        <v>7056</v>
      </c>
      <c r="K9962" s="17">
        <v>1</v>
      </c>
      <c r="L9962" s="17" t="s">
        <v>7730</v>
      </c>
      <c r="M9962" s="9">
        <v>24</v>
      </c>
      <c r="N9962" s="9"/>
      <c r="O9962" s="21"/>
      <c r="Q9962" s="29"/>
      <c r="U9962" s="17"/>
      <c r="V9962" s="2"/>
      <c r="Y9962" t="str">
        <f t="shared" si="623"/>
        <v/>
      </c>
      <c r="AA9962">
        <f t="shared" si="624"/>
        <v>1</v>
      </c>
      <c r="AC9962" s="7"/>
      <c r="AD9962" t="s">
        <v>1676</v>
      </c>
      <c r="AE9962">
        <f t="shared" si="622"/>
        <v>0</v>
      </c>
      <c r="AG9962" s="2"/>
      <c r="AI9962" s="7"/>
    </row>
    <row r="9963" spans="1:35" ht="11" customHeight="1" outlineLevel="1" x14ac:dyDescent="0.25">
      <c r="A9963" t="s">
        <v>6773</v>
      </c>
      <c r="C9963" s="2" t="s">
        <v>12455</v>
      </c>
      <c r="D9963" s="3" t="s">
        <v>4062</v>
      </c>
      <c r="E9963" s="7">
        <v>2018</v>
      </c>
      <c r="F9963" s="8" t="s">
        <v>22075</v>
      </c>
      <c r="H9963" s="5" t="s">
        <v>5398</v>
      </c>
      <c r="I9963" s="6" t="s">
        <v>20154</v>
      </c>
      <c r="J9963" s="6" t="s">
        <v>7033</v>
      </c>
      <c r="K9963" s="17">
        <v>5</v>
      </c>
      <c r="L9963" s="17" t="s">
        <v>7730</v>
      </c>
      <c r="M9963" s="9">
        <v>2.9</v>
      </c>
      <c r="N9963" s="9"/>
      <c r="O9963" s="21"/>
      <c r="Q9963" s="29"/>
      <c r="U9963" s="17"/>
      <c r="V9963" s="2"/>
      <c r="Y9963" t="str">
        <f t="shared" si="623"/>
        <v/>
      </c>
      <c r="AA9963" t="str">
        <f t="shared" si="624"/>
        <v/>
      </c>
      <c r="AC9963" s="7"/>
      <c r="AD9963" t="s">
        <v>20154</v>
      </c>
      <c r="AE9963">
        <f t="shared" si="622"/>
        <v>0</v>
      </c>
      <c r="AG9963" s="2"/>
      <c r="AI9963" s="7"/>
    </row>
    <row r="9964" spans="1:35" ht="11" customHeight="1" outlineLevel="1" x14ac:dyDescent="0.25">
      <c r="A9964" t="s">
        <v>6773</v>
      </c>
      <c r="C9964" s="2" t="s">
        <v>12455</v>
      </c>
      <c r="D9964" s="2">
        <v>3634</v>
      </c>
      <c r="E9964" s="7">
        <v>2018</v>
      </c>
      <c r="F9964" s="8" t="s">
        <v>4647</v>
      </c>
      <c r="H9964" s="5" t="s">
        <v>5398</v>
      </c>
      <c r="I9964" s="6" t="s">
        <v>4772</v>
      </c>
      <c r="J9964" s="6" t="s">
        <v>7057</v>
      </c>
      <c r="K9964" s="17">
        <v>3</v>
      </c>
      <c r="L9964" s="17" t="s">
        <v>20076</v>
      </c>
      <c r="M9964" s="9"/>
      <c r="N9964" s="9"/>
      <c r="O9964" s="21"/>
      <c r="Q9964" s="29"/>
      <c r="U9964" s="17"/>
      <c r="V9964" s="2"/>
      <c r="Y9964" t="str">
        <f t="shared" si="623"/>
        <v/>
      </c>
      <c r="AA9964" t="str">
        <f t="shared" si="624"/>
        <v/>
      </c>
      <c r="AC9964" s="7"/>
      <c r="AD9964" t="s">
        <v>4772</v>
      </c>
      <c r="AE9964">
        <f t="shared" si="622"/>
        <v>0</v>
      </c>
      <c r="AG9964" s="2"/>
      <c r="AI9964" s="7"/>
    </row>
    <row r="9965" spans="1:35" ht="11" customHeight="1" outlineLevel="1" x14ac:dyDescent="0.25">
      <c r="A9965" t="s">
        <v>6773</v>
      </c>
      <c r="C9965" s="2" t="s">
        <v>12455</v>
      </c>
      <c r="D9965" s="2" t="s">
        <v>7815</v>
      </c>
      <c r="E9965" s="7">
        <v>2018</v>
      </c>
      <c r="F9965" s="5" t="s">
        <v>753</v>
      </c>
      <c r="H9965" s="5" t="s">
        <v>5398</v>
      </c>
      <c r="I9965" s="6" t="s">
        <v>4772</v>
      </c>
      <c r="J9965" s="6" t="s">
        <v>7057</v>
      </c>
      <c r="K9965" s="17">
        <v>3</v>
      </c>
      <c r="L9965" s="17" t="s">
        <v>20076</v>
      </c>
      <c r="M9965" s="9"/>
      <c r="N9965" s="9"/>
      <c r="O9965" s="21"/>
      <c r="Q9965" s="29"/>
      <c r="U9965" s="17"/>
      <c r="V9965" s="2"/>
      <c r="Y9965" t="str">
        <f t="shared" si="623"/>
        <v/>
      </c>
      <c r="AA9965">
        <f t="shared" si="624"/>
        <v>1</v>
      </c>
      <c r="AC9965" s="7"/>
      <c r="AD9965" t="s">
        <v>4772</v>
      </c>
      <c r="AE9965">
        <f t="shared" si="622"/>
        <v>0</v>
      </c>
      <c r="AG9965" s="2"/>
      <c r="AI9965" s="7"/>
    </row>
    <row r="9966" spans="1:35" ht="11" customHeight="1" outlineLevel="1" x14ac:dyDescent="0.25">
      <c r="A9966" t="s">
        <v>6773</v>
      </c>
      <c r="C9966" s="2" t="s">
        <v>12455</v>
      </c>
      <c r="D9966" s="2" t="s">
        <v>7815</v>
      </c>
      <c r="E9966" s="7">
        <v>2018</v>
      </c>
      <c r="F9966" s="5" t="s">
        <v>7028</v>
      </c>
      <c r="H9966" s="5" t="s">
        <v>5398</v>
      </c>
      <c r="I9966" s="6" t="s">
        <v>4772</v>
      </c>
      <c r="J9966" s="6" t="s">
        <v>7057</v>
      </c>
      <c r="K9966" s="17">
        <v>3</v>
      </c>
      <c r="L9966" s="17" t="s">
        <v>7730</v>
      </c>
      <c r="M9966" s="9">
        <v>13.8</v>
      </c>
      <c r="N9966" s="9"/>
      <c r="O9966" s="21"/>
      <c r="Q9966" s="29"/>
      <c r="U9966" s="17"/>
      <c r="V9966" s="2"/>
      <c r="Y9966">
        <f t="shared" si="623"/>
        <v>1</v>
      </c>
      <c r="AA9966" t="str">
        <f t="shared" si="624"/>
        <v/>
      </c>
      <c r="AC9966" s="7"/>
      <c r="AD9966" t="s">
        <v>4772</v>
      </c>
      <c r="AE9966">
        <f t="shared" si="622"/>
        <v>0</v>
      </c>
      <c r="AG9966" s="2"/>
      <c r="AI9966" s="7"/>
    </row>
    <row r="9967" spans="1:35" ht="11" customHeight="1" outlineLevel="1" x14ac:dyDescent="0.25">
      <c r="A9967" t="s">
        <v>6773</v>
      </c>
      <c r="C9967" s="2" t="s">
        <v>12455</v>
      </c>
      <c r="D9967" s="2">
        <v>3704</v>
      </c>
      <c r="E9967" s="7">
        <v>2019</v>
      </c>
      <c r="F9967" s="8" t="s">
        <v>1675</v>
      </c>
      <c r="H9967" s="5" t="s">
        <v>5398</v>
      </c>
      <c r="I9967" s="6" t="s">
        <v>7060</v>
      </c>
      <c r="J9967" s="6" t="s">
        <v>20925</v>
      </c>
      <c r="K9967" s="17">
        <v>3</v>
      </c>
      <c r="L9967" s="17" t="s">
        <v>7730</v>
      </c>
      <c r="M9967" s="9">
        <v>5</v>
      </c>
      <c r="N9967" s="9"/>
      <c r="O9967" s="21"/>
      <c r="Q9967" s="29"/>
      <c r="U9967" s="17"/>
      <c r="V9967" s="2"/>
      <c r="Y9967" t="str">
        <f t="shared" si="623"/>
        <v/>
      </c>
      <c r="AA9967" t="str">
        <f t="shared" si="624"/>
        <v/>
      </c>
      <c r="AC9967" s="7"/>
      <c r="AD9967" t="s">
        <v>7060</v>
      </c>
      <c r="AE9967">
        <f t="shared" si="622"/>
        <v>0</v>
      </c>
      <c r="AG9967" s="2"/>
      <c r="AI9967" s="7"/>
    </row>
    <row r="9968" spans="1:35" ht="11" customHeight="1" outlineLevel="1" x14ac:dyDescent="0.25">
      <c r="A9968" t="s">
        <v>6773</v>
      </c>
      <c r="C9968" s="2" t="s">
        <v>12455</v>
      </c>
      <c r="D9968" s="2" t="s">
        <v>20923</v>
      </c>
      <c r="E9968" s="7">
        <v>2019</v>
      </c>
      <c r="F9968" s="5" t="s">
        <v>20924</v>
      </c>
      <c r="H9968" s="5" t="s">
        <v>5398</v>
      </c>
      <c r="I9968" s="6" t="s">
        <v>7060</v>
      </c>
      <c r="J9968" s="6" t="s">
        <v>20925</v>
      </c>
      <c r="K9968" s="17">
        <v>3</v>
      </c>
      <c r="L9968" s="17" t="s">
        <v>7730</v>
      </c>
      <c r="M9968" s="9">
        <v>20</v>
      </c>
      <c r="N9968" s="9"/>
      <c r="O9968" s="21"/>
      <c r="Q9968" s="29"/>
      <c r="U9968" s="17"/>
      <c r="V9968" s="2"/>
      <c r="Y9968">
        <f t="shared" si="623"/>
        <v>1</v>
      </c>
      <c r="AA9968" t="str">
        <f t="shared" si="624"/>
        <v/>
      </c>
      <c r="AC9968" s="7"/>
      <c r="AD9968" t="s">
        <v>7060</v>
      </c>
      <c r="AE9968">
        <f t="shared" si="622"/>
        <v>0</v>
      </c>
      <c r="AG9968" s="2"/>
      <c r="AI9968" s="7"/>
    </row>
    <row r="9969" spans="1:49" ht="11" customHeight="1" outlineLevel="1" x14ac:dyDescent="0.25">
      <c r="A9969" t="s">
        <v>6773</v>
      </c>
      <c r="C9969" s="2" t="s">
        <v>12455</v>
      </c>
      <c r="D9969" s="2">
        <v>3724</v>
      </c>
      <c r="E9969" s="7">
        <v>2019</v>
      </c>
      <c r="F9969" s="8" t="s">
        <v>1675</v>
      </c>
      <c r="H9969" s="5" t="s">
        <v>5398</v>
      </c>
      <c r="I9969" s="6" t="s">
        <v>4362</v>
      </c>
      <c r="J9969" s="6" t="s">
        <v>7058</v>
      </c>
      <c r="K9969" s="17">
        <v>2</v>
      </c>
      <c r="L9969" s="17" t="s">
        <v>20076</v>
      </c>
      <c r="M9969" s="9"/>
      <c r="N9969" s="9"/>
      <c r="O9969" s="21"/>
      <c r="Q9969" s="29"/>
      <c r="U9969" s="17"/>
      <c r="V9969" s="2"/>
      <c r="Y9969" t="str">
        <f t="shared" si="623"/>
        <v/>
      </c>
      <c r="AA9969" t="str">
        <f t="shared" si="624"/>
        <v/>
      </c>
      <c r="AC9969" s="7"/>
      <c r="AD9969" t="s">
        <v>4362</v>
      </c>
      <c r="AE9969">
        <f t="shared" si="622"/>
        <v>0</v>
      </c>
      <c r="AG9969" s="2"/>
      <c r="AI9969" s="7"/>
    </row>
    <row r="9970" spans="1:49" ht="11" customHeight="1" outlineLevel="1" x14ac:dyDescent="0.25">
      <c r="A9970" t="s">
        <v>6773</v>
      </c>
      <c r="C9970" s="2" t="s">
        <v>12455</v>
      </c>
      <c r="D9970" s="2" t="s">
        <v>7816</v>
      </c>
      <c r="E9970" s="7">
        <v>2019</v>
      </c>
      <c r="F9970" s="5" t="s">
        <v>753</v>
      </c>
      <c r="H9970" s="5" t="s">
        <v>5398</v>
      </c>
      <c r="I9970" s="6" t="s">
        <v>4362</v>
      </c>
      <c r="J9970" s="6" t="s">
        <v>7058</v>
      </c>
      <c r="K9970" s="17">
        <v>2</v>
      </c>
      <c r="L9970" s="17" t="s">
        <v>7730</v>
      </c>
      <c r="M9970" s="9">
        <v>10.8</v>
      </c>
      <c r="N9970" s="9"/>
      <c r="O9970" s="21"/>
      <c r="Q9970" s="29"/>
      <c r="U9970" s="17"/>
      <c r="V9970" s="2"/>
      <c r="Y9970" t="str">
        <f t="shared" si="623"/>
        <v/>
      </c>
      <c r="AA9970">
        <f t="shared" si="624"/>
        <v>1</v>
      </c>
      <c r="AC9970" s="7"/>
      <c r="AD9970" t="s">
        <v>4362</v>
      </c>
      <c r="AE9970">
        <f t="shared" si="622"/>
        <v>0</v>
      </c>
      <c r="AG9970" s="2"/>
      <c r="AI9970" s="7"/>
    </row>
    <row r="9971" spans="1:49" ht="11" customHeight="1" outlineLevel="1" x14ac:dyDescent="0.25">
      <c r="A9971" t="s">
        <v>6773</v>
      </c>
      <c r="C9971" s="2" t="s">
        <v>12455</v>
      </c>
      <c r="D9971" s="2">
        <v>3733</v>
      </c>
      <c r="E9971" s="7">
        <v>2019</v>
      </c>
      <c r="F9971" s="8" t="s">
        <v>1675</v>
      </c>
      <c r="H9971" s="5" t="s">
        <v>5398</v>
      </c>
      <c r="I9971" s="6" t="s">
        <v>1676</v>
      </c>
      <c r="J9971" s="6" t="s">
        <v>7817</v>
      </c>
      <c r="K9971" s="17">
        <v>3</v>
      </c>
      <c r="L9971" s="17" t="s">
        <v>20076</v>
      </c>
      <c r="M9971" s="9"/>
      <c r="N9971" s="9"/>
      <c r="O9971" s="21"/>
      <c r="Q9971" s="29"/>
      <c r="U9971" s="17"/>
      <c r="V9971" s="2"/>
      <c r="Y9971" t="str">
        <f t="shared" si="623"/>
        <v/>
      </c>
      <c r="AA9971" t="str">
        <f t="shared" si="624"/>
        <v/>
      </c>
      <c r="AC9971" s="7"/>
      <c r="AD9971" t="s">
        <v>1676</v>
      </c>
      <c r="AE9971">
        <f t="shared" si="622"/>
        <v>0</v>
      </c>
      <c r="AG9971" s="2"/>
      <c r="AI9971" s="7"/>
    </row>
    <row r="9972" spans="1:49" ht="11" customHeight="1" outlineLevel="1" x14ac:dyDescent="0.25">
      <c r="A9972" t="s">
        <v>6773</v>
      </c>
      <c r="C9972" s="2" t="s">
        <v>12455</v>
      </c>
      <c r="D9972" s="2" t="s">
        <v>7818</v>
      </c>
      <c r="E9972" s="7">
        <v>2019</v>
      </c>
      <c r="F9972" s="5" t="s">
        <v>21672</v>
      </c>
      <c r="H9972" s="5" t="s">
        <v>5398</v>
      </c>
      <c r="I9972" s="6" t="s">
        <v>1676</v>
      </c>
      <c r="J9972" s="6" t="s">
        <v>7817</v>
      </c>
      <c r="K9972" s="17">
        <v>3</v>
      </c>
      <c r="L9972" s="17" t="s">
        <v>7730</v>
      </c>
      <c r="M9972" s="9">
        <v>12.8</v>
      </c>
      <c r="N9972" s="9"/>
      <c r="O9972" s="21"/>
      <c r="Q9972" s="29"/>
      <c r="U9972" s="17"/>
      <c r="V9972" s="2"/>
      <c r="Y9972" t="str">
        <f t="shared" si="623"/>
        <v/>
      </c>
      <c r="AA9972">
        <f t="shared" si="624"/>
        <v>1</v>
      </c>
      <c r="AC9972" s="7"/>
      <c r="AD9972" t="s">
        <v>1676</v>
      </c>
      <c r="AE9972">
        <f t="shared" si="622"/>
        <v>0</v>
      </c>
      <c r="AG9972" s="2"/>
      <c r="AI9972" s="7"/>
    </row>
    <row r="9973" spans="1:49" ht="11" customHeight="1" outlineLevel="1" collapsed="1" x14ac:dyDescent="0.25">
      <c r="A9973" t="s">
        <v>6773</v>
      </c>
      <c r="C9973" s="2" t="s">
        <v>12455</v>
      </c>
      <c r="D9973" s="2">
        <v>3796</v>
      </c>
      <c r="E9973" s="7">
        <v>2020</v>
      </c>
      <c r="F9973" s="8" t="s">
        <v>1675</v>
      </c>
      <c r="H9973" s="5" t="s">
        <v>5398</v>
      </c>
      <c r="I9973" s="6" t="s">
        <v>7060</v>
      </c>
      <c r="J9973" s="6" t="s">
        <v>7059</v>
      </c>
      <c r="K9973" s="17">
        <v>3</v>
      </c>
      <c r="L9973" s="17" t="s">
        <v>7732</v>
      </c>
      <c r="M9973" s="9"/>
      <c r="N9973" s="9"/>
      <c r="O9973" s="21"/>
      <c r="Q9973" s="29"/>
      <c r="U9973" s="17"/>
      <c r="V9973" s="2"/>
      <c r="Y9973" t="str">
        <f t="shared" si="623"/>
        <v/>
      </c>
      <c r="AA9973" t="str">
        <f t="shared" si="624"/>
        <v/>
      </c>
      <c r="AC9973" s="7"/>
      <c r="AD9973" t="s">
        <v>7060</v>
      </c>
      <c r="AE9973">
        <f t="shared" si="622"/>
        <v>0</v>
      </c>
      <c r="AG9973" s="2"/>
      <c r="AI9973" s="7"/>
    </row>
    <row r="9974" spans="1:49" ht="11" customHeight="1" outlineLevel="1" x14ac:dyDescent="0.25">
      <c r="A9974" t="s">
        <v>6773</v>
      </c>
      <c r="C9974" s="2" t="s">
        <v>12455</v>
      </c>
      <c r="D9974" s="2" t="s">
        <v>7819</v>
      </c>
      <c r="E9974" s="7">
        <v>2020</v>
      </c>
      <c r="F9974" s="5" t="s">
        <v>753</v>
      </c>
      <c r="H9974" s="5" t="s">
        <v>5398</v>
      </c>
      <c r="I9974" s="6" t="s">
        <v>7060</v>
      </c>
      <c r="J9974" s="6" t="s">
        <v>7059</v>
      </c>
      <c r="K9974" s="17">
        <v>3</v>
      </c>
      <c r="L9974" s="17" t="s">
        <v>7732</v>
      </c>
      <c r="M9974" s="9"/>
      <c r="N9974" s="9"/>
      <c r="O9974" s="21"/>
      <c r="Q9974" s="29"/>
      <c r="U9974" s="17"/>
      <c r="V9974" s="2"/>
      <c r="Y9974" t="str">
        <f t="shared" si="623"/>
        <v/>
      </c>
      <c r="AA9974">
        <f t="shared" si="624"/>
        <v>1</v>
      </c>
      <c r="AC9974" s="7"/>
      <c r="AD9974" t="s">
        <v>7060</v>
      </c>
      <c r="AE9974">
        <f t="shared" si="622"/>
        <v>0</v>
      </c>
      <c r="AG9974" s="2"/>
      <c r="AI9974" s="7"/>
    </row>
    <row r="9975" spans="1:49" ht="11" customHeight="1" outlineLevel="1" x14ac:dyDescent="0.25">
      <c r="A9975" t="s">
        <v>6773</v>
      </c>
      <c r="C9975" s="2" t="s">
        <v>12455</v>
      </c>
      <c r="D9975" s="2" t="s">
        <v>20157</v>
      </c>
      <c r="E9975" s="7">
        <v>2020</v>
      </c>
      <c r="F9975" s="8" t="s">
        <v>22078</v>
      </c>
      <c r="H9975" s="5" t="s">
        <v>5398</v>
      </c>
      <c r="I9975" s="6" t="s">
        <v>20156</v>
      </c>
      <c r="J9975" s="6" t="s">
        <v>20155</v>
      </c>
      <c r="K9975" s="17">
        <v>2</v>
      </c>
      <c r="L9975" s="17" t="s">
        <v>7730</v>
      </c>
      <c r="M9975" s="9">
        <v>4.7</v>
      </c>
      <c r="N9975" s="9"/>
      <c r="O9975" s="21"/>
      <c r="Q9975" s="29"/>
      <c r="U9975" s="17"/>
      <c r="V9975" s="2"/>
      <c r="Y9975" t="str">
        <f t="shared" si="623"/>
        <v/>
      </c>
      <c r="AA9975" t="str">
        <f t="shared" si="624"/>
        <v/>
      </c>
      <c r="AC9975" s="7"/>
      <c r="AD9975" t="s">
        <v>20156</v>
      </c>
      <c r="AE9975">
        <f t="shared" si="622"/>
        <v>0</v>
      </c>
      <c r="AG9975" s="2"/>
      <c r="AI9975" s="7"/>
    </row>
    <row r="9976" spans="1:49" ht="11" customHeight="1" outlineLevel="1" x14ac:dyDescent="0.25">
      <c r="A9976" t="s">
        <v>6773</v>
      </c>
      <c r="C9976" s="2" t="s">
        <v>12455</v>
      </c>
      <c r="D9976" s="2" t="s">
        <v>20158</v>
      </c>
      <c r="E9976" s="7">
        <v>2020</v>
      </c>
      <c r="F9976" s="8" t="s">
        <v>22079</v>
      </c>
      <c r="H9976" s="5" t="s">
        <v>5398</v>
      </c>
      <c r="I9976" s="6" t="s">
        <v>6184</v>
      </c>
      <c r="J9976" s="6" t="s">
        <v>20155</v>
      </c>
      <c r="K9976" s="17">
        <v>1</v>
      </c>
      <c r="L9976" s="17" t="s">
        <v>7730</v>
      </c>
      <c r="M9976" s="9">
        <v>5.2</v>
      </c>
      <c r="N9976" s="9"/>
      <c r="O9976" s="21"/>
      <c r="Q9976" s="29"/>
      <c r="U9976" s="17"/>
      <c r="V9976" s="2"/>
      <c r="Y9976" t="str">
        <f t="shared" si="623"/>
        <v/>
      </c>
      <c r="AA9976" t="str">
        <f t="shared" si="624"/>
        <v/>
      </c>
      <c r="AC9976" s="7"/>
      <c r="AD9976" t="s">
        <v>6184</v>
      </c>
      <c r="AE9976">
        <f t="shared" si="622"/>
        <v>0</v>
      </c>
      <c r="AG9976" s="2"/>
      <c r="AI9976" s="7"/>
    </row>
    <row r="9977" spans="1:49" ht="11" customHeight="1" outlineLevel="1" x14ac:dyDescent="0.25">
      <c r="A9977" t="s">
        <v>6773</v>
      </c>
      <c r="C9977" s="2" t="s">
        <v>12455</v>
      </c>
      <c r="D9977" s="2">
        <v>3866</v>
      </c>
      <c r="E9977" s="7">
        <v>2021</v>
      </c>
      <c r="F9977" s="8" t="s">
        <v>22042</v>
      </c>
      <c r="H9977" s="5" t="s">
        <v>5398</v>
      </c>
      <c r="I9977" s="6" t="s">
        <v>4362</v>
      </c>
      <c r="J9977" s="6" t="s">
        <v>20906</v>
      </c>
      <c r="K9977" s="17">
        <v>1</v>
      </c>
      <c r="L9977" s="17" t="s">
        <v>7732</v>
      </c>
      <c r="M9977" s="9"/>
      <c r="N9977" s="9"/>
      <c r="O9977" s="21"/>
      <c r="Q9977" s="29"/>
      <c r="U9977" s="17"/>
      <c r="V9977" s="2"/>
      <c r="Y9977" t="str">
        <f t="shared" si="623"/>
        <v/>
      </c>
      <c r="AA9977" t="str">
        <f t="shared" si="624"/>
        <v/>
      </c>
      <c r="AC9977" s="7"/>
      <c r="AD9977" t="s">
        <v>4362</v>
      </c>
      <c r="AE9977">
        <f t="shared" si="622"/>
        <v>0</v>
      </c>
      <c r="AG9977" s="2"/>
      <c r="AI9977" s="7"/>
    </row>
    <row r="9978" spans="1:49" ht="11" customHeight="1" outlineLevel="1" x14ac:dyDescent="0.25">
      <c r="A9978" t="s">
        <v>6773</v>
      </c>
      <c r="C9978" s="2" t="s">
        <v>12455</v>
      </c>
      <c r="D9978" s="2" t="s">
        <v>20905</v>
      </c>
      <c r="E9978" s="7">
        <v>2021</v>
      </c>
      <c r="F9978" s="5" t="s">
        <v>20907</v>
      </c>
      <c r="H9978" s="5" t="s">
        <v>5398</v>
      </c>
      <c r="I9978" s="6" t="s">
        <v>4362</v>
      </c>
      <c r="J9978" s="6" t="s">
        <v>20906</v>
      </c>
      <c r="K9978" s="17">
        <v>1</v>
      </c>
      <c r="L9978" s="17" t="s">
        <v>7732</v>
      </c>
      <c r="M9978" s="9"/>
      <c r="N9978" s="9"/>
      <c r="O9978" s="21"/>
      <c r="Q9978" s="29"/>
      <c r="U9978" s="17"/>
      <c r="V9978" s="2"/>
      <c r="Y9978" t="str">
        <f t="shared" si="623"/>
        <v/>
      </c>
      <c r="AA9978">
        <f t="shared" si="624"/>
        <v>1</v>
      </c>
      <c r="AC9978" s="7"/>
      <c r="AD9978" t="s">
        <v>4362</v>
      </c>
      <c r="AE9978">
        <f t="shared" si="622"/>
        <v>0</v>
      </c>
      <c r="AG9978" s="2"/>
      <c r="AI9978" s="7"/>
    </row>
    <row r="9979" spans="1:49" ht="11" customHeight="1" outlineLevel="1" x14ac:dyDescent="0.25">
      <c r="A9979" t="s">
        <v>6773</v>
      </c>
      <c r="C9979" s="2" t="s">
        <v>12455</v>
      </c>
      <c r="D9979" s="2">
        <v>3966</v>
      </c>
      <c r="E9979" s="7">
        <v>2022</v>
      </c>
      <c r="F9979" s="8" t="s">
        <v>22080</v>
      </c>
      <c r="H9979" s="5" t="s">
        <v>5398</v>
      </c>
      <c r="I9979" s="6" t="s">
        <v>6184</v>
      </c>
      <c r="J9979" s="6" t="s">
        <v>20159</v>
      </c>
      <c r="K9979" s="17">
        <v>3</v>
      </c>
      <c r="L9979" s="17" t="s">
        <v>7730</v>
      </c>
      <c r="M9979" s="9">
        <v>12</v>
      </c>
      <c r="N9979" s="9"/>
      <c r="O9979" s="21"/>
      <c r="Q9979" s="29"/>
      <c r="U9979" s="17"/>
      <c r="V9979" s="2"/>
      <c r="Y9979" t="str">
        <f t="shared" si="623"/>
        <v/>
      </c>
      <c r="AA9979" t="str">
        <f t="shared" si="624"/>
        <v/>
      </c>
      <c r="AC9979" s="7"/>
      <c r="AD9979" t="s">
        <v>6184</v>
      </c>
      <c r="AE9979">
        <f t="shared" si="622"/>
        <v>0</v>
      </c>
      <c r="AG9979" s="2"/>
      <c r="AI9979" s="7"/>
    </row>
    <row r="9980" spans="1:49" ht="11" customHeight="1" outlineLevel="1" x14ac:dyDescent="0.25">
      <c r="A9980" t="s">
        <v>6773</v>
      </c>
      <c r="C9980" s="2" t="s">
        <v>12455</v>
      </c>
      <c r="D9980" s="2">
        <v>4036</v>
      </c>
      <c r="E9980" s="7">
        <v>2023</v>
      </c>
      <c r="F9980" s="8" t="s">
        <v>22081</v>
      </c>
      <c r="H9980" s="5" t="s">
        <v>5398</v>
      </c>
      <c r="I9980" s="6" t="s">
        <v>20903</v>
      </c>
      <c r="J9980" s="6" t="s">
        <v>20904</v>
      </c>
      <c r="K9980" s="17">
        <v>2</v>
      </c>
      <c r="L9980" s="17" t="s">
        <v>7730</v>
      </c>
      <c r="M9980" s="9">
        <v>7</v>
      </c>
      <c r="N9980" s="9"/>
      <c r="O9980" s="21"/>
      <c r="Q9980" s="29"/>
      <c r="U9980" s="17"/>
      <c r="V9980" s="2"/>
      <c r="Y9980" t="str">
        <f t="shared" si="623"/>
        <v/>
      </c>
      <c r="AA9980" t="str">
        <f t="shared" si="624"/>
        <v/>
      </c>
      <c r="AC9980" s="7"/>
      <c r="AD9980" t="s">
        <v>20903</v>
      </c>
      <c r="AE9980">
        <f t="shared" si="622"/>
        <v>0</v>
      </c>
      <c r="AG9980" s="2"/>
      <c r="AI9980" s="7"/>
    </row>
    <row r="9981" spans="1:49" ht="11" customHeight="1" outlineLevel="1" collapsed="1" x14ac:dyDescent="0.25">
      <c r="A9981" t="s">
        <v>6773</v>
      </c>
      <c r="C9981" s="2" t="s">
        <v>12455</v>
      </c>
      <c r="D9981" s="2">
        <v>4040</v>
      </c>
      <c r="E9981" s="7">
        <v>2023</v>
      </c>
      <c r="F9981" s="5" t="s">
        <v>21038</v>
      </c>
      <c r="H9981" s="5" t="s">
        <v>5398</v>
      </c>
      <c r="I9981" s="6" t="s">
        <v>20903</v>
      </c>
      <c r="J9981" s="6" t="s">
        <v>20904</v>
      </c>
      <c r="K9981" s="17">
        <v>2</v>
      </c>
      <c r="L9981" s="17" t="s">
        <v>7730</v>
      </c>
      <c r="M9981" s="9">
        <v>3.5</v>
      </c>
      <c r="N9981" s="9"/>
      <c r="O9981" s="21"/>
      <c r="Q9981" s="29"/>
      <c r="U9981" s="17"/>
      <c r="V9981" s="2"/>
      <c r="Y9981" t="str">
        <f t="shared" si="623"/>
        <v/>
      </c>
      <c r="AA9981" t="str">
        <f t="shared" si="624"/>
        <v/>
      </c>
      <c r="AC9981" s="7"/>
      <c r="AD9981" t="s">
        <v>20903</v>
      </c>
      <c r="AE9981">
        <f t="shared" si="622"/>
        <v>0</v>
      </c>
      <c r="AG9981" s="2"/>
      <c r="AI9981" s="7"/>
    </row>
    <row r="9982" spans="1:49" ht="11" customHeight="1" outlineLevel="1" x14ac:dyDescent="0.25">
      <c r="A9982" t="s">
        <v>7955</v>
      </c>
      <c r="C9982" s="2" t="s">
        <v>12455</v>
      </c>
      <c r="D9982" s="2" t="s">
        <v>4062</v>
      </c>
      <c r="E9982" s="7">
        <v>1969</v>
      </c>
      <c r="F9982" s="5" t="s">
        <v>183</v>
      </c>
      <c r="H9982" s="5" t="s">
        <v>5398</v>
      </c>
      <c r="I9982" s="6" t="s">
        <v>1000</v>
      </c>
      <c r="J9982" s="6"/>
      <c r="K9982" s="17">
        <v>1</v>
      </c>
      <c r="L9982" s="17" t="s">
        <v>7730</v>
      </c>
      <c r="M9982" s="9">
        <v>0.7</v>
      </c>
      <c r="N9982" s="9"/>
      <c r="O9982" s="21"/>
      <c r="Q9982" s="29"/>
      <c r="U9982" s="17"/>
      <c r="V9982" s="2" t="s">
        <v>2489</v>
      </c>
      <c r="Y9982" t="str">
        <f t="shared" si="623"/>
        <v/>
      </c>
      <c r="AA9982" t="str">
        <f t="shared" si="624"/>
        <v/>
      </c>
      <c r="AC9982" s="7"/>
      <c r="AD9982" t="s">
        <v>1000</v>
      </c>
      <c r="AE9982">
        <f t="shared" si="622"/>
        <v>0</v>
      </c>
      <c r="AG9982" s="2"/>
      <c r="AH9982" t="s">
        <v>1883</v>
      </c>
      <c r="AI9982" s="7" t="s">
        <v>4922</v>
      </c>
    </row>
    <row r="9983" spans="1:49" ht="11" customHeight="1" x14ac:dyDescent="0.25">
      <c r="A9983" t="s">
        <v>11162</v>
      </c>
      <c r="B9983" t="s">
        <v>3144</v>
      </c>
      <c r="C9983" s="2" t="s">
        <v>12455</v>
      </c>
      <c r="E9983" s="7"/>
      <c r="F9983" s="5"/>
      <c r="H9983" s="5"/>
      <c r="I9983" s="6"/>
      <c r="J9983" s="6"/>
      <c r="K9983" s="17"/>
      <c r="L9983" s="17"/>
      <c r="M9983" s="9"/>
      <c r="N9983" s="9">
        <f>SUM(M9984:M10008)</f>
        <v>27</v>
      </c>
      <c r="O9983" s="21">
        <v>49</v>
      </c>
      <c r="P9983">
        <f>COUNTIF(L9984:L10008,"*")</f>
        <v>25</v>
      </c>
      <c r="Q9983" s="29">
        <f>P9983/O9983</f>
        <v>0.51020408163265307</v>
      </c>
      <c r="R9983">
        <f>COUNTIF(L9984:L10008,"Y")+COUNTIF(L9984:L10008,"S")</f>
        <v>7</v>
      </c>
      <c r="U9983" s="17" t="s">
        <v>7730</v>
      </c>
      <c r="V9983" s="2"/>
      <c r="W9983" t="s">
        <v>18616</v>
      </c>
      <c r="Y9983" t="str">
        <f t="shared" si="623"/>
        <v/>
      </c>
      <c r="AA9983" t="str">
        <f t="shared" si="624"/>
        <v/>
      </c>
      <c r="AC9983" s="7"/>
      <c r="AF9983">
        <f>COUNTIF(AE9984:AE10008,"1")</f>
        <v>0</v>
      </c>
      <c r="AG9983" s="2"/>
      <c r="AI9983" s="7"/>
      <c r="AJ9983">
        <f>COUNTIF($K9984:$K10008,"1")-COUNTIFS($K9984:$K10008,"1",$L9984:$L10008,"V")</f>
        <v>12</v>
      </c>
      <c r="AK9983">
        <f>COUNTIFS($K9984:$K10008,"1",$L9984:$L10008,"Y")+COUNTIFS($K9984:$K10008,"1",$L9984:$L10008,"s")</f>
        <v>6</v>
      </c>
      <c r="AL9983">
        <f>COUNTIF($K9984:$K10008,"2")-COUNTIFS($K9984:$K10008,"2",$L9984:$L10008,"V")</f>
        <v>7</v>
      </c>
      <c r="AM9983">
        <f>COUNTIFS($K9984:$K10008,"2",$L9984:$L10008,"Y")+COUNTIFS($K9984:$K10008,"2",$L9984:$L10008,"s")</f>
        <v>1</v>
      </c>
      <c r="AN9983">
        <f>COUNTIF($K9984:$K10008,"3")-COUNTIFS($K9984:$K10008,"3",$L9984:$L10008,"V")</f>
        <v>5</v>
      </c>
      <c r="AO9983">
        <f>COUNTIFS($K9984:$K10008,"3",$L9984:$L10008,"Y")+COUNTIFS($K9984:$K10008,"3",$L9984:$L10008,"s")</f>
        <v>0</v>
      </c>
      <c r="AP9983">
        <f>COUNTIF($K9984:$K10008,"4")-COUNTIFS($K9984:$K10008,"4",$L9984:$L10008,"V")</f>
        <v>0</v>
      </c>
      <c r="AQ9983">
        <f>COUNTIFS($K9984:$K10008,"4",$L9984:$L10008,"Y")+COUNTIFS($K9984:$K10008,"4",$L9984:$L10008,"s")</f>
        <v>0</v>
      </c>
      <c r="AR9983">
        <f>COUNTIF($K9984:$K10008,"5")-COUNTIFS($K9984:$K10008,"5",$L9984:$L10008,"V")</f>
        <v>1</v>
      </c>
      <c r="AS9983">
        <f>COUNTIFS($K9984:$K10008,"5",$L9984:$L10008,"Y")+COUNTIFS($K9984:$K10008,"5",$L9984:$L10008,"s")</f>
        <v>0</v>
      </c>
      <c r="AT9983">
        <f>COUNTIF($K9984:$K10008,"6")-COUNTIFS($K9984:$K10008,"6",$L9984:$L10008,"V")</f>
        <v>0</v>
      </c>
      <c r="AU9983">
        <f>COUNTIFS($K9984:$K10008,"6",$L9984:$L10008,"Y")+COUNTIFS($K9984:$K10008,"6",$L9984:$L10008,"s")</f>
        <v>0</v>
      </c>
      <c r="AV9983">
        <f>COUNTIF($K9984:$K10008,"7")-COUNTIFS($K9984:$K10008,"7",$L9984:$L10008,"V")</f>
        <v>0</v>
      </c>
      <c r="AW9983">
        <f>COUNTIFS($K9984:$K10008,"7",$L9984:$L10008,"Y")+COUNTIFS($K9984:$K10008,"7",$L9984:$L10008,"s")</f>
        <v>0</v>
      </c>
    </row>
    <row r="9984" spans="1:49" ht="11" customHeight="1" outlineLevel="1" x14ac:dyDescent="0.25">
      <c r="A9984" t="s">
        <v>7824</v>
      </c>
      <c r="C9984" s="2" t="s">
        <v>12455</v>
      </c>
      <c r="D9984" s="2" t="s">
        <v>4062</v>
      </c>
      <c r="E9984" s="7">
        <v>2002</v>
      </c>
      <c r="F9984" s="5" t="s">
        <v>5240</v>
      </c>
      <c r="H9984" s="5" t="s">
        <v>5398</v>
      </c>
      <c r="I9984" s="6" t="s">
        <v>4362</v>
      </c>
      <c r="J9984" s="6"/>
      <c r="K9984" s="17">
        <v>1</v>
      </c>
      <c r="L9984" s="17" t="s">
        <v>7732</v>
      </c>
      <c r="M9984" s="9"/>
      <c r="N9984" s="9"/>
      <c r="O9984" s="21"/>
      <c r="Q9984" s="29"/>
      <c r="U9984" s="17"/>
      <c r="V9984" s="2" t="s">
        <v>4059</v>
      </c>
      <c r="X9984" t="s">
        <v>7732</v>
      </c>
      <c r="Y9984" t="str">
        <f t="shared" si="623"/>
        <v/>
      </c>
      <c r="AA9984" t="str">
        <f t="shared" si="624"/>
        <v/>
      </c>
      <c r="AC9984" s="7"/>
      <c r="AD9984" t="s">
        <v>4362</v>
      </c>
      <c r="AE9984">
        <f t="shared" ref="AE9984:AE10008" si="625">COUNTIF(I9984,"*Fuji*")</f>
        <v>0</v>
      </c>
      <c r="AG9984" s="2"/>
      <c r="AH9984" t="s">
        <v>1883</v>
      </c>
      <c r="AI9984" s="7"/>
    </row>
    <row r="9985" spans="1:35" ht="11" customHeight="1" outlineLevel="1" x14ac:dyDescent="0.25">
      <c r="A9985" t="s">
        <v>7824</v>
      </c>
      <c r="C9985" s="2" t="s">
        <v>12455</v>
      </c>
      <c r="D9985" s="2" t="s">
        <v>4062</v>
      </c>
      <c r="E9985" s="7">
        <v>2002</v>
      </c>
      <c r="F9985" s="5" t="s">
        <v>5240</v>
      </c>
      <c r="H9985" s="5" t="s">
        <v>5398</v>
      </c>
      <c r="I9985" s="6" t="s">
        <v>1682</v>
      </c>
      <c r="J9985" s="6"/>
      <c r="K9985" s="17">
        <v>3</v>
      </c>
      <c r="L9985" s="17" t="s">
        <v>7732</v>
      </c>
      <c r="M9985" s="9"/>
      <c r="N9985" s="9"/>
      <c r="O9985" s="21"/>
      <c r="Q9985" s="29"/>
      <c r="U9985" s="17"/>
      <c r="V9985" s="2" t="s">
        <v>4060</v>
      </c>
      <c r="X9985" t="s">
        <v>7732</v>
      </c>
      <c r="Y9985" t="str">
        <f t="shared" si="623"/>
        <v/>
      </c>
      <c r="AA9985" t="str">
        <f t="shared" si="624"/>
        <v/>
      </c>
      <c r="AC9985" s="7"/>
      <c r="AD9985" t="s">
        <v>1682</v>
      </c>
      <c r="AE9985">
        <f t="shared" si="625"/>
        <v>0</v>
      </c>
      <c r="AG9985" s="2"/>
      <c r="AH9985" t="s">
        <v>2856</v>
      </c>
      <c r="AI9985" s="7"/>
    </row>
    <row r="9986" spans="1:35" ht="11" customHeight="1" outlineLevel="1" x14ac:dyDescent="0.25">
      <c r="A9986" t="s">
        <v>7823</v>
      </c>
      <c r="C9986" s="2" t="s">
        <v>12455</v>
      </c>
      <c r="D9986" s="3" t="s">
        <v>4062</v>
      </c>
      <c r="E9986" s="7">
        <v>2003</v>
      </c>
      <c r="F9986" s="8" t="s">
        <v>66</v>
      </c>
      <c r="H9986" s="5" t="s">
        <v>5398</v>
      </c>
      <c r="I9986" s="6" t="s">
        <v>2244</v>
      </c>
      <c r="J9986" s="6" t="s">
        <v>7582</v>
      </c>
      <c r="K9986" s="17">
        <v>1</v>
      </c>
      <c r="L9986" s="17" t="s">
        <v>7732</v>
      </c>
      <c r="M9986" s="9"/>
      <c r="N9986" s="9"/>
      <c r="O9986" s="21"/>
      <c r="Q9986" s="29"/>
      <c r="U9986" s="17"/>
      <c r="V9986" s="2" t="s">
        <v>4059</v>
      </c>
      <c r="Y9986" t="str">
        <f t="shared" si="623"/>
        <v/>
      </c>
      <c r="AA9986" t="str">
        <f t="shared" si="624"/>
        <v/>
      </c>
      <c r="AC9986" s="7"/>
      <c r="AD9986" t="s">
        <v>2244</v>
      </c>
      <c r="AE9986">
        <f t="shared" si="625"/>
        <v>0</v>
      </c>
      <c r="AG9986" s="2"/>
      <c r="AH9986" t="s">
        <v>1883</v>
      </c>
      <c r="AI9986" s="7"/>
    </row>
    <row r="9987" spans="1:35" ht="11" customHeight="1" outlineLevel="1" x14ac:dyDescent="0.25">
      <c r="A9987" t="s">
        <v>7822</v>
      </c>
      <c r="C9987" s="2" t="s">
        <v>12455</v>
      </c>
      <c r="D9987" s="3" t="s">
        <v>4062</v>
      </c>
      <c r="E9987" s="7">
        <v>2003</v>
      </c>
      <c r="F9987" s="5" t="s">
        <v>1640</v>
      </c>
      <c r="H9987" s="5" t="s">
        <v>5398</v>
      </c>
      <c r="I9987" s="6" t="s">
        <v>4362</v>
      </c>
      <c r="J9987" s="6" t="s">
        <v>7582</v>
      </c>
      <c r="K9987" s="17">
        <v>1</v>
      </c>
      <c r="L9987" s="17" t="s">
        <v>7730</v>
      </c>
      <c r="M9987" s="9">
        <v>2.8</v>
      </c>
      <c r="N9987" s="9"/>
      <c r="O9987" s="21"/>
      <c r="Q9987" s="29"/>
      <c r="U9987" s="17"/>
      <c r="V9987" s="2" t="s">
        <v>7826</v>
      </c>
      <c r="X9987" t="s">
        <v>7732</v>
      </c>
      <c r="Y9987" t="str">
        <f t="shared" si="623"/>
        <v/>
      </c>
      <c r="AA9987" t="str">
        <f t="shared" si="624"/>
        <v/>
      </c>
      <c r="AC9987" s="7"/>
      <c r="AD9987" t="s">
        <v>4362</v>
      </c>
      <c r="AE9987">
        <f t="shared" si="625"/>
        <v>0</v>
      </c>
      <c r="AG9987" s="2"/>
      <c r="AH9987" t="s">
        <v>1883</v>
      </c>
      <c r="AI9987" s="7"/>
    </row>
    <row r="9988" spans="1:35" ht="11" customHeight="1" outlineLevel="1" x14ac:dyDescent="0.25">
      <c r="A9988" t="s">
        <v>7822</v>
      </c>
      <c r="C9988" s="2" t="s">
        <v>12455</v>
      </c>
      <c r="D9988" s="3" t="s">
        <v>4062</v>
      </c>
      <c r="E9988" s="7">
        <v>2003</v>
      </c>
      <c r="F9988" s="5" t="s">
        <v>2348</v>
      </c>
      <c r="H9988" s="5" t="s">
        <v>5398</v>
      </c>
      <c r="I9988" s="6" t="s">
        <v>4362</v>
      </c>
      <c r="J9988" s="6" t="s">
        <v>7582</v>
      </c>
      <c r="K9988" s="17">
        <v>1</v>
      </c>
      <c r="L9988" s="17" t="s">
        <v>7730</v>
      </c>
      <c r="M9988" s="9">
        <v>2.8</v>
      </c>
      <c r="N9988" s="9"/>
      <c r="O9988" s="21"/>
      <c r="Q9988" s="29"/>
      <c r="U9988" s="17"/>
      <c r="V9988" s="2" t="s">
        <v>4059</v>
      </c>
      <c r="X9988" t="s">
        <v>7732</v>
      </c>
      <c r="Y9988" t="str">
        <f t="shared" si="623"/>
        <v/>
      </c>
      <c r="AA9988" t="str">
        <f t="shared" si="624"/>
        <v/>
      </c>
      <c r="AC9988" s="7"/>
      <c r="AD9988" t="s">
        <v>4362</v>
      </c>
      <c r="AE9988">
        <f t="shared" si="625"/>
        <v>0</v>
      </c>
      <c r="AG9988" s="2"/>
      <c r="AH9988" t="s">
        <v>1883</v>
      </c>
      <c r="AI9988" s="7"/>
    </row>
    <row r="9989" spans="1:35" ht="11" customHeight="1" outlineLevel="1" x14ac:dyDescent="0.25">
      <c r="A9989" t="s">
        <v>7822</v>
      </c>
      <c r="C9989" s="2" t="s">
        <v>12455</v>
      </c>
      <c r="D9989" s="3" t="s">
        <v>4062</v>
      </c>
      <c r="E9989" s="7">
        <v>2003</v>
      </c>
      <c r="F9989" s="5" t="s">
        <v>5240</v>
      </c>
      <c r="H9989" s="5" t="s">
        <v>5398</v>
      </c>
      <c r="I9989" s="6" t="s">
        <v>4362</v>
      </c>
      <c r="J9989" s="6" t="s">
        <v>7582</v>
      </c>
      <c r="K9989" s="17">
        <v>1</v>
      </c>
      <c r="L9989" s="17" t="s">
        <v>7730</v>
      </c>
      <c r="M9989" s="9">
        <v>2.8</v>
      </c>
      <c r="N9989" s="9"/>
      <c r="O9989" s="21"/>
      <c r="Q9989" s="29"/>
      <c r="U9989" s="17"/>
      <c r="V9989" s="2" t="s">
        <v>4060</v>
      </c>
      <c r="X9989" t="s">
        <v>7732</v>
      </c>
      <c r="Y9989" t="str">
        <f t="shared" si="623"/>
        <v/>
      </c>
      <c r="AA9989" t="str">
        <f t="shared" si="624"/>
        <v/>
      </c>
      <c r="AC9989" s="7"/>
      <c r="AD9989" t="s">
        <v>4362</v>
      </c>
      <c r="AE9989">
        <f t="shared" si="625"/>
        <v>0</v>
      </c>
      <c r="AG9989" s="2"/>
      <c r="AH9989" t="s">
        <v>1883</v>
      </c>
      <c r="AI9989" s="7"/>
    </row>
    <row r="9990" spans="1:35" ht="11" customHeight="1" outlineLevel="1" x14ac:dyDescent="0.25">
      <c r="A9990" t="s">
        <v>7822</v>
      </c>
      <c r="C9990" s="2" t="s">
        <v>12455</v>
      </c>
      <c r="D9990" s="3" t="s">
        <v>4062</v>
      </c>
      <c r="E9990" s="7">
        <v>2003</v>
      </c>
      <c r="F9990" s="5" t="s">
        <v>5296</v>
      </c>
      <c r="H9990" s="5" t="s">
        <v>5398</v>
      </c>
      <c r="I9990" s="6" t="s">
        <v>4362</v>
      </c>
      <c r="J9990" s="6" t="s">
        <v>7582</v>
      </c>
      <c r="K9990" s="17">
        <v>1</v>
      </c>
      <c r="L9990" s="17" t="s">
        <v>7730</v>
      </c>
      <c r="M9990" s="9">
        <v>2.8</v>
      </c>
      <c r="N9990" s="9"/>
      <c r="O9990" s="21"/>
      <c r="Q9990" s="29"/>
      <c r="U9990" s="17"/>
      <c r="V9990" s="2" t="s">
        <v>4064</v>
      </c>
      <c r="X9990" t="s">
        <v>7732</v>
      </c>
      <c r="Y9990" t="str">
        <f t="shared" si="623"/>
        <v/>
      </c>
      <c r="AA9990" t="str">
        <f t="shared" si="624"/>
        <v/>
      </c>
      <c r="AC9990" s="7"/>
      <c r="AD9990" t="s">
        <v>4362</v>
      </c>
      <c r="AE9990">
        <f t="shared" si="625"/>
        <v>0</v>
      </c>
      <c r="AG9990" s="2"/>
      <c r="AH9990" t="s">
        <v>1883</v>
      </c>
      <c r="AI9990" s="7"/>
    </row>
    <row r="9991" spans="1:35" ht="11" customHeight="1" outlineLevel="1" x14ac:dyDescent="0.25">
      <c r="A9991" t="s">
        <v>7822</v>
      </c>
      <c r="C9991" s="2" t="s">
        <v>12455</v>
      </c>
      <c r="D9991" s="3" t="s">
        <v>4062</v>
      </c>
      <c r="E9991" s="7">
        <v>2003</v>
      </c>
      <c r="F9991" s="5" t="s">
        <v>5296</v>
      </c>
      <c r="H9991" s="5" t="s">
        <v>5398</v>
      </c>
      <c r="I9991" s="6" t="s">
        <v>4362</v>
      </c>
      <c r="J9991" s="6" t="s">
        <v>7582</v>
      </c>
      <c r="K9991" s="17">
        <v>1</v>
      </c>
      <c r="L9991" s="17" t="s">
        <v>7730</v>
      </c>
      <c r="M9991" s="9">
        <v>2.8</v>
      </c>
      <c r="N9991" s="9"/>
      <c r="O9991" s="21"/>
      <c r="Q9991" s="29"/>
      <c r="U9991" s="17"/>
      <c r="V9991" s="2" t="s">
        <v>4065</v>
      </c>
      <c r="X9991" t="s">
        <v>7732</v>
      </c>
      <c r="Y9991" t="str">
        <f t="shared" si="623"/>
        <v/>
      </c>
      <c r="AA9991" t="str">
        <f t="shared" si="624"/>
        <v/>
      </c>
      <c r="AC9991" s="7"/>
      <c r="AD9991" t="s">
        <v>4362</v>
      </c>
      <c r="AE9991">
        <f t="shared" si="625"/>
        <v>0</v>
      </c>
      <c r="AG9991" s="2"/>
      <c r="AH9991" t="s">
        <v>1883</v>
      </c>
      <c r="AI9991" s="7"/>
    </row>
    <row r="9992" spans="1:35" ht="11" customHeight="1" outlineLevel="1" x14ac:dyDescent="0.25">
      <c r="A9992" t="s">
        <v>7825</v>
      </c>
      <c r="C9992" s="2" t="s">
        <v>12455</v>
      </c>
      <c r="D9992" s="2" t="s">
        <v>4062</v>
      </c>
      <c r="E9992" s="7">
        <v>2001</v>
      </c>
      <c r="F9992" s="5" t="s">
        <v>66</v>
      </c>
      <c r="H9992" s="5" t="s">
        <v>5398</v>
      </c>
      <c r="I9992" s="6" t="s">
        <v>5661</v>
      </c>
      <c r="J9992" s="6"/>
      <c r="K9992" s="17">
        <v>2</v>
      </c>
      <c r="L9992" s="17" t="s">
        <v>7732</v>
      </c>
      <c r="M9992" s="9"/>
      <c r="N9992" s="9"/>
      <c r="O9992" s="21"/>
      <c r="Q9992" s="29"/>
      <c r="U9992" s="17"/>
      <c r="V9992" s="2" t="s">
        <v>4062</v>
      </c>
      <c r="Y9992" t="str">
        <f t="shared" si="623"/>
        <v/>
      </c>
      <c r="AA9992" t="str">
        <f t="shared" si="624"/>
        <v/>
      </c>
      <c r="AC9992" s="7"/>
      <c r="AD9992" t="s">
        <v>5661</v>
      </c>
      <c r="AE9992">
        <f t="shared" si="625"/>
        <v>0</v>
      </c>
      <c r="AG9992" s="2"/>
      <c r="AH9992" t="s">
        <v>1681</v>
      </c>
      <c r="AI9992" s="7"/>
    </row>
    <row r="9993" spans="1:35" ht="11" customHeight="1" outlineLevel="1" x14ac:dyDescent="0.25">
      <c r="A9993" t="s">
        <v>7825</v>
      </c>
      <c r="C9993" s="2" t="s">
        <v>12455</v>
      </c>
      <c r="D9993" s="2" t="s">
        <v>4062</v>
      </c>
      <c r="E9993" s="7">
        <v>2001</v>
      </c>
      <c r="F9993" s="5" t="s">
        <v>66</v>
      </c>
      <c r="H9993" s="5" t="s">
        <v>5398</v>
      </c>
      <c r="I9993" s="6" t="s">
        <v>7821</v>
      </c>
      <c r="J9993" s="6"/>
      <c r="K9993" s="17">
        <v>2</v>
      </c>
      <c r="L9993" s="17" t="s">
        <v>7732</v>
      </c>
      <c r="M9993" s="9"/>
      <c r="N9993" s="9"/>
      <c r="O9993" s="21"/>
      <c r="Q9993" s="29"/>
      <c r="U9993" s="17"/>
      <c r="V9993" s="2" t="s">
        <v>4062</v>
      </c>
      <c r="X9993" t="s">
        <v>7732</v>
      </c>
      <c r="Y9993" t="str">
        <f t="shared" si="623"/>
        <v/>
      </c>
      <c r="AA9993" t="str">
        <f t="shared" si="624"/>
        <v/>
      </c>
      <c r="AC9993" s="7"/>
      <c r="AD9993" t="s">
        <v>7821</v>
      </c>
      <c r="AE9993">
        <f t="shared" si="625"/>
        <v>0</v>
      </c>
      <c r="AG9993" s="2"/>
      <c r="AH9993" t="s">
        <v>1819</v>
      </c>
      <c r="AI9993" s="7"/>
    </row>
    <row r="9994" spans="1:35" ht="11" customHeight="1" outlineLevel="1" x14ac:dyDescent="0.25">
      <c r="A9994" t="s">
        <v>7825</v>
      </c>
      <c r="C9994" s="2" t="s">
        <v>12455</v>
      </c>
      <c r="D9994" s="2" t="s">
        <v>4062</v>
      </c>
      <c r="E9994" s="7">
        <v>2001</v>
      </c>
      <c r="F9994" s="5" t="s">
        <v>66</v>
      </c>
      <c r="H9994" s="5" t="s">
        <v>5398</v>
      </c>
      <c r="I9994" s="6" t="s">
        <v>1818</v>
      </c>
      <c r="J9994" s="6"/>
      <c r="K9994" s="17">
        <v>2</v>
      </c>
      <c r="L9994" s="17" t="s">
        <v>7732</v>
      </c>
      <c r="M9994" s="9"/>
      <c r="N9994" s="9"/>
      <c r="O9994" s="21"/>
      <c r="Q9994" s="29"/>
      <c r="U9994" s="17"/>
      <c r="V9994" s="2" t="s">
        <v>4062</v>
      </c>
      <c r="X9994" t="s">
        <v>7732</v>
      </c>
      <c r="Y9994" t="str">
        <f t="shared" si="623"/>
        <v/>
      </c>
      <c r="AA9994" t="str">
        <f t="shared" si="624"/>
        <v/>
      </c>
      <c r="AC9994" s="7"/>
      <c r="AD9994" t="s">
        <v>1818</v>
      </c>
      <c r="AE9994">
        <f t="shared" si="625"/>
        <v>0</v>
      </c>
      <c r="AG9994" s="2"/>
      <c r="AH9994" t="s">
        <v>1819</v>
      </c>
      <c r="AI9994" s="7"/>
    </row>
    <row r="9995" spans="1:35" ht="11" customHeight="1" outlineLevel="1" x14ac:dyDescent="0.25">
      <c r="A9995" t="s">
        <v>7825</v>
      </c>
      <c r="C9995" s="2" t="s">
        <v>12455</v>
      </c>
      <c r="D9995" s="2" t="s">
        <v>4062</v>
      </c>
      <c r="E9995" s="7">
        <v>2001</v>
      </c>
      <c r="F9995" s="5" t="s">
        <v>66</v>
      </c>
      <c r="H9995" s="5" t="s">
        <v>5398</v>
      </c>
      <c r="I9995" s="6" t="s">
        <v>3758</v>
      </c>
      <c r="J9995" s="6"/>
      <c r="K9995" s="17">
        <v>3</v>
      </c>
      <c r="L9995" s="17" t="s">
        <v>7732</v>
      </c>
      <c r="M9995" s="9"/>
      <c r="N9995" s="9"/>
      <c r="O9995" s="21"/>
      <c r="Q9995" s="29"/>
      <c r="U9995" s="17"/>
      <c r="V9995" s="2" t="s">
        <v>4062</v>
      </c>
      <c r="X9995" t="s">
        <v>7732</v>
      </c>
      <c r="Y9995" t="str">
        <f t="shared" si="623"/>
        <v/>
      </c>
      <c r="AA9995" t="str">
        <f t="shared" si="624"/>
        <v/>
      </c>
      <c r="AC9995" s="7"/>
      <c r="AD9995" t="s">
        <v>3758</v>
      </c>
      <c r="AE9995">
        <f t="shared" si="625"/>
        <v>0</v>
      </c>
      <c r="AG9995" s="2"/>
      <c r="AH9995" t="s">
        <v>3759</v>
      </c>
      <c r="AI9995" s="7"/>
    </row>
    <row r="9996" spans="1:35" ht="11" customHeight="1" outlineLevel="1" x14ac:dyDescent="0.25">
      <c r="A9996" t="s">
        <v>7825</v>
      </c>
      <c r="C9996" s="2" t="s">
        <v>12455</v>
      </c>
      <c r="D9996" s="2" t="s">
        <v>4062</v>
      </c>
      <c r="E9996" s="7">
        <v>2001</v>
      </c>
      <c r="F9996" s="5" t="s">
        <v>66</v>
      </c>
      <c r="H9996" s="5" t="s">
        <v>5398</v>
      </c>
      <c r="I9996" s="6" t="s">
        <v>2039</v>
      </c>
      <c r="J9996" s="6"/>
      <c r="K9996" s="17">
        <v>1</v>
      </c>
      <c r="L9996" s="17" t="s">
        <v>7732</v>
      </c>
      <c r="M9996" s="9"/>
      <c r="N9996" s="9"/>
      <c r="O9996" s="21"/>
      <c r="Q9996" s="29"/>
      <c r="U9996" s="17"/>
      <c r="V9996" s="2" t="s">
        <v>4062</v>
      </c>
      <c r="X9996" t="s">
        <v>7732</v>
      </c>
      <c r="Y9996" t="str">
        <f t="shared" si="623"/>
        <v/>
      </c>
      <c r="AA9996" t="str">
        <f t="shared" si="624"/>
        <v/>
      </c>
      <c r="AC9996" s="7"/>
      <c r="AD9996" t="s">
        <v>2039</v>
      </c>
      <c r="AE9996">
        <f t="shared" si="625"/>
        <v>0</v>
      </c>
      <c r="AG9996" s="2"/>
      <c r="AH9996" t="s">
        <v>3759</v>
      </c>
      <c r="AI9996" s="7"/>
    </row>
    <row r="9997" spans="1:35" ht="11" customHeight="1" outlineLevel="1" x14ac:dyDescent="0.25">
      <c r="A9997" t="s">
        <v>7825</v>
      </c>
      <c r="C9997" s="2" t="s">
        <v>12455</v>
      </c>
      <c r="D9997" s="2" t="s">
        <v>4062</v>
      </c>
      <c r="E9997" s="7">
        <v>2001</v>
      </c>
      <c r="F9997" s="5" t="s">
        <v>66</v>
      </c>
      <c r="H9997" s="5" t="s">
        <v>5398</v>
      </c>
      <c r="I9997" s="6" t="s">
        <v>4362</v>
      </c>
      <c r="J9997" s="6"/>
      <c r="K9997" s="17">
        <v>1</v>
      </c>
      <c r="L9997" s="17" t="s">
        <v>7732</v>
      </c>
      <c r="M9997" s="9"/>
      <c r="N9997" s="9"/>
      <c r="O9997" s="21"/>
      <c r="Q9997" s="29"/>
      <c r="U9997" s="17"/>
      <c r="V9997" s="2" t="s">
        <v>4062</v>
      </c>
      <c r="X9997" t="s">
        <v>7732</v>
      </c>
      <c r="Y9997" t="str">
        <f t="shared" si="623"/>
        <v/>
      </c>
      <c r="AA9997" t="str">
        <f t="shared" si="624"/>
        <v/>
      </c>
      <c r="AC9997" s="7"/>
      <c r="AD9997" t="s">
        <v>4362</v>
      </c>
      <c r="AE9997">
        <f t="shared" si="625"/>
        <v>0</v>
      </c>
      <c r="AG9997" s="2"/>
      <c r="AH9997" t="s">
        <v>1883</v>
      </c>
      <c r="AI9997" s="7"/>
    </row>
    <row r="9998" spans="1:35" ht="11" customHeight="1" outlineLevel="1" x14ac:dyDescent="0.25">
      <c r="A9998" t="s">
        <v>7825</v>
      </c>
      <c r="C9998" s="2" t="s">
        <v>12455</v>
      </c>
      <c r="D9998" s="3" t="s">
        <v>4062</v>
      </c>
      <c r="E9998" s="7">
        <v>2001</v>
      </c>
      <c r="F9998" s="5" t="s">
        <v>21625</v>
      </c>
      <c r="H9998" s="5" t="s">
        <v>5398</v>
      </c>
      <c r="I9998" s="6" t="s">
        <v>8638</v>
      </c>
      <c r="J9998" s="6" t="s">
        <v>7582</v>
      </c>
      <c r="K9998" s="17">
        <v>2</v>
      </c>
      <c r="L9998" s="17" t="s">
        <v>7730</v>
      </c>
      <c r="M9998" s="9">
        <v>6.5</v>
      </c>
      <c r="N9998" s="9"/>
      <c r="O9998" s="21"/>
      <c r="Q9998" s="29"/>
      <c r="U9998" s="17"/>
      <c r="V9998" s="2" t="s">
        <v>4062</v>
      </c>
      <c r="X9998" t="s">
        <v>7732</v>
      </c>
      <c r="Y9998" t="str">
        <f t="shared" si="623"/>
        <v/>
      </c>
      <c r="AA9998">
        <f t="shared" si="624"/>
        <v>1</v>
      </c>
      <c r="AC9998" s="7"/>
      <c r="AD9998" t="s">
        <v>8638</v>
      </c>
      <c r="AE9998">
        <f t="shared" si="625"/>
        <v>0</v>
      </c>
      <c r="AG9998" s="2"/>
      <c r="AI9998" s="7"/>
    </row>
    <row r="9999" spans="1:35" ht="11" customHeight="1" outlineLevel="1" x14ac:dyDescent="0.25">
      <c r="A9999" t="s">
        <v>7825</v>
      </c>
      <c r="C9999" s="2" t="s">
        <v>12455</v>
      </c>
      <c r="D9999" s="3" t="s">
        <v>4062</v>
      </c>
      <c r="E9999" s="7">
        <v>2001</v>
      </c>
      <c r="F9999" s="5" t="s">
        <v>21625</v>
      </c>
      <c r="H9999" s="5" t="s">
        <v>5398</v>
      </c>
      <c r="I9999" s="6" t="s">
        <v>8639</v>
      </c>
      <c r="J9999" s="6" t="s">
        <v>7582</v>
      </c>
      <c r="K9999" s="17">
        <v>1</v>
      </c>
      <c r="L9999" s="17" t="s">
        <v>7730</v>
      </c>
      <c r="M9999" s="9">
        <v>6.5</v>
      </c>
      <c r="N9999" s="9"/>
      <c r="O9999" s="21"/>
      <c r="Q9999" s="29"/>
      <c r="U9999" s="17"/>
      <c r="V9999" s="2" t="s">
        <v>4062</v>
      </c>
      <c r="X9999" t="s">
        <v>7732</v>
      </c>
      <c r="Y9999" t="str">
        <f t="shared" si="623"/>
        <v/>
      </c>
      <c r="AA9999">
        <f t="shared" si="624"/>
        <v>1</v>
      </c>
      <c r="AC9999" s="7"/>
      <c r="AD9999" t="s">
        <v>8639</v>
      </c>
      <c r="AE9999">
        <f t="shared" si="625"/>
        <v>0</v>
      </c>
      <c r="AG9999" s="2"/>
      <c r="AI9999" s="7"/>
    </row>
    <row r="10000" spans="1:35" ht="11" customHeight="1" outlineLevel="1" x14ac:dyDescent="0.25">
      <c r="A10000" s="1" t="s">
        <v>7825</v>
      </c>
      <c r="C10000" s="2" t="s">
        <v>12455</v>
      </c>
      <c r="D10000" s="2" t="s">
        <v>4062</v>
      </c>
      <c r="E10000" s="7"/>
      <c r="F10000" s="5" t="s">
        <v>66</v>
      </c>
      <c r="H10000" s="5" t="s">
        <v>5398</v>
      </c>
      <c r="I10000" s="6" t="s">
        <v>1818</v>
      </c>
      <c r="J10000" s="6"/>
      <c r="K10000" s="17">
        <v>2</v>
      </c>
      <c r="L10000" s="17" t="s">
        <v>7732</v>
      </c>
      <c r="M10000" s="9"/>
      <c r="N10000" s="9"/>
      <c r="O10000" s="21"/>
      <c r="Q10000" s="29"/>
      <c r="U10000" s="17"/>
      <c r="V10000" s="2" t="s">
        <v>4062</v>
      </c>
      <c r="X10000" t="s">
        <v>7732</v>
      </c>
      <c r="Y10000" t="str">
        <f t="shared" si="623"/>
        <v/>
      </c>
      <c r="AA10000" t="str">
        <f t="shared" si="624"/>
        <v/>
      </c>
      <c r="AC10000" s="7"/>
      <c r="AD10000" t="s">
        <v>1818</v>
      </c>
      <c r="AE10000">
        <f t="shared" si="625"/>
        <v>0</v>
      </c>
      <c r="AG10000" s="2"/>
      <c r="AH10000" t="s">
        <v>1819</v>
      </c>
      <c r="AI10000" s="7"/>
    </row>
    <row r="10001" spans="1:49" ht="11" customHeight="1" outlineLevel="1" x14ac:dyDescent="0.25">
      <c r="A10001" t="s">
        <v>7825</v>
      </c>
      <c r="C10001" s="2" t="s">
        <v>12455</v>
      </c>
      <c r="D10001" s="2" t="s">
        <v>4062</v>
      </c>
      <c r="E10001" s="7"/>
      <c r="F10001" s="5" t="s">
        <v>4649</v>
      </c>
      <c r="H10001" s="5" t="s">
        <v>5398</v>
      </c>
      <c r="I10001" s="6" t="s">
        <v>3758</v>
      </c>
      <c r="J10001" s="6"/>
      <c r="K10001" s="17">
        <v>3</v>
      </c>
      <c r="L10001" s="17" t="s">
        <v>7732</v>
      </c>
      <c r="M10001" s="9"/>
      <c r="N10001" s="9"/>
      <c r="O10001" s="21"/>
      <c r="Q10001" s="29"/>
      <c r="U10001" s="17"/>
      <c r="V10001" s="2" t="s">
        <v>4062</v>
      </c>
      <c r="X10001" t="s">
        <v>7732</v>
      </c>
      <c r="Y10001" t="str">
        <f t="shared" si="623"/>
        <v/>
      </c>
      <c r="AA10001" t="str">
        <f t="shared" si="624"/>
        <v/>
      </c>
      <c r="AC10001" s="7"/>
      <c r="AD10001" t="s">
        <v>3758</v>
      </c>
      <c r="AE10001">
        <f t="shared" si="625"/>
        <v>0</v>
      </c>
      <c r="AG10001" s="2"/>
      <c r="AH10001" t="s">
        <v>3759</v>
      </c>
      <c r="AI10001" s="7"/>
    </row>
    <row r="10002" spans="1:49" ht="11" customHeight="1" outlineLevel="1" x14ac:dyDescent="0.25">
      <c r="A10002" t="s">
        <v>7825</v>
      </c>
      <c r="C10002" s="2" t="s">
        <v>12455</v>
      </c>
      <c r="D10002" s="2" t="s">
        <v>4062</v>
      </c>
      <c r="E10002" s="7"/>
      <c r="F10002" s="5" t="s">
        <v>66</v>
      </c>
      <c r="H10002" s="5" t="s">
        <v>5398</v>
      </c>
      <c r="I10002" s="6" t="s">
        <v>2040</v>
      </c>
      <c r="J10002" s="6"/>
      <c r="K10002" s="17">
        <v>5</v>
      </c>
      <c r="L10002" s="17" t="s">
        <v>7732</v>
      </c>
      <c r="M10002" s="9"/>
      <c r="N10002" s="9"/>
      <c r="O10002" s="21"/>
      <c r="Q10002" s="29"/>
      <c r="U10002" s="17"/>
      <c r="V10002" s="2" t="s">
        <v>4062</v>
      </c>
      <c r="X10002" t="s">
        <v>7732</v>
      </c>
      <c r="Y10002" t="str">
        <f t="shared" si="623"/>
        <v/>
      </c>
      <c r="AA10002" t="str">
        <f t="shared" si="624"/>
        <v/>
      </c>
      <c r="AC10002" s="7"/>
      <c r="AD10002" t="s">
        <v>2040</v>
      </c>
      <c r="AE10002">
        <f t="shared" si="625"/>
        <v>0</v>
      </c>
      <c r="AG10002" s="2"/>
      <c r="AH10002" t="s">
        <v>3759</v>
      </c>
      <c r="AI10002" s="7"/>
    </row>
    <row r="10003" spans="1:49" ht="11" customHeight="1" outlineLevel="1" x14ac:dyDescent="0.25">
      <c r="A10003" t="s">
        <v>7825</v>
      </c>
      <c r="C10003" s="2" t="s">
        <v>12455</v>
      </c>
      <c r="D10003" s="2" t="s">
        <v>4062</v>
      </c>
      <c r="E10003" s="7"/>
      <c r="F10003" s="5" t="s">
        <v>4649</v>
      </c>
      <c r="H10003" s="5" t="s">
        <v>5398</v>
      </c>
      <c r="I10003" s="6" t="s">
        <v>4362</v>
      </c>
      <c r="J10003" s="6"/>
      <c r="K10003" s="17">
        <v>1</v>
      </c>
      <c r="L10003" s="17" t="s">
        <v>7732</v>
      </c>
      <c r="M10003" s="9"/>
      <c r="N10003" s="9"/>
      <c r="O10003" s="21"/>
      <c r="Q10003" s="29"/>
      <c r="U10003" s="17"/>
      <c r="V10003" s="2" t="s">
        <v>4062</v>
      </c>
      <c r="X10003" t="s">
        <v>7732</v>
      </c>
      <c r="Y10003" t="str">
        <f t="shared" si="623"/>
        <v/>
      </c>
      <c r="AA10003" t="str">
        <f t="shared" si="624"/>
        <v/>
      </c>
      <c r="AC10003" s="7"/>
      <c r="AD10003" t="s">
        <v>4362</v>
      </c>
      <c r="AE10003">
        <f t="shared" si="625"/>
        <v>0</v>
      </c>
      <c r="AG10003" s="2"/>
      <c r="AH10003" t="s">
        <v>1883</v>
      </c>
      <c r="AI10003" s="7"/>
    </row>
    <row r="10004" spans="1:49" ht="11" customHeight="1" outlineLevel="1" x14ac:dyDescent="0.25">
      <c r="A10004" t="s">
        <v>7825</v>
      </c>
      <c r="C10004" s="2" t="s">
        <v>12455</v>
      </c>
      <c r="D10004" s="2" t="s">
        <v>4062</v>
      </c>
      <c r="E10004" s="7"/>
      <c r="F10004" s="5" t="s">
        <v>66</v>
      </c>
      <c r="H10004" s="5" t="s">
        <v>5398</v>
      </c>
      <c r="I10004" s="6" t="s">
        <v>1682</v>
      </c>
      <c r="J10004" s="6"/>
      <c r="K10004" s="17">
        <v>3</v>
      </c>
      <c r="L10004" s="17" t="s">
        <v>7732</v>
      </c>
      <c r="M10004" s="9"/>
      <c r="N10004" s="9"/>
      <c r="O10004" s="21"/>
      <c r="Q10004" s="29"/>
      <c r="U10004" s="17"/>
      <c r="V10004" s="2" t="s">
        <v>4062</v>
      </c>
      <c r="X10004" t="s">
        <v>7732</v>
      </c>
      <c r="Y10004" t="str">
        <f t="shared" si="623"/>
        <v/>
      </c>
      <c r="AA10004" t="str">
        <f t="shared" si="624"/>
        <v/>
      </c>
      <c r="AC10004" s="7"/>
      <c r="AD10004" t="s">
        <v>1682</v>
      </c>
      <c r="AE10004">
        <f t="shared" si="625"/>
        <v>0</v>
      </c>
      <c r="AG10004" s="2"/>
      <c r="AH10004" t="s">
        <v>2856</v>
      </c>
      <c r="AI10004" s="7"/>
    </row>
    <row r="10005" spans="1:49" ht="11" customHeight="1" outlineLevel="1" x14ac:dyDescent="0.25">
      <c r="A10005" t="s">
        <v>7825</v>
      </c>
      <c r="C10005" s="2" t="s">
        <v>12455</v>
      </c>
      <c r="D10005" s="2" t="s">
        <v>4062</v>
      </c>
      <c r="E10005" s="7"/>
      <c r="F10005" s="5" t="s">
        <v>66</v>
      </c>
      <c r="H10005" s="5" t="s">
        <v>5398</v>
      </c>
      <c r="I10005" s="6" t="s">
        <v>1682</v>
      </c>
      <c r="J10005" s="6"/>
      <c r="K10005" s="17">
        <v>2</v>
      </c>
      <c r="L10005" s="17" t="s">
        <v>7732</v>
      </c>
      <c r="M10005" s="9"/>
      <c r="N10005" s="9"/>
      <c r="O10005" s="21"/>
      <c r="Q10005" s="29"/>
      <c r="U10005" s="17"/>
      <c r="V10005" s="2" t="s">
        <v>4062</v>
      </c>
      <c r="X10005" t="s">
        <v>7732</v>
      </c>
      <c r="Y10005" t="str">
        <f t="shared" si="623"/>
        <v/>
      </c>
      <c r="AA10005" t="str">
        <f t="shared" si="624"/>
        <v/>
      </c>
      <c r="AC10005" s="7"/>
      <c r="AD10005" t="s">
        <v>1682</v>
      </c>
      <c r="AE10005">
        <f t="shared" si="625"/>
        <v>0</v>
      </c>
      <c r="AG10005" s="2"/>
      <c r="AH10005" t="s">
        <v>2856</v>
      </c>
      <c r="AI10005" s="7"/>
    </row>
    <row r="10006" spans="1:49" ht="11" customHeight="1" outlineLevel="1" x14ac:dyDescent="0.25">
      <c r="A10006" t="s">
        <v>7825</v>
      </c>
      <c r="C10006" s="2" t="s">
        <v>12455</v>
      </c>
      <c r="D10006" s="2" t="s">
        <v>4062</v>
      </c>
      <c r="E10006" s="7"/>
      <c r="F10006" s="5" t="s">
        <v>66</v>
      </c>
      <c r="H10006" s="5" t="s">
        <v>5398</v>
      </c>
      <c r="I10006" s="6" t="s">
        <v>1682</v>
      </c>
      <c r="J10006" s="6"/>
      <c r="K10006" s="17">
        <v>3</v>
      </c>
      <c r="L10006" s="17" t="s">
        <v>7732</v>
      </c>
      <c r="M10006" s="9"/>
      <c r="N10006" s="9"/>
      <c r="O10006" s="21"/>
      <c r="Q10006" s="29"/>
      <c r="U10006" s="17"/>
      <c r="V10006" s="2" t="s">
        <v>4062</v>
      </c>
      <c r="X10006" t="s">
        <v>7732</v>
      </c>
      <c r="Y10006" t="str">
        <f t="shared" si="623"/>
        <v/>
      </c>
      <c r="AA10006" t="str">
        <f t="shared" si="624"/>
        <v/>
      </c>
      <c r="AC10006" s="7"/>
      <c r="AD10006" t="s">
        <v>1682</v>
      </c>
      <c r="AE10006">
        <f t="shared" si="625"/>
        <v>0</v>
      </c>
      <c r="AG10006" s="2"/>
      <c r="AH10006" t="s">
        <v>2856</v>
      </c>
      <c r="AI10006" s="7"/>
    </row>
    <row r="10007" spans="1:49" ht="11" customHeight="1" outlineLevel="1" x14ac:dyDescent="0.25">
      <c r="A10007" t="s">
        <v>7825</v>
      </c>
      <c r="C10007" s="2" t="s">
        <v>12455</v>
      </c>
      <c r="D10007" s="2" t="s">
        <v>4062</v>
      </c>
      <c r="E10007" s="7"/>
      <c r="F10007" s="5" t="s">
        <v>66</v>
      </c>
      <c r="H10007" s="5" t="s">
        <v>5398</v>
      </c>
      <c r="I10007" s="6" t="s">
        <v>1682</v>
      </c>
      <c r="J10007" s="6"/>
      <c r="K10007" s="17">
        <v>2</v>
      </c>
      <c r="L10007" s="17" t="s">
        <v>7732</v>
      </c>
      <c r="M10007" s="9"/>
      <c r="N10007" s="9"/>
      <c r="O10007" s="21"/>
      <c r="Q10007" s="29"/>
      <c r="U10007" s="17"/>
      <c r="V10007" s="2" t="s">
        <v>4062</v>
      </c>
      <c r="X10007" t="s">
        <v>7732</v>
      </c>
      <c r="Y10007" t="str">
        <f t="shared" si="623"/>
        <v/>
      </c>
      <c r="AA10007" t="str">
        <f t="shared" si="624"/>
        <v/>
      </c>
      <c r="AC10007" s="7"/>
      <c r="AD10007" t="s">
        <v>1682</v>
      </c>
      <c r="AE10007">
        <f t="shared" si="625"/>
        <v>0</v>
      </c>
      <c r="AG10007" s="2"/>
      <c r="AH10007" t="s">
        <v>2856</v>
      </c>
      <c r="AI10007" s="7"/>
    </row>
    <row r="10008" spans="1:49" ht="11" customHeight="1" outlineLevel="1" x14ac:dyDescent="0.25">
      <c r="A10008" t="s">
        <v>7825</v>
      </c>
      <c r="C10008" s="2" t="s">
        <v>12455</v>
      </c>
      <c r="D10008" s="2" t="s">
        <v>4062</v>
      </c>
      <c r="E10008" s="7"/>
      <c r="F10008" s="5" t="s">
        <v>66</v>
      </c>
      <c r="H10008" s="5" t="s">
        <v>5398</v>
      </c>
      <c r="I10008" s="6" t="s">
        <v>1682</v>
      </c>
      <c r="J10008" s="6"/>
      <c r="K10008" s="17">
        <v>1</v>
      </c>
      <c r="L10008" s="17" t="s">
        <v>7732</v>
      </c>
      <c r="M10008" s="9"/>
      <c r="N10008" s="9"/>
      <c r="O10008" s="21"/>
      <c r="Q10008" s="29"/>
      <c r="U10008" s="17"/>
      <c r="V10008" s="2" t="s">
        <v>4062</v>
      </c>
      <c r="X10008" t="s">
        <v>7732</v>
      </c>
      <c r="Y10008" t="str">
        <f t="shared" si="623"/>
        <v/>
      </c>
      <c r="AA10008" t="str">
        <f t="shared" si="624"/>
        <v/>
      </c>
      <c r="AC10008" s="7"/>
      <c r="AD10008" t="s">
        <v>1682</v>
      </c>
      <c r="AE10008">
        <f t="shared" si="625"/>
        <v>0</v>
      </c>
      <c r="AG10008" s="2"/>
      <c r="AH10008" t="s">
        <v>2856</v>
      </c>
      <c r="AI10008" s="7"/>
    </row>
    <row r="10009" spans="1:49" ht="11" customHeight="1" x14ac:dyDescent="0.25">
      <c r="A10009" s="4" t="s">
        <v>9121</v>
      </c>
      <c r="B10009" t="s">
        <v>3144</v>
      </c>
      <c r="C10009" s="2" t="s">
        <v>12455</v>
      </c>
      <c r="E10009" s="7"/>
      <c r="F10009" s="5"/>
      <c r="H10009" s="5"/>
      <c r="I10009" s="6"/>
      <c r="J10009" s="6"/>
      <c r="K10009" s="17"/>
      <c r="L10009" s="17"/>
      <c r="M10009" s="9"/>
      <c r="N10009" s="9">
        <f>SUM(M10010:M10020)</f>
        <v>60</v>
      </c>
      <c r="O10009" s="21">
        <v>182</v>
      </c>
      <c r="P10009">
        <f>COUNTIF(L10010:L10020,"*")</f>
        <v>11</v>
      </c>
      <c r="Q10009" s="29">
        <f>P10009/O10009</f>
        <v>6.043956043956044E-2</v>
      </c>
      <c r="R10009">
        <f>COUNTIF(L10010:L10020,"Y")+COUNTIF(L10010:L10020,"S")</f>
        <v>11</v>
      </c>
      <c r="U10009" s="17" t="s">
        <v>7730</v>
      </c>
      <c r="V10009" s="2"/>
      <c r="W10009" t="s">
        <v>18617</v>
      </c>
      <c r="Y10009" t="str">
        <f t="shared" si="623"/>
        <v/>
      </c>
      <c r="AA10009" t="str">
        <f t="shared" si="624"/>
        <v/>
      </c>
      <c r="AC10009" s="7"/>
      <c r="AF10009">
        <f>COUNTIF(AE10010:AE10020,"1")</f>
        <v>0</v>
      </c>
      <c r="AG10009" s="2"/>
      <c r="AI10009" s="7"/>
      <c r="AJ10009">
        <f>COUNTIF($K10010:$K10020,"1")-COUNTIFS($K10010:$K10020,"1",$L10010:$L10020,"V")</f>
        <v>6</v>
      </c>
      <c r="AK10009">
        <f>COUNTIFS($K10010:$K10020,"1",$L10010:$L10020,"Y")+COUNTIFS($K10010:$K10020,"1",$L10010:$L10020,"s")</f>
        <v>6</v>
      </c>
      <c r="AL10009">
        <f>COUNTIF($K10010:$K10020,"2")-COUNTIFS($K10010:$K10020,"2",$L10010:$L10020,"V")</f>
        <v>2</v>
      </c>
      <c r="AM10009">
        <f>COUNTIFS($K10010:$K10020,"2",$L10010:$L10020,"Y")+COUNTIFS($K10010:$K10020,"2",$L10010:$L10020,"s")</f>
        <v>2</v>
      </c>
      <c r="AN10009">
        <f>COUNTIF($K10010:$K10020,"3")-COUNTIFS($K10010:$K10020,"3",$L10010:$L10020,"V")</f>
        <v>3</v>
      </c>
      <c r="AO10009">
        <f>COUNTIFS($K10010:$K10020,"3",$L10010:$L10020,"Y")+COUNTIFS($K10010:$K10020,"3",$L10010:$L10020,"s")</f>
        <v>3</v>
      </c>
      <c r="AP10009">
        <f>COUNTIF($K10010:$K10020,"4")-COUNTIFS($K10010:$K10020,"4",$L10010:$L10020,"V")</f>
        <v>0</v>
      </c>
      <c r="AQ10009">
        <f>COUNTIFS($K10010:$K10020,"4",$L10010:$L10020,"Y")+COUNTIFS($K10010:$K10020,"4",$L10010:$L10020,"s")</f>
        <v>0</v>
      </c>
      <c r="AR10009">
        <f>COUNTIF($K10010:$K10020,"5")-COUNTIFS($K10010:$K10020,"5",$L10010:$L10020,"V")</f>
        <v>0</v>
      </c>
      <c r="AS10009">
        <f>COUNTIFS($K10010:$K10020,"5",$L10010:$L10020,"Y")+COUNTIFS($K10010:$K10020,"5",$L10010:$L10020,"s")</f>
        <v>0</v>
      </c>
      <c r="AT10009">
        <f>COUNTIF($K10010:$K10020,"6")-COUNTIFS($K10010:$K10020,"6",$L10010:$L10020,"V")</f>
        <v>0</v>
      </c>
      <c r="AU10009">
        <f>COUNTIFS($K10010:$K10020,"6",$L10010:$L10020,"Y")+COUNTIFS($K10010:$K10020,"6",$L10010:$L10020,"s")</f>
        <v>0</v>
      </c>
      <c r="AV10009">
        <f>COUNTIF($K10010:$K10020,"7")-COUNTIFS($K10010:$K10020,"7",$L10010:$L10020,"V")</f>
        <v>0</v>
      </c>
      <c r="AW10009">
        <f>COUNTIFS($K10010:$K10020,"7",$L10010:$L10020,"Y")+COUNTIFS($K10010:$K10020,"7",$L10010:$L10020,"s")</f>
        <v>0</v>
      </c>
    </row>
    <row r="10010" spans="1:49" ht="11" customHeight="1" outlineLevel="1" x14ac:dyDescent="0.25">
      <c r="A10010" t="s">
        <v>7061</v>
      </c>
      <c r="C10010" s="2" t="s">
        <v>12455</v>
      </c>
      <c r="D10010" s="2">
        <v>1</v>
      </c>
      <c r="E10010" s="7">
        <v>1957</v>
      </c>
      <c r="F10010" s="5" t="s">
        <v>7062</v>
      </c>
      <c r="H10010" s="5" t="s">
        <v>6501</v>
      </c>
      <c r="I10010" s="6" t="s">
        <v>1693</v>
      </c>
      <c r="J10010" s="6" t="s">
        <v>7063</v>
      </c>
      <c r="K10010" s="17">
        <v>1</v>
      </c>
      <c r="L10010" s="17" t="s">
        <v>7730</v>
      </c>
      <c r="M10010" s="9">
        <v>1</v>
      </c>
      <c r="N10010" s="9"/>
      <c r="O10010" s="21"/>
      <c r="Q10010" s="29"/>
      <c r="S10010">
        <v>1</v>
      </c>
      <c r="T10010">
        <v>1</v>
      </c>
      <c r="U10010" s="17"/>
      <c r="V10010" s="2"/>
      <c r="Y10010" t="str">
        <f t="shared" si="623"/>
        <v/>
      </c>
      <c r="AA10010" t="str">
        <f t="shared" si="624"/>
        <v/>
      </c>
      <c r="AC10010" s="7"/>
      <c r="AD10010" t="s">
        <v>1693</v>
      </c>
      <c r="AE10010">
        <f t="shared" ref="AE10010:AE10020" si="626">COUNTIF(I10010,"*Fuji*")</f>
        <v>0</v>
      </c>
      <c r="AG10010" s="2"/>
      <c r="AI10010" s="7"/>
    </row>
    <row r="10011" spans="1:49" ht="11" customHeight="1" outlineLevel="1" x14ac:dyDescent="0.25">
      <c r="A10011" t="s">
        <v>7061</v>
      </c>
      <c r="C10011" s="2" t="s">
        <v>12455</v>
      </c>
      <c r="D10011" s="2">
        <v>5</v>
      </c>
      <c r="E10011" s="7">
        <v>1967</v>
      </c>
      <c r="F10011" s="5" t="s">
        <v>4732</v>
      </c>
      <c r="H10011" s="5" t="s">
        <v>6501</v>
      </c>
      <c r="I10011" s="6" t="s">
        <v>1693</v>
      </c>
      <c r="J10011" s="6" t="s">
        <v>7064</v>
      </c>
      <c r="K10011" s="17">
        <v>1</v>
      </c>
      <c r="L10011" s="17" t="s">
        <v>7730</v>
      </c>
      <c r="M10011" s="9">
        <v>10</v>
      </c>
      <c r="N10011" s="9"/>
      <c r="O10011" s="21"/>
      <c r="Q10011" s="29"/>
      <c r="U10011" s="17"/>
      <c r="V10011" s="2"/>
      <c r="Y10011" t="str">
        <f t="shared" si="623"/>
        <v/>
      </c>
      <c r="AA10011" t="str">
        <f t="shared" si="624"/>
        <v/>
      </c>
      <c r="AC10011" s="7"/>
      <c r="AD10011" t="s">
        <v>1693</v>
      </c>
      <c r="AE10011">
        <f t="shared" si="626"/>
        <v>0</v>
      </c>
      <c r="AG10011" s="2"/>
      <c r="AI10011" s="7"/>
    </row>
    <row r="10012" spans="1:49" ht="11" customHeight="1" outlineLevel="1" x14ac:dyDescent="0.25">
      <c r="A10012" t="s">
        <v>7061</v>
      </c>
      <c r="C10012" s="2" t="s">
        <v>12455</v>
      </c>
      <c r="D10012" s="2" t="s">
        <v>16265</v>
      </c>
      <c r="E10012" s="7">
        <v>1982</v>
      </c>
      <c r="F10012" s="5" t="s">
        <v>16263</v>
      </c>
      <c r="H10012" s="5" t="s">
        <v>5398</v>
      </c>
      <c r="I10012" s="6" t="s">
        <v>16264</v>
      </c>
      <c r="J10012" s="6" t="s">
        <v>16266</v>
      </c>
      <c r="K10012" s="17">
        <v>1</v>
      </c>
      <c r="L10012" s="17" t="s">
        <v>7730</v>
      </c>
      <c r="M10012" s="9">
        <v>5.25</v>
      </c>
      <c r="N10012" s="9"/>
      <c r="O10012" s="21"/>
      <c r="Q10012" s="29"/>
      <c r="U10012" s="17"/>
      <c r="V10012" s="2"/>
      <c r="X10012" t="s">
        <v>7732</v>
      </c>
      <c r="Y10012">
        <f t="shared" si="623"/>
        <v>1</v>
      </c>
      <c r="Z10012">
        <v>1</v>
      </c>
      <c r="AA10012" t="str">
        <f t="shared" si="624"/>
        <v/>
      </c>
      <c r="AC10012" s="7"/>
      <c r="AD10012" t="s">
        <v>16264</v>
      </c>
      <c r="AE10012">
        <f t="shared" si="626"/>
        <v>0</v>
      </c>
      <c r="AG10012" s="2"/>
      <c r="AI10012" s="7"/>
    </row>
    <row r="10013" spans="1:49" ht="11" customHeight="1" outlineLevel="1" x14ac:dyDescent="0.25">
      <c r="A10013" t="s">
        <v>7061</v>
      </c>
      <c r="C10013" s="2" t="s">
        <v>12455</v>
      </c>
      <c r="D10013" s="2" t="s">
        <v>16265</v>
      </c>
      <c r="E10013" s="7">
        <v>1983</v>
      </c>
      <c r="F10013" s="8" t="s">
        <v>22235</v>
      </c>
      <c r="H10013" s="5" t="s">
        <v>5398</v>
      </c>
      <c r="I10013" s="6" t="s">
        <v>16267</v>
      </c>
      <c r="J10013" s="6" t="s">
        <v>16266</v>
      </c>
      <c r="K10013" s="17">
        <v>1</v>
      </c>
      <c r="L10013" s="17" t="s">
        <v>7730</v>
      </c>
      <c r="M10013" s="9">
        <v>5.25</v>
      </c>
      <c r="N10013" s="9"/>
      <c r="O10013" s="21"/>
      <c r="Q10013" s="29"/>
      <c r="U10013" s="17"/>
      <c r="V10013" s="2"/>
      <c r="X10013" t="s">
        <v>7732</v>
      </c>
      <c r="Y10013">
        <f t="shared" ref="Y10013:Y10076" si="627">IF(COUNTIF(F10013,"*fdc*"),1,"")</f>
        <v>1</v>
      </c>
      <c r="Z10013">
        <v>1</v>
      </c>
      <c r="AA10013" t="str">
        <f t="shared" ref="AA10013:AA10076" si="628">IF(COUNTIF(F10013,"*s/s*"),1,"")</f>
        <v/>
      </c>
      <c r="AC10013" s="7"/>
      <c r="AD10013" t="s">
        <v>16267</v>
      </c>
      <c r="AE10013">
        <f t="shared" si="626"/>
        <v>0</v>
      </c>
      <c r="AG10013" s="2"/>
      <c r="AI10013" s="7"/>
    </row>
    <row r="10014" spans="1:49" ht="11" customHeight="1" outlineLevel="1" x14ac:dyDescent="0.25">
      <c r="A10014" t="s">
        <v>7061</v>
      </c>
      <c r="C10014" s="2" t="s">
        <v>12455</v>
      </c>
      <c r="D10014" s="2">
        <v>41</v>
      </c>
      <c r="E10014" s="7">
        <v>1996</v>
      </c>
      <c r="F10014" s="8" t="s">
        <v>4647</v>
      </c>
      <c r="H10014" s="5" t="s">
        <v>5398</v>
      </c>
      <c r="I10014" s="6" t="s">
        <v>1693</v>
      </c>
      <c r="J10014" s="6" t="s">
        <v>7065</v>
      </c>
      <c r="K10014" s="17">
        <v>3</v>
      </c>
      <c r="L10014" s="17" t="s">
        <v>7730</v>
      </c>
      <c r="M10014" s="9">
        <v>2.5</v>
      </c>
      <c r="N10014" s="9"/>
      <c r="O10014" s="21"/>
      <c r="Q10014" s="29"/>
      <c r="U10014" s="17"/>
      <c r="V10014" s="2" t="s">
        <v>1705</v>
      </c>
      <c r="Y10014" t="str">
        <f t="shared" si="627"/>
        <v/>
      </c>
      <c r="AA10014" t="str">
        <f t="shared" si="628"/>
        <v/>
      </c>
      <c r="AC10014" s="7"/>
      <c r="AD10014" t="s">
        <v>1693</v>
      </c>
      <c r="AE10014">
        <f t="shared" si="626"/>
        <v>0</v>
      </c>
      <c r="AG10014" s="2"/>
      <c r="AH10014" t="s">
        <v>1704</v>
      </c>
      <c r="AI10014" s="7" t="s">
        <v>4922</v>
      </c>
    </row>
    <row r="10015" spans="1:49" ht="11" customHeight="1" outlineLevel="1" x14ac:dyDescent="0.25">
      <c r="A10015" t="s">
        <v>7061</v>
      </c>
      <c r="C10015" s="2" t="s">
        <v>12455</v>
      </c>
      <c r="D10015" s="2">
        <v>43</v>
      </c>
      <c r="E10015" s="7">
        <v>1996</v>
      </c>
      <c r="F10015" s="8" t="s">
        <v>1677</v>
      </c>
      <c r="H10015" s="5" t="s">
        <v>5398</v>
      </c>
      <c r="I10015" s="6" t="s">
        <v>1693</v>
      </c>
      <c r="J10015" s="6" t="s">
        <v>7065</v>
      </c>
      <c r="K10015" s="17">
        <v>2</v>
      </c>
      <c r="L10015" s="17" t="s">
        <v>7730</v>
      </c>
      <c r="M10015" s="9">
        <v>2.5</v>
      </c>
      <c r="N10015" s="9"/>
      <c r="O10015" s="21"/>
      <c r="Q10015" s="29"/>
      <c r="T10015">
        <v>1</v>
      </c>
      <c r="U10015" s="17"/>
      <c r="V10015" s="2" t="s">
        <v>1706</v>
      </c>
      <c r="Y10015" t="str">
        <f t="shared" si="627"/>
        <v/>
      </c>
      <c r="AA10015" t="str">
        <f t="shared" si="628"/>
        <v/>
      </c>
      <c r="AC10015" s="7"/>
      <c r="AD10015" t="s">
        <v>1693</v>
      </c>
      <c r="AE10015">
        <f t="shared" si="626"/>
        <v>0</v>
      </c>
      <c r="AG10015" s="2"/>
      <c r="AI10015" s="7"/>
    </row>
    <row r="10016" spans="1:49" ht="11" customHeight="1" outlineLevel="1" x14ac:dyDescent="0.25">
      <c r="A10016" t="s">
        <v>7061</v>
      </c>
      <c r="C10016" s="2" t="s">
        <v>12455</v>
      </c>
      <c r="D10016" s="2" t="s">
        <v>19977</v>
      </c>
      <c r="E10016" s="7">
        <v>1996</v>
      </c>
      <c r="F10016" s="5" t="s">
        <v>20100</v>
      </c>
      <c r="H10016" s="5" t="s">
        <v>5398</v>
      </c>
      <c r="I10016" s="6" t="s">
        <v>1693</v>
      </c>
      <c r="J10016" s="6" t="s">
        <v>7065</v>
      </c>
      <c r="K10016" s="17">
        <v>2</v>
      </c>
      <c r="L10016" s="17" t="s">
        <v>7730</v>
      </c>
      <c r="M10016" s="9">
        <v>7</v>
      </c>
      <c r="N10016" s="9"/>
      <c r="O10016" s="21"/>
      <c r="Q10016" s="29"/>
      <c r="U10016" s="17"/>
      <c r="V10016" s="2" t="s">
        <v>1706</v>
      </c>
      <c r="Y10016">
        <f t="shared" si="627"/>
        <v>1</v>
      </c>
      <c r="AA10016" t="str">
        <f t="shared" si="628"/>
        <v/>
      </c>
      <c r="AC10016" s="7"/>
      <c r="AD10016" t="s">
        <v>1693</v>
      </c>
      <c r="AE10016">
        <f t="shared" si="626"/>
        <v>0</v>
      </c>
      <c r="AG10016" s="2"/>
      <c r="AI10016" s="7"/>
    </row>
    <row r="10017" spans="1:49" ht="11" customHeight="1" outlineLevel="1" x14ac:dyDescent="0.25">
      <c r="A10017" t="s">
        <v>7061</v>
      </c>
      <c r="C10017" s="2" t="s">
        <v>12455</v>
      </c>
      <c r="D10017" s="2">
        <v>61</v>
      </c>
      <c r="E10017" s="7">
        <v>1999</v>
      </c>
      <c r="F10017" s="8" t="s">
        <v>22082</v>
      </c>
      <c r="H10017" s="5" t="s">
        <v>5398</v>
      </c>
      <c r="I10017" s="6" t="s">
        <v>1693</v>
      </c>
      <c r="J10017" s="6" t="s">
        <v>7066</v>
      </c>
      <c r="K10017" s="17">
        <v>3</v>
      </c>
      <c r="L10017" s="17" t="s">
        <v>7730</v>
      </c>
      <c r="M10017" s="9">
        <v>4</v>
      </c>
      <c r="N10017" s="9"/>
      <c r="O10017" s="21"/>
      <c r="Q10017" s="29"/>
      <c r="U10017" s="17"/>
      <c r="V10017" s="2" t="s">
        <v>3366</v>
      </c>
      <c r="Y10017" t="str">
        <f t="shared" si="627"/>
        <v/>
      </c>
      <c r="AA10017" t="str">
        <f t="shared" si="628"/>
        <v/>
      </c>
      <c r="AC10017" s="7"/>
      <c r="AD10017" t="s">
        <v>1693</v>
      </c>
      <c r="AE10017">
        <f t="shared" si="626"/>
        <v>0</v>
      </c>
      <c r="AG10017" s="2"/>
      <c r="AH10017" t="s">
        <v>1704</v>
      </c>
      <c r="AI10017" s="7"/>
    </row>
    <row r="10018" spans="1:49" ht="11" customHeight="1" outlineLevel="1" x14ac:dyDescent="0.25">
      <c r="A10018" t="s">
        <v>7061</v>
      </c>
      <c r="C10018" s="2" t="s">
        <v>12455</v>
      </c>
      <c r="D10018" s="2">
        <v>113</v>
      </c>
      <c r="E10018" s="7">
        <v>2008</v>
      </c>
      <c r="F10018" s="8" t="s">
        <v>539</v>
      </c>
      <c r="H10018" s="5" t="s">
        <v>5398</v>
      </c>
      <c r="I10018" s="6" t="s">
        <v>1693</v>
      </c>
      <c r="J10018" s="6" t="s">
        <v>7067</v>
      </c>
      <c r="K10018" s="17">
        <v>3</v>
      </c>
      <c r="L10018" s="17" t="s">
        <v>7730</v>
      </c>
      <c r="M10018" s="9">
        <v>7</v>
      </c>
      <c r="N10018" s="9"/>
      <c r="O10018" s="21"/>
      <c r="Q10018" s="29"/>
      <c r="U10018" s="17"/>
      <c r="V10018" s="2" t="s">
        <v>6866</v>
      </c>
      <c r="Y10018" t="str">
        <f t="shared" si="627"/>
        <v/>
      </c>
      <c r="AA10018" t="str">
        <f t="shared" si="628"/>
        <v/>
      </c>
      <c r="AC10018" s="7"/>
      <c r="AD10018" t="s">
        <v>1693</v>
      </c>
      <c r="AE10018">
        <f t="shared" si="626"/>
        <v>0</v>
      </c>
      <c r="AG10018" s="2"/>
      <c r="AI10018" s="7"/>
    </row>
    <row r="10019" spans="1:49" ht="11" customHeight="1" outlineLevel="1" x14ac:dyDescent="0.25">
      <c r="A10019" t="s">
        <v>7061</v>
      </c>
      <c r="C10019" s="2" t="s">
        <v>12455</v>
      </c>
      <c r="D10019" s="2">
        <v>135</v>
      </c>
      <c r="E10019" s="7">
        <v>2012</v>
      </c>
      <c r="F10019" s="8" t="s">
        <v>22083</v>
      </c>
      <c r="H10019" s="5" t="s">
        <v>5398</v>
      </c>
      <c r="I10019" s="6" t="s">
        <v>1693</v>
      </c>
      <c r="J10019" s="6" t="s">
        <v>7068</v>
      </c>
      <c r="K10019" s="17">
        <v>1</v>
      </c>
      <c r="L10019" s="17" t="s">
        <v>7730</v>
      </c>
      <c r="M10019" s="9">
        <v>2</v>
      </c>
      <c r="N10019" s="9"/>
      <c r="O10019" s="21"/>
      <c r="Q10019" s="29"/>
      <c r="S10019">
        <v>1</v>
      </c>
      <c r="T10019">
        <v>1</v>
      </c>
      <c r="U10019" s="17"/>
      <c r="V10019" s="2"/>
      <c r="Y10019" t="str">
        <f t="shared" si="627"/>
        <v/>
      </c>
      <c r="AA10019" t="str">
        <f t="shared" si="628"/>
        <v/>
      </c>
      <c r="AC10019" s="7"/>
      <c r="AD10019" t="s">
        <v>1693</v>
      </c>
      <c r="AE10019">
        <f t="shared" si="626"/>
        <v>0</v>
      </c>
      <c r="AG10019" s="2"/>
      <c r="AI10019" s="7"/>
    </row>
    <row r="10020" spans="1:49" ht="11" customHeight="1" outlineLevel="1" x14ac:dyDescent="0.25">
      <c r="A10020" t="s">
        <v>7061</v>
      </c>
      <c r="C10020" s="2" t="s">
        <v>12455</v>
      </c>
      <c r="D10020" s="2" t="s">
        <v>7820</v>
      </c>
      <c r="E10020" s="7">
        <v>2012</v>
      </c>
      <c r="F10020" s="5" t="s">
        <v>753</v>
      </c>
      <c r="H10020" s="5" t="s">
        <v>5398</v>
      </c>
      <c r="I10020" s="6" t="s">
        <v>1693</v>
      </c>
      <c r="J10020" s="6" t="s">
        <v>7068</v>
      </c>
      <c r="K10020" s="17">
        <v>1</v>
      </c>
      <c r="L10020" s="17" t="s">
        <v>7730</v>
      </c>
      <c r="M10020" s="9">
        <v>13.5</v>
      </c>
      <c r="N10020" s="9"/>
      <c r="O10020" s="21"/>
      <c r="Q10020" s="29"/>
      <c r="U10020" s="17"/>
      <c r="V10020" s="2"/>
      <c r="Y10020" t="str">
        <f t="shared" si="627"/>
        <v/>
      </c>
      <c r="AA10020">
        <f t="shared" si="628"/>
        <v>1</v>
      </c>
      <c r="AC10020" s="7"/>
      <c r="AD10020" t="s">
        <v>1693</v>
      </c>
      <c r="AE10020">
        <f t="shared" si="626"/>
        <v>0</v>
      </c>
      <c r="AG10020" s="2"/>
      <c r="AI10020" s="7"/>
    </row>
    <row r="10021" spans="1:49" ht="11" customHeight="1" x14ac:dyDescent="0.25">
      <c r="A10021" t="s">
        <v>16864</v>
      </c>
      <c r="B10021" t="s">
        <v>27</v>
      </c>
      <c r="C10021" s="2" t="s">
        <v>12974</v>
      </c>
      <c r="E10021" s="7"/>
      <c r="F10021" s="5"/>
      <c r="H10021" s="5"/>
      <c r="I10021" s="6"/>
      <c r="J10021" s="6"/>
      <c r="K10021" s="17"/>
      <c r="L10021" s="17"/>
      <c r="M10021" s="9"/>
      <c r="N10021" s="9">
        <f>SUM(M10022:M11049)</f>
        <v>484.4500000000001</v>
      </c>
      <c r="O10021" s="21">
        <v>4628</v>
      </c>
      <c r="P10021">
        <f>COUNTIF(L10022:L11049,"*")</f>
        <v>1028</v>
      </c>
      <c r="Q10021" s="29">
        <f>P10021/O10021</f>
        <v>0.22212618841832324</v>
      </c>
      <c r="R10021">
        <f>COUNTIF(L10022:L11049,"Y")+COUNTIF(L10022:L11049,"S")</f>
        <v>363</v>
      </c>
      <c r="U10021" s="17" t="s">
        <v>7730</v>
      </c>
      <c r="V10021" s="2"/>
      <c r="W10021" t="s">
        <v>18447</v>
      </c>
      <c r="Y10021" t="str">
        <f t="shared" si="627"/>
        <v/>
      </c>
      <c r="AA10021" t="str">
        <f t="shared" si="628"/>
        <v/>
      </c>
      <c r="AC10021" s="7"/>
      <c r="AF10021">
        <f>COUNTIF(AE10022:AE11049,"1")</f>
        <v>13</v>
      </c>
      <c r="AG10021" s="2"/>
      <c r="AI10021" s="7"/>
      <c r="AJ10021">
        <f>COUNTIF($K10022:$K11049,"1")-COUNTIFS($K10022:$K11049,"1",$L10022:$L11049,"V")</f>
        <v>297</v>
      </c>
      <c r="AK10021">
        <f>COUNTIFS($K10022:$K11049,"1",$L10022:$L11049,"Y")+COUNTIFS($K10022:$K11049,"1",$L10022:$L11049,"s")</f>
        <v>186</v>
      </c>
      <c r="AL10021">
        <f>COUNTIF($K10022:$K11049,"2")-COUNTIFS($K10022:$K11049,"2",$L10022:$L11049,"V")</f>
        <v>10</v>
      </c>
      <c r="AM10021">
        <f>COUNTIFS($K10022:$K11049,"2",$L10022:$L11049,"Y")+COUNTIFS($K10022:$K11049,"2",$L10022:$L11049,"s")</f>
        <v>8</v>
      </c>
      <c r="AN10021">
        <f>COUNTIF($K10022:$K11049,"3")-COUNTIFS($K10022:$K11049,"3",$L10022:$L11049,"V")</f>
        <v>383</v>
      </c>
      <c r="AO10021">
        <f>COUNTIFS($K10022:$K11049,"3",$L10022:$L11049,"Y")+COUNTIFS($K10022:$K11049,"3",$L10022:$L11049,"s")</f>
        <v>166</v>
      </c>
      <c r="AP10021">
        <f>COUNTIF($K10022:$K11049,"4")-COUNTIFS($K10022:$K11049,"4",$L10022:$L11049,"V")</f>
        <v>4</v>
      </c>
      <c r="AQ10021">
        <f>COUNTIFS($K10022:$K11049,"4",$L10022:$L11049,"Y")+COUNTIFS($K10022:$K11049,"4",$L10022:$L11049,"s")</f>
        <v>3</v>
      </c>
      <c r="AR10021">
        <f>COUNTIF($K10022:$K11049,"5")-COUNTIFS($K10022:$K11049,"5",$L10022:$L11049,"V")</f>
        <v>1</v>
      </c>
      <c r="AS10021">
        <f>COUNTIFS($K10022:$K11049,"5",$L10022:$L11049,"Y")+COUNTIFS($K10022:$K11049,"5",$L10022:$L11049,"s")</f>
        <v>0</v>
      </c>
      <c r="AT10021">
        <f>COUNTIF($K10022:$K11049,"6")-COUNTIFS($K10022:$K11049,"6",$L10022:$L11049,"V")</f>
        <v>0</v>
      </c>
      <c r="AU10021">
        <f>COUNTIFS($K10022:$K11049,"6",$L10022:$L11049,"Y")+COUNTIFS($K10022:$K11049,"6",$L10022:$L11049,"s")</f>
        <v>0</v>
      </c>
      <c r="AV10021">
        <f>COUNTIF($K10022:$K11049,"7")-COUNTIFS($K10022:$K11049,"7",$L10022:$L11049,"V")</f>
        <v>0</v>
      </c>
      <c r="AW10021">
        <f>COUNTIFS($K10022:$K11049,"7",$L10022:$L11049,"Y")+COUNTIFS($K10022:$K11049,"7",$L10022:$L11049,"s")</f>
        <v>0</v>
      </c>
    </row>
    <row r="10022" spans="1:49" ht="11" customHeight="1" outlineLevel="1" x14ac:dyDescent="0.25">
      <c r="A10022" t="s">
        <v>1707</v>
      </c>
      <c r="C10022" s="2" t="s">
        <v>12974</v>
      </c>
      <c r="D10022" s="2">
        <v>1</v>
      </c>
      <c r="E10022" s="7">
        <v>1862</v>
      </c>
      <c r="F10022" s="5" t="s">
        <v>4732</v>
      </c>
      <c r="H10022" s="5" t="s">
        <v>5482</v>
      </c>
      <c r="I10022" s="6" t="s">
        <v>6044</v>
      </c>
      <c r="J10022" s="6" t="s">
        <v>16645</v>
      </c>
      <c r="K10022" s="17">
        <v>1</v>
      </c>
      <c r="L10022" s="17" t="s">
        <v>7730</v>
      </c>
      <c r="M10022" s="9">
        <v>14</v>
      </c>
      <c r="N10022" s="9"/>
      <c r="O10022" s="21"/>
      <c r="Q10022" s="29"/>
      <c r="S10022">
        <v>1</v>
      </c>
      <c r="T10022">
        <v>1</v>
      </c>
      <c r="U10022" s="17"/>
      <c r="V10022" s="2">
        <v>1</v>
      </c>
      <c r="Y10022" t="str">
        <f t="shared" si="627"/>
        <v/>
      </c>
      <c r="AA10022" t="str">
        <f t="shared" si="628"/>
        <v/>
      </c>
      <c r="AC10022" s="7"/>
      <c r="AD10022" t="s">
        <v>6044</v>
      </c>
      <c r="AE10022">
        <f t="shared" ref="AE10022:AE10085" si="629">COUNTIF(I10022,"*Fuji*")</f>
        <v>0</v>
      </c>
      <c r="AG10022" s="2"/>
      <c r="AH10022" t="s">
        <v>1709</v>
      </c>
      <c r="AI10022" s="7" t="s">
        <v>4620</v>
      </c>
    </row>
    <row r="10023" spans="1:49" ht="11" customHeight="1" outlineLevel="1" x14ac:dyDescent="0.25">
      <c r="A10023" t="s">
        <v>1707</v>
      </c>
      <c r="C10023" s="2" t="s">
        <v>12974</v>
      </c>
      <c r="D10023" s="2">
        <v>2</v>
      </c>
      <c r="E10023" s="7">
        <v>1862</v>
      </c>
      <c r="F10023" s="5" t="s">
        <v>5139</v>
      </c>
      <c r="H10023" s="5" t="s">
        <v>5038</v>
      </c>
      <c r="I10023" s="6" t="s">
        <v>6044</v>
      </c>
      <c r="J10023" s="6" t="s">
        <v>16645</v>
      </c>
      <c r="K10023" s="17">
        <v>1</v>
      </c>
      <c r="L10023" s="17" t="s">
        <v>7732</v>
      </c>
      <c r="M10023" s="9"/>
      <c r="N10023" s="9"/>
      <c r="O10023" s="21"/>
      <c r="Q10023" s="29"/>
      <c r="U10023" s="17"/>
      <c r="V10023" s="2">
        <v>2</v>
      </c>
      <c r="Y10023" t="str">
        <f t="shared" si="627"/>
        <v/>
      </c>
      <c r="AA10023" t="str">
        <f t="shared" si="628"/>
        <v/>
      </c>
      <c r="AC10023" s="7"/>
      <c r="AD10023" t="s">
        <v>6044</v>
      </c>
      <c r="AE10023">
        <f t="shared" si="629"/>
        <v>0</v>
      </c>
      <c r="AG10023" s="2"/>
      <c r="AH10023" t="s">
        <v>1709</v>
      </c>
      <c r="AI10023" s="7" t="s">
        <v>4523</v>
      </c>
    </row>
    <row r="10024" spans="1:49" ht="11" customHeight="1" outlineLevel="1" x14ac:dyDescent="0.25">
      <c r="A10024" t="s">
        <v>1707</v>
      </c>
      <c r="C10024" s="2" t="s">
        <v>12974</v>
      </c>
      <c r="D10024" s="2">
        <v>3</v>
      </c>
      <c r="E10024" s="7">
        <v>1869</v>
      </c>
      <c r="F10024" s="5" t="s">
        <v>6383</v>
      </c>
      <c r="H10024" s="5" t="s">
        <v>2291</v>
      </c>
      <c r="I10024" s="6" t="s">
        <v>6044</v>
      </c>
      <c r="J10024" s="6" t="s">
        <v>16646</v>
      </c>
      <c r="K10024" s="17">
        <v>1</v>
      </c>
      <c r="L10024" s="17" t="s">
        <v>7730</v>
      </c>
      <c r="M10024" s="9">
        <v>1.1499999999999999</v>
      </c>
      <c r="N10024" s="9"/>
      <c r="O10024" s="21"/>
      <c r="Q10024" s="29"/>
      <c r="U10024" s="17"/>
      <c r="V10024" s="2"/>
      <c r="Y10024" t="str">
        <f t="shared" si="627"/>
        <v/>
      </c>
      <c r="AA10024" t="str">
        <f t="shared" si="628"/>
        <v/>
      </c>
      <c r="AC10024" s="7"/>
      <c r="AD10024" t="s">
        <v>6044</v>
      </c>
      <c r="AE10024">
        <f t="shared" si="629"/>
        <v>0</v>
      </c>
      <c r="AG10024" s="2"/>
      <c r="AI10024" s="7"/>
    </row>
    <row r="10025" spans="1:49" ht="11" customHeight="1" outlineLevel="1" x14ac:dyDescent="0.25">
      <c r="A10025" t="s">
        <v>1707</v>
      </c>
      <c r="C10025" s="2" t="s">
        <v>12974</v>
      </c>
      <c r="D10025" s="2">
        <v>4</v>
      </c>
      <c r="E10025" s="7">
        <v>1869</v>
      </c>
      <c r="F10025" s="5" t="s">
        <v>4732</v>
      </c>
      <c r="H10025" s="5" t="s">
        <v>2156</v>
      </c>
      <c r="I10025" s="6" t="s">
        <v>6044</v>
      </c>
      <c r="J10025" s="6" t="s">
        <v>16647</v>
      </c>
      <c r="K10025" s="17">
        <v>1</v>
      </c>
      <c r="L10025" s="17" t="s">
        <v>7730</v>
      </c>
      <c r="M10025" s="9">
        <v>1.1499999999999999</v>
      </c>
      <c r="N10025" s="9"/>
      <c r="O10025" s="21"/>
      <c r="Q10025" s="29"/>
      <c r="U10025" s="17"/>
      <c r="V10025" s="2">
        <v>4</v>
      </c>
      <c r="Y10025" t="str">
        <f t="shared" si="627"/>
        <v/>
      </c>
      <c r="AA10025" t="str">
        <f t="shared" si="628"/>
        <v/>
      </c>
      <c r="AC10025" s="7"/>
      <c r="AD10025" t="s">
        <v>6044</v>
      </c>
      <c r="AE10025">
        <f t="shared" si="629"/>
        <v>0</v>
      </c>
      <c r="AG10025" s="2"/>
      <c r="AH10025" t="s">
        <v>1709</v>
      </c>
      <c r="AI10025" s="7" t="s">
        <v>4922</v>
      </c>
    </row>
    <row r="10026" spans="1:49" ht="11" customHeight="1" outlineLevel="1" collapsed="1" x14ac:dyDescent="0.25">
      <c r="A10026" t="s">
        <v>1707</v>
      </c>
      <c r="C10026" s="2" t="s">
        <v>12974</v>
      </c>
      <c r="D10026" s="2">
        <v>5</v>
      </c>
      <c r="E10026" s="7">
        <v>1869</v>
      </c>
      <c r="F10026" s="5" t="s">
        <v>5139</v>
      </c>
      <c r="H10026" s="5" t="s">
        <v>5038</v>
      </c>
      <c r="I10026" s="6" t="s">
        <v>6044</v>
      </c>
      <c r="J10026" s="6" t="s">
        <v>16648</v>
      </c>
      <c r="K10026" s="17">
        <v>1</v>
      </c>
      <c r="L10026" s="17" t="s">
        <v>7730</v>
      </c>
      <c r="M10026" s="9">
        <v>1.1000000000000001</v>
      </c>
      <c r="N10026" s="9"/>
      <c r="O10026" s="21"/>
      <c r="Q10026" s="29"/>
      <c r="U10026" s="17"/>
      <c r="V10026" s="2">
        <v>5</v>
      </c>
      <c r="Y10026" t="str">
        <f t="shared" si="627"/>
        <v/>
      </c>
      <c r="AA10026" t="str">
        <f t="shared" si="628"/>
        <v/>
      </c>
      <c r="AC10026" s="7"/>
      <c r="AD10026" t="s">
        <v>6044</v>
      </c>
      <c r="AE10026">
        <f t="shared" si="629"/>
        <v>0</v>
      </c>
      <c r="AG10026" s="2"/>
      <c r="AH10026" t="s">
        <v>1709</v>
      </c>
      <c r="AI10026" s="7" t="s">
        <v>4620</v>
      </c>
    </row>
    <row r="10027" spans="1:49" ht="11" customHeight="1" outlineLevel="1" x14ac:dyDescent="0.25">
      <c r="A10027" t="s">
        <v>1707</v>
      </c>
      <c r="C10027" s="2" t="s">
        <v>12974</v>
      </c>
      <c r="D10027" s="2">
        <v>6</v>
      </c>
      <c r="E10027" s="7">
        <v>1869</v>
      </c>
      <c r="F10027" s="5" t="s">
        <v>5138</v>
      </c>
      <c r="H10027" s="5" t="s">
        <v>1673</v>
      </c>
      <c r="I10027" s="6" t="s">
        <v>6044</v>
      </c>
      <c r="J10027" s="6" t="s">
        <v>16649</v>
      </c>
      <c r="K10027" s="17">
        <v>1</v>
      </c>
      <c r="L10027" s="17" t="s">
        <v>7730</v>
      </c>
      <c r="M10027" s="9">
        <v>1.1499999999999999</v>
      </c>
      <c r="N10027" s="9"/>
      <c r="O10027" s="21"/>
      <c r="Q10027" s="29"/>
      <c r="U10027" s="17"/>
      <c r="V10027" s="2">
        <v>6</v>
      </c>
      <c r="Y10027" t="str">
        <f t="shared" si="627"/>
        <v/>
      </c>
      <c r="AA10027" t="str">
        <f t="shared" si="628"/>
        <v/>
      </c>
      <c r="AC10027" s="7"/>
      <c r="AD10027" t="s">
        <v>6044</v>
      </c>
      <c r="AE10027">
        <f t="shared" si="629"/>
        <v>0</v>
      </c>
      <c r="AG10027" s="2"/>
      <c r="AH10027" t="s">
        <v>1709</v>
      </c>
      <c r="AI10027" s="7" t="s">
        <v>4922</v>
      </c>
    </row>
    <row r="10028" spans="1:49" ht="11" customHeight="1" outlineLevel="1" x14ac:dyDescent="0.25">
      <c r="A10028" t="s">
        <v>1707</v>
      </c>
      <c r="C10028" s="2" t="s">
        <v>12974</v>
      </c>
      <c r="D10028" s="2">
        <v>7</v>
      </c>
      <c r="E10028" s="7">
        <v>1869</v>
      </c>
      <c r="F10028" s="5" t="s">
        <v>5140</v>
      </c>
      <c r="H10028" s="5" t="s">
        <v>130</v>
      </c>
      <c r="I10028" s="6" t="s">
        <v>6044</v>
      </c>
      <c r="J10028" s="6" t="s">
        <v>16650</v>
      </c>
      <c r="K10028" s="17">
        <v>1</v>
      </c>
      <c r="L10028" s="17" t="s">
        <v>7730</v>
      </c>
      <c r="M10028" s="9">
        <v>1.1499999999999999</v>
      </c>
      <c r="N10028" s="9"/>
      <c r="O10028" s="21"/>
      <c r="Q10028" s="29"/>
      <c r="U10028" s="17"/>
      <c r="V10028" s="2">
        <v>7</v>
      </c>
      <c r="Y10028" t="str">
        <f t="shared" si="627"/>
        <v/>
      </c>
      <c r="AA10028" t="str">
        <f t="shared" si="628"/>
        <v/>
      </c>
      <c r="AC10028" s="7"/>
      <c r="AD10028" t="s">
        <v>6044</v>
      </c>
      <c r="AE10028">
        <f t="shared" si="629"/>
        <v>0</v>
      </c>
      <c r="AG10028" s="2"/>
      <c r="AH10028" t="s">
        <v>1709</v>
      </c>
      <c r="AI10028" s="7" t="s">
        <v>4922</v>
      </c>
    </row>
    <row r="10029" spans="1:49" ht="11" customHeight="1" outlineLevel="1" x14ac:dyDescent="0.25">
      <c r="A10029" t="s">
        <v>1707</v>
      </c>
      <c r="C10029" s="2" t="s">
        <v>12974</v>
      </c>
      <c r="D10029" s="2" t="s">
        <v>3215</v>
      </c>
      <c r="E10029" s="7">
        <v>1869</v>
      </c>
      <c r="F10029" s="5" t="s">
        <v>17051</v>
      </c>
      <c r="H10029" s="5" t="s">
        <v>2291</v>
      </c>
      <c r="I10029" s="6" t="s">
        <v>6044</v>
      </c>
      <c r="J10029" s="6" t="s">
        <v>16646</v>
      </c>
      <c r="K10029" s="17">
        <v>1</v>
      </c>
      <c r="L10029" s="17" t="s">
        <v>7730</v>
      </c>
      <c r="M10029" s="9">
        <v>1.1499999999999999</v>
      </c>
      <c r="N10029" s="9"/>
      <c r="O10029" s="21"/>
      <c r="Q10029" s="29"/>
      <c r="U10029" s="17"/>
      <c r="V10029" s="2"/>
      <c r="X10029" t="s">
        <v>7732</v>
      </c>
      <c r="Y10029" t="str">
        <f t="shared" si="627"/>
        <v/>
      </c>
      <c r="AA10029" t="str">
        <f t="shared" si="628"/>
        <v/>
      </c>
      <c r="AC10029" s="7"/>
      <c r="AD10029" t="s">
        <v>6044</v>
      </c>
      <c r="AE10029">
        <f t="shared" si="629"/>
        <v>0</v>
      </c>
      <c r="AG10029" s="2"/>
      <c r="AI10029" s="7"/>
    </row>
    <row r="10030" spans="1:49" ht="11" customHeight="1" outlineLevel="1" collapsed="1" x14ac:dyDescent="0.25">
      <c r="A10030" t="s">
        <v>1707</v>
      </c>
      <c r="C10030" s="2" t="s">
        <v>12974</v>
      </c>
      <c r="D10030" s="2" t="s">
        <v>182</v>
      </c>
      <c r="E10030" s="7">
        <v>1869</v>
      </c>
      <c r="F10030" s="5" t="s">
        <v>17054</v>
      </c>
      <c r="H10030" s="5" t="s">
        <v>2156</v>
      </c>
      <c r="I10030" s="6" t="s">
        <v>6044</v>
      </c>
      <c r="J10030" s="6" t="s">
        <v>16647</v>
      </c>
      <c r="K10030" s="17">
        <v>1</v>
      </c>
      <c r="L10030" s="17" t="s">
        <v>7732</v>
      </c>
      <c r="M10030" s="9"/>
      <c r="N10030" s="9"/>
      <c r="O10030" s="21"/>
      <c r="Q10030" s="29"/>
      <c r="U10030" s="17"/>
      <c r="V10030" s="2"/>
      <c r="X10030" t="s">
        <v>7732</v>
      </c>
      <c r="Y10030" t="str">
        <f t="shared" si="627"/>
        <v/>
      </c>
      <c r="AA10030" t="str">
        <f t="shared" si="628"/>
        <v/>
      </c>
      <c r="AC10030" s="7"/>
      <c r="AD10030" t="s">
        <v>6044</v>
      </c>
      <c r="AE10030">
        <f t="shared" si="629"/>
        <v>0</v>
      </c>
      <c r="AG10030" s="2"/>
      <c r="AI10030" s="7"/>
    </row>
    <row r="10031" spans="1:49" ht="11" customHeight="1" outlineLevel="1" x14ac:dyDescent="0.25">
      <c r="A10031" t="s">
        <v>1707</v>
      </c>
      <c r="C10031" s="2" t="s">
        <v>12974</v>
      </c>
      <c r="D10031" s="2" t="s">
        <v>5966</v>
      </c>
      <c r="E10031" s="7">
        <v>1869</v>
      </c>
      <c r="F10031" s="5" t="s">
        <v>17041</v>
      </c>
      <c r="H10031" s="5" t="s">
        <v>5038</v>
      </c>
      <c r="I10031" s="6" t="s">
        <v>6044</v>
      </c>
      <c r="J10031" s="6" t="s">
        <v>16648</v>
      </c>
      <c r="K10031" s="17">
        <v>1</v>
      </c>
      <c r="L10031" s="17" t="s">
        <v>7730</v>
      </c>
      <c r="M10031" s="9">
        <v>1.1499999999999999</v>
      </c>
      <c r="N10031" s="9"/>
      <c r="O10031" s="21"/>
      <c r="Q10031" s="29"/>
      <c r="U10031" s="17"/>
      <c r="V10031" s="2"/>
      <c r="X10031" t="s">
        <v>7732</v>
      </c>
      <c r="Y10031" t="str">
        <f t="shared" si="627"/>
        <v/>
      </c>
      <c r="AA10031" t="str">
        <f t="shared" si="628"/>
        <v/>
      </c>
      <c r="AC10031" s="7"/>
      <c r="AD10031" t="s">
        <v>6044</v>
      </c>
      <c r="AE10031">
        <f t="shared" si="629"/>
        <v>0</v>
      </c>
      <c r="AG10031" s="2"/>
      <c r="AI10031" s="7"/>
    </row>
    <row r="10032" spans="1:49" ht="11" customHeight="1" outlineLevel="1" x14ac:dyDescent="0.25">
      <c r="A10032" t="s">
        <v>1707</v>
      </c>
      <c r="C10032" s="2" t="s">
        <v>12974</v>
      </c>
      <c r="D10032" s="2" t="s">
        <v>6346</v>
      </c>
      <c r="E10032" s="7">
        <v>1869</v>
      </c>
      <c r="F10032" s="5" t="s">
        <v>21944</v>
      </c>
      <c r="H10032" s="5" t="s">
        <v>1673</v>
      </c>
      <c r="I10032" s="6" t="s">
        <v>6044</v>
      </c>
      <c r="J10032" s="6" t="s">
        <v>16649</v>
      </c>
      <c r="K10032" s="17">
        <v>1</v>
      </c>
      <c r="L10032" s="17" t="s">
        <v>7732</v>
      </c>
      <c r="M10032" s="9"/>
      <c r="N10032" s="9"/>
      <c r="O10032" s="21"/>
      <c r="Q10032" s="29"/>
      <c r="U10032" s="17"/>
      <c r="V10032" s="2"/>
      <c r="X10032" t="s">
        <v>7732</v>
      </c>
      <c r="Y10032" t="str">
        <f t="shared" si="627"/>
        <v/>
      </c>
      <c r="AA10032" t="str">
        <f t="shared" si="628"/>
        <v/>
      </c>
      <c r="AC10032" s="7"/>
      <c r="AD10032" t="s">
        <v>6044</v>
      </c>
      <c r="AE10032">
        <f t="shared" si="629"/>
        <v>0</v>
      </c>
      <c r="AG10032" s="2"/>
      <c r="AI10032" s="7"/>
    </row>
    <row r="10033" spans="1:35" ht="11" customHeight="1" outlineLevel="1" x14ac:dyDescent="0.25">
      <c r="A10033" t="s">
        <v>1707</v>
      </c>
      <c r="C10033" s="2" t="s">
        <v>12974</v>
      </c>
      <c r="D10033" s="2" t="s">
        <v>4690</v>
      </c>
      <c r="E10033" s="7">
        <v>1869</v>
      </c>
      <c r="F10033" s="5" t="s">
        <v>21945</v>
      </c>
      <c r="H10033" s="5" t="s">
        <v>130</v>
      </c>
      <c r="I10033" s="6" t="s">
        <v>6044</v>
      </c>
      <c r="J10033" s="6" t="s">
        <v>16650</v>
      </c>
      <c r="K10033" s="17">
        <v>1</v>
      </c>
      <c r="L10033" s="17" t="s">
        <v>7730</v>
      </c>
      <c r="M10033" s="9">
        <v>1.1499999999999999</v>
      </c>
      <c r="N10033" s="9"/>
      <c r="O10033" s="21"/>
      <c r="Q10033" s="29"/>
      <c r="U10033" s="17"/>
      <c r="V10033" s="2"/>
      <c r="X10033" t="s">
        <v>7732</v>
      </c>
      <c r="Y10033" t="str">
        <f t="shared" si="627"/>
        <v/>
      </c>
      <c r="AA10033" t="str">
        <f t="shared" si="628"/>
        <v/>
      </c>
      <c r="AC10033" s="7"/>
      <c r="AD10033" t="s">
        <v>6044</v>
      </c>
      <c r="AE10033">
        <f t="shared" si="629"/>
        <v>0</v>
      </c>
      <c r="AG10033" s="2"/>
      <c r="AI10033" s="7"/>
    </row>
    <row r="10034" spans="1:35" ht="11" customHeight="1" outlineLevel="1" x14ac:dyDescent="0.25">
      <c r="A10034" t="s">
        <v>1707</v>
      </c>
      <c r="C10034" s="2" t="s">
        <v>12974</v>
      </c>
      <c r="D10034" s="2">
        <v>8</v>
      </c>
      <c r="E10034" s="7">
        <v>1871</v>
      </c>
      <c r="F10034" s="5" t="s">
        <v>21946</v>
      </c>
      <c r="H10034" s="5" t="s">
        <v>5220</v>
      </c>
      <c r="I10034" s="6" t="s">
        <v>6044</v>
      </c>
      <c r="J10034" s="6" t="s">
        <v>16651</v>
      </c>
      <c r="K10034" s="17">
        <v>1</v>
      </c>
      <c r="L10034" s="17" t="s">
        <v>7730</v>
      </c>
      <c r="M10034" s="9">
        <v>1.1499999999999999</v>
      </c>
      <c r="N10034" s="9"/>
      <c r="O10034" s="21"/>
      <c r="Q10034" s="29"/>
      <c r="U10034" s="17"/>
      <c r="V10034" s="2">
        <v>3</v>
      </c>
      <c r="Y10034" t="str">
        <f t="shared" si="627"/>
        <v/>
      </c>
      <c r="AA10034" t="str">
        <f t="shared" si="628"/>
        <v/>
      </c>
      <c r="AC10034" s="7"/>
      <c r="AD10034" t="s">
        <v>6044</v>
      </c>
      <c r="AE10034">
        <f t="shared" si="629"/>
        <v>0</v>
      </c>
      <c r="AG10034" s="2"/>
      <c r="AH10034" t="s">
        <v>1709</v>
      </c>
      <c r="AI10034" s="7" t="s">
        <v>4922</v>
      </c>
    </row>
    <row r="10035" spans="1:35" ht="11" customHeight="1" outlineLevel="1" x14ac:dyDescent="0.25">
      <c r="A10035" t="s">
        <v>1707</v>
      </c>
      <c r="C10035" s="2" t="s">
        <v>12974</v>
      </c>
      <c r="D10035" s="2" t="s">
        <v>8540</v>
      </c>
      <c r="E10035" s="7">
        <v>1878</v>
      </c>
      <c r="F10035" s="5" t="s">
        <v>21946</v>
      </c>
      <c r="H10035" s="5" t="s">
        <v>1658</v>
      </c>
      <c r="I10035" s="6" t="s">
        <v>6044</v>
      </c>
      <c r="J10035" s="6" t="s">
        <v>16652</v>
      </c>
      <c r="K10035" s="17">
        <v>1</v>
      </c>
      <c r="L10035" s="17" t="s">
        <v>7730</v>
      </c>
      <c r="M10035" s="9">
        <v>2.5</v>
      </c>
      <c r="N10035" s="9"/>
      <c r="O10035" s="21"/>
      <c r="Q10035" s="29"/>
      <c r="U10035" s="17"/>
      <c r="V10035" s="2">
        <v>8</v>
      </c>
      <c r="Y10035" t="str">
        <f t="shared" si="627"/>
        <v/>
      </c>
      <c r="AA10035" t="str">
        <f t="shared" si="628"/>
        <v/>
      </c>
      <c r="AC10035" s="7"/>
      <c r="AD10035" t="s">
        <v>6044</v>
      </c>
      <c r="AE10035">
        <f t="shared" si="629"/>
        <v>0</v>
      </c>
      <c r="AG10035" s="2"/>
      <c r="AH10035" t="s">
        <v>1709</v>
      </c>
      <c r="AI10035" s="7" t="s">
        <v>4922</v>
      </c>
    </row>
    <row r="10036" spans="1:35" ht="11" customHeight="1" outlineLevel="1" x14ac:dyDescent="0.25">
      <c r="A10036" t="s">
        <v>1707</v>
      </c>
      <c r="C10036" s="2" t="s">
        <v>12974</v>
      </c>
      <c r="D10036" s="2">
        <v>9</v>
      </c>
      <c r="E10036" s="7">
        <v>1878</v>
      </c>
      <c r="F10036" s="5" t="s">
        <v>21947</v>
      </c>
      <c r="H10036" s="5" t="s">
        <v>2156</v>
      </c>
      <c r="I10036" s="6" t="s">
        <v>6044</v>
      </c>
      <c r="J10036" s="6" t="s">
        <v>16653</v>
      </c>
      <c r="K10036" s="17">
        <v>1</v>
      </c>
      <c r="L10036" s="17" t="s">
        <v>7730</v>
      </c>
      <c r="M10036" s="9">
        <v>1</v>
      </c>
      <c r="N10036" s="9"/>
      <c r="O10036" s="21"/>
      <c r="Q10036" s="29"/>
      <c r="U10036" s="17"/>
      <c r="V10036" s="2">
        <v>9</v>
      </c>
      <c r="Y10036" t="str">
        <f t="shared" si="627"/>
        <v/>
      </c>
      <c r="AA10036" t="str">
        <f t="shared" si="628"/>
        <v/>
      </c>
      <c r="AC10036" s="7"/>
      <c r="AD10036" t="s">
        <v>6044</v>
      </c>
      <c r="AE10036">
        <f t="shared" si="629"/>
        <v>0</v>
      </c>
      <c r="AG10036" s="2"/>
      <c r="AH10036" t="s">
        <v>1709</v>
      </c>
      <c r="AI10036" s="7" t="s">
        <v>4922</v>
      </c>
    </row>
    <row r="10037" spans="1:35" ht="11" customHeight="1" outlineLevel="1" x14ac:dyDescent="0.25">
      <c r="A10037" t="s">
        <v>1707</v>
      </c>
      <c r="C10037" s="2" t="s">
        <v>12974</v>
      </c>
      <c r="D10037" s="2">
        <v>10</v>
      </c>
      <c r="E10037" s="7">
        <v>1878</v>
      </c>
      <c r="F10037" s="5" t="s">
        <v>21948</v>
      </c>
      <c r="H10037" s="5" t="s">
        <v>5038</v>
      </c>
      <c r="I10037" s="6" t="s">
        <v>6044</v>
      </c>
      <c r="J10037" s="6" t="s">
        <v>16654</v>
      </c>
      <c r="K10037" s="17">
        <v>1</v>
      </c>
      <c r="L10037" s="17" t="s">
        <v>7730</v>
      </c>
      <c r="M10037" s="9">
        <v>1</v>
      </c>
      <c r="N10037" s="9"/>
      <c r="O10037" s="21"/>
      <c r="Q10037" s="29"/>
      <c r="U10037" s="17"/>
      <c r="V10037" s="2">
        <v>10</v>
      </c>
      <c r="Y10037" t="str">
        <f t="shared" si="627"/>
        <v/>
      </c>
      <c r="AA10037" t="str">
        <f t="shared" si="628"/>
        <v/>
      </c>
      <c r="AC10037" s="7"/>
      <c r="AD10037" t="s">
        <v>6044</v>
      </c>
      <c r="AE10037">
        <f t="shared" si="629"/>
        <v>0</v>
      </c>
      <c r="AG10037" s="2"/>
      <c r="AH10037" t="s">
        <v>1709</v>
      </c>
      <c r="AI10037" s="7" t="s">
        <v>4922</v>
      </c>
    </row>
    <row r="10038" spans="1:35" ht="11" customHeight="1" outlineLevel="1" x14ac:dyDescent="0.25">
      <c r="A10038" t="s">
        <v>1707</v>
      </c>
      <c r="C10038" s="2" t="s">
        <v>12974</v>
      </c>
      <c r="D10038" s="2">
        <v>11</v>
      </c>
      <c r="E10038" s="7">
        <v>1880</v>
      </c>
      <c r="F10038" s="5" t="s">
        <v>21949</v>
      </c>
      <c r="H10038" s="5" t="s">
        <v>1673</v>
      </c>
      <c r="I10038" s="6" t="s">
        <v>6044</v>
      </c>
      <c r="J10038" s="6" t="s">
        <v>16656</v>
      </c>
      <c r="K10038" s="17">
        <v>1</v>
      </c>
      <c r="L10038" s="17" t="s">
        <v>7730</v>
      </c>
      <c r="M10038" s="9">
        <v>1.5</v>
      </c>
      <c r="N10038" s="9"/>
      <c r="O10038" s="21"/>
      <c r="Q10038" s="29"/>
      <c r="U10038" s="17"/>
      <c r="V10038" s="2">
        <v>11</v>
      </c>
      <c r="Y10038" t="str">
        <f t="shared" si="627"/>
        <v/>
      </c>
      <c r="AA10038" t="str">
        <f t="shared" si="628"/>
        <v/>
      </c>
      <c r="AC10038" s="7"/>
      <c r="AD10038" t="s">
        <v>6044</v>
      </c>
      <c r="AE10038">
        <f t="shared" si="629"/>
        <v>0</v>
      </c>
      <c r="AG10038" s="2"/>
      <c r="AH10038" t="s">
        <v>1709</v>
      </c>
      <c r="AI10038" s="7" t="s">
        <v>4922</v>
      </c>
    </row>
    <row r="10039" spans="1:35" ht="11" customHeight="1" outlineLevel="1" x14ac:dyDescent="0.25">
      <c r="A10039" t="s">
        <v>1707</v>
      </c>
      <c r="C10039" s="2" t="s">
        <v>12974</v>
      </c>
      <c r="D10039" s="2">
        <v>12</v>
      </c>
      <c r="E10039" s="7">
        <v>1879</v>
      </c>
      <c r="F10039" s="5" t="s">
        <v>21950</v>
      </c>
      <c r="H10039" s="5" t="s">
        <v>130</v>
      </c>
      <c r="I10039" s="6" t="s">
        <v>6044</v>
      </c>
      <c r="J10039" s="6" t="s">
        <v>16655</v>
      </c>
      <c r="K10039" s="17">
        <v>1</v>
      </c>
      <c r="L10039" s="17" t="s">
        <v>7730</v>
      </c>
      <c r="M10039" s="9">
        <v>1.5</v>
      </c>
      <c r="N10039" s="9"/>
      <c r="O10039" s="21"/>
      <c r="Q10039" s="29"/>
      <c r="U10039" s="17"/>
      <c r="V10039" s="2">
        <v>12</v>
      </c>
      <c r="Y10039" t="str">
        <f t="shared" si="627"/>
        <v/>
      </c>
      <c r="AA10039" t="str">
        <f t="shared" si="628"/>
        <v/>
      </c>
      <c r="AC10039" s="7"/>
      <c r="AD10039" t="s">
        <v>6044</v>
      </c>
      <c r="AE10039">
        <f t="shared" si="629"/>
        <v>0</v>
      </c>
      <c r="AG10039" s="2"/>
      <c r="AH10039" t="s">
        <v>1709</v>
      </c>
      <c r="AI10039" s="7" t="s">
        <v>4922</v>
      </c>
    </row>
    <row r="10040" spans="1:35" ht="11" customHeight="1" outlineLevel="1" x14ac:dyDescent="0.25">
      <c r="A10040" t="s">
        <v>1707</v>
      </c>
      <c r="C10040" s="2" t="s">
        <v>12974</v>
      </c>
      <c r="D10040" s="2">
        <v>13</v>
      </c>
      <c r="E10040" s="7">
        <v>1882</v>
      </c>
      <c r="F10040" s="5" t="s">
        <v>6383</v>
      </c>
      <c r="H10040" s="5" t="s">
        <v>130</v>
      </c>
      <c r="I10040" s="6" t="s">
        <v>5508</v>
      </c>
      <c r="J10040" s="6" t="s">
        <v>10701</v>
      </c>
      <c r="K10040" s="17">
        <v>1</v>
      </c>
      <c r="L10040" s="17" t="s">
        <v>7730</v>
      </c>
      <c r="M10040" s="9">
        <v>0.1</v>
      </c>
      <c r="N10040" s="9"/>
      <c r="O10040" s="21"/>
      <c r="Q10040" s="29"/>
      <c r="U10040" s="17"/>
      <c r="V10040" s="2">
        <v>13</v>
      </c>
      <c r="Y10040" t="str">
        <f t="shared" si="627"/>
        <v/>
      </c>
      <c r="AA10040" t="str">
        <f t="shared" si="628"/>
        <v/>
      </c>
      <c r="AC10040" s="7"/>
      <c r="AD10040" t="s">
        <v>5508</v>
      </c>
      <c r="AE10040">
        <f t="shared" si="629"/>
        <v>0</v>
      </c>
      <c r="AG10040" s="2"/>
      <c r="AH10040" t="s">
        <v>1709</v>
      </c>
      <c r="AI10040" s="7" t="s">
        <v>4610</v>
      </c>
    </row>
    <row r="10041" spans="1:35" ht="11" customHeight="1" outlineLevel="1" x14ac:dyDescent="0.25">
      <c r="A10041" t="s">
        <v>1707</v>
      </c>
      <c r="C10041" s="2" t="s">
        <v>12974</v>
      </c>
      <c r="D10041" s="2">
        <v>14</v>
      </c>
      <c r="E10041" s="7">
        <v>1882</v>
      </c>
      <c r="F10041" s="5" t="s">
        <v>4732</v>
      </c>
      <c r="H10041" s="5" t="s">
        <v>6486</v>
      </c>
      <c r="I10041" s="6" t="s">
        <v>5508</v>
      </c>
      <c r="J10041" s="6" t="s">
        <v>10701</v>
      </c>
      <c r="K10041" s="17">
        <v>1</v>
      </c>
      <c r="L10041" s="17" t="s">
        <v>7730</v>
      </c>
      <c r="M10041" s="9">
        <v>0.1</v>
      </c>
      <c r="N10041" s="9"/>
      <c r="O10041" s="21"/>
      <c r="Q10041" s="29"/>
      <c r="U10041" s="17"/>
      <c r="V10041" s="2">
        <v>14</v>
      </c>
      <c r="Y10041" t="str">
        <f t="shared" si="627"/>
        <v/>
      </c>
      <c r="AA10041" t="str">
        <f t="shared" si="628"/>
        <v/>
      </c>
      <c r="AC10041" s="7"/>
      <c r="AD10041" t="s">
        <v>5508</v>
      </c>
      <c r="AE10041">
        <f t="shared" si="629"/>
        <v>0</v>
      </c>
      <c r="AG10041" s="2"/>
      <c r="AH10041" t="s">
        <v>1709</v>
      </c>
      <c r="AI10041" s="7" t="s">
        <v>4610</v>
      </c>
    </row>
    <row r="10042" spans="1:35" ht="11" customHeight="1" outlineLevel="1" x14ac:dyDescent="0.25">
      <c r="A10042" t="s">
        <v>1707</v>
      </c>
      <c r="C10042" s="2" t="s">
        <v>12974</v>
      </c>
      <c r="D10042" s="2">
        <v>15</v>
      </c>
      <c r="E10042" s="7">
        <v>1882</v>
      </c>
      <c r="F10042" s="5" t="s">
        <v>5139</v>
      </c>
      <c r="H10042" s="5" t="s">
        <v>2156</v>
      </c>
      <c r="I10042" s="6" t="s">
        <v>5508</v>
      </c>
      <c r="J10042" s="6" t="s">
        <v>10701</v>
      </c>
      <c r="K10042" s="17">
        <v>1</v>
      </c>
      <c r="L10042" s="17" t="s">
        <v>7730</v>
      </c>
      <c r="M10042" s="9">
        <v>0.1</v>
      </c>
      <c r="N10042" s="9"/>
      <c r="O10042" s="21"/>
      <c r="Q10042" s="29"/>
      <c r="U10042" s="17"/>
      <c r="V10042" s="2">
        <v>15</v>
      </c>
      <c r="Y10042" t="str">
        <f t="shared" si="627"/>
        <v/>
      </c>
      <c r="AA10042" t="str">
        <f t="shared" si="628"/>
        <v/>
      </c>
      <c r="AC10042" s="7"/>
      <c r="AD10042" t="s">
        <v>5508</v>
      </c>
      <c r="AE10042">
        <f t="shared" si="629"/>
        <v>0</v>
      </c>
      <c r="AG10042" s="2"/>
      <c r="AH10042" t="s">
        <v>1709</v>
      </c>
      <c r="AI10042" s="7" t="s">
        <v>4610</v>
      </c>
    </row>
    <row r="10043" spans="1:35" ht="11" customHeight="1" outlineLevel="1" x14ac:dyDescent="0.25">
      <c r="A10043" t="s">
        <v>1707</v>
      </c>
      <c r="C10043" s="2" t="s">
        <v>12974</v>
      </c>
      <c r="D10043" s="2">
        <v>16</v>
      </c>
      <c r="E10043" s="7">
        <v>1882</v>
      </c>
      <c r="F10043" s="5" t="s">
        <v>5138</v>
      </c>
      <c r="H10043" s="5" t="s">
        <v>6420</v>
      </c>
      <c r="I10043" s="6" t="s">
        <v>5508</v>
      </c>
      <c r="J10043" s="6" t="s">
        <v>10701</v>
      </c>
      <c r="K10043" s="17">
        <v>1</v>
      </c>
      <c r="L10043" s="17" t="s">
        <v>7730</v>
      </c>
      <c r="M10043" s="9">
        <v>0.1</v>
      </c>
      <c r="N10043" s="9"/>
      <c r="O10043" s="21"/>
      <c r="Q10043" s="29"/>
      <c r="U10043" s="17"/>
      <c r="V10043" s="2">
        <v>16</v>
      </c>
      <c r="Y10043" t="str">
        <f t="shared" si="627"/>
        <v/>
      </c>
      <c r="AA10043" t="str">
        <f t="shared" si="628"/>
        <v/>
      </c>
      <c r="AC10043" s="7"/>
      <c r="AD10043" t="s">
        <v>5508</v>
      </c>
      <c r="AE10043">
        <f t="shared" si="629"/>
        <v>0</v>
      </c>
      <c r="AG10043" s="2"/>
      <c r="AH10043" t="s">
        <v>1709</v>
      </c>
      <c r="AI10043" s="7" t="s">
        <v>4610</v>
      </c>
    </row>
    <row r="10044" spans="1:35" ht="11" customHeight="1" outlineLevel="1" x14ac:dyDescent="0.25">
      <c r="A10044" t="s">
        <v>1707</v>
      </c>
      <c r="C10044" s="2" t="s">
        <v>12974</v>
      </c>
      <c r="D10044" s="2">
        <v>17</v>
      </c>
      <c r="E10044" s="7">
        <v>1882</v>
      </c>
      <c r="F10044" s="5" t="s">
        <v>5239</v>
      </c>
      <c r="H10044" s="5" t="s">
        <v>1710</v>
      </c>
      <c r="I10044" s="6" t="s">
        <v>5508</v>
      </c>
      <c r="J10044" s="6" t="s">
        <v>10701</v>
      </c>
      <c r="K10044" s="17">
        <v>1</v>
      </c>
      <c r="L10044" s="17" t="s">
        <v>7730</v>
      </c>
      <c r="M10044" s="9">
        <v>0.55000000000000004</v>
      </c>
      <c r="N10044" s="9"/>
      <c r="O10044" s="21"/>
      <c r="Q10044" s="29"/>
      <c r="U10044" s="17"/>
      <c r="V10044" s="2">
        <v>17</v>
      </c>
      <c r="Y10044" t="str">
        <f t="shared" si="627"/>
        <v/>
      </c>
      <c r="AA10044" t="str">
        <f t="shared" si="628"/>
        <v/>
      </c>
      <c r="AC10044" s="7"/>
      <c r="AD10044" t="s">
        <v>5508</v>
      </c>
      <c r="AE10044">
        <f t="shared" si="629"/>
        <v>0</v>
      </c>
      <c r="AG10044" s="2"/>
      <c r="AH10044" t="s">
        <v>1709</v>
      </c>
      <c r="AI10044" s="7" t="s">
        <v>4610</v>
      </c>
    </row>
    <row r="10045" spans="1:35" ht="11" customHeight="1" outlineLevel="1" x14ac:dyDescent="0.25">
      <c r="A10045" t="s">
        <v>1707</v>
      </c>
      <c r="C10045" s="2" t="s">
        <v>12974</v>
      </c>
      <c r="D10045" s="2">
        <v>18</v>
      </c>
      <c r="E10045" s="7">
        <v>1882</v>
      </c>
      <c r="F10045" s="5" t="s">
        <v>2974</v>
      </c>
      <c r="H10045" s="5" t="s">
        <v>484</v>
      </c>
      <c r="I10045" s="6" t="s">
        <v>5508</v>
      </c>
      <c r="J10045" s="6" t="s">
        <v>10701</v>
      </c>
      <c r="K10045" s="17">
        <v>1</v>
      </c>
      <c r="L10045" s="17" t="s">
        <v>7730</v>
      </c>
      <c r="M10045" s="9">
        <v>0.55000000000000004</v>
      </c>
      <c r="N10045" s="9"/>
      <c r="O10045" s="21"/>
      <c r="Q10045" s="29"/>
      <c r="U10045" s="17"/>
      <c r="V10045" s="2">
        <v>18</v>
      </c>
      <c r="Y10045" t="str">
        <f t="shared" si="627"/>
        <v/>
      </c>
      <c r="AA10045" t="str">
        <f t="shared" si="628"/>
        <v/>
      </c>
      <c r="AC10045" s="7"/>
      <c r="AD10045" t="s">
        <v>5508</v>
      </c>
      <c r="AE10045">
        <f t="shared" si="629"/>
        <v>0</v>
      </c>
      <c r="AG10045" s="2"/>
      <c r="AH10045" t="s">
        <v>1709</v>
      </c>
      <c r="AI10045" s="7" t="s">
        <v>4610</v>
      </c>
    </row>
    <row r="10046" spans="1:35" ht="11" customHeight="1" outlineLevel="1" x14ac:dyDescent="0.25">
      <c r="A10046" t="s">
        <v>1707</v>
      </c>
      <c r="C10046" s="2" t="s">
        <v>12974</v>
      </c>
      <c r="D10046" s="2">
        <v>19</v>
      </c>
      <c r="E10046" s="7">
        <v>1882</v>
      </c>
      <c r="F10046" s="5" t="s">
        <v>3421</v>
      </c>
      <c r="H10046" s="5" t="s">
        <v>6420</v>
      </c>
      <c r="I10046" s="6" t="s">
        <v>5508</v>
      </c>
      <c r="J10046" s="6" t="s">
        <v>10701</v>
      </c>
      <c r="K10046" s="17">
        <v>1</v>
      </c>
      <c r="L10046" s="17" t="s">
        <v>7730</v>
      </c>
      <c r="M10046" s="9">
        <v>1.7</v>
      </c>
      <c r="N10046" s="9"/>
      <c r="O10046" s="21"/>
      <c r="Q10046" s="29"/>
      <c r="U10046" s="17"/>
      <c r="V10046" s="2">
        <v>19</v>
      </c>
      <c r="Y10046" t="str">
        <f t="shared" si="627"/>
        <v/>
      </c>
      <c r="AA10046" t="str">
        <f t="shared" si="628"/>
        <v/>
      </c>
      <c r="AC10046" s="7"/>
      <c r="AD10046" t="s">
        <v>5508</v>
      </c>
      <c r="AE10046">
        <f t="shared" si="629"/>
        <v>0</v>
      </c>
      <c r="AG10046" s="2"/>
      <c r="AH10046" t="s">
        <v>1709</v>
      </c>
      <c r="AI10046" s="7" t="s">
        <v>4922</v>
      </c>
    </row>
    <row r="10047" spans="1:35" ht="11" customHeight="1" outlineLevel="1" x14ac:dyDescent="0.25">
      <c r="A10047" t="s">
        <v>1707</v>
      </c>
      <c r="C10047" s="2" t="s">
        <v>12974</v>
      </c>
      <c r="D10047" s="2">
        <v>20</v>
      </c>
      <c r="E10047" s="7">
        <v>1890</v>
      </c>
      <c r="F10047" s="5" t="s">
        <v>6383</v>
      </c>
      <c r="H10047" s="5" t="s">
        <v>2291</v>
      </c>
      <c r="I10047" s="6" t="s">
        <v>16658</v>
      </c>
      <c r="J10047" s="6" t="s">
        <v>16657</v>
      </c>
      <c r="K10047" s="17">
        <v>3</v>
      </c>
      <c r="L10047" s="17" t="s">
        <v>7730</v>
      </c>
      <c r="M10047" s="9">
        <v>1</v>
      </c>
      <c r="N10047" s="9"/>
      <c r="O10047" s="21"/>
      <c r="Q10047" s="29"/>
      <c r="U10047" s="17"/>
      <c r="V10047" s="2"/>
      <c r="Y10047" t="str">
        <f t="shared" si="627"/>
        <v/>
      </c>
      <c r="AA10047" t="str">
        <f t="shared" si="628"/>
        <v/>
      </c>
      <c r="AC10047" s="7"/>
      <c r="AD10047" t="s">
        <v>16658</v>
      </c>
      <c r="AE10047">
        <f t="shared" si="629"/>
        <v>0</v>
      </c>
      <c r="AG10047" s="2"/>
      <c r="AI10047" s="7"/>
    </row>
    <row r="10048" spans="1:35" ht="11" customHeight="1" outlineLevel="1" x14ac:dyDescent="0.25">
      <c r="A10048" t="s">
        <v>1707</v>
      </c>
      <c r="C10048" s="2" t="s">
        <v>12974</v>
      </c>
      <c r="D10048" s="2">
        <v>21</v>
      </c>
      <c r="E10048" s="7">
        <v>1890</v>
      </c>
      <c r="F10048" s="5" t="s">
        <v>4732</v>
      </c>
      <c r="H10048" s="5" t="s">
        <v>16659</v>
      </c>
      <c r="I10048" s="6" t="s">
        <v>16658</v>
      </c>
      <c r="J10048" s="6" t="s">
        <v>16657</v>
      </c>
      <c r="K10048" s="17">
        <v>3</v>
      </c>
      <c r="L10048" s="17" t="s">
        <v>7730</v>
      </c>
      <c r="M10048" s="9">
        <v>0.5</v>
      </c>
      <c r="N10048" s="9"/>
      <c r="O10048" s="21"/>
      <c r="Q10048" s="29"/>
      <c r="U10048" s="17"/>
      <c r="V10048" s="2"/>
      <c r="Y10048" t="str">
        <f t="shared" si="627"/>
        <v/>
      </c>
      <c r="AA10048" t="str">
        <f t="shared" si="628"/>
        <v/>
      </c>
      <c r="AC10048" s="7"/>
      <c r="AD10048" t="s">
        <v>16658</v>
      </c>
      <c r="AE10048">
        <f t="shared" si="629"/>
        <v>0</v>
      </c>
      <c r="AG10048" s="2"/>
      <c r="AI10048" s="7"/>
    </row>
    <row r="10049" spans="1:35" ht="11" customHeight="1" outlineLevel="1" x14ac:dyDescent="0.25">
      <c r="A10049" t="s">
        <v>1707</v>
      </c>
      <c r="C10049" s="2" t="s">
        <v>12974</v>
      </c>
      <c r="D10049" s="2">
        <v>22</v>
      </c>
      <c r="E10049" s="7">
        <v>1890</v>
      </c>
      <c r="F10049" s="5" t="s">
        <v>5139</v>
      </c>
      <c r="H10049" s="5" t="s">
        <v>1674</v>
      </c>
      <c r="I10049" s="6" t="s">
        <v>16658</v>
      </c>
      <c r="J10049" s="6" t="s">
        <v>16657</v>
      </c>
      <c r="K10049" s="17">
        <v>3</v>
      </c>
      <c r="L10049" s="17" t="s">
        <v>7732</v>
      </c>
      <c r="M10049" s="9"/>
      <c r="N10049" s="9"/>
      <c r="O10049" s="21"/>
      <c r="Q10049" s="29"/>
      <c r="U10049" s="17"/>
      <c r="V10049" s="2"/>
      <c r="Y10049" t="str">
        <f t="shared" si="627"/>
        <v/>
      </c>
      <c r="AA10049" t="str">
        <f t="shared" si="628"/>
        <v/>
      </c>
      <c r="AC10049" s="7"/>
      <c r="AD10049" t="s">
        <v>16658</v>
      </c>
      <c r="AE10049">
        <f t="shared" si="629"/>
        <v>0</v>
      </c>
      <c r="AG10049" s="2"/>
      <c r="AI10049" s="7"/>
    </row>
    <row r="10050" spans="1:35" ht="11" customHeight="1" outlineLevel="1" x14ac:dyDescent="0.25">
      <c r="A10050" t="s">
        <v>1707</v>
      </c>
      <c r="C10050" s="2" t="s">
        <v>12974</v>
      </c>
      <c r="D10050" s="2">
        <v>23</v>
      </c>
      <c r="E10050" s="7">
        <v>1890</v>
      </c>
      <c r="F10050" s="5" t="s">
        <v>5138</v>
      </c>
      <c r="H10050" s="5" t="s">
        <v>6987</v>
      </c>
      <c r="I10050" s="6" t="s">
        <v>16658</v>
      </c>
      <c r="J10050" s="6" t="s">
        <v>16657</v>
      </c>
      <c r="K10050" s="17">
        <v>3</v>
      </c>
      <c r="L10050" s="17" t="s">
        <v>7732</v>
      </c>
      <c r="M10050" s="9"/>
      <c r="N10050" s="9"/>
      <c r="O10050" s="21"/>
      <c r="Q10050" s="29"/>
      <c r="U10050" s="17"/>
      <c r="V10050" s="2"/>
      <c r="Y10050" t="str">
        <f t="shared" si="627"/>
        <v/>
      </c>
      <c r="AA10050" t="str">
        <f t="shared" si="628"/>
        <v/>
      </c>
      <c r="AC10050" s="7"/>
      <c r="AD10050" t="s">
        <v>16658</v>
      </c>
      <c r="AE10050">
        <f t="shared" si="629"/>
        <v>0</v>
      </c>
      <c r="AG10050" s="2"/>
      <c r="AI10050" s="7"/>
    </row>
    <row r="10051" spans="1:35" ht="11" customHeight="1" outlineLevel="1" x14ac:dyDescent="0.25">
      <c r="A10051" t="s">
        <v>1707</v>
      </c>
      <c r="C10051" s="2" t="s">
        <v>12974</v>
      </c>
      <c r="D10051" s="2">
        <v>24</v>
      </c>
      <c r="E10051" s="7">
        <v>1890</v>
      </c>
      <c r="F10051" s="5" t="s">
        <v>2974</v>
      </c>
      <c r="H10051" s="5" t="s">
        <v>13627</v>
      </c>
      <c r="I10051" s="6" t="s">
        <v>16658</v>
      </c>
      <c r="J10051" s="6" t="s">
        <v>16657</v>
      </c>
      <c r="K10051" s="17">
        <v>3</v>
      </c>
      <c r="L10051" s="17" t="s">
        <v>7732</v>
      </c>
      <c r="M10051" s="9"/>
      <c r="N10051" s="9"/>
      <c r="O10051" s="21"/>
      <c r="Q10051" s="29"/>
      <c r="U10051" s="17"/>
      <c r="V10051" s="2"/>
      <c r="Y10051" t="str">
        <f t="shared" si="627"/>
        <v/>
      </c>
      <c r="AA10051" t="str">
        <f t="shared" si="628"/>
        <v/>
      </c>
      <c r="AC10051" s="7"/>
      <c r="AD10051" t="s">
        <v>16658</v>
      </c>
      <c r="AE10051">
        <f t="shared" si="629"/>
        <v>0</v>
      </c>
      <c r="AG10051" s="2"/>
      <c r="AI10051" s="7"/>
    </row>
    <row r="10052" spans="1:35" ht="11" customHeight="1" outlineLevel="1" x14ac:dyDescent="0.25">
      <c r="A10052" t="s">
        <v>1707</v>
      </c>
      <c r="C10052" s="2" t="s">
        <v>12974</v>
      </c>
      <c r="D10052" s="2">
        <v>25</v>
      </c>
      <c r="E10052" s="7">
        <v>1890</v>
      </c>
      <c r="F10052" s="5" t="s">
        <v>3421</v>
      </c>
      <c r="H10052" s="5" t="s">
        <v>3829</v>
      </c>
      <c r="I10052" s="6" t="s">
        <v>16658</v>
      </c>
      <c r="J10052" s="6" t="s">
        <v>16657</v>
      </c>
      <c r="K10052" s="17">
        <v>3</v>
      </c>
      <c r="L10052" s="17" t="s">
        <v>7732</v>
      </c>
      <c r="M10052" s="9"/>
      <c r="N10052" s="9"/>
      <c r="O10052" s="21"/>
      <c r="Q10052" s="29"/>
      <c r="U10052" s="17"/>
      <c r="V10052" s="2"/>
      <c r="Y10052" t="str">
        <f t="shared" si="627"/>
        <v/>
      </c>
      <c r="AA10052" t="str">
        <f t="shared" si="628"/>
        <v/>
      </c>
      <c r="AC10052" s="7"/>
      <c r="AD10052" t="s">
        <v>16658</v>
      </c>
      <c r="AE10052">
        <f t="shared" si="629"/>
        <v>0</v>
      </c>
      <c r="AG10052" s="2"/>
      <c r="AI10052" s="7"/>
    </row>
    <row r="10053" spans="1:35" ht="11" customHeight="1" outlineLevel="1" x14ac:dyDescent="0.25">
      <c r="A10053" t="s">
        <v>1707</v>
      </c>
      <c r="C10053" s="2" t="s">
        <v>12974</v>
      </c>
      <c r="D10053" s="2">
        <v>26</v>
      </c>
      <c r="E10053" s="7">
        <v>1890</v>
      </c>
      <c r="F10053" s="5" t="s">
        <v>1099</v>
      </c>
      <c r="H10053" s="5" t="s">
        <v>2291</v>
      </c>
      <c r="I10053" s="6" t="s">
        <v>16658</v>
      </c>
      <c r="J10053" s="6" t="s">
        <v>16657</v>
      </c>
      <c r="K10053" s="17">
        <v>3</v>
      </c>
      <c r="L10053" s="17" t="s">
        <v>7732</v>
      </c>
      <c r="M10053" s="9"/>
      <c r="N10053" s="9"/>
      <c r="O10053" s="21"/>
      <c r="Q10053" s="29"/>
      <c r="U10053" s="17"/>
      <c r="V10053" s="2"/>
      <c r="X10053" t="s">
        <v>7732</v>
      </c>
      <c r="Y10053" t="str">
        <f t="shared" si="627"/>
        <v/>
      </c>
      <c r="AA10053" t="str">
        <f t="shared" si="628"/>
        <v/>
      </c>
      <c r="AC10053" s="7"/>
      <c r="AD10053" t="s">
        <v>16658</v>
      </c>
      <c r="AE10053">
        <f t="shared" si="629"/>
        <v>0</v>
      </c>
      <c r="AG10053" s="2"/>
      <c r="AI10053" s="7"/>
    </row>
    <row r="10054" spans="1:35" ht="11" customHeight="1" outlineLevel="1" x14ac:dyDescent="0.25">
      <c r="A10054" t="s">
        <v>1707</v>
      </c>
      <c r="C10054" s="2" t="s">
        <v>12974</v>
      </c>
      <c r="D10054" s="2">
        <v>27</v>
      </c>
      <c r="E10054" s="7">
        <v>1890</v>
      </c>
      <c r="F10054" s="5" t="s">
        <v>637</v>
      </c>
      <c r="H10054" s="5" t="s">
        <v>6501</v>
      </c>
      <c r="I10054" s="6" t="s">
        <v>16658</v>
      </c>
      <c r="J10054" s="6" t="s">
        <v>16657</v>
      </c>
      <c r="K10054" s="17">
        <v>3</v>
      </c>
      <c r="L10054" s="17" t="s">
        <v>7732</v>
      </c>
      <c r="M10054" s="9"/>
      <c r="N10054" s="9"/>
      <c r="O10054" s="21"/>
      <c r="Q10054" s="29"/>
      <c r="U10054" s="17"/>
      <c r="V10054" s="2"/>
      <c r="Y10054" t="str">
        <f t="shared" si="627"/>
        <v/>
      </c>
      <c r="AA10054" t="str">
        <f t="shared" si="628"/>
        <v/>
      </c>
      <c r="AC10054" s="7"/>
      <c r="AD10054" t="s">
        <v>16658</v>
      </c>
      <c r="AE10054">
        <f t="shared" si="629"/>
        <v>0</v>
      </c>
      <c r="AG10054" s="2"/>
      <c r="AI10054" s="7"/>
    </row>
    <row r="10055" spans="1:35" ht="11" customHeight="1" outlineLevel="1" x14ac:dyDescent="0.25">
      <c r="A10055" t="s">
        <v>1707</v>
      </c>
      <c r="C10055" s="2" t="s">
        <v>12974</v>
      </c>
      <c r="D10055" s="2">
        <v>28</v>
      </c>
      <c r="E10055" s="7">
        <v>1890</v>
      </c>
      <c r="F10055" s="5" t="s">
        <v>631</v>
      </c>
      <c r="H10055" s="5" t="s">
        <v>3968</v>
      </c>
      <c r="I10055" s="6" t="s">
        <v>16658</v>
      </c>
      <c r="J10055" s="6" t="s">
        <v>16657</v>
      </c>
      <c r="K10055" s="17">
        <v>3</v>
      </c>
      <c r="L10055" s="17" t="s">
        <v>7732</v>
      </c>
      <c r="M10055" s="9"/>
      <c r="N10055" s="9"/>
      <c r="O10055" s="21"/>
      <c r="Q10055" s="29"/>
      <c r="U10055" s="17"/>
      <c r="V10055" s="2"/>
      <c r="X10055" t="s">
        <v>7732</v>
      </c>
      <c r="Y10055" t="str">
        <f t="shared" si="627"/>
        <v/>
      </c>
      <c r="AA10055" t="str">
        <f t="shared" si="628"/>
        <v/>
      </c>
      <c r="AC10055" s="7"/>
      <c r="AD10055" t="s">
        <v>16658</v>
      </c>
      <c r="AE10055">
        <f t="shared" si="629"/>
        <v>0</v>
      </c>
      <c r="AG10055" s="2"/>
      <c r="AI10055" s="7"/>
    </row>
    <row r="10056" spans="1:35" ht="11" customHeight="1" outlineLevel="1" x14ac:dyDescent="0.25">
      <c r="A10056" t="s">
        <v>1707</v>
      </c>
      <c r="C10056" s="2" t="s">
        <v>12974</v>
      </c>
      <c r="D10056" s="2">
        <v>29</v>
      </c>
      <c r="E10056" s="7">
        <v>1890</v>
      </c>
      <c r="F10056" s="5" t="s">
        <v>815</v>
      </c>
      <c r="H10056" s="5" t="s">
        <v>5037</v>
      </c>
      <c r="I10056" s="6" t="s">
        <v>16658</v>
      </c>
      <c r="J10056" s="6" t="s">
        <v>16657</v>
      </c>
      <c r="K10056" s="17">
        <v>3</v>
      </c>
      <c r="L10056" s="17" t="s">
        <v>7732</v>
      </c>
      <c r="M10056" s="9"/>
      <c r="N10056" s="9"/>
      <c r="O10056" s="21"/>
      <c r="Q10056" s="29"/>
      <c r="U10056" s="17"/>
      <c r="V10056" s="2"/>
      <c r="X10056" t="s">
        <v>7732</v>
      </c>
      <c r="Y10056" t="str">
        <f t="shared" si="627"/>
        <v/>
      </c>
      <c r="AA10056" t="str">
        <f t="shared" si="628"/>
        <v/>
      </c>
      <c r="AC10056" s="7"/>
      <c r="AD10056" t="s">
        <v>16658</v>
      </c>
      <c r="AE10056">
        <f t="shared" si="629"/>
        <v>0</v>
      </c>
      <c r="AG10056" s="2"/>
      <c r="AI10056" s="7"/>
    </row>
    <row r="10057" spans="1:35" ht="11" customHeight="1" outlineLevel="1" x14ac:dyDescent="0.25">
      <c r="A10057" t="s">
        <v>1707</v>
      </c>
      <c r="C10057" s="2" t="s">
        <v>12974</v>
      </c>
      <c r="D10057" s="2" t="s">
        <v>4062</v>
      </c>
      <c r="E10057" s="7">
        <v>1890</v>
      </c>
      <c r="F10057" s="5" t="s">
        <v>20921</v>
      </c>
      <c r="H10057" s="5" t="s">
        <v>1674</v>
      </c>
      <c r="I10057" s="6" t="s">
        <v>16658</v>
      </c>
      <c r="J10057" s="6" t="s">
        <v>16657</v>
      </c>
      <c r="K10057" s="17">
        <v>3</v>
      </c>
      <c r="L10057" s="17" t="s">
        <v>7730</v>
      </c>
      <c r="M10057" s="9">
        <v>1</v>
      </c>
      <c r="N10057" s="9"/>
      <c r="O10057" s="21"/>
      <c r="Q10057" s="29"/>
      <c r="U10057" s="17"/>
      <c r="V10057" s="2"/>
      <c r="Y10057" t="str">
        <f t="shared" si="627"/>
        <v/>
      </c>
      <c r="AA10057" t="str">
        <f t="shared" si="628"/>
        <v/>
      </c>
      <c r="AC10057" s="7"/>
      <c r="AD10057" t="s">
        <v>16658</v>
      </c>
      <c r="AE10057">
        <f t="shared" si="629"/>
        <v>0</v>
      </c>
      <c r="AG10057" s="2"/>
      <c r="AI10057" s="7"/>
    </row>
    <row r="10058" spans="1:35" ht="11" customHeight="1" outlineLevel="1" x14ac:dyDescent="0.25">
      <c r="A10058" t="s">
        <v>1707</v>
      </c>
      <c r="C10058" s="2" t="s">
        <v>12974</v>
      </c>
      <c r="D10058" s="2">
        <v>30</v>
      </c>
      <c r="E10058" s="7">
        <v>1891</v>
      </c>
      <c r="F10058" s="5" t="s">
        <v>6383</v>
      </c>
      <c r="H10058" s="5" t="s">
        <v>2291</v>
      </c>
      <c r="I10058" s="6" t="s">
        <v>16658</v>
      </c>
      <c r="J10058" s="6" t="s">
        <v>16660</v>
      </c>
      <c r="K10058" s="17">
        <v>3</v>
      </c>
      <c r="L10058" s="17" t="s">
        <v>7730</v>
      </c>
      <c r="M10058" s="9">
        <v>0.5</v>
      </c>
      <c r="N10058" s="9"/>
      <c r="O10058" s="21"/>
      <c r="Q10058" s="29"/>
      <c r="U10058" s="17"/>
      <c r="V10058" s="2"/>
      <c r="Y10058" t="str">
        <f t="shared" si="627"/>
        <v/>
      </c>
      <c r="AA10058" t="str">
        <f t="shared" si="628"/>
        <v/>
      </c>
      <c r="AC10058" s="7"/>
      <c r="AD10058" t="s">
        <v>16658</v>
      </c>
      <c r="AE10058">
        <f t="shared" si="629"/>
        <v>0</v>
      </c>
      <c r="AG10058" s="2"/>
      <c r="AI10058" s="7"/>
    </row>
    <row r="10059" spans="1:35" ht="11" customHeight="1" outlineLevel="1" x14ac:dyDescent="0.25">
      <c r="A10059" t="s">
        <v>1707</v>
      </c>
      <c r="C10059" s="2" t="s">
        <v>12974</v>
      </c>
      <c r="D10059" s="2">
        <v>31</v>
      </c>
      <c r="E10059" s="7">
        <v>1891</v>
      </c>
      <c r="F10059" s="5" t="s">
        <v>4732</v>
      </c>
      <c r="H10059" s="5" t="s">
        <v>16659</v>
      </c>
      <c r="I10059" s="6" t="s">
        <v>16658</v>
      </c>
      <c r="J10059" s="6" t="s">
        <v>16660</v>
      </c>
      <c r="K10059" s="17">
        <v>3</v>
      </c>
      <c r="L10059" s="17" t="s">
        <v>7730</v>
      </c>
      <c r="M10059" s="9">
        <v>0.5</v>
      </c>
      <c r="N10059" s="9"/>
      <c r="O10059" s="21"/>
      <c r="Q10059" s="29"/>
      <c r="U10059" s="17"/>
      <c r="V10059" s="2"/>
      <c r="Y10059" t="str">
        <f t="shared" si="627"/>
        <v/>
      </c>
      <c r="AA10059" t="str">
        <f t="shared" si="628"/>
        <v/>
      </c>
      <c r="AC10059" s="7"/>
      <c r="AD10059" t="s">
        <v>16658</v>
      </c>
      <c r="AE10059">
        <f t="shared" si="629"/>
        <v>0</v>
      </c>
      <c r="AG10059" s="2"/>
      <c r="AI10059" s="7"/>
    </row>
    <row r="10060" spans="1:35" ht="11" customHeight="1" outlineLevel="1" x14ac:dyDescent="0.25">
      <c r="A10060" t="s">
        <v>1707</v>
      </c>
      <c r="C10060" s="2" t="s">
        <v>12974</v>
      </c>
      <c r="D10060" s="2">
        <v>32</v>
      </c>
      <c r="E10060" s="7">
        <v>1891</v>
      </c>
      <c r="F10060" s="5" t="s">
        <v>5139</v>
      </c>
      <c r="H10060" s="5" t="s">
        <v>1674</v>
      </c>
      <c r="I10060" s="6" t="s">
        <v>16658</v>
      </c>
      <c r="J10060" s="6" t="s">
        <v>16660</v>
      </c>
      <c r="K10060" s="17">
        <v>3</v>
      </c>
      <c r="L10060" s="17" t="s">
        <v>7730</v>
      </c>
      <c r="M10060" s="9">
        <v>0.5</v>
      </c>
      <c r="N10060" s="9"/>
      <c r="O10060" s="21"/>
      <c r="Q10060" s="29"/>
      <c r="U10060" s="17"/>
      <c r="V10060" s="2"/>
      <c r="Y10060" t="str">
        <f t="shared" si="627"/>
        <v/>
      </c>
      <c r="AA10060" t="str">
        <f t="shared" si="628"/>
        <v/>
      </c>
      <c r="AC10060" s="7"/>
      <c r="AD10060" t="s">
        <v>16658</v>
      </c>
      <c r="AE10060">
        <f t="shared" si="629"/>
        <v>0</v>
      </c>
      <c r="AG10060" s="2"/>
      <c r="AI10060" s="7"/>
    </row>
    <row r="10061" spans="1:35" ht="11" customHeight="1" outlineLevel="1" x14ac:dyDescent="0.25">
      <c r="A10061" t="s">
        <v>1707</v>
      </c>
      <c r="C10061" s="2" t="s">
        <v>12974</v>
      </c>
      <c r="D10061" s="2">
        <v>33</v>
      </c>
      <c r="E10061" s="7">
        <v>1891</v>
      </c>
      <c r="F10061" s="5" t="s">
        <v>5138</v>
      </c>
      <c r="H10061" s="5" t="s">
        <v>10956</v>
      </c>
      <c r="I10061" s="6" t="s">
        <v>16658</v>
      </c>
      <c r="J10061" s="6" t="s">
        <v>16660</v>
      </c>
      <c r="K10061" s="17">
        <v>3</v>
      </c>
      <c r="L10061" s="17" t="s">
        <v>7730</v>
      </c>
      <c r="M10061" s="9">
        <v>0.5</v>
      </c>
      <c r="N10061" s="9"/>
      <c r="O10061" s="21"/>
      <c r="Q10061" s="29"/>
      <c r="U10061" s="17"/>
      <c r="V10061" s="2"/>
      <c r="X10061" t="s">
        <v>7732</v>
      </c>
      <c r="Y10061" t="str">
        <f t="shared" si="627"/>
        <v/>
      </c>
      <c r="AA10061" t="str">
        <f t="shared" si="628"/>
        <v/>
      </c>
      <c r="AC10061" s="7"/>
      <c r="AD10061" t="s">
        <v>16658</v>
      </c>
      <c r="AE10061">
        <f t="shared" si="629"/>
        <v>0</v>
      </c>
      <c r="AG10061" s="2"/>
      <c r="AI10061" s="7"/>
    </row>
    <row r="10062" spans="1:35" ht="11" customHeight="1" outlineLevel="1" x14ac:dyDescent="0.25">
      <c r="A10062" t="s">
        <v>1707</v>
      </c>
      <c r="C10062" s="2" t="s">
        <v>12974</v>
      </c>
      <c r="D10062" s="2">
        <v>34</v>
      </c>
      <c r="E10062" s="7">
        <v>1891</v>
      </c>
      <c r="F10062" s="5" t="s">
        <v>2974</v>
      </c>
      <c r="H10062" s="5" t="s">
        <v>16661</v>
      </c>
      <c r="I10062" s="6" t="s">
        <v>16658</v>
      </c>
      <c r="J10062" s="6" t="s">
        <v>16660</v>
      </c>
      <c r="K10062" s="17">
        <v>3</v>
      </c>
      <c r="L10062" s="17" t="s">
        <v>7730</v>
      </c>
      <c r="M10062" s="9">
        <v>0.5</v>
      </c>
      <c r="N10062" s="9"/>
      <c r="O10062" s="21"/>
      <c r="Q10062" s="29"/>
      <c r="U10062" s="17"/>
      <c r="V10062" s="2"/>
      <c r="Y10062" t="str">
        <f t="shared" si="627"/>
        <v/>
      </c>
      <c r="AA10062" t="str">
        <f t="shared" si="628"/>
        <v/>
      </c>
      <c r="AC10062" s="7"/>
      <c r="AD10062" t="s">
        <v>16658</v>
      </c>
      <c r="AE10062">
        <f t="shared" si="629"/>
        <v>0</v>
      </c>
      <c r="AG10062" s="2"/>
      <c r="AI10062" s="7"/>
    </row>
    <row r="10063" spans="1:35" ht="11" customHeight="1" outlineLevel="1" x14ac:dyDescent="0.25">
      <c r="A10063" t="s">
        <v>1707</v>
      </c>
      <c r="C10063" s="2" t="s">
        <v>12974</v>
      </c>
      <c r="D10063" s="2">
        <v>35</v>
      </c>
      <c r="E10063" s="7">
        <v>1891</v>
      </c>
      <c r="F10063" s="5">
        <v>50</v>
      </c>
      <c r="H10063" s="5" t="s">
        <v>3829</v>
      </c>
      <c r="I10063" s="6" t="s">
        <v>16658</v>
      </c>
      <c r="J10063" s="6" t="s">
        <v>16660</v>
      </c>
      <c r="K10063" s="17">
        <v>3</v>
      </c>
      <c r="L10063" s="17" t="s">
        <v>7732</v>
      </c>
      <c r="M10063" s="9"/>
      <c r="N10063" s="9"/>
      <c r="O10063" s="21"/>
      <c r="Q10063" s="29"/>
      <c r="U10063" s="17"/>
      <c r="V10063" s="2"/>
      <c r="Y10063" t="str">
        <f t="shared" si="627"/>
        <v/>
      </c>
      <c r="AA10063" t="str">
        <f t="shared" si="628"/>
        <v/>
      </c>
      <c r="AC10063" s="7"/>
      <c r="AD10063" t="s">
        <v>16658</v>
      </c>
      <c r="AE10063">
        <f t="shared" si="629"/>
        <v>0</v>
      </c>
      <c r="AG10063" s="2"/>
      <c r="AI10063" s="7"/>
    </row>
    <row r="10064" spans="1:35" ht="11" customHeight="1" outlineLevel="1" x14ac:dyDescent="0.25">
      <c r="A10064" t="s">
        <v>1707</v>
      </c>
      <c r="C10064" s="2" t="s">
        <v>12974</v>
      </c>
      <c r="D10064" s="2">
        <v>36</v>
      </c>
      <c r="E10064" s="7">
        <v>1891</v>
      </c>
      <c r="F10064" s="5" t="s">
        <v>1099</v>
      </c>
      <c r="H10064" s="5" t="s">
        <v>5796</v>
      </c>
      <c r="I10064" s="6" t="s">
        <v>16658</v>
      </c>
      <c r="J10064" s="6" t="s">
        <v>16660</v>
      </c>
      <c r="K10064" s="17">
        <v>3</v>
      </c>
      <c r="L10064" s="17" t="s">
        <v>7730</v>
      </c>
      <c r="M10064" s="9">
        <v>0.5</v>
      </c>
      <c r="N10064" s="9"/>
      <c r="O10064" s="21"/>
      <c r="Q10064" s="29"/>
      <c r="U10064" s="17"/>
      <c r="V10064" s="2"/>
      <c r="Y10064" t="str">
        <f t="shared" si="627"/>
        <v/>
      </c>
      <c r="AA10064" t="str">
        <f t="shared" si="628"/>
        <v/>
      </c>
      <c r="AC10064" s="7"/>
      <c r="AD10064" t="s">
        <v>16658</v>
      </c>
      <c r="AE10064">
        <f t="shared" si="629"/>
        <v>0</v>
      </c>
      <c r="AG10064" s="2"/>
      <c r="AI10064" s="7"/>
    </row>
    <row r="10065" spans="1:35" ht="11" customHeight="1" outlineLevel="1" x14ac:dyDescent="0.25">
      <c r="A10065" t="s">
        <v>1707</v>
      </c>
      <c r="C10065" s="2" t="s">
        <v>12974</v>
      </c>
      <c r="D10065" s="2">
        <v>37</v>
      </c>
      <c r="E10065" s="7">
        <v>1891</v>
      </c>
      <c r="F10065" s="5" t="s">
        <v>637</v>
      </c>
      <c r="H10065" s="5" t="s">
        <v>6501</v>
      </c>
      <c r="I10065" s="6" t="s">
        <v>16658</v>
      </c>
      <c r="J10065" s="6" t="s">
        <v>16660</v>
      </c>
      <c r="K10065" s="17">
        <v>3</v>
      </c>
      <c r="L10065" s="17" t="s">
        <v>7732</v>
      </c>
      <c r="M10065" s="9"/>
      <c r="N10065" s="9"/>
      <c r="O10065" s="21"/>
      <c r="Q10065" s="29"/>
      <c r="U10065" s="17"/>
      <c r="V10065" s="2"/>
      <c r="Y10065" t="str">
        <f t="shared" si="627"/>
        <v/>
      </c>
      <c r="AA10065" t="str">
        <f t="shared" si="628"/>
        <v/>
      </c>
      <c r="AC10065" s="7"/>
      <c r="AD10065" t="s">
        <v>16658</v>
      </c>
      <c r="AE10065">
        <f t="shared" si="629"/>
        <v>0</v>
      </c>
      <c r="AG10065" s="2"/>
      <c r="AI10065" s="7"/>
    </row>
    <row r="10066" spans="1:35" ht="11" customHeight="1" outlineLevel="1" x14ac:dyDescent="0.25">
      <c r="A10066" t="s">
        <v>1707</v>
      </c>
      <c r="C10066" s="2" t="s">
        <v>12974</v>
      </c>
      <c r="D10066" s="2">
        <v>38</v>
      </c>
      <c r="E10066" s="7">
        <v>1891</v>
      </c>
      <c r="F10066" s="5" t="s">
        <v>631</v>
      </c>
      <c r="H10066" s="5" t="s">
        <v>13627</v>
      </c>
      <c r="I10066" s="6" t="s">
        <v>16658</v>
      </c>
      <c r="J10066" s="6" t="s">
        <v>16660</v>
      </c>
      <c r="K10066" s="17">
        <v>3</v>
      </c>
      <c r="L10066" s="17" t="s">
        <v>7732</v>
      </c>
      <c r="M10066" s="9"/>
      <c r="N10066" s="9"/>
      <c r="O10066" s="21"/>
      <c r="Q10066" s="29"/>
      <c r="U10066" s="17"/>
      <c r="V10066" s="2"/>
      <c r="X10066" t="s">
        <v>7732</v>
      </c>
      <c r="Y10066" t="str">
        <f t="shared" si="627"/>
        <v/>
      </c>
      <c r="AA10066" t="str">
        <f t="shared" si="628"/>
        <v/>
      </c>
      <c r="AC10066" s="7"/>
      <c r="AD10066" t="s">
        <v>16658</v>
      </c>
      <c r="AE10066">
        <f t="shared" si="629"/>
        <v>0</v>
      </c>
      <c r="AG10066" s="2"/>
      <c r="AI10066" s="7"/>
    </row>
    <row r="10067" spans="1:35" ht="11" customHeight="1" outlineLevel="1" x14ac:dyDescent="0.25">
      <c r="A10067" t="s">
        <v>1707</v>
      </c>
      <c r="C10067" s="2" t="s">
        <v>12974</v>
      </c>
      <c r="D10067" s="2">
        <v>39</v>
      </c>
      <c r="E10067" s="7">
        <v>1891</v>
      </c>
      <c r="F10067" s="5" t="s">
        <v>815</v>
      </c>
      <c r="H10067" s="5" t="s">
        <v>5037</v>
      </c>
      <c r="I10067" s="6" t="s">
        <v>16658</v>
      </c>
      <c r="J10067" s="6" t="s">
        <v>16660</v>
      </c>
      <c r="K10067" s="17">
        <v>3</v>
      </c>
      <c r="L10067" s="17" t="s">
        <v>7732</v>
      </c>
      <c r="M10067" s="9"/>
      <c r="N10067" s="9"/>
      <c r="O10067" s="21"/>
      <c r="Q10067" s="29"/>
      <c r="U10067" s="17"/>
      <c r="V10067" s="2"/>
      <c r="Y10067" t="str">
        <f t="shared" si="627"/>
        <v/>
      </c>
      <c r="AA10067" t="str">
        <f t="shared" si="628"/>
        <v/>
      </c>
      <c r="AC10067" s="7"/>
      <c r="AD10067" t="s">
        <v>16658</v>
      </c>
      <c r="AE10067">
        <f t="shared" si="629"/>
        <v>0</v>
      </c>
      <c r="AG10067" s="2"/>
      <c r="AI10067" s="7"/>
    </row>
    <row r="10068" spans="1:35" ht="11" customHeight="1" outlineLevel="1" x14ac:dyDescent="0.25">
      <c r="A10068" t="s">
        <v>1707</v>
      </c>
      <c r="C10068" s="2" t="s">
        <v>12974</v>
      </c>
      <c r="D10068" s="2" t="s">
        <v>4062</v>
      </c>
      <c r="E10068" s="7">
        <v>1891</v>
      </c>
      <c r="F10068" s="5" t="s">
        <v>17054</v>
      </c>
      <c r="H10068" s="5" t="s">
        <v>6501</v>
      </c>
      <c r="I10068" s="6" t="s">
        <v>16658</v>
      </c>
      <c r="J10068" s="6" t="s">
        <v>16660</v>
      </c>
      <c r="K10068" s="17">
        <v>3</v>
      </c>
      <c r="L10068" s="17" t="s">
        <v>7730</v>
      </c>
      <c r="M10068" s="9">
        <v>0.2</v>
      </c>
      <c r="N10068" s="9"/>
      <c r="O10068" s="21"/>
      <c r="Q10068" s="29"/>
      <c r="U10068" s="17"/>
      <c r="V10068" s="2"/>
      <c r="X10068" t="s">
        <v>7732</v>
      </c>
      <c r="Y10068" t="str">
        <f t="shared" si="627"/>
        <v/>
      </c>
      <c r="AA10068" t="str">
        <f t="shared" si="628"/>
        <v/>
      </c>
      <c r="AC10068" s="7"/>
      <c r="AD10068" t="s">
        <v>16658</v>
      </c>
      <c r="AE10068">
        <f t="shared" si="629"/>
        <v>0</v>
      </c>
      <c r="AG10068" s="2"/>
      <c r="AI10068" s="7"/>
    </row>
    <row r="10069" spans="1:35" ht="11" customHeight="1" outlineLevel="1" x14ac:dyDescent="0.25">
      <c r="A10069" t="s">
        <v>1707</v>
      </c>
      <c r="C10069" s="2" t="s">
        <v>12974</v>
      </c>
      <c r="D10069" s="2" t="s">
        <v>4062</v>
      </c>
      <c r="E10069" s="7">
        <v>1891</v>
      </c>
      <c r="F10069" s="5" t="s">
        <v>17055</v>
      </c>
      <c r="H10069" s="5" t="s">
        <v>6501</v>
      </c>
      <c r="I10069" s="6" t="s">
        <v>16658</v>
      </c>
      <c r="J10069" s="6" t="s">
        <v>16660</v>
      </c>
      <c r="K10069" s="17">
        <v>3</v>
      </c>
      <c r="L10069" s="17" t="s">
        <v>7730</v>
      </c>
      <c r="M10069" s="9">
        <v>0.2</v>
      </c>
      <c r="N10069" s="9"/>
      <c r="O10069" s="21"/>
      <c r="Q10069" s="29"/>
      <c r="U10069" s="17"/>
      <c r="V10069" s="2"/>
      <c r="X10069" t="s">
        <v>7732</v>
      </c>
      <c r="Y10069" t="str">
        <f t="shared" si="627"/>
        <v/>
      </c>
      <c r="AA10069" t="str">
        <f t="shared" si="628"/>
        <v/>
      </c>
      <c r="AC10069" s="7"/>
      <c r="AD10069" t="s">
        <v>16658</v>
      </c>
      <c r="AE10069">
        <f t="shared" si="629"/>
        <v>0</v>
      </c>
      <c r="AG10069" s="2"/>
      <c r="AI10069" s="7"/>
    </row>
    <row r="10070" spans="1:35" ht="11" customHeight="1" outlineLevel="1" x14ac:dyDescent="0.25">
      <c r="A10070" t="s">
        <v>1707</v>
      </c>
      <c r="C10070" s="2" t="s">
        <v>12974</v>
      </c>
      <c r="D10070" s="2" t="s">
        <v>4062</v>
      </c>
      <c r="E10070" s="7">
        <v>1891</v>
      </c>
      <c r="F10070" s="5" t="s">
        <v>17041</v>
      </c>
      <c r="H10070" s="5" t="s">
        <v>6501</v>
      </c>
      <c r="I10070" s="6" t="s">
        <v>16658</v>
      </c>
      <c r="J10070" s="6" t="s">
        <v>16660</v>
      </c>
      <c r="K10070" s="17">
        <v>3</v>
      </c>
      <c r="L10070" s="17" t="s">
        <v>7730</v>
      </c>
      <c r="M10070" s="9">
        <v>0.2</v>
      </c>
      <c r="N10070" s="9"/>
      <c r="O10070" s="21"/>
      <c r="Q10070" s="29"/>
      <c r="U10070" s="17"/>
      <c r="V10070" s="2"/>
      <c r="X10070" t="s">
        <v>7732</v>
      </c>
      <c r="Y10070" t="str">
        <f t="shared" si="627"/>
        <v/>
      </c>
      <c r="AA10070" t="str">
        <f t="shared" si="628"/>
        <v/>
      </c>
      <c r="AC10070" s="7"/>
      <c r="AD10070" t="s">
        <v>16658</v>
      </c>
      <c r="AE10070">
        <f t="shared" si="629"/>
        <v>0</v>
      </c>
      <c r="AG10070" s="2"/>
      <c r="AI10070" s="7"/>
    </row>
    <row r="10071" spans="1:35" ht="11" customHeight="1" outlineLevel="1" x14ac:dyDescent="0.25">
      <c r="A10071" t="s">
        <v>1707</v>
      </c>
      <c r="C10071" s="2" t="s">
        <v>12974</v>
      </c>
      <c r="D10071" s="2" t="s">
        <v>4062</v>
      </c>
      <c r="E10071" s="7">
        <v>1891</v>
      </c>
      <c r="F10071" s="5" t="s">
        <v>17056</v>
      </c>
      <c r="H10071" s="5" t="s">
        <v>3968</v>
      </c>
      <c r="I10071" s="6" t="s">
        <v>16658</v>
      </c>
      <c r="J10071" s="6" t="s">
        <v>16660</v>
      </c>
      <c r="K10071" s="17">
        <v>3</v>
      </c>
      <c r="L10071" s="17" t="s">
        <v>7730</v>
      </c>
      <c r="M10071" s="9">
        <v>0.2</v>
      </c>
      <c r="N10071" s="9"/>
      <c r="O10071" s="21"/>
      <c r="Q10071" s="29"/>
      <c r="U10071" s="17"/>
      <c r="V10071" s="2"/>
      <c r="X10071" t="s">
        <v>7732</v>
      </c>
      <c r="Y10071" t="str">
        <f t="shared" si="627"/>
        <v/>
      </c>
      <c r="AA10071" t="str">
        <f t="shared" si="628"/>
        <v/>
      </c>
      <c r="AC10071" s="7"/>
      <c r="AD10071" t="s">
        <v>16658</v>
      </c>
      <c r="AE10071">
        <f t="shared" si="629"/>
        <v>0</v>
      </c>
      <c r="AG10071" s="2"/>
      <c r="AI10071" s="7"/>
    </row>
    <row r="10072" spans="1:35" ht="11" customHeight="1" outlineLevel="1" x14ac:dyDescent="0.25">
      <c r="A10072" t="s">
        <v>1707</v>
      </c>
      <c r="C10072" s="2" t="s">
        <v>12974</v>
      </c>
      <c r="D10072" s="2" t="s">
        <v>4062</v>
      </c>
      <c r="E10072" s="7">
        <v>1891</v>
      </c>
      <c r="F10072" s="5" t="s">
        <v>17057</v>
      </c>
      <c r="H10072" s="5" t="s">
        <v>10954</v>
      </c>
      <c r="I10072" s="6" t="s">
        <v>16658</v>
      </c>
      <c r="J10072" s="6" t="s">
        <v>16660</v>
      </c>
      <c r="K10072" s="17">
        <v>3</v>
      </c>
      <c r="L10072" s="17" t="s">
        <v>7730</v>
      </c>
      <c r="M10072" s="9">
        <v>0.2</v>
      </c>
      <c r="N10072" s="9"/>
      <c r="O10072" s="21"/>
      <c r="Q10072" s="29"/>
      <c r="U10072" s="17"/>
      <c r="V10072" s="2"/>
      <c r="X10072" t="s">
        <v>7732</v>
      </c>
      <c r="Y10072" t="str">
        <f t="shared" si="627"/>
        <v/>
      </c>
      <c r="AA10072" t="str">
        <f t="shared" si="628"/>
        <v/>
      </c>
      <c r="AC10072" s="7"/>
      <c r="AD10072" t="s">
        <v>16658</v>
      </c>
      <c r="AE10072">
        <f t="shared" si="629"/>
        <v>0</v>
      </c>
      <c r="AG10072" s="2"/>
      <c r="AI10072" s="7"/>
    </row>
    <row r="10073" spans="1:35" ht="11" customHeight="1" outlineLevel="1" x14ac:dyDescent="0.25">
      <c r="A10073" t="s">
        <v>1707</v>
      </c>
      <c r="C10073" s="2" t="s">
        <v>12974</v>
      </c>
      <c r="D10073" s="2">
        <v>40</v>
      </c>
      <c r="E10073" s="7">
        <v>1892</v>
      </c>
      <c r="F10073" s="5" t="s">
        <v>6383</v>
      </c>
      <c r="H10073" s="5" t="s">
        <v>2291</v>
      </c>
      <c r="I10073" s="6" t="s">
        <v>16658</v>
      </c>
      <c r="J10073" s="6" t="s">
        <v>16662</v>
      </c>
      <c r="K10073" s="17">
        <v>3</v>
      </c>
      <c r="L10073" s="17" t="s">
        <v>7730</v>
      </c>
      <c r="M10073" s="9">
        <v>0.4</v>
      </c>
      <c r="N10073" s="9"/>
      <c r="O10073" s="21"/>
      <c r="Q10073" s="29"/>
      <c r="U10073" s="17"/>
      <c r="V10073" s="2"/>
      <c r="Y10073" t="str">
        <f t="shared" si="627"/>
        <v/>
      </c>
      <c r="AA10073" t="str">
        <f t="shared" si="628"/>
        <v/>
      </c>
      <c r="AC10073" s="7"/>
      <c r="AD10073" t="s">
        <v>16658</v>
      </c>
      <c r="AE10073">
        <f t="shared" si="629"/>
        <v>0</v>
      </c>
      <c r="AG10073" s="2"/>
      <c r="AI10073" s="7"/>
    </row>
    <row r="10074" spans="1:35" ht="11" customHeight="1" outlineLevel="1" x14ac:dyDescent="0.25">
      <c r="A10074" t="s">
        <v>1707</v>
      </c>
      <c r="C10074" s="2" t="s">
        <v>12974</v>
      </c>
      <c r="D10074" s="2">
        <v>41</v>
      </c>
      <c r="E10074" s="7">
        <v>1892</v>
      </c>
      <c r="F10074" s="5" t="s">
        <v>4732</v>
      </c>
      <c r="H10074" s="5" t="s">
        <v>16659</v>
      </c>
      <c r="I10074" s="6" t="s">
        <v>16658</v>
      </c>
      <c r="J10074" s="6" t="s">
        <v>16662</v>
      </c>
      <c r="K10074" s="17">
        <v>3</v>
      </c>
      <c r="L10074" s="17" t="s">
        <v>7730</v>
      </c>
      <c r="M10074" s="9">
        <v>0.2</v>
      </c>
      <c r="N10074" s="9"/>
      <c r="O10074" s="21"/>
      <c r="Q10074" s="29"/>
      <c r="U10074" s="17"/>
      <c r="V10074" s="2"/>
      <c r="Y10074" t="str">
        <f t="shared" si="627"/>
        <v/>
      </c>
      <c r="AA10074" t="str">
        <f t="shared" si="628"/>
        <v/>
      </c>
      <c r="AC10074" s="7"/>
      <c r="AD10074" t="s">
        <v>16658</v>
      </c>
      <c r="AE10074">
        <f t="shared" si="629"/>
        <v>0</v>
      </c>
      <c r="AG10074" s="2"/>
      <c r="AI10074" s="7"/>
    </row>
    <row r="10075" spans="1:35" ht="11" customHeight="1" outlineLevel="1" x14ac:dyDescent="0.25">
      <c r="A10075" t="s">
        <v>1707</v>
      </c>
      <c r="C10075" s="2" t="s">
        <v>12974</v>
      </c>
      <c r="D10075" s="2">
        <v>42</v>
      </c>
      <c r="E10075" s="7">
        <v>1892</v>
      </c>
      <c r="F10075" s="5" t="s">
        <v>5139</v>
      </c>
      <c r="H10075" s="5" t="s">
        <v>1674</v>
      </c>
      <c r="I10075" s="6" t="s">
        <v>16658</v>
      </c>
      <c r="J10075" s="6" t="s">
        <v>16662</v>
      </c>
      <c r="K10075" s="17">
        <v>3</v>
      </c>
      <c r="L10075" s="17" t="s">
        <v>7730</v>
      </c>
      <c r="M10075" s="9">
        <v>0.4</v>
      </c>
      <c r="N10075" s="9"/>
      <c r="O10075" s="21"/>
      <c r="Q10075" s="29"/>
      <c r="U10075" s="17"/>
      <c r="V10075" s="2"/>
      <c r="Y10075" t="str">
        <f t="shared" si="627"/>
        <v/>
      </c>
      <c r="AA10075" t="str">
        <f t="shared" si="628"/>
        <v/>
      </c>
      <c r="AC10075" s="7"/>
      <c r="AD10075" t="s">
        <v>16658</v>
      </c>
      <c r="AE10075">
        <f t="shared" si="629"/>
        <v>0</v>
      </c>
      <c r="AG10075" s="2"/>
      <c r="AI10075" s="7"/>
    </row>
    <row r="10076" spans="1:35" ht="11" customHeight="1" outlineLevel="1" x14ac:dyDescent="0.25">
      <c r="A10076" t="s">
        <v>1707</v>
      </c>
      <c r="C10076" s="2" t="s">
        <v>12974</v>
      </c>
      <c r="D10076" s="2">
        <v>43</v>
      </c>
      <c r="E10076" s="7">
        <v>1892</v>
      </c>
      <c r="F10076" s="5" t="s">
        <v>5138</v>
      </c>
      <c r="H10076" s="5" t="s">
        <v>16663</v>
      </c>
      <c r="I10076" s="6" t="s">
        <v>16658</v>
      </c>
      <c r="J10076" s="6" t="s">
        <v>16662</v>
      </c>
      <c r="K10076" s="17">
        <v>3</v>
      </c>
      <c r="L10076" s="17" t="s">
        <v>7732</v>
      </c>
      <c r="M10076" s="9"/>
      <c r="N10076" s="9"/>
      <c r="O10076" s="21"/>
      <c r="Q10076" s="29"/>
      <c r="U10076" s="17"/>
      <c r="V10076" s="2"/>
      <c r="Y10076" t="str">
        <f t="shared" si="627"/>
        <v/>
      </c>
      <c r="AA10076" t="str">
        <f t="shared" si="628"/>
        <v/>
      </c>
      <c r="AC10076" s="7"/>
      <c r="AD10076" t="s">
        <v>16658</v>
      </c>
      <c r="AE10076">
        <f t="shared" si="629"/>
        <v>0</v>
      </c>
      <c r="AG10076" s="2"/>
      <c r="AI10076" s="7"/>
    </row>
    <row r="10077" spans="1:35" ht="11" customHeight="1" outlineLevel="1" x14ac:dyDescent="0.25">
      <c r="A10077" t="s">
        <v>1707</v>
      </c>
      <c r="C10077" s="2" t="s">
        <v>12974</v>
      </c>
      <c r="D10077" s="2">
        <v>44</v>
      </c>
      <c r="E10077" s="7">
        <v>1892</v>
      </c>
      <c r="F10077" s="5" t="s">
        <v>2974</v>
      </c>
      <c r="H10077" s="5" t="s">
        <v>10763</v>
      </c>
      <c r="I10077" s="6" t="s">
        <v>16658</v>
      </c>
      <c r="J10077" s="6" t="s">
        <v>16662</v>
      </c>
      <c r="K10077" s="17">
        <v>3</v>
      </c>
      <c r="L10077" s="17" t="s">
        <v>7732</v>
      </c>
      <c r="M10077" s="9"/>
      <c r="N10077" s="9"/>
      <c r="O10077" s="21"/>
      <c r="Q10077" s="29"/>
      <c r="U10077" s="17"/>
      <c r="V10077" s="2"/>
      <c r="Y10077" t="str">
        <f t="shared" ref="Y10077:Y10140" si="630">IF(COUNTIF(F10077,"*fdc*"),1,"")</f>
        <v/>
      </c>
      <c r="AA10077" t="str">
        <f t="shared" ref="AA10077:AA10140" si="631">IF(COUNTIF(F10077,"*s/s*"),1,"")</f>
        <v/>
      </c>
      <c r="AC10077" s="7"/>
      <c r="AD10077" t="s">
        <v>16658</v>
      </c>
      <c r="AE10077">
        <f t="shared" si="629"/>
        <v>0</v>
      </c>
      <c r="AG10077" s="2"/>
      <c r="AI10077" s="7"/>
    </row>
    <row r="10078" spans="1:35" ht="11" customHeight="1" outlineLevel="1" x14ac:dyDescent="0.25">
      <c r="A10078" t="s">
        <v>1707</v>
      </c>
      <c r="C10078" s="2" t="s">
        <v>12974</v>
      </c>
      <c r="D10078" s="2">
        <v>45</v>
      </c>
      <c r="E10078" s="7">
        <v>1892</v>
      </c>
      <c r="F10078" s="5">
        <v>50</v>
      </c>
      <c r="H10078" s="5" t="s">
        <v>3829</v>
      </c>
      <c r="I10078" s="6" t="s">
        <v>16658</v>
      </c>
      <c r="J10078" s="6" t="s">
        <v>16662</v>
      </c>
      <c r="K10078" s="17">
        <v>3</v>
      </c>
      <c r="L10078" s="17" t="s">
        <v>7732</v>
      </c>
      <c r="M10078" s="9"/>
      <c r="N10078" s="9"/>
      <c r="O10078" s="21"/>
      <c r="Q10078" s="29"/>
      <c r="U10078" s="17"/>
      <c r="V10078" s="2"/>
      <c r="Y10078" t="str">
        <f t="shared" si="630"/>
        <v/>
      </c>
      <c r="AA10078" t="str">
        <f t="shared" si="631"/>
        <v/>
      </c>
      <c r="AC10078" s="7"/>
      <c r="AD10078" t="s">
        <v>16658</v>
      </c>
      <c r="AE10078">
        <f t="shared" si="629"/>
        <v>0</v>
      </c>
      <c r="AG10078" s="2"/>
      <c r="AI10078" s="7"/>
    </row>
    <row r="10079" spans="1:35" ht="11" customHeight="1" outlineLevel="1" x14ac:dyDescent="0.25">
      <c r="A10079" t="s">
        <v>1707</v>
      </c>
      <c r="C10079" s="2" t="s">
        <v>12974</v>
      </c>
      <c r="D10079" s="2">
        <v>46</v>
      </c>
      <c r="E10079" s="7">
        <v>1892</v>
      </c>
      <c r="F10079" s="5" t="s">
        <v>1099</v>
      </c>
      <c r="H10079" s="5" t="s">
        <v>2291</v>
      </c>
      <c r="I10079" s="6" t="s">
        <v>16658</v>
      </c>
      <c r="J10079" s="6" t="s">
        <v>16662</v>
      </c>
      <c r="K10079" s="17">
        <v>3</v>
      </c>
      <c r="L10079" s="17" t="s">
        <v>7732</v>
      </c>
      <c r="M10079" s="9"/>
      <c r="N10079" s="9"/>
      <c r="O10079" s="21"/>
      <c r="Q10079" s="29"/>
      <c r="U10079" s="17"/>
      <c r="V10079" s="2"/>
      <c r="Y10079" t="str">
        <f t="shared" si="630"/>
        <v/>
      </c>
      <c r="AA10079" t="str">
        <f t="shared" si="631"/>
        <v/>
      </c>
      <c r="AC10079" s="7"/>
      <c r="AD10079" t="s">
        <v>16658</v>
      </c>
      <c r="AE10079">
        <f t="shared" si="629"/>
        <v>0</v>
      </c>
      <c r="AG10079" s="2"/>
      <c r="AI10079" s="7"/>
    </row>
    <row r="10080" spans="1:35" ht="11" customHeight="1" outlineLevel="1" x14ac:dyDescent="0.25">
      <c r="A10080" t="s">
        <v>1707</v>
      </c>
      <c r="C10080" s="2" t="s">
        <v>12974</v>
      </c>
      <c r="D10080" s="2">
        <v>47</v>
      </c>
      <c r="E10080" s="7">
        <v>1892</v>
      </c>
      <c r="F10080" s="5" t="s">
        <v>637</v>
      </c>
      <c r="H10080" s="5" t="s">
        <v>6501</v>
      </c>
      <c r="I10080" s="6" t="s">
        <v>16658</v>
      </c>
      <c r="J10080" s="6" t="s">
        <v>16662</v>
      </c>
      <c r="K10080" s="17">
        <v>3</v>
      </c>
      <c r="L10080" s="17" t="s">
        <v>7732</v>
      </c>
      <c r="M10080" s="9"/>
      <c r="N10080" s="9"/>
      <c r="O10080" s="21"/>
      <c r="Q10080" s="29"/>
      <c r="U10080" s="17"/>
      <c r="V10080" s="2"/>
      <c r="Y10080" t="str">
        <f t="shared" si="630"/>
        <v/>
      </c>
      <c r="AA10080" t="str">
        <f t="shared" si="631"/>
        <v/>
      </c>
      <c r="AC10080" s="7"/>
      <c r="AD10080" t="s">
        <v>16658</v>
      </c>
      <c r="AE10080">
        <f t="shared" si="629"/>
        <v>0</v>
      </c>
      <c r="AG10080" s="2"/>
      <c r="AI10080" s="7"/>
    </row>
    <row r="10081" spans="1:35" ht="11" customHeight="1" outlineLevel="1" x14ac:dyDescent="0.25">
      <c r="A10081" t="s">
        <v>1707</v>
      </c>
      <c r="C10081" s="2" t="s">
        <v>12974</v>
      </c>
      <c r="D10081" s="2">
        <v>48</v>
      </c>
      <c r="E10081" s="7">
        <v>1892</v>
      </c>
      <c r="F10081" s="5" t="s">
        <v>631</v>
      </c>
      <c r="H10081" s="5" t="s">
        <v>3968</v>
      </c>
      <c r="I10081" s="6" t="s">
        <v>16658</v>
      </c>
      <c r="J10081" s="6" t="s">
        <v>16662</v>
      </c>
      <c r="K10081" s="17">
        <v>3</v>
      </c>
      <c r="L10081" s="17" t="s">
        <v>7732</v>
      </c>
      <c r="M10081" s="9"/>
      <c r="N10081" s="9"/>
      <c r="O10081" s="21"/>
      <c r="Q10081" s="29"/>
      <c r="U10081" s="17"/>
      <c r="V10081" s="2"/>
      <c r="Y10081" t="str">
        <f t="shared" si="630"/>
        <v/>
      </c>
      <c r="AA10081" t="str">
        <f t="shared" si="631"/>
        <v/>
      </c>
      <c r="AC10081" s="7"/>
      <c r="AD10081" t="s">
        <v>16658</v>
      </c>
      <c r="AE10081">
        <f t="shared" si="629"/>
        <v>0</v>
      </c>
      <c r="AG10081" s="2"/>
      <c r="AI10081" s="7"/>
    </row>
    <row r="10082" spans="1:35" ht="11" customHeight="1" outlineLevel="1" x14ac:dyDescent="0.25">
      <c r="A10082" t="s">
        <v>1707</v>
      </c>
      <c r="C10082" s="2" t="s">
        <v>12974</v>
      </c>
      <c r="D10082" s="2">
        <v>49</v>
      </c>
      <c r="E10082" s="7">
        <v>1892</v>
      </c>
      <c r="F10082" s="5" t="s">
        <v>815</v>
      </c>
      <c r="H10082" s="5" t="s">
        <v>5037</v>
      </c>
      <c r="I10082" s="6" t="s">
        <v>16658</v>
      </c>
      <c r="J10082" s="6" t="s">
        <v>16662</v>
      </c>
      <c r="K10082" s="17">
        <v>3</v>
      </c>
      <c r="L10082" s="17" t="s">
        <v>7732</v>
      </c>
      <c r="M10082" s="9"/>
      <c r="N10082" s="9"/>
      <c r="O10082" s="21"/>
      <c r="Q10082" s="29"/>
      <c r="U10082" s="17"/>
      <c r="V10082" s="2"/>
      <c r="Y10082" t="str">
        <f t="shared" si="630"/>
        <v/>
      </c>
      <c r="AA10082" t="str">
        <f t="shared" si="631"/>
        <v/>
      </c>
      <c r="AC10082" s="7"/>
      <c r="AD10082" t="s">
        <v>16658</v>
      </c>
      <c r="AE10082">
        <f t="shared" si="629"/>
        <v>0</v>
      </c>
      <c r="AG10082" s="2"/>
      <c r="AI10082" s="7"/>
    </row>
    <row r="10083" spans="1:35" ht="11" customHeight="1" outlineLevel="1" x14ac:dyDescent="0.25">
      <c r="A10083" t="s">
        <v>1707</v>
      </c>
      <c r="C10083" s="2" t="s">
        <v>12974</v>
      </c>
      <c r="D10083" s="2" t="s">
        <v>4062</v>
      </c>
      <c r="E10083" s="7">
        <v>1892</v>
      </c>
      <c r="F10083" s="5" t="s">
        <v>20921</v>
      </c>
      <c r="H10083" s="5" t="s">
        <v>2291</v>
      </c>
      <c r="I10083" s="6" t="s">
        <v>16658</v>
      </c>
      <c r="J10083" s="6" t="s">
        <v>16662</v>
      </c>
      <c r="K10083" s="17">
        <v>3</v>
      </c>
      <c r="L10083" s="17" t="s">
        <v>7730</v>
      </c>
      <c r="M10083" s="9">
        <v>0.5</v>
      </c>
      <c r="N10083" s="9"/>
      <c r="O10083" s="21"/>
      <c r="Q10083" s="29"/>
      <c r="U10083" s="17"/>
      <c r="V10083" s="2"/>
      <c r="Y10083" t="str">
        <f t="shared" si="630"/>
        <v/>
      </c>
      <c r="AA10083" t="str">
        <f t="shared" si="631"/>
        <v/>
      </c>
      <c r="AC10083" s="7"/>
      <c r="AD10083" t="s">
        <v>16658</v>
      </c>
      <c r="AE10083">
        <f t="shared" si="629"/>
        <v>0</v>
      </c>
      <c r="AG10083" s="2"/>
      <c r="AI10083" s="7"/>
    </row>
    <row r="10084" spans="1:35" ht="11" customHeight="1" outlineLevel="1" x14ac:dyDescent="0.25">
      <c r="A10084" t="s">
        <v>1707</v>
      </c>
      <c r="C10084" s="2" t="s">
        <v>12974</v>
      </c>
      <c r="D10084" s="2" t="s">
        <v>4062</v>
      </c>
      <c r="E10084" s="7">
        <v>1892</v>
      </c>
      <c r="F10084" s="5" t="s">
        <v>20922</v>
      </c>
      <c r="H10084" s="5" t="s">
        <v>746</v>
      </c>
      <c r="I10084" s="6" t="s">
        <v>16658</v>
      </c>
      <c r="J10084" s="6" t="s">
        <v>16662</v>
      </c>
      <c r="K10084" s="17">
        <v>3</v>
      </c>
      <c r="L10084" s="17" t="s">
        <v>7730</v>
      </c>
      <c r="M10084" s="9">
        <v>1</v>
      </c>
      <c r="N10084" s="9"/>
      <c r="O10084" s="21"/>
      <c r="Q10084" s="29"/>
      <c r="U10084" s="17"/>
      <c r="V10084" s="2"/>
      <c r="Y10084" t="str">
        <f t="shared" si="630"/>
        <v/>
      </c>
      <c r="AA10084" t="str">
        <f t="shared" si="631"/>
        <v/>
      </c>
      <c r="AC10084" s="7"/>
      <c r="AD10084" t="s">
        <v>16658</v>
      </c>
      <c r="AE10084">
        <f t="shared" si="629"/>
        <v>0</v>
      </c>
      <c r="AG10084" s="2"/>
      <c r="AI10084" s="7"/>
    </row>
    <row r="10085" spans="1:35" ht="11" customHeight="1" outlineLevel="1" x14ac:dyDescent="0.25">
      <c r="A10085" t="s">
        <v>1707</v>
      </c>
      <c r="C10085" s="2" t="s">
        <v>12974</v>
      </c>
      <c r="D10085" s="2">
        <v>50</v>
      </c>
      <c r="E10085" s="7">
        <v>1893</v>
      </c>
      <c r="F10085" s="5" t="s">
        <v>6383</v>
      </c>
      <c r="H10085" s="5" t="s">
        <v>5481</v>
      </c>
      <c r="I10085" s="6" t="s">
        <v>5508</v>
      </c>
      <c r="J10085" s="6" t="s">
        <v>16664</v>
      </c>
      <c r="K10085" s="17">
        <v>1</v>
      </c>
      <c r="L10085" s="17" t="s">
        <v>7730</v>
      </c>
      <c r="M10085" s="9">
        <v>0.3</v>
      </c>
      <c r="N10085" s="9"/>
      <c r="O10085" s="21"/>
      <c r="Q10085" s="29"/>
      <c r="U10085" s="17"/>
      <c r="V10085" s="2">
        <v>51</v>
      </c>
      <c r="Y10085" t="str">
        <f t="shared" si="630"/>
        <v/>
      </c>
      <c r="AA10085" t="str">
        <f t="shared" si="631"/>
        <v/>
      </c>
      <c r="AC10085" s="7"/>
      <c r="AD10085" t="s">
        <v>5508</v>
      </c>
      <c r="AE10085">
        <f t="shared" si="629"/>
        <v>0</v>
      </c>
      <c r="AG10085" s="2"/>
      <c r="AH10085" t="s">
        <v>1709</v>
      </c>
      <c r="AI10085" s="7" t="s">
        <v>4610</v>
      </c>
    </row>
    <row r="10086" spans="1:35" ht="11" customHeight="1" outlineLevel="1" x14ac:dyDescent="0.25">
      <c r="A10086" t="s">
        <v>1707</v>
      </c>
      <c r="C10086" s="2" t="s">
        <v>12974</v>
      </c>
      <c r="D10086" s="2">
        <v>51</v>
      </c>
      <c r="E10086" s="7">
        <v>1893</v>
      </c>
      <c r="F10086" s="5" t="s">
        <v>4732</v>
      </c>
      <c r="H10086" s="5" t="s">
        <v>1673</v>
      </c>
      <c r="I10086" s="6" t="s">
        <v>5508</v>
      </c>
      <c r="J10086" s="6" t="s">
        <v>16664</v>
      </c>
      <c r="K10086" s="17">
        <v>1</v>
      </c>
      <c r="L10086" s="17" t="s">
        <v>7730</v>
      </c>
      <c r="M10086" s="9">
        <v>0.3</v>
      </c>
      <c r="N10086" s="9"/>
      <c r="O10086" s="21"/>
      <c r="Q10086" s="29"/>
      <c r="U10086" s="17"/>
      <c r="V10086" s="2">
        <v>52</v>
      </c>
      <c r="Y10086" t="str">
        <f t="shared" si="630"/>
        <v/>
      </c>
      <c r="AA10086" t="str">
        <f t="shared" si="631"/>
        <v/>
      </c>
      <c r="AC10086" s="7"/>
      <c r="AD10086" t="s">
        <v>5508</v>
      </c>
      <c r="AE10086">
        <f t="shared" ref="AE10086:AE10149" si="632">COUNTIF(I10086,"*Fuji*")</f>
        <v>0</v>
      </c>
      <c r="AG10086" s="2"/>
      <c r="AH10086" t="s">
        <v>1709</v>
      </c>
      <c r="AI10086" s="7" t="s">
        <v>4610</v>
      </c>
    </row>
    <row r="10087" spans="1:35" ht="11" customHeight="1" outlineLevel="1" x14ac:dyDescent="0.25">
      <c r="A10087" t="s">
        <v>1707</v>
      </c>
      <c r="C10087" s="2" t="s">
        <v>12974</v>
      </c>
      <c r="D10087" s="2">
        <v>52</v>
      </c>
      <c r="E10087" s="7">
        <v>1893</v>
      </c>
      <c r="F10087" s="5" t="s">
        <v>5139</v>
      </c>
      <c r="H10087" s="5" t="s">
        <v>5482</v>
      </c>
      <c r="I10087" s="6" t="s">
        <v>5508</v>
      </c>
      <c r="J10087" s="6" t="s">
        <v>16664</v>
      </c>
      <c r="K10087" s="17">
        <v>1</v>
      </c>
      <c r="L10087" s="17" t="s">
        <v>7730</v>
      </c>
      <c r="M10087" s="9">
        <v>0.3</v>
      </c>
      <c r="N10087" s="9"/>
      <c r="O10087" s="21"/>
      <c r="Q10087" s="29"/>
      <c r="U10087" s="17"/>
      <c r="V10087" s="2">
        <v>53</v>
      </c>
      <c r="Y10087" t="str">
        <f t="shared" si="630"/>
        <v/>
      </c>
      <c r="AA10087" t="str">
        <f t="shared" si="631"/>
        <v/>
      </c>
      <c r="AC10087" s="7"/>
      <c r="AD10087" t="s">
        <v>5508</v>
      </c>
      <c r="AE10087">
        <f t="shared" si="632"/>
        <v>0</v>
      </c>
      <c r="AG10087" s="2"/>
      <c r="AH10087" t="s">
        <v>1709</v>
      </c>
      <c r="AI10087" s="7" t="s">
        <v>4610</v>
      </c>
    </row>
    <row r="10088" spans="1:35" ht="11" customHeight="1" outlineLevel="1" x14ac:dyDescent="0.25">
      <c r="A10088" t="s">
        <v>1707</v>
      </c>
      <c r="C10088" s="2" t="s">
        <v>12974</v>
      </c>
      <c r="D10088" s="2">
        <v>53</v>
      </c>
      <c r="E10088" s="7">
        <v>1893</v>
      </c>
      <c r="F10088" s="5" t="s">
        <v>5138</v>
      </c>
      <c r="H10088" s="5" t="s">
        <v>1825</v>
      </c>
      <c r="I10088" s="6" t="s">
        <v>5508</v>
      </c>
      <c r="J10088" s="6" t="s">
        <v>16664</v>
      </c>
      <c r="K10088" s="17">
        <v>1</v>
      </c>
      <c r="L10088" s="17" t="s">
        <v>7730</v>
      </c>
      <c r="M10088" s="9">
        <v>0.15</v>
      </c>
      <c r="N10088" s="9"/>
      <c r="O10088" s="21"/>
      <c r="Q10088" s="29"/>
      <c r="U10088" s="17"/>
      <c r="V10088" s="2">
        <v>54</v>
      </c>
      <c r="Y10088" t="str">
        <f t="shared" si="630"/>
        <v/>
      </c>
      <c r="AA10088" t="str">
        <f t="shared" si="631"/>
        <v/>
      </c>
      <c r="AC10088" s="7"/>
      <c r="AD10088" t="s">
        <v>5508</v>
      </c>
      <c r="AE10088">
        <f t="shared" si="632"/>
        <v>0</v>
      </c>
      <c r="AG10088" s="2"/>
      <c r="AH10088" t="s">
        <v>1709</v>
      </c>
      <c r="AI10088" s="7" t="s">
        <v>4610</v>
      </c>
    </row>
    <row r="10089" spans="1:35" ht="11" customHeight="1" outlineLevel="1" x14ac:dyDescent="0.25">
      <c r="A10089" t="s">
        <v>1707</v>
      </c>
      <c r="C10089" s="2" t="s">
        <v>12974</v>
      </c>
      <c r="D10089" s="2">
        <v>54</v>
      </c>
      <c r="E10089" s="7">
        <v>1893</v>
      </c>
      <c r="F10089" s="5" t="s">
        <v>2974</v>
      </c>
      <c r="H10089" s="5" t="s">
        <v>1711</v>
      </c>
      <c r="I10089" s="6" t="s">
        <v>5508</v>
      </c>
      <c r="J10089" s="6" t="s">
        <v>16664</v>
      </c>
      <c r="K10089" s="17">
        <v>1</v>
      </c>
      <c r="L10089" s="17" t="s">
        <v>7730</v>
      </c>
      <c r="M10089" s="9">
        <v>0.15</v>
      </c>
      <c r="N10089" s="9"/>
      <c r="O10089" s="21"/>
      <c r="Q10089" s="29"/>
      <c r="U10089" s="17"/>
      <c r="V10089" s="2">
        <v>55</v>
      </c>
      <c r="Y10089" t="str">
        <f t="shared" si="630"/>
        <v/>
      </c>
      <c r="AA10089" t="str">
        <f t="shared" si="631"/>
        <v/>
      </c>
      <c r="AC10089" s="7"/>
      <c r="AD10089" t="s">
        <v>5508</v>
      </c>
      <c r="AE10089">
        <f t="shared" si="632"/>
        <v>0</v>
      </c>
      <c r="AG10089" s="2"/>
      <c r="AH10089" t="s">
        <v>1709</v>
      </c>
      <c r="AI10089" s="7" t="s">
        <v>4610</v>
      </c>
    </row>
    <row r="10090" spans="1:35" ht="11" customHeight="1" outlineLevel="1" x14ac:dyDescent="0.25">
      <c r="A10090" t="s">
        <v>1707</v>
      </c>
      <c r="C10090" s="2" t="s">
        <v>12974</v>
      </c>
      <c r="D10090" s="2">
        <v>55</v>
      </c>
      <c r="E10090" s="7">
        <v>1893</v>
      </c>
      <c r="F10090" s="5" t="s">
        <v>3421</v>
      </c>
      <c r="H10090" s="5" t="s">
        <v>1644</v>
      </c>
      <c r="I10090" s="6" t="s">
        <v>5508</v>
      </c>
      <c r="J10090" s="6" t="s">
        <v>16664</v>
      </c>
      <c r="K10090" s="17">
        <v>1</v>
      </c>
      <c r="L10090" s="17" t="s">
        <v>7730</v>
      </c>
      <c r="M10090" s="9">
        <v>0.4</v>
      </c>
      <c r="N10090" s="9"/>
      <c r="O10090" s="21"/>
      <c r="Q10090" s="29"/>
      <c r="U10090" s="17"/>
      <c r="V10090" s="2">
        <v>56</v>
      </c>
      <c r="Y10090" t="str">
        <f t="shared" si="630"/>
        <v/>
      </c>
      <c r="AA10090" t="str">
        <f t="shared" si="631"/>
        <v/>
      </c>
      <c r="AC10090" s="7"/>
      <c r="AD10090" t="s">
        <v>5508</v>
      </c>
      <c r="AE10090">
        <f t="shared" si="632"/>
        <v>0</v>
      </c>
      <c r="AG10090" s="2"/>
      <c r="AH10090" t="s">
        <v>1709</v>
      </c>
      <c r="AI10090" s="7" t="s">
        <v>4610</v>
      </c>
    </row>
    <row r="10091" spans="1:35" ht="11" customHeight="1" outlineLevel="1" x14ac:dyDescent="0.25">
      <c r="A10091" t="s">
        <v>1707</v>
      </c>
      <c r="C10091" s="2" t="s">
        <v>12974</v>
      </c>
      <c r="D10091" s="2">
        <v>56</v>
      </c>
      <c r="E10091" s="7">
        <v>1893</v>
      </c>
      <c r="F10091" s="5" t="s">
        <v>1099</v>
      </c>
      <c r="H10091" s="5" t="s">
        <v>431</v>
      </c>
      <c r="I10091" s="6" t="s">
        <v>5508</v>
      </c>
      <c r="J10091" s="6" t="s">
        <v>16664</v>
      </c>
      <c r="K10091" s="17">
        <v>1</v>
      </c>
      <c r="L10091" s="17" t="s">
        <v>7730</v>
      </c>
      <c r="M10091" s="9">
        <v>0.15</v>
      </c>
      <c r="N10091" s="9"/>
      <c r="O10091" s="21"/>
      <c r="Q10091" s="29"/>
      <c r="U10091" s="17"/>
      <c r="V10091" s="2">
        <v>57</v>
      </c>
      <c r="Y10091" t="str">
        <f t="shared" si="630"/>
        <v/>
      </c>
      <c r="AA10091" t="str">
        <f t="shared" si="631"/>
        <v/>
      </c>
      <c r="AC10091" s="7"/>
      <c r="AD10091" t="s">
        <v>5508</v>
      </c>
      <c r="AE10091">
        <f t="shared" si="632"/>
        <v>0</v>
      </c>
      <c r="AG10091" s="2"/>
      <c r="AH10091" t="s">
        <v>1709</v>
      </c>
      <c r="AI10091" s="7" t="s">
        <v>4610</v>
      </c>
    </row>
    <row r="10092" spans="1:35" ht="11" customHeight="1" outlineLevel="1" x14ac:dyDescent="0.25">
      <c r="A10092" t="s">
        <v>1707</v>
      </c>
      <c r="C10092" s="2" t="s">
        <v>12974</v>
      </c>
      <c r="D10092" s="2">
        <v>57</v>
      </c>
      <c r="E10092" s="7">
        <v>1893</v>
      </c>
      <c r="F10092" s="5" t="s">
        <v>637</v>
      </c>
      <c r="H10092" s="5" t="s">
        <v>3313</v>
      </c>
      <c r="I10092" s="6" t="s">
        <v>5508</v>
      </c>
      <c r="J10092" s="6" t="s">
        <v>16664</v>
      </c>
      <c r="K10092" s="17">
        <v>1</v>
      </c>
      <c r="L10092" s="17" t="s">
        <v>7730</v>
      </c>
      <c r="M10092" s="9">
        <v>0.15</v>
      </c>
      <c r="N10092" s="9"/>
      <c r="O10092" s="21"/>
      <c r="Q10092" s="29"/>
      <c r="S10092">
        <v>1</v>
      </c>
      <c r="T10092">
        <v>1</v>
      </c>
      <c r="U10092" s="17"/>
      <c r="V10092" s="2">
        <v>58</v>
      </c>
      <c r="Y10092" t="str">
        <f t="shared" si="630"/>
        <v/>
      </c>
      <c r="AA10092" t="str">
        <f t="shared" si="631"/>
        <v/>
      </c>
      <c r="AC10092" s="7"/>
      <c r="AD10092" t="s">
        <v>5508</v>
      </c>
      <c r="AE10092">
        <f t="shared" si="632"/>
        <v>0</v>
      </c>
      <c r="AG10092" s="2"/>
      <c r="AH10092" t="s">
        <v>1709</v>
      </c>
      <c r="AI10092" s="7" t="s">
        <v>4610</v>
      </c>
    </row>
    <row r="10093" spans="1:35" ht="11" customHeight="1" outlineLevel="1" x14ac:dyDescent="0.25">
      <c r="A10093" t="s">
        <v>1707</v>
      </c>
      <c r="C10093" s="2" t="s">
        <v>12974</v>
      </c>
      <c r="D10093" s="2">
        <v>58</v>
      </c>
      <c r="E10093" s="7">
        <v>1893</v>
      </c>
      <c r="F10093" s="5" t="s">
        <v>631</v>
      </c>
      <c r="H10093" s="5" t="s">
        <v>1712</v>
      </c>
      <c r="I10093" s="6" t="s">
        <v>5508</v>
      </c>
      <c r="J10093" s="6" t="s">
        <v>16664</v>
      </c>
      <c r="K10093" s="17">
        <v>1</v>
      </c>
      <c r="L10093" s="17" t="s">
        <v>7730</v>
      </c>
      <c r="M10093" s="9">
        <v>0.3</v>
      </c>
      <c r="N10093" s="9"/>
      <c r="O10093" s="21"/>
      <c r="Q10093" s="29"/>
      <c r="U10093" s="17"/>
      <c r="V10093" s="2">
        <v>59</v>
      </c>
      <c r="Y10093" t="str">
        <f t="shared" si="630"/>
        <v/>
      </c>
      <c r="AA10093" t="str">
        <f t="shared" si="631"/>
        <v/>
      </c>
      <c r="AC10093" s="7"/>
      <c r="AD10093" t="s">
        <v>5508</v>
      </c>
      <c r="AE10093">
        <f t="shared" si="632"/>
        <v>0</v>
      </c>
      <c r="AG10093" s="2"/>
      <c r="AH10093" t="s">
        <v>1709</v>
      </c>
      <c r="AI10093" s="7" t="s">
        <v>4610</v>
      </c>
    </row>
    <row r="10094" spans="1:35" ht="11" customHeight="1" outlineLevel="1" x14ac:dyDescent="0.25">
      <c r="A10094" t="s">
        <v>1707</v>
      </c>
      <c r="C10094" s="2" t="s">
        <v>12974</v>
      </c>
      <c r="D10094" s="2">
        <v>59</v>
      </c>
      <c r="E10094" s="7">
        <v>1893</v>
      </c>
      <c r="F10094" s="5" t="s">
        <v>815</v>
      </c>
      <c r="H10094" s="5" t="s">
        <v>5037</v>
      </c>
      <c r="I10094" s="6" t="s">
        <v>5508</v>
      </c>
      <c r="J10094" s="6" t="s">
        <v>16664</v>
      </c>
      <c r="K10094" s="17">
        <v>1</v>
      </c>
      <c r="L10094" s="17" t="s">
        <v>7730</v>
      </c>
      <c r="M10094" s="9">
        <v>0.15</v>
      </c>
      <c r="N10094" s="9"/>
      <c r="O10094" s="21"/>
      <c r="Q10094" s="29"/>
      <c r="U10094" s="17"/>
      <c r="V10094" s="2">
        <v>60</v>
      </c>
      <c r="Y10094" t="str">
        <f t="shared" si="630"/>
        <v/>
      </c>
      <c r="AA10094" t="str">
        <f t="shared" si="631"/>
        <v/>
      </c>
      <c r="AC10094" s="7"/>
      <c r="AD10094" t="s">
        <v>5508</v>
      </c>
      <c r="AE10094">
        <f t="shared" si="632"/>
        <v>0</v>
      </c>
      <c r="AG10094" s="2"/>
      <c r="AH10094" t="s">
        <v>1709</v>
      </c>
      <c r="AI10094" s="7" t="s">
        <v>4610</v>
      </c>
    </row>
    <row r="10095" spans="1:35" ht="11" customHeight="1" outlineLevel="1" x14ac:dyDescent="0.25">
      <c r="A10095" t="s">
        <v>1707</v>
      </c>
      <c r="C10095" s="2" t="s">
        <v>12974</v>
      </c>
      <c r="D10095" s="2" t="s">
        <v>4062</v>
      </c>
      <c r="E10095" s="7">
        <v>1893</v>
      </c>
      <c r="F10095" s="5" t="s">
        <v>21951</v>
      </c>
      <c r="H10095" s="5" t="s">
        <v>1825</v>
      </c>
      <c r="I10095" s="6" t="s">
        <v>5508</v>
      </c>
      <c r="J10095" s="6"/>
      <c r="K10095" s="17">
        <v>1</v>
      </c>
      <c r="L10095" s="17" t="s">
        <v>7730</v>
      </c>
      <c r="M10095" s="9">
        <v>0.3</v>
      </c>
      <c r="N10095" s="9"/>
      <c r="O10095" s="21"/>
      <c r="Q10095" s="29"/>
      <c r="U10095" s="17"/>
      <c r="V10095" s="2" t="s">
        <v>5364</v>
      </c>
      <c r="Y10095" t="str">
        <f t="shared" si="630"/>
        <v/>
      </c>
      <c r="AA10095" t="str">
        <f t="shared" si="631"/>
        <v/>
      </c>
      <c r="AC10095" s="7"/>
      <c r="AD10095" t="s">
        <v>5508</v>
      </c>
      <c r="AE10095">
        <f t="shared" si="632"/>
        <v>0</v>
      </c>
      <c r="AG10095" s="2"/>
      <c r="AH10095" t="s">
        <v>1709</v>
      </c>
      <c r="AI10095" s="7" t="s">
        <v>4610</v>
      </c>
    </row>
    <row r="10096" spans="1:35" ht="11" customHeight="1" outlineLevel="1" x14ac:dyDescent="0.25">
      <c r="A10096" t="s">
        <v>1707</v>
      </c>
      <c r="C10096" s="2" t="s">
        <v>12974</v>
      </c>
      <c r="D10096" s="2" t="s">
        <v>4062</v>
      </c>
      <c r="E10096" s="7">
        <v>1893</v>
      </c>
      <c r="F10096" s="5" t="s">
        <v>21952</v>
      </c>
      <c r="H10096" s="5" t="s">
        <v>1825</v>
      </c>
      <c r="I10096" s="6" t="s">
        <v>5508</v>
      </c>
      <c r="J10096" s="6"/>
      <c r="K10096" s="17">
        <v>1</v>
      </c>
      <c r="L10096" s="17" t="s">
        <v>7730</v>
      </c>
      <c r="M10096" s="9">
        <v>0.4</v>
      </c>
      <c r="N10096" s="9"/>
      <c r="O10096" s="21"/>
      <c r="Q10096" s="29"/>
      <c r="U10096" s="17"/>
      <c r="V10096" s="2" t="s">
        <v>5365</v>
      </c>
      <c r="Y10096" t="str">
        <f t="shared" si="630"/>
        <v/>
      </c>
      <c r="AA10096" t="str">
        <f t="shared" si="631"/>
        <v/>
      </c>
      <c r="AC10096" s="7"/>
      <c r="AD10096" t="s">
        <v>5508</v>
      </c>
      <c r="AE10096">
        <f t="shared" si="632"/>
        <v>0</v>
      </c>
      <c r="AG10096" s="2"/>
      <c r="AH10096" t="s">
        <v>1709</v>
      </c>
      <c r="AI10096" s="7" t="s">
        <v>4610</v>
      </c>
    </row>
    <row r="10097" spans="1:35" ht="11" customHeight="1" outlineLevel="1" x14ac:dyDescent="0.25">
      <c r="A10097" t="s">
        <v>1707</v>
      </c>
      <c r="C10097" s="2" t="s">
        <v>12974</v>
      </c>
      <c r="D10097" s="2" t="s">
        <v>4062</v>
      </c>
      <c r="E10097" s="7">
        <v>1893</v>
      </c>
      <c r="F10097" s="5" t="s">
        <v>21953</v>
      </c>
      <c r="H10097" s="5" t="s">
        <v>1825</v>
      </c>
      <c r="I10097" s="6" t="s">
        <v>5508</v>
      </c>
      <c r="J10097" s="6"/>
      <c r="K10097" s="17">
        <v>1</v>
      </c>
      <c r="L10097" s="17" t="s">
        <v>7730</v>
      </c>
      <c r="M10097" s="9">
        <v>0.4</v>
      </c>
      <c r="N10097" s="9"/>
      <c r="O10097" s="21"/>
      <c r="Q10097" s="29"/>
      <c r="U10097" s="17"/>
      <c r="V10097" s="2" t="s">
        <v>5366</v>
      </c>
      <c r="Y10097" t="str">
        <f t="shared" si="630"/>
        <v/>
      </c>
      <c r="AA10097" t="str">
        <f t="shared" si="631"/>
        <v/>
      </c>
      <c r="AC10097" s="7"/>
      <c r="AD10097" t="s">
        <v>5508</v>
      </c>
      <c r="AE10097">
        <f t="shared" si="632"/>
        <v>0</v>
      </c>
      <c r="AG10097" s="2"/>
      <c r="AH10097" t="s">
        <v>1709</v>
      </c>
      <c r="AI10097" s="7" t="s">
        <v>4610</v>
      </c>
    </row>
    <row r="10098" spans="1:35" ht="11" customHeight="1" outlineLevel="1" x14ac:dyDescent="0.25">
      <c r="A10098" t="s">
        <v>1707</v>
      </c>
      <c r="C10098" s="2" t="s">
        <v>12974</v>
      </c>
      <c r="D10098" s="2" t="s">
        <v>4062</v>
      </c>
      <c r="E10098" s="7">
        <v>1893</v>
      </c>
      <c r="F10098" s="5" t="s">
        <v>21954</v>
      </c>
      <c r="H10098" s="5" t="s">
        <v>1825</v>
      </c>
      <c r="I10098" s="6" t="s">
        <v>5508</v>
      </c>
      <c r="J10098" s="6"/>
      <c r="K10098" s="17">
        <v>1</v>
      </c>
      <c r="L10098" s="17" t="s">
        <v>7730</v>
      </c>
      <c r="M10098" s="9">
        <v>0.6</v>
      </c>
      <c r="N10098" s="9"/>
      <c r="O10098" s="21"/>
      <c r="Q10098" s="29"/>
      <c r="U10098" s="17"/>
      <c r="V10098" s="2" t="s">
        <v>5367</v>
      </c>
      <c r="Y10098" t="str">
        <f t="shared" si="630"/>
        <v/>
      </c>
      <c r="AA10098" t="str">
        <f t="shared" si="631"/>
        <v/>
      </c>
      <c r="AC10098" s="7"/>
      <c r="AD10098" t="s">
        <v>5508</v>
      </c>
      <c r="AE10098">
        <f t="shared" si="632"/>
        <v>0</v>
      </c>
      <c r="AG10098" s="2"/>
      <c r="AH10098" t="s">
        <v>1709</v>
      </c>
      <c r="AI10098" s="7" t="s">
        <v>4610</v>
      </c>
    </row>
    <row r="10099" spans="1:35" ht="11" customHeight="1" outlineLevel="1" x14ac:dyDescent="0.25">
      <c r="A10099" t="s">
        <v>1707</v>
      </c>
      <c r="C10099" s="2" t="s">
        <v>12974</v>
      </c>
      <c r="D10099" s="2" t="s">
        <v>4062</v>
      </c>
      <c r="E10099" s="7">
        <v>1893</v>
      </c>
      <c r="F10099" s="5" t="s">
        <v>21955</v>
      </c>
      <c r="H10099" s="5" t="s">
        <v>1825</v>
      </c>
      <c r="I10099" s="6" t="s">
        <v>5508</v>
      </c>
      <c r="J10099" s="6"/>
      <c r="K10099" s="17">
        <v>1</v>
      </c>
      <c r="L10099" s="17" t="s">
        <v>7730</v>
      </c>
      <c r="M10099" s="9">
        <v>0.4</v>
      </c>
      <c r="N10099" s="9"/>
      <c r="O10099" s="21"/>
      <c r="Q10099" s="29"/>
      <c r="U10099" s="17"/>
      <c r="V10099" s="2" t="s">
        <v>5368</v>
      </c>
      <c r="Y10099" t="str">
        <f t="shared" si="630"/>
        <v/>
      </c>
      <c r="AA10099" t="str">
        <f t="shared" si="631"/>
        <v/>
      </c>
      <c r="AC10099" s="7"/>
      <c r="AD10099" t="s">
        <v>5508</v>
      </c>
      <c r="AE10099">
        <f t="shared" si="632"/>
        <v>0</v>
      </c>
      <c r="AG10099" s="2"/>
      <c r="AH10099" t="s">
        <v>1709</v>
      </c>
      <c r="AI10099" s="7" t="s">
        <v>4610</v>
      </c>
    </row>
    <row r="10100" spans="1:35" ht="11" customHeight="1" outlineLevel="1" x14ac:dyDescent="0.25">
      <c r="A10100" t="s">
        <v>1707</v>
      </c>
      <c r="C10100" s="2" t="s">
        <v>12974</v>
      </c>
      <c r="D10100" s="2" t="s">
        <v>4062</v>
      </c>
      <c r="E10100" s="7">
        <v>1893</v>
      </c>
      <c r="F10100" s="5" t="s">
        <v>21956</v>
      </c>
      <c r="H10100" s="5" t="s">
        <v>1825</v>
      </c>
      <c r="I10100" s="6" t="s">
        <v>5508</v>
      </c>
      <c r="J10100" s="6"/>
      <c r="K10100" s="17">
        <v>1</v>
      </c>
      <c r="L10100" s="17" t="s">
        <v>7730</v>
      </c>
      <c r="M10100" s="9">
        <v>0.4</v>
      </c>
      <c r="N10100" s="9"/>
      <c r="O10100" s="21"/>
      <c r="Q10100" s="29"/>
      <c r="U10100" s="17"/>
      <c r="V10100" s="2" t="s">
        <v>5369</v>
      </c>
      <c r="Y10100" t="str">
        <f t="shared" si="630"/>
        <v/>
      </c>
      <c r="AA10100" t="str">
        <f t="shared" si="631"/>
        <v/>
      </c>
      <c r="AC10100" s="7"/>
      <c r="AD10100" t="s">
        <v>5508</v>
      </c>
      <c r="AE10100">
        <f t="shared" si="632"/>
        <v>0</v>
      </c>
      <c r="AG10100" s="2"/>
      <c r="AH10100" t="s">
        <v>1709</v>
      </c>
      <c r="AI10100" s="7" t="s">
        <v>4610</v>
      </c>
    </row>
    <row r="10101" spans="1:35" ht="11" customHeight="1" outlineLevel="1" x14ac:dyDescent="0.25">
      <c r="A10101" t="s">
        <v>1707</v>
      </c>
      <c r="C10101" s="2" t="s">
        <v>12974</v>
      </c>
      <c r="D10101" s="2" t="s">
        <v>4062</v>
      </c>
      <c r="E10101" s="7">
        <v>1893</v>
      </c>
      <c r="F10101" s="5" t="s">
        <v>21957</v>
      </c>
      <c r="H10101" s="5" t="s">
        <v>1825</v>
      </c>
      <c r="I10101" s="6" t="s">
        <v>5508</v>
      </c>
      <c r="J10101" s="6"/>
      <c r="K10101" s="17">
        <v>1</v>
      </c>
      <c r="L10101" s="17" t="s">
        <v>7730</v>
      </c>
      <c r="M10101" s="9">
        <v>0.3</v>
      </c>
      <c r="N10101" s="9"/>
      <c r="O10101" s="21"/>
      <c r="Q10101" s="29"/>
      <c r="U10101" s="17"/>
      <c r="V10101" s="2" t="s">
        <v>5517</v>
      </c>
      <c r="Y10101" t="str">
        <f t="shared" si="630"/>
        <v/>
      </c>
      <c r="AA10101" t="str">
        <f t="shared" si="631"/>
        <v/>
      </c>
      <c r="AC10101" s="7"/>
      <c r="AD10101" t="s">
        <v>5508</v>
      </c>
      <c r="AE10101">
        <f t="shared" si="632"/>
        <v>0</v>
      </c>
      <c r="AG10101" s="2"/>
      <c r="AH10101" t="s">
        <v>1709</v>
      </c>
      <c r="AI10101" s="7" t="s">
        <v>4610</v>
      </c>
    </row>
    <row r="10102" spans="1:35" ht="11" customHeight="1" outlineLevel="1" x14ac:dyDescent="0.25">
      <c r="A10102" t="s">
        <v>1707</v>
      </c>
      <c r="C10102" s="2" t="s">
        <v>12974</v>
      </c>
      <c r="D10102" s="2" t="s">
        <v>4062</v>
      </c>
      <c r="E10102" s="7">
        <v>1893</v>
      </c>
      <c r="F10102" s="5" t="s">
        <v>20915</v>
      </c>
      <c r="H10102" s="5" t="s">
        <v>1825</v>
      </c>
      <c r="I10102" s="6" t="s">
        <v>5508</v>
      </c>
      <c r="J10102" s="6"/>
      <c r="K10102" s="17">
        <v>1</v>
      </c>
      <c r="L10102" s="17" t="s">
        <v>7730</v>
      </c>
      <c r="M10102" s="9">
        <v>0.4</v>
      </c>
      <c r="N10102" s="9"/>
      <c r="O10102" s="21"/>
      <c r="Q10102" s="29"/>
      <c r="U10102" s="17"/>
      <c r="V10102" s="2" t="s">
        <v>5518</v>
      </c>
      <c r="Y10102" t="str">
        <f t="shared" si="630"/>
        <v/>
      </c>
      <c r="AA10102" t="str">
        <f t="shared" si="631"/>
        <v/>
      </c>
      <c r="AC10102" s="7"/>
      <c r="AD10102" t="s">
        <v>5508</v>
      </c>
      <c r="AE10102">
        <f t="shared" si="632"/>
        <v>0</v>
      </c>
      <c r="AG10102" s="2"/>
      <c r="AH10102" t="s">
        <v>1709</v>
      </c>
      <c r="AI10102" s="7" t="s">
        <v>4610</v>
      </c>
    </row>
    <row r="10103" spans="1:35" ht="11" customHeight="1" outlineLevel="1" x14ac:dyDescent="0.25">
      <c r="A10103" t="s">
        <v>1707</v>
      </c>
      <c r="C10103" s="2" t="s">
        <v>12974</v>
      </c>
      <c r="D10103" s="2" t="s">
        <v>4062</v>
      </c>
      <c r="E10103" s="7">
        <v>1893</v>
      </c>
      <c r="F10103" s="5" t="s">
        <v>20916</v>
      </c>
      <c r="H10103" s="5" t="s">
        <v>1825</v>
      </c>
      <c r="I10103" s="6" t="s">
        <v>5508</v>
      </c>
      <c r="J10103" s="6"/>
      <c r="K10103" s="17">
        <v>1</v>
      </c>
      <c r="L10103" s="17" t="s">
        <v>7730</v>
      </c>
      <c r="M10103" s="9">
        <v>1</v>
      </c>
      <c r="N10103" s="9"/>
      <c r="O10103" s="21"/>
      <c r="Q10103" s="29"/>
      <c r="U10103" s="17"/>
      <c r="V10103" s="2" t="s">
        <v>5519</v>
      </c>
      <c r="Y10103" t="str">
        <f t="shared" si="630"/>
        <v/>
      </c>
      <c r="AA10103" t="str">
        <f t="shared" si="631"/>
        <v/>
      </c>
      <c r="AC10103" s="7"/>
      <c r="AD10103" t="s">
        <v>5508</v>
      </c>
      <c r="AE10103">
        <f t="shared" si="632"/>
        <v>0</v>
      </c>
      <c r="AG10103" s="2"/>
      <c r="AH10103" t="s">
        <v>1709</v>
      </c>
      <c r="AI10103" s="7" t="s">
        <v>4610</v>
      </c>
    </row>
    <row r="10104" spans="1:35" ht="11" customHeight="1" outlineLevel="1" x14ac:dyDescent="0.25">
      <c r="A10104" t="s">
        <v>1707</v>
      </c>
      <c r="C10104" s="2" t="s">
        <v>12974</v>
      </c>
      <c r="D10104" s="2" t="s">
        <v>4062</v>
      </c>
      <c r="E10104" s="7">
        <v>1893</v>
      </c>
      <c r="F10104" s="5" t="s">
        <v>20917</v>
      </c>
      <c r="H10104" s="5" t="s">
        <v>1825</v>
      </c>
      <c r="I10104" s="6" t="s">
        <v>5508</v>
      </c>
      <c r="J10104" s="6"/>
      <c r="K10104" s="17">
        <v>1</v>
      </c>
      <c r="L10104" s="17" t="s">
        <v>7730</v>
      </c>
      <c r="M10104" s="9">
        <v>1</v>
      </c>
      <c r="N10104" s="9"/>
      <c r="O10104" s="21"/>
      <c r="Q10104" s="29"/>
      <c r="T10104">
        <v>1</v>
      </c>
      <c r="U10104" s="17"/>
      <c r="V10104" s="2" t="s">
        <v>5520</v>
      </c>
      <c r="Y10104" t="str">
        <f t="shared" si="630"/>
        <v/>
      </c>
      <c r="AA10104" t="str">
        <f t="shared" si="631"/>
        <v/>
      </c>
      <c r="AC10104" s="7"/>
      <c r="AD10104" t="s">
        <v>5508</v>
      </c>
      <c r="AE10104">
        <f t="shared" si="632"/>
        <v>0</v>
      </c>
      <c r="AG10104" s="2"/>
      <c r="AH10104" t="s">
        <v>1709</v>
      </c>
      <c r="AI10104" s="7" t="s">
        <v>4610</v>
      </c>
    </row>
    <row r="10105" spans="1:35" ht="11" customHeight="1" outlineLevel="1" x14ac:dyDescent="0.25">
      <c r="A10105" t="s">
        <v>1707</v>
      </c>
      <c r="C10105" s="2" t="s">
        <v>12974</v>
      </c>
      <c r="D10105" s="2" t="s">
        <v>4062</v>
      </c>
      <c r="E10105" s="7">
        <v>1893</v>
      </c>
      <c r="F10105" s="5" t="s">
        <v>20918</v>
      </c>
      <c r="H10105" s="5" t="s">
        <v>1825</v>
      </c>
      <c r="I10105" s="6" t="s">
        <v>5508</v>
      </c>
      <c r="J10105" s="6"/>
      <c r="K10105" s="17">
        <v>1</v>
      </c>
      <c r="L10105" s="17" t="s">
        <v>7730</v>
      </c>
      <c r="M10105" s="9">
        <v>0.5</v>
      </c>
      <c r="N10105" s="9"/>
      <c r="O10105" s="21"/>
      <c r="Q10105" s="29"/>
      <c r="U10105" s="17"/>
      <c r="V10105" s="2" t="s">
        <v>5521</v>
      </c>
      <c r="Y10105" t="str">
        <f t="shared" si="630"/>
        <v/>
      </c>
      <c r="AA10105" t="str">
        <f t="shared" si="631"/>
        <v/>
      </c>
      <c r="AC10105" s="7"/>
      <c r="AD10105" t="s">
        <v>5508</v>
      </c>
      <c r="AE10105">
        <f t="shared" si="632"/>
        <v>0</v>
      </c>
      <c r="AG10105" s="2"/>
      <c r="AH10105" t="s">
        <v>1709</v>
      </c>
      <c r="AI10105" s="7" t="s">
        <v>4610</v>
      </c>
    </row>
    <row r="10106" spans="1:35" ht="11" customHeight="1" outlineLevel="1" x14ac:dyDescent="0.25">
      <c r="A10106" t="s">
        <v>1707</v>
      </c>
      <c r="C10106" s="2" t="s">
        <v>12974</v>
      </c>
      <c r="D10106" s="2" t="s">
        <v>4062</v>
      </c>
      <c r="E10106" s="7">
        <v>1893</v>
      </c>
      <c r="F10106" s="5" t="s">
        <v>20919</v>
      </c>
      <c r="H10106" s="5" t="s">
        <v>3084</v>
      </c>
      <c r="I10106" s="6" t="s">
        <v>5508</v>
      </c>
      <c r="J10106" s="6"/>
      <c r="K10106" s="17">
        <v>3</v>
      </c>
      <c r="L10106" s="17" t="s">
        <v>7730</v>
      </c>
      <c r="M10106" s="9">
        <v>2</v>
      </c>
      <c r="N10106" s="9"/>
      <c r="O10106" s="21"/>
      <c r="Q10106" s="29"/>
      <c r="U10106" s="17"/>
      <c r="V10106" s="2" t="s">
        <v>4062</v>
      </c>
      <c r="Y10106" t="str">
        <f t="shared" si="630"/>
        <v/>
      </c>
      <c r="AA10106" t="str">
        <f t="shared" si="631"/>
        <v/>
      </c>
      <c r="AC10106" s="7"/>
      <c r="AD10106" t="s">
        <v>5508</v>
      </c>
      <c r="AE10106">
        <f t="shared" si="632"/>
        <v>0</v>
      </c>
      <c r="AG10106" s="2"/>
      <c r="AH10106" t="s">
        <v>1709</v>
      </c>
      <c r="AI10106" s="7" t="s">
        <v>4610</v>
      </c>
    </row>
    <row r="10107" spans="1:35" ht="11" customHeight="1" outlineLevel="1" x14ac:dyDescent="0.25">
      <c r="A10107" t="s">
        <v>1707</v>
      </c>
      <c r="C10107" s="2" t="s">
        <v>12974</v>
      </c>
      <c r="D10107" s="2">
        <v>60</v>
      </c>
      <c r="E10107" s="7">
        <v>1894</v>
      </c>
      <c r="F10107" s="5" t="s">
        <v>6383</v>
      </c>
      <c r="H10107" s="5" t="s">
        <v>2291</v>
      </c>
      <c r="I10107" s="6" t="s">
        <v>16658</v>
      </c>
      <c r="J10107" s="6" t="s">
        <v>16665</v>
      </c>
      <c r="K10107" s="17">
        <v>3</v>
      </c>
      <c r="L10107" s="17" t="s">
        <v>7732</v>
      </c>
      <c r="M10107" s="9"/>
      <c r="N10107" s="9"/>
      <c r="O10107" s="21"/>
      <c r="Q10107" s="29"/>
      <c r="U10107" s="17"/>
      <c r="V10107" s="2"/>
      <c r="Y10107" t="str">
        <f t="shared" si="630"/>
        <v/>
      </c>
      <c r="AA10107" t="str">
        <f t="shared" si="631"/>
        <v/>
      </c>
      <c r="AC10107" s="7"/>
      <c r="AD10107" t="s">
        <v>16658</v>
      </c>
      <c r="AE10107">
        <f t="shared" si="632"/>
        <v>0</v>
      </c>
      <c r="AG10107" s="2"/>
      <c r="AI10107" s="7"/>
    </row>
    <row r="10108" spans="1:35" ht="11" customHeight="1" outlineLevel="1" x14ac:dyDescent="0.25">
      <c r="A10108" t="s">
        <v>1707</v>
      </c>
      <c r="C10108" s="2" t="s">
        <v>12974</v>
      </c>
      <c r="D10108" s="2">
        <v>61</v>
      </c>
      <c r="E10108" s="7">
        <v>1894</v>
      </c>
      <c r="F10108" s="5" t="s">
        <v>4732</v>
      </c>
      <c r="H10108" s="5" t="s">
        <v>16659</v>
      </c>
      <c r="I10108" s="6" t="s">
        <v>16658</v>
      </c>
      <c r="J10108" s="6" t="s">
        <v>16665</v>
      </c>
      <c r="K10108" s="17">
        <v>3</v>
      </c>
      <c r="L10108" s="17" t="s">
        <v>7732</v>
      </c>
      <c r="M10108" s="9"/>
      <c r="N10108" s="9"/>
      <c r="O10108" s="21"/>
      <c r="Q10108" s="29"/>
      <c r="U10108" s="17"/>
      <c r="V10108" s="2"/>
      <c r="Y10108" t="str">
        <f t="shared" si="630"/>
        <v/>
      </c>
      <c r="AA10108" t="str">
        <f t="shared" si="631"/>
        <v/>
      </c>
      <c r="AC10108" s="7"/>
      <c r="AD10108" t="s">
        <v>16658</v>
      </c>
      <c r="AE10108">
        <f t="shared" si="632"/>
        <v>0</v>
      </c>
      <c r="AG10108" s="2"/>
      <c r="AI10108" s="7"/>
    </row>
    <row r="10109" spans="1:35" ht="11" customHeight="1" outlineLevel="1" x14ac:dyDescent="0.25">
      <c r="A10109" t="s">
        <v>1707</v>
      </c>
      <c r="C10109" s="2" t="s">
        <v>12974</v>
      </c>
      <c r="D10109" s="2">
        <v>62</v>
      </c>
      <c r="E10109" s="7">
        <v>1894</v>
      </c>
      <c r="F10109" s="5" t="s">
        <v>5139</v>
      </c>
      <c r="H10109" s="5" t="s">
        <v>1674</v>
      </c>
      <c r="I10109" s="6" t="s">
        <v>16658</v>
      </c>
      <c r="J10109" s="6" t="s">
        <v>16665</v>
      </c>
      <c r="K10109" s="17">
        <v>3</v>
      </c>
      <c r="L10109" s="17" t="s">
        <v>7732</v>
      </c>
      <c r="M10109" s="9"/>
      <c r="N10109" s="9"/>
      <c r="O10109" s="21"/>
      <c r="Q10109" s="29"/>
      <c r="U10109" s="17"/>
      <c r="V10109" s="2"/>
      <c r="Y10109" t="str">
        <f t="shared" si="630"/>
        <v/>
      </c>
      <c r="AA10109" t="str">
        <f t="shared" si="631"/>
        <v/>
      </c>
      <c r="AC10109" s="7"/>
      <c r="AD10109" t="s">
        <v>16658</v>
      </c>
      <c r="AE10109">
        <f t="shared" si="632"/>
        <v>0</v>
      </c>
      <c r="AG10109" s="2"/>
      <c r="AI10109" s="7"/>
    </row>
    <row r="10110" spans="1:35" ht="11" customHeight="1" outlineLevel="1" x14ac:dyDescent="0.25">
      <c r="A10110" t="s">
        <v>1707</v>
      </c>
      <c r="C10110" s="2" t="s">
        <v>12974</v>
      </c>
      <c r="D10110" s="2">
        <v>63</v>
      </c>
      <c r="E10110" s="7">
        <v>1894</v>
      </c>
      <c r="F10110" s="5" t="s">
        <v>5138</v>
      </c>
      <c r="H10110" s="5" t="s">
        <v>16663</v>
      </c>
      <c r="I10110" s="6" t="s">
        <v>16658</v>
      </c>
      <c r="J10110" s="6" t="s">
        <v>16665</v>
      </c>
      <c r="K10110" s="17">
        <v>3</v>
      </c>
      <c r="L10110" s="17" t="s">
        <v>7732</v>
      </c>
      <c r="M10110" s="9"/>
      <c r="N10110" s="9"/>
      <c r="O10110" s="21"/>
      <c r="Q10110" s="29"/>
      <c r="U10110" s="17"/>
      <c r="V10110" s="2"/>
      <c r="Y10110" t="str">
        <f t="shared" si="630"/>
        <v/>
      </c>
      <c r="AA10110" t="str">
        <f t="shared" si="631"/>
        <v/>
      </c>
      <c r="AC10110" s="7"/>
      <c r="AD10110" t="s">
        <v>16658</v>
      </c>
      <c r="AE10110">
        <f t="shared" si="632"/>
        <v>0</v>
      </c>
      <c r="AG10110" s="2"/>
      <c r="AI10110" s="7"/>
    </row>
    <row r="10111" spans="1:35" ht="11" customHeight="1" outlineLevel="1" x14ac:dyDescent="0.25">
      <c r="A10111" t="s">
        <v>1707</v>
      </c>
      <c r="C10111" s="2" t="s">
        <v>12974</v>
      </c>
      <c r="D10111" s="2">
        <v>64</v>
      </c>
      <c r="E10111" s="7">
        <v>1894</v>
      </c>
      <c r="F10111" s="5" t="s">
        <v>2974</v>
      </c>
      <c r="H10111" s="5" t="s">
        <v>10763</v>
      </c>
      <c r="I10111" s="6" t="s">
        <v>16658</v>
      </c>
      <c r="J10111" s="6" t="s">
        <v>16665</v>
      </c>
      <c r="K10111" s="17">
        <v>3</v>
      </c>
      <c r="L10111" s="17" t="s">
        <v>7732</v>
      </c>
      <c r="M10111" s="9"/>
      <c r="N10111" s="9"/>
      <c r="O10111" s="21"/>
      <c r="Q10111" s="29"/>
      <c r="U10111" s="17"/>
      <c r="V10111" s="2"/>
      <c r="Y10111" t="str">
        <f t="shared" si="630"/>
        <v/>
      </c>
      <c r="AA10111" t="str">
        <f t="shared" si="631"/>
        <v/>
      </c>
      <c r="AC10111" s="7"/>
      <c r="AD10111" t="s">
        <v>16658</v>
      </c>
      <c r="AE10111">
        <f t="shared" si="632"/>
        <v>0</v>
      </c>
      <c r="AG10111" s="2"/>
      <c r="AI10111" s="7"/>
    </row>
    <row r="10112" spans="1:35" ht="11" customHeight="1" outlineLevel="1" x14ac:dyDescent="0.25">
      <c r="A10112" t="s">
        <v>1707</v>
      </c>
      <c r="C10112" s="2" t="s">
        <v>12974</v>
      </c>
      <c r="D10112" s="2">
        <v>65</v>
      </c>
      <c r="E10112" s="7">
        <v>1894</v>
      </c>
      <c r="F10112" s="5">
        <v>50</v>
      </c>
      <c r="H10112" s="5" t="s">
        <v>3829</v>
      </c>
      <c r="I10112" s="6" t="s">
        <v>16658</v>
      </c>
      <c r="J10112" s="6" t="s">
        <v>16665</v>
      </c>
      <c r="K10112" s="17">
        <v>3</v>
      </c>
      <c r="L10112" s="17" t="s">
        <v>7732</v>
      </c>
      <c r="M10112" s="9"/>
      <c r="N10112" s="9"/>
      <c r="O10112" s="21"/>
      <c r="Q10112" s="29"/>
      <c r="U10112" s="17"/>
      <c r="V10112" s="2"/>
      <c r="Y10112" t="str">
        <f t="shared" si="630"/>
        <v/>
      </c>
      <c r="AA10112" t="str">
        <f t="shared" si="631"/>
        <v/>
      </c>
      <c r="AC10112" s="7"/>
      <c r="AD10112" t="s">
        <v>16658</v>
      </c>
      <c r="AE10112">
        <f t="shared" si="632"/>
        <v>0</v>
      </c>
      <c r="AG10112" s="2"/>
      <c r="AI10112" s="7"/>
    </row>
    <row r="10113" spans="1:35" ht="11" customHeight="1" outlineLevel="1" collapsed="1" x14ac:dyDescent="0.25">
      <c r="A10113" t="s">
        <v>1707</v>
      </c>
      <c r="C10113" s="2" t="s">
        <v>12974</v>
      </c>
      <c r="D10113" s="2">
        <v>66</v>
      </c>
      <c r="E10113" s="7">
        <v>1894</v>
      </c>
      <c r="F10113" s="5" t="s">
        <v>1099</v>
      </c>
      <c r="H10113" s="5" t="s">
        <v>2291</v>
      </c>
      <c r="I10113" s="6" t="s">
        <v>16658</v>
      </c>
      <c r="J10113" s="6" t="s">
        <v>16665</v>
      </c>
      <c r="K10113" s="17">
        <v>3</v>
      </c>
      <c r="L10113" s="17" t="s">
        <v>7732</v>
      </c>
      <c r="M10113" s="9"/>
      <c r="N10113" s="9"/>
      <c r="O10113" s="21"/>
      <c r="Q10113" s="29"/>
      <c r="U10113" s="17"/>
      <c r="V10113" s="2"/>
      <c r="Y10113" t="str">
        <f t="shared" si="630"/>
        <v/>
      </c>
      <c r="AA10113" t="str">
        <f t="shared" si="631"/>
        <v/>
      </c>
      <c r="AC10113" s="7"/>
      <c r="AD10113" t="s">
        <v>16658</v>
      </c>
      <c r="AE10113">
        <f t="shared" si="632"/>
        <v>0</v>
      </c>
      <c r="AG10113" s="2"/>
      <c r="AI10113" s="7"/>
    </row>
    <row r="10114" spans="1:35" ht="11" customHeight="1" outlineLevel="1" x14ac:dyDescent="0.25">
      <c r="A10114" t="s">
        <v>1707</v>
      </c>
      <c r="C10114" s="2" t="s">
        <v>12974</v>
      </c>
      <c r="D10114" s="2">
        <v>67</v>
      </c>
      <c r="E10114" s="7">
        <v>1894</v>
      </c>
      <c r="F10114" s="5" t="s">
        <v>637</v>
      </c>
      <c r="H10114" s="5" t="s">
        <v>6501</v>
      </c>
      <c r="I10114" s="6" t="s">
        <v>16658</v>
      </c>
      <c r="J10114" s="6" t="s">
        <v>16665</v>
      </c>
      <c r="K10114" s="17">
        <v>3</v>
      </c>
      <c r="L10114" s="17" t="s">
        <v>7732</v>
      </c>
      <c r="M10114" s="9"/>
      <c r="N10114" s="9"/>
      <c r="O10114" s="21"/>
      <c r="Q10114" s="29"/>
      <c r="U10114" s="17"/>
      <c r="V10114" s="2"/>
      <c r="Y10114" t="str">
        <f t="shared" si="630"/>
        <v/>
      </c>
      <c r="AA10114" t="str">
        <f t="shared" si="631"/>
        <v/>
      </c>
      <c r="AC10114" s="7"/>
      <c r="AD10114" t="s">
        <v>16658</v>
      </c>
      <c r="AE10114">
        <f t="shared" si="632"/>
        <v>0</v>
      </c>
      <c r="AG10114" s="2"/>
      <c r="AI10114" s="7"/>
    </row>
    <row r="10115" spans="1:35" ht="11" customHeight="1" outlineLevel="1" x14ac:dyDescent="0.25">
      <c r="A10115" t="s">
        <v>1707</v>
      </c>
      <c r="C10115" s="2" t="s">
        <v>12974</v>
      </c>
      <c r="D10115" s="2">
        <v>68</v>
      </c>
      <c r="E10115" s="7">
        <v>1894</v>
      </c>
      <c r="F10115" s="5" t="s">
        <v>631</v>
      </c>
      <c r="H10115" s="5" t="s">
        <v>3968</v>
      </c>
      <c r="I10115" s="6" t="s">
        <v>16658</v>
      </c>
      <c r="J10115" s="6" t="s">
        <v>16665</v>
      </c>
      <c r="K10115" s="17">
        <v>3</v>
      </c>
      <c r="L10115" s="17" t="s">
        <v>7732</v>
      </c>
      <c r="M10115" s="9"/>
      <c r="N10115" s="9"/>
      <c r="O10115" s="21"/>
      <c r="Q10115" s="29"/>
      <c r="U10115" s="17"/>
      <c r="V10115" s="2"/>
      <c r="Y10115" t="str">
        <f t="shared" si="630"/>
        <v/>
      </c>
      <c r="AA10115" t="str">
        <f t="shared" si="631"/>
        <v/>
      </c>
      <c r="AC10115" s="7"/>
      <c r="AD10115" t="s">
        <v>16658</v>
      </c>
      <c r="AE10115">
        <f t="shared" si="632"/>
        <v>0</v>
      </c>
      <c r="AG10115" s="2"/>
      <c r="AI10115" s="7"/>
    </row>
    <row r="10116" spans="1:35" ht="11" customHeight="1" outlineLevel="1" x14ac:dyDescent="0.25">
      <c r="A10116" t="s">
        <v>1707</v>
      </c>
      <c r="C10116" s="2" t="s">
        <v>12974</v>
      </c>
      <c r="D10116" s="2">
        <v>69</v>
      </c>
      <c r="E10116" s="7">
        <v>1894</v>
      </c>
      <c r="F10116" s="5" t="s">
        <v>815</v>
      </c>
      <c r="H10116" s="5" t="s">
        <v>5037</v>
      </c>
      <c r="I10116" s="6" t="s">
        <v>16658</v>
      </c>
      <c r="J10116" s="6" t="s">
        <v>16665</v>
      </c>
      <c r="K10116" s="17">
        <v>3</v>
      </c>
      <c r="L10116" s="17" t="s">
        <v>7732</v>
      </c>
      <c r="M10116" s="9"/>
      <c r="N10116" s="9"/>
      <c r="O10116" s="21"/>
      <c r="Q10116" s="29"/>
      <c r="U10116" s="17"/>
      <c r="V10116" s="2"/>
      <c r="Y10116" t="str">
        <f t="shared" si="630"/>
        <v/>
      </c>
      <c r="AA10116" t="str">
        <f t="shared" si="631"/>
        <v/>
      </c>
      <c r="AC10116" s="7"/>
      <c r="AD10116" t="s">
        <v>16658</v>
      </c>
      <c r="AE10116">
        <f t="shared" si="632"/>
        <v>0</v>
      </c>
      <c r="AG10116" s="2"/>
      <c r="AI10116" s="7"/>
    </row>
    <row r="10117" spans="1:35" ht="11" customHeight="1" outlineLevel="1" x14ac:dyDescent="0.25">
      <c r="A10117" t="s">
        <v>1707</v>
      </c>
      <c r="C10117" s="2" t="s">
        <v>12974</v>
      </c>
      <c r="D10117" s="2">
        <v>70</v>
      </c>
      <c r="E10117" s="7">
        <v>1895</v>
      </c>
      <c r="F10117" s="5" t="s">
        <v>6383</v>
      </c>
      <c r="H10117" s="5" t="s">
        <v>5481</v>
      </c>
      <c r="I10117" s="6" t="s">
        <v>5508</v>
      </c>
      <c r="J10117" s="6" t="s">
        <v>10701</v>
      </c>
      <c r="K10117" s="17">
        <v>3</v>
      </c>
      <c r="L10117" s="17" t="s">
        <v>7730</v>
      </c>
      <c r="M10117" s="9">
        <v>0.4</v>
      </c>
      <c r="N10117" s="9"/>
      <c r="O10117" s="21"/>
      <c r="Q10117" s="29"/>
      <c r="U10117" s="17"/>
      <c r="V10117" s="2">
        <v>71</v>
      </c>
      <c r="Y10117" t="str">
        <f t="shared" si="630"/>
        <v/>
      </c>
      <c r="AA10117" t="str">
        <f t="shared" si="631"/>
        <v/>
      </c>
      <c r="AC10117" s="7"/>
      <c r="AD10117" t="s">
        <v>5508</v>
      </c>
      <c r="AE10117">
        <f t="shared" si="632"/>
        <v>0</v>
      </c>
      <c r="AG10117" s="2"/>
      <c r="AH10117" t="s">
        <v>1709</v>
      </c>
      <c r="AI10117" s="7" t="s">
        <v>4610</v>
      </c>
    </row>
    <row r="10118" spans="1:35" ht="11" customHeight="1" outlineLevel="1" x14ac:dyDescent="0.25">
      <c r="A10118" t="s">
        <v>1707</v>
      </c>
      <c r="C10118" s="2" t="s">
        <v>12974</v>
      </c>
      <c r="D10118" s="2">
        <v>71</v>
      </c>
      <c r="E10118" s="7">
        <v>1895</v>
      </c>
      <c r="F10118" s="5" t="s">
        <v>4732</v>
      </c>
      <c r="H10118" s="5" t="s">
        <v>1673</v>
      </c>
      <c r="I10118" s="6" t="s">
        <v>5508</v>
      </c>
      <c r="J10118" s="6" t="s">
        <v>10701</v>
      </c>
      <c r="K10118" s="17">
        <v>3</v>
      </c>
      <c r="L10118" s="17" t="s">
        <v>7730</v>
      </c>
      <c r="M10118" s="9">
        <v>0.4</v>
      </c>
      <c r="N10118" s="9"/>
      <c r="O10118" s="21"/>
      <c r="Q10118" s="29"/>
      <c r="U10118" s="17"/>
      <c r="V10118" s="2">
        <v>72</v>
      </c>
      <c r="Y10118" t="str">
        <f t="shared" si="630"/>
        <v/>
      </c>
      <c r="AA10118" t="str">
        <f t="shared" si="631"/>
        <v/>
      </c>
      <c r="AC10118" s="7"/>
      <c r="AD10118" t="s">
        <v>5508</v>
      </c>
      <c r="AE10118">
        <f t="shared" si="632"/>
        <v>0</v>
      </c>
      <c r="AG10118" s="2"/>
      <c r="AH10118" t="s">
        <v>1709</v>
      </c>
      <c r="AI10118" s="7" t="s">
        <v>4610</v>
      </c>
    </row>
    <row r="10119" spans="1:35" ht="11" customHeight="1" outlineLevel="1" x14ac:dyDescent="0.25">
      <c r="A10119" t="s">
        <v>1707</v>
      </c>
      <c r="C10119" s="2" t="s">
        <v>12974</v>
      </c>
      <c r="D10119" s="2">
        <v>72</v>
      </c>
      <c r="E10119" s="7">
        <v>1895</v>
      </c>
      <c r="F10119" s="5" t="s">
        <v>5139</v>
      </c>
      <c r="H10119" s="5" t="s">
        <v>5558</v>
      </c>
      <c r="I10119" s="6" t="s">
        <v>5508</v>
      </c>
      <c r="J10119" s="6" t="s">
        <v>10701</v>
      </c>
      <c r="K10119" s="17">
        <v>3</v>
      </c>
      <c r="L10119" s="17" t="s">
        <v>7730</v>
      </c>
      <c r="M10119" s="9">
        <v>0.4</v>
      </c>
      <c r="N10119" s="9"/>
      <c r="O10119" s="21"/>
      <c r="Q10119" s="29"/>
      <c r="U10119" s="17"/>
      <c r="V10119" s="2">
        <v>73</v>
      </c>
      <c r="Y10119" t="str">
        <f t="shared" si="630"/>
        <v/>
      </c>
      <c r="AA10119" t="str">
        <f t="shared" si="631"/>
        <v/>
      </c>
      <c r="AC10119" s="7"/>
      <c r="AD10119" t="s">
        <v>5508</v>
      </c>
      <c r="AE10119">
        <f t="shared" si="632"/>
        <v>0</v>
      </c>
      <c r="AG10119" s="2"/>
      <c r="AH10119" t="s">
        <v>1709</v>
      </c>
      <c r="AI10119" s="7" t="s">
        <v>4610</v>
      </c>
    </row>
    <row r="10120" spans="1:35" ht="11" customHeight="1" outlineLevel="1" x14ac:dyDescent="0.25">
      <c r="A10120" t="s">
        <v>1707</v>
      </c>
      <c r="C10120" s="2" t="s">
        <v>12974</v>
      </c>
      <c r="D10120" s="2">
        <v>73</v>
      </c>
      <c r="E10120" s="7">
        <v>1895</v>
      </c>
      <c r="F10120" s="5" t="s">
        <v>5138</v>
      </c>
      <c r="H10120" s="5" t="s">
        <v>1825</v>
      </c>
      <c r="I10120" s="6" t="s">
        <v>5508</v>
      </c>
      <c r="J10120" s="6" t="s">
        <v>10701</v>
      </c>
      <c r="K10120" s="17">
        <v>3</v>
      </c>
      <c r="L10120" s="17" t="s">
        <v>7730</v>
      </c>
      <c r="M10120" s="9">
        <v>0.65</v>
      </c>
      <c r="N10120" s="9"/>
      <c r="O10120" s="21"/>
      <c r="Q10120" s="29"/>
      <c r="U10120" s="17"/>
      <c r="V10120" s="2">
        <v>74</v>
      </c>
      <c r="Y10120" t="str">
        <f t="shared" si="630"/>
        <v/>
      </c>
      <c r="AA10120" t="str">
        <f t="shared" si="631"/>
        <v/>
      </c>
      <c r="AC10120" s="7"/>
      <c r="AD10120" t="s">
        <v>5508</v>
      </c>
      <c r="AE10120">
        <f t="shared" si="632"/>
        <v>0</v>
      </c>
      <c r="AG10120" s="2"/>
      <c r="AH10120" t="s">
        <v>1709</v>
      </c>
      <c r="AI10120" s="7" t="s">
        <v>4610</v>
      </c>
    </row>
    <row r="10121" spans="1:35" ht="11" customHeight="1" outlineLevel="1" x14ac:dyDescent="0.25">
      <c r="A10121" t="s">
        <v>1707</v>
      </c>
      <c r="C10121" s="2" t="s">
        <v>12974</v>
      </c>
      <c r="D10121" s="2">
        <v>74</v>
      </c>
      <c r="E10121" s="7">
        <v>1895</v>
      </c>
      <c r="F10121" s="5" t="s">
        <v>2974</v>
      </c>
      <c r="H10121" s="5" t="s">
        <v>1507</v>
      </c>
      <c r="I10121" s="6" t="s">
        <v>5508</v>
      </c>
      <c r="J10121" s="6" t="s">
        <v>10701</v>
      </c>
      <c r="K10121" s="17">
        <v>3</v>
      </c>
      <c r="L10121" s="17" t="s">
        <v>7730</v>
      </c>
      <c r="M10121" s="9">
        <v>0.65</v>
      </c>
      <c r="N10121" s="9"/>
      <c r="O10121" s="21"/>
      <c r="Q10121" s="29"/>
      <c r="U10121" s="17"/>
      <c r="V10121" s="2">
        <v>75</v>
      </c>
      <c r="Y10121" t="str">
        <f t="shared" si="630"/>
        <v/>
      </c>
      <c r="AA10121" t="str">
        <f t="shared" si="631"/>
        <v/>
      </c>
      <c r="AC10121" s="7"/>
      <c r="AD10121" t="s">
        <v>5508</v>
      </c>
      <c r="AE10121">
        <f t="shared" si="632"/>
        <v>0</v>
      </c>
      <c r="AG10121" s="2"/>
      <c r="AH10121" t="s">
        <v>1709</v>
      </c>
      <c r="AI10121" s="7" t="s">
        <v>4610</v>
      </c>
    </row>
    <row r="10122" spans="1:35" ht="11" customHeight="1" outlineLevel="1" x14ac:dyDescent="0.25">
      <c r="A10122" t="s">
        <v>1707</v>
      </c>
      <c r="C10122" s="2" t="s">
        <v>12974</v>
      </c>
      <c r="D10122" s="2">
        <v>75</v>
      </c>
      <c r="E10122" s="7">
        <v>1895</v>
      </c>
      <c r="F10122" s="5" t="s">
        <v>3421</v>
      </c>
      <c r="H10122" s="5" t="s">
        <v>389</v>
      </c>
      <c r="I10122" s="6" t="s">
        <v>5508</v>
      </c>
      <c r="J10122" s="6" t="s">
        <v>10701</v>
      </c>
      <c r="K10122" s="17">
        <v>3</v>
      </c>
      <c r="L10122" s="17" t="s">
        <v>7730</v>
      </c>
      <c r="M10122" s="9">
        <v>7</v>
      </c>
      <c r="N10122" s="9"/>
      <c r="O10122" s="21"/>
      <c r="Q10122" s="29"/>
      <c r="U10122" s="17"/>
      <c r="V10122" s="2">
        <v>76</v>
      </c>
      <c r="Y10122" t="str">
        <f t="shared" si="630"/>
        <v/>
      </c>
      <c r="AA10122" t="str">
        <f t="shared" si="631"/>
        <v/>
      </c>
      <c r="AC10122" s="7"/>
      <c r="AD10122" t="s">
        <v>5508</v>
      </c>
      <c r="AE10122">
        <f t="shared" si="632"/>
        <v>0</v>
      </c>
      <c r="AG10122" s="2"/>
      <c r="AH10122" t="s">
        <v>1709</v>
      </c>
      <c r="AI10122" s="7" t="s">
        <v>4922</v>
      </c>
    </row>
    <row r="10123" spans="1:35" ht="11" customHeight="1" outlineLevel="1" x14ac:dyDescent="0.25">
      <c r="A10123" t="s">
        <v>1707</v>
      </c>
      <c r="C10123" s="2" t="s">
        <v>12974</v>
      </c>
      <c r="D10123" s="2">
        <v>76</v>
      </c>
      <c r="E10123" s="7">
        <v>1895</v>
      </c>
      <c r="F10123" s="5" t="s">
        <v>1099</v>
      </c>
      <c r="H10123" s="5" t="s">
        <v>431</v>
      </c>
      <c r="I10123" s="6" t="s">
        <v>5508</v>
      </c>
      <c r="J10123" s="6" t="s">
        <v>10701</v>
      </c>
      <c r="K10123" s="17">
        <v>3</v>
      </c>
      <c r="L10123" s="17" t="s">
        <v>7730</v>
      </c>
      <c r="M10123" s="9">
        <v>0.65</v>
      </c>
      <c r="N10123" s="9"/>
      <c r="O10123" s="21"/>
      <c r="Q10123" s="29"/>
      <c r="U10123" s="17"/>
      <c r="V10123" s="2">
        <v>77</v>
      </c>
      <c r="Y10123" t="str">
        <f t="shared" si="630"/>
        <v/>
      </c>
      <c r="AA10123" t="str">
        <f t="shared" si="631"/>
        <v/>
      </c>
      <c r="AC10123" s="7"/>
      <c r="AD10123" t="s">
        <v>5508</v>
      </c>
      <c r="AE10123">
        <f t="shared" si="632"/>
        <v>0</v>
      </c>
      <c r="AG10123" s="2"/>
      <c r="AH10123" t="s">
        <v>1709</v>
      </c>
      <c r="AI10123" s="7" t="s">
        <v>4610</v>
      </c>
    </row>
    <row r="10124" spans="1:35" ht="11" customHeight="1" outlineLevel="1" x14ac:dyDescent="0.25">
      <c r="A10124" t="s">
        <v>1707</v>
      </c>
      <c r="C10124" s="2" t="s">
        <v>12974</v>
      </c>
      <c r="D10124" s="2">
        <v>77</v>
      </c>
      <c r="E10124" s="7">
        <v>1895</v>
      </c>
      <c r="F10124" s="5" t="s">
        <v>637</v>
      </c>
      <c r="H10124" s="5" t="s">
        <v>1121</v>
      </c>
      <c r="I10124" s="6" t="s">
        <v>5508</v>
      </c>
      <c r="J10124" s="6" t="s">
        <v>10701</v>
      </c>
      <c r="K10124" s="17">
        <v>3</v>
      </c>
      <c r="L10124" s="17" t="s">
        <v>7730</v>
      </c>
      <c r="M10124" s="9">
        <v>0.65</v>
      </c>
      <c r="N10124" s="9"/>
      <c r="O10124" s="21"/>
      <c r="Q10124" s="29"/>
      <c r="U10124" s="17"/>
      <c r="V10124" s="2">
        <v>78</v>
      </c>
      <c r="Y10124" t="str">
        <f t="shared" si="630"/>
        <v/>
      </c>
      <c r="AA10124" t="str">
        <f t="shared" si="631"/>
        <v/>
      </c>
      <c r="AC10124" s="7"/>
      <c r="AD10124" t="s">
        <v>5508</v>
      </c>
      <c r="AE10124">
        <f t="shared" si="632"/>
        <v>0</v>
      </c>
      <c r="AG10124" s="2"/>
      <c r="AH10124" t="s">
        <v>1709</v>
      </c>
      <c r="AI10124" s="7" t="s">
        <v>4610</v>
      </c>
    </row>
    <row r="10125" spans="1:35" ht="11" customHeight="1" outlineLevel="1" x14ac:dyDescent="0.25">
      <c r="A10125" t="s">
        <v>1707</v>
      </c>
      <c r="C10125" s="2" t="s">
        <v>12974</v>
      </c>
      <c r="D10125" s="2">
        <v>78</v>
      </c>
      <c r="E10125" s="7">
        <v>1895</v>
      </c>
      <c r="F10125" s="5" t="s">
        <v>631</v>
      </c>
      <c r="H10125" s="5" t="s">
        <v>1581</v>
      </c>
      <c r="I10125" s="6" t="s">
        <v>5508</v>
      </c>
      <c r="J10125" s="6" t="s">
        <v>10701</v>
      </c>
      <c r="K10125" s="17">
        <v>3</v>
      </c>
      <c r="L10125" s="17" t="s">
        <v>7730</v>
      </c>
      <c r="M10125" s="9">
        <v>1.8</v>
      </c>
      <c r="N10125" s="9"/>
      <c r="O10125" s="21"/>
      <c r="Q10125" s="29"/>
      <c r="U10125" s="17"/>
      <c r="V10125" s="2">
        <v>79</v>
      </c>
      <c r="Y10125" t="str">
        <f t="shared" si="630"/>
        <v/>
      </c>
      <c r="AA10125" t="str">
        <f t="shared" si="631"/>
        <v/>
      </c>
      <c r="AC10125" s="7"/>
      <c r="AD10125" t="s">
        <v>5508</v>
      </c>
      <c r="AE10125">
        <f t="shared" si="632"/>
        <v>0</v>
      </c>
      <c r="AG10125" s="2"/>
      <c r="AH10125" t="s">
        <v>1709</v>
      </c>
      <c r="AI10125" s="7" t="s">
        <v>4610</v>
      </c>
    </row>
    <row r="10126" spans="1:35" ht="11" customHeight="1" outlineLevel="1" x14ac:dyDescent="0.25">
      <c r="A10126" t="s">
        <v>1707</v>
      </c>
      <c r="C10126" s="2" t="s">
        <v>12974</v>
      </c>
      <c r="D10126" s="2">
        <v>79</v>
      </c>
      <c r="E10126" s="7">
        <v>1895</v>
      </c>
      <c r="F10126" s="5" t="s">
        <v>815</v>
      </c>
      <c r="H10126" s="5" t="s">
        <v>5037</v>
      </c>
      <c r="I10126" s="6" t="s">
        <v>5508</v>
      </c>
      <c r="J10126" s="6" t="s">
        <v>10701</v>
      </c>
      <c r="K10126" s="17">
        <v>3</v>
      </c>
      <c r="L10126" s="17" t="s">
        <v>7730</v>
      </c>
      <c r="M10126" s="9">
        <v>0.65</v>
      </c>
      <c r="N10126" s="9"/>
      <c r="O10126" s="21"/>
      <c r="Q10126" s="29"/>
      <c r="U10126" s="17"/>
      <c r="V10126" s="2">
        <v>80</v>
      </c>
      <c r="Y10126" t="str">
        <f t="shared" si="630"/>
        <v/>
      </c>
      <c r="AA10126" t="str">
        <f t="shared" si="631"/>
        <v/>
      </c>
      <c r="AC10126" s="7"/>
      <c r="AD10126" t="s">
        <v>5508</v>
      </c>
      <c r="AE10126">
        <f t="shared" si="632"/>
        <v>0</v>
      </c>
      <c r="AG10126" s="2"/>
      <c r="AH10126" t="s">
        <v>1709</v>
      </c>
      <c r="AI10126" s="7" t="s">
        <v>4610</v>
      </c>
    </row>
    <row r="10127" spans="1:35" ht="11" customHeight="1" outlineLevel="1" x14ac:dyDescent="0.25">
      <c r="A10127" t="s">
        <v>1707</v>
      </c>
      <c r="C10127" s="2" t="s">
        <v>12974</v>
      </c>
      <c r="D10127" s="2" t="s">
        <v>4062</v>
      </c>
      <c r="E10127" s="7">
        <v>1895</v>
      </c>
      <c r="F10127" s="5" t="s">
        <v>21958</v>
      </c>
      <c r="H10127" s="5" t="s">
        <v>130</v>
      </c>
      <c r="I10127" s="6" t="s">
        <v>5508</v>
      </c>
      <c r="J10127" s="6"/>
      <c r="K10127" s="17">
        <v>3</v>
      </c>
      <c r="L10127" s="17" t="s">
        <v>7730</v>
      </c>
      <c r="M10127" s="9">
        <v>0.4</v>
      </c>
      <c r="N10127" s="9"/>
      <c r="O10127" s="21"/>
      <c r="Q10127" s="29"/>
      <c r="U10127" s="17"/>
      <c r="V10127" s="2" t="s">
        <v>5522</v>
      </c>
      <c r="Y10127" t="str">
        <f t="shared" si="630"/>
        <v/>
      </c>
      <c r="AA10127" t="str">
        <f t="shared" si="631"/>
        <v/>
      </c>
      <c r="AC10127" s="7"/>
      <c r="AD10127" t="s">
        <v>5508</v>
      </c>
      <c r="AE10127">
        <f t="shared" si="632"/>
        <v>0</v>
      </c>
      <c r="AG10127" s="2"/>
      <c r="AH10127" t="s">
        <v>1709</v>
      </c>
      <c r="AI10127" s="7" t="s">
        <v>4610</v>
      </c>
    </row>
    <row r="10128" spans="1:35" ht="11" customHeight="1" outlineLevel="1" x14ac:dyDescent="0.25">
      <c r="A10128" t="s">
        <v>1707</v>
      </c>
      <c r="C10128" s="2" t="s">
        <v>12974</v>
      </c>
      <c r="D10128" s="2" t="s">
        <v>4062</v>
      </c>
      <c r="E10128" s="7">
        <v>1895</v>
      </c>
      <c r="F10128" s="5" t="s">
        <v>4732</v>
      </c>
      <c r="H10128" s="5" t="s">
        <v>130</v>
      </c>
      <c r="I10128" s="6" t="s">
        <v>5508</v>
      </c>
      <c r="J10128" s="6"/>
      <c r="K10128" s="17">
        <v>3</v>
      </c>
      <c r="L10128" s="17" t="s">
        <v>7730</v>
      </c>
      <c r="M10128" s="9">
        <v>1.3</v>
      </c>
      <c r="N10128" s="9"/>
      <c r="O10128" s="21"/>
      <c r="Q10128" s="29"/>
      <c r="U10128" s="17"/>
      <c r="V10128" s="2" t="s">
        <v>5523</v>
      </c>
      <c r="Y10128" t="str">
        <f t="shared" si="630"/>
        <v/>
      </c>
      <c r="AA10128" t="str">
        <f t="shared" si="631"/>
        <v/>
      </c>
      <c r="AC10128" s="7"/>
      <c r="AD10128" t="s">
        <v>5508</v>
      </c>
      <c r="AE10128">
        <f t="shared" si="632"/>
        <v>0</v>
      </c>
      <c r="AG10128" s="2"/>
      <c r="AH10128" t="s">
        <v>1709</v>
      </c>
      <c r="AI10128" s="7" t="s">
        <v>4610</v>
      </c>
    </row>
    <row r="10129" spans="1:35" ht="11" customHeight="1" outlineLevel="1" x14ac:dyDescent="0.25">
      <c r="A10129" t="s">
        <v>1707</v>
      </c>
      <c r="C10129" s="2" t="s">
        <v>12974</v>
      </c>
      <c r="D10129" s="2" t="s">
        <v>4062</v>
      </c>
      <c r="E10129" s="7">
        <v>1895</v>
      </c>
      <c r="F10129" s="5" t="s">
        <v>5139</v>
      </c>
      <c r="H10129" s="5" t="s">
        <v>130</v>
      </c>
      <c r="I10129" s="6" t="s">
        <v>5508</v>
      </c>
      <c r="J10129" s="6"/>
      <c r="K10129" s="17">
        <v>3</v>
      </c>
      <c r="L10129" s="17" t="s">
        <v>7730</v>
      </c>
      <c r="M10129" s="9">
        <v>1</v>
      </c>
      <c r="N10129" s="9"/>
      <c r="O10129" s="21"/>
      <c r="Q10129" s="29"/>
      <c r="U10129" s="17"/>
      <c r="V10129" s="2" t="s">
        <v>5524</v>
      </c>
      <c r="Y10129" t="str">
        <f t="shared" si="630"/>
        <v/>
      </c>
      <c r="AA10129" t="str">
        <f t="shared" si="631"/>
        <v/>
      </c>
      <c r="AC10129" s="7"/>
      <c r="AD10129" t="s">
        <v>5508</v>
      </c>
      <c r="AE10129">
        <f t="shared" si="632"/>
        <v>0</v>
      </c>
      <c r="AG10129" s="2"/>
      <c r="AH10129" t="s">
        <v>1709</v>
      </c>
      <c r="AI10129" s="7" t="s">
        <v>4610</v>
      </c>
    </row>
    <row r="10130" spans="1:35" ht="11" customHeight="1" outlineLevel="1" x14ac:dyDescent="0.25">
      <c r="A10130" t="s">
        <v>1707</v>
      </c>
      <c r="C10130" s="2" t="s">
        <v>12974</v>
      </c>
      <c r="D10130" s="2" t="s">
        <v>4062</v>
      </c>
      <c r="E10130" s="7">
        <v>1895</v>
      </c>
      <c r="F10130" s="5" t="s">
        <v>5138</v>
      </c>
      <c r="H10130" s="5" t="s">
        <v>130</v>
      </c>
      <c r="I10130" s="6" t="s">
        <v>5508</v>
      </c>
      <c r="J10130" s="6"/>
      <c r="K10130" s="17">
        <v>3</v>
      </c>
      <c r="L10130" s="17" t="s">
        <v>7730</v>
      </c>
      <c r="M10130" s="9">
        <v>1</v>
      </c>
      <c r="N10130" s="9"/>
      <c r="O10130" s="21"/>
      <c r="Q10130" s="29"/>
      <c r="U10130" s="17"/>
      <c r="V10130" s="2" t="s">
        <v>5525</v>
      </c>
      <c r="Y10130" t="str">
        <f t="shared" si="630"/>
        <v/>
      </c>
      <c r="AA10130" t="str">
        <f t="shared" si="631"/>
        <v/>
      </c>
      <c r="AC10130" s="7"/>
      <c r="AD10130" t="s">
        <v>5508</v>
      </c>
      <c r="AE10130">
        <f t="shared" si="632"/>
        <v>0</v>
      </c>
      <c r="AG10130" s="2"/>
      <c r="AH10130" t="s">
        <v>1709</v>
      </c>
      <c r="AI10130" s="7" t="s">
        <v>4610</v>
      </c>
    </row>
    <row r="10131" spans="1:35" ht="11" customHeight="1" outlineLevel="1" x14ac:dyDescent="0.25">
      <c r="A10131" t="s">
        <v>1707</v>
      </c>
      <c r="C10131" s="2" t="s">
        <v>12974</v>
      </c>
      <c r="D10131" s="2" t="s">
        <v>4062</v>
      </c>
      <c r="E10131" s="7">
        <v>1895</v>
      </c>
      <c r="F10131" s="5" t="s">
        <v>2974</v>
      </c>
      <c r="H10131" s="5" t="s">
        <v>130</v>
      </c>
      <c r="I10131" s="6" t="s">
        <v>5508</v>
      </c>
      <c r="J10131" s="6"/>
      <c r="K10131" s="17">
        <v>3</v>
      </c>
      <c r="L10131" s="17" t="s">
        <v>7730</v>
      </c>
      <c r="M10131" s="9">
        <v>1.2</v>
      </c>
      <c r="N10131" s="9"/>
      <c r="O10131" s="21"/>
      <c r="Q10131" s="29"/>
      <c r="U10131" s="17"/>
      <c r="V10131" s="2" t="s">
        <v>5526</v>
      </c>
      <c r="Y10131" t="str">
        <f t="shared" si="630"/>
        <v/>
      </c>
      <c r="AA10131" t="str">
        <f t="shared" si="631"/>
        <v/>
      </c>
      <c r="AC10131" s="7"/>
      <c r="AD10131" t="s">
        <v>5508</v>
      </c>
      <c r="AE10131">
        <f t="shared" si="632"/>
        <v>0</v>
      </c>
      <c r="AG10131" s="2"/>
      <c r="AH10131" t="s">
        <v>1709</v>
      </c>
      <c r="AI10131" s="7" t="s">
        <v>4610</v>
      </c>
    </row>
    <row r="10132" spans="1:35" ht="11" customHeight="1" outlineLevel="1" x14ac:dyDescent="0.25">
      <c r="A10132" t="s">
        <v>1707</v>
      </c>
      <c r="C10132" s="2" t="s">
        <v>12974</v>
      </c>
      <c r="D10132" s="2" t="s">
        <v>4062</v>
      </c>
      <c r="E10132" s="7">
        <v>1895</v>
      </c>
      <c r="F10132" s="5" t="s">
        <v>3421</v>
      </c>
      <c r="H10132" s="5" t="s">
        <v>130</v>
      </c>
      <c r="I10132" s="6" t="s">
        <v>5508</v>
      </c>
      <c r="J10132" s="6"/>
      <c r="K10132" s="17">
        <v>3</v>
      </c>
      <c r="L10132" s="17" t="s">
        <v>7730</v>
      </c>
      <c r="M10132" s="9">
        <v>1</v>
      </c>
      <c r="N10132" s="9"/>
      <c r="O10132" s="21"/>
      <c r="Q10132" s="29"/>
      <c r="U10132" s="17"/>
      <c r="V10132" s="2" t="s">
        <v>2581</v>
      </c>
      <c r="Y10132" t="str">
        <f t="shared" si="630"/>
        <v/>
      </c>
      <c r="AA10132" t="str">
        <f t="shared" si="631"/>
        <v/>
      </c>
      <c r="AC10132" s="7"/>
      <c r="AD10132" t="s">
        <v>5508</v>
      </c>
      <c r="AE10132">
        <f t="shared" si="632"/>
        <v>0</v>
      </c>
      <c r="AG10132" s="2"/>
      <c r="AH10132" t="s">
        <v>1709</v>
      </c>
      <c r="AI10132" s="7" t="s">
        <v>4610</v>
      </c>
    </row>
    <row r="10133" spans="1:35" ht="11" customHeight="1" outlineLevel="1" x14ac:dyDescent="0.25">
      <c r="A10133" t="s">
        <v>1707</v>
      </c>
      <c r="C10133" s="2" t="s">
        <v>12974</v>
      </c>
      <c r="D10133" s="2" t="s">
        <v>4062</v>
      </c>
      <c r="E10133" s="7">
        <v>1895</v>
      </c>
      <c r="F10133" s="5" t="s">
        <v>1099</v>
      </c>
      <c r="H10133" s="5" t="s">
        <v>130</v>
      </c>
      <c r="I10133" s="6" t="s">
        <v>5508</v>
      </c>
      <c r="J10133" s="6"/>
      <c r="K10133" s="17">
        <v>3</v>
      </c>
      <c r="L10133" s="17" t="s">
        <v>7730</v>
      </c>
      <c r="M10133" s="9">
        <v>1</v>
      </c>
      <c r="N10133" s="9"/>
      <c r="O10133" s="21"/>
      <c r="Q10133" s="29"/>
      <c r="U10133" s="17"/>
      <c r="V10133" s="2" t="s">
        <v>5527</v>
      </c>
      <c r="Y10133" t="str">
        <f t="shared" si="630"/>
        <v/>
      </c>
      <c r="AA10133" t="str">
        <f t="shared" si="631"/>
        <v/>
      </c>
      <c r="AC10133" s="7"/>
      <c r="AD10133" t="s">
        <v>5508</v>
      </c>
      <c r="AE10133">
        <f t="shared" si="632"/>
        <v>0</v>
      </c>
      <c r="AG10133" s="2"/>
      <c r="AH10133" t="s">
        <v>1709</v>
      </c>
      <c r="AI10133" s="7" t="s">
        <v>4610</v>
      </c>
    </row>
    <row r="10134" spans="1:35" ht="11" customHeight="1" outlineLevel="1" x14ac:dyDescent="0.25">
      <c r="A10134" t="s">
        <v>1707</v>
      </c>
      <c r="C10134" s="2" t="s">
        <v>12974</v>
      </c>
      <c r="D10134" s="2" t="s">
        <v>4062</v>
      </c>
      <c r="E10134" s="7">
        <v>1895</v>
      </c>
      <c r="F10134" s="5" t="s">
        <v>637</v>
      </c>
      <c r="H10134" s="5" t="s">
        <v>130</v>
      </c>
      <c r="I10134" s="6" t="s">
        <v>5508</v>
      </c>
      <c r="J10134" s="6"/>
      <c r="K10134" s="17">
        <v>3</v>
      </c>
      <c r="L10134" s="17" t="s">
        <v>7730</v>
      </c>
      <c r="M10134" s="9">
        <v>0.6</v>
      </c>
      <c r="N10134" s="9"/>
      <c r="O10134" s="21"/>
      <c r="Q10134" s="29"/>
      <c r="U10134" s="17"/>
      <c r="V10134" s="2" t="s">
        <v>5528</v>
      </c>
      <c r="Y10134" t="str">
        <f t="shared" si="630"/>
        <v/>
      </c>
      <c r="AA10134" t="str">
        <f t="shared" si="631"/>
        <v/>
      </c>
      <c r="AC10134" s="7"/>
      <c r="AD10134" t="s">
        <v>5508</v>
      </c>
      <c r="AE10134">
        <f t="shared" si="632"/>
        <v>0</v>
      </c>
      <c r="AG10134" s="2"/>
      <c r="AH10134" t="s">
        <v>1709</v>
      </c>
      <c r="AI10134" s="7" t="s">
        <v>4610</v>
      </c>
    </row>
    <row r="10135" spans="1:35" ht="11" customHeight="1" outlineLevel="1" x14ac:dyDescent="0.25">
      <c r="A10135" t="s">
        <v>1707</v>
      </c>
      <c r="C10135" s="2" t="s">
        <v>12974</v>
      </c>
      <c r="D10135" s="2" t="s">
        <v>4062</v>
      </c>
      <c r="E10135" s="7">
        <v>1895</v>
      </c>
      <c r="F10135" s="5" t="s">
        <v>631</v>
      </c>
      <c r="H10135" s="5" t="s">
        <v>130</v>
      </c>
      <c r="I10135" s="6" t="s">
        <v>5508</v>
      </c>
      <c r="J10135" s="6"/>
      <c r="K10135" s="17">
        <v>3</v>
      </c>
      <c r="L10135" s="17" t="s">
        <v>7730</v>
      </c>
      <c r="M10135" s="9">
        <v>0.6</v>
      </c>
      <c r="N10135" s="9"/>
      <c r="O10135" s="21"/>
      <c r="Q10135" s="29"/>
      <c r="U10135" s="17"/>
      <c r="V10135" s="2" t="s">
        <v>5529</v>
      </c>
      <c r="Y10135" t="str">
        <f t="shared" si="630"/>
        <v/>
      </c>
      <c r="AA10135" t="str">
        <f t="shared" si="631"/>
        <v/>
      </c>
      <c r="AC10135" s="7"/>
      <c r="AD10135" t="s">
        <v>5508</v>
      </c>
      <c r="AE10135">
        <f t="shared" si="632"/>
        <v>0</v>
      </c>
      <c r="AG10135" s="2"/>
      <c r="AH10135" t="s">
        <v>1709</v>
      </c>
      <c r="AI10135" s="7" t="s">
        <v>4610</v>
      </c>
    </row>
    <row r="10136" spans="1:35" ht="11" customHeight="1" outlineLevel="1" x14ac:dyDescent="0.25">
      <c r="A10136" t="s">
        <v>1707</v>
      </c>
      <c r="C10136" s="2" t="s">
        <v>12974</v>
      </c>
      <c r="D10136" s="2" t="s">
        <v>4062</v>
      </c>
      <c r="E10136" s="7">
        <v>1895</v>
      </c>
      <c r="F10136" s="5" t="s">
        <v>815</v>
      </c>
      <c r="H10136" s="5" t="s">
        <v>130</v>
      </c>
      <c r="I10136" s="6" t="s">
        <v>5508</v>
      </c>
      <c r="J10136" s="6"/>
      <c r="K10136" s="17">
        <v>3</v>
      </c>
      <c r="L10136" s="17" t="s">
        <v>7730</v>
      </c>
      <c r="M10136" s="9">
        <v>1</v>
      </c>
      <c r="N10136" s="9"/>
      <c r="O10136" s="21"/>
      <c r="Q10136" s="29"/>
      <c r="U10136" s="17"/>
      <c r="V10136" s="2" t="s">
        <v>5530</v>
      </c>
      <c r="Y10136" t="str">
        <f t="shared" si="630"/>
        <v/>
      </c>
      <c r="AA10136" t="str">
        <f t="shared" si="631"/>
        <v/>
      </c>
      <c r="AC10136" s="7"/>
      <c r="AD10136" t="s">
        <v>5508</v>
      </c>
      <c r="AE10136">
        <f t="shared" si="632"/>
        <v>0</v>
      </c>
      <c r="AG10136" s="2"/>
      <c r="AH10136" t="s">
        <v>1709</v>
      </c>
      <c r="AI10136" s="7" t="s">
        <v>4610</v>
      </c>
    </row>
    <row r="10137" spans="1:35" ht="11" customHeight="1" outlineLevel="1" x14ac:dyDescent="0.25">
      <c r="A10137" t="s">
        <v>1707</v>
      </c>
      <c r="C10137" s="2" t="s">
        <v>12974</v>
      </c>
      <c r="D10137" s="2" t="s">
        <v>4062</v>
      </c>
      <c r="E10137" s="7">
        <v>1895</v>
      </c>
      <c r="F10137" s="5" t="s">
        <v>6383</v>
      </c>
      <c r="H10137" s="5" t="s">
        <v>130</v>
      </c>
      <c r="I10137" s="6" t="s">
        <v>5508</v>
      </c>
      <c r="J10137" s="6"/>
      <c r="K10137" s="17">
        <v>3</v>
      </c>
      <c r="L10137" s="17" t="s">
        <v>7730</v>
      </c>
      <c r="M10137" s="9">
        <v>0.3</v>
      </c>
      <c r="N10137" s="9"/>
      <c r="O10137" s="21"/>
      <c r="Q10137" s="29"/>
      <c r="U10137" s="17"/>
      <c r="V10137" s="2" t="s">
        <v>3729</v>
      </c>
      <c r="Y10137" t="str">
        <f t="shared" si="630"/>
        <v/>
      </c>
      <c r="AA10137" t="str">
        <f t="shared" si="631"/>
        <v/>
      </c>
      <c r="AC10137" s="7"/>
      <c r="AD10137" t="s">
        <v>5508</v>
      </c>
      <c r="AE10137">
        <f t="shared" si="632"/>
        <v>0</v>
      </c>
      <c r="AG10137" s="2"/>
      <c r="AH10137" t="s">
        <v>1709</v>
      </c>
      <c r="AI10137" s="7" t="s">
        <v>4610</v>
      </c>
    </row>
    <row r="10138" spans="1:35" ht="11" customHeight="1" outlineLevel="1" x14ac:dyDescent="0.25">
      <c r="A10138" t="s">
        <v>1707</v>
      </c>
      <c r="C10138" s="2" t="s">
        <v>12974</v>
      </c>
      <c r="D10138" s="2" t="s">
        <v>4062</v>
      </c>
      <c r="E10138" s="7">
        <v>1895</v>
      </c>
      <c r="F10138" s="5" t="s">
        <v>4732</v>
      </c>
      <c r="H10138" s="5" t="s">
        <v>130</v>
      </c>
      <c r="I10138" s="6" t="s">
        <v>5508</v>
      </c>
      <c r="J10138" s="6"/>
      <c r="K10138" s="17">
        <v>3</v>
      </c>
      <c r="L10138" s="17" t="s">
        <v>7730</v>
      </c>
      <c r="M10138" s="9">
        <v>0.3</v>
      </c>
      <c r="N10138" s="9"/>
      <c r="O10138" s="21"/>
      <c r="Q10138" s="29"/>
      <c r="U10138" s="17"/>
      <c r="V10138" s="2" t="s">
        <v>3730</v>
      </c>
      <c r="Y10138" t="str">
        <f t="shared" si="630"/>
        <v/>
      </c>
      <c r="AA10138" t="str">
        <f t="shared" si="631"/>
        <v/>
      </c>
      <c r="AC10138" s="7"/>
      <c r="AD10138" t="s">
        <v>5508</v>
      </c>
      <c r="AE10138">
        <f t="shared" si="632"/>
        <v>0</v>
      </c>
      <c r="AG10138" s="2"/>
      <c r="AH10138" t="s">
        <v>1709</v>
      </c>
      <c r="AI10138" s="7" t="s">
        <v>4610</v>
      </c>
    </row>
    <row r="10139" spans="1:35" ht="11" customHeight="1" outlineLevel="1" x14ac:dyDescent="0.25">
      <c r="A10139" t="s">
        <v>1707</v>
      </c>
      <c r="C10139" s="2" t="s">
        <v>12974</v>
      </c>
      <c r="D10139" s="2" t="s">
        <v>4062</v>
      </c>
      <c r="E10139" s="7">
        <v>1895</v>
      </c>
      <c r="F10139" s="5" t="s">
        <v>5139</v>
      </c>
      <c r="H10139" s="5" t="s">
        <v>130</v>
      </c>
      <c r="I10139" s="6" t="s">
        <v>5508</v>
      </c>
      <c r="J10139" s="6"/>
      <c r="K10139" s="17">
        <v>3</v>
      </c>
      <c r="L10139" s="17" t="s">
        <v>7730</v>
      </c>
      <c r="M10139" s="9">
        <v>0.15</v>
      </c>
      <c r="N10139" s="9"/>
      <c r="O10139" s="21"/>
      <c r="Q10139" s="29"/>
      <c r="U10139" s="17"/>
      <c r="V10139" s="2" t="s">
        <v>3731</v>
      </c>
      <c r="Y10139" t="str">
        <f t="shared" si="630"/>
        <v/>
      </c>
      <c r="AA10139" t="str">
        <f t="shared" si="631"/>
        <v/>
      </c>
      <c r="AC10139" s="7"/>
      <c r="AD10139" t="s">
        <v>5508</v>
      </c>
      <c r="AE10139">
        <f t="shared" si="632"/>
        <v>0</v>
      </c>
      <c r="AG10139" s="2"/>
      <c r="AH10139" t="s">
        <v>1709</v>
      </c>
      <c r="AI10139" s="7" t="s">
        <v>4610</v>
      </c>
    </row>
    <row r="10140" spans="1:35" ht="11" customHeight="1" outlineLevel="1" x14ac:dyDescent="0.25">
      <c r="A10140" t="s">
        <v>1707</v>
      </c>
      <c r="C10140" s="2" t="s">
        <v>12974</v>
      </c>
      <c r="D10140" s="2" t="s">
        <v>4062</v>
      </c>
      <c r="E10140" s="7">
        <v>1895</v>
      </c>
      <c r="F10140" s="5" t="s">
        <v>5138</v>
      </c>
      <c r="H10140" s="5" t="s">
        <v>130</v>
      </c>
      <c r="I10140" s="6" t="s">
        <v>5508</v>
      </c>
      <c r="J10140" s="6"/>
      <c r="K10140" s="17">
        <v>3</v>
      </c>
      <c r="L10140" s="17" t="s">
        <v>7730</v>
      </c>
      <c r="M10140" s="9">
        <v>0.3</v>
      </c>
      <c r="N10140" s="9"/>
      <c r="O10140" s="21"/>
      <c r="Q10140" s="29"/>
      <c r="U10140" s="17"/>
      <c r="V10140" s="2" t="s">
        <v>3732</v>
      </c>
      <c r="Y10140" t="str">
        <f t="shared" si="630"/>
        <v/>
      </c>
      <c r="AA10140" t="str">
        <f t="shared" si="631"/>
        <v/>
      </c>
      <c r="AC10140" s="7"/>
      <c r="AD10140" t="s">
        <v>5508</v>
      </c>
      <c r="AE10140">
        <f t="shared" si="632"/>
        <v>0</v>
      </c>
      <c r="AG10140" s="2"/>
      <c r="AH10140" t="s">
        <v>1709</v>
      </c>
      <c r="AI10140" s="7" t="s">
        <v>4610</v>
      </c>
    </row>
    <row r="10141" spans="1:35" ht="11" customHeight="1" outlineLevel="1" x14ac:dyDescent="0.25">
      <c r="A10141" t="s">
        <v>1707</v>
      </c>
      <c r="C10141" s="2" t="s">
        <v>12974</v>
      </c>
      <c r="D10141" s="2" t="s">
        <v>4062</v>
      </c>
      <c r="E10141" s="7">
        <v>1895</v>
      </c>
      <c r="F10141" s="5" t="s">
        <v>2974</v>
      </c>
      <c r="H10141" s="5" t="s">
        <v>130</v>
      </c>
      <c r="I10141" s="6" t="s">
        <v>5508</v>
      </c>
      <c r="J10141" s="6"/>
      <c r="K10141" s="17">
        <v>3</v>
      </c>
      <c r="L10141" s="17" t="s">
        <v>7730</v>
      </c>
      <c r="M10141" s="9">
        <v>0.15</v>
      </c>
      <c r="N10141" s="9"/>
      <c r="O10141" s="21"/>
      <c r="Q10141" s="29"/>
      <c r="U10141" s="17"/>
      <c r="V10141" s="2" t="s">
        <v>3733</v>
      </c>
      <c r="Y10141" t="str">
        <f t="shared" ref="Y10141:Y10204" si="633">IF(COUNTIF(F10141,"*fdc*"),1,"")</f>
        <v/>
      </c>
      <c r="AA10141" t="str">
        <f t="shared" ref="AA10141:AA10204" si="634">IF(COUNTIF(F10141,"*s/s*"),1,"")</f>
        <v/>
      </c>
      <c r="AC10141" s="7"/>
      <c r="AD10141" t="s">
        <v>5508</v>
      </c>
      <c r="AE10141">
        <f t="shared" si="632"/>
        <v>0</v>
      </c>
      <c r="AG10141" s="2"/>
      <c r="AH10141" t="s">
        <v>1709</v>
      </c>
      <c r="AI10141" s="7" t="s">
        <v>4610</v>
      </c>
    </row>
    <row r="10142" spans="1:35" ht="11" customHeight="1" outlineLevel="1" x14ac:dyDescent="0.25">
      <c r="A10142" t="s">
        <v>1707</v>
      </c>
      <c r="C10142" s="2" t="s">
        <v>12974</v>
      </c>
      <c r="D10142" s="2" t="s">
        <v>4062</v>
      </c>
      <c r="E10142" s="7">
        <v>1895</v>
      </c>
      <c r="F10142" s="5" t="s">
        <v>3421</v>
      </c>
      <c r="H10142" s="5" t="s">
        <v>130</v>
      </c>
      <c r="I10142" s="6" t="s">
        <v>5508</v>
      </c>
      <c r="J10142" s="6"/>
      <c r="K10142" s="17">
        <v>3</v>
      </c>
      <c r="L10142" s="17" t="s">
        <v>7730</v>
      </c>
      <c r="M10142" s="9">
        <v>0.3</v>
      </c>
      <c r="N10142" s="9"/>
      <c r="O10142" s="21"/>
      <c r="Q10142" s="29"/>
      <c r="U10142" s="17"/>
      <c r="V10142" s="2" t="s">
        <v>3734</v>
      </c>
      <c r="Y10142" t="str">
        <f t="shared" si="633"/>
        <v/>
      </c>
      <c r="AA10142" t="str">
        <f t="shared" si="634"/>
        <v/>
      </c>
      <c r="AC10142" s="7"/>
      <c r="AD10142" t="s">
        <v>5508</v>
      </c>
      <c r="AE10142">
        <f t="shared" si="632"/>
        <v>0</v>
      </c>
      <c r="AG10142" s="2"/>
      <c r="AH10142" t="s">
        <v>1709</v>
      </c>
      <c r="AI10142" s="7" t="s">
        <v>4610</v>
      </c>
    </row>
    <row r="10143" spans="1:35" ht="11" customHeight="1" outlineLevel="1" x14ac:dyDescent="0.25">
      <c r="A10143" t="s">
        <v>1707</v>
      </c>
      <c r="C10143" s="2" t="s">
        <v>12974</v>
      </c>
      <c r="D10143" s="2" t="s">
        <v>4062</v>
      </c>
      <c r="E10143" s="7">
        <v>1895</v>
      </c>
      <c r="F10143" s="5" t="s">
        <v>1099</v>
      </c>
      <c r="H10143" s="5" t="s">
        <v>130</v>
      </c>
      <c r="I10143" s="6" t="s">
        <v>5508</v>
      </c>
      <c r="J10143" s="6"/>
      <c r="K10143" s="17">
        <v>3</v>
      </c>
      <c r="L10143" s="17" t="s">
        <v>7730</v>
      </c>
      <c r="M10143" s="9">
        <v>0.15</v>
      </c>
      <c r="N10143" s="9"/>
      <c r="O10143" s="21"/>
      <c r="Q10143" s="29"/>
      <c r="U10143" s="17"/>
      <c r="V10143" s="2" t="s">
        <v>3735</v>
      </c>
      <c r="Y10143" t="str">
        <f t="shared" si="633"/>
        <v/>
      </c>
      <c r="AA10143" t="str">
        <f t="shared" si="634"/>
        <v/>
      </c>
      <c r="AC10143" s="7"/>
      <c r="AD10143" t="s">
        <v>5508</v>
      </c>
      <c r="AE10143">
        <f t="shared" si="632"/>
        <v>0</v>
      </c>
      <c r="AG10143" s="2"/>
      <c r="AH10143" t="s">
        <v>1709</v>
      </c>
      <c r="AI10143" s="7" t="s">
        <v>4610</v>
      </c>
    </row>
    <row r="10144" spans="1:35" ht="11" customHeight="1" outlineLevel="1" collapsed="1" x14ac:dyDescent="0.25">
      <c r="A10144" t="s">
        <v>1707</v>
      </c>
      <c r="C10144" s="2" t="s">
        <v>12974</v>
      </c>
      <c r="D10144" s="2" t="s">
        <v>4062</v>
      </c>
      <c r="E10144" s="7">
        <v>1895</v>
      </c>
      <c r="F10144" s="5" t="s">
        <v>637</v>
      </c>
      <c r="H10144" s="5" t="s">
        <v>130</v>
      </c>
      <c r="I10144" s="6" t="s">
        <v>5508</v>
      </c>
      <c r="J10144" s="6"/>
      <c r="K10144" s="17">
        <v>3</v>
      </c>
      <c r="L10144" s="17" t="s">
        <v>7730</v>
      </c>
      <c r="M10144" s="9">
        <v>0.15</v>
      </c>
      <c r="N10144" s="9"/>
      <c r="O10144" s="21"/>
      <c r="Q10144" s="29"/>
      <c r="U10144" s="17"/>
      <c r="V10144" s="2" t="s">
        <v>3736</v>
      </c>
      <c r="Y10144" t="str">
        <f t="shared" si="633"/>
        <v/>
      </c>
      <c r="AA10144" t="str">
        <f t="shared" si="634"/>
        <v/>
      </c>
      <c r="AC10144" s="7"/>
      <c r="AD10144" t="s">
        <v>5508</v>
      </c>
      <c r="AE10144">
        <f t="shared" si="632"/>
        <v>0</v>
      </c>
      <c r="AG10144" s="2"/>
      <c r="AH10144" t="s">
        <v>1709</v>
      </c>
      <c r="AI10144" s="7" t="s">
        <v>4610</v>
      </c>
    </row>
    <row r="10145" spans="1:35" ht="11" customHeight="1" outlineLevel="1" x14ac:dyDescent="0.25">
      <c r="A10145" t="s">
        <v>1707</v>
      </c>
      <c r="C10145" s="2" t="s">
        <v>12974</v>
      </c>
      <c r="D10145" s="2" t="s">
        <v>4062</v>
      </c>
      <c r="E10145" s="7">
        <v>1895</v>
      </c>
      <c r="F10145" s="5" t="s">
        <v>631</v>
      </c>
      <c r="H10145" s="5" t="s">
        <v>130</v>
      </c>
      <c r="I10145" s="6" t="s">
        <v>5508</v>
      </c>
      <c r="J10145" s="6"/>
      <c r="K10145" s="17">
        <v>3</v>
      </c>
      <c r="L10145" s="17" t="s">
        <v>7730</v>
      </c>
      <c r="M10145" s="9">
        <v>0.15</v>
      </c>
      <c r="N10145" s="9"/>
      <c r="O10145" s="21"/>
      <c r="Q10145" s="29"/>
      <c r="U10145" s="17"/>
      <c r="V10145" s="2" t="s">
        <v>5370</v>
      </c>
      <c r="Y10145" t="str">
        <f t="shared" si="633"/>
        <v/>
      </c>
      <c r="AA10145" t="str">
        <f t="shared" si="634"/>
        <v/>
      </c>
      <c r="AC10145" s="7"/>
      <c r="AD10145" t="s">
        <v>5508</v>
      </c>
      <c r="AE10145">
        <f t="shared" si="632"/>
        <v>0</v>
      </c>
      <c r="AG10145" s="2"/>
      <c r="AH10145" t="s">
        <v>1709</v>
      </c>
      <c r="AI10145" s="7" t="s">
        <v>4610</v>
      </c>
    </row>
    <row r="10146" spans="1:35" ht="11" customHeight="1" outlineLevel="1" x14ac:dyDescent="0.25">
      <c r="A10146" t="s">
        <v>1707</v>
      </c>
      <c r="C10146" s="2" t="s">
        <v>12974</v>
      </c>
      <c r="D10146" s="2" t="s">
        <v>4062</v>
      </c>
      <c r="E10146" s="7">
        <v>1895</v>
      </c>
      <c r="F10146" s="5" t="s">
        <v>815</v>
      </c>
      <c r="H10146" s="5" t="s">
        <v>130</v>
      </c>
      <c r="I10146" s="6" t="s">
        <v>5508</v>
      </c>
      <c r="J10146" s="6"/>
      <c r="K10146" s="17">
        <v>3</v>
      </c>
      <c r="L10146" s="17" t="s">
        <v>7730</v>
      </c>
      <c r="M10146" s="9">
        <v>0.15</v>
      </c>
      <c r="N10146" s="9"/>
      <c r="O10146" s="21"/>
      <c r="Q10146" s="29"/>
      <c r="U10146" s="17"/>
      <c r="V10146" s="2" t="s">
        <v>5372</v>
      </c>
      <c r="Y10146" t="str">
        <f t="shared" si="633"/>
        <v/>
      </c>
      <c r="AA10146" t="str">
        <f t="shared" si="634"/>
        <v/>
      </c>
      <c r="AC10146" s="7"/>
      <c r="AD10146" t="s">
        <v>5508</v>
      </c>
      <c r="AE10146">
        <f t="shared" si="632"/>
        <v>0</v>
      </c>
      <c r="AG10146" s="2"/>
      <c r="AH10146" t="s">
        <v>1709</v>
      </c>
      <c r="AI10146" s="7" t="s">
        <v>4610</v>
      </c>
    </row>
    <row r="10147" spans="1:35" ht="11" customHeight="1" outlineLevel="1" x14ac:dyDescent="0.25">
      <c r="A10147" t="s">
        <v>1707</v>
      </c>
      <c r="C10147" s="2" t="s">
        <v>12974</v>
      </c>
      <c r="D10147" s="2">
        <v>80</v>
      </c>
      <c r="E10147" s="7">
        <v>1896</v>
      </c>
      <c r="F10147" s="5" t="s">
        <v>6383</v>
      </c>
      <c r="H10147" s="5" t="s">
        <v>3829</v>
      </c>
      <c r="I10147" s="6" t="s">
        <v>16658</v>
      </c>
      <c r="J10147" s="6" t="s">
        <v>16666</v>
      </c>
      <c r="K10147" s="17">
        <v>3</v>
      </c>
      <c r="L10147" s="17" t="s">
        <v>7730</v>
      </c>
      <c r="M10147" s="9">
        <v>1</v>
      </c>
      <c r="N10147" s="9"/>
      <c r="O10147" s="21"/>
      <c r="Q10147" s="29"/>
      <c r="U10147" s="17"/>
      <c r="V10147" s="2"/>
      <c r="Y10147" t="str">
        <f t="shared" si="633"/>
        <v/>
      </c>
      <c r="AA10147" t="str">
        <f t="shared" si="634"/>
        <v/>
      </c>
      <c r="AC10147" s="7"/>
      <c r="AD10147" t="s">
        <v>16658</v>
      </c>
      <c r="AE10147">
        <f t="shared" si="632"/>
        <v>0</v>
      </c>
      <c r="AG10147" s="2"/>
      <c r="AI10147" s="7"/>
    </row>
    <row r="10148" spans="1:35" ht="11" customHeight="1" outlineLevel="1" x14ac:dyDescent="0.25">
      <c r="A10148" t="s">
        <v>1707</v>
      </c>
      <c r="C10148" s="2" t="s">
        <v>12974</v>
      </c>
      <c r="D10148" s="2">
        <v>81</v>
      </c>
      <c r="E10148" s="7">
        <v>1896</v>
      </c>
      <c r="F10148" s="5" t="s">
        <v>4732</v>
      </c>
      <c r="H10148" s="5" t="s">
        <v>6501</v>
      </c>
      <c r="I10148" s="6" t="s">
        <v>16658</v>
      </c>
      <c r="J10148" s="6" t="s">
        <v>16666</v>
      </c>
      <c r="K10148" s="17">
        <v>3</v>
      </c>
      <c r="L10148" s="17" t="s">
        <v>7732</v>
      </c>
      <c r="M10148" s="9"/>
      <c r="N10148" s="9"/>
      <c r="O10148" s="21"/>
      <c r="Q10148" s="29"/>
      <c r="U10148" s="17"/>
      <c r="V10148" s="2"/>
      <c r="Y10148" t="str">
        <f t="shared" si="633"/>
        <v/>
      </c>
      <c r="AA10148" t="str">
        <f t="shared" si="634"/>
        <v/>
      </c>
      <c r="AC10148" s="7"/>
      <c r="AD10148" t="s">
        <v>16658</v>
      </c>
      <c r="AE10148">
        <f t="shared" si="632"/>
        <v>0</v>
      </c>
      <c r="AG10148" s="2"/>
      <c r="AI10148" s="7"/>
    </row>
    <row r="10149" spans="1:35" ht="11" customHeight="1" outlineLevel="1" x14ac:dyDescent="0.25">
      <c r="A10149" t="s">
        <v>1707</v>
      </c>
      <c r="C10149" s="2" t="s">
        <v>12974</v>
      </c>
      <c r="D10149" s="2">
        <v>82</v>
      </c>
      <c r="E10149" s="7">
        <v>1896</v>
      </c>
      <c r="F10149" s="5" t="s">
        <v>5139</v>
      </c>
      <c r="H10149" s="5" t="s">
        <v>133</v>
      </c>
      <c r="I10149" s="6" t="s">
        <v>16658</v>
      </c>
      <c r="J10149" s="6" t="s">
        <v>16666</v>
      </c>
      <c r="K10149" s="17">
        <v>3</v>
      </c>
      <c r="L10149" s="17" t="s">
        <v>7732</v>
      </c>
      <c r="M10149" s="9"/>
      <c r="N10149" s="9"/>
      <c r="O10149" s="21"/>
      <c r="Q10149" s="29"/>
      <c r="U10149" s="17"/>
      <c r="V10149" s="2"/>
      <c r="Y10149" t="str">
        <f t="shared" si="633"/>
        <v/>
      </c>
      <c r="AA10149" t="str">
        <f t="shared" si="634"/>
        <v/>
      </c>
      <c r="AC10149" s="7"/>
      <c r="AD10149" t="s">
        <v>16658</v>
      </c>
      <c r="AE10149">
        <f t="shared" si="632"/>
        <v>0</v>
      </c>
      <c r="AG10149" s="2"/>
      <c r="AI10149" s="7"/>
    </row>
    <row r="10150" spans="1:35" ht="11" customHeight="1" outlineLevel="1" x14ac:dyDescent="0.25">
      <c r="A10150" t="s">
        <v>1707</v>
      </c>
      <c r="C10150" s="2" t="s">
        <v>12974</v>
      </c>
      <c r="D10150" s="2">
        <v>83</v>
      </c>
      <c r="E10150" s="7">
        <v>1896</v>
      </c>
      <c r="F10150" s="5" t="s">
        <v>5138</v>
      </c>
      <c r="H10150" s="5" t="s">
        <v>1674</v>
      </c>
      <c r="I10150" s="6" t="s">
        <v>16658</v>
      </c>
      <c r="J10150" s="6" t="s">
        <v>16666</v>
      </c>
      <c r="K10150" s="17">
        <v>3</v>
      </c>
      <c r="L10150" s="17" t="s">
        <v>7732</v>
      </c>
      <c r="M10150" s="9"/>
      <c r="N10150" s="9"/>
      <c r="O10150" s="21"/>
      <c r="Q10150" s="29"/>
      <c r="U10150" s="17"/>
      <c r="V10150" s="2"/>
      <c r="Y10150" t="str">
        <f t="shared" si="633"/>
        <v/>
      </c>
      <c r="AA10150" t="str">
        <f t="shared" si="634"/>
        <v/>
      </c>
      <c r="AC10150" s="7"/>
      <c r="AD10150" t="s">
        <v>16658</v>
      </c>
      <c r="AE10150">
        <f t="shared" ref="AE10150:AE10213" si="635">COUNTIF(I10150,"*Fuji*")</f>
        <v>0</v>
      </c>
      <c r="AG10150" s="2"/>
      <c r="AI10150" s="7"/>
    </row>
    <row r="10151" spans="1:35" ht="11" customHeight="1" outlineLevel="1" x14ac:dyDescent="0.25">
      <c r="A10151" t="s">
        <v>1707</v>
      </c>
      <c r="C10151" s="2" t="s">
        <v>12974</v>
      </c>
      <c r="D10151" s="2">
        <v>84</v>
      </c>
      <c r="E10151" s="7">
        <v>1896</v>
      </c>
      <c r="F10151" s="5" t="s">
        <v>2974</v>
      </c>
      <c r="H10151" s="5" t="s">
        <v>2291</v>
      </c>
      <c r="I10151" s="6" t="s">
        <v>16658</v>
      </c>
      <c r="J10151" s="6" t="s">
        <v>16666</v>
      </c>
      <c r="K10151" s="17">
        <v>3</v>
      </c>
      <c r="L10151" s="17" t="s">
        <v>7732</v>
      </c>
      <c r="M10151" s="9"/>
      <c r="N10151" s="9"/>
      <c r="O10151" s="21"/>
      <c r="Q10151" s="29"/>
      <c r="U10151" s="17"/>
      <c r="V10151" s="2"/>
      <c r="X10151" t="s">
        <v>7732</v>
      </c>
      <c r="Y10151" t="str">
        <f t="shared" si="633"/>
        <v/>
      </c>
      <c r="AA10151" t="str">
        <f t="shared" si="634"/>
        <v/>
      </c>
      <c r="AC10151" s="7"/>
      <c r="AD10151" t="s">
        <v>16658</v>
      </c>
      <c r="AE10151">
        <f t="shared" si="635"/>
        <v>0</v>
      </c>
      <c r="AG10151" s="2"/>
      <c r="AI10151" s="7"/>
    </row>
    <row r="10152" spans="1:35" ht="11" customHeight="1" outlineLevel="1" x14ac:dyDescent="0.25">
      <c r="A10152" t="s">
        <v>1707</v>
      </c>
      <c r="C10152" s="2" t="s">
        <v>12974</v>
      </c>
      <c r="D10152" s="2">
        <v>85</v>
      </c>
      <c r="E10152" s="7">
        <v>1896</v>
      </c>
      <c r="F10152" s="5" t="s">
        <v>3421</v>
      </c>
      <c r="H10152" s="5" t="s">
        <v>6554</v>
      </c>
      <c r="I10152" s="6" t="s">
        <v>16658</v>
      </c>
      <c r="J10152" s="6" t="s">
        <v>16666</v>
      </c>
      <c r="K10152" s="17">
        <v>3</v>
      </c>
      <c r="L10152" s="17" t="s">
        <v>7732</v>
      </c>
      <c r="M10152" s="9"/>
      <c r="N10152" s="9"/>
      <c r="O10152" s="21"/>
      <c r="Q10152" s="29"/>
      <c r="U10152" s="17"/>
      <c r="V10152" s="2"/>
      <c r="Y10152" t="str">
        <f t="shared" si="633"/>
        <v/>
      </c>
      <c r="AA10152" t="str">
        <f t="shared" si="634"/>
        <v/>
      </c>
      <c r="AC10152" s="7"/>
      <c r="AD10152" t="s">
        <v>16658</v>
      </c>
      <c r="AE10152">
        <f t="shared" si="635"/>
        <v>0</v>
      </c>
      <c r="AG10152" s="2"/>
      <c r="AI10152" s="7"/>
    </row>
    <row r="10153" spans="1:35" ht="11" customHeight="1" outlineLevel="1" x14ac:dyDescent="0.25">
      <c r="A10153" t="s">
        <v>1707</v>
      </c>
      <c r="C10153" s="2" t="s">
        <v>12974</v>
      </c>
      <c r="D10153" s="2">
        <v>86</v>
      </c>
      <c r="E10153" s="7">
        <v>1896</v>
      </c>
      <c r="F10153" s="5" t="s">
        <v>1099</v>
      </c>
      <c r="H10153" s="5" t="s">
        <v>5038</v>
      </c>
      <c r="I10153" s="6" t="s">
        <v>16658</v>
      </c>
      <c r="J10153" s="6" t="s">
        <v>16666</v>
      </c>
      <c r="K10153" s="17">
        <v>3</v>
      </c>
      <c r="L10153" s="17" t="s">
        <v>7732</v>
      </c>
      <c r="M10153" s="9"/>
      <c r="N10153" s="9"/>
      <c r="O10153" s="21"/>
      <c r="Q10153" s="29"/>
      <c r="U10153" s="17"/>
      <c r="V10153" s="2"/>
      <c r="Y10153" t="str">
        <f t="shared" si="633"/>
        <v/>
      </c>
      <c r="AA10153" t="str">
        <f t="shared" si="634"/>
        <v/>
      </c>
      <c r="AC10153" s="7"/>
      <c r="AD10153" t="s">
        <v>16658</v>
      </c>
      <c r="AE10153">
        <f t="shared" si="635"/>
        <v>0</v>
      </c>
      <c r="AG10153" s="2"/>
      <c r="AI10153" s="7"/>
    </row>
    <row r="10154" spans="1:35" ht="11" customHeight="1" outlineLevel="1" x14ac:dyDescent="0.25">
      <c r="A10154" t="s">
        <v>1707</v>
      </c>
      <c r="C10154" s="2" t="s">
        <v>12974</v>
      </c>
      <c r="D10154" s="2">
        <v>87</v>
      </c>
      <c r="E10154" s="7">
        <v>1896</v>
      </c>
      <c r="F10154" s="5" t="s">
        <v>637</v>
      </c>
      <c r="H10154" s="5" t="s">
        <v>16668</v>
      </c>
      <c r="I10154" s="6" t="s">
        <v>16658</v>
      </c>
      <c r="J10154" s="6" t="s">
        <v>16666</v>
      </c>
      <c r="K10154" s="17">
        <v>3</v>
      </c>
      <c r="L10154" s="17" t="s">
        <v>7732</v>
      </c>
      <c r="M10154" s="9"/>
      <c r="N10154" s="9"/>
      <c r="O10154" s="21"/>
      <c r="Q10154" s="29"/>
      <c r="U10154" s="17"/>
      <c r="V10154" s="2"/>
      <c r="Y10154" t="str">
        <f t="shared" si="633"/>
        <v/>
      </c>
      <c r="AA10154" t="str">
        <f t="shared" si="634"/>
        <v/>
      </c>
      <c r="AC10154" s="7"/>
      <c r="AD10154" t="s">
        <v>16658</v>
      </c>
      <c r="AE10154">
        <f t="shared" si="635"/>
        <v>0</v>
      </c>
      <c r="AG10154" s="2"/>
      <c r="AI10154" s="7"/>
    </row>
    <row r="10155" spans="1:35" ht="11" customHeight="1" outlineLevel="1" x14ac:dyDescent="0.25">
      <c r="A10155" t="s">
        <v>1707</v>
      </c>
      <c r="C10155" s="2" t="s">
        <v>12974</v>
      </c>
      <c r="D10155" s="2">
        <v>88</v>
      </c>
      <c r="E10155" s="7">
        <v>1896</v>
      </c>
      <c r="F10155" s="5" t="s">
        <v>631</v>
      </c>
      <c r="H10155" s="5" t="s">
        <v>1674</v>
      </c>
      <c r="I10155" s="6" t="s">
        <v>16658</v>
      </c>
      <c r="J10155" s="6" t="s">
        <v>16666</v>
      </c>
      <c r="K10155" s="17">
        <v>3</v>
      </c>
      <c r="L10155" s="17" t="s">
        <v>7732</v>
      </c>
      <c r="M10155" s="9"/>
      <c r="N10155" s="9"/>
      <c r="O10155" s="21"/>
      <c r="Q10155" s="29"/>
      <c r="U10155" s="17"/>
      <c r="V10155" s="2"/>
      <c r="Y10155" t="str">
        <f t="shared" si="633"/>
        <v/>
      </c>
      <c r="AA10155" t="str">
        <f t="shared" si="634"/>
        <v/>
      </c>
      <c r="AC10155" s="7"/>
      <c r="AD10155" t="s">
        <v>16658</v>
      </c>
      <c r="AE10155">
        <f t="shared" si="635"/>
        <v>0</v>
      </c>
      <c r="AG10155" s="2"/>
      <c r="AI10155" s="7"/>
    </row>
    <row r="10156" spans="1:35" ht="11" customHeight="1" outlineLevel="1" x14ac:dyDescent="0.25">
      <c r="A10156" t="s">
        <v>1707</v>
      </c>
      <c r="C10156" s="2" t="s">
        <v>12974</v>
      </c>
      <c r="D10156" s="2">
        <v>89</v>
      </c>
      <c r="E10156" s="7">
        <v>1896</v>
      </c>
      <c r="F10156" s="5" t="s">
        <v>6383</v>
      </c>
      <c r="H10156" s="5" t="s">
        <v>3829</v>
      </c>
      <c r="I10156" s="6" t="s">
        <v>16658</v>
      </c>
      <c r="J10156" s="6" t="s">
        <v>16667</v>
      </c>
      <c r="K10156" s="17">
        <v>3</v>
      </c>
      <c r="L10156" s="17" t="s">
        <v>7732</v>
      </c>
      <c r="M10156" s="9"/>
      <c r="N10156" s="9"/>
      <c r="O10156" s="21"/>
      <c r="Q10156" s="29"/>
      <c r="U10156" s="17"/>
      <c r="V10156" s="2"/>
      <c r="X10156" t="s">
        <v>7732</v>
      </c>
      <c r="Y10156" t="str">
        <f t="shared" si="633"/>
        <v/>
      </c>
      <c r="AA10156" t="str">
        <f t="shared" si="634"/>
        <v/>
      </c>
      <c r="AC10156" s="7"/>
      <c r="AD10156" t="s">
        <v>16658</v>
      </c>
      <c r="AE10156">
        <f t="shared" si="635"/>
        <v>0</v>
      </c>
      <c r="AG10156" s="2"/>
      <c r="AI10156" s="7"/>
    </row>
    <row r="10157" spans="1:35" ht="11" customHeight="1" outlineLevel="1" x14ac:dyDescent="0.25">
      <c r="A10157" t="s">
        <v>1707</v>
      </c>
      <c r="C10157" s="2" t="s">
        <v>12974</v>
      </c>
      <c r="D10157" s="2">
        <v>90</v>
      </c>
      <c r="E10157" s="7">
        <v>1896</v>
      </c>
      <c r="F10157" s="5" t="s">
        <v>4732</v>
      </c>
      <c r="H10157" s="5" t="s">
        <v>6501</v>
      </c>
      <c r="I10157" s="6" t="s">
        <v>16658</v>
      </c>
      <c r="J10157" s="6" t="s">
        <v>16667</v>
      </c>
      <c r="K10157" s="17">
        <v>3</v>
      </c>
      <c r="L10157" s="17" t="s">
        <v>7732</v>
      </c>
      <c r="M10157" s="9"/>
      <c r="N10157" s="9"/>
      <c r="O10157" s="21"/>
      <c r="Q10157" s="29"/>
      <c r="U10157" s="17"/>
      <c r="V10157" s="2"/>
      <c r="X10157" t="s">
        <v>7732</v>
      </c>
      <c r="Y10157" t="str">
        <f t="shared" si="633"/>
        <v/>
      </c>
      <c r="AA10157" t="str">
        <f t="shared" si="634"/>
        <v/>
      </c>
      <c r="AC10157" s="7"/>
      <c r="AD10157" t="s">
        <v>16658</v>
      </c>
      <c r="AE10157">
        <f t="shared" si="635"/>
        <v>0</v>
      </c>
      <c r="AG10157" s="2"/>
      <c r="AI10157" s="7"/>
    </row>
    <row r="10158" spans="1:35" ht="11" customHeight="1" outlineLevel="1" x14ac:dyDescent="0.25">
      <c r="A10158" t="s">
        <v>1707</v>
      </c>
      <c r="C10158" s="2" t="s">
        <v>12974</v>
      </c>
      <c r="D10158" s="2">
        <v>91</v>
      </c>
      <c r="E10158" s="7">
        <v>1896</v>
      </c>
      <c r="F10158" s="5" t="s">
        <v>5139</v>
      </c>
      <c r="H10158" s="5" t="s">
        <v>133</v>
      </c>
      <c r="I10158" s="6" t="s">
        <v>16658</v>
      </c>
      <c r="J10158" s="6" t="s">
        <v>16667</v>
      </c>
      <c r="K10158" s="17">
        <v>3</v>
      </c>
      <c r="L10158" s="17" t="s">
        <v>7732</v>
      </c>
      <c r="M10158" s="9"/>
      <c r="N10158" s="9"/>
      <c r="O10158" s="21"/>
      <c r="Q10158" s="29"/>
      <c r="U10158" s="17"/>
      <c r="V10158" s="2"/>
      <c r="X10158" t="s">
        <v>7732</v>
      </c>
      <c r="Y10158" t="str">
        <f t="shared" si="633"/>
        <v/>
      </c>
      <c r="AA10158" t="str">
        <f t="shared" si="634"/>
        <v/>
      </c>
      <c r="AC10158" s="7"/>
      <c r="AD10158" t="s">
        <v>16658</v>
      </c>
      <c r="AE10158">
        <f t="shared" si="635"/>
        <v>0</v>
      </c>
      <c r="AG10158" s="2"/>
      <c r="AI10158" s="7"/>
    </row>
    <row r="10159" spans="1:35" ht="11" customHeight="1" outlineLevel="1" x14ac:dyDescent="0.25">
      <c r="A10159" t="s">
        <v>1707</v>
      </c>
      <c r="C10159" s="2" t="s">
        <v>12974</v>
      </c>
      <c r="D10159" s="2">
        <v>92</v>
      </c>
      <c r="E10159" s="7">
        <v>1896</v>
      </c>
      <c r="F10159" s="5" t="s">
        <v>5138</v>
      </c>
      <c r="H10159" s="5" t="s">
        <v>1674</v>
      </c>
      <c r="I10159" s="6" t="s">
        <v>16658</v>
      </c>
      <c r="J10159" s="6" t="s">
        <v>16667</v>
      </c>
      <c r="K10159" s="17">
        <v>3</v>
      </c>
      <c r="L10159" s="17" t="s">
        <v>7732</v>
      </c>
      <c r="M10159" s="9"/>
      <c r="N10159" s="9"/>
      <c r="O10159" s="21"/>
      <c r="Q10159" s="29"/>
      <c r="U10159" s="17"/>
      <c r="V10159" s="2"/>
      <c r="X10159" t="s">
        <v>7732</v>
      </c>
      <c r="Y10159" t="str">
        <f t="shared" si="633"/>
        <v/>
      </c>
      <c r="AA10159" t="str">
        <f t="shared" si="634"/>
        <v/>
      </c>
      <c r="AC10159" s="7"/>
      <c r="AD10159" t="s">
        <v>16658</v>
      </c>
      <c r="AE10159">
        <f t="shared" si="635"/>
        <v>0</v>
      </c>
      <c r="AG10159" s="2"/>
      <c r="AI10159" s="7"/>
    </row>
    <row r="10160" spans="1:35" ht="11" customHeight="1" outlineLevel="1" x14ac:dyDescent="0.25">
      <c r="A10160" t="s">
        <v>1707</v>
      </c>
      <c r="C10160" s="2" t="s">
        <v>12974</v>
      </c>
      <c r="D10160" s="2">
        <v>93</v>
      </c>
      <c r="E10160" s="7">
        <v>1896</v>
      </c>
      <c r="F10160" s="5" t="s">
        <v>2974</v>
      </c>
      <c r="H10160" s="5" t="s">
        <v>2291</v>
      </c>
      <c r="I10160" s="6" t="s">
        <v>16658</v>
      </c>
      <c r="J10160" s="6" t="s">
        <v>16667</v>
      </c>
      <c r="K10160" s="17">
        <v>3</v>
      </c>
      <c r="L10160" s="17" t="s">
        <v>7732</v>
      </c>
      <c r="M10160" s="9"/>
      <c r="N10160" s="9"/>
      <c r="O10160" s="21"/>
      <c r="Q10160" s="29"/>
      <c r="U10160" s="17"/>
      <c r="V10160" s="2"/>
      <c r="X10160" t="s">
        <v>7732</v>
      </c>
      <c r="Y10160" t="str">
        <f t="shared" si="633"/>
        <v/>
      </c>
      <c r="AA10160" t="str">
        <f t="shared" si="634"/>
        <v/>
      </c>
      <c r="AC10160" s="7"/>
      <c r="AD10160" t="s">
        <v>16658</v>
      </c>
      <c r="AE10160">
        <f t="shared" si="635"/>
        <v>0</v>
      </c>
      <c r="AG10160" s="2"/>
      <c r="AI10160" s="7"/>
    </row>
    <row r="10161" spans="1:35" ht="11" customHeight="1" outlineLevel="1" x14ac:dyDescent="0.25">
      <c r="A10161" t="s">
        <v>1707</v>
      </c>
      <c r="C10161" s="2" t="s">
        <v>12974</v>
      </c>
      <c r="D10161" s="2">
        <v>94</v>
      </c>
      <c r="E10161" s="7">
        <v>1896</v>
      </c>
      <c r="F10161" s="5" t="s">
        <v>3421</v>
      </c>
      <c r="H10161" s="5" t="s">
        <v>6554</v>
      </c>
      <c r="I10161" s="6" t="s">
        <v>16658</v>
      </c>
      <c r="J10161" s="6" t="s">
        <v>16667</v>
      </c>
      <c r="K10161" s="17">
        <v>3</v>
      </c>
      <c r="L10161" s="17" t="s">
        <v>7732</v>
      </c>
      <c r="M10161" s="9"/>
      <c r="N10161" s="9"/>
      <c r="O10161" s="21"/>
      <c r="Q10161" s="29"/>
      <c r="U10161" s="17"/>
      <c r="V10161" s="2"/>
      <c r="Y10161" t="str">
        <f t="shared" si="633"/>
        <v/>
      </c>
      <c r="AA10161" t="str">
        <f t="shared" si="634"/>
        <v/>
      </c>
      <c r="AC10161" s="7"/>
      <c r="AD10161" t="s">
        <v>16658</v>
      </c>
      <c r="AE10161">
        <f t="shared" si="635"/>
        <v>0</v>
      </c>
      <c r="AG10161" s="2"/>
      <c r="AI10161" s="7"/>
    </row>
    <row r="10162" spans="1:35" ht="11" customHeight="1" outlineLevel="1" x14ac:dyDescent="0.25">
      <c r="A10162" t="s">
        <v>1707</v>
      </c>
      <c r="C10162" s="2" t="s">
        <v>12974</v>
      </c>
      <c r="D10162" s="2">
        <v>95</v>
      </c>
      <c r="E10162" s="7">
        <v>1896</v>
      </c>
      <c r="F10162" s="5" t="s">
        <v>1099</v>
      </c>
      <c r="H10162" s="5" t="s">
        <v>5038</v>
      </c>
      <c r="I10162" s="6" t="s">
        <v>16658</v>
      </c>
      <c r="J10162" s="6" t="s">
        <v>16667</v>
      </c>
      <c r="K10162" s="17">
        <v>3</v>
      </c>
      <c r="L10162" s="17" t="s">
        <v>7732</v>
      </c>
      <c r="M10162" s="9"/>
      <c r="N10162" s="9"/>
      <c r="O10162" s="21"/>
      <c r="Q10162" s="29"/>
      <c r="U10162" s="17"/>
      <c r="V10162" s="2"/>
      <c r="Y10162" t="str">
        <f t="shared" si="633"/>
        <v/>
      </c>
      <c r="AA10162" t="str">
        <f t="shared" si="634"/>
        <v/>
      </c>
      <c r="AC10162" s="7"/>
      <c r="AD10162" t="s">
        <v>16658</v>
      </c>
      <c r="AE10162">
        <f t="shared" si="635"/>
        <v>0</v>
      </c>
      <c r="AG10162" s="2"/>
      <c r="AI10162" s="7"/>
    </row>
    <row r="10163" spans="1:35" ht="11" customHeight="1" outlineLevel="1" x14ac:dyDescent="0.25">
      <c r="A10163" t="s">
        <v>1707</v>
      </c>
      <c r="C10163" s="2" t="s">
        <v>12974</v>
      </c>
      <c r="D10163" s="2">
        <v>96</v>
      </c>
      <c r="E10163" s="7">
        <v>1896</v>
      </c>
      <c r="F10163" s="5" t="s">
        <v>637</v>
      </c>
      <c r="H10163" s="5" t="s">
        <v>16668</v>
      </c>
      <c r="I10163" s="6" t="s">
        <v>16658</v>
      </c>
      <c r="J10163" s="6" t="s">
        <v>16667</v>
      </c>
      <c r="K10163" s="17">
        <v>3</v>
      </c>
      <c r="L10163" s="17" t="s">
        <v>7732</v>
      </c>
      <c r="M10163" s="9"/>
      <c r="N10163" s="9"/>
      <c r="O10163" s="21"/>
      <c r="Q10163" s="29"/>
      <c r="U10163" s="17"/>
      <c r="V10163" s="2"/>
      <c r="X10163" t="s">
        <v>7732</v>
      </c>
      <c r="Y10163" t="str">
        <f t="shared" si="633"/>
        <v/>
      </c>
      <c r="AA10163" t="str">
        <f t="shared" si="634"/>
        <v/>
      </c>
      <c r="AC10163" s="7"/>
      <c r="AD10163" t="s">
        <v>16658</v>
      </c>
      <c r="AE10163">
        <f t="shared" si="635"/>
        <v>0</v>
      </c>
      <c r="AG10163" s="2"/>
      <c r="AI10163" s="7"/>
    </row>
    <row r="10164" spans="1:35" ht="11" customHeight="1" outlineLevel="1" x14ac:dyDescent="0.25">
      <c r="A10164" t="s">
        <v>1707</v>
      </c>
      <c r="C10164" s="2" t="s">
        <v>12974</v>
      </c>
      <c r="D10164" s="2">
        <v>97</v>
      </c>
      <c r="E10164" s="7">
        <v>1896</v>
      </c>
      <c r="F10164" s="5" t="s">
        <v>631</v>
      </c>
      <c r="H10164" s="5" t="s">
        <v>1674</v>
      </c>
      <c r="I10164" s="6" t="s">
        <v>16658</v>
      </c>
      <c r="J10164" s="6" t="s">
        <v>16667</v>
      </c>
      <c r="K10164" s="17">
        <v>3</v>
      </c>
      <c r="L10164" s="17" t="s">
        <v>7732</v>
      </c>
      <c r="M10164" s="9"/>
      <c r="N10164" s="9"/>
      <c r="O10164" s="21"/>
      <c r="Q10164" s="29"/>
      <c r="U10164" s="17"/>
      <c r="V10164" s="2"/>
      <c r="X10164" t="s">
        <v>7732</v>
      </c>
      <c r="Y10164" t="str">
        <f t="shared" si="633"/>
        <v/>
      </c>
      <c r="AA10164" t="str">
        <f t="shared" si="634"/>
        <v/>
      </c>
      <c r="AC10164" s="7"/>
      <c r="AD10164" t="s">
        <v>16658</v>
      </c>
      <c r="AE10164">
        <f t="shared" si="635"/>
        <v>0</v>
      </c>
      <c r="AG10164" s="2"/>
      <c r="AI10164" s="7"/>
    </row>
    <row r="10165" spans="1:35" ht="11" customHeight="1" outlineLevel="1" x14ac:dyDescent="0.25">
      <c r="A10165" t="s">
        <v>1707</v>
      </c>
      <c r="C10165" s="2" t="s">
        <v>12974</v>
      </c>
      <c r="D10165" s="2">
        <v>98</v>
      </c>
      <c r="E10165" s="7">
        <v>1897</v>
      </c>
      <c r="F10165" s="5" t="s">
        <v>6383</v>
      </c>
      <c r="H10165" s="5" t="s">
        <v>3829</v>
      </c>
      <c r="I10165" s="6" t="s">
        <v>16658</v>
      </c>
      <c r="J10165" s="6" t="s">
        <v>16666</v>
      </c>
      <c r="K10165" s="17">
        <v>3</v>
      </c>
      <c r="L10165" s="17" t="s">
        <v>7732</v>
      </c>
      <c r="M10165" s="9"/>
      <c r="N10165" s="9"/>
      <c r="O10165" s="21"/>
      <c r="Q10165" s="29"/>
      <c r="U10165" s="17"/>
      <c r="V10165" s="2"/>
      <c r="Y10165" t="str">
        <f t="shared" si="633"/>
        <v/>
      </c>
      <c r="AA10165" t="str">
        <f t="shared" si="634"/>
        <v/>
      </c>
      <c r="AC10165" s="7"/>
      <c r="AD10165" t="s">
        <v>16658</v>
      </c>
      <c r="AE10165">
        <f t="shared" si="635"/>
        <v>0</v>
      </c>
      <c r="AG10165" s="2"/>
      <c r="AI10165" s="7"/>
    </row>
    <row r="10166" spans="1:35" ht="11" customHeight="1" outlineLevel="1" x14ac:dyDescent="0.25">
      <c r="A10166" t="s">
        <v>1707</v>
      </c>
      <c r="C10166" s="2" t="s">
        <v>12974</v>
      </c>
      <c r="D10166" s="2">
        <v>99</v>
      </c>
      <c r="E10166" s="7">
        <v>1897</v>
      </c>
      <c r="F10166" s="5" t="s">
        <v>4732</v>
      </c>
      <c r="H10166" s="5" t="s">
        <v>6501</v>
      </c>
      <c r="I10166" s="6" t="s">
        <v>16658</v>
      </c>
      <c r="J10166" s="6" t="s">
        <v>16666</v>
      </c>
      <c r="K10166" s="17">
        <v>3</v>
      </c>
      <c r="L10166" s="17" t="s">
        <v>7732</v>
      </c>
      <c r="M10166" s="9"/>
      <c r="N10166" s="9"/>
      <c r="O10166" s="21"/>
      <c r="Q10166" s="29"/>
      <c r="U10166" s="17"/>
      <c r="V10166" s="2"/>
      <c r="Y10166" t="str">
        <f t="shared" si="633"/>
        <v/>
      </c>
      <c r="AA10166" t="str">
        <f t="shared" si="634"/>
        <v/>
      </c>
      <c r="AC10166" s="7"/>
      <c r="AD10166" t="s">
        <v>16658</v>
      </c>
      <c r="AE10166">
        <f t="shared" si="635"/>
        <v>0</v>
      </c>
      <c r="AG10166" s="2"/>
      <c r="AI10166" s="7"/>
    </row>
    <row r="10167" spans="1:35" ht="11" customHeight="1" outlineLevel="1" x14ac:dyDescent="0.25">
      <c r="A10167" t="s">
        <v>1707</v>
      </c>
      <c r="C10167" s="2" t="s">
        <v>12974</v>
      </c>
      <c r="D10167" s="2">
        <v>100</v>
      </c>
      <c r="E10167" s="7">
        <v>1897</v>
      </c>
      <c r="F10167" s="5" t="s">
        <v>5139</v>
      </c>
      <c r="H10167" s="5" t="s">
        <v>133</v>
      </c>
      <c r="I10167" s="6" t="s">
        <v>16658</v>
      </c>
      <c r="J10167" s="6" t="s">
        <v>16666</v>
      </c>
      <c r="K10167" s="17">
        <v>3</v>
      </c>
      <c r="L10167" s="17" t="s">
        <v>7732</v>
      </c>
      <c r="M10167" s="9"/>
      <c r="N10167" s="9"/>
      <c r="O10167" s="21"/>
      <c r="Q10167" s="29"/>
      <c r="U10167" s="17"/>
      <c r="V10167" s="2"/>
      <c r="X10167" t="s">
        <v>7732</v>
      </c>
      <c r="Y10167" t="str">
        <f t="shared" si="633"/>
        <v/>
      </c>
      <c r="AA10167" t="str">
        <f t="shared" si="634"/>
        <v/>
      </c>
      <c r="AC10167" s="7"/>
      <c r="AD10167" t="s">
        <v>16658</v>
      </c>
      <c r="AE10167">
        <f t="shared" si="635"/>
        <v>0</v>
      </c>
      <c r="AG10167" s="2"/>
      <c r="AI10167" s="7"/>
    </row>
    <row r="10168" spans="1:35" ht="11" customHeight="1" outlineLevel="1" x14ac:dyDescent="0.25">
      <c r="A10168" t="s">
        <v>1707</v>
      </c>
      <c r="C10168" s="2" t="s">
        <v>12974</v>
      </c>
      <c r="D10168" s="2">
        <v>101</v>
      </c>
      <c r="E10168" s="7">
        <v>1897</v>
      </c>
      <c r="F10168" s="5" t="s">
        <v>5138</v>
      </c>
      <c r="H10168" s="5" t="s">
        <v>1674</v>
      </c>
      <c r="I10168" s="6" t="s">
        <v>16658</v>
      </c>
      <c r="J10168" s="6" t="s">
        <v>16666</v>
      </c>
      <c r="K10168" s="17">
        <v>3</v>
      </c>
      <c r="L10168" s="17" t="s">
        <v>7732</v>
      </c>
      <c r="M10168" s="9"/>
      <c r="N10168" s="9"/>
      <c r="O10168" s="21"/>
      <c r="Q10168" s="29"/>
      <c r="U10168" s="17"/>
      <c r="V10168" s="2"/>
      <c r="Y10168" t="str">
        <f t="shared" si="633"/>
        <v/>
      </c>
      <c r="AA10168" t="str">
        <f t="shared" si="634"/>
        <v/>
      </c>
      <c r="AC10168" s="7"/>
      <c r="AD10168" t="s">
        <v>16658</v>
      </c>
      <c r="AE10168">
        <f t="shared" si="635"/>
        <v>0</v>
      </c>
      <c r="AG10168" s="2"/>
      <c r="AI10168" s="7"/>
    </row>
    <row r="10169" spans="1:35" ht="11" customHeight="1" outlineLevel="1" x14ac:dyDescent="0.25">
      <c r="A10169" t="s">
        <v>1707</v>
      </c>
      <c r="C10169" s="2" t="s">
        <v>12974</v>
      </c>
      <c r="D10169" s="2">
        <v>102</v>
      </c>
      <c r="E10169" s="7">
        <v>1897</v>
      </c>
      <c r="F10169" s="5" t="s">
        <v>2974</v>
      </c>
      <c r="H10169" s="5" t="s">
        <v>2291</v>
      </c>
      <c r="I10169" s="6" t="s">
        <v>16658</v>
      </c>
      <c r="J10169" s="6" t="s">
        <v>16666</v>
      </c>
      <c r="K10169" s="17">
        <v>3</v>
      </c>
      <c r="L10169" s="17" t="s">
        <v>7732</v>
      </c>
      <c r="M10169" s="9"/>
      <c r="N10169" s="9"/>
      <c r="O10169" s="21"/>
      <c r="Q10169" s="29"/>
      <c r="U10169" s="17"/>
      <c r="V10169" s="2"/>
      <c r="X10169" t="s">
        <v>7732</v>
      </c>
      <c r="Y10169" t="str">
        <f t="shared" si="633"/>
        <v/>
      </c>
      <c r="AA10169" t="str">
        <f t="shared" si="634"/>
        <v/>
      </c>
      <c r="AC10169" s="7"/>
      <c r="AD10169" t="s">
        <v>16658</v>
      </c>
      <c r="AE10169">
        <f t="shared" si="635"/>
        <v>0</v>
      </c>
      <c r="AG10169" s="2"/>
      <c r="AI10169" s="7"/>
    </row>
    <row r="10170" spans="1:35" ht="11" customHeight="1" outlineLevel="1" x14ac:dyDescent="0.25">
      <c r="A10170" t="s">
        <v>1707</v>
      </c>
      <c r="C10170" s="2" t="s">
        <v>12974</v>
      </c>
      <c r="D10170" s="2">
        <v>103</v>
      </c>
      <c r="E10170" s="7">
        <v>1897</v>
      </c>
      <c r="F10170" s="5" t="s">
        <v>3421</v>
      </c>
      <c r="H10170" s="5" t="s">
        <v>6554</v>
      </c>
      <c r="I10170" s="6" t="s">
        <v>16658</v>
      </c>
      <c r="J10170" s="6" t="s">
        <v>16666</v>
      </c>
      <c r="K10170" s="17">
        <v>3</v>
      </c>
      <c r="L10170" s="17" t="s">
        <v>7732</v>
      </c>
      <c r="M10170" s="9"/>
      <c r="N10170" s="9"/>
      <c r="O10170" s="21"/>
      <c r="Q10170" s="29"/>
      <c r="U10170" s="17"/>
      <c r="V10170" s="2"/>
      <c r="Y10170" t="str">
        <f t="shared" si="633"/>
        <v/>
      </c>
      <c r="AA10170" t="str">
        <f t="shared" si="634"/>
        <v/>
      </c>
      <c r="AC10170" s="7"/>
      <c r="AD10170" t="s">
        <v>16658</v>
      </c>
      <c r="AE10170">
        <f t="shared" si="635"/>
        <v>0</v>
      </c>
      <c r="AG10170" s="2"/>
      <c r="AI10170" s="7"/>
    </row>
    <row r="10171" spans="1:35" ht="11" customHeight="1" outlineLevel="1" x14ac:dyDescent="0.25">
      <c r="A10171" t="s">
        <v>1707</v>
      </c>
      <c r="C10171" s="2" t="s">
        <v>12974</v>
      </c>
      <c r="D10171" s="2">
        <v>104</v>
      </c>
      <c r="E10171" s="7">
        <v>1897</v>
      </c>
      <c r="F10171" s="5" t="s">
        <v>1099</v>
      </c>
      <c r="H10171" s="5" t="s">
        <v>5038</v>
      </c>
      <c r="I10171" s="6" t="s">
        <v>16658</v>
      </c>
      <c r="J10171" s="6" t="s">
        <v>16666</v>
      </c>
      <c r="K10171" s="17">
        <v>3</v>
      </c>
      <c r="L10171" s="17" t="s">
        <v>7732</v>
      </c>
      <c r="M10171" s="9"/>
      <c r="N10171" s="9"/>
      <c r="O10171" s="21"/>
      <c r="Q10171" s="29"/>
      <c r="U10171" s="17"/>
      <c r="V10171" s="2"/>
      <c r="Y10171" t="str">
        <f t="shared" si="633"/>
        <v/>
      </c>
      <c r="AA10171" t="str">
        <f t="shared" si="634"/>
        <v/>
      </c>
      <c r="AC10171" s="7"/>
      <c r="AD10171" t="s">
        <v>16658</v>
      </c>
      <c r="AE10171">
        <f t="shared" si="635"/>
        <v>0</v>
      </c>
      <c r="AG10171" s="2"/>
      <c r="AI10171" s="7"/>
    </row>
    <row r="10172" spans="1:35" ht="11" customHeight="1" outlineLevel="1" x14ac:dyDescent="0.25">
      <c r="A10172" t="s">
        <v>1707</v>
      </c>
      <c r="C10172" s="2" t="s">
        <v>12974</v>
      </c>
      <c r="D10172" s="2">
        <v>105</v>
      </c>
      <c r="E10172" s="7">
        <v>1897</v>
      </c>
      <c r="F10172" s="5" t="s">
        <v>637</v>
      </c>
      <c r="H10172" s="5" t="s">
        <v>16668</v>
      </c>
      <c r="I10172" s="6" t="s">
        <v>16658</v>
      </c>
      <c r="J10172" s="6" t="s">
        <v>16666</v>
      </c>
      <c r="K10172" s="17">
        <v>3</v>
      </c>
      <c r="L10172" s="17" t="s">
        <v>7732</v>
      </c>
      <c r="M10172" s="9"/>
      <c r="N10172" s="9"/>
      <c r="O10172" s="21"/>
      <c r="Q10172" s="29"/>
      <c r="U10172" s="17"/>
      <c r="V10172" s="2"/>
      <c r="Y10172" t="str">
        <f t="shared" si="633"/>
        <v/>
      </c>
      <c r="AA10172" t="str">
        <f t="shared" si="634"/>
        <v/>
      </c>
      <c r="AC10172" s="7"/>
      <c r="AD10172" t="s">
        <v>16658</v>
      </c>
      <c r="AE10172">
        <f t="shared" si="635"/>
        <v>0</v>
      </c>
      <c r="AG10172" s="2"/>
      <c r="AI10172" s="7"/>
    </row>
    <row r="10173" spans="1:35" ht="11" customHeight="1" outlineLevel="1" x14ac:dyDescent="0.25">
      <c r="A10173" t="s">
        <v>1707</v>
      </c>
      <c r="C10173" s="2" t="s">
        <v>12974</v>
      </c>
      <c r="D10173" s="2">
        <v>106</v>
      </c>
      <c r="E10173" s="7">
        <v>1897</v>
      </c>
      <c r="F10173" s="5" t="s">
        <v>631</v>
      </c>
      <c r="H10173" s="5" t="s">
        <v>1674</v>
      </c>
      <c r="I10173" s="6" t="s">
        <v>16658</v>
      </c>
      <c r="J10173" s="6" t="s">
        <v>16666</v>
      </c>
      <c r="K10173" s="17">
        <v>3</v>
      </c>
      <c r="L10173" s="17" t="s">
        <v>7732</v>
      </c>
      <c r="M10173" s="9"/>
      <c r="N10173" s="9"/>
      <c r="O10173" s="21"/>
      <c r="Q10173" s="29"/>
      <c r="U10173" s="17"/>
      <c r="V10173" s="2"/>
      <c r="Y10173" t="str">
        <f t="shared" si="633"/>
        <v/>
      </c>
      <c r="AA10173" t="str">
        <f t="shared" si="634"/>
        <v/>
      </c>
      <c r="AC10173" s="7"/>
      <c r="AD10173" t="s">
        <v>16658</v>
      </c>
      <c r="AE10173">
        <f t="shared" si="635"/>
        <v>0</v>
      </c>
      <c r="AG10173" s="2"/>
      <c r="AI10173" s="7"/>
    </row>
    <row r="10174" spans="1:35" ht="11" customHeight="1" outlineLevel="1" x14ac:dyDescent="0.25">
      <c r="A10174" t="s">
        <v>1707</v>
      </c>
      <c r="C10174" s="2" t="s">
        <v>12974</v>
      </c>
      <c r="D10174" s="2">
        <v>107</v>
      </c>
      <c r="E10174" s="7">
        <v>1897</v>
      </c>
      <c r="F10174" s="5" t="s">
        <v>6383</v>
      </c>
      <c r="H10174" s="5" t="s">
        <v>3829</v>
      </c>
      <c r="I10174" s="6" t="s">
        <v>16658</v>
      </c>
      <c r="J10174" s="6" t="s">
        <v>16667</v>
      </c>
      <c r="K10174" s="17">
        <v>3</v>
      </c>
      <c r="L10174" s="17" t="s">
        <v>7732</v>
      </c>
      <c r="M10174" s="9"/>
      <c r="N10174" s="9"/>
      <c r="O10174" s="21"/>
      <c r="Q10174" s="29"/>
      <c r="U10174" s="17"/>
      <c r="V10174" s="2"/>
      <c r="X10174" t="s">
        <v>7732</v>
      </c>
      <c r="Y10174" t="str">
        <f t="shared" si="633"/>
        <v/>
      </c>
      <c r="AA10174" t="str">
        <f t="shared" si="634"/>
        <v/>
      </c>
      <c r="AC10174" s="7"/>
      <c r="AD10174" t="s">
        <v>16658</v>
      </c>
      <c r="AE10174">
        <f t="shared" si="635"/>
        <v>0</v>
      </c>
      <c r="AG10174" s="2"/>
      <c r="AI10174" s="7"/>
    </row>
    <row r="10175" spans="1:35" ht="11" customHeight="1" outlineLevel="1" x14ac:dyDescent="0.25">
      <c r="A10175" t="s">
        <v>1707</v>
      </c>
      <c r="C10175" s="2" t="s">
        <v>12974</v>
      </c>
      <c r="D10175" s="2">
        <v>108</v>
      </c>
      <c r="E10175" s="7">
        <v>1897</v>
      </c>
      <c r="F10175" s="5" t="s">
        <v>4732</v>
      </c>
      <c r="H10175" s="5" t="s">
        <v>6501</v>
      </c>
      <c r="I10175" s="6" t="s">
        <v>16658</v>
      </c>
      <c r="J10175" s="6" t="s">
        <v>16667</v>
      </c>
      <c r="K10175" s="17">
        <v>3</v>
      </c>
      <c r="L10175" s="17" t="s">
        <v>7732</v>
      </c>
      <c r="M10175" s="9"/>
      <c r="N10175" s="9"/>
      <c r="O10175" s="21"/>
      <c r="Q10175" s="29"/>
      <c r="U10175" s="17"/>
      <c r="V10175" s="2"/>
      <c r="X10175" t="s">
        <v>7732</v>
      </c>
      <c r="Y10175" t="str">
        <f t="shared" si="633"/>
        <v/>
      </c>
      <c r="AA10175" t="str">
        <f t="shared" si="634"/>
        <v/>
      </c>
      <c r="AC10175" s="7"/>
      <c r="AD10175" t="s">
        <v>16658</v>
      </c>
      <c r="AE10175">
        <f t="shared" si="635"/>
        <v>0</v>
      </c>
      <c r="AG10175" s="2"/>
      <c r="AI10175" s="7"/>
    </row>
    <row r="10176" spans="1:35" ht="11" customHeight="1" outlineLevel="1" x14ac:dyDescent="0.25">
      <c r="A10176" t="s">
        <v>1707</v>
      </c>
      <c r="C10176" s="2" t="s">
        <v>12974</v>
      </c>
      <c r="D10176" s="2">
        <v>109</v>
      </c>
      <c r="E10176" s="7">
        <v>1897</v>
      </c>
      <c r="F10176" s="5" t="s">
        <v>5139</v>
      </c>
      <c r="H10176" s="5" t="s">
        <v>133</v>
      </c>
      <c r="I10176" s="6" t="s">
        <v>16658</v>
      </c>
      <c r="J10176" s="6" t="s">
        <v>16667</v>
      </c>
      <c r="K10176" s="17">
        <v>3</v>
      </c>
      <c r="L10176" s="17" t="s">
        <v>7732</v>
      </c>
      <c r="M10176" s="9"/>
      <c r="N10176" s="9"/>
      <c r="O10176" s="21"/>
      <c r="Q10176" s="29"/>
      <c r="U10176" s="17"/>
      <c r="V10176" s="2"/>
      <c r="X10176" t="s">
        <v>7732</v>
      </c>
      <c r="Y10176" t="str">
        <f t="shared" si="633"/>
        <v/>
      </c>
      <c r="AA10176" t="str">
        <f t="shared" si="634"/>
        <v/>
      </c>
      <c r="AC10176" s="7"/>
      <c r="AD10176" t="s">
        <v>16658</v>
      </c>
      <c r="AE10176">
        <f t="shared" si="635"/>
        <v>0</v>
      </c>
      <c r="AG10176" s="2"/>
      <c r="AI10176" s="7"/>
    </row>
    <row r="10177" spans="1:35" ht="11" customHeight="1" outlineLevel="1" x14ac:dyDescent="0.25">
      <c r="A10177" t="s">
        <v>1707</v>
      </c>
      <c r="C10177" s="2" t="s">
        <v>12974</v>
      </c>
      <c r="D10177" s="2">
        <v>110</v>
      </c>
      <c r="E10177" s="7">
        <v>1897</v>
      </c>
      <c r="F10177" s="5" t="s">
        <v>5138</v>
      </c>
      <c r="H10177" s="5" t="s">
        <v>1674</v>
      </c>
      <c r="I10177" s="6" t="s">
        <v>16658</v>
      </c>
      <c r="J10177" s="6" t="s">
        <v>16667</v>
      </c>
      <c r="K10177" s="17">
        <v>3</v>
      </c>
      <c r="L10177" s="17" t="s">
        <v>7732</v>
      </c>
      <c r="M10177" s="9"/>
      <c r="N10177" s="9"/>
      <c r="O10177" s="21"/>
      <c r="Q10177" s="29"/>
      <c r="U10177" s="17"/>
      <c r="V10177" s="2"/>
      <c r="Y10177" t="str">
        <f t="shared" si="633"/>
        <v/>
      </c>
      <c r="AA10177" t="str">
        <f t="shared" si="634"/>
        <v/>
      </c>
      <c r="AC10177" s="7"/>
      <c r="AD10177" t="s">
        <v>16658</v>
      </c>
      <c r="AE10177">
        <f t="shared" si="635"/>
        <v>0</v>
      </c>
      <c r="AG10177" s="2"/>
      <c r="AI10177" s="7"/>
    </row>
    <row r="10178" spans="1:35" ht="11" customHeight="1" outlineLevel="1" x14ac:dyDescent="0.25">
      <c r="A10178" t="s">
        <v>1707</v>
      </c>
      <c r="C10178" s="2" t="s">
        <v>12974</v>
      </c>
      <c r="D10178" s="2">
        <v>111</v>
      </c>
      <c r="E10178" s="7">
        <v>1897</v>
      </c>
      <c r="F10178" s="5" t="s">
        <v>2974</v>
      </c>
      <c r="H10178" s="5" t="s">
        <v>2291</v>
      </c>
      <c r="I10178" s="6" t="s">
        <v>16658</v>
      </c>
      <c r="J10178" s="6" t="s">
        <v>16667</v>
      </c>
      <c r="K10178" s="17">
        <v>3</v>
      </c>
      <c r="L10178" s="17" t="s">
        <v>7732</v>
      </c>
      <c r="M10178" s="9"/>
      <c r="N10178" s="9"/>
      <c r="O10178" s="21"/>
      <c r="Q10178" s="29"/>
      <c r="U10178" s="17"/>
      <c r="V10178" s="2"/>
      <c r="X10178" t="s">
        <v>7732</v>
      </c>
      <c r="Y10178" t="str">
        <f t="shared" si="633"/>
        <v/>
      </c>
      <c r="AA10178" t="str">
        <f t="shared" si="634"/>
        <v/>
      </c>
      <c r="AC10178" s="7"/>
      <c r="AD10178" t="s">
        <v>16658</v>
      </c>
      <c r="AE10178">
        <f t="shared" si="635"/>
        <v>0</v>
      </c>
      <c r="AG10178" s="2"/>
      <c r="AI10178" s="7"/>
    </row>
    <row r="10179" spans="1:35" ht="11" customHeight="1" outlineLevel="1" x14ac:dyDescent="0.25">
      <c r="A10179" t="s">
        <v>1707</v>
      </c>
      <c r="C10179" s="2" t="s">
        <v>12974</v>
      </c>
      <c r="D10179" s="2">
        <v>112</v>
      </c>
      <c r="E10179" s="7">
        <v>1897</v>
      </c>
      <c r="F10179" s="5" t="s">
        <v>3421</v>
      </c>
      <c r="H10179" s="5" t="s">
        <v>6554</v>
      </c>
      <c r="I10179" s="6" t="s">
        <v>16658</v>
      </c>
      <c r="J10179" s="6" t="s">
        <v>16667</v>
      </c>
      <c r="K10179" s="17">
        <v>3</v>
      </c>
      <c r="L10179" s="17" t="s">
        <v>7732</v>
      </c>
      <c r="M10179" s="9"/>
      <c r="N10179" s="9"/>
      <c r="O10179" s="21"/>
      <c r="Q10179" s="29"/>
      <c r="U10179" s="17"/>
      <c r="V10179" s="2"/>
      <c r="X10179" t="s">
        <v>7732</v>
      </c>
      <c r="Y10179" t="str">
        <f t="shared" si="633"/>
        <v/>
      </c>
      <c r="AA10179" t="str">
        <f t="shared" si="634"/>
        <v/>
      </c>
      <c r="AC10179" s="7"/>
      <c r="AD10179" t="s">
        <v>16658</v>
      </c>
      <c r="AE10179">
        <f t="shared" si="635"/>
        <v>0</v>
      </c>
      <c r="AG10179" s="2"/>
      <c r="AI10179" s="7"/>
    </row>
    <row r="10180" spans="1:35" ht="11" customHeight="1" outlineLevel="1" x14ac:dyDescent="0.25">
      <c r="A10180" t="s">
        <v>1707</v>
      </c>
      <c r="C10180" s="2" t="s">
        <v>12974</v>
      </c>
      <c r="D10180" s="2">
        <v>113</v>
      </c>
      <c r="E10180" s="7">
        <v>1897</v>
      </c>
      <c r="F10180" s="5" t="s">
        <v>1099</v>
      </c>
      <c r="H10180" s="5" t="s">
        <v>5038</v>
      </c>
      <c r="I10180" s="6" t="s">
        <v>16658</v>
      </c>
      <c r="J10180" s="6" t="s">
        <v>16667</v>
      </c>
      <c r="K10180" s="17">
        <v>3</v>
      </c>
      <c r="L10180" s="17" t="s">
        <v>7732</v>
      </c>
      <c r="M10180" s="9"/>
      <c r="N10180" s="9"/>
      <c r="O10180" s="21"/>
      <c r="Q10180" s="29"/>
      <c r="U10180" s="17"/>
      <c r="V10180" s="2"/>
      <c r="Y10180" t="str">
        <f t="shared" si="633"/>
        <v/>
      </c>
      <c r="AA10180" t="str">
        <f t="shared" si="634"/>
        <v/>
      </c>
      <c r="AC10180" s="7"/>
      <c r="AD10180" t="s">
        <v>16658</v>
      </c>
      <c r="AE10180">
        <f t="shared" si="635"/>
        <v>0</v>
      </c>
      <c r="AG10180" s="2"/>
      <c r="AI10180" s="7"/>
    </row>
    <row r="10181" spans="1:35" ht="11" customHeight="1" outlineLevel="1" x14ac:dyDescent="0.25">
      <c r="A10181" t="s">
        <v>1707</v>
      </c>
      <c r="C10181" s="2" t="s">
        <v>12974</v>
      </c>
      <c r="D10181" s="2">
        <v>114</v>
      </c>
      <c r="E10181" s="7">
        <v>1897</v>
      </c>
      <c r="F10181" s="5" t="s">
        <v>637</v>
      </c>
      <c r="H10181" s="5" t="s">
        <v>16668</v>
      </c>
      <c r="I10181" s="6" t="s">
        <v>16658</v>
      </c>
      <c r="J10181" s="6" t="s">
        <v>16667</v>
      </c>
      <c r="K10181" s="17">
        <v>3</v>
      </c>
      <c r="L10181" s="17" t="s">
        <v>7732</v>
      </c>
      <c r="M10181" s="9"/>
      <c r="N10181" s="9"/>
      <c r="O10181" s="21"/>
      <c r="Q10181" s="29"/>
      <c r="U10181" s="17"/>
      <c r="V10181" s="2"/>
      <c r="Y10181" t="str">
        <f t="shared" si="633"/>
        <v/>
      </c>
      <c r="AA10181" t="str">
        <f t="shared" si="634"/>
        <v/>
      </c>
      <c r="AC10181" s="7"/>
      <c r="AD10181" t="s">
        <v>16658</v>
      </c>
      <c r="AE10181">
        <f t="shared" si="635"/>
        <v>0</v>
      </c>
      <c r="AG10181" s="2"/>
      <c r="AI10181" s="7"/>
    </row>
    <row r="10182" spans="1:35" ht="11" customHeight="1" outlineLevel="1" x14ac:dyDescent="0.25">
      <c r="A10182" t="s">
        <v>1707</v>
      </c>
      <c r="C10182" s="2" t="s">
        <v>12974</v>
      </c>
      <c r="D10182" s="2">
        <v>115</v>
      </c>
      <c r="E10182" s="7">
        <v>1897</v>
      </c>
      <c r="F10182" s="5" t="s">
        <v>631</v>
      </c>
      <c r="H10182" s="5" t="s">
        <v>1674</v>
      </c>
      <c r="I10182" s="6" t="s">
        <v>16658</v>
      </c>
      <c r="J10182" s="6" t="s">
        <v>16667</v>
      </c>
      <c r="K10182" s="17">
        <v>3</v>
      </c>
      <c r="L10182" s="17" t="s">
        <v>7732</v>
      </c>
      <c r="M10182" s="9"/>
      <c r="N10182" s="9"/>
      <c r="O10182" s="21"/>
      <c r="Q10182" s="29"/>
      <c r="U10182" s="17"/>
      <c r="V10182" s="2"/>
      <c r="X10182" t="s">
        <v>7732</v>
      </c>
      <c r="Y10182" t="str">
        <f t="shared" si="633"/>
        <v/>
      </c>
      <c r="AA10182" t="str">
        <f t="shared" si="634"/>
        <v/>
      </c>
      <c r="AC10182" s="7"/>
      <c r="AD10182" t="s">
        <v>16658</v>
      </c>
      <c r="AE10182">
        <f t="shared" si="635"/>
        <v>0</v>
      </c>
      <c r="AG10182" s="2"/>
      <c r="AI10182" s="7"/>
    </row>
    <row r="10183" spans="1:35" ht="11" customHeight="1" outlineLevel="1" x14ac:dyDescent="0.25">
      <c r="A10183" t="s">
        <v>1707</v>
      </c>
      <c r="C10183" s="2" t="s">
        <v>12974</v>
      </c>
      <c r="D10183" s="2" t="s">
        <v>4062</v>
      </c>
      <c r="E10183" s="7">
        <v>1897</v>
      </c>
      <c r="F10183" s="5" t="s">
        <v>20920</v>
      </c>
      <c r="H10183" s="5" t="s">
        <v>3968</v>
      </c>
      <c r="I10183" s="6" t="s">
        <v>16658</v>
      </c>
      <c r="J10183" s="6" t="s">
        <v>17052</v>
      </c>
      <c r="K10183" s="17">
        <v>3</v>
      </c>
      <c r="L10183" s="17" t="s">
        <v>7730</v>
      </c>
      <c r="M10183" s="9">
        <v>1.5</v>
      </c>
      <c r="N10183" s="9"/>
      <c r="O10183" s="21"/>
      <c r="Q10183" s="29"/>
      <c r="U10183" s="17"/>
      <c r="V10183" s="2"/>
      <c r="X10183" t="s">
        <v>7732</v>
      </c>
      <c r="Y10183" t="str">
        <f t="shared" si="633"/>
        <v/>
      </c>
      <c r="AA10183" t="str">
        <f t="shared" si="634"/>
        <v/>
      </c>
      <c r="AC10183" s="7"/>
      <c r="AD10183" t="s">
        <v>16658</v>
      </c>
      <c r="AE10183">
        <f t="shared" si="635"/>
        <v>0</v>
      </c>
      <c r="AG10183" s="2"/>
      <c r="AI10183" s="7"/>
    </row>
    <row r="10184" spans="1:35" ht="11" customHeight="1" outlineLevel="1" x14ac:dyDescent="0.25">
      <c r="A10184" t="s">
        <v>1707</v>
      </c>
      <c r="C10184" s="2" t="s">
        <v>12974</v>
      </c>
      <c r="D10184" s="2" t="s">
        <v>4062</v>
      </c>
      <c r="E10184" s="7">
        <v>1897</v>
      </c>
      <c r="F10184" s="5" t="s">
        <v>17053</v>
      </c>
      <c r="H10184" s="5" t="s">
        <v>3968</v>
      </c>
      <c r="I10184" s="6" t="s">
        <v>16658</v>
      </c>
      <c r="J10184" s="6" t="s">
        <v>17052</v>
      </c>
      <c r="K10184" s="17">
        <v>3</v>
      </c>
      <c r="L10184" s="17" t="s">
        <v>7730</v>
      </c>
      <c r="M10184" s="9">
        <v>0.5</v>
      </c>
      <c r="N10184" s="9"/>
      <c r="O10184" s="21"/>
      <c r="Q10184" s="29"/>
      <c r="U10184" s="17"/>
      <c r="V10184" s="2"/>
      <c r="X10184" t="s">
        <v>7732</v>
      </c>
      <c r="Y10184" t="str">
        <f t="shared" si="633"/>
        <v/>
      </c>
      <c r="AA10184" t="str">
        <f t="shared" si="634"/>
        <v/>
      </c>
      <c r="AC10184" s="7"/>
      <c r="AD10184" t="s">
        <v>16658</v>
      </c>
      <c r="AE10184">
        <f t="shared" si="635"/>
        <v>0</v>
      </c>
      <c r="AG10184" s="2"/>
      <c r="AI10184" s="7"/>
    </row>
    <row r="10185" spans="1:35" ht="11" customHeight="1" outlineLevel="1" x14ac:dyDescent="0.25">
      <c r="A10185" t="s">
        <v>1707</v>
      </c>
      <c r="C10185" s="2" t="s">
        <v>12974</v>
      </c>
      <c r="D10185" s="2">
        <v>116</v>
      </c>
      <c r="E10185" s="7">
        <v>1898</v>
      </c>
      <c r="F10185" s="5" t="s">
        <v>6383</v>
      </c>
      <c r="H10185" s="5" t="s">
        <v>1658</v>
      </c>
      <c r="I10185" s="6" t="s">
        <v>5508</v>
      </c>
      <c r="J10185" s="6" t="s">
        <v>16669</v>
      </c>
      <c r="K10185" s="17">
        <v>1</v>
      </c>
      <c r="L10185" s="17" t="s">
        <v>7730</v>
      </c>
      <c r="M10185" s="9">
        <v>0.4</v>
      </c>
      <c r="N10185" s="9"/>
      <c r="O10185" s="21"/>
      <c r="Q10185" s="29"/>
      <c r="U10185" s="17"/>
      <c r="V10185" s="2">
        <v>99</v>
      </c>
      <c r="Y10185" t="str">
        <f t="shared" si="633"/>
        <v/>
      </c>
      <c r="AA10185" t="str">
        <f t="shared" si="634"/>
        <v/>
      </c>
      <c r="AC10185" s="7"/>
      <c r="AD10185" t="s">
        <v>5508</v>
      </c>
      <c r="AE10185">
        <f t="shared" si="635"/>
        <v>0</v>
      </c>
      <c r="AG10185" s="2"/>
      <c r="AH10185" t="s">
        <v>1709</v>
      </c>
      <c r="AI10185" s="7" t="s">
        <v>4610</v>
      </c>
    </row>
    <row r="10186" spans="1:35" ht="11" customHeight="1" outlineLevel="1" x14ac:dyDescent="0.25">
      <c r="A10186" t="s">
        <v>1707</v>
      </c>
      <c r="C10186" s="2" t="s">
        <v>12974</v>
      </c>
      <c r="D10186" s="2">
        <v>117</v>
      </c>
      <c r="E10186" s="7">
        <v>1898</v>
      </c>
      <c r="F10186" s="5" t="s">
        <v>4732</v>
      </c>
      <c r="H10186" s="5" t="s">
        <v>1825</v>
      </c>
      <c r="I10186" s="6" t="s">
        <v>5508</v>
      </c>
      <c r="J10186" s="6" t="s">
        <v>16669</v>
      </c>
      <c r="K10186" s="17">
        <v>1</v>
      </c>
      <c r="L10186" s="17" t="s">
        <v>7730</v>
      </c>
      <c r="M10186" s="9">
        <v>0.4</v>
      </c>
      <c r="N10186" s="9"/>
      <c r="O10186" s="21"/>
      <c r="Q10186" s="29"/>
      <c r="U10186" s="17"/>
      <c r="V10186" s="2">
        <v>100</v>
      </c>
      <c r="Y10186" t="str">
        <f t="shared" si="633"/>
        <v/>
      </c>
      <c r="AA10186" t="str">
        <f t="shared" si="634"/>
        <v/>
      </c>
      <c r="AC10186" s="7"/>
      <c r="AD10186" t="s">
        <v>5508</v>
      </c>
      <c r="AE10186">
        <f t="shared" si="635"/>
        <v>0</v>
      </c>
      <c r="AG10186" s="2"/>
      <c r="AH10186" t="s">
        <v>1709</v>
      </c>
      <c r="AI10186" s="7" t="s">
        <v>4610</v>
      </c>
    </row>
    <row r="10187" spans="1:35" ht="11" customHeight="1" outlineLevel="1" x14ac:dyDescent="0.25">
      <c r="A10187" t="s">
        <v>1707</v>
      </c>
      <c r="C10187" s="2" t="s">
        <v>12974</v>
      </c>
      <c r="D10187" s="2">
        <v>118</v>
      </c>
      <c r="E10187" s="7">
        <v>1898</v>
      </c>
      <c r="F10187" s="5" t="s">
        <v>183</v>
      </c>
      <c r="H10187" s="5" t="s">
        <v>1126</v>
      </c>
      <c r="I10187" s="6" t="s">
        <v>5508</v>
      </c>
      <c r="J10187" s="6" t="s">
        <v>16669</v>
      </c>
      <c r="K10187" s="17">
        <v>1</v>
      </c>
      <c r="L10187" s="17" t="s">
        <v>7730</v>
      </c>
      <c r="M10187" s="9">
        <v>1</v>
      </c>
      <c r="N10187" s="9"/>
      <c r="O10187" s="21"/>
      <c r="Q10187" s="29"/>
      <c r="U10187" s="17"/>
      <c r="V10187" s="2">
        <v>101</v>
      </c>
      <c r="Y10187" t="str">
        <f t="shared" si="633"/>
        <v/>
      </c>
      <c r="AA10187" t="str">
        <f t="shared" si="634"/>
        <v/>
      </c>
      <c r="AC10187" s="7"/>
      <c r="AD10187" t="s">
        <v>5508</v>
      </c>
      <c r="AE10187">
        <f t="shared" si="635"/>
        <v>0</v>
      </c>
      <c r="AG10187" s="2"/>
      <c r="AH10187" t="s">
        <v>1709</v>
      </c>
      <c r="AI10187" s="7" t="s">
        <v>4610</v>
      </c>
    </row>
    <row r="10188" spans="1:35" ht="11" customHeight="1" outlineLevel="1" x14ac:dyDescent="0.25">
      <c r="A10188" t="s">
        <v>1707</v>
      </c>
      <c r="C10188" s="2" t="s">
        <v>12974</v>
      </c>
      <c r="D10188" s="2">
        <v>119</v>
      </c>
      <c r="E10188" s="7">
        <v>1898</v>
      </c>
      <c r="F10188" s="5" t="s">
        <v>5139</v>
      </c>
      <c r="H10188" s="5" t="s">
        <v>682</v>
      </c>
      <c r="I10188" s="6" t="s">
        <v>5508</v>
      </c>
      <c r="J10188" s="6" t="s">
        <v>16669</v>
      </c>
      <c r="K10188" s="17">
        <v>1</v>
      </c>
      <c r="L10188" s="17" t="s">
        <v>7730</v>
      </c>
      <c r="M10188" s="9">
        <v>1</v>
      </c>
      <c r="N10188" s="9"/>
      <c r="O10188" s="21"/>
      <c r="Q10188" s="29"/>
      <c r="U10188" s="17"/>
      <c r="V10188" s="2">
        <v>102</v>
      </c>
      <c r="Y10188" t="str">
        <f t="shared" si="633"/>
        <v/>
      </c>
      <c r="AA10188" t="str">
        <f t="shared" si="634"/>
        <v/>
      </c>
      <c r="AC10188" s="7"/>
      <c r="AD10188" t="s">
        <v>5508</v>
      </c>
      <c r="AE10188">
        <f t="shared" si="635"/>
        <v>0</v>
      </c>
      <c r="AG10188" s="2"/>
      <c r="AH10188" t="s">
        <v>1709</v>
      </c>
      <c r="AI10188" s="7" t="s">
        <v>4620</v>
      </c>
    </row>
    <row r="10189" spans="1:35" ht="11" customHeight="1" outlineLevel="1" x14ac:dyDescent="0.25">
      <c r="A10189" t="s">
        <v>1707</v>
      </c>
      <c r="C10189" s="2" t="s">
        <v>12974</v>
      </c>
      <c r="D10189" s="2">
        <v>120</v>
      </c>
      <c r="E10189" s="7">
        <v>1898</v>
      </c>
      <c r="F10189" s="5" t="s">
        <v>5138</v>
      </c>
      <c r="H10189" s="5" t="s">
        <v>1644</v>
      </c>
      <c r="I10189" s="6" t="s">
        <v>5508</v>
      </c>
      <c r="J10189" s="6" t="s">
        <v>16669</v>
      </c>
      <c r="K10189" s="17">
        <v>1</v>
      </c>
      <c r="L10189" s="18" t="s">
        <v>7730</v>
      </c>
      <c r="M10189" s="9">
        <v>1</v>
      </c>
      <c r="N10189" s="9"/>
      <c r="O10189" s="21"/>
      <c r="Q10189" s="29"/>
      <c r="U10189" s="17"/>
      <c r="V10189" s="2">
        <v>103</v>
      </c>
      <c r="Y10189" t="str">
        <f t="shared" si="633"/>
        <v/>
      </c>
      <c r="AA10189" t="str">
        <f t="shared" si="634"/>
        <v/>
      </c>
      <c r="AC10189" s="7"/>
      <c r="AD10189" t="s">
        <v>5508</v>
      </c>
      <c r="AE10189">
        <f t="shared" si="635"/>
        <v>0</v>
      </c>
      <c r="AG10189" s="2"/>
      <c r="AH10189" t="s">
        <v>1709</v>
      </c>
      <c r="AI10189" s="7" t="s">
        <v>4620</v>
      </c>
    </row>
    <row r="10190" spans="1:35" ht="11" customHeight="1" outlineLevel="1" x14ac:dyDescent="0.25">
      <c r="A10190" t="s">
        <v>1707</v>
      </c>
      <c r="C10190" s="2" t="s">
        <v>12974</v>
      </c>
      <c r="D10190" s="2">
        <v>121</v>
      </c>
      <c r="E10190" s="7">
        <v>1898</v>
      </c>
      <c r="F10190" s="5" t="s">
        <v>5239</v>
      </c>
      <c r="H10190" s="5" t="s">
        <v>2290</v>
      </c>
      <c r="I10190" s="6" t="s">
        <v>5508</v>
      </c>
      <c r="J10190" s="6" t="s">
        <v>16669</v>
      </c>
      <c r="K10190" s="17">
        <v>1</v>
      </c>
      <c r="L10190" s="17" t="s">
        <v>7730</v>
      </c>
      <c r="M10190" s="9">
        <v>1</v>
      </c>
      <c r="N10190" s="9"/>
      <c r="O10190" s="21"/>
      <c r="Q10190" s="29"/>
      <c r="U10190" s="17"/>
      <c r="V10190" s="2">
        <v>104</v>
      </c>
      <c r="Y10190" t="str">
        <f t="shared" si="633"/>
        <v/>
      </c>
      <c r="AA10190" t="str">
        <f t="shared" si="634"/>
        <v/>
      </c>
      <c r="AC10190" s="7"/>
      <c r="AD10190" t="s">
        <v>5508</v>
      </c>
      <c r="AE10190">
        <f t="shared" si="635"/>
        <v>0</v>
      </c>
      <c r="AG10190" s="2"/>
      <c r="AH10190" t="s">
        <v>1709</v>
      </c>
      <c r="AI10190" s="7" t="s">
        <v>4610</v>
      </c>
    </row>
    <row r="10191" spans="1:35" ht="11" customHeight="1" outlineLevel="1" x14ac:dyDescent="0.25">
      <c r="A10191" t="s">
        <v>1707</v>
      </c>
      <c r="C10191" s="2" t="s">
        <v>12974</v>
      </c>
      <c r="D10191" s="2">
        <v>122</v>
      </c>
      <c r="E10191" s="7">
        <v>1898</v>
      </c>
      <c r="F10191" s="5" t="s">
        <v>2974</v>
      </c>
      <c r="H10191" s="5" t="s">
        <v>2156</v>
      </c>
      <c r="I10191" s="6" t="s">
        <v>5508</v>
      </c>
      <c r="J10191" s="6" t="s">
        <v>16669</v>
      </c>
      <c r="K10191" s="17">
        <v>1</v>
      </c>
      <c r="L10191" s="17" t="s">
        <v>7730</v>
      </c>
      <c r="M10191" s="9">
        <v>4</v>
      </c>
      <c r="N10191" s="9"/>
      <c r="O10191" s="21"/>
      <c r="Q10191" s="29"/>
      <c r="U10191" s="17"/>
      <c r="V10191" s="2">
        <v>105</v>
      </c>
      <c r="Y10191" t="str">
        <f t="shared" si="633"/>
        <v/>
      </c>
      <c r="AA10191" t="str">
        <f t="shared" si="634"/>
        <v/>
      </c>
      <c r="AC10191" s="7"/>
      <c r="AD10191" t="s">
        <v>5508</v>
      </c>
      <c r="AE10191">
        <f t="shared" si="635"/>
        <v>0</v>
      </c>
      <c r="AG10191" s="2"/>
      <c r="AH10191" t="s">
        <v>1709</v>
      </c>
      <c r="AI10191" s="7" t="s">
        <v>4922</v>
      </c>
    </row>
    <row r="10192" spans="1:35" ht="11" customHeight="1" outlineLevel="1" x14ac:dyDescent="0.25">
      <c r="A10192" t="s">
        <v>1707</v>
      </c>
      <c r="C10192" s="2" t="s">
        <v>12974</v>
      </c>
      <c r="D10192" s="2">
        <v>123</v>
      </c>
      <c r="E10192" s="7">
        <v>1898</v>
      </c>
      <c r="F10192" s="5" t="s">
        <v>3421</v>
      </c>
      <c r="H10192" s="5" t="s">
        <v>3832</v>
      </c>
      <c r="I10192" s="6" t="s">
        <v>5508</v>
      </c>
      <c r="J10192" s="6" t="s">
        <v>16669</v>
      </c>
      <c r="K10192" s="17">
        <v>1</v>
      </c>
      <c r="L10192" s="17" t="s">
        <v>7730</v>
      </c>
      <c r="M10192" s="9">
        <v>2.2000000000000002</v>
      </c>
      <c r="N10192" s="9"/>
      <c r="O10192" s="21"/>
      <c r="Q10192" s="29"/>
      <c r="U10192" s="17"/>
      <c r="V10192" s="2">
        <v>106</v>
      </c>
      <c r="Y10192" t="str">
        <f t="shared" si="633"/>
        <v/>
      </c>
      <c r="AA10192" t="str">
        <f t="shared" si="634"/>
        <v/>
      </c>
      <c r="AC10192" s="7"/>
      <c r="AD10192" t="s">
        <v>5508</v>
      </c>
      <c r="AE10192">
        <f t="shared" si="635"/>
        <v>0</v>
      </c>
      <c r="AG10192" s="2"/>
      <c r="AH10192" t="s">
        <v>1709</v>
      </c>
      <c r="AI10192" s="7" t="s">
        <v>4922</v>
      </c>
    </row>
    <row r="10193" spans="1:35" ht="11" customHeight="1" outlineLevel="1" x14ac:dyDescent="0.25">
      <c r="A10193" t="s">
        <v>1707</v>
      </c>
      <c r="C10193" s="2" t="s">
        <v>12974</v>
      </c>
      <c r="D10193" s="2">
        <v>124</v>
      </c>
      <c r="E10193" s="7">
        <v>1898</v>
      </c>
      <c r="F10193" s="5" t="s">
        <v>1099</v>
      </c>
      <c r="H10193" s="5" t="s">
        <v>5559</v>
      </c>
      <c r="I10193" s="6" t="s">
        <v>5508</v>
      </c>
      <c r="J10193" s="6" t="s">
        <v>16669</v>
      </c>
      <c r="K10193" s="17">
        <v>1</v>
      </c>
      <c r="L10193" s="17" t="s">
        <v>7730</v>
      </c>
      <c r="M10193" s="9">
        <v>0.7</v>
      </c>
      <c r="N10193" s="9"/>
      <c r="O10193" s="21"/>
      <c r="Q10193" s="29"/>
      <c r="U10193" s="17"/>
      <c r="V10193" s="2">
        <v>107</v>
      </c>
      <c r="Y10193" t="str">
        <f t="shared" si="633"/>
        <v/>
      </c>
      <c r="AA10193" t="str">
        <f t="shared" si="634"/>
        <v/>
      </c>
      <c r="AC10193" s="7"/>
      <c r="AD10193" t="s">
        <v>5508</v>
      </c>
      <c r="AE10193">
        <f t="shared" si="635"/>
        <v>0</v>
      </c>
      <c r="AG10193" s="2"/>
      <c r="AH10193" t="s">
        <v>1709</v>
      </c>
      <c r="AI10193" s="7" t="s">
        <v>4610</v>
      </c>
    </row>
    <row r="10194" spans="1:35" ht="11" customHeight="1" outlineLevel="1" x14ac:dyDescent="0.25">
      <c r="A10194" t="s">
        <v>1707</v>
      </c>
      <c r="C10194" s="2" t="s">
        <v>12974</v>
      </c>
      <c r="D10194" s="2">
        <v>125</v>
      </c>
      <c r="E10194" s="7">
        <v>1898</v>
      </c>
      <c r="F10194" s="5" t="s">
        <v>637</v>
      </c>
      <c r="H10194" s="5" t="s">
        <v>1658</v>
      </c>
      <c r="I10194" s="6" t="s">
        <v>5508</v>
      </c>
      <c r="J10194" s="6" t="s">
        <v>16669</v>
      </c>
      <c r="K10194" s="17">
        <v>1</v>
      </c>
      <c r="L10194" s="17" t="s">
        <v>7730</v>
      </c>
      <c r="M10194" s="9">
        <v>8</v>
      </c>
      <c r="N10194" s="9"/>
      <c r="O10194" s="21"/>
      <c r="Q10194" s="29"/>
      <c r="U10194" s="17"/>
      <c r="V10194" s="2">
        <v>108</v>
      </c>
      <c r="Y10194" t="str">
        <f t="shared" si="633"/>
        <v/>
      </c>
      <c r="AA10194" t="str">
        <f t="shared" si="634"/>
        <v/>
      </c>
      <c r="AC10194" s="7"/>
      <c r="AD10194" t="s">
        <v>5508</v>
      </c>
      <c r="AE10194">
        <f t="shared" si="635"/>
        <v>0</v>
      </c>
      <c r="AG10194" s="2"/>
      <c r="AH10194" t="s">
        <v>1709</v>
      </c>
      <c r="AI10194" s="7" t="s">
        <v>4620</v>
      </c>
    </row>
    <row r="10195" spans="1:35" ht="11" customHeight="1" outlineLevel="1" x14ac:dyDescent="0.25">
      <c r="A10195" t="s">
        <v>1707</v>
      </c>
      <c r="C10195" s="2" t="s">
        <v>12974</v>
      </c>
      <c r="D10195" s="2">
        <v>126</v>
      </c>
      <c r="E10195" s="7">
        <v>1898</v>
      </c>
      <c r="F10195" s="5" t="s">
        <v>631</v>
      </c>
      <c r="H10195" s="5" t="s">
        <v>5037</v>
      </c>
      <c r="I10195" s="6" t="s">
        <v>5508</v>
      </c>
      <c r="J10195" s="6" t="s">
        <v>16669</v>
      </c>
      <c r="K10195" s="17">
        <v>1</v>
      </c>
      <c r="L10195" s="17" t="s">
        <v>7730</v>
      </c>
      <c r="M10195" s="9">
        <v>1.7</v>
      </c>
      <c r="N10195" s="9"/>
      <c r="O10195" s="21"/>
      <c r="Q10195" s="29"/>
      <c r="U10195" s="17"/>
      <c r="V10195" s="2">
        <v>109</v>
      </c>
      <c r="Y10195" t="str">
        <f t="shared" si="633"/>
        <v/>
      </c>
      <c r="AA10195" t="str">
        <f t="shared" si="634"/>
        <v/>
      </c>
      <c r="AC10195" s="7"/>
      <c r="AD10195" t="s">
        <v>5508</v>
      </c>
      <c r="AE10195">
        <f t="shared" si="635"/>
        <v>0</v>
      </c>
      <c r="AG10195" s="2"/>
      <c r="AH10195" t="s">
        <v>1709</v>
      </c>
      <c r="AI10195" s="7" t="s">
        <v>4620</v>
      </c>
    </row>
    <row r="10196" spans="1:35" ht="11" customHeight="1" outlineLevel="1" x14ac:dyDescent="0.25">
      <c r="A10196" t="s">
        <v>1707</v>
      </c>
      <c r="C10196" s="2" t="s">
        <v>12974</v>
      </c>
      <c r="D10196" s="2">
        <v>127</v>
      </c>
      <c r="E10196" s="7">
        <v>1898</v>
      </c>
      <c r="F10196" s="5" t="s">
        <v>6383</v>
      </c>
      <c r="H10196" s="5" t="s">
        <v>1658</v>
      </c>
      <c r="I10196" s="6" t="s">
        <v>5508</v>
      </c>
      <c r="J10196" s="6" t="s">
        <v>16670</v>
      </c>
      <c r="K10196" s="17">
        <v>1</v>
      </c>
      <c r="L10196" s="17" t="s">
        <v>7730</v>
      </c>
      <c r="M10196" s="9">
        <v>0.6</v>
      </c>
      <c r="N10196" s="9"/>
      <c r="O10196" s="21"/>
      <c r="Q10196" s="29"/>
      <c r="U10196" s="17"/>
      <c r="V10196" s="2" t="s">
        <v>5560</v>
      </c>
      <c r="Y10196" t="str">
        <f t="shared" si="633"/>
        <v/>
      </c>
      <c r="AA10196" t="str">
        <f t="shared" si="634"/>
        <v/>
      </c>
      <c r="AC10196" s="7"/>
      <c r="AD10196" t="s">
        <v>5508</v>
      </c>
      <c r="AE10196">
        <f t="shared" si="635"/>
        <v>0</v>
      </c>
      <c r="AG10196" s="2"/>
      <c r="AH10196" t="s">
        <v>1709</v>
      </c>
      <c r="AI10196" s="7" t="s">
        <v>4922</v>
      </c>
    </row>
    <row r="10197" spans="1:35" ht="11" customHeight="1" outlineLevel="1" x14ac:dyDescent="0.25">
      <c r="A10197" t="s">
        <v>1707</v>
      </c>
      <c r="C10197" s="2" t="s">
        <v>12974</v>
      </c>
      <c r="D10197" s="2">
        <v>128</v>
      </c>
      <c r="E10197" s="7">
        <v>1898</v>
      </c>
      <c r="F10197" s="5" t="s">
        <v>4732</v>
      </c>
      <c r="H10197" s="5" t="s">
        <v>1825</v>
      </c>
      <c r="I10197" s="6" t="s">
        <v>5508</v>
      </c>
      <c r="J10197" s="6" t="s">
        <v>16670</v>
      </c>
      <c r="K10197" s="17">
        <v>1</v>
      </c>
      <c r="L10197" s="17" t="s">
        <v>7730</v>
      </c>
      <c r="M10197" s="9">
        <v>1.1000000000000001</v>
      </c>
      <c r="N10197" s="9"/>
      <c r="O10197" s="21"/>
      <c r="Q10197" s="29"/>
      <c r="U10197" s="17"/>
      <c r="V10197" s="2" t="s">
        <v>5561</v>
      </c>
      <c r="Y10197" t="str">
        <f t="shared" si="633"/>
        <v/>
      </c>
      <c r="AA10197" t="str">
        <f t="shared" si="634"/>
        <v/>
      </c>
      <c r="AC10197" s="7"/>
      <c r="AD10197" t="s">
        <v>5508</v>
      </c>
      <c r="AE10197">
        <f t="shared" si="635"/>
        <v>0</v>
      </c>
      <c r="AG10197" s="2"/>
      <c r="AH10197" t="s">
        <v>1709</v>
      </c>
      <c r="AI10197" s="7" t="s">
        <v>4922</v>
      </c>
    </row>
    <row r="10198" spans="1:35" ht="11" customHeight="1" outlineLevel="1" x14ac:dyDescent="0.25">
      <c r="A10198" t="s">
        <v>1707</v>
      </c>
      <c r="C10198" s="2" t="s">
        <v>12974</v>
      </c>
      <c r="D10198" s="2">
        <v>129</v>
      </c>
      <c r="E10198" s="7">
        <v>1898</v>
      </c>
      <c r="F10198" s="5" t="s">
        <v>183</v>
      </c>
      <c r="H10198" s="5" t="s">
        <v>1126</v>
      </c>
      <c r="I10198" s="6" t="s">
        <v>5508</v>
      </c>
      <c r="J10198" s="6" t="s">
        <v>16670</v>
      </c>
      <c r="K10198" s="17">
        <v>1</v>
      </c>
      <c r="L10198" s="17" t="s">
        <v>7730</v>
      </c>
      <c r="M10198" s="9">
        <v>1.1000000000000001</v>
      </c>
      <c r="N10198" s="9"/>
      <c r="O10198" s="21"/>
      <c r="Q10198" s="29"/>
      <c r="U10198" s="17"/>
      <c r="V10198" s="2" t="s">
        <v>5562</v>
      </c>
      <c r="Y10198" t="str">
        <f t="shared" si="633"/>
        <v/>
      </c>
      <c r="AA10198" t="str">
        <f t="shared" si="634"/>
        <v/>
      </c>
      <c r="AC10198" s="7"/>
      <c r="AD10198" t="s">
        <v>5508</v>
      </c>
      <c r="AE10198">
        <f t="shared" si="635"/>
        <v>0</v>
      </c>
      <c r="AG10198" s="2"/>
      <c r="AH10198" t="s">
        <v>1709</v>
      </c>
      <c r="AI10198" s="7" t="s">
        <v>4922</v>
      </c>
    </row>
    <row r="10199" spans="1:35" ht="11" customHeight="1" outlineLevel="1" x14ac:dyDescent="0.25">
      <c r="A10199" t="s">
        <v>1707</v>
      </c>
      <c r="C10199" s="2" t="s">
        <v>12974</v>
      </c>
      <c r="D10199" s="2">
        <v>130</v>
      </c>
      <c r="E10199" s="7">
        <v>1898</v>
      </c>
      <c r="F10199" s="5" t="s">
        <v>5139</v>
      </c>
      <c r="H10199" s="5" t="s">
        <v>682</v>
      </c>
      <c r="I10199" s="6" t="s">
        <v>5508</v>
      </c>
      <c r="J10199" s="6" t="s">
        <v>16670</v>
      </c>
      <c r="K10199" s="17">
        <v>1</v>
      </c>
      <c r="L10199" s="17" t="s">
        <v>7730</v>
      </c>
      <c r="M10199" s="9">
        <v>1</v>
      </c>
      <c r="N10199" s="9"/>
      <c r="O10199" s="21"/>
      <c r="Q10199" s="29"/>
      <c r="U10199" s="17"/>
      <c r="V10199" s="2" t="s">
        <v>6655</v>
      </c>
      <c r="Y10199" t="str">
        <f t="shared" si="633"/>
        <v/>
      </c>
      <c r="AA10199" t="str">
        <f t="shared" si="634"/>
        <v/>
      </c>
      <c r="AC10199" s="7"/>
      <c r="AD10199" t="s">
        <v>5508</v>
      </c>
      <c r="AE10199">
        <f t="shared" si="635"/>
        <v>0</v>
      </c>
      <c r="AG10199" s="2"/>
      <c r="AH10199" t="s">
        <v>1709</v>
      </c>
      <c r="AI10199" s="7" t="s">
        <v>4620</v>
      </c>
    </row>
    <row r="10200" spans="1:35" ht="11" customHeight="1" outlineLevel="1" x14ac:dyDescent="0.25">
      <c r="A10200" t="s">
        <v>1707</v>
      </c>
      <c r="C10200" s="2" t="s">
        <v>12974</v>
      </c>
      <c r="D10200" s="2">
        <v>131</v>
      </c>
      <c r="E10200" s="7">
        <v>1898</v>
      </c>
      <c r="F10200" s="5" t="s">
        <v>5138</v>
      </c>
      <c r="H10200" s="5" t="s">
        <v>1644</v>
      </c>
      <c r="I10200" s="6" t="s">
        <v>5508</v>
      </c>
      <c r="J10200" s="6" t="s">
        <v>16670</v>
      </c>
      <c r="K10200" s="17">
        <v>1</v>
      </c>
      <c r="L10200" s="17" t="s">
        <v>7730</v>
      </c>
      <c r="M10200" s="9">
        <v>1</v>
      </c>
      <c r="N10200" s="9"/>
      <c r="O10200" s="21"/>
      <c r="Q10200" s="29"/>
      <c r="U10200" s="17"/>
      <c r="V10200" s="2" t="s">
        <v>6656</v>
      </c>
      <c r="Y10200" t="str">
        <f t="shared" si="633"/>
        <v/>
      </c>
      <c r="AA10200" t="str">
        <f t="shared" si="634"/>
        <v/>
      </c>
      <c r="AC10200" s="7"/>
      <c r="AD10200" t="s">
        <v>5508</v>
      </c>
      <c r="AE10200">
        <f t="shared" si="635"/>
        <v>0</v>
      </c>
      <c r="AG10200" s="2"/>
      <c r="AH10200" t="s">
        <v>1709</v>
      </c>
      <c r="AI10200" s="7" t="s">
        <v>4620</v>
      </c>
    </row>
    <row r="10201" spans="1:35" ht="11" customHeight="1" outlineLevel="1" x14ac:dyDescent="0.25">
      <c r="A10201" t="s">
        <v>1707</v>
      </c>
      <c r="C10201" s="2" t="s">
        <v>12974</v>
      </c>
      <c r="D10201" s="2">
        <v>132</v>
      </c>
      <c r="E10201" s="7">
        <v>1898</v>
      </c>
      <c r="F10201" s="5" t="s">
        <v>5239</v>
      </c>
      <c r="H10201" s="5" t="s">
        <v>6658</v>
      </c>
      <c r="I10201" s="6" t="s">
        <v>5508</v>
      </c>
      <c r="J10201" s="6" t="s">
        <v>16670</v>
      </c>
      <c r="K10201" s="17">
        <v>1</v>
      </c>
      <c r="L10201" s="17" t="s">
        <v>7732</v>
      </c>
      <c r="M10201" s="9"/>
      <c r="N10201" s="9"/>
      <c r="O10201" s="21"/>
      <c r="Q10201" s="29"/>
      <c r="U10201" s="17"/>
      <c r="V10201" s="2" t="s">
        <v>6657</v>
      </c>
      <c r="Y10201" t="str">
        <f t="shared" si="633"/>
        <v/>
      </c>
      <c r="AA10201" t="str">
        <f t="shared" si="634"/>
        <v/>
      </c>
      <c r="AC10201" s="7"/>
      <c r="AD10201" t="s">
        <v>5508</v>
      </c>
      <c r="AE10201">
        <f t="shared" si="635"/>
        <v>0</v>
      </c>
      <c r="AG10201" s="2"/>
      <c r="AH10201" t="s">
        <v>1709</v>
      </c>
      <c r="AI10201" s="7" t="s">
        <v>4620</v>
      </c>
    </row>
    <row r="10202" spans="1:35" ht="11" customHeight="1" outlineLevel="1" x14ac:dyDescent="0.25">
      <c r="A10202" t="s">
        <v>1707</v>
      </c>
      <c r="C10202" s="2" t="s">
        <v>12974</v>
      </c>
      <c r="D10202" s="2">
        <v>133</v>
      </c>
      <c r="E10202" s="7">
        <v>1898</v>
      </c>
      <c r="F10202" s="5" t="s">
        <v>2974</v>
      </c>
      <c r="H10202" s="5" t="s">
        <v>2156</v>
      </c>
      <c r="I10202" s="6" t="s">
        <v>5508</v>
      </c>
      <c r="J10202" s="6" t="s">
        <v>16670</v>
      </c>
      <c r="K10202" s="17">
        <v>1</v>
      </c>
      <c r="L10202" s="17" t="s">
        <v>7730</v>
      </c>
      <c r="M10202" s="9">
        <v>0.65</v>
      </c>
      <c r="N10202" s="9"/>
      <c r="O10202" s="21"/>
      <c r="Q10202" s="29"/>
      <c r="U10202" s="17"/>
      <c r="V10202" s="2" t="s">
        <v>6659</v>
      </c>
      <c r="Y10202" t="str">
        <f t="shared" si="633"/>
        <v/>
      </c>
      <c r="AA10202" t="str">
        <f t="shared" si="634"/>
        <v/>
      </c>
      <c r="AC10202" s="7"/>
      <c r="AD10202" t="s">
        <v>5508</v>
      </c>
      <c r="AE10202">
        <f t="shared" si="635"/>
        <v>0</v>
      </c>
      <c r="AG10202" s="2"/>
      <c r="AH10202" t="s">
        <v>1709</v>
      </c>
      <c r="AI10202" s="7" t="s">
        <v>4620</v>
      </c>
    </row>
    <row r="10203" spans="1:35" ht="11" customHeight="1" outlineLevel="1" x14ac:dyDescent="0.25">
      <c r="A10203" t="s">
        <v>1707</v>
      </c>
      <c r="C10203" s="2" t="s">
        <v>12974</v>
      </c>
      <c r="D10203" s="2">
        <v>134</v>
      </c>
      <c r="E10203" s="7">
        <v>1898</v>
      </c>
      <c r="F10203" s="5" t="s">
        <v>3421</v>
      </c>
      <c r="H10203" s="5" t="s">
        <v>3832</v>
      </c>
      <c r="I10203" s="6" t="s">
        <v>5508</v>
      </c>
      <c r="J10203" s="6" t="s">
        <v>16670</v>
      </c>
      <c r="K10203" s="17">
        <v>1</v>
      </c>
      <c r="L10203" s="17" t="s">
        <v>7730</v>
      </c>
      <c r="M10203" s="9">
        <v>0.25</v>
      </c>
      <c r="N10203" s="9"/>
      <c r="O10203" s="21"/>
      <c r="Q10203" s="29"/>
      <c r="U10203" s="17"/>
      <c r="V10203" s="2" t="s">
        <v>6661</v>
      </c>
      <c r="Y10203" t="str">
        <f t="shared" si="633"/>
        <v/>
      </c>
      <c r="AA10203" t="str">
        <f t="shared" si="634"/>
        <v/>
      </c>
      <c r="AC10203" s="7"/>
      <c r="AD10203" t="s">
        <v>5508</v>
      </c>
      <c r="AE10203">
        <f t="shared" si="635"/>
        <v>0</v>
      </c>
      <c r="AG10203" s="2"/>
      <c r="AH10203" t="s">
        <v>1709</v>
      </c>
      <c r="AI10203" s="7" t="s">
        <v>4620</v>
      </c>
    </row>
    <row r="10204" spans="1:35" ht="11" customHeight="1" outlineLevel="1" x14ac:dyDescent="0.25">
      <c r="A10204" t="s">
        <v>1707</v>
      </c>
      <c r="C10204" s="2" t="s">
        <v>12974</v>
      </c>
      <c r="D10204" s="2">
        <v>135</v>
      </c>
      <c r="E10204" s="7">
        <v>1898</v>
      </c>
      <c r="F10204" s="5" t="s">
        <v>1099</v>
      </c>
      <c r="H10204" s="5" t="s">
        <v>5323</v>
      </c>
      <c r="I10204" s="6" t="s">
        <v>5508</v>
      </c>
      <c r="J10204" s="6" t="s">
        <v>16670</v>
      </c>
      <c r="K10204" s="17">
        <v>1</v>
      </c>
      <c r="L10204" s="17" t="s">
        <v>7730</v>
      </c>
      <c r="M10204" s="9">
        <v>0.25</v>
      </c>
      <c r="N10204" s="9"/>
      <c r="O10204" s="21"/>
      <c r="Q10204" s="29"/>
      <c r="T10204">
        <v>1</v>
      </c>
      <c r="U10204" s="17"/>
      <c r="V10204" s="2" t="s">
        <v>5322</v>
      </c>
      <c r="Y10204" t="str">
        <f t="shared" si="633"/>
        <v/>
      </c>
      <c r="AA10204" t="str">
        <f t="shared" si="634"/>
        <v/>
      </c>
      <c r="AC10204" s="7"/>
      <c r="AD10204" t="s">
        <v>5508</v>
      </c>
      <c r="AE10204">
        <f t="shared" si="635"/>
        <v>0</v>
      </c>
      <c r="AG10204" s="2"/>
      <c r="AH10204" t="s">
        <v>1709</v>
      </c>
      <c r="AI10204" s="7" t="s">
        <v>4620</v>
      </c>
    </row>
    <row r="10205" spans="1:35" ht="11" customHeight="1" outlineLevel="1" x14ac:dyDescent="0.25">
      <c r="A10205" t="s">
        <v>1707</v>
      </c>
      <c r="C10205" s="2" t="s">
        <v>12974</v>
      </c>
      <c r="D10205" s="2">
        <v>136</v>
      </c>
      <c r="E10205" s="7">
        <v>1898</v>
      </c>
      <c r="F10205" s="5" t="s">
        <v>637</v>
      </c>
      <c r="H10205" s="5" t="s">
        <v>2185</v>
      </c>
      <c r="I10205" s="6" t="s">
        <v>5508</v>
      </c>
      <c r="J10205" s="6" t="s">
        <v>16670</v>
      </c>
      <c r="K10205" s="17">
        <v>1</v>
      </c>
      <c r="L10205" s="17" t="s">
        <v>7730</v>
      </c>
      <c r="M10205" s="9">
        <v>6</v>
      </c>
      <c r="N10205" s="9"/>
      <c r="O10205" s="21"/>
      <c r="Q10205" s="29"/>
      <c r="U10205" s="17"/>
      <c r="V10205" s="2" t="s">
        <v>5324</v>
      </c>
      <c r="Y10205" t="str">
        <f t="shared" ref="Y10205:Y10268" si="636">IF(COUNTIF(F10205,"*fdc*"),1,"")</f>
        <v/>
      </c>
      <c r="AA10205" t="str">
        <f t="shared" ref="AA10205:AA10268" si="637">IF(COUNTIF(F10205,"*s/s*"),1,"")</f>
        <v/>
      </c>
      <c r="AC10205" s="7"/>
      <c r="AD10205" t="s">
        <v>5508</v>
      </c>
      <c r="AE10205">
        <f t="shared" si="635"/>
        <v>0</v>
      </c>
      <c r="AG10205" s="2"/>
      <c r="AH10205" t="s">
        <v>1709</v>
      </c>
      <c r="AI10205" s="7" t="s">
        <v>4620</v>
      </c>
    </row>
    <row r="10206" spans="1:35" ht="11" customHeight="1" outlineLevel="1" x14ac:dyDescent="0.25">
      <c r="A10206" t="s">
        <v>1707</v>
      </c>
      <c r="C10206" s="2" t="s">
        <v>12974</v>
      </c>
      <c r="D10206" s="2">
        <v>137</v>
      </c>
      <c r="E10206" s="7">
        <v>1898</v>
      </c>
      <c r="F10206" s="5" t="s">
        <v>631</v>
      </c>
      <c r="H10206" s="5" t="s">
        <v>5037</v>
      </c>
      <c r="I10206" s="6" t="s">
        <v>5508</v>
      </c>
      <c r="J10206" s="6" t="s">
        <v>16670</v>
      </c>
      <c r="K10206" s="17">
        <v>1</v>
      </c>
      <c r="L10206" s="17" t="s">
        <v>7730</v>
      </c>
      <c r="M10206" s="9">
        <v>0.25</v>
      </c>
      <c r="N10206" s="9"/>
      <c r="O10206" s="21"/>
      <c r="Q10206" s="29"/>
      <c r="U10206" s="17"/>
      <c r="V10206" s="2" t="s">
        <v>3095</v>
      </c>
      <c r="Y10206" t="str">
        <f t="shared" si="636"/>
        <v/>
      </c>
      <c r="AA10206" t="str">
        <f t="shared" si="637"/>
        <v/>
      </c>
      <c r="AC10206" s="7"/>
      <c r="AD10206" t="s">
        <v>5508</v>
      </c>
      <c r="AE10206">
        <f t="shared" si="635"/>
        <v>0</v>
      </c>
      <c r="AG10206" s="2"/>
      <c r="AH10206" t="s">
        <v>1709</v>
      </c>
      <c r="AI10206" s="7" t="s">
        <v>4620</v>
      </c>
    </row>
    <row r="10207" spans="1:35" ht="11" customHeight="1" outlineLevel="1" x14ac:dyDescent="0.25">
      <c r="A10207" t="s">
        <v>1707</v>
      </c>
      <c r="C10207" s="2" t="s">
        <v>12974</v>
      </c>
      <c r="D10207" s="2" t="s">
        <v>4062</v>
      </c>
      <c r="E10207" s="7">
        <v>1898</v>
      </c>
      <c r="F10207" s="5" t="s">
        <v>21958</v>
      </c>
      <c r="H10207" s="5" t="s">
        <v>6486</v>
      </c>
      <c r="I10207" s="6" t="s">
        <v>5508</v>
      </c>
      <c r="J10207" s="6"/>
      <c r="K10207" s="17">
        <v>1</v>
      </c>
      <c r="L10207" s="17" t="s">
        <v>7730</v>
      </c>
      <c r="M10207" s="9">
        <v>1.1499999999999999</v>
      </c>
      <c r="N10207" s="9"/>
      <c r="O10207" s="21"/>
      <c r="Q10207" s="29"/>
      <c r="U10207" s="17"/>
      <c r="V10207" s="2" t="s">
        <v>3737</v>
      </c>
      <c r="Y10207" t="str">
        <f t="shared" si="636"/>
        <v/>
      </c>
      <c r="AA10207" t="str">
        <f t="shared" si="637"/>
        <v/>
      </c>
      <c r="AC10207" s="7"/>
      <c r="AD10207" t="s">
        <v>5508</v>
      </c>
      <c r="AE10207">
        <f t="shared" si="635"/>
        <v>0</v>
      </c>
      <c r="AG10207" s="2"/>
      <c r="AH10207" t="s">
        <v>1709</v>
      </c>
      <c r="AI10207" s="7" t="s">
        <v>4922</v>
      </c>
    </row>
    <row r="10208" spans="1:35" ht="11" customHeight="1" outlineLevel="1" x14ac:dyDescent="0.25">
      <c r="A10208" t="s">
        <v>1707</v>
      </c>
      <c r="C10208" s="2" t="s">
        <v>12974</v>
      </c>
      <c r="D10208" s="2" t="s">
        <v>4062</v>
      </c>
      <c r="E10208" s="7">
        <v>1898</v>
      </c>
      <c r="F10208" s="5" t="s">
        <v>4732</v>
      </c>
      <c r="H10208" s="5" t="s">
        <v>6486</v>
      </c>
      <c r="I10208" s="6" t="s">
        <v>5508</v>
      </c>
      <c r="J10208" s="6"/>
      <c r="K10208" s="17">
        <v>1</v>
      </c>
      <c r="L10208" s="17" t="s">
        <v>7730</v>
      </c>
      <c r="M10208" s="9">
        <v>1.1499999999999999</v>
      </c>
      <c r="N10208" s="9"/>
      <c r="O10208" s="21"/>
      <c r="Q10208" s="29"/>
      <c r="U10208" s="17"/>
      <c r="V10208" s="2" t="s">
        <v>3738</v>
      </c>
      <c r="Y10208" t="str">
        <f t="shared" si="636"/>
        <v/>
      </c>
      <c r="AA10208" t="str">
        <f t="shared" si="637"/>
        <v/>
      </c>
      <c r="AC10208" s="7"/>
      <c r="AD10208" t="s">
        <v>5508</v>
      </c>
      <c r="AE10208">
        <f t="shared" si="635"/>
        <v>0</v>
      </c>
      <c r="AG10208" s="2"/>
      <c r="AH10208" t="s">
        <v>1709</v>
      </c>
      <c r="AI10208" s="7" t="s">
        <v>4922</v>
      </c>
    </row>
    <row r="10209" spans="1:35" ht="11" customHeight="1" outlineLevel="1" x14ac:dyDescent="0.25">
      <c r="A10209" t="s">
        <v>1707</v>
      </c>
      <c r="C10209" s="2" t="s">
        <v>12974</v>
      </c>
      <c r="D10209" s="2" t="s">
        <v>4062</v>
      </c>
      <c r="E10209" s="7">
        <v>1898</v>
      </c>
      <c r="F10209" s="5" t="s">
        <v>183</v>
      </c>
      <c r="H10209" s="5" t="s">
        <v>6486</v>
      </c>
      <c r="I10209" s="6" t="s">
        <v>5508</v>
      </c>
      <c r="J10209" s="6"/>
      <c r="K10209" s="17">
        <v>1</v>
      </c>
      <c r="L10209" s="17" t="s">
        <v>7730</v>
      </c>
      <c r="M10209" s="9">
        <v>1.5</v>
      </c>
      <c r="N10209" s="9"/>
      <c r="O10209" s="21"/>
      <c r="Q10209" s="29"/>
      <c r="U10209" s="17"/>
      <c r="V10209" s="2" t="s">
        <v>3739</v>
      </c>
      <c r="Y10209" t="str">
        <f t="shared" si="636"/>
        <v/>
      </c>
      <c r="AA10209" t="str">
        <f t="shared" si="637"/>
        <v/>
      </c>
      <c r="AC10209" s="7"/>
      <c r="AD10209" t="s">
        <v>5508</v>
      </c>
      <c r="AE10209">
        <f t="shared" si="635"/>
        <v>0</v>
      </c>
      <c r="AG10209" s="2"/>
      <c r="AH10209" t="s">
        <v>1709</v>
      </c>
      <c r="AI10209" s="7" t="s">
        <v>4922</v>
      </c>
    </row>
    <row r="10210" spans="1:35" ht="11" customHeight="1" outlineLevel="1" x14ac:dyDescent="0.25">
      <c r="A10210" t="s">
        <v>1707</v>
      </c>
      <c r="C10210" s="2" t="s">
        <v>12974</v>
      </c>
      <c r="D10210" s="2" t="s">
        <v>4062</v>
      </c>
      <c r="E10210" s="7">
        <v>1898</v>
      </c>
      <c r="F10210" s="5" t="s">
        <v>5139</v>
      </c>
      <c r="H10210" s="5" t="s">
        <v>6486</v>
      </c>
      <c r="I10210" s="6" t="s">
        <v>5508</v>
      </c>
      <c r="J10210" s="6"/>
      <c r="K10210" s="17">
        <v>1</v>
      </c>
      <c r="L10210" s="17" t="s">
        <v>7730</v>
      </c>
      <c r="M10210" s="9">
        <v>2</v>
      </c>
      <c r="N10210" s="9"/>
      <c r="O10210" s="21"/>
      <c r="Q10210" s="29"/>
      <c r="U10210" s="17"/>
      <c r="V10210" s="2" t="s">
        <v>3740</v>
      </c>
      <c r="Y10210" t="str">
        <f t="shared" si="636"/>
        <v/>
      </c>
      <c r="AA10210" t="str">
        <f t="shared" si="637"/>
        <v/>
      </c>
      <c r="AC10210" s="7"/>
      <c r="AD10210" t="s">
        <v>5508</v>
      </c>
      <c r="AE10210">
        <f t="shared" si="635"/>
        <v>0</v>
      </c>
      <c r="AG10210" s="2"/>
      <c r="AH10210" t="s">
        <v>1709</v>
      </c>
      <c r="AI10210" s="7" t="s">
        <v>4922</v>
      </c>
    </row>
    <row r="10211" spans="1:35" ht="11" customHeight="1" outlineLevel="1" x14ac:dyDescent="0.25">
      <c r="A10211" t="s">
        <v>1707</v>
      </c>
      <c r="C10211" s="2" t="s">
        <v>12974</v>
      </c>
      <c r="D10211" s="2" t="s">
        <v>4062</v>
      </c>
      <c r="E10211" s="7">
        <v>1898</v>
      </c>
      <c r="F10211" s="5" t="s">
        <v>5138</v>
      </c>
      <c r="H10211" s="5" t="s">
        <v>6486</v>
      </c>
      <c r="I10211" s="6" t="s">
        <v>5508</v>
      </c>
      <c r="J10211" s="6"/>
      <c r="K10211" s="17">
        <v>1</v>
      </c>
      <c r="L10211" s="17" t="s">
        <v>7730</v>
      </c>
      <c r="M10211" s="9">
        <v>1.8</v>
      </c>
      <c r="N10211" s="9"/>
      <c r="O10211" s="21"/>
      <c r="Q10211" s="29"/>
      <c r="U10211" s="17"/>
      <c r="V10211" s="2" t="s">
        <v>3741</v>
      </c>
      <c r="Y10211" t="str">
        <f t="shared" si="636"/>
        <v/>
      </c>
      <c r="AA10211" t="str">
        <f t="shared" si="637"/>
        <v/>
      </c>
      <c r="AC10211" s="7"/>
      <c r="AD10211" t="s">
        <v>5508</v>
      </c>
      <c r="AE10211">
        <f t="shared" si="635"/>
        <v>0</v>
      </c>
      <c r="AG10211" s="2"/>
      <c r="AH10211" t="s">
        <v>1709</v>
      </c>
      <c r="AI10211" s="7" t="s">
        <v>4922</v>
      </c>
    </row>
    <row r="10212" spans="1:35" ht="11" customHeight="1" outlineLevel="1" x14ac:dyDescent="0.25">
      <c r="A10212" t="s">
        <v>1707</v>
      </c>
      <c r="C10212" s="2" t="s">
        <v>12974</v>
      </c>
      <c r="D10212" s="2" t="s">
        <v>4062</v>
      </c>
      <c r="E10212" s="7">
        <v>1898</v>
      </c>
      <c r="F10212" s="5" t="s">
        <v>5239</v>
      </c>
      <c r="H10212" s="5" t="s">
        <v>6486</v>
      </c>
      <c r="I10212" s="6" t="s">
        <v>5508</v>
      </c>
      <c r="J10212" s="6"/>
      <c r="K10212" s="17">
        <v>1</v>
      </c>
      <c r="L10212" s="17" t="s">
        <v>7730</v>
      </c>
      <c r="M10212" s="9">
        <v>1.8</v>
      </c>
      <c r="N10212" s="9"/>
      <c r="O10212" s="21"/>
      <c r="Q10212" s="29"/>
      <c r="U10212" s="17"/>
      <c r="V10212" s="2" t="s">
        <v>3742</v>
      </c>
      <c r="Y10212" t="str">
        <f t="shared" si="636"/>
        <v/>
      </c>
      <c r="AA10212" t="str">
        <f t="shared" si="637"/>
        <v/>
      </c>
      <c r="AC10212" s="7"/>
      <c r="AD10212" t="s">
        <v>5508</v>
      </c>
      <c r="AE10212">
        <f t="shared" si="635"/>
        <v>0</v>
      </c>
      <c r="AG10212" s="2"/>
      <c r="AH10212" t="s">
        <v>1709</v>
      </c>
      <c r="AI10212" s="7" t="s">
        <v>4922</v>
      </c>
    </row>
    <row r="10213" spans="1:35" ht="11" customHeight="1" outlineLevel="1" x14ac:dyDescent="0.25">
      <c r="A10213" t="s">
        <v>1707</v>
      </c>
      <c r="C10213" s="2" t="s">
        <v>12974</v>
      </c>
      <c r="D10213" s="2" t="s">
        <v>4062</v>
      </c>
      <c r="E10213" s="7">
        <v>1898</v>
      </c>
      <c r="F10213" s="5" t="s">
        <v>2974</v>
      </c>
      <c r="H10213" s="5" t="s">
        <v>6486</v>
      </c>
      <c r="I10213" s="6" t="s">
        <v>5508</v>
      </c>
      <c r="J10213" s="6"/>
      <c r="K10213" s="17">
        <v>1</v>
      </c>
      <c r="L10213" s="17" t="s">
        <v>7730</v>
      </c>
      <c r="M10213" s="9">
        <v>1.8</v>
      </c>
      <c r="N10213" s="9"/>
      <c r="O10213" s="21"/>
      <c r="Q10213" s="29"/>
      <c r="U10213" s="17"/>
      <c r="V10213" s="2" t="s">
        <v>3743</v>
      </c>
      <c r="Y10213" t="str">
        <f t="shared" si="636"/>
        <v/>
      </c>
      <c r="AA10213" t="str">
        <f t="shared" si="637"/>
        <v/>
      </c>
      <c r="AC10213" s="7"/>
      <c r="AD10213" t="s">
        <v>5508</v>
      </c>
      <c r="AE10213">
        <f t="shared" si="635"/>
        <v>0</v>
      </c>
      <c r="AG10213" s="2"/>
      <c r="AH10213" t="s">
        <v>1709</v>
      </c>
      <c r="AI10213" s="7" t="s">
        <v>4922</v>
      </c>
    </row>
    <row r="10214" spans="1:35" ht="11" customHeight="1" outlineLevel="1" x14ac:dyDescent="0.25">
      <c r="A10214" t="s">
        <v>1707</v>
      </c>
      <c r="C10214" s="2" t="s">
        <v>12974</v>
      </c>
      <c r="D10214" s="2" t="s">
        <v>4062</v>
      </c>
      <c r="E10214" s="7">
        <v>1898</v>
      </c>
      <c r="F10214" s="5" t="s">
        <v>3421</v>
      </c>
      <c r="H10214" s="5" t="s">
        <v>6486</v>
      </c>
      <c r="I10214" s="6" t="s">
        <v>5508</v>
      </c>
      <c r="J10214" s="6"/>
      <c r="K10214" s="17">
        <v>1</v>
      </c>
      <c r="L10214" s="17" t="s">
        <v>7730</v>
      </c>
      <c r="M10214" s="9">
        <v>2.2999999999999998</v>
      </c>
      <c r="N10214" s="9"/>
      <c r="O10214" s="21"/>
      <c r="Q10214" s="29"/>
      <c r="U10214" s="17"/>
      <c r="V10214" s="2" t="s">
        <v>6595</v>
      </c>
      <c r="Y10214" t="str">
        <f t="shared" si="636"/>
        <v/>
      </c>
      <c r="AA10214" t="str">
        <f t="shared" si="637"/>
        <v/>
      </c>
      <c r="AC10214" s="7"/>
      <c r="AD10214" t="s">
        <v>5508</v>
      </c>
      <c r="AE10214">
        <f t="shared" ref="AE10214:AE10277" si="638">COUNTIF(I10214,"*Fuji*")</f>
        <v>0</v>
      </c>
      <c r="AG10214" s="2"/>
      <c r="AH10214" t="s">
        <v>1709</v>
      </c>
      <c r="AI10214" s="7" t="s">
        <v>4922</v>
      </c>
    </row>
    <row r="10215" spans="1:35" ht="11" customHeight="1" outlineLevel="1" x14ac:dyDescent="0.25">
      <c r="A10215" t="s">
        <v>1707</v>
      </c>
      <c r="C10215" s="2" t="s">
        <v>12974</v>
      </c>
      <c r="D10215" s="2" t="s">
        <v>4062</v>
      </c>
      <c r="E10215" s="7">
        <v>1898</v>
      </c>
      <c r="F10215" s="5" t="s">
        <v>1099</v>
      </c>
      <c r="H10215" s="5" t="s">
        <v>6486</v>
      </c>
      <c r="I10215" s="6" t="s">
        <v>5508</v>
      </c>
      <c r="J10215" s="6"/>
      <c r="K10215" s="17">
        <v>1</v>
      </c>
      <c r="L10215" s="17" t="s">
        <v>7730</v>
      </c>
      <c r="M10215" s="9">
        <v>3.5</v>
      </c>
      <c r="N10215" s="9"/>
      <c r="O10215" s="21"/>
      <c r="Q10215" s="29"/>
      <c r="U10215" s="17"/>
      <c r="V10215" s="2" t="s">
        <v>6596</v>
      </c>
      <c r="Y10215" t="str">
        <f t="shared" si="636"/>
        <v/>
      </c>
      <c r="AA10215" t="str">
        <f t="shared" si="637"/>
        <v/>
      </c>
      <c r="AC10215" s="7"/>
      <c r="AD10215" t="s">
        <v>5508</v>
      </c>
      <c r="AE10215">
        <f t="shared" si="638"/>
        <v>0</v>
      </c>
      <c r="AG10215" s="2"/>
      <c r="AH10215" t="s">
        <v>1709</v>
      </c>
      <c r="AI10215" s="7" t="s">
        <v>4620</v>
      </c>
    </row>
    <row r="10216" spans="1:35" ht="11" customHeight="1" outlineLevel="1" x14ac:dyDescent="0.25">
      <c r="A10216" t="s">
        <v>1707</v>
      </c>
      <c r="C10216" s="2" t="s">
        <v>12974</v>
      </c>
      <c r="D10216" s="2" t="s">
        <v>4062</v>
      </c>
      <c r="E10216" s="7">
        <v>1898</v>
      </c>
      <c r="F10216" s="5" t="s">
        <v>637</v>
      </c>
      <c r="H10216" s="5" t="s">
        <v>6486</v>
      </c>
      <c r="I10216" s="6" t="s">
        <v>5508</v>
      </c>
      <c r="J10216" s="6"/>
      <c r="K10216" s="17">
        <v>1</v>
      </c>
      <c r="L10216" s="17" t="s">
        <v>7730</v>
      </c>
      <c r="M10216" s="9">
        <v>3.5</v>
      </c>
      <c r="N10216" s="9"/>
      <c r="O10216" s="21"/>
      <c r="Q10216" s="29"/>
      <c r="U10216" s="17"/>
      <c r="V10216" s="2" t="s">
        <v>6597</v>
      </c>
      <c r="Y10216" t="str">
        <f t="shared" si="636"/>
        <v/>
      </c>
      <c r="AA10216" t="str">
        <f t="shared" si="637"/>
        <v/>
      </c>
      <c r="AC10216" s="7"/>
      <c r="AD10216" t="s">
        <v>5508</v>
      </c>
      <c r="AE10216">
        <f t="shared" si="638"/>
        <v>0</v>
      </c>
      <c r="AG10216" s="2"/>
      <c r="AH10216" t="s">
        <v>1709</v>
      </c>
      <c r="AI10216" s="7" t="s">
        <v>4620</v>
      </c>
    </row>
    <row r="10217" spans="1:35" ht="11" customHeight="1" outlineLevel="1" x14ac:dyDescent="0.25">
      <c r="A10217" t="s">
        <v>1707</v>
      </c>
      <c r="C10217" s="2" t="s">
        <v>12974</v>
      </c>
      <c r="D10217" s="2" t="s">
        <v>4062</v>
      </c>
      <c r="E10217" s="7">
        <v>1898</v>
      </c>
      <c r="F10217" s="5" t="s">
        <v>631</v>
      </c>
      <c r="H10217" s="5" t="s">
        <v>6486</v>
      </c>
      <c r="I10217" s="6" t="s">
        <v>5508</v>
      </c>
      <c r="J10217" s="6"/>
      <c r="K10217" s="17">
        <v>1</v>
      </c>
      <c r="L10217" s="17" t="s">
        <v>7730</v>
      </c>
      <c r="M10217" s="9">
        <v>1.3</v>
      </c>
      <c r="N10217" s="9"/>
      <c r="O10217" s="21"/>
      <c r="Q10217" s="29"/>
      <c r="U10217" s="17"/>
      <c r="V10217" s="2" t="s">
        <v>6598</v>
      </c>
      <c r="Y10217" t="str">
        <f t="shared" si="636"/>
        <v/>
      </c>
      <c r="AA10217" t="str">
        <f t="shared" si="637"/>
        <v/>
      </c>
      <c r="AC10217" s="7"/>
      <c r="AD10217" t="s">
        <v>5508</v>
      </c>
      <c r="AE10217">
        <f t="shared" si="638"/>
        <v>0</v>
      </c>
      <c r="AG10217" s="2"/>
      <c r="AH10217" t="s">
        <v>1709</v>
      </c>
      <c r="AI10217" s="7" t="s">
        <v>4620</v>
      </c>
    </row>
    <row r="10218" spans="1:35" ht="11" customHeight="1" outlineLevel="1" x14ac:dyDescent="0.25">
      <c r="A10218" t="s">
        <v>1707</v>
      </c>
      <c r="C10218" s="2" t="s">
        <v>12974</v>
      </c>
      <c r="D10218" s="2">
        <v>149</v>
      </c>
      <c r="E10218" s="7">
        <v>1900</v>
      </c>
      <c r="F10218" s="5" t="s">
        <v>6383</v>
      </c>
      <c r="H10218" s="5" t="s">
        <v>3096</v>
      </c>
      <c r="I10218" s="6" t="s">
        <v>1708</v>
      </c>
      <c r="J10218" s="6" t="s">
        <v>16671</v>
      </c>
      <c r="K10218" s="17">
        <v>1</v>
      </c>
      <c r="L10218" s="17" t="s">
        <v>7730</v>
      </c>
      <c r="M10218" s="9">
        <v>0.4</v>
      </c>
      <c r="N10218" s="9"/>
      <c r="O10218" s="21"/>
      <c r="Q10218" s="29"/>
      <c r="U10218" s="17"/>
      <c r="V10218" s="2">
        <v>121</v>
      </c>
      <c r="Y10218" t="str">
        <f t="shared" si="636"/>
        <v/>
      </c>
      <c r="AA10218" t="str">
        <f t="shared" si="637"/>
        <v/>
      </c>
      <c r="AC10218" s="7"/>
      <c r="AD10218" t="s">
        <v>1708</v>
      </c>
      <c r="AE10218">
        <f t="shared" si="638"/>
        <v>0</v>
      </c>
      <c r="AG10218" s="2"/>
      <c r="AH10218" t="s">
        <v>1709</v>
      </c>
      <c r="AI10218" s="7" t="s">
        <v>4610</v>
      </c>
    </row>
    <row r="10219" spans="1:35" ht="11" customHeight="1" outlineLevel="1" x14ac:dyDescent="0.25">
      <c r="A10219" t="s">
        <v>1707</v>
      </c>
      <c r="C10219" s="2" t="s">
        <v>12974</v>
      </c>
      <c r="D10219" s="2">
        <v>150</v>
      </c>
      <c r="E10219" s="7">
        <v>1900</v>
      </c>
      <c r="F10219" s="5" t="s">
        <v>4732</v>
      </c>
      <c r="H10219" s="5" t="s">
        <v>1673</v>
      </c>
      <c r="I10219" s="6" t="s">
        <v>1708</v>
      </c>
      <c r="J10219" s="6" t="s">
        <v>16671</v>
      </c>
      <c r="K10219" s="17">
        <v>1</v>
      </c>
      <c r="L10219" s="17" t="s">
        <v>7730</v>
      </c>
      <c r="M10219" s="9">
        <v>0.25</v>
      </c>
      <c r="N10219" s="9"/>
      <c r="O10219" s="21"/>
      <c r="Q10219" s="29"/>
      <c r="U10219" s="17"/>
      <c r="V10219" s="2">
        <v>122</v>
      </c>
      <c r="Y10219" t="str">
        <f t="shared" si="636"/>
        <v/>
      </c>
      <c r="AA10219" t="str">
        <f t="shared" si="637"/>
        <v/>
      </c>
      <c r="AC10219" s="7"/>
      <c r="AD10219" t="s">
        <v>1708</v>
      </c>
      <c r="AE10219">
        <f t="shared" si="638"/>
        <v>0</v>
      </c>
      <c r="AG10219" s="2"/>
      <c r="AH10219" t="s">
        <v>1709</v>
      </c>
      <c r="AI10219" s="7" t="s">
        <v>4610</v>
      </c>
    </row>
    <row r="10220" spans="1:35" ht="11" customHeight="1" outlineLevel="1" x14ac:dyDescent="0.25">
      <c r="A10220" t="s">
        <v>1707</v>
      </c>
      <c r="C10220" s="2" t="s">
        <v>12974</v>
      </c>
      <c r="D10220" s="2">
        <v>151</v>
      </c>
      <c r="E10220" s="7">
        <v>1900</v>
      </c>
      <c r="F10220" s="5" t="s">
        <v>3217</v>
      </c>
      <c r="H10220" s="5" t="s">
        <v>130</v>
      </c>
      <c r="I10220" s="6" t="s">
        <v>1708</v>
      </c>
      <c r="J10220" s="6" t="s">
        <v>16671</v>
      </c>
      <c r="K10220" s="17">
        <v>1</v>
      </c>
      <c r="L10220" s="17" t="s">
        <v>7730</v>
      </c>
      <c r="M10220" s="9">
        <v>1.65</v>
      </c>
      <c r="N10220" s="9"/>
      <c r="O10220" s="21"/>
      <c r="Q10220" s="29"/>
      <c r="U10220" s="17"/>
      <c r="V10220" s="2">
        <v>123</v>
      </c>
      <c r="Y10220" t="str">
        <f t="shared" si="636"/>
        <v/>
      </c>
      <c r="AA10220" t="str">
        <f t="shared" si="637"/>
        <v/>
      </c>
      <c r="AC10220" s="7"/>
      <c r="AD10220" t="s">
        <v>1708</v>
      </c>
      <c r="AE10220">
        <f t="shared" si="638"/>
        <v>0</v>
      </c>
      <c r="AG10220" s="2"/>
      <c r="AH10220" t="s">
        <v>1709</v>
      </c>
      <c r="AI10220" s="7" t="s">
        <v>4610</v>
      </c>
    </row>
    <row r="10221" spans="1:35" ht="11" customHeight="1" outlineLevel="1" x14ac:dyDescent="0.25">
      <c r="A10221" t="s">
        <v>1707</v>
      </c>
      <c r="C10221" s="2" t="s">
        <v>12974</v>
      </c>
      <c r="D10221" s="2">
        <v>152</v>
      </c>
      <c r="E10221" s="7">
        <v>1900</v>
      </c>
      <c r="F10221" s="5" t="s">
        <v>183</v>
      </c>
      <c r="H10221" s="5" t="s">
        <v>682</v>
      </c>
      <c r="I10221" s="6" t="s">
        <v>1708</v>
      </c>
      <c r="J10221" s="6" t="s">
        <v>16671</v>
      </c>
      <c r="K10221" s="17">
        <v>1</v>
      </c>
      <c r="L10221" s="17" t="s">
        <v>7730</v>
      </c>
      <c r="M10221" s="9">
        <v>1.65</v>
      </c>
      <c r="N10221" s="9"/>
      <c r="O10221" s="21"/>
      <c r="Q10221" s="29"/>
      <c r="U10221" s="17"/>
      <c r="V10221" s="2">
        <v>124</v>
      </c>
      <c r="Y10221" t="str">
        <f t="shared" si="636"/>
        <v/>
      </c>
      <c r="AA10221" t="str">
        <f t="shared" si="637"/>
        <v/>
      </c>
      <c r="AC10221" s="7"/>
      <c r="AD10221" t="s">
        <v>1708</v>
      </c>
      <c r="AE10221">
        <f t="shared" si="638"/>
        <v>0</v>
      </c>
      <c r="AG10221" s="2"/>
      <c r="AH10221" t="s">
        <v>1709</v>
      </c>
      <c r="AI10221" s="7" t="s">
        <v>4922</v>
      </c>
    </row>
    <row r="10222" spans="1:35" ht="11" customHeight="1" outlineLevel="1" x14ac:dyDescent="0.25">
      <c r="A10222" t="s">
        <v>1707</v>
      </c>
      <c r="C10222" s="2" t="s">
        <v>12974</v>
      </c>
      <c r="D10222" s="2">
        <v>153</v>
      </c>
      <c r="E10222" s="7">
        <v>1900</v>
      </c>
      <c r="F10222" s="5" t="s">
        <v>5139</v>
      </c>
      <c r="H10222" s="5" t="s">
        <v>5482</v>
      </c>
      <c r="I10222" s="6" t="s">
        <v>1708</v>
      </c>
      <c r="J10222" s="6" t="s">
        <v>16671</v>
      </c>
      <c r="K10222" s="17">
        <v>1</v>
      </c>
      <c r="L10222" s="17" t="s">
        <v>7730</v>
      </c>
      <c r="M10222" s="9">
        <v>0.25</v>
      </c>
      <c r="N10222" s="9"/>
      <c r="O10222" s="21"/>
      <c r="Q10222" s="29"/>
      <c r="U10222" s="17"/>
      <c r="V10222" s="2">
        <v>125</v>
      </c>
      <c r="Y10222" t="str">
        <f t="shared" si="636"/>
        <v/>
      </c>
      <c r="AA10222" t="str">
        <f t="shared" si="637"/>
        <v/>
      </c>
      <c r="AC10222" s="7"/>
      <c r="AD10222" t="s">
        <v>1708</v>
      </c>
      <c r="AE10222">
        <f t="shared" si="638"/>
        <v>0</v>
      </c>
      <c r="AG10222" s="2"/>
      <c r="AH10222" t="s">
        <v>1709</v>
      </c>
      <c r="AI10222" s="7" t="s">
        <v>4922</v>
      </c>
    </row>
    <row r="10223" spans="1:35" ht="11" customHeight="1" outlineLevel="1" x14ac:dyDescent="0.25">
      <c r="A10223" t="s">
        <v>1707</v>
      </c>
      <c r="C10223" s="2" t="s">
        <v>12974</v>
      </c>
      <c r="D10223" s="2">
        <v>154</v>
      </c>
      <c r="E10223" s="7">
        <v>1900</v>
      </c>
      <c r="F10223" s="5" t="s">
        <v>1629</v>
      </c>
      <c r="H10223" s="5" t="s">
        <v>4006</v>
      </c>
      <c r="I10223" s="6" t="s">
        <v>1708</v>
      </c>
      <c r="J10223" s="6" t="s">
        <v>16671</v>
      </c>
      <c r="K10223" s="17">
        <v>1</v>
      </c>
      <c r="L10223" s="17" t="s">
        <v>7732</v>
      </c>
      <c r="M10223" s="9"/>
      <c r="N10223" s="9"/>
      <c r="O10223" s="21"/>
      <c r="Q10223" s="29"/>
      <c r="U10223" s="17"/>
      <c r="V10223" s="2">
        <v>126</v>
      </c>
      <c r="Y10223" t="str">
        <f t="shared" si="636"/>
        <v/>
      </c>
      <c r="AA10223" t="str">
        <f t="shared" si="637"/>
        <v/>
      </c>
      <c r="AC10223" s="7"/>
      <c r="AD10223" t="s">
        <v>1708</v>
      </c>
      <c r="AE10223">
        <f t="shared" si="638"/>
        <v>0</v>
      </c>
      <c r="AG10223" s="2"/>
      <c r="AH10223" t="s">
        <v>1709</v>
      </c>
      <c r="AI10223" s="7" t="s">
        <v>4620</v>
      </c>
    </row>
    <row r="10224" spans="1:35" ht="11" customHeight="1" outlineLevel="1" x14ac:dyDescent="0.25">
      <c r="A10224" t="s">
        <v>1707</v>
      </c>
      <c r="C10224" s="2" t="s">
        <v>12974</v>
      </c>
      <c r="D10224" s="2">
        <v>155</v>
      </c>
      <c r="E10224" s="7">
        <v>1900</v>
      </c>
      <c r="F10224" s="5" t="s">
        <v>5138</v>
      </c>
      <c r="H10224" s="5" t="s">
        <v>1644</v>
      </c>
      <c r="I10224" s="6" t="s">
        <v>1708</v>
      </c>
      <c r="J10224" s="6" t="s">
        <v>16671</v>
      </c>
      <c r="K10224" s="17">
        <v>1</v>
      </c>
      <c r="L10224" s="17" t="s">
        <v>7730</v>
      </c>
      <c r="M10224" s="9">
        <v>1.65</v>
      </c>
      <c r="N10224" s="9"/>
      <c r="O10224" s="21"/>
      <c r="Q10224" s="29"/>
      <c r="U10224" s="17"/>
      <c r="V10224" s="2">
        <v>127</v>
      </c>
      <c r="Y10224" t="str">
        <f t="shared" si="636"/>
        <v/>
      </c>
      <c r="AA10224" t="str">
        <f t="shared" si="637"/>
        <v/>
      </c>
      <c r="AC10224" s="7"/>
      <c r="AD10224" t="s">
        <v>1708</v>
      </c>
      <c r="AE10224">
        <f t="shared" si="638"/>
        <v>0</v>
      </c>
      <c r="AG10224" s="2"/>
      <c r="AH10224" t="s">
        <v>1709</v>
      </c>
      <c r="AI10224" s="7" t="s">
        <v>4922</v>
      </c>
    </row>
    <row r="10225" spans="1:35" ht="11" customHeight="1" outlineLevel="1" x14ac:dyDescent="0.25">
      <c r="A10225" t="s">
        <v>1707</v>
      </c>
      <c r="C10225" s="2" t="s">
        <v>12974</v>
      </c>
      <c r="D10225" s="2">
        <v>156</v>
      </c>
      <c r="E10225" s="7">
        <v>1900</v>
      </c>
      <c r="F10225" s="5" t="s">
        <v>5239</v>
      </c>
      <c r="H10225" s="5" t="s">
        <v>2290</v>
      </c>
      <c r="I10225" s="6" t="s">
        <v>1708</v>
      </c>
      <c r="J10225" s="6" t="s">
        <v>16671</v>
      </c>
      <c r="K10225" s="17">
        <v>1</v>
      </c>
      <c r="L10225" s="17" t="s">
        <v>7730</v>
      </c>
      <c r="M10225" s="9">
        <v>0.5</v>
      </c>
      <c r="N10225" s="9"/>
      <c r="O10225" s="21"/>
      <c r="Q10225" s="29"/>
      <c r="U10225" s="17"/>
      <c r="V10225" s="2">
        <v>128</v>
      </c>
      <c r="Y10225" t="str">
        <f t="shared" si="636"/>
        <v/>
      </c>
      <c r="AA10225" t="str">
        <f t="shared" si="637"/>
        <v/>
      </c>
      <c r="AC10225" s="7"/>
      <c r="AD10225" t="s">
        <v>1708</v>
      </c>
      <c r="AE10225">
        <f t="shared" si="638"/>
        <v>0</v>
      </c>
      <c r="AG10225" s="2"/>
      <c r="AH10225" t="s">
        <v>1709</v>
      </c>
      <c r="AI10225" s="7" t="s">
        <v>4922</v>
      </c>
    </row>
    <row r="10226" spans="1:35" ht="11" customHeight="1" outlineLevel="1" x14ac:dyDescent="0.25">
      <c r="A10226" t="s">
        <v>1707</v>
      </c>
      <c r="C10226" s="2" t="s">
        <v>12974</v>
      </c>
      <c r="D10226" s="2">
        <v>157</v>
      </c>
      <c r="E10226" s="7">
        <v>1900</v>
      </c>
      <c r="F10226" s="5" t="s">
        <v>2974</v>
      </c>
      <c r="H10226" s="5" t="s">
        <v>1658</v>
      </c>
      <c r="I10226" s="6" t="s">
        <v>1708</v>
      </c>
      <c r="J10226" s="6" t="s">
        <v>16671</v>
      </c>
      <c r="K10226" s="17">
        <v>1</v>
      </c>
      <c r="L10226" s="17" t="s">
        <v>7732</v>
      </c>
      <c r="M10226" s="9"/>
      <c r="N10226" s="9"/>
      <c r="O10226" s="21"/>
      <c r="Q10226" s="29"/>
      <c r="U10226" s="17"/>
      <c r="V10226" s="2">
        <v>129</v>
      </c>
      <c r="Y10226" t="str">
        <f t="shared" si="636"/>
        <v/>
      </c>
      <c r="AA10226" t="str">
        <f t="shared" si="637"/>
        <v/>
      </c>
      <c r="AC10226" s="7"/>
      <c r="AD10226" t="s">
        <v>1708</v>
      </c>
      <c r="AE10226">
        <f t="shared" si="638"/>
        <v>0</v>
      </c>
      <c r="AG10226" s="2"/>
      <c r="AH10226" t="s">
        <v>1709</v>
      </c>
      <c r="AI10226" s="7" t="s">
        <v>4922</v>
      </c>
    </row>
    <row r="10227" spans="1:35" ht="11" customHeight="1" outlineLevel="1" x14ac:dyDescent="0.25">
      <c r="A10227" t="s">
        <v>1707</v>
      </c>
      <c r="C10227" s="2" t="s">
        <v>12974</v>
      </c>
      <c r="D10227" s="2">
        <v>158</v>
      </c>
      <c r="E10227" s="7">
        <v>1900</v>
      </c>
      <c r="F10227" s="5" t="s">
        <v>3421</v>
      </c>
      <c r="H10227" s="5" t="s">
        <v>5616</v>
      </c>
      <c r="I10227" s="6" t="s">
        <v>1708</v>
      </c>
      <c r="J10227" s="6" t="s">
        <v>16671</v>
      </c>
      <c r="K10227" s="17">
        <v>1</v>
      </c>
      <c r="L10227" s="17" t="s">
        <v>7730</v>
      </c>
      <c r="M10227" s="9">
        <v>1.65</v>
      </c>
      <c r="N10227" s="9"/>
      <c r="O10227" s="21"/>
      <c r="Q10227" s="29"/>
      <c r="U10227" s="17"/>
      <c r="V10227" s="2">
        <v>130</v>
      </c>
      <c r="Y10227" t="str">
        <f t="shared" si="636"/>
        <v/>
      </c>
      <c r="AA10227" t="str">
        <f t="shared" si="637"/>
        <v/>
      </c>
      <c r="AC10227" s="7"/>
      <c r="AD10227" t="s">
        <v>1708</v>
      </c>
      <c r="AE10227">
        <f t="shared" si="638"/>
        <v>0</v>
      </c>
      <c r="AG10227" s="2"/>
      <c r="AH10227" t="s">
        <v>1709</v>
      </c>
      <c r="AI10227" s="7" t="s">
        <v>4922</v>
      </c>
    </row>
    <row r="10228" spans="1:35" ht="11" customHeight="1" outlineLevel="1" x14ac:dyDescent="0.25">
      <c r="A10228" t="s">
        <v>1707</v>
      </c>
      <c r="C10228" s="2" t="s">
        <v>12974</v>
      </c>
      <c r="D10228" s="2">
        <v>159</v>
      </c>
      <c r="E10228" s="7">
        <v>1900</v>
      </c>
      <c r="F10228" s="5" t="s">
        <v>1099</v>
      </c>
      <c r="H10228" s="5" t="s">
        <v>3832</v>
      </c>
      <c r="I10228" s="6" t="s">
        <v>1708</v>
      </c>
      <c r="J10228" s="6" t="s">
        <v>16671</v>
      </c>
      <c r="K10228" s="17">
        <v>1</v>
      </c>
      <c r="L10228" s="17" t="s">
        <v>7732</v>
      </c>
      <c r="M10228" s="9"/>
      <c r="N10228" s="9"/>
      <c r="O10228" s="21"/>
      <c r="Q10228" s="29"/>
      <c r="U10228" s="17"/>
      <c r="V10228" s="2">
        <v>131</v>
      </c>
      <c r="X10228" t="s">
        <v>7732</v>
      </c>
      <c r="Y10228" t="str">
        <f t="shared" si="636"/>
        <v/>
      </c>
      <c r="AA10228" t="str">
        <f t="shared" si="637"/>
        <v/>
      </c>
      <c r="AC10228" s="7"/>
      <c r="AD10228" t="s">
        <v>1708</v>
      </c>
      <c r="AE10228">
        <f t="shared" si="638"/>
        <v>0</v>
      </c>
      <c r="AG10228" s="2"/>
      <c r="AH10228" t="s">
        <v>1709</v>
      </c>
      <c r="AI10228" s="7" t="s">
        <v>4620</v>
      </c>
    </row>
    <row r="10229" spans="1:35" ht="11" customHeight="1" outlineLevel="1" x14ac:dyDescent="0.25">
      <c r="A10229" t="s">
        <v>1707</v>
      </c>
      <c r="C10229" s="2" t="s">
        <v>12974</v>
      </c>
      <c r="D10229" s="2">
        <v>160</v>
      </c>
      <c r="E10229" s="7">
        <v>1900</v>
      </c>
      <c r="F10229" s="5" t="s">
        <v>637</v>
      </c>
      <c r="H10229" s="5" t="s">
        <v>3097</v>
      </c>
      <c r="I10229" s="6" t="s">
        <v>1708</v>
      </c>
      <c r="J10229" s="6" t="s">
        <v>16671</v>
      </c>
      <c r="K10229" s="17">
        <v>1</v>
      </c>
      <c r="L10229" s="17" t="s">
        <v>7730</v>
      </c>
      <c r="M10229" s="9">
        <v>1.65</v>
      </c>
      <c r="N10229" s="9"/>
      <c r="O10229" s="21"/>
      <c r="Q10229" s="29"/>
      <c r="U10229" s="17"/>
      <c r="V10229" s="2">
        <v>132</v>
      </c>
      <c r="Y10229" t="str">
        <f t="shared" si="636"/>
        <v/>
      </c>
      <c r="AA10229" t="str">
        <f t="shared" si="637"/>
        <v/>
      </c>
      <c r="AC10229" s="7"/>
      <c r="AD10229" t="s">
        <v>1708</v>
      </c>
      <c r="AE10229">
        <f t="shared" si="638"/>
        <v>0</v>
      </c>
      <c r="AG10229" s="2"/>
      <c r="AH10229" t="s">
        <v>1709</v>
      </c>
      <c r="AI10229" s="7" t="s">
        <v>4620</v>
      </c>
    </row>
    <row r="10230" spans="1:35" ht="11" customHeight="1" outlineLevel="1" x14ac:dyDescent="0.25">
      <c r="A10230" t="s">
        <v>1707</v>
      </c>
      <c r="C10230" s="2" t="s">
        <v>12974</v>
      </c>
      <c r="D10230" s="2">
        <v>161</v>
      </c>
      <c r="E10230" s="7">
        <v>1900</v>
      </c>
      <c r="F10230" s="5" t="s">
        <v>631</v>
      </c>
      <c r="H10230" s="5" t="s">
        <v>5038</v>
      </c>
      <c r="I10230" s="6" t="s">
        <v>1708</v>
      </c>
      <c r="J10230" s="6" t="s">
        <v>16671</v>
      </c>
      <c r="K10230" s="17">
        <v>1</v>
      </c>
      <c r="L10230" s="17" t="s">
        <v>7730</v>
      </c>
      <c r="M10230" s="9">
        <v>1.65</v>
      </c>
      <c r="N10230" s="9"/>
      <c r="O10230" s="21"/>
      <c r="Q10230" s="29"/>
      <c r="U10230" s="17"/>
      <c r="V10230" s="2">
        <v>133</v>
      </c>
      <c r="Y10230" t="str">
        <f t="shared" si="636"/>
        <v/>
      </c>
      <c r="AA10230" t="str">
        <f t="shared" si="637"/>
        <v/>
      </c>
      <c r="AC10230" s="7"/>
      <c r="AD10230" t="s">
        <v>1708</v>
      </c>
      <c r="AE10230">
        <f t="shared" si="638"/>
        <v>0</v>
      </c>
      <c r="AG10230" s="2"/>
      <c r="AH10230" t="s">
        <v>1709</v>
      </c>
      <c r="AI10230" s="7" t="s">
        <v>4620</v>
      </c>
    </row>
    <row r="10231" spans="1:35" ht="11" customHeight="1" outlineLevel="1" x14ac:dyDescent="0.25">
      <c r="A10231" t="s">
        <v>1707</v>
      </c>
      <c r="C10231" s="2" t="s">
        <v>12974</v>
      </c>
      <c r="D10231" s="2">
        <v>162</v>
      </c>
      <c r="E10231" s="7">
        <v>1901</v>
      </c>
      <c r="F10231" s="5" t="s">
        <v>21959</v>
      </c>
      <c r="H10231" s="5" t="s">
        <v>1710</v>
      </c>
      <c r="I10231" s="6" t="s">
        <v>1708</v>
      </c>
      <c r="J10231" s="6" t="s">
        <v>16672</v>
      </c>
      <c r="K10231" s="17">
        <v>1</v>
      </c>
      <c r="L10231" s="17" t="s">
        <v>7730</v>
      </c>
      <c r="M10231" s="9">
        <v>5</v>
      </c>
      <c r="N10231" s="9"/>
      <c r="O10231" s="21"/>
      <c r="Q10231" s="29"/>
      <c r="U10231" s="17"/>
      <c r="V10231" s="2">
        <v>134</v>
      </c>
      <c r="Y10231" t="str">
        <f t="shared" si="636"/>
        <v/>
      </c>
      <c r="AA10231" t="str">
        <f t="shared" si="637"/>
        <v/>
      </c>
      <c r="AC10231" s="7"/>
      <c r="AD10231" t="s">
        <v>1708</v>
      </c>
      <c r="AE10231">
        <f t="shared" si="638"/>
        <v>0</v>
      </c>
      <c r="AG10231" s="2"/>
      <c r="AH10231" t="s">
        <v>1709</v>
      </c>
      <c r="AI10231" s="7" t="s">
        <v>4922</v>
      </c>
    </row>
    <row r="10232" spans="1:35" ht="11" customHeight="1" outlineLevel="1" x14ac:dyDescent="0.25">
      <c r="A10232" t="s">
        <v>1707</v>
      </c>
      <c r="C10232" s="2" t="s">
        <v>12974</v>
      </c>
      <c r="D10232" s="2" t="s">
        <v>3521</v>
      </c>
      <c r="E10232" s="7">
        <v>1901</v>
      </c>
      <c r="F10232" s="5" t="s">
        <v>3098</v>
      </c>
      <c r="H10232" s="5" t="s">
        <v>1710</v>
      </c>
      <c r="I10232" s="6" t="s">
        <v>1708</v>
      </c>
      <c r="J10232" s="6" t="s">
        <v>16672</v>
      </c>
      <c r="K10232" s="17">
        <v>1</v>
      </c>
      <c r="L10232" s="17" t="s">
        <v>20075</v>
      </c>
      <c r="M10232" s="9"/>
      <c r="N10232" s="9"/>
      <c r="O10232" s="21"/>
      <c r="Q10232" s="29"/>
      <c r="U10232" s="17"/>
      <c r="V10232" s="2" t="s">
        <v>774</v>
      </c>
      <c r="Y10232" t="str">
        <f t="shared" si="636"/>
        <v/>
      </c>
      <c r="AA10232" t="str">
        <f t="shared" si="637"/>
        <v/>
      </c>
      <c r="AC10232" s="7"/>
      <c r="AD10232" t="s">
        <v>1708</v>
      </c>
      <c r="AE10232">
        <f t="shared" si="638"/>
        <v>0</v>
      </c>
      <c r="AG10232" s="2"/>
      <c r="AH10232" t="s">
        <v>1709</v>
      </c>
      <c r="AI10232" s="7" t="s">
        <v>4620</v>
      </c>
    </row>
    <row r="10233" spans="1:35" ht="11" customHeight="1" outlineLevel="1" x14ac:dyDescent="0.25">
      <c r="A10233" t="s">
        <v>1707</v>
      </c>
      <c r="C10233" s="2" t="s">
        <v>12974</v>
      </c>
      <c r="D10233" s="2" t="s">
        <v>3522</v>
      </c>
      <c r="E10233" s="7">
        <v>1901</v>
      </c>
      <c r="F10233" s="5" t="s">
        <v>3099</v>
      </c>
      <c r="H10233" s="5" t="s">
        <v>1710</v>
      </c>
      <c r="I10233" s="6" t="s">
        <v>1708</v>
      </c>
      <c r="J10233" s="6" t="s">
        <v>16672</v>
      </c>
      <c r="K10233" s="17">
        <v>1</v>
      </c>
      <c r="L10233" s="17" t="s">
        <v>20075</v>
      </c>
      <c r="M10233" s="9"/>
      <c r="N10233" s="9"/>
      <c r="O10233" s="21"/>
      <c r="Q10233" s="29"/>
      <c r="U10233" s="17"/>
      <c r="V10233" s="2" t="s">
        <v>775</v>
      </c>
      <c r="X10233" t="s">
        <v>7732</v>
      </c>
      <c r="Y10233" t="str">
        <f t="shared" si="636"/>
        <v/>
      </c>
      <c r="AA10233" t="str">
        <f t="shared" si="637"/>
        <v/>
      </c>
      <c r="AC10233" s="7"/>
      <c r="AD10233" t="s">
        <v>1708</v>
      </c>
      <c r="AE10233">
        <f t="shared" si="638"/>
        <v>0</v>
      </c>
      <c r="AG10233" s="2"/>
      <c r="AH10233" t="s">
        <v>1709</v>
      </c>
      <c r="AI10233" s="7" t="s">
        <v>4620</v>
      </c>
    </row>
    <row r="10234" spans="1:35" ht="11" customHeight="1" outlineLevel="1" x14ac:dyDescent="0.25">
      <c r="A10234" t="s">
        <v>1707</v>
      </c>
      <c r="C10234" s="2" t="s">
        <v>12974</v>
      </c>
      <c r="D10234" s="2" t="s">
        <v>10728</v>
      </c>
      <c r="E10234" s="7">
        <v>1901</v>
      </c>
      <c r="F10234" s="5" t="s">
        <v>3101</v>
      </c>
      <c r="H10234" s="5" t="s">
        <v>1710</v>
      </c>
      <c r="I10234" s="6" t="s">
        <v>1708</v>
      </c>
      <c r="J10234" s="6" t="s">
        <v>16672</v>
      </c>
      <c r="K10234" s="17">
        <v>1</v>
      </c>
      <c r="L10234" s="17" t="s">
        <v>20075</v>
      </c>
      <c r="M10234" s="9"/>
      <c r="N10234" s="9"/>
      <c r="O10234" s="21"/>
      <c r="Q10234" s="29"/>
      <c r="U10234" s="17"/>
      <c r="V10234" s="2" t="s">
        <v>3100</v>
      </c>
      <c r="X10234" t="s">
        <v>7732</v>
      </c>
      <c r="Y10234" t="str">
        <f t="shared" si="636"/>
        <v/>
      </c>
      <c r="AA10234" t="str">
        <f t="shared" si="637"/>
        <v/>
      </c>
      <c r="AC10234" s="7"/>
      <c r="AD10234" t="s">
        <v>1708</v>
      </c>
      <c r="AE10234">
        <f t="shared" si="638"/>
        <v>0</v>
      </c>
      <c r="AG10234" s="2"/>
      <c r="AH10234" t="s">
        <v>1709</v>
      </c>
      <c r="AI10234" s="7" t="s">
        <v>4620</v>
      </c>
    </row>
    <row r="10235" spans="1:35" ht="11" customHeight="1" outlineLevel="1" x14ac:dyDescent="0.25">
      <c r="A10235" t="s">
        <v>1707</v>
      </c>
      <c r="C10235" s="2" t="s">
        <v>12974</v>
      </c>
      <c r="D10235" s="2">
        <v>163</v>
      </c>
      <c r="E10235" s="7">
        <v>1901</v>
      </c>
      <c r="F10235" s="5" t="s">
        <v>6327</v>
      </c>
      <c r="H10235" s="5" t="s">
        <v>5038</v>
      </c>
      <c r="I10235" s="6" t="s">
        <v>1708</v>
      </c>
      <c r="J10235" s="6" t="s">
        <v>16672</v>
      </c>
      <c r="K10235" s="17">
        <v>1</v>
      </c>
      <c r="L10235" s="17" t="s">
        <v>7732</v>
      </c>
      <c r="M10235" s="9"/>
      <c r="N10235" s="9"/>
      <c r="O10235" s="21"/>
      <c r="Q10235" s="29"/>
      <c r="U10235" s="17"/>
      <c r="V10235" s="2">
        <v>135</v>
      </c>
      <c r="Y10235" t="str">
        <f t="shared" si="636"/>
        <v/>
      </c>
      <c r="AA10235" t="str">
        <f t="shared" si="637"/>
        <v/>
      </c>
      <c r="AC10235" s="7"/>
      <c r="AD10235" t="s">
        <v>1708</v>
      </c>
      <c r="AE10235">
        <f t="shared" si="638"/>
        <v>0</v>
      </c>
      <c r="AG10235" s="2"/>
      <c r="AH10235" t="s">
        <v>1709</v>
      </c>
      <c r="AI10235" s="7" t="s">
        <v>4922</v>
      </c>
    </row>
    <row r="10236" spans="1:35" ht="11" customHeight="1" outlineLevel="1" x14ac:dyDescent="0.25">
      <c r="A10236" t="s">
        <v>1707</v>
      </c>
      <c r="C10236" s="2" t="s">
        <v>12974</v>
      </c>
      <c r="D10236" s="2" t="s">
        <v>3524</v>
      </c>
      <c r="E10236" s="7">
        <v>1901</v>
      </c>
      <c r="F10236" s="5" t="s">
        <v>3098</v>
      </c>
      <c r="H10236" s="5" t="s">
        <v>5038</v>
      </c>
      <c r="I10236" s="6" t="s">
        <v>1708</v>
      </c>
      <c r="J10236" s="6" t="s">
        <v>16672</v>
      </c>
      <c r="K10236" s="17">
        <v>1</v>
      </c>
      <c r="L10236" s="17" t="s">
        <v>20075</v>
      </c>
      <c r="M10236" s="9"/>
      <c r="N10236" s="9"/>
      <c r="O10236" s="21"/>
      <c r="Q10236" s="29"/>
      <c r="U10236" s="17"/>
      <c r="V10236" s="2" t="s">
        <v>776</v>
      </c>
      <c r="Y10236" t="str">
        <f t="shared" si="636"/>
        <v/>
      </c>
      <c r="AA10236" t="str">
        <f t="shared" si="637"/>
        <v/>
      </c>
      <c r="AC10236" s="7"/>
      <c r="AD10236" t="s">
        <v>1708</v>
      </c>
      <c r="AE10236">
        <f t="shared" si="638"/>
        <v>0</v>
      </c>
      <c r="AG10236" s="2"/>
      <c r="AH10236" t="s">
        <v>1709</v>
      </c>
      <c r="AI10236" s="7" t="s">
        <v>4620</v>
      </c>
    </row>
    <row r="10237" spans="1:35" ht="11" customHeight="1" outlineLevel="1" x14ac:dyDescent="0.25">
      <c r="A10237" t="s">
        <v>1707</v>
      </c>
      <c r="C10237" s="2" t="s">
        <v>12974</v>
      </c>
      <c r="D10237" s="2">
        <v>164</v>
      </c>
      <c r="E10237" s="7">
        <v>1901</v>
      </c>
      <c r="F10237" s="5" t="s">
        <v>21960</v>
      </c>
      <c r="H10237" s="5" t="s">
        <v>3097</v>
      </c>
      <c r="I10237" s="6" t="s">
        <v>1708</v>
      </c>
      <c r="J10237" s="6" t="s">
        <v>16672</v>
      </c>
      <c r="K10237" s="17">
        <v>1</v>
      </c>
      <c r="L10237" s="17" t="s">
        <v>7732</v>
      </c>
      <c r="M10237" s="9"/>
      <c r="N10237" s="9"/>
      <c r="O10237" s="21"/>
      <c r="Q10237" s="29"/>
      <c r="U10237" s="17"/>
      <c r="V10237" s="2">
        <v>136</v>
      </c>
      <c r="Y10237" t="str">
        <f t="shared" si="636"/>
        <v/>
      </c>
      <c r="AA10237" t="str">
        <f t="shared" si="637"/>
        <v/>
      </c>
      <c r="AC10237" s="7"/>
      <c r="AD10237" t="s">
        <v>1708</v>
      </c>
      <c r="AE10237">
        <f t="shared" si="638"/>
        <v>0</v>
      </c>
      <c r="AG10237" s="2"/>
      <c r="AH10237" t="s">
        <v>1709</v>
      </c>
      <c r="AI10237" s="7" t="s">
        <v>4922</v>
      </c>
    </row>
    <row r="10238" spans="1:35" ht="11" customHeight="1" outlineLevel="1" x14ac:dyDescent="0.25">
      <c r="A10238" t="s">
        <v>1707</v>
      </c>
      <c r="C10238" s="2" t="s">
        <v>12974</v>
      </c>
      <c r="D10238" s="2" t="s">
        <v>4679</v>
      </c>
      <c r="E10238" s="7">
        <v>1901</v>
      </c>
      <c r="F10238" s="5" t="s">
        <v>3098</v>
      </c>
      <c r="H10238" s="5" t="s">
        <v>3097</v>
      </c>
      <c r="I10238" s="6" t="s">
        <v>1708</v>
      </c>
      <c r="J10238" s="6" t="s">
        <v>16672</v>
      </c>
      <c r="K10238" s="17">
        <v>1</v>
      </c>
      <c r="L10238" s="17" t="s">
        <v>20075</v>
      </c>
      <c r="M10238" s="9"/>
      <c r="N10238" s="9"/>
      <c r="O10238" s="21"/>
      <c r="Q10238" s="29"/>
      <c r="U10238" s="17"/>
      <c r="V10238" s="2" t="s">
        <v>3102</v>
      </c>
      <c r="Y10238" t="str">
        <f t="shared" si="636"/>
        <v/>
      </c>
      <c r="AA10238" t="str">
        <f t="shared" si="637"/>
        <v/>
      </c>
      <c r="AC10238" s="7"/>
      <c r="AD10238" t="s">
        <v>1708</v>
      </c>
      <c r="AE10238">
        <f t="shared" si="638"/>
        <v>0</v>
      </c>
      <c r="AG10238" s="2"/>
      <c r="AH10238" t="s">
        <v>1709</v>
      </c>
      <c r="AI10238" s="7" t="s">
        <v>4620</v>
      </c>
    </row>
    <row r="10239" spans="1:35" ht="11" customHeight="1" outlineLevel="1" x14ac:dyDescent="0.25">
      <c r="A10239" t="s">
        <v>1707</v>
      </c>
      <c r="C10239" s="2" t="s">
        <v>12974</v>
      </c>
      <c r="D10239" s="2">
        <v>179</v>
      </c>
      <c r="E10239" s="7">
        <v>1901</v>
      </c>
      <c r="F10239" s="5" t="s">
        <v>21961</v>
      </c>
      <c r="H10239" s="5" t="s">
        <v>133</v>
      </c>
      <c r="I10239" s="6" t="s">
        <v>1708</v>
      </c>
      <c r="J10239" s="6" t="s">
        <v>16672</v>
      </c>
      <c r="K10239" s="17">
        <v>1</v>
      </c>
      <c r="L10239" s="17" t="s">
        <v>7732</v>
      </c>
      <c r="M10239" s="9"/>
      <c r="N10239" s="9"/>
      <c r="O10239" s="21"/>
      <c r="Q10239" s="29"/>
      <c r="U10239" s="17"/>
      <c r="V10239" s="2">
        <v>144</v>
      </c>
      <c r="Y10239" t="str">
        <f t="shared" si="636"/>
        <v/>
      </c>
      <c r="AA10239" t="str">
        <f t="shared" si="637"/>
        <v/>
      </c>
      <c r="AC10239" s="7"/>
      <c r="AD10239" t="s">
        <v>1708</v>
      </c>
      <c r="AE10239">
        <f t="shared" si="638"/>
        <v>0</v>
      </c>
      <c r="AG10239" s="2"/>
      <c r="AH10239" t="s">
        <v>1709</v>
      </c>
      <c r="AI10239" s="7" t="s">
        <v>4922</v>
      </c>
    </row>
    <row r="10240" spans="1:35" ht="11" customHeight="1" outlineLevel="1" x14ac:dyDescent="0.25">
      <c r="A10240" t="s">
        <v>1707</v>
      </c>
      <c r="C10240" s="2" t="s">
        <v>12974</v>
      </c>
      <c r="D10240" s="2" t="s">
        <v>16673</v>
      </c>
      <c r="E10240" s="7">
        <v>1901</v>
      </c>
      <c r="F10240" s="5" t="s">
        <v>83</v>
      </c>
      <c r="H10240" s="5" t="s">
        <v>4459</v>
      </c>
      <c r="I10240" s="6" t="s">
        <v>1708</v>
      </c>
      <c r="J10240" s="6" t="s">
        <v>16672</v>
      </c>
      <c r="K10240" s="17">
        <v>1</v>
      </c>
      <c r="L10240" s="17" t="s">
        <v>20075</v>
      </c>
      <c r="M10240" s="9"/>
      <c r="N10240" s="9"/>
      <c r="O10240" s="21"/>
      <c r="Q10240" s="29"/>
      <c r="U10240" s="17"/>
      <c r="V10240" s="2" t="s">
        <v>82</v>
      </c>
      <c r="Y10240" t="str">
        <f t="shared" si="636"/>
        <v/>
      </c>
      <c r="AA10240" t="str">
        <f t="shared" si="637"/>
        <v/>
      </c>
      <c r="AC10240" s="7"/>
      <c r="AD10240" t="s">
        <v>1708</v>
      </c>
      <c r="AE10240">
        <f t="shared" si="638"/>
        <v>0</v>
      </c>
      <c r="AG10240" s="2"/>
      <c r="AH10240" t="s">
        <v>1709</v>
      </c>
      <c r="AI10240" s="7" t="s">
        <v>4922</v>
      </c>
    </row>
    <row r="10241" spans="1:35" ht="11" customHeight="1" outlineLevel="1" x14ac:dyDescent="0.25">
      <c r="A10241" t="s">
        <v>1707</v>
      </c>
      <c r="C10241" s="2" t="s">
        <v>12974</v>
      </c>
      <c r="D10241" s="2" t="s">
        <v>16674</v>
      </c>
      <c r="E10241" s="7">
        <v>1901</v>
      </c>
      <c r="F10241" s="5" t="s">
        <v>3099</v>
      </c>
      <c r="H10241" s="5" t="s">
        <v>133</v>
      </c>
      <c r="I10241" s="6" t="s">
        <v>1708</v>
      </c>
      <c r="J10241" s="6" t="s">
        <v>16672</v>
      </c>
      <c r="K10241" s="17">
        <v>1</v>
      </c>
      <c r="L10241" s="17" t="s">
        <v>20075</v>
      </c>
      <c r="M10241" s="9"/>
      <c r="N10241" s="9"/>
      <c r="O10241" s="21"/>
      <c r="Q10241" s="29"/>
      <c r="U10241" s="17"/>
      <c r="V10241" s="2" t="s">
        <v>84</v>
      </c>
      <c r="Y10241" t="str">
        <f t="shared" si="636"/>
        <v/>
      </c>
      <c r="AA10241" t="str">
        <f t="shared" si="637"/>
        <v/>
      </c>
      <c r="AC10241" s="7"/>
      <c r="AD10241" t="s">
        <v>1708</v>
      </c>
      <c r="AE10241">
        <f t="shared" si="638"/>
        <v>0</v>
      </c>
      <c r="AG10241" s="2"/>
      <c r="AH10241" t="s">
        <v>1709</v>
      </c>
      <c r="AI10241" s="7" t="s">
        <v>4922</v>
      </c>
    </row>
    <row r="10242" spans="1:35" ht="11" customHeight="1" outlineLevel="1" x14ac:dyDescent="0.25">
      <c r="A10242" t="s">
        <v>1707</v>
      </c>
      <c r="C10242" s="2" t="s">
        <v>12974</v>
      </c>
      <c r="D10242" s="2" t="s">
        <v>16675</v>
      </c>
      <c r="E10242" s="7">
        <v>1901</v>
      </c>
      <c r="F10242" s="5" t="s">
        <v>3101</v>
      </c>
      <c r="H10242" s="5" t="s">
        <v>133</v>
      </c>
      <c r="I10242" s="6" t="s">
        <v>1708</v>
      </c>
      <c r="J10242" s="6" t="s">
        <v>16672</v>
      </c>
      <c r="K10242" s="17">
        <v>1</v>
      </c>
      <c r="L10242" s="17" t="s">
        <v>20075</v>
      </c>
      <c r="M10242" s="9"/>
      <c r="N10242" s="9"/>
      <c r="O10242" s="21"/>
      <c r="Q10242" s="29"/>
      <c r="U10242" s="17"/>
      <c r="V10242" s="2" t="s">
        <v>85</v>
      </c>
      <c r="X10242" t="s">
        <v>7732</v>
      </c>
      <c r="Y10242" t="str">
        <f t="shared" si="636"/>
        <v/>
      </c>
      <c r="AA10242" t="str">
        <f t="shared" si="637"/>
        <v/>
      </c>
      <c r="AC10242" s="7"/>
      <c r="AD10242" t="s">
        <v>1708</v>
      </c>
      <c r="AE10242">
        <f t="shared" si="638"/>
        <v>0</v>
      </c>
      <c r="AG10242" s="2"/>
      <c r="AH10242" t="s">
        <v>1709</v>
      </c>
      <c r="AI10242" s="7" t="s">
        <v>4922</v>
      </c>
    </row>
    <row r="10243" spans="1:35" ht="11" customHeight="1" outlineLevel="1" x14ac:dyDescent="0.25">
      <c r="A10243" t="s">
        <v>1707</v>
      </c>
      <c r="C10243" s="2" t="s">
        <v>12974</v>
      </c>
      <c r="D10243" s="2" t="s">
        <v>16676</v>
      </c>
      <c r="E10243" s="7">
        <v>1901</v>
      </c>
      <c r="F10243" s="5" t="s">
        <v>87</v>
      </c>
      <c r="H10243" s="5" t="s">
        <v>4459</v>
      </c>
      <c r="I10243" s="6" t="s">
        <v>1708</v>
      </c>
      <c r="J10243" s="6" t="s">
        <v>16672</v>
      </c>
      <c r="K10243" s="17">
        <v>1</v>
      </c>
      <c r="L10243" s="17" t="s">
        <v>20075</v>
      </c>
      <c r="M10243" s="9"/>
      <c r="N10243" s="9"/>
      <c r="O10243" s="21"/>
      <c r="Q10243" s="29"/>
      <c r="U10243" s="17"/>
      <c r="V10243" s="2" t="s">
        <v>86</v>
      </c>
      <c r="X10243" t="s">
        <v>7732</v>
      </c>
      <c r="Y10243" t="str">
        <f t="shared" si="636"/>
        <v/>
      </c>
      <c r="AA10243" t="str">
        <f t="shared" si="637"/>
        <v/>
      </c>
      <c r="AC10243" s="7"/>
      <c r="AD10243" t="s">
        <v>1708</v>
      </c>
      <c r="AE10243">
        <f t="shared" si="638"/>
        <v>0</v>
      </c>
      <c r="AG10243" s="2"/>
      <c r="AH10243" t="s">
        <v>1709</v>
      </c>
      <c r="AI10243" s="7" t="s">
        <v>4620</v>
      </c>
    </row>
    <row r="10244" spans="1:35" ht="11" customHeight="1" outlineLevel="1" x14ac:dyDescent="0.25">
      <c r="A10244" t="s">
        <v>1707</v>
      </c>
      <c r="C10244" s="2" t="s">
        <v>12974</v>
      </c>
      <c r="D10244" s="2">
        <v>180</v>
      </c>
      <c r="E10244" s="7">
        <v>1901</v>
      </c>
      <c r="F10244" s="5" t="s">
        <v>21962</v>
      </c>
      <c r="H10244" s="5" t="s">
        <v>4459</v>
      </c>
      <c r="I10244" s="6" t="s">
        <v>1708</v>
      </c>
      <c r="J10244" s="6" t="s">
        <v>16672</v>
      </c>
      <c r="K10244" s="17">
        <v>1</v>
      </c>
      <c r="L10244" s="17" t="s">
        <v>7732</v>
      </c>
      <c r="M10244" s="9"/>
      <c r="N10244" s="9"/>
      <c r="O10244" s="21"/>
      <c r="Q10244" s="29"/>
      <c r="U10244" s="17"/>
      <c r="V10244" s="2">
        <v>145</v>
      </c>
      <c r="Y10244" t="str">
        <f t="shared" si="636"/>
        <v/>
      </c>
      <c r="AA10244" t="str">
        <f t="shared" si="637"/>
        <v/>
      </c>
      <c r="AC10244" s="7"/>
      <c r="AD10244" t="s">
        <v>1708</v>
      </c>
      <c r="AE10244">
        <f t="shared" si="638"/>
        <v>0</v>
      </c>
      <c r="AG10244" s="2"/>
      <c r="AH10244" t="s">
        <v>1709</v>
      </c>
      <c r="AI10244" s="7" t="s">
        <v>4922</v>
      </c>
    </row>
    <row r="10245" spans="1:35" ht="11" customHeight="1" outlineLevel="1" x14ac:dyDescent="0.25">
      <c r="A10245" t="s">
        <v>1707</v>
      </c>
      <c r="C10245" s="2" t="s">
        <v>12974</v>
      </c>
      <c r="D10245" s="2" t="s">
        <v>16677</v>
      </c>
      <c r="E10245" s="7">
        <v>1901</v>
      </c>
      <c r="F10245" s="5" t="s">
        <v>83</v>
      </c>
      <c r="H10245" s="5" t="s">
        <v>4459</v>
      </c>
      <c r="I10245" s="6" t="s">
        <v>1708</v>
      </c>
      <c r="J10245" s="6" t="s">
        <v>16672</v>
      </c>
      <c r="K10245" s="17">
        <v>1</v>
      </c>
      <c r="L10245" s="17" t="s">
        <v>20075</v>
      </c>
      <c r="M10245" s="9"/>
      <c r="N10245" s="9"/>
      <c r="O10245" s="21"/>
      <c r="Q10245" s="29"/>
      <c r="U10245" s="17"/>
      <c r="V10245" s="2" t="s">
        <v>2091</v>
      </c>
      <c r="Y10245" t="str">
        <f t="shared" si="636"/>
        <v/>
      </c>
      <c r="AA10245" t="str">
        <f t="shared" si="637"/>
        <v/>
      </c>
      <c r="AC10245" s="7"/>
      <c r="AD10245" t="s">
        <v>1708</v>
      </c>
      <c r="AE10245">
        <f t="shared" si="638"/>
        <v>0</v>
      </c>
      <c r="AG10245" s="2"/>
      <c r="AH10245" t="s">
        <v>1709</v>
      </c>
      <c r="AI10245" s="7" t="s">
        <v>4922</v>
      </c>
    </row>
    <row r="10246" spans="1:35" ht="11" customHeight="1" outlineLevel="1" x14ac:dyDescent="0.25">
      <c r="A10246" t="s">
        <v>1707</v>
      </c>
      <c r="C10246" s="2" t="s">
        <v>12974</v>
      </c>
      <c r="D10246" s="2" t="s">
        <v>16678</v>
      </c>
      <c r="E10246" s="7">
        <v>1901</v>
      </c>
      <c r="F10246" s="5" t="s">
        <v>21963</v>
      </c>
      <c r="H10246" s="5" t="s">
        <v>133</v>
      </c>
      <c r="I10246" s="6" t="s">
        <v>1708</v>
      </c>
      <c r="J10246" s="6" t="s">
        <v>16672</v>
      </c>
      <c r="K10246" s="17">
        <v>1</v>
      </c>
      <c r="L10246" s="17" t="s">
        <v>20075</v>
      </c>
      <c r="M10246" s="9"/>
      <c r="N10246" s="9"/>
      <c r="O10246" s="21"/>
      <c r="Q10246" s="29"/>
      <c r="U10246" s="17"/>
      <c r="V10246" s="2" t="s">
        <v>88</v>
      </c>
      <c r="Y10246" t="str">
        <f t="shared" si="636"/>
        <v/>
      </c>
      <c r="AA10246" t="str">
        <f t="shared" si="637"/>
        <v/>
      </c>
      <c r="AC10246" s="7"/>
      <c r="AD10246" t="s">
        <v>1708</v>
      </c>
      <c r="AE10246">
        <f t="shared" si="638"/>
        <v>0</v>
      </c>
      <c r="AG10246" s="2"/>
      <c r="AH10246" t="s">
        <v>1709</v>
      </c>
      <c r="AI10246" s="7" t="s">
        <v>4922</v>
      </c>
    </row>
    <row r="10247" spans="1:35" ht="11" customHeight="1" outlineLevel="1" x14ac:dyDescent="0.25">
      <c r="A10247" t="s">
        <v>1707</v>
      </c>
      <c r="C10247" s="2" t="s">
        <v>12974</v>
      </c>
      <c r="D10247" s="2" t="s">
        <v>16679</v>
      </c>
      <c r="E10247" s="7">
        <v>1901</v>
      </c>
      <c r="F10247" s="5" t="s">
        <v>29</v>
      </c>
      <c r="H10247" s="5" t="s">
        <v>133</v>
      </c>
      <c r="I10247" s="6" t="s">
        <v>1708</v>
      </c>
      <c r="J10247" s="6" t="s">
        <v>16672</v>
      </c>
      <c r="K10247" s="17">
        <v>1</v>
      </c>
      <c r="L10247" s="17" t="s">
        <v>20075</v>
      </c>
      <c r="M10247" s="9"/>
      <c r="N10247" s="9"/>
      <c r="O10247" s="21"/>
      <c r="Q10247" s="29"/>
      <c r="U10247" s="17"/>
      <c r="V10247" s="2" t="s">
        <v>89</v>
      </c>
      <c r="X10247" t="s">
        <v>7732</v>
      </c>
      <c r="Y10247" t="str">
        <f t="shared" si="636"/>
        <v/>
      </c>
      <c r="AA10247" t="str">
        <f t="shared" si="637"/>
        <v/>
      </c>
      <c r="AC10247" s="7"/>
      <c r="AD10247" t="s">
        <v>1708</v>
      </c>
      <c r="AE10247">
        <f t="shared" si="638"/>
        <v>0</v>
      </c>
      <c r="AG10247" s="2"/>
      <c r="AH10247" t="s">
        <v>1709</v>
      </c>
      <c r="AI10247" s="7" t="s">
        <v>4620</v>
      </c>
    </row>
    <row r="10248" spans="1:35" ht="11" customHeight="1" outlineLevel="1" x14ac:dyDescent="0.25">
      <c r="A10248" t="s">
        <v>1707</v>
      </c>
      <c r="C10248" s="2" t="s">
        <v>12974</v>
      </c>
      <c r="D10248" s="2">
        <v>181</v>
      </c>
      <c r="E10248" s="7">
        <v>1901</v>
      </c>
      <c r="F10248" s="5" t="s">
        <v>3769</v>
      </c>
      <c r="H10248" s="5" t="s">
        <v>3832</v>
      </c>
      <c r="I10248" s="6" t="s">
        <v>1708</v>
      </c>
      <c r="J10248" s="6" t="s">
        <v>16672</v>
      </c>
      <c r="K10248" s="17">
        <v>1</v>
      </c>
      <c r="L10248" s="17" t="s">
        <v>7730</v>
      </c>
      <c r="M10248" s="9">
        <v>5</v>
      </c>
      <c r="N10248" s="9"/>
      <c r="O10248" s="21"/>
      <c r="Q10248" s="29"/>
      <c r="U10248" s="17"/>
      <c r="V10248" s="2">
        <v>146</v>
      </c>
      <c r="Y10248" t="str">
        <f t="shared" si="636"/>
        <v/>
      </c>
      <c r="AA10248" t="str">
        <f t="shared" si="637"/>
        <v/>
      </c>
      <c r="AC10248" s="7"/>
      <c r="AD10248" t="s">
        <v>1708</v>
      </c>
      <c r="AE10248">
        <f t="shared" si="638"/>
        <v>0</v>
      </c>
      <c r="AG10248" s="2"/>
      <c r="AH10248" t="s">
        <v>1709</v>
      </c>
      <c r="AI10248" s="7" t="s">
        <v>4922</v>
      </c>
    </row>
    <row r="10249" spans="1:35" ht="11" customHeight="1" outlineLevel="1" x14ac:dyDescent="0.25">
      <c r="A10249" t="s">
        <v>1707</v>
      </c>
      <c r="C10249" s="2" t="s">
        <v>12974</v>
      </c>
      <c r="D10249" s="2" t="s">
        <v>16680</v>
      </c>
      <c r="E10249" s="7">
        <v>1901</v>
      </c>
      <c r="F10249" s="5" t="s">
        <v>32</v>
      </c>
      <c r="H10249" s="5" t="s">
        <v>3832</v>
      </c>
      <c r="I10249" s="6" t="s">
        <v>1708</v>
      </c>
      <c r="J10249" s="6" t="s">
        <v>16672</v>
      </c>
      <c r="K10249" s="17">
        <v>1</v>
      </c>
      <c r="L10249" s="17" t="s">
        <v>20075</v>
      </c>
      <c r="M10249" s="9"/>
      <c r="N10249" s="9"/>
      <c r="O10249" s="21"/>
      <c r="Q10249" s="29"/>
      <c r="U10249" s="17"/>
      <c r="V10249" s="2" t="s">
        <v>31</v>
      </c>
      <c r="Y10249" t="str">
        <f t="shared" si="636"/>
        <v/>
      </c>
      <c r="AA10249" t="str">
        <f t="shared" si="637"/>
        <v/>
      </c>
      <c r="AC10249" s="7"/>
      <c r="AD10249" t="s">
        <v>1708</v>
      </c>
      <c r="AE10249">
        <f t="shared" si="638"/>
        <v>0</v>
      </c>
      <c r="AG10249" s="2"/>
      <c r="AH10249" t="s">
        <v>1709</v>
      </c>
      <c r="AI10249" s="7" t="s">
        <v>4922</v>
      </c>
    </row>
    <row r="10250" spans="1:35" ht="11" customHeight="1" outlineLevel="1" x14ac:dyDescent="0.25">
      <c r="A10250" t="s">
        <v>1707</v>
      </c>
      <c r="C10250" s="2" t="s">
        <v>12974</v>
      </c>
      <c r="D10250" s="2" t="s">
        <v>16681</v>
      </c>
      <c r="E10250" s="7">
        <v>1901</v>
      </c>
      <c r="F10250" s="5" t="s">
        <v>34</v>
      </c>
      <c r="H10250" s="5" t="s">
        <v>3832</v>
      </c>
      <c r="I10250" s="6" t="s">
        <v>1708</v>
      </c>
      <c r="J10250" s="6" t="s">
        <v>16672</v>
      </c>
      <c r="K10250" s="17">
        <v>1</v>
      </c>
      <c r="L10250" s="17" t="s">
        <v>7732</v>
      </c>
      <c r="M10250" s="9"/>
      <c r="N10250" s="9"/>
      <c r="O10250" s="21"/>
      <c r="Q10250" s="29"/>
      <c r="U10250" s="17"/>
      <c r="V10250" s="2" t="s">
        <v>33</v>
      </c>
      <c r="Y10250" t="str">
        <f t="shared" si="636"/>
        <v/>
      </c>
      <c r="AA10250" t="str">
        <f t="shared" si="637"/>
        <v/>
      </c>
      <c r="AC10250" s="7"/>
      <c r="AD10250" t="s">
        <v>1708</v>
      </c>
      <c r="AE10250">
        <f t="shared" si="638"/>
        <v>0</v>
      </c>
      <c r="AG10250" s="2"/>
      <c r="AH10250" t="s">
        <v>1709</v>
      </c>
      <c r="AI10250" s="7" t="s">
        <v>4922</v>
      </c>
    </row>
    <row r="10251" spans="1:35" ht="11" customHeight="1" outlineLevel="1" x14ac:dyDescent="0.25">
      <c r="A10251" t="s">
        <v>1707</v>
      </c>
      <c r="C10251" s="2" t="s">
        <v>12974</v>
      </c>
      <c r="D10251" s="2" t="s">
        <v>16682</v>
      </c>
      <c r="E10251" s="7">
        <v>1901</v>
      </c>
      <c r="F10251" s="5" t="s">
        <v>6467</v>
      </c>
      <c r="H10251" s="5" t="s">
        <v>3832</v>
      </c>
      <c r="I10251" s="6" t="s">
        <v>1708</v>
      </c>
      <c r="J10251" s="6" t="s">
        <v>16672</v>
      </c>
      <c r="K10251" s="17">
        <v>1</v>
      </c>
      <c r="L10251" s="17" t="s">
        <v>20075</v>
      </c>
      <c r="M10251" s="9"/>
      <c r="N10251" s="9"/>
      <c r="O10251" s="21"/>
      <c r="Q10251" s="29"/>
      <c r="U10251" s="17"/>
      <c r="V10251" s="2" t="s">
        <v>35</v>
      </c>
      <c r="Y10251" t="str">
        <f t="shared" si="636"/>
        <v/>
      </c>
      <c r="AA10251" t="str">
        <f t="shared" si="637"/>
        <v/>
      </c>
      <c r="AC10251" s="7"/>
      <c r="AD10251" t="s">
        <v>1708</v>
      </c>
      <c r="AE10251">
        <f t="shared" si="638"/>
        <v>0</v>
      </c>
      <c r="AG10251" s="2"/>
      <c r="AH10251" t="s">
        <v>1709</v>
      </c>
      <c r="AI10251" s="7" t="s">
        <v>4620</v>
      </c>
    </row>
    <row r="10252" spans="1:35" ht="11" customHeight="1" outlineLevel="1" x14ac:dyDescent="0.25">
      <c r="A10252" t="s">
        <v>1707</v>
      </c>
      <c r="C10252" s="2" t="s">
        <v>12974</v>
      </c>
      <c r="D10252" s="2">
        <v>182</v>
      </c>
      <c r="E10252" s="7">
        <v>1901</v>
      </c>
      <c r="F10252" s="5" t="s">
        <v>6326</v>
      </c>
      <c r="H10252" s="5" t="s">
        <v>3097</v>
      </c>
      <c r="I10252" s="6" t="s">
        <v>1708</v>
      </c>
      <c r="J10252" s="6" t="s">
        <v>16672</v>
      </c>
      <c r="K10252" s="17">
        <v>1</v>
      </c>
      <c r="L10252" s="17" t="s">
        <v>7730</v>
      </c>
      <c r="M10252" s="9">
        <v>5</v>
      </c>
      <c r="N10252" s="9"/>
      <c r="O10252" s="21"/>
      <c r="Q10252" s="29"/>
      <c r="U10252" s="17"/>
      <c r="V10252" s="2">
        <v>147</v>
      </c>
      <c r="Y10252" t="str">
        <f t="shared" si="636"/>
        <v/>
      </c>
      <c r="AA10252" t="str">
        <f t="shared" si="637"/>
        <v/>
      </c>
      <c r="AC10252" s="7"/>
      <c r="AD10252" t="s">
        <v>1708</v>
      </c>
      <c r="AE10252">
        <f t="shared" si="638"/>
        <v>0</v>
      </c>
      <c r="AG10252" s="2"/>
      <c r="AH10252" t="s">
        <v>1709</v>
      </c>
      <c r="AI10252" s="7" t="s">
        <v>4620</v>
      </c>
    </row>
    <row r="10253" spans="1:35" ht="11" customHeight="1" outlineLevel="1" x14ac:dyDescent="0.25">
      <c r="A10253" t="s">
        <v>1707</v>
      </c>
      <c r="C10253" s="2" t="s">
        <v>12974</v>
      </c>
      <c r="D10253" s="2" t="s">
        <v>16683</v>
      </c>
      <c r="E10253" s="7">
        <v>1901</v>
      </c>
      <c r="F10253" s="5" t="s">
        <v>3099</v>
      </c>
      <c r="H10253" s="5" t="s">
        <v>3097</v>
      </c>
      <c r="I10253" s="6" t="s">
        <v>1708</v>
      </c>
      <c r="J10253" s="6" t="s">
        <v>16672</v>
      </c>
      <c r="K10253" s="17">
        <v>1</v>
      </c>
      <c r="L10253" s="17" t="s">
        <v>20075</v>
      </c>
      <c r="M10253" s="9"/>
      <c r="N10253" s="9"/>
      <c r="O10253" s="21"/>
      <c r="Q10253" s="29"/>
      <c r="U10253" s="17"/>
      <c r="V10253" s="2" t="s">
        <v>36</v>
      </c>
      <c r="Y10253" t="str">
        <f t="shared" si="636"/>
        <v/>
      </c>
      <c r="AA10253" t="str">
        <f t="shared" si="637"/>
        <v/>
      </c>
      <c r="AC10253" s="7"/>
      <c r="AD10253" t="s">
        <v>1708</v>
      </c>
      <c r="AE10253">
        <f t="shared" si="638"/>
        <v>0</v>
      </c>
      <c r="AG10253" s="2"/>
      <c r="AH10253" t="s">
        <v>1709</v>
      </c>
      <c r="AI10253" s="7" t="s">
        <v>4922</v>
      </c>
    </row>
    <row r="10254" spans="1:35" ht="11" customHeight="1" outlineLevel="1" x14ac:dyDescent="0.25">
      <c r="A10254" t="s">
        <v>1707</v>
      </c>
      <c r="C10254" s="2" t="s">
        <v>12974</v>
      </c>
      <c r="D10254" s="2" t="s">
        <v>16684</v>
      </c>
      <c r="E10254" s="7">
        <v>1901</v>
      </c>
      <c r="F10254" s="5" t="s">
        <v>38</v>
      </c>
      <c r="H10254" s="5" t="s">
        <v>3097</v>
      </c>
      <c r="I10254" s="6" t="s">
        <v>1708</v>
      </c>
      <c r="J10254" s="6" t="s">
        <v>16672</v>
      </c>
      <c r="K10254" s="17">
        <v>1</v>
      </c>
      <c r="L10254" s="17" t="s">
        <v>20075</v>
      </c>
      <c r="M10254" s="9"/>
      <c r="N10254" s="9"/>
      <c r="O10254" s="21"/>
      <c r="Q10254" s="29"/>
      <c r="U10254" s="17"/>
      <c r="V10254" s="2" t="s">
        <v>37</v>
      </c>
      <c r="X10254" t="s">
        <v>7732</v>
      </c>
      <c r="Y10254" t="str">
        <f t="shared" si="636"/>
        <v/>
      </c>
      <c r="AA10254" t="str">
        <f t="shared" si="637"/>
        <v/>
      </c>
      <c r="AC10254" s="7"/>
      <c r="AD10254" t="s">
        <v>1708</v>
      </c>
      <c r="AE10254">
        <f t="shared" si="638"/>
        <v>0</v>
      </c>
      <c r="AG10254" s="2"/>
      <c r="AH10254" t="s">
        <v>1709</v>
      </c>
      <c r="AI10254" s="7" t="s">
        <v>4620</v>
      </c>
    </row>
    <row r="10255" spans="1:35" ht="11" customHeight="1" outlineLevel="1" x14ac:dyDescent="0.25">
      <c r="A10255" t="s">
        <v>1707</v>
      </c>
      <c r="C10255" s="2" t="s">
        <v>12974</v>
      </c>
      <c r="D10255" s="2">
        <v>183</v>
      </c>
      <c r="E10255" s="7">
        <v>1901</v>
      </c>
      <c r="F10255" s="5" t="s">
        <v>21964</v>
      </c>
      <c r="H10255" s="5" t="s">
        <v>5038</v>
      </c>
      <c r="I10255" s="6" t="s">
        <v>1708</v>
      </c>
      <c r="J10255" s="6" t="s">
        <v>16672</v>
      </c>
      <c r="K10255" s="17">
        <v>1</v>
      </c>
      <c r="L10255" s="17" t="s">
        <v>7732</v>
      </c>
      <c r="M10255" s="9"/>
      <c r="N10255" s="9"/>
      <c r="O10255" s="21"/>
      <c r="Q10255" s="29"/>
      <c r="U10255" s="17"/>
      <c r="V10255" s="2">
        <v>151</v>
      </c>
      <c r="Y10255" t="str">
        <f t="shared" si="636"/>
        <v/>
      </c>
      <c r="AA10255" t="str">
        <f t="shared" si="637"/>
        <v/>
      </c>
      <c r="AC10255" s="7"/>
      <c r="AD10255" t="s">
        <v>1708</v>
      </c>
      <c r="AE10255">
        <f t="shared" si="638"/>
        <v>0</v>
      </c>
      <c r="AG10255" s="2"/>
      <c r="AH10255" t="s">
        <v>1709</v>
      </c>
      <c r="AI10255" s="7" t="s">
        <v>4922</v>
      </c>
    </row>
    <row r="10256" spans="1:35" ht="11" customHeight="1" outlineLevel="1" x14ac:dyDescent="0.25">
      <c r="A10256" t="s">
        <v>1707</v>
      </c>
      <c r="C10256" s="2" t="s">
        <v>12974</v>
      </c>
      <c r="D10256" s="2" t="s">
        <v>16685</v>
      </c>
      <c r="E10256" s="7">
        <v>1901</v>
      </c>
      <c r="F10256" s="5" t="s">
        <v>6465</v>
      </c>
      <c r="H10256" s="5" t="s">
        <v>5038</v>
      </c>
      <c r="I10256" s="6" t="s">
        <v>1708</v>
      </c>
      <c r="J10256" s="6" t="s">
        <v>16672</v>
      </c>
      <c r="K10256" s="17">
        <v>1</v>
      </c>
      <c r="L10256" s="17" t="s">
        <v>20075</v>
      </c>
      <c r="M10256" s="9"/>
      <c r="N10256" s="9"/>
      <c r="O10256" s="21"/>
      <c r="Q10256" s="29"/>
      <c r="U10256" s="17"/>
      <c r="V10256" s="2" t="s">
        <v>3511</v>
      </c>
      <c r="Y10256" t="str">
        <f t="shared" si="636"/>
        <v/>
      </c>
      <c r="AA10256" t="str">
        <f t="shared" si="637"/>
        <v/>
      </c>
      <c r="AC10256" s="7"/>
      <c r="AD10256" t="s">
        <v>1708</v>
      </c>
      <c r="AE10256">
        <f t="shared" si="638"/>
        <v>0</v>
      </c>
      <c r="AG10256" s="2"/>
      <c r="AH10256" t="s">
        <v>1709</v>
      </c>
      <c r="AI10256" s="7" t="s">
        <v>4620</v>
      </c>
    </row>
    <row r="10257" spans="1:35" ht="11" customHeight="1" outlineLevel="1" x14ac:dyDescent="0.25">
      <c r="A10257" t="s">
        <v>1707</v>
      </c>
      <c r="C10257" s="2" t="s">
        <v>12974</v>
      </c>
      <c r="D10257" s="2" t="s">
        <v>16686</v>
      </c>
      <c r="E10257" s="7">
        <v>1901</v>
      </c>
      <c r="F10257" s="5" t="s">
        <v>6467</v>
      </c>
      <c r="H10257" s="5" t="s">
        <v>5038</v>
      </c>
      <c r="I10257" s="6" t="s">
        <v>1708</v>
      </c>
      <c r="J10257" s="6" t="s">
        <v>16672</v>
      </c>
      <c r="K10257" s="17">
        <v>1</v>
      </c>
      <c r="L10257" s="17" t="s">
        <v>20075</v>
      </c>
      <c r="M10257" s="9"/>
      <c r="N10257" s="9"/>
      <c r="O10257" s="21"/>
      <c r="Q10257" s="29"/>
      <c r="U10257" s="17"/>
      <c r="V10257" s="2" t="s">
        <v>3512</v>
      </c>
      <c r="X10257" t="s">
        <v>7732</v>
      </c>
      <c r="Y10257" t="str">
        <f t="shared" si="636"/>
        <v/>
      </c>
      <c r="AA10257" t="str">
        <f t="shared" si="637"/>
        <v/>
      </c>
      <c r="AC10257" s="7"/>
      <c r="AD10257" t="s">
        <v>1708</v>
      </c>
      <c r="AE10257">
        <f t="shared" si="638"/>
        <v>0</v>
      </c>
      <c r="AG10257" s="2"/>
      <c r="AH10257" t="s">
        <v>1709</v>
      </c>
      <c r="AI10257" s="7" t="s">
        <v>4620</v>
      </c>
    </row>
    <row r="10258" spans="1:35" ht="11" customHeight="1" outlineLevel="1" x14ac:dyDescent="0.25">
      <c r="A10258" t="s">
        <v>1707</v>
      </c>
      <c r="C10258" s="2" t="s">
        <v>12974</v>
      </c>
      <c r="D10258" s="2" t="s">
        <v>16687</v>
      </c>
      <c r="E10258" s="7">
        <v>1901</v>
      </c>
      <c r="F10258" s="5" t="s">
        <v>3514</v>
      </c>
      <c r="H10258" s="5" t="s">
        <v>5038</v>
      </c>
      <c r="I10258" s="6" t="s">
        <v>1708</v>
      </c>
      <c r="J10258" s="6" t="s">
        <v>16672</v>
      </c>
      <c r="K10258" s="17">
        <v>1</v>
      </c>
      <c r="L10258" s="17" t="s">
        <v>20075</v>
      </c>
      <c r="M10258" s="9"/>
      <c r="N10258" s="9"/>
      <c r="O10258" s="21"/>
      <c r="Q10258" s="29"/>
      <c r="U10258" s="17"/>
      <c r="V10258" s="2" t="s">
        <v>3513</v>
      </c>
      <c r="X10258" t="s">
        <v>7732</v>
      </c>
      <c r="Y10258" t="str">
        <f t="shared" si="636"/>
        <v/>
      </c>
      <c r="AA10258" t="str">
        <f t="shared" si="637"/>
        <v/>
      </c>
      <c r="AC10258" s="7"/>
      <c r="AD10258" t="s">
        <v>1708</v>
      </c>
      <c r="AE10258">
        <f t="shared" si="638"/>
        <v>0</v>
      </c>
      <c r="AG10258" s="2"/>
      <c r="AH10258" t="s">
        <v>1709</v>
      </c>
      <c r="AI10258" s="7"/>
    </row>
    <row r="10259" spans="1:35" ht="11" customHeight="1" outlineLevel="1" x14ac:dyDescent="0.25">
      <c r="A10259" t="s">
        <v>1707</v>
      </c>
      <c r="C10259" s="2" t="s">
        <v>12974</v>
      </c>
      <c r="D10259" s="2">
        <v>185</v>
      </c>
      <c r="E10259" s="7">
        <v>1902</v>
      </c>
      <c r="F10259" s="5" t="s">
        <v>5139</v>
      </c>
      <c r="H10259" s="5" t="s">
        <v>2156</v>
      </c>
      <c r="I10259" s="6" t="s">
        <v>1708</v>
      </c>
      <c r="J10259" s="6" t="s">
        <v>16688</v>
      </c>
      <c r="K10259" s="17">
        <v>1</v>
      </c>
      <c r="L10259" s="17" t="s">
        <v>7730</v>
      </c>
      <c r="M10259" s="9">
        <v>0.3</v>
      </c>
      <c r="N10259" s="9"/>
      <c r="O10259" s="21"/>
      <c r="Q10259" s="29"/>
      <c r="U10259" s="17"/>
      <c r="V10259" s="2">
        <v>159</v>
      </c>
      <c r="Y10259" t="str">
        <f t="shared" si="636"/>
        <v/>
      </c>
      <c r="AA10259" t="str">
        <f t="shared" si="637"/>
        <v/>
      </c>
      <c r="AC10259" s="7"/>
      <c r="AD10259" t="s">
        <v>1708</v>
      </c>
      <c r="AE10259">
        <f t="shared" si="638"/>
        <v>0</v>
      </c>
      <c r="AG10259" s="2"/>
      <c r="AH10259" t="s">
        <v>1709</v>
      </c>
      <c r="AI10259" s="7" t="s">
        <v>4610</v>
      </c>
    </row>
    <row r="10260" spans="1:35" ht="11" customHeight="1" outlineLevel="1" x14ac:dyDescent="0.25">
      <c r="A10260" t="s">
        <v>1707</v>
      </c>
      <c r="C10260" s="2" t="s">
        <v>12974</v>
      </c>
      <c r="D10260" s="2" t="s">
        <v>16689</v>
      </c>
      <c r="E10260" s="7">
        <v>1902</v>
      </c>
      <c r="F10260" s="5" t="s">
        <v>4215</v>
      </c>
      <c r="H10260" s="5" t="s">
        <v>2156</v>
      </c>
      <c r="I10260" s="6" t="s">
        <v>1708</v>
      </c>
      <c r="J10260" s="6" t="s">
        <v>16688</v>
      </c>
      <c r="K10260" s="17">
        <v>1</v>
      </c>
      <c r="L10260" s="17" t="s">
        <v>20075</v>
      </c>
      <c r="M10260" s="9"/>
      <c r="N10260" s="9"/>
      <c r="O10260" s="21"/>
      <c r="Q10260" s="29"/>
      <c r="U10260" s="17"/>
      <c r="V10260" s="2" t="s">
        <v>3515</v>
      </c>
      <c r="X10260" t="s">
        <v>7732</v>
      </c>
      <c r="Y10260" t="str">
        <f t="shared" si="636"/>
        <v/>
      </c>
      <c r="AA10260" t="str">
        <f t="shared" si="637"/>
        <v/>
      </c>
      <c r="AC10260" s="7"/>
      <c r="AD10260" t="s">
        <v>1708</v>
      </c>
      <c r="AE10260">
        <f t="shared" si="638"/>
        <v>0</v>
      </c>
      <c r="AG10260" s="2"/>
      <c r="AH10260" t="s">
        <v>1709</v>
      </c>
      <c r="AI10260" s="7" t="s">
        <v>4922</v>
      </c>
    </row>
    <row r="10261" spans="1:35" ht="11" customHeight="1" outlineLevel="1" x14ac:dyDescent="0.25">
      <c r="A10261" t="s">
        <v>1707</v>
      </c>
      <c r="C10261" s="2" t="s">
        <v>12974</v>
      </c>
      <c r="D10261" s="2">
        <v>184</v>
      </c>
      <c r="E10261" s="7">
        <v>1902</v>
      </c>
      <c r="F10261" s="5" t="s">
        <v>5139</v>
      </c>
      <c r="H10261" s="5" t="s">
        <v>6486</v>
      </c>
      <c r="I10261" s="6" t="s">
        <v>1708</v>
      </c>
      <c r="J10261" s="6" t="s">
        <v>16688</v>
      </c>
      <c r="K10261" s="17">
        <v>1</v>
      </c>
      <c r="L10261" s="17" t="s">
        <v>7730</v>
      </c>
      <c r="M10261" s="9">
        <v>1.1000000000000001</v>
      </c>
      <c r="N10261" s="9"/>
      <c r="O10261" s="21"/>
      <c r="Q10261" s="29"/>
      <c r="U10261" s="17"/>
      <c r="V10261" s="2">
        <v>160</v>
      </c>
      <c r="Y10261" t="str">
        <f t="shared" si="636"/>
        <v/>
      </c>
      <c r="AA10261" t="str">
        <f t="shared" si="637"/>
        <v/>
      </c>
      <c r="AC10261" s="7"/>
      <c r="AD10261" t="s">
        <v>1708</v>
      </c>
      <c r="AE10261">
        <f t="shared" si="638"/>
        <v>0</v>
      </c>
      <c r="AG10261" s="2"/>
      <c r="AH10261" t="s">
        <v>1709</v>
      </c>
      <c r="AI10261" s="7" t="s">
        <v>4610</v>
      </c>
    </row>
    <row r="10262" spans="1:35" ht="11" customHeight="1" outlineLevel="1" x14ac:dyDescent="0.25">
      <c r="A10262" t="s">
        <v>1707</v>
      </c>
      <c r="C10262" s="2" t="s">
        <v>12974</v>
      </c>
      <c r="D10262" s="2" t="s">
        <v>1771</v>
      </c>
      <c r="E10262" s="7">
        <v>1902</v>
      </c>
      <c r="F10262" s="5" t="s">
        <v>4215</v>
      </c>
      <c r="H10262" s="5" t="s">
        <v>3968</v>
      </c>
      <c r="I10262" s="6" t="s">
        <v>1708</v>
      </c>
      <c r="J10262" s="6" t="s">
        <v>16688</v>
      </c>
      <c r="K10262" s="17">
        <v>1</v>
      </c>
      <c r="L10262" s="17" t="s">
        <v>20075</v>
      </c>
      <c r="M10262" s="9"/>
      <c r="N10262" s="9"/>
      <c r="O10262" s="21"/>
      <c r="Q10262" s="29"/>
      <c r="U10262" s="17"/>
      <c r="V10262" s="2" t="s">
        <v>3516</v>
      </c>
      <c r="X10262" t="s">
        <v>7732</v>
      </c>
      <c r="Y10262" t="str">
        <f t="shared" si="636"/>
        <v/>
      </c>
      <c r="AA10262" t="str">
        <f t="shared" si="637"/>
        <v/>
      </c>
      <c r="AC10262" s="7"/>
      <c r="AD10262" t="s">
        <v>1708</v>
      </c>
      <c r="AE10262">
        <f t="shared" si="638"/>
        <v>0</v>
      </c>
      <c r="AG10262" s="2"/>
      <c r="AH10262" t="s">
        <v>1709</v>
      </c>
      <c r="AI10262" s="7" t="s">
        <v>4922</v>
      </c>
    </row>
    <row r="10263" spans="1:35" ht="11" customHeight="1" outlineLevel="1" x14ac:dyDescent="0.25">
      <c r="A10263" t="s">
        <v>1707</v>
      </c>
      <c r="C10263" s="2" t="s">
        <v>12974</v>
      </c>
      <c r="D10263" s="2">
        <v>186</v>
      </c>
      <c r="E10263" s="7">
        <v>1902</v>
      </c>
      <c r="F10263" s="5" t="s">
        <v>5138</v>
      </c>
      <c r="H10263" s="5" t="s">
        <v>1644</v>
      </c>
      <c r="I10263" s="6" t="s">
        <v>1708</v>
      </c>
      <c r="J10263" s="6" t="s">
        <v>16688</v>
      </c>
      <c r="K10263" s="17">
        <v>1</v>
      </c>
      <c r="L10263" s="17" t="s">
        <v>7732</v>
      </c>
      <c r="M10263" s="9"/>
      <c r="N10263" s="9"/>
      <c r="O10263" s="21"/>
      <c r="Q10263" s="29"/>
      <c r="U10263" s="17"/>
      <c r="V10263" s="2">
        <v>161</v>
      </c>
      <c r="Y10263" t="str">
        <f t="shared" si="636"/>
        <v/>
      </c>
      <c r="AA10263" t="str">
        <f t="shared" si="637"/>
        <v/>
      </c>
      <c r="AC10263" s="7"/>
      <c r="AD10263" t="s">
        <v>1708</v>
      </c>
      <c r="AE10263">
        <f t="shared" si="638"/>
        <v>0</v>
      </c>
      <c r="AG10263" s="2"/>
      <c r="AH10263" t="s">
        <v>1709</v>
      </c>
      <c r="AI10263" s="7" t="s">
        <v>4922</v>
      </c>
    </row>
    <row r="10264" spans="1:35" ht="11" customHeight="1" outlineLevel="1" x14ac:dyDescent="0.25">
      <c r="A10264" t="s">
        <v>1707</v>
      </c>
      <c r="C10264" s="2" t="s">
        <v>12974</v>
      </c>
      <c r="D10264" s="2" t="s">
        <v>8961</v>
      </c>
      <c r="E10264" s="7">
        <v>1902</v>
      </c>
      <c r="F10264" s="5" t="s">
        <v>3520</v>
      </c>
      <c r="H10264" s="5" t="s">
        <v>1644</v>
      </c>
      <c r="I10264" s="6" t="s">
        <v>1708</v>
      </c>
      <c r="J10264" s="6" t="s">
        <v>16688</v>
      </c>
      <c r="K10264" s="17">
        <v>1</v>
      </c>
      <c r="L10264" s="17" t="s">
        <v>20075</v>
      </c>
      <c r="M10264" s="9"/>
      <c r="N10264" s="9"/>
      <c r="O10264" s="21"/>
      <c r="Q10264" s="29"/>
      <c r="U10264" s="17"/>
      <c r="V10264" s="2" t="s">
        <v>3519</v>
      </c>
      <c r="X10264" t="s">
        <v>7732</v>
      </c>
      <c r="Y10264" t="str">
        <f t="shared" si="636"/>
        <v/>
      </c>
      <c r="AA10264" t="str">
        <f t="shared" si="637"/>
        <v/>
      </c>
      <c r="AC10264" s="7"/>
      <c r="AD10264" t="s">
        <v>1708</v>
      </c>
      <c r="AE10264">
        <f t="shared" si="638"/>
        <v>0</v>
      </c>
      <c r="AG10264" s="2"/>
      <c r="AH10264" t="s">
        <v>1709</v>
      </c>
      <c r="AI10264" s="7" t="s">
        <v>4922</v>
      </c>
    </row>
    <row r="10265" spans="1:35" ht="11" customHeight="1" outlineLevel="1" x14ac:dyDescent="0.25">
      <c r="A10265" t="s">
        <v>1707</v>
      </c>
      <c r="C10265" s="2" t="s">
        <v>12974</v>
      </c>
      <c r="D10265" s="2">
        <v>187</v>
      </c>
      <c r="E10265" s="7">
        <v>1902</v>
      </c>
      <c r="F10265" s="5" t="s">
        <v>21965</v>
      </c>
      <c r="H10265" s="5" t="s">
        <v>1673</v>
      </c>
      <c r="I10265" s="6" t="s">
        <v>1708</v>
      </c>
      <c r="J10265" s="6" t="s">
        <v>16672</v>
      </c>
      <c r="K10265" s="17">
        <v>1</v>
      </c>
      <c r="L10265" s="17" t="s">
        <v>7732</v>
      </c>
      <c r="M10265" s="9"/>
      <c r="N10265" s="9"/>
      <c r="O10265" s="21"/>
      <c r="Q10265" s="29"/>
      <c r="U10265" s="17"/>
      <c r="V10265" s="2">
        <v>162</v>
      </c>
      <c r="Y10265" t="str">
        <f t="shared" si="636"/>
        <v/>
      </c>
      <c r="AA10265" t="str">
        <f t="shared" si="637"/>
        <v/>
      </c>
      <c r="AC10265" s="7"/>
      <c r="AD10265" t="s">
        <v>1708</v>
      </c>
      <c r="AE10265">
        <f t="shared" si="638"/>
        <v>0</v>
      </c>
      <c r="AG10265" s="2"/>
      <c r="AH10265" t="s">
        <v>1709</v>
      </c>
      <c r="AI10265" s="7" t="s">
        <v>4922</v>
      </c>
    </row>
    <row r="10266" spans="1:35" ht="11" customHeight="1" outlineLevel="1" x14ac:dyDescent="0.25">
      <c r="A10266" t="s">
        <v>1707</v>
      </c>
      <c r="C10266" s="2" t="s">
        <v>12974</v>
      </c>
      <c r="D10266" s="2" t="s">
        <v>16690</v>
      </c>
      <c r="E10266" s="7">
        <v>1902</v>
      </c>
      <c r="F10266" s="5" t="s">
        <v>38</v>
      </c>
      <c r="H10266" s="5" t="s">
        <v>1673</v>
      </c>
      <c r="I10266" s="6" t="s">
        <v>1708</v>
      </c>
      <c r="J10266" s="6" t="s">
        <v>16672</v>
      </c>
      <c r="K10266" s="17">
        <v>1</v>
      </c>
      <c r="L10266" s="17" t="s">
        <v>20075</v>
      </c>
      <c r="M10266" s="9"/>
      <c r="N10266" s="9"/>
      <c r="O10266" s="21"/>
      <c r="Q10266" s="29"/>
      <c r="U10266" s="17"/>
      <c r="V10266" s="2" t="s">
        <v>3521</v>
      </c>
      <c r="X10266" t="s">
        <v>7732</v>
      </c>
      <c r="Y10266" t="str">
        <f t="shared" si="636"/>
        <v/>
      </c>
      <c r="AA10266" t="str">
        <f t="shared" si="637"/>
        <v/>
      </c>
      <c r="AC10266" s="7"/>
      <c r="AD10266" t="s">
        <v>1708</v>
      </c>
      <c r="AE10266">
        <f t="shared" si="638"/>
        <v>0</v>
      </c>
      <c r="AG10266" s="2"/>
      <c r="AH10266" t="s">
        <v>1709</v>
      </c>
      <c r="AI10266" s="7" t="s">
        <v>4620</v>
      </c>
    </row>
    <row r="10267" spans="1:35" ht="11" customHeight="1" outlineLevel="1" x14ac:dyDescent="0.25">
      <c r="A10267" t="s">
        <v>1707</v>
      </c>
      <c r="C10267" s="2" t="s">
        <v>12974</v>
      </c>
      <c r="D10267" s="2" t="s">
        <v>16691</v>
      </c>
      <c r="E10267" s="7">
        <v>1902</v>
      </c>
      <c r="F10267" s="5" t="s">
        <v>3523</v>
      </c>
      <c r="H10267" s="5" t="s">
        <v>1673</v>
      </c>
      <c r="I10267" s="6" t="s">
        <v>1708</v>
      </c>
      <c r="J10267" s="6" t="s">
        <v>16672</v>
      </c>
      <c r="K10267" s="17">
        <v>1</v>
      </c>
      <c r="L10267" s="17" t="s">
        <v>20075</v>
      </c>
      <c r="M10267" s="9"/>
      <c r="N10267" s="9"/>
      <c r="O10267" s="21"/>
      <c r="Q10267" s="29"/>
      <c r="U10267" s="17"/>
      <c r="V10267" s="2" t="s">
        <v>3522</v>
      </c>
      <c r="X10267" t="s">
        <v>7732</v>
      </c>
      <c r="Y10267" t="str">
        <f t="shared" si="636"/>
        <v/>
      </c>
      <c r="AA10267" t="str">
        <f t="shared" si="637"/>
        <v/>
      </c>
      <c r="AC10267" s="7"/>
      <c r="AD10267" t="s">
        <v>1708</v>
      </c>
      <c r="AE10267">
        <f t="shared" si="638"/>
        <v>0</v>
      </c>
      <c r="AG10267" s="2"/>
      <c r="AH10267" t="s">
        <v>1709</v>
      </c>
      <c r="AI10267" s="7" t="s">
        <v>4620</v>
      </c>
    </row>
    <row r="10268" spans="1:35" ht="11" customHeight="1" outlineLevel="1" x14ac:dyDescent="0.25">
      <c r="A10268" t="s">
        <v>1707</v>
      </c>
      <c r="C10268" s="2" t="s">
        <v>12974</v>
      </c>
      <c r="D10268" s="2">
        <v>188</v>
      </c>
      <c r="E10268" s="7">
        <v>1902</v>
      </c>
      <c r="F10268" s="5" t="s">
        <v>21966</v>
      </c>
      <c r="H10268" s="5" t="s">
        <v>3096</v>
      </c>
      <c r="I10268" s="6" t="s">
        <v>1708</v>
      </c>
      <c r="J10268" s="6" t="s">
        <v>16672</v>
      </c>
      <c r="K10268" s="17">
        <v>1</v>
      </c>
      <c r="L10268" s="17" t="s">
        <v>7730</v>
      </c>
      <c r="M10268" s="9">
        <v>1</v>
      </c>
      <c r="N10268" s="9"/>
      <c r="O10268" s="21"/>
      <c r="Q10268" s="29"/>
      <c r="U10268" s="17"/>
      <c r="V10268" s="2">
        <v>163</v>
      </c>
      <c r="Y10268" t="str">
        <f t="shared" si="636"/>
        <v/>
      </c>
      <c r="AA10268" t="str">
        <f t="shared" si="637"/>
        <v/>
      </c>
      <c r="AC10268" s="7"/>
      <c r="AD10268" t="s">
        <v>1708</v>
      </c>
      <c r="AE10268">
        <f t="shared" si="638"/>
        <v>0</v>
      </c>
      <c r="AG10268" s="2"/>
      <c r="AH10268" t="s">
        <v>1709</v>
      </c>
      <c r="AI10268" s="7" t="s">
        <v>4922</v>
      </c>
    </row>
    <row r="10269" spans="1:35" ht="11" customHeight="1" outlineLevel="1" x14ac:dyDescent="0.25">
      <c r="A10269" t="s">
        <v>1707</v>
      </c>
      <c r="C10269" s="2" t="s">
        <v>12974</v>
      </c>
      <c r="D10269" s="2" t="s">
        <v>16692</v>
      </c>
      <c r="E10269" s="7">
        <v>1902</v>
      </c>
      <c r="F10269" s="5" t="s">
        <v>6467</v>
      </c>
      <c r="H10269" s="5" t="s">
        <v>3096</v>
      </c>
      <c r="I10269" s="6" t="s">
        <v>1708</v>
      </c>
      <c r="J10269" s="6" t="s">
        <v>16672</v>
      </c>
      <c r="K10269" s="17">
        <v>1</v>
      </c>
      <c r="L10269" s="17" t="s">
        <v>20075</v>
      </c>
      <c r="M10269" s="9"/>
      <c r="N10269" s="9"/>
      <c r="O10269" s="21"/>
      <c r="Q10269" s="29"/>
      <c r="U10269" s="17"/>
      <c r="V10269" s="2" t="s">
        <v>3524</v>
      </c>
      <c r="X10269" t="s">
        <v>7732</v>
      </c>
      <c r="Y10269" t="str">
        <f t="shared" ref="Y10269:Y10332" si="639">IF(COUNTIF(F10269,"*fdc*"),1,"")</f>
        <v/>
      </c>
      <c r="AA10269" t="str">
        <f t="shared" ref="AA10269:AA10332" si="640">IF(COUNTIF(F10269,"*s/s*"),1,"")</f>
        <v/>
      </c>
      <c r="AC10269" s="7"/>
      <c r="AD10269" t="s">
        <v>1708</v>
      </c>
      <c r="AE10269">
        <f t="shared" si="638"/>
        <v>0</v>
      </c>
      <c r="AG10269" s="2"/>
      <c r="AH10269" t="s">
        <v>1709</v>
      </c>
      <c r="AI10269" s="7" t="s">
        <v>4922</v>
      </c>
    </row>
    <row r="10270" spans="1:35" ht="11" customHeight="1" outlineLevel="1" x14ac:dyDescent="0.25">
      <c r="A10270" t="s">
        <v>1707</v>
      </c>
      <c r="C10270" s="2" t="s">
        <v>12974</v>
      </c>
      <c r="D10270" s="2" t="s">
        <v>16693</v>
      </c>
      <c r="E10270" s="7">
        <v>1902</v>
      </c>
      <c r="F10270" s="5" t="s">
        <v>6465</v>
      </c>
      <c r="H10270" s="5" t="s">
        <v>3096</v>
      </c>
      <c r="I10270" s="6" t="s">
        <v>1708</v>
      </c>
      <c r="J10270" s="6" t="s">
        <v>16672</v>
      </c>
      <c r="K10270" s="17">
        <v>1</v>
      </c>
      <c r="L10270" s="17" t="s">
        <v>20075</v>
      </c>
      <c r="M10270" s="9"/>
      <c r="N10270" s="9"/>
      <c r="O10270" s="21"/>
      <c r="Q10270" s="29"/>
      <c r="U10270" s="17"/>
      <c r="V10270" s="2" t="s">
        <v>3525</v>
      </c>
      <c r="X10270" t="s">
        <v>7732</v>
      </c>
      <c r="Y10270" t="str">
        <f t="shared" si="639"/>
        <v/>
      </c>
      <c r="AA10270" t="str">
        <f t="shared" si="640"/>
        <v/>
      </c>
      <c r="AC10270" s="7"/>
      <c r="AD10270" t="s">
        <v>1708</v>
      </c>
      <c r="AE10270">
        <f t="shared" si="638"/>
        <v>0</v>
      </c>
      <c r="AG10270" s="2"/>
      <c r="AH10270" t="s">
        <v>1709</v>
      </c>
      <c r="AI10270" s="7" t="s">
        <v>4620</v>
      </c>
    </row>
    <row r="10271" spans="1:35" ht="11" customHeight="1" outlineLevel="1" x14ac:dyDescent="0.25">
      <c r="A10271" t="s">
        <v>1707</v>
      </c>
      <c r="C10271" s="2" t="s">
        <v>12974</v>
      </c>
      <c r="D10271" s="2" t="s">
        <v>4062</v>
      </c>
      <c r="E10271" s="7">
        <v>1903</v>
      </c>
      <c r="F10271" s="5" t="s">
        <v>21967</v>
      </c>
      <c r="H10271" s="5" t="s">
        <v>1644</v>
      </c>
      <c r="I10271" s="6" t="s">
        <v>1708</v>
      </c>
      <c r="J10271" s="6"/>
      <c r="K10271" s="17">
        <v>1</v>
      </c>
      <c r="L10271" s="17" t="s">
        <v>20075</v>
      </c>
      <c r="M10271" s="9"/>
      <c r="N10271" s="9"/>
      <c r="O10271" s="21"/>
      <c r="Q10271" s="29"/>
      <c r="U10271" s="17"/>
      <c r="V10271" s="2" t="s">
        <v>6599</v>
      </c>
      <c r="X10271" t="s">
        <v>7732</v>
      </c>
      <c r="Y10271" t="str">
        <f t="shared" si="639"/>
        <v/>
      </c>
      <c r="AA10271" t="str">
        <f t="shared" si="640"/>
        <v/>
      </c>
      <c r="AC10271" s="7"/>
      <c r="AD10271" t="s">
        <v>1708</v>
      </c>
      <c r="AE10271">
        <f t="shared" si="638"/>
        <v>0</v>
      </c>
      <c r="AG10271" s="2"/>
      <c r="AH10271" t="s">
        <v>1709</v>
      </c>
      <c r="AI10271" s="7" t="s">
        <v>4610</v>
      </c>
    </row>
    <row r="10272" spans="1:35" ht="11" customHeight="1" outlineLevel="1" x14ac:dyDescent="0.25">
      <c r="A10272" t="s">
        <v>1707</v>
      </c>
      <c r="C10272" s="2" t="s">
        <v>12974</v>
      </c>
      <c r="D10272" s="2" t="s">
        <v>4062</v>
      </c>
      <c r="E10272" s="7">
        <v>1903</v>
      </c>
      <c r="F10272" s="5" t="s">
        <v>303</v>
      </c>
      <c r="H10272" s="5" t="s">
        <v>1644</v>
      </c>
      <c r="I10272" s="6" t="s">
        <v>1708</v>
      </c>
      <c r="J10272" s="6"/>
      <c r="K10272" s="17">
        <v>1</v>
      </c>
      <c r="L10272" s="17" t="s">
        <v>20075</v>
      </c>
      <c r="M10272" s="9"/>
      <c r="N10272" s="9"/>
      <c r="O10272" s="21"/>
      <c r="Q10272" s="29"/>
      <c r="U10272" s="17"/>
      <c r="V10272" s="2" t="s">
        <v>302</v>
      </c>
      <c r="Y10272" t="str">
        <f t="shared" si="639"/>
        <v/>
      </c>
      <c r="AA10272" t="str">
        <f t="shared" si="640"/>
        <v/>
      </c>
      <c r="AC10272" s="7"/>
      <c r="AD10272" t="s">
        <v>1708</v>
      </c>
      <c r="AE10272">
        <f t="shared" si="638"/>
        <v>0</v>
      </c>
      <c r="AG10272" s="2"/>
      <c r="AH10272" t="s">
        <v>1709</v>
      </c>
      <c r="AI10272" s="7" t="s">
        <v>4922</v>
      </c>
    </row>
    <row r="10273" spans="1:35" ht="11" customHeight="1" outlineLevel="1" x14ac:dyDescent="0.25">
      <c r="A10273" t="s">
        <v>1707</v>
      </c>
      <c r="C10273" s="2" t="s">
        <v>12974</v>
      </c>
      <c r="D10273" s="2" t="s">
        <v>4062</v>
      </c>
      <c r="E10273" s="7">
        <v>1903</v>
      </c>
      <c r="F10273" s="5" t="s">
        <v>305</v>
      </c>
      <c r="H10273" s="5" t="s">
        <v>1644</v>
      </c>
      <c r="I10273" s="6" t="s">
        <v>1708</v>
      </c>
      <c r="J10273" s="6"/>
      <c r="K10273" s="17">
        <v>1</v>
      </c>
      <c r="L10273" s="17" t="s">
        <v>20075</v>
      </c>
      <c r="M10273" s="9"/>
      <c r="N10273" s="9"/>
      <c r="O10273" s="21"/>
      <c r="Q10273" s="29"/>
      <c r="U10273" s="17"/>
      <c r="V10273" s="2" t="s">
        <v>304</v>
      </c>
      <c r="Y10273" t="str">
        <f t="shared" si="639"/>
        <v/>
      </c>
      <c r="AA10273" t="str">
        <f t="shared" si="640"/>
        <v/>
      </c>
      <c r="AC10273" s="7"/>
      <c r="AD10273" t="s">
        <v>1708</v>
      </c>
      <c r="AE10273">
        <f t="shared" si="638"/>
        <v>0</v>
      </c>
      <c r="AG10273" s="2"/>
      <c r="AH10273" t="s">
        <v>1709</v>
      </c>
      <c r="AI10273" s="7" t="s">
        <v>4922</v>
      </c>
    </row>
    <row r="10274" spans="1:35" ht="11" customHeight="1" outlineLevel="1" x14ac:dyDescent="0.25">
      <c r="A10274" t="s">
        <v>1707</v>
      </c>
      <c r="C10274" s="2" t="s">
        <v>12974</v>
      </c>
      <c r="D10274" s="2" t="s">
        <v>4062</v>
      </c>
      <c r="E10274" s="7">
        <v>1903</v>
      </c>
      <c r="F10274" s="5" t="s">
        <v>34</v>
      </c>
      <c r="H10274" s="5" t="s">
        <v>1644</v>
      </c>
      <c r="I10274" s="6" t="s">
        <v>1708</v>
      </c>
      <c r="J10274" s="6"/>
      <c r="K10274" s="17">
        <v>1</v>
      </c>
      <c r="L10274" s="17" t="s">
        <v>20075</v>
      </c>
      <c r="M10274" s="9"/>
      <c r="N10274" s="9"/>
      <c r="O10274" s="21"/>
      <c r="Q10274" s="29"/>
      <c r="U10274" s="17"/>
      <c r="V10274" s="2" t="s">
        <v>306</v>
      </c>
      <c r="Y10274" t="str">
        <f t="shared" si="639"/>
        <v/>
      </c>
      <c r="AA10274" t="str">
        <f t="shared" si="640"/>
        <v/>
      </c>
      <c r="AC10274" s="7"/>
      <c r="AD10274" t="s">
        <v>1708</v>
      </c>
      <c r="AE10274">
        <f t="shared" si="638"/>
        <v>0</v>
      </c>
      <c r="AG10274" s="2"/>
      <c r="AH10274" t="s">
        <v>1709</v>
      </c>
      <c r="AI10274" s="7" t="s">
        <v>4610</v>
      </c>
    </row>
    <row r="10275" spans="1:35" ht="11" customHeight="1" outlineLevel="1" x14ac:dyDescent="0.25">
      <c r="A10275" t="s">
        <v>1707</v>
      </c>
      <c r="C10275" s="2" t="s">
        <v>12974</v>
      </c>
      <c r="D10275" s="2" t="s">
        <v>4062</v>
      </c>
      <c r="E10275" s="7">
        <v>1903</v>
      </c>
      <c r="F10275" s="5" t="s">
        <v>6465</v>
      </c>
      <c r="H10275" s="5" t="s">
        <v>1644</v>
      </c>
      <c r="I10275" s="6" t="s">
        <v>1708</v>
      </c>
      <c r="J10275" s="6"/>
      <c r="K10275" s="17">
        <v>1</v>
      </c>
      <c r="L10275" s="17" t="s">
        <v>20075</v>
      </c>
      <c r="M10275" s="9"/>
      <c r="N10275" s="9"/>
      <c r="O10275" s="21"/>
      <c r="Q10275" s="29"/>
      <c r="U10275" s="17"/>
      <c r="V10275" s="2" t="s">
        <v>307</v>
      </c>
      <c r="X10275" t="s">
        <v>7732</v>
      </c>
      <c r="Y10275" t="str">
        <f t="shared" si="639"/>
        <v/>
      </c>
      <c r="AA10275" t="str">
        <f t="shared" si="640"/>
        <v/>
      </c>
      <c r="AC10275" s="7"/>
      <c r="AD10275" t="s">
        <v>1708</v>
      </c>
      <c r="AE10275">
        <f t="shared" si="638"/>
        <v>0</v>
      </c>
      <c r="AG10275" s="2"/>
      <c r="AH10275" t="s">
        <v>1709</v>
      </c>
      <c r="AI10275" s="7" t="s">
        <v>4922</v>
      </c>
    </row>
    <row r="10276" spans="1:35" ht="11" customHeight="1" outlineLevel="1" x14ac:dyDescent="0.25">
      <c r="A10276" t="s">
        <v>1707</v>
      </c>
      <c r="C10276" s="2" t="s">
        <v>12974</v>
      </c>
      <c r="D10276" s="2" t="s">
        <v>4062</v>
      </c>
      <c r="E10276" s="7">
        <v>1903</v>
      </c>
      <c r="F10276" s="5" t="s">
        <v>309</v>
      </c>
      <c r="H10276" s="5" t="s">
        <v>1644</v>
      </c>
      <c r="I10276" s="6" t="s">
        <v>1708</v>
      </c>
      <c r="J10276" s="6"/>
      <c r="K10276" s="17">
        <v>1</v>
      </c>
      <c r="L10276" s="17" t="s">
        <v>20075</v>
      </c>
      <c r="M10276" s="9"/>
      <c r="N10276" s="9"/>
      <c r="O10276" s="21"/>
      <c r="Q10276" s="29"/>
      <c r="U10276" s="17"/>
      <c r="V10276" s="2" t="s">
        <v>308</v>
      </c>
      <c r="Y10276" t="str">
        <f t="shared" si="639"/>
        <v/>
      </c>
      <c r="AA10276" t="str">
        <f t="shared" si="640"/>
        <v/>
      </c>
      <c r="AC10276" s="7"/>
      <c r="AD10276" t="s">
        <v>1708</v>
      </c>
      <c r="AE10276">
        <f t="shared" si="638"/>
        <v>0</v>
      </c>
      <c r="AG10276" s="2"/>
      <c r="AH10276" t="s">
        <v>1709</v>
      </c>
      <c r="AI10276" s="7" t="s">
        <v>4922</v>
      </c>
    </row>
    <row r="10277" spans="1:35" ht="11" customHeight="1" outlineLevel="1" x14ac:dyDescent="0.25">
      <c r="A10277" t="s">
        <v>1707</v>
      </c>
      <c r="C10277" s="2" t="s">
        <v>12974</v>
      </c>
      <c r="D10277" s="2" t="s">
        <v>4062</v>
      </c>
      <c r="E10277" s="7">
        <v>1903</v>
      </c>
      <c r="F10277" s="5" t="s">
        <v>21968</v>
      </c>
      <c r="H10277" s="5" t="s">
        <v>130</v>
      </c>
      <c r="I10277" s="6" t="s">
        <v>1708</v>
      </c>
      <c r="J10277" s="6"/>
      <c r="K10277" s="17">
        <v>1</v>
      </c>
      <c r="L10277" s="17" t="s">
        <v>7732</v>
      </c>
      <c r="M10277" s="9"/>
      <c r="N10277" s="9"/>
      <c r="O10277" s="21"/>
      <c r="Q10277" s="29"/>
      <c r="U10277" s="17"/>
      <c r="V10277" s="2" t="s">
        <v>310</v>
      </c>
      <c r="Y10277" t="str">
        <f t="shared" si="639"/>
        <v/>
      </c>
      <c r="AA10277" t="str">
        <f t="shared" si="640"/>
        <v/>
      </c>
      <c r="AC10277" s="7"/>
      <c r="AD10277" t="s">
        <v>1708</v>
      </c>
      <c r="AE10277">
        <f t="shared" si="638"/>
        <v>0</v>
      </c>
      <c r="AG10277" s="2"/>
      <c r="AH10277" t="s">
        <v>1709</v>
      </c>
      <c r="AI10277" s="7" t="s">
        <v>4610</v>
      </c>
    </row>
    <row r="10278" spans="1:35" ht="11" customHeight="1" outlineLevel="1" x14ac:dyDescent="0.25">
      <c r="A10278" t="s">
        <v>1707</v>
      </c>
      <c r="C10278" s="2" t="s">
        <v>12974</v>
      </c>
      <c r="D10278" s="2" t="s">
        <v>4062</v>
      </c>
      <c r="E10278" s="7">
        <v>1903</v>
      </c>
      <c r="F10278" s="5" t="s">
        <v>312</v>
      </c>
      <c r="H10278" s="5" t="s">
        <v>130</v>
      </c>
      <c r="I10278" s="6" t="s">
        <v>1708</v>
      </c>
      <c r="J10278" s="6"/>
      <c r="K10278" s="17">
        <v>1</v>
      </c>
      <c r="L10278" s="17" t="s">
        <v>20075</v>
      </c>
      <c r="M10278" s="9"/>
      <c r="N10278" s="9"/>
      <c r="O10278" s="21"/>
      <c r="Q10278" s="29"/>
      <c r="U10278" s="17"/>
      <c r="V10278" s="2" t="s">
        <v>311</v>
      </c>
      <c r="X10278" t="s">
        <v>7732</v>
      </c>
      <c r="Y10278" t="str">
        <f t="shared" si="639"/>
        <v/>
      </c>
      <c r="AA10278" t="str">
        <f t="shared" si="640"/>
        <v/>
      </c>
      <c r="AC10278" s="7"/>
      <c r="AD10278" t="s">
        <v>1708</v>
      </c>
      <c r="AE10278">
        <f t="shared" ref="AE10278:AE10341" si="641">COUNTIF(I10278,"*Fuji*")</f>
        <v>0</v>
      </c>
      <c r="AG10278" s="2"/>
      <c r="AH10278" t="s">
        <v>1709</v>
      </c>
      <c r="AI10278" s="7" t="s">
        <v>4922</v>
      </c>
    </row>
    <row r="10279" spans="1:35" ht="11" customHeight="1" outlineLevel="1" x14ac:dyDescent="0.25">
      <c r="A10279" t="s">
        <v>1707</v>
      </c>
      <c r="C10279" s="2" t="s">
        <v>12974</v>
      </c>
      <c r="D10279" s="2" t="s">
        <v>4062</v>
      </c>
      <c r="E10279" s="7">
        <v>1903</v>
      </c>
      <c r="F10279" s="5" t="s">
        <v>314</v>
      </c>
      <c r="H10279" s="5" t="s">
        <v>130</v>
      </c>
      <c r="I10279" s="6" t="s">
        <v>1708</v>
      </c>
      <c r="J10279" s="6"/>
      <c r="K10279" s="17">
        <v>1</v>
      </c>
      <c r="L10279" s="17" t="s">
        <v>20075</v>
      </c>
      <c r="M10279" s="9"/>
      <c r="N10279" s="9"/>
      <c r="O10279" s="21"/>
      <c r="Q10279" s="29"/>
      <c r="U10279" s="17"/>
      <c r="V10279" s="2" t="s">
        <v>313</v>
      </c>
      <c r="X10279" t="s">
        <v>7732</v>
      </c>
      <c r="Y10279" t="str">
        <f t="shared" si="639"/>
        <v/>
      </c>
      <c r="AA10279" t="str">
        <f t="shared" si="640"/>
        <v/>
      </c>
      <c r="AC10279" s="7"/>
      <c r="AD10279" t="s">
        <v>1708</v>
      </c>
      <c r="AE10279">
        <f t="shared" si="641"/>
        <v>0</v>
      </c>
      <c r="AG10279" s="2"/>
      <c r="AH10279" t="s">
        <v>1709</v>
      </c>
      <c r="AI10279" s="7" t="s">
        <v>4922</v>
      </c>
    </row>
    <row r="10280" spans="1:35" ht="11" customHeight="1" outlineLevel="1" x14ac:dyDescent="0.25">
      <c r="A10280" t="s">
        <v>1707</v>
      </c>
      <c r="C10280" s="2" t="s">
        <v>12974</v>
      </c>
      <c r="D10280" s="2" t="s">
        <v>4062</v>
      </c>
      <c r="E10280" s="7">
        <v>1903</v>
      </c>
      <c r="F10280" s="5" t="s">
        <v>34</v>
      </c>
      <c r="H10280" s="5" t="s">
        <v>130</v>
      </c>
      <c r="I10280" s="6" t="s">
        <v>1708</v>
      </c>
      <c r="J10280" s="6"/>
      <c r="K10280" s="17">
        <v>1</v>
      </c>
      <c r="L10280" s="17" t="s">
        <v>20075</v>
      </c>
      <c r="M10280" s="9"/>
      <c r="N10280" s="9"/>
      <c r="O10280" s="21"/>
      <c r="Q10280" s="29"/>
      <c r="U10280" s="17"/>
      <c r="V10280" s="2" t="s">
        <v>315</v>
      </c>
      <c r="Y10280" t="str">
        <f t="shared" si="639"/>
        <v/>
      </c>
      <c r="AA10280" t="str">
        <f t="shared" si="640"/>
        <v/>
      </c>
      <c r="AC10280" s="7"/>
      <c r="AD10280" t="s">
        <v>1708</v>
      </c>
      <c r="AE10280">
        <f t="shared" si="641"/>
        <v>0</v>
      </c>
      <c r="AG10280" s="2"/>
      <c r="AH10280" t="s">
        <v>1709</v>
      </c>
      <c r="AI10280" s="7" t="s">
        <v>4610</v>
      </c>
    </row>
    <row r="10281" spans="1:35" ht="11" customHeight="1" outlineLevel="1" x14ac:dyDescent="0.25">
      <c r="A10281" t="s">
        <v>1707</v>
      </c>
      <c r="C10281" s="2" t="s">
        <v>12974</v>
      </c>
      <c r="D10281" s="2" t="s">
        <v>4062</v>
      </c>
      <c r="E10281" s="7">
        <v>1903</v>
      </c>
      <c r="F10281" s="5" t="s">
        <v>6465</v>
      </c>
      <c r="H10281" s="5" t="s">
        <v>130</v>
      </c>
      <c r="I10281" s="6" t="s">
        <v>1708</v>
      </c>
      <c r="J10281" s="6"/>
      <c r="K10281" s="17">
        <v>1</v>
      </c>
      <c r="L10281" s="17" t="s">
        <v>20075</v>
      </c>
      <c r="M10281" s="9"/>
      <c r="N10281" s="9"/>
      <c r="O10281" s="21"/>
      <c r="Q10281" s="29"/>
      <c r="U10281" s="17"/>
      <c r="V10281" s="2" t="s">
        <v>316</v>
      </c>
      <c r="X10281" t="s">
        <v>7732</v>
      </c>
      <c r="Y10281" t="str">
        <f t="shared" si="639"/>
        <v/>
      </c>
      <c r="AA10281" t="str">
        <f t="shared" si="640"/>
        <v/>
      </c>
      <c r="AC10281" s="7"/>
      <c r="AD10281" t="s">
        <v>1708</v>
      </c>
      <c r="AE10281">
        <f t="shared" si="641"/>
        <v>0</v>
      </c>
      <c r="AG10281" s="2"/>
      <c r="AH10281" t="s">
        <v>1709</v>
      </c>
      <c r="AI10281" s="7" t="s">
        <v>4922</v>
      </c>
    </row>
    <row r="10282" spans="1:35" ht="11" customHeight="1" outlineLevel="1" x14ac:dyDescent="0.25">
      <c r="A10282" t="s">
        <v>1707</v>
      </c>
      <c r="C10282" s="2" t="s">
        <v>12974</v>
      </c>
      <c r="D10282" s="2" t="s">
        <v>4062</v>
      </c>
      <c r="E10282" s="7">
        <v>1903</v>
      </c>
      <c r="F10282" s="5" t="s">
        <v>17286</v>
      </c>
      <c r="H10282" s="5" t="s">
        <v>130</v>
      </c>
      <c r="I10282" s="6" t="s">
        <v>1708</v>
      </c>
      <c r="J10282" s="6"/>
      <c r="K10282" s="17">
        <v>1</v>
      </c>
      <c r="L10282" s="17" t="s">
        <v>7732</v>
      </c>
      <c r="M10282" s="9"/>
      <c r="N10282" s="9"/>
      <c r="O10282" s="21"/>
      <c r="Q10282" s="29"/>
      <c r="U10282" s="17"/>
      <c r="V10282" s="2" t="s">
        <v>317</v>
      </c>
      <c r="Y10282" t="str">
        <f t="shared" si="639"/>
        <v/>
      </c>
      <c r="AA10282" t="str">
        <f t="shared" si="640"/>
        <v/>
      </c>
      <c r="AC10282" s="7"/>
      <c r="AD10282" t="s">
        <v>1708</v>
      </c>
      <c r="AE10282">
        <f t="shared" si="641"/>
        <v>0</v>
      </c>
      <c r="AG10282" s="2"/>
      <c r="AH10282" t="s">
        <v>1709</v>
      </c>
      <c r="AI10282" s="7" t="s">
        <v>4922</v>
      </c>
    </row>
    <row r="10283" spans="1:35" ht="11" customHeight="1" outlineLevel="1" x14ac:dyDescent="0.25">
      <c r="A10283" t="s">
        <v>1707</v>
      </c>
      <c r="C10283" s="2" t="s">
        <v>12974</v>
      </c>
      <c r="D10283" s="2" t="s">
        <v>4062</v>
      </c>
      <c r="E10283" s="7">
        <v>1903</v>
      </c>
      <c r="F10283" s="5" t="s">
        <v>312</v>
      </c>
      <c r="H10283" s="5" t="s">
        <v>130</v>
      </c>
      <c r="I10283" s="6" t="s">
        <v>1708</v>
      </c>
      <c r="J10283" s="6"/>
      <c r="K10283" s="17">
        <v>1</v>
      </c>
      <c r="L10283" s="17" t="s">
        <v>20075</v>
      </c>
      <c r="M10283" s="9"/>
      <c r="N10283" s="9"/>
      <c r="O10283" s="21"/>
      <c r="Q10283" s="29"/>
      <c r="U10283" s="17"/>
      <c r="V10283" s="2" t="s">
        <v>318</v>
      </c>
      <c r="X10283" t="s">
        <v>7732</v>
      </c>
      <c r="Y10283" t="str">
        <f t="shared" si="639"/>
        <v/>
      </c>
      <c r="AA10283" t="str">
        <f t="shared" si="640"/>
        <v/>
      </c>
      <c r="AC10283" s="7"/>
      <c r="AD10283" t="s">
        <v>1708</v>
      </c>
      <c r="AE10283">
        <f t="shared" si="641"/>
        <v>0</v>
      </c>
      <c r="AG10283" s="2"/>
      <c r="AH10283" t="s">
        <v>1709</v>
      </c>
      <c r="AI10283" s="7" t="s">
        <v>4922</v>
      </c>
    </row>
    <row r="10284" spans="1:35" ht="11" customHeight="1" outlineLevel="1" x14ac:dyDescent="0.25">
      <c r="A10284" t="s">
        <v>1707</v>
      </c>
      <c r="C10284" s="2" t="s">
        <v>12974</v>
      </c>
      <c r="D10284" s="2" t="s">
        <v>4062</v>
      </c>
      <c r="E10284" s="7">
        <v>1903</v>
      </c>
      <c r="F10284" s="5" t="s">
        <v>314</v>
      </c>
      <c r="H10284" s="5" t="s">
        <v>130</v>
      </c>
      <c r="I10284" s="6" t="s">
        <v>1708</v>
      </c>
      <c r="J10284" s="6"/>
      <c r="K10284" s="17">
        <v>1</v>
      </c>
      <c r="L10284" s="17" t="s">
        <v>20075</v>
      </c>
      <c r="M10284" s="9"/>
      <c r="N10284" s="9"/>
      <c r="O10284" s="21"/>
      <c r="Q10284" s="29"/>
      <c r="U10284" s="17"/>
      <c r="V10284" s="2" t="s">
        <v>321</v>
      </c>
      <c r="X10284" t="s">
        <v>7732</v>
      </c>
      <c r="Y10284" t="str">
        <f t="shared" si="639"/>
        <v/>
      </c>
      <c r="AA10284" t="str">
        <f t="shared" si="640"/>
        <v/>
      </c>
      <c r="AC10284" s="7"/>
      <c r="AD10284" t="s">
        <v>1708</v>
      </c>
      <c r="AE10284">
        <f t="shared" si="641"/>
        <v>0</v>
      </c>
      <c r="AG10284" s="2"/>
      <c r="AH10284" t="s">
        <v>1709</v>
      </c>
      <c r="AI10284" s="7" t="s">
        <v>4922</v>
      </c>
    </row>
    <row r="10285" spans="1:35" ht="11" customHeight="1" outlineLevel="1" x14ac:dyDescent="0.25">
      <c r="A10285" t="s">
        <v>1707</v>
      </c>
      <c r="C10285" s="2" t="s">
        <v>12974</v>
      </c>
      <c r="D10285" s="2" t="s">
        <v>4062</v>
      </c>
      <c r="E10285" s="7">
        <v>1903</v>
      </c>
      <c r="F10285" s="5" t="s">
        <v>34</v>
      </c>
      <c r="H10285" s="5" t="s">
        <v>130</v>
      </c>
      <c r="I10285" s="6" t="s">
        <v>1708</v>
      </c>
      <c r="J10285" s="6"/>
      <c r="K10285" s="17">
        <v>1</v>
      </c>
      <c r="L10285" s="17" t="s">
        <v>20075</v>
      </c>
      <c r="M10285" s="9"/>
      <c r="N10285" s="9"/>
      <c r="O10285" s="21"/>
      <c r="Q10285" s="29"/>
      <c r="U10285" s="17"/>
      <c r="V10285" s="2" t="s">
        <v>322</v>
      </c>
      <c r="X10285" t="s">
        <v>7732</v>
      </c>
      <c r="Y10285" t="str">
        <f t="shared" si="639"/>
        <v/>
      </c>
      <c r="AA10285" t="str">
        <f t="shared" si="640"/>
        <v/>
      </c>
      <c r="AC10285" s="7"/>
      <c r="AD10285" t="s">
        <v>1708</v>
      </c>
      <c r="AE10285">
        <f t="shared" si="641"/>
        <v>0</v>
      </c>
      <c r="AG10285" s="2"/>
      <c r="AH10285" t="s">
        <v>1709</v>
      </c>
      <c r="AI10285" s="7" t="s">
        <v>4922</v>
      </c>
    </row>
    <row r="10286" spans="1:35" ht="11" customHeight="1" outlineLevel="1" x14ac:dyDescent="0.25">
      <c r="A10286" t="s">
        <v>1707</v>
      </c>
      <c r="C10286" s="2" t="s">
        <v>12974</v>
      </c>
      <c r="D10286" s="2" t="s">
        <v>4062</v>
      </c>
      <c r="E10286" s="7">
        <v>1903</v>
      </c>
      <c r="F10286" s="5" t="s">
        <v>6465</v>
      </c>
      <c r="H10286" s="5" t="s">
        <v>130</v>
      </c>
      <c r="I10286" s="6" t="s">
        <v>1708</v>
      </c>
      <c r="J10286" s="6"/>
      <c r="K10286" s="17">
        <v>1</v>
      </c>
      <c r="L10286" s="17" t="s">
        <v>20075</v>
      </c>
      <c r="M10286" s="9"/>
      <c r="N10286" s="9"/>
      <c r="O10286" s="21"/>
      <c r="Q10286" s="29"/>
      <c r="U10286" s="17"/>
      <c r="V10286" s="2" t="s">
        <v>323</v>
      </c>
      <c r="X10286" t="s">
        <v>7732</v>
      </c>
      <c r="Y10286" t="str">
        <f t="shared" si="639"/>
        <v/>
      </c>
      <c r="AA10286" t="str">
        <f t="shared" si="640"/>
        <v/>
      </c>
      <c r="AC10286" s="7"/>
      <c r="AD10286" t="s">
        <v>1708</v>
      </c>
      <c r="AE10286">
        <f t="shared" si="641"/>
        <v>0</v>
      </c>
      <c r="AG10286" s="2"/>
      <c r="AH10286" t="s">
        <v>1709</v>
      </c>
      <c r="AI10286" s="7"/>
    </row>
    <row r="10287" spans="1:35" ht="11" customHeight="1" outlineLevel="1" x14ac:dyDescent="0.25">
      <c r="A10287" t="s">
        <v>1707</v>
      </c>
      <c r="C10287" s="2" t="s">
        <v>12974</v>
      </c>
      <c r="D10287" s="2" t="s">
        <v>4062</v>
      </c>
      <c r="E10287" s="7">
        <v>1903</v>
      </c>
      <c r="F10287" s="5" t="s">
        <v>21969</v>
      </c>
      <c r="H10287" s="5" t="s">
        <v>1644</v>
      </c>
      <c r="I10287" s="6" t="s">
        <v>1708</v>
      </c>
      <c r="J10287" s="6"/>
      <c r="K10287" s="17">
        <v>1</v>
      </c>
      <c r="L10287" s="17" t="s">
        <v>7732</v>
      </c>
      <c r="M10287" s="9"/>
      <c r="N10287" s="9"/>
      <c r="O10287" s="21"/>
      <c r="Q10287" s="29"/>
      <c r="U10287" s="17"/>
      <c r="V10287" s="2" t="s">
        <v>324</v>
      </c>
      <c r="Y10287" t="str">
        <f t="shared" si="639"/>
        <v/>
      </c>
      <c r="AA10287" t="str">
        <f t="shared" si="640"/>
        <v/>
      </c>
      <c r="AC10287" s="7"/>
      <c r="AD10287" t="s">
        <v>1708</v>
      </c>
      <c r="AE10287">
        <f t="shared" si="641"/>
        <v>0</v>
      </c>
      <c r="AG10287" s="2"/>
      <c r="AH10287" t="s">
        <v>1709</v>
      </c>
      <c r="AI10287" s="7" t="s">
        <v>4922</v>
      </c>
    </row>
    <row r="10288" spans="1:35" ht="11" customHeight="1" outlineLevel="1" x14ac:dyDescent="0.25">
      <c r="A10288" t="s">
        <v>1707</v>
      </c>
      <c r="C10288" s="2" t="s">
        <v>12974</v>
      </c>
      <c r="D10288" s="2" t="s">
        <v>4062</v>
      </c>
      <c r="E10288" s="7">
        <v>1903</v>
      </c>
      <c r="F10288" s="5" t="s">
        <v>312</v>
      </c>
      <c r="H10288" s="5" t="s">
        <v>1644</v>
      </c>
      <c r="I10288" s="6" t="s">
        <v>1708</v>
      </c>
      <c r="J10288" s="6"/>
      <c r="K10288" s="17">
        <v>1</v>
      </c>
      <c r="L10288" s="17" t="s">
        <v>20075</v>
      </c>
      <c r="M10288" s="9"/>
      <c r="N10288" s="9"/>
      <c r="O10288" s="21"/>
      <c r="Q10288" s="29"/>
      <c r="U10288" s="17"/>
      <c r="V10288" s="2" t="s">
        <v>325</v>
      </c>
      <c r="Y10288" t="str">
        <f t="shared" si="639"/>
        <v/>
      </c>
      <c r="AA10288" t="str">
        <f t="shared" si="640"/>
        <v/>
      </c>
      <c r="AC10288" s="7"/>
      <c r="AD10288" t="s">
        <v>1708</v>
      </c>
      <c r="AE10288">
        <f t="shared" si="641"/>
        <v>0</v>
      </c>
      <c r="AG10288" s="2"/>
      <c r="AH10288" t="s">
        <v>1709</v>
      </c>
      <c r="AI10288" s="7" t="s">
        <v>4922</v>
      </c>
    </row>
    <row r="10289" spans="1:35" ht="11" customHeight="1" outlineLevel="1" x14ac:dyDescent="0.25">
      <c r="A10289" t="s">
        <v>1707</v>
      </c>
      <c r="C10289" s="2" t="s">
        <v>12974</v>
      </c>
      <c r="D10289" s="2" t="s">
        <v>4062</v>
      </c>
      <c r="E10289" s="7">
        <v>1903</v>
      </c>
      <c r="F10289" s="5" t="s">
        <v>314</v>
      </c>
      <c r="H10289" s="5" t="s">
        <v>1644</v>
      </c>
      <c r="I10289" s="6" t="s">
        <v>1708</v>
      </c>
      <c r="J10289" s="6"/>
      <c r="K10289" s="17">
        <v>1</v>
      </c>
      <c r="L10289" s="17" t="s">
        <v>20075</v>
      </c>
      <c r="M10289" s="9"/>
      <c r="N10289" s="9"/>
      <c r="O10289" s="21"/>
      <c r="Q10289" s="29"/>
      <c r="U10289" s="17"/>
      <c r="V10289" s="2" t="s">
        <v>326</v>
      </c>
      <c r="X10289" t="s">
        <v>7732</v>
      </c>
      <c r="Y10289" t="str">
        <f t="shared" si="639"/>
        <v/>
      </c>
      <c r="AA10289" t="str">
        <f t="shared" si="640"/>
        <v/>
      </c>
      <c r="AC10289" s="7"/>
      <c r="AD10289" t="s">
        <v>1708</v>
      </c>
      <c r="AE10289">
        <f t="shared" si="641"/>
        <v>0</v>
      </c>
      <c r="AG10289" s="2"/>
      <c r="AH10289" t="s">
        <v>1709</v>
      </c>
      <c r="AI10289" s="7" t="s">
        <v>4922</v>
      </c>
    </row>
    <row r="10290" spans="1:35" ht="11" customHeight="1" outlineLevel="1" x14ac:dyDescent="0.25">
      <c r="A10290" t="s">
        <v>1707</v>
      </c>
      <c r="C10290" s="2" t="s">
        <v>12974</v>
      </c>
      <c r="D10290" s="2" t="s">
        <v>4062</v>
      </c>
      <c r="E10290" s="7">
        <v>1903</v>
      </c>
      <c r="F10290" s="5" t="s">
        <v>34</v>
      </c>
      <c r="H10290" s="5" t="s">
        <v>1644</v>
      </c>
      <c r="I10290" s="6" t="s">
        <v>1708</v>
      </c>
      <c r="J10290" s="6"/>
      <c r="K10290" s="17">
        <v>1</v>
      </c>
      <c r="L10290" s="17" t="s">
        <v>20075</v>
      </c>
      <c r="M10290" s="9"/>
      <c r="N10290" s="9"/>
      <c r="O10290" s="21"/>
      <c r="Q10290" s="29"/>
      <c r="U10290" s="17"/>
      <c r="V10290" s="2" t="s">
        <v>327</v>
      </c>
      <c r="Y10290" t="str">
        <f t="shared" si="639"/>
        <v/>
      </c>
      <c r="AA10290" t="str">
        <f t="shared" si="640"/>
        <v/>
      </c>
      <c r="AC10290" s="7"/>
      <c r="AD10290" t="s">
        <v>1708</v>
      </c>
      <c r="AE10290">
        <f t="shared" si="641"/>
        <v>0</v>
      </c>
      <c r="AG10290" s="2"/>
      <c r="AH10290" t="s">
        <v>1709</v>
      </c>
      <c r="AI10290" s="7" t="s">
        <v>4922</v>
      </c>
    </row>
    <row r="10291" spans="1:35" ht="11" customHeight="1" outlineLevel="1" x14ac:dyDescent="0.25">
      <c r="A10291" t="s">
        <v>1707</v>
      </c>
      <c r="C10291" s="2" t="s">
        <v>12974</v>
      </c>
      <c r="D10291" s="2" t="s">
        <v>4062</v>
      </c>
      <c r="E10291" s="7">
        <v>1903</v>
      </c>
      <c r="F10291" s="5" t="s">
        <v>6465</v>
      </c>
      <c r="H10291" s="5" t="s">
        <v>1644</v>
      </c>
      <c r="I10291" s="6" t="s">
        <v>1708</v>
      </c>
      <c r="J10291" s="6"/>
      <c r="K10291" s="17">
        <v>1</v>
      </c>
      <c r="L10291" s="17" t="s">
        <v>20075</v>
      </c>
      <c r="M10291" s="9"/>
      <c r="N10291" s="9"/>
      <c r="O10291" s="21"/>
      <c r="Q10291" s="29"/>
      <c r="U10291" s="17"/>
      <c r="V10291" s="2" t="s">
        <v>328</v>
      </c>
      <c r="X10291" t="s">
        <v>7732</v>
      </c>
      <c r="Y10291" t="str">
        <f t="shared" si="639"/>
        <v/>
      </c>
      <c r="AA10291" t="str">
        <f t="shared" si="640"/>
        <v/>
      </c>
      <c r="AC10291" s="7"/>
      <c r="AD10291" t="s">
        <v>1708</v>
      </c>
      <c r="AE10291">
        <f t="shared" si="641"/>
        <v>0</v>
      </c>
      <c r="AG10291" s="2"/>
      <c r="AH10291" t="s">
        <v>1709</v>
      </c>
      <c r="AI10291" s="7"/>
    </row>
    <row r="10292" spans="1:35" ht="11" customHeight="1" outlineLevel="1" x14ac:dyDescent="0.25">
      <c r="A10292" t="s">
        <v>1707</v>
      </c>
      <c r="C10292" s="2" t="s">
        <v>12974</v>
      </c>
      <c r="D10292" s="2" t="s">
        <v>4062</v>
      </c>
      <c r="E10292" s="7">
        <v>1903</v>
      </c>
      <c r="F10292" s="5" t="s">
        <v>21874</v>
      </c>
      <c r="H10292" s="5" t="s">
        <v>130</v>
      </c>
      <c r="I10292" s="6" t="s">
        <v>1708</v>
      </c>
      <c r="J10292" s="6"/>
      <c r="K10292" s="17">
        <v>1</v>
      </c>
      <c r="L10292" s="17" t="s">
        <v>7732</v>
      </c>
      <c r="M10292" s="9"/>
      <c r="N10292" s="9"/>
      <c r="O10292" s="21"/>
      <c r="Q10292" s="29"/>
      <c r="U10292" s="17"/>
      <c r="V10292" s="2" t="s">
        <v>329</v>
      </c>
      <c r="Y10292" t="str">
        <f t="shared" si="639"/>
        <v/>
      </c>
      <c r="AA10292" t="str">
        <f t="shared" si="640"/>
        <v/>
      </c>
      <c r="AC10292" s="7"/>
      <c r="AD10292" t="s">
        <v>1708</v>
      </c>
      <c r="AE10292">
        <f t="shared" si="641"/>
        <v>0</v>
      </c>
      <c r="AG10292" s="2"/>
      <c r="AH10292" t="s">
        <v>1709</v>
      </c>
      <c r="AI10292" s="7" t="s">
        <v>4610</v>
      </c>
    </row>
    <row r="10293" spans="1:35" ht="11" customHeight="1" outlineLevel="1" x14ac:dyDescent="0.25">
      <c r="A10293" t="s">
        <v>1707</v>
      </c>
      <c r="C10293" s="2" t="s">
        <v>12974</v>
      </c>
      <c r="D10293" s="2" t="s">
        <v>4062</v>
      </c>
      <c r="E10293" s="7">
        <v>1903</v>
      </c>
      <c r="F10293" s="5" t="s">
        <v>312</v>
      </c>
      <c r="H10293" s="5" t="s">
        <v>130</v>
      </c>
      <c r="I10293" s="6" t="s">
        <v>1708</v>
      </c>
      <c r="J10293" s="6"/>
      <c r="K10293" s="17">
        <v>1</v>
      </c>
      <c r="L10293" s="17" t="s">
        <v>20075</v>
      </c>
      <c r="M10293" s="9"/>
      <c r="N10293" s="9"/>
      <c r="O10293" s="21"/>
      <c r="Q10293" s="29"/>
      <c r="U10293" s="17"/>
      <c r="V10293" s="2" t="s">
        <v>332</v>
      </c>
      <c r="X10293" t="s">
        <v>7732</v>
      </c>
      <c r="Y10293" t="str">
        <f t="shared" si="639"/>
        <v/>
      </c>
      <c r="AA10293" t="str">
        <f t="shared" si="640"/>
        <v/>
      </c>
      <c r="AC10293" s="7"/>
      <c r="AD10293" t="s">
        <v>1708</v>
      </c>
      <c r="AE10293">
        <f t="shared" si="641"/>
        <v>0</v>
      </c>
      <c r="AG10293" s="2"/>
      <c r="AH10293" t="s">
        <v>1709</v>
      </c>
      <c r="AI10293" s="7" t="s">
        <v>4922</v>
      </c>
    </row>
    <row r="10294" spans="1:35" ht="11" customHeight="1" outlineLevel="1" x14ac:dyDescent="0.25">
      <c r="A10294" t="s">
        <v>1707</v>
      </c>
      <c r="C10294" s="2" t="s">
        <v>12974</v>
      </c>
      <c r="D10294" s="2" t="s">
        <v>4062</v>
      </c>
      <c r="E10294" s="7">
        <v>1903</v>
      </c>
      <c r="F10294" s="5" t="s">
        <v>314</v>
      </c>
      <c r="H10294" s="5" t="s">
        <v>130</v>
      </c>
      <c r="I10294" s="6" t="s">
        <v>1708</v>
      </c>
      <c r="J10294" s="6"/>
      <c r="K10294" s="17">
        <v>1</v>
      </c>
      <c r="L10294" s="17" t="s">
        <v>20075</v>
      </c>
      <c r="M10294" s="9"/>
      <c r="N10294" s="9"/>
      <c r="O10294" s="21"/>
      <c r="Q10294" s="29"/>
      <c r="U10294" s="17"/>
      <c r="V10294" s="2" t="s">
        <v>333</v>
      </c>
      <c r="X10294" t="s">
        <v>7732</v>
      </c>
      <c r="Y10294" t="str">
        <f t="shared" si="639"/>
        <v/>
      </c>
      <c r="AA10294" t="str">
        <f t="shared" si="640"/>
        <v/>
      </c>
      <c r="AC10294" s="7"/>
      <c r="AD10294" t="s">
        <v>1708</v>
      </c>
      <c r="AE10294">
        <f t="shared" si="641"/>
        <v>0</v>
      </c>
      <c r="AG10294" s="2"/>
      <c r="AH10294" t="s">
        <v>1709</v>
      </c>
      <c r="AI10294" s="7" t="s">
        <v>4922</v>
      </c>
    </row>
    <row r="10295" spans="1:35" ht="11" customHeight="1" outlineLevel="1" x14ac:dyDescent="0.25">
      <c r="A10295" t="s">
        <v>1707</v>
      </c>
      <c r="C10295" s="2" t="s">
        <v>12974</v>
      </c>
      <c r="D10295" s="2" t="s">
        <v>4062</v>
      </c>
      <c r="E10295" s="7">
        <v>1903</v>
      </c>
      <c r="F10295" s="5" t="s">
        <v>34</v>
      </c>
      <c r="H10295" s="5" t="s">
        <v>130</v>
      </c>
      <c r="I10295" s="6" t="s">
        <v>1708</v>
      </c>
      <c r="J10295" s="6"/>
      <c r="K10295" s="17">
        <v>1</v>
      </c>
      <c r="L10295" s="17" t="s">
        <v>20075</v>
      </c>
      <c r="M10295" s="9"/>
      <c r="N10295" s="9"/>
      <c r="O10295" s="21"/>
      <c r="Q10295" s="29"/>
      <c r="U10295" s="17"/>
      <c r="V10295" s="2" t="s">
        <v>334</v>
      </c>
      <c r="X10295" t="s">
        <v>7732</v>
      </c>
      <c r="Y10295" t="str">
        <f t="shared" si="639"/>
        <v/>
      </c>
      <c r="AA10295" t="str">
        <f t="shared" si="640"/>
        <v/>
      </c>
      <c r="AC10295" s="7"/>
      <c r="AD10295" t="s">
        <v>1708</v>
      </c>
      <c r="AE10295">
        <f t="shared" si="641"/>
        <v>0</v>
      </c>
      <c r="AG10295" s="2"/>
      <c r="AH10295" t="s">
        <v>1709</v>
      </c>
      <c r="AI10295" s="7" t="s">
        <v>4610</v>
      </c>
    </row>
    <row r="10296" spans="1:35" ht="11" customHeight="1" outlineLevel="1" x14ac:dyDescent="0.25">
      <c r="A10296" t="s">
        <v>1707</v>
      </c>
      <c r="C10296" s="2" t="s">
        <v>12974</v>
      </c>
      <c r="D10296" s="2" t="s">
        <v>4062</v>
      </c>
      <c r="E10296" s="7">
        <v>1903</v>
      </c>
      <c r="F10296" s="5" t="s">
        <v>6467</v>
      </c>
      <c r="H10296" s="5" t="s">
        <v>130</v>
      </c>
      <c r="I10296" s="6" t="s">
        <v>1708</v>
      </c>
      <c r="J10296" s="6"/>
      <c r="K10296" s="17">
        <v>1</v>
      </c>
      <c r="L10296" s="17" t="s">
        <v>20075</v>
      </c>
      <c r="M10296" s="9"/>
      <c r="N10296" s="9"/>
      <c r="O10296" s="21"/>
      <c r="Q10296" s="29"/>
      <c r="U10296" s="17"/>
      <c r="V10296" s="2" t="s">
        <v>335</v>
      </c>
      <c r="X10296" t="s">
        <v>7732</v>
      </c>
      <c r="Y10296" t="str">
        <f t="shared" si="639"/>
        <v/>
      </c>
      <c r="AA10296" t="str">
        <f t="shared" si="640"/>
        <v/>
      </c>
      <c r="AC10296" s="7"/>
      <c r="AD10296" t="s">
        <v>1708</v>
      </c>
      <c r="AE10296">
        <f t="shared" si="641"/>
        <v>0</v>
      </c>
      <c r="AG10296" s="2"/>
      <c r="AH10296" t="s">
        <v>1709</v>
      </c>
      <c r="AI10296" s="7" t="s">
        <v>4922</v>
      </c>
    </row>
    <row r="10297" spans="1:35" ht="11" customHeight="1" outlineLevel="1" x14ac:dyDescent="0.25">
      <c r="A10297" t="s">
        <v>1707</v>
      </c>
      <c r="C10297" s="2" t="s">
        <v>12974</v>
      </c>
      <c r="D10297" s="2" t="s">
        <v>4062</v>
      </c>
      <c r="E10297" s="7">
        <v>1903</v>
      </c>
      <c r="F10297" s="5" t="s">
        <v>6465</v>
      </c>
      <c r="H10297" s="5" t="s">
        <v>130</v>
      </c>
      <c r="I10297" s="6" t="s">
        <v>1708</v>
      </c>
      <c r="J10297" s="6"/>
      <c r="K10297" s="17">
        <v>1</v>
      </c>
      <c r="L10297" s="17" t="s">
        <v>20075</v>
      </c>
      <c r="M10297" s="9"/>
      <c r="N10297" s="9"/>
      <c r="O10297" s="21"/>
      <c r="Q10297" s="29"/>
      <c r="U10297" s="17"/>
      <c r="V10297" s="2" t="s">
        <v>336</v>
      </c>
      <c r="X10297" t="s">
        <v>7732</v>
      </c>
      <c r="Y10297" t="str">
        <f t="shared" si="639"/>
        <v/>
      </c>
      <c r="AA10297" t="str">
        <f t="shared" si="640"/>
        <v/>
      </c>
      <c r="AC10297" s="7"/>
      <c r="AD10297" t="s">
        <v>1708</v>
      </c>
      <c r="AE10297">
        <f t="shared" si="641"/>
        <v>0</v>
      </c>
      <c r="AG10297" s="2"/>
      <c r="AH10297" t="s">
        <v>1709</v>
      </c>
      <c r="AI10297" s="7"/>
    </row>
    <row r="10298" spans="1:35" ht="11" customHeight="1" outlineLevel="1" x14ac:dyDescent="0.25">
      <c r="A10298" t="s">
        <v>1707</v>
      </c>
      <c r="C10298" s="2" t="s">
        <v>12974</v>
      </c>
      <c r="D10298" s="2">
        <v>197</v>
      </c>
      <c r="E10298" s="7">
        <v>1903</v>
      </c>
      <c r="F10298" s="5" t="s">
        <v>16840</v>
      </c>
      <c r="H10298" s="5" t="s">
        <v>1644</v>
      </c>
      <c r="I10298" s="6" t="s">
        <v>1708</v>
      </c>
      <c r="J10298" s="6" t="s">
        <v>16843</v>
      </c>
      <c r="K10298" s="17">
        <v>1</v>
      </c>
      <c r="L10298" s="17" t="s">
        <v>7732</v>
      </c>
      <c r="M10298" s="9"/>
      <c r="N10298" s="9"/>
      <c r="O10298" s="21"/>
      <c r="Q10298" s="29"/>
      <c r="U10298" s="17"/>
      <c r="V10298" s="2"/>
      <c r="Y10298" t="str">
        <f t="shared" si="639"/>
        <v/>
      </c>
      <c r="AA10298" t="str">
        <f t="shared" si="640"/>
        <v/>
      </c>
      <c r="AC10298" s="7"/>
      <c r="AD10298" t="s">
        <v>1708</v>
      </c>
      <c r="AE10298">
        <f t="shared" si="641"/>
        <v>0</v>
      </c>
      <c r="AG10298" s="2"/>
      <c r="AI10298" s="7"/>
    </row>
    <row r="10299" spans="1:35" ht="11" customHeight="1" outlineLevel="1" x14ac:dyDescent="0.25">
      <c r="A10299" t="s">
        <v>1707</v>
      </c>
      <c r="C10299" s="2" t="s">
        <v>12974</v>
      </c>
      <c r="D10299" s="2">
        <v>198</v>
      </c>
      <c r="E10299" s="7">
        <v>1903</v>
      </c>
      <c r="F10299" s="5" t="s">
        <v>16841</v>
      </c>
      <c r="H10299" s="5" t="s">
        <v>1644</v>
      </c>
      <c r="I10299" s="6" t="s">
        <v>1708</v>
      </c>
      <c r="J10299" s="6" t="s">
        <v>16843</v>
      </c>
      <c r="K10299" s="17">
        <v>1</v>
      </c>
      <c r="L10299" s="17" t="s">
        <v>7732</v>
      </c>
      <c r="M10299" s="9"/>
      <c r="N10299" s="9"/>
      <c r="O10299" s="21"/>
      <c r="Q10299" s="29"/>
      <c r="U10299" s="17"/>
      <c r="V10299" s="2"/>
      <c r="X10299" t="s">
        <v>7732</v>
      </c>
      <c r="Y10299" t="str">
        <f t="shared" si="639"/>
        <v/>
      </c>
      <c r="AA10299" t="str">
        <f t="shared" si="640"/>
        <v/>
      </c>
      <c r="AC10299" s="7"/>
      <c r="AD10299" t="s">
        <v>1708</v>
      </c>
      <c r="AE10299">
        <f t="shared" si="641"/>
        <v>0</v>
      </c>
      <c r="AG10299" s="2"/>
      <c r="AI10299" s="7"/>
    </row>
    <row r="10300" spans="1:35" ht="11" customHeight="1" outlineLevel="1" x14ac:dyDescent="0.25">
      <c r="A10300" t="s">
        <v>1707</v>
      </c>
      <c r="C10300" s="2" t="s">
        <v>12974</v>
      </c>
      <c r="D10300" s="2">
        <v>199</v>
      </c>
      <c r="E10300" s="7">
        <v>1903</v>
      </c>
      <c r="F10300" s="5" t="s">
        <v>16842</v>
      </c>
      <c r="H10300" s="5" t="s">
        <v>1644</v>
      </c>
      <c r="I10300" s="6" t="s">
        <v>1708</v>
      </c>
      <c r="J10300" s="6" t="s">
        <v>16843</v>
      </c>
      <c r="K10300" s="17">
        <v>1</v>
      </c>
      <c r="L10300" s="17" t="s">
        <v>7732</v>
      </c>
      <c r="M10300" s="9"/>
      <c r="N10300" s="9"/>
      <c r="O10300" s="21"/>
      <c r="Q10300" s="29"/>
      <c r="U10300" s="17"/>
      <c r="V10300" s="2"/>
      <c r="X10300" t="s">
        <v>7732</v>
      </c>
      <c r="Y10300" t="str">
        <f t="shared" si="639"/>
        <v/>
      </c>
      <c r="AA10300" t="str">
        <f t="shared" si="640"/>
        <v/>
      </c>
      <c r="AC10300" s="7"/>
      <c r="AD10300" t="s">
        <v>1708</v>
      </c>
      <c r="AE10300">
        <f t="shared" si="641"/>
        <v>0</v>
      </c>
      <c r="AG10300" s="2"/>
      <c r="AI10300" s="7"/>
    </row>
    <row r="10301" spans="1:35" ht="11" customHeight="1" outlineLevel="1" x14ac:dyDescent="0.25">
      <c r="A10301" t="s">
        <v>1707</v>
      </c>
      <c r="C10301" s="2" t="s">
        <v>12974</v>
      </c>
      <c r="D10301" s="2">
        <v>200</v>
      </c>
      <c r="E10301" s="7">
        <v>1904</v>
      </c>
      <c r="F10301" s="5" t="s">
        <v>21970</v>
      </c>
      <c r="H10301" s="5" t="s">
        <v>1644</v>
      </c>
      <c r="I10301" s="6" t="s">
        <v>1708</v>
      </c>
      <c r="J10301" s="6" t="s">
        <v>16694</v>
      </c>
      <c r="K10301" s="17">
        <v>1</v>
      </c>
      <c r="L10301" s="17" t="s">
        <v>7730</v>
      </c>
      <c r="M10301" s="9">
        <v>0.15</v>
      </c>
      <c r="N10301" s="9"/>
      <c r="O10301" s="21"/>
      <c r="Q10301" s="29"/>
      <c r="U10301" s="17"/>
      <c r="V10301" s="2">
        <v>175</v>
      </c>
      <c r="Y10301" t="str">
        <f t="shared" si="639"/>
        <v/>
      </c>
      <c r="AA10301" t="str">
        <f t="shared" si="640"/>
        <v/>
      </c>
      <c r="AC10301" s="7"/>
      <c r="AD10301" t="s">
        <v>1708</v>
      </c>
      <c r="AE10301">
        <f t="shared" si="641"/>
        <v>0</v>
      </c>
      <c r="AG10301" s="2"/>
      <c r="AH10301" t="s">
        <v>1709</v>
      </c>
      <c r="AI10301" s="7" t="s">
        <v>4922</v>
      </c>
    </row>
    <row r="10302" spans="1:35" ht="11" customHeight="1" outlineLevel="1" x14ac:dyDescent="0.25">
      <c r="A10302" t="s">
        <v>1707</v>
      </c>
      <c r="C10302" s="2" t="s">
        <v>12974</v>
      </c>
      <c r="D10302" s="2" t="s">
        <v>16848</v>
      </c>
      <c r="E10302" s="7">
        <v>1904</v>
      </c>
      <c r="F10302" s="5" t="s">
        <v>3527</v>
      </c>
      <c r="H10302" s="5" t="s">
        <v>1644</v>
      </c>
      <c r="I10302" s="6" t="s">
        <v>1708</v>
      </c>
      <c r="J10302" s="6" t="s">
        <v>16694</v>
      </c>
      <c r="K10302" s="17">
        <v>1</v>
      </c>
      <c r="L10302" s="17" t="s">
        <v>20075</v>
      </c>
      <c r="M10302" s="9"/>
      <c r="N10302" s="9"/>
      <c r="O10302" s="21"/>
      <c r="Q10302" s="29"/>
      <c r="U10302" s="17"/>
      <c r="V10302" s="2" t="s">
        <v>5723</v>
      </c>
      <c r="X10302" t="s">
        <v>7732</v>
      </c>
      <c r="Y10302" t="str">
        <f t="shared" si="639"/>
        <v/>
      </c>
      <c r="AA10302" t="str">
        <f t="shared" si="640"/>
        <v/>
      </c>
      <c r="AC10302" s="7"/>
      <c r="AD10302" t="s">
        <v>1708</v>
      </c>
      <c r="AE10302">
        <f t="shared" si="641"/>
        <v>0</v>
      </c>
      <c r="AG10302" s="2"/>
      <c r="AH10302" t="s">
        <v>1709</v>
      </c>
      <c r="AI10302" s="7" t="s">
        <v>4922</v>
      </c>
    </row>
    <row r="10303" spans="1:35" ht="11" customHeight="1" outlineLevel="1" x14ac:dyDescent="0.25">
      <c r="A10303" t="s">
        <v>1707</v>
      </c>
      <c r="C10303" s="2" t="s">
        <v>12974</v>
      </c>
      <c r="D10303" s="2" t="s">
        <v>16849</v>
      </c>
      <c r="E10303" s="7">
        <v>1904</v>
      </c>
      <c r="F10303" s="5" t="s">
        <v>3529</v>
      </c>
      <c r="H10303" s="5" t="s">
        <v>1644</v>
      </c>
      <c r="I10303" s="6" t="s">
        <v>1708</v>
      </c>
      <c r="J10303" s="6" t="s">
        <v>16694</v>
      </c>
      <c r="K10303" s="17">
        <v>1</v>
      </c>
      <c r="L10303" s="17" t="s">
        <v>20075</v>
      </c>
      <c r="M10303" s="9"/>
      <c r="N10303" s="9"/>
      <c r="O10303" s="21"/>
      <c r="Q10303" s="29"/>
      <c r="U10303" s="17"/>
      <c r="V10303" s="2" t="s">
        <v>3528</v>
      </c>
      <c r="X10303" t="s">
        <v>7732</v>
      </c>
      <c r="Y10303" t="str">
        <f t="shared" si="639"/>
        <v/>
      </c>
      <c r="AA10303" t="str">
        <f t="shared" si="640"/>
        <v/>
      </c>
      <c r="AC10303" s="7"/>
      <c r="AD10303" t="s">
        <v>1708</v>
      </c>
      <c r="AE10303">
        <f t="shared" si="641"/>
        <v>0</v>
      </c>
      <c r="AG10303" s="2"/>
      <c r="AH10303" t="s">
        <v>1709</v>
      </c>
      <c r="AI10303" s="7" t="s">
        <v>4922</v>
      </c>
    </row>
    <row r="10304" spans="1:35" ht="11" customHeight="1" outlineLevel="1" x14ac:dyDescent="0.25">
      <c r="A10304" t="s">
        <v>1707</v>
      </c>
      <c r="C10304" s="2" t="s">
        <v>12974</v>
      </c>
      <c r="D10304" s="2" t="s">
        <v>13501</v>
      </c>
      <c r="E10304" s="7">
        <v>1904</v>
      </c>
      <c r="F10304" s="5" t="s">
        <v>2236</v>
      </c>
      <c r="H10304" s="5" t="s">
        <v>1644</v>
      </c>
      <c r="I10304" s="6" t="s">
        <v>1708</v>
      </c>
      <c r="J10304" s="6" t="s">
        <v>16694</v>
      </c>
      <c r="K10304" s="17">
        <v>1</v>
      </c>
      <c r="L10304" s="17" t="s">
        <v>20075</v>
      </c>
      <c r="M10304" s="9"/>
      <c r="N10304" s="9"/>
      <c r="O10304" s="21"/>
      <c r="Q10304" s="29"/>
      <c r="U10304" s="17"/>
      <c r="V10304" s="2" t="s">
        <v>1166</v>
      </c>
      <c r="X10304" t="s">
        <v>7732</v>
      </c>
      <c r="Y10304" t="str">
        <f t="shared" si="639"/>
        <v/>
      </c>
      <c r="AA10304" t="str">
        <f t="shared" si="640"/>
        <v/>
      </c>
      <c r="AC10304" s="7"/>
      <c r="AD10304" t="s">
        <v>1708</v>
      </c>
      <c r="AE10304">
        <f t="shared" si="641"/>
        <v>0</v>
      </c>
      <c r="AG10304" s="2"/>
      <c r="AH10304" t="s">
        <v>1709</v>
      </c>
      <c r="AI10304" s="7" t="s">
        <v>4922</v>
      </c>
    </row>
    <row r="10305" spans="1:35" ht="11" customHeight="1" outlineLevel="1" x14ac:dyDescent="0.25">
      <c r="A10305" t="s">
        <v>1707</v>
      </c>
      <c r="C10305" s="2" t="s">
        <v>12974</v>
      </c>
      <c r="D10305" s="2" t="s">
        <v>6442</v>
      </c>
      <c r="E10305" s="7">
        <v>1904</v>
      </c>
      <c r="F10305" s="5" t="s">
        <v>1168</v>
      </c>
      <c r="H10305" s="5" t="s">
        <v>1644</v>
      </c>
      <c r="I10305" s="6" t="s">
        <v>1708</v>
      </c>
      <c r="J10305" s="6" t="s">
        <v>16694</v>
      </c>
      <c r="K10305" s="17">
        <v>1</v>
      </c>
      <c r="L10305" s="17" t="s">
        <v>20075</v>
      </c>
      <c r="M10305" s="9"/>
      <c r="N10305" s="9"/>
      <c r="O10305" s="21"/>
      <c r="Q10305" s="29"/>
      <c r="U10305" s="17"/>
      <c r="V10305" s="2" t="s">
        <v>1167</v>
      </c>
      <c r="X10305" t="s">
        <v>7732</v>
      </c>
      <c r="Y10305" t="str">
        <f t="shared" si="639"/>
        <v/>
      </c>
      <c r="AA10305" t="str">
        <f t="shared" si="640"/>
        <v/>
      </c>
      <c r="AC10305" s="7"/>
      <c r="AD10305" t="s">
        <v>1708</v>
      </c>
      <c r="AE10305">
        <f t="shared" si="641"/>
        <v>0</v>
      </c>
      <c r="AG10305" s="2"/>
      <c r="AH10305" t="s">
        <v>1709</v>
      </c>
      <c r="AI10305" s="7" t="s">
        <v>4922</v>
      </c>
    </row>
    <row r="10306" spans="1:35" ht="11" customHeight="1" outlineLevel="1" x14ac:dyDescent="0.25">
      <c r="A10306" t="s">
        <v>1707</v>
      </c>
      <c r="C10306" s="2" t="s">
        <v>12974</v>
      </c>
      <c r="D10306" s="2" t="s">
        <v>13604</v>
      </c>
      <c r="E10306" s="7">
        <v>1904</v>
      </c>
      <c r="F10306" s="5" t="s">
        <v>1170</v>
      </c>
      <c r="H10306" s="5" t="s">
        <v>1644</v>
      </c>
      <c r="I10306" s="6" t="s">
        <v>1708</v>
      </c>
      <c r="J10306" s="6" t="s">
        <v>16694</v>
      </c>
      <c r="K10306" s="17">
        <v>1</v>
      </c>
      <c r="L10306" s="17" t="s">
        <v>20075</v>
      </c>
      <c r="M10306" s="9"/>
      <c r="N10306" s="9"/>
      <c r="O10306" s="21"/>
      <c r="Q10306" s="29"/>
      <c r="U10306" s="17"/>
      <c r="V10306" s="2" t="s">
        <v>1169</v>
      </c>
      <c r="X10306" t="s">
        <v>7732</v>
      </c>
      <c r="Y10306" t="str">
        <f t="shared" si="639"/>
        <v/>
      </c>
      <c r="AA10306" t="str">
        <f t="shared" si="640"/>
        <v/>
      </c>
      <c r="AC10306" s="7"/>
      <c r="AD10306" t="s">
        <v>1708</v>
      </c>
      <c r="AE10306">
        <f t="shared" si="641"/>
        <v>0</v>
      </c>
      <c r="AG10306" s="2"/>
      <c r="AH10306" t="s">
        <v>1709</v>
      </c>
      <c r="AI10306" s="7" t="s">
        <v>4922</v>
      </c>
    </row>
    <row r="10307" spans="1:35" ht="11" customHeight="1" outlineLevel="1" x14ac:dyDescent="0.25">
      <c r="A10307" t="s">
        <v>1707</v>
      </c>
      <c r="C10307" s="2" t="s">
        <v>12974</v>
      </c>
      <c r="D10307" s="2" t="s">
        <v>12130</v>
      </c>
      <c r="E10307" s="7">
        <v>1904</v>
      </c>
      <c r="F10307" s="5" t="s">
        <v>38</v>
      </c>
      <c r="H10307" s="5" t="s">
        <v>1644</v>
      </c>
      <c r="I10307" s="6" t="s">
        <v>1708</v>
      </c>
      <c r="J10307" s="6" t="s">
        <v>16694</v>
      </c>
      <c r="K10307" s="17">
        <v>1</v>
      </c>
      <c r="L10307" s="17" t="s">
        <v>20075</v>
      </c>
      <c r="M10307" s="9"/>
      <c r="N10307" s="9"/>
      <c r="O10307" s="21"/>
      <c r="Q10307" s="29"/>
      <c r="U10307" s="17"/>
      <c r="V10307" s="2" t="s">
        <v>1171</v>
      </c>
      <c r="X10307" t="s">
        <v>7732</v>
      </c>
      <c r="Y10307" t="str">
        <f t="shared" si="639"/>
        <v/>
      </c>
      <c r="AA10307" t="str">
        <f t="shared" si="640"/>
        <v/>
      </c>
      <c r="AC10307" s="7"/>
      <c r="AD10307" t="s">
        <v>1708</v>
      </c>
      <c r="AE10307">
        <f t="shared" si="641"/>
        <v>0</v>
      </c>
      <c r="AG10307" s="2"/>
      <c r="AH10307" t="s">
        <v>1709</v>
      </c>
      <c r="AI10307" s="7" t="s">
        <v>4922</v>
      </c>
    </row>
    <row r="10308" spans="1:35" ht="11" customHeight="1" outlineLevel="1" x14ac:dyDescent="0.25">
      <c r="A10308" t="s">
        <v>1707</v>
      </c>
      <c r="C10308" s="2" t="s">
        <v>12974</v>
      </c>
      <c r="D10308" s="2" t="s">
        <v>16850</v>
      </c>
      <c r="E10308" s="7">
        <v>1904</v>
      </c>
      <c r="F10308" s="5" t="s">
        <v>1173</v>
      </c>
      <c r="H10308" s="5" t="s">
        <v>1644</v>
      </c>
      <c r="I10308" s="6" t="s">
        <v>1708</v>
      </c>
      <c r="J10308" s="6" t="s">
        <v>16694</v>
      </c>
      <c r="K10308" s="17">
        <v>1</v>
      </c>
      <c r="L10308" s="17" t="s">
        <v>20075</v>
      </c>
      <c r="M10308" s="9"/>
      <c r="N10308" s="9"/>
      <c r="O10308" s="21"/>
      <c r="Q10308" s="29"/>
      <c r="U10308" s="17"/>
      <c r="V10308" s="2" t="s">
        <v>1172</v>
      </c>
      <c r="X10308" t="s">
        <v>7732</v>
      </c>
      <c r="Y10308" t="str">
        <f t="shared" si="639"/>
        <v/>
      </c>
      <c r="AA10308" t="str">
        <f t="shared" si="640"/>
        <v/>
      </c>
      <c r="AC10308" s="7"/>
      <c r="AD10308" t="s">
        <v>1708</v>
      </c>
      <c r="AE10308">
        <f t="shared" si="641"/>
        <v>0</v>
      </c>
      <c r="AG10308" s="2"/>
      <c r="AH10308" t="s">
        <v>1709</v>
      </c>
      <c r="AI10308" s="7" t="s">
        <v>4922</v>
      </c>
    </row>
    <row r="10309" spans="1:35" ht="11" customHeight="1" outlineLevel="1" x14ac:dyDescent="0.25">
      <c r="A10309" t="s">
        <v>1707</v>
      </c>
      <c r="C10309" s="2" t="s">
        <v>12974</v>
      </c>
      <c r="D10309" s="2">
        <v>201</v>
      </c>
      <c r="E10309" s="7">
        <v>1904</v>
      </c>
      <c r="F10309" s="5" t="s">
        <v>10945</v>
      </c>
      <c r="H10309" s="5" t="s">
        <v>1644</v>
      </c>
      <c r="I10309" s="6" t="s">
        <v>1708</v>
      </c>
      <c r="J10309" s="6" t="s">
        <v>16694</v>
      </c>
      <c r="K10309" s="17">
        <v>1</v>
      </c>
      <c r="L10309" s="17" t="s">
        <v>7732</v>
      </c>
      <c r="M10309" s="9"/>
      <c r="N10309" s="9"/>
      <c r="O10309" s="21"/>
      <c r="Q10309" s="29"/>
      <c r="U10309" s="17"/>
      <c r="V10309" s="2">
        <v>177</v>
      </c>
      <c r="X10309" t="s">
        <v>7732</v>
      </c>
      <c r="Y10309" t="str">
        <f t="shared" si="639"/>
        <v/>
      </c>
      <c r="AA10309" t="str">
        <f t="shared" si="640"/>
        <v/>
      </c>
      <c r="AC10309" s="7"/>
      <c r="AD10309" t="s">
        <v>1708</v>
      </c>
      <c r="AE10309">
        <f t="shared" si="641"/>
        <v>0</v>
      </c>
      <c r="AG10309" s="2"/>
      <c r="AH10309" t="s">
        <v>1709</v>
      </c>
      <c r="AI10309" s="7" t="s">
        <v>4922</v>
      </c>
    </row>
    <row r="10310" spans="1:35" ht="11" customHeight="1" outlineLevel="1" x14ac:dyDescent="0.25">
      <c r="A10310" t="s">
        <v>1707</v>
      </c>
      <c r="C10310" s="2" t="s">
        <v>12974</v>
      </c>
      <c r="D10310" s="2" t="s">
        <v>3292</v>
      </c>
      <c r="E10310" s="7">
        <v>1904</v>
      </c>
      <c r="F10310" s="5" t="s">
        <v>6465</v>
      </c>
      <c r="H10310" s="5" t="s">
        <v>1644</v>
      </c>
      <c r="I10310" s="6" t="s">
        <v>1708</v>
      </c>
      <c r="J10310" s="6" t="s">
        <v>16694</v>
      </c>
      <c r="K10310" s="17">
        <v>1</v>
      </c>
      <c r="L10310" s="17" t="s">
        <v>20075</v>
      </c>
      <c r="M10310" s="9"/>
      <c r="N10310" s="9"/>
      <c r="O10310" s="21"/>
      <c r="Q10310" s="29"/>
      <c r="U10310" s="17"/>
      <c r="V10310" s="2" t="s">
        <v>2033</v>
      </c>
      <c r="Y10310" t="str">
        <f t="shared" si="639"/>
        <v/>
      </c>
      <c r="AA10310" t="str">
        <f t="shared" si="640"/>
        <v/>
      </c>
      <c r="AC10310" s="7"/>
      <c r="AD10310" t="s">
        <v>1708</v>
      </c>
      <c r="AE10310">
        <f t="shared" si="641"/>
        <v>0</v>
      </c>
      <c r="AG10310" s="2"/>
      <c r="AH10310" t="s">
        <v>1709</v>
      </c>
      <c r="AI10310" s="7" t="s">
        <v>4922</v>
      </c>
    </row>
    <row r="10311" spans="1:35" ht="11" customHeight="1" outlineLevel="1" x14ac:dyDescent="0.25">
      <c r="A10311" t="s">
        <v>1707</v>
      </c>
      <c r="C10311" s="2" t="s">
        <v>12974</v>
      </c>
      <c r="D10311" s="2" t="s">
        <v>3293</v>
      </c>
      <c r="E10311" s="7">
        <v>1904</v>
      </c>
      <c r="F10311" s="5" t="s">
        <v>3361</v>
      </c>
      <c r="H10311" s="5" t="s">
        <v>1644</v>
      </c>
      <c r="I10311" s="6" t="s">
        <v>1708</v>
      </c>
      <c r="J10311" s="6" t="s">
        <v>16694</v>
      </c>
      <c r="K10311" s="17">
        <v>1</v>
      </c>
      <c r="L10311" s="17" t="s">
        <v>20075</v>
      </c>
      <c r="M10311" s="9"/>
      <c r="N10311" s="9"/>
      <c r="O10311" s="21"/>
      <c r="Q10311" s="29"/>
      <c r="U10311" s="17"/>
      <c r="V10311" s="2" t="s">
        <v>3360</v>
      </c>
      <c r="Y10311" t="str">
        <f t="shared" si="639"/>
        <v/>
      </c>
      <c r="AA10311" t="str">
        <f t="shared" si="640"/>
        <v/>
      </c>
      <c r="AC10311" s="7"/>
      <c r="AD10311" t="s">
        <v>1708</v>
      </c>
      <c r="AE10311">
        <f t="shared" si="641"/>
        <v>0</v>
      </c>
      <c r="AG10311" s="2"/>
      <c r="AH10311" t="s">
        <v>1709</v>
      </c>
      <c r="AI10311" s="7" t="s">
        <v>4922</v>
      </c>
    </row>
    <row r="10312" spans="1:35" ht="11" customHeight="1" outlineLevel="1" x14ac:dyDescent="0.25">
      <c r="A10312" t="s">
        <v>1707</v>
      </c>
      <c r="C10312" s="2" t="s">
        <v>12974</v>
      </c>
      <c r="D10312" s="2" t="s">
        <v>3295</v>
      </c>
      <c r="E10312" s="7">
        <v>1904</v>
      </c>
      <c r="F10312" s="5" t="s">
        <v>4837</v>
      </c>
      <c r="H10312" s="5" t="s">
        <v>1644</v>
      </c>
      <c r="I10312" s="6" t="s">
        <v>1708</v>
      </c>
      <c r="J10312" s="6" t="s">
        <v>16694</v>
      </c>
      <c r="K10312" s="17">
        <v>1</v>
      </c>
      <c r="L10312" s="17" t="s">
        <v>20075</v>
      </c>
      <c r="M10312" s="9"/>
      <c r="N10312" s="9"/>
      <c r="O10312" s="21"/>
      <c r="Q10312" s="29"/>
      <c r="U10312" s="17"/>
      <c r="V10312" s="2" t="s">
        <v>3362</v>
      </c>
      <c r="Y10312" t="str">
        <f t="shared" si="639"/>
        <v/>
      </c>
      <c r="AA10312" t="str">
        <f t="shared" si="640"/>
        <v/>
      </c>
      <c r="AC10312" s="7"/>
      <c r="AD10312" t="s">
        <v>1708</v>
      </c>
      <c r="AE10312">
        <f t="shared" si="641"/>
        <v>0</v>
      </c>
      <c r="AG10312" s="2"/>
      <c r="AH10312" t="s">
        <v>1709</v>
      </c>
      <c r="AI10312" s="7" t="s">
        <v>4922</v>
      </c>
    </row>
    <row r="10313" spans="1:35" ht="11" customHeight="1" outlineLevel="1" x14ac:dyDescent="0.25">
      <c r="A10313" t="s">
        <v>1707</v>
      </c>
      <c r="C10313" s="2" t="s">
        <v>12974</v>
      </c>
      <c r="D10313" s="2" t="s">
        <v>16844</v>
      </c>
      <c r="E10313" s="7">
        <v>1904</v>
      </c>
      <c r="F10313" s="5" t="s">
        <v>1168</v>
      </c>
      <c r="H10313" s="5" t="s">
        <v>1644</v>
      </c>
      <c r="I10313" s="6" t="s">
        <v>1708</v>
      </c>
      <c r="J10313" s="6" t="s">
        <v>16694</v>
      </c>
      <c r="K10313" s="17">
        <v>1</v>
      </c>
      <c r="L10313" s="17" t="s">
        <v>20075</v>
      </c>
      <c r="M10313" s="9"/>
      <c r="N10313" s="9"/>
      <c r="O10313" s="21"/>
      <c r="Q10313" s="29"/>
      <c r="U10313" s="17"/>
      <c r="V10313" s="2" t="s">
        <v>177</v>
      </c>
      <c r="X10313" t="s">
        <v>7732</v>
      </c>
      <c r="Y10313" t="str">
        <f t="shared" si="639"/>
        <v/>
      </c>
      <c r="AA10313" t="str">
        <f t="shared" si="640"/>
        <v/>
      </c>
      <c r="AC10313" s="7"/>
      <c r="AD10313" t="s">
        <v>1708</v>
      </c>
      <c r="AE10313">
        <f t="shared" si="641"/>
        <v>0</v>
      </c>
      <c r="AG10313" s="2"/>
      <c r="AH10313" t="s">
        <v>1709</v>
      </c>
      <c r="AI10313" s="7" t="s">
        <v>4922</v>
      </c>
    </row>
    <row r="10314" spans="1:35" ht="11" customHeight="1" outlineLevel="1" x14ac:dyDescent="0.25">
      <c r="A10314" t="s">
        <v>1707</v>
      </c>
      <c r="C10314" s="2" t="s">
        <v>12974</v>
      </c>
      <c r="D10314" s="2" t="s">
        <v>16845</v>
      </c>
      <c r="E10314" s="7">
        <v>1904</v>
      </c>
      <c r="F10314" s="5" t="s">
        <v>38</v>
      </c>
      <c r="H10314" s="5" t="s">
        <v>1644</v>
      </c>
      <c r="I10314" s="6" t="s">
        <v>1708</v>
      </c>
      <c r="J10314" s="6" t="s">
        <v>16694</v>
      </c>
      <c r="K10314" s="17">
        <v>1</v>
      </c>
      <c r="L10314" s="17" t="s">
        <v>20075</v>
      </c>
      <c r="M10314" s="9"/>
      <c r="N10314" s="9"/>
      <c r="O10314" s="21"/>
      <c r="Q10314" s="29"/>
      <c r="U10314" s="17"/>
      <c r="V10314" s="2" t="s">
        <v>178</v>
      </c>
      <c r="X10314" t="s">
        <v>7732</v>
      </c>
      <c r="Y10314" t="str">
        <f t="shared" si="639"/>
        <v/>
      </c>
      <c r="AA10314" t="str">
        <f t="shared" si="640"/>
        <v/>
      </c>
      <c r="AC10314" s="7"/>
      <c r="AD10314" t="s">
        <v>1708</v>
      </c>
      <c r="AE10314">
        <f t="shared" si="641"/>
        <v>0</v>
      </c>
      <c r="AG10314" s="2"/>
      <c r="AH10314" t="s">
        <v>1709</v>
      </c>
      <c r="AI10314" s="7" t="s">
        <v>4620</v>
      </c>
    </row>
    <row r="10315" spans="1:35" ht="11" customHeight="1" outlineLevel="1" x14ac:dyDescent="0.25">
      <c r="A10315" t="s">
        <v>1707</v>
      </c>
      <c r="C10315" s="2" t="s">
        <v>12974</v>
      </c>
      <c r="D10315" s="2" t="s">
        <v>16846</v>
      </c>
      <c r="E10315" s="7">
        <v>1904</v>
      </c>
      <c r="F10315" s="5" t="s">
        <v>1472</v>
      </c>
      <c r="H10315" s="5" t="s">
        <v>1644</v>
      </c>
      <c r="I10315" s="6" t="s">
        <v>1708</v>
      </c>
      <c r="J10315" s="6" t="s">
        <v>16694</v>
      </c>
      <c r="K10315" s="17">
        <v>1</v>
      </c>
      <c r="L10315" s="17" t="s">
        <v>20075</v>
      </c>
      <c r="M10315" s="9"/>
      <c r="N10315" s="9"/>
      <c r="O10315" s="21"/>
      <c r="Q10315" s="29"/>
      <c r="U10315" s="17"/>
      <c r="V10315" s="2" t="s">
        <v>179</v>
      </c>
      <c r="Y10315" t="str">
        <f t="shared" si="639"/>
        <v/>
      </c>
      <c r="AA10315" t="str">
        <f t="shared" si="640"/>
        <v/>
      </c>
      <c r="AC10315" s="7"/>
      <c r="AD10315" t="s">
        <v>1708</v>
      </c>
      <c r="AE10315">
        <f t="shared" si="641"/>
        <v>0</v>
      </c>
      <c r="AG10315" s="2"/>
      <c r="AH10315" t="s">
        <v>1709</v>
      </c>
      <c r="AI10315" s="7" t="s">
        <v>4620</v>
      </c>
    </row>
    <row r="10316" spans="1:35" ht="11" customHeight="1" outlineLevel="1" x14ac:dyDescent="0.25">
      <c r="A10316" t="s">
        <v>1707</v>
      </c>
      <c r="C10316" s="2" t="s">
        <v>12974</v>
      </c>
      <c r="D10316" s="2" t="s">
        <v>16847</v>
      </c>
      <c r="E10316" s="7">
        <v>1904</v>
      </c>
      <c r="F10316" s="5" t="s">
        <v>1125</v>
      </c>
      <c r="H10316" s="5" t="s">
        <v>1644</v>
      </c>
      <c r="I10316" s="6" t="s">
        <v>1708</v>
      </c>
      <c r="J10316" s="6" t="s">
        <v>16694</v>
      </c>
      <c r="K10316" s="17">
        <v>1</v>
      </c>
      <c r="L10316" s="17" t="s">
        <v>20075</v>
      </c>
      <c r="M10316" s="9"/>
      <c r="N10316" s="9"/>
      <c r="O10316" s="21"/>
      <c r="Q10316" s="29"/>
      <c r="U10316" s="17"/>
      <c r="V10316" s="2" t="s">
        <v>180</v>
      </c>
      <c r="X10316" t="s">
        <v>7732</v>
      </c>
      <c r="Y10316" t="str">
        <f t="shared" si="639"/>
        <v/>
      </c>
      <c r="AA10316" t="str">
        <f t="shared" si="640"/>
        <v/>
      </c>
      <c r="AC10316" s="7"/>
      <c r="AD10316" t="s">
        <v>1708</v>
      </c>
      <c r="AE10316">
        <f t="shared" si="641"/>
        <v>0</v>
      </c>
      <c r="AG10316" s="2"/>
      <c r="AH10316" t="s">
        <v>1709</v>
      </c>
      <c r="AI10316" s="7" t="s">
        <v>4922</v>
      </c>
    </row>
    <row r="10317" spans="1:35" ht="11" customHeight="1" outlineLevel="1" x14ac:dyDescent="0.25">
      <c r="A10317" t="s">
        <v>1707</v>
      </c>
      <c r="C10317" s="2" t="s">
        <v>12974</v>
      </c>
      <c r="D10317" s="2">
        <v>202</v>
      </c>
      <c r="E10317" s="7">
        <v>1904</v>
      </c>
      <c r="F10317" s="5" t="s">
        <v>10945</v>
      </c>
      <c r="H10317" s="5" t="s">
        <v>1644</v>
      </c>
      <c r="I10317" s="6" t="s">
        <v>1708</v>
      </c>
      <c r="J10317" s="6" t="s">
        <v>16694</v>
      </c>
      <c r="K10317" s="17">
        <v>1</v>
      </c>
      <c r="L10317" s="17" t="s">
        <v>7730</v>
      </c>
      <c r="M10317" s="9">
        <v>0.15</v>
      </c>
      <c r="N10317" s="9"/>
      <c r="O10317" s="21"/>
      <c r="Q10317" s="29"/>
      <c r="U10317" s="17"/>
      <c r="V10317" s="2">
        <v>176</v>
      </c>
      <c r="X10317" t="s">
        <v>7732</v>
      </c>
      <c r="Y10317" t="str">
        <f t="shared" si="639"/>
        <v/>
      </c>
      <c r="AA10317" t="str">
        <f t="shared" si="640"/>
        <v/>
      </c>
      <c r="AC10317" s="7"/>
      <c r="AD10317" t="s">
        <v>1708</v>
      </c>
      <c r="AE10317">
        <f t="shared" si="641"/>
        <v>0</v>
      </c>
      <c r="AG10317" s="2"/>
      <c r="AH10317" t="s">
        <v>1709</v>
      </c>
      <c r="AI10317" s="7" t="s">
        <v>4610</v>
      </c>
    </row>
    <row r="10318" spans="1:35" ht="11" customHeight="1" outlineLevel="1" x14ac:dyDescent="0.25">
      <c r="A10318" t="s">
        <v>1707</v>
      </c>
      <c r="C10318" s="2" t="s">
        <v>12974</v>
      </c>
      <c r="D10318" s="2" t="s">
        <v>5911</v>
      </c>
      <c r="E10318" s="7">
        <v>1904</v>
      </c>
      <c r="F10318" s="5" t="s">
        <v>6465</v>
      </c>
      <c r="H10318" s="5" t="s">
        <v>1644</v>
      </c>
      <c r="I10318" s="6" t="s">
        <v>1708</v>
      </c>
      <c r="J10318" s="6" t="s">
        <v>16694</v>
      </c>
      <c r="K10318" s="17">
        <v>1</v>
      </c>
      <c r="L10318" s="17" t="s">
        <v>20075</v>
      </c>
      <c r="M10318" s="9"/>
      <c r="N10318" s="9"/>
      <c r="O10318" s="21"/>
      <c r="Q10318" s="29"/>
      <c r="U10318" s="17"/>
      <c r="V10318" s="2" t="s">
        <v>5725</v>
      </c>
      <c r="X10318" t="s">
        <v>7732</v>
      </c>
      <c r="Y10318" t="str">
        <f t="shared" si="639"/>
        <v/>
      </c>
      <c r="AA10318" t="str">
        <f t="shared" si="640"/>
        <v/>
      </c>
      <c r="AC10318" s="7"/>
      <c r="AD10318" t="s">
        <v>1708</v>
      </c>
      <c r="AE10318">
        <f t="shared" si="641"/>
        <v>0</v>
      </c>
      <c r="AG10318" s="2"/>
      <c r="AH10318" t="s">
        <v>1709</v>
      </c>
      <c r="AI10318" s="7" t="s">
        <v>4922</v>
      </c>
    </row>
    <row r="10319" spans="1:35" ht="11" customHeight="1" outlineLevel="1" x14ac:dyDescent="0.25">
      <c r="A10319" t="s">
        <v>1707</v>
      </c>
      <c r="C10319" s="2" t="s">
        <v>12974</v>
      </c>
      <c r="D10319" s="2" t="s">
        <v>16851</v>
      </c>
      <c r="E10319" s="7">
        <v>1904</v>
      </c>
      <c r="F10319" s="5" t="s">
        <v>3529</v>
      </c>
      <c r="H10319" s="5" t="s">
        <v>1644</v>
      </c>
      <c r="I10319" s="6" t="s">
        <v>1708</v>
      </c>
      <c r="J10319" s="6" t="s">
        <v>16694</v>
      </c>
      <c r="K10319" s="17">
        <v>1</v>
      </c>
      <c r="L10319" s="17" t="s">
        <v>20075</v>
      </c>
      <c r="M10319" s="9"/>
      <c r="N10319" s="9"/>
      <c r="O10319" s="21"/>
      <c r="Q10319" s="29"/>
      <c r="U10319" s="17"/>
      <c r="V10319" s="2" t="s">
        <v>2266</v>
      </c>
      <c r="X10319" t="s">
        <v>7732</v>
      </c>
      <c r="Y10319" t="str">
        <f t="shared" si="639"/>
        <v/>
      </c>
      <c r="AA10319" t="str">
        <f t="shared" si="640"/>
        <v/>
      </c>
      <c r="AC10319" s="7"/>
      <c r="AD10319" t="s">
        <v>1708</v>
      </c>
      <c r="AE10319">
        <f t="shared" si="641"/>
        <v>0</v>
      </c>
      <c r="AG10319" s="2"/>
      <c r="AH10319" t="s">
        <v>1709</v>
      </c>
      <c r="AI10319" s="7" t="s">
        <v>4922</v>
      </c>
    </row>
    <row r="10320" spans="1:35" ht="11" customHeight="1" outlineLevel="1" x14ac:dyDescent="0.25">
      <c r="A10320" t="s">
        <v>1707</v>
      </c>
      <c r="C10320" s="2" t="s">
        <v>12974</v>
      </c>
      <c r="D10320" s="2" t="s">
        <v>16852</v>
      </c>
      <c r="E10320" s="7">
        <v>1904</v>
      </c>
      <c r="F10320" s="5" t="s">
        <v>2236</v>
      </c>
      <c r="H10320" s="5" t="s">
        <v>1644</v>
      </c>
      <c r="I10320" s="6" t="s">
        <v>1708</v>
      </c>
      <c r="J10320" s="6" t="s">
        <v>16694</v>
      </c>
      <c r="K10320" s="17">
        <v>1</v>
      </c>
      <c r="L10320" s="17" t="s">
        <v>20075</v>
      </c>
      <c r="M10320" s="9"/>
      <c r="N10320" s="9"/>
      <c r="O10320" s="21"/>
      <c r="Q10320" s="29"/>
      <c r="U10320" s="17"/>
      <c r="V10320" s="2" t="s">
        <v>2267</v>
      </c>
      <c r="X10320" t="s">
        <v>7732</v>
      </c>
      <c r="Y10320" t="str">
        <f t="shared" si="639"/>
        <v/>
      </c>
      <c r="AA10320" t="str">
        <f t="shared" si="640"/>
        <v/>
      </c>
      <c r="AC10320" s="7"/>
      <c r="AD10320" t="s">
        <v>1708</v>
      </c>
      <c r="AE10320">
        <f t="shared" si="641"/>
        <v>0</v>
      </c>
      <c r="AG10320" s="2"/>
      <c r="AH10320" t="s">
        <v>1709</v>
      </c>
      <c r="AI10320" s="7" t="s">
        <v>4922</v>
      </c>
    </row>
    <row r="10321" spans="1:35" ht="11" customHeight="1" outlineLevel="1" x14ac:dyDescent="0.25">
      <c r="A10321" t="s">
        <v>1707</v>
      </c>
      <c r="C10321" s="2" t="s">
        <v>12974</v>
      </c>
      <c r="D10321" s="2" t="s">
        <v>16853</v>
      </c>
      <c r="E10321" s="7">
        <v>1904</v>
      </c>
      <c r="F10321" s="5" t="s">
        <v>5400</v>
      </c>
      <c r="H10321" s="5" t="s">
        <v>1644</v>
      </c>
      <c r="I10321" s="6" t="s">
        <v>1708</v>
      </c>
      <c r="J10321" s="6" t="s">
        <v>16694</v>
      </c>
      <c r="K10321" s="17">
        <v>1</v>
      </c>
      <c r="L10321" s="17" t="s">
        <v>20075</v>
      </c>
      <c r="M10321" s="9"/>
      <c r="N10321" s="9"/>
      <c r="O10321" s="21"/>
      <c r="Q10321" s="29"/>
      <c r="U10321" s="17"/>
      <c r="V10321" s="2" t="s">
        <v>2268</v>
      </c>
      <c r="X10321" t="s">
        <v>7732</v>
      </c>
      <c r="Y10321" t="str">
        <f t="shared" si="639"/>
        <v/>
      </c>
      <c r="AA10321" t="str">
        <f t="shared" si="640"/>
        <v/>
      </c>
      <c r="AC10321" s="7"/>
      <c r="AD10321" t="s">
        <v>1708</v>
      </c>
      <c r="AE10321">
        <f t="shared" si="641"/>
        <v>0</v>
      </c>
      <c r="AG10321" s="2"/>
      <c r="AH10321" t="s">
        <v>1709</v>
      </c>
      <c r="AI10321" s="7" t="s">
        <v>4922</v>
      </c>
    </row>
    <row r="10322" spans="1:35" ht="11" customHeight="1" outlineLevel="1" x14ac:dyDescent="0.25">
      <c r="A10322" t="s">
        <v>1707</v>
      </c>
      <c r="C10322" s="2" t="s">
        <v>12974</v>
      </c>
      <c r="D10322" s="2" t="s">
        <v>16854</v>
      </c>
      <c r="E10322" s="7">
        <v>1904</v>
      </c>
      <c r="F10322" s="5" t="s">
        <v>2497</v>
      </c>
      <c r="H10322" s="5" t="s">
        <v>1644</v>
      </c>
      <c r="I10322" s="6" t="s">
        <v>1708</v>
      </c>
      <c r="J10322" s="6" t="s">
        <v>16694</v>
      </c>
      <c r="K10322" s="17">
        <v>1</v>
      </c>
      <c r="L10322" s="17" t="s">
        <v>20075</v>
      </c>
      <c r="M10322" s="9"/>
      <c r="N10322" s="9"/>
      <c r="O10322" s="21"/>
      <c r="Q10322" s="29"/>
      <c r="U10322" s="17"/>
      <c r="V10322" s="2" t="s">
        <v>2269</v>
      </c>
      <c r="X10322" t="s">
        <v>7732</v>
      </c>
      <c r="Y10322" t="str">
        <f t="shared" si="639"/>
        <v/>
      </c>
      <c r="AA10322" t="str">
        <f t="shared" si="640"/>
        <v/>
      </c>
      <c r="AC10322" s="7"/>
      <c r="AD10322" t="s">
        <v>1708</v>
      </c>
      <c r="AE10322">
        <f t="shared" si="641"/>
        <v>0</v>
      </c>
      <c r="AG10322" s="2"/>
      <c r="AH10322" t="s">
        <v>1709</v>
      </c>
      <c r="AI10322" s="7" t="s">
        <v>4922</v>
      </c>
    </row>
    <row r="10323" spans="1:35" ht="11" customHeight="1" outlineLevel="1" x14ac:dyDescent="0.25">
      <c r="A10323" t="s">
        <v>1707</v>
      </c>
      <c r="C10323" s="2" t="s">
        <v>12974</v>
      </c>
      <c r="D10323" s="2" t="s">
        <v>16855</v>
      </c>
      <c r="E10323" s="7">
        <v>1904</v>
      </c>
      <c r="F10323" s="5" t="s">
        <v>2271</v>
      </c>
      <c r="H10323" s="5" t="s">
        <v>1644</v>
      </c>
      <c r="I10323" s="6" t="s">
        <v>1708</v>
      </c>
      <c r="J10323" s="6" t="s">
        <v>16694</v>
      </c>
      <c r="K10323" s="17">
        <v>1</v>
      </c>
      <c r="L10323" s="17" t="s">
        <v>20075</v>
      </c>
      <c r="M10323" s="9"/>
      <c r="N10323" s="9"/>
      <c r="O10323" s="21"/>
      <c r="Q10323" s="29"/>
      <c r="U10323" s="17"/>
      <c r="V10323" s="2" t="s">
        <v>2270</v>
      </c>
      <c r="X10323" t="s">
        <v>7732</v>
      </c>
      <c r="Y10323" t="str">
        <f t="shared" si="639"/>
        <v/>
      </c>
      <c r="AA10323" t="str">
        <f t="shared" si="640"/>
        <v/>
      </c>
      <c r="AC10323" s="7"/>
      <c r="AD10323" t="s">
        <v>1708</v>
      </c>
      <c r="AE10323">
        <f t="shared" si="641"/>
        <v>0</v>
      </c>
      <c r="AG10323" s="2"/>
      <c r="AH10323" t="s">
        <v>1709</v>
      </c>
      <c r="AI10323" s="7" t="s">
        <v>4922</v>
      </c>
    </row>
    <row r="10324" spans="1:35" ht="11" customHeight="1" outlineLevel="1" x14ac:dyDescent="0.25">
      <c r="A10324" t="s">
        <v>1707</v>
      </c>
      <c r="C10324" s="2" t="s">
        <v>12974</v>
      </c>
      <c r="D10324" s="2" t="s">
        <v>16856</v>
      </c>
      <c r="E10324" s="7">
        <v>1904</v>
      </c>
      <c r="F10324" s="5" t="s">
        <v>4337</v>
      </c>
      <c r="H10324" s="5" t="s">
        <v>1644</v>
      </c>
      <c r="I10324" s="6" t="s">
        <v>1708</v>
      </c>
      <c r="J10324" s="6" t="s">
        <v>16694</v>
      </c>
      <c r="K10324" s="17">
        <v>1</v>
      </c>
      <c r="L10324" s="17" t="s">
        <v>20075</v>
      </c>
      <c r="M10324" s="9"/>
      <c r="N10324" s="9"/>
      <c r="O10324" s="21"/>
      <c r="Q10324" s="29"/>
      <c r="U10324" s="17"/>
      <c r="V10324" s="2" t="s">
        <v>4336</v>
      </c>
      <c r="X10324" t="s">
        <v>7732</v>
      </c>
      <c r="Y10324" t="str">
        <f t="shared" si="639"/>
        <v/>
      </c>
      <c r="AA10324" t="str">
        <f t="shared" si="640"/>
        <v/>
      </c>
      <c r="AC10324" s="7"/>
      <c r="AD10324" t="s">
        <v>1708</v>
      </c>
      <c r="AE10324">
        <f t="shared" si="641"/>
        <v>0</v>
      </c>
      <c r="AG10324" s="2"/>
      <c r="AH10324" t="s">
        <v>1709</v>
      </c>
      <c r="AI10324" s="7" t="s">
        <v>4922</v>
      </c>
    </row>
    <row r="10325" spans="1:35" ht="11" customHeight="1" outlineLevel="1" x14ac:dyDescent="0.25">
      <c r="A10325" t="s">
        <v>1707</v>
      </c>
      <c r="C10325" s="2" t="s">
        <v>12974</v>
      </c>
      <c r="D10325" s="2" t="s">
        <v>16857</v>
      </c>
      <c r="E10325" s="7">
        <v>1904</v>
      </c>
      <c r="F10325" s="5" t="s">
        <v>38</v>
      </c>
      <c r="H10325" s="5" t="s">
        <v>1644</v>
      </c>
      <c r="I10325" s="6" t="s">
        <v>1708</v>
      </c>
      <c r="J10325" s="6" t="s">
        <v>16694</v>
      </c>
      <c r="K10325" s="17">
        <v>1</v>
      </c>
      <c r="L10325" s="17" t="s">
        <v>20075</v>
      </c>
      <c r="M10325" s="9"/>
      <c r="N10325" s="9"/>
      <c r="O10325" s="21"/>
      <c r="Q10325" s="29"/>
      <c r="U10325" s="17"/>
      <c r="V10325" s="2" t="s">
        <v>2032</v>
      </c>
      <c r="X10325" t="s">
        <v>7732</v>
      </c>
      <c r="Y10325" t="str">
        <f t="shared" si="639"/>
        <v/>
      </c>
      <c r="AA10325" t="str">
        <f t="shared" si="640"/>
        <v/>
      </c>
      <c r="AC10325" s="7"/>
      <c r="AD10325" t="s">
        <v>1708</v>
      </c>
      <c r="AE10325">
        <f t="shared" si="641"/>
        <v>0</v>
      </c>
      <c r="AG10325" s="2"/>
      <c r="AH10325" t="s">
        <v>1709</v>
      </c>
      <c r="AI10325" s="7" t="s">
        <v>4620</v>
      </c>
    </row>
    <row r="10326" spans="1:35" ht="11" customHeight="1" outlineLevel="1" x14ac:dyDescent="0.25">
      <c r="A10326" t="s">
        <v>1707</v>
      </c>
      <c r="C10326" s="2" t="s">
        <v>12974</v>
      </c>
      <c r="D10326" s="2">
        <v>203</v>
      </c>
      <c r="E10326" s="7">
        <v>1904</v>
      </c>
      <c r="F10326" s="5" t="s">
        <v>21970</v>
      </c>
      <c r="H10326" s="5" t="s">
        <v>1644</v>
      </c>
      <c r="I10326" s="6" t="s">
        <v>1708</v>
      </c>
      <c r="J10326" s="6" t="s">
        <v>16695</v>
      </c>
      <c r="K10326" s="17">
        <v>1</v>
      </c>
      <c r="L10326" s="17" t="s">
        <v>7730</v>
      </c>
      <c r="M10326" s="9">
        <v>0.15</v>
      </c>
      <c r="N10326" s="9"/>
      <c r="O10326" s="21"/>
      <c r="Q10326" s="29"/>
      <c r="U10326" s="17"/>
      <c r="V10326" s="2">
        <v>178</v>
      </c>
      <c r="Y10326" t="str">
        <f t="shared" si="639"/>
        <v/>
      </c>
      <c r="AA10326" t="str">
        <f t="shared" si="640"/>
        <v/>
      </c>
      <c r="AC10326" s="7"/>
      <c r="AD10326" t="s">
        <v>1708</v>
      </c>
      <c r="AE10326">
        <f t="shared" si="641"/>
        <v>0</v>
      </c>
      <c r="AG10326" s="2"/>
      <c r="AH10326" t="s">
        <v>1709</v>
      </c>
      <c r="AI10326" s="7" t="s">
        <v>4610</v>
      </c>
    </row>
    <row r="10327" spans="1:35" ht="11" customHeight="1" outlineLevel="1" x14ac:dyDescent="0.25">
      <c r="A10327" t="s">
        <v>1707</v>
      </c>
      <c r="C10327" s="2" t="s">
        <v>12974</v>
      </c>
      <c r="D10327" s="2" t="s">
        <v>5684</v>
      </c>
      <c r="E10327" s="7">
        <v>1904</v>
      </c>
      <c r="F10327" s="5" t="s">
        <v>6465</v>
      </c>
      <c r="H10327" s="5" t="s">
        <v>1644</v>
      </c>
      <c r="I10327" s="6" t="s">
        <v>1708</v>
      </c>
      <c r="J10327" s="6" t="s">
        <v>16695</v>
      </c>
      <c r="K10327" s="17">
        <v>1</v>
      </c>
      <c r="L10327" s="17" t="s">
        <v>20075</v>
      </c>
      <c r="M10327" s="9"/>
      <c r="N10327" s="9"/>
      <c r="O10327" s="21"/>
      <c r="Q10327" s="29"/>
      <c r="U10327" s="17"/>
      <c r="V10327" s="2" t="s">
        <v>181</v>
      </c>
      <c r="X10327" t="s">
        <v>7732</v>
      </c>
      <c r="Y10327" t="str">
        <f t="shared" si="639"/>
        <v/>
      </c>
      <c r="AA10327" t="str">
        <f t="shared" si="640"/>
        <v/>
      </c>
      <c r="AC10327" s="7"/>
      <c r="AD10327" t="s">
        <v>1708</v>
      </c>
      <c r="AE10327">
        <f t="shared" si="641"/>
        <v>0</v>
      </c>
      <c r="AG10327" s="2"/>
      <c r="AH10327" t="s">
        <v>1709</v>
      </c>
      <c r="AI10327" s="7" t="s">
        <v>4922</v>
      </c>
    </row>
    <row r="10328" spans="1:35" ht="11" customHeight="1" outlineLevel="1" x14ac:dyDescent="0.25">
      <c r="A10328" t="s">
        <v>1707</v>
      </c>
      <c r="C10328" s="2" t="s">
        <v>12974</v>
      </c>
      <c r="D10328" s="2" t="s">
        <v>16858</v>
      </c>
      <c r="E10328" s="7">
        <v>1904</v>
      </c>
      <c r="F10328" s="5" t="s">
        <v>6467</v>
      </c>
      <c r="H10328" s="5" t="s">
        <v>1644</v>
      </c>
      <c r="I10328" s="6" t="s">
        <v>1708</v>
      </c>
      <c r="J10328" s="6" t="s">
        <v>16695</v>
      </c>
      <c r="K10328" s="17">
        <v>1</v>
      </c>
      <c r="L10328" s="17" t="s">
        <v>20075</v>
      </c>
      <c r="M10328" s="9"/>
      <c r="N10328" s="9"/>
      <c r="O10328" s="21"/>
      <c r="Q10328" s="29"/>
      <c r="U10328" s="17"/>
      <c r="V10328" s="2" t="s">
        <v>2686</v>
      </c>
      <c r="X10328" t="s">
        <v>7732</v>
      </c>
      <c r="Y10328" t="str">
        <f t="shared" si="639"/>
        <v/>
      </c>
      <c r="AA10328" t="str">
        <f t="shared" si="640"/>
        <v/>
      </c>
      <c r="AC10328" s="7"/>
      <c r="AD10328" t="s">
        <v>1708</v>
      </c>
      <c r="AE10328">
        <f t="shared" si="641"/>
        <v>0</v>
      </c>
      <c r="AG10328" s="2"/>
      <c r="AH10328" t="s">
        <v>1709</v>
      </c>
      <c r="AI10328" s="7" t="s">
        <v>4922</v>
      </c>
    </row>
    <row r="10329" spans="1:35" ht="11" customHeight="1" outlineLevel="1" x14ac:dyDescent="0.25">
      <c r="A10329" t="s">
        <v>1707</v>
      </c>
      <c r="C10329" s="2" t="s">
        <v>12974</v>
      </c>
      <c r="D10329" s="2" t="s">
        <v>16859</v>
      </c>
      <c r="E10329" s="7">
        <v>1904</v>
      </c>
      <c r="F10329" s="5" t="s">
        <v>3523</v>
      </c>
      <c r="H10329" s="5" t="s">
        <v>1644</v>
      </c>
      <c r="I10329" s="6" t="s">
        <v>1708</v>
      </c>
      <c r="J10329" s="6" t="s">
        <v>16695</v>
      </c>
      <c r="K10329" s="17">
        <v>1</v>
      </c>
      <c r="L10329" s="17" t="s">
        <v>20075</v>
      </c>
      <c r="M10329" s="9"/>
      <c r="N10329" s="9"/>
      <c r="O10329" s="21"/>
      <c r="Q10329" s="29"/>
      <c r="U10329" s="17"/>
      <c r="V10329" s="2" t="s">
        <v>2857</v>
      </c>
      <c r="X10329" t="s">
        <v>7732</v>
      </c>
      <c r="Y10329" t="str">
        <f t="shared" si="639"/>
        <v/>
      </c>
      <c r="AA10329" t="str">
        <f t="shared" si="640"/>
        <v/>
      </c>
      <c r="AC10329" s="7"/>
      <c r="AD10329" t="s">
        <v>1708</v>
      </c>
      <c r="AE10329">
        <f t="shared" si="641"/>
        <v>0</v>
      </c>
      <c r="AG10329" s="2"/>
      <c r="AH10329" t="s">
        <v>1709</v>
      </c>
      <c r="AI10329" s="7" t="s">
        <v>4620</v>
      </c>
    </row>
    <row r="10330" spans="1:35" ht="11" customHeight="1" outlineLevel="1" x14ac:dyDescent="0.25">
      <c r="A10330" t="s">
        <v>1707</v>
      </c>
      <c r="C10330" s="2" t="s">
        <v>12974</v>
      </c>
      <c r="D10330" s="2">
        <v>204</v>
      </c>
      <c r="E10330" s="7">
        <v>1905</v>
      </c>
      <c r="F10330" s="5" t="s">
        <v>6383</v>
      </c>
      <c r="H10330" s="5" t="s">
        <v>130</v>
      </c>
      <c r="I10330" s="6" t="s">
        <v>5508</v>
      </c>
      <c r="J10330" s="6" t="s">
        <v>10701</v>
      </c>
      <c r="K10330" s="17">
        <v>1</v>
      </c>
      <c r="L10330" s="17" t="s">
        <v>7730</v>
      </c>
      <c r="M10330" s="9">
        <v>0.5</v>
      </c>
      <c r="N10330" s="9"/>
      <c r="O10330" s="21"/>
      <c r="Q10330" s="29"/>
      <c r="U10330" s="17"/>
      <c r="V10330" s="2">
        <v>179</v>
      </c>
      <c r="Y10330" t="str">
        <f t="shared" si="639"/>
        <v/>
      </c>
      <c r="AA10330" t="str">
        <f t="shared" si="640"/>
        <v/>
      </c>
      <c r="AC10330" s="7"/>
      <c r="AD10330" t="s">
        <v>5508</v>
      </c>
      <c r="AE10330">
        <f t="shared" si="641"/>
        <v>0</v>
      </c>
      <c r="AG10330" s="2"/>
      <c r="AH10330" t="s">
        <v>1709</v>
      </c>
      <c r="AI10330" s="7" t="s">
        <v>4610</v>
      </c>
    </row>
    <row r="10331" spans="1:35" ht="11" customHeight="1" outlineLevel="1" collapsed="1" x14ac:dyDescent="0.25">
      <c r="A10331" t="s">
        <v>1707</v>
      </c>
      <c r="C10331" s="2" t="s">
        <v>12974</v>
      </c>
      <c r="D10331" s="2">
        <v>205</v>
      </c>
      <c r="E10331" s="7">
        <v>1905</v>
      </c>
      <c r="F10331" s="5" t="s">
        <v>4732</v>
      </c>
      <c r="H10331" s="5" t="s">
        <v>4006</v>
      </c>
      <c r="I10331" s="6" t="s">
        <v>5508</v>
      </c>
      <c r="J10331" s="6" t="s">
        <v>10701</v>
      </c>
      <c r="K10331" s="17">
        <v>1</v>
      </c>
      <c r="L10331" s="17" t="s">
        <v>7730</v>
      </c>
      <c r="M10331" s="9">
        <v>0.5</v>
      </c>
      <c r="N10331" s="9"/>
      <c r="O10331" s="21"/>
      <c r="Q10331" s="29"/>
      <c r="U10331" s="17"/>
      <c r="V10331" s="2">
        <v>180</v>
      </c>
      <c r="Y10331" t="str">
        <f t="shared" si="639"/>
        <v/>
      </c>
      <c r="AA10331" t="str">
        <f t="shared" si="640"/>
        <v/>
      </c>
      <c r="AC10331" s="7"/>
      <c r="AD10331" t="s">
        <v>5508</v>
      </c>
      <c r="AE10331">
        <f t="shared" si="641"/>
        <v>0</v>
      </c>
      <c r="AG10331" s="2"/>
      <c r="AH10331" t="s">
        <v>1709</v>
      </c>
      <c r="AI10331" s="7" t="s">
        <v>4610</v>
      </c>
    </row>
    <row r="10332" spans="1:35" ht="11" customHeight="1" outlineLevel="1" x14ac:dyDescent="0.25">
      <c r="A10332" t="s">
        <v>1707</v>
      </c>
      <c r="C10332" s="2" t="s">
        <v>12974</v>
      </c>
      <c r="D10332" s="2">
        <v>206</v>
      </c>
      <c r="E10332" s="7">
        <v>1905</v>
      </c>
      <c r="F10332" s="5" t="s">
        <v>3217</v>
      </c>
      <c r="H10332" s="5" t="s">
        <v>1644</v>
      </c>
      <c r="I10332" s="6" t="s">
        <v>5508</v>
      </c>
      <c r="J10332" s="6" t="s">
        <v>10701</v>
      </c>
      <c r="K10332" s="17">
        <v>1</v>
      </c>
      <c r="L10332" s="17" t="s">
        <v>7730</v>
      </c>
      <c r="M10332" s="9">
        <v>0.8</v>
      </c>
      <c r="N10332" s="9"/>
      <c r="O10332" s="21"/>
      <c r="Q10332" s="29"/>
      <c r="U10332" s="17"/>
      <c r="V10332" s="2">
        <v>181</v>
      </c>
      <c r="Y10332" t="str">
        <f t="shared" si="639"/>
        <v/>
      </c>
      <c r="AA10332" t="str">
        <f t="shared" si="640"/>
        <v/>
      </c>
      <c r="AC10332" s="7"/>
      <c r="AD10332" t="s">
        <v>5508</v>
      </c>
      <c r="AE10332">
        <f t="shared" si="641"/>
        <v>0</v>
      </c>
      <c r="AG10332" s="2"/>
      <c r="AH10332" t="s">
        <v>1709</v>
      </c>
      <c r="AI10332" s="7" t="s">
        <v>4610</v>
      </c>
    </row>
    <row r="10333" spans="1:35" ht="11" customHeight="1" outlineLevel="1" x14ac:dyDescent="0.25">
      <c r="A10333" t="s">
        <v>1707</v>
      </c>
      <c r="C10333" s="2" t="s">
        <v>12974</v>
      </c>
      <c r="D10333" s="2">
        <v>207</v>
      </c>
      <c r="E10333" s="7">
        <v>1905</v>
      </c>
      <c r="F10333" s="5" t="s">
        <v>183</v>
      </c>
      <c r="H10333" s="5" t="s">
        <v>813</v>
      </c>
      <c r="I10333" s="6" t="s">
        <v>5508</v>
      </c>
      <c r="J10333" s="6" t="s">
        <v>10701</v>
      </c>
      <c r="K10333" s="17">
        <v>1</v>
      </c>
      <c r="L10333" s="17" t="s">
        <v>7732</v>
      </c>
      <c r="M10333" s="9"/>
      <c r="N10333" s="9"/>
      <c r="O10333" s="21"/>
      <c r="Q10333" s="29"/>
      <c r="U10333" s="17"/>
      <c r="V10333" s="2">
        <v>182</v>
      </c>
      <c r="Y10333" t="str">
        <f t="shared" ref="Y10333:Y10396" si="642">IF(COUNTIF(F10333,"*fdc*"),1,"")</f>
        <v/>
      </c>
      <c r="AA10333" t="str">
        <f t="shared" ref="AA10333:AA10396" si="643">IF(COUNTIF(F10333,"*s/s*"),1,"")</f>
        <v/>
      </c>
      <c r="AC10333" s="7"/>
      <c r="AD10333" t="s">
        <v>5508</v>
      </c>
      <c r="AE10333">
        <f t="shared" si="641"/>
        <v>0</v>
      </c>
      <c r="AG10333" s="2"/>
      <c r="AH10333" t="s">
        <v>1709</v>
      </c>
      <c r="AI10333" s="7" t="s">
        <v>4610</v>
      </c>
    </row>
    <row r="10334" spans="1:35" ht="11" customHeight="1" outlineLevel="1" x14ac:dyDescent="0.25">
      <c r="A10334" t="s">
        <v>1707</v>
      </c>
      <c r="C10334" s="2" t="s">
        <v>12974</v>
      </c>
      <c r="D10334" s="2">
        <v>208</v>
      </c>
      <c r="E10334" s="7">
        <v>1905</v>
      </c>
      <c r="F10334" s="5" t="s">
        <v>5139</v>
      </c>
      <c r="H10334" s="5" t="s">
        <v>2156</v>
      </c>
      <c r="I10334" s="6" t="s">
        <v>5508</v>
      </c>
      <c r="J10334" s="6" t="s">
        <v>10701</v>
      </c>
      <c r="K10334" s="17">
        <v>1</v>
      </c>
      <c r="L10334" s="17" t="s">
        <v>7730</v>
      </c>
      <c r="M10334" s="9">
        <v>0.8</v>
      </c>
      <c r="N10334" s="9"/>
      <c r="O10334" s="21"/>
      <c r="Q10334" s="29"/>
      <c r="U10334" s="17"/>
      <c r="V10334" s="2">
        <v>183</v>
      </c>
      <c r="Y10334" t="str">
        <f t="shared" si="642"/>
        <v/>
      </c>
      <c r="AA10334" t="str">
        <f t="shared" si="643"/>
        <v/>
      </c>
      <c r="AC10334" s="7"/>
      <c r="AD10334" t="s">
        <v>5508</v>
      </c>
      <c r="AE10334">
        <f t="shared" si="641"/>
        <v>0</v>
      </c>
      <c r="AG10334" s="2"/>
      <c r="AH10334" t="s">
        <v>1709</v>
      </c>
      <c r="AI10334" s="7" t="s">
        <v>4610</v>
      </c>
    </row>
    <row r="10335" spans="1:35" ht="11" customHeight="1" outlineLevel="1" x14ac:dyDescent="0.25">
      <c r="A10335" t="s">
        <v>1707</v>
      </c>
      <c r="C10335" s="2" t="s">
        <v>12974</v>
      </c>
      <c r="D10335" s="2">
        <v>209</v>
      </c>
      <c r="E10335" s="7">
        <v>1905</v>
      </c>
      <c r="F10335" s="5" t="s">
        <v>1629</v>
      </c>
      <c r="H10335" s="5" t="s">
        <v>2858</v>
      </c>
      <c r="I10335" s="6" t="s">
        <v>5508</v>
      </c>
      <c r="J10335" s="6" t="s">
        <v>10701</v>
      </c>
      <c r="K10335" s="17">
        <v>1</v>
      </c>
      <c r="L10335" s="17" t="s">
        <v>7730</v>
      </c>
      <c r="M10335" s="9">
        <v>1.25</v>
      </c>
      <c r="N10335" s="9"/>
      <c r="O10335" s="21"/>
      <c r="Q10335" s="29"/>
      <c r="U10335" s="17"/>
      <c r="V10335" s="2">
        <v>184</v>
      </c>
      <c r="Y10335" t="str">
        <f t="shared" si="642"/>
        <v/>
      </c>
      <c r="AA10335" t="str">
        <f t="shared" si="643"/>
        <v/>
      </c>
      <c r="AC10335" s="7"/>
      <c r="AD10335" t="s">
        <v>5508</v>
      </c>
      <c r="AE10335">
        <f t="shared" si="641"/>
        <v>0</v>
      </c>
      <c r="AG10335" s="2"/>
      <c r="AH10335" t="s">
        <v>1709</v>
      </c>
      <c r="AI10335" s="7" t="s">
        <v>4610</v>
      </c>
    </row>
    <row r="10336" spans="1:35" ht="11" customHeight="1" outlineLevel="1" x14ac:dyDescent="0.25">
      <c r="A10336" t="s">
        <v>1707</v>
      </c>
      <c r="C10336" s="2" t="s">
        <v>12974</v>
      </c>
      <c r="D10336" s="2">
        <v>210</v>
      </c>
      <c r="E10336" s="7">
        <v>1905</v>
      </c>
      <c r="F10336" s="5" t="s">
        <v>5138</v>
      </c>
      <c r="H10336" s="5" t="s">
        <v>5481</v>
      </c>
      <c r="I10336" s="6" t="s">
        <v>5508</v>
      </c>
      <c r="J10336" s="6" t="s">
        <v>10701</v>
      </c>
      <c r="K10336" s="17">
        <v>1</v>
      </c>
      <c r="L10336" s="17" t="s">
        <v>7730</v>
      </c>
      <c r="M10336" s="9">
        <v>0.8</v>
      </c>
      <c r="N10336" s="9"/>
      <c r="O10336" s="21"/>
      <c r="Q10336" s="29"/>
      <c r="U10336" s="17"/>
      <c r="V10336" s="2">
        <v>185</v>
      </c>
      <c r="Y10336" t="str">
        <f t="shared" si="642"/>
        <v/>
      </c>
      <c r="AA10336" t="str">
        <f t="shared" si="643"/>
        <v/>
      </c>
      <c r="AC10336" s="7"/>
      <c r="AD10336" t="s">
        <v>5508</v>
      </c>
      <c r="AE10336">
        <f t="shared" si="641"/>
        <v>0</v>
      </c>
      <c r="AG10336" s="2"/>
      <c r="AH10336" t="s">
        <v>1709</v>
      </c>
      <c r="AI10336" s="7" t="s">
        <v>4610</v>
      </c>
    </row>
    <row r="10337" spans="1:35" ht="11" customHeight="1" outlineLevel="1" x14ac:dyDescent="0.25">
      <c r="A10337" t="s">
        <v>1707</v>
      </c>
      <c r="C10337" s="2" t="s">
        <v>12974</v>
      </c>
      <c r="D10337" s="2">
        <v>211</v>
      </c>
      <c r="E10337" s="7">
        <v>1905</v>
      </c>
      <c r="F10337" s="5" t="s">
        <v>5239</v>
      </c>
      <c r="H10337" s="5" t="s">
        <v>5031</v>
      </c>
      <c r="I10337" s="6" t="s">
        <v>5508</v>
      </c>
      <c r="J10337" s="6" t="s">
        <v>10701</v>
      </c>
      <c r="K10337" s="17">
        <v>1</v>
      </c>
      <c r="L10337" s="17" t="s">
        <v>7730</v>
      </c>
      <c r="M10337" s="9">
        <v>1</v>
      </c>
      <c r="N10337" s="9"/>
      <c r="O10337" s="21"/>
      <c r="Q10337" s="29"/>
      <c r="U10337" s="17"/>
      <c r="V10337" s="2">
        <v>186</v>
      </c>
      <c r="Y10337" t="str">
        <f t="shared" si="642"/>
        <v/>
      </c>
      <c r="AA10337" t="str">
        <f t="shared" si="643"/>
        <v/>
      </c>
      <c r="AC10337" s="7"/>
      <c r="AD10337" t="s">
        <v>5508</v>
      </c>
      <c r="AE10337">
        <f t="shared" si="641"/>
        <v>0</v>
      </c>
      <c r="AG10337" s="2"/>
      <c r="AH10337" t="s">
        <v>1709</v>
      </c>
      <c r="AI10337" s="7" t="s">
        <v>4610</v>
      </c>
    </row>
    <row r="10338" spans="1:35" ht="11" customHeight="1" outlineLevel="1" collapsed="1" x14ac:dyDescent="0.25">
      <c r="A10338" t="s">
        <v>1707</v>
      </c>
      <c r="C10338" s="2" t="s">
        <v>12974</v>
      </c>
      <c r="D10338" s="2">
        <v>212</v>
      </c>
      <c r="E10338" s="7">
        <v>1905</v>
      </c>
      <c r="F10338" s="5" t="s">
        <v>2974</v>
      </c>
      <c r="H10338" s="5" t="s">
        <v>5616</v>
      </c>
      <c r="I10338" s="6" t="s">
        <v>5508</v>
      </c>
      <c r="J10338" s="6" t="s">
        <v>10701</v>
      </c>
      <c r="K10338" s="17">
        <v>1</v>
      </c>
      <c r="L10338" s="17" t="s">
        <v>7730</v>
      </c>
      <c r="M10338" s="9">
        <v>1.25</v>
      </c>
      <c r="N10338" s="9"/>
      <c r="O10338" s="21"/>
      <c r="Q10338" s="29"/>
      <c r="U10338" s="17"/>
      <c r="V10338" s="2">
        <v>187</v>
      </c>
      <c r="Y10338" t="str">
        <f t="shared" si="642"/>
        <v/>
      </c>
      <c r="AA10338" t="str">
        <f t="shared" si="643"/>
        <v/>
      </c>
      <c r="AC10338" s="7"/>
      <c r="AD10338" t="s">
        <v>5508</v>
      </c>
      <c r="AE10338">
        <f t="shared" si="641"/>
        <v>0</v>
      </c>
      <c r="AG10338" s="2"/>
      <c r="AH10338" t="s">
        <v>1709</v>
      </c>
      <c r="AI10338" s="7" t="s">
        <v>4610</v>
      </c>
    </row>
    <row r="10339" spans="1:35" ht="11" customHeight="1" outlineLevel="1" x14ac:dyDescent="0.25">
      <c r="A10339" t="s">
        <v>1707</v>
      </c>
      <c r="C10339" s="2" t="s">
        <v>12974</v>
      </c>
      <c r="D10339" s="2">
        <v>213</v>
      </c>
      <c r="E10339" s="7">
        <v>1905</v>
      </c>
      <c r="F10339" s="5" t="s">
        <v>3421</v>
      </c>
      <c r="H10339" s="5" t="s">
        <v>5037</v>
      </c>
      <c r="I10339" s="6" t="s">
        <v>5508</v>
      </c>
      <c r="J10339" s="6" t="s">
        <v>10701</v>
      </c>
      <c r="K10339" s="17">
        <v>1</v>
      </c>
      <c r="L10339" s="17" t="s">
        <v>7730</v>
      </c>
      <c r="M10339" s="9">
        <v>0.8</v>
      </c>
      <c r="N10339" s="9"/>
      <c r="O10339" s="21"/>
      <c r="Q10339" s="29"/>
      <c r="U10339" s="17"/>
      <c r="V10339" s="2">
        <v>188</v>
      </c>
      <c r="Y10339" t="str">
        <f t="shared" si="642"/>
        <v/>
      </c>
      <c r="AA10339" t="str">
        <f t="shared" si="643"/>
        <v/>
      </c>
      <c r="AC10339" s="7"/>
      <c r="AD10339" t="s">
        <v>5508</v>
      </c>
      <c r="AE10339">
        <f t="shared" si="641"/>
        <v>0</v>
      </c>
      <c r="AG10339" s="2"/>
      <c r="AH10339" t="s">
        <v>1709</v>
      </c>
      <c r="AI10339" s="7" t="s">
        <v>4922</v>
      </c>
    </row>
    <row r="10340" spans="1:35" ht="11" customHeight="1" outlineLevel="1" x14ac:dyDescent="0.25">
      <c r="A10340" t="s">
        <v>1707</v>
      </c>
      <c r="C10340" s="2" t="s">
        <v>12974</v>
      </c>
      <c r="D10340" s="2">
        <v>214</v>
      </c>
      <c r="E10340" s="7">
        <v>1905</v>
      </c>
      <c r="F10340" s="5" t="s">
        <v>1099</v>
      </c>
      <c r="H10340" s="5" t="s">
        <v>5038</v>
      </c>
      <c r="I10340" s="6" t="s">
        <v>5508</v>
      </c>
      <c r="J10340" s="6" t="s">
        <v>10701</v>
      </c>
      <c r="K10340" s="17">
        <v>1</v>
      </c>
      <c r="L10340" s="17" t="s">
        <v>7732</v>
      </c>
      <c r="M10340" s="9"/>
      <c r="N10340" s="9"/>
      <c r="O10340" s="21"/>
      <c r="Q10340" s="29"/>
      <c r="U10340" s="17"/>
      <c r="V10340" s="2">
        <v>189</v>
      </c>
      <c r="Y10340" t="str">
        <f t="shared" si="642"/>
        <v/>
      </c>
      <c r="AA10340" t="str">
        <f t="shared" si="643"/>
        <v/>
      </c>
      <c r="AC10340" s="7"/>
      <c r="AD10340" t="s">
        <v>5508</v>
      </c>
      <c r="AE10340">
        <f t="shared" si="641"/>
        <v>0</v>
      </c>
      <c r="AG10340" s="2"/>
      <c r="AH10340" t="s">
        <v>1709</v>
      </c>
      <c r="AI10340" s="7" t="s">
        <v>4922</v>
      </c>
    </row>
    <row r="10341" spans="1:35" ht="11" customHeight="1" outlineLevel="1" x14ac:dyDescent="0.25">
      <c r="A10341" t="s">
        <v>1707</v>
      </c>
      <c r="C10341" s="2" t="s">
        <v>12974</v>
      </c>
      <c r="D10341" s="2">
        <v>215</v>
      </c>
      <c r="E10341" s="7">
        <v>1905</v>
      </c>
      <c r="F10341" s="5" t="s">
        <v>637</v>
      </c>
      <c r="H10341" s="5" t="s">
        <v>3830</v>
      </c>
      <c r="I10341" s="6" t="s">
        <v>5508</v>
      </c>
      <c r="J10341" s="6" t="s">
        <v>10701</v>
      </c>
      <c r="K10341" s="17">
        <v>1</v>
      </c>
      <c r="L10341" s="17" t="s">
        <v>7732</v>
      </c>
      <c r="M10341" s="9"/>
      <c r="N10341" s="9"/>
      <c r="O10341" s="21"/>
      <c r="Q10341" s="29"/>
      <c r="U10341" s="17"/>
      <c r="V10341" s="2">
        <v>190</v>
      </c>
      <c r="Y10341" t="str">
        <f t="shared" si="642"/>
        <v/>
      </c>
      <c r="AA10341" t="str">
        <f t="shared" si="643"/>
        <v/>
      </c>
      <c r="AC10341" s="7"/>
      <c r="AD10341" t="s">
        <v>5508</v>
      </c>
      <c r="AE10341">
        <f t="shared" si="641"/>
        <v>0</v>
      </c>
      <c r="AG10341" s="2"/>
      <c r="AH10341" t="s">
        <v>1709</v>
      </c>
      <c r="AI10341" s="7" t="s">
        <v>4922</v>
      </c>
    </row>
    <row r="10342" spans="1:35" ht="11" customHeight="1" outlineLevel="1" x14ac:dyDescent="0.25">
      <c r="A10342" t="s">
        <v>1707</v>
      </c>
      <c r="C10342" s="2" t="s">
        <v>12974</v>
      </c>
      <c r="D10342" s="2">
        <v>216</v>
      </c>
      <c r="E10342" s="7">
        <v>1905</v>
      </c>
      <c r="F10342" s="5" t="s">
        <v>631</v>
      </c>
      <c r="H10342" s="5" t="s">
        <v>1644</v>
      </c>
      <c r="I10342" s="6" t="s">
        <v>5508</v>
      </c>
      <c r="J10342" s="6" t="s">
        <v>10701</v>
      </c>
      <c r="K10342" s="17">
        <v>1</v>
      </c>
      <c r="L10342" s="17" t="s">
        <v>7732</v>
      </c>
      <c r="M10342" s="9"/>
      <c r="N10342" s="9"/>
      <c r="O10342" s="21"/>
      <c r="Q10342" s="29"/>
      <c r="U10342" s="17"/>
      <c r="V10342" s="2">
        <v>191</v>
      </c>
      <c r="Y10342" t="str">
        <f t="shared" si="642"/>
        <v/>
      </c>
      <c r="AA10342" t="str">
        <f t="shared" si="643"/>
        <v/>
      </c>
      <c r="AC10342" s="7"/>
      <c r="AD10342" t="s">
        <v>5508</v>
      </c>
      <c r="AE10342">
        <f t="shared" ref="AE10342:AE10405" si="644">COUNTIF(I10342,"*Fuji*")</f>
        <v>0</v>
      </c>
      <c r="AG10342" s="2"/>
      <c r="AH10342" t="s">
        <v>1709</v>
      </c>
      <c r="AI10342" s="7" t="s">
        <v>4922</v>
      </c>
    </row>
    <row r="10343" spans="1:35" ht="11" customHeight="1" outlineLevel="1" x14ac:dyDescent="0.25">
      <c r="A10343" t="s">
        <v>1707</v>
      </c>
      <c r="C10343" s="2" t="s">
        <v>12974</v>
      </c>
      <c r="D10343" s="2" t="s">
        <v>4062</v>
      </c>
      <c r="E10343" s="7">
        <v>1905</v>
      </c>
      <c r="F10343" s="5" t="s">
        <v>6383</v>
      </c>
      <c r="H10343" s="5" t="s">
        <v>6445</v>
      </c>
      <c r="I10343" s="6" t="s">
        <v>5508</v>
      </c>
      <c r="J10343" s="6"/>
      <c r="K10343" s="17">
        <v>3</v>
      </c>
      <c r="L10343" s="17" t="s">
        <v>7730</v>
      </c>
      <c r="M10343" s="9">
        <v>0.6</v>
      </c>
      <c r="N10343" s="9"/>
      <c r="O10343" s="21"/>
      <c r="Q10343" s="29"/>
      <c r="U10343" s="17"/>
      <c r="V10343" s="2">
        <v>237</v>
      </c>
      <c r="Y10343" t="str">
        <f t="shared" si="642"/>
        <v/>
      </c>
      <c r="AA10343" t="str">
        <f t="shared" si="643"/>
        <v/>
      </c>
      <c r="AC10343" s="7"/>
      <c r="AD10343" t="s">
        <v>5508</v>
      </c>
      <c r="AE10343">
        <f t="shared" si="644"/>
        <v>0</v>
      </c>
      <c r="AG10343" s="2"/>
      <c r="AH10343" t="s">
        <v>1709</v>
      </c>
      <c r="AI10343" s="7" t="s">
        <v>4610</v>
      </c>
    </row>
    <row r="10344" spans="1:35" ht="11" customHeight="1" outlineLevel="1" x14ac:dyDescent="0.25">
      <c r="A10344" t="s">
        <v>1707</v>
      </c>
      <c r="C10344" s="2" t="s">
        <v>12974</v>
      </c>
      <c r="D10344" s="2" t="s">
        <v>4062</v>
      </c>
      <c r="E10344" s="7">
        <v>1905</v>
      </c>
      <c r="F10344" s="5" t="s">
        <v>4732</v>
      </c>
      <c r="H10344" s="5" t="s">
        <v>1673</v>
      </c>
      <c r="I10344" s="6" t="s">
        <v>5508</v>
      </c>
      <c r="J10344" s="6"/>
      <c r="K10344" s="17">
        <v>3</v>
      </c>
      <c r="L10344" s="17" t="s">
        <v>7730</v>
      </c>
      <c r="M10344" s="9">
        <v>0.6</v>
      </c>
      <c r="N10344" s="9"/>
      <c r="O10344" s="21"/>
      <c r="Q10344" s="29"/>
      <c r="U10344" s="17"/>
      <c r="V10344" s="2">
        <v>238</v>
      </c>
      <c r="Y10344" t="str">
        <f t="shared" si="642"/>
        <v/>
      </c>
      <c r="AA10344" t="str">
        <f t="shared" si="643"/>
        <v/>
      </c>
      <c r="AC10344" s="7"/>
      <c r="AD10344" t="s">
        <v>5508</v>
      </c>
      <c r="AE10344">
        <f t="shared" si="644"/>
        <v>0</v>
      </c>
      <c r="AG10344" s="2"/>
      <c r="AH10344" t="s">
        <v>1709</v>
      </c>
      <c r="AI10344" s="7" t="s">
        <v>4610</v>
      </c>
    </row>
    <row r="10345" spans="1:35" ht="11" customHeight="1" outlineLevel="1" x14ac:dyDescent="0.25">
      <c r="A10345" t="s">
        <v>1707</v>
      </c>
      <c r="C10345" s="2" t="s">
        <v>12974</v>
      </c>
      <c r="D10345" s="2" t="s">
        <v>4062</v>
      </c>
      <c r="E10345" s="7">
        <v>1905</v>
      </c>
      <c r="F10345" s="5" t="s">
        <v>3217</v>
      </c>
      <c r="H10345" s="5" t="s">
        <v>5480</v>
      </c>
      <c r="I10345" s="6" t="s">
        <v>5508</v>
      </c>
      <c r="J10345" s="6"/>
      <c r="K10345" s="17">
        <v>3</v>
      </c>
      <c r="L10345" s="17" t="s">
        <v>7732</v>
      </c>
      <c r="M10345" s="9"/>
      <c r="N10345" s="9"/>
      <c r="O10345" s="21"/>
      <c r="Q10345" s="29"/>
      <c r="U10345" s="17"/>
      <c r="V10345" s="2">
        <v>239</v>
      </c>
      <c r="Y10345" t="str">
        <f t="shared" si="642"/>
        <v/>
      </c>
      <c r="AA10345" t="str">
        <f t="shared" si="643"/>
        <v/>
      </c>
      <c r="AC10345" s="7"/>
      <c r="AD10345" t="s">
        <v>5508</v>
      </c>
      <c r="AE10345">
        <f t="shared" si="644"/>
        <v>0</v>
      </c>
      <c r="AG10345" s="2"/>
      <c r="AH10345" t="s">
        <v>1709</v>
      </c>
      <c r="AI10345" s="7" t="s">
        <v>4610</v>
      </c>
    </row>
    <row r="10346" spans="1:35" ht="11" customHeight="1" outlineLevel="1" x14ac:dyDescent="0.25">
      <c r="A10346" t="s">
        <v>1707</v>
      </c>
      <c r="C10346" s="2" t="s">
        <v>12974</v>
      </c>
      <c r="D10346" s="2" t="s">
        <v>4062</v>
      </c>
      <c r="E10346" s="7">
        <v>1905</v>
      </c>
      <c r="F10346" s="5" t="s">
        <v>183</v>
      </c>
      <c r="H10346" s="5" t="s">
        <v>1644</v>
      </c>
      <c r="I10346" s="6" t="s">
        <v>5508</v>
      </c>
      <c r="J10346" s="6"/>
      <c r="K10346" s="17">
        <v>3</v>
      </c>
      <c r="L10346" s="17" t="s">
        <v>7730</v>
      </c>
      <c r="M10346" s="9">
        <v>0.5</v>
      </c>
      <c r="N10346" s="9"/>
      <c r="O10346" s="21"/>
      <c r="Q10346" s="29"/>
      <c r="U10346" s="17"/>
      <c r="V10346" s="2">
        <v>240</v>
      </c>
      <c r="Y10346" t="str">
        <f t="shared" si="642"/>
        <v/>
      </c>
      <c r="AA10346" t="str">
        <f t="shared" si="643"/>
        <v/>
      </c>
      <c r="AC10346" s="7"/>
      <c r="AD10346" t="s">
        <v>5508</v>
      </c>
      <c r="AE10346">
        <f t="shared" si="644"/>
        <v>0</v>
      </c>
      <c r="AG10346" s="2"/>
      <c r="AH10346" t="s">
        <v>1709</v>
      </c>
      <c r="AI10346" s="7" t="s">
        <v>4610</v>
      </c>
    </row>
    <row r="10347" spans="1:35" ht="11" customHeight="1" outlineLevel="1" x14ac:dyDescent="0.25">
      <c r="A10347" t="s">
        <v>1707</v>
      </c>
      <c r="C10347" s="2" t="s">
        <v>12974</v>
      </c>
      <c r="D10347" s="2" t="s">
        <v>4062</v>
      </c>
      <c r="E10347" s="7">
        <v>1905</v>
      </c>
      <c r="F10347" s="5" t="s">
        <v>5139</v>
      </c>
      <c r="H10347" s="5" t="s">
        <v>4458</v>
      </c>
      <c r="I10347" s="6" t="s">
        <v>5508</v>
      </c>
      <c r="J10347" s="6"/>
      <c r="K10347" s="17">
        <v>3</v>
      </c>
      <c r="L10347" s="17" t="s">
        <v>7730</v>
      </c>
      <c r="M10347" s="9">
        <v>1.1000000000000001</v>
      </c>
      <c r="N10347" s="9"/>
      <c r="O10347" s="21"/>
      <c r="Q10347" s="29"/>
      <c r="U10347" s="17"/>
      <c r="V10347" s="2">
        <v>241</v>
      </c>
      <c r="Y10347" t="str">
        <f t="shared" si="642"/>
        <v/>
      </c>
      <c r="AA10347" t="str">
        <f t="shared" si="643"/>
        <v/>
      </c>
      <c r="AC10347" s="7"/>
      <c r="AD10347" t="s">
        <v>5508</v>
      </c>
      <c r="AE10347">
        <f t="shared" si="644"/>
        <v>0</v>
      </c>
      <c r="AG10347" s="2"/>
      <c r="AH10347" t="s">
        <v>1709</v>
      </c>
      <c r="AI10347" s="7" t="s">
        <v>4610</v>
      </c>
    </row>
    <row r="10348" spans="1:35" ht="11" customHeight="1" outlineLevel="1" x14ac:dyDescent="0.25">
      <c r="A10348" t="s">
        <v>1707</v>
      </c>
      <c r="C10348" s="2" t="s">
        <v>12974</v>
      </c>
      <c r="D10348" s="2" t="s">
        <v>4062</v>
      </c>
      <c r="E10348" s="7">
        <v>1905</v>
      </c>
      <c r="F10348" s="5" t="s">
        <v>1629</v>
      </c>
      <c r="H10348" s="5" t="s">
        <v>632</v>
      </c>
      <c r="I10348" s="6" t="s">
        <v>5508</v>
      </c>
      <c r="J10348" s="6"/>
      <c r="K10348" s="17">
        <v>3</v>
      </c>
      <c r="L10348" s="17" t="s">
        <v>7730</v>
      </c>
      <c r="M10348" s="9">
        <v>0.3</v>
      </c>
      <c r="N10348" s="9"/>
      <c r="O10348" s="21"/>
      <c r="Q10348" s="29"/>
      <c r="U10348" s="17"/>
      <c r="V10348" s="2">
        <v>242</v>
      </c>
      <c r="Y10348" t="str">
        <f t="shared" si="642"/>
        <v/>
      </c>
      <c r="AA10348" t="str">
        <f t="shared" si="643"/>
        <v/>
      </c>
      <c r="AC10348" s="7"/>
      <c r="AD10348" t="s">
        <v>5508</v>
      </c>
      <c r="AE10348">
        <f t="shared" si="644"/>
        <v>0</v>
      </c>
      <c r="AG10348" s="2"/>
      <c r="AH10348" t="s">
        <v>1709</v>
      </c>
      <c r="AI10348" s="7" t="s">
        <v>4922</v>
      </c>
    </row>
    <row r="10349" spans="1:35" ht="11" customHeight="1" outlineLevel="1" x14ac:dyDescent="0.25">
      <c r="A10349" t="s">
        <v>1707</v>
      </c>
      <c r="C10349" s="2" t="s">
        <v>12974</v>
      </c>
      <c r="D10349" s="2" t="s">
        <v>4062</v>
      </c>
      <c r="E10349" s="7">
        <v>1905</v>
      </c>
      <c r="F10349" s="5" t="s">
        <v>5138</v>
      </c>
      <c r="H10349" s="5" t="s">
        <v>5616</v>
      </c>
      <c r="I10349" s="6" t="s">
        <v>5508</v>
      </c>
      <c r="J10349" s="6"/>
      <c r="K10349" s="17">
        <v>3</v>
      </c>
      <c r="L10349" s="17" t="s">
        <v>7730</v>
      </c>
      <c r="M10349" s="9">
        <v>0.3</v>
      </c>
      <c r="N10349" s="9"/>
      <c r="O10349" s="21"/>
      <c r="Q10349" s="29"/>
      <c r="U10349" s="17"/>
      <c r="V10349" s="2">
        <v>243</v>
      </c>
      <c r="Y10349" t="str">
        <f t="shared" si="642"/>
        <v/>
      </c>
      <c r="AA10349" t="str">
        <f t="shared" si="643"/>
        <v/>
      </c>
      <c r="AC10349" s="7"/>
      <c r="AD10349" t="s">
        <v>5508</v>
      </c>
      <c r="AE10349">
        <f t="shared" si="644"/>
        <v>0</v>
      </c>
      <c r="AG10349" s="2"/>
      <c r="AH10349" t="s">
        <v>1709</v>
      </c>
      <c r="AI10349" s="7" t="s">
        <v>4610</v>
      </c>
    </row>
    <row r="10350" spans="1:35" ht="11" customHeight="1" outlineLevel="1" x14ac:dyDescent="0.25">
      <c r="A10350" t="s">
        <v>1707</v>
      </c>
      <c r="C10350" s="2" t="s">
        <v>12974</v>
      </c>
      <c r="D10350" s="2" t="s">
        <v>4062</v>
      </c>
      <c r="E10350" s="7">
        <v>1905</v>
      </c>
      <c r="F10350" s="5" t="s">
        <v>5239</v>
      </c>
      <c r="H10350" s="5" t="s">
        <v>5038</v>
      </c>
      <c r="I10350" s="6" t="s">
        <v>5508</v>
      </c>
      <c r="J10350" s="6"/>
      <c r="K10350" s="17">
        <v>3</v>
      </c>
      <c r="L10350" s="17" t="s">
        <v>7730</v>
      </c>
      <c r="M10350" s="9">
        <v>0.6</v>
      </c>
      <c r="N10350" s="9"/>
      <c r="O10350" s="21"/>
      <c r="Q10350" s="29"/>
      <c r="U10350" s="17"/>
      <c r="V10350" s="2">
        <v>244</v>
      </c>
      <c r="Y10350" t="str">
        <f t="shared" si="642"/>
        <v/>
      </c>
      <c r="AA10350" t="str">
        <f t="shared" si="643"/>
        <v/>
      </c>
      <c r="AC10350" s="7"/>
      <c r="AD10350" t="s">
        <v>5508</v>
      </c>
      <c r="AE10350">
        <f t="shared" si="644"/>
        <v>0</v>
      </c>
      <c r="AG10350" s="2"/>
      <c r="AH10350" t="s">
        <v>1709</v>
      </c>
      <c r="AI10350" s="7" t="s">
        <v>4610</v>
      </c>
    </row>
    <row r="10351" spans="1:35" ht="11" customHeight="1" outlineLevel="1" collapsed="1" x14ac:dyDescent="0.25">
      <c r="A10351" t="s">
        <v>1707</v>
      </c>
      <c r="C10351" s="2" t="s">
        <v>12974</v>
      </c>
      <c r="D10351" s="2" t="s">
        <v>4062</v>
      </c>
      <c r="E10351" s="7">
        <v>1905</v>
      </c>
      <c r="F10351" s="5" t="s">
        <v>2974</v>
      </c>
      <c r="H10351" s="5" t="s">
        <v>5031</v>
      </c>
      <c r="I10351" s="6" t="s">
        <v>5508</v>
      </c>
      <c r="J10351" s="6"/>
      <c r="K10351" s="17">
        <v>3</v>
      </c>
      <c r="L10351" s="17" t="s">
        <v>7730</v>
      </c>
      <c r="M10351" s="9">
        <v>0.3</v>
      </c>
      <c r="N10351" s="9"/>
      <c r="O10351" s="21"/>
      <c r="Q10351" s="29"/>
      <c r="U10351" s="17"/>
      <c r="V10351" s="2">
        <v>245</v>
      </c>
      <c r="Y10351" t="str">
        <f t="shared" si="642"/>
        <v/>
      </c>
      <c r="AA10351" t="str">
        <f t="shared" si="643"/>
        <v/>
      </c>
      <c r="AC10351" s="7"/>
      <c r="AD10351" t="s">
        <v>5508</v>
      </c>
      <c r="AE10351">
        <f t="shared" si="644"/>
        <v>0</v>
      </c>
      <c r="AG10351" s="2"/>
      <c r="AH10351" t="s">
        <v>1709</v>
      </c>
      <c r="AI10351" s="7" t="s">
        <v>4610</v>
      </c>
    </row>
    <row r="10352" spans="1:35" ht="11" customHeight="1" outlineLevel="1" x14ac:dyDescent="0.25">
      <c r="A10352" t="s">
        <v>1707</v>
      </c>
      <c r="C10352" s="2" t="s">
        <v>12974</v>
      </c>
      <c r="D10352" s="2" t="s">
        <v>4062</v>
      </c>
      <c r="E10352" s="7">
        <v>1905</v>
      </c>
      <c r="F10352" s="5" t="s">
        <v>3421</v>
      </c>
      <c r="H10352" s="5" t="s">
        <v>1121</v>
      </c>
      <c r="I10352" s="6" t="s">
        <v>5508</v>
      </c>
      <c r="J10352" s="6"/>
      <c r="K10352" s="17">
        <v>3</v>
      </c>
      <c r="L10352" s="17" t="s">
        <v>7730</v>
      </c>
      <c r="M10352" s="9">
        <v>0.3</v>
      </c>
      <c r="N10352" s="9"/>
      <c r="O10352" s="21"/>
      <c r="Q10352" s="29"/>
      <c r="U10352" s="17"/>
      <c r="V10352" s="2">
        <v>246</v>
      </c>
      <c r="Y10352" t="str">
        <f t="shared" si="642"/>
        <v/>
      </c>
      <c r="AA10352" t="str">
        <f t="shared" si="643"/>
        <v/>
      </c>
      <c r="AC10352" s="7"/>
      <c r="AD10352" t="s">
        <v>5508</v>
      </c>
      <c r="AE10352">
        <f t="shared" si="644"/>
        <v>0</v>
      </c>
      <c r="AG10352" s="2"/>
      <c r="AH10352" t="s">
        <v>1709</v>
      </c>
      <c r="AI10352" s="7" t="s">
        <v>4922</v>
      </c>
    </row>
    <row r="10353" spans="1:35" ht="11" customHeight="1" outlineLevel="1" x14ac:dyDescent="0.25">
      <c r="A10353" t="s">
        <v>1707</v>
      </c>
      <c r="C10353" s="2" t="s">
        <v>12974</v>
      </c>
      <c r="D10353" s="2" t="s">
        <v>4062</v>
      </c>
      <c r="E10353" s="7">
        <v>1905</v>
      </c>
      <c r="F10353" s="5" t="s">
        <v>1099</v>
      </c>
      <c r="H10353" s="5" t="s">
        <v>3832</v>
      </c>
      <c r="I10353" s="6" t="s">
        <v>5508</v>
      </c>
      <c r="J10353" s="6"/>
      <c r="K10353" s="17">
        <v>3</v>
      </c>
      <c r="L10353" s="17" t="s">
        <v>7730</v>
      </c>
      <c r="M10353" s="9">
        <v>0.3</v>
      </c>
      <c r="N10353" s="9"/>
      <c r="O10353" s="21"/>
      <c r="Q10353" s="29"/>
      <c r="U10353" s="17"/>
      <c r="V10353" s="2">
        <v>247</v>
      </c>
      <c r="Y10353" t="str">
        <f t="shared" si="642"/>
        <v/>
      </c>
      <c r="AA10353" t="str">
        <f t="shared" si="643"/>
        <v/>
      </c>
      <c r="AC10353" s="7"/>
      <c r="AD10353" t="s">
        <v>5508</v>
      </c>
      <c r="AE10353">
        <f t="shared" si="644"/>
        <v>0</v>
      </c>
      <c r="AG10353" s="2"/>
      <c r="AH10353" t="s">
        <v>1709</v>
      </c>
      <c r="AI10353" s="7" t="s">
        <v>4922</v>
      </c>
    </row>
    <row r="10354" spans="1:35" ht="11" customHeight="1" outlineLevel="1" x14ac:dyDescent="0.25">
      <c r="A10354" t="s">
        <v>1707</v>
      </c>
      <c r="C10354" s="2" t="s">
        <v>12974</v>
      </c>
      <c r="D10354" s="2" t="s">
        <v>4062</v>
      </c>
      <c r="E10354" s="7">
        <v>1905</v>
      </c>
      <c r="F10354" s="5" t="s">
        <v>637</v>
      </c>
      <c r="H10354" s="5" t="s">
        <v>4006</v>
      </c>
      <c r="I10354" s="6" t="s">
        <v>5508</v>
      </c>
      <c r="J10354" s="6"/>
      <c r="K10354" s="17">
        <v>3</v>
      </c>
      <c r="L10354" s="17" t="s">
        <v>7730</v>
      </c>
      <c r="M10354" s="9">
        <v>0.6</v>
      </c>
      <c r="N10354" s="9"/>
      <c r="O10354" s="21"/>
      <c r="Q10354" s="29"/>
      <c r="U10354" s="17"/>
      <c r="V10354" s="2">
        <v>248</v>
      </c>
      <c r="Y10354" t="str">
        <f t="shared" si="642"/>
        <v/>
      </c>
      <c r="AA10354" t="str">
        <f t="shared" si="643"/>
        <v/>
      </c>
      <c r="AC10354" s="7"/>
      <c r="AD10354" t="s">
        <v>5508</v>
      </c>
      <c r="AE10354">
        <f t="shared" si="644"/>
        <v>0</v>
      </c>
      <c r="AG10354" s="2"/>
      <c r="AH10354" t="s">
        <v>1709</v>
      </c>
      <c r="AI10354" s="7" t="s">
        <v>4922</v>
      </c>
    </row>
    <row r="10355" spans="1:35" ht="11" customHeight="1" outlineLevel="1" x14ac:dyDescent="0.25">
      <c r="A10355" t="s">
        <v>1707</v>
      </c>
      <c r="C10355" s="2" t="s">
        <v>12974</v>
      </c>
      <c r="D10355" s="2">
        <v>217</v>
      </c>
      <c r="E10355" s="7">
        <v>1906</v>
      </c>
      <c r="F10355" s="5" t="s">
        <v>21971</v>
      </c>
      <c r="H10355" s="5" t="s">
        <v>4006</v>
      </c>
      <c r="I10355" s="6" t="s">
        <v>5508</v>
      </c>
      <c r="J10355" s="6" t="s">
        <v>16698</v>
      </c>
      <c r="K10355" s="17">
        <v>1</v>
      </c>
      <c r="L10355" s="17" t="s">
        <v>7730</v>
      </c>
      <c r="M10355" s="9">
        <v>3.5</v>
      </c>
      <c r="N10355" s="9"/>
      <c r="O10355" s="21"/>
      <c r="Q10355" s="29"/>
      <c r="U10355" s="17"/>
      <c r="V10355" s="2">
        <v>193</v>
      </c>
      <c r="Y10355" t="str">
        <f t="shared" si="642"/>
        <v/>
      </c>
      <c r="AA10355" t="str">
        <f t="shared" si="643"/>
        <v/>
      </c>
      <c r="AC10355" s="7"/>
      <c r="AD10355" t="s">
        <v>5508</v>
      </c>
      <c r="AE10355">
        <f t="shared" si="644"/>
        <v>0</v>
      </c>
      <c r="AG10355" s="2"/>
      <c r="AH10355" t="s">
        <v>1709</v>
      </c>
      <c r="AI10355" s="7" t="s">
        <v>4922</v>
      </c>
    </row>
    <row r="10356" spans="1:35" ht="11" customHeight="1" outlineLevel="1" x14ac:dyDescent="0.25">
      <c r="A10356" t="s">
        <v>1707</v>
      </c>
      <c r="C10356" s="2" t="s">
        <v>12974</v>
      </c>
      <c r="D10356" s="2">
        <v>225</v>
      </c>
      <c r="E10356" s="7">
        <v>1906</v>
      </c>
      <c r="F10356" s="5" t="s">
        <v>3670</v>
      </c>
      <c r="H10356" s="5" t="s">
        <v>4006</v>
      </c>
      <c r="I10356" s="6" t="s">
        <v>5508</v>
      </c>
      <c r="J10356" s="6" t="s">
        <v>16698</v>
      </c>
      <c r="K10356" s="17">
        <v>1</v>
      </c>
      <c r="L10356" s="17" t="s">
        <v>7732</v>
      </c>
      <c r="M10356" s="9"/>
      <c r="N10356" s="9"/>
      <c r="O10356" s="21"/>
      <c r="Q10356" s="29"/>
      <c r="U10356" s="17"/>
      <c r="V10356" s="2" t="s">
        <v>3669</v>
      </c>
      <c r="Y10356" t="str">
        <f t="shared" si="642"/>
        <v/>
      </c>
      <c r="AA10356" t="str">
        <f t="shared" si="643"/>
        <v/>
      </c>
      <c r="AC10356" s="7"/>
      <c r="AD10356" t="s">
        <v>5508</v>
      </c>
      <c r="AE10356">
        <f t="shared" si="644"/>
        <v>0</v>
      </c>
      <c r="AG10356" s="2"/>
      <c r="AH10356" t="s">
        <v>1709</v>
      </c>
      <c r="AI10356" s="7" t="s">
        <v>4620</v>
      </c>
    </row>
    <row r="10357" spans="1:35" ht="11" customHeight="1" outlineLevel="1" x14ac:dyDescent="0.25">
      <c r="A10357" t="s">
        <v>1707</v>
      </c>
      <c r="C10357" s="2" t="s">
        <v>12974</v>
      </c>
      <c r="D10357" s="2">
        <v>218</v>
      </c>
      <c r="E10357" s="7">
        <v>1906</v>
      </c>
      <c r="F10357" s="5" t="s">
        <v>21972</v>
      </c>
      <c r="H10357" s="5" t="s">
        <v>1644</v>
      </c>
      <c r="I10357" s="6" t="s">
        <v>5508</v>
      </c>
      <c r="J10357" s="6" t="s">
        <v>16698</v>
      </c>
      <c r="K10357" s="17">
        <v>1</v>
      </c>
      <c r="L10357" s="17" t="s">
        <v>7730</v>
      </c>
      <c r="M10357" s="9">
        <v>0.75</v>
      </c>
      <c r="N10357" s="9"/>
      <c r="O10357" s="21"/>
      <c r="Q10357" s="29"/>
      <c r="U10357" s="17"/>
      <c r="V10357" s="2">
        <v>194</v>
      </c>
      <c r="Y10357" t="str">
        <f t="shared" si="642"/>
        <v/>
      </c>
      <c r="AA10357" t="str">
        <f t="shared" si="643"/>
        <v/>
      </c>
      <c r="AC10357" s="7"/>
      <c r="AD10357" t="s">
        <v>5508</v>
      </c>
      <c r="AE10357">
        <f t="shared" si="644"/>
        <v>0</v>
      </c>
      <c r="AG10357" s="2"/>
      <c r="AH10357" t="s">
        <v>1709</v>
      </c>
      <c r="AI10357" s="7" t="s">
        <v>4610</v>
      </c>
    </row>
    <row r="10358" spans="1:35" ht="11" customHeight="1" outlineLevel="1" x14ac:dyDescent="0.25">
      <c r="A10358" t="s">
        <v>1707</v>
      </c>
      <c r="C10358" s="2" t="s">
        <v>12974</v>
      </c>
      <c r="D10358" s="2" t="s">
        <v>5203</v>
      </c>
      <c r="E10358" s="7">
        <v>1906</v>
      </c>
      <c r="F10358" s="5" t="s">
        <v>21973</v>
      </c>
      <c r="H10358" s="5" t="s">
        <v>1644</v>
      </c>
      <c r="I10358" s="6" t="s">
        <v>5508</v>
      </c>
      <c r="J10358" s="6" t="s">
        <v>16698</v>
      </c>
      <c r="K10358" s="17">
        <v>1</v>
      </c>
      <c r="L10358" s="17" t="s">
        <v>20075</v>
      </c>
      <c r="M10358" s="9"/>
      <c r="N10358" s="9"/>
      <c r="O10358" s="21"/>
      <c r="Q10358" s="29"/>
      <c r="U10358" s="17"/>
      <c r="V10358" s="2" t="s">
        <v>3671</v>
      </c>
      <c r="X10358" t="s">
        <v>7732</v>
      </c>
      <c r="Y10358" t="str">
        <f t="shared" si="642"/>
        <v/>
      </c>
      <c r="AA10358" t="str">
        <f t="shared" si="643"/>
        <v/>
      </c>
      <c r="AC10358" s="7"/>
      <c r="AD10358" t="s">
        <v>5508</v>
      </c>
      <c r="AE10358">
        <f t="shared" si="644"/>
        <v>0</v>
      </c>
      <c r="AG10358" s="2"/>
      <c r="AH10358" t="s">
        <v>1709</v>
      </c>
      <c r="AI10358" s="7" t="s">
        <v>4922</v>
      </c>
    </row>
    <row r="10359" spans="1:35" ht="11" customHeight="1" outlineLevel="1" x14ac:dyDescent="0.25">
      <c r="A10359" t="s">
        <v>1707</v>
      </c>
      <c r="C10359" s="2" t="s">
        <v>12974</v>
      </c>
      <c r="D10359" s="2" t="s">
        <v>5204</v>
      </c>
      <c r="E10359" s="7">
        <v>1906</v>
      </c>
      <c r="F10359" s="5" t="s">
        <v>6467</v>
      </c>
      <c r="H10359" s="5" t="s">
        <v>1644</v>
      </c>
      <c r="I10359" s="6" t="s">
        <v>5508</v>
      </c>
      <c r="J10359" s="6" t="s">
        <v>16698</v>
      </c>
      <c r="K10359" s="17">
        <v>1</v>
      </c>
      <c r="L10359" s="17" t="s">
        <v>20075</v>
      </c>
      <c r="M10359" s="9"/>
      <c r="N10359" s="9"/>
      <c r="O10359" s="21"/>
      <c r="Q10359" s="29"/>
      <c r="U10359" s="17"/>
      <c r="V10359" s="2" t="s">
        <v>3672</v>
      </c>
      <c r="Y10359" t="str">
        <f t="shared" si="642"/>
        <v/>
      </c>
      <c r="AA10359" t="str">
        <f t="shared" si="643"/>
        <v/>
      </c>
      <c r="AC10359" s="7"/>
      <c r="AD10359" t="s">
        <v>5508</v>
      </c>
      <c r="AE10359">
        <f t="shared" si="644"/>
        <v>0</v>
      </c>
      <c r="AG10359" s="2"/>
      <c r="AH10359" t="s">
        <v>1709</v>
      </c>
      <c r="AI10359" s="7" t="s">
        <v>4922</v>
      </c>
    </row>
    <row r="10360" spans="1:35" ht="11" customHeight="1" outlineLevel="1" x14ac:dyDescent="0.25">
      <c r="A10360" t="s">
        <v>1707</v>
      </c>
      <c r="C10360" s="2" t="s">
        <v>12974</v>
      </c>
      <c r="D10360" s="2" t="s">
        <v>5205</v>
      </c>
      <c r="E10360" s="7">
        <v>1906</v>
      </c>
      <c r="F10360" s="5" t="s">
        <v>3674</v>
      </c>
      <c r="H10360" s="5" t="s">
        <v>1644</v>
      </c>
      <c r="I10360" s="6" t="s">
        <v>5508</v>
      </c>
      <c r="J10360" s="6" t="s">
        <v>16698</v>
      </c>
      <c r="K10360" s="17">
        <v>1</v>
      </c>
      <c r="L10360" s="17" t="s">
        <v>20075</v>
      </c>
      <c r="M10360" s="9"/>
      <c r="N10360" s="9"/>
      <c r="O10360" s="21"/>
      <c r="Q10360" s="29"/>
      <c r="U10360" s="17"/>
      <c r="V10360" s="2" t="s">
        <v>3673</v>
      </c>
      <c r="Y10360" t="str">
        <f t="shared" si="642"/>
        <v/>
      </c>
      <c r="AA10360" t="str">
        <f t="shared" si="643"/>
        <v/>
      </c>
      <c r="AC10360" s="7"/>
      <c r="AD10360" t="s">
        <v>5508</v>
      </c>
      <c r="AE10360">
        <f t="shared" si="644"/>
        <v>0</v>
      </c>
      <c r="AG10360" s="2"/>
      <c r="AH10360" t="s">
        <v>1709</v>
      </c>
      <c r="AI10360" s="7" t="s">
        <v>4922</v>
      </c>
    </row>
    <row r="10361" spans="1:35" ht="11" customHeight="1" outlineLevel="1" x14ac:dyDescent="0.25">
      <c r="A10361" t="s">
        <v>1707</v>
      </c>
      <c r="C10361" s="2" t="s">
        <v>12974</v>
      </c>
      <c r="D10361" s="2" t="s">
        <v>16696</v>
      </c>
      <c r="E10361" s="7">
        <v>1906</v>
      </c>
      <c r="F10361" s="5" t="s">
        <v>3676</v>
      </c>
      <c r="H10361" s="5" t="s">
        <v>1644</v>
      </c>
      <c r="I10361" s="6" t="s">
        <v>5508</v>
      </c>
      <c r="J10361" s="6" t="s">
        <v>16698</v>
      </c>
      <c r="K10361" s="17">
        <v>1</v>
      </c>
      <c r="L10361" s="17" t="s">
        <v>20075</v>
      </c>
      <c r="M10361" s="9"/>
      <c r="N10361" s="9"/>
      <c r="O10361" s="21"/>
      <c r="Q10361" s="29"/>
      <c r="U10361" s="17"/>
      <c r="V10361" s="2" t="s">
        <v>3675</v>
      </c>
      <c r="X10361" t="s">
        <v>7732</v>
      </c>
      <c r="Y10361" t="str">
        <f t="shared" si="642"/>
        <v/>
      </c>
      <c r="AA10361" t="str">
        <f t="shared" si="643"/>
        <v/>
      </c>
      <c r="AC10361" s="7"/>
      <c r="AD10361" t="s">
        <v>5508</v>
      </c>
      <c r="AE10361">
        <f t="shared" si="644"/>
        <v>0</v>
      </c>
      <c r="AG10361" s="2"/>
      <c r="AH10361" t="s">
        <v>1709</v>
      </c>
      <c r="AI10361" s="7" t="s">
        <v>4922</v>
      </c>
    </row>
    <row r="10362" spans="1:35" ht="11" customHeight="1" outlineLevel="1" x14ac:dyDescent="0.25">
      <c r="A10362" t="s">
        <v>1707</v>
      </c>
      <c r="C10362" s="2" t="s">
        <v>12974</v>
      </c>
      <c r="D10362" s="2">
        <v>226</v>
      </c>
      <c r="E10362" s="7">
        <v>1906</v>
      </c>
      <c r="F10362" s="5" t="s">
        <v>3960</v>
      </c>
      <c r="H10362" s="5" t="s">
        <v>1644</v>
      </c>
      <c r="I10362" s="6" t="s">
        <v>5508</v>
      </c>
      <c r="J10362" s="6" t="s">
        <v>16698</v>
      </c>
      <c r="K10362" s="17">
        <v>1</v>
      </c>
      <c r="L10362" s="17" t="s">
        <v>7732</v>
      </c>
      <c r="M10362" s="9"/>
      <c r="N10362" s="9"/>
      <c r="O10362" s="21"/>
      <c r="Q10362" s="29"/>
      <c r="U10362" s="17"/>
      <c r="V10362" s="2" t="s">
        <v>3677</v>
      </c>
      <c r="Y10362" t="str">
        <f t="shared" si="642"/>
        <v/>
      </c>
      <c r="AA10362" t="str">
        <f t="shared" si="643"/>
        <v/>
      </c>
      <c r="AC10362" s="7"/>
      <c r="AD10362" t="s">
        <v>5508</v>
      </c>
      <c r="AE10362">
        <f t="shared" si="644"/>
        <v>0</v>
      </c>
      <c r="AG10362" s="2"/>
      <c r="AH10362" t="s">
        <v>1709</v>
      </c>
      <c r="AI10362" s="7" t="s">
        <v>4610</v>
      </c>
    </row>
    <row r="10363" spans="1:35" ht="11" customHeight="1" outlineLevel="1" x14ac:dyDescent="0.25">
      <c r="A10363" t="s">
        <v>1707</v>
      </c>
      <c r="C10363" s="2" t="s">
        <v>12974</v>
      </c>
      <c r="D10363" s="2">
        <v>219</v>
      </c>
      <c r="E10363" s="7">
        <v>1906</v>
      </c>
      <c r="F10363" s="5" t="s">
        <v>18670</v>
      </c>
      <c r="H10363" s="5" t="s">
        <v>13593</v>
      </c>
      <c r="I10363" s="6" t="s">
        <v>5508</v>
      </c>
      <c r="J10363" s="6" t="s">
        <v>16698</v>
      </c>
      <c r="K10363" s="17">
        <v>1</v>
      </c>
      <c r="L10363" s="17" t="s">
        <v>7732</v>
      </c>
      <c r="M10363" s="9"/>
      <c r="N10363" s="9"/>
      <c r="O10363" s="21"/>
      <c r="Q10363" s="29"/>
      <c r="U10363" s="17"/>
      <c r="V10363" s="2">
        <v>195</v>
      </c>
      <c r="Y10363" t="str">
        <f t="shared" si="642"/>
        <v/>
      </c>
      <c r="AA10363" t="str">
        <f t="shared" si="643"/>
        <v/>
      </c>
      <c r="AC10363" s="7"/>
      <c r="AD10363" t="s">
        <v>5508</v>
      </c>
      <c r="AE10363">
        <f t="shared" si="644"/>
        <v>0</v>
      </c>
      <c r="AG10363" s="2"/>
      <c r="AH10363" t="s">
        <v>1709</v>
      </c>
      <c r="AI10363" s="7"/>
    </row>
    <row r="10364" spans="1:35" ht="11" customHeight="1" outlineLevel="1" x14ac:dyDescent="0.25">
      <c r="A10364" t="s">
        <v>1707</v>
      </c>
      <c r="C10364" s="2" t="s">
        <v>12974</v>
      </c>
      <c r="D10364" s="2">
        <v>220</v>
      </c>
      <c r="E10364" s="7">
        <v>1906</v>
      </c>
      <c r="F10364" s="5" t="s">
        <v>21974</v>
      </c>
      <c r="H10364" s="5" t="s">
        <v>130</v>
      </c>
      <c r="I10364" s="6" t="s">
        <v>5508</v>
      </c>
      <c r="J10364" s="6" t="s">
        <v>16698</v>
      </c>
      <c r="K10364" s="17">
        <v>1</v>
      </c>
      <c r="L10364" s="17" t="s">
        <v>7732</v>
      </c>
      <c r="M10364" s="9"/>
      <c r="N10364" s="9"/>
      <c r="O10364" s="21"/>
      <c r="Q10364" s="29"/>
      <c r="U10364" s="17"/>
      <c r="V10364" s="2">
        <v>196</v>
      </c>
      <c r="Y10364" t="str">
        <f t="shared" si="642"/>
        <v/>
      </c>
      <c r="AA10364" t="str">
        <f t="shared" si="643"/>
        <v/>
      </c>
      <c r="AC10364" s="7"/>
      <c r="AD10364" t="s">
        <v>5508</v>
      </c>
      <c r="AE10364">
        <f t="shared" si="644"/>
        <v>0</v>
      </c>
      <c r="AG10364" s="2"/>
      <c r="AH10364" t="s">
        <v>1709</v>
      </c>
      <c r="AI10364" s="7" t="s">
        <v>4610</v>
      </c>
    </row>
    <row r="10365" spans="1:35" ht="11" customHeight="1" outlineLevel="1" x14ac:dyDescent="0.25">
      <c r="A10365" t="s">
        <v>1707</v>
      </c>
      <c r="C10365" s="2" t="s">
        <v>12974</v>
      </c>
      <c r="D10365" s="2" t="s">
        <v>5581</v>
      </c>
      <c r="E10365" s="7">
        <v>1906</v>
      </c>
      <c r="F10365" s="5" t="s">
        <v>6467</v>
      </c>
      <c r="H10365" s="5" t="s">
        <v>130</v>
      </c>
      <c r="I10365" s="6" t="s">
        <v>5508</v>
      </c>
      <c r="J10365" s="6" t="s">
        <v>16698</v>
      </c>
      <c r="K10365" s="17">
        <v>1</v>
      </c>
      <c r="L10365" s="17" t="s">
        <v>20075</v>
      </c>
      <c r="M10365" s="9"/>
      <c r="N10365" s="9"/>
      <c r="O10365" s="21"/>
      <c r="Q10365" s="29"/>
      <c r="U10365" s="17"/>
      <c r="V10365" s="2" t="s">
        <v>3681</v>
      </c>
      <c r="X10365" t="s">
        <v>7732</v>
      </c>
      <c r="Y10365" t="str">
        <f t="shared" si="642"/>
        <v/>
      </c>
      <c r="AA10365" t="str">
        <f t="shared" si="643"/>
        <v/>
      </c>
      <c r="AC10365" s="7"/>
      <c r="AD10365" t="s">
        <v>5508</v>
      </c>
      <c r="AE10365">
        <f t="shared" si="644"/>
        <v>0</v>
      </c>
      <c r="AG10365" s="2"/>
      <c r="AH10365" t="s">
        <v>1709</v>
      </c>
      <c r="AI10365" s="7" t="s">
        <v>4922</v>
      </c>
    </row>
    <row r="10366" spans="1:35" ht="11" customHeight="1" outlineLevel="1" x14ac:dyDescent="0.25">
      <c r="A10366" t="s">
        <v>1707</v>
      </c>
      <c r="C10366" s="2" t="s">
        <v>12974</v>
      </c>
      <c r="D10366" s="2" t="s">
        <v>16697</v>
      </c>
      <c r="E10366" s="7">
        <v>1906</v>
      </c>
      <c r="F10366" s="5" t="s">
        <v>3683</v>
      </c>
      <c r="H10366" s="5" t="s">
        <v>130</v>
      </c>
      <c r="I10366" s="6" t="s">
        <v>5508</v>
      </c>
      <c r="J10366" s="6" t="s">
        <v>16698</v>
      </c>
      <c r="K10366" s="17">
        <v>1</v>
      </c>
      <c r="L10366" s="17" t="s">
        <v>20075</v>
      </c>
      <c r="M10366" s="9"/>
      <c r="N10366" s="9"/>
      <c r="O10366" s="21"/>
      <c r="Q10366" s="29"/>
      <c r="U10366" s="17"/>
      <c r="V10366" s="2" t="s">
        <v>3682</v>
      </c>
      <c r="Y10366" t="str">
        <f t="shared" si="642"/>
        <v/>
      </c>
      <c r="AA10366" t="str">
        <f t="shared" si="643"/>
        <v/>
      </c>
      <c r="AC10366" s="7"/>
      <c r="AD10366" t="s">
        <v>5508</v>
      </c>
      <c r="AE10366">
        <f t="shared" si="644"/>
        <v>0</v>
      </c>
      <c r="AG10366" s="2"/>
      <c r="AH10366" t="s">
        <v>1709</v>
      </c>
      <c r="AI10366" s="7" t="s">
        <v>4620</v>
      </c>
    </row>
    <row r="10367" spans="1:35" ht="11" customHeight="1" outlineLevel="1" x14ac:dyDescent="0.25">
      <c r="A10367" t="s">
        <v>1707</v>
      </c>
      <c r="C10367" s="2" t="s">
        <v>12974</v>
      </c>
      <c r="D10367" s="2">
        <v>228</v>
      </c>
      <c r="E10367" s="7">
        <v>1906</v>
      </c>
      <c r="F10367" s="5" t="s">
        <v>3960</v>
      </c>
      <c r="H10367" s="5" t="s">
        <v>130</v>
      </c>
      <c r="I10367" s="6" t="s">
        <v>5508</v>
      </c>
      <c r="J10367" s="6" t="s">
        <v>16698</v>
      </c>
      <c r="K10367" s="17">
        <v>1</v>
      </c>
      <c r="L10367" s="17" t="s">
        <v>7730</v>
      </c>
      <c r="M10367" s="9">
        <v>0.5</v>
      </c>
      <c r="N10367" s="9"/>
      <c r="O10367" s="21"/>
      <c r="Q10367" s="29"/>
      <c r="U10367" s="17"/>
      <c r="V10367" s="2" t="s">
        <v>3684</v>
      </c>
      <c r="Y10367" t="str">
        <f t="shared" si="642"/>
        <v/>
      </c>
      <c r="AA10367" t="str">
        <f t="shared" si="643"/>
        <v/>
      </c>
      <c r="AC10367" s="7"/>
      <c r="AD10367" t="s">
        <v>5508</v>
      </c>
      <c r="AE10367">
        <f t="shared" si="644"/>
        <v>0</v>
      </c>
      <c r="AG10367" s="2"/>
      <c r="AH10367" t="s">
        <v>1709</v>
      </c>
      <c r="AI10367" s="7" t="s">
        <v>4610</v>
      </c>
    </row>
    <row r="10368" spans="1:35" ht="11" customHeight="1" outlineLevel="1" x14ac:dyDescent="0.25">
      <c r="A10368" t="s">
        <v>1707</v>
      </c>
      <c r="C10368" s="2" t="s">
        <v>12974</v>
      </c>
      <c r="D10368" s="2">
        <v>222</v>
      </c>
      <c r="E10368" s="7">
        <v>1906</v>
      </c>
      <c r="F10368" s="5" t="s">
        <v>4144</v>
      </c>
      <c r="H10368" s="5" t="s">
        <v>2156</v>
      </c>
      <c r="I10368" s="6" t="s">
        <v>5508</v>
      </c>
      <c r="J10368" s="6" t="s">
        <v>16698</v>
      </c>
      <c r="K10368" s="17">
        <v>1</v>
      </c>
      <c r="L10368" s="17" t="s">
        <v>7732</v>
      </c>
      <c r="M10368" s="9"/>
      <c r="N10368" s="9"/>
      <c r="O10368" s="21"/>
      <c r="Q10368" s="29"/>
      <c r="U10368" s="17"/>
      <c r="V10368" s="2">
        <v>198</v>
      </c>
      <c r="Y10368" t="str">
        <f t="shared" si="642"/>
        <v/>
      </c>
      <c r="AA10368" t="str">
        <f t="shared" si="643"/>
        <v/>
      </c>
      <c r="AC10368" s="7"/>
      <c r="AD10368" t="s">
        <v>5508</v>
      </c>
      <c r="AE10368">
        <f t="shared" si="644"/>
        <v>0</v>
      </c>
      <c r="AG10368" s="2"/>
      <c r="AH10368" t="s">
        <v>1709</v>
      </c>
      <c r="AI10368" s="7" t="s">
        <v>4610</v>
      </c>
    </row>
    <row r="10369" spans="1:35" ht="11" customHeight="1" outlineLevel="1" x14ac:dyDescent="0.25">
      <c r="A10369" t="s">
        <v>1707</v>
      </c>
      <c r="C10369" s="2" t="s">
        <v>12974</v>
      </c>
      <c r="D10369" s="2" t="s">
        <v>5730</v>
      </c>
      <c r="E10369" s="7">
        <v>1906</v>
      </c>
      <c r="F10369" s="5" t="s">
        <v>3688</v>
      </c>
      <c r="H10369" s="5" t="s">
        <v>2156</v>
      </c>
      <c r="I10369" s="6" t="s">
        <v>5508</v>
      </c>
      <c r="J10369" s="6" t="s">
        <v>16698</v>
      </c>
      <c r="K10369" s="17">
        <v>1</v>
      </c>
      <c r="L10369" s="17" t="s">
        <v>20075</v>
      </c>
      <c r="M10369" s="9"/>
      <c r="N10369" s="9"/>
      <c r="O10369" s="21"/>
      <c r="Q10369" s="29"/>
      <c r="U10369" s="17"/>
      <c r="V10369" s="2" t="s">
        <v>3692</v>
      </c>
      <c r="X10369" t="s">
        <v>7732</v>
      </c>
      <c r="Y10369" t="str">
        <f t="shared" si="642"/>
        <v/>
      </c>
      <c r="AA10369" t="str">
        <f t="shared" si="643"/>
        <v/>
      </c>
      <c r="AC10369" s="7"/>
      <c r="AD10369" t="s">
        <v>5508</v>
      </c>
      <c r="AE10369">
        <f t="shared" si="644"/>
        <v>0</v>
      </c>
      <c r="AG10369" s="2"/>
      <c r="AH10369" t="s">
        <v>1709</v>
      </c>
      <c r="AI10369" s="7" t="s">
        <v>4620</v>
      </c>
    </row>
    <row r="10370" spans="1:35" ht="11" customHeight="1" outlineLevel="1" x14ac:dyDescent="0.25">
      <c r="A10370" t="s">
        <v>1707</v>
      </c>
      <c r="C10370" s="2" t="s">
        <v>12974</v>
      </c>
      <c r="D10370" s="2">
        <v>223</v>
      </c>
      <c r="E10370" s="7">
        <v>1906</v>
      </c>
      <c r="F10370" s="5" t="s">
        <v>21975</v>
      </c>
      <c r="H10370" s="5" t="s">
        <v>1825</v>
      </c>
      <c r="I10370" s="6" t="s">
        <v>5508</v>
      </c>
      <c r="J10370" s="6" t="s">
        <v>16698</v>
      </c>
      <c r="K10370" s="17">
        <v>1</v>
      </c>
      <c r="L10370" s="17" t="s">
        <v>7730</v>
      </c>
      <c r="M10370" s="9">
        <v>1.4</v>
      </c>
      <c r="N10370" s="9"/>
      <c r="O10370" s="21"/>
      <c r="Q10370" s="29"/>
      <c r="U10370" s="17"/>
      <c r="V10370" s="2">
        <v>199</v>
      </c>
      <c r="Y10370" t="str">
        <f t="shared" si="642"/>
        <v/>
      </c>
      <c r="AA10370" t="str">
        <f t="shared" si="643"/>
        <v/>
      </c>
      <c r="AC10370" s="7"/>
      <c r="AD10370" t="s">
        <v>5508</v>
      </c>
      <c r="AE10370">
        <f t="shared" si="644"/>
        <v>0</v>
      </c>
      <c r="AG10370" s="2"/>
      <c r="AH10370" t="s">
        <v>1709</v>
      </c>
      <c r="AI10370" s="7" t="s">
        <v>4610</v>
      </c>
    </row>
    <row r="10371" spans="1:35" ht="11" customHeight="1" outlineLevel="1" x14ac:dyDescent="0.25">
      <c r="A10371" t="s">
        <v>1707</v>
      </c>
      <c r="C10371" s="2" t="s">
        <v>12974</v>
      </c>
      <c r="D10371" s="2" t="s">
        <v>269</v>
      </c>
      <c r="E10371" s="7">
        <v>1906</v>
      </c>
      <c r="F10371" s="5" t="s">
        <v>6467</v>
      </c>
      <c r="H10371" s="5" t="s">
        <v>1825</v>
      </c>
      <c r="I10371" s="6" t="s">
        <v>5508</v>
      </c>
      <c r="J10371" s="6" t="s">
        <v>16698</v>
      </c>
      <c r="K10371" s="17">
        <v>1</v>
      </c>
      <c r="L10371" s="17" t="s">
        <v>20075</v>
      </c>
      <c r="M10371" s="9"/>
      <c r="N10371" s="9"/>
      <c r="O10371" s="21"/>
      <c r="Q10371" s="29"/>
      <c r="U10371" s="17"/>
      <c r="V10371" s="2" t="s">
        <v>3287</v>
      </c>
      <c r="X10371" t="s">
        <v>7732</v>
      </c>
      <c r="Y10371" t="str">
        <f t="shared" si="642"/>
        <v/>
      </c>
      <c r="AA10371" t="str">
        <f t="shared" si="643"/>
        <v/>
      </c>
      <c r="AC10371" s="7"/>
      <c r="AD10371" t="s">
        <v>5508</v>
      </c>
      <c r="AE10371">
        <f t="shared" si="644"/>
        <v>0</v>
      </c>
      <c r="AG10371" s="2"/>
      <c r="AH10371" t="s">
        <v>1709</v>
      </c>
      <c r="AI10371" s="7"/>
    </row>
    <row r="10372" spans="1:35" ht="11" customHeight="1" outlineLevel="1" x14ac:dyDescent="0.25">
      <c r="A10372" t="s">
        <v>1707</v>
      </c>
      <c r="C10372" s="2" t="s">
        <v>12974</v>
      </c>
      <c r="D10372" s="2" t="s">
        <v>1868</v>
      </c>
      <c r="E10372" s="7">
        <v>1906</v>
      </c>
      <c r="F10372" s="5" t="s">
        <v>3688</v>
      </c>
      <c r="H10372" s="5" t="s">
        <v>1825</v>
      </c>
      <c r="I10372" s="6" t="s">
        <v>5508</v>
      </c>
      <c r="J10372" s="6" t="s">
        <v>16698</v>
      </c>
      <c r="K10372" s="17">
        <v>1</v>
      </c>
      <c r="L10372" s="17" t="s">
        <v>20075</v>
      </c>
      <c r="M10372" s="9"/>
      <c r="N10372" s="9"/>
      <c r="O10372" s="21"/>
      <c r="Q10372" s="29"/>
      <c r="U10372" s="17"/>
      <c r="V10372" s="2" t="s">
        <v>3288</v>
      </c>
      <c r="X10372" t="s">
        <v>7732</v>
      </c>
      <c r="Y10372" t="str">
        <f t="shared" si="642"/>
        <v/>
      </c>
      <c r="AA10372" t="str">
        <f t="shared" si="643"/>
        <v/>
      </c>
      <c r="AC10372" s="7"/>
      <c r="AD10372" t="s">
        <v>5508</v>
      </c>
      <c r="AE10372">
        <f t="shared" si="644"/>
        <v>0</v>
      </c>
      <c r="AG10372" s="2"/>
      <c r="AH10372" t="s">
        <v>1709</v>
      </c>
      <c r="AI10372" s="7" t="s">
        <v>4620</v>
      </c>
    </row>
    <row r="10373" spans="1:35" ht="11" customHeight="1" outlineLevel="1" x14ac:dyDescent="0.25">
      <c r="A10373" t="s">
        <v>1707</v>
      </c>
      <c r="C10373" s="2" t="s">
        <v>12974</v>
      </c>
      <c r="D10373" s="2" t="s">
        <v>1869</v>
      </c>
      <c r="E10373" s="7">
        <v>1906</v>
      </c>
      <c r="F10373" s="5" t="s">
        <v>3290</v>
      </c>
      <c r="H10373" s="5" t="s">
        <v>1825</v>
      </c>
      <c r="I10373" s="6" t="s">
        <v>5508</v>
      </c>
      <c r="J10373" s="6" t="s">
        <v>16698</v>
      </c>
      <c r="K10373" s="17">
        <v>1</v>
      </c>
      <c r="L10373" s="17" t="s">
        <v>20075</v>
      </c>
      <c r="M10373" s="9"/>
      <c r="N10373" s="9"/>
      <c r="O10373" s="21"/>
      <c r="Q10373" s="29"/>
      <c r="U10373" s="17"/>
      <c r="V10373" s="2" t="s">
        <v>3289</v>
      </c>
      <c r="Y10373" t="str">
        <f t="shared" si="642"/>
        <v/>
      </c>
      <c r="AA10373" t="str">
        <f t="shared" si="643"/>
        <v/>
      </c>
      <c r="AC10373" s="7"/>
      <c r="AD10373" t="s">
        <v>5508</v>
      </c>
      <c r="AE10373">
        <f t="shared" si="644"/>
        <v>0</v>
      </c>
      <c r="AG10373" s="2"/>
      <c r="AH10373" t="s">
        <v>1709</v>
      </c>
      <c r="AI10373" s="7" t="s">
        <v>4610</v>
      </c>
    </row>
    <row r="10374" spans="1:35" ht="11" customHeight="1" outlineLevel="1" x14ac:dyDescent="0.25">
      <c r="A10374" t="s">
        <v>1707</v>
      </c>
      <c r="C10374" s="2" t="s">
        <v>12974</v>
      </c>
      <c r="D10374" s="2">
        <v>221</v>
      </c>
      <c r="E10374" s="7">
        <v>1906</v>
      </c>
      <c r="F10374" s="5" t="s">
        <v>21976</v>
      </c>
      <c r="H10374" s="5" t="s">
        <v>4006</v>
      </c>
      <c r="I10374" s="6" t="s">
        <v>5508</v>
      </c>
      <c r="J10374" s="6" t="s">
        <v>16698</v>
      </c>
      <c r="K10374" s="17">
        <v>1</v>
      </c>
      <c r="L10374" s="17" t="s">
        <v>7732</v>
      </c>
      <c r="M10374" s="9"/>
      <c r="N10374" s="9"/>
      <c r="O10374" s="21"/>
      <c r="Q10374" s="29"/>
      <c r="U10374" s="17"/>
      <c r="V10374" s="2">
        <v>197</v>
      </c>
      <c r="Y10374" t="str">
        <f t="shared" si="642"/>
        <v/>
      </c>
      <c r="AA10374" t="str">
        <f t="shared" si="643"/>
        <v/>
      </c>
      <c r="AC10374" s="7"/>
      <c r="AD10374" t="s">
        <v>5508</v>
      </c>
      <c r="AE10374">
        <f t="shared" si="644"/>
        <v>0</v>
      </c>
      <c r="AG10374" s="2"/>
      <c r="AH10374" t="s">
        <v>1709</v>
      </c>
      <c r="AI10374" s="7" t="s">
        <v>4610</v>
      </c>
    </row>
    <row r="10375" spans="1:35" ht="11" customHeight="1" outlineLevel="1" x14ac:dyDescent="0.25">
      <c r="A10375" t="s">
        <v>1707</v>
      </c>
      <c r="C10375" s="2" t="s">
        <v>12974</v>
      </c>
      <c r="D10375" s="2" t="s">
        <v>1563</v>
      </c>
      <c r="E10375" s="7">
        <v>1906</v>
      </c>
      <c r="F10375" s="5" t="s">
        <v>6467</v>
      </c>
      <c r="H10375" s="5" t="s">
        <v>4006</v>
      </c>
      <c r="I10375" s="6" t="s">
        <v>5508</v>
      </c>
      <c r="J10375" s="6" t="s">
        <v>16698</v>
      </c>
      <c r="K10375" s="17">
        <v>1</v>
      </c>
      <c r="L10375" s="17" t="s">
        <v>20075</v>
      </c>
      <c r="M10375" s="9"/>
      <c r="N10375" s="9"/>
      <c r="O10375" s="21"/>
      <c r="Q10375" s="29"/>
      <c r="U10375" s="17"/>
      <c r="V10375" s="2" t="s">
        <v>3686</v>
      </c>
      <c r="X10375" t="s">
        <v>7732</v>
      </c>
      <c r="Y10375" t="str">
        <f t="shared" si="642"/>
        <v/>
      </c>
      <c r="AA10375" t="str">
        <f t="shared" si="643"/>
        <v/>
      </c>
      <c r="AC10375" s="7"/>
      <c r="AD10375" t="s">
        <v>5508</v>
      </c>
      <c r="AE10375">
        <f t="shared" si="644"/>
        <v>0</v>
      </c>
      <c r="AG10375" s="2"/>
      <c r="AH10375" t="s">
        <v>1709</v>
      </c>
      <c r="AI10375" s="7" t="s">
        <v>4620</v>
      </c>
    </row>
    <row r="10376" spans="1:35" ht="11" customHeight="1" outlineLevel="1" x14ac:dyDescent="0.25">
      <c r="A10376" t="s">
        <v>1707</v>
      </c>
      <c r="C10376" s="2" t="s">
        <v>12974</v>
      </c>
      <c r="D10376" s="2" t="s">
        <v>1564</v>
      </c>
      <c r="E10376" s="7">
        <v>1906</v>
      </c>
      <c r="F10376" s="5" t="s">
        <v>3688</v>
      </c>
      <c r="H10376" s="5" t="s">
        <v>4006</v>
      </c>
      <c r="I10376" s="6" t="s">
        <v>5508</v>
      </c>
      <c r="J10376" s="6" t="s">
        <v>16698</v>
      </c>
      <c r="K10376" s="17">
        <v>1</v>
      </c>
      <c r="L10376" s="17" t="s">
        <v>20075</v>
      </c>
      <c r="M10376" s="9"/>
      <c r="N10376" s="9"/>
      <c r="O10376" s="21"/>
      <c r="Q10376" s="29"/>
      <c r="U10376" s="17"/>
      <c r="V10376" s="2" t="s">
        <v>3687</v>
      </c>
      <c r="Y10376" t="str">
        <f t="shared" si="642"/>
        <v/>
      </c>
      <c r="AA10376" t="str">
        <f t="shared" si="643"/>
        <v/>
      </c>
      <c r="AC10376" s="7"/>
      <c r="AD10376" t="s">
        <v>5508</v>
      </c>
      <c r="AE10376">
        <f t="shared" si="644"/>
        <v>0</v>
      </c>
      <c r="AG10376" s="2"/>
      <c r="AH10376" t="s">
        <v>1709</v>
      </c>
      <c r="AI10376" s="7" t="s">
        <v>4620</v>
      </c>
    </row>
    <row r="10377" spans="1:35" ht="11" customHeight="1" outlineLevel="1" x14ac:dyDescent="0.25">
      <c r="A10377" t="s">
        <v>1707</v>
      </c>
      <c r="C10377" s="2" t="s">
        <v>12974</v>
      </c>
      <c r="D10377" s="2" t="s">
        <v>1565</v>
      </c>
      <c r="E10377" s="7">
        <v>1906</v>
      </c>
      <c r="F10377" s="5" t="s">
        <v>3690</v>
      </c>
      <c r="H10377" s="5" t="s">
        <v>4006</v>
      </c>
      <c r="I10377" s="6" t="s">
        <v>5508</v>
      </c>
      <c r="J10377" s="6" t="s">
        <v>16698</v>
      </c>
      <c r="K10377" s="17">
        <v>1</v>
      </c>
      <c r="L10377" s="17" t="s">
        <v>20075</v>
      </c>
      <c r="M10377" s="9"/>
      <c r="N10377" s="9"/>
      <c r="O10377" s="21"/>
      <c r="Q10377" s="29"/>
      <c r="U10377" s="17"/>
      <c r="V10377" s="2" t="s">
        <v>3689</v>
      </c>
      <c r="X10377" t="s">
        <v>7732</v>
      </c>
      <c r="Y10377" t="str">
        <f t="shared" si="642"/>
        <v/>
      </c>
      <c r="AA10377" t="str">
        <f t="shared" si="643"/>
        <v/>
      </c>
      <c r="AC10377" s="7"/>
      <c r="AD10377" t="s">
        <v>5508</v>
      </c>
      <c r="AE10377">
        <f t="shared" si="644"/>
        <v>0</v>
      </c>
      <c r="AG10377" s="2"/>
      <c r="AH10377" t="s">
        <v>1709</v>
      </c>
      <c r="AI10377" s="7" t="s">
        <v>4922</v>
      </c>
    </row>
    <row r="10378" spans="1:35" ht="11" customHeight="1" outlineLevel="1" x14ac:dyDescent="0.25">
      <c r="A10378" t="s">
        <v>1707</v>
      </c>
      <c r="C10378" s="2" t="s">
        <v>12974</v>
      </c>
      <c r="D10378" s="2">
        <v>224</v>
      </c>
      <c r="E10378" s="7">
        <v>1906</v>
      </c>
      <c r="F10378" s="5" t="s">
        <v>3291</v>
      </c>
      <c r="H10378" s="5" t="s">
        <v>1644</v>
      </c>
      <c r="I10378" s="6" t="s">
        <v>5508</v>
      </c>
      <c r="J10378" s="6" t="s">
        <v>16698</v>
      </c>
      <c r="K10378" s="17">
        <v>1</v>
      </c>
      <c r="L10378" s="17" t="s">
        <v>7732</v>
      </c>
      <c r="M10378" s="9"/>
      <c r="N10378" s="9"/>
      <c r="O10378" s="21"/>
      <c r="Q10378" s="29"/>
      <c r="U10378" s="17"/>
      <c r="V10378" s="2">
        <v>200</v>
      </c>
      <c r="X10378" t="s">
        <v>7732</v>
      </c>
      <c r="Y10378" t="str">
        <f t="shared" si="642"/>
        <v/>
      </c>
      <c r="AA10378" t="str">
        <f t="shared" si="643"/>
        <v/>
      </c>
      <c r="AC10378" s="7"/>
      <c r="AD10378" t="s">
        <v>5508</v>
      </c>
      <c r="AE10378">
        <f t="shared" si="644"/>
        <v>0</v>
      </c>
      <c r="AG10378" s="2"/>
      <c r="AH10378" t="s">
        <v>1709</v>
      </c>
      <c r="AI10378" s="7" t="s">
        <v>4620</v>
      </c>
    </row>
    <row r="10379" spans="1:35" ht="11" customHeight="1" outlineLevel="1" x14ac:dyDescent="0.25">
      <c r="A10379" t="s">
        <v>1707</v>
      </c>
      <c r="C10379" s="2" t="s">
        <v>12974</v>
      </c>
      <c r="D10379" s="2">
        <v>233</v>
      </c>
      <c r="E10379" s="7">
        <v>1907</v>
      </c>
      <c r="F10379" s="5" t="s">
        <v>6383</v>
      </c>
      <c r="H10379" s="5" t="s">
        <v>130</v>
      </c>
      <c r="I10379" s="6" t="s">
        <v>5508</v>
      </c>
      <c r="J10379" s="6" t="s">
        <v>16860</v>
      </c>
      <c r="K10379" s="17">
        <v>1</v>
      </c>
      <c r="L10379" s="17" t="s">
        <v>7732</v>
      </c>
      <c r="M10379" s="9"/>
      <c r="N10379" s="9"/>
      <c r="O10379" s="21"/>
      <c r="Q10379" s="29"/>
      <c r="U10379" s="17"/>
      <c r="V10379" s="2">
        <v>202</v>
      </c>
      <c r="Y10379" t="str">
        <f t="shared" si="642"/>
        <v/>
      </c>
      <c r="AA10379" t="str">
        <f t="shared" si="643"/>
        <v/>
      </c>
      <c r="AC10379" s="7"/>
      <c r="AD10379" t="s">
        <v>5508</v>
      </c>
      <c r="AE10379">
        <f t="shared" si="644"/>
        <v>0</v>
      </c>
      <c r="AG10379" s="2"/>
      <c r="AH10379" t="s">
        <v>1709</v>
      </c>
      <c r="AI10379" s="7" t="s">
        <v>4610</v>
      </c>
    </row>
    <row r="10380" spans="1:35" ht="11" customHeight="1" outlineLevel="1" x14ac:dyDescent="0.25">
      <c r="A10380" t="s">
        <v>1707</v>
      </c>
      <c r="C10380" s="2" t="s">
        <v>12974</v>
      </c>
      <c r="D10380" s="2">
        <v>234</v>
      </c>
      <c r="E10380" s="7">
        <v>1907</v>
      </c>
      <c r="F10380" s="5" t="s">
        <v>4732</v>
      </c>
      <c r="H10380" s="5" t="s">
        <v>133</v>
      </c>
      <c r="I10380" s="6" t="s">
        <v>5508</v>
      </c>
      <c r="J10380" s="6" t="s">
        <v>16860</v>
      </c>
      <c r="K10380" s="17">
        <v>1</v>
      </c>
      <c r="L10380" s="17" t="s">
        <v>7732</v>
      </c>
      <c r="M10380" s="9"/>
      <c r="N10380" s="9"/>
      <c r="O10380" s="21"/>
      <c r="Q10380" s="29"/>
      <c r="U10380" s="17"/>
      <c r="V10380" s="2">
        <v>203</v>
      </c>
      <c r="Y10380" t="str">
        <f t="shared" si="642"/>
        <v/>
      </c>
      <c r="AA10380" t="str">
        <f t="shared" si="643"/>
        <v/>
      </c>
      <c r="AC10380" s="7"/>
      <c r="AD10380" t="s">
        <v>5508</v>
      </c>
      <c r="AE10380">
        <f t="shared" si="644"/>
        <v>0</v>
      </c>
      <c r="AG10380" s="2"/>
      <c r="AH10380" t="s">
        <v>1709</v>
      </c>
      <c r="AI10380" s="7" t="s">
        <v>4610</v>
      </c>
    </row>
    <row r="10381" spans="1:35" ht="11" customHeight="1" outlineLevel="1" x14ac:dyDescent="0.25">
      <c r="A10381" t="s">
        <v>1707</v>
      </c>
      <c r="C10381" s="2" t="s">
        <v>12974</v>
      </c>
      <c r="D10381" s="2">
        <v>235</v>
      </c>
      <c r="E10381" s="7">
        <v>1907</v>
      </c>
      <c r="F10381" s="5" t="s">
        <v>183</v>
      </c>
      <c r="H10381" s="5" t="s">
        <v>4558</v>
      </c>
      <c r="I10381" s="6" t="s">
        <v>5508</v>
      </c>
      <c r="J10381" s="6" t="s">
        <v>16860</v>
      </c>
      <c r="K10381" s="17">
        <v>1</v>
      </c>
      <c r="L10381" s="17" t="s">
        <v>7730</v>
      </c>
      <c r="M10381" s="9">
        <v>1.5</v>
      </c>
      <c r="N10381" s="9"/>
      <c r="O10381" s="21"/>
      <c r="Q10381" s="29"/>
      <c r="U10381" s="17"/>
      <c r="V10381" s="2">
        <v>204</v>
      </c>
      <c r="Y10381" t="str">
        <f t="shared" si="642"/>
        <v/>
      </c>
      <c r="AA10381" t="str">
        <f t="shared" si="643"/>
        <v/>
      </c>
      <c r="AC10381" s="7"/>
      <c r="AD10381" t="s">
        <v>5508</v>
      </c>
      <c r="AE10381">
        <f t="shared" si="644"/>
        <v>0</v>
      </c>
      <c r="AG10381" s="2"/>
      <c r="AH10381" t="s">
        <v>1709</v>
      </c>
      <c r="AI10381" s="7" t="s">
        <v>4922</v>
      </c>
    </row>
    <row r="10382" spans="1:35" ht="11" customHeight="1" outlineLevel="1" x14ac:dyDescent="0.25">
      <c r="A10382" t="s">
        <v>1707</v>
      </c>
      <c r="C10382" s="2" t="s">
        <v>12974</v>
      </c>
      <c r="D10382" s="2">
        <v>236</v>
      </c>
      <c r="E10382" s="7">
        <v>1907</v>
      </c>
      <c r="F10382" s="5" t="s">
        <v>5138</v>
      </c>
      <c r="H10382" s="5" t="s">
        <v>5481</v>
      </c>
      <c r="I10382" s="6" t="s">
        <v>5508</v>
      </c>
      <c r="J10382" s="6" t="s">
        <v>16860</v>
      </c>
      <c r="K10382" s="17">
        <v>1</v>
      </c>
      <c r="L10382" s="17" t="s">
        <v>7730</v>
      </c>
      <c r="M10382" s="9">
        <v>0.5</v>
      </c>
      <c r="N10382" s="9"/>
      <c r="O10382" s="21"/>
      <c r="Q10382" s="29"/>
      <c r="U10382" s="17"/>
      <c r="V10382" s="2">
        <v>205</v>
      </c>
      <c r="Y10382" t="str">
        <f t="shared" si="642"/>
        <v/>
      </c>
      <c r="AA10382" t="str">
        <f t="shared" si="643"/>
        <v/>
      </c>
      <c r="AC10382" s="7"/>
      <c r="AD10382" t="s">
        <v>5508</v>
      </c>
      <c r="AE10382">
        <f t="shared" si="644"/>
        <v>0</v>
      </c>
      <c r="AG10382" s="2"/>
      <c r="AH10382" t="s">
        <v>1709</v>
      </c>
      <c r="AI10382" s="7" t="s">
        <v>4922</v>
      </c>
    </row>
    <row r="10383" spans="1:35" ht="11" customHeight="1" outlineLevel="1" x14ac:dyDescent="0.25">
      <c r="A10383" t="s">
        <v>1707</v>
      </c>
      <c r="C10383" s="2" t="s">
        <v>12974</v>
      </c>
      <c r="D10383" s="2">
        <v>237</v>
      </c>
      <c r="E10383" s="7">
        <v>1907</v>
      </c>
      <c r="F10383" s="5" t="s">
        <v>5239</v>
      </c>
      <c r="H10383" s="5" t="s">
        <v>5031</v>
      </c>
      <c r="I10383" s="6" t="s">
        <v>5508</v>
      </c>
      <c r="J10383" s="6" t="s">
        <v>16860</v>
      </c>
      <c r="K10383" s="17">
        <v>1</v>
      </c>
      <c r="L10383" s="17" t="s">
        <v>7730</v>
      </c>
      <c r="M10383" s="9">
        <v>1.5</v>
      </c>
      <c r="N10383" s="9"/>
      <c r="O10383" s="21"/>
      <c r="Q10383" s="29"/>
      <c r="U10383" s="17"/>
      <c r="V10383" s="2">
        <v>206</v>
      </c>
      <c r="Y10383" t="str">
        <f t="shared" si="642"/>
        <v/>
      </c>
      <c r="AA10383" t="str">
        <f t="shared" si="643"/>
        <v/>
      </c>
      <c r="AC10383" s="7"/>
      <c r="AD10383" t="s">
        <v>5508</v>
      </c>
      <c r="AE10383">
        <f t="shared" si="644"/>
        <v>0</v>
      </c>
      <c r="AG10383" s="2"/>
      <c r="AH10383" t="s">
        <v>1709</v>
      </c>
      <c r="AI10383" s="7" t="s">
        <v>4922</v>
      </c>
    </row>
    <row r="10384" spans="1:35" ht="11" customHeight="1" outlineLevel="1" x14ac:dyDescent="0.25">
      <c r="A10384" t="s">
        <v>1707</v>
      </c>
      <c r="C10384" s="2" t="s">
        <v>12974</v>
      </c>
      <c r="D10384" s="2">
        <v>238</v>
      </c>
      <c r="E10384" s="7">
        <v>1907</v>
      </c>
      <c r="F10384" s="5" t="s">
        <v>2974</v>
      </c>
      <c r="H10384" s="5" t="s">
        <v>5616</v>
      </c>
      <c r="I10384" s="6" t="s">
        <v>5508</v>
      </c>
      <c r="J10384" s="6" t="s">
        <v>16860</v>
      </c>
      <c r="K10384" s="17">
        <v>1</v>
      </c>
      <c r="L10384" s="17" t="s">
        <v>7732</v>
      </c>
      <c r="M10384" s="9"/>
      <c r="N10384" s="9"/>
      <c r="O10384" s="21"/>
      <c r="Q10384" s="29"/>
      <c r="U10384" s="17"/>
      <c r="V10384" s="2">
        <v>207</v>
      </c>
      <c r="Y10384" t="str">
        <f t="shared" si="642"/>
        <v/>
      </c>
      <c r="AA10384" t="str">
        <f t="shared" si="643"/>
        <v/>
      </c>
      <c r="AC10384" s="7"/>
      <c r="AD10384" t="s">
        <v>5508</v>
      </c>
      <c r="AE10384">
        <f t="shared" si="644"/>
        <v>0</v>
      </c>
      <c r="AG10384" s="2"/>
      <c r="AH10384" t="s">
        <v>1709</v>
      </c>
      <c r="AI10384" s="7" t="s">
        <v>4922</v>
      </c>
    </row>
    <row r="10385" spans="1:35" ht="11" customHeight="1" outlineLevel="1" x14ac:dyDescent="0.25">
      <c r="A10385" t="s">
        <v>1707</v>
      </c>
      <c r="C10385" s="2" t="s">
        <v>12974</v>
      </c>
      <c r="D10385" s="2">
        <v>239</v>
      </c>
      <c r="E10385" s="7">
        <v>1907</v>
      </c>
      <c r="F10385" s="5" t="s">
        <v>3421</v>
      </c>
      <c r="H10385" s="5" t="s">
        <v>5037</v>
      </c>
      <c r="I10385" s="6" t="s">
        <v>5508</v>
      </c>
      <c r="J10385" s="6" t="s">
        <v>16860</v>
      </c>
      <c r="K10385" s="17">
        <v>1</v>
      </c>
      <c r="L10385" s="17" t="s">
        <v>7732</v>
      </c>
      <c r="M10385" s="9"/>
      <c r="N10385" s="9"/>
      <c r="O10385" s="21"/>
      <c r="Q10385" s="29"/>
      <c r="U10385" s="17"/>
      <c r="V10385" s="2">
        <v>208</v>
      </c>
      <c r="Y10385" t="str">
        <f t="shared" si="642"/>
        <v/>
      </c>
      <c r="AA10385" t="str">
        <f t="shared" si="643"/>
        <v/>
      </c>
      <c r="AC10385" s="7"/>
      <c r="AD10385" t="s">
        <v>5508</v>
      </c>
      <c r="AE10385">
        <f t="shared" si="644"/>
        <v>0</v>
      </c>
      <c r="AG10385" s="2"/>
      <c r="AH10385" t="s">
        <v>1709</v>
      </c>
      <c r="AI10385" s="7" t="s">
        <v>4620</v>
      </c>
    </row>
    <row r="10386" spans="1:35" ht="11" customHeight="1" outlineLevel="1" x14ac:dyDescent="0.25">
      <c r="A10386" t="s">
        <v>1707</v>
      </c>
      <c r="C10386" s="2" t="s">
        <v>12974</v>
      </c>
      <c r="D10386" s="2">
        <v>240</v>
      </c>
      <c r="E10386" s="7">
        <v>1907</v>
      </c>
      <c r="F10386" s="5" t="s">
        <v>6834</v>
      </c>
      <c r="H10386" s="5" t="s">
        <v>4459</v>
      </c>
      <c r="I10386" s="6" t="s">
        <v>5508</v>
      </c>
      <c r="J10386" s="6" t="s">
        <v>16861</v>
      </c>
      <c r="K10386" s="17">
        <v>1</v>
      </c>
      <c r="L10386" s="17" t="s">
        <v>7730</v>
      </c>
      <c r="M10386" s="9">
        <v>0.5</v>
      </c>
      <c r="N10386" s="9"/>
      <c r="O10386" s="21"/>
      <c r="Q10386" s="29"/>
      <c r="U10386" s="17"/>
      <c r="V10386" s="2">
        <v>212</v>
      </c>
      <c r="Y10386" t="str">
        <f t="shared" si="642"/>
        <v/>
      </c>
      <c r="AA10386" t="str">
        <f t="shared" si="643"/>
        <v/>
      </c>
      <c r="AC10386" s="7"/>
      <c r="AD10386" t="s">
        <v>5508</v>
      </c>
      <c r="AE10386">
        <f t="shared" si="644"/>
        <v>0</v>
      </c>
      <c r="AG10386" s="2"/>
      <c r="AH10386" t="s">
        <v>1709</v>
      </c>
      <c r="AI10386" s="7" t="s">
        <v>4922</v>
      </c>
    </row>
    <row r="10387" spans="1:35" ht="11" customHeight="1" outlineLevel="1" x14ac:dyDescent="0.25">
      <c r="A10387" t="s">
        <v>1707</v>
      </c>
      <c r="C10387" s="2" t="s">
        <v>12974</v>
      </c>
      <c r="D10387" s="2" t="s">
        <v>8886</v>
      </c>
      <c r="E10387" s="7">
        <v>1907</v>
      </c>
      <c r="F10387" s="5" t="s">
        <v>6467</v>
      </c>
      <c r="H10387" s="5" t="s">
        <v>133</v>
      </c>
      <c r="I10387" s="6" t="s">
        <v>5508</v>
      </c>
      <c r="J10387" s="6" t="s">
        <v>16861</v>
      </c>
      <c r="K10387" s="17">
        <v>1</v>
      </c>
      <c r="L10387" s="17" t="s">
        <v>20075</v>
      </c>
      <c r="M10387" s="9"/>
      <c r="N10387" s="9"/>
      <c r="O10387" s="21"/>
      <c r="Q10387" s="29"/>
      <c r="U10387" s="17"/>
      <c r="V10387" s="2" t="s">
        <v>3297</v>
      </c>
      <c r="X10387" t="s">
        <v>7732</v>
      </c>
      <c r="Y10387" t="str">
        <f t="shared" si="642"/>
        <v/>
      </c>
      <c r="AA10387" t="str">
        <f t="shared" si="643"/>
        <v/>
      </c>
      <c r="AC10387" s="7"/>
      <c r="AD10387" t="s">
        <v>5508</v>
      </c>
      <c r="AE10387">
        <f t="shared" si="644"/>
        <v>0</v>
      </c>
      <c r="AG10387" s="2"/>
      <c r="AH10387" t="s">
        <v>1709</v>
      </c>
      <c r="AI10387" s="7" t="s">
        <v>4620</v>
      </c>
    </row>
    <row r="10388" spans="1:35" ht="11" customHeight="1" outlineLevel="1" x14ac:dyDescent="0.25">
      <c r="A10388" t="s">
        <v>1707</v>
      </c>
      <c r="C10388" s="2" t="s">
        <v>12974</v>
      </c>
      <c r="D10388" s="2" t="s">
        <v>16863</v>
      </c>
      <c r="E10388" s="7">
        <v>1907</v>
      </c>
      <c r="F10388" s="5" t="s">
        <v>3299</v>
      </c>
      <c r="H10388" s="5" t="s">
        <v>133</v>
      </c>
      <c r="I10388" s="6" t="s">
        <v>5508</v>
      </c>
      <c r="J10388" s="6" t="s">
        <v>16861</v>
      </c>
      <c r="K10388" s="17">
        <v>1</v>
      </c>
      <c r="L10388" s="17" t="s">
        <v>20075</v>
      </c>
      <c r="M10388" s="9"/>
      <c r="N10388" s="9"/>
      <c r="O10388" s="21"/>
      <c r="Q10388" s="29"/>
      <c r="U10388" s="17"/>
      <c r="V10388" s="2" t="s">
        <v>3298</v>
      </c>
      <c r="X10388" t="s">
        <v>7732</v>
      </c>
      <c r="Y10388" t="str">
        <f t="shared" si="642"/>
        <v/>
      </c>
      <c r="AA10388" t="str">
        <f t="shared" si="643"/>
        <v/>
      </c>
      <c r="AC10388" s="7"/>
      <c r="AD10388" t="s">
        <v>5508</v>
      </c>
      <c r="AE10388">
        <f t="shared" si="644"/>
        <v>0</v>
      </c>
      <c r="AG10388" s="2"/>
      <c r="AH10388" t="s">
        <v>1709</v>
      </c>
      <c r="AI10388" s="7" t="s">
        <v>4620</v>
      </c>
    </row>
    <row r="10389" spans="1:35" ht="11" customHeight="1" outlineLevel="1" x14ac:dyDescent="0.25">
      <c r="A10389" t="s">
        <v>1707</v>
      </c>
      <c r="C10389" s="2" t="s">
        <v>12974</v>
      </c>
      <c r="D10389" s="2">
        <v>245</v>
      </c>
      <c r="E10389" s="7">
        <v>1907</v>
      </c>
      <c r="F10389" s="5" t="s">
        <v>3688</v>
      </c>
      <c r="H10389" s="5" t="s">
        <v>133</v>
      </c>
      <c r="I10389" s="6" t="s">
        <v>5508</v>
      </c>
      <c r="J10389" s="6" t="s">
        <v>16862</v>
      </c>
      <c r="K10389" s="17">
        <v>1</v>
      </c>
      <c r="L10389" s="17" t="s">
        <v>7732</v>
      </c>
      <c r="M10389" s="9"/>
      <c r="N10389" s="9"/>
      <c r="O10389" s="21"/>
      <c r="Q10389" s="29"/>
      <c r="U10389" s="17"/>
      <c r="V10389" s="2" t="s">
        <v>3300</v>
      </c>
      <c r="Y10389" t="str">
        <f t="shared" si="642"/>
        <v/>
      </c>
      <c r="AA10389" t="str">
        <f t="shared" si="643"/>
        <v/>
      </c>
      <c r="AC10389" s="7"/>
      <c r="AD10389" t="s">
        <v>5508</v>
      </c>
      <c r="AE10389">
        <f t="shared" si="644"/>
        <v>0</v>
      </c>
      <c r="AG10389" s="2"/>
      <c r="AH10389" t="s">
        <v>1709</v>
      </c>
      <c r="AI10389" s="7" t="s">
        <v>4620</v>
      </c>
    </row>
    <row r="10390" spans="1:35" ht="11" customHeight="1" outlineLevel="1" x14ac:dyDescent="0.25">
      <c r="A10390" t="s">
        <v>1707</v>
      </c>
      <c r="C10390" s="2" t="s">
        <v>12974</v>
      </c>
      <c r="D10390" s="2" t="s">
        <v>4062</v>
      </c>
      <c r="E10390" s="7">
        <v>1907</v>
      </c>
      <c r="F10390" s="5" t="s">
        <v>6834</v>
      </c>
      <c r="H10390" s="5" t="s">
        <v>5037</v>
      </c>
      <c r="I10390" s="6" t="s">
        <v>5508</v>
      </c>
      <c r="J10390" s="6"/>
      <c r="K10390" s="17">
        <v>3</v>
      </c>
      <c r="L10390" s="17" t="s">
        <v>7732</v>
      </c>
      <c r="M10390" s="9"/>
      <c r="N10390" s="9"/>
      <c r="O10390" s="21"/>
      <c r="Q10390" s="29"/>
      <c r="U10390" s="17"/>
      <c r="V10390" s="2" t="s">
        <v>6819</v>
      </c>
      <c r="Y10390" t="str">
        <f t="shared" si="642"/>
        <v/>
      </c>
      <c r="AA10390" t="str">
        <f t="shared" si="643"/>
        <v/>
      </c>
      <c r="AC10390" s="7"/>
      <c r="AD10390" t="s">
        <v>5508</v>
      </c>
      <c r="AE10390">
        <f t="shared" si="644"/>
        <v>0</v>
      </c>
      <c r="AG10390" s="2"/>
      <c r="AH10390" t="s">
        <v>1709</v>
      </c>
      <c r="AI10390" s="7" t="s">
        <v>4610</v>
      </c>
    </row>
    <row r="10391" spans="1:35" ht="11" customHeight="1" outlineLevel="1" x14ac:dyDescent="0.25">
      <c r="A10391" t="s">
        <v>1707</v>
      </c>
      <c r="C10391" s="2" t="s">
        <v>12974</v>
      </c>
      <c r="D10391" s="2" t="s">
        <v>4062</v>
      </c>
      <c r="E10391" s="7">
        <v>1907</v>
      </c>
      <c r="F10391" s="5" t="s">
        <v>6835</v>
      </c>
      <c r="H10391" s="5" t="s">
        <v>1674</v>
      </c>
      <c r="I10391" s="6" t="s">
        <v>5508</v>
      </c>
      <c r="J10391" s="6"/>
      <c r="K10391" s="17">
        <v>3</v>
      </c>
      <c r="L10391" s="17" t="s">
        <v>7732</v>
      </c>
      <c r="M10391" s="9"/>
      <c r="N10391" s="9"/>
      <c r="O10391" s="21"/>
      <c r="Q10391" s="29"/>
      <c r="U10391" s="17"/>
      <c r="V10391" s="2" t="s">
        <v>6820</v>
      </c>
      <c r="Y10391" t="str">
        <f t="shared" si="642"/>
        <v/>
      </c>
      <c r="AA10391" t="str">
        <f t="shared" si="643"/>
        <v/>
      </c>
      <c r="AC10391" s="7"/>
      <c r="AD10391" t="s">
        <v>5508</v>
      </c>
      <c r="AE10391">
        <f t="shared" si="644"/>
        <v>0</v>
      </c>
      <c r="AG10391" s="2"/>
      <c r="AH10391" t="s">
        <v>1709</v>
      </c>
      <c r="AI10391" s="7" t="s">
        <v>4610</v>
      </c>
    </row>
    <row r="10392" spans="1:35" ht="11" customHeight="1" outlineLevel="1" x14ac:dyDescent="0.25">
      <c r="A10392" t="s">
        <v>1707</v>
      </c>
      <c r="C10392" s="2" t="s">
        <v>12974</v>
      </c>
      <c r="D10392" s="2" t="s">
        <v>4062</v>
      </c>
      <c r="E10392" s="7">
        <v>1907</v>
      </c>
      <c r="F10392" s="5" t="s">
        <v>3099</v>
      </c>
      <c r="H10392" s="5" t="s">
        <v>1674</v>
      </c>
      <c r="I10392" s="6" t="s">
        <v>5508</v>
      </c>
      <c r="J10392" s="6"/>
      <c r="K10392" s="17">
        <v>3</v>
      </c>
      <c r="L10392" s="17" t="s">
        <v>7732</v>
      </c>
      <c r="M10392" s="9"/>
      <c r="N10392" s="9"/>
      <c r="O10392" s="21"/>
      <c r="Q10392" s="29"/>
      <c r="U10392" s="17"/>
      <c r="V10392" s="2" t="s">
        <v>6821</v>
      </c>
      <c r="X10392" t="s">
        <v>7732</v>
      </c>
      <c r="Y10392" t="str">
        <f t="shared" si="642"/>
        <v/>
      </c>
      <c r="AA10392" t="str">
        <f t="shared" si="643"/>
        <v/>
      </c>
      <c r="AC10392" s="7"/>
      <c r="AD10392" t="s">
        <v>5508</v>
      </c>
      <c r="AE10392">
        <f t="shared" si="644"/>
        <v>0</v>
      </c>
      <c r="AG10392" s="2"/>
      <c r="AH10392" t="s">
        <v>1709</v>
      </c>
      <c r="AI10392" s="7" t="s">
        <v>4922</v>
      </c>
    </row>
    <row r="10393" spans="1:35" ht="11" customHeight="1" outlineLevel="1" x14ac:dyDescent="0.25">
      <c r="A10393" t="s">
        <v>1707</v>
      </c>
      <c r="C10393" s="2" t="s">
        <v>12974</v>
      </c>
      <c r="D10393" s="2" t="s">
        <v>4062</v>
      </c>
      <c r="E10393" s="7">
        <v>1907</v>
      </c>
      <c r="F10393" s="5" t="s">
        <v>6836</v>
      </c>
      <c r="H10393" s="5" t="s">
        <v>1674</v>
      </c>
      <c r="I10393" s="6" t="s">
        <v>5508</v>
      </c>
      <c r="J10393" s="6"/>
      <c r="K10393" s="17">
        <v>3</v>
      </c>
      <c r="L10393" s="17" t="s">
        <v>7732</v>
      </c>
      <c r="M10393" s="9"/>
      <c r="N10393" s="9"/>
      <c r="O10393" s="21"/>
      <c r="Q10393" s="29"/>
      <c r="U10393" s="17"/>
      <c r="V10393" s="2" t="s">
        <v>6822</v>
      </c>
      <c r="Y10393" t="str">
        <f t="shared" si="642"/>
        <v/>
      </c>
      <c r="AA10393" t="str">
        <f t="shared" si="643"/>
        <v/>
      </c>
      <c r="AC10393" s="7"/>
      <c r="AD10393" t="s">
        <v>5508</v>
      </c>
      <c r="AE10393">
        <f t="shared" si="644"/>
        <v>0</v>
      </c>
      <c r="AG10393" s="2"/>
      <c r="AH10393" t="s">
        <v>1709</v>
      </c>
      <c r="AI10393" s="7" t="s">
        <v>4610</v>
      </c>
    </row>
    <row r="10394" spans="1:35" ht="11" customHeight="1" outlineLevel="1" x14ac:dyDescent="0.25">
      <c r="A10394" t="s">
        <v>1707</v>
      </c>
      <c r="C10394" s="2" t="s">
        <v>12974</v>
      </c>
      <c r="D10394" s="2" t="s">
        <v>4062</v>
      </c>
      <c r="E10394" s="7">
        <v>1907</v>
      </c>
      <c r="F10394" s="5" t="s">
        <v>3099</v>
      </c>
      <c r="H10394" s="5" t="s">
        <v>1674</v>
      </c>
      <c r="I10394" s="6" t="s">
        <v>5508</v>
      </c>
      <c r="J10394" s="6"/>
      <c r="K10394" s="17">
        <v>3</v>
      </c>
      <c r="L10394" s="17" t="s">
        <v>7732</v>
      </c>
      <c r="M10394" s="9"/>
      <c r="N10394" s="9"/>
      <c r="O10394" s="21"/>
      <c r="Q10394" s="29"/>
      <c r="U10394" s="17"/>
      <c r="V10394" s="2" t="s">
        <v>6823</v>
      </c>
      <c r="X10394" t="s">
        <v>7732</v>
      </c>
      <c r="Y10394" t="str">
        <f t="shared" si="642"/>
        <v/>
      </c>
      <c r="AA10394" t="str">
        <f t="shared" si="643"/>
        <v/>
      </c>
      <c r="AC10394" s="7"/>
      <c r="AD10394" t="s">
        <v>5508</v>
      </c>
      <c r="AE10394">
        <f t="shared" si="644"/>
        <v>0</v>
      </c>
      <c r="AG10394" s="2"/>
      <c r="AH10394" t="s">
        <v>1709</v>
      </c>
      <c r="AI10394" s="7" t="s">
        <v>4922</v>
      </c>
    </row>
    <row r="10395" spans="1:35" ht="11" customHeight="1" outlineLevel="1" x14ac:dyDescent="0.25">
      <c r="A10395" t="s">
        <v>1707</v>
      </c>
      <c r="C10395" s="2" t="s">
        <v>12974</v>
      </c>
      <c r="D10395" s="2" t="s">
        <v>4062</v>
      </c>
      <c r="E10395" s="7">
        <v>1907</v>
      </c>
      <c r="F10395" s="5" t="s">
        <v>6837</v>
      </c>
      <c r="H10395" s="5" t="s">
        <v>1674</v>
      </c>
      <c r="I10395" s="6" t="s">
        <v>5508</v>
      </c>
      <c r="J10395" s="6"/>
      <c r="K10395" s="17">
        <v>3</v>
      </c>
      <c r="L10395" s="17" t="s">
        <v>7732</v>
      </c>
      <c r="M10395" s="9"/>
      <c r="N10395" s="9"/>
      <c r="O10395" s="21"/>
      <c r="Q10395" s="29"/>
      <c r="U10395" s="17"/>
      <c r="V10395" s="2" t="s">
        <v>6824</v>
      </c>
      <c r="Y10395" t="str">
        <f t="shared" si="642"/>
        <v/>
      </c>
      <c r="AA10395" t="str">
        <f t="shared" si="643"/>
        <v/>
      </c>
      <c r="AC10395" s="7"/>
      <c r="AD10395" t="s">
        <v>5508</v>
      </c>
      <c r="AE10395">
        <f t="shared" si="644"/>
        <v>0</v>
      </c>
      <c r="AG10395" s="2"/>
      <c r="AH10395" t="s">
        <v>1709</v>
      </c>
      <c r="AI10395" s="7" t="s">
        <v>4610</v>
      </c>
    </row>
    <row r="10396" spans="1:35" ht="11" customHeight="1" outlineLevel="1" x14ac:dyDescent="0.25">
      <c r="A10396" t="s">
        <v>1707</v>
      </c>
      <c r="C10396" s="2" t="s">
        <v>12974</v>
      </c>
      <c r="D10396" s="2" t="s">
        <v>4062</v>
      </c>
      <c r="E10396" s="7">
        <v>1907</v>
      </c>
      <c r="F10396" s="5" t="s">
        <v>3099</v>
      </c>
      <c r="H10396" s="5" t="s">
        <v>1674</v>
      </c>
      <c r="I10396" s="6" t="s">
        <v>5508</v>
      </c>
      <c r="J10396" s="6"/>
      <c r="K10396" s="17">
        <v>3</v>
      </c>
      <c r="L10396" s="17" t="s">
        <v>7732</v>
      </c>
      <c r="M10396" s="9"/>
      <c r="N10396" s="9"/>
      <c r="O10396" s="21"/>
      <c r="Q10396" s="29"/>
      <c r="U10396" s="17"/>
      <c r="V10396" s="2" t="s">
        <v>6825</v>
      </c>
      <c r="Y10396" t="str">
        <f t="shared" si="642"/>
        <v/>
      </c>
      <c r="AA10396" t="str">
        <f t="shared" si="643"/>
        <v/>
      </c>
      <c r="AC10396" s="7"/>
      <c r="AD10396" t="s">
        <v>5508</v>
      </c>
      <c r="AE10396">
        <f t="shared" si="644"/>
        <v>0</v>
      </c>
      <c r="AG10396" s="2"/>
      <c r="AH10396" t="s">
        <v>1709</v>
      </c>
      <c r="AI10396" s="7" t="s">
        <v>4922</v>
      </c>
    </row>
    <row r="10397" spans="1:35" ht="11" customHeight="1" outlineLevel="1" x14ac:dyDescent="0.25">
      <c r="A10397" t="s">
        <v>1707</v>
      </c>
      <c r="C10397" s="2" t="s">
        <v>12974</v>
      </c>
      <c r="D10397" s="2" t="s">
        <v>4062</v>
      </c>
      <c r="E10397" s="7">
        <v>1907</v>
      </c>
      <c r="F10397" s="5" t="s">
        <v>6838</v>
      </c>
      <c r="H10397" s="5" t="s">
        <v>5037</v>
      </c>
      <c r="I10397" s="6" t="s">
        <v>5508</v>
      </c>
      <c r="J10397" s="6"/>
      <c r="K10397" s="17">
        <v>3</v>
      </c>
      <c r="L10397" s="17" t="s">
        <v>7732</v>
      </c>
      <c r="M10397" s="9"/>
      <c r="N10397" s="9"/>
      <c r="O10397" s="21"/>
      <c r="Q10397" s="29"/>
      <c r="U10397" s="17"/>
      <c r="V10397" s="2" t="s">
        <v>6826</v>
      </c>
      <c r="Y10397" t="str">
        <f t="shared" ref="Y10397:Y10460" si="645">IF(COUNTIF(F10397,"*fdc*"),1,"")</f>
        <v/>
      </c>
      <c r="AA10397" t="str">
        <f t="shared" ref="AA10397:AA10460" si="646">IF(COUNTIF(F10397,"*s/s*"),1,"")</f>
        <v/>
      </c>
      <c r="AC10397" s="7"/>
      <c r="AD10397" t="s">
        <v>5508</v>
      </c>
      <c r="AE10397">
        <f t="shared" si="644"/>
        <v>0</v>
      </c>
      <c r="AG10397" s="2"/>
      <c r="AH10397" t="s">
        <v>1709</v>
      </c>
      <c r="AI10397" s="7" t="s">
        <v>4610</v>
      </c>
    </row>
    <row r="10398" spans="1:35" ht="11" customHeight="1" outlineLevel="1" x14ac:dyDescent="0.25">
      <c r="A10398" t="s">
        <v>1707</v>
      </c>
      <c r="C10398" s="2" t="s">
        <v>12974</v>
      </c>
      <c r="D10398" s="2" t="s">
        <v>4062</v>
      </c>
      <c r="E10398" s="7">
        <v>1907</v>
      </c>
      <c r="F10398" s="5" t="s">
        <v>3099</v>
      </c>
      <c r="H10398" s="5" t="s">
        <v>5037</v>
      </c>
      <c r="I10398" s="6" t="s">
        <v>5508</v>
      </c>
      <c r="J10398" s="6"/>
      <c r="K10398" s="17">
        <v>3</v>
      </c>
      <c r="L10398" s="17" t="s">
        <v>7732</v>
      </c>
      <c r="M10398" s="9"/>
      <c r="N10398" s="9"/>
      <c r="O10398" s="21"/>
      <c r="Q10398" s="29"/>
      <c r="U10398" s="17"/>
      <c r="V10398" s="2" t="s">
        <v>6827</v>
      </c>
      <c r="Y10398" t="str">
        <f t="shared" si="645"/>
        <v/>
      </c>
      <c r="AA10398" t="str">
        <f t="shared" si="646"/>
        <v/>
      </c>
      <c r="AC10398" s="7"/>
      <c r="AD10398" t="s">
        <v>5508</v>
      </c>
      <c r="AE10398">
        <f t="shared" si="644"/>
        <v>0</v>
      </c>
      <c r="AG10398" s="2"/>
      <c r="AH10398" t="s">
        <v>1709</v>
      </c>
      <c r="AI10398" s="7" t="s">
        <v>4922</v>
      </c>
    </row>
    <row r="10399" spans="1:35" ht="11" customHeight="1" outlineLevel="1" x14ac:dyDescent="0.25">
      <c r="A10399" t="s">
        <v>1707</v>
      </c>
      <c r="C10399" s="2" t="s">
        <v>12974</v>
      </c>
      <c r="D10399" s="2" t="s">
        <v>4062</v>
      </c>
      <c r="E10399" s="7">
        <v>1907</v>
      </c>
      <c r="F10399" s="5" t="s">
        <v>6839</v>
      </c>
      <c r="H10399" s="5" t="s">
        <v>5037</v>
      </c>
      <c r="I10399" s="6" t="s">
        <v>5508</v>
      </c>
      <c r="J10399" s="6"/>
      <c r="K10399" s="17">
        <v>3</v>
      </c>
      <c r="L10399" s="17" t="s">
        <v>7730</v>
      </c>
      <c r="M10399" s="9">
        <v>0.9</v>
      </c>
      <c r="N10399" s="9"/>
      <c r="O10399" s="21"/>
      <c r="Q10399" s="29"/>
      <c r="U10399" s="17"/>
      <c r="V10399" s="2" t="s">
        <v>6828</v>
      </c>
      <c r="Y10399" t="str">
        <f t="shared" si="645"/>
        <v/>
      </c>
      <c r="AA10399" t="str">
        <f t="shared" si="646"/>
        <v/>
      </c>
      <c r="AC10399" s="7"/>
      <c r="AD10399" t="s">
        <v>5508</v>
      </c>
      <c r="AE10399">
        <f t="shared" si="644"/>
        <v>0</v>
      </c>
      <c r="AG10399" s="2"/>
      <c r="AH10399" t="s">
        <v>1709</v>
      </c>
      <c r="AI10399" s="7" t="s">
        <v>4610</v>
      </c>
    </row>
    <row r="10400" spans="1:35" ht="11" customHeight="1" outlineLevel="1" x14ac:dyDescent="0.25">
      <c r="A10400" t="s">
        <v>1707</v>
      </c>
      <c r="C10400" s="2" t="s">
        <v>12974</v>
      </c>
      <c r="D10400" s="2" t="s">
        <v>4062</v>
      </c>
      <c r="E10400" s="7">
        <v>1907</v>
      </c>
      <c r="F10400" s="5" t="s">
        <v>3240</v>
      </c>
      <c r="H10400" s="5" t="s">
        <v>1658</v>
      </c>
      <c r="I10400" s="6" t="s">
        <v>5508</v>
      </c>
      <c r="J10400" s="6"/>
      <c r="K10400" s="17">
        <v>3</v>
      </c>
      <c r="L10400" s="17" t="s">
        <v>7732</v>
      </c>
      <c r="M10400" s="9"/>
      <c r="N10400" s="9"/>
      <c r="O10400" s="21"/>
      <c r="Q10400" s="29"/>
      <c r="U10400" s="17"/>
      <c r="V10400" s="2" t="s">
        <v>6829</v>
      </c>
      <c r="Y10400" t="str">
        <f t="shared" si="645"/>
        <v/>
      </c>
      <c r="AA10400" t="str">
        <f t="shared" si="646"/>
        <v/>
      </c>
      <c r="AC10400" s="7"/>
      <c r="AD10400" t="s">
        <v>5508</v>
      </c>
      <c r="AE10400">
        <f t="shared" si="644"/>
        <v>0</v>
      </c>
      <c r="AG10400" s="2"/>
      <c r="AH10400" t="s">
        <v>1709</v>
      </c>
      <c r="AI10400" s="7" t="s">
        <v>4610</v>
      </c>
    </row>
    <row r="10401" spans="1:35" ht="11" customHeight="1" outlineLevel="1" x14ac:dyDescent="0.25">
      <c r="A10401" t="s">
        <v>1707</v>
      </c>
      <c r="C10401" s="2" t="s">
        <v>12974</v>
      </c>
      <c r="D10401" s="2" t="s">
        <v>4062</v>
      </c>
      <c r="E10401" s="7">
        <v>1907</v>
      </c>
      <c r="F10401" s="5" t="s">
        <v>3241</v>
      </c>
      <c r="H10401" s="5" t="s">
        <v>1658</v>
      </c>
      <c r="I10401" s="6" t="s">
        <v>5508</v>
      </c>
      <c r="J10401" s="6"/>
      <c r="K10401" s="17">
        <v>3</v>
      </c>
      <c r="L10401" s="17" t="s">
        <v>7732</v>
      </c>
      <c r="M10401" s="9"/>
      <c r="N10401" s="9"/>
      <c r="O10401" s="21"/>
      <c r="Q10401" s="29"/>
      <c r="U10401" s="17"/>
      <c r="V10401" s="2" t="s">
        <v>6830</v>
      </c>
      <c r="Y10401" t="str">
        <f t="shared" si="645"/>
        <v/>
      </c>
      <c r="AA10401" t="str">
        <f t="shared" si="646"/>
        <v/>
      </c>
      <c r="AC10401" s="7"/>
      <c r="AD10401" t="s">
        <v>5508</v>
      </c>
      <c r="AE10401">
        <f t="shared" si="644"/>
        <v>0</v>
      </c>
      <c r="AG10401" s="2"/>
      <c r="AH10401" t="s">
        <v>1709</v>
      </c>
      <c r="AI10401" s="7" t="s">
        <v>4610</v>
      </c>
    </row>
    <row r="10402" spans="1:35" ht="11" customHeight="1" outlineLevel="1" x14ac:dyDescent="0.25">
      <c r="A10402" t="s">
        <v>1707</v>
      </c>
      <c r="C10402" s="2" t="s">
        <v>12974</v>
      </c>
      <c r="D10402" s="2" t="s">
        <v>4062</v>
      </c>
      <c r="E10402" s="7">
        <v>1907</v>
      </c>
      <c r="F10402" s="5" t="s">
        <v>3713</v>
      </c>
      <c r="H10402" s="5" t="s">
        <v>1658</v>
      </c>
      <c r="I10402" s="6" t="s">
        <v>5508</v>
      </c>
      <c r="J10402" s="6"/>
      <c r="K10402" s="17">
        <v>3</v>
      </c>
      <c r="L10402" s="17" t="s">
        <v>7732</v>
      </c>
      <c r="M10402" s="9"/>
      <c r="N10402" s="9"/>
      <c r="O10402" s="21"/>
      <c r="Q10402" s="29"/>
      <c r="U10402" s="17"/>
      <c r="V10402" s="2" t="s">
        <v>6831</v>
      </c>
      <c r="X10402" t="s">
        <v>7732</v>
      </c>
      <c r="Y10402" t="str">
        <f t="shared" si="645"/>
        <v/>
      </c>
      <c r="AA10402" t="str">
        <f t="shared" si="646"/>
        <v/>
      </c>
      <c r="AC10402" s="7"/>
      <c r="AD10402" t="s">
        <v>5508</v>
      </c>
      <c r="AE10402">
        <f t="shared" si="644"/>
        <v>0</v>
      </c>
      <c r="AG10402" s="2"/>
      <c r="AH10402" t="s">
        <v>1709</v>
      </c>
      <c r="AI10402" s="7" t="s">
        <v>4922</v>
      </c>
    </row>
    <row r="10403" spans="1:35" ht="11" customHeight="1" outlineLevel="1" x14ac:dyDescent="0.25">
      <c r="A10403" t="s">
        <v>1707</v>
      </c>
      <c r="C10403" s="2" t="s">
        <v>12974</v>
      </c>
      <c r="D10403" s="2" t="s">
        <v>4062</v>
      </c>
      <c r="E10403" s="7">
        <v>1907</v>
      </c>
      <c r="F10403" s="5" t="s">
        <v>2668</v>
      </c>
      <c r="H10403" s="5" t="s">
        <v>1658</v>
      </c>
      <c r="I10403" s="6" t="s">
        <v>5508</v>
      </c>
      <c r="J10403" s="6"/>
      <c r="K10403" s="17">
        <v>3</v>
      </c>
      <c r="L10403" s="17" t="s">
        <v>7732</v>
      </c>
      <c r="M10403" s="9"/>
      <c r="N10403" s="9"/>
      <c r="O10403" s="21"/>
      <c r="Q10403" s="29"/>
      <c r="U10403" s="17"/>
      <c r="V10403" s="2" t="s">
        <v>6832</v>
      </c>
      <c r="Y10403" t="str">
        <f t="shared" si="645"/>
        <v/>
      </c>
      <c r="AA10403" t="str">
        <f t="shared" si="646"/>
        <v/>
      </c>
      <c r="AC10403" s="7"/>
      <c r="AD10403" t="s">
        <v>5508</v>
      </c>
      <c r="AE10403">
        <f t="shared" si="644"/>
        <v>0</v>
      </c>
      <c r="AG10403" s="2"/>
      <c r="AH10403" t="s">
        <v>1709</v>
      </c>
      <c r="AI10403" s="7" t="s">
        <v>4610</v>
      </c>
    </row>
    <row r="10404" spans="1:35" ht="11" customHeight="1" outlineLevel="1" x14ac:dyDescent="0.25">
      <c r="A10404" t="s">
        <v>1707</v>
      </c>
      <c r="C10404" s="2" t="s">
        <v>12974</v>
      </c>
      <c r="D10404" s="2" t="s">
        <v>4062</v>
      </c>
      <c r="E10404" s="7">
        <v>1907</v>
      </c>
      <c r="F10404" s="5" t="s">
        <v>3099</v>
      </c>
      <c r="H10404" s="5" t="s">
        <v>1658</v>
      </c>
      <c r="I10404" s="6" t="s">
        <v>5508</v>
      </c>
      <c r="J10404" s="6"/>
      <c r="K10404" s="17">
        <v>3</v>
      </c>
      <c r="L10404" s="17" t="s">
        <v>7732</v>
      </c>
      <c r="M10404" s="9"/>
      <c r="N10404" s="9"/>
      <c r="O10404" s="21"/>
      <c r="Q10404" s="29"/>
      <c r="U10404" s="17"/>
      <c r="V10404" s="2" t="s">
        <v>6833</v>
      </c>
      <c r="X10404" t="s">
        <v>7732</v>
      </c>
      <c r="Y10404" t="str">
        <f t="shared" si="645"/>
        <v/>
      </c>
      <c r="AA10404" t="str">
        <f t="shared" si="646"/>
        <v/>
      </c>
      <c r="AC10404" s="7"/>
      <c r="AD10404" t="s">
        <v>5508</v>
      </c>
      <c r="AE10404">
        <f t="shared" si="644"/>
        <v>0</v>
      </c>
      <c r="AG10404" s="2"/>
      <c r="AH10404" t="s">
        <v>1709</v>
      </c>
      <c r="AI10404" s="7" t="s">
        <v>4922</v>
      </c>
    </row>
    <row r="10405" spans="1:35" ht="11" customHeight="1" outlineLevel="1" x14ac:dyDescent="0.25">
      <c r="A10405" t="s">
        <v>1707</v>
      </c>
      <c r="C10405" s="2" t="s">
        <v>12974</v>
      </c>
      <c r="D10405" s="2" t="s">
        <v>4062</v>
      </c>
      <c r="E10405" s="7">
        <v>1907</v>
      </c>
      <c r="F10405" s="5" t="s">
        <v>21977</v>
      </c>
      <c r="H10405" s="5" t="s">
        <v>130</v>
      </c>
      <c r="I10405" s="6" t="s">
        <v>5508</v>
      </c>
      <c r="J10405" s="6"/>
      <c r="K10405" s="17">
        <v>3</v>
      </c>
      <c r="L10405" s="17" t="s">
        <v>7732</v>
      </c>
      <c r="M10405" s="9"/>
      <c r="N10405" s="9"/>
      <c r="O10405" s="21"/>
      <c r="Q10405" s="29"/>
      <c r="U10405" s="17"/>
      <c r="V10405" s="2" t="s">
        <v>337</v>
      </c>
      <c r="Y10405" t="str">
        <f t="shared" si="645"/>
        <v/>
      </c>
      <c r="AA10405" t="str">
        <f t="shared" si="646"/>
        <v/>
      </c>
      <c r="AC10405" s="7"/>
      <c r="AD10405" t="s">
        <v>5508</v>
      </c>
      <c r="AE10405">
        <f t="shared" si="644"/>
        <v>0</v>
      </c>
      <c r="AG10405" s="2"/>
      <c r="AH10405" t="s">
        <v>1709</v>
      </c>
      <c r="AI10405" s="7" t="s">
        <v>4620</v>
      </c>
    </row>
    <row r="10406" spans="1:35" ht="11" customHeight="1" outlineLevel="1" x14ac:dyDescent="0.25">
      <c r="A10406" t="s">
        <v>1707</v>
      </c>
      <c r="C10406" s="2" t="s">
        <v>12974</v>
      </c>
      <c r="D10406" s="2" t="s">
        <v>4062</v>
      </c>
      <c r="E10406" s="7">
        <v>1907</v>
      </c>
      <c r="F10406" s="5" t="s">
        <v>21974</v>
      </c>
      <c r="H10406" s="5" t="s">
        <v>130</v>
      </c>
      <c r="I10406" s="6" t="s">
        <v>5508</v>
      </c>
      <c r="J10406" s="6"/>
      <c r="K10406" s="17">
        <v>3</v>
      </c>
      <c r="L10406" s="17" t="s">
        <v>7732</v>
      </c>
      <c r="M10406" s="9"/>
      <c r="N10406" s="9"/>
      <c r="O10406" s="21"/>
      <c r="Q10406" s="29"/>
      <c r="U10406" s="17"/>
      <c r="V10406" s="2" t="s">
        <v>363</v>
      </c>
      <c r="X10406" t="s">
        <v>7732</v>
      </c>
      <c r="Y10406" t="str">
        <f t="shared" si="645"/>
        <v/>
      </c>
      <c r="AA10406" t="str">
        <f t="shared" si="646"/>
        <v/>
      </c>
      <c r="AC10406" s="7"/>
      <c r="AD10406" t="s">
        <v>5508</v>
      </c>
      <c r="AE10406">
        <f t="shared" ref="AE10406:AE10469" si="647">COUNTIF(I10406,"*Fuji*")</f>
        <v>0</v>
      </c>
      <c r="AG10406" s="2"/>
      <c r="AH10406" t="s">
        <v>1709</v>
      </c>
      <c r="AI10406" s="7" t="s">
        <v>4620</v>
      </c>
    </row>
    <row r="10407" spans="1:35" ht="11" customHeight="1" outlineLevel="1" x14ac:dyDescent="0.25">
      <c r="A10407" t="s">
        <v>1707</v>
      </c>
      <c r="C10407" s="2" t="s">
        <v>12974</v>
      </c>
      <c r="D10407" s="2" t="s">
        <v>4062</v>
      </c>
      <c r="E10407" s="7">
        <v>1907</v>
      </c>
      <c r="F10407" s="5" t="s">
        <v>21978</v>
      </c>
      <c r="H10407" s="5" t="s">
        <v>130</v>
      </c>
      <c r="I10407" s="6" t="s">
        <v>5508</v>
      </c>
      <c r="J10407" s="6"/>
      <c r="K10407" s="17">
        <v>3</v>
      </c>
      <c r="L10407" s="17" t="s">
        <v>7730</v>
      </c>
      <c r="M10407" s="9">
        <v>9</v>
      </c>
      <c r="N10407" s="9"/>
      <c r="O10407" s="21"/>
      <c r="Q10407" s="29"/>
      <c r="U10407" s="17"/>
      <c r="V10407" s="2" t="s">
        <v>364</v>
      </c>
      <c r="X10407" t="s">
        <v>7732</v>
      </c>
      <c r="Y10407" t="str">
        <f t="shared" si="645"/>
        <v/>
      </c>
      <c r="AA10407" t="str">
        <f t="shared" si="646"/>
        <v/>
      </c>
      <c r="AC10407" s="7"/>
      <c r="AD10407" t="s">
        <v>5508</v>
      </c>
      <c r="AE10407">
        <f t="shared" si="647"/>
        <v>0</v>
      </c>
      <c r="AG10407" s="2"/>
      <c r="AH10407" t="s">
        <v>1709</v>
      </c>
      <c r="AI10407" s="7" t="s">
        <v>4620</v>
      </c>
    </row>
    <row r="10408" spans="1:35" ht="11" customHeight="1" outlineLevel="1" x14ac:dyDescent="0.25">
      <c r="A10408" t="s">
        <v>1707</v>
      </c>
      <c r="C10408" s="2" t="s">
        <v>12974</v>
      </c>
      <c r="D10408" s="2" t="s">
        <v>4062</v>
      </c>
      <c r="E10408" s="7">
        <v>1907</v>
      </c>
      <c r="F10408" s="5" t="s">
        <v>4253</v>
      </c>
      <c r="H10408" s="5" t="s">
        <v>130</v>
      </c>
      <c r="I10408" s="6" t="s">
        <v>5508</v>
      </c>
      <c r="J10408" s="6"/>
      <c r="K10408" s="17">
        <v>3</v>
      </c>
      <c r="L10408" s="17" t="s">
        <v>7732</v>
      </c>
      <c r="M10408" s="9"/>
      <c r="N10408" s="9"/>
      <c r="O10408" s="21"/>
      <c r="Q10408" s="29"/>
      <c r="U10408" s="17"/>
      <c r="V10408" s="2" t="s">
        <v>3357</v>
      </c>
      <c r="X10408" t="s">
        <v>7732</v>
      </c>
      <c r="Y10408" t="str">
        <f t="shared" si="645"/>
        <v/>
      </c>
      <c r="AA10408" t="str">
        <f t="shared" si="646"/>
        <v/>
      </c>
      <c r="AC10408" s="7"/>
      <c r="AD10408" t="s">
        <v>5508</v>
      </c>
      <c r="AE10408">
        <f t="shared" si="647"/>
        <v>0</v>
      </c>
      <c r="AG10408" s="2"/>
      <c r="AH10408" t="s">
        <v>1709</v>
      </c>
      <c r="AI10408" s="7" t="s">
        <v>4620</v>
      </c>
    </row>
    <row r="10409" spans="1:35" ht="11" customHeight="1" outlineLevel="1" x14ac:dyDescent="0.25">
      <c r="A10409" t="s">
        <v>1707</v>
      </c>
      <c r="C10409" s="2" t="s">
        <v>12974</v>
      </c>
      <c r="D10409" s="2" t="s">
        <v>4062</v>
      </c>
      <c r="E10409" s="7">
        <v>1907</v>
      </c>
      <c r="F10409" s="5" t="s">
        <v>21979</v>
      </c>
      <c r="H10409" s="5" t="s">
        <v>130</v>
      </c>
      <c r="I10409" s="6" t="s">
        <v>5508</v>
      </c>
      <c r="J10409" s="6"/>
      <c r="K10409" s="17">
        <v>3</v>
      </c>
      <c r="L10409" s="17" t="s">
        <v>7732</v>
      </c>
      <c r="M10409" s="9"/>
      <c r="N10409" s="9"/>
      <c r="O10409" s="21"/>
      <c r="Q10409" s="29"/>
      <c r="U10409" s="17"/>
      <c r="V10409" s="2" t="s">
        <v>3359</v>
      </c>
      <c r="X10409" t="s">
        <v>7732</v>
      </c>
      <c r="Y10409" t="str">
        <f t="shared" si="645"/>
        <v/>
      </c>
      <c r="AA10409" t="str">
        <f t="shared" si="646"/>
        <v/>
      </c>
      <c r="AC10409" s="7"/>
      <c r="AD10409" t="s">
        <v>5508</v>
      </c>
      <c r="AE10409">
        <f t="shared" si="647"/>
        <v>0</v>
      </c>
      <c r="AG10409" s="2"/>
      <c r="AH10409" t="s">
        <v>1709</v>
      </c>
      <c r="AI10409" s="7" t="s">
        <v>4620</v>
      </c>
    </row>
    <row r="10410" spans="1:35" ht="11" customHeight="1" outlineLevel="1" x14ac:dyDescent="0.25">
      <c r="A10410" t="s">
        <v>1707</v>
      </c>
      <c r="C10410" s="2" t="s">
        <v>12974</v>
      </c>
      <c r="D10410" s="2" t="s">
        <v>4062</v>
      </c>
      <c r="E10410" s="7">
        <v>1907</v>
      </c>
      <c r="F10410" s="5" t="s">
        <v>4255</v>
      </c>
      <c r="H10410" s="5" t="s">
        <v>130</v>
      </c>
      <c r="I10410" s="6" t="s">
        <v>5508</v>
      </c>
      <c r="J10410" s="6"/>
      <c r="K10410" s="17">
        <v>3</v>
      </c>
      <c r="L10410" s="17" t="s">
        <v>7732</v>
      </c>
      <c r="M10410" s="9"/>
      <c r="N10410" s="9"/>
      <c r="O10410" s="21"/>
      <c r="Q10410" s="29"/>
      <c r="U10410" s="17"/>
      <c r="V10410" s="2" t="s">
        <v>175</v>
      </c>
      <c r="Y10410" t="str">
        <f t="shared" si="645"/>
        <v/>
      </c>
      <c r="AA10410" t="str">
        <f t="shared" si="646"/>
        <v/>
      </c>
      <c r="AC10410" s="7"/>
      <c r="AD10410" t="s">
        <v>5508</v>
      </c>
      <c r="AE10410">
        <f t="shared" si="647"/>
        <v>0</v>
      </c>
      <c r="AG10410" s="2"/>
      <c r="AH10410" t="s">
        <v>1709</v>
      </c>
      <c r="AI10410" s="7" t="s">
        <v>4620</v>
      </c>
    </row>
    <row r="10411" spans="1:35" ht="11" customHeight="1" outlineLevel="1" x14ac:dyDescent="0.25">
      <c r="A10411" t="s">
        <v>1707</v>
      </c>
      <c r="C10411" s="2" t="s">
        <v>12974</v>
      </c>
      <c r="D10411" s="2">
        <v>246</v>
      </c>
      <c r="E10411" s="7">
        <v>1908</v>
      </c>
      <c r="F10411" s="5" t="s">
        <v>18670</v>
      </c>
      <c r="H10411" s="5" t="s">
        <v>813</v>
      </c>
      <c r="I10411" s="6" t="s">
        <v>5508</v>
      </c>
      <c r="J10411" s="6" t="s">
        <v>16862</v>
      </c>
      <c r="K10411" s="17">
        <v>3</v>
      </c>
      <c r="L10411" s="17" t="s">
        <v>7732</v>
      </c>
      <c r="M10411" s="9"/>
      <c r="N10411" s="9"/>
      <c r="O10411" s="21"/>
      <c r="Q10411" s="29"/>
      <c r="U10411" s="17"/>
      <c r="V10411" s="2">
        <v>195</v>
      </c>
      <c r="Y10411" t="str">
        <f t="shared" si="645"/>
        <v/>
      </c>
      <c r="AA10411" t="str">
        <f t="shared" si="646"/>
        <v/>
      </c>
      <c r="AC10411" s="7"/>
      <c r="AD10411" t="s">
        <v>5508</v>
      </c>
      <c r="AE10411">
        <f t="shared" si="647"/>
        <v>0</v>
      </c>
      <c r="AG10411" s="2"/>
      <c r="AH10411" t="s">
        <v>1709</v>
      </c>
      <c r="AI10411" s="7" t="s">
        <v>4620</v>
      </c>
    </row>
    <row r="10412" spans="1:35" ht="11" customHeight="1" outlineLevel="1" x14ac:dyDescent="0.25">
      <c r="A10412" t="s">
        <v>1707</v>
      </c>
      <c r="C10412" s="2" t="s">
        <v>12974</v>
      </c>
      <c r="D10412" s="2">
        <v>241</v>
      </c>
      <c r="E10412" s="7">
        <v>1908</v>
      </c>
      <c r="F10412" s="5" t="s">
        <v>3960</v>
      </c>
      <c r="H10412" s="5" t="s">
        <v>813</v>
      </c>
      <c r="I10412" s="6" t="s">
        <v>5508</v>
      </c>
      <c r="J10412" s="6" t="s">
        <v>16861</v>
      </c>
      <c r="K10412" s="17">
        <v>3</v>
      </c>
      <c r="L10412" s="17" t="s">
        <v>7732</v>
      </c>
      <c r="M10412" s="9"/>
      <c r="N10412" s="9"/>
      <c r="O10412" s="21"/>
      <c r="Q10412" s="29"/>
      <c r="U10412" s="17"/>
      <c r="V10412" s="2" t="s">
        <v>3679</v>
      </c>
      <c r="X10412" t="s">
        <v>7732</v>
      </c>
      <c r="Y10412" t="str">
        <f t="shared" si="645"/>
        <v/>
      </c>
      <c r="AA10412" t="str">
        <f t="shared" si="646"/>
        <v/>
      </c>
      <c r="AC10412" s="7"/>
      <c r="AD10412" t="s">
        <v>5508</v>
      </c>
      <c r="AE10412">
        <f t="shared" si="647"/>
        <v>0</v>
      </c>
      <c r="AG10412" s="2"/>
      <c r="AH10412" t="s">
        <v>1709</v>
      </c>
      <c r="AI10412" s="7" t="s">
        <v>4620</v>
      </c>
    </row>
    <row r="10413" spans="1:35" ht="11" customHeight="1" outlineLevel="1" x14ac:dyDescent="0.25">
      <c r="A10413" t="s">
        <v>1707</v>
      </c>
      <c r="C10413" s="2" t="s">
        <v>12974</v>
      </c>
      <c r="D10413" s="2">
        <v>250</v>
      </c>
      <c r="E10413" s="7">
        <v>1908</v>
      </c>
      <c r="F10413" s="5" t="s">
        <v>21980</v>
      </c>
      <c r="H10413" s="5" t="s">
        <v>1825</v>
      </c>
      <c r="I10413" s="6" t="s">
        <v>5508</v>
      </c>
      <c r="J10413" s="6" t="s">
        <v>16991</v>
      </c>
      <c r="K10413" s="17">
        <v>3</v>
      </c>
      <c r="L10413" s="17" t="s">
        <v>7732</v>
      </c>
      <c r="M10413" s="9"/>
      <c r="N10413" s="9"/>
      <c r="O10413" s="21"/>
      <c r="Q10413" s="29"/>
      <c r="U10413" s="17"/>
      <c r="V10413" s="2">
        <v>201</v>
      </c>
      <c r="Y10413" t="str">
        <f t="shared" si="645"/>
        <v/>
      </c>
      <c r="AA10413" t="str">
        <f t="shared" si="646"/>
        <v/>
      </c>
      <c r="AC10413" s="7"/>
      <c r="AD10413" t="s">
        <v>5508</v>
      </c>
      <c r="AE10413">
        <f t="shared" si="647"/>
        <v>0</v>
      </c>
      <c r="AG10413" s="2"/>
      <c r="AH10413" t="s">
        <v>1709</v>
      </c>
      <c r="AI10413" s="7" t="s">
        <v>4922</v>
      </c>
    </row>
    <row r="10414" spans="1:35" ht="11" customHeight="1" outlineLevel="1" x14ac:dyDescent="0.25">
      <c r="A10414" t="s">
        <v>1707</v>
      </c>
      <c r="C10414" s="2" t="s">
        <v>12974</v>
      </c>
      <c r="D10414" s="2" t="s">
        <v>3574</v>
      </c>
      <c r="E10414" s="7">
        <v>1908</v>
      </c>
      <c r="F10414" s="5" t="s">
        <v>6467</v>
      </c>
      <c r="H10414" s="5" t="s">
        <v>1825</v>
      </c>
      <c r="I10414" s="6" t="s">
        <v>5508</v>
      </c>
      <c r="J10414" s="6" t="s">
        <v>16991</v>
      </c>
      <c r="K10414" s="17">
        <v>3</v>
      </c>
      <c r="L10414" s="17" t="s">
        <v>20075</v>
      </c>
      <c r="M10414" s="9"/>
      <c r="N10414" s="9"/>
      <c r="O10414" s="21"/>
      <c r="Q10414" s="29"/>
      <c r="U10414" s="17"/>
      <c r="V10414" s="2" t="s">
        <v>3292</v>
      </c>
      <c r="X10414" t="s">
        <v>7732</v>
      </c>
      <c r="Y10414" t="str">
        <f t="shared" si="645"/>
        <v/>
      </c>
      <c r="AA10414" t="str">
        <f t="shared" si="646"/>
        <v/>
      </c>
      <c r="AC10414" s="7"/>
      <c r="AD10414" t="s">
        <v>5508</v>
      </c>
      <c r="AE10414">
        <f t="shared" si="647"/>
        <v>0</v>
      </c>
      <c r="AG10414" s="2"/>
      <c r="AH10414" t="s">
        <v>1709</v>
      </c>
      <c r="AI10414" s="7" t="s">
        <v>4620</v>
      </c>
    </row>
    <row r="10415" spans="1:35" ht="11" customHeight="1" outlineLevel="1" x14ac:dyDescent="0.25">
      <c r="A10415" t="s">
        <v>1707</v>
      </c>
      <c r="C10415" s="2" t="s">
        <v>12974</v>
      </c>
      <c r="D10415" s="2" t="s">
        <v>3576</v>
      </c>
      <c r="E10415" s="7">
        <v>1908</v>
      </c>
      <c r="F10415" s="5" t="s">
        <v>3294</v>
      </c>
      <c r="H10415" s="5" t="s">
        <v>1825</v>
      </c>
      <c r="I10415" s="6" t="s">
        <v>5508</v>
      </c>
      <c r="J10415" s="6" t="s">
        <v>16991</v>
      </c>
      <c r="K10415" s="17">
        <v>3</v>
      </c>
      <c r="L10415" s="17" t="s">
        <v>20075</v>
      </c>
      <c r="M10415" s="9"/>
      <c r="N10415" s="9"/>
      <c r="O10415" s="21"/>
      <c r="Q10415" s="29"/>
      <c r="U10415" s="17"/>
      <c r="V10415" s="2" t="s">
        <v>3293</v>
      </c>
      <c r="X10415" t="s">
        <v>7732</v>
      </c>
      <c r="Y10415" t="str">
        <f t="shared" si="645"/>
        <v/>
      </c>
      <c r="AA10415" t="str">
        <f t="shared" si="646"/>
        <v/>
      </c>
      <c r="AC10415" s="7"/>
      <c r="AD10415" t="s">
        <v>5508</v>
      </c>
      <c r="AE10415">
        <f t="shared" si="647"/>
        <v>0</v>
      </c>
      <c r="AG10415" s="2"/>
      <c r="AH10415" t="s">
        <v>1709</v>
      </c>
      <c r="AI10415" s="7" t="s">
        <v>4620</v>
      </c>
    </row>
    <row r="10416" spans="1:35" ht="11" customHeight="1" outlineLevel="1" x14ac:dyDescent="0.25">
      <c r="A10416" t="s">
        <v>1707</v>
      </c>
      <c r="C10416" s="2" t="s">
        <v>12974</v>
      </c>
      <c r="D10416" s="2" t="s">
        <v>16993</v>
      </c>
      <c r="E10416" s="7">
        <v>1908</v>
      </c>
      <c r="F10416" s="5" t="s">
        <v>3296</v>
      </c>
      <c r="H10416" s="5" t="s">
        <v>1825</v>
      </c>
      <c r="I10416" s="6" t="s">
        <v>5508</v>
      </c>
      <c r="J10416" s="6" t="s">
        <v>16991</v>
      </c>
      <c r="K10416" s="17">
        <v>3</v>
      </c>
      <c r="L10416" s="17" t="s">
        <v>20075</v>
      </c>
      <c r="M10416" s="9"/>
      <c r="N10416" s="9"/>
      <c r="O10416" s="21"/>
      <c r="Q10416" s="29"/>
      <c r="U10416" s="17"/>
      <c r="V10416" s="2" t="s">
        <v>3295</v>
      </c>
      <c r="Y10416" t="str">
        <f t="shared" si="645"/>
        <v/>
      </c>
      <c r="AA10416" t="str">
        <f t="shared" si="646"/>
        <v/>
      </c>
      <c r="AC10416" s="7"/>
      <c r="AD10416" t="s">
        <v>5508</v>
      </c>
      <c r="AE10416">
        <f t="shared" si="647"/>
        <v>0</v>
      </c>
      <c r="AG10416" s="2"/>
      <c r="AH10416" t="s">
        <v>1709</v>
      </c>
      <c r="AI10416" s="7" t="s">
        <v>4922</v>
      </c>
    </row>
    <row r="10417" spans="1:35" ht="11" customHeight="1" outlineLevel="1" x14ac:dyDescent="0.25">
      <c r="A10417" t="s">
        <v>1707</v>
      </c>
      <c r="C10417" s="2" t="s">
        <v>12974</v>
      </c>
      <c r="D10417" s="2" t="s">
        <v>4062</v>
      </c>
      <c r="E10417" s="7">
        <v>1908</v>
      </c>
      <c r="F10417" s="5" t="s">
        <v>18670</v>
      </c>
      <c r="H10417" s="5" t="s">
        <v>4558</v>
      </c>
      <c r="I10417" s="6" t="s">
        <v>5508</v>
      </c>
      <c r="J10417" s="6"/>
      <c r="K10417" s="17">
        <v>3</v>
      </c>
      <c r="L10417" s="17" t="s">
        <v>7732</v>
      </c>
      <c r="M10417" s="9"/>
      <c r="N10417" s="9"/>
      <c r="O10417" s="21"/>
      <c r="Q10417" s="29"/>
      <c r="U10417" s="17"/>
      <c r="V10417" s="2">
        <v>213</v>
      </c>
      <c r="Y10417" t="str">
        <f t="shared" si="645"/>
        <v/>
      </c>
      <c r="AA10417" t="str">
        <f t="shared" si="646"/>
        <v/>
      </c>
      <c r="AC10417" s="7"/>
      <c r="AD10417" t="s">
        <v>5508</v>
      </c>
      <c r="AE10417">
        <f t="shared" si="647"/>
        <v>0</v>
      </c>
      <c r="AG10417" s="2"/>
      <c r="AH10417" t="s">
        <v>1709</v>
      </c>
      <c r="AI10417" s="7" t="s">
        <v>4922</v>
      </c>
    </row>
    <row r="10418" spans="1:35" ht="11" customHeight="1" outlineLevel="1" x14ac:dyDescent="0.25">
      <c r="A10418" t="s">
        <v>1707</v>
      </c>
      <c r="C10418" s="2" t="s">
        <v>12974</v>
      </c>
      <c r="D10418" s="2" t="s">
        <v>4062</v>
      </c>
      <c r="E10418" s="7">
        <v>1908</v>
      </c>
      <c r="F10418" s="5" t="s">
        <v>6467</v>
      </c>
      <c r="H10418" s="5" t="s">
        <v>4558</v>
      </c>
      <c r="I10418" s="6" t="s">
        <v>5508</v>
      </c>
      <c r="J10418" s="6"/>
      <c r="K10418" s="17">
        <v>3</v>
      </c>
      <c r="L10418" s="17" t="s">
        <v>7732</v>
      </c>
      <c r="M10418" s="9"/>
      <c r="N10418" s="9"/>
      <c r="O10418" s="21"/>
      <c r="Q10418" s="29"/>
      <c r="U10418" s="17"/>
      <c r="V10418" s="2" t="s">
        <v>3301</v>
      </c>
      <c r="X10418" t="s">
        <v>7732</v>
      </c>
      <c r="Y10418" t="str">
        <f t="shared" si="645"/>
        <v/>
      </c>
      <c r="AA10418" t="str">
        <f t="shared" si="646"/>
        <v/>
      </c>
      <c r="AC10418" s="7"/>
      <c r="AD10418" t="s">
        <v>5508</v>
      </c>
      <c r="AE10418">
        <f t="shared" si="647"/>
        <v>0</v>
      </c>
      <c r="AG10418" s="2"/>
      <c r="AH10418" t="s">
        <v>1709</v>
      </c>
      <c r="AI10418" s="7" t="s">
        <v>4620</v>
      </c>
    </row>
    <row r="10419" spans="1:35" ht="11" customHeight="1" outlineLevel="1" x14ac:dyDescent="0.25">
      <c r="A10419" t="s">
        <v>1707</v>
      </c>
      <c r="C10419" s="2" t="s">
        <v>12974</v>
      </c>
      <c r="D10419" s="2" t="s">
        <v>4062</v>
      </c>
      <c r="E10419" s="7">
        <v>1908</v>
      </c>
      <c r="F10419" s="5" t="s">
        <v>3960</v>
      </c>
      <c r="H10419" s="5" t="s">
        <v>4558</v>
      </c>
      <c r="I10419" s="6" t="s">
        <v>5508</v>
      </c>
      <c r="J10419" s="6"/>
      <c r="K10419" s="17">
        <v>3</v>
      </c>
      <c r="L10419" s="17" t="s">
        <v>7732</v>
      </c>
      <c r="M10419" s="9"/>
      <c r="N10419" s="9"/>
      <c r="O10419" s="21"/>
      <c r="Q10419" s="29"/>
      <c r="U10419" s="17"/>
      <c r="V10419" s="2" t="s">
        <v>2767</v>
      </c>
      <c r="Y10419" t="str">
        <f t="shared" si="645"/>
        <v/>
      </c>
      <c r="AA10419" t="str">
        <f t="shared" si="646"/>
        <v/>
      </c>
      <c r="AC10419" s="7"/>
      <c r="AD10419" t="s">
        <v>5508</v>
      </c>
      <c r="AE10419">
        <f t="shared" si="647"/>
        <v>0</v>
      </c>
      <c r="AG10419" s="2"/>
      <c r="AH10419" t="s">
        <v>1709</v>
      </c>
      <c r="AI10419" s="7" t="s">
        <v>4922</v>
      </c>
    </row>
    <row r="10420" spans="1:35" ht="11" customHeight="1" outlineLevel="1" x14ac:dyDescent="0.25">
      <c r="A10420" t="s">
        <v>1707</v>
      </c>
      <c r="C10420" s="2" t="s">
        <v>12974</v>
      </c>
      <c r="D10420" s="2">
        <v>242</v>
      </c>
      <c r="E10420" s="7">
        <v>1908</v>
      </c>
      <c r="F10420" s="5" t="s">
        <v>21981</v>
      </c>
      <c r="H10420" s="5" t="s">
        <v>5616</v>
      </c>
      <c r="I10420" s="6" t="s">
        <v>5508</v>
      </c>
      <c r="J10420" s="6" t="s">
        <v>16861</v>
      </c>
      <c r="K10420" s="17">
        <v>3</v>
      </c>
      <c r="L10420" s="17" t="s">
        <v>7732</v>
      </c>
      <c r="M10420" s="9"/>
      <c r="N10420" s="9"/>
      <c r="O10420" s="21"/>
      <c r="Q10420" s="29"/>
      <c r="U10420" s="17"/>
      <c r="V10420" s="2">
        <v>214</v>
      </c>
      <c r="Y10420" t="str">
        <f t="shared" si="645"/>
        <v/>
      </c>
      <c r="AA10420" t="str">
        <f t="shared" si="646"/>
        <v/>
      </c>
      <c r="AC10420" s="7"/>
      <c r="AD10420" t="s">
        <v>5508</v>
      </c>
      <c r="AE10420">
        <f t="shared" si="647"/>
        <v>0</v>
      </c>
      <c r="AG10420" s="2"/>
      <c r="AH10420" t="s">
        <v>1709</v>
      </c>
      <c r="AI10420" s="7" t="s">
        <v>4922</v>
      </c>
    </row>
    <row r="10421" spans="1:35" ht="11" customHeight="1" outlineLevel="1" x14ac:dyDescent="0.25">
      <c r="A10421" t="s">
        <v>1707</v>
      </c>
      <c r="C10421" s="2" t="s">
        <v>12974</v>
      </c>
      <c r="D10421" s="2">
        <v>247</v>
      </c>
      <c r="E10421" s="7">
        <v>1908</v>
      </c>
      <c r="F10421" s="5" t="s">
        <v>3688</v>
      </c>
      <c r="H10421" s="5" t="s">
        <v>5616</v>
      </c>
      <c r="I10421" s="6" t="s">
        <v>5508</v>
      </c>
      <c r="J10421" s="6" t="s">
        <v>16862</v>
      </c>
      <c r="K10421" s="17">
        <v>3</v>
      </c>
      <c r="L10421" s="17" t="s">
        <v>7732</v>
      </c>
      <c r="M10421" s="9"/>
      <c r="N10421" s="9"/>
      <c r="O10421" s="21"/>
      <c r="Q10421" s="29"/>
      <c r="U10421" s="17"/>
      <c r="V10421" s="2" t="s">
        <v>3572</v>
      </c>
      <c r="X10421" t="s">
        <v>7732</v>
      </c>
      <c r="Y10421" t="str">
        <f t="shared" si="645"/>
        <v/>
      </c>
      <c r="AA10421" t="str">
        <f t="shared" si="646"/>
        <v/>
      </c>
      <c r="AC10421" s="7"/>
      <c r="AD10421" t="s">
        <v>5508</v>
      </c>
      <c r="AE10421">
        <f t="shared" si="647"/>
        <v>0</v>
      </c>
      <c r="AG10421" s="2"/>
      <c r="AH10421" t="s">
        <v>1709</v>
      </c>
      <c r="AI10421" s="7" t="s">
        <v>4620</v>
      </c>
    </row>
    <row r="10422" spans="1:35" ht="11" customHeight="1" outlineLevel="1" x14ac:dyDescent="0.25">
      <c r="A10422" t="s">
        <v>1707</v>
      </c>
      <c r="C10422" s="2" t="s">
        <v>12974</v>
      </c>
      <c r="D10422" s="2">
        <v>243</v>
      </c>
      <c r="E10422" s="7">
        <v>1908</v>
      </c>
      <c r="F10422" s="5" t="s">
        <v>2229</v>
      </c>
      <c r="H10422" s="5" t="s">
        <v>5037</v>
      </c>
      <c r="I10422" s="6" t="s">
        <v>5508</v>
      </c>
      <c r="J10422" s="6" t="s">
        <v>16861</v>
      </c>
      <c r="K10422" s="17">
        <v>3</v>
      </c>
      <c r="L10422" s="17" t="s">
        <v>7730</v>
      </c>
      <c r="M10422" s="9">
        <v>0.5</v>
      </c>
      <c r="N10422" s="9"/>
      <c r="O10422" s="21"/>
      <c r="Q10422" s="29"/>
      <c r="U10422" s="17"/>
      <c r="V10422" s="2">
        <v>215</v>
      </c>
      <c r="Y10422" t="str">
        <f t="shared" si="645"/>
        <v/>
      </c>
      <c r="AA10422" t="str">
        <f t="shared" si="646"/>
        <v/>
      </c>
      <c r="AC10422" s="7"/>
      <c r="AD10422" t="s">
        <v>5508</v>
      </c>
      <c r="AE10422">
        <f t="shared" si="647"/>
        <v>0</v>
      </c>
      <c r="AG10422" s="2"/>
      <c r="AH10422" t="s">
        <v>1709</v>
      </c>
      <c r="AI10422" s="7" t="s">
        <v>4922</v>
      </c>
    </row>
    <row r="10423" spans="1:35" ht="11" customHeight="1" outlineLevel="1" x14ac:dyDescent="0.25">
      <c r="A10423" t="s">
        <v>1707</v>
      </c>
      <c r="C10423" s="2" t="s">
        <v>12974</v>
      </c>
      <c r="D10423" s="2">
        <v>244</v>
      </c>
      <c r="E10423" s="7">
        <v>1908</v>
      </c>
      <c r="F10423" s="5" t="s">
        <v>21974</v>
      </c>
      <c r="H10423" s="5" t="s">
        <v>130</v>
      </c>
      <c r="I10423" s="6" t="s">
        <v>5508</v>
      </c>
      <c r="J10423" s="6" t="s">
        <v>16861</v>
      </c>
      <c r="K10423" s="17">
        <v>3</v>
      </c>
      <c r="L10423" s="17" t="s">
        <v>7732</v>
      </c>
      <c r="M10423" s="9"/>
      <c r="N10423" s="9"/>
      <c r="O10423" s="21"/>
      <c r="Q10423" s="29"/>
      <c r="U10423" s="17"/>
      <c r="V10423" s="2">
        <v>216</v>
      </c>
      <c r="Y10423" t="str">
        <f t="shared" si="645"/>
        <v/>
      </c>
      <c r="AA10423" t="str">
        <f t="shared" si="646"/>
        <v/>
      </c>
      <c r="AC10423" s="7"/>
      <c r="AD10423" t="s">
        <v>5508</v>
      </c>
      <c r="AE10423">
        <f t="shared" si="647"/>
        <v>0</v>
      </c>
      <c r="AG10423" s="2"/>
      <c r="AH10423" t="s">
        <v>1709</v>
      </c>
      <c r="AI10423" s="7" t="s">
        <v>4620</v>
      </c>
    </row>
    <row r="10424" spans="1:35" ht="11" customHeight="1" outlineLevel="1" x14ac:dyDescent="0.25">
      <c r="A10424" t="s">
        <v>1707</v>
      </c>
      <c r="C10424" s="2" t="s">
        <v>12974</v>
      </c>
      <c r="D10424" s="2">
        <v>256</v>
      </c>
      <c r="E10424" s="7">
        <v>1908</v>
      </c>
      <c r="F10424" s="5" t="s">
        <v>5139</v>
      </c>
      <c r="H10424" s="5" t="s">
        <v>411</v>
      </c>
      <c r="I10424" s="6" t="s">
        <v>5508</v>
      </c>
      <c r="J10424" s="6" t="s">
        <v>16992</v>
      </c>
      <c r="K10424" s="17">
        <v>3</v>
      </c>
      <c r="L10424" s="17" t="s">
        <v>7730</v>
      </c>
      <c r="M10424" s="9">
        <v>0.15</v>
      </c>
      <c r="N10424" s="9"/>
      <c r="O10424" s="21"/>
      <c r="Q10424" s="29"/>
      <c r="U10424" s="17"/>
      <c r="V10424" s="2">
        <v>217</v>
      </c>
      <c r="Y10424" t="str">
        <f t="shared" si="645"/>
        <v/>
      </c>
      <c r="AA10424" t="str">
        <f t="shared" si="646"/>
        <v/>
      </c>
      <c r="AC10424" s="7"/>
      <c r="AD10424" t="s">
        <v>5508</v>
      </c>
      <c r="AE10424">
        <f t="shared" si="647"/>
        <v>0</v>
      </c>
      <c r="AG10424" s="2"/>
      <c r="AH10424" t="s">
        <v>1709</v>
      </c>
      <c r="AI10424" s="7" t="s">
        <v>4610</v>
      </c>
    </row>
    <row r="10425" spans="1:35" ht="11" customHeight="1" outlineLevel="1" x14ac:dyDescent="0.25">
      <c r="A10425" t="s">
        <v>1707</v>
      </c>
      <c r="C10425" s="2" t="s">
        <v>12974</v>
      </c>
      <c r="D10425" s="2" t="s">
        <v>3596</v>
      </c>
      <c r="E10425" s="7">
        <v>1908</v>
      </c>
      <c r="F10425" s="5" t="s">
        <v>412</v>
      </c>
      <c r="H10425" s="5" t="s">
        <v>411</v>
      </c>
      <c r="I10425" s="6" t="s">
        <v>5508</v>
      </c>
      <c r="J10425" s="6" t="s">
        <v>16992</v>
      </c>
      <c r="K10425" s="17">
        <v>3</v>
      </c>
      <c r="L10425" s="17" t="s">
        <v>20075</v>
      </c>
      <c r="M10425" s="9"/>
      <c r="N10425" s="9"/>
      <c r="O10425" s="21"/>
      <c r="Q10425" s="29"/>
      <c r="U10425" s="17"/>
      <c r="V10425" s="2" t="s">
        <v>5200</v>
      </c>
      <c r="X10425" t="s">
        <v>7732</v>
      </c>
      <c r="Y10425" t="str">
        <f t="shared" si="645"/>
        <v/>
      </c>
      <c r="AA10425" t="str">
        <f t="shared" si="646"/>
        <v/>
      </c>
      <c r="AC10425" s="7"/>
      <c r="AD10425" t="s">
        <v>5508</v>
      </c>
      <c r="AE10425">
        <f t="shared" si="647"/>
        <v>0</v>
      </c>
      <c r="AG10425" s="2"/>
      <c r="AH10425" t="s">
        <v>1709</v>
      </c>
      <c r="AI10425" s="7" t="s">
        <v>4922</v>
      </c>
    </row>
    <row r="10426" spans="1:35" ht="11" customHeight="1" outlineLevel="1" x14ac:dyDescent="0.25">
      <c r="A10426" t="s">
        <v>1707</v>
      </c>
      <c r="C10426" s="2" t="s">
        <v>12974</v>
      </c>
      <c r="D10426" s="2" t="s">
        <v>3598</v>
      </c>
      <c r="E10426" s="7">
        <v>1908</v>
      </c>
      <c r="F10426" s="5" t="s">
        <v>413</v>
      </c>
      <c r="H10426" s="5" t="s">
        <v>411</v>
      </c>
      <c r="I10426" s="6" t="s">
        <v>5508</v>
      </c>
      <c r="J10426" s="6" t="s">
        <v>16992</v>
      </c>
      <c r="K10426" s="17">
        <v>3</v>
      </c>
      <c r="L10426" s="17" t="s">
        <v>20075</v>
      </c>
      <c r="M10426" s="9"/>
      <c r="N10426" s="9"/>
      <c r="O10426" s="21"/>
      <c r="Q10426" s="29"/>
      <c r="U10426" s="17"/>
      <c r="V10426" s="2" t="s">
        <v>5201</v>
      </c>
      <c r="X10426" t="s">
        <v>7732</v>
      </c>
      <c r="Y10426" t="str">
        <f t="shared" si="645"/>
        <v/>
      </c>
      <c r="AA10426" t="str">
        <f t="shared" si="646"/>
        <v/>
      </c>
      <c r="AC10426" s="7"/>
      <c r="AD10426" t="s">
        <v>5508</v>
      </c>
      <c r="AE10426">
        <f t="shared" si="647"/>
        <v>0</v>
      </c>
      <c r="AG10426" s="2"/>
      <c r="AH10426" t="s">
        <v>1709</v>
      </c>
      <c r="AI10426" s="7" t="s">
        <v>4922</v>
      </c>
    </row>
    <row r="10427" spans="1:35" ht="11" customHeight="1" outlineLevel="1" x14ac:dyDescent="0.25">
      <c r="A10427" t="s">
        <v>1707</v>
      </c>
      <c r="C10427" s="2" t="s">
        <v>12974</v>
      </c>
      <c r="D10427" s="2" t="s">
        <v>3599</v>
      </c>
      <c r="E10427" s="7">
        <v>1908</v>
      </c>
      <c r="F10427" s="5" t="s">
        <v>414</v>
      </c>
      <c r="H10427" s="5" t="s">
        <v>411</v>
      </c>
      <c r="I10427" s="6" t="s">
        <v>5508</v>
      </c>
      <c r="J10427" s="6" t="s">
        <v>16992</v>
      </c>
      <c r="K10427" s="17">
        <v>3</v>
      </c>
      <c r="L10427" s="17" t="s">
        <v>20075</v>
      </c>
      <c r="M10427" s="9"/>
      <c r="N10427" s="9"/>
      <c r="O10427" s="21"/>
      <c r="Q10427" s="29"/>
      <c r="U10427" s="17"/>
      <c r="V10427" s="2" t="s">
        <v>5202</v>
      </c>
      <c r="X10427" t="s">
        <v>7732</v>
      </c>
      <c r="Y10427" t="str">
        <f t="shared" si="645"/>
        <v/>
      </c>
      <c r="AA10427" t="str">
        <f t="shared" si="646"/>
        <v/>
      </c>
      <c r="AC10427" s="7"/>
      <c r="AD10427" t="s">
        <v>5508</v>
      </c>
      <c r="AE10427">
        <f t="shared" si="647"/>
        <v>0</v>
      </c>
      <c r="AG10427" s="2"/>
      <c r="AH10427" t="s">
        <v>1709</v>
      </c>
      <c r="AI10427" s="7" t="s">
        <v>4620</v>
      </c>
    </row>
    <row r="10428" spans="1:35" ht="11" customHeight="1" outlineLevel="1" x14ac:dyDescent="0.25">
      <c r="A10428" t="s">
        <v>1707</v>
      </c>
      <c r="C10428" s="2" t="s">
        <v>12974</v>
      </c>
      <c r="D10428" s="2">
        <v>257</v>
      </c>
      <c r="E10428" s="7">
        <v>1908</v>
      </c>
      <c r="F10428" s="5" t="s">
        <v>5138</v>
      </c>
      <c r="H10428" s="5" t="s">
        <v>415</v>
      </c>
      <c r="I10428" s="6" t="s">
        <v>5508</v>
      </c>
      <c r="J10428" s="6" t="s">
        <v>16992</v>
      </c>
      <c r="K10428" s="17">
        <v>3</v>
      </c>
      <c r="L10428" s="17" t="s">
        <v>7730</v>
      </c>
      <c r="M10428" s="9">
        <v>0.75</v>
      </c>
      <c r="N10428" s="9"/>
      <c r="O10428" s="21"/>
      <c r="Q10428" s="29"/>
      <c r="U10428" s="17"/>
      <c r="V10428" s="2">
        <v>218</v>
      </c>
      <c r="Y10428" t="str">
        <f t="shared" si="645"/>
        <v/>
      </c>
      <c r="AA10428" t="str">
        <f t="shared" si="646"/>
        <v/>
      </c>
      <c r="AC10428" s="7"/>
      <c r="AD10428" t="s">
        <v>5508</v>
      </c>
      <c r="AE10428">
        <f t="shared" si="647"/>
        <v>0</v>
      </c>
      <c r="AG10428" s="2"/>
      <c r="AH10428" t="s">
        <v>1709</v>
      </c>
      <c r="AI10428" s="7" t="s">
        <v>4610</v>
      </c>
    </row>
    <row r="10429" spans="1:35" ht="11" customHeight="1" outlineLevel="1" x14ac:dyDescent="0.25">
      <c r="A10429" t="s">
        <v>1707</v>
      </c>
      <c r="C10429" s="2" t="s">
        <v>12974</v>
      </c>
      <c r="D10429" s="2" t="s">
        <v>3600</v>
      </c>
      <c r="E10429" s="7">
        <v>1908</v>
      </c>
      <c r="F10429" s="5" t="s">
        <v>414</v>
      </c>
      <c r="H10429" s="5" t="s">
        <v>415</v>
      </c>
      <c r="I10429" s="6" t="s">
        <v>5508</v>
      </c>
      <c r="J10429" s="6" t="s">
        <v>16992</v>
      </c>
      <c r="K10429" s="17">
        <v>3</v>
      </c>
      <c r="L10429" s="17" t="s">
        <v>20075</v>
      </c>
      <c r="M10429" s="9"/>
      <c r="N10429" s="9"/>
      <c r="O10429" s="21"/>
      <c r="Q10429" s="29"/>
      <c r="U10429" s="17"/>
      <c r="V10429" s="2" t="s">
        <v>5203</v>
      </c>
      <c r="X10429" t="s">
        <v>7732</v>
      </c>
      <c r="Y10429" t="str">
        <f t="shared" si="645"/>
        <v/>
      </c>
      <c r="AA10429" t="str">
        <f t="shared" si="646"/>
        <v/>
      </c>
      <c r="AC10429" s="7"/>
      <c r="AD10429" t="s">
        <v>5508</v>
      </c>
      <c r="AE10429">
        <f t="shared" si="647"/>
        <v>0</v>
      </c>
      <c r="AG10429" s="2"/>
      <c r="AH10429" t="s">
        <v>1709</v>
      </c>
      <c r="AI10429" s="7" t="s">
        <v>4922</v>
      </c>
    </row>
    <row r="10430" spans="1:35" ht="11" customHeight="1" outlineLevel="1" x14ac:dyDescent="0.25">
      <c r="A10430" t="s">
        <v>1707</v>
      </c>
      <c r="C10430" s="2" t="s">
        <v>12974</v>
      </c>
      <c r="D10430" s="2" t="s">
        <v>3601</v>
      </c>
      <c r="E10430" s="7">
        <v>1908</v>
      </c>
      <c r="F10430" s="5" t="s">
        <v>413</v>
      </c>
      <c r="H10430" s="5" t="s">
        <v>415</v>
      </c>
      <c r="I10430" s="6" t="s">
        <v>5508</v>
      </c>
      <c r="J10430" s="6" t="s">
        <v>16992</v>
      </c>
      <c r="K10430" s="17">
        <v>3</v>
      </c>
      <c r="L10430" s="17" t="s">
        <v>7730</v>
      </c>
      <c r="M10430" s="9">
        <v>0.15</v>
      </c>
      <c r="N10430" s="9"/>
      <c r="O10430" s="21"/>
      <c r="Q10430" s="29"/>
      <c r="U10430" s="17"/>
      <c r="V10430" s="2" t="s">
        <v>5204</v>
      </c>
      <c r="Y10430" t="str">
        <f t="shared" si="645"/>
        <v/>
      </c>
      <c r="AA10430" t="str">
        <f t="shared" si="646"/>
        <v/>
      </c>
      <c r="AC10430" s="7"/>
      <c r="AD10430" t="s">
        <v>5508</v>
      </c>
      <c r="AE10430">
        <f t="shared" si="647"/>
        <v>0</v>
      </c>
      <c r="AG10430" s="2"/>
      <c r="AH10430" t="s">
        <v>1709</v>
      </c>
      <c r="AI10430" s="7" t="s">
        <v>4610</v>
      </c>
    </row>
    <row r="10431" spans="1:35" ht="11" customHeight="1" outlineLevel="1" x14ac:dyDescent="0.25">
      <c r="A10431" t="s">
        <v>1707</v>
      </c>
      <c r="C10431" s="2" t="s">
        <v>12974</v>
      </c>
      <c r="D10431" s="2" t="s">
        <v>3602</v>
      </c>
      <c r="E10431" s="7">
        <v>1908</v>
      </c>
      <c r="F10431" s="5" t="s">
        <v>3709</v>
      </c>
      <c r="H10431" s="5" t="s">
        <v>415</v>
      </c>
      <c r="I10431" s="6" t="s">
        <v>5508</v>
      </c>
      <c r="J10431" s="6" t="s">
        <v>16992</v>
      </c>
      <c r="K10431" s="17">
        <v>3</v>
      </c>
      <c r="L10431" s="17" t="s">
        <v>20075</v>
      </c>
      <c r="M10431" s="9"/>
      <c r="N10431" s="9"/>
      <c r="O10431" s="21"/>
      <c r="Q10431" s="29"/>
      <c r="U10431" s="17"/>
      <c r="V10431" s="2" t="s">
        <v>5205</v>
      </c>
      <c r="X10431" t="s">
        <v>7732</v>
      </c>
      <c r="Y10431" t="str">
        <f t="shared" si="645"/>
        <v/>
      </c>
      <c r="AA10431" t="str">
        <f t="shared" si="646"/>
        <v/>
      </c>
      <c r="AC10431" s="7"/>
      <c r="AD10431" t="s">
        <v>5508</v>
      </c>
      <c r="AE10431">
        <f t="shared" si="647"/>
        <v>0</v>
      </c>
      <c r="AG10431" s="2"/>
      <c r="AH10431" t="s">
        <v>1709</v>
      </c>
      <c r="AI10431" s="7" t="s">
        <v>4620</v>
      </c>
    </row>
    <row r="10432" spans="1:35" ht="11" customHeight="1" outlineLevel="1" x14ac:dyDescent="0.25">
      <c r="A10432" t="s">
        <v>1707</v>
      </c>
      <c r="C10432" s="2" t="s">
        <v>12974</v>
      </c>
      <c r="D10432" s="2">
        <v>258</v>
      </c>
      <c r="E10432" s="7">
        <v>1908</v>
      </c>
      <c r="F10432" s="5" t="s">
        <v>1099</v>
      </c>
      <c r="H10432" s="5" t="s">
        <v>3710</v>
      </c>
      <c r="I10432" s="6" t="s">
        <v>5508</v>
      </c>
      <c r="J10432" s="6" t="s">
        <v>16992</v>
      </c>
      <c r="K10432" s="17">
        <v>3</v>
      </c>
      <c r="L10432" s="17" t="s">
        <v>7730</v>
      </c>
      <c r="M10432" s="9">
        <v>1</v>
      </c>
      <c r="N10432" s="9"/>
      <c r="O10432" s="21"/>
      <c r="Q10432" s="29"/>
      <c r="U10432" s="17"/>
      <c r="V10432" s="2">
        <v>219</v>
      </c>
      <c r="Y10432" t="str">
        <f t="shared" si="645"/>
        <v/>
      </c>
      <c r="AA10432" t="str">
        <f t="shared" si="646"/>
        <v/>
      </c>
      <c r="AC10432" s="7"/>
      <c r="AD10432" t="s">
        <v>5508</v>
      </c>
      <c r="AE10432">
        <f t="shared" si="647"/>
        <v>0</v>
      </c>
      <c r="AG10432" s="2"/>
      <c r="AH10432" t="s">
        <v>1709</v>
      </c>
      <c r="AI10432" s="7" t="s">
        <v>4922</v>
      </c>
    </row>
    <row r="10433" spans="1:35" ht="11" customHeight="1" outlineLevel="1" x14ac:dyDescent="0.25">
      <c r="A10433" t="s">
        <v>1707</v>
      </c>
      <c r="C10433" s="2" t="s">
        <v>12974</v>
      </c>
      <c r="D10433" s="2" t="s">
        <v>3603</v>
      </c>
      <c r="E10433" s="7">
        <v>1908</v>
      </c>
      <c r="F10433" s="5" t="s">
        <v>412</v>
      </c>
      <c r="H10433" s="5" t="s">
        <v>3710</v>
      </c>
      <c r="I10433" s="6" t="s">
        <v>5508</v>
      </c>
      <c r="J10433" s="6" t="s">
        <v>16992</v>
      </c>
      <c r="K10433" s="17">
        <v>3</v>
      </c>
      <c r="L10433" s="17" t="s">
        <v>20075</v>
      </c>
      <c r="M10433" s="9"/>
      <c r="N10433" s="9"/>
      <c r="O10433" s="21"/>
      <c r="Q10433" s="29"/>
      <c r="U10433" s="17"/>
      <c r="V10433" s="2" t="s">
        <v>5580</v>
      </c>
      <c r="X10433" t="s">
        <v>7732</v>
      </c>
      <c r="Y10433" t="str">
        <f t="shared" si="645"/>
        <v/>
      </c>
      <c r="AA10433" t="str">
        <f t="shared" si="646"/>
        <v/>
      </c>
      <c r="AC10433" s="7"/>
      <c r="AD10433" t="s">
        <v>5508</v>
      </c>
      <c r="AE10433">
        <f t="shared" si="647"/>
        <v>0</v>
      </c>
      <c r="AG10433" s="2"/>
      <c r="AH10433" t="s">
        <v>1709</v>
      </c>
      <c r="AI10433" s="7" t="s">
        <v>4922</v>
      </c>
    </row>
    <row r="10434" spans="1:35" ht="11" customHeight="1" outlineLevel="1" x14ac:dyDescent="0.25">
      <c r="A10434" t="s">
        <v>1707</v>
      </c>
      <c r="C10434" s="2" t="s">
        <v>12974</v>
      </c>
      <c r="D10434" s="2">
        <v>259</v>
      </c>
      <c r="E10434" s="7">
        <v>1908</v>
      </c>
      <c r="F10434" s="5" t="s">
        <v>637</v>
      </c>
      <c r="H10434" s="5" t="s">
        <v>3711</v>
      </c>
      <c r="I10434" s="6" t="s">
        <v>5508</v>
      </c>
      <c r="J10434" s="6" t="s">
        <v>16992</v>
      </c>
      <c r="K10434" s="17">
        <v>3</v>
      </c>
      <c r="L10434" s="17" t="s">
        <v>7732</v>
      </c>
      <c r="M10434" s="9"/>
      <c r="N10434" s="9"/>
      <c r="O10434" s="21"/>
      <c r="Q10434" s="29"/>
      <c r="U10434" s="17"/>
      <c r="V10434" s="2">
        <v>220</v>
      </c>
      <c r="Y10434" t="str">
        <f t="shared" si="645"/>
        <v/>
      </c>
      <c r="AA10434" t="str">
        <f t="shared" si="646"/>
        <v/>
      </c>
      <c r="AC10434" s="7"/>
      <c r="AD10434" t="s">
        <v>5508</v>
      </c>
      <c r="AE10434">
        <f t="shared" si="647"/>
        <v>0</v>
      </c>
      <c r="AG10434" s="2"/>
      <c r="AH10434" t="s">
        <v>1709</v>
      </c>
      <c r="AI10434" s="7" t="s">
        <v>4922</v>
      </c>
    </row>
    <row r="10435" spans="1:35" ht="11" customHeight="1" outlineLevel="1" x14ac:dyDescent="0.25">
      <c r="A10435" t="s">
        <v>1707</v>
      </c>
      <c r="C10435" s="2" t="s">
        <v>12974</v>
      </c>
      <c r="D10435" s="2" t="s">
        <v>258</v>
      </c>
      <c r="E10435" s="7">
        <v>1908</v>
      </c>
      <c r="F10435" s="5" t="s">
        <v>412</v>
      </c>
      <c r="H10435" s="5" t="s">
        <v>3711</v>
      </c>
      <c r="I10435" s="6" t="s">
        <v>5508</v>
      </c>
      <c r="J10435" s="6" t="s">
        <v>16992</v>
      </c>
      <c r="K10435" s="17">
        <v>3</v>
      </c>
      <c r="L10435" s="17" t="s">
        <v>20075</v>
      </c>
      <c r="M10435" s="9"/>
      <c r="N10435" s="9"/>
      <c r="O10435" s="21"/>
      <c r="Q10435" s="29"/>
      <c r="U10435" s="17"/>
      <c r="V10435" s="2" t="s">
        <v>5581</v>
      </c>
      <c r="X10435" t="s">
        <v>7732</v>
      </c>
      <c r="Y10435" t="str">
        <f t="shared" si="645"/>
        <v/>
      </c>
      <c r="AA10435" t="str">
        <f t="shared" si="646"/>
        <v/>
      </c>
      <c r="AC10435" s="7"/>
      <c r="AD10435" t="s">
        <v>5508</v>
      </c>
      <c r="AE10435">
        <f t="shared" si="647"/>
        <v>0</v>
      </c>
      <c r="AG10435" s="2"/>
      <c r="AH10435" t="s">
        <v>1709</v>
      </c>
      <c r="AI10435" s="7" t="s">
        <v>4922</v>
      </c>
    </row>
    <row r="10436" spans="1:35" ht="11" customHeight="1" outlineLevel="1" x14ac:dyDescent="0.25">
      <c r="A10436" t="s">
        <v>1707</v>
      </c>
      <c r="C10436" s="2" t="s">
        <v>12974</v>
      </c>
      <c r="D10436" s="2">
        <v>251</v>
      </c>
      <c r="E10436" s="7">
        <v>1908</v>
      </c>
      <c r="F10436" s="5" t="s">
        <v>3712</v>
      </c>
      <c r="H10436" s="5" t="s">
        <v>411</v>
      </c>
      <c r="I10436" s="6" t="s">
        <v>5508</v>
      </c>
      <c r="J10436" s="6" t="s">
        <v>16699</v>
      </c>
      <c r="K10436" s="17">
        <v>3</v>
      </c>
      <c r="L10436" s="17" t="s">
        <v>7730</v>
      </c>
      <c r="M10436" s="9">
        <v>0.15</v>
      </c>
      <c r="N10436" s="9"/>
      <c r="O10436" s="21"/>
      <c r="Q10436" s="29"/>
      <c r="U10436" s="17"/>
      <c r="V10436" s="2">
        <v>221</v>
      </c>
      <c r="Y10436" t="str">
        <f t="shared" si="645"/>
        <v/>
      </c>
      <c r="AA10436" t="str">
        <f t="shared" si="646"/>
        <v/>
      </c>
      <c r="AC10436" s="7"/>
      <c r="AD10436" t="s">
        <v>5508</v>
      </c>
      <c r="AE10436">
        <f t="shared" si="647"/>
        <v>0</v>
      </c>
      <c r="AG10436" s="2"/>
      <c r="AH10436" t="s">
        <v>1709</v>
      </c>
      <c r="AI10436" s="7" t="s">
        <v>4610</v>
      </c>
    </row>
    <row r="10437" spans="1:35" ht="11" customHeight="1" outlineLevel="1" x14ac:dyDescent="0.25">
      <c r="A10437" t="s">
        <v>1707</v>
      </c>
      <c r="C10437" s="2" t="s">
        <v>12974</v>
      </c>
      <c r="D10437" s="2" t="s">
        <v>16865</v>
      </c>
      <c r="E10437" s="7">
        <v>1908</v>
      </c>
      <c r="F10437" s="5" t="s">
        <v>3712</v>
      </c>
      <c r="H10437" s="5" t="s">
        <v>411</v>
      </c>
      <c r="I10437" s="6" t="s">
        <v>5508</v>
      </c>
      <c r="J10437" s="6" t="s">
        <v>16699</v>
      </c>
      <c r="K10437" s="17">
        <v>3</v>
      </c>
      <c r="L10437" s="17" t="s">
        <v>20075</v>
      </c>
      <c r="M10437" s="9"/>
      <c r="N10437" s="9"/>
      <c r="O10437" s="21"/>
      <c r="Q10437" s="29"/>
      <c r="U10437" s="17"/>
      <c r="V10437" s="2" t="s">
        <v>1563</v>
      </c>
      <c r="X10437" t="s">
        <v>7732</v>
      </c>
      <c r="Y10437" t="str">
        <f t="shared" si="645"/>
        <v/>
      </c>
      <c r="AA10437" t="str">
        <f t="shared" si="646"/>
        <v/>
      </c>
      <c r="AC10437" s="7"/>
      <c r="AD10437" t="s">
        <v>5508</v>
      </c>
      <c r="AE10437">
        <f t="shared" si="647"/>
        <v>0</v>
      </c>
      <c r="AG10437" s="2"/>
      <c r="AH10437" t="s">
        <v>1709</v>
      </c>
      <c r="AI10437" s="7" t="s">
        <v>4922</v>
      </c>
    </row>
    <row r="10438" spans="1:35" ht="11" customHeight="1" outlineLevel="1" x14ac:dyDescent="0.25">
      <c r="A10438" t="s">
        <v>1707</v>
      </c>
      <c r="C10438" s="2" t="s">
        <v>12974</v>
      </c>
      <c r="D10438" s="2" t="s">
        <v>16866</v>
      </c>
      <c r="E10438" s="7">
        <v>1908</v>
      </c>
      <c r="F10438" s="5" t="s">
        <v>3712</v>
      </c>
      <c r="H10438" s="5" t="s">
        <v>411</v>
      </c>
      <c r="I10438" s="6" t="s">
        <v>5508</v>
      </c>
      <c r="J10438" s="6" t="s">
        <v>16699</v>
      </c>
      <c r="K10438" s="17">
        <v>3</v>
      </c>
      <c r="L10438" s="17" t="s">
        <v>20075</v>
      </c>
      <c r="M10438" s="9"/>
      <c r="N10438" s="9"/>
      <c r="O10438" s="21"/>
      <c r="Q10438" s="29"/>
      <c r="U10438" s="17"/>
      <c r="V10438" s="2" t="s">
        <v>1564</v>
      </c>
      <c r="X10438" t="s">
        <v>7732</v>
      </c>
      <c r="Y10438" t="str">
        <f t="shared" si="645"/>
        <v/>
      </c>
      <c r="AA10438" t="str">
        <f t="shared" si="646"/>
        <v/>
      </c>
      <c r="AC10438" s="7"/>
      <c r="AD10438" t="s">
        <v>5508</v>
      </c>
      <c r="AE10438">
        <f t="shared" si="647"/>
        <v>0</v>
      </c>
      <c r="AG10438" s="2"/>
      <c r="AH10438" t="s">
        <v>1709</v>
      </c>
      <c r="AI10438" s="7" t="s">
        <v>4922</v>
      </c>
    </row>
    <row r="10439" spans="1:35" ht="11" customHeight="1" outlineLevel="1" x14ac:dyDescent="0.25">
      <c r="A10439" t="s">
        <v>1707</v>
      </c>
      <c r="C10439" s="2" t="s">
        <v>12974</v>
      </c>
      <c r="D10439" s="2" t="s">
        <v>16867</v>
      </c>
      <c r="E10439" s="7">
        <v>1908</v>
      </c>
      <c r="F10439" s="5" t="s">
        <v>413</v>
      </c>
      <c r="H10439" s="5" t="s">
        <v>411</v>
      </c>
      <c r="I10439" s="6" t="s">
        <v>5508</v>
      </c>
      <c r="J10439" s="6" t="s">
        <v>16699</v>
      </c>
      <c r="K10439" s="17">
        <v>3</v>
      </c>
      <c r="L10439" s="17" t="s">
        <v>20075</v>
      </c>
      <c r="M10439" s="9"/>
      <c r="N10439" s="9"/>
      <c r="O10439" s="21"/>
      <c r="Q10439" s="29"/>
      <c r="U10439" s="17"/>
      <c r="V10439" s="2" t="s">
        <v>1565</v>
      </c>
      <c r="X10439" t="s">
        <v>7732</v>
      </c>
      <c r="Y10439" t="str">
        <f t="shared" si="645"/>
        <v/>
      </c>
      <c r="AA10439" t="str">
        <f t="shared" si="646"/>
        <v/>
      </c>
      <c r="AC10439" s="7"/>
      <c r="AD10439" t="s">
        <v>5508</v>
      </c>
      <c r="AE10439">
        <f t="shared" si="647"/>
        <v>0</v>
      </c>
      <c r="AG10439" s="2"/>
      <c r="AH10439" t="s">
        <v>1709</v>
      </c>
      <c r="AI10439" s="7" t="s">
        <v>4922</v>
      </c>
    </row>
    <row r="10440" spans="1:35" ht="11" customHeight="1" outlineLevel="1" x14ac:dyDescent="0.25">
      <c r="A10440" t="s">
        <v>1707</v>
      </c>
      <c r="C10440" s="2" t="s">
        <v>12974</v>
      </c>
      <c r="D10440" s="2" t="s">
        <v>16868</v>
      </c>
      <c r="E10440" s="7">
        <v>1908</v>
      </c>
      <c r="F10440" s="5" t="s">
        <v>3713</v>
      </c>
      <c r="H10440" s="5" t="s">
        <v>411</v>
      </c>
      <c r="I10440" s="6" t="s">
        <v>5508</v>
      </c>
      <c r="J10440" s="6" t="s">
        <v>16699</v>
      </c>
      <c r="K10440" s="17">
        <v>3</v>
      </c>
      <c r="L10440" s="17" t="s">
        <v>20075</v>
      </c>
      <c r="M10440" s="9"/>
      <c r="N10440" s="9"/>
      <c r="O10440" s="21"/>
      <c r="Q10440" s="29"/>
      <c r="U10440" s="17"/>
      <c r="V10440" s="2" t="s">
        <v>1566</v>
      </c>
      <c r="X10440" t="s">
        <v>7732</v>
      </c>
      <c r="Y10440" t="str">
        <f t="shared" si="645"/>
        <v/>
      </c>
      <c r="AA10440" t="str">
        <f t="shared" si="646"/>
        <v/>
      </c>
      <c r="AC10440" s="7"/>
      <c r="AD10440" t="s">
        <v>5508</v>
      </c>
      <c r="AE10440">
        <f t="shared" si="647"/>
        <v>0</v>
      </c>
      <c r="AG10440" s="2"/>
      <c r="AH10440" t="s">
        <v>1709</v>
      </c>
      <c r="AI10440" s="7" t="s">
        <v>4922</v>
      </c>
    </row>
    <row r="10441" spans="1:35" ht="11" customHeight="1" outlineLevel="1" x14ac:dyDescent="0.25">
      <c r="A10441" t="s">
        <v>1707</v>
      </c>
      <c r="C10441" s="2" t="s">
        <v>12974</v>
      </c>
      <c r="D10441" s="2">
        <v>252</v>
      </c>
      <c r="E10441" s="7">
        <v>1908</v>
      </c>
      <c r="F10441" s="5" t="s">
        <v>3714</v>
      </c>
      <c r="H10441" s="5" t="s">
        <v>411</v>
      </c>
      <c r="I10441" s="6" t="s">
        <v>5508</v>
      </c>
      <c r="J10441" s="6" t="s">
        <v>16699</v>
      </c>
      <c r="K10441" s="17">
        <v>3</v>
      </c>
      <c r="L10441" s="17" t="s">
        <v>7730</v>
      </c>
      <c r="M10441" s="9">
        <v>0.15</v>
      </c>
      <c r="N10441" s="9"/>
      <c r="O10441" s="21"/>
      <c r="Q10441" s="29"/>
      <c r="U10441" s="17"/>
      <c r="V10441" s="2">
        <v>222</v>
      </c>
      <c r="Y10441" t="str">
        <f t="shared" si="645"/>
        <v/>
      </c>
      <c r="AA10441" t="str">
        <f t="shared" si="646"/>
        <v/>
      </c>
      <c r="AC10441" s="7"/>
      <c r="AD10441" t="s">
        <v>5508</v>
      </c>
      <c r="AE10441">
        <f t="shared" si="647"/>
        <v>0</v>
      </c>
      <c r="AG10441" s="2"/>
      <c r="AH10441" t="s">
        <v>1709</v>
      </c>
      <c r="AI10441" s="7" t="s">
        <v>4610</v>
      </c>
    </row>
    <row r="10442" spans="1:35" ht="11" customHeight="1" outlineLevel="1" x14ac:dyDescent="0.25">
      <c r="A10442" t="s">
        <v>1707</v>
      </c>
      <c r="C10442" s="2" t="s">
        <v>12974</v>
      </c>
      <c r="D10442" s="2" t="s">
        <v>3577</v>
      </c>
      <c r="E10442" s="7">
        <v>1908</v>
      </c>
      <c r="F10442" s="5" t="s">
        <v>3714</v>
      </c>
      <c r="H10442" s="5" t="s">
        <v>411</v>
      </c>
      <c r="I10442" s="6" t="s">
        <v>5508</v>
      </c>
      <c r="J10442" s="6" t="s">
        <v>16699</v>
      </c>
      <c r="K10442" s="17">
        <v>3</v>
      </c>
      <c r="L10442" s="17" t="s">
        <v>20075</v>
      </c>
      <c r="M10442" s="9"/>
      <c r="N10442" s="9"/>
      <c r="O10442" s="21"/>
      <c r="Q10442" s="29"/>
      <c r="U10442" s="17"/>
      <c r="V10442" s="2" t="s">
        <v>1567</v>
      </c>
      <c r="X10442" t="s">
        <v>7732</v>
      </c>
      <c r="Y10442" t="str">
        <f t="shared" si="645"/>
        <v/>
      </c>
      <c r="AA10442" t="str">
        <f t="shared" si="646"/>
        <v/>
      </c>
      <c r="AC10442" s="7"/>
      <c r="AD10442" t="s">
        <v>5508</v>
      </c>
      <c r="AE10442">
        <f t="shared" si="647"/>
        <v>0</v>
      </c>
      <c r="AG10442" s="2"/>
      <c r="AH10442" t="s">
        <v>1709</v>
      </c>
      <c r="AI10442" s="7" t="s">
        <v>4922</v>
      </c>
    </row>
    <row r="10443" spans="1:35" ht="11" customHeight="1" outlineLevel="1" x14ac:dyDescent="0.25">
      <c r="A10443" t="s">
        <v>1707</v>
      </c>
      <c r="C10443" s="2" t="s">
        <v>12974</v>
      </c>
      <c r="D10443" s="2" t="s">
        <v>3578</v>
      </c>
      <c r="E10443" s="7">
        <v>1908</v>
      </c>
      <c r="F10443" s="5" t="s">
        <v>3714</v>
      </c>
      <c r="H10443" s="5" t="s">
        <v>411</v>
      </c>
      <c r="I10443" s="6" t="s">
        <v>5508</v>
      </c>
      <c r="J10443" s="6" t="s">
        <v>16699</v>
      </c>
      <c r="K10443" s="17">
        <v>3</v>
      </c>
      <c r="L10443" s="17" t="s">
        <v>20075</v>
      </c>
      <c r="M10443" s="9"/>
      <c r="N10443" s="9"/>
      <c r="O10443" s="21"/>
      <c r="Q10443" s="29"/>
      <c r="U10443" s="17"/>
      <c r="V10443" s="2" t="s">
        <v>1568</v>
      </c>
      <c r="X10443" t="s">
        <v>7732</v>
      </c>
      <c r="Y10443" t="str">
        <f t="shared" si="645"/>
        <v/>
      </c>
      <c r="AA10443" t="str">
        <f t="shared" si="646"/>
        <v/>
      </c>
      <c r="AC10443" s="7"/>
      <c r="AD10443" t="s">
        <v>5508</v>
      </c>
      <c r="AE10443">
        <f t="shared" si="647"/>
        <v>0</v>
      </c>
      <c r="AG10443" s="2"/>
      <c r="AH10443" t="s">
        <v>1709</v>
      </c>
      <c r="AI10443" s="7" t="s">
        <v>4922</v>
      </c>
    </row>
    <row r="10444" spans="1:35" ht="11" customHeight="1" outlineLevel="1" x14ac:dyDescent="0.25">
      <c r="A10444" t="s">
        <v>1707</v>
      </c>
      <c r="C10444" s="2" t="s">
        <v>12974</v>
      </c>
      <c r="D10444" s="2" t="s">
        <v>3580</v>
      </c>
      <c r="E10444" s="7">
        <v>1908</v>
      </c>
      <c r="F10444" s="5" t="s">
        <v>3714</v>
      </c>
      <c r="H10444" s="5" t="s">
        <v>411</v>
      </c>
      <c r="I10444" s="6" t="s">
        <v>5508</v>
      </c>
      <c r="J10444" s="6" t="s">
        <v>16699</v>
      </c>
      <c r="K10444" s="17">
        <v>3</v>
      </c>
      <c r="L10444" s="17" t="s">
        <v>20075</v>
      </c>
      <c r="M10444" s="9"/>
      <c r="N10444" s="9"/>
      <c r="O10444" s="21"/>
      <c r="Q10444" s="29"/>
      <c r="U10444" s="17"/>
      <c r="V10444" s="2" t="s">
        <v>1569</v>
      </c>
      <c r="X10444" t="s">
        <v>7732</v>
      </c>
      <c r="Y10444" t="str">
        <f t="shared" si="645"/>
        <v/>
      </c>
      <c r="AA10444" t="str">
        <f t="shared" si="646"/>
        <v/>
      </c>
      <c r="AC10444" s="7"/>
      <c r="AD10444" t="s">
        <v>5508</v>
      </c>
      <c r="AE10444">
        <f t="shared" si="647"/>
        <v>0</v>
      </c>
      <c r="AG10444" s="2"/>
      <c r="AH10444" t="s">
        <v>1709</v>
      </c>
      <c r="AI10444" s="7" t="s">
        <v>4922</v>
      </c>
    </row>
    <row r="10445" spans="1:35" ht="11" customHeight="1" outlineLevel="1" x14ac:dyDescent="0.25">
      <c r="A10445" t="s">
        <v>1707</v>
      </c>
      <c r="C10445" s="2" t="s">
        <v>12974</v>
      </c>
      <c r="D10445" s="2" t="s">
        <v>16869</v>
      </c>
      <c r="E10445" s="7">
        <v>1908</v>
      </c>
      <c r="F10445" s="5" t="s">
        <v>3713</v>
      </c>
      <c r="H10445" s="5" t="s">
        <v>411</v>
      </c>
      <c r="I10445" s="6" t="s">
        <v>5508</v>
      </c>
      <c r="J10445" s="6" t="s">
        <v>16699</v>
      </c>
      <c r="K10445" s="17">
        <v>3</v>
      </c>
      <c r="L10445" s="17" t="s">
        <v>20075</v>
      </c>
      <c r="M10445" s="9"/>
      <c r="N10445" s="9"/>
      <c r="O10445" s="21"/>
      <c r="Q10445" s="29"/>
      <c r="U10445" s="17"/>
      <c r="V10445" s="2" t="s">
        <v>1570</v>
      </c>
      <c r="X10445" t="s">
        <v>7732</v>
      </c>
      <c r="Y10445" t="str">
        <f t="shared" si="645"/>
        <v/>
      </c>
      <c r="AA10445" t="str">
        <f t="shared" si="646"/>
        <v/>
      </c>
      <c r="AC10445" s="7"/>
      <c r="AD10445" t="s">
        <v>5508</v>
      </c>
      <c r="AE10445">
        <f t="shared" si="647"/>
        <v>0</v>
      </c>
      <c r="AG10445" s="2"/>
      <c r="AH10445" t="s">
        <v>1709</v>
      </c>
      <c r="AI10445" s="7" t="s">
        <v>4922</v>
      </c>
    </row>
    <row r="10446" spans="1:35" ht="11" customHeight="1" outlineLevel="1" x14ac:dyDescent="0.25">
      <c r="A10446" t="s">
        <v>1707</v>
      </c>
      <c r="C10446" s="2" t="s">
        <v>12974</v>
      </c>
      <c r="D10446" s="2" t="s">
        <v>16870</v>
      </c>
      <c r="E10446" s="7">
        <v>1908</v>
      </c>
      <c r="F10446" s="5" t="s">
        <v>3715</v>
      </c>
      <c r="H10446" s="5" t="s">
        <v>411</v>
      </c>
      <c r="I10446" s="6" t="s">
        <v>5508</v>
      </c>
      <c r="J10446" s="6" t="s">
        <v>16699</v>
      </c>
      <c r="K10446" s="17">
        <v>3</v>
      </c>
      <c r="L10446" s="17" t="s">
        <v>20075</v>
      </c>
      <c r="M10446" s="9"/>
      <c r="N10446" s="9"/>
      <c r="O10446" s="21"/>
      <c r="Q10446" s="29"/>
      <c r="U10446" s="17"/>
      <c r="V10446" s="2" t="s">
        <v>1571</v>
      </c>
      <c r="X10446" t="s">
        <v>7732</v>
      </c>
      <c r="Y10446" t="str">
        <f t="shared" si="645"/>
        <v/>
      </c>
      <c r="AA10446" t="str">
        <f t="shared" si="646"/>
        <v/>
      </c>
      <c r="AC10446" s="7"/>
      <c r="AD10446" t="s">
        <v>5508</v>
      </c>
      <c r="AE10446">
        <f t="shared" si="647"/>
        <v>0</v>
      </c>
      <c r="AG10446" s="2"/>
      <c r="AH10446" t="s">
        <v>1709</v>
      </c>
      <c r="AI10446" s="7" t="s">
        <v>4922</v>
      </c>
    </row>
    <row r="10447" spans="1:35" ht="11" customHeight="1" outlineLevel="1" x14ac:dyDescent="0.25">
      <c r="A10447" t="s">
        <v>1707</v>
      </c>
      <c r="C10447" s="2" t="s">
        <v>12974</v>
      </c>
      <c r="D10447" s="2" t="s">
        <v>16871</v>
      </c>
      <c r="E10447" s="7">
        <v>1908</v>
      </c>
      <c r="F10447" s="5" t="s">
        <v>2223</v>
      </c>
      <c r="H10447" s="5" t="s">
        <v>411</v>
      </c>
      <c r="I10447" s="6" t="s">
        <v>5508</v>
      </c>
      <c r="J10447" s="6" t="s">
        <v>16699</v>
      </c>
      <c r="K10447" s="17">
        <v>3</v>
      </c>
      <c r="L10447" s="17" t="s">
        <v>20075</v>
      </c>
      <c r="M10447" s="9"/>
      <c r="N10447" s="9"/>
      <c r="O10447" s="21"/>
      <c r="Q10447" s="29"/>
      <c r="U10447" s="17"/>
      <c r="V10447" s="2" t="s">
        <v>5191</v>
      </c>
      <c r="X10447" t="s">
        <v>7732</v>
      </c>
      <c r="Y10447" t="str">
        <f t="shared" si="645"/>
        <v/>
      </c>
      <c r="AA10447" t="str">
        <f t="shared" si="646"/>
        <v/>
      </c>
      <c r="AC10447" s="7"/>
      <c r="AD10447" t="s">
        <v>5508</v>
      </c>
      <c r="AE10447">
        <f t="shared" si="647"/>
        <v>0</v>
      </c>
      <c r="AG10447" s="2"/>
      <c r="AH10447" t="s">
        <v>1709</v>
      </c>
      <c r="AI10447" s="7" t="s">
        <v>4922</v>
      </c>
    </row>
    <row r="10448" spans="1:35" ht="11" customHeight="1" outlineLevel="1" x14ac:dyDescent="0.25">
      <c r="A10448" t="s">
        <v>1707</v>
      </c>
      <c r="C10448" s="2" t="s">
        <v>12974</v>
      </c>
      <c r="D10448" s="2">
        <v>253</v>
      </c>
      <c r="E10448" s="7">
        <v>1908</v>
      </c>
      <c r="F10448" s="5" t="s">
        <v>2224</v>
      </c>
      <c r="H10448" s="5" t="s">
        <v>411</v>
      </c>
      <c r="I10448" s="6" t="s">
        <v>5508</v>
      </c>
      <c r="J10448" s="6" t="s">
        <v>16699</v>
      </c>
      <c r="K10448" s="17">
        <v>3</v>
      </c>
      <c r="L10448" s="17" t="s">
        <v>7730</v>
      </c>
      <c r="M10448" s="9">
        <v>0.15</v>
      </c>
      <c r="N10448" s="9"/>
      <c r="O10448" s="21"/>
      <c r="Q10448" s="29"/>
      <c r="U10448" s="17"/>
      <c r="V10448" s="2">
        <v>223</v>
      </c>
      <c r="Y10448" t="str">
        <f t="shared" si="645"/>
        <v/>
      </c>
      <c r="AA10448" t="str">
        <f t="shared" si="646"/>
        <v/>
      </c>
      <c r="AC10448" s="7"/>
      <c r="AD10448" t="s">
        <v>5508</v>
      </c>
      <c r="AE10448">
        <f t="shared" si="647"/>
        <v>0</v>
      </c>
      <c r="AG10448" s="2"/>
      <c r="AH10448" t="s">
        <v>1709</v>
      </c>
      <c r="AI10448" s="7" t="s">
        <v>4610</v>
      </c>
    </row>
    <row r="10449" spans="1:35" ht="11" customHeight="1" outlineLevel="1" x14ac:dyDescent="0.25">
      <c r="A10449" t="s">
        <v>1707</v>
      </c>
      <c r="C10449" s="2" t="s">
        <v>12974</v>
      </c>
      <c r="D10449" s="2" t="s">
        <v>16872</v>
      </c>
      <c r="E10449" s="7">
        <v>1908</v>
      </c>
      <c r="F10449" s="5" t="s">
        <v>2224</v>
      </c>
      <c r="H10449" s="5" t="s">
        <v>411</v>
      </c>
      <c r="I10449" s="6" t="s">
        <v>5508</v>
      </c>
      <c r="J10449" s="6" t="s">
        <v>16699</v>
      </c>
      <c r="K10449" s="17">
        <v>3</v>
      </c>
      <c r="L10449" s="17" t="s">
        <v>20075</v>
      </c>
      <c r="M10449" s="9"/>
      <c r="N10449" s="9"/>
      <c r="O10449" s="21"/>
      <c r="Q10449" s="29"/>
      <c r="U10449" s="17"/>
      <c r="V10449" s="2" t="s">
        <v>269</v>
      </c>
      <c r="X10449" t="s">
        <v>7732</v>
      </c>
      <c r="Y10449" t="str">
        <f t="shared" si="645"/>
        <v/>
      </c>
      <c r="AA10449" t="str">
        <f t="shared" si="646"/>
        <v/>
      </c>
      <c r="AC10449" s="7"/>
      <c r="AD10449" t="s">
        <v>5508</v>
      </c>
      <c r="AE10449">
        <f t="shared" si="647"/>
        <v>0</v>
      </c>
      <c r="AG10449" s="2"/>
      <c r="AH10449" t="s">
        <v>1709</v>
      </c>
      <c r="AI10449" s="7" t="s">
        <v>4922</v>
      </c>
    </row>
    <row r="10450" spans="1:35" ht="11" customHeight="1" outlineLevel="1" x14ac:dyDescent="0.25">
      <c r="A10450" t="s">
        <v>1707</v>
      </c>
      <c r="C10450" s="2" t="s">
        <v>12974</v>
      </c>
      <c r="D10450" s="2" t="s">
        <v>16873</v>
      </c>
      <c r="E10450" s="7">
        <v>1908</v>
      </c>
      <c r="F10450" s="5" t="s">
        <v>2224</v>
      </c>
      <c r="H10450" s="5" t="s">
        <v>411</v>
      </c>
      <c r="I10450" s="6" t="s">
        <v>5508</v>
      </c>
      <c r="J10450" s="6" t="s">
        <v>16699</v>
      </c>
      <c r="K10450" s="17">
        <v>3</v>
      </c>
      <c r="L10450" s="17" t="s">
        <v>20075</v>
      </c>
      <c r="M10450" s="9"/>
      <c r="N10450" s="9"/>
      <c r="O10450" s="21"/>
      <c r="Q10450" s="29"/>
      <c r="U10450" s="17"/>
      <c r="V10450" s="2" t="s">
        <v>1868</v>
      </c>
      <c r="X10450" t="s">
        <v>7732</v>
      </c>
      <c r="Y10450" t="str">
        <f t="shared" si="645"/>
        <v/>
      </c>
      <c r="AA10450" t="str">
        <f t="shared" si="646"/>
        <v/>
      </c>
      <c r="AC10450" s="7"/>
      <c r="AD10450" t="s">
        <v>5508</v>
      </c>
      <c r="AE10450">
        <f t="shared" si="647"/>
        <v>0</v>
      </c>
      <c r="AG10450" s="2"/>
      <c r="AH10450" t="s">
        <v>1709</v>
      </c>
      <c r="AI10450" s="7" t="s">
        <v>4922</v>
      </c>
    </row>
    <row r="10451" spans="1:35" ht="11" customHeight="1" outlineLevel="1" x14ac:dyDescent="0.25">
      <c r="A10451" t="s">
        <v>1707</v>
      </c>
      <c r="C10451" s="2" t="s">
        <v>12974</v>
      </c>
      <c r="D10451" s="2" t="s">
        <v>16874</v>
      </c>
      <c r="E10451" s="7">
        <v>1908</v>
      </c>
      <c r="F10451" s="5" t="s">
        <v>2224</v>
      </c>
      <c r="H10451" s="5" t="s">
        <v>411</v>
      </c>
      <c r="I10451" s="6" t="s">
        <v>5508</v>
      </c>
      <c r="J10451" s="6" t="s">
        <v>16699</v>
      </c>
      <c r="K10451" s="17">
        <v>3</v>
      </c>
      <c r="L10451" s="17" t="s">
        <v>20075</v>
      </c>
      <c r="M10451" s="9"/>
      <c r="N10451" s="9"/>
      <c r="O10451" s="21"/>
      <c r="Q10451" s="29"/>
      <c r="U10451" s="17"/>
      <c r="V10451" s="2" t="s">
        <v>1869</v>
      </c>
      <c r="X10451" t="s">
        <v>7732</v>
      </c>
      <c r="Y10451" t="str">
        <f t="shared" si="645"/>
        <v/>
      </c>
      <c r="AA10451" t="str">
        <f t="shared" si="646"/>
        <v/>
      </c>
      <c r="AC10451" s="7"/>
      <c r="AD10451" t="s">
        <v>5508</v>
      </c>
      <c r="AE10451">
        <f t="shared" si="647"/>
        <v>0</v>
      </c>
      <c r="AG10451" s="2"/>
      <c r="AH10451" t="s">
        <v>1709</v>
      </c>
      <c r="AI10451" s="7" t="s">
        <v>4922</v>
      </c>
    </row>
    <row r="10452" spans="1:35" ht="11" customHeight="1" outlineLevel="1" x14ac:dyDescent="0.25">
      <c r="A10452" t="s">
        <v>1707</v>
      </c>
      <c r="C10452" s="2" t="s">
        <v>12974</v>
      </c>
      <c r="D10452" s="2">
        <v>254</v>
      </c>
      <c r="E10452" s="7">
        <v>1908</v>
      </c>
      <c r="F10452" s="5" t="s">
        <v>3057</v>
      </c>
      <c r="H10452" s="5" t="s">
        <v>2225</v>
      </c>
      <c r="I10452" s="6" t="s">
        <v>5508</v>
      </c>
      <c r="J10452" s="6" t="s">
        <v>16699</v>
      </c>
      <c r="K10452" s="17">
        <v>3</v>
      </c>
      <c r="L10452" s="17" t="s">
        <v>7730</v>
      </c>
      <c r="M10452" s="9">
        <v>0.15</v>
      </c>
      <c r="N10452" s="9"/>
      <c r="O10452" s="21"/>
      <c r="Q10452" s="29"/>
      <c r="U10452" s="17"/>
      <c r="V10452" s="2">
        <v>224</v>
      </c>
      <c r="Y10452" t="str">
        <f t="shared" si="645"/>
        <v/>
      </c>
      <c r="AA10452" t="str">
        <f t="shared" si="646"/>
        <v/>
      </c>
      <c r="AC10452" s="7"/>
      <c r="AD10452" t="s">
        <v>5508</v>
      </c>
      <c r="AE10452">
        <f t="shared" si="647"/>
        <v>0</v>
      </c>
      <c r="AG10452" s="2"/>
      <c r="AH10452" t="s">
        <v>1709</v>
      </c>
      <c r="AI10452" s="7" t="s">
        <v>4610</v>
      </c>
    </row>
    <row r="10453" spans="1:35" ht="11" customHeight="1" outlineLevel="1" x14ac:dyDescent="0.25">
      <c r="A10453" t="s">
        <v>1707</v>
      </c>
      <c r="C10453" s="2" t="s">
        <v>12974</v>
      </c>
      <c r="D10453" s="2" t="s">
        <v>3582</v>
      </c>
      <c r="E10453" s="7">
        <v>1908</v>
      </c>
      <c r="F10453" s="5" t="s">
        <v>3057</v>
      </c>
      <c r="H10453" s="5" t="s">
        <v>2225</v>
      </c>
      <c r="I10453" s="6" t="s">
        <v>5508</v>
      </c>
      <c r="J10453" s="6" t="s">
        <v>16699</v>
      </c>
      <c r="K10453" s="17">
        <v>3</v>
      </c>
      <c r="L10453" s="17" t="s">
        <v>20075</v>
      </c>
      <c r="M10453" s="9"/>
      <c r="N10453" s="9"/>
      <c r="O10453" s="21"/>
      <c r="Q10453" s="29"/>
      <c r="U10453" s="17"/>
      <c r="V10453" s="2" t="s">
        <v>1870</v>
      </c>
      <c r="X10453" t="s">
        <v>7732</v>
      </c>
      <c r="Y10453" t="str">
        <f t="shared" si="645"/>
        <v/>
      </c>
      <c r="AA10453" t="str">
        <f t="shared" si="646"/>
        <v/>
      </c>
      <c r="AC10453" s="7"/>
      <c r="AD10453" t="s">
        <v>5508</v>
      </c>
      <c r="AE10453">
        <f t="shared" si="647"/>
        <v>0</v>
      </c>
      <c r="AG10453" s="2"/>
      <c r="AH10453" t="s">
        <v>1709</v>
      </c>
      <c r="AI10453" s="7" t="s">
        <v>4922</v>
      </c>
    </row>
    <row r="10454" spans="1:35" ht="11" customHeight="1" outlineLevel="1" x14ac:dyDescent="0.25">
      <c r="A10454" t="s">
        <v>1707</v>
      </c>
      <c r="C10454" s="2" t="s">
        <v>12974</v>
      </c>
      <c r="D10454" s="2" t="s">
        <v>3583</v>
      </c>
      <c r="E10454" s="7">
        <v>1908</v>
      </c>
      <c r="F10454" s="5" t="s">
        <v>3057</v>
      </c>
      <c r="H10454" s="5" t="s">
        <v>2225</v>
      </c>
      <c r="I10454" s="6" t="s">
        <v>5508</v>
      </c>
      <c r="J10454" s="6" t="s">
        <v>16699</v>
      </c>
      <c r="K10454" s="17">
        <v>3</v>
      </c>
      <c r="L10454" s="17" t="s">
        <v>20075</v>
      </c>
      <c r="M10454" s="9"/>
      <c r="N10454" s="9"/>
      <c r="O10454" s="21"/>
      <c r="Q10454" s="29"/>
      <c r="U10454" s="17"/>
      <c r="V10454" s="2" t="s">
        <v>1871</v>
      </c>
      <c r="Y10454" t="str">
        <f t="shared" si="645"/>
        <v/>
      </c>
      <c r="AA10454" t="str">
        <f t="shared" si="646"/>
        <v/>
      </c>
      <c r="AC10454" s="7"/>
      <c r="AD10454" t="s">
        <v>5508</v>
      </c>
      <c r="AE10454">
        <f t="shared" si="647"/>
        <v>0</v>
      </c>
      <c r="AG10454" s="2"/>
      <c r="AH10454" t="s">
        <v>1709</v>
      </c>
      <c r="AI10454" s="7" t="s">
        <v>4922</v>
      </c>
    </row>
    <row r="10455" spans="1:35" ht="11" customHeight="1" outlineLevel="1" x14ac:dyDescent="0.25">
      <c r="A10455" t="s">
        <v>1707</v>
      </c>
      <c r="C10455" s="2" t="s">
        <v>12974</v>
      </c>
      <c r="D10455" s="2" t="s">
        <v>3584</v>
      </c>
      <c r="E10455" s="7">
        <v>1908</v>
      </c>
      <c r="F10455" s="5" t="s">
        <v>2223</v>
      </c>
      <c r="H10455" s="5" t="s">
        <v>2225</v>
      </c>
      <c r="I10455" s="6" t="s">
        <v>5508</v>
      </c>
      <c r="J10455" s="6" t="s">
        <v>16699</v>
      </c>
      <c r="K10455" s="17">
        <v>3</v>
      </c>
      <c r="L10455" s="17" t="s">
        <v>20075</v>
      </c>
      <c r="M10455" s="9"/>
      <c r="N10455" s="9"/>
      <c r="O10455" s="21"/>
      <c r="Q10455" s="29"/>
      <c r="U10455" s="17"/>
      <c r="V10455" s="2" t="s">
        <v>1872</v>
      </c>
      <c r="X10455" t="s">
        <v>7732</v>
      </c>
      <c r="Y10455" t="str">
        <f t="shared" si="645"/>
        <v/>
      </c>
      <c r="AA10455" t="str">
        <f t="shared" si="646"/>
        <v/>
      </c>
      <c r="AC10455" s="7"/>
      <c r="AD10455" t="s">
        <v>5508</v>
      </c>
      <c r="AE10455">
        <f t="shared" si="647"/>
        <v>0</v>
      </c>
      <c r="AG10455" s="2"/>
      <c r="AH10455" t="s">
        <v>1709</v>
      </c>
      <c r="AI10455" s="7" t="s">
        <v>4922</v>
      </c>
    </row>
    <row r="10456" spans="1:35" ht="11" customHeight="1" outlineLevel="1" x14ac:dyDescent="0.25">
      <c r="A10456" t="s">
        <v>1707</v>
      </c>
      <c r="C10456" s="2" t="s">
        <v>12974</v>
      </c>
      <c r="D10456" s="2">
        <v>255</v>
      </c>
      <c r="E10456" s="7">
        <v>1908</v>
      </c>
      <c r="F10456" s="5" t="s">
        <v>2226</v>
      </c>
      <c r="H10456" s="5" t="s">
        <v>2225</v>
      </c>
      <c r="I10456" s="6" t="s">
        <v>5508</v>
      </c>
      <c r="J10456" s="6" t="s">
        <v>16699</v>
      </c>
      <c r="K10456" s="17">
        <v>3</v>
      </c>
      <c r="L10456" s="17" t="s">
        <v>7730</v>
      </c>
      <c r="M10456" s="9">
        <v>1.5</v>
      </c>
      <c r="N10456" s="9"/>
      <c r="O10456" s="21"/>
      <c r="Q10456" s="29"/>
      <c r="U10456" s="17"/>
      <c r="V10456" s="2">
        <v>225</v>
      </c>
      <c r="Y10456" t="str">
        <f t="shared" si="645"/>
        <v/>
      </c>
      <c r="AA10456" t="str">
        <f t="shared" si="646"/>
        <v/>
      </c>
      <c r="AC10456" s="7"/>
      <c r="AD10456" t="s">
        <v>5508</v>
      </c>
      <c r="AE10456">
        <f t="shared" si="647"/>
        <v>0</v>
      </c>
      <c r="AG10456" s="2"/>
      <c r="AH10456" t="s">
        <v>1709</v>
      </c>
      <c r="AI10456" s="7" t="s">
        <v>4610</v>
      </c>
    </row>
    <row r="10457" spans="1:35" ht="11" customHeight="1" outlineLevel="1" x14ac:dyDescent="0.25">
      <c r="A10457" t="s">
        <v>1707</v>
      </c>
      <c r="C10457" s="2" t="s">
        <v>12974</v>
      </c>
      <c r="D10457" s="2" t="s">
        <v>3590</v>
      </c>
      <c r="E10457" s="7">
        <v>1908</v>
      </c>
      <c r="F10457" s="5" t="s">
        <v>3715</v>
      </c>
      <c r="H10457" s="5" t="s">
        <v>2225</v>
      </c>
      <c r="I10457" s="6" t="s">
        <v>5508</v>
      </c>
      <c r="J10457" s="6" t="s">
        <v>16699</v>
      </c>
      <c r="K10457" s="17">
        <v>3</v>
      </c>
      <c r="L10457" s="17" t="s">
        <v>20075</v>
      </c>
      <c r="M10457" s="9"/>
      <c r="N10457" s="9"/>
      <c r="O10457" s="21"/>
      <c r="Q10457" s="29"/>
      <c r="U10457" s="17"/>
      <c r="V10457" s="2" t="s">
        <v>1873</v>
      </c>
      <c r="X10457" t="s">
        <v>7732</v>
      </c>
      <c r="Y10457" t="str">
        <f t="shared" si="645"/>
        <v/>
      </c>
      <c r="AA10457" t="str">
        <f t="shared" si="646"/>
        <v/>
      </c>
      <c r="AC10457" s="7"/>
      <c r="AD10457" t="s">
        <v>5508</v>
      </c>
      <c r="AE10457">
        <f t="shared" si="647"/>
        <v>0</v>
      </c>
      <c r="AG10457" s="2"/>
      <c r="AH10457" t="s">
        <v>1709</v>
      </c>
      <c r="AI10457" s="7" t="s">
        <v>4922</v>
      </c>
    </row>
    <row r="10458" spans="1:35" ht="11" customHeight="1" outlineLevel="1" x14ac:dyDescent="0.25">
      <c r="A10458" t="s">
        <v>1707</v>
      </c>
      <c r="C10458" s="2" t="s">
        <v>12974</v>
      </c>
      <c r="D10458" s="2" t="s">
        <v>3591</v>
      </c>
      <c r="E10458" s="7">
        <v>1908</v>
      </c>
      <c r="F10458" s="5" t="s">
        <v>2223</v>
      </c>
      <c r="H10458" s="5" t="s">
        <v>2225</v>
      </c>
      <c r="I10458" s="6" t="s">
        <v>5508</v>
      </c>
      <c r="J10458" s="6" t="s">
        <v>16699</v>
      </c>
      <c r="K10458" s="17">
        <v>3</v>
      </c>
      <c r="L10458" s="17" t="s">
        <v>20075</v>
      </c>
      <c r="M10458" s="9"/>
      <c r="N10458" s="9"/>
      <c r="O10458" s="21"/>
      <c r="Q10458" s="29"/>
      <c r="U10458" s="17"/>
      <c r="V10458" s="2" t="s">
        <v>1874</v>
      </c>
      <c r="X10458" t="s">
        <v>7732</v>
      </c>
      <c r="Y10458" t="str">
        <f t="shared" si="645"/>
        <v/>
      </c>
      <c r="AA10458" t="str">
        <f t="shared" si="646"/>
        <v/>
      </c>
      <c r="AC10458" s="7"/>
      <c r="AD10458" t="s">
        <v>5508</v>
      </c>
      <c r="AE10458">
        <f t="shared" si="647"/>
        <v>0</v>
      </c>
      <c r="AG10458" s="2"/>
      <c r="AH10458" t="s">
        <v>1709</v>
      </c>
      <c r="AI10458" s="7" t="s">
        <v>4922</v>
      </c>
    </row>
    <row r="10459" spans="1:35" ht="11" customHeight="1" outlineLevel="1" x14ac:dyDescent="0.25">
      <c r="A10459" t="s">
        <v>1707</v>
      </c>
      <c r="C10459" s="2" t="s">
        <v>12974</v>
      </c>
      <c r="D10459" s="2" t="s">
        <v>3592</v>
      </c>
      <c r="E10459" s="7">
        <v>1908</v>
      </c>
      <c r="F10459" s="5" t="s">
        <v>2227</v>
      </c>
      <c r="H10459" s="5" t="s">
        <v>2225</v>
      </c>
      <c r="I10459" s="6" t="s">
        <v>5508</v>
      </c>
      <c r="J10459" s="6" t="s">
        <v>16699</v>
      </c>
      <c r="K10459" s="17">
        <v>3</v>
      </c>
      <c r="L10459" s="17" t="s">
        <v>20075</v>
      </c>
      <c r="M10459" s="9"/>
      <c r="N10459" s="9"/>
      <c r="O10459" s="21"/>
      <c r="Q10459" s="29"/>
      <c r="U10459" s="17"/>
      <c r="V10459" s="2" t="s">
        <v>1875</v>
      </c>
      <c r="X10459" t="s">
        <v>7732</v>
      </c>
      <c r="Y10459" t="str">
        <f t="shared" si="645"/>
        <v/>
      </c>
      <c r="AA10459" t="str">
        <f t="shared" si="646"/>
        <v/>
      </c>
      <c r="AC10459" s="7"/>
      <c r="AD10459" t="s">
        <v>5508</v>
      </c>
      <c r="AE10459">
        <f t="shared" si="647"/>
        <v>0</v>
      </c>
      <c r="AG10459" s="2"/>
      <c r="AH10459" t="s">
        <v>1709</v>
      </c>
      <c r="AI10459" s="7"/>
    </row>
    <row r="10460" spans="1:35" ht="11" customHeight="1" outlineLevel="1" x14ac:dyDescent="0.25">
      <c r="A10460" t="s">
        <v>1707</v>
      </c>
      <c r="C10460" s="2" t="s">
        <v>12974</v>
      </c>
      <c r="D10460" s="2" t="s">
        <v>3593</v>
      </c>
      <c r="E10460" s="7">
        <v>1908</v>
      </c>
      <c r="F10460" s="5" t="s">
        <v>3714</v>
      </c>
      <c r="H10460" s="5" t="s">
        <v>411</v>
      </c>
      <c r="I10460" s="6" t="s">
        <v>5508</v>
      </c>
      <c r="J10460" s="6" t="s">
        <v>16699</v>
      </c>
      <c r="K10460" s="17">
        <v>3</v>
      </c>
      <c r="L10460" s="17" t="s">
        <v>20075</v>
      </c>
      <c r="M10460" s="9"/>
      <c r="N10460" s="9"/>
      <c r="O10460" s="21"/>
      <c r="Q10460" s="29"/>
      <c r="U10460" s="17"/>
      <c r="V10460" s="2" t="s">
        <v>1876</v>
      </c>
      <c r="X10460" t="s">
        <v>7732</v>
      </c>
      <c r="Y10460" t="str">
        <f t="shared" si="645"/>
        <v/>
      </c>
      <c r="AA10460" t="str">
        <f t="shared" si="646"/>
        <v/>
      </c>
      <c r="AC10460" s="7"/>
      <c r="AD10460" t="s">
        <v>5508</v>
      </c>
      <c r="AE10460">
        <f t="shared" si="647"/>
        <v>0</v>
      </c>
      <c r="AG10460" s="2"/>
      <c r="AH10460" t="s">
        <v>1709</v>
      </c>
      <c r="AI10460" s="7" t="s">
        <v>4922</v>
      </c>
    </row>
    <row r="10461" spans="1:35" ht="11" customHeight="1" outlineLevel="1" x14ac:dyDescent="0.25">
      <c r="A10461" t="s">
        <v>1707</v>
      </c>
      <c r="C10461" s="2" t="s">
        <v>12974</v>
      </c>
      <c r="D10461" s="2" t="s">
        <v>3594</v>
      </c>
      <c r="E10461" s="7">
        <v>1908</v>
      </c>
      <c r="F10461" s="5" t="s">
        <v>2228</v>
      </c>
      <c r="H10461" s="5" t="s">
        <v>411</v>
      </c>
      <c r="I10461" s="6" t="s">
        <v>5508</v>
      </c>
      <c r="J10461" s="6" t="s">
        <v>16699</v>
      </c>
      <c r="K10461" s="17">
        <v>3</v>
      </c>
      <c r="L10461" s="17" t="s">
        <v>20075</v>
      </c>
      <c r="M10461" s="9"/>
      <c r="N10461" s="9"/>
      <c r="O10461" s="21"/>
      <c r="Q10461" s="29"/>
      <c r="U10461" s="17"/>
      <c r="V10461" s="2" t="s">
        <v>1877</v>
      </c>
      <c r="X10461" t="s">
        <v>7732</v>
      </c>
      <c r="Y10461" t="str">
        <f t="shared" ref="Y10461:Y10524" si="648">IF(COUNTIF(F10461,"*fdc*"),1,"")</f>
        <v/>
      </c>
      <c r="AA10461" t="str">
        <f t="shared" ref="AA10461:AA10524" si="649">IF(COUNTIF(F10461,"*s/s*"),1,"")</f>
        <v/>
      </c>
      <c r="AC10461" s="7"/>
      <c r="AD10461" t="s">
        <v>5508</v>
      </c>
      <c r="AE10461">
        <f t="shared" si="647"/>
        <v>0</v>
      </c>
      <c r="AG10461" s="2"/>
      <c r="AH10461" t="s">
        <v>1709</v>
      </c>
      <c r="AI10461" s="7" t="s">
        <v>4620</v>
      </c>
    </row>
    <row r="10462" spans="1:35" ht="11" customHeight="1" outlineLevel="1" x14ac:dyDescent="0.25">
      <c r="A10462" t="s">
        <v>1707</v>
      </c>
      <c r="C10462" s="2" t="s">
        <v>12974</v>
      </c>
      <c r="D10462" s="2" t="s">
        <v>16875</v>
      </c>
      <c r="E10462" s="7">
        <v>1908</v>
      </c>
      <c r="F10462" s="5" t="s">
        <v>2229</v>
      </c>
      <c r="H10462" s="5" t="s">
        <v>2225</v>
      </c>
      <c r="I10462" s="6" t="s">
        <v>5508</v>
      </c>
      <c r="J10462" s="6" t="s">
        <v>16699</v>
      </c>
      <c r="K10462" s="17">
        <v>3</v>
      </c>
      <c r="L10462" s="17" t="s">
        <v>20075</v>
      </c>
      <c r="M10462" s="9"/>
      <c r="N10462" s="9"/>
      <c r="O10462" s="21"/>
      <c r="Q10462" s="29"/>
      <c r="U10462" s="17"/>
      <c r="V10462" s="2" t="s">
        <v>1878</v>
      </c>
      <c r="X10462" t="s">
        <v>7732</v>
      </c>
      <c r="Y10462" t="str">
        <f t="shared" si="648"/>
        <v/>
      </c>
      <c r="AA10462" t="str">
        <f t="shared" si="649"/>
        <v/>
      </c>
      <c r="AC10462" s="7"/>
      <c r="AD10462" t="s">
        <v>5508</v>
      </c>
      <c r="AE10462">
        <f t="shared" si="647"/>
        <v>0</v>
      </c>
      <c r="AG10462" s="2"/>
      <c r="AH10462" t="s">
        <v>1709</v>
      </c>
      <c r="AI10462" s="7" t="s">
        <v>4523</v>
      </c>
    </row>
    <row r="10463" spans="1:35" ht="11" customHeight="1" outlineLevel="1" x14ac:dyDescent="0.25">
      <c r="A10463" t="s">
        <v>1707</v>
      </c>
      <c r="C10463" s="2" t="s">
        <v>12974</v>
      </c>
      <c r="D10463" s="2" t="s">
        <v>16876</v>
      </c>
      <c r="E10463" s="7">
        <v>1908</v>
      </c>
      <c r="F10463" s="5" t="s">
        <v>3713</v>
      </c>
      <c r="H10463" s="5" t="s">
        <v>2225</v>
      </c>
      <c r="I10463" s="6" t="s">
        <v>5508</v>
      </c>
      <c r="J10463" s="6" t="s">
        <v>16699</v>
      </c>
      <c r="K10463" s="17">
        <v>3</v>
      </c>
      <c r="L10463" s="17" t="s">
        <v>20075</v>
      </c>
      <c r="M10463" s="9"/>
      <c r="N10463" s="9"/>
      <c r="O10463" s="21"/>
      <c r="Q10463" s="29"/>
      <c r="U10463" s="17"/>
      <c r="V10463" s="2" t="s">
        <v>1879</v>
      </c>
      <c r="X10463" t="s">
        <v>7732</v>
      </c>
      <c r="Y10463" t="str">
        <f t="shared" si="648"/>
        <v/>
      </c>
      <c r="AA10463" t="str">
        <f t="shared" si="649"/>
        <v/>
      </c>
      <c r="AC10463" s="7"/>
      <c r="AD10463" t="s">
        <v>5508</v>
      </c>
      <c r="AE10463">
        <f t="shared" si="647"/>
        <v>0</v>
      </c>
      <c r="AG10463" s="2"/>
      <c r="AH10463" t="s">
        <v>1709</v>
      </c>
      <c r="AI10463" s="7" t="s">
        <v>4523</v>
      </c>
    </row>
    <row r="10464" spans="1:35" ht="11" customHeight="1" outlineLevel="1" x14ac:dyDescent="0.25">
      <c r="A10464" t="s">
        <v>1707</v>
      </c>
      <c r="C10464" s="2" t="s">
        <v>12974</v>
      </c>
      <c r="D10464" s="2" t="s">
        <v>16877</v>
      </c>
      <c r="E10464" s="7">
        <v>1908</v>
      </c>
      <c r="F10464" s="5" t="s">
        <v>2226</v>
      </c>
      <c r="H10464" s="5" t="s">
        <v>2225</v>
      </c>
      <c r="I10464" s="6" t="s">
        <v>5508</v>
      </c>
      <c r="J10464" s="6" t="s">
        <v>16699</v>
      </c>
      <c r="K10464" s="17">
        <v>3</v>
      </c>
      <c r="L10464" s="17" t="s">
        <v>20075</v>
      </c>
      <c r="M10464" s="9"/>
      <c r="N10464" s="9"/>
      <c r="O10464" s="21"/>
      <c r="Q10464" s="29"/>
      <c r="U10464" s="17"/>
      <c r="V10464" s="2" t="s">
        <v>1880</v>
      </c>
      <c r="X10464" t="s">
        <v>7732</v>
      </c>
      <c r="Y10464" t="str">
        <f t="shared" si="648"/>
        <v/>
      </c>
      <c r="AA10464" t="str">
        <f t="shared" si="649"/>
        <v/>
      </c>
      <c r="AC10464" s="7"/>
      <c r="AD10464" t="s">
        <v>5508</v>
      </c>
      <c r="AE10464">
        <f t="shared" si="647"/>
        <v>0</v>
      </c>
      <c r="AG10464" s="2"/>
      <c r="AH10464" t="s">
        <v>1709</v>
      </c>
      <c r="AI10464" s="7" t="s">
        <v>4922</v>
      </c>
    </row>
    <row r="10465" spans="1:35" ht="11" customHeight="1" outlineLevel="1" x14ac:dyDescent="0.25">
      <c r="A10465" t="s">
        <v>1707</v>
      </c>
      <c r="C10465" s="2" t="s">
        <v>12974</v>
      </c>
      <c r="D10465" s="2">
        <v>263</v>
      </c>
      <c r="E10465" s="7">
        <v>1908</v>
      </c>
      <c r="F10465" s="5" t="s">
        <v>2230</v>
      </c>
      <c r="H10465" s="5" t="s">
        <v>5037</v>
      </c>
      <c r="I10465" s="6" t="s">
        <v>5508</v>
      </c>
      <c r="J10465" s="6" t="s">
        <v>16996</v>
      </c>
      <c r="K10465" s="17">
        <v>3</v>
      </c>
      <c r="L10465" s="17" t="s">
        <v>7732</v>
      </c>
      <c r="M10465" s="9"/>
      <c r="N10465" s="9"/>
      <c r="O10465" s="21"/>
      <c r="Q10465" s="29"/>
      <c r="U10465" s="17"/>
      <c r="V10465" s="2">
        <v>226</v>
      </c>
      <c r="X10465" t="s">
        <v>7732</v>
      </c>
      <c r="Y10465" t="str">
        <f t="shared" si="648"/>
        <v/>
      </c>
      <c r="AA10465" t="str">
        <f t="shared" si="649"/>
        <v/>
      </c>
      <c r="AC10465" s="7"/>
      <c r="AD10465" t="s">
        <v>5508</v>
      </c>
      <c r="AE10465">
        <f t="shared" si="647"/>
        <v>0</v>
      </c>
      <c r="AG10465" s="2"/>
      <c r="AH10465" t="s">
        <v>1709</v>
      </c>
      <c r="AI10465" s="7" t="s">
        <v>4922</v>
      </c>
    </row>
    <row r="10466" spans="1:35" ht="11" customHeight="1" outlineLevel="1" x14ac:dyDescent="0.25">
      <c r="A10466" t="s">
        <v>1707</v>
      </c>
      <c r="C10466" s="2" t="s">
        <v>12974</v>
      </c>
      <c r="D10466" s="2" t="s">
        <v>5818</v>
      </c>
      <c r="E10466" s="7">
        <v>1908</v>
      </c>
      <c r="F10466" s="5" t="s">
        <v>3713</v>
      </c>
      <c r="H10466" s="5" t="s">
        <v>5037</v>
      </c>
      <c r="I10466" s="6" t="s">
        <v>5508</v>
      </c>
      <c r="J10466" s="6" t="s">
        <v>16996</v>
      </c>
      <c r="K10466" s="17">
        <v>3</v>
      </c>
      <c r="L10466" s="17" t="s">
        <v>20075</v>
      </c>
      <c r="M10466" s="9"/>
      <c r="N10466" s="9"/>
      <c r="O10466" s="21"/>
      <c r="Q10466" s="29"/>
      <c r="U10466" s="17"/>
      <c r="V10466" s="2" t="s">
        <v>1881</v>
      </c>
      <c r="X10466" t="s">
        <v>7732</v>
      </c>
      <c r="Y10466" t="str">
        <f t="shared" si="648"/>
        <v/>
      </c>
      <c r="AA10466" t="str">
        <f t="shared" si="649"/>
        <v/>
      </c>
      <c r="AC10466" s="7"/>
      <c r="AD10466" t="s">
        <v>5508</v>
      </c>
      <c r="AE10466">
        <f t="shared" si="647"/>
        <v>0</v>
      </c>
      <c r="AG10466" s="2"/>
      <c r="AH10466" t="s">
        <v>1709</v>
      </c>
      <c r="AI10466" s="7" t="s">
        <v>4922</v>
      </c>
    </row>
    <row r="10467" spans="1:35" ht="11" customHeight="1" outlineLevel="1" x14ac:dyDescent="0.25">
      <c r="A10467" t="s">
        <v>1707</v>
      </c>
      <c r="C10467" s="2" t="s">
        <v>12974</v>
      </c>
      <c r="D10467" s="2" t="s">
        <v>5819</v>
      </c>
      <c r="E10467" s="7">
        <v>1908</v>
      </c>
      <c r="F10467" s="5" t="s">
        <v>2231</v>
      </c>
      <c r="H10467" s="5" t="s">
        <v>5037</v>
      </c>
      <c r="I10467" s="6" t="s">
        <v>5508</v>
      </c>
      <c r="J10467" s="6" t="s">
        <v>16996</v>
      </c>
      <c r="K10467" s="17">
        <v>3</v>
      </c>
      <c r="L10467" s="17" t="s">
        <v>20075</v>
      </c>
      <c r="M10467" s="9"/>
      <c r="N10467" s="9"/>
      <c r="O10467" s="21"/>
      <c r="Q10467" s="29"/>
      <c r="U10467" s="17"/>
      <c r="V10467" s="2" t="s">
        <v>1882</v>
      </c>
      <c r="X10467" t="s">
        <v>7732</v>
      </c>
      <c r="Y10467" t="str">
        <f t="shared" si="648"/>
        <v/>
      </c>
      <c r="AA10467" t="str">
        <f t="shared" si="649"/>
        <v/>
      </c>
      <c r="AC10467" s="7"/>
      <c r="AD10467" t="s">
        <v>5508</v>
      </c>
      <c r="AE10467">
        <f t="shared" si="647"/>
        <v>0</v>
      </c>
      <c r="AG10467" s="2"/>
      <c r="AH10467" t="s">
        <v>1709</v>
      </c>
      <c r="AI10467" s="7" t="s">
        <v>4922</v>
      </c>
    </row>
    <row r="10468" spans="1:35" ht="11" customHeight="1" outlineLevel="1" x14ac:dyDescent="0.25">
      <c r="A10468" t="s">
        <v>1707</v>
      </c>
      <c r="C10468" s="2" t="s">
        <v>12974</v>
      </c>
      <c r="D10468" s="2">
        <v>264</v>
      </c>
      <c r="E10468" s="7">
        <v>1908</v>
      </c>
      <c r="F10468" s="5" t="s">
        <v>2232</v>
      </c>
      <c r="H10468" s="5" t="s">
        <v>5037</v>
      </c>
      <c r="I10468" s="6" t="s">
        <v>5508</v>
      </c>
      <c r="J10468" s="6" t="s">
        <v>16996</v>
      </c>
      <c r="K10468" s="17">
        <v>3</v>
      </c>
      <c r="L10468" s="17" t="s">
        <v>7730</v>
      </c>
      <c r="M10468" s="9">
        <v>1.4</v>
      </c>
      <c r="N10468" s="9"/>
      <c r="O10468" s="21"/>
      <c r="Q10468" s="29"/>
      <c r="U10468" s="17"/>
      <c r="V10468" s="2">
        <v>227</v>
      </c>
      <c r="X10468" t="s">
        <v>7732</v>
      </c>
      <c r="Y10468" t="str">
        <f t="shared" si="648"/>
        <v/>
      </c>
      <c r="AA10468" t="str">
        <f t="shared" si="649"/>
        <v/>
      </c>
      <c r="AC10468" s="7"/>
      <c r="AD10468" t="s">
        <v>5508</v>
      </c>
      <c r="AE10468">
        <f t="shared" si="647"/>
        <v>0</v>
      </c>
      <c r="AG10468" s="2"/>
      <c r="AH10468" t="s">
        <v>1709</v>
      </c>
      <c r="AI10468" s="7" t="s">
        <v>4610</v>
      </c>
    </row>
    <row r="10469" spans="1:35" ht="11" customHeight="1" outlineLevel="1" x14ac:dyDescent="0.25">
      <c r="A10469" t="s">
        <v>1707</v>
      </c>
      <c r="C10469" s="2" t="s">
        <v>12974</v>
      </c>
      <c r="D10469" s="2" t="s">
        <v>5822</v>
      </c>
      <c r="E10469" s="7">
        <v>1908</v>
      </c>
      <c r="F10469" s="5" t="s">
        <v>2233</v>
      </c>
      <c r="H10469" s="5" t="s">
        <v>5037</v>
      </c>
      <c r="I10469" s="6" t="s">
        <v>5508</v>
      </c>
      <c r="J10469" s="6" t="s">
        <v>16996</v>
      </c>
      <c r="K10469" s="17">
        <v>3</v>
      </c>
      <c r="L10469" s="17" t="s">
        <v>20075</v>
      </c>
      <c r="M10469" s="9"/>
      <c r="N10469" s="9"/>
      <c r="O10469" s="21"/>
      <c r="Q10469" s="29"/>
      <c r="U10469" s="17"/>
      <c r="V10469" s="2" t="s">
        <v>493</v>
      </c>
      <c r="X10469" t="s">
        <v>7732</v>
      </c>
      <c r="Y10469" t="str">
        <f t="shared" si="648"/>
        <v/>
      </c>
      <c r="AA10469" t="str">
        <f t="shared" si="649"/>
        <v/>
      </c>
      <c r="AC10469" s="7"/>
      <c r="AD10469" t="s">
        <v>5508</v>
      </c>
      <c r="AE10469">
        <f t="shared" si="647"/>
        <v>0</v>
      </c>
      <c r="AG10469" s="2"/>
      <c r="AH10469" t="s">
        <v>1709</v>
      </c>
      <c r="AI10469" s="7" t="s">
        <v>4922</v>
      </c>
    </row>
    <row r="10470" spans="1:35" ht="11" customHeight="1" outlineLevel="1" x14ac:dyDescent="0.25">
      <c r="A10470" t="s">
        <v>1707</v>
      </c>
      <c r="C10470" s="2" t="s">
        <v>12974</v>
      </c>
      <c r="D10470" s="2" t="s">
        <v>5823</v>
      </c>
      <c r="E10470" s="7">
        <v>1908</v>
      </c>
      <c r="F10470" s="5" t="s">
        <v>3523</v>
      </c>
      <c r="H10470" s="5" t="s">
        <v>5037</v>
      </c>
      <c r="I10470" s="6" t="s">
        <v>5508</v>
      </c>
      <c r="J10470" s="6" t="s">
        <v>16996</v>
      </c>
      <c r="K10470" s="17">
        <v>3</v>
      </c>
      <c r="L10470" s="17" t="s">
        <v>20075</v>
      </c>
      <c r="M10470" s="9"/>
      <c r="N10470" s="9"/>
      <c r="O10470" s="21"/>
      <c r="Q10470" s="29"/>
      <c r="U10470" s="17"/>
      <c r="V10470" s="2" t="s">
        <v>494</v>
      </c>
      <c r="X10470" t="s">
        <v>7732</v>
      </c>
      <c r="Y10470" t="str">
        <f t="shared" si="648"/>
        <v/>
      </c>
      <c r="AA10470" t="str">
        <f t="shared" si="649"/>
        <v/>
      </c>
      <c r="AC10470" s="7"/>
      <c r="AD10470" t="s">
        <v>5508</v>
      </c>
      <c r="AE10470">
        <f t="shared" ref="AE10470:AE10533" si="650">COUNTIF(I10470,"*Fuji*")</f>
        <v>0</v>
      </c>
      <c r="AG10470" s="2"/>
      <c r="AH10470" t="s">
        <v>1709</v>
      </c>
      <c r="AI10470" s="7" t="s">
        <v>4620</v>
      </c>
    </row>
    <row r="10471" spans="1:35" ht="11" customHeight="1" outlineLevel="1" x14ac:dyDescent="0.25">
      <c r="A10471" t="s">
        <v>1707</v>
      </c>
      <c r="C10471" s="2" t="s">
        <v>12974</v>
      </c>
      <c r="D10471" s="2">
        <v>265</v>
      </c>
      <c r="E10471" s="7">
        <v>1908</v>
      </c>
      <c r="F10471" s="5" t="s">
        <v>2234</v>
      </c>
      <c r="H10471" s="5" t="s">
        <v>5037</v>
      </c>
      <c r="I10471" s="6" t="s">
        <v>5508</v>
      </c>
      <c r="J10471" s="6" t="s">
        <v>16996</v>
      </c>
      <c r="K10471" s="17">
        <v>3</v>
      </c>
      <c r="L10471" s="17" t="s">
        <v>7732</v>
      </c>
      <c r="M10471" s="9"/>
      <c r="N10471" s="9"/>
      <c r="O10471" s="21"/>
      <c r="Q10471" s="29"/>
      <c r="U10471" s="17"/>
      <c r="V10471" s="2">
        <v>228</v>
      </c>
      <c r="X10471" t="s">
        <v>7732</v>
      </c>
      <c r="Y10471" t="str">
        <f t="shared" si="648"/>
        <v/>
      </c>
      <c r="AA10471" t="str">
        <f t="shared" si="649"/>
        <v/>
      </c>
      <c r="AC10471" s="7"/>
      <c r="AD10471" t="s">
        <v>5508</v>
      </c>
      <c r="AE10471">
        <f t="shared" si="650"/>
        <v>0</v>
      </c>
      <c r="AG10471" s="2"/>
      <c r="AH10471" t="s">
        <v>1709</v>
      </c>
      <c r="AI10471" s="7" t="s">
        <v>4610</v>
      </c>
    </row>
    <row r="10472" spans="1:35" ht="11" customHeight="1" outlineLevel="1" x14ac:dyDescent="0.25">
      <c r="A10472" t="s">
        <v>1707</v>
      </c>
      <c r="C10472" s="2" t="s">
        <v>12974</v>
      </c>
      <c r="D10472" s="2" t="s">
        <v>5434</v>
      </c>
      <c r="E10472" s="7">
        <v>1908</v>
      </c>
      <c r="F10472" s="5" t="s">
        <v>2233</v>
      </c>
      <c r="H10472" s="5" t="s">
        <v>5037</v>
      </c>
      <c r="I10472" s="6" t="s">
        <v>5508</v>
      </c>
      <c r="J10472" s="6" t="s">
        <v>16996</v>
      </c>
      <c r="K10472" s="17">
        <v>3</v>
      </c>
      <c r="L10472" s="17" t="s">
        <v>20075</v>
      </c>
      <c r="M10472" s="9"/>
      <c r="N10472" s="9"/>
      <c r="O10472" s="21"/>
      <c r="Q10472" s="29"/>
      <c r="U10472" s="17"/>
      <c r="V10472" s="2" t="s">
        <v>495</v>
      </c>
      <c r="X10472" t="s">
        <v>7732</v>
      </c>
      <c r="Y10472" t="str">
        <f t="shared" si="648"/>
        <v/>
      </c>
      <c r="AA10472" t="str">
        <f t="shared" si="649"/>
        <v/>
      </c>
      <c r="AC10472" s="7"/>
      <c r="AD10472" t="s">
        <v>5508</v>
      </c>
      <c r="AE10472">
        <f t="shared" si="650"/>
        <v>0</v>
      </c>
      <c r="AG10472" s="2"/>
      <c r="AH10472" t="s">
        <v>1709</v>
      </c>
      <c r="AI10472" s="7" t="s">
        <v>4922</v>
      </c>
    </row>
    <row r="10473" spans="1:35" ht="11" customHeight="1" outlineLevel="1" x14ac:dyDescent="0.25">
      <c r="A10473" t="s">
        <v>1707</v>
      </c>
      <c r="C10473" s="2" t="s">
        <v>12974</v>
      </c>
      <c r="D10473" s="2">
        <v>266</v>
      </c>
      <c r="E10473" s="7">
        <v>1908</v>
      </c>
      <c r="F10473" s="5" t="s">
        <v>2235</v>
      </c>
      <c r="H10473" s="5" t="s">
        <v>5037</v>
      </c>
      <c r="I10473" s="6" t="s">
        <v>5508</v>
      </c>
      <c r="J10473" s="6" t="s">
        <v>16996</v>
      </c>
      <c r="K10473" s="17">
        <v>3</v>
      </c>
      <c r="L10473" s="17" t="s">
        <v>7730</v>
      </c>
      <c r="M10473" s="9">
        <v>1.5</v>
      </c>
      <c r="N10473" s="9"/>
      <c r="O10473" s="21"/>
      <c r="Q10473" s="29"/>
      <c r="U10473" s="17"/>
      <c r="V10473" s="2">
        <v>229</v>
      </c>
      <c r="Y10473" t="str">
        <f t="shared" si="648"/>
        <v/>
      </c>
      <c r="AA10473" t="str">
        <f t="shared" si="649"/>
        <v/>
      </c>
      <c r="AC10473" s="7"/>
      <c r="AD10473" t="s">
        <v>5508</v>
      </c>
      <c r="AE10473">
        <f t="shared" si="650"/>
        <v>0</v>
      </c>
      <c r="AG10473" s="2"/>
      <c r="AH10473" t="s">
        <v>1709</v>
      </c>
      <c r="AI10473" s="7" t="s">
        <v>4610</v>
      </c>
    </row>
    <row r="10474" spans="1:35" ht="11" customHeight="1" outlineLevel="1" x14ac:dyDescent="0.25">
      <c r="A10474" t="s">
        <v>1707</v>
      </c>
      <c r="C10474" s="2" t="s">
        <v>12974</v>
      </c>
      <c r="D10474" s="2" t="s">
        <v>501</v>
      </c>
      <c r="E10474" s="7">
        <v>1908</v>
      </c>
      <c r="F10474" s="5" t="s">
        <v>2235</v>
      </c>
      <c r="H10474" s="5" t="s">
        <v>5037</v>
      </c>
      <c r="I10474" s="6" t="s">
        <v>5508</v>
      </c>
      <c r="J10474" s="6" t="s">
        <v>16996</v>
      </c>
      <c r="K10474" s="17">
        <v>3</v>
      </c>
      <c r="L10474" s="17" t="s">
        <v>20075</v>
      </c>
      <c r="M10474" s="9"/>
      <c r="N10474" s="9"/>
      <c r="O10474" s="21"/>
      <c r="Q10474" s="29"/>
      <c r="U10474" s="17"/>
      <c r="V10474" s="2" t="s">
        <v>496</v>
      </c>
      <c r="X10474" t="s">
        <v>7732</v>
      </c>
      <c r="Y10474" t="str">
        <f t="shared" si="648"/>
        <v/>
      </c>
      <c r="AA10474" t="str">
        <f t="shared" si="649"/>
        <v/>
      </c>
      <c r="AC10474" s="7"/>
      <c r="AD10474" t="s">
        <v>5508</v>
      </c>
      <c r="AE10474">
        <f t="shared" si="650"/>
        <v>0</v>
      </c>
      <c r="AG10474" s="2"/>
      <c r="AH10474" t="s">
        <v>1709</v>
      </c>
      <c r="AI10474" s="7" t="s">
        <v>4922</v>
      </c>
    </row>
    <row r="10475" spans="1:35" ht="11" customHeight="1" outlineLevel="1" x14ac:dyDescent="0.25">
      <c r="A10475" t="s">
        <v>1707</v>
      </c>
      <c r="C10475" s="2" t="s">
        <v>12974</v>
      </c>
      <c r="D10475" s="2" t="s">
        <v>502</v>
      </c>
      <c r="E10475" s="7">
        <v>1908</v>
      </c>
      <c r="F10475" s="5" t="s">
        <v>2233</v>
      </c>
      <c r="H10475" s="5" t="s">
        <v>5037</v>
      </c>
      <c r="I10475" s="6" t="s">
        <v>5508</v>
      </c>
      <c r="J10475" s="6" t="s">
        <v>16996</v>
      </c>
      <c r="K10475" s="17">
        <v>3</v>
      </c>
      <c r="L10475" s="17" t="s">
        <v>20075</v>
      </c>
      <c r="M10475" s="9"/>
      <c r="N10475" s="9"/>
      <c r="O10475" s="21"/>
      <c r="Q10475" s="29"/>
      <c r="U10475" s="17"/>
      <c r="V10475" s="2" t="s">
        <v>497</v>
      </c>
      <c r="X10475" t="s">
        <v>7732</v>
      </c>
      <c r="Y10475" t="str">
        <f t="shared" si="648"/>
        <v/>
      </c>
      <c r="AA10475" t="str">
        <f t="shared" si="649"/>
        <v/>
      </c>
      <c r="AC10475" s="7"/>
      <c r="AD10475" t="s">
        <v>5508</v>
      </c>
      <c r="AE10475">
        <f t="shared" si="650"/>
        <v>0</v>
      </c>
      <c r="AG10475" s="2"/>
      <c r="AH10475" t="s">
        <v>1709</v>
      </c>
      <c r="AI10475" s="7" t="s">
        <v>4922</v>
      </c>
    </row>
    <row r="10476" spans="1:35" ht="11" customHeight="1" outlineLevel="1" collapsed="1" x14ac:dyDescent="0.25">
      <c r="A10476" t="s">
        <v>1707</v>
      </c>
      <c r="C10476" s="2" t="s">
        <v>12974</v>
      </c>
      <c r="D10476" s="2" t="s">
        <v>16994</v>
      </c>
      <c r="E10476" s="7">
        <v>1908</v>
      </c>
      <c r="F10476" s="5" t="s">
        <v>2236</v>
      </c>
      <c r="H10476" s="5" t="s">
        <v>5037</v>
      </c>
      <c r="I10476" s="6" t="s">
        <v>5508</v>
      </c>
      <c r="J10476" s="6" t="s">
        <v>16996</v>
      </c>
      <c r="K10476" s="17">
        <v>3</v>
      </c>
      <c r="L10476" s="17" t="s">
        <v>20075</v>
      </c>
      <c r="M10476" s="9"/>
      <c r="N10476" s="9"/>
      <c r="O10476" s="21"/>
      <c r="Q10476" s="29"/>
      <c r="U10476" s="17"/>
      <c r="V10476" s="2" t="s">
        <v>498</v>
      </c>
      <c r="X10476" t="s">
        <v>7732</v>
      </c>
      <c r="Y10476" t="str">
        <f t="shared" si="648"/>
        <v/>
      </c>
      <c r="AA10476" t="str">
        <f t="shared" si="649"/>
        <v/>
      </c>
      <c r="AC10476" s="7"/>
      <c r="AD10476" t="s">
        <v>5508</v>
      </c>
      <c r="AE10476">
        <f t="shared" si="650"/>
        <v>0</v>
      </c>
      <c r="AG10476" s="2"/>
      <c r="AH10476" t="s">
        <v>1709</v>
      </c>
      <c r="AI10476" s="7" t="s">
        <v>4922</v>
      </c>
    </row>
    <row r="10477" spans="1:35" ht="11" customHeight="1" outlineLevel="1" x14ac:dyDescent="0.25">
      <c r="A10477" t="s">
        <v>1707</v>
      </c>
      <c r="C10477" s="2" t="s">
        <v>12974</v>
      </c>
      <c r="D10477" s="2" t="s">
        <v>16995</v>
      </c>
      <c r="E10477" s="7">
        <v>1908</v>
      </c>
      <c r="F10477" s="5" t="s">
        <v>3713</v>
      </c>
      <c r="H10477" s="5" t="s">
        <v>5037</v>
      </c>
      <c r="I10477" s="6" t="s">
        <v>5508</v>
      </c>
      <c r="J10477" s="6" t="s">
        <v>16996</v>
      </c>
      <c r="K10477" s="17">
        <v>3</v>
      </c>
      <c r="L10477" s="17" t="s">
        <v>20075</v>
      </c>
      <c r="M10477" s="9"/>
      <c r="N10477" s="9"/>
      <c r="O10477" s="21"/>
      <c r="Q10477" s="29"/>
      <c r="U10477" s="17"/>
      <c r="V10477" s="2" t="s">
        <v>499</v>
      </c>
      <c r="X10477" t="s">
        <v>7732</v>
      </c>
      <c r="Y10477" t="str">
        <f t="shared" si="648"/>
        <v/>
      </c>
      <c r="AA10477" t="str">
        <f t="shared" si="649"/>
        <v/>
      </c>
      <c r="AC10477" s="7"/>
      <c r="AD10477" t="s">
        <v>5508</v>
      </c>
      <c r="AE10477">
        <f t="shared" si="650"/>
        <v>0</v>
      </c>
      <c r="AG10477" s="2"/>
      <c r="AH10477" t="s">
        <v>1709</v>
      </c>
      <c r="AI10477" s="7" t="s">
        <v>4922</v>
      </c>
    </row>
    <row r="10478" spans="1:35" ht="11" customHeight="1" outlineLevel="1" x14ac:dyDescent="0.25">
      <c r="A10478" t="s">
        <v>1707</v>
      </c>
      <c r="C10478" s="2" t="s">
        <v>12974</v>
      </c>
      <c r="D10478" s="2" t="s">
        <v>4062</v>
      </c>
      <c r="E10478" s="7">
        <v>1908</v>
      </c>
      <c r="F10478" s="5" t="s">
        <v>21982</v>
      </c>
      <c r="H10478" s="5" t="s">
        <v>1644</v>
      </c>
      <c r="I10478" s="6" t="s">
        <v>5508</v>
      </c>
      <c r="J10478" s="6"/>
      <c r="K10478" s="17">
        <v>3</v>
      </c>
      <c r="L10478" s="17" t="s">
        <v>7732</v>
      </c>
      <c r="M10478" s="9"/>
      <c r="N10478" s="9"/>
      <c r="O10478" s="21"/>
      <c r="Q10478" s="29"/>
      <c r="U10478" s="17"/>
      <c r="V10478" s="2" t="s">
        <v>176</v>
      </c>
      <c r="X10478" t="s">
        <v>7732</v>
      </c>
      <c r="Y10478" t="str">
        <f t="shared" si="648"/>
        <v/>
      </c>
      <c r="AA10478" t="str">
        <f t="shared" si="649"/>
        <v/>
      </c>
      <c r="AC10478" s="7"/>
      <c r="AD10478" t="s">
        <v>5508</v>
      </c>
      <c r="AE10478">
        <f t="shared" si="650"/>
        <v>0</v>
      </c>
      <c r="AG10478" s="2"/>
      <c r="AH10478" t="s">
        <v>1709</v>
      </c>
      <c r="AI10478" s="7" t="s">
        <v>4620</v>
      </c>
    </row>
    <row r="10479" spans="1:35" ht="11" customHeight="1" outlineLevel="1" x14ac:dyDescent="0.25">
      <c r="A10479" t="s">
        <v>1707</v>
      </c>
      <c r="C10479" s="2" t="s">
        <v>12974</v>
      </c>
      <c r="D10479" s="2" t="s">
        <v>4062</v>
      </c>
      <c r="E10479" s="7">
        <v>1908</v>
      </c>
      <c r="F10479" s="5" t="s">
        <v>21983</v>
      </c>
      <c r="H10479" s="5" t="s">
        <v>1644</v>
      </c>
      <c r="I10479" s="6" t="s">
        <v>5508</v>
      </c>
      <c r="J10479" s="6"/>
      <c r="K10479" s="17">
        <v>3</v>
      </c>
      <c r="L10479" s="17" t="s">
        <v>7732</v>
      </c>
      <c r="M10479" s="9"/>
      <c r="N10479" s="9"/>
      <c r="O10479" s="21"/>
      <c r="Q10479" s="29"/>
      <c r="U10479" s="17"/>
      <c r="V10479" s="2" t="s">
        <v>1538</v>
      </c>
      <c r="X10479" t="s">
        <v>7732</v>
      </c>
      <c r="Y10479" t="str">
        <f t="shared" si="648"/>
        <v/>
      </c>
      <c r="AA10479" t="str">
        <f t="shared" si="649"/>
        <v/>
      </c>
      <c r="AC10479" s="7"/>
      <c r="AD10479" t="s">
        <v>5508</v>
      </c>
      <c r="AE10479">
        <f t="shared" si="650"/>
        <v>0</v>
      </c>
      <c r="AG10479" s="2"/>
      <c r="AH10479" t="s">
        <v>1709</v>
      </c>
      <c r="AI10479" s="7" t="s">
        <v>4620</v>
      </c>
    </row>
    <row r="10480" spans="1:35" ht="11" customHeight="1" outlineLevel="1" x14ac:dyDescent="0.25">
      <c r="A10480" t="s">
        <v>1707</v>
      </c>
      <c r="C10480" s="2" t="s">
        <v>12974</v>
      </c>
      <c r="D10480" s="2" t="s">
        <v>4062</v>
      </c>
      <c r="E10480" s="7">
        <v>1908</v>
      </c>
      <c r="F10480" s="5" t="s">
        <v>21984</v>
      </c>
      <c r="H10480" s="5" t="s">
        <v>1644</v>
      </c>
      <c r="I10480" s="6" t="s">
        <v>5508</v>
      </c>
      <c r="J10480" s="6"/>
      <c r="K10480" s="17">
        <v>3</v>
      </c>
      <c r="L10480" s="17" t="s">
        <v>7732</v>
      </c>
      <c r="M10480" s="9"/>
      <c r="N10480" s="9"/>
      <c r="O10480" s="21"/>
      <c r="Q10480" s="29"/>
      <c r="U10480" s="17"/>
      <c r="V10480" s="2" t="s">
        <v>4776</v>
      </c>
      <c r="X10480" t="s">
        <v>7732</v>
      </c>
      <c r="Y10480" t="str">
        <f t="shared" si="648"/>
        <v/>
      </c>
      <c r="AA10480" t="str">
        <f t="shared" si="649"/>
        <v/>
      </c>
      <c r="AC10480" s="7"/>
      <c r="AD10480" t="s">
        <v>5508</v>
      </c>
      <c r="AE10480">
        <f t="shared" si="650"/>
        <v>0</v>
      </c>
      <c r="AG10480" s="2"/>
      <c r="AH10480" t="s">
        <v>1709</v>
      </c>
      <c r="AI10480" s="7" t="s">
        <v>4620</v>
      </c>
    </row>
    <row r="10481" spans="1:35" ht="11" customHeight="1" outlineLevel="1" x14ac:dyDescent="0.25">
      <c r="A10481" t="s">
        <v>1707</v>
      </c>
      <c r="C10481" s="2" t="s">
        <v>12974</v>
      </c>
      <c r="D10481" s="2" t="s">
        <v>4062</v>
      </c>
      <c r="E10481" s="7">
        <v>1908</v>
      </c>
      <c r="F10481" s="5" t="s">
        <v>21985</v>
      </c>
      <c r="H10481" s="5" t="s">
        <v>1644</v>
      </c>
      <c r="I10481" s="6" t="s">
        <v>5508</v>
      </c>
      <c r="J10481" s="6"/>
      <c r="K10481" s="17">
        <v>3</v>
      </c>
      <c r="L10481" s="17" t="s">
        <v>7732</v>
      </c>
      <c r="M10481" s="9"/>
      <c r="N10481" s="9"/>
      <c r="O10481" s="21"/>
      <c r="Q10481" s="29"/>
      <c r="U10481" s="17"/>
      <c r="V10481" s="2" t="s">
        <v>4777</v>
      </c>
      <c r="Y10481" t="str">
        <f t="shared" si="648"/>
        <v/>
      </c>
      <c r="AA10481" t="str">
        <f t="shared" si="649"/>
        <v/>
      </c>
      <c r="AC10481" s="7"/>
      <c r="AD10481" t="s">
        <v>5508</v>
      </c>
      <c r="AE10481">
        <f t="shared" si="650"/>
        <v>0</v>
      </c>
      <c r="AG10481" s="2"/>
      <c r="AH10481" t="s">
        <v>1709</v>
      </c>
      <c r="AI10481" s="7" t="s">
        <v>4620</v>
      </c>
    </row>
    <row r="10482" spans="1:35" ht="11" customHeight="1" outlineLevel="1" x14ac:dyDescent="0.25">
      <c r="A10482" t="s">
        <v>1707</v>
      </c>
      <c r="C10482" s="2" t="s">
        <v>12974</v>
      </c>
      <c r="D10482" s="2" t="s">
        <v>4062</v>
      </c>
      <c r="E10482" s="7">
        <v>1908</v>
      </c>
      <c r="F10482" s="5" t="s">
        <v>21986</v>
      </c>
      <c r="H10482" s="5" t="s">
        <v>1644</v>
      </c>
      <c r="I10482" s="6" t="s">
        <v>5508</v>
      </c>
      <c r="J10482" s="6"/>
      <c r="K10482" s="17">
        <v>3</v>
      </c>
      <c r="L10482" s="17" t="s">
        <v>7732</v>
      </c>
      <c r="M10482" s="9"/>
      <c r="N10482" s="9"/>
      <c r="O10482" s="21"/>
      <c r="Q10482" s="29"/>
      <c r="U10482" s="17"/>
      <c r="V10482" s="2" t="s">
        <v>2400</v>
      </c>
      <c r="Y10482" t="str">
        <f t="shared" si="648"/>
        <v/>
      </c>
      <c r="AA10482" t="str">
        <f t="shared" si="649"/>
        <v/>
      </c>
      <c r="AC10482" s="7"/>
      <c r="AD10482" t="s">
        <v>5508</v>
      </c>
      <c r="AE10482">
        <f t="shared" si="650"/>
        <v>0</v>
      </c>
      <c r="AG10482" s="2"/>
      <c r="AH10482" t="s">
        <v>1709</v>
      </c>
      <c r="AI10482" s="7" t="s">
        <v>4620</v>
      </c>
    </row>
    <row r="10483" spans="1:35" ht="11" customHeight="1" outlineLevel="1" x14ac:dyDescent="0.25">
      <c r="A10483" t="s">
        <v>1707</v>
      </c>
      <c r="C10483" s="2" t="s">
        <v>12974</v>
      </c>
      <c r="D10483" s="2" t="s">
        <v>4062</v>
      </c>
      <c r="E10483" s="7">
        <v>1908</v>
      </c>
      <c r="F10483" s="5" t="s">
        <v>21987</v>
      </c>
      <c r="H10483" s="5" t="s">
        <v>1644</v>
      </c>
      <c r="I10483" s="6" t="s">
        <v>5508</v>
      </c>
      <c r="J10483" s="6"/>
      <c r="K10483" s="17">
        <v>3</v>
      </c>
      <c r="L10483" s="17" t="s">
        <v>7732</v>
      </c>
      <c r="M10483" s="9"/>
      <c r="N10483" s="9"/>
      <c r="O10483" s="21"/>
      <c r="Q10483" s="29"/>
      <c r="U10483" s="17"/>
      <c r="V10483" s="2" t="s">
        <v>1018</v>
      </c>
      <c r="X10483" t="s">
        <v>7732</v>
      </c>
      <c r="Y10483" t="str">
        <f t="shared" si="648"/>
        <v/>
      </c>
      <c r="AA10483" t="str">
        <f t="shared" si="649"/>
        <v/>
      </c>
      <c r="AC10483" s="7"/>
      <c r="AD10483" t="s">
        <v>5508</v>
      </c>
      <c r="AE10483">
        <f t="shared" si="650"/>
        <v>0</v>
      </c>
      <c r="AG10483" s="2"/>
      <c r="AH10483" t="s">
        <v>1709</v>
      </c>
      <c r="AI10483" s="7" t="s">
        <v>4620</v>
      </c>
    </row>
    <row r="10484" spans="1:35" ht="11" customHeight="1" outlineLevel="1" x14ac:dyDescent="0.25">
      <c r="A10484" t="s">
        <v>1707</v>
      </c>
      <c r="C10484" s="2" t="s">
        <v>12974</v>
      </c>
      <c r="D10484" s="2" t="s">
        <v>4062</v>
      </c>
      <c r="E10484" s="7">
        <v>1908</v>
      </c>
      <c r="F10484" s="5" t="s">
        <v>4252</v>
      </c>
      <c r="H10484" s="5" t="s">
        <v>1674</v>
      </c>
      <c r="I10484" s="6" t="s">
        <v>5508</v>
      </c>
      <c r="J10484" s="6"/>
      <c r="K10484" s="17">
        <v>3</v>
      </c>
      <c r="L10484" s="17" t="s">
        <v>7732</v>
      </c>
      <c r="M10484" s="9"/>
      <c r="N10484" s="9"/>
      <c r="O10484" s="21"/>
      <c r="Q10484" s="29"/>
      <c r="U10484" s="17"/>
      <c r="V10484" s="2" t="s">
        <v>2669</v>
      </c>
      <c r="X10484" t="s">
        <v>7732</v>
      </c>
      <c r="Y10484" t="str">
        <f t="shared" si="648"/>
        <v/>
      </c>
      <c r="AA10484" t="str">
        <f t="shared" si="649"/>
        <v/>
      </c>
      <c r="AC10484" s="7"/>
      <c r="AD10484" t="s">
        <v>5508</v>
      </c>
      <c r="AE10484">
        <f t="shared" si="650"/>
        <v>0</v>
      </c>
      <c r="AG10484" s="2"/>
      <c r="AH10484" t="s">
        <v>1709</v>
      </c>
      <c r="AI10484" s="7" t="s">
        <v>4610</v>
      </c>
    </row>
    <row r="10485" spans="1:35" ht="11" customHeight="1" outlineLevel="1" x14ac:dyDescent="0.25">
      <c r="A10485" t="s">
        <v>1707</v>
      </c>
      <c r="C10485" s="2" t="s">
        <v>12974</v>
      </c>
      <c r="D10485" s="2" t="s">
        <v>4062</v>
      </c>
      <c r="E10485" s="7">
        <v>1908</v>
      </c>
      <c r="F10485" s="5" t="s">
        <v>3099</v>
      </c>
      <c r="H10485" s="5" t="s">
        <v>1674</v>
      </c>
      <c r="I10485" s="6" t="s">
        <v>5508</v>
      </c>
      <c r="J10485" s="6"/>
      <c r="K10485" s="17">
        <v>3</v>
      </c>
      <c r="L10485" s="17" t="s">
        <v>20075</v>
      </c>
      <c r="M10485" s="9"/>
      <c r="N10485" s="9"/>
      <c r="O10485" s="21"/>
      <c r="Q10485" s="29"/>
      <c r="U10485" s="17"/>
      <c r="V10485" s="2" t="s">
        <v>2670</v>
      </c>
      <c r="X10485" t="s">
        <v>7732</v>
      </c>
      <c r="Y10485" t="str">
        <f t="shared" si="648"/>
        <v/>
      </c>
      <c r="AA10485" t="str">
        <f t="shared" si="649"/>
        <v/>
      </c>
      <c r="AC10485" s="7"/>
      <c r="AD10485" t="s">
        <v>5508</v>
      </c>
      <c r="AE10485">
        <f t="shared" si="650"/>
        <v>0</v>
      </c>
      <c r="AG10485" s="2"/>
      <c r="AH10485" t="s">
        <v>1709</v>
      </c>
      <c r="AI10485" s="7" t="s">
        <v>4922</v>
      </c>
    </row>
    <row r="10486" spans="1:35" ht="11" customHeight="1" outlineLevel="1" x14ac:dyDescent="0.25">
      <c r="A10486" t="s">
        <v>1707</v>
      </c>
      <c r="C10486" s="2" t="s">
        <v>12974</v>
      </c>
      <c r="D10486" s="2" t="s">
        <v>4062</v>
      </c>
      <c r="E10486" s="7">
        <v>1908</v>
      </c>
      <c r="F10486" s="5" t="s">
        <v>6835</v>
      </c>
      <c r="H10486" s="5" t="s">
        <v>1674</v>
      </c>
      <c r="I10486" s="6" t="s">
        <v>5508</v>
      </c>
      <c r="J10486" s="6"/>
      <c r="K10486" s="17">
        <v>3</v>
      </c>
      <c r="L10486" s="17" t="s">
        <v>7732</v>
      </c>
      <c r="M10486" s="9"/>
      <c r="N10486" s="9"/>
      <c r="O10486" s="21"/>
      <c r="Q10486" s="29"/>
      <c r="U10486" s="17"/>
      <c r="V10486" s="2" t="s">
        <v>2671</v>
      </c>
      <c r="X10486" t="s">
        <v>7732</v>
      </c>
      <c r="Y10486" t="str">
        <f t="shared" si="648"/>
        <v/>
      </c>
      <c r="AA10486" t="str">
        <f t="shared" si="649"/>
        <v/>
      </c>
      <c r="AC10486" s="7"/>
      <c r="AD10486" t="s">
        <v>5508</v>
      </c>
      <c r="AE10486">
        <f t="shared" si="650"/>
        <v>0</v>
      </c>
      <c r="AG10486" s="2"/>
      <c r="AH10486" t="s">
        <v>1709</v>
      </c>
      <c r="AI10486" s="7" t="s">
        <v>4610</v>
      </c>
    </row>
    <row r="10487" spans="1:35" ht="11" customHeight="1" outlineLevel="1" x14ac:dyDescent="0.25">
      <c r="A10487" t="s">
        <v>1707</v>
      </c>
      <c r="C10487" s="2" t="s">
        <v>12974</v>
      </c>
      <c r="D10487" s="2" t="s">
        <v>4062</v>
      </c>
      <c r="E10487" s="7">
        <v>1908</v>
      </c>
      <c r="F10487" s="5" t="s">
        <v>3099</v>
      </c>
      <c r="H10487" s="5" t="s">
        <v>1674</v>
      </c>
      <c r="I10487" s="6" t="s">
        <v>5508</v>
      </c>
      <c r="J10487" s="6"/>
      <c r="K10487" s="17">
        <v>3</v>
      </c>
      <c r="L10487" s="17" t="s">
        <v>20075</v>
      </c>
      <c r="M10487" s="9"/>
      <c r="N10487" s="9"/>
      <c r="O10487" s="21"/>
      <c r="Q10487" s="29"/>
      <c r="U10487" s="17"/>
      <c r="V10487" s="2" t="s">
        <v>2672</v>
      </c>
      <c r="X10487" t="s">
        <v>7732</v>
      </c>
      <c r="Y10487" t="str">
        <f t="shared" si="648"/>
        <v/>
      </c>
      <c r="AA10487" t="str">
        <f t="shared" si="649"/>
        <v/>
      </c>
      <c r="AC10487" s="7"/>
      <c r="AD10487" t="s">
        <v>5508</v>
      </c>
      <c r="AE10487">
        <f t="shared" si="650"/>
        <v>0</v>
      </c>
      <c r="AG10487" s="2"/>
      <c r="AH10487" t="s">
        <v>1709</v>
      </c>
      <c r="AI10487" s="7" t="s">
        <v>4922</v>
      </c>
    </row>
    <row r="10488" spans="1:35" ht="11" customHeight="1" outlineLevel="1" collapsed="1" x14ac:dyDescent="0.25">
      <c r="A10488" t="s">
        <v>1707</v>
      </c>
      <c r="C10488" s="2" t="s">
        <v>12974</v>
      </c>
      <c r="D10488" s="2" t="s">
        <v>4062</v>
      </c>
      <c r="E10488" s="7">
        <v>1908</v>
      </c>
      <c r="F10488" s="5" t="s">
        <v>3713</v>
      </c>
      <c r="H10488" s="5" t="s">
        <v>1674</v>
      </c>
      <c r="I10488" s="6" t="s">
        <v>5508</v>
      </c>
      <c r="J10488" s="6"/>
      <c r="K10488" s="17">
        <v>3</v>
      </c>
      <c r="L10488" s="17" t="s">
        <v>20075</v>
      </c>
      <c r="M10488" s="9"/>
      <c r="N10488" s="9"/>
      <c r="O10488" s="21"/>
      <c r="Q10488" s="29"/>
      <c r="U10488" s="17"/>
      <c r="V10488" s="2" t="s">
        <v>4250</v>
      </c>
      <c r="X10488" t="s">
        <v>7732</v>
      </c>
      <c r="Y10488" t="str">
        <f t="shared" si="648"/>
        <v/>
      </c>
      <c r="AA10488" t="str">
        <f t="shared" si="649"/>
        <v/>
      </c>
      <c r="AC10488" s="7"/>
      <c r="AD10488" t="s">
        <v>5508</v>
      </c>
      <c r="AE10488">
        <f t="shared" si="650"/>
        <v>0</v>
      </c>
      <c r="AG10488" s="2"/>
      <c r="AH10488" t="s">
        <v>1709</v>
      </c>
      <c r="AI10488" s="7" t="s">
        <v>4922</v>
      </c>
    </row>
    <row r="10489" spans="1:35" ht="11" customHeight="1" outlineLevel="1" x14ac:dyDescent="0.25">
      <c r="A10489" t="s">
        <v>1707</v>
      </c>
      <c r="C10489" s="2" t="s">
        <v>12974</v>
      </c>
      <c r="D10489" s="2" t="s">
        <v>4062</v>
      </c>
      <c r="E10489" s="7">
        <v>1908</v>
      </c>
      <c r="F10489" s="5" t="s">
        <v>4253</v>
      </c>
      <c r="H10489" s="5" t="s">
        <v>1674</v>
      </c>
      <c r="I10489" s="6" t="s">
        <v>5508</v>
      </c>
      <c r="J10489" s="6"/>
      <c r="K10489" s="17">
        <v>3</v>
      </c>
      <c r="L10489" s="17" t="s">
        <v>7732</v>
      </c>
      <c r="M10489" s="9"/>
      <c r="N10489" s="9"/>
      <c r="O10489" s="21"/>
      <c r="Q10489" s="29"/>
      <c r="U10489" s="17"/>
      <c r="V10489" s="2" t="s">
        <v>2673</v>
      </c>
      <c r="Y10489" t="str">
        <f t="shared" si="648"/>
        <v/>
      </c>
      <c r="AA10489" t="str">
        <f t="shared" si="649"/>
        <v/>
      </c>
      <c r="AC10489" s="7"/>
      <c r="AD10489" t="s">
        <v>5508</v>
      </c>
      <c r="AE10489">
        <f t="shared" si="650"/>
        <v>0</v>
      </c>
      <c r="AG10489" s="2"/>
      <c r="AH10489" t="s">
        <v>1709</v>
      </c>
      <c r="AI10489" s="7" t="s">
        <v>4610</v>
      </c>
    </row>
    <row r="10490" spans="1:35" ht="11" customHeight="1" outlineLevel="1" x14ac:dyDescent="0.25">
      <c r="A10490" t="s">
        <v>1707</v>
      </c>
      <c r="C10490" s="2" t="s">
        <v>12974</v>
      </c>
      <c r="D10490" s="2" t="s">
        <v>4062</v>
      </c>
      <c r="E10490" s="7">
        <v>1908</v>
      </c>
      <c r="F10490" s="5" t="s">
        <v>4254</v>
      </c>
      <c r="H10490" s="5" t="s">
        <v>1674</v>
      </c>
      <c r="I10490" s="6" t="s">
        <v>5508</v>
      </c>
      <c r="J10490" s="6"/>
      <c r="K10490" s="17">
        <v>3</v>
      </c>
      <c r="L10490" s="17" t="s">
        <v>7732</v>
      </c>
      <c r="M10490" s="9"/>
      <c r="N10490" s="9"/>
      <c r="O10490" s="21"/>
      <c r="Q10490" s="29"/>
      <c r="U10490" s="17"/>
      <c r="V10490" s="2" t="s">
        <v>5473</v>
      </c>
      <c r="X10490" t="s">
        <v>7732</v>
      </c>
      <c r="Y10490" t="str">
        <f t="shared" si="648"/>
        <v/>
      </c>
      <c r="AA10490" t="str">
        <f t="shared" si="649"/>
        <v/>
      </c>
      <c r="AC10490" s="7"/>
      <c r="AD10490" t="s">
        <v>5508</v>
      </c>
      <c r="AE10490">
        <f t="shared" si="650"/>
        <v>0</v>
      </c>
      <c r="AG10490" s="2"/>
      <c r="AH10490" t="s">
        <v>1709</v>
      </c>
      <c r="AI10490" s="7" t="s">
        <v>4620</v>
      </c>
    </row>
    <row r="10491" spans="1:35" ht="11" customHeight="1" outlineLevel="1" x14ac:dyDescent="0.25">
      <c r="A10491" t="s">
        <v>1707</v>
      </c>
      <c r="C10491" s="2" t="s">
        <v>12974</v>
      </c>
      <c r="D10491" s="2" t="s">
        <v>4062</v>
      </c>
      <c r="E10491" s="7">
        <v>1908</v>
      </c>
      <c r="F10491" s="5" t="s">
        <v>3099</v>
      </c>
      <c r="H10491" s="5" t="s">
        <v>1674</v>
      </c>
      <c r="I10491" s="6" t="s">
        <v>5508</v>
      </c>
      <c r="J10491" s="6"/>
      <c r="K10491" s="17">
        <v>3</v>
      </c>
      <c r="L10491" s="17" t="s">
        <v>20075</v>
      </c>
      <c r="M10491" s="9"/>
      <c r="N10491" s="9"/>
      <c r="O10491" s="21"/>
      <c r="Q10491" s="29"/>
      <c r="U10491" s="17"/>
      <c r="V10491" s="2" t="s">
        <v>4242</v>
      </c>
      <c r="X10491" t="s">
        <v>7732</v>
      </c>
      <c r="Y10491" t="str">
        <f t="shared" si="648"/>
        <v/>
      </c>
      <c r="AA10491" t="str">
        <f t="shared" si="649"/>
        <v/>
      </c>
      <c r="AC10491" s="7"/>
      <c r="AD10491" t="s">
        <v>5508</v>
      </c>
      <c r="AE10491">
        <f t="shared" si="650"/>
        <v>0</v>
      </c>
      <c r="AG10491" s="2"/>
      <c r="AH10491" t="s">
        <v>1709</v>
      </c>
      <c r="AI10491" s="7" t="s">
        <v>4620</v>
      </c>
    </row>
    <row r="10492" spans="1:35" ht="11" customHeight="1" outlineLevel="1" x14ac:dyDescent="0.25">
      <c r="A10492" t="s">
        <v>1707</v>
      </c>
      <c r="C10492" s="2" t="s">
        <v>12974</v>
      </c>
      <c r="D10492" s="2" t="s">
        <v>4062</v>
      </c>
      <c r="E10492" s="7">
        <v>1908</v>
      </c>
      <c r="F10492" s="5" t="s">
        <v>4255</v>
      </c>
      <c r="H10492" s="5" t="s">
        <v>1674</v>
      </c>
      <c r="I10492" s="6" t="s">
        <v>5508</v>
      </c>
      <c r="J10492" s="6"/>
      <c r="K10492" s="17">
        <v>3</v>
      </c>
      <c r="L10492" s="17" t="s">
        <v>7732</v>
      </c>
      <c r="M10492" s="9"/>
      <c r="N10492" s="9"/>
      <c r="O10492" s="21"/>
      <c r="Q10492" s="29"/>
      <c r="U10492" s="17"/>
      <c r="V10492" s="2" t="s">
        <v>4243</v>
      </c>
      <c r="Y10492" t="str">
        <f t="shared" si="648"/>
        <v/>
      </c>
      <c r="AA10492" t="str">
        <f t="shared" si="649"/>
        <v/>
      </c>
      <c r="AC10492" s="7"/>
      <c r="AD10492" t="s">
        <v>5508</v>
      </c>
      <c r="AE10492">
        <f t="shared" si="650"/>
        <v>0</v>
      </c>
      <c r="AG10492" s="2"/>
      <c r="AH10492" t="s">
        <v>1709</v>
      </c>
      <c r="AI10492" s="7" t="s">
        <v>4610</v>
      </c>
    </row>
    <row r="10493" spans="1:35" ht="11" customHeight="1" outlineLevel="1" x14ac:dyDescent="0.25">
      <c r="A10493" t="s">
        <v>1707</v>
      </c>
      <c r="C10493" s="2" t="s">
        <v>12974</v>
      </c>
      <c r="D10493" s="2" t="s">
        <v>4062</v>
      </c>
      <c r="E10493" s="7">
        <v>1908</v>
      </c>
      <c r="F10493" s="5" t="s">
        <v>6834</v>
      </c>
      <c r="H10493" s="5" t="s">
        <v>5037</v>
      </c>
      <c r="I10493" s="6" t="s">
        <v>5508</v>
      </c>
      <c r="J10493" s="6"/>
      <c r="K10493" s="17">
        <v>3</v>
      </c>
      <c r="L10493" s="17" t="s">
        <v>7732</v>
      </c>
      <c r="M10493" s="9"/>
      <c r="N10493" s="9"/>
      <c r="O10493" s="21"/>
      <c r="Q10493" s="29"/>
      <c r="U10493" s="17"/>
      <c r="V10493" s="2" t="s">
        <v>4244</v>
      </c>
      <c r="X10493" t="s">
        <v>7732</v>
      </c>
      <c r="Y10493" t="str">
        <f t="shared" si="648"/>
        <v/>
      </c>
      <c r="AA10493" t="str">
        <f t="shared" si="649"/>
        <v/>
      </c>
      <c r="AC10493" s="7"/>
      <c r="AD10493" t="s">
        <v>5508</v>
      </c>
      <c r="AE10493">
        <f t="shared" si="650"/>
        <v>0</v>
      </c>
      <c r="AG10493" s="2"/>
      <c r="AH10493" t="s">
        <v>1709</v>
      </c>
      <c r="AI10493" s="7" t="s">
        <v>4610</v>
      </c>
    </row>
    <row r="10494" spans="1:35" ht="11" customHeight="1" outlineLevel="1" x14ac:dyDescent="0.25">
      <c r="A10494" t="s">
        <v>1707</v>
      </c>
      <c r="C10494" s="2" t="s">
        <v>12974</v>
      </c>
      <c r="D10494" s="2" t="s">
        <v>4062</v>
      </c>
      <c r="E10494" s="7">
        <v>1908</v>
      </c>
      <c r="F10494" s="5" t="s">
        <v>1303</v>
      </c>
      <c r="H10494" s="5" t="s">
        <v>5037</v>
      </c>
      <c r="I10494" s="6" t="s">
        <v>5508</v>
      </c>
      <c r="J10494" s="6"/>
      <c r="K10494" s="17">
        <v>3</v>
      </c>
      <c r="L10494" s="17" t="s">
        <v>7732</v>
      </c>
      <c r="M10494" s="9"/>
      <c r="N10494" s="9"/>
      <c r="O10494" s="21"/>
      <c r="Q10494" s="29"/>
      <c r="U10494" s="17"/>
      <c r="V10494" s="2" t="s">
        <v>4245</v>
      </c>
      <c r="X10494" t="s">
        <v>7732</v>
      </c>
      <c r="Y10494" t="str">
        <f t="shared" si="648"/>
        <v/>
      </c>
      <c r="AA10494" t="str">
        <f t="shared" si="649"/>
        <v/>
      </c>
      <c r="AC10494" s="7"/>
      <c r="AD10494" t="s">
        <v>5508</v>
      </c>
      <c r="AE10494">
        <f t="shared" si="650"/>
        <v>0</v>
      </c>
      <c r="AG10494" s="2"/>
      <c r="AH10494" t="s">
        <v>1709</v>
      </c>
      <c r="AI10494" s="7" t="s">
        <v>4610</v>
      </c>
    </row>
    <row r="10495" spans="1:35" ht="11" customHeight="1" outlineLevel="1" x14ac:dyDescent="0.25">
      <c r="A10495" t="s">
        <v>1707</v>
      </c>
      <c r="C10495" s="2" t="s">
        <v>12974</v>
      </c>
      <c r="D10495" s="2" t="s">
        <v>4062</v>
      </c>
      <c r="E10495" s="7">
        <v>1908</v>
      </c>
      <c r="F10495" s="5" t="s">
        <v>3713</v>
      </c>
      <c r="H10495" s="5" t="s">
        <v>5037</v>
      </c>
      <c r="I10495" s="6" t="s">
        <v>5508</v>
      </c>
      <c r="J10495" s="6"/>
      <c r="K10495" s="17">
        <v>3</v>
      </c>
      <c r="L10495" s="17" t="s">
        <v>20075</v>
      </c>
      <c r="M10495" s="9"/>
      <c r="N10495" s="9"/>
      <c r="O10495" s="21"/>
      <c r="Q10495" s="29"/>
      <c r="U10495" s="17"/>
      <c r="V10495" s="2" t="s">
        <v>4246</v>
      </c>
      <c r="X10495" t="s">
        <v>7732</v>
      </c>
      <c r="Y10495" t="str">
        <f t="shared" si="648"/>
        <v/>
      </c>
      <c r="AA10495" t="str">
        <f t="shared" si="649"/>
        <v/>
      </c>
      <c r="AC10495" s="7"/>
      <c r="AD10495" t="s">
        <v>5508</v>
      </c>
      <c r="AE10495">
        <f t="shared" si="650"/>
        <v>0</v>
      </c>
      <c r="AG10495" s="2"/>
      <c r="AH10495" t="s">
        <v>1709</v>
      </c>
      <c r="AI10495" s="7" t="s">
        <v>4922</v>
      </c>
    </row>
    <row r="10496" spans="1:35" ht="11" customHeight="1" outlineLevel="1" x14ac:dyDescent="0.25">
      <c r="A10496" t="s">
        <v>1707</v>
      </c>
      <c r="C10496" s="2" t="s">
        <v>12974</v>
      </c>
      <c r="D10496" s="2" t="s">
        <v>4062</v>
      </c>
      <c r="E10496" s="7">
        <v>1908</v>
      </c>
      <c r="F10496" s="5" t="s">
        <v>5651</v>
      </c>
      <c r="H10496" s="5" t="s">
        <v>5037</v>
      </c>
      <c r="I10496" s="6" t="s">
        <v>5508</v>
      </c>
      <c r="J10496" s="6"/>
      <c r="K10496" s="17">
        <v>3</v>
      </c>
      <c r="L10496" s="17" t="s">
        <v>7732</v>
      </c>
      <c r="M10496" s="9"/>
      <c r="N10496" s="9"/>
      <c r="O10496" s="21"/>
      <c r="Q10496" s="29"/>
      <c r="U10496" s="17"/>
      <c r="V10496" s="2" t="s">
        <v>4247</v>
      </c>
      <c r="X10496" t="s">
        <v>7732</v>
      </c>
      <c r="Y10496" t="str">
        <f t="shared" si="648"/>
        <v/>
      </c>
      <c r="AA10496" t="str">
        <f t="shared" si="649"/>
        <v/>
      </c>
      <c r="AC10496" s="7"/>
      <c r="AD10496" t="s">
        <v>5508</v>
      </c>
      <c r="AE10496">
        <f t="shared" si="650"/>
        <v>0</v>
      </c>
      <c r="AG10496" s="2"/>
      <c r="AH10496" t="s">
        <v>1709</v>
      </c>
      <c r="AI10496" s="7" t="s">
        <v>4610</v>
      </c>
    </row>
    <row r="10497" spans="1:35" ht="11" customHeight="1" outlineLevel="1" x14ac:dyDescent="0.25">
      <c r="A10497" t="s">
        <v>1707</v>
      </c>
      <c r="C10497" s="2" t="s">
        <v>12974</v>
      </c>
      <c r="D10497" s="2" t="s">
        <v>4062</v>
      </c>
      <c r="E10497" s="7">
        <v>1908</v>
      </c>
      <c r="F10497" s="5" t="s">
        <v>6723</v>
      </c>
      <c r="H10497" s="5" t="s">
        <v>5037</v>
      </c>
      <c r="I10497" s="6" t="s">
        <v>5508</v>
      </c>
      <c r="J10497" s="6"/>
      <c r="K10497" s="17">
        <v>3</v>
      </c>
      <c r="L10497" s="17" t="s">
        <v>7732</v>
      </c>
      <c r="M10497" s="9"/>
      <c r="N10497" s="9"/>
      <c r="O10497" s="21"/>
      <c r="Q10497" s="29"/>
      <c r="U10497" s="17"/>
      <c r="V10497" s="2" t="s">
        <v>4248</v>
      </c>
      <c r="X10497" t="s">
        <v>7732</v>
      </c>
      <c r="Y10497" t="str">
        <f t="shared" si="648"/>
        <v/>
      </c>
      <c r="AA10497" t="str">
        <f t="shared" si="649"/>
        <v/>
      </c>
      <c r="AC10497" s="7"/>
      <c r="AD10497" t="s">
        <v>5508</v>
      </c>
      <c r="AE10497">
        <f t="shared" si="650"/>
        <v>0</v>
      </c>
      <c r="AG10497" s="2"/>
      <c r="AH10497" t="s">
        <v>1709</v>
      </c>
      <c r="AI10497" s="7" t="s">
        <v>4610</v>
      </c>
    </row>
    <row r="10498" spans="1:35" ht="11" customHeight="1" outlineLevel="1" x14ac:dyDescent="0.25">
      <c r="A10498" t="s">
        <v>1707</v>
      </c>
      <c r="C10498" s="2" t="s">
        <v>12974</v>
      </c>
      <c r="D10498" s="2" t="s">
        <v>4062</v>
      </c>
      <c r="E10498" s="7">
        <v>1908</v>
      </c>
      <c r="F10498" s="5" t="s">
        <v>6724</v>
      </c>
      <c r="H10498" s="5" t="s">
        <v>5037</v>
      </c>
      <c r="I10498" s="6" t="s">
        <v>5508</v>
      </c>
      <c r="J10498" s="6"/>
      <c r="K10498" s="17">
        <v>3</v>
      </c>
      <c r="L10498" s="17" t="s">
        <v>7732</v>
      </c>
      <c r="M10498" s="9"/>
      <c r="N10498" s="9"/>
      <c r="O10498" s="21"/>
      <c r="Q10498" s="29"/>
      <c r="U10498" s="17"/>
      <c r="V10498" s="2" t="s">
        <v>4249</v>
      </c>
      <c r="X10498" t="s">
        <v>7732</v>
      </c>
      <c r="Y10498" t="str">
        <f t="shared" si="648"/>
        <v/>
      </c>
      <c r="AA10498" t="str">
        <f t="shared" si="649"/>
        <v/>
      </c>
      <c r="AC10498" s="7"/>
      <c r="AD10498" t="s">
        <v>5508</v>
      </c>
      <c r="AE10498">
        <f t="shared" si="650"/>
        <v>0</v>
      </c>
      <c r="AG10498" s="2"/>
      <c r="AH10498" t="s">
        <v>1709</v>
      </c>
      <c r="AI10498" s="7" t="s">
        <v>4610</v>
      </c>
    </row>
    <row r="10499" spans="1:35" ht="11" customHeight="1" outlineLevel="1" x14ac:dyDescent="0.25">
      <c r="A10499" t="s">
        <v>1707</v>
      </c>
      <c r="C10499" s="2" t="s">
        <v>12974</v>
      </c>
      <c r="D10499" s="2" t="s">
        <v>4062</v>
      </c>
      <c r="E10499" s="7">
        <v>1908</v>
      </c>
      <c r="F10499" s="5" t="s">
        <v>6725</v>
      </c>
      <c r="H10499" s="5" t="s">
        <v>5037</v>
      </c>
      <c r="I10499" s="6" t="s">
        <v>5508</v>
      </c>
      <c r="J10499" s="6"/>
      <c r="K10499" s="17">
        <v>3</v>
      </c>
      <c r="L10499" s="17" t="s">
        <v>7732</v>
      </c>
      <c r="M10499" s="9"/>
      <c r="N10499" s="9"/>
      <c r="O10499" s="21"/>
      <c r="Q10499" s="29"/>
      <c r="U10499" s="17"/>
      <c r="V10499" s="2" t="s">
        <v>4251</v>
      </c>
      <c r="X10499" t="s">
        <v>7732</v>
      </c>
      <c r="Y10499" t="str">
        <f t="shared" si="648"/>
        <v/>
      </c>
      <c r="AA10499" t="str">
        <f t="shared" si="649"/>
        <v/>
      </c>
      <c r="AC10499" s="7"/>
      <c r="AD10499" t="s">
        <v>5508</v>
      </c>
      <c r="AE10499">
        <f t="shared" si="650"/>
        <v>0</v>
      </c>
      <c r="AG10499" s="2"/>
      <c r="AH10499" t="s">
        <v>1709</v>
      </c>
      <c r="AI10499" s="7" t="s">
        <v>4610</v>
      </c>
    </row>
    <row r="10500" spans="1:35" ht="11" customHeight="1" outlineLevel="1" x14ac:dyDescent="0.25">
      <c r="A10500" t="s">
        <v>1707</v>
      </c>
      <c r="C10500" s="2" t="s">
        <v>12974</v>
      </c>
      <c r="D10500" s="2">
        <v>267</v>
      </c>
      <c r="E10500" s="7">
        <v>1909</v>
      </c>
      <c r="F10500" s="5" t="s">
        <v>2237</v>
      </c>
      <c r="H10500" s="5" t="s">
        <v>2225</v>
      </c>
      <c r="I10500" s="6" t="s">
        <v>5508</v>
      </c>
      <c r="J10500" s="6" t="s">
        <v>16700</v>
      </c>
      <c r="K10500" s="17">
        <v>3</v>
      </c>
      <c r="L10500" s="17" t="s">
        <v>7732</v>
      </c>
      <c r="M10500" s="9"/>
      <c r="N10500" s="9"/>
      <c r="O10500" s="21"/>
      <c r="Q10500" s="29"/>
      <c r="U10500" s="17"/>
      <c r="V10500" s="2">
        <v>230</v>
      </c>
      <c r="Y10500" t="str">
        <f t="shared" si="648"/>
        <v/>
      </c>
      <c r="AA10500" t="str">
        <f t="shared" si="649"/>
        <v/>
      </c>
      <c r="AC10500" s="7"/>
      <c r="AD10500" t="s">
        <v>5508</v>
      </c>
      <c r="AE10500">
        <f t="shared" si="650"/>
        <v>0</v>
      </c>
      <c r="AG10500" s="2"/>
      <c r="AH10500" t="s">
        <v>1709</v>
      </c>
      <c r="AI10500" s="7" t="s">
        <v>4922</v>
      </c>
    </row>
    <row r="10501" spans="1:35" ht="11" customHeight="1" outlineLevel="1" x14ac:dyDescent="0.25">
      <c r="A10501" t="s">
        <v>1707</v>
      </c>
      <c r="C10501" s="2" t="s">
        <v>12974</v>
      </c>
      <c r="D10501" s="2">
        <v>268</v>
      </c>
      <c r="E10501" s="7">
        <v>1909</v>
      </c>
      <c r="F10501" s="5" t="s">
        <v>4431</v>
      </c>
      <c r="H10501" s="5" t="s">
        <v>2225</v>
      </c>
      <c r="I10501" s="6" t="s">
        <v>5508</v>
      </c>
      <c r="J10501" s="6" t="s">
        <v>16700</v>
      </c>
      <c r="K10501" s="17">
        <v>3</v>
      </c>
      <c r="L10501" s="17" t="s">
        <v>7732</v>
      </c>
      <c r="M10501" s="9"/>
      <c r="N10501" s="9"/>
      <c r="O10501" s="21"/>
      <c r="Q10501" s="29"/>
      <c r="U10501" s="17"/>
      <c r="V10501" s="2">
        <v>231</v>
      </c>
      <c r="Y10501" t="str">
        <f t="shared" si="648"/>
        <v/>
      </c>
      <c r="AA10501" t="str">
        <f t="shared" si="649"/>
        <v/>
      </c>
      <c r="AC10501" s="7"/>
      <c r="AD10501" t="s">
        <v>5508</v>
      </c>
      <c r="AE10501">
        <f t="shared" si="650"/>
        <v>0</v>
      </c>
      <c r="AG10501" s="2"/>
      <c r="AH10501" t="s">
        <v>1709</v>
      </c>
      <c r="AI10501" s="7" t="s">
        <v>4922</v>
      </c>
    </row>
    <row r="10502" spans="1:35" ht="11" customHeight="1" outlineLevel="1" x14ac:dyDescent="0.25">
      <c r="A10502" t="s">
        <v>1707</v>
      </c>
      <c r="C10502" s="2" t="s">
        <v>12974</v>
      </c>
      <c r="D10502" s="2">
        <v>269</v>
      </c>
      <c r="E10502" s="7">
        <v>1909</v>
      </c>
      <c r="F10502" s="5" t="s">
        <v>4432</v>
      </c>
      <c r="H10502" s="5" t="s">
        <v>2225</v>
      </c>
      <c r="I10502" s="6" t="s">
        <v>5508</v>
      </c>
      <c r="J10502" s="6" t="s">
        <v>16700</v>
      </c>
      <c r="K10502" s="17">
        <v>3</v>
      </c>
      <c r="L10502" s="17" t="s">
        <v>7732</v>
      </c>
      <c r="M10502" s="9"/>
      <c r="N10502" s="9"/>
      <c r="O10502" s="21"/>
      <c r="Q10502" s="29"/>
      <c r="U10502" s="17"/>
      <c r="V10502" s="2">
        <v>232</v>
      </c>
      <c r="Y10502" t="str">
        <f t="shared" si="648"/>
        <v/>
      </c>
      <c r="AA10502" t="str">
        <f t="shared" si="649"/>
        <v/>
      </c>
      <c r="AC10502" s="7"/>
      <c r="AD10502" t="s">
        <v>5508</v>
      </c>
      <c r="AE10502">
        <f t="shared" si="650"/>
        <v>0</v>
      </c>
      <c r="AG10502" s="2"/>
      <c r="AH10502" t="s">
        <v>1709</v>
      </c>
      <c r="AI10502" s="7" t="s">
        <v>4922</v>
      </c>
    </row>
    <row r="10503" spans="1:35" ht="11" customHeight="1" outlineLevel="1" x14ac:dyDescent="0.25">
      <c r="A10503" t="s">
        <v>1707</v>
      </c>
      <c r="C10503" s="2" t="s">
        <v>12974</v>
      </c>
      <c r="D10503" s="2">
        <v>270</v>
      </c>
      <c r="E10503" s="7">
        <v>1909</v>
      </c>
      <c r="F10503" s="5" t="s">
        <v>4433</v>
      </c>
      <c r="H10503" s="5" t="s">
        <v>2225</v>
      </c>
      <c r="I10503" s="6" t="s">
        <v>5508</v>
      </c>
      <c r="J10503" s="6" t="s">
        <v>16700</v>
      </c>
      <c r="K10503" s="17">
        <v>3</v>
      </c>
      <c r="L10503" s="17" t="s">
        <v>7732</v>
      </c>
      <c r="M10503" s="9"/>
      <c r="N10503" s="9"/>
      <c r="O10503" s="21"/>
      <c r="Q10503" s="29"/>
      <c r="U10503" s="17"/>
      <c r="V10503" s="2">
        <v>233</v>
      </c>
      <c r="Y10503" t="str">
        <f t="shared" si="648"/>
        <v/>
      </c>
      <c r="AA10503" t="str">
        <f t="shared" si="649"/>
        <v/>
      </c>
      <c r="AC10503" s="7"/>
      <c r="AD10503" t="s">
        <v>5508</v>
      </c>
      <c r="AE10503">
        <f t="shared" si="650"/>
        <v>0</v>
      </c>
      <c r="AG10503" s="2"/>
      <c r="AH10503" t="s">
        <v>1709</v>
      </c>
      <c r="AI10503" s="7" t="s">
        <v>4922</v>
      </c>
    </row>
    <row r="10504" spans="1:35" ht="11" customHeight="1" outlineLevel="1" x14ac:dyDescent="0.25">
      <c r="A10504" t="s">
        <v>1707</v>
      </c>
      <c r="C10504" s="2" t="s">
        <v>12974</v>
      </c>
      <c r="D10504" s="2" t="s">
        <v>514</v>
      </c>
      <c r="E10504" s="7">
        <v>1909</v>
      </c>
      <c r="F10504" s="5" t="s">
        <v>3713</v>
      </c>
      <c r="H10504" s="5" t="s">
        <v>2225</v>
      </c>
      <c r="I10504" s="6" t="s">
        <v>5508</v>
      </c>
      <c r="J10504" s="6" t="s">
        <v>16700</v>
      </c>
      <c r="K10504" s="17">
        <v>3</v>
      </c>
      <c r="L10504" s="17" t="s">
        <v>20075</v>
      </c>
      <c r="M10504" s="9"/>
      <c r="N10504" s="9"/>
      <c r="O10504" s="21"/>
      <c r="Q10504" s="29"/>
      <c r="U10504" s="17"/>
      <c r="V10504" s="2" t="s">
        <v>500</v>
      </c>
      <c r="X10504" t="s">
        <v>7732</v>
      </c>
      <c r="Y10504" t="str">
        <f t="shared" si="648"/>
        <v/>
      </c>
      <c r="AA10504" t="str">
        <f t="shared" si="649"/>
        <v/>
      </c>
      <c r="AC10504" s="7"/>
      <c r="AD10504" t="s">
        <v>5508</v>
      </c>
      <c r="AE10504">
        <f t="shared" si="650"/>
        <v>0</v>
      </c>
      <c r="AG10504" s="2"/>
      <c r="AH10504" t="s">
        <v>1709</v>
      </c>
      <c r="AI10504" s="7" t="s">
        <v>4922</v>
      </c>
    </row>
    <row r="10505" spans="1:35" ht="11" customHeight="1" outlineLevel="1" x14ac:dyDescent="0.25">
      <c r="A10505" t="s">
        <v>1707</v>
      </c>
      <c r="C10505" s="2" t="s">
        <v>12974</v>
      </c>
      <c r="D10505" s="2">
        <v>271</v>
      </c>
      <c r="E10505" s="7">
        <v>1909</v>
      </c>
      <c r="F10505" s="5" t="s">
        <v>2229</v>
      </c>
      <c r="H10505" s="5" t="s">
        <v>2225</v>
      </c>
      <c r="I10505" s="6" t="s">
        <v>5508</v>
      </c>
      <c r="J10505" s="6" t="s">
        <v>16700</v>
      </c>
      <c r="K10505" s="17">
        <v>3</v>
      </c>
      <c r="L10505" s="17" t="s">
        <v>7730</v>
      </c>
      <c r="M10505" s="9">
        <v>1</v>
      </c>
      <c r="N10505" s="9"/>
      <c r="O10505" s="21"/>
      <c r="Q10505" s="29"/>
      <c r="U10505" s="17"/>
      <c r="V10505" s="2">
        <v>234</v>
      </c>
      <c r="Y10505" t="str">
        <f t="shared" si="648"/>
        <v/>
      </c>
      <c r="AA10505" t="str">
        <f t="shared" si="649"/>
        <v/>
      </c>
      <c r="AC10505" s="7"/>
      <c r="AD10505" t="s">
        <v>5508</v>
      </c>
      <c r="AE10505">
        <f t="shared" si="650"/>
        <v>0</v>
      </c>
      <c r="AG10505" s="2"/>
      <c r="AH10505" t="s">
        <v>1709</v>
      </c>
      <c r="AI10505" s="7" t="s">
        <v>4610</v>
      </c>
    </row>
    <row r="10506" spans="1:35" ht="11" customHeight="1" outlineLevel="1" x14ac:dyDescent="0.25">
      <c r="A10506" t="s">
        <v>1707</v>
      </c>
      <c r="C10506" s="2" t="s">
        <v>12974</v>
      </c>
      <c r="D10506" s="2">
        <v>248</v>
      </c>
      <c r="E10506" s="7">
        <v>1908</v>
      </c>
      <c r="F10506" s="5" t="s">
        <v>6326</v>
      </c>
      <c r="H10506" s="5" t="s">
        <v>3830</v>
      </c>
      <c r="I10506" s="6" t="s">
        <v>5508</v>
      </c>
      <c r="J10506" s="6" t="s">
        <v>16991</v>
      </c>
      <c r="K10506" s="17">
        <v>1</v>
      </c>
      <c r="L10506" s="17" t="s">
        <v>7732</v>
      </c>
      <c r="M10506" s="9"/>
      <c r="N10506" s="9"/>
      <c r="O10506" s="21"/>
      <c r="Q10506" s="29"/>
      <c r="U10506" s="17"/>
      <c r="V10506" s="2">
        <v>235</v>
      </c>
      <c r="Y10506" t="str">
        <f t="shared" si="648"/>
        <v/>
      </c>
      <c r="AA10506" t="str">
        <f t="shared" si="649"/>
        <v/>
      </c>
      <c r="AC10506" s="7"/>
      <c r="AD10506" t="s">
        <v>5508</v>
      </c>
      <c r="AE10506">
        <f t="shared" si="650"/>
        <v>0</v>
      </c>
      <c r="AG10506" s="2"/>
      <c r="AH10506" t="s">
        <v>1709</v>
      </c>
      <c r="AI10506" s="7" t="s">
        <v>4620</v>
      </c>
    </row>
    <row r="10507" spans="1:35" ht="11" customHeight="1" outlineLevel="1" x14ac:dyDescent="0.25">
      <c r="A10507" t="s">
        <v>1707</v>
      </c>
      <c r="C10507" s="2" t="s">
        <v>12974</v>
      </c>
      <c r="D10507" s="2">
        <v>249</v>
      </c>
      <c r="E10507" s="7">
        <v>1908</v>
      </c>
      <c r="F10507" s="5" t="s">
        <v>6327</v>
      </c>
      <c r="H10507" s="5" t="s">
        <v>1644</v>
      </c>
      <c r="I10507" s="6" t="s">
        <v>5508</v>
      </c>
      <c r="J10507" s="6" t="s">
        <v>16991</v>
      </c>
      <c r="K10507" s="17">
        <v>1</v>
      </c>
      <c r="L10507" s="17" t="s">
        <v>7732</v>
      </c>
      <c r="M10507" s="9"/>
      <c r="N10507" s="9"/>
      <c r="O10507" s="21"/>
      <c r="Q10507" s="29"/>
      <c r="U10507" s="17"/>
      <c r="V10507" s="2">
        <v>236</v>
      </c>
      <c r="Y10507" t="str">
        <f t="shared" si="648"/>
        <v/>
      </c>
      <c r="AA10507" t="str">
        <f t="shared" si="649"/>
        <v/>
      </c>
      <c r="AC10507" s="7"/>
      <c r="AD10507" t="s">
        <v>5508</v>
      </c>
      <c r="AE10507">
        <f t="shared" si="650"/>
        <v>0</v>
      </c>
      <c r="AG10507" s="2"/>
      <c r="AH10507" t="s">
        <v>1709</v>
      </c>
      <c r="AI10507" s="7" t="s">
        <v>4620</v>
      </c>
    </row>
    <row r="10508" spans="1:35" ht="11" customHeight="1" outlineLevel="1" x14ac:dyDescent="0.25">
      <c r="A10508" t="s">
        <v>1707</v>
      </c>
      <c r="C10508" s="2" t="s">
        <v>12974</v>
      </c>
      <c r="D10508" s="2" t="s">
        <v>4062</v>
      </c>
      <c r="E10508" s="7">
        <v>1909</v>
      </c>
      <c r="F10508" s="5" t="s">
        <v>5138</v>
      </c>
      <c r="H10508" s="5" t="s">
        <v>5616</v>
      </c>
      <c r="I10508" s="6" t="s">
        <v>5508</v>
      </c>
      <c r="J10508" s="6"/>
      <c r="K10508" s="17">
        <v>3</v>
      </c>
      <c r="L10508" s="17" t="s">
        <v>7730</v>
      </c>
      <c r="M10508" s="9">
        <v>0.6</v>
      </c>
      <c r="N10508" s="9"/>
      <c r="O10508" s="21"/>
      <c r="Q10508" s="29"/>
      <c r="U10508" s="17"/>
      <c r="V10508" s="2" t="s">
        <v>1019</v>
      </c>
      <c r="X10508" t="s">
        <v>7732</v>
      </c>
      <c r="Y10508" t="str">
        <f t="shared" si="648"/>
        <v/>
      </c>
      <c r="AA10508" t="str">
        <f t="shared" si="649"/>
        <v/>
      </c>
      <c r="AC10508" s="7"/>
      <c r="AD10508" t="s">
        <v>5508</v>
      </c>
      <c r="AE10508">
        <f t="shared" si="650"/>
        <v>0</v>
      </c>
      <c r="AG10508" s="2"/>
      <c r="AH10508" t="s">
        <v>1709</v>
      </c>
      <c r="AI10508" s="7" t="s">
        <v>4610</v>
      </c>
    </row>
    <row r="10509" spans="1:35" ht="11" customHeight="1" outlineLevel="1" x14ac:dyDescent="0.25">
      <c r="A10509" t="s">
        <v>1707</v>
      </c>
      <c r="C10509" s="2" t="s">
        <v>12974</v>
      </c>
      <c r="D10509" s="2" t="s">
        <v>4062</v>
      </c>
      <c r="E10509" s="7">
        <v>1909</v>
      </c>
      <c r="F10509" s="5" t="s">
        <v>1231</v>
      </c>
      <c r="H10509" s="5" t="s">
        <v>5616</v>
      </c>
      <c r="I10509" s="6" t="s">
        <v>5508</v>
      </c>
      <c r="J10509" s="6"/>
      <c r="K10509" s="17">
        <v>3</v>
      </c>
      <c r="L10509" s="17" t="s">
        <v>20075</v>
      </c>
      <c r="M10509" s="9"/>
      <c r="N10509" s="9"/>
      <c r="O10509" s="21"/>
      <c r="Q10509" s="29"/>
      <c r="U10509" s="17"/>
      <c r="V10509" s="2" t="s">
        <v>1020</v>
      </c>
      <c r="X10509" t="s">
        <v>7732</v>
      </c>
      <c r="Y10509" t="str">
        <f t="shared" si="648"/>
        <v/>
      </c>
      <c r="AA10509" t="str">
        <f t="shared" si="649"/>
        <v/>
      </c>
      <c r="AC10509" s="7"/>
      <c r="AD10509" t="s">
        <v>5508</v>
      </c>
      <c r="AE10509">
        <f t="shared" si="650"/>
        <v>0</v>
      </c>
      <c r="AG10509" s="2"/>
      <c r="AH10509" t="s">
        <v>1709</v>
      </c>
      <c r="AI10509" s="7" t="s">
        <v>4922</v>
      </c>
    </row>
    <row r="10510" spans="1:35" ht="11" customHeight="1" outlineLevel="1" x14ac:dyDescent="0.25">
      <c r="A10510" t="s">
        <v>1707</v>
      </c>
      <c r="C10510" s="2" t="s">
        <v>12974</v>
      </c>
      <c r="D10510" s="2" t="s">
        <v>4062</v>
      </c>
      <c r="E10510" s="7">
        <v>1909</v>
      </c>
      <c r="F10510" s="5" t="s">
        <v>5239</v>
      </c>
      <c r="H10510" s="5" t="s">
        <v>5038</v>
      </c>
      <c r="I10510" s="6" t="s">
        <v>5508</v>
      </c>
      <c r="J10510" s="6"/>
      <c r="K10510" s="17">
        <v>3</v>
      </c>
      <c r="L10510" s="17" t="s">
        <v>7730</v>
      </c>
      <c r="M10510" s="9">
        <v>0.6</v>
      </c>
      <c r="N10510" s="9"/>
      <c r="O10510" s="21"/>
      <c r="Q10510" s="29"/>
      <c r="U10510" s="17"/>
      <c r="V10510" s="2" t="s">
        <v>1021</v>
      </c>
      <c r="Y10510" t="str">
        <f t="shared" si="648"/>
        <v/>
      </c>
      <c r="AA10510" t="str">
        <f t="shared" si="649"/>
        <v/>
      </c>
      <c r="AC10510" s="7"/>
      <c r="AD10510" t="s">
        <v>5508</v>
      </c>
      <c r="AE10510">
        <f t="shared" si="650"/>
        <v>0</v>
      </c>
      <c r="AG10510" s="2"/>
      <c r="AH10510" t="s">
        <v>1709</v>
      </c>
      <c r="AI10510" s="7" t="s">
        <v>4610</v>
      </c>
    </row>
    <row r="10511" spans="1:35" ht="11" customHeight="1" outlineLevel="1" x14ac:dyDescent="0.25">
      <c r="A10511" t="s">
        <v>1707</v>
      </c>
      <c r="C10511" s="2" t="s">
        <v>12974</v>
      </c>
      <c r="D10511" s="2" t="s">
        <v>4062</v>
      </c>
      <c r="E10511" s="7">
        <v>1909</v>
      </c>
      <c r="F10511" s="5" t="s">
        <v>2974</v>
      </c>
      <c r="H10511" s="5" t="s">
        <v>5031</v>
      </c>
      <c r="I10511" s="6" t="s">
        <v>5508</v>
      </c>
      <c r="J10511" s="6"/>
      <c r="K10511" s="17">
        <v>3</v>
      </c>
      <c r="L10511" s="17" t="s">
        <v>7732</v>
      </c>
      <c r="M10511" s="9"/>
      <c r="N10511" s="9"/>
      <c r="O10511" s="21"/>
      <c r="Q10511" s="29"/>
      <c r="U10511" s="17"/>
      <c r="V10511" s="2" t="s">
        <v>1022</v>
      </c>
      <c r="X10511" t="s">
        <v>7732</v>
      </c>
      <c r="Y10511" t="str">
        <f t="shared" si="648"/>
        <v/>
      </c>
      <c r="AA10511" t="str">
        <f t="shared" si="649"/>
        <v/>
      </c>
      <c r="AC10511" s="7"/>
      <c r="AD10511" t="s">
        <v>5508</v>
      </c>
      <c r="AE10511">
        <f t="shared" si="650"/>
        <v>0</v>
      </c>
      <c r="AG10511" s="2"/>
      <c r="AH10511" t="s">
        <v>1709</v>
      </c>
      <c r="AI10511" s="7" t="s">
        <v>4922</v>
      </c>
    </row>
    <row r="10512" spans="1:35" ht="11" customHeight="1" outlineLevel="1" x14ac:dyDescent="0.25">
      <c r="A10512" t="s">
        <v>1707</v>
      </c>
      <c r="C10512" s="2" t="s">
        <v>12974</v>
      </c>
      <c r="D10512" s="2" t="s">
        <v>4062</v>
      </c>
      <c r="E10512" s="7">
        <v>1909</v>
      </c>
      <c r="F10512" s="5" t="s">
        <v>3421</v>
      </c>
      <c r="H10512" s="5" t="s">
        <v>1121</v>
      </c>
      <c r="I10512" s="6" t="s">
        <v>5508</v>
      </c>
      <c r="J10512" s="6"/>
      <c r="K10512" s="17">
        <v>3</v>
      </c>
      <c r="L10512" s="17" t="s">
        <v>7732</v>
      </c>
      <c r="M10512" s="9"/>
      <c r="N10512" s="9"/>
      <c r="O10512" s="21"/>
      <c r="Q10512" s="29"/>
      <c r="U10512" s="17"/>
      <c r="V10512" s="2" t="s">
        <v>1023</v>
      </c>
      <c r="X10512" t="s">
        <v>7732</v>
      </c>
      <c r="Y10512" t="str">
        <f t="shared" si="648"/>
        <v/>
      </c>
      <c r="AA10512" t="str">
        <f t="shared" si="649"/>
        <v/>
      </c>
      <c r="AC10512" s="7"/>
      <c r="AD10512" t="s">
        <v>5508</v>
      </c>
      <c r="AE10512">
        <f t="shared" si="650"/>
        <v>0</v>
      </c>
      <c r="AG10512" s="2"/>
      <c r="AH10512" t="s">
        <v>1709</v>
      </c>
      <c r="AI10512" s="7" t="s">
        <v>4922</v>
      </c>
    </row>
    <row r="10513" spans="1:35" ht="11" customHeight="1" outlineLevel="1" x14ac:dyDescent="0.25">
      <c r="A10513" t="s">
        <v>1707</v>
      </c>
      <c r="C10513" s="2" t="s">
        <v>12974</v>
      </c>
      <c r="D10513" s="2" t="s">
        <v>4062</v>
      </c>
      <c r="E10513" s="7">
        <v>1909</v>
      </c>
      <c r="F10513" s="5" t="s">
        <v>1099</v>
      </c>
      <c r="H10513" s="5" t="s">
        <v>1710</v>
      </c>
      <c r="I10513" s="6" t="s">
        <v>5508</v>
      </c>
      <c r="J10513" s="6"/>
      <c r="K10513" s="17">
        <v>3</v>
      </c>
      <c r="L10513" s="17" t="s">
        <v>7732</v>
      </c>
      <c r="M10513" s="9"/>
      <c r="N10513" s="9"/>
      <c r="O10513" s="21"/>
      <c r="Q10513" s="29"/>
      <c r="U10513" s="17"/>
      <c r="V10513" s="2" t="s">
        <v>1024</v>
      </c>
      <c r="X10513" t="s">
        <v>7732</v>
      </c>
      <c r="Y10513" t="str">
        <f t="shared" si="648"/>
        <v/>
      </c>
      <c r="AA10513" t="str">
        <f t="shared" si="649"/>
        <v/>
      </c>
      <c r="AC10513" s="7"/>
      <c r="AD10513" t="s">
        <v>5508</v>
      </c>
      <c r="AE10513">
        <f t="shared" si="650"/>
        <v>0</v>
      </c>
      <c r="AG10513" s="2"/>
      <c r="AH10513" t="s">
        <v>1709</v>
      </c>
      <c r="AI10513" s="7" t="s">
        <v>4922</v>
      </c>
    </row>
    <row r="10514" spans="1:35" ht="11" customHeight="1" outlineLevel="1" x14ac:dyDescent="0.25">
      <c r="A10514" t="s">
        <v>1707</v>
      </c>
      <c r="C10514" s="2" t="s">
        <v>12974</v>
      </c>
      <c r="D10514" s="2" t="s">
        <v>4062</v>
      </c>
      <c r="E10514" s="7">
        <v>1909</v>
      </c>
      <c r="F10514" s="5" t="s">
        <v>637</v>
      </c>
      <c r="H10514" s="5" t="s">
        <v>4006</v>
      </c>
      <c r="I10514" s="6" t="s">
        <v>5508</v>
      </c>
      <c r="J10514" s="6"/>
      <c r="K10514" s="17">
        <v>3</v>
      </c>
      <c r="L10514" s="17" t="s">
        <v>7732</v>
      </c>
      <c r="M10514" s="9"/>
      <c r="N10514" s="9"/>
      <c r="O10514" s="21"/>
      <c r="Q10514" s="29"/>
      <c r="U10514" s="17"/>
      <c r="V10514" s="2" t="s">
        <v>1025</v>
      </c>
      <c r="Y10514" t="str">
        <f t="shared" si="648"/>
        <v/>
      </c>
      <c r="AA10514" t="str">
        <f t="shared" si="649"/>
        <v/>
      </c>
      <c r="AC10514" s="7"/>
      <c r="AD10514" t="s">
        <v>5508</v>
      </c>
      <c r="AE10514">
        <f t="shared" si="650"/>
        <v>0</v>
      </c>
      <c r="AG10514" s="2"/>
      <c r="AH10514" t="s">
        <v>1709</v>
      </c>
      <c r="AI10514" s="7" t="s">
        <v>4922</v>
      </c>
    </row>
    <row r="10515" spans="1:35" ht="11" customHeight="1" outlineLevel="1" x14ac:dyDescent="0.25">
      <c r="A10515" t="s">
        <v>1707</v>
      </c>
      <c r="C10515" s="2" t="s">
        <v>12974</v>
      </c>
      <c r="D10515" s="2">
        <v>272</v>
      </c>
      <c r="E10515" s="7">
        <v>1909</v>
      </c>
      <c r="F10515" s="5" t="s">
        <v>6383</v>
      </c>
      <c r="H10515" s="5" t="s">
        <v>10884</v>
      </c>
      <c r="I10515" s="6" t="s">
        <v>5508</v>
      </c>
      <c r="J10515" s="6" t="s">
        <v>16997</v>
      </c>
      <c r="K10515" s="17">
        <v>3</v>
      </c>
      <c r="L10515" s="17" t="s">
        <v>7730</v>
      </c>
      <c r="M10515" s="9">
        <v>0.65</v>
      </c>
      <c r="N10515" s="9"/>
      <c r="O10515" s="21"/>
      <c r="Q10515" s="29"/>
      <c r="U10515" s="17"/>
      <c r="V10515" s="2">
        <v>237</v>
      </c>
      <c r="Y10515" t="str">
        <f t="shared" si="648"/>
        <v/>
      </c>
      <c r="AA10515" t="str">
        <f t="shared" si="649"/>
        <v/>
      </c>
      <c r="AC10515" s="7"/>
      <c r="AD10515" t="s">
        <v>5508</v>
      </c>
      <c r="AE10515">
        <f t="shared" si="650"/>
        <v>0</v>
      </c>
      <c r="AG10515" s="2"/>
      <c r="AI10515" s="7"/>
    </row>
    <row r="10516" spans="1:35" ht="11" customHeight="1" outlineLevel="1" x14ac:dyDescent="0.25">
      <c r="A10516" t="s">
        <v>1707</v>
      </c>
      <c r="C10516" s="2" t="s">
        <v>12974</v>
      </c>
      <c r="D10516" s="2">
        <v>273</v>
      </c>
      <c r="E10516" s="7">
        <v>1909</v>
      </c>
      <c r="F10516" s="5" t="s">
        <v>4732</v>
      </c>
      <c r="H10516" s="5" t="s">
        <v>16659</v>
      </c>
      <c r="I10516" s="6" t="s">
        <v>5508</v>
      </c>
      <c r="J10516" s="6" t="s">
        <v>16997</v>
      </c>
      <c r="K10516" s="17">
        <v>3</v>
      </c>
      <c r="L10516" s="17" t="s">
        <v>7730</v>
      </c>
      <c r="M10516" s="9">
        <v>0.65</v>
      </c>
      <c r="N10516" s="9"/>
      <c r="O10516" s="21"/>
      <c r="Q10516" s="29"/>
      <c r="U10516" s="17"/>
      <c r="V10516" s="2">
        <v>238</v>
      </c>
      <c r="Y10516" t="str">
        <f t="shared" si="648"/>
        <v/>
      </c>
      <c r="AA10516" t="str">
        <f t="shared" si="649"/>
        <v/>
      </c>
      <c r="AC10516" s="7"/>
      <c r="AD10516" t="s">
        <v>5508</v>
      </c>
      <c r="AE10516">
        <f t="shared" si="650"/>
        <v>0</v>
      </c>
      <c r="AG10516" s="2"/>
      <c r="AI10516" s="7"/>
    </row>
    <row r="10517" spans="1:35" ht="11" customHeight="1" outlineLevel="1" x14ac:dyDescent="0.25">
      <c r="A10517" t="s">
        <v>1707</v>
      </c>
      <c r="C10517" s="2" t="s">
        <v>12974</v>
      </c>
      <c r="D10517" s="2">
        <v>274</v>
      </c>
      <c r="E10517" s="7">
        <v>1909</v>
      </c>
      <c r="F10517" s="5" t="s">
        <v>3217</v>
      </c>
      <c r="H10517" s="5" t="s">
        <v>5037</v>
      </c>
      <c r="I10517" s="6" t="s">
        <v>5508</v>
      </c>
      <c r="J10517" s="6" t="s">
        <v>16997</v>
      </c>
      <c r="K10517" s="17">
        <v>3</v>
      </c>
      <c r="L10517" s="17" t="s">
        <v>7730</v>
      </c>
      <c r="M10517" s="9">
        <v>0.8</v>
      </c>
      <c r="N10517" s="9"/>
      <c r="O10517" s="21"/>
      <c r="Q10517" s="29"/>
      <c r="U10517" s="17"/>
      <c r="V10517" s="2">
        <v>239</v>
      </c>
      <c r="Y10517" t="str">
        <f t="shared" si="648"/>
        <v/>
      </c>
      <c r="AA10517" t="str">
        <f t="shared" si="649"/>
        <v/>
      </c>
      <c r="AC10517" s="7"/>
      <c r="AD10517" t="s">
        <v>5508</v>
      </c>
      <c r="AE10517">
        <f t="shared" si="650"/>
        <v>0</v>
      </c>
      <c r="AG10517" s="2"/>
      <c r="AI10517" s="7"/>
    </row>
    <row r="10518" spans="1:35" ht="11" customHeight="1" outlineLevel="1" x14ac:dyDescent="0.25">
      <c r="A10518" t="s">
        <v>1707</v>
      </c>
      <c r="C10518" s="2" t="s">
        <v>12974</v>
      </c>
      <c r="D10518" s="2">
        <v>275</v>
      </c>
      <c r="E10518" s="7">
        <v>1909</v>
      </c>
      <c r="F10518" s="5" t="s">
        <v>183</v>
      </c>
      <c r="H10518" s="5" t="s">
        <v>13573</v>
      </c>
      <c r="I10518" s="6" t="s">
        <v>5508</v>
      </c>
      <c r="J10518" s="6" t="s">
        <v>16997</v>
      </c>
      <c r="K10518" s="17">
        <v>3</v>
      </c>
      <c r="L10518" s="17" t="s">
        <v>7730</v>
      </c>
      <c r="M10518" s="9">
        <v>1</v>
      </c>
      <c r="N10518" s="9"/>
      <c r="O10518" s="21"/>
      <c r="Q10518" s="29"/>
      <c r="U10518" s="17"/>
      <c r="V10518" s="2">
        <v>240</v>
      </c>
      <c r="Y10518" t="str">
        <f t="shared" si="648"/>
        <v/>
      </c>
      <c r="AA10518" t="str">
        <f t="shared" si="649"/>
        <v/>
      </c>
      <c r="AC10518" s="7"/>
      <c r="AD10518" t="s">
        <v>5508</v>
      </c>
      <c r="AE10518">
        <f t="shared" si="650"/>
        <v>0</v>
      </c>
      <c r="AG10518" s="2"/>
      <c r="AI10518" s="7"/>
    </row>
    <row r="10519" spans="1:35" ht="11" customHeight="1" outlineLevel="1" x14ac:dyDescent="0.25">
      <c r="A10519" t="s">
        <v>1707</v>
      </c>
      <c r="C10519" s="2" t="s">
        <v>12974</v>
      </c>
      <c r="D10519" s="2">
        <v>276</v>
      </c>
      <c r="E10519" s="7">
        <v>1909</v>
      </c>
      <c r="F10519" s="5" t="s">
        <v>5139</v>
      </c>
      <c r="H10519" s="5" t="s">
        <v>4026</v>
      </c>
      <c r="I10519" s="6" t="s">
        <v>5508</v>
      </c>
      <c r="J10519" s="6" t="s">
        <v>16997</v>
      </c>
      <c r="K10519" s="17">
        <v>3</v>
      </c>
      <c r="L10519" s="17" t="s">
        <v>7730</v>
      </c>
      <c r="M10519" s="9">
        <v>0.4</v>
      </c>
      <c r="N10519" s="9"/>
      <c r="O10519" s="21"/>
      <c r="Q10519" s="29"/>
      <c r="U10519" s="17"/>
      <c r="V10519" s="2">
        <v>241</v>
      </c>
      <c r="Y10519" t="str">
        <f t="shared" si="648"/>
        <v/>
      </c>
      <c r="AA10519" t="str">
        <f t="shared" si="649"/>
        <v/>
      </c>
      <c r="AC10519" s="7"/>
      <c r="AD10519" t="s">
        <v>5508</v>
      </c>
      <c r="AE10519">
        <f t="shared" si="650"/>
        <v>0</v>
      </c>
      <c r="AG10519" s="2"/>
      <c r="AI10519" s="7"/>
    </row>
    <row r="10520" spans="1:35" ht="11" customHeight="1" outlineLevel="1" x14ac:dyDescent="0.25">
      <c r="A10520" t="s">
        <v>1707</v>
      </c>
      <c r="C10520" s="2" t="s">
        <v>12974</v>
      </c>
      <c r="D10520" s="2">
        <v>277</v>
      </c>
      <c r="E10520" s="7">
        <v>1909</v>
      </c>
      <c r="F10520" s="5" t="s">
        <v>1629</v>
      </c>
      <c r="H10520" s="5" t="s">
        <v>5796</v>
      </c>
      <c r="I10520" s="6" t="s">
        <v>5508</v>
      </c>
      <c r="J10520" s="6" t="s">
        <v>16997</v>
      </c>
      <c r="K10520" s="17">
        <v>3</v>
      </c>
      <c r="L10520" s="17" t="s">
        <v>7730</v>
      </c>
      <c r="M10520" s="9">
        <v>4.0999999999999996</v>
      </c>
      <c r="N10520" s="9"/>
      <c r="O10520" s="21"/>
      <c r="Q10520" s="29"/>
      <c r="U10520" s="17"/>
      <c r="V10520" s="2">
        <v>242</v>
      </c>
      <c r="Y10520" t="str">
        <f t="shared" si="648"/>
        <v/>
      </c>
      <c r="AA10520" t="str">
        <f t="shared" si="649"/>
        <v/>
      </c>
      <c r="AC10520" s="7"/>
      <c r="AD10520" t="s">
        <v>5508</v>
      </c>
      <c r="AE10520">
        <f t="shared" si="650"/>
        <v>0</v>
      </c>
      <c r="AG10520" s="2"/>
      <c r="AI10520" s="7"/>
    </row>
    <row r="10521" spans="1:35" ht="11" customHeight="1" outlineLevel="1" x14ac:dyDescent="0.25">
      <c r="A10521" t="s">
        <v>1707</v>
      </c>
      <c r="C10521" s="2" t="s">
        <v>12974</v>
      </c>
      <c r="D10521" s="2">
        <v>278</v>
      </c>
      <c r="E10521" s="7">
        <v>1909</v>
      </c>
      <c r="F10521" s="5" t="s">
        <v>5138</v>
      </c>
      <c r="H10521" s="5" t="s">
        <v>16661</v>
      </c>
      <c r="I10521" s="6" t="s">
        <v>5508</v>
      </c>
      <c r="J10521" s="6" t="s">
        <v>16997</v>
      </c>
      <c r="K10521" s="17">
        <v>3</v>
      </c>
      <c r="L10521" s="17" t="s">
        <v>7730</v>
      </c>
      <c r="M10521" s="9">
        <v>0.3</v>
      </c>
      <c r="N10521" s="9"/>
      <c r="O10521" s="21"/>
      <c r="Q10521" s="29"/>
      <c r="U10521" s="17"/>
      <c r="V10521" s="2">
        <v>243</v>
      </c>
      <c r="Y10521" t="str">
        <f t="shared" si="648"/>
        <v/>
      </c>
      <c r="AA10521" t="str">
        <f t="shared" si="649"/>
        <v/>
      </c>
      <c r="AC10521" s="7"/>
      <c r="AD10521" t="s">
        <v>5508</v>
      </c>
      <c r="AE10521">
        <f t="shared" si="650"/>
        <v>0</v>
      </c>
      <c r="AG10521" s="2"/>
      <c r="AI10521" s="7"/>
    </row>
    <row r="10522" spans="1:35" ht="11" customHeight="1" outlineLevel="1" x14ac:dyDescent="0.25">
      <c r="A10522" t="s">
        <v>1707</v>
      </c>
      <c r="C10522" s="2" t="s">
        <v>12974</v>
      </c>
      <c r="D10522" s="2">
        <v>279</v>
      </c>
      <c r="E10522" s="7">
        <v>1909</v>
      </c>
      <c r="F10522" s="5" t="s">
        <v>5239</v>
      </c>
      <c r="H10522" s="5" t="s">
        <v>5038</v>
      </c>
      <c r="I10522" s="6" t="s">
        <v>5508</v>
      </c>
      <c r="J10522" s="6" t="s">
        <v>16997</v>
      </c>
      <c r="K10522" s="17">
        <v>3</v>
      </c>
      <c r="L10522" s="17" t="s">
        <v>7730</v>
      </c>
      <c r="M10522" s="9">
        <v>0.65</v>
      </c>
      <c r="N10522" s="9"/>
      <c r="O10522" s="21"/>
      <c r="Q10522" s="29"/>
      <c r="U10522" s="17"/>
      <c r="V10522" s="2">
        <v>244</v>
      </c>
      <c r="Y10522" t="str">
        <f t="shared" si="648"/>
        <v/>
      </c>
      <c r="AA10522" t="str">
        <f t="shared" si="649"/>
        <v/>
      </c>
      <c r="AC10522" s="7"/>
      <c r="AD10522" t="s">
        <v>5508</v>
      </c>
      <c r="AE10522">
        <f t="shared" si="650"/>
        <v>0</v>
      </c>
      <c r="AG10522" s="2"/>
      <c r="AI10522" s="7"/>
    </row>
    <row r="10523" spans="1:35" ht="11" customHeight="1" outlineLevel="1" x14ac:dyDescent="0.25">
      <c r="A10523" t="s">
        <v>1707</v>
      </c>
      <c r="C10523" s="2" t="s">
        <v>12974</v>
      </c>
      <c r="D10523" s="2">
        <v>280</v>
      </c>
      <c r="E10523" s="7">
        <v>1909</v>
      </c>
      <c r="F10523" s="5" t="s">
        <v>2974</v>
      </c>
      <c r="H10523" s="5" t="s">
        <v>2185</v>
      </c>
      <c r="I10523" s="6" t="s">
        <v>5508</v>
      </c>
      <c r="J10523" s="6" t="s">
        <v>16997</v>
      </c>
      <c r="K10523" s="17">
        <v>3</v>
      </c>
      <c r="L10523" s="17" t="s">
        <v>7730</v>
      </c>
      <c r="M10523" s="9">
        <v>1</v>
      </c>
      <c r="N10523" s="9"/>
      <c r="O10523" s="21"/>
      <c r="Q10523" s="29"/>
      <c r="U10523" s="17"/>
      <c r="V10523" s="2">
        <v>245</v>
      </c>
      <c r="Y10523" t="str">
        <f t="shared" si="648"/>
        <v/>
      </c>
      <c r="AA10523" t="str">
        <f t="shared" si="649"/>
        <v/>
      </c>
      <c r="AC10523" s="7"/>
      <c r="AD10523" t="s">
        <v>5508</v>
      </c>
      <c r="AE10523">
        <f t="shared" si="650"/>
        <v>0</v>
      </c>
      <c r="AG10523" s="2"/>
      <c r="AI10523" s="7"/>
    </row>
    <row r="10524" spans="1:35" ht="11" customHeight="1" outlineLevel="1" x14ac:dyDescent="0.25">
      <c r="A10524" t="s">
        <v>1707</v>
      </c>
      <c r="C10524" s="2" t="s">
        <v>12974</v>
      </c>
      <c r="D10524" s="2">
        <v>281</v>
      </c>
      <c r="E10524" s="7">
        <v>1909</v>
      </c>
      <c r="F10524" s="5" t="s">
        <v>3421</v>
      </c>
      <c r="H10524" s="5" t="s">
        <v>130</v>
      </c>
      <c r="I10524" s="6" t="s">
        <v>5508</v>
      </c>
      <c r="J10524" s="6" t="s">
        <v>16997</v>
      </c>
      <c r="K10524" s="17">
        <v>3</v>
      </c>
      <c r="L10524" s="17" t="s">
        <v>7730</v>
      </c>
      <c r="M10524" s="9">
        <v>0.7</v>
      </c>
      <c r="N10524" s="9"/>
      <c r="O10524" s="21"/>
      <c r="Q10524" s="29"/>
      <c r="U10524" s="17"/>
      <c r="V10524" s="2">
        <v>246</v>
      </c>
      <c r="Y10524" t="str">
        <f t="shared" si="648"/>
        <v/>
      </c>
      <c r="AA10524" t="str">
        <f t="shared" si="649"/>
        <v/>
      </c>
      <c r="AC10524" s="7"/>
      <c r="AD10524" t="s">
        <v>5508</v>
      </c>
      <c r="AE10524">
        <f t="shared" si="650"/>
        <v>0</v>
      </c>
      <c r="AG10524" s="2"/>
      <c r="AI10524" s="7"/>
    </row>
    <row r="10525" spans="1:35" ht="11" customHeight="1" outlineLevel="1" x14ac:dyDescent="0.25">
      <c r="A10525" t="s">
        <v>1707</v>
      </c>
      <c r="C10525" s="2" t="s">
        <v>12974</v>
      </c>
      <c r="D10525" s="2">
        <v>282</v>
      </c>
      <c r="E10525" s="7">
        <v>1909</v>
      </c>
      <c r="F10525" s="5" t="s">
        <v>1099</v>
      </c>
      <c r="H10525" s="5" t="s">
        <v>5037</v>
      </c>
      <c r="I10525" s="6" t="s">
        <v>5508</v>
      </c>
      <c r="J10525" s="6" t="s">
        <v>16997</v>
      </c>
      <c r="K10525" s="17">
        <v>3</v>
      </c>
      <c r="L10525" s="17" t="s">
        <v>7732</v>
      </c>
      <c r="M10525" s="9"/>
      <c r="N10525" s="9"/>
      <c r="O10525" s="21"/>
      <c r="Q10525" s="29"/>
      <c r="U10525" s="17"/>
      <c r="V10525" s="2">
        <v>247</v>
      </c>
      <c r="Y10525" t="str">
        <f t="shared" ref="Y10525:Y10588" si="651">IF(COUNTIF(F10525,"*fdc*"),1,"")</f>
        <v/>
      </c>
      <c r="AA10525" t="str">
        <f t="shared" ref="AA10525:AA10588" si="652">IF(COUNTIF(F10525,"*s/s*"),1,"")</f>
        <v/>
      </c>
      <c r="AC10525" s="7"/>
      <c r="AD10525" t="s">
        <v>5508</v>
      </c>
      <c r="AE10525">
        <f t="shared" si="650"/>
        <v>0</v>
      </c>
      <c r="AG10525" s="2"/>
      <c r="AI10525" s="7"/>
    </row>
    <row r="10526" spans="1:35" ht="11" customHeight="1" outlineLevel="1" x14ac:dyDescent="0.25">
      <c r="A10526" t="s">
        <v>1707</v>
      </c>
      <c r="C10526" s="2" t="s">
        <v>12974</v>
      </c>
      <c r="D10526" s="2">
        <v>283</v>
      </c>
      <c r="E10526" s="7">
        <v>1909</v>
      </c>
      <c r="F10526" s="5" t="s">
        <v>637</v>
      </c>
      <c r="H10526" s="5" t="s">
        <v>3968</v>
      </c>
      <c r="I10526" s="6" t="s">
        <v>5508</v>
      </c>
      <c r="J10526" s="6" t="s">
        <v>16997</v>
      </c>
      <c r="K10526" s="17">
        <v>3</v>
      </c>
      <c r="L10526" s="17" t="s">
        <v>7730</v>
      </c>
      <c r="M10526" s="9">
        <v>0.65</v>
      </c>
      <c r="N10526" s="9"/>
      <c r="O10526" s="21"/>
      <c r="Q10526" s="29"/>
      <c r="U10526" s="17"/>
      <c r="V10526" s="2">
        <v>248</v>
      </c>
      <c r="Y10526" t="str">
        <f t="shared" si="651"/>
        <v/>
      </c>
      <c r="AA10526" t="str">
        <f t="shared" si="652"/>
        <v/>
      </c>
      <c r="AC10526" s="7"/>
      <c r="AD10526" t="s">
        <v>5508</v>
      </c>
      <c r="AE10526">
        <f t="shared" si="650"/>
        <v>0</v>
      </c>
      <c r="AG10526" s="2"/>
      <c r="AI10526" s="7"/>
    </row>
    <row r="10527" spans="1:35" ht="11" customHeight="1" outlineLevel="1" x14ac:dyDescent="0.25">
      <c r="A10527" t="s">
        <v>1707</v>
      </c>
      <c r="C10527" s="2" t="s">
        <v>12974</v>
      </c>
      <c r="D10527" s="2">
        <v>284</v>
      </c>
      <c r="E10527" s="7">
        <v>1910</v>
      </c>
      <c r="F10527" s="5" t="s">
        <v>21968</v>
      </c>
      <c r="H10527" s="5" t="s">
        <v>5480</v>
      </c>
      <c r="I10527" s="6" t="s">
        <v>5508</v>
      </c>
      <c r="J10527" s="6" t="s">
        <v>17001</v>
      </c>
      <c r="K10527" s="17">
        <v>3</v>
      </c>
      <c r="L10527" s="17" t="s">
        <v>7730</v>
      </c>
      <c r="M10527" s="9">
        <v>2.9</v>
      </c>
      <c r="N10527" s="9"/>
      <c r="O10527" s="21"/>
      <c r="Q10527" s="29"/>
      <c r="U10527" s="17"/>
      <c r="V10527" s="2">
        <v>249</v>
      </c>
      <c r="Y10527" t="str">
        <f t="shared" si="651"/>
        <v/>
      </c>
      <c r="AA10527" t="str">
        <f t="shared" si="652"/>
        <v/>
      </c>
      <c r="AC10527" s="7"/>
      <c r="AD10527" t="s">
        <v>5508</v>
      </c>
      <c r="AE10527">
        <f t="shared" si="650"/>
        <v>0</v>
      </c>
      <c r="AG10527" s="2"/>
      <c r="AH10527" t="s">
        <v>1709</v>
      </c>
      <c r="AI10527" s="7" t="s">
        <v>4922</v>
      </c>
    </row>
    <row r="10528" spans="1:35" ht="11" customHeight="1" outlineLevel="1" x14ac:dyDescent="0.25">
      <c r="A10528" t="s">
        <v>1707</v>
      </c>
      <c r="C10528" s="2" t="s">
        <v>12974</v>
      </c>
      <c r="D10528" s="2">
        <v>287</v>
      </c>
      <c r="E10528" s="7">
        <v>1910</v>
      </c>
      <c r="F10528" s="5" t="s">
        <v>21988</v>
      </c>
      <c r="H10528" s="5" t="s">
        <v>5038</v>
      </c>
      <c r="I10528" s="6" t="s">
        <v>5508</v>
      </c>
      <c r="J10528" s="6" t="s">
        <v>17001</v>
      </c>
      <c r="K10528" s="17">
        <v>3</v>
      </c>
      <c r="L10528" s="17" t="s">
        <v>7730</v>
      </c>
      <c r="M10528" s="9">
        <v>1.5</v>
      </c>
      <c r="N10528" s="9"/>
      <c r="O10528" s="21"/>
      <c r="Q10528" s="29"/>
      <c r="U10528" s="17"/>
      <c r="V10528" s="2">
        <v>250</v>
      </c>
      <c r="Y10528" t="str">
        <f t="shared" si="651"/>
        <v/>
      </c>
      <c r="AA10528" t="str">
        <f t="shared" si="652"/>
        <v/>
      </c>
      <c r="AC10528" s="7"/>
      <c r="AD10528" t="s">
        <v>5508</v>
      </c>
      <c r="AE10528">
        <f t="shared" si="650"/>
        <v>0</v>
      </c>
      <c r="AG10528" s="2"/>
      <c r="AH10528" t="s">
        <v>1709</v>
      </c>
      <c r="AI10528" s="7" t="s">
        <v>4922</v>
      </c>
    </row>
    <row r="10529" spans="1:35" ht="11" customHeight="1" outlineLevel="1" x14ac:dyDescent="0.25">
      <c r="A10529" t="s">
        <v>1707</v>
      </c>
      <c r="C10529" s="2" t="s">
        <v>12974</v>
      </c>
      <c r="D10529" s="2">
        <v>288</v>
      </c>
      <c r="E10529" s="7">
        <v>1910</v>
      </c>
      <c r="F10529" s="5" t="s">
        <v>3575</v>
      </c>
      <c r="H10529" s="5" t="s">
        <v>5038</v>
      </c>
      <c r="I10529" s="6" t="s">
        <v>5508</v>
      </c>
      <c r="J10529" s="6" t="s">
        <v>17001</v>
      </c>
      <c r="K10529" s="17">
        <v>3</v>
      </c>
      <c r="L10529" s="17" t="s">
        <v>7732</v>
      </c>
      <c r="M10529" s="9"/>
      <c r="N10529" s="9"/>
      <c r="O10529" s="21"/>
      <c r="Q10529" s="29"/>
      <c r="U10529" s="17"/>
      <c r="V10529" s="2" t="s">
        <v>3574</v>
      </c>
      <c r="Y10529" t="str">
        <f t="shared" si="651"/>
        <v/>
      </c>
      <c r="AA10529" t="str">
        <f t="shared" si="652"/>
        <v/>
      </c>
      <c r="AC10529" s="7"/>
      <c r="AD10529" t="s">
        <v>5508</v>
      </c>
      <c r="AE10529">
        <f t="shared" si="650"/>
        <v>0</v>
      </c>
      <c r="AG10529" s="2"/>
      <c r="AH10529" t="s">
        <v>1709</v>
      </c>
      <c r="AI10529" s="7" t="s">
        <v>4922</v>
      </c>
    </row>
    <row r="10530" spans="1:35" ht="11" customHeight="1" outlineLevel="1" x14ac:dyDescent="0.25">
      <c r="A10530" t="s">
        <v>1707</v>
      </c>
      <c r="C10530" s="2" t="s">
        <v>12974</v>
      </c>
      <c r="D10530" s="2" t="s">
        <v>5705</v>
      </c>
      <c r="E10530" s="7">
        <v>1910</v>
      </c>
      <c r="F10530" s="5" t="s">
        <v>6467</v>
      </c>
      <c r="H10530" s="5" t="s">
        <v>5038</v>
      </c>
      <c r="I10530" s="6" t="s">
        <v>5508</v>
      </c>
      <c r="J10530" s="6" t="s">
        <v>17001</v>
      </c>
      <c r="K10530" s="17">
        <v>3</v>
      </c>
      <c r="L10530" s="17" t="s">
        <v>20075</v>
      </c>
      <c r="M10530" s="9"/>
      <c r="N10530" s="9"/>
      <c r="O10530" s="21"/>
      <c r="Q10530" s="29"/>
      <c r="U10530" s="17"/>
      <c r="V10530" s="2" t="s">
        <v>3576</v>
      </c>
      <c r="X10530" t="s">
        <v>7732</v>
      </c>
      <c r="Y10530" t="str">
        <f t="shared" si="651"/>
        <v/>
      </c>
      <c r="AA10530" t="str">
        <f t="shared" si="652"/>
        <v/>
      </c>
      <c r="AC10530" s="7"/>
      <c r="AD10530" t="s">
        <v>5508</v>
      </c>
      <c r="AE10530">
        <f t="shared" si="650"/>
        <v>0</v>
      </c>
      <c r="AG10530" s="2"/>
      <c r="AH10530" t="s">
        <v>1709</v>
      </c>
      <c r="AI10530" s="7" t="s">
        <v>4620</v>
      </c>
    </row>
    <row r="10531" spans="1:35" ht="11" customHeight="1" outlineLevel="1" x14ac:dyDescent="0.25">
      <c r="A10531" t="s">
        <v>1707</v>
      </c>
      <c r="C10531" s="2" t="s">
        <v>12974</v>
      </c>
      <c r="D10531" s="2" t="s">
        <v>5402</v>
      </c>
      <c r="E10531" s="7">
        <v>1910</v>
      </c>
      <c r="F10531" s="5" t="s">
        <v>21968</v>
      </c>
      <c r="H10531" s="5" t="s">
        <v>5480</v>
      </c>
      <c r="I10531" s="6" t="s">
        <v>5508</v>
      </c>
      <c r="J10531" s="6" t="s">
        <v>17001</v>
      </c>
      <c r="K10531" s="17">
        <v>3</v>
      </c>
      <c r="L10531" s="17" t="s">
        <v>7732</v>
      </c>
      <c r="M10531" s="9"/>
      <c r="N10531" s="9"/>
      <c r="O10531" s="21"/>
      <c r="Q10531" s="29"/>
      <c r="U10531" s="17"/>
      <c r="V10531" s="2">
        <v>252</v>
      </c>
      <c r="Y10531" t="str">
        <f t="shared" si="651"/>
        <v/>
      </c>
      <c r="AA10531" t="str">
        <f t="shared" si="652"/>
        <v/>
      </c>
      <c r="AC10531" s="7"/>
      <c r="AD10531" t="s">
        <v>5508</v>
      </c>
      <c r="AE10531">
        <f t="shared" si="650"/>
        <v>0</v>
      </c>
      <c r="AG10531" s="2"/>
      <c r="AH10531" t="s">
        <v>1709</v>
      </c>
      <c r="AI10531" s="7" t="s">
        <v>4922</v>
      </c>
    </row>
    <row r="10532" spans="1:35" ht="11" customHeight="1" outlineLevel="1" x14ac:dyDescent="0.25">
      <c r="A10532" t="s">
        <v>1707</v>
      </c>
      <c r="C10532" s="2" t="s">
        <v>12974</v>
      </c>
      <c r="D10532" s="2" t="s">
        <v>5403</v>
      </c>
      <c r="E10532" s="7">
        <v>1910</v>
      </c>
      <c r="F10532" s="5" t="s">
        <v>6467</v>
      </c>
      <c r="H10532" s="5" t="s">
        <v>5480</v>
      </c>
      <c r="I10532" s="6" t="s">
        <v>5508</v>
      </c>
      <c r="J10532" s="6" t="s">
        <v>17001</v>
      </c>
      <c r="K10532" s="17">
        <v>3</v>
      </c>
      <c r="L10532" s="17" t="s">
        <v>20075</v>
      </c>
      <c r="M10532" s="9"/>
      <c r="N10532" s="9"/>
      <c r="O10532" s="21"/>
      <c r="Q10532" s="29"/>
      <c r="U10532" s="17"/>
      <c r="V10532" s="2" t="s">
        <v>3577</v>
      </c>
      <c r="X10532" t="s">
        <v>7732</v>
      </c>
      <c r="Y10532" t="str">
        <f t="shared" si="651"/>
        <v/>
      </c>
      <c r="AA10532" t="str">
        <f t="shared" si="652"/>
        <v/>
      </c>
      <c r="AC10532" s="7"/>
      <c r="AD10532" t="s">
        <v>5508</v>
      </c>
      <c r="AE10532">
        <f t="shared" si="650"/>
        <v>0</v>
      </c>
      <c r="AG10532" s="2"/>
      <c r="AH10532" t="s">
        <v>1709</v>
      </c>
      <c r="AI10532" s="7" t="s">
        <v>4922</v>
      </c>
    </row>
    <row r="10533" spans="1:35" ht="11" customHeight="1" outlineLevel="1" x14ac:dyDescent="0.25">
      <c r="A10533" t="s">
        <v>1707</v>
      </c>
      <c r="C10533" s="2" t="s">
        <v>12974</v>
      </c>
      <c r="D10533" s="2" t="s">
        <v>5404</v>
      </c>
      <c r="E10533" s="7">
        <v>1910</v>
      </c>
      <c r="F10533" s="5" t="s">
        <v>3579</v>
      </c>
      <c r="H10533" s="5" t="s">
        <v>5480</v>
      </c>
      <c r="I10533" s="6" t="s">
        <v>5508</v>
      </c>
      <c r="J10533" s="6" t="s">
        <v>17001</v>
      </c>
      <c r="K10533" s="17">
        <v>3</v>
      </c>
      <c r="L10533" s="17" t="s">
        <v>20075</v>
      </c>
      <c r="M10533" s="9"/>
      <c r="N10533" s="9"/>
      <c r="O10533" s="21"/>
      <c r="Q10533" s="29"/>
      <c r="U10533" s="17"/>
      <c r="V10533" s="2" t="s">
        <v>3578</v>
      </c>
      <c r="X10533" t="s">
        <v>7732</v>
      </c>
      <c r="Y10533" t="str">
        <f t="shared" si="651"/>
        <v/>
      </c>
      <c r="AA10533" t="str">
        <f t="shared" si="652"/>
        <v/>
      </c>
      <c r="AC10533" s="7"/>
      <c r="AD10533" t="s">
        <v>5508</v>
      </c>
      <c r="AE10533">
        <f t="shared" si="650"/>
        <v>0</v>
      </c>
      <c r="AG10533" s="2"/>
      <c r="AH10533" t="s">
        <v>1709</v>
      </c>
      <c r="AI10533" s="7"/>
    </row>
    <row r="10534" spans="1:35" ht="11" customHeight="1" outlineLevel="1" x14ac:dyDescent="0.25">
      <c r="A10534" t="s">
        <v>1707</v>
      </c>
      <c r="C10534" s="2" t="s">
        <v>12974</v>
      </c>
      <c r="D10534" s="2" t="s">
        <v>5405</v>
      </c>
      <c r="E10534" s="7">
        <v>1910</v>
      </c>
      <c r="F10534" s="5" t="s">
        <v>3581</v>
      </c>
      <c r="H10534" s="5" t="s">
        <v>5480</v>
      </c>
      <c r="I10534" s="6" t="s">
        <v>5508</v>
      </c>
      <c r="J10534" s="6" t="s">
        <v>17001</v>
      </c>
      <c r="K10534" s="17">
        <v>3</v>
      </c>
      <c r="L10534" s="17" t="s">
        <v>20075</v>
      </c>
      <c r="M10534" s="9"/>
      <c r="N10534" s="9"/>
      <c r="O10534" s="21"/>
      <c r="Q10534" s="29"/>
      <c r="U10534" s="17"/>
      <c r="V10534" s="2" t="s">
        <v>3580</v>
      </c>
      <c r="X10534" t="s">
        <v>7732</v>
      </c>
      <c r="Y10534" t="str">
        <f t="shared" si="651"/>
        <v/>
      </c>
      <c r="AA10534" t="str">
        <f t="shared" si="652"/>
        <v/>
      </c>
      <c r="AC10534" s="7"/>
      <c r="AD10534" t="s">
        <v>5508</v>
      </c>
      <c r="AE10534">
        <f t="shared" ref="AE10534:AE10597" si="653">COUNTIF(I10534,"*Fuji*")</f>
        <v>0</v>
      </c>
      <c r="AG10534" s="2"/>
      <c r="AH10534" t="s">
        <v>1709</v>
      </c>
      <c r="AI10534" s="7" t="s">
        <v>4620</v>
      </c>
    </row>
    <row r="10535" spans="1:35" ht="11" customHeight="1" outlineLevel="1" x14ac:dyDescent="0.25">
      <c r="A10535" t="s">
        <v>1707</v>
      </c>
      <c r="C10535" s="2" t="s">
        <v>12974</v>
      </c>
      <c r="D10535" s="2">
        <v>286</v>
      </c>
      <c r="E10535" s="7">
        <v>1910</v>
      </c>
      <c r="F10535" s="5" t="s">
        <v>21989</v>
      </c>
      <c r="H10535" s="5" t="s">
        <v>5031</v>
      </c>
      <c r="I10535" s="6" t="s">
        <v>5508</v>
      </c>
      <c r="J10535" s="6" t="s">
        <v>17001</v>
      </c>
      <c r="K10535" s="17">
        <v>3</v>
      </c>
      <c r="L10535" s="17" t="s">
        <v>7730</v>
      </c>
      <c r="M10535" s="9">
        <v>0.7</v>
      </c>
      <c r="N10535" s="9"/>
      <c r="O10535" s="21"/>
      <c r="Q10535" s="29"/>
      <c r="U10535" s="17"/>
      <c r="V10535" s="2">
        <v>254</v>
      </c>
      <c r="Y10535" t="str">
        <f t="shared" si="651"/>
        <v/>
      </c>
      <c r="AA10535" t="str">
        <f t="shared" si="652"/>
        <v/>
      </c>
      <c r="AC10535" s="7"/>
      <c r="AD10535" t="s">
        <v>5508</v>
      </c>
      <c r="AE10535">
        <f t="shared" si="653"/>
        <v>0</v>
      </c>
      <c r="AG10535" s="2"/>
      <c r="AH10535" t="s">
        <v>1709</v>
      </c>
      <c r="AI10535" s="7" t="s">
        <v>4610</v>
      </c>
    </row>
    <row r="10536" spans="1:35" ht="11" customHeight="1" outlineLevel="1" x14ac:dyDescent="0.25">
      <c r="A10536" t="s">
        <v>1707</v>
      </c>
      <c r="C10536" s="2" t="s">
        <v>12974</v>
      </c>
      <c r="D10536" s="2" t="s">
        <v>6276</v>
      </c>
      <c r="E10536" s="7">
        <v>1910</v>
      </c>
      <c r="F10536" s="5" t="s">
        <v>6467</v>
      </c>
      <c r="H10536" s="5" t="s">
        <v>5031</v>
      </c>
      <c r="I10536" s="6" t="s">
        <v>5508</v>
      </c>
      <c r="J10536" s="6" t="s">
        <v>17001</v>
      </c>
      <c r="K10536" s="17">
        <v>3</v>
      </c>
      <c r="L10536" s="17" t="s">
        <v>20075</v>
      </c>
      <c r="M10536" s="9"/>
      <c r="N10536" s="9"/>
      <c r="O10536" s="21"/>
      <c r="Q10536" s="29"/>
      <c r="U10536" s="17"/>
      <c r="V10536" s="2" t="s">
        <v>3582</v>
      </c>
      <c r="Y10536" t="str">
        <f t="shared" si="651"/>
        <v/>
      </c>
      <c r="AA10536" t="str">
        <f t="shared" si="652"/>
        <v/>
      </c>
      <c r="AC10536" s="7"/>
      <c r="AD10536" t="s">
        <v>5508</v>
      </c>
      <c r="AE10536">
        <f t="shared" si="653"/>
        <v>0</v>
      </c>
      <c r="AG10536" s="2"/>
      <c r="AH10536" t="s">
        <v>1709</v>
      </c>
      <c r="AI10536" s="7" t="s">
        <v>4922</v>
      </c>
    </row>
    <row r="10537" spans="1:35" ht="11" customHeight="1" outlineLevel="1" x14ac:dyDescent="0.25">
      <c r="A10537" t="s">
        <v>1707</v>
      </c>
      <c r="C10537" s="2" t="s">
        <v>12974</v>
      </c>
      <c r="D10537" s="2" t="s">
        <v>1290</v>
      </c>
      <c r="E10537" s="7">
        <v>1910</v>
      </c>
      <c r="F10537" s="5" t="s">
        <v>6465</v>
      </c>
      <c r="H10537" s="5" t="s">
        <v>5031</v>
      </c>
      <c r="I10537" s="6" t="s">
        <v>5508</v>
      </c>
      <c r="J10537" s="6" t="s">
        <v>17001</v>
      </c>
      <c r="K10537" s="17">
        <v>3</v>
      </c>
      <c r="L10537" s="17" t="s">
        <v>20075</v>
      </c>
      <c r="M10537" s="9"/>
      <c r="N10537" s="9"/>
      <c r="O10537" s="21"/>
      <c r="Q10537" s="29"/>
      <c r="U10537" s="17"/>
      <c r="V10537" s="2" t="s">
        <v>3583</v>
      </c>
      <c r="X10537" t="s">
        <v>7732</v>
      </c>
      <c r="Y10537" t="str">
        <f t="shared" si="651"/>
        <v/>
      </c>
      <c r="AA10537" t="str">
        <f t="shared" si="652"/>
        <v/>
      </c>
      <c r="AC10537" s="7"/>
      <c r="AD10537" t="s">
        <v>5508</v>
      </c>
      <c r="AE10537">
        <f t="shared" si="653"/>
        <v>0</v>
      </c>
      <c r="AG10537" s="2"/>
      <c r="AH10537" t="s">
        <v>1709</v>
      </c>
      <c r="AI10537" s="7" t="s">
        <v>4922</v>
      </c>
    </row>
    <row r="10538" spans="1:35" ht="11" customHeight="1" outlineLevel="1" x14ac:dyDescent="0.25">
      <c r="A10538" t="s">
        <v>1707</v>
      </c>
      <c r="C10538" s="2" t="s">
        <v>12974</v>
      </c>
      <c r="D10538" s="2" t="s">
        <v>16998</v>
      </c>
      <c r="E10538" s="7">
        <v>1910</v>
      </c>
      <c r="F10538" s="5" t="s">
        <v>3585</v>
      </c>
      <c r="H10538" s="5" t="s">
        <v>5031</v>
      </c>
      <c r="I10538" s="6" t="s">
        <v>5508</v>
      </c>
      <c r="J10538" s="6" t="s">
        <v>17001</v>
      </c>
      <c r="K10538" s="17">
        <v>3</v>
      </c>
      <c r="L10538" s="17" t="s">
        <v>20075</v>
      </c>
      <c r="M10538" s="9"/>
      <c r="N10538" s="9"/>
      <c r="O10538" s="21"/>
      <c r="Q10538" s="29"/>
      <c r="U10538" s="17"/>
      <c r="V10538" s="2" t="s">
        <v>3584</v>
      </c>
      <c r="X10538" t="s">
        <v>7732</v>
      </c>
      <c r="Y10538" t="str">
        <f t="shared" si="651"/>
        <v/>
      </c>
      <c r="AA10538" t="str">
        <f t="shared" si="652"/>
        <v/>
      </c>
      <c r="AC10538" s="7"/>
      <c r="AD10538" t="s">
        <v>5508</v>
      </c>
      <c r="AE10538">
        <f t="shared" si="653"/>
        <v>0</v>
      </c>
      <c r="AG10538" s="2"/>
      <c r="AH10538" t="s">
        <v>1709</v>
      </c>
      <c r="AI10538" s="7" t="s">
        <v>4523</v>
      </c>
    </row>
    <row r="10539" spans="1:35" ht="11" customHeight="1" outlineLevel="1" x14ac:dyDescent="0.25">
      <c r="A10539" t="s">
        <v>1707</v>
      </c>
      <c r="C10539" s="2" t="s">
        <v>12974</v>
      </c>
      <c r="D10539" s="2" t="s">
        <v>16999</v>
      </c>
      <c r="E10539" s="7">
        <v>1910</v>
      </c>
      <c r="F10539" s="5" t="s">
        <v>3587</v>
      </c>
      <c r="H10539" s="5" t="s">
        <v>5031</v>
      </c>
      <c r="I10539" s="6" t="s">
        <v>5508</v>
      </c>
      <c r="J10539" s="6" t="s">
        <v>17001</v>
      </c>
      <c r="K10539" s="17">
        <v>3</v>
      </c>
      <c r="L10539" s="17" t="s">
        <v>20075</v>
      </c>
      <c r="M10539" s="9"/>
      <c r="N10539" s="9"/>
      <c r="O10539" s="21"/>
      <c r="Q10539" s="29"/>
      <c r="U10539" s="17"/>
      <c r="V10539" s="2" t="s">
        <v>3586</v>
      </c>
      <c r="X10539" t="s">
        <v>7732</v>
      </c>
      <c r="Y10539" t="str">
        <f t="shared" si="651"/>
        <v/>
      </c>
      <c r="AA10539" t="str">
        <f t="shared" si="652"/>
        <v/>
      </c>
      <c r="AC10539" s="7"/>
      <c r="AD10539" t="s">
        <v>5508</v>
      </c>
      <c r="AE10539">
        <f t="shared" si="653"/>
        <v>0</v>
      </c>
      <c r="AG10539" s="2"/>
      <c r="AH10539" t="s">
        <v>1709</v>
      </c>
      <c r="AI10539" s="7" t="s">
        <v>4523</v>
      </c>
    </row>
    <row r="10540" spans="1:35" ht="11" customHeight="1" outlineLevel="1" x14ac:dyDescent="0.25">
      <c r="A10540" t="s">
        <v>1707</v>
      </c>
      <c r="C10540" s="2" t="s">
        <v>12974</v>
      </c>
      <c r="D10540" s="2" t="s">
        <v>17000</v>
      </c>
      <c r="E10540" s="7">
        <v>1910</v>
      </c>
      <c r="F10540" s="5" t="s">
        <v>3589</v>
      </c>
      <c r="H10540" s="5" t="s">
        <v>5031</v>
      </c>
      <c r="I10540" s="6" t="s">
        <v>5508</v>
      </c>
      <c r="J10540" s="6" t="s">
        <v>17001</v>
      </c>
      <c r="K10540" s="17">
        <v>3</v>
      </c>
      <c r="L10540" s="17" t="s">
        <v>20075</v>
      </c>
      <c r="M10540" s="9"/>
      <c r="N10540" s="9"/>
      <c r="O10540" s="21"/>
      <c r="Q10540" s="29"/>
      <c r="U10540" s="17"/>
      <c r="V10540" s="2" t="s">
        <v>3588</v>
      </c>
      <c r="X10540" t="s">
        <v>7732</v>
      </c>
      <c r="Y10540" t="str">
        <f t="shared" si="651"/>
        <v/>
      </c>
      <c r="AA10540" t="str">
        <f t="shared" si="652"/>
        <v/>
      </c>
      <c r="AC10540" s="7"/>
      <c r="AD10540" t="s">
        <v>5508</v>
      </c>
      <c r="AE10540">
        <f t="shared" si="653"/>
        <v>0</v>
      </c>
      <c r="AG10540" s="2"/>
      <c r="AH10540" t="s">
        <v>1709</v>
      </c>
      <c r="AI10540" s="7" t="s">
        <v>4523</v>
      </c>
    </row>
    <row r="10541" spans="1:35" ht="11" customHeight="1" outlineLevel="1" x14ac:dyDescent="0.25">
      <c r="A10541" t="s">
        <v>1707</v>
      </c>
      <c r="C10541" s="2" t="s">
        <v>12974</v>
      </c>
      <c r="D10541" s="2">
        <v>287</v>
      </c>
      <c r="E10541" s="7">
        <v>1910</v>
      </c>
      <c r="F10541" s="5" t="s">
        <v>21988</v>
      </c>
      <c r="H10541" s="5" t="s">
        <v>5038</v>
      </c>
      <c r="I10541" s="6" t="s">
        <v>5508</v>
      </c>
      <c r="J10541" s="6" t="s">
        <v>17001</v>
      </c>
      <c r="K10541" s="17">
        <v>3</v>
      </c>
      <c r="L10541" s="17" t="s">
        <v>7730</v>
      </c>
      <c r="M10541" s="9">
        <v>0.5</v>
      </c>
      <c r="N10541" s="9"/>
      <c r="O10541" s="21"/>
      <c r="Q10541" s="29"/>
      <c r="U10541" s="17"/>
      <c r="V10541" s="2">
        <v>255</v>
      </c>
      <c r="Y10541" t="str">
        <f t="shared" si="651"/>
        <v/>
      </c>
      <c r="AA10541" t="str">
        <f t="shared" si="652"/>
        <v/>
      </c>
      <c r="AC10541" s="7"/>
      <c r="AD10541" t="s">
        <v>5508</v>
      </c>
      <c r="AE10541">
        <f t="shared" si="653"/>
        <v>0</v>
      </c>
      <c r="AG10541" s="2"/>
      <c r="AH10541" t="s">
        <v>1709</v>
      </c>
      <c r="AI10541" s="7" t="s">
        <v>4610</v>
      </c>
    </row>
    <row r="10542" spans="1:35" ht="11" customHeight="1" outlineLevel="1" x14ac:dyDescent="0.25">
      <c r="A10542" t="s">
        <v>1707</v>
      </c>
      <c r="C10542" s="2" t="s">
        <v>12974</v>
      </c>
      <c r="D10542" s="2" t="s">
        <v>1292</v>
      </c>
      <c r="E10542" s="7">
        <v>1910</v>
      </c>
      <c r="F10542" s="5" t="s">
        <v>21990</v>
      </c>
      <c r="H10542" s="5" t="s">
        <v>5038</v>
      </c>
      <c r="I10542" s="6" t="s">
        <v>5508</v>
      </c>
      <c r="J10542" s="6" t="s">
        <v>17001</v>
      </c>
      <c r="K10542" s="17">
        <v>3</v>
      </c>
      <c r="L10542" s="17" t="s">
        <v>20075</v>
      </c>
      <c r="M10542" s="9"/>
      <c r="N10542" s="9"/>
      <c r="O10542" s="21"/>
      <c r="Q10542" s="29"/>
      <c r="U10542" s="17"/>
      <c r="V10542" s="2" t="s">
        <v>3590</v>
      </c>
      <c r="Y10542" t="str">
        <f t="shared" si="651"/>
        <v/>
      </c>
      <c r="AA10542" t="str">
        <f t="shared" si="652"/>
        <v/>
      </c>
      <c r="AC10542" s="7"/>
      <c r="AD10542" t="s">
        <v>5508</v>
      </c>
      <c r="AE10542">
        <f t="shared" si="653"/>
        <v>0</v>
      </c>
      <c r="AG10542" s="2"/>
      <c r="AH10542" t="s">
        <v>1709</v>
      </c>
      <c r="AI10542" s="7" t="s">
        <v>4922</v>
      </c>
    </row>
    <row r="10543" spans="1:35" ht="11" customHeight="1" outlineLevel="1" x14ac:dyDescent="0.25">
      <c r="A10543" t="s">
        <v>1707</v>
      </c>
      <c r="C10543" s="2" t="s">
        <v>12974</v>
      </c>
      <c r="D10543" s="2" t="s">
        <v>1293</v>
      </c>
      <c r="E10543" s="7">
        <v>1910</v>
      </c>
      <c r="F10543" s="5" t="s">
        <v>21991</v>
      </c>
      <c r="H10543" s="5" t="s">
        <v>5038</v>
      </c>
      <c r="I10543" s="6" t="s">
        <v>5508</v>
      </c>
      <c r="J10543" s="6" t="s">
        <v>17001</v>
      </c>
      <c r="K10543" s="17">
        <v>3</v>
      </c>
      <c r="L10543" s="17" t="s">
        <v>20075</v>
      </c>
      <c r="M10543" s="9"/>
      <c r="N10543" s="9"/>
      <c r="O10543" s="21"/>
      <c r="Q10543" s="29"/>
      <c r="U10543" s="17"/>
      <c r="V10543" s="2" t="s">
        <v>3591</v>
      </c>
      <c r="X10543" t="s">
        <v>7732</v>
      </c>
      <c r="Y10543" t="str">
        <f t="shared" si="651"/>
        <v/>
      </c>
      <c r="AA10543" t="str">
        <f t="shared" si="652"/>
        <v/>
      </c>
      <c r="AC10543" s="7"/>
      <c r="AD10543" t="s">
        <v>5508</v>
      </c>
      <c r="AE10543">
        <f t="shared" si="653"/>
        <v>0</v>
      </c>
      <c r="AG10543" s="2"/>
      <c r="AH10543" t="s">
        <v>1709</v>
      </c>
      <c r="AI10543" s="7" t="s">
        <v>4922</v>
      </c>
    </row>
    <row r="10544" spans="1:35" ht="11" customHeight="1" outlineLevel="1" x14ac:dyDescent="0.25">
      <c r="A10544" t="s">
        <v>1707</v>
      </c>
      <c r="C10544" s="2" t="s">
        <v>12974</v>
      </c>
      <c r="D10544" s="2" t="s">
        <v>16878</v>
      </c>
      <c r="E10544" s="7">
        <v>1910</v>
      </c>
      <c r="F10544" s="5" t="s">
        <v>6465</v>
      </c>
      <c r="H10544" s="5" t="s">
        <v>5038</v>
      </c>
      <c r="I10544" s="6" t="s">
        <v>5508</v>
      </c>
      <c r="J10544" s="6" t="s">
        <v>17001</v>
      </c>
      <c r="K10544" s="17">
        <v>3</v>
      </c>
      <c r="L10544" s="17" t="s">
        <v>20075</v>
      </c>
      <c r="M10544" s="9"/>
      <c r="N10544" s="9"/>
      <c r="O10544" s="21"/>
      <c r="Q10544" s="29"/>
      <c r="U10544" s="17"/>
      <c r="V10544" s="2" t="s">
        <v>3592</v>
      </c>
      <c r="X10544" t="s">
        <v>7732</v>
      </c>
      <c r="Y10544" t="str">
        <f t="shared" si="651"/>
        <v/>
      </c>
      <c r="AA10544" t="str">
        <f t="shared" si="652"/>
        <v/>
      </c>
      <c r="AC10544" s="7"/>
      <c r="AD10544" t="s">
        <v>5508</v>
      </c>
      <c r="AE10544">
        <f t="shared" si="653"/>
        <v>0</v>
      </c>
      <c r="AG10544" s="2"/>
      <c r="AH10544" t="s">
        <v>1709</v>
      </c>
      <c r="AI10544" s="7" t="s">
        <v>4922</v>
      </c>
    </row>
    <row r="10545" spans="1:35" ht="11" customHeight="1" outlineLevel="1" x14ac:dyDescent="0.25">
      <c r="A10545" t="s">
        <v>1707</v>
      </c>
      <c r="C10545" s="2" t="s">
        <v>12974</v>
      </c>
      <c r="D10545" s="2" t="s">
        <v>16879</v>
      </c>
      <c r="E10545" s="7">
        <v>1910</v>
      </c>
      <c r="F10545" s="5" t="s">
        <v>6467</v>
      </c>
      <c r="H10545" s="5" t="s">
        <v>5038</v>
      </c>
      <c r="I10545" s="6" t="s">
        <v>5508</v>
      </c>
      <c r="J10545" s="6" t="s">
        <v>17001</v>
      </c>
      <c r="K10545" s="17">
        <v>3</v>
      </c>
      <c r="L10545" s="17" t="s">
        <v>20075</v>
      </c>
      <c r="M10545" s="9"/>
      <c r="N10545" s="9"/>
      <c r="O10545" s="21"/>
      <c r="Q10545" s="29"/>
      <c r="U10545" s="17"/>
      <c r="V10545" s="2" t="s">
        <v>3593</v>
      </c>
      <c r="X10545" t="s">
        <v>7732</v>
      </c>
      <c r="Y10545" t="str">
        <f t="shared" si="651"/>
        <v/>
      </c>
      <c r="AA10545" t="str">
        <f t="shared" si="652"/>
        <v/>
      </c>
      <c r="AC10545" s="7"/>
      <c r="AD10545" t="s">
        <v>5508</v>
      </c>
      <c r="AE10545">
        <f t="shared" si="653"/>
        <v>0</v>
      </c>
      <c r="AG10545" s="2"/>
      <c r="AH10545" t="s">
        <v>1709</v>
      </c>
      <c r="AI10545" s="7" t="s">
        <v>4922</v>
      </c>
    </row>
    <row r="10546" spans="1:35" ht="11" customHeight="1" outlineLevel="1" x14ac:dyDescent="0.25">
      <c r="A10546" t="s">
        <v>1707</v>
      </c>
      <c r="C10546" s="2" t="s">
        <v>12974</v>
      </c>
      <c r="D10546" s="2" t="s">
        <v>16880</v>
      </c>
      <c r="E10546" s="7">
        <v>1910</v>
      </c>
      <c r="F10546" s="5" t="s">
        <v>3595</v>
      </c>
      <c r="H10546" s="5" t="s">
        <v>5038</v>
      </c>
      <c r="I10546" s="6" t="s">
        <v>5508</v>
      </c>
      <c r="J10546" s="6" t="s">
        <v>17001</v>
      </c>
      <c r="K10546" s="17">
        <v>3</v>
      </c>
      <c r="L10546" s="17" t="s">
        <v>20075</v>
      </c>
      <c r="M10546" s="9"/>
      <c r="N10546" s="9"/>
      <c r="O10546" s="21"/>
      <c r="Q10546" s="29"/>
      <c r="U10546" s="17"/>
      <c r="V10546" s="2" t="s">
        <v>3594</v>
      </c>
      <c r="X10546" t="s">
        <v>7732</v>
      </c>
      <c r="Y10546" t="str">
        <f t="shared" si="651"/>
        <v/>
      </c>
      <c r="AA10546" t="str">
        <f t="shared" si="652"/>
        <v/>
      </c>
      <c r="AC10546" s="7"/>
      <c r="AD10546" t="s">
        <v>5508</v>
      </c>
      <c r="AE10546">
        <f t="shared" si="653"/>
        <v>0</v>
      </c>
      <c r="AG10546" s="2"/>
      <c r="AH10546" t="s">
        <v>1709</v>
      </c>
      <c r="AI10546" s="7" t="s">
        <v>4620</v>
      </c>
    </row>
    <row r="10547" spans="1:35" ht="11" customHeight="1" outlineLevel="1" x14ac:dyDescent="0.25">
      <c r="A10547" t="s">
        <v>1707</v>
      </c>
      <c r="C10547" s="2" t="s">
        <v>12974</v>
      </c>
      <c r="D10547" s="2">
        <v>289</v>
      </c>
      <c r="E10547" s="7">
        <v>1910</v>
      </c>
      <c r="F10547" s="5" t="s">
        <v>21968</v>
      </c>
      <c r="H10547" s="5" t="s">
        <v>5480</v>
      </c>
      <c r="I10547" s="6" t="s">
        <v>5508</v>
      </c>
      <c r="J10547" s="6" t="s">
        <v>16701</v>
      </c>
      <c r="K10547" s="17">
        <v>3</v>
      </c>
      <c r="L10547" s="17" t="s">
        <v>7730</v>
      </c>
      <c r="M10547" s="9">
        <v>0.5</v>
      </c>
      <c r="N10547" s="9"/>
      <c r="O10547" s="21"/>
      <c r="Q10547" s="29"/>
      <c r="U10547" s="17"/>
      <c r="V10547" s="2">
        <v>256</v>
      </c>
      <c r="Y10547" t="str">
        <f t="shared" si="651"/>
        <v/>
      </c>
      <c r="AA10547" t="str">
        <f t="shared" si="652"/>
        <v/>
      </c>
      <c r="AC10547" s="7"/>
      <c r="AD10547" t="s">
        <v>5508</v>
      </c>
      <c r="AE10547">
        <f t="shared" si="653"/>
        <v>0</v>
      </c>
      <c r="AG10547" s="2"/>
      <c r="AH10547" t="s">
        <v>1709</v>
      </c>
      <c r="AI10547" s="7" t="s">
        <v>4610</v>
      </c>
    </row>
    <row r="10548" spans="1:35" ht="11" customHeight="1" outlineLevel="1" x14ac:dyDescent="0.25">
      <c r="A10548" t="s">
        <v>1707</v>
      </c>
      <c r="C10548" s="2" t="s">
        <v>12974</v>
      </c>
      <c r="D10548" s="2" t="s">
        <v>708</v>
      </c>
      <c r="E10548" s="7">
        <v>1910</v>
      </c>
      <c r="F10548" s="5" t="s">
        <v>3597</v>
      </c>
      <c r="H10548" s="5" t="s">
        <v>5480</v>
      </c>
      <c r="I10548" s="6" t="s">
        <v>5508</v>
      </c>
      <c r="J10548" s="6" t="s">
        <v>16701</v>
      </c>
      <c r="K10548" s="17">
        <v>3</v>
      </c>
      <c r="L10548" s="17" t="s">
        <v>20075</v>
      </c>
      <c r="M10548" s="9"/>
      <c r="N10548" s="9"/>
      <c r="O10548" s="21"/>
      <c r="Q10548" s="29"/>
      <c r="U10548" s="17"/>
      <c r="V10548" s="2" t="s">
        <v>3596</v>
      </c>
      <c r="Y10548" t="str">
        <f t="shared" si="651"/>
        <v/>
      </c>
      <c r="AA10548" t="str">
        <f t="shared" si="652"/>
        <v/>
      </c>
      <c r="AC10548" s="7"/>
      <c r="AD10548" t="s">
        <v>5508</v>
      </c>
      <c r="AE10548">
        <f t="shared" si="653"/>
        <v>0</v>
      </c>
      <c r="AG10548" s="2"/>
      <c r="AH10548" t="s">
        <v>1709</v>
      </c>
      <c r="AI10548" s="7" t="s">
        <v>4922</v>
      </c>
    </row>
    <row r="10549" spans="1:35" ht="11" customHeight="1" outlineLevel="1" collapsed="1" x14ac:dyDescent="0.25">
      <c r="A10549" t="s">
        <v>1707</v>
      </c>
      <c r="C10549" s="2" t="s">
        <v>12974</v>
      </c>
      <c r="D10549" s="2" t="s">
        <v>8006</v>
      </c>
      <c r="E10549" s="7">
        <v>1910</v>
      </c>
      <c r="F10549" s="5" t="s">
        <v>6465</v>
      </c>
      <c r="H10549" s="5" t="s">
        <v>5480</v>
      </c>
      <c r="I10549" s="6" t="s">
        <v>5508</v>
      </c>
      <c r="J10549" s="6" t="s">
        <v>16701</v>
      </c>
      <c r="K10549" s="17">
        <v>3</v>
      </c>
      <c r="L10549" s="17" t="s">
        <v>7730</v>
      </c>
      <c r="M10549" s="9">
        <v>4</v>
      </c>
      <c r="N10549" s="9"/>
      <c r="O10549" s="21"/>
      <c r="Q10549" s="29"/>
      <c r="U10549" s="17"/>
      <c r="V10549" s="2" t="s">
        <v>3598</v>
      </c>
      <c r="Y10549" t="str">
        <f t="shared" si="651"/>
        <v/>
      </c>
      <c r="AA10549" t="str">
        <f t="shared" si="652"/>
        <v/>
      </c>
      <c r="AC10549" s="7"/>
      <c r="AD10549" t="s">
        <v>5508</v>
      </c>
      <c r="AE10549">
        <f t="shared" si="653"/>
        <v>0</v>
      </c>
      <c r="AG10549" s="2"/>
      <c r="AH10549" t="s">
        <v>1709</v>
      </c>
      <c r="AI10549" s="7" t="s">
        <v>4922</v>
      </c>
    </row>
    <row r="10550" spans="1:35" ht="11" customHeight="1" outlineLevel="1" x14ac:dyDescent="0.25">
      <c r="A10550" t="s">
        <v>1707</v>
      </c>
      <c r="C10550" s="2" t="s">
        <v>12974</v>
      </c>
      <c r="D10550" s="2" t="s">
        <v>16881</v>
      </c>
      <c r="E10550" s="7">
        <v>1910</v>
      </c>
      <c r="F10550" s="5" t="s">
        <v>6467</v>
      </c>
      <c r="H10550" s="5" t="s">
        <v>5480</v>
      </c>
      <c r="I10550" s="6" t="s">
        <v>5508</v>
      </c>
      <c r="J10550" s="6" t="s">
        <v>16701</v>
      </c>
      <c r="K10550" s="17">
        <v>3</v>
      </c>
      <c r="L10550" s="17" t="s">
        <v>20075</v>
      </c>
      <c r="M10550" s="9"/>
      <c r="N10550" s="9"/>
      <c r="O10550" s="21"/>
      <c r="Q10550" s="29"/>
      <c r="U10550" s="17"/>
      <c r="V10550" s="2" t="s">
        <v>3599</v>
      </c>
      <c r="X10550" t="s">
        <v>7732</v>
      </c>
      <c r="Y10550" t="str">
        <f t="shared" si="651"/>
        <v/>
      </c>
      <c r="AA10550" t="str">
        <f t="shared" si="652"/>
        <v/>
      </c>
      <c r="AC10550" s="7"/>
      <c r="AD10550" t="s">
        <v>5508</v>
      </c>
      <c r="AE10550">
        <f t="shared" si="653"/>
        <v>0</v>
      </c>
      <c r="AG10550" s="2"/>
      <c r="AH10550" t="s">
        <v>1709</v>
      </c>
      <c r="AI10550" s="7" t="s">
        <v>4922</v>
      </c>
    </row>
    <row r="10551" spans="1:35" ht="11" customHeight="1" outlineLevel="1" x14ac:dyDescent="0.25">
      <c r="A10551" t="s">
        <v>1707</v>
      </c>
      <c r="C10551" s="2" t="s">
        <v>12974</v>
      </c>
      <c r="D10551" s="2">
        <v>290</v>
      </c>
      <c r="E10551" s="7">
        <v>1910</v>
      </c>
      <c r="F10551" s="5" t="s">
        <v>21988</v>
      </c>
      <c r="H10551" s="5" t="s">
        <v>5038</v>
      </c>
      <c r="I10551" s="6" t="s">
        <v>5508</v>
      </c>
      <c r="J10551" s="6" t="s">
        <v>16701</v>
      </c>
      <c r="K10551" s="17">
        <v>3</v>
      </c>
      <c r="L10551" s="17" t="s">
        <v>7732</v>
      </c>
      <c r="M10551" s="9"/>
      <c r="N10551" s="9"/>
      <c r="O10551" s="21"/>
      <c r="Q10551" s="29"/>
      <c r="U10551" s="17"/>
      <c r="V10551" s="2">
        <v>257</v>
      </c>
      <c r="Y10551" t="str">
        <f t="shared" si="651"/>
        <v/>
      </c>
      <c r="AA10551" t="str">
        <f t="shared" si="652"/>
        <v/>
      </c>
      <c r="AC10551" s="7"/>
      <c r="AD10551" t="s">
        <v>5508</v>
      </c>
      <c r="AE10551">
        <f t="shared" si="653"/>
        <v>0</v>
      </c>
      <c r="AG10551" s="2"/>
      <c r="AH10551" t="s">
        <v>1709</v>
      </c>
      <c r="AI10551" s="7" t="s">
        <v>4922</v>
      </c>
    </row>
    <row r="10552" spans="1:35" ht="11" customHeight="1" outlineLevel="1" x14ac:dyDescent="0.25">
      <c r="A10552" t="s">
        <v>1707</v>
      </c>
      <c r="C10552" s="2" t="s">
        <v>12974</v>
      </c>
      <c r="D10552" s="2" t="s">
        <v>710</v>
      </c>
      <c r="E10552" s="7">
        <v>1910</v>
      </c>
      <c r="F10552" s="5" t="s">
        <v>3597</v>
      </c>
      <c r="H10552" s="5" t="s">
        <v>5038</v>
      </c>
      <c r="I10552" s="6" t="s">
        <v>5508</v>
      </c>
      <c r="J10552" s="6" t="s">
        <v>16701</v>
      </c>
      <c r="K10552" s="17">
        <v>3</v>
      </c>
      <c r="L10552" s="17" t="s">
        <v>20075</v>
      </c>
      <c r="M10552" s="9"/>
      <c r="N10552" s="9"/>
      <c r="O10552" s="21"/>
      <c r="Q10552" s="29"/>
      <c r="U10552" s="17"/>
      <c r="V10552" s="2" t="s">
        <v>3600</v>
      </c>
      <c r="X10552" t="s">
        <v>7732</v>
      </c>
      <c r="Y10552" t="str">
        <f t="shared" si="651"/>
        <v/>
      </c>
      <c r="AA10552" t="str">
        <f t="shared" si="652"/>
        <v/>
      </c>
      <c r="AC10552" s="7"/>
      <c r="AD10552" t="s">
        <v>5508</v>
      </c>
      <c r="AE10552">
        <f t="shared" si="653"/>
        <v>0</v>
      </c>
      <c r="AG10552" s="2"/>
      <c r="AH10552" t="s">
        <v>1709</v>
      </c>
      <c r="AI10552" s="7" t="s">
        <v>4922</v>
      </c>
    </row>
    <row r="10553" spans="1:35" ht="11" customHeight="1" outlineLevel="1" x14ac:dyDescent="0.25">
      <c r="A10553" t="s">
        <v>1707</v>
      </c>
      <c r="C10553" s="2" t="s">
        <v>12974</v>
      </c>
      <c r="D10553" s="2" t="s">
        <v>711</v>
      </c>
      <c r="E10553" s="7">
        <v>1910</v>
      </c>
      <c r="F10553" s="5" t="s">
        <v>6467</v>
      </c>
      <c r="H10553" s="5" t="s">
        <v>5038</v>
      </c>
      <c r="I10553" s="6" t="s">
        <v>5508</v>
      </c>
      <c r="J10553" s="6" t="s">
        <v>16701</v>
      </c>
      <c r="K10553" s="17">
        <v>3</v>
      </c>
      <c r="L10553" s="17" t="s">
        <v>20075</v>
      </c>
      <c r="M10553" s="9"/>
      <c r="N10553" s="9"/>
      <c r="O10553" s="21"/>
      <c r="Q10553" s="29"/>
      <c r="U10553" s="17"/>
      <c r="V10553" s="2" t="s">
        <v>3601</v>
      </c>
      <c r="X10553" t="s">
        <v>7732</v>
      </c>
      <c r="Y10553" t="str">
        <f t="shared" si="651"/>
        <v/>
      </c>
      <c r="AA10553" t="str">
        <f t="shared" si="652"/>
        <v/>
      </c>
      <c r="AC10553" s="7"/>
      <c r="AD10553" t="s">
        <v>5508</v>
      </c>
      <c r="AE10553">
        <f t="shared" si="653"/>
        <v>0</v>
      </c>
      <c r="AG10553" s="2"/>
      <c r="AH10553" t="s">
        <v>1709</v>
      </c>
      <c r="AI10553" s="7" t="s">
        <v>4922</v>
      </c>
    </row>
    <row r="10554" spans="1:35" ht="11" customHeight="1" outlineLevel="1" x14ac:dyDescent="0.25">
      <c r="A10554" t="s">
        <v>1707</v>
      </c>
      <c r="C10554" s="2" t="s">
        <v>12974</v>
      </c>
      <c r="D10554" s="2" t="s">
        <v>16882</v>
      </c>
      <c r="E10554" s="7">
        <v>1910</v>
      </c>
      <c r="F10554" s="5" t="s">
        <v>6465</v>
      </c>
      <c r="H10554" s="5" t="s">
        <v>5038</v>
      </c>
      <c r="I10554" s="6" t="s">
        <v>5508</v>
      </c>
      <c r="J10554" s="6" t="s">
        <v>16701</v>
      </c>
      <c r="K10554" s="17">
        <v>3</v>
      </c>
      <c r="L10554" s="17" t="s">
        <v>20075</v>
      </c>
      <c r="M10554" s="9"/>
      <c r="N10554" s="9"/>
      <c r="O10554" s="21"/>
      <c r="Q10554" s="29"/>
      <c r="U10554" s="17"/>
      <c r="V10554" s="2" t="s">
        <v>3602</v>
      </c>
      <c r="X10554" t="s">
        <v>7732</v>
      </c>
      <c r="Y10554" t="str">
        <f t="shared" si="651"/>
        <v/>
      </c>
      <c r="AA10554" t="str">
        <f t="shared" si="652"/>
        <v/>
      </c>
      <c r="AC10554" s="7"/>
      <c r="AD10554" t="s">
        <v>5508</v>
      </c>
      <c r="AE10554">
        <f t="shared" si="653"/>
        <v>0</v>
      </c>
      <c r="AG10554" s="2"/>
      <c r="AH10554" t="s">
        <v>1709</v>
      </c>
      <c r="AI10554" s="7" t="s">
        <v>4922</v>
      </c>
    </row>
    <row r="10555" spans="1:35" ht="11" customHeight="1" outlineLevel="1" x14ac:dyDescent="0.25">
      <c r="A10555" t="s">
        <v>1707</v>
      </c>
      <c r="C10555" s="2" t="s">
        <v>12974</v>
      </c>
      <c r="D10555" s="2">
        <v>291</v>
      </c>
      <c r="E10555" s="7">
        <v>1910</v>
      </c>
      <c r="F10555" s="5" t="s">
        <v>2229</v>
      </c>
      <c r="H10555" s="5" t="s">
        <v>1121</v>
      </c>
      <c r="I10555" s="6" t="s">
        <v>5508</v>
      </c>
      <c r="J10555" s="6" t="s">
        <v>16701</v>
      </c>
      <c r="K10555" s="17">
        <v>3</v>
      </c>
      <c r="L10555" s="17" t="s">
        <v>7730</v>
      </c>
      <c r="M10555" s="9">
        <v>0.8</v>
      </c>
      <c r="N10555" s="9"/>
      <c r="O10555" s="21"/>
      <c r="Q10555" s="29"/>
      <c r="U10555" s="17"/>
      <c r="V10555" s="2">
        <v>258</v>
      </c>
      <c r="Y10555" t="str">
        <f t="shared" si="651"/>
        <v/>
      </c>
      <c r="AA10555" t="str">
        <f t="shared" si="652"/>
        <v/>
      </c>
      <c r="AC10555" s="7"/>
      <c r="AD10555" t="s">
        <v>5508</v>
      </c>
      <c r="AE10555">
        <f t="shared" si="653"/>
        <v>0</v>
      </c>
      <c r="AG10555" s="2"/>
      <c r="AH10555" t="s">
        <v>1709</v>
      </c>
      <c r="AI10555" s="7" t="s">
        <v>4922</v>
      </c>
    </row>
    <row r="10556" spans="1:35" ht="11" customHeight="1" outlineLevel="1" x14ac:dyDescent="0.25">
      <c r="A10556" t="s">
        <v>1707</v>
      </c>
      <c r="C10556" s="2" t="s">
        <v>12974</v>
      </c>
      <c r="D10556" s="2" t="s">
        <v>712</v>
      </c>
      <c r="E10556" s="7">
        <v>1910</v>
      </c>
      <c r="F10556" s="5" t="s">
        <v>3597</v>
      </c>
      <c r="H10556" s="5" t="s">
        <v>1121</v>
      </c>
      <c r="I10556" s="6" t="s">
        <v>5508</v>
      </c>
      <c r="J10556" s="6" t="s">
        <v>16701</v>
      </c>
      <c r="K10556" s="17">
        <v>3</v>
      </c>
      <c r="L10556" s="17" t="s">
        <v>20075</v>
      </c>
      <c r="M10556" s="9"/>
      <c r="N10556" s="9"/>
      <c r="O10556" s="21"/>
      <c r="Q10556" s="29"/>
      <c r="U10556" s="17"/>
      <c r="V10556" s="2" t="s">
        <v>3603</v>
      </c>
      <c r="Y10556" t="str">
        <f t="shared" si="651"/>
        <v/>
      </c>
      <c r="AA10556" t="str">
        <f t="shared" si="652"/>
        <v/>
      </c>
      <c r="AC10556" s="7"/>
      <c r="AD10556" t="s">
        <v>5508</v>
      </c>
      <c r="AE10556">
        <f t="shared" si="653"/>
        <v>0</v>
      </c>
      <c r="AG10556" s="2"/>
      <c r="AH10556" t="s">
        <v>1709</v>
      </c>
      <c r="AI10556" s="7" t="s">
        <v>4922</v>
      </c>
    </row>
    <row r="10557" spans="1:35" ht="11" customHeight="1" outlineLevel="1" x14ac:dyDescent="0.25">
      <c r="A10557" t="s">
        <v>1707</v>
      </c>
      <c r="C10557" s="2" t="s">
        <v>12974</v>
      </c>
      <c r="D10557" s="2" t="s">
        <v>713</v>
      </c>
      <c r="E10557" s="7">
        <v>1910</v>
      </c>
      <c r="F10557" s="5" t="s">
        <v>6467</v>
      </c>
      <c r="H10557" s="5" t="s">
        <v>1121</v>
      </c>
      <c r="I10557" s="6" t="s">
        <v>5508</v>
      </c>
      <c r="J10557" s="6" t="s">
        <v>16701</v>
      </c>
      <c r="K10557" s="17">
        <v>3</v>
      </c>
      <c r="L10557" s="17" t="s">
        <v>20075</v>
      </c>
      <c r="M10557" s="9"/>
      <c r="N10557" s="9"/>
      <c r="O10557" s="21"/>
      <c r="Q10557" s="29"/>
      <c r="U10557" s="17"/>
      <c r="V10557" s="2" t="s">
        <v>3604</v>
      </c>
      <c r="Y10557" t="str">
        <f t="shared" si="651"/>
        <v/>
      </c>
      <c r="AA10557" t="str">
        <f t="shared" si="652"/>
        <v/>
      </c>
      <c r="AC10557" s="7"/>
      <c r="AD10557" t="s">
        <v>5508</v>
      </c>
      <c r="AE10557">
        <f t="shared" si="653"/>
        <v>0</v>
      </c>
      <c r="AG10557" s="2"/>
      <c r="AH10557" t="s">
        <v>1709</v>
      </c>
      <c r="AI10557" s="7" t="s">
        <v>4922</v>
      </c>
    </row>
    <row r="10558" spans="1:35" ht="11" customHeight="1" outlineLevel="1" x14ac:dyDescent="0.25">
      <c r="A10558" t="s">
        <v>1707</v>
      </c>
      <c r="C10558" s="2" t="s">
        <v>12974</v>
      </c>
      <c r="D10558" s="2" t="s">
        <v>16883</v>
      </c>
      <c r="E10558" s="7">
        <v>1910</v>
      </c>
      <c r="F10558" s="5" t="s">
        <v>6465</v>
      </c>
      <c r="H10558" s="5" t="s">
        <v>1121</v>
      </c>
      <c r="I10558" s="6" t="s">
        <v>5508</v>
      </c>
      <c r="J10558" s="6" t="s">
        <v>16701</v>
      </c>
      <c r="K10558" s="17">
        <v>3</v>
      </c>
      <c r="L10558" s="17" t="s">
        <v>20075</v>
      </c>
      <c r="M10558" s="9"/>
      <c r="N10558" s="9"/>
      <c r="O10558" s="21"/>
      <c r="Q10558" s="29"/>
      <c r="U10558" s="17"/>
      <c r="V10558" s="2" t="s">
        <v>3605</v>
      </c>
      <c r="X10558" t="s">
        <v>7732</v>
      </c>
      <c r="Y10558" t="str">
        <f t="shared" si="651"/>
        <v/>
      </c>
      <c r="AA10558" t="str">
        <f t="shared" si="652"/>
        <v/>
      </c>
      <c r="AC10558" s="7"/>
      <c r="AD10558" t="s">
        <v>5508</v>
      </c>
      <c r="AE10558">
        <f t="shared" si="653"/>
        <v>0</v>
      </c>
      <c r="AG10558" s="2"/>
      <c r="AH10558" t="s">
        <v>1709</v>
      </c>
      <c r="AI10558" s="7" t="s">
        <v>4922</v>
      </c>
    </row>
    <row r="10559" spans="1:35" ht="11" customHeight="1" outlineLevel="1" x14ac:dyDescent="0.25">
      <c r="A10559" t="s">
        <v>1707</v>
      </c>
      <c r="C10559" s="2" t="s">
        <v>12974</v>
      </c>
      <c r="D10559" s="2">
        <v>292</v>
      </c>
      <c r="E10559" s="7">
        <v>1910</v>
      </c>
      <c r="F10559" s="5" t="s">
        <v>3767</v>
      </c>
      <c r="H10559" s="5" t="s">
        <v>3832</v>
      </c>
      <c r="I10559" s="6" t="s">
        <v>5508</v>
      </c>
      <c r="J10559" s="6" t="s">
        <v>16701</v>
      </c>
      <c r="K10559" s="17">
        <v>3</v>
      </c>
      <c r="L10559" s="17" t="s">
        <v>7730</v>
      </c>
      <c r="M10559" s="9">
        <v>0.2</v>
      </c>
      <c r="N10559" s="9"/>
      <c r="O10559" s="21"/>
      <c r="Q10559" s="29"/>
      <c r="U10559" s="17"/>
      <c r="V10559" s="2">
        <v>259</v>
      </c>
      <c r="Y10559" t="str">
        <f t="shared" si="651"/>
        <v/>
      </c>
      <c r="AA10559" t="str">
        <f t="shared" si="652"/>
        <v/>
      </c>
      <c r="AC10559" s="7"/>
      <c r="AD10559" t="s">
        <v>5508</v>
      </c>
      <c r="AE10559">
        <f t="shared" si="653"/>
        <v>0</v>
      </c>
      <c r="AG10559" s="2"/>
      <c r="AH10559" t="s">
        <v>1709</v>
      </c>
      <c r="AI10559" s="7" t="s">
        <v>4610</v>
      </c>
    </row>
    <row r="10560" spans="1:35" ht="11" customHeight="1" outlineLevel="1" x14ac:dyDescent="0.25">
      <c r="A10560" t="s">
        <v>1707</v>
      </c>
      <c r="C10560" s="2" t="s">
        <v>12974</v>
      </c>
      <c r="D10560" s="2" t="s">
        <v>714</v>
      </c>
      <c r="E10560" s="7">
        <v>1910</v>
      </c>
      <c r="F10560" s="5" t="s">
        <v>3597</v>
      </c>
      <c r="H10560" s="5" t="s">
        <v>3832</v>
      </c>
      <c r="I10560" s="6" t="s">
        <v>5508</v>
      </c>
      <c r="J10560" s="6" t="s">
        <v>16701</v>
      </c>
      <c r="K10560" s="17">
        <v>3</v>
      </c>
      <c r="L10560" s="17" t="s">
        <v>20075</v>
      </c>
      <c r="M10560" s="9"/>
      <c r="N10560" s="9"/>
      <c r="O10560" s="21"/>
      <c r="Q10560" s="29"/>
      <c r="U10560" s="17"/>
      <c r="V10560" s="2" t="s">
        <v>258</v>
      </c>
      <c r="Y10560" t="str">
        <f t="shared" si="651"/>
        <v/>
      </c>
      <c r="AA10560" t="str">
        <f t="shared" si="652"/>
        <v/>
      </c>
      <c r="AC10560" s="7"/>
      <c r="AD10560" t="s">
        <v>5508</v>
      </c>
      <c r="AE10560">
        <f t="shared" si="653"/>
        <v>0</v>
      </c>
      <c r="AG10560" s="2"/>
      <c r="AH10560" t="s">
        <v>1709</v>
      </c>
      <c r="AI10560" s="7" t="s">
        <v>4922</v>
      </c>
    </row>
    <row r="10561" spans="1:35" ht="11" customHeight="1" outlineLevel="1" x14ac:dyDescent="0.25">
      <c r="A10561" t="s">
        <v>1707</v>
      </c>
      <c r="C10561" s="2" t="s">
        <v>12974</v>
      </c>
      <c r="D10561" s="2" t="s">
        <v>715</v>
      </c>
      <c r="E10561" s="7">
        <v>1910</v>
      </c>
      <c r="F10561" s="5" t="s">
        <v>6467</v>
      </c>
      <c r="H10561" s="5" t="s">
        <v>1710</v>
      </c>
      <c r="I10561" s="6" t="s">
        <v>5508</v>
      </c>
      <c r="J10561" s="6" t="s">
        <v>16701</v>
      </c>
      <c r="K10561" s="17">
        <v>3</v>
      </c>
      <c r="L10561" s="17" t="s">
        <v>20075</v>
      </c>
      <c r="M10561" s="9"/>
      <c r="N10561" s="9"/>
      <c r="O10561" s="21"/>
      <c r="Q10561" s="29"/>
      <c r="U10561" s="17"/>
      <c r="V10561" s="2" t="s">
        <v>259</v>
      </c>
      <c r="Y10561" t="str">
        <f t="shared" si="651"/>
        <v/>
      </c>
      <c r="AA10561" t="str">
        <f t="shared" si="652"/>
        <v/>
      </c>
      <c r="AC10561" s="7"/>
      <c r="AD10561" t="s">
        <v>5508</v>
      </c>
      <c r="AE10561">
        <f t="shared" si="653"/>
        <v>0</v>
      </c>
      <c r="AG10561" s="2"/>
      <c r="AH10561" t="s">
        <v>1709</v>
      </c>
      <c r="AI10561" s="7" t="s">
        <v>4922</v>
      </c>
    </row>
    <row r="10562" spans="1:35" ht="11" customHeight="1" outlineLevel="1" x14ac:dyDescent="0.25">
      <c r="A10562" t="s">
        <v>1707</v>
      </c>
      <c r="C10562" s="2" t="s">
        <v>12974</v>
      </c>
      <c r="D10562" s="2" t="s">
        <v>4062</v>
      </c>
      <c r="E10562" s="7">
        <v>1910</v>
      </c>
      <c r="F10562" s="5" t="s">
        <v>5239</v>
      </c>
      <c r="H10562" s="5" t="s">
        <v>5038</v>
      </c>
      <c r="I10562" s="6" t="s">
        <v>5508</v>
      </c>
      <c r="J10562" s="6"/>
      <c r="K10562" s="17">
        <v>3</v>
      </c>
      <c r="L10562" s="17" t="s">
        <v>7732</v>
      </c>
      <c r="M10562" s="9"/>
      <c r="N10562" s="9"/>
      <c r="O10562" s="21"/>
      <c r="Q10562" s="29"/>
      <c r="U10562" s="17"/>
      <c r="V10562" s="2" t="s">
        <v>1026</v>
      </c>
      <c r="X10562" t="s">
        <v>7732</v>
      </c>
      <c r="Y10562" t="str">
        <f t="shared" si="651"/>
        <v/>
      </c>
      <c r="AA10562" t="str">
        <f t="shared" si="652"/>
        <v/>
      </c>
      <c r="AC10562" s="7"/>
      <c r="AD10562" t="s">
        <v>5508</v>
      </c>
      <c r="AE10562">
        <f t="shared" si="653"/>
        <v>0</v>
      </c>
      <c r="AG10562" s="2"/>
      <c r="AH10562" t="s">
        <v>1709</v>
      </c>
      <c r="AI10562" s="7" t="s">
        <v>4922</v>
      </c>
    </row>
    <row r="10563" spans="1:35" ht="11" customHeight="1" outlineLevel="1" x14ac:dyDescent="0.25">
      <c r="A10563" t="s">
        <v>1707</v>
      </c>
      <c r="C10563" s="2" t="s">
        <v>12974</v>
      </c>
      <c r="D10563" s="2" t="s">
        <v>4062</v>
      </c>
      <c r="E10563" s="7">
        <v>1910</v>
      </c>
      <c r="F10563" s="5" t="s">
        <v>1028</v>
      </c>
      <c r="H10563" s="5" t="s">
        <v>5038</v>
      </c>
      <c r="I10563" s="6" t="s">
        <v>5508</v>
      </c>
      <c r="J10563" s="6"/>
      <c r="K10563" s="17">
        <v>3</v>
      </c>
      <c r="L10563" s="17" t="s">
        <v>20075</v>
      </c>
      <c r="M10563" s="9"/>
      <c r="N10563" s="9"/>
      <c r="O10563" s="21"/>
      <c r="Q10563" s="29"/>
      <c r="U10563" s="17"/>
      <c r="V10563" s="2" t="s">
        <v>1027</v>
      </c>
      <c r="X10563" t="s">
        <v>7732</v>
      </c>
      <c r="Y10563" t="str">
        <f t="shared" si="651"/>
        <v/>
      </c>
      <c r="AA10563" t="str">
        <f t="shared" si="652"/>
        <v/>
      </c>
      <c r="AC10563" s="7"/>
      <c r="AD10563" t="s">
        <v>5508</v>
      </c>
      <c r="AE10563">
        <f t="shared" si="653"/>
        <v>0</v>
      </c>
      <c r="AG10563" s="2"/>
      <c r="AH10563" t="s">
        <v>1709</v>
      </c>
      <c r="AI10563" s="7" t="s">
        <v>4922</v>
      </c>
    </row>
    <row r="10564" spans="1:35" ht="11" customHeight="1" outlineLevel="1" x14ac:dyDescent="0.25">
      <c r="A10564" t="s">
        <v>1707</v>
      </c>
      <c r="C10564" s="2" t="s">
        <v>12974</v>
      </c>
      <c r="D10564" s="2" t="s">
        <v>4062</v>
      </c>
      <c r="E10564" s="7">
        <v>1910</v>
      </c>
      <c r="F10564" s="5" t="s">
        <v>2974</v>
      </c>
      <c r="H10564" s="5" t="s">
        <v>5031</v>
      </c>
      <c r="I10564" s="6" t="s">
        <v>5508</v>
      </c>
      <c r="J10564" s="6"/>
      <c r="K10564" s="17">
        <v>3</v>
      </c>
      <c r="L10564" s="17" t="s">
        <v>7732</v>
      </c>
      <c r="M10564" s="9"/>
      <c r="N10564" s="9"/>
      <c r="O10564" s="21"/>
      <c r="Q10564" s="29"/>
      <c r="U10564" s="17"/>
      <c r="V10564" s="2" t="s">
        <v>1029</v>
      </c>
      <c r="X10564" t="s">
        <v>7732</v>
      </c>
      <c r="Y10564" t="str">
        <f t="shared" si="651"/>
        <v/>
      </c>
      <c r="AA10564" t="str">
        <f t="shared" si="652"/>
        <v/>
      </c>
      <c r="AC10564" s="7"/>
      <c r="AD10564" t="s">
        <v>5508</v>
      </c>
      <c r="AE10564">
        <f t="shared" si="653"/>
        <v>0</v>
      </c>
      <c r="AG10564" s="2"/>
      <c r="AH10564" t="s">
        <v>1709</v>
      </c>
      <c r="AI10564" s="7" t="s">
        <v>4922</v>
      </c>
    </row>
    <row r="10565" spans="1:35" ht="11" customHeight="1" outlineLevel="1" x14ac:dyDescent="0.25">
      <c r="A10565" t="s">
        <v>1707</v>
      </c>
      <c r="C10565" s="2" t="s">
        <v>12974</v>
      </c>
      <c r="D10565" s="2" t="s">
        <v>4062</v>
      </c>
      <c r="E10565" s="7">
        <v>1910</v>
      </c>
      <c r="F10565" s="5" t="s">
        <v>3421</v>
      </c>
      <c r="H10565" s="5" t="s">
        <v>1121</v>
      </c>
      <c r="I10565" s="6" t="s">
        <v>5508</v>
      </c>
      <c r="J10565" s="6"/>
      <c r="K10565" s="17">
        <v>3</v>
      </c>
      <c r="L10565" s="17" t="s">
        <v>7732</v>
      </c>
      <c r="M10565" s="9"/>
      <c r="N10565" s="9"/>
      <c r="O10565" s="21"/>
      <c r="Q10565" s="29"/>
      <c r="U10565" s="17"/>
      <c r="V10565" s="2" t="s">
        <v>1030</v>
      </c>
      <c r="Y10565" t="str">
        <f t="shared" si="651"/>
        <v/>
      </c>
      <c r="AA10565" t="str">
        <f t="shared" si="652"/>
        <v/>
      </c>
      <c r="AC10565" s="7"/>
      <c r="AD10565" t="s">
        <v>5508</v>
      </c>
      <c r="AE10565">
        <f t="shared" si="653"/>
        <v>0</v>
      </c>
      <c r="AG10565" s="2"/>
      <c r="AH10565" t="s">
        <v>1709</v>
      </c>
      <c r="AI10565" s="7" t="s">
        <v>4922</v>
      </c>
    </row>
    <row r="10566" spans="1:35" ht="11" customHeight="1" outlineLevel="1" x14ac:dyDescent="0.25">
      <c r="A10566" t="s">
        <v>1707</v>
      </c>
      <c r="C10566" s="2" t="s">
        <v>12974</v>
      </c>
      <c r="D10566" s="2" t="s">
        <v>4062</v>
      </c>
      <c r="E10566" s="7">
        <v>1910</v>
      </c>
      <c r="F10566" s="5" t="s">
        <v>1099</v>
      </c>
      <c r="H10566" s="5" t="s">
        <v>3832</v>
      </c>
      <c r="I10566" s="6" t="s">
        <v>5508</v>
      </c>
      <c r="J10566" s="6"/>
      <c r="K10566" s="17">
        <v>3</v>
      </c>
      <c r="L10566" s="17" t="s">
        <v>7732</v>
      </c>
      <c r="M10566" s="9"/>
      <c r="N10566" s="9"/>
      <c r="O10566" s="21"/>
      <c r="Q10566" s="29"/>
      <c r="U10566" s="17"/>
      <c r="V10566" s="2" t="s">
        <v>1031</v>
      </c>
      <c r="Y10566" t="str">
        <f t="shared" si="651"/>
        <v/>
      </c>
      <c r="AA10566" t="str">
        <f t="shared" si="652"/>
        <v/>
      </c>
      <c r="AC10566" s="7"/>
      <c r="AD10566" t="s">
        <v>5508</v>
      </c>
      <c r="AE10566">
        <f t="shared" si="653"/>
        <v>0</v>
      </c>
      <c r="AG10566" s="2"/>
      <c r="AH10566" t="s">
        <v>1709</v>
      </c>
      <c r="AI10566" s="7" t="s">
        <v>4922</v>
      </c>
    </row>
    <row r="10567" spans="1:35" ht="11" customHeight="1" outlineLevel="1" x14ac:dyDescent="0.25">
      <c r="A10567" t="s">
        <v>1707</v>
      </c>
      <c r="C10567" s="2" t="s">
        <v>12974</v>
      </c>
      <c r="D10567" s="2" t="s">
        <v>4062</v>
      </c>
      <c r="E10567" s="7">
        <v>1910</v>
      </c>
      <c r="F10567" s="5" t="s">
        <v>3318</v>
      </c>
      <c r="H10567" s="5" t="s">
        <v>3832</v>
      </c>
      <c r="I10567" s="6" t="s">
        <v>5508</v>
      </c>
      <c r="J10567" s="6"/>
      <c r="K10567" s="17">
        <v>3</v>
      </c>
      <c r="L10567" s="17" t="s">
        <v>20075</v>
      </c>
      <c r="M10567" s="9"/>
      <c r="N10567" s="9"/>
      <c r="O10567" s="21"/>
      <c r="Q10567" s="29"/>
      <c r="U10567" s="17"/>
      <c r="V10567" s="2" t="s">
        <v>1032</v>
      </c>
      <c r="X10567" t="s">
        <v>7732</v>
      </c>
      <c r="Y10567" t="str">
        <f t="shared" si="651"/>
        <v/>
      </c>
      <c r="AA10567" t="str">
        <f t="shared" si="652"/>
        <v/>
      </c>
      <c r="AC10567" s="7"/>
      <c r="AD10567" t="s">
        <v>5508</v>
      </c>
      <c r="AE10567">
        <f t="shared" si="653"/>
        <v>0</v>
      </c>
      <c r="AG10567" s="2"/>
      <c r="AH10567" t="s">
        <v>1709</v>
      </c>
      <c r="AI10567" s="7" t="s">
        <v>4922</v>
      </c>
    </row>
    <row r="10568" spans="1:35" ht="11" customHeight="1" outlineLevel="1" x14ac:dyDescent="0.25">
      <c r="A10568" t="s">
        <v>1707</v>
      </c>
      <c r="C10568" s="2" t="s">
        <v>12974</v>
      </c>
      <c r="D10568" s="2" t="s">
        <v>4062</v>
      </c>
      <c r="E10568" s="7">
        <v>1910</v>
      </c>
      <c r="F10568" s="5" t="s">
        <v>637</v>
      </c>
      <c r="H10568" s="5" t="s">
        <v>4006</v>
      </c>
      <c r="I10568" s="6" t="s">
        <v>5508</v>
      </c>
      <c r="J10568" s="6"/>
      <c r="K10568" s="17">
        <v>3</v>
      </c>
      <c r="L10568" s="17" t="s">
        <v>7732</v>
      </c>
      <c r="M10568" s="9"/>
      <c r="N10568" s="9"/>
      <c r="O10568" s="21"/>
      <c r="Q10568" s="29"/>
      <c r="U10568" s="17"/>
      <c r="V10568" s="2" t="s">
        <v>1033</v>
      </c>
      <c r="X10568" t="s">
        <v>7732</v>
      </c>
      <c r="Y10568" t="str">
        <f t="shared" si="651"/>
        <v/>
      </c>
      <c r="AA10568" t="str">
        <f t="shared" si="652"/>
        <v/>
      </c>
      <c r="AC10568" s="7"/>
      <c r="AD10568" t="s">
        <v>5508</v>
      </c>
      <c r="AE10568">
        <f t="shared" si="653"/>
        <v>0</v>
      </c>
      <c r="AG10568" s="2"/>
      <c r="AH10568" t="s">
        <v>1709</v>
      </c>
      <c r="AI10568" s="7" t="s">
        <v>4922</v>
      </c>
    </row>
    <row r="10569" spans="1:35" ht="11" customHeight="1" outlineLevel="1" x14ac:dyDescent="0.25">
      <c r="A10569" t="s">
        <v>1707</v>
      </c>
      <c r="C10569" s="2" t="s">
        <v>12974</v>
      </c>
      <c r="D10569" s="2">
        <v>293</v>
      </c>
      <c r="E10569" s="7">
        <v>1911</v>
      </c>
      <c r="F10569" s="5" t="s">
        <v>21992</v>
      </c>
      <c r="H10569" s="5" t="s">
        <v>1644</v>
      </c>
      <c r="I10569" s="6" t="s">
        <v>5508</v>
      </c>
      <c r="J10569" s="6" t="s">
        <v>16702</v>
      </c>
      <c r="K10569" s="17">
        <v>3</v>
      </c>
      <c r="L10569" s="17" t="s">
        <v>7730</v>
      </c>
      <c r="M10569" s="9">
        <v>0.5</v>
      </c>
      <c r="N10569" s="9"/>
      <c r="O10569" s="21"/>
      <c r="Q10569" s="29"/>
      <c r="U10569" s="17"/>
      <c r="V10569" s="2">
        <v>260</v>
      </c>
      <c r="Y10569" t="str">
        <f t="shared" si="651"/>
        <v/>
      </c>
      <c r="AA10569" t="str">
        <f t="shared" si="652"/>
        <v/>
      </c>
      <c r="AC10569" s="7"/>
      <c r="AD10569" t="s">
        <v>5508</v>
      </c>
      <c r="AE10569">
        <f t="shared" si="653"/>
        <v>0</v>
      </c>
      <c r="AG10569" s="2"/>
      <c r="AH10569" t="s">
        <v>1709</v>
      </c>
      <c r="AI10569" s="7" t="s">
        <v>4610</v>
      </c>
    </row>
    <row r="10570" spans="1:35" ht="11" customHeight="1" outlineLevel="1" x14ac:dyDescent="0.25">
      <c r="A10570" t="s">
        <v>1707</v>
      </c>
      <c r="C10570" s="2" t="s">
        <v>12974</v>
      </c>
      <c r="D10570" s="2" t="s">
        <v>2188</v>
      </c>
      <c r="E10570" s="7">
        <v>1911</v>
      </c>
      <c r="F10570" s="5" t="s">
        <v>3597</v>
      </c>
      <c r="H10570" s="5" t="s">
        <v>1644</v>
      </c>
      <c r="I10570" s="6" t="s">
        <v>5508</v>
      </c>
      <c r="J10570" s="6" t="s">
        <v>16702</v>
      </c>
      <c r="K10570" s="17">
        <v>3</v>
      </c>
      <c r="L10570" s="17" t="s">
        <v>20075</v>
      </c>
      <c r="M10570" s="9"/>
      <c r="N10570" s="9"/>
      <c r="O10570" s="21"/>
      <c r="Q10570" s="29"/>
      <c r="U10570" s="17"/>
      <c r="V10570" s="2" t="s">
        <v>260</v>
      </c>
      <c r="X10570" t="s">
        <v>7732</v>
      </c>
      <c r="Y10570" t="str">
        <f t="shared" si="651"/>
        <v/>
      </c>
      <c r="AA10570" t="str">
        <f t="shared" si="652"/>
        <v/>
      </c>
      <c r="AC10570" s="7"/>
      <c r="AD10570" t="s">
        <v>5508</v>
      </c>
      <c r="AE10570">
        <f t="shared" si="653"/>
        <v>0</v>
      </c>
      <c r="AG10570" s="2"/>
      <c r="AH10570" t="s">
        <v>1709</v>
      </c>
      <c r="AI10570" s="7" t="s">
        <v>4610</v>
      </c>
    </row>
    <row r="10571" spans="1:35" ht="11" customHeight="1" outlineLevel="1" x14ac:dyDescent="0.25">
      <c r="A10571" t="s">
        <v>1707</v>
      </c>
      <c r="C10571" s="2" t="s">
        <v>12974</v>
      </c>
      <c r="D10571" s="2" t="s">
        <v>718</v>
      </c>
      <c r="E10571" s="7">
        <v>1911</v>
      </c>
      <c r="F10571" s="5" t="s">
        <v>6467</v>
      </c>
      <c r="H10571" s="5" t="s">
        <v>1644</v>
      </c>
      <c r="I10571" s="6" t="s">
        <v>5508</v>
      </c>
      <c r="J10571" s="6" t="s">
        <v>16702</v>
      </c>
      <c r="K10571" s="17">
        <v>3</v>
      </c>
      <c r="L10571" s="17" t="s">
        <v>20075</v>
      </c>
      <c r="M10571" s="9"/>
      <c r="N10571" s="9"/>
      <c r="O10571" s="21"/>
      <c r="Q10571" s="29"/>
      <c r="U10571" s="17"/>
      <c r="V10571" s="2" t="s">
        <v>3269</v>
      </c>
      <c r="X10571" t="s">
        <v>7732</v>
      </c>
      <c r="Y10571" t="str">
        <f t="shared" si="651"/>
        <v/>
      </c>
      <c r="AA10571" t="str">
        <f t="shared" si="652"/>
        <v/>
      </c>
      <c r="AC10571" s="7"/>
      <c r="AD10571" t="s">
        <v>5508</v>
      </c>
      <c r="AE10571">
        <f t="shared" si="653"/>
        <v>0</v>
      </c>
      <c r="AG10571" s="2"/>
      <c r="AH10571" t="s">
        <v>1709</v>
      </c>
      <c r="AI10571" s="7" t="s">
        <v>4922</v>
      </c>
    </row>
    <row r="10572" spans="1:35" ht="11" customHeight="1" outlineLevel="1" x14ac:dyDescent="0.25">
      <c r="A10572" t="s">
        <v>1707</v>
      </c>
      <c r="C10572" s="2" t="s">
        <v>12974</v>
      </c>
      <c r="D10572" s="2" t="s">
        <v>8010</v>
      </c>
      <c r="E10572" s="7">
        <v>1911</v>
      </c>
      <c r="F10572" s="5" t="s">
        <v>3271</v>
      </c>
      <c r="H10572" s="5" t="s">
        <v>1644</v>
      </c>
      <c r="I10572" s="6" t="s">
        <v>5508</v>
      </c>
      <c r="J10572" s="6" t="s">
        <v>16702</v>
      </c>
      <c r="K10572" s="17">
        <v>3</v>
      </c>
      <c r="L10572" s="17" t="s">
        <v>20075</v>
      </c>
      <c r="M10572" s="9"/>
      <c r="N10572" s="9"/>
      <c r="O10572" s="21"/>
      <c r="Q10572" s="29"/>
      <c r="U10572" s="17"/>
      <c r="V10572" s="2" t="s">
        <v>3270</v>
      </c>
      <c r="Y10572" t="str">
        <f t="shared" si="651"/>
        <v/>
      </c>
      <c r="AA10572" t="str">
        <f t="shared" si="652"/>
        <v/>
      </c>
      <c r="AC10572" s="7"/>
      <c r="AD10572" t="s">
        <v>5508</v>
      </c>
      <c r="AE10572">
        <f t="shared" si="653"/>
        <v>0</v>
      </c>
      <c r="AG10572" s="2"/>
      <c r="AH10572" t="s">
        <v>1709</v>
      </c>
      <c r="AI10572" s="7" t="s">
        <v>4922</v>
      </c>
    </row>
    <row r="10573" spans="1:35" ht="11" customHeight="1" outlineLevel="1" x14ac:dyDescent="0.25">
      <c r="A10573" t="s">
        <v>1707</v>
      </c>
      <c r="C10573" s="2" t="s">
        <v>12974</v>
      </c>
      <c r="D10573" s="2" t="s">
        <v>16884</v>
      </c>
      <c r="E10573" s="7">
        <v>1911</v>
      </c>
      <c r="F10573" s="5" t="s">
        <v>87</v>
      </c>
      <c r="H10573" s="5" t="s">
        <v>1644</v>
      </c>
      <c r="I10573" s="6" t="s">
        <v>5508</v>
      </c>
      <c r="J10573" s="6" t="s">
        <v>16702</v>
      </c>
      <c r="K10573" s="17">
        <v>3</v>
      </c>
      <c r="L10573" s="17" t="s">
        <v>20075</v>
      </c>
      <c r="M10573" s="9"/>
      <c r="N10573" s="9"/>
      <c r="O10573" s="21"/>
      <c r="Q10573" s="29"/>
      <c r="U10573" s="17"/>
      <c r="V10573" s="2" t="s">
        <v>3272</v>
      </c>
      <c r="X10573" t="s">
        <v>7732</v>
      </c>
      <c r="Y10573" t="str">
        <f t="shared" si="651"/>
        <v/>
      </c>
      <c r="AA10573" t="str">
        <f t="shared" si="652"/>
        <v/>
      </c>
      <c r="AC10573" s="7"/>
      <c r="AD10573" t="s">
        <v>5508</v>
      </c>
      <c r="AE10573">
        <f t="shared" si="653"/>
        <v>0</v>
      </c>
      <c r="AG10573" s="2"/>
      <c r="AH10573" t="s">
        <v>1709</v>
      </c>
      <c r="AI10573" s="7" t="s">
        <v>4922</v>
      </c>
    </row>
    <row r="10574" spans="1:35" ht="11" customHeight="1" outlineLevel="1" x14ac:dyDescent="0.25">
      <c r="A10574" t="s">
        <v>1707</v>
      </c>
      <c r="C10574" s="2" t="s">
        <v>12974</v>
      </c>
      <c r="D10574" s="2" t="s">
        <v>16885</v>
      </c>
      <c r="E10574" s="7">
        <v>1911</v>
      </c>
      <c r="F10574" s="5" t="s">
        <v>6465</v>
      </c>
      <c r="H10574" s="5" t="s">
        <v>1644</v>
      </c>
      <c r="I10574" s="6" t="s">
        <v>5508</v>
      </c>
      <c r="J10574" s="6" t="s">
        <v>16702</v>
      </c>
      <c r="K10574" s="17">
        <v>3</v>
      </c>
      <c r="L10574" s="17" t="s">
        <v>20075</v>
      </c>
      <c r="M10574" s="9"/>
      <c r="N10574" s="9"/>
      <c r="O10574" s="21"/>
      <c r="Q10574" s="29"/>
      <c r="U10574" s="17"/>
      <c r="V10574" s="2" t="s">
        <v>3273</v>
      </c>
      <c r="X10574" t="s">
        <v>7732</v>
      </c>
      <c r="Y10574" t="str">
        <f t="shared" si="651"/>
        <v/>
      </c>
      <c r="AA10574" t="str">
        <f t="shared" si="652"/>
        <v/>
      </c>
      <c r="AC10574" s="7"/>
      <c r="AD10574" t="s">
        <v>5508</v>
      </c>
      <c r="AE10574">
        <f t="shared" si="653"/>
        <v>0</v>
      </c>
      <c r="AG10574" s="2"/>
      <c r="AH10574" t="s">
        <v>1709</v>
      </c>
      <c r="AI10574" s="7" t="s">
        <v>4922</v>
      </c>
    </row>
    <row r="10575" spans="1:35" ht="11" customHeight="1" outlineLevel="1" x14ac:dyDescent="0.25">
      <c r="A10575" t="s">
        <v>1707</v>
      </c>
      <c r="C10575" s="2" t="s">
        <v>12974</v>
      </c>
      <c r="D10575" s="2">
        <v>294</v>
      </c>
      <c r="E10575" s="7">
        <v>1911</v>
      </c>
      <c r="F10575" s="5" t="s">
        <v>21989</v>
      </c>
      <c r="H10575" s="5" t="s">
        <v>5031</v>
      </c>
      <c r="I10575" s="6" t="s">
        <v>5508</v>
      </c>
      <c r="J10575" s="6" t="s">
        <v>16702</v>
      </c>
      <c r="K10575" s="17">
        <v>3</v>
      </c>
      <c r="L10575" s="17" t="s">
        <v>7732</v>
      </c>
      <c r="M10575" s="9"/>
      <c r="N10575" s="9"/>
      <c r="O10575" s="21"/>
      <c r="Q10575" s="29"/>
      <c r="U10575" s="17"/>
      <c r="V10575" s="2">
        <v>261</v>
      </c>
      <c r="Y10575" t="str">
        <f t="shared" si="651"/>
        <v/>
      </c>
      <c r="AA10575" t="str">
        <f t="shared" si="652"/>
        <v/>
      </c>
      <c r="AC10575" s="7"/>
      <c r="AD10575" t="s">
        <v>5508</v>
      </c>
      <c r="AE10575">
        <f t="shared" si="653"/>
        <v>0</v>
      </c>
      <c r="AG10575" s="2"/>
      <c r="AH10575" t="s">
        <v>1709</v>
      </c>
      <c r="AI10575" s="7" t="s">
        <v>4610</v>
      </c>
    </row>
    <row r="10576" spans="1:35" ht="11" customHeight="1" outlineLevel="1" x14ac:dyDescent="0.25">
      <c r="A10576" t="s">
        <v>1707</v>
      </c>
      <c r="C10576" s="2" t="s">
        <v>12974</v>
      </c>
      <c r="D10576" s="2" t="s">
        <v>721</v>
      </c>
      <c r="E10576" s="7">
        <v>1911</v>
      </c>
      <c r="F10576" s="5" t="s">
        <v>3597</v>
      </c>
      <c r="H10576" s="5" t="s">
        <v>5031</v>
      </c>
      <c r="I10576" s="6" t="s">
        <v>5508</v>
      </c>
      <c r="J10576" s="6" t="s">
        <v>16702</v>
      </c>
      <c r="K10576" s="17">
        <v>3</v>
      </c>
      <c r="L10576" s="17" t="s">
        <v>20075</v>
      </c>
      <c r="M10576" s="9"/>
      <c r="N10576" s="9"/>
      <c r="O10576" s="21"/>
      <c r="Q10576" s="29"/>
      <c r="U10576" s="17"/>
      <c r="V10576" s="2" t="s">
        <v>3274</v>
      </c>
      <c r="Y10576" t="str">
        <f t="shared" si="651"/>
        <v/>
      </c>
      <c r="AA10576" t="str">
        <f t="shared" si="652"/>
        <v/>
      </c>
      <c r="AC10576" s="7"/>
      <c r="AD10576" t="s">
        <v>5508</v>
      </c>
      <c r="AE10576">
        <f t="shared" si="653"/>
        <v>0</v>
      </c>
      <c r="AG10576" s="2"/>
      <c r="AH10576" t="s">
        <v>1709</v>
      </c>
      <c r="AI10576" s="7" t="s">
        <v>4610</v>
      </c>
    </row>
    <row r="10577" spans="1:35" ht="11" customHeight="1" outlineLevel="1" x14ac:dyDescent="0.25">
      <c r="A10577" t="s">
        <v>1707</v>
      </c>
      <c r="C10577" s="2" t="s">
        <v>12974</v>
      </c>
      <c r="D10577" s="2" t="s">
        <v>722</v>
      </c>
      <c r="E10577" s="7">
        <v>1911</v>
      </c>
      <c r="F10577" s="5" t="s">
        <v>6467</v>
      </c>
      <c r="H10577" s="5" t="s">
        <v>5031</v>
      </c>
      <c r="I10577" s="6" t="s">
        <v>5508</v>
      </c>
      <c r="J10577" s="6" t="s">
        <v>16702</v>
      </c>
      <c r="K10577" s="17">
        <v>3</v>
      </c>
      <c r="L10577" s="17" t="s">
        <v>20075</v>
      </c>
      <c r="M10577" s="9"/>
      <c r="N10577" s="9"/>
      <c r="O10577" s="21"/>
      <c r="Q10577" s="29"/>
      <c r="U10577" s="17"/>
      <c r="V10577" s="2" t="s">
        <v>3275</v>
      </c>
      <c r="Y10577" t="str">
        <f t="shared" si="651"/>
        <v/>
      </c>
      <c r="AA10577" t="str">
        <f t="shared" si="652"/>
        <v/>
      </c>
      <c r="AC10577" s="7"/>
      <c r="AD10577" t="s">
        <v>5508</v>
      </c>
      <c r="AE10577">
        <f t="shared" si="653"/>
        <v>0</v>
      </c>
      <c r="AG10577" s="2"/>
      <c r="AH10577" t="s">
        <v>1709</v>
      </c>
      <c r="AI10577" s="7" t="s">
        <v>4922</v>
      </c>
    </row>
    <row r="10578" spans="1:35" ht="11" customHeight="1" outlineLevel="1" x14ac:dyDescent="0.25">
      <c r="A10578" t="s">
        <v>1707</v>
      </c>
      <c r="C10578" s="2" t="s">
        <v>12974</v>
      </c>
      <c r="D10578" s="2" t="s">
        <v>16886</v>
      </c>
      <c r="E10578" s="7">
        <v>1911</v>
      </c>
      <c r="F10578" s="5" t="s">
        <v>6465</v>
      </c>
      <c r="H10578" s="5" t="s">
        <v>5031</v>
      </c>
      <c r="I10578" s="6" t="s">
        <v>5508</v>
      </c>
      <c r="J10578" s="6" t="s">
        <v>16702</v>
      </c>
      <c r="K10578" s="17">
        <v>3</v>
      </c>
      <c r="L10578" s="17" t="s">
        <v>20075</v>
      </c>
      <c r="M10578" s="9"/>
      <c r="N10578" s="9"/>
      <c r="O10578" s="21"/>
      <c r="Q10578" s="29"/>
      <c r="U10578" s="17"/>
      <c r="V10578" s="2" t="s">
        <v>3276</v>
      </c>
      <c r="X10578" t="s">
        <v>7732</v>
      </c>
      <c r="Y10578" t="str">
        <f t="shared" si="651"/>
        <v/>
      </c>
      <c r="AA10578" t="str">
        <f t="shared" si="652"/>
        <v/>
      </c>
      <c r="AC10578" s="7"/>
      <c r="AD10578" t="s">
        <v>5508</v>
      </c>
      <c r="AE10578">
        <f t="shared" si="653"/>
        <v>0</v>
      </c>
      <c r="AG10578" s="2"/>
      <c r="AH10578" t="s">
        <v>1709</v>
      </c>
      <c r="AI10578" s="7" t="s">
        <v>4922</v>
      </c>
    </row>
    <row r="10579" spans="1:35" ht="11" customHeight="1" outlineLevel="1" x14ac:dyDescent="0.25">
      <c r="A10579" t="s">
        <v>1707</v>
      </c>
      <c r="C10579" s="2" t="s">
        <v>12974</v>
      </c>
      <c r="D10579" s="2" t="s">
        <v>16887</v>
      </c>
      <c r="E10579" s="7">
        <v>1911</v>
      </c>
      <c r="F10579" s="5" t="s">
        <v>87</v>
      </c>
      <c r="H10579" s="5" t="s">
        <v>5031</v>
      </c>
      <c r="I10579" s="6" t="s">
        <v>5508</v>
      </c>
      <c r="J10579" s="6" t="s">
        <v>16702</v>
      </c>
      <c r="K10579" s="17">
        <v>3</v>
      </c>
      <c r="L10579" s="17" t="s">
        <v>20075</v>
      </c>
      <c r="M10579" s="9"/>
      <c r="N10579" s="9"/>
      <c r="O10579" s="21"/>
      <c r="Q10579" s="29"/>
      <c r="U10579" s="17"/>
      <c r="V10579" s="2" t="s">
        <v>3277</v>
      </c>
      <c r="X10579" t="s">
        <v>7732</v>
      </c>
      <c r="Y10579" t="str">
        <f t="shared" si="651"/>
        <v/>
      </c>
      <c r="AA10579" t="str">
        <f t="shared" si="652"/>
        <v/>
      </c>
      <c r="AC10579" s="7"/>
      <c r="AD10579" t="s">
        <v>5508</v>
      </c>
      <c r="AE10579">
        <f t="shared" si="653"/>
        <v>0</v>
      </c>
      <c r="AG10579" s="2"/>
      <c r="AH10579" t="s">
        <v>1709</v>
      </c>
      <c r="AI10579" s="7" t="s">
        <v>4922</v>
      </c>
    </row>
    <row r="10580" spans="1:35" ht="11" customHeight="1" outlineLevel="1" x14ac:dyDescent="0.25">
      <c r="A10580" t="s">
        <v>1707</v>
      </c>
      <c r="C10580" s="2" t="s">
        <v>12974</v>
      </c>
      <c r="D10580" s="2">
        <v>295</v>
      </c>
      <c r="E10580" s="7">
        <v>1911</v>
      </c>
      <c r="F10580" s="5" t="s">
        <v>21988</v>
      </c>
      <c r="H10580" s="5" t="s">
        <v>5038</v>
      </c>
      <c r="I10580" s="6" t="s">
        <v>5508</v>
      </c>
      <c r="J10580" s="6" t="s">
        <v>16702</v>
      </c>
      <c r="K10580" s="17">
        <v>3</v>
      </c>
      <c r="L10580" s="17" t="s">
        <v>7730</v>
      </c>
      <c r="M10580" s="9">
        <v>0.5</v>
      </c>
      <c r="N10580" s="9"/>
      <c r="O10580" s="21"/>
      <c r="Q10580" s="29"/>
      <c r="U10580" s="17"/>
      <c r="V10580" s="2">
        <v>262</v>
      </c>
      <c r="Y10580" t="str">
        <f t="shared" si="651"/>
        <v/>
      </c>
      <c r="AA10580" t="str">
        <f t="shared" si="652"/>
        <v/>
      </c>
      <c r="AC10580" s="7"/>
      <c r="AD10580" t="s">
        <v>5508</v>
      </c>
      <c r="AE10580">
        <f t="shared" si="653"/>
        <v>0</v>
      </c>
      <c r="AG10580" s="2"/>
      <c r="AH10580" t="s">
        <v>1709</v>
      </c>
      <c r="AI10580" s="7" t="s">
        <v>4610</v>
      </c>
    </row>
    <row r="10581" spans="1:35" ht="11" customHeight="1" outlineLevel="1" x14ac:dyDescent="0.25">
      <c r="A10581" t="s">
        <v>1707</v>
      </c>
      <c r="C10581" s="2" t="s">
        <v>12974</v>
      </c>
      <c r="D10581" s="2" t="s">
        <v>5981</v>
      </c>
      <c r="E10581" s="7">
        <v>1911</v>
      </c>
      <c r="F10581" s="5" t="s">
        <v>3597</v>
      </c>
      <c r="H10581" s="5" t="s">
        <v>5038</v>
      </c>
      <c r="I10581" s="6" t="s">
        <v>5508</v>
      </c>
      <c r="J10581" s="6" t="s">
        <v>16702</v>
      </c>
      <c r="K10581" s="17">
        <v>3</v>
      </c>
      <c r="L10581" s="17" t="s">
        <v>20075</v>
      </c>
      <c r="M10581" s="9"/>
      <c r="N10581" s="9"/>
      <c r="O10581" s="21"/>
      <c r="Q10581" s="29"/>
      <c r="U10581" s="17"/>
      <c r="V10581" s="2" t="s">
        <v>1348</v>
      </c>
      <c r="Y10581" t="str">
        <f t="shared" si="651"/>
        <v/>
      </c>
      <c r="AA10581" t="str">
        <f t="shared" si="652"/>
        <v/>
      </c>
      <c r="AC10581" s="7"/>
      <c r="AD10581" t="s">
        <v>5508</v>
      </c>
      <c r="AE10581">
        <f t="shared" si="653"/>
        <v>0</v>
      </c>
      <c r="AG10581" s="2"/>
      <c r="AH10581" t="s">
        <v>1709</v>
      </c>
      <c r="AI10581" s="7" t="s">
        <v>4922</v>
      </c>
    </row>
    <row r="10582" spans="1:35" ht="11" customHeight="1" outlineLevel="1" x14ac:dyDescent="0.25">
      <c r="A10582" t="s">
        <v>1707</v>
      </c>
      <c r="C10582" s="2" t="s">
        <v>12974</v>
      </c>
      <c r="D10582" s="2" t="s">
        <v>16888</v>
      </c>
      <c r="E10582" s="7">
        <v>1911</v>
      </c>
      <c r="F10582" s="5" t="s">
        <v>1350</v>
      </c>
      <c r="H10582" s="5" t="s">
        <v>5038</v>
      </c>
      <c r="I10582" s="6" t="s">
        <v>5508</v>
      </c>
      <c r="J10582" s="6" t="s">
        <v>16702</v>
      </c>
      <c r="K10582" s="17">
        <v>3</v>
      </c>
      <c r="L10582" s="17" t="s">
        <v>20075</v>
      </c>
      <c r="M10582" s="9"/>
      <c r="N10582" s="9"/>
      <c r="O10582" s="21"/>
      <c r="Q10582" s="29"/>
      <c r="U10582" s="17"/>
      <c r="V10582" s="2" t="s">
        <v>1349</v>
      </c>
      <c r="Y10582" t="str">
        <f t="shared" si="651"/>
        <v/>
      </c>
      <c r="AA10582" t="str">
        <f t="shared" si="652"/>
        <v/>
      </c>
      <c r="AC10582" s="7"/>
      <c r="AD10582" t="s">
        <v>5508</v>
      </c>
      <c r="AE10582">
        <f t="shared" si="653"/>
        <v>0</v>
      </c>
      <c r="AG10582" s="2"/>
      <c r="AH10582" t="s">
        <v>1709</v>
      </c>
      <c r="AI10582" s="7" t="s">
        <v>4620</v>
      </c>
    </row>
    <row r="10583" spans="1:35" ht="11" customHeight="1" outlineLevel="1" x14ac:dyDescent="0.25">
      <c r="A10583" t="s">
        <v>1707</v>
      </c>
      <c r="C10583" s="2" t="s">
        <v>12974</v>
      </c>
      <c r="D10583" s="2" t="s">
        <v>16889</v>
      </c>
      <c r="E10583" s="7">
        <v>1911</v>
      </c>
      <c r="F10583" s="5" t="s">
        <v>6467</v>
      </c>
      <c r="H10583" s="5" t="s">
        <v>5038</v>
      </c>
      <c r="I10583" s="6" t="s">
        <v>5508</v>
      </c>
      <c r="J10583" s="6" t="s">
        <v>16702</v>
      </c>
      <c r="K10583" s="17">
        <v>3</v>
      </c>
      <c r="L10583" s="17" t="s">
        <v>20075</v>
      </c>
      <c r="M10583" s="9"/>
      <c r="N10583" s="9"/>
      <c r="O10583" s="21"/>
      <c r="Q10583" s="29"/>
      <c r="U10583" s="17"/>
      <c r="V10583" s="2" t="s">
        <v>1351</v>
      </c>
      <c r="Y10583" t="str">
        <f t="shared" si="651"/>
        <v/>
      </c>
      <c r="AA10583" t="str">
        <f t="shared" si="652"/>
        <v/>
      </c>
      <c r="AC10583" s="7"/>
      <c r="AD10583" t="s">
        <v>5508</v>
      </c>
      <c r="AE10583">
        <f t="shared" si="653"/>
        <v>0</v>
      </c>
      <c r="AG10583" s="2"/>
      <c r="AH10583" t="s">
        <v>1709</v>
      </c>
      <c r="AI10583" s="7" t="s">
        <v>4922</v>
      </c>
    </row>
    <row r="10584" spans="1:35" ht="11" customHeight="1" outlineLevel="1" x14ac:dyDescent="0.25">
      <c r="A10584" t="s">
        <v>1707</v>
      </c>
      <c r="C10584" s="2" t="s">
        <v>12974</v>
      </c>
      <c r="D10584" s="2" t="s">
        <v>16890</v>
      </c>
      <c r="E10584" s="7">
        <v>1911</v>
      </c>
      <c r="F10584" s="5" t="s">
        <v>6465</v>
      </c>
      <c r="H10584" s="5" t="s">
        <v>5038</v>
      </c>
      <c r="I10584" s="6" t="s">
        <v>5508</v>
      </c>
      <c r="J10584" s="6" t="s">
        <v>16702</v>
      </c>
      <c r="K10584" s="17">
        <v>3</v>
      </c>
      <c r="L10584" s="17" t="s">
        <v>20075</v>
      </c>
      <c r="M10584" s="9"/>
      <c r="N10584" s="9"/>
      <c r="O10584" s="21"/>
      <c r="Q10584" s="29"/>
      <c r="U10584" s="17"/>
      <c r="V10584" s="2" t="s">
        <v>1352</v>
      </c>
      <c r="Y10584" t="str">
        <f t="shared" si="651"/>
        <v/>
      </c>
      <c r="AA10584" t="str">
        <f t="shared" si="652"/>
        <v/>
      </c>
      <c r="AC10584" s="7"/>
      <c r="AD10584" t="s">
        <v>5508</v>
      </c>
      <c r="AE10584">
        <f t="shared" si="653"/>
        <v>0</v>
      </c>
      <c r="AG10584" s="2"/>
      <c r="AH10584" t="s">
        <v>1709</v>
      </c>
      <c r="AI10584" s="7" t="s">
        <v>4922</v>
      </c>
    </row>
    <row r="10585" spans="1:35" ht="11" customHeight="1" outlineLevel="1" x14ac:dyDescent="0.25">
      <c r="A10585" t="s">
        <v>1707</v>
      </c>
      <c r="C10585" s="2" t="s">
        <v>12974</v>
      </c>
      <c r="D10585" s="2" t="s">
        <v>16891</v>
      </c>
      <c r="E10585" s="7">
        <v>1911</v>
      </c>
      <c r="F10585" s="5" t="s">
        <v>5815</v>
      </c>
      <c r="H10585" s="5" t="s">
        <v>5038</v>
      </c>
      <c r="I10585" s="6" t="s">
        <v>5508</v>
      </c>
      <c r="J10585" s="6" t="s">
        <v>16702</v>
      </c>
      <c r="K10585" s="17">
        <v>3</v>
      </c>
      <c r="L10585" s="17" t="s">
        <v>20075</v>
      </c>
      <c r="M10585" s="9"/>
      <c r="N10585" s="9"/>
      <c r="O10585" s="21"/>
      <c r="Q10585" s="29"/>
      <c r="U10585" s="17"/>
      <c r="V10585" s="2" t="s">
        <v>1353</v>
      </c>
      <c r="Y10585" t="str">
        <f t="shared" si="651"/>
        <v/>
      </c>
      <c r="AA10585" t="str">
        <f t="shared" si="652"/>
        <v/>
      </c>
      <c r="AC10585" s="7"/>
      <c r="AD10585" t="s">
        <v>5508</v>
      </c>
      <c r="AE10585">
        <f t="shared" si="653"/>
        <v>0</v>
      </c>
      <c r="AG10585" s="2"/>
      <c r="AH10585" t="s">
        <v>1709</v>
      </c>
      <c r="AI10585" s="7" t="s">
        <v>4922</v>
      </c>
    </row>
    <row r="10586" spans="1:35" ht="11" customHeight="1" outlineLevel="1" x14ac:dyDescent="0.25">
      <c r="A10586" t="s">
        <v>1707</v>
      </c>
      <c r="C10586" s="2" t="s">
        <v>12974</v>
      </c>
      <c r="D10586" s="2" t="s">
        <v>16892</v>
      </c>
      <c r="E10586" s="7">
        <v>1911</v>
      </c>
      <c r="F10586" s="5" t="s">
        <v>5817</v>
      </c>
      <c r="H10586" s="5" t="s">
        <v>5038</v>
      </c>
      <c r="I10586" s="6" t="s">
        <v>5508</v>
      </c>
      <c r="J10586" s="6" t="s">
        <v>16702</v>
      </c>
      <c r="K10586" s="17">
        <v>3</v>
      </c>
      <c r="L10586" s="17" t="s">
        <v>20075</v>
      </c>
      <c r="M10586" s="9"/>
      <c r="N10586" s="9"/>
      <c r="O10586" s="21"/>
      <c r="Q10586" s="29"/>
      <c r="U10586" s="17"/>
      <c r="V10586" s="2" t="s">
        <v>5816</v>
      </c>
      <c r="X10586" t="s">
        <v>7732</v>
      </c>
      <c r="Y10586" t="str">
        <f t="shared" si="651"/>
        <v/>
      </c>
      <c r="AA10586" t="str">
        <f t="shared" si="652"/>
        <v/>
      </c>
      <c r="AC10586" s="7"/>
      <c r="AD10586" t="s">
        <v>5508</v>
      </c>
      <c r="AE10586">
        <f t="shared" si="653"/>
        <v>0</v>
      </c>
      <c r="AG10586" s="2"/>
      <c r="AH10586" t="s">
        <v>1709</v>
      </c>
      <c r="AI10586" s="7" t="s">
        <v>4620</v>
      </c>
    </row>
    <row r="10587" spans="1:35" ht="11" customHeight="1" outlineLevel="1" x14ac:dyDescent="0.25">
      <c r="A10587" t="s">
        <v>1707</v>
      </c>
      <c r="C10587" s="2" t="s">
        <v>12974</v>
      </c>
      <c r="D10587" s="2">
        <v>296</v>
      </c>
      <c r="E10587" s="7">
        <v>1911</v>
      </c>
      <c r="F10587" s="5" t="s">
        <v>2229</v>
      </c>
      <c r="H10587" s="5" t="s">
        <v>1121</v>
      </c>
      <c r="I10587" s="6" t="s">
        <v>5508</v>
      </c>
      <c r="J10587" s="6" t="s">
        <v>16702</v>
      </c>
      <c r="K10587" s="17">
        <v>3</v>
      </c>
      <c r="L10587" s="17" t="s">
        <v>7732</v>
      </c>
      <c r="M10587" s="9"/>
      <c r="N10587" s="9"/>
      <c r="O10587" s="21"/>
      <c r="Q10587" s="29"/>
      <c r="U10587" s="17"/>
      <c r="V10587" s="2">
        <v>263</v>
      </c>
      <c r="Y10587" t="str">
        <f t="shared" si="651"/>
        <v/>
      </c>
      <c r="AA10587" t="str">
        <f t="shared" si="652"/>
        <v/>
      </c>
      <c r="AC10587" s="7"/>
      <c r="AD10587" t="s">
        <v>5508</v>
      </c>
      <c r="AE10587">
        <f t="shared" si="653"/>
        <v>0</v>
      </c>
      <c r="AG10587" s="2"/>
      <c r="AH10587" t="s">
        <v>1709</v>
      </c>
      <c r="AI10587" s="7" t="s">
        <v>4610</v>
      </c>
    </row>
    <row r="10588" spans="1:35" ht="11" customHeight="1" outlineLevel="1" x14ac:dyDescent="0.25">
      <c r="A10588" t="s">
        <v>1707</v>
      </c>
      <c r="C10588" s="2" t="s">
        <v>12974</v>
      </c>
      <c r="D10588" s="2" t="s">
        <v>7838</v>
      </c>
      <c r="E10588" s="7">
        <v>1911</v>
      </c>
      <c r="F10588" s="5" t="s">
        <v>3597</v>
      </c>
      <c r="H10588" s="5" t="s">
        <v>1121</v>
      </c>
      <c r="I10588" s="6" t="s">
        <v>5508</v>
      </c>
      <c r="J10588" s="6" t="s">
        <v>16702</v>
      </c>
      <c r="K10588" s="17">
        <v>3</v>
      </c>
      <c r="L10588" s="17" t="s">
        <v>20075</v>
      </c>
      <c r="M10588" s="9"/>
      <c r="N10588" s="9"/>
      <c r="O10588" s="21"/>
      <c r="Q10588" s="29"/>
      <c r="U10588" s="17"/>
      <c r="V10588" s="2" t="s">
        <v>5818</v>
      </c>
      <c r="X10588" t="s">
        <v>7732</v>
      </c>
      <c r="Y10588" t="str">
        <f t="shared" si="651"/>
        <v/>
      </c>
      <c r="AA10588" t="str">
        <f t="shared" si="652"/>
        <v/>
      </c>
      <c r="AC10588" s="7"/>
      <c r="AD10588" t="s">
        <v>5508</v>
      </c>
      <c r="AE10588">
        <f t="shared" si="653"/>
        <v>0</v>
      </c>
      <c r="AG10588" s="2"/>
      <c r="AH10588" t="s">
        <v>1709</v>
      </c>
      <c r="AI10588" s="7" t="s">
        <v>4922</v>
      </c>
    </row>
    <row r="10589" spans="1:35" ht="11" customHeight="1" outlineLevel="1" x14ac:dyDescent="0.25">
      <c r="A10589" t="s">
        <v>1707</v>
      </c>
      <c r="C10589" s="2" t="s">
        <v>12974</v>
      </c>
      <c r="D10589" s="2" t="s">
        <v>7839</v>
      </c>
      <c r="E10589" s="7">
        <v>1911</v>
      </c>
      <c r="F10589" s="5" t="s">
        <v>29</v>
      </c>
      <c r="H10589" s="5" t="s">
        <v>1121</v>
      </c>
      <c r="I10589" s="6" t="s">
        <v>5508</v>
      </c>
      <c r="J10589" s="6" t="s">
        <v>16702</v>
      </c>
      <c r="K10589" s="17">
        <v>3</v>
      </c>
      <c r="L10589" s="17" t="s">
        <v>20075</v>
      </c>
      <c r="M10589" s="9"/>
      <c r="N10589" s="9"/>
      <c r="O10589" s="21"/>
      <c r="Q10589" s="29"/>
      <c r="U10589" s="17"/>
      <c r="V10589" s="2" t="s">
        <v>5819</v>
      </c>
      <c r="Y10589" t="str">
        <f t="shared" ref="Y10589:Y10652" si="654">IF(COUNTIF(F10589,"*fdc*"),1,"")</f>
        <v/>
      </c>
      <c r="AA10589" t="str">
        <f t="shared" ref="AA10589:AA10652" si="655">IF(COUNTIF(F10589,"*s/s*"),1,"")</f>
        <v/>
      </c>
      <c r="AC10589" s="7"/>
      <c r="AD10589" t="s">
        <v>5508</v>
      </c>
      <c r="AE10589">
        <f t="shared" si="653"/>
        <v>0</v>
      </c>
      <c r="AG10589" s="2"/>
      <c r="AH10589" t="s">
        <v>1709</v>
      </c>
      <c r="AI10589" s="7" t="s">
        <v>4922</v>
      </c>
    </row>
    <row r="10590" spans="1:35" ht="11" customHeight="1" outlineLevel="1" x14ac:dyDescent="0.25">
      <c r="A10590" t="s">
        <v>1707</v>
      </c>
      <c r="C10590" s="2" t="s">
        <v>12974</v>
      </c>
      <c r="D10590" s="2" t="s">
        <v>7840</v>
      </c>
      <c r="E10590" s="7">
        <v>1911</v>
      </c>
      <c r="F10590" s="5" t="s">
        <v>87</v>
      </c>
      <c r="H10590" s="5" t="s">
        <v>1121</v>
      </c>
      <c r="I10590" s="6" t="s">
        <v>5508</v>
      </c>
      <c r="J10590" s="6" t="s">
        <v>16702</v>
      </c>
      <c r="K10590" s="17">
        <v>3</v>
      </c>
      <c r="L10590" s="17" t="s">
        <v>20075</v>
      </c>
      <c r="M10590" s="9"/>
      <c r="N10590" s="9"/>
      <c r="O10590" s="21"/>
      <c r="Q10590" s="29"/>
      <c r="U10590" s="17"/>
      <c r="V10590" s="2" t="s">
        <v>5820</v>
      </c>
      <c r="X10590" t="s">
        <v>7732</v>
      </c>
      <c r="Y10590" t="str">
        <f t="shared" si="654"/>
        <v/>
      </c>
      <c r="AA10590" t="str">
        <f t="shared" si="655"/>
        <v/>
      </c>
      <c r="AC10590" s="7"/>
      <c r="AD10590" t="s">
        <v>5508</v>
      </c>
      <c r="AE10590">
        <f t="shared" si="653"/>
        <v>0</v>
      </c>
      <c r="AG10590" s="2"/>
      <c r="AH10590" t="s">
        <v>1709</v>
      </c>
      <c r="AI10590" s="7" t="s">
        <v>4922</v>
      </c>
    </row>
    <row r="10591" spans="1:35" ht="11" customHeight="1" outlineLevel="1" x14ac:dyDescent="0.25">
      <c r="A10591" t="s">
        <v>1707</v>
      </c>
      <c r="C10591" s="2" t="s">
        <v>12974</v>
      </c>
      <c r="D10591" s="2" t="s">
        <v>8671</v>
      </c>
      <c r="E10591" s="7">
        <v>1911</v>
      </c>
      <c r="F10591" s="5" t="s">
        <v>6465</v>
      </c>
      <c r="H10591" s="5" t="s">
        <v>1121</v>
      </c>
      <c r="I10591" s="6" t="s">
        <v>5508</v>
      </c>
      <c r="J10591" s="6" t="s">
        <v>16702</v>
      </c>
      <c r="K10591" s="17">
        <v>3</v>
      </c>
      <c r="L10591" s="17" t="s">
        <v>20075</v>
      </c>
      <c r="M10591" s="9"/>
      <c r="N10591" s="9"/>
      <c r="O10591" s="21"/>
      <c r="Q10591" s="29"/>
      <c r="U10591" s="17"/>
      <c r="V10591" s="2" t="s">
        <v>5821</v>
      </c>
      <c r="X10591" t="s">
        <v>7732</v>
      </c>
      <c r="Y10591" t="str">
        <f t="shared" si="654"/>
        <v/>
      </c>
      <c r="AA10591" t="str">
        <f t="shared" si="655"/>
        <v/>
      </c>
      <c r="AC10591" s="7"/>
      <c r="AD10591" t="s">
        <v>5508</v>
      </c>
      <c r="AE10591">
        <f t="shared" si="653"/>
        <v>0</v>
      </c>
      <c r="AG10591" s="2"/>
      <c r="AH10591" t="s">
        <v>1709</v>
      </c>
      <c r="AI10591" s="7" t="s">
        <v>4922</v>
      </c>
    </row>
    <row r="10592" spans="1:35" ht="11" customHeight="1" outlineLevel="1" x14ac:dyDescent="0.25">
      <c r="A10592" t="s">
        <v>1707</v>
      </c>
      <c r="C10592" s="2" t="s">
        <v>12974</v>
      </c>
      <c r="D10592" s="2">
        <v>297</v>
      </c>
      <c r="E10592" s="7">
        <v>1911</v>
      </c>
      <c r="F10592" s="5" t="s">
        <v>3767</v>
      </c>
      <c r="H10592" s="5" t="s">
        <v>1710</v>
      </c>
      <c r="I10592" s="6" t="s">
        <v>5508</v>
      </c>
      <c r="J10592" s="6" t="s">
        <v>16702</v>
      </c>
      <c r="K10592" s="17">
        <v>3</v>
      </c>
      <c r="L10592" s="17" t="s">
        <v>7732</v>
      </c>
      <c r="M10592" s="9"/>
      <c r="N10592" s="9"/>
      <c r="O10592" s="21"/>
      <c r="Q10592" s="29"/>
      <c r="U10592" s="17"/>
      <c r="V10592" s="2">
        <v>264</v>
      </c>
      <c r="Y10592" t="str">
        <f t="shared" si="654"/>
        <v/>
      </c>
      <c r="AA10592" t="str">
        <f t="shared" si="655"/>
        <v/>
      </c>
      <c r="AC10592" s="7"/>
      <c r="AD10592" t="s">
        <v>5508</v>
      </c>
      <c r="AE10592">
        <f t="shared" si="653"/>
        <v>0</v>
      </c>
      <c r="AG10592" s="2"/>
      <c r="AH10592" t="s">
        <v>1709</v>
      </c>
      <c r="AI10592" s="7" t="s">
        <v>4922</v>
      </c>
    </row>
    <row r="10593" spans="1:35" ht="11" customHeight="1" outlineLevel="1" x14ac:dyDescent="0.25">
      <c r="A10593" t="s">
        <v>1707</v>
      </c>
      <c r="C10593" s="2" t="s">
        <v>12974</v>
      </c>
      <c r="D10593" s="2" t="s">
        <v>16893</v>
      </c>
      <c r="E10593" s="7">
        <v>1911</v>
      </c>
      <c r="F10593" s="5" t="s">
        <v>3597</v>
      </c>
      <c r="H10593" s="5" t="s">
        <v>3832</v>
      </c>
      <c r="I10593" s="6" t="s">
        <v>5508</v>
      </c>
      <c r="J10593" s="6" t="s">
        <v>16702</v>
      </c>
      <c r="K10593" s="17">
        <v>3</v>
      </c>
      <c r="L10593" s="17" t="s">
        <v>20075</v>
      </c>
      <c r="M10593" s="9"/>
      <c r="N10593" s="9"/>
      <c r="O10593" s="21"/>
      <c r="Q10593" s="29"/>
      <c r="U10593" s="17"/>
      <c r="V10593" s="2" t="s">
        <v>5822</v>
      </c>
      <c r="Y10593" t="str">
        <f t="shared" si="654"/>
        <v/>
      </c>
      <c r="AA10593" t="str">
        <f t="shared" si="655"/>
        <v/>
      </c>
      <c r="AC10593" s="7"/>
      <c r="AD10593" t="s">
        <v>5508</v>
      </c>
      <c r="AE10593">
        <f t="shared" si="653"/>
        <v>0</v>
      </c>
      <c r="AG10593" s="2"/>
      <c r="AH10593" t="s">
        <v>1709</v>
      </c>
      <c r="AI10593" s="7" t="s">
        <v>4922</v>
      </c>
    </row>
    <row r="10594" spans="1:35" ht="11" customHeight="1" outlineLevel="1" x14ac:dyDescent="0.25">
      <c r="A10594" t="s">
        <v>1707</v>
      </c>
      <c r="C10594" s="2" t="s">
        <v>12974</v>
      </c>
      <c r="D10594" s="2" t="s">
        <v>16894</v>
      </c>
      <c r="E10594" s="7">
        <v>1911</v>
      </c>
      <c r="F10594" s="5" t="s">
        <v>6467</v>
      </c>
      <c r="H10594" s="5" t="s">
        <v>1710</v>
      </c>
      <c r="I10594" s="6" t="s">
        <v>5508</v>
      </c>
      <c r="J10594" s="6" t="s">
        <v>16702</v>
      </c>
      <c r="K10594" s="17">
        <v>3</v>
      </c>
      <c r="L10594" s="17" t="s">
        <v>20075</v>
      </c>
      <c r="M10594" s="9"/>
      <c r="N10594" s="9"/>
      <c r="O10594" s="21"/>
      <c r="Q10594" s="29"/>
      <c r="U10594" s="17"/>
      <c r="V10594" s="2" t="s">
        <v>5823</v>
      </c>
      <c r="X10594" t="s">
        <v>7732</v>
      </c>
      <c r="Y10594" t="str">
        <f t="shared" si="654"/>
        <v/>
      </c>
      <c r="AA10594" t="str">
        <f t="shared" si="655"/>
        <v/>
      </c>
      <c r="AC10594" s="7"/>
      <c r="AD10594" t="s">
        <v>5508</v>
      </c>
      <c r="AE10594">
        <f t="shared" si="653"/>
        <v>0</v>
      </c>
      <c r="AG10594" s="2"/>
      <c r="AH10594" t="s">
        <v>1709</v>
      </c>
      <c r="AI10594" s="7" t="s">
        <v>4922</v>
      </c>
    </row>
    <row r="10595" spans="1:35" ht="11" customHeight="1" outlineLevel="1" x14ac:dyDescent="0.25">
      <c r="A10595" t="s">
        <v>1707</v>
      </c>
      <c r="C10595" s="2" t="s">
        <v>12974</v>
      </c>
      <c r="D10595" s="2" t="s">
        <v>16895</v>
      </c>
      <c r="E10595" s="7">
        <v>1911</v>
      </c>
      <c r="F10595" s="5" t="s">
        <v>87</v>
      </c>
      <c r="H10595" s="5" t="s">
        <v>1710</v>
      </c>
      <c r="I10595" s="6" t="s">
        <v>5508</v>
      </c>
      <c r="J10595" s="6" t="s">
        <v>16702</v>
      </c>
      <c r="K10595" s="17">
        <v>3</v>
      </c>
      <c r="L10595" s="17" t="s">
        <v>20075</v>
      </c>
      <c r="M10595" s="9"/>
      <c r="N10595" s="9"/>
      <c r="O10595" s="21"/>
      <c r="Q10595" s="29"/>
      <c r="U10595" s="17"/>
      <c r="V10595" s="2" t="s">
        <v>5824</v>
      </c>
      <c r="X10595" t="s">
        <v>7732</v>
      </c>
      <c r="Y10595" t="str">
        <f t="shared" si="654"/>
        <v/>
      </c>
      <c r="AA10595" t="str">
        <f t="shared" si="655"/>
        <v/>
      </c>
      <c r="AC10595" s="7"/>
      <c r="AD10595" t="s">
        <v>5508</v>
      </c>
      <c r="AE10595">
        <f t="shared" si="653"/>
        <v>0</v>
      </c>
      <c r="AG10595" s="2"/>
      <c r="AH10595" t="s">
        <v>1709</v>
      </c>
      <c r="AI10595" s="7" t="s">
        <v>4922</v>
      </c>
    </row>
    <row r="10596" spans="1:35" ht="11" customHeight="1" outlineLevel="1" x14ac:dyDescent="0.25">
      <c r="A10596" t="s">
        <v>1707</v>
      </c>
      <c r="C10596" s="2" t="s">
        <v>12974</v>
      </c>
      <c r="D10596" s="2">
        <v>298</v>
      </c>
      <c r="E10596" s="7">
        <v>1911</v>
      </c>
      <c r="F10596" s="5" t="s">
        <v>6326</v>
      </c>
      <c r="H10596" s="5" t="s">
        <v>4006</v>
      </c>
      <c r="I10596" s="6" t="s">
        <v>5508</v>
      </c>
      <c r="J10596" s="6" t="s">
        <v>16702</v>
      </c>
      <c r="K10596" s="17">
        <v>3</v>
      </c>
      <c r="L10596" s="17" t="s">
        <v>7732</v>
      </c>
      <c r="M10596" s="9"/>
      <c r="N10596" s="9"/>
      <c r="O10596" s="21"/>
      <c r="Q10596" s="29"/>
      <c r="U10596" s="17"/>
      <c r="V10596" s="2">
        <v>265</v>
      </c>
      <c r="Y10596" t="str">
        <f t="shared" si="654"/>
        <v/>
      </c>
      <c r="AA10596" t="str">
        <f t="shared" si="655"/>
        <v/>
      </c>
      <c r="AC10596" s="7"/>
      <c r="AD10596" t="s">
        <v>5508</v>
      </c>
      <c r="AE10596">
        <f t="shared" si="653"/>
        <v>0</v>
      </c>
      <c r="AG10596" s="2"/>
      <c r="AH10596" t="s">
        <v>1709</v>
      </c>
      <c r="AI10596" s="7" t="s">
        <v>4610</v>
      </c>
    </row>
    <row r="10597" spans="1:35" ht="11" customHeight="1" outlineLevel="1" x14ac:dyDescent="0.25">
      <c r="A10597" t="s">
        <v>1707</v>
      </c>
      <c r="C10597" s="2" t="s">
        <v>12974</v>
      </c>
      <c r="D10597" s="2" t="s">
        <v>16896</v>
      </c>
      <c r="E10597" s="7">
        <v>1911</v>
      </c>
      <c r="F10597" s="5" t="s">
        <v>3597</v>
      </c>
      <c r="H10597" s="5" t="s">
        <v>4006</v>
      </c>
      <c r="I10597" s="6" t="s">
        <v>5508</v>
      </c>
      <c r="J10597" s="6" t="s">
        <v>16702</v>
      </c>
      <c r="K10597" s="17">
        <v>3</v>
      </c>
      <c r="L10597" s="17" t="s">
        <v>20075</v>
      </c>
      <c r="M10597" s="9"/>
      <c r="N10597" s="9"/>
      <c r="O10597" s="21"/>
      <c r="Q10597" s="29"/>
      <c r="U10597" s="17"/>
      <c r="V10597" s="2" t="s">
        <v>5434</v>
      </c>
      <c r="Y10597" t="str">
        <f t="shared" si="654"/>
        <v/>
      </c>
      <c r="AA10597" t="str">
        <f t="shared" si="655"/>
        <v/>
      </c>
      <c r="AC10597" s="7"/>
      <c r="AD10597" t="s">
        <v>5508</v>
      </c>
      <c r="AE10597">
        <f t="shared" si="653"/>
        <v>0</v>
      </c>
      <c r="AG10597" s="2"/>
      <c r="AH10597" t="s">
        <v>1709</v>
      </c>
      <c r="AI10597" s="7" t="s">
        <v>4922</v>
      </c>
    </row>
    <row r="10598" spans="1:35" ht="11" customHeight="1" outlineLevel="1" x14ac:dyDescent="0.25">
      <c r="A10598" t="s">
        <v>1707</v>
      </c>
      <c r="C10598" s="2" t="s">
        <v>12974</v>
      </c>
      <c r="D10598" s="2" t="s">
        <v>16897</v>
      </c>
      <c r="E10598" s="7">
        <v>1911</v>
      </c>
      <c r="F10598" s="5" t="s">
        <v>6467</v>
      </c>
      <c r="H10598" s="5" t="s">
        <v>4006</v>
      </c>
      <c r="I10598" s="6" t="s">
        <v>5508</v>
      </c>
      <c r="J10598" s="6" t="s">
        <v>16702</v>
      </c>
      <c r="K10598" s="17">
        <v>3</v>
      </c>
      <c r="L10598" s="17" t="s">
        <v>20075</v>
      </c>
      <c r="M10598" s="9"/>
      <c r="N10598" s="9"/>
      <c r="O10598" s="21"/>
      <c r="Q10598" s="29"/>
      <c r="U10598" s="17"/>
      <c r="V10598" s="2" t="s">
        <v>867</v>
      </c>
      <c r="X10598" t="s">
        <v>7732</v>
      </c>
      <c r="Y10598" t="str">
        <f t="shared" si="654"/>
        <v/>
      </c>
      <c r="AA10598" t="str">
        <f t="shared" si="655"/>
        <v/>
      </c>
      <c r="AC10598" s="7"/>
      <c r="AD10598" t="s">
        <v>5508</v>
      </c>
      <c r="AE10598">
        <f t="shared" ref="AE10598:AE10661" si="656">COUNTIF(I10598,"*Fuji*")</f>
        <v>0</v>
      </c>
      <c r="AG10598" s="2"/>
      <c r="AH10598" t="s">
        <v>1709</v>
      </c>
      <c r="AI10598" s="7" t="s">
        <v>4922</v>
      </c>
    </row>
    <row r="10599" spans="1:35" ht="11" customHeight="1" outlineLevel="1" x14ac:dyDescent="0.25">
      <c r="A10599" t="s">
        <v>1707</v>
      </c>
      <c r="C10599" s="2" t="s">
        <v>12974</v>
      </c>
      <c r="D10599" s="2" t="s">
        <v>16898</v>
      </c>
      <c r="E10599" s="7">
        <v>1911</v>
      </c>
      <c r="F10599" s="5" t="s">
        <v>87</v>
      </c>
      <c r="H10599" s="5" t="s">
        <v>4006</v>
      </c>
      <c r="I10599" s="6" t="s">
        <v>5508</v>
      </c>
      <c r="J10599" s="6" t="s">
        <v>16702</v>
      </c>
      <c r="K10599" s="17">
        <v>3</v>
      </c>
      <c r="L10599" s="17" t="s">
        <v>20075</v>
      </c>
      <c r="M10599" s="9"/>
      <c r="N10599" s="9"/>
      <c r="O10599" s="21"/>
      <c r="Q10599" s="29"/>
      <c r="U10599" s="17"/>
      <c r="V10599" s="2" t="s">
        <v>868</v>
      </c>
      <c r="X10599" t="s">
        <v>7732</v>
      </c>
      <c r="Y10599" t="str">
        <f t="shared" si="654"/>
        <v/>
      </c>
      <c r="AA10599" t="str">
        <f t="shared" si="655"/>
        <v/>
      </c>
      <c r="AC10599" s="7"/>
      <c r="AD10599" t="s">
        <v>5508</v>
      </c>
      <c r="AE10599">
        <f t="shared" si="656"/>
        <v>0</v>
      </c>
      <c r="AG10599" s="2"/>
      <c r="AH10599" t="s">
        <v>1709</v>
      </c>
      <c r="AI10599" s="7" t="s">
        <v>4922</v>
      </c>
    </row>
    <row r="10600" spans="1:35" ht="11" customHeight="1" outlineLevel="1" x14ac:dyDescent="0.25">
      <c r="A10600" t="s">
        <v>1707</v>
      </c>
      <c r="C10600" s="2" t="s">
        <v>12974</v>
      </c>
      <c r="D10600" s="2" t="s">
        <v>16899</v>
      </c>
      <c r="E10600" s="7">
        <v>1911</v>
      </c>
      <c r="F10600" s="5" t="s">
        <v>6465</v>
      </c>
      <c r="H10600" s="5" t="s">
        <v>4006</v>
      </c>
      <c r="I10600" s="6" t="s">
        <v>5508</v>
      </c>
      <c r="J10600" s="6" t="s">
        <v>16702</v>
      </c>
      <c r="K10600" s="17">
        <v>3</v>
      </c>
      <c r="L10600" s="17" t="s">
        <v>20075</v>
      </c>
      <c r="M10600" s="9"/>
      <c r="N10600" s="9"/>
      <c r="O10600" s="21"/>
      <c r="Q10600" s="29"/>
      <c r="U10600" s="17"/>
      <c r="V10600" s="2" t="s">
        <v>869</v>
      </c>
      <c r="X10600" t="s">
        <v>7732</v>
      </c>
      <c r="Y10600" t="str">
        <f t="shared" si="654"/>
        <v/>
      </c>
      <c r="AA10600" t="str">
        <f t="shared" si="655"/>
        <v/>
      </c>
      <c r="AC10600" s="7"/>
      <c r="AD10600" t="s">
        <v>5508</v>
      </c>
      <c r="AE10600">
        <f t="shared" si="656"/>
        <v>0</v>
      </c>
      <c r="AG10600" s="2"/>
      <c r="AH10600" t="s">
        <v>1709</v>
      </c>
      <c r="AI10600" s="7" t="s">
        <v>4922</v>
      </c>
    </row>
    <row r="10601" spans="1:35" ht="11" customHeight="1" outlineLevel="1" x14ac:dyDescent="0.25">
      <c r="A10601" t="s">
        <v>1707</v>
      </c>
      <c r="C10601" s="2" t="s">
        <v>12974</v>
      </c>
      <c r="D10601" s="2">
        <v>299</v>
      </c>
      <c r="E10601" s="7">
        <v>1911</v>
      </c>
      <c r="F10601" s="5" t="s">
        <v>4434</v>
      </c>
      <c r="H10601" s="5" t="s">
        <v>4435</v>
      </c>
      <c r="I10601" s="6" t="s">
        <v>5508</v>
      </c>
      <c r="J10601" s="6" t="s">
        <v>16703</v>
      </c>
      <c r="K10601" s="17">
        <v>3</v>
      </c>
      <c r="L10601" s="17" t="s">
        <v>7732</v>
      </c>
      <c r="M10601" s="9"/>
      <c r="N10601" s="9"/>
      <c r="O10601" s="21"/>
      <c r="Q10601" s="29"/>
      <c r="U10601" s="17"/>
      <c r="V10601" s="2">
        <v>266</v>
      </c>
      <c r="Y10601" t="str">
        <f t="shared" si="654"/>
        <v/>
      </c>
      <c r="AA10601" t="str">
        <f t="shared" si="655"/>
        <v/>
      </c>
      <c r="AC10601" s="7"/>
      <c r="AD10601" t="s">
        <v>5508</v>
      </c>
      <c r="AE10601">
        <f t="shared" si="656"/>
        <v>0</v>
      </c>
      <c r="AG10601" s="2"/>
      <c r="AH10601" t="s">
        <v>1709</v>
      </c>
      <c r="AI10601" s="7" t="s">
        <v>4922</v>
      </c>
    </row>
    <row r="10602" spans="1:35" ht="11" customHeight="1" outlineLevel="1" x14ac:dyDescent="0.25">
      <c r="A10602" t="s">
        <v>1707</v>
      </c>
      <c r="C10602" s="2" t="s">
        <v>12974</v>
      </c>
      <c r="D10602" s="2" t="s">
        <v>4887</v>
      </c>
      <c r="E10602" s="7">
        <v>1911</v>
      </c>
      <c r="F10602" s="5" t="s">
        <v>4436</v>
      </c>
      <c r="H10602" s="5" t="s">
        <v>4435</v>
      </c>
      <c r="I10602" s="6" t="s">
        <v>5508</v>
      </c>
      <c r="J10602" s="6" t="s">
        <v>16703</v>
      </c>
      <c r="K10602" s="17">
        <v>3</v>
      </c>
      <c r="L10602" s="17" t="s">
        <v>20075</v>
      </c>
      <c r="M10602" s="9"/>
      <c r="N10602" s="9"/>
      <c r="O10602" s="21"/>
      <c r="Q10602" s="29"/>
      <c r="U10602" s="17"/>
      <c r="V10602" s="2" t="s">
        <v>501</v>
      </c>
      <c r="X10602" t="s">
        <v>7732</v>
      </c>
      <c r="Y10602" t="str">
        <f t="shared" si="654"/>
        <v/>
      </c>
      <c r="AA10602" t="str">
        <f t="shared" si="655"/>
        <v/>
      </c>
      <c r="AC10602" s="7"/>
      <c r="AD10602" t="s">
        <v>5508</v>
      </c>
      <c r="AE10602">
        <f t="shared" si="656"/>
        <v>0</v>
      </c>
      <c r="AG10602" s="2"/>
      <c r="AH10602" t="s">
        <v>1709</v>
      </c>
      <c r="AI10602" s="7" t="s">
        <v>4922</v>
      </c>
    </row>
    <row r="10603" spans="1:35" ht="11" customHeight="1" outlineLevel="1" x14ac:dyDescent="0.25">
      <c r="A10603" t="s">
        <v>1707</v>
      </c>
      <c r="C10603" s="2" t="s">
        <v>12974</v>
      </c>
      <c r="D10603" s="2" t="s">
        <v>4888</v>
      </c>
      <c r="E10603" s="7">
        <v>1911</v>
      </c>
      <c r="F10603" s="5" t="s">
        <v>3713</v>
      </c>
      <c r="H10603" s="5" t="s">
        <v>4435</v>
      </c>
      <c r="I10603" s="6" t="s">
        <v>5508</v>
      </c>
      <c r="J10603" s="6" t="s">
        <v>16703</v>
      </c>
      <c r="K10603" s="17">
        <v>3</v>
      </c>
      <c r="L10603" s="17" t="s">
        <v>20075</v>
      </c>
      <c r="M10603" s="9"/>
      <c r="N10603" s="9"/>
      <c r="O10603" s="21"/>
      <c r="Q10603" s="29"/>
      <c r="U10603" s="17"/>
      <c r="V10603" s="2" t="s">
        <v>502</v>
      </c>
      <c r="X10603" t="s">
        <v>7732</v>
      </c>
      <c r="Y10603" t="str">
        <f t="shared" si="654"/>
        <v/>
      </c>
      <c r="AA10603" t="str">
        <f t="shared" si="655"/>
        <v/>
      </c>
      <c r="AC10603" s="7"/>
      <c r="AD10603" t="s">
        <v>5508</v>
      </c>
      <c r="AE10603">
        <f t="shared" si="656"/>
        <v>0</v>
      </c>
      <c r="AG10603" s="2"/>
      <c r="AH10603" t="s">
        <v>1709</v>
      </c>
      <c r="AI10603" s="7" t="s">
        <v>4922</v>
      </c>
    </row>
    <row r="10604" spans="1:35" ht="11" customHeight="1" outlineLevel="1" x14ac:dyDescent="0.25">
      <c r="A10604" t="s">
        <v>1707</v>
      </c>
      <c r="C10604" s="2" t="s">
        <v>12974</v>
      </c>
      <c r="D10604" s="2" t="s">
        <v>4062</v>
      </c>
      <c r="E10604" s="7">
        <v>1911</v>
      </c>
      <c r="F10604" s="5" t="s">
        <v>4434</v>
      </c>
      <c r="H10604" s="5" t="s">
        <v>2290</v>
      </c>
      <c r="I10604" s="6" t="s">
        <v>5508</v>
      </c>
      <c r="J10604" s="6"/>
      <c r="K10604" s="17">
        <v>3</v>
      </c>
      <c r="L10604" s="17" t="s">
        <v>7732</v>
      </c>
      <c r="M10604" s="9"/>
      <c r="N10604" s="9"/>
      <c r="O10604" s="21"/>
      <c r="Q10604" s="29"/>
      <c r="U10604" s="17"/>
      <c r="V10604" s="2">
        <v>267</v>
      </c>
      <c r="Y10604" t="str">
        <f t="shared" si="654"/>
        <v/>
      </c>
      <c r="AA10604" t="str">
        <f t="shared" si="655"/>
        <v/>
      </c>
      <c r="AC10604" s="7"/>
      <c r="AD10604" t="s">
        <v>5508</v>
      </c>
      <c r="AE10604">
        <f t="shared" si="656"/>
        <v>0</v>
      </c>
      <c r="AG10604" s="2"/>
      <c r="AH10604" t="s">
        <v>1709</v>
      </c>
      <c r="AI10604" s="7" t="s">
        <v>4610</v>
      </c>
    </row>
    <row r="10605" spans="1:35" ht="11" customHeight="1" outlineLevel="1" x14ac:dyDescent="0.25">
      <c r="A10605" t="s">
        <v>1707</v>
      </c>
      <c r="C10605" s="2" t="s">
        <v>12974</v>
      </c>
      <c r="D10605" s="2" t="s">
        <v>4062</v>
      </c>
      <c r="E10605" s="7">
        <v>1911</v>
      </c>
      <c r="F10605" s="5" t="s">
        <v>4436</v>
      </c>
      <c r="H10605" s="5" t="s">
        <v>2290</v>
      </c>
      <c r="I10605" s="6" t="s">
        <v>5508</v>
      </c>
      <c r="J10605" s="6"/>
      <c r="K10605" s="17">
        <v>3</v>
      </c>
      <c r="L10605" s="17" t="s">
        <v>20075</v>
      </c>
      <c r="M10605" s="9"/>
      <c r="N10605" s="9"/>
      <c r="O10605" s="21"/>
      <c r="Q10605" s="29"/>
      <c r="U10605" s="17"/>
      <c r="V10605" s="2" t="s">
        <v>503</v>
      </c>
      <c r="Y10605" t="str">
        <f t="shared" si="654"/>
        <v/>
      </c>
      <c r="AA10605" t="str">
        <f t="shared" si="655"/>
        <v/>
      </c>
      <c r="AC10605" s="7"/>
      <c r="AD10605" t="s">
        <v>5508</v>
      </c>
      <c r="AE10605">
        <f t="shared" si="656"/>
        <v>0</v>
      </c>
      <c r="AG10605" s="2"/>
      <c r="AH10605" t="s">
        <v>1709</v>
      </c>
      <c r="AI10605" s="7" t="s">
        <v>4922</v>
      </c>
    </row>
    <row r="10606" spans="1:35" ht="11" customHeight="1" outlineLevel="1" x14ac:dyDescent="0.25">
      <c r="A10606" t="s">
        <v>1707</v>
      </c>
      <c r="C10606" s="2" t="s">
        <v>12974</v>
      </c>
      <c r="D10606" s="2" t="s">
        <v>4062</v>
      </c>
      <c r="E10606" s="7">
        <v>1911</v>
      </c>
      <c r="F10606" s="5" t="s">
        <v>3713</v>
      </c>
      <c r="H10606" s="5" t="s">
        <v>2290</v>
      </c>
      <c r="I10606" s="6" t="s">
        <v>5508</v>
      </c>
      <c r="J10606" s="6"/>
      <c r="K10606" s="17">
        <v>3</v>
      </c>
      <c r="L10606" s="17" t="s">
        <v>20075</v>
      </c>
      <c r="M10606" s="9"/>
      <c r="N10606" s="9"/>
      <c r="O10606" s="21"/>
      <c r="Q10606" s="29"/>
      <c r="U10606" s="17"/>
      <c r="V10606" s="2" t="s">
        <v>504</v>
      </c>
      <c r="X10606" t="s">
        <v>7732</v>
      </c>
      <c r="Y10606" t="str">
        <f t="shared" si="654"/>
        <v/>
      </c>
      <c r="AA10606" t="str">
        <f t="shared" si="655"/>
        <v/>
      </c>
      <c r="AC10606" s="7"/>
      <c r="AD10606" t="s">
        <v>5508</v>
      </c>
      <c r="AE10606">
        <f t="shared" si="656"/>
        <v>0</v>
      </c>
      <c r="AG10606" s="2"/>
      <c r="AH10606" t="s">
        <v>1709</v>
      </c>
      <c r="AI10606" s="7" t="s">
        <v>4922</v>
      </c>
    </row>
    <row r="10607" spans="1:35" ht="11" customHeight="1" outlineLevel="1" x14ac:dyDescent="0.25">
      <c r="A10607" t="s">
        <v>1707</v>
      </c>
      <c r="C10607" s="2" t="s">
        <v>12974</v>
      </c>
      <c r="D10607" s="2">
        <v>300</v>
      </c>
      <c r="E10607" s="7">
        <v>1911</v>
      </c>
      <c r="F10607" s="5" t="s">
        <v>4437</v>
      </c>
      <c r="H10607" s="5" t="s">
        <v>5437</v>
      </c>
      <c r="I10607" s="6" t="s">
        <v>5508</v>
      </c>
      <c r="J10607" s="6" t="s">
        <v>16703</v>
      </c>
      <c r="K10607" s="17">
        <v>3</v>
      </c>
      <c r="L10607" s="17" t="s">
        <v>7732</v>
      </c>
      <c r="M10607" s="9"/>
      <c r="N10607" s="9"/>
      <c r="O10607" s="21"/>
      <c r="Q10607" s="29"/>
      <c r="U10607" s="17"/>
      <c r="V10607" s="2">
        <v>268</v>
      </c>
      <c r="Y10607" t="str">
        <f t="shared" si="654"/>
        <v/>
      </c>
      <c r="AA10607" t="str">
        <f t="shared" si="655"/>
        <v/>
      </c>
      <c r="AC10607" s="7"/>
      <c r="AD10607" t="s">
        <v>5508</v>
      </c>
      <c r="AE10607">
        <f t="shared" si="656"/>
        <v>0</v>
      </c>
      <c r="AG10607" s="2"/>
      <c r="AH10607" t="s">
        <v>1709</v>
      </c>
      <c r="AI10607" s="7" t="s">
        <v>4610</v>
      </c>
    </row>
    <row r="10608" spans="1:35" ht="11" customHeight="1" outlineLevel="1" x14ac:dyDescent="0.25">
      <c r="A10608" t="s">
        <v>1707</v>
      </c>
      <c r="C10608" s="2" t="s">
        <v>12974</v>
      </c>
      <c r="D10608" s="2" t="s">
        <v>16509</v>
      </c>
      <c r="E10608" s="7">
        <v>1911</v>
      </c>
      <c r="F10608" s="5" t="s">
        <v>4436</v>
      </c>
      <c r="H10608" s="5" t="s">
        <v>5437</v>
      </c>
      <c r="I10608" s="6" t="s">
        <v>5508</v>
      </c>
      <c r="J10608" s="6" t="s">
        <v>16703</v>
      </c>
      <c r="K10608" s="17">
        <v>3</v>
      </c>
      <c r="L10608" s="17" t="s">
        <v>20075</v>
      </c>
      <c r="M10608" s="9"/>
      <c r="N10608" s="9"/>
      <c r="O10608" s="21"/>
      <c r="Q10608" s="29"/>
      <c r="U10608" s="17"/>
      <c r="V10608" s="2" t="s">
        <v>505</v>
      </c>
      <c r="X10608" t="s">
        <v>7732</v>
      </c>
      <c r="Y10608" t="str">
        <f t="shared" si="654"/>
        <v/>
      </c>
      <c r="AA10608" t="str">
        <f t="shared" si="655"/>
        <v/>
      </c>
      <c r="AC10608" s="7"/>
      <c r="AD10608" t="s">
        <v>5508</v>
      </c>
      <c r="AE10608">
        <f t="shared" si="656"/>
        <v>0</v>
      </c>
      <c r="AG10608" s="2"/>
      <c r="AH10608" t="s">
        <v>1709</v>
      </c>
      <c r="AI10608" s="7" t="s">
        <v>4610</v>
      </c>
    </row>
    <row r="10609" spans="1:35" ht="11" customHeight="1" outlineLevel="1" x14ac:dyDescent="0.25">
      <c r="A10609" t="s">
        <v>1707</v>
      </c>
      <c r="C10609" s="2" t="s">
        <v>12974</v>
      </c>
      <c r="D10609" s="2" t="s">
        <v>16510</v>
      </c>
      <c r="E10609" s="7">
        <v>1911</v>
      </c>
      <c r="F10609" s="5" t="s">
        <v>5438</v>
      </c>
      <c r="H10609" s="5" t="s">
        <v>5437</v>
      </c>
      <c r="I10609" s="6" t="s">
        <v>5508</v>
      </c>
      <c r="J10609" s="6" t="s">
        <v>16703</v>
      </c>
      <c r="K10609" s="17">
        <v>3</v>
      </c>
      <c r="L10609" s="17" t="s">
        <v>20075</v>
      </c>
      <c r="M10609" s="9"/>
      <c r="N10609" s="9"/>
      <c r="O10609" s="21"/>
      <c r="Q10609" s="29"/>
      <c r="U10609" s="17"/>
      <c r="V10609" s="2" t="s">
        <v>506</v>
      </c>
      <c r="Y10609" t="str">
        <f t="shared" si="654"/>
        <v/>
      </c>
      <c r="AA10609" t="str">
        <f t="shared" si="655"/>
        <v/>
      </c>
      <c r="AC10609" s="7"/>
      <c r="AD10609" t="s">
        <v>5508</v>
      </c>
      <c r="AE10609">
        <f t="shared" si="656"/>
        <v>0</v>
      </c>
      <c r="AG10609" s="2"/>
      <c r="AH10609" t="s">
        <v>1709</v>
      </c>
      <c r="AI10609" s="7" t="s">
        <v>4922</v>
      </c>
    </row>
    <row r="10610" spans="1:35" ht="11" customHeight="1" outlineLevel="1" x14ac:dyDescent="0.25">
      <c r="A10610" t="s">
        <v>1707</v>
      </c>
      <c r="C10610" s="2" t="s">
        <v>12974</v>
      </c>
      <c r="D10610" s="2" t="s">
        <v>13503</v>
      </c>
      <c r="E10610" s="7">
        <v>1911</v>
      </c>
      <c r="F10610" s="5" t="s">
        <v>3713</v>
      </c>
      <c r="H10610" s="5" t="s">
        <v>5437</v>
      </c>
      <c r="I10610" s="6" t="s">
        <v>5508</v>
      </c>
      <c r="J10610" s="6" t="s">
        <v>16703</v>
      </c>
      <c r="K10610" s="17">
        <v>3</v>
      </c>
      <c r="L10610" s="17" t="s">
        <v>20075</v>
      </c>
      <c r="M10610" s="9"/>
      <c r="N10610" s="9"/>
      <c r="O10610" s="21"/>
      <c r="Q10610" s="29"/>
      <c r="U10610" s="17"/>
      <c r="V10610" s="2" t="s">
        <v>507</v>
      </c>
      <c r="X10610" t="s">
        <v>7732</v>
      </c>
      <c r="Y10610" t="str">
        <f t="shared" si="654"/>
        <v/>
      </c>
      <c r="AA10610" t="str">
        <f t="shared" si="655"/>
        <v/>
      </c>
      <c r="AC10610" s="7"/>
      <c r="AD10610" t="s">
        <v>5508</v>
      </c>
      <c r="AE10610">
        <f t="shared" si="656"/>
        <v>0</v>
      </c>
      <c r="AG10610" s="2"/>
      <c r="AH10610" t="s">
        <v>1709</v>
      </c>
      <c r="AI10610" s="7" t="s">
        <v>4922</v>
      </c>
    </row>
    <row r="10611" spans="1:35" ht="11" customHeight="1" outlineLevel="1" x14ac:dyDescent="0.25">
      <c r="A10611" t="s">
        <v>1707</v>
      </c>
      <c r="C10611" s="2" t="s">
        <v>12974</v>
      </c>
      <c r="D10611" s="2" t="s">
        <v>16900</v>
      </c>
      <c r="E10611" s="7">
        <v>1911</v>
      </c>
      <c r="F10611" s="5" t="s">
        <v>6465</v>
      </c>
      <c r="H10611" s="5" t="s">
        <v>5437</v>
      </c>
      <c r="I10611" s="6" t="s">
        <v>5508</v>
      </c>
      <c r="J10611" s="6" t="s">
        <v>16703</v>
      </c>
      <c r="K10611" s="17">
        <v>3</v>
      </c>
      <c r="L10611" s="17" t="s">
        <v>20075</v>
      </c>
      <c r="M10611" s="9"/>
      <c r="N10611" s="9"/>
      <c r="O10611" s="21"/>
      <c r="Q10611" s="29"/>
      <c r="U10611" s="17"/>
      <c r="V10611" s="2" t="s">
        <v>508</v>
      </c>
      <c r="X10611" t="s">
        <v>7732</v>
      </c>
      <c r="Y10611" t="str">
        <f t="shared" si="654"/>
        <v/>
      </c>
      <c r="AA10611" t="str">
        <f t="shared" si="655"/>
        <v/>
      </c>
      <c r="AC10611" s="7"/>
      <c r="AD10611" t="s">
        <v>5508</v>
      </c>
      <c r="AE10611">
        <f t="shared" si="656"/>
        <v>0</v>
      </c>
      <c r="AG10611" s="2"/>
      <c r="AH10611" t="s">
        <v>1709</v>
      </c>
      <c r="AI10611" s="7" t="s">
        <v>4922</v>
      </c>
    </row>
    <row r="10612" spans="1:35" ht="11" customHeight="1" outlineLevel="1" x14ac:dyDescent="0.25">
      <c r="A10612" t="s">
        <v>1707</v>
      </c>
      <c r="C10612" s="2" t="s">
        <v>12974</v>
      </c>
      <c r="D10612" s="2">
        <v>301</v>
      </c>
      <c r="E10612" s="7">
        <v>1911</v>
      </c>
      <c r="F10612" s="5" t="s">
        <v>4411</v>
      </c>
      <c r="H10612" s="5" t="s">
        <v>2016</v>
      </c>
      <c r="I10612" s="6" t="s">
        <v>5508</v>
      </c>
      <c r="J10612" s="6" t="s">
        <v>16703</v>
      </c>
      <c r="K10612" s="17">
        <v>3</v>
      </c>
      <c r="L10612" s="17" t="s">
        <v>7730</v>
      </c>
      <c r="M10612" s="9">
        <v>1.3</v>
      </c>
      <c r="N10612" s="9"/>
      <c r="O10612" s="21"/>
      <c r="Q10612" s="29"/>
      <c r="U10612" s="17"/>
      <c r="V10612" s="2">
        <v>269</v>
      </c>
      <c r="Y10612" t="str">
        <f t="shared" si="654"/>
        <v/>
      </c>
      <c r="AA10612" t="str">
        <f t="shared" si="655"/>
        <v/>
      </c>
      <c r="AC10612" s="7"/>
      <c r="AD10612" t="s">
        <v>5508</v>
      </c>
      <c r="AE10612">
        <f t="shared" si="656"/>
        <v>0</v>
      </c>
      <c r="AG10612" s="2"/>
      <c r="AH10612" t="s">
        <v>1709</v>
      </c>
      <c r="AI10612" s="7" t="s">
        <v>4610</v>
      </c>
    </row>
    <row r="10613" spans="1:35" ht="11" customHeight="1" outlineLevel="1" x14ac:dyDescent="0.25">
      <c r="A10613" t="s">
        <v>1707</v>
      </c>
      <c r="C10613" s="2" t="s">
        <v>12974</v>
      </c>
      <c r="D10613" s="2" t="s">
        <v>16901</v>
      </c>
      <c r="E10613" s="7">
        <v>1911</v>
      </c>
      <c r="F10613" s="5" t="s">
        <v>4436</v>
      </c>
      <c r="H10613" s="5" t="s">
        <v>2016</v>
      </c>
      <c r="I10613" s="6" t="s">
        <v>5508</v>
      </c>
      <c r="J10613" s="6" t="s">
        <v>16703</v>
      </c>
      <c r="K10613" s="17">
        <v>3</v>
      </c>
      <c r="L10613" s="17" t="s">
        <v>20075</v>
      </c>
      <c r="M10613" s="9"/>
      <c r="N10613" s="9"/>
      <c r="O10613" s="21"/>
      <c r="Q10613" s="29"/>
      <c r="U10613" s="17"/>
      <c r="V10613" s="2" t="s">
        <v>509</v>
      </c>
      <c r="X10613" t="s">
        <v>7732</v>
      </c>
      <c r="Y10613" t="str">
        <f t="shared" si="654"/>
        <v/>
      </c>
      <c r="AA10613" t="str">
        <f t="shared" si="655"/>
        <v/>
      </c>
      <c r="AC10613" s="7"/>
      <c r="AD10613" t="s">
        <v>5508</v>
      </c>
      <c r="AE10613">
        <f t="shared" si="656"/>
        <v>0</v>
      </c>
      <c r="AG10613" s="2"/>
      <c r="AH10613" t="s">
        <v>1709</v>
      </c>
      <c r="AI10613" s="7" t="s">
        <v>4610</v>
      </c>
    </row>
    <row r="10614" spans="1:35" ht="11" customHeight="1" outlineLevel="1" x14ac:dyDescent="0.25">
      <c r="A10614" t="s">
        <v>1707</v>
      </c>
      <c r="C10614" s="2" t="s">
        <v>12974</v>
      </c>
      <c r="D10614" s="2" t="s">
        <v>16902</v>
      </c>
      <c r="E10614" s="7">
        <v>1911</v>
      </c>
      <c r="F10614" s="5" t="s">
        <v>5438</v>
      </c>
      <c r="H10614" s="5" t="s">
        <v>2016</v>
      </c>
      <c r="I10614" s="6" t="s">
        <v>5508</v>
      </c>
      <c r="J10614" s="6" t="s">
        <v>16703</v>
      </c>
      <c r="K10614" s="17">
        <v>3</v>
      </c>
      <c r="L10614" s="17" t="s">
        <v>20075</v>
      </c>
      <c r="M10614" s="9"/>
      <c r="N10614" s="9"/>
      <c r="O10614" s="21"/>
      <c r="Q10614" s="29"/>
      <c r="U10614" s="17"/>
      <c r="V10614" s="2" t="s">
        <v>510</v>
      </c>
      <c r="X10614" t="s">
        <v>7732</v>
      </c>
      <c r="Y10614" t="str">
        <f t="shared" si="654"/>
        <v/>
      </c>
      <c r="AA10614" t="str">
        <f t="shared" si="655"/>
        <v/>
      </c>
      <c r="AC10614" s="7"/>
      <c r="AD10614" t="s">
        <v>5508</v>
      </c>
      <c r="AE10614">
        <f t="shared" si="656"/>
        <v>0</v>
      </c>
      <c r="AG10614" s="2"/>
      <c r="AH10614" t="s">
        <v>1709</v>
      </c>
      <c r="AI10614" s="7" t="s">
        <v>4922</v>
      </c>
    </row>
    <row r="10615" spans="1:35" ht="11" customHeight="1" outlineLevel="1" x14ac:dyDescent="0.25">
      <c r="A10615" t="s">
        <v>1707</v>
      </c>
      <c r="C10615" s="2" t="s">
        <v>12974</v>
      </c>
      <c r="D10615" s="2" t="s">
        <v>16903</v>
      </c>
      <c r="E10615" s="7">
        <v>1911</v>
      </c>
      <c r="F10615" s="5" t="s">
        <v>6465</v>
      </c>
      <c r="H10615" s="5" t="s">
        <v>2016</v>
      </c>
      <c r="I10615" s="6" t="s">
        <v>5508</v>
      </c>
      <c r="J10615" s="6" t="s">
        <v>16703</v>
      </c>
      <c r="K10615" s="17">
        <v>3</v>
      </c>
      <c r="L10615" s="17" t="s">
        <v>20075</v>
      </c>
      <c r="M10615" s="9"/>
      <c r="N10615" s="9"/>
      <c r="O10615" s="21"/>
      <c r="Q10615" s="29"/>
      <c r="U10615" s="17"/>
      <c r="V10615" s="2" t="s">
        <v>511</v>
      </c>
      <c r="X10615" t="s">
        <v>7732</v>
      </c>
      <c r="Y10615" t="str">
        <f t="shared" si="654"/>
        <v/>
      </c>
      <c r="AA10615" t="str">
        <f t="shared" si="655"/>
        <v/>
      </c>
      <c r="AC10615" s="7"/>
      <c r="AD10615" t="s">
        <v>5508</v>
      </c>
      <c r="AE10615">
        <f t="shared" si="656"/>
        <v>0</v>
      </c>
      <c r="AG10615" s="2"/>
      <c r="AH10615" t="s">
        <v>1709</v>
      </c>
      <c r="AI10615" s="7" t="s">
        <v>4922</v>
      </c>
    </row>
    <row r="10616" spans="1:35" ht="11" customHeight="1" outlineLevel="1" x14ac:dyDescent="0.25">
      <c r="A10616" t="s">
        <v>1707</v>
      </c>
      <c r="C10616" s="2" t="s">
        <v>12974</v>
      </c>
      <c r="D10616" s="2" t="s">
        <v>16904</v>
      </c>
      <c r="E10616" s="7">
        <v>1911</v>
      </c>
      <c r="F10616" s="5" t="s">
        <v>3713</v>
      </c>
      <c r="H10616" s="5" t="s">
        <v>2016</v>
      </c>
      <c r="I10616" s="6" t="s">
        <v>5508</v>
      </c>
      <c r="J10616" s="6" t="s">
        <v>16703</v>
      </c>
      <c r="K10616" s="17">
        <v>3</v>
      </c>
      <c r="L10616" s="17" t="s">
        <v>20075</v>
      </c>
      <c r="M10616" s="9"/>
      <c r="N10616" s="9"/>
      <c r="O10616" s="21"/>
      <c r="Q10616" s="29"/>
      <c r="U10616" s="17"/>
      <c r="V10616" s="2" t="s">
        <v>512</v>
      </c>
      <c r="X10616" t="s">
        <v>7732</v>
      </c>
      <c r="Y10616" t="str">
        <f t="shared" si="654"/>
        <v/>
      </c>
      <c r="AA10616" t="str">
        <f t="shared" si="655"/>
        <v/>
      </c>
      <c r="AC10616" s="7"/>
      <c r="AD10616" t="s">
        <v>5508</v>
      </c>
      <c r="AE10616">
        <f t="shared" si="656"/>
        <v>0</v>
      </c>
      <c r="AG10616" s="2"/>
      <c r="AH10616" t="s">
        <v>1709</v>
      </c>
      <c r="AI10616" s="7" t="s">
        <v>4922</v>
      </c>
    </row>
    <row r="10617" spans="1:35" ht="11" customHeight="1" outlineLevel="1" x14ac:dyDescent="0.25">
      <c r="A10617" t="s">
        <v>1707</v>
      </c>
      <c r="C10617" s="2" t="s">
        <v>12974</v>
      </c>
      <c r="D10617" s="2" t="s">
        <v>16905</v>
      </c>
      <c r="E10617" s="7">
        <v>1911</v>
      </c>
      <c r="F10617" s="5" t="s">
        <v>5998</v>
      </c>
      <c r="H10617" s="5" t="s">
        <v>2016</v>
      </c>
      <c r="I10617" s="6" t="s">
        <v>5508</v>
      </c>
      <c r="J10617" s="6" t="s">
        <v>16703</v>
      </c>
      <c r="K10617" s="17">
        <v>3</v>
      </c>
      <c r="L10617" s="17" t="s">
        <v>20075</v>
      </c>
      <c r="M10617" s="9"/>
      <c r="N10617" s="9"/>
      <c r="O10617" s="21"/>
      <c r="Q10617" s="29"/>
      <c r="U10617" s="17"/>
      <c r="V10617" s="2" t="s">
        <v>513</v>
      </c>
      <c r="X10617" t="s">
        <v>7732</v>
      </c>
      <c r="Y10617" t="str">
        <f t="shared" si="654"/>
        <v/>
      </c>
      <c r="AA10617" t="str">
        <f t="shared" si="655"/>
        <v/>
      </c>
      <c r="AC10617" s="7"/>
      <c r="AD10617" t="s">
        <v>5508</v>
      </c>
      <c r="AE10617">
        <f t="shared" si="656"/>
        <v>0</v>
      </c>
      <c r="AG10617" s="2"/>
      <c r="AH10617" t="s">
        <v>1709</v>
      </c>
      <c r="AI10617" s="7" t="s">
        <v>4922</v>
      </c>
    </row>
    <row r="10618" spans="1:35" ht="11" customHeight="1" outlineLevel="1" x14ac:dyDescent="0.25">
      <c r="A10618" t="s">
        <v>1707</v>
      </c>
      <c r="C10618" s="2" t="s">
        <v>12974</v>
      </c>
      <c r="D10618" s="2">
        <v>302</v>
      </c>
      <c r="E10618" s="7">
        <v>1911</v>
      </c>
      <c r="F10618" s="5" t="s">
        <v>5999</v>
      </c>
      <c r="H10618" s="5" t="s">
        <v>4522</v>
      </c>
      <c r="I10618" s="6" t="s">
        <v>5508</v>
      </c>
      <c r="J10618" s="6" t="s">
        <v>16703</v>
      </c>
      <c r="K10618" s="17">
        <v>3</v>
      </c>
      <c r="L10618" s="17" t="s">
        <v>7730</v>
      </c>
      <c r="M10618" s="9">
        <v>1.3</v>
      </c>
      <c r="N10618" s="9"/>
      <c r="O10618" s="21"/>
      <c r="Q10618" s="29"/>
      <c r="U10618" s="17"/>
      <c r="V10618" s="2">
        <v>270</v>
      </c>
      <c r="Y10618" t="str">
        <f t="shared" si="654"/>
        <v/>
      </c>
      <c r="AA10618" t="str">
        <f t="shared" si="655"/>
        <v/>
      </c>
      <c r="AC10618" s="7"/>
      <c r="AD10618" t="s">
        <v>5508</v>
      </c>
      <c r="AE10618">
        <f t="shared" si="656"/>
        <v>0</v>
      </c>
      <c r="AG10618" s="2"/>
      <c r="AH10618" t="s">
        <v>1709</v>
      </c>
      <c r="AI10618" s="7" t="s">
        <v>4610</v>
      </c>
    </row>
    <row r="10619" spans="1:35" ht="11" customHeight="1" outlineLevel="1" x14ac:dyDescent="0.25">
      <c r="A10619" t="s">
        <v>1707</v>
      </c>
      <c r="C10619" s="2" t="s">
        <v>12974</v>
      </c>
      <c r="D10619" s="2" t="s">
        <v>16906</v>
      </c>
      <c r="E10619" s="7">
        <v>1911</v>
      </c>
      <c r="F10619" s="5" t="s">
        <v>4436</v>
      </c>
      <c r="H10619" s="5" t="s">
        <v>4522</v>
      </c>
      <c r="I10619" s="6" t="s">
        <v>5508</v>
      </c>
      <c r="J10619" s="6" t="s">
        <v>16703</v>
      </c>
      <c r="K10619" s="17">
        <v>3</v>
      </c>
      <c r="L10619" s="17" t="s">
        <v>20075</v>
      </c>
      <c r="M10619" s="9"/>
      <c r="N10619" s="9"/>
      <c r="O10619" s="21"/>
      <c r="Q10619" s="29"/>
      <c r="U10619" s="17"/>
      <c r="V10619" s="2" t="s">
        <v>514</v>
      </c>
      <c r="Y10619" t="str">
        <f t="shared" si="654"/>
        <v/>
      </c>
      <c r="AA10619" t="str">
        <f t="shared" si="655"/>
        <v/>
      </c>
      <c r="AC10619" s="7"/>
      <c r="AD10619" t="s">
        <v>5508</v>
      </c>
      <c r="AE10619">
        <f t="shared" si="656"/>
        <v>0</v>
      </c>
      <c r="AG10619" s="2"/>
      <c r="AH10619" t="s">
        <v>1709</v>
      </c>
      <c r="AI10619" s="7" t="s">
        <v>4610</v>
      </c>
    </row>
    <row r="10620" spans="1:35" ht="11" customHeight="1" outlineLevel="1" x14ac:dyDescent="0.25">
      <c r="A10620" t="s">
        <v>1707</v>
      </c>
      <c r="C10620" s="2" t="s">
        <v>12974</v>
      </c>
      <c r="D10620" s="2" t="s">
        <v>16907</v>
      </c>
      <c r="E10620" s="7">
        <v>1911</v>
      </c>
      <c r="F10620" s="5" t="s">
        <v>5438</v>
      </c>
      <c r="H10620" s="5" t="s">
        <v>4522</v>
      </c>
      <c r="I10620" s="6" t="s">
        <v>5508</v>
      </c>
      <c r="J10620" s="6" t="s">
        <v>16703</v>
      </c>
      <c r="K10620" s="17">
        <v>3</v>
      </c>
      <c r="L10620" s="17" t="s">
        <v>20075</v>
      </c>
      <c r="M10620" s="9"/>
      <c r="N10620" s="9"/>
      <c r="O10620" s="21"/>
      <c r="Q10620" s="29"/>
      <c r="U10620" s="17"/>
      <c r="V10620" s="2" t="s">
        <v>515</v>
      </c>
      <c r="Y10620" t="str">
        <f t="shared" si="654"/>
        <v/>
      </c>
      <c r="AA10620" t="str">
        <f t="shared" si="655"/>
        <v/>
      </c>
      <c r="AC10620" s="7"/>
      <c r="AD10620" t="s">
        <v>5508</v>
      </c>
      <c r="AE10620">
        <f t="shared" si="656"/>
        <v>0</v>
      </c>
      <c r="AG10620" s="2"/>
      <c r="AH10620" t="s">
        <v>1709</v>
      </c>
      <c r="AI10620" s="7" t="s">
        <v>4922</v>
      </c>
    </row>
    <row r="10621" spans="1:35" ht="11" customHeight="1" outlineLevel="1" x14ac:dyDescent="0.25">
      <c r="A10621" t="s">
        <v>1707</v>
      </c>
      <c r="C10621" s="2" t="s">
        <v>12974</v>
      </c>
      <c r="D10621" s="2" t="s">
        <v>16908</v>
      </c>
      <c r="E10621" s="7">
        <v>1911</v>
      </c>
      <c r="F10621" s="5" t="s">
        <v>3713</v>
      </c>
      <c r="H10621" s="5" t="s">
        <v>4522</v>
      </c>
      <c r="I10621" s="6" t="s">
        <v>5508</v>
      </c>
      <c r="J10621" s="6" t="s">
        <v>16703</v>
      </c>
      <c r="K10621" s="17">
        <v>3</v>
      </c>
      <c r="L10621" s="17" t="s">
        <v>20075</v>
      </c>
      <c r="M10621" s="9"/>
      <c r="N10621" s="9"/>
      <c r="O10621" s="21"/>
      <c r="Q10621" s="29"/>
      <c r="U10621" s="17"/>
      <c r="V10621" s="2" t="s">
        <v>516</v>
      </c>
      <c r="X10621" t="s">
        <v>7732</v>
      </c>
      <c r="Y10621" t="str">
        <f t="shared" si="654"/>
        <v/>
      </c>
      <c r="AA10621" t="str">
        <f t="shared" si="655"/>
        <v/>
      </c>
      <c r="AC10621" s="7"/>
      <c r="AD10621" t="s">
        <v>5508</v>
      </c>
      <c r="AE10621">
        <f t="shared" si="656"/>
        <v>0</v>
      </c>
      <c r="AG10621" s="2"/>
      <c r="AH10621" t="s">
        <v>1709</v>
      </c>
      <c r="AI10621" s="7" t="s">
        <v>4922</v>
      </c>
    </row>
    <row r="10622" spans="1:35" ht="11" customHeight="1" outlineLevel="1" x14ac:dyDescent="0.25">
      <c r="A10622" t="s">
        <v>1707</v>
      </c>
      <c r="C10622" s="2" t="s">
        <v>12974</v>
      </c>
      <c r="D10622" s="2" t="s">
        <v>16909</v>
      </c>
      <c r="E10622" s="7">
        <v>1911</v>
      </c>
      <c r="F10622" s="5" t="s">
        <v>5998</v>
      </c>
      <c r="H10622" s="5" t="s">
        <v>4522</v>
      </c>
      <c r="I10622" s="6" t="s">
        <v>5508</v>
      </c>
      <c r="J10622" s="6" t="s">
        <v>16703</v>
      </c>
      <c r="K10622" s="17">
        <v>3</v>
      </c>
      <c r="L10622" s="17" t="s">
        <v>20075</v>
      </c>
      <c r="M10622" s="9"/>
      <c r="N10622" s="9"/>
      <c r="O10622" s="21"/>
      <c r="Q10622" s="29"/>
      <c r="U10622" s="17"/>
      <c r="V10622" s="2" t="s">
        <v>517</v>
      </c>
      <c r="X10622" t="s">
        <v>7732</v>
      </c>
      <c r="Y10622" t="str">
        <f t="shared" si="654"/>
        <v/>
      </c>
      <c r="AA10622" t="str">
        <f t="shared" si="655"/>
        <v/>
      </c>
      <c r="AC10622" s="7"/>
      <c r="AD10622" t="s">
        <v>5508</v>
      </c>
      <c r="AE10622">
        <f t="shared" si="656"/>
        <v>0</v>
      </c>
      <c r="AG10622" s="2"/>
      <c r="AH10622" t="s">
        <v>1709</v>
      </c>
      <c r="AI10622" s="7" t="s">
        <v>4922</v>
      </c>
    </row>
    <row r="10623" spans="1:35" ht="11" customHeight="1" outlineLevel="1" collapsed="1" x14ac:dyDescent="0.25">
      <c r="A10623" t="s">
        <v>1707</v>
      </c>
      <c r="C10623" s="2" t="s">
        <v>12974</v>
      </c>
      <c r="D10623" s="2">
        <v>303</v>
      </c>
      <c r="E10623" s="7">
        <v>1911</v>
      </c>
      <c r="F10623" s="5" t="s">
        <v>6000</v>
      </c>
      <c r="H10623" s="5" t="s">
        <v>2291</v>
      </c>
      <c r="I10623" s="6" t="s">
        <v>5508</v>
      </c>
      <c r="J10623" s="6" t="s">
        <v>16703</v>
      </c>
      <c r="K10623" s="17">
        <v>3</v>
      </c>
      <c r="L10623" s="17" t="s">
        <v>7730</v>
      </c>
      <c r="M10623" s="9">
        <v>1.3</v>
      </c>
      <c r="N10623" s="9"/>
      <c r="O10623" s="21"/>
      <c r="Q10623" s="29"/>
      <c r="U10623" s="17"/>
      <c r="V10623" s="2">
        <v>271</v>
      </c>
      <c r="Y10623" t="str">
        <f t="shared" si="654"/>
        <v/>
      </c>
      <c r="AA10623" t="str">
        <f t="shared" si="655"/>
        <v/>
      </c>
      <c r="AC10623" s="7"/>
      <c r="AD10623" t="s">
        <v>5508</v>
      </c>
      <c r="AE10623">
        <f t="shared" si="656"/>
        <v>0</v>
      </c>
      <c r="AG10623" s="2"/>
      <c r="AH10623" t="s">
        <v>1709</v>
      </c>
      <c r="AI10623" s="7" t="s">
        <v>4610</v>
      </c>
    </row>
    <row r="10624" spans="1:35" ht="11" customHeight="1" outlineLevel="1" x14ac:dyDescent="0.25">
      <c r="A10624" t="s">
        <v>1707</v>
      </c>
      <c r="C10624" s="2" t="s">
        <v>12974</v>
      </c>
      <c r="D10624" s="2" t="s">
        <v>1082</v>
      </c>
      <c r="E10624" s="7">
        <v>1911</v>
      </c>
      <c r="F10624" s="5" t="s">
        <v>4436</v>
      </c>
      <c r="H10624" s="5" t="s">
        <v>2291</v>
      </c>
      <c r="I10624" s="6" t="s">
        <v>5508</v>
      </c>
      <c r="J10624" s="6" t="s">
        <v>16703</v>
      </c>
      <c r="K10624" s="17">
        <v>3</v>
      </c>
      <c r="L10624" s="17" t="s">
        <v>20075</v>
      </c>
      <c r="M10624" s="9"/>
      <c r="N10624" s="9"/>
      <c r="O10624" s="21"/>
      <c r="Q10624" s="29"/>
      <c r="U10624" s="17"/>
      <c r="V10624" s="2" t="s">
        <v>518</v>
      </c>
      <c r="X10624" t="s">
        <v>7732</v>
      </c>
      <c r="Y10624" t="str">
        <f t="shared" si="654"/>
        <v/>
      </c>
      <c r="AA10624" t="str">
        <f t="shared" si="655"/>
        <v/>
      </c>
      <c r="AC10624" s="7"/>
      <c r="AD10624" t="s">
        <v>5508</v>
      </c>
      <c r="AE10624">
        <f t="shared" si="656"/>
        <v>0</v>
      </c>
      <c r="AG10624" s="2"/>
      <c r="AH10624" t="s">
        <v>1709</v>
      </c>
      <c r="AI10624" s="7" t="s">
        <v>4610</v>
      </c>
    </row>
    <row r="10625" spans="1:35" ht="11" customHeight="1" outlineLevel="1" x14ac:dyDescent="0.25">
      <c r="A10625" t="s">
        <v>1707</v>
      </c>
      <c r="C10625" s="2" t="s">
        <v>12974</v>
      </c>
      <c r="D10625" s="2" t="s">
        <v>16910</v>
      </c>
      <c r="E10625" s="7">
        <v>1911</v>
      </c>
      <c r="F10625" s="5" t="s">
        <v>5438</v>
      </c>
      <c r="H10625" s="5" t="s">
        <v>2291</v>
      </c>
      <c r="I10625" s="6" t="s">
        <v>5508</v>
      </c>
      <c r="J10625" s="6" t="s">
        <v>16703</v>
      </c>
      <c r="K10625" s="17">
        <v>3</v>
      </c>
      <c r="L10625" s="17" t="s">
        <v>20075</v>
      </c>
      <c r="M10625" s="9"/>
      <c r="N10625" s="9"/>
      <c r="O10625" s="21"/>
      <c r="Q10625" s="29"/>
      <c r="U10625" s="17"/>
      <c r="V10625" s="2" t="s">
        <v>4180</v>
      </c>
      <c r="Y10625" t="str">
        <f t="shared" si="654"/>
        <v/>
      </c>
      <c r="AA10625" t="str">
        <f t="shared" si="655"/>
        <v/>
      </c>
      <c r="AC10625" s="7"/>
      <c r="AD10625" t="s">
        <v>5508</v>
      </c>
      <c r="AE10625">
        <f t="shared" si="656"/>
        <v>0</v>
      </c>
      <c r="AG10625" s="2"/>
      <c r="AH10625" t="s">
        <v>1709</v>
      </c>
      <c r="AI10625" s="7" t="s">
        <v>4922</v>
      </c>
    </row>
    <row r="10626" spans="1:35" ht="11" customHeight="1" outlineLevel="1" x14ac:dyDescent="0.25">
      <c r="A10626" t="s">
        <v>1707</v>
      </c>
      <c r="C10626" s="2" t="s">
        <v>12974</v>
      </c>
      <c r="D10626" s="2" t="s">
        <v>16911</v>
      </c>
      <c r="E10626" s="7">
        <v>1911</v>
      </c>
      <c r="F10626" s="5" t="s">
        <v>6001</v>
      </c>
      <c r="H10626" s="5" t="s">
        <v>2291</v>
      </c>
      <c r="I10626" s="6" t="s">
        <v>5508</v>
      </c>
      <c r="J10626" s="6" t="s">
        <v>16703</v>
      </c>
      <c r="K10626" s="17">
        <v>3</v>
      </c>
      <c r="L10626" s="17" t="s">
        <v>20075</v>
      </c>
      <c r="M10626" s="9"/>
      <c r="N10626" s="9"/>
      <c r="O10626" s="21"/>
      <c r="Q10626" s="29"/>
      <c r="U10626" s="17"/>
      <c r="V10626" s="2" t="s">
        <v>1901</v>
      </c>
      <c r="Y10626" t="str">
        <f t="shared" si="654"/>
        <v/>
      </c>
      <c r="AA10626" t="str">
        <f t="shared" si="655"/>
        <v/>
      </c>
      <c r="AC10626" s="7"/>
      <c r="AD10626" t="s">
        <v>5508</v>
      </c>
      <c r="AE10626">
        <f t="shared" si="656"/>
        <v>0</v>
      </c>
      <c r="AG10626" s="2"/>
      <c r="AH10626" t="s">
        <v>1709</v>
      </c>
      <c r="AI10626" s="7" t="s">
        <v>4922</v>
      </c>
    </row>
    <row r="10627" spans="1:35" ht="11" customHeight="1" outlineLevel="1" x14ac:dyDescent="0.25">
      <c r="A10627" t="s">
        <v>1707</v>
      </c>
      <c r="C10627" s="2" t="s">
        <v>12974</v>
      </c>
      <c r="D10627" s="2" t="s">
        <v>16912</v>
      </c>
      <c r="E10627" s="7">
        <v>1911</v>
      </c>
      <c r="F10627" s="5" t="s">
        <v>3713</v>
      </c>
      <c r="H10627" s="5" t="s">
        <v>2291</v>
      </c>
      <c r="I10627" s="6" t="s">
        <v>5508</v>
      </c>
      <c r="J10627" s="6" t="s">
        <v>16703</v>
      </c>
      <c r="K10627" s="17">
        <v>3</v>
      </c>
      <c r="L10627" s="17" t="s">
        <v>20075</v>
      </c>
      <c r="M10627" s="9"/>
      <c r="N10627" s="9"/>
      <c r="O10627" s="21"/>
      <c r="Q10627" s="29"/>
      <c r="U10627" s="17"/>
      <c r="V10627" s="2" t="s">
        <v>1902</v>
      </c>
      <c r="X10627" t="s">
        <v>7732</v>
      </c>
      <c r="Y10627" t="str">
        <f t="shared" si="654"/>
        <v/>
      </c>
      <c r="AA10627" t="str">
        <f t="shared" si="655"/>
        <v/>
      </c>
      <c r="AC10627" s="7"/>
      <c r="AD10627" t="s">
        <v>5508</v>
      </c>
      <c r="AE10627">
        <f t="shared" si="656"/>
        <v>0</v>
      </c>
      <c r="AG10627" s="2"/>
      <c r="AH10627" t="s">
        <v>1709</v>
      </c>
      <c r="AI10627" s="7" t="s">
        <v>4922</v>
      </c>
    </row>
    <row r="10628" spans="1:35" ht="11" customHeight="1" outlineLevel="1" x14ac:dyDescent="0.25">
      <c r="A10628" t="s">
        <v>1707</v>
      </c>
      <c r="C10628" s="2" t="s">
        <v>12974</v>
      </c>
      <c r="D10628" s="2" t="s">
        <v>16913</v>
      </c>
      <c r="E10628" s="7">
        <v>1911</v>
      </c>
      <c r="F10628" s="5" t="s">
        <v>5998</v>
      </c>
      <c r="H10628" s="5" t="s">
        <v>2291</v>
      </c>
      <c r="I10628" s="6" t="s">
        <v>5508</v>
      </c>
      <c r="J10628" s="6" t="s">
        <v>16703</v>
      </c>
      <c r="K10628" s="17">
        <v>3</v>
      </c>
      <c r="L10628" s="17" t="s">
        <v>20075</v>
      </c>
      <c r="M10628" s="9"/>
      <c r="N10628" s="9"/>
      <c r="O10628" s="21"/>
      <c r="Q10628" s="29"/>
      <c r="U10628" s="17"/>
      <c r="V10628" s="2" t="s">
        <v>1903</v>
      </c>
      <c r="X10628" t="s">
        <v>7732</v>
      </c>
      <c r="Y10628" t="str">
        <f t="shared" si="654"/>
        <v/>
      </c>
      <c r="AA10628" t="str">
        <f t="shared" si="655"/>
        <v/>
      </c>
      <c r="AC10628" s="7"/>
      <c r="AD10628" t="s">
        <v>5508</v>
      </c>
      <c r="AE10628">
        <f t="shared" si="656"/>
        <v>0</v>
      </c>
      <c r="AG10628" s="2"/>
      <c r="AH10628" t="s">
        <v>1709</v>
      </c>
      <c r="AI10628" s="7" t="s">
        <v>4922</v>
      </c>
    </row>
    <row r="10629" spans="1:35" ht="11" customHeight="1" outlineLevel="1" x14ac:dyDescent="0.25">
      <c r="A10629" t="s">
        <v>1707</v>
      </c>
      <c r="C10629" s="2" t="s">
        <v>12974</v>
      </c>
      <c r="D10629" s="2" t="s">
        <v>16914</v>
      </c>
      <c r="E10629" s="7">
        <v>1911</v>
      </c>
      <c r="F10629" s="5" t="s">
        <v>4410</v>
      </c>
      <c r="H10629" s="5" t="s">
        <v>2291</v>
      </c>
      <c r="I10629" s="6" t="s">
        <v>5508</v>
      </c>
      <c r="J10629" s="6" t="s">
        <v>16703</v>
      </c>
      <c r="K10629" s="17">
        <v>3</v>
      </c>
      <c r="L10629" s="17" t="s">
        <v>20075</v>
      </c>
      <c r="M10629" s="9"/>
      <c r="N10629" s="9"/>
      <c r="O10629" s="21"/>
      <c r="Q10629" s="29"/>
      <c r="U10629" s="17"/>
      <c r="V10629" s="2" t="s">
        <v>1904</v>
      </c>
      <c r="X10629" t="s">
        <v>7732</v>
      </c>
      <c r="Y10629" t="str">
        <f t="shared" si="654"/>
        <v/>
      </c>
      <c r="AA10629" t="str">
        <f t="shared" si="655"/>
        <v/>
      </c>
      <c r="AC10629" s="7"/>
      <c r="AD10629" t="s">
        <v>5508</v>
      </c>
      <c r="AE10629">
        <f t="shared" si="656"/>
        <v>0</v>
      </c>
      <c r="AG10629" s="2"/>
      <c r="AH10629" t="s">
        <v>1709</v>
      </c>
      <c r="AI10629" s="7" t="s">
        <v>4922</v>
      </c>
    </row>
    <row r="10630" spans="1:35" ht="11" customHeight="1" outlineLevel="1" x14ac:dyDescent="0.25">
      <c r="A10630" t="s">
        <v>1707</v>
      </c>
      <c r="C10630" s="2" t="s">
        <v>12974</v>
      </c>
      <c r="D10630" s="2" t="s">
        <v>16915</v>
      </c>
      <c r="E10630" s="7">
        <v>1911</v>
      </c>
      <c r="F10630" s="5" t="s">
        <v>6465</v>
      </c>
      <c r="H10630" s="5" t="s">
        <v>2291</v>
      </c>
      <c r="I10630" s="6" t="s">
        <v>5508</v>
      </c>
      <c r="J10630" s="6" t="s">
        <v>16703</v>
      </c>
      <c r="K10630" s="17">
        <v>3</v>
      </c>
      <c r="L10630" s="17" t="s">
        <v>20075</v>
      </c>
      <c r="M10630" s="9"/>
      <c r="N10630" s="9"/>
      <c r="O10630" s="21"/>
      <c r="Q10630" s="29"/>
      <c r="U10630" s="17"/>
      <c r="V10630" s="2" t="s">
        <v>4343</v>
      </c>
      <c r="X10630" t="s">
        <v>7732</v>
      </c>
      <c r="Y10630" t="str">
        <f t="shared" si="654"/>
        <v/>
      </c>
      <c r="AA10630" t="str">
        <f t="shared" si="655"/>
        <v/>
      </c>
      <c r="AC10630" s="7"/>
      <c r="AD10630" t="s">
        <v>5508</v>
      </c>
      <c r="AE10630">
        <f t="shared" si="656"/>
        <v>0</v>
      </c>
      <c r="AG10630" s="2"/>
      <c r="AH10630" t="s">
        <v>1709</v>
      </c>
      <c r="AI10630" s="7" t="s">
        <v>4922</v>
      </c>
    </row>
    <row r="10631" spans="1:35" ht="11" customHeight="1" outlineLevel="1" x14ac:dyDescent="0.25">
      <c r="A10631" t="s">
        <v>1707</v>
      </c>
      <c r="C10631" s="2" t="s">
        <v>12974</v>
      </c>
      <c r="D10631" s="2">
        <v>304</v>
      </c>
      <c r="E10631" s="7">
        <v>1911</v>
      </c>
      <c r="F10631" s="5" t="s">
        <v>4412</v>
      </c>
      <c r="H10631" s="5" t="s">
        <v>4522</v>
      </c>
      <c r="I10631" s="6" t="s">
        <v>5508</v>
      </c>
      <c r="J10631" s="6" t="s">
        <v>16704</v>
      </c>
      <c r="K10631" s="17">
        <v>3</v>
      </c>
      <c r="L10631" s="17" t="s">
        <v>7730</v>
      </c>
      <c r="M10631" s="9">
        <v>1.3</v>
      </c>
      <c r="N10631" s="9"/>
      <c r="O10631" s="21"/>
      <c r="Q10631" s="29"/>
      <c r="U10631" s="17"/>
      <c r="V10631" s="2">
        <v>272</v>
      </c>
      <c r="Y10631" t="str">
        <f t="shared" si="654"/>
        <v/>
      </c>
      <c r="AA10631" t="str">
        <f t="shared" si="655"/>
        <v/>
      </c>
      <c r="AC10631" s="7"/>
      <c r="AD10631" t="s">
        <v>5508</v>
      </c>
      <c r="AE10631">
        <f t="shared" si="656"/>
        <v>0</v>
      </c>
      <c r="AG10631" s="2"/>
      <c r="AH10631" t="s">
        <v>1709</v>
      </c>
      <c r="AI10631" s="7" t="s">
        <v>4922</v>
      </c>
    </row>
    <row r="10632" spans="1:35" ht="11" customHeight="1" outlineLevel="1" x14ac:dyDescent="0.25">
      <c r="A10632" t="s">
        <v>1707</v>
      </c>
      <c r="C10632" s="2" t="s">
        <v>12974</v>
      </c>
      <c r="D10632" s="2" t="s">
        <v>16916</v>
      </c>
      <c r="E10632" s="7">
        <v>1911</v>
      </c>
      <c r="F10632" s="5" t="s">
        <v>3099</v>
      </c>
      <c r="H10632" s="5" t="s">
        <v>4522</v>
      </c>
      <c r="I10632" s="6" t="s">
        <v>5508</v>
      </c>
      <c r="J10632" s="6" t="s">
        <v>16704</v>
      </c>
      <c r="K10632" s="17">
        <v>3</v>
      </c>
      <c r="L10632" s="17" t="s">
        <v>20075</v>
      </c>
      <c r="M10632" s="9"/>
      <c r="N10632" s="9"/>
      <c r="O10632" s="21"/>
      <c r="Q10632" s="29"/>
      <c r="U10632" s="17"/>
      <c r="V10632" s="2" t="s">
        <v>4344</v>
      </c>
      <c r="X10632" t="s">
        <v>7732</v>
      </c>
      <c r="Y10632" t="str">
        <f t="shared" si="654"/>
        <v/>
      </c>
      <c r="AA10632" t="str">
        <f t="shared" si="655"/>
        <v/>
      </c>
      <c r="AC10632" s="7"/>
      <c r="AD10632" t="s">
        <v>5508</v>
      </c>
      <c r="AE10632">
        <f t="shared" si="656"/>
        <v>0</v>
      </c>
      <c r="AG10632" s="2"/>
      <c r="AH10632" t="s">
        <v>1709</v>
      </c>
      <c r="AI10632" s="7" t="s">
        <v>4922</v>
      </c>
    </row>
    <row r="10633" spans="1:35" ht="11" customHeight="1" outlineLevel="1" x14ac:dyDescent="0.25">
      <c r="A10633" t="s">
        <v>1707</v>
      </c>
      <c r="C10633" s="2" t="s">
        <v>12974</v>
      </c>
      <c r="D10633" s="2">
        <v>305</v>
      </c>
      <c r="E10633" s="7">
        <v>1911</v>
      </c>
      <c r="F10633" s="5" t="s">
        <v>4413</v>
      </c>
      <c r="H10633" s="5" t="s">
        <v>2016</v>
      </c>
      <c r="I10633" s="6" t="s">
        <v>5508</v>
      </c>
      <c r="J10633" s="6" t="s">
        <v>16705</v>
      </c>
      <c r="K10633" s="17">
        <v>3</v>
      </c>
      <c r="L10633" s="17" t="s">
        <v>7730</v>
      </c>
      <c r="M10633" s="9">
        <v>1.3</v>
      </c>
      <c r="N10633" s="9"/>
      <c r="O10633" s="21"/>
      <c r="Q10633" s="29"/>
      <c r="U10633" s="17"/>
      <c r="V10633" s="2">
        <v>273</v>
      </c>
      <c r="X10633" t="s">
        <v>7732</v>
      </c>
      <c r="Y10633" t="str">
        <f t="shared" si="654"/>
        <v/>
      </c>
      <c r="AA10633" t="str">
        <f t="shared" si="655"/>
        <v/>
      </c>
      <c r="AC10633" s="7"/>
      <c r="AD10633" t="s">
        <v>5508</v>
      </c>
      <c r="AE10633">
        <f t="shared" si="656"/>
        <v>0</v>
      </c>
      <c r="AG10633" s="2"/>
      <c r="AH10633" t="s">
        <v>1709</v>
      </c>
      <c r="AI10633" s="7" t="s">
        <v>4922</v>
      </c>
    </row>
    <row r="10634" spans="1:35" ht="11" customHeight="1" outlineLevel="1" x14ac:dyDescent="0.25">
      <c r="A10634" t="s">
        <v>1707</v>
      </c>
      <c r="C10634" s="2" t="s">
        <v>12974</v>
      </c>
      <c r="D10634" s="2">
        <v>306</v>
      </c>
      <c r="E10634" s="7">
        <v>1911</v>
      </c>
      <c r="F10634" s="5" t="s">
        <v>4433</v>
      </c>
      <c r="H10634" s="5" t="s">
        <v>682</v>
      </c>
      <c r="I10634" s="6" t="s">
        <v>5508</v>
      </c>
      <c r="J10634" s="6" t="s">
        <v>16705</v>
      </c>
      <c r="K10634" s="17">
        <v>3</v>
      </c>
      <c r="L10634" s="17" t="s">
        <v>7732</v>
      </c>
      <c r="M10634" s="9"/>
      <c r="N10634" s="9"/>
      <c r="O10634" s="21"/>
      <c r="Q10634" s="29"/>
      <c r="U10634" s="17"/>
      <c r="V10634" s="2">
        <v>274</v>
      </c>
      <c r="Y10634" t="str">
        <f t="shared" si="654"/>
        <v/>
      </c>
      <c r="AA10634" t="str">
        <f t="shared" si="655"/>
        <v/>
      </c>
      <c r="AC10634" s="7"/>
      <c r="AD10634" t="s">
        <v>5508</v>
      </c>
      <c r="AE10634">
        <f t="shared" si="656"/>
        <v>0</v>
      </c>
      <c r="AG10634" s="2"/>
      <c r="AH10634" t="s">
        <v>1709</v>
      </c>
      <c r="AI10634" s="7" t="s">
        <v>4922</v>
      </c>
    </row>
    <row r="10635" spans="1:35" ht="11" customHeight="1" outlineLevel="1" x14ac:dyDescent="0.25">
      <c r="A10635" t="s">
        <v>1707</v>
      </c>
      <c r="C10635" s="2" t="s">
        <v>12974</v>
      </c>
      <c r="D10635" s="2">
        <v>307</v>
      </c>
      <c r="E10635" s="7">
        <v>1911</v>
      </c>
      <c r="F10635" s="5" t="s">
        <v>4414</v>
      </c>
      <c r="H10635" s="5" t="s">
        <v>2156</v>
      </c>
      <c r="I10635" s="6" t="s">
        <v>5508</v>
      </c>
      <c r="J10635" s="6" t="s">
        <v>16705</v>
      </c>
      <c r="K10635" s="17">
        <v>3</v>
      </c>
      <c r="L10635" s="17" t="s">
        <v>7732</v>
      </c>
      <c r="M10635" s="9"/>
      <c r="N10635" s="9"/>
      <c r="O10635" s="21"/>
      <c r="Q10635" s="29"/>
      <c r="U10635" s="17"/>
      <c r="V10635" s="2">
        <v>275</v>
      </c>
      <c r="Y10635" t="str">
        <f t="shared" si="654"/>
        <v/>
      </c>
      <c r="AA10635" t="str">
        <f t="shared" si="655"/>
        <v/>
      </c>
      <c r="AC10635" s="7"/>
      <c r="AD10635" t="s">
        <v>5508</v>
      </c>
      <c r="AE10635">
        <f t="shared" si="656"/>
        <v>0</v>
      </c>
      <c r="AG10635" s="2"/>
      <c r="AH10635" t="s">
        <v>1709</v>
      </c>
      <c r="AI10635" s="7" t="s">
        <v>4922</v>
      </c>
    </row>
    <row r="10636" spans="1:35" ht="11" customHeight="1" outlineLevel="1" x14ac:dyDescent="0.25">
      <c r="A10636" t="s">
        <v>1707</v>
      </c>
      <c r="C10636" s="2" t="s">
        <v>12974</v>
      </c>
      <c r="D10636" s="2" t="s">
        <v>4062</v>
      </c>
      <c r="E10636" s="7">
        <v>1911</v>
      </c>
      <c r="F10636" s="5" t="s">
        <v>4414</v>
      </c>
      <c r="H10636" s="5" t="s">
        <v>2290</v>
      </c>
      <c r="I10636" s="6" t="s">
        <v>5508</v>
      </c>
      <c r="J10636" s="6"/>
      <c r="K10636" s="17">
        <v>3</v>
      </c>
      <c r="L10636" s="17" t="s">
        <v>7732</v>
      </c>
      <c r="M10636" s="9"/>
      <c r="N10636" s="9"/>
      <c r="O10636" s="21"/>
      <c r="Q10636" s="29"/>
      <c r="U10636" s="17"/>
      <c r="V10636" s="2">
        <v>276</v>
      </c>
      <c r="Y10636" t="str">
        <f t="shared" si="654"/>
        <v/>
      </c>
      <c r="AA10636" t="str">
        <f t="shared" si="655"/>
        <v/>
      </c>
      <c r="AC10636" s="7"/>
      <c r="AD10636" t="s">
        <v>5508</v>
      </c>
      <c r="AE10636">
        <f t="shared" si="656"/>
        <v>0</v>
      </c>
      <c r="AG10636" s="2"/>
      <c r="AH10636" t="s">
        <v>1709</v>
      </c>
      <c r="AI10636" s="7" t="s">
        <v>4922</v>
      </c>
    </row>
    <row r="10637" spans="1:35" ht="11" customHeight="1" outlineLevel="1" x14ac:dyDescent="0.25">
      <c r="A10637" t="s">
        <v>1707</v>
      </c>
      <c r="C10637" s="2" t="s">
        <v>12974</v>
      </c>
      <c r="D10637" s="2" t="s">
        <v>4062</v>
      </c>
      <c r="E10637" s="7">
        <v>1911</v>
      </c>
      <c r="F10637" s="5" t="s">
        <v>3099</v>
      </c>
      <c r="H10637" s="5" t="s">
        <v>2290</v>
      </c>
      <c r="I10637" s="6" t="s">
        <v>5508</v>
      </c>
      <c r="J10637" s="6"/>
      <c r="K10637" s="17">
        <v>3</v>
      </c>
      <c r="L10637" s="17" t="s">
        <v>20075</v>
      </c>
      <c r="M10637" s="9"/>
      <c r="N10637" s="9"/>
      <c r="O10637" s="21"/>
      <c r="Q10637" s="29"/>
      <c r="U10637" s="17"/>
      <c r="V10637" s="2" t="s">
        <v>4345</v>
      </c>
      <c r="X10637" t="s">
        <v>7732</v>
      </c>
      <c r="Y10637" t="str">
        <f t="shared" si="654"/>
        <v/>
      </c>
      <c r="AA10637" t="str">
        <f t="shared" si="655"/>
        <v/>
      </c>
      <c r="AC10637" s="7"/>
      <c r="AD10637" t="s">
        <v>5508</v>
      </c>
      <c r="AE10637">
        <f t="shared" si="656"/>
        <v>0</v>
      </c>
      <c r="AG10637" s="2"/>
      <c r="AH10637" t="s">
        <v>1709</v>
      </c>
      <c r="AI10637" s="7" t="s">
        <v>4922</v>
      </c>
    </row>
    <row r="10638" spans="1:35" ht="11" customHeight="1" outlineLevel="1" x14ac:dyDescent="0.25">
      <c r="A10638" t="s">
        <v>1707</v>
      </c>
      <c r="C10638" s="2" t="s">
        <v>12974</v>
      </c>
      <c r="D10638" s="2">
        <v>308</v>
      </c>
      <c r="E10638" s="7">
        <v>1911</v>
      </c>
      <c r="F10638" s="5" t="s">
        <v>4415</v>
      </c>
      <c r="H10638" s="5" t="s">
        <v>1673</v>
      </c>
      <c r="I10638" s="6" t="s">
        <v>5508</v>
      </c>
      <c r="J10638" s="6" t="s">
        <v>16705</v>
      </c>
      <c r="K10638" s="17">
        <v>3</v>
      </c>
      <c r="L10638" s="17" t="s">
        <v>7730</v>
      </c>
      <c r="M10638" s="9">
        <v>1.3</v>
      </c>
      <c r="N10638" s="9"/>
      <c r="O10638" s="21"/>
      <c r="Q10638" s="29"/>
      <c r="U10638" s="17"/>
      <c r="V10638" s="2">
        <v>277</v>
      </c>
      <c r="Y10638" t="str">
        <f t="shared" si="654"/>
        <v/>
      </c>
      <c r="AA10638" t="str">
        <f t="shared" si="655"/>
        <v/>
      </c>
      <c r="AC10638" s="7"/>
      <c r="AD10638" t="s">
        <v>5508</v>
      </c>
      <c r="AE10638">
        <f t="shared" si="656"/>
        <v>0</v>
      </c>
      <c r="AG10638" s="2"/>
      <c r="AH10638" t="s">
        <v>1709</v>
      </c>
      <c r="AI10638" s="7" t="s">
        <v>4922</v>
      </c>
    </row>
    <row r="10639" spans="1:35" ht="11" customHeight="1" outlineLevel="1" collapsed="1" x14ac:dyDescent="0.25">
      <c r="A10639" t="s">
        <v>1707</v>
      </c>
      <c r="C10639" s="2" t="s">
        <v>12974</v>
      </c>
      <c r="D10639" s="2">
        <v>309</v>
      </c>
      <c r="E10639" s="7">
        <v>1911</v>
      </c>
      <c r="F10639" s="5" t="s">
        <v>2229</v>
      </c>
      <c r="H10639" s="5" t="s">
        <v>682</v>
      </c>
      <c r="I10639" s="6" t="s">
        <v>5508</v>
      </c>
      <c r="J10639" s="6" t="s">
        <v>16705</v>
      </c>
      <c r="K10639" s="17">
        <v>3</v>
      </c>
      <c r="L10639" s="17" t="s">
        <v>7730</v>
      </c>
      <c r="M10639" s="9">
        <v>1.3</v>
      </c>
      <c r="N10639" s="9"/>
      <c r="O10639" s="21"/>
      <c r="Q10639" s="29"/>
      <c r="U10639" s="17"/>
      <c r="V10639" s="2">
        <v>278</v>
      </c>
      <c r="Y10639" t="str">
        <f t="shared" si="654"/>
        <v/>
      </c>
      <c r="AA10639" t="str">
        <f t="shared" si="655"/>
        <v/>
      </c>
      <c r="AC10639" s="7"/>
      <c r="AD10639" t="s">
        <v>5508</v>
      </c>
      <c r="AE10639">
        <f t="shared" si="656"/>
        <v>0</v>
      </c>
      <c r="AG10639" s="2"/>
      <c r="AH10639" t="s">
        <v>1709</v>
      </c>
      <c r="AI10639" s="7" t="s">
        <v>4610</v>
      </c>
    </row>
    <row r="10640" spans="1:35" ht="11" customHeight="1" outlineLevel="1" x14ac:dyDescent="0.25">
      <c r="A10640" t="s">
        <v>1707</v>
      </c>
      <c r="C10640" s="2" t="s">
        <v>12974</v>
      </c>
      <c r="D10640" s="2">
        <v>310</v>
      </c>
      <c r="E10640" s="7">
        <v>1911</v>
      </c>
      <c r="F10640" s="5" t="s">
        <v>3714</v>
      </c>
      <c r="H10640" s="5" t="s">
        <v>2156</v>
      </c>
      <c r="I10640" s="6" t="s">
        <v>5508</v>
      </c>
      <c r="J10640" s="6" t="s">
        <v>16706</v>
      </c>
      <c r="K10640" s="17">
        <v>3</v>
      </c>
      <c r="L10640" s="17" t="s">
        <v>7732</v>
      </c>
      <c r="M10640" s="9"/>
      <c r="N10640" s="9"/>
      <c r="O10640" s="21"/>
      <c r="Q10640" s="29"/>
      <c r="U10640" s="17"/>
      <c r="V10640" s="2">
        <v>279</v>
      </c>
      <c r="Y10640" t="str">
        <f t="shared" si="654"/>
        <v/>
      </c>
      <c r="AA10640" t="str">
        <f t="shared" si="655"/>
        <v/>
      </c>
      <c r="AC10640" s="7"/>
      <c r="AD10640" t="s">
        <v>5508</v>
      </c>
      <c r="AE10640">
        <f t="shared" si="656"/>
        <v>0</v>
      </c>
      <c r="AG10640" s="2"/>
      <c r="AH10640" t="s">
        <v>1709</v>
      </c>
      <c r="AI10640" s="7" t="s">
        <v>4610</v>
      </c>
    </row>
    <row r="10641" spans="1:35" ht="11" customHeight="1" outlineLevel="1" x14ac:dyDescent="0.25">
      <c r="A10641" t="s">
        <v>1707</v>
      </c>
      <c r="C10641" s="2" t="s">
        <v>12974</v>
      </c>
      <c r="D10641" s="2" t="s">
        <v>800</v>
      </c>
      <c r="E10641" s="7">
        <v>1911</v>
      </c>
      <c r="F10641" s="5" t="s">
        <v>871</v>
      </c>
      <c r="H10641" s="5" t="s">
        <v>2156</v>
      </c>
      <c r="I10641" s="6" t="s">
        <v>5508</v>
      </c>
      <c r="J10641" s="6" t="s">
        <v>16706</v>
      </c>
      <c r="K10641" s="17">
        <v>3</v>
      </c>
      <c r="L10641" s="17" t="s">
        <v>20075</v>
      </c>
      <c r="M10641" s="9"/>
      <c r="N10641" s="9"/>
      <c r="O10641" s="21"/>
      <c r="Q10641" s="29"/>
      <c r="U10641" s="17"/>
      <c r="V10641" s="2" t="s">
        <v>870</v>
      </c>
      <c r="Y10641" t="str">
        <f t="shared" si="654"/>
        <v/>
      </c>
      <c r="AA10641" t="str">
        <f t="shared" si="655"/>
        <v/>
      </c>
      <c r="AC10641" s="7"/>
      <c r="AD10641" t="s">
        <v>5508</v>
      </c>
      <c r="AE10641">
        <f t="shared" si="656"/>
        <v>0</v>
      </c>
      <c r="AG10641" s="2"/>
      <c r="AH10641" t="s">
        <v>1709</v>
      </c>
      <c r="AI10641" s="7" t="s">
        <v>4922</v>
      </c>
    </row>
    <row r="10642" spans="1:35" ht="11" customHeight="1" outlineLevel="1" x14ac:dyDescent="0.25">
      <c r="A10642" t="s">
        <v>1707</v>
      </c>
      <c r="C10642" s="2" t="s">
        <v>12974</v>
      </c>
      <c r="D10642" s="2" t="s">
        <v>16917</v>
      </c>
      <c r="E10642" s="7">
        <v>1911</v>
      </c>
      <c r="F10642" s="5" t="s">
        <v>873</v>
      </c>
      <c r="H10642" s="5" t="s">
        <v>2156</v>
      </c>
      <c r="I10642" s="6" t="s">
        <v>5508</v>
      </c>
      <c r="J10642" s="6" t="s">
        <v>16706</v>
      </c>
      <c r="K10642" s="17">
        <v>3</v>
      </c>
      <c r="L10642" s="17" t="s">
        <v>20075</v>
      </c>
      <c r="M10642" s="9"/>
      <c r="N10642" s="9"/>
      <c r="O10642" s="21"/>
      <c r="Q10642" s="29"/>
      <c r="U10642" s="17"/>
      <c r="V10642" s="2" t="s">
        <v>872</v>
      </c>
      <c r="X10642" t="s">
        <v>7732</v>
      </c>
      <c r="Y10642" t="str">
        <f t="shared" si="654"/>
        <v/>
      </c>
      <c r="AA10642" t="str">
        <f t="shared" si="655"/>
        <v/>
      </c>
      <c r="AC10642" s="7"/>
      <c r="AD10642" t="s">
        <v>5508</v>
      </c>
      <c r="AE10642">
        <f t="shared" si="656"/>
        <v>0</v>
      </c>
      <c r="AG10642" s="2"/>
      <c r="AH10642" t="s">
        <v>1709</v>
      </c>
      <c r="AI10642" s="7" t="s">
        <v>4922</v>
      </c>
    </row>
    <row r="10643" spans="1:35" ht="11" customHeight="1" outlineLevel="1" x14ac:dyDescent="0.25">
      <c r="A10643" t="s">
        <v>1707</v>
      </c>
      <c r="C10643" s="2" t="s">
        <v>12974</v>
      </c>
      <c r="D10643" s="2" t="s">
        <v>16918</v>
      </c>
      <c r="E10643" s="7">
        <v>1911</v>
      </c>
      <c r="F10643" s="5" t="s">
        <v>6360</v>
      </c>
      <c r="H10643" s="5" t="s">
        <v>2156</v>
      </c>
      <c r="I10643" s="6" t="s">
        <v>5508</v>
      </c>
      <c r="J10643" s="6" t="s">
        <v>16706</v>
      </c>
      <c r="K10643" s="17">
        <v>3</v>
      </c>
      <c r="L10643" s="17" t="s">
        <v>20075</v>
      </c>
      <c r="M10643" s="9"/>
      <c r="N10643" s="9"/>
      <c r="O10643" s="21"/>
      <c r="Q10643" s="29"/>
      <c r="U10643" s="17"/>
      <c r="V10643" s="2" t="s">
        <v>6359</v>
      </c>
      <c r="X10643" t="s">
        <v>7732</v>
      </c>
      <c r="Y10643" t="str">
        <f t="shared" si="654"/>
        <v/>
      </c>
      <c r="AA10643" t="str">
        <f t="shared" si="655"/>
        <v/>
      </c>
      <c r="AC10643" s="7"/>
      <c r="AD10643" t="s">
        <v>5508</v>
      </c>
      <c r="AE10643">
        <f t="shared" si="656"/>
        <v>0</v>
      </c>
      <c r="AG10643" s="2"/>
      <c r="AH10643" t="s">
        <v>1709</v>
      </c>
      <c r="AI10643" s="7" t="s">
        <v>4620</v>
      </c>
    </row>
    <row r="10644" spans="1:35" ht="11" customHeight="1" outlineLevel="1" x14ac:dyDescent="0.25">
      <c r="A10644" t="s">
        <v>1707</v>
      </c>
      <c r="C10644" s="2" t="s">
        <v>12974</v>
      </c>
      <c r="D10644" s="2" t="s">
        <v>16919</v>
      </c>
      <c r="E10644" s="7">
        <v>1911</v>
      </c>
      <c r="F10644" s="5" t="s">
        <v>6465</v>
      </c>
      <c r="H10644" s="5" t="s">
        <v>2156</v>
      </c>
      <c r="I10644" s="6" t="s">
        <v>5508</v>
      </c>
      <c r="J10644" s="6" t="s">
        <v>16706</v>
      </c>
      <c r="K10644" s="17">
        <v>3</v>
      </c>
      <c r="L10644" s="17" t="s">
        <v>20075</v>
      </c>
      <c r="M10644" s="9"/>
      <c r="N10644" s="9"/>
      <c r="O10644" s="21"/>
      <c r="Q10644" s="29"/>
      <c r="U10644" s="17"/>
      <c r="V10644" s="2" t="s">
        <v>6361</v>
      </c>
      <c r="X10644" t="s">
        <v>7732</v>
      </c>
      <c r="Y10644" t="str">
        <f t="shared" si="654"/>
        <v/>
      </c>
      <c r="AA10644" t="str">
        <f t="shared" si="655"/>
        <v/>
      </c>
      <c r="AC10644" s="7"/>
      <c r="AD10644" t="s">
        <v>5508</v>
      </c>
      <c r="AE10644">
        <f t="shared" si="656"/>
        <v>0</v>
      </c>
      <c r="AG10644" s="2"/>
      <c r="AH10644" t="s">
        <v>1709</v>
      </c>
      <c r="AI10644" s="7" t="s">
        <v>4610</v>
      </c>
    </row>
    <row r="10645" spans="1:35" ht="11" customHeight="1" outlineLevel="1" x14ac:dyDescent="0.25">
      <c r="A10645" t="s">
        <v>1707</v>
      </c>
      <c r="C10645" s="2" t="s">
        <v>12974</v>
      </c>
      <c r="D10645" s="2" t="s">
        <v>16920</v>
      </c>
      <c r="E10645" s="7">
        <v>1911</v>
      </c>
      <c r="F10645" s="5" t="s">
        <v>87</v>
      </c>
      <c r="H10645" s="5" t="s">
        <v>2156</v>
      </c>
      <c r="I10645" s="6" t="s">
        <v>5508</v>
      </c>
      <c r="J10645" s="6" t="s">
        <v>16706</v>
      </c>
      <c r="K10645" s="17">
        <v>3</v>
      </c>
      <c r="L10645" s="17" t="s">
        <v>20075</v>
      </c>
      <c r="M10645" s="9"/>
      <c r="N10645" s="9"/>
      <c r="O10645" s="21"/>
      <c r="Q10645" s="29"/>
      <c r="U10645" s="17"/>
      <c r="V10645" s="2" t="s">
        <v>809</v>
      </c>
      <c r="X10645" t="s">
        <v>7732</v>
      </c>
      <c r="Y10645" t="str">
        <f t="shared" si="654"/>
        <v/>
      </c>
      <c r="AA10645" t="str">
        <f t="shared" si="655"/>
        <v/>
      </c>
      <c r="AC10645" s="7"/>
      <c r="AD10645" t="s">
        <v>5508</v>
      </c>
      <c r="AE10645">
        <f t="shared" si="656"/>
        <v>0</v>
      </c>
      <c r="AG10645" s="2"/>
      <c r="AH10645" t="s">
        <v>1709</v>
      </c>
      <c r="AI10645" s="7" t="s">
        <v>4922</v>
      </c>
    </row>
    <row r="10646" spans="1:35" ht="11" customHeight="1" outlineLevel="1" x14ac:dyDescent="0.25">
      <c r="A10646" t="s">
        <v>1707</v>
      </c>
      <c r="C10646" s="2" t="s">
        <v>12974</v>
      </c>
      <c r="D10646" s="2" t="s">
        <v>16921</v>
      </c>
      <c r="E10646" s="7">
        <v>1911</v>
      </c>
      <c r="F10646" s="5" t="s">
        <v>811</v>
      </c>
      <c r="H10646" s="5" t="s">
        <v>2156</v>
      </c>
      <c r="I10646" s="6" t="s">
        <v>5508</v>
      </c>
      <c r="J10646" s="6" t="s">
        <v>16706</v>
      </c>
      <c r="K10646" s="17">
        <v>3</v>
      </c>
      <c r="L10646" s="17" t="s">
        <v>20075</v>
      </c>
      <c r="M10646" s="9"/>
      <c r="N10646" s="9"/>
      <c r="O10646" s="21"/>
      <c r="Q10646" s="29"/>
      <c r="U10646" s="17"/>
      <c r="V10646" s="2" t="s">
        <v>810</v>
      </c>
      <c r="X10646" t="s">
        <v>7732</v>
      </c>
      <c r="Y10646" t="str">
        <f t="shared" si="654"/>
        <v/>
      </c>
      <c r="AA10646" t="str">
        <f t="shared" si="655"/>
        <v/>
      </c>
      <c r="AC10646" s="7"/>
      <c r="AD10646" t="s">
        <v>5508</v>
      </c>
      <c r="AE10646">
        <f t="shared" si="656"/>
        <v>0</v>
      </c>
      <c r="AG10646" s="2"/>
      <c r="AH10646" t="s">
        <v>1709</v>
      </c>
      <c r="AI10646" s="7" t="s">
        <v>4610</v>
      </c>
    </row>
    <row r="10647" spans="1:35" ht="11" customHeight="1" outlineLevel="1" x14ac:dyDescent="0.25">
      <c r="A10647" t="s">
        <v>1707</v>
      </c>
      <c r="C10647" s="2" t="s">
        <v>12974</v>
      </c>
      <c r="D10647" s="2" t="s">
        <v>4062</v>
      </c>
      <c r="E10647" s="7">
        <v>1911</v>
      </c>
      <c r="F10647" s="5" t="s">
        <v>3714</v>
      </c>
      <c r="H10647" s="5" t="s">
        <v>2156</v>
      </c>
      <c r="I10647" s="6" t="s">
        <v>5508</v>
      </c>
      <c r="J10647" s="6"/>
      <c r="K10647" s="17">
        <v>3</v>
      </c>
      <c r="L10647" s="17" t="s">
        <v>7732</v>
      </c>
      <c r="M10647" s="9"/>
      <c r="N10647" s="9"/>
      <c r="O10647" s="21"/>
      <c r="Q10647" s="29"/>
      <c r="U10647" s="17"/>
      <c r="V10647" s="2">
        <v>280</v>
      </c>
      <c r="Y10647" t="str">
        <f t="shared" si="654"/>
        <v/>
      </c>
      <c r="AA10647" t="str">
        <f t="shared" si="655"/>
        <v/>
      </c>
      <c r="AC10647" s="7"/>
      <c r="AD10647" t="s">
        <v>5508</v>
      </c>
      <c r="AE10647">
        <f t="shared" si="656"/>
        <v>0</v>
      </c>
      <c r="AG10647" s="2"/>
      <c r="AH10647" t="s">
        <v>1709</v>
      </c>
      <c r="AI10647" s="7" t="s">
        <v>4610</v>
      </c>
    </row>
    <row r="10648" spans="1:35" ht="11" customHeight="1" outlineLevel="1" x14ac:dyDescent="0.25">
      <c r="A10648" t="s">
        <v>1707</v>
      </c>
      <c r="C10648" s="2" t="s">
        <v>12974</v>
      </c>
      <c r="D10648" s="2" t="s">
        <v>4062</v>
      </c>
      <c r="E10648" s="7">
        <v>1911</v>
      </c>
      <c r="F10648" s="5" t="s">
        <v>5444</v>
      </c>
      <c r="H10648" s="5" t="s">
        <v>2156</v>
      </c>
      <c r="I10648" s="6" t="s">
        <v>5508</v>
      </c>
      <c r="J10648" s="6"/>
      <c r="K10648" s="17">
        <v>3</v>
      </c>
      <c r="L10648" s="17" t="s">
        <v>7732</v>
      </c>
      <c r="M10648" s="9"/>
      <c r="N10648" s="9"/>
      <c r="O10648" s="21"/>
      <c r="Q10648" s="29"/>
      <c r="U10648" s="17"/>
      <c r="V10648" s="2" t="s">
        <v>812</v>
      </c>
      <c r="Y10648" t="str">
        <f t="shared" si="654"/>
        <v/>
      </c>
      <c r="AA10648" t="str">
        <f t="shared" si="655"/>
        <v/>
      </c>
      <c r="AC10648" s="7"/>
      <c r="AD10648" t="s">
        <v>5508</v>
      </c>
      <c r="AE10648">
        <f t="shared" si="656"/>
        <v>0</v>
      </c>
      <c r="AG10648" s="2"/>
      <c r="AH10648" t="s">
        <v>1709</v>
      </c>
      <c r="AI10648" s="7" t="s">
        <v>4922</v>
      </c>
    </row>
    <row r="10649" spans="1:35" ht="11" customHeight="1" outlineLevel="1" x14ac:dyDescent="0.25">
      <c r="A10649" t="s">
        <v>1707</v>
      </c>
      <c r="C10649" s="2" t="s">
        <v>12974</v>
      </c>
      <c r="D10649" s="2" t="s">
        <v>4062</v>
      </c>
      <c r="E10649" s="7">
        <v>1911</v>
      </c>
      <c r="F10649" s="5" t="s">
        <v>873</v>
      </c>
      <c r="H10649" s="5" t="s">
        <v>2156</v>
      </c>
      <c r="I10649" s="6" t="s">
        <v>5508</v>
      </c>
      <c r="J10649" s="6"/>
      <c r="K10649" s="17">
        <v>3</v>
      </c>
      <c r="L10649" s="17" t="s">
        <v>7732</v>
      </c>
      <c r="M10649" s="9"/>
      <c r="N10649" s="9"/>
      <c r="O10649" s="21"/>
      <c r="Q10649" s="29"/>
      <c r="U10649" s="17"/>
      <c r="V10649" s="2" t="s">
        <v>5445</v>
      </c>
      <c r="Y10649" t="str">
        <f t="shared" si="654"/>
        <v/>
      </c>
      <c r="AA10649" t="str">
        <f t="shared" si="655"/>
        <v/>
      </c>
      <c r="AC10649" s="7"/>
      <c r="AD10649" t="s">
        <v>5508</v>
      </c>
      <c r="AE10649">
        <f t="shared" si="656"/>
        <v>0</v>
      </c>
      <c r="AG10649" s="2"/>
      <c r="AH10649" t="s">
        <v>1709</v>
      </c>
      <c r="AI10649" s="7" t="s">
        <v>4922</v>
      </c>
    </row>
    <row r="10650" spans="1:35" ht="11" customHeight="1" outlineLevel="1" x14ac:dyDescent="0.25">
      <c r="A10650" t="s">
        <v>1707</v>
      </c>
      <c r="C10650" s="2" t="s">
        <v>12974</v>
      </c>
      <c r="D10650" s="2" t="s">
        <v>4062</v>
      </c>
      <c r="E10650" s="7">
        <v>1911</v>
      </c>
      <c r="F10650" s="5" t="s">
        <v>6360</v>
      </c>
      <c r="H10650" s="5" t="s">
        <v>2156</v>
      </c>
      <c r="I10650" s="6" t="s">
        <v>5508</v>
      </c>
      <c r="J10650" s="6"/>
      <c r="K10650" s="17">
        <v>3</v>
      </c>
      <c r="L10650" s="17" t="s">
        <v>7732</v>
      </c>
      <c r="M10650" s="9"/>
      <c r="N10650" s="9"/>
      <c r="O10650" s="21"/>
      <c r="Q10650" s="29"/>
      <c r="U10650" s="17"/>
      <c r="V10650" s="2" t="s">
        <v>5446</v>
      </c>
      <c r="X10650" t="s">
        <v>7732</v>
      </c>
      <c r="Y10650" t="str">
        <f t="shared" si="654"/>
        <v/>
      </c>
      <c r="AA10650" t="str">
        <f t="shared" si="655"/>
        <v/>
      </c>
      <c r="AC10650" s="7"/>
      <c r="AD10650" t="s">
        <v>5508</v>
      </c>
      <c r="AE10650">
        <f t="shared" si="656"/>
        <v>0</v>
      </c>
      <c r="AG10650" s="2"/>
      <c r="AH10650" t="s">
        <v>1709</v>
      </c>
      <c r="AI10650" s="7" t="s">
        <v>4620</v>
      </c>
    </row>
    <row r="10651" spans="1:35" ht="11" customHeight="1" outlineLevel="1" x14ac:dyDescent="0.25">
      <c r="A10651" t="s">
        <v>1707</v>
      </c>
      <c r="C10651" s="2" t="s">
        <v>12974</v>
      </c>
      <c r="D10651" s="2" t="s">
        <v>4062</v>
      </c>
      <c r="E10651" s="7">
        <v>1911</v>
      </c>
      <c r="F10651" s="5" t="s">
        <v>6465</v>
      </c>
      <c r="H10651" s="5" t="s">
        <v>2156</v>
      </c>
      <c r="I10651" s="6" t="s">
        <v>5508</v>
      </c>
      <c r="J10651" s="6"/>
      <c r="K10651" s="17">
        <v>3</v>
      </c>
      <c r="L10651" s="17" t="s">
        <v>7732</v>
      </c>
      <c r="M10651" s="9"/>
      <c r="N10651" s="9"/>
      <c r="O10651" s="21"/>
      <c r="Q10651" s="29"/>
      <c r="U10651" s="17"/>
      <c r="V10651" s="2" t="s">
        <v>5447</v>
      </c>
      <c r="X10651" t="s">
        <v>7732</v>
      </c>
      <c r="Y10651" t="str">
        <f t="shared" si="654"/>
        <v/>
      </c>
      <c r="AA10651" t="str">
        <f t="shared" si="655"/>
        <v/>
      </c>
      <c r="AC10651" s="7"/>
      <c r="AD10651" t="s">
        <v>5508</v>
      </c>
      <c r="AE10651">
        <f t="shared" si="656"/>
        <v>0</v>
      </c>
      <c r="AG10651" s="2"/>
      <c r="AH10651" t="s">
        <v>1709</v>
      </c>
      <c r="AI10651" s="7" t="s">
        <v>4610</v>
      </c>
    </row>
    <row r="10652" spans="1:35" ht="11" customHeight="1" outlineLevel="1" x14ac:dyDescent="0.25">
      <c r="A10652" t="s">
        <v>1707</v>
      </c>
      <c r="C10652" s="2" t="s">
        <v>12974</v>
      </c>
      <c r="D10652" s="2" t="s">
        <v>4062</v>
      </c>
      <c r="E10652" s="7">
        <v>1911</v>
      </c>
      <c r="F10652" s="5" t="s">
        <v>87</v>
      </c>
      <c r="H10652" s="5" t="s">
        <v>2156</v>
      </c>
      <c r="I10652" s="6" t="s">
        <v>5508</v>
      </c>
      <c r="J10652" s="6"/>
      <c r="K10652" s="17">
        <v>3</v>
      </c>
      <c r="L10652" s="17" t="s">
        <v>7732</v>
      </c>
      <c r="M10652" s="9"/>
      <c r="N10652" s="9"/>
      <c r="O10652" s="21"/>
      <c r="Q10652" s="29"/>
      <c r="U10652" s="17"/>
      <c r="V10652" s="2" t="s">
        <v>5448</v>
      </c>
      <c r="X10652" t="s">
        <v>7732</v>
      </c>
      <c r="Y10652" t="str">
        <f t="shared" si="654"/>
        <v/>
      </c>
      <c r="AA10652" t="str">
        <f t="shared" si="655"/>
        <v/>
      </c>
      <c r="AC10652" s="7"/>
      <c r="AD10652" t="s">
        <v>5508</v>
      </c>
      <c r="AE10652">
        <f t="shared" si="656"/>
        <v>0</v>
      </c>
      <c r="AG10652" s="2"/>
      <c r="AH10652" t="s">
        <v>1709</v>
      </c>
      <c r="AI10652" s="7" t="s">
        <v>4922</v>
      </c>
    </row>
    <row r="10653" spans="1:35" ht="11" customHeight="1" outlineLevel="1" x14ac:dyDescent="0.25">
      <c r="A10653" t="s">
        <v>1707</v>
      </c>
      <c r="C10653" s="2" t="s">
        <v>12974</v>
      </c>
      <c r="D10653" s="2" t="s">
        <v>4062</v>
      </c>
      <c r="E10653" s="7">
        <v>1911</v>
      </c>
      <c r="F10653" s="5" t="s">
        <v>5450</v>
      </c>
      <c r="H10653" s="5" t="s">
        <v>2156</v>
      </c>
      <c r="I10653" s="6" t="s">
        <v>5508</v>
      </c>
      <c r="J10653" s="6"/>
      <c r="K10653" s="17">
        <v>3</v>
      </c>
      <c r="L10653" s="17" t="s">
        <v>7732</v>
      </c>
      <c r="M10653" s="9"/>
      <c r="N10653" s="9"/>
      <c r="O10653" s="21"/>
      <c r="Q10653" s="29"/>
      <c r="U10653" s="17"/>
      <c r="V10653" s="2" t="s">
        <v>5449</v>
      </c>
      <c r="X10653" t="s">
        <v>7732</v>
      </c>
      <c r="Y10653" t="str">
        <f t="shared" ref="Y10653:Y10716" si="657">IF(COUNTIF(F10653,"*fdc*"),1,"")</f>
        <v/>
      </c>
      <c r="AA10653" t="str">
        <f t="shared" ref="AA10653:AA10716" si="658">IF(COUNTIF(F10653,"*s/s*"),1,"")</f>
        <v/>
      </c>
      <c r="AC10653" s="7"/>
      <c r="AD10653" t="s">
        <v>5508</v>
      </c>
      <c r="AE10653">
        <f t="shared" si="656"/>
        <v>0</v>
      </c>
      <c r="AG10653" s="2"/>
      <c r="AH10653" t="s">
        <v>1709</v>
      </c>
      <c r="AI10653" s="7" t="s">
        <v>4922</v>
      </c>
    </row>
    <row r="10654" spans="1:35" ht="11" customHeight="1" outlineLevel="1" x14ac:dyDescent="0.25">
      <c r="A10654" t="s">
        <v>1707</v>
      </c>
      <c r="C10654" s="2" t="s">
        <v>12974</v>
      </c>
      <c r="D10654" s="2">
        <v>311</v>
      </c>
      <c r="E10654" s="7">
        <v>1911</v>
      </c>
      <c r="F10654" s="5" t="s">
        <v>21993</v>
      </c>
      <c r="H10654" s="5" t="s">
        <v>2156</v>
      </c>
      <c r="I10654" s="6" t="s">
        <v>5508</v>
      </c>
      <c r="J10654" s="6" t="s">
        <v>16706</v>
      </c>
      <c r="K10654" s="17">
        <v>3</v>
      </c>
      <c r="L10654" s="17" t="s">
        <v>7732</v>
      </c>
      <c r="M10654" s="9"/>
      <c r="N10654" s="9"/>
      <c r="O10654" s="21"/>
      <c r="Q10654" s="29"/>
      <c r="U10654" s="17"/>
      <c r="V10654" s="2">
        <v>281</v>
      </c>
      <c r="Y10654" t="str">
        <f t="shared" si="657"/>
        <v/>
      </c>
      <c r="AA10654" t="str">
        <f t="shared" si="658"/>
        <v/>
      </c>
      <c r="AC10654" s="7"/>
      <c r="AD10654" t="s">
        <v>5508</v>
      </c>
      <c r="AE10654">
        <f t="shared" si="656"/>
        <v>0</v>
      </c>
      <c r="AG10654" s="2"/>
      <c r="AH10654" t="s">
        <v>1709</v>
      </c>
      <c r="AI10654" s="7" t="s">
        <v>4610</v>
      </c>
    </row>
    <row r="10655" spans="1:35" ht="11" customHeight="1" outlineLevel="1" x14ac:dyDescent="0.25">
      <c r="A10655" t="s">
        <v>1707</v>
      </c>
      <c r="C10655" s="2" t="s">
        <v>12974</v>
      </c>
      <c r="D10655" s="2" t="s">
        <v>1336</v>
      </c>
      <c r="E10655" s="7">
        <v>1911</v>
      </c>
      <c r="F10655" s="5" t="s">
        <v>6465</v>
      </c>
      <c r="H10655" s="5" t="s">
        <v>2156</v>
      </c>
      <c r="I10655" s="6" t="s">
        <v>5508</v>
      </c>
      <c r="J10655" s="6" t="s">
        <v>16706</v>
      </c>
      <c r="K10655" s="17">
        <v>3</v>
      </c>
      <c r="L10655" s="17" t="s">
        <v>20075</v>
      </c>
      <c r="M10655" s="9"/>
      <c r="N10655" s="9"/>
      <c r="O10655" s="21"/>
      <c r="Q10655" s="29"/>
      <c r="U10655" s="17"/>
      <c r="V10655" s="2" t="s">
        <v>5451</v>
      </c>
      <c r="X10655" t="s">
        <v>7732</v>
      </c>
      <c r="Y10655" t="str">
        <f t="shared" si="657"/>
        <v/>
      </c>
      <c r="AA10655" t="str">
        <f t="shared" si="658"/>
        <v/>
      </c>
      <c r="AC10655" s="7"/>
      <c r="AD10655" t="s">
        <v>5508</v>
      </c>
      <c r="AE10655">
        <f t="shared" si="656"/>
        <v>0</v>
      </c>
      <c r="AG10655" s="2"/>
      <c r="AH10655" t="s">
        <v>1709</v>
      </c>
      <c r="AI10655" s="7" t="s">
        <v>4610</v>
      </c>
    </row>
    <row r="10656" spans="1:35" ht="11" customHeight="1" outlineLevel="1" x14ac:dyDescent="0.25">
      <c r="A10656" t="s">
        <v>1707</v>
      </c>
      <c r="C10656" s="2" t="s">
        <v>12974</v>
      </c>
      <c r="D10656" s="2" t="s">
        <v>6145</v>
      </c>
      <c r="E10656" s="7">
        <v>1911</v>
      </c>
      <c r="F10656" s="5" t="s">
        <v>5450</v>
      </c>
      <c r="H10656" s="5" t="s">
        <v>2156</v>
      </c>
      <c r="I10656" s="6" t="s">
        <v>5508</v>
      </c>
      <c r="J10656" s="6" t="s">
        <v>16706</v>
      </c>
      <c r="K10656" s="17">
        <v>3</v>
      </c>
      <c r="L10656" s="17" t="s">
        <v>20075</v>
      </c>
      <c r="M10656" s="9"/>
      <c r="N10656" s="9"/>
      <c r="O10656" s="21"/>
      <c r="Q10656" s="29"/>
      <c r="U10656" s="17"/>
      <c r="V10656" s="2" t="s">
        <v>5452</v>
      </c>
      <c r="X10656" t="s">
        <v>7732</v>
      </c>
      <c r="Y10656" t="str">
        <f t="shared" si="657"/>
        <v/>
      </c>
      <c r="AA10656" t="str">
        <f t="shared" si="658"/>
        <v/>
      </c>
      <c r="AC10656" s="7"/>
      <c r="AD10656" t="s">
        <v>5508</v>
      </c>
      <c r="AE10656">
        <f t="shared" si="656"/>
        <v>0</v>
      </c>
      <c r="AG10656" s="2"/>
      <c r="AH10656" t="s">
        <v>1709</v>
      </c>
      <c r="AI10656" s="7" t="s">
        <v>4922</v>
      </c>
    </row>
    <row r="10657" spans="1:35" ht="11" customHeight="1" outlineLevel="1" x14ac:dyDescent="0.25">
      <c r="A10657" t="s">
        <v>1707</v>
      </c>
      <c r="C10657" s="2" t="s">
        <v>12974</v>
      </c>
      <c r="D10657" s="2" t="s">
        <v>16922</v>
      </c>
      <c r="E10657" s="7">
        <v>1911</v>
      </c>
      <c r="F10657" s="5" t="s">
        <v>3232</v>
      </c>
      <c r="H10657" s="5" t="s">
        <v>2156</v>
      </c>
      <c r="I10657" s="6" t="s">
        <v>5508</v>
      </c>
      <c r="J10657" s="6" t="s">
        <v>16706</v>
      </c>
      <c r="K10657" s="17">
        <v>3</v>
      </c>
      <c r="L10657" s="17" t="s">
        <v>20075</v>
      </c>
      <c r="M10657" s="9"/>
      <c r="N10657" s="9"/>
      <c r="O10657" s="21"/>
      <c r="Q10657" s="29"/>
      <c r="U10657" s="17"/>
      <c r="V10657" s="2" t="s">
        <v>5453</v>
      </c>
      <c r="X10657" t="s">
        <v>7732</v>
      </c>
      <c r="Y10657" t="str">
        <f t="shared" si="657"/>
        <v/>
      </c>
      <c r="AA10657" t="str">
        <f t="shared" si="658"/>
        <v/>
      </c>
      <c r="AC10657" s="7"/>
      <c r="AD10657" t="s">
        <v>5508</v>
      </c>
      <c r="AE10657">
        <f t="shared" si="656"/>
        <v>0</v>
      </c>
      <c r="AG10657" s="2"/>
      <c r="AH10657" t="s">
        <v>1709</v>
      </c>
      <c r="AI10657" s="7"/>
    </row>
    <row r="10658" spans="1:35" ht="11" customHeight="1" outlineLevel="1" x14ac:dyDescent="0.25">
      <c r="A10658" t="s">
        <v>1707</v>
      </c>
      <c r="C10658" s="2" t="s">
        <v>12974</v>
      </c>
      <c r="D10658" s="2" t="s">
        <v>4062</v>
      </c>
      <c r="E10658" s="7">
        <v>1911</v>
      </c>
      <c r="F10658" s="5" t="s">
        <v>21993</v>
      </c>
      <c r="H10658" s="5" t="s">
        <v>2156</v>
      </c>
      <c r="I10658" s="6" t="s">
        <v>5508</v>
      </c>
      <c r="J10658" s="6"/>
      <c r="K10658" s="17">
        <v>3</v>
      </c>
      <c r="L10658" s="17" t="s">
        <v>7732</v>
      </c>
      <c r="M10658" s="9"/>
      <c r="N10658" s="9"/>
      <c r="O10658" s="21"/>
      <c r="Q10658" s="29"/>
      <c r="U10658" s="17"/>
      <c r="V10658" s="2">
        <v>282</v>
      </c>
      <c r="Y10658" t="str">
        <f t="shared" si="657"/>
        <v/>
      </c>
      <c r="AA10658" t="str">
        <f t="shared" si="658"/>
        <v/>
      </c>
      <c r="AC10658" s="7"/>
      <c r="AD10658" t="s">
        <v>5508</v>
      </c>
      <c r="AE10658">
        <f t="shared" si="656"/>
        <v>0</v>
      </c>
      <c r="AG10658" s="2"/>
      <c r="AH10658" t="s">
        <v>1709</v>
      </c>
      <c r="AI10658" s="7" t="s">
        <v>4610</v>
      </c>
    </row>
    <row r="10659" spans="1:35" ht="11" customHeight="1" outlineLevel="1" x14ac:dyDescent="0.25">
      <c r="A10659" t="s">
        <v>1707</v>
      </c>
      <c r="C10659" s="2" t="s">
        <v>12974</v>
      </c>
      <c r="D10659" s="2" t="s">
        <v>4062</v>
      </c>
      <c r="E10659" s="7">
        <v>1911</v>
      </c>
      <c r="F10659" s="5" t="s">
        <v>6465</v>
      </c>
      <c r="H10659" s="5" t="s">
        <v>2156</v>
      </c>
      <c r="I10659" s="6" t="s">
        <v>5508</v>
      </c>
      <c r="J10659" s="6"/>
      <c r="K10659" s="17">
        <v>3</v>
      </c>
      <c r="L10659" s="17" t="s">
        <v>7732</v>
      </c>
      <c r="M10659" s="9"/>
      <c r="N10659" s="9"/>
      <c r="O10659" s="21"/>
      <c r="Q10659" s="29"/>
      <c r="U10659" s="17"/>
      <c r="V10659" s="2" t="s">
        <v>3233</v>
      </c>
      <c r="Y10659" t="str">
        <f t="shared" si="657"/>
        <v/>
      </c>
      <c r="AA10659" t="str">
        <f t="shared" si="658"/>
        <v/>
      </c>
      <c r="AC10659" s="7"/>
      <c r="AD10659" t="s">
        <v>5508</v>
      </c>
      <c r="AE10659">
        <f t="shared" si="656"/>
        <v>0</v>
      </c>
      <c r="AG10659" s="2"/>
      <c r="AH10659" t="s">
        <v>1709</v>
      </c>
      <c r="AI10659" s="7" t="s">
        <v>4610</v>
      </c>
    </row>
    <row r="10660" spans="1:35" ht="11" customHeight="1" outlineLevel="1" x14ac:dyDescent="0.25">
      <c r="A10660" t="s">
        <v>1707</v>
      </c>
      <c r="C10660" s="2" t="s">
        <v>12974</v>
      </c>
      <c r="D10660" s="2" t="s">
        <v>4062</v>
      </c>
      <c r="E10660" s="7">
        <v>1911</v>
      </c>
      <c r="F10660" s="5" t="s">
        <v>5450</v>
      </c>
      <c r="H10660" s="5" t="s">
        <v>2156</v>
      </c>
      <c r="I10660" s="6" t="s">
        <v>5508</v>
      </c>
      <c r="J10660" s="6"/>
      <c r="K10660" s="17">
        <v>3</v>
      </c>
      <c r="L10660" s="17" t="s">
        <v>7732</v>
      </c>
      <c r="M10660" s="9"/>
      <c r="N10660" s="9"/>
      <c r="O10660" s="21"/>
      <c r="Q10660" s="29"/>
      <c r="U10660" s="17"/>
      <c r="V10660" s="2" t="s">
        <v>3234</v>
      </c>
      <c r="X10660" t="s">
        <v>7732</v>
      </c>
      <c r="Y10660" t="str">
        <f t="shared" si="657"/>
        <v/>
      </c>
      <c r="AA10660" t="str">
        <f t="shared" si="658"/>
        <v/>
      </c>
      <c r="AC10660" s="7"/>
      <c r="AD10660" t="s">
        <v>5508</v>
      </c>
      <c r="AE10660">
        <f t="shared" si="656"/>
        <v>0</v>
      </c>
      <c r="AG10660" s="2"/>
      <c r="AH10660" t="s">
        <v>1709</v>
      </c>
      <c r="AI10660" s="7" t="s">
        <v>4922</v>
      </c>
    </row>
    <row r="10661" spans="1:35" ht="11" customHeight="1" outlineLevel="1" x14ac:dyDescent="0.25">
      <c r="A10661" t="s">
        <v>1707</v>
      </c>
      <c r="C10661" s="2" t="s">
        <v>12974</v>
      </c>
      <c r="D10661" s="2" t="s">
        <v>4062</v>
      </c>
      <c r="E10661" s="7">
        <v>1911</v>
      </c>
      <c r="F10661" s="5" t="s">
        <v>3232</v>
      </c>
      <c r="H10661" s="5" t="s">
        <v>2156</v>
      </c>
      <c r="I10661" s="6" t="s">
        <v>5508</v>
      </c>
      <c r="J10661" s="6"/>
      <c r="K10661" s="17">
        <v>3</v>
      </c>
      <c r="L10661" s="17" t="s">
        <v>7732</v>
      </c>
      <c r="M10661" s="9"/>
      <c r="N10661" s="9"/>
      <c r="O10661" s="21"/>
      <c r="Q10661" s="29"/>
      <c r="U10661" s="17"/>
      <c r="V10661" s="2" t="s">
        <v>3235</v>
      </c>
      <c r="X10661" t="s">
        <v>7732</v>
      </c>
      <c r="Y10661" t="str">
        <f t="shared" si="657"/>
        <v/>
      </c>
      <c r="AA10661" t="str">
        <f t="shared" si="658"/>
        <v/>
      </c>
      <c r="AC10661" s="7"/>
      <c r="AD10661" t="s">
        <v>5508</v>
      </c>
      <c r="AE10661">
        <f t="shared" si="656"/>
        <v>0</v>
      </c>
      <c r="AG10661" s="2"/>
      <c r="AH10661" t="s">
        <v>1709</v>
      </c>
      <c r="AI10661" s="7"/>
    </row>
    <row r="10662" spans="1:35" ht="11" customHeight="1" outlineLevel="1" x14ac:dyDescent="0.25">
      <c r="A10662" t="s">
        <v>1707</v>
      </c>
      <c r="C10662" s="2" t="s">
        <v>12974</v>
      </c>
      <c r="D10662" s="2">
        <v>312</v>
      </c>
      <c r="E10662" s="7">
        <v>1911</v>
      </c>
      <c r="F10662" s="5" t="s">
        <v>21994</v>
      </c>
      <c r="H10662" s="5" t="s">
        <v>2156</v>
      </c>
      <c r="I10662" s="6" t="s">
        <v>5508</v>
      </c>
      <c r="J10662" s="6" t="s">
        <v>16706</v>
      </c>
      <c r="K10662" s="17">
        <v>3</v>
      </c>
      <c r="L10662" s="17" t="s">
        <v>7732</v>
      </c>
      <c r="M10662" s="9"/>
      <c r="N10662" s="9"/>
      <c r="O10662" s="21"/>
      <c r="Q10662" s="29"/>
      <c r="U10662" s="17"/>
      <c r="V10662" s="2">
        <v>283</v>
      </c>
      <c r="Y10662" t="str">
        <f t="shared" si="657"/>
        <v/>
      </c>
      <c r="AA10662" t="str">
        <f t="shared" si="658"/>
        <v/>
      </c>
      <c r="AC10662" s="7"/>
      <c r="AD10662" t="s">
        <v>5508</v>
      </c>
      <c r="AE10662">
        <f t="shared" ref="AE10662:AE10725" si="659">COUNTIF(I10662,"*Fuji*")</f>
        <v>0</v>
      </c>
      <c r="AG10662" s="2"/>
      <c r="AH10662" t="s">
        <v>1709</v>
      </c>
      <c r="AI10662" s="7" t="s">
        <v>4610</v>
      </c>
    </row>
    <row r="10663" spans="1:35" ht="11" customHeight="1" outlineLevel="1" x14ac:dyDescent="0.25">
      <c r="A10663" t="s">
        <v>1707</v>
      </c>
      <c r="C10663" s="2" t="s">
        <v>12974</v>
      </c>
      <c r="D10663" s="2" t="s">
        <v>16923</v>
      </c>
      <c r="E10663" s="7">
        <v>1911</v>
      </c>
      <c r="F10663" s="5" t="s">
        <v>6465</v>
      </c>
      <c r="H10663" s="5" t="s">
        <v>2156</v>
      </c>
      <c r="I10663" s="6" t="s">
        <v>5508</v>
      </c>
      <c r="J10663" s="6" t="s">
        <v>16706</v>
      </c>
      <c r="K10663" s="17">
        <v>3</v>
      </c>
      <c r="L10663" s="17" t="s">
        <v>20075</v>
      </c>
      <c r="M10663" s="9"/>
      <c r="N10663" s="9"/>
      <c r="O10663" s="21"/>
      <c r="Q10663" s="29"/>
      <c r="U10663" s="17"/>
      <c r="V10663" s="2" t="s">
        <v>4264</v>
      </c>
      <c r="X10663" t="s">
        <v>7732</v>
      </c>
      <c r="Y10663" t="str">
        <f t="shared" si="657"/>
        <v/>
      </c>
      <c r="AA10663" t="str">
        <f t="shared" si="658"/>
        <v/>
      </c>
      <c r="AC10663" s="7"/>
      <c r="AD10663" t="s">
        <v>5508</v>
      </c>
      <c r="AE10663">
        <f t="shared" si="659"/>
        <v>0</v>
      </c>
      <c r="AG10663" s="2"/>
      <c r="AH10663" t="s">
        <v>1709</v>
      </c>
      <c r="AI10663" s="7" t="s">
        <v>4610</v>
      </c>
    </row>
    <row r="10664" spans="1:35" ht="11" customHeight="1" outlineLevel="1" x14ac:dyDescent="0.25">
      <c r="A10664" t="s">
        <v>1707</v>
      </c>
      <c r="C10664" s="2" t="s">
        <v>12974</v>
      </c>
      <c r="D10664" s="2" t="s">
        <v>16924</v>
      </c>
      <c r="E10664" s="7">
        <v>1911</v>
      </c>
      <c r="F10664" s="5" t="s">
        <v>5450</v>
      </c>
      <c r="H10664" s="5" t="s">
        <v>2156</v>
      </c>
      <c r="I10664" s="6" t="s">
        <v>5508</v>
      </c>
      <c r="J10664" s="6" t="s">
        <v>16706</v>
      </c>
      <c r="K10664" s="17">
        <v>3</v>
      </c>
      <c r="L10664" s="17" t="s">
        <v>20075</v>
      </c>
      <c r="M10664" s="9"/>
      <c r="N10664" s="9"/>
      <c r="O10664" s="21"/>
      <c r="Q10664" s="29"/>
      <c r="U10664" s="17"/>
      <c r="V10664" s="2" t="s">
        <v>4265</v>
      </c>
      <c r="X10664" t="s">
        <v>7732</v>
      </c>
      <c r="Y10664" t="str">
        <f t="shared" si="657"/>
        <v/>
      </c>
      <c r="AA10664" t="str">
        <f t="shared" si="658"/>
        <v/>
      </c>
      <c r="AC10664" s="7"/>
      <c r="AD10664" t="s">
        <v>5508</v>
      </c>
      <c r="AE10664">
        <f t="shared" si="659"/>
        <v>0</v>
      </c>
      <c r="AG10664" s="2"/>
      <c r="AH10664" t="s">
        <v>1709</v>
      </c>
      <c r="AI10664" s="7" t="s">
        <v>4922</v>
      </c>
    </row>
    <row r="10665" spans="1:35" ht="11" customHeight="1" outlineLevel="1" x14ac:dyDescent="0.25">
      <c r="A10665" t="s">
        <v>1707</v>
      </c>
      <c r="C10665" s="2" t="s">
        <v>12974</v>
      </c>
      <c r="D10665" s="2" t="s">
        <v>16925</v>
      </c>
      <c r="E10665" s="7">
        <v>1911</v>
      </c>
      <c r="F10665" s="5" t="s">
        <v>3232</v>
      </c>
      <c r="H10665" s="5" t="s">
        <v>2156</v>
      </c>
      <c r="I10665" s="6" t="s">
        <v>5508</v>
      </c>
      <c r="J10665" s="6" t="s">
        <v>16706</v>
      </c>
      <c r="K10665" s="17">
        <v>3</v>
      </c>
      <c r="L10665" s="17" t="s">
        <v>20075</v>
      </c>
      <c r="M10665" s="9"/>
      <c r="N10665" s="9"/>
      <c r="O10665" s="21"/>
      <c r="Q10665" s="29"/>
      <c r="U10665" s="17"/>
      <c r="V10665" s="2" t="s">
        <v>3236</v>
      </c>
      <c r="X10665" t="s">
        <v>7732</v>
      </c>
      <c r="Y10665" t="str">
        <f t="shared" si="657"/>
        <v/>
      </c>
      <c r="AA10665" t="str">
        <f t="shared" si="658"/>
        <v/>
      </c>
      <c r="AC10665" s="7"/>
      <c r="AD10665" t="s">
        <v>5508</v>
      </c>
      <c r="AE10665">
        <f t="shared" si="659"/>
        <v>0</v>
      </c>
      <c r="AG10665" s="2"/>
      <c r="AH10665" t="s">
        <v>1709</v>
      </c>
      <c r="AI10665" s="7" t="s">
        <v>4620</v>
      </c>
    </row>
    <row r="10666" spans="1:35" ht="11" customHeight="1" outlineLevel="1" x14ac:dyDescent="0.25">
      <c r="A10666" t="s">
        <v>1707</v>
      </c>
      <c r="C10666" s="2" t="s">
        <v>12974</v>
      </c>
      <c r="D10666" s="2" t="s">
        <v>16926</v>
      </c>
      <c r="E10666" s="7">
        <v>1911</v>
      </c>
      <c r="F10666" s="5" t="s">
        <v>6467</v>
      </c>
      <c r="H10666" s="5" t="s">
        <v>2156</v>
      </c>
      <c r="I10666" s="6" t="s">
        <v>5508</v>
      </c>
      <c r="J10666" s="6" t="s">
        <v>16706</v>
      </c>
      <c r="K10666" s="17">
        <v>3</v>
      </c>
      <c r="L10666" s="17" t="s">
        <v>20075</v>
      </c>
      <c r="M10666" s="9"/>
      <c r="N10666" s="9"/>
      <c r="O10666" s="21"/>
      <c r="Q10666" s="29"/>
      <c r="U10666" s="17"/>
      <c r="V10666" s="2" t="s">
        <v>3237</v>
      </c>
      <c r="X10666" t="s">
        <v>7732</v>
      </c>
      <c r="Y10666" t="str">
        <f t="shared" si="657"/>
        <v/>
      </c>
      <c r="AA10666" t="str">
        <f t="shared" si="658"/>
        <v/>
      </c>
      <c r="AC10666" s="7"/>
      <c r="AD10666" t="s">
        <v>5508</v>
      </c>
      <c r="AE10666">
        <f t="shared" si="659"/>
        <v>0</v>
      </c>
      <c r="AG10666" s="2"/>
      <c r="AH10666" t="s">
        <v>1709</v>
      </c>
      <c r="AI10666" s="7" t="s">
        <v>4922</v>
      </c>
    </row>
    <row r="10667" spans="1:35" ht="11" customHeight="1" outlineLevel="1" collapsed="1" x14ac:dyDescent="0.25">
      <c r="A10667" t="s">
        <v>1707</v>
      </c>
      <c r="C10667" s="2" t="s">
        <v>12974</v>
      </c>
      <c r="D10667" s="2" t="s">
        <v>4062</v>
      </c>
      <c r="E10667" s="7">
        <v>1911</v>
      </c>
      <c r="F10667" s="5" t="s">
        <v>21994</v>
      </c>
      <c r="H10667" s="5" t="s">
        <v>2156</v>
      </c>
      <c r="I10667" s="6" t="s">
        <v>5508</v>
      </c>
      <c r="J10667" s="6"/>
      <c r="K10667" s="17">
        <v>3</v>
      </c>
      <c r="L10667" s="17" t="s">
        <v>7730</v>
      </c>
      <c r="M10667" s="9">
        <v>0.75</v>
      </c>
      <c r="N10667" s="9"/>
      <c r="O10667" s="21"/>
      <c r="Q10667" s="29"/>
      <c r="U10667" s="17"/>
      <c r="V10667" s="2">
        <v>284</v>
      </c>
      <c r="Y10667" t="str">
        <f t="shared" si="657"/>
        <v/>
      </c>
      <c r="AA10667" t="str">
        <f t="shared" si="658"/>
        <v/>
      </c>
      <c r="AC10667" s="7"/>
      <c r="AD10667" t="s">
        <v>5508</v>
      </c>
      <c r="AE10667">
        <f t="shared" si="659"/>
        <v>0</v>
      </c>
      <c r="AG10667" s="2"/>
      <c r="AH10667" t="s">
        <v>1709</v>
      </c>
      <c r="AI10667" s="7" t="s">
        <v>4610</v>
      </c>
    </row>
    <row r="10668" spans="1:35" ht="11" customHeight="1" outlineLevel="1" x14ac:dyDescent="0.25">
      <c r="A10668" t="s">
        <v>1707</v>
      </c>
      <c r="C10668" s="2" t="s">
        <v>12974</v>
      </c>
      <c r="D10668" s="2" t="s">
        <v>4062</v>
      </c>
      <c r="E10668" s="7">
        <v>1911</v>
      </c>
      <c r="F10668" s="5" t="s">
        <v>6465</v>
      </c>
      <c r="H10668" s="5" t="s">
        <v>2156</v>
      </c>
      <c r="I10668" s="6" t="s">
        <v>5508</v>
      </c>
      <c r="J10668" s="6"/>
      <c r="K10668" s="17">
        <v>3</v>
      </c>
      <c r="L10668" s="17" t="s">
        <v>7732</v>
      </c>
      <c r="M10668" s="9"/>
      <c r="N10668" s="9"/>
      <c r="O10668" s="21"/>
      <c r="Q10668" s="29"/>
      <c r="U10668" s="17"/>
      <c r="V10668" s="2" t="s">
        <v>5402</v>
      </c>
      <c r="X10668" t="s">
        <v>7732</v>
      </c>
      <c r="Y10668" t="str">
        <f t="shared" si="657"/>
        <v/>
      </c>
      <c r="AA10668" t="str">
        <f t="shared" si="658"/>
        <v/>
      </c>
      <c r="AC10668" s="7"/>
      <c r="AD10668" t="s">
        <v>5508</v>
      </c>
      <c r="AE10668">
        <f t="shared" si="659"/>
        <v>0</v>
      </c>
      <c r="AG10668" s="2"/>
      <c r="AH10668" t="s">
        <v>1709</v>
      </c>
      <c r="AI10668" s="7" t="s">
        <v>4610</v>
      </c>
    </row>
    <row r="10669" spans="1:35" ht="11" customHeight="1" outlineLevel="1" x14ac:dyDescent="0.25">
      <c r="A10669" t="s">
        <v>1707</v>
      </c>
      <c r="C10669" s="2" t="s">
        <v>12974</v>
      </c>
      <c r="D10669" s="2" t="s">
        <v>4062</v>
      </c>
      <c r="E10669" s="7">
        <v>1911</v>
      </c>
      <c r="F10669" s="5" t="s">
        <v>5450</v>
      </c>
      <c r="H10669" s="5" t="s">
        <v>2156</v>
      </c>
      <c r="I10669" s="6" t="s">
        <v>5508</v>
      </c>
      <c r="J10669" s="6"/>
      <c r="K10669" s="17">
        <v>3</v>
      </c>
      <c r="L10669" s="17" t="s">
        <v>7732</v>
      </c>
      <c r="M10669" s="9"/>
      <c r="N10669" s="9"/>
      <c r="O10669" s="21"/>
      <c r="Q10669" s="29"/>
      <c r="U10669" s="17"/>
      <c r="V10669" s="2" t="s">
        <v>5403</v>
      </c>
      <c r="Y10669" t="str">
        <f t="shared" si="657"/>
        <v/>
      </c>
      <c r="AA10669" t="str">
        <f t="shared" si="658"/>
        <v/>
      </c>
      <c r="AC10669" s="7"/>
      <c r="AD10669" t="s">
        <v>5508</v>
      </c>
      <c r="AE10669">
        <f t="shared" si="659"/>
        <v>0</v>
      </c>
      <c r="AG10669" s="2"/>
      <c r="AH10669" t="s">
        <v>1709</v>
      </c>
      <c r="AI10669" s="7" t="s">
        <v>4922</v>
      </c>
    </row>
    <row r="10670" spans="1:35" ht="11" customHeight="1" outlineLevel="1" x14ac:dyDescent="0.25">
      <c r="A10670" t="s">
        <v>1707</v>
      </c>
      <c r="C10670" s="2" t="s">
        <v>12974</v>
      </c>
      <c r="D10670" s="2" t="s">
        <v>4062</v>
      </c>
      <c r="E10670" s="7">
        <v>1911</v>
      </c>
      <c r="F10670" s="5" t="s">
        <v>6467</v>
      </c>
      <c r="H10670" s="5" t="s">
        <v>2156</v>
      </c>
      <c r="I10670" s="6" t="s">
        <v>5508</v>
      </c>
      <c r="J10670" s="6"/>
      <c r="K10670" s="17">
        <v>3</v>
      </c>
      <c r="L10670" s="17" t="s">
        <v>7732</v>
      </c>
      <c r="M10670" s="9"/>
      <c r="N10670" s="9"/>
      <c r="O10670" s="21"/>
      <c r="Q10670" s="29"/>
      <c r="U10670" s="17"/>
      <c r="V10670" s="2" t="s">
        <v>5404</v>
      </c>
      <c r="Y10670" t="str">
        <f t="shared" si="657"/>
        <v/>
      </c>
      <c r="AA10670" t="str">
        <f t="shared" si="658"/>
        <v/>
      </c>
      <c r="AC10670" s="7"/>
      <c r="AD10670" t="s">
        <v>5508</v>
      </c>
      <c r="AE10670">
        <f t="shared" si="659"/>
        <v>0</v>
      </c>
      <c r="AG10670" s="2"/>
      <c r="AH10670" t="s">
        <v>1709</v>
      </c>
      <c r="AI10670" s="7" t="s">
        <v>4922</v>
      </c>
    </row>
    <row r="10671" spans="1:35" ht="11" customHeight="1" outlineLevel="1" x14ac:dyDescent="0.25">
      <c r="A10671" t="s">
        <v>1707</v>
      </c>
      <c r="C10671" s="2" t="s">
        <v>12974</v>
      </c>
      <c r="D10671" s="2" t="s">
        <v>4062</v>
      </c>
      <c r="E10671" s="7">
        <v>1911</v>
      </c>
      <c r="F10671" s="5" t="s">
        <v>3232</v>
      </c>
      <c r="H10671" s="5" t="s">
        <v>2156</v>
      </c>
      <c r="I10671" s="6" t="s">
        <v>5508</v>
      </c>
      <c r="J10671" s="6"/>
      <c r="K10671" s="17">
        <v>3</v>
      </c>
      <c r="L10671" s="17" t="s">
        <v>7732</v>
      </c>
      <c r="M10671" s="9"/>
      <c r="N10671" s="9"/>
      <c r="O10671" s="21"/>
      <c r="Q10671" s="29"/>
      <c r="U10671" s="17"/>
      <c r="V10671" s="2" t="s">
        <v>5405</v>
      </c>
      <c r="X10671" t="s">
        <v>7732</v>
      </c>
      <c r="Y10671" t="str">
        <f t="shared" si="657"/>
        <v/>
      </c>
      <c r="AA10671" t="str">
        <f t="shared" si="658"/>
        <v/>
      </c>
      <c r="AC10671" s="7"/>
      <c r="AD10671" t="s">
        <v>5508</v>
      </c>
      <c r="AE10671">
        <f t="shared" si="659"/>
        <v>0</v>
      </c>
      <c r="AG10671" s="2"/>
      <c r="AH10671" t="s">
        <v>1709</v>
      </c>
      <c r="AI10671" s="7" t="s">
        <v>4620</v>
      </c>
    </row>
    <row r="10672" spans="1:35" ht="11" customHeight="1" outlineLevel="1" x14ac:dyDescent="0.25">
      <c r="A10672" t="s">
        <v>1707</v>
      </c>
      <c r="C10672" s="2" t="s">
        <v>12974</v>
      </c>
      <c r="D10672" s="2">
        <v>313</v>
      </c>
      <c r="E10672" s="7">
        <v>1911</v>
      </c>
      <c r="F10672" s="5" t="s">
        <v>10945</v>
      </c>
      <c r="H10672" s="5" t="s">
        <v>3831</v>
      </c>
      <c r="I10672" s="6" t="s">
        <v>5508</v>
      </c>
      <c r="J10672" s="6" t="s">
        <v>16706</v>
      </c>
      <c r="K10672" s="17">
        <v>3</v>
      </c>
      <c r="L10672" s="17" t="s">
        <v>7732</v>
      </c>
      <c r="M10672" s="9"/>
      <c r="N10672" s="9"/>
      <c r="O10672" s="21"/>
      <c r="Q10672" s="29"/>
      <c r="U10672" s="17"/>
      <c r="V10672" s="2">
        <v>285</v>
      </c>
      <c r="Y10672" t="str">
        <f t="shared" si="657"/>
        <v/>
      </c>
      <c r="AA10672" t="str">
        <f t="shared" si="658"/>
        <v/>
      </c>
      <c r="AC10672" s="7"/>
      <c r="AD10672" t="s">
        <v>5508</v>
      </c>
      <c r="AE10672">
        <f t="shared" si="659"/>
        <v>0</v>
      </c>
      <c r="AG10672" s="2"/>
      <c r="AH10672" t="s">
        <v>1709</v>
      </c>
      <c r="AI10672" s="7" t="s">
        <v>4610</v>
      </c>
    </row>
    <row r="10673" spans="1:35" ht="11" customHeight="1" outlineLevel="1" x14ac:dyDescent="0.25">
      <c r="A10673" t="s">
        <v>1707</v>
      </c>
      <c r="C10673" s="2" t="s">
        <v>12974</v>
      </c>
      <c r="D10673" s="2" t="s">
        <v>16927</v>
      </c>
      <c r="E10673" s="7">
        <v>1911</v>
      </c>
      <c r="F10673" s="5" t="s">
        <v>6465</v>
      </c>
      <c r="H10673" s="5" t="s">
        <v>3831</v>
      </c>
      <c r="I10673" s="6" t="s">
        <v>5508</v>
      </c>
      <c r="J10673" s="6" t="s">
        <v>16706</v>
      </c>
      <c r="K10673" s="17">
        <v>3</v>
      </c>
      <c r="L10673" s="17" t="s">
        <v>20075</v>
      </c>
      <c r="M10673" s="9"/>
      <c r="N10673" s="9"/>
      <c r="O10673" s="21"/>
      <c r="Q10673" s="29"/>
      <c r="U10673" s="17"/>
      <c r="V10673" s="2" t="s">
        <v>6274</v>
      </c>
      <c r="X10673" t="s">
        <v>7732</v>
      </c>
      <c r="Y10673" t="str">
        <f t="shared" si="657"/>
        <v/>
      </c>
      <c r="AA10673" t="str">
        <f t="shared" si="658"/>
        <v/>
      </c>
      <c r="AC10673" s="7"/>
      <c r="AD10673" t="s">
        <v>5508</v>
      </c>
      <c r="AE10673">
        <f t="shared" si="659"/>
        <v>0</v>
      </c>
      <c r="AG10673" s="2"/>
      <c r="AH10673" t="s">
        <v>1709</v>
      </c>
      <c r="AI10673" s="7" t="s">
        <v>4922</v>
      </c>
    </row>
    <row r="10674" spans="1:35" ht="11" customHeight="1" outlineLevel="1" x14ac:dyDescent="0.25">
      <c r="A10674" t="s">
        <v>1707</v>
      </c>
      <c r="C10674" s="2" t="s">
        <v>12974</v>
      </c>
      <c r="D10674" s="2" t="s">
        <v>16928</v>
      </c>
      <c r="E10674" s="7">
        <v>1911</v>
      </c>
      <c r="F10674" s="5" t="s">
        <v>5450</v>
      </c>
      <c r="H10674" s="5" t="s">
        <v>3831</v>
      </c>
      <c r="I10674" s="6" t="s">
        <v>5508</v>
      </c>
      <c r="J10674" s="6" t="s">
        <v>16706</v>
      </c>
      <c r="K10674" s="17">
        <v>3</v>
      </c>
      <c r="L10674" s="17" t="s">
        <v>20075</v>
      </c>
      <c r="M10674" s="9"/>
      <c r="N10674" s="9"/>
      <c r="O10674" s="21"/>
      <c r="Q10674" s="29"/>
      <c r="U10674" s="17"/>
      <c r="V10674" s="2" t="s">
        <v>6275</v>
      </c>
      <c r="X10674" t="s">
        <v>7732</v>
      </c>
      <c r="Y10674" t="str">
        <f t="shared" si="657"/>
        <v/>
      </c>
      <c r="AA10674" t="str">
        <f t="shared" si="658"/>
        <v/>
      </c>
      <c r="AC10674" s="7"/>
      <c r="AD10674" t="s">
        <v>5508</v>
      </c>
      <c r="AE10674">
        <f t="shared" si="659"/>
        <v>0</v>
      </c>
      <c r="AG10674" s="2"/>
      <c r="AH10674" t="s">
        <v>1709</v>
      </c>
      <c r="AI10674" s="7" t="s">
        <v>4922</v>
      </c>
    </row>
    <row r="10675" spans="1:35" ht="11" customHeight="1" outlineLevel="1" x14ac:dyDescent="0.25">
      <c r="A10675" t="s">
        <v>1707</v>
      </c>
      <c r="C10675" s="2" t="s">
        <v>12974</v>
      </c>
      <c r="D10675" s="2" t="s">
        <v>4062</v>
      </c>
      <c r="E10675" s="7">
        <v>1911</v>
      </c>
      <c r="F10675" s="5" t="s">
        <v>10945</v>
      </c>
      <c r="H10675" s="5" t="s">
        <v>3831</v>
      </c>
      <c r="I10675" s="6" t="s">
        <v>5508</v>
      </c>
      <c r="J10675" s="6"/>
      <c r="K10675" s="17">
        <v>3</v>
      </c>
      <c r="L10675" s="17" t="s">
        <v>7732</v>
      </c>
      <c r="M10675" s="9"/>
      <c r="N10675" s="9"/>
      <c r="O10675" s="21"/>
      <c r="Q10675" s="29"/>
      <c r="U10675" s="17"/>
      <c r="V10675" s="2">
        <v>286</v>
      </c>
      <c r="Y10675" t="str">
        <f t="shared" si="657"/>
        <v/>
      </c>
      <c r="AA10675" t="str">
        <f t="shared" si="658"/>
        <v/>
      </c>
      <c r="AC10675" s="7"/>
      <c r="AD10675" t="s">
        <v>5508</v>
      </c>
      <c r="AE10675">
        <f t="shared" si="659"/>
        <v>0</v>
      </c>
      <c r="AG10675" s="2"/>
      <c r="AH10675" t="s">
        <v>1709</v>
      </c>
      <c r="AI10675" s="7" t="s">
        <v>4610</v>
      </c>
    </row>
    <row r="10676" spans="1:35" ht="11" customHeight="1" outlineLevel="1" collapsed="1" x14ac:dyDescent="0.25">
      <c r="A10676" t="s">
        <v>1707</v>
      </c>
      <c r="C10676" s="2" t="s">
        <v>12974</v>
      </c>
      <c r="D10676" s="2" t="s">
        <v>4062</v>
      </c>
      <c r="E10676" s="7">
        <v>1911</v>
      </c>
      <c r="F10676" s="5" t="s">
        <v>6465</v>
      </c>
      <c r="H10676" s="5" t="s">
        <v>3831</v>
      </c>
      <c r="I10676" s="6" t="s">
        <v>5508</v>
      </c>
      <c r="J10676" s="6"/>
      <c r="K10676" s="17">
        <v>3</v>
      </c>
      <c r="L10676" s="17" t="s">
        <v>7732</v>
      </c>
      <c r="M10676" s="9"/>
      <c r="N10676" s="9"/>
      <c r="O10676" s="21"/>
      <c r="Q10676" s="29"/>
      <c r="U10676" s="17"/>
      <c r="V10676" s="2" t="s">
        <v>6276</v>
      </c>
      <c r="X10676" t="s">
        <v>7732</v>
      </c>
      <c r="Y10676" t="str">
        <f t="shared" si="657"/>
        <v/>
      </c>
      <c r="AA10676" t="str">
        <f t="shared" si="658"/>
        <v/>
      </c>
      <c r="AC10676" s="7"/>
      <c r="AD10676" t="s">
        <v>5508</v>
      </c>
      <c r="AE10676">
        <f t="shared" si="659"/>
        <v>0</v>
      </c>
      <c r="AG10676" s="2"/>
      <c r="AH10676" t="s">
        <v>1709</v>
      </c>
      <c r="AI10676" s="7" t="s">
        <v>4922</v>
      </c>
    </row>
    <row r="10677" spans="1:35" ht="11" customHeight="1" outlineLevel="1" x14ac:dyDescent="0.25">
      <c r="A10677" t="s">
        <v>1707</v>
      </c>
      <c r="C10677" s="2" t="s">
        <v>12974</v>
      </c>
      <c r="D10677" s="2" t="s">
        <v>4062</v>
      </c>
      <c r="E10677" s="7">
        <v>1911</v>
      </c>
      <c r="F10677" s="5" t="s">
        <v>1291</v>
      </c>
      <c r="H10677" s="5" t="s">
        <v>3831</v>
      </c>
      <c r="I10677" s="6" t="s">
        <v>5508</v>
      </c>
      <c r="J10677" s="6"/>
      <c r="K10677" s="17">
        <v>3</v>
      </c>
      <c r="L10677" s="17" t="s">
        <v>7732</v>
      </c>
      <c r="M10677" s="9"/>
      <c r="N10677" s="9"/>
      <c r="O10677" s="21"/>
      <c r="Q10677" s="29"/>
      <c r="U10677" s="17"/>
      <c r="V10677" s="2" t="s">
        <v>1290</v>
      </c>
      <c r="X10677" t="s">
        <v>7732</v>
      </c>
      <c r="Y10677" t="str">
        <f t="shared" si="657"/>
        <v/>
      </c>
      <c r="AA10677" t="str">
        <f t="shared" si="658"/>
        <v/>
      </c>
      <c r="AC10677" s="7"/>
      <c r="AD10677" t="s">
        <v>5508</v>
      </c>
      <c r="AE10677">
        <f t="shared" si="659"/>
        <v>0</v>
      </c>
      <c r="AG10677" s="2"/>
      <c r="AH10677" t="s">
        <v>1709</v>
      </c>
      <c r="AI10677" s="7" t="s">
        <v>4922</v>
      </c>
    </row>
    <row r="10678" spans="1:35" ht="11" customHeight="1" outlineLevel="1" x14ac:dyDescent="0.25">
      <c r="A10678" t="s">
        <v>1707</v>
      </c>
      <c r="C10678" s="2" t="s">
        <v>12974</v>
      </c>
      <c r="D10678" s="2">
        <v>314</v>
      </c>
      <c r="E10678" s="7">
        <v>1911</v>
      </c>
      <c r="F10678" s="5" t="s">
        <v>6971</v>
      </c>
      <c r="H10678" s="5" t="s">
        <v>3831</v>
      </c>
      <c r="I10678" s="6" t="s">
        <v>5508</v>
      </c>
      <c r="J10678" s="6" t="s">
        <v>16707</v>
      </c>
      <c r="K10678" s="17">
        <v>3</v>
      </c>
      <c r="L10678" s="17" t="s">
        <v>7732</v>
      </c>
      <c r="M10678" s="9"/>
      <c r="N10678" s="9"/>
      <c r="O10678" s="21"/>
      <c r="Q10678" s="29"/>
      <c r="U10678" s="17"/>
      <c r="V10678" s="2">
        <v>287</v>
      </c>
      <c r="Y10678" t="str">
        <f t="shared" si="657"/>
        <v/>
      </c>
      <c r="AA10678" t="str">
        <f t="shared" si="658"/>
        <v/>
      </c>
      <c r="AC10678" s="7"/>
      <c r="AD10678" t="s">
        <v>5508</v>
      </c>
      <c r="AE10678">
        <f t="shared" si="659"/>
        <v>0</v>
      </c>
      <c r="AG10678" s="2"/>
      <c r="AH10678" t="s">
        <v>1709</v>
      </c>
      <c r="AI10678" s="7" t="s">
        <v>4922</v>
      </c>
    </row>
    <row r="10679" spans="1:35" ht="11" customHeight="1" outlineLevel="1" collapsed="1" x14ac:dyDescent="0.25">
      <c r="A10679" t="s">
        <v>1707</v>
      </c>
      <c r="C10679" s="2" t="s">
        <v>12974</v>
      </c>
      <c r="D10679" s="2" t="s">
        <v>16929</v>
      </c>
      <c r="E10679" s="7">
        <v>1911</v>
      </c>
      <c r="F10679" s="5" t="s">
        <v>6465</v>
      </c>
      <c r="H10679" s="5" t="s">
        <v>3831</v>
      </c>
      <c r="I10679" s="6" t="s">
        <v>5508</v>
      </c>
      <c r="J10679" s="6" t="s">
        <v>16707</v>
      </c>
      <c r="K10679" s="17">
        <v>3</v>
      </c>
      <c r="L10679" s="17" t="s">
        <v>7730</v>
      </c>
      <c r="M10679" s="9">
        <v>1</v>
      </c>
      <c r="N10679" s="9"/>
      <c r="O10679" s="21"/>
      <c r="Q10679" s="29"/>
      <c r="U10679" s="17"/>
      <c r="V10679" s="2" t="s">
        <v>1292</v>
      </c>
      <c r="Y10679" t="str">
        <f t="shared" si="657"/>
        <v/>
      </c>
      <c r="AA10679" t="str">
        <f t="shared" si="658"/>
        <v/>
      </c>
      <c r="AC10679" s="7"/>
      <c r="AD10679" t="s">
        <v>5508</v>
      </c>
      <c r="AE10679">
        <f t="shared" si="659"/>
        <v>0</v>
      </c>
      <c r="AG10679" s="2"/>
      <c r="AH10679" t="s">
        <v>1709</v>
      </c>
      <c r="AI10679" s="7" t="s">
        <v>4922</v>
      </c>
    </row>
    <row r="10680" spans="1:35" ht="11" customHeight="1" outlineLevel="1" x14ac:dyDescent="0.25">
      <c r="A10680" t="s">
        <v>1707</v>
      </c>
      <c r="C10680" s="2" t="s">
        <v>12974</v>
      </c>
      <c r="D10680" s="2" t="s">
        <v>16930</v>
      </c>
      <c r="E10680" s="7">
        <v>1911</v>
      </c>
      <c r="F10680" s="5" t="s">
        <v>6467</v>
      </c>
      <c r="H10680" s="5" t="s">
        <v>3831</v>
      </c>
      <c r="I10680" s="6" t="s">
        <v>5508</v>
      </c>
      <c r="J10680" s="6" t="s">
        <v>16707</v>
      </c>
      <c r="K10680" s="17">
        <v>3</v>
      </c>
      <c r="L10680" s="17" t="s">
        <v>20075</v>
      </c>
      <c r="M10680" s="9"/>
      <c r="N10680" s="9"/>
      <c r="O10680" s="21"/>
      <c r="Q10680" s="29"/>
      <c r="U10680" s="17"/>
      <c r="V10680" s="2" t="s">
        <v>1293</v>
      </c>
      <c r="X10680" t="s">
        <v>7732</v>
      </c>
      <c r="Y10680" t="str">
        <f t="shared" si="657"/>
        <v/>
      </c>
      <c r="AA10680" t="str">
        <f t="shared" si="658"/>
        <v/>
      </c>
      <c r="AC10680" s="7"/>
      <c r="AD10680" t="s">
        <v>5508</v>
      </c>
      <c r="AE10680">
        <f t="shared" si="659"/>
        <v>0</v>
      </c>
      <c r="AG10680" s="2"/>
      <c r="AH10680" t="s">
        <v>1709</v>
      </c>
      <c r="AI10680" s="7" t="s">
        <v>4620</v>
      </c>
    </row>
    <row r="10681" spans="1:35" ht="11" customHeight="1" outlineLevel="1" x14ac:dyDescent="0.25">
      <c r="A10681" t="s">
        <v>1707</v>
      </c>
      <c r="C10681" s="2" t="s">
        <v>12974</v>
      </c>
      <c r="D10681" s="2">
        <v>315</v>
      </c>
      <c r="E10681" s="7">
        <v>1911</v>
      </c>
      <c r="F10681" s="5" t="s">
        <v>21995</v>
      </c>
      <c r="H10681" s="5" t="s">
        <v>3831</v>
      </c>
      <c r="I10681" s="6" t="s">
        <v>5508</v>
      </c>
      <c r="J10681" s="6" t="s">
        <v>16707</v>
      </c>
      <c r="K10681" s="17">
        <v>3</v>
      </c>
      <c r="L10681" s="17" t="s">
        <v>7732</v>
      </c>
      <c r="M10681" s="9"/>
      <c r="N10681" s="9"/>
      <c r="O10681" s="21"/>
      <c r="Q10681" s="29"/>
      <c r="U10681" s="17"/>
      <c r="V10681" s="2">
        <v>288</v>
      </c>
      <c r="Y10681" t="str">
        <f t="shared" si="657"/>
        <v/>
      </c>
      <c r="AA10681" t="str">
        <f t="shared" si="658"/>
        <v/>
      </c>
      <c r="AC10681" s="7"/>
      <c r="AD10681" t="s">
        <v>5508</v>
      </c>
      <c r="AE10681">
        <f t="shared" si="659"/>
        <v>0</v>
      </c>
      <c r="AG10681" s="2"/>
      <c r="AH10681" t="s">
        <v>1709</v>
      </c>
      <c r="AI10681" s="7" t="s">
        <v>4922</v>
      </c>
    </row>
    <row r="10682" spans="1:35" ht="11" customHeight="1" outlineLevel="1" collapsed="1" x14ac:dyDescent="0.25">
      <c r="A10682" t="s">
        <v>1707</v>
      </c>
      <c r="C10682" s="2" t="s">
        <v>12974</v>
      </c>
      <c r="D10682" s="2" t="s">
        <v>5062</v>
      </c>
      <c r="E10682" s="7">
        <v>1911</v>
      </c>
      <c r="F10682" s="5" t="s">
        <v>5706</v>
      </c>
      <c r="H10682" s="5" t="s">
        <v>3831</v>
      </c>
      <c r="I10682" s="6" t="s">
        <v>5508</v>
      </c>
      <c r="J10682" s="6" t="s">
        <v>16707</v>
      </c>
      <c r="K10682" s="17">
        <v>3</v>
      </c>
      <c r="L10682" s="17" t="s">
        <v>20075</v>
      </c>
      <c r="M10682" s="9"/>
      <c r="N10682" s="9"/>
      <c r="O10682" s="21"/>
      <c r="Q10682" s="29"/>
      <c r="U10682" s="17"/>
      <c r="V10682" s="2" t="s">
        <v>5705</v>
      </c>
      <c r="Y10682" t="str">
        <f t="shared" si="657"/>
        <v/>
      </c>
      <c r="AA10682" t="str">
        <f t="shared" si="658"/>
        <v/>
      </c>
      <c r="AC10682" s="7"/>
      <c r="AD10682" t="s">
        <v>5508</v>
      </c>
      <c r="AE10682">
        <f t="shared" si="659"/>
        <v>0</v>
      </c>
      <c r="AG10682" s="2"/>
      <c r="AH10682" t="s">
        <v>1709</v>
      </c>
      <c r="AI10682" s="7" t="s">
        <v>4922</v>
      </c>
    </row>
    <row r="10683" spans="1:35" ht="11" customHeight="1" outlineLevel="1" x14ac:dyDescent="0.25">
      <c r="A10683" t="s">
        <v>1707</v>
      </c>
      <c r="C10683" s="2" t="s">
        <v>12974</v>
      </c>
      <c r="D10683" s="2">
        <v>316</v>
      </c>
      <c r="E10683" s="7">
        <v>1911</v>
      </c>
      <c r="F10683" s="5" t="s">
        <v>21996</v>
      </c>
      <c r="H10683" s="5" t="s">
        <v>3831</v>
      </c>
      <c r="I10683" s="6" t="s">
        <v>5508</v>
      </c>
      <c r="J10683" s="6" t="s">
        <v>16707</v>
      </c>
      <c r="K10683" s="17">
        <v>3</v>
      </c>
      <c r="L10683" s="17" t="s">
        <v>7732</v>
      </c>
      <c r="M10683" s="9"/>
      <c r="N10683" s="9"/>
      <c r="O10683" s="21"/>
      <c r="Q10683" s="29"/>
      <c r="U10683" s="17"/>
      <c r="V10683" s="2">
        <v>289</v>
      </c>
      <c r="Y10683" t="str">
        <f t="shared" si="657"/>
        <v/>
      </c>
      <c r="AA10683" t="str">
        <f t="shared" si="658"/>
        <v/>
      </c>
      <c r="AC10683" s="7"/>
      <c r="AD10683" t="s">
        <v>5508</v>
      </c>
      <c r="AE10683">
        <f t="shared" si="659"/>
        <v>0</v>
      </c>
      <c r="AG10683" s="2"/>
      <c r="AH10683" t="s">
        <v>1709</v>
      </c>
      <c r="AI10683" s="7" t="s">
        <v>4922</v>
      </c>
    </row>
    <row r="10684" spans="1:35" ht="11" customHeight="1" outlineLevel="1" x14ac:dyDescent="0.25">
      <c r="A10684" t="s">
        <v>1707</v>
      </c>
      <c r="C10684" s="2" t="s">
        <v>12974</v>
      </c>
      <c r="D10684" s="2" t="s">
        <v>16931</v>
      </c>
      <c r="E10684" s="7">
        <v>1911</v>
      </c>
      <c r="F10684" s="5" t="s">
        <v>709</v>
      </c>
      <c r="H10684" s="5" t="s">
        <v>3831</v>
      </c>
      <c r="I10684" s="6" t="s">
        <v>5508</v>
      </c>
      <c r="J10684" s="6" t="s">
        <v>16707</v>
      </c>
      <c r="K10684" s="17">
        <v>3</v>
      </c>
      <c r="L10684" s="17" t="s">
        <v>20075</v>
      </c>
      <c r="M10684" s="9"/>
      <c r="N10684" s="9"/>
      <c r="O10684" s="21"/>
      <c r="Q10684" s="29"/>
      <c r="U10684" s="17"/>
      <c r="V10684" s="2" t="s">
        <v>708</v>
      </c>
      <c r="Y10684" t="str">
        <f t="shared" si="657"/>
        <v/>
      </c>
      <c r="AA10684" t="str">
        <f t="shared" si="658"/>
        <v/>
      </c>
      <c r="AC10684" s="7"/>
      <c r="AD10684" t="s">
        <v>5508</v>
      </c>
      <c r="AE10684">
        <f t="shared" si="659"/>
        <v>0</v>
      </c>
      <c r="AG10684" s="2"/>
      <c r="AH10684" t="s">
        <v>1709</v>
      </c>
      <c r="AI10684" s="7" t="s">
        <v>4620</v>
      </c>
    </row>
    <row r="10685" spans="1:35" ht="11" customHeight="1" outlineLevel="1" x14ac:dyDescent="0.25">
      <c r="A10685" t="s">
        <v>1707</v>
      </c>
      <c r="C10685" s="2" t="s">
        <v>12974</v>
      </c>
      <c r="D10685" s="2" t="s">
        <v>16932</v>
      </c>
      <c r="E10685" s="7">
        <v>1911</v>
      </c>
      <c r="F10685" s="5" t="s">
        <v>21970</v>
      </c>
      <c r="H10685" s="5" t="s">
        <v>3831</v>
      </c>
      <c r="I10685" s="6" t="s">
        <v>5508</v>
      </c>
      <c r="J10685" s="6" t="s">
        <v>16707</v>
      </c>
      <c r="K10685" s="17">
        <v>3</v>
      </c>
      <c r="L10685" s="17" t="s">
        <v>20075</v>
      </c>
      <c r="M10685" s="9"/>
      <c r="N10685" s="9"/>
      <c r="O10685" s="21"/>
      <c r="Q10685" s="29"/>
      <c r="U10685" s="17"/>
      <c r="V10685" s="2" t="s">
        <v>8006</v>
      </c>
      <c r="Y10685" t="str">
        <f t="shared" si="657"/>
        <v/>
      </c>
      <c r="AA10685" t="str">
        <f t="shared" si="658"/>
        <v/>
      </c>
      <c r="AC10685" s="7"/>
      <c r="AD10685" t="s">
        <v>5508</v>
      </c>
      <c r="AE10685">
        <f t="shared" si="659"/>
        <v>0</v>
      </c>
      <c r="AG10685" s="2"/>
      <c r="AH10685" t="s">
        <v>1709</v>
      </c>
      <c r="AI10685" s="7" t="s">
        <v>4620</v>
      </c>
    </row>
    <row r="10686" spans="1:35" ht="11" customHeight="1" outlineLevel="1" x14ac:dyDescent="0.25">
      <c r="A10686" t="s">
        <v>1707</v>
      </c>
      <c r="C10686" s="2" t="s">
        <v>12974</v>
      </c>
      <c r="D10686" s="2" t="s">
        <v>16934</v>
      </c>
      <c r="E10686" s="7">
        <v>1911</v>
      </c>
      <c r="F10686" s="5" t="s">
        <v>6465</v>
      </c>
      <c r="H10686" s="5" t="s">
        <v>3831</v>
      </c>
      <c r="I10686" s="6" t="s">
        <v>5508</v>
      </c>
      <c r="J10686" s="6" t="s">
        <v>16707</v>
      </c>
      <c r="K10686" s="17">
        <v>3</v>
      </c>
      <c r="L10686" s="17" t="s">
        <v>20075</v>
      </c>
      <c r="M10686" s="9"/>
      <c r="N10686" s="9"/>
      <c r="O10686" s="21"/>
      <c r="Q10686" s="29"/>
      <c r="U10686" s="17"/>
      <c r="V10686" s="2" t="s">
        <v>8007</v>
      </c>
      <c r="X10686" t="s">
        <v>7732</v>
      </c>
      <c r="Y10686" t="str">
        <f t="shared" si="657"/>
        <v/>
      </c>
      <c r="AA10686" t="str">
        <f t="shared" si="658"/>
        <v/>
      </c>
      <c r="AC10686" s="7"/>
      <c r="AD10686" t="s">
        <v>5508</v>
      </c>
      <c r="AE10686">
        <f t="shared" si="659"/>
        <v>0</v>
      </c>
      <c r="AG10686" s="2"/>
      <c r="AH10686" t="s">
        <v>1709</v>
      </c>
      <c r="AI10686" s="7" t="s">
        <v>4620</v>
      </c>
    </row>
    <row r="10687" spans="1:35" ht="11" customHeight="1" outlineLevel="1" x14ac:dyDescent="0.25">
      <c r="A10687" t="s">
        <v>1707</v>
      </c>
      <c r="C10687" s="2" t="s">
        <v>12974</v>
      </c>
      <c r="D10687" s="2" t="s">
        <v>16933</v>
      </c>
      <c r="E10687" s="7">
        <v>1911</v>
      </c>
      <c r="F10687" s="5" t="s">
        <v>21997</v>
      </c>
      <c r="H10687" s="5" t="s">
        <v>3831</v>
      </c>
      <c r="I10687" s="6" t="s">
        <v>5508</v>
      </c>
      <c r="J10687" s="6" t="s">
        <v>16707</v>
      </c>
      <c r="K10687" s="17">
        <v>3</v>
      </c>
      <c r="L10687" s="17" t="s">
        <v>20075</v>
      </c>
      <c r="M10687" s="9"/>
      <c r="N10687" s="9"/>
      <c r="O10687" s="21"/>
      <c r="Q10687" s="29"/>
      <c r="U10687" s="17"/>
      <c r="V10687" s="2" t="s">
        <v>8008</v>
      </c>
      <c r="Y10687" t="str">
        <f t="shared" si="657"/>
        <v/>
      </c>
      <c r="AA10687" t="str">
        <f t="shared" si="658"/>
        <v/>
      </c>
      <c r="AC10687" s="7"/>
      <c r="AD10687" t="s">
        <v>5508</v>
      </c>
      <c r="AE10687">
        <f t="shared" si="659"/>
        <v>0</v>
      </c>
      <c r="AG10687" s="2"/>
      <c r="AH10687" t="s">
        <v>1709</v>
      </c>
      <c r="AI10687" s="7" t="s">
        <v>4620</v>
      </c>
    </row>
    <row r="10688" spans="1:35" ht="11" customHeight="1" outlineLevel="1" x14ac:dyDescent="0.25">
      <c r="A10688" t="s">
        <v>1707</v>
      </c>
      <c r="C10688" s="2" t="s">
        <v>12974</v>
      </c>
      <c r="D10688" s="2" t="s">
        <v>16935</v>
      </c>
      <c r="E10688" s="7">
        <v>1911</v>
      </c>
      <c r="F10688" s="5" t="s">
        <v>6465</v>
      </c>
      <c r="H10688" s="5" t="s">
        <v>3831</v>
      </c>
      <c r="I10688" s="6" t="s">
        <v>5508</v>
      </c>
      <c r="J10688" s="6" t="s">
        <v>16707</v>
      </c>
      <c r="K10688" s="17">
        <v>3</v>
      </c>
      <c r="L10688" s="17" t="s">
        <v>20075</v>
      </c>
      <c r="M10688" s="9"/>
      <c r="N10688" s="9"/>
      <c r="O10688" s="21"/>
      <c r="Q10688" s="29"/>
      <c r="U10688" s="17"/>
      <c r="V10688" s="2" t="s">
        <v>8009</v>
      </c>
      <c r="X10688" t="s">
        <v>7732</v>
      </c>
      <c r="Y10688" t="str">
        <f t="shared" si="657"/>
        <v/>
      </c>
      <c r="AA10688" t="str">
        <f t="shared" si="658"/>
        <v/>
      </c>
      <c r="AC10688" s="7"/>
      <c r="AD10688" t="s">
        <v>5508</v>
      </c>
      <c r="AE10688">
        <f t="shared" si="659"/>
        <v>0</v>
      </c>
      <c r="AG10688" s="2"/>
      <c r="AH10688" t="s">
        <v>1709</v>
      </c>
      <c r="AI10688" s="7" t="s">
        <v>4620</v>
      </c>
    </row>
    <row r="10689" spans="1:35" ht="11" customHeight="1" outlineLevel="1" collapsed="1" x14ac:dyDescent="0.25">
      <c r="A10689" t="s">
        <v>1707</v>
      </c>
      <c r="C10689" s="2" t="s">
        <v>12974</v>
      </c>
      <c r="D10689" s="2">
        <v>317</v>
      </c>
      <c r="E10689" s="7">
        <v>1911</v>
      </c>
      <c r="F10689" s="5" t="s">
        <v>6971</v>
      </c>
      <c r="H10689" s="5" t="s">
        <v>3831</v>
      </c>
      <c r="I10689" s="6" t="s">
        <v>5508</v>
      </c>
      <c r="J10689" s="6" t="s">
        <v>16708</v>
      </c>
      <c r="K10689" s="17">
        <v>3</v>
      </c>
      <c r="L10689" s="17" t="s">
        <v>7730</v>
      </c>
      <c r="M10689" s="9">
        <v>0.3</v>
      </c>
      <c r="N10689" s="9"/>
      <c r="O10689" s="21"/>
      <c r="Q10689" s="29"/>
      <c r="U10689" s="17"/>
      <c r="V10689" s="2">
        <v>290</v>
      </c>
      <c r="Y10689" t="str">
        <f t="shared" si="657"/>
        <v/>
      </c>
      <c r="AA10689" t="str">
        <f t="shared" si="658"/>
        <v/>
      </c>
      <c r="AC10689" s="7"/>
      <c r="AD10689" t="s">
        <v>5508</v>
      </c>
      <c r="AE10689">
        <f t="shared" si="659"/>
        <v>0</v>
      </c>
      <c r="AG10689" s="2"/>
      <c r="AH10689" t="s">
        <v>1709</v>
      </c>
      <c r="AI10689" s="7" t="s">
        <v>4610</v>
      </c>
    </row>
    <row r="10690" spans="1:35" ht="11" customHeight="1" outlineLevel="1" x14ac:dyDescent="0.25">
      <c r="A10690" t="s">
        <v>1707</v>
      </c>
      <c r="C10690" s="2" t="s">
        <v>12974</v>
      </c>
      <c r="D10690" s="2" t="s">
        <v>16936</v>
      </c>
      <c r="E10690" s="7">
        <v>1911</v>
      </c>
      <c r="F10690" s="5" t="s">
        <v>6465</v>
      </c>
      <c r="H10690" s="5" t="s">
        <v>3831</v>
      </c>
      <c r="I10690" s="6" t="s">
        <v>5508</v>
      </c>
      <c r="J10690" s="6" t="s">
        <v>16708</v>
      </c>
      <c r="K10690" s="17">
        <v>3</v>
      </c>
      <c r="L10690" s="17" t="s">
        <v>20075</v>
      </c>
      <c r="M10690" s="9"/>
      <c r="N10690" s="9"/>
      <c r="O10690" s="21"/>
      <c r="Q10690" s="29"/>
      <c r="U10690" s="17"/>
      <c r="V10690" s="2" t="s">
        <v>710</v>
      </c>
      <c r="X10690" t="s">
        <v>7732</v>
      </c>
      <c r="Y10690" t="str">
        <f t="shared" si="657"/>
        <v/>
      </c>
      <c r="AA10690" t="str">
        <f t="shared" si="658"/>
        <v/>
      </c>
      <c r="AC10690" s="7"/>
      <c r="AD10690" t="s">
        <v>5508</v>
      </c>
      <c r="AE10690">
        <f t="shared" si="659"/>
        <v>0</v>
      </c>
      <c r="AG10690" s="2"/>
      <c r="AH10690" t="s">
        <v>1709</v>
      </c>
      <c r="AI10690" s="7" t="s">
        <v>4922</v>
      </c>
    </row>
    <row r="10691" spans="1:35" ht="11" customHeight="1" outlineLevel="1" collapsed="1" x14ac:dyDescent="0.25">
      <c r="A10691" t="s">
        <v>1707</v>
      </c>
      <c r="C10691" s="2" t="s">
        <v>12974</v>
      </c>
      <c r="D10691" s="2" t="s">
        <v>16937</v>
      </c>
      <c r="E10691" s="7">
        <v>1911</v>
      </c>
      <c r="F10691" s="5" t="s">
        <v>6467</v>
      </c>
      <c r="H10691" s="5" t="s">
        <v>3831</v>
      </c>
      <c r="I10691" s="6" t="s">
        <v>5508</v>
      </c>
      <c r="J10691" s="6" t="s">
        <v>16708</v>
      </c>
      <c r="K10691" s="17">
        <v>3</v>
      </c>
      <c r="L10691" s="17" t="s">
        <v>20075</v>
      </c>
      <c r="M10691" s="9"/>
      <c r="N10691" s="9"/>
      <c r="O10691" s="21"/>
      <c r="Q10691" s="29"/>
      <c r="U10691" s="17"/>
      <c r="V10691" s="2" t="s">
        <v>711</v>
      </c>
      <c r="X10691" t="s">
        <v>7732</v>
      </c>
      <c r="Y10691" t="str">
        <f t="shared" si="657"/>
        <v/>
      </c>
      <c r="AA10691" t="str">
        <f t="shared" si="658"/>
        <v/>
      </c>
      <c r="AC10691" s="7"/>
      <c r="AD10691" t="s">
        <v>5508</v>
      </c>
      <c r="AE10691">
        <f t="shared" si="659"/>
        <v>0</v>
      </c>
      <c r="AG10691" s="2"/>
      <c r="AH10691" t="s">
        <v>1709</v>
      </c>
      <c r="AI10691" s="7" t="s">
        <v>4922</v>
      </c>
    </row>
    <row r="10692" spans="1:35" ht="11" customHeight="1" outlineLevel="1" x14ac:dyDescent="0.25">
      <c r="A10692" t="s">
        <v>1707</v>
      </c>
      <c r="C10692" s="2" t="s">
        <v>12974</v>
      </c>
      <c r="D10692" s="2">
        <v>318</v>
      </c>
      <c r="E10692" s="7">
        <v>1911</v>
      </c>
      <c r="F10692" s="5" t="s">
        <v>21970</v>
      </c>
      <c r="H10692" s="5" t="s">
        <v>3831</v>
      </c>
      <c r="I10692" s="6" t="s">
        <v>5508</v>
      </c>
      <c r="J10692" s="6" t="s">
        <v>16708</v>
      </c>
      <c r="K10692" s="17">
        <v>3</v>
      </c>
      <c r="L10692" s="17" t="s">
        <v>7730</v>
      </c>
      <c r="M10692" s="9">
        <v>0.2</v>
      </c>
      <c r="N10692" s="9"/>
      <c r="O10692" s="21"/>
      <c r="Q10692" s="29"/>
      <c r="U10692" s="17"/>
      <c r="V10692" s="2">
        <v>291</v>
      </c>
      <c r="Y10692" t="str">
        <f t="shared" si="657"/>
        <v/>
      </c>
      <c r="AA10692" t="str">
        <f t="shared" si="658"/>
        <v/>
      </c>
      <c r="AC10692" s="7"/>
      <c r="AD10692" t="s">
        <v>5508</v>
      </c>
      <c r="AE10692">
        <f t="shared" si="659"/>
        <v>0</v>
      </c>
      <c r="AG10692" s="2"/>
      <c r="AH10692" t="s">
        <v>1709</v>
      </c>
      <c r="AI10692" s="7" t="s">
        <v>4610</v>
      </c>
    </row>
    <row r="10693" spans="1:35" ht="11" customHeight="1" outlineLevel="1" x14ac:dyDescent="0.25">
      <c r="A10693" t="s">
        <v>1707</v>
      </c>
      <c r="C10693" s="2" t="s">
        <v>12974</v>
      </c>
      <c r="D10693" s="2" t="s">
        <v>1737</v>
      </c>
      <c r="E10693" s="7">
        <v>1911</v>
      </c>
      <c r="F10693" s="5" t="s">
        <v>6467</v>
      </c>
      <c r="H10693" s="5" t="s">
        <v>3831</v>
      </c>
      <c r="I10693" s="6" t="s">
        <v>5508</v>
      </c>
      <c r="J10693" s="6" t="s">
        <v>16708</v>
      </c>
      <c r="K10693" s="17">
        <v>3</v>
      </c>
      <c r="L10693" s="17" t="s">
        <v>20075</v>
      </c>
      <c r="M10693" s="9"/>
      <c r="N10693" s="9"/>
      <c r="O10693" s="21"/>
      <c r="Q10693" s="29"/>
      <c r="U10693" s="17"/>
      <c r="V10693" s="2" t="s">
        <v>712</v>
      </c>
      <c r="X10693" t="s">
        <v>7732</v>
      </c>
      <c r="Y10693" t="str">
        <f t="shared" si="657"/>
        <v/>
      </c>
      <c r="AA10693" t="str">
        <f t="shared" si="658"/>
        <v/>
      </c>
      <c r="AC10693" s="7"/>
      <c r="AD10693" t="s">
        <v>5508</v>
      </c>
      <c r="AE10693">
        <f t="shared" si="659"/>
        <v>0</v>
      </c>
      <c r="AG10693" s="2"/>
      <c r="AH10693" t="s">
        <v>1709</v>
      </c>
      <c r="AI10693" s="7" t="s">
        <v>4922</v>
      </c>
    </row>
    <row r="10694" spans="1:35" ht="11" customHeight="1" outlineLevel="1" x14ac:dyDescent="0.25">
      <c r="A10694" t="s">
        <v>1707</v>
      </c>
      <c r="C10694" s="2" t="s">
        <v>12974</v>
      </c>
      <c r="D10694" s="2" t="s">
        <v>16938</v>
      </c>
      <c r="E10694" s="7">
        <v>1911</v>
      </c>
      <c r="F10694" s="5" t="s">
        <v>6465</v>
      </c>
      <c r="H10694" s="5" t="s">
        <v>3831</v>
      </c>
      <c r="I10694" s="6" t="s">
        <v>5508</v>
      </c>
      <c r="J10694" s="6" t="s">
        <v>16708</v>
      </c>
      <c r="K10694" s="17">
        <v>3</v>
      </c>
      <c r="L10694" s="17" t="s">
        <v>20075</v>
      </c>
      <c r="M10694" s="9"/>
      <c r="N10694" s="9"/>
      <c r="O10694" s="21"/>
      <c r="Q10694" s="29"/>
      <c r="U10694" s="17"/>
      <c r="V10694" s="2" t="s">
        <v>713</v>
      </c>
      <c r="X10694" t="s">
        <v>7732</v>
      </c>
      <c r="Y10694" t="str">
        <f t="shared" si="657"/>
        <v/>
      </c>
      <c r="AA10694" t="str">
        <f t="shared" si="658"/>
        <v/>
      </c>
      <c r="AC10694" s="7"/>
      <c r="AD10694" t="s">
        <v>5508</v>
      </c>
      <c r="AE10694">
        <f t="shared" si="659"/>
        <v>0</v>
      </c>
      <c r="AG10694" s="2"/>
      <c r="AH10694" t="s">
        <v>1709</v>
      </c>
      <c r="AI10694" s="7" t="s">
        <v>4922</v>
      </c>
    </row>
    <row r="10695" spans="1:35" ht="11" customHeight="1" outlineLevel="1" x14ac:dyDescent="0.25">
      <c r="A10695" t="s">
        <v>1707</v>
      </c>
      <c r="C10695" s="2" t="s">
        <v>12974</v>
      </c>
      <c r="D10695" s="2">
        <v>319</v>
      </c>
      <c r="E10695" s="7">
        <v>1911</v>
      </c>
      <c r="F10695" s="5" t="s">
        <v>21997</v>
      </c>
      <c r="H10695" s="5" t="s">
        <v>3831</v>
      </c>
      <c r="I10695" s="6" t="s">
        <v>5508</v>
      </c>
      <c r="J10695" s="6" t="s">
        <v>16708</v>
      </c>
      <c r="K10695" s="17">
        <v>3</v>
      </c>
      <c r="L10695" s="17" t="s">
        <v>7732</v>
      </c>
      <c r="M10695" s="9"/>
      <c r="N10695" s="9"/>
      <c r="O10695" s="21"/>
      <c r="Q10695" s="29"/>
      <c r="U10695" s="17"/>
      <c r="V10695" s="2">
        <v>292</v>
      </c>
      <c r="Y10695" t="str">
        <f t="shared" si="657"/>
        <v/>
      </c>
      <c r="AA10695" t="str">
        <f t="shared" si="658"/>
        <v/>
      </c>
      <c r="AC10695" s="7"/>
      <c r="AD10695" t="s">
        <v>5508</v>
      </c>
      <c r="AE10695">
        <f t="shared" si="659"/>
        <v>0</v>
      </c>
      <c r="AG10695" s="2"/>
      <c r="AH10695" t="s">
        <v>1709</v>
      </c>
      <c r="AI10695" s="7" t="s">
        <v>4610</v>
      </c>
    </row>
    <row r="10696" spans="1:35" ht="11" customHeight="1" outlineLevel="1" x14ac:dyDescent="0.25">
      <c r="A10696" t="s">
        <v>1707</v>
      </c>
      <c r="C10696" s="2" t="s">
        <v>12974</v>
      </c>
      <c r="D10696" s="2" t="s">
        <v>16939</v>
      </c>
      <c r="E10696" s="7">
        <v>1911</v>
      </c>
      <c r="F10696" s="5" t="s">
        <v>6465</v>
      </c>
      <c r="H10696" s="5" t="s">
        <v>3831</v>
      </c>
      <c r="I10696" s="6" t="s">
        <v>5508</v>
      </c>
      <c r="J10696" s="6" t="s">
        <v>16708</v>
      </c>
      <c r="K10696" s="17">
        <v>3</v>
      </c>
      <c r="L10696" s="17" t="s">
        <v>20075</v>
      </c>
      <c r="M10696" s="9"/>
      <c r="N10696" s="9"/>
      <c r="O10696" s="21"/>
      <c r="Q10696" s="29"/>
      <c r="U10696" s="17"/>
      <c r="V10696" s="2" t="s">
        <v>714</v>
      </c>
      <c r="Y10696" t="str">
        <f t="shared" si="657"/>
        <v/>
      </c>
      <c r="AA10696" t="str">
        <f t="shared" si="658"/>
        <v/>
      </c>
      <c r="AC10696" s="7"/>
      <c r="AD10696" t="s">
        <v>5508</v>
      </c>
      <c r="AE10696">
        <f t="shared" si="659"/>
        <v>0</v>
      </c>
      <c r="AG10696" s="2"/>
      <c r="AH10696" t="s">
        <v>1709</v>
      </c>
      <c r="AI10696" s="7" t="s">
        <v>4922</v>
      </c>
    </row>
    <row r="10697" spans="1:35" ht="11" customHeight="1" outlineLevel="1" x14ac:dyDescent="0.25">
      <c r="A10697" t="s">
        <v>1707</v>
      </c>
      <c r="C10697" s="2" t="s">
        <v>12974</v>
      </c>
      <c r="D10697" s="2" t="s">
        <v>16940</v>
      </c>
      <c r="E10697" s="7">
        <v>1911</v>
      </c>
      <c r="F10697" s="5" t="s">
        <v>6467</v>
      </c>
      <c r="H10697" s="5" t="s">
        <v>3831</v>
      </c>
      <c r="I10697" s="6" t="s">
        <v>5508</v>
      </c>
      <c r="J10697" s="6" t="s">
        <v>16708</v>
      </c>
      <c r="K10697" s="17">
        <v>3</v>
      </c>
      <c r="L10697" s="17" t="s">
        <v>20075</v>
      </c>
      <c r="M10697" s="9"/>
      <c r="N10697" s="9"/>
      <c r="O10697" s="21"/>
      <c r="Q10697" s="29"/>
      <c r="U10697" s="17"/>
      <c r="V10697" s="2" t="s">
        <v>715</v>
      </c>
      <c r="X10697" t="s">
        <v>7732</v>
      </c>
      <c r="Y10697" t="str">
        <f t="shared" si="657"/>
        <v/>
      </c>
      <c r="AA10697" t="str">
        <f t="shared" si="658"/>
        <v/>
      </c>
      <c r="AC10697" s="7"/>
      <c r="AD10697" t="s">
        <v>5508</v>
      </c>
      <c r="AE10697">
        <f t="shared" si="659"/>
        <v>0</v>
      </c>
      <c r="AG10697" s="2"/>
      <c r="AH10697" t="s">
        <v>1709</v>
      </c>
      <c r="AI10697" s="7" t="s">
        <v>4922</v>
      </c>
    </row>
    <row r="10698" spans="1:35" ht="11" customHeight="1" outlineLevel="1" x14ac:dyDescent="0.25">
      <c r="A10698" t="s">
        <v>1707</v>
      </c>
      <c r="C10698" s="2" t="s">
        <v>12974</v>
      </c>
      <c r="D10698" s="2" t="s">
        <v>16941</v>
      </c>
      <c r="E10698" s="7">
        <v>1911</v>
      </c>
      <c r="F10698" s="5" t="s">
        <v>717</v>
      </c>
      <c r="H10698" s="5" t="s">
        <v>3831</v>
      </c>
      <c r="I10698" s="6" t="s">
        <v>5508</v>
      </c>
      <c r="J10698" s="6" t="s">
        <v>16708</v>
      </c>
      <c r="K10698" s="17">
        <v>3</v>
      </c>
      <c r="L10698" s="17" t="s">
        <v>20075</v>
      </c>
      <c r="M10698" s="9"/>
      <c r="N10698" s="9"/>
      <c r="O10698" s="21"/>
      <c r="Q10698" s="29"/>
      <c r="U10698" s="17"/>
      <c r="V10698" s="2" t="s">
        <v>716</v>
      </c>
      <c r="X10698" t="s">
        <v>7732</v>
      </c>
      <c r="Y10698" t="str">
        <f t="shared" si="657"/>
        <v/>
      </c>
      <c r="AA10698" t="str">
        <f t="shared" si="658"/>
        <v/>
      </c>
      <c r="AC10698" s="7"/>
      <c r="AD10698" t="s">
        <v>5508</v>
      </c>
      <c r="AE10698">
        <f t="shared" si="659"/>
        <v>0</v>
      </c>
      <c r="AG10698" s="2"/>
      <c r="AH10698" t="s">
        <v>1709</v>
      </c>
      <c r="AI10698" s="7" t="s">
        <v>4922</v>
      </c>
    </row>
    <row r="10699" spans="1:35" ht="11" customHeight="1" outlineLevel="1" x14ac:dyDescent="0.25">
      <c r="A10699" t="s">
        <v>1707</v>
      </c>
      <c r="C10699" s="2" t="s">
        <v>12974</v>
      </c>
      <c r="D10699" s="2">
        <v>320</v>
      </c>
      <c r="E10699" s="7">
        <v>1911</v>
      </c>
      <c r="F10699" s="5" t="s">
        <v>21997</v>
      </c>
      <c r="H10699" s="5" t="s">
        <v>3831</v>
      </c>
      <c r="I10699" s="6" t="s">
        <v>5508</v>
      </c>
      <c r="J10699" s="6" t="s">
        <v>16709</v>
      </c>
      <c r="K10699" s="17">
        <v>3</v>
      </c>
      <c r="L10699" s="17" t="s">
        <v>7732</v>
      </c>
      <c r="M10699" s="9"/>
      <c r="N10699" s="9"/>
      <c r="O10699" s="21"/>
      <c r="Q10699" s="29"/>
      <c r="U10699" s="17"/>
      <c r="V10699" s="2">
        <v>293</v>
      </c>
      <c r="Y10699" t="str">
        <f t="shared" si="657"/>
        <v/>
      </c>
      <c r="AA10699" t="str">
        <f t="shared" si="658"/>
        <v/>
      </c>
      <c r="AC10699" s="7"/>
      <c r="AD10699" t="s">
        <v>5508</v>
      </c>
      <c r="AE10699">
        <f t="shared" si="659"/>
        <v>0</v>
      </c>
      <c r="AG10699" s="2"/>
      <c r="AH10699" t="s">
        <v>1709</v>
      </c>
      <c r="AI10699" s="7" t="s">
        <v>4922</v>
      </c>
    </row>
    <row r="10700" spans="1:35" ht="11" customHeight="1" outlineLevel="1" x14ac:dyDescent="0.25">
      <c r="A10700" t="s">
        <v>1707</v>
      </c>
      <c r="C10700" s="2" t="s">
        <v>12974</v>
      </c>
      <c r="D10700" s="2" t="s">
        <v>16942</v>
      </c>
      <c r="E10700" s="7">
        <v>1911</v>
      </c>
      <c r="F10700" s="5" t="s">
        <v>6465</v>
      </c>
      <c r="H10700" s="5" t="s">
        <v>3831</v>
      </c>
      <c r="I10700" s="6" t="s">
        <v>5508</v>
      </c>
      <c r="J10700" s="6" t="s">
        <v>16709</v>
      </c>
      <c r="K10700" s="17">
        <v>3</v>
      </c>
      <c r="L10700" s="17" t="s">
        <v>20075</v>
      </c>
      <c r="M10700" s="9"/>
      <c r="N10700" s="9"/>
      <c r="O10700" s="21"/>
      <c r="Q10700" s="29"/>
      <c r="U10700" s="17"/>
      <c r="V10700" s="2" t="s">
        <v>2188</v>
      </c>
      <c r="X10700" t="s">
        <v>7732</v>
      </c>
      <c r="Y10700" t="str">
        <f t="shared" si="657"/>
        <v/>
      </c>
      <c r="AA10700" t="str">
        <f t="shared" si="658"/>
        <v/>
      </c>
      <c r="AC10700" s="7"/>
      <c r="AD10700" t="s">
        <v>5508</v>
      </c>
      <c r="AE10700">
        <f t="shared" si="659"/>
        <v>0</v>
      </c>
      <c r="AG10700" s="2"/>
      <c r="AH10700" t="s">
        <v>1709</v>
      </c>
      <c r="AI10700" s="7" t="s">
        <v>4922</v>
      </c>
    </row>
    <row r="10701" spans="1:35" ht="11" customHeight="1" outlineLevel="1" collapsed="1" x14ac:dyDescent="0.25">
      <c r="A10701" t="s">
        <v>1707</v>
      </c>
      <c r="C10701" s="2" t="s">
        <v>12974</v>
      </c>
      <c r="D10701" s="2" t="s">
        <v>16943</v>
      </c>
      <c r="E10701" s="7">
        <v>1911</v>
      </c>
      <c r="F10701" s="5" t="s">
        <v>719</v>
      </c>
      <c r="H10701" s="5" t="s">
        <v>3831</v>
      </c>
      <c r="I10701" s="6" t="s">
        <v>5508</v>
      </c>
      <c r="J10701" s="6" t="s">
        <v>16709</v>
      </c>
      <c r="K10701" s="17">
        <v>3</v>
      </c>
      <c r="L10701" s="17" t="s">
        <v>20075</v>
      </c>
      <c r="M10701" s="9"/>
      <c r="N10701" s="9"/>
      <c r="O10701" s="21"/>
      <c r="Q10701" s="29"/>
      <c r="U10701" s="17"/>
      <c r="V10701" s="2" t="s">
        <v>718</v>
      </c>
      <c r="X10701" t="s">
        <v>7732</v>
      </c>
      <c r="Y10701" t="str">
        <f t="shared" si="657"/>
        <v/>
      </c>
      <c r="AA10701" t="str">
        <f t="shared" si="658"/>
        <v/>
      </c>
      <c r="AC10701" s="7"/>
      <c r="AD10701" t="s">
        <v>5508</v>
      </c>
      <c r="AE10701">
        <f t="shared" si="659"/>
        <v>0</v>
      </c>
      <c r="AG10701" s="2"/>
      <c r="AH10701" t="s">
        <v>1709</v>
      </c>
      <c r="AI10701" s="7" t="s">
        <v>4620</v>
      </c>
    </row>
    <row r="10702" spans="1:35" ht="11" customHeight="1" outlineLevel="1" x14ac:dyDescent="0.25">
      <c r="A10702" t="s">
        <v>1707</v>
      </c>
      <c r="C10702" s="2" t="s">
        <v>12974</v>
      </c>
      <c r="D10702" s="2">
        <v>321</v>
      </c>
      <c r="E10702" s="7">
        <v>1911</v>
      </c>
      <c r="F10702" s="5" t="s">
        <v>10968</v>
      </c>
      <c r="H10702" s="5" t="s">
        <v>2156</v>
      </c>
      <c r="I10702" s="6" t="s">
        <v>5508</v>
      </c>
      <c r="J10702" s="6" t="s">
        <v>16708</v>
      </c>
      <c r="K10702" s="17">
        <v>3</v>
      </c>
      <c r="L10702" s="17" t="s">
        <v>7730</v>
      </c>
      <c r="M10702" s="9">
        <v>1.5</v>
      </c>
      <c r="N10702" s="9"/>
      <c r="O10702" s="21"/>
      <c r="Q10702" s="29"/>
      <c r="U10702" s="17"/>
      <c r="V10702" s="2" t="s">
        <v>8010</v>
      </c>
      <c r="Y10702" t="str">
        <f t="shared" si="657"/>
        <v/>
      </c>
      <c r="AA10702" t="str">
        <f t="shared" si="658"/>
        <v/>
      </c>
      <c r="AC10702" s="7"/>
      <c r="AD10702" t="s">
        <v>5508</v>
      </c>
      <c r="AE10702">
        <f t="shared" si="659"/>
        <v>0</v>
      </c>
      <c r="AG10702" s="2"/>
      <c r="AH10702" t="s">
        <v>1709</v>
      </c>
      <c r="AI10702" s="7" t="s">
        <v>4922</v>
      </c>
    </row>
    <row r="10703" spans="1:35" ht="11" customHeight="1" outlineLevel="1" x14ac:dyDescent="0.25">
      <c r="A10703" t="s">
        <v>1707</v>
      </c>
      <c r="C10703" s="2" t="s">
        <v>12974</v>
      </c>
      <c r="D10703" s="2" t="s">
        <v>802</v>
      </c>
      <c r="E10703" s="7">
        <v>1911</v>
      </c>
      <c r="F10703" s="5" t="s">
        <v>17058</v>
      </c>
      <c r="H10703" s="5" t="s">
        <v>1674</v>
      </c>
      <c r="I10703" s="6" t="s">
        <v>5508</v>
      </c>
      <c r="J10703" s="6" t="s">
        <v>16708</v>
      </c>
      <c r="K10703" s="17">
        <v>3</v>
      </c>
      <c r="L10703" s="17" t="s">
        <v>7730</v>
      </c>
      <c r="M10703" s="9">
        <v>0.5</v>
      </c>
      <c r="N10703" s="9"/>
      <c r="O10703" s="21"/>
      <c r="Q10703" s="29"/>
      <c r="U10703" s="17"/>
      <c r="V10703" s="2"/>
      <c r="X10703" t="s">
        <v>7732</v>
      </c>
      <c r="Y10703" t="str">
        <f t="shared" si="657"/>
        <v/>
      </c>
      <c r="AA10703" t="str">
        <f t="shared" si="658"/>
        <v/>
      </c>
      <c r="AC10703" s="7"/>
      <c r="AD10703" t="s">
        <v>5508</v>
      </c>
      <c r="AE10703">
        <f t="shared" si="659"/>
        <v>0</v>
      </c>
      <c r="AG10703" s="2"/>
      <c r="AI10703" s="7"/>
    </row>
    <row r="10704" spans="1:35" ht="11" customHeight="1" outlineLevel="1" x14ac:dyDescent="0.25">
      <c r="A10704" t="s">
        <v>1707</v>
      </c>
      <c r="C10704" s="2" t="s">
        <v>12974</v>
      </c>
      <c r="D10704" s="2" t="s">
        <v>803</v>
      </c>
      <c r="E10704" s="7">
        <v>1911</v>
      </c>
      <c r="F10704" s="5" t="s">
        <v>717</v>
      </c>
      <c r="H10704" s="5" t="s">
        <v>2156</v>
      </c>
      <c r="I10704" s="6" t="s">
        <v>5508</v>
      </c>
      <c r="J10704" s="6" t="s">
        <v>16708</v>
      </c>
      <c r="K10704" s="17">
        <v>3</v>
      </c>
      <c r="L10704" s="17" t="s">
        <v>20075</v>
      </c>
      <c r="M10704" s="9"/>
      <c r="N10704" s="9"/>
      <c r="O10704" s="21"/>
      <c r="Q10704" s="29"/>
      <c r="U10704" s="17"/>
      <c r="V10704" s="2" t="s">
        <v>8011</v>
      </c>
      <c r="Y10704" t="str">
        <f t="shared" si="657"/>
        <v/>
      </c>
      <c r="AA10704" t="str">
        <f t="shared" si="658"/>
        <v/>
      </c>
      <c r="AC10704" s="7"/>
      <c r="AD10704" t="s">
        <v>5508</v>
      </c>
      <c r="AE10704">
        <f t="shared" si="659"/>
        <v>0</v>
      </c>
      <c r="AG10704" s="2"/>
      <c r="AH10704" t="s">
        <v>1709</v>
      </c>
      <c r="AI10704" s="7" t="s">
        <v>4922</v>
      </c>
    </row>
    <row r="10705" spans="1:35" ht="11" customHeight="1" outlineLevel="1" x14ac:dyDescent="0.25">
      <c r="A10705" t="s">
        <v>1707</v>
      </c>
      <c r="C10705" s="2" t="s">
        <v>12974</v>
      </c>
      <c r="D10705" s="2" t="s">
        <v>16944</v>
      </c>
      <c r="E10705" s="7">
        <v>1911</v>
      </c>
      <c r="F10705" s="5" t="s">
        <v>720</v>
      </c>
      <c r="H10705" s="5" t="s">
        <v>2156</v>
      </c>
      <c r="I10705" s="6" t="s">
        <v>5508</v>
      </c>
      <c r="J10705" s="6" t="s">
        <v>16708</v>
      </c>
      <c r="K10705" s="17">
        <v>3</v>
      </c>
      <c r="L10705" s="17" t="s">
        <v>20075</v>
      </c>
      <c r="M10705" s="9"/>
      <c r="N10705" s="9"/>
      <c r="O10705" s="21"/>
      <c r="Q10705" s="29"/>
      <c r="U10705" s="17"/>
      <c r="V10705" s="2" t="s">
        <v>8012</v>
      </c>
      <c r="X10705" t="s">
        <v>7732</v>
      </c>
      <c r="Y10705" t="str">
        <f t="shared" si="657"/>
        <v/>
      </c>
      <c r="AA10705" t="str">
        <f t="shared" si="658"/>
        <v/>
      </c>
      <c r="AC10705" s="7"/>
      <c r="AD10705" t="s">
        <v>5508</v>
      </c>
      <c r="AE10705">
        <f t="shared" si="659"/>
        <v>0</v>
      </c>
      <c r="AG10705" s="2"/>
      <c r="AH10705" t="s">
        <v>1709</v>
      </c>
      <c r="AI10705" s="7" t="s">
        <v>4922</v>
      </c>
    </row>
    <row r="10706" spans="1:35" ht="11" customHeight="1" outlineLevel="1" x14ac:dyDescent="0.25">
      <c r="A10706" t="s">
        <v>1707</v>
      </c>
      <c r="C10706" s="2" t="s">
        <v>12974</v>
      </c>
      <c r="D10706" s="2" t="s">
        <v>17059</v>
      </c>
      <c r="E10706" s="7">
        <v>1911</v>
      </c>
      <c r="F10706" s="5" t="s">
        <v>6465</v>
      </c>
      <c r="H10706" s="5" t="s">
        <v>2156</v>
      </c>
      <c r="I10706" s="6" t="s">
        <v>5508</v>
      </c>
      <c r="J10706" s="6" t="s">
        <v>16708</v>
      </c>
      <c r="K10706" s="17">
        <v>3</v>
      </c>
      <c r="L10706" s="17" t="s">
        <v>20075</v>
      </c>
      <c r="M10706" s="9"/>
      <c r="N10706" s="9"/>
      <c r="O10706" s="21"/>
      <c r="Q10706" s="29"/>
      <c r="U10706" s="17"/>
      <c r="V10706" s="2" t="s">
        <v>8013</v>
      </c>
      <c r="X10706" t="s">
        <v>7732</v>
      </c>
      <c r="Y10706" t="str">
        <f t="shared" si="657"/>
        <v/>
      </c>
      <c r="AA10706" t="str">
        <f t="shared" si="658"/>
        <v/>
      </c>
      <c r="AC10706" s="7"/>
      <c r="AD10706" t="s">
        <v>5508</v>
      </c>
      <c r="AE10706">
        <f t="shared" si="659"/>
        <v>0</v>
      </c>
      <c r="AG10706" s="2"/>
      <c r="AH10706" t="s">
        <v>1709</v>
      </c>
      <c r="AI10706" s="7" t="s">
        <v>4922</v>
      </c>
    </row>
    <row r="10707" spans="1:35" ht="11" customHeight="1" outlineLevel="1" x14ac:dyDescent="0.25">
      <c r="A10707" t="s">
        <v>1707</v>
      </c>
      <c r="C10707" s="2" t="s">
        <v>12974</v>
      </c>
      <c r="D10707" s="2" t="s">
        <v>4062</v>
      </c>
      <c r="E10707" s="7">
        <v>1911</v>
      </c>
      <c r="F10707" s="5" t="s">
        <v>21997</v>
      </c>
      <c r="H10707" s="5" t="s">
        <v>3831</v>
      </c>
      <c r="I10707" s="6" t="s">
        <v>5508</v>
      </c>
      <c r="J10707" s="6"/>
      <c r="K10707" s="17">
        <v>3</v>
      </c>
      <c r="L10707" s="17" t="s">
        <v>7730</v>
      </c>
      <c r="M10707" s="9">
        <v>0.75</v>
      </c>
      <c r="N10707" s="9"/>
      <c r="O10707" s="21"/>
      <c r="Q10707" s="29"/>
      <c r="U10707" s="17"/>
      <c r="V10707" s="2">
        <v>294</v>
      </c>
      <c r="Y10707" t="str">
        <f t="shared" si="657"/>
        <v/>
      </c>
      <c r="AA10707" t="str">
        <f t="shared" si="658"/>
        <v/>
      </c>
      <c r="AC10707" s="7"/>
      <c r="AD10707" t="s">
        <v>5508</v>
      </c>
      <c r="AE10707">
        <f t="shared" si="659"/>
        <v>0</v>
      </c>
      <c r="AG10707" s="2"/>
      <c r="AH10707" t="s">
        <v>1709</v>
      </c>
      <c r="AI10707" s="7" t="s">
        <v>4922</v>
      </c>
    </row>
    <row r="10708" spans="1:35" ht="11" customHeight="1" outlineLevel="1" x14ac:dyDescent="0.25">
      <c r="A10708" t="s">
        <v>1707</v>
      </c>
      <c r="C10708" s="2" t="s">
        <v>12974</v>
      </c>
      <c r="D10708" s="2" t="s">
        <v>4062</v>
      </c>
      <c r="E10708" s="7">
        <v>1911</v>
      </c>
      <c r="F10708" s="5" t="s">
        <v>6465</v>
      </c>
      <c r="H10708" s="5" t="s">
        <v>3831</v>
      </c>
      <c r="I10708" s="6" t="s">
        <v>5508</v>
      </c>
      <c r="J10708" s="6"/>
      <c r="K10708" s="17">
        <v>3</v>
      </c>
      <c r="L10708" s="17" t="s">
        <v>20075</v>
      </c>
      <c r="M10708" s="9"/>
      <c r="N10708" s="9"/>
      <c r="O10708" s="21"/>
      <c r="Q10708" s="29"/>
      <c r="U10708" s="17"/>
      <c r="V10708" s="2" t="s">
        <v>721</v>
      </c>
      <c r="X10708" t="s">
        <v>7732</v>
      </c>
      <c r="Y10708" t="str">
        <f t="shared" si="657"/>
        <v/>
      </c>
      <c r="AA10708" t="str">
        <f t="shared" si="658"/>
        <v/>
      </c>
      <c r="AC10708" s="7"/>
      <c r="AD10708" t="s">
        <v>5508</v>
      </c>
      <c r="AE10708">
        <f t="shared" si="659"/>
        <v>0</v>
      </c>
      <c r="AG10708" s="2"/>
      <c r="AH10708" t="s">
        <v>1709</v>
      </c>
      <c r="AI10708" s="7" t="s">
        <v>4922</v>
      </c>
    </row>
    <row r="10709" spans="1:35" ht="11" customHeight="1" outlineLevel="1" x14ac:dyDescent="0.25">
      <c r="A10709" t="s">
        <v>1707</v>
      </c>
      <c r="C10709" s="2" t="s">
        <v>12974</v>
      </c>
      <c r="D10709" s="2" t="s">
        <v>4062</v>
      </c>
      <c r="E10709" s="7">
        <v>1911</v>
      </c>
      <c r="F10709" s="5" t="s">
        <v>723</v>
      </c>
      <c r="H10709" s="5" t="s">
        <v>3831</v>
      </c>
      <c r="I10709" s="6" t="s">
        <v>5508</v>
      </c>
      <c r="J10709" s="6"/>
      <c r="K10709" s="17">
        <v>3</v>
      </c>
      <c r="L10709" s="17" t="s">
        <v>20075</v>
      </c>
      <c r="M10709" s="9"/>
      <c r="N10709" s="9"/>
      <c r="O10709" s="21"/>
      <c r="Q10709" s="29"/>
      <c r="U10709" s="17"/>
      <c r="V10709" s="2" t="s">
        <v>722</v>
      </c>
      <c r="X10709" t="s">
        <v>7732</v>
      </c>
      <c r="Y10709" t="str">
        <f t="shared" si="657"/>
        <v/>
      </c>
      <c r="AA10709" t="str">
        <f t="shared" si="658"/>
        <v/>
      </c>
      <c r="AC10709" s="7"/>
      <c r="AD10709" t="s">
        <v>5508</v>
      </c>
      <c r="AE10709">
        <f t="shared" si="659"/>
        <v>0</v>
      </c>
      <c r="AG10709" s="2"/>
      <c r="AH10709" t="s">
        <v>1709</v>
      </c>
      <c r="AI10709" s="7" t="s">
        <v>4922</v>
      </c>
    </row>
    <row r="10710" spans="1:35" ht="11" customHeight="1" outlineLevel="1" x14ac:dyDescent="0.25">
      <c r="A10710" t="s">
        <v>1707</v>
      </c>
      <c r="C10710" s="2" t="s">
        <v>12974</v>
      </c>
      <c r="D10710" s="2" t="s">
        <v>4062</v>
      </c>
      <c r="E10710" s="7">
        <v>1911</v>
      </c>
      <c r="F10710" s="5" t="s">
        <v>21874</v>
      </c>
      <c r="H10710" s="5" t="s">
        <v>5480</v>
      </c>
      <c r="I10710" s="6" t="s">
        <v>5508</v>
      </c>
      <c r="J10710" s="6"/>
      <c r="K10710" s="17">
        <v>3</v>
      </c>
      <c r="L10710" s="17" t="s">
        <v>7732</v>
      </c>
      <c r="M10710" s="9"/>
      <c r="N10710" s="9"/>
      <c r="O10710" s="21"/>
      <c r="Q10710" s="29"/>
      <c r="U10710" s="17"/>
      <c r="V10710" s="2" t="s">
        <v>1034</v>
      </c>
      <c r="X10710" t="s">
        <v>7732</v>
      </c>
      <c r="Y10710" t="str">
        <f t="shared" si="657"/>
        <v/>
      </c>
      <c r="AA10710" t="str">
        <f t="shared" si="658"/>
        <v/>
      </c>
      <c r="AC10710" s="7"/>
      <c r="AD10710" t="s">
        <v>5508</v>
      </c>
      <c r="AE10710">
        <f t="shared" si="659"/>
        <v>0</v>
      </c>
      <c r="AG10710" s="2"/>
      <c r="AH10710" t="s">
        <v>1709</v>
      </c>
      <c r="AI10710" s="7" t="s">
        <v>4922</v>
      </c>
    </row>
    <row r="10711" spans="1:35" ht="11" customHeight="1" outlineLevel="1" x14ac:dyDescent="0.25">
      <c r="A10711" t="s">
        <v>1707</v>
      </c>
      <c r="C10711" s="2" t="s">
        <v>12974</v>
      </c>
      <c r="D10711" s="2" t="s">
        <v>4062</v>
      </c>
      <c r="E10711" s="7">
        <v>1911</v>
      </c>
      <c r="F10711" s="5" t="s">
        <v>18670</v>
      </c>
      <c r="H10711" s="5" t="s">
        <v>1644</v>
      </c>
      <c r="I10711" s="6" t="s">
        <v>5508</v>
      </c>
      <c r="J10711" s="6"/>
      <c r="K10711" s="17">
        <v>3</v>
      </c>
      <c r="L10711" s="17" t="s">
        <v>7732</v>
      </c>
      <c r="M10711" s="9"/>
      <c r="N10711" s="9"/>
      <c r="O10711" s="21"/>
      <c r="Q10711" s="29"/>
      <c r="U10711" s="17"/>
      <c r="V10711" s="2" t="s">
        <v>1035</v>
      </c>
      <c r="Y10711" t="str">
        <f t="shared" si="657"/>
        <v/>
      </c>
      <c r="AA10711" t="str">
        <f t="shared" si="658"/>
        <v/>
      </c>
      <c r="AC10711" s="7"/>
      <c r="AD10711" t="s">
        <v>5508</v>
      </c>
      <c r="AE10711">
        <f t="shared" si="659"/>
        <v>0</v>
      </c>
      <c r="AG10711" s="2"/>
      <c r="AH10711" t="s">
        <v>1709</v>
      </c>
      <c r="AI10711" s="7" t="s">
        <v>4922</v>
      </c>
    </row>
    <row r="10712" spans="1:35" ht="11" customHeight="1" outlineLevel="1" x14ac:dyDescent="0.25">
      <c r="A10712" t="s">
        <v>1707</v>
      </c>
      <c r="C10712" s="2" t="s">
        <v>12974</v>
      </c>
      <c r="D10712" s="2" t="s">
        <v>4062</v>
      </c>
      <c r="E10712" s="7">
        <v>1911</v>
      </c>
      <c r="F10712" s="5" t="s">
        <v>6467</v>
      </c>
      <c r="H10712" s="5" t="s">
        <v>3829</v>
      </c>
      <c r="I10712" s="6" t="s">
        <v>5508</v>
      </c>
      <c r="J10712" s="6"/>
      <c r="K10712" s="17">
        <v>3</v>
      </c>
      <c r="L10712" s="17" t="s">
        <v>20075</v>
      </c>
      <c r="M10712" s="9"/>
      <c r="N10712" s="9"/>
      <c r="O10712" s="21"/>
      <c r="Q10712" s="29"/>
      <c r="U10712" s="17"/>
      <c r="V10712" s="2" t="s">
        <v>1036</v>
      </c>
      <c r="X10712" t="s">
        <v>7732</v>
      </c>
      <c r="Y10712" t="str">
        <f t="shared" si="657"/>
        <v/>
      </c>
      <c r="AA10712" t="str">
        <f t="shared" si="658"/>
        <v/>
      </c>
      <c r="AC10712" s="7"/>
      <c r="AD10712" t="s">
        <v>5508</v>
      </c>
      <c r="AE10712">
        <f t="shared" si="659"/>
        <v>0</v>
      </c>
      <c r="AG10712" s="2"/>
      <c r="AH10712" t="s">
        <v>1709</v>
      </c>
      <c r="AI10712" s="7" t="s">
        <v>4620</v>
      </c>
    </row>
    <row r="10713" spans="1:35" ht="11" customHeight="1" outlineLevel="1" x14ac:dyDescent="0.25">
      <c r="A10713" t="s">
        <v>1707</v>
      </c>
      <c r="C10713" s="2" t="s">
        <v>12974</v>
      </c>
      <c r="D10713" s="2" t="s">
        <v>4062</v>
      </c>
      <c r="E10713" s="7">
        <v>1911</v>
      </c>
      <c r="F10713" s="5" t="s">
        <v>1038</v>
      </c>
      <c r="H10713" s="5" t="s">
        <v>3829</v>
      </c>
      <c r="I10713" s="6" t="s">
        <v>5508</v>
      </c>
      <c r="J10713" s="6"/>
      <c r="K10713" s="17">
        <v>3</v>
      </c>
      <c r="L10713" s="17" t="s">
        <v>20075</v>
      </c>
      <c r="M10713" s="9"/>
      <c r="N10713" s="9"/>
      <c r="O10713" s="21"/>
      <c r="Q10713" s="29"/>
      <c r="U10713" s="17"/>
      <c r="V10713" s="2" t="s">
        <v>1037</v>
      </c>
      <c r="X10713" t="s">
        <v>7732</v>
      </c>
      <c r="Y10713" t="str">
        <f t="shared" si="657"/>
        <v/>
      </c>
      <c r="AA10713" t="str">
        <f t="shared" si="658"/>
        <v/>
      </c>
      <c r="AC10713" s="7"/>
      <c r="AD10713" t="s">
        <v>5508</v>
      </c>
      <c r="AE10713">
        <f t="shared" si="659"/>
        <v>0</v>
      </c>
      <c r="AG10713" s="2"/>
      <c r="AH10713" t="s">
        <v>1709</v>
      </c>
      <c r="AI10713" s="7" t="s">
        <v>4620</v>
      </c>
    </row>
    <row r="10714" spans="1:35" ht="11" customHeight="1" outlineLevel="1" collapsed="1" x14ac:dyDescent="0.25">
      <c r="A10714" t="s">
        <v>1707</v>
      </c>
      <c r="C10714" s="2" t="s">
        <v>12974</v>
      </c>
      <c r="D10714" s="2" t="s">
        <v>4062</v>
      </c>
      <c r="E10714" s="7">
        <v>1911</v>
      </c>
      <c r="F10714" s="5" t="s">
        <v>4252</v>
      </c>
      <c r="H10714" s="5" t="s">
        <v>3831</v>
      </c>
      <c r="I10714" s="6" t="s">
        <v>5508</v>
      </c>
      <c r="J10714" s="6"/>
      <c r="K10714" s="17">
        <v>3</v>
      </c>
      <c r="L10714" s="17" t="s">
        <v>7732</v>
      </c>
      <c r="M10714" s="9"/>
      <c r="N10714" s="9"/>
      <c r="O10714" s="21"/>
      <c r="Q10714" s="29"/>
      <c r="U10714" s="17"/>
      <c r="V10714" s="2" t="s">
        <v>1039</v>
      </c>
      <c r="X10714" t="s">
        <v>7732</v>
      </c>
      <c r="Y10714" t="str">
        <f t="shared" si="657"/>
        <v/>
      </c>
      <c r="AA10714" t="str">
        <f t="shared" si="658"/>
        <v/>
      </c>
      <c r="AC10714" s="7"/>
      <c r="AD10714" t="s">
        <v>5508</v>
      </c>
      <c r="AE10714">
        <f t="shared" si="659"/>
        <v>0</v>
      </c>
      <c r="AG10714" s="2"/>
      <c r="AH10714" t="s">
        <v>1709</v>
      </c>
      <c r="AI10714" s="7" t="s">
        <v>4922</v>
      </c>
    </row>
    <row r="10715" spans="1:35" ht="11" customHeight="1" outlineLevel="1" x14ac:dyDescent="0.25">
      <c r="A10715" t="s">
        <v>1707</v>
      </c>
      <c r="C10715" s="2" t="s">
        <v>12974</v>
      </c>
      <c r="D10715" s="2" t="s">
        <v>4062</v>
      </c>
      <c r="E10715" s="7">
        <v>1911</v>
      </c>
      <c r="F10715" s="5" t="s">
        <v>6465</v>
      </c>
      <c r="H10715" s="5" t="s">
        <v>3831</v>
      </c>
      <c r="I10715" s="6" t="s">
        <v>5508</v>
      </c>
      <c r="J10715" s="6"/>
      <c r="K10715" s="17">
        <v>3</v>
      </c>
      <c r="L10715" s="17" t="s">
        <v>20075</v>
      </c>
      <c r="M10715" s="9"/>
      <c r="N10715" s="9"/>
      <c r="O10715" s="21"/>
      <c r="Q10715" s="29"/>
      <c r="U10715" s="17"/>
      <c r="V10715" s="2" t="s">
        <v>1040</v>
      </c>
      <c r="X10715" t="s">
        <v>7732</v>
      </c>
      <c r="Y10715" t="str">
        <f t="shared" si="657"/>
        <v/>
      </c>
      <c r="AA10715" t="str">
        <f t="shared" si="658"/>
        <v/>
      </c>
      <c r="AC10715" s="7"/>
      <c r="AD10715" t="s">
        <v>5508</v>
      </c>
      <c r="AE10715">
        <f t="shared" si="659"/>
        <v>0</v>
      </c>
      <c r="AG10715" s="2"/>
      <c r="AH10715" t="s">
        <v>1709</v>
      </c>
      <c r="AI10715" s="7" t="s">
        <v>4922</v>
      </c>
    </row>
    <row r="10716" spans="1:35" ht="11" customHeight="1" outlineLevel="1" x14ac:dyDescent="0.25">
      <c r="A10716" t="s">
        <v>1707</v>
      </c>
      <c r="C10716" s="2" t="s">
        <v>12974</v>
      </c>
      <c r="D10716" s="2" t="s">
        <v>4062</v>
      </c>
      <c r="E10716" s="7">
        <v>1911</v>
      </c>
      <c r="F10716" s="5" t="s">
        <v>6467</v>
      </c>
      <c r="H10716" s="5" t="s">
        <v>3831</v>
      </c>
      <c r="I10716" s="6" t="s">
        <v>5508</v>
      </c>
      <c r="J10716" s="6"/>
      <c r="K10716" s="17">
        <v>3</v>
      </c>
      <c r="L10716" s="17" t="s">
        <v>20075</v>
      </c>
      <c r="M10716" s="9"/>
      <c r="N10716" s="9"/>
      <c r="O10716" s="21"/>
      <c r="Q10716" s="29"/>
      <c r="U10716" s="17"/>
      <c r="V10716" s="2" t="s">
        <v>1041</v>
      </c>
      <c r="X10716" t="s">
        <v>7732</v>
      </c>
      <c r="Y10716" t="str">
        <f t="shared" si="657"/>
        <v/>
      </c>
      <c r="AA10716" t="str">
        <f t="shared" si="658"/>
        <v/>
      </c>
      <c r="AC10716" s="7"/>
      <c r="AD10716" t="s">
        <v>5508</v>
      </c>
      <c r="AE10716">
        <f t="shared" si="659"/>
        <v>0</v>
      </c>
      <c r="AG10716" s="2"/>
      <c r="AH10716" t="s">
        <v>1709</v>
      </c>
      <c r="AI10716" s="7" t="s">
        <v>4922</v>
      </c>
    </row>
    <row r="10717" spans="1:35" ht="11" customHeight="1" outlineLevel="1" x14ac:dyDescent="0.25">
      <c r="A10717" t="s">
        <v>1707</v>
      </c>
      <c r="C10717" s="2" t="s">
        <v>12974</v>
      </c>
      <c r="D10717" s="2" t="s">
        <v>4062</v>
      </c>
      <c r="E10717" s="7">
        <v>1911</v>
      </c>
      <c r="F10717" s="5" t="s">
        <v>21974</v>
      </c>
      <c r="H10717" s="5" t="s">
        <v>3831</v>
      </c>
      <c r="I10717" s="6" t="s">
        <v>5508</v>
      </c>
      <c r="J10717" s="6"/>
      <c r="K10717" s="17">
        <v>3</v>
      </c>
      <c r="L10717" s="17" t="s">
        <v>7732</v>
      </c>
      <c r="M10717" s="9"/>
      <c r="N10717" s="9"/>
      <c r="O10717" s="21"/>
      <c r="Q10717" s="29"/>
      <c r="U10717" s="17"/>
      <c r="V10717" s="2" t="s">
        <v>1042</v>
      </c>
      <c r="X10717" t="s">
        <v>7732</v>
      </c>
      <c r="Y10717" t="str">
        <f t="shared" ref="Y10717:Y10780" si="660">IF(COUNTIF(F10717,"*fdc*"),1,"")</f>
        <v/>
      </c>
      <c r="AA10717" t="str">
        <f t="shared" ref="AA10717:AA10780" si="661">IF(COUNTIF(F10717,"*s/s*"),1,"")</f>
        <v/>
      </c>
      <c r="AC10717" s="7"/>
      <c r="AD10717" t="s">
        <v>5508</v>
      </c>
      <c r="AE10717">
        <f t="shared" si="659"/>
        <v>0</v>
      </c>
      <c r="AG10717" s="2"/>
      <c r="AH10717" t="s">
        <v>1709</v>
      </c>
      <c r="AI10717" s="7" t="s">
        <v>4922</v>
      </c>
    </row>
    <row r="10718" spans="1:35" ht="11" customHeight="1" outlineLevel="1" x14ac:dyDescent="0.25">
      <c r="A10718" t="s">
        <v>1707</v>
      </c>
      <c r="C10718" s="2" t="s">
        <v>12974</v>
      </c>
      <c r="D10718" s="2" t="s">
        <v>4062</v>
      </c>
      <c r="E10718" s="7">
        <v>1911</v>
      </c>
      <c r="F10718" s="5" t="s">
        <v>6465</v>
      </c>
      <c r="H10718" s="5" t="s">
        <v>3831</v>
      </c>
      <c r="I10718" s="6" t="s">
        <v>5508</v>
      </c>
      <c r="J10718" s="6"/>
      <c r="K10718" s="17">
        <v>3</v>
      </c>
      <c r="L10718" s="17" t="s">
        <v>20075</v>
      </c>
      <c r="M10718" s="9"/>
      <c r="N10718" s="9"/>
      <c r="O10718" s="21"/>
      <c r="Q10718" s="29"/>
      <c r="U10718" s="17"/>
      <c r="V10718" s="2" t="s">
        <v>1043</v>
      </c>
      <c r="X10718" t="s">
        <v>7732</v>
      </c>
      <c r="Y10718" t="str">
        <f t="shared" si="660"/>
        <v/>
      </c>
      <c r="AA10718" t="str">
        <f t="shared" si="661"/>
        <v/>
      </c>
      <c r="AC10718" s="7"/>
      <c r="AD10718" t="s">
        <v>5508</v>
      </c>
      <c r="AE10718">
        <f t="shared" si="659"/>
        <v>0</v>
      </c>
      <c r="AG10718" s="2"/>
      <c r="AH10718" t="s">
        <v>1709</v>
      </c>
      <c r="AI10718" s="7" t="s">
        <v>4922</v>
      </c>
    </row>
    <row r="10719" spans="1:35" ht="11" customHeight="1" outlineLevel="1" x14ac:dyDescent="0.25">
      <c r="A10719" t="s">
        <v>1707</v>
      </c>
      <c r="C10719" s="2" t="s">
        <v>12974</v>
      </c>
      <c r="D10719" s="2" t="s">
        <v>4062</v>
      </c>
      <c r="E10719" s="7">
        <v>1911</v>
      </c>
      <c r="F10719" s="5" t="s">
        <v>6467</v>
      </c>
      <c r="H10719" s="5" t="s">
        <v>3831</v>
      </c>
      <c r="I10719" s="6" t="s">
        <v>5508</v>
      </c>
      <c r="J10719" s="6"/>
      <c r="K10719" s="17">
        <v>3</v>
      </c>
      <c r="L10719" s="17" t="s">
        <v>20075</v>
      </c>
      <c r="M10719" s="9"/>
      <c r="N10719" s="9"/>
      <c r="O10719" s="21"/>
      <c r="Q10719" s="29"/>
      <c r="U10719" s="17"/>
      <c r="V10719" s="2" t="s">
        <v>1044</v>
      </c>
      <c r="X10719" t="s">
        <v>7732</v>
      </c>
      <c r="Y10719" t="str">
        <f t="shared" si="660"/>
        <v/>
      </c>
      <c r="AA10719" t="str">
        <f t="shared" si="661"/>
        <v/>
      </c>
      <c r="AC10719" s="7"/>
      <c r="AD10719" t="s">
        <v>5508</v>
      </c>
      <c r="AE10719">
        <f t="shared" si="659"/>
        <v>0</v>
      </c>
      <c r="AG10719" s="2"/>
      <c r="AH10719" t="s">
        <v>1709</v>
      </c>
      <c r="AI10719" s="7" t="s">
        <v>4922</v>
      </c>
    </row>
    <row r="10720" spans="1:35" ht="11" customHeight="1" outlineLevel="1" collapsed="1" x14ac:dyDescent="0.25">
      <c r="A10720" t="s">
        <v>1707</v>
      </c>
      <c r="C10720" s="2" t="s">
        <v>12974</v>
      </c>
      <c r="D10720" s="2" t="s">
        <v>4062</v>
      </c>
      <c r="E10720" s="7">
        <v>1911</v>
      </c>
      <c r="F10720" s="5" t="s">
        <v>21978</v>
      </c>
      <c r="H10720" s="5" t="s">
        <v>3831</v>
      </c>
      <c r="I10720" s="6" t="s">
        <v>5508</v>
      </c>
      <c r="J10720" s="6"/>
      <c r="K10720" s="17">
        <v>3</v>
      </c>
      <c r="L10720" s="17" t="s">
        <v>7732</v>
      </c>
      <c r="M10720" s="9"/>
      <c r="N10720" s="9"/>
      <c r="O10720" s="21"/>
      <c r="Q10720" s="29"/>
      <c r="U10720" s="17"/>
      <c r="V10720" s="2" t="s">
        <v>1045</v>
      </c>
      <c r="X10720" t="s">
        <v>7732</v>
      </c>
      <c r="Y10720" t="str">
        <f t="shared" si="660"/>
        <v/>
      </c>
      <c r="AA10720" t="str">
        <f t="shared" si="661"/>
        <v/>
      </c>
      <c r="AC10720" s="7"/>
      <c r="AD10720" t="s">
        <v>5508</v>
      </c>
      <c r="AE10720">
        <f t="shared" si="659"/>
        <v>0</v>
      </c>
      <c r="AG10720" s="2"/>
      <c r="AH10720" t="s">
        <v>1709</v>
      </c>
      <c r="AI10720" s="7" t="s">
        <v>4922</v>
      </c>
    </row>
    <row r="10721" spans="1:35" ht="11" customHeight="1" outlineLevel="1" x14ac:dyDescent="0.25">
      <c r="A10721" t="s">
        <v>1707</v>
      </c>
      <c r="C10721" s="2" t="s">
        <v>12974</v>
      </c>
      <c r="D10721" s="2" t="s">
        <v>4062</v>
      </c>
      <c r="E10721" s="7">
        <v>1911</v>
      </c>
      <c r="F10721" s="5" t="s">
        <v>6465</v>
      </c>
      <c r="H10721" s="5" t="s">
        <v>3831</v>
      </c>
      <c r="I10721" s="6" t="s">
        <v>5508</v>
      </c>
      <c r="J10721" s="6"/>
      <c r="K10721" s="17">
        <v>3</v>
      </c>
      <c r="L10721" s="17" t="s">
        <v>20075</v>
      </c>
      <c r="M10721" s="9"/>
      <c r="N10721" s="9"/>
      <c r="O10721" s="21"/>
      <c r="Q10721" s="29"/>
      <c r="U10721" s="17"/>
      <c r="V10721" s="2" t="s">
        <v>1046</v>
      </c>
      <c r="X10721" t="s">
        <v>7732</v>
      </c>
      <c r="Y10721" t="str">
        <f t="shared" si="660"/>
        <v/>
      </c>
      <c r="AA10721" t="str">
        <f t="shared" si="661"/>
        <v/>
      </c>
      <c r="AC10721" s="7"/>
      <c r="AD10721" t="s">
        <v>5508</v>
      </c>
      <c r="AE10721">
        <f t="shared" si="659"/>
        <v>0</v>
      </c>
      <c r="AG10721" s="2"/>
      <c r="AH10721" t="s">
        <v>1709</v>
      </c>
      <c r="AI10721" s="7" t="s">
        <v>4922</v>
      </c>
    </row>
    <row r="10722" spans="1:35" ht="11" customHeight="1" outlineLevel="1" x14ac:dyDescent="0.25">
      <c r="A10722" t="s">
        <v>1707</v>
      </c>
      <c r="C10722" s="2" t="s">
        <v>12974</v>
      </c>
      <c r="D10722" s="2" t="s">
        <v>4062</v>
      </c>
      <c r="E10722" s="7">
        <v>1911</v>
      </c>
      <c r="F10722" s="5" t="s">
        <v>4253</v>
      </c>
      <c r="H10722" s="5" t="s">
        <v>3831</v>
      </c>
      <c r="I10722" s="6" t="s">
        <v>5508</v>
      </c>
      <c r="J10722" s="6"/>
      <c r="K10722" s="17">
        <v>3</v>
      </c>
      <c r="L10722" s="17" t="s">
        <v>7732</v>
      </c>
      <c r="M10722" s="9"/>
      <c r="N10722" s="9"/>
      <c r="O10722" s="21"/>
      <c r="Q10722" s="29"/>
      <c r="U10722" s="17"/>
      <c r="V10722" s="2" t="s">
        <v>1047</v>
      </c>
      <c r="X10722" t="s">
        <v>7732</v>
      </c>
      <c r="Y10722" t="str">
        <f t="shared" si="660"/>
        <v/>
      </c>
      <c r="AA10722" t="str">
        <f t="shared" si="661"/>
        <v/>
      </c>
      <c r="AC10722" s="7"/>
      <c r="AD10722" t="s">
        <v>5508</v>
      </c>
      <c r="AE10722">
        <f t="shared" si="659"/>
        <v>0</v>
      </c>
      <c r="AG10722" s="2"/>
      <c r="AH10722" t="s">
        <v>1709</v>
      </c>
      <c r="AI10722" s="7" t="s">
        <v>4922</v>
      </c>
    </row>
    <row r="10723" spans="1:35" ht="11" customHeight="1" outlineLevel="1" x14ac:dyDescent="0.25">
      <c r="A10723" t="s">
        <v>1707</v>
      </c>
      <c r="C10723" s="2" t="s">
        <v>12974</v>
      </c>
      <c r="D10723" s="2" t="s">
        <v>4062</v>
      </c>
      <c r="E10723" s="7">
        <v>1911</v>
      </c>
      <c r="F10723" s="5" t="s">
        <v>6465</v>
      </c>
      <c r="H10723" s="5" t="s">
        <v>3831</v>
      </c>
      <c r="I10723" s="6" t="s">
        <v>5508</v>
      </c>
      <c r="J10723" s="6"/>
      <c r="K10723" s="17">
        <v>3</v>
      </c>
      <c r="L10723" s="17" t="s">
        <v>20075</v>
      </c>
      <c r="M10723" s="9"/>
      <c r="N10723" s="9"/>
      <c r="O10723" s="21"/>
      <c r="Q10723" s="29"/>
      <c r="U10723" s="17"/>
      <c r="V10723" s="2" t="s">
        <v>1049</v>
      </c>
      <c r="X10723" t="s">
        <v>7732</v>
      </c>
      <c r="Y10723" t="str">
        <f t="shared" si="660"/>
        <v/>
      </c>
      <c r="AA10723" t="str">
        <f t="shared" si="661"/>
        <v/>
      </c>
      <c r="AC10723" s="7"/>
      <c r="AD10723" t="s">
        <v>5508</v>
      </c>
      <c r="AE10723">
        <f t="shared" si="659"/>
        <v>0</v>
      </c>
      <c r="AG10723" s="2"/>
      <c r="AH10723" t="s">
        <v>1709</v>
      </c>
      <c r="AI10723" s="7" t="s">
        <v>4922</v>
      </c>
    </row>
    <row r="10724" spans="1:35" ht="11" customHeight="1" outlineLevel="1" x14ac:dyDescent="0.25">
      <c r="A10724" t="s">
        <v>1707</v>
      </c>
      <c r="C10724" s="2" t="s">
        <v>12974</v>
      </c>
      <c r="D10724" s="2" t="s">
        <v>4062</v>
      </c>
      <c r="E10724" s="7">
        <v>1911</v>
      </c>
      <c r="F10724" s="5" t="s">
        <v>4254</v>
      </c>
      <c r="H10724" s="5" t="s">
        <v>3831</v>
      </c>
      <c r="I10724" s="6" t="s">
        <v>5508</v>
      </c>
      <c r="J10724" s="6"/>
      <c r="K10724" s="17">
        <v>3</v>
      </c>
      <c r="L10724" s="17" t="s">
        <v>7732</v>
      </c>
      <c r="M10724" s="9"/>
      <c r="N10724" s="9"/>
      <c r="O10724" s="21"/>
      <c r="Q10724" s="29"/>
      <c r="U10724" s="17"/>
      <c r="V10724" s="2" t="s">
        <v>1050</v>
      </c>
      <c r="X10724" t="s">
        <v>7732</v>
      </c>
      <c r="Y10724" t="str">
        <f t="shared" si="660"/>
        <v/>
      </c>
      <c r="AA10724" t="str">
        <f t="shared" si="661"/>
        <v/>
      </c>
      <c r="AC10724" s="7"/>
      <c r="AD10724" t="s">
        <v>5508</v>
      </c>
      <c r="AE10724">
        <f t="shared" si="659"/>
        <v>0</v>
      </c>
      <c r="AG10724" s="2"/>
      <c r="AH10724" t="s">
        <v>1709</v>
      </c>
      <c r="AI10724" s="7" t="s">
        <v>4922</v>
      </c>
    </row>
    <row r="10725" spans="1:35" ht="11" customHeight="1" outlineLevel="1" x14ac:dyDescent="0.25">
      <c r="A10725" t="s">
        <v>1707</v>
      </c>
      <c r="C10725" s="2" t="s">
        <v>12974</v>
      </c>
      <c r="D10725" s="2" t="s">
        <v>4062</v>
      </c>
      <c r="E10725" s="7">
        <v>1911</v>
      </c>
      <c r="F10725" s="5" t="s">
        <v>6465</v>
      </c>
      <c r="H10725" s="5" t="s">
        <v>3831</v>
      </c>
      <c r="I10725" s="6" t="s">
        <v>5508</v>
      </c>
      <c r="J10725" s="6"/>
      <c r="K10725" s="17">
        <v>3</v>
      </c>
      <c r="L10725" s="17" t="s">
        <v>20075</v>
      </c>
      <c r="M10725" s="9"/>
      <c r="N10725" s="9"/>
      <c r="O10725" s="21"/>
      <c r="Q10725" s="29"/>
      <c r="U10725" s="17"/>
      <c r="V10725" s="2" t="s">
        <v>1051</v>
      </c>
      <c r="X10725" t="s">
        <v>7732</v>
      </c>
      <c r="Y10725" t="str">
        <f t="shared" si="660"/>
        <v/>
      </c>
      <c r="AA10725" t="str">
        <f t="shared" si="661"/>
        <v/>
      </c>
      <c r="AC10725" s="7"/>
      <c r="AD10725" t="s">
        <v>5508</v>
      </c>
      <c r="AE10725">
        <f t="shared" si="659"/>
        <v>0</v>
      </c>
      <c r="AG10725" s="2"/>
      <c r="AH10725" t="s">
        <v>1709</v>
      </c>
      <c r="AI10725" s="7" t="s">
        <v>4922</v>
      </c>
    </row>
    <row r="10726" spans="1:35" ht="11" customHeight="1" outlineLevel="1" x14ac:dyDescent="0.25">
      <c r="A10726" t="s">
        <v>1707</v>
      </c>
      <c r="C10726" s="2" t="s">
        <v>12974</v>
      </c>
      <c r="D10726" s="2" t="s">
        <v>4062</v>
      </c>
      <c r="E10726" s="7">
        <v>1911</v>
      </c>
      <c r="F10726" s="5" t="s">
        <v>4255</v>
      </c>
      <c r="H10726" s="5" t="s">
        <v>3831</v>
      </c>
      <c r="I10726" s="6" t="s">
        <v>5508</v>
      </c>
      <c r="J10726" s="6"/>
      <c r="K10726" s="17">
        <v>3</v>
      </c>
      <c r="L10726" s="17" t="s">
        <v>7732</v>
      </c>
      <c r="M10726" s="9"/>
      <c r="N10726" s="9"/>
      <c r="O10726" s="21"/>
      <c r="Q10726" s="29"/>
      <c r="U10726" s="17"/>
      <c r="V10726" s="2" t="s">
        <v>5917</v>
      </c>
      <c r="Y10726" t="str">
        <f t="shared" si="660"/>
        <v/>
      </c>
      <c r="AA10726" t="str">
        <f t="shared" si="661"/>
        <v/>
      </c>
      <c r="AC10726" s="7"/>
      <c r="AD10726" t="s">
        <v>5508</v>
      </c>
      <c r="AE10726">
        <f t="shared" ref="AE10726:AE10789" si="662">COUNTIF(I10726,"*Fuji*")</f>
        <v>0</v>
      </c>
      <c r="AG10726" s="2"/>
      <c r="AH10726" t="s">
        <v>1709</v>
      </c>
      <c r="AI10726" s="7" t="s">
        <v>4922</v>
      </c>
    </row>
    <row r="10727" spans="1:35" ht="11" customHeight="1" outlineLevel="1" x14ac:dyDescent="0.25">
      <c r="A10727" t="s">
        <v>1707</v>
      </c>
      <c r="C10727" s="2" t="s">
        <v>12974</v>
      </c>
      <c r="D10727" s="2" t="s">
        <v>4062</v>
      </c>
      <c r="E10727" s="7">
        <v>1911</v>
      </c>
      <c r="F10727" s="5" t="s">
        <v>6465</v>
      </c>
      <c r="H10727" s="5" t="s">
        <v>3831</v>
      </c>
      <c r="I10727" s="6" t="s">
        <v>5508</v>
      </c>
      <c r="J10727" s="6"/>
      <c r="K10727" s="17">
        <v>3</v>
      </c>
      <c r="L10727" s="17" t="s">
        <v>20075</v>
      </c>
      <c r="M10727" s="9"/>
      <c r="N10727" s="9"/>
      <c r="O10727" s="21"/>
      <c r="Q10727" s="29"/>
      <c r="U10727" s="17"/>
      <c r="V10727" s="2" t="s">
        <v>5918</v>
      </c>
      <c r="X10727" t="s">
        <v>7732</v>
      </c>
      <c r="Y10727" t="str">
        <f t="shared" si="660"/>
        <v/>
      </c>
      <c r="AA10727" t="str">
        <f t="shared" si="661"/>
        <v/>
      </c>
      <c r="AC10727" s="7"/>
      <c r="AD10727" t="s">
        <v>5508</v>
      </c>
      <c r="AE10727">
        <f t="shared" si="662"/>
        <v>0</v>
      </c>
      <c r="AG10727" s="2"/>
      <c r="AH10727" t="s">
        <v>1709</v>
      </c>
      <c r="AI10727" s="7" t="s">
        <v>4922</v>
      </c>
    </row>
    <row r="10728" spans="1:35" ht="11" customHeight="1" outlineLevel="1" x14ac:dyDescent="0.25">
      <c r="A10728" t="s">
        <v>1707</v>
      </c>
      <c r="C10728" s="2" t="s">
        <v>12974</v>
      </c>
      <c r="D10728" s="2" t="s">
        <v>4062</v>
      </c>
      <c r="E10728" s="7">
        <v>1911</v>
      </c>
      <c r="F10728" s="5" t="s">
        <v>6467</v>
      </c>
      <c r="H10728" s="5" t="s">
        <v>3831</v>
      </c>
      <c r="I10728" s="6" t="s">
        <v>5508</v>
      </c>
      <c r="J10728" s="6"/>
      <c r="K10728" s="17">
        <v>3</v>
      </c>
      <c r="L10728" s="17" t="s">
        <v>20075</v>
      </c>
      <c r="M10728" s="9"/>
      <c r="N10728" s="9"/>
      <c r="O10728" s="21"/>
      <c r="Q10728" s="29"/>
      <c r="U10728" s="17"/>
      <c r="V10728" s="2" t="s">
        <v>5919</v>
      </c>
      <c r="X10728" t="s">
        <v>7732</v>
      </c>
      <c r="Y10728" t="str">
        <f t="shared" si="660"/>
        <v/>
      </c>
      <c r="AA10728" t="str">
        <f t="shared" si="661"/>
        <v/>
      </c>
      <c r="AC10728" s="7"/>
      <c r="AD10728" t="s">
        <v>5508</v>
      </c>
      <c r="AE10728">
        <f t="shared" si="662"/>
        <v>0</v>
      </c>
      <c r="AG10728" s="2"/>
      <c r="AH10728" t="s">
        <v>1709</v>
      </c>
      <c r="AI10728" s="7" t="s">
        <v>4922</v>
      </c>
    </row>
    <row r="10729" spans="1:35" ht="11" customHeight="1" outlineLevel="1" x14ac:dyDescent="0.25">
      <c r="A10729" t="s">
        <v>1707</v>
      </c>
      <c r="C10729" s="2" t="s">
        <v>12974</v>
      </c>
      <c r="D10729" s="2" t="s">
        <v>4062</v>
      </c>
      <c r="E10729" s="7">
        <v>1911</v>
      </c>
      <c r="F10729" s="5" t="s">
        <v>4252</v>
      </c>
      <c r="H10729" s="5" t="s">
        <v>3831</v>
      </c>
      <c r="I10729" s="6" t="s">
        <v>5508</v>
      </c>
      <c r="J10729" s="6"/>
      <c r="K10729" s="17">
        <v>3</v>
      </c>
      <c r="L10729" s="17" t="s">
        <v>7732</v>
      </c>
      <c r="M10729" s="9"/>
      <c r="N10729" s="9"/>
      <c r="O10729" s="21"/>
      <c r="Q10729" s="29"/>
      <c r="U10729" s="17"/>
      <c r="V10729" s="2" t="s">
        <v>5920</v>
      </c>
      <c r="X10729" t="s">
        <v>7732</v>
      </c>
      <c r="Y10729" t="str">
        <f t="shared" si="660"/>
        <v/>
      </c>
      <c r="AA10729" t="str">
        <f t="shared" si="661"/>
        <v/>
      </c>
      <c r="AC10729" s="7"/>
      <c r="AD10729" t="s">
        <v>5508</v>
      </c>
      <c r="AE10729">
        <f t="shared" si="662"/>
        <v>0</v>
      </c>
      <c r="AG10729" s="2"/>
      <c r="AH10729" t="s">
        <v>1709</v>
      </c>
      <c r="AI10729" s="7" t="s">
        <v>4620</v>
      </c>
    </row>
    <row r="10730" spans="1:35" ht="11" customHeight="1" outlineLevel="1" x14ac:dyDescent="0.25">
      <c r="A10730" t="s">
        <v>1707</v>
      </c>
      <c r="C10730" s="2" t="s">
        <v>12974</v>
      </c>
      <c r="D10730" s="2" t="s">
        <v>4062</v>
      </c>
      <c r="E10730" s="7">
        <v>1911</v>
      </c>
      <c r="F10730" s="5" t="s">
        <v>21974</v>
      </c>
      <c r="H10730" s="5" t="s">
        <v>3831</v>
      </c>
      <c r="I10730" s="6" t="s">
        <v>5508</v>
      </c>
      <c r="J10730" s="6"/>
      <c r="K10730" s="17">
        <v>3</v>
      </c>
      <c r="L10730" s="17" t="s">
        <v>7732</v>
      </c>
      <c r="M10730" s="9"/>
      <c r="N10730" s="9"/>
      <c r="O10730" s="21"/>
      <c r="Q10730" s="29"/>
      <c r="U10730" s="17"/>
      <c r="V10730" s="2" t="s">
        <v>5921</v>
      </c>
      <c r="X10730" t="s">
        <v>7732</v>
      </c>
      <c r="Y10730" t="str">
        <f t="shared" si="660"/>
        <v/>
      </c>
      <c r="AA10730" t="str">
        <f t="shared" si="661"/>
        <v/>
      </c>
      <c r="AC10730" s="7"/>
      <c r="AD10730" t="s">
        <v>5508</v>
      </c>
      <c r="AE10730">
        <f t="shared" si="662"/>
        <v>0</v>
      </c>
      <c r="AG10730" s="2"/>
      <c r="AH10730" t="s">
        <v>1709</v>
      </c>
      <c r="AI10730" s="7" t="s">
        <v>4620</v>
      </c>
    </row>
    <row r="10731" spans="1:35" ht="11" customHeight="1" outlineLevel="1" x14ac:dyDescent="0.25">
      <c r="A10731" t="s">
        <v>1707</v>
      </c>
      <c r="C10731" s="2" t="s">
        <v>12974</v>
      </c>
      <c r="D10731" s="2" t="s">
        <v>4062</v>
      </c>
      <c r="E10731" s="7">
        <v>1911</v>
      </c>
      <c r="F10731" s="5" t="s">
        <v>21978</v>
      </c>
      <c r="H10731" s="5" t="s">
        <v>3831</v>
      </c>
      <c r="I10731" s="6" t="s">
        <v>5508</v>
      </c>
      <c r="J10731" s="6"/>
      <c r="K10731" s="17">
        <v>3</v>
      </c>
      <c r="L10731" s="17" t="s">
        <v>7732</v>
      </c>
      <c r="M10731" s="9"/>
      <c r="N10731" s="9"/>
      <c r="O10731" s="21"/>
      <c r="Q10731" s="29"/>
      <c r="U10731" s="17"/>
      <c r="V10731" s="2" t="s">
        <v>5165</v>
      </c>
      <c r="X10731" t="s">
        <v>7732</v>
      </c>
      <c r="Y10731" t="str">
        <f t="shared" si="660"/>
        <v/>
      </c>
      <c r="AA10731" t="str">
        <f t="shared" si="661"/>
        <v/>
      </c>
      <c r="AC10731" s="7"/>
      <c r="AD10731" t="s">
        <v>5508</v>
      </c>
      <c r="AE10731">
        <f t="shared" si="662"/>
        <v>0</v>
      </c>
      <c r="AG10731" s="2"/>
      <c r="AH10731" t="s">
        <v>1709</v>
      </c>
      <c r="AI10731" s="7" t="s">
        <v>4620</v>
      </c>
    </row>
    <row r="10732" spans="1:35" ht="11" customHeight="1" outlineLevel="1" x14ac:dyDescent="0.25">
      <c r="A10732" t="s">
        <v>1707</v>
      </c>
      <c r="C10732" s="2" t="s">
        <v>12974</v>
      </c>
      <c r="D10732" s="2" t="s">
        <v>4062</v>
      </c>
      <c r="E10732" s="7">
        <v>1911</v>
      </c>
      <c r="F10732" s="5" t="s">
        <v>4253</v>
      </c>
      <c r="H10732" s="5" t="s">
        <v>3831</v>
      </c>
      <c r="I10732" s="6" t="s">
        <v>5508</v>
      </c>
      <c r="J10732" s="6"/>
      <c r="K10732" s="17">
        <v>3</v>
      </c>
      <c r="L10732" s="17" t="s">
        <v>7732</v>
      </c>
      <c r="M10732" s="9"/>
      <c r="N10732" s="9"/>
      <c r="O10732" s="21"/>
      <c r="Q10732" s="29"/>
      <c r="U10732" s="17"/>
      <c r="V10732" s="2" t="s">
        <v>5166</v>
      </c>
      <c r="Y10732" t="str">
        <f t="shared" si="660"/>
        <v/>
      </c>
      <c r="AA10732" t="str">
        <f t="shared" si="661"/>
        <v/>
      </c>
      <c r="AC10732" s="7"/>
      <c r="AD10732" t="s">
        <v>5508</v>
      </c>
      <c r="AE10732">
        <f t="shared" si="662"/>
        <v>0</v>
      </c>
      <c r="AG10732" s="2"/>
      <c r="AH10732" t="s">
        <v>1709</v>
      </c>
      <c r="AI10732" s="7" t="s">
        <v>4620</v>
      </c>
    </row>
    <row r="10733" spans="1:35" ht="11" customHeight="1" outlineLevel="1" x14ac:dyDescent="0.25">
      <c r="A10733" t="s">
        <v>1707</v>
      </c>
      <c r="C10733" s="2" t="s">
        <v>12974</v>
      </c>
      <c r="D10733" s="2" t="s">
        <v>4062</v>
      </c>
      <c r="E10733" s="7">
        <v>1911</v>
      </c>
      <c r="F10733" s="5" t="s">
        <v>10944</v>
      </c>
      <c r="H10733" s="5" t="s">
        <v>3831</v>
      </c>
      <c r="I10733" s="6" t="s">
        <v>5508</v>
      </c>
      <c r="J10733" s="6"/>
      <c r="K10733" s="17">
        <v>3</v>
      </c>
      <c r="L10733" s="17" t="s">
        <v>7732</v>
      </c>
      <c r="M10733" s="9"/>
      <c r="N10733" s="9"/>
      <c r="O10733" s="21"/>
      <c r="Q10733" s="29"/>
      <c r="U10733" s="17"/>
      <c r="V10733" s="2" t="s">
        <v>5167</v>
      </c>
      <c r="X10733" t="s">
        <v>7732</v>
      </c>
      <c r="Y10733" t="str">
        <f t="shared" si="660"/>
        <v/>
      </c>
      <c r="AA10733" t="str">
        <f t="shared" si="661"/>
        <v/>
      </c>
      <c r="AC10733" s="7"/>
      <c r="AD10733" t="s">
        <v>5508</v>
      </c>
      <c r="AE10733">
        <f t="shared" si="662"/>
        <v>0</v>
      </c>
      <c r="AG10733" s="2"/>
      <c r="AH10733" t="s">
        <v>1709</v>
      </c>
      <c r="AI10733" s="7" t="s">
        <v>4922</v>
      </c>
    </row>
    <row r="10734" spans="1:35" ht="11" customHeight="1" outlineLevel="1" x14ac:dyDescent="0.25">
      <c r="A10734" t="s">
        <v>1707</v>
      </c>
      <c r="C10734" s="2" t="s">
        <v>12974</v>
      </c>
      <c r="D10734" s="2" t="s">
        <v>4062</v>
      </c>
      <c r="E10734" s="7">
        <v>1911</v>
      </c>
      <c r="F10734" s="5" t="s">
        <v>6467</v>
      </c>
      <c r="H10734" s="5" t="s">
        <v>3831</v>
      </c>
      <c r="I10734" s="6" t="s">
        <v>5508</v>
      </c>
      <c r="J10734" s="6"/>
      <c r="K10734" s="17">
        <v>3</v>
      </c>
      <c r="L10734" s="17" t="s">
        <v>20075</v>
      </c>
      <c r="M10734" s="9"/>
      <c r="N10734" s="9"/>
      <c r="O10734" s="21"/>
      <c r="Q10734" s="29"/>
      <c r="U10734" s="17"/>
      <c r="V10734" s="2" t="s">
        <v>5168</v>
      </c>
      <c r="X10734" t="s">
        <v>7732</v>
      </c>
      <c r="Y10734" t="str">
        <f t="shared" si="660"/>
        <v/>
      </c>
      <c r="AA10734" t="str">
        <f t="shared" si="661"/>
        <v/>
      </c>
      <c r="AC10734" s="7"/>
      <c r="AD10734" t="s">
        <v>5508</v>
      </c>
      <c r="AE10734">
        <f t="shared" si="662"/>
        <v>0</v>
      </c>
      <c r="AG10734" s="2"/>
      <c r="AH10734" t="s">
        <v>1709</v>
      </c>
      <c r="AI10734" s="7" t="s">
        <v>4922</v>
      </c>
    </row>
    <row r="10735" spans="1:35" ht="11" customHeight="1" outlineLevel="1" x14ac:dyDescent="0.25">
      <c r="A10735" t="s">
        <v>1707</v>
      </c>
      <c r="C10735" s="2" t="s">
        <v>12974</v>
      </c>
      <c r="D10735" s="2" t="s">
        <v>4062</v>
      </c>
      <c r="E10735" s="7">
        <v>1911</v>
      </c>
      <c r="F10735" s="5" t="s">
        <v>6465</v>
      </c>
      <c r="H10735" s="5" t="s">
        <v>3831</v>
      </c>
      <c r="I10735" s="6" t="s">
        <v>5508</v>
      </c>
      <c r="J10735" s="6"/>
      <c r="K10735" s="17">
        <v>3</v>
      </c>
      <c r="L10735" s="17" t="s">
        <v>20075</v>
      </c>
      <c r="M10735" s="9"/>
      <c r="N10735" s="9"/>
      <c r="O10735" s="21"/>
      <c r="Q10735" s="29"/>
      <c r="U10735" s="17"/>
      <c r="V10735" s="2" t="s">
        <v>5169</v>
      </c>
      <c r="X10735" t="s">
        <v>7732</v>
      </c>
      <c r="Y10735" t="str">
        <f t="shared" si="660"/>
        <v/>
      </c>
      <c r="AA10735" t="str">
        <f t="shared" si="661"/>
        <v/>
      </c>
      <c r="AC10735" s="7"/>
      <c r="AD10735" t="s">
        <v>5508</v>
      </c>
      <c r="AE10735">
        <f t="shared" si="662"/>
        <v>0</v>
      </c>
      <c r="AG10735" s="2"/>
      <c r="AH10735" t="s">
        <v>1709</v>
      </c>
      <c r="AI10735" s="7" t="s">
        <v>4922</v>
      </c>
    </row>
    <row r="10736" spans="1:35" ht="11" customHeight="1" outlineLevel="1" x14ac:dyDescent="0.25">
      <c r="A10736" t="s">
        <v>1707</v>
      </c>
      <c r="C10736" s="2" t="s">
        <v>12974</v>
      </c>
      <c r="D10736" s="2" t="s">
        <v>4062</v>
      </c>
      <c r="E10736" s="7">
        <v>1911</v>
      </c>
      <c r="F10736" s="5" t="s">
        <v>6521</v>
      </c>
      <c r="H10736" s="5" t="s">
        <v>3831</v>
      </c>
      <c r="I10736" s="6" t="s">
        <v>5508</v>
      </c>
      <c r="J10736" s="6"/>
      <c r="K10736" s="17">
        <v>3</v>
      </c>
      <c r="L10736" s="17" t="s">
        <v>20075</v>
      </c>
      <c r="M10736" s="9"/>
      <c r="N10736" s="9"/>
      <c r="O10736" s="21"/>
      <c r="Q10736" s="29"/>
      <c r="U10736" s="17"/>
      <c r="V10736" s="2" t="s">
        <v>5170</v>
      </c>
      <c r="X10736" t="s">
        <v>7732</v>
      </c>
      <c r="Y10736" t="str">
        <f t="shared" si="660"/>
        <v/>
      </c>
      <c r="AA10736" t="str">
        <f t="shared" si="661"/>
        <v/>
      </c>
      <c r="AC10736" s="7"/>
      <c r="AD10736" t="s">
        <v>5508</v>
      </c>
      <c r="AE10736">
        <f t="shared" si="662"/>
        <v>0</v>
      </c>
      <c r="AG10736" s="2"/>
      <c r="AH10736" t="s">
        <v>1709</v>
      </c>
      <c r="AI10736" s="7" t="s">
        <v>4922</v>
      </c>
    </row>
    <row r="10737" spans="1:35" ht="11" customHeight="1" outlineLevel="1" x14ac:dyDescent="0.25">
      <c r="A10737" t="s">
        <v>1707</v>
      </c>
      <c r="C10737" s="2" t="s">
        <v>12974</v>
      </c>
      <c r="D10737" s="2" t="s">
        <v>4062</v>
      </c>
      <c r="E10737" s="7">
        <v>1911</v>
      </c>
      <c r="F10737" s="5" t="s">
        <v>4252</v>
      </c>
      <c r="H10737" s="5" t="s">
        <v>3831</v>
      </c>
      <c r="I10737" s="6" t="s">
        <v>5508</v>
      </c>
      <c r="J10737" s="6"/>
      <c r="K10737" s="17">
        <v>3</v>
      </c>
      <c r="L10737" s="17" t="s">
        <v>7732</v>
      </c>
      <c r="M10737" s="9"/>
      <c r="N10737" s="9"/>
      <c r="O10737" s="21"/>
      <c r="Q10737" s="29"/>
      <c r="U10737" s="17"/>
      <c r="V10737" s="2" t="s">
        <v>6522</v>
      </c>
      <c r="X10737" t="s">
        <v>7732</v>
      </c>
      <c r="Y10737" t="str">
        <f t="shared" si="660"/>
        <v/>
      </c>
      <c r="AA10737" t="str">
        <f t="shared" si="661"/>
        <v/>
      </c>
      <c r="AC10737" s="7"/>
      <c r="AD10737" t="s">
        <v>5508</v>
      </c>
      <c r="AE10737">
        <f t="shared" si="662"/>
        <v>0</v>
      </c>
      <c r="AG10737" s="2"/>
      <c r="AH10737" t="s">
        <v>1709</v>
      </c>
      <c r="AI10737" s="7" t="s">
        <v>4922</v>
      </c>
    </row>
    <row r="10738" spans="1:35" ht="11" customHeight="1" outlineLevel="1" x14ac:dyDescent="0.25">
      <c r="A10738" t="s">
        <v>1707</v>
      </c>
      <c r="C10738" s="2" t="s">
        <v>12974</v>
      </c>
      <c r="D10738" s="2" t="s">
        <v>4062</v>
      </c>
      <c r="E10738" s="7">
        <v>1911</v>
      </c>
      <c r="F10738" s="5" t="s">
        <v>21974</v>
      </c>
      <c r="H10738" s="5" t="s">
        <v>3831</v>
      </c>
      <c r="I10738" s="6" t="s">
        <v>5508</v>
      </c>
      <c r="J10738" s="6"/>
      <c r="K10738" s="17">
        <v>3</v>
      </c>
      <c r="L10738" s="17" t="s">
        <v>7732</v>
      </c>
      <c r="M10738" s="9"/>
      <c r="N10738" s="9"/>
      <c r="O10738" s="21"/>
      <c r="Q10738" s="29"/>
      <c r="U10738" s="17"/>
      <c r="V10738" s="2" t="s">
        <v>42</v>
      </c>
      <c r="X10738" t="s">
        <v>7732</v>
      </c>
      <c r="Y10738" t="str">
        <f t="shared" si="660"/>
        <v/>
      </c>
      <c r="AA10738" t="str">
        <f t="shared" si="661"/>
        <v/>
      </c>
      <c r="AC10738" s="7"/>
      <c r="AD10738" t="s">
        <v>5508</v>
      </c>
      <c r="AE10738">
        <f t="shared" si="662"/>
        <v>0</v>
      </c>
      <c r="AG10738" s="2"/>
      <c r="AH10738" t="s">
        <v>1709</v>
      </c>
      <c r="AI10738" s="7" t="s">
        <v>4922</v>
      </c>
    </row>
    <row r="10739" spans="1:35" ht="11" customHeight="1" outlineLevel="1" x14ac:dyDescent="0.25">
      <c r="A10739" t="s">
        <v>1707</v>
      </c>
      <c r="C10739" s="2" t="s">
        <v>12974</v>
      </c>
      <c r="D10739" s="2" t="s">
        <v>4062</v>
      </c>
      <c r="E10739" s="7">
        <v>1911</v>
      </c>
      <c r="F10739" s="5" t="s">
        <v>21978</v>
      </c>
      <c r="H10739" s="5" t="s">
        <v>3831</v>
      </c>
      <c r="I10739" s="6" t="s">
        <v>5508</v>
      </c>
      <c r="J10739" s="6"/>
      <c r="K10739" s="17">
        <v>3</v>
      </c>
      <c r="L10739" s="17" t="s">
        <v>7732</v>
      </c>
      <c r="M10739" s="9"/>
      <c r="N10739" s="9"/>
      <c r="O10739" s="21"/>
      <c r="Q10739" s="29"/>
      <c r="U10739" s="17"/>
      <c r="V10739" s="2" t="s">
        <v>43</v>
      </c>
      <c r="Y10739" t="str">
        <f t="shared" si="660"/>
        <v/>
      </c>
      <c r="AA10739" t="str">
        <f t="shared" si="661"/>
        <v/>
      </c>
      <c r="AC10739" s="7"/>
      <c r="AD10739" t="s">
        <v>5508</v>
      </c>
      <c r="AE10739">
        <f t="shared" si="662"/>
        <v>0</v>
      </c>
      <c r="AG10739" s="2"/>
      <c r="AH10739" t="s">
        <v>1709</v>
      </c>
      <c r="AI10739" s="7" t="s">
        <v>4922</v>
      </c>
    </row>
    <row r="10740" spans="1:35" ht="11" customHeight="1" outlineLevel="1" x14ac:dyDescent="0.25">
      <c r="A10740" t="s">
        <v>1707</v>
      </c>
      <c r="C10740" s="2" t="s">
        <v>12974</v>
      </c>
      <c r="D10740" s="2" t="s">
        <v>4062</v>
      </c>
      <c r="E10740" s="7">
        <v>1911</v>
      </c>
      <c r="F10740" s="5" t="s">
        <v>4253</v>
      </c>
      <c r="H10740" s="5" t="s">
        <v>3831</v>
      </c>
      <c r="I10740" s="6" t="s">
        <v>5508</v>
      </c>
      <c r="J10740" s="6"/>
      <c r="K10740" s="17">
        <v>3</v>
      </c>
      <c r="L10740" s="17" t="s">
        <v>7732</v>
      </c>
      <c r="M10740" s="9"/>
      <c r="N10740" s="9"/>
      <c r="O10740" s="21"/>
      <c r="Q10740" s="29"/>
      <c r="U10740" s="17"/>
      <c r="V10740" s="2" t="s">
        <v>44</v>
      </c>
      <c r="Y10740" t="str">
        <f t="shared" si="660"/>
        <v/>
      </c>
      <c r="AA10740" t="str">
        <f t="shared" si="661"/>
        <v/>
      </c>
      <c r="AC10740" s="7"/>
      <c r="AD10740" t="s">
        <v>5508</v>
      </c>
      <c r="AE10740">
        <f t="shared" si="662"/>
        <v>0</v>
      </c>
      <c r="AG10740" s="2"/>
      <c r="AH10740" t="s">
        <v>1709</v>
      </c>
      <c r="AI10740" s="7" t="s">
        <v>4922</v>
      </c>
    </row>
    <row r="10741" spans="1:35" ht="11" customHeight="1" outlineLevel="1" x14ac:dyDescent="0.25">
      <c r="A10741" t="s">
        <v>1707</v>
      </c>
      <c r="C10741" s="2" t="s">
        <v>12974</v>
      </c>
      <c r="D10741" s="2">
        <v>334</v>
      </c>
      <c r="E10741" s="7">
        <v>1912</v>
      </c>
      <c r="F10741" s="5" t="s">
        <v>1640</v>
      </c>
      <c r="H10741" s="5" t="s">
        <v>724</v>
      </c>
      <c r="I10741" s="6" t="s">
        <v>5508</v>
      </c>
      <c r="J10741" s="6" t="s">
        <v>17002</v>
      </c>
      <c r="K10741" s="17">
        <v>1</v>
      </c>
      <c r="L10741" s="17" t="s">
        <v>7732</v>
      </c>
      <c r="M10741" s="9"/>
      <c r="N10741" s="9"/>
      <c r="O10741" s="21"/>
      <c r="Q10741" s="29"/>
      <c r="U10741" s="17"/>
      <c r="V10741" s="2">
        <v>305</v>
      </c>
      <c r="Y10741" t="str">
        <f t="shared" si="660"/>
        <v/>
      </c>
      <c r="AA10741" t="str">
        <f t="shared" si="661"/>
        <v/>
      </c>
      <c r="AC10741" s="7"/>
      <c r="AD10741" t="s">
        <v>5508</v>
      </c>
      <c r="AE10741">
        <f t="shared" si="662"/>
        <v>0</v>
      </c>
      <c r="AG10741" s="2"/>
      <c r="AH10741" t="s">
        <v>1709</v>
      </c>
      <c r="AI10741" s="7" t="s">
        <v>4922</v>
      </c>
    </row>
    <row r="10742" spans="1:35" ht="11" customHeight="1" outlineLevel="1" x14ac:dyDescent="0.25">
      <c r="A10742" t="s">
        <v>1707</v>
      </c>
      <c r="C10742" s="2" t="s">
        <v>12974</v>
      </c>
      <c r="D10742" s="2" t="s">
        <v>4062</v>
      </c>
      <c r="E10742" s="7">
        <v>1912</v>
      </c>
      <c r="F10742" s="5" t="s">
        <v>10944</v>
      </c>
      <c r="H10742" s="5" t="s">
        <v>3831</v>
      </c>
      <c r="I10742" s="6" t="s">
        <v>5508</v>
      </c>
      <c r="J10742" s="6"/>
      <c r="K10742" s="17">
        <v>3</v>
      </c>
      <c r="L10742" s="17" t="s">
        <v>7732</v>
      </c>
      <c r="M10742" s="9"/>
      <c r="N10742" s="9"/>
      <c r="O10742" s="21"/>
      <c r="Q10742" s="29"/>
      <c r="U10742" s="17"/>
      <c r="V10742" s="2" t="s">
        <v>45</v>
      </c>
      <c r="Y10742" t="str">
        <f t="shared" si="660"/>
        <v/>
      </c>
      <c r="AA10742" t="str">
        <f t="shared" si="661"/>
        <v/>
      </c>
      <c r="AC10742" s="7"/>
      <c r="AD10742" t="s">
        <v>5508</v>
      </c>
      <c r="AE10742">
        <f t="shared" si="662"/>
        <v>0</v>
      </c>
      <c r="AG10742" s="2"/>
      <c r="AH10742" t="s">
        <v>1709</v>
      </c>
      <c r="AI10742" s="7" t="s">
        <v>4922</v>
      </c>
    </row>
    <row r="10743" spans="1:35" ht="11" customHeight="1" outlineLevel="1" x14ac:dyDescent="0.25">
      <c r="A10743" t="s">
        <v>1707</v>
      </c>
      <c r="C10743" s="2" t="s">
        <v>12974</v>
      </c>
      <c r="D10743" s="2" t="s">
        <v>4062</v>
      </c>
      <c r="E10743" s="7">
        <v>1912</v>
      </c>
      <c r="F10743" s="5" t="s">
        <v>4252</v>
      </c>
      <c r="H10743" s="5" t="s">
        <v>3831</v>
      </c>
      <c r="I10743" s="6" t="s">
        <v>5508</v>
      </c>
      <c r="J10743" s="6"/>
      <c r="K10743" s="17">
        <v>3</v>
      </c>
      <c r="L10743" s="17" t="s">
        <v>7732</v>
      </c>
      <c r="M10743" s="9"/>
      <c r="N10743" s="9"/>
      <c r="O10743" s="21"/>
      <c r="Q10743" s="29"/>
      <c r="U10743" s="17"/>
      <c r="V10743" s="2" t="s">
        <v>46</v>
      </c>
      <c r="Y10743" t="str">
        <f t="shared" si="660"/>
        <v/>
      </c>
      <c r="AA10743" t="str">
        <f t="shared" si="661"/>
        <v/>
      </c>
      <c r="AC10743" s="7"/>
      <c r="AD10743" t="s">
        <v>5508</v>
      </c>
      <c r="AE10743">
        <f t="shared" si="662"/>
        <v>0</v>
      </c>
      <c r="AG10743" s="2"/>
      <c r="AH10743" t="s">
        <v>1709</v>
      </c>
      <c r="AI10743" s="7" t="s">
        <v>4922</v>
      </c>
    </row>
    <row r="10744" spans="1:35" ht="11" customHeight="1" outlineLevel="1" x14ac:dyDescent="0.25">
      <c r="A10744" t="s">
        <v>1707</v>
      </c>
      <c r="C10744" s="2" t="s">
        <v>12974</v>
      </c>
      <c r="D10744" s="2" t="s">
        <v>4062</v>
      </c>
      <c r="E10744" s="7">
        <v>1912</v>
      </c>
      <c r="F10744" s="5" t="s">
        <v>21974</v>
      </c>
      <c r="H10744" s="5" t="s">
        <v>3831</v>
      </c>
      <c r="I10744" s="6" t="s">
        <v>5508</v>
      </c>
      <c r="J10744" s="6"/>
      <c r="K10744" s="17">
        <v>3</v>
      </c>
      <c r="L10744" s="17" t="s">
        <v>7732</v>
      </c>
      <c r="M10744" s="9"/>
      <c r="N10744" s="9"/>
      <c r="O10744" s="21"/>
      <c r="Q10744" s="29"/>
      <c r="U10744" s="17"/>
      <c r="V10744" s="2" t="s">
        <v>47</v>
      </c>
      <c r="X10744" t="s">
        <v>7732</v>
      </c>
      <c r="Y10744" t="str">
        <f t="shared" si="660"/>
        <v/>
      </c>
      <c r="AA10744" t="str">
        <f t="shared" si="661"/>
        <v/>
      </c>
      <c r="AC10744" s="7"/>
      <c r="AD10744" t="s">
        <v>5508</v>
      </c>
      <c r="AE10744">
        <f t="shared" si="662"/>
        <v>0</v>
      </c>
      <c r="AG10744" s="2"/>
      <c r="AH10744" t="s">
        <v>1709</v>
      </c>
      <c r="AI10744" s="7" t="s">
        <v>4922</v>
      </c>
    </row>
    <row r="10745" spans="1:35" ht="11" customHeight="1" outlineLevel="1" collapsed="1" x14ac:dyDescent="0.25">
      <c r="A10745" t="s">
        <v>1707</v>
      </c>
      <c r="C10745" s="2" t="s">
        <v>12974</v>
      </c>
      <c r="D10745" s="2" t="s">
        <v>4062</v>
      </c>
      <c r="E10745" s="7">
        <v>1912</v>
      </c>
      <c r="F10745" s="5" t="s">
        <v>21978</v>
      </c>
      <c r="H10745" s="5" t="s">
        <v>3831</v>
      </c>
      <c r="I10745" s="6" t="s">
        <v>5508</v>
      </c>
      <c r="J10745" s="6"/>
      <c r="K10745" s="17">
        <v>3</v>
      </c>
      <c r="L10745" s="17" t="s">
        <v>7732</v>
      </c>
      <c r="M10745" s="9"/>
      <c r="N10745" s="9"/>
      <c r="O10745" s="21"/>
      <c r="Q10745" s="29"/>
      <c r="U10745" s="17"/>
      <c r="V10745" s="2" t="s">
        <v>48</v>
      </c>
      <c r="X10745" t="s">
        <v>7732</v>
      </c>
      <c r="Y10745" t="str">
        <f t="shared" si="660"/>
        <v/>
      </c>
      <c r="AA10745" t="str">
        <f t="shared" si="661"/>
        <v/>
      </c>
      <c r="AC10745" s="7"/>
      <c r="AD10745" t="s">
        <v>5508</v>
      </c>
      <c r="AE10745">
        <f t="shared" si="662"/>
        <v>0</v>
      </c>
      <c r="AG10745" s="2"/>
      <c r="AH10745" t="s">
        <v>1709</v>
      </c>
      <c r="AI10745" s="7" t="s">
        <v>4922</v>
      </c>
    </row>
    <row r="10746" spans="1:35" ht="11" customHeight="1" outlineLevel="1" x14ac:dyDescent="0.25">
      <c r="A10746" t="s">
        <v>1707</v>
      </c>
      <c r="C10746" s="2" t="s">
        <v>12974</v>
      </c>
      <c r="D10746" s="2" t="s">
        <v>4062</v>
      </c>
      <c r="E10746" s="7">
        <v>1912</v>
      </c>
      <c r="F10746" s="5" t="s">
        <v>6835</v>
      </c>
      <c r="H10746" s="5" t="s">
        <v>3831</v>
      </c>
      <c r="I10746" s="6" t="s">
        <v>5508</v>
      </c>
      <c r="J10746" s="6"/>
      <c r="K10746" s="17">
        <v>3</v>
      </c>
      <c r="L10746" s="17" t="s">
        <v>7732</v>
      </c>
      <c r="M10746" s="9"/>
      <c r="N10746" s="9"/>
      <c r="O10746" s="21"/>
      <c r="Q10746" s="29"/>
      <c r="U10746" s="17"/>
      <c r="V10746" s="2" t="s">
        <v>49</v>
      </c>
      <c r="Y10746" t="str">
        <f t="shared" si="660"/>
        <v/>
      </c>
      <c r="AA10746" t="str">
        <f t="shared" si="661"/>
        <v/>
      </c>
      <c r="AC10746" s="7"/>
      <c r="AD10746" t="s">
        <v>5508</v>
      </c>
      <c r="AE10746">
        <f t="shared" si="662"/>
        <v>0</v>
      </c>
      <c r="AG10746" s="2"/>
      <c r="AH10746" t="s">
        <v>1709</v>
      </c>
      <c r="AI10746" s="7" t="s">
        <v>4922</v>
      </c>
    </row>
    <row r="10747" spans="1:35" ht="11" customHeight="1" outlineLevel="1" x14ac:dyDescent="0.25">
      <c r="A10747" t="s">
        <v>1707</v>
      </c>
      <c r="C10747" s="2" t="s">
        <v>12974</v>
      </c>
      <c r="D10747" s="2" t="s">
        <v>4062</v>
      </c>
      <c r="E10747" s="7">
        <v>1912</v>
      </c>
      <c r="F10747" s="5" t="s">
        <v>4253</v>
      </c>
      <c r="H10747" s="5" t="s">
        <v>3831</v>
      </c>
      <c r="I10747" s="6" t="s">
        <v>5508</v>
      </c>
      <c r="J10747" s="6"/>
      <c r="K10747" s="17">
        <v>3</v>
      </c>
      <c r="L10747" s="17" t="s">
        <v>7732</v>
      </c>
      <c r="M10747" s="9"/>
      <c r="N10747" s="9"/>
      <c r="O10747" s="21"/>
      <c r="Q10747" s="29"/>
      <c r="U10747" s="17"/>
      <c r="V10747" s="2" t="s">
        <v>50</v>
      </c>
      <c r="X10747" t="s">
        <v>7732</v>
      </c>
      <c r="Y10747" t="str">
        <f t="shared" si="660"/>
        <v/>
      </c>
      <c r="AA10747" t="str">
        <f t="shared" si="661"/>
        <v/>
      </c>
      <c r="AC10747" s="7"/>
      <c r="AD10747" t="s">
        <v>5508</v>
      </c>
      <c r="AE10747">
        <f t="shared" si="662"/>
        <v>0</v>
      </c>
      <c r="AG10747" s="2"/>
      <c r="AH10747" t="s">
        <v>1709</v>
      </c>
      <c r="AI10747" s="7" t="s">
        <v>4922</v>
      </c>
    </row>
    <row r="10748" spans="1:35" ht="11" customHeight="1" outlineLevel="1" x14ac:dyDescent="0.25">
      <c r="A10748" t="s">
        <v>1707</v>
      </c>
      <c r="C10748" s="2" t="s">
        <v>12974</v>
      </c>
      <c r="D10748" s="2" t="s">
        <v>4062</v>
      </c>
      <c r="E10748" s="7">
        <v>1912</v>
      </c>
      <c r="F10748" s="5" t="s">
        <v>4254</v>
      </c>
      <c r="H10748" s="5" t="s">
        <v>3831</v>
      </c>
      <c r="I10748" s="6" t="s">
        <v>5508</v>
      </c>
      <c r="J10748" s="6"/>
      <c r="K10748" s="17">
        <v>3</v>
      </c>
      <c r="L10748" s="17" t="s">
        <v>7732</v>
      </c>
      <c r="M10748" s="9"/>
      <c r="N10748" s="9"/>
      <c r="O10748" s="21"/>
      <c r="Q10748" s="29"/>
      <c r="U10748" s="17"/>
      <c r="V10748" s="2" t="s">
        <v>51</v>
      </c>
      <c r="Y10748" t="str">
        <f t="shared" si="660"/>
        <v/>
      </c>
      <c r="AA10748" t="str">
        <f t="shared" si="661"/>
        <v/>
      </c>
      <c r="AC10748" s="7"/>
      <c r="AD10748" t="s">
        <v>5508</v>
      </c>
      <c r="AE10748">
        <f t="shared" si="662"/>
        <v>0</v>
      </c>
      <c r="AG10748" s="2"/>
      <c r="AH10748" t="s">
        <v>1709</v>
      </c>
      <c r="AI10748" s="7" t="s">
        <v>4922</v>
      </c>
    </row>
    <row r="10749" spans="1:35" ht="11" customHeight="1" outlineLevel="1" collapsed="1" x14ac:dyDescent="0.25">
      <c r="A10749" t="s">
        <v>1707</v>
      </c>
      <c r="C10749" s="2" t="s">
        <v>12974</v>
      </c>
      <c r="D10749" s="2">
        <v>354</v>
      </c>
      <c r="E10749" s="7">
        <v>1913</v>
      </c>
      <c r="F10749" s="5" t="s">
        <v>5164</v>
      </c>
      <c r="H10749" s="5" t="s">
        <v>724</v>
      </c>
      <c r="I10749" s="6" t="s">
        <v>6044</v>
      </c>
      <c r="J10749" s="6" t="s">
        <v>16710</v>
      </c>
      <c r="K10749" s="17">
        <v>1</v>
      </c>
      <c r="L10749" s="17" t="s">
        <v>7730</v>
      </c>
      <c r="M10749" s="9">
        <v>0.75</v>
      </c>
      <c r="N10749" s="9"/>
      <c r="O10749" s="21"/>
      <c r="Q10749" s="29"/>
      <c r="U10749" s="17"/>
      <c r="V10749" s="2">
        <v>310</v>
      </c>
      <c r="Y10749" t="str">
        <f t="shared" si="660"/>
        <v/>
      </c>
      <c r="AA10749" t="str">
        <f t="shared" si="661"/>
        <v/>
      </c>
      <c r="AC10749" s="7"/>
      <c r="AD10749" t="s">
        <v>6044</v>
      </c>
      <c r="AE10749">
        <f t="shared" si="662"/>
        <v>0</v>
      </c>
      <c r="AG10749" s="2"/>
      <c r="AH10749" t="s">
        <v>1709</v>
      </c>
      <c r="AI10749" s="7" t="s">
        <v>4610</v>
      </c>
    </row>
    <row r="10750" spans="1:35" ht="11" customHeight="1" outlineLevel="1" x14ac:dyDescent="0.25">
      <c r="A10750" t="s">
        <v>1707</v>
      </c>
      <c r="C10750" s="2" t="s">
        <v>12974</v>
      </c>
      <c r="D10750" s="2" t="s">
        <v>5027</v>
      </c>
      <c r="E10750" s="7">
        <v>1913</v>
      </c>
      <c r="F10750" s="5" t="s">
        <v>801</v>
      </c>
      <c r="H10750" s="5" t="s">
        <v>724</v>
      </c>
      <c r="I10750" s="6" t="s">
        <v>6044</v>
      </c>
      <c r="J10750" s="6" t="s">
        <v>16710</v>
      </c>
      <c r="K10750" s="17">
        <v>1</v>
      </c>
      <c r="L10750" s="17" t="s">
        <v>20075</v>
      </c>
      <c r="M10750" s="9"/>
      <c r="N10750" s="9"/>
      <c r="O10750" s="21"/>
      <c r="Q10750" s="29"/>
      <c r="U10750" s="17"/>
      <c r="V10750" s="2" t="s">
        <v>800</v>
      </c>
      <c r="Y10750" t="str">
        <f t="shared" si="660"/>
        <v/>
      </c>
      <c r="AA10750" t="str">
        <f t="shared" si="661"/>
        <v/>
      </c>
      <c r="AC10750" s="7"/>
      <c r="AD10750" t="s">
        <v>6044</v>
      </c>
      <c r="AE10750">
        <f t="shared" si="662"/>
        <v>0</v>
      </c>
      <c r="AG10750" s="2"/>
      <c r="AH10750" t="s">
        <v>1709</v>
      </c>
      <c r="AI10750" s="7" t="s">
        <v>4922</v>
      </c>
    </row>
    <row r="10751" spans="1:35" ht="11" customHeight="1" outlineLevel="1" x14ac:dyDescent="0.25">
      <c r="A10751" t="s">
        <v>1707</v>
      </c>
      <c r="C10751" s="2" t="s">
        <v>12974</v>
      </c>
      <c r="D10751" s="2">
        <v>366</v>
      </c>
      <c r="E10751" s="7">
        <v>1913</v>
      </c>
      <c r="F10751" s="5" t="s">
        <v>21998</v>
      </c>
      <c r="H10751" s="5" t="s">
        <v>724</v>
      </c>
      <c r="I10751" s="6" t="s">
        <v>6044</v>
      </c>
      <c r="J10751" s="6" t="s">
        <v>16711</v>
      </c>
      <c r="K10751" s="17">
        <v>1</v>
      </c>
      <c r="L10751" s="17" t="s">
        <v>7730</v>
      </c>
      <c r="M10751" s="9">
        <v>0.2</v>
      </c>
      <c r="N10751" s="9"/>
      <c r="O10751" s="21"/>
      <c r="Q10751" s="29"/>
      <c r="U10751" s="17"/>
      <c r="V10751" s="2">
        <v>321</v>
      </c>
      <c r="Y10751" t="str">
        <f t="shared" si="660"/>
        <v/>
      </c>
      <c r="AA10751" t="str">
        <f t="shared" si="661"/>
        <v/>
      </c>
      <c r="AC10751" s="7"/>
      <c r="AD10751" t="s">
        <v>6044</v>
      </c>
      <c r="AE10751">
        <f t="shared" si="662"/>
        <v>0</v>
      </c>
      <c r="AG10751" s="2"/>
      <c r="AH10751" t="s">
        <v>1709</v>
      </c>
      <c r="AI10751" s="7" t="s">
        <v>4610</v>
      </c>
    </row>
    <row r="10752" spans="1:35" ht="11" customHeight="1" outlineLevel="1" x14ac:dyDescent="0.25">
      <c r="A10752" t="s">
        <v>1707</v>
      </c>
      <c r="C10752" s="2" t="s">
        <v>12974</v>
      </c>
      <c r="D10752" s="2" t="s">
        <v>16945</v>
      </c>
      <c r="E10752" s="7">
        <v>1913</v>
      </c>
      <c r="F10752" s="5" t="s">
        <v>21998</v>
      </c>
      <c r="H10752" s="5" t="s">
        <v>724</v>
      </c>
      <c r="I10752" s="6" t="s">
        <v>6044</v>
      </c>
      <c r="J10752" s="6" t="s">
        <v>16711</v>
      </c>
      <c r="K10752" s="17">
        <v>1</v>
      </c>
      <c r="L10752" s="17" t="s">
        <v>20075</v>
      </c>
      <c r="M10752" s="9"/>
      <c r="N10752" s="9"/>
      <c r="O10752" s="21"/>
      <c r="Q10752" s="29"/>
      <c r="U10752" s="17"/>
      <c r="V10752" s="2" t="s">
        <v>802</v>
      </c>
      <c r="X10752" t="s">
        <v>7732</v>
      </c>
      <c r="Y10752" t="str">
        <f t="shared" si="660"/>
        <v/>
      </c>
      <c r="AA10752" t="str">
        <f t="shared" si="661"/>
        <v/>
      </c>
      <c r="AC10752" s="7"/>
      <c r="AD10752" t="s">
        <v>6044</v>
      </c>
      <c r="AE10752">
        <f t="shared" si="662"/>
        <v>0</v>
      </c>
      <c r="AG10752" s="2"/>
      <c r="AH10752" t="s">
        <v>1709</v>
      </c>
      <c r="AI10752" s="7" t="s">
        <v>4922</v>
      </c>
    </row>
    <row r="10753" spans="1:35" ht="11" customHeight="1" outlineLevel="1" x14ac:dyDescent="0.25">
      <c r="A10753" t="s">
        <v>1707</v>
      </c>
      <c r="C10753" s="2" t="s">
        <v>12974</v>
      </c>
      <c r="D10753" s="2" t="s">
        <v>16946</v>
      </c>
      <c r="E10753" s="7">
        <v>1913</v>
      </c>
      <c r="F10753" s="5" t="s">
        <v>21998</v>
      </c>
      <c r="H10753" s="5" t="s">
        <v>724</v>
      </c>
      <c r="I10753" s="6" t="s">
        <v>6044</v>
      </c>
      <c r="J10753" s="6" t="s">
        <v>16711</v>
      </c>
      <c r="K10753" s="17">
        <v>1</v>
      </c>
      <c r="L10753" s="17" t="s">
        <v>20075</v>
      </c>
      <c r="M10753" s="9"/>
      <c r="N10753" s="9"/>
      <c r="O10753" s="21"/>
      <c r="Q10753" s="29"/>
      <c r="U10753" s="17"/>
      <c r="V10753" s="2" t="s">
        <v>803</v>
      </c>
      <c r="X10753" t="s">
        <v>7732</v>
      </c>
      <c r="Y10753" t="str">
        <f t="shared" si="660"/>
        <v/>
      </c>
      <c r="AA10753" t="str">
        <f t="shared" si="661"/>
        <v/>
      </c>
      <c r="AC10753" s="7"/>
      <c r="AD10753" t="s">
        <v>6044</v>
      </c>
      <c r="AE10753">
        <f t="shared" si="662"/>
        <v>0</v>
      </c>
      <c r="AG10753" s="2"/>
      <c r="AH10753" t="s">
        <v>1709</v>
      </c>
      <c r="AI10753" s="7" t="s">
        <v>4922</v>
      </c>
    </row>
    <row r="10754" spans="1:35" ht="11" customHeight="1" outlineLevel="1" x14ac:dyDescent="0.25">
      <c r="A10754" t="s">
        <v>1707</v>
      </c>
      <c r="C10754" s="2" t="s">
        <v>12974</v>
      </c>
      <c r="D10754" s="2">
        <v>384</v>
      </c>
      <c r="E10754" s="7">
        <v>1913</v>
      </c>
      <c r="F10754" s="5" t="s">
        <v>21999</v>
      </c>
      <c r="H10754" s="5" t="s">
        <v>724</v>
      </c>
      <c r="I10754" s="6" t="s">
        <v>6044</v>
      </c>
      <c r="J10754" s="6" t="s">
        <v>16713</v>
      </c>
      <c r="K10754" s="17">
        <v>1</v>
      </c>
      <c r="L10754" s="17" t="s">
        <v>7732</v>
      </c>
      <c r="M10754" s="9"/>
      <c r="N10754" s="9"/>
      <c r="O10754" s="21"/>
      <c r="Q10754" s="29"/>
      <c r="U10754" s="17"/>
      <c r="V10754" s="2" t="s">
        <v>804</v>
      </c>
      <c r="Y10754" t="str">
        <f t="shared" si="660"/>
        <v/>
      </c>
      <c r="AA10754" t="str">
        <f t="shared" si="661"/>
        <v/>
      </c>
      <c r="AC10754" s="7"/>
      <c r="AD10754" t="s">
        <v>6044</v>
      </c>
      <c r="AE10754">
        <f t="shared" si="662"/>
        <v>0</v>
      </c>
      <c r="AG10754" s="2"/>
      <c r="AH10754" t="s">
        <v>1709</v>
      </c>
      <c r="AI10754" s="7" t="s">
        <v>4523</v>
      </c>
    </row>
    <row r="10755" spans="1:35" ht="11" customHeight="1" outlineLevel="1" x14ac:dyDescent="0.25">
      <c r="A10755" t="s">
        <v>1707</v>
      </c>
      <c r="C10755" s="2" t="s">
        <v>12974</v>
      </c>
      <c r="D10755" s="2">
        <v>382</v>
      </c>
      <c r="E10755" s="7">
        <v>1913</v>
      </c>
      <c r="F10755" s="5" t="s">
        <v>21999</v>
      </c>
      <c r="H10755" s="5" t="s">
        <v>724</v>
      </c>
      <c r="I10755" s="6" t="s">
        <v>6044</v>
      </c>
      <c r="J10755" s="6" t="s">
        <v>16712</v>
      </c>
      <c r="K10755" s="17">
        <v>1</v>
      </c>
      <c r="L10755" s="17" t="s">
        <v>7730</v>
      </c>
      <c r="M10755" s="9">
        <v>2.1</v>
      </c>
      <c r="N10755" s="9"/>
      <c r="O10755" s="21"/>
      <c r="Q10755" s="29"/>
      <c r="U10755" s="17"/>
      <c r="V10755" s="2">
        <v>338</v>
      </c>
      <c r="Y10755" t="str">
        <f t="shared" si="660"/>
        <v/>
      </c>
      <c r="AA10755" t="str">
        <f t="shared" si="661"/>
        <v/>
      </c>
      <c r="AC10755" s="7"/>
      <c r="AD10755" t="s">
        <v>6044</v>
      </c>
      <c r="AE10755">
        <f t="shared" si="662"/>
        <v>0</v>
      </c>
      <c r="AG10755" s="2"/>
      <c r="AH10755" t="s">
        <v>1709</v>
      </c>
      <c r="AI10755" s="7" t="s">
        <v>4610</v>
      </c>
    </row>
    <row r="10756" spans="1:35" ht="11" customHeight="1" outlineLevel="1" x14ac:dyDescent="0.25">
      <c r="A10756" t="s">
        <v>1707</v>
      </c>
      <c r="C10756" s="2" t="s">
        <v>12974</v>
      </c>
      <c r="D10756" s="2" t="s">
        <v>16947</v>
      </c>
      <c r="E10756" s="7">
        <v>1913</v>
      </c>
      <c r="F10756" s="5" t="s">
        <v>6467</v>
      </c>
      <c r="H10756" s="5" t="s">
        <v>724</v>
      </c>
      <c r="I10756" s="6" t="s">
        <v>6044</v>
      </c>
      <c r="J10756" s="6" t="s">
        <v>16712</v>
      </c>
      <c r="K10756" s="17">
        <v>1</v>
      </c>
      <c r="L10756" s="17" t="s">
        <v>7730</v>
      </c>
      <c r="M10756" s="9">
        <v>2.5</v>
      </c>
      <c r="N10756" s="9"/>
      <c r="O10756" s="21"/>
      <c r="Q10756" s="29"/>
      <c r="U10756" s="17"/>
      <c r="V10756" s="2" t="s">
        <v>805</v>
      </c>
      <c r="Y10756" t="str">
        <f t="shared" si="660"/>
        <v/>
      </c>
      <c r="AA10756" t="str">
        <f t="shared" si="661"/>
        <v/>
      </c>
      <c r="AC10756" s="7"/>
      <c r="AD10756" t="s">
        <v>6044</v>
      </c>
      <c r="AE10756">
        <f t="shared" si="662"/>
        <v>0</v>
      </c>
      <c r="AG10756" s="2"/>
      <c r="AH10756" t="s">
        <v>1709</v>
      </c>
      <c r="AI10756" s="7" t="s">
        <v>4922</v>
      </c>
    </row>
    <row r="10757" spans="1:35" ht="11" customHeight="1" outlineLevel="1" x14ac:dyDescent="0.25">
      <c r="A10757" t="s">
        <v>1707</v>
      </c>
      <c r="C10757" s="2" t="s">
        <v>12974</v>
      </c>
      <c r="D10757" s="2" t="s">
        <v>16948</v>
      </c>
      <c r="E10757" s="7">
        <v>1913</v>
      </c>
      <c r="F10757" s="5" t="s">
        <v>6465</v>
      </c>
      <c r="H10757" s="5" t="s">
        <v>724</v>
      </c>
      <c r="I10757" s="6" t="s">
        <v>6044</v>
      </c>
      <c r="J10757" s="6" t="s">
        <v>16712</v>
      </c>
      <c r="K10757" s="17">
        <v>1</v>
      </c>
      <c r="L10757" s="17" t="s">
        <v>20075</v>
      </c>
      <c r="M10757" s="9"/>
      <c r="N10757" s="9"/>
      <c r="O10757" s="21"/>
      <c r="Q10757" s="29"/>
      <c r="U10757" s="17"/>
      <c r="V10757" s="2" t="s">
        <v>806</v>
      </c>
      <c r="X10757" t="s">
        <v>7732</v>
      </c>
      <c r="Y10757" t="str">
        <f t="shared" si="660"/>
        <v/>
      </c>
      <c r="AA10757" t="str">
        <f t="shared" si="661"/>
        <v/>
      </c>
      <c r="AC10757" s="7"/>
      <c r="AD10757" t="s">
        <v>6044</v>
      </c>
      <c r="AE10757">
        <f t="shared" si="662"/>
        <v>0</v>
      </c>
      <c r="AG10757" s="2"/>
      <c r="AH10757" t="s">
        <v>1709</v>
      </c>
      <c r="AI10757" s="7" t="s">
        <v>4922</v>
      </c>
    </row>
    <row r="10758" spans="1:35" ht="11" customHeight="1" outlineLevel="1" x14ac:dyDescent="0.25">
      <c r="A10758" t="s">
        <v>1707</v>
      </c>
      <c r="C10758" s="2" t="s">
        <v>12974</v>
      </c>
      <c r="D10758" s="2" t="s">
        <v>16949</v>
      </c>
      <c r="E10758" s="7">
        <v>1913</v>
      </c>
      <c r="F10758" s="5" t="s">
        <v>808</v>
      </c>
      <c r="H10758" s="5" t="s">
        <v>724</v>
      </c>
      <c r="I10758" s="6" t="s">
        <v>6044</v>
      </c>
      <c r="J10758" s="6" t="s">
        <v>16712</v>
      </c>
      <c r="K10758" s="17">
        <v>1</v>
      </c>
      <c r="L10758" s="17" t="s">
        <v>20075</v>
      </c>
      <c r="M10758" s="9"/>
      <c r="N10758" s="9"/>
      <c r="O10758" s="21"/>
      <c r="Q10758" s="29"/>
      <c r="U10758" s="17"/>
      <c r="V10758" s="2" t="s">
        <v>807</v>
      </c>
      <c r="Y10758" t="str">
        <f t="shared" si="660"/>
        <v/>
      </c>
      <c r="AA10758" t="str">
        <f t="shared" si="661"/>
        <v/>
      </c>
      <c r="AC10758" s="7"/>
      <c r="AD10758" t="s">
        <v>6044</v>
      </c>
      <c r="AE10758">
        <f t="shared" si="662"/>
        <v>0</v>
      </c>
      <c r="AG10758" s="2"/>
      <c r="AH10758" t="s">
        <v>1709</v>
      </c>
      <c r="AI10758" s="7" t="s">
        <v>4620</v>
      </c>
    </row>
    <row r="10759" spans="1:35" ht="11" customHeight="1" outlineLevel="1" x14ac:dyDescent="0.25">
      <c r="A10759" t="s">
        <v>1707</v>
      </c>
      <c r="C10759" s="2" t="s">
        <v>12974</v>
      </c>
      <c r="D10759" s="2">
        <v>383</v>
      </c>
      <c r="E10759" s="7">
        <v>1913</v>
      </c>
      <c r="F10759" s="5" t="s">
        <v>22000</v>
      </c>
      <c r="H10759" s="5" t="s">
        <v>724</v>
      </c>
      <c r="I10759" s="6" t="s">
        <v>6044</v>
      </c>
      <c r="J10759" s="6" t="s">
        <v>16712</v>
      </c>
      <c r="K10759" s="17">
        <v>1</v>
      </c>
      <c r="L10759" s="17" t="s">
        <v>7732</v>
      </c>
      <c r="M10759" s="9"/>
      <c r="N10759" s="9"/>
      <c r="O10759" s="21"/>
      <c r="Q10759" s="29"/>
      <c r="U10759" s="17"/>
      <c r="V10759" s="2">
        <v>339</v>
      </c>
      <c r="Y10759" t="str">
        <f t="shared" si="660"/>
        <v/>
      </c>
      <c r="AA10759" t="str">
        <f t="shared" si="661"/>
        <v/>
      </c>
      <c r="AC10759" s="7"/>
      <c r="AD10759" t="s">
        <v>6044</v>
      </c>
      <c r="AE10759">
        <f t="shared" si="662"/>
        <v>0</v>
      </c>
      <c r="AG10759" s="2"/>
      <c r="AH10759" t="s">
        <v>1709</v>
      </c>
      <c r="AI10759" s="7" t="s">
        <v>4610</v>
      </c>
    </row>
    <row r="10760" spans="1:35" ht="11" customHeight="1" outlineLevel="1" x14ac:dyDescent="0.25">
      <c r="A10760" t="s">
        <v>1707</v>
      </c>
      <c r="C10760" s="2" t="s">
        <v>12974</v>
      </c>
      <c r="D10760" s="2" t="s">
        <v>12224</v>
      </c>
      <c r="E10760" s="7">
        <v>1913</v>
      </c>
      <c r="F10760" s="5" t="s">
        <v>6467</v>
      </c>
      <c r="H10760" s="5" t="s">
        <v>724</v>
      </c>
      <c r="I10760" s="6" t="s">
        <v>6044</v>
      </c>
      <c r="J10760" s="6" t="s">
        <v>16712</v>
      </c>
      <c r="K10760" s="17">
        <v>1</v>
      </c>
      <c r="L10760" s="17" t="s">
        <v>7730</v>
      </c>
      <c r="M10760" s="9">
        <v>0.75</v>
      </c>
      <c r="N10760" s="9"/>
      <c r="O10760" s="21"/>
      <c r="Q10760" s="29"/>
      <c r="U10760" s="17"/>
      <c r="V10760" s="2" t="s">
        <v>5667</v>
      </c>
      <c r="Y10760" t="str">
        <f t="shared" si="660"/>
        <v/>
      </c>
      <c r="AA10760" t="str">
        <f t="shared" si="661"/>
        <v/>
      </c>
      <c r="AC10760" s="7"/>
      <c r="AD10760" t="s">
        <v>6044</v>
      </c>
      <c r="AE10760">
        <f t="shared" si="662"/>
        <v>0</v>
      </c>
      <c r="AG10760" s="2"/>
      <c r="AH10760" t="s">
        <v>1709</v>
      </c>
      <c r="AI10760" s="7" t="s">
        <v>4922</v>
      </c>
    </row>
    <row r="10761" spans="1:35" ht="11" customHeight="1" outlineLevel="1" x14ac:dyDescent="0.25">
      <c r="A10761" t="s">
        <v>1707</v>
      </c>
      <c r="C10761" s="2" t="s">
        <v>12974</v>
      </c>
      <c r="D10761" s="2">
        <v>386</v>
      </c>
      <c r="E10761" s="7">
        <v>1914</v>
      </c>
      <c r="F10761" s="5" t="s">
        <v>22001</v>
      </c>
      <c r="H10761" s="5" t="s">
        <v>5997</v>
      </c>
      <c r="I10761" s="6" t="s">
        <v>6044</v>
      </c>
      <c r="J10761" s="6" t="s">
        <v>16714</v>
      </c>
      <c r="K10761" s="17">
        <v>1</v>
      </c>
      <c r="L10761" s="17" t="s">
        <v>7732</v>
      </c>
      <c r="M10761" s="9"/>
      <c r="N10761" s="9"/>
      <c r="O10761" s="21"/>
      <c r="Q10761" s="29"/>
      <c r="U10761" s="17"/>
      <c r="V10761" s="2">
        <v>341</v>
      </c>
      <c r="Y10761" t="str">
        <f t="shared" si="660"/>
        <v/>
      </c>
      <c r="AA10761" t="str">
        <f t="shared" si="661"/>
        <v/>
      </c>
      <c r="AC10761" s="7"/>
      <c r="AD10761" t="s">
        <v>6044</v>
      </c>
      <c r="AE10761">
        <f t="shared" si="662"/>
        <v>0</v>
      </c>
      <c r="AG10761" s="2"/>
      <c r="AH10761" t="s">
        <v>1709</v>
      </c>
      <c r="AI10761" s="7" t="s">
        <v>4610</v>
      </c>
    </row>
    <row r="10762" spans="1:35" ht="11" customHeight="1" outlineLevel="1" x14ac:dyDescent="0.25">
      <c r="A10762" t="s">
        <v>1707</v>
      </c>
      <c r="C10762" s="2" t="s">
        <v>12974</v>
      </c>
      <c r="D10762" s="2" t="s">
        <v>4062</v>
      </c>
      <c r="E10762" s="7">
        <v>1914</v>
      </c>
      <c r="F10762" s="5" t="s">
        <v>21998</v>
      </c>
      <c r="H10762" s="5" t="s">
        <v>724</v>
      </c>
      <c r="I10762" s="6" t="s">
        <v>6044</v>
      </c>
      <c r="J10762" s="6"/>
      <c r="K10762" s="17">
        <v>3</v>
      </c>
      <c r="L10762" s="17" t="s">
        <v>7732</v>
      </c>
      <c r="M10762" s="9"/>
      <c r="N10762" s="9"/>
      <c r="O10762" s="21"/>
      <c r="Q10762" s="29"/>
      <c r="U10762" s="17"/>
      <c r="V10762" s="2" t="s">
        <v>8014</v>
      </c>
      <c r="Y10762" t="str">
        <f t="shared" si="660"/>
        <v/>
      </c>
      <c r="AA10762" t="str">
        <f t="shared" si="661"/>
        <v/>
      </c>
      <c r="AC10762" s="7"/>
      <c r="AD10762" t="s">
        <v>6044</v>
      </c>
      <c r="AE10762">
        <f t="shared" si="662"/>
        <v>0</v>
      </c>
      <c r="AG10762" s="2"/>
      <c r="AH10762" t="s">
        <v>1709</v>
      </c>
      <c r="AI10762" s="7" t="s">
        <v>4922</v>
      </c>
    </row>
    <row r="10763" spans="1:35" ht="11" customHeight="1" outlineLevel="1" x14ac:dyDescent="0.25">
      <c r="A10763" t="s">
        <v>1707</v>
      </c>
      <c r="C10763" s="2" t="s">
        <v>12974</v>
      </c>
      <c r="D10763" s="2" t="s">
        <v>4062</v>
      </c>
      <c r="E10763" s="7">
        <v>1914</v>
      </c>
      <c r="F10763" s="5" t="s">
        <v>22041</v>
      </c>
      <c r="H10763" s="5" t="s">
        <v>724</v>
      </c>
      <c r="I10763" s="6" t="s">
        <v>6044</v>
      </c>
      <c r="J10763" s="6"/>
      <c r="K10763" s="17">
        <v>3</v>
      </c>
      <c r="L10763" s="17" t="s">
        <v>20075</v>
      </c>
      <c r="M10763" s="9"/>
      <c r="N10763" s="9"/>
      <c r="O10763" s="21"/>
      <c r="Q10763" s="29"/>
      <c r="U10763" s="17"/>
      <c r="V10763" s="2" t="s">
        <v>8015</v>
      </c>
      <c r="X10763" t="s">
        <v>7732</v>
      </c>
      <c r="Y10763" t="str">
        <f t="shared" si="660"/>
        <v/>
      </c>
      <c r="AA10763" t="str">
        <f t="shared" si="661"/>
        <v/>
      </c>
      <c r="AC10763" s="7"/>
      <c r="AD10763" t="s">
        <v>6044</v>
      </c>
      <c r="AE10763">
        <f t="shared" si="662"/>
        <v>0</v>
      </c>
      <c r="AG10763" s="2"/>
      <c r="AH10763" t="s">
        <v>1709</v>
      </c>
      <c r="AI10763" s="7" t="s">
        <v>4620</v>
      </c>
    </row>
    <row r="10764" spans="1:35" ht="11" customHeight="1" outlineLevel="1" x14ac:dyDescent="0.25">
      <c r="A10764" t="s">
        <v>1707</v>
      </c>
      <c r="C10764" s="2" t="s">
        <v>12974</v>
      </c>
      <c r="D10764" s="2" t="s">
        <v>4062</v>
      </c>
      <c r="E10764" s="7">
        <v>1914</v>
      </c>
      <c r="F10764" s="5" t="s">
        <v>5669</v>
      </c>
      <c r="H10764" s="5" t="s">
        <v>5997</v>
      </c>
      <c r="I10764" s="6" t="s">
        <v>6044</v>
      </c>
      <c r="J10764" s="6"/>
      <c r="K10764" s="17">
        <v>3</v>
      </c>
      <c r="L10764" s="17" t="s">
        <v>20075</v>
      </c>
      <c r="M10764" s="9"/>
      <c r="N10764" s="9"/>
      <c r="O10764" s="21"/>
      <c r="Q10764" s="29"/>
      <c r="U10764" s="17"/>
      <c r="V10764" s="2" t="s">
        <v>5668</v>
      </c>
      <c r="X10764" t="s">
        <v>7732</v>
      </c>
      <c r="Y10764" t="str">
        <f t="shared" si="660"/>
        <v/>
      </c>
      <c r="AA10764" t="str">
        <f t="shared" si="661"/>
        <v/>
      </c>
      <c r="AC10764" s="7"/>
      <c r="AD10764" t="s">
        <v>6044</v>
      </c>
      <c r="AE10764">
        <f t="shared" si="662"/>
        <v>0</v>
      </c>
      <c r="AG10764" s="2"/>
      <c r="AH10764" t="s">
        <v>1709</v>
      </c>
      <c r="AI10764" s="7" t="s">
        <v>4922</v>
      </c>
    </row>
    <row r="10765" spans="1:35" ht="11" customHeight="1" outlineLevel="1" x14ac:dyDescent="0.25">
      <c r="A10765" t="s">
        <v>1707</v>
      </c>
      <c r="C10765" s="2" t="s">
        <v>12974</v>
      </c>
      <c r="D10765" s="2" t="s">
        <v>4062</v>
      </c>
      <c r="E10765" s="7">
        <v>1921</v>
      </c>
      <c r="F10765" s="5" t="s">
        <v>22002</v>
      </c>
      <c r="H10765" s="5" t="s">
        <v>56</v>
      </c>
      <c r="I10765" s="6" t="s">
        <v>5508</v>
      </c>
      <c r="J10765" s="6"/>
      <c r="K10765" s="17">
        <v>3</v>
      </c>
      <c r="L10765" s="17" t="s">
        <v>7730</v>
      </c>
      <c r="M10765" s="9">
        <v>0.4</v>
      </c>
      <c r="N10765" s="9"/>
      <c r="O10765" s="21"/>
      <c r="Q10765" s="29"/>
      <c r="U10765" s="17"/>
      <c r="V10765" s="2" t="s">
        <v>52</v>
      </c>
      <c r="Y10765" t="str">
        <f t="shared" si="660"/>
        <v/>
      </c>
      <c r="AA10765" t="str">
        <f t="shared" si="661"/>
        <v/>
      </c>
      <c r="AC10765" s="7"/>
      <c r="AD10765" t="s">
        <v>5508</v>
      </c>
      <c r="AE10765">
        <f t="shared" si="662"/>
        <v>0</v>
      </c>
      <c r="AG10765" s="2"/>
      <c r="AH10765" t="s">
        <v>1709</v>
      </c>
      <c r="AI10765" s="7" t="s">
        <v>4610</v>
      </c>
    </row>
    <row r="10766" spans="1:35" ht="11" customHeight="1" outlineLevel="1" x14ac:dyDescent="0.25">
      <c r="A10766" t="s">
        <v>1707</v>
      </c>
      <c r="C10766" s="2" t="s">
        <v>12974</v>
      </c>
      <c r="D10766" s="2" t="s">
        <v>4062</v>
      </c>
      <c r="E10766" s="7">
        <v>1921</v>
      </c>
      <c r="F10766" s="5" t="s">
        <v>21873</v>
      </c>
      <c r="H10766" s="5" t="s">
        <v>1100</v>
      </c>
      <c r="I10766" s="6" t="s">
        <v>5508</v>
      </c>
      <c r="J10766" s="6"/>
      <c r="K10766" s="17">
        <v>3</v>
      </c>
      <c r="L10766" s="17" t="s">
        <v>7732</v>
      </c>
      <c r="M10766" s="9"/>
      <c r="N10766" s="9"/>
      <c r="O10766" s="21"/>
      <c r="Q10766" s="29"/>
      <c r="U10766" s="17"/>
      <c r="V10766" s="2" t="s">
        <v>57</v>
      </c>
      <c r="Y10766" t="str">
        <f t="shared" si="660"/>
        <v/>
      </c>
      <c r="AA10766" t="str">
        <f t="shared" si="661"/>
        <v/>
      </c>
      <c r="AC10766" s="7"/>
      <c r="AD10766" t="s">
        <v>5508</v>
      </c>
      <c r="AE10766">
        <f t="shared" si="662"/>
        <v>0</v>
      </c>
      <c r="AG10766" s="2"/>
      <c r="AH10766" t="s">
        <v>1709</v>
      </c>
      <c r="AI10766" s="7" t="s">
        <v>4610</v>
      </c>
    </row>
    <row r="10767" spans="1:35" ht="11" customHeight="1" outlineLevel="1" x14ac:dyDescent="0.25">
      <c r="A10767" t="s">
        <v>1707</v>
      </c>
      <c r="C10767" s="2" t="s">
        <v>12974</v>
      </c>
      <c r="D10767" s="2" t="s">
        <v>4062</v>
      </c>
      <c r="E10767" s="7">
        <v>1921</v>
      </c>
      <c r="F10767" s="5" t="s">
        <v>6410</v>
      </c>
      <c r="H10767" s="5" t="s">
        <v>1100</v>
      </c>
      <c r="I10767" s="6" t="s">
        <v>5508</v>
      </c>
      <c r="J10767" s="6"/>
      <c r="K10767" s="17">
        <v>3</v>
      </c>
      <c r="L10767" s="17" t="s">
        <v>20075</v>
      </c>
      <c r="M10767" s="9"/>
      <c r="N10767" s="9"/>
      <c r="O10767" s="21"/>
      <c r="Q10767" s="29"/>
      <c r="U10767" s="17"/>
      <c r="V10767" s="2" t="s">
        <v>6409</v>
      </c>
      <c r="X10767" t="s">
        <v>7732</v>
      </c>
      <c r="Y10767" t="str">
        <f t="shared" si="660"/>
        <v/>
      </c>
      <c r="AA10767" t="str">
        <f t="shared" si="661"/>
        <v/>
      </c>
      <c r="AC10767" s="7"/>
      <c r="AD10767" t="s">
        <v>5508</v>
      </c>
      <c r="AE10767">
        <f t="shared" si="662"/>
        <v>0</v>
      </c>
      <c r="AG10767" s="2"/>
      <c r="AH10767" t="s">
        <v>1709</v>
      </c>
      <c r="AI10767" s="7" t="s">
        <v>4922</v>
      </c>
    </row>
    <row r="10768" spans="1:35" ht="11" customHeight="1" outlineLevel="1" x14ac:dyDescent="0.25">
      <c r="A10768" t="s">
        <v>1707</v>
      </c>
      <c r="C10768" s="2" t="s">
        <v>12974</v>
      </c>
      <c r="D10768" s="2" t="s">
        <v>4062</v>
      </c>
      <c r="E10768" s="7">
        <v>1921</v>
      </c>
      <c r="F10768" s="5" t="s">
        <v>5815</v>
      </c>
      <c r="H10768" s="5" t="s">
        <v>1100</v>
      </c>
      <c r="I10768" s="6" t="s">
        <v>5508</v>
      </c>
      <c r="J10768" s="6"/>
      <c r="K10768" s="17">
        <v>3</v>
      </c>
      <c r="L10768" s="17" t="s">
        <v>20075</v>
      </c>
      <c r="M10768" s="9"/>
      <c r="N10768" s="9"/>
      <c r="O10768" s="21"/>
      <c r="Q10768" s="29"/>
      <c r="U10768" s="17"/>
      <c r="V10768" s="2" t="s">
        <v>6411</v>
      </c>
      <c r="X10768" t="s">
        <v>7732</v>
      </c>
      <c r="Y10768" t="str">
        <f t="shared" si="660"/>
        <v/>
      </c>
      <c r="AA10768" t="str">
        <f t="shared" si="661"/>
        <v/>
      </c>
      <c r="AC10768" s="7"/>
      <c r="AD10768" t="s">
        <v>5508</v>
      </c>
      <c r="AE10768">
        <f t="shared" si="662"/>
        <v>0</v>
      </c>
      <c r="AG10768" s="2"/>
      <c r="AH10768" t="s">
        <v>1709</v>
      </c>
      <c r="AI10768" s="7" t="s">
        <v>4922</v>
      </c>
    </row>
    <row r="10769" spans="1:35" ht="11" customHeight="1" outlineLevel="1" x14ac:dyDescent="0.25">
      <c r="A10769" t="s">
        <v>1707</v>
      </c>
      <c r="C10769" s="2" t="s">
        <v>12974</v>
      </c>
      <c r="D10769" s="2" t="s">
        <v>4062</v>
      </c>
      <c r="E10769" s="7">
        <v>1921</v>
      </c>
      <c r="F10769" s="5" t="s">
        <v>21748</v>
      </c>
      <c r="H10769" s="5" t="s">
        <v>190</v>
      </c>
      <c r="I10769" s="6" t="s">
        <v>5508</v>
      </c>
      <c r="J10769" s="6"/>
      <c r="K10769" s="17">
        <v>3</v>
      </c>
      <c r="L10769" s="17" t="s">
        <v>7732</v>
      </c>
      <c r="M10769" s="9"/>
      <c r="N10769" s="9"/>
      <c r="O10769" s="21"/>
      <c r="Q10769" s="29"/>
      <c r="U10769" s="17"/>
      <c r="V10769" s="2" t="s">
        <v>6412</v>
      </c>
      <c r="Y10769" t="str">
        <f t="shared" si="660"/>
        <v/>
      </c>
      <c r="AA10769" t="str">
        <f t="shared" si="661"/>
        <v/>
      </c>
      <c r="AC10769" s="7"/>
      <c r="AD10769" t="s">
        <v>5508</v>
      </c>
      <c r="AE10769">
        <f t="shared" si="662"/>
        <v>0</v>
      </c>
      <c r="AG10769" s="2"/>
      <c r="AH10769" t="s">
        <v>1709</v>
      </c>
      <c r="AI10769" s="7" t="s">
        <v>4610</v>
      </c>
    </row>
    <row r="10770" spans="1:35" ht="11" customHeight="1" outlineLevel="1" x14ac:dyDescent="0.25">
      <c r="A10770" t="s">
        <v>1707</v>
      </c>
      <c r="C10770" s="2" t="s">
        <v>12974</v>
      </c>
      <c r="D10770" s="2" t="s">
        <v>4062</v>
      </c>
      <c r="E10770" s="7">
        <v>1921</v>
      </c>
      <c r="F10770" s="5" t="s">
        <v>6467</v>
      </c>
      <c r="H10770" s="5" t="s">
        <v>190</v>
      </c>
      <c r="I10770" s="6" t="s">
        <v>5508</v>
      </c>
      <c r="J10770" s="6"/>
      <c r="K10770" s="17">
        <v>3</v>
      </c>
      <c r="L10770" s="17" t="s">
        <v>20075</v>
      </c>
      <c r="M10770" s="9"/>
      <c r="N10770" s="9"/>
      <c r="O10770" s="21"/>
      <c r="Q10770" s="29"/>
      <c r="U10770" s="17"/>
      <c r="V10770" s="2" t="s">
        <v>2514</v>
      </c>
      <c r="X10770" t="s">
        <v>7732</v>
      </c>
      <c r="Y10770" t="str">
        <f t="shared" si="660"/>
        <v/>
      </c>
      <c r="AA10770" t="str">
        <f t="shared" si="661"/>
        <v/>
      </c>
      <c r="AC10770" s="7"/>
      <c r="AD10770" t="s">
        <v>5508</v>
      </c>
      <c r="AE10770">
        <f t="shared" si="662"/>
        <v>0</v>
      </c>
      <c r="AG10770" s="2"/>
      <c r="AH10770" t="s">
        <v>1709</v>
      </c>
      <c r="AI10770" s="7" t="s">
        <v>4922</v>
      </c>
    </row>
    <row r="10771" spans="1:35" ht="11" customHeight="1" outlineLevel="1" x14ac:dyDescent="0.25">
      <c r="A10771" t="s">
        <v>1707</v>
      </c>
      <c r="C10771" s="2" t="s">
        <v>12974</v>
      </c>
      <c r="D10771" s="2" t="s">
        <v>4062</v>
      </c>
      <c r="E10771" s="7">
        <v>1921</v>
      </c>
      <c r="F10771" s="5" t="s">
        <v>22000</v>
      </c>
      <c r="H10771" s="5" t="s">
        <v>2516</v>
      </c>
      <c r="I10771" s="6" t="s">
        <v>5508</v>
      </c>
      <c r="J10771" s="6"/>
      <c r="K10771" s="17">
        <v>3</v>
      </c>
      <c r="L10771" s="17" t="s">
        <v>7732</v>
      </c>
      <c r="M10771" s="9"/>
      <c r="N10771" s="9"/>
      <c r="O10771" s="21"/>
      <c r="Q10771" s="29"/>
      <c r="U10771" s="17"/>
      <c r="V10771" s="2" t="s">
        <v>2515</v>
      </c>
      <c r="Y10771" t="str">
        <f t="shared" si="660"/>
        <v/>
      </c>
      <c r="AA10771" t="str">
        <f t="shared" si="661"/>
        <v/>
      </c>
      <c r="AC10771" s="7"/>
      <c r="AD10771" t="s">
        <v>5508</v>
      </c>
      <c r="AE10771">
        <f t="shared" si="662"/>
        <v>0</v>
      </c>
      <c r="AG10771" s="2"/>
      <c r="AH10771" t="s">
        <v>1709</v>
      </c>
      <c r="AI10771" s="7" t="s">
        <v>4610</v>
      </c>
    </row>
    <row r="10772" spans="1:35" ht="11" customHeight="1" outlineLevel="1" x14ac:dyDescent="0.25">
      <c r="A10772" t="s">
        <v>1707</v>
      </c>
      <c r="C10772" s="2" t="s">
        <v>12974</v>
      </c>
      <c r="D10772" s="2" t="s">
        <v>4062</v>
      </c>
      <c r="E10772" s="7">
        <v>1921</v>
      </c>
      <c r="F10772" s="5" t="s">
        <v>6467</v>
      </c>
      <c r="H10772" s="5" t="s">
        <v>2516</v>
      </c>
      <c r="I10772" s="6" t="s">
        <v>5508</v>
      </c>
      <c r="J10772" s="6"/>
      <c r="K10772" s="17">
        <v>3</v>
      </c>
      <c r="L10772" s="17" t="s">
        <v>20075</v>
      </c>
      <c r="M10772" s="9"/>
      <c r="N10772" s="9"/>
      <c r="O10772" s="21"/>
      <c r="Q10772" s="29"/>
      <c r="U10772" s="17"/>
      <c r="V10772" s="2" t="s">
        <v>6053</v>
      </c>
      <c r="X10772" t="s">
        <v>7732</v>
      </c>
      <c r="Y10772" t="str">
        <f t="shared" si="660"/>
        <v/>
      </c>
      <c r="AA10772" t="str">
        <f t="shared" si="661"/>
        <v/>
      </c>
      <c r="AC10772" s="7"/>
      <c r="AD10772" t="s">
        <v>5508</v>
      </c>
      <c r="AE10772">
        <f t="shared" si="662"/>
        <v>0</v>
      </c>
      <c r="AG10772" s="2"/>
      <c r="AH10772" t="s">
        <v>1709</v>
      </c>
      <c r="AI10772" s="7" t="s">
        <v>4922</v>
      </c>
    </row>
    <row r="10773" spans="1:35" ht="11" customHeight="1" outlineLevel="1" x14ac:dyDescent="0.25">
      <c r="A10773" t="s">
        <v>1707</v>
      </c>
      <c r="C10773" s="2" t="s">
        <v>12974</v>
      </c>
      <c r="D10773" s="2" t="s">
        <v>4062</v>
      </c>
      <c r="E10773" s="7">
        <v>1923</v>
      </c>
      <c r="F10773" s="5" t="s">
        <v>6383</v>
      </c>
      <c r="H10773" s="5" t="s">
        <v>56</v>
      </c>
      <c r="I10773" s="6" t="s">
        <v>5508</v>
      </c>
      <c r="J10773" s="6"/>
      <c r="K10773" s="17">
        <v>3</v>
      </c>
      <c r="L10773" s="17" t="s">
        <v>7732</v>
      </c>
      <c r="M10773" s="9"/>
      <c r="N10773" s="9"/>
      <c r="O10773" s="21"/>
      <c r="Q10773" s="29"/>
      <c r="U10773" s="17"/>
      <c r="V10773" s="2" t="s">
        <v>6054</v>
      </c>
      <c r="X10773" t="s">
        <v>7732</v>
      </c>
      <c r="Y10773" t="str">
        <f t="shared" si="660"/>
        <v/>
      </c>
      <c r="AA10773" t="str">
        <f t="shared" si="661"/>
        <v/>
      </c>
      <c r="AC10773" s="7"/>
      <c r="AD10773" t="s">
        <v>5508</v>
      </c>
      <c r="AE10773">
        <f t="shared" si="662"/>
        <v>0</v>
      </c>
      <c r="AG10773" s="2"/>
      <c r="AH10773" t="s">
        <v>1709</v>
      </c>
      <c r="AI10773" s="7" t="s">
        <v>4610</v>
      </c>
    </row>
    <row r="10774" spans="1:35" ht="11" customHeight="1" outlineLevel="1" x14ac:dyDescent="0.25">
      <c r="A10774" t="s">
        <v>1707</v>
      </c>
      <c r="C10774" s="2" t="s">
        <v>12974</v>
      </c>
      <c r="D10774" s="2" t="s">
        <v>4062</v>
      </c>
      <c r="E10774" s="7">
        <v>1923</v>
      </c>
      <c r="F10774" s="5" t="s">
        <v>6056</v>
      </c>
      <c r="H10774" s="5" t="s">
        <v>56</v>
      </c>
      <c r="I10774" s="6" t="s">
        <v>5508</v>
      </c>
      <c r="J10774" s="6"/>
      <c r="K10774" s="17">
        <v>3</v>
      </c>
      <c r="L10774" s="17" t="s">
        <v>20075</v>
      </c>
      <c r="M10774" s="9"/>
      <c r="N10774" s="9"/>
      <c r="O10774" s="21"/>
      <c r="Q10774" s="29"/>
      <c r="U10774" s="17"/>
      <c r="V10774" s="2" t="s">
        <v>6055</v>
      </c>
      <c r="X10774" t="s">
        <v>7732</v>
      </c>
      <c r="Y10774" t="str">
        <f t="shared" si="660"/>
        <v/>
      </c>
      <c r="AA10774" t="str">
        <f t="shared" si="661"/>
        <v/>
      </c>
      <c r="AC10774" s="7"/>
      <c r="AD10774" t="s">
        <v>5508</v>
      </c>
      <c r="AE10774">
        <f t="shared" si="662"/>
        <v>0</v>
      </c>
      <c r="AG10774" s="2"/>
      <c r="AH10774" t="s">
        <v>1709</v>
      </c>
      <c r="AI10774" s="7" t="s">
        <v>4922</v>
      </c>
    </row>
    <row r="10775" spans="1:35" ht="11" customHeight="1" outlineLevel="1" x14ac:dyDescent="0.25">
      <c r="A10775" t="s">
        <v>1707</v>
      </c>
      <c r="C10775" s="2" t="s">
        <v>12974</v>
      </c>
      <c r="D10775" s="2">
        <v>532</v>
      </c>
      <c r="E10775" s="7">
        <v>1929</v>
      </c>
      <c r="F10775" s="5" t="s">
        <v>5140</v>
      </c>
      <c r="H10775" s="5" t="s">
        <v>5995</v>
      </c>
      <c r="I10775" s="6" t="s">
        <v>1708</v>
      </c>
      <c r="J10775" s="6" t="s">
        <v>16716</v>
      </c>
      <c r="K10775" s="17">
        <v>1</v>
      </c>
      <c r="L10775" s="17" t="s">
        <v>7730</v>
      </c>
      <c r="M10775" s="9">
        <v>0.5</v>
      </c>
      <c r="N10775" s="9"/>
      <c r="O10775" s="21"/>
      <c r="Q10775" s="29"/>
      <c r="S10775">
        <v>1</v>
      </c>
      <c r="T10775">
        <v>1</v>
      </c>
      <c r="U10775" s="17"/>
      <c r="V10775" s="2" t="s">
        <v>5280</v>
      </c>
      <c r="Y10775" t="str">
        <f t="shared" si="660"/>
        <v/>
      </c>
      <c r="AA10775" t="str">
        <f t="shared" si="661"/>
        <v/>
      </c>
      <c r="AC10775" s="7"/>
      <c r="AD10775" t="s">
        <v>1708</v>
      </c>
      <c r="AE10775">
        <f t="shared" si="662"/>
        <v>0</v>
      </c>
      <c r="AG10775" s="2"/>
      <c r="AH10775" t="s">
        <v>1709</v>
      </c>
      <c r="AI10775" s="7" t="s">
        <v>4610</v>
      </c>
    </row>
    <row r="10776" spans="1:35" ht="11" customHeight="1" outlineLevel="1" x14ac:dyDescent="0.25">
      <c r="A10776" t="s">
        <v>1707</v>
      </c>
      <c r="C10776" s="2" t="s">
        <v>12974</v>
      </c>
      <c r="D10776" s="2">
        <v>533</v>
      </c>
      <c r="E10776" s="7">
        <v>1929</v>
      </c>
      <c r="F10776" s="5" t="s">
        <v>3421</v>
      </c>
      <c r="H10776" s="5" t="s">
        <v>950</v>
      </c>
      <c r="I10776" s="6" t="s">
        <v>1708</v>
      </c>
      <c r="J10776" s="6" t="s">
        <v>16716</v>
      </c>
      <c r="K10776" s="17">
        <v>1</v>
      </c>
      <c r="L10776" s="17" t="s">
        <v>7732</v>
      </c>
      <c r="M10776" s="9"/>
      <c r="N10776" s="9"/>
      <c r="O10776" s="21"/>
      <c r="Q10776" s="29"/>
      <c r="U10776" s="17"/>
      <c r="V10776" s="2" t="s">
        <v>2104</v>
      </c>
      <c r="Y10776" t="str">
        <f t="shared" si="660"/>
        <v/>
      </c>
      <c r="AA10776" t="str">
        <f t="shared" si="661"/>
        <v/>
      </c>
      <c r="AC10776" s="7"/>
      <c r="AD10776" t="s">
        <v>1708</v>
      </c>
      <c r="AE10776">
        <f t="shared" si="662"/>
        <v>0</v>
      </c>
      <c r="AG10776" s="2"/>
      <c r="AH10776" t="s">
        <v>1709</v>
      </c>
      <c r="AI10776" s="7" t="s">
        <v>4610</v>
      </c>
    </row>
    <row r="10777" spans="1:35" ht="11" customHeight="1" outlineLevel="1" x14ac:dyDescent="0.25">
      <c r="A10777" t="s">
        <v>1707</v>
      </c>
      <c r="C10777" s="2" t="s">
        <v>12974</v>
      </c>
      <c r="D10777" s="2">
        <v>534</v>
      </c>
      <c r="E10777" s="7">
        <v>1929</v>
      </c>
      <c r="F10777" s="5" t="s">
        <v>5303</v>
      </c>
      <c r="H10777" s="5" t="s">
        <v>813</v>
      </c>
      <c r="I10777" s="6" t="s">
        <v>1708</v>
      </c>
      <c r="J10777" s="6" t="s">
        <v>16716</v>
      </c>
      <c r="K10777" s="17">
        <v>1</v>
      </c>
      <c r="L10777" s="17" t="s">
        <v>7732</v>
      </c>
      <c r="M10777" s="9"/>
      <c r="N10777" s="9"/>
      <c r="O10777" s="21"/>
      <c r="Q10777" s="29"/>
      <c r="U10777" s="17"/>
      <c r="V10777" s="2" t="s">
        <v>2105</v>
      </c>
      <c r="Y10777" t="str">
        <f t="shared" si="660"/>
        <v/>
      </c>
      <c r="AA10777" t="str">
        <f t="shared" si="661"/>
        <v/>
      </c>
      <c r="AC10777" s="7"/>
      <c r="AD10777" t="s">
        <v>1708</v>
      </c>
      <c r="AE10777">
        <f t="shared" si="662"/>
        <v>0</v>
      </c>
      <c r="AG10777" s="2"/>
      <c r="AH10777" t="s">
        <v>1709</v>
      </c>
      <c r="AI10777" s="7" t="s">
        <v>4922</v>
      </c>
    </row>
    <row r="10778" spans="1:35" ht="11" customHeight="1" outlineLevel="1" x14ac:dyDescent="0.25">
      <c r="A10778" t="s">
        <v>1707</v>
      </c>
      <c r="C10778" s="2" t="s">
        <v>12974</v>
      </c>
      <c r="D10778" s="2">
        <v>507</v>
      </c>
      <c r="E10778" s="7">
        <v>1929</v>
      </c>
      <c r="F10778" s="5" t="s">
        <v>3712</v>
      </c>
      <c r="H10778" s="5" t="s">
        <v>2661</v>
      </c>
      <c r="I10778" s="6" t="s">
        <v>5508</v>
      </c>
      <c r="J10778" s="6" t="s">
        <v>16715</v>
      </c>
      <c r="K10778" s="17">
        <v>3</v>
      </c>
      <c r="L10778" s="17" t="s">
        <v>7732</v>
      </c>
      <c r="M10778" s="9"/>
      <c r="N10778" s="9"/>
      <c r="O10778" s="21"/>
      <c r="Q10778" s="29"/>
      <c r="U10778" s="17"/>
      <c r="V10778" s="2" t="s">
        <v>6057</v>
      </c>
      <c r="Y10778" t="str">
        <f t="shared" si="660"/>
        <v/>
      </c>
      <c r="AA10778" t="str">
        <f t="shared" si="661"/>
        <v/>
      </c>
      <c r="AC10778" s="7"/>
      <c r="AD10778" t="s">
        <v>5508</v>
      </c>
      <c r="AE10778">
        <f t="shared" si="662"/>
        <v>0</v>
      </c>
      <c r="AG10778" s="2"/>
      <c r="AH10778" t="s">
        <v>1709</v>
      </c>
      <c r="AI10778" s="7" t="s">
        <v>4610</v>
      </c>
    </row>
    <row r="10779" spans="1:35" ht="11" customHeight="1" outlineLevel="1" x14ac:dyDescent="0.25">
      <c r="A10779" t="s">
        <v>1707</v>
      </c>
      <c r="C10779" s="2" t="s">
        <v>12974</v>
      </c>
      <c r="D10779" s="2" t="s">
        <v>12241</v>
      </c>
      <c r="E10779" s="7">
        <v>1929</v>
      </c>
      <c r="F10779" s="5" t="s">
        <v>6465</v>
      </c>
      <c r="H10779" s="5" t="s">
        <v>2661</v>
      </c>
      <c r="I10779" s="6" t="s">
        <v>5508</v>
      </c>
      <c r="J10779" s="6" t="s">
        <v>16715</v>
      </c>
      <c r="K10779" s="17">
        <v>3</v>
      </c>
      <c r="L10779" s="17" t="s">
        <v>20075</v>
      </c>
      <c r="M10779" s="9"/>
      <c r="N10779" s="9"/>
      <c r="O10779" s="21"/>
      <c r="Q10779" s="29"/>
      <c r="U10779" s="17"/>
      <c r="V10779" s="2" t="s">
        <v>6058</v>
      </c>
      <c r="X10779" t="s">
        <v>7732</v>
      </c>
      <c r="Y10779" t="str">
        <f t="shared" si="660"/>
        <v/>
      </c>
      <c r="AA10779" t="str">
        <f t="shared" si="661"/>
        <v/>
      </c>
      <c r="AC10779" s="7"/>
      <c r="AD10779" t="s">
        <v>5508</v>
      </c>
      <c r="AE10779">
        <f t="shared" si="662"/>
        <v>0</v>
      </c>
      <c r="AG10779" s="2"/>
      <c r="AH10779" t="s">
        <v>1709</v>
      </c>
      <c r="AI10779" s="7" t="s">
        <v>4922</v>
      </c>
    </row>
    <row r="10780" spans="1:35" ht="11" customHeight="1" outlineLevel="1" x14ac:dyDescent="0.25">
      <c r="A10780" t="s">
        <v>1707</v>
      </c>
      <c r="C10780" s="2" t="s">
        <v>12974</v>
      </c>
      <c r="D10780" s="2" t="s">
        <v>16950</v>
      </c>
      <c r="E10780" s="7">
        <v>1929</v>
      </c>
      <c r="F10780" s="5" t="s">
        <v>6467</v>
      </c>
      <c r="H10780" s="5" t="s">
        <v>2661</v>
      </c>
      <c r="I10780" s="6" t="s">
        <v>5508</v>
      </c>
      <c r="J10780" s="6" t="s">
        <v>16715</v>
      </c>
      <c r="K10780" s="17">
        <v>3</v>
      </c>
      <c r="L10780" s="17" t="s">
        <v>20075</v>
      </c>
      <c r="M10780" s="9"/>
      <c r="N10780" s="9"/>
      <c r="O10780" s="21"/>
      <c r="Q10780" s="29"/>
      <c r="U10780" s="17"/>
      <c r="V10780" s="2" t="s">
        <v>6059</v>
      </c>
      <c r="X10780" t="s">
        <v>7732</v>
      </c>
      <c r="Y10780" t="str">
        <f t="shared" si="660"/>
        <v/>
      </c>
      <c r="AA10780" t="str">
        <f t="shared" si="661"/>
        <v/>
      </c>
      <c r="AC10780" s="7"/>
      <c r="AD10780" t="s">
        <v>5508</v>
      </c>
      <c r="AE10780">
        <f t="shared" si="662"/>
        <v>0</v>
      </c>
      <c r="AG10780" s="2"/>
      <c r="AH10780" t="s">
        <v>1709</v>
      </c>
      <c r="AI10780" s="7" t="s">
        <v>4922</v>
      </c>
    </row>
    <row r="10781" spans="1:35" ht="11" customHeight="1" outlineLevel="1" x14ac:dyDescent="0.25">
      <c r="A10781" t="s">
        <v>1707</v>
      </c>
      <c r="C10781" s="2" t="s">
        <v>12974</v>
      </c>
      <c r="D10781" s="2" t="s">
        <v>16951</v>
      </c>
      <c r="E10781" s="7">
        <v>1929</v>
      </c>
      <c r="F10781" s="5" t="s">
        <v>6114</v>
      </c>
      <c r="H10781" s="5" t="s">
        <v>2661</v>
      </c>
      <c r="I10781" s="6" t="s">
        <v>5508</v>
      </c>
      <c r="J10781" s="6" t="s">
        <v>16715</v>
      </c>
      <c r="K10781" s="17">
        <v>3</v>
      </c>
      <c r="L10781" s="17" t="s">
        <v>20075</v>
      </c>
      <c r="M10781" s="9"/>
      <c r="N10781" s="9"/>
      <c r="O10781" s="21"/>
      <c r="Q10781" s="29"/>
      <c r="U10781" s="17"/>
      <c r="V10781" s="2" t="s">
        <v>6060</v>
      </c>
      <c r="X10781" t="s">
        <v>7732</v>
      </c>
      <c r="Y10781" t="str">
        <f t="shared" ref="Y10781:Y10844" si="663">IF(COUNTIF(F10781,"*fdc*"),1,"")</f>
        <v/>
      </c>
      <c r="AA10781" t="str">
        <f t="shared" ref="AA10781:AA10844" si="664">IF(COUNTIF(F10781,"*s/s*"),1,"")</f>
        <v/>
      </c>
      <c r="AC10781" s="7"/>
      <c r="AD10781" t="s">
        <v>5508</v>
      </c>
      <c r="AE10781">
        <f t="shared" si="662"/>
        <v>0</v>
      </c>
      <c r="AG10781" s="2"/>
      <c r="AH10781" t="s">
        <v>1709</v>
      </c>
      <c r="AI10781" s="7" t="s">
        <v>4922</v>
      </c>
    </row>
    <row r="10782" spans="1:35" ht="11" customHeight="1" outlineLevel="1" x14ac:dyDescent="0.25">
      <c r="A10782" t="s">
        <v>1707</v>
      </c>
      <c r="C10782" s="2" t="s">
        <v>12974</v>
      </c>
      <c r="D10782" s="2" t="s">
        <v>16952</v>
      </c>
      <c r="E10782" s="7">
        <v>1929</v>
      </c>
      <c r="F10782" s="5" t="s">
        <v>6062</v>
      </c>
      <c r="H10782" s="5" t="s">
        <v>2661</v>
      </c>
      <c r="I10782" s="6" t="s">
        <v>5508</v>
      </c>
      <c r="J10782" s="6" t="s">
        <v>16715</v>
      </c>
      <c r="K10782" s="17">
        <v>3</v>
      </c>
      <c r="L10782" s="17" t="s">
        <v>20075</v>
      </c>
      <c r="M10782" s="9"/>
      <c r="N10782" s="9"/>
      <c r="O10782" s="21"/>
      <c r="Q10782" s="29"/>
      <c r="U10782" s="17"/>
      <c r="V10782" s="2" t="s">
        <v>6061</v>
      </c>
      <c r="X10782" t="s">
        <v>7732</v>
      </c>
      <c r="Y10782" t="str">
        <f t="shared" si="663"/>
        <v/>
      </c>
      <c r="AA10782" t="str">
        <f t="shared" si="664"/>
        <v/>
      </c>
      <c r="AC10782" s="7"/>
      <c r="AD10782" t="s">
        <v>5508</v>
      </c>
      <c r="AE10782">
        <f t="shared" si="662"/>
        <v>0</v>
      </c>
      <c r="AG10782" s="2"/>
      <c r="AH10782" t="s">
        <v>1709</v>
      </c>
      <c r="AI10782" s="7" t="s">
        <v>4922</v>
      </c>
    </row>
    <row r="10783" spans="1:35" ht="11" customHeight="1" outlineLevel="1" x14ac:dyDescent="0.25">
      <c r="A10783" t="s">
        <v>1707</v>
      </c>
      <c r="C10783" s="2" t="s">
        <v>12974</v>
      </c>
      <c r="D10783" s="2" t="s">
        <v>16953</v>
      </c>
      <c r="E10783" s="7">
        <v>1929</v>
      </c>
      <c r="F10783" s="5" t="s">
        <v>6065</v>
      </c>
      <c r="H10783" s="5" t="s">
        <v>2661</v>
      </c>
      <c r="I10783" s="6" t="s">
        <v>5508</v>
      </c>
      <c r="J10783" s="6" t="s">
        <v>16715</v>
      </c>
      <c r="K10783" s="17">
        <v>3</v>
      </c>
      <c r="L10783" s="17" t="s">
        <v>20075</v>
      </c>
      <c r="M10783" s="9"/>
      <c r="N10783" s="9"/>
      <c r="O10783" s="21"/>
      <c r="Q10783" s="29"/>
      <c r="U10783" s="17"/>
      <c r="V10783" s="2" t="s">
        <v>6063</v>
      </c>
      <c r="X10783" t="s">
        <v>7732</v>
      </c>
      <c r="Y10783" t="str">
        <f t="shared" si="663"/>
        <v/>
      </c>
      <c r="AA10783" t="str">
        <f t="shared" si="664"/>
        <v/>
      </c>
      <c r="AC10783" s="7"/>
      <c r="AD10783" t="s">
        <v>5508</v>
      </c>
      <c r="AE10783">
        <f t="shared" si="662"/>
        <v>0</v>
      </c>
      <c r="AG10783" s="2"/>
      <c r="AH10783" t="s">
        <v>1709</v>
      </c>
      <c r="AI10783" s="7" t="s">
        <v>4922</v>
      </c>
    </row>
    <row r="10784" spans="1:35" ht="11" customHeight="1" outlineLevel="1" x14ac:dyDescent="0.25">
      <c r="A10784" t="s">
        <v>1707</v>
      </c>
      <c r="C10784" s="2" t="s">
        <v>12974</v>
      </c>
      <c r="D10784" s="2">
        <v>539</v>
      </c>
      <c r="E10784" s="7">
        <v>1930</v>
      </c>
      <c r="F10784" s="5" t="s">
        <v>22003</v>
      </c>
      <c r="H10784" s="5" t="s">
        <v>5995</v>
      </c>
      <c r="I10784" s="6" t="s">
        <v>1708</v>
      </c>
      <c r="J10784" s="6" t="s">
        <v>16717</v>
      </c>
      <c r="K10784" s="17">
        <v>1</v>
      </c>
      <c r="L10784" s="17" t="s">
        <v>7730</v>
      </c>
      <c r="M10784" s="9">
        <v>0.5</v>
      </c>
      <c r="N10784" s="9"/>
      <c r="O10784" s="21"/>
      <c r="Q10784" s="29"/>
      <c r="U10784" s="17"/>
      <c r="V10784" s="2" t="s">
        <v>2106</v>
      </c>
      <c r="Y10784" t="str">
        <f t="shared" si="663"/>
        <v/>
      </c>
      <c r="AA10784" t="str">
        <f t="shared" si="664"/>
        <v/>
      </c>
      <c r="AC10784" s="7"/>
      <c r="AD10784" t="s">
        <v>1708</v>
      </c>
      <c r="AE10784">
        <f t="shared" si="662"/>
        <v>0</v>
      </c>
      <c r="AG10784" s="2"/>
      <c r="AH10784" t="s">
        <v>1709</v>
      </c>
      <c r="AI10784" s="7" t="s">
        <v>4610</v>
      </c>
    </row>
    <row r="10785" spans="1:35" ht="11" customHeight="1" outlineLevel="1" x14ac:dyDescent="0.25">
      <c r="A10785" t="s">
        <v>1707</v>
      </c>
      <c r="C10785" s="2" t="s">
        <v>12974</v>
      </c>
      <c r="D10785" s="2" t="s">
        <v>10631</v>
      </c>
      <c r="E10785" s="7">
        <v>1930</v>
      </c>
      <c r="F10785" s="5" t="s">
        <v>5304</v>
      </c>
      <c r="H10785" s="5" t="s">
        <v>5995</v>
      </c>
      <c r="I10785" s="6" t="s">
        <v>1708</v>
      </c>
      <c r="J10785" s="6" t="s">
        <v>16717</v>
      </c>
      <c r="K10785" s="17">
        <v>1</v>
      </c>
      <c r="L10785" s="17" t="s">
        <v>20075</v>
      </c>
      <c r="M10785" s="9"/>
      <c r="N10785" s="9"/>
      <c r="O10785" s="21"/>
      <c r="Q10785" s="29"/>
      <c r="U10785" s="17"/>
      <c r="V10785" s="2" t="s">
        <v>4891</v>
      </c>
      <c r="X10785" t="s">
        <v>7732</v>
      </c>
      <c r="Y10785" t="str">
        <f t="shared" si="663"/>
        <v/>
      </c>
      <c r="AA10785" t="str">
        <f t="shared" si="664"/>
        <v/>
      </c>
      <c r="AC10785" s="7"/>
      <c r="AD10785" t="s">
        <v>1708</v>
      </c>
      <c r="AE10785">
        <f t="shared" si="662"/>
        <v>0</v>
      </c>
      <c r="AG10785" s="2"/>
      <c r="AH10785" t="s">
        <v>1709</v>
      </c>
      <c r="AI10785" s="7" t="s">
        <v>4922</v>
      </c>
    </row>
    <row r="10786" spans="1:35" ht="11" customHeight="1" outlineLevel="1" x14ac:dyDescent="0.25">
      <c r="A10786" t="s">
        <v>1707</v>
      </c>
      <c r="C10786" s="2" t="s">
        <v>12974</v>
      </c>
      <c r="D10786" s="2" t="s">
        <v>16954</v>
      </c>
      <c r="E10786" s="7">
        <v>1930</v>
      </c>
      <c r="F10786" s="5" t="s">
        <v>6467</v>
      </c>
      <c r="H10786" s="5" t="s">
        <v>5995</v>
      </c>
      <c r="I10786" s="6" t="s">
        <v>1708</v>
      </c>
      <c r="J10786" s="6" t="s">
        <v>16717</v>
      </c>
      <c r="K10786" s="17">
        <v>1</v>
      </c>
      <c r="L10786" s="17" t="s">
        <v>20075</v>
      </c>
      <c r="M10786" s="9"/>
      <c r="N10786" s="9"/>
      <c r="O10786" s="21"/>
      <c r="Q10786" s="29"/>
      <c r="U10786" s="17"/>
      <c r="V10786" s="2" t="s">
        <v>4892</v>
      </c>
      <c r="X10786" t="s">
        <v>7732</v>
      </c>
      <c r="Y10786" t="str">
        <f t="shared" si="663"/>
        <v/>
      </c>
      <c r="AA10786" t="str">
        <f t="shared" si="664"/>
        <v/>
      </c>
      <c r="AC10786" s="7"/>
      <c r="AD10786" t="s">
        <v>1708</v>
      </c>
      <c r="AE10786">
        <f t="shared" si="662"/>
        <v>0</v>
      </c>
      <c r="AG10786" s="2"/>
      <c r="AH10786" t="s">
        <v>1709</v>
      </c>
      <c r="AI10786" s="7" t="s">
        <v>4922</v>
      </c>
    </row>
    <row r="10787" spans="1:35" ht="11" customHeight="1" outlineLevel="1" x14ac:dyDescent="0.25">
      <c r="A10787" t="s">
        <v>1707</v>
      </c>
      <c r="C10787" s="2" t="s">
        <v>12974</v>
      </c>
      <c r="D10787" s="2" t="s">
        <v>16955</v>
      </c>
      <c r="E10787" s="7">
        <v>1930</v>
      </c>
      <c r="F10787" s="5" t="s">
        <v>5306</v>
      </c>
      <c r="H10787" s="5" t="s">
        <v>5995</v>
      </c>
      <c r="I10787" s="6" t="s">
        <v>1708</v>
      </c>
      <c r="J10787" s="6" t="s">
        <v>16717</v>
      </c>
      <c r="K10787" s="17">
        <v>1</v>
      </c>
      <c r="L10787" s="17" t="s">
        <v>20075</v>
      </c>
      <c r="M10787" s="9"/>
      <c r="N10787" s="9"/>
      <c r="O10787" s="21"/>
      <c r="Q10787" s="29"/>
      <c r="U10787" s="17"/>
      <c r="V10787" s="2" t="s">
        <v>5305</v>
      </c>
      <c r="X10787" t="s">
        <v>7732</v>
      </c>
      <c r="Y10787" t="str">
        <f t="shared" si="663"/>
        <v/>
      </c>
      <c r="AA10787" t="str">
        <f t="shared" si="664"/>
        <v/>
      </c>
      <c r="AC10787" s="7"/>
      <c r="AD10787" t="s">
        <v>1708</v>
      </c>
      <c r="AE10787">
        <f t="shared" si="662"/>
        <v>0</v>
      </c>
      <c r="AG10787" s="2"/>
      <c r="AH10787" t="s">
        <v>1709</v>
      </c>
      <c r="AI10787" s="7" t="s">
        <v>4922</v>
      </c>
    </row>
    <row r="10788" spans="1:35" ht="11" customHeight="1" outlineLevel="1" x14ac:dyDescent="0.25">
      <c r="A10788" t="s">
        <v>1707</v>
      </c>
      <c r="C10788" s="2" t="s">
        <v>12974</v>
      </c>
      <c r="D10788" s="2" t="s">
        <v>16956</v>
      </c>
      <c r="E10788" s="7">
        <v>1930</v>
      </c>
      <c r="F10788" s="5" t="s">
        <v>5308</v>
      </c>
      <c r="H10788" s="5" t="s">
        <v>5995</v>
      </c>
      <c r="I10788" s="6" t="s">
        <v>1708</v>
      </c>
      <c r="J10788" s="6" t="s">
        <v>16717</v>
      </c>
      <c r="K10788" s="17">
        <v>1</v>
      </c>
      <c r="L10788" s="17" t="s">
        <v>20075</v>
      </c>
      <c r="M10788" s="9"/>
      <c r="N10788" s="9"/>
      <c r="O10788" s="21"/>
      <c r="Q10788" s="29"/>
      <c r="U10788" s="17"/>
      <c r="V10788" s="2" t="s">
        <v>5307</v>
      </c>
      <c r="X10788" t="s">
        <v>7732</v>
      </c>
      <c r="Y10788" t="str">
        <f t="shared" si="663"/>
        <v/>
      </c>
      <c r="AA10788" t="str">
        <f t="shared" si="664"/>
        <v/>
      </c>
      <c r="AC10788" s="7"/>
      <c r="AD10788" t="s">
        <v>1708</v>
      </c>
      <c r="AE10788">
        <f t="shared" si="662"/>
        <v>0</v>
      </c>
      <c r="AG10788" s="2"/>
      <c r="AH10788" t="s">
        <v>1709</v>
      </c>
      <c r="AI10788" s="7" t="s">
        <v>4922</v>
      </c>
    </row>
    <row r="10789" spans="1:35" ht="11" customHeight="1" outlineLevel="1" x14ac:dyDescent="0.25">
      <c r="A10789" t="s">
        <v>1707</v>
      </c>
      <c r="C10789" s="2" t="s">
        <v>12974</v>
      </c>
      <c r="D10789" s="2">
        <v>540</v>
      </c>
      <c r="E10789" s="7">
        <v>1930</v>
      </c>
      <c r="F10789" s="5" t="s">
        <v>22004</v>
      </c>
      <c r="H10789" s="5" t="s">
        <v>5995</v>
      </c>
      <c r="I10789" s="6" t="s">
        <v>1708</v>
      </c>
      <c r="J10789" s="6" t="s">
        <v>16717</v>
      </c>
      <c r="K10789" s="17">
        <v>1</v>
      </c>
      <c r="L10789" s="17" t="s">
        <v>7732</v>
      </c>
      <c r="M10789" s="9"/>
      <c r="N10789" s="9"/>
      <c r="O10789" s="21"/>
      <c r="Q10789" s="29"/>
      <c r="U10789" s="17"/>
      <c r="V10789" s="2" t="s">
        <v>2107</v>
      </c>
      <c r="Y10789" t="str">
        <f t="shared" si="663"/>
        <v/>
      </c>
      <c r="AA10789" t="str">
        <f t="shared" si="664"/>
        <v/>
      </c>
      <c r="AC10789" s="7"/>
      <c r="AD10789" t="s">
        <v>1708</v>
      </c>
      <c r="AE10789">
        <f t="shared" si="662"/>
        <v>0</v>
      </c>
      <c r="AG10789" s="2"/>
      <c r="AH10789" t="s">
        <v>1709</v>
      </c>
      <c r="AI10789" s="7" t="s">
        <v>4610</v>
      </c>
    </row>
    <row r="10790" spans="1:35" ht="11" customHeight="1" outlineLevel="1" x14ac:dyDescent="0.25">
      <c r="A10790" t="s">
        <v>1707</v>
      </c>
      <c r="C10790" s="2" t="s">
        <v>12974</v>
      </c>
      <c r="D10790" s="2" t="s">
        <v>16957</v>
      </c>
      <c r="E10790" s="7">
        <v>1930</v>
      </c>
      <c r="F10790" s="5" t="s">
        <v>2535</v>
      </c>
      <c r="H10790" s="5" t="s">
        <v>5995</v>
      </c>
      <c r="I10790" s="6" t="s">
        <v>1708</v>
      </c>
      <c r="J10790" s="6" t="s">
        <v>16717</v>
      </c>
      <c r="K10790" s="17">
        <v>1</v>
      </c>
      <c r="L10790" s="17" t="s">
        <v>20075</v>
      </c>
      <c r="M10790" s="9"/>
      <c r="N10790" s="9"/>
      <c r="O10790" s="21"/>
      <c r="Q10790" s="29"/>
      <c r="U10790" s="17"/>
      <c r="V10790" s="2" t="s">
        <v>5309</v>
      </c>
      <c r="X10790" t="s">
        <v>7732</v>
      </c>
      <c r="Y10790" t="str">
        <f t="shared" si="663"/>
        <v/>
      </c>
      <c r="AA10790" t="str">
        <f t="shared" si="664"/>
        <v/>
      </c>
      <c r="AC10790" s="7"/>
      <c r="AD10790" t="s">
        <v>1708</v>
      </c>
      <c r="AE10790">
        <f t="shared" ref="AE10790:AE10853" si="665">COUNTIF(I10790,"*Fuji*")</f>
        <v>0</v>
      </c>
      <c r="AG10790" s="2"/>
      <c r="AH10790" t="s">
        <v>1709</v>
      </c>
      <c r="AI10790" s="7" t="s">
        <v>4922</v>
      </c>
    </row>
    <row r="10791" spans="1:35" ht="11" customHeight="1" outlineLevel="1" x14ac:dyDescent="0.25">
      <c r="A10791" t="s">
        <v>1707</v>
      </c>
      <c r="C10791" s="2" t="s">
        <v>12974</v>
      </c>
      <c r="D10791" s="2" t="s">
        <v>16958</v>
      </c>
      <c r="E10791" s="7">
        <v>1930</v>
      </c>
      <c r="F10791" s="5" t="s">
        <v>3527</v>
      </c>
      <c r="H10791" s="5" t="s">
        <v>5995</v>
      </c>
      <c r="I10791" s="6" t="s">
        <v>1708</v>
      </c>
      <c r="J10791" s="6" t="s">
        <v>16717</v>
      </c>
      <c r="K10791" s="17">
        <v>1</v>
      </c>
      <c r="L10791" s="17" t="s">
        <v>20075</v>
      </c>
      <c r="M10791" s="9"/>
      <c r="N10791" s="9"/>
      <c r="O10791" s="21"/>
      <c r="Q10791" s="29"/>
      <c r="U10791" s="17"/>
      <c r="V10791" s="2" t="s">
        <v>2536</v>
      </c>
      <c r="X10791" t="s">
        <v>7732</v>
      </c>
      <c r="Y10791" t="str">
        <f t="shared" si="663"/>
        <v/>
      </c>
      <c r="AA10791" t="str">
        <f t="shared" si="664"/>
        <v/>
      </c>
      <c r="AC10791" s="7"/>
      <c r="AD10791" t="s">
        <v>1708</v>
      </c>
      <c r="AE10791">
        <f t="shared" si="665"/>
        <v>0</v>
      </c>
      <c r="AG10791" s="2"/>
      <c r="AH10791" t="s">
        <v>1709</v>
      </c>
      <c r="AI10791" s="7" t="s">
        <v>4620</v>
      </c>
    </row>
    <row r="10792" spans="1:35" ht="11" customHeight="1" outlineLevel="1" x14ac:dyDescent="0.25">
      <c r="A10792" t="s">
        <v>1707</v>
      </c>
      <c r="C10792" s="2" t="s">
        <v>12974</v>
      </c>
      <c r="D10792" s="2">
        <v>579</v>
      </c>
      <c r="E10792" s="7">
        <v>1931</v>
      </c>
      <c r="F10792" s="5" t="s">
        <v>22005</v>
      </c>
      <c r="H10792" s="5" t="s">
        <v>5995</v>
      </c>
      <c r="I10792" s="6" t="s">
        <v>1708</v>
      </c>
      <c r="J10792" s="6" t="s">
        <v>16717</v>
      </c>
      <c r="K10792" s="17">
        <v>1</v>
      </c>
      <c r="L10792" s="17" t="s">
        <v>7732</v>
      </c>
      <c r="M10792" s="9"/>
      <c r="N10792" s="9"/>
      <c r="O10792" s="21"/>
      <c r="Q10792" s="29"/>
      <c r="U10792" s="17"/>
      <c r="V10792" s="2" t="s">
        <v>4834</v>
      </c>
      <c r="Y10792" t="str">
        <f t="shared" si="663"/>
        <v/>
      </c>
      <c r="AA10792" t="str">
        <f t="shared" si="664"/>
        <v/>
      </c>
      <c r="AC10792" s="7"/>
      <c r="AD10792" t="s">
        <v>1708</v>
      </c>
      <c r="AE10792">
        <f t="shared" si="665"/>
        <v>0</v>
      </c>
      <c r="AG10792" s="2"/>
      <c r="AH10792" t="s">
        <v>1709</v>
      </c>
      <c r="AI10792" s="7" t="s">
        <v>4922</v>
      </c>
    </row>
    <row r="10793" spans="1:35" ht="11" customHeight="1" outlineLevel="1" x14ac:dyDescent="0.25">
      <c r="A10793" t="s">
        <v>1707</v>
      </c>
      <c r="C10793" s="2" t="s">
        <v>12974</v>
      </c>
      <c r="D10793" s="2" t="s">
        <v>4575</v>
      </c>
      <c r="E10793" s="7">
        <v>1931</v>
      </c>
      <c r="F10793" s="5" t="s">
        <v>22006</v>
      </c>
      <c r="H10793" s="5" t="s">
        <v>5995</v>
      </c>
      <c r="I10793" s="6" t="s">
        <v>1708</v>
      </c>
      <c r="J10793" s="6" t="s">
        <v>16717</v>
      </c>
      <c r="K10793" s="17">
        <v>1</v>
      </c>
      <c r="L10793" s="17" t="s">
        <v>7732</v>
      </c>
      <c r="M10793" s="9"/>
      <c r="N10793" s="9"/>
      <c r="O10793" s="21"/>
      <c r="Q10793" s="29"/>
      <c r="U10793" s="17"/>
      <c r="V10793" s="2" t="s">
        <v>4893</v>
      </c>
      <c r="X10793" t="s">
        <v>7732</v>
      </c>
      <c r="Y10793" t="str">
        <f t="shared" si="663"/>
        <v/>
      </c>
      <c r="AA10793" t="str">
        <f t="shared" si="664"/>
        <v/>
      </c>
      <c r="AC10793" s="7"/>
      <c r="AD10793" t="s">
        <v>1708</v>
      </c>
      <c r="AE10793">
        <f t="shared" si="665"/>
        <v>0</v>
      </c>
      <c r="AG10793" s="2"/>
      <c r="AH10793" t="s">
        <v>1709</v>
      </c>
      <c r="AI10793" s="7" t="s">
        <v>4620</v>
      </c>
    </row>
    <row r="10794" spans="1:35" ht="11" customHeight="1" outlineLevel="1" x14ac:dyDescent="0.25">
      <c r="A10794" t="s">
        <v>1707</v>
      </c>
      <c r="C10794" s="2" t="s">
        <v>12974</v>
      </c>
      <c r="D10794" s="2" t="s">
        <v>16959</v>
      </c>
      <c r="E10794" s="7">
        <v>1931</v>
      </c>
      <c r="F10794" s="5" t="s">
        <v>2537</v>
      </c>
      <c r="H10794" s="5" t="s">
        <v>5995</v>
      </c>
      <c r="I10794" s="6" t="s">
        <v>1708</v>
      </c>
      <c r="J10794" s="6" t="s">
        <v>16717</v>
      </c>
      <c r="K10794" s="17">
        <v>1</v>
      </c>
      <c r="L10794" s="17" t="s">
        <v>20075</v>
      </c>
      <c r="M10794" s="9"/>
      <c r="N10794" s="9"/>
      <c r="O10794" s="21"/>
      <c r="Q10794" s="29"/>
      <c r="U10794" s="17"/>
      <c r="V10794" s="2" t="s">
        <v>6443</v>
      </c>
      <c r="X10794" t="s">
        <v>7732</v>
      </c>
      <c r="Y10794" t="str">
        <f t="shared" si="663"/>
        <v/>
      </c>
      <c r="AA10794" t="str">
        <f t="shared" si="664"/>
        <v/>
      </c>
      <c r="AC10794" s="7"/>
      <c r="AD10794" t="s">
        <v>1708</v>
      </c>
      <c r="AE10794">
        <f t="shared" si="665"/>
        <v>0</v>
      </c>
      <c r="AG10794" s="2"/>
      <c r="AH10794" t="s">
        <v>1709</v>
      </c>
      <c r="AI10794" s="7" t="s">
        <v>4620</v>
      </c>
    </row>
    <row r="10795" spans="1:35" ht="11" customHeight="1" outlineLevel="1" x14ac:dyDescent="0.25">
      <c r="A10795" t="s">
        <v>1707</v>
      </c>
      <c r="C10795" s="2" t="s">
        <v>12974</v>
      </c>
      <c r="D10795" s="2" t="s">
        <v>16960</v>
      </c>
      <c r="E10795" s="7">
        <v>1931</v>
      </c>
      <c r="F10795" s="5" t="s">
        <v>2539</v>
      </c>
      <c r="H10795" s="5" t="s">
        <v>5995</v>
      </c>
      <c r="I10795" s="6" t="s">
        <v>1708</v>
      </c>
      <c r="J10795" s="6" t="s">
        <v>16717</v>
      </c>
      <c r="K10795" s="17">
        <v>1</v>
      </c>
      <c r="L10795" s="17" t="s">
        <v>20075</v>
      </c>
      <c r="M10795" s="9"/>
      <c r="N10795" s="9"/>
      <c r="O10795" s="21"/>
      <c r="Q10795" s="29"/>
      <c r="U10795" s="17"/>
      <c r="V10795" s="2" t="s">
        <v>2538</v>
      </c>
      <c r="X10795" t="s">
        <v>7732</v>
      </c>
      <c r="Y10795" t="str">
        <f t="shared" si="663"/>
        <v/>
      </c>
      <c r="AA10795" t="str">
        <f t="shared" si="664"/>
        <v/>
      </c>
      <c r="AC10795" s="7"/>
      <c r="AD10795" t="s">
        <v>1708</v>
      </c>
      <c r="AE10795">
        <f t="shared" si="665"/>
        <v>0</v>
      </c>
      <c r="AG10795" s="2"/>
      <c r="AH10795" t="s">
        <v>1709</v>
      </c>
      <c r="AI10795" s="7" t="s">
        <v>4620</v>
      </c>
    </row>
    <row r="10796" spans="1:35" ht="11" customHeight="1" outlineLevel="1" x14ac:dyDescent="0.25">
      <c r="A10796" t="s">
        <v>1707</v>
      </c>
      <c r="C10796" s="2" t="s">
        <v>12974</v>
      </c>
      <c r="D10796" s="2" t="s">
        <v>16961</v>
      </c>
      <c r="E10796" s="7">
        <v>1931</v>
      </c>
      <c r="F10796" s="5" t="s">
        <v>2867</v>
      </c>
      <c r="H10796" s="5" t="s">
        <v>5995</v>
      </c>
      <c r="I10796" s="6" t="s">
        <v>1708</v>
      </c>
      <c r="J10796" s="6" t="s">
        <v>16717</v>
      </c>
      <c r="K10796" s="17">
        <v>1</v>
      </c>
      <c r="L10796" s="17" t="s">
        <v>20075</v>
      </c>
      <c r="M10796" s="9"/>
      <c r="N10796" s="9"/>
      <c r="O10796" s="21"/>
      <c r="Q10796" s="29"/>
      <c r="U10796" s="17"/>
      <c r="V10796" s="2" t="s">
        <v>2866</v>
      </c>
      <c r="X10796" t="s">
        <v>7732</v>
      </c>
      <c r="Y10796" t="str">
        <f t="shared" si="663"/>
        <v/>
      </c>
      <c r="AA10796" t="str">
        <f t="shared" si="664"/>
        <v/>
      </c>
      <c r="AC10796" s="7"/>
      <c r="AD10796" t="s">
        <v>1708</v>
      </c>
      <c r="AE10796">
        <f t="shared" si="665"/>
        <v>0</v>
      </c>
      <c r="AG10796" s="2"/>
      <c r="AH10796" t="s">
        <v>1709</v>
      </c>
      <c r="AI10796" s="7" t="s">
        <v>4620</v>
      </c>
    </row>
    <row r="10797" spans="1:35" ht="11" customHeight="1" outlineLevel="1" x14ac:dyDescent="0.25">
      <c r="A10797" t="s">
        <v>1707</v>
      </c>
      <c r="C10797" s="2" t="s">
        <v>12974</v>
      </c>
      <c r="D10797" s="2">
        <v>576</v>
      </c>
      <c r="E10797" s="7">
        <v>1931</v>
      </c>
      <c r="F10797" s="5" t="s">
        <v>5163</v>
      </c>
      <c r="H10797" s="5" t="s">
        <v>5995</v>
      </c>
      <c r="I10797" s="6" t="s">
        <v>1708</v>
      </c>
      <c r="J10797" s="6" t="s">
        <v>16717</v>
      </c>
      <c r="K10797" s="17">
        <v>1</v>
      </c>
      <c r="L10797" s="17" t="s">
        <v>7730</v>
      </c>
      <c r="M10797" s="9">
        <v>6.5</v>
      </c>
      <c r="N10797" s="9"/>
      <c r="O10797" s="21"/>
      <c r="Q10797" s="29"/>
      <c r="U10797" s="17"/>
      <c r="V10797" s="2" t="s">
        <v>6760</v>
      </c>
      <c r="Y10797" t="str">
        <f t="shared" si="663"/>
        <v/>
      </c>
      <c r="AA10797" t="str">
        <f t="shared" si="664"/>
        <v/>
      </c>
      <c r="AC10797" s="7"/>
      <c r="AD10797" t="s">
        <v>1708</v>
      </c>
      <c r="AE10797">
        <f t="shared" si="665"/>
        <v>0</v>
      </c>
      <c r="AG10797" s="2"/>
      <c r="AH10797" t="s">
        <v>1709</v>
      </c>
      <c r="AI10797" s="7" t="s">
        <v>4922</v>
      </c>
    </row>
    <row r="10798" spans="1:35" ht="11" customHeight="1" outlineLevel="1" x14ac:dyDescent="0.25">
      <c r="A10798" t="s">
        <v>1707</v>
      </c>
      <c r="C10798" s="2" t="s">
        <v>12974</v>
      </c>
      <c r="D10798" s="2" t="s">
        <v>16962</v>
      </c>
      <c r="E10798" s="7">
        <v>1931</v>
      </c>
      <c r="F10798" s="5" t="s">
        <v>5163</v>
      </c>
      <c r="H10798" s="5" t="s">
        <v>5995</v>
      </c>
      <c r="I10798" s="6" t="s">
        <v>1708</v>
      </c>
      <c r="J10798" s="6" t="s">
        <v>16717</v>
      </c>
      <c r="K10798" s="17">
        <v>1</v>
      </c>
      <c r="L10798" s="17" t="s">
        <v>7732</v>
      </c>
      <c r="M10798" s="9"/>
      <c r="N10798" s="9"/>
      <c r="O10798" s="21"/>
      <c r="Q10798" s="29"/>
      <c r="U10798" s="17"/>
      <c r="V10798" s="2" t="s">
        <v>5032</v>
      </c>
      <c r="X10798" t="s">
        <v>7732</v>
      </c>
      <c r="Y10798" t="str">
        <f t="shared" si="663"/>
        <v/>
      </c>
      <c r="AA10798" t="str">
        <f t="shared" si="664"/>
        <v/>
      </c>
      <c r="AC10798" s="7"/>
      <c r="AD10798" t="s">
        <v>1708</v>
      </c>
      <c r="AE10798">
        <f t="shared" si="665"/>
        <v>0</v>
      </c>
      <c r="AG10798" s="2"/>
      <c r="AH10798" t="s">
        <v>1709</v>
      </c>
      <c r="AI10798" s="7" t="s">
        <v>4620</v>
      </c>
    </row>
    <row r="10799" spans="1:35" ht="11" customHeight="1" outlineLevel="1" x14ac:dyDescent="0.25">
      <c r="A10799" t="s">
        <v>1707</v>
      </c>
      <c r="C10799" s="2" t="s">
        <v>12974</v>
      </c>
      <c r="D10799" s="2" t="s">
        <v>16963</v>
      </c>
      <c r="E10799" s="7">
        <v>1931</v>
      </c>
      <c r="F10799" s="5" t="s">
        <v>2869</v>
      </c>
      <c r="H10799" s="5" t="s">
        <v>5995</v>
      </c>
      <c r="I10799" s="6" t="s">
        <v>1708</v>
      </c>
      <c r="J10799" s="6" t="s">
        <v>16717</v>
      </c>
      <c r="K10799" s="17">
        <v>1</v>
      </c>
      <c r="L10799" s="17" t="s">
        <v>20075</v>
      </c>
      <c r="M10799" s="9"/>
      <c r="N10799" s="9"/>
      <c r="O10799" s="21"/>
      <c r="Q10799" s="29"/>
      <c r="U10799" s="17"/>
      <c r="V10799" s="2" t="s">
        <v>2868</v>
      </c>
      <c r="X10799" t="s">
        <v>7732</v>
      </c>
      <c r="Y10799" t="str">
        <f t="shared" si="663"/>
        <v/>
      </c>
      <c r="AA10799" t="str">
        <f t="shared" si="664"/>
        <v/>
      </c>
      <c r="AC10799" s="7"/>
      <c r="AD10799" t="s">
        <v>1708</v>
      </c>
      <c r="AE10799">
        <f t="shared" si="665"/>
        <v>0</v>
      </c>
      <c r="AG10799" s="2"/>
      <c r="AH10799" t="s">
        <v>1709</v>
      </c>
      <c r="AI10799" s="7" t="s">
        <v>4620</v>
      </c>
    </row>
    <row r="10800" spans="1:35" ht="11" customHeight="1" outlineLevel="1" x14ac:dyDescent="0.25">
      <c r="A10800" t="s">
        <v>1707</v>
      </c>
      <c r="C10800" s="2" t="s">
        <v>12974</v>
      </c>
      <c r="D10800" s="2" t="s">
        <v>16964</v>
      </c>
      <c r="E10800" s="7">
        <v>1931</v>
      </c>
      <c r="F10800" s="5" t="s">
        <v>87</v>
      </c>
      <c r="H10800" s="5" t="s">
        <v>5995</v>
      </c>
      <c r="I10800" s="6" t="s">
        <v>1708</v>
      </c>
      <c r="J10800" s="6" t="s">
        <v>16717</v>
      </c>
      <c r="K10800" s="17">
        <v>1</v>
      </c>
      <c r="L10800" s="17" t="s">
        <v>20075</v>
      </c>
      <c r="M10800" s="9"/>
      <c r="N10800" s="9"/>
      <c r="O10800" s="21"/>
      <c r="Q10800" s="29"/>
      <c r="U10800" s="17"/>
      <c r="V10800" s="2" t="s">
        <v>2870</v>
      </c>
      <c r="X10800" t="s">
        <v>7732</v>
      </c>
      <c r="Y10800" t="str">
        <f t="shared" si="663"/>
        <v/>
      </c>
      <c r="AA10800" t="str">
        <f t="shared" si="664"/>
        <v/>
      </c>
      <c r="AC10800" s="7"/>
      <c r="AD10800" t="s">
        <v>1708</v>
      </c>
      <c r="AE10800">
        <f t="shared" si="665"/>
        <v>0</v>
      </c>
      <c r="AG10800" s="2"/>
      <c r="AH10800" t="s">
        <v>1709</v>
      </c>
      <c r="AI10800" s="7" t="s">
        <v>4620</v>
      </c>
    </row>
    <row r="10801" spans="1:35" ht="11" customHeight="1" outlineLevel="1" x14ac:dyDescent="0.25">
      <c r="A10801" t="s">
        <v>1707</v>
      </c>
      <c r="C10801" s="2" t="s">
        <v>12974</v>
      </c>
      <c r="D10801" s="2">
        <v>577</v>
      </c>
      <c r="E10801" s="7">
        <v>1931</v>
      </c>
      <c r="F10801" s="5" t="s">
        <v>3057</v>
      </c>
      <c r="H10801" s="5" t="s">
        <v>950</v>
      </c>
      <c r="I10801" s="6" t="s">
        <v>1708</v>
      </c>
      <c r="J10801" s="6" t="s">
        <v>16717</v>
      </c>
      <c r="K10801" s="17">
        <v>1</v>
      </c>
      <c r="L10801" s="17" t="s">
        <v>7732</v>
      </c>
      <c r="M10801" s="9"/>
      <c r="N10801" s="9"/>
      <c r="O10801" s="21"/>
      <c r="Q10801" s="29"/>
      <c r="U10801" s="17"/>
      <c r="V10801" s="2" t="s">
        <v>6761</v>
      </c>
      <c r="Y10801" t="str">
        <f t="shared" si="663"/>
        <v/>
      </c>
      <c r="AA10801" t="str">
        <f t="shared" si="664"/>
        <v/>
      </c>
      <c r="AC10801" s="7"/>
      <c r="AD10801" t="s">
        <v>1708</v>
      </c>
      <c r="AE10801">
        <f t="shared" si="665"/>
        <v>0</v>
      </c>
      <c r="AG10801" s="2"/>
      <c r="AH10801" t="s">
        <v>1709</v>
      </c>
      <c r="AI10801" s="7" t="s">
        <v>4620</v>
      </c>
    </row>
    <row r="10802" spans="1:35" ht="11" customHeight="1" outlineLevel="1" x14ac:dyDescent="0.25">
      <c r="A10802" t="s">
        <v>1707</v>
      </c>
      <c r="C10802" s="2" t="s">
        <v>12974</v>
      </c>
      <c r="D10802" s="2" t="s">
        <v>3156</v>
      </c>
      <c r="E10802" s="7">
        <v>1931</v>
      </c>
      <c r="F10802" s="5" t="s">
        <v>3057</v>
      </c>
      <c r="H10802" s="5" t="s">
        <v>950</v>
      </c>
      <c r="I10802" s="6" t="s">
        <v>1708</v>
      </c>
      <c r="J10802" s="6" t="s">
        <v>16717</v>
      </c>
      <c r="K10802" s="17">
        <v>1</v>
      </c>
      <c r="L10802" s="17" t="s">
        <v>7732</v>
      </c>
      <c r="M10802" s="9"/>
      <c r="N10802" s="9"/>
      <c r="O10802" s="21"/>
      <c r="Q10802" s="29"/>
      <c r="U10802" s="17"/>
      <c r="V10802" s="2" t="s">
        <v>6168</v>
      </c>
      <c r="X10802" t="s">
        <v>7732</v>
      </c>
      <c r="Y10802" t="str">
        <f t="shared" si="663"/>
        <v/>
      </c>
      <c r="AA10802" t="str">
        <f t="shared" si="664"/>
        <v/>
      </c>
      <c r="AC10802" s="7"/>
      <c r="AD10802" t="s">
        <v>1708</v>
      </c>
      <c r="AE10802">
        <f t="shared" si="665"/>
        <v>0</v>
      </c>
      <c r="AG10802" s="2"/>
      <c r="AH10802" t="s">
        <v>1709</v>
      </c>
      <c r="AI10802" s="7" t="s">
        <v>4620</v>
      </c>
    </row>
    <row r="10803" spans="1:35" ht="11" customHeight="1" outlineLevel="1" x14ac:dyDescent="0.25">
      <c r="A10803" t="s">
        <v>1707</v>
      </c>
      <c r="C10803" s="2" t="s">
        <v>12974</v>
      </c>
      <c r="D10803" s="2">
        <v>578</v>
      </c>
      <c r="E10803" s="7">
        <v>1931</v>
      </c>
      <c r="F10803" s="5" t="s">
        <v>22007</v>
      </c>
      <c r="H10803" s="5" t="s">
        <v>813</v>
      </c>
      <c r="I10803" s="6" t="s">
        <v>1708</v>
      </c>
      <c r="J10803" s="6" t="s">
        <v>16717</v>
      </c>
      <c r="K10803" s="17">
        <v>1</v>
      </c>
      <c r="L10803" s="17" t="s">
        <v>7732</v>
      </c>
      <c r="M10803" s="9"/>
      <c r="N10803" s="9"/>
      <c r="O10803" s="21"/>
      <c r="Q10803" s="29"/>
      <c r="U10803" s="17"/>
      <c r="V10803" s="2" t="s">
        <v>6762</v>
      </c>
      <c r="Y10803" t="str">
        <f t="shared" si="663"/>
        <v/>
      </c>
      <c r="AA10803" t="str">
        <f t="shared" si="664"/>
        <v/>
      </c>
      <c r="AC10803" s="7"/>
      <c r="AD10803" t="s">
        <v>1708</v>
      </c>
      <c r="AE10803">
        <f t="shared" si="665"/>
        <v>0</v>
      </c>
      <c r="AG10803" s="2"/>
      <c r="AH10803" t="s">
        <v>1709</v>
      </c>
      <c r="AI10803" s="7" t="s">
        <v>4523</v>
      </c>
    </row>
    <row r="10804" spans="1:35" ht="11" customHeight="1" outlineLevel="1" x14ac:dyDescent="0.25">
      <c r="A10804" t="s">
        <v>1707</v>
      </c>
      <c r="C10804" s="2" t="s">
        <v>12974</v>
      </c>
      <c r="D10804" s="2" t="s">
        <v>4574</v>
      </c>
      <c r="E10804" s="7">
        <v>1931</v>
      </c>
      <c r="F10804" s="5" t="s">
        <v>22008</v>
      </c>
      <c r="H10804" s="5" t="s">
        <v>813</v>
      </c>
      <c r="I10804" s="6" t="s">
        <v>1708</v>
      </c>
      <c r="J10804" s="6" t="s">
        <v>16717</v>
      </c>
      <c r="K10804" s="17">
        <v>1</v>
      </c>
      <c r="L10804" s="17" t="s">
        <v>7732</v>
      </c>
      <c r="M10804" s="9"/>
      <c r="N10804" s="9"/>
      <c r="O10804" s="21"/>
      <c r="Q10804" s="29"/>
      <c r="U10804" s="17"/>
      <c r="V10804" s="2" t="s">
        <v>6515</v>
      </c>
      <c r="X10804" t="s">
        <v>7732</v>
      </c>
      <c r="Y10804" t="str">
        <f t="shared" si="663"/>
        <v/>
      </c>
      <c r="AA10804" t="str">
        <f t="shared" si="664"/>
        <v/>
      </c>
      <c r="AC10804" s="7"/>
      <c r="AD10804" t="s">
        <v>1708</v>
      </c>
      <c r="AE10804">
        <f t="shared" si="665"/>
        <v>0</v>
      </c>
      <c r="AG10804" s="2"/>
      <c r="AH10804" t="s">
        <v>1709</v>
      </c>
      <c r="AI10804" s="7" t="s">
        <v>4523</v>
      </c>
    </row>
    <row r="10805" spans="1:35" ht="11" customHeight="1" outlineLevel="1" x14ac:dyDescent="0.25">
      <c r="A10805" t="s">
        <v>1707</v>
      </c>
      <c r="C10805" s="2" t="s">
        <v>12974</v>
      </c>
      <c r="D10805" s="2">
        <v>580</v>
      </c>
      <c r="E10805" s="7">
        <v>1931</v>
      </c>
      <c r="F10805" s="5" t="s">
        <v>5239</v>
      </c>
      <c r="H10805" s="5" t="s">
        <v>3128</v>
      </c>
      <c r="I10805" s="6" t="s">
        <v>1708</v>
      </c>
      <c r="J10805" s="6" t="s">
        <v>16716</v>
      </c>
      <c r="K10805" s="17">
        <v>1</v>
      </c>
      <c r="L10805" s="17" t="s">
        <v>7730</v>
      </c>
      <c r="M10805" s="9">
        <v>0.2</v>
      </c>
      <c r="N10805" s="9"/>
      <c r="O10805" s="21"/>
      <c r="Q10805" s="29"/>
      <c r="U10805" s="17"/>
      <c r="V10805" s="2" t="s">
        <v>5602</v>
      </c>
      <c r="Y10805" t="str">
        <f t="shared" si="663"/>
        <v/>
      </c>
      <c r="AA10805" t="str">
        <f t="shared" si="664"/>
        <v/>
      </c>
      <c r="AC10805" s="7"/>
      <c r="AD10805" t="s">
        <v>1708</v>
      </c>
      <c r="AE10805">
        <f t="shared" si="665"/>
        <v>0</v>
      </c>
      <c r="AG10805" s="2"/>
      <c r="AH10805" t="s">
        <v>1709</v>
      </c>
      <c r="AI10805" s="7" t="s">
        <v>4610</v>
      </c>
    </row>
    <row r="10806" spans="1:35" ht="11" customHeight="1" outlineLevel="1" x14ac:dyDescent="0.25">
      <c r="A10806" t="s">
        <v>1707</v>
      </c>
      <c r="C10806" s="2" t="s">
        <v>12974</v>
      </c>
      <c r="D10806" s="2">
        <v>581</v>
      </c>
      <c r="E10806" s="7">
        <v>1931</v>
      </c>
      <c r="F10806" s="5" t="s">
        <v>2974</v>
      </c>
      <c r="H10806" s="5" t="s">
        <v>1121</v>
      </c>
      <c r="I10806" s="6" t="s">
        <v>1708</v>
      </c>
      <c r="J10806" s="6" t="s">
        <v>16716</v>
      </c>
      <c r="K10806" s="17">
        <v>1</v>
      </c>
      <c r="L10806" s="17" t="s">
        <v>7732</v>
      </c>
      <c r="M10806" s="9"/>
      <c r="N10806" s="9"/>
      <c r="O10806" s="21"/>
      <c r="Q10806" s="29"/>
      <c r="U10806" s="17"/>
      <c r="V10806" s="2" t="s">
        <v>5603</v>
      </c>
      <c r="Y10806" t="str">
        <f t="shared" si="663"/>
        <v/>
      </c>
      <c r="AA10806" t="str">
        <f t="shared" si="664"/>
        <v/>
      </c>
      <c r="AC10806" s="7"/>
      <c r="AD10806" t="s">
        <v>1708</v>
      </c>
      <c r="AE10806">
        <f t="shared" si="665"/>
        <v>0</v>
      </c>
      <c r="AG10806" s="2"/>
      <c r="AH10806" t="s">
        <v>1709</v>
      </c>
      <c r="AI10806" s="7" t="s">
        <v>4610</v>
      </c>
    </row>
    <row r="10807" spans="1:35" ht="11" customHeight="1" outlineLevel="1" x14ac:dyDescent="0.25">
      <c r="A10807" t="s">
        <v>1707</v>
      </c>
      <c r="C10807" s="2" t="s">
        <v>12974</v>
      </c>
      <c r="D10807" s="2">
        <v>600</v>
      </c>
      <c r="E10807" s="7">
        <v>1932</v>
      </c>
      <c r="F10807" s="5" t="s">
        <v>22009</v>
      </c>
      <c r="H10807" s="5" t="s">
        <v>950</v>
      </c>
      <c r="I10807" s="6" t="s">
        <v>1708</v>
      </c>
      <c r="J10807" s="6" t="s">
        <v>16718</v>
      </c>
      <c r="K10807" s="17">
        <v>1</v>
      </c>
      <c r="L10807" s="17" t="s">
        <v>7732</v>
      </c>
      <c r="M10807" s="9"/>
      <c r="N10807" s="9"/>
      <c r="O10807" s="21"/>
      <c r="Q10807" s="29"/>
      <c r="U10807" s="17"/>
      <c r="V10807" s="2" t="s">
        <v>3375</v>
      </c>
      <c r="Y10807" t="str">
        <f t="shared" si="663"/>
        <v/>
      </c>
      <c r="AA10807" t="str">
        <f t="shared" si="664"/>
        <v/>
      </c>
      <c r="AC10807" s="7"/>
      <c r="AD10807" t="s">
        <v>1708</v>
      </c>
      <c r="AE10807">
        <f t="shared" si="665"/>
        <v>0</v>
      </c>
      <c r="AG10807" s="2"/>
      <c r="AH10807" t="s">
        <v>1709</v>
      </c>
      <c r="AI10807" s="7" t="s">
        <v>4922</v>
      </c>
    </row>
    <row r="10808" spans="1:35" ht="11" customHeight="1" outlineLevel="1" x14ac:dyDescent="0.25">
      <c r="A10808" t="s">
        <v>1707</v>
      </c>
      <c r="C10808" s="2" t="s">
        <v>12974</v>
      </c>
      <c r="D10808" s="2" t="s">
        <v>8850</v>
      </c>
      <c r="E10808" s="7">
        <v>1932</v>
      </c>
      <c r="F10808" s="5" t="s">
        <v>6170</v>
      </c>
      <c r="H10808" s="5" t="s">
        <v>950</v>
      </c>
      <c r="I10808" s="6" t="s">
        <v>1708</v>
      </c>
      <c r="J10808" s="6" t="s">
        <v>16718</v>
      </c>
      <c r="K10808" s="17">
        <v>1</v>
      </c>
      <c r="L10808" s="17" t="s">
        <v>20075</v>
      </c>
      <c r="M10808" s="9"/>
      <c r="N10808" s="9"/>
      <c r="O10808" s="21"/>
      <c r="Q10808" s="29"/>
      <c r="U10808" s="17"/>
      <c r="V10808" s="2" t="s">
        <v>6169</v>
      </c>
      <c r="Y10808" t="str">
        <f t="shared" si="663"/>
        <v/>
      </c>
      <c r="AA10808" t="str">
        <f t="shared" si="664"/>
        <v/>
      </c>
      <c r="AC10808" s="7"/>
      <c r="AD10808" t="s">
        <v>1708</v>
      </c>
      <c r="AE10808">
        <f t="shared" si="665"/>
        <v>0</v>
      </c>
      <c r="AG10808" s="2"/>
      <c r="AH10808" t="s">
        <v>1709</v>
      </c>
      <c r="AI10808" s="7" t="s">
        <v>4620</v>
      </c>
    </row>
    <row r="10809" spans="1:35" ht="11" customHeight="1" outlineLevel="1" x14ac:dyDescent="0.25">
      <c r="A10809" t="s">
        <v>1707</v>
      </c>
      <c r="C10809" s="2" t="s">
        <v>12974</v>
      </c>
      <c r="D10809" s="2" t="s">
        <v>8851</v>
      </c>
      <c r="E10809" s="7">
        <v>1932</v>
      </c>
      <c r="F10809" s="5" t="s">
        <v>6467</v>
      </c>
      <c r="H10809" s="5" t="s">
        <v>950</v>
      </c>
      <c r="I10809" s="6" t="s">
        <v>1708</v>
      </c>
      <c r="J10809" s="6" t="s">
        <v>16718</v>
      </c>
      <c r="K10809" s="17">
        <v>1</v>
      </c>
      <c r="L10809" s="17" t="s">
        <v>20075</v>
      </c>
      <c r="M10809" s="9"/>
      <c r="N10809" s="9"/>
      <c r="O10809" s="21"/>
      <c r="Q10809" s="29"/>
      <c r="U10809" s="17"/>
      <c r="V10809" s="2" t="s">
        <v>6112</v>
      </c>
      <c r="X10809" t="s">
        <v>7732</v>
      </c>
      <c r="Y10809" t="str">
        <f t="shared" si="663"/>
        <v/>
      </c>
      <c r="AA10809" t="str">
        <f t="shared" si="664"/>
        <v/>
      </c>
      <c r="AC10809" s="7"/>
      <c r="AD10809" t="s">
        <v>1708</v>
      </c>
      <c r="AE10809">
        <f t="shared" si="665"/>
        <v>0</v>
      </c>
      <c r="AG10809" s="2"/>
      <c r="AH10809" t="s">
        <v>1709</v>
      </c>
      <c r="AI10809" s="7" t="s">
        <v>4620</v>
      </c>
    </row>
    <row r="10810" spans="1:35" ht="11" customHeight="1" outlineLevel="1" x14ac:dyDescent="0.25">
      <c r="A10810" t="s">
        <v>1707</v>
      </c>
      <c r="C10810" s="2" t="s">
        <v>12974</v>
      </c>
      <c r="D10810" s="2" t="s">
        <v>16965</v>
      </c>
      <c r="E10810" s="7">
        <v>1932</v>
      </c>
      <c r="F10810" s="5" t="s">
        <v>6114</v>
      </c>
      <c r="H10810" s="5" t="s">
        <v>950</v>
      </c>
      <c r="I10810" s="6" t="s">
        <v>1708</v>
      </c>
      <c r="J10810" s="6" t="s">
        <v>16718</v>
      </c>
      <c r="K10810" s="17">
        <v>1</v>
      </c>
      <c r="L10810" s="17" t="s">
        <v>20075</v>
      </c>
      <c r="M10810" s="9"/>
      <c r="N10810" s="9"/>
      <c r="O10810" s="21"/>
      <c r="Q10810" s="29"/>
      <c r="U10810" s="17"/>
      <c r="V10810" s="2" t="s">
        <v>6113</v>
      </c>
      <c r="X10810" t="s">
        <v>7732</v>
      </c>
      <c r="Y10810" t="str">
        <f t="shared" si="663"/>
        <v/>
      </c>
      <c r="AA10810" t="str">
        <f t="shared" si="664"/>
        <v/>
      </c>
      <c r="AC10810" s="7"/>
      <c r="AD10810" t="s">
        <v>1708</v>
      </c>
      <c r="AE10810">
        <f t="shared" si="665"/>
        <v>0</v>
      </c>
      <c r="AG10810" s="2"/>
      <c r="AH10810" t="s">
        <v>1709</v>
      </c>
      <c r="AI10810" s="7" t="s">
        <v>4620</v>
      </c>
    </row>
    <row r="10811" spans="1:35" ht="11" customHeight="1" outlineLevel="1" x14ac:dyDescent="0.25">
      <c r="A10811" t="s">
        <v>1707</v>
      </c>
      <c r="C10811" s="2" t="s">
        <v>12974</v>
      </c>
      <c r="D10811" s="2" t="s">
        <v>16966</v>
      </c>
      <c r="E10811" s="7">
        <v>1932</v>
      </c>
      <c r="F10811" s="5" t="s">
        <v>2472</v>
      </c>
      <c r="H10811" s="5" t="s">
        <v>2473</v>
      </c>
      <c r="I10811" s="6" t="s">
        <v>1708</v>
      </c>
      <c r="J10811" s="6" t="s">
        <v>16718</v>
      </c>
      <c r="K10811" s="17">
        <v>1</v>
      </c>
      <c r="L10811" s="17" t="s">
        <v>20075</v>
      </c>
      <c r="M10811" s="9"/>
      <c r="N10811" s="9"/>
      <c r="O10811" s="21"/>
      <c r="Q10811" s="29"/>
      <c r="U10811" s="17"/>
      <c r="V10811" s="2" t="s">
        <v>6115</v>
      </c>
      <c r="X10811" t="s">
        <v>7732</v>
      </c>
      <c r="Y10811" t="str">
        <f t="shared" si="663"/>
        <v/>
      </c>
      <c r="AA10811" t="str">
        <f t="shared" si="664"/>
        <v/>
      </c>
      <c r="AC10811" s="7"/>
      <c r="AD10811" t="s">
        <v>1708</v>
      </c>
      <c r="AE10811">
        <f t="shared" si="665"/>
        <v>0</v>
      </c>
      <c r="AG10811" s="2"/>
      <c r="AH10811" t="s">
        <v>1709</v>
      </c>
      <c r="AI10811" s="7" t="s">
        <v>4620</v>
      </c>
    </row>
    <row r="10812" spans="1:35" ht="11" customHeight="1" outlineLevel="1" x14ac:dyDescent="0.25">
      <c r="A10812" t="s">
        <v>1707</v>
      </c>
      <c r="C10812" s="2" t="s">
        <v>12974</v>
      </c>
      <c r="D10812" s="2" t="s">
        <v>16967</v>
      </c>
      <c r="E10812" s="7">
        <v>1932</v>
      </c>
      <c r="F10812" s="5" t="s">
        <v>2475</v>
      </c>
      <c r="H10812" s="5" t="s">
        <v>950</v>
      </c>
      <c r="I10812" s="6" t="s">
        <v>1708</v>
      </c>
      <c r="J10812" s="6" t="s">
        <v>16718</v>
      </c>
      <c r="K10812" s="17">
        <v>1</v>
      </c>
      <c r="L10812" s="17" t="s">
        <v>20075</v>
      </c>
      <c r="M10812" s="9"/>
      <c r="N10812" s="9"/>
      <c r="O10812" s="21"/>
      <c r="Q10812" s="29"/>
      <c r="U10812" s="17"/>
      <c r="V10812" s="2" t="s">
        <v>2474</v>
      </c>
      <c r="X10812" t="s">
        <v>7732</v>
      </c>
      <c r="Y10812" t="str">
        <f t="shared" si="663"/>
        <v/>
      </c>
      <c r="AA10812" t="str">
        <f t="shared" si="664"/>
        <v/>
      </c>
      <c r="AC10812" s="7"/>
      <c r="AD10812" t="s">
        <v>1708</v>
      </c>
      <c r="AE10812">
        <f t="shared" si="665"/>
        <v>0</v>
      </c>
      <c r="AG10812" s="2"/>
      <c r="AH10812" t="s">
        <v>1709</v>
      </c>
      <c r="AI10812" s="7" t="s">
        <v>4523</v>
      </c>
    </row>
    <row r="10813" spans="1:35" ht="11" customHeight="1" outlineLevel="1" x14ac:dyDescent="0.25">
      <c r="A10813" t="s">
        <v>1707</v>
      </c>
      <c r="C10813" s="2" t="s">
        <v>12974</v>
      </c>
      <c r="D10813" s="2">
        <v>601</v>
      </c>
      <c r="E10813" s="7">
        <v>1932</v>
      </c>
      <c r="F10813" s="5" t="s">
        <v>2226</v>
      </c>
      <c r="H10813" s="5" t="s">
        <v>950</v>
      </c>
      <c r="I10813" s="6" t="s">
        <v>1708</v>
      </c>
      <c r="J10813" s="6" t="s">
        <v>16718</v>
      </c>
      <c r="K10813" s="17">
        <v>1</v>
      </c>
      <c r="L10813" s="17" t="s">
        <v>7732</v>
      </c>
      <c r="M10813" s="9"/>
      <c r="N10813" s="9"/>
      <c r="O10813" s="21"/>
      <c r="Q10813" s="29"/>
      <c r="U10813" s="17"/>
      <c r="V10813" s="2" t="s">
        <v>1118</v>
      </c>
      <c r="Y10813" t="str">
        <f t="shared" si="663"/>
        <v/>
      </c>
      <c r="AA10813" t="str">
        <f t="shared" si="664"/>
        <v/>
      </c>
      <c r="AC10813" s="7"/>
      <c r="AD10813" t="s">
        <v>1708</v>
      </c>
      <c r="AE10813">
        <f t="shared" si="665"/>
        <v>0</v>
      </c>
      <c r="AG10813" s="2"/>
      <c r="AH10813" t="s">
        <v>1709</v>
      </c>
      <c r="AI10813" s="7" t="s">
        <v>4922</v>
      </c>
    </row>
    <row r="10814" spans="1:35" ht="11" customHeight="1" outlineLevel="1" x14ac:dyDescent="0.25">
      <c r="A10814" t="s">
        <v>1707</v>
      </c>
      <c r="C10814" s="2" t="s">
        <v>12974</v>
      </c>
      <c r="D10814" s="2" t="s">
        <v>5633</v>
      </c>
      <c r="E10814" s="7">
        <v>1932</v>
      </c>
      <c r="F10814" s="5" t="s">
        <v>6170</v>
      </c>
      <c r="H10814" s="5" t="s">
        <v>950</v>
      </c>
      <c r="I10814" s="6" t="s">
        <v>1708</v>
      </c>
      <c r="J10814" s="6" t="s">
        <v>16718</v>
      </c>
      <c r="K10814" s="17">
        <v>1</v>
      </c>
      <c r="L10814" s="17" t="s">
        <v>20075</v>
      </c>
      <c r="M10814" s="9"/>
      <c r="N10814" s="9"/>
      <c r="O10814" s="21"/>
      <c r="Q10814" s="29"/>
      <c r="U10814" s="17"/>
      <c r="V10814" s="2" t="s">
        <v>3745</v>
      </c>
      <c r="Y10814" t="str">
        <f t="shared" si="663"/>
        <v/>
      </c>
      <c r="AA10814" t="str">
        <f t="shared" si="664"/>
        <v/>
      </c>
      <c r="AC10814" s="7"/>
      <c r="AD10814" t="s">
        <v>1708</v>
      </c>
      <c r="AE10814">
        <f t="shared" si="665"/>
        <v>0</v>
      </c>
      <c r="AG10814" s="2"/>
      <c r="AH10814" t="s">
        <v>1709</v>
      </c>
      <c r="AI10814" s="7" t="s">
        <v>4620</v>
      </c>
    </row>
    <row r="10815" spans="1:35" ht="11" customHeight="1" outlineLevel="1" x14ac:dyDescent="0.25">
      <c r="A10815" t="s">
        <v>1707</v>
      </c>
      <c r="C10815" s="2" t="s">
        <v>12974</v>
      </c>
      <c r="D10815" s="2" t="s">
        <v>16968</v>
      </c>
      <c r="E10815" s="7">
        <v>1932</v>
      </c>
      <c r="F10815" s="5" t="s">
        <v>6467</v>
      </c>
      <c r="H10815" s="5" t="s">
        <v>950</v>
      </c>
      <c r="I10815" s="6" t="s">
        <v>1708</v>
      </c>
      <c r="J10815" s="6" t="s">
        <v>16718</v>
      </c>
      <c r="K10815" s="17">
        <v>1</v>
      </c>
      <c r="L10815" s="17" t="s">
        <v>20075</v>
      </c>
      <c r="M10815" s="9"/>
      <c r="N10815" s="9"/>
      <c r="O10815" s="21"/>
      <c r="Q10815" s="29"/>
      <c r="U10815" s="17"/>
      <c r="V10815" s="2" t="s">
        <v>3746</v>
      </c>
      <c r="X10815" t="s">
        <v>7732</v>
      </c>
      <c r="Y10815" t="str">
        <f t="shared" si="663"/>
        <v/>
      </c>
      <c r="AA10815" t="str">
        <f t="shared" si="664"/>
        <v/>
      </c>
      <c r="AC10815" s="7"/>
      <c r="AD10815" t="s">
        <v>1708</v>
      </c>
      <c r="AE10815">
        <f t="shared" si="665"/>
        <v>0</v>
      </c>
      <c r="AG10815" s="2"/>
      <c r="AH10815" t="s">
        <v>1709</v>
      </c>
      <c r="AI10815" s="7" t="s">
        <v>4620</v>
      </c>
    </row>
    <row r="10816" spans="1:35" ht="11" customHeight="1" outlineLevel="1" x14ac:dyDescent="0.25">
      <c r="A10816" t="s">
        <v>1707</v>
      </c>
      <c r="C10816" s="2" t="s">
        <v>12974</v>
      </c>
      <c r="D10816" s="2" t="s">
        <v>16969</v>
      </c>
      <c r="E10816" s="7">
        <v>1932</v>
      </c>
      <c r="F10816" s="5" t="s">
        <v>87</v>
      </c>
      <c r="H10816" s="5" t="s">
        <v>950</v>
      </c>
      <c r="I10816" s="6" t="s">
        <v>1708</v>
      </c>
      <c r="J10816" s="6" t="s">
        <v>16718</v>
      </c>
      <c r="K10816" s="17">
        <v>1</v>
      </c>
      <c r="L10816" s="17" t="s">
        <v>20075</v>
      </c>
      <c r="M10816" s="9"/>
      <c r="N10816" s="9"/>
      <c r="O10816" s="21"/>
      <c r="Q10816" s="29"/>
      <c r="U10816" s="17"/>
      <c r="V10816" s="2" t="s">
        <v>3747</v>
      </c>
      <c r="Y10816" t="str">
        <f t="shared" si="663"/>
        <v/>
      </c>
      <c r="AA10816" t="str">
        <f t="shared" si="664"/>
        <v/>
      </c>
      <c r="AC10816" s="7"/>
      <c r="AD10816" t="s">
        <v>1708</v>
      </c>
      <c r="AE10816">
        <f t="shared" si="665"/>
        <v>0</v>
      </c>
      <c r="AG10816" s="2"/>
      <c r="AH10816" t="s">
        <v>1709</v>
      </c>
      <c r="AI10816" s="7" t="s">
        <v>4620</v>
      </c>
    </row>
    <row r="10817" spans="1:35" ht="11" customHeight="1" outlineLevel="1" x14ac:dyDescent="0.25">
      <c r="A10817" t="s">
        <v>1707</v>
      </c>
      <c r="C10817" s="2" t="s">
        <v>12974</v>
      </c>
      <c r="D10817" s="2" t="s">
        <v>16970</v>
      </c>
      <c r="E10817" s="7">
        <v>1932</v>
      </c>
      <c r="F10817" s="5" t="s">
        <v>2475</v>
      </c>
      <c r="H10817" s="5" t="s">
        <v>950</v>
      </c>
      <c r="I10817" s="6" t="s">
        <v>1708</v>
      </c>
      <c r="J10817" s="6" t="s">
        <v>16718</v>
      </c>
      <c r="K10817" s="17">
        <v>1</v>
      </c>
      <c r="L10817" s="17" t="s">
        <v>20075</v>
      </c>
      <c r="M10817" s="9"/>
      <c r="N10817" s="9"/>
      <c r="O10817" s="21"/>
      <c r="Q10817" s="29"/>
      <c r="U10817" s="17"/>
      <c r="V10817" s="2" t="s">
        <v>3748</v>
      </c>
      <c r="X10817" t="s">
        <v>7732</v>
      </c>
      <c r="Y10817" t="str">
        <f t="shared" si="663"/>
        <v/>
      </c>
      <c r="AA10817" t="str">
        <f t="shared" si="664"/>
        <v/>
      </c>
      <c r="AC10817" s="7"/>
      <c r="AD10817" t="s">
        <v>1708</v>
      </c>
      <c r="AE10817">
        <f t="shared" si="665"/>
        <v>0</v>
      </c>
      <c r="AG10817" s="2"/>
      <c r="AH10817" t="s">
        <v>1709</v>
      </c>
      <c r="AI10817" s="7" t="s">
        <v>4523</v>
      </c>
    </row>
    <row r="10818" spans="1:35" ht="11" customHeight="1" outlineLevel="1" x14ac:dyDescent="0.25">
      <c r="A10818" t="s">
        <v>1707</v>
      </c>
      <c r="C10818" s="2" t="s">
        <v>12974</v>
      </c>
      <c r="D10818" s="2" t="s">
        <v>17003</v>
      </c>
      <c r="E10818" s="7">
        <v>1932</v>
      </c>
      <c r="F10818" s="5" t="s">
        <v>22010</v>
      </c>
      <c r="H10818" s="5" t="s">
        <v>950</v>
      </c>
      <c r="I10818" s="6" t="s">
        <v>1708</v>
      </c>
      <c r="J10818" s="6" t="s">
        <v>16718</v>
      </c>
      <c r="K10818" s="17">
        <v>1</v>
      </c>
      <c r="L10818" s="17" t="s">
        <v>7732</v>
      </c>
      <c r="M10818" s="9"/>
      <c r="N10818" s="9"/>
      <c r="O10818" s="21"/>
      <c r="Q10818" s="29"/>
      <c r="U10818" s="17"/>
      <c r="V10818" s="2" t="s">
        <v>1120</v>
      </c>
      <c r="Y10818" t="str">
        <f t="shared" si="663"/>
        <v/>
      </c>
      <c r="AA10818" t="str">
        <f t="shared" si="664"/>
        <v/>
      </c>
      <c r="AC10818" s="7"/>
      <c r="AD10818" t="s">
        <v>1708</v>
      </c>
      <c r="AE10818">
        <f t="shared" si="665"/>
        <v>0</v>
      </c>
      <c r="AG10818" s="2"/>
      <c r="AH10818" t="s">
        <v>1709</v>
      </c>
      <c r="AI10818" s="7" t="s">
        <v>4620</v>
      </c>
    </row>
    <row r="10819" spans="1:35" ht="11" customHeight="1" outlineLevel="1" x14ac:dyDescent="0.25">
      <c r="A10819" t="s">
        <v>1707</v>
      </c>
      <c r="C10819" s="2" t="s">
        <v>12974</v>
      </c>
      <c r="D10819" s="2" t="s">
        <v>17004</v>
      </c>
      <c r="E10819" s="7">
        <v>1932</v>
      </c>
      <c r="F10819" s="5" t="s">
        <v>6170</v>
      </c>
      <c r="H10819" s="5" t="s">
        <v>950</v>
      </c>
      <c r="I10819" s="6" t="s">
        <v>1708</v>
      </c>
      <c r="J10819" s="6" t="s">
        <v>16718</v>
      </c>
      <c r="K10819" s="17">
        <v>2</v>
      </c>
      <c r="L10819" s="17" t="s">
        <v>20075</v>
      </c>
      <c r="M10819" s="9"/>
      <c r="N10819" s="9"/>
      <c r="O10819" s="21"/>
      <c r="Q10819" s="29"/>
      <c r="U10819" s="17"/>
      <c r="V10819" s="2" t="s">
        <v>3749</v>
      </c>
      <c r="X10819" t="s">
        <v>7732</v>
      </c>
      <c r="Y10819" t="str">
        <f t="shared" si="663"/>
        <v/>
      </c>
      <c r="AA10819" t="str">
        <f t="shared" si="664"/>
        <v/>
      </c>
      <c r="AC10819" s="7"/>
      <c r="AD10819" t="s">
        <v>1708</v>
      </c>
      <c r="AE10819">
        <f t="shared" si="665"/>
        <v>0</v>
      </c>
      <c r="AG10819" s="2"/>
      <c r="AH10819" t="s">
        <v>1709</v>
      </c>
      <c r="AI10819" s="7" t="s">
        <v>4523</v>
      </c>
    </row>
    <row r="10820" spans="1:35" ht="11" customHeight="1" outlineLevel="1" x14ac:dyDescent="0.25">
      <c r="A10820" t="s">
        <v>1707</v>
      </c>
      <c r="C10820" s="2" t="s">
        <v>12974</v>
      </c>
      <c r="D10820" s="2">
        <v>602</v>
      </c>
      <c r="E10820" s="7">
        <v>1932</v>
      </c>
      <c r="F10820" s="5" t="s">
        <v>22011</v>
      </c>
      <c r="H10820" s="5" t="s">
        <v>813</v>
      </c>
      <c r="I10820" s="6" t="s">
        <v>1708</v>
      </c>
      <c r="J10820" s="6" t="s">
        <v>16718</v>
      </c>
      <c r="K10820" s="17">
        <v>1</v>
      </c>
      <c r="L10820" s="17" t="s">
        <v>7730</v>
      </c>
      <c r="M10820" s="9">
        <v>2.2000000000000002</v>
      </c>
      <c r="N10820" s="9"/>
      <c r="O10820" s="21"/>
      <c r="Q10820" s="29"/>
      <c r="T10820">
        <v>1</v>
      </c>
      <c r="U10820" s="17"/>
      <c r="V10820" s="2" t="s">
        <v>1122</v>
      </c>
      <c r="Y10820" t="str">
        <f t="shared" si="663"/>
        <v/>
      </c>
      <c r="AA10820" t="str">
        <f t="shared" si="664"/>
        <v/>
      </c>
      <c r="AC10820" s="7"/>
      <c r="AD10820" t="s">
        <v>1708</v>
      </c>
      <c r="AE10820">
        <f t="shared" si="665"/>
        <v>0</v>
      </c>
      <c r="AG10820" s="2"/>
      <c r="AH10820" t="s">
        <v>1709</v>
      </c>
      <c r="AI10820" s="7" t="s">
        <v>4922</v>
      </c>
    </row>
    <row r="10821" spans="1:35" ht="11" customHeight="1" outlineLevel="1" x14ac:dyDescent="0.25">
      <c r="A10821" t="s">
        <v>1707</v>
      </c>
      <c r="C10821" s="2" t="s">
        <v>12974</v>
      </c>
      <c r="D10821" s="2" t="s">
        <v>16971</v>
      </c>
      <c r="E10821" s="7">
        <v>1932</v>
      </c>
      <c r="F10821" s="5" t="s">
        <v>6170</v>
      </c>
      <c r="H10821" s="5" t="s">
        <v>813</v>
      </c>
      <c r="I10821" s="6" t="s">
        <v>1708</v>
      </c>
      <c r="J10821" s="6" t="s">
        <v>16718</v>
      </c>
      <c r="K10821" s="17">
        <v>1</v>
      </c>
      <c r="L10821" s="17" t="s">
        <v>20075</v>
      </c>
      <c r="M10821" s="9"/>
      <c r="N10821" s="9"/>
      <c r="O10821" s="21"/>
      <c r="Q10821" s="29"/>
      <c r="U10821" s="17"/>
      <c r="V10821" s="2" t="s">
        <v>1124</v>
      </c>
      <c r="Y10821" t="str">
        <f t="shared" si="663"/>
        <v/>
      </c>
      <c r="AA10821" t="str">
        <f t="shared" si="664"/>
        <v/>
      </c>
      <c r="AC10821" s="7"/>
      <c r="AD10821" t="s">
        <v>1708</v>
      </c>
      <c r="AE10821">
        <f t="shared" si="665"/>
        <v>0</v>
      </c>
      <c r="AG10821" s="2"/>
      <c r="AH10821" t="s">
        <v>1709</v>
      </c>
      <c r="AI10821" s="7" t="s">
        <v>4620</v>
      </c>
    </row>
    <row r="10822" spans="1:35" ht="11" customHeight="1" outlineLevel="1" x14ac:dyDescent="0.25">
      <c r="A10822" t="s">
        <v>1707</v>
      </c>
      <c r="C10822" s="2" t="s">
        <v>12974</v>
      </c>
      <c r="D10822" s="2" t="s">
        <v>16972</v>
      </c>
      <c r="E10822" s="7">
        <v>1932</v>
      </c>
      <c r="F10822" s="5" t="s">
        <v>6467</v>
      </c>
      <c r="H10822" s="5" t="s">
        <v>813</v>
      </c>
      <c r="I10822" s="6" t="s">
        <v>1708</v>
      </c>
      <c r="J10822" s="6" t="s">
        <v>16718</v>
      </c>
      <c r="K10822" s="17">
        <v>1</v>
      </c>
      <c r="L10822" s="17" t="s">
        <v>20075</v>
      </c>
      <c r="M10822" s="9"/>
      <c r="N10822" s="9"/>
      <c r="O10822" s="21"/>
      <c r="Q10822" s="29"/>
      <c r="U10822" s="17"/>
      <c r="V10822" s="2" t="s">
        <v>3750</v>
      </c>
      <c r="X10822" t="s">
        <v>7732</v>
      </c>
      <c r="Y10822" t="str">
        <f t="shared" si="663"/>
        <v/>
      </c>
      <c r="AA10822" t="str">
        <f t="shared" si="664"/>
        <v/>
      </c>
      <c r="AC10822" s="7"/>
      <c r="AD10822" t="s">
        <v>1708</v>
      </c>
      <c r="AE10822">
        <f t="shared" si="665"/>
        <v>0</v>
      </c>
      <c r="AG10822" s="2"/>
      <c r="AH10822" t="s">
        <v>1709</v>
      </c>
      <c r="AI10822" s="7" t="s">
        <v>4620</v>
      </c>
    </row>
    <row r="10823" spans="1:35" ht="11" customHeight="1" outlineLevel="1" x14ac:dyDescent="0.25">
      <c r="A10823" t="s">
        <v>1707</v>
      </c>
      <c r="C10823" s="2" t="s">
        <v>12974</v>
      </c>
      <c r="D10823" s="2" t="s">
        <v>16973</v>
      </c>
      <c r="E10823" s="7">
        <v>1932</v>
      </c>
      <c r="F10823" s="5" t="s">
        <v>3752</v>
      </c>
      <c r="H10823" s="5" t="s">
        <v>813</v>
      </c>
      <c r="I10823" s="6" t="s">
        <v>1708</v>
      </c>
      <c r="J10823" s="6" t="s">
        <v>16718</v>
      </c>
      <c r="K10823" s="17">
        <v>1</v>
      </c>
      <c r="L10823" s="17" t="s">
        <v>20075</v>
      </c>
      <c r="M10823" s="9"/>
      <c r="N10823" s="9"/>
      <c r="O10823" s="21"/>
      <c r="Q10823" s="29"/>
      <c r="U10823" s="17"/>
      <c r="V10823" s="2" t="s">
        <v>3751</v>
      </c>
      <c r="X10823" t="s">
        <v>7732</v>
      </c>
      <c r="Y10823" t="str">
        <f t="shared" si="663"/>
        <v/>
      </c>
      <c r="AA10823" t="str">
        <f t="shared" si="664"/>
        <v/>
      </c>
      <c r="AC10823" s="7"/>
      <c r="AD10823" t="s">
        <v>1708</v>
      </c>
      <c r="AE10823">
        <f t="shared" si="665"/>
        <v>0</v>
      </c>
      <c r="AG10823" s="2"/>
      <c r="AH10823" t="s">
        <v>1709</v>
      </c>
      <c r="AI10823" s="7" t="s">
        <v>4620</v>
      </c>
    </row>
    <row r="10824" spans="1:35" ht="11" customHeight="1" outlineLevel="1" x14ac:dyDescent="0.25">
      <c r="A10824" t="s">
        <v>1707</v>
      </c>
      <c r="C10824" s="2" t="s">
        <v>12974</v>
      </c>
      <c r="D10824" s="2" t="s">
        <v>16974</v>
      </c>
      <c r="E10824" s="7">
        <v>1932</v>
      </c>
      <c r="F10824" s="5" t="s">
        <v>3527</v>
      </c>
      <c r="H10824" s="5" t="s">
        <v>813</v>
      </c>
      <c r="I10824" s="6" t="s">
        <v>1708</v>
      </c>
      <c r="J10824" s="6" t="s">
        <v>16718</v>
      </c>
      <c r="K10824" s="17">
        <v>1</v>
      </c>
      <c r="L10824" s="17" t="s">
        <v>20075</v>
      </c>
      <c r="M10824" s="9"/>
      <c r="N10824" s="9"/>
      <c r="O10824" s="21"/>
      <c r="Q10824" s="29"/>
      <c r="U10824" s="17"/>
      <c r="V10824" s="2" t="s">
        <v>3753</v>
      </c>
      <c r="X10824" t="s">
        <v>7732</v>
      </c>
      <c r="Y10824" t="str">
        <f t="shared" si="663"/>
        <v/>
      </c>
      <c r="AA10824" t="str">
        <f t="shared" si="664"/>
        <v/>
      </c>
      <c r="AC10824" s="7"/>
      <c r="AD10824" t="s">
        <v>1708</v>
      </c>
      <c r="AE10824">
        <f t="shared" si="665"/>
        <v>0</v>
      </c>
      <c r="AG10824" s="2"/>
      <c r="AH10824" t="s">
        <v>1709</v>
      </c>
      <c r="AI10824" s="7" t="s">
        <v>4620</v>
      </c>
    </row>
    <row r="10825" spans="1:35" ht="11" customHeight="1" outlineLevel="1" x14ac:dyDescent="0.25">
      <c r="A10825" t="s">
        <v>1707</v>
      </c>
      <c r="C10825" s="2" t="s">
        <v>12974</v>
      </c>
      <c r="D10825" s="2" t="s">
        <v>16975</v>
      </c>
      <c r="E10825" s="7">
        <v>1932</v>
      </c>
      <c r="F10825" s="5" t="s">
        <v>3755</v>
      </c>
      <c r="H10825" s="5" t="s">
        <v>813</v>
      </c>
      <c r="I10825" s="6" t="s">
        <v>1708</v>
      </c>
      <c r="J10825" s="6" t="s">
        <v>16718</v>
      </c>
      <c r="K10825" s="17">
        <v>1</v>
      </c>
      <c r="L10825" s="17" t="s">
        <v>20075</v>
      </c>
      <c r="M10825" s="9"/>
      <c r="N10825" s="9"/>
      <c r="O10825" s="21"/>
      <c r="Q10825" s="29"/>
      <c r="U10825" s="17"/>
      <c r="V10825" s="2" t="s">
        <v>3754</v>
      </c>
      <c r="X10825" t="s">
        <v>7732</v>
      </c>
      <c r="Y10825" t="str">
        <f t="shared" si="663"/>
        <v/>
      </c>
      <c r="AA10825" t="str">
        <f t="shared" si="664"/>
        <v/>
      </c>
      <c r="AC10825" s="7"/>
      <c r="AD10825" t="s">
        <v>1708</v>
      </c>
      <c r="AE10825">
        <f t="shared" si="665"/>
        <v>0</v>
      </c>
      <c r="AG10825" s="2"/>
      <c r="AH10825" t="s">
        <v>1709</v>
      </c>
      <c r="AI10825" s="7" t="s">
        <v>4523</v>
      </c>
    </row>
    <row r="10826" spans="1:35" ht="11" customHeight="1" outlineLevel="1" x14ac:dyDescent="0.25">
      <c r="A10826" t="s">
        <v>1707</v>
      </c>
      <c r="C10826" s="2" t="s">
        <v>12974</v>
      </c>
      <c r="D10826" s="2" t="s">
        <v>16976</v>
      </c>
      <c r="E10826" s="7">
        <v>1932</v>
      </c>
      <c r="F10826" s="5" t="s">
        <v>3390</v>
      </c>
      <c r="H10826" s="5" t="s">
        <v>813</v>
      </c>
      <c r="I10826" s="6" t="s">
        <v>1708</v>
      </c>
      <c r="J10826" s="6" t="s">
        <v>16718</v>
      </c>
      <c r="K10826" s="17">
        <v>1</v>
      </c>
      <c r="L10826" s="17" t="s">
        <v>20075</v>
      </c>
      <c r="M10826" s="9"/>
      <c r="N10826" s="9"/>
      <c r="O10826" s="21"/>
      <c r="Q10826" s="29"/>
      <c r="U10826" s="17"/>
      <c r="V10826" s="2" t="s">
        <v>3389</v>
      </c>
      <c r="X10826" t="s">
        <v>7732</v>
      </c>
      <c r="Y10826" t="str">
        <f t="shared" si="663"/>
        <v/>
      </c>
      <c r="AA10826" t="str">
        <f t="shared" si="664"/>
        <v/>
      </c>
      <c r="AC10826" s="7"/>
      <c r="AD10826" t="s">
        <v>1708</v>
      </c>
      <c r="AE10826">
        <f t="shared" si="665"/>
        <v>0</v>
      </c>
      <c r="AG10826" s="2"/>
      <c r="AH10826" t="s">
        <v>1709</v>
      </c>
      <c r="AI10826" s="7" t="s">
        <v>4523</v>
      </c>
    </row>
    <row r="10827" spans="1:35" ht="11" customHeight="1" outlineLevel="1" x14ac:dyDescent="0.25">
      <c r="A10827" t="s">
        <v>1707</v>
      </c>
      <c r="C10827" s="2" t="s">
        <v>12974</v>
      </c>
      <c r="D10827" s="2">
        <v>603</v>
      </c>
      <c r="E10827" s="7">
        <v>1932</v>
      </c>
      <c r="F10827" s="5" t="s">
        <v>22012</v>
      </c>
      <c r="H10827" s="5" t="s">
        <v>813</v>
      </c>
      <c r="I10827" s="6" t="s">
        <v>1708</v>
      </c>
      <c r="J10827" s="6" t="s">
        <v>16718</v>
      </c>
      <c r="K10827" s="17">
        <v>1</v>
      </c>
      <c r="L10827" s="17" t="s">
        <v>7730</v>
      </c>
      <c r="M10827" s="9">
        <v>2.5</v>
      </c>
      <c r="N10827" s="9"/>
      <c r="O10827" s="21"/>
      <c r="Q10827" s="29"/>
      <c r="U10827" s="17"/>
      <c r="V10827" s="2" t="s">
        <v>1128</v>
      </c>
      <c r="Y10827" t="str">
        <f t="shared" si="663"/>
        <v/>
      </c>
      <c r="AA10827" t="str">
        <f t="shared" si="664"/>
        <v/>
      </c>
      <c r="AC10827" s="7"/>
      <c r="AD10827" t="s">
        <v>1708</v>
      </c>
      <c r="AE10827">
        <f t="shared" si="665"/>
        <v>0</v>
      </c>
      <c r="AG10827" s="2"/>
      <c r="AH10827" t="s">
        <v>1709</v>
      </c>
      <c r="AI10827" s="7" t="s">
        <v>4922</v>
      </c>
    </row>
    <row r="10828" spans="1:35" ht="11" customHeight="1" outlineLevel="1" x14ac:dyDescent="0.25">
      <c r="A10828" t="s">
        <v>1707</v>
      </c>
      <c r="C10828" s="2" t="s">
        <v>12974</v>
      </c>
      <c r="D10828" s="2" t="s">
        <v>16977</v>
      </c>
      <c r="E10828" s="7">
        <v>1932</v>
      </c>
      <c r="F10828" s="5" t="s">
        <v>6170</v>
      </c>
      <c r="H10828" s="5" t="s">
        <v>813</v>
      </c>
      <c r="I10828" s="6" t="s">
        <v>1708</v>
      </c>
      <c r="J10828" s="6" t="s">
        <v>16718</v>
      </c>
      <c r="K10828" s="17">
        <v>1</v>
      </c>
      <c r="L10828" s="17" t="s">
        <v>20075</v>
      </c>
      <c r="M10828" s="9"/>
      <c r="N10828" s="9"/>
      <c r="O10828" s="21"/>
      <c r="Q10828" s="29"/>
      <c r="U10828" s="17"/>
      <c r="V10828" s="2" t="s">
        <v>1417</v>
      </c>
      <c r="X10828" t="s">
        <v>7732</v>
      </c>
      <c r="Y10828" t="str">
        <f t="shared" si="663"/>
        <v/>
      </c>
      <c r="AA10828" t="str">
        <f t="shared" si="664"/>
        <v/>
      </c>
      <c r="AC10828" s="7"/>
      <c r="AD10828" t="s">
        <v>1708</v>
      </c>
      <c r="AE10828">
        <f t="shared" si="665"/>
        <v>0</v>
      </c>
      <c r="AG10828" s="2"/>
      <c r="AH10828" t="s">
        <v>1709</v>
      </c>
      <c r="AI10828" s="7" t="s">
        <v>4620</v>
      </c>
    </row>
    <row r="10829" spans="1:35" ht="11" customHeight="1" outlineLevel="1" x14ac:dyDescent="0.25">
      <c r="A10829" t="s">
        <v>1707</v>
      </c>
      <c r="C10829" s="2" t="s">
        <v>12974</v>
      </c>
      <c r="D10829" s="2" t="s">
        <v>16978</v>
      </c>
      <c r="E10829" s="7">
        <v>1932</v>
      </c>
      <c r="F10829" s="5" t="s">
        <v>6467</v>
      </c>
      <c r="H10829" s="5" t="s">
        <v>813</v>
      </c>
      <c r="I10829" s="6" t="s">
        <v>1708</v>
      </c>
      <c r="J10829" s="6" t="s">
        <v>16718</v>
      </c>
      <c r="K10829" s="17">
        <v>1</v>
      </c>
      <c r="L10829" s="17" t="s">
        <v>20075</v>
      </c>
      <c r="M10829" s="9"/>
      <c r="N10829" s="9"/>
      <c r="O10829" s="21"/>
      <c r="Q10829" s="29"/>
      <c r="U10829" s="17"/>
      <c r="V10829" s="2" t="s">
        <v>2418</v>
      </c>
      <c r="X10829" t="s">
        <v>7732</v>
      </c>
      <c r="Y10829" t="str">
        <f t="shared" si="663"/>
        <v/>
      </c>
      <c r="AA10829" t="str">
        <f t="shared" si="664"/>
        <v/>
      </c>
      <c r="AC10829" s="7"/>
      <c r="AD10829" t="s">
        <v>1708</v>
      </c>
      <c r="AE10829">
        <f t="shared" si="665"/>
        <v>0</v>
      </c>
      <c r="AG10829" s="2"/>
      <c r="AH10829" t="s">
        <v>1709</v>
      </c>
      <c r="AI10829" s="7" t="s">
        <v>4620</v>
      </c>
    </row>
    <row r="10830" spans="1:35" ht="11" customHeight="1" outlineLevel="1" x14ac:dyDescent="0.25">
      <c r="A10830" t="s">
        <v>1707</v>
      </c>
      <c r="C10830" s="2" t="s">
        <v>12974</v>
      </c>
      <c r="D10830" s="2" t="s">
        <v>16979</v>
      </c>
      <c r="E10830" s="7">
        <v>1932</v>
      </c>
      <c r="F10830" s="5" t="s">
        <v>3752</v>
      </c>
      <c r="H10830" s="5" t="s">
        <v>813</v>
      </c>
      <c r="I10830" s="6" t="s">
        <v>1708</v>
      </c>
      <c r="J10830" s="6" t="s">
        <v>16718</v>
      </c>
      <c r="K10830" s="17">
        <v>1</v>
      </c>
      <c r="L10830" s="17" t="s">
        <v>20075</v>
      </c>
      <c r="M10830" s="9"/>
      <c r="N10830" s="9"/>
      <c r="O10830" s="21"/>
      <c r="Q10830" s="29"/>
      <c r="U10830" s="17"/>
      <c r="V10830" s="2" t="s">
        <v>2419</v>
      </c>
      <c r="X10830" t="s">
        <v>7732</v>
      </c>
      <c r="Y10830" t="str">
        <f t="shared" si="663"/>
        <v/>
      </c>
      <c r="AA10830" t="str">
        <f t="shared" si="664"/>
        <v/>
      </c>
      <c r="AC10830" s="7"/>
      <c r="AD10830" t="s">
        <v>1708</v>
      </c>
      <c r="AE10830">
        <f t="shared" si="665"/>
        <v>0</v>
      </c>
      <c r="AG10830" s="2"/>
      <c r="AH10830" t="s">
        <v>1709</v>
      </c>
      <c r="AI10830" s="7" t="s">
        <v>4620</v>
      </c>
    </row>
    <row r="10831" spans="1:35" ht="11" customHeight="1" outlineLevel="1" collapsed="1" x14ac:dyDescent="0.25">
      <c r="A10831" t="s">
        <v>1707</v>
      </c>
      <c r="C10831" s="2" t="s">
        <v>12974</v>
      </c>
      <c r="D10831" s="2" t="s">
        <v>16980</v>
      </c>
      <c r="E10831" s="7">
        <v>1932</v>
      </c>
      <c r="F10831" s="5" t="s">
        <v>3527</v>
      </c>
      <c r="H10831" s="5" t="s">
        <v>813</v>
      </c>
      <c r="I10831" s="6" t="s">
        <v>1708</v>
      </c>
      <c r="J10831" s="6" t="s">
        <v>16718</v>
      </c>
      <c r="K10831" s="17">
        <v>1</v>
      </c>
      <c r="L10831" s="17" t="s">
        <v>20075</v>
      </c>
      <c r="M10831" s="9"/>
      <c r="N10831" s="9"/>
      <c r="O10831" s="21"/>
      <c r="Q10831" s="29"/>
      <c r="U10831" s="17"/>
      <c r="V10831" s="2" t="s">
        <v>2420</v>
      </c>
      <c r="X10831" t="s">
        <v>7732</v>
      </c>
      <c r="Y10831" t="str">
        <f t="shared" si="663"/>
        <v/>
      </c>
      <c r="AA10831" t="str">
        <f t="shared" si="664"/>
        <v/>
      </c>
      <c r="AC10831" s="7"/>
      <c r="AD10831" t="s">
        <v>1708</v>
      </c>
      <c r="AE10831">
        <f t="shared" si="665"/>
        <v>0</v>
      </c>
      <c r="AG10831" s="2"/>
      <c r="AH10831" t="s">
        <v>1709</v>
      </c>
      <c r="AI10831" s="7" t="s">
        <v>4620</v>
      </c>
    </row>
    <row r="10832" spans="1:35" ht="11" customHeight="1" outlineLevel="1" x14ac:dyDescent="0.25">
      <c r="A10832" t="s">
        <v>1707</v>
      </c>
      <c r="C10832" s="2" t="s">
        <v>12974</v>
      </c>
      <c r="D10832" s="2" t="s">
        <v>16981</v>
      </c>
      <c r="E10832" s="7">
        <v>1932</v>
      </c>
      <c r="F10832" s="5" t="s">
        <v>3755</v>
      </c>
      <c r="H10832" s="5" t="s">
        <v>813</v>
      </c>
      <c r="I10832" s="6" t="s">
        <v>1708</v>
      </c>
      <c r="J10832" s="6" t="s">
        <v>16718</v>
      </c>
      <c r="K10832" s="17">
        <v>1</v>
      </c>
      <c r="L10832" s="17" t="s">
        <v>20075</v>
      </c>
      <c r="M10832" s="9"/>
      <c r="N10832" s="9"/>
      <c r="O10832" s="21"/>
      <c r="Q10832" s="29"/>
      <c r="U10832" s="17"/>
      <c r="V10832" s="2" t="s">
        <v>6002</v>
      </c>
      <c r="X10832" t="s">
        <v>7732</v>
      </c>
      <c r="Y10832" t="str">
        <f t="shared" si="663"/>
        <v/>
      </c>
      <c r="AA10832" t="str">
        <f t="shared" si="664"/>
        <v/>
      </c>
      <c r="AC10832" s="7"/>
      <c r="AD10832" t="s">
        <v>1708</v>
      </c>
      <c r="AE10832">
        <f t="shared" si="665"/>
        <v>0</v>
      </c>
      <c r="AG10832" s="2"/>
      <c r="AH10832" t="s">
        <v>1709</v>
      </c>
      <c r="AI10832" s="7" t="s">
        <v>4523</v>
      </c>
    </row>
    <row r="10833" spans="1:35" ht="11" customHeight="1" outlineLevel="1" x14ac:dyDescent="0.25">
      <c r="A10833" t="s">
        <v>1707</v>
      </c>
      <c r="C10833" s="2" t="s">
        <v>12974</v>
      </c>
      <c r="D10833" s="2" t="s">
        <v>16982</v>
      </c>
      <c r="E10833" s="7">
        <v>1932</v>
      </c>
      <c r="F10833" s="5" t="s">
        <v>3390</v>
      </c>
      <c r="H10833" s="5" t="s">
        <v>813</v>
      </c>
      <c r="I10833" s="6" t="s">
        <v>1708</v>
      </c>
      <c r="J10833" s="6" t="s">
        <v>16718</v>
      </c>
      <c r="K10833" s="17">
        <v>1</v>
      </c>
      <c r="L10833" s="17" t="s">
        <v>20075</v>
      </c>
      <c r="M10833" s="9"/>
      <c r="N10833" s="9"/>
      <c r="O10833" s="21"/>
      <c r="Q10833" s="29"/>
      <c r="U10833" s="17"/>
      <c r="V10833" s="2" t="s">
        <v>6003</v>
      </c>
      <c r="X10833" t="s">
        <v>7732</v>
      </c>
      <c r="Y10833" t="str">
        <f t="shared" si="663"/>
        <v/>
      </c>
      <c r="AA10833" t="str">
        <f t="shared" si="664"/>
        <v/>
      </c>
      <c r="AC10833" s="7"/>
      <c r="AD10833" t="s">
        <v>1708</v>
      </c>
      <c r="AE10833">
        <f t="shared" si="665"/>
        <v>0</v>
      </c>
      <c r="AG10833" s="2"/>
      <c r="AH10833" t="s">
        <v>1709</v>
      </c>
      <c r="AI10833" s="7" t="s">
        <v>4523</v>
      </c>
    </row>
    <row r="10834" spans="1:35" ht="11" customHeight="1" outlineLevel="1" x14ac:dyDescent="0.25">
      <c r="A10834" t="s">
        <v>1707</v>
      </c>
      <c r="C10834" s="2" t="s">
        <v>12974</v>
      </c>
      <c r="D10834" s="2">
        <v>604</v>
      </c>
      <c r="E10834" s="7">
        <v>1932</v>
      </c>
      <c r="F10834" s="5" t="s">
        <v>22013</v>
      </c>
      <c r="H10834" s="5" t="s">
        <v>3128</v>
      </c>
      <c r="I10834" s="6" t="s">
        <v>1708</v>
      </c>
      <c r="J10834" s="6" t="s">
        <v>16719</v>
      </c>
      <c r="K10834" s="17">
        <v>1</v>
      </c>
      <c r="L10834" s="17" t="s">
        <v>7732</v>
      </c>
      <c r="M10834" s="9"/>
      <c r="N10834" s="9"/>
      <c r="O10834" s="21"/>
      <c r="Q10834" s="29"/>
      <c r="U10834" s="17"/>
      <c r="V10834" s="2" t="s">
        <v>1129</v>
      </c>
      <c r="Y10834" t="str">
        <f t="shared" si="663"/>
        <v/>
      </c>
      <c r="AA10834" t="str">
        <f t="shared" si="664"/>
        <v/>
      </c>
      <c r="AC10834" s="7"/>
      <c r="AD10834" t="s">
        <v>1708</v>
      </c>
      <c r="AE10834">
        <f t="shared" si="665"/>
        <v>0</v>
      </c>
      <c r="AG10834" s="2"/>
      <c r="AH10834" t="s">
        <v>1709</v>
      </c>
      <c r="AI10834" s="7" t="s">
        <v>4620</v>
      </c>
    </row>
    <row r="10835" spans="1:35" ht="11" customHeight="1" outlineLevel="1" x14ac:dyDescent="0.25">
      <c r="A10835" t="s">
        <v>1707</v>
      </c>
      <c r="C10835" s="2" t="s">
        <v>12974</v>
      </c>
      <c r="D10835" s="2" t="s">
        <v>16983</v>
      </c>
      <c r="E10835" s="7">
        <v>1932</v>
      </c>
      <c r="F10835" s="5" t="s">
        <v>1897</v>
      </c>
      <c r="H10835" s="5" t="s">
        <v>2519</v>
      </c>
      <c r="I10835" s="6" t="s">
        <v>1708</v>
      </c>
      <c r="J10835" s="6" t="s">
        <v>16719</v>
      </c>
      <c r="K10835" s="17">
        <v>1</v>
      </c>
      <c r="L10835" s="17" t="s">
        <v>20075</v>
      </c>
      <c r="M10835" s="9"/>
      <c r="N10835" s="9"/>
      <c r="O10835" s="21"/>
      <c r="Q10835" s="29"/>
      <c r="U10835" s="17"/>
      <c r="V10835" s="2" t="s">
        <v>1896</v>
      </c>
      <c r="X10835" t="s">
        <v>7732</v>
      </c>
      <c r="Y10835" t="str">
        <f t="shared" si="663"/>
        <v/>
      </c>
      <c r="AA10835" t="str">
        <f t="shared" si="664"/>
        <v/>
      </c>
      <c r="AC10835" s="7"/>
      <c r="AD10835" t="s">
        <v>1708</v>
      </c>
      <c r="AE10835">
        <f t="shared" si="665"/>
        <v>0</v>
      </c>
      <c r="AG10835" s="2"/>
      <c r="AH10835" t="s">
        <v>1709</v>
      </c>
      <c r="AI10835" s="7" t="s">
        <v>4523</v>
      </c>
    </row>
    <row r="10836" spans="1:35" ht="11" customHeight="1" outlineLevel="1" x14ac:dyDescent="0.25">
      <c r="A10836" t="s">
        <v>1707</v>
      </c>
      <c r="C10836" s="2" t="s">
        <v>12974</v>
      </c>
      <c r="D10836" s="2" t="s">
        <v>16984</v>
      </c>
      <c r="E10836" s="7">
        <v>1932</v>
      </c>
      <c r="F10836" s="5" t="s">
        <v>2939</v>
      </c>
      <c r="H10836" s="5" t="s">
        <v>2519</v>
      </c>
      <c r="I10836" s="6" t="s">
        <v>1708</v>
      </c>
      <c r="J10836" s="6" t="s">
        <v>16719</v>
      </c>
      <c r="K10836" s="17">
        <v>1</v>
      </c>
      <c r="L10836" s="17" t="s">
        <v>20075</v>
      </c>
      <c r="M10836" s="9"/>
      <c r="N10836" s="9"/>
      <c r="O10836" s="21"/>
      <c r="Q10836" s="29"/>
      <c r="U10836" s="17"/>
      <c r="V10836" s="2" t="s">
        <v>2520</v>
      </c>
      <c r="Y10836" t="str">
        <f t="shared" si="663"/>
        <v/>
      </c>
      <c r="AA10836" t="str">
        <f t="shared" si="664"/>
        <v/>
      </c>
      <c r="AC10836" s="7"/>
      <c r="AD10836" t="s">
        <v>1708</v>
      </c>
      <c r="AE10836">
        <f t="shared" si="665"/>
        <v>0</v>
      </c>
      <c r="AG10836" s="2"/>
      <c r="AH10836" t="s">
        <v>1709</v>
      </c>
      <c r="AI10836" s="7" t="s">
        <v>4523</v>
      </c>
    </row>
    <row r="10837" spans="1:35" ht="11" customHeight="1" outlineLevel="1" x14ac:dyDescent="0.25">
      <c r="A10837" t="s">
        <v>1707</v>
      </c>
      <c r="C10837" s="2" t="s">
        <v>12974</v>
      </c>
      <c r="D10837" s="2">
        <v>605</v>
      </c>
      <c r="E10837" s="7">
        <v>1932</v>
      </c>
      <c r="F10837" s="5" t="s">
        <v>22014</v>
      </c>
      <c r="H10837" s="5" t="s">
        <v>813</v>
      </c>
      <c r="I10837" s="6" t="s">
        <v>1708</v>
      </c>
      <c r="J10837" s="6" t="s">
        <v>16720</v>
      </c>
      <c r="K10837" s="17">
        <v>1</v>
      </c>
      <c r="L10837" s="17" t="s">
        <v>7732</v>
      </c>
      <c r="M10837" s="9"/>
      <c r="N10837" s="9"/>
      <c r="O10837" s="21"/>
      <c r="Q10837" s="29"/>
      <c r="U10837" s="17"/>
      <c r="V10837" s="2" t="s">
        <v>3104</v>
      </c>
      <c r="Y10837" t="str">
        <f t="shared" si="663"/>
        <v/>
      </c>
      <c r="AA10837" t="str">
        <f t="shared" si="664"/>
        <v/>
      </c>
      <c r="AC10837" s="7"/>
      <c r="AD10837" t="s">
        <v>1708</v>
      </c>
      <c r="AE10837">
        <f t="shared" si="665"/>
        <v>0</v>
      </c>
      <c r="AG10837" s="2"/>
      <c r="AH10837" t="s">
        <v>1709</v>
      </c>
      <c r="AI10837" s="7" t="s">
        <v>4620</v>
      </c>
    </row>
    <row r="10838" spans="1:35" ht="11" customHeight="1" outlineLevel="1" x14ac:dyDescent="0.25">
      <c r="A10838" t="s">
        <v>1707</v>
      </c>
      <c r="C10838" s="2" t="s">
        <v>12974</v>
      </c>
      <c r="D10838" s="2" t="s">
        <v>16985</v>
      </c>
      <c r="E10838" s="7">
        <v>1932</v>
      </c>
      <c r="F10838" s="5">
        <v>1232</v>
      </c>
      <c r="H10838" s="5" t="s">
        <v>813</v>
      </c>
      <c r="I10838" s="6" t="s">
        <v>1708</v>
      </c>
      <c r="J10838" s="6" t="s">
        <v>16720</v>
      </c>
      <c r="K10838" s="17">
        <v>1</v>
      </c>
      <c r="L10838" s="17" t="s">
        <v>20075</v>
      </c>
      <c r="M10838" s="9"/>
      <c r="N10838" s="9"/>
      <c r="O10838" s="21"/>
      <c r="Q10838" s="29"/>
      <c r="U10838" s="17"/>
      <c r="V10838" s="2" t="s">
        <v>2940</v>
      </c>
      <c r="X10838" t="s">
        <v>7732</v>
      </c>
      <c r="Y10838" t="str">
        <f t="shared" si="663"/>
        <v/>
      </c>
      <c r="AA10838" t="str">
        <f t="shared" si="664"/>
        <v/>
      </c>
      <c r="AC10838" s="7"/>
      <c r="AD10838" t="s">
        <v>1708</v>
      </c>
      <c r="AE10838">
        <f t="shared" si="665"/>
        <v>0</v>
      </c>
      <c r="AG10838" s="2"/>
      <c r="AH10838" t="s">
        <v>1709</v>
      </c>
      <c r="AI10838" s="7" t="s">
        <v>4620</v>
      </c>
    </row>
    <row r="10839" spans="1:35" ht="11" customHeight="1" outlineLevel="1" x14ac:dyDescent="0.25">
      <c r="A10839" t="s">
        <v>1707</v>
      </c>
      <c r="C10839" s="2" t="s">
        <v>12974</v>
      </c>
      <c r="D10839" s="2" t="s">
        <v>16986</v>
      </c>
      <c r="E10839" s="7">
        <v>1932</v>
      </c>
      <c r="F10839" s="5" t="s">
        <v>2942</v>
      </c>
      <c r="H10839" s="5" t="s">
        <v>813</v>
      </c>
      <c r="I10839" s="6" t="s">
        <v>1708</v>
      </c>
      <c r="J10839" s="6" t="s">
        <v>16720</v>
      </c>
      <c r="K10839" s="17">
        <v>1</v>
      </c>
      <c r="L10839" s="17" t="s">
        <v>20075</v>
      </c>
      <c r="M10839" s="9"/>
      <c r="N10839" s="9"/>
      <c r="O10839" s="21"/>
      <c r="Q10839" s="29"/>
      <c r="U10839" s="17"/>
      <c r="V10839" s="2" t="s">
        <v>2941</v>
      </c>
      <c r="X10839" t="s">
        <v>7732</v>
      </c>
      <c r="Y10839" t="str">
        <f t="shared" si="663"/>
        <v/>
      </c>
      <c r="AA10839" t="str">
        <f t="shared" si="664"/>
        <v/>
      </c>
      <c r="AC10839" s="7"/>
      <c r="AD10839" t="s">
        <v>1708</v>
      </c>
      <c r="AE10839">
        <f t="shared" si="665"/>
        <v>0</v>
      </c>
      <c r="AG10839" s="2"/>
      <c r="AH10839" t="s">
        <v>1709</v>
      </c>
      <c r="AI10839" s="7" t="s">
        <v>4620</v>
      </c>
    </row>
    <row r="10840" spans="1:35" ht="11" customHeight="1" outlineLevel="1" x14ac:dyDescent="0.25">
      <c r="A10840" t="s">
        <v>1707</v>
      </c>
      <c r="C10840" s="2" t="s">
        <v>12974</v>
      </c>
      <c r="D10840" s="2">
        <v>698</v>
      </c>
      <c r="E10840" s="7">
        <v>1933</v>
      </c>
      <c r="F10840" s="5" t="s">
        <v>22015</v>
      </c>
      <c r="H10840" s="5" t="s">
        <v>813</v>
      </c>
      <c r="I10840" s="6" t="s">
        <v>1708</v>
      </c>
      <c r="J10840" s="6" t="s">
        <v>16721</v>
      </c>
      <c r="K10840" s="17">
        <v>1</v>
      </c>
      <c r="L10840" s="17" t="s">
        <v>7730</v>
      </c>
      <c r="M10840" s="9">
        <v>0.5</v>
      </c>
      <c r="N10840" s="9"/>
      <c r="O10840" s="21"/>
      <c r="Q10840" s="29"/>
      <c r="U10840" s="17"/>
      <c r="V10840" s="2" t="s">
        <v>2943</v>
      </c>
      <c r="Y10840" t="str">
        <f t="shared" si="663"/>
        <v/>
      </c>
      <c r="AA10840" t="str">
        <f t="shared" si="664"/>
        <v/>
      </c>
      <c r="AC10840" s="7"/>
      <c r="AD10840" t="s">
        <v>1708</v>
      </c>
      <c r="AE10840">
        <f t="shared" si="665"/>
        <v>0</v>
      </c>
      <c r="AG10840" s="2"/>
      <c r="AH10840" t="s">
        <v>1709</v>
      </c>
      <c r="AI10840" s="7" t="s">
        <v>4610</v>
      </c>
    </row>
    <row r="10841" spans="1:35" ht="11" customHeight="1" outlineLevel="1" x14ac:dyDescent="0.25">
      <c r="A10841" t="s">
        <v>1707</v>
      </c>
      <c r="C10841" s="2" t="s">
        <v>12974</v>
      </c>
      <c r="D10841" s="2">
        <v>699</v>
      </c>
      <c r="E10841" s="7">
        <v>1933</v>
      </c>
      <c r="F10841" s="5" t="s">
        <v>2226</v>
      </c>
      <c r="H10841" s="5" t="s">
        <v>5997</v>
      </c>
      <c r="I10841" s="6" t="s">
        <v>1708</v>
      </c>
      <c r="J10841" s="6" t="s">
        <v>16721</v>
      </c>
      <c r="K10841" s="17">
        <v>1</v>
      </c>
      <c r="L10841" s="17" t="s">
        <v>7732</v>
      </c>
      <c r="M10841" s="9"/>
      <c r="N10841" s="9"/>
      <c r="O10841" s="21"/>
      <c r="Q10841" s="29"/>
      <c r="U10841" s="17"/>
      <c r="V10841" s="2" t="s">
        <v>2944</v>
      </c>
      <c r="Y10841" t="str">
        <f t="shared" si="663"/>
        <v/>
      </c>
      <c r="AA10841" t="str">
        <f t="shared" si="664"/>
        <v/>
      </c>
      <c r="AC10841" s="7"/>
      <c r="AD10841" t="s">
        <v>1708</v>
      </c>
      <c r="AE10841">
        <f t="shared" si="665"/>
        <v>0</v>
      </c>
      <c r="AG10841" s="2"/>
      <c r="AH10841" t="s">
        <v>1709</v>
      </c>
      <c r="AI10841" s="7" t="s">
        <v>4610</v>
      </c>
    </row>
    <row r="10842" spans="1:35" ht="11" customHeight="1" outlineLevel="1" x14ac:dyDescent="0.25">
      <c r="A10842" t="s">
        <v>1707</v>
      </c>
      <c r="C10842" s="2" t="s">
        <v>12974</v>
      </c>
      <c r="D10842" s="2">
        <v>700</v>
      </c>
      <c r="E10842" s="7">
        <v>1933</v>
      </c>
      <c r="F10842" s="5" t="s">
        <v>22011</v>
      </c>
      <c r="H10842" s="5" t="s">
        <v>1710</v>
      </c>
      <c r="I10842" s="6" t="s">
        <v>1708</v>
      </c>
      <c r="J10842" s="6" t="s">
        <v>16721</v>
      </c>
      <c r="K10842" s="17">
        <v>1</v>
      </c>
      <c r="L10842" s="17" t="s">
        <v>7732</v>
      </c>
      <c r="M10842" s="9"/>
      <c r="N10842" s="9"/>
      <c r="O10842" s="21"/>
      <c r="Q10842" s="29"/>
      <c r="U10842" s="17"/>
      <c r="V10842" s="2" t="s">
        <v>5495</v>
      </c>
      <c r="Y10842" t="str">
        <f t="shared" si="663"/>
        <v/>
      </c>
      <c r="AA10842" t="str">
        <f t="shared" si="664"/>
        <v/>
      </c>
      <c r="AC10842" s="7"/>
      <c r="AD10842" t="s">
        <v>1708</v>
      </c>
      <c r="AE10842">
        <f t="shared" si="665"/>
        <v>0</v>
      </c>
      <c r="AG10842" s="2"/>
      <c r="AH10842" t="s">
        <v>1709</v>
      </c>
      <c r="AI10842" s="7" t="s">
        <v>4610</v>
      </c>
    </row>
    <row r="10843" spans="1:35" ht="11" customHeight="1" outlineLevel="1" x14ac:dyDescent="0.25">
      <c r="A10843" t="s">
        <v>1707</v>
      </c>
      <c r="C10843" s="2" t="s">
        <v>12974</v>
      </c>
      <c r="D10843" s="2">
        <v>701</v>
      </c>
      <c r="E10843" s="7">
        <v>1933</v>
      </c>
      <c r="F10843" s="5" t="s">
        <v>22012</v>
      </c>
      <c r="H10843" s="5" t="s">
        <v>130</v>
      </c>
      <c r="I10843" s="6" t="s">
        <v>1708</v>
      </c>
      <c r="J10843" s="6" t="s">
        <v>16721</v>
      </c>
      <c r="K10843" s="17">
        <v>1</v>
      </c>
      <c r="L10843" s="17" t="s">
        <v>7730</v>
      </c>
      <c r="M10843" s="9">
        <v>0</v>
      </c>
      <c r="N10843" s="9"/>
      <c r="O10843" s="21"/>
      <c r="Q10843" s="29"/>
      <c r="U10843" s="17"/>
      <c r="V10843" s="2" t="s">
        <v>2654</v>
      </c>
      <c r="Y10843" t="str">
        <f t="shared" si="663"/>
        <v/>
      </c>
      <c r="AA10843" t="str">
        <f t="shared" si="664"/>
        <v/>
      </c>
      <c r="AC10843" s="7"/>
      <c r="AD10843" t="s">
        <v>1708</v>
      </c>
      <c r="AE10843">
        <f t="shared" si="665"/>
        <v>0</v>
      </c>
      <c r="AG10843" s="2"/>
      <c r="AH10843" t="s">
        <v>1709</v>
      </c>
      <c r="AI10843" s="7" t="s">
        <v>4610</v>
      </c>
    </row>
    <row r="10844" spans="1:35" ht="11" customHeight="1" outlineLevel="1" x14ac:dyDescent="0.25">
      <c r="A10844" t="s">
        <v>1707</v>
      </c>
      <c r="C10844" s="2" t="s">
        <v>12974</v>
      </c>
      <c r="D10844" s="2">
        <v>720</v>
      </c>
      <c r="E10844" s="7">
        <v>1934</v>
      </c>
      <c r="F10844" s="5" t="s">
        <v>22016</v>
      </c>
      <c r="H10844" s="5" t="s">
        <v>130</v>
      </c>
      <c r="I10844" s="6" t="s">
        <v>1708</v>
      </c>
      <c r="J10844" s="6" t="s">
        <v>16722</v>
      </c>
      <c r="K10844" s="17">
        <v>1</v>
      </c>
      <c r="L10844" s="17" t="s">
        <v>7732</v>
      </c>
      <c r="M10844" s="9"/>
      <c r="N10844" s="9"/>
      <c r="O10844" s="21"/>
      <c r="Q10844" s="29"/>
      <c r="U10844" s="17"/>
      <c r="V10844" s="2" t="s">
        <v>3062</v>
      </c>
      <c r="Y10844" t="str">
        <f t="shared" si="663"/>
        <v/>
      </c>
      <c r="AA10844" t="str">
        <f t="shared" si="664"/>
        <v/>
      </c>
      <c r="AC10844" s="7"/>
      <c r="AD10844" t="s">
        <v>1708</v>
      </c>
      <c r="AE10844">
        <f t="shared" si="665"/>
        <v>0</v>
      </c>
      <c r="AG10844" s="2"/>
      <c r="AH10844" t="s">
        <v>1709</v>
      </c>
      <c r="AI10844" s="7" t="s">
        <v>4610</v>
      </c>
    </row>
    <row r="10845" spans="1:35" ht="11" customHeight="1" outlineLevel="1" x14ac:dyDescent="0.25">
      <c r="A10845" t="s">
        <v>1707</v>
      </c>
      <c r="C10845" s="2" t="s">
        <v>12974</v>
      </c>
      <c r="D10845" s="2" t="s">
        <v>2482</v>
      </c>
      <c r="E10845" s="7">
        <v>1934</v>
      </c>
      <c r="F10845" s="5" t="s">
        <v>6465</v>
      </c>
      <c r="H10845" s="5" t="s">
        <v>130</v>
      </c>
      <c r="I10845" s="6" t="s">
        <v>1708</v>
      </c>
      <c r="J10845" s="6" t="s">
        <v>16722</v>
      </c>
      <c r="K10845" s="17">
        <v>1</v>
      </c>
      <c r="L10845" s="17" t="s">
        <v>20075</v>
      </c>
      <c r="M10845" s="9"/>
      <c r="N10845" s="9"/>
      <c r="O10845" s="21"/>
      <c r="Q10845" s="29"/>
      <c r="U10845" s="17"/>
      <c r="V10845" s="2" t="s">
        <v>3063</v>
      </c>
      <c r="X10845" t="s">
        <v>7732</v>
      </c>
      <c r="Y10845" t="str">
        <f t="shared" ref="Y10845:Y10908" si="666">IF(COUNTIF(F10845,"*fdc*"),1,"")</f>
        <v/>
      </c>
      <c r="AA10845" t="str">
        <f t="shared" ref="AA10845:AA10908" si="667">IF(COUNTIF(F10845,"*s/s*"),1,"")</f>
        <v/>
      </c>
      <c r="AC10845" s="7"/>
      <c r="AD10845" t="s">
        <v>1708</v>
      </c>
      <c r="AE10845">
        <f t="shared" si="665"/>
        <v>0</v>
      </c>
      <c r="AG10845" s="2"/>
      <c r="AH10845" t="s">
        <v>1709</v>
      </c>
      <c r="AI10845" s="7" t="s">
        <v>4620</v>
      </c>
    </row>
    <row r="10846" spans="1:35" ht="11" customHeight="1" outlineLevel="1" x14ac:dyDescent="0.25">
      <c r="A10846" t="s">
        <v>1707</v>
      </c>
      <c r="C10846" s="2" t="s">
        <v>12974</v>
      </c>
      <c r="D10846" s="2" t="s">
        <v>16987</v>
      </c>
      <c r="E10846" s="7">
        <v>1934</v>
      </c>
      <c r="F10846" s="5" t="s">
        <v>87</v>
      </c>
      <c r="H10846" s="5" t="s">
        <v>130</v>
      </c>
      <c r="I10846" s="6" t="s">
        <v>1708</v>
      </c>
      <c r="J10846" s="6" t="s">
        <v>16722</v>
      </c>
      <c r="K10846" s="17">
        <v>1</v>
      </c>
      <c r="L10846" s="17" t="s">
        <v>20075</v>
      </c>
      <c r="M10846" s="9"/>
      <c r="N10846" s="9"/>
      <c r="O10846" s="21"/>
      <c r="Q10846" s="29"/>
      <c r="U10846" s="17"/>
      <c r="V10846" s="2" t="s">
        <v>3064</v>
      </c>
      <c r="X10846" t="s">
        <v>7732</v>
      </c>
      <c r="Y10846" t="str">
        <f t="shared" si="666"/>
        <v/>
      </c>
      <c r="AA10846" t="str">
        <f t="shared" si="667"/>
        <v/>
      </c>
      <c r="AC10846" s="7"/>
      <c r="AD10846" t="s">
        <v>1708</v>
      </c>
      <c r="AE10846">
        <f t="shared" si="665"/>
        <v>0</v>
      </c>
      <c r="AG10846" s="2"/>
      <c r="AH10846" t="s">
        <v>1709</v>
      </c>
      <c r="AI10846" s="7" t="s">
        <v>4620</v>
      </c>
    </row>
    <row r="10847" spans="1:35" ht="11" customHeight="1" outlineLevel="1" x14ac:dyDescent="0.25">
      <c r="A10847" t="s">
        <v>1707</v>
      </c>
      <c r="C10847" s="2" t="s">
        <v>12974</v>
      </c>
      <c r="D10847" s="2" t="s">
        <v>16490</v>
      </c>
      <c r="E10847" s="7">
        <v>1934</v>
      </c>
      <c r="F10847" s="5" t="s">
        <v>3066</v>
      </c>
      <c r="H10847" s="5" t="s">
        <v>130</v>
      </c>
      <c r="I10847" s="6" t="s">
        <v>1708</v>
      </c>
      <c r="J10847" s="6" t="s">
        <v>16722</v>
      </c>
      <c r="K10847" s="17">
        <v>1</v>
      </c>
      <c r="L10847" s="17" t="s">
        <v>20075</v>
      </c>
      <c r="M10847" s="9"/>
      <c r="N10847" s="9"/>
      <c r="O10847" s="21"/>
      <c r="Q10847" s="29"/>
      <c r="U10847" s="17"/>
      <c r="V10847" s="2" t="s">
        <v>3065</v>
      </c>
      <c r="X10847" t="s">
        <v>7732</v>
      </c>
      <c r="Y10847" t="str">
        <f t="shared" si="666"/>
        <v/>
      </c>
      <c r="AA10847" t="str">
        <f t="shared" si="667"/>
        <v/>
      </c>
      <c r="AC10847" s="7"/>
      <c r="AD10847" t="s">
        <v>1708</v>
      </c>
      <c r="AE10847">
        <f t="shared" si="665"/>
        <v>0</v>
      </c>
      <c r="AG10847" s="2"/>
      <c r="AH10847" t="s">
        <v>1709</v>
      </c>
      <c r="AI10847" s="7" t="s">
        <v>4620</v>
      </c>
    </row>
    <row r="10848" spans="1:35" ht="11" customHeight="1" outlineLevel="1" x14ac:dyDescent="0.25">
      <c r="A10848" t="s">
        <v>1707</v>
      </c>
      <c r="C10848" s="2" t="s">
        <v>12974</v>
      </c>
      <c r="D10848" s="2">
        <v>721</v>
      </c>
      <c r="E10848" s="7">
        <v>1935</v>
      </c>
      <c r="F10848" s="5" t="s">
        <v>22017</v>
      </c>
      <c r="H10848" s="5" t="s">
        <v>5995</v>
      </c>
      <c r="I10848" s="6" t="s">
        <v>1708</v>
      </c>
      <c r="J10848" s="6" t="s">
        <v>16722</v>
      </c>
      <c r="K10848" s="17">
        <v>1</v>
      </c>
      <c r="L10848" s="17" t="s">
        <v>7732</v>
      </c>
      <c r="M10848" s="9"/>
      <c r="N10848" s="9"/>
      <c r="O10848" s="21"/>
      <c r="Q10848" s="29"/>
      <c r="U10848" s="17"/>
      <c r="V10848" s="2" t="s">
        <v>3067</v>
      </c>
      <c r="Y10848" t="str">
        <f t="shared" si="666"/>
        <v/>
      </c>
      <c r="AA10848" t="str">
        <f t="shared" si="667"/>
        <v/>
      </c>
      <c r="AC10848" s="7"/>
      <c r="AD10848" t="s">
        <v>1708</v>
      </c>
      <c r="AE10848">
        <f t="shared" si="665"/>
        <v>0</v>
      </c>
      <c r="AG10848" s="2"/>
      <c r="AH10848" t="s">
        <v>1709</v>
      </c>
      <c r="AI10848" s="7" t="s">
        <v>4610</v>
      </c>
    </row>
    <row r="10849" spans="1:35" ht="11" customHeight="1" outlineLevel="1" x14ac:dyDescent="0.25">
      <c r="A10849" t="s">
        <v>1707</v>
      </c>
      <c r="C10849" s="2" t="s">
        <v>12974</v>
      </c>
      <c r="D10849" s="2" t="s">
        <v>16834</v>
      </c>
      <c r="E10849" s="7">
        <v>1935</v>
      </c>
      <c r="F10849" s="5" t="s">
        <v>3069</v>
      </c>
      <c r="H10849" s="5" t="s">
        <v>5995</v>
      </c>
      <c r="I10849" s="6" t="s">
        <v>1708</v>
      </c>
      <c r="J10849" s="6" t="s">
        <v>16722</v>
      </c>
      <c r="K10849" s="17">
        <v>1</v>
      </c>
      <c r="L10849" s="17" t="s">
        <v>20075</v>
      </c>
      <c r="M10849" s="9"/>
      <c r="N10849" s="9"/>
      <c r="O10849" s="21"/>
      <c r="Q10849" s="29"/>
      <c r="U10849" s="17"/>
      <c r="V10849" s="2" t="s">
        <v>3068</v>
      </c>
      <c r="X10849" t="s">
        <v>7732</v>
      </c>
      <c r="Y10849" t="str">
        <f t="shared" si="666"/>
        <v/>
      </c>
      <c r="AA10849" t="str">
        <f t="shared" si="667"/>
        <v/>
      </c>
      <c r="AC10849" s="7"/>
      <c r="AD10849" t="s">
        <v>1708</v>
      </c>
      <c r="AE10849">
        <f t="shared" si="665"/>
        <v>0</v>
      </c>
      <c r="AG10849" s="2"/>
      <c r="AH10849" t="s">
        <v>1709</v>
      </c>
      <c r="AI10849" s="7" t="s">
        <v>4922</v>
      </c>
    </row>
    <row r="10850" spans="1:35" ht="11" customHeight="1" outlineLevel="1" x14ac:dyDescent="0.25">
      <c r="A10850" t="s">
        <v>1707</v>
      </c>
      <c r="C10850" s="2" t="s">
        <v>12974</v>
      </c>
      <c r="D10850" s="2" t="s">
        <v>16835</v>
      </c>
      <c r="E10850" s="7">
        <v>1935</v>
      </c>
      <c r="F10850" s="5" t="s">
        <v>3071</v>
      </c>
      <c r="H10850" s="5" t="s">
        <v>5995</v>
      </c>
      <c r="I10850" s="6" t="s">
        <v>1708</v>
      </c>
      <c r="J10850" s="6" t="s">
        <v>16722</v>
      </c>
      <c r="K10850" s="17">
        <v>1</v>
      </c>
      <c r="L10850" s="17" t="s">
        <v>20075</v>
      </c>
      <c r="M10850" s="9"/>
      <c r="N10850" s="9"/>
      <c r="O10850" s="21"/>
      <c r="Q10850" s="29"/>
      <c r="U10850" s="17"/>
      <c r="V10850" s="2" t="s">
        <v>3070</v>
      </c>
      <c r="X10850" t="s">
        <v>7732</v>
      </c>
      <c r="Y10850" t="str">
        <f t="shared" si="666"/>
        <v/>
      </c>
      <c r="AA10850" t="str">
        <f t="shared" si="667"/>
        <v/>
      </c>
      <c r="AC10850" s="7"/>
      <c r="AD10850" t="s">
        <v>1708</v>
      </c>
      <c r="AE10850">
        <f t="shared" si="665"/>
        <v>0</v>
      </c>
      <c r="AG10850" s="2"/>
      <c r="AH10850" t="s">
        <v>1709</v>
      </c>
      <c r="AI10850" s="7" t="s">
        <v>4922</v>
      </c>
    </row>
    <row r="10851" spans="1:35" ht="11" customHeight="1" outlineLevel="1" x14ac:dyDescent="0.25">
      <c r="A10851" t="s">
        <v>1707</v>
      </c>
      <c r="C10851" s="2" t="s">
        <v>12974</v>
      </c>
      <c r="D10851" s="2" t="s">
        <v>16836</v>
      </c>
      <c r="E10851" s="7">
        <v>1935</v>
      </c>
      <c r="F10851" s="5" t="s">
        <v>6467</v>
      </c>
      <c r="H10851" s="5" t="s">
        <v>5995</v>
      </c>
      <c r="I10851" s="6" t="s">
        <v>1708</v>
      </c>
      <c r="J10851" s="6" t="s">
        <v>16722</v>
      </c>
      <c r="K10851" s="17">
        <v>1</v>
      </c>
      <c r="L10851" s="17" t="s">
        <v>20075</v>
      </c>
      <c r="M10851" s="9"/>
      <c r="N10851" s="9"/>
      <c r="O10851" s="21"/>
      <c r="Q10851" s="29"/>
      <c r="U10851" s="17"/>
      <c r="V10851" s="2" t="s">
        <v>4048</v>
      </c>
      <c r="Y10851" t="str">
        <f t="shared" si="666"/>
        <v/>
      </c>
      <c r="AA10851" t="str">
        <f t="shared" si="667"/>
        <v/>
      </c>
      <c r="AC10851" s="7"/>
      <c r="AD10851" t="s">
        <v>1708</v>
      </c>
      <c r="AE10851">
        <f t="shared" si="665"/>
        <v>0</v>
      </c>
      <c r="AG10851" s="2"/>
      <c r="AH10851" t="s">
        <v>1709</v>
      </c>
      <c r="AI10851" s="7" t="s">
        <v>4620</v>
      </c>
    </row>
    <row r="10852" spans="1:35" ht="11" customHeight="1" outlineLevel="1" x14ac:dyDescent="0.25">
      <c r="A10852" t="s">
        <v>1707</v>
      </c>
      <c r="C10852" s="2" t="s">
        <v>12974</v>
      </c>
      <c r="D10852" s="2" t="s">
        <v>16837</v>
      </c>
      <c r="E10852" s="7">
        <v>1935</v>
      </c>
      <c r="F10852" s="5" t="s">
        <v>6465</v>
      </c>
      <c r="H10852" s="5" t="s">
        <v>5995</v>
      </c>
      <c r="I10852" s="6" t="s">
        <v>1708</v>
      </c>
      <c r="J10852" s="6" t="s">
        <v>16722</v>
      </c>
      <c r="K10852" s="17">
        <v>1</v>
      </c>
      <c r="L10852" s="17" t="s">
        <v>20075</v>
      </c>
      <c r="M10852" s="9"/>
      <c r="N10852" s="9"/>
      <c r="O10852" s="21"/>
      <c r="Q10852" s="29"/>
      <c r="U10852" s="17"/>
      <c r="V10852" s="2" t="s">
        <v>4049</v>
      </c>
      <c r="X10852" t="s">
        <v>7732</v>
      </c>
      <c r="Y10852" t="str">
        <f t="shared" si="666"/>
        <v/>
      </c>
      <c r="AA10852" t="str">
        <f t="shared" si="667"/>
        <v/>
      </c>
      <c r="AC10852" s="7"/>
      <c r="AD10852" t="s">
        <v>1708</v>
      </c>
      <c r="AE10852">
        <f t="shared" si="665"/>
        <v>0</v>
      </c>
      <c r="AG10852" s="2"/>
      <c r="AH10852" t="s">
        <v>1709</v>
      </c>
      <c r="AI10852" s="7" t="s">
        <v>4620</v>
      </c>
    </row>
    <row r="10853" spans="1:35" ht="11" customHeight="1" outlineLevel="1" x14ac:dyDescent="0.25">
      <c r="A10853" t="s">
        <v>1707</v>
      </c>
      <c r="C10853" s="2" t="s">
        <v>12974</v>
      </c>
      <c r="D10853" s="2" t="s">
        <v>16838</v>
      </c>
      <c r="E10853" s="7">
        <v>1935</v>
      </c>
      <c r="F10853" s="5" t="s">
        <v>3755</v>
      </c>
      <c r="H10853" s="5" t="s">
        <v>5995</v>
      </c>
      <c r="I10853" s="6" t="s">
        <v>1708</v>
      </c>
      <c r="J10853" s="6" t="s">
        <v>16722</v>
      </c>
      <c r="K10853" s="17">
        <v>1</v>
      </c>
      <c r="L10853" s="17" t="s">
        <v>20075</v>
      </c>
      <c r="M10853" s="9"/>
      <c r="N10853" s="9"/>
      <c r="O10853" s="21"/>
      <c r="Q10853" s="29"/>
      <c r="U10853" s="17"/>
      <c r="V10853" s="2" t="s">
        <v>4050</v>
      </c>
      <c r="X10853" t="s">
        <v>7732</v>
      </c>
      <c r="Y10853" t="str">
        <f t="shared" si="666"/>
        <v/>
      </c>
      <c r="AA10853" t="str">
        <f t="shared" si="667"/>
        <v/>
      </c>
      <c r="AC10853" s="7"/>
      <c r="AD10853" t="s">
        <v>1708</v>
      </c>
      <c r="AE10853">
        <f t="shared" si="665"/>
        <v>0</v>
      </c>
      <c r="AG10853" s="2"/>
      <c r="AH10853" t="s">
        <v>1709</v>
      </c>
      <c r="AI10853" s="7" t="s">
        <v>4523</v>
      </c>
    </row>
    <row r="10854" spans="1:35" ht="11" customHeight="1" outlineLevel="1" x14ac:dyDescent="0.25">
      <c r="A10854" t="s">
        <v>1707</v>
      </c>
      <c r="C10854" s="2" t="s">
        <v>12974</v>
      </c>
      <c r="D10854" s="2" t="s">
        <v>16839</v>
      </c>
      <c r="E10854" s="7">
        <v>1935</v>
      </c>
      <c r="F10854" s="5" t="s">
        <v>4052</v>
      </c>
      <c r="H10854" s="5" t="s">
        <v>5995</v>
      </c>
      <c r="I10854" s="6" t="s">
        <v>1708</v>
      </c>
      <c r="J10854" s="6" t="s">
        <v>16722</v>
      </c>
      <c r="K10854" s="17">
        <v>1</v>
      </c>
      <c r="L10854" s="17" t="s">
        <v>20075</v>
      </c>
      <c r="M10854" s="9"/>
      <c r="N10854" s="9"/>
      <c r="O10854" s="21"/>
      <c r="Q10854" s="29"/>
      <c r="U10854" s="17"/>
      <c r="V10854" s="2" t="s">
        <v>4051</v>
      </c>
      <c r="X10854" t="s">
        <v>7732</v>
      </c>
      <c r="Y10854" t="str">
        <f t="shared" si="666"/>
        <v/>
      </c>
      <c r="AA10854" t="str">
        <f t="shared" si="667"/>
        <v/>
      </c>
      <c r="AC10854" s="7"/>
      <c r="AD10854" t="s">
        <v>1708</v>
      </c>
      <c r="AE10854">
        <f t="shared" ref="AE10854:AE10917" si="668">COUNTIF(I10854,"*Fuji*")</f>
        <v>0</v>
      </c>
      <c r="AG10854" s="2"/>
      <c r="AH10854" t="s">
        <v>1709</v>
      </c>
      <c r="AI10854" s="7" t="s">
        <v>4523</v>
      </c>
    </row>
    <row r="10855" spans="1:35" ht="11" customHeight="1" outlineLevel="1" x14ac:dyDescent="0.25">
      <c r="A10855" t="s">
        <v>1707</v>
      </c>
      <c r="C10855" s="2" t="s">
        <v>12974</v>
      </c>
      <c r="D10855" s="2">
        <v>732</v>
      </c>
      <c r="E10855" s="7">
        <v>1935</v>
      </c>
      <c r="F10855" s="5" t="s">
        <v>22018</v>
      </c>
      <c r="H10855" s="5" t="s">
        <v>3128</v>
      </c>
      <c r="I10855" s="6" t="s">
        <v>1708</v>
      </c>
      <c r="J10855" s="6" t="s">
        <v>16725</v>
      </c>
      <c r="K10855" s="17">
        <v>1</v>
      </c>
      <c r="L10855" s="17" t="s">
        <v>7732</v>
      </c>
      <c r="M10855" s="9"/>
      <c r="N10855" s="9"/>
      <c r="O10855" s="21"/>
      <c r="Q10855" s="29"/>
      <c r="U10855" s="17"/>
      <c r="V10855" s="2" t="s">
        <v>4053</v>
      </c>
      <c r="Y10855" t="str">
        <f t="shared" si="666"/>
        <v/>
      </c>
      <c r="AA10855" t="str">
        <f t="shared" si="667"/>
        <v/>
      </c>
      <c r="AC10855" s="7"/>
      <c r="AD10855" t="s">
        <v>1708</v>
      </c>
      <c r="AE10855">
        <f t="shared" si="668"/>
        <v>0</v>
      </c>
      <c r="AG10855" s="2"/>
      <c r="AH10855" t="s">
        <v>1709</v>
      </c>
      <c r="AI10855" s="7" t="s">
        <v>4922</v>
      </c>
    </row>
    <row r="10856" spans="1:35" ht="11" customHeight="1" outlineLevel="1" x14ac:dyDescent="0.25">
      <c r="A10856" t="s">
        <v>1707</v>
      </c>
      <c r="C10856" s="2" t="s">
        <v>12974</v>
      </c>
      <c r="D10856" s="2">
        <v>733</v>
      </c>
      <c r="E10856" s="7">
        <v>1935</v>
      </c>
      <c r="F10856" s="5" t="s">
        <v>2974</v>
      </c>
      <c r="H10856" s="5" t="s">
        <v>1121</v>
      </c>
      <c r="I10856" s="6" t="s">
        <v>1708</v>
      </c>
      <c r="J10856" s="6" t="s">
        <v>16725</v>
      </c>
      <c r="K10856" s="17">
        <v>1</v>
      </c>
      <c r="L10856" s="17" t="s">
        <v>7732</v>
      </c>
      <c r="M10856" s="9"/>
      <c r="N10856" s="9"/>
      <c r="O10856" s="21"/>
      <c r="Q10856" s="29"/>
      <c r="U10856" s="17"/>
      <c r="V10856" s="2" t="s">
        <v>587</v>
      </c>
      <c r="Y10856" t="str">
        <f t="shared" si="666"/>
        <v/>
      </c>
      <c r="AA10856" t="str">
        <f t="shared" si="667"/>
        <v/>
      </c>
      <c r="AC10856" s="7"/>
      <c r="AD10856" t="s">
        <v>1708</v>
      </c>
      <c r="AE10856">
        <f t="shared" si="668"/>
        <v>0</v>
      </c>
      <c r="AG10856" s="2"/>
      <c r="AH10856" t="s">
        <v>1709</v>
      </c>
      <c r="AI10856" s="7" t="s">
        <v>4922</v>
      </c>
    </row>
    <row r="10857" spans="1:35" ht="11" customHeight="1" outlineLevel="1" x14ac:dyDescent="0.25">
      <c r="A10857" t="s">
        <v>1707</v>
      </c>
      <c r="C10857" s="2" t="s">
        <v>12974</v>
      </c>
      <c r="D10857" s="2">
        <v>734</v>
      </c>
      <c r="E10857" s="7">
        <v>1935</v>
      </c>
      <c r="F10857" s="5" t="s">
        <v>5140</v>
      </c>
      <c r="H10857" s="5" t="s">
        <v>5995</v>
      </c>
      <c r="I10857" s="6" t="s">
        <v>1708</v>
      </c>
      <c r="J10857" s="6" t="s">
        <v>16725</v>
      </c>
      <c r="K10857" s="17">
        <v>1</v>
      </c>
      <c r="L10857" s="17" t="s">
        <v>7732</v>
      </c>
      <c r="M10857" s="9"/>
      <c r="N10857" s="9"/>
      <c r="O10857" s="21"/>
      <c r="Q10857" s="29"/>
      <c r="U10857" s="17"/>
      <c r="V10857" s="2" t="s">
        <v>589</v>
      </c>
      <c r="Y10857" t="str">
        <f t="shared" si="666"/>
        <v/>
      </c>
      <c r="AA10857" t="str">
        <f t="shared" si="667"/>
        <v/>
      </c>
      <c r="AC10857" s="7"/>
      <c r="AD10857" t="s">
        <v>1708</v>
      </c>
      <c r="AE10857">
        <f t="shared" si="668"/>
        <v>0</v>
      </c>
      <c r="AG10857" s="2"/>
      <c r="AH10857" t="s">
        <v>1709</v>
      </c>
      <c r="AI10857" s="7" t="s">
        <v>4922</v>
      </c>
    </row>
    <row r="10858" spans="1:35" ht="11" customHeight="1" outlineLevel="1" x14ac:dyDescent="0.25">
      <c r="A10858" t="s">
        <v>1707</v>
      </c>
      <c r="C10858" s="2" t="s">
        <v>12974</v>
      </c>
      <c r="D10858" s="2">
        <v>735</v>
      </c>
      <c r="E10858" s="7">
        <v>1935</v>
      </c>
      <c r="F10858" s="5" t="s">
        <v>3421</v>
      </c>
      <c r="H10858" s="5" t="s">
        <v>1861</v>
      </c>
      <c r="I10858" s="6" t="s">
        <v>1708</v>
      </c>
      <c r="J10858" s="6" t="s">
        <v>16725</v>
      </c>
      <c r="K10858" s="17">
        <v>1</v>
      </c>
      <c r="L10858" s="17" t="s">
        <v>7732</v>
      </c>
      <c r="M10858" s="9"/>
      <c r="N10858" s="9"/>
      <c r="O10858" s="21"/>
      <c r="Q10858" s="29"/>
      <c r="U10858" s="17"/>
      <c r="V10858" s="2" t="s">
        <v>592</v>
      </c>
      <c r="Y10858" t="str">
        <f t="shared" si="666"/>
        <v/>
      </c>
      <c r="AA10858" t="str">
        <f t="shared" si="667"/>
        <v/>
      </c>
      <c r="AC10858" s="7"/>
      <c r="AD10858" t="s">
        <v>1708</v>
      </c>
      <c r="AE10858">
        <f t="shared" si="668"/>
        <v>0</v>
      </c>
      <c r="AG10858" s="2"/>
      <c r="AH10858" t="s">
        <v>1709</v>
      </c>
      <c r="AI10858" s="7" t="s">
        <v>4922</v>
      </c>
    </row>
    <row r="10859" spans="1:35" ht="11" customHeight="1" outlineLevel="1" x14ac:dyDescent="0.25">
      <c r="A10859" t="s">
        <v>1707</v>
      </c>
      <c r="C10859" s="2" t="s">
        <v>12974</v>
      </c>
      <c r="D10859" s="2">
        <v>736</v>
      </c>
      <c r="E10859" s="7">
        <v>1935</v>
      </c>
      <c r="F10859" s="5" t="s">
        <v>5303</v>
      </c>
      <c r="H10859" s="5" t="s">
        <v>813</v>
      </c>
      <c r="I10859" s="6" t="s">
        <v>1708</v>
      </c>
      <c r="J10859" s="6" t="s">
        <v>16725</v>
      </c>
      <c r="K10859" s="17">
        <v>1</v>
      </c>
      <c r="L10859" s="17" t="s">
        <v>7732</v>
      </c>
      <c r="M10859" s="9"/>
      <c r="N10859" s="9"/>
      <c r="O10859" s="21"/>
      <c r="Q10859" s="29"/>
      <c r="U10859" s="17"/>
      <c r="V10859" s="2" t="s">
        <v>594</v>
      </c>
      <c r="Y10859" t="str">
        <f t="shared" si="666"/>
        <v/>
      </c>
      <c r="AA10859" t="str">
        <f t="shared" si="667"/>
        <v/>
      </c>
      <c r="AC10859" s="7"/>
      <c r="AD10859" t="s">
        <v>1708</v>
      </c>
      <c r="AE10859">
        <f t="shared" si="668"/>
        <v>0</v>
      </c>
      <c r="AG10859" s="2"/>
      <c r="AH10859" t="s">
        <v>1709</v>
      </c>
      <c r="AI10859" s="7" t="s">
        <v>4620</v>
      </c>
    </row>
    <row r="10860" spans="1:35" ht="11" customHeight="1" outlineLevel="1" x14ac:dyDescent="0.25">
      <c r="A10860" t="s">
        <v>1707</v>
      </c>
      <c r="C10860" s="2" t="s">
        <v>12974</v>
      </c>
      <c r="D10860" s="2">
        <v>737</v>
      </c>
      <c r="E10860" s="7">
        <v>1935</v>
      </c>
      <c r="F10860" s="5" t="s">
        <v>22019</v>
      </c>
      <c r="H10860" s="5" t="s">
        <v>813</v>
      </c>
      <c r="I10860" s="6" t="s">
        <v>1708</v>
      </c>
      <c r="J10860" s="6" t="s">
        <v>16726</v>
      </c>
      <c r="K10860" s="17">
        <v>1</v>
      </c>
      <c r="L10860" s="17" t="s">
        <v>7732</v>
      </c>
      <c r="M10860" s="9"/>
      <c r="N10860" s="9"/>
      <c r="O10860" s="21"/>
      <c r="Q10860" s="29"/>
      <c r="U10860" s="17"/>
      <c r="V10860" s="2" t="s">
        <v>596</v>
      </c>
      <c r="Y10860" t="str">
        <f t="shared" si="666"/>
        <v/>
      </c>
      <c r="AA10860" t="str">
        <f t="shared" si="667"/>
        <v/>
      </c>
      <c r="AC10860" s="7"/>
      <c r="AD10860" t="s">
        <v>1708</v>
      </c>
      <c r="AE10860">
        <f t="shared" si="668"/>
        <v>0</v>
      </c>
      <c r="AG10860" s="2"/>
      <c r="AH10860" t="s">
        <v>1709</v>
      </c>
      <c r="AI10860" s="7" t="s">
        <v>4922</v>
      </c>
    </row>
    <row r="10861" spans="1:35" ht="11" customHeight="1" outlineLevel="1" x14ac:dyDescent="0.25">
      <c r="A10861" t="s">
        <v>1707</v>
      </c>
      <c r="C10861" s="2" t="s">
        <v>12974</v>
      </c>
      <c r="D10861" s="2">
        <v>738</v>
      </c>
      <c r="E10861" s="7">
        <v>1935</v>
      </c>
      <c r="F10861" s="5" t="s">
        <v>2226</v>
      </c>
      <c r="H10861" s="5" t="s">
        <v>5997</v>
      </c>
      <c r="I10861" s="6" t="s">
        <v>1708</v>
      </c>
      <c r="J10861" s="6" t="s">
        <v>16726</v>
      </c>
      <c r="K10861" s="17">
        <v>1</v>
      </c>
      <c r="L10861" s="17" t="s">
        <v>7732</v>
      </c>
      <c r="M10861" s="9"/>
      <c r="N10861" s="9"/>
      <c r="O10861" s="21"/>
      <c r="Q10861" s="29"/>
      <c r="U10861" s="17"/>
      <c r="V10861" s="2" t="s">
        <v>1862</v>
      </c>
      <c r="Y10861" t="str">
        <f t="shared" si="666"/>
        <v/>
      </c>
      <c r="AA10861" t="str">
        <f t="shared" si="667"/>
        <v/>
      </c>
      <c r="AC10861" s="7"/>
      <c r="AD10861" t="s">
        <v>1708</v>
      </c>
      <c r="AE10861">
        <f t="shared" si="668"/>
        <v>0</v>
      </c>
      <c r="AG10861" s="2"/>
      <c r="AH10861" t="s">
        <v>1709</v>
      </c>
      <c r="AI10861" s="7" t="s">
        <v>4922</v>
      </c>
    </row>
    <row r="10862" spans="1:35" ht="11" customHeight="1" outlineLevel="1" x14ac:dyDescent="0.25">
      <c r="A10862" t="s">
        <v>1707</v>
      </c>
      <c r="C10862" s="2" t="s">
        <v>12974</v>
      </c>
      <c r="D10862" s="2">
        <v>739</v>
      </c>
      <c r="E10862" s="7">
        <v>1935</v>
      </c>
      <c r="F10862" s="5" t="s">
        <v>22011</v>
      </c>
      <c r="H10862" s="5" t="s">
        <v>3832</v>
      </c>
      <c r="I10862" s="6" t="s">
        <v>1708</v>
      </c>
      <c r="J10862" s="6" t="s">
        <v>16726</v>
      </c>
      <c r="K10862" s="17">
        <v>1</v>
      </c>
      <c r="L10862" s="17" t="s">
        <v>7732</v>
      </c>
      <c r="M10862" s="9"/>
      <c r="N10862" s="9"/>
      <c r="O10862" s="21"/>
      <c r="Q10862" s="29"/>
      <c r="U10862" s="17"/>
      <c r="V10862" s="2" t="s">
        <v>1863</v>
      </c>
      <c r="Y10862" t="str">
        <f t="shared" si="666"/>
        <v/>
      </c>
      <c r="AA10862" t="str">
        <f t="shared" si="667"/>
        <v/>
      </c>
      <c r="AC10862" s="7"/>
      <c r="AD10862" t="s">
        <v>1708</v>
      </c>
      <c r="AE10862">
        <f t="shared" si="668"/>
        <v>0</v>
      </c>
      <c r="AG10862" s="2"/>
      <c r="AH10862" t="s">
        <v>1709</v>
      </c>
      <c r="AI10862" s="7" t="s">
        <v>4922</v>
      </c>
    </row>
    <row r="10863" spans="1:35" ht="11" customHeight="1" outlineLevel="1" x14ac:dyDescent="0.25">
      <c r="A10863" t="s">
        <v>1707</v>
      </c>
      <c r="C10863" s="2" t="s">
        <v>12974</v>
      </c>
      <c r="D10863" s="2">
        <v>740</v>
      </c>
      <c r="E10863" s="7">
        <v>1935</v>
      </c>
      <c r="F10863" s="5" t="s">
        <v>22012</v>
      </c>
      <c r="H10863" s="5" t="s">
        <v>130</v>
      </c>
      <c r="I10863" s="6" t="s">
        <v>1708</v>
      </c>
      <c r="J10863" s="6" t="s">
        <v>16726</v>
      </c>
      <c r="K10863" s="17">
        <v>1</v>
      </c>
      <c r="L10863" s="17" t="s">
        <v>7732</v>
      </c>
      <c r="M10863" s="9"/>
      <c r="N10863" s="9"/>
      <c r="O10863" s="21"/>
      <c r="Q10863" s="29"/>
      <c r="U10863" s="17"/>
      <c r="V10863" s="2" t="s">
        <v>1864</v>
      </c>
      <c r="Y10863" t="str">
        <f t="shared" si="666"/>
        <v/>
      </c>
      <c r="AA10863" t="str">
        <f t="shared" si="667"/>
        <v/>
      </c>
      <c r="AC10863" s="7"/>
      <c r="AD10863" t="s">
        <v>1708</v>
      </c>
      <c r="AE10863">
        <f t="shared" si="668"/>
        <v>0</v>
      </c>
      <c r="AG10863" s="2"/>
      <c r="AH10863" t="s">
        <v>1709</v>
      </c>
      <c r="AI10863" s="7" t="s">
        <v>4922</v>
      </c>
    </row>
    <row r="10864" spans="1:35" ht="11" customHeight="1" outlineLevel="1" x14ac:dyDescent="0.25">
      <c r="A10864" t="s">
        <v>1707</v>
      </c>
      <c r="C10864" s="2" t="s">
        <v>12974</v>
      </c>
      <c r="D10864" s="2" t="s">
        <v>17005</v>
      </c>
      <c r="E10864" s="7">
        <v>1935</v>
      </c>
      <c r="F10864" s="5" t="s">
        <v>22020</v>
      </c>
      <c r="H10864" s="5" t="s">
        <v>130</v>
      </c>
      <c r="I10864" s="6" t="s">
        <v>1708</v>
      </c>
      <c r="J10864" s="6" t="s">
        <v>16722</v>
      </c>
      <c r="K10864" s="17">
        <v>1</v>
      </c>
      <c r="L10864" s="17" t="s">
        <v>7732</v>
      </c>
      <c r="M10864" s="9"/>
      <c r="N10864" s="9"/>
      <c r="O10864" s="21"/>
      <c r="Q10864" s="29"/>
      <c r="U10864" s="17"/>
      <c r="V10864" s="2" t="s">
        <v>823</v>
      </c>
      <c r="X10864" t="s">
        <v>7732</v>
      </c>
      <c r="Y10864" t="str">
        <f t="shared" si="666"/>
        <v/>
      </c>
      <c r="AA10864" t="str">
        <f t="shared" si="667"/>
        <v/>
      </c>
      <c r="AC10864" s="7"/>
      <c r="AD10864" t="s">
        <v>1708</v>
      </c>
      <c r="AE10864">
        <f t="shared" si="668"/>
        <v>0</v>
      </c>
      <c r="AG10864" s="2"/>
      <c r="AH10864" t="s">
        <v>1709</v>
      </c>
      <c r="AI10864" s="7" t="s">
        <v>4523</v>
      </c>
    </row>
    <row r="10865" spans="1:35" ht="11" customHeight="1" outlineLevel="1" x14ac:dyDescent="0.25">
      <c r="A10865" t="s">
        <v>1707</v>
      </c>
      <c r="C10865" s="2" t="s">
        <v>12974</v>
      </c>
      <c r="D10865" s="2">
        <v>757</v>
      </c>
      <c r="E10865" s="7">
        <v>1936</v>
      </c>
      <c r="F10865" s="5" t="s">
        <v>22021</v>
      </c>
      <c r="H10865" s="5" t="s">
        <v>3128</v>
      </c>
      <c r="I10865" s="6" t="s">
        <v>1708</v>
      </c>
      <c r="J10865" s="6" t="s">
        <v>16727</v>
      </c>
      <c r="K10865" s="17">
        <v>1</v>
      </c>
      <c r="L10865" s="17" t="s">
        <v>7732</v>
      </c>
      <c r="M10865" s="9"/>
      <c r="N10865" s="9"/>
      <c r="O10865" s="21"/>
      <c r="Q10865" s="29"/>
      <c r="U10865" s="17"/>
      <c r="V10865" s="2" t="s">
        <v>405</v>
      </c>
      <c r="Y10865" t="str">
        <f t="shared" si="666"/>
        <v/>
      </c>
      <c r="AA10865" t="str">
        <f t="shared" si="667"/>
        <v/>
      </c>
      <c r="AC10865" s="7"/>
      <c r="AD10865" t="s">
        <v>1708</v>
      </c>
      <c r="AE10865">
        <f t="shared" si="668"/>
        <v>0</v>
      </c>
      <c r="AG10865" s="2"/>
      <c r="AH10865" t="s">
        <v>1709</v>
      </c>
      <c r="AI10865" s="7" t="s">
        <v>4610</v>
      </c>
    </row>
    <row r="10866" spans="1:35" ht="11" customHeight="1" outlineLevel="1" x14ac:dyDescent="0.25">
      <c r="A10866" t="s">
        <v>1707</v>
      </c>
      <c r="C10866" s="2" t="s">
        <v>12974</v>
      </c>
      <c r="D10866" s="2">
        <v>758</v>
      </c>
      <c r="E10866" s="7">
        <v>1936</v>
      </c>
      <c r="F10866" s="5" t="s">
        <v>2974</v>
      </c>
      <c r="H10866" s="5" t="s">
        <v>1121</v>
      </c>
      <c r="I10866" s="6" t="s">
        <v>1708</v>
      </c>
      <c r="J10866" s="6" t="s">
        <v>16727</v>
      </c>
      <c r="K10866" s="17">
        <v>1</v>
      </c>
      <c r="L10866" s="17" t="s">
        <v>7732</v>
      </c>
      <c r="M10866" s="9"/>
      <c r="N10866" s="9"/>
      <c r="O10866" s="21"/>
      <c r="Q10866" s="29"/>
      <c r="U10866" s="17"/>
      <c r="V10866" s="2" t="s">
        <v>1865</v>
      </c>
      <c r="Y10866" t="str">
        <f t="shared" si="666"/>
        <v/>
      </c>
      <c r="AA10866" t="str">
        <f t="shared" si="667"/>
        <v/>
      </c>
      <c r="AC10866" s="7"/>
      <c r="AD10866" t="s">
        <v>1708</v>
      </c>
      <c r="AE10866">
        <f t="shared" si="668"/>
        <v>0</v>
      </c>
      <c r="AG10866" s="2"/>
      <c r="AH10866" t="s">
        <v>1709</v>
      </c>
      <c r="AI10866" s="7" t="s">
        <v>4610</v>
      </c>
    </row>
    <row r="10867" spans="1:35" ht="11" customHeight="1" outlineLevel="1" x14ac:dyDescent="0.25">
      <c r="A10867" t="s">
        <v>1707</v>
      </c>
      <c r="C10867" s="2" t="s">
        <v>12974</v>
      </c>
      <c r="D10867" s="2">
        <v>759</v>
      </c>
      <c r="E10867" s="7">
        <v>1936</v>
      </c>
      <c r="F10867" s="5" t="s">
        <v>5140</v>
      </c>
      <c r="H10867" s="5" t="s">
        <v>5995</v>
      </c>
      <c r="I10867" s="6" t="s">
        <v>1708</v>
      </c>
      <c r="J10867" s="6" t="s">
        <v>16727</v>
      </c>
      <c r="K10867" s="17">
        <v>1</v>
      </c>
      <c r="L10867" s="17" t="s">
        <v>7732</v>
      </c>
      <c r="M10867" s="9"/>
      <c r="N10867" s="9"/>
      <c r="O10867" s="21"/>
      <c r="Q10867" s="29"/>
      <c r="U10867" s="17"/>
      <c r="V10867" s="2" t="s">
        <v>1866</v>
      </c>
      <c r="X10867" t="s">
        <v>7732</v>
      </c>
      <c r="Y10867" t="str">
        <f t="shared" si="666"/>
        <v/>
      </c>
      <c r="AA10867" t="str">
        <f t="shared" si="667"/>
        <v/>
      </c>
      <c r="AC10867" s="7"/>
      <c r="AD10867" t="s">
        <v>1708</v>
      </c>
      <c r="AE10867">
        <f t="shared" si="668"/>
        <v>0</v>
      </c>
      <c r="AG10867" s="2"/>
      <c r="AH10867" t="s">
        <v>1709</v>
      </c>
      <c r="AI10867" s="7" t="s">
        <v>4610</v>
      </c>
    </row>
    <row r="10868" spans="1:35" ht="11" customHeight="1" outlineLevel="1" x14ac:dyDescent="0.25">
      <c r="A10868" t="s">
        <v>1707</v>
      </c>
      <c r="C10868" s="2" t="s">
        <v>12974</v>
      </c>
      <c r="D10868" s="2">
        <v>760</v>
      </c>
      <c r="E10868" s="7">
        <v>1936</v>
      </c>
      <c r="F10868" s="5" t="s">
        <v>3421</v>
      </c>
      <c r="H10868" s="5" t="s">
        <v>2473</v>
      </c>
      <c r="I10868" s="6" t="s">
        <v>1708</v>
      </c>
      <c r="J10868" s="6" t="s">
        <v>16727</v>
      </c>
      <c r="K10868" s="17">
        <v>1</v>
      </c>
      <c r="L10868" s="17" t="s">
        <v>7732</v>
      </c>
      <c r="M10868" s="9"/>
      <c r="N10868" s="9"/>
      <c r="O10868" s="21"/>
      <c r="Q10868" s="29"/>
      <c r="U10868" s="17"/>
      <c r="V10868" s="2" t="s">
        <v>1867</v>
      </c>
      <c r="X10868" t="s">
        <v>7732</v>
      </c>
      <c r="Y10868" t="str">
        <f t="shared" si="666"/>
        <v/>
      </c>
      <c r="AA10868" t="str">
        <f t="shared" si="667"/>
        <v/>
      </c>
      <c r="AC10868" s="7"/>
      <c r="AD10868" t="s">
        <v>1708</v>
      </c>
      <c r="AE10868">
        <f t="shared" si="668"/>
        <v>0</v>
      </c>
      <c r="AG10868" s="2"/>
      <c r="AH10868" t="s">
        <v>1709</v>
      </c>
      <c r="AI10868" s="7" t="s">
        <v>4610</v>
      </c>
    </row>
    <row r="10869" spans="1:35" ht="11" customHeight="1" outlineLevel="1" x14ac:dyDescent="0.25">
      <c r="A10869" t="s">
        <v>1707</v>
      </c>
      <c r="C10869" s="2" t="s">
        <v>12974</v>
      </c>
      <c r="D10869" s="2">
        <v>761</v>
      </c>
      <c r="E10869" s="7">
        <v>1936</v>
      </c>
      <c r="F10869" s="5" t="s">
        <v>5303</v>
      </c>
      <c r="H10869" s="5" t="s">
        <v>813</v>
      </c>
      <c r="I10869" s="6" t="s">
        <v>1708</v>
      </c>
      <c r="J10869" s="6" t="s">
        <v>16727</v>
      </c>
      <c r="K10869" s="17">
        <v>1</v>
      </c>
      <c r="L10869" s="17" t="s">
        <v>7732</v>
      </c>
      <c r="M10869" s="9"/>
      <c r="N10869" s="9"/>
      <c r="O10869" s="21"/>
      <c r="Q10869" s="29"/>
      <c r="U10869" s="17"/>
      <c r="V10869" s="2" t="s">
        <v>3195</v>
      </c>
      <c r="X10869" t="s">
        <v>7732</v>
      </c>
      <c r="Y10869" t="str">
        <f t="shared" si="666"/>
        <v/>
      </c>
      <c r="AA10869" t="str">
        <f t="shared" si="667"/>
        <v/>
      </c>
      <c r="AC10869" s="7"/>
      <c r="AD10869" t="s">
        <v>1708</v>
      </c>
      <c r="AE10869">
        <f t="shared" si="668"/>
        <v>0</v>
      </c>
      <c r="AG10869" s="2"/>
      <c r="AH10869" t="s">
        <v>1709</v>
      </c>
      <c r="AI10869" s="7" t="s">
        <v>4922</v>
      </c>
    </row>
    <row r="10870" spans="1:35" ht="11" customHeight="1" outlineLevel="1" x14ac:dyDescent="0.25">
      <c r="A10870" t="s">
        <v>1707</v>
      </c>
      <c r="C10870" s="2" t="s">
        <v>12974</v>
      </c>
      <c r="D10870" s="2">
        <v>762</v>
      </c>
      <c r="E10870" s="7">
        <v>1936</v>
      </c>
      <c r="F10870" s="5" t="s">
        <v>22022</v>
      </c>
      <c r="H10870" s="5" t="s">
        <v>813</v>
      </c>
      <c r="I10870" s="6" t="s">
        <v>1708</v>
      </c>
      <c r="J10870" s="6" t="s">
        <v>17006</v>
      </c>
      <c r="K10870" s="17">
        <v>1</v>
      </c>
      <c r="L10870" s="17" t="s">
        <v>7732</v>
      </c>
      <c r="M10870" s="9"/>
      <c r="N10870" s="9"/>
      <c r="O10870" s="21"/>
      <c r="Q10870" s="29"/>
      <c r="U10870" s="17"/>
      <c r="V10870" s="2" t="s">
        <v>1989</v>
      </c>
      <c r="Y10870" t="str">
        <f t="shared" si="666"/>
        <v/>
      </c>
      <c r="AA10870" t="str">
        <f t="shared" si="667"/>
        <v/>
      </c>
      <c r="AC10870" s="7"/>
      <c r="AD10870" t="s">
        <v>1708</v>
      </c>
      <c r="AE10870">
        <f t="shared" si="668"/>
        <v>0</v>
      </c>
      <c r="AG10870" s="2"/>
      <c r="AH10870" t="s">
        <v>1709</v>
      </c>
      <c r="AI10870" s="7" t="s">
        <v>4610</v>
      </c>
    </row>
    <row r="10871" spans="1:35" ht="11" customHeight="1" outlineLevel="1" x14ac:dyDescent="0.25">
      <c r="A10871" t="s">
        <v>1707</v>
      </c>
      <c r="C10871" s="2" t="s">
        <v>12974</v>
      </c>
      <c r="D10871" s="2">
        <v>763</v>
      </c>
      <c r="E10871" s="7">
        <v>1936</v>
      </c>
      <c r="F10871" s="5" t="s">
        <v>2226</v>
      </c>
      <c r="H10871" s="5" t="s">
        <v>5997</v>
      </c>
      <c r="I10871" s="6" t="s">
        <v>1708</v>
      </c>
      <c r="J10871" s="6" t="s">
        <v>17006</v>
      </c>
      <c r="K10871" s="17">
        <v>1</v>
      </c>
      <c r="L10871" s="17" t="s">
        <v>7732</v>
      </c>
      <c r="M10871" s="9"/>
      <c r="N10871" s="9"/>
      <c r="O10871" s="21"/>
      <c r="Q10871" s="29"/>
      <c r="U10871" s="17"/>
      <c r="V10871" s="2" t="s">
        <v>1990</v>
      </c>
      <c r="X10871" t="s">
        <v>7732</v>
      </c>
      <c r="Y10871" t="str">
        <f t="shared" si="666"/>
        <v/>
      </c>
      <c r="AA10871" t="str">
        <f t="shared" si="667"/>
        <v/>
      </c>
      <c r="AC10871" s="7"/>
      <c r="AD10871" t="s">
        <v>1708</v>
      </c>
      <c r="AE10871">
        <f t="shared" si="668"/>
        <v>0</v>
      </c>
      <c r="AG10871" s="2"/>
      <c r="AH10871" t="s">
        <v>1709</v>
      </c>
      <c r="AI10871" s="7" t="s">
        <v>4610</v>
      </c>
    </row>
    <row r="10872" spans="1:35" ht="11" customHeight="1" outlineLevel="1" x14ac:dyDescent="0.25">
      <c r="A10872" t="s">
        <v>1707</v>
      </c>
      <c r="C10872" s="2" t="s">
        <v>12974</v>
      </c>
      <c r="D10872" s="2">
        <v>764</v>
      </c>
      <c r="E10872" s="7">
        <v>1936</v>
      </c>
      <c r="F10872" s="5" t="s">
        <v>22011</v>
      </c>
      <c r="H10872" s="5" t="s">
        <v>1710</v>
      </c>
      <c r="I10872" s="6" t="s">
        <v>1708</v>
      </c>
      <c r="J10872" s="6" t="s">
        <v>17006</v>
      </c>
      <c r="K10872" s="17">
        <v>1</v>
      </c>
      <c r="L10872" s="17" t="s">
        <v>7732</v>
      </c>
      <c r="M10872" s="9"/>
      <c r="N10872" s="9"/>
      <c r="O10872" s="21"/>
      <c r="Q10872" s="29"/>
      <c r="U10872" s="17"/>
      <c r="V10872" s="2" t="s">
        <v>1991</v>
      </c>
      <c r="Y10872" t="str">
        <f t="shared" si="666"/>
        <v/>
      </c>
      <c r="AA10872" t="str">
        <f t="shared" si="667"/>
        <v/>
      </c>
      <c r="AC10872" s="7"/>
      <c r="AD10872" t="s">
        <v>1708</v>
      </c>
      <c r="AE10872">
        <f t="shared" si="668"/>
        <v>0</v>
      </c>
      <c r="AG10872" s="2"/>
      <c r="AH10872" t="s">
        <v>1709</v>
      </c>
      <c r="AI10872" s="7" t="s">
        <v>4610</v>
      </c>
    </row>
    <row r="10873" spans="1:35" ht="11" customHeight="1" outlineLevel="1" x14ac:dyDescent="0.25">
      <c r="A10873" t="s">
        <v>1707</v>
      </c>
      <c r="C10873" s="2" t="s">
        <v>12974</v>
      </c>
      <c r="D10873" s="2">
        <v>765</v>
      </c>
      <c r="E10873" s="7">
        <v>1936</v>
      </c>
      <c r="F10873" s="5" t="s">
        <v>22012</v>
      </c>
      <c r="H10873" s="5" t="s">
        <v>130</v>
      </c>
      <c r="I10873" s="6" t="s">
        <v>1708</v>
      </c>
      <c r="J10873" s="6" t="s">
        <v>17006</v>
      </c>
      <c r="K10873" s="17">
        <v>1</v>
      </c>
      <c r="L10873" s="17" t="s">
        <v>7732</v>
      </c>
      <c r="M10873" s="9"/>
      <c r="N10873" s="9"/>
      <c r="O10873" s="21"/>
      <c r="Q10873" s="29"/>
      <c r="U10873" s="17"/>
      <c r="V10873" s="2" t="s">
        <v>1992</v>
      </c>
      <c r="X10873" t="s">
        <v>7732</v>
      </c>
      <c r="Y10873" t="str">
        <f t="shared" si="666"/>
        <v/>
      </c>
      <c r="AA10873" t="str">
        <f t="shared" si="667"/>
        <v/>
      </c>
      <c r="AC10873" s="7"/>
      <c r="AD10873" t="s">
        <v>1708</v>
      </c>
      <c r="AE10873">
        <f t="shared" si="668"/>
        <v>0</v>
      </c>
      <c r="AG10873" s="2"/>
      <c r="AH10873" t="s">
        <v>1709</v>
      </c>
      <c r="AI10873" s="7" t="s">
        <v>4610</v>
      </c>
    </row>
    <row r="10874" spans="1:35" ht="11" customHeight="1" outlineLevel="1" x14ac:dyDescent="0.25">
      <c r="A10874" t="s">
        <v>1707</v>
      </c>
      <c r="C10874" s="2" t="s">
        <v>12974</v>
      </c>
      <c r="D10874" s="2" t="s">
        <v>16723</v>
      </c>
      <c r="E10874" s="7">
        <v>1935</v>
      </c>
      <c r="F10874" s="5" t="s">
        <v>22023</v>
      </c>
      <c r="H10874" s="5" t="s">
        <v>5995</v>
      </c>
      <c r="I10874" s="6" t="s">
        <v>1708</v>
      </c>
      <c r="J10874" s="6" t="s">
        <v>16724</v>
      </c>
      <c r="K10874" s="17">
        <v>1</v>
      </c>
      <c r="L10874" s="17" t="s">
        <v>7732</v>
      </c>
      <c r="M10874" s="9"/>
      <c r="N10874" s="9"/>
      <c r="O10874" s="21"/>
      <c r="Q10874" s="29"/>
      <c r="U10874" s="17"/>
      <c r="V10874" s="2" t="s">
        <v>1993</v>
      </c>
      <c r="Y10874" t="str">
        <f t="shared" si="666"/>
        <v/>
      </c>
      <c r="AA10874" t="str">
        <f t="shared" si="667"/>
        <v/>
      </c>
      <c r="AC10874" s="7"/>
      <c r="AD10874" t="s">
        <v>1708</v>
      </c>
      <c r="AE10874">
        <f t="shared" si="668"/>
        <v>0</v>
      </c>
      <c r="AG10874" s="2"/>
      <c r="AH10874" t="s">
        <v>1709</v>
      </c>
      <c r="AI10874" s="7" t="s">
        <v>4610</v>
      </c>
    </row>
    <row r="10875" spans="1:35" ht="11" customHeight="1" outlineLevel="1" x14ac:dyDescent="0.25">
      <c r="A10875" t="s">
        <v>1707</v>
      </c>
      <c r="C10875" s="2" t="s">
        <v>12974</v>
      </c>
      <c r="D10875" s="2" t="s">
        <v>16988</v>
      </c>
      <c r="E10875" s="7">
        <v>1935</v>
      </c>
      <c r="F10875" s="5" t="s">
        <v>3071</v>
      </c>
      <c r="H10875" s="5" t="s">
        <v>5995</v>
      </c>
      <c r="I10875" s="6" t="s">
        <v>1708</v>
      </c>
      <c r="J10875" s="6" t="s">
        <v>16724</v>
      </c>
      <c r="K10875" s="17">
        <v>1</v>
      </c>
      <c r="L10875" s="17" t="s">
        <v>7732</v>
      </c>
      <c r="M10875" s="9"/>
      <c r="N10875" s="9"/>
      <c r="O10875" s="21"/>
      <c r="Q10875" s="29"/>
      <c r="U10875" s="17"/>
      <c r="V10875" s="2" t="s">
        <v>1994</v>
      </c>
      <c r="X10875" t="s">
        <v>7732</v>
      </c>
      <c r="Y10875" t="str">
        <f t="shared" si="666"/>
        <v/>
      </c>
      <c r="AA10875" t="str">
        <f t="shared" si="667"/>
        <v/>
      </c>
      <c r="AC10875" s="7"/>
      <c r="AD10875" t="s">
        <v>1708</v>
      </c>
      <c r="AE10875">
        <f t="shared" si="668"/>
        <v>0</v>
      </c>
      <c r="AG10875" s="2"/>
      <c r="AH10875" t="s">
        <v>1709</v>
      </c>
      <c r="AI10875" s="7" t="s">
        <v>4620</v>
      </c>
    </row>
    <row r="10876" spans="1:35" ht="11" customHeight="1" outlineLevel="1" x14ac:dyDescent="0.25">
      <c r="A10876" t="s">
        <v>1707</v>
      </c>
      <c r="C10876" s="2" t="s">
        <v>12974</v>
      </c>
      <c r="D10876" s="2">
        <v>731</v>
      </c>
      <c r="E10876" s="7">
        <v>1935</v>
      </c>
      <c r="F10876" s="5" t="s">
        <v>22024</v>
      </c>
      <c r="H10876" s="5" t="s">
        <v>5995</v>
      </c>
      <c r="I10876" s="6" t="s">
        <v>1708</v>
      </c>
      <c r="J10876" s="6" t="s">
        <v>16724</v>
      </c>
      <c r="K10876" s="17">
        <v>1</v>
      </c>
      <c r="L10876" s="17" t="s">
        <v>7732</v>
      </c>
      <c r="M10876" s="9"/>
      <c r="N10876" s="9"/>
      <c r="O10876" s="21"/>
      <c r="Q10876" s="29"/>
      <c r="U10876" s="17"/>
      <c r="V10876" s="2" t="s">
        <v>1995</v>
      </c>
      <c r="Y10876" t="str">
        <f t="shared" si="666"/>
        <v/>
      </c>
      <c r="AA10876" t="str">
        <f t="shared" si="667"/>
        <v/>
      </c>
      <c r="AC10876" s="7"/>
      <c r="AD10876" t="s">
        <v>1708</v>
      </c>
      <c r="AE10876">
        <f t="shared" si="668"/>
        <v>0</v>
      </c>
      <c r="AG10876" s="2"/>
      <c r="AH10876" t="s">
        <v>1709</v>
      </c>
      <c r="AI10876" s="7" t="s">
        <v>4922</v>
      </c>
    </row>
    <row r="10877" spans="1:35" ht="11" customHeight="1" outlineLevel="1" x14ac:dyDescent="0.25">
      <c r="A10877" t="s">
        <v>1707</v>
      </c>
      <c r="C10877" s="2" t="s">
        <v>12974</v>
      </c>
      <c r="D10877" s="2" t="s">
        <v>16989</v>
      </c>
      <c r="E10877" s="7">
        <v>1935</v>
      </c>
      <c r="F10877" s="5" t="s">
        <v>3071</v>
      </c>
      <c r="H10877" s="5" t="s">
        <v>5995</v>
      </c>
      <c r="I10877" s="6" t="s">
        <v>1708</v>
      </c>
      <c r="J10877" s="6" t="s">
        <v>16724</v>
      </c>
      <c r="K10877" s="17">
        <v>1</v>
      </c>
      <c r="L10877" s="17" t="s">
        <v>20075</v>
      </c>
      <c r="M10877" s="9"/>
      <c r="N10877" s="9"/>
      <c r="O10877" s="21"/>
      <c r="Q10877" s="29"/>
      <c r="U10877" s="17"/>
      <c r="V10877" s="2" t="s">
        <v>1996</v>
      </c>
      <c r="X10877" t="s">
        <v>7732</v>
      </c>
      <c r="Y10877" t="str">
        <f t="shared" si="666"/>
        <v/>
      </c>
      <c r="AA10877" t="str">
        <f t="shared" si="667"/>
        <v/>
      </c>
      <c r="AC10877" s="7"/>
      <c r="AD10877" t="s">
        <v>1708</v>
      </c>
      <c r="AE10877">
        <f t="shared" si="668"/>
        <v>0</v>
      </c>
      <c r="AG10877" s="2"/>
      <c r="AH10877" t="s">
        <v>1709</v>
      </c>
      <c r="AI10877" s="7" t="s">
        <v>4620</v>
      </c>
    </row>
    <row r="10878" spans="1:35" ht="11" customHeight="1" outlineLevel="1" x14ac:dyDescent="0.25">
      <c r="A10878" t="s">
        <v>1707</v>
      </c>
      <c r="C10878" s="2" t="s">
        <v>12974</v>
      </c>
      <c r="D10878" s="2">
        <v>811</v>
      </c>
      <c r="E10878" s="7">
        <v>1936</v>
      </c>
      <c r="F10878" s="5" t="s">
        <v>22025</v>
      </c>
      <c r="H10878" s="5" t="s">
        <v>2473</v>
      </c>
      <c r="I10878" s="6" t="s">
        <v>1708</v>
      </c>
      <c r="J10878" s="6" t="s">
        <v>17008</v>
      </c>
      <c r="K10878" s="17">
        <v>1</v>
      </c>
      <c r="L10878" s="17" t="s">
        <v>7732</v>
      </c>
      <c r="M10878" s="9"/>
      <c r="N10878" s="9"/>
      <c r="O10878" s="21"/>
      <c r="Q10878" s="29"/>
      <c r="U10878" s="17"/>
      <c r="V10878" s="2" t="s">
        <v>1997</v>
      </c>
      <c r="Y10878" t="str">
        <f t="shared" si="666"/>
        <v/>
      </c>
      <c r="AA10878" t="str">
        <f t="shared" si="667"/>
        <v/>
      </c>
      <c r="AC10878" s="7"/>
      <c r="AD10878" t="s">
        <v>1708</v>
      </c>
      <c r="AE10878">
        <f t="shared" si="668"/>
        <v>0</v>
      </c>
      <c r="AG10878" s="2"/>
      <c r="AH10878" t="s">
        <v>1709</v>
      </c>
      <c r="AI10878" s="7" t="s">
        <v>4610</v>
      </c>
    </row>
    <row r="10879" spans="1:35" ht="11" customHeight="1" outlineLevel="1" x14ac:dyDescent="0.25">
      <c r="A10879" t="s">
        <v>1707</v>
      </c>
      <c r="C10879" s="2" t="s">
        <v>12974</v>
      </c>
      <c r="D10879" s="2">
        <v>812</v>
      </c>
      <c r="E10879" s="7">
        <v>1936</v>
      </c>
      <c r="F10879" s="5" t="s">
        <v>22007</v>
      </c>
      <c r="H10879" s="5" t="s">
        <v>813</v>
      </c>
      <c r="I10879" s="6" t="s">
        <v>1708</v>
      </c>
      <c r="J10879" s="6" t="s">
        <v>17008</v>
      </c>
      <c r="K10879" s="17">
        <v>1</v>
      </c>
      <c r="L10879" s="17" t="s">
        <v>7732</v>
      </c>
      <c r="M10879" s="9"/>
      <c r="N10879" s="9"/>
      <c r="O10879" s="21"/>
      <c r="Q10879" s="29"/>
      <c r="U10879" s="17"/>
      <c r="V10879" s="2" t="s">
        <v>1998</v>
      </c>
      <c r="Y10879" t="str">
        <f t="shared" si="666"/>
        <v/>
      </c>
      <c r="AA10879" t="str">
        <f t="shared" si="667"/>
        <v/>
      </c>
      <c r="AC10879" s="7"/>
      <c r="AD10879" t="s">
        <v>1708</v>
      </c>
      <c r="AE10879">
        <f t="shared" si="668"/>
        <v>0</v>
      </c>
      <c r="AG10879" s="2"/>
      <c r="AH10879" t="s">
        <v>1709</v>
      </c>
      <c r="AI10879" s="7" t="s">
        <v>4610</v>
      </c>
    </row>
    <row r="10880" spans="1:35" ht="11" customHeight="1" outlineLevel="1" x14ac:dyDescent="0.25">
      <c r="A10880" t="s">
        <v>1707</v>
      </c>
      <c r="C10880" s="2" t="s">
        <v>12974</v>
      </c>
      <c r="D10880" s="2">
        <v>787</v>
      </c>
      <c r="E10880" s="7">
        <v>1936</v>
      </c>
      <c r="F10880" s="5" t="s">
        <v>22026</v>
      </c>
      <c r="H10880" s="5" t="s">
        <v>3128</v>
      </c>
      <c r="I10880" s="6" t="s">
        <v>1708</v>
      </c>
      <c r="J10880" s="6" t="s">
        <v>17007</v>
      </c>
      <c r="K10880" s="17">
        <v>1</v>
      </c>
      <c r="L10880" s="17" t="s">
        <v>7732</v>
      </c>
      <c r="M10880" s="9"/>
      <c r="N10880" s="9"/>
      <c r="O10880" s="21"/>
      <c r="Q10880" s="29"/>
      <c r="U10880" s="17"/>
      <c r="V10880" s="2" t="s">
        <v>1999</v>
      </c>
      <c r="Y10880" t="str">
        <f t="shared" si="666"/>
        <v/>
      </c>
      <c r="AA10880" t="str">
        <f t="shared" si="667"/>
        <v/>
      </c>
      <c r="AC10880" s="7"/>
      <c r="AD10880" t="s">
        <v>1708</v>
      </c>
      <c r="AE10880">
        <f t="shared" si="668"/>
        <v>0</v>
      </c>
      <c r="AG10880" s="2"/>
      <c r="AH10880" t="s">
        <v>1709</v>
      </c>
      <c r="AI10880" s="7" t="s">
        <v>4610</v>
      </c>
    </row>
    <row r="10881" spans="1:35" ht="11" customHeight="1" outlineLevel="1" x14ac:dyDescent="0.25">
      <c r="A10881" t="s">
        <v>1707</v>
      </c>
      <c r="C10881" s="2" t="s">
        <v>12974</v>
      </c>
      <c r="D10881" s="2">
        <v>788</v>
      </c>
      <c r="E10881" s="7">
        <v>1936</v>
      </c>
      <c r="F10881" s="5" t="s">
        <v>2974</v>
      </c>
      <c r="H10881" s="5" t="s">
        <v>1121</v>
      </c>
      <c r="I10881" s="6" t="s">
        <v>1708</v>
      </c>
      <c r="J10881" s="6" t="s">
        <v>17007</v>
      </c>
      <c r="K10881" s="17">
        <v>2</v>
      </c>
      <c r="L10881" s="17" t="s">
        <v>7732</v>
      </c>
      <c r="M10881" s="9"/>
      <c r="N10881" s="9"/>
      <c r="O10881" s="21"/>
      <c r="Q10881" s="29"/>
      <c r="U10881" s="17"/>
      <c r="V10881" s="2" t="s">
        <v>2000</v>
      </c>
      <c r="X10881" t="s">
        <v>7732</v>
      </c>
      <c r="Y10881" t="str">
        <f t="shared" si="666"/>
        <v/>
      </c>
      <c r="AA10881" t="str">
        <f t="shared" si="667"/>
        <v/>
      </c>
      <c r="AC10881" s="7"/>
      <c r="AD10881" t="s">
        <v>1708</v>
      </c>
      <c r="AE10881">
        <f t="shared" si="668"/>
        <v>0</v>
      </c>
      <c r="AG10881" s="2"/>
      <c r="AH10881" t="s">
        <v>1709</v>
      </c>
      <c r="AI10881" s="7" t="s">
        <v>4610</v>
      </c>
    </row>
    <row r="10882" spans="1:35" ht="11" customHeight="1" outlineLevel="1" x14ac:dyDescent="0.25">
      <c r="A10882" t="s">
        <v>1707</v>
      </c>
      <c r="C10882" s="2" t="s">
        <v>12974</v>
      </c>
      <c r="D10882" s="2" t="s">
        <v>4062</v>
      </c>
      <c r="E10882" s="7">
        <v>1936</v>
      </c>
      <c r="F10882" s="5" t="s">
        <v>22017</v>
      </c>
      <c r="H10882" s="5" t="s">
        <v>5995</v>
      </c>
      <c r="I10882" s="6" t="s">
        <v>1708</v>
      </c>
      <c r="J10882" s="6"/>
      <c r="K10882" s="17">
        <v>1</v>
      </c>
      <c r="L10882" s="17" t="s">
        <v>7730</v>
      </c>
      <c r="M10882" s="9">
        <v>0.6</v>
      </c>
      <c r="N10882" s="9"/>
      <c r="O10882" s="21"/>
      <c r="Q10882" s="29"/>
      <c r="U10882" s="17"/>
      <c r="V10882" s="2" t="s">
        <v>2001</v>
      </c>
      <c r="Y10882" t="str">
        <f t="shared" si="666"/>
        <v/>
      </c>
      <c r="AA10882" t="str">
        <f t="shared" si="667"/>
        <v/>
      </c>
      <c r="AC10882" s="7"/>
      <c r="AD10882" t="s">
        <v>1708</v>
      </c>
      <c r="AE10882">
        <f t="shared" si="668"/>
        <v>0</v>
      </c>
      <c r="AG10882" s="2"/>
      <c r="AH10882" t="s">
        <v>1709</v>
      </c>
      <c r="AI10882" s="7" t="s">
        <v>4610</v>
      </c>
    </row>
    <row r="10883" spans="1:35" ht="11" customHeight="1" outlineLevel="1" x14ac:dyDescent="0.25">
      <c r="A10883" t="s">
        <v>1707</v>
      </c>
      <c r="C10883" s="2" t="s">
        <v>12974</v>
      </c>
      <c r="D10883" s="2" t="s">
        <v>4062</v>
      </c>
      <c r="E10883" s="7">
        <v>1936</v>
      </c>
      <c r="F10883" s="5" t="s">
        <v>2003</v>
      </c>
      <c r="H10883" s="5" t="s">
        <v>5995</v>
      </c>
      <c r="I10883" s="6" t="s">
        <v>1708</v>
      </c>
      <c r="J10883" s="6"/>
      <c r="K10883" s="17">
        <v>1</v>
      </c>
      <c r="L10883" s="17" t="s">
        <v>7732</v>
      </c>
      <c r="M10883" s="9"/>
      <c r="N10883" s="9"/>
      <c r="O10883" s="21"/>
      <c r="Q10883" s="29"/>
      <c r="U10883" s="17"/>
      <c r="V10883" s="2" t="s">
        <v>2002</v>
      </c>
      <c r="X10883" t="s">
        <v>7732</v>
      </c>
      <c r="Y10883" t="str">
        <f t="shared" si="666"/>
        <v/>
      </c>
      <c r="AA10883" t="str">
        <f t="shared" si="667"/>
        <v/>
      </c>
      <c r="AC10883" s="7"/>
      <c r="AD10883" t="s">
        <v>1708</v>
      </c>
      <c r="AE10883">
        <f t="shared" si="668"/>
        <v>0</v>
      </c>
      <c r="AG10883" s="2"/>
      <c r="AH10883" t="s">
        <v>1709</v>
      </c>
      <c r="AI10883" s="7" t="s">
        <v>4922</v>
      </c>
    </row>
    <row r="10884" spans="1:35" ht="11" customHeight="1" outlineLevel="1" x14ac:dyDescent="0.25">
      <c r="A10884" t="s">
        <v>1707</v>
      </c>
      <c r="C10884" s="2" t="s">
        <v>12974</v>
      </c>
      <c r="D10884" s="2">
        <v>841</v>
      </c>
      <c r="E10884" s="7">
        <v>1937</v>
      </c>
      <c r="F10884" s="5" t="s">
        <v>5239</v>
      </c>
      <c r="H10884" s="5" t="s">
        <v>686</v>
      </c>
      <c r="I10884" s="6" t="s">
        <v>1708</v>
      </c>
      <c r="J10884" s="6" t="s">
        <v>8881</v>
      </c>
      <c r="K10884" s="17">
        <v>1</v>
      </c>
      <c r="L10884" s="17" t="s">
        <v>7730</v>
      </c>
      <c r="M10884" s="9">
        <v>0.2</v>
      </c>
      <c r="N10884" s="9"/>
      <c r="O10884" s="21"/>
      <c r="Q10884" s="29"/>
      <c r="U10884" s="17"/>
      <c r="V10884" s="2" t="s">
        <v>2004</v>
      </c>
      <c r="Y10884" t="str">
        <f t="shared" si="666"/>
        <v/>
      </c>
      <c r="AA10884" t="str">
        <f t="shared" si="667"/>
        <v/>
      </c>
      <c r="AC10884" s="7"/>
      <c r="AD10884" t="s">
        <v>1708</v>
      </c>
      <c r="AE10884">
        <f t="shared" si="668"/>
        <v>0</v>
      </c>
      <c r="AG10884" s="2"/>
      <c r="AH10884" t="s">
        <v>1709</v>
      </c>
      <c r="AI10884" s="7" t="s">
        <v>4610</v>
      </c>
    </row>
    <row r="10885" spans="1:35" ht="11" customHeight="1" outlineLevel="1" x14ac:dyDescent="0.25">
      <c r="A10885" t="s">
        <v>1707</v>
      </c>
      <c r="C10885" s="2" t="s">
        <v>12974</v>
      </c>
      <c r="D10885" s="2">
        <v>842</v>
      </c>
      <c r="E10885" s="7">
        <v>1937</v>
      </c>
      <c r="F10885" s="5" t="s">
        <v>2974</v>
      </c>
      <c r="H10885" s="5" t="s">
        <v>813</v>
      </c>
      <c r="I10885" s="6" t="s">
        <v>1708</v>
      </c>
      <c r="J10885" s="6" t="s">
        <v>8881</v>
      </c>
      <c r="K10885" s="17">
        <v>1</v>
      </c>
      <c r="L10885" s="17" t="s">
        <v>7730</v>
      </c>
      <c r="M10885" s="9">
        <v>0.3</v>
      </c>
      <c r="N10885" s="9"/>
      <c r="O10885" s="21"/>
      <c r="Q10885" s="29"/>
      <c r="U10885" s="17"/>
      <c r="V10885" s="2" t="s">
        <v>3833</v>
      </c>
      <c r="Y10885" t="str">
        <f t="shared" si="666"/>
        <v/>
      </c>
      <c r="AA10885" t="str">
        <f t="shared" si="667"/>
        <v/>
      </c>
      <c r="AC10885" s="7"/>
      <c r="AD10885" t="s">
        <v>1708</v>
      </c>
      <c r="AE10885">
        <f t="shared" si="668"/>
        <v>0</v>
      </c>
      <c r="AG10885" s="2"/>
      <c r="AH10885" t="s">
        <v>1709</v>
      </c>
      <c r="AI10885" s="7" t="s">
        <v>4610</v>
      </c>
    </row>
    <row r="10886" spans="1:35" ht="11" customHeight="1" outlineLevel="1" x14ac:dyDescent="0.25">
      <c r="A10886" t="s">
        <v>1707</v>
      </c>
      <c r="C10886" s="2" t="s">
        <v>12974</v>
      </c>
      <c r="D10886" s="2">
        <v>843</v>
      </c>
      <c r="E10886" s="7">
        <v>1937</v>
      </c>
      <c r="F10886" s="5" t="s">
        <v>5140</v>
      </c>
      <c r="H10886" s="5" t="s">
        <v>5038</v>
      </c>
      <c r="I10886" s="6" t="s">
        <v>1708</v>
      </c>
      <c r="J10886" s="6" t="s">
        <v>8881</v>
      </c>
      <c r="K10886" s="17">
        <v>1</v>
      </c>
      <c r="L10886" s="17" t="s">
        <v>7732</v>
      </c>
      <c r="M10886" s="9"/>
      <c r="N10886" s="9"/>
      <c r="O10886" s="21"/>
      <c r="Q10886" s="29"/>
      <c r="U10886" s="17"/>
      <c r="V10886" s="2" t="s">
        <v>2816</v>
      </c>
      <c r="Y10886" t="str">
        <f t="shared" si="666"/>
        <v/>
      </c>
      <c r="AA10886" t="str">
        <f t="shared" si="667"/>
        <v/>
      </c>
      <c r="AC10886" s="7"/>
      <c r="AD10886" t="s">
        <v>1708</v>
      </c>
      <c r="AE10886">
        <f t="shared" si="668"/>
        <v>0</v>
      </c>
      <c r="AG10886" s="2"/>
      <c r="AH10886" t="s">
        <v>1709</v>
      </c>
      <c r="AI10886" s="7" t="s">
        <v>4610</v>
      </c>
    </row>
    <row r="10887" spans="1:35" ht="11" customHeight="1" outlineLevel="1" x14ac:dyDescent="0.25">
      <c r="A10887" t="s">
        <v>1707</v>
      </c>
      <c r="C10887" s="2" t="s">
        <v>12974</v>
      </c>
      <c r="D10887" s="2">
        <v>844</v>
      </c>
      <c r="E10887" s="7">
        <v>1937</v>
      </c>
      <c r="F10887" s="5" t="s">
        <v>3421</v>
      </c>
      <c r="H10887" s="5" t="s">
        <v>1644</v>
      </c>
      <c r="I10887" s="6" t="s">
        <v>1708</v>
      </c>
      <c r="J10887" s="6" t="s">
        <v>8881</v>
      </c>
      <c r="K10887" s="17">
        <v>1</v>
      </c>
      <c r="L10887" s="17" t="s">
        <v>7732</v>
      </c>
      <c r="M10887" s="9"/>
      <c r="N10887" s="9"/>
      <c r="O10887" s="21"/>
      <c r="Q10887" s="29"/>
      <c r="U10887" s="17"/>
      <c r="V10887" s="2" t="s">
        <v>2005</v>
      </c>
      <c r="Y10887" t="str">
        <f t="shared" si="666"/>
        <v/>
      </c>
      <c r="AA10887" t="str">
        <f t="shared" si="667"/>
        <v/>
      </c>
      <c r="AC10887" s="7"/>
      <c r="AD10887" t="s">
        <v>1708</v>
      </c>
      <c r="AE10887">
        <f t="shared" si="668"/>
        <v>0</v>
      </c>
      <c r="AG10887" s="2"/>
      <c r="AH10887" t="s">
        <v>1709</v>
      </c>
      <c r="AI10887" s="7" t="s">
        <v>4610</v>
      </c>
    </row>
    <row r="10888" spans="1:35" ht="11" customHeight="1" outlineLevel="1" x14ac:dyDescent="0.25">
      <c r="A10888" t="s">
        <v>1707</v>
      </c>
      <c r="C10888" s="2" t="s">
        <v>12974</v>
      </c>
      <c r="D10888" s="2">
        <v>845</v>
      </c>
      <c r="E10888" s="7">
        <v>1937</v>
      </c>
      <c r="F10888" s="5" t="s">
        <v>5303</v>
      </c>
      <c r="H10888" s="5" t="s">
        <v>5037</v>
      </c>
      <c r="I10888" s="6" t="s">
        <v>1708</v>
      </c>
      <c r="J10888" s="6" t="s">
        <v>8881</v>
      </c>
      <c r="K10888" s="17">
        <v>1</v>
      </c>
      <c r="L10888" s="17" t="s">
        <v>7732</v>
      </c>
      <c r="M10888" s="9"/>
      <c r="N10888" s="9"/>
      <c r="O10888" s="21"/>
      <c r="Q10888" s="29"/>
      <c r="U10888" s="17"/>
      <c r="V10888" s="2" t="s">
        <v>2006</v>
      </c>
      <c r="Y10888" t="str">
        <f t="shared" si="666"/>
        <v/>
      </c>
      <c r="AA10888" t="str">
        <f t="shared" si="667"/>
        <v/>
      </c>
      <c r="AC10888" s="7"/>
      <c r="AD10888" t="s">
        <v>1708</v>
      </c>
      <c r="AE10888">
        <f t="shared" si="668"/>
        <v>0</v>
      </c>
      <c r="AG10888" s="2"/>
      <c r="AH10888" t="s">
        <v>1709</v>
      </c>
      <c r="AI10888" s="7" t="s">
        <v>4610</v>
      </c>
    </row>
    <row r="10889" spans="1:35" ht="11" customHeight="1" outlineLevel="1" x14ac:dyDescent="0.25">
      <c r="A10889" t="s">
        <v>1707</v>
      </c>
      <c r="C10889" s="2" t="s">
        <v>12974</v>
      </c>
      <c r="D10889" s="2">
        <v>837</v>
      </c>
      <c r="E10889" s="7">
        <v>1937</v>
      </c>
      <c r="F10889" s="5" t="s">
        <v>22015</v>
      </c>
      <c r="H10889" s="5" t="s">
        <v>4006</v>
      </c>
      <c r="I10889" s="6" t="s">
        <v>1708</v>
      </c>
      <c r="J10889" s="6" t="s">
        <v>8881</v>
      </c>
      <c r="K10889" s="17">
        <v>1</v>
      </c>
      <c r="L10889" s="17" t="s">
        <v>7730</v>
      </c>
      <c r="M10889" s="9">
        <v>0.2</v>
      </c>
      <c r="N10889" s="9"/>
      <c r="O10889" s="21"/>
      <c r="Q10889" s="29"/>
      <c r="U10889" s="17"/>
      <c r="V10889" s="2" t="s">
        <v>2007</v>
      </c>
      <c r="Y10889" t="str">
        <f t="shared" si="666"/>
        <v/>
      </c>
      <c r="AA10889" t="str">
        <f t="shared" si="667"/>
        <v/>
      </c>
      <c r="AC10889" s="7"/>
      <c r="AD10889" t="s">
        <v>1708</v>
      </c>
      <c r="AE10889">
        <f t="shared" si="668"/>
        <v>0</v>
      </c>
      <c r="AG10889" s="2"/>
      <c r="AH10889" t="s">
        <v>1709</v>
      </c>
      <c r="AI10889" s="7" t="s">
        <v>4610</v>
      </c>
    </row>
    <row r="10890" spans="1:35" ht="11" customHeight="1" outlineLevel="1" x14ac:dyDescent="0.25">
      <c r="A10890" t="s">
        <v>1707</v>
      </c>
      <c r="C10890" s="2" t="s">
        <v>12974</v>
      </c>
      <c r="D10890" s="2">
        <v>838</v>
      </c>
      <c r="E10890" s="7">
        <v>1937</v>
      </c>
      <c r="F10890" s="5" t="s">
        <v>2226</v>
      </c>
      <c r="H10890" s="5" t="s">
        <v>682</v>
      </c>
      <c r="I10890" s="6" t="s">
        <v>1708</v>
      </c>
      <c r="J10890" s="6" t="s">
        <v>8881</v>
      </c>
      <c r="K10890" s="17">
        <v>1</v>
      </c>
      <c r="L10890" s="17" t="s">
        <v>7730</v>
      </c>
      <c r="M10890" s="9">
        <v>0.3</v>
      </c>
      <c r="N10890" s="9"/>
      <c r="O10890" s="21"/>
      <c r="Q10890" s="29"/>
      <c r="U10890" s="17"/>
      <c r="V10890" s="2" t="s">
        <v>2008</v>
      </c>
      <c r="Y10890" t="str">
        <f t="shared" si="666"/>
        <v/>
      </c>
      <c r="AA10890" t="str">
        <f t="shared" si="667"/>
        <v/>
      </c>
      <c r="AC10890" s="7"/>
      <c r="AD10890" t="s">
        <v>1708</v>
      </c>
      <c r="AE10890">
        <f t="shared" si="668"/>
        <v>0</v>
      </c>
      <c r="AG10890" s="2"/>
      <c r="AH10890" t="s">
        <v>1709</v>
      </c>
      <c r="AI10890" s="7" t="s">
        <v>4610</v>
      </c>
    </row>
    <row r="10891" spans="1:35" ht="11" customHeight="1" outlineLevel="1" x14ac:dyDescent="0.25">
      <c r="A10891" t="s">
        <v>1707</v>
      </c>
      <c r="C10891" s="2" t="s">
        <v>12974</v>
      </c>
      <c r="D10891" s="2">
        <v>839</v>
      </c>
      <c r="E10891" s="7">
        <v>1937</v>
      </c>
      <c r="F10891" s="5" t="s">
        <v>22011</v>
      </c>
      <c r="H10891" s="5" t="s">
        <v>130</v>
      </c>
      <c r="I10891" s="6" t="s">
        <v>1708</v>
      </c>
      <c r="J10891" s="6" t="s">
        <v>8881</v>
      </c>
      <c r="K10891" s="17">
        <v>1</v>
      </c>
      <c r="L10891" s="17" t="s">
        <v>7730</v>
      </c>
      <c r="M10891" s="9">
        <v>0.5</v>
      </c>
      <c r="N10891" s="9"/>
      <c r="O10891" s="21"/>
      <c r="Q10891" s="29"/>
      <c r="U10891" s="17"/>
      <c r="V10891" s="2" t="s">
        <v>3834</v>
      </c>
      <c r="Y10891" t="str">
        <f t="shared" si="666"/>
        <v/>
      </c>
      <c r="AA10891" t="str">
        <f t="shared" si="667"/>
        <v/>
      </c>
      <c r="AC10891" s="7"/>
      <c r="AD10891" t="s">
        <v>1708</v>
      </c>
      <c r="AE10891">
        <f t="shared" si="668"/>
        <v>0</v>
      </c>
      <c r="AG10891" s="2"/>
      <c r="AH10891" t="s">
        <v>1709</v>
      </c>
      <c r="AI10891" s="7" t="s">
        <v>4610</v>
      </c>
    </row>
    <row r="10892" spans="1:35" ht="11" customHeight="1" outlineLevel="1" x14ac:dyDescent="0.25">
      <c r="A10892" t="s">
        <v>1707</v>
      </c>
      <c r="C10892" s="2" t="s">
        <v>12974</v>
      </c>
      <c r="D10892" s="2">
        <v>840</v>
      </c>
      <c r="E10892" s="7">
        <v>1937</v>
      </c>
      <c r="F10892" s="5" t="s">
        <v>22012</v>
      </c>
      <c r="H10892" s="5" t="s">
        <v>2156</v>
      </c>
      <c r="I10892" s="6" t="s">
        <v>1708</v>
      </c>
      <c r="J10892" s="6" t="s">
        <v>8881</v>
      </c>
      <c r="K10892" s="17">
        <v>1</v>
      </c>
      <c r="L10892" s="17" t="s">
        <v>7730</v>
      </c>
      <c r="M10892" s="9">
        <v>0</v>
      </c>
      <c r="N10892" s="9"/>
      <c r="O10892" s="21"/>
      <c r="Q10892" s="29"/>
      <c r="U10892" s="17"/>
      <c r="V10892" s="2" t="s">
        <v>3196</v>
      </c>
      <c r="Y10892" t="str">
        <f t="shared" si="666"/>
        <v/>
      </c>
      <c r="AA10892" t="str">
        <f t="shared" si="667"/>
        <v/>
      </c>
      <c r="AC10892" s="7"/>
      <c r="AD10892" t="s">
        <v>1708</v>
      </c>
      <c r="AE10892">
        <f t="shared" si="668"/>
        <v>0</v>
      </c>
      <c r="AG10892" s="2"/>
      <c r="AH10892" t="s">
        <v>1709</v>
      </c>
      <c r="AI10892" s="7" t="s">
        <v>4610</v>
      </c>
    </row>
    <row r="10893" spans="1:35" ht="11" customHeight="1" outlineLevel="1" x14ac:dyDescent="0.25">
      <c r="A10893" t="s">
        <v>1707</v>
      </c>
      <c r="C10893" s="2" t="s">
        <v>12974</v>
      </c>
      <c r="D10893" s="2">
        <v>846</v>
      </c>
      <c r="E10893" s="7">
        <v>1937</v>
      </c>
      <c r="F10893" s="5" t="s">
        <v>22027</v>
      </c>
      <c r="H10893" s="5" t="s">
        <v>5037</v>
      </c>
      <c r="I10893" s="6" t="s">
        <v>1708</v>
      </c>
      <c r="J10893" s="6" t="s">
        <v>8881</v>
      </c>
      <c r="K10893" s="17">
        <v>1</v>
      </c>
      <c r="L10893" s="17" t="s">
        <v>7732</v>
      </c>
      <c r="M10893" s="9"/>
      <c r="N10893" s="9"/>
      <c r="O10893" s="21"/>
      <c r="Q10893" s="29"/>
      <c r="U10893" s="17"/>
      <c r="V10893" s="2" t="s">
        <v>2009</v>
      </c>
      <c r="Y10893" t="str">
        <f t="shared" si="666"/>
        <v/>
      </c>
      <c r="AA10893" t="str">
        <f t="shared" si="667"/>
        <v/>
      </c>
      <c r="AC10893" s="7"/>
      <c r="AD10893" t="s">
        <v>1708</v>
      </c>
      <c r="AE10893">
        <f t="shared" si="668"/>
        <v>0</v>
      </c>
      <c r="AG10893" s="2"/>
      <c r="AH10893" t="s">
        <v>1709</v>
      </c>
      <c r="AI10893" s="7" t="s">
        <v>4610</v>
      </c>
    </row>
    <row r="10894" spans="1:35" ht="11" customHeight="1" outlineLevel="1" collapsed="1" x14ac:dyDescent="0.25">
      <c r="A10894" t="s">
        <v>1707</v>
      </c>
      <c r="C10894" s="2" t="s">
        <v>12974</v>
      </c>
      <c r="D10894" s="2" t="s">
        <v>16990</v>
      </c>
      <c r="E10894" s="7">
        <v>1937</v>
      </c>
      <c r="F10894" s="5" t="s">
        <v>2012</v>
      </c>
      <c r="H10894" s="5" t="s">
        <v>5037</v>
      </c>
      <c r="I10894" s="6" t="s">
        <v>1708</v>
      </c>
      <c r="J10894" s="6" t="s">
        <v>8881</v>
      </c>
      <c r="K10894" s="17">
        <v>1</v>
      </c>
      <c r="L10894" s="17" t="s">
        <v>20075</v>
      </c>
      <c r="M10894" s="9"/>
      <c r="N10894" s="9"/>
      <c r="O10894" s="21"/>
      <c r="Q10894" s="29"/>
      <c r="U10894" s="17"/>
      <c r="V10894" s="2" t="s">
        <v>2010</v>
      </c>
      <c r="X10894" t="s">
        <v>7732</v>
      </c>
      <c r="Y10894" t="str">
        <f t="shared" si="666"/>
        <v/>
      </c>
      <c r="AA10894" t="str">
        <f t="shared" si="667"/>
        <v/>
      </c>
      <c r="AC10894" s="7"/>
      <c r="AD10894" t="s">
        <v>1708</v>
      </c>
      <c r="AE10894">
        <f t="shared" si="668"/>
        <v>0</v>
      </c>
      <c r="AG10894" s="2"/>
      <c r="AH10894" t="s">
        <v>1709</v>
      </c>
      <c r="AI10894" s="7" t="s">
        <v>4620</v>
      </c>
    </row>
    <row r="10895" spans="1:35" ht="11" customHeight="1" outlineLevel="1" x14ac:dyDescent="0.25">
      <c r="A10895" t="s">
        <v>1707</v>
      </c>
      <c r="C10895" s="2" t="s">
        <v>12974</v>
      </c>
      <c r="D10895" s="2" t="s">
        <v>4062</v>
      </c>
      <c r="E10895" s="7">
        <v>1937</v>
      </c>
      <c r="F10895" s="5" t="s">
        <v>5239</v>
      </c>
      <c r="H10895" s="5" t="s">
        <v>686</v>
      </c>
      <c r="I10895" s="6" t="s">
        <v>1708</v>
      </c>
      <c r="J10895" s="6"/>
      <c r="K10895" s="17">
        <v>1</v>
      </c>
      <c r="L10895" s="17" t="s">
        <v>7732</v>
      </c>
      <c r="M10895" s="9"/>
      <c r="N10895" s="9"/>
      <c r="O10895" s="21"/>
      <c r="Q10895" s="29"/>
      <c r="U10895" s="17"/>
      <c r="V10895" s="2" t="s">
        <v>2561</v>
      </c>
      <c r="Y10895" t="str">
        <f t="shared" si="666"/>
        <v/>
      </c>
      <c r="AA10895" t="str">
        <f t="shared" si="667"/>
        <v/>
      </c>
      <c r="AC10895" s="7"/>
      <c r="AD10895" t="s">
        <v>1708</v>
      </c>
      <c r="AE10895">
        <f t="shared" si="668"/>
        <v>0</v>
      </c>
      <c r="AG10895" s="2"/>
      <c r="AH10895" t="s">
        <v>1709</v>
      </c>
      <c r="AI10895" s="7" t="s">
        <v>4610</v>
      </c>
    </row>
    <row r="10896" spans="1:35" ht="11" customHeight="1" outlineLevel="1" x14ac:dyDescent="0.25">
      <c r="A10896" t="s">
        <v>1707</v>
      </c>
      <c r="C10896" s="2" t="s">
        <v>12974</v>
      </c>
      <c r="D10896" s="2" t="s">
        <v>4062</v>
      </c>
      <c r="E10896" s="7">
        <v>1937</v>
      </c>
      <c r="F10896" s="5" t="s">
        <v>2974</v>
      </c>
      <c r="H10896" s="5" t="s">
        <v>813</v>
      </c>
      <c r="I10896" s="6" t="s">
        <v>1708</v>
      </c>
      <c r="J10896" s="6"/>
      <c r="K10896" s="17">
        <v>1</v>
      </c>
      <c r="L10896" s="17" t="s">
        <v>7732</v>
      </c>
      <c r="M10896" s="9"/>
      <c r="N10896" s="9"/>
      <c r="O10896" s="21"/>
      <c r="Q10896" s="29"/>
      <c r="U10896" s="17"/>
      <c r="V10896" s="2" t="s">
        <v>2562</v>
      </c>
      <c r="Y10896" t="str">
        <f t="shared" si="666"/>
        <v/>
      </c>
      <c r="AA10896" t="str">
        <f t="shared" si="667"/>
        <v/>
      </c>
      <c r="AC10896" s="7"/>
      <c r="AD10896" t="s">
        <v>1708</v>
      </c>
      <c r="AE10896">
        <f t="shared" si="668"/>
        <v>0</v>
      </c>
      <c r="AG10896" s="2"/>
      <c r="AH10896" t="s">
        <v>1709</v>
      </c>
      <c r="AI10896" s="7" t="s">
        <v>4610</v>
      </c>
    </row>
    <row r="10897" spans="1:35" ht="11" customHeight="1" outlineLevel="1" x14ac:dyDescent="0.25">
      <c r="A10897" t="s">
        <v>1707</v>
      </c>
      <c r="C10897" s="2" t="s">
        <v>12974</v>
      </c>
      <c r="D10897" s="2" t="s">
        <v>4062</v>
      </c>
      <c r="E10897" s="7">
        <v>1937</v>
      </c>
      <c r="F10897" s="5" t="s">
        <v>5140</v>
      </c>
      <c r="H10897" s="5" t="s">
        <v>5038</v>
      </c>
      <c r="I10897" s="6" t="s">
        <v>1708</v>
      </c>
      <c r="J10897" s="6"/>
      <c r="K10897" s="17">
        <v>1</v>
      </c>
      <c r="L10897" s="17" t="s">
        <v>7732</v>
      </c>
      <c r="M10897" s="9"/>
      <c r="N10897" s="9"/>
      <c r="O10897" s="21"/>
      <c r="Q10897" s="29"/>
      <c r="U10897" s="17"/>
      <c r="V10897" s="2" t="s">
        <v>2563</v>
      </c>
      <c r="Y10897" t="str">
        <f t="shared" si="666"/>
        <v/>
      </c>
      <c r="AA10897" t="str">
        <f t="shared" si="667"/>
        <v/>
      </c>
      <c r="AC10897" s="7"/>
      <c r="AD10897" t="s">
        <v>1708</v>
      </c>
      <c r="AE10897">
        <f t="shared" si="668"/>
        <v>0</v>
      </c>
      <c r="AG10897" s="2"/>
      <c r="AH10897" t="s">
        <v>1709</v>
      </c>
      <c r="AI10897" s="7" t="s">
        <v>4610</v>
      </c>
    </row>
    <row r="10898" spans="1:35" ht="11" customHeight="1" outlineLevel="1" x14ac:dyDescent="0.25">
      <c r="A10898" t="s">
        <v>1707</v>
      </c>
      <c r="C10898" s="2" t="s">
        <v>12974</v>
      </c>
      <c r="D10898" s="2" t="s">
        <v>4062</v>
      </c>
      <c r="E10898" s="7">
        <v>1937</v>
      </c>
      <c r="F10898" s="5" t="s">
        <v>3421</v>
      </c>
      <c r="H10898" s="5" t="s">
        <v>1644</v>
      </c>
      <c r="I10898" s="6" t="s">
        <v>1708</v>
      </c>
      <c r="J10898" s="6"/>
      <c r="K10898" s="17">
        <v>1</v>
      </c>
      <c r="L10898" s="17" t="s">
        <v>7732</v>
      </c>
      <c r="M10898" s="9"/>
      <c r="N10898" s="9"/>
      <c r="O10898" s="21"/>
      <c r="Q10898" s="29"/>
      <c r="U10898" s="17"/>
      <c r="V10898" s="2" t="s">
        <v>2564</v>
      </c>
      <c r="Y10898" t="str">
        <f t="shared" si="666"/>
        <v/>
      </c>
      <c r="AA10898" t="str">
        <f t="shared" si="667"/>
        <v/>
      </c>
      <c r="AC10898" s="7"/>
      <c r="AD10898" t="s">
        <v>1708</v>
      </c>
      <c r="AE10898">
        <f t="shared" si="668"/>
        <v>0</v>
      </c>
      <c r="AG10898" s="2"/>
      <c r="AH10898" t="s">
        <v>1709</v>
      </c>
      <c r="AI10898" s="7" t="s">
        <v>4610</v>
      </c>
    </row>
    <row r="10899" spans="1:35" ht="11" customHeight="1" outlineLevel="1" x14ac:dyDescent="0.25">
      <c r="A10899" t="s">
        <v>1707</v>
      </c>
      <c r="C10899" s="2" t="s">
        <v>12974</v>
      </c>
      <c r="D10899" s="2" t="s">
        <v>4062</v>
      </c>
      <c r="E10899" s="7">
        <v>1937</v>
      </c>
      <c r="F10899" s="5" t="s">
        <v>5303</v>
      </c>
      <c r="H10899" s="5" t="s">
        <v>5037</v>
      </c>
      <c r="I10899" s="6" t="s">
        <v>1708</v>
      </c>
      <c r="J10899" s="6"/>
      <c r="K10899" s="17">
        <v>1</v>
      </c>
      <c r="L10899" s="17" t="s">
        <v>7732</v>
      </c>
      <c r="M10899" s="9"/>
      <c r="N10899" s="9"/>
      <c r="O10899" s="21"/>
      <c r="Q10899" s="29"/>
      <c r="U10899" s="17"/>
      <c r="V10899" s="2" t="s">
        <v>2565</v>
      </c>
      <c r="Y10899" t="str">
        <f t="shared" si="666"/>
        <v/>
      </c>
      <c r="AA10899" t="str">
        <f t="shared" si="667"/>
        <v/>
      </c>
      <c r="AC10899" s="7"/>
      <c r="AD10899" t="s">
        <v>1708</v>
      </c>
      <c r="AE10899">
        <f t="shared" si="668"/>
        <v>0</v>
      </c>
      <c r="AG10899" s="2"/>
      <c r="AH10899" t="s">
        <v>1709</v>
      </c>
      <c r="AI10899" s="7" t="s">
        <v>4610</v>
      </c>
    </row>
    <row r="10900" spans="1:35" ht="11" customHeight="1" outlineLevel="1" x14ac:dyDescent="0.25">
      <c r="A10900" t="s">
        <v>1707</v>
      </c>
      <c r="C10900" s="2" t="s">
        <v>12974</v>
      </c>
      <c r="D10900" s="2">
        <v>955</v>
      </c>
      <c r="E10900" s="7">
        <v>1940</v>
      </c>
      <c r="F10900" s="5" t="s">
        <v>1929</v>
      </c>
      <c r="H10900" s="5" t="s">
        <v>5398</v>
      </c>
      <c r="I10900" s="6" t="s">
        <v>1930</v>
      </c>
      <c r="J10900" s="6" t="s">
        <v>8881</v>
      </c>
      <c r="K10900" s="17">
        <v>1</v>
      </c>
      <c r="L10900" s="17" t="s">
        <v>7730</v>
      </c>
      <c r="M10900" s="9">
        <v>0.5</v>
      </c>
      <c r="N10900" s="9"/>
      <c r="O10900" s="21"/>
      <c r="Q10900" s="29"/>
      <c r="U10900" s="17"/>
      <c r="V10900" s="2" t="s">
        <v>1928</v>
      </c>
      <c r="Y10900" t="str">
        <f t="shared" si="666"/>
        <v/>
      </c>
      <c r="AA10900" t="str">
        <f t="shared" si="667"/>
        <v/>
      </c>
      <c r="AC10900" s="7"/>
      <c r="AD10900" t="s">
        <v>1930</v>
      </c>
      <c r="AE10900">
        <f t="shared" si="668"/>
        <v>0</v>
      </c>
      <c r="AG10900" s="2"/>
      <c r="AH10900" t="s">
        <v>1709</v>
      </c>
      <c r="AI10900" s="7" t="s">
        <v>4610</v>
      </c>
    </row>
    <row r="10901" spans="1:35" ht="11" customHeight="1" outlineLevel="1" x14ac:dyDescent="0.25">
      <c r="A10901" t="s">
        <v>1707</v>
      </c>
      <c r="C10901" s="2" t="s">
        <v>12974</v>
      </c>
      <c r="D10901" s="2">
        <v>956</v>
      </c>
      <c r="E10901" s="7">
        <v>1941</v>
      </c>
      <c r="F10901" s="5" t="s">
        <v>2676</v>
      </c>
      <c r="H10901" s="5" t="s">
        <v>1658</v>
      </c>
      <c r="I10901" s="6" t="s">
        <v>5508</v>
      </c>
      <c r="J10901" s="6" t="s">
        <v>8881</v>
      </c>
      <c r="K10901" s="17">
        <v>1</v>
      </c>
      <c r="L10901" s="17" t="s">
        <v>7730</v>
      </c>
      <c r="M10901" s="9">
        <v>1</v>
      </c>
      <c r="N10901" s="9"/>
      <c r="O10901" s="21"/>
      <c r="Q10901" s="29"/>
      <c r="U10901" s="17"/>
      <c r="V10901" s="2" t="s">
        <v>282</v>
      </c>
      <c r="Y10901" t="str">
        <f t="shared" si="666"/>
        <v/>
      </c>
      <c r="AA10901" t="str">
        <f t="shared" si="667"/>
        <v/>
      </c>
      <c r="AC10901" s="7"/>
      <c r="AD10901" t="s">
        <v>5508</v>
      </c>
      <c r="AE10901">
        <f t="shared" si="668"/>
        <v>0</v>
      </c>
      <c r="AG10901" s="2"/>
      <c r="AH10901" t="s">
        <v>1709</v>
      </c>
      <c r="AI10901" s="7" t="s">
        <v>4922</v>
      </c>
    </row>
    <row r="10902" spans="1:35" ht="11" customHeight="1" outlineLevel="1" x14ac:dyDescent="0.25">
      <c r="A10902" t="s">
        <v>1707</v>
      </c>
      <c r="C10902" s="2" t="s">
        <v>12974</v>
      </c>
      <c r="D10902" s="2">
        <v>957</v>
      </c>
      <c r="E10902" s="7">
        <v>1941</v>
      </c>
      <c r="F10902" s="5" t="s">
        <v>284</v>
      </c>
      <c r="H10902" s="5" t="s">
        <v>5482</v>
      </c>
      <c r="I10902" s="6" t="s">
        <v>5508</v>
      </c>
      <c r="J10902" s="6" t="s">
        <v>8881</v>
      </c>
      <c r="K10902" s="17">
        <v>1</v>
      </c>
      <c r="L10902" s="17" t="s">
        <v>7730</v>
      </c>
      <c r="M10902" s="9">
        <v>2.25</v>
      </c>
      <c r="N10902" s="9"/>
      <c r="O10902" s="21"/>
      <c r="Q10902" s="29"/>
      <c r="U10902" s="17"/>
      <c r="V10902" s="2" t="s">
        <v>283</v>
      </c>
      <c r="Y10902" t="str">
        <f t="shared" si="666"/>
        <v/>
      </c>
      <c r="AA10902" t="str">
        <f t="shared" si="667"/>
        <v/>
      </c>
      <c r="AC10902" s="7"/>
      <c r="AD10902" t="s">
        <v>5508</v>
      </c>
      <c r="AE10902">
        <f t="shared" si="668"/>
        <v>0</v>
      </c>
      <c r="AG10902" s="2"/>
      <c r="AH10902" t="s">
        <v>1709</v>
      </c>
      <c r="AI10902" s="7" t="s">
        <v>4922</v>
      </c>
    </row>
    <row r="10903" spans="1:35" ht="11" customHeight="1" outlineLevel="1" x14ac:dyDescent="0.25">
      <c r="A10903" t="s">
        <v>1707</v>
      </c>
      <c r="C10903" s="2" t="s">
        <v>12974</v>
      </c>
      <c r="D10903" s="2">
        <v>958</v>
      </c>
      <c r="E10903" s="7">
        <v>1941</v>
      </c>
      <c r="F10903" s="5" t="s">
        <v>988</v>
      </c>
      <c r="H10903" s="5" t="s">
        <v>6486</v>
      </c>
      <c r="I10903" s="6" t="s">
        <v>5508</v>
      </c>
      <c r="J10903" s="6" t="s">
        <v>8881</v>
      </c>
      <c r="K10903" s="17">
        <v>1</v>
      </c>
      <c r="L10903" s="17" t="s">
        <v>7730</v>
      </c>
      <c r="M10903" s="9">
        <v>2.25</v>
      </c>
      <c r="N10903" s="9"/>
      <c r="O10903" s="21"/>
      <c r="Q10903" s="29"/>
      <c r="U10903" s="17"/>
      <c r="V10903" s="2" t="s">
        <v>285</v>
      </c>
      <c r="Y10903" t="str">
        <f t="shared" si="666"/>
        <v/>
      </c>
      <c r="AA10903" t="str">
        <f t="shared" si="667"/>
        <v/>
      </c>
      <c r="AC10903" s="7"/>
      <c r="AD10903" t="s">
        <v>5508</v>
      </c>
      <c r="AE10903">
        <f t="shared" si="668"/>
        <v>0</v>
      </c>
      <c r="AG10903" s="2"/>
      <c r="AH10903" t="s">
        <v>1709</v>
      </c>
      <c r="AI10903" s="7" t="s">
        <v>4620</v>
      </c>
    </row>
    <row r="10904" spans="1:35" ht="11" customHeight="1" outlineLevel="1" x14ac:dyDescent="0.25">
      <c r="A10904" t="s">
        <v>1707</v>
      </c>
      <c r="C10904" s="2" t="s">
        <v>12974</v>
      </c>
      <c r="D10904" s="2">
        <v>966</v>
      </c>
      <c r="E10904" s="7">
        <v>1943</v>
      </c>
      <c r="F10904" s="5" t="s">
        <v>1419</v>
      </c>
      <c r="H10904" s="5" t="s">
        <v>16729</v>
      </c>
      <c r="I10904" s="6" t="s">
        <v>5508</v>
      </c>
      <c r="J10904" s="6" t="s">
        <v>16731</v>
      </c>
      <c r="K10904" s="17">
        <v>3</v>
      </c>
      <c r="L10904" s="17" t="s">
        <v>7730</v>
      </c>
      <c r="M10904" s="9">
        <v>0.6</v>
      </c>
      <c r="N10904" s="9"/>
      <c r="O10904" s="21"/>
      <c r="Q10904" s="29"/>
      <c r="U10904" s="17"/>
      <c r="V10904" s="2"/>
      <c r="Y10904" t="str">
        <f t="shared" si="666"/>
        <v/>
      </c>
      <c r="AA10904" t="str">
        <f t="shared" si="667"/>
        <v/>
      </c>
      <c r="AC10904" s="7"/>
      <c r="AD10904" t="s">
        <v>5508</v>
      </c>
      <c r="AE10904">
        <f t="shared" si="668"/>
        <v>0</v>
      </c>
      <c r="AG10904" s="2"/>
      <c r="AI10904" s="7"/>
    </row>
    <row r="10905" spans="1:35" ht="11" customHeight="1" outlineLevel="1" x14ac:dyDescent="0.25">
      <c r="A10905" t="s">
        <v>1707</v>
      </c>
      <c r="C10905" s="2" t="s">
        <v>12974</v>
      </c>
      <c r="D10905" s="2">
        <v>967</v>
      </c>
      <c r="E10905" s="7">
        <v>1943</v>
      </c>
      <c r="F10905" s="5" t="s">
        <v>16728</v>
      </c>
      <c r="H10905" s="5" t="s">
        <v>16730</v>
      </c>
      <c r="I10905" s="6" t="s">
        <v>5508</v>
      </c>
      <c r="J10905" s="6" t="s">
        <v>16731</v>
      </c>
      <c r="K10905" s="17">
        <v>3</v>
      </c>
      <c r="L10905" s="17" t="s">
        <v>7730</v>
      </c>
      <c r="M10905" s="9">
        <v>1.7</v>
      </c>
      <c r="N10905" s="9"/>
      <c r="O10905" s="21"/>
      <c r="Q10905" s="29"/>
      <c r="U10905" s="17"/>
      <c r="V10905" s="2"/>
      <c r="Y10905" t="str">
        <f t="shared" si="666"/>
        <v/>
      </c>
      <c r="AA10905" t="str">
        <f t="shared" si="667"/>
        <v/>
      </c>
      <c r="AC10905" s="7"/>
      <c r="AD10905" t="s">
        <v>5508</v>
      </c>
      <c r="AE10905">
        <f t="shared" si="668"/>
        <v>0</v>
      </c>
      <c r="AG10905" s="2"/>
      <c r="AI10905" s="7"/>
    </row>
    <row r="10906" spans="1:35" ht="11" customHeight="1" outlineLevel="1" x14ac:dyDescent="0.25">
      <c r="A10906" t="s">
        <v>1707</v>
      </c>
      <c r="C10906" s="2" t="s">
        <v>12974</v>
      </c>
      <c r="D10906" s="2">
        <v>968</v>
      </c>
      <c r="E10906" s="7">
        <v>1943</v>
      </c>
      <c r="F10906" s="5" t="s">
        <v>16732</v>
      </c>
      <c r="H10906" s="5" t="s">
        <v>16734</v>
      </c>
      <c r="I10906" s="6" t="s">
        <v>5508</v>
      </c>
      <c r="J10906" s="6" t="s">
        <v>16731</v>
      </c>
      <c r="K10906" s="17">
        <v>3</v>
      </c>
      <c r="L10906" s="17" t="s">
        <v>7730</v>
      </c>
      <c r="M10906" s="9">
        <v>0.3</v>
      </c>
      <c r="N10906" s="9"/>
      <c r="O10906" s="21"/>
      <c r="Q10906" s="29"/>
      <c r="U10906" s="17"/>
      <c r="V10906" s="2"/>
      <c r="Y10906" t="str">
        <f t="shared" si="666"/>
        <v/>
      </c>
      <c r="AA10906" t="str">
        <f t="shared" si="667"/>
        <v/>
      </c>
      <c r="AC10906" s="7"/>
      <c r="AD10906" t="s">
        <v>5508</v>
      </c>
      <c r="AE10906">
        <f t="shared" si="668"/>
        <v>0</v>
      </c>
      <c r="AG10906" s="2"/>
      <c r="AI10906" s="7"/>
    </row>
    <row r="10907" spans="1:35" ht="11" customHeight="1" outlineLevel="1" x14ac:dyDescent="0.25">
      <c r="A10907" t="s">
        <v>1707</v>
      </c>
      <c r="C10907" s="2" t="s">
        <v>12974</v>
      </c>
      <c r="D10907" s="2">
        <v>969</v>
      </c>
      <c r="E10907" s="7">
        <v>1943</v>
      </c>
      <c r="F10907" s="5" t="s">
        <v>16733</v>
      </c>
      <c r="H10907" s="5" t="s">
        <v>16735</v>
      </c>
      <c r="I10907" s="6" t="s">
        <v>5508</v>
      </c>
      <c r="J10907" s="6" t="s">
        <v>16731</v>
      </c>
      <c r="K10907" s="17">
        <v>3</v>
      </c>
      <c r="L10907" s="17" t="s">
        <v>7730</v>
      </c>
      <c r="M10907" s="9">
        <v>0.3</v>
      </c>
      <c r="N10907" s="9"/>
      <c r="O10907" s="21"/>
      <c r="Q10907" s="29"/>
      <c r="U10907" s="17"/>
      <c r="V10907" s="2"/>
      <c r="Y10907" t="str">
        <f t="shared" si="666"/>
        <v/>
      </c>
      <c r="AA10907" t="str">
        <f t="shared" si="667"/>
        <v/>
      </c>
      <c r="AC10907" s="7"/>
      <c r="AD10907" t="s">
        <v>5508</v>
      </c>
      <c r="AE10907">
        <f t="shared" si="668"/>
        <v>0</v>
      </c>
      <c r="AG10907" s="2"/>
      <c r="AI10907" s="7"/>
    </row>
    <row r="10908" spans="1:35" ht="11" customHeight="1" outlineLevel="1" x14ac:dyDescent="0.25">
      <c r="A10908" t="s">
        <v>1707</v>
      </c>
      <c r="C10908" s="2" t="s">
        <v>12974</v>
      </c>
      <c r="D10908" s="2">
        <v>1005</v>
      </c>
      <c r="E10908" s="7">
        <v>1947</v>
      </c>
      <c r="F10908" s="5" t="s">
        <v>4732</v>
      </c>
      <c r="H10908" s="5" t="s">
        <v>5037</v>
      </c>
      <c r="I10908" s="6" t="s">
        <v>5670</v>
      </c>
      <c r="J10908" s="6" t="s">
        <v>7002</v>
      </c>
      <c r="K10908" s="17">
        <v>1</v>
      </c>
      <c r="L10908" s="17" t="s">
        <v>7730</v>
      </c>
      <c r="M10908" s="9">
        <v>0.2</v>
      </c>
      <c r="N10908" s="9"/>
      <c r="O10908" s="21"/>
      <c r="Q10908" s="29"/>
      <c r="U10908" s="17"/>
      <c r="V10908" s="2">
        <v>706</v>
      </c>
      <c r="Y10908" t="str">
        <f t="shared" si="666"/>
        <v/>
      </c>
      <c r="AA10908" t="str">
        <f t="shared" si="667"/>
        <v/>
      </c>
      <c r="AC10908" s="7"/>
      <c r="AD10908" t="s">
        <v>5670</v>
      </c>
      <c r="AE10908">
        <f t="shared" si="668"/>
        <v>0</v>
      </c>
      <c r="AG10908" s="2"/>
      <c r="AH10908" t="s">
        <v>5671</v>
      </c>
      <c r="AI10908" s="7" t="s">
        <v>4610</v>
      </c>
    </row>
    <row r="10909" spans="1:35" ht="11" customHeight="1" outlineLevel="1" x14ac:dyDescent="0.25">
      <c r="A10909" t="s">
        <v>1707</v>
      </c>
      <c r="C10909" s="2" t="s">
        <v>12974</v>
      </c>
      <c r="D10909" s="2">
        <v>1015</v>
      </c>
      <c r="E10909" s="7">
        <v>1947</v>
      </c>
      <c r="F10909" s="5" t="s">
        <v>16736</v>
      </c>
      <c r="H10909" s="5" t="s">
        <v>16737</v>
      </c>
      <c r="I10909" s="6" t="s">
        <v>5620</v>
      </c>
      <c r="J10909" s="6" t="s">
        <v>7002</v>
      </c>
      <c r="K10909" s="17">
        <v>1</v>
      </c>
      <c r="L10909" s="17" t="s">
        <v>7730</v>
      </c>
      <c r="M10909" s="9">
        <v>2</v>
      </c>
      <c r="N10909" s="9"/>
      <c r="O10909" s="21"/>
      <c r="Q10909" s="29"/>
      <c r="U10909" s="17"/>
      <c r="V10909" s="2"/>
      <c r="Y10909" t="str">
        <f t="shared" ref="Y10909:Y10972" si="669">IF(COUNTIF(F10909,"*fdc*"),1,"")</f>
        <v/>
      </c>
      <c r="AA10909" t="str">
        <f t="shared" ref="AA10909:AA10972" si="670">IF(COUNTIF(F10909,"*s/s*"),1,"")</f>
        <v/>
      </c>
      <c r="AC10909" s="7"/>
      <c r="AD10909" t="s">
        <v>5620</v>
      </c>
      <c r="AE10909">
        <f t="shared" si="668"/>
        <v>0</v>
      </c>
      <c r="AG10909" s="2"/>
      <c r="AI10909" s="7"/>
    </row>
    <row r="10910" spans="1:35" ht="11" customHeight="1" outlineLevel="1" x14ac:dyDescent="0.25">
      <c r="A10910" t="s">
        <v>1707</v>
      </c>
      <c r="C10910" s="2" t="s">
        <v>12974</v>
      </c>
      <c r="D10910" s="2">
        <v>1018</v>
      </c>
      <c r="E10910" s="7">
        <v>1947</v>
      </c>
      <c r="F10910" s="5" t="s">
        <v>5137</v>
      </c>
      <c r="H10910" s="5" t="s">
        <v>17060</v>
      </c>
      <c r="I10910" s="6" t="s">
        <v>1617</v>
      </c>
      <c r="J10910" s="6" t="s">
        <v>8881</v>
      </c>
      <c r="K10910" s="17">
        <v>3</v>
      </c>
      <c r="L10910" s="17" t="s">
        <v>7730</v>
      </c>
      <c r="M10910" s="9">
        <v>0.5</v>
      </c>
      <c r="N10910" s="9"/>
      <c r="O10910" s="21"/>
      <c r="Q10910" s="29"/>
      <c r="U10910" s="17"/>
      <c r="V10910" s="2"/>
      <c r="Y10910" t="str">
        <f t="shared" si="669"/>
        <v/>
      </c>
      <c r="AA10910" t="str">
        <f t="shared" si="670"/>
        <v/>
      </c>
      <c r="AC10910" s="7"/>
      <c r="AD10910" t="s">
        <v>1617</v>
      </c>
      <c r="AE10910">
        <f t="shared" si="668"/>
        <v>0</v>
      </c>
      <c r="AG10910" s="2"/>
      <c r="AI10910" s="7"/>
    </row>
    <row r="10911" spans="1:35" ht="11" customHeight="1" outlineLevel="1" x14ac:dyDescent="0.25">
      <c r="A10911" t="s">
        <v>1707</v>
      </c>
      <c r="C10911" s="2" t="s">
        <v>12974</v>
      </c>
      <c r="D10911" s="2">
        <v>1021</v>
      </c>
      <c r="E10911" s="7">
        <v>1947</v>
      </c>
      <c r="F10911" s="5" t="s">
        <v>5140</v>
      </c>
      <c r="H10911" s="5" t="s">
        <v>287</v>
      </c>
      <c r="I10911" s="6" t="s">
        <v>288</v>
      </c>
      <c r="J10911" s="6" t="s">
        <v>8881</v>
      </c>
      <c r="K10911" s="17">
        <v>2</v>
      </c>
      <c r="L10911" s="17" t="s">
        <v>7730</v>
      </c>
      <c r="M10911" s="9">
        <v>0.4</v>
      </c>
      <c r="N10911" s="9"/>
      <c r="O10911" s="21"/>
      <c r="Q10911" s="29"/>
      <c r="U10911" s="17"/>
      <c r="V10911" s="2" t="s">
        <v>286</v>
      </c>
      <c r="Y10911" t="str">
        <f t="shared" si="669"/>
        <v/>
      </c>
      <c r="AA10911" t="str">
        <f t="shared" si="670"/>
        <v/>
      </c>
      <c r="AC10911" s="7"/>
      <c r="AD10911" t="s">
        <v>288</v>
      </c>
      <c r="AE10911">
        <f t="shared" si="668"/>
        <v>0</v>
      </c>
      <c r="AG10911" s="2"/>
      <c r="AH10911" t="s">
        <v>3315</v>
      </c>
      <c r="AI10911" s="7" t="s">
        <v>4610</v>
      </c>
    </row>
    <row r="10912" spans="1:35" ht="11" customHeight="1" outlineLevel="1" x14ac:dyDescent="0.25">
      <c r="A10912" t="s">
        <v>1707</v>
      </c>
      <c r="C10912" s="2" t="s">
        <v>12974</v>
      </c>
      <c r="D10912" s="2">
        <v>1077</v>
      </c>
      <c r="E10912" s="7">
        <v>1953</v>
      </c>
      <c r="F10912" s="5" t="s">
        <v>183</v>
      </c>
      <c r="H10912" s="5" t="s">
        <v>1674</v>
      </c>
      <c r="I10912" s="6" t="s">
        <v>5508</v>
      </c>
      <c r="J10912" s="6" t="s">
        <v>16738</v>
      </c>
      <c r="K10912" s="17">
        <v>3</v>
      </c>
      <c r="L10912" s="17" t="s">
        <v>7730</v>
      </c>
      <c r="M10912" s="9">
        <v>0.25</v>
      </c>
      <c r="N10912" s="9"/>
      <c r="O10912" s="21"/>
      <c r="Q10912" s="29"/>
      <c r="U10912" s="17"/>
      <c r="V10912" s="2"/>
      <c r="Y10912" t="str">
        <f t="shared" si="669"/>
        <v/>
      </c>
      <c r="AA10912" t="str">
        <f t="shared" si="670"/>
        <v/>
      </c>
      <c r="AC10912" s="7"/>
      <c r="AD10912" t="s">
        <v>5508</v>
      </c>
      <c r="AE10912">
        <f t="shared" si="668"/>
        <v>0</v>
      </c>
      <c r="AG10912" s="2"/>
      <c r="AI10912" s="7"/>
    </row>
    <row r="10913" spans="1:35" ht="11" customHeight="1" outlineLevel="1" x14ac:dyDescent="0.25">
      <c r="A10913" t="s">
        <v>1707</v>
      </c>
      <c r="C10913" s="2" t="s">
        <v>12974</v>
      </c>
      <c r="D10913" s="2">
        <v>1078</v>
      </c>
      <c r="E10913" s="7">
        <v>1953</v>
      </c>
      <c r="F10913" s="5" t="s">
        <v>5139</v>
      </c>
      <c r="H10913" s="5" t="s">
        <v>6501</v>
      </c>
      <c r="I10913" s="6" t="s">
        <v>5508</v>
      </c>
      <c r="J10913" s="6" t="s">
        <v>16738</v>
      </c>
      <c r="K10913" s="17">
        <v>3</v>
      </c>
      <c r="L10913" s="17" t="s">
        <v>7730</v>
      </c>
      <c r="M10913" s="9">
        <v>0.25</v>
      </c>
      <c r="N10913" s="9"/>
      <c r="O10913" s="21"/>
      <c r="Q10913" s="29"/>
      <c r="U10913" s="17"/>
      <c r="V10913" s="2"/>
      <c r="Y10913" t="str">
        <f t="shared" si="669"/>
        <v/>
      </c>
      <c r="AA10913" t="str">
        <f t="shared" si="670"/>
        <v/>
      </c>
      <c r="AC10913" s="7"/>
      <c r="AD10913" t="s">
        <v>5508</v>
      </c>
      <c r="AE10913">
        <f t="shared" si="668"/>
        <v>0</v>
      </c>
      <c r="AG10913" s="2"/>
      <c r="AI10913" s="7"/>
    </row>
    <row r="10914" spans="1:35" ht="11" customHeight="1" outlineLevel="1" x14ac:dyDescent="0.25">
      <c r="A10914" t="s">
        <v>1707</v>
      </c>
      <c r="C10914" s="2" t="s">
        <v>12974</v>
      </c>
      <c r="D10914" s="2">
        <v>1079</v>
      </c>
      <c r="E10914" s="7">
        <v>1953</v>
      </c>
      <c r="F10914" s="5" t="s">
        <v>1629</v>
      </c>
      <c r="H10914" s="5" t="s">
        <v>2291</v>
      </c>
      <c r="I10914" s="6" t="s">
        <v>5508</v>
      </c>
      <c r="J10914" s="6" t="s">
        <v>16738</v>
      </c>
      <c r="K10914" s="17">
        <v>3</v>
      </c>
      <c r="L10914" s="17" t="s">
        <v>7732</v>
      </c>
      <c r="M10914" s="9"/>
      <c r="N10914" s="9"/>
      <c r="O10914" s="21"/>
      <c r="Q10914" s="29"/>
      <c r="U10914" s="17"/>
      <c r="V10914" s="2"/>
      <c r="Y10914" t="str">
        <f t="shared" si="669"/>
        <v/>
      </c>
      <c r="AA10914" t="str">
        <f t="shared" si="670"/>
        <v/>
      </c>
      <c r="AC10914" s="7"/>
      <c r="AD10914" t="s">
        <v>5508</v>
      </c>
      <c r="AE10914">
        <f t="shared" si="668"/>
        <v>0</v>
      </c>
      <c r="AG10914" s="2"/>
      <c r="AI10914" s="7"/>
    </row>
    <row r="10915" spans="1:35" ht="11" customHeight="1" outlineLevel="1" x14ac:dyDescent="0.25">
      <c r="A10915" t="s">
        <v>1707</v>
      </c>
      <c r="C10915" s="2" t="s">
        <v>12974</v>
      </c>
      <c r="D10915" s="2">
        <v>1082</v>
      </c>
      <c r="E10915" s="7">
        <v>1953</v>
      </c>
      <c r="F10915" s="5" t="s">
        <v>2974</v>
      </c>
      <c r="H10915" s="5" t="s">
        <v>1577</v>
      </c>
      <c r="I10915" s="6" t="s">
        <v>5508</v>
      </c>
      <c r="J10915" s="6" t="s">
        <v>17009</v>
      </c>
      <c r="K10915" s="17">
        <v>3</v>
      </c>
      <c r="L10915" s="17" t="s">
        <v>7730</v>
      </c>
      <c r="M10915" s="9">
        <v>0.6</v>
      </c>
      <c r="N10915" s="9"/>
      <c r="O10915" s="21"/>
      <c r="Q10915" s="29"/>
      <c r="U10915" s="17"/>
      <c r="V10915" s="2"/>
      <c r="Y10915" t="str">
        <f t="shared" si="669"/>
        <v/>
      </c>
      <c r="AA10915" t="str">
        <f t="shared" si="670"/>
        <v/>
      </c>
      <c r="AC10915" s="7"/>
      <c r="AD10915" t="s">
        <v>5508</v>
      </c>
      <c r="AE10915">
        <f t="shared" si="668"/>
        <v>0</v>
      </c>
      <c r="AG10915" s="2"/>
      <c r="AI10915" s="7"/>
    </row>
    <row r="10916" spans="1:35" ht="11" customHeight="1" outlineLevel="1" x14ac:dyDescent="0.25">
      <c r="A10916" t="s">
        <v>1707</v>
      </c>
      <c r="C10916" s="2" t="s">
        <v>12974</v>
      </c>
      <c r="D10916" s="2">
        <v>1083</v>
      </c>
      <c r="E10916" s="7">
        <v>1953</v>
      </c>
      <c r="F10916" s="5" t="s">
        <v>5140</v>
      </c>
      <c r="H10916" s="5" t="s">
        <v>6119</v>
      </c>
      <c r="I10916" s="6" t="s">
        <v>5508</v>
      </c>
      <c r="J10916" s="6" t="s">
        <v>17009</v>
      </c>
      <c r="K10916" s="17">
        <v>3</v>
      </c>
      <c r="L10916" s="17" t="s">
        <v>7730</v>
      </c>
      <c r="M10916" s="9">
        <v>0.6</v>
      </c>
      <c r="N10916" s="9"/>
      <c r="O10916" s="21"/>
      <c r="Q10916" s="29"/>
      <c r="U10916" s="17"/>
      <c r="V10916" s="2"/>
      <c r="Y10916" t="str">
        <f t="shared" si="669"/>
        <v/>
      </c>
      <c r="AA10916" t="str">
        <f t="shared" si="670"/>
        <v/>
      </c>
      <c r="AC10916" s="7"/>
      <c r="AD10916" t="s">
        <v>5508</v>
      </c>
      <c r="AE10916">
        <f t="shared" si="668"/>
        <v>0</v>
      </c>
      <c r="AG10916" s="2"/>
      <c r="AI10916" s="7"/>
    </row>
    <row r="10917" spans="1:35" ht="11" customHeight="1" outlineLevel="1" x14ac:dyDescent="0.25">
      <c r="A10917" t="s">
        <v>1707</v>
      </c>
      <c r="C10917" s="2" t="s">
        <v>12974</v>
      </c>
      <c r="D10917" s="2">
        <v>1085</v>
      </c>
      <c r="E10917" s="7">
        <v>1953</v>
      </c>
      <c r="F10917" s="5" t="s">
        <v>1346</v>
      </c>
      <c r="H10917" s="5" t="s">
        <v>6501</v>
      </c>
      <c r="I10917" s="6" t="s">
        <v>5508</v>
      </c>
      <c r="J10917" s="6" t="s">
        <v>17009</v>
      </c>
      <c r="K10917" s="17">
        <v>3</v>
      </c>
      <c r="L10917" s="17" t="s">
        <v>7730</v>
      </c>
      <c r="M10917" s="9">
        <v>0.6</v>
      </c>
      <c r="N10917" s="9"/>
      <c r="O10917" s="21"/>
      <c r="Q10917" s="29"/>
      <c r="U10917" s="17"/>
      <c r="V10917" s="2"/>
      <c r="Y10917" t="str">
        <f t="shared" si="669"/>
        <v/>
      </c>
      <c r="AA10917" t="str">
        <f t="shared" si="670"/>
        <v/>
      </c>
      <c r="AC10917" s="7"/>
      <c r="AD10917" t="s">
        <v>5508</v>
      </c>
      <c r="AE10917">
        <f t="shared" si="668"/>
        <v>0</v>
      </c>
      <c r="AG10917" s="2"/>
      <c r="AI10917" s="7"/>
    </row>
    <row r="10918" spans="1:35" ht="11" customHeight="1" outlineLevel="1" x14ac:dyDescent="0.25">
      <c r="A10918" t="s">
        <v>1707</v>
      </c>
      <c r="C10918" s="2" t="s">
        <v>12974</v>
      </c>
      <c r="D10918" s="2">
        <v>1086</v>
      </c>
      <c r="E10918" s="7">
        <v>1953</v>
      </c>
      <c r="F10918" s="5" t="s">
        <v>16736</v>
      </c>
      <c r="H10918" s="5" t="s">
        <v>3829</v>
      </c>
      <c r="I10918" s="6" t="s">
        <v>5508</v>
      </c>
      <c r="J10918" s="6" t="s">
        <v>17009</v>
      </c>
      <c r="K10918" s="17">
        <v>3</v>
      </c>
      <c r="L10918" s="17" t="s">
        <v>7730</v>
      </c>
      <c r="M10918" s="9">
        <v>0.6</v>
      </c>
      <c r="N10918" s="9"/>
      <c r="O10918" s="21"/>
      <c r="Q10918" s="29"/>
      <c r="U10918" s="17"/>
      <c r="V10918" s="2"/>
      <c r="Y10918" t="str">
        <f t="shared" si="669"/>
        <v/>
      </c>
      <c r="AA10918" t="str">
        <f t="shared" si="670"/>
        <v/>
      </c>
      <c r="AC10918" s="7"/>
      <c r="AD10918" t="s">
        <v>5508</v>
      </c>
      <c r="AE10918">
        <f t="shared" ref="AE10918:AE10981" si="671">COUNTIF(I10918,"*Fuji*")</f>
        <v>0</v>
      </c>
      <c r="AG10918" s="2"/>
      <c r="AI10918" s="7"/>
    </row>
    <row r="10919" spans="1:35" ht="11" customHeight="1" outlineLevel="1" x14ac:dyDescent="0.25">
      <c r="A10919" t="s">
        <v>1707</v>
      </c>
      <c r="C10919" s="2" t="s">
        <v>12974</v>
      </c>
      <c r="D10919" s="2">
        <v>1106</v>
      </c>
      <c r="E10919" s="7">
        <v>1954</v>
      </c>
      <c r="F10919" s="5" t="s">
        <v>183</v>
      </c>
      <c r="H10919" s="5" t="s">
        <v>130</v>
      </c>
      <c r="I10919" s="6" t="s">
        <v>5508</v>
      </c>
      <c r="J10919" s="6" t="s">
        <v>16739</v>
      </c>
      <c r="K10919" s="17">
        <v>1</v>
      </c>
      <c r="L10919" s="17" t="s">
        <v>7730</v>
      </c>
      <c r="M10919" s="9">
        <v>0.5</v>
      </c>
      <c r="N10919" s="9"/>
      <c r="O10919" s="21"/>
      <c r="Q10919" s="29"/>
      <c r="U10919" s="17"/>
      <c r="V10919" s="2">
        <v>751</v>
      </c>
      <c r="Y10919" t="str">
        <f t="shared" si="669"/>
        <v/>
      </c>
      <c r="AA10919" t="str">
        <f t="shared" si="670"/>
        <v/>
      </c>
      <c r="AC10919" s="7"/>
      <c r="AD10919" t="s">
        <v>5508</v>
      </c>
      <c r="AE10919">
        <f t="shared" si="671"/>
        <v>0</v>
      </c>
      <c r="AG10919" s="2"/>
      <c r="AH10919" t="s">
        <v>1709</v>
      </c>
      <c r="AI10919" s="7" t="s">
        <v>4610</v>
      </c>
    </row>
    <row r="10920" spans="1:35" ht="11" customHeight="1" outlineLevel="1" x14ac:dyDescent="0.25">
      <c r="A10920" t="s">
        <v>1707</v>
      </c>
      <c r="C10920" s="2" t="s">
        <v>12974</v>
      </c>
      <c r="D10920" s="2">
        <v>1115</v>
      </c>
      <c r="E10920" s="7">
        <v>1954</v>
      </c>
      <c r="F10920" s="5" t="s">
        <v>16741</v>
      </c>
      <c r="H10920" s="5" t="s">
        <v>2291</v>
      </c>
      <c r="I10920" s="6" t="s">
        <v>5508</v>
      </c>
      <c r="J10920" s="6" t="s">
        <v>16740</v>
      </c>
      <c r="K10920" s="17">
        <v>1</v>
      </c>
      <c r="L10920" s="17" t="s">
        <v>7732</v>
      </c>
      <c r="M10920" s="9"/>
      <c r="N10920" s="9"/>
      <c r="O10920" s="21"/>
      <c r="Q10920" s="29"/>
      <c r="U10920" s="17"/>
      <c r="V10920" s="2"/>
      <c r="Y10920" t="str">
        <f t="shared" si="669"/>
        <v/>
      </c>
      <c r="AA10920" t="str">
        <f t="shared" si="670"/>
        <v/>
      </c>
      <c r="AC10920" s="7"/>
      <c r="AD10920" t="s">
        <v>5508</v>
      </c>
      <c r="AE10920">
        <f t="shared" si="671"/>
        <v>0</v>
      </c>
      <c r="AG10920" s="2"/>
      <c r="AI10920" s="7"/>
    </row>
    <row r="10921" spans="1:35" ht="11" customHeight="1" outlineLevel="1" x14ac:dyDescent="0.25">
      <c r="A10921" t="s">
        <v>1707</v>
      </c>
      <c r="C10921" s="2" t="s">
        <v>12974</v>
      </c>
      <c r="D10921" s="2">
        <v>1140</v>
      </c>
      <c r="E10921" s="7">
        <v>1955</v>
      </c>
      <c r="F10921" s="5" t="s">
        <v>6094</v>
      </c>
      <c r="H10921" s="5" t="s">
        <v>3831</v>
      </c>
      <c r="I10921" s="6" t="s">
        <v>5508</v>
      </c>
      <c r="J10921" s="6" t="s">
        <v>7853</v>
      </c>
      <c r="K10921" s="17">
        <v>3</v>
      </c>
      <c r="L10921" s="17" t="s">
        <v>7730</v>
      </c>
      <c r="M10921" s="9">
        <v>0.2</v>
      </c>
      <c r="N10921" s="9"/>
      <c r="O10921" s="21"/>
      <c r="Q10921" s="29"/>
      <c r="U10921" s="17"/>
      <c r="V10921" s="2"/>
      <c r="Y10921" t="str">
        <f t="shared" si="669"/>
        <v/>
      </c>
      <c r="AA10921" t="str">
        <f t="shared" si="670"/>
        <v/>
      </c>
      <c r="AC10921" s="7"/>
      <c r="AD10921" t="s">
        <v>5508</v>
      </c>
      <c r="AE10921">
        <f t="shared" si="671"/>
        <v>0</v>
      </c>
      <c r="AG10921" s="2"/>
      <c r="AI10921" s="7"/>
    </row>
    <row r="10922" spans="1:35" ht="11" customHeight="1" outlineLevel="1" x14ac:dyDescent="0.25">
      <c r="A10922" t="s">
        <v>1707</v>
      </c>
      <c r="C10922" s="2" t="s">
        <v>12974</v>
      </c>
      <c r="D10922" s="2">
        <v>1146</v>
      </c>
      <c r="E10922" s="7">
        <v>1956</v>
      </c>
      <c r="F10922" s="5" t="s">
        <v>16743</v>
      </c>
      <c r="H10922" s="5" t="s">
        <v>2291</v>
      </c>
      <c r="I10922" s="6" t="s">
        <v>5508</v>
      </c>
      <c r="J10922" s="6" t="s">
        <v>16742</v>
      </c>
      <c r="K10922" s="17">
        <v>3</v>
      </c>
      <c r="L10922" s="17" t="s">
        <v>7732</v>
      </c>
      <c r="M10922" s="9"/>
      <c r="N10922" s="9"/>
      <c r="O10922" s="21"/>
      <c r="Q10922" s="29"/>
      <c r="U10922" s="17"/>
      <c r="V10922" s="2"/>
      <c r="Y10922" t="str">
        <f t="shared" si="669"/>
        <v/>
      </c>
      <c r="AA10922" t="str">
        <f t="shared" si="670"/>
        <v/>
      </c>
      <c r="AC10922" s="7"/>
      <c r="AD10922" t="s">
        <v>5508</v>
      </c>
      <c r="AE10922">
        <f t="shared" si="671"/>
        <v>0</v>
      </c>
      <c r="AG10922" s="2"/>
      <c r="AI10922" s="7"/>
    </row>
    <row r="10923" spans="1:35" ht="11" customHeight="1" outlineLevel="1" x14ac:dyDescent="0.25">
      <c r="A10923" t="s">
        <v>1707</v>
      </c>
      <c r="C10923" s="2" t="s">
        <v>12974</v>
      </c>
      <c r="D10923" s="2">
        <v>1159</v>
      </c>
      <c r="E10923" s="7">
        <v>1956</v>
      </c>
      <c r="F10923" s="5" t="s">
        <v>5140</v>
      </c>
      <c r="H10923" s="5" t="s">
        <v>4402</v>
      </c>
      <c r="I10923" s="6" t="s">
        <v>1930</v>
      </c>
      <c r="J10923" s="6" t="s">
        <v>16744</v>
      </c>
      <c r="K10923" s="17">
        <v>3</v>
      </c>
      <c r="L10923" s="17" t="s">
        <v>7730</v>
      </c>
      <c r="M10923" s="9">
        <v>0.2</v>
      </c>
      <c r="N10923" s="9"/>
      <c r="O10923" s="21"/>
      <c r="Q10923" s="29"/>
      <c r="U10923" s="17"/>
      <c r="V10923" s="2">
        <v>776</v>
      </c>
      <c r="Y10923" t="str">
        <f t="shared" si="669"/>
        <v/>
      </c>
      <c r="AA10923" t="str">
        <f t="shared" si="670"/>
        <v/>
      </c>
      <c r="AC10923" s="7"/>
      <c r="AD10923" t="s">
        <v>1930</v>
      </c>
      <c r="AE10923">
        <f t="shared" si="671"/>
        <v>0</v>
      </c>
      <c r="AG10923" s="2"/>
      <c r="AH10923" t="s">
        <v>1709</v>
      </c>
      <c r="AI10923" s="7" t="s">
        <v>4610</v>
      </c>
    </row>
    <row r="10924" spans="1:35" ht="11" customHeight="1" outlineLevel="1" x14ac:dyDescent="0.25">
      <c r="A10924" t="s">
        <v>1707</v>
      </c>
      <c r="C10924" s="2" t="s">
        <v>12974</v>
      </c>
      <c r="D10924" s="2">
        <v>1221</v>
      </c>
      <c r="E10924" s="7">
        <v>1958</v>
      </c>
      <c r="F10924" s="5" t="s">
        <v>5279</v>
      </c>
      <c r="H10924" s="5" t="s">
        <v>5398</v>
      </c>
      <c r="I10924" s="6" t="s">
        <v>5508</v>
      </c>
      <c r="J10924" s="6" t="s">
        <v>16745</v>
      </c>
      <c r="K10924" s="17">
        <v>3</v>
      </c>
      <c r="L10924" s="17" t="s">
        <v>7730</v>
      </c>
      <c r="M10924" s="9">
        <v>0.3</v>
      </c>
      <c r="N10924" s="9"/>
      <c r="O10924" s="21"/>
      <c r="Q10924" s="29"/>
      <c r="U10924" s="17"/>
      <c r="V10924" s="2" t="s">
        <v>3938</v>
      </c>
      <c r="Y10924" t="str">
        <f t="shared" si="669"/>
        <v/>
      </c>
      <c r="AA10924" t="str">
        <f t="shared" si="670"/>
        <v/>
      </c>
      <c r="AC10924" s="7"/>
      <c r="AD10924" t="s">
        <v>5508</v>
      </c>
      <c r="AE10924">
        <f t="shared" si="671"/>
        <v>0</v>
      </c>
      <c r="AG10924" s="2"/>
      <c r="AH10924" t="s">
        <v>1709</v>
      </c>
      <c r="AI10924" s="7" t="s">
        <v>4610</v>
      </c>
    </row>
    <row r="10925" spans="1:35" ht="11" customHeight="1" outlineLevel="1" x14ac:dyDescent="0.25">
      <c r="A10925" t="s">
        <v>1707</v>
      </c>
      <c r="C10925" s="2" t="s">
        <v>12974</v>
      </c>
      <c r="D10925" s="2">
        <v>1224</v>
      </c>
      <c r="E10925" s="7">
        <v>1958</v>
      </c>
      <c r="F10925" s="5" t="s">
        <v>3941</v>
      </c>
      <c r="H10925" s="5" t="s">
        <v>5398</v>
      </c>
      <c r="I10925" s="6" t="s">
        <v>5508</v>
      </c>
      <c r="J10925" s="6" t="s">
        <v>16745</v>
      </c>
      <c r="K10925" s="17">
        <v>3</v>
      </c>
      <c r="L10925" s="17" t="s">
        <v>20076</v>
      </c>
      <c r="M10925" s="9"/>
      <c r="N10925" s="9"/>
      <c r="O10925" s="21"/>
      <c r="Q10925" s="29"/>
      <c r="U10925" s="17"/>
      <c r="V10925" s="2" t="s">
        <v>3939</v>
      </c>
      <c r="Y10925" t="str">
        <f t="shared" si="669"/>
        <v/>
      </c>
      <c r="AA10925" t="str">
        <f t="shared" si="670"/>
        <v/>
      </c>
      <c r="AC10925" s="7"/>
      <c r="AD10925" t="s">
        <v>5508</v>
      </c>
      <c r="AE10925">
        <f t="shared" si="671"/>
        <v>0</v>
      </c>
      <c r="AG10925" s="2"/>
      <c r="AH10925" t="s">
        <v>1709</v>
      </c>
      <c r="AI10925" s="7" t="s">
        <v>4610</v>
      </c>
    </row>
    <row r="10926" spans="1:35" ht="11" customHeight="1" outlineLevel="1" x14ac:dyDescent="0.25">
      <c r="A10926" t="s">
        <v>1707</v>
      </c>
      <c r="C10926" s="2" t="s">
        <v>12974</v>
      </c>
      <c r="D10926" s="2" t="s">
        <v>16747</v>
      </c>
      <c r="E10926" s="7">
        <v>1958</v>
      </c>
      <c r="F10926" s="5" t="s">
        <v>16746</v>
      </c>
      <c r="H10926" s="5" t="s">
        <v>5398</v>
      </c>
      <c r="I10926" s="6" t="s">
        <v>5508</v>
      </c>
      <c r="J10926" s="6" t="s">
        <v>16745</v>
      </c>
      <c r="K10926" s="17">
        <v>3</v>
      </c>
      <c r="L10926" s="17" t="s">
        <v>7730</v>
      </c>
      <c r="M10926" s="9">
        <v>7</v>
      </c>
      <c r="N10926" s="9"/>
      <c r="O10926" s="21"/>
      <c r="Q10926" s="29"/>
      <c r="U10926" s="17"/>
      <c r="V10926" s="2" t="s">
        <v>3940</v>
      </c>
      <c r="Y10926" t="str">
        <f t="shared" si="669"/>
        <v/>
      </c>
      <c r="AA10926">
        <f t="shared" si="670"/>
        <v>1</v>
      </c>
      <c r="AC10926" s="7"/>
      <c r="AD10926" t="s">
        <v>5508</v>
      </c>
      <c r="AE10926">
        <f t="shared" si="671"/>
        <v>0</v>
      </c>
      <c r="AG10926" s="2"/>
      <c r="AH10926" t="s">
        <v>1709</v>
      </c>
      <c r="AI10926" s="7" t="s">
        <v>4922</v>
      </c>
    </row>
    <row r="10927" spans="1:35" ht="11" customHeight="1" outlineLevel="1" x14ac:dyDescent="0.25">
      <c r="A10927" t="s">
        <v>1707</v>
      </c>
      <c r="C10927" s="2" t="s">
        <v>12974</v>
      </c>
      <c r="D10927" s="2">
        <v>1226</v>
      </c>
      <c r="E10927" s="7">
        <v>1958</v>
      </c>
      <c r="F10927" s="5" t="s">
        <v>5139</v>
      </c>
      <c r="H10927" s="5" t="s">
        <v>5398</v>
      </c>
      <c r="I10927" s="6" t="s">
        <v>5508</v>
      </c>
      <c r="J10927" s="6" t="s">
        <v>16748</v>
      </c>
      <c r="K10927" s="17">
        <v>3</v>
      </c>
      <c r="L10927" s="17" t="s">
        <v>7730</v>
      </c>
      <c r="M10927" s="9">
        <v>1.8</v>
      </c>
      <c r="N10927" s="9"/>
      <c r="O10927" s="21"/>
      <c r="Q10927" s="29"/>
      <c r="U10927" s="17"/>
      <c r="V10927" s="2"/>
      <c r="Y10927" t="str">
        <f t="shared" si="669"/>
        <v/>
      </c>
      <c r="AA10927" t="str">
        <f t="shared" si="670"/>
        <v/>
      </c>
      <c r="AC10927" s="7"/>
      <c r="AD10927" t="s">
        <v>5508</v>
      </c>
      <c r="AE10927">
        <f t="shared" si="671"/>
        <v>0</v>
      </c>
      <c r="AG10927" s="2"/>
      <c r="AI10927" s="7"/>
    </row>
    <row r="10928" spans="1:35" ht="11" customHeight="1" outlineLevel="1" x14ac:dyDescent="0.25">
      <c r="A10928" t="s">
        <v>1707</v>
      </c>
      <c r="C10928" s="2" t="s">
        <v>12974</v>
      </c>
      <c r="D10928" s="2">
        <v>1233</v>
      </c>
      <c r="E10928" s="7">
        <v>1958</v>
      </c>
      <c r="F10928" s="5" t="s">
        <v>1346</v>
      </c>
      <c r="H10928" s="5" t="s">
        <v>5398</v>
      </c>
      <c r="I10928" s="6" t="s">
        <v>5508</v>
      </c>
      <c r="J10928" s="6" t="s">
        <v>16749</v>
      </c>
      <c r="K10928" s="17">
        <v>3</v>
      </c>
      <c r="L10928" s="17" t="s">
        <v>20076</v>
      </c>
      <c r="M10928" s="9"/>
      <c r="N10928" s="9"/>
      <c r="O10928" s="21"/>
      <c r="Q10928" s="29"/>
      <c r="U10928" s="17"/>
      <c r="V10928" s="2"/>
      <c r="Y10928" t="str">
        <f t="shared" si="669"/>
        <v/>
      </c>
      <c r="AA10928" t="str">
        <f t="shared" si="670"/>
        <v/>
      </c>
      <c r="AC10928" s="7"/>
      <c r="AD10928" t="s">
        <v>5508</v>
      </c>
      <c r="AE10928">
        <f t="shared" si="671"/>
        <v>0</v>
      </c>
      <c r="AG10928" s="2"/>
      <c r="AI10928" s="7"/>
    </row>
    <row r="10929" spans="1:35" ht="11" customHeight="1" outlineLevel="1" x14ac:dyDescent="0.25">
      <c r="A10929" t="s">
        <v>1707</v>
      </c>
      <c r="C10929" s="2" t="s">
        <v>12974</v>
      </c>
      <c r="D10929" s="2" t="s">
        <v>20629</v>
      </c>
      <c r="E10929" s="7">
        <v>1958</v>
      </c>
      <c r="F10929" s="5" t="s">
        <v>20630</v>
      </c>
      <c r="H10929" s="5" t="s">
        <v>5398</v>
      </c>
      <c r="I10929" s="6" t="s">
        <v>5508</v>
      </c>
      <c r="J10929" s="6" t="s">
        <v>16749</v>
      </c>
      <c r="K10929" s="17">
        <v>3</v>
      </c>
      <c r="L10929" s="17" t="s">
        <v>7730</v>
      </c>
      <c r="M10929" s="9">
        <v>6.8</v>
      </c>
      <c r="N10929" s="9"/>
      <c r="O10929" s="21"/>
      <c r="Q10929" s="29"/>
      <c r="U10929" s="17"/>
      <c r="V10929" s="2"/>
      <c r="Y10929" t="str">
        <f t="shared" si="669"/>
        <v/>
      </c>
      <c r="AA10929">
        <f t="shared" si="670"/>
        <v>1</v>
      </c>
      <c r="AC10929" s="7"/>
      <c r="AD10929" t="s">
        <v>5508</v>
      </c>
      <c r="AE10929">
        <f t="shared" si="671"/>
        <v>0</v>
      </c>
      <c r="AG10929" s="2"/>
      <c r="AI10929" s="7"/>
    </row>
    <row r="10930" spans="1:35" ht="11" customHeight="1" outlineLevel="1" x14ac:dyDescent="0.25">
      <c r="A10930" t="s">
        <v>1707</v>
      </c>
      <c r="C10930" s="2" t="s">
        <v>12974</v>
      </c>
      <c r="D10930" s="2" t="s">
        <v>4062</v>
      </c>
      <c r="E10930" s="7">
        <v>1959</v>
      </c>
      <c r="F10930" s="5" t="s">
        <v>2994</v>
      </c>
      <c r="H10930" s="5" t="s">
        <v>2995</v>
      </c>
      <c r="I10930" s="6" t="s">
        <v>5508</v>
      </c>
      <c r="J10930" s="6"/>
      <c r="K10930" s="17">
        <v>3</v>
      </c>
      <c r="L10930" s="17" t="s">
        <v>7730</v>
      </c>
      <c r="M10930" s="9">
        <v>0.5</v>
      </c>
      <c r="N10930" s="9"/>
      <c r="O10930" s="21"/>
      <c r="Q10930" s="29"/>
      <c r="U10930" s="17"/>
      <c r="V10930" s="2" t="s">
        <v>2991</v>
      </c>
      <c r="X10930" t="s">
        <v>7732</v>
      </c>
      <c r="Y10930" t="str">
        <f t="shared" si="669"/>
        <v/>
      </c>
      <c r="AA10930" t="str">
        <f t="shared" si="670"/>
        <v/>
      </c>
      <c r="AC10930" s="7"/>
      <c r="AD10930" t="s">
        <v>5508</v>
      </c>
      <c r="AE10930">
        <f t="shared" si="671"/>
        <v>0</v>
      </c>
      <c r="AG10930" s="2"/>
      <c r="AH10930" t="s">
        <v>1709</v>
      </c>
      <c r="AI10930" s="7" t="s">
        <v>4610</v>
      </c>
    </row>
    <row r="10931" spans="1:35" ht="11" customHeight="1" outlineLevel="1" x14ac:dyDescent="0.25">
      <c r="A10931" t="s">
        <v>1707</v>
      </c>
      <c r="C10931" s="2" t="s">
        <v>12974</v>
      </c>
      <c r="D10931" s="2" t="s">
        <v>4062</v>
      </c>
      <c r="E10931" s="7">
        <v>1959</v>
      </c>
      <c r="F10931" s="5" t="s">
        <v>2993</v>
      </c>
      <c r="H10931" s="5" t="s">
        <v>2995</v>
      </c>
      <c r="I10931" s="6" t="s">
        <v>5508</v>
      </c>
      <c r="J10931" s="6"/>
      <c r="K10931" s="17">
        <v>3</v>
      </c>
      <c r="L10931" s="17" t="s">
        <v>7732</v>
      </c>
      <c r="M10931" s="9"/>
      <c r="N10931" s="9"/>
      <c r="O10931" s="21"/>
      <c r="Q10931" s="29"/>
      <c r="U10931" s="17"/>
      <c r="V10931" s="2" t="s">
        <v>2992</v>
      </c>
      <c r="X10931" t="s">
        <v>7732</v>
      </c>
      <c r="Y10931" t="str">
        <f t="shared" si="669"/>
        <v/>
      </c>
      <c r="AA10931" t="str">
        <f t="shared" si="670"/>
        <v/>
      </c>
      <c r="AC10931" s="7"/>
      <c r="AD10931" t="s">
        <v>5508</v>
      </c>
      <c r="AE10931">
        <f t="shared" si="671"/>
        <v>0</v>
      </c>
      <c r="AG10931" s="2"/>
      <c r="AH10931" t="s">
        <v>1709</v>
      </c>
      <c r="AI10931" s="7" t="s">
        <v>4610</v>
      </c>
    </row>
    <row r="10932" spans="1:35" ht="11" customHeight="1" outlineLevel="1" x14ac:dyDescent="0.25">
      <c r="A10932" t="s">
        <v>1707</v>
      </c>
      <c r="C10932" s="2" t="s">
        <v>12974</v>
      </c>
      <c r="D10932" s="2" t="s">
        <v>16751</v>
      </c>
      <c r="E10932" s="7">
        <v>1960</v>
      </c>
      <c r="F10932" s="5" t="s">
        <v>16752</v>
      </c>
      <c r="H10932" s="5" t="s">
        <v>5398</v>
      </c>
      <c r="I10932" s="6" t="s">
        <v>5508</v>
      </c>
      <c r="J10932" s="6" t="s">
        <v>16750</v>
      </c>
      <c r="K10932" s="17">
        <v>3</v>
      </c>
      <c r="L10932" s="17" t="s">
        <v>7730</v>
      </c>
      <c r="M10932" s="9">
        <v>4.5999999999999996</v>
      </c>
      <c r="N10932" s="9"/>
      <c r="O10932" s="21"/>
      <c r="Q10932" s="29"/>
      <c r="U10932" s="17"/>
      <c r="V10932" s="2"/>
      <c r="Y10932" t="str">
        <f t="shared" si="669"/>
        <v/>
      </c>
      <c r="AA10932">
        <f t="shared" si="670"/>
        <v>1</v>
      </c>
      <c r="AC10932" s="7"/>
      <c r="AD10932" t="s">
        <v>5508</v>
      </c>
      <c r="AE10932">
        <f t="shared" si="671"/>
        <v>0</v>
      </c>
      <c r="AG10932" s="2"/>
      <c r="AI10932" s="7"/>
    </row>
    <row r="10933" spans="1:35" ht="11" customHeight="1" outlineLevel="1" x14ac:dyDescent="0.25">
      <c r="A10933" t="s">
        <v>1707</v>
      </c>
      <c r="C10933" s="2" t="s">
        <v>12974</v>
      </c>
      <c r="D10933" s="2" t="s">
        <v>16753</v>
      </c>
      <c r="E10933" s="7">
        <v>1960</v>
      </c>
      <c r="F10933" s="5" t="s">
        <v>16754</v>
      </c>
      <c r="H10933" s="5" t="s">
        <v>5398</v>
      </c>
      <c r="I10933" s="6" t="s">
        <v>5508</v>
      </c>
      <c r="J10933" s="6" t="s">
        <v>16755</v>
      </c>
      <c r="K10933" s="17">
        <v>3</v>
      </c>
      <c r="L10933" s="17" t="s">
        <v>7730</v>
      </c>
      <c r="M10933" s="9">
        <v>6.5</v>
      </c>
      <c r="N10933" s="9"/>
      <c r="O10933" s="21"/>
      <c r="Q10933" s="29"/>
      <c r="U10933" s="17"/>
      <c r="V10933" s="2"/>
      <c r="Y10933" t="str">
        <f t="shared" si="669"/>
        <v/>
      </c>
      <c r="AA10933">
        <f t="shared" si="670"/>
        <v>1</v>
      </c>
      <c r="AC10933" s="7"/>
      <c r="AD10933" t="s">
        <v>5508</v>
      </c>
      <c r="AE10933">
        <f t="shared" si="671"/>
        <v>0</v>
      </c>
      <c r="AG10933" s="2"/>
      <c r="AI10933" s="7"/>
    </row>
    <row r="10934" spans="1:35" ht="11" customHeight="1" outlineLevel="1" x14ac:dyDescent="0.25">
      <c r="A10934" t="s">
        <v>1707</v>
      </c>
      <c r="C10934" s="2" t="s">
        <v>12974</v>
      </c>
      <c r="D10934" s="2">
        <v>1316</v>
      </c>
      <c r="E10934" s="7">
        <v>1961</v>
      </c>
      <c r="F10934" s="5" t="s">
        <v>918</v>
      </c>
      <c r="H10934" s="5" t="s">
        <v>919</v>
      </c>
      <c r="I10934" s="6" t="s">
        <v>5508</v>
      </c>
      <c r="J10934" s="6" t="s">
        <v>16756</v>
      </c>
      <c r="K10934" s="17">
        <v>1</v>
      </c>
      <c r="L10934" s="17" t="s">
        <v>7730</v>
      </c>
      <c r="M10934" s="9">
        <v>1</v>
      </c>
      <c r="N10934" s="9"/>
      <c r="O10934" s="21"/>
      <c r="Q10934" s="29"/>
      <c r="U10934" s="17"/>
      <c r="V10934" s="2" t="s">
        <v>909</v>
      </c>
      <c r="Y10934" t="str">
        <f t="shared" si="669"/>
        <v/>
      </c>
      <c r="AA10934" t="str">
        <f t="shared" si="670"/>
        <v/>
      </c>
      <c r="AC10934" s="7"/>
      <c r="AD10934" t="s">
        <v>5508</v>
      </c>
      <c r="AE10934">
        <f t="shared" si="671"/>
        <v>0</v>
      </c>
      <c r="AG10934" s="2"/>
      <c r="AH10934" t="s">
        <v>1709</v>
      </c>
      <c r="AI10934" s="7" t="s">
        <v>4610</v>
      </c>
    </row>
    <row r="10935" spans="1:35" ht="11" customHeight="1" outlineLevel="1" x14ac:dyDescent="0.25">
      <c r="A10935" t="s">
        <v>1707</v>
      </c>
      <c r="C10935" s="2" t="s">
        <v>12974</v>
      </c>
      <c r="D10935" s="2">
        <v>1317</v>
      </c>
      <c r="E10935" s="7">
        <v>1961</v>
      </c>
      <c r="F10935" s="5" t="s">
        <v>920</v>
      </c>
      <c r="H10935" s="5" t="s">
        <v>921</v>
      </c>
      <c r="I10935" s="6" t="s">
        <v>5508</v>
      </c>
      <c r="J10935" s="6" t="s">
        <v>16756</v>
      </c>
      <c r="K10935" s="17">
        <v>1</v>
      </c>
      <c r="L10935" s="17" t="s">
        <v>7730</v>
      </c>
      <c r="M10935" s="9">
        <v>0.4</v>
      </c>
      <c r="N10935" s="9"/>
      <c r="O10935" s="21"/>
      <c r="Q10935" s="29"/>
      <c r="U10935" s="17"/>
      <c r="V10935" s="2" t="s">
        <v>910</v>
      </c>
      <c r="Y10935" t="str">
        <f t="shared" si="669"/>
        <v/>
      </c>
      <c r="AA10935" t="str">
        <f t="shared" si="670"/>
        <v/>
      </c>
      <c r="AC10935" s="7"/>
      <c r="AD10935" t="s">
        <v>5508</v>
      </c>
      <c r="AE10935">
        <f t="shared" si="671"/>
        <v>0</v>
      </c>
      <c r="AG10935" s="2"/>
      <c r="AH10935" t="s">
        <v>1709</v>
      </c>
      <c r="AI10935" s="7" t="s">
        <v>4610</v>
      </c>
    </row>
    <row r="10936" spans="1:35" ht="11" customHeight="1" outlineLevel="1" x14ac:dyDescent="0.25">
      <c r="A10936" t="s">
        <v>1707</v>
      </c>
      <c r="C10936" s="2" t="s">
        <v>12974</v>
      </c>
      <c r="D10936" s="2">
        <v>1318</v>
      </c>
      <c r="E10936" s="7">
        <v>1961</v>
      </c>
      <c r="F10936" s="5" t="s">
        <v>922</v>
      </c>
      <c r="H10936" s="5" t="s">
        <v>130</v>
      </c>
      <c r="I10936" s="6" t="s">
        <v>5508</v>
      </c>
      <c r="J10936" s="6" t="s">
        <v>16756</v>
      </c>
      <c r="K10936" s="17">
        <v>1</v>
      </c>
      <c r="L10936" s="17" t="s">
        <v>7730</v>
      </c>
      <c r="M10936" s="9">
        <v>0.4</v>
      </c>
      <c r="N10936" s="9"/>
      <c r="O10936" s="21"/>
      <c r="Q10936" s="29"/>
      <c r="U10936" s="17"/>
      <c r="V10936" s="2" t="s">
        <v>911</v>
      </c>
      <c r="Y10936" t="str">
        <f t="shared" si="669"/>
        <v/>
      </c>
      <c r="AA10936" t="str">
        <f t="shared" si="670"/>
        <v/>
      </c>
      <c r="AC10936" s="7"/>
      <c r="AD10936" t="s">
        <v>5508</v>
      </c>
      <c r="AE10936">
        <f t="shared" si="671"/>
        <v>0</v>
      </c>
      <c r="AG10936" s="2"/>
      <c r="AH10936" t="s">
        <v>1709</v>
      </c>
      <c r="AI10936" s="7" t="s">
        <v>4610</v>
      </c>
    </row>
    <row r="10937" spans="1:35" ht="11" customHeight="1" outlineLevel="1" x14ac:dyDescent="0.25">
      <c r="A10937" t="s">
        <v>1707</v>
      </c>
      <c r="C10937" s="2" t="s">
        <v>12974</v>
      </c>
      <c r="D10937" s="2">
        <v>1319</v>
      </c>
      <c r="E10937" s="7">
        <v>1961</v>
      </c>
      <c r="F10937" s="5" t="s">
        <v>923</v>
      </c>
      <c r="H10937" s="5" t="s">
        <v>924</v>
      </c>
      <c r="I10937" s="6" t="s">
        <v>5508</v>
      </c>
      <c r="J10937" s="6" t="s">
        <v>16756</v>
      </c>
      <c r="K10937" s="17">
        <v>1</v>
      </c>
      <c r="L10937" s="17" t="s">
        <v>7730</v>
      </c>
      <c r="M10937" s="9">
        <v>0.4</v>
      </c>
      <c r="N10937" s="9"/>
      <c r="O10937" s="21"/>
      <c r="Q10937" s="29"/>
      <c r="U10937" s="17"/>
      <c r="V10937" s="2" t="s">
        <v>912</v>
      </c>
      <c r="Y10937" t="str">
        <f t="shared" si="669"/>
        <v/>
      </c>
      <c r="AA10937" t="str">
        <f t="shared" si="670"/>
        <v/>
      </c>
      <c r="AC10937" s="7"/>
      <c r="AD10937" t="s">
        <v>5508</v>
      </c>
      <c r="AE10937">
        <f t="shared" si="671"/>
        <v>0</v>
      </c>
      <c r="AG10937" s="2"/>
      <c r="AH10937" t="s">
        <v>1709</v>
      </c>
      <c r="AI10937" s="7" t="s">
        <v>4610</v>
      </c>
    </row>
    <row r="10938" spans="1:35" ht="11" customHeight="1" outlineLevel="1" x14ac:dyDescent="0.25">
      <c r="A10938" t="s">
        <v>1707</v>
      </c>
      <c r="C10938" s="2" t="s">
        <v>12974</v>
      </c>
      <c r="D10938" s="2">
        <v>1320</v>
      </c>
      <c r="E10938" s="7">
        <v>1961</v>
      </c>
      <c r="F10938" s="5" t="s">
        <v>925</v>
      </c>
      <c r="H10938" s="5" t="s">
        <v>5037</v>
      </c>
      <c r="I10938" s="6" t="s">
        <v>5508</v>
      </c>
      <c r="J10938" s="6" t="s">
        <v>16756</v>
      </c>
      <c r="K10938" s="17">
        <v>1</v>
      </c>
      <c r="L10938" s="17" t="s">
        <v>7730</v>
      </c>
      <c r="M10938" s="9">
        <v>0.4</v>
      </c>
      <c r="N10938" s="9"/>
      <c r="O10938" s="21"/>
      <c r="Q10938" s="29"/>
      <c r="U10938" s="17"/>
      <c r="V10938" s="2" t="s">
        <v>913</v>
      </c>
      <c r="Y10938" t="str">
        <f t="shared" si="669"/>
        <v/>
      </c>
      <c r="AA10938" t="str">
        <f t="shared" si="670"/>
        <v/>
      </c>
      <c r="AC10938" s="7"/>
      <c r="AD10938" t="s">
        <v>5508</v>
      </c>
      <c r="AE10938">
        <f t="shared" si="671"/>
        <v>0</v>
      </c>
      <c r="AG10938" s="2"/>
      <c r="AH10938" t="s">
        <v>1709</v>
      </c>
      <c r="AI10938" s="7" t="s">
        <v>4610</v>
      </c>
    </row>
    <row r="10939" spans="1:35" ht="11" customHeight="1" outlineLevel="1" x14ac:dyDescent="0.25">
      <c r="A10939" t="s">
        <v>1707</v>
      </c>
      <c r="C10939" s="2" t="s">
        <v>12974</v>
      </c>
      <c r="D10939" s="2">
        <v>1321</v>
      </c>
      <c r="E10939" s="7">
        <v>1961</v>
      </c>
      <c r="F10939" s="5" t="s">
        <v>926</v>
      </c>
      <c r="H10939" s="5" t="s">
        <v>3829</v>
      </c>
      <c r="I10939" s="6" t="s">
        <v>5508</v>
      </c>
      <c r="J10939" s="6" t="s">
        <v>16756</v>
      </c>
      <c r="K10939" s="17">
        <v>1</v>
      </c>
      <c r="L10939" s="17" t="s">
        <v>7730</v>
      </c>
      <c r="M10939" s="9">
        <v>0.4</v>
      </c>
      <c r="N10939" s="9"/>
      <c r="O10939" s="21"/>
      <c r="Q10939" s="29"/>
      <c r="U10939" s="17"/>
      <c r="V10939" s="2" t="s">
        <v>914</v>
      </c>
      <c r="Y10939" t="str">
        <f t="shared" si="669"/>
        <v/>
      </c>
      <c r="AA10939" t="str">
        <f t="shared" si="670"/>
        <v/>
      </c>
      <c r="AC10939" s="7"/>
      <c r="AD10939" t="s">
        <v>5508</v>
      </c>
      <c r="AE10939">
        <f t="shared" si="671"/>
        <v>0</v>
      </c>
      <c r="AG10939" s="2"/>
      <c r="AH10939" t="s">
        <v>1709</v>
      </c>
      <c r="AI10939" s="7" t="s">
        <v>4610</v>
      </c>
    </row>
    <row r="10940" spans="1:35" ht="11" customHeight="1" outlineLevel="1" x14ac:dyDescent="0.25">
      <c r="A10940" t="s">
        <v>1707</v>
      </c>
      <c r="C10940" s="2" t="s">
        <v>12974</v>
      </c>
      <c r="D10940" s="2">
        <v>1322</v>
      </c>
      <c r="E10940" s="7">
        <v>1961</v>
      </c>
      <c r="F10940" s="5" t="s">
        <v>927</v>
      </c>
      <c r="H10940" s="5" t="s">
        <v>3964</v>
      </c>
      <c r="I10940" s="6" t="s">
        <v>5508</v>
      </c>
      <c r="J10940" s="6" t="s">
        <v>16756</v>
      </c>
      <c r="K10940" s="17">
        <v>1</v>
      </c>
      <c r="L10940" s="17" t="s">
        <v>7730</v>
      </c>
      <c r="M10940" s="9">
        <v>0.4</v>
      </c>
      <c r="N10940" s="9"/>
      <c r="O10940" s="21"/>
      <c r="Q10940" s="29"/>
      <c r="U10940" s="17"/>
      <c r="V10940" s="2" t="s">
        <v>915</v>
      </c>
      <c r="Y10940" t="str">
        <f t="shared" si="669"/>
        <v/>
      </c>
      <c r="AA10940" t="str">
        <f t="shared" si="670"/>
        <v/>
      </c>
      <c r="AC10940" s="7"/>
      <c r="AD10940" t="s">
        <v>5508</v>
      </c>
      <c r="AE10940">
        <f t="shared" si="671"/>
        <v>0</v>
      </c>
      <c r="AG10940" s="2"/>
      <c r="AH10940" t="s">
        <v>1709</v>
      </c>
      <c r="AI10940" s="7" t="s">
        <v>4610</v>
      </c>
    </row>
    <row r="10941" spans="1:35" ht="11" customHeight="1" outlineLevel="1" x14ac:dyDescent="0.25">
      <c r="A10941" t="s">
        <v>1707</v>
      </c>
      <c r="C10941" s="2" t="s">
        <v>12974</v>
      </c>
      <c r="D10941" s="2">
        <v>1323</v>
      </c>
      <c r="E10941" s="7">
        <v>1961</v>
      </c>
      <c r="F10941" s="5" t="s">
        <v>6162</v>
      </c>
      <c r="H10941" s="5" t="s">
        <v>1658</v>
      </c>
      <c r="I10941" s="6" t="s">
        <v>5508</v>
      </c>
      <c r="J10941" s="6" t="s">
        <v>16756</v>
      </c>
      <c r="K10941" s="17">
        <v>1</v>
      </c>
      <c r="L10941" s="17" t="s">
        <v>7730</v>
      </c>
      <c r="M10941" s="9">
        <v>0.4</v>
      </c>
      <c r="N10941" s="9"/>
      <c r="O10941" s="21"/>
      <c r="Q10941" s="29"/>
      <c r="U10941" s="17"/>
      <c r="V10941" s="2" t="s">
        <v>916</v>
      </c>
      <c r="Y10941" t="str">
        <f t="shared" si="669"/>
        <v/>
      </c>
      <c r="AA10941" t="str">
        <f t="shared" si="670"/>
        <v/>
      </c>
      <c r="AC10941" s="7"/>
      <c r="AD10941" t="s">
        <v>5508</v>
      </c>
      <c r="AE10941">
        <f t="shared" si="671"/>
        <v>0</v>
      </c>
      <c r="AG10941" s="2"/>
      <c r="AH10941" t="s">
        <v>1709</v>
      </c>
      <c r="AI10941" s="7" t="s">
        <v>4610</v>
      </c>
    </row>
    <row r="10942" spans="1:35" ht="11" customHeight="1" outlineLevel="1" x14ac:dyDescent="0.25">
      <c r="A10942" t="s">
        <v>1707</v>
      </c>
      <c r="C10942" s="2" t="s">
        <v>12974</v>
      </c>
      <c r="D10942" s="2">
        <v>1324</v>
      </c>
      <c r="E10942" s="7">
        <v>1961</v>
      </c>
      <c r="F10942" s="5" t="s">
        <v>6163</v>
      </c>
      <c r="H10942" s="5" t="s">
        <v>76</v>
      </c>
      <c r="I10942" s="6" t="s">
        <v>5508</v>
      </c>
      <c r="J10942" s="6" t="s">
        <v>16756</v>
      </c>
      <c r="K10942" s="17">
        <v>1</v>
      </c>
      <c r="L10942" s="17" t="s">
        <v>7730</v>
      </c>
      <c r="M10942" s="9">
        <v>1.2</v>
      </c>
      <c r="N10942" s="9"/>
      <c r="O10942" s="21"/>
      <c r="Q10942" s="29"/>
      <c r="U10942" s="17"/>
      <c r="V10942" s="2" t="s">
        <v>917</v>
      </c>
      <c r="Y10942" t="str">
        <f t="shared" si="669"/>
        <v/>
      </c>
      <c r="AA10942" t="str">
        <f t="shared" si="670"/>
        <v/>
      </c>
      <c r="AC10942" s="7"/>
      <c r="AD10942" t="s">
        <v>5508</v>
      </c>
      <c r="AE10942">
        <f t="shared" si="671"/>
        <v>0</v>
      </c>
      <c r="AG10942" s="2"/>
      <c r="AH10942" t="s">
        <v>1709</v>
      </c>
      <c r="AI10942" s="7" t="s">
        <v>4610</v>
      </c>
    </row>
    <row r="10943" spans="1:35" ht="11" customHeight="1" outlineLevel="1" x14ac:dyDescent="0.25">
      <c r="A10943" t="s">
        <v>1707</v>
      </c>
      <c r="C10943" s="2" t="s">
        <v>12974</v>
      </c>
      <c r="D10943" s="2">
        <v>1337</v>
      </c>
      <c r="E10943" s="7">
        <v>1961</v>
      </c>
      <c r="F10943" s="5" t="s">
        <v>1929</v>
      </c>
      <c r="H10943" s="5" t="s">
        <v>5398</v>
      </c>
      <c r="I10943" s="6" t="s">
        <v>1930</v>
      </c>
      <c r="J10943" s="6" t="s">
        <v>16757</v>
      </c>
      <c r="K10943" s="17">
        <v>1</v>
      </c>
      <c r="L10943" s="17" t="s">
        <v>7730</v>
      </c>
      <c r="M10943" s="9">
        <v>0.8</v>
      </c>
      <c r="N10943" s="9"/>
      <c r="O10943" s="21"/>
      <c r="Q10943" s="29"/>
      <c r="U10943" s="17"/>
      <c r="V10943" s="2" t="s">
        <v>3316</v>
      </c>
      <c r="Y10943" t="str">
        <f t="shared" si="669"/>
        <v/>
      </c>
      <c r="AA10943" t="str">
        <f t="shared" si="670"/>
        <v/>
      </c>
      <c r="AC10943" s="7"/>
      <c r="AD10943" t="s">
        <v>1930</v>
      </c>
      <c r="AE10943">
        <f t="shared" si="671"/>
        <v>0</v>
      </c>
      <c r="AG10943" s="2"/>
      <c r="AH10943" t="s">
        <v>1709</v>
      </c>
      <c r="AI10943" s="7" t="s">
        <v>4610</v>
      </c>
    </row>
    <row r="10944" spans="1:35" ht="11" customHeight="1" outlineLevel="1" x14ac:dyDescent="0.25">
      <c r="A10944" t="s">
        <v>1707</v>
      </c>
      <c r="C10944" s="2" t="s">
        <v>12974</v>
      </c>
      <c r="D10944" s="2" t="s">
        <v>16758</v>
      </c>
      <c r="E10944" s="7">
        <v>1961</v>
      </c>
      <c r="F10944" s="5" t="s">
        <v>3318</v>
      </c>
      <c r="H10944" s="5" t="s">
        <v>5398</v>
      </c>
      <c r="I10944" s="6" t="s">
        <v>1930</v>
      </c>
      <c r="J10944" s="6" t="s">
        <v>16757</v>
      </c>
      <c r="K10944" s="17">
        <v>1</v>
      </c>
      <c r="L10944" s="17" t="s">
        <v>20075</v>
      </c>
      <c r="M10944" s="9"/>
      <c r="N10944" s="9"/>
      <c r="O10944" s="21"/>
      <c r="Q10944" s="29"/>
      <c r="U10944" s="17"/>
      <c r="V10944" s="2" t="s">
        <v>3317</v>
      </c>
      <c r="X10944" t="s">
        <v>7732</v>
      </c>
      <c r="Y10944" t="str">
        <f t="shared" si="669"/>
        <v/>
      </c>
      <c r="AA10944" t="str">
        <f t="shared" si="670"/>
        <v/>
      </c>
      <c r="AC10944" s="7"/>
      <c r="AD10944" t="s">
        <v>1930</v>
      </c>
      <c r="AE10944">
        <f t="shared" si="671"/>
        <v>0</v>
      </c>
      <c r="AG10944" s="2"/>
      <c r="AH10944" t="s">
        <v>1709</v>
      </c>
      <c r="AI10944" s="7" t="s">
        <v>4620</v>
      </c>
    </row>
    <row r="10945" spans="1:35" ht="11" customHeight="1" outlineLevel="1" x14ac:dyDescent="0.25">
      <c r="A10945" t="s">
        <v>1707</v>
      </c>
      <c r="C10945" s="2" t="s">
        <v>12974</v>
      </c>
      <c r="D10945" s="2" t="s">
        <v>4062</v>
      </c>
      <c r="E10945" s="7">
        <v>1961</v>
      </c>
      <c r="F10945" s="5" t="s">
        <v>5831</v>
      </c>
      <c r="H10945" s="5" t="s">
        <v>2990</v>
      </c>
      <c r="I10945" s="6" t="s">
        <v>5508</v>
      </c>
      <c r="J10945" s="6"/>
      <c r="K10945" s="17">
        <v>3</v>
      </c>
      <c r="L10945" s="17" t="s">
        <v>7730</v>
      </c>
      <c r="M10945" s="9">
        <v>0.35</v>
      </c>
      <c r="N10945" s="9"/>
      <c r="O10945" s="21"/>
      <c r="Q10945" s="29"/>
      <c r="U10945" s="17"/>
      <c r="V10945" s="2" t="s">
        <v>6164</v>
      </c>
      <c r="Y10945" t="str">
        <f t="shared" si="669"/>
        <v/>
      </c>
      <c r="AA10945" t="str">
        <f t="shared" si="670"/>
        <v/>
      </c>
      <c r="AC10945" s="7"/>
      <c r="AD10945" t="s">
        <v>5508</v>
      </c>
      <c r="AE10945">
        <f t="shared" si="671"/>
        <v>0</v>
      </c>
      <c r="AG10945" s="2"/>
      <c r="AH10945" t="s">
        <v>1709</v>
      </c>
      <c r="AI10945" s="7" t="s">
        <v>4610</v>
      </c>
    </row>
    <row r="10946" spans="1:35" ht="11" customHeight="1" outlineLevel="1" x14ac:dyDescent="0.25">
      <c r="A10946" t="s">
        <v>1707</v>
      </c>
      <c r="C10946" s="2" t="s">
        <v>12974</v>
      </c>
      <c r="D10946" s="2" t="s">
        <v>4062</v>
      </c>
      <c r="E10946" s="7">
        <v>1961</v>
      </c>
      <c r="F10946" s="5" t="s">
        <v>2970</v>
      </c>
      <c r="H10946" s="5" t="s">
        <v>3964</v>
      </c>
      <c r="I10946" s="6" t="s">
        <v>5508</v>
      </c>
      <c r="J10946" s="6"/>
      <c r="K10946" s="17">
        <v>3</v>
      </c>
      <c r="L10946" s="17" t="s">
        <v>7730</v>
      </c>
      <c r="M10946" s="9">
        <v>0.35</v>
      </c>
      <c r="N10946" s="9"/>
      <c r="O10946" s="21"/>
      <c r="Q10946" s="29"/>
      <c r="U10946" s="17"/>
      <c r="V10946" s="2" t="s">
        <v>6165</v>
      </c>
      <c r="Y10946" t="str">
        <f t="shared" si="669"/>
        <v/>
      </c>
      <c r="AA10946" t="str">
        <f t="shared" si="670"/>
        <v/>
      </c>
      <c r="AC10946" s="7"/>
      <c r="AD10946" t="s">
        <v>5508</v>
      </c>
      <c r="AE10946">
        <f t="shared" si="671"/>
        <v>0</v>
      </c>
      <c r="AG10946" s="2"/>
      <c r="AH10946" t="s">
        <v>1709</v>
      </c>
      <c r="AI10946" s="7" t="s">
        <v>4610</v>
      </c>
    </row>
    <row r="10947" spans="1:35" ht="11" customHeight="1" outlineLevel="1" x14ac:dyDescent="0.25">
      <c r="A10947" t="s">
        <v>1707</v>
      </c>
      <c r="C10947" s="2" t="s">
        <v>12974</v>
      </c>
      <c r="D10947" s="2" t="s">
        <v>4062</v>
      </c>
      <c r="E10947" s="7">
        <v>1961</v>
      </c>
      <c r="F10947" s="5" t="s">
        <v>2971</v>
      </c>
      <c r="H10947" s="5" t="s">
        <v>76</v>
      </c>
      <c r="I10947" s="6" t="s">
        <v>5508</v>
      </c>
      <c r="J10947" s="6"/>
      <c r="K10947" s="17">
        <v>3</v>
      </c>
      <c r="L10947" s="17" t="s">
        <v>7730</v>
      </c>
      <c r="M10947" s="9">
        <v>0.3</v>
      </c>
      <c r="N10947" s="9"/>
      <c r="O10947" s="21"/>
      <c r="Q10947" s="29"/>
      <c r="U10947" s="17"/>
      <c r="V10947" s="2" t="s">
        <v>6166</v>
      </c>
      <c r="Y10947" t="str">
        <f t="shared" si="669"/>
        <v/>
      </c>
      <c r="AA10947" t="str">
        <f t="shared" si="670"/>
        <v/>
      </c>
      <c r="AC10947" s="7"/>
      <c r="AD10947" t="s">
        <v>5508</v>
      </c>
      <c r="AE10947">
        <f t="shared" si="671"/>
        <v>0</v>
      </c>
      <c r="AG10947" s="2"/>
      <c r="AH10947" t="s">
        <v>1709</v>
      </c>
      <c r="AI10947" s="7" t="s">
        <v>4610</v>
      </c>
    </row>
    <row r="10948" spans="1:35" ht="11" customHeight="1" outlineLevel="1" x14ac:dyDescent="0.25">
      <c r="A10948" t="s">
        <v>1707</v>
      </c>
      <c r="C10948" s="2" t="s">
        <v>12974</v>
      </c>
      <c r="D10948" s="2" t="s">
        <v>4062</v>
      </c>
      <c r="E10948" s="7">
        <v>1961</v>
      </c>
      <c r="F10948" s="5" t="s">
        <v>1539</v>
      </c>
      <c r="H10948" s="5" t="s">
        <v>5558</v>
      </c>
      <c r="I10948" s="6" t="s">
        <v>5508</v>
      </c>
      <c r="J10948" s="6"/>
      <c r="K10948" s="17">
        <v>3</v>
      </c>
      <c r="L10948" s="17" t="s">
        <v>7730</v>
      </c>
      <c r="M10948" s="9">
        <v>0.35</v>
      </c>
      <c r="N10948" s="9"/>
      <c r="O10948" s="21"/>
      <c r="Q10948" s="29"/>
      <c r="U10948" s="17"/>
      <c r="V10948" s="2" t="s">
        <v>6167</v>
      </c>
      <c r="Y10948" t="str">
        <f t="shared" si="669"/>
        <v/>
      </c>
      <c r="AA10948" t="str">
        <f t="shared" si="670"/>
        <v/>
      </c>
      <c r="AC10948" s="7"/>
      <c r="AD10948" t="s">
        <v>5508</v>
      </c>
      <c r="AE10948">
        <f t="shared" si="671"/>
        <v>0</v>
      </c>
      <c r="AG10948" s="2"/>
      <c r="AH10948" t="s">
        <v>1709</v>
      </c>
      <c r="AI10948" s="7" t="s">
        <v>4610</v>
      </c>
    </row>
    <row r="10949" spans="1:35" ht="11" customHeight="1" outlineLevel="1" x14ac:dyDescent="0.25">
      <c r="A10949" t="s">
        <v>1707</v>
      </c>
      <c r="C10949" s="2" t="s">
        <v>12974</v>
      </c>
      <c r="D10949" s="2" t="s">
        <v>4062</v>
      </c>
      <c r="E10949" s="7">
        <v>1961</v>
      </c>
      <c r="F10949" s="5" t="s">
        <v>1540</v>
      </c>
      <c r="H10949" s="5" t="s">
        <v>1658</v>
      </c>
      <c r="I10949" s="6" t="s">
        <v>5508</v>
      </c>
      <c r="J10949" s="6"/>
      <c r="K10949" s="17">
        <v>3</v>
      </c>
      <c r="L10949" s="17" t="s">
        <v>7732</v>
      </c>
      <c r="M10949" s="9"/>
      <c r="N10949" s="9"/>
      <c r="O10949" s="21"/>
      <c r="Q10949" s="29"/>
      <c r="U10949" s="17"/>
      <c r="V10949" s="2" t="s">
        <v>5826</v>
      </c>
      <c r="Y10949" t="str">
        <f t="shared" si="669"/>
        <v/>
      </c>
      <c r="AA10949" t="str">
        <f t="shared" si="670"/>
        <v/>
      </c>
      <c r="AC10949" s="7"/>
      <c r="AD10949" t="s">
        <v>5508</v>
      </c>
      <c r="AE10949">
        <f t="shared" si="671"/>
        <v>0</v>
      </c>
      <c r="AG10949" s="2"/>
      <c r="AH10949" t="s">
        <v>1709</v>
      </c>
      <c r="AI10949" s="7" t="s">
        <v>4610</v>
      </c>
    </row>
    <row r="10950" spans="1:35" ht="11" customHeight="1" outlineLevel="1" x14ac:dyDescent="0.25">
      <c r="A10950" t="s">
        <v>1707</v>
      </c>
      <c r="C10950" s="2" t="s">
        <v>12974</v>
      </c>
      <c r="D10950" s="2" t="s">
        <v>4062</v>
      </c>
      <c r="E10950" s="7">
        <v>1961</v>
      </c>
      <c r="F10950" s="5" t="s">
        <v>1541</v>
      </c>
      <c r="H10950" s="5" t="s">
        <v>924</v>
      </c>
      <c r="I10950" s="6" t="s">
        <v>5508</v>
      </c>
      <c r="J10950" s="6"/>
      <c r="K10950" s="17">
        <v>3</v>
      </c>
      <c r="L10950" s="17" t="s">
        <v>7730</v>
      </c>
      <c r="M10950" s="9">
        <v>0.35</v>
      </c>
      <c r="N10950" s="9"/>
      <c r="O10950" s="21"/>
      <c r="Q10950" s="29"/>
      <c r="U10950" s="17"/>
      <c r="V10950" s="2" t="s">
        <v>5827</v>
      </c>
      <c r="Y10950" t="str">
        <f t="shared" si="669"/>
        <v/>
      </c>
      <c r="AA10950" t="str">
        <f t="shared" si="670"/>
        <v/>
      </c>
      <c r="AC10950" s="7"/>
      <c r="AD10950" t="s">
        <v>5508</v>
      </c>
      <c r="AE10950">
        <f t="shared" si="671"/>
        <v>0</v>
      </c>
      <c r="AG10950" s="2"/>
      <c r="AH10950" t="s">
        <v>1709</v>
      </c>
      <c r="AI10950" s="7" t="s">
        <v>4610</v>
      </c>
    </row>
    <row r="10951" spans="1:35" ht="11" customHeight="1" outlineLevel="1" x14ac:dyDescent="0.25">
      <c r="A10951" t="s">
        <v>1707</v>
      </c>
      <c r="C10951" s="2" t="s">
        <v>12974</v>
      </c>
      <c r="D10951" s="2" t="s">
        <v>4062</v>
      </c>
      <c r="E10951" s="7">
        <v>1961</v>
      </c>
      <c r="F10951" s="5" t="s">
        <v>1542</v>
      </c>
      <c r="H10951" s="5" t="s">
        <v>6501</v>
      </c>
      <c r="I10951" s="6" t="s">
        <v>5508</v>
      </c>
      <c r="J10951" s="6"/>
      <c r="K10951" s="17">
        <v>3</v>
      </c>
      <c r="L10951" s="17" t="s">
        <v>7730</v>
      </c>
      <c r="M10951" s="9">
        <v>0.35</v>
      </c>
      <c r="N10951" s="9"/>
      <c r="O10951" s="21"/>
      <c r="Q10951" s="29"/>
      <c r="U10951" s="17"/>
      <c r="V10951" s="2" t="s">
        <v>5828</v>
      </c>
      <c r="Y10951" t="str">
        <f t="shared" si="669"/>
        <v/>
      </c>
      <c r="AA10951" t="str">
        <f t="shared" si="670"/>
        <v/>
      </c>
      <c r="AC10951" s="7"/>
      <c r="AD10951" t="s">
        <v>5508</v>
      </c>
      <c r="AE10951">
        <f t="shared" si="671"/>
        <v>0</v>
      </c>
      <c r="AG10951" s="2"/>
      <c r="AH10951" t="s">
        <v>1709</v>
      </c>
      <c r="AI10951" s="7" t="s">
        <v>4610</v>
      </c>
    </row>
    <row r="10952" spans="1:35" ht="11" customHeight="1" outlineLevel="1" x14ac:dyDescent="0.25">
      <c r="A10952" t="s">
        <v>1707</v>
      </c>
      <c r="C10952" s="2" t="s">
        <v>12974</v>
      </c>
      <c r="D10952" s="2" t="s">
        <v>4062</v>
      </c>
      <c r="E10952" s="7">
        <v>1961</v>
      </c>
      <c r="F10952" s="5" t="s">
        <v>2988</v>
      </c>
      <c r="H10952" s="5" t="s">
        <v>5037</v>
      </c>
      <c r="I10952" s="6" t="s">
        <v>5508</v>
      </c>
      <c r="J10952" s="6"/>
      <c r="K10952" s="17">
        <v>3</v>
      </c>
      <c r="L10952" s="17" t="s">
        <v>7730</v>
      </c>
      <c r="M10952" s="9">
        <v>0.35</v>
      </c>
      <c r="N10952" s="9"/>
      <c r="O10952" s="21"/>
      <c r="Q10952" s="29"/>
      <c r="U10952" s="17"/>
      <c r="V10952" s="2" t="s">
        <v>5829</v>
      </c>
      <c r="Y10952" t="str">
        <f t="shared" si="669"/>
        <v/>
      </c>
      <c r="AA10952" t="str">
        <f t="shared" si="670"/>
        <v/>
      </c>
      <c r="AC10952" s="7"/>
      <c r="AD10952" t="s">
        <v>5508</v>
      </c>
      <c r="AE10952">
        <f t="shared" si="671"/>
        <v>0</v>
      </c>
      <c r="AG10952" s="2"/>
      <c r="AH10952" t="s">
        <v>1709</v>
      </c>
      <c r="AI10952" s="7" t="s">
        <v>4610</v>
      </c>
    </row>
    <row r="10953" spans="1:35" ht="11" customHeight="1" outlineLevel="1" x14ac:dyDescent="0.25">
      <c r="A10953" t="s">
        <v>1707</v>
      </c>
      <c r="C10953" s="2" t="s">
        <v>12974</v>
      </c>
      <c r="D10953" s="2" t="s">
        <v>4062</v>
      </c>
      <c r="E10953" s="7">
        <v>1961</v>
      </c>
      <c r="F10953" s="5" t="s">
        <v>2989</v>
      </c>
      <c r="H10953" s="5" t="s">
        <v>3829</v>
      </c>
      <c r="I10953" s="6" t="s">
        <v>5508</v>
      </c>
      <c r="J10953" s="6"/>
      <c r="K10953" s="17">
        <v>3</v>
      </c>
      <c r="L10953" s="17" t="s">
        <v>7732</v>
      </c>
      <c r="M10953" s="9"/>
      <c r="N10953" s="9"/>
      <c r="O10953" s="21"/>
      <c r="Q10953" s="29"/>
      <c r="U10953" s="17"/>
      <c r="V10953" s="2" t="s">
        <v>5830</v>
      </c>
      <c r="Y10953" t="str">
        <f t="shared" si="669"/>
        <v/>
      </c>
      <c r="AA10953" t="str">
        <f t="shared" si="670"/>
        <v/>
      </c>
      <c r="AC10953" s="7"/>
      <c r="AD10953" t="s">
        <v>5508</v>
      </c>
      <c r="AE10953">
        <f t="shared" si="671"/>
        <v>0</v>
      </c>
      <c r="AG10953" s="2"/>
      <c r="AH10953" t="s">
        <v>1709</v>
      </c>
      <c r="AI10953" s="7" t="s">
        <v>4922</v>
      </c>
    </row>
    <row r="10954" spans="1:35" ht="11" customHeight="1" outlineLevel="1" x14ac:dyDescent="0.25">
      <c r="A10954" t="s">
        <v>1707</v>
      </c>
      <c r="C10954" s="2" t="s">
        <v>12974</v>
      </c>
      <c r="D10954" s="2">
        <v>1362</v>
      </c>
      <c r="E10954" s="7">
        <v>1962</v>
      </c>
      <c r="F10954" s="5" t="s">
        <v>16759</v>
      </c>
      <c r="H10954" s="5" t="s">
        <v>5398</v>
      </c>
      <c r="I10954" s="6" t="s">
        <v>5508</v>
      </c>
      <c r="J10954" s="6" t="s">
        <v>16760</v>
      </c>
      <c r="K10954" s="17">
        <v>1</v>
      </c>
      <c r="L10954" s="17" t="s">
        <v>7730</v>
      </c>
      <c r="M10954" s="9">
        <v>5.4</v>
      </c>
      <c r="N10954" s="9"/>
      <c r="O10954" s="21"/>
      <c r="Q10954" s="29"/>
      <c r="U10954" s="17"/>
      <c r="V10954" s="2" t="s">
        <v>3319</v>
      </c>
      <c r="Y10954" t="str">
        <f t="shared" si="669"/>
        <v/>
      </c>
      <c r="AA10954">
        <f t="shared" si="670"/>
        <v>1</v>
      </c>
      <c r="AC10954" s="7"/>
      <c r="AD10954" t="s">
        <v>5508</v>
      </c>
      <c r="AE10954">
        <f t="shared" si="671"/>
        <v>0</v>
      </c>
      <c r="AG10954" s="2"/>
      <c r="AI10954" s="7"/>
    </row>
    <row r="10955" spans="1:35" ht="11" customHeight="1" outlineLevel="1" x14ac:dyDescent="0.25">
      <c r="A10955" t="s">
        <v>1707</v>
      </c>
      <c r="C10955" s="2" t="s">
        <v>12974</v>
      </c>
      <c r="D10955" s="2">
        <v>1373</v>
      </c>
      <c r="E10955" s="7">
        <v>1963</v>
      </c>
      <c r="F10955" s="5" t="s">
        <v>5279</v>
      </c>
      <c r="H10955" s="5" t="s">
        <v>5398</v>
      </c>
      <c r="I10955" s="6" t="s">
        <v>5508</v>
      </c>
      <c r="J10955" s="6" t="s">
        <v>16761</v>
      </c>
      <c r="K10955" s="17">
        <v>3</v>
      </c>
      <c r="L10955" s="17" t="s">
        <v>7730</v>
      </c>
      <c r="M10955" s="9">
        <v>0.2</v>
      </c>
      <c r="N10955" s="9"/>
      <c r="O10955" s="21"/>
      <c r="Q10955" s="29"/>
      <c r="U10955" s="17"/>
      <c r="V10955" s="2"/>
      <c r="Y10955" t="str">
        <f t="shared" si="669"/>
        <v/>
      </c>
      <c r="AA10955" t="str">
        <f t="shared" si="670"/>
        <v/>
      </c>
      <c r="AC10955" s="7"/>
      <c r="AD10955" t="s">
        <v>5508</v>
      </c>
      <c r="AE10955">
        <f t="shared" si="671"/>
        <v>0</v>
      </c>
      <c r="AG10955" s="2"/>
      <c r="AI10955" s="7"/>
    </row>
    <row r="10956" spans="1:35" ht="11" customHeight="1" outlineLevel="1" x14ac:dyDescent="0.25">
      <c r="A10956" t="s">
        <v>1707</v>
      </c>
      <c r="C10956" s="2" t="s">
        <v>12974</v>
      </c>
      <c r="D10956" s="2">
        <v>1422</v>
      </c>
      <c r="E10956" s="7">
        <v>1965</v>
      </c>
      <c r="F10956" s="5" t="s">
        <v>5139</v>
      </c>
      <c r="H10956" s="5" t="s">
        <v>5398</v>
      </c>
      <c r="I10956" s="6" t="s">
        <v>16763</v>
      </c>
      <c r="J10956" s="6" t="s">
        <v>16762</v>
      </c>
      <c r="K10956" s="17">
        <v>4</v>
      </c>
      <c r="L10956" s="17" t="s">
        <v>7730</v>
      </c>
      <c r="M10956" s="9">
        <v>8.4</v>
      </c>
      <c r="N10956" s="9"/>
      <c r="O10956" s="21"/>
      <c r="Q10956" s="29"/>
      <c r="U10956" s="17"/>
      <c r="V10956" s="2"/>
      <c r="Y10956" t="str">
        <f t="shared" si="669"/>
        <v/>
      </c>
      <c r="AA10956" t="str">
        <f t="shared" si="670"/>
        <v/>
      </c>
      <c r="AC10956" s="7"/>
      <c r="AD10956" t="s">
        <v>16763</v>
      </c>
      <c r="AE10956">
        <f t="shared" si="671"/>
        <v>0</v>
      </c>
      <c r="AG10956" s="2"/>
      <c r="AI10956" s="7"/>
    </row>
    <row r="10957" spans="1:35" ht="11" customHeight="1" outlineLevel="1" x14ac:dyDescent="0.25">
      <c r="A10957" t="s">
        <v>1707</v>
      </c>
      <c r="C10957" s="2" t="s">
        <v>12974</v>
      </c>
      <c r="D10957" s="2">
        <v>1543</v>
      </c>
      <c r="E10957" s="7">
        <v>1968</v>
      </c>
      <c r="F10957" s="5" t="s">
        <v>16764</v>
      </c>
      <c r="H10957" s="5" t="s">
        <v>5398</v>
      </c>
      <c r="I10957" s="6" t="s">
        <v>5508</v>
      </c>
      <c r="J10957" s="6" t="s">
        <v>5508</v>
      </c>
      <c r="K10957" s="17">
        <v>3</v>
      </c>
      <c r="L10957" s="17" t="s">
        <v>7730</v>
      </c>
      <c r="M10957" s="9">
        <v>12.5</v>
      </c>
      <c r="N10957" s="9"/>
      <c r="O10957" s="21"/>
      <c r="Q10957" s="29"/>
      <c r="U10957" s="17"/>
      <c r="V10957" s="2"/>
      <c r="Y10957" t="str">
        <f t="shared" si="669"/>
        <v/>
      </c>
      <c r="AA10957">
        <f t="shared" si="670"/>
        <v>1</v>
      </c>
      <c r="AC10957" s="7"/>
      <c r="AD10957" t="s">
        <v>5508</v>
      </c>
      <c r="AE10957">
        <f t="shared" si="671"/>
        <v>0</v>
      </c>
      <c r="AG10957" s="2"/>
      <c r="AI10957" s="7"/>
    </row>
    <row r="10958" spans="1:35" ht="11" customHeight="1" outlineLevel="1" collapsed="1" x14ac:dyDescent="0.25">
      <c r="A10958" t="s">
        <v>1707</v>
      </c>
      <c r="C10958" s="2" t="s">
        <v>12974</v>
      </c>
      <c r="D10958" s="2">
        <v>1559</v>
      </c>
      <c r="E10958" s="7">
        <v>1969</v>
      </c>
      <c r="F10958" s="5" t="s">
        <v>5279</v>
      </c>
      <c r="H10958" s="5" t="s">
        <v>5147</v>
      </c>
      <c r="I10958" s="6" t="s">
        <v>1930</v>
      </c>
      <c r="J10958" s="6" t="s">
        <v>16765</v>
      </c>
      <c r="K10958" s="17">
        <v>1</v>
      </c>
      <c r="L10958" s="17" t="s">
        <v>7730</v>
      </c>
      <c r="M10958" s="9">
        <v>0.35</v>
      </c>
      <c r="N10958" s="9"/>
      <c r="O10958" s="21"/>
      <c r="Q10958" s="29"/>
      <c r="U10958" s="17"/>
      <c r="V10958" s="2" t="s">
        <v>3320</v>
      </c>
      <c r="Y10958" t="str">
        <f t="shared" si="669"/>
        <v/>
      </c>
      <c r="AA10958" t="str">
        <f t="shared" si="670"/>
        <v/>
      </c>
      <c r="AC10958" s="7"/>
      <c r="AD10958" t="s">
        <v>1930</v>
      </c>
      <c r="AE10958">
        <f t="shared" si="671"/>
        <v>0</v>
      </c>
      <c r="AG10958" s="2"/>
      <c r="AH10958" t="s">
        <v>1709</v>
      </c>
      <c r="AI10958" s="7" t="s">
        <v>4610</v>
      </c>
    </row>
    <row r="10959" spans="1:35" ht="11" customHeight="1" outlineLevel="1" x14ac:dyDescent="0.25">
      <c r="A10959" t="s">
        <v>1707</v>
      </c>
      <c r="C10959" s="2" t="s">
        <v>12974</v>
      </c>
      <c r="D10959" s="2">
        <v>1560</v>
      </c>
      <c r="E10959" s="7">
        <v>1969</v>
      </c>
      <c r="F10959" s="5" t="s">
        <v>1640</v>
      </c>
      <c r="H10959" s="5" t="s">
        <v>1276</v>
      </c>
      <c r="I10959" s="6" t="s">
        <v>1930</v>
      </c>
      <c r="J10959" s="6" t="s">
        <v>16765</v>
      </c>
      <c r="K10959" s="17">
        <v>1</v>
      </c>
      <c r="L10959" s="17" t="s">
        <v>7730</v>
      </c>
      <c r="M10959" s="9">
        <v>0.2</v>
      </c>
      <c r="N10959" s="9"/>
      <c r="O10959" s="21"/>
      <c r="Q10959" s="29"/>
      <c r="U10959" s="17"/>
      <c r="V10959" s="2" t="s">
        <v>5148</v>
      </c>
      <c r="Y10959" t="str">
        <f t="shared" si="669"/>
        <v/>
      </c>
      <c r="AA10959" t="str">
        <f t="shared" si="670"/>
        <v/>
      </c>
      <c r="AC10959" s="7"/>
      <c r="AD10959" t="s">
        <v>1930</v>
      </c>
      <c r="AE10959">
        <f t="shared" si="671"/>
        <v>0</v>
      </c>
      <c r="AG10959" s="2"/>
      <c r="AH10959" t="s">
        <v>1709</v>
      </c>
      <c r="AI10959" s="7" t="s">
        <v>4610</v>
      </c>
    </row>
    <row r="10960" spans="1:35" ht="11" customHeight="1" outlineLevel="1" x14ac:dyDescent="0.25">
      <c r="A10960" t="s">
        <v>1707</v>
      </c>
      <c r="C10960" s="2" t="s">
        <v>12974</v>
      </c>
      <c r="D10960" s="2">
        <v>1561</v>
      </c>
      <c r="E10960" s="7">
        <v>1969</v>
      </c>
      <c r="F10960" s="5" t="s">
        <v>3773</v>
      </c>
      <c r="H10960" s="5" t="s">
        <v>1278</v>
      </c>
      <c r="I10960" s="6" t="s">
        <v>1930</v>
      </c>
      <c r="J10960" s="6" t="s">
        <v>16765</v>
      </c>
      <c r="K10960" s="17">
        <v>1</v>
      </c>
      <c r="L10960" s="17" t="s">
        <v>7730</v>
      </c>
      <c r="M10960" s="9">
        <v>0.2</v>
      </c>
      <c r="N10960" s="9"/>
      <c r="O10960" s="21"/>
      <c r="Q10960" s="29"/>
      <c r="S10960">
        <v>1</v>
      </c>
      <c r="T10960">
        <v>1</v>
      </c>
      <c r="U10960" s="17"/>
      <c r="V10960" s="2" t="s">
        <v>1277</v>
      </c>
      <c r="Y10960" t="str">
        <f t="shared" si="669"/>
        <v/>
      </c>
      <c r="AA10960" t="str">
        <f t="shared" si="670"/>
        <v/>
      </c>
      <c r="AC10960" s="7"/>
      <c r="AD10960" t="s">
        <v>1930</v>
      </c>
      <c r="AE10960">
        <f t="shared" si="671"/>
        <v>0</v>
      </c>
      <c r="AG10960" s="2"/>
      <c r="AH10960" t="s">
        <v>1709</v>
      </c>
      <c r="AI10960" s="7" t="s">
        <v>4610</v>
      </c>
    </row>
    <row r="10961" spans="1:35" ht="11" customHeight="1" outlineLevel="1" x14ac:dyDescent="0.25">
      <c r="A10961" t="s">
        <v>1707</v>
      </c>
      <c r="C10961" s="2" t="s">
        <v>12974</v>
      </c>
      <c r="D10961" s="2">
        <v>1562</v>
      </c>
      <c r="E10961" s="7">
        <v>1969</v>
      </c>
      <c r="F10961" s="5" t="s">
        <v>5303</v>
      </c>
      <c r="H10961" s="5" t="s">
        <v>2177</v>
      </c>
      <c r="I10961" s="6" t="s">
        <v>1930</v>
      </c>
      <c r="J10961" s="6" t="s">
        <v>16765</v>
      </c>
      <c r="K10961" s="17">
        <v>1</v>
      </c>
      <c r="L10961" s="17" t="s">
        <v>7730</v>
      </c>
      <c r="M10961" s="9">
        <v>0.35</v>
      </c>
      <c r="N10961" s="9"/>
      <c r="O10961" s="21"/>
      <c r="Q10961" s="29"/>
      <c r="U10961" s="17"/>
      <c r="V10961" s="2" t="s">
        <v>1279</v>
      </c>
      <c r="Y10961" t="str">
        <f t="shared" si="669"/>
        <v/>
      </c>
      <c r="AA10961" t="str">
        <f t="shared" si="670"/>
        <v/>
      </c>
      <c r="AC10961" s="7"/>
      <c r="AD10961" t="s">
        <v>1930</v>
      </c>
      <c r="AE10961">
        <f t="shared" si="671"/>
        <v>0</v>
      </c>
      <c r="AG10961" s="2"/>
      <c r="AH10961" t="s">
        <v>1709</v>
      </c>
      <c r="AI10961" s="7" t="s">
        <v>4610</v>
      </c>
    </row>
    <row r="10962" spans="1:35" ht="11" customHeight="1" outlineLevel="1" collapsed="1" x14ac:dyDescent="0.25">
      <c r="A10962" t="s">
        <v>1707</v>
      </c>
      <c r="C10962" s="2" t="s">
        <v>12974</v>
      </c>
      <c r="D10962" s="2">
        <v>1563</v>
      </c>
      <c r="E10962" s="7">
        <v>1969</v>
      </c>
      <c r="F10962" s="5" t="s">
        <v>2676</v>
      </c>
      <c r="H10962" s="5" t="s">
        <v>6103</v>
      </c>
      <c r="I10962" s="6" t="s">
        <v>1930</v>
      </c>
      <c r="J10962" s="6" t="s">
        <v>16765</v>
      </c>
      <c r="K10962" s="17">
        <v>1</v>
      </c>
      <c r="L10962" s="17" t="s">
        <v>7730</v>
      </c>
      <c r="M10962" s="9">
        <v>0.35</v>
      </c>
      <c r="N10962" s="9"/>
      <c r="O10962" s="21"/>
      <c r="Q10962" s="29"/>
      <c r="U10962" s="17"/>
      <c r="V10962" s="2" t="s">
        <v>2178</v>
      </c>
      <c r="Y10962" t="str">
        <f t="shared" si="669"/>
        <v/>
      </c>
      <c r="AA10962" t="str">
        <f t="shared" si="670"/>
        <v/>
      </c>
      <c r="AC10962" s="7"/>
      <c r="AD10962" t="s">
        <v>1930</v>
      </c>
      <c r="AE10962">
        <f t="shared" si="671"/>
        <v>0</v>
      </c>
      <c r="AG10962" s="2"/>
      <c r="AH10962" t="s">
        <v>1709</v>
      </c>
      <c r="AI10962" s="7" t="s">
        <v>4610</v>
      </c>
    </row>
    <row r="10963" spans="1:35" ht="11" customHeight="1" outlineLevel="1" x14ac:dyDescent="0.25">
      <c r="A10963" t="s">
        <v>1707</v>
      </c>
      <c r="C10963" s="2" t="s">
        <v>12974</v>
      </c>
      <c r="D10963" s="2">
        <v>1564</v>
      </c>
      <c r="E10963" s="7">
        <v>1969</v>
      </c>
      <c r="F10963" s="5" t="s">
        <v>16766</v>
      </c>
      <c r="H10963" s="5" t="s">
        <v>5398</v>
      </c>
      <c r="I10963" s="6" t="s">
        <v>1930</v>
      </c>
      <c r="J10963" s="6" t="s">
        <v>16765</v>
      </c>
      <c r="K10963" s="17">
        <v>1</v>
      </c>
      <c r="L10963" s="17" t="s">
        <v>7730</v>
      </c>
      <c r="M10963" s="9">
        <v>3</v>
      </c>
      <c r="N10963" s="9"/>
      <c r="O10963" s="21"/>
      <c r="Q10963" s="29"/>
      <c r="U10963" s="17"/>
      <c r="V10963" s="2" t="s">
        <v>6104</v>
      </c>
      <c r="Y10963" t="str">
        <f t="shared" si="669"/>
        <v/>
      </c>
      <c r="AA10963">
        <f t="shared" si="670"/>
        <v>1</v>
      </c>
      <c r="AC10963" s="7"/>
      <c r="AD10963" t="s">
        <v>1930</v>
      </c>
      <c r="AE10963">
        <f t="shared" si="671"/>
        <v>0</v>
      </c>
      <c r="AG10963" s="2"/>
      <c r="AH10963" t="s">
        <v>1709</v>
      </c>
      <c r="AI10963" s="7" t="s">
        <v>4922</v>
      </c>
    </row>
    <row r="10964" spans="1:35" ht="11" customHeight="1" outlineLevel="1" x14ac:dyDescent="0.25">
      <c r="A10964" t="s">
        <v>1707</v>
      </c>
      <c r="C10964" s="2" t="s">
        <v>12974</v>
      </c>
      <c r="D10964" s="2">
        <v>1573</v>
      </c>
      <c r="E10964" s="7">
        <v>1969</v>
      </c>
      <c r="F10964" s="5" t="s">
        <v>16767</v>
      </c>
      <c r="H10964" s="5" t="s">
        <v>5398</v>
      </c>
      <c r="I10964" s="6" t="s">
        <v>16763</v>
      </c>
      <c r="J10964" s="6" t="s">
        <v>16768</v>
      </c>
      <c r="K10964" s="17">
        <v>4</v>
      </c>
      <c r="L10964" s="17" t="s">
        <v>7730</v>
      </c>
      <c r="M10964" s="9">
        <v>0.9</v>
      </c>
      <c r="N10964" s="9"/>
      <c r="O10964" s="21"/>
      <c r="Q10964" s="29"/>
      <c r="U10964" s="17"/>
      <c r="V10964" s="2"/>
      <c r="Y10964" t="str">
        <f t="shared" si="669"/>
        <v/>
      </c>
      <c r="AA10964" t="str">
        <f t="shared" si="670"/>
        <v/>
      </c>
      <c r="AC10964" s="7"/>
      <c r="AD10964" t="s">
        <v>16763</v>
      </c>
      <c r="AE10964">
        <f t="shared" si="671"/>
        <v>0</v>
      </c>
      <c r="AG10964" s="2"/>
      <c r="AI10964" s="7"/>
    </row>
    <row r="10965" spans="1:35" ht="11" customHeight="1" outlineLevel="1" x14ac:dyDescent="0.25">
      <c r="A10965" t="s">
        <v>1707</v>
      </c>
      <c r="C10965" s="2" t="s">
        <v>12974</v>
      </c>
      <c r="D10965" s="2">
        <v>1617</v>
      </c>
      <c r="E10965" s="7">
        <v>1970</v>
      </c>
      <c r="F10965" s="5" t="s">
        <v>5140</v>
      </c>
      <c r="H10965" s="5" t="s">
        <v>5398</v>
      </c>
      <c r="I10965" s="6" t="s">
        <v>5399</v>
      </c>
      <c r="J10965" s="6" t="s">
        <v>16769</v>
      </c>
      <c r="K10965" s="17">
        <v>1</v>
      </c>
      <c r="L10965" s="17" t="s">
        <v>7730</v>
      </c>
      <c r="M10965" s="9">
        <v>1.4</v>
      </c>
      <c r="N10965" s="9"/>
      <c r="O10965" s="21"/>
      <c r="Q10965" s="29"/>
      <c r="U10965" s="17"/>
      <c r="V10965" s="2" t="s">
        <v>2168</v>
      </c>
      <c r="Y10965" t="str">
        <f t="shared" si="669"/>
        <v/>
      </c>
      <c r="AA10965" t="str">
        <f t="shared" si="670"/>
        <v/>
      </c>
      <c r="AC10965" s="7"/>
      <c r="AD10965" t="s">
        <v>5399</v>
      </c>
      <c r="AE10965">
        <f t="shared" si="671"/>
        <v>1</v>
      </c>
      <c r="AG10965" s="2"/>
      <c r="AH10965" t="s">
        <v>4921</v>
      </c>
      <c r="AI10965" s="7" t="s">
        <v>4610</v>
      </c>
    </row>
    <row r="10966" spans="1:35" ht="11" customHeight="1" outlineLevel="1" x14ac:dyDescent="0.25">
      <c r="A10966" t="s">
        <v>1707</v>
      </c>
      <c r="C10966" s="2" t="s">
        <v>12974</v>
      </c>
      <c r="D10966" s="2">
        <v>1618</v>
      </c>
      <c r="E10966" s="7">
        <v>1970</v>
      </c>
      <c r="F10966" s="5" t="s">
        <v>5279</v>
      </c>
      <c r="H10966" s="5" t="s">
        <v>5398</v>
      </c>
      <c r="I10966" s="6" t="s">
        <v>5399</v>
      </c>
      <c r="J10966" s="6" t="s">
        <v>16769</v>
      </c>
      <c r="K10966" s="17">
        <v>1</v>
      </c>
      <c r="L10966" s="17" t="s">
        <v>7730</v>
      </c>
      <c r="M10966" s="9">
        <v>1.4</v>
      </c>
      <c r="N10966" s="9"/>
      <c r="O10966" s="21"/>
      <c r="Q10966" s="29"/>
      <c r="U10966" s="17"/>
      <c r="V10966" s="2" t="s">
        <v>2169</v>
      </c>
      <c r="Y10966" t="str">
        <f t="shared" si="669"/>
        <v/>
      </c>
      <c r="AA10966" t="str">
        <f t="shared" si="670"/>
        <v/>
      </c>
      <c r="AC10966" s="7"/>
      <c r="AD10966" t="s">
        <v>5399</v>
      </c>
      <c r="AE10966">
        <f t="shared" si="671"/>
        <v>1</v>
      </c>
      <c r="AG10966" s="2"/>
      <c r="AH10966" t="s">
        <v>4921</v>
      </c>
      <c r="AI10966" s="7" t="s">
        <v>4610</v>
      </c>
    </row>
    <row r="10967" spans="1:35" ht="11" customHeight="1" outlineLevel="1" x14ac:dyDescent="0.25">
      <c r="A10967" t="s">
        <v>1707</v>
      </c>
      <c r="C10967" s="2" t="s">
        <v>12974</v>
      </c>
      <c r="D10967" s="2">
        <v>1619</v>
      </c>
      <c r="E10967" s="7">
        <v>1970</v>
      </c>
      <c r="F10967" s="5" t="s">
        <v>1640</v>
      </c>
      <c r="H10967" s="5" t="s">
        <v>5398</v>
      </c>
      <c r="I10967" s="6" t="s">
        <v>5399</v>
      </c>
      <c r="J10967" s="6" t="s">
        <v>16769</v>
      </c>
      <c r="K10967" s="17">
        <v>1</v>
      </c>
      <c r="L10967" s="17" t="s">
        <v>7730</v>
      </c>
      <c r="M10967" s="9">
        <v>0.2</v>
      </c>
      <c r="N10967" s="9"/>
      <c r="O10967" s="21"/>
      <c r="Q10967" s="29"/>
      <c r="U10967" s="17"/>
      <c r="V10967" s="2" t="s">
        <v>2170</v>
      </c>
      <c r="Y10967" t="str">
        <f t="shared" si="669"/>
        <v/>
      </c>
      <c r="AA10967" t="str">
        <f t="shared" si="670"/>
        <v/>
      </c>
      <c r="AC10967" s="7"/>
      <c r="AD10967" t="s">
        <v>5399</v>
      </c>
      <c r="AE10967">
        <f t="shared" si="671"/>
        <v>1</v>
      </c>
      <c r="AG10967" s="2"/>
      <c r="AH10967" t="s">
        <v>4921</v>
      </c>
      <c r="AI10967" s="7" t="s">
        <v>4610</v>
      </c>
    </row>
    <row r="10968" spans="1:35" ht="11" customHeight="1" outlineLevel="1" x14ac:dyDescent="0.25">
      <c r="A10968" t="s">
        <v>1707</v>
      </c>
      <c r="C10968" s="2" t="s">
        <v>12974</v>
      </c>
      <c r="D10968" s="2">
        <v>1620</v>
      </c>
      <c r="E10968" s="7">
        <v>1970</v>
      </c>
      <c r="F10968" s="5" t="s">
        <v>3773</v>
      </c>
      <c r="H10968" s="5" t="s">
        <v>5398</v>
      </c>
      <c r="I10968" s="6" t="s">
        <v>5399</v>
      </c>
      <c r="J10968" s="6" t="s">
        <v>16769</v>
      </c>
      <c r="K10968" s="17">
        <v>1</v>
      </c>
      <c r="L10968" s="17" t="s">
        <v>7730</v>
      </c>
      <c r="M10968" s="9">
        <v>0.5</v>
      </c>
      <c r="N10968" s="9"/>
      <c r="O10968" s="21"/>
      <c r="Q10968" s="29"/>
      <c r="U10968" s="17"/>
      <c r="V10968" s="2" t="s">
        <v>2171</v>
      </c>
      <c r="Y10968" t="str">
        <f t="shared" si="669"/>
        <v/>
      </c>
      <c r="AA10968" t="str">
        <f t="shared" si="670"/>
        <v/>
      </c>
      <c r="AC10968" s="7"/>
      <c r="AD10968" t="s">
        <v>5399</v>
      </c>
      <c r="AE10968">
        <f t="shared" si="671"/>
        <v>1</v>
      </c>
      <c r="AG10968" s="2"/>
      <c r="AH10968" t="s">
        <v>4921</v>
      </c>
      <c r="AI10968" s="7" t="s">
        <v>4610</v>
      </c>
    </row>
    <row r="10969" spans="1:35" ht="11" customHeight="1" outlineLevel="1" x14ac:dyDescent="0.25">
      <c r="A10969" t="s">
        <v>1707</v>
      </c>
      <c r="C10969" s="2" t="s">
        <v>12974</v>
      </c>
      <c r="D10969" s="2">
        <v>1621</v>
      </c>
      <c r="E10969" s="7">
        <v>1970</v>
      </c>
      <c r="F10969" s="5" t="s">
        <v>2173</v>
      </c>
      <c r="H10969" s="5" t="s">
        <v>5398</v>
      </c>
      <c r="I10969" s="6" t="s">
        <v>5399</v>
      </c>
      <c r="J10969" s="6" t="s">
        <v>16769</v>
      </c>
      <c r="K10969" s="17">
        <v>1</v>
      </c>
      <c r="L10969" s="17" t="s">
        <v>7730</v>
      </c>
      <c r="M10969" s="9">
        <v>0.4</v>
      </c>
      <c r="N10969" s="9"/>
      <c r="O10969" s="21"/>
      <c r="Q10969" s="29"/>
      <c r="S10969">
        <v>1</v>
      </c>
      <c r="T10969">
        <v>1</v>
      </c>
      <c r="U10969" s="17"/>
      <c r="V10969" s="2" t="s">
        <v>2172</v>
      </c>
      <c r="Y10969" t="str">
        <f t="shared" si="669"/>
        <v/>
      </c>
      <c r="AA10969" t="str">
        <f t="shared" si="670"/>
        <v/>
      </c>
      <c r="AC10969" s="7"/>
      <c r="AD10969" t="s">
        <v>5399</v>
      </c>
      <c r="AE10969">
        <f t="shared" si="671"/>
        <v>1</v>
      </c>
      <c r="AG10969" s="2"/>
      <c r="AH10969" t="s">
        <v>4921</v>
      </c>
      <c r="AI10969" s="7" t="s">
        <v>4610</v>
      </c>
    </row>
    <row r="10970" spans="1:35" ht="11" customHeight="1" outlineLevel="1" x14ac:dyDescent="0.25">
      <c r="A10970" t="s">
        <v>1707</v>
      </c>
      <c r="C10970" s="2" t="s">
        <v>12974</v>
      </c>
      <c r="D10970" s="2">
        <v>1622</v>
      </c>
      <c r="E10970" s="7">
        <v>1970</v>
      </c>
      <c r="F10970" s="5" t="s">
        <v>284</v>
      </c>
      <c r="H10970" s="5" t="s">
        <v>5398</v>
      </c>
      <c r="I10970" s="6" t="s">
        <v>5399</v>
      </c>
      <c r="J10970" s="6" t="s">
        <v>16769</v>
      </c>
      <c r="K10970" s="17">
        <v>1</v>
      </c>
      <c r="L10970" s="17" t="s">
        <v>7730</v>
      </c>
      <c r="M10970" s="9">
        <v>1.4</v>
      </c>
      <c r="N10970" s="9"/>
      <c r="O10970" s="21"/>
      <c r="Q10970" s="29"/>
      <c r="U10970" s="17"/>
      <c r="V10970" s="2" t="s">
        <v>2174</v>
      </c>
      <c r="Y10970" t="str">
        <f t="shared" si="669"/>
        <v/>
      </c>
      <c r="AA10970" t="str">
        <f t="shared" si="670"/>
        <v/>
      </c>
      <c r="AC10970" s="7"/>
      <c r="AD10970" t="s">
        <v>5399</v>
      </c>
      <c r="AE10970">
        <f t="shared" si="671"/>
        <v>1</v>
      </c>
      <c r="AG10970" s="2"/>
      <c r="AH10970" t="s">
        <v>4921</v>
      </c>
      <c r="AI10970" s="7" t="s">
        <v>4610</v>
      </c>
    </row>
    <row r="10971" spans="1:35" ht="11" customHeight="1" outlineLevel="1" x14ac:dyDescent="0.25">
      <c r="A10971" t="s">
        <v>1707</v>
      </c>
      <c r="C10971" s="2" t="s">
        <v>12974</v>
      </c>
      <c r="D10971" s="2">
        <v>1623</v>
      </c>
      <c r="E10971" s="7">
        <v>1970</v>
      </c>
      <c r="F10971" s="5" t="s">
        <v>16770</v>
      </c>
      <c r="H10971" s="5" t="s">
        <v>5398</v>
      </c>
      <c r="I10971" s="6" t="s">
        <v>5399</v>
      </c>
      <c r="J10971" s="6" t="s">
        <v>16769</v>
      </c>
      <c r="K10971" s="17">
        <v>3</v>
      </c>
      <c r="L10971" s="17" t="s">
        <v>7730</v>
      </c>
      <c r="M10971" s="9">
        <v>2.2000000000000002</v>
      </c>
      <c r="N10971" s="9"/>
      <c r="O10971" s="21"/>
      <c r="Q10971" s="29"/>
      <c r="U10971" s="17"/>
      <c r="V10971" s="2" t="s">
        <v>2175</v>
      </c>
      <c r="Y10971" t="str">
        <f t="shared" si="669"/>
        <v/>
      </c>
      <c r="AA10971">
        <f t="shared" si="670"/>
        <v>1</v>
      </c>
      <c r="AC10971" s="7"/>
      <c r="AD10971" t="s">
        <v>5399</v>
      </c>
      <c r="AE10971">
        <f t="shared" si="671"/>
        <v>1</v>
      </c>
      <c r="AG10971" s="2"/>
      <c r="AH10971" t="s">
        <v>4921</v>
      </c>
      <c r="AI10971" s="7" t="s">
        <v>4922</v>
      </c>
    </row>
    <row r="10972" spans="1:35" ht="11" customHeight="1" outlineLevel="1" x14ac:dyDescent="0.25">
      <c r="A10972" t="s">
        <v>1707</v>
      </c>
      <c r="C10972" s="2" t="s">
        <v>12974</v>
      </c>
      <c r="D10972" s="2">
        <v>1829</v>
      </c>
      <c r="E10972" s="7">
        <v>1974</v>
      </c>
      <c r="F10972" s="5" t="s">
        <v>3217</v>
      </c>
      <c r="H10972" s="5" t="s">
        <v>5398</v>
      </c>
      <c r="I10972" s="6" t="s">
        <v>16771</v>
      </c>
      <c r="J10972" s="6" t="s">
        <v>16772</v>
      </c>
      <c r="K10972" s="17">
        <v>4</v>
      </c>
      <c r="L10972" s="17" t="s">
        <v>7730</v>
      </c>
      <c r="M10972" s="9">
        <v>0.5</v>
      </c>
      <c r="N10972" s="9"/>
      <c r="O10972" s="21"/>
      <c r="Q10972" s="29"/>
      <c r="T10972">
        <v>1</v>
      </c>
      <c r="U10972" s="17"/>
      <c r="V10972" s="2"/>
      <c r="Y10972" t="str">
        <f t="shared" si="669"/>
        <v/>
      </c>
      <c r="AA10972" t="str">
        <f t="shared" si="670"/>
        <v/>
      </c>
      <c r="AC10972" s="7"/>
      <c r="AD10972" t="s">
        <v>16771</v>
      </c>
      <c r="AE10972">
        <f t="shared" si="671"/>
        <v>0</v>
      </c>
      <c r="AG10972" s="2"/>
      <c r="AI10972" s="7"/>
    </row>
    <row r="10973" spans="1:35" ht="11" customHeight="1" outlineLevel="1" x14ac:dyDescent="0.25">
      <c r="A10973" t="s">
        <v>1707</v>
      </c>
      <c r="C10973" s="2" t="s">
        <v>12974</v>
      </c>
      <c r="D10973" s="2">
        <v>1839</v>
      </c>
      <c r="E10973" s="7">
        <v>1974</v>
      </c>
      <c r="F10973" s="5" t="s">
        <v>183</v>
      </c>
      <c r="H10973" s="5" t="s">
        <v>5398</v>
      </c>
      <c r="I10973" s="6" t="s">
        <v>17010</v>
      </c>
      <c r="J10973" s="6" t="s">
        <v>8239</v>
      </c>
      <c r="K10973" s="17">
        <v>1</v>
      </c>
      <c r="L10973" s="17" t="s">
        <v>7730</v>
      </c>
      <c r="M10973" s="9">
        <v>0.4</v>
      </c>
      <c r="N10973" s="9"/>
      <c r="O10973" s="21"/>
      <c r="Q10973" s="29"/>
      <c r="S10973">
        <v>1</v>
      </c>
      <c r="T10973">
        <v>1</v>
      </c>
      <c r="U10973" s="17"/>
      <c r="V10973" s="2">
        <v>941</v>
      </c>
      <c r="Y10973" t="str">
        <f t="shared" ref="Y10973:Y11036" si="672">IF(COUNTIF(F10973,"*fdc*"),1,"")</f>
        <v/>
      </c>
      <c r="AA10973" t="str">
        <f t="shared" ref="AA10973:AA11036" si="673">IF(COUNTIF(F10973,"*s/s*"),1,"")</f>
        <v/>
      </c>
      <c r="AC10973" s="7"/>
      <c r="AD10973" t="s">
        <v>17010</v>
      </c>
      <c r="AE10973">
        <f t="shared" si="671"/>
        <v>0</v>
      </c>
      <c r="AG10973" s="2"/>
      <c r="AH10973" t="s">
        <v>1709</v>
      </c>
      <c r="AI10973" s="7"/>
    </row>
    <row r="10974" spans="1:35" ht="11" customHeight="1" outlineLevel="1" x14ac:dyDescent="0.25">
      <c r="A10974" t="s">
        <v>1707</v>
      </c>
      <c r="C10974" s="2" t="s">
        <v>12974</v>
      </c>
      <c r="D10974" s="2">
        <v>1847</v>
      </c>
      <c r="E10974" s="7">
        <v>1974</v>
      </c>
      <c r="F10974" s="5" t="s">
        <v>3941</v>
      </c>
      <c r="H10974" s="5" t="s">
        <v>5398</v>
      </c>
      <c r="I10974" s="6" t="s">
        <v>17010</v>
      </c>
      <c r="J10974" s="6" t="s">
        <v>17011</v>
      </c>
      <c r="K10974" s="17">
        <v>1</v>
      </c>
      <c r="L10974" s="17" t="s">
        <v>20076</v>
      </c>
      <c r="M10974" s="9"/>
      <c r="N10974" s="9"/>
      <c r="O10974" s="21"/>
      <c r="Q10974" s="29"/>
      <c r="U10974" s="17"/>
      <c r="V10974" s="2"/>
      <c r="Y10974" t="str">
        <f t="shared" si="672"/>
        <v/>
      </c>
      <c r="AA10974" t="str">
        <f t="shared" si="673"/>
        <v/>
      </c>
      <c r="AC10974" s="7"/>
      <c r="AD10974" t="s">
        <v>17010</v>
      </c>
      <c r="AE10974">
        <f t="shared" si="671"/>
        <v>0</v>
      </c>
      <c r="AG10974" s="2"/>
      <c r="AI10974" s="7"/>
    </row>
    <row r="10975" spans="1:35" ht="11" customHeight="1" outlineLevel="1" x14ac:dyDescent="0.25">
      <c r="A10975" t="s">
        <v>1707</v>
      </c>
      <c r="C10975" s="2" t="s">
        <v>12974</v>
      </c>
      <c r="D10975" s="2" t="s">
        <v>17012</v>
      </c>
      <c r="E10975" s="7">
        <v>1974</v>
      </c>
      <c r="F10975" s="5" t="s">
        <v>3781</v>
      </c>
      <c r="H10975" s="5" t="s">
        <v>5398</v>
      </c>
      <c r="I10975" s="6" t="s">
        <v>17010</v>
      </c>
      <c r="J10975" s="6" t="s">
        <v>17011</v>
      </c>
      <c r="K10975" s="17">
        <v>1</v>
      </c>
      <c r="L10975" s="17" t="s">
        <v>7730</v>
      </c>
      <c r="M10975" s="9">
        <v>6.5</v>
      </c>
      <c r="N10975" s="9"/>
      <c r="O10975" s="21"/>
      <c r="Q10975" s="29"/>
      <c r="U10975" s="17"/>
      <c r="V10975" s="2" t="s">
        <v>6726</v>
      </c>
      <c r="Y10975" t="str">
        <f t="shared" si="672"/>
        <v/>
      </c>
      <c r="AA10975" t="str">
        <f t="shared" si="673"/>
        <v/>
      </c>
      <c r="AC10975" s="7"/>
      <c r="AD10975" t="s">
        <v>17010</v>
      </c>
      <c r="AE10975">
        <f t="shared" si="671"/>
        <v>0</v>
      </c>
      <c r="AG10975" s="2"/>
      <c r="AH10975" t="s">
        <v>1709</v>
      </c>
      <c r="AI10975" s="7" t="s">
        <v>4922</v>
      </c>
    </row>
    <row r="10976" spans="1:35" ht="11" customHeight="1" outlineLevel="1" x14ac:dyDescent="0.25">
      <c r="A10976" t="s">
        <v>1707</v>
      </c>
      <c r="C10976" s="2" t="s">
        <v>12974</v>
      </c>
      <c r="D10976" s="2">
        <v>2050</v>
      </c>
      <c r="E10976" s="7">
        <v>1977</v>
      </c>
      <c r="F10976" s="5" t="s">
        <v>1419</v>
      </c>
      <c r="H10976" s="5" t="s">
        <v>5398</v>
      </c>
      <c r="I10976" s="6" t="s">
        <v>17014</v>
      </c>
      <c r="J10976" s="6" t="s">
        <v>17013</v>
      </c>
      <c r="K10976" s="17">
        <v>1</v>
      </c>
      <c r="L10976" s="17" t="s">
        <v>7730</v>
      </c>
      <c r="M10976" s="9">
        <v>2</v>
      </c>
      <c r="N10976" s="9"/>
      <c r="O10976" s="21"/>
      <c r="Q10976" s="29"/>
      <c r="U10976" s="17"/>
      <c r="V10976" s="2" t="s">
        <v>2586</v>
      </c>
      <c r="Y10976" t="str">
        <f t="shared" si="672"/>
        <v/>
      </c>
      <c r="AA10976" t="str">
        <f t="shared" si="673"/>
        <v/>
      </c>
      <c r="AC10976" s="7"/>
      <c r="AD10976" t="s">
        <v>17014</v>
      </c>
      <c r="AE10976">
        <f t="shared" si="671"/>
        <v>0</v>
      </c>
      <c r="AG10976" s="2"/>
      <c r="AH10976" t="s">
        <v>1709</v>
      </c>
      <c r="AI10976" s="7" t="s">
        <v>4922</v>
      </c>
    </row>
    <row r="10977" spans="1:35" ht="11" customHeight="1" outlineLevel="1" x14ac:dyDescent="0.25">
      <c r="A10977" t="s">
        <v>1707</v>
      </c>
      <c r="C10977" s="2" t="s">
        <v>12974</v>
      </c>
      <c r="D10977" s="2">
        <v>2117</v>
      </c>
      <c r="E10977" s="7">
        <v>1978</v>
      </c>
      <c r="F10977" s="5" t="s">
        <v>5139</v>
      </c>
      <c r="H10977" s="5" t="s">
        <v>5398</v>
      </c>
      <c r="I10977" s="6" t="s">
        <v>5670</v>
      </c>
      <c r="J10977" s="6" t="s">
        <v>16775</v>
      </c>
      <c r="K10977" s="17">
        <v>1</v>
      </c>
      <c r="L10977" s="17" t="s">
        <v>7730</v>
      </c>
      <c r="M10977" s="9">
        <v>0.15</v>
      </c>
      <c r="N10977" s="9"/>
      <c r="O10977" s="21"/>
      <c r="Q10977" s="29"/>
      <c r="S10977">
        <v>1</v>
      </c>
      <c r="T10977">
        <v>1</v>
      </c>
      <c r="U10977" s="17"/>
      <c r="V10977" s="2">
        <v>1097</v>
      </c>
      <c r="Y10977" t="str">
        <f t="shared" si="672"/>
        <v/>
      </c>
      <c r="AA10977" t="str">
        <f t="shared" si="673"/>
        <v/>
      </c>
      <c r="AC10977" s="7"/>
      <c r="AD10977" t="s">
        <v>5670</v>
      </c>
      <c r="AE10977">
        <f t="shared" si="671"/>
        <v>0</v>
      </c>
      <c r="AG10977" s="2"/>
      <c r="AH10977" t="s">
        <v>5671</v>
      </c>
      <c r="AI10977" s="7" t="s">
        <v>4610</v>
      </c>
    </row>
    <row r="10978" spans="1:35" ht="11" customHeight="1" outlineLevel="1" x14ac:dyDescent="0.25">
      <c r="A10978" t="s">
        <v>1707</v>
      </c>
      <c r="C10978" s="2" t="s">
        <v>12974</v>
      </c>
      <c r="D10978" s="2">
        <v>2116</v>
      </c>
      <c r="E10978" s="7">
        <v>1978</v>
      </c>
      <c r="F10978" s="5" t="s">
        <v>5139</v>
      </c>
      <c r="H10978" s="5" t="s">
        <v>5398</v>
      </c>
      <c r="I10978" s="6" t="s">
        <v>5672</v>
      </c>
      <c r="J10978" s="6" t="s">
        <v>16775</v>
      </c>
      <c r="K10978" s="17">
        <v>2</v>
      </c>
      <c r="L10978" s="17" t="s">
        <v>7730</v>
      </c>
      <c r="M10978" s="9">
        <v>0.15</v>
      </c>
      <c r="N10978" s="9"/>
      <c r="O10978" s="21"/>
      <c r="Q10978" s="29"/>
      <c r="U10978" s="17"/>
      <c r="V10978" s="2">
        <v>1098</v>
      </c>
      <c r="Y10978" t="str">
        <f t="shared" si="672"/>
        <v/>
      </c>
      <c r="AA10978" t="str">
        <f t="shared" si="673"/>
        <v/>
      </c>
      <c r="AC10978" s="7"/>
      <c r="AD10978" t="s">
        <v>5672</v>
      </c>
      <c r="AE10978">
        <f t="shared" si="671"/>
        <v>0</v>
      </c>
      <c r="AG10978" s="2"/>
      <c r="AH10978" t="s">
        <v>5673</v>
      </c>
      <c r="AI10978" s="7" t="s">
        <v>4610</v>
      </c>
    </row>
    <row r="10979" spans="1:35" ht="11" customHeight="1" outlineLevel="1" x14ac:dyDescent="0.25">
      <c r="A10979" t="s">
        <v>1707</v>
      </c>
      <c r="C10979" s="2" t="s">
        <v>12974</v>
      </c>
      <c r="D10979" s="2" t="s">
        <v>16773</v>
      </c>
      <c r="E10979" s="7">
        <v>1978</v>
      </c>
      <c r="F10979" s="5" t="s">
        <v>4877</v>
      </c>
      <c r="H10979" s="5" t="s">
        <v>5398</v>
      </c>
      <c r="I10979" s="6" t="s">
        <v>1927</v>
      </c>
      <c r="J10979" s="6" t="s">
        <v>16775</v>
      </c>
      <c r="K10979" s="17">
        <v>1</v>
      </c>
      <c r="L10979" s="17" t="s">
        <v>7730</v>
      </c>
      <c r="M10979" s="9">
        <v>0.15</v>
      </c>
      <c r="N10979" s="9"/>
      <c r="O10979" s="21"/>
      <c r="Q10979" s="29"/>
      <c r="U10979" s="17"/>
      <c r="V10979" s="2" t="s">
        <v>5674</v>
      </c>
      <c r="X10979" t="s">
        <v>7732</v>
      </c>
      <c r="Y10979" t="str">
        <f t="shared" si="672"/>
        <v/>
      </c>
      <c r="AA10979" t="str">
        <f t="shared" si="673"/>
        <v/>
      </c>
      <c r="AC10979" s="7"/>
      <c r="AD10979" t="s">
        <v>1927</v>
      </c>
      <c r="AE10979">
        <f t="shared" si="671"/>
        <v>0</v>
      </c>
      <c r="AG10979" s="2"/>
      <c r="AH10979" t="s">
        <v>5671</v>
      </c>
      <c r="AI10979" s="7" t="s">
        <v>4610</v>
      </c>
    </row>
    <row r="10980" spans="1:35" ht="11" customHeight="1" outlineLevel="1" x14ac:dyDescent="0.25">
      <c r="A10980" t="s">
        <v>1707</v>
      </c>
      <c r="C10980" s="2" t="s">
        <v>12974</v>
      </c>
      <c r="D10980" s="2">
        <v>2118</v>
      </c>
      <c r="E10980" s="7">
        <v>1978</v>
      </c>
      <c r="F10980" s="5" t="s">
        <v>2974</v>
      </c>
      <c r="H10980" s="5" t="s">
        <v>5398</v>
      </c>
      <c r="I10980" s="6" t="s">
        <v>1445</v>
      </c>
      <c r="J10980" s="6" t="s">
        <v>16775</v>
      </c>
      <c r="K10980" s="17">
        <v>1</v>
      </c>
      <c r="L10980" s="17" t="s">
        <v>7730</v>
      </c>
      <c r="M10980" s="9">
        <v>0.15</v>
      </c>
      <c r="N10980" s="9"/>
      <c r="O10980" s="21"/>
      <c r="Q10980" s="29"/>
      <c r="U10980" s="17"/>
      <c r="V10980" s="2">
        <v>1099</v>
      </c>
      <c r="Y10980" t="str">
        <f t="shared" si="672"/>
        <v/>
      </c>
      <c r="AA10980" t="str">
        <f t="shared" si="673"/>
        <v/>
      </c>
      <c r="AC10980" s="7"/>
      <c r="AD10980" t="s">
        <v>1445</v>
      </c>
      <c r="AE10980">
        <f t="shared" si="671"/>
        <v>0</v>
      </c>
      <c r="AG10980" s="2"/>
      <c r="AH10980" t="s">
        <v>2674</v>
      </c>
      <c r="AI10980" s="7" t="s">
        <v>4610</v>
      </c>
    </row>
    <row r="10981" spans="1:35" ht="11" customHeight="1" outlineLevel="1" x14ac:dyDescent="0.25">
      <c r="A10981" t="s">
        <v>1707</v>
      </c>
      <c r="C10981" s="2" t="s">
        <v>12974</v>
      </c>
      <c r="D10981" s="2">
        <v>2119</v>
      </c>
      <c r="E10981" s="7">
        <v>1978</v>
      </c>
      <c r="F10981" s="5" t="s">
        <v>2974</v>
      </c>
      <c r="H10981" s="5" t="s">
        <v>5398</v>
      </c>
      <c r="I10981" s="6" t="s">
        <v>3161</v>
      </c>
      <c r="J10981" s="6" t="s">
        <v>16775</v>
      </c>
      <c r="K10981" s="17">
        <v>2</v>
      </c>
      <c r="L10981" s="17" t="s">
        <v>7730</v>
      </c>
      <c r="M10981" s="9">
        <v>0.5</v>
      </c>
      <c r="N10981" s="9"/>
      <c r="O10981" s="21"/>
      <c r="Q10981" s="29"/>
      <c r="U10981" s="17"/>
      <c r="V10981" s="2">
        <v>1100</v>
      </c>
      <c r="Y10981" t="str">
        <f t="shared" si="672"/>
        <v/>
      </c>
      <c r="AA10981" t="str">
        <f t="shared" si="673"/>
        <v/>
      </c>
      <c r="AC10981" s="7"/>
      <c r="AD10981" t="s">
        <v>3161</v>
      </c>
      <c r="AE10981">
        <f t="shared" si="671"/>
        <v>0</v>
      </c>
      <c r="AG10981" s="2"/>
      <c r="AH10981" t="s">
        <v>2674</v>
      </c>
      <c r="AI10981" s="7" t="s">
        <v>4610</v>
      </c>
    </row>
    <row r="10982" spans="1:35" ht="11" customHeight="1" outlineLevel="1" x14ac:dyDescent="0.25">
      <c r="A10982" t="s">
        <v>1707</v>
      </c>
      <c r="C10982" s="2" t="s">
        <v>12974</v>
      </c>
      <c r="D10982" s="2" t="s">
        <v>16774</v>
      </c>
      <c r="E10982" s="7">
        <v>1978</v>
      </c>
      <c r="F10982" s="5" t="s">
        <v>4877</v>
      </c>
      <c r="H10982" s="5" t="s">
        <v>5398</v>
      </c>
      <c r="I10982" s="6" t="s">
        <v>1445</v>
      </c>
      <c r="J10982" s="6" t="s">
        <v>16775</v>
      </c>
      <c r="K10982" s="17">
        <v>1</v>
      </c>
      <c r="L10982" s="17" t="s">
        <v>7732</v>
      </c>
      <c r="M10982" s="9"/>
      <c r="N10982" s="9"/>
      <c r="O10982" s="21"/>
      <c r="Q10982" s="29"/>
      <c r="U10982" s="17"/>
      <c r="V10982" s="2" t="s">
        <v>2675</v>
      </c>
      <c r="X10982" t="s">
        <v>7732</v>
      </c>
      <c r="Y10982" t="str">
        <f t="shared" si="672"/>
        <v/>
      </c>
      <c r="AA10982" t="str">
        <f t="shared" si="673"/>
        <v/>
      </c>
      <c r="AC10982" s="7"/>
      <c r="AD10982" t="s">
        <v>1445</v>
      </c>
      <c r="AE10982">
        <f t="shared" ref="AE10982:AE11049" si="674">COUNTIF(I10982,"*Fuji*")</f>
        <v>0</v>
      </c>
      <c r="AG10982" s="2"/>
      <c r="AH10982" t="s">
        <v>2674</v>
      </c>
      <c r="AI10982" s="7" t="s">
        <v>4610</v>
      </c>
    </row>
    <row r="10983" spans="1:35" ht="11" customHeight="1" outlineLevel="1" x14ac:dyDescent="0.25">
      <c r="A10983" t="s">
        <v>1707</v>
      </c>
      <c r="C10983" s="2" t="s">
        <v>12974</v>
      </c>
      <c r="D10983" s="2">
        <v>2120</v>
      </c>
      <c r="E10983" s="7">
        <v>1978</v>
      </c>
      <c r="F10983" s="5" t="s">
        <v>1640</v>
      </c>
      <c r="H10983" s="5" t="s">
        <v>5398</v>
      </c>
      <c r="I10983" s="6" t="s">
        <v>4187</v>
      </c>
      <c r="J10983" s="6" t="s">
        <v>16776</v>
      </c>
      <c r="K10983" s="17">
        <v>1</v>
      </c>
      <c r="L10983" s="17" t="s">
        <v>7730</v>
      </c>
      <c r="M10983" s="9">
        <v>1</v>
      </c>
      <c r="N10983" s="9"/>
      <c r="O10983" s="21"/>
      <c r="Q10983" s="29"/>
      <c r="U10983" s="17"/>
      <c r="V10983" s="2" t="s">
        <v>2176</v>
      </c>
      <c r="Y10983" t="str">
        <f t="shared" si="672"/>
        <v/>
      </c>
      <c r="AA10983" t="str">
        <f t="shared" si="673"/>
        <v/>
      </c>
      <c r="AC10983" s="7"/>
      <c r="AD10983" t="s">
        <v>4187</v>
      </c>
      <c r="AE10983">
        <f t="shared" si="674"/>
        <v>0</v>
      </c>
      <c r="AG10983" s="2"/>
      <c r="AH10983" t="s">
        <v>4188</v>
      </c>
      <c r="AI10983" s="7" t="s">
        <v>4610</v>
      </c>
    </row>
    <row r="10984" spans="1:35" ht="11" customHeight="1" outlineLevel="1" x14ac:dyDescent="0.25">
      <c r="A10984" t="s">
        <v>1707</v>
      </c>
      <c r="C10984" s="2" t="s">
        <v>12974</v>
      </c>
      <c r="D10984" s="2">
        <v>2121</v>
      </c>
      <c r="E10984" s="7">
        <v>1978</v>
      </c>
      <c r="F10984" s="5" t="s">
        <v>1640</v>
      </c>
      <c r="H10984" s="5" t="s">
        <v>5398</v>
      </c>
      <c r="I10984" s="6" t="s">
        <v>1617</v>
      </c>
      <c r="J10984" s="6" t="s">
        <v>16776</v>
      </c>
      <c r="K10984" s="17">
        <v>2</v>
      </c>
      <c r="L10984" s="17" t="s">
        <v>7730</v>
      </c>
      <c r="M10984" s="9">
        <v>0.5</v>
      </c>
      <c r="N10984" s="9"/>
      <c r="O10984" s="21"/>
      <c r="Q10984" s="29"/>
      <c r="U10984" s="17"/>
      <c r="V10984" s="2" t="s">
        <v>4189</v>
      </c>
      <c r="Y10984" t="str">
        <f t="shared" si="672"/>
        <v/>
      </c>
      <c r="AA10984" t="str">
        <f t="shared" si="673"/>
        <v/>
      </c>
      <c r="AC10984" s="7"/>
      <c r="AD10984" t="s">
        <v>1617</v>
      </c>
      <c r="AE10984">
        <f t="shared" si="674"/>
        <v>0</v>
      </c>
      <c r="AG10984" s="2"/>
      <c r="AH10984" t="s">
        <v>3621</v>
      </c>
      <c r="AI10984" s="7" t="s">
        <v>4610</v>
      </c>
    </row>
    <row r="10985" spans="1:35" ht="11" customHeight="1" outlineLevel="1" x14ac:dyDescent="0.25">
      <c r="A10985" t="s">
        <v>1707</v>
      </c>
      <c r="C10985" s="2" t="s">
        <v>12974</v>
      </c>
      <c r="D10985" s="2">
        <v>2122</v>
      </c>
      <c r="E10985" s="7">
        <v>1978</v>
      </c>
      <c r="F10985" s="5" t="s">
        <v>5296</v>
      </c>
      <c r="H10985" s="5" t="s">
        <v>5398</v>
      </c>
      <c r="I10985" s="6" t="s">
        <v>1708</v>
      </c>
      <c r="J10985" s="6" t="s">
        <v>16776</v>
      </c>
      <c r="K10985" s="17">
        <v>1</v>
      </c>
      <c r="L10985" s="17" t="s">
        <v>7730</v>
      </c>
      <c r="M10985" s="9">
        <v>0.5</v>
      </c>
      <c r="N10985" s="9"/>
      <c r="O10985" s="21"/>
      <c r="Q10985" s="29"/>
      <c r="U10985" s="17"/>
      <c r="V10985" s="2" t="s">
        <v>4190</v>
      </c>
      <c r="Y10985" t="str">
        <f t="shared" si="672"/>
        <v/>
      </c>
      <c r="AA10985" t="str">
        <f t="shared" si="673"/>
        <v/>
      </c>
      <c r="AC10985" s="7"/>
      <c r="AD10985" t="s">
        <v>1708</v>
      </c>
      <c r="AE10985">
        <f t="shared" si="674"/>
        <v>0</v>
      </c>
      <c r="AG10985" s="2"/>
      <c r="AH10985" t="s">
        <v>1709</v>
      </c>
      <c r="AI10985" s="7" t="s">
        <v>4610</v>
      </c>
    </row>
    <row r="10986" spans="1:35" ht="11" customHeight="1" outlineLevel="1" x14ac:dyDescent="0.25">
      <c r="A10986" t="s">
        <v>1707</v>
      </c>
      <c r="C10986" s="2" t="s">
        <v>12974</v>
      </c>
      <c r="D10986" s="2">
        <v>2123</v>
      </c>
      <c r="E10986" s="7">
        <v>1978</v>
      </c>
      <c r="F10986" s="5" t="s">
        <v>5296</v>
      </c>
      <c r="H10986" s="5" t="s">
        <v>5398</v>
      </c>
      <c r="I10986" s="6" t="s">
        <v>4192</v>
      </c>
      <c r="J10986" s="6" t="s">
        <v>16776</v>
      </c>
      <c r="K10986" s="17">
        <v>2</v>
      </c>
      <c r="L10986" s="17" t="s">
        <v>7730</v>
      </c>
      <c r="M10986" s="9">
        <v>1.1499999999999999</v>
      </c>
      <c r="N10986" s="9"/>
      <c r="O10986" s="21"/>
      <c r="Q10986" s="29"/>
      <c r="U10986" s="17"/>
      <c r="V10986" s="2" t="s">
        <v>4191</v>
      </c>
      <c r="Y10986" t="str">
        <f t="shared" si="672"/>
        <v/>
      </c>
      <c r="AA10986" t="str">
        <f t="shared" si="673"/>
        <v/>
      </c>
      <c r="AC10986" s="7"/>
      <c r="AD10986" t="s">
        <v>4192</v>
      </c>
      <c r="AE10986">
        <f t="shared" si="674"/>
        <v>0</v>
      </c>
      <c r="AG10986" s="2"/>
      <c r="AH10986" t="s">
        <v>6091</v>
      </c>
      <c r="AI10986" s="7" t="s">
        <v>4610</v>
      </c>
    </row>
    <row r="10987" spans="1:35" ht="11" customHeight="1" outlineLevel="1" x14ac:dyDescent="0.25">
      <c r="A10987" t="s">
        <v>1707</v>
      </c>
      <c r="C10987" s="2" t="s">
        <v>12974</v>
      </c>
      <c r="D10987" s="2">
        <v>2124</v>
      </c>
      <c r="E10987" s="7">
        <v>1978</v>
      </c>
      <c r="F10987" s="5" t="s">
        <v>5303</v>
      </c>
      <c r="H10987" s="5" t="s">
        <v>5398</v>
      </c>
      <c r="I10987" s="6" t="s">
        <v>3158</v>
      </c>
      <c r="J10987" s="6" t="s">
        <v>16776</v>
      </c>
      <c r="K10987" s="17">
        <v>3</v>
      </c>
      <c r="L10987" s="17" t="s">
        <v>7730</v>
      </c>
      <c r="M10987" s="9">
        <v>1.1499999999999999</v>
      </c>
      <c r="N10987" s="9"/>
      <c r="O10987" s="21"/>
      <c r="Q10987" s="29"/>
      <c r="U10987" s="17"/>
      <c r="V10987" s="2" t="s">
        <v>3157</v>
      </c>
      <c r="Y10987" t="str">
        <f t="shared" si="672"/>
        <v/>
      </c>
      <c r="AA10987" t="str">
        <f t="shared" si="673"/>
        <v/>
      </c>
      <c r="AC10987" s="7"/>
      <c r="AD10987" t="s">
        <v>3158</v>
      </c>
      <c r="AE10987">
        <f t="shared" si="674"/>
        <v>0</v>
      </c>
      <c r="AG10987" s="2"/>
      <c r="AH10987" t="s">
        <v>3159</v>
      </c>
      <c r="AI10987" s="7" t="s">
        <v>4610</v>
      </c>
    </row>
    <row r="10988" spans="1:35" ht="11" customHeight="1" outlineLevel="1" x14ac:dyDescent="0.25">
      <c r="A10988" t="s">
        <v>1707</v>
      </c>
      <c r="C10988" s="2" t="s">
        <v>12974</v>
      </c>
      <c r="D10988" s="2">
        <v>2125</v>
      </c>
      <c r="E10988" s="7">
        <v>1978</v>
      </c>
      <c r="F10988" s="5" t="s">
        <v>5303</v>
      </c>
      <c r="H10988" s="5" t="s">
        <v>5398</v>
      </c>
      <c r="I10988" s="6" t="s">
        <v>3161</v>
      </c>
      <c r="J10988" s="6" t="s">
        <v>16776</v>
      </c>
      <c r="K10988" s="17">
        <v>2</v>
      </c>
      <c r="L10988" s="17" t="s">
        <v>7730</v>
      </c>
      <c r="M10988" s="9">
        <v>1.1499999999999999</v>
      </c>
      <c r="N10988" s="9"/>
      <c r="O10988" s="21"/>
      <c r="Q10988" s="29"/>
      <c r="U10988" s="17"/>
      <c r="V10988" s="2" t="s">
        <v>3160</v>
      </c>
      <c r="Y10988" t="str">
        <f t="shared" si="672"/>
        <v/>
      </c>
      <c r="AA10988" t="str">
        <f t="shared" si="673"/>
        <v/>
      </c>
      <c r="AC10988" s="7"/>
      <c r="AD10988" t="s">
        <v>3161</v>
      </c>
      <c r="AE10988">
        <f t="shared" si="674"/>
        <v>0</v>
      </c>
      <c r="AG10988" s="2"/>
      <c r="AH10988" t="s">
        <v>3162</v>
      </c>
      <c r="AI10988" s="7" t="s">
        <v>4610</v>
      </c>
    </row>
    <row r="10989" spans="1:35" ht="11" customHeight="1" outlineLevel="1" x14ac:dyDescent="0.25">
      <c r="A10989" t="s">
        <v>1707</v>
      </c>
      <c r="C10989" s="2" t="s">
        <v>12974</v>
      </c>
      <c r="D10989" s="2">
        <v>2126</v>
      </c>
      <c r="E10989" s="7">
        <v>1978</v>
      </c>
      <c r="F10989" s="5" t="s">
        <v>3164</v>
      </c>
      <c r="H10989" s="5" t="s">
        <v>5398</v>
      </c>
      <c r="I10989" s="6" t="s">
        <v>993</v>
      </c>
      <c r="J10989" s="6" t="s">
        <v>16776</v>
      </c>
      <c r="K10989" s="17">
        <v>1</v>
      </c>
      <c r="L10989" s="17" t="s">
        <v>7732</v>
      </c>
      <c r="M10989" s="9"/>
      <c r="N10989" s="9"/>
      <c r="O10989" s="21"/>
      <c r="Q10989" s="29"/>
      <c r="U10989" s="17"/>
      <c r="V10989" s="2" t="s">
        <v>3163</v>
      </c>
      <c r="Y10989" t="str">
        <f t="shared" si="672"/>
        <v/>
      </c>
      <c r="AA10989" t="str">
        <f t="shared" si="673"/>
        <v/>
      </c>
      <c r="AC10989" s="7"/>
      <c r="AD10989" t="s">
        <v>993</v>
      </c>
      <c r="AE10989">
        <f t="shared" si="674"/>
        <v>0</v>
      </c>
      <c r="AG10989" s="2"/>
      <c r="AH10989" t="s">
        <v>4033</v>
      </c>
      <c r="AI10989" s="7" t="s">
        <v>4922</v>
      </c>
    </row>
    <row r="10990" spans="1:35" ht="11" customHeight="1" outlineLevel="1" x14ac:dyDescent="0.25">
      <c r="A10990" t="s">
        <v>1707</v>
      </c>
      <c r="C10990" s="2" t="s">
        <v>12974</v>
      </c>
      <c r="D10990" s="2">
        <v>2127</v>
      </c>
      <c r="E10990" s="7">
        <v>1978</v>
      </c>
      <c r="F10990" s="5" t="s">
        <v>3164</v>
      </c>
      <c r="H10990" s="5" t="s">
        <v>5398</v>
      </c>
      <c r="I10990" s="6" t="s">
        <v>5511</v>
      </c>
      <c r="J10990" s="6" t="s">
        <v>16776</v>
      </c>
      <c r="K10990" s="17">
        <v>2</v>
      </c>
      <c r="L10990" s="17" t="s">
        <v>7732</v>
      </c>
      <c r="M10990" s="9"/>
      <c r="N10990" s="9"/>
      <c r="O10990" s="21"/>
      <c r="Q10990" s="29"/>
      <c r="U10990" s="17"/>
      <c r="V10990" s="2" t="s">
        <v>5510</v>
      </c>
      <c r="Y10990" t="str">
        <f t="shared" si="672"/>
        <v/>
      </c>
      <c r="AA10990" t="str">
        <f t="shared" si="673"/>
        <v/>
      </c>
      <c r="AC10990" s="7"/>
      <c r="AD10990" t="s">
        <v>5511</v>
      </c>
      <c r="AE10990">
        <f t="shared" si="674"/>
        <v>0</v>
      </c>
      <c r="AG10990" s="2"/>
      <c r="AH10990" t="s">
        <v>3315</v>
      </c>
      <c r="AI10990" s="7" t="s">
        <v>4922</v>
      </c>
    </row>
    <row r="10991" spans="1:35" ht="11" customHeight="1" outlineLevel="1" x14ac:dyDescent="0.25">
      <c r="A10991" t="s">
        <v>1707</v>
      </c>
      <c r="C10991" s="2" t="s">
        <v>12974</v>
      </c>
      <c r="D10991" s="2">
        <v>2140</v>
      </c>
      <c r="E10991" s="7">
        <v>1980</v>
      </c>
      <c r="F10991" s="5" t="s">
        <v>20037</v>
      </c>
      <c r="H10991" s="5" t="s">
        <v>5398</v>
      </c>
      <c r="I10991" s="6" t="s">
        <v>20039</v>
      </c>
      <c r="J10991" s="6" t="s">
        <v>20038</v>
      </c>
      <c r="K10991" s="17">
        <v>3</v>
      </c>
      <c r="L10991" s="17" t="s">
        <v>7730</v>
      </c>
      <c r="M10991" s="9">
        <v>0.5</v>
      </c>
      <c r="N10991" s="9"/>
      <c r="O10991" s="21"/>
      <c r="Q10991" s="29"/>
      <c r="U10991" s="17"/>
      <c r="V10991" s="2"/>
      <c r="Y10991" t="str">
        <f t="shared" si="672"/>
        <v/>
      </c>
      <c r="AA10991" t="str">
        <f t="shared" si="673"/>
        <v/>
      </c>
      <c r="AC10991" s="7"/>
      <c r="AD10991" t="s">
        <v>20039</v>
      </c>
      <c r="AE10991">
        <f t="shared" si="674"/>
        <v>0</v>
      </c>
      <c r="AG10991" s="2"/>
      <c r="AI10991" s="7"/>
    </row>
    <row r="10992" spans="1:35" ht="11" customHeight="1" outlineLevel="1" x14ac:dyDescent="0.25">
      <c r="A10992" t="s">
        <v>1707</v>
      </c>
      <c r="C10992" s="2" t="s">
        <v>12974</v>
      </c>
      <c r="D10992" s="2">
        <v>2161</v>
      </c>
      <c r="E10992" s="7">
        <v>1980</v>
      </c>
      <c r="F10992" s="5" t="s">
        <v>16777</v>
      </c>
      <c r="H10992" s="5" t="s">
        <v>5398</v>
      </c>
      <c r="I10992" s="6" t="s">
        <v>1930</v>
      </c>
      <c r="J10992" s="6" t="s">
        <v>16778</v>
      </c>
      <c r="K10992" s="17">
        <v>1</v>
      </c>
      <c r="L10992" s="17" t="s">
        <v>7732</v>
      </c>
      <c r="M10992" s="9"/>
      <c r="N10992" s="9"/>
      <c r="O10992" s="21"/>
      <c r="Q10992" s="29"/>
      <c r="U10992" s="17"/>
      <c r="V10992" s="2"/>
      <c r="Y10992" t="str">
        <f t="shared" si="672"/>
        <v/>
      </c>
      <c r="AA10992">
        <f t="shared" si="673"/>
        <v>1</v>
      </c>
      <c r="AC10992" s="7"/>
      <c r="AD10992" t="s">
        <v>1930</v>
      </c>
      <c r="AE10992">
        <f t="shared" si="674"/>
        <v>0</v>
      </c>
      <c r="AG10992" s="2"/>
      <c r="AI10992" s="7"/>
    </row>
    <row r="10993" spans="1:35" ht="11" customHeight="1" outlineLevel="1" x14ac:dyDescent="0.25">
      <c r="A10993" t="s">
        <v>1707</v>
      </c>
      <c r="C10993" s="2" t="s">
        <v>12974</v>
      </c>
      <c r="D10993" s="2">
        <v>2173</v>
      </c>
      <c r="E10993" s="7">
        <v>1980</v>
      </c>
      <c r="F10993" s="5" t="s">
        <v>16779</v>
      </c>
      <c r="H10993" s="5" t="s">
        <v>5398</v>
      </c>
      <c r="I10993" s="6" t="s">
        <v>5508</v>
      </c>
      <c r="J10993" s="6" t="s">
        <v>16780</v>
      </c>
      <c r="K10993" s="17">
        <v>3</v>
      </c>
      <c r="L10993" s="17" t="s">
        <v>7730</v>
      </c>
      <c r="M10993" s="9">
        <v>10.8</v>
      </c>
      <c r="N10993" s="9"/>
      <c r="O10993" s="21"/>
      <c r="Q10993" s="29"/>
      <c r="U10993" s="17"/>
      <c r="V10993" s="2"/>
      <c r="Y10993" t="str">
        <f t="shared" si="672"/>
        <v/>
      </c>
      <c r="AA10993">
        <f t="shared" si="673"/>
        <v>1</v>
      </c>
      <c r="AC10993" s="7"/>
      <c r="AD10993" t="s">
        <v>5508</v>
      </c>
      <c r="AE10993">
        <f t="shared" si="674"/>
        <v>0</v>
      </c>
      <c r="AG10993" s="2"/>
      <c r="AI10993" s="7"/>
    </row>
    <row r="10994" spans="1:35" ht="11" customHeight="1" outlineLevel="1" x14ac:dyDescent="0.25">
      <c r="A10994" t="s">
        <v>1707</v>
      </c>
      <c r="C10994" s="2" t="s">
        <v>12974</v>
      </c>
      <c r="D10994" s="2">
        <v>2191</v>
      </c>
      <c r="E10994" s="7">
        <v>1980</v>
      </c>
      <c r="F10994" s="5" t="s">
        <v>5139</v>
      </c>
      <c r="H10994" s="5" t="s">
        <v>5398</v>
      </c>
      <c r="I10994" s="6" t="s">
        <v>5508</v>
      </c>
      <c r="J10994" s="6" t="s">
        <v>16781</v>
      </c>
      <c r="K10994" s="17">
        <v>3</v>
      </c>
      <c r="L10994" s="17" t="s">
        <v>7732</v>
      </c>
      <c r="M10994" s="9"/>
      <c r="N10994" s="9"/>
      <c r="O10994" s="21"/>
      <c r="Q10994" s="29"/>
      <c r="U10994" s="17"/>
      <c r="V10994" s="2"/>
      <c r="Y10994" t="str">
        <f t="shared" si="672"/>
        <v/>
      </c>
      <c r="AA10994" t="str">
        <f t="shared" si="673"/>
        <v/>
      </c>
      <c r="AC10994" s="7"/>
      <c r="AD10994" t="s">
        <v>5508</v>
      </c>
      <c r="AE10994">
        <f t="shared" si="674"/>
        <v>0</v>
      </c>
      <c r="AG10994" s="2"/>
      <c r="AI10994" s="7"/>
    </row>
    <row r="10995" spans="1:35" ht="11" customHeight="1" outlineLevel="1" collapsed="1" x14ac:dyDescent="0.25">
      <c r="A10995" t="s">
        <v>1707</v>
      </c>
      <c r="C10995" s="2" t="s">
        <v>12974</v>
      </c>
      <c r="D10995" s="2" t="s">
        <v>18795</v>
      </c>
      <c r="E10995" s="7">
        <v>1980</v>
      </c>
      <c r="F10995" s="5" t="s">
        <v>753</v>
      </c>
      <c r="H10995" s="5" t="s">
        <v>5398</v>
      </c>
      <c r="I10995" s="6" t="s">
        <v>5508</v>
      </c>
      <c r="J10995" s="6" t="s">
        <v>16781</v>
      </c>
      <c r="K10995" s="17">
        <v>3</v>
      </c>
      <c r="L10995" s="17" t="s">
        <v>7732</v>
      </c>
      <c r="M10995" s="9"/>
      <c r="N10995" s="9"/>
      <c r="O10995" s="21"/>
      <c r="Q10995" s="29"/>
      <c r="U10995" s="17"/>
      <c r="V10995" s="2"/>
      <c r="Y10995" t="str">
        <f t="shared" si="672"/>
        <v/>
      </c>
      <c r="AA10995">
        <f t="shared" si="673"/>
        <v>1</v>
      </c>
      <c r="AC10995" s="7"/>
      <c r="AD10995" t="s">
        <v>5508</v>
      </c>
      <c r="AE10995">
        <f t="shared" si="674"/>
        <v>0</v>
      </c>
      <c r="AG10995" s="2"/>
      <c r="AI10995" s="7"/>
    </row>
    <row r="10996" spans="1:35" ht="11" customHeight="1" outlineLevel="1" x14ac:dyDescent="0.25">
      <c r="A10996" t="s">
        <v>1707</v>
      </c>
      <c r="C10996" s="2" t="s">
        <v>12974</v>
      </c>
      <c r="D10996" s="2">
        <v>2198</v>
      </c>
      <c r="E10996" s="7">
        <v>1980</v>
      </c>
      <c r="F10996" s="5" t="s">
        <v>1346</v>
      </c>
      <c r="H10996" s="5" t="s">
        <v>5398</v>
      </c>
      <c r="I10996" s="6" t="s">
        <v>5508</v>
      </c>
      <c r="J10996" s="6" t="s">
        <v>16782</v>
      </c>
      <c r="K10996" s="17">
        <v>3</v>
      </c>
      <c r="L10996" s="17" t="s">
        <v>7732</v>
      </c>
      <c r="M10996" s="9"/>
      <c r="N10996" s="9"/>
      <c r="O10996" s="21"/>
      <c r="Q10996" s="29"/>
      <c r="U10996" s="17"/>
      <c r="V10996" s="2"/>
      <c r="Y10996" t="str">
        <f t="shared" si="672"/>
        <v/>
      </c>
      <c r="AA10996" t="str">
        <f t="shared" si="673"/>
        <v/>
      </c>
      <c r="AC10996" s="7"/>
      <c r="AD10996" t="s">
        <v>5508</v>
      </c>
      <c r="AE10996">
        <f t="shared" si="674"/>
        <v>0</v>
      </c>
      <c r="AG10996" s="2"/>
      <c r="AH10996" s="1" t="s">
        <v>3354</v>
      </c>
      <c r="AI10996" s="7"/>
    </row>
    <row r="10997" spans="1:35" ht="11" customHeight="1" outlineLevel="1" x14ac:dyDescent="0.25">
      <c r="A10997" t="s">
        <v>1707</v>
      </c>
      <c r="C10997" s="2" t="s">
        <v>12974</v>
      </c>
      <c r="D10997" s="2" t="s">
        <v>16783</v>
      </c>
      <c r="E10997" s="7">
        <v>1980</v>
      </c>
      <c r="F10997" s="5" t="s">
        <v>16784</v>
      </c>
      <c r="H10997" s="5" t="s">
        <v>5398</v>
      </c>
      <c r="I10997" s="6" t="s">
        <v>5508</v>
      </c>
      <c r="J10997" s="6" t="s">
        <v>16782</v>
      </c>
      <c r="K10997" s="17">
        <v>3</v>
      </c>
      <c r="L10997" s="17" t="s">
        <v>7732</v>
      </c>
      <c r="M10997" s="9"/>
      <c r="N10997" s="9"/>
      <c r="O10997" s="21"/>
      <c r="Q10997" s="29"/>
      <c r="U10997" s="17"/>
      <c r="V10997" s="2"/>
      <c r="Y10997" t="str">
        <f t="shared" si="672"/>
        <v/>
      </c>
      <c r="AA10997">
        <f t="shared" si="673"/>
        <v>1</v>
      </c>
      <c r="AC10997" s="7"/>
      <c r="AD10997" t="s">
        <v>5508</v>
      </c>
      <c r="AE10997">
        <f t="shared" si="674"/>
        <v>0</v>
      </c>
      <c r="AG10997" s="2"/>
      <c r="AI10997" s="7"/>
    </row>
    <row r="10998" spans="1:35" ht="11" customHeight="1" outlineLevel="1" x14ac:dyDescent="0.25">
      <c r="A10998" t="s">
        <v>1707</v>
      </c>
      <c r="C10998" s="2" t="s">
        <v>12974</v>
      </c>
      <c r="D10998" s="2">
        <v>2204</v>
      </c>
      <c r="E10998" s="7">
        <v>1980</v>
      </c>
      <c r="F10998" s="5" t="s">
        <v>16759</v>
      </c>
      <c r="H10998" s="5" t="s">
        <v>5398</v>
      </c>
      <c r="I10998" s="6" t="s">
        <v>5508</v>
      </c>
      <c r="J10998" s="6" t="s">
        <v>16785</v>
      </c>
      <c r="K10998" s="17">
        <v>3</v>
      </c>
      <c r="L10998" s="17" t="s">
        <v>7732</v>
      </c>
      <c r="M10998" s="9"/>
      <c r="N10998" s="9"/>
      <c r="O10998" s="21"/>
      <c r="Q10998" s="29"/>
      <c r="U10998" s="17"/>
      <c r="V10998" s="2"/>
      <c r="Y10998" t="str">
        <f t="shared" si="672"/>
        <v/>
      </c>
      <c r="AA10998">
        <f t="shared" si="673"/>
        <v>1</v>
      </c>
      <c r="AC10998" s="7"/>
      <c r="AD10998" t="s">
        <v>5508</v>
      </c>
      <c r="AE10998">
        <f t="shared" si="674"/>
        <v>0</v>
      </c>
      <c r="AG10998" s="2"/>
      <c r="AI10998" s="7"/>
    </row>
    <row r="10999" spans="1:35" ht="11" customHeight="1" outlineLevel="1" x14ac:dyDescent="0.25">
      <c r="A10999" t="s">
        <v>1707</v>
      </c>
      <c r="C10999" s="2" t="s">
        <v>12974</v>
      </c>
      <c r="D10999" s="2">
        <v>2205</v>
      </c>
      <c r="E10999" s="7">
        <v>1980</v>
      </c>
      <c r="F10999" s="5" t="s">
        <v>16759</v>
      </c>
      <c r="H10999" s="5" t="s">
        <v>5398</v>
      </c>
      <c r="I10999" s="6" t="s">
        <v>5508</v>
      </c>
      <c r="J10999" s="6" t="s">
        <v>16787</v>
      </c>
      <c r="K10999" s="17">
        <v>3</v>
      </c>
      <c r="L10999" s="17" t="s">
        <v>7732</v>
      </c>
      <c r="M10999" s="9"/>
      <c r="N10999" s="9"/>
      <c r="O10999" s="21"/>
      <c r="Q10999" s="29"/>
      <c r="U10999" s="17"/>
      <c r="V10999" s="2"/>
      <c r="Y10999" t="str">
        <f t="shared" si="672"/>
        <v/>
      </c>
      <c r="AA10999">
        <f t="shared" si="673"/>
        <v>1</v>
      </c>
      <c r="AC10999" s="7"/>
      <c r="AD10999" t="s">
        <v>5508</v>
      </c>
      <c r="AE10999">
        <f t="shared" si="674"/>
        <v>0</v>
      </c>
      <c r="AG10999" s="2"/>
      <c r="AI10999" s="7"/>
    </row>
    <row r="11000" spans="1:35" ht="11" customHeight="1" outlineLevel="1" x14ac:dyDescent="0.25">
      <c r="A11000" t="s">
        <v>1707</v>
      </c>
      <c r="C11000" s="2" t="s">
        <v>12974</v>
      </c>
      <c r="D11000" s="2">
        <v>2206</v>
      </c>
      <c r="E11000" s="7">
        <v>1980</v>
      </c>
      <c r="F11000" s="5" t="s">
        <v>3773</v>
      </c>
      <c r="H11000" s="5" t="s">
        <v>5398</v>
      </c>
      <c r="I11000" s="6" t="s">
        <v>5399</v>
      </c>
      <c r="J11000" s="6" t="s">
        <v>16788</v>
      </c>
      <c r="K11000" s="17">
        <v>1</v>
      </c>
      <c r="L11000" s="17" t="s">
        <v>7732</v>
      </c>
      <c r="M11000" s="9"/>
      <c r="N11000" s="9"/>
      <c r="O11000" s="21"/>
      <c r="Q11000" s="29"/>
      <c r="U11000" s="17"/>
      <c r="V11000" s="2"/>
      <c r="Y11000" t="str">
        <f t="shared" si="672"/>
        <v/>
      </c>
      <c r="AA11000" t="str">
        <f t="shared" si="673"/>
        <v/>
      </c>
      <c r="AC11000" s="7"/>
      <c r="AD11000" t="s">
        <v>5399</v>
      </c>
      <c r="AE11000">
        <f t="shared" si="674"/>
        <v>1</v>
      </c>
      <c r="AG11000" s="2"/>
      <c r="AI11000" s="7"/>
    </row>
    <row r="11001" spans="1:35" ht="11" customHeight="1" outlineLevel="1" x14ac:dyDescent="0.25">
      <c r="A11001" t="s">
        <v>1707</v>
      </c>
      <c r="C11001" s="2" t="s">
        <v>12974</v>
      </c>
      <c r="D11001" s="2">
        <v>2207</v>
      </c>
      <c r="E11001" s="7">
        <v>1980</v>
      </c>
      <c r="F11001" s="5" t="s">
        <v>208</v>
      </c>
      <c r="H11001" s="5" t="s">
        <v>5398</v>
      </c>
      <c r="I11001" s="6" t="s">
        <v>5399</v>
      </c>
      <c r="J11001" s="6" t="s">
        <v>16788</v>
      </c>
      <c r="K11001" s="17">
        <v>1</v>
      </c>
      <c r="L11001" s="17" t="s">
        <v>7732</v>
      </c>
      <c r="M11001" s="9"/>
      <c r="N11001" s="9"/>
      <c r="O11001" s="21"/>
      <c r="Q11001" s="29"/>
      <c r="U11001" s="17"/>
      <c r="V11001" s="2"/>
      <c r="Y11001" t="str">
        <f t="shared" si="672"/>
        <v/>
      </c>
      <c r="AA11001" t="str">
        <f t="shared" si="673"/>
        <v/>
      </c>
      <c r="AC11001" s="7"/>
      <c r="AD11001" t="s">
        <v>5399</v>
      </c>
      <c r="AE11001">
        <f t="shared" si="674"/>
        <v>1</v>
      </c>
      <c r="AG11001" s="2"/>
      <c r="AI11001" s="7"/>
    </row>
    <row r="11002" spans="1:35" ht="11" customHeight="1" outlineLevel="1" x14ac:dyDescent="0.25">
      <c r="A11002" t="s">
        <v>1707</v>
      </c>
      <c r="C11002" s="2" t="s">
        <v>12974</v>
      </c>
      <c r="D11002" s="2">
        <v>2208</v>
      </c>
      <c r="E11002" s="7">
        <v>1980</v>
      </c>
      <c r="F11002" s="5" t="s">
        <v>16741</v>
      </c>
      <c r="H11002" s="5" t="s">
        <v>5398</v>
      </c>
      <c r="I11002" s="6" t="s">
        <v>5399</v>
      </c>
      <c r="J11002" s="6" t="s">
        <v>16788</v>
      </c>
      <c r="K11002" s="17">
        <v>1</v>
      </c>
      <c r="L11002" s="17" t="s">
        <v>7732</v>
      </c>
      <c r="M11002" s="9"/>
      <c r="N11002" s="9"/>
      <c r="O11002" s="21"/>
      <c r="Q11002" s="29"/>
      <c r="U11002" s="17"/>
      <c r="V11002" s="2"/>
      <c r="Y11002" t="str">
        <f t="shared" si="672"/>
        <v/>
      </c>
      <c r="AA11002" t="str">
        <f t="shared" si="673"/>
        <v/>
      </c>
      <c r="AC11002" s="7"/>
      <c r="AD11002" t="s">
        <v>5399</v>
      </c>
      <c r="AE11002">
        <f t="shared" si="674"/>
        <v>1</v>
      </c>
      <c r="AG11002" s="2"/>
      <c r="AI11002" s="7"/>
    </row>
    <row r="11003" spans="1:35" ht="11" customHeight="1" outlineLevel="1" x14ac:dyDescent="0.25">
      <c r="A11003" t="s">
        <v>1707</v>
      </c>
      <c r="C11003" s="2" t="s">
        <v>12974</v>
      </c>
      <c r="D11003" s="2" t="s">
        <v>16786</v>
      </c>
      <c r="E11003" s="7">
        <v>1980</v>
      </c>
      <c r="F11003" s="5" t="s">
        <v>16770</v>
      </c>
      <c r="H11003" s="5" t="s">
        <v>5398</v>
      </c>
      <c r="I11003" s="6" t="s">
        <v>5399</v>
      </c>
      <c r="J11003" s="6" t="s">
        <v>16788</v>
      </c>
      <c r="K11003" s="17">
        <v>1</v>
      </c>
      <c r="L11003" s="17" t="s">
        <v>7732</v>
      </c>
      <c r="M11003" s="9"/>
      <c r="N11003" s="9"/>
      <c r="O11003" s="21"/>
      <c r="Q11003" s="29"/>
      <c r="U11003" s="17"/>
      <c r="V11003" s="2"/>
      <c r="Y11003" t="str">
        <f t="shared" si="672"/>
        <v/>
      </c>
      <c r="AA11003">
        <f t="shared" si="673"/>
        <v>1</v>
      </c>
      <c r="AC11003" s="7"/>
      <c r="AD11003" t="s">
        <v>5399</v>
      </c>
      <c r="AE11003">
        <f t="shared" si="674"/>
        <v>1</v>
      </c>
      <c r="AG11003" s="2"/>
      <c r="AI11003" s="7"/>
    </row>
    <row r="11004" spans="1:35" ht="11" customHeight="1" outlineLevel="1" x14ac:dyDescent="0.25">
      <c r="A11004" t="s">
        <v>1707</v>
      </c>
      <c r="C11004" s="2" t="s">
        <v>12974</v>
      </c>
      <c r="D11004" s="2">
        <v>2224</v>
      </c>
      <c r="E11004" s="7">
        <v>1980</v>
      </c>
      <c r="F11004" s="5" t="s">
        <v>18797</v>
      </c>
      <c r="H11004" s="5" t="s">
        <v>5398</v>
      </c>
      <c r="I11004" s="6" t="s">
        <v>1930</v>
      </c>
      <c r="J11004" s="6" t="s">
        <v>16788</v>
      </c>
      <c r="K11004" s="17">
        <v>3</v>
      </c>
      <c r="L11004" s="17" t="s">
        <v>7732</v>
      </c>
      <c r="M11004" s="9"/>
      <c r="N11004" s="9"/>
      <c r="O11004" s="21"/>
      <c r="Q11004" s="29"/>
      <c r="U11004" s="17"/>
      <c r="V11004" s="2"/>
      <c r="Y11004" t="str">
        <f t="shared" si="672"/>
        <v/>
      </c>
      <c r="AA11004" t="str">
        <f t="shared" si="673"/>
        <v/>
      </c>
      <c r="AC11004" s="7"/>
      <c r="AD11004" t="s">
        <v>1930</v>
      </c>
      <c r="AE11004">
        <f t="shared" si="674"/>
        <v>0</v>
      </c>
      <c r="AG11004" s="2"/>
      <c r="AI11004" s="7"/>
    </row>
    <row r="11005" spans="1:35" ht="11" customHeight="1" outlineLevel="1" collapsed="1" x14ac:dyDescent="0.25">
      <c r="A11005" t="s">
        <v>1707</v>
      </c>
      <c r="C11005" s="2" t="s">
        <v>12974</v>
      </c>
      <c r="D11005" s="2" t="s">
        <v>18796</v>
      </c>
      <c r="E11005" s="7">
        <v>1980</v>
      </c>
      <c r="F11005" s="5" t="s">
        <v>16789</v>
      </c>
      <c r="H11005" s="5" t="s">
        <v>5398</v>
      </c>
      <c r="I11005" s="6" t="s">
        <v>1930</v>
      </c>
      <c r="J11005" s="6" t="s">
        <v>16788</v>
      </c>
      <c r="K11005" s="17">
        <v>3</v>
      </c>
      <c r="L11005" s="17" t="s">
        <v>7732</v>
      </c>
      <c r="M11005" s="9"/>
      <c r="N11005" s="9"/>
      <c r="O11005" s="21"/>
      <c r="Q11005" s="29"/>
      <c r="U11005" s="17"/>
      <c r="V11005" s="2"/>
      <c r="Y11005" t="str">
        <f t="shared" si="672"/>
        <v/>
      </c>
      <c r="AA11005">
        <f t="shared" si="673"/>
        <v>1</v>
      </c>
      <c r="AC11005" s="7"/>
      <c r="AD11005" t="s">
        <v>1930</v>
      </c>
      <c r="AE11005">
        <f t="shared" si="674"/>
        <v>0</v>
      </c>
      <c r="AG11005" s="2"/>
      <c r="AI11005" s="7"/>
    </row>
    <row r="11006" spans="1:35" ht="11" customHeight="1" outlineLevel="1" x14ac:dyDescent="0.25">
      <c r="A11006" t="s">
        <v>1707</v>
      </c>
      <c r="C11006" s="2" t="s">
        <v>12974</v>
      </c>
      <c r="D11006" s="2">
        <v>2240</v>
      </c>
      <c r="E11006" s="7">
        <v>1981</v>
      </c>
      <c r="F11006" s="5" t="s">
        <v>2974</v>
      </c>
      <c r="H11006" s="5" t="s">
        <v>5398</v>
      </c>
      <c r="I11006" s="6" t="s">
        <v>1708</v>
      </c>
      <c r="J11006" s="6" t="s">
        <v>16790</v>
      </c>
      <c r="K11006" s="17">
        <v>1</v>
      </c>
      <c r="L11006" s="17" t="s">
        <v>7730</v>
      </c>
      <c r="M11006" s="9">
        <v>0.4</v>
      </c>
      <c r="N11006" s="9"/>
      <c r="O11006" s="21"/>
      <c r="Q11006" s="29"/>
      <c r="U11006" s="17"/>
      <c r="V11006" s="2"/>
      <c r="Y11006" t="str">
        <f t="shared" si="672"/>
        <v/>
      </c>
      <c r="AA11006" t="str">
        <f t="shared" si="673"/>
        <v/>
      </c>
      <c r="AC11006" s="7"/>
      <c r="AD11006" t="s">
        <v>1708</v>
      </c>
      <c r="AE11006">
        <f t="shared" si="674"/>
        <v>0</v>
      </c>
      <c r="AG11006" s="2"/>
      <c r="AI11006" s="7"/>
    </row>
    <row r="11007" spans="1:35" ht="11" customHeight="1" outlineLevel="1" x14ac:dyDescent="0.25">
      <c r="A11007" t="s">
        <v>1707</v>
      </c>
      <c r="C11007" s="2" t="s">
        <v>12974</v>
      </c>
      <c r="D11007" s="2">
        <v>2263</v>
      </c>
      <c r="E11007" s="7">
        <v>1981</v>
      </c>
      <c r="F11007" s="5" t="s">
        <v>16791</v>
      </c>
      <c r="H11007" s="5" t="s">
        <v>5398</v>
      </c>
      <c r="I11007" s="6" t="s">
        <v>8489</v>
      </c>
      <c r="J11007" s="6" t="s">
        <v>16792</v>
      </c>
      <c r="K11007" s="17">
        <v>3</v>
      </c>
      <c r="L11007" s="17" t="s">
        <v>7730</v>
      </c>
      <c r="M11007" s="9">
        <v>0.5</v>
      </c>
      <c r="N11007" s="9"/>
      <c r="O11007" s="21"/>
      <c r="Q11007" s="29"/>
      <c r="U11007" s="17"/>
      <c r="V11007" s="2"/>
      <c r="Y11007" t="str">
        <f t="shared" si="672"/>
        <v/>
      </c>
      <c r="AA11007" t="str">
        <f t="shared" si="673"/>
        <v/>
      </c>
      <c r="AC11007" s="7"/>
      <c r="AD11007" t="s">
        <v>8489</v>
      </c>
      <c r="AE11007">
        <f t="shared" si="674"/>
        <v>0</v>
      </c>
      <c r="AG11007" s="2"/>
      <c r="AI11007" s="7"/>
    </row>
    <row r="11008" spans="1:35" ht="11" customHeight="1" outlineLevel="1" x14ac:dyDescent="0.25">
      <c r="A11008" t="s">
        <v>1707</v>
      </c>
      <c r="C11008" s="2" t="s">
        <v>12974</v>
      </c>
      <c r="D11008" s="2">
        <v>2373</v>
      </c>
      <c r="E11008" s="7">
        <v>1982</v>
      </c>
      <c r="F11008" s="5" t="s">
        <v>3421</v>
      </c>
      <c r="H11008" s="5" t="s">
        <v>5398</v>
      </c>
      <c r="I11008" s="6" t="s">
        <v>1708</v>
      </c>
      <c r="J11008" s="6" t="s">
        <v>7074</v>
      </c>
      <c r="K11008" s="17">
        <v>3</v>
      </c>
      <c r="L11008" s="17" t="s">
        <v>7730</v>
      </c>
      <c r="M11008" s="9">
        <v>0.3</v>
      </c>
      <c r="N11008" s="9"/>
      <c r="O11008" s="21"/>
      <c r="Q11008" s="29"/>
      <c r="U11008" s="17"/>
      <c r="V11008" s="2">
        <v>1177</v>
      </c>
      <c r="Y11008" t="str">
        <f t="shared" si="672"/>
        <v/>
      </c>
      <c r="AA11008" t="str">
        <f t="shared" si="673"/>
        <v/>
      </c>
      <c r="AC11008" s="7"/>
      <c r="AD11008" t="s">
        <v>1708</v>
      </c>
      <c r="AE11008">
        <f t="shared" si="674"/>
        <v>0</v>
      </c>
      <c r="AG11008" s="2"/>
      <c r="AH11008" t="s">
        <v>1709</v>
      </c>
      <c r="AI11008" s="7" t="s">
        <v>4610</v>
      </c>
    </row>
    <row r="11009" spans="1:35" ht="11" customHeight="1" outlineLevel="1" x14ac:dyDescent="0.25">
      <c r="A11009" t="s">
        <v>1707</v>
      </c>
      <c r="C11009" s="2" t="s">
        <v>12974</v>
      </c>
      <c r="D11009" s="2">
        <v>2377</v>
      </c>
      <c r="E11009" s="7">
        <v>1982</v>
      </c>
      <c r="F11009" s="5" t="s">
        <v>2676</v>
      </c>
      <c r="H11009" s="5" t="s">
        <v>5398</v>
      </c>
      <c r="I11009" s="6" t="s">
        <v>1617</v>
      </c>
      <c r="J11009" s="6" t="s">
        <v>7074</v>
      </c>
      <c r="K11009" s="17">
        <v>1</v>
      </c>
      <c r="L11009" s="17" t="s">
        <v>7730</v>
      </c>
      <c r="M11009" s="9">
        <v>0.3</v>
      </c>
      <c r="N11009" s="9"/>
      <c r="O11009" s="21"/>
      <c r="Q11009" s="29"/>
      <c r="U11009" s="17"/>
      <c r="V11009" s="2">
        <v>1181</v>
      </c>
      <c r="Y11009" t="str">
        <f t="shared" si="672"/>
        <v/>
      </c>
      <c r="AA11009" t="str">
        <f t="shared" si="673"/>
        <v/>
      </c>
      <c r="AC11009" s="7"/>
      <c r="AD11009" t="s">
        <v>1617</v>
      </c>
      <c r="AE11009">
        <f t="shared" si="674"/>
        <v>0</v>
      </c>
      <c r="AG11009" s="2"/>
      <c r="AH11009" t="s">
        <v>3621</v>
      </c>
      <c r="AI11009" s="7" t="s">
        <v>4610</v>
      </c>
    </row>
    <row r="11010" spans="1:35" ht="11" customHeight="1" outlineLevel="1" x14ac:dyDescent="0.25">
      <c r="A11010" t="s">
        <v>1707</v>
      </c>
      <c r="C11010" s="2" t="s">
        <v>12974</v>
      </c>
      <c r="D11010" s="2">
        <v>2436</v>
      </c>
      <c r="E11010" s="7">
        <v>1983</v>
      </c>
      <c r="F11010" s="5" t="s">
        <v>5513</v>
      </c>
      <c r="H11010" s="5" t="s">
        <v>5398</v>
      </c>
      <c r="I11010" s="6" t="s">
        <v>16794</v>
      </c>
      <c r="J11010" s="6" t="s">
        <v>16793</v>
      </c>
      <c r="K11010" s="17">
        <v>2</v>
      </c>
      <c r="L11010" s="17" t="s">
        <v>7730</v>
      </c>
      <c r="M11010" s="9">
        <v>0.5</v>
      </c>
      <c r="N11010" s="9"/>
      <c r="O11010" s="21"/>
      <c r="Q11010" s="29"/>
      <c r="S11010">
        <v>1</v>
      </c>
      <c r="T11010">
        <v>1</v>
      </c>
      <c r="U11010" s="17"/>
      <c r="V11010" s="2" t="s">
        <v>5512</v>
      </c>
      <c r="Y11010" t="str">
        <f t="shared" si="672"/>
        <v/>
      </c>
      <c r="AA11010" t="str">
        <f t="shared" si="673"/>
        <v/>
      </c>
      <c r="AC11010" s="7"/>
      <c r="AD11010" t="s">
        <v>16794</v>
      </c>
      <c r="AE11010">
        <f t="shared" si="674"/>
        <v>0</v>
      </c>
      <c r="AG11010" s="2"/>
      <c r="AH11010" t="s">
        <v>1709</v>
      </c>
      <c r="AI11010" s="7" t="s">
        <v>4922</v>
      </c>
    </row>
    <row r="11011" spans="1:35" ht="11" customHeight="1" outlineLevel="1" x14ac:dyDescent="0.25">
      <c r="A11011" t="s">
        <v>1707</v>
      </c>
      <c r="C11011" s="2" t="s">
        <v>12974</v>
      </c>
      <c r="D11011" s="2">
        <v>2474</v>
      </c>
      <c r="E11011" s="7">
        <v>1983</v>
      </c>
      <c r="F11011" s="5" t="s">
        <v>3164</v>
      </c>
      <c r="H11011" s="5" t="s">
        <v>5398</v>
      </c>
      <c r="I11011" s="6" t="s">
        <v>1930</v>
      </c>
      <c r="J11011" s="6" t="s">
        <v>16795</v>
      </c>
      <c r="K11011" s="17">
        <v>1</v>
      </c>
      <c r="L11011" s="17" t="s">
        <v>7730</v>
      </c>
      <c r="M11011" s="9">
        <v>4</v>
      </c>
      <c r="N11011" s="9"/>
      <c r="O11011" s="21"/>
      <c r="Q11011" s="29"/>
      <c r="U11011" s="17"/>
      <c r="V11011" s="2" t="s">
        <v>5514</v>
      </c>
      <c r="Y11011" t="str">
        <f t="shared" si="672"/>
        <v/>
      </c>
      <c r="AA11011" t="str">
        <f t="shared" si="673"/>
        <v/>
      </c>
      <c r="AC11011" s="7"/>
      <c r="AD11011" t="s">
        <v>1930</v>
      </c>
      <c r="AE11011">
        <f t="shared" si="674"/>
        <v>0</v>
      </c>
      <c r="AG11011" s="2"/>
      <c r="AH11011" t="s">
        <v>1709</v>
      </c>
      <c r="AI11011" s="7" t="s">
        <v>4922</v>
      </c>
    </row>
    <row r="11012" spans="1:35" ht="11" customHeight="1" outlineLevel="1" x14ac:dyDescent="0.25">
      <c r="A11012" t="s">
        <v>1707</v>
      </c>
      <c r="C11012" s="2" t="s">
        <v>12974</v>
      </c>
      <c r="D11012" s="2" t="s">
        <v>16796</v>
      </c>
      <c r="E11012" s="7">
        <v>1983</v>
      </c>
      <c r="F11012" s="5" t="s">
        <v>16779</v>
      </c>
      <c r="H11012" s="5" t="s">
        <v>5398</v>
      </c>
      <c r="I11012" s="6" t="s">
        <v>1930</v>
      </c>
      <c r="J11012" s="6" t="s">
        <v>16795</v>
      </c>
      <c r="K11012" s="17">
        <v>1</v>
      </c>
      <c r="L11012" s="17" t="s">
        <v>7730</v>
      </c>
      <c r="M11012" s="9">
        <v>3.6</v>
      </c>
      <c r="N11012" s="9"/>
      <c r="O11012" s="21"/>
      <c r="Q11012" s="29"/>
      <c r="U11012" s="17"/>
      <c r="V11012" s="2"/>
      <c r="Y11012" t="str">
        <f t="shared" si="672"/>
        <v/>
      </c>
      <c r="AA11012">
        <f t="shared" si="673"/>
        <v>1</v>
      </c>
      <c r="AC11012" s="7"/>
      <c r="AD11012" t="s">
        <v>1930</v>
      </c>
      <c r="AE11012">
        <f t="shared" si="674"/>
        <v>0</v>
      </c>
      <c r="AG11012" s="2"/>
      <c r="AH11012" t="s">
        <v>1709</v>
      </c>
      <c r="AI11012" s="7" t="s">
        <v>4922</v>
      </c>
    </row>
    <row r="11013" spans="1:35" ht="11" customHeight="1" outlineLevel="1" x14ac:dyDescent="0.25">
      <c r="A11013" t="s">
        <v>1707</v>
      </c>
      <c r="C11013" s="2" t="s">
        <v>12974</v>
      </c>
      <c r="D11013" s="2">
        <v>2530</v>
      </c>
      <c r="E11013" s="7">
        <v>1983</v>
      </c>
      <c r="F11013" s="5" t="s">
        <v>16736</v>
      </c>
      <c r="H11013" s="5" t="s">
        <v>5398</v>
      </c>
      <c r="I11013" s="6" t="s">
        <v>1708</v>
      </c>
      <c r="J11013" s="6" t="s">
        <v>16797</v>
      </c>
      <c r="K11013" s="17">
        <v>3</v>
      </c>
      <c r="L11013" s="17" t="s">
        <v>7730</v>
      </c>
      <c r="M11013" s="9">
        <v>0.6</v>
      </c>
      <c r="N11013" s="9"/>
      <c r="O11013" s="21"/>
      <c r="Q11013" s="29"/>
      <c r="U11013" s="17"/>
      <c r="V11013" s="2"/>
      <c r="Y11013" t="str">
        <f t="shared" si="672"/>
        <v/>
      </c>
      <c r="AA11013" t="str">
        <f t="shared" si="673"/>
        <v/>
      </c>
      <c r="AC11013" s="7"/>
      <c r="AD11013" t="s">
        <v>1708</v>
      </c>
      <c r="AE11013">
        <f t="shared" si="674"/>
        <v>0</v>
      </c>
      <c r="AG11013" s="2"/>
      <c r="AI11013" s="7"/>
    </row>
    <row r="11014" spans="1:35" ht="11" customHeight="1" outlineLevel="1" x14ac:dyDescent="0.25">
      <c r="A11014" t="s">
        <v>1707</v>
      </c>
      <c r="C11014" s="2" t="s">
        <v>12974</v>
      </c>
      <c r="D11014" s="2">
        <v>2546</v>
      </c>
      <c r="E11014" s="7">
        <v>1984</v>
      </c>
      <c r="F11014" s="5" t="s">
        <v>16736</v>
      </c>
      <c r="H11014" s="5" t="s">
        <v>5398</v>
      </c>
      <c r="I11014" s="6" t="s">
        <v>5508</v>
      </c>
      <c r="J11014" s="6" t="s">
        <v>16798</v>
      </c>
      <c r="K11014" s="17">
        <v>3</v>
      </c>
      <c r="L11014" s="17" t="s">
        <v>7730</v>
      </c>
      <c r="M11014" s="9">
        <v>0.3</v>
      </c>
      <c r="N11014" s="9"/>
      <c r="O11014" s="21"/>
      <c r="Q11014" s="29"/>
      <c r="U11014" s="17"/>
      <c r="V11014" s="2"/>
      <c r="Y11014" t="str">
        <f t="shared" si="672"/>
        <v/>
      </c>
      <c r="AA11014" t="str">
        <f t="shared" si="673"/>
        <v/>
      </c>
      <c r="AC11014" s="7"/>
      <c r="AD11014" t="s">
        <v>5508</v>
      </c>
      <c r="AE11014">
        <f t="shared" si="674"/>
        <v>0</v>
      </c>
      <c r="AG11014" s="2"/>
      <c r="AI11014" s="7"/>
    </row>
    <row r="11015" spans="1:35" ht="11" customHeight="1" outlineLevel="1" x14ac:dyDescent="0.25">
      <c r="A11015" t="s">
        <v>1707</v>
      </c>
      <c r="C11015" s="2" t="s">
        <v>12974</v>
      </c>
      <c r="D11015" s="2" t="s">
        <v>16800</v>
      </c>
      <c r="E11015" s="7">
        <v>1985</v>
      </c>
      <c r="F11015" s="5" t="s">
        <v>16801</v>
      </c>
      <c r="H11015" s="5" t="s">
        <v>5398</v>
      </c>
      <c r="I11015" s="6" t="s">
        <v>5508</v>
      </c>
      <c r="J11015" s="6" t="s">
        <v>16799</v>
      </c>
      <c r="K11015" s="17">
        <v>3</v>
      </c>
      <c r="L11015" s="17" t="s">
        <v>7730</v>
      </c>
      <c r="M11015" s="9">
        <v>10</v>
      </c>
      <c r="N11015" s="9"/>
      <c r="O11015" s="21"/>
      <c r="Q11015" s="29"/>
      <c r="U11015" s="17"/>
      <c r="V11015" s="2"/>
      <c r="Y11015" t="str">
        <f t="shared" si="672"/>
        <v/>
      </c>
      <c r="AA11015">
        <f t="shared" si="673"/>
        <v>1</v>
      </c>
      <c r="AC11015" s="7"/>
      <c r="AD11015" t="s">
        <v>5508</v>
      </c>
      <c r="AE11015">
        <f t="shared" si="674"/>
        <v>0</v>
      </c>
      <c r="AG11015" s="2"/>
      <c r="AI11015" s="7"/>
    </row>
    <row r="11016" spans="1:35" ht="11" customHeight="1" outlineLevel="1" x14ac:dyDescent="0.25">
      <c r="A11016" t="s">
        <v>1707</v>
      </c>
      <c r="C11016" s="2" t="s">
        <v>12974</v>
      </c>
      <c r="D11016" s="2">
        <v>2752</v>
      </c>
      <c r="E11016" s="7">
        <v>1986</v>
      </c>
      <c r="F11016" s="5" t="s">
        <v>2770</v>
      </c>
      <c r="H11016" s="5" t="s">
        <v>5398</v>
      </c>
      <c r="I11016" s="6" t="s">
        <v>1791</v>
      </c>
      <c r="J11016" s="6" t="s">
        <v>16802</v>
      </c>
      <c r="K11016" s="17">
        <v>3</v>
      </c>
      <c r="L11016" s="17" t="s">
        <v>7730</v>
      </c>
      <c r="M11016" s="9">
        <v>2.5</v>
      </c>
      <c r="N11016" s="9"/>
      <c r="O11016" s="21"/>
      <c r="Q11016" s="29"/>
      <c r="S11016">
        <v>1</v>
      </c>
      <c r="T11016">
        <v>1</v>
      </c>
      <c r="U11016" s="17"/>
      <c r="V11016" s="2" t="s">
        <v>2769</v>
      </c>
      <c r="Y11016" t="str">
        <f t="shared" si="672"/>
        <v/>
      </c>
      <c r="AA11016" t="str">
        <f t="shared" si="673"/>
        <v/>
      </c>
      <c r="AC11016" s="7"/>
      <c r="AD11016" t="s">
        <v>1791</v>
      </c>
      <c r="AE11016">
        <f t="shared" si="674"/>
        <v>0</v>
      </c>
      <c r="AG11016" s="2"/>
      <c r="AH11016" t="s">
        <v>1709</v>
      </c>
      <c r="AI11016" s="7" t="s">
        <v>4922</v>
      </c>
    </row>
    <row r="11017" spans="1:35" ht="11" customHeight="1" outlineLevel="1" x14ac:dyDescent="0.25">
      <c r="A11017" t="s">
        <v>1707</v>
      </c>
      <c r="C11017" s="2" t="s">
        <v>12974</v>
      </c>
      <c r="D11017" s="2">
        <v>2847</v>
      </c>
      <c r="E11017" s="7">
        <v>1987</v>
      </c>
      <c r="F11017" s="5" t="s">
        <v>16732</v>
      </c>
      <c r="H11017" s="5" t="s">
        <v>5398</v>
      </c>
      <c r="I11017" s="6" t="s">
        <v>19951</v>
      </c>
      <c r="J11017" s="6" t="s">
        <v>9918</v>
      </c>
      <c r="K11017" s="17">
        <v>3</v>
      </c>
      <c r="L11017" s="17" t="s">
        <v>7730</v>
      </c>
      <c r="M11017" s="9">
        <v>7</v>
      </c>
      <c r="N11017" s="9"/>
      <c r="O11017" s="21"/>
      <c r="Q11017" s="29"/>
      <c r="U11017" s="17"/>
      <c r="V11017" s="2"/>
      <c r="Y11017" t="str">
        <f t="shared" si="672"/>
        <v/>
      </c>
      <c r="AA11017" t="str">
        <f t="shared" si="673"/>
        <v/>
      </c>
      <c r="AC11017" s="7"/>
      <c r="AD11017" t="s">
        <v>19951</v>
      </c>
      <c r="AE11017">
        <f t="shared" si="674"/>
        <v>0</v>
      </c>
      <c r="AG11017" s="2">
        <v>1</v>
      </c>
      <c r="AI11017" s="7"/>
    </row>
    <row r="11018" spans="1:35" ht="11" customHeight="1" outlineLevel="1" x14ac:dyDescent="0.25">
      <c r="A11018" t="s">
        <v>1707</v>
      </c>
      <c r="C11018" s="2" t="s">
        <v>12974</v>
      </c>
      <c r="D11018" s="2">
        <v>2950</v>
      </c>
      <c r="E11018" s="7">
        <v>1988</v>
      </c>
      <c r="F11018" s="5" t="s">
        <v>16804</v>
      </c>
      <c r="H11018" s="5" t="s">
        <v>5398</v>
      </c>
      <c r="I11018" s="6" t="s">
        <v>2650</v>
      </c>
      <c r="J11018" s="6" t="s">
        <v>16803</v>
      </c>
      <c r="K11018" s="17">
        <v>1</v>
      </c>
      <c r="L11018" s="17" t="s">
        <v>7730</v>
      </c>
      <c r="M11018" s="9">
        <v>5</v>
      </c>
      <c r="N11018" s="9"/>
      <c r="O11018" s="21"/>
      <c r="Q11018" s="29"/>
      <c r="U11018" s="17"/>
      <c r="V11018" s="2">
        <v>1718</v>
      </c>
      <c r="Y11018" t="str">
        <f t="shared" si="672"/>
        <v/>
      </c>
      <c r="AA11018">
        <f t="shared" si="673"/>
        <v>1</v>
      </c>
      <c r="AC11018" s="7"/>
      <c r="AD11018" t="s">
        <v>2650</v>
      </c>
      <c r="AE11018">
        <f t="shared" si="674"/>
        <v>0</v>
      </c>
      <c r="AG11018" s="2"/>
      <c r="AH11018" t="s">
        <v>990</v>
      </c>
      <c r="AI11018" s="7" t="s">
        <v>4922</v>
      </c>
    </row>
    <row r="11019" spans="1:35" ht="11" customHeight="1" outlineLevel="1" x14ac:dyDescent="0.25">
      <c r="A11019" t="s">
        <v>1707</v>
      </c>
      <c r="C11019" s="2" t="s">
        <v>12974</v>
      </c>
      <c r="D11019" s="2">
        <v>2952</v>
      </c>
      <c r="E11019" s="7">
        <v>1988</v>
      </c>
      <c r="F11019" s="5" t="s">
        <v>988</v>
      </c>
      <c r="H11019" s="5" t="s">
        <v>5398</v>
      </c>
      <c r="I11019" s="6" t="s">
        <v>989</v>
      </c>
      <c r="J11019" s="6" t="s">
        <v>16805</v>
      </c>
      <c r="K11019" s="17">
        <v>1</v>
      </c>
      <c r="L11019" s="17" t="s">
        <v>7730</v>
      </c>
      <c r="M11019" s="9">
        <v>0.5</v>
      </c>
      <c r="N11019" s="9"/>
      <c r="O11019" s="21"/>
      <c r="Q11019" s="29"/>
      <c r="U11019" s="17"/>
      <c r="V11019" s="2">
        <v>1702</v>
      </c>
      <c r="Y11019" t="str">
        <f t="shared" si="672"/>
        <v/>
      </c>
      <c r="AA11019" t="str">
        <f t="shared" si="673"/>
        <v/>
      </c>
      <c r="AC11019" s="7"/>
      <c r="AD11019" t="s">
        <v>989</v>
      </c>
      <c r="AE11019">
        <f t="shared" si="674"/>
        <v>0</v>
      </c>
      <c r="AG11019" s="2"/>
      <c r="AH11019" t="s">
        <v>990</v>
      </c>
      <c r="AI11019" s="7" t="s">
        <v>4610</v>
      </c>
    </row>
    <row r="11020" spans="1:35" ht="11" customHeight="1" outlineLevel="1" x14ac:dyDescent="0.25">
      <c r="A11020" t="s">
        <v>1707</v>
      </c>
      <c r="C11020" s="2" t="s">
        <v>12974</v>
      </c>
      <c r="D11020" s="2">
        <v>2993</v>
      </c>
      <c r="E11020" s="7">
        <v>1989</v>
      </c>
      <c r="F11020" s="5" t="s">
        <v>2130</v>
      </c>
      <c r="H11020" s="5" t="s">
        <v>5398</v>
      </c>
      <c r="I11020" s="6" t="s">
        <v>3158</v>
      </c>
      <c r="J11020" s="6" t="s">
        <v>9235</v>
      </c>
      <c r="K11020" s="17">
        <v>3</v>
      </c>
      <c r="L11020" s="17" t="s">
        <v>7730</v>
      </c>
      <c r="M11020" s="9">
        <v>0.9</v>
      </c>
      <c r="N11020" s="9"/>
      <c r="O11020" s="21"/>
      <c r="Q11020" s="29"/>
      <c r="U11020" s="17"/>
      <c r="V11020" s="2">
        <v>1758</v>
      </c>
      <c r="Y11020" t="str">
        <f t="shared" si="672"/>
        <v/>
      </c>
      <c r="AA11020" t="str">
        <f t="shared" si="673"/>
        <v/>
      </c>
      <c r="AC11020" s="7"/>
      <c r="AD11020" t="s">
        <v>3158</v>
      </c>
      <c r="AE11020">
        <f t="shared" si="674"/>
        <v>0</v>
      </c>
      <c r="AG11020" s="2"/>
      <c r="AH11020" t="s">
        <v>3159</v>
      </c>
      <c r="AI11020" s="7" t="s">
        <v>4610</v>
      </c>
    </row>
    <row r="11021" spans="1:35" ht="11" customHeight="1" outlineLevel="1" x14ac:dyDescent="0.25">
      <c r="A11021" t="s">
        <v>1707</v>
      </c>
      <c r="C11021" s="2" t="s">
        <v>12974</v>
      </c>
      <c r="D11021" s="2">
        <v>2995</v>
      </c>
      <c r="E11021" s="7">
        <v>1989</v>
      </c>
      <c r="F11021" s="5" t="s">
        <v>991</v>
      </c>
      <c r="H11021" s="5" t="s">
        <v>5398</v>
      </c>
      <c r="I11021" s="6" t="s">
        <v>1617</v>
      </c>
      <c r="J11021" s="6" t="s">
        <v>9235</v>
      </c>
      <c r="K11021" s="17">
        <v>3</v>
      </c>
      <c r="L11021" s="17" t="s">
        <v>7730</v>
      </c>
      <c r="M11021" s="9">
        <v>0.9</v>
      </c>
      <c r="N11021" s="9"/>
      <c r="O11021" s="21"/>
      <c r="Q11021" s="29"/>
      <c r="U11021" s="17"/>
      <c r="V11021" s="2">
        <v>1760</v>
      </c>
      <c r="Y11021" t="str">
        <f t="shared" si="672"/>
        <v/>
      </c>
      <c r="AA11021" t="str">
        <f t="shared" si="673"/>
        <v/>
      </c>
      <c r="AC11021" s="7"/>
      <c r="AD11021" t="s">
        <v>1617</v>
      </c>
      <c r="AE11021">
        <f t="shared" si="674"/>
        <v>0</v>
      </c>
      <c r="AG11021" s="2"/>
      <c r="AH11021" t="s">
        <v>3621</v>
      </c>
      <c r="AI11021" s="7" t="s">
        <v>4610</v>
      </c>
    </row>
    <row r="11022" spans="1:35" ht="11" customHeight="1" outlineLevel="1" collapsed="1" x14ac:dyDescent="0.25">
      <c r="A11022" t="s">
        <v>1707</v>
      </c>
      <c r="C11022" s="2" t="s">
        <v>12974</v>
      </c>
      <c r="D11022" s="2">
        <v>3041</v>
      </c>
      <c r="E11022" s="7">
        <v>1989</v>
      </c>
      <c r="F11022" s="5" t="s">
        <v>16809</v>
      </c>
      <c r="H11022" s="5" t="s">
        <v>5398</v>
      </c>
      <c r="I11022" s="6" t="s">
        <v>993</v>
      </c>
      <c r="J11022" s="6" t="s">
        <v>16806</v>
      </c>
      <c r="K11022" s="17">
        <v>1</v>
      </c>
      <c r="L11022" s="17" t="s">
        <v>20076</v>
      </c>
      <c r="M11022" s="9"/>
      <c r="N11022" s="9"/>
      <c r="O11022" s="21"/>
      <c r="Q11022" s="29"/>
      <c r="U11022" s="17"/>
      <c r="V11022" s="2"/>
      <c r="Y11022" t="str">
        <f t="shared" si="672"/>
        <v/>
      </c>
      <c r="AA11022" t="str">
        <f t="shared" si="673"/>
        <v/>
      </c>
      <c r="AC11022" s="7"/>
      <c r="AD11022" t="s">
        <v>993</v>
      </c>
      <c r="AE11022">
        <f t="shared" si="674"/>
        <v>0</v>
      </c>
      <c r="AG11022" s="2"/>
      <c r="AI11022" s="7"/>
    </row>
    <row r="11023" spans="1:35" ht="11" customHeight="1" outlineLevel="1" x14ac:dyDescent="0.25">
      <c r="A11023" t="s">
        <v>1707</v>
      </c>
      <c r="C11023" s="2" t="s">
        <v>12974</v>
      </c>
      <c r="D11023" s="2" t="s">
        <v>16808</v>
      </c>
      <c r="E11023" s="7">
        <v>1989</v>
      </c>
      <c r="F11023" s="5" t="s">
        <v>16807</v>
      </c>
      <c r="H11023" s="5" t="s">
        <v>5398</v>
      </c>
      <c r="I11023" s="6" t="s">
        <v>993</v>
      </c>
      <c r="J11023" s="6" t="s">
        <v>16806</v>
      </c>
      <c r="K11023" s="17">
        <v>1</v>
      </c>
      <c r="L11023" s="17" t="s">
        <v>7730</v>
      </c>
      <c r="M11023" s="9">
        <v>2.5</v>
      </c>
      <c r="N11023" s="9"/>
      <c r="O11023" s="21"/>
      <c r="Q11023" s="29"/>
      <c r="U11023" s="17"/>
      <c r="V11023" s="2" t="s">
        <v>5516</v>
      </c>
      <c r="Y11023" t="str">
        <f t="shared" si="672"/>
        <v/>
      </c>
      <c r="AA11023">
        <f t="shared" si="673"/>
        <v>1</v>
      </c>
      <c r="AC11023" s="7"/>
      <c r="AD11023" t="s">
        <v>993</v>
      </c>
      <c r="AE11023">
        <f t="shared" si="674"/>
        <v>0</v>
      </c>
      <c r="AG11023" s="2"/>
      <c r="AH11023" t="s">
        <v>4033</v>
      </c>
      <c r="AI11023" s="7" t="s">
        <v>4922</v>
      </c>
    </row>
    <row r="11024" spans="1:35" ht="11" customHeight="1" outlineLevel="1" x14ac:dyDescent="0.25">
      <c r="A11024" t="s">
        <v>1707</v>
      </c>
      <c r="C11024" s="2" t="s">
        <v>12974</v>
      </c>
      <c r="D11024" s="2">
        <v>3050</v>
      </c>
      <c r="E11024" s="7">
        <v>1990</v>
      </c>
      <c r="F11024" s="5" t="s">
        <v>16811</v>
      </c>
      <c r="H11024" s="5" t="s">
        <v>5398</v>
      </c>
      <c r="I11024" s="6" t="s">
        <v>16812</v>
      </c>
      <c r="J11024" s="6" t="s">
        <v>16810</v>
      </c>
      <c r="K11024" s="17">
        <v>3</v>
      </c>
      <c r="L11024" s="17" t="s">
        <v>20076</v>
      </c>
      <c r="M11024" s="9"/>
      <c r="N11024" s="9"/>
      <c r="O11024" s="21"/>
      <c r="Q11024" s="29"/>
      <c r="T11024">
        <v>1</v>
      </c>
      <c r="U11024" s="17"/>
      <c r="V11024" s="2"/>
      <c r="Y11024" t="str">
        <f t="shared" si="672"/>
        <v/>
      </c>
      <c r="AA11024" t="str">
        <f t="shared" si="673"/>
        <v/>
      </c>
      <c r="AC11024" s="7"/>
      <c r="AD11024" t="s">
        <v>16812</v>
      </c>
      <c r="AE11024">
        <f t="shared" si="674"/>
        <v>0</v>
      </c>
      <c r="AG11024" s="2"/>
      <c r="AI11024" s="7"/>
    </row>
    <row r="11025" spans="1:35" ht="11" customHeight="1" outlineLevel="1" x14ac:dyDescent="0.25">
      <c r="A11025" t="s">
        <v>1707</v>
      </c>
      <c r="C11025" s="2" t="s">
        <v>12974</v>
      </c>
      <c r="D11025" s="2" t="s">
        <v>16813</v>
      </c>
      <c r="E11025" s="7">
        <v>1990</v>
      </c>
      <c r="F11025" s="5" t="s">
        <v>16814</v>
      </c>
      <c r="H11025" s="5" t="s">
        <v>5398</v>
      </c>
      <c r="I11025" s="6" t="s">
        <v>16812</v>
      </c>
      <c r="J11025" s="6" t="s">
        <v>16810</v>
      </c>
      <c r="K11025" s="17">
        <v>3</v>
      </c>
      <c r="L11025" s="17" t="s">
        <v>7730</v>
      </c>
      <c r="M11025" s="9">
        <v>3.5</v>
      </c>
      <c r="N11025" s="9"/>
      <c r="O11025" s="21"/>
      <c r="Q11025" s="29"/>
      <c r="U11025" s="17"/>
      <c r="V11025" s="2"/>
      <c r="Y11025" t="str">
        <f t="shared" si="672"/>
        <v/>
      </c>
      <c r="AA11025">
        <f t="shared" si="673"/>
        <v>1</v>
      </c>
      <c r="AC11025" s="7"/>
      <c r="AD11025" t="s">
        <v>16812</v>
      </c>
      <c r="AE11025">
        <f t="shared" si="674"/>
        <v>0</v>
      </c>
      <c r="AG11025" s="2"/>
      <c r="AI11025" s="7"/>
    </row>
    <row r="11026" spans="1:35" ht="11" customHeight="1" outlineLevel="1" x14ac:dyDescent="0.25">
      <c r="A11026" t="s">
        <v>1707</v>
      </c>
      <c r="C11026" s="2" t="s">
        <v>12974</v>
      </c>
      <c r="D11026" s="2">
        <v>3103</v>
      </c>
      <c r="E11026" s="7">
        <v>1990</v>
      </c>
      <c r="F11026" s="5" t="s">
        <v>992</v>
      </c>
      <c r="H11026" s="5" t="s">
        <v>5398</v>
      </c>
      <c r="I11026" s="6" t="s">
        <v>993</v>
      </c>
      <c r="J11026" s="6" t="s">
        <v>16815</v>
      </c>
      <c r="K11026" s="17">
        <v>1</v>
      </c>
      <c r="L11026" s="17" t="s">
        <v>7730</v>
      </c>
      <c r="M11026" s="9">
        <v>2</v>
      </c>
      <c r="N11026" s="9"/>
      <c r="O11026" s="21"/>
      <c r="Q11026" s="29"/>
      <c r="U11026" s="17"/>
      <c r="V11026" s="2">
        <v>1862</v>
      </c>
      <c r="Y11026" t="str">
        <f t="shared" si="672"/>
        <v/>
      </c>
      <c r="AA11026" t="str">
        <f t="shared" si="673"/>
        <v/>
      </c>
      <c r="AC11026" s="7"/>
      <c r="AD11026" t="s">
        <v>993</v>
      </c>
      <c r="AE11026">
        <f t="shared" si="674"/>
        <v>0</v>
      </c>
      <c r="AG11026" s="2"/>
      <c r="AH11026" t="s">
        <v>4033</v>
      </c>
      <c r="AI11026" s="7" t="s">
        <v>4610</v>
      </c>
    </row>
    <row r="11027" spans="1:35" ht="11" customHeight="1" outlineLevel="1" x14ac:dyDescent="0.25">
      <c r="A11027" t="s">
        <v>1707</v>
      </c>
      <c r="C11027" s="2" t="s">
        <v>12974</v>
      </c>
      <c r="D11027" s="2">
        <v>3249</v>
      </c>
      <c r="E11027" s="7">
        <v>1993</v>
      </c>
      <c r="F11027" s="5" t="s">
        <v>992</v>
      </c>
      <c r="H11027" s="5" t="s">
        <v>5398</v>
      </c>
      <c r="I11027" s="6" t="s">
        <v>1721</v>
      </c>
      <c r="J11027" s="6" t="s">
        <v>16816</v>
      </c>
      <c r="K11027" s="17">
        <v>3</v>
      </c>
      <c r="L11027" s="17" t="s">
        <v>7730</v>
      </c>
      <c r="M11027" s="9">
        <v>2.8</v>
      </c>
      <c r="N11027" s="9"/>
      <c r="O11027" s="21"/>
      <c r="Q11027" s="29"/>
      <c r="T11027">
        <v>1</v>
      </c>
      <c r="U11027" s="17"/>
      <c r="V11027" s="2">
        <v>1945</v>
      </c>
      <c r="Y11027" t="str">
        <f t="shared" si="672"/>
        <v/>
      </c>
      <c r="AA11027" t="str">
        <f t="shared" si="673"/>
        <v/>
      </c>
      <c r="AC11027" s="7"/>
      <c r="AD11027" t="s">
        <v>1721</v>
      </c>
      <c r="AE11027">
        <f t="shared" si="674"/>
        <v>0</v>
      </c>
      <c r="AG11027" s="2"/>
      <c r="AH11027" t="s">
        <v>990</v>
      </c>
      <c r="AI11027" s="7" t="s">
        <v>4922</v>
      </c>
    </row>
    <row r="11028" spans="1:35" ht="11" customHeight="1" outlineLevel="1" x14ac:dyDescent="0.25">
      <c r="A11028" t="s">
        <v>1707</v>
      </c>
      <c r="C11028" s="2" t="s">
        <v>12974</v>
      </c>
      <c r="D11028" s="2">
        <v>3354</v>
      </c>
      <c r="E11028" s="7">
        <v>1994</v>
      </c>
      <c r="F11028" s="5" t="s">
        <v>1722</v>
      </c>
      <c r="H11028" s="5" t="s">
        <v>5398</v>
      </c>
      <c r="I11028" s="6" t="s">
        <v>5302</v>
      </c>
      <c r="J11028" s="6" t="s">
        <v>16817</v>
      </c>
      <c r="K11028" s="17">
        <v>4</v>
      </c>
      <c r="L11028" s="17" t="s">
        <v>7732</v>
      </c>
      <c r="M11028" s="9"/>
      <c r="N11028" s="9"/>
      <c r="O11028" s="21"/>
      <c r="Q11028" s="29"/>
      <c r="U11028" s="17"/>
      <c r="V11028" s="2">
        <v>2014</v>
      </c>
      <c r="Y11028" t="str">
        <f t="shared" si="672"/>
        <v/>
      </c>
      <c r="AA11028" t="str">
        <f t="shared" si="673"/>
        <v/>
      </c>
      <c r="AC11028" s="7"/>
      <c r="AD11028" t="s">
        <v>5302</v>
      </c>
      <c r="AE11028">
        <f t="shared" si="674"/>
        <v>0</v>
      </c>
      <c r="AG11028" s="2"/>
      <c r="AH11028" t="s">
        <v>990</v>
      </c>
      <c r="AI11028" s="7" t="s">
        <v>4922</v>
      </c>
    </row>
    <row r="11029" spans="1:35" ht="11" customHeight="1" outlineLevel="1" x14ac:dyDescent="0.25">
      <c r="A11029" t="s">
        <v>1707</v>
      </c>
      <c r="C11029" s="2" t="s">
        <v>12974</v>
      </c>
      <c r="D11029" s="2">
        <v>3428</v>
      </c>
      <c r="E11029" s="7">
        <v>1994</v>
      </c>
      <c r="F11029" s="5" t="s">
        <v>2131</v>
      </c>
      <c r="H11029" s="5" t="s">
        <v>5398</v>
      </c>
      <c r="I11029" s="6" t="s">
        <v>16</v>
      </c>
      <c r="J11029" s="6" t="s">
        <v>16818</v>
      </c>
      <c r="K11029" s="17">
        <v>1</v>
      </c>
      <c r="L11029" s="17" t="s">
        <v>7730</v>
      </c>
      <c r="M11029" s="9">
        <v>1.2</v>
      </c>
      <c r="N11029" s="9"/>
      <c r="O11029" s="21"/>
      <c r="Q11029" s="29"/>
      <c r="U11029" s="17"/>
      <c r="V11029" s="2">
        <v>2038</v>
      </c>
      <c r="Y11029" t="str">
        <f t="shared" si="672"/>
        <v/>
      </c>
      <c r="AA11029" t="str">
        <f t="shared" si="673"/>
        <v/>
      </c>
      <c r="AC11029" s="7"/>
      <c r="AD11029" t="s">
        <v>16</v>
      </c>
      <c r="AE11029">
        <f t="shared" si="674"/>
        <v>0</v>
      </c>
      <c r="AG11029" s="2"/>
      <c r="AH11029" t="s">
        <v>1709</v>
      </c>
      <c r="AI11029" s="7" t="s">
        <v>4922</v>
      </c>
    </row>
    <row r="11030" spans="1:35" ht="11" customHeight="1" outlineLevel="1" x14ac:dyDescent="0.25">
      <c r="A11030" t="s">
        <v>1707</v>
      </c>
      <c r="C11030" s="2" t="s">
        <v>12974</v>
      </c>
      <c r="D11030" s="2" t="s">
        <v>16820</v>
      </c>
      <c r="E11030" s="7">
        <v>1995</v>
      </c>
      <c r="F11030" s="5" t="s">
        <v>16821</v>
      </c>
      <c r="H11030" s="5" t="s">
        <v>5398</v>
      </c>
      <c r="I11030" s="6" t="s">
        <v>5620</v>
      </c>
      <c r="J11030" s="6" t="s">
        <v>16819</v>
      </c>
      <c r="K11030" s="17">
        <v>3</v>
      </c>
      <c r="L11030" s="17" t="s">
        <v>7730</v>
      </c>
      <c r="M11030" s="9">
        <v>13</v>
      </c>
      <c r="N11030" s="9"/>
      <c r="O11030" s="21"/>
      <c r="Q11030" s="29"/>
      <c r="U11030" s="17"/>
      <c r="V11030" s="2"/>
      <c r="Y11030" t="str">
        <f t="shared" si="672"/>
        <v/>
      </c>
      <c r="AA11030">
        <f t="shared" si="673"/>
        <v>1</v>
      </c>
      <c r="AC11030" s="7"/>
      <c r="AD11030" t="s">
        <v>5620</v>
      </c>
      <c r="AE11030">
        <f t="shared" si="674"/>
        <v>0</v>
      </c>
      <c r="AG11030" s="2"/>
      <c r="AI11030" s="7"/>
    </row>
    <row r="11031" spans="1:35" ht="11" customHeight="1" outlineLevel="1" x14ac:dyDescent="0.25">
      <c r="A11031" t="s">
        <v>1707</v>
      </c>
      <c r="C11031" s="2" t="s">
        <v>12974</v>
      </c>
      <c r="D11031" s="2">
        <v>3649</v>
      </c>
      <c r="E11031" s="7">
        <v>1995</v>
      </c>
      <c r="F11031" s="5" t="s">
        <v>16779</v>
      </c>
      <c r="H11031" s="5" t="s">
        <v>5398</v>
      </c>
      <c r="I11031" s="6" t="s">
        <v>5620</v>
      </c>
      <c r="J11031" s="6" t="s">
        <v>16819</v>
      </c>
      <c r="K11031" s="17">
        <v>1</v>
      </c>
      <c r="L11031" s="17" t="s">
        <v>7730</v>
      </c>
      <c r="M11031" s="9">
        <v>6.8</v>
      </c>
      <c r="N11031" s="9"/>
      <c r="O11031" s="21"/>
      <c r="Q11031" s="29"/>
      <c r="T11031">
        <v>1</v>
      </c>
      <c r="U11031" s="17"/>
      <c r="V11031" s="2"/>
      <c r="Y11031" t="str">
        <f t="shared" si="672"/>
        <v/>
      </c>
      <c r="AA11031">
        <f t="shared" si="673"/>
        <v>1</v>
      </c>
      <c r="AC11031" s="7"/>
      <c r="AD11031" t="s">
        <v>5620</v>
      </c>
      <c r="AE11031">
        <f t="shared" si="674"/>
        <v>0</v>
      </c>
      <c r="AG11031" s="2"/>
      <c r="AI11031" s="7"/>
    </row>
    <row r="11032" spans="1:35" ht="11" customHeight="1" outlineLevel="1" x14ac:dyDescent="0.25">
      <c r="A11032" t="s">
        <v>1707</v>
      </c>
      <c r="C11032" s="2" t="s">
        <v>12974</v>
      </c>
      <c r="D11032" s="2">
        <v>3915</v>
      </c>
      <c r="E11032" s="7">
        <v>1998</v>
      </c>
      <c r="F11032" s="5" t="s">
        <v>208</v>
      </c>
      <c r="H11032" s="5" t="s">
        <v>5398</v>
      </c>
      <c r="I11032" s="6" t="s">
        <v>3158</v>
      </c>
      <c r="J11032" s="6" t="s">
        <v>16822</v>
      </c>
      <c r="K11032" s="17">
        <v>5</v>
      </c>
      <c r="L11032" s="17" t="s">
        <v>7732</v>
      </c>
      <c r="M11032" s="9"/>
      <c r="N11032" s="9"/>
      <c r="O11032" s="21"/>
      <c r="Q11032" s="29"/>
      <c r="U11032" s="17"/>
      <c r="V11032" s="2">
        <v>2216</v>
      </c>
      <c r="Y11032" t="str">
        <f t="shared" si="672"/>
        <v/>
      </c>
      <c r="AA11032" t="str">
        <f t="shared" si="673"/>
        <v/>
      </c>
      <c r="AC11032" s="7"/>
      <c r="AD11032" t="s">
        <v>3158</v>
      </c>
      <c r="AE11032">
        <f t="shared" si="674"/>
        <v>0</v>
      </c>
      <c r="AG11032" s="2"/>
      <c r="AH11032" t="s">
        <v>3159</v>
      </c>
      <c r="AI11032" s="7" t="s">
        <v>4610</v>
      </c>
    </row>
    <row r="11033" spans="1:35" ht="11" customHeight="1" outlineLevel="1" x14ac:dyDescent="0.25">
      <c r="A11033" t="s">
        <v>1707</v>
      </c>
      <c r="C11033" s="2" t="s">
        <v>12974</v>
      </c>
      <c r="D11033" s="2">
        <v>3919</v>
      </c>
      <c r="E11033" s="7">
        <v>1998</v>
      </c>
      <c r="F11033" s="5" t="s">
        <v>6094</v>
      </c>
      <c r="H11033" s="5" t="s">
        <v>5398</v>
      </c>
      <c r="I11033" s="6" t="s">
        <v>5672</v>
      </c>
      <c r="J11033" s="6" t="s">
        <v>16822</v>
      </c>
      <c r="K11033" s="17">
        <v>2</v>
      </c>
      <c r="L11033" s="17" t="s">
        <v>7730</v>
      </c>
      <c r="M11033" s="9">
        <v>1</v>
      </c>
      <c r="N11033" s="9"/>
      <c r="O11033" s="21"/>
      <c r="Q11033" s="29"/>
      <c r="U11033" s="17"/>
      <c r="V11033" s="2">
        <v>2220</v>
      </c>
      <c r="Y11033" t="str">
        <f t="shared" si="672"/>
        <v/>
      </c>
      <c r="AA11033" t="str">
        <f t="shared" si="673"/>
        <v/>
      </c>
      <c r="AC11033" s="7"/>
      <c r="AD11033" t="s">
        <v>5672</v>
      </c>
      <c r="AE11033">
        <f t="shared" si="674"/>
        <v>0</v>
      </c>
      <c r="AG11033" s="2"/>
      <c r="AH11033" t="s">
        <v>5673</v>
      </c>
      <c r="AI11033" s="7" t="s">
        <v>4610</v>
      </c>
    </row>
    <row r="11034" spans="1:35" ht="11" customHeight="1" outlineLevel="1" x14ac:dyDescent="0.25">
      <c r="A11034" t="s">
        <v>1707</v>
      </c>
      <c r="C11034" s="2" t="s">
        <v>12974</v>
      </c>
      <c r="D11034" s="2">
        <v>3920</v>
      </c>
      <c r="E11034" s="7">
        <v>1998</v>
      </c>
      <c r="F11034" s="5" t="s">
        <v>6095</v>
      </c>
      <c r="H11034" s="5" t="s">
        <v>5398</v>
      </c>
      <c r="I11034" s="6" t="s">
        <v>1617</v>
      </c>
      <c r="J11034" s="6" t="s">
        <v>16822</v>
      </c>
      <c r="K11034" s="17">
        <v>1</v>
      </c>
      <c r="L11034" s="17" t="s">
        <v>7732</v>
      </c>
      <c r="M11034" s="9"/>
      <c r="N11034" s="9"/>
      <c r="O11034" s="21"/>
      <c r="Q11034" s="29"/>
      <c r="U11034" s="17"/>
      <c r="V11034" s="2">
        <v>2221</v>
      </c>
      <c r="Y11034" t="str">
        <f t="shared" si="672"/>
        <v/>
      </c>
      <c r="AA11034" t="str">
        <f t="shared" si="673"/>
        <v/>
      </c>
      <c r="AC11034" s="7"/>
      <c r="AD11034" t="s">
        <v>1617</v>
      </c>
      <c r="AE11034">
        <f t="shared" si="674"/>
        <v>0</v>
      </c>
      <c r="AG11034" s="2"/>
      <c r="AH11034" t="s">
        <v>3621</v>
      </c>
      <c r="AI11034" s="7" t="s">
        <v>4922</v>
      </c>
    </row>
    <row r="11035" spans="1:35" ht="11" customHeight="1" outlineLevel="1" x14ac:dyDescent="0.25">
      <c r="A11035" t="s">
        <v>1707</v>
      </c>
      <c r="C11035" s="2" t="s">
        <v>12974</v>
      </c>
      <c r="D11035" s="2" t="s">
        <v>16823</v>
      </c>
      <c r="E11035" s="7">
        <v>2000</v>
      </c>
      <c r="F11035" s="5" t="s">
        <v>16824</v>
      </c>
      <c r="H11035" s="5" t="s">
        <v>5398</v>
      </c>
      <c r="I11035" s="6" t="s">
        <v>2471</v>
      </c>
      <c r="J11035" s="6" t="s">
        <v>8490</v>
      </c>
      <c r="K11035" s="17">
        <v>1</v>
      </c>
      <c r="L11035" s="18" t="s">
        <v>7730</v>
      </c>
      <c r="M11035" s="9">
        <v>6</v>
      </c>
      <c r="N11035" s="9"/>
      <c r="O11035" s="21"/>
      <c r="Q11035" s="29"/>
      <c r="U11035" s="17"/>
      <c r="V11035" s="2">
        <v>2350</v>
      </c>
      <c r="Y11035" t="str">
        <f t="shared" si="672"/>
        <v/>
      </c>
      <c r="AA11035">
        <f t="shared" si="673"/>
        <v>1</v>
      </c>
      <c r="AC11035" s="7"/>
      <c r="AD11035" t="s">
        <v>2471</v>
      </c>
      <c r="AE11035">
        <f t="shared" si="674"/>
        <v>0</v>
      </c>
      <c r="AG11035" s="2"/>
      <c r="AH11035" t="s">
        <v>1709</v>
      </c>
      <c r="AI11035" s="7" t="s">
        <v>4922</v>
      </c>
    </row>
    <row r="11036" spans="1:35" ht="11" customHeight="1" outlineLevel="1" x14ac:dyDescent="0.25">
      <c r="A11036" t="s">
        <v>1707</v>
      </c>
      <c r="C11036" s="2" t="s">
        <v>12974</v>
      </c>
      <c r="D11036" s="2" t="s">
        <v>18798</v>
      </c>
      <c r="E11036" s="7">
        <v>2000</v>
      </c>
      <c r="F11036" s="5" t="s">
        <v>16825</v>
      </c>
      <c r="H11036" s="5" t="s">
        <v>5398</v>
      </c>
      <c r="I11036" s="6" t="s">
        <v>207</v>
      </c>
      <c r="J11036" s="6" t="s">
        <v>8490</v>
      </c>
      <c r="K11036" s="17">
        <v>3</v>
      </c>
      <c r="L11036" s="17" t="s">
        <v>7732</v>
      </c>
      <c r="M11036" s="9"/>
      <c r="N11036" s="9"/>
      <c r="O11036" s="21"/>
      <c r="Q11036" s="29"/>
      <c r="U11036" s="17"/>
      <c r="V11036" s="2"/>
      <c r="Y11036" t="str">
        <f t="shared" si="672"/>
        <v/>
      </c>
      <c r="AA11036">
        <f t="shared" si="673"/>
        <v>1</v>
      </c>
      <c r="AC11036" s="7"/>
      <c r="AD11036" t="s">
        <v>207</v>
      </c>
      <c r="AE11036">
        <f t="shared" si="674"/>
        <v>0</v>
      </c>
      <c r="AG11036" s="2"/>
      <c r="AH11036" t="s">
        <v>1709</v>
      </c>
      <c r="AI11036" s="7" t="s">
        <v>4922</v>
      </c>
    </row>
    <row r="11037" spans="1:35" ht="11" customHeight="1" outlineLevel="1" x14ac:dyDescent="0.25">
      <c r="A11037" t="s">
        <v>1707</v>
      </c>
      <c r="C11037" s="2" t="s">
        <v>12974</v>
      </c>
      <c r="D11037" s="2">
        <v>4316</v>
      </c>
      <c r="E11037" s="7">
        <v>2000</v>
      </c>
      <c r="F11037" s="5" t="s">
        <v>206</v>
      </c>
      <c r="H11037" s="5" t="s">
        <v>5398</v>
      </c>
      <c r="I11037" s="6" t="s">
        <v>207</v>
      </c>
      <c r="J11037" s="6" t="s">
        <v>13117</v>
      </c>
      <c r="K11037" s="17">
        <v>1</v>
      </c>
      <c r="L11037" s="17" t="s">
        <v>7730</v>
      </c>
      <c r="M11037" s="9">
        <v>3.5</v>
      </c>
      <c r="N11037" s="9"/>
      <c r="O11037" s="21"/>
      <c r="Q11037" s="29"/>
      <c r="S11037">
        <v>1</v>
      </c>
      <c r="T11037">
        <v>1</v>
      </c>
      <c r="U11037" s="17"/>
      <c r="V11037" s="2">
        <v>2362</v>
      </c>
      <c r="Y11037" t="str">
        <f t="shared" ref="Y11037:Y11100" si="675">IF(COUNTIF(F11037,"*fdc*"),1,"")</f>
        <v/>
      </c>
      <c r="AA11037" t="str">
        <f t="shared" ref="AA11037:AA11100" si="676">IF(COUNTIF(F11037,"*s/s*"),1,"")</f>
        <v/>
      </c>
      <c r="AC11037" s="7"/>
      <c r="AD11037" t="s">
        <v>207</v>
      </c>
      <c r="AE11037">
        <f t="shared" si="674"/>
        <v>0</v>
      </c>
      <c r="AG11037" s="2"/>
      <c r="AH11037" t="s">
        <v>1709</v>
      </c>
      <c r="AI11037" s="7" t="s">
        <v>4922</v>
      </c>
    </row>
    <row r="11038" spans="1:35" ht="11" customHeight="1" outlineLevel="1" x14ac:dyDescent="0.25">
      <c r="A11038" t="s">
        <v>1707</v>
      </c>
      <c r="C11038" s="2" t="s">
        <v>12974</v>
      </c>
      <c r="D11038" s="2">
        <v>4317</v>
      </c>
      <c r="E11038" s="7">
        <v>2000</v>
      </c>
      <c r="F11038" s="5" t="s">
        <v>206</v>
      </c>
      <c r="H11038" s="5" t="s">
        <v>5398</v>
      </c>
      <c r="I11038" s="6" t="s">
        <v>207</v>
      </c>
      <c r="J11038" s="6" t="s">
        <v>13117</v>
      </c>
      <c r="K11038" s="17">
        <v>1</v>
      </c>
      <c r="L11038" s="17" t="s">
        <v>7730</v>
      </c>
      <c r="M11038" s="9">
        <v>3.5</v>
      </c>
      <c r="N11038" s="9"/>
      <c r="O11038" s="21"/>
      <c r="Q11038" s="29"/>
      <c r="U11038" s="17"/>
      <c r="V11038" s="2">
        <v>2363</v>
      </c>
      <c r="Y11038" t="str">
        <f t="shared" si="675"/>
        <v/>
      </c>
      <c r="AA11038" t="str">
        <f t="shared" si="676"/>
        <v/>
      </c>
      <c r="AC11038" s="7"/>
      <c r="AD11038" t="s">
        <v>207</v>
      </c>
      <c r="AE11038">
        <f t="shared" si="674"/>
        <v>0</v>
      </c>
      <c r="AG11038" s="2"/>
      <c r="AI11038" s="7"/>
    </row>
    <row r="11039" spans="1:35" ht="11" customHeight="1" outlineLevel="1" x14ac:dyDescent="0.25">
      <c r="A11039" t="s">
        <v>1707</v>
      </c>
      <c r="C11039" s="2" t="s">
        <v>12974</v>
      </c>
      <c r="D11039" s="2">
        <v>4325</v>
      </c>
      <c r="E11039" s="7">
        <v>2000</v>
      </c>
      <c r="F11039" s="5" t="s">
        <v>6094</v>
      </c>
      <c r="H11039" s="5" t="s">
        <v>5398</v>
      </c>
      <c r="I11039" s="6" t="s">
        <v>17016</v>
      </c>
      <c r="J11039" s="6" t="s">
        <v>17015</v>
      </c>
      <c r="K11039" s="17">
        <v>3</v>
      </c>
      <c r="L11039" s="17" t="s">
        <v>7732</v>
      </c>
      <c r="M11039" s="9"/>
      <c r="N11039" s="9"/>
      <c r="O11039" s="21"/>
      <c r="Q11039" s="29"/>
      <c r="U11039" s="17"/>
      <c r="V11039" s="2">
        <v>2364</v>
      </c>
      <c r="Y11039" t="str">
        <f t="shared" si="675"/>
        <v/>
      </c>
      <c r="AA11039" t="str">
        <f t="shared" si="676"/>
        <v/>
      </c>
      <c r="AC11039" s="7"/>
      <c r="AD11039" t="s">
        <v>17016</v>
      </c>
      <c r="AE11039">
        <f t="shared" si="674"/>
        <v>0</v>
      </c>
      <c r="AG11039" s="2"/>
      <c r="AH11039" t="s">
        <v>2286</v>
      </c>
      <c r="AI11039" s="7" t="s">
        <v>4922</v>
      </c>
    </row>
    <row r="11040" spans="1:35" ht="11" customHeight="1" outlineLevel="1" x14ac:dyDescent="0.25">
      <c r="A11040" t="s">
        <v>1707</v>
      </c>
      <c r="C11040" s="2" t="s">
        <v>12974</v>
      </c>
      <c r="D11040" s="2" t="s">
        <v>17017</v>
      </c>
      <c r="E11040" s="7">
        <v>2000</v>
      </c>
      <c r="F11040" s="5" t="s">
        <v>17018</v>
      </c>
      <c r="H11040" s="5" t="s">
        <v>5398</v>
      </c>
      <c r="I11040" s="6" t="s">
        <v>17016</v>
      </c>
      <c r="J11040" s="6" t="s">
        <v>17015</v>
      </c>
      <c r="K11040" s="17">
        <v>3</v>
      </c>
      <c r="L11040" s="17" t="s">
        <v>7732</v>
      </c>
      <c r="M11040" s="9"/>
      <c r="N11040" s="9"/>
      <c r="O11040" s="21"/>
      <c r="Q11040" s="29"/>
      <c r="U11040" s="17"/>
      <c r="V11040" s="2"/>
      <c r="Y11040" t="str">
        <f t="shared" si="675"/>
        <v/>
      </c>
      <c r="AA11040">
        <f t="shared" si="676"/>
        <v>1</v>
      </c>
      <c r="AC11040" s="7"/>
      <c r="AD11040" t="s">
        <v>17016</v>
      </c>
      <c r="AE11040">
        <f t="shared" si="674"/>
        <v>0</v>
      </c>
      <c r="AG11040" s="2"/>
      <c r="AH11040" t="s">
        <v>2286</v>
      </c>
      <c r="AI11040" s="7" t="s">
        <v>4922</v>
      </c>
    </row>
    <row r="11041" spans="1:49" ht="11" customHeight="1" outlineLevel="1" x14ac:dyDescent="0.25">
      <c r="A11041" t="s">
        <v>1707</v>
      </c>
      <c r="C11041" s="2" t="s">
        <v>12974</v>
      </c>
      <c r="D11041" s="2">
        <v>4359</v>
      </c>
      <c r="E11041" s="7">
        <v>2001</v>
      </c>
      <c r="F11041" s="5" t="s">
        <v>1419</v>
      </c>
      <c r="H11041" s="5" t="s">
        <v>5398</v>
      </c>
      <c r="I11041" s="6" t="s">
        <v>2860</v>
      </c>
      <c r="J11041" s="6" t="s">
        <v>16826</v>
      </c>
      <c r="K11041" s="17">
        <v>3</v>
      </c>
      <c r="L11041" s="17" t="s">
        <v>7732</v>
      </c>
      <c r="M11041" s="9"/>
      <c r="N11041" s="9"/>
      <c r="O11041" s="21"/>
      <c r="Q11041" s="29"/>
      <c r="U11041" s="17"/>
      <c r="V11041" s="2">
        <v>2377</v>
      </c>
      <c r="Y11041" t="str">
        <f t="shared" si="675"/>
        <v/>
      </c>
      <c r="AA11041" t="str">
        <f t="shared" si="676"/>
        <v/>
      </c>
      <c r="AC11041" s="7"/>
      <c r="AD11041" t="s">
        <v>2860</v>
      </c>
      <c r="AE11041">
        <f t="shared" si="674"/>
        <v>0</v>
      </c>
      <c r="AG11041" s="2"/>
      <c r="AH11041" t="s">
        <v>1709</v>
      </c>
      <c r="AI11041" s="7" t="s">
        <v>4922</v>
      </c>
    </row>
    <row r="11042" spans="1:49" ht="11" customHeight="1" outlineLevel="1" x14ac:dyDescent="0.25">
      <c r="A11042" t="s">
        <v>1707</v>
      </c>
      <c r="C11042" s="2" t="s">
        <v>12974</v>
      </c>
      <c r="D11042" s="2" t="s">
        <v>16828</v>
      </c>
      <c r="E11042" s="7">
        <v>2001</v>
      </c>
      <c r="F11042" s="5" t="s">
        <v>16829</v>
      </c>
      <c r="H11042" s="5" t="s">
        <v>5398</v>
      </c>
      <c r="I11042" s="6" t="s">
        <v>3158</v>
      </c>
      <c r="J11042" s="6" t="s">
        <v>16830</v>
      </c>
      <c r="K11042" s="17">
        <v>3</v>
      </c>
      <c r="L11042" s="17" t="s">
        <v>7732</v>
      </c>
      <c r="M11042" s="9"/>
      <c r="N11042" s="9"/>
      <c r="O11042" s="21"/>
      <c r="Q11042" s="29"/>
      <c r="U11042" s="17"/>
      <c r="V11042" s="2"/>
      <c r="Y11042" t="str">
        <f t="shared" si="675"/>
        <v/>
      </c>
      <c r="AA11042">
        <f t="shared" si="676"/>
        <v>1</v>
      </c>
      <c r="AC11042" s="7"/>
      <c r="AD11042" t="s">
        <v>3158</v>
      </c>
      <c r="AE11042">
        <f t="shared" si="674"/>
        <v>0</v>
      </c>
      <c r="AG11042" s="2"/>
      <c r="AI11042" s="7"/>
    </row>
    <row r="11043" spans="1:49" ht="11" customHeight="1" outlineLevel="1" x14ac:dyDescent="0.25">
      <c r="A11043" t="s">
        <v>1707</v>
      </c>
      <c r="C11043" s="2" t="s">
        <v>12974</v>
      </c>
      <c r="D11043" s="2">
        <v>4443</v>
      </c>
      <c r="E11043" s="7">
        <v>2004</v>
      </c>
      <c r="F11043" s="5" t="s">
        <v>1363</v>
      </c>
      <c r="H11043" s="5" t="s">
        <v>5398</v>
      </c>
      <c r="I11043" s="6" t="s">
        <v>1364</v>
      </c>
      <c r="J11043" s="6" t="s">
        <v>16827</v>
      </c>
      <c r="K11043" s="17">
        <v>3</v>
      </c>
      <c r="L11043" s="17" t="s">
        <v>7732</v>
      </c>
      <c r="M11043" s="9"/>
      <c r="N11043" s="9"/>
      <c r="O11043" s="21"/>
      <c r="Q11043" s="29"/>
      <c r="U11043" s="17"/>
      <c r="V11043" s="2">
        <v>2439</v>
      </c>
      <c r="Y11043" t="str">
        <f t="shared" si="675"/>
        <v/>
      </c>
      <c r="AA11043" t="str">
        <f t="shared" si="676"/>
        <v/>
      </c>
      <c r="AC11043" s="7"/>
      <c r="AD11043" t="s">
        <v>1364</v>
      </c>
      <c r="AE11043">
        <f t="shared" si="674"/>
        <v>0</v>
      </c>
      <c r="AG11043" s="2"/>
      <c r="AH11043" t="s">
        <v>1709</v>
      </c>
      <c r="AI11043" s="7" t="s">
        <v>4610</v>
      </c>
    </row>
    <row r="11044" spans="1:49" ht="11" customHeight="1" outlineLevel="1" x14ac:dyDescent="0.25">
      <c r="A11044" t="s">
        <v>1707</v>
      </c>
      <c r="C11044" s="2" t="s">
        <v>12974</v>
      </c>
      <c r="D11044" s="2">
        <v>4447</v>
      </c>
      <c r="E11044" s="7">
        <v>2004</v>
      </c>
      <c r="F11044" s="5" t="s">
        <v>3720</v>
      </c>
      <c r="H11044" s="5" t="s">
        <v>5398</v>
      </c>
      <c r="I11044" s="6" t="s">
        <v>3158</v>
      </c>
      <c r="J11044" s="6" t="s">
        <v>7074</v>
      </c>
      <c r="K11044" s="17">
        <v>3</v>
      </c>
      <c r="L11044" s="17" t="s">
        <v>7732</v>
      </c>
      <c r="M11044" s="9"/>
      <c r="N11044" s="9"/>
      <c r="O11044" s="21"/>
      <c r="Q11044" s="29"/>
      <c r="U11044" s="17"/>
      <c r="V11044" s="2">
        <v>2443</v>
      </c>
      <c r="Y11044" t="str">
        <f t="shared" si="675"/>
        <v/>
      </c>
      <c r="AA11044" t="str">
        <f t="shared" si="676"/>
        <v/>
      </c>
      <c r="AC11044" s="7"/>
      <c r="AD11044" t="s">
        <v>3158</v>
      </c>
      <c r="AE11044">
        <f t="shared" si="674"/>
        <v>0</v>
      </c>
      <c r="AG11044" s="2"/>
      <c r="AH11044" t="s">
        <v>3159</v>
      </c>
      <c r="AI11044" s="7" t="s">
        <v>4610</v>
      </c>
    </row>
    <row r="11045" spans="1:49" ht="11" customHeight="1" outlineLevel="1" x14ac:dyDescent="0.25">
      <c r="A11045" t="s">
        <v>1707</v>
      </c>
      <c r="C11045" s="2" t="s">
        <v>12974</v>
      </c>
      <c r="D11045" s="2">
        <v>4455</v>
      </c>
      <c r="E11045" s="7">
        <v>2005</v>
      </c>
      <c r="F11045" s="5" t="s">
        <v>3721</v>
      </c>
      <c r="H11045" s="5" t="s">
        <v>5398</v>
      </c>
      <c r="I11045" s="6" t="s">
        <v>16832</v>
      </c>
      <c r="J11045" s="6" t="s">
        <v>16831</v>
      </c>
      <c r="K11045" s="17">
        <v>1</v>
      </c>
      <c r="L11045" s="17" t="s">
        <v>20076</v>
      </c>
      <c r="M11045" s="9"/>
      <c r="N11045" s="9"/>
      <c r="O11045" s="21"/>
      <c r="Q11045" s="29"/>
      <c r="S11045">
        <v>1</v>
      </c>
      <c r="T11045">
        <v>1</v>
      </c>
      <c r="U11045" s="17"/>
      <c r="V11045" s="2"/>
      <c r="Y11045" t="str">
        <f t="shared" si="675"/>
        <v/>
      </c>
      <c r="AA11045" t="str">
        <f t="shared" si="676"/>
        <v/>
      </c>
      <c r="AC11045" s="7"/>
      <c r="AD11045" t="s">
        <v>16832</v>
      </c>
      <c r="AE11045">
        <f t="shared" si="674"/>
        <v>1</v>
      </c>
      <c r="AG11045" s="2"/>
      <c r="AI11045" s="7"/>
    </row>
    <row r="11046" spans="1:49" ht="11" customHeight="1" outlineLevel="1" x14ac:dyDescent="0.25">
      <c r="A11046" t="s">
        <v>1707</v>
      </c>
      <c r="C11046" s="2" t="s">
        <v>12974</v>
      </c>
      <c r="D11046" s="2" t="s">
        <v>18671</v>
      </c>
      <c r="E11046" s="7">
        <v>2005</v>
      </c>
      <c r="F11046" s="5" t="s">
        <v>16833</v>
      </c>
      <c r="H11046" s="5" t="s">
        <v>5398</v>
      </c>
      <c r="I11046" s="6" t="s">
        <v>16832</v>
      </c>
      <c r="J11046" s="6" t="s">
        <v>16831</v>
      </c>
      <c r="K11046" s="17">
        <v>1</v>
      </c>
      <c r="L11046" s="17" t="s">
        <v>7730</v>
      </c>
      <c r="M11046" s="9">
        <v>11</v>
      </c>
      <c r="N11046" s="9"/>
      <c r="O11046" s="21"/>
      <c r="Q11046" s="29"/>
      <c r="U11046" s="17"/>
      <c r="V11046" s="2" t="s">
        <v>3719</v>
      </c>
      <c r="Y11046" t="str">
        <f t="shared" si="675"/>
        <v/>
      </c>
      <c r="AA11046">
        <f t="shared" si="676"/>
        <v>1</v>
      </c>
      <c r="AC11046" s="7"/>
      <c r="AD11046" t="s">
        <v>16832</v>
      </c>
      <c r="AE11046">
        <f t="shared" si="674"/>
        <v>1</v>
      </c>
      <c r="AG11046" s="2"/>
      <c r="AH11046" t="s">
        <v>1709</v>
      </c>
      <c r="AI11046" s="7" t="s">
        <v>4922</v>
      </c>
    </row>
    <row r="11047" spans="1:49" ht="11" customHeight="1" outlineLevel="1" x14ac:dyDescent="0.25">
      <c r="A11047" t="s">
        <v>1707</v>
      </c>
      <c r="C11047" s="2" t="s">
        <v>12974</v>
      </c>
      <c r="D11047" s="2">
        <v>4525</v>
      </c>
      <c r="E11047" s="7">
        <v>2011</v>
      </c>
      <c r="F11047" s="5" t="s">
        <v>8983</v>
      </c>
      <c r="H11047" s="5" t="s">
        <v>5398</v>
      </c>
      <c r="I11047" s="6" t="s">
        <v>5508</v>
      </c>
      <c r="J11047" s="6" t="s">
        <v>8982</v>
      </c>
      <c r="K11047" s="17">
        <v>3</v>
      </c>
      <c r="L11047" s="17" t="s">
        <v>7730</v>
      </c>
      <c r="M11047" s="9">
        <v>4.4000000000000004</v>
      </c>
      <c r="N11047" s="9"/>
      <c r="O11047" s="21"/>
      <c r="Q11047" s="29"/>
      <c r="U11047" s="17"/>
      <c r="V11047" s="2"/>
      <c r="Y11047" t="str">
        <f t="shared" si="675"/>
        <v/>
      </c>
      <c r="AA11047" t="str">
        <f t="shared" si="676"/>
        <v/>
      </c>
      <c r="AC11047" s="7"/>
      <c r="AD11047" t="s">
        <v>5508</v>
      </c>
      <c r="AE11047">
        <f t="shared" si="674"/>
        <v>0</v>
      </c>
      <c r="AG11047" s="2"/>
      <c r="AI11047" s="7"/>
    </row>
    <row r="11048" spans="1:49" ht="11" customHeight="1" outlineLevel="1" x14ac:dyDescent="0.25">
      <c r="A11048" t="s">
        <v>1707</v>
      </c>
      <c r="C11048" s="2" t="s">
        <v>12974</v>
      </c>
      <c r="D11048" s="2">
        <v>4551</v>
      </c>
      <c r="E11048" s="7">
        <v>2012</v>
      </c>
      <c r="F11048" s="5" t="s">
        <v>1419</v>
      </c>
      <c r="H11048" s="5" t="s">
        <v>5398</v>
      </c>
      <c r="I11048" s="6" t="s">
        <v>17019</v>
      </c>
      <c r="J11048" s="6" t="s">
        <v>8985</v>
      </c>
      <c r="K11048" s="17">
        <v>1</v>
      </c>
      <c r="L11048" s="17" t="s">
        <v>7732</v>
      </c>
      <c r="M11048" s="9"/>
      <c r="N11048" s="9"/>
      <c r="O11048" s="21"/>
      <c r="Q11048" s="29"/>
      <c r="U11048" s="17"/>
      <c r="V11048" s="2"/>
      <c r="Y11048" t="str">
        <f t="shared" si="675"/>
        <v/>
      </c>
      <c r="AA11048" t="str">
        <f t="shared" si="676"/>
        <v/>
      </c>
      <c r="AC11048" s="7"/>
      <c r="AD11048" t="s">
        <v>17019</v>
      </c>
      <c r="AE11048">
        <f t="shared" si="674"/>
        <v>0</v>
      </c>
      <c r="AG11048" s="2"/>
      <c r="AI11048" s="7"/>
    </row>
    <row r="11049" spans="1:49" ht="11" customHeight="1" outlineLevel="1" x14ac:dyDescent="0.25">
      <c r="A11049" t="s">
        <v>1707</v>
      </c>
      <c r="C11049" s="2" t="s">
        <v>12974</v>
      </c>
      <c r="D11049" s="2">
        <v>4552</v>
      </c>
      <c r="E11049" s="7">
        <v>2012</v>
      </c>
      <c r="F11049" s="5" t="s">
        <v>8984</v>
      </c>
      <c r="H11049" s="5" t="s">
        <v>5398</v>
      </c>
      <c r="I11049" s="6" t="s">
        <v>17019</v>
      </c>
      <c r="J11049" s="6" t="s">
        <v>8985</v>
      </c>
      <c r="K11049" s="17">
        <v>1</v>
      </c>
      <c r="L11049" s="17" t="s">
        <v>7732</v>
      </c>
      <c r="M11049" s="9"/>
      <c r="N11049" s="9"/>
      <c r="O11049" s="21"/>
      <c r="Q11049" s="29"/>
      <c r="U11049" s="17"/>
      <c r="V11049" s="2"/>
      <c r="Y11049" t="str">
        <f t="shared" si="675"/>
        <v/>
      </c>
      <c r="AA11049" t="str">
        <f t="shared" si="676"/>
        <v/>
      </c>
      <c r="AC11049" s="7"/>
      <c r="AD11049" t="s">
        <v>17019</v>
      </c>
      <c r="AE11049">
        <f t="shared" si="674"/>
        <v>0</v>
      </c>
      <c r="AG11049" s="2"/>
      <c r="AI11049" s="7"/>
    </row>
    <row r="11050" spans="1:49" ht="11" customHeight="1" x14ac:dyDescent="0.25">
      <c r="A11050" t="s">
        <v>12465</v>
      </c>
      <c r="B11050" t="s">
        <v>12028</v>
      </c>
      <c r="C11050" s="2" t="s">
        <v>11983</v>
      </c>
      <c r="E11050" s="7"/>
      <c r="F11050" s="5"/>
      <c r="H11050" s="5"/>
      <c r="I11050" s="6"/>
      <c r="J11050" s="6"/>
      <c r="K11050" s="17"/>
      <c r="L11050" s="17"/>
      <c r="M11050" s="9"/>
      <c r="N11050" s="9">
        <f>SUM(M11051:M11257)</f>
        <v>266.60000000000002</v>
      </c>
      <c r="O11050" s="21">
        <v>7349</v>
      </c>
      <c r="P11050">
        <f>COUNTIF(L11051:L11257,"*")</f>
        <v>207</v>
      </c>
      <c r="Q11050" s="29">
        <f>P11050/O11050</f>
        <v>2.816709756429446E-2</v>
      </c>
      <c r="R11050">
        <f>COUNTIF(L11051:L11257,"Y")+COUNTIF(L11051:L11257,"S")</f>
        <v>149</v>
      </c>
      <c r="U11050" s="17" t="s">
        <v>7730</v>
      </c>
      <c r="V11050" s="2"/>
      <c r="W11050" t="s">
        <v>18448</v>
      </c>
      <c r="Y11050" t="str">
        <f t="shared" si="675"/>
        <v/>
      </c>
      <c r="AA11050" t="str">
        <f t="shared" si="676"/>
        <v/>
      </c>
      <c r="AC11050" s="7"/>
      <c r="AF11050">
        <f>COUNTIF(AE11051:AE11257,"1")</f>
        <v>14</v>
      </c>
      <c r="AG11050" s="2"/>
      <c r="AI11050" s="7"/>
      <c r="AJ11050">
        <f>COUNTIF($K11051:$K11257,"1")-COUNTIFS($K11051:$K11257,"1",$L11051:$L11257,"V")</f>
        <v>26</v>
      </c>
      <c r="AK11050">
        <f>COUNTIFS($K11051:$K11257,"1",$L11051:$L11257,"Y")+COUNTIFS($K11051:$K11257,"1",$L11051:$L11257,"s")</f>
        <v>26</v>
      </c>
      <c r="AL11050">
        <f>COUNTIF($K11051:$K11257,"2")-COUNTIFS($K11051:$K11257,"2",$L11051:$L11257,"V")</f>
        <v>0</v>
      </c>
      <c r="AM11050">
        <f>COUNTIFS($K11051:$K11257,"2",$L11051:$L11257,"Y")+COUNTIFS($K11051:$K11257,"2",$L11051:$L11257,"s")</f>
        <v>0</v>
      </c>
      <c r="AN11050">
        <f>COUNTIF($K11051:$K11257,"3")-COUNTIFS($K11051:$K11257,"3",$L11051:$L11257,"V")</f>
        <v>17</v>
      </c>
      <c r="AO11050">
        <f>COUNTIFS($K11051:$K11257,"3",$L11051:$L11257,"Y")+COUNTIFS($K11051:$K11257,"3",$L11051:$L11257,"s")</f>
        <v>17</v>
      </c>
      <c r="AP11050">
        <f>COUNTIF($K11051:$K11257,"4")-COUNTIFS($K11051:$K11257,"4",$L11051:$L11257,"V")</f>
        <v>0</v>
      </c>
      <c r="AQ11050">
        <f>COUNTIFS($K11051:$K11257,"4",$L11051:$L11257,"Y")+COUNTIFS($K11051:$K11257,"4",$L11051:$L11257,"s")</f>
        <v>0</v>
      </c>
      <c r="AR11050">
        <f>COUNTIF($K11051:$K11257,"5")-COUNTIFS($K11051:$K11257,"5",$L11051:$L11257,"V")</f>
        <v>0</v>
      </c>
      <c r="AS11050">
        <f>COUNTIFS($K11051:$K11257,"5",$L11051:$L11257,"Y")+COUNTIFS($K11051:$K11257,"5",$L11051:$L11257,"s")</f>
        <v>0</v>
      </c>
      <c r="AT11050">
        <f>COUNTIF($K11051:$K11257,"6")-COUNTIFS($K11051:$K11257,"6",$L11051:$L11257,"V")</f>
        <v>0</v>
      </c>
      <c r="AU11050">
        <f>COUNTIFS($K11051:$K11257,"6",$L11051:$L11257,"Y")+COUNTIFS($K11051:$K11257,"6",$L11051:$L11257,"s")</f>
        <v>0</v>
      </c>
      <c r="AV11050">
        <f>COUNTIF($K11051:$K11257,"7")-COUNTIFS($K11051:$K11257,"7",$L11051:$L11257,"V")</f>
        <v>164</v>
      </c>
      <c r="AW11050">
        <f>COUNTIFS($K11051:$K11257,"7",$L11051:$L11257,"Y")+COUNTIFS($K11051:$K11257,"7",$L11051:$L11257,"s")</f>
        <v>106</v>
      </c>
    </row>
    <row r="11051" spans="1:49" ht="11" customHeight="1" outlineLevel="1" x14ac:dyDescent="0.25">
      <c r="A11051" t="s">
        <v>3888</v>
      </c>
      <c r="C11051" s="2" t="s">
        <v>11983</v>
      </c>
      <c r="D11051" s="2">
        <v>246</v>
      </c>
      <c r="E11051" s="7">
        <v>1970</v>
      </c>
      <c r="F11051" s="5" t="s">
        <v>5765</v>
      </c>
      <c r="H11051" s="5" t="s">
        <v>5398</v>
      </c>
      <c r="I11051" s="6" t="s">
        <v>855</v>
      </c>
      <c r="J11051" s="6" t="s">
        <v>11342</v>
      </c>
      <c r="K11051" s="17">
        <v>1</v>
      </c>
      <c r="L11051" s="17" t="s">
        <v>7730</v>
      </c>
      <c r="M11051" s="9">
        <v>1</v>
      </c>
      <c r="N11051" s="9"/>
      <c r="O11051" s="21"/>
      <c r="Q11051" s="29"/>
      <c r="U11051" s="17"/>
      <c r="V11051" s="2" t="s">
        <v>5253</v>
      </c>
      <c r="Y11051" t="str">
        <f t="shared" si="675"/>
        <v/>
      </c>
      <c r="AA11051" t="str">
        <f t="shared" si="676"/>
        <v/>
      </c>
      <c r="AC11051" s="7"/>
      <c r="AD11051" t="s">
        <v>855</v>
      </c>
      <c r="AE11051">
        <f t="shared" ref="AE11051:AE11114" si="677">COUNTIF(I11051,"*Fuji*")</f>
        <v>0</v>
      </c>
      <c r="AG11051" s="2"/>
      <c r="AH11051" t="s">
        <v>856</v>
      </c>
      <c r="AI11051" s="7"/>
    </row>
    <row r="11052" spans="1:49" ht="11" customHeight="1" outlineLevel="1" x14ac:dyDescent="0.25">
      <c r="A11052" t="s">
        <v>3888</v>
      </c>
      <c r="C11052" s="2" t="s">
        <v>11983</v>
      </c>
      <c r="D11052" s="2">
        <v>294</v>
      </c>
      <c r="E11052" s="7">
        <v>1971</v>
      </c>
      <c r="F11052" s="5" t="s">
        <v>4787</v>
      </c>
      <c r="H11052" s="5" t="s">
        <v>5398</v>
      </c>
      <c r="I11052" s="6" t="s">
        <v>5399</v>
      </c>
      <c r="J11052" s="6" t="s">
        <v>10455</v>
      </c>
      <c r="K11052" s="17">
        <v>1</v>
      </c>
      <c r="L11052" s="17" t="s">
        <v>7730</v>
      </c>
      <c r="M11052" s="9">
        <v>2</v>
      </c>
      <c r="N11052" s="9"/>
      <c r="O11052" s="21"/>
      <c r="Q11052" s="29"/>
      <c r="T11052">
        <v>1</v>
      </c>
      <c r="U11052" s="17"/>
      <c r="V11052" s="2">
        <v>239</v>
      </c>
      <c r="Y11052" t="str">
        <f t="shared" si="675"/>
        <v/>
      </c>
      <c r="AA11052" t="str">
        <f t="shared" si="676"/>
        <v/>
      </c>
      <c r="AC11052" s="7"/>
      <c r="AD11052" t="s">
        <v>5399</v>
      </c>
      <c r="AE11052">
        <f t="shared" si="677"/>
        <v>1</v>
      </c>
      <c r="AG11052" s="2"/>
      <c r="AH11052" t="s">
        <v>4921</v>
      </c>
      <c r="AI11052" s="7" t="s">
        <v>4610</v>
      </c>
    </row>
    <row r="11053" spans="1:49" ht="11" customHeight="1" outlineLevel="1" x14ac:dyDescent="0.25">
      <c r="A11053" t="s">
        <v>3888</v>
      </c>
      <c r="C11053" s="2" t="s">
        <v>11983</v>
      </c>
      <c r="D11053" s="2" t="s">
        <v>11343</v>
      </c>
      <c r="E11053" s="7">
        <v>1996</v>
      </c>
      <c r="F11053" s="5" t="s">
        <v>11344</v>
      </c>
      <c r="H11053" s="5" t="s">
        <v>5398</v>
      </c>
      <c r="I11053" s="6" t="s">
        <v>9470</v>
      </c>
      <c r="J11053" s="6" t="s">
        <v>8499</v>
      </c>
      <c r="K11053" s="17">
        <v>1</v>
      </c>
      <c r="L11053" s="17" t="s">
        <v>7730</v>
      </c>
      <c r="M11053" s="9">
        <v>16.7</v>
      </c>
      <c r="N11053" s="9"/>
      <c r="O11053" s="21"/>
      <c r="Q11053" s="29"/>
      <c r="U11053" s="17"/>
      <c r="V11053" s="2"/>
      <c r="Y11053" t="str">
        <f t="shared" si="675"/>
        <v/>
      </c>
      <c r="AA11053">
        <f t="shared" si="676"/>
        <v>1</v>
      </c>
      <c r="AC11053" s="7"/>
      <c r="AD11053" t="s">
        <v>9470</v>
      </c>
      <c r="AE11053">
        <f t="shared" si="677"/>
        <v>0</v>
      </c>
      <c r="AG11053" s="2"/>
      <c r="AI11053" s="7"/>
    </row>
    <row r="11054" spans="1:49" ht="11" customHeight="1" outlineLevel="1" x14ac:dyDescent="0.25">
      <c r="A11054" t="s">
        <v>3888</v>
      </c>
      <c r="C11054" s="2" t="s">
        <v>11983</v>
      </c>
      <c r="D11054" s="2">
        <v>1256</v>
      </c>
      <c r="E11054" s="7">
        <v>1996</v>
      </c>
      <c r="F11054" s="5" t="s">
        <v>9306</v>
      </c>
      <c r="H11054" s="5" t="s">
        <v>5398</v>
      </c>
      <c r="I11054" s="6" t="s">
        <v>9470</v>
      </c>
      <c r="J11054" s="6" t="s">
        <v>8499</v>
      </c>
      <c r="K11054" s="17">
        <v>1</v>
      </c>
      <c r="L11054" s="17" t="s">
        <v>7730</v>
      </c>
      <c r="M11054" s="9">
        <v>14.2</v>
      </c>
      <c r="N11054" s="9"/>
      <c r="O11054" s="21"/>
      <c r="Q11054" s="29"/>
      <c r="U11054" s="17"/>
      <c r="V11054" s="2"/>
      <c r="Y11054" t="str">
        <f t="shared" si="675"/>
        <v/>
      </c>
      <c r="AA11054">
        <f t="shared" si="676"/>
        <v>1</v>
      </c>
      <c r="AC11054" s="7"/>
      <c r="AD11054" t="s">
        <v>9470</v>
      </c>
      <c r="AE11054">
        <f t="shared" si="677"/>
        <v>0</v>
      </c>
      <c r="AG11054" s="2"/>
      <c r="AI11054" s="7"/>
    </row>
    <row r="11055" spans="1:49" ht="11" customHeight="1" outlineLevel="1" x14ac:dyDescent="0.25">
      <c r="A11055" t="s">
        <v>3888</v>
      </c>
      <c r="C11055" s="2" t="s">
        <v>11983</v>
      </c>
      <c r="D11055" s="2">
        <v>1257</v>
      </c>
      <c r="E11055" s="7">
        <v>1996</v>
      </c>
      <c r="F11055" s="5" t="s">
        <v>9552</v>
      </c>
      <c r="H11055" s="5" t="s">
        <v>5398</v>
      </c>
      <c r="I11055" s="6" t="s">
        <v>9223</v>
      </c>
      <c r="J11055" s="6" t="s">
        <v>7554</v>
      </c>
      <c r="K11055" s="17">
        <v>7</v>
      </c>
      <c r="L11055" s="17" t="s">
        <v>20076</v>
      </c>
      <c r="M11055" s="9"/>
      <c r="N11055" s="9"/>
      <c r="O11055" s="21"/>
      <c r="Q11055" s="29"/>
      <c r="U11055" s="17"/>
      <c r="V11055" s="2"/>
      <c r="Y11055" t="str">
        <f t="shared" si="675"/>
        <v/>
      </c>
      <c r="AA11055" t="str">
        <f t="shared" si="676"/>
        <v/>
      </c>
      <c r="AC11055" s="7"/>
      <c r="AD11055" t="s">
        <v>9223</v>
      </c>
      <c r="AE11055">
        <f t="shared" si="677"/>
        <v>0</v>
      </c>
      <c r="AG11055" s="2"/>
      <c r="AI11055" s="7"/>
    </row>
    <row r="11056" spans="1:49" ht="11" customHeight="1" outlineLevel="1" x14ac:dyDescent="0.25">
      <c r="A11056" t="s">
        <v>3888</v>
      </c>
      <c r="C11056" s="2" t="s">
        <v>11983</v>
      </c>
      <c r="D11056" s="2">
        <v>1258</v>
      </c>
      <c r="E11056" s="7">
        <v>1996</v>
      </c>
      <c r="F11056" s="5" t="s">
        <v>9552</v>
      </c>
      <c r="H11056" s="5" t="s">
        <v>5398</v>
      </c>
      <c r="I11056" s="6" t="s">
        <v>9223</v>
      </c>
      <c r="J11056" s="6" t="s">
        <v>7554</v>
      </c>
      <c r="K11056" s="17">
        <v>7</v>
      </c>
      <c r="L11056" s="17" t="s">
        <v>20076</v>
      </c>
      <c r="M11056" s="9"/>
      <c r="N11056" s="9"/>
      <c r="O11056" s="21"/>
      <c r="Q11056" s="29"/>
      <c r="U11056" s="17"/>
      <c r="V11056" s="2"/>
      <c r="Y11056" t="str">
        <f t="shared" si="675"/>
        <v/>
      </c>
      <c r="AA11056" t="str">
        <f t="shared" si="676"/>
        <v/>
      </c>
      <c r="AC11056" s="7"/>
      <c r="AD11056" t="s">
        <v>9223</v>
      </c>
      <c r="AE11056">
        <f t="shared" si="677"/>
        <v>0</v>
      </c>
      <c r="AG11056" s="2"/>
      <c r="AI11056" s="7"/>
    </row>
    <row r="11057" spans="1:35" ht="11" customHeight="1" outlineLevel="1" x14ac:dyDescent="0.25">
      <c r="A11057" t="s">
        <v>3888</v>
      </c>
      <c r="C11057" s="2" t="s">
        <v>11983</v>
      </c>
      <c r="D11057" s="2">
        <v>1259</v>
      </c>
      <c r="E11057" s="7">
        <v>1996</v>
      </c>
      <c r="F11057" s="5" t="s">
        <v>9552</v>
      </c>
      <c r="H11057" s="5" t="s">
        <v>5398</v>
      </c>
      <c r="I11057" s="6" t="s">
        <v>9223</v>
      </c>
      <c r="J11057" s="6" t="s">
        <v>7554</v>
      </c>
      <c r="K11057" s="17">
        <v>7</v>
      </c>
      <c r="L11057" s="17" t="s">
        <v>20076</v>
      </c>
      <c r="M11057" s="9"/>
      <c r="N11057" s="9"/>
      <c r="O11057" s="21"/>
      <c r="Q11057" s="29"/>
      <c r="U11057" s="17"/>
      <c r="V11057" s="2"/>
      <c r="Y11057" t="str">
        <f t="shared" si="675"/>
        <v/>
      </c>
      <c r="AA11057" t="str">
        <f t="shared" si="676"/>
        <v/>
      </c>
      <c r="AC11057" s="7"/>
      <c r="AD11057" t="s">
        <v>9223</v>
      </c>
      <c r="AE11057">
        <f t="shared" si="677"/>
        <v>0</v>
      </c>
      <c r="AG11057" s="2"/>
      <c r="AI11057" s="7"/>
    </row>
    <row r="11058" spans="1:35" ht="11" customHeight="1" outlineLevel="1" x14ac:dyDescent="0.25">
      <c r="A11058" t="s">
        <v>3888</v>
      </c>
      <c r="C11058" s="2" t="s">
        <v>11983</v>
      </c>
      <c r="D11058" s="2">
        <v>1260</v>
      </c>
      <c r="E11058" s="7">
        <v>1996</v>
      </c>
      <c r="F11058" s="5" t="s">
        <v>9552</v>
      </c>
      <c r="H11058" s="5" t="s">
        <v>5398</v>
      </c>
      <c r="I11058" s="6" t="s">
        <v>9223</v>
      </c>
      <c r="J11058" s="6" t="s">
        <v>7554</v>
      </c>
      <c r="K11058" s="17">
        <v>7</v>
      </c>
      <c r="L11058" s="17" t="s">
        <v>20076</v>
      </c>
      <c r="M11058" s="9"/>
      <c r="N11058" s="9"/>
      <c r="O11058" s="21"/>
      <c r="Q11058" s="29"/>
      <c r="U11058" s="17"/>
      <c r="V11058" s="2"/>
      <c r="Y11058" t="str">
        <f t="shared" si="675"/>
        <v/>
      </c>
      <c r="AA11058" t="str">
        <f t="shared" si="676"/>
        <v/>
      </c>
      <c r="AC11058" s="7"/>
      <c r="AD11058" t="s">
        <v>9223</v>
      </c>
      <c r="AE11058">
        <f t="shared" si="677"/>
        <v>0</v>
      </c>
      <c r="AG11058" s="2"/>
      <c r="AI11058" s="7"/>
    </row>
    <row r="11059" spans="1:35" ht="11" customHeight="1" outlineLevel="1" x14ac:dyDescent="0.25">
      <c r="A11059" t="s">
        <v>3888</v>
      </c>
      <c r="C11059" s="2" t="s">
        <v>11983</v>
      </c>
      <c r="D11059" s="2" t="s">
        <v>11345</v>
      </c>
      <c r="E11059" s="7">
        <v>1996</v>
      </c>
      <c r="F11059" s="5" t="s">
        <v>11346</v>
      </c>
      <c r="H11059" s="5" t="s">
        <v>5398</v>
      </c>
      <c r="I11059" s="6" t="s">
        <v>9223</v>
      </c>
      <c r="J11059" s="6" t="s">
        <v>7554</v>
      </c>
      <c r="K11059" s="17">
        <v>7</v>
      </c>
      <c r="L11059" s="17" t="s">
        <v>7730</v>
      </c>
      <c r="M11059" s="9">
        <v>4.1500000000000004</v>
      </c>
      <c r="N11059" s="9"/>
      <c r="O11059" s="21"/>
      <c r="Q11059" s="29"/>
      <c r="U11059" s="17"/>
      <c r="V11059" s="2"/>
      <c r="Y11059" t="str">
        <f t="shared" si="675"/>
        <v/>
      </c>
      <c r="AA11059">
        <f t="shared" si="676"/>
        <v>1</v>
      </c>
      <c r="AC11059" s="7"/>
      <c r="AD11059" t="s">
        <v>9223</v>
      </c>
      <c r="AE11059">
        <f t="shared" si="677"/>
        <v>0</v>
      </c>
      <c r="AG11059" s="2"/>
      <c r="AI11059" s="7"/>
    </row>
    <row r="11060" spans="1:35" ht="11" customHeight="1" outlineLevel="1" x14ac:dyDescent="0.25">
      <c r="A11060" t="s">
        <v>3888</v>
      </c>
      <c r="C11060" s="2" t="s">
        <v>11983</v>
      </c>
      <c r="D11060" s="2">
        <v>1261</v>
      </c>
      <c r="E11060" s="7">
        <v>1996</v>
      </c>
      <c r="F11060" s="5" t="s">
        <v>3539</v>
      </c>
      <c r="H11060" s="5" t="s">
        <v>5398</v>
      </c>
      <c r="I11060" s="6" t="s">
        <v>9223</v>
      </c>
      <c r="J11060" s="6" t="s">
        <v>7554</v>
      </c>
      <c r="K11060" s="17">
        <v>7</v>
      </c>
      <c r="L11060" s="17" t="s">
        <v>20076</v>
      </c>
      <c r="M11060" s="9"/>
      <c r="N11060" s="9"/>
      <c r="O11060" s="21"/>
      <c r="Q11060" s="29"/>
      <c r="U11060" s="17"/>
      <c r="V11060" s="2"/>
      <c r="Y11060" t="str">
        <f t="shared" si="675"/>
        <v/>
      </c>
      <c r="AA11060" t="str">
        <f t="shared" si="676"/>
        <v/>
      </c>
      <c r="AC11060" s="7"/>
      <c r="AD11060" t="s">
        <v>9223</v>
      </c>
      <c r="AE11060">
        <f t="shared" si="677"/>
        <v>0</v>
      </c>
      <c r="AG11060" s="2"/>
      <c r="AI11060" s="7"/>
    </row>
    <row r="11061" spans="1:35" ht="11" customHeight="1" outlineLevel="1" x14ac:dyDescent="0.25">
      <c r="A11061" t="s">
        <v>3888</v>
      </c>
      <c r="C11061" s="2" t="s">
        <v>11983</v>
      </c>
      <c r="D11061" s="2">
        <v>1262</v>
      </c>
      <c r="E11061" s="7">
        <v>1996</v>
      </c>
      <c r="F11061" s="5" t="s">
        <v>3539</v>
      </c>
      <c r="H11061" s="5" t="s">
        <v>5398</v>
      </c>
      <c r="I11061" s="6" t="s">
        <v>9223</v>
      </c>
      <c r="J11061" s="6" t="s">
        <v>7554</v>
      </c>
      <c r="K11061" s="17">
        <v>7</v>
      </c>
      <c r="L11061" s="17" t="s">
        <v>20076</v>
      </c>
      <c r="M11061" s="9"/>
      <c r="N11061" s="9"/>
      <c r="O11061" s="21"/>
      <c r="Q11061" s="29"/>
      <c r="U11061" s="17"/>
      <c r="V11061" s="2"/>
      <c r="Y11061" t="str">
        <f t="shared" si="675"/>
        <v/>
      </c>
      <c r="AA11061" t="str">
        <f t="shared" si="676"/>
        <v/>
      </c>
      <c r="AC11061" s="7"/>
      <c r="AD11061" t="s">
        <v>9223</v>
      </c>
      <c r="AE11061">
        <f t="shared" si="677"/>
        <v>0</v>
      </c>
      <c r="AG11061" s="2"/>
      <c r="AI11061" s="7"/>
    </row>
    <row r="11062" spans="1:35" ht="11" customHeight="1" outlineLevel="1" x14ac:dyDescent="0.25">
      <c r="A11062" t="s">
        <v>3888</v>
      </c>
      <c r="C11062" s="2" t="s">
        <v>11983</v>
      </c>
      <c r="D11062" s="2">
        <v>1263</v>
      </c>
      <c r="E11062" s="7">
        <v>1996</v>
      </c>
      <c r="F11062" s="5" t="s">
        <v>3539</v>
      </c>
      <c r="H11062" s="5" t="s">
        <v>5398</v>
      </c>
      <c r="I11062" s="6" t="s">
        <v>9223</v>
      </c>
      <c r="J11062" s="6" t="s">
        <v>7554</v>
      </c>
      <c r="K11062" s="17">
        <v>7</v>
      </c>
      <c r="L11062" s="17" t="s">
        <v>20076</v>
      </c>
      <c r="M11062" s="9"/>
      <c r="N11062" s="9"/>
      <c r="O11062" s="21"/>
      <c r="Q11062" s="29"/>
      <c r="U11062" s="17"/>
      <c r="V11062" s="2"/>
      <c r="Y11062" t="str">
        <f t="shared" si="675"/>
        <v/>
      </c>
      <c r="AA11062" t="str">
        <f t="shared" si="676"/>
        <v/>
      </c>
      <c r="AC11062" s="7"/>
      <c r="AD11062" t="s">
        <v>9223</v>
      </c>
      <c r="AE11062">
        <f t="shared" si="677"/>
        <v>0</v>
      </c>
      <c r="AG11062" s="2"/>
      <c r="AI11062" s="7"/>
    </row>
    <row r="11063" spans="1:35" ht="11" customHeight="1" outlineLevel="1" x14ac:dyDescent="0.25">
      <c r="A11063" t="s">
        <v>3888</v>
      </c>
      <c r="C11063" s="2" t="s">
        <v>11983</v>
      </c>
      <c r="D11063" s="2">
        <v>1264</v>
      </c>
      <c r="E11063" s="7">
        <v>1996</v>
      </c>
      <c r="F11063" s="5" t="s">
        <v>3539</v>
      </c>
      <c r="H11063" s="5" t="s">
        <v>5398</v>
      </c>
      <c r="I11063" s="6" t="s">
        <v>9223</v>
      </c>
      <c r="J11063" s="6" t="s">
        <v>7554</v>
      </c>
      <c r="K11063" s="17">
        <v>7</v>
      </c>
      <c r="L11063" s="17" t="s">
        <v>20076</v>
      </c>
      <c r="M11063" s="9"/>
      <c r="N11063" s="9"/>
      <c r="O11063" s="21"/>
      <c r="Q11063" s="29"/>
      <c r="U11063" s="17"/>
      <c r="V11063" s="2"/>
      <c r="Y11063" t="str">
        <f t="shared" si="675"/>
        <v/>
      </c>
      <c r="AA11063" t="str">
        <f t="shared" si="676"/>
        <v/>
      </c>
      <c r="AC11063" s="7"/>
      <c r="AD11063" t="s">
        <v>9223</v>
      </c>
      <c r="AE11063">
        <f t="shared" si="677"/>
        <v>0</v>
      </c>
      <c r="AG11063" s="2"/>
      <c r="AI11063" s="7"/>
    </row>
    <row r="11064" spans="1:35" ht="11" customHeight="1" outlineLevel="1" x14ac:dyDescent="0.25">
      <c r="A11064" t="s">
        <v>3888</v>
      </c>
      <c r="C11064" s="2" t="s">
        <v>11983</v>
      </c>
      <c r="D11064" s="2" t="s">
        <v>11347</v>
      </c>
      <c r="E11064" s="7">
        <v>1996</v>
      </c>
      <c r="F11064" s="5" t="s">
        <v>9489</v>
      </c>
      <c r="H11064" s="5" t="s">
        <v>5398</v>
      </c>
      <c r="I11064" s="6" t="s">
        <v>9223</v>
      </c>
      <c r="J11064" s="6" t="s">
        <v>7554</v>
      </c>
      <c r="K11064" s="17">
        <v>7</v>
      </c>
      <c r="L11064" s="17" t="s">
        <v>7730</v>
      </c>
      <c r="M11064" s="9">
        <v>4.1500000000000004</v>
      </c>
      <c r="N11064" s="9"/>
      <c r="O11064" s="21"/>
      <c r="Q11064" s="29"/>
      <c r="U11064" s="17"/>
      <c r="V11064" s="2"/>
      <c r="Y11064" t="str">
        <f t="shared" si="675"/>
        <v/>
      </c>
      <c r="AA11064">
        <f t="shared" si="676"/>
        <v>1</v>
      </c>
      <c r="AC11064" s="7"/>
      <c r="AD11064" t="s">
        <v>9223</v>
      </c>
      <c r="AE11064">
        <f t="shared" si="677"/>
        <v>0</v>
      </c>
      <c r="AG11064" s="2"/>
      <c r="AI11064" s="7"/>
    </row>
    <row r="11065" spans="1:35" ht="11" customHeight="1" outlineLevel="1" x14ac:dyDescent="0.25">
      <c r="A11065" t="s">
        <v>3888</v>
      </c>
      <c r="C11065" s="2" t="s">
        <v>11983</v>
      </c>
      <c r="D11065" s="2">
        <v>1265</v>
      </c>
      <c r="E11065" s="7">
        <v>1996</v>
      </c>
      <c r="F11065" s="5" t="s">
        <v>9466</v>
      </c>
      <c r="H11065" s="5" t="s">
        <v>5398</v>
      </c>
      <c r="I11065" s="6" t="s">
        <v>9223</v>
      </c>
      <c r="J11065" s="6" t="s">
        <v>7554</v>
      </c>
      <c r="K11065" s="17">
        <v>7</v>
      </c>
      <c r="L11065" s="17" t="s">
        <v>20076</v>
      </c>
      <c r="M11065" s="9"/>
      <c r="N11065" s="9"/>
      <c r="O11065" s="21"/>
      <c r="Q11065" s="29"/>
      <c r="U11065" s="17"/>
      <c r="V11065" s="2"/>
      <c r="Y11065" t="str">
        <f t="shared" si="675"/>
        <v/>
      </c>
      <c r="AA11065" t="str">
        <f t="shared" si="676"/>
        <v/>
      </c>
      <c r="AC11065" s="7"/>
      <c r="AD11065" t="s">
        <v>9223</v>
      </c>
      <c r="AE11065">
        <f t="shared" si="677"/>
        <v>0</v>
      </c>
      <c r="AG11065" s="2"/>
      <c r="AI11065" s="7"/>
    </row>
    <row r="11066" spans="1:35" ht="11" customHeight="1" outlineLevel="1" x14ac:dyDescent="0.25">
      <c r="A11066" t="s">
        <v>3888</v>
      </c>
      <c r="C11066" s="2" t="s">
        <v>11983</v>
      </c>
      <c r="D11066" s="2" t="s">
        <v>11348</v>
      </c>
      <c r="E11066" s="7">
        <v>1996</v>
      </c>
      <c r="F11066" s="5" t="s">
        <v>9306</v>
      </c>
      <c r="H11066" s="5" t="s">
        <v>5398</v>
      </c>
      <c r="I11066" s="6" t="s">
        <v>9223</v>
      </c>
      <c r="J11066" s="6" t="s">
        <v>7554</v>
      </c>
      <c r="K11066" s="17">
        <v>7</v>
      </c>
      <c r="L11066" s="17" t="s">
        <v>7730</v>
      </c>
      <c r="M11066" s="9">
        <v>4.1500000000000004</v>
      </c>
      <c r="N11066" s="9"/>
      <c r="O11066" s="21"/>
      <c r="Q11066" s="29"/>
      <c r="U11066" s="17"/>
      <c r="V11066" s="2"/>
      <c r="Y11066" t="str">
        <f t="shared" si="675"/>
        <v/>
      </c>
      <c r="AA11066">
        <f t="shared" si="676"/>
        <v>1</v>
      </c>
      <c r="AC11066" s="7"/>
      <c r="AD11066" t="s">
        <v>9223</v>
      </c>
      <c r="AE11066">
        <f t="shared" si="677"/>
        <v>0</v>
      </c>
      <c r="AG11066" s="2"/>
      <c r="AI11066" s="7"/>
    </row>
    <row r="11067" spans="1:35" ht="11" customHeight="1" outlineLevel="1" x14ac:dyDescent="0.25">
      <c r="A11067" t="s">
        <v>3888</v>
      </c>
      <c r="C11067" s="2" t="s">
        <v>11983</v>
      </c>
      <c r="D11067" s="2">
        <v>1500</v>
      </c>
      <c r="E11067" s="7">
        <v>1998</v>
      </c>
      <c r="F11067" s="5" t="s">
        <v>9562</v>
      </c>
      <c r="H11067" s="5" t="s">
        <v>5398</v>
      </c>
      <c r="I11067" s="6" t="s">
        <v>9223</v>
      </c>
      <c r="J11067" s="6" t="s">
        <v>11349</v>
      </c>
      <c r="K11067" s="17">
        <v>7</v>
      </c>
      <c r="L11067" s="17" t="s">
        <v>20076</v>
      </c>
      <c r="M11067" s="9"/>
      <c r="N11067" s="9"/>
      <c r="O11067" s="21"/>
      <c r="Q11067" s="29"/>
      <c r="U11067" s="17"/>
      <c r="V11067" s="2"/>
      <c r="Y11067" t="str">
        <f t="shared" si="675"/>
        <v/>
      </c>
      <c r="AA11067" t="str">
        <f t="shared" si="676"/>
        <v/>
      </c>
      <c r="AC11067" s="7"/>
      <c r="AD11067" t="s">
        <v>9223</v>
      </c>
      <c r="AE11067">
        <f t="shared" si="677"/>
        <v>0</v>
      </c>
      <c r="AG11067" s="2"/>
      <c r="AI11067" s="7"/>
    </row>
    <row r="11068" spans="1:35" ht="11" customHeight="1" outlineLevel="1" x14ac:dyDescent="0.25">
      <c r="A11068" t="s">
        <v>3888</v>
      </c>
      <c r="C11068" s="2" t="s">
        <v>11983</v>
      </c>
      <c r="D11068" s="2">
        <v>1501</v>
      </c>
      <c r="E11068" s="7">
        <v>1998</v>
      </c>
      <c r="F11068" s="5" t="s">
        <v>9562</v>
      </c>
      <c r="H11068" s="5" t="s">
        <v>5398</v>
      </c>
      <c r="I11068" s="6" t="s">
        <v>9223</v>
      </c>
      <c r="J11068" s="6" t="s">
        <v>11349</v>
      </c>
      <c r="K11068" s="17">
        <v>7</v>
      </c>
      <c r="L11068" s="17" t="s">
        <v>20076</v>
      </c>
      <c r="M11068" s="9"/>
      <c r="N11068" s="9"/>
      <c r="O11068" s="21"/>
      <c r="Q11068" s="29"/>
      <c r="U11068" s="17"/>
      <c r="V11068" s="2"/>
      <c r="Y11068" t="str">
        <f t="shared" si="675"/>
        <v/>
      </c>
      <c r="AA11068" t="str">
        <f t="shared" si="676"/>
        <v/>
      </c>
      <c r="AC11068" s="7"/>
      <c r="AD11068" t="s">
        <v>9223</v>
      </c>
      <c r="AE11068">
        <f t="shared" si="677"/>
        <v>0</v>
      </c>
      <c r="AG11068" s="2"/>
      <c r="AI11068" s="7"/>
    </row>
    <row r="11069" spans="1:35" ht="11" customHeight="1" outlineLevel="1" x14ac:dyDescent="0.25">
      <c r="A11069" t="s">
        <v>3888</v>
      </c>
      <c r="C11069" s="2" t="s">
        <v>11983</v>
      </c>
      <c r="D11069" s="2">
        <v>1502</v>
      </c>
      <c r="E11069" s="7">
        <v>1998</v>
      </c>
      <c r="F11069" s="5" t="s">
        <v>9562</v>
      </c>
      <c r="H11069" s="5" t="s">
        <v>5398</v>
      </c>
      <c r="I11069" s="6" t="s">
        <v>9223</v>
      </c>
      <c r="J11069" s="6" t="s">
        <v>11349</v>
      </c>
      <c r="K11069" s="17">
        <v>7</v>
      </c>
      <c r="L11069" s="17" t="s">
        <v>20076</v>
      </c>
      <c r="M11069" s="9"/>
      <c r="N11069" s="9"/>
      <c r="O11069" s="21"/>
      <c r="Q11069" s="29"/>
      <c r="U11069" s="17"/>
      <c r="V11069" s="2"/>
      <c r="Y11069" t="str">
        <f t="shared" si="675"/>
        <v/>
      </c>
      <c r="AA11069" t="str">
        <f t="shared" si="676"/>
        <v/>
      </c>
      <c r="AC11069" s="7"/>
      <c r="AD11069" t="s">
        <v>9223</v>
      </c>
      <c r="AE11069">
        <f t="shared" si="677"/>
        <v>0</v>
      </c>
      <c r="AG11069" s="2"/>
      <c r="AI11069" s="7"/>
    </row>
    <row r="11070" spans="1:35" ht="11" customHeight="1" outlineLevel="1" x14ac:dyDescent="0.25">
      <c r="A11070" t="s">
        <v>3888</v>
      </c>
      <c r="C11070" s="2" t="s">
        <v>11983</v>
      </c>
      <c r="D11070" s="2">
        <v>1503</v>
      </c>
      <c r="E11070" s="7">
        <v>1998</v>
      </c>
      <c r="F11070" s="5" t="s">
        <v>9562</v>
      </c>
      <c r="H11070" s="5" t="s">
        <v>5398</v>
      </c>
      <c r="I11070" s="6" t="s">
        <v>9223</v>
      </c>
      <c r="J11070" s="6" t="s">
        <v>11349</v>
      </c>
      <c r="K11070" s="17">
        <v>7</v>
      </c>
      <c r="L11070" s="17" t="s">
        <v>20076</v>
      </c>
      <c r="M11070" s="9"/>
      <c r="N11070" s="9"/>
      <c r="O11070" s="21"/>
      <c r="Q11070" s="29"/>
      <c r="U11070" s="17"/>
      <c r="V11070" s="2"/>
      <c r="Y11070" t="str">
        <f t="shared" si="675"/>
        <v/>
      </c>
      <c r="AA11070" t="str">
        <f t="shared" si="676"/>
        <v/>
      </c>
      <c r="AC11070" s="7"/>
      <c r="AD11070" t="s">
        <v>9223</v>
      </c>
      <c r="AE11070">
        <f t="shared" si="677"/>
        <v>0</v>
      </c>
      <c r="AG11070" s="2"/>
      <c r="AI11070" s="7"/>
    </row>
    <row r="11071" spans="1:35" ht="11" customHeight="1" outlineLevel="1" x14ac:dyDescent="0.25">
      <c r="A11071" t="s">
        <v>3888</v>
      </c>
      <c r="C11071" s="2" t="s">
        <v>11983</v>
      </c>
      <c r="D11071" s="2" t="s">
        <v>11351</v>
      </c>
      <c r="E11071" s="7">
        <v>1998</v>
      </c>
      <c r="F11071" s="5" t="s">
        <v>11350</v>
      </c>
      <c r="H11071" s="5" t="s">
        <v>5398</v>
      </c>
      <c r="I11071" s="6" t="s">
        <v>9223</v>
      </c>
      <c r="J11071" s="6" t="s">
        <v>11349</v>
      </c>
      <c r="K11071" s="17">
        <v>7</v>
      </c>
      <c r="L11071" s="17" t="s">
        <v>7730</v>
      </c>
      <c r="M11071" s="9">
        <v>17.600000000000001</v>
      </c>
      <c r="N11071" s="9"/>
      <c r="O11071" s="21"/>
      <c r="Q11071" s="29"/>
      <c r="U11071" s="17"/>
      <c r="V11071" s="2"/>
      <c r="Y11071" t="str">
        <f t="shared" si="675"/>
        <v/>
      </c>
      <c r="AA11071">
        <f t="shared" si="676"/>
        <v>1</v>
      </c>
      <c r="AC11071" s="7"/>
      <c r="AD11071" t="s">
        <v>9223</v>
      </c>
      <c r="AE11071">
        <f t="shared" si="677"/>
        <v>0</v>
      </c>
      <c r="AG11071" s="2"/>
      <c r="AI11071" s="7"/>
    </row>
    <row r="11072" spans="1:35" ht="11" customHeight="1" outlineLevel="1" x14ac:dyDescent="0.25">
      <c r="A11072" t="s">
        <v>3888</v>
      </c>
      <c r="C11072" s="2" t="s">
        <v>11983</v>
      </c>
      <c r="D11072" s="2">
        <v>1504</v>
      </c>
      <c r="E11072" s="7">
        <v>1998</v>
      </c>
      <c r="F11072" s="5" t="s">
        <v>3539</v>
      </c>
      <c r="H11072" s="5" t="s">
        <v>5398</v>
      </c>
      <c r="I11072" s="6" t="s">
        <v>9223</v>
      </c>
      <c r="J11072" s="6" t="s">
        <v>11349</v>
      </c>
      <c r="K11072" s="17">
        <v>7</v>
      </c>
      <c r="L11072" s="17" t="s">
        <v>20076</v>
      </c>
      <c r="M11072" s="9"/>
      <c r="N11072" s="9"/>
      <c r="O11072" s="21"/>
      <c r="Q11072" s="29"/>
      <c r="U11072" s="17"/>
      <c r="V11072" s="2"/>
      <c r="Y11072" t="str">
        <f t="shared" si="675"/>
        <v/>
      </c>
      <c r="AA11072" t="str">
        <f t="shared" si="676"/>
        <v/>
      </c>
      <c r="AC11072" s="7"/>
      <c r="AD11072" t="s">
        <v>9223</v>
      </c>
      <c r="AE11072">
        <f t="shared" si="677"/>
        <v>0</v>
      </c>
      <c r="AG11072" s="2"/>
      <c r="AI11072" s="7"/>
    </row>
    <row r="11073" spans="1:35" ht="11" customHeight="1" outlineLevel="1" x14ac:dyDescent="0.25">
      <c r="A11073" t="s">
        <v>3888</v>
      </c>
      <c r="C11073" s="2" t="s">
        <v>11983</v>
      </c>
      <c r="D11073" s="2">
        <v>1505</v>
      </c>
      <c r="E11073" s="7">
        <v>1998</v>
      </c>
      <c r="F11073" s="5" t="s">
        <v>3539</v>
      </c>
      <c r="H11073" s="5" t="s">
        <v>5398</v>
      </c>
      <c r="I11073" s="6" t="s">
        <v>9223</v>
      </c>
      <c r="J11073" s="6" t="s">
        <v>11349</v>
      </c>
      <c r="K11073" s="17">
        <v>7</v>
      </c>
      <c r="L11073" s="17" t="s">
        <v>20076</v>
      </c>
      <c r="M11073" s="9"/>
      <c r="N11073" s="9"/>
      <c r="O11073" s="21"/>
      <c r="Q11073" s="29"/>
      <c r="U11073" s="17"/>
      <c r="V11073" s="2"/>
      <c r="Y11073" t="str">
        <f t="shared" si="675"/>
        <v/>
      </c>
      <c r="AA11073" t="str">
        <f t="shared" si="676"/>
        <v/>
      </c>
      <c r="AC11073" s="7"/>
      <c r="AD11073" t="s">
        <v>9223</v>
      </c>
      <c r="AE11073">
        <f t="shared" si="677"/>
        <v>0</v>
      </c>
      <c r="AG11073" s="2"/>
      <c r="AI11073" s="7"/>
    </row>
    <row r="11074" spans="1:35" ht="11" customHeight="1" outlineLevel="1" x14ac:dyDescent="0.25">
      <c r="A11074" t="s">
        <v>3888</v>
      </c>
      <c r="C11074" s="2" t="s">
        <v>11983</v>
      </c>
      <c r="D11074" s="2">
        <v>1506</v>
      </c>
      <c r="E11074" s="7">
        <v>1998</v>
      </c>
      <c r="F11074" s="5" t="s">
        <v>3539</v>
      </c>
      <c r="H11074" s="5" t="s">
        <v>5398</v>
      </c>
      <c r="I11074" s="6" t="s">
        <v>9223</v>
      </c>
      <c r="J11074" s="6" t="s">
        <v>11349</v>
      </c>
      <c r="K11074" s="17">
        <v>7</v>
      </c>
      <c r="L11074" s="17" t="s">
        <v>20076</v>
      </c>
      <c r="M11074" s="9"/>
      <c r="N11074" s="9"/>
      <c r="O11074" s="21"/>
      <c r="Q11074" s="29"/>
      <c r="U11074" s="17"/>
      <c r="V11074" s="2"/>
      <c r="Y11074" t="str">
        <f t="shared" si="675"/>
        <v/>
      </c>
      <c r="AA11074" t="str">
        <f t="shared" si="676"/>
        <v/>
      </c>
      <c r="AC11074" s="7"/>
      <c r="AD11074" t="s">
        <v>9223</v>
      </c>
      <c r="AE11074">
        <f t="shared" si="677"/>
        <v>0</v>
      </c>
      <c r="AG11074" s="2"/>
      <c r="AI11074" s="7"/>
    </row>
    <row r="11075" spans="1:35" ht="11" customHeight="1" outlineLevel="1" x14ac:dyDescent="0.25">
      <c r="A11075" t="s">
        <v>3888</v>
      </c>
      <c r="C11075" s="2" t="s">
        <v>11983</v>
      </c>
      <c r="D11075" s="2">
        <v>1507</v>
      </c>
      <c r="E11075" s="7">
        <v>1998</v>
      </c>
      <c r="F11075" s="5" t="s">
        <v>3539</v>
      </c>
      <c r="H11075" s="5" t="s">
        <v>5398</v>
      </c>
      <c r="I11075" s="6" t="s">
        <v>9223</v>
      </c>
      <c r="J11075" s="6" t="s">
        <v>11349</v>
      </c>
      <c r="K11075" s="17">
        <v>7</v>
      </c>
      <c r="L11075" s="17" t="s">
        <v>20076</v>
      </c>
      <c r="M11075" s="9"/>
      <c r="N11075" s="9"/>
      <c r="O11075" s="21"/>
      <c r="Q11075" s="29"/>
      <c r="U11075" s="17"/>
      <c r="V11075" s="2"/>
      <c r="Y11075" t="str">
        <f t="shared" si="675"/>
        <v/>
      </c>
      <c r="AA11075" t="str">
        <f t="shared" si="676"/>
        <v/>
      </c>
      <c r="AC11075" s="7"/>
      <c r="AD11075" t="s">
        <v>9223</v>
      </c>
      <c r="AE11075">
        <f t="shared" si="677"/>
        <v>0</v>
      </c>
      <c r="AG11075" s="2"/>
      <c r="AI11075" s="7"/>
    </row>
    <row r="11076" spans="1:35" ht="11" customHeight="1" outlineLevel="1" x14ac:dyDescent="0.25">
      <c r="A11076" t="s">
        <v>3888</v>
      </c>
      <c r="C11076" s="2" t="s">
        <v>11983</v>
      </c>
      <c r="D11076" s="2" t="s">
        <v>11352</v>
      </c>
      <c r="E11076" s="7">
        <v>1998</v>
      </c>
      <c r="F11076" s="5" t="s">
        <v>9489</v>
      </c>
      <c r="H11076" s="5" t="s">
        <v>5398</v>
      </c>
      <c r="I11076" s="6" t="s">
        <v>9223</v>
      </c>
      <c r="J11076" s="6" t="s">
        <v>11349</v>
      </c>
      <c r="K11076" s="17">
        <v>7</v>
      </c>
      <c r="L11076" s="17" t="s">
        <v>7730</v>
      </c>
      <c r="M11076" s="9">
        <v>5.8</v>
      </c>
      <c r="N11076" s="9"/>
      <c r="O11076" s="21"/>
      <c r="Q11076" s="29"/>
      <c r="U11076" s="17"/>
      <c r="V11076" s="2"/>
      <c r="Y11076" t="str">
        <f t="shared" si="675"/>
        <v/>
      </c>
      <c r="AA11076">
        <f t="shared" si="676"/>
        <v>1</v>
      </c>
      <c r="AC11076" s="7"/>
      <c r="AD11076" t="s">
        <v>9223</v>
      </c>
      <c r="AE11076">
        <f t="shared" si="677"/>
        <v>0</v>
      </c>
      <c r="AG11076" s="2"/>
      <c r="AI11076" s="7"/>
    </row>
    <row r="11077" spans="1:35" ht="11" customHeight="1" outlineLevel="1" x14ac:dyDescent="0.25">
      <c r="A11077" t="s">
        <v>3888</v>
      </c>
      <c r="C11077" s="2" t="s">
        <v>11983</v>
      </c>
      <c r="D11077" s="2">
        <v>2179</v>
      </c>
      <c r="E11077" s="7">
        <v>2013</v>
      </c>
      <c r="F11077" s="5" t="s">
        <v>9594</v>
      </c>
      <c r="H11077" s="5" t="s">
        <v>5398</v>
      </c>
      <c r="I11077" s="6" t="s">
        <v>9895</v>
      </c>
      <c r="J11077" s="6" t="s">
        <v>20675</v>
      </c>
      <c r="K11077" s="17">
        <v>3</v>
      </c>
      <c r="L11077" s="17" t="s">
        <v>7730</v>
      </c>
      <c r="M11077" s="9">
        <v>3.3</v>
      </c>
      <c r="N11077" s="9"/>
      <c r="O11077" s="21"/>
      <c r="Q11077" s="29"/>
      <c r="U11077" s="17"/>
      <c r="V11077" s="2"/>
      <c r="Y11077" t="str">
        <f t="shared" si="675"/>
        <v/>
      </c>
      <c r="AA11077" t="str">
        <f t="shared" si="676"/>
        <v/>
      </c>
      <c r="AC11077" s="7"/>
      <c r="AD11077" t="s">
        <v>9895</v>
      </c>
      <c r="AE11077">
        <f t="shared" si="677"/>
        <v>0</v>
      </c>
      <c r="AG11077" s="2">
        <v>1</v>
      </c>
      <c r="AI11077" s="7"/>
    </row>
    <row r="11078" spans="1:35" ht="11" customHeight="1" outlineLevel="1" x14ac:dyDescent="0.25">
      <c r="A11078" t="s">
        <v>3888</v>
      </c>
      <c r="C11078" s="2" t="s">
        <v>11983</v>
      </c>
      <c r="D11078" s="2">
        <v>2225</v>
      </c>
      <c r="E11078" s="7">
        <v>2013</v>
      </c>
      <c r="F11078" s="5" t="s">
        <v>11355</v>
      </c>
      <c r="H11078" s="5" t="s">
        <v>5398</v>
      </c>
      <c r="I11078" s="6" t="s">
        <v>9223</v>
      </c>
      <c r="J11078" s="6" t="s">
        <v>11353</v>
      </c>
      <c r="K11078" s="17">
        <v>7</v>
      </c>
      <c r="L11078" s="17" t="s">
        <v>20076</v>
      </c>
      <c r="M11078" s="9"/>
      <c r="N11078" s="9"/>
      <c r="O11078" s="21"/>
      <c r="Q11078" s="29"/>
      <c r="U11078" s="17"/>
      <c r="V11078" s="2"/>
      <c r="Y11078" t="str">
        <f t="shared" si="675"/>
        <v/>
      </c>
      <c r="AA11078" t="str">
        <f t="shared" si="676"/>
        <v/>
      </c>
      <c r="AC11078" s="7"/>
      <c r="AD11078" t="s">
        <v>9223</v>
      </c>
      <c r="AE11078">
        <f t="shared" si="677"/>
        <v>0</v>
      </c>
      <c r="AG11078" s="2"/>
      <c r="AI11078" s="7"/>
    </row>
    <row r="11079" spans="1:35" ht="11" customHeight="1" outlineLevel="1" x14ac:dyDescent="0.25">
      <c r="A11079" t="s">
        <v>3888</v>
      </c>
      <c r="C11079" s="2" t="s">
        <v>11983</v>
      </c>
      <c r="D11079" s="2">
        <v>2226</v>
      </c>
      <c r="E11079" s="7">
        <v>2013</v>
      </c>
      <c r="F11079" s="5" t="s">
        <v>11355</v>
      </c>
      <c r="H11079" s="5" t="s">
        <v>5398</v>
      </c>
      <c r="I11079" s="6" t="s">
        <v>9223</v>
      </c>
      <c r="J11079" s="6" t="s">
        <v>11353</v>
      </c>
      <c r="K11079" s="17">
        <v>7</v>
      </c>
      <c r="L11079" s="17" t="s">
        <v>20076</v>
      </c>
      <c r="M11079" s="9"/>
      <c r="N11079" s="9"/>
      <c r="O11079" s="21"/>
      <c r="Q11079" s="29"/>
      <c r="U11079" s="17"/>
      <c r="V11079" s="2"/>
      <c r="Y11079" t="str">
        <f t="shared" si="675"/>
        <v/>
      </c>
      <c r="AA11079" t="str">
        <f t="shared" si="676"/>
        <v/>
      </c>
      <c r="AC11079" s="7"/>
      <c r="AD11079" t="s">
        <v>9223</v>
      </c>
      <c r="AE11079">
        <f t="shared" si="677"/>
        <v>0</v>
      </c>
      <c r="AG11079" s="2"/>
      <c r="AI11079" s="7"/>
    </row>
    <row r="11080" spans="1:35" ht="11" customHeight="1" outlineLevel="1" x14ac:dyDescent="0.25">
      <c r="A11080" t="s">
        <v>3888</v>
      </c>
      <c r="C11080" s="2" t="s">
        <v>11983</v>
      </c>
      <c r="D11080" s="2">
        <v>2227</v>
      </c>
      <c r="E11080" s="7">
        <v>2013</v>
      </c>
      <c r="F11080" s="5" t="s">
        <v>11355</v>
      </c>
      <c r="H11080" s="5" t="s">
        <v>5398</v>
      </c>
      <c r="I11080" s="6" t="s">
        <v>9223</v>
      </c>
      <c r="J11080" s="6" t="s">
        <v>11353</v>
      </c>
      <c r="K11080" s="17">
        <v>7</v>
      </c>
      <c r="L11080" s="17" t="s">
        <v>20076</v>
      </c>
      <c r="M11080" s="9"/>
      <c r="N11080" s="9"/>
      <c r="O11080" s="21"/>
      <c r="Q11080" s="29"/>
      <c r="U11080" s="17"/>
      <c r="V11080" s="2"/>
      <c r="Y11080" t="str">
        <f t="shared" si="675"/>
        <v/>
      </c>
      <c r="AA11080" t="str">
        <f t="shared" si="676"/>
        <v/>
      </c>
      <c r="AC11080" s="7"/>
      <c r="AD11080" t="s">
        <v>9223</v>
      </c>
      <c r="AE11080">
        <f t="shared" si="677"/>
        <v>0</v>
      </c>
      <c r="AG11080" s="2"/>
      <c r="AI11080" s="7"/>
    </row>
    <row r="11081" spans="1:35" ht="11" customHeight="1" outlineLevel="1" x14ac:dyDescent="0.25">
      <c r="A11081" t="s">
        <v>3888</v>
      </c>
      <c r="C11081" s="2" t="s">
        <v>11983</v>
      </c>
      <c r="D11081" s="2">
        <v>2228</v>
      </c>
      <c r="E11081" s="7">
        <v>2013</v>
      </c>
      <c r="F11081" s="5" t="s">
        <v>11355</v>
      </c>
      <c r="H11081" s="5" t="s">
        <v>5398</v>
      </c>
      <c r="I11081" s="6" t="s">
        <v>9223</v>
      </c>
      <c r="J11081" s="6" t="s">
        <v>11353</v>
      </c>
      <c r="K11081" s="17">
        <v>7</v>
      </c>
      <c r="L11081" s="17" t="s">
        <v>20076</v>
      </c>
      <c r="M11081" s="9"/>
      <c r="N11081" s="9"/>
      <c r="O11081" s="21"/>
      <c r="Q11081" s="29"/>
      <c r="U11081" s="17"/>
      <c r="V11081" s="2"/>
      <c r="Y11081" t="str">
        <f t="shared" si="675"/>
        <v/>
      </c>
      <c r="AA11081" t="str">
        <f t="shared" si="676"/>
        <v/>
      </c>
      <c r="AC11081" s="7"/>
      <c r="AD11081" t="s">
        <v>9223</v>
      </c>
      <c r="AE11081">
        <f t="shared" si="677"/>
        <v>0</v>
      </c>
      <c r="AG11081" s="2"/>
      <c r="AI11081" s="7"/>
    </row>
    <row r="11082" spans="1:35" ht="11" customHeight="1" outlineLevel="1" x14ac:dyDescent="0.25">
      <c r="A11082" t="s">
        <v>3888</v>
      </c>
      <c r="C11082" s="2" t="s">
        <v>11983</v>
      </c>
      <c r="D11082" s="2" t="s">
        <v>11354</v>
      </c>
      <c r="E11082" s="7">
        <v>2013</v>
      </c>
      <c r="F11082" s="5" t="s">
        <v>9396</v>
      </c>
      <c r="H11082" s="5" t="s">
        <v>5398</v>
      </c>
      <c r="I11082" s="6" t="s">
        <v>9223</v>
      </c>
      <c r="J11082" s="6" t="s">
        <v>11353</v>
      </c>
      <c r="K11082" s="17">
        <v>7</v>
      </c>
      <c r="L11082" s="17" t="s">
        <v>7730</v>
      </c>
      <c r="M11082" s="9">
        <v>2.5</v>
      </c>
      <c r="N11082" s="9"/>
      <c r="O11082" s="21"/>
      <c r="Q11082" s="29"/>
      <c r="U11082" s="17"/>
      <c r="V11082" s="2"/>
      <c r="Y11082" t="str">
        <f t="shared" si="675"/>
        <v/>
      </c>
      <c r="AA11082">
        <f t="shared" si="676"/>
        <v>1</v>
      </c>
      <c r="AC11082" s="7"/>
      <c r="AD11082" t="s">
        <v>9223</v>
      </c>
      <c r="AE11082">
        <f t="shared" si="677"/>
        <v>0</v>
      </c>
      <c r="AG11082" s="2"/>
      <c r="AI11082" s="7"/>
    </row>
    <row r="11083" spans="1:35" ht="11" customHeight="1" outlineLevel="1" x14ac:dyDescent="0.25">
      <c r="A11083" t="s">
        <v>3888</v>
      </c>
      <c r="C11083" s="2" t="s">
        <v>11983</v>
      </c>
      <c r="D11083" s="2">
        <v>2229</v>
      </c>
      <c r="E11083" s="7">
        <v>2013</v>
      </c>
      <c r="F11083" s="5" t="s">
        <v>9191</v>
      </c>
      <c r="H11083" s="5" t="s">
        <v>5398</v>
      </c>
      <c r="I11083" s="6" t="s">
        <v>9223</v>
      </c>
      <c r="J11083" s="6" t="s">
        <v>11353</v>
      </c>
      <c r="K11083" s="17">
        <v>7</v>
      </c>
      <c r="L11083" s="17" t="s">
        <v>20076</v>
      </c>
      <c r="M11083" s="9"/>
      <c r="N11083" s="9"/>
      <c r="O11083" s="21"/>
      <c r="Q11083" s="29"/>
      <c r="U11083" s="17"/>
      <c r="V11083" s="2"/>
      <c r="Y11083" t="str">
        <f t="shared" si="675"/>
        <v/>
      </c>
      <c r="AA11083" t="str">
        <f t="shared" si="676"/>
        <v/>
      </c>
      <c r="AC11083" s="7"/>
      <c r="AD11083" t="s">
        <v>9223</v>
      </c>
      <c r="AE11083">
        <f t="shared" si="677"/>
        <v>0</v>
      </c>
      <c r="AG11083" s="2"/>
      <c r="AI11083" s="7"/>
    </row>
    <row r="11084" spans="1:35" ht="11" customHeight="1" outlineLevel="1" x14ac:dyDescent="0.25">
      <c r="A11084" t="s">
        <v>3888</v>
      </c>
      <c r="C11084" s="2" t="s">
        <v>11983</v>
      </c>
      <c r="D11084" s="2" t="s">
        <v>11356</v>
      </c>
      <c r="E11084" s="7">
        <v>2013</v>
      </c>
      <c r="F11084" s="5" t="s">
        <v>9343</v>
      </c>
      <c r="H11084" s="5" t="s">
        <v>5398</v>
      </c>
      <c r="I11084" s="6" t="s">
        <v>9223</v>
      </c>
      <c r="J11084" s="6" t="s">
        <v>11353</v>
      </c>
      <c r="K11084" s="17">
        <v>7</v>
      </c>
      <c r="L11084" s="17" t="s">
        <v>7730</v>
      </c>
      <c r="M11084" s="9">
        <v>2.5</v>
      </c>
      <c r="N11084" s="9"/>
      <c r="O11084" s="21"/>
      <c r="Q11084" s="29"/>
      <c r="U11084" s="17"/>
      <c r="V11084" s="2"/>
      <c r="Y11084" t="str">
        <f t="shared" si="675"/>
        <v/>
      </c>
      <c r="AA11084">
        <f t="shared" si="676"/>
        <v>1</v>
      </c>
      <c r="AC11084" s="7"/>
      <c r="AD11084" t="s">
        <v>9223</v>
      </c>
      <c r="AE11084">
        <f t="shared" si="677"/>
        <v>0</v>
      </c>
      <c r="AG11084" s="2"/>
      <c r="AI11084" s="7"/>
    </row>
    <row r="11085" spans="1:35" ht="11" customHeight="1" outlineLevel="1" collapsed="1" x14ac:dyDescent="0.25">
      <c r="A11085" t="s">
        <v>3888</v>
      </c>
      <c r="C11085" s="2" t="s">
        <v>11983</v>
      </c>
      <c r="D11085" s="2">
        <v>2377</v>
      </c>
      <c r="E11085" s="7">
        <v>2013</v>
      </c>
      <c r="F11085" s="5" t="s">
        <v>9347</v>
      </c>
      <c r="H11085" s="5" t="s">
        <v>5398</v>
      </c>
      <c r="I11085" s="6" t="s">
        <v>11359</v>
      </c>
      <c r="J11085" s="6" t="s">
        <v>9382</v>
      </c>
      <c r="K11085" s="17">
        <v>1</v>
      </c>
      <c r="L11085" s="17" t="s">
        <v>20076</v>
      </c>
      <c r="M11085" s="9"/>
      <c r="N11085" s="9"/>
      <c r="O11085" s="21"/>
      <c r="Q11085" s="29"/>
      <c r="U11085" s="17"/>
      <c r="V11085" s="2"/>
      <c r="Y11085" t="str">
        <f t="shared" si="675"/>
        <v/>
      </c>
      <c r="AA11085" t="str">
        <f t="shared" si="676"/>
        <v/>
      </c>
      <c r="AC11085" s="7"/>
      <c r="AD11085" t="s">
        <v>11359</v>
      </c>
      <c r="AE11085">
        <f t="shared" si="677"/>
        <v>0</v>
      </c>
      <c r="AG11085" s="2"/>
      <c r="AI11085" s="7"/>
    </row>
    <row r="11086" spans="1:35" ht="11" customHeight="1" outlineLevel="1" x14ac:dyDescent="0.25">
      <c r="A11086" t="s">
        <v>3888</v>
      </c>
      <c r="C11086" s="2" t="s">
        <v>11983</v>
      </c>
      <c r="D11086" s="2">
        <v>2378</v>
      </c>
      <c r="E11086" s="7">
        <v>2013</v>
      </c>
      <c r="F11086" s="5" t="s">
        <v>9347</v>
      </c>
      <c r="H11086" s="5" t="s">
        <v>5398</v>
      </c>
      <c r="I11086" s="6" t="s">
        <v>5417</v>
      </c>
      <c r="J11086" s="6" t="s">
        <v>9382</v>
      </c>
      <c r="K11086" s="17">
        <v>1</v>
      </c>
      <c r="L11086" s="17" t="s">
        <v>20076</v>
      </c>
      <c r="M11086" s="9"/>
      <c r="N11086" s="9"/>
      <c r="O11086" s="21"/>
      <c r="Q11086" s="29"/>
      <c r="U11086" s="17"/>
      <c r="V11086" s="2"/>
      <c r="Y11086" t="str">
        <f t="shared" si="675"/>
        <v/>
      </c>
      <c r="AA11086" t="str">
        <f t="shared" si="676"/>
        <v/>
      </c>
      <c r="AC11086" s="7"/>
      <c r="AD11086" t="s">
        <v>5417</v>
      </c>
      <c r="AE11086">
        <f t="shared" si="677"/>
        <v>0</v>
      </c>
      <c r="AG11086" s="2"/>
      <c r="AI11086" s="7"/>
    </row>
    <row r="11087" spans="1:35" ht="11" customHeight="1" outlineLevel="1" x14ac:dyDescent="0.25">
      <c r="A11087" t="s">
        <v>3888</v>
      </c>
      <c r="C11087" s="2" t="s">
        <v>11983</v>
      </c>
      <c r="D11087" s="2">
        <v>2379</v>
      </c>
      <c r="E11087" s="7">
        <v>2013</v>
      </c>
      <c r="F11087" s="5" t="s">
        <v>9347</v>
      </c>
      <c r="H11087" s="5" t="s">
        <v>5398</v>
      </c>
      <c r="I11087" s="6" t="s">
        <v>5620</v>
      </c>
      <c r="J11087" s="6" t="s">
        <v>9382</v>
      </c>
      <c r="K11087" s="17">
        <v>1</v>
      </c>
      <c r="L11087" s="17" t="s">
        <v>20076</v>
      </c>
      <c r="M11087" s="9"/>
      <c r="N11087" s="9"/>
      <c r="O11087" s="21"/>
      <c r="Q11087" s="29"/>
      <c r="U11087" s="17"/>
      <c r="V11087" s="2"/>
      <c r="Y11087" t="str">
        <f t="shared" si="675"/>
        <v/>
      </c>
      <c r="AA11087" t="str">
        <f t="shared" si="676"/>
        <v/>
      </c>
      <c r="AC11087" s="7"/>
      <c r="AD11087" t="s">
        <v>5620</v>
      </c>
      <c r="AE11087">
        <f t="shared" si="677"/>
        <v>0</v>
      </c>
      <c r="AG11087" s="2"/>
      <c r="AI11087" s="7"/>
    </row>
    <row r="11088" spans="1:35" ht="11" customHeight="1" outlineLevel="1" x14ac:dyDescent="0.25">
      <c r="A11088" t="s">
        <v>3888</v>
      </c>
      <c r="C11088" s="2" t="s">
        <v>11983</v>
      </c>
      <c r="D11088" s="2">
        <v>2380</v>
      </c>
      <c r="E11088" s="7">
        <v>2013</v>
      </c>
      <c r="F11088" s="5" t="s">
        <v>9347</v>
      </c>
      <c r="H11088" s="5" t="s">
        <v>5398</v>
      </c>
      <c r="I11088" s="6" t="s">
        <v>5620</v>
      </c>
      <c r="J11088" s="6" t="s">
        <v>9382</v>
      </c>
      <c r="K11088" s="17">
        <v>1</v>
      </c>
      <c r="L11088" s="17" t="s">
        <v>20076</v>
      </c>
      <c r="M11088" s="9"/>
      <c r="N11088" s="9"/>
      <c r="O11088" s="21"/>
      <c r="Q11088" s="29"/>
      <c r="U11088" s="17"/>
      <c r="V11088" s="2"/>
      <c r="Y11088" t="str">
        <f t="shared" si="675"/>
        <v/>
      </c>
      <c r="AA11088" t="str">
        <f t="shared" si="676"/>
        <v/>
      </c>
      <c r="AC11088" s="7"/>
      <c r="AD11088" t="s">
        <v>5620</v>
      </c>
      <c r="AE11088">
        <f t="shared" si="677"/>
        <v>0</v>
      </c>
      <c r="AG11088" s="2"/>
      <c r="AI11088" s="7"/>
    </row>
    <row r="11089" spans="1:35" ht="11" customHeight="1" outlineLevel="1" x14ac:dyDescent="0.25">
      <c r="A11089" t="s">
        <v>3888</v>
      </c>
      <c r="C11089" s="2" t="s">
        <v>11983</v>
      </c>
      <c r="D11089" s="2" t="s">
        <v>11358</v>
      </c>
      <c r="E11089" s="7">
        <v>2013</v>
      </c>
      <c r="F11089" s="5" t="s">
        <v>9348</v>
      </c>
      <c r="H11089" s="5" t="s">
        <v>5398</v>
      </c>
      <c r="I11089" s="6" t="s">
        <v>989</v>
      </c>
      <c r="J11089" s="6" t="s">
        <v>9382</v>
      </c>
      <c r="K11089" s="17">
        <v>1</v>
      </c>
      <c r="L11089" s="17" t="s">
        <v>7730</v>
      </c>
      <c r="M11089" s="9">
        <v>14</v>
      </c>
      <c r="N11089" s="9"/>
      <c r="O11089" s="21"/>
      <c r="Q11089" s="29"/>
      <c r="U11089" s="17"/>
      <c r="V11089" s="2"/>
      <c r="Y11089" t="str">
        <f t="shared" si="675"/>
        <v/>
      </c>
      <c r="AA11089">
        <f t="shared" si="676"/>
        <v>1</v>
      </c>
      <c r="AC11089" s="7"/>
      <c r="AD11089" t="s">
        <v>989</v>
      </c>
      <c r="AE11089">
        <f t="shared" si="677"/>
        <v>0</v>
      </c>
      <c r="AG11089" s="2"/>
      <c r="AI11089" s="7"/>
    </row>
    <row r="11090" spans="1:35" ht="11" customHeight="1" outlineLevel="1" x14ac:dyDescent="0.25">
      <c r="A11090" t="s">
        <v>3888</v>
      </c>
      <c r="C11090" s="2" t="s">
        <v>11983</v>
      </c>
      <c r="D11090" s="2">
        <v>2381</v>
      </c>
      <c r="E11090" s="7">
        <v>2013</v>
      </c>
      <c r="F11090" s="5" t="s">
        <v>9594</v>
      </c>
      <c r="H11090" s="5" t="s">
        <v>5398</v>
      </c>
      <c r="I11090" s="6" t="s">
        <v>2592</v>
      </c>
      <c r="J11090" s="6" t="s">
        <v>9382</v>
      </c>
      <c r="K11090" s="17">
        <v>1</v>
      </c>
      <c r="L11090" s="17" t="s">
        <v>20076</v>
      </c>
      <c r="M11090" s="9"/>
      <c r="N11090" s="9"/>
      <c r="O11090" s="21"/>
      <c r="Q11090" s="29"/>
      <c r="U11090" s="17"/>
      <c r="V11090" s="2"/>
      <c r="Y11090" t="str">
        <f t="shared" si="675"/>
        <v/>
      </c>
      <c r="AA11090" t="str">
        <f t="shared" si="676"/>
        <v/>
      </c>
      <c r="AC11090" s="7"/>
      <c r="AD11090" t="s">
        <v>2592</v>
      </c>
      <c r="AE11090">
        <f t="shared" si="677"/>
        <v>0</v>
      </c>
      <c r="AG11090" s="2"/>
      <c r="AI11090" s="7"/>
    </row>
    <row r="11091" spans="1:35" ht="11" customHeight="1" outlineLevel="1" x14ac:dyDescent="0.25">
      <c r="A11091" t="s">
        <v>3888</v>
      </c>
      <c r="C11091" s="2" t="s">
        <v>11983</v>
      </c>
      <c r="D11091" s="2" t="s">
        <v>11357</v>
      </c>
      <c r="E11091" s="7">
        <v>2013</v>
      </c>
      <c r="F11091" s="5" t="s">
        <v>9595</v>
      </c>
      <c r="H11091" s="5" t="s">
        <v>5398</v>
      </c>
      <c r="I11091" s="6" t="s">
        <v>5620</v>
      </c>
      <c r="J11091" s="6" t="s">
        <v>9382</v>
      </c>
      <c r="K11091" s="17">
        <v>1</v>
      </c>
      <c r="L11091" s="17" t="s">
        <v>7730</v>
      </c>
      <c r="M11091" s="9">
        <v>12</v>
      </c>
      <c r="N11091" s="9"/>
      <c r="O11091" s="21"/>
      <c r="Q11091" s="29"/>
      <c r="U11091" s="17"/>
      <c r="V11091" s="2"/>
      <c r="Y11091" t="str">
        <f t="shared" si="675"/>
        <v/>
      </c>
      <c r="AA11091">
        <f t="shared" si="676"/>
        <v>1</v>
      </c>
      <c r="AC11091" s="7"/>
      <c r="AD11091" t="s">
        <v>5620</v>
      </c>
      <c r="AE11091">
        <f t="shared" si="677"/>
        <v>0</v>
      </c>
      <c r="AG11091" s="2"/>
      <c r="AI11091" s="7"/>
    </row>
    <row r="11092" spans="1:35" ht="11" customHeight="1" outlineLevel="1" x14ac:dyDescent="0.25">
      <c r="A11092" t="s">
        <v>3888</v>
      </c>
      <c r="C11092" s="2" t="s">
        <v>11983</v>
      </c>
      <c r="D11092" s="2">
        <v>2542</v>
      </c>
      <c r="E11092" s="7">
        <v>2013</v>
      </c>
      <c r="F11092" s="5" t="s">
        <v>9594</v>
      </c>
      <c r="H11092" s="5" t="s">
        <v>5398</v>
      </c>
      <c r="I11092" s="6" t="s">
        <v>9895</v>
      </c>
      <c r="J11092" s="6" t="s">
        <v>8534</v>
      </c>
      <c r="K11092" s="17">
        <v>3</v>
      </c>
      <c r="L11092" s="17" t="s">
        <v>7730</v>
      </c>
      <c r="M11092" s="9">
        <v>1.65</v>
      </c>
      <c r="N11092" s="9"/>
      <c r="O11092" s="21"/>
      <c r="Q11092" s="29"/>
      <c r="U11092" s="17"/>
      <c r="V11092" s="2"/>
      <c r="Y11092" t="str">
        <f t="shared" si="675"/>
        <v/>
      </c>
      <c r="AA11092" t="str">
        <f t="shared" si="676"/>
        <v/>
      </c>
      <c r="AC11092" s="7"/>
      <c r="AD11092" t="s">
        <v>9895</v>
      </c>
      <c r="AE11092">
        <f t="shared" si="677"/>
        <v>0</v>
      </c>
      <c r="AG11092" s="2">
        <v>1</v>
      </c>
      <c r="AI11092" s="7"/>
    </row>
    <row r="11093" spans="1:35" ht="11" customHeight="1" outlineLevel="1" x14ac:dyDescent="0.25">
      <c r="A11093" t="s">
        <v>3888</v>
      </c>
      <c r="C11093" s="2" t="s">
        <v>11983</v>
      </c>
      <c r="D11093" s="2">
        <v>2598</v>
      </c>
      <c r="E11093" s="7">
        <v>2013</v>
      </c>
      <c r="F11093" s="5" t="s">
        <v>9347</v>
      </c>
      <c r="H11093" s="5" t="s">
        <v>5398</v>
      </c>
      <c r="I11093" s="6" t="s">
        <v>9223</v>
      </c>
      <c r="J11093" s="6" t="s">
        <v>7554</v>
      </c>
      <c r="K11093" s="17">
        <v>7</v>
      </c>
      <c r="L11093" s="17" t="s">
        <v>20076</v>
      </c>
      <c r="M11093" s="9"/>
      <c r="N11093" s="9"/>
      <c r="O11093" s="21"/>
      <c r="Q11093" s="29"/>
      <c r="U11093" s="17"/>
      <c r="V11093" s="2"/>
      <c r="Y11093" t="str">
        <f t="shared" si="675"/>
        <v/>
      </c>
      <c r="AA11093" t="str">
        <f t="shared" si="676"/>
        <v/>
      </c>
      <c r="AC11093" s="7"/>
      <c r="AD11093" t="s">
        <v>9223</v>
      </c>
      <c r="AE11093">
        <f t="shared" si="677"/>
        <v>0</v>
      </c>
      <c r="AG11093" s="2"/>
      <c r="AI11093" s="7"/>
    </row>
    <row r="11094" spans="1:35" ht="11" customHeight="1" outlineLevel="1" x14ac:dyDescent="0.25">
      <c r="A11094" t="s">
        <v>3888</v>
      </c>
      <c r="C11094" s="2" t="s">
        <v>11983</v>
      </c>
      <c r="D11094" s="2">
        <v>2599</v>
      </c>
      <c r="E11094" s="7">
        <v>2013</v>
      </c>
      <c r="F11094" s="5" t="s">
        <v>9347</v>
      </c>
      <c r="H11094" s="5" t="s">
        <v>5398</v>
      </c>
      <c r="I11094" s="6" t="s">
        <v>9223</v>
      </c>
      <c r="J11094" s="6" t="s">
        <v>7554</v>
      </c>
      <c r="K11094" s="17">
        <v>7</v>
      </c>
      <c r="L11094" s="17" t="s">
        <v>20076</v>
      </c>
      <c r="M11094" s="9"/>
      <c r="N11094" s="9"/>
      <c r="O11094" s="21"/>
      <c r="Q11094" s="29"/>
      <c r="U11094" s="17"/>
      <c r="V11094" s="2"/>
      <c r="Y11094" t="str">
        <f t="shared" si="675"/>
        <v/>
      </c>
      <c r="AA11094" t="str">
        <f t="shared" si="676"/>
        <v/>
      </c>
      <c r="AC11094" s="7"/>
      <c r="AD11094" t="s">
        <v>9223</v>
      </c>
      <c r="AE11094">
        <f t="shared" si="677"/>
        <v>0</v>
      </c>
      <c r="AG11094" s="2"/>
      <c r="AI11094" s="7"/>
    </row>
    <row r="11095" spans="1:35" ht="11" customHeight="1" outlineLevel="1" x14ac:dyDescent="0.25">
      <c r="A11095" t="s">
        <v>3888</v>
      </c>
      <c r="C11095" s="2" t="s">
        <v>11983</v>
      </c>
      <c r="D11095" s="2">
        <v>2600</v>
      </c>
      <c r="E11095" s="7">
        <v>2013</v>
      </c>
      <c r="F11095" s="5" t="s">
        <v>9347</v>
      </c>
      <c r="H11095" s="5" t="s">
        <v>5398</v>
      </c>
      <c r="I11095" s="6" t="s">
        <v>9223</v>
      </c>
      <c r="J11095" s="6" t="s">
        <v>7554</v>
      </c>
      <c r="K11095" s="17">
        <v>7</v>
      </c>
      <c r="L11095" s="17" t="s">
        <v>20076</v>
      </c>
      <c r="M11095" s="9"/>
      <c r="N11095" s="9"/>
      <c r="O11095" s="21"/>
      <c r="Q11095" s="29"/>
      <c r="U11095" s="17"/>
      <c r="V11095" s="2"/>
      <c r="Y11095" t="str">
        <f t="shared" si="675"/>
        <v/>
      </c>
      <c r="AA11095" t="str">
        <f t="shared" si="676"/>
        <v/>
      </c>
      <c r="AC11095" s="7"/>
      <c r="AD11095" t="s">
        <v>9223</v>
      </c>
      <c r="AE11095">
        <f t="shared" si="677"/>
        <v>0</v>
      </c>
      <c r="AG11095" s="2"/>
      <c r="AI11095" s="7"/>
    </row>
    <row r="11096" spans="1:35" ht="11" customHeight="1" outlineLevel="1" x14ac:dyDescent="0.25">
      <c r="A11096" t="s">
        <v>3888</v>
      </c>
      <c r="C11096" s="2" t="s">
        <v>11983</v>
      </c>
      <c r="D11096" s="2">
        <v>2601</v>
      </c>
      <c r="E11096" s="7">
        <v>2013</v>
      </c>
      <c r="F11096" s="5" t="s">
        <v>9347</v>
      </c>
      <c r="H11096" s="5" t="s">
        <v>5398</v>
      </c>
      <c r="I11096" s="6" t="s">
        <v>9223</v>
      </c>
      <c r="J11096" s="6" t="s">
        <v>7554</v>
      </c>
      <c r="K11096" s="17">
        <v>7</v>
      </c>
      <c r="L11096" s="17" t="s">
        <v>20076</v>
      </c>
      <c r="M11096" s="9"/>
      <c r="N11096" s="9"/>
      <c r="O11096" s="21"/>
      <c r="Q11096" s="29"/>
      <c r="U11096" s="17"/>
      <c r="V11096" s="2"/>
      <c r="Y11096" t="str">
        <f t="shared" si="675"/>
        <v/>
      </c>
      <c r="AA11096" t="str">
        <f t="shared" si="676"/>
        <v/>
      </c>
      <c r="AC11096" s="7"/>
      <c r="AD11096" t="s">
        <v>9223</v>
      </c>
      <c r="AE11096">
        <f t="shared" si="677"/>
        <v>0</v>
      </c>
      <c r="AG11096" s="2"/>
      <c r="AI11096" s="7"/>
    </row>
    <row r="11097" spans="1:35" ht="11" customHeight="1" outlineLevel="1" x14ac:dyDescent="0.25">
      <c r="A11097" t="s">
        <v>3888</v>
      </c>
      <c r="C11097" s="2" t="s">
        <v>11983</v>
      </c>
      <c r="D11097" s="2" t="s">
        <v>11360</v>
      </c>
      <c r="E11097" s="7">
        <v>2013</v>
      </c>
      <c r="F11097" s="5" t="s">
        <v>9348</v>
      </c>
      <c r="H11097" s="5" t="s">
        <v>5398</v>
      </c>
      <c r="I11097" s="6" t="s">
        <v>9223</v>
      </c>
      <c r="J11097" s="6" t="s">
        <v>7554</v>
      </c>
      <c r="K11097" s="17">
        <v>7</v>
      </c>
      <c r="L11097" s="17" t="s">
        <v>7730</v>
      </c>
      <c r="M11097" s="9">
        <v>2.5</v>
      </c>
      <c r="N11097" s="9"/>
      <c r="O11097" s="21"/>
      <c r="Q11097" s="29"/>
      <c r="U11097" s="17"/>
      <c r="V11097" s="2"/>
      <c r="Y11097" t="str">
        <f t="shared" si="675"/>
        <v/>
      </c>
      <c r="AA11097">
        <f t="shared" si="676"/>
        <v>1</v>
      </c>
      <c r="AC11097" s="7"/>
      <c r="AD11097" t="s">
        <v>9223</v>
      </c>
      <c r="AE11097">
        <f t="shared" si="677"/>
        <v>0</v>
      </c>
      <c r="AG11097" s="2"/>
      <c r="AI11097" s="7"/>
    </row>
    <row r="11098" spans="1:35" ht="11" customHeight="1" outlineLevel="1" x14ac:dyDescent="0.25">
      <c r="A11098" t="s">
        <v>3888</v>
      </c>
      <c r="C11098" s="2" t="s">
        <v>11983</v>
      </c>
      <c r="D11098" s="2">
        <v>2602</v>
      </c>
      <c r="E11098" s="7">
        <v>2013</v>
      </c>
      <c r="F11098" s="5" t="s">
        <v>9594</v>
      </c>
      <c r="H11098" s="5" t="s">
        <v>5398</v>
      </c>
      <c r="I11098" s="6" t="s">
        <v>9223</v>
      </c>
      <c r="J11098" s="6" t="s">
        <v>7554</v>
      </c>
      <c r="K11098" s="17">
        <v>7</v>
      </c>
      <c r="L11098" s="17" t="s">
        <v>20076</v>
      </c>
      <c r="M11098" s="9"/>
      <c r="N11098" s="9"/>
      <c r="O11098" s="21"/>
      <c r="Q11098" s="29"/>
      <c r="U11098" s="17"/>
      <c r="V11098" s="2"/>
      <c r="Y11098" t="str">
        <f t="shared" si="675"/>
        <v/>
      </c>
      <c r="AA11098" t="str">
        <f t="shared" si="676"/>
        <v/>
      </c>
      <c r="AC11098" s="7"/>
      <c r="AD11098" t="s">
        <v>9223</v>
      </c>
      <c r="AE11098">
        <f t="shared" si="677"/>
        <v>0</v>
      </c>
      <c r="AG11098" s="2"/>
      <c r="AI11098" s="7"/>
    </row>
    <row r="11099" spans="1:35" ht="11" customHeight="1" outlineLevel="1" x14ac:dyDescent="0.25">
      <c r="A11099" t="s">
        <v>3888</v>
      </c>
      <c r="C11099" s="2" t="s">
        <v>11983</v>
      </c>
      <c r="D11099" s="2" t="s">
        <v>11361</v>
      </c>
      <c r="E11099" s="7">
        <v>2013</v>
      </c>
      <c r="F11099" s="5" t="s">
        <v>9595</v>
      </c>
      <c r="H11099" s="5" t="s">
        <v>5398</v>
      </c>
      <c r="I11099" s="6" t="s">
        <v>9223</v>
      </c>
      <c r="J11099" s="6" t="s">
        <v>7554</v>
      </c>
      <c r="K11099" s="17">
        <v>7</v>
      </c>
      <c r="L11099" s="17" t="s">
        <v>7730</v>
      </c>
      <c r="M11099" s="9">
        <v>2.5</v>
      </c>
      <c r="N11099" s="9"/>
      <c r="O11099" s="21"/>
      <c r="Q11099" s="29"/>
      <c r="U11099" s="17"/>
      <c r="V11099" s="2"/>
      <c r="Y11099" t="str">
        <f t="shared" si="675"/>
        <v/>
      </c>
      <c r="AA11099">
        <f t="shared" si="676"/>
        <v>1</v>
      </c>
      <c r="AC11099" s="7"/>
      <c r="AD11099" t="s">
        <v>9223</v>
      </c>
      <c r="AE11099">
        <f t="shared" si="677"/>
        <v>0</v>
      </c>
      <c r="AG11099" s="2"/>
      <c r="AI11099" s="7"/>
    </row>
    <row r="11100" spans="1:35" ht="11" customHeight="1" outlineLevel="1" x14ac:dyDescent="0.25">
      <c r="A11100" t="s">
        <v>3888</v>
      </c>
      <c r="C11100" s="2" t="s">
        <v>11983</v>
      </c>
      <c r="D11100" s="2">
        <v>2899</v>
      </c>
      <c r="E11100" s="7">
        <v>2014</v>
      </c>
      <c r="F11100" s="5" t="s">
        <v>11355</v>
      </c>
      <c r="H11100" s="5" t="s">
        <v>5398</v>
      </c>
      <c r="I11100" s="6" t="s">
        <v>10097</v>
      </c>
      <c r="J11100" s="6" t="s">
        <v>9406</v>
      </c>
      <c r="K11100" s="17">
        <v>1</v>
      </c>
      <c r="L11100" s="17" t="s">
        <v>20076</v>
      </c>
      <c r="M11100" s="9"/>
      <c r="N11100" s="9"/>
      <c r="O11100" s="21"/>
      <c r="Q11100" s="29"/>
      <c r="U11100" s="17"/>
      <c r="V11100" s="2"/>
      <c r="Y11100" t="str">
        <f t="shared" si="675"/>
        <v/>
      </c>
      <c r="AA11100" t="str">
        <f t="shared" si="676"/>
        <v/>
      </c>
      <c r="AC11100" s="7"/>
      <c r="AD11100" t="s">
        <v>10097</v>
      </c>
      <c r="AE11100">
        <f t="shared" si="677"/>
        <v>0</v>
      </c>
      <c r="AG11100" s="2"/>
      <c r="AI11100" s="7"/>
    </row>
    <row r="11101" spans="1:35" ht="11" customHeight="1" outlineLevel="1" x14ac:dyDescent="0.25">
      <c r="A11101" t="s">
        <v>3888</v>
      </c>
      <c r="C11101" s="2" t="s">
        <v>11983</v>
      </c>
      <c r="D11101" s="2">
        <v>2900</v>
      </c>
      <c r="E11101" s="7">
        <v>2014</v>
      </c>
      <c r="F11101" s="5" t="s">
        <v>11355</v>
      </c>
      <c r="H11101" s="5" t="s">
        <v>5398</v>
      </c>
      <c r="I11101" s="6" t="s">
        <v>10097</v>
      </c>
      <c r="J11101" s="6" t="s">
        <v>9406</v>
      </c>
      <c r="K11101" s="17">
        <v>1</v>
      </c>
      <c r="L11101" s="17" t="s">
        <v>20076</v>
      </c>
      <c r="M11101" s="9"/>
      <c r="N11101" s="9"/>
      <c r="O11101" s="21"/>
      <c r="Q11101" s="29"/>
      <c r="U11101" s="17"/>
      <c r="V11101" s="2"/>
      <c r="Y11101" t="str">
        <f t="shared" ref="Y11101:Y11164" si="678">IF(COUNTIF(F11101,"*fdc*"),1,"")</f>
        <v/>
      </c>
      <c r="AA11101" t="str">
        <f t="shared" ref="AA11101:AA11164" si="679">IF(COUNTIF(F11101,"*s/s*"),1,"")</f>
        <v/>
      </c>
      <c r="AC11101" s="7"/>
      <c r="AD11101" t="s">
        <v>10097</v>
      </c>
      <c r="AE11101">
        <f t="shared" si="677"/>
        <v>0</v>
      </c>
      <c r="AG11101" s="2"/>
      <c r="AI11101" s="7"/>
    </row>
    <row r="11102" spans="1:35" ht="11" customHeight="1" outlineLevel="1" x14ac:dyDescent="0.25">
      <c r="A11102" t="s">
        <v>3888</v>
      </c>
      <c r="C11102" s="2" t="s">
        <v>11983</v>
      </c>
      <c r="D11102" s="2">
        <v>2901</v>
      </c>
      <c r="E11102" s="7">
        <v>2014</v>
      </c>
      <c r="F11102" s="5" t="s">
        <v>11355</v>
      </c>
      <c r="H11102" s="5" t="s">
        <v>5398</v>
      </c>
      <c r="I11102" s="6" t="s">
        <v>10097</v>
      </c>
      <c r="J11102" s="6" t="s">
        <v>9406</v>
      </c>
      <c r="K11102" s="17">
        <v>1</v>
      </c>
      <c r="L11102" s="17" t="s">
        <v>20076</v>
      </c>
      <c r="M11102" s="9"/>
      <c r="N11102" s="9"/>
      <c r="O11102" s="21"/>
      <c r="Q11102" s="29"/>
      <c r="U11102" s="17"/>
      <c r="V11102" s="2"/>
      <c r="Y11102" t="str">
        <f t="shared" si="678"/>
        <v/>
      </c>
      <c r="AA11102" t="str">
        <f t="shared" si="679"/>
        <v/>
      </c>
      <c r="AC11102" s="7"/>
      <c r="AD11102" t="s">
        <v>10097</v>
      </c>
      <c r="AE11102">
        <f t="shared" si="677"/>
        <v>0</v>
      </c>
      <c r="AG11102" s="2"/>
      <c r="AI11102" s="7"/>
    </row>
    <row r="11103" spans="1:35" ht="11" customHeight="1" outlineLevel="1" x14ac:dyDescent="0.25">
      <c r="A11103" t="s">
        <v>3888</v>
      </c>
      <c r="C11103" s="2" t="s">
        <v>11983</v>
      </c>
      <c r="D11103" s="2">
        <v>2902</v>
      </c>
      <c r="E11103" s="7">
        <v>2014</v>
      </c>
      <c r="F11103" s="5" t="s">
        <v>11355</v>
      </c>
      <c r="H11103" s="5" t="s">
        <v>5398</v>
      </c>
      <c r="I11103" s="6" t="s">
        <v>10097</v>
      </c>
      <c r="J11103" s="6" t="s">
        <v>9406</v>
      </c>
      <c r="K11103" s="17">
        <v>1</v>
      </c>
      <c r="L11103" s="17" t="s">
        <v>20076</v>
      </c>
      <c r="M11103" s="9"/>
      <c r="N11103" s="9"/>
      <c r="O11103" s="21"/>
      <c r="Q11103" s="29"/>
      <c r="U11103" s="17"/>
      <c r="V11103" s="2"/>
      <c r="Y11103" t="str">
        <f t="shared" si="678"/>
        <v/>
      </c>
      <c r="AA11103" t="str">
        <f t="shared" si="679"/>
        <v/>
      </c>
      <c r="AC11103" s="7"/>
      <c r="AD11103" t="s">
        <v>10097</v>
      </c>
      <c r="AE11103">
        <f t="shared" si="677"/>
        <v>0</v>
      </c>
      <c r="AG11103" s="2"/>
      <c r="AI11103" s="7"/>
    </row>
    <row r="11104" spans="1:35" ht="11" customHeight="1" outlineLevel="1" x14ac:dyDescent="0.25">
      <c r="A11104" t="s">
        <v>3888</v>
      </c>
      <c r="C11104" s="2" t="s">
        <v>11983</v>
      </c>
      <c r="D11104" s="2" t="s">
        <v>11362</v>
      </c>
      <c r="E11104" s="7">
        <v>2014</v>
      </c>
      <c r="F11104" s="5" t="s">
        <v>11364</v>
      </c>
      <c r="H11104" s="5" t="s">
        <v>5398</v>
      </c>
      <c r="I11104" s="6" t="s">
        <v>10097</v>
      </c>
      <c r="J11104" s="6" t="s">
        <v>9406</v>
      </c>
      <c r="K11104" s="17">
        <v>1</v>
      </c>
      <c r="L11104" s="17" t="s">
        <v>7730</v>
      </c>
      <c r="M11104" s="9">
        <v>16</v>
      </c>
      <c r="N11104" s="9"/>
      <c r="O11104" s="21"/>
      <c r="Q11104" s="29"/>
      <c r="U11104" s="17"/>
      <c r="V11104" s="2"/>
      <c r="Y11104" t="str">
        <f t="shared" si="678"/>
        <v/>
      </c>
      <c r="AA11104">
        <f t="shared" si="679"/>
        <v>1</v>
      </c>
      <c r="AC11104" s="7"/>
      <c r="AD11104" t="s">
        <v>10097</v>
      </c>
      <c r="AE11104">
        <f t="shared" si="677"/>
        <v>0</v>
      </c>
      <c r="AG11104" s="2"/>
      <c r="AI11104" s="7"/>
    </row>
    <row r="11105" spans="1:35" ht="11" customHeight="1" outlineLevel="1" x14ac:dyDescent="0.25">
      <c r="A11105" t="s">
        <v>3888</v>
      </c>
      <c r="C11105" s="2" t="s">
        <v>11983</v>
      </c>
      <c r="D11105" s="2">
        <v>2903</v>
      </c>
      <c r="E11105" s="7">
        <v>2014</v>
      </c>
      <c r="F11105" s="5" t="s">
        <v>9191</v>
      </c>
      <c r="H11105" s="5" t="s">
        <v>5398</v>
      </c>
      <c r="I11105" s="6" t="s">
        <v>10097</v>
      </c>
      <c r="J11105" s="6" t="s">
        <v>9406</v>
      </c>
      <c r="K11105" s="17">
        <v>1</v>
      </c>
      <c r="L11105" s="17" t="s">
        <v>20076</v>
      </c>
      <c r="M11105" s="9"/>
      <c r="N11105" s="9"/>
      <c r="O11105" s="21"/>
      <c r="Q11105" s="29"/>
      <c r="U11105" s="17"/>
      <c r="V11105" s="2"/>
      <c r="Y11105" t="str">
        <f t="shared" si="678"/>
        <v/>
      </c>
      <c r="AA11105" t="str">
        <f t="shared" si="679"/>
        <v/>
      </c>
      <c r="AC11105" s="7"/>
      <c r="AD11105" t="s">
        <v>10097</v>
      </c>
      <c r="AE11105">
        <f t="shared" si="677"/>
        <v>0</v>
      </c>
      <c r="AG11105" s="2"/>
      <c r="AI11105" s="7"/>
    </row>
    <row r="11106" spans="1:35" ht="11" customHeight="1" outlineLevel="1" x14ac:dyDescent="0.25">
      <c r="A11106" t="s">
        <v>3888</v>
      </c>
      <c r="C11106" s="2" t="s">
        <v>11983</v>
      </c>
      <c r="D11106" s="2" t="s">
        <v>11363</v>
      </c>
      <c r="E11106" s="7">
        <v>2014</v>
      </c>
      <c r="F11106" s="5" t="s">
        <v>9343</v>
      </c>
      <c r="H11106" s="5" t="s">
        <v>5398</v>
      </c>
      <c r="I11106" s="6" t="s">
        <v>10097</v>
      </c>
      <c r="J11106" s="6" t="s">
        <v>9406</v>
      </c>
      <c r="K11106" s="17">
        <v>1</v>
      </c>
      <c r="L11106" s="17" t="s">
        <v>7730</v>
      </c>
      <c r="M11106" s="9">
        <v>14</v>
      </c>
      <c r="N11106" s="9"/>
      <c r="O11106" s="21"/>
      <c r="Q11106" s="29"/>
      <c r="U11106" s="17"/>
      <c r="V11106" s="2"/>
      <c r="Y11106" t="str">
        <f t="shared" si="678"/>
        <v/>
      </c>
      <c r="AA11106">
        <f t="shared" si="679"/>
        <v>1</v>
      </c>
      <c r="AC11106" s="7"/>
      <c r="AD11106" t="s">
        <v>10097</v>
      </c>
      <c r="AE11106">
        <f t="shared" si="677"/>
        <v>0</v>
      </c>
      <c r="AG11106" s="2"/>
      <c r="AI11106" s="7"/>
    </row>
    <row r="11107" spans="1:35" ht="11" customHeight="1" outlineLevel="1" x14ac:dyDescent="0.25">
      <c r="A11107" t="s">
        <v>3888</v>
      </c>
      <c r="C11107" s="2" t="s">
        <v>11983</v>
      </c>
      <c r="D11107" s="2">
        <v>3044</v>
      </c>
      <c r="E11107" s="7">
        <v>2014</v>
      </c>
      <c r="F11107" s="5" t="s">
        <v>9347</v>
      </c>
      <c r="H11107" s="5" t="s">
        <v>5398</v>
      </c>
      <c r="I11107" s="6" t="s">
        <v>9895</v>
      </c>
      <c r="J11107" s="6" t="s">
        <v>8534</v>
      </c>
      <c r="K11107" s="17">
        <v>3</v>
      </c>
      <c r="L11107" s="17" t="s">
        <v>20076</v>
      </c>
      <c r="M11107" s="9"/>
      <c r="N11107" s="9"/>
      <c r="O11107" s="21"/>
      <c r="Q11107" s="29"/>
      <c r="U11107" s="17"/>
      <c r="V11107" s="2"/>
      <c r="Y11107" t="str">
        <f t="shared" si="678"/>
        <v/>
      </c>
      <c r="AA11107" t="str">
        <f t="shared" si="679"/>
        <v/>
      </c>
      <c r="AC11107" s="7"/>
      <c r="AD11107" t="s">
        <v>9895</v>
      </c>
      <c r="AE11107">
        <f t="shared" si="677"/>
        <v>0</v>
      </c>
      <c r="AG11107" s="2">
        <v>1</v>
      </c>
      <c r="AI11107" s="7"/>
    </row>
    <row r="11108" spans="1:35" ht="11" customHeight="1" outlineLevel="1" x14ac:dyDescent="0.25">
      <c r="A11108" t="s">
        <v>3888</v>
      </c>
      <c r="C11108" s="2" t="s">
        <v>11983</v>
      </c>
      <c r="D11108" s="2" t="s">
        <v>20678</v>
      </c>
      <c r="E11108" s="7">
        <v>2014</v>
      </c>
      <c r="F11108" s="5" t="s">
        <v>9348</v>
      </c>
      <c r="H11108" s="5" t="s">
        <v>5398</v>
      </c>
      <c r="I11108" s="6" t="s">
        <v>9895</v>
      </c>
      <c r="J11108" s="6" t="s">
        <v>8534</v>
      </c>
      <c r="K11108" s="17">
        <v>3</v>
      </c>
      <c r="L11108" s="17" t="s">
        <v>7730</v>
      </c>
      <c r="M11108" s="9">
        <v>2.5</v>
      </c>
      <c r="N11108" s="9"/>
      <c r="O11108" s="21"/>
      <c r="Q11108" s="29"/>
      <c r="U11108" s="17"/>
      <c r="V11108" s="2"/>
      <c r="Y11108" t="str">
        <f t="shared" si="678"/>
        <v/>
      </c>
      <c r="AA11108">
        <f t="shared" si="679"/>
        <v>1</v>
      </c>
      <c r="AC11108" s="7"/>
      <c r="AD11108" t="s">
        <v>9895</v>
      </c>
      <c r="AE11108">
        <f t="shared" si="677"/>
        <v>0</v>
      </c>
      <c r="AG11108" s="2">
        <v>1</v>
      </c>
      <c r="AI11108" s="7"/>
    </row>
    <row r="11109" spans="1:35" ht="11" customHeight="1" outlineLevel="1" x14ac:dyDescent="0.25">
      <c r="A11109" t="s">
        <v>3888</v>
      </c>
      <c r="C11109" s="2" t="s">
        <v>11983</v>
      </c>
      <c r="D11109" s="2">
        <v>3241</v>
      </c>
      <c r="E11109" s="7">
        <v>2014</v>
      </c>
      <c r="F11109" s="5" t="s">
        <v>11355</v>
      </c>
      <c r="H11109" s="5" t="s">
        <v>5398</v>
      </c>
      <c r="I11109" s="6" t="s">
        <v>9223</v>
      </c>
      <c r="J11109" s="6" t="s">
        <v>7554</v>
      </c>
      <c r="K11109" s="17">
        <v>7</v>
      </c>
      <c r="L11109" s="17" t="s">
        <v>20076</v>
      </c>
      <c r="M11109" s="9"/>
      <c r="N11109" s="9"/>
      <c r="O11109" s="21"/>
      <c r="Q11109" s="29"/>
      <c r="U11109" s="17"/>
      <c r="V11109" s="2"/>
      <c r="Y11109" t="str">
        <f t="shared" si="678"/>
        <v/>
      </c>
      <c r="AA11109" t="str">
        <f t="shared" si="679"/>
        <v/>
      </c>
      <c r="AC11109" s="7"/>
      <c r="AD11109" t="s">
        <v>9223</v>
      </c>
      <c r="AE11109">
        <f t="shared" si="677"/>
        <v>0</v>
      </c>
      <c r="AG11109" s="2"/>
      <c r="AI11109" s="7"/>
    </row>
    <row r="11110" spans="1:35" ht="11" customHeight="1" outlineLevel="1" x14ac:dyDescent="0.25">
      <c r="A11110" t="s">
        <v>3888</v>
      </c>
      <c r="C11110" s="2" t="s">
        <v>11983</v>
      </c>
      <c r="D11110" s="2">
        <v>3242</v>
      </c>
      <c r="E11110" s="7">
        <v>2014</v>
      </c>
      <c r="F11110" s="5" t="s">
        <v>11355</v>
      </c>
      <c r="H11110" s="5" t="s">
        <v>5398</v>
      </c>
      <c r="I11110" s="6" t="s">
        <v>9223</v>
      </c>
      <c r="J11110" s="6" t="s">
        <v>7554</v>
      </c>
      <c r="K11110" s="17">
        <v>7</v>
      </c>
      <c r="L11110" s="17" t="s">
        <v>20076</v>
      </c>
      <c r="M11110" s="9"/>
      <c r="N11110" s="9"/>
      <c r="O11110" s="21"/>
      <c r="Q11110" s="29"/>
      <c r="U11110" s="17"/>
      <c r="V11110" s="2"/>
      <c r="Y11110" t="str">
        <f t="shared" si="678"/>
        <v/>
      </c>
      <c r="AA11110" t="str">
        <f t="shared" si="679"/>
        <v/>
      </c>
      <c r="AC11110" s="7"/>
      <c r="AD11110" t="s">
        <v>9223</v>
      </c>
      <c r="AE11110">
        <f t="shared" si="677"/>
        <v>0</v>
      </c>
      <c r="AG11110" s="2"/>
      <c r="AI11110" s="7"/>
    </row>
    <row r="11111" spans="1:35" ht="11" customHeight="1" outlineLevel="1" x14ac:dyDescent="0.25">
      <c r="A11111" t="s">
        <v>3888</v>
      </c>
      <c r="C11111" s="2" t="s">
        <v>11983</v>
      </c>
      <c r="D11111" s="2">
        <v>3243</v>
      </c>
      <c r="E11111" s="7">
        <v>2014</v>
      </c>
      <c r="F11111" s="5" t="s">
        <v>11355</v>
      </c>
      <c r="H11111" s="5" t="s">
        <v>5398</v>
      </c>
      <c r="I11111" s="6" t="s">
        <v>9223</v>
      </c>
      <c r="J11111" s="6" t="s">
        <v>7554</v>
      </c>
      <c r="K11111" s="17">
        <v>7</v>
      </c>
      <c r="L11111" s="17" t="s">
        <v>20076</v>
      </c>
      <c r="M11111" s="9"/>
      <c r="N11111" s="9"/>
      <c r="O11111" s="21"/>
      <c r="Q11111" s="29"/>
      <c r="U11111" s="17"/>
      <c r="V11111" s="2"/>
      <c r="Y11111" t="str">
        <f t="shared" si="678"/>
        <v/>
      </c>
      <c r="AA11111" t="str">
        <f t="shared" si="679"/>
        <v/>
      </c>
      <c r="AC11111" s="7"/>
      <c r="AD11111" t="s">
        <v>9223</v>
      </c>
      <c r="AE11111">
        <f t="shared" si="677"/>
        <v>0</v>
      </c>
      <c r="AG11111" s="2"/>
      <c r="AI11111" s="7"/>
    </row>
    <row r="11112" spans="1:35" ht="11" customHeight="1" outlineLevel="1" x14ac:dyDescent="0.25">
      <c r="A11112" t="s">
        <v>3888</v>
      </c>
      <c r="C11112" s="2" t="s">
        <v>11983</v>
      </c>
      <c r="D11112" s="2">
        <v>3244</v>
      </c>
      <c r="E11112" s="7">
        <v>2014</v>
      </c>
      <c r="F11112" s="5" t="s">
        <v>11355</v>
      </c>
      <c r="H11112" s="5" t="s">
        <v>5398</v>
      </c>
      <c r="I11112" s="6" t="s">
        <v>9223</v>
      </c>
      <c r="J11112" s="6" t="s">
        <v>7554</v>
      </c>
      <c r="K11112" s="17">
        <v>7</v>
      </c>
      <c r="L11112" s="17" t="s">
        <v>20076</v>
      </c>
      <c r="M11112" s="9"/>
      <c r="N11112" s="9"/>
      <c r="O11112" s="21"/>
      <c r="Q11112" s="29"/>
      <c r="U11112" s="17"/>
      <c r="V11112" s="2"/>
      <c r="Y11112" t="str">
        <f t="shared" si="678"/>
        <v/>
      </c>
      <c r="AA11112" t="str">
        <f t="shared" si="679"/>
        <v/>
      </c>
      <c r="AC11112" s="7"/>
      <c r="AD11112" t="s">
        <v>9223</v>
      </c>
      <c r="AE11112">
        <f t="shared" si="677"/>
        <v>0</v>
      </c>
      <c r="AG11112" s="2"/>
      <c r="AI11112" s="7"/>
    </row>
    <row r="11113" spans="1:35" ht="11" customHeight="1" outlineLevel="1" x14ac:dyDescent="0.25">
      <c r="A11113" t="s">
        <v>3888</v>
      </c>
      <c r="C11113" s="2" t="s">
        <v>11983</v>
      </c>
      <c r="D11113" s="2" t="s">
        <v>11365</v>
      </c>
      <c r="E11113" s="7">
        <v>2014</v>
      </c>
      <c r="F11113" s="5" t="s">
        <v>11364</v>
      </c>
      <c r="H11113" s="5" t="s">
        <v>5398</v>
      </c>
      <c r="I11113" s="6" t="s">
        <v>9223</v>
      </c>
      <c r="J11113" s="6" t="s">
        <v>7554</v>
      </c>
      <c r="K11113" s="17">
        <v>7</v>
      </c>
      <c r="L11113" s="17" t="s">
        <v>7730</v>
      </c>
      <c r="M11113" s="9">
        <v>2.5</v>
      </c>
      <c r="N11113" s="9"/>
      <c r="O11113" s="21"/>
      <c r="Q11113" s="29"/>
      <c r="U11113" s="17"/>
      <c r="V11113" s="2"/>
      <c r="Y11113" t="str">
        <f t="shared" si="678"/>
        <v/>
      </c>
      <c r="AA11113">
        <f t="shared" si="679"/>
        <v>1</v>
      </c>
      <c r="AC11113" s="7"/>
      <c r="AD11113" t="s">
        <v>9223</v>
      </c>
      <c r="AE11113">
        <f t="shared" si="677"/>
        <v>0</v>
      </c>
      <c r="AG11113" s="2"/>
      <c r="AI11113" s="7"/>
    </row>
    <row r="11114" spans="1:35" ht="11" customHeight="1" outlineLevel="1" x14ac:dyDescent="0.25">
      <c r="A11114" t="s">
        <v>3888</v>
      </c>
      <c r="C11114" s="2" t="s">
        <v>11983</v>
      </c>
      <c r="D11114" s="2">
        <v>3245</v>
      </c>
      <c r="E11114" s="7">
        <v>2014</v>
      </c>
      <c r="F11114" s="5" t="s">
        <v>9191</v>
      </c>
      <c r="H11114" s="5" t="s">
        <v>5398</v>
      </c>
      <c r="I11114" s="6" t="s">
        <v>9223</v>
      </c>
      <c r="J11114" s="6" t="s">
        <v>7554</v>
      </c>
      <c r="K11114" s="17">
        <v>7</v>
      </c>
      <c r="L11114" s="17" t="s">
        <v>20076</v>
      </c>
      <c r="M11114" s="9"/>
      <c r="N11114" s="9"/>
      <c r="O11114" s="21"/>
      <c r="Q11114" s="29"/>
      <c r="U11114" s="17"/>
      <c r="V11114" s="2"/>
      <c r="Y11114" t="str">
        <f t="shared" si="678"/>
        <v/>
      </c>
      <c r="AA11114" t="str">
        <f t="shared" si="679"/>
        <v/>
      </c>
      <c r="AC11114" s="7"/>
      <c r="AD11114" t="s">
        <v>9223</v>
      </c>
      <c r="AE11114">
        <f t="shared" si="677"/>
        <v>0</v>
      </c>
      <c r="AG11114" s="2"/>
      <c r="AI11114" s="7"/>
    </row>
    <row r="11115" spans="1:35" ht="11" customHeight="1" outlineLevel="1" x14ac:dyDescent="0.25">
      <c r="A11115" t="s">
        <v>3888</v>
      </c>
      <c r="C11115" s="2" t="s">
        <v>11983</v>
      </c>
      <c r="D11115" s="2" t="s">
        <v>11366</v>
      </c>
      <c r="E11115" s="7">
        <v>2014</v>
      </c>
      <c r="F11115" s="5" t="s">
        <v>9343</v>
      </c>
      <c r="H11115" s="5" t="s">
        <v>5398</v>
      </c>
      <c r="I11115" s="6" t="s">
        <v>9223</v>
      </c>
      <c r="J11115" s="6" t="s">
        <v>7554</v>
      </c>
      <c r="K11115" s="17">
        <v>7</v>
      </c>
      <c r="L11115" s="17" t="s">
        <v>7730</v>
      </c>
      <c r="M11115" s="9">
        <v>2.5</v>
      </c>
      <c r="N11115" s="9"/>
      <c r="O11115" s="21"/>
      <c r="Q11115" s="29"/>
      <c r="U11115" s="17"/>
      <c r="V11115" s="2"/>
      <c r="Y11115" t="str">
        <f t="shared" si="678"/>
        <v/>
      </c>
      <c r="AA11115">
        <f t="shared" si="679"/>
        <v>1</v>
      </c>
      <c r="AC11115" s="7"/>
      <c r="AD11115" t="s">
        <v>9223</v>
      </c>
      <c r="AE11115">
        <f t="shared" ref="AE11115:AE11178" si="680">COUNTIF(I11115,"*Fuji*")</f>
        <v>0</v>
      </c>
      <c r="AG11115" s="2"/>
      <c r="AI11115" s="7"/>
    </row>
    <row r="11116" spans="1:35" ht="11" customHeight="1" outlineLevel="1" x14ac:dyDescent="0.25">
      <c r="A11116" t="s">
        <v>3888</v>
      </c>
      <c r="C11116" s="2" t="s">
        <v>11983</v>
      </c>
      <c r="D11116" s="2">
        <v>3352</v>
      </c>
      <c r="E11116" s="7">
        <v>2015</v>
      </c>
      <c r="F11116" s="5" t="s">
        <v>11355</v>
      </c>
      <c r="H11116" s="5" t="s">
        <v>5398</v>
      </c>
      <c r="I11116" s="6" t="s">
        <v>9223</v>
      </c>
      <c r="J11116" s="6" t="s">
        <v>7554</v>
      </c>
      <c r="K11116" s="17">
        <v>7</v>
      </c>
      <c r="L11116" s="17" t="s">
        <v>20076</v>
      </c>
      <c r="M11116" s="9"/>
      <c r="N11116" s="9"/>
      <c r="O11116" s="21"/>
      <c r="Q11116" s="29"/>
      <c r="U11116" s="17"/>
      <c r="V11116" s="2"/>
      <c r="Y11116" t="str">
        <f t="shared" si="678"/>
        <v/>
      </c>
      <c r="AA11116" t="str">
        <f t="shared" si="679"/>
        <v/>
      </c>
      <c r="AC11116" s="7"/>
      <c r="AD11116" t="s">
        <v>9223</v>
      </c>
      <c r="AE11116">
        <f t="shared" si="680"/>
        <v>0</v>
      </c>
      <c r="AG11116" s="2"/>
      <c r="AI11116" s="7"/>
    </row>
    <row r="11117" spans="1:35" ht="11" customHeight="1" outlineLevel="1" x14ac:dyDescent="0.25">
      <c r="A11117" t="s">
        <v>3888</v>
      </c>
      <c r="C11117" s="2" t="s">
        <v>11983</v>
      </c>
      <c r="D11117" s="2">
        <v>3353</v>
      </c>
      <c r="E11117" s="7">
        <v>2015</v>
      </c>
      <c r="F11117" s="5" t="s">
        <v>11355</v>
      </c>
      <c r="H11117" s="5" t="s">
        <v>5398</v>
      </c>
      <c r="I11117" s="6" t="s">
        <v>9223</v>
      </c>
      <c r="J11117" s="6" t="s">
        <v>7554</v>
      </c>
      <c r="K11117" s="17">
        <v>7</v>
      </c>
      <c r="L11117" s="17" t="s">
        <v>20076</v>
      </c>
      <c r="M11117" s="9"/>
      <c r="N11117" s="9"/>
      <c r="O11117" s="21"/>
      <c r="Q11117" s="29"/>
      <c r="U11117" s="17"/>
      <c r="V11117" s="2"/>
      <c r="Y11117" t="str">
        <f t="shared" si="678"/>
        <v/>
      </c>
      <c r="AA11117" t="str">
        <f t="shared" si="679"/>
        <v/>
      </c>
      <c r="AC11117" s="7"/>
      <c r="AD11117" t="s">
        <v>9223</v>
      </c>
      <c r="AE11117">
        <f t="shared" si="680"/>
        <v>0</v>
      </c>
      <c r="AG11117" s="2"/>
      <c r="AI11117" s="7"/>
    </row>
    <row r="11118" spans="1:35" ht="11" customHeight="1" outlineLevel="1" x14ac:dyDescent="0.25">
      <c r="A11118" t="s">
        <v>3888</v>
      </c>
      <c r="C11118" s="2" t="s">
        <v>11983</v>
      </c>
      <c r="D11118" s="2">
        <v>3354</v>
      </c>
      <c r="E11118" s="7">
        <v>2015</v>
      </c>
      <c r="F11118" s="5" t="s">
        <v>11355</v>
      </c>
      <c r="H11118" s="5" t="s">
        <v>5398</v>
      </c>
      <c r="I11118" s="6" t="s">
        <v>9223</v>
      </c>
      <c r="J11118" s="6" t="s">
        <v>7554</v>
      </c>
      <c r="K11118" s="17">
        <v>7</v>
      </c>
      <c r="L11118" s="17" t="s">
        <v>20076</v>
      </c>
      <c r="M11118" s="9"/>
      <c r="N11118" s="9"/>
      <c r="O11118" s="21"/>
      <c r="Q11118" s="29"/>
      <c r="U11118" s="17"/>
      <c r="V11118" s="2"/>
      <c r="Y11118" t="str">
        <f t="shared" si="678"/>
        <v/>
      </c>
      <c r="AA11118" t="str">
        <f t="shared" si="679"/>
        <v/>
      </c>
      <c r="AC11118" s="7"/>
      <c r="AD11118" t="s">
        <v>9223</v>
      </c>
      <c r="AE11118">
        <f t="shared" si="680"/>
        <v>0</v>
      </c>
      <c r="AG11118" s="2"/>
      <c r="AI11118" s="7"/>
    </row>
    <row r="11119" spans="1:35" ht="11" customHeight="1" outlineLevel="1" x14ac:dyDescent="0.25">
      <c r="A11119" t="s">
        <v>3888</v>
      </c>
      <c r="C11119" s="2" t="s">
        <v>11983</v>
      </c>
      <c r="D11119" s="2">
        <v>3355</v>
      </c>
      <c r="E11119" s="7">
        <v>2015</v>
      </c>
      <c r="F11119" s="5" t="s">
        <v>11355</v>
      </c>
      <c r="H11119" s="5" t="s">
        <v>5398</v>
      </c>
      <c r="I11119" s="6" t="s">
        <v>9223</v>
      </c>
      <c r="J11119" s="6" t="s">
        <v>7554</v>
      </c>
      <c r="K11119" s="17">
        <v>7</v>
      </c>
      <c r="L11119" s="17" t="s">
        <v>20076</v>
      </c>
      <c r="M11119" s="9"/>
      <c r="N11119" s="9"/>
      <c r="O11119" s="21"/>
      <c r="Q11119" s="29"/>
      <c r="U11119" s="17"/>
      <c r="V11119" s="2"/>
      <c r="Y11119" t="str">
        <f t="shared" si="678"/>
        <v/>
      </c>
      <c r="AA11119" t="str">
        <f t="shared" si="679"/>
        <v/>
      </c>
      <c r="AC11119" s="7"/>
      <c r="AD11119" t="s">
        <v>9223</v>
      </c>
      <c r="AE11119">
        <f t="shared" si="680"/>
        <v>0</v>
      </c>
      <c r="AG11119" s="2"/>
      <c r="AI11119" s="7"/>
    </row>
    <row r="11120" spans="1:35" ht="11" customHeight="1" outlineLevel="1" x14ac:dyDescent="0.25">
      <c r="A11120" t="s">
        <v>3888</v>
      </c>
      <c r="C11120" s="2" t="s">
        <v>11983</v>
      </c>
      <c r="D11120" s="2" t="s">
        <v>11367</v>
      </c>
      <c r="E11120" s="7">
        <v>2015</v>
      </c>
      <c r="F11120" s="5" t="s">
        <v>11364</v>
      </c>
      <c r="H11120" s="5" t="s">
        <v>5398</v>
      </c>
      <c r="I11120" s="6" t="s">
        <v>9223</v>
      </c>
      <c r="J11120" s="6" t="s">
        <v>7554</v>
      </c>
      <c r="K11120" s="17">
        <v>7</v>
      </c>
      <c r="L11120" s="17" t="s">
        <v>7730</v>
      </c>
      <c r="M11120" s="9">
        <v>2.5</v>
      </c>
      <c r="N11120" s="9"/>
      <c r="O11120" s="21"/>
      <c r="Q11120" s="29"/>
      <c r="U11120" s="17"/>
      <c r="V11120" s="2"/>
      <c r="Y11120" t="str">
        <f t="shared" si="678"/>
        <v/>
      </c>
      <c r="AA11120">
        <f t="shared" si="679"/>
        <v>1</v>
      </c>
      <c r="AC11120" s="7"/>
      <c r="AD11120" t="s">
        <v>9223</v>
      </c>
      <c r="AE11120">
        <f t="shared" si="680"/>
        <v>0</v>
      </c>
      <c r="AG11120" s="2"/>
      <c r="AI11120" s="7"/>
    </row>
    <row r="11121" spans="1:35" ht="11" customHeight="1" outlineLevel="1" x14ac:dyDescent="0.25">
      <c r="A11121" t="s">
        <v>3888</v>
      </c>
      <c r="C11121" s="2" t="s">
        <v>11983</v>
      </c>
      <c r="D11121" s="2">
        <v>3356</v>
      </c>
      <c r="E11121" s="7">
        <v>2015</v>
      </c>
      <c r="F11121" s="5" t="s">
        <v>9191</v>
      </c>
      <c r="H11121" s="5" t="s">
        <v>5398</v>
      </c>
      <c r="I11121" s="6" t="s">
        <v>9223</v>
      </c>
      <c r="J11121" s="6" t="s">
        <v>7554</v>
      </c>
      <c r="K11121" s="17">
        <v>7</v>
      </c>
      <c r="L11121" s="17" t="s">
        <v>20076</v>
      </c>
      <c r="M11121" s="9"/>
      <c r="N11121" s="9"/>
      <c r="O11121" s="21"/>
      <c r="Q11121" s="29"/>
      <c r="U11121" s="17"/>
      <c r="V11121" s="2"/>
      <c r="Y11121" t="str">
        <f t="shared" si="678"/>
        <v/>
      </c>
      <c r="AA11121" t="str">
        <f t="shared" si="679"/>
        <v/>
      </c>
      <c r="AC11121" s="7"/>
      <c r="AD11121" t="s">
        <v>9223</v>
      </c>
      <c r="AE11121">
        <f t="shared" si="680"/>
        <v>0</v>
      </c>
      <c r="AG11121" s="2"/>
      <c r="AI11121" s="7"/>
    </row>
    <row r="11122" spans="1:35" ht="11" customHeight="1" outlineLevel="1" x14ac:dyDescent="0.25">
      <c r="A11122" t="s">
        <v>3888</v>
      </c>
      <c r="C11122" s="2" t="s">
        <v>11983</v>
      </c>
      <c r="D11122" s="2" t="s">
        <v>11368</v>
      </c>
      <c r="E11122" s="7">
        <v>2015</v>
      </c>
      <c r="F11122" s="5" t="s">
        <v>9343</v>
      </c>
      <c r="H11122" s="5" t="s">
        <v>5398</v>
      </c>
      <c r="I11122" s="6" t="s">
        <v>9223</v>
      </c>
      <c r="J11122" s="6" t="s">
        <v>7554</v>
      </c>
      <c r="K11122" s="17">
        <v>7</v>
      </c>
      <c r="L11122" s="17" t="s">
        <v>7730</v>
      </c>
      <c r="M11122" s="9">
        <v>2.5</v>
      </c>
      <c r="N11122" s="9"/>
      <c r="O11122" s="21"/>
      <c r="Q11122" s="29"/>
      <c r="U11122" s="17"/>
      <c r="V11122" s="2"/>
      <c r="Y11122" t="str">
        <f t="shared" si="678"/>
        <v/>
      </c>
      <c r="AA11122">
        <f t="shared" si="679"/>
        <v>1</v>
      </c>
      <c r="AC11122" s="7"/>
      <c r="AD11122" t="s">
        <v>9223</v>
      </c>
      <c r="AE11122">
        <f t="shared" si="680"/>
        <v>0</v>
      </c>
      <c r="AG11122" s="2"/>
      <c r="AI11122" s="7"/>
    </row>
    <row r="11123" spans="1:35" ht="11" customHeight="1" outlineLevel="1" x14ac:dyDescent="0.25">
      <c r="A11123" t="s">
        <v>3888</v>
      </c>
      <c r="C11123" s="2" t="s">
        <v>11983</v>
      </c>
      <c r="D11123" s="2" t="s">
        <v>20714</v>
      </c>
      <c r="E11123" s="7">
        <v>2015</v>
      </c>
      <c r="F11123" s="5" t="s">
        <v>9595</v>
      </c>
      <c r="H11123" s="5" t="s">
        <v>5398</v>
      </c>
      <c r="I11123" s="6" t="s">
        <v>4361</v>
      </c>
      <c r="J11123" s="6" t="s">
        <v>8518</v>
      </c>
      <c r="K11123" s="17">
        <v>3</v>
      </c>
      <c r="L11123" s="17" t="s">
        <v>7730</v>
      </c>
      <c r="M11123" s="9">
        <v>3.3</v>
      </c>
      <c r="N11123" s="9"/>
      <c r="O11123" s="21"/>
      <c r="Q11123" s="29"/>
      <c r="U11123" s="17"/>
      <c r="V11123" s="2"/>
      <c r="Y11123" t="str">
        <f t="shared" si="678"/>
        <v/>
      </c>
      <c r="AA11123">
        <f t="shared" si="679"/>
        <v>1</v>
      </c>
      <c r="AC11123" s="7"/>
      <c r="AD11123" t="s">
        <v>4361</v>
      </c>
      <c r="AE11123">
        <f t="shared" si="680"/>
        <v>1</v>
      </c>
      <c r="AG11123" s="2"/>
      <c r="AI11123" s="7"/>
    </row>
    <row r="11124" spans="1:35" ht="11" customHeight="1" outlineLevel="1" x14ac:dyDescent="0.25">
      <c r="A11124" t="s">
        <v>3888</v>
      </c>
      <c r="C11124" s="2" t="s">
        <v>11983</v>
      </c>
      <c r="D11124" s="2">
        <v>3544</v>
      </c>
      <c r="E11124" s="7">
        <v>2015</v>
      </c>
      <c r="F11124" s="5" t="s">
        <v>20668</v>
      </c>
      <c r="H11124" s="5" t="s">
        <v>5398</v>
      </c>
      <c r="I11124" s="6" t="s">
        <v>9223</v>
      </c>
      <c r="J11124" s="6" t="s">
        <v>7554</v>
      </c>
      <c r="K11124" s="17">
        <v>7</v>
      </c>
      <c r="L11124" s="17" t="s">
        <v>20076</v>
      </c>
      <c r="M11124" s="9"/>
      <c r="N11124" s="9"/>
      <c r="O11124" s="21"/>
      <c r="Q11124" s="29"/>
      <c r="U11124" s="17"/>
      <c r="V11124" s="2"/>
      <c r="Y11124" t="str">
        <f t="shared" si="678"/>
        <v/>
      </c>
      <c r="AA11124" t="str">
        <f t="shared" si="679"/>
        <v/>
      </c>
      <c r="AC11124" s="7"/>
      <c r="AD11124" t="s">
        <v>9223</v>
      </c>
      <c r="AE11124">
        <f t="shared" si="680"/>
        <v>0</v>
      </c>
      <c r="AG11124" s="2"/>
      <c r="AI11124" s="7"/>
    </row>
    <row r="11125" spans="1:35" ht="11" customHeight="1" outlineLevel="1" x14ac:dyDescent="0.25">
      <c r="A11125" t="s">
        <v>3888</v>
      </c>
      <c r="C11125" s="2" t="s">
        <v>11983</v>
      </c>
      <c r="D11125" s="2">
        <v>3545</v>
      </c>
      <c r="E11125" s="7">
        <v>2015</v>
      </c>
      <c r="F11125" s="5" t="s">
        <v>20668</v>
      </c>
      <c r="H11125" s="5" t="s">
        <v>5398</v>
      </c>
      <c r="I11125" s="6" t="s">
        <v>9223</v>
      </c>
      <c r="J11125" s="6" t="s">
        <v>7554</v>
      </c>
      <c r="K11125" s="17">
        <v>7</v>
      </c>
      <c r="L11125" s="17" t="s">
        <v>20076</v>
      </c>
      <c r="M11125" s="9"/>
      <c r="N11125" s="9"/>
      <c r="O11125" s="21"/>
      <c r="Q11125" s="29"/>
      <c r="U11125" s="17"/>
      <c r="V11125" s="2"/>
      <c r="Y11125" t="str">
        <f t="shared" si="678"/>
        <v/>
      </c>
      <c r="AA11125" t="str">
        <f t="shared" si="679"/>
        <v/>
      </c>
      <c r="AC11125" s="7"/>
      <c r="AD11125" t="s">
        <v>9223</v>
      </c>
      <c r="AE11125">
        <f t="shared" si="680"/>
        <v>0</v>
      </c>
      <c r="AG11125" s="2"/>
      <c r="AI11125" s="7"/>
    </row>
    <row r="11126" spans="1:35" ht="11" customHeight="1" outlineLevel="1" x14ac:dyDescent="0.25">
      <c r="A11126" t="s">
        <v>3888</v>
      </c>
      <c r="C11126" s="2" t="s">
        <v>11983</v>
      </c>
      <c r="D11126" s="2">
        <v>3546</v>
      </c>
      <c r="E11126" s="7">
        <v>2015</v>
      </c>
      <c r="F11126" s="5" t="s">
        <v>20668</v>
      </c>
      <c r="H11126" s="5" t="s">
        <v>5398</v>
      </c>
      <c r="I11126" s="6" t="s">
        <v>9223</v>
      </c>
      <c r="J11126" s="6" t="s">
        <v>7554</v>
      </c>
      <c r="K11126" s="17">
        <v>7</v>
      </c>
      <c r="L11126" s="17" t="s">
        <v>20076</v>
      </c>
      <c r="M11126" s="9"/>
      <c r="N11126" s="9"/>
      <c r="O11126" s="21"/>
      <c r="Q11126" s="29"/>
      <c r="U11126" s="17"/>
      <c r="V11126" s="2"/>
      <c r="Y11126" t="str">
        <f t="shared" si="678"/>
        <v/>
      </c>
      <c r="AA11126" t="str">
        <f t="shared" si="679"/>
        <v/>
      </c>
      <c r="AC11126" s="7"/>
      <c r="AD11126" t="s">
        <v>9223</v>
      </c>
      <c r="AE11126">
        <f t="shared" si="680"/>
        <v>0</v>
      </c>
      <c r="AG11126" s="2"/>
      <c r="AI11126" s="7"/>
    </row>
    <row r="11127" spans="1:35" ht="11" customHeight="1" outlineLevel="1" x14ac:dyDescent="0.25">
      <c r="A11127" t="s">
        <v>3888</v>
      </c>
      <c r="C11127" s="2" t="s">
        <v>11983</v>
      </c>
      <c r="D11127" s="2" t="s">
        <v>20666</v>
      </c>
      <c r="E11127" s="7">
        <v>2015</v>
      </c>
      <c r="F11127" s="5" t="s">
        <v>20669</v>
      </c>
      <c r="H11127" s="5" t="s">
        <v>5398</v>
      </c>
      <c r="I11127" s="6" t="s">
        <v>9223</v>
      </c>
      <c r="J11127" s="6" t="s">
        <v>7554</v>
      </c>
      <c r="K11127" s="17">
        <v>7</v>
      </c>
      <c r="L11127" s="17" t="s">
        <v>7730</v>
      </c>
      <c r="M11127" s="9">
        <v>2.5</v>
      </c>
      <c r="N11127" s="9"/>
      <c r="O11127" s="21"/>
      <c r="Q11127" s="29"/>
      <c r="U11127" s="17"/>
      <c r="V11127" s="2"/>
      <c r="Y11127" t="str">
        <f t="shared" si="678"/>
        <v/>
      </c>
      <c r="AA11127">
        <f t="shared" si="679"/>
        <v>1</v>
      </c>
      <c r="AC11127" s="7"/>
      <c r="AD11127" t="s">
        <v>9223</v>
      </c>
      <c r="AE11127">
        <f t="shared" si="680"/>
        <v>0</v>
      </c>
      <c r="AG11127" s="2"/>
      <c r="AI11127" s="7"/>
    </row>
    <row r="11128" spans="1:35" ht="11" customHeight="1" outlineLevel="1" x14ac:dyDescent="0.25">
      <c r="A11128" t="s">
        <v>3888</v>
      </c>
      <c r="C11128" s="2" t="s">
        <v>11983</v>
      </c>
      <c r="D11128" s="2">
        <v>3547</v>
      </c>
      <c r="E11128" s="7">
        <v>2015</v>
      </c>
      <c r="F11128" s="5" t="s">
        <v>9397</v>
      </c>
      <c r="H11128" s="5" t="s">
        <v>5398</v>
      </c>
      <c r="I11128" s="6" t="s">
        <v>9223</v>
      </c>
      <c r="J11128" s="6" t="s">
        <v>7554</v>
      </c>
      <c r="K11128" s="17">
        <v>7</v>
      </c>
      <c r="L11128" s="17" t="s">
        <v>20076</v>
      </c>
      <c r="M11128" s="9"/>
      <c r="N11128" s="9"/>
      <c r="O11128" s="21"/>
      <c r="Q11128" s="29"/>
      <c r="U11128" s="17"/>
      <c r="V11128" s="2"/>
      <c r="Y11128" t="str">
        <f t="shared" si="678"/>
        <v/>
      </c>
      <c r="AA11128" t="str">
        <f t="shared" si="679"/>
        <v/>
      </c>
      <c r="AC11128" s="7"/>
      <c r="AD11128" t="s">
        <v>9223</v>
      </c>
      <c r="AE11128">
        <f t="shared" si="680"/>
        <v>0</v>
      </c>
      <c r="AG11128" s="2"/>
      <c r="AI11128" s="7"/>
    </row>
    <row r="11129" spans="1:35" ht="11" customHeight="1" outlineLevel="1" x14ac:dyDescent="0.25">
      <c r="A11129" t="s">
        <v>3888</v>
      </c>
      <c r="C11129" s="2" t="s">
        <v>11983</v>
      </c>
      <c r="D11129" s="2" t="s">
        <v>20667</v>
      </c>
      <c r="E11129" s="7">
        <v>2015</v>
      </c>
      <c r="F11129" s="5" t="s">
        <v>9398</v>
      </c>
      <c r="H11129" s="5" t="s">
        <v>5398</v>
      </c>
      <c r="I11129" s="6" t="s">
        <v>9223</v>
      </c>
      <c r="J11129" s="6" t="s">
        <v>7554</v>
      </c>
      <c r="K11129" s="17">
        <v>7</v>
      </c>
      <c r="L11129" s="17" t="s">
        <v>7730</v>
      </c>
      <c r="M11129" s="9">
        <v>2.5</v>
      </c>
      <c r="N11129" s="9"/>
      <c r="O11129" s="21"/>
      <c r="Q11129" s="29"/>
      <c r="U11129" s="17"/>
      <c r="V11129" s="2"/>
      <c r="Y11129" t="str">
        <f t="shared" si="678"/>
        <v/>
      </c>
      <c r="AA11129">
        <f t="shared" si="679"/>
        <v>1</v>
      </c>
      <c r="AC11129" s="7"/>
      <c r="AD11129" t="s">
        <v>9223</v>
      </c>
      <c r="AE11129">
        <f t="shared" si="680"/>
        <v>0</v>
      </c>
      <c r="AG11129" s="2"/>
      <c r="AI11129" s="7"/>
    </row>
    <row r="11130" spans="1:35" ht="11" customHeight="1" outlineLevel="1" x14ac:dyDescent="0.25">
      <c r="A11130" t="s">
        <v>3888</v>
      </c>
      <c r="C11130" s="2" t="s">
        <v>11983</v>
      </c>
      <c r="D11130" s="2" t="s">
        <v>20679</v>
      </c>
      <c r="E11130" s="7">
        <v>2015</v>
      </c>
      <c r="F11130" s="5" t="s">
        <v>9334</v>
      </c>
      <c r="H11130" s="5" t="s">
        <v>5398</v>
      </c>
      <c r="I11130" s="6" t="s">
        <v>9895</v>
      </c>
      <c r="J11130" s="6" t="s">
        <v>8534</v>
      </c>
      <c r="K11130" s="17">
        <v>3</v>
      </c>
      <c r="L11130" s="17" t="s">
        <v>7730</v>
      </c>
      <c r="M11130" s="9">
        <v>2.5</v>
      </c>
      <c r="N11130" s="9"/>
      <c r="O11130" s="21"/>
      <c r="Q11130" s="29"/>
      <c r="U11130" s="17"/>
      <c r="V11130" s="2"/>
      <c r="Y11130" t="str">
        <f t="shared" si="678"/>
        <v/>
      </c>
      <c r="AA11130">
        <f t="shared" si="679"/>
        <v>1</v>
      </c>
      <c r="AC11130" s="7"/>
      <c r="AD11130" t="s">
        <v>9895</v>
      </c>
      <c r="AE11130">
        <f t="shared" si="680"/>
        <v>0</v>
      </c>
      <c r="AG11130" s="2">
        <v>1</v>
      </c>
      <c r="AI11130" s="7"/>
    </row>
    <row r="11131" spans="1:35" ht="11" customHeight="1" outlineLevel="1" x14ac:dyDescent="0.25">
      <c r="A11131" t="s">
        <v>3888</v>
      </c>
      <c r="C11131" s="2" t="s">
        <v>11983</v>
      </c>
      <c r="D11131" s="2" t="s">
        <v>20715</v>
      </c>
      <c r="E11131" s="7">
        <v>2015</v>
      </c>
      <c r="F11131" s="5" t="s">
        <v>11364</v>
      </c>
      <c r="H11131" s="5" t="s">
        <v>5398</v>
      </c>
      <c r="I11131" s="6" t="s">
        <v>4361</v>
      </c>
      <c r="J11131" s="6" t="s">
        <v>8518</v>
      </c>
      <c r="K11131" s="17">
        <v>3</v>
      </c>
      <c r="L11131" s="17" t="s">
        <v>7730</v>
      </c>
      <c r="M11131" s="9">
        <v>3.3</v>
      </c>
      <c r="N11131" s="9"/>
      <c r="O11131" s="21"/>
      <c r="Q11131" s="29"/>
      <c r="U11131" s="17"/>
      <c r="V11131" s="2"/>
      <c r="Y11131" t="str">
        <f t="shared" si="678"/>
        <v/>
      </c>
      <c r="AA11131">
        <f t="shared" si="679"/>
        <v>1</v>
      </c>
      <c r="AC11131" s="7"/>
      <c r="AD11131" t="s">
        <v>4361</v>
      </c>
      <c r="AE11131">
        <f t="shared" si="680"/>
        <v>1</v>
      </c>
      <c r="AG11131" s="2"/>
      <c r="AI11131" s="7"/>
    </row>
    <row r="11132" spans="1:35" ht="11" customHeight="1" outlineLevel="1" x14ac:dyDescent="0.25">
      <c r="A11132" t="s">
        <v>3888</v>
      </c>
      <c r="C11132" s="2" t="s">
        <v>11983</v>
      </c>
      <c r="D11132" s="2">
        <v>3808</v>
      </c>
      <c r="E11132" s="7">
        <v>2015</v>
      </c>
      <c r="F11132" s="5" t="s">
        <v>9191</v>
      </c>
      <c r="H11132" s="5" t="s">
        <v>5398</v>
      </c>
      <c r="I11132" s="6" t="s">
        <v>4361</v>
      </c>
      <c r="J11132" s="6" t="s">
        <v>8518</v>
      </c>
      <c r="K11132" s="17">
        <v>3</v>
      </c>
      <c r="L11132" s="17" t="s">
        <v>20076</v>
      </c>
      <c r="M11132" s="9"/>
      <c r="N11132" s="9"/>
      <c r="O11132" s="21"/>
      <c r="Q11132" s="29"/>
      <c r="U11132" s="17"/>
      <c r="V11132" s="2"/>
      <c r="Y11132" t="str">
        <f t="shared" si="678"/>
        <v/>
      </c>
      <c r="AA11132" t="str">
        <f t="shared" si="679"/>
        <v/>
      </c>
      <c r="AC11132" s="7"/>
      <c r="AD11132" t="s">
        <v>4361</v>
      </c>
      <c r="AE11132">
        <f t="shared" si="680"/>
        <v>1</v>
      </c>
      <c r="AG11132" s="2"/>
      <c r="AI11132" s="7"/>
    </row>
    <row r="11133" spans="1:35" ht="11" customHeight="1" outlineLevel="1" x14ac:dyDescent="0.25">
      <c r="A11133" t="s">
        <v>3888</v>
      </c>
      <c r="C11133" s="2" t="s">
        <v>11983</v>
      </c>
      <c r="D11133" s="2" t="s">
        <v>20716</v>
      </c>
      <c r="E11133" s="7">
        <v>2015</v>
      </c>
      <c r="F11133" s="5" t="s">
        <v>9343</v>
      </c>
      <c r="H11133" s="5" t="s">
        <v>5398</v>
      </c>
      <c r="I11133" s="6" t="s">
        <v>4361</v>
      </c>
      <c r="J11133" s="6" t="s">
        <v>8518</v>
      </c>
      <c r="K11133" s="17">
        <v>3</v>
      </c>
      <c r="L11133" s="17" t="s">
        <v>7730</v>
      </c>
      <c r="M11133" s="9">
        <v>3.3</v>
      </c>
      <c r="N11133" s="9"/>
      <c r="O11133" s="21"/>
      <c r="Q11133" s="29"/>
      <c r="U11133" s="17"/>
      <c r="V11133" s="2"/>
      <c r="Y11133" t="str">
        <f t="shared" si="678"/>
        <v/>
      </c>
      <c r="AA11133">
        <f t="shared" si="679"/>
        <v>1</v>
      </c>
      <c r="AC11133" s="7"/>
      <c r="AD11133" t="s">
        <v>4361</v>
      </c>
      <c r="AE11133">
        <f t="shared" si="680"/>
        <v>1</v>
      </c>
      <c r="AG11133" s="2"/>
      <c r="AI11133" s="7"/>
    </row>
    <row r="11134" spans="1:35" ht="11" customHeight="1" outlineLevel="1" x14ac:dyDescent="0.25">
      <c r="A11134" t="s">
        <v>3888</v>
      </c>
      <c r="C11134" s="2" t="s">
        <v>11983</v>
      </c>
      <c r="D11134" s="2">
        <v>3857</v>
      </c>
      <c r="E11134" s="7">
        <v>2015</v>
      </c>
      <c r="F11134" s="5" t="s">
        <v>9340</v>
      </c>
      <c r="H11134" s="5" t="s">
        <v>5398</v>
      </c>
      <c r="I11134" s="6" t="s">
        <v>9223</v>
      </c>
      <c r="J11134" s="6" t="s">
        <v>7554</v>
      </c>
      <c r="K11134" s="17">
        <v>7</v>
      </c>
      <c r="L11134" s="17" t="s">
        <v>20076</v>
      </c>
      <c r="M11134" s="9"/>
      <c r="N11134" s="9"/>
      <c r="O11134" s="21"/>
      <c r="Q11134" s="29"/>
      <c r="U11134" s="17"/>
      <c r="V11134" s="2"/>
      <c r="Y11134" t="str">
        <f t="shared" si="678"/>
        <v/>
      </c>
      <c r="AA11134" t="str">
        <f t="shared" si="679"/>
        <v/>
      </c>
      <c r="AC11134" s="7"/>
      <c r="AD11134" t="s">
        <v>9223</v>
      </c>
      <c r="AE11134">
        <f t="shared" si="680"/>
        <v>0</v>
      </c>
      <c r="AG11134" s="2"/>
      <c r="AI11134" s="7"/>
    </row>
    <row r="11135" spans="1:35" ht="11" customHeight="1" outlineLevel="1" x14ac:dyDescent="0.25">
      <c r="A11135" t="s">
        <v>3888</v>
      </c>
      <c r="C11135" s="2" t="s">
        <v>11983</v>
      </c>
      <c r="D11135" s="2">
        <v>3858</v>
      </c>
      <c r="E11135" s="7">
        <v>2015</v>
      </c>
      <c r="F11135" s="5" t="s">
        <v>9340</v>
      </c>
      <c r="H11135" s="5" t="s">
        <v>5398</v>
      </c>
      <c r="I11135" s="6" t="s">
        <v>9223</v>
      </c>
      <c r="J11135" s="6" t="s">
        <v>7554</v>
      </c>
      <c r="K11135" s="17">
        <v>7</v>
      </c>
      <c r="L11135" s="17" t="s">
        <v>20076</v>
      </c>
      <c r="M11135" s="9"/>
      <c r="N11135" s="9"/>
      <c r="O11135" s="21"/>
      <c r="Q11135" s="29"/>
      <c r="U11135" s="17"/>
      <c r="V11135" s="2"/>
      <c r="Y11135" t="str">
        <f t="shared" si="678"/>
        <v/>
      </c>
      <c r="AA11135" t="str">
        <f t="shared" si="679"/>
        <v/>
      </c>
      <c r="AC11135" s="7"/>
      <c r="AD11135" t="s">
        <v>9223</v>
      </c>
      <c r="AE11135">
        <f t="shared" si="680"/>
        <v>0</v>
      </c>
      <c r="AG11135" s="2"/>
      <c r="AI11135" s="7"/>
    </row>
    <row r="11136" spans="1:35" ht="11" customHeight="1" outlineLevel="1" x14ac:dyDescent="0.25">
      <c r="A11136" t="s">
        <v>3888</v>
      </c>
      <c r="C11136" s="2" t="s">
        <v>11983</v>
      </c>
      <c r="D11136" s="2">
        <v>3859</v>
      </c>
      <c r="E11136" s="7">
        <v>2015</v>
      </c>
      <c r="F11136" s="5" t="s">
        <v>9340</v>
      </c>
      <c r="H11136" s="5" t="s">
        <v>5398</v>
      </c>
      <c r="I11136" s="6" t="s">
        <v>9223</v>
      </c>
      <c r="J11136" s="6" t="s">
        <v>7554</v>
      </c>
      <c r="K11136" s="17">
        <v>7</v>
      </c>
      <c r="L11136" s="17" t="s">
        <v>20076</v>
      </c>
      <c r="M11136" s="9"/>
      <c r="N11136" s="9"/>
      <c r="O11136" s="21"/>
      <c r="Q11136" s="29"/>
      <c r="U11136" s="17"/>
      <c r="V11136" s="2"/>
      <c r="Y11136" t="str">
        <f t="shared" si="678"/>
        <v/>
      </c>
      <c r="AA11136" t="str">
        <f t="shared" si="679"/>
        <v/>
      </c>
      <c r="AC11136" s="7"/>
      <c r="AD11136" t="s">
        <v>9223</v>
      </c>
      <c r="AE11136">
        <f t="shared" si="680"/>
        <v>0</v>
      </c>
      <c r="AG11136" s="2"/>
      <c r="AI11136" s="7"/>
    </row>
    <row r="11137" spans="1:35" ht="11" customHeight="1" outlineLevel="1" x14ac:dyDescent="0.25">
      <c r="A11137" t="s">
        <v>3888</v>
      </c>
      <c r="C11137" s="2" t="s">
        <v>11983</v>
      </c>
      <c r="D11137" s="2">
        <v>3860</v>
      </c>
      <c r="E11137" s="7">
        <v>2015</v>
      </c>
      <c r="F11137" s="5" t="s">
        <v>9340</v>
      </c>
      <c r="H11137" s="5" t="s">
        <v>5398</v>
      </c>
      <c r="I11137" s="6" t="s">
        <v>9223</v>
      </c>
      <c r="J11137" s="6" t="s">
        <v>7554</v>
      </c>
      <c r="K11137" s="17">
        <v>7</v>
      </c>
      <c r="L11137" s="17" t="s">
        <v>20076</v>
      </c>
      <c r="M11137" s="9"/>
      <c r="N11137" s="9"/>
      <c r="O11137" s="21"/>
      <c r="Q11137" s="29"/>
      <c r="U11137" s="17"/>
      <c r="V11137" s="2"/>
      <c r="Y11137" t="str">
        <f t="shared" si="678"/>
        <v/>
      </c>
      <c r="AA11137" t="str">
        <f t="shared" si="679"/>
        <v/>
      </c>
      <c r="AC11137" s="7"/>
      <c r="AD11137" t="s">
        <v>9223</v>
      </c>
      <c r="AE11137">
        <f t="shared" si="680"/>
        <v>0</v>
      </c>
      <c r="AG11137" s="2"/>
      <c r="AI11137" s="7"/>
    </row>
    <row r="11138" spans="1:35" ht="11" customHeight="1" outlineLevel="1" x14ac:dyDescent="0.25">
      <c r="A11138" t="s">
        <v>3888</v>
      </c>
      <c r="C11138" s="2" t="s">
        <v>11983</v>
      </c>
      <c r="D11138" s="2" t="s">
        <v>11369</v>
      </c>
      <c r="E11138" s="7">
        <v>2015</v>
      </c>
      <c r="F11138" s="5" t="s">
        <v>9341</v>
      </c>
      <c r="H11138" s="5" t="s">
        <v>5398</v>
      </c>
      <c r="I11138" s="6" t="s">
        <v>9223</v>
      </c>
      <c r="J11138" s="6" t="s">
        <v>7554</v>
      </c>
      <c r="K11138" s="17">
        <v>7</v>
      </c>
      <c r="L11138" s="17" t="s">
        <v>7730</v>
      </c>
      <c r="M11138" s="9">
        <v>4.0999999999999996</v>
      </c>
      <c r="N11138" s="9"/>
      <c r="O11138" s="21"/>
      <c r="Q11138" s="29"/>
      <c r="U11138" s="17"/>
      <c r="V11138" s="2"/>
      <c r="Y11138" t="str">
        <f t="shared" si="678"/>
        <v/>
      </c>
      <c r="AA11138">
        <f t="shared" si="679"/>
        <v>1</v>
      </c>
      <c r="AC11138" s="7"/>
      <c r="AD11138" t="s">
        <v>9223</v>
      </c>
      <c r="AE11138">
        <f t="shared" si="680"/>
        <v>0</v>
      </c>
      <c r="AG11138" s="2"/>
      <c r="AI11138" s="7"/>
    </row>
    <row r="11139" spans="1:35" ht="11" customHeight="1" outlineLevel="1" x14ac:dyDescent="0.25">
      <c r="A11139" t="s">
        <v>3888</v>
      </c>
      <c r="C11139" s="2" t="s">
        <v>11983</v>
      </c>
      <c r="D11139" s="2">
        <v>3861</v>
      </c>
      <c r="E11139" s="7">
        <v>2015</v>
      </c>
      <c r="F11139" s="5" t="s">
        <v>9397</v>
      </c>
      <c r="H11139" s="5" t="s">
        <v>5398</v>
      </c>
      <c r="I11139" s="6" t="s">
        <v>9223</v>
      </c>
      <c r="J11139" s="6" t="s">
        <v>7554</v>
      </c>
      <c r="K11139" s="17">
        <v>7</v>
      </c>
      <c r="L11139" s="17" t="s">
        <v>20076</v>
      </c>
      <c r="M11139" s="9"/>
      <c r="N11139" s="9"/>
      <c r="O11139" s="21"/>
      <c r="Q11139" s="29"/>
      <c r="U11139" s="17"/>
      <c r="V11139" s="2"/>
      <c r="Y11139" t="str">
        <f t="shared" si="678"/>
        <v/>
      </c>
      <c r="AA11139" t="str">
        <f t="shared" si="679"/>
        <v/>
      </c>
      <c r="AC11139" s="7"/>
      <c r="AD11139" t="s">
        <v>9223</v>
      </c>
      <c r="AE11139">
        <f t="shared" si="680"/>
        <v>0</v>
      </c>
      <c r="AG11139" s="2"/>
      <c r="AI11139" s="7"/>
    </row>
    <row r="11140" spans="1:35" ht="11" customHeight="1" outlineLevel="1" x14ac:dyDescent="0.25">
      <c r="A11140" t="s">
        <v>3888</v>
      </c>
      <c r="C11140" s="2" t="s">
        <v>11983</v>
      </c>
      <c r="D11140" s="2" t="s">
        <v>11370</v>
      </c>
      <c r="E11140" s="7">
        <v>2015</v>
      </c>
      <c r="F11140" s="5" t="s">
        <v>9398</v>
      </c>
      <c r="H11140" s="5" t="s">
        <v>5398</v>
      </c>
      <c r="I11140" s="6" t="s">
        <v>9223</v>
      </c>
      <c r="J11140" s="6" t="s">
        <v>7554</v>
      </c>
      <c r="K11140" s="17">
        <v>7</v>
      </c>
      <c r="L11140" s="17" t="s">
        <v>7730</v>
      </c>
      <c r="M11140" s="9">
        <v>2.5</v>
      </c>
      <c r="N11140" s="9"/>
      <c r="O11140" s="21"/>
      <c r="Q11140" s="29"/>
      <c r="U11140" s="17"/>
      <c r="V11140" s="2"/>
      <c r="Y11140" t="str">
        <f t="shared" si="678"/>
        <v/>
      </c>
      <c r="AA11140">
        <f t="shared" si="679"/>
        <v>1</v>
      </c>
      <c r="AC11140" s="7"/>
      <c r="AD11140" t="s">
        <v>9223</v>
      </c>
      <c r="AE11140">
        <f t="shared" si="680"/>
        <v>0</v>
      </c>
      <c r="AG11140" s="2"/>
      <c r="AI11140" s="7"/>
    </row>
    <row r="11141" spans="1:35" ht="11" customHeight="1" outlineLevel="1" x14ac:dyDescent="0.25">
      <c r="A11141" t="s">
        <v>3888</v>
      </c>
      <c r="C11141" s="2" t="s">
        <v>11983</v>
      </c>
      <c r="D11141" s="2">
        <v>4164</v>
      </c>
      <c r="E11141" s="7">
        <v>2016</v>
      </c>
      <c r="F11141" s="5" t="s">
        <v>11355</v>
      </c>
      <c r="H11141" s="5" t="s">
        <v>5398</v>
      </c>
      <c r="I11141" s="6" t="s">
        <v>9223</v>
      </c>
      <c r="J11141" s="6" t="s">
        <v>7554</v>
      </c>
      <c r="K11141" s="17">
        <v>7</v>
      </c>
      <c r="L11141" s="17" t="s">
        <v>20076</v>
      </c>
      <c r="M11141" s="9"/>
      <c r="N11141" s="9"/>
      <c r="O11141" s="21"/>
      <c r="Q11141" s="29"/>
      <c r="U11141" s="17"/>
      <c r="V11141" s="2"/>
      <c r="Y11141" t="str">
        <f t="shared" si="678"/>
        <v/>
      </c>
      <c r="AA11141" t="str">
        <f t="shared" si="679"/>
        <v/>
      </c>
      <c r="AC11141" s="7"/>
      <c r="AD11141" t="s">
        <v>9223</v>
      </c>
      <c r="AE11141">
        <f t="shared" si="680"/>
        <v>0</v>
      </c>
      <c r="AG11141" s="2"/>
      <c r="AI11141" s="7"/>
    </row>
    <row r="11142" spans="1:35" ht="11" customHeight="1" outlineLevel="1" x14ac:dyDescent="0.25">
      <c r="A11142" t="s">
        <v>3888</v>
      </c>
      <c r="C11142" s="2" t="s">
        <v>11983</v>
      </c>
      <c r="D11142" s="2">
        <v>4165</v>
      </c>
      <c r="E11142" s="7">
        <v>2016</v>
      </c>
      <c r="F11142" s="5" t="s">
        <v>11355</v>
      </c>
      <c r="H11142" s="5" t="s">
        <v>5398</v>
      </c>
      <c r="I11142" s="6" t="s">
        <v>9223</v>
      </c>
      <c r="J11142" s="6" t="s">
        <v>7554</v>
      </c>
      <c r="K11142" s="17">
        <v>7</v>
      </c>
      <c r="L11142" s="17" t="s">
        <v>20076</v>
      </c>
      <c r="M11142" s="9"/>
      <c r="N11142" s="9"/>
      <c r="O11142" s="21"/>
      <c r="Q11142" s="29"/>
      <c r="U11142" s="17"/>
      <c r="V11142" s="2"/>
      <c r="Y11142" t="str">
        <f t="shared" si="678"/>
        <v/>
      </c>
      <c r="AA11142" t="str">
        <f t="shared" si="679"/>
        <v/>
      </c>
      <c r="AC11142" s="7"/>
      <c r="AD11142" t="s">
        <v>9223</v>
      </c>
      <c r="AE11142">
        <f t="shared" si="680"/>
        <v>0</v>
      </c>
      <c r="AG11142" s="2"/>
      <c r="AI11142" s="7"/>
    </row>
    <row r="11143" spans="1:35" ht="11" customHeight="1" outlineLevel="1" x14ac:dyDescent="0.25">
      <c r="A11143" t="s">
        <v>3888</v>
      </c>
      <c r="C11143" s="2" t="s">
        <v>11983</v>
      </c>
      <c r="D11143" s="2">
        <v>4166</v>
      </c>
      <c r="E11143" s="7">
        <v>2016</v>
      </c>
      <c r="F11143" s="5" t="s">
        <v>11355</v>
      </c>
      <c r="H11143" s="5" t="s">
        <v>5398</v>
      </c>
      <c r="I11143" s="6" t="s">
        <v>9223</v>
      </c>
      <c r="J11143" s="6" t="s">
        <v>7554</v>
      </c>
      <c r="K11143" s="17">
        <v>7</v>
      </c>
      <c r="L11143" s="17" t="s">
        <v>20076</v>
      </c>
      <c r="M11143" s="9"/>
      <c r="N11143" s="9"/>
      <c r="O11143" s="21"/>
      <c r="Q11143" s="29"/>
      <c r="U11143" s="17"/>
      <c r="V11143" s="2"/>
      <c r="Y11143" t="str">
        <f t="shared" si="678"/>
        <v/>
      </c>
      <c r="AA11143" t="str">
        <f t="shared" si="679"/>
        <v/>
      </c>
      <c r="AC11143" s="7"/>
      <c r="AD11143" t="s">
        <v>9223</v>
      </c>
      <c r="AE11143">
        <f t="shared" si="680"/>
        <v>0</v>
      </c>
      <c r="AG11143" s="2"/>
      <c r="AI11143" s="7"/>
    </row>
    <row r="11144" spans="1:35" ht="11" customHeight="1" outlineLevel="1" x14ac:dyDescent="0.25">
      <c r="A11144" t="s">
        <v>3888</v>
      </c>
      <c r="C11144" s="2" t="s">
        <v>11983</v>
      </c>
      <c r="D11144" s="2">
        <v>4167</v>
      </c>
      <c r="E11144" s="7">
        <v>2016</v>
      </c>
      <c r="F11144" s="5" t="s">
        <v>11355</v>
      </c>
      <c r="H11144" s="5" t="s">
        <v>5398</v>
      </c>
      <c r="I11144" s="6" t="s">
        <v>9223</v>
      </c>
      <c r="J11144" s="6" t="s">
        <v>7554</v>
      </c>
      <c r="K11144" s="17">
        <v>7</v>
      </c>
      <c r="L11144" s="17" t="s">
        <v>20076</v>
      </c>
      <c r="M11144" s="9"/>
      <c r="N11144" s="9"/>
      <c r="O11144" s="21"/>
      <c r="Q11144" s="29"/>
      <c r="U11144" s="17"/>
      <c r="V11144" s="2"/>
      <c r="Y11144" t="str">
        <f t="shared" si="678"/>
        <v/>
      </c>
      <c r="AA11144" t="str">
        <f t="shared" si="679"/>
        <v/>
      </c>
      <c r="AC11144" s="7"/>
      <c r="AD11144" t="s">
        <v>9223</v>
      </c>
      <c r="AE11144">
        <f t="shared" si="680"/>
        <v>0</v>
      </c>
      <c r="AG11144" s="2"/>
      <c r="AI11144" s="7"/>
    </row>
    <row r="11145" spans="1:35" ht="11" customHeight="1" outlineLevel="1" x14ac:dyDescent="0.25">
      <c r="A11145" t="s">
        <v>3888</v>
      </c>
      <c r="C11145" s="2" t="s">
        <v>11983</v>
      </c>
      <c r="D11145" s="2" t="s">
        <v>11606</v>
      </c>
      <c r="E11145" s="7">
        <v>2016</v>
      </c>
      <c r="F11145" s="5" t="s">
        <v>11364</v>
      </c>
      <c r="H11145" s="5" t="s">
        <v>5398</v>
      </c>
      <c r="I11145" s="6" t="s">
        <v>9223</v>
      </c>
      <c r="J11145" s="6" t="s">
        <v>7554</v>
      </c>
      <c r="K11145" s="17">
        <v>7</v>
      </c>
      <c r="L11145" s="17" t="s">
        <v>7730</v>
      </c>
      <c r="M11145" s="9">
        <v>2.5</v>
      </c>
      <c r="N11145" s="9"/>
      <c r="O11145" s="21"/>
      <c r="Q11145" s="29"/>
      <c r="U11145" s="17"/>
      <c r="V11145" s="2"/>
      <c r="Y11145" t="str">
        <f t="shared" si="678"/>
        <v/>
      </c>
      <c r="AA11145">
        <f t="shared" si="679"/>
        <v>1</v>
      </c>
      <c r="AC11145" s="7"/>
      <c r="AD11145" t="s">
        <v>9223</v>
      </c>
      <c r="AE11145">
        <f t="shared" si="680"/>
        <v>0</v>
      </c>
      <c r="AG11145" s="2"/>
      <c r="AI11145" s="7"/>
    </row>
    <row r="11146" spans="1:35" ht="11" customHeight="1" outlineLevel="1" x14ac:dyDescent="0.25">
      <c r="A11146" t="s">
        <v>3888</v>
      </c>
      <c r="C11146" s="2" t="s">
        <v>11983</v>
      </c>
      <c r="D11146" s="2">
        <v>4168</v>
      </c>
      <c r="E11146" s="7">
        <v>2016</v>
      </c>
      <c r="F11146" s="5" t="s">
        <v>9191</v>
      </c>
      <c r="H11146" s="5" t="s">
        <v>5398</v>
      </c>
      <c r="I11146" s="6" t="s">
        <v>9223</v>
      </c>
      <c r="J11146" s="6" t="s">
        <v>7554</v>
      </c>
      <c r="K11146" s="17">
        <v>7</v>
      </c>
      <c r="L11146" s="17" t="s">
        <v>20076</v>
      </c>
      <c r="M11146" s="9"/>
      <c r="N11146" s="9"/>
      <c r="O11146" s="21"/>
      <c r="Q11146" s="29"/>
      <c r="U11146" s="17"/>
      <c r="V11146" s="2"/>
      <c r="Y11146" t="str">
        <f t="shared" si="678"/>
        <v/>
      </c>
      <c r="AA11146" t="str">
        <f t="shared" si="679"/>
        <v/>
      </c>
      <c r="AC11146" s="7"/>
      <c r="AD11146" t="s">
        <v>9223</v>
      </c>
      <c r="AE11146">
        <f t="shared" si="680"/>
        <v>0</v>
      </c>
      <c r="AG11146" s="2"/>
      <c r="AI11146" s="7"/>
    </row>
    <row r="11147" spans="1:35" ht="11" customHeight="1" outlineLevel="1" x14ac:dyDescent="0.25">
      <c r="A11147" t="s">
        <v>3888</v>
      </c>
      <c r="C11147" s="2" t="s">
        <v>11983</v>
      </c>
      <c r="D11147" s="2" t="s">
        <v>11607</v>
      </c>
      <c r="E11147" s="7">
        <v>2016</v>
      </c>
      <c r="F11147" s="5" t="s">
        <v>9343</v>
      </c>
      <c r="H11147" s="5" t="s">
        <v>5398</v>
      </c>
      <c r="I11147" s="6" t="s">
        <v>9223</v>
      </c>
      <c r="J11147" s="6" t="s">
        <v>7554</v>
      </c>
      <c r="K11147" s="17">
        <v>7</v>
      </c>
      <c r="L11147" s="17" t="s">
        <v>7730</v>
      </c>
      <c r="M11147" s="9">
        <v>2.5</v>
      </c>
      <c r="N11147" s="9"/>
      <c r="O11147" s="21"/>
      <c r="Q11147" s="29"/>
      <c r="U11147" s="17"/>
      <c r="V11147" s="2"/>
      <c r="Y11147" t="str">
        <f t="shared" si="678"/>
        <v/>
      </c>
      <c r="AA11147">
        <f t="shared" si="679"/>
        <v>1</v>
      </c>
      <c r="AC11147" s="7"/>
      <c r="AD11147" t="s">
        <v>9223</v>
      </c>
      <c r="AE11147">
        <f t="shared" si="680"/>
        <v>0</v>
      </c>
      <c r="AG11147" s="2"/>
      <c r="AI11147" s="7"/>
    </row>
    <row r="11148" spans="1:35" ht="11" customHeight="1" outlineLevel="1" x14ac:dyDescent="0.25">
      <c r="A11148" t="s">
        <v>3888</v>
      </c>
      <c r="C11148" s="2" t="s">
        <v>11983</v>
      </c>
      <c r="D11148" s="2">
        <v>4419</v>
      </c>
      <c r="E11148" s="7">
        <v>2016</v>
      </c>
      <c r="F11148" s="5" t="s">
        <v>11355</v>
      </c>
      <c r="H11148" s="5" t="s">
        <v>5398</v>
      </c>
      <c r="I11148" s="6" t="s">
        <v>9223</v>
      </c>
      <c r="J11148" s="6" t="s">
        <v>7554</v>
      </c>
      <c r="K11148" s="17">
        <v>7</v>
      </c>
      <c r="L11148" s="17" t="s">
        <v>20076</v>
      </c>
      <c r="M11148" s="9"/>
      <c r="N11148" s="9"/>
      <c r="O11148" s="21"/>
      <c r="Q11148" s="29"/>
      <c r="U11148" s="17"/>
      <c r="V11148" s="2"/>
      <c r="Y11148" t="str">
        <f t="shared" si="678"/>
        <v/>
      </c>
      <c r="AA11148" t="str">
        <f t="shared" si="679"/>
        <v/>
      </c>
      <c r="AC11148" s="7"/>
      <c r="AD11148" t="s">
        <v>9223</v>
      </c>
      <c r="AE11148">
        <f t="shared" si="680"/>
        <v>0</v>
      </c>
      <c r="AG11148" s="2"/>
      <c r="AI11148" s="7"/>
    </row>
    <row r="11149" spans="1:35" ht="11" customHeight="1" outlineLevel="1" x14ac:dyDescent="0.25">
      <c r="A11149" t="s">
        <v>3888</v>
      </c>
      <c r="C11149" s="2" t="s">
        <v>11983</v>
      </c>
      <c r="D11149" s="2">
        <v>4420</v>
      </c>
      <c r="E11149" s="7">
        <v>2016</v>
      </c>
      <c r="F11149" s="5" t="s">
        <v>11355</v>
      </c>
      <c r="H11149" s="5" t="s">
        <v>5398</v>
      </c>
      <c r="I11149" s="6" t="s">
        <v>9223</v>
      </c>
      <c r="J11149" s="6" t="s">
        <v>7554</v>
      </c>
      <c r="K11149" s="17">
        <v>7</v>
      </c>
      <c r="L11149" s="17" t="s">
        <v>20076</v>
      </c>
      <c r="M11149" s="9"/>
      <c r="N11149" s="9"/>
      <c r="O11149" s="21"/>
      <c r="Q11149" s="29"/>
      <c r="U11149" s="17"/>
      <c r="V11149" s="2"/>
      <c r="Y11149" t="str">
        <f t="shared" si="678"/>
        <v/>
      </c>
      <c r="AA11149" t="str">
        <f t="shared" si="679"/>
        <v/>
      </c>
      <c r="AC11149" s="7"/>
      <c r="AD11149" t="s">
        <v>9223</v>
      </c>
      <c r="AE11149">
        <f t="shared" si="680"/>
        <v>0</v>
      </c>
      <c r="AG11149" s="2"/>
      <c r="AI11149" s="7"/>
    </row>
    <row r="11150" spans="1:35" ht="11" customHeight="1" outlineLevel="1" x14ac:dyDescent="0.25">
      <c r="A11150" t="s">
        <v>3888</v>
      </c>
      <c r="C11150" s="2" t="s">
        <v>11983</v>
      </c>
      <c r="D11150" s="2">
        <v>4421</v>
      </c>
      <c r="E11150" s="7">
        <v>2016</v>
      </c>
      <c r="F11150" s="5" t="s">
        <v>11355</v>
      </c>
      <c r="H11150" s="5" t="s">
        <v>5398</v>
      </c>
      <c r="I11150" s="6" t="s">
        <v>9223</v>
      </c>
      <c r="J11150" s="6" t="s">
        <v>7554</v>
      </c>
      <c r="K11150" s="17">
        <v>7</v>
      </c>
      <c r="L11150" s="17" t="s">
        <v>20076</v>
      </c>
      <c r="M11150" s="9"/>
      <c r="N11150" s="9"/>
      <c r="O11150" s="21"/>
      <c r="Q11150" s="29"/>
      <c r="U11150" s="17"/>
      <c r="V11150" s="2"/>
      <c r="Y11150" t="str">
        <f t="shared" si="678"/>
        <v/>
      </c>
      <c r="AA11150" t="str">
        <f t="shared" si="679"/>
        <v/>
      </c>
      <c r="AC11150" s="7"/>
      <c r="AD11150" t="s">
        <v>9223</v>
      </c>
      <c r="AE11150">
        <f t="shared" si="680"/>
        <v>0</v>
      </c>
      <c r="AG11150" s="2"/>
      <c r="AI11150" s="7"/>
    </row>
    <row r="11151" spans="1:35" ht="11" customHeight="1" outlineLevel="1" x14ac:dyDescent="0.25">
      <c r="A11151" t="s">
        <v>3888</v>
      </c>
      <c r="C11151" s="2" t="s">
        <v>11983</v>
      </c>
      <c r="D11151" s="2">
        <v>4422</v>
      </c>
      <c r="E11151" s="7">
        <v>2016</v>
      </c>
      <c r="F11151" s="5" t="s">
        <v>11355</v>
      </c>
      <c r="H11151" s="5" t="s">
        <v>5398</v>
      </c>
      <c r="I11151" s="6" t="s">
        <v>9223</v>
      </c>
      <c r="J11151" s="6" t="s">
        <v>7554</v>
      </c>
      <c r="K11151" s="17">
        <v>7</v>
      </c>
      <c r="L11151" s="17" t="s">
        <v>20076</v>
      </c>
      <c r="M11151" s="9"/>
      <c r="N11151" s="9"/>
      <c r="O11151" s="21"/>
      <c r="Q11151" s="29"/>
      <c r="U11151" s="17"/>
      <c r="V11151" s="2"/>
      <c r="Y11151" t="str">
        <f t="shared" si="678"/>
        <v/>
      </c>
      <c r="AA11151" t="str">
        <f t="shared" si="679"/>
        <v/>
      </c>
      <c r="AC11151" s="7"/>
      <c r="AD11151" t="s">
        <v>9223</v>
      </c>
      <c r="AE11151">
        <f t="shared" si="680"/>
        <v>0</v>
      </c>
      <c r="AG11151" s="2"/>
      <c r="AI11151" s="7"/>
    </row>
    <row r="11152" spans="1:35" ht="11" customHeight="1" outlineLevel="1" x14ac:dyDescent="0.25">
      <c r="A11152" t="s">
        <v>3888</v>
      </c>
      <c r="C11152" s="2" t="s">
        <v>11983</v>
      </c>
      <c r="D11152" s="2" t="s">
        <v>11371</v>
      </c>
      <c r="E11152" s="7">
        <v>2016</v>
      </c>
      <c r="F11152" s="5" t="s">
        <v>11364</v>
      </c>
      <c r="H11152" s="5" t="s">
        <v>5398</v>
      </c>
      <c r="I11152" s="6" t="s">
        <v>9223</v>
      </c>
      <c r="J11152" s="6" t="s">
        <v>7554</v>
      </c>
      <c r="K11152" s="17">
        <v>7</v>
      </c>
      <c r="L11152" s="17" t="s">
        <v>7730</v>
      </c>
      <c r="M11152" s="9">
        <v>2.5</v>
      </c>
      <c r="N11152" s="9"/>
      <c r="O11152" s="21"/>
      <c r="Q11152" s="29"/>
      <c r="U11152" s="17"/>
      <c r="V11152" s="2"/>
      <c r="Y11152" t="str">
        <f t="shared" si="678"/>
        <v/>
      </c>
      <c r="AA11152">
        <f t="shared" si="679"/>
        <v>1</v>
      </c>
      <c r="AC11152" s="7"/>
      <c r="AD11152" t="s">
        <v>9223</v>
      </c>
      <c r="AE11152">
        <f t="shared" si="680"/>
        <v>0</v>
      </c>
      <c r="AG11152" s="2"/>
      <c r="AI11152" s="7"/>
    </row>
    <row r="11153" spans="1:35" ht="11" customHeight="1" outlineLevel="1" x14ac:dyDescent="0.25">
      <c r="A11153" t="s">
        <v>3888</v>
      </c>
      <c r="C11153" s="2" t="s">
        <v>11983</v>
      </c>
      <c r="D11153" s="2">
        <v>4423</v>
      </c>
      <c r="E11153" s="7">
        <v>2016</v>
      </c>
      <c r="F11153" s="5" t="s">
        <v>9191</v>
      </c>
      <c r="H11153" s="5" t="s">
        <v>5398</v>
      </c>
      <c r="I11153" s="6" t="s">
        <v>9223</v>
      </c>
      <c r="J11153" s="6" t="s">
        <v>7554</v>
      </c>
      <c r="K11153" s="17">
        <v>7</v>
      </c>
      <c r="L11153" s="17" t="s">
        <v>20076</v>
      </c>
      <c r="M11153" s="9"/>
      <c r="N11153" s="9"/>
      <c r="O11153" s="21"/>
      <c r="Q11153" s="29"/>
      <c r="U11153" s="17"/>
      <c r="V11153" s="2"/>
      <c r="Y11153" t="str">
        <f t="shared" si="678"/>
        <v/>
      </c>
      <c r="AA11153" t="str">
        <f t="shared" si="679"/>
        <v/>
      </c>
      <c r="AC11153" s="7"/>
      <c r="AD11153" t="s">
        <v>9223</v>
      </c>
      <c r="AE11153">
        <f t="shared" si="680"/>
        <v>0</v>
      </c>
      <c r="AG11153" s="2"/>
      <c r="AI11153" s="7"/>
    </row>
    <row r="11154" spans="1:35" ht="11" customHeight="1" outlineLevel="1" x14ac:dyDescent="0.25">
      <c r="A11154" t="s">
        <v>3888</v>
      </c>
      <c r="C11154" s="2" t="s">
        <v>11983</v>
      </c>
      <c r="D11154" s="2" t="s">
        <v>11372</v>
      </c>
      <c r="E11154" s="7">
        <v>2016</v>
      </c>
      <c r="F11154" s="5" t="s">
        <v>9343</v>
      </c>
      <c r="H11154" s="5" t="s">
        <v>5398</v>
      </c>
      <c r="I11154" s="6" t="s">
        <v>9223</v>
      </c>
      <c r="J11154" s="6" t="s">
        <v>7554</v>
      </c>
      <c r="K11154" s="17">
        <v>7</v>
      </c>
      <c r="L11154" s="17" t="s">
        <v>7730</v>
      </c>
      <c r="M11154" s="9">
        <v>2.5</v>
      </c>
      <c r="N11154" s="9"/>
      <c r="O11154" s="21"/>
      <c r="Q11154" s="29"/>
      <c r="U11154" s="17"/>
      <c r="V11154" s="2"/>
      <c r="Y11154" t="str">
        <f t="shared" si="678"/>
        <v/>
      </c>
      <c r="AA11154">
        <f t="shared" si="679"/>
        <v>1</v>
      </c>
      <c r="AC11154" s="7"/>
      <c r="AD11154" t="s">
        <v>9223</v>
      </c>
      <c r="AE11154">
        <f t="shared" si="680"/>
        <v>0</v>
      </c>
      <c r="AG11154" s="2"/>
      <c r="AI11154" s="7"/>
    </row>
    <row r="11155" spans="1:35" ht="11" customHeight="1" outlineLevel="1" x14ac:dyDescent="0.25">
      <c r="A11155" t="s">
        <v>3888</v>
      </c>
      <c r="C11155" s="2" t="s">
        <v>11983</v>
      </c>
      <c r="D11155" s="2">
        <v>4594</v>
      </c>
      <c r="E11155" s="7">
        <v>2016</v>
      </c>
      <c r="F11155" s="5" t="s">
        <v>11355</v>
      </c>
      <c r="H11155" s="5" t="s">
        <v>5398</v>
      </c>
      <c r="I11155" s="6" t="s">
        <v>9223</v>
      </c>
      <c r="J11155" s="6" t="s">
        <v>7554</v>
      </c>
      <c r="K11155" s="17">
        <v>7</v>
      </c>
      <c r="L11155" s="17" t="s">
        <v>20076</v>
      </c>
      <c r="M11155" s="9"/>
      <c r="N11155" s="9"/>
      <c r="O11155" s="21"/>
      <c r="Q11155" s="29"/>
      <c r="U11155" s="17"/>
      <c r="V11155" s="2"/>
      <c r="Y11155" t="str">
        <f t="shared" si="678"/>
        <v/>
      </c>
      <c r="AA11155" t="str">
        <f t="shared" si="679"/>
        <v/>
      </c>
      <c r="AC11155" s="7"/>
      <c r="AD11155" t="s">
        <v>9223</v>
      </c>
      <c r="AE11155">
        <f t="shared" si="680"/>
        <v>0</v>
      </c>
      <c r="AG11155" s="2"/>
      <c r="AI11155" s="7"/>
    </row>
    <row r="11156" spans="1:35" ht="11" customHeight="1" outlineLevel="1" x14ac:dyDescent="0.25">
      <c r="A11156" t="s">
        <v>3888</v>
      </c>
      <c r="C11156" s="2" t="s">
        <v>11983</v>
      </c>
      <c r="D11156" s="2">
        <v>4595</v>
      </c>
      <c r="E11156" s="7">
        <v>2016</v>
      </c>
      <c r="F11156" s="5" t="s">
        <v>11355</v>
      </c>
      <c r="H11156" s="5" t="s">
        <v>5398</v>
      </c>
      <c r="I11156" s="6" t="s">
        <v>9223</v>
      </c>
      <c r="J11156" s="6" t="s">
        <v>7554</v>
      </c>
      <c r="K11156" s="17">
        <v>7</v>
      </c>
      <c r="L11156" s="17" t="s">
        <v>20076</v>
      </c>
      <c r="M11156" s="9"/>
      <c r="N11156" s="9"/>
      <c r="O11156" s="21"/>
      <c r="Q11156" s="29"/>
      <c r="U11156" s="17"/>
      <c r="V11156" s="2"/>
      <c r="Y11156" t="str">
        <f t="shared" si="678"/>
        <v/>
      </c>
      <c r="AA11156" t="str">
        <f t="shared" si="679"/>
        <v/>
      </c>
      <c r="AC11156" s="7"/>
      <c r="AD11156" t="s">
        <v>9223</v>
      </c>
      <c r="AE11156">
        <f t="shared" si="680"/>
        <v>0</v>
      </c>
      <c r="AG11156" s="2"/>
      <c r="AI11156" s="7"/>
    </row>
    <row r="11157" spans="1:35" ht="11" customHeight="1" outlineLevel="1" x14ac:dyDescent="0.25">
      <c r="A11157" t="s">
        <v>3888</v>
      </c>
      <c r="C11157" s="2" t="s">
        <v>11983</v>
      </c>
      <c r="D11157" s="2">
        <v>4596</v>
      </c>
      <c r="E11157" s="7">
        <v>2016</v>
      </c>
      <c r="F11157" s="5" t="s">
        <v>11355</v>
      </c>
      <c r="H11157" s="5" t="s">
        <v>5398</v>
      </c>
      <c r="I11157" s="6" t="s">
        <v>9223</v>
      </c>
      <c r="J11157" s="6" t="s">
        <v>7554</v>
      </c>
      <c r="K11157" s="17">
        <v>7</v>
      </c>
      <c r="L11157" s="17" t="s">
        <v>20076</v>
      </c>
      <c r="M11157" s="9"/>
      <c r="N11157" s="9"/>
      <c r="O11157" s="21"/>
      <c r="Q11157" s="29"/>
      <c r="U11157" s="17"/>
      <c r="V11157" s="2"/>
      <c r="Y11157" t="str">
        <f t="shared" si="678"/>
        <v/>
      </c>
      <c r="AA11157" t="str">
        <f t="shared" si="679"/>
        <v/>
      </c>
      <c r="AC11157" s="7"/>
      <c r="AD11157" t="s">
        <v>9223</v>
      </c>
      <c r="AE11157">
        <f t="shared" si="680"/>
        <v>0</v>
      </c>
      <c r="AG11157" s="2"/>
      <c r="AI11157" s="7"/>
    </row>
    <row r="11158" spans="1:35" ht="11" customHeight="1" outlineLevel="1" x14ac:dyDescent="0.25">
      <c r="A11158" t="s">
        <v>3888</v>
      </c>
      <c r="C11158" s="2" t="s">
        <v>11983</v>
      </c>
      <c r="D11158" s="2">
        <v>4597</v>
      </c>
      <c r="E11158" s="7">
        <v>2016</v>
      </c>
      <c r="F11158" s="5" t="s">
        <v>11355</v>
      </c>
      <c r="H11158" s="5" t="s">
        <v>5398</v>
      </c>
      <c r="I11158" s="6" t="s">
        <v>9223</v>
      </c>
      <c r="J11158" s="6" t="s">
        <v>7554</v>
      </c>
      <c r="K11158" s="17">
        <v>7</v>
      </c>
      <c r="L11158" s="17" t="s">
        <v>20076</v>
      </c>
      <c r="M11158" s="9"/>
      <c r="N11158" s="9"/>
      <c r="O11158" s="21"/>
      <c r="Q11158" s="29"/>
      <c r="U11158" s="17"/>
      <c r="V11158" s="2"/>
      <c r="Y11158" t="str">
        <f t="shared" si="678"/>
        <v/>
      </c>
      <c r="AA11158" t="str">
        <f t="shared" si="679"/>
        <v/>
      </c>
      <c r="AC11158" s="7"/>
      <c r="AD11158" t="s">
        <v>9223</v>
      </c>
      <c r="AE11158">
        <f t="shared" si="680"/>
        <v>0</v>
      </c>
      <c r="AG11158" s="2"/>
      <c r="AI11158" s="7"/>
    </row>
    <row r="11159" spans="1:35" ht="11" customHeight="1" outlineLevel="1" x14ac:dyDescent="0.25">
      <c r="A11159" t="s">
        <v>3888</v>
      </c>
      <c r="C11159" s="2" t="s">
        <v>11983</v>
      </c>
      <c r="D11159" s="2" t="s">
        <v>8535</v>
      </c>
      <c r="E11159" s="7">
        <v>2016</v>
      </c>
      <c r="F11159" s="5" t="s">
        <v>11364</v>
      </c>
      <c r="H11159" s="5" t="s">
        <v>5398</v>
      </c>
      <c r="I11159" s="6" t="s">
        <v>9223</v>
      </c>
      <c r="J11159" s="6" t="s">
        <v>7554</v>
      </c>
      <c r="K11159" s="17">
        <v>7</v>
      </c>
      <c r="L11159" s="17" t="s">
        <v>7730</v>
      </c>
      <c r="M11159" s="9">
        <v>2.5</v>
      </c>
      <c r="N11159" s="9"/>
      <c r="O11159" s="21"/>
      <c r="Q11159" s="29"/>
      <c r="U11159" s="17"/>
      <c r="V11159" s="2"/>
      <c r="Y11159" t="str">
        <f t="shared" si="678"/>
        <v/>
      </c>
      <c r="AA11159">
        <f t="shared" si="679"/>
        <v>1</v>
      </c>
      <c r="AC11159" s="7"/>
      <c r="AD11159" t="s">
        <v>9223</v>
      </c>
      <c r="AE11159">
        <f t="shared" si="680"/>
        <v>0</v>
      </c>
      <c r="AG11159" s="2"/>
      <c r="AI11159" s="7"/>
    </row>
    <row r="11160" spans="1:35" ht="11" customHeight="1" outlineLevel="1" x14ac:dyDescent="0.25">
      <c r="A11160" t="s">
        <v>3888</v>
      </c>
      <c r="C11160" s="2" t="s">
        <v>11983</v>
      </c>
      <c r="D11160" s="2">
        <v>4598</v>
      </c>
      <c r="E11160" s="7">
        <v>2016</v>
      </c>
      <c r="F11160" s="5" t="s">
        <v>9191</v>
      </c>
      <c r="H11160" s="5" t="s">
        <v>5398</v>
      </c>
      <c r="I11160" s="6" t="s">
        <v>9223</v>
      </c>
      <c r="J11160" s="6" t="s">
        <v>7554</v>
      </c>
      <c r="K11160" s="17">
        <v>7</v>
      </c>
      <c r="L11160" s="17" t="s">
        <v>20076</v>
      </c>
      <c r="M11160" s="9"/>
      <c r="N11160" s="9"/>
      <c r="O11160" s="21"/>
      <c r="Q11160" s="29"/>
      <c r="U11160" s="17"/>
      <c r="V11160" s="2"/>
      <c r="Y11160" t="str">
        <f t="shared" si="678"/>
        <v/>
      </c>
      <c r="AA11160" t="str">
        <f t="shared" si="679"/>
        <v/>
      </c>
      <c r="AC11160" s="7"/>
      <c r="AD11160" t="s">
        <v>9223</v>
      </c>
      <c r="AE11160">
        <f t="shared" si="680"/>
        <v>0</v>
      </c>
      <c r="AG11160" s="2"/>
      <c r="AI11160" s="7"/>
    </row>
    <row r="11161" spans="1:35" ht="11" customHeight="1" outlineLevel="1" x14ac:dyDescent="0.25">
      <c r="A11161" t="s">
        <v>3888</v>
      </c>
      <c r="C11161" s="2" t="s">
        <v>11983</v>
      </c>
      <c r="D11161" s="2" t="s">
        <v>20670</v>
      </c>
      <c r="E11161" s="7">
        <v>2016</v>
      </c>
      <c r="F11161" s="5" t="s">
        <v>9343</v>
      </c>
      <c r="H11161" s="5" t="s">
        <v>5398</v>
      </c>
      <c r="I11161" s="6" t="s">
        <v>9223</v>
      </c>
      <c r="J11161" s="6" t="s">
        <v>7554</v>
      </c>
      <c r="K11161" s="17">
        <v>7</v>
      </c>
      <c r="L11161" s="17" t="s">
        <v>7730</v>
      </c>
      <c r="M11161" s="9">
        <v>2.5</v>
      </c>
      <c r="N11161" s="9"/>
      <c r="O11161" s="21"/>
      <c r="Q11161" s="29"/>
      <c r="U11161" s="17"/>
      <c r="V11161" s="2"/>
      <c r="Y11161" t="str">
        <f t="shared" si="678"/>
        <v/>
      </c>
      <c r="AA11161">
        <f t="shared" si="679"/>
        <v>1</v>
      </c>
      <c r="AC11161" s="7"/>
      <c r="AD11161" t="s">
        <v>9223</v>
      </c>
      <c r="AE11161">
        <f t="shared" si="680"/>
        <v>0</v>
      </c>
      <c r="AG11161" s="2"/>
      <c r="AI11161" s="7"/>
    </row>
    <row r="11162" spans="1:35" ht="11" customHeight="1" outlineLevel="1" x14ac:dyDescent="0.25">
      <c r="A11162" t="s">
        <v>3888</v>
      </c>
      <c r="C11162" s="2" t="s">
        <v>11983</v>
      </c>
      <c r="D11162" s="2">
        <v>4764</v>
      </c>
      <c r="E11162" s="7">
        <v>2017</v>
      </c>
      <c r="F11162" s="5" t="s">
        <v>11355</v>
      </c>
      <c r="H11162" s="5" t="s">
        <v>5398</v>
      </c>
      <c r="I11162" s="6" t="s">
        <v>9223</v>
      </c>
      <c r="J11162" s="6" t="s">
        <v>7554</v>
      </c>
      <c r="K11162" s="17">
        <v>7</v>
      </c>
      <c r="L11162" s="17" t="s">
        <v>20076</v>
      </c>
      <c r="M11162" s="9"/>
      <c r="N11162" s="9"/>
      <c r="O11162" s="21"/>
      <c r="Q11162" s="29"/>
      <c r="U11162" s="17"/>
      <c r="V11162" s="2"/>
      <c r="Y11162" t="str">
        <f t="shared" si="678"/>
        <v/>
      </c>
      <c r="AA11162" t="str">
        <f t="shared" si="679"/>
        <v/>
      </c>
      <c r="AC11162" s="7"/>
      <c r="AD11162" t="s">
        <v>9223</v>
      </c>
      <c r="AE11162">
        <f t="shared" si="680"/>
        <v>0</v>
      </c>
      <c r="AG11162" s="2"/>
      <c r="AI11162" s="7"/>
    </row>
    <row r="11163" spans="1:35" ht="11" customHeight="1" outlineLevel="1" x14ac:dyDescent="0.25">
      <c r="A11163" t="s">
        <v>3888</v>
      </c>
      <c r="C11163" s="2" t="s">
        <v>11983</v>
      </c>
      <c r="D11163" s="2">
        <v>4765</v>
      </c>
      <c r="E11163" s="7">
        <v>2017</v>
      </c>
      <c r="F11163" s="5" t="s">
        <v>11355</v>
      </c>
      <c r="H11163" s="5" t="s">
        <v>5398</v>
      </c>
      <c r="I11163" s="6" t="s">
        <v>9223</v>
      </c>
      <c r="J11163" s="6" t="s">
        <v>7554</v>
      </c>
      <c r="K11163" s="17">
        <v>7</v>
      </c>
      <c r="L11163" s="17" t="s">
        <v>20076</v>
      </c>
      <c r="M11163" s="9"/>
      <c r="N11163" s="9"/>
      <c r="O11163" s="21"/>
      <c r="Q11163" s="29"/>
      <c r="U11163" s="17"/>
      <c r="V11163" s="2"/>
      <c r="Y11163" t="str">
        <f t="shared" si="678"/>
        <v/>
      </c>
      <c r="AA11163" t="str">
        <f t="shared" si="679"/>
        <v/>
      </c>
      <c r="AC11163" s="7"/>
      <c r="AD11163" t="s">
        <v>9223</v>
      </c>
      <c r="AE11163">
        <f t="shared" si="680"/>
        <v>0</v>
      </c>
      <c r="AG11163" s="2"/>
      <c r="AI11163" s="7"/>
    </row>
    <row r="11164" spans="1:35" ht="11" customHeight="1" outlineLevel="1" x14ac:dyDescent="0.25">
      <c r="A11164" t="s">
        <v>3888</v>
      </c>
      <c r="C11164" s="2" t="s">
        <v>11983</v>
      </c>
      <c r="D11164" s="2">
        <v>4766</v>
      </c>
      <c r="E11164" s="7">
        <v>2017</v>
      </c>
      <c r="F11164" s="5" t="s">
        <v>11355</v>
      </c>
      <c r="H11164" s="5" t="s">
        <v>5398</v>
      </c>
      <c r="I11164" s="6" t="s">
        <v>9223</v>
      </c>
      <c r="J11164" s="6" t="s">
        <v>7554</v>
      </c>
      <c r="K11164" s="17">
        <v>7</v>
      </c>
      <c r="L11164" s="17" t="s">
        <v>20076</v>
      </c>
      <c r="M11164" s="9"/>
      <c r="N11164" s="9"/>
      <c r="O11164" s="21"/>
      <c r="Q11164" s="29"/>
      <c r="U11164" s="17"/>
      <c r="V11164" s="2"/>
      <c r="Y11164" t="str">
        <f t="shared" si="678"/>
        <v/>
      </c>
      <c r="AA11164" t="str">
        <f t="shared" si="679"/>
        <v/>
      </c>
      <c r="AC11164" s="7"/>
      <c r="AD11164" t="s">
        <v>9223</v>
      </c>
      <c r="AE11164">
        <f t="shared" si="680"/>
        <v>0</v>
      </c>
      <c r="AG11164" s="2"/>
      <c r="AI11164" s="7"/>
    </row>
    <row r="11165" spans="1:35" ht="11" customHeight="1" outlineLevel="1" x14ac:dyDescent="0.25">
      <c r="A11165" t="s">
        <v>3888</v>
      </c>
      <c r="C11165" s="2" t="s">
        <v>11983</v>
      </c>
      <c r="D11165" s="2">
        <v>4767</v>
      </c>
      <c r="E11165" s="7">
        <v>2017</v>
      </c>
      <c r="F11165" s="5" t="s">
        <v>11355</v>
      </c>
      <c r="H11165" s="5" t="s">
        <v>5398</v>
      </c>
      <c r="I11165" s="6" t="s">
        <v>9223</v>
      </c>
      <c r="J11165" s="6" t="s">
        <v>7554</v>
      </c>
      <c r="K11165" s="17">
        <v>7</v>
      </c>
      <c r="L11165" s="17" t="s">
        <v>20076</v>
      </c>
      <c r="M11165" s="9"/>
      <c r="N11165" s="9"/>
      <c r="O11165" s="21"/>
      <c r="Q11165" s="29"/>
      <c r="U11165" s="17"/>
      <c r="V11165" s="2"/>
      <c r="Y11165" t="str">
        <f t="shared" ref="Y11165:Y11228" si="681">IF(COUNTIF(F11165,"*fdc*"),1,"")</f>
        <v/>
      </c>
      <c r="AA11165" t="str">
        <f t="shared" ref="AA11165:AA11228" si="682">IF(COUNTIF(F11165,"*s/s*"),1,"")</f>
        <v/>
      </c>
      <c r="AC11165" s="7"/>
      <c r="AD11165" t="s">
        <v>9223</v>
      </c>
      <c r="AE11165">
        <f t="shared" si="680"/>
        <v>0</v>
      </c>
      <c r="AG11165" s="2"/>
      <c r="AI11165" s="7"/>
    </row>
    <row r="11166" spans="1:35" ht="11" customHeight="1" outlineLevel="1" x14ac:dyDescent="0.25">
      <c r="A11166" t="s">
        <v>3888</v>
      </c>
      <c r="C11166" s="2" t="s">
        <v>11983</v>
      </c>
      <c r="D11166" s="2" t="s">
        <v>20671</v>
      </c>
      <c r="E11166" s="7">
        <v>2017</v>
      </c>
      <c r="F11166" s="5" t="s">
        <v>11364</v>
      </c>
      <c r="H11166" s="5" t="s">
        <v>5398</v>
      </c>
      <c r="I11166" s="6" t="s">
        <v>9223</v>
      </c>
      <c r="J11166" s="6" t="s">
        <v>7554</v>
      </c>
      <c r="K11166" s="17">
        <v>7</v>
      </c>
      <c r="L11166" s="17" t="s">
        <v>7730</v>
      </c>
      <c r="M11166" s="9">
        <v>2.5</v>
      </c>
      <c r="N11166" s="9"/>
      <c r="O11166" s="21"/>
      <c r="Q11166" s="29"/>
      <c r="U11166" s="17"/>
      <c r="V11166" s="2"/>
      <c r="Y11166" t="str">
        <f t="shared" si="681"/>
        <v/>
      </c>
      <c r="AA11166">
        <f t="shared" si="682"/>
        <v>1</v>
      </c>
      <c r="AC11166" s="7"/>
      <c r="AD11166" t="s">
        <v>9223</v>
      </c>
      <c r="AE11166">
        <f t="shared" si="680"/>
        <v>0</v>
      </c>
      <c r="AG11166" s="2"/>
      <c r="AI11166" s="7"/>
    </row>
    <row r="11167" spans="1:35" ht="11" customHeight="1" outlineLevel="1" x14ac:dyDescent="0.25">
      <c r="A11167" t="s">
        <v>3888</v>
      </c>
      <c r="C11167" s="2" t="s">
        <v>11983</v>
      </c>
      <c r="D11167" s="2">
        <v>4768</v>
      </c>
      <c r="E11167" s="7">
        <v>2017</v>
      </c>
      <c r="F11167" s="5" t="s">
        <v>9191</v>
      </c>
      <c r="H11167" s="5" t="s">
        <v>5398</v>
      </c>
      <c r="I11167" s="6" t="s">
        <v>9223</v>
      </c>
      <c r="J11167" s="6" t="s">
        <v>7554</v>
      </c>
      <c r="K11167" s="17">
        <v>7</v>
      </c>
      <c r="L11167" s="17" t="s">
        <v>20076</v>
      </c>
      <c r="M11167" s="9"/>
      <c r="N11167" s="9"/>
      <c r="O11167" s="21"/>
      <c r="Q11167" s="29"/>
      <c r="U11167" s="17"/>
      <c r="V11167" s="2"/>
      <c r="Y11167" t="str">
        <f t="shared" si="681"/>
        <v/>
      </c>
      <c r="AA11167" t="str">
        <f t="shared" si="682"/>
        <v/>
      </c>
      <c r="AC11167" s="7"/>
      <c r="AD11167" t="s">
        <v>9223</v>
      </c>
      <c r="AE11167">
        <f t="shared" si="680"/>
        <v>0</v>
      </c>
      <c r="AG11167" s="2"/>
      <c r="AI11167" s="7"/>
    </row>
    <row r="11168" spans="1:35" ht="11" customHeight="1" outlineLevel="1" x14ac:dyDescent="0.25">
      <c r="A11168" t="s">
        <v>3888</v>
      </c>
      <c r="C11168" s="2" t="s">
        <v>11983</v>
      </c>
      <c r="D11168" s="2" t="s">
        <v>20672</v>
      </c>
      <c r="E11168" s="7">
        <v>2017</v>
      </c>
      <c r="F11168" s="5" t="s">
        <v>9343</v>
      </c>
      <c r="H11168" s="5" t="s">
        <v>5398</v>
      </c>
      <c r="I11168" s="6" t="s">
        <v>9223</v>
      </c>
      <c r="J11168" s="6" t="s">
        <v>7554</v>
      </c>
      <c r="K11168" s="17">
        <v>7</v>
      </c>
      <c r="L11168" s="17" t="s">
        <v>7730</v>
      </c>
      <c r="M11168" s="9">
        <v>2.5</v>
      </c>
      <c r="N11168" s="9"/>
      <c r="O11168" s="21"/>
      <c r="Q11168" s="29"/>
      <c r="U11168" s="17"/>
      <c r="V11168" s="2"/>
      <c r="Y11168" t="str">
        <f t="shared" si="681"/>
        <v/>
      </c>
      <c r="AA11168">
        <f t="shared" si="682"/>
        <v>1</v>
      </c>
      <c r="AC11168" s="7"/>
      <c r="AD11168" t="s">
        <v>9223</v>
      </c>
      <c r="AE11168">
        <f t="shared" si="680"/>
        <v>0</v>
      </c>
      <c r="AG11168" s="2"/>
      <c r="AI11168" s="7"/>
    </row>
    <row r="11169" spans="1:35" ht="11" customHeight="1" outlineLevel="1" x14ac:dyDescent="0.25">
      <c r="A11169" t="s">
        <v>3888</v>
      </c>
      <c r="C11169" s="2" t="s">
        <v>11983</v>
      </c>
      <c r="D11169" s="2">
        <v>4973</v>
      </c>
      <c r="E11169" s="7">
        <v>2017</v>
      </c>
      <c r="F11169" s="5" t="s">
        <v>11355</v>
      </c>
      <c r="H11169" s="5" t="s">
        <v>5398</v>
      </c>
      <c r="I11169" s="6" t="s">
        <v>9223</v>
      </c>
      <c r="J11169" s="6" t="s">
        <v>9406</v>
      </c>
      <c r="K11169" s="17">
        <v>7</v>
      </c>
      <c r="L11169" s="17" t="s">
        <v>20076</v>
      </c>
      <c r="M11169" s="9"/>
      <c r="N11169" s="9"/>
      <c r="O11169" s="21"/>
      <c r="Q11169" s="29"/>
      <c r="U11169" s="17"/>
      <c r="V11169" s="2"/>
      <c r="Y11169" t="str">
        <f t="shared" si="681"/>
        <v/>
      </c>
      <c r="AA11169" t="str">
        <f t="shared" si="682"/>
        <v/>
      </c>
      <c r="AC11169" s="7"/>
      <c r="AD11169" t="s">
        <v>9223</v>
      </c>
      <c r="AE11169">
        <f t="shared" si="680"/>
        <v>0</v>
      </c>
      <c r="AG11169" s="2"/>
      <c r="AI11169" s="7"/>
    </row>
    <row r="11170" spans="1:35" ht="11" customHeight="1" outlineLevel="1" x14ac:dyDescent="0.25">
      <c r="A11170" t="s">
        <v>3888</v>
      </c>
      <c r="C11170" s="2" t="s">
        <v>11983</v>
      </c>
      <c r="D11170" s="2">
        <v>4974</v>
      </c>
      <c r="E11170" s="7">
        <v>2017</v>
      </c>
      <c r="F11170" s="5" t="s">
        <v>11355</v>
      </c>
      <c r="H11170" s="5" t="s">
        <v>5398</v>
      </c>
      <c r="I11170" s="6" t="s">
        <v>9223</v>
      </c>
      <c r="J11170" s="6" t="s">
        <v>9406</v>
      </c>
      <c r="K11170" s="17">
        <v>7</v>
      </c>
      <c r="L11170" s="17" t="s">
        <v>20076</v>
      </c>
      <c r="M11170" s="9"/>
      <c r="N11170" s="9"/>
      <c r="O11170" s="21"/>
      <c r="Q11170" s="29"/>
      <c r="U11170" s="17"/>
      <c r="V11170" s="2"/>
      <c r="Y11170" t="str">
        <f t="shared" si="681"/>
        <v/>
      </c>
      <c r="AA11170" t="str">
        <f t="shared" si="682"/>
        <v/>
      </c>
      <c r="AC11170" s="7"/>
      <c r="AD11170" t="s">
        <v>9223</v>
      </c>
      <c r="AE11170">
        <f t="shared" si="680"/>
        <v>0</v>
      </c>
      <c r="AG11170" s="2"/>
      <c r="AI11170" s="7"/>
    </row>
    <row r="11171" spans="1:35" ht="11" customHeight="1" outlineLevel="1" x14ac:dyDescent="0.25">
      <c r="A11171" t="s">
        <v>3888</v>
      </c>
      <c r="C11171" s="2" t="s">
        <v>11983</v>
      </c>
      <c r="D11171" s="2">
        <v>4975</v>
      </c>
      <c r="E11171" s="7">
        <v>2017</v>
      </c>
      <c r="F11171" s="5" t="s">
        <v>11355</v>
      </c>
      <c r="H11171" s="5" t="s">
        <v>5398</v>
      </c>
      <c r="I11171" s="6" t="s">
        <v>9223</v>
      </c>
      <c r="J11171" s="6" t="s">
        <v>9406</v>
      </c>
      <c r="K11171" s="17">
        <v>7</v>
      </c>
      <c r="L11171" s="17" t="s">
        <v>20076</v>
      </c>
      <c r="M11171" s="9"/>
      <c r="N11171" s="9"/>
      <c r="O11171" s="21"/>
      <c r="Q11171" s="29"/>
      <c r="U11171" s="17"/>
      <c r="V11171" s="2"/>
      <c r="Y11171" t="str">
        <f t="shared" si="681"/>
        <v/>
      </c>
      <c r="AA11171" t="str">
        <f t="shared" si="682"/>
        <v/>
      </c>
      <c r="AC11171" s="7"/>
      <c r="AD11171" t="s">
        <v>9223</v>
      </c>
      <c r="AE11171">
        <f t="shared" si="680"/>
        <v>0</v>
      </c>
      <c r="AG11171" s="2"/>
      <c r="AI11171" s="7"/>
    </row>
    <row r="11172" spans="1:35" ht="11" customHeight="1" outlineLevel="1" x14ac:dyDescent="0.25">
      <c r="A11172" t="s">
        <v>3888</v>
      </c>
      <c r="C11172" s="2" t="s">
        <v>11983</v>
      </c>
      <c r="D11172" s="2">
        <v>4976</v>
      </c>
      <c r="E11172" s="7">
        <v>2017</v>
      </c>
      <c r="F11172" s="5" t="s">
        <v>11355</v>
      </c>
      <c r="H11172" s="5" t="s">
        <v>5398</v>
      </c>
      <c r="I11172" s="6" t="s">
        <v>9223</v>
      </c>
      <c r="J11172" s="6" t="s">
        <v>9406</v>
      </c>
      <c r="K11172" s="17">
        <v>7</v>
      </c>
      <c r="L11172" s="17" t="s">
        <v>20076</v>
      </c>
      <c r="M11172" s="9"/>
      <c r="N11172" s="9"/>
      <c r="O11172" s="21"/>
      <c r="Q11172" s="29"/>
      <c r="U11172" s="17"/>
      <c r="V11172" s="2"/>
      <c r="Y11172" t="str">
        <f t="shared" si="681"/>
        <v/>
      </c>
      <c r="AA11172" t="str">
        <f t="shared" si="682"/>
        <v/>
      </c>
      <c r="AC11172" s="7"/>
      <c r="AD11172" t="s">
        <v>9223</v>
      </c>
      <c r="AE11172">
        <f t="shared" si="680"/>
        <v>0</v>
      </c>
      <c r="AG11172" s="2"/>
      <c r="AI11172" s="7"/>
    </row>
    <row r="11173" spans="1:35" ht="11" customHeight="1" outlineLevel="1" x14ac:dyDescent="0.25">
      <c r="A11173" t="s">
        <v>3888</v>
      </c>
      <c r="C11173" s="2" t="s">
        <v>11983</v>
      </c>
      <c r="D11173" s="2" t="s">
        <v>20673</v>
      </c>
      <c r="E11173" s="7">
        <v>2017</v>
      </c>
      <c r="F11173" s="5" t="s">
        <v>11364</v>
      </c>
      <c r="H11173" s="5" t="s">
        <v>5398</v>
      </c>
      <c r="I11173" s="6" t="s">
        <v>9223</v>
      </c>
      <c r="J11173" s="6" t="s">
        <v>9406</v>
      </c>
      <c r="K11173" s="17">
        <v>7</v>
      </c>
      <c r="L11173" s="17" t="s">
        <v>7730</v>
      </c>
      <c r="M11173" s="9">
        <v>2.5</v>
      </c>
      <c r="N11173" s="9"/>
      <c r="O11173" s="21"/>
      <c r="Q11173" s="29"/>
      <c r="U11173" s="17"/>
      <c r="V11173" s="2"/>
      <c r="Y11173" t="str">
        <f t="shared" si="681"/>
        <v/>
      </c>
      <c r="AA11173">
        <f t="shared" si="682"/>
        <v>1</v>
      </c>
      <c r="AC11173" s="7"/>
      <c r="AD11173" t="s">
        <v>9223</v>
      </c>
      <c r="AE11173">
        <f t="shared" si="680"/>
        <v>0</v>
      </c>
      <c r="AG11173" s="2"/>
      <c r="AI11173" s="7"/>
    </row>
    <row r="11174" spans="1:35" ht="11" customHeight="1" outlineLevel="1" x14ac:dyDescent="0.25">
      <c r="A11174" t="s">
        <v>3888</v>
      </c>
      <c r="C11174" s="2" t="s">
        <v>11983</v>
      </c>
      <c r="D11174" s="2">
        <v>4977</v>
      </c>
      <c r="E11174" s="7">
        <v>2017</v>
      </c>
      <c r="F11174" s="5" t="s">
        <v>9191</v>
      </c>
      <c r="H11174" s="5" t="s">
        <v>5398</v>
      </c>
      <c r="I11174" s="6" t="s">
        <v>9223</v>
      </c>
      <c r="J11174" s="6" t="s">
        <v>9406</v>
      </c>
      <c r="K11174" s="17">
        <v>7</v>
      </c>
      <c r="L11174" s="17" t="s">
        <v>20076</v>
      </c>
      <c r="M11174" s="9"/>
      <c r="N11174" s="9"/>
      <c r="O11174" s="21"/>
      <c r="Q11174" s="29"/>
      <c r="U11174" s="17"/>
      <c r="V11174" s="2"/>
      <c r="Y11174" t="str">
        <f t="shared" si="681"/>
        <v/>
      </c>
      <c r="AA11174" t="str">
        <f t="shared" si="682"/>
        <v/>
      </c>
      <c r="AC11174" s="7"/>
      <c r="AD11174" t="s">
        <v>9223</v>
      </c>
      <c r="AE11174">
        <f t="shared" si="680"/>
        <v>0</v>
      </c>
      <c r="AG11174" s="2"/>
      <c r="AI11174" s="7"/>
    </row>
    <row r="11175" spans="1:35" ht="11" customHeight="1" outlineLevel="1" x14ac:dyDescent="0.25">
      <c r="A11175" t="s">
        <v>3888</v>
      </c>
      <c r="C11175" s="2" t="s">
        <v>11983</v>
      </c>
      <c r="D11175" s="2" t="s">
        <v>20674</v>
      </c>
      <c r="E11175" s="7">
        <v>2017</v>
      </c>
      <c r="F11175" s="5" t="s">
        <v>9343</v>
      </c>
      <c r="H11175" s="5" t="s">
        <v>5398</v>
      </c>
      <c r="I11175" s="6" t="s">
        <v>9223</v>
      </c>
      <c r="J11175" s="6" t="s">
        <v>9406</v>
      </c>
      <c r="K11175" s="17">
        <v>7</v>
      </c>
      <c r="L11175" s="17" t="s">
        <v>7730</v>
      </c>
      <c r="M11175" s="9">
        <v>2.5</v>
      </c>
      <c r="N11175" s="9"/>
      <c r="O11175" s="21"/>
      <c r="Q11175" s="29"/>
      <c r="U11175" s="17"/>
      <c r="V11175" s="2"/>
      <c r="Y11175" t="str">
        <f t="shared" si="681"/>
        <v/>
      </c>
      <c r="AA11175">
        <f t="shared" si="682"/>
        <v>1</v>
      </c>
      <c r="AC11175" s="7"/>
      <c r="AD11175" t="s">
        <v>9223</v>
      </c>
      <c r="AE11175">
        <f t="shared" si="680"/>
        <v>0</v>
      </c>
      <c r="AG11175" s="2"/>
      <c r="AI11175" s="7"/>
    </row>
    <row r="11176" spans="1:35" ht="11" customHeight="1" outlineLevel="1" x14ac:dyDescent="0.25">
      <c r="A11176" t="s">
        <v>3888</v>
      </c>
      <c r="C11176" s="2" t="s">
        <v>11983</v>
      </c>
      <c r="D11176" s="2">
        <v>5223</v>
      </c>
      <c r="E11176" s="7">
        <v>2017</v>
      </c>
      <c r="F11176" s="5" t="s">
        <v>11355</v>
      </c>
      <c r="H11176" s="5" t="s">
        <v>5398</v>
      </c>
      <c r="I11176" s="6" t="s">
        <v>9223</v>
      </c>
      <c r="J11176" s="6" t="s">
        <v>7554</v>
      </c>
      <c r="K11176" s="17">
        <v>7</v>
      </c>
      <c r="L11176" s="17" t="s">
        <v>20076</v>
      </c>
      <c r="M11176" s="9"/>
      <c r="N11176" s="9"/>
      <c r="O11176" s="21"/>
      <c r="Q11176" s="29"/>
      <c r="U11176" s="17"/>
      <c r="V11176" s="2"/>
      <c r="Y11176" t="str">
        <f t="shared" si="681"/>
        <v/>
      </c>
      <c r="AA11176" t="str">
        <f t="shared" si="682"/>
        <v/>
      </c>
      <c r="AC11176" s="7"/>
      <c r="AD11176" t="s">
        <v>9223</v>
      </c>
      <c r="AE11176">
        <f t="shared" si="680"/>
        <v>0</v>
      </c>
      <c r="AG11176" s="2"/>
      <c r="AI11176" s="7"/>
    </row>
    <row r="11177" spans="1:35" ht="11" customHeight="1" outlineLevel="1" x14ac:dyDescent="0.25">
      <c r="A11177" t="s">
        <v>3888</v>
      </c>
      <c r="C11177" s="2" t="s">
        <v>11983</v>
      </c>
      <c r="D11177" s="2">
        <v>5224</v>
      </c>
      <c r="E11177" s="7">
        <v>2017</v>
      </c>
      <c r="F11177" s="5" t="s">
        <v>11355</v>
      </c>
      <c r="H11177" s="5" t="s">
        <v>5398</v>
      </c>
      <c r="I11177" s="6" t="s">
        <v>9223</v>
      </c>
      <c r="J11177" s="6" t="s">
        <v>7554</v>
      </c>
      <c r="K11177" s="17">
        <v>7</v>
      </c>
      <c r="L11177" s="17" t="s">
        <v>20076</v>
      </c>
      <c r="M11177" s="9"/>
      <c r="N11177" s="9"/>
      <c r="O11177" s="21"/>
      <c r="Q11177" s="29"/>
      <c r="U11177" s="17"/>
      <c r="V11177" s="2"/>
      <c r="Y11177" t="str">
        <f t="shared" si="681"/>
        <v/>
      </c>
      <c r="AA11177" t="str">
        <f t="shared" si="682"/>
        <v/>
      </c>
      <c r="AC11177" s="7"/>
      <c r="AD11177" t="s">
        <v>9223</v>
      </c>
      <c r="AE11177">
        <f t="shared" si="680"/>
        <v>0</v>
      </c>
      <c r="AG11177" s="2"/>
      <c r="AI11177" s="7"/>
    </row>
    <row r="11178" spans="1:35" ht="11" customHeight="1" outlineLevel="1" x14ac:dyDescent="0.25">
      <c r="A11178" t="s">
        <v>3888</v>
      </c>
      <c r="C11178" s="2" t="s">
        <v>11983</v>
      </c>
      <c r="D11178" s="2">
        <v>5225</v>
      </c>
      <c r="E11178" s="7">
        <v>2017</v>
      </c>
      <c r="F11178" s="5" t="s">
        <v>11355</v>
      </c>
      <c r="H11178" s="5" t="s">
        <v>5398</v>
      </c>
      <c r="I11178" s="6" t="s">
        <v>9223</v>
      </c>
      <c r="J11178" s="6" t="s">
        <v>7554</v>
      </c>
      <c r="K11178" s="17">
        <v>7</v>
      </c>
      <c r="L11178" s="17" t="s">
        <v>20076</v>
      </c>
      <c r="M11178" s="9"/>
      <c r="N11178" s="9"/>
      <c r="O11178" s="21"/>
      <c r="Q11178" s="29"/>
      <c r="U11178" s="17"/>
      <c r="V11178" s="2"/>
      <c r="Y11178" t="str">
        <f t="shared" si="681"/>
        <v/>
      </c>
      <c r="AA11178" t="str">
        <f t="shared" si="682"/>
        <v/>
      </c>
      <c r="AC11178" s="7"/>
      <c r="AD11178" t="s">
        <v>9223</v>
      </c>
      <c r="AE11178">
        <f t="shared" si="680"/>
        <v>0</v>
      </c>
      <c r="AG11178" s="2"/>
      <c r="AI11178" s="7"/>
    </row>
    <row r="11179" spans="1:35" ht="11" customHeight="1" outlineLevel="1" x14ac:dyDescent="0.25">
      <c r="A11179" t="s">
        <v>3888</v>
      </c>
      <c r="C11179" s="2" t="s">
        <v>11983</v>
      </c>
      <c r="D11179" s="2">
        <v>5226</v>
      </c>
      <c r="E11179" s="7">
        <v>2017</v>
      </c>
      <c r="F11179" s="5" t="s">
        <v>11355</v>
      </c>
      <c r="H11179" s="5" t="s">
        <v>5398</v>
      </c>
      <c r="I11179" s="6" t="s">
        <v>9223</v>
      </c>
      <c r="J11179" s="6" t="s">
        <v>7554</v>
      </c>
      <c r="K11179" s="17">
        <v>7</v>
      </c>
      <c r="L11179" s="17" t="s">
        <v>20076</v>
      </c>
      <c r="M11179" s="9"/>
      <c r="N11179" s="9"/>
      <c r="O11179" s="21"/>
      <c r="Q11179" s="29"/>
      <c r="U11179" s="17"/>
      <c r="V11179" s="2"/>
      <c r="Y11179" t="str">
        <f t="shared" si="681"/>
        <v/>
      </c>
      <c r="AA11179" t="str">
        <f t="shared" si="682"/>
        <v/>
      </c>
      <c r="AC11179" s="7"/>
      <c r="AD11179" t="s">
        <v>9223</v>
      </c>
      <c r="AE11179">
        <f t="shared" ref="AE11179:AE11242" si="683">COUNTIF(I11179,"*Fuji*")</f>
        <v>0</v>
      </c>
      <c r="AG11179" s="2"/>
      <c r="AI11179" s="7"/>
    </row>
    <row r="11180" spans="1:35" ht="11" customHeight="1" outlineLevel="1" x14ac:dyDescent="0.25">
      <c r="A11180" t="s">
        <v>3888</v>
      </c>
      <c r="C11180" s="2" t="s">
        <v>11983</v>
      </c>
      <c r="D11180" s="2" t="s">
        <v>20676</v>
      </c>
      <c r="E11180" s="7">
        <v>2017</v>
      </c>
      <c r="F11180" s="5" t="s">
        <v>11364</v>
      </c>
      <c r="H11180" s="5" t="s">
        <v>5398</v>
      </c>
      <c r="I11180" s="6" t="s">
        <v>9223</v>
      </c>
      <c r="J11180" s="6" t="s">
        <v>7554</v>
      </c>
      <c r="K11180" s="17">
        <v>7</v>
      </c>
      <c r="L11180" s="17" t="s">
        <v>7730</v>
      </c>
      <c r="M11180" s="9">
        <v>2.5</v>
      </c>
      <c r="N11180" s="9"/>
      <c r="O11180" s="21"/>
      <c r="Q11180" s="29"/>
      <c r="U11180" s="17"/>
      <c r="V11180" s="2"/>
      <c r="Y11180" t="str">
        <f t="shared" si="681"/>
        <v/>
      </c>
      <c r="AA11180">
        <f t="shared" si="682"/>
        <v>1</v>
      </c>
      <c r="AC11180" s="7"/>
      <c r="AD11180" t="s">
        <v>9223</v>
      </c>
      <c r="AE11180">
        <f t="shared" si="683"/>
        <v>0</v>
      </c>
      <c r="AG11180" s="2"/>
      <c r="AI11180" s="7"/>
    </row>
    <row r="11181" spans="1:35" ht="11" customHeight="1" outlineLevel="1" x14ac:dyDescent="0.25">
      <c r="A11181" t="s">
        <v>3888</v>
      </c>
      <c r="C11181" s="2" t="s">
        <v>11983</v>
      </c>
      <c r="D11181" s="2">
        <v>5227</v>
      </c>
      <c r="E11181" s="7">
        <v>2017</v>
      </c>
      <c r="F11181" s="5" t="s">
        <v>9191</v>
      </c>
      <c r="H11181" s="5" t="s">
        <v>5398</v>
      </c>
      <c r="I11181" s="6" t="s">
        <v>9223</v>
      </c>
      <c r="J11181" s="6" t="s">
        <v>7554</v>
      </c>
      <c r="K11181" s="17">
        <v>7</v>
      </c>
      <c r="L11181" s="17" t="s">
        <v>20076</v>
      </c>
      <c r="M11181" s="9"/>
      <c r="N11181" s="9"/>
      <c r="O11181" s="21"/>
      <c r="Q11181" s="29"/>
      <c r="U11181" s="17"/>
      <c r="V11181" s="2"/>
      <c r="Y11181" t="str">
        <f t="shared" si="681"/>
        <v/>
      </c>
      <c r="AA11181" t="str">
        <f t="shared" si="682"/>
        <v/>
      </c>
      <c r="AC11181" s="7"/>
      <c r="AD11181" t="s">
        <v>9223</v>
      </c>
      <c r="AE11181">
        <f t="shared" si="683"/>
        <v>0</v>
      </c>
      <c r="AG11181" s="2"/>
      <c r="AI11181" s="7"/>
    </row>
    <row r="11182" spans="1:35" ht="11" customHeight="1" outlineLevel="1" x14ac:dyDescent="0.25">
      <c r="A11182" t="s">
        <v>3888</v>
      </c>
      <c r="C11182" s="2" t="s">
        <v>11983</v>
      </c>
      <c r="D11182" s="2" t="s">
        <v>20677</v>
      </c>
      <c r="E11182" s="7">
        <v>2017</v>
      </c>
      <c r="F11182" s="5" t="s">
        <v>9343</v>
      </c>
      <c r="H11182" s="5" t="s">
        <v>5398</v>
      </c>
      <c r="I11182" s="6" t="s">
        <v>9223</v>
      </c>
      <c r="J11182" s="6" t="s">
        <v>7554</v>
      </c>
      <c r="K11182" s="17">
        <v>7</v>
      </c>
      <c r="L11182" s="17" t="s">
        <v>7730</v>
      </c>
      <c r="M11182" s="9">
        <v>2.5</v>
      </c>
      <c r="N11182" s="9"/>
      <c r="O11182" s="21"/>
      <c r="Q11182" s="29"/>
      <c r="U11182" s="17"/>
      <c r="V11182" s="2"/>
      <c r="Y11182" t="str">
        <f t="shared" si="681"/>
        <v/>
      </c>
      <c r="AA11182">
        <f t="shared" si="682"/>
        <v>1</v>
      </c>
      <c r="AC11182" s="7"/>
      <c r="AD11182" t="s">
        <v>9223</v>
      </c>
      <c r="AE11182">
        <f t="shared" si="683"/>
        <v>0</v>
      </c>
      <c r="AG11182" s="2"/>
      <c r="AI11182" s="7"/>
    </row>
    <row r="11183" spans="1:35" ht="11" customHeight="1" outlineLevel="1" x14ac:dyDescent="0.25">
      <c r="A11183" t="s">
        <v>3888</v>
      </c>
      <c r="C11183" s="2" t="s">
        <v>11983</v>
      </c>
      <c r="D11183" s="2">
        <v>5258</v>
      </c>
      <c r="E11183" s="7">
        <v>2017</v>
      </c>
      <c r="F11183" s="5" t="s">
        <v>9464</v>
      </c>
      <c r="H11183" s="5" t="s">
        <v>5398</v>
      </c>
      <c r="I11183" s="6" t="s">
        <v>9895</v>
      </c>
      <c r="J11183" s="6" t="s">
        <v>20543</v>
      </c>
      <c r="K11183" s="17">
        <v>3</v>
      </c>
      <c r="L11183" s="17" t="s">
        <v>20076</v>
      </c>
      <c r="M11183" s="9"/>
      <c r="N11183" s="9"/>
      <c r="O11183" s="21"/>
      <c r="Q11183" s="29"/>
      <c r="U11183" s="17"/>
      <c r="V11183" s="2"/>
      <c r="Y11183" t="str">
        <f t="shared" si="681"/>
        <v/>
      </c>
      <c r="AA11183" t="str">
        <f t="shared" si="682"/>
        <v/>
      </c>
      <c r="AC11183" s="7"/>
      <c r="AD11183" t="s">
        <v>9895</v>
      </c>
      <c r="AE11183">
        <f t="shared" si="683"/>
        <v>0</v>
      </c>
      <c r="AG11183" s="2">
        <v>1</v>
      </c>
      <c r="AI11183" s="7"/>
    </row>
    <row r="11184" spans="1:35" ht="11" customHeight="1" outlineLevel="1" x14ac:dyDescent="0.25">
      <c r="A11184" t="s">
        <v>3888</v>
      </c>
      <c r="C11184" s="2" t="s">
        <v>11983</v>
      </c>
      <c r="D11184" s="2">
        <v>5259</v>
      </c>
      <c r="E11184" s="7">
        <v>2017</v>
      </c>
      <c r="F11184" s="5" t="s">
        <v>9464</v>
      </c>
      <c r="H11184" s="5" t="s">
        <v>5398</v>
      </c>
      <c r="I11184" s="6" t="s">
        <v>9895</v>
      </c>
      <c r="J11184" s="6" t="s">
        <v>20543</v>
      </c>
      <c r="K11184" s="17">
        <v>3</v>
      </c>
      <c r="L11184" s="17" t="s">
        <v>20076</v>
      </c>
      <c r="M11184" s="9"/>
      <c r="N11184" s="9"/>
      <c r="O11184" s="21"/>
      <c r="Q11184" s="29"/>
      <c r="U11184" s="17"/>
      <c r="V11184" s="2"/>
      <c r="Y11184" t="str">
        <f t="shared" si="681"/>
        <v/>
      </c>
      <c r="AA11184" t="str">
        <f t="shared" si="682"/>
        <v/>
      </c>
      <c r="AC11184" s="7"/>
      <c r="AD11184" t="s">
        <v>9895</v>
      </c>
      <c r="AE11184">
        <f t="shared" si="683"/>
        <v>0</v>
      </c>
      <c r="AG11184" s="2">
        <v>1</v>
      </c>
      <c r="AI11184" s="7"/>
    </row>
    <row r="11185" spans="1:35" ht="11" customHeight="1" outlineLevel="1" x14ac:dyDescent="0.25">
      <c r="A11185" t="s">
        <v>3888</v>
      </c>
      <c r="C11185" s="2" t="s">
        <v>11983</v>
      </c>
      <c r="D11185" s="2" t="s">
        <v>20680</v>
      </c>
      <c r="E11185" s="7">
        <v>2017</v>
      </c>
      <c r="F11185" s="5" t="s">
        <v>9465</v>
      </c>
      <c r="H11185" s="5" t="s">
        <v>5398</v>
      </c>
      <c r="I11185" s="6" t="s">
        <v>9895</v>
      </c>
      <c r="J11185" s="6" t="s">
        <v>20543</v>
      </c>
      <c r="K11185" s="17">
        <v>3</v>
      </c>
      <c r="L11185" s="17" t="s">
        <v>7730</v>
      </c>
      <c r="M11185" s="9">
        <v>3.3</v>
      </c>
      <c r="N11185" s="9"/>
      <c r="O11185" s="21"/>
      <c r="Q11185" s="29"/>
      <c r="U11185" s="17"/>
      <c r="V11185" s="2"/>
      <c r="Y11185" t="str">
        <f t="shared" si="681"/>
        <v/>
      </c>
      <c r="AA11185">
        <f t="shared" si="682"/>
        <v>1</v>
      </c>
      <c r="AC11185" s="7"/>
      <c r="AD11185" t="s">
        <v>9895</v>
      </c>
      <c r="AE11185">
        <f t="shared" si="683"/>
        <v>0</v>
      </c>
      <c r="AG11185" s="2">
        <v>1</v>
      </c>
      <c r="AI11185" s="7"/>
    </row>
    <row r="11186" spans="1:35" ht="11" customHeight="1" outlineLevel="1" x14ac:dyDescent="0.25">
      <c r="A11186" t="s">
        <v>3888</v>
      </c>
      <c r="C11186" s="2" t="s">
        <v>11983</v>
      </c>
      <c r="D11186" s="2" t="s">
        <v>20681</v>
      </c>
      <c r="E11186" s="7">
        <v>2017</v>
      </c>
      <c r="F11186" s="5" t="s">
        <v>9398</v>
      </c>
      <c r="H11186" s="5" t="s">
        <v>5398</v>
      </c>
      <c r="I11186" s="6" t="s">
        <v>9895</v>
      </c>
      <c r="J11186" s="6" t="s">
        <v>20543</v>
      </c>
      <c r="K11186" s="17">
        <v>3</v>
      </c>
      <c r="L11186" s="17" t="s">
        <v>7730</v>
      </c>
      <c r="M11186" s="9">
        <v>3.3</v>
      </c>
      <c r="N11186" s="9"/>
      <c r="O11186" s="21"/>
      <c r="Q11186" s="29"/>
      <c r="U11186" s="17"/>
      <c r="V11186" s="2"/>
      <c r="Y11186" t="str">
        <f t="shared" si="681"/>
        <v/>
      </c>
      <c r="AA11186">
        <f t="shared" si="682"/>
        <v>1</v>
      </c>
      <c r="AC11186" s="7"/>
      <c r="AD11186" t="s">
        <v>9895</v>
      </c>
      <c r="AE11186">
        <f t="shared" si="683"/>
        <v>0</v>
      </c>
      <c r="AG11186" s="2">
        <v>1</v>
      </c>
      <c r="AI11186" s="7"/>
    </row>
    <row r="11187" spans="1:35" ht="11" customHeight="1" outlineLevel="1" x14ac:dyDescent="0.25">
      <c r="A11187" t="s">
        <v>3888</v>
      </c>
      <c r="C11187" s="2" t="s">
        <v>11983</v>
      </c>
      <c r="D11187" s="2" t="s">
        <v>20684</v>
      </c>
      <c r="E11187" s="7">
        <v>2017</v>
      </c>
      <c r="F11187" s="5" t="s">
        <v>9398</v>
      </c>
      <c r="H11187" s="5" t="s">
        <v>5398</v>
      </c>
      <c r="I11187" s="6" t="s">
        <v>20683</v>
      </c>
      <c r="J11187" s="6" t="s">
        <v>20682</v>
      </c>
      <c r="K11187" s="17">
        <v>1</v>
      </c>
      <c r="L11187" s="17" t="s">
        <v>7730</v>
      </c>
      <c r="M11187" s="9">
        <v>3.3</v>
      </c>
      <c r="N11187" s="9"/>
      <c r="O11187" s="21"/>
      <c r="Q11187" s="29"/>
      <c r="U11187" s="17"/>
      <c r="V11187" s="2"/>
      <c r="Y11187" t="str">
        <f t="shared" si="681"/>
        <v/>
      </c>
      <c r="AA11187">
        <f t="shared" si="682"/>
        <v>1</v>
      </c>
      <c r="AC11187" s="7"/>
      <c r="AD11187" t="s">
        <v>20683</v>
      </c>
      <c r="AE11187">
        <f t="shared" si="683"/>
        <v>0</v>
      </c>
      <c r="AG11187" s="2"/>
      <c r="AI11187" s="7"/>
    </row>
    <row r="11188" spans="1:35" ht="11" customHeight="1" outlineLevel="1" x14ac:dyDescent="0.25">
      <c r="A11188" t="s">
        <v>3888</v>
      </c>
      <c r="C11188" s="2" t="s">
        <v>11983</v>
      </c>
      <c r="D11188" s="2">
        <v>5541</v>
      </c>
      <c r="E11188" s="7">
        <v>2018</v>
      </c>
      <c r="F11188" s="5" t="s">
        <v>9464</v>
      </c>
      <c r="G11188">
        <v>1</v>
      </c>
      <c r="H11188" s="5" t="s">
        <v>5398</v>
      </c>
      <c r="I11188" s="6" t="s">
        <v>9223</v>
      </c>
      <c r="J11188" s="6" t="s">
        <v>7554</v>
      </c>
      <c r="K11188" s="17">
        <v>7</v>
      </c>
      <c r="L11188" s="17" t="s">
        <v>7732</v>
      </c>
      <c r="M11188" s="9"/>
      <c r="N11188" s="9"/>
      <c r="O11188" s="21"/>
      <c r="Q11188" s="29"/>
      <c r="U11188" s="17"/>
      <c r="V11188" s="2"/>
      <c r="Y11188" t="str">
        <f t="shared" si="681"/>
        <v/>
      </c>
      <c r="AA11188" t="str">
        <f t="shared" si="682"/>
        <v/>
      </c>
      <c r="AC11188" s="7"/>
      <c r="AD11188" t="s">
        <v>9223</v>
      </c>
      <c r="AE11188">
        <f t="shared" si="683"/>
        <v>0</v>
      </c>
      <c r="AG11188" s="2"/>
      <c r="AI11188" s="7"/>
    </row>
    <row r="11189" spans="1:35" ht="11" customHeight="1" outlineLevel="1" x14ac:dyDescent="0.25">
      <c r="A11189" t="s">
        <v>3888</v>
      </c>
      <c r="C11189" s="2" t="s">
        <v>11983</v>
      </c>
      <c r="D11189" s="2">
        <v>5542</v>
      </c>
      <c r="E11189" s="7">
        <v>2018</v>
      </c>
      <c r="F11189" s="5" t="s">
        <v>9464</v>
      </c>
      <c r="G11189">
        <v>1</v>
      </c>
      <c r="H11189" s="5" t="s">
        <v>5398</v>
      </c>
      <c r="I11189" s="6" t="s">
        <v>9223</v>
      </c>
      <c r="J11189" s="6" t="s">
        <v>7554</v>
      </c>
      <c r="K11189" s="17">
        <v>7</v>
      </c>
      <c r="L11189" s="17" t="s">
        <v>7732</v>
      </c>
      <c r="M11189" s="9"/>
      <c r="N11189" s="9"/>
      <c r="O11189" s="21"/>
      <c r="Q11189" s="29"/>
      <c r="U11189" s="17"/>
      <c r="V11189" s="2"/>
      <c r="Y11189" t="str">
        <f t="shared" si="681"/>
        <v/>
      </c>
      <c r="AA11189" t="str">
        <f t="shared" si="682"/>
        <v/>
      </c>
      <c r="AC11189" s="7"/>
      <c r="AD11189" t="s">
        <v>9223</v>
      </c>
      <c r="AE11189">
        <f t="shared" si="683"/>
        <v>0</v>
      </c>
      <c r="AG11189" s="2"/>
      <c r="AI11189" s="7"/>
    </row>
    <row r="11190" spans="1:35" ht="10.75" customHeight="1" outlineLevel="1" x14ac:dyDescent="0.25">
      <c r="A11190" t="s">
        <v>3888</v>
      </c>
      <c r="C11190" s="2" t="s">
        <v>11983</v>
      </c>
      <c r="D11190" s="2">
        <v>5543</v>
      </c>
      <c r="E11190" s="7">
        <v>2018</v>
      </c>
      <c r="F11190" s="5" t="s">
        <v>9464</v>
      </c>
      <c r="G11190">
        <v>1</v>
      </c>
      <c r="H11190" s="5" t="s">
        <v>5398</v>
      </c>
      <c r="I11190" s="6" t="s">
        <v>9223</v>
      </c>
      <c r="J11190" s="6" t="s">
        <v>7554</v>
      </c>
      <c r="K11190" s="17">
        <v>7</v>
      </c>
      <c r="L11190" s="17" t="s">
        <v>7732</v>
      </c>
      <c r="M11190" s="9"/>
      <c r="N11190" s="9"/>
      <c r="O11190" s="21"/>
      <c r="Q11190" s="29"/>
      <c r="U11190" s="17"/>
      <c r="V11190" s="2"/>
      <c r="Y11190" t="str">
        <f t="shared" si="681"/>
        <v/>
      </c>
      <c r="AA11190" t="str">
        <f t="shared" si="682"/>
        <v/>
      </c>
      <c r="AC11190" s="7"/>
      <c r="AD11190" t="s">
        <v>9223</v>
      </c>
      <c r="AE11190">
        <f t="shared" si="683"/>
        <v>0</v>
      </c>
      <c r="AG11190" s="2"/>
      <c r="AI11190" s="7"/>
    </row>
    <row r="11191" spans="1:35" ht="11" customHeight="1" outlineLevel="1" x14ac:dyDescent="0.25">
      <c r="A11191" t="s">
        <v>3888</v>
      </c>
      <c r="C11191" s="2" t="s">
        <v>11983</v>
      </c>
      <c r="D11191" s="2">
        <v>5544</v>
      </c>
      <c r="E11191" s="7">
        <v>2018</v>
      </c>
      <c r="F11191" s="5" t="s">
        <v>9464</v>
      </c>
      <c r="G11191">
        <v>1</v>
      </c>
      <c r="H11191" s="5" t="s">
        <v>5398</v>
      </c>
      <c r="I11191" s="6" t="s">
        <v>9223</v>
      </c>
      <c r="J11191" s="6" t="s">
        <v>7554</v>
      </c>
      <c r="K11191" s="17">
        <v>7</v>
      </c>
      <c r="L11191" s="17" t="s">
        <v>7732</v>
      </c>
      <c r="M11191" s="9"/>
      <c r="N11191" s="9"/>
      <c r="O11191" s="21"/>
      <c r="Q11191" s="29"/>
      <c r="U11191" s="17"/>
      <c r="V11191" s="2"/>
      <c r="Y11191" t="str">
        <f t="shared" si="681"/>
        <v/>
      </c>
      <c r="AA11191" t="str">
        <f t="shared" si="682"/>
        <v/>
      </c>
      <c r="AC11191" s="7"/>
      <c r="AD11191" t="s">
        <v>9223</v>
      </c>
      <c r="AE11191">
        <f t="shared" si="683"/>
        <v>0</v>
      </c>
      <c r="AG11191" s="2"/>
      <c r="AI11191" s="7"/>
    </row>
    <row r="11192" spans="1:35" ht="11" customHeight="1" outlineLevel="1" x14ac:dyDescent="0.25">
      <c r="A11192" t="s">
        <v>3888</v>
      </c>
      <c r="C11192" s="2" t="s">
        <v>11983</v>
      </c>
      <c r="D11192" s="2" t="s">
        <v>20685</v>
      </c>
      <c r="E11192" s="7">
        <v>2018</v>
      </c>
      <c r="F11192" s="5" t="s">
        <v>9465</v>
      </c>
      <c r="G11192">
        <v>1</v>
      </c>
      <c r="H11192" s="5" t="s">
        <v>5398</v>
      </c>
      <c r="I11192" s="6" t="s">
        <v>9223</v>
      </c>
      <c r="J11192" s="6" t="s">
        <v>7554</v>
      </c>
      <c r="K11192" s="17">
        <v>7</v>
      </c>
      <c r="L11192" s="17" t="s">
        <v>7732</v>
      </c>
      <c r="M11192" s="9"/>
      <c r="N11192" s="9"/>
      <c r="O11192" s="21"/>
      <c r="Q11192" s="29"/>
      <c r="U11192" s="17"/>
      <c r="V11192" s="2"/>
      <c r="Y11192" t="str">
        <f t="shared" si="681"/>
        <v/>
      </c>
      <c r="AA11192">
        <f t="shared" si="682"/>
        <v>1</v>
      </c>
      <c r="AC11192" s="7"/>
      <c r="AD11192" t="s">
        <v>9223</v>
      </c>
      <c r="AE11192">
        <f t="shared" si="683"/>
        <v>0</v>
      </c>
      <c r="AG11192" s="2"/>
      <c r="AI11192" s="7"/>
    </row>
    <row r="11193" spans="1:35" ht="11" customHeight="1" outlineLevel="1" x14ac:dyDescent="0.25">
      <c r="A11193" t="s">
        <v>3888</v>
      </c>
      <c r="C11193" s="2" t="s">
        <v>11983</v>
      </c>
      <c r="D11193" s="2">
        <v>5545</v>
      </c>
      <c r="E11193" s="7">
        <v>2018</v>
      </c>
      <c r="F11193" s="5" t="s">
        <v>9397</v>
      </c>
      <c r="G11193">
        <v>1</v>
      </c>
      <c r="H11193" s="5" t="s">
        <v>5398</v>
      </c>
      <c r="I11193" s="6" t="s">
        <v>9223</v>
      </c>
      <c r="J11193" s="6" t="s">
        <v>7554</v>
      </c>
      <c r="K11193" s="17">
        <v>7</v>
      </c>
      <c r="L11193" s="17" t="s">
        <v>7732</v>
      </c>
      <c r="M11193" s="9"/>
      <c r="N11193" s="9"/>
      <c r="O11193" s="21"/>
      <c r="Q11193" s="29"/>
      <c r="U11193" s="17"/>
      <c r="V11193" s="2"/>
      <c r="Y11193" t="str">
        <f t="shared" si="681"/>
        <v/>
      </c>
      <c r="AA11193" t="str">
        <f t="shared" si="682"/>
        <v/>
      </c>
      <c r="AC11193" s="7"/>
      <c r="AD11193" t="s">
        <v>9223</v>
      </c>
      <c r="AE11193">
        <f t="shared" si="683"/>
        <v>0</v>
      </c>
      <c r="AG11193" s="2"/>
      <c r="AI11193" s="7"/>
    </row>
    <row r="11194" spans="1:35" ht="11" customHeight="1" outlineLevel="1" x14ac:dyDescent="0.25">
      <c r="A11194" t="s">
        <v>3888</v>
      </c>
      <c r="C11194" s="2" t="s">
        <v>11983</v>
      </c>
      <c r="D11194" s="2" t="s">
        <v>20686</v>
      </c>
      <c r="E11194" s="7">
        <v>2018</v>
      </c>
      <c r="F11194" s="5" t="s">
        <v>9398</v>
      </c>
      <c r="G11194">
        <v>1</v>
      </c>
      <c r="H11194" s="5" t="s">
        <v>5398</v>
      </c>
      <c r="I11194" s="6" t="s">
        <v>9223</v>
      </c>
      <c r="J11194" s="6" t="s">
        <v>7554</v>
      </c>
      <c r="K11194" s="17">
        <v>7</v>
      </c>
      <c r="L11194" s="17" t="s">
        <v>7732</v>
      </c>
      <c r="M11194" s="9"/>
      <c r="N11194" s="9"/>
      <c r="O11194" s="21"/>
      <c r="Q11194" s="29"/>
      <c r="U11194" s="17"/>
      <c r="V11194" s="2"/>
      <c r="Y11194" t="str">
        <f t="shared" si="681"/>
        <v/>
      </c>
      <c r="AA11194">
        <f t="shared" si="682"/>
        <v>1</v>
      </c>
      <c r="AC11194" s="7"/>
      <c r="AD11194" t="s">
        <v>9223</v>
      </c>
      <c r="AE11194">
        <f t="shared" si="683"/>
        <v>0</v>
      </c>
      <c r="AG11194" s="2"/>
      <c r="AI11194" s="7"/>
    </row>
    <row r="11195" spans="1:35" ht="11" customHeight="1" outlineLevel="1" x14ac:dyDescent="0.25">
      <c r="A11195" t="s">
        <v>3888</v>
      </c>
      <c r="C11195" s="2" t="s">
        <v>11983</v>
      </c>
      <c r="D11195" s="2">
        <v>5616</v>
      </c>
      <c r="E11195" s="7">
        <v>2018</v>
      </c>
      <c r="F11195" s="5" t="s">
        <v>9464</v>
      </c>
      <c r="H11195" s="5" t="s">
        <v>5398</v>
      </c>
      <c r="I11195" s="6" t="s">
        <v>9895</v>
      </c>
      <c r="J11195" s="6" t="s">
        <v>8534</v>
      </c>
      <c r="K11195" s="17">
        <v>3</v>
      </c>
      <c r="L11195" s="17" t="s">
        <v>20076</v>
      </c>
      <c r="M11195" s="9"/>
      <c r="N11195" s="9"/>
      <c r="O11195" s="21"/>
      <c r="Q11195" s="29"/>
      <c r="U11195" s="17"/>
      <c r="V11195" s="2"/>
      <c r="Y11195" t="str">
        <f t="shared" si="681"/>
        <v/>
      </c>
      <c r="AA11195" t="str">
        <f t="shared" si="682"/>
        <v/>
      </c>
      <c r="AC11195" s="7"/>
      <c r="AD11195" t="s">
        <v>9895</v>
      </c>
      <c r="AE11195">
        <f t="shared" si="683"/>
        <v>0</v>
      </c>
      <c r="AG11195" s="2">
        <v>1</v>
      </c>
      <c r="AI11195" s="7"/>
    </row>
    <row r="11196" spans="1:35" ht="11" customHeight="1" outlineLevel="1" x14ac:dyDescent="0.25">
      <c r="A11196" t="s">
        <v>3888</v>
      </c>
      <c r="C11196" s="2" t="s">
        <v>11983</v>
      </c>
      <c r="D11196" s="2" t="s">
        <v>20687</v>
      </c>
      <c r="E11196" s="7">
        <v>2018</v>
      </c>
      <c r="F11196" s="5" t="s">
        <v>9465</v>
      </c>
      <c r="H11196" s="5" t="s">
        <v>5398</v>
      </c>
      <c r="I11196" s="6" t="s">
        <v>9895</v>
      </c>
      <c r="J11196" s="6" t="s">
        <v>8534</v>
      </c>
      <c r="K11196" s="17">
        <v>3</v>
      </c>
      <c r="L11196" s="17" t="s">
        <v>7730</v>
      </c>
      <c r="M11196" s="9">
        <v>10</v>
      </c>
      <c r="N11196" s="9"/>
      <c r="O11196" s="21"/>
      <c r="Q11196" s="29"/>
      <c r="U11196" s="17"/>
      <c r="V11196" s="2"/>
      <c r="Y11196" t="str">
        <f t="shared" si="681"/>
        <v/>
      </c>
      <c r="AA11196">
        <f t="shared" si="682"/>
        <v>1</v>
      </c>
      <c r="AC11196" s="7"/>
      <c r="AD11196" t="s">
        <v>9895</v>
      </c>
      <c r="AE11196">
        <f t="shared" si="683"/>
        <v>0</v>
      </c>
      <c r="AG11196" s="2">
        <v>1</v>
      </c>
      <c r="AI11196" s="7"/>
    </row>
    <row r="11197" spans="1:35" ht="11" customHeight="1" outlineLevel="1" x14ac:dyDescent="0.25">
      <c r="A11197" t="s">
        <v>3888</v>
      </c>
      <c r="C11197" s="2" t="s">
        <v>11983</v>
      </c>
      <c r="D11197" s="2">
        <v>5811</v>
      </c>
      <c r="E11197" s="7">
        <v>2018</v>
      </c>
      <c r="F11197" s="5" t="s">
        <v>9464</v>
      </c>
      <c r="G11197">
        <v>1</v>
      </c>
      <c r="H11197" s="5" t="s">
        <v>5398</v>
      </c>
      <c r="I11197" s="6" t="s">
        <v>9223</v>
      </c>
      <c r="J11197" s="6" t="s">
        <v>7554</v>
      </c>
      <c r="K11197" s="17">
        <v>7</v>
      </c>
      <c r="L11197" s="17" t="s">
        <v>7732</v>
      </c>
      <c r="M11197" s="9"/>
      <c r="N11197" s="9"/>
      <c r="O11197" s="21"/>
      <c r="Q11197" s="29"/>
      <c r="U11197" s="17"/>
      <c r="V11197" s="2"/>
      <c r="Y11197" t="str">
        <f t="shared" si="681"/>
        <v/>
      </c>
      <c r="AA11197" t="str">
        <f t="shared" si="682"/>
        <v/>
      </c>
      <c r="AC11197" s="7"/>
      <c r="AD11197" t="s">
        <v>9223</v>
      </c>
      <c r="AE11197">
        <f t="shared" si="683"/>
        <v>0</v>
      </c>
      <c r="AG11197" s="2"/>
      <c r="AI11197" s="7"/>
    </row>
    <row r="11198" spans="1:35" ht="11" customHeight="1" outlineLevel="1" x14ac:dyDescent="0.25">
      <c r="A11198" t="s">
        <v>3888</v>
      </c>
      <c r="C11198" s="2" t="s">
        <v>11983</v>
      </c>
      <c r="D11198" s="2">
        <v>5812</v>
      </c>
      <c r="E11198" s="7">
        <v>2018</v>
      </c>
      <c r="F11198" s="5" t="s">
        <v>9464</v>
      </c>
      <c r="G11198">
        <v>1</v>
      </c>
      <c r="H11198" s="5" t="s">
        <v>5398</v>
      </c>
      <c r="I11198" s="6" t="s">
        <v>9223</v>
      </c>
      <c r="J11198" s="6" t="s">
        <v>7554</v>
      </c>
      <c r="K11198" s="17">
        <v>7</v>
      </c>
      <c r="L11198" s="17" t="s">
        <v>7732</v>
      </c>
      <c r="M11198" s="9"/>
      <c r="N11198" s="9"/>
      <c r="O11198" s="21"/>
      <c r="Q11198" s="29"/>
      <c r="U11198" s="17"/>
      <c r="V11198" s="2"/>
      <c r="Y11198" t="str">
        <f t="shared" si="681"/>
        <v/>
      </c>
      <c r="AA11198" t="str">
        <f t="shared" si="682"/>
        <v/>
      </c>
      <c r="AC11198" s="7"/>
      <c r="AD11198" t="s">
        <v>9223</v>
      </c>
      <c r="AE11198">
        <f t="shared" si="683"/>
        <v>0</v>
      </c>
      <c r="AG11198" s="2"/>
      <c r="AI11198" s="7"/>
    </row>
    <row r="11199" spans="1:35" ht="10.75" customHeight="1" outlineLevel="1" x14ac:dyDescent="0.25">
      <c r="A11199" t="s">
        <v>3888</v>
      </c>
      <c r="C11199" s="2" t="s">
        <v>11983</v>
      </c>
      <c r="D11199" s="2">
        <v>5813</v>
      </c>
      <c r="E11199" s="7">
        <v>2018</v>
      </c>
      <c r="F11199" s="5" t="s">
        <v>9464</v>
      </c>
      <c r="G11199">
        <v>1</v>
      </c>
      <c r="H11199" s="5" t="s">
        <v>5398</v>
      </c>
      <c r="I11199" s="6" t="s">
        <v>9223</v>
      </c>
      <c r="J11199" s="6" t="s">
        <v>7554</v>
      </c>
      <c r="K11199" s="17">
        <v>7</v>
      </c>
      <c r="L11199" s="17" t="s">
        <v>7732</v>
      </c>
      <c r="M11199" s="9"/>
      <c r="N11199" s="9"/>
      <c r="O11199" s="21"/>
      <c r="Q11199" s="29"/>
      <c r="U11199" s="17"/>
      <c r="V11199" s="2"/>
      <c r="Y11199" t="str">
        <f t="shared" si="681"/>
        <v/>
      </c>
      <c r="AA11199" t="str">
        <f t="shared" si="682"/>
        <v/>
      </c>
      <c r="AC11199" s="7"/>
      <c r="AD11199" t="s">
        <v>9223</v>
      </c>
      <c r="AE11199">
        <f t="shared" si="683"/>
        <v>0</v>
      </c>
      <c r="AG11199" s="2"/>
      <c r="AI11199" s="7"/>
    </row>
    <row r="11200" spans="1:35" ht="11" customHeight="1" outlineLevel="1" x14ac:dyDescent="0.25">
      <c r="A11200" t="s">
        <v>3888</v>
      </c>
      <c r="C11200" s="2" t="s">
        <v>11983</v>
      </c>
      <c r="D11200" s="2">
        <v>5814</v>
      </c>
      <c r="E11200" s="7">
        <v>2018</v>
      </c>
      <c r="F11200" s="5" t="s">
        <v>9464</v>
      </c>
      <c r="G11200">
        <v>1</v>
      </c>
      <c r="H11200" s="5" t="s">
        <v>5398</v>
      </c>
      <c r="I11200" s="6" t="s">
        <v>9223</v>
      </c>
      <c r="J11200" s="6" t="s">
        <v>7554</v>
      </c>
      <c r="K11200" s="17">
        <v>7</v>
      </c>
      <c r="L11200" s="17" t="s">
        <v>7732</v>
      </c>
      <c r="M11200" s="9"/>
      <c r="N11200" s="9"/>
      <c r="O11200" s="21"/>
      <c r="Q11200" s="29"/>
      <c r="U11200" s="17"/>
      <c r="V11200" s="2"/>
      <c r="Y11200" t="str">
        <f t="shared" si="681"/>
        <v/>
      </c>
      <c r="AA11200" t="str">
        <f t="shared" si="682"/>
        <v/>
      </c>
      <c r="AC11200" s="7"/>
      <c r="AD11200" t="s">
        <v>9223</v>
      </c>
      <c r="AE11200">
        <f t="shared" si="683"/>
        <v>0</v>
      </c>
      <c r="AG11200" s="2"/>
      <c r="AI11200" s="7"/>
    </row>
    <row r="11201" spans="1:35" ht="11" customHeight="1" outlineLevel="1" x14ac:dyDescent="0.25">
      <c r="A11201" t="s">
        <v>3888</v>
      </c>
      <c r="C11201" s="2" t="s">
        <v>11983</v>
      </c>
      <c r="D11201" s="2" t="s">
        <v>20688</v>
      </c>
      <c r="E11201" s="7">
        <v>2018</v>
      </c>
      <c r="F11201" s="5" t="s">
        <v>9465</v>
      </c>
      <c r="G11201">
        <v>1</v>
      </c>
      <c r="H11201" s="5" t="s">
        <v>5398</v>
      </c>
      <c r="I11201" s="6" t="s">
        <v>9223</v>
      </c>
      <c r="J11201" s="6" t="s">
        <v>7554</v>
      </c>
      <c r="K11201" s="17">
        <v>7</v>
      </c>
      <c r="L11201" s="17" t="s">
        <v>7732</v>
      </c>
      <c r="M11201" s="9"/>
      <c r="N11201" s="9"/>
      <c r="O11201" s="21"/>
      <c r="Q11201" s="29"/>
      <c r="U11201" s="17"/>
      <c r="V11201" s="2"/>
      <c r="Y11201" t="str">
        <f t="shared" si="681"/>
        <v/>
      </c>
      <c r="AA11201">
        <f t="shared" si="682"/>
        <v>1</v>
      </c>
      <c r="AC11201" s="7"/>
      <c r="AD11201" t="s">
        <v>9223</v>
      </c>
      <c r="AE11201">
        <f t="shared" si="683"/>
        <v>0</v>
      </c>
      <c r="AG11201" s="2"/>
      <c r="AI11201" s="7"/>
    </row>
    <row r="11202" spans="1:35" ht="11" customHeight="1" outlineLevel="1" x14ac:dyDescent="0.25">
      <c r="A11202" t="s">
        <v>3888</v>
      </c>
      <c r="C11202" s="2" t="s">
        <v>11983</v>
      </c>
      <c r="D11202" s="2">
        <v>5815</v>
      </c>
      <c r="E11202" s="7">
        <v>2018</v>
      </c>
      <c r="F11202" s="5" t="s">
        <v>9397</v>
      </c>
      <c r="G11202">
        <v>1</v>
      </c>
      <c r="H11202" s="5" t="s">
        <v>5398</v>
      </c>
      <c r="I11202" s="6" t="s">
        <v>9223</v>
      </c>
      <c r="J11202" s="6" t="s">
        <v>7554</v>
      </c>
      <c r="K11202" s="17">
        <v>7</v>
      </c>
      <c r="L11202" s="17" t="s">
        <v>7732</v>
      </c>
      <c r="M11202" s="9"/>
      <c r="N11202" s="9"/>
      <c r="O11202" s="21"/>
      <c r="Q11202" s="29"/>
      <c r="U11202" s="17"/>
      <c r="V11202" s="2"/>
      <c r="Y11202" t="str">
        <f t="shared" si="681"/>
        <v/>
      </c>
      <c r="AA11202" t="str">
        <f t="shared" si="682"/>
        <v/>
      </c>
      <c r="AC11202" s="7"/>
      <c r="AD11202" t="s">
        <v>9223</v>
      </c>
      <c r="AE11202">
        <f t="shared" si="683"/>
        <v>0</v>
      </c>
      <c r="AG11202" s="2"/>
      <c r="AI11202" s="7"/>
    </row>
    <row r="11203" spans="1:35" ht="11" customHeight="1" outlineLevel="1" x14ac:dyDescent="0.25">
      <c r="A11203" t="s">
        <v>3888</v>
      </c>
      <c r="C11203" s="2" t="s">
        <v>11983</v>
      </c>
      <c r="D11203" s="2" t="s">
        <v>20689</v>
      </c>
      <c r="E11203" s="7">
        <v>2018</v>
      </c>
      <c r="F11203" s="5" t="s">
        <v>9398</v>
      </c>
      <c r="G11203">
        <v>1</v>
      </c>
      <c r="H11203" s="5" t="s">
        <v>5398</v>
      </c>
      <c r="I11203" s="6" t="s">
        <v>9223</v>
      </c>
      <c r="J11203" s="6" t="s">
        <v>7554</v>
      </c>
      <c r="K11203" s="17">
        <v>7</v>
      </c>
      <c r="L11203" s="17" t="s">
        <v>7732</v>
      </c>
      <c r="M11203" s="9"/>
      <c r="N11203" s="9"/>
      <c r="O11203" s="21"/>
      <c r="Q11203" s="29"/>
      <c r="U11203" s="17"/>
      <c r="V11203" s="2"/>
      <c r="Y11203" t="str">
        <f t="shared" si="681"/>
        <v/>
      </c>
      <c r="AA11203">
        <f t="shared" si="682"/>
        <v>1</v>
      </c>
      <c r="AC11203" s="7"/>
      <c r="AD11203" t="s">
        <v>9223</v>
      </c>
      <c r="AE11203">
        <f t="shared" si="683"/>
        <v>0</v>
      </c>
      <c r="AG11203" s="2"/>
      <c r="AI11203" s="7"/>
    </row>
    <row r="11204" spans="1:35" ht="11" customHeight="1" outlineLevel="1" x14ac:dyDescent="0.25">
      <c r="A11204" t="s">
        <v>3888</v>
      </c>
      <c r="C11204" s="2" t="s">
        <v>11983</v>
      </c>
      <c r="D11204" s="2">
        <v>6059</v>
      </c>
      <c r="E11204" s="7">
        <v>2018</v>
      </c>
      <c r="F11204" s="5" t="s">
        <v>9464</v>
      </c>
      <c r="G11204">
        <v>1</v>
      </c>
      <c r="H11204" s="5" t="s">
        <v>5398</v>
      </c>
      <c r="I11204" s="6" t="s">
        <v>9223</v>
      </c>
      <c r="J11204" s="6" t="s">
        <v>7554</v>
      </c>
      <c r="K11204" s="17">
        <v>7</v>
      </c>
      <c r="L11204" s="17" t="s">
        <v>7732</v>
      </c>
      <c r="M11204" s="9"/>
      <c r="N11204" s="9"/>
      <c r="O11204" s="21"/>
      <c r="Q11204" s="29"/>
      <c r="U11204" s="17"/>
      <c r="V11204" s="2"/>
      <c r="Y11204" t="str">
        <f t="shared" si="681"/>
        <v/>
      </c>
      <c r="AA11204" t="str">
        <f t="shared" si="682"/>
        <v/>
      </c>
      <c r="AC11204" s="7"/>
      <c r="AD11204" t="s">
        <v>9223</v>
      </c>
      <c r="AE11204">
        <f t="shared" si="683"/>
        <v>0</v>
      </c>
      <c r="AG11204" s="2"/>
      <c r="AI11204" s="7"/>
    </row>
    <row r="11205" spans="1:35" ht="11" customHeight="1" outlineLevel="1" x14ac:dyDescent="0.25">
      <c r="A11205" t="s">
        <v>3888</v>
      </c>
      <c r="C11205" s="2" t="s">
        <v>11983</v>
      </c>
      <c r="D11205" s="2">
        <v>6060</v>
      </c>
      <c r="E11205" s="7">
        <v>2018</v>
      </c>
      <c r="F11205" s="5" t="s">
        <v>9464</v>
      </c>
      <c r="G11205">
        <v>1</v>
      </c>
      <c r="H11205" s="5" t="s">
        <v>5398</v>
      </c>
      <c r="I11205" s="6" t="s">
        <v>9223</v>
      </c>
      <c r="J11205" s="6" t="s">
        <v>7554</v>
      </c>
      <c r="K11205" s="17">
        <v>7</v>
      </c>
      <c r="L11205" s="17" t="s">
        <v>7732</v>
      </c>
      <c r="M11205" s="9"/>
      <c r="N11205" s="9"/>
      <c r="O11205" s="21"/>
      <c r="Q11205" s="29"/>
      <c r="U11205" s="17"/>
      <c r="V11205" s="2"/>
      <c r="Y11205" t="str">
        <f t="shared" si="681"/>
        <v/>
      </c>
      <c r="AA11205" t="str">
        <f t="shared" si="682"/>
        <v/>
      </c>
      <c r="AC11205" s="7"/>
      <c r="AD11205" t="s">
        <v>9223</v>
      </c>
      <c r="AE11205">
        <f t="shared" si="683"/>
        <v>0</v>
      </c>
      <c r="AG11205" s="2"/>
      <c r="AI11205" s="7"/>
    </row>
    <row r="11206" spans="1:35" ht="10.75" customHeight="1" outlineLevel="1" x14ac:dyDescent="0.25">
      <c r="A11206" t="s">
        <v>3888</v>
      </c>
      <c r="C11206" s="2" t="s">
        <v>11983</v>
      </c>
      <c r="D11206" s="2">
        <v>6061</v>
      </c>
      <c r="E11206" s="7">
        <v>2018</v>
      </c>
      <c r="F11206" s="5" t="s">
        <v>9464</v>
      </c>
      <c r="G11206">
        <v>1</v>
      </c>
      <c r="H11206" s="5" t="s">
        <v>5398</v>
      </c>
      <c r="I11206" s="6" t="s">
        <v>9223</v>
      </c>
      <c r="J11206" s="6" t="s">
        <v>7554</v>
      </c>
      <c r="K11206" s="17">
        <v>7</v>
      </c>
      <c r="L11206" s="17" t="s">
        <v>7732</v>
      </c>
      <c r="M11206" s="9"/>
      <c r="N11206" s="9"/>
      <c r="O11206" s="21"/>
      <c r="Q11206" s="29"/>
      <c r="U11206" s="17"/>
      <c r="V11206" s="2"/>
      <c r="Y11206" t="str">
        <f t="shared" si="681"/>
        <v/>
      </c>
      <c r="AA11206" t="str">
        <f t="shared" si="682"/>
        <v/>
      </c>
      <c r="AC11206" s="7"/>
      <c r="AD11206" t="s">
        <v>9223</v>
      </c>
      <c r="AE11206">
        <f t="shared" si="683"/>
        <v>0</v>
      </c>
      <c r="AG11206" s="2"/>
      <c r="AI11206" s="7"/>
    </row>
    <row r="11207" spans="1:35" ht="11" customHeight="1" outlineLevel="1" x14ac:dyDescent="0.25">
      <c r="A11207" t="s">
        <v>3888</v>
      </c>
      <c r="C11207" s="2" t="s">
        <v>11983</v>
      </c>
      <c r="D11207" s="2">
        <v>6062</v>
      </c>
      <c r="E11207" s="7">
        <v>2018</v>
      </c>
      <c r="F11207" s="5" t="s">
        <v>9464</v>
      </c>
      <c r="G11207">
        <v>1</v>
      </c>
      <c r="H11207" s="5" t="s">
        <v>5398</v>
      </c>
      <c r="I11207" s="6" t="s">
        <v>9223</v>
      </c>
      <c r="J11207" s="6" t="s">
        <v>7554</v>
      </c>
      <c r="K11207" s="17">
        <v>7</v>
      </c>
      <c r="L11207" s="17" t="s">
        <v>7732</v>
      </c>
      <c r="M11207" s="9"/>
      <c r="N11207" s="9"/>
      <c r="O11207" s="21"/>
      <c r="Q11207" s="29"/>
      <c r="U11207" s="17"/>
      <c r="V11207" s="2"/>
      <c r="Y11207" t="str">
        <f t="shared" si="681"/>
        <v/>
      </c>
      <c r="AA11207" t="str">
        <f t="shared" si="682"/>
        <v/>
      </c>
      <c r="AC11207" s="7"/>
      <c r="AD11207" t="s">
        <v>9223</v>
      </c>
      <c r="AE11207">
        <f t="shared" si="683"/>
        <v>0</v>
      </c>
      <c r="AG11207" s="2"/>
      <c r="AI11207" s="7"/>
    </row>
    <row r="11208" spans="1:35" ht="11" customHeight="1" outlineLevel="1" x14ac:dyDescent="0.25">
      <c r="A11208" t="s">
        <v>3888</v>
      </c>
      <c r="C11208" s="2" t="s">
        <v>11983</v>
      </c>
      <c r="D11208" s="2" t="s">
        <v>20690</v>
      </c>
      <c r="E11208" s="7">
        <v>2018</v>
      </c>
      <c r="F11208" s="5" t="s">
        <v>9465</v>
      </c>
      <c r="G11208">
        <v>1</v>
      </c>
      <c r="H11208" s="5" t="s">
        <v>5398</v>
      </c>
      <c r="I11208" s="6" t="s">
        <v>9223</v>
      </c>
      <c r="J11208" s="6" t="s">
        <v>7554</v>
      </c>
      <c r="K11208" s="17">
        <v>7</v>
      </c>
      <c r="L11208" s="17" t="s">
        <v>7732</v>
      </c>
      <c r="M11208" s="9"/>
      <c r="N11208" s="9"/>
      <c r="O11208" s="21"/>
      <c r="Q11208" s="29"/>
      <c r="U11208" s="17"/>
      <c r="V11208" s="2"/>
      <c r="Y11208" t="str">
        <f t="shared" si="681"/>
        <v/>
      </c>
      <c r="AA11208">
        <f t="shared" si="682"/>
        <v>1</v>
      </c>
      <c r="AC11208" s="7"/>
      <c r="AD11208" t="s">
        <v>9223</v>
      </c>
      <c r="AE11208">
        <f t="shared" si="683"/>
        <v>0</v>
      </c>
      <c r="AG11208" s="2"/>
      <c r="AI11208" s="7"/>
    </row>
    <row r="11209" spans="1:35" ht="11" customHeight="1" outlineLevel="1" x14ac:dyDescent="0.25">
      <c r="A11209" t="s">
        <v>3888</v>
      </c>
      <c r="C11209" s="2" t="s">
        <v>11983</v>
      </c>
      <c r="D11209" s="2">
        <v>6063</v>
      </c>
      <c r="E11209" s="7">
        <v>2018</v>
      </c>
      <c r="F11209" s="5" t="s">
        <v>9397</v>
      </c>
      <c r="G11209">
        <v>1</v>
      </c>
      <c r="H11209" s="5" t="s">
        <v>5398</v>
      </c>
      <c r="I11209" s="6" t="s">
        <v>9223</v>
      </c>
      <c r="J11209" s="6" t="s">
        <v>7554</v>
      </c>
      <c r="K11209" s="17">
        <v>7</v>
      </c>
      <c r="L11209" s="17" t="s">
        <v>7732</v>
      </c>
      <c r="M11209" s="9"/>
      <c r="N11209" s="9"/>
      <c r="O11209" s="21"/>
      <c r="Q11209" s="29"/>
      <c r="U11209" s="17"/>
      <c r="V11209" s="2"/>
      <c r="Y11209" t="str">
        <f t="shared" si="681"/>
        <v/>
      </c>
      <c r="AA11209" t="str">
        <f t="shared" si="682"/>
        <v/>
      </c>
      <c r="AC11209" s="7"/>
      <c r="AD11209" t="s">
        <v>9223</v>
      </c>
      <c r="AE11209">
        <f t="shared" si="683"/>
        <v>0</v>
      </c>
      <c r="AG11209" s="2"/>
      <c r="AI11209" s="7"/>
    </row>
    <row r="11210" spans="1:35" ht="11" customHeight="1" outlineLevel="1" x14ac:dyDescent="0.25">
      <c r="A11210" t="s">
        <v>3888</v>
      </c>
      <c r="C11210" s="2" t="s">
        <v>11983</v>
      </c>
      <c r="D11210" s="2" t="s">
        <v>20691</v>
      </c>
      <c r="E11210" s="7">
        <v>2018</v>
      </c>
      <c r="F11210" s="5" t="s">
        <v>9398</v>
      </c>
      <c r="G11210">
        <v>1</v>
      </c>
      <c r="H11210" s="5" t="s">
        <v>5398</v>
      </c>
      <c r="I11210" s="6" t="s">
        <v>9223</v>
      </c>
      <c r="J11210" s="6" t="s">
        <v>7554</v>
      </c>
      <c r="K11210" s="17">
        <v>7</v>
      </c>
      <c r="L11210" s="17" t="s">
        <v>7732</v>
      </c>
      <c r="M11210" s="9"/>
      <c r="N11210" s="9"/>
      <c r="O11210" s="21"/>
      <c r="Q11210" s="29"/>
      <c r="U11210" s="17"/>
      <c r="V11210" s="2"/>
      <c r="Y11210" t="str">
        <f t="shared" si="681"/>
        <v/>
      </c>
      <c r="AA11210">
        <f t="shared" si="682"/>
        <v>1</v>
      </c>
      <c r="AC11210" s="7"/>
      <c r="AD11210" t="s">
        <v>9223</v>
      </c>
      <c r="AE11210">
        <f t="shared" si="683"/>
        <v>0</v>
      </c>
      <c r="AG11210" s="2"/>
      <c r="AI11210" s="7"/>
    </row>
    <row r="11211" spans="1:35" ht="10.75" customHeight="1" outlineLevel="1" x14ac:dyDescent="0.25">
      <c r="A11211" t="s">
        <v>3888</v>
      </c>
      <c r="C11211" s="2" t="s">
        <v>11983</v>
      </c>
      <c r="D11211" s="2">
        <v>6139</v>
      </c>
      <c r="E11211" s="7">
        <v>2018</v>
      </c>
      <c r="F11211" s="5" t="s">
        <v>9464</v>
      </c>
      <c r="G11211">
        <v>1</v>
      </c>
      <c r="H11211" s="5" t="s">
        <v>5398</v>
      </c>
      <c r="I11211" s="6" t="s">
        <v>4361</v>
      </c>
      <c r="J11211" s="6" t="s">
        <v>9432</v>
      </c>
      <c r="K11211" s="17">
        <v>7</v>
      </c>
      <c r="L11211" s="17" t="s">
        <v>7732</v>
      </c>
      <c r="M11211" s="9"/>
      <c r="N11211" s="9"/>
      <c r="O11211" s="21"/>
      <c r="Q11211" s="29"/>
      <c r="U11211" s="17"/>
      <c r="V11211" s="2"/>
      <c r="Y11211" t="str">
        <f t="shared" si="681"/>
        <v/>
      </c>
      <c r="AA11211" t="str">
        <f t="shared" si="682"/>
        <v/>
      </c>
      <c r="AC11211" s="7"/>
      <c r="AD11211" t="s">
        <v>4361</v>
      </c>
      <c r="AE11211">
        <f t="shared" si="683"/>
        <v>1</v>
      </c>
      <c r="AG11211" s="2"/>
      <c r="AI11211" s="7"/>
    </row>
    <row r="11212" spans="1:35" ht="11" customHeight="1" outlineLevel="1" x14ac:dyDescent="0.25">
      <c r="A11212" t="s">
        <v>3888</v>
      </c>
      <c r="C11212" s="2" t="s">
        <v>11983</v>
      </c>
      <c r="D11212" s="2">
        <v>6142</v>
      </c>
      <c r="E11212" s="7">
        <v>2018</v>
      </c>
      <c r="F11212" s="5" t="s">
        <v>9464</v>
      </c>
      <c r="G11212">
        <v>1</v>
      </c>
      <c r="H11212" s="5" t="s">
        <v>5398</v>
      </c>
      <c r="I11212" s="6" t="s">
        <v>4361</v>
      </c>
      <c r="J11212" s="6" t="s">
        <v>9432</v>
      </c>
      <c r="K11212" s="17">
        <v>7</v>
      </c>
      <c r="L11212" s="17" t="s">
        <v>7732</v>
      </c>
      <c r="M11212" s="9"/>
      <c r="N11212" s="9"/>
      <c r="O11212" s="21"/>
      <c r="Q11212" s="29"/>
      <c r="U11212" s="17"/>
      <c r="V11212" s="2"/>
      <c r="Y11212" t="str">
        <f t="shared" si="681"/>
        <v/>
      </c>
      <c r="AA11212" t="str">
        <f t="shared" si="682"/>
        <v/>
      </c>
      <c r="AC11212" s="7"/>
      <c r="AD11212" t="s">
        <v>4361</v>
      </c>
      <c r="AE11212">
        <f t="shared" si="683"/>
        <v>1</v>
      </c>
      <c r="AG11212" s="2"/>
      <c r="AI11212" s="7"/>
    </row>
    <row r="11213" spans="1:35" ht="11" customHeight="1" outlineLevel="1" x14ac:dyDescent="0.25">
      <c r="A11213" t="s">
        <v>3888</v>
      </c>
      <c r="C11213" s="2" t="s">
        <v>11983</v>
      </c>
      <c r="D11213" s="2" t="s">
        <v>20692</v>
      </c>
      <c r="E11213" s="7">
        <v>2018</v>
      </c>
      <c r="F11213" s="5" t="s">
        <v>9465</v>
      </c>
      <c r="G11213">
        <v>1</v>
      </c>
      <c r="H11213" s="5" t="s">
        <v>5398</v>
      </c>
      <c r="I11213" s="6" t="s">
        <v>4361</v>
      </c>
      <c r="J11213" s="6" t="s">
        <v>9432</v>
      </c>
      <c r="K11213" s="17">
        <v>7</v>
      </c>
      <c r="L11213" s="17" t="s">
        <v>7732</v>
      </c>
      <c r="M11213" s="9"/>
      <c r="N11213" s="9"/>
      <c r="O11213" s="21"/>
      <c r="Q11213" s="29"/>
      <c r="U11213" s="17"/>
      <c r="V11213" s="2"/>
      <c r="Y11213" t="str">
        <f t="shared" si="681"/>
        <v/>
      </c>
      <c r="AA11213">
        <f t="shared" si="682"/>
        <v>1</v>
      </c>
      <c r="AC11213" s="7"/>
      <c r="AD11213" t="s">
        <v>4361</v>
      </c>
      <c r="AE11213">
        <f t="shared" si="683"/>
        <v>1</v>
      </c>
      <c r="AG11213" s="2"/>
      <c r="AI11213" s="7"/>
    </row>
    <row r="11214" spans="1:35" ht="11" customHeight="1" outlineLevel="1" x14ac:dyDescent="0.25">
      <c r="A11214" t="s">
        <v>3888</v>
      </c>
      <c r="C11214" s="2" t="s">
        <v>11983</v>
      </c>
      <c r="D11214" s="2">
        <v>6143</v>
      </c>
      <c r="E11214" s="7">
        <v>2018</v>
      </c>
      <c r="F11214" s="5" t="s">
        <v>9397</v>
      </c>
      <c r="G11214">
        <v>1</v>
      </c>
      <c r="H11214" s="5" t="s">
        <v>5398</v>
      </c>
      <c r="I11214" s="6" t="s">
        <v>4361</v>
      </c>
      <c r="J11214" s="6" t="s">
        <v>9432</v>
      </c>
      <c r="K11214" s="17">
        <v>7</v>
      </c>
      <c r="L11214" s="17" t="s">
        <v>7732</v>
      </c>
      <c r="M11214" s="9"/>
      <c r="N11214" s="9"/>
      <c r="O11214" s="21"/>
      <c r="Q11214" s="29"/>
      <c r="U11214" s="17"/>
      <c r="V11214" s="2"/>
      <c r="Y11214" t="str">
        <f t="shared" si="681"/>
        <v/>
      </c>
      <c r="AA11214" t="str">
        <f t="shared" si="682"/>
        <v/>
      </c>
      <c r="AC11214" s="7"/>
      <c r="AD11214" t="s">
        <v>4361</v>
      </c>
      <c r="AE11214">
        <f t="shared" si="683"/>
        <v>1</v>
      </c>
      <c r="AG11214" s="2"/>
      <c r="AI11214" s="7"/>
    </row>
    <row r="11215" spans="1:35" ht="11" customHeight="1" outlineLevel="1" x14ac:dyDescent="0.25">
      <c r="A11215" t="s">
        <v>3888</v>
      </c>
      <c r="C11215" s="2" t="s">
        <v>11983</v>
      </c>
      <c r="D11215" s="2" t="s">
        <v>20693</v>
      </c>
      <c r="E11215" s="7">
        <v>2018</v>
      </c>
      <c r="F11215" s="5" t="s">
        <v>9398</v>
      </c>
      <c r="G11215">
        <v>1</v>
      </c>
      <c r="H11215" s="5" t="s">
        <v>5398</v>
      </c>
      <c r="I11215" s="6" t="s">
        <v>4361</v>
      </c>
      <c r="J11215" s="6" t="s">
        <v>9432</v>
      </c>
      <c r="K11215" s="17">
        <v>7</v>
      </c>
      <c r="L11215" s="17" t="s">
        <v>7732</v>
      </c>
      <c r="M11215" s="9"/>
      <c r="N11215" s="9"/>
      <c r="O11215" s="21"/>
      <c r="Q11215" s="29"/>
      <c r="U11215" s="17"/>
      <c r="V11215" s="2"/>
      <c r="Y11215" t="str">
        <f t="shared" si="681"/>
        <v/>
      </c>
      <c r="AA11215">
        <f t="shared" si="682"/>
        <v>1</v>
      </c>
      <c r="AC11215" s="7"/>
      <c r="AD11215" t="s">
        <v>4361</v>
      </c>
      <c r="AE11215">
        <f t="shared" si="683"/>
        <v>1</v>
      </c>
      <c r="AG11215" s="2"/>
      <c r="AI11215" s="7"/>
    </row>
    <row r="11216" spans="1:35" ht="11" customHeight="1" outlineLevel="1" x14ac:dyDescent="0.25">
      <c r="A11216" t="s">
        <v>3888</v>
      </c>
      <c r="C11216" s="2" t="s">
        <v>11983</v>
      </c>
      <c r="D11216" s="2">
        <v>6229</v>
      </c>
      <c r="E11216" s="7">
        <v>2019</v>
      </c>
      <c r="F11216" s="5" t="s">
        <v>9464</v>
      </c>
      <c r="G11216">
        <v>1</v>
      </c>
      <c r="H11216" s="5" t="s">
        <v>5398</v>
      </c>
      <c r="I11216" s="6" t="s">
        <v>9223</v>
      </c>
      <c r="J11216" s="6" t="s">
        <v>7554</v>
      </c>
      <c r="K11216" s="17">
        <v>7</v>
      </c>
      <c r="L11216" s="17" t="s">
        <v>7732</v>
      </c>
      <c r="M11216" s="9"/>
      <c r="N11216" s="9"/>
      <c r="O11216" s="21"/>
      <c r="Q11216" s="29"/>
      <c r="U11216" s="17"/>
      <c r="V11216" s="2"/>
      <c r="Y11216" t="str">
        <f t="shared" si="681"/>
        <v/>
      </c>
      <c r="AA11216" t="str">
        <f t="shared" si="682"/>
        <v/>
      </c>
      <c r="AC11216" s="7"/>
      <c r="AD11216" t="s">
        <v>9223</v>
      </c>
      <c r="AE11216">
        <f t="shared" si="683"/>
        <v>0</v>
      </c>
      <c r="AG11216" s="2"/>
      <c r="AI11216" s="7"/>
    </row>
    <row r="11217" spans="1:35" ht="11" customHeight="1" outlineLevel="1" x14ac:dyDescent="0.25">
      <c r="A11217" t="s">
        <v>3888</v>
      </c>
      <c r="C11217" s="2" t="s">
        <v>11983</v>
      </c>
      <c r="D11217" s="2">
        <v>6230</v>
      </c>
      <c r="E11217" s="7">
        <v>2019</v>
      </c>
      <c r="F11217" s="5" t="s">
        <v>9464</v>
      </c>
      <c r="G11217">
        <v>1</v>
      </c>
      <c r="H11217" s="5" t="s">
        <v>5398</v>
      </c>
      <c r="I11217" s="6" t="s">
        <v>9223</v>
      </c>
      <c r="J11217" s="6" t="s">
        <v>7554</v>
      </c>
      <c r="K11217" s="17">
        <v>7</v>
      </c>
      <c r="L11217" s="17" t="s">
        <v>7732</v>
      </c>
      <c r="M11217" s="9"/>
      <c r="N11217" s="9"/>
      <c r="O11217" s="21"/>
      <c r="Q11217" s="29"/>
      <c r="U11217" s="17"/>
      <c r="V11217" s="2"/>
      <c r="Y11217" t="str">
        <f t="shared" si="681"/>
        <v/>
      </c>
      <c r="AA11217" t="str">
        <f t="shared" si="682"/>
        <v/>
      </c>
      <c r="AC11217" s="7"/>
      <c r="AD11217" t="s">
        <v>9223</v>
      </c>
      <c r="AE11217">
        <f t="shared" si="683"/>
        <v>0</v>
      </c>
      <c r="AG11217" s="2"/>
      <c r="AI11217" s="7"/>
    </row>
    <row r="11218" spans="1:35" ht="10.75" customHeight="1" outlineLevel="1" x14ac:dyDescent="0.25">
      <c r="A11218" t="s">
        <v>3888</v>
      </c>
      <c r="C11218" s="2" t="s">
        <v>11983</v>
      </c>
      <c r="D11218" s="2">
        <v>6231</v>
      </c>
      <c r="E11218" s="7">
        <v>2019</v>
      </c>
      <c r="F11218" s="5" t="s">
        <v>9464</v>
      </c>
      <c r="G11218">
        <v>1</v>
      </c>
      <c r="H11218" s="5" t="s">
        <v>5398</v>
      </c>
      <c r="I11218" s="6" t="s">
        <v>9223</v>
      </c>
      <c r="J11218" s="6" t="s">
        <v>7554</v>
      </c>
      <c r="K11218" s="17">
        <v>7</v>
      </c>
      <c r="L11218" s="17" t="s">
        <v>7732</v>
      </c>
      <c r="M11218" s="9"/>
      <c r="N11218" s="9"/>
      <c r="O11218" s="21"/>
      <c r="Q11218" s="29"/>
      <c r="U11218" s="17"/>
      <c r="V11218" s="2"/>
      <c r="Y11218" t="str">
        <f t="shared" si="681"/>
        <v/>
      </c>
      <c r="AA11218" t="str">
        <f t="shared" si="682"/>
        <v/>
      </c>
      <c r="AC11218" s="7"/>
      <c r="AD11218" t="s">
        <v>9223</v>
      </c>
      <c r="AE11218">
        <f t="shared" si="683"/>
        <v>0</v>
      </c>
      <c r="AG11218" s="2"/>
      <c r="AI11218" s="7"/>
    </row>
    <row r="11219" spans="1:35" ht="11" customHeight="1" outlineLevel="1" x14ac:dyDescent="0.25">
      <c r="A11219" t="s">
        <v>3888</v>
      </c>
      <c r="C11219" s="2" t="s">
        <v>11983</v>
      </c>
      <c r="D11219" s="2">
        <v>6232</v>
      </c>
      <c r="E11219" s="7">
        <v>2019</v>
      </c>
      <c r="F11219" s="5" t="s">
        <v>9464</v>
      </c>
      <c r="G11219">
        <v>1</v>
      </c>
      <c r="H11219" s="5" t="s">
        <v>5398</v>
      </c>
      <c r="I11219" s="6" t="s">
        <v>9223</v>
      </c>
      <c r="J11219" s="6" t="s">
        <v>7554</v>
      </c>
      <c r="K11219" s="17">
        <v>7</v>
      </c>
      <c r="L11219" s="17" t="s">
        <v>7732</v>
      </c>
      <c r="M11219" s="9"/>
      <c r="N11219" s="9"/>
      <c r="O11219" s="21"/>
      <c r="Q11219" s="29"/>
      <c r="U11219" s="17"/>
      <c r="V11219" s="2"/>
      <c r="Y11219" t="str">
        <f t="shared" si="681"/>
        <v/>
      </c>
      <c r="AA11219" t="str">
        <f t="shared" si="682"/>
        <v/>
      </c>
      <c r="AC11219" s="7"/>
      <c r="AD11219" t="s">
        <v>9223</v>
      </c>
      <c r="AE11219">
        <f t="shared" si="683"/>
        <v>0</v>
      </c>
      <c r="AG11219" s="2"/>
      <c r="AI11219" s="7"/>
    </row>
    <row r="11220" spans="1:35" ht="11" customHeight="1" outlineLevel="1" x14ac:dyDescent="0.25">
      <c r="A11220" t="s">
        <v>3888</v>
      </c>
      <c r="C11220" s="2" t="s">
        <v>11983</v>
      </c>
      <c r="D11220" s="2" t="s">
        <v>20694</v>
      </c>
      <c r="E11220" s="7">
        <v>2019</v>
      </c>
      <c r="F11220" s="5" t="s">
        <v>9465</v>
      </c>
      <c r="G11220">
        <v>1</v>
      </c>
      <c r="H11220" s="5" t="s">
        <v>5398</v>
      </c>
      <c r="I11220" s="6" t="s">
        <v>9223</v>
      </c>
      <c r="J11220" s="6" t="s">
        <v>7554</v>
      </c>
      <c r="K11220" s="17">
        <v>7</v>
      </c>
      <c r="L11220" s="17" t="s">
        <v>7732</v>
      </c>
      <c r="M11220" s="9"/>
      <c r="N11220" s="9"/>
      <c r="O11220" s="21"/>
      <c r="Q11220" s="29"/>
      <c r="U11220" s="17"/>
      <c r="V11220" s="2"/>
      <c r="Y11220" t="str">
        <f t="shared" si="681"/>
        <v/>
      </c>
      <c r="AA11220">
        <f t="shared" si="682"/>
        <v>1</v>
      </c>
      <c r="AC11220" s="7"/>
      <c r="AD11220" t="s">
        <v>9223</v>
      </c>
      <c r="AE11220">
        <f t="shared" si="683"/>
        <v>0</v>
      </c>
      <c r="AG11220" s="2"/>
      <c r="AI11220" s="7"/>
    </row>
    <row r="11221" spans="1:35" ht="11" customHeight="1" outlineLevel="1" x14ac:dyDescent="0.25">
      <c r="A11221" t="s">
        <v>3888</v>
      </c>
      <c r="C11221" s="2" t="s">
        <v>11983</v>
      </c>
      <c r="D11221" s="2">
        <v>6233</v>
      </c>
      <c r="E11221" s="7">
        <v>2019</v>
      </c>
      <c r="F11221" s="5" t="s">
        <v>9397</v>
      </c>
      <c r="G11221">
        <v>1</v>
      </c>
      <c r="H11221" s="5" t="s">
        <v>5398</v>
      </c>
      <c r="I11221" s="6" t="s">
        <v>9223</v>
      </c>
      <c r="J11221" s="6" t="s">
        <v>7554</v>
      </c>
      <c r="K11221" s="17">
        <v>7</v>
      </c>
      <c r="L11221" s="17" t="s">
        <v>7732</v>
      </c>
      <c r="M11221" s="9"/>
      <c r="N11221" s="9"/>
      <c r="O11221" s="21"/>
      <c r="Q11221" s="29"/>
      <c r="U11221" s="17"/>
      <c r="V11221" s="2"/>
      <c r="Y11221" t="str">
        <f t="shared" si="681"/>
        <v/>
      </c>
      <c r="AA11221" t="str">
        <f t="shared" si="682"/>
        <v/>
      </c>
      <c r="AC11221" s="7"/>
      <c r="AD11221" t="s">
        <v>9223</v>
      </c>
      <c r="AE11221">
        <f t="shared" si="683"/>
        <v>0</v>
      </c>
      <c r="AG11221" s="2"/>
      <c r="AI11221" s="7"/>
    </row>
    <row r="11222" spans="1:35" ht="11" customHeight="1" outlineLevel="1" x14ac:dyDescent="0.25">
      <c r="A11222" t="s">
        <v>3888</v>
      </c>
      <c r="C11222" s="2" t="s">
        <v>11983</v>
      </c>
      <c r="D11222" s="2" t="s">
        <v>20695</v>
      </c>
      <c r="E11222" s="7">
        <v>2019</v>
      </c>
      <c r="F11222" s="5" t="s">
        <v>9398</v>
      </c>
      <c r="G11222">
        <v>1</v>
      </c>
      <c r="H11222" s="5" t="s">
        <v>5398</v>
      </c>
      <c r="I11222" s="6" t="s">
        <v>9223</v>
      </c>
      <c r="J11222" s="6" t="s">
        <v>7554</v>
      </c>
      <c r="K11222" s="17">
        <v>7</v>
      </c>
      <c r="L11222" s="17" t="s">
        <v>7732</v>
      </c>
      <c r="M11222" s="9"/>
      <c r="N11222" s="9"/>
      <c r="O11222" s="21"/>
      <c r="Q11222" s="29"/>
      <c r="U11222" s="17"/>
      <c r="V11222" s="2"/>
      <c r="Y11222" t="str">
        <f t="shared" si="681"/>
        <v/>
      </c>
      <c r="AA11222">
        <f t="shared" si="682"/>
        <v>1</v>
      </c>
      <c r="AC11222" s="7"/>
      <c r="AD11222" t="s">
        <v>9223</v>
      </c>
      <c r="AE11222">
        <f t="shared" si="683"/>
        <v>0</v>
      </c>
      <c r="AG11222" s="2"/>
      <c r="AI11222" s="7"/>
    </row>
    <row r="11223" spans="1:35" ht="11" customHeight="1" outlineLevel="1" x14ac:dyDescent="0.25">
      <c r="A11223" t="s">
        <v>3888</v>
      </c>
      <c r="C11223" s="2" t="s">
        <v>11983</v>
      </c>
      <c r="D11223" s="2">
        <v>6430</v>
      </c>
      <c r="E11223" s="7">
        <v>2019</v>
      </c>
      <c r="F11223" s="5" t="s">
        <v>9397</v>
      </c>
      <c r="H11223" s="5" t="s">
        <v>5398</v>
      </c>
      <c r="I11223" s="6" t="s">
        <v>20698</v>
      </c>
      <c r="J11223" s="6" t="s">
        <v>20697</v>
      </c>
      <c r="K11223" s="17">
        <v>3</v>
      </c>
      <c r="L11223" s="17" t="s">
        <v>20076</v>
      </c>
      <c r="M11223" s="9"/>
      <c r="N11223" s="9"/>
      <c r="O11223" s="21"/>
      <c r="Q11223" s="29"/>
      <c r="U11223" s="17"/>
      <c r="V11223" s="2"/>
      <c r="Y11223" t="str">
        <f t="shared" si="681"/>
        <v/>
      </c>
      <c r="AA11223" t="str">
        <f t="shared" si="682"/>
        <v/>
      </c>
      <c r="AC11223" s="7"/>
      <c r="AD11223" t="s">
        <v>20698</v>
      </c>
      <c r="AE11223">
        <f t="shared" si="683"/>
        <v>0</v>
      </c>
      <c r="AG11223" s="2"/>
      <c r="AI11223" s="7"/>
    </row>
    <row r="11224" spans="1:35" ht="11" customHeight="1" outlineLevel="1" x14ac:dyDescent="0.25">
      <c r="A11224" t="s">
        <v>3888</v>
      </c>
      <c r="C11224" s="2" t="s">
        <v>11983</v>
      </c>
      <c r="D11224" s="2" t="s">
        <v>20696</v>
      </c>
      <c r="E11224" s="7">
        <v>2019</v>
      </c>
      <c r="F11224" s="5" t="s">
        <v>9398</v>
      </c>
      <c r="H11224" s="5" t="s">
        <v>5398</v>
      </c>
      <c r="I11224" s="6" t="s">
        <v>20698</v>
      </c>
      <c r="J11224" s="6" t="s">
        <v>20697</v>
      </c>
      <c r="K11224" s="17">
        <v>3</v>
      </c>
      <c r="L11224" s="17" t="s">
        <v>7730</v>
      </c>
      <c r="M11224" s="9">
        <v>10</v>
      </c>
      <c r="N11224" s="9"/>
      <c r="O11224" s="21"/>
      <c r="Q11224" s="29"/>
      <c r="U11224" s="17"/>
      <c r="V11224" s="2"/>
      <c r="Y11224" t="str">
        <f t="shared" si="681"/>
        <v/>
      </c>
      <c r="AA11224">
        <f t="shared" si="682"/>
        <v>1</v>
      </c>
      <c r="AC11224" s="7"/>
      <c r="AD11224" t="s">
        <v>20698</v>
      </c>
      <c r="AE11224">
        <f t="shared" si="683"/>
        <v>0</v>
      </c>
      <c r="AG11224" s="2"/>
      <c r="AI11224" s="7"/>
    </row>
    <row r="11225" spans="1:35" ht="11" customHeight="1" outlineLevel="1" x14ac:dyDescent="0.25">
      <c r="A11225" t="s">
        <v>3888</v>
      </c>
      <c r="C11225" s="2" t="s">
        <v>11983</v>
      </c>
      <c r="D11225" s="2">
        <v>6502</v>
      </c>
      <c r="E11225" s="7">
        <v>2019</v>
      </c>
      <c r="F11225" s="5" t="s">
        <v>9464</v>
      </c>
      <c r="G11225">
        <v>1</v>
      </c>
      <c r="H11225" s="5" t="s">
        <v>5398</v>
      </c>
      <c r="I11225" s="6" t="s">
        <v>9223</v>
      </c>
      <c r="J11225" s="6" t="s">
        <v>7554</v>
      </c>
      <c r="K11225" s="17">
        <v>7</v>
      </c>
      <c r="L11225" s="17" t="s">
        <v>7732</v>
      </c>
      <c r="M11225" s="9"/>
      <c r="N11225" s="9"/>
      <c r="O11225" s="21"/>
      <c r="Q11225" s="29"/>
      <c r="U11225" s="17"/>
      <c r="V11225" s="2"/>
      <c r="Y11225" t="str">
        <f t="shared" si="681"/>
        <v/>
      </c>
      <c r="AA11225" t="str">
        <f t="shared" si="682"/>
        <v/>
      </c>
      <c r="AC11225" s="7"/>
      <c r="AD11225" t="s">
        <v>9223</v>
      </c>
      <c r="AE11225">
        <f t="shared" si="683"/>
        <v>0</v>
      </c>
      <c r="AG11225" s="2"/>
      <c r="AI11225" s="7"/>
    </row>
    <row r="11226" spans="1:35" ht="11" customHeight="1" outlineLevel="1" x14ac:dyDescent="0.25">
      <c r="A11226" t="s">
        <v>3888</v>
      </c>
      <c r="C11226" s="2" t="s">
        <v>11983</v>
      </c>
      <c r="D11226" s="2">
        <v>6503</v>
      </c>
      <c r="E11226" s="7">
        <v>2019</v>
      </c>
      <c r="F11226" s="5" t="s">
        <v>9464</v>
      </c>
      <c r="G11226">
        <v>1</v>
      </c>
      <c r="H11226" s="5" t="s">
        <v>5398</v>
      </c>
      <c r="I11226" s="6" t="s">
        <v>9223</v>
      </c>
      <c r="J11226" s="6" t="s">
        <v>7554</v>
      </c>
      <c r="K11226" s="17">
        <v>7</v>
      </c>
      <c r="L11226" s="17" t="s">
        <v>7732</v>
      </c>
      <c r="M11226" s="9"/>
      <c r="N11226" s="9"/>
      <c r="O11226" s="21"/>
      <c r="Q11226" s="29"/>
      <c r="U11226" s="17"/>
      <c r="V11226" s="2"/>
      <c r="Y11226" t="str">
        <f t="shared" si="681"/>
        <v/>
      </c>
      <c r="AA11226" t="str">
        <f t="shared" si="682"/>
        <v/>
      </c>
      <c r="AC11226" s="7"/>
      <c r="AD11226" t="s">
        <v>9223</v>
      </c>
      <c r="AE11226">
        <f t="shared" si="683"/>
        <v>0</v>
      </c>
      <c r="AG11226" s="2"/>
      <c r="AI11226" s="7"/>
    </row>
    <row r="11227" spans="1:35" ht="10.75" customHeight="1" outlineLevel="1" x14ac:dyDescent="0.25">
      <c r="A11227" t="s">
        <v>3888</v>
      </c>
      <c r="C11227" s="2" t="s">
        <v>11983</v>
      </c>
      <c r="D11227" s="2">
        <v>6504</v>
      </c>
      <c r="E11227" s="7">
        <v>2019</v>
      </c>
      <c r="F11227" s="5" t="s">
        <v>9464</v>
      </c>
      <c r="G11227">
        <v>1</v>
      </c>
      <c r="H11227" s="5" t="s">
        <v>5398</v>
      </c>
      <c r="I11227" s="6" t="s">
        <v>9223</v>
      </c>
      <c r="J11227" s="6" t="s">
        <v>7554</v>
      </c>
      <c r="K11227" s="17">
        <v>7</v>
      </c>
      <c r="L11227" s="17" t="s">
        <v>7732</v>
      </c>
      <c r="M11227" s="9"/>
      <c r="N11227" s="9"/>
      <c r="O11227" s="21"/>
      <c r="Q11227" s="29"/>
      <c r="U11227" s="17"/>
      <c r="V11227" s="2"/>
      <c r="Y11227" t="str">
        <f t="shared" si="681"/>
        <v/>
      </c>
      <c r="AA11227" t="str">
        <f t="shared" si="682"/>
        <v/>
      </c>
      <c r="AC11227" s="7"/>
      <c r="AD11227" t="s">
        <v>9223</v>
      </c>
      <c r="AE11227">
        <f t="shared" si="683"/>
        <v>0</v>
      </c>
      <c r="AG11227" s="2"/>
      <c r="AI11227" s="7"/>
    </row>
    <row r="11228" spans="1:35" ht="11" customHeight="1" outlineLevel="1" x14ac:dyDescent="0.25">
      <c r="A11228" t="s">
        <v>3888</v>
      </c>
      <c r="C11228" s="2" t="s">
        <v>11983</v>
      </c>
      <c r="D11228" s="2">
        <v>6505</v>
      </c>
      <c r="E11228" s="7">
        <v>2019</v>
      </c>
      <c r="F11228" s="5" t="s">
        <v>9464</v>
      </c>
      <c r="G11228">
        <v>1</v>
      </c>
      <c r="H11228" s="5" t="s">
        <v>5398</v>
      </c>
      <c r="I11228" s="6" t="s">
        <v>9223</v>
      </c>
      <c r="J11228" s="6" t="s">
        <v>7554</v>
      </c>
      <c r="K11228" s="17">
        <v>7</v>
      </c>
      <c r="L11228" s="17" t="s">
        <v>7732</v>
      </c>
      <c r="M11228" s="9"/>
      <c r="N11228" s="9"/>
      <c r="O11228" s="21"/>
      <c r="Q11228" s="29"/>
      <c r="U11228" s="17"/>
      <c r="V11228" s="2"/>
      <c r="Y11228" t="str">
        <f t="shared" si="681"/>
        <v/>
      </c>
      <c r="AA11228" t="str">
        <f t="shared" si="682"/>
        <v/>
      </c>
      <c r="AC11228" s="7"/>
      <c r="AD11228" t="s">
        <v>9223</v>
      </c>
      <c r="AE11228">
        <f t="shared" si="683"/>
        <v>0</v>
      </c>
      <c r="AG11228" s="2"/>
      <c r="AI11228" s="7"/>
    </row>
    <row r="11229" spans="1:35" ht="11" customHeight="1" outlineLevel="1" x14ac:dyDescent="0.25">
      <c r="A11229" t="s">
        <v>3888</v>
      </c>
      <c r="C11229" s="2" t="s">
        <v>11983</v>
      </c>
      <c r="D11229" s="2" t="s">
        <v>20699</v>
      </c>
      <c r="E11229" s="7">
        <v>2019</v>
      </c>
      <c r="F11229" s="5" t="s">
        <v>9465</v>
      </c>
      <c r="G11229">
        <v>1</v>
      </c>
      <c r="H11229" s="5" t="s">
        <v>5398</v>
      </c>
      <c r="I11229" s="6" t="s">
        <v>9223</v>
      </c>
      <c r="J11229" s="6" t="s">
        <v>7554</v>
      </c>
      <c r="K11229" s="17">
        <v>7</v>
      </c>
      <c r="L11229" s="17" t="s">
        <v>7732</v>
      </c>
      <c r="M11229" s="9"/>
      <c r="N11229" s="9"/>
      <c r="O11229" s="21"/>
      <c r="Q11229" s="29"/>
      <c r="U11229" s="17"/>
      <c r="V11229" s="2"/>
      <c r="Y11229" t="str">
        <f t="shared" ref="Y11229:Y11292" si="684">IF(COUNTIF(F11229,"*fdc*"),1,"")</f>
        <v/>
      </c>
      <c r="AA11229">
        <f t="shared" ref="AA11229:AA11292" si="685">IF(COUNTIF(F11229,"*s/s*"),1,"")</f>
        <v>1</v>
      </c>
      <c r="AC11229" s="7"/>
      <c r="AD11229" t="s">
        <v>9223</v>
      </c>
      <c r="AE11229">
        <f t="shared" si="683"/>
        <v>0</v>
      </c>
      <c r="AG11229" s="2"/>
      <c r="AI11229" s="7"/>
    </row>
    <row r="11230" spans="1:35" ht="11" customHeight="1" outlineLevel="1" x14ac:dyDescent="0.25">
      <c r="A11230" t="s">
        <v>3888</v>
      </c>
      <c r="C11230" s="2" t="s">
        <v>11983</v>
      </c>
      <c r="D11230" s="2">
        <v>6506</v>
      </c>
      <c r="E11230" s="7">
        <v>2019</v>
      </c>
      <c r="F11230" s="5" t="s">
        <v>9397</v>
      </c>
      <c r="G11230">
        <v>1</v>
      </c>
      <c r="H11230" s="5" t="s">
        <v>5398</v>
      </c>
      <c r="I11230" s="6" t="s">
        <v>9223</v>
      </c>
      <c r="J11230" s="6" t="s">
        <v>7554</v>
      </c>
      <c r="K11230" s="17">
        <v>7</v>
      </c>
      <c r="L11230" s="17" t="s">
        <v>7732</v>
      </c>
      <c r="M11230" s="9"/>
      <c r="N11230" s="9"/>
      <c r="O11230" s="21"/>
      <c r="Q11230" s="29"/>
      <c r="U11230" s="17"/>
      <c r="V11230" s="2"/>
      <c r="Y11230" t="str">
        <f t="shared" si="684"/>
        <v/>
      </c>
      <c r="AA11230" t="str">
        <f t="shared" si="685"/>
        <v/>
      </c>
      <c r="AC11230" s="7"/>
      <c r="AD11230" t="s">
        <v>9223</v>
      </c>
      <c r="AE11230">
        <f t="shared" si="683"/>
        <v>0</v>
      </c>
      <c r="AG11230" s="2"/>
      <c r="AI11230" s="7"/>
    </row>
    <row r="11231" spans="1:35" ht="11" customHeight="1" outlineLevel="1" x14ac:dyDescent="0.25">
      <c r="A11231" t="s">
        <v>3888</v>
      </c>
      <c r="C11231" s="2" t="s">
        <v>11983</v>
      </c>
      <c r="D11231" s="2" t="s">
        <v>20700</v>
      </c>
      <c r="E11231" s="7">
        <v>2019</v>
      </c>
      <c r="F11231" s="5" t="s">
        <v>9398</v>
      </c>
      <c r="G11231">
        <v>1</v>
      </c>
      <c r="H11231" s="5" t="s">
        <v>5398</v>
      </c>
      <c r="I11231" s="6" t="s">
        <v>9223</v>
      </c>
      <c r="J11231" s="6" t="s">
        <v>7554</v>
      </c>
      <c r="K11231" s="17">
        <v>7</v>
      </c>
      <c r="L11231" s="17" t="s">
        <v>7732</v>
      </c>
      <c r="M11231" s="9"/>
      <c r="N11231" s="9"/>
      <c r="O11231" s="21"/>
      <c r="Q11231" s="29"/>
      <c r="U11231" s="17"/>
      <c r="V11231" s="2"/>
      <c r="Y11231" t="str">
        <f t="shared" si="684"/>
        <v/>
      </c>
      <c r="AA11231">
        <f t="shared" si="685"/>
        <v>1</v>
      </c>
      <c r="AC11231" s="7"/>
      <c r="AD11231" t="s">
        <v>9223</v>
      </c>
      <c r="AE11231">
        <f t="shared" si="683"/>
        <v>0</v>
      </c>
      <c r="AG11231" s="2"/>
      <c r="AI11231" s="7"/>
    </row>
    <row r="11232" spans="1:35" ht="11" customHeight="1" outlineLevel="1" x14ac:dyDescent="0.25">
      <c r="A11232" t="s">
        <v>3888</v>
      </c>
      <c r="C11232" s="2" t="s">
        <v>11983</v>
      </c>
      <c r="D11232" s="2">
        <v>6584</v>
      </c>
      <c r="E11232" s="7">
        <v>2019</v>
      </c>
      <c r="F11232" s="5" t="s">
        <v>9464</v>
      </c>
      <c r="G11232">
        <v>1</v>
      </c>
      <c r="H11232" s="5" t="s">
        <v>5398</v>
      </c>
      <c r="I11232" s="6" t="s">
        <v>4361</v>
      </c>
      <c r="J11232" s="6" t="s">
        <v>9432</v>
      </c>
      <c r="K11232" s="17">
        <v>7</v>
      </c>
      <c r="L11232" s="17" t="s">
        <v>7732</v>
      </c>
      <c r="M11232" s="9"/>
      <c r="N11232" s="9"/>
      <c r="O11232" s="21"/>
      <c r="Q11232" s="29"/>
      <c r="U11232" s="17"/>
      <c r="V11232" s="2"/>
      <c r="Y11232" t="str">
        <f t="shared" si="684"/>
        <v/>
      </c>
      <c r="AA11232" t="str">
        <f t="shared" si="685"/>
        <v/>
      </c>
      <c r="AC11232" s="7"/>
      <c r="AD11232" t="s">
        <v>4361</v>
      </c>
      <c r="AE11232">
        <f t="shared" si="683"/>
        <v>1</v>
      </c>
      <c r="AG11232" s="2"/>
      <c r="AI11232" s="7"/>
    </row>
    <row r="11233" spans="1:35" ht="11" customHeight="1" outlineLevel="1" x14ac:dyDescent="0.25">
      <c r="A11233" t="s">
        <v>3888</v>
      </c>
      <c r="C11233" s="2" t="s">
        <v>11983</v>
      </c>
      <c r="D11233" s="2" t="s">
        <v>20701</v>
      </c>
      <c r="E11233" s="7">
        <v>2019</v>
      </c>
      <c r="F11233" s="5" t="s">
        <v>9465</v>
      </c>
      <c r="G11233">
        <v>1</v>
      </c>
      <c r="H11233" s="5" t="s">
        <v>5398</v>
      </c>
      <c r="I11233" s="6" t="s">
        <v>4361</v>
      </c>
      <c r="J11233" s="6" t="s">
        <v>9432</v>
      </c>
      <c r="K11233" s="17">
        <v>7</v>
      </c>
      <c r="L11233" s="17" t="s">
        <v>7732</v>
      </c>
      <c r="M11233" s="9"/>
      <c r="N11233" s="9"/>
      <c r="O11233" s="21"/>
      <c r="Q11233" s="29"/>
      <c r="U11233" s="17"/>
      <c r="V11233" s="2"/>
      <c r="Y11233" t="str">
        <f t="shared" si="684"/>
        <v/>
      </c>
      <c r="AA11233">
        <f t="shared" si="685"/>
        <v>1</v>
      </c>
      <c r="AC11233" s="7"/>
      <c r="AD11233" t="s">
        <v>4361</v>
      </c>
      <c r="AE11233">
        <f t="shared" si="683"/>
        <v>1</v>
      </c>
      <c r="AG11233" s="2"/>
      <c r="AI11233" s="7"/>
    </row>
    <row r="11234" spans="1:35" ht="11" customHeight="1" outlineLevel="1" x14ac:dyDescent="0.25">
      <c r="A11234" t="s">
        <v>3888</v>
      </c>
      <c r="C11234" s="2" t="s">
        <v>11983</v>
      </c>
      <c r="D11234" s="2">
        <v>6586</v>
      </c>
      <c r="E11234" s="7">
        <v>2019</v>
      </c>
      <c r="F11234" s="5" t="s">
        <v>9397</v>
      </c>
      <c r="G11234">
        <v>1</v>
      </c>
      <c r="H11234" s="5" t="s">
        <v>5398</v>
      </c>
      <c r="I11234" s="6" t="s">
        <v>4361</v>
      </c>
      <c r="J11234" s="6" t="s">
        <v>9432</v>
      </c>
      <c r="K11234" s="17">
        <v>7</v>
      </c>
      <c r="L11234" s="17" t="s">
        <v>7732</v>
      </c>
      <c r="M11234" s="9"/>
      <c r="N11234" s="9"/>
      <c r="O11234" s="21"/>
      <c r="Q11234" s="29"/>
      <c r="U11234" s="17"/>
      <c r="V11234" s="2"/>
      <c r="Y11234" t="str">
        <f t="shared" si="684"/>
        <v/>
      </c>
      <c r="AA11234" t="str">
        <f t="shared" si="685"/>
        <v/>
      </c>
      <c r="AC11234" s="7"/>
      <c r="AD11234" t="s">
        <v>4361</v>
      </c>
      <c r="AE11234">
        <f t="shared" si="683"/>
        <v>1</v>
      </c>
      <c r="AG11234" s="2"/>
      <c r="AI11234" s="7"/>
    </row>
    <row r="11235" spans="1:35" ht="11" customHeight="1" outlineLevel="1" x14ac:dyDescent="0.25">
      <c r="A11235" t="s">
        <v>3888</v>
      </c>
      <c r="C11235" s="2" t="s">
        <v>11983</v>
      </c>
      <c r="D11235" s="2" t="s">
        <v>20702</v>
      </c>
      <c r="E11235" s="7">
        <v>2019</v>
      </c>
      <c r="F11235" s="5" t="s">
        <v>9398</v>
      </c>
      <c r="G11235">
        <v>1</v>
      </c>
      <c r="H11235" s="5" t="s">
        <v>5398</v>
      </c>
      <c r="I11235" s="6" t="s">
        <v>4361</v>
      </c>
      <c r="J11235" s="6" t="s">
        <v>9432</v>
      </c>
      <c r="K11235" s="17">
        <v>7</v>
      </c>
      <c r="L11235" s="17" t="s">
        <v>7732</v>
      </c>
      <c r="M11235" s="9"/>
      <c r="N11235" s="9"/>
      <c r="O11235" s="21"/>
      <c r="Q11235" s="29"/>
      <c r="U11235" s="17"/>
      <c r="V11235" s="2"/>
      <c r="Y11235" t="str">
        <f t="shared" si="684"/>
        <v/>
      </c>
      <c r="AA11235">
        <f t="shared" si="685"/>
        <v>1</v>
      </c>
      <c r="AC11235" s="7"/>
      <c r="AD11235" t="s">
        <v>4361</v>
      </c>
      <c r="AE11235">
        <f t="shared" si="683"/>
        <v>1</v>
      </c>
      <c r="AG11235" s="2"/>
      <c r="AI11235" s="7"/>
    </row>
    <row r="11236" spans="1:35" ht="11" customHeight="1" outlineLevel="1" x14ac:dyDescent="0.25">
      <c r="A11236" t="s">
        <v>3888</v>
      </c>
      <c r="C11236" s="2" t="s">
        <v>11983</v>
      </c>
      <c r="D11236" s="2">
        <v>6659</v>
      </c>
      <c r="E11236" s="7">
        <v>2019</v>
      </c>
      <c r="F11236" s="5" t="s">
        <v>9464</v>
      </c>
      <c r="H11236" s="5" t="s">
        <v>5398</v>
      </c>
      <c r="I11236" s="6" t="s">
        <v>20705</v>
      </c>
      <c r="J11236" s="6" t="s">
        <v>989</v>
      </c>
      <c r="K11236" s="17">
        <v>1</v>
      </c>
      <c r="L11236" s="17" t="s">
        <v>20076</v>
      </c>
      <c r="M11236" s="9"/>
      <c r="N11236" s="9"/>
      <c r="O11236" s="21"/>
      <c r="Q11236" s="29"/>
      <c r="U11236" s="17"/>
      <c r="V11236" s="2"/>
      <c r="Y11236" t="str">
        <f t="shared" si="684"/>
        <v/>
      </c>
      <c r="AA11236" t="str">
        <f t="shared" si="685"/>
        <v/>
      </c>
      <c r="AC11236" s="7"/>
      <c r="AD11236" t="s">
        <v>20705</v>
      </c>
      <c r="AE11236">
        <f t="shared" si="683"/>
        <v>0</v>
      </c>
      <c r="AG11236" s="2"/>
      <c r="AI11236" s="7"/>
    </row>
    <row r="11237" spans="1:35" ht="11" customHeight="1" outlineLevel="1" x14ac:dyDescent="0.25">
      <c r="A11237" t="s">
        <v>3888</v>
      </c>
      <c r="C11237" s="2" t="s">
        <v>11983</v>
      </c>
      <c r="D11237" s="2">
        <v>6660</v>
      </c>
      <c r="E11237" s="7">
        <v>2019</v>
      </c>
      <c r="F11237" s="5" t="s">
        <v>9464</v>
      </c>
      <c r="H11237" s="5" t="s">
        <v>5398</v>
      </c>
      <c r="I11237" s="6" t="s">
        <v>20706</v>
      </c>
      <c r="J11237" s="6" t="s">
        <v>989</v>
      </c>
      <c r="K11237" s="17">
        <v>1</v>
      </c>
      <c r="L11237" s="17" t="s">
        <v>20076</v>
      </c>
      <c r="M11237" s="9"/>
      <c r="N11237" s="9"/>
      <c r="O11237" s="21"/>
      <c r="Q11237" s="29"/>
      <c r="U11237" s="17"/>
      <c r="V11237" s="2"/>
      <c r="Y11237" t="str">
        <f t="shared" si="684"/>
        <v/>
      </c>
      <c r="AA11237" t="str">
        <f t="shared" si="685"/>
        <v/>
      </c>
      <c r="AC11237" s="7"/>
      <c r="AD11237" t="s">
        <v>20706</v>
      </c>
      <c r="AE11237">
        <f t="shared" si="683"/>
        <v>0</v>
      </c>
      <c r="AG11237" s="2"/>
      <c r="AI11237" s="7"/>
    </row>
    <row r="11238" spans="1:35" ht="10.75" customHeight="1" outlineLevel="1" x14ac:dyDescent="0.25">
      <c r="A11238" t="s">
        <v>3888</v>
      </c>
      <c r="C11238" s="2" t="s">
        <v>11983</v>
      </c>
      <c r="D11238" s="2">
        <v>6661</v>
      </c>
      <c r="E11238" s="7">
        <v>2019</v>
      </c>
      <c r="F11238" s="5" t="s">
        <v>9464</v>
      </c>
      <c r="H11238" s="5" t="s">
        <v>5398</v>
      </c>
      <c r="I11238" s="6" t="s">
        <v>20707</v>
      </c>
      <c r="J11238" s="6" t="s">
        <v>989</v>
      </c>
      <c r="K11238" s="17">
        <v>1</v>
      </c>
      <c r="L11238" s="17" t="s">
        <v>20076</v>
      </c>
      <c r="M11238" s="9"/>
      <c r="N11238" s="9"/>
      <c r="O11238" s="21"/>
      <c r="Q11238" s="29"/>
      <c r="U11238" s="17"/>
      <c r="V11238" s="2"/>
      <c r="Y11238" t="str">
        <f t="shared" si="684"/>
        <v/>
      </c>
      <c r="AA11238" t="str">
        <f t="shared" si="685"/>
        <v/>
      </c>
      <c r="AC11238" s="7"/>
      <c r="AD11238" t="s">
        <v>20707</v>
      </c>
      <c r="AE11238">
        <f t="shared" si="683"/>
        <v>0</v>
      </c>
      <c r="AG11238" s="2"/>
      <c r="AI11238" s="7"/>
    </row>
    <row r="11239" spans="1:35" ht="11" customHeight="1" outlineLevel="1" x14ac:dyDescent="0.25">
      <c r="A11239" t="s">
        <v>3888</v>
      </c>
      <c r="C11239" s="2" t="s">
        <v>11983</v>
      </c>
      <c r="D11239" s="2">
        <v>6662</v>
      </c>
      <c r="E11239" s="7">
        <v>2019</v>
      </c>
      <c r="F11239" s="5" t="s">
        <v>9464</v>
      </c>
      <c r="H11239" s="5" t="s">
        <v>5398</v>
      </c>
      <c r="I11239" s="6" t="s">
        <v>20708</v>
      </c>
      <c r="J11239" s="6" t="s">
        <v>989</v>
      </c>
      <c r="K11239" s="17">
        <v>1</v>
      </c>
      <c r="L11239" s="17" t="s">
        <v>20076</v>
      </c>
      <c r="M11239" s="9"/>
      <c r="N11239" s="9"/>
      <c r="O11239" s="21"/>
      <c r="Q11239" s="29"/>
      <c r="U11239" s="17"/>
      <c r="V11239" s="2"/>
      <c r="Y11239" t="str">
        <f t="shared" si="684"/>
        <v/>
      </c>
      <c r="AA11239" t="str">
        <f t="shared" si="685"/>
        <v/>
      </c>
      <c r="AC11239" s="7"/>
      <c r="AD11239" t="s">
        <v>20708</v>
      </c>
      <c r="AE11239">
        <f t="shared" si="683"/>
        <v>0</v>
      </c>
      <c r="AG11239" s="2"/>
      <c r="AI11239" s="7"/>
    </row>
    <row r="11240" spans="1:35" ht="11" customHeight="1" outlineLevel="1" x14ac:dyDescent="0.25">
      <c r="A11240" t="s">
        <v>3888</v>
      </c>
      <c r="C11240" s="2" t="s">
        <v>11983</v>
      </c>
      <c r="D11240" s="2" t="s">
        <v>20703</v>
      </c>
      <c r="E11240" s="7">
        <v>2019</v>
      </c>
      <c r="F11240" s="5" t="s">
        <v>9465</v>
      </c>
      <c r="H11240" s="5" t="s">
        <v>5398</v>
      </c>
      <c r="I11240" s="6" t="s">
        <v>9874</v>
      </c>
      <c r="J11240" s="6" t="s">
        <v>989</v>
      </c>
      <c r="K11240" s="17">
        <v>1</v>
      </c>
      <c r="L11240" s="17" t="s">
        <v>7730</v>
      </c>
      <c r="M11240" s="9">
        <v>10</v>
      </c>
      <c r="N11240" s="9"/>
      <c r="O11240" s="21"/>
      <c r="Q11240" s="29"/>
      <c r="U11240" s="17"/>
      <c r="V11240" s="2"/>
      <c r="Y11240" t="str">
        <f t="shared" si="684"/>
        <v/>
      </c>
      <c r="AA11240">
        <f t="shared" si="685"/>
        <v>1</v>
      </c>
      <c r="AC11240" s="7"/>
      <c r="AD11240" t="s">
        <v>9874</v>
      </c>
      <c r="AE11240">
        <f t="shared" si="683"/>
        <v>0</v>
      </c>
      <c r="AG11240" s="2"/>
      <c r="AI11240" s="7"/>
    </row>
    <row r="11241" spans="1:35" ht="11" customHeight="1" outlineLevel="1" x14ac:dyDescent="0.25">
      <c r="A11241" t="s">
        <v>3888</v>
      </c>
      <c r="C11241" s="2" t="s">
        <v>11983</v>
      </c>
      <c r="D11241" s="2">
        <v>6663</v>
      </c>
      <c r="E11241" s="7">
        <v>2019</v>
      </c>
      <c r="F11241" s="5" t="s">
        <v>9397</v>
      </c>
      <c r="H11241" s="5" t="s">
        <v>5398</v>
      </c>
      <c r="I11241" s="6" t="s">
        <v>20709</v>
      </c>
      <c r="J11241" s="6" t="s">
        <v>989</v>
      </c>
      <c r="K11241" s="17">
        <v>1</v>
      </c>
      <c r="L11241" s="17" t="s">
        <v>20076</v>
      </c>
      <c r="M11241" s="9"/>
      <c r="N11241" s="9"/>
      <c r="O11241" s="21"/>
      <c r="Q11241" s="29"/>
      <c r="U11241" s="17"/>
      <c r="V11241" s="2"/>
      <c r="Y11241" t="str">
        <f t="shared" si="684"/>
        <v/>
      </c>
      <c r="AA11241" t="str">
        <f t="shared" si="685"/>
        <v/>
      </c>
      <c r="AC11241" s="7"/>
      <c r="AD11241" t="s">
        <v>20709</v>
      </c>
      <c r="AE11241">
        <f t="shared" si="683"/>
        <v>0</v>
      </c>
      <c r="AG11241" s="2"/>
      <c r="AI11241" s="7"/>
    </row>
    <row r="11242" spans="1:35" ht="11" customHeight="1" outlineLevel="1" x14ac:dyDescent="0.25">
      <c r="A11242" t="s">
        <v>3888</v>
      </c>
      <c r="C11242" s="2" t="s">
        <v>11983</v>
      </c>
      <c r="D11242" s="2" t="s">
        <v>20704</v>
      </c>
      <c r="E11242" s="7">
        <v>2019</v>
      </c>
      <c r="F11242" s="5" t="s">
        <v>9398</v>
      </c>
      <c r="H11242" s="5" t="s">
        <v>5398</v>
      </c>
      <c r="I11242" s="6" t="s">
        <v>19278</v>
      </c>
      <c r="J11242" s="6" t="s">
        <v>989</v>
      </c>
      <c r="K11242" s="17">
        <v>1</v>
      </c>
      <c r="L11242" s="17" t="s">
        <v>7730</v>
      </c>
      <c r="M11242" s="9">
        <v>10</v>
      </c>
      <c r="N11242" s="9"/>
      <c r="O11242" s="21"/>
      <c r="Q11242" s="29"/>
      <c r="U11242" s="17"/>
      <c r="V11242" s="2"/>
      <c r="Y11242" t="str">
        <f t="shared" si="684"/>
        <v/>
      </c>
      <c r="AA11242">
        <f t="shared" si="685"/>
        <v>1</v>
      </c>
      <c r="AC11242" s="7"/>
      <c r="AD11242" t="s">
        <v>19278</v>
      </c>
      <c r="AE11242">
        <f t="shared" si="683"/>
        <v>0</v>
      </c>
      <c r="AG11242" s="2"/>
      <c r="AI11242" s="7"/>
    </row>
    <row r="11243" spans="1:35" ht="11" customHeight="1" outlineLevel="1" x14ac:dyDescent="0.25">
      <c r="A11243" t="s">
        <v>3888</v>
      </c>
      <c r="C11243" s="2" t="s">
        <v>11983</v>
      </c>
      <c r="D11243" s="2">
        <v>6942</v>
      </c>
      <c r="E11243" s="7">
        <v>2019</v>
      </c>
      <c r="F11243" s="5" t="s">
        <v>9464</v>
      </c>
      <c r="G11243">
        <v>1</v>
      </c>
      <c r="H11243" s="5" t="s">
        <v>5398</v>
      </c>
      <c r="I11243" s="6" t="s">
        <v>9223</v>
      </c>
      <c r="J11243" s="6" t="s">
        <v>7554</v>
      </c>
      <c r="K11243" s="17">
        <v>7</v>
      </c>
      <c r="L11243" s="17" t="s">
        <v>7732</v>
      </c>
      <c r="M11243" s="9"/>
      <c r="N11243" s="9"/>
      <c r="O11243" s="21"/>
      <c r="Q11243" s="29"/>
      <c r="U11243" s="17"/>
      <c r="V11243" s="2"/>
      <c r="Y11243" t="str">
        <f t="shared" si="684"/>
        <v/>
      </c>
      <c r="AA11243" t="str">
        <f t="shared" si="685"/>
        <v/>
      </c>
      <c r="AC11243" s="7"/>
      <c r="AD11243" t="s">
        <v>9223</v>
      </c>
      <c r="AE11243">
        <f t="shared" ref="AE11243:AE11257" si="686">COUNTIF(I11243,"*Fuji*")</f>
        <v>0</v>
      </c>
      <c r="AG11243" s="2"/>
      <c r="AI11243" s="7"/>
    </row>
    <row r="11244" spans="1:35" ht="11" customHeight="1" outlineLevel="1" x14ac:dyDescent="0.25">
      <c r="A11244" t="s">
        <v>3888</v>
      </c>
      <c r="C11244" s="2" t="s">
        <v>11983</v>
      </c>
      <c r="D11244" s="2">
        <v>6943</v>
      </c>
      <c r="E11244" s="7">
        <v>2019</v>
      </c>
      <c r="F11244" s="5" t="s">
        <v>9464</v>
      </c>
      <c r="G11244">
        <v>1</v>
      </c>
      <c r="H11244" s="5" t="s">
        <v>5398</v>
      </c>
      <c r="I11244" s="6" t="s">
        <v>9223</v>
      </c>
      <c r="J11244" s="6" t="s">
        <v>7554</v>
      </c>
      <c r="K11244" s="17">
        <v>7</v>
      </c>
      <c r="L11244" s="17" t="s">
        <v>7732</v>
      </c>
      <c r="M11244" s="9"/>
      <c r="N11244" s="9"/>
      <c r="O11244" s="21"/>
      <c r="Q11244" s="29"/>
      <c r="U11244" s="17"/>
      <c r="V11244" s="2"/>
      <c r="Y11244" t="str">
        <f t="shared" si="684"/>
        <v/>
      </c>
      <c r="AA11244" t="str">
        <f t="shared" si="685"/>
        <v/>
      </c>
      <c r="AC11244" s="7"/>
      <c r="AD11244" t="s">
        <v>9223</v>
      </c>
      <c r="AE11244">
        <f t="shared" si="686"/>
        <v>0</v>
      </c>
      <c r="AG11244" s="2"/>
      <c r="AI11244" s="7"/>
    </row>
    <row r="11245" spans="1:35" ht="10.75" customHeight="1" outlineLevel="1" x14ac:dyDescent="0.25">
      <c r="A11245" t="s">
        <v>3888</v>
      </c>
      <c r="C11245" s="2" t="s">
        <v>11983</v>
      </c>
      <c r="D11245" s="2">
        <v>6944</v>
      </c>
      <c r="E11245" s="7">
        <v>2019</v>
      </c>
      <c r="F11245" s="5" t="s">
        <v>9464</v>
      </c>
      <c r="G11245">
        <v>1</v>
      </c>
      <c r="H11245" s="5" t="s">
        <v>5398</v>
      </c>
      <c r="I11245" s="6" t="s">
        <v>9223</v>
      </c>
      <c r="J11245" s="6" t="s">
        <v>7554</v>
      </c>
      <c r="K11245" s="17">
        <v>7</v>
      </c>
      <c r="L11245" s="17" t="s">
        <v>7732</v>
      </c>
      <c r="M11245" s="9"/>
      <c r="N11245" s="9"/>
      <c r="O11245" s="21"/>
      <c r="Q11245" s="29"/>
      <c r="U11245" s="17"/>
      <c r="V11245" s="2"/>
      <c r="Y11245" t="str">
        <f t="shared" si="684"/>
        <v/>
      </c>
      <c r="AA11245" t="str">
        <f t="shared" si="685"/>
        <v/>
      </c>
      <c r="AC11245" s="7"/>
      <c r="AD11245" t="s">
        <v>9223</v>
      </c>
      <c r="AE11245">
        <f t="shared" si="686"/>
        <v>0</v>
      </c>
      <c r="AG11245" s="2"/>
      <c r="AI11245" s="7"/>
    </row>
    <row r="11246" spans="1:35" ht="11" customHeight="1" outlineLevel="1" x14ac:dyDescent="0.25">
      <c r="A11246" t="s">
        <v>3888</v>
      </c>
      <c r="C11246" s="2" t="s">
        <v>11983</v>
      </c>
      <c r="D11246" s="2">
        <v>6945</v>
      </c>
      <c r="E11246" s="7">
        <v>2019</v>
      </c>
      <c r="F11246" s="5" t="s">
        <v>9464</v>
      </c>
      <c r="G11246">
        <v>1</v>
      </c>
      <c r="H11246" s="5" t="s">
        <v>5398</v>
      </c>
      <c r="I11246" s="6" t="s">
        <v>9223</v>
      </c>
      <c r="J11246" s="6" t="s">
        <v>7554</v>
      </c>
      <c r="K11246" s="17">
        <v>7</v>
      </c>
      <c r="L11246" s="17" t="s">
        <v>7732</v>
      </c>
      <c r="M11246" s="9"/>
      <c r="N11246" s="9"/>
      <c r="O11246" s="21"/>
      <c r="Q11246" s="29"/>
      <c r="U11246" s="17"/>
      <c r="V11246" s="2"/>
      <c r="Y11246" t="str">
        <f t="shared" si="684"/>
        <v/>
      </c>
      <c r="AA11246" t="str">
        <f t="shared" si="685"/>
        <v/>
      </c>
      <c r="AC11246" s="7"/>
      <c r="AD11246" t="s">
        <v>9223</v>
      </c>
      <c r="AE11246">
        <f t="shared" si="686"/>
        <v>0</v>
      </c>
      <c r="AG11246" s="2"/>
      <c r="AI11246" s="7"/>
    </row>
    <row r="11247" spans="1:35" ht="11" customHeight="1" outlineLevel="1" x14ac:dyDescent="0.25">
      <c r="A11247" t="s">
        <v>3888</v>
      </c>
      <c r="C11247" s="2" t="s">
        <v>11983</v>
      </c>
      <c r="D11247" s="2" t="s">
        <v>20710</v>
      </c>
      <c r="E11247" s="7">
        <v>2019</v>
      </c>
      <c r="F11247" s="5" t="s">
        <v>9465</v>
      </c>
      <c r="G11247">
        <v>1</v>
      </c>
      <c r="H11247" s="5" t="s">
        <v>5398</v>
      </c>
      <c r="I11247" s="6" t="s">
        <v>9223</v>
      </c>
      <c r="J11247" s="6" t="s">
        <v>7554</v>
      </c>
      <c r="K11247" s="17">
        <v>7</v>
      </c>
      <c r="L11247" s="17" t="s">
        <v>7732</v>
      </c>
      <c r="M11247" s="9"/>
      <c r="N11247" s="9"/>
      <c r="O11247" s="21"/>
      <c r="Q11247" s="29"/>
      <c r="U11247" s="17"/>
      <c r="V11247" s="2"/>
      <c r="Y11247" t="str">
        <f t="shared" si="684"/>
        <v/>
      </c>
      <c r="AA11247">
        <f t="shared" si="685"/>
        <v>1</v>
      </c>
      <c r="AC11247" s="7"/>
      <c r="AD11247" t="s">
        <v>9223</v>
      </c>
      <c r="AE11247">
        <f t="shared" si="686"/>
        <v>0</v>
      </c>
      <c r="AG11247" s="2"/>
      <c r="AI11247" s="7"/>
    </row>
    <row r="11248" spans="1:35" ht="11" customHeight="1" outlineLevel="1" x14ac:dyDescent="0.25">
      <c r="A11248" t="s">
        <v>3888</v>
      </c>
      <c r="C11248" s="2" t="s">
        <v>11983</v>
      </c>
      <c r="D11248" s="2">
        <v>6946</v>
      </c>
      <c r="E11248" s="7">
        <v>2019</v>
      </c>
      <c r="F11248" s="5" t="s">
        <v>9397</v>
      </c>
      <c r="G11248">
        <v>1</v>
      </c>
      <c r="H11248" s="5" t="s">
        <v>5398</v>
      </c>
      <c r="I11248" s="6" t="s">
        <v>9223</v>
      </c>
      <c r="J11248" s="6" t="s">
        <v>7554</v>
      </c>
      <c r="K11248" s="17">
        <v>7</v>
      </c>
      <c r="L11248" s="17" t="s">
        <v>7732</v>
      </c>
      <c r="M11248" s="9"/>
      <c r="N11248" s="9"/>
      <c r="O11248" s="21"/>
      <c r="Q11248" s="29"/>
      <c r="U11248" s="17"/>
      <c r="V11248" s="2"/>
      <c r="Y11248" t="str">
        <f t="shared" si="684"/>
        <v/>
      </c>
      <c r="AA11248" t="str">
        <f t="shared" si="685"/>
        <v/>
      </c>
      <c r="AC11248" s="7"/>
      <c r="AD11248" t="s">
        <v>9223</v>
      </c>
      <c r="AE11248">
        <f t="shared" si="686"/>
        <v>0</v>
      </c>
      <c r="AG11248" s="2"/>
      <c r="AI11248" s="7"/>
    </row>
    <row r="11249" spans="1:49" ht="11" customHeight="1" outlineLevel="1" x14ac:dyDescent="0.25">
      <c r="A11249" t="s">
        <v>3888</v>
      </c>
      <c r="C11249" s="2" t="s">
        <v>11983</v>
      </c>
      <c r="D11249" s="2" t="s">
        <v>20711</v>
      </c>
      <c r="E11249" s="7">
        <v>2019</v>
      </c>
      <c r="F11249" s="5" t="s">
        <v>9398</v>
      </c>
      <c r="G11249">
        <v>1</v>
      </c>
      <c r="H11249" s="5" t="s">
        <v>5398</v>
      </c>
      <c r="I11249" s="6" t="s">
        <v>9223</v>
      </c>
      <c r="J11249" s="6" t="s">
        <v>7554</v>
      </c>
      <c r="K11249" s="17">
        <v>7</v>
      </c>
      <c r="L11249" s="17" t="s">
        <v>7732</v>
      </c>
      <c r="M11249" s="9"/>
      <c r="N11249" s="9"/>
      <c r="O11249" s="21"/>
      <c r="Q11249" s="29"/>
      <c r="U11249" s="17"/>
      <c r="V11249" s="2"/>
      <c r="Y11249" t="str">
        <f t="shared" si="684"/>
        <v/>
      </c>
      <c r="AA11249">
        <f t="shared" si="685"/>
        <v>1</v>
      </c>
      <c r="AC11249" s="7"/>
      <c r="AD11249" t="s">
        <v>9223</v>
      </c>
      <c r="AE11249">
        <f t="shared" si="686"/>
        <v>0</v>
      </c>
      <c r="AG11249" s="2"/>
      <c r="AI11249" s="7"/>
    </row>
    <row r="11250" spans="1:49" ht="11" customHeight="1" outlineLevel="1" x14ac:dyDescent="0.25">
      <c r="A11250" t="s">
        <v>3888</v>
      </c>
      <c r="C11250" s="2" t="s">
        <v>11983</v>
      </c>
      <c r="D11250" s="2">
        <v>7242</v>
      </c>
      <c r="E11250" s="7">
        <v>2020</v>
      </c>
      <c r="F11250" s="5" t="s">
        <v>9464</v>
      </c>
      <c r="H11250" s="5" t="s">
        <v>5398</v>
      </c>
      <c r="I11250" s="6" t="s">
        <v>9223</v>
      </c>
      <c r="J11250" s="6" t="s">
        <v>7554</v>
      </c>
      <c r="K11250" s="17">
        <v>7</v>
      </c>
      <c r="L11250" s="17" t="s">
        <v>7732</v>
      </c>
      <c r="M11250" s="9"/>
      <c r="N11250" s="9"/>
      <c r="O11250" s="21"/>
      <c r="Q11250" s="29"/>
      <c r="U11250" s="17"/>
      <c r="V11250" s="2"/>
      <c r="Y11250" t="str">
        <f t="shared" si="684"/>
        <v/>
      </c>
      <c r="AA11250" t="str">
        <f t="shared" si="685"/>
        <v/>
      </c>
      <c r="AC11250" s="7"/>
      <c r="AD11250" t="s">
        <v>9223</v>
      </c>
      <c r="AE11250">
        <f t="shared" si="686"/>
        <v>0</v>
      </c>
      <c r="AG11250" s="2"/>
      <c r="AI11250" s="7"/>
    </row>
    <row r="11251" spans="1:49" ht="11" customHeight="1" outlineLevel="1" x14ac:dyDescent="0.25">
      <c r="A11251" t="s">
        <v>3888</v>
      </c>
      <c r="C11251" s="2" t="s">
        <v>11983</v>
      </c>
      <c r="D11251" s="2">
        <v>7243</v>
      </c>
      <c r="E11251" s="7">
        <v>2020</v>
      </c>
      <c r="F11251" s="5" t="s">
        <v>9464</v>
      </c>
      <c r="H11251" s="5" t="s">
        <v>5398</v>
      </c>
      <c r="I11251" s="6" t="s">
        <v>9223</v>
      </c>
      <c r="J11251" s="6" t="s">
        <v>7554</v>
      </c>
      <c r="K11251" s="17">
        <v>7</v>
      </c>
      <c r="L11251" s="17" t="s">
        <v>7732</v>
      </c>
      <c r="M11251" s="9"/>
      <c r="N11251" s="9"/>
      <c r="O11251" s="21"/>
      <c r="Q11251" s="29"/>
      <c r="U11251" s="17"/>
      <c r="V11251" s="2"/>
      <c r="Y11251" t="str">
        <f t="shared" si="684"/>
        <v/>
      </c>
      <c r="AA11251" t="str">
        <f t="shared" si="685"/>
        <v/>
      </c>
      <c r="AC11251" s="7"/>
      <c r="AD11251" t="s">
        <v>9223</v>
      </c>
      <c r="AE11251">
        <f t="shared" si="686"/>
        <v>0</v>
      </c>
      <c r="AG11251" s="2"/>
      <c r="AI11251" s="7"/>
    </row>
    <row r="11252" spans="1:49" ht="11" customHeight="1" outlineLevel="1" x14ac:dyDescent="0.25">
      <c r="A11252" t="s">
        <v>3888</v>
      </c>
      <c r="C11252" s="2" t="s">
        <v>11983</v>
      </c>
      <c r="D11252" s="2">
        <v>7244</v>
      </c>
      <c r="E11252" s="7">
        <v>2020</v>
      </c>
      <c r="F11252" s="5" t="s">
        <v>9464</v>
      </c>
      <c r="H11252" s="5" t="s">
        <v>5398</v>
      </c>
      <c r="I11252" s="6" t="s">
        <v>9223</v>
      </c>
      <c r="J11252" s="6" t="s">
        <v>7554</v>
      </c>
      <c r="K11252" s="17">
        <v>7</v>
      </c>
      <c r="L11252" s="17" t="s">
        <v>7732</v>
      </c>
      <c r="M11252" s="9"/>
      <c r="N11252" s="9"/>
      <c r="O11252" s="21"/>
      <c r="Q11252" s="29"/>
      <c r="U11252" s="17"/>
      <c r="V11252" s="2"/>
      <c r="Y11252" t="str">
        <f t="shared" si="684"/>
        <v/>
      </c>
      <c r="AA11252" t="str">
        <f t="shared" si="685"/>
        <v/>
      </c>
      <c r="AC11252" s="7"/>
      <c r="AD11252" t="s">
        <v>9223</v>
      </c>
      <c r="AE11252">
        <f t="shared" si="686"/>
        <v>0</v>
      </c>
      <c r="AG11252" s="2"/>
      <c r="AI11252" s="7"/>
    </row>
    <row r="11253" spans="1:49" ht="11" customHeight="1" outlineLevel="1" x14ac:dyDescent="0.25">
      <c r="A11253" t="s">
        <v>3888</v>
      </c>
      <c r="C11253" s="2" t="s">
        <v>11983</v>
      </c>
      <c r="D11253" s="2">
        <v>7245</v>
      </c>
      <c r="E11253" s="7">
        <v>2020</v>
      </c>
      <c r="F11253" s="5" t="s">
        <v>9464</v>
      </c>
      <c r="H11253" s="5" t="s">
        <v>5398</v>
      </c>
      <c r="I11253" s="6" t="s">
        <v>9223</v>
      </c>
      <c r="J11253" s="6" t="s">
        <v>7554</v>
      </c>
      <c r="K11253" s="17">
        <v>7</v>
      </c>
      <c r="L11253" s="17" t="s">
        <v>7732</v>
      </c>
      <c r="M11253" s="9"/>
      <c r="N11253" s="9"/>
      <c r="O11253" s="21"/>
      <c r="Q11253" s="29"/>
      <c r="U11253" s="17"/>
      <c r="V11253" s="2"/>
      <c r="Y11253" t="str">
        <f t="shared" si="684"/>
        <v/>
      </c>
      <c r="AA11253" t="str">
        <f t="shared" si="685"/>
        <v/>
      </c>
      <c r="AC11253" s="7"/>
      <c r="AD11253" t="s">
        <v>9223</v>
      </c>
      <c r="AE11253">
        <f t="shared" si="686"/>
        <v>0</v>
      </c>
      <c r="AG11253" s="2"/>
      <c r="AI11253" s="7"/>
    </row>
    <row r="11254" spans="1:49" ht="11" customHeight="1" outlineLevel="1" x14ac:dyDescent="0.25">
      <c r="A11254" t="s">
        <v>3888</v>
      </c>
      <c r="C11254" s="2" t="s">
        <v>11983</v>
      </c>
      <c r="D11254" s="2" t="s">
        <v>11373</v>
      </c>
      <c r="E11254" s="7">
        <v>2020</v>
      </c>
      <c r="F11254" s="5" t="s">
        <v>9465</v>
      </c>
      <c r="H11254" s="5" t="s">
        <v>5398</v>
      </c>
      <c r="I11254" s="6" t="s">
        <v>9223</v>
      </c>
      <c r="J11254" s="6" t="s">
        <v>7554</v>
      </c>
      <c r="K11254" s="17">
        <v>7</v>
      </c>
      <c r="L11254" s="17" t="s">
        <v>7732</v>
      </c>
      <c r="M11254" s="9"/>
      <c r="N11254" s="9"/>
      <c r="O11254" s="21"/>
      <c r="Q11254" s="29"/>
      <c r="U11254" s="17"/>
      <c r="V11254" s="2"/>
      <c r="Y11254" t="str">
        <f t="shared" si="684"/>
        <v/>
      </c>
      <c r="AA11254">
        <f t="shared" si="685"/>
        <v>1</v>
      </c>
      <c r="AC11254" s="7"/>
      <c r="AD11254" t="s">
        <v>9223</v>
      </c>
      <c r="AE11254">
        <f t="shared" si="686"/>
        <v>0</v>
      </c>
      <c r="AG11254" s="2"/>
      <c r="AI11254" s="7"/>
    </row>
    <row r="11255" spans="1:49" ht="11" customHeight="1" outlineLevel="1" x14ac:dyDescent="0.25">
      <c r="A11255" t="s">
        <v>3888</v>
      </c>
      <c r="C11255" s="2" t="s">
        <v>11983</v>
      </c>
      <c r="D11255" s="2">
        <v>7246</v>
      </c>
      <c r="E11255" s="7">
        <v>2020</v>
      </c>
      <c r="F11255" s="5" t="s">
        <v>9397</v>
      </c>
      <c r="H11255" s="5" t="s">
        <v>5398</v>
      </c>
      <c r="I11255" s="6" t="s">
        <v>9223</v>
      </c>
      <c r="J11255" s="6" t="s">
        <v>7554</v>
      </c>
      <c r="K11255" s="17">
        <v>7</v>
      </c>
      <c r="L11255" s="17" t="s">
        <v>7732</v>
      </c>
      <c r="M11255" s="9"/>
      <c r="N11255" s="9"/>
      <c r="O11255" s="21"/>
      <c r="Q11255" s="29"/>
      <c r="U11255" s="17"/>
      <c r="V11255" s="2"/>
      <c r="Y11255" t="str">
        <f t="shared" si="684"/>
        <v/>
      </c>
      <c r="AA11255" t="str">
        <f t="shared" si="685"/>
        <v/>
      </c>
      <c r="AC11255" s="7"/>
      <c r="AD11255" t="s">
        <v>9223</v>
      </c>
      <c r="AE11255">
        <f t="shared" si="686"/>
        <v>0</v>
      </c>
      <c r="AG11255" s="2"/>
      <c r="AI11255" s="7"/>
    </row>
    <row r="11256" spans="1:49" ht="11" customHeight="1" outlineLevel="1" x14ac:dyDescent="0.25">
      <c r="A11256" t="s">
        <v>3888</v>
      </c>
      <c r="C11256" s="2" t="s">
        <v>11983</v>
      </c>
      <c r="D11256" s="2" t="s">
        <v>11374</v>
      </c>
      <c r="E11256" s="7">
        <v>2020</v>
      </c>
      <c r="F11256" s="5" t="s">
        <v>9398</v>
      </c>
      <c r="H11256" s="5" t="s">
        <v>5398</v>
      </c>
      <c r="I11256" s="6" t="s">
        <v>9223</v>
      </c>
      <c r="J11256" s="6" t="s">
        <v>7554</v>
      </c>
      <c r="K11256" s="17">
        <v>7</v>
      </c>
      <c r="L11256" s="17" t="s">
        <v>7732</v>
      </c>
      <c r="M11256" s="9"/>
      <c r="N11256" s="9"/>
      <c r="O11256" s="21"/>
      <c r="Q11256" s="29"/>
      <c r="U11256" s="17"/>
      <c r="V11256" s="2"/>
      <c r="Y11256" t="str">
        <f t="shared" si="684"/>
        <v/>
      </c>
      <c r="AA11256">
        <f t="shared" si="685"/>
        <v>1</v>
      </c>
      <c r="AC11256" s="7"/>
      <c r="AD11256" t="s">
        <v>9223</v>
      </c>
      <c r="AE11256">
        <f t="shared" si="686"/>
        <v>0</v>
      </c>
      <c r="AG11256" s="2"/>
      <c r="AI11256" s="7"/>
    </row>
    <row r="11257" spans="1:49" ht="11" customHeight="1" outlineLevel="1" x14ac:dyDescent="0.25">
      <c r="A11257" t="s">
        <v>3888</v>
      </c>
      <c r="C11257" s="2" t="s">
        <v>11983</v>
      </c>
      <c r="D11257" s="2" t="s">
        <v>20712</v>
      </c>
      <c r="E11257" s="7">
        <v>2020</v>
      </c>
      <c r="F11257" s="5" t="s">
        <v>9771</v>
      </c>
      <c r="H11257" s="5" t="s">
        <v>5398</v>
      </c>
      <c r="I11257" s="6" t="s">
        <v>20713</v>
      </c>
      <c r="J11257" s="6" t="s">
        <v>15114</v>
      </c>
      <c r="K11257" s="17">
        <v>7</v>
      </c>
      <c r="L11257" s="17" t="s">
        <v>7730</v>
      </c>
      <c r="M11257" s="9">
        <v>9.5</v>
      </c>
      <c r="N11257" s="9"/>
      <c r="O11257" s="21"/>
      <c r="Q11257" s="29"/>
      <c r="U11257" s="17"/>
      <c r="V11257" s="2"/>
      <c r="Y11257" t="str">
        <f t="shared" si="684"/>
        <v/>
      </c>
      <c r="AA11257">
        <f t="shared" si="685"/>
        <v>1</v>
      </c>
      <c r="AC11257" s="7"/>
      <c r="AD11257" t="s">
        <v>20713</v>
      </c>
      <c r="AE11257">
        <f t="shared" si="686"/>
        <v>0</v>
      </c>
      <c r="AG11257" s="2"/>
      <c r="AI11257" s="7"/>
    </row>
    <row r="11258" spans="1:49" ht="11" customHeight="1" x14ac:dyDescent="0.25">
      <c r="A11258" t="s">
        <v>15663</v>
      </c>
      <c r="B11258" t="s">
        <v>15636</v>
      </c>
      <c r="C11258" s="2" t="s">
        <v>12455</v>
      </c>
      <c r="E11258" s="7"/>
      <c r="F11258" s="5"/>
      <c r="H11258" s="5"/>
      <c r="I11258" s="6"/>
      <c r="J11258" s="6"/>
      <c r="K11258" s="17"/>
      <c r="L11258" s="17"/>
      <c r="M11258" s="9"/>
      <c r="N11258" s="9">
        <f>SUM(M11259:M11297)</f>
        <v>53.85</v>
      </c>
      <c r="O11258" s="21">
        <v>1337</v>
      </c>
      <c r="P11258">
        <f>COUNTIF(L11259:L11297,"*")</f>
        <v>39</v>
      </c>
      <c r="Q11258" s="29">
        <f>P11258/O11258</f>
        <v>2.9169783096484669E-2</v>
      </c>
      <c r="R11258">
        <f>COUNTIF(L11259:L11297,"Y")+COUNTIF(L11259:L11297,"S")</f>
        <v>20</v>
      </c>
      <c r="U11258" s="17" t="s">
        <v>7730</v>
      </c>
      <c r="V11258" s="2"/>
      <c r="W11258" t="s">
        <v>18449</v>
      </c>
      <c r="Y11258" t="str">
        <f t="shared" si="684"/>
        <v/>
      </c>
      <c r="AA11258" t="str">
        <f t="shared" si="685"/>
        <v/>
      </c>
      <c r="AC11258" s="7"/>
      <c r="AF11258">
        <f>COUNTIF(AE11259:AE11297,"1")</f>
        <v>0</v>
      </c>
      <c r="AG11258" s="2"/>
      <c r="AI11258" s="7"/>
      <c r="AJ11258">
        <f>COUNTIF($K11259:$K11297,"1")-COUNTIFS($K11259:$K11297,"1",$L11259:$L11297,"V")</f>
        <v>0</v>
      </c>
      <c r="AK11258">
        <f>COUNTIFS($K11259:$K11297,"1",$L11259:$L11297,"Y")+COUNTIFS($K11259:$K11297,"1",$L11259:$L11297,"s")</f>
        <v>0</v>
      </c>
      <c r="AL11258">
        <f>COUNTIF($K11259:$K11297,"2")-COUNTIFS($K11259:$K11297,"2",$L11259:$L11297,"V")</f>
        <v>4</v>
      </c>
      <c r="AM11258">
        <f>COUNTIFS($K11259:$K11297,"2",$L11259:$L11297,"Y")+COUNTIFS($K11259:$K11297,"2",$L11259:$L11297,"s")</f>
        <v>1</v>
      </c>
      <c r="AN11258">
        <f>COUNTIF($K11259:$K11297,"3")-COUNTIFS($K11259:$K11297,"3",$L11259:$L11297,"V")</f>
        <v>11</v>
      </c>
      <c r="AO11258">
        <f>COUNTIFS($K11259:$K11297,"3",$L11259:$L11297,"Y")+COUNTIFS($K11259:$K11297,"3",$L11259:$L11297,"s")</f>
        <v>7</v>
      </c>
      <c r="AP11258">
        <f>COUNTIF($K11259:$K11297,"4")-COUNTIFS($K11259:$K11297,"4",$L11259:$L11297,"V")</f>
        <v>0</v>
      </c>
      <c r="AQ11258">
        <f>COUNTIFS($K11259:$K11297,"4",$L11259:$L11297,"Y")+COUNTIFS($K11259:$K11297,"4",$L11259:$L11297,"s")</f>
        <v>0</v>
      </c>
      <c r="AR11258">
        <f>COUNTIF($K11259:$K11297,"5")-COUNTIFS($K11259:$K11297,"5",$L11259:$L11297,"V")</f>
        <v>8</v>
      </c>
      <c r="AS11258">
        <f>COUNTIFS($K11259:$K11297,"5",$L11259:$L11297,"Y")+COUNTIFS($K11259:$K11297,"5",$L11259:$L11297,"s")</f>
        <v>7</v>
      </c>
      <c r="AT11258">
        <f>COUNTIF($K11259:$K11297,"6")-COUNTIFS($K11259:$K11297,"6",$L11259:$L11297,"V")</f>
        <v>9</v>
      </c>
      <c r="AU11258">
        <f>COUNTIFS($K11259:$K11297,"6",$L11259:$L11297,"Y")+COUNTIFS($K11259:$K11297,"6",$L11259:$L11297,"s")</f>
        <v>5</v>
      </c>
      <c r="AV11258">
        <f>COUNTIF($K11259:$K11297,"7")-COUNTIFS($K11259:$K11297,"7",$L11259:$L11297,"V")</f>
        <v>0</v>
      </c>
      <c r="AW11258">
        <f>COUNTIFS($K11259:$K11297,"7",$L11259:$L11297,"Y")+COUNTIFS($K11259:$K11297,"7",$L11259:$L11297,"s")</f>
        <v>0</v>
      </c>
    </row>
    <row r="11259" spans="1:49" ht="11" customHeight="1" outlineLevel="1" x14ac:dyDescent="0.25">
      <c r="A11259" t="s">
        <v>3889</v>
      </c>
      <c r="C11259" s="2" t="s">
        <v>12455</v>
      </c>
      <c r="D11259" s="2">
        <v>1</v>
      </c>
      <c r="E11259" s="7">
        <v>1902</v>
      </c>
      <c r="F11259" s="5" t="s">
        <v>15628</v>
      </c>
      <c r="H11259" s="5" t="s">
        <v>3968</v>
      </c>
      <c r="I11259" s="6" t="s">
        <v>2244</v>
      </c>
      <c r="J11259" s="6" t="s">
        <v>15624</v>
      </c>
      <c r="K11259" s="17">
        <v>3</v>
      </c>
      <c r="L11259" s="17" t="s">
        <v>7732</v>
      </c>
      <c r="M11259" s="9"/>
      <c r="N11259" s="9"/>
      <c r="O11259" s="21"/>
      <c r="Q11259" s="29"/>
      <c r="U11259" s="17"/>
      <c r="V11259" s="2">
        <v>1</v>
      </c>
      <c r="Y11259" t="str">
        <f t="shared" si="684"/>
        <v/>
      </c>
      <c r="AA11259" t="str">
        <f t="shared" si="685"/>
        <v/>
      </c>
      <c r="AC11259" s="7"/>
      <c r="AD11259" t="s">
        <v>2244</v>
      </c>
      <c r="AE11259">
        <f t="shared" ref="AE11259:AE11297" si="687">COUNTIF(I11259,"*Fuji*")</f>
        <v>0</v>
      </c>
      <c r="AG11259" s="2"/>
      <c r="AH11259" t="s">
        <v>1883</v>
      </c>
      <c r="AI11259" s="7" t="s">
        <v>4523</v>
      </c>
    </row>
    <row r="11260" spans="1:49" ht="11" customHeight="1" outlineLevel="1" x14ac:dyDescent="0.25">
      <c r="A11260" t="s">
        <v>3889</v>
      </c>
      <c r="C11260" s="2" t="s">
        <v>12455</v>
      </c>
      <c r="D11260" s="2">
        <v>3</v>
      </c>
      <c r="E11260" s="7">
        <v>1902</v>
      </c>
      <c r="F11260" s="5" t="s">
        <v>15629</v>
      </c>
      <c r="H11260" s="5" t="s">
        <v>3968</v>
      </c>
      <c r="I11260" s="6" t="s">
        <v>2244</v>
      </c>
      <c r="J11260" s="6" t="s">
        <v>15625</v>
      </c>
      <c r="K11260" s="17">
        <v>3</v>
      </c>
      <c r="L11260" s="17" t="s">
        <v>7730</v>
      </c>
      <c r="M11260" s="9">
        <v>5.4</v>
      </c>
      <c r="N11260" s="9"/>
      <c r="O11260" s="21"/>
      <c r="Q11260" s="29"/>
      <c r="U11260" s="17"/>
      <c r="V11260" s="2">
        <v>4</v>
      </c>
      <c r="Y11260" t="str">
        <f t="shared" si="684"/>
        <v/>
      </c>
      <c r="AA11260" t="str">
        <f t="shared" si="685"/>
        <v/>
      </c>
      <c r="AC11260" s="7"/>
      <c r="AD11260" t="s">
        <v>2244</v>
      </c>
      <c r="AE11260">
        <f t="shared" si="687"/>
        <v>0</v>
      </c>
      <c r="AG11260" s="2"/>
      <c r="AH11260" t="s">
        <v>1883</v>
      </c>
      <c r="AI11260" s="7" t="s">
        <v>4922</v>
      </c>
    </row>
    <row r="11261" spans="1:49" ht="11" customHeight="1" outlineLevel="1" x14ac:dyDescent="0.25">
      <c r="A11261" t="s">
        <v>3889</v>
      </c>
      <c r="C11261" s="2" t="s">
        <v>12455</v>
      </c>
      <c r="D11261" s="2" t="s">
        <v>4062</v>
      </c>
      <c r="E11261" s="7">
        <v>1902</v>
      </c>
      <c r="F11261" s="5" t="s">
        <v>6352</v>
      </c>
      <c r="H11261" s="5" t="s">
        <v>3968</v>
      </c>
      <c r="I11261" s="6" t="s">
        <v>2244</v>
      </c>
      <c r="J11261" s="6"/>
      <c r="K11261" s="17">
        <v>3</v>
      </c>
      <c r="L11261" s="17" t="s">
        <v>20075</v>
      </c>
      <c r="M11261" s="9"/>
      <c r="N11261" s="9"/>
      <c r="O11261" s="21"/>
      <c r="Q11261" s="29"/>
      <c r="U11261" s="17"/>
      <c r="V11261" s="2" t="s">
        <v>182</v>
      </c>
      <c r="Y11261" t="str">
        <f t="shared" si="684"/>
        <v/>
      </c>
      <c r="AA11261" t="str">
        <f t="shared" si="685"/>
        <v/>
      </c>
      <c r="AC11261" s="7"/>
      <c r="AD11261" t="s">
        <v>2244</v>
      </c>
      <c r="AE11261">
        <f t="shared" si="687"/>
        <v>0</v>
      </c>
      <c r="AG11261" s="2"/>
      <c r="AH11261" t="s">
        <v>1883</v>
      </c>
      <c r="AI11261" s="7" t="s">
        <v>4620</v>
      </c>
    </row>
    <row r="11262" spans="1:49" ht="11" customHeight="1" outlineLevel="1" x14ac:dyDescent="0.25">
      <c r="A11262" t="s">
        <v>3889</v>
      </c>
      <c r="C11262" s="2" t="s">
        <v>12455</v>
      </c>
      <c r="D11262" s="2" t="s">
        <v>4062</v>
      </c>
      <c r="E11262" s="7">
        <v>1902</v>
      </c>
      <c r="F11262" s="5" t="s">
        <v>6353</v>
      </c>
      <c r="H11262" s="5" t="s">
        <v>3968</v>
      </c>
      <c r="I11262" s="6" t="s">
        <v>2244</v>
      </c>
      <c r="J11262" s="6"/>
      <c r="K11262" s="17">
        <v>3</v>
      </c>
      <c r="L11262" s="17" t="s">
        <v>20075</v>
      </c>
      <c r="M11262" s="9"/>
      <c r="N11262" s="9"/>
      <c r="O11262" s="21"/>
      <c r="Q11262" s="29"/>
      <c r="U11262" s="17"/>
      <c r="V11262" s="2" t="s">
        <v>3264</v>
      </c>
      <c r="Y11262" t="str">
        <f t="shared" si="684"/>
        <v/>
      </c>
      <c r="AA11262" t="str">
        <f t="shared" si="685"/>
        <v/>
      </c>
      <c r="AC11262" s="7"/>
      <c r="AD11262" t="s">
        <v>2244</v>
      </c>
      <c r="AE11262">
        <f t="shared" si="687"/>
        <v>0</v>
      </c>
      <c r="AG11262" s="2"/>
      <c r="AH11262" t="s">
        <v>1883</v>
      </c>
      <c r="AI11262" s="7" t="s">
        <v>4620</v>
      </c>
    </row>
    <row r="11263" spans="1:49" ht="11" customHeight="1" outlineLevel="1" x14ac:dyDescent="0.25">
      <c r="A11263" t="s">
        <v>3889</v>
      </c>
      <c r="C11263" s="2" t="s">
        <v>12455</v>
      </c>
      <c r="D11263" s="2" t="s">
        <v>4062</v>
      </c>
      <c r="E11263" s="7">
        <v>1902</v>
      </c>
      <c r="F11263" s="5" t="s">
        <v>6354</v>
      </c>
      <c r="H11263" s="5" t="s">
        <v>3968</v>
      </c>
      <c r="I11263" s="6" t="s">
        <v>2244</v>
      </c>
      <c r="J11263" s="6"/>
      <c r="K11263" s="17">
        <v>3</v>
      </c>
      <c r="L11263" s="17" t="s">
        <v>20075</v>
      </c>
      <c r="M11263" s="9"/>
      <c r="N11263" s="9"/>
      <c r="O11263" s="21"/>
      <c r="Q11263" s="29"/>
      <c r="U11263" s="17"/>
      <c r="V11263" s="2" t="s">
        <v>183</v>
      </c>
      <c r="Y11263" t="str">
        <f t="shared" si="684"/>
        <v/>
      </c>
      <c r="AA11263" t="str">
        <f t="shared" si="685"/>
        <v/>
      </c>
      <c r="AC11263" s="7"/>
      <c r="AD11263" t="s">
        <v>2244</v>
      </c>
      <c r="AE11263">
        <f t="shared" si="687"/>
        <v>0</v>
      </c>
      <c r="AG11263" s="2"/>
      <c r="AH11263" t="s">
        <v>1883</v>
      </c>
      <c r="AI11263" s="7" t="s">
        <v>4523</v>
      </c>
    </row>
    <row r="11264" spans="1:49" ht="11" customHeight="1" outlineLevel="1" x14ac:dyDescent="0.25">
      <c r="A11264" t="s">
        <v>3889</v>
      </c>
      <c r="C11264" s="2" t="s">
        <v>12455</v>
      </c>
      <c r="D11264" s="2">
        <v>6</v>
      </c>
      <c r="E11264" s="7">
        <v>1902</v>
      </c>
      <c r="F11264" s="5" t="s">
        <v>15630</v>
      </c>
      <c r="H11264" s="5" t="s">
        <v>3968</v>
      </c>
      <c r="I11264" s="6" t="s">
        <v>2244</v>
      </c>
      <c r="J11264" s="6" t="s">
        <v>15626</v>
      </c>
      <c r="K11264" s="17">
        <v>3</v>
      </c>
      <c r="L11264" s="17" t="s">
        <v>7730</v>
      </c>
      <c r="M11264" s="9">
        <v>0.5</v>
      </c>
      <c r="N11264" s="9"/>
      <c r="O11264" s="21"/>
      <c r="Q11264" s="29"/>
      <c r="U11264" s="17"/>
      <c r="V11264" s="2">
        <v>7</v>
      </c>
      <c r="Y11264" t="str">
        <f t="shared" si="684"/>
        <v/>
      </c>
      <c r="AA11264" t="str">
        <f t="shared" si="685"/>
        <v/>
      </c>
      <c r="AC11264" s="7"/>
      <c r="AD11264" t="s">
        <v>2244</v>
      </c>
      <c r="AE11264">
        <f t="shared" si="687"/>
        <v>0</v>
      </c>
      <c r="AG11264" s="2"/>
      <c r="AH11264" t="s">
        <v>1883</v>
      </c>
      <c r="AI11264" s="7" t="s">
        <v>4922</v>
      </c>
    </row>
    <row r="11265" spans="1:35" ht="11" customHeight="1" outlineLevel="1" x14ac:dyDescent="0.25">
      <c r="A11265" t="s">
        <v>3889</v>
      </c>
      <c r="C11265" s="2" t="s">
        <v>12455</v>
      </c>
      <c r="D11265" s="2" t="s">
        <v>4062</v>
      </c>
      <c r="E11265" s="7">
        <v>1902</v>
      </c>
      <c r="F11265" s="5" t="s">
        <v>6352</v>
      </c>
      <c r="H11265" s="5" t="s">
        <v>3968</v>
      </c>
      <c r="I11265" s="6" t="s">
        <v>2244</v>
      </c>
      <c r="J11265" s="6"/>
      <c r="K11265" s="17">
        <v>3</v>
      </c>
      <c r="L11265" s="17" t="s">
        <v>20075</v>
      </c>
      <c r="M11265" s="9"/>
      <c r="N11265" s="9"/>
      <c r="O11265" s="21"/>
      <c r="Q11265" s="29"/>
      <c r="U11265" s="17"/>
      <c r="V11265" s="2" t="s">
        <v>4690</v>
      </c>
      <c r="Y11265" t="str">
        <f t="shared" si="684"/>
        <v/>
      </c>
      <c r="AA11265" t="str">
        <f t="shared" si="685"/>
        <v/>
      </c>
      <c r="AC11265" s="7"/>
      <c r="AD11265" t="s">
        <v>2244</v>
      </c>
      <c r="AE11265">
        <f t="shared" si="687"/>
        <v>0</v>
      </c>
      <c r="AG11265" s="2"/>
      <c r="AH11265" t="s">
        <v>1883</v>
      </c>
      <c r="AI11265" s="7" t="s">
        <v>4620</v>
      </c>
    </row>
    <row r="11266" spans="1:35" ht="11" customHeight="1" outlineLevel="1" x14ac:dyDescent="0.25">
      <c r="A11266" t="s">
        <v>3889</v>
      </c>
      <c r="C11266" s="2" t="s">
        <v>12455</v>
      </c>
      <c r="D11266" s="2" t="s">
        <v>4062</v>
      </c>
      <c r="E11266" s="7">
        <v>1902</v>
      </c>
      <c r="F11266" s="5" t="s">
        <v>6355</v>
      </c>
      <c r="H11266" s="5" t="s">
        <v>3968</v>
      </c>
      <c r="I11266" s="6" t="s">
        <v>2244</v>
      </c>
      <c r="J11266" s="6"/>
      <c r="K11266" s="17">
        <v>3</v>
      </c>
      <c r="L11266" s="17" t="s">
        <v>20075</v>
      </c>
      <c r="M11266" s="9"/>
      <c r="N11266" s="9"/>
      <c r="O11266" s="21"/>
      <c r="Q11266" s="29"/>
      <c r="U11266" s="17"/>
      <c r="V11266" s="2" t="s">
        <v>6350</v>
      </c>
      <c r="Y11266" t="str">
        <f t="shared" si="684"/>
        <v/>
      </c>
      <c r="AA11266" t="str">
        <f t="shared" si="685"/>
        <v/>
      </c>
      <c r="AC11266" s="7"/>
      <c r="AD11266" t="s">
        <v>2244</v>
      </c>
      <c r="AE11266">
        <f t="shared" si="687"/>
        <v>0</v>
      </c>
      <c r="AG11266" s="2"/>
      <c r="AH11266" t="s">
        <v>1883</v>
      </c>
      <c r="AI11266" s="7" t="s">
        <v>5041</v>
      </c>
    </row>
    <row r="11267" spans="1:35" ht="11" customHeight="1" outlineLevel="1" x14ac:dyDescent="0.25">
      <c r="A11267" t="s">
        <v>3889</v>
      </c>
      <c r="C11267" s="2" t="s">
        <v>12455</v>
      </c>
      <c r="D11267" s="2">
        <v>14</v>
      </c>
      <c r="E11267" s="7">
        <v>1917</v>
      </c>
      <c r="F11267" s="5" t="s">
        <v>15631</v>
      </c>
      <c r="H11267" s="5" t="s">
        <v>3968</v>
      </c>
      <c r="I11267" s="6" t="s">
        <v>2244</v>
      </c>
      <c r="J11267" s="6" t="s">
        <v>15627</v>
      </c>
      <c r="K11267" s="17">
        <v>3</v>
      </c>
      <c r="L11267" s="17" t="s">
        <v>7732</v>
      </c>
      <c r="M11267" s="9"/>
      <c r="N11267" s="9"/>
      <c r="O11267" s="21"/>
      <c r="Q11267" s="29"/>
      <c r="U11267" s="17"/>
      <c r="V11267" s="2">
        <v>19</v>
      </c>
      <c r="Y11267" t="str">
        <f t="shared" si="684"/>
        <v/>
      </c>
      <c r="AA11267" t="str">
        <f t="shared" si="685"/>
        <v/>
      </c>
      <c r="AC11267" s="7"/>
      <c r="AD11267" t="s">
        <v>2244</v>
      </c>
      <c r="AE11267">
        <f t="shared" si="687"/>
        <v>0</v>
      </c>
      <c r="AG11267" s="2"/>
      <c r="AH11267" t="s">
        <v>1883</v>
      </c>
      <c r="AI11267" s="7" t="s">
        <v>4922</v>
      </c>
    </row>
    <row r="11268" spans="1:35" ht="11" customHeight="1" outlineLevel="1" x14ac:dyDescent="0.25">
      <c r="A11268" t="s">
        <v>3889</v>
      </c>
      <c r="C11268" s="2" t="s">
        <v>12455</v>
      </c>
      <c r="D11268" s="2" t="s">
        <v>4062</v>
      </c>
      <c r="E11268" s="7">
        <v>1917</v>
      </c>
      <c r="F11268" s="5" t="s">
        <v>6352</v>
      </c>
      <c r="H11268" s="5" t="s">
        <v>3968</v>
      </c>
      <c r="I11268" s="6" t="s">
        <v>2244</v>
      </c>
      <c r="J11268" s="6"/>
      <c r="K11268" s="17">
        <v>3</v>
      </c>
      <c r="L11268" s="17" t="s">
        <v>20075</v>
      </c>
      <c r="M11268" s="9"/>
      <c r="N11268" s="9"/>
      <c r="O11268" s="21"/>
      <c r="Q11268" s="29"/>
      <c r="U11268" s="17"/>
      <c r="V11268" s="2" t="s">
        <v>6351</v>
      </c>
      <c r="Y11268" t="str">
        <f t="shared" si="684"/>
        <v/>
      </c>
      <c r="AA11268" t="str">
        <f t="shared" si="685"/>
        <v/>
      </c>
      <c r="AC11268" s="7"/>
      <c r="AD11268" t="s">
        <v>2244</v>
      </c>
      <c r="AE11268">
        <f t="shared" si="687"/>
        <v>0</v>
      </c>
      <c r="AG11268" s="2"/>
      <c r="AH11268" t="s">
        <v>1883</v>
      </c>
      <c r="AI11268" s="7" t="s">
        <v>4523</v>
      </c>
    </row>
    <row r="11269" spans="1:35" ht="11" customHeight="1" outlineLevel="1" x14ac:dyDescent="0.25">
      <c r="A11269" t="s">
        <v>3889</v>
      </c>
      <c r="C11269" s="2" t="s">
        <v>12455</v>
      </c>
      <c r="D11269" s="2">
        <v>17</v>
      </c>
      <c r="E11269" s="7">
        <v>1917</v>
      </c>
      <c r="F11269" s="5" t="s">
        <v>6356</v>
      </c>
      <c r="H11269" s="5" t="s">
        <v>3968</v>
      </c>
      <c r="I11269" s="6" t="s">
        <v>2244</v>
      </c>
      <c r="J11269" s="6" t="s">
        <v>15632</v>
      </c>
      <c r="K11269" s="17">
        <v>3</v>
      </c>
      <c r="L11269" s="17" t="s">
        <v>7730</v>
      </c>
      <c r="M11269" s="9">
        <v>12.15</v>
      </c>
      <c r="N11269" s="9"/>
      <c r="O11269" s="21"/>
      <c r="Q11269" s="29"/>
      <c r="U11269" s="17"/>
      <c r="V11269" s="2">
        <v>22</v>
      </c>
      <c r="Y11269" t="str">
        <f t="shared" si="684"/>
        <v/>
      </c>
      <c r="AA11269" t="str">
        <f t="shared" si="685"/>
        <v/>
      </c>
      <c r="AC11269" s="7"/>
      <c r="AD11269" t="s">
        <v>2244</v>
      </c>
      <c r="AE11269">
        <f t="shared" si="687"/>
        <v>0</v>
      </c>
      <c r="AG11269" s="2"/>
      <c r="AH11269" t="s">
        <v>1883</v>
      </c>
      <c r="AI11269" s="7" t="s">
        <v>4620</v>
      </c>
    </row>
    <row r="11270" spans="1:35" ht="11" customHeight="1" outlineLevel="1" x14ac:dyDescent="0.25">
      <c r="A11270" t="s">
        <v>3889</v>
      </c>
      <c r="C11270" s="2" t="s">
        <v>12455</v>
      </c>
      <c r="D11270" s="2">
        <v>30</v>
      </c>
      <c r="E11270" s="7">
        <v>1920</v>
      </c>
      <c r="F11270" s="5" t="s">
        <v>4616</v>
      </c>
      <c r="H11270" s="5" t="s">
        <v>1188</v>
      </c>
      <c r="I11270" s="6" t="s">
        <v>2394</v>
      </c>
      <c r="J11270" s="6" t="s">
        <v>9099</v>
      </c>
      <c r="K11270" s="17">
        <v>5</v>
      </c>
      <c r="L11270" s="17" t="s">
        <v>7732</v>
      </c>
      <c r="M11270" s="9"/>
      <c r="N11270" s="9"/>
      <c r="O11270" s="21"/>
      <c r="Q11270" s="29"/>
      <c r="U11270" s="17"/>
      <c r="V11270" s="2">
        <v>40</v>
      </c>
      <c r="Y11270" t="str">
        <f t="shared" si="684"/>
        <v/>
      </c>
      <c r="AA11270" t="str">
        <f t="shared" si="685"/>
        <v/>
      </c>
      <c r="AC11270" s="7"/>
      <c r="AD11270" t="s">
        <v>2394</v>
      </c>
      <c r="AE11270">
        <f t="shared" si="687"/>
        <v>0</v>
      </c>
      <c r="AG11270" s="2"/>
      <c r="AH11270" t="s">
        <v>4619</v>
      </c>
      <c r="AI11270" s="7" t="s">
        <v>4922</v>
      </c>
    </row>
    <row r="11271" spans="1:35" ht="11" customHeight="1" outlineLevel="1" x14ac:dyDescent="0.25">
      <c r="A11271" t="s">
        <v>3889</v>
      </c>
      <c r="C11271" s="2" t="s">
        <v>12455</v>
      </c>
      <c r="D11271" s="2">
        <v>36</v>
      </c>
      <c r="E11271" s="7">
        <v>1927</v>
      </c>
      <c r="F11271" s="5" t="s">
        <v>4880</v>
      </c>
      <c r="H11271" s="5" t="s">
        <v>2395</v>
      </c>
      <c r="I11271" s="6" t="s">
        <v>2394</v>
      </c>
      <c r="J11271" s="6" t="s">
        <v>15633</v>
      </c>
      <c r="K11271" s="17">
        <v>3</v>
      </c>
      <c r="L11271" s="17" t="s">
        <v>7730</v>
      </c>
      <c r="M11271" s="9">
        <v>0.4</v>
      </c>
      <c r="N11271" s="9"/>
      <c r="O11271" s="21"/>
      <c r="Q11271" s="29"/>
      <c r="U11271" s="17"/>
      <c r="V11271" s="2">
        <v>44</v>
      </c>
      <c r="Y11271" t="str">
        <f t="shared" si="684"/>
        <v/>
      </c>
      <c r="AA11271" t="str">
        <f t="shared" si="685"/>
        <v/>
      </c>
      <c r="AC11271" s="7"/>
      <c r="AD11271" t="s">
        <v>2394</v>
      </c>
      <c r="AE11271">
        <f t="shared" si="687"/>
        <v>0</v>
      </c>
      <c r="AG11271" s="2"/>
      <c r="AH11271" t="s">
        <v>4619</v>
      </c>
      <c r="AI11271" s="7" t="s">
        <v>4922</v>
      </c>
    </row>
    <row r="11272" spans="1:35" ht="11" customHeight="1" outlineLevel="1" x14ac:dyDescent="0.25">
      <c r="A11272" t="s">
        <v>3889</v>
      </c>
      <c r="C11272" s="2" t="s">
        <v>12455</v>
      </c>
      <c r="D11272" s="2">
        <v>42</v>
      </c>
      <c r="E11272" s="7">
        <v>1932</v>
      </c>
      <c r="F11272" s="5" t="s">
        <v>331</v>
      </c>
      <c r="H11272" s="5" t="s">
        <v>2396</v>
      </c>
      <c r="I11272" s="6" t="s">
        <v>6864</v>
      </c>
      <c r="J11272" s="6" t="s">
        <v>15634</v>
      </c>
      <c r="K11272" s="17">
        <v>3</v>
      </c>
      <c r="L11272" s="17" t="s">
        <v>7732</v>
      </c>
      <c r="M11272" s="9"/>
      <c r="N11272" s="9"/>
      <c r="O11272" s="21"/>
      <c r="Q11272" s="29"/>
      <c r="U11272" s="17"/>
      <c r="V11272" s="2">
        <v>57</v>
      </c>
      <c r="Y11272" t="str">
        <f t="shared" si="684"/>
        <v/>
      </c>
      <c r="AA11272" t="str">
        <f t="shared" si="685"/>
        <v/>
      </c>
      <c r="AC11272" s="7"/>
      <c r="AD11272" t="s">
        <v>6864</v>
      </c>
      <c r="AE11272">
        <f t="shared" si="687"/>
        <v>0</v>
      </c>
      <c r="AG11272" s="2"/>
      <c r="AH11272" t="s">
        <v>4619</v>
      </c>
      <c r="AI11272" s="7" t="s">
        <v>4922</v>
      </c>
    </row>
    <row r="11273" spans="1:35" ht="11" customHeight="1" outlineLevel="1" x14ac:dyDescent="0.25">
      <c r="A11273" t="s">
        <v>3889</v>
      </c>
      <c r="C11273" s="2" t="s">
        <v>12455</v>
      </c>
      <c r="D11273" s="2" t="s">
        <v>2500</v>
      </c>
      <c r="E11273" s="7">
        <v>1932</v>
      </c>
      <c r="F11273" s="5" t="s">
        <v>3030</v>
      </c>
      <c r="H11273" s="5" t="s">
        <v>2396</v>
      </c>
      <c r="I11273" s="6" t="s">
        <v>6864</v>
      </c>
      <c r="J11273" s="6" t="s">
        <v>15634</v>
      </c>
      <c r="K11273" s="17">
        <v>3</v>
      </c>
      <c r="L11273" s="17" t="s">
        <v>20075</v>
      </c>
      <c r="M11273" s="9"/>
      <c r="N11273" s="9"/>
      <c r="O11273" s="21"/>
      <c r="Q11273" s="29"/>
      <c r="U11273" s="17"/>
      <c r="V11273" s="2" t="s">
        <v>6865</v>
      </c>
      <c r="Y11273" t="str">
        <f t="shared" si="684"/>
        <v/>
      </c>
      <c r="AA11273" t="str">
        <f t="shared" si="685"/>
        <v/>
      </c>
      <c r="AC11273" s="7"/>
      <c r="AD11273" t="s">
        <v>6864</v>
      </c>
      <c r="AE11273">
        <f t="shared" si="687"/>
        <v>0</v>
      </c>
      <c r="AG11273" s="2"/>
      <c r="AH11273" t="s">
        <v>4619</v>
      </c>
      <c r="AI11273" s="7" t="s">
        <v>4922</v>
      </c>
    </row>
    <row r="11274" spans="1:35" ht="11" customHeight="1" outlineLevel="1" x14ac:dyDescent="0.25">
      <c r="A11274" t="s">
        <v>3889</v>
      </c>
      <c r="C11274" s="2" t="s">
        <v>12455</v>
      </c>
      <c r="D11274" s="2">
        <v>49</v>
      </c>
      <c r="E11274" s="7">
        <v>1933</v>
      </c>
      <c r="F11274" s="5" t="s">
        <v>4880</v>
      </c>
      <c r="H11274" s="5" t="s">
        <v>2396</v>
      </c>
      <c r="I11274" s="6" t="s">
        <v>6864</v>
      </c>
      <c r="J11274" s="6" t="s">
        <v>15635</v>
      </c>
      <c r="K11274" s="17">
        <v>3</v>
      </c>
      <c r="L11274" s="17" t="s">
        <v>7730</v>
      </c>
      <c r="M11274" s="9">
        <v>5.9</v>
      </c>
      <c r="N11274" s="9"/>
      <c r="O11274" s="21"/>
      <c r="Q11274" s="29"/>
      <c r="U11274" s="17"/>
      <c r="V11274" s="2">
        <v>64</v>
      </c>
      <c r="Y11274" t="str">
        <f t="shared" si="684"/>
        <v/>
      </c>
      <c r="AA11274" t="str">
        <f t="shared" si="685"/>
        <v/>
      </c>
      <c r="AC11274" s="7"/>
      <c r="AD11274" t="s">
        <v>6864</v>
      </c>
      <c r="AE11274">
        <f t="shared" si="687"/>
        <v>0</v>
      </c>
      <c r="AG11274" s="2"/>
      <c r="AH11274" t="s">
        <v>4619</v>
      </c>
      <c r="AI11274" s="7" t="s">
        <v>4922</v>
      </c>
    </row>
    <row r="11275" spans="1:35" ht="11" customHeight="1" outlineLevel="1" x14ac:dyDescent="0.25">
      <c r="A11275" t="s">
        <v>3889</v>
      </c>
      <c r="C11275" s="2" t="s">
        <v>12455</v>
      </c>
      <c r="D11275" s="2">
        <v>61</v>
      </c>
      <c r="E11275" s="7">
        <v>1940</v>
      </c>
      <c r="F11275" s="5" t="s">
        <v>3031</v>
      </c>
      <c r="H11275" s="5" t="s">
        <v>133</v>
      </c>
      <c r="I11275" s="6" t="s">
        <v>1245</v>
      </c>
      <c r="J11275" s="6" t="s">
        <v>15637</v>
      </c>
      <c r="K11275" s="17">
        <v>3</v>
      </c>
      <c r="L11275" s="17" t="s">
        <v>7730</v>
      </c>
      <c r="M11275" s="9">
        <v>0.3</v>
      </c>
      <c r="N11275" s="9"/>
      <c r="O11275" s="21"/>
      <c r="Q11275" s="29"/>
      <c r="U11275" s="17"/>
      <c r="V11275" s="2">
        <v>76</v>
      </c>
      <c r="Y11275" t="str">
        <f t="shared" si="684"/>
        <v/>
      </c>
      <c r="AA11275" t="str">
        <f t="shared" si="685"/>
        <v/>
      </c>
      <c r="AC11275" s="7"/>
      <c r="AD11275" t="s">
        <v>1245</v>
      </c>
      <c r="AE11275">
        <f t="shared" si="687"/>
        <v>0</v>
      </c>
      <c r="AG11275" s="2"/>
      <c r="AH11275" t="s">
        <v>4619</v>
      </c>
      <c r="AI11275" s="7" t="s">
        <v>4610</v>
      </c>
    </row>
    <row r="11276" spans="1:35" ht="11" customHeight="1" outlineLevel="1" x14ac:dyDescent="0.25">
      <c r="A11276" t="s">
        <v>3889</v>
      </c>
      <c r="C11276" s="2" t="s">
        <v>12455</v>
      </c>
      <c r="D11276" s="2">
        <v>66</v>
      </c>
      <c r="E11276" s="7">
        <v>1946</v>
      </c>
      <c r="F11276" s="5" t="s">
        <v>4880</v>
      </c>
      <c r="H11276" s="5" t="s">
        <v>2396</v>
      </c>
      <c r="I11276" s="6" t="s">
        <v>6864</v>
      </c>
      <c r="J11276" s="6" t="s">
        <v>15638</v>
      </c>
      <c r="K11276" s="17">
        <v>3</v>
      </c>
      <c r="L11276" s="17" t="s">
        <v>7732</v>
      </c>
      <c r="M11276" s="9"/>
      <c r="N11276" s="9"/>
      <c r="O11276" s="21"/>
      <c r="Q11276" s="29"/>
      <c r="U11276" s="17"/>
      <c r="V11276" s="2"/>
      <c r="Y11276" t="str">
        <f t="shared" si="684"/>
        <v/>
      </c>
      <c r="AA11276" t="str">
        <f t="shared" si="685"/>
        <v/>
      </c>
      <c r="AC11276" s="7"/>
      <c r="AD11276" t="s">
        <v>6864</v>
      </c>
      <c r="AE11276">
        <f t="shared" si="687"/>
        <v>0</v>
      </c>
      <c r="AG11276" s="2"/>
      <c r="AI11276" s="7"/>
    </row>
    <row r="11277" spans="1:35" ht="11" customHeight="1" outlineLevel="1" x14ac:dyDescent="0.25">
      <c r="A11277" t="s">
        <v>3889</v>
      </c>
      <c r="C11277" s="2" t="s">
        <v>12455</v>
      </c>
      <c r="D11277" s="2">
        <v>75</v>
      </c>
      <c r="E11277" s="7">
        <v>1950</v>
      </c>
      <c r="F11277" s="5" t="s">
        <v>5976</v>
      </c>
      <c r="H11277" s="5" t="s">
        <v>3032</v>
      </c>
      <c r="I11277" s="6" t="s">
        <v>3033</v>
      </c>
      <c r="J11277" s="6" t="s">
        <v>6992</v>
      </c>
      <c r="K11277" s="17">
        <v>6</v>
      </c>
      <c r="L11277" s="18" t="s">
        <v>7730</v>
      </c>
      <c r="M11277" s="9">
        <v>0.5</v>
      </c>
      <c r="N11277" s="9"/>
      <c r="O11277" s="21"/>
      <c r="Q11277" s="29"/>
      <c r="U11277" s="17"/>
      <c r="V11277" s="2">
        <v>94</v>
      </c>
      <c r="Y11277" t="str">
        <f t="shared" si="684"/>
        <v/>
      </c>
      <c r="AA11277" t="str">
        <f t="shared" si="685"/>
        <v/>
      </c>
      <c r="AC11277" s="7"/>
      <c r="AD11277" t="s">
        <v>3033</v>
      </c>
      <c r="AE11277">
        <f t="shared" si="687"/>
        <v>0</v>
      </c>
      <c r="AG11277" s="2"/>
      <c r="AH11277" t="s">
        <v>4619</v>
      </c>
      <c r="AI11277" s="7" t="s">
        <v>4610</v>
      </c>
    </row>
    <row r="11278" spans="1:35" ht="11" customHeight="1" outlineLevel="1" x14ac:dyDescent="0.25">
      <c r="A11278" t="s">
        <v>3889</v>
      </c>
      <c r="C11278" s="2" t="s">
        <v>12455</v>
      </c>
      <c r="D11278" s="2">
        <v>87</v>
      </c>
      <c r="E11278" s="7">
        <v>1967</v>
      </c>
      <c r="F11278" s="5" t="s">
        <v>15639</v>
      </c>
      <c r="H11278" s="5" t="s">
        <v>3032</v>
      </c>
      <c r="I11278" s="6" t="s">
        <v>3033</v>
      </c>
      <c r="J11278" s="6" t="s">
        <v>15640</v>
      </c>
      <c r="K11278" s="17">
        <v>6</v>
      </c>
      <c r="L11278" s="18" t="s">
        <v>7730</v>
      </c>
      <c r="M11278" s="9">
        <v>0.5</v>
      </c>
      <c r="N11278" s="9"/>
      <c r="O11278" s="21"/>
      <c r="Q11278" s="29"/>
      <c r="U11278" s="17"/>
      <c r="V11278" s="2"/>
      <c r="Y11278" t="str">
        <f t="shared" si="684"/>
        <v/>
      </c>
      <c r="AA11278" t="str">
        <f t="shared" si="685"/>
        <v/>
      </c>
      <c r="AC11278" s="7"/>
      <c r="AD11278" t="s">
        <v>3033</v>
      </c>
      <c r="AE11278">
        <f t="shared" si="687"/>
        <v>0</v>
      </c>
      <c r="AG11278" s="2"/>
      <c r="AI11278" s="7"/>
    </row>
    <row r="11279" spans="1:35" ht="11" customHeight="1" outlineLevel="1" x14ac:dyDescent="0.25">
      <c r="A11279" t="s">
        <v>3889</v>
      </c>
      <c r="C11279" s="2" t="s">
        <v>12455</v>
      </c>
      <c r="D11279" s="2">
        <v>142</v>
      </c>
      <c r="E11279" s="7">
        <v>1974</v>
      </c>
      <c r="F11279" s="5" t="s">
        <v>5137</v>
      </c>
      <c r="H11279" s="5" t="s">
        <v>5398</v>
      </c>
      <c r="I11279" s="6" t="s">
        <v>15642</v>
      </c>
      <c r="J11279" s="6" t="s">
        <v>15641</v>
      </c>
      <c r="K11279" s="17">
        <v>6</v>
      </c>
      <c r="L11279" s="17" t="s">
        <v>7730</v>
      </c>
      <c r="M11279" s="9">
        <v>1.3</v>
      </c>
      <c r="N11279" s="9"/>
      <c r="O11279" s="21"/>
      <c r="Q11279" s="29"/>
      <c r="U11279" s="17"/>
      <c r="V11279" s="2">
        <v>165</v>
      </c>
      <c r="Y11279" t="str">
        <f t="shared" si="684"/>
        <v/>
      </c>
      <c r="AA11279" t="str">
        <f t="shared" si="685"/>
        <v/>
      </c>
      <c r="AC11279" s="7"/>
      <c r="AD11279" t="s">
        <v>15642</v>
      </c>
      <c r="AE11279">
        <f t="shared" si="687"/>
        <v>0</v>
      </c>
      <c r="AG11279" s="2"/>
      <c r="AH11279" t="s">
        <v>4619</v>
      </c>
      <c r="AI11279" s="7" t="s">
        <v>4610</v>
      </c>
    </row>
    <row r="11280" spans="1:35" ht="11" customHeight="1" outlineLevel="1" collapsed="1" x14ac:dyDescent="0.25">
      <c r="A11280" t="s">
        <v>3889</v>
      </c>
      <c r="C11280" s="2" t="s">
        <v>12455</v>
      </c>
      <c r="D11280" s="2">
        <v>194</v>
      </c>
      <c r="E11280" s="7">
        <v>1978</v>
      </c>
      <c r="F11280" s="5" t="s">
        <v>4591</v>
      </c>
      <c r="H11280" s="5" t="s">
        <v>5398</v>
      </c>
      <c r="I11280" s="6" t="s">
        <v>7665</v>
      </c>
      <c r="J11280" s="6" t="s">
        <v>15643</v>
      </c>
      <c r="K11280" s="17">
        <v>5</v>
      </c>
      <c r="L11280" s="17" t="s">
        <v>7730</v>
      </c>
      <c r="M11280" s="9">
        <v>1.6</v>
      </c>
      <c r="N11280" s="9"/>
      <c r="O11280" s="21"/>
      <c r="Q11280" s="29"/>
      <c r="U11280" s="17"/>
      <c r="V11280" s="2"/>
      <c r="Y11280" t="str">
        <f t="shared" si="684"/>
        <v/>
      </c>
      <c r="AA11280" t="str">
        <f t="shared" si="685"/>
        <v/>
      </c>
      <c r="AC11280" s="7"/>
      <c r="AD11280" t="s">
        <v>7665</v>
      </c>
      <c r="AE11280">
        <f t="shared" si="687"/>
        <v>0</v>
      </c>
      <c r="AG11280" s="2"/>
      <c r="AI11280" s="7"/>
    </row>
    <row r="11281" spans="1:35" ht="11" customHeight="1" outlineLevel="1" x14ac:dyDescent="0.25">
      <c r="A11281" t="s">
        <v>3889</v>
      </c>
      <c r="C11281" s="2" t="s">
        <v>12455</v>
      </c>
      <c r="D11281" s="2">
        <v>195</v>
      </c>
      <c r="E11281" s="7">
        <v>1978</v>
      </c>
      <c r="F11281" s="5" t="s">
        <v>5279</v>
      </c>
      <c r="H11281" s="5" t="s">
        <v>5398</v>
      </c>
      <c r="I11281" s="6" t="s">
        <v>7665</v>
      </c>
      <c r="J11281" s="6" t="s">
        <v>15643</v>
      </c>
      <c r="K11281" s="17">
        <v>5</v>
      </c>
      <c r="L11281" s="17" t="s">
        <v>7730</v>
      </c>
      <c r="M11281" s="9">
        <v>1.6</v>
      </c>
      <c r="N11281" s="9"/>
      <c r="O11281" s="21"/>
      <c r="Q11281" s="29"/>
      <c r="U11281" s="17"/>
      <c r="V11281" s="2"/>
      <c r="Y11281" t="str">
        <f t="shared" si="684"/>
        <v/>
      </c>
      <c r="AA11281" t="str">
        <f t="shared" si="685"/>
        <v/>
      </c>
      <c r="AC11281" s="7"/>
      <c r="AD11281" t="s">
        <v>7665</v>
      </c>
      <c r="AE11281">
        <f t="shared" si="687"/>
        <v>0</v>
      </c>
      <c r="AG11281" s="2"/>
      <c r="AI11281" s="7"/>
    </row>
    <row r="11282" spans="1:35" ht="11" customHeight="1" outlineLevel="1" x14ac:dyDescent="0.25">
      <c r="A11282" t="s">
        <v>3889</v>
      </c>
      <c r="C11282" s="2" t="s">
        <v>12455</v>
      </c>
      <c r="D11282" s="2">
        <v>196</v>
      </c>
      <c r="E11282" s="7">
        <v>1978</v>
      </c>
      <c r="F11282" s="5" t="s">
        <v>1640</v>
      </c>
      <c r="H11282" s="5" t="s">
        <v>5398</v>
      </c>
      <c r="I11282" s="6" t="s">
        <v>7665</v>
      </c>
      <c r="J11282" s="6" t="s">
        <v>15643</v>
      </c>
      <c r="K11282" s="17">
        <v>5</v>
      </c>
      <c r="L11282" s="17" t="s">
        <v>7730</v>
      </c>
      <c r="M11282" s="9">
        <v>1.6</v>
      </c>
      <c r="N11282" s="9"/>
      <c r="O11282" s="21"/>
      <c r="Q11282" s="29"/>
      <c r="U11282" s="17"/>
      <c r="V11282" s="2"/>
      <c r="Y11282" t="str">
        <f t="shared" si="684"/>
        <v/>
      </c>
      <c r="AA11282" t="str">
        <f t="shared" si="685"/>
        <v/>
      </c>
      <c r="AC11282" s="7"/>
      <c r="AD11282" t="s">
        <v>7665</v>
      </c>
      <c r="AE11282">
        <f t="shared" si="687"/>
        <v>0</v>
      </c>
      <c r="AG11282" s="2"/>
      <c r="AI11282" s="7"/>
    </row>
    <row r="11283" spans="1:35" ht="11" customHeight="1" outlineLevel="1" x14ac:dyDescent="0.25">
      <c r="A11283" t="s">
        <v>3889</v>
      </c>
      <c r="C11283" s="2" t="s">
        <v>12455</v>
      </c>
      <c r="D11283" s="2">
        <v>595</v>
      </c>
      <c r="E11283" s="7">
        <v>1984</v>
      </c>
      <c r="F11283" s="5" t="s">
        <v>15645</v>
      </c>
      <c r="H11283" s="5" t="s">
        <v>5398</v>
      </c>
      <c r="I11283" s="6" t="s">
        <v>3033</v>
      </c>
      <c r="J11283" s="6" t="s">
        <v>15644</v>
      </c>
      <c r="K11283" s="17">
        <v>6</v>
      </c>
      <c r="L11283" s="17" t="s">
        <v>7730</v>
      </c>
      <c r="M11283" s="9">
        <v>2.7</v>
      </c>
      <c r="N11283" s="9"/>
      <c r="O11283" s="21"/>
      <c r="Q11283" s="29"/>
      <c r="U11283" s="17"/>
      <c r="V11283" s="2"/>
      <c r="Y11283" t="str">
        <f t="shared" si="684"/>
        <v/>
      </c>
      <c r="AA11283" t="str">
        <f t="shared" si="685"/>
        <v/>
      </c>
      <c r="AC11283" s="7"/>
      <c r="AD11283" t="s">
        <v>3033</v>
      </c>
      <c r="AE11283">
        <f t="shared" si="687"/>
        <v>0</v>
      </c>
      <c r="AG11283" s="2"/>
      <c r="AI11283" s="7"/>
    </row>
    <row r="11284" spans="1:35" ht="11" customHeight="1" outlineLevel="1" x14ac:dyDescent="0.25">
      <c r="A11284" t="s">
        <v>3889</v>
      </c>
      <c r="C11284" s="2" t="s">
        <v>12455</v>
      </c>
      <c r="D11284" s="2">
        <v>830</v>
      </c>
      <c r="E11284" s="7">
        <v>1993</v>
      </c>
      <c r="F11284" s="5" t="s">
        <v>15645</v>
      </c>
      <c r="H11284" s="5" t="s">
        <v>5398</v>
      </c>
      <c r="I11284" s="6" t="s">
        <v>3033</v>
      </c>
      <c r="J11284" s="6" t="s">
        <v>15646</v>
      </c>
      <c r="K11284" s="17">
        <v>6</v>
      </c>
      <c r="L11284" s="17" t="s">
        <v>7732</v>
      </c>
      <c r="M11284" s="9"/>
      <c r="N11284" s="9"/>
      <c r="O11284" s="21"/>
      <c r="Q11284" s="29"/>
      <c r="U11284" s="17"/>
      <c r="V11284" s="2"/>
      <c r="Y11284" t="str">
        <f t="shared" si="684"/>
        <v/>
      </c>
      <c r="AA11284" t="str">
        <f t="shared" si="685"/>
        <v/>
      </c>
      <c r="AC11284" s="7"/>
      <c r="AD11284" t="s">
        <v>3033</v>
      </c>
      <c r="AE11284">
        <f t="shared" si="687"/>
        <v>0</v>
      </c>
      <c r="AG11284" s="2"/>
      <c r="AI11284" s="7"/>
    </row>
    <row r="11285" spans="1:35" ht="11" customHeight="1" outlineLevel="1" x14ac:dyDescent="0.25">
      <c r="A11285" t="s">
        <v>3889</v>
      </c>
      <c r="C11285" s="2" t="s">
        <v>12455</v>
      </c>
      <c r="D11285" s="2">
        <v>833</v>
      </c>
      <c r="E11285" s="7">
        <v>1993</v>
      </c>
      <c r="F11285" s="5" t="s">
        <v>15647</v>
      </c>
      <c r="H11285" s="5" t="s">
        <v>5398</v>
      </c>
      <c r="I11285" s="6" t="s">
        <v>3033</v>
      </c>
      <c r="J11285" s="6" t="s">
        <v>15646</v>
      </c>
      <c r="K11285" s="17">
        <v>6</v>
      </c>
      <c r="L11285" s="17" t="s">
        <v>7732</v>
      </c>
      <c r="M11285" s="9"/>
      <c r="N11285" s="9"/>
      <c r="O11285" s="21"/>
      <c r="Q11285" s="29"/>
      <c r="U11285" s="17"/>
      <c r="V11285" s="2"/>
      <c r="Y11285" t="str">
        <f t="shared" si="684"/>
        <v/>
      </c>
      <c r="AA11285" t="str">
        <f t="shared" si="685"/>
        <v/>
      </c>
      <c r="AC11285" s="7"/>
      <c r="AD11285" t="s">
        <v>3033</v>
      </c>
      <c r="AE11285">
        <f t="shared" si="687"/>
        <v>0</v>
      </c>
      <c r="AG11285" s="2"/>
      <c r="AI11285" s="7"/>
    </row>
    <row r="11286" spans="1:35" ht="11" customHeight="1" outlineLevel="1" x14ac:dyDescent="0.25">
      <c r="A11286" t="s">
        <v>3889</v>
      </c>
      <c r="C11286" s="2" t="s">
        <v>12455</v>
      </c>
      <c r="D11286" s="2">
        <v>871</v>
      </c>
      <c r="E11286" s="7">
        <v>1996</v>
      </c>
      <c r="F11286" s="5" t="s">
        <v>15649</v>
      </c>
      <c r="H11286" s="5" t="s">
        <v>5398</v>
      </c>
      <c r="I11286" s="6" t="s">
        <v>15650</v>
      </c>
      <c r="J11286" s="6" t="s">
        <v>15648</v>
      </c>
      <c r="K11286" s="17">
        <v>6</v>
      </c>
      <c r="L11286" s="17" t="s">
        <v>7730</v>
      </c>
      <c r="M11286" s="9">
        <v>7.5</v>
      </c>
      <c r="N11286" s="9"/>
      <c r="O11286" s="21"/>
      <c r="Q11286" s="29"/>
      <c r="U11286" s="17"/>
      <c r="V11286" s="2"/>
      <c r="Y11286" t="str">
        <f t="shared" si="684"/>
        <v/>
      </c>
      <c r="AA11286">
        <f t="shared" si="685"/>
        <v>1</v>
      </c>
      <c r="AC11286" s="7"/>
      <c r="AD11286" t="s">
        <v>15650</v>
      </c>
      <c r="AE11286">
        <f t="shared" si="687"/>
        <v>0</v>
      </c>
      <c r="AG11286" s="2"/>
      <c r="AI11286" s="7"/>
    </row>
    <row r="11287" spans="1:35" ht="11" customHeight="1" outlineLevel="1" x14ac:dyDescent="0.25">
      <c r="A11287" t="s">
        <v>3889</v>
      </c>
      <c r="C11287" s="2" t="s">
        <v>12455</v>
      </c>
      <c r="D11287" s="2" t="s">
        <v>15651</v>
      </c>
      <c r="E11287" s="7">
        <v>1997</v>
      </c>
      <c r="F11287" s="5" t="s">
        <v>15652</v>
      </c>
      <c r="H11287" s="5" t="s">
        <v>5398</v>
      </c>
      <c r="I11287" s="6" t="s">
        <v>15653</v>
      </c>
      <c r="J11287" s="6" t="s">
        <v>9201</v>
      </c>
      <c r="K11287" s="17">
        <v>2</v>
      </c>
      <c r="L11287" s="17" t="s">
        <v>7730</v>
      </c>
      <c r="M11287" s="9">
        <v>4</v>
      </c>
      <c r="N11287" s="9"/>
      <c r="O11287" s="21"/>
      <c r="Q11287" s="29"/>
      <c r="U11287" s="17"/>
      <c r="V11287" s="2"/>
      <c r="Y11287" t="str">
        <f t="shared" si="684"/>
        <v/>
      </c>
      <c r="AA11287">
        <f t="shared" si="685"/>
        <v>1</v>
      </c>
      <c r="AC11287" s="7"/>
      <c r="AD11287" t="s">
        <v>15653</v>
      </c>
      <c r="AE11287">
        <f t="shared" si="687"/>
        <v>0</v>
      </c>
      <c r="AG11287" s="2"/>
      <c r="AI11287" s="7"/>
    </row>
    <row r="11288" spans="1:35" ht="11" customHeight="1" outlineLevel="1" x14ac:dyDescent="0.25">
      <c r="A11288" t="s">
        <v>3889</v>
      </c>
      <c r="C11288" s="2" t="s">
        <v>12455</v>
      </c>
      <c r="D11288" s="2">
        <v>927</v>
      </c>
      <c r="E11288" s="7">
        <v>1999</v>
      </c>
      <c r="F11288" s="8" t="s">
        <v>4647</v>
      </c>
      <c r="H11288" s="5" t="s">
        <v>5398</v>
      </c>
      <c r="I11288" s="6" t="s">
        <v>20577</v>
      </c>
      <c r="J11288" s="6" t="s">
        <v>20578</v>
      </c>
      <c r="K11288" s="17">
        <v>2</v>
      </c>
      <c r="L11288" s="17" t="s">
        <v>7732</v>
      </c>
      <c r="M11288" s="9"/>
      <c r="N11288" s="9"/>
      <c r="O11288" s="21"/>
      <c r="Q11288" s="29"/>
      <c r="U11288" s="17"/>
      <c r="V11288" s="2"/>
      <c r="Y11288" t="str">
        <f t="shared" si="684"/>
        <v/>
      </c>
      <c r="AA11288" t="str">
        <f t="shared" si="685"/>
        <v/>
      </c>
      <c r="AC11288" s="7"/>
      <c r="AD11288" t="s">
        <v>20577</v>
      </c>
      <c r="AE11288">
        <f t="shared" si="687"/>
        <v>0</v>
      </c>
      <c r="AG11288" s="2"/>
      <c r="AI11288" s="7"/>
    </row>
    <row r="11289" spans="1:35" ht="11" customHeight="1" outlineLevel="1" x14ac:dyDescent="0.25">
      <c r="A11289" t="s">
        <v>3889</v>
      </c>
      <c r="C11289" s="2" t="s">
        <v>12455</v>
      </c>
      <c r="D11289" s="2">
        <v>928</v>
      </c>
      <c r="E11289" s="7">
        <v>1999</v>
      </c>
      <c r="F11289" s="8" t="s">
        <v>66</v>
      </c>
      <c r="H11289" s="5" t="s">
        <v>5398</v>
      </c>
      <c r="I11289" s="6" t="s">
        <v>20577</v>
      </c>
      <c r="J11289" s="6" t="s">
        <v>20578</v>
      </c>
      <c r="K11289" s="17">
        <v>2</v>
      </c>
      <c r="L11289" s="17" t="s">
        <v>7732</v>
      </c>
      <c r="M11289" s="9"/>
      <c r="N11289" s="9"/>
      <c r="O11289" s="21"/>
      <c r="Q11289" s="29"/>
      <c r="U11289" s="17"/>
      <c r="V11289" s="2"/>
      <c r="Y11289" t="str">
        <f t="shared" si="684"/>
        <v/>
      </c>
      <c r="AA11289" t="str">
        <f t="shared" si="685"/>
        <v/>
      </c>
      <c r="AC11289" s="7"/>
      <c r="AD11289" t="s">
        <v>20577</v>
      </c>
      <c r="AE11289">
        <f t="shared" si="687"/>
        <v>0</v>
      </c>
      <c r="AG11289" s="2"/>
      <c r="AI11289" s="7"/>
    </row>
    <row r="11290" spans="1:35" ht="11" customHeight="1" outlineLevel="1" x14ac:dyDescent="0.25">
      <c r="A11290" t="s">
        <v>3889</v>
      </c>
      <c r="C11290" s="2" t="s">
        <v>12455</v>
      </c>
      <c r="D11290" s="2">
        <v>929</v>
      </c>
      <c r="E11290" s="7">
        <v>1999</v>
      </c>
      <c r="F11290" s="8" t="s">
        <v>6311</v>
      </c>
      <c r="H11290" s="5" t="s">
        <v>5398</v>
      </c>
      <c r="I11290" s="6" t="s">
        <v>20579</v>
      </c>
      <c r="J11290" s="6" t="s">
        <v>6992</v>
      </c>
      <c r="K11290" s="17">
        <v>5</v>
      </c>
      <c r="L11290" s="17" t="s">
        <v>7730</v>
      </c>
      <c r="M11290" s="9">
        <v>1.1499999999999999</v>
      </c>
      <c r="N11290" s="9"/>
      <c r="O11290" s="21"/>
      <c r="Q11290" s="29"/>
      <c r="U11290" s="17"/>
      <c r="V11290" s="2"/>
      <c r="Y11290" t="str">
        <f t="shared" si="684"/>
        <v/>
      </c>
      <c r="AA11290" t="str">
        <f t="shared" si="685"/>
        <v/>
      </c>
      <c r="AC11290" s="7"/>
      <c r="AD11290" t="s">
        <v>20579</v>
      </c>
      <c r="AE11290">
        <f t="shared" si="687"/>
        <v>0</v>
      </c>
      <c r="AG11290" s="2"/>
      <c r="AI11290" s="7"/>
    </row>
    <row r="11291" spans="1:35" ht="11" customHeight="1" outlineLevel="1" x14ac:dyDescent="0.25">
      <c r="A11291" t="s">
        <v>3889</v>
      </c>
      <c r="C11291" s="2" t="s">
        <v>12455</v>
      </c>
      <c r="D11291" s="2">
        <v>930</v>
      </c>
      <c r="E11291" s="7">
        <v>1999</v>
      </c>
      <c r="F11291" s="8" t="s">
        <v>4647</v>
      </c>
      <c r="H11291" s="5" t="s">
        <v>5398</v>
      </c>
      <c r="I11291" s="6" t="s">
        <v>20579</v>
      </c>
      <c r="J11291" s="6" t="s">
        <v>6992</v>
      </c>
      <c r="K11291" s="17">
        <v>5</v>
      </c>
      <c r="L11291" s="17" t="s">
        <v>7730</v>
      </c>
      <c r="M11291" s="9">
        <v>1.1499999999999999</v>
      </c>
      <c r="N11291" s="9"/>
      <c r="O11291" s="21"/>
      <c r="Q11291" s="29"/>
      <c r="U11291" s="17"/>
      <c r="V11291" s="2"/>
      <c r="Y11291" t="str">
        <f t="shared" si="684"/>
        <v/>
      </c>
      <c r="AA11291" t="str">
        <f t="shared" si="685"/>
        <v/>
      </c>
      <c r="AC11291" s="7"/>
      <c r="AD11291" t="s">
        <v>20579</v>
      </c>
      <c r="AE11291">
        <f t="shared" si="687"/>
        <v>0</v>
      </c>
      <c r="AG11291" s="2"/>
      <c r="AI11291" s="7"/>
    </row>
    <row r="11292" spans="1:35" ht="11" customHeight="1" outlineLevel="1" x14ac:dyDescent="0.25">
      <c r="A11292" t="s">
        <v>3889</v>
      </c>
      <c r="C11292" s="2" t="s">
        <v>12455</v>
      </c>
      <c r="D11292" s="2">
        <v>931</v>
      </c>
      <c r="E11292" s="7">
        <v>1999</v>
      </c>
      <c r="F11292" s="8" t="s">
        <v>66</v>
      </c>
      <c r="H11292" s="5" t="s">
        <v>5398</v>
      </c>
      <c r="I11292" s="6" t="s">
        <v>20579</v>
      </c>
      <c r="J11292" s="6" t="s">
        <v>6992</v>
      </c>
      <c r="K11292" s="17">
        <v>5</v>
      </c>
      <c r="L11292" s="17" t="s">
        <v>7730</v>
      </c>
      <c r="M11292" s="9">
        <v>1.1499999999999999</v>
      </c>
      <c r="N11292" s="9"/>
      <c r="O11292" s="21"/>
      <c r="Q11292" s="29"/>
      <c r="U11292" s="17"/>
      <c r="V11292" s="2"/>
      <c r="Y11292" t="str">
        <f t="shared" si="684"/>
        <v/>
      </c>
      <c r="AA11292" t="str">
        <f t="shared" si="685"/>
        <v/>
      </c>
      <c r="AC11292" s="7"/>
      <c r="AD11292" t="s">
        <v>20579</v>
      </c>
      <c r="AE11292">
        <f t="shared" si="687"/>
        <v>0</v>
      </c>
      <c r="AG11292" s="2"/>
      <c r="AI11292" s="7"/>
    </row>
    <row r="11293" spans="1:35" ht="11" customHeight="1" outlineLevel="1" x14ac:dyDescent="0.25">
      <c r="A11293" t="s">
        <v>3889</v>
      </c>
      <c r="C11293" s="2" t="s">
        <v>12455</v>
      </c>
      <c r="D11293" s="2">
        <v>932</v>
      </c>
      <c r="E11293" s="7">
        <v>1999</v>
      </c>
      <c r="F11293" s="8" t="s">
        <v>6019</v>
      </c>
      <c r="H11293" s="5" t="s">
        <v>5398</v>
      </c>
      <c r="I11293" s="6" t="s">
        <v>20579</v>
      </c>
      <c r="J11293" s="6" t="s">
        <v>6992</v>
      </c>
      <c r="K11293" s="17">
        <v>5</v>
      </c>
      <c r="L11293" s="17" t="s">
        <v>7730</v>
      </c>
      <c r="M11293" s="9">
        <v>1.1499999999999999</v>
      </c>
      <c r="N11293" s="9"/>
      <c r="O11293" s="21"/>
      <c r="Q11293" s="29"/>
      <c r="U11293" s="17"/>
      <c r="V11293" s="2"/>
      <c r="Y11293" t="str">
        <f t="shared" ref="Y11293:Y11356" si="688">IF(COUNTIF(F11293,"*fdc*"),1,"")</f>
        <v/>
      </c>
      <c r="AA11293" t="str">
        <f t="shared" ref="AA11293:AA11356" si="689">IF(COUNTIF(F11293,"*s/s*"),1,"")</f>
        <v/>
      </c>
      <c r="AC11293" s="7"/>
      <c r="AD11293" t="s">
        <v>20579</v>
      </c>
      <c r="AE11293">
        <f t="shared" si="687"/>
        <v>0</v>
      </c>
      <c r="AG11293" s="2"/>
      <c r="AI11293" s="7"/>
    </row>
    <row r="11294" spans="1:35" ht="11" customHeight="1" outlineLevel="1" x14ac:dyDescent="0.25">
      <c r="A11294" t="s">
        <v>3889</v>
      </c>
      <c r="C11294" s="2" t="s">
        <v>12455</v>
      </c>
      <c r="D11294" s="2" t="s">
        <v>15655</v>
      </c>
      <c r="E11294" s="7">
        <v>1999</v>
      </c>
      <c r="F11294" s="5" t="s">
        <v>15656</v>
      </c>
      <c r="H11294" s="5" t="s">
        <v>5398</v>
      </c>
      <c r="I11294" s="6" t="s">
        <v>14897</v>
      </c>
      <c r="J11294" s="6" t="s">
        <v>15654</v>
      </c>
      <c r="K11294" s="17">
        <v>2</v>
      </c>
      <c r="L11294" s="17" t="s">
        <v>7732</v>
      </c>
      <c r="M11294" s="9"/>
      <c r="N11294" s="9"/>
      <c r="O11294" s="21"/>
      <c r="Q11294" s="29"/>
      <c r="U11294" s="17"/>
      <c r="V11294" s="2"/>
      <c r="Y11294" t="str">
        <f t="shared" si="688"/>
        <v/>
      </c>
      <c r="AA11294">
        <f t="shared" si="689"/>
        <v>1</v>
      </c>
      <c r="AC11294" s="7"/>
      <c r="AD11294" t="s">
        <v>14897</v>
      </c>
      <c r="AE11294">
        <f t="shared" si="687"/>
        <v>0</v>
      </c>
      <c r="AG11294" s="2"/>
      <c r="AI11294" s="7"/>
    </row>
    <row r="11295" spans="1:35" ht="11" customHeight="1" outlineLevel="1" x14ac:dyDescent="0.25">
      <c r="A11295" t="s">
        <v>3889</v>
      </c>
      <c r="C11295" s="2" t="s">
        <v>12455</v>
      </c>
      <c r="D11295" s="2">
        <v>956</v>
      </c>
      <c r="E11295" s="7">
        <v>2001</v>
      </c>
      <c r="F11295" s="5" t="s">
        <v>2621</v>
      </c>
      <c r="H11295" s="5" t="s">
        <v>5398</v>
      </c>
      <c r="I11295" s="6" t="s">
        <v>2244</v>
      </c>
      <c r="J11295" s="6" t="s">
        <v>7741</v>
      </c>
      <c r="K11295" s="17">
        <v>3</v>
      </c>
      <c r="L11295" s="17" t="s">
        <v>7730</v>
      </c>
      <c r="M11295" s="9">
        <v>3.3</v>
      </c>
      <c r="N11295" s="9"/>
      <c r="O11295" s="21"/>
      <c r="Q11295" s="29"/>
      <c r="U11295" s="17"/>
      <c r="V11295" s="2"/>
      <c r="Y11295" t="str">
        <f t="shared" si="688"/>
        <v/>
      </c>
      <c r="AA11295" t="str">
        <f t="shared" si="689"/>
        <v/>
      </c>
      <c r="AC11295" s="7"/>
      <c r="AD11295" t="s">
        <v>2244</v>
      </c>
      <c r="AE11295">
        <f t="shared" si="687"/>
        <v>0</v>
      </c>
      <c r="AG11295" s="2"/>
      <c r="AI11295" s="7"/>
    </row>
    <row r="11296" spans="1:35" ht="11" customHeight="1" outlineLevel="1" x14ac:dyDescent="0.25">
      <c r="A11296" t="s">
        <v>3889</v>
      </c>
      <c r="C11296" s="2" t="s">
        <v>12455</v>
      </c>
      <c r="D11296" s="2" t="s">
        <v>15658</v>
      </c>
      <c r="E11296" s="7">
        <v>2014</v>
      </c>
      <c r="F11296" s="5" t="s">
        <v>15659</v>
      </c>
      <c r="H11296" s="5" t="s">
        <v>5398</v>
      </c>
      <c r="I11296" s="6" t="s">
        <v>3033</v>
      </c>
      <c r="J11296" s="6" t="s">
        <v>15657</v>
      </c>
      <c r="K11296" s="17">
        <v>6</v>
      </c>
      <c r="L11296" s="17" t="s">
        <v>7732</v>
      </c>
      <c r="M11296" s="9"/>
      <c r="N11296" s="9"/>
      <c r="O11296" s="21"/>
      <c r="Q11296" s="29"/>
      <c r="U11296" s="17"/>
      <c r="V11296" s="2"/>
      <c r="Y11296" t="str">
        <f t="shared" si="688"/>
        <v/>
      </c>
      <c r="AA11296">
        <f t="shared" si="689"/>
        <v>1</v>
      </c>
      <c r="AC11296" s="7"/>
      <c r="AD11296" t="s">
        <v>3033</v>
      </c>
      <c r="AE11296">
        <f t="shared" si="687"/>
        <v>0</v>
      </c>
      <c r="AG11296" s="2"/>
      <c r="AI11296" s="7"/>
    </row>
    <row r="11297" spans="1:49" ht="11" customHeight="1" outlineLevel="1" x14ac:dyDescent="0.25">
      <c r="A11297" t="s">
        <v>3889</v>
      </c>
      <c r="C11297" s="2" t="s">
        <v>12455</v>
      </c>
      <c r="D11297" s="2" t="s">
        <v>15661</v>
      </c>
      <c r="E11297" s="7">
        <v>2018</v>
      </c>
      <c r="F11297" s="5" t="s">
        <v>15662</v>
      </c>
      <c r="H11297" s="5" t="s">
        <v>5398</v>
      </c>
      <c r="I11297" s="6" t="s">
        <v>3033</v>
      </c>
      <c r="J11297" s="6" t="s">
        <v>15660</v>
      </c>
      <c r="K11297" s="17">
        <v>6</v>
      </c>
      <c r="L11297" s="17" t="s">
        <v>7732</v>
      </c>
      <c r="M11297" s="9"/>
      <c r="N11297" s="9"/>
      <c r="O11297" s="21"/>
      <c r="Q11297" s="29"/>
      <c r="U11297" s="17"/>
      <c r="V11297" s="2"/>
      <c r="Y11297" t="str">
        <f t="shared" si="688"/>
        <v/>
      </c>
      <c r="AA11297">
        <f t="shared" si="689"/>
        <v>1</v>
      </c>
      <c r="AC11297" s="7"/>
      <c r="AD11297" t="s">
        <v>3033</v>
      </c>
      <c r="AE11297">
        <f t="shared" si="687"/>
        <v>0</v>
      </c>
      <c r="AG11297" s="2"/>
      <c r="AI11297" s="7"/>
    </row>
    <row r="11298" spans="1:49" ht="11" customHeight="1" x14ac:dyDescent="0.25">
      <c r="A11298" s="1" t="s">
        <v>22494</v>
      </c>
      <c r="B11298" t="s">
        <v>7572</v>
      </c>
      <c r="C11298" s="2" t="s">
        <v>12455</v>
      </c>
      <c r="E11298" s="7"/>
      <c r="F11298" s="5"/>
      <c r="H11298" s="5"/>
      <c r="I11298" s="6"/>
      <c r="J11298" s="6"/>
      <c r="K11298" s="17"/>
      <c r="L11298" s="17"/>
      <c r="M11298" s="9"/>
      <c r="N11298" s="9">
        <f>SUM(M11299:M11423)</f>
        <v>352.5</v>
      </c>
      <c r="O11298" s="21">
        <v>1305</v>
      </c>
      <c r="P11298">
        <f>COUNTIF(L11299:L11423,"*")</f>
        <v>125</v>
      </c>
      <c r="Q11298" s="29">
        <f>P11298/O11298</f>
        <v>9.5785440613026823E-2</v>
      </c>
      <c r="R11298">
        <f>COUNTIF(L11299:L11423,"Y")+COUNTIF(L11299:L11423,"S")</f>
        <v>124</v>
      </c>
      <c r="U11298" s="17" t="s">
        <v>7730</v>
      </c>
      <c r="V11298" s="2"/>
      <c r="W11298" t="s">
        <v>18591</v>
      </c>
      <c r="Y11298" t="str">
        <f t="shared" si="688"/>
        <v/>
      </c>
      <c r="AA11298" t="str">
        <f t="shared" si="689"/>
        <v/>
      </c>
      <c r="AC11298" s="7"/>
      <c r="AF11298">
        <f>COUNTIF(AE11299:AE11423,"1")</f>
        <v>0</v>
      </c>
      <c r="AG11298" s="2"/>
      <c r="AI11298" s="7"/>
      <c r="AJ11298">
        <f>COUNTIF($K11299:$K11423,"1")-COUNTIFS($K11299:$K11423,"1",$L11299:$L11423,"V")</f>
        <v>0</v>
      </c>
      <c r="AK11298">
        <f>COUNTIFS($K11299:$K11423,"1",$L11299:$L11423,"Y")+COUNTIFS($K11299:$K11423,"1",$L11299:$L11423,"s")</f>
        <v>0</v>
      </c>
      <c r="AL11298">
        <f>COUNTIF($K11299:$K11423,"2")-COUNTIFS($K11299:$K11423,"2",$L11299:$L11423,"V")</f>
        <v>0</v>
      </c>
      <c r="AM11298">
        <f>COUNTIFS($K11299:$K11423,"2",$L11299:$L11423,"Y")+COUNTIFS($K11299:$K11423,"2",$L11299:$L11423,"s")</f>
        <v>0</v>
      </c>
      <c r="AN11298">
        <f>COUNTIF($K11299:$K11423,"3")-COUNTIFS($K11299:$K11423,"3",$L11299:$L11423,"V")</f>
        <v>23</v>
      </c>
      <c r="AO11298">
        <f>COUNTIFS($K11299:$K11423,"3",$L11299:$L11423,"Y")+COUNTIFS($K11299:$K11423,"3",$L11299:$L11423,"s")</f>
        <v>22</v>
      </c>
      <c r="AP11298">
        <f>COUNTIF($K11299:$K11423,"4")-COUNTIFS($K11299:$K11423,"4",$L11299:$L11423,"V")</f>
        <v>0</v>
      </c>
      <c r="AQ11298">
        <f>COUNTIFS($K11299:$K11423,"4",$L11299:$L11423,"Y")+COUNTIFS($K11299:$K11423,"4",$L11299:$L11423,"s")</f>
        <v>0</v>
      </c>
      <c r="AR11298">
        <f>COUNTIF($K11299:$K11423,"5")-COUNTIFS($K11299:$K11423,"5",$L11299:$L11423,"V")</f>
        <v>68</v>
      </c>
      <c r="AS11298">
        <f>COUNTIFS($K11299:$K11423,"5",$L11299:$L11423,"Y")+COUNTIFS($K11299:$K11423,"5",$L11299:$L11423,"s")</f>
        <v>68</v>
      </c>
      <c r="AT11298">
        <f>COUNTIF($K11299:$K11423,"6")-COUNTIFS($K11299:$K11423,"6",$L11299:$L11423,"V")</f>
        <v>34</v>
      </c>
      <c r="AU11298">
        <f>COUNTIFS($K11299:$K11423,"6",$L11299:$L11423,"Y")+COUNTIFS($K11299:$K11423,"6",$L11299:$L11423,"s")</f>
        <v>34</v>
      </c>
      <c r="AV11298">
        <f>COUNTIF($K11299:$K11423,"7")-COUNTIFS($K11299:$K11423,"7",$L11299:$L11423,"V")</f>
        <v>0</v>
      </c>
      <c r="AW11298">
        <f>COUNTIFS($K11299:$K11423,"7",$L11299:$L11423,"Y")+COUNTIFS($K11299:$K11423,"7",$L11299:$L11423,"s")</f>
        <v>0</v>
      </c>
    </row>
    <row r="11299" spans="1:49" ht="11" customHeight="1" outlineLevel="1" x14ac:dyDescent="0.25">
      <c r="A11299" t="s">
        <v>5780</v>
      </c>
      <c r="C11299" s="2" t="s">
        <v>12455</v>
      </c>
      <c r="D11299" s="2">
        <v>1</v>
      </c>
      <c r="E11299" s="7">
        <v>1947</v>
      </c>
      <c r="F11299" s="5" t="s">
        <v>1530</v>
      </c>
      <c r="H11299" s="5" t="s">
        <v>5037</v>
      </c>
      <c r="I11299" s="6" t="s">
        <v>7648</v>
      </c>
      <c r="J11299" s="6" t="s">
        <v>7648</v>
      </c>
      <c r="K11299" s="17">
        <v>5</v>
      </c>
      <c r="L11299" s="17" t="s">
        <v>7730</v>
      </c>
      <c r="M11299" s="9">
        <v>0.85</v>
      </c>
      <c r="N11299" s="9"/>
      <c r="O11299" s="21"/>
      <c r="Q11299" s="29"/>
      <c r="U11299" s="17"/>
      <c r="V11299" s="2">
        <v>1</v>
      </c>
      <c r="Y11299" t="str">
        <f t="shared" si="688"/>
        <v/>
      </c>
      <c r="AA11299" t="str">
        <f t="shared" si="689"/>
        <v/>
      </c>
      <c r="AC11299" s="7"/>
      <c r="AD11299" t="s">
        <v>7648</v>
      </c>
      <c r="AE11299">
        <f t="shared" ref="AE11299:AE11330" si="690">COUNTIF(I11299,"*Fuji*")</f>
        <v>0</v>
      </c>
      <c r="AG11299" s="2"/>
      <c r="AH11299" t="s">
        <v>667</v>
      </c>
      <c r="AI11299" s="7"/>
    </row>
    <row r="11300" spans="1:49" ht="11" customHeight="1" outlineLevel="1" x14ac:dyDescent="0.25">
      <c r="A11300" t="s">
        <v>5780</v>
      </c>
      <c r="C11300" s="2" t="s">
        <v>12455</v>
      </c>
      <c r="D11300" s="2">
        <v>2</v>
      </c>
      <c r="E11300" s="7">
        <v>1947</v>
      </c>
      <c r="F11300" s="5" t="s">
        <v>1099</v>
      </c>
      <c r="H11300" s="5" t="s">
        <v>6420</v>
      </c>
      <c r="I11300" s="6" t="s">
        <v>7648</v>
      </c>
      <c r="J11300" s="6" t="s">
        <v>7648</v>
      </c>
      <c r="K11300" s="17">
        <v>5</v>
      </c>
      <c r="L11300" s="17" t="s">
        <v>7730</v>
      </c>
      <c r="M11300" s="9">
        <v>0.85</v>
      </c>
      <c r="N11300" s="9"/>
      <c r="O11300" s="21"/>
      <c r="Q11300" s="29"/>
      <c r="U11300" s="17"/>
      <c r="V11300" s="2">
        <v>2</v>
      </c>
      <c r="Y11300" t="str">
        <f t="shared" si="688"/>
        <v/>
      </c>
      <c r="AA11300" t="str">
        <f t="shared" si="689"/>
        <v/>
      </c>
      <c r="AC11300" s="7"/>
      <c r="AD11300" t="s">
        <v>7648</v>
      </c>
      <c r="AE11300">
        <f t="shared" si="690"/>
        <v>0</v>
      </c>
      <c r="AG11300" s="2"/>
      <c r="AH11300" t="s">
        <v>667</v>
      </c>
      <c r="AI11300" s="7"/>
    </row>
    <row r="11301" spans="1:49" ht="11" customHeight="1" outlineLevel="1" x14ac:dyDescent="0.25">
      <c r="A11301" t="s">
        <v>5780</v>
      </c>
      <c r="C11301" s="2" t="s">
        <v>12455</v>
      </c>
      <c r="D11301" s="2">
        <v>3</v>
      </c>
      <c r="E11301" s="7">
        <v>1947</v>
      </c>
      <c r="F11301" s="5" t="s">
        <v>1101</v>
      </c>
      <c r="H11301" s="5" t="s">
        <v>7649</v>
      </c>
      <c r="I11301" s="6" t="s">
        <v>7648</v>
      </c>
      <c r="J11301" s="6" t="s">
        <v>7648</v>
      </c>
      <c r="K11301" s="17">
        <v>5</v>
      </c>
      <c r="L11301" s="17" t="s">
        <v>7730</v>
      </c>
      <c r="M11301" s="9">
        <v>0.85</v>
      </c>
      <c r="N11301" s="9"/>
      <c r="O11301" s="21"/>
      <c r="Q11301" s="29"/>
      <c r="U11301" s="17"/>
      <c r="V11301" s="2">
        <v>3</v>
      </c>
      <c r="Y11301" t="str">
        <f t="shared" si="688"/>
        <v/>
      </c>
      <c r="AA11301" t="str">
        <f t="shared" si="689"/>
        <v/>
      </c>
      <c r="AC11301" s="7"/>
      <c r="AD11301" t="s">
        <v>7648</v>
      </c>
      <c r="AE11301">
        <f t="shared" si="690"/>
        <v>0</v>
      </c>
      <c r="AG11301" s="2"/>
      <c r="AH11301" t="s">
        <v>667</v>
      </c>
      <c r="AI11301" s="7"/>
    </row>
    <row r="11302" spans="1:49" ht="11" customHeight="1" outlineLevel="1" x14ac:dyDescent="0.25">
      <c r="A11302" t="s">
        <v>5780</v>
      </c>
      <c r="C11302" s="2" t="s">
        <v>12455</v>
      </c>
      <c r="D11302" s="2">
        <v>4</v>
      </c>
      <c r="E11302" s="7">
        <v>1947</v>
      </c>
      <c r="F11302" s="5" t="s">
        <v>637</v>
      </c>
      <c r="H11302" s="5" t="s">
        <v>7650</v>
      </c>
      <c r="I11302" s="6" t="s">
        <v>7648</v>
      </c>
      <c r="J11302" s="6" t="s">
        <v>7648</v>
      </c>
      <c r="K11302" s="17">
        <v>5</v>
      </c>
      <c r="L11302" s="17" t="s">
        <v>7730</v>
      </c>
      <c r="M11302" s="9">
        <v>0.85</v>
      </c>
      <c r="N11302" s="9"/>
      <c r="O11302" s="21"/>
      <c r="Q11302" s="29"/>
      <c r="U11302" s="17"/>
      <c r="V11302" s="2">
        <v>4</v>
      </c>
      <c r="Y11302" t="str">
        <f t="shared" si="688"/>
        <v/>
      </c>
      <c r="AA11302" t="str">
        <f t="shared" si="689"/>
        <v/>
      </c>
      <c r="AC11302" s="7"/>
      <c r="AD11302" t="s">
        <v>7648</v>
      </c>
      <c r="AE11302">
        <f t="shared" si="690"/>
        <v>0</v>
      </c>
      <c r="AG11302" s="2"/>
      <c r="AH11302" t="s">
        <v>667</v>
      </c>
      <c r="AI11302" s="7"/>
    </row>
    <row r="11303" spans="1:49" ht="11" customHeight="1" outlineLevel="1" x14ac:dyDescent="0.25">
      <c r="A11303" t="s">
        <v>5780</v>
      </c>
      <c r="C11303" s="2" t="s">
        <v>12455</v>
      </c>
      <c r="D11303" s="2">
        <v>5</v>
      </c>
      <c r="E11303" s="7">
        <v>1947</v>
      </c>
      <c r="F11303" s="5" t="s">
        <v>1284</v>
      </c>
      <c r="H11303" s="5" t="s">
        <v>4687</v>
      </c>
      <c r="I11303" s="6" t="s">
        <v>7648</v>
      </c>
      <c r="J11303" s="6" t="s">
        <v>7648</v>
      </c>
      <c r="K11303" s="17">
        <v>5</v>
      </c>
      <c r="L11303" s="17" t="s">
        <v>7730</v>
      </c>
      <c r="M11303" s="9">
        <v>0.85</v>
      </c>
      <c r="N11303" s="9"/>
      <c r="O11303" s="21"/>
      <c r="Q11303" s="29"/>
      <c r="U11303" s="17"/>
      <c r="V11303" s="2">
        <v>5</v>
      </c>
      <c r="Y11303" t="str">
        <f t="shared" si="688"/>
        <v/>
      </c>
      <c r="AA11303" t="str">
        <f t="shared" si="689"/>
        <v/>
      </c>
      <c r="AC11303" s="7"/>
      <c r="AD11303" t="s">
        <v>7648</v>
      </c>
      <c r="AE11303">
        <f t="shared" si="690"/>
        <v>0</v>
      </c>
      <c r="AG11303" s="2"/>
      <c r="AH11303" t="s">
        <v>667</v>
      </c>
      <c r="AI11303" s="7"/>
    </row>
    <row r="11304" spans="1:49" ht="11" customHeight="1" outlineLevel="1" x14ac:dyDescent="0.25">
      <c r="A11304" t="s">
        <v>5780</v>
      </c>
      <c r="C11304" s="2" t="s">
        <v>12455</v>
      </c>
      <c r="D11304" s="2">
        <v>6</v>
      </c>
      <c r="E11304" s="7">
        <v>1947</v>
      </c>
      <c r="F11304" s="5" t="s">
        <v>1104</v>
      </c>
      <c r="H11304" s="5" t="s">
        <v>2291</v>
      </c>
      <c r="I11304" s="6" t="s">
        <v>7648</v>
      </c>
      <c r="J11304" s="6" t="s">
        <v>7648</v>
      </c>
      <c r="K11304" s="17">
        <v>5</v>
      </c>
      <c r="L11304" s="17" t="s">
        <v>7730</v>
      </c>
      <c r="M11304" s="9">
        <v>0.85</v>
      </c>
      <c r="N11304" s="9"/>
      <c r="O11304" s="21"/>
      <c r="Q11304" s="29"/>
      <c r="U11304" s="17"/>
      <c r="V11304" s="2">
        <v>6</v>
      </c>
      <c r="Y11304" t="str">
        <f t="shared" si="688"/>
        <v/>
      </c>
      <c r="AA11304" t="str">
        <f t="shared" si="689"/>
        <v/>
      </c>
      <c r="AC11304" s="7"/>
      <c r="AD11304" t="s">
        <v>7648</v>
      </c>
      <c r="AE11304">
        <f t="shared" si="690"/>
        <v>0</v>
      </c>
      <c r="AG11304" s="2"/>
      <c r="AH11304" t="s">
        <v>667</v>
      </c>
      <c r="AI11304" s="7"/>
    </row>
    <row r="11305" spans="1:49" ht="11" customHeight="1" outlineLevel="1" x14ac:dyDescent="0.25">
      <c r="A11305" t="s">
        <v>5780</v>
      </c>
      <c r="C11305" s="2" t="s">
        <v>12455</v>
      </c>
      <c r="D11305" s="2">
        <v>7</v>
      </c>
      <c r="E11305" s="7">
        <v>1947</v>
      </c>
      <c r="F11305" s="5" t="s">
        <v>1104</v>
      </c>
      <c r="H11305" s="5" t="s">
        <v>7649</v>
      </c>
      <c r="I11305" s="6" t="s">
        <v>7648</v>
      </c>
      <c r="J11305" s="6" t="s">
        <v>7648</v>
      </c>
      <c r="K11305" s="17">
        <v>5</v>
      </c>
      <c r="L11305" s="17" t="s">
        <v>7730</v>
      </c>
      <c r="M11305" s="9">
        <v>4</v>
      </c>
      <c r="N11305" s="9"/>
      <c r="O11305" s="21"/>
      <c r="Q11305" s="29"/>
      <c r="U11305" s="17"/>
      <c r="V11305" s="2">
        <v>23</v>
      </c>
      <c r="Y11305" t="str">
        <f t="shared" si="688"/>
        <v/>
      </c>
      <c r="AA11305" t="str">
        <f t="shared" si="689"/>
        <v/>
      </c>
      <c r="AC11305" s="7"/>
      <c r="AD11305" t="s">
        <v>7648</v>
      </c>
      <c r="AE11305">
        <f t="shared" si="690"/>
        <v>0</v>
      </c>
      <c r="AG11305" s="2"/>
      <c r="AH11305" t="s">
        <v>667</v>
      </c>
      <c r="AI11305" s="7"/>
    </row>
    <row r="11306" spans="1:49" ht="11" customHeight="1" outlineLevel="1" x14ac:dyDescent="0.25">
      <c r="A11306" t="s">
        <v>5780</v>
      </c>
      <c r="C11306" s="2" t="s">
        <v>12455</v>
      </c>
      <c r="D11306" s="2">
        <v>8</v>
      </c>
      <c r="E11306" s="7">
        <v>1947</v>
      </c>
      <c r="F11306" s="5" t="s">
        <v>4880</v>
      </c>
      <c r="H11306" s="5" t="s">
        <v>7651</v>
      </c>
      <c r="I11306" s="6" t="s">
        <v>7648</v>
      </c>
      <c r="J11306" s="6" t="s">
        <v>7648</v>
      </c>
      <c r="K11306" s="17">
        <v>5</v>
      </c>
      <c r="L11306" s="17" t="s">
        <v>7730</v>
      </c>
      <c r="M11306" s="9">
        <v>0.85</v>
      </c>
      <c r="N11306" s="9"/>
      <c r="O11306" s="21"/>
      <c r="Q11306" s="29"/>
      <c r="U11306" s="17"/>
      <c r="V11306" s="2">
        <v>7</v>
      </c>
      <c r="Y11306" t="str">
        <f t="shared" si="688"/>
        <v/>
      </c>
      <c r="AA11306" t="str">
        <f t="shared" si="689"/>
        <v/>
      </c>
      <c r="AC11306" s="7"/>
      <c r="AD11306" t="s">
        <v>7648</v>
      </c>
      <c r="AE11306">
        <f t="shared" si="690"/>
        <v>0</v>
      </c>
      <c r="AG11306" s="2"/>
      <c r="AH11306" t="s">
        <v>667</v>
      </c>
      <c r="AI11306" s="7"/>
    </row>
    <row r="11307" spans="1:49" ht="11" customHeight="1" outlineLevel="1" x14ac:dyDescent="0.25">
      <c r="A11307" t="s">
        <v>5780</v>
      </c>
      <c r="C11307" s="2" t="s">
        <v>12455</v>
      </c>
      <c r="D11307" s="2">
        <v>9</v>
      </c>
      <c r="E11307" s="7">
        <v>1947</v>
      </c>
      <c r="F11307" s="5" t="s">
        <v>7655</v>
      </c>
      <c r="H11307" s="5" t="s">
        <v>6134</v>
      </c>
      <c r="I11307" s="6" t="s">
        <v>7648</v>
      </c>
      <c r="J11307" s="6" t="s">
        <v>7648</v>
      </c>
      <c r="K11307" s="17">
        <v>5</v>
      </c>
      <c r="L11307" s="17" t="s">
        <v>7730</v>
      </c>
      <c r="M11307" s="9">
        <v>0.85</v>
      </c>
      <c r="N11307" s="9"/>
      <c r="O11307" s="21"/>
      <c r="Q11307" s="29"/>
      <c r="U11307" s="17"/>
      <c r="V11307" s="2">
        <v>8</v>
      </c>
      <c r="Y11307" t="str">
        <f t="shared" si="688"/>
        <v/>
      </c>
      <c r="AA11307" t="str">
        <f t="shared" si="689"/>
        <v/>
      </c>
      <c r="AC11307" s="7"/>
      <c r="AD11307" t="s">
        <v>7648</v>
      </c>
      <c r="AE11307">
        <f t="shared" si="690"/>
        <v>0</v>
      </c>
      <c r="AG11307" s="2"/>
      <c r="AH11307" t="s">
        <v>667</v>
      </c>
      <c r="AI11307" s="7"/>
    </row>
    <row r="11308" spans="1:49" ht="11" customHeight="1" outlineLevel="1" x14ac:dyDescent="0.25">
      <c r="A11308" t="s">
        <v>5780</v>
      </c>
      <c r="C11308" s="2" t="s">
        <v>12455</v>
      </c>
      <c r="D11308" s="2">
        <v>10</v>
      </c>
      <c r="E11308" s="7">
        <v>1947</v>
      </c>
      <c r="F11308" s="5" t="s">
        <v>1107</v>
      </c>
      <c r="H11308" s="5" t="s">
        <v>7652</v>
      </c>
      <c r="I11308" s="6" t="s">
        <v>7648</v>
      </c>
      <c r="J11308" s="6" t="s">
        <v>7648</v>
      </c>
      <c r="K11308" s="17">
        <v>5</v>
      </c>
      <c r="L11308" s="17" t="s">
        <v>7730</v>
      </c>
      <c r="M11308" s="9">
        <v>0.85</v>
      </c>
      <c r="N11308" s="9"/>
      <c r="O11308" s="21"/>
      <c r="Q11308" s="29"/>
      <c r="U11308" s="17"/>
      <c r="V11308" s="2">
        <v>9</v>
      </c>
      <c r="Y11308" t="str">
        <f t="shared" si="688"/>
        <v/>
      </c>
      <c r="AA11308" t="str">
        <f t="shared" si="689"/>
        <v/>
      </c>
      <c r="AC11308" s="7"/>
      <c r="AD11308" t="s">
        <v>7648</v>
      </c>
      <c r="AE11308">
        <f t="shared" si="690"/>
        <v>0</v>
      </c>
      <c r="AG11308" s="2"/>
      <c r="AH11308" t="s">
        <v>667</v>
      </c>
      <c r="AI11308" s="7"/>
    </row>
    <row r="11309" spans="1:49" ht="11" customHeight="1" outlineLevel="1" x14ac:dyDescent="0.25">
      <c r="A11309" t="s">
        <v>5780</v>
      </c>
      <c r="C11309" s="2" t="s">
        <v>12455</v>
      </c>
      <c r="D11309" s="2">
        <v>11</v>
      </c>
      <c r="E11309" s="7">
        <v>1947</v>
      </c>
      <c r="F11309" s="5" t="s">
        <v>3761</v>
      </c>
      <c r="H11309" s="5" t="s">
        <v>7653</v>
      </c>
      <c r="I11309" s="6" t="s">
        <v>7648</v>
      </c>
      <c r="J11309" s="6" t="s">
        <v>7648</v>
      </c>
      <c r="K11309" s="17">
        <v>5</v>
      </c>
      <c r="L11309" s="17" t="s">
        <v>7730</v>
      </c>
      <c r="M11309" s="9">
        <v>0.85</v>
      </c>
      <c r="N11309" s="9"/>
      <c r="O11309" s="21"/>
      <c r="Q11309" s="29"/>
      <c r="U11309" s="17"/>
      <c r="V11309" s="2">
        <v>10</v>
      </c>
      <c r="Y11309" t="str">
        <f t="shared" si="688"/>
        <v/>
      </c>
      <c r="AA11309" t="str">
        <f t="shared" si="689"/>
        <v/>
      </c>
      <c r="AC11309" s="7"/>
      <c r="AD11309" t="s">
        <v>7648</v>
      </c>
      <c r="AE11309">
        <f t="shared" si="690"/>
        <v>0</v>
      </c>
      <c r="AG11309" s="2"/>
      <c r="AH11309" t="s">
        <v>667</v>
      </c>
      <c r="AI11309" s="7"/>
    </row>
    <row r="11310" spans="1:49" ht="11" customHeight="1" outlineLevel="1" x14ac:dyDescent="0.25">
      <c r="A11310" t="s">
        <v>5780</v>
      </c>
      <c r="C11310" s="2" t="s">
        <v>12455</v>
      </c>
      <c r="D11310" s="2">
        <v>12</v>
      </c>
      <c r="E11310" s="7">
        <v>1947</v>
      </c>
      <c r="F11310" s="5" t="s">
        <v>4616</v>
      </c>
      <c r="H11310" s="5" t="s">
        <v>7654</v>
      </c>
      <c r="I11310" s="6" t="s">
        <v>7648</v>
      </c>
      <c r="J11310" s="6" t="s">
        <v>7648</v>
      </c>
      <c r="K11310" s="17">
        <v>5</v>
      </c>
      <c r="L11310" s="17" t="s">
        <v>7730</v>
      </c>
      <c r="M11310" s="9">
        <v>0.85</v>
      </c>
      <c r="N11310" s="9"/>
      <c r="O11310" s="21"/>
      <c r="Q11310" s="29"/>
      <c r="U11310" s="17"/>
      <c r="V11310" s="2">
        <v>11</v>
      </c>
      <c r="Y11310" t="str">
        <f t="shared" si="688"/>
        <v/>
      </c>
      <c r="AA11310" t="str">
        <f t="shared" si="689"/>
        <v/>
      </c>
      <c r="AC11310" s="7"/>
      <c r="AD11310" t="s">
        <v>7648</v>
      </c>
      <c r="AE11310">
        <f t="shared" si="690"/>
        <v>0</v>
      </c>
      <c r="AG11310" s="2"/>
      <c r="AH11310" t="s">
        <v>667</v>
      </c>
      <c r="AI11310" s="7"/>
    </row>
    <row r="11311" spans="1:49" ht="11" customHeight="1" outlineLevel="1" x14ac:dyDescent="0.25">
      <c r="A11311" t="s">
        <v>5780</v>
      </c>
      <c r="C11311" s="2" t="s">
        <v>12455</v>
      </c>
      <c r="D11311" s="2">
        <v>13</v>
      </c>
      <c r="E11311" s="7">
        <v>1947</v>
      </c>
      <c r="F11311" s="5" t="s">
        <v>2658</v>
      </c>
      <c r="H11311" s="5" t="s">
        <v>6989</v>
      </c>
      <c r="I11311" s="6" t="s">
        <v>7648</v>
      </c>
      <c r="J11311" s="6" t="s">
        <v>7648</v>
      </c>
      <c r="K11311" s="17">
        <v>5</v>
      </c>
      <c r="L11311" s="17" t="s">
        <v>7730</v>
      </c>
      <c r="M11311" s="9">
        <v>0.85</v>
      </c>
      <c r="N11311" s="9"/>
      <c r="O11311" s="21"/>
      <c r="Q11311" s="29"/>
      <c r="U11311" s="17"/>
      <c r="V11311" s="2">
        <v>12</v>
      </c>
      <c r="Y11311" t="str">
        <f t="shared" si="688"/>
        <v/>
      </c>
      <c r="AA11311" t="str">
        <f t="shared" si="689"/>
        <v/>
      </c>
      <c r="AC11311" s="7"/>
      <c r="AD11311" t="s">
        <v>7648</v>
      </c>
      <c r="AE11311">
        <f t="shared" si="690"/>
        <v>0</v>
      </c>
      <c r="AG11311" s="2"/>
      <c r="AH11311" t="s">
        <v>667</v>
      </c>
      <c r="AI11311" s="7"/>
    </row>
    <row r="11312" spans="1:49" ht="11" customHeight="1" outlineLevel="1" x14ac:dyDescent="0.25">
      <c r="A11312" t="s">
        <v>5780</v>
      </c>
      <c r="C11312" s="2" t="s">
        <v>12455</v>
      </c>
      <c r="D11312" s="2">
        <v>14</v>
      </c>
      <c r="E11312" s="7">
        <v>1947</v>
      </c>
      <c r="F11312" s="5" t="s">
        <v>2658</v>
      </c>
      <c r="H11312" s="5" t="s">
        <v>4026</v>
      </c>
      <c r="I11312" s="6" t="s">
        <v>7648</v>
      </c>
      <c r="J11312" s="6" t="s">
        <v>7648</v>
      </c>
      <c r="K11312" s="17">
        <v>5</v>
      </c>
      <c r="L11312" s="17" t="s">
        <v>7730</v>
      </c>
      <c r="M11312" s="9">
        <v>6.5</v>
      </c>
      <c r="N11312" s="9"/>
      <c r="O11312" s="21"/>
      <c r="Q11312" s="29"/>
      <c r="U11312" s="17"/>
      <c r="V11312" s="2">
        <v>24</v>
      </c>
      <c r="Y11312" t="str">
        <f t="shared" si="688"/>
        <v/>
      </c>
      <c r="AA11312" t="str">
        <f t="shared" si="689"/>
        <v/>
      </c>
      <c r="AC11312" s="7"/>
      <c r="AD11312" t="s">
        <v>7648</v>
      </c>
      <c r="AE11312">
        <f t="shared" si="690"/>
        <v>0</v>
      </c>
      <c r="AG11312" s="2"/>
      <c r="AH11312" t="s">
        <v>667</v>
      </c>
      <c r="AI11312" s="7"/>
    </row>
    <row r="11313" spans="1:35" ht="11" customHeight="1" outlineLevel="1" x14ac:dyDescent="0.25">
      <c r="A11313" t="s">
        <v>5780</v>
      </c>
      <c r="C11313" s="2" t="s">
        <v>12455</v>
      </c>
      <c r="D11313" s="2">
        <v>20</v>
      </c>
      <c r="E11313" s="7">
        <v>1953</v>
      </c>
      <c r="F11313" s="5" t="s">
        <v>4611</v>
      </c>
      <c r="H11313" s="5" t="s">
        <v>5796</v>
      </c>
      <c r="I11313" s="6" t="s">
        <v>7656</v>
      </c>
      <c r="J11313" s="6" t="s">
        <v>6992</v>
      </c>
      <c r="K11313" s="17">
        <v>5</v>
      </c>
      <c r="L11313" s="17" t="s">
        <v>7730</v>
      </c>
      <c r="M11313" s="9">
        <v>12.5</v>
      </c>
      <c r="N11313" s="9"/>
      <c r="O11313" s="21"/>
      <c r="Q11313" s="29"/>
      <c r="U11313" s="17"/>
      <c r="V11313" s="2"/>
      <c r="Y11313" t="str">
        <f t="shared" si="688"/>
        <v/>
      </c>
      <c r="AA11313" t="str">
        <f t="shared" si="689"/>
        <v/>
      </c>
      <c r="AC11313" s="7"/>
      <c r="AD11313" t="s">
        <v>7656</v>
      </c>
      <c r="AE11313">
        <f t="shared" si="690"/>
        <v>0</v>
      </c>
      <c r="AG11313" s="2"/>
      <c r="AH11313" t="s">
        <v>667</v>
      </c>
      <c r="AI11313" s="7"/>
    </row>
    <row r="11314" spans="1:35" ht="11" customHeight="1" outlineLevel="1" x14ac:dyDescent="0.25">
      <c r="A11314" t="s">
        <v>5780</v>
      </c>
      <c r="C11314" s="2" t="s">
        <v>12455</v>
      </c>
      <c r="D11314" s="2">
        <v>40</v>
      </c>
      <c r="E11314" s="7">
        <v>1960</v>
      </c>
      <c r="F11314" s="5" t="s">
        <v>5475</v>
      </c>
      <c r="H11314" s="5" t="s">
        <v>6704</v>
      </c>
      <c r="I11314" s="6" t="s">
        <v>7593</v>
      </c>
      <c r="J11314" s="6" t="s">
        <v>7830</v>
      </c>
      <c r="K11314" s="17">
        <v>6</v>
      </c>
      <c r="L11314" s="17" t="s">
        <v>7730</v>
      </c>
      <c r="M11314" s="9">
        <v>11</v>
      </c>
      <c r="N11314" s="9"/>
      <c r="O11314" s="21"/>
      <c r="Q11314" s="29"/>
      <c r="U11314" s="17"/>
      <c r="V11314" s="2">
        <v>42</v>
      </c>
      <c r="Y11314" t="str">
        <f t="shared" si="688"/>
        <v/>
      </c>
      <c r="AA11314" t="str">
        <f t="shared" si="689"/>
        <v/>
      </c>
      <c r="AC11314" s="7"/>
      <c r="AD11314" t="s">
        <v>7593</v>
      </c>
      <c r="AE11314">
        <f t="shared" si="690"/>
        <v>0</v>
      </c>
      <c r="AG11314" s="2"/>
      <c r="AH11314" t="s">
        <v>667</v>
      </c>
      <c r="AI11314" s="7"/>
    </row>
    <row r="11315" spans="1:35" ht="11" customHeight="1" outlineLevel="1" x14ac:dyDescent="0.25">
      <c r="A11315" t="s">
        <v>5780</v>
      </c>
      <c r="C11315" s="2" t="s">
        <v>12455</v>
      </c>
      <c r="D11315" s="2">
        <v>43</v>
      </c>
      <c r="E11315" s="7">
        <v>1961</v>
      </c>
      <c r="F11315" s="5" t="s">
        <v>4611</v>
      </c>
      <c r="H11315" s="5" t="s">
        <v>5628</v>
      </c>
      <c r="I11315" s="6" t="s">
        <v>7656</v>
      </c>
      <c r="J11315" s="6" t="s">
        <v>6992</v>
      </c>
      <c r="K11315" s="17">
        <v>5</v>
      </c>
      <c r="L11315" s="17" t="s">
        <v>7730</v>
      </c>
      <c r="M11315" s="9">
        <v>5.7</v>
      </c>
      <c r="N11315" s="9"/>
      <c r="O11315" s="21"/>
      <c r="Q11315" s="29"/>
      <c r="U11315" s="17"/>
      <c r="V11315" s="2"/>
      <c r="Y11315" t="str">
        <f t="shared" si="688"/>
        <v/>
      </c>
      <c r="AA11315" t="str">
        <f t="shared" si="689"/>
        <v/>
      </c>
      <c r="AC11315" s="7"/>
      <c r="AD11315" t="s">
        <v>7656</v>
      </c>
      <c r="AE11315">
        <f t="shared" si="690"/>
        <v>0</v>
      </c>
      <c r="AG11315" s="2"/>
      <c r="AH11315" t="s">
        <v>667</v>
      </c>
      <c r="AI11315" s="7"/>
    </row>
    <row r="11316" spans="1:35" ht="11" customHeight="1" outlineLevel="1" x14ac:dyDescent="0.25">
      <c r="A11316" t="s">
        <v>5780</v>
      </c>
      <c r="C11316" s="2" t="s">
        <v>12455</v>
      </c>
      <c r="D11316" s="2">
        <v>72</v>
      </c>
      <c r="E11316" s="7">
        <v>1966</v>
      </c>
      <c r="F11316" s="5" t="s">
        <v>3421</v>
      </c>
      <c r="H11316" s="5" t="s">
        <v>5628</v>
      </c>
      <c r="I11316" s="6" t="s">
        <v>7656</v>
      </c>
      <c r="J11316" s="6" t="s">
        <v>7657</v>
      </c>
      <c r="K11316" s="17">
        <v>5</v>
      </c>
      <c r="L11316" s="17" t="s">
        <v>7730</v>
      </c>
      <c r="M11316" s="9">
        <v>4</v>
      </c>
      <c r="N11316" s="9"/>
      <c r="O11316" s="21"/>
      <c r="Q11316" s="29"/>
      <c r="U11316" s="17"/>
      <c r="V11316" s="2"/>
      <c r="Y11316" t="str">
        <f t="shared" si="688"/>
        <v/>
      </c>
      <c r="AA11316" t="str">
        <f t="shared" si="689"/>
        <v/>
      </c>
      <c r="AC11316" s="7"/>
      <c r="AD11316" t="s">
        <v>7656</v>
      </c>
      <c r="AE11316">
        <f t="shared" si="690"/>
        <v>0</v>
      </c>
      <c r="AG11316" s="2"/>
      <c r="AH11316" t="s">
        <v>667</v>
      </c>
      <c r="AI11316" s="7"/>
    </row>
    <row r="11317" spans="1:35" ht="11" customHeight="1" outlineLevel="1" x14ac:dyDescent="0.25">
      <c r="A11317" t="s">
        <v>5780</v>
      </c>
      <c r="C11317" s="2" t="s">
        <v>12455</v>
      </c>
      <c r="D11317" s="2">
        <v>78</v>
      </c>
      <c r="E11317" s="7">
        <v>1966</v>
      </c>
      <c r="F11317" s="5" t="s">
        <v>183</v>
      </c>
      <c r="H11317" s="5" t="s">
        <v>5398</v>
      </c>
      <c r="I11317" s="6" t="s">
        <v>7609</v>
      </c>
      <c r="J11317" s="6" t="s">
        <v>7078</v>
      </c>
      <c r="K11317" s="17">
        <v>3</v>
      </c>
      <c r="L11317" s="17" t="s">
        <v>7730</v>
      </c>
      <c r="M11317" s="9">
        <v>1.5</v>
      </c>
      <c r="N11317" s="9"/>
      <c r="O11317" s="21"/>
      <c r="Q11317" s="29"/>
      <c r="U11317" s="17"/>
      <c r="V11317" s="2"/>
      <c r="Y11317" t="str">
        <f t="shared" si="688"/>
        <v/>
      </c>
      <c r="AA11317" t="str">
        <f t="shared" si="689"/>
        <v/>
      </c>
      <c r="AC11317" s="7"/>
      <c r="AD11317" t="s">
        <v>7609</v>
      </c>
      <c r="AE11317">
        <f t="shared" si="690"/>
        <v>0</v>
      </c>
      <c r="AG11317" s="2"/>
      <c r="AH11317" t="s">
        <v>667</v>
      </c>
      <c r="AI11317" s="7"/>
    </row>
    <row r="11318" spans="1:35" ht="11" customHeight="1" outlineLevel="1" x14ac:dyDescent="0.25">
      <c r="A11318" t="s">
        <v>5780</v>
      </c>
      <c r="C11318" s="2" t="s">
        <v>12455</v>
      </c>
      <c r="D11318" s="2">
        <v>102</v>
      </c>
      <c r="E11318" s="7">
        <v>1969</v>
      </c>
      <c r="F11318" s="5" t="s">
        <v>5139</v>
      </c>
      <c r="H11318" s="5" t="s">
        <v>5398</v>
      </c>
      <c r="I11318" s="6" t="s">
        <v>7593</v>
      </c>
      <c r="J11318" s="6" t="s">
        <v>7658</v>
      </c>
      <c r="K11318" s="17">
        <v>6</v>
      </c>
      <c r="L11318" s="17" t="s">
        <v>7730</v>
      </c>
      <c r="M11318" s="9">
        <v>0.5</v>
      </c>
      <c r="N11318" s="9"/>
      <c r="O11318" s="21"/>
      <c r="Q11318" s="29"/>
      <c r="U11318" s="17"/>
      <c r="V11318" s="2"/>
      <c r="Y11318" t="str">
        <f t="shared" si="688"/>
        <v/>
      </c>
      <c r="AA11318" t="str">
        <f t="shared" si="689"/>
        <v/>
      </c>
      <c r="AC11318" s="7"/>
      <c r="AD11318" t="s">
        <v>7593</v>
      </c>
      <c r="AE11318">
        <f t="shared" si="690"/>
        <v>0</v>
      </c>
      <c r="AG11318" s="2"/>
      <c r="AH11318" t="s">
        <v>667</v>
      </c>
      <c r="AI11318" s="7"/>
    </row>
    <row r="11319" spans="1:35" ht="11" customHeight="1" outlineLevel="1" x14ac:dyDescent="0.25">
      <c r="A11319" t="s">
        <v>5780</v>
      </c>
      <c r="C11319" s="2" t="s">
        <v>12455</v>
      </c>
      <c r="D11319" s="2">
        <v>103</v>
      </c>
      <c r="E11319" s="7">
        <v>1969</v>
      </c>
      <c r="F11319" s="5" t="s">
        <v>5279</v>
      </c>
      <c r="H11319" s="5" t="s">
        <v>5398</v>
      </c>
      <c r="I11319" s="6" t="s">
        <v>7593</v>
      </c>
      <c r="J11319" s="6" t="s">
        <v>7658</v>
      </c>
      <c r="K11319" s="17">
        <v>6</v>
      </c>
      <c r="L11319" s="17" t="s">
        <v>7730</v>
      </c>
      <c r="M11319" s="9">
        <v>0.5</v>
      </c>
      <c r="N11319" s="9"/>
      <c r="O11319" s="21"/>
      <c r="Q11319" s="29"/>
      <c r="U11319" s="17"/>
      <c r="V11319" s="2"/>
      <c r="Y11319" t="str">
        <f t="shared" si="688"/>
        <v/>
      </c>
      <c r="AA11319" t="str">
        <f t="shared" si="689"/>
        <v/>
      </c>
      <c r="AC11319" s="7"/>
      <c r="AD11319" t="s">
        <v>7593</v>
      </c>
      <c r="AE11319">
        <f t="shared" si="690"/>
        <v>0</v>
      </c>
      <c r="AG11319" s="2"/>
      <c r="AH11319" t="s">
        <v>667</v>
      </c>
      <c r="AI11319" s="7"/>
    </row>
    <row r="11320" spans="1:35" ht="11" customHeight="1" outlineLevel="1" x14ac:dyDescent="0.25">
      <c r="A11320" t="s">
        <v>5780</v>
      </c>
      <c r="C11320" s="2" t="s">
        <v>12455</v>
      </c>
      <c r="D11320" s="2">
        <v>151</v>
      </c>
      <c r="E11320" s="7">
        <v>1974</v>
      </c>
      <c r="F11320" s="5" t="s">
        <v>95</v>
      </c>
      <c r="H11320" s="5" t="s">
        <v>5398</v>
      </c>
      <c r="I11320" s="6" t="s">
        <v>7593</v>
      </c>
      <c r="J11320" s="6" t="s">
        <v>7659</v>
      </c>
      <c r="K11320" s="17">
        <v>6</v>
      </c>
      <c r="L11320" s="17" t="s">
        <v>7730</v>
      </c>
      <c r="M11320" s="9">
        <v>0.8</v>
      </c>
      <c r="N11320" s="9"/>
      <c r="O11320" s="21"/>
      <c r="Q11320" s="29"/>
      <c r="U11320" s="17"/>
      <c r="V11320" s="2">
        <v>172</v>
      </c>
      <c r="Y11320" t="str">
        <f t="shared" si="688"/>
        <v/>
      </c>
      <c r="AA11320" t="str">
        <f t="shared" si="689"/>
        <v/>
      </c>
      <c r="AC11320" s="7"/>
      <c r="AD11320" t="s">
        <v>7593</v>
      </c>
      <c r="AE11320">
        <f t="shared" si="690"/>
        <v>0</v>
      </c>
      <c r="AG11320" s="2"/>
      <c r="AH11320" t="s">
        <v>667</v>
      </c>
      <c r="AI11320" s="7"/>
    </row>
    <row r="11321" spans="1:35" ht="11" customHeight="1" outlineLevel="1" x14ac:dyDescent="0.25">
      <c r="A11321" t="s">
        <v>5780</v>
      </c>
      <c r="C11321" s="2" t="s">
        <v>12455</v>
      </c>
      <c r="D11321" s="2">
        <v>152</v>
      </c>
      <c r="E11321" s="7">
        <v>1974</v>
      </c>
      <c r="F11321" s="5" t="s">
        <v>5140</v>
      </c>
      <c r="H11321" s="5" t="s">
        <v>5398</v>
      </c>
      <c r="I11321" s="6" t="s">
        <v>7593</v>
      </c>
      <c r="J11321" s="6" t="s">
        <v>7659</v>
      </c>
      <c r="K11321" s="17">
        <v>6</v>
      </c>
      <c r="L11321" s="17" t="s">
        <v>7730</v>
      </c>
      <c r="M11321" s="9">
        <v>0.8</v>
      </c>
      <c r="N11321" s="9"/>
      <c r="O11321" s="21"/>
      <c r="Q11321" s="29"/>
      <c r="U11321" s="17"/>
      <c r="V11321" s="2">
        <v>173</v>
      </c>
      <c r="Y11321" t="str">
        <f t="shared" si="688"/>
        <v/>
      </c>
      <c r="AA11321" t="str">
        <f t="shared" si="689"/>
        <v/>
      </c>
      <c r="AC11321" s="7"/>
      <c r="AD11321" t="s">
        <v>7593</v>
      </c>
      <c r="AE11321">
        <f t="shared" si="690"/>
        <v>0</v>
      </c>
      <c r="AG11321" s="2"/>
      <c r="AH11321" t="s">
        <v>667</v>
      </c>
      <c r="AI11321" s="7"/>
    </row>
    <row r="11322" spans="1:35" ht="11" customHeight="1" outlineLevel="1" x14ac:dyDescent="0.25">
      <c r="A11322" t="s">
        <v>5780</v>
      </c>
      <c r="C11322" s="2" t="s">
        <v>12455</v>
      </c>
      <c r="D11322" s="2">
        <v>153</v>
      </c>
      <c r="E11322" s="7">
        <v>1974</v>
      </c>
      <c r="F11322" s="5" t="s">
        <v>4484</v>
      </c>
      <c r="H11322" s="5" t="s">
        <v>5398</v>
      </c>
      <c r="I11322" s="6" t="s">
        <v>9034</v>
      </c>
      <c r="J11322" s="6" t="s">
        <v>9035</v>
      </c>
      <c r="K11322" s="17">
        <v>3</v>
      </c>
      <c r="L11322" s="17" t="s">
        <v>7730</v>
      </c>
      <c r="M11322" s="9">
        <v>2.4500000000000002</v>
      </c>
      <c r="N11322" s="9"/>
      <c r="O11322" s="21"/>
      <c r="Q11322" s="29"/>
      <c r="U11322" s="17"/>
      <c r="V11322" s="2">
        <v>174</v>
      </c>
      <c r="Y11322" t="str">
        <f t="shared" si="688"/>
        <v/>
      </c>
      <c r="AA11322" t="str">
        <f t="shared" si="689"/>
        <v/>
      </c>
      <c r="AC11322" s="7"/>
      <c r="AD11322" t="s">
        <v>9034</v>
      </c>
      <c r="AE11322">
        <f t="shared" si="690"/>
        <v>0</v>
      </c>
      <c r="AG11322" s="2"/>
      <c r="AH11322" t="s">
        <v>667</v>
      </c>
      <c r="AI11322" s="7"/>
    </row>
    <row r="11323" spans="1:35" ht="11" customHeight="1" outlineLevel="1" x14ac:dyDescent="0.25">
      <c r="A11323" t="s">
        <v>5780</v>
      </c>
      <c r="C11323" s="2" t="s">
        <v>12455</v>
      </c>
      <c r="D11323" s="2">
        <v>160</v>
      </c>
      <c r="E11323" s="7">
        <v>1974</v>
      </c>
      <c r="F11323" s="5" t="s">
        <v>5138</v>
      </c>
      <c r="H11323" s="5" t="s">
        <v>5398</v>
      </c>
      <c r="I11323" s="6" t="s">
        <v>7593</v>
      </c>
      <c r="J11323" s="6" t="s">
        <v>7660</v>
      </c>
      <c r="K11323" s="17">
        <v>6</v>
      </c>
      <c r="L11323" s="17" t="s">
        <v>7730</v>
      </c>
      <c r="M11323" s="9">
        <v>1.3</v>
      </c>
      <c r="N11323" s="9"/>
      <c r="O11323" s="21"/>
      <c r="Q11323" s="29"/>
      <c r="U11323" s="17"/>
      <c r="V11323" s="2">
        <v>181</v>
      </c>
      <c r="Y11323" t="str">
        <f t="shared" si="688"/>
        <v/>
      </c>
      <c r="AA11323" t="str">
        <f t="shared" si="689"/>
        <v/>
      </c>
      <c r="AC11323" s="7"/>
      <c r="AD11323" t="s">
        <v>7593</v>
      </c>
      <c r="AE11323">
        <f t="shared" si="690"/>
        <v>0</v>
      </c>
      <c r="AG11323" s="2"/>
      <c r="AH11323" t="s">
        <v>667</v>
      </c>
      <c r="AI11323" s="7"/>
    </row>
    <row r="11324" spans="1:35" ht="11" customHeight="1" outlineLevel="1" x14ac:dyDescent="0.25">
      <c r="A11324" t="s">
        <v>5780</v>
      </c>
      <c r="C11324" s="2" t="s">
        <v>12455</v>
      </c>
      <c r="D11324" s="2">
        <v>161</v>
      </c>
      <c r="E11324" s="7">
        <v>1974</v>
      </c>
      <c r="F11324" s="5" t="s">
        <v>5239</v>
      </c>
      <c r="H11324" s="5" t="s">
        <v>5398</v>
      </c>
      <c r="I11324" s="6" t="s">
        <v>7593</v>
      </c>
      <c r="J11324" s="6" t="s">
        <v>7660</v>
      </c>
      <c r="K11324" s="17">
        <v>6</v>
      </c>
      <c r="L11324" s="17" t="s">
        <v>7730</v>
      </c>
      <c r="M11324" s="9">
        <v>1.3</v>
      </c>
      <c r="N11324" s="9"/>
      <c r="O11324" s="21"/>
      <c r="Q11324" s="29"/>
      <c r="U11324" s="17"/>
      <c r="V11324" s="2">
        <v>182</v>
      </c>
      <c r="Y11324" t="str">
        <f t="shared" si="688"/>
        <v/>
      </c>
      <c r="AA11324" t="str">
        <f t="shared" si="689"/>
        <v/>
      </c>
      <c r="AC11324" s="7"/>
      <c r="AD11324" t="s">
        <v>7593</v>
      </c>
      <c r="AE11324">
        <f t="shared" si="690"/>
        <v>0</v>
      </c>
      <c r="AG11324" s="2"/>
      <c r="AH11324" t="s">
        <v>667</v>
      </c>
      <c r="AI11324" s="7"/>
    </row>
    <row r="11325" spans="1:35" ht="11" customHeight="1" outlineLevel="1" x14ac:dyDescent="0.25">
      <c r="A11325" t="s">
        <v>5780</v>
      </c>
      <c r="C11325" s="2" t="s">
        <v>12455</v>
      </c>
      <c r="D11325" s="2">
        <v>162</v>
      </c>
      <c r="E11325" s="7">
        <v>1974</v>
      </c>
      <c r="F11325" s="5" t="s">
        <v>1640</v>
      </c>
      <c r="H11325" s="5" t="s">
        <v>5398</v>
      </c>
      <c r="I11325" s="6" t="s">
        <v>7593</v>
      </c>
      <c r="J11325" s="6" t="s">
        <v>7660</v>
      </c>
      <c r="K11325" s="17">
        <v>6</v>
      </c>
      <c r="L11325" s="17" t="s">
        <v>7730</v>
      </c>
      <c r="M11325" s="9">
        <v>1.3</v>
      </c>
      <c r="N11325" s="9"/>
      <c r="O11325" s="21"/>
      <c r="Q11325" s="29"/>
      <c r="U11325" s="17"/>
      <c r="V11325" s="2">
        <v>183</v>
      </c>
      <c r="Y11325" t="str">
        <f t="shared" si="688"/>
        <v/>
      </c>
      <c r="AA11325" t="str">
        <f t="shared" si="689"/>
        <v/>
      </c>
      <c r="AC11325" s="7"/>
      <c r="AD11325" t="s">
        <v>7593</v>
      </c>
      <c r="AE11325">
        <f t="shared" si="690"/>
        <v>0</v>
      </c>
      <c r="AG11325" s="2"/>
      <c r="AH11325" t="s">
        <v>667</v>
      </c>
      <c r="AI11325" s="7"/>
    </row>
    <row r="11326" spans="1:35" ht="11" customHeight="1" outlineLevel="1" x14ac:dyDescent="0.25">
      <c r="A11326" t="s">
        <v>5780</v>
      </c>
      <c r="C11326" s="2" t="s">
        <v>12455</v>
      </c>
      <c r="D11326" s="2">
        <v>163</v>
      </c>
      <c r="E11326" s="7">
        <v>1974</v>
      </c>
      <c r="F11326" s="5" t="s">
        <v>2348</v>
      </c>
      <c r="H11326" s="5" t="s">
        <v>5398</v>
      </c>
      <c r="I11326" s="6" t="s">
        <v>7593</v>
      </c>
      <c r="J11326" s="6" t="s">
        <v>7660</v>
      </c>
      <c r="K11326" s="17">
        <v>6</v>
      </c>
      <c r="L11326" s="17" t="s">
        <v>7730</v>
      </c>
      <c r="M11326" s="9">
        <v>1.3</v>
      </c>
      <c r="N11326" s="9"/>
      <c r="O11326" s="21"/>
      <c r="Q11326" s="29"/>
      <c r="U11326" s="17"/>
      <c r="V11326" s="2">
        <v>184</v>
      </c>
      <c r="Y11326" t="str">
        <f t="shared" si="688"/>
        <v/>
      </c>
      <c r="AA11326" t="str">
        <f t="shared" si="689"/>
        <v/>
      </c>
      <c r="AC11326" s="7"/>
      <c r="AD11326" t="s">
        <v>7593</v>
      </c>
      <c r="AE11326">
        <f t="shared" si="690"/>
        <v>0</v>
      </c>
      <c r="AG11326" s="2"/>
      <c r="AH11326" t="s">
        <v>667</v>
      </c>
      <c r="AI11326" s="7"/>
    </row>
    <row r="11327" spans="1:35" ht="11" customHeight="1" outlineLevel="1" x14ac:dyDescent="0.25">
      <c r="A11327" t="s">
        <v>5780</v>
      </c>
      <c r="C11327" s="2" t="s">
        <v>12455</v>
      </c>
      <c r="D11327" s="2" t="s">
        <v>7661</v>
      </c>
      <c r="E11327" s="7">
        <v>1974</v>
      </c>
      <c r="F11327" s="5" t="s">
        <v>753</v>
      </c>
      <c r="H11327" s="5" t="s">
        <v>5398</v>
      </c>
      <c r="I11327" s="6" t="s">
        <v>7593</v>
      </c>
      <c r="J11327" s="6" t="s">
        <v>7660</v>
      </c>
      <c r="K11327" s="17">
        <v>6</v>
      </c>
      <c r="L11327" s="17" t="s">
        <v>7730</v>
      </c>
      <c r="M11327" s="9">
        <v>8.75</v>
      </c>
      <c r="N11327" s="9"/>
      <c r="O11327" s="21"/>
      <c r="Q11327" s="29"/>
      <c r="U11327" s="17"/>
      <c r="V11327" s="2" t="s">
        <v>1771</v>
      </c>
      <c r="Y11327" t="str">
        <f t="shared" si="688"/>
        <v/>
      </c>
      <c r="AA11327">
        <f t="shared" si="689"/>
        <v>1</v>
      </c>
      <c r="AC11327" s="7"/>
      <c r="AD11327" t="s">
        <v>7593</v>
      </c>
      <c r="AE11327">
        <f t="shared" si="690"/>
        <v>0</v>
      </c>
      <c r="AG11327" s="2"/>
      <c r="AH11327" t="s">
        <v>667</v>
      </c>
      <c r="AI11327" s="7"/>
    </row>
    <row r="11328" spans="1:35" ht="11" customHeight="1" outlineLevel="1" x14ac:dyDescent="0.25">
      <c r="A11328" t="s">
        <v>5780</v>
      </c>
      <c r="C11328" s="2" t="s">
        <v>12455</v>
      </c>
      <c r="D11328" s="2">
        <v>168</v>
      </c>
      <c r="E11328" s="7">
        <v>1975</v>
      </c>
      <c r="F11328" s="5" t="s">
        <v>5138</v>
      </c>
      <c r="H11328" s="5" t="s">
        <v>5398</v>
      </c>
      <c r="I11328" s="6" t="s">
        <v>5658</v>
      </c>
      <c r="J11328" s="6" t="s">
        <v>7662</v>
      </c>
      <c r="K11328" s="17">
        <v>6</v>
      </c>
      <c r="L11328" s="17" t="s">
        <v>7730</v>
      </c>
      <c r="M11328" s="9">
        <v>0.5</v>
      </c>
      <c r="N11328" s="9"/>
      <c r="O11328" s="21"/>
      <c r="Q11328" s="29"/>
      <c r="U11328" s="17"/>
      <c r="V11328" s="2">
        <v>185</v>
      </c>
      <c r="Y11328" t="str">
        <f t="shared" si="688"/>
        <v/>
      </c>
      <c r="AA11328" t="str">
        <f t="shared" si="689"/>
        <v/>
      </c>
      <c r="AC11328" s="7"/>
      <c r="AD11328" t="s">
        <v>5658</v>
      </c>
      <c r="AE11328">
        <f t="shared" si="690"/>
        <v>0</v>
      </c>
      <c r="AG11328" s="2"/>
      <c r="AH11328" t="s">
        <v>667</v>
      </c>
      <c r="AI11328" s="7"/>
    </row>
    <row r="11329" spans="1:35" ht="11" customHeight="1" outlineLevel="1" x14ac:dyDescent="0.25">
      <c r="A11329" t="s">
        <v>5780</v>
      </c>
      <c r="C11329" s="2" t="s">
        <v>12455</v>
      </c>
      <c r="D11329" s="2">
        <v>169</v>
      </c>
      <c r="E11329" s="7">
        <v>1975</v>
      </c>
      <c r="F11329" s="5" t="s">
        <v>1640</v>
      </c>
      <c r="H11329" s="5" t="s">
        <v>5398</v>
      </c>
      <c r="I11329" s="6" t="s">
        <v>5659</v>
      </c>
      <c r="J11329" s="6" t="s">
        <v>7662</v>
      </c>
      <c r="K11329" s="17">
        <v>6</v>
      </c>
      <c r="L11329" s="17" t="s">
        <v>7730</v>
      </c>
      <c r="M11329" s="9">
        <v>0.5</v>
      </c>
      <c r="N11329" s="9"/>
      <c r="O11329" s="21"/>
      <c r="Q11329" s="29"/>
      <c r="U11329" s="17"/>
      <c r="V11329" s="2">
        <v>186</v>
      </c>
      <c r="Y11329" t="str">
        <f t="shared" si="688"/>
        <v/>
      </c>
      <c r="AA11329" t="str">
        <f t="shared" si="689"/>
        <v/>
      </c>
      <c r="AC11329" s="7"/>
      <c r="AD11329" t="s">
        <v>5659</v>
      </c>
      <c r="AE11329">
        <f t="shared" si="690"/>
        <v>0</v>
      </c>
      <c r="AG11329" s="2"/>
      <c r="AH11329" t="s">
        <v>667</v>
      </c>
      <c r="AI11329" s="7"/>
    </row>
    <row r="11330" spans="1:35" ht="11" customHeight="1" outlineLevel="1" x14ac:dyDescent="0.25">
      <c r="A11330" t="s">
        <v>5780</v>
      </c>
      <c r="C11330" s="2" t="s">
        <v>12455</v>
      </c>
      <c r="D11330" s="2">
        <v>170</v>
      </c>
      <c r="E11330" s="7">
        <v>1975</v>
      </c>
      <c r="F11330" s="5" t="s">
        <v>5138</v>
      </c>
      <c r="H11330" s="5" t="s">
        <v>5398</v>
      </c>
      <c r="I11330" s="6" t="s">
        <v>5660</v>
      </c>
      <c r="J11330" s="6" t="s">
        <v>7078</v>
      </c>
      <c r="K11330" s="17">
        <v>6</v>
      </c>
      <c r="L11330" s="17" t="s">
        <v>7730</v>
      </c>
      <c r="M11330" s="9">
        <v>0.9</v>
      </c>
      <c r="N11330" s="9"/>
      <c r="O11330" s="21"/>
      <c r="Q11330" s="29"/>
      <c r="U11330" s="17"/>
      <c r="V11330" s="2">
        <v>187</v>
      </c>
      <c r="Y11330" t="str">
        <f t="shared" si="688"/>
        <v/>
      </c>
      <c r="AA11330" t="str">
        <f t="shared" si="689"/>
        <v/>
      </c>
      <c r="AC11330" s="7"/>
      <c r="AD11330" t="s">
        <v>5660</v>
      </c>
      <c r="AE11330">
        <f t="shared" si="690"/>
        <v>0</v>
      </c>
      <c r="AG11330" s="2"/>
      <c r="AH11330" t="s">
        <v>667</v>
      </c>
      <c r="AI11330" s="7"/>
    </row>
    <row r="11331" spans="1:35" ht="11" customHeight="1" outlineLevel="1" x14ac:dyDescent="0.25">
      <c r="A11331" t="s">
        <v>5780</v>
      </c>
      <c r="C11331" s="2" t="s">
        <v>12455</v>
      </c>
      <c r="D11331" s="2">
        <v>171</v>
      </c>
      <c r="E11331" s="7">
        <v>1975</v>
      </c>
      <c r="F11331" s="5" t="s">
        <v>5239</v>
      </c>
      <c r="H11331" s="5" t="s">
        <v>5398</v>
      </c>
      <c r="I11331" s="6" t="s">
        <v>5660</v>
      </c>
      <c r="J11331" s="6" t="s">
        <v>7078</v>
      </c>
      <c r="K11331" s="17">
        <v>6</v>
      </c>
      <c r="L11331" s="17" t="s">
        <v>7730</v>
      </c>
      <c r="M11331" s="9">
        <v>0.9</v>
      </c>
      <c r="N11331" s="9"/>
      <c r="O11331" s="21"/>
      <c r="Q11331" s="29"/>
      <c r="U11331" s="17"/>
      <c r="V11331" s="2">
        <v>188</v>
      </c>
      <c r="Y11331" t="str">
        <f t="shared" si="688"/>
        <v/>
      </c>
      <c r="AA11331" t="str">
        <f t="shared" si="689"/>
        <v/>
      </c>
      <c r="AC11331" s="7"/>
      <c r="AD11331" t="s">
        <v>5660</v>
      </c>
      <c r="AE11331">
        <f t="shared" ref="AE11331:AE11362" si="691">COUNTIF(I11331,"*Fuji*")</f>
        <v>0</v>
      </c>
      <c r="AG11331" s="2"/>
      <c r="AH11331" t="s">
        <v>667</v>
      </c>
      <c r="AI11331" s="7"/>
    </row>
    <row r="11332" spans="1:35" ht="11" customHeight="1" outlineLevel="1" x14ac:dyDescent="0.25">
      <c r="A11332" t="s">
        <v>5780</v>
      </c>
      <c r="C11332" s="2" t="s">
        <v>12455</v>
      </c>
      <c r="D11332" s="2">
        <v>172</v>
      </c>
      <c r="E11332" s="7">
        <v>1975</v>
      </c>
      <c r="F11332" s="5" t="s">
        <v>1640</v>
      </c>
      <c r="H11332" s="5" t="s">
        <v>5398</v>
      </c>
      <c r="I11332" s="6" t="s">
        <v>5660</v>
      </c>
      <c r="J11332" s="6" t="s">
        <v>7078</v>
      </c>
      <c r="K11332" s="17">
        <v>6</v>
      </c>
      <c r="L11332" s="17" t="s">
        <v>7730</v>
      </c>
      <c r="M11332" s="9">
        <v>0.9</v>
      </c>
      <c r="N11332" s="9"/>
      <c r="O11332" s="21"/>
      <c r="Q11332" s="29"/>
      <c r="U11332" s="17"/>
      <c r="V11332" s="2">
        <v>189</v>
      </c>
      <c r="Y11332" t="str">
        <f t="shared" si="688"/>
        <v/>
      </c>
      <c r="AA11332" t="str">
        <f t="shared" si="689"/>
        <v/>
      </c>
      <c r="AC11332" s="7"/>
      <c r="AD11332" t="s">
        <v>5660</v>
      </c>
      <c r="AE11332">
        <f t="shared" si="691"/>
        <v>0</v>
      </c>
      <c r="AG11332" s="2"/>
      <c r="AH11332" t="s">
        <v>667</v>
      </c>
      <c r="AI11332" s="7"/>
    </row>
    <row r="11333" spans="1:35" ht="11" customHeight="1" outlineLevel="1" x14ac:dyDescent="0.25">
      <c r="A11333" t="s">
        <v>5780</v>
      </c>
      <c r="C11333" s="2" t="s">
        <v>12455</v>
      </c>
      <c r="D11333" s="2">
        <v>179</v>
      </c>
      <c r="E11333" s="7">
        <v>1976</v>
      </c>
      <c r="F11333" s="5" t="s">
        <v>2348</v>
      </c>
      <c r="H11333" s="5" t="s">
        <v>5398</v>
      </c>
      <c r="I11333" s="6" t="s">
        <v>7627</v>
      </c>
      <c r="J11333" s="6" t="s">
        <v>7663</v>
      </c>
      <c r="K11333" s="17">
        <v>3</v>
      </c>
      <c r="L11333" s="17" t="s">
        <v>7730</v>
      </c>
      <c r="M11333" s="9">
        <v>2.1</v>
      </c>
      <c r="N11333" s="9"/>
      <c r="O11333" s="21"/>
      <c r="Q11333" s="29"/>
      <c r="U11333" s="17"/>
      <c r="V11333" s="2"/>
      <c r="Y11333" t="str">
        <f t="shared" si="688"/>
        <v/>
      </c>
      <c r="AA11333" t="str">
        <f t="shared" si="689"/>
        <v/>
      </c>
      <c r="AC11333" s="7"/>
      <c r="AD11333" t="s">
        <v>7627</v>
      </c>
      <c r="AE11333">
        <f t="shared" si="691"/>
        <v>0</v>
      </c>
      <c r="AG11333" s="2"/>
      <c r="AH11333" t="s">
        <v>667</v>
      </c>
      <c r="AI11333" s="7"/>
    </row>
    <row r="11334" spans="1:35" ht="11" customHeight="1" outlineLevel="1" x14ac:dyDescent="0.25">
      <c r="A11334" t="s">
        <v>5780</v>
      </c>
      <c r="C11334" s="2" t="s">
        <v>12455</v>
      </c>
      <c r="D11334" s="2">
        <v>205</v>
      </c>
      <c r="E11334" s="7">
        <v>1978</v>
      </c>
      <c r="F11334" s="5" t="s">
        <v>5657</v>
      </c>
      <c r="H11334" s="5" t="s">
        <v>5398</v>
      </c>
      <c r="I11334" s="6" t="s">
        <v>6376</v>
      </c>
      <c r="J11334" s="6" t="s">
        <v>7664</v>
      </c>
      <c r="K11334" s="17">
        <v>3</v>
      </c>
      <c r="L11334" s="17" t="s">
        <v>7730</v>
      </c>
      <c r="M11334" s="9">
        <v>0.9</v>
      </c>
      <c r="N11334" s="9"/>
      <c r="O11334" s="21"/>
      <c r="Q11334" s="29"/>
      <c r="U11334" s="17"/>
      <c r="V11334" s="2"/>
      <c r="Y11334" t="str">
        <f t="shared" si="688"/>
        <v/>
      </c>
      <c r="AA11334" t="str">
        <f t="shared" si="689"/>
        <v/>
      </c>
      <c r="AC11334" s="7"/>
      <c r="AD11334" t="s">
        <v>6376</v>
      </c>
      <c r="AE11334">
        <f t="shared" si="691"/>
        <v>0</v>
      </c>
      <c r="AG11334" s="2"/>
      <c r="AH11334" t="s">
        <v>1660</v>
      </c>
      <c r="AI11334" s="7"/>
    </row>
    <row r="11335" spans="1:35" ht="11" customHeight="1" outlineLevel="1" x14ac:dyDescent="0.25">
      <c r="A11335" t="s">
        <v>5780</v>
      </c>
      <c r="C11335" s="2" t="s">
        <v>12455</v>
      </c>
      <c r="D11335" s="2">
        <v>206</v>
      </c>
      <c r="E11335" s="7">
        <v>1978</v>
      </c>
      <c r="F11335" s="5" t="s">
        <v>5140</v>
      </c>
      <c r="H11335" s="5" t="s">
        <v>5398</v>
      </c>
      <c r="I11335" s="6" t="s">
        <v>6377</v>
      </c>
      <c r="J11335" s="6" t="s">
        <v>7664</v>
      </c>
      <c r="K11335" s="17">
        <v>3</v>
      </c>
      <c r="L11335" s="17" t="s">
        <v>7730</v>
      </c>
      <c r="M11335" s="9">
        <v>0.9</v>
      </c>
      <c r="N11335" s="9"/>
      <c r="O11335" s="21"/>
      <c r="Q11335" s="29"/>
      <c r="U11335" s="17"/>
      <c r="V11335" s="2">
        <v>223</v>
      </c>
      <c r="Y11335" t="str">
        <f t="shared" si="688"/>
        <v/>
      </c>
      <c r="AA11335" t="str">
        <f t="shared" si="689"/>
        <v/>
      </c>
      <c r="AC11335" s="7"/>
      <c r="AD11335" t="s">
        <v>6377</v>
      </c>
      <c r="AE11335">
        <f t="shared" si="691"/>
        <v>0</v>
      </c>
      <c r="AG11335" s="2"/>
      <c r="AH11335" t="s">
        <v>1660</v>
      </c>
      <c r="AI11335" s="7"/>
    </row>
    <row r="11336" spans="1:35" ht="11" customHeight="1" outlineLevel="1" x14ac:dyDescent="0.25">
      <c r="A11336" t="s">
        <v>5780</v>
      </c>
      <c r="C11336" s="2" t="s">
        <v>12455</v>
      </c>
      <c r="D11336" s="2">
        <v>207</v>
      </c>
      <c r="E11336" s="7">
        <v>1978</v>
      </c>
      <c r="F11336" s="5" t="s">
        <v>1689</v>
      </c>
      <c r="H11336" s="5" t="s">
        <v>5398</v>
      </c>
      <c r="I11336" s="6" t="s">
        <v>7665</v>
      </c>
      <c r="J11336" s="6" t="s">
        <v>7664</v>
      </c>
      <c r="K11336" s="17">
        <v>3</v>
      </c>
      <c r="L11336" s="17" t="s">
        <v>7730</v>
      </c>
      <c r="M11336" s="9">
        <v>0.9</v>
      </c>
      <c r="N11336" s="9"/>
      <c r="O11336" s="21"/>
      <c r="Q11336" s="29"/>
      <c r="U11336" s="17"/>
      <c r="V11336" s="2">
        <v>224</v>
      </c>
      <c r="Y11336" t="str">
        <f t="shared" si="688"/>
        <v/>
      </c>
      <c r="AA11336" t="str">
        <f t="shared" si="689"/>
        <v/>
      </c>
      <c r="AC11336" s="7"/>
      <c r="AD11336" t="s">
        <v>7665</v>
      </c>
      <c r="AE11336">
        <f t="shared" si="691"/>
        <v>0</v>
      </c>
      <c r="AG11336" s="2"/>
      <c r="AH11336" t="s">
        <v>1660</v>
      </c>
      <c r="AI11336" s="7"/>
    </row>
    <row r="11337" spans="1:35" ht="11" customHeight="1" outlineLevel="1" x14ac:dyDescent="0.25">
      <c r="A11337" t="s">
        <v>5780</v>
      </c>
      <c r="C11337" s="2" t="s">
        <v>12455</v>
      </c>
      <c r="D11337" s="2">
        <v>208</v>
      </c>
      <c r="E11337" s="7">
        <v>1978</v>
      </c>
      <c r="F11337" s="5" t="s">
        <v>5657</v>
      </c>
      <c r="H11337" s="5" t="s">
        <v>5398</v>
      </c>
      <c r="I11337" s="6" t="s">
        <v>7667</v>
      </c>
      <c r="J11337" s="6" t="s">
        <v>7666</v>
      </c>
      <c r="K11337" s="17">
        <v>6</v>
      </c>
      <c r="L11337" s="17" t="s">
        <v>7730</v>
      </c>
      <c r="M11337" s="9">
        <v>0.8</v>
      </c>
      <c r="N11337" s="9"/>
      <c r="O11337" s="21"/>
      <c r="Q11337" s="29"/>
      <c r="U11337" s="17"/>
      <c r="V11337" s="2">
        <v>225</v>
      </c>
      <c r="Y11337" t="str">
        <f t="shared" si="688"/>
        <v/>
      </c>
      <c r="AA11337" t="str">
        <f t="shared" si="689"/>
        <v/>
      </c>
      <c r="AC11337" s="7"/>
      <c r="AD11337" t="s">
        <v>7667</v>
      </c>
      <c r="AE11337">
        <f t="shared" si="691"/>
        <v>0</v>
      </c>
      <c r="AG11337" s="2"/>
      <c r="AH11337" t="s">
        <v>667</v>
      </c>
      <c r="AI11337" s="7"/>
    </row>
    <row r="11338" spans="1:35" ht="11" customHeight="1" outlineLevel="1" x14ac:dyDescent="0.25">
      <c r="A11338" t="s">
        <v>5780</v>
      </c>
      <c r="C11338" s="2" t="s">
        <v>12455</v>
      </c>
      <c r="D11338" s="2">
        <v>209</v>
      </c>
      <c r="E11338" s="7">
        <v>1978</v>
      </c>
      <c r="F11338" s="5" t="s">
        <v>5140</v>
      </c>
      <c r="H11338" s="5" t="s">
        <v>5398</v>
      </c>
      <c r="I11338" s="6" t="s">
        <v>7667</v>
      </c>
      <c r="J11338" s="6" t="s">
        <v>7666</v>
      </c>
      <c r="K11338" s="17">
        <v>6</v>
      </c>
      <c r="L11338" s="17" t="s">
        <v>7730</v>
      </c>
      <c r="M11338" s="9">
        <v>0.8</v>
      </c>
      <c r="N11338" s="9"/>
      <c r="O11338" s="21"/>
      <c r="Q11338" s="29"/>
      <c r="U11338" s="17"/>
      <c r="V11338" s="2">
        <v>226</v>
      </c>
      <c r="Y11338" t="str">
        <f t="shared" si="688"/>
        <v/>
      </c>
      <c r="AA11338" t="str">
        <f t="shared" si="689"/>
        <v/>
      </c>
      <c r="AC11338" s="7"/>
      <c r="AD11338" t="s">
        <v>7667</v>
      </c>
      <c r="AE11338">
        <f t="shared" si="691"/>
        <v>0</v>
      </c>
      <c r="AG11338" s="2"/>
      <c r="AH11338" t="s">
        <v>667</v>
      </c>
      <c r="AI11338" s="7"/>
    </row>
    <row r="11339" spans="1:35" ht="11" customHeight="1" outlineLevel="1" x14ac:dyDescent="0.25">
      <c r="A11339" t="s">
        <v>5780</v>
      </c>
      <c r="C11339" s="2" t="s">
        <v>12455</v>
      </c>
      <c r="D11339" s="2">
        <v>210</v>
      </c>
      <c r="E11339" s="7">
        <v>1978</v>
      </c>
      <c r="F11339" s="5" t="s">
        <v>1640</v>
      </c>
      <c r="H11339" s="5" t="s">
        <v>5398</v>
      </c>
      <c r="I11339" s="6" t="s">
        <v>7667</v>
      </c>
      <c r="J11339" s="6" t="s">
        <v>7666</v>
      </c>
      <c r="K11339" s="17">
        <v>6</v>
      </c>
      <c r="L11339" s="17" t="s">
        <v>7730</v>
      </c>
      <c r="M11339" s="9">
        <v>0.8</v>
      </c>
      <c r="N11339" s="9"/>
      <c r="O11339" s="21"/>
      <c r="Q11339" s="29"/>
      <c r="U11339" s="17"/>
      <c r="V11339" s="2">
        <v>227</v>
      </c>
      <c r="Y11339" t="str">
        <f t="shared" si="688"/>
        <v/>
      </c>
      <c r="AA11339" t="str">
        <f t="shared" si="689"/>
        <v/>
      </c>
      <c r="AC11339" s="7"/>
      <c r="AD11339" t="s">
        <v>7667</v>
      </c>
      <c r="AE11339">
        <f t="shared" si="691"/>
        <v>0</v>
      </c>
      <c r="AG11339" s="2"/>
      <c r="AH11339" t="s">
        <v>667</v>
      </c>
      <c r="AI11339" s="7"/>
    </row>
    <row r="11340" spans="1:35" ht="11" customHeight="1" outlineLevel="1" x14ac:dyDescent="0.25">
      <c r="A11340" t="s">
        <v>5780</v>
      </c>
      <c r="C11340" s="2" t="s">
        <v>12455</v>
      </c>
      <c r="D11340" s="2">
        <v>211</v>
      </c>
      <c r="E11340" s="7">
        <v>1978</v>
      </c>
      <c r="F11340" s="5" t="s">
        <v>5240</v>
      </c>
      <c r="H11340" s="5" t="s">
        <v>5398</v>
      </c>
      <c r="I11340" s="6" t="s">
        <v>7667</v>
      </c>
      <c r="J11340" s="6" t="s">
        <v>7666</v>
      </c>
      <c r="K11340" s="17">
        <v>6</v>
      </c>
      <c r="L11340" s="17" t="s">
        <v>7730</v>
      </c>
      <c r="M11340" s="9">
        <v>0.8</v>
      </c>
      <c r="N11340" s="9"/>
      <c r="O11340" s="21"/>
      <c r="Q11340" s="29"/>
      <c r="U11340" s="17"/>
      <c r="V11340" s="2">
        <v>228</v>
      </c>
      <c r="Y11340" t="str">
        <f t="shared" si="688"/>
        <v/>
      </c>
      <c r="AA11340" t="str">
        <f t="shared" si="689"/>
        <v/>
      </c>
      <c r="AC11340" s="7"/>
      <c r="AD11340" t="s">
        <v>7667</v>
      </c>
      <c r="AE11340">
        <f t="shared" si="691"/>
        <v>0</v>
      </c>
      <c r="AG11340" s="2"/>
      <c r="AH11340" t="s">
        <v>667</v>
      </c>
      <c r="AI11340" s="7"/>
    </row>
    <row r="11341" spans="1:35" ht="11" customHeight="1" outlineLevel="1" x14ac:dyDescent="0.25">
      <c r="A11341" t="s">
        <v>5780</v>
      </c>
      <c r="C11341" s="2" t="s">
        <v>12455</v>
      </c>
      <c r="D11341" s="2">
        <v>214</v>
      </c>
      <c r="E11341" s="7">
        <v>1978</v>
      </c>
      <c r="F11341" s="5" t="s">
        <v>2974</v>
      </c>
      <c r="H11341" s="5" t="s">
        <v>5398</v>
      </c>
      <c r="I11341" s="6" t="s">
        <v>7593</v>
      </c>
      <c r="J11341" s="6" t="s">
        <v>7668</v>
      </c>
      <c r="K11341" s="17">
        <v>6</v>
      </c>
      <c r="L11341" s="17" t="s">
        <v>7730</v>
      </c>
      <c r="M11341" s="9">
        <v>0.8</v>
      </c>
      <c r="N11341" s="9"/>
      <c r="O11341" s="21"/>
      <c r="Q11341" s="29"/>
      <c r="U11341" s="17"/>
      <c r="V11341" s="2">
        <v>231</v>
      </c>
      <c r="Y11341" t="str">
        <f t="shared" si="688"/>
        <v/>
      </c>
      <c r="AA11341" t="str">
        <f t="shared" si="689"/>
        <v/>
      </c>
      <c r="AC11341" s="7"/>
      <c r="AD11341" t="s">
        <v>7593</v>
      </c>
      <c r="AE11341">
        <f t="shared" si="691"/>
        <v>0</v>
      </c>
      <c r="AG11341" s="2"/>
      <c r="AH11341" t="s">
        <v>667</v>
      </c>
      <c r="AI11341" s="7"/>
    </row>
    <row r="11342" spans="1:35" ht="11" customHeight="1" outlineLevel="1" x14ac:dyDescent="0.25">
      <c r="A11342" t="s">
        <v>5780</v>
      </c>
      <c r="C11342" s="2" t="s">
        <v>12455</v>
      </c>
      <c r="D11342" s="2">
        <v>215</v>
      </c>
      <c r="E11342" s="7">
        <v>1978</v>
      </c>
      <c r="F11342" s="5" t="s">
        <v>5140</v>
      </c>
      <c r="H11342" s="5" t="s">
        <v>5398</v>
      </c>
      <c r="I11342" s="6" t="s">
        <v>7593</v>
      </c>
      <c r="J11342" s="6" t="s">
        <v>7668</v>
      </c>
      <c r="K11342" s="17">
        <v>6</v>
      </c>
      <c r="L11342" s="17" t="s">
        <v>7730</v>
      </c>
      <c r="M11342" s="9">
        <v>0.8</v>
      </c>
      <c r="N11342" s="9"/>
      <c r="O11342" s="21"/>
      <c r="Q11342" s="29"/>
      <c r="U11342" s="17"/>
      <c r="V11342" s="2">
        <v>232</v>
      </c>
      <c r="Y11342" t="str">
        <f t="shared" si="688"/>
        <v/>
      </c>
      <c r="AA11342" t="str">
        <f t="shared" si="689"/>
        <v/>
      </c>
      <c r="AC11342" s="7"/>
      <c r="AD11342" t="s">
        <v>7593</v>
      </c>
      <c r="AE11342">
        <f t="shared" si="691"/>
        <v>0</v>
      </c>
      <c r="AG11342" s="2"/>
      <c r="AH11342" t="s">
        <v>667</v>
      </c>
      <c r="AI11342" s="7"/>
    </row>
    <row r="11343" spans="1:35" ht="11" customHeight="1" outlineLevel="1" x14ac:dyDescent="0.25">
      <c r="A11343" t="s">
        <v>5780</v>
      </c>
      <c r="C11343" s="2" t="s">
        <v>12455</v>
      </c>
      <c r="D11343" s="2">
        <v>216</v>
      </c>
      <c r="E11343" s="7">
        <v>1978</v>
      </c>
      <c r="F11343" s="5" t="s">
        <v>1640</v>
      </c>
      <c r="H11343" s="5" t="s">
        <v>5398</v>
      </c>
      <c r="I11343" s="6" t="s">
        <v>7593</v>
      </c>
      <c r="J11343" s="6" t="s">
        <v>7668</v>
      </c>
      <c r="K11343" s="17">
        <v>6</v>
      </c>
      <c r="L11343" s="17" t="s">
        <v>7730</v>
      </c>
      <c r="M11343" s="9">
        <v>0.8</v>
      </c>
      <c r="N11343" s="9"/>
      <c r="O11343" s="21"/>
      <c r="Q11343" s="29"/>
      <c r="U11343" s="17"/>
      <c r="V11343" s="2">
        <v>233</v>
      </c>
      <c r="Y11343" t="str">
        <f t="shared" si="688"/>
        <v/>
      </c>
      <c r="AA11343" t="str">
        <f t="shared" si="689"/>
        <v/>
      </c>
      <c r="AC11343" s="7"/>
      <c r="AD11343" t="s">
        <v>7593</v>
      </c>
      <c r="AE11343">
        <f t="shared" si="691"/>
        <v>0</v>
      </c>
      <c r="AG11343" s="2"/>
      <c r="AH11343" t="s">
        <v>667</v>
      </c>
      <c r="AI11343" s="7"/>
    </row>
    <row r="11344" spans="1:35" ht="11" customHeight="1" outlineLevel="1" x14ac:dyDescent="0.25">
      <c r="A11344" t="s">
        <v>5780</v>
      </c>
      <c r="C11344" s="2" t="s">
        <v>12455</v>
      </c>
      <c r="D11344" s="2">
        <v>217</v>
      </c>
      <c r="E11344" s="7">
        <v>1978</v>
      </c>
      <c r="F11344" s="5" t="s">
        <v>5240</v>
      </c>
      <c r="H11344" s="5" t="s">
        <v>5398</v>
      </c>
      <c r="I11344" s="6" t="s">
        <v>7593</v>
      </c>
      <c r="J11344" s="6" t="s">
        <v>7668</v>
      </c>
      <c r="K11344" s="17">
        <v>6</v>
      </c>
      <c r="L11344" s="17" t="s">
        <v>7730</v>
      </c>
      <c r="M11344" s="9">
        <v>0.8</v>
      </c>
      <c r="N11344" s="9"/>
      <c r="O11344" s="21"/>
      <c r="Q11344" s="29"/>
      <c r="U11344" s="17"/>
      <c r="V11344" s="2">
        <v>234</v>
      </c>
      <c r="Y11344" t="str">
        <f t="shared" si="688"/>
        <v/>
      </c>
      <c r="AA11344" t="str">
        <f t="shared" si="689"/>
        <v/>
      </c>
      <c r="AC11344" s="7"/>
      <c r="AD11344" t="s">
        <v>7593</v>
      </c>
      <c r="AE11344">
        <f t="shared" si="691"/>
        <v>0</v>
      </c>
      <c r="AG11344" s="2"/>
      <c r="AH11344" t="s">
        <v>667</v>
      </c>
      <c r="AI11344" s="7"/>
    </row>
    <row r="11345" spans="1:35" ht="11" customHeight="1" outlineLevel="1" x14ac:dyDescent="0.25">
      <c r="A11345" t="s">
        <v>5780</v>
      </c>
      <c r="C11345" s="2" t="s">
        <v>12455</v>
      </c>
      <c r="D11345" s="2">
        <v>232</v>
      </c>
      <c r="E11345" s="7">
        <v>1979</v>
      </c>
      <c r="F11345" s="5" t="s">
        <v>5297</v>
      </c>
      <c r="H11345" s="5" t="s">
        <v>5398</v>
      </c>
      <c r="I11345" s="6" t="s">
        <v>7648</v>
      </c>
      <c r="J11345" s="6" t="s">
        <v>7669</v>
      </c>
      <c r="K11345" s="17">
        <v>5</v>
      </c>
      <c r="L11345" s="17" t="s">
        <v>7730</v>
      </c>
      <c r="M11345" s="9">
        <v>1</v>
      </c>
      <c r="N11345" s="9"/>
      <c r="O11345" s="21"/>
      <c r="Q11345" s="29"/>
      <c r="U11345" s="17"/>
      <c r="V11345" s="2"/>
      <c r="Y11345" t="str">
        <f t="shared" si="688"/>
        <v/>
      </c>
      <c r="AA11345" t="str">
        <f t="shared" si="689"/>
        <v/>
      </c>
      <c r="AC11345" s="7"/>
      <c r="AD11345" t="s">
        <v>7648</v>
      </c>
      <c r="AE11345">
        <f t="shared" si="691"/>
        <v>0</v>
      </c>
      <c r="AG11345" s="2"/>
      <c r="AH11345" t="s">
        <v>667</v>
      </c>
      <c r="AI11345" s="7"/>
    </row>
    <row r="11346" spans="1:35" ht="11" customHeight="1" outlineLevel="1" x14ac:dyDescent="0.25">
      <c r="A11346" t="s">
        <v>5780</v>
      </c>
      <c r="C11346" s="2" t="s">
        <v>12455</v>
      </c>
      <c r="D11346" s="2" t="s">
        <v>552</v>
      </c>
      <c r="E11346" s="7">
        <v>1979</v>
      </c>
      <c r="F11346" s="5" t="s">
        <v>5297</v>
      </c>
      <c r="H11346" s="5" t="s">
        <v>5398</v>
      </c>
      <c r="I11346" s="6" t="s">
        <v>7648</v>
      </c>
      <c r="J11346" s="6" t="s">
        <v>7669</v>
      </c>
      <c r="K11346" s="17">
        <v>5</v>
      </c>
      <c r="L11346" s="17" t="s">
        <v>7730</v>
      </c>
      <c r="M11346" s="9">
        <v>1.5</v>
      </c>
      <c r="N11346" s="9"/>
      <c r="O11346" s="21"/>
      <c r="Q11346" s="29"/>
      <c r="U11346" s="17"/>
      <c r="V11346" s="2"/>
      <c r="Y11346" t="str">
        <f t="shared" si="688"/>
        <v/>
      </c>
      <c r="AA11346" t="str">
        <f t="shared" si="689"/>
        <v/>
      </c>
      <c r="AC11346" s="7"/>
      <c r="AD11346" t="s">
        <v>7648</v>
      </c>
      <c r="AE11346">
        <f t="shared" si="691"/>
        <v>0</v>
      </c>
      <c r="AG11346" s="2"/>
      <c r="AH11346" t="s">
        <v>667</v>
      </c>
      <c r="AI11346" s="7"/>
    </row>
    <row r="11347" spans="1:35" ht="11" customHeight="1" outlineLevel="1" x14ac:dyDescent="0.25">
      <c r="A11347" t="s">
        <v>5780</v>
      </c>
      <c r="C11347" s="2" t="s">
        <v>12455</v>
      </c>
      <c r="D11347" s="2">
        <v>276</v>
      </c>
      <c r="E11347" s="7">
        <v>1982</v>
      </c>
      <c r="F11347" s="5" t="s">
        <v>2888</v>
      </c>
      <c r="H11347" s="5" t="s">
        <v>5398</v>
      </c>
      <c r="I11347" s="6" t="s">
        <v>1772</v>
      </c>
      <c r="J11347" s="6" t="s">
        <v>7670</v>
      </c>
      <c r="K11347" s="17">
        <v>3</v>
      </c>
      <c r="L11347" s="17" t="s">
        <v>20076</v>
      </c>
      <c r="M11347" s="9"/>
      <c r="N11347" s="9"/>
      <c r="O11347" s="21"/>
      <c r="Q11347" s="29"/>
      <c r="U11347" s="17"/>
      <c r="V11347" s="2">
        <v>288</v>
      </c>
      <c r="Y11347" t="str">
        <f t="shared" si="688"/>
        <v/>
      </c>
      <c r="AA11347" t="str">
        <f t="shared" si="689"/>
        <v/>
      </c>
      <c r="AC11347" s="7"/>
      <c r="AD11347" t="s">
        <v>1772</v>
      </c>
      <c r="AE11347">
        <f t="shared" si="691"/>
        <v>0</v>
      </c>
      <c r="AG11347" s="2"/>
      <c r="AH11347" t="s">
        <v>667</v>
      </c>
      <c r="AI11347" s="7"/>
    </row>
    <row r="11348" spans="1:35" ht="11" customHeight="1" outlineLevel="1" x14ac:dyDescent="0.25">
      <c r="A11348" t="s">
        <v>5780</v>
      </c>
      <c r="C11348" s="2" t="s">
        <v>12455</v>
      </c>
      <c r="D11348" s="2">
        <v>277</v>
      </c>
      <c r="E11348" s="7">
        <v>1982</v>
      </c>
      <c r="F11348" s="5" t="s">
        <v>2888</v>
      </c>
      <c r="H11348" s="5" t="s">
        <v>5398</v>
      </c>
      <c r="I11348" s="6" t="s">
        <v>1772</v>
      </c>
      <c r="J11348" s="6" t="s">
        <v>7670</v>
      </c>
      <c r="K11348" s="17">
        <v>3</v>
      </c>
      <c r="L11348" s="17" t="s">
        <v>20076</v>
      </c>
      <c r="M11348" s="9"/>
      <c r="N11348" s="9"/>
      <c r="O11348" s="21"/>
      <c r="Q11348" s="29"/>
      <c r="U11348" s="17"/>
      <c r="V11348" s="2"/>
      <c r="Y11348" t="str">
        <f t="shared" si="688"/>
        <v/>
      </c>
      <c r="AA11348" t="str">
        <f t="shared" si="689"/>
        <v/>
      </c>
      <c r="AC11348" s="7"/>
      <c r="AD11348" t="s">
        <v>1772</v>
      </c>
      <c r="AE11348">
        <f t="shared" si="691"/>
        <v>0</v>
      </c>
      <c r="AG11348" s="2"/>
      <c r="AH11348" t="s">
        <v>667</v>
      </c>
      <c r="AI11348" s="7"/>
    </row>
    <row r="11349" spans="1:35" ht="11" customHeight="1" outlineLevel="1" x14ac:dyDescent="0.25">
      <c r="A11349" t="s">
        <v>5780</v>
      </c>
      <c r="C11349" s="2" t="s">
        <v>12455</v>
      </c>
      <c r="D11349" s="2">
        <v>281</v>
      </c>
      <c r="E11349" s="7">
        <v>1982</v>
      </c>
      <c r="F11349" s="5" t="s">
        <v>1640</v>
      </c>
      <c r="H11349" s="5" t="s">
        <v>5398</v>
      </c>
      <c r="I11349" s="6" t="s">
        <v>1774</v>
      </c>
      <c r="J11349" s="6" t="s">
        <v>7670</v>
      </c>
      <c r="K11349" s="17">
        <v>5</v>
      </c>
      <c r="L11349" s="17" t="s">
        <v>20076</v>
      </c>
      <c r="M11349" s="9"/>
      <c r="N11349" s="9"/>
      <c r="O11349" s="21"/>
      <c r="Q11349" s="29"/>
      <c r="U11349" s="17"/>
      <c r="V11349" s="2">
        <v>289</v>
      </c>
      <c r="Y11349" t="str">
        <f t="shared" si="688"/>
        <v/>
      </c>
      <c r="AA11349" t="str">
        <f t="shared" si="689"/>
        <v/>
      </c>
      <c r="AC11349" s="7"/>
      <c r="AD11349" t="s">
        <v>1774</v>
      </c>
      <c r="AE11349">
        <f t="shared" si="691"/>
        <v>0</v>
      </c>
      <c r="AG11349" s="2"/>
      <c r="AH11349" t="s">
        <v>667</v>
      </c>
      <c r="AI11349" s="7"/>
    </row>
    <row r="11350" spans="1:35" ht="11" customHeight="1" outlineLevel="1" x14ac:dyDescent="0.25">
      <c r="A11350" t="s">
        <v>5780</v>
      </c>
      <c r="C11350" s="2" t="s">
        <v>12455</v>
      </c>
      <c r="D11350" s="2">
        <v>282</v>
      </c>
      <c r="E11350" s="7">
        <v>1982</v>
      </c>
      <c r="F11350" s="5" t="s">
        <v>1640</v>
      </c>
      <c r="H11350" s="5" t="s">
        <v>5398</v>
      </c>
      <c r="I11350" s="6" t="s">
        <v>1774</v>
      </c>
      <c r="J11350" s="6" t="s">
        <v>7670</v>
      </c>
      <c r="K11350" s="17">
        <v>5</v>
      </c>
      <c r="L11350" s="17" t="s">
        <v>20076</v>
      </c>
      <c r="M11350" s="9"/>
      <c r="N11350" s="9"/>
      <c r="O11350" s="21"/>
      <c r="Q11350" s="29"/>
      <c r="U11350" s="17"/>
      <c r="V11350" s="2"/>
      <c r="Y11350" t="str">
        <f t="shared" si="688"/>
        <v/>
      </c>
      <c r="AA11350" t="str">
        <f t="shared" si="689"/>
        <v/>
      </c>
      <c r="AC11350" s="7"/>
      <c r="AD11350" t="s">
        <v>1774</v>
      </c>
      <c r="AE11350">
        <f t="shared" si="691"/>
        <v>0</v>
      </c>
      <c r="AG11350" s="2"/>
      <c r="AH11350" t="s">
        <v>667</v>
      </c>
      <c r="AI11350" s="7"/>
    </row>
    <row r="11351" spans="1:35" ht="11" customHeight="1" outlineLevel="1" x14ac:dyDescent="0.25">
      <c r="A11351" t="s">
        <v>5780</v>
      </c>
      <c r="C11351" s="2" t="s">
        <v>12455</v>
      </c>
      <c r="D11351" s="2" t="s">
        <v>9036</v>
      </c>
      <c r="E11351" s="7">
        <v>1982</v>
      </c>
      <c r="F11351" s="5" t="s">
        <v>9037</v>
      </c>
      <c r="H11351" s="5" t="s">
        <v>5398</v>
      </c>
      <c r="I11351" s="6" t="s">
        <v>9038</v>
      </c>
      <c r="J11351" s="6" t="s">
        <v>7670</v>
      </c>
      <c r="K11351" s="17">
        <v>3</v>
      </c>
      <c r="L11351" s="17" t="s">
        <v>7730</v>
      </c>
      <c r="M11351" s="9">
        <v>1.8</v>
      </c>
      <c r="N11351" s="9"/>
      <c r="O11351" s="21"/>
      <c r="Q11351" s="29"/>
      <c r="U11351" s="17"/>
      <c r="V11351" s="2" t="s">
        <v>1773</v>
      </c>
      <c r="Y11351" t="str">
        <f t="shared" si="688"/>
        <v/>
      </c>
      <c r="AA11351" t="str">
        <f t="shared" si="689"/>
        <v/>
      </c>
      <c r="AC11351" s="7"/>
      <c r="AD11351" t="s">
        <v>9038</v>
      </c>
      <c r="AE11351">
        <f t="shared" si="691"/>
        <v>0</v>
      </c>
      <c r="AG11351" s="2"/>
      <c r="AI11351" s="7"/>
    </row>
    <row r="11352" spans="1:35" ht="11" customHeight="1" outlineLevel="1" x14ac:dyDescent="0.25">
      <c r="A11352" t="s">
        <v>5780</v>
      </c>
      <c r="C11352" s="2" t="s">
        <v>12455</v>
      </c>
      <c r="D11352" s="2" t="s">
        <v>9039</v>
      </c>
      <c r="E11352" s="7">
        <v>1982</v>
      </c>
      <c r="F11352" s="5" t="s">
        <v>9037</v>
      </c>
      <c r="H11352" s="5" t="s">
        <v>5398</v>
      </c>
      <c r="I11352" s="6" t="s">
        <v>9038</v>
      </c>
      <c r="J11352" s="6" t="s">
        <v>7670</v>
      </c>
      <c r="K11352" s="17">
        <v>5</v>
      </c>
      <c r="L11352" s="17" t="s">
        <v>7730</v>
      </c>
      <c r="M11352" s="9">
        <v>1.8</v>
      </c>
      <c r="N11352" s="9"/>
      <c r="O11352" s="21"/>
      <c r="Q11352" s="29"/>
      <c r="U11352" s="17"/>
      <c r="V11352" s="2" t="s">
        <v>1775</v>
      </c>
      <c r="Y11352" t="str">
        <f t="shared" si="688"/>
        <v/>
      </c>
      <c r="AA11352" t="str">
        <f t="shared" si="689"/>
        <v/>
      </c>
      <c r="AC11352" s="7"/>
      <c r="AD11352" t="s">
        <v>9038</v>
      </c>
      <c r="AE11352">
        <f t="shared" si="691"/>
        <v>0</v>
      </c>
      <c r="AG11352" s="2"/>
      <c r="AI11352" s="7"/>
    </row>
    <row r="11353" spans="1:35" ht="11" customHeight="1" outlineLevel="1" x14ac:dyDescent="0.25">
      <c r="A11353" t="s">
        <v>5780</v>
      </c>
      <c r="C11353" s="2" t="s">
        <v>12455</v>
      </c>
      <c r="D11353" s="2">
        <v>390</v>
      </c>
      <c r="E11353" s="7">
        <v>1986</v>
      </c>
      <c r="F11353" s="5" t="s">
        <v>5279</v>
      </c>
      <c r="H11353" s="5" t="s">
        <v>5398</v>
      </c>
      <c r="I11353" s="6" t="s">
        <v>5061</v>
      </c>
      <c r="J11353" s="6" t="s">
        <v>7078</v>
      </c>
      <c r="K11353" s="17">
        <v>3</v>
      </c>
      <c r="L11353" s="17" t="s">
        <v>7730</v>
      </c>
      <c r="M11353" s="9">
        <v>0.7</v>
      </c>
      <c r="N11353" s="9"/>
      <c r="O11353" s="21"/>
      <c r="Q11353" s="29"/>
      <c r="U11353" s="17"/>
      <c r="V11353" s="2"/>
      <c r="Y11353" t="str">
        <f t="shared" si="688"/>
        <v/>
      </c>
      <c r="AA11353" t="str">
        <f t="shared" si="689"/>
        <v/>
      </c>
      <c r="AC11353" s="7"/>
      <c r="AD11353" t="s">
        <v>5061</v>
      </c>
      <c r="AE11353">
        <f t="shared" si="691"/>
        <v>0</v>
      </c>
      <c r="AG11353" s="2"/>
      <c r="AH11353" t="s">
        <v>667</v>
      </c>
      <c r="AI11353" s="7"/>
    </row>
    <row r="11354" spans="1:35" ht="11" customHeight="1" outlineLevel="1" x14ac:dyDescent="0.25">
      <c r="A11354" t="s">
        <v>5780</v>
      </c>
      <c r="C11354" s="2" t="s">
        <v>12455</v>
      </c>
      <c r="D11354" s="2">
        <v>391</v>
      </c>
      <c r="E11354" s="7">
        <v>1986</v>
      </c>
      <c r="F11354" s="5" t="s">
        <v>2348</v>
      </c>
      <c r="H11354" s="5" t="s">
        <v>5398</v>
      </c>
      <c r="I11354" s="6" t="s">
        <v>5061</v>
      </c>
      <c r="J11354" s="6" t="s">
        <v>7078</v>
      </c>
      <c r="K11354" s="17">
        <v>3</v>
      </c>
      <c r="L11354" s="17" t="s">
        <v>7730</v>
      </c>
      <c r="M11354" s="9">
        <v>0.7</v>
      </c>
      <c r="N11354" s="9"/>
      <c r="O11354" s="21"/>
      <c r="Q11354" s="29"/>
      <c r="U11354" s="17"/>
      <c r="V11354" s="2"/>
      <c r="Y11354" t="str">
        <f t="shared" si="688"/>
        <v/>
      </c>
      <c r="AA11354" t="str">
        <f t="shared" si="689"/>
        <v/>
      </c>
      <c r="AC11354" s="7"/>
      <c r="AD11354" t="s">
        <v>5061</v>
      </c>
      <c r="AE11354">
        <f t="shared" si="691"/>
        <v>0</v>
      </c>
      <c r="AG11354" s="2"/>
      <c r="AH11354" t="s">
        <v>667</v>
      </c>
      <c r="AI11354" s="7"/>
    </row>
    <row r="11355" spans="1:35" ht="11" customHeight="1" outlineLevel="1" x14ac:dyDescent="0.25">
      <c r="A11355" t="s">
        <v>5780</v>
      </c>
      <c r="C11355" s="2" t="s">
        <v>12455</v>
      </c>
      <c r="D11355" s="2">
        <v>392</v>
      </c>
      <c r="E11355" s="7">
        <v>1986</v>
      </c>
      <c r="F11355" s="8" t="s">
        <v>6311</v>
      </c>
      <c r="H11355" s="5" t="s">
        <v>5398</v>
      </c>
      <c r="I11355" s="6" t="s">
        <v>5061</v>
      </c>
      <c r="J11355" s="6" t="s">
        <v>7078</v>
      </c>
      <c r="K11355" s="17">
        <v>3</v>
      </c>
      <c r="L11355" s="17" t="s">
        <v>7730</v>
      </c>
      <c r="M11355" s="9">
        <v>0.7</v>
      </c>
      <c r="N11355" s="9"/>
      <c r="O11355" s="21"/>
      <c r="Q11355" s="29"/>
      <c r="U11355" s="17"/>
      <c r="V11355" s="2"/>
      <c r="Y11355" t="str">
        <f t="shared" si="688"/>
        <v/>
      </c>
      <c r="AA11355" t="str">
        <f t="shared" si="689"/>
        <v/>
      </c>
      <c r="AC11355" s="7"/>
      <c r="AD11355" t="s">
        <v>5061</v>
      </c>
      <c r="AE11355">
        <f t="shared" si="691"/>
        <v>0</v>
      </c>
      <c r="AG11355" s="2"/>
      <c r="AH11355" t="s">
        <v>667</v>
      </c>
      <c r="AI11355" s="7"/>
    </row>
    <row r="11356" spans="1:35" ht="11" customHeight="1" outlineLevel="1" x14ac:dyDescent="0.25">
      <c r="A11356" t="s">
        <v>5780</v>
      </c>
      <c r="C11356" s="2" t="s">
        <v>12455</v>
      </c>
      <c r="D11356" s="2">
        <v>402</v>
      </c>
      <c r="E11356" s="7">
        <v>1987</v>
      </c>
      <c r="F11356" s="5" t="s">
        <v>4732</v>
      </c>
      <c r="H11356" s="5" t="s">
        <v>5398</v>
      </c>
      <c r="I11356" s="6" t="s">
        <v>7671</v>
      </c>
      <c r="J11356" s="6" t="s">
        <v>6992</v>
      </c>
      <c r="K11356" s="17">
        <v>5</v>
      </c>
      <c r="L11356" s="17" t="s">
        <v>7730</v>
      </c>
      <c r="M11356" s="9">
        <v>2.1</v>
      </c>
      <c r="N11356" s="9"/>
      <c r="O11356" s="21"/>
      <c r="Q11356" s="29"/>
      <c r="U11356" s="17"/>
      <c r="V11356" s="2"/>
      <c r="Y11356" t="str">
        <f t="shared" si="688"/>
        <v/>
      </c>
      <c r="AA11356" t="str">
        <f t="shared" si="689"/>
        <v/>
      </c>
      <c r="AC11356" s="7"/>
      <c r="AD11356" t="s">
        <v>7671</v>
      </c>
      <c r="AE11356">
        <f t="shared" si="691"/>
        <v>0</v>
      </c>
      <c r="AG11356" s="2"/>
      <c r="AH11356" t="s">
        <v>667</v>
      </c>
      <c r="AI11356" s="7"/>
    </row>
    <row r="11357" spans="1:35" ht="11" customHeight="1" outlineLevel="1" x14ac:dyDescent="0.25">
      <c r="A11357" t="s">
        <v>5780</v>
      </c>
      <c r="C11357" s="2" t="s">
        <v>12455</v>
      </c>
      <c r="D11357" s="2">
        <v>404</v>
      </c>
      <c r="E11357" s="7">
        <v>1987</v>
      </c>
      <c r="F11357" s="5" t="s">
        <v>5139</v>
      </c>
      <c r="H11357" s="5" t="s">
        <v>5398</v>
      </c>
      <c r="I11357" s="6" t="s">
        <v>7672</v>
      </c>
      <c r="J11357" s="6" t="s">
        <v>6992</v>
      </c>
      <c r="K11357" s="17">
        <v>5</v>
      </c>
      <c r="L11357" s="17" t="s">
        <v>7730</v>
      </c>
      <c r="M11357" s="9">
        <v>2.1</v>
      </c>
      <c r="N11357" s="9"/>
      <c r="O11357" s="21"/>
      <c r="Q11357" s="29"/>
      <c r="U11357" s="17"/>
      <c r="V11357" s="2">
        <v>404</v>
      </c>
      <c r="Y11357" t="str">
        <f t="shared" ref="Y11357:Y11429" si="692">IF(COUNTIF(F11357,"*fdc*"),1,"")</f>
        <v/>
      </c>
      <c r="AA11357" t="str">
        <f t="shared" ref="AA11357:AA11429" si="693">IF(COUNTIF(F11357,"*s/s*"),1,"")</f>
        <v/>
      </c>
      <c r="AC11357" s="7"/>
      <c r="AD11357" t="s">
        <v>7672</v>
      </c>
      <c r="AE11357">
        <f t="shared" si="691"/>
        <v>0</v>
      </c>
      <c r="AG11357" s="2"/>
      <c r="AH11357" t="s">
        <v>667</v>
      </c>
      <c r="AI11357" s="7"/>
    </row>
    <row r="11358" spans="1:35" ht="11" customHeight="1" outlineLevel="1" x14ac:dyDescent="0.25">
      <c r="A11358" t="s">
        <v>5780</v>
      </c>
      <c r="C11358" s="2" t="s">
        <v>12455</v>
      </c>
      <c r="D11358" s="2">
        <v>415</v>
      </c>
      <c r="E11358" s="7">
        <v>1987</v>
      </c>
      <c r="F11358" s="5" t="s">
        <v>69</v>
      </c>
      <c r="H11358" s="5" t="s">
        <v>5398</v>
      </c>
      <c r="I11358" s="6" t="s">
        <v>7648</v>
      </c>
      <c r="J11358" s="6" t="s">
        <v>6992</v>
      </c>
      <c r="K11358" s="17">
        <v>5</v>
      </c>
      <c r="L11358" s="17" t="s">
        <v>7730</v>
      </c>
      <c r="M11358" s="9">
        <v>2.4</v>
      </c>
      <c r="N11358" s="9"/>
      <c r="O11358" s="21"/>
      <c r="Q11358" s="29"/>
      <c r="U11358" s="17"/>
      <c r="V11358" s="2">
        <v>415</v>
      </c>
      <c r="Y11358" t="str">
        <f t="shared" si="692"/>
        <v/>
      </c>
      <c r="AA11358" t="str">
        <f t="shared" si="693"/>
        <v/>
      </c>
      <c r="AC11358" s="7"/>
      <c r="AD11358" t="s">
        <v>7648</v>
      </c>
      <c r="AE11358">
        <f t="shared" si="691"/>
        <v>0</v>
      </c>
      <c r="AG11358" s="2"/>
      <c r="AH11358" t="s">
        <v>667</v>
      </c>
      <c r="AI11358" s="7"/>
    </row>
    <row r="11359" spans="1:35" ht="11" customHeight="1" outlineLevel="1" x14ac:dyDescent="0.25">
      <c r="A11359" t="s">
        <v>5780</v>
      </c>
      <c r="C11359" s="2" t="s">
        <v>12455</v>
      </c>
      <c r="D11359" s="2">
        <v>416</v>
      </c>
      <c r="E11359" s="7">
        <v>1987</v>
      </c>
      <c r="F11359" s="5" t="s">
        <v>1776</v>
      </c>
      <c r="H11359" s="5" t="s">
        <v>5398</v>
      </c>
      <c r="I11359" s="6" t="s">
        <v>9040</v>
      </c>
      <c r="J11359" s="6" t="s">
        <v>6992</v>
      </c>
      <c r="K11359" s="17">
        <v>5</v>
      </c>
      <c r="L11359" s="17" t="s">
        <v>7730</v>
      </c>
      <c r="M11359" s="9">
        <v>20</v>
      </c>
      <c r="N11359" s="9"/>
      <c r="O11359" s="21"/>
      <c r="Q11359" s="29"/>
      <c r="U11359" s="17"/>
      <c r="V11359" s="2">
        <v>416</v>
      </c>
      <c r="Y11359" t="str">
        <f t="shared" si="692"/>
        <v/>
      </c>
      <c r="AA11359" t="str">
        <f t="shared" si="693"/>
        <v/>
      </c>
      <c r="AC11359" s="7"/>
      <c r="AD11359" t="s">
        <v>9040</v>
      </c>
      <c r="AE11359">
        <f t="shared" si="691"/>
        <v>0</v>
      </c>
      <c r="AG11359" s="2"/>
      <c r="AH11359" t="s">
        <v>667</v>
      </c>
      <c r="AI11359" s="7"/>
    </row>
    <row r="11360" spans="1:35" ht="11" customHeight="1" outlineLevel="1" x14ac:dyDescent="0.25">
      <c r="A11360" t="s">
        <v>5780</v>
      </c>
      <c r="C11360" s="2" t="s">
        <v>12455</v>
      </c>
      <c r="D11360" s="2">
        <v>460</v>
      </c>
      <c r="E11360" s="7">
        <v>1989</v>
      </c>
      <c r="F11360" s="5" t="s">
        <v>5296</v>
      </c>
      <c r="H11360" s="5" t="s">
        <v>5398</v>
      </c>
      <c r="I11360" s="6" t="s">
        <v>7673</v>
      </c>
      <c r="J11360" s="6" t="s">
        <v>7674</v>
      </c>
      <c r="K11360" s="17">
        <v>3</v>
      </c>
      <c r="L11360" s="17" t="s">
        <v>7730</v>
      </c>
      <c r="M11360" s="9">
        <v>6</v>
      </c>
      <c r="N11360" s="9"/>
      <c r="O11360" s="21"/>
      <c r="Q11360" s="29"/>
      <c r="U11360" s="17"/>
      <c r="V11360" s="2"/>
      <c r="Y11360" t="str">
        <f t="shared" si="692"/>
        <v/>
      </c>
      <c r="AA11360" t="str">
        <f t="shared" si="693"/>
        <v/>
      </c>
      <c r="AC11360" s="7"/>
      <c r="AD11360" t="s">
        <v>7673</v>
      </c>
      <c r="AE11360">
        <f t="shared" si="691"/>
        <v>0</v>
      </c>
      <c r="AG11360" s="2"/>
      <c r="AI11360" s="7"/>
    </row>
    <row r="11361" spans="1:35" ht="11" customHeight="1" outlineLevel="1" x14ac:dyDescent="0.25">
      <c r="A11361" t="s">
        <v>5780</v>
      </c>
      <c r="C11361" s="2" t="s">
        <v>12455</v>
      </c>
      <c r="D11361" s="2" t="s">
        <v>9043</v>
      </c>
      <c r="E11361" s="7">
        <v>1989</v>
      </c>
      <c r="F11361" s="5" t="s">
        <v>753</v>
      </c>
      <c r="H11361" s="5" t="s">
        <v>5398</v>
      </c>
      <c r="I11361" s="6" t="s">
        <v>7673</v>
      </c>
      <c r="J11361" s="6" t="s">
        <v>7674</v>
      </c>
      <c r="K11361" s="17">
        <v>3</v>
      </c>
      <c r="L11361" s="17" t="s">
        <v>7732</v>
      </c>
      <c r="M11361" s="9"/>
      <c r="N11361" s="9"/>
      <c r="O11361" s="21"/>
      <c r="Q11361" s="29"/>
      <c r="U11361" s="17"/>
      <c r="V11361" s="2"/>
      <c r="Y11361" t="str">
        <f t="shared" si="692"/>
        <v/>
      </c>
      <c r="AA11361">
        <f t="shared" si="693"/>
        <v>1</v>
      </c>
      <c r="AC11361" s="7"/>
      <c r="AD11361" t="s">
        <v>7673</v>
      </c>
      <c r="AE11361">
        <f t="shared" si="691"/>
        <v>0</v>
      </c>
      <c r="AG11361" s="2"/>
      <c r="AI11361" s="7"/>
    </row>
    <row r="11362" spans="1:35" ht="11" customHeight="1" outlineLevel="1" x14ac:dyDescent="0.25">
      <c r="A11362" t="s">
        <v>5780</v>
      </c>
      <c r="C11362" s="2" t="s">
        <v>12455</v>
      </c>
      <c r="D11362" s="2" t="s">
        <v>9043</v>
      </c>
      <c r="E11362" s="7">
        <v>1989</v>
      </c>
      <c r="F11362" s="5" t="s">
        <v>7028</v>
      </c>
      <c r="H11362" s="5" t="s">
        <v>5398</v>
      </c>
      <c r="I11362" s="6" t="s">
        <v>7673</v>
      </c>
      <c r="J11362" s="6" t="s">
        <v>7674</v>
      </c>
      <c r="K11362" s="17">
        <v>3</v>
      </c>
      <c r="L11362" s="17" t="s">
        <v>7730</v>
      </c>
      <c r="M11362" s="9">
        <v>3</v>
      </c>
      <c r="N11362" s="9"/>
      <c r="O11362" s="21"/>
      <c r="Q11362" s="29"/>
      <c r="U11362" s="17"/>
      <c r="V11362" s="2"/>
      <c r="Y11362">
        <f t="shared" si="692"/>
        <v>1</v>
      </c>
      <c r="AA11362" t="str">
        <f t="shared" si="693"/>
        <v/>
      </c>
      <c r="AC11362" s="7"/>
      <c r="AD11362" t="s">
        <v>7673</v>
      </c>
      <c r="AE11362">
        <f t="shared" si="691"/>
        <v>0</v>
      </c>
      <c r="AG11362" s="2"/>
      <c r="AI11362" s="7"/>
    </row>
    <row r="11363" spans="1:35" ht="11" customHeight="1" outlineLevel="1" x14ac:dyDescent="0.25">
      <c r="A11363" t="s">
        <v>5780</v>
      </c>
      <c r="C11363" s="2" t="s">
        <v>12455</v>
      </c>
      <c r="D11363" s="2">
        <v>474</v>
      </c>
      <c r="E11363" s="7">
        <v>1990</v>
      </c>
      <c r="F11363" s="5" t="s">
        <v>2621</v>
      </c>
      <c r="H11363" s="5" t="s">
        <v>5398</v>
      </c>
      <c r="I11363" s="6" t="s">
        <v>7673</v>
      </c>
      <c r="J11363" s="6" t="s">
        <v>7675</v>
      </c>
      <c r="K11363" s="17">
        <v>5</v>
      </c>
      <c r="L11363" s="17" t="s">
        <v>7730</v>
      </c>
      <c r="M11363" s="9">
        <v>2.5</v>
      </c>
      <c r="N11363" s="9"/>
      <c r="O11363" s="21"/>
      <c r="Q11363" s="29"/>
      <c r="T11363">
        <v>1</v>
      </c>
      <c r="U11363" s="17"/>
      <c r="V11363" s="2"/>
      <c r="Y11363" t="str">
        <f t="shared" si="692"/>
        <v/>
      </c>
      <c r="AA11363" t="str">
        <f t="shared" si="693"/>
        <v/>
      </c>
      <c r="AC11363" s="7"/>
      <c r="AD11363" t="s">
        <v>7673</v>
      </c>
      <c r="AE11363">
        <f t="shared" ref="AE11363:AE11394" si="694">COUNTIF(I11363,"*Fuji*")</f>
        <v>0</v>
      </c>
      <c r="AG11363" s="2"/>
      <c r="AI11363" s="7"/>
    </row>
    <row r="11364" spans="1:35" ht="11" customHeight="1" outlineLevel="1" x14ac:dyDescent="0.25">
      <c r="A11364" t="s">
        <v>5780</v>
      </c>
      <c r="C11364" s="2" t="s">
        <v>12455</v>
      </c>
      <c r="D11364" s="2">
        <v>486</v>
      </c>
      <c r="E11364" s="7">
        <v>1990</v>
      </c>
      <c r="F11364" s="5" t="s">
        <v>1956</v>
      </c>
      <c r="H11364" s="5" t="s">
        <v>5398</v>
      </c>
      <c r="I11364" s="6" t="s">
        <v>7676</v>
      </c>
      <c r="J11364" s="6" t="s">
        <v>7078</v>
      </c>
      <c r="K11364" s="17">
        <v>3</v>
      </c>
      <c r="L11364" s="17" t="s">
        <v>7730</v>
      </c>
      <c r="M11364" s="9">
        <v>6.5</v>
      </c>
      <c r="N11364" s="9"/>
      <c r="O11364" s="21"/>
      <c r="Q11364" s="29"/>
      <c r="S11364">
        <v>1</v>
      </c>
      <c r="T11364">
        <v>1</v>
      </c>
      <c r="U11364" s="17"/>
      <c r="V11364" s="2"/>
      <c r="Y11364" t="str">
        <f t="shared" si="692"/>
        <v/>
      </c>
      <c r="AA11364" t="str">
        <f t="shared" si="693"/>
        <v/>
      </c>
      <c r="AC11364" s="7"/>
      <c r="AD11364" t="s">
        <v>7676</v>
      </c>
      <c r="AE11364">
        <f t="shared" si="694"/>
        <v>0</v>
      </c>
      <c r="AG11364" s="2"/>
      <c r="AH11364" t="s">
        <v>667</v>
      </c>
      <c r="AI11364" s="7"/>
    </row>
    <row r="11365" spans="1:35" ht="11" customHeight="1" outlineLevel="1" x14ac:dyDescent="0.25">
      <c r="A11365" t="s">
        <v>5780</v>
      </c>
      <c r="C11365" s="2" t="s">
        <v>12455</v>
      </c>
      <c r="D11365" s="2">
        <v>499</v>
      </c>
      <c r="E11365" s="7">
        <v>1991</v>
      </c>
      <c r="F11365" s="5" t="s">
        <v>7607</v>
      </c>
      <c r="H11365" s="5" t="s">
        <v>5398</v>
      </c>
      <c r="I11365" s="6" t="s">
        <v>7593</v>
      </c>
      <c r="J11365" s="6" t="s">
        <v>7677</v>
      </c>
      <c r="K11365" s="17">
        <v>6</v>
      </c>
      <c r="L11365" s="17" t="s">
        <v>7730</v>
      </c>
      <c r="M11365" s="9">
        <v>3.6</v>
      </c>
      <c r="N11365" s="9"/>
      <c r="O11365" s="21"/>
      <c r="Q11365" s="29"/>
      <c r="U11365" s="17"/>
      <c r="V11365" s="2">
        <v>501</v>
      </c>
      <c r="Y11365" t="str">
        <f t="shared" si="692"/>
        <v/>
      </c>
      <c r="AA11365" t="str">
        <f t="shared" si="693"/>
        <v/>
      </c>
      <c r="AC11365" s="7"/>
      <c r="AD11365" t="s">
        <v>7593</v>
      </c>
      <c r="AE11365">
        <f t="shared" si="694"/>
        <v>0</v>
      </c>
      <c r="AG11365" s="2"/>
      <c r="AH11365" t="s">
        <v>667</v>
      </c>
      <c r="AI11365" s="7"/>
    </row>
    <row r="11366" spans="1:35" ht="11" customHeight="1" outlineLevel="1" x14ac:dyDescent="0.25">
      <c r="A11366" t="s">
        <v>5780</v>
      </c>
      <c r="C11366" s="2" t="s">
        <v>12455</v>
      </c>
      <c r="D11366" s="2">
        <v>533</v>
      </c>
      <c r="E11366" s="7">
        <v>1992</v>
      </c>
      <c r="F11366" s="5" t="s">
        <v>3773</v>
      </c>
      <c r="H11366" s="5" t="s">
        <v>5398</v>
      </c>
      <c r="I11366" s="6" t="s">
        <v>666</v>
      </c>
      <c r="J11366" s="6" t="s">
        <v>7078</v>
      </c>
      <c r="K11366" s="17">
        <v>5</v>
      </c>
      <c r="L11366" s="17" t="s">
        <v>7730</v>
      </c>
      <c r="M11366" s="9">
        <v>1.5</v>
      </c>
      <c r="N11366" s="9"/>
      <c r="O11366" s="21"/>
      <c r="Q11366" s="29"/>
      <c r="U11366" s="17"/>
      <c r="V11366" s="2">
        <v>531</v>
      </c>
      <c r="Y11366" t="str">
        <f t="shared" si="692"/>
        <v/>
      </c>
      <c r="AA11366" t="str">
        <f t="shared" si="693"/>
        <v/>
      </c>
      <c r="AC11366" s="7"/>
      <c r="AD11366" t="s">
        <v>666</v>
      </c>
      <c r="AE11366">
        <f t="shared" si="694"/>
        <v>0</v>
      </c>
      <c r="AG11366" s="2"/>
      <c r="AH11366" t="s">
        <v>667</v>
      </c>
      <c r="AI11366" s="7" t="s">
        <v>4922</v>
      </c>
    </row>
    <row r="11367" spans="1:35" ht="11" customHeight="1" outlineLevel="1" x14ac:dyDescent="0.25">
      <c r="A11367" t="s">
        <v>5780</v>
      </c>
      <c r="C11367" s="2" t="s">
        <v>12455</v>
      </c>
      <c r="D11367" s="2">
        <v>534</v>
      </c>
      <c r="E11367" s="7">
        <v>1992</v>
      </c>
      <c r="F11367" s="5" t="s">
        <v>4647</v>
      </c>
      <c r="H11367" s="5" t="s">
        <v>5398</v>
      </c>
      <c r="I11367" s="6" t="s">
        <v>4804</v>
      </c>
      <c r="J11367" s="6" t="s">
        <v>7078</v>
      </c>
      <c r="K11367" s="17">
        <v>5</v>
      </c>
      <c r="L11367" s="17" t="s">
        <v>7730</v>
      </c>
      <c r="M11367" s="9">
        <v>1.5</v>
      </c>
      <c r="N11367" s="9"/>
      <c r="O11367" s="21"/>
      <c r="Q11367" s="29"/>
      <c r="U11367" s="17"/>
      <c r="V11367" s="2">
        <v>532</v>
      </c>
      <c r="Y11367" t="str">
        <f t="shared" si="692"/>
        <v/>
      </c>
      <c r="AA11367" t="str">
        <f t="shared" si="693"/>
        <v/>
      </c>
      <c r="AC11367" s="7"/>
      <c r="AD11367" t="s">
        <v>4804</v>
      </c>
      <c r="AE11367">
        <f t="shared" si="694"/>
        <v>0</v>
      </c>
      <c r="AG11367" s="2"/>
      <c r="AH11367" t="s">
        <v>667</v>
      </c>
      <c r="AI11367" s="7" t="s">
        <v>4922</v>
      </c>
    </row>
    <row r="11368" spans="1:35" ht="11" customHeight="1" outlineLevel="1" x14ac:dyDescent="0.25">
      <c r="A11368" t="s">
        <v>5780</v>
      </c>
      <c r="C11368" s="2" t="s">
        <v>12455</v>
      </c>
      <c r="D11368" s="2" t="s">
        <v>7679</v>
      </c>
      <c r="E11368" s="7">
        <v>1993</v>
      </c>
      <c r="F11368" s="5" t="s">
        <v>7610</v>
      </c>
      <c r="H11368" s="5" t="s">
        <v>5398</v>
      </c>
      <c r="I11368" s="6" t="s">
        <v>7680</v>
      </c>
      <c r="J11368" s="6" t="s">
        <v>7678</v>
      </c>
      <c r="K11368" s="17">
        <v>3</v>
      </c>
      <c r="L11368" s="17" t="s">
        <v>7730</v>
      </c>
      <c r="M11368" s="9">
        <v>3</v>
      </c>
      <c r="N11368" s="9"/>
      <c r="O11368" s="21"/>
      <c r="Q11368" s="29"/>
      <c r="U11368" s="17"/>
      <c r="V11368" s="2"/>
      <c r="Y11368" t="str">
        <f t="shared" si="692"/>
        <v/>
      </c>
      <c r="AA11368" t="str">
        <f t="shared" si="693"/>
        <v/>
      </c>
      <c r="AC11368" s="7"/>
      <c r="AD11368" t="s">
        <v>7680</v>
      </c>
      <c r="AE11368">
        <f t="shared" si="694"/>
        <v>0</v>
      </c>
      <c r="AG11368" s="2"/>
      <c r="AH11368" t="s">
        <v>667</v>
      </c>
      <c r="AI11368" s="7"/>
    </row>
    <row r="11369" spans="1:35" ht="11" customHeight="1" outlineLevel="1" x14ac:dyDescent="0.25">
      <c r="A11369" t="s">
        <v>5780</v>
      </c>
      <c r="C11369" s="2" t="s">
        <v>12455</v>
      </c>
      <c r="D11369" s="2">
        <v>632</v>
      </c>
      <c r="E11369" s="7">
        <v>1997</v>
      </c>
      <c r="F11369" s="5" t="s">
        <v>5240</v>
      </c>
      <c r="H11369" s="5" t="s">
        <v>5398</v>
      </c>
      <c r="I11369" s="6" t="s">
        <v>4965</v>
      </c>
      <c r="J11369" s="6" t="s">
        <v>7827</v>
      </c>
      <c r="K11369" s="17">
        <v>3</v>
      </c>
      <c r="L11369" s="17" t="s">
        <v>7730</v>
      </c>
      <c r="M11369" s="9">
        <v>2</v>
      </c>
      <c r="N11369" s="9"/>
      <c r="O11369" s="21"/>
      <c r="Q11369" s="29"/>
      <c r="T11369">
        <v>1</v>
      </c>
      <c r="U11369" s="17"/>
      <c r="V11369" s="2">
        <v>621</v>
      </c>
      <c r="Y11369" t="str">
        <f t="shared" si="692"/>
        <v/>
      </c>
      <c r="AA11369" t="str">
        <f t="shared" si="693"/>
        <v/>
      </c>
      <c r="AC11369" s="7"/>
      <c r="AD11369" t="s">
        <v>4965</v>
      </c>
      <c r="AE11369">
        <f t="shared" si="694"/>
        <v>0</v>
      </c>
      <c r="AG11369" s="2"/>
      <c r="AH11369" t="s">
        <v>667</v>
      </c>
      <c r="AI11369" s="7" t="s">
        <v>4610</v>
      </c>
    </row>
    <row r="11370" spans="1:35" ht="11" customHeight="1" outlineLevel="1" x14ac:dyDescent="0.25">
      <c r="A11370" t="s">
        <v>5780</v>
      </c>
      <c r="C11370" s="2" t="s">
        <v>12455</v>
      </c>
      <c r="D11370" s="2">
        <v>635</v>
      </c>
      <c r="E11370" s="7">
        <v>1997</v>
      </c>
      <c r="F11370" s="8" t="s">
        <v>6311</v>
      </c>
      <c r="H11370" s="5" t="s">
        <v>5398</v>
      </c>
      <c r="I11370" s="6" t="s">
        <v>7648</v>
      </c>
      <c r="J11370" s="6" t="s">
        <v>7681</v>
      </c>
      <c r="K11370" s="17">
        <v>5</v>
      </c>
      <c r="L11370" s="17" t="s">
        <v>20076</v>
      </c>
      <c r="M11370" s="9"/>
      <c r="N11370" s="9"/>
      <c r="O11370" s="21"/>
      <c r="Q11370" s="29"/>
      <c r="U11370" s="17"/>
      <c r="V11370" s="2">
        <v>624</v>
      </c>
      <c r="Y11370" t="str">
        <f t="shared" si="692"/>
        <v/>
      </c>
      <c r="AA11370" t="str">
        <f t="shared" si="693"/>
        <v/>
      </c>
      <c r="AC11370" s="7"/>
      <c r="AD11370" t="s">
        <v>7648</v>
      </c>
      <c r="AE11370">
        <f t="shared" si="694"/>
        <v>0</v>
      </c>
      <c r="AG11370" s="2"/>
      <c r="AH11370" t="s">
        <v>667</v>
      </c>
      <c r="AI11370" s="7"/>
    </row>
    <row r="11371" spans="1:35" ht="11" customHeight="1" outlineLevel="1" x14ac:dyDescent="0.25">
      <c r="A11371" t="s">
        <v>5780</v>
      </c>
      <c r="C11371" s="2" t="s">
        <v>12455</v>
      </c>
      <c r="D11371" s="2">
        <v>636</v>
      </c>
      <c r="E11371" s="7">
        <v>1997</v>
      </c>
      <c r="F11371" s="8" t="s">
        <v>66</v>
      </c>
      <c r="H11371" s="5" t="s">
        <v>5398</v>
      </c>
      <c r="I11371" s="6" t="s">
        <v>7648</v>
      </c>
      <c r="J11371" s="6" t="s">
        <v>7681</v>
      </c>
      <c r="K11371" s="17">
        <v>5</v>
      </c>
      <c r="L11371" s="17" t="s">
        <v>20076</v>
      </c>
      <c r="M11371" s="9"/>
      <c r="N11371" s="9"/>
      <c r="O11371" s="21"/>
      <c r="Q11371" s="29"/>
      <c r="U11371" s="17"/>
      <c r="V11371" s="2">
        <v>625</v>
      </c>
      <c r="Y11371" t="str">
        <f t="shared" si="692"/>
        <v/>
      </c>
      <c r="AA11371" t="str">
        <f t="shared" si="693"/>
        <v/>
      </c>
      <c r="AC11371" s="7"/>
      <c r="AD11371" t="s">
        <v>7648</v>
      </c>
      <c r="AE11371">
        <f t="shared" si="694"/>
        <v>0</v>
      </c>
      <c r="AG11371" s="2"/>
      <c r="AH11371" t="s">
        <v>667</v>
      </c>
      <c r="AI11371" s="7"/>
    </row>
    <row r="11372" spans="1:35" ht="11" customHeight="1" outlineLevel="1" x14ac:dyDescent="0.25">
      <c r="A11372" t="s">
        <v>5780</v>
      </c>
      <c r="C11372" s="2" t="s">
        <v>12455</v>
      </c>
      <c r="D11372" s="2" t="s">
        <v>9042</v>
      </c>
      <c r="E11372" s="7">
        <v>1997</v>
      </c>
      <c r="F11372" s="5" t="s">
        <v>164</v>
      </c>
      <c r="H11372" s="5" t="s">
        <v>5398</v>
      </c>
      <c r="I11372" s="6" t="s">
        <v>7648</v>
      </c>
      <c r="J11372" s="6" t="s">
        <v>7681</v>
      </c>
      <c r="K11372" s="17">
        <v>5</v>
      </c>
      <c r="L11372" s="17" t="s">
        <v>7730</v>
      </c>
      <c r="M11372" s="9">
        <v>4.5</v>
      </c>
      <c r="N11372" s="9"/>
      <c r="O11372" s="21"/>
      <c r="Q11372" s="29"/>
      <c r="U11372" s="17"/>
      <c r="V11372" s="2" t="s">
        <v>9041</v>
      </c>
      <c r="Y11372" t="str">
        <f t="shared" si="692"/>
        <v/>
      </c>
      <c r="AA11372" t="str">
        <f t="shared" si="693"/>
        <v/>
      </c>
      <c r="AC11372" s="7"/>
      <c r="AD11372" t="s">
        <v>7648</v>
      </c>
      <c r="AE11372">
        <f t="shared" si="694"/>
        <v>0</v>
      </c>
      <c r="AG11372" s="2"/>
      <c r="AH11372" t="s">
        <v>667</v>
      </c>
      <c r="AI11372" s="7"/>
    </row>
    <row r="11373" spans="1:35" ht="11" customHeight="1" outlineLevel="1" x14ac:dyDescent="0.25">
      <c r="A11373" t="s">
        <v>5780</v>
      </c>
      <c r="C11373" s="2" t="s">
        <v>12455</v>
      </c>
      <c r="D11373" s="2">
        <v>637</v>
      </c>
      <c r="E11373" s="7">
        <v>1997</v>
      </c>
      <c r="F11373" s="8" t="s">
        <v>14760</v>
      </c>
      <c r="H11373" s="5" t="s">
        <v>5398</v>
      </c>
      <c r="I11373" s="6" t="s">
        <v>7648</v>
      </c>
      <c r="J11373" s="6" t="s">
        <v>7681</v>
      </c>
      <c r="K11373" s="17">
        <v>5</v>
      </c>
      <c r="L11373" s="17" t="s">
        <v>7730</v>
      </c>
      <c r="M11373" s="9">
        <v>4.5</v>
      </c>
      <c r="N11373" s="9"/>
      <c r="O11373" s="21"/>
      <c r="Q11373" s="29"/>
      <c r="U11373" s="17"/>
      <c r="V11373" s="2">
        <v>626</v>
      </c>
      <c r="Y11373" t="str">
        <f t="shared" si="692"/>
        <v/>
      </c>
      <c r="AA11373" t="str">
        <f t="shared" si="693"/>
        <v/>
      </c>
      <c r="AC11373" s="7"/>
      <c r="AD11373" t="s">
        <v>7648</v>
      </c>
      <c r="AE11373">
        <f t="shared" si="694"/>
        <v>0</v>
      </c>
      <c r="AG11373" s="2"/>
      <c r="AH11373" t="s">
        <v>667</v>
      </c>
      <c r="AI11373" s="7"/>
    </row>
    <row r="11374" spans="1:35" ht="11" customHeight="1" outlineLevel="1" x14ac:dyDescent="0.25">
      <c r="A11374" t="s">
        <v>5780</v>
      </c>
      <c r="C11374" s="2" t="s">
        <v>12455</v>
      </c>
      <c r="D11374" s="2">
        <v>732</v>
      </c>
      <c r="E11374" s="7">
        <v>2000</v>
      </c>
      <c r="F11374" s="5" t="s">
        <v>21673</v>
      </c>
      <c r="H11374" s="5" t="s">
        <v>5398</v>
      </c>
      <c r="I11374" s="6" t="s">
        <v>7593</v>
      </c>
      <c r="J11374" s="6" t="s">
        <v>7682</v>
      </c>
      <c r="K11374" s="17">
        <v>6</v>
      </c>
      <c r="L11374" s="17" t="s">
        <v>7730</v>
      </c>
      <c r="M11374" s="9">
        <v>6.5</v>
      </c>
      <c r="N11374" s="9"/>
      <c r="O11374" s="21"/>
      <c r="Q11374" s="29"/>
      <c r="U11374" s="17"/>
      <c r="V11374" s="2"/>
      <c r="Y11374" t="str">
        <f t="shared" si="692"/>
        <v/>
      </c>
      <c r="AA11374">
        <f t="shared" si="693"/>
        <v>1</v>
      </c>
      <c r="AC11374" s="7"/>
      <c r="AD11374" t="s">
        <v>7593</v>
      </c>
      <c r="AE11374">
        <f t="shared" si="694"/>
        <v>0</v>
      </c>
      <c r="AG11374" s="2"/>
      <c r="AH11374" t="s">
        <v>667</v>
      </c>
      <c r="AI11374" s="7"/>
    </row>
    <row r="11375" spans="1:35" ht="11" customHeight="1" outlineLevel="1" x14ac:dyDescent="0.25">
      <c r="A11375" t="s">
        <v>5780</v>
      </c>
      <c r="C11375" s="2" t="s">
        <v>12455</v>
      </c>
      <c r="D11375" s="2">
        <v>737</v>
      </c>
      <c r="E11375" s="7">
        <v>2000</v>
      </c>
      <c r="F11375" s="5" t="s">
        <v>5240</v>
      </c>
      <c r="H11375" s="5" t="s">
        <v>5398</v>
      </c>
      <c r="I11375" s="6" t="s">
        <v>7593</v>
      </c>
      <c r="J11375" s="6" t="s">
        <v>7684</v>
      </c>
      <c r="K11375" s="17">
        <v>6</v>
      </c>
      <c r="L11375" s="17" t="s">
        <v>7730</v>
      </c>
      <c r="M11375" s="9">
        <v>1</v>
      </c>
      <c r="N11375" s="9"/>
      <c r="O11375" s="21"/>
      <c r="Q11375" s="29"/>
      <c r="U11375" s="17"/>
      <c r="V11375" s="2"/>
      <c r="Y11375" t="str">
        <f t="shared" si="692"/>
        <v/>
      </c>
      <c r="AA11375" t="str">
        <f t="shared" si="693"/>
        <v/>
      </c>
      <c r="AC11375" s="7"/>
      <c r="AD11375" t="s">
        <v>7593</v>
      </c>
      <c r="AE11375">
        <f t="shared" si="694"/>
        <v>0</v>
      </c>
      <c r="AG11375" s="2"/>
      <c r="AH11375" t="s">
        <v>667</v>
      </c>
      <c r="AI11375" s="7"/>
    </row>
    <row r="11376" spans="1:35" ht="11" customHeight="1" outlineLevel="1" x14ac:dyDescent="0.25">
      <c r="A11376" t="s">
        <v>5780</v>
      </c>
      <c r="C11376" s="2" t="s">
        <v>12455</v>
      </c>
      <c r="D11376" s="2">
        <v>738</v>
      </c>
      <c r="E11376" s="7">
        <v>2000</v>
      </c>
      <c r="F11376" s="5" t="s">
        <v>5240</v>
      </c>
      <c r="H11376" s="5" t="s">
        <v>5398</v>
      </c>
      <c r="I11376" s="6" t="s">
        <v>7685</v>
      </c>
      <c r="J11376" s="6" t="s">
        <v>7684</v>
      </c>
      <c r="K11376" s="17">
        <v>3</v>
      </c>
      <c r="L11376" s="17" t="s">
        <v>7730</v>
      </c>
      <c r="M11376" s="9">
        <v>1</v>
      </c>
      <c r="N11376" s="9"/>
      <c r="O11376" s="21"/>
      <c r="Q11376" s="29"/>
      <c r="U11376" s="17"/>
      <c r="V11376" s="2"/>
      <c r="Y11376" t="str">
        <f t="shared" si="692"/>
        <v/>
      </c>
      <c r="AA11376" t="str">
        <f t="shared" si="693"/>
        <v/>
      </c>
      <c r="AC11376" s="7"/>
      <c r="AD11376" t="s">
        <v>7685</v>
      </c>
      <c r="AE11376">
        <f t="shared" si="694"/>
        <v>0</v>
      </c>
      <c r="AG11376" s="2"/>
      <c r="AH11376" t="s">
        <v>667</v>
      </c>
      <c r="AI11376" s="7"/>
    </row>
    <row r="11377" spans="1:35" ht="11" customHeight="1" outlineLevel="1" x14ac:dyDescent="0.25">
      <c r="A11377" t="s">
        <v>5780</v>
      </c>
      <c r="C11377" s="2" t="s">
        <v>12455</v>
      </c>
      <c r="D11377" s="2">
        <v>739</v>
      </c>
      <c r="E11377" s="7">
        <v>2000</v>
      </c>
      <c r="F11377" s="5" t="s">
        <v>3773</v>
      </c>
      <c r="H11377" s="5" t="s">
        <v>5398</v>
      </c>
      <c r="I11377" s="6" t="s">
        <v>7685</v>
      </c>
      <c r="J11377" s="6" t="s">
        <v>7684</v>
      </c>
      <c r="K11377" s="17">
        <v>5</v>
      </c>
      <c r="L11377" s="17" t="s">
        <v>7730</v>
      </c>
      <c r="M11377" s="9">
        <v>1</v>
      </c>
      <c r="N11377" s="9"/>
      <c r="O11377" s="21"/>
      <c r="Q11377" s="29"/>
      <c r="U11377" s="17"/>
      <c r="V11377" s="2"/>
      <c r="Y11377" t="str">
        <f t="shared" si="692"/>
        <v/>
      </c>
      <c r="AA11377" t="str">
        <f t="shared" si="693"/>
        <v/>
      </c>
      <c r="AC11377" s="7"/>
      <c r="AD11377" t="s">
        <v>7685</v>
      </c>
      <c r="AE11377">
        <f t="shared" si="694"/>
        <v>0</v>
      </c>
      <c r="AG11377" s="2"/>
      <c r="AH11377" t="s">
        <v>667</v>
      </c>
      <c r="AI11377" s="7"/>
    </row>
    <row r="11378" spans="1:35" ht="11" customHeight="1" outlineLevel="1" x14ac:dyDescent="0.25">
      <c r="A11378" t="s">
        <v>5780</v>
      </c>
      <c r="C11378" s="2" t="s">
        <v>12455</v>
      </c>
      <c r="D11378" s="2" t="s">
        <v>20844</v>
      </c>
      <c r="E11378" s="7">
        <v>2002</v>
      </c>
      <c r="F11378" s="5" t="s">
        <v>20847</v>
      </c>
      <c r="H11378" s="5" t="s">
        <v>5398</v>
      </c>
      <c r="I11378" s="6" t="s">
        <v>20845</v>
      </c>
      <c r="J11378" s="6" t="s">
        <v>20846</v>
      </c>
      <c r="K11378" s="17">
        <v>5</v>
      </c>
      <c r="L11378" s="17" t="s">
        <v>7730</v>
      </c>
      <c r="M11378" s="9">
        <v>5.15</v>
      </c>
      <c r="N11378" s="9"/>
      <c r="O11378" s="21"/>
      <c r="Q11378" s="29"/>
      <c r="U11378" s="17"/>
      <c r="V11378" s="2"/>
      <c r="Y11378">
        <f t="shared" si="692"/>
        <v>1</v>
      </c>
      <c r="AA11378" t="str">
        <f t="shared" si="693"/>
        <v/>
      </c>
      <c r="AC11378" s="7"/>
      <c r="AD11378" t="s">
        <v>20845</v>
      </c>
      <c r="AE11378">
        <f t="shared" si="694"/>
        <v>0</v>
      </c>
      <c r="AG11378" s="2"/>
      <c r="AH11378" t="s">
        <v>667</v>
      </c>
      <c r="AI11378" s="7"/>
    </row>
    <row r="11379" spans="1:35" ht="11" customHeight="1" outlineLevel="1" x14ac:dyDescent="0.25">
      <c r="A11379" t="s">
        <v>5780</v>
      </c>
      <c r="C11379" s="2" t="s">
        <v>12455</v>
      </c>
      <c r="D11379" s="2" t="s">
        <v>20844</v>
      </c>
      <c r="E11379" s="7">
        <v>2002</v>
      </c>
      <c r="F11379" s="5" t="s">
        <v>20848</v>
      </c>
      <c r="H11379" s="5" t="s">
        <v>5398</v>
      </c>
      <c r="I11379" s="6" t="s">
        <v>20845</v>
      </c>
      <c r="J11379" s="6" t="s">
        <v>20846</v>
      </c>
      <c r="K11379" s="17">
        <v>5</v>
      </c>
      <c r="L11379" s="17" t="s">
        <v>7730</v>
      </c>
      <c r="M11379" s="9">
        <v>5.15</v>
      </c>
      <c r="N11379" s="9"/>
      <c r="O11379" s="21"/>
      <c r="Q11379" s="29"/>
      <c r="U11379" s="17"/>
      <c r="V11379" s="2"/>
      <c r="Y11379">
        <f t="shared" si="692"/>
        <v>1</v>
      </c>
      <c r="AA11379" t="str">
        <f t="shared" si="693"/>
        <v/>
      </c>
      <c r="AC11379" s="7"/>
      <c r="AD11379" t="s">
        <v>20845</v>
      </c>
      <c r="AE11379">
        <f t="shared" si="694"/>
        <v>0</v>
      </c>
      <c r="AG11379" s="2"/>
      <c r="AH11379" t="s">
        <v>667</v>
      </c>
      <c r="AI11379" s="7"/>
    </row>
    <row r="11380" spans="1:35" ht="11" customHeight="1" outlineLevel="1" x14ac:dyDescent="0.25">
      <c r="A11380" t="s">
        <v>5780</v>
      </c>
      <c r="C11380" s="2" t="s">
        <v>12455</v>
      </c>
      <c r="D11380" s="2">
        <v>823</v>
      </c>
      <c r="E11380" s="7">
        <v>2003</v>
      </c>
      <c r="F11380" s="5" t="s">
        <v>3414</v>
      </c>
      <c r="H11380" s="5" t="s">
        <v>5398</v>
      </c>
      <c r="I11380" s="6" t="s">
        <v>3415</v>
      </c>
      <c r="J11380" s="6" t="s">
        <v>6992</v>
      </c>
      <c r="K11380" s="17">
        <v>5</v>
      </c>
      <c r="L11380" s="17" t="s">
        <v>7730</v>
      </c>
      <c r="M11380" s="9">
        <v>6.3</v>
      </c>
      <c r="N11380" s="9"/>
      <c r="O11380" s="21"/>
      <c r="Q11380" s="29"/>
      <c r="U11380" s="17"/>
      <c r="V11380" s="2">
        <v>792</v>
      </c>
      <c r="Y11380" t="str">
        <f t="shared" si="692"/>
        <v/>
      </c>
      <c r="AA11380" t="str">
        <f t="shared" si="693"/>
        <v/>
      </c>
      <c r="AC11380" s="7"/>
      <c r="AD11380" t="s">
        <v>3415</v>
      </c>
      <c r="AE11380">
        <f t="shared" si="694"/>
        <v>0</v>
      </c>
      <c r="AG11380" s="2"/>
      <c r="AH11380" t="s">
        <v>667</v>
      </c>
      <c r="AI11380" s="7" t="s">
        <v>4922</v>
      </c>
    </row>
    <row r="11381" spans="1:35" ht="11" customHeight="1" outlineLevel="1" x14ac:dyDescent="0.25">
      <c r="A11381" t="s">
        <v>5780</v>
      </c>
      <c r="C11381" s="2" t="s">
        <v>12455</v>
      </c>
      <c r="D11381" s="2" t="s">
        <v>7828</v>
      </c>
      <c r="E11381" s="7">
        <v>2003</v>
      </c>
      <c r="F11381" s="5" t="s">
        <v>4966</v>
      </c>
      <c r="H11381" s="5" t="s">
        <v>5398</v>
      </c>
      <c r="I11381" s="6" t="s">
        <v>4967</v>
      </c>
      <c r="J11381" s="6" t="s">
        <v>7829</v>
      </c>
      <c r="K11381" s="17">
        <v>5</v>
      </c>
      <c r="L11381" s="17" t="s">
        <v>7730</v>
      </c>
      <c r="M11381" s="9">
        <v>15</v>
      </c>
      <c r="N11381" s="9"/>
      <c r="O11381" s="21"/>
      <c r="Q11381" s="29"/>
      <c r="U11381" s="17"/>
      <c r="V11381" s="2">
        <v>794</v>
      </c>
      <c r="Y11381" t="str">
        <f t="shared" si="692"/>
        <v/>
      </c>
      <c r="AA11381" t="str">
        <f t="shared" si="693"/>
        <v/>
      </c>
      <c r="AC11381" s="7"/>
      <c r="AD11381" t="s">
        <v>4967</v>
      </c>
      <c r="AE11381">
        <f t="shared" si="694"/>
        <v>0</v>
      </c>
      <c r="AG11381" s="2"/>
      <c r="AH11381" t="s">
        <v>667</v>
      </c>
      <c r="AI11381" s="7" t="s">
        <v>4922</v>
      </c>
    </row>
    <row r="11382" spans="1:35" ht="11" customHeight="1" outlineLevel="1" x14ac:dyDescent="0.25">
      <c r="A11382" t="s">
        <v>5780</v>
      </c>
      <c r="C11382" s="2" t="s">
        <v>12455</v>
      </c>
      <c r="D11382" s="2">
        <v>853</v>
      </c>
      <c r="E11382" s="7">
        <v>2003</v>
      </c>
      <c r="F11382" s="8" t="s">
        <v>2982</v>
      </c>
      <c r="H11382" s="5" t="s">
        <v>5398</v>
      </c>
      <c r="I11382" s="6" t="s">
        <v>7687</v>
      </c>
      <c r="J11382" s="6" t="s">
        <v>7686</v>
      </c>
      <c r="K11382" s="17">
        <v>3</v>
      </c>
      <c r="L11382" s="17" t="s">
        <v>7730</v>
      </c>
      <c r="M11382" s="9">
        <v>7.5</v>
      </c>
      <c r="N11382" s="9"/>
      <c r="O11382" s="21"/>
      <c r="Q11382" s="29"/>
      <c r="T11382">
        <v>1</v>
      </c>
      <c r="U11382" s="17"/>
      <c r="V11382" s="2"/>
      <c r="Y11382" t="str">
        <f t="shared" si="692"/>
        <v/>
      </c>
      <c r="AA11382" t="str">
        <f t="shared" si="693"/>
        <v/>
      </c>
      <c r="AC11382" s="7"/>
      <c r="AD11382" t="s">
        <v>7687</v>
      </c>
      <c r="AE11382">
        <f t="shared" si="694"/>
        <v>0</v>
      </c>
      <c r="AG11382" s="2"/>
      <c r="AH11382" t="s">
        <v>667</v>
      </c>
      <c r="AI11382" s="7"/>
    </row>
    <row r="11383" spans="1:35" ht="11" customHeight="1" outlineLevel="1" x14ac:dyDescent="0.25">
      <c r="A11383" t="s">
        <v>5780</v>
      </c>
      <c r="C11383" s="2" t="s">
        <v>12455</v>
      </c>
      <c r="D11383" s="2">
        <v>858</v>
      </c>
      <c r="E11383" s="7">
        <v>2004</v>
      </c>
      <c r="F11383" s="5" t="s">
        <v>5295</v>
      </c>
      <c r="H11383" s="5" t="s">
        <v>5398</v>
      </c>
      <c r="I11383" s="6" t="s">
        <v>3416</v>
      </c>
      <c r="J11383" s="6" t="s">
        <v>6992</v>
      </c>
      <c r="K11383" s="17">
        <v>5</v>
      </c>
      <c r="L11383" s="17" t="s">
        <v>7730</v>
      </c>
      <c r="M11383" s="9">
        <v>4.2</v>
      </c>
      <c r="N11383" s="9"/>
      <c r="O11383" s="21"/>
      <c r="Q11383" s="29"/>
      <c r="U11383" s="17"/>
      <c r="V11383" s="2">
        <v>806</v>
      </c>
      <c r="Y11383" t="str">
        <f t="shared" si="692"/>
        <v/>
      </c>
      <c r="AA11383" t="str">
        <f t="shared" si="693"/>
        <v/>
      </c>
      <c r="AC11383" s="7"/>
      <c r="AD11383" t="s">
        <v>3416</v>
      </c>
      <c r="AE11383">
        <f t="shared" si="694"/>
        <v>0</v>
      </c>
      <c r="AG11383" s="2"/>
      <c r="AH11383" t="s">
        <v>667</v>
      </c>
      <c r="AI11383" s="7" t="s">
        <v>4922</v>
      </c>
    </row>
    <row r="11384" spans="1:35" ht="11" customHeight="1" outlineLevel="1" x14ac:dyDescent="0.25">
      <c r="A11384" t="s">
        <v>5780</v>
      </c>
      <c r="C11384" s="2" t="s">
        <v>12455</v>
      </c>
      <c r="D11384" s="2">
        <v>860</v>
      </c>
      <c r="E11384" s="7">
        <v>2004</v>
      </c>
      <c r="F11384" s="5" t="s">
        <v>3414</v>
      </c>
      <c r="H11384" s="5" t="s">
        <v>5398</v>
      </c>
      <c r="I11384" s="6" t="s">
        <v>2499</v>
      </c>
      <c r="J11384" s="6" t="s">
        <v>6992</v>
      </c>
      <c r="K11384" s="17">
        <v>5</v>
      </c>
      <c r="L11384" s="17" t="s">
        <v>7730</v>
      </c>
      <c r="M11384" s="9">
        <v>4.2</v>
      </c>
      <c r="N11384" s="9"/>
      <c r="O11384" s="21"/>
      <c r="Q11384" s="29"/>
      <c r="U11384" s="17"/>
      <c r="V11384" s="2">
        <v>808</v>
      </c>
      <c r="Y11384" t="str">
        <f t="shared" si="692"/>
        <v/>
      </c>
      <c r="AA11384" t="str">
        <f t="shared" si="693"/>
        <v/>
      </c>
      <c r="AC11384" s="7"/>
      <c r="AD11384" t="s">
        <v>2499</v>
      </c>
      <c r="AE11384">
        <f t="shared" si="694"/>
        <v>0</v>
      </c>
      <c r="AG11384" s="2"/>
      <c r="AH11384" t="s">
        <v>667</v>
      </c>
      <c r="AI11384" s="7" t="s">
        <v>4922</v>
      </c>
    </row>
    <row r="11385" spans="1:35" ht="11" customHeight="1" outlineLevel="1" x14ac:dyDescent="0.25">
      <c r="A11385" t="s">
        <v>5780</v>
      </c>
      <c r="C11385" s="2" t="s">
        <v>12455</v>
      </c>
      <c r="D11385" s="2">
        <v>934</v>
      </c>
      <c r="E11385" s="7">
        <v>2005</v>
      </c>
      <c r="F11385" s="5" t="s">
        <v>4968</v>
      </c>
      <c r="H11385" s="5" t="s">
        <v>5398</v>
      </c>
      <c r="I11385" s="6" t="s">
        <v>4969</v>
      </c>
      <c r="J11385" s="6" t="s">
        <v>7078</v>
      </c>
      <c r="K11385" s="17">
        <v>5</v>
      </c>
      <c r="L11385" s="17" t="s">
        <v>7730</v>
      </c>
      <c r="M11385" s="9">
        <v>2.2999999999999998</v>
      </c>
      <c r="N11385" s="9"/>
      <c r="O11385" s="21"/>
      <c r="Q11385" s="29"/>
      <c r="U11385" s="17"/>
      <c r="V11385" s="2">
        <v>860</v>
      </c>
      <c r="Y11385" t="str">
        <f t="shared" si="692"/>
        <v/>
      </c>
      <c r="AA11385" t="str">
        <f t="shared" si="693"/>
        <v/>
      </c>
      <c r="AC11385" s="7"/>
      <c r="AD11385" t="s">
        <v>4969</v>
      </c>
      <c r="AE11385">
        <f t="shared" si="694"/>
        <v>0</v>
      </c>
      <c r="AG11385" s="2"/>
      <c r="AH11385" t="s">
        <v>667</v>
      </c>
      <c r="AI11385" s="7" t="s">
        <v>4922</v>
      </c>
    </row>
    <row r="11386" spans="1:35" ht="11" customHeight="1" outlineLevel="1" x14ac:dyDescent="0.25">
      <c r="A11386" t="s">
        <v>5780</v>
      </c>
      <c r="C11386" s="2" t="s">
        <v>12455</v>
      </c>
      <c r="D11386" s="2">
        <v>935</v>
      </c>
      <c r="E11386" s="7">
        <v>2005</v>
      </c>
      <c r="F11386" s="5" t="s">
        <v>4647</v>
      </c>
      <c r="H11386" s="5" t="s">
        <v>5398</v>
      </c>
      <c r="I11386" s="6" t="s">
        <v>289</v>
      </c>
      <c r="J11386" s="6" t="s">
        <v>7078</v>
      </c>
      <c r="K11386" s="17">
        <v>5</v>
      </c>
      <c r="L11386" s="17" t="s">
        <v>7730</v>
      </c>
      <c r="M11386" s="9">
        <v>2.2999999999999998</v>
      </c>
      <c r="N11386" s="9"/>
      <c r="O11386" s="21"/>
      <c r="Q11386" s="29"/>
      <c r="U11386" s="17"/>
      <c r="V11386" s="2">
        <v>861</v>
      </c>
      <c r="Y11386" t="str">
        <f t="shared" si="692"/>
        <v/>
      </c>
      <c r="AA11386" t="str">
        <f t="shared" si="693"/>
        <v/>
      </c>
      <c r="AC11386" s="7"/>
      <c r="AD11386" t="s">
        <v>289</v>
      </c>
      <c r="AE11386">
        <f t="shared" si="694"/>
        <v>0</v>
      </c>
      <c r="AG11386" s="2"/>
      <c r="AH11386" t="s">
        <v>667</v>
      </c>
      <c r="AI11386" s="7" t="s">
        <v>4922</v>
      </c>
    </row>
    <row r="11387" spans="1:35" ht="11" customHeight="1" outlineLevel="1" x14ac:dyDescent="0.25">
      <c r="A11387" t="s">
        <v>5780</v>
      </c>
      <c r="C11387" s="2" t="s">
        <v>12455</v>
      </c>
      <c r="D11387" s="2">
        <v>936</v>
      </c>
      <c r="E11387" s="7">
        <v>2005</v>
      </c>
      <c r="F11387" s="5" t="s">
        <v>1677</v>
      </c>
      <c r="H11387" s="5" t="s">
        <v>5398</v>
      </c>
      <c r="I11387" s="6" t="s">
        <v>666</v>
      </c>
      <c r="J11387" s="6" t="s">
        <v>7078</v>
      </c>
      <c r="K11387" s="17">
        <v>5</v>
      </c>
      <c r="L11387" s="17" t="s">
        <v>7730</v>
      </c>
      <c r="M11387" s="9">
        <v>2.2999999999999998</v>
      </c>
      <c r="N11387" s="9"/>
      <c r="O11387" s="21"/>
      <c r="Q11387" s="29"/>
      <c r="U11387" s="17"/>
      <c r="V11387" s="2">
        <v>862</v>
      </c>
      <c r="Y11387" t="str">
        <f t="shared" si="692"/>
        <v/>
      </c>
      <c r="AA11387" t="str">
        <f t="shared" si="693"/>
        <v/>
      </c>
      <c r="AC11387" s="7"/>
      <c r="AD11387" t="s">
        <v>666</v>
      </c>
      <c r="AE11387">
        <f t="shared" si="694"/>
        <v>0</v>
      </c>
      <c r="AG11387" s="2"/>
      <c r="AH11387" t="s">
        <v>667</v>
      </c>
      <c r="AI11387" s="7" t="s">
        <v>4922</v>
      </c>
    </row>
    <row r="11388" spans="1:35" ht="11" customHeight="1" outlineLevel="1" x14ac:dyDescent="0.25">
      <c r="A11388" t="s">
        <v>5780</v>
      </c>
      <c r="C11388" s="2" t="s">
        <v>12455</v>
      </c>
      <c r="D11388" s="2">
        <v>946</v>
      </c>
      <c r="E11388" s="7">
        <v>2006</v>
      </c>
      <c r="F11388" s="5" t="s">
        <v>3421</v>
      </c>
      <c r="H11388" s="5" t="s">
        <v>5398</v>
      </c>
      <c r="I11388" s="6" t="s">
        <v>5596</v>
      </c>
      <c r="J11388" s="6" t="s">
        <v>7688</v>
      </c>
      <c r="K11388" s="17">
        <v>5</v>
      </c>
      <c r="L11388" s="17" t="s">
        <v>7730</v>
      </c>
      <c r="M11388" s="9">
        <v>2.1</v>
      </c>
      <c r="N11388" s="9"/>
      <c r="O11388" s="21"/>
      <c r="Q11388" s="29"/>
      <c r="U11388" s="17"/>
      <c r="V11388" s="2"/>
      <c r="Y11388" t="str">
        <f t="shared" si="692"/>
        <v/>
      </c>
      <c r="AA11388" t="str">
        <f t="shared" si="693"/>
        <v/>
      </c>
      <c r="AC11388" s="7"/>
      <c r="AD11388" t="s">
        <v>5596</v>
      </c>
      <c r="AE11388">
        <f t="shared" si="694"/>
        <v>0</v>
      </c>
      <c r="AG11388" s="2"/>
      <c r="AH11388" t="s">
        <v>667</v>
      </c>
      <c r="AI11388" s="7"/>
    </row>
    <row r="11389" spans="1:35" ht="11" customHeight="1" outlineLevel="1" x14ac:dyDescent="0.25">
      <c r="A11389" t="s">
        <v>5780</v>
      </c>
      <c r="C11389" s="2" t="s">
        <v>12455</v>
      </c>
      <c r="D11389" s="2">
        <v>948</v>
      </c>
      <c r="E11389" s="7">
        <v>2006</v>
      </c>
      <c r="F11389" s="8" t="s">
        <v>66</v>
      </c>
      <c r="H11389" s="5" t="s">
        <v>5398</v>
      </c>
      <c r="I11389" s="6" t="s">
        <v>7673</v>
      </c>
      <c r="J11389" s="6" t="s">
        <v>7688</v>
      </c>
      <c r="K11389" s="17">
        <v>3</v>
      </c>
      <c r="L11389" s="17" t="s">
        <v>7730</v>
      </c>
      <c r="M11389" s="9">
        <v>2.1</v>
      </c>
      <c r="N11389" s="9"/>
      <c r="O11389" s="21"/>
      <c r="Q11389" s="29"/>
      <c r="U11389" s="17"/>
      <c r="V11389" s="2"/>
      <c r="Y11389" t="str">
        <f t="shared" si="692"/>
        <v/>
      </c>
      <c r="AA11389" t="str">
        <f t="shared" si="693"/>
        <v/>
      </c>
      <c r="AC11389" s="7"/>
      <c r="AD11389" t="s">
        <v>7673</v>
      </c>
      <c r="AE11389">
        <f t="shared" si="694"/>
        <v>0</v>
      </c>
      <c r="AG11389" s="2"/>
      <c r="AI11389" s="7"/>
    </row>
    <row r="11390" spans="1:35" ht="11" customHeight="1" outlineLevel="1" x14ac:dyDescent="0.25">
      <c r="A11390" t="s">
        <v>5780</v>
      </c>
      <c r="C11390" s="2" t="s">
        <v>12455</v>
      </c>
      <c r="D11390" s="2">
        <v>948</v>
      </c>
      <c r="E11390" s="7">
        <v>2006</v>
      </c>
      <c r="F11390" s="8" t="s">
        <v>4647</v>
      </c>
      <c r="H11390" s="5" t="s">
        <v>5398</v>
      </c>
      <c r="I11390" s="6" t="s">
        <v>15623</v>
      </c>
      <c r="J11390" s="6" t="s">
        <v>7688</v>
      </c>
      <c r="K11390" s="17">
        <v>3</v>
      </c>
      <c r="L11390" s="17" t="s">
        <v>7730</v>
      </c>
      <c r="M11390" s="9">
        <v>2.1</v>
      </c>
      <c r="N11390" s="9"/>
      <c r="O11390" s="21"/>
      <c r="Q11390" s="29"/>
      <c r="U11390" s="17"/>
      <c r="V11390" s="2"/>
      <c r="Y11390" t="str">
        <f t="shared" si="692"/>
        <v/>
      </c>
      <c r="AA11390" t="str">
        <f t="shared" si="693"/>
        <v/>
      </c>
      <c r="AC11390" s="7"/>
      <c r="AD11390" t="s">
        <v>15623</v>
      </c>
      <c r="AE11390">
        <f t="shared" si="694"/>
        <v>0</v>
      </c>
      <c r="AG11390" s="2"/>
      <c r="AI11390" s="7"/>
    </row>
    <row r="11391" spans="1:35" ht="11" customHeight="1" outlineLevel="1" x14ac:dyDescent="0.25">
      <c r="A11391" t="s">
        <v>5780</v>
      </c>
      <c r="C11391" s="2" t="s">
        <v>12455</v>
      </c>
      <c r="D11391" s="2">
        <v>949</v>
      </c>
      <c r="E11391" s="7">
        <v>2006</v>
      </c>
      <c r="F11391" s="8" t="s">
        <v>1677</v>
      </c>
      <c r="H11391" s="5" t="s">
        <v>5398</v>
      </c>
      <c r="I11391" s="6" t="s">
        <v>5061</v>
      </c>
      <c r="J11391" s="6" t="s">
        <v>7688</v>
      </c>
      <c r="K11391" s="17">
        <v>5</v>
      </c>
      <c r="L11391" s="17" t="s">
        <v>7730</v>
      </c>
      <c r="M11391" s="9">
        <v>2.1</v>
      </c>
      <c r="N11391" s="9"/>
      <c r="O11391" s="21"/>
      <c r="Q11391" s="29"/>
      <c r="U11391" s="17"/>
      <c r="V11391" s="2"/>
      <c r="Y11391" t="str">
        <f t="shared" si="692"/>
        <v/>
      </c>
      <c r="AA11391" t="str">
        <f t="shared" si="693"/>
        <v/>
      </c>
      <c r="AC11391" s="7"/>
      <c r="AD11391" t="s">
        <v>5061</v>
      </c>
      <c r="AE11391">
        <f t="shared" si="694"/>
        <v>0</v>
      </c>
      <c r="AG11391" s="2"/>
      <c r="AH11391" t="s">
        <v>667</v>
      </c>
      <c r="AI11391" s="7"/>
    </row>
    <row r="11392" spans="1:35" ht="11" customHeight="1" outlineLevel="1" x14ac:dyDescent="0.25">
      <c r="A11392" t="s">
        <v>5780</v>
      </c>
      <c r="C11392" s="2" t="s">
        <v>12455</v>
      </c>
      <c r="D11392" s="2">
        <v>1142</v>
      </c>
      <c r="E11392" s="7">
        <v>2012</v>
      </c>
      <c r="F11392" s="5" t="s">
        <v>1346</v>
      </c>
      <c r="H11392" s="5" t="s">
        <v>5398</v>
      </c>
      <c r="I11392" s="6" t="s">
        <v>7593</v>
      </c>
      <c r="J11392" s="6" t="s">
        <v>7689</v>
      </c>
      <c r="K11392" s="17">
        <v>6</v>
      </c>
      <c r="L11392" s="17" t="s">
        <v>7730</v>
      </c>
      <c r="M11392" s="9">
        <v>3.5</v>
      </c>
      <c r="N11392" s="9"/>
      <c r="O11392" s="21"/>
      <c r="Q11392" s="29"/>
      <c r="U11392" s="17"/>
      <c r="V11392" s="2"/>
      <c r="Y11392" t="str">
        <f t="shared" si="692"/>
        <v/>
      </c>
      <c r="AA11392" t="str">
        <f t="shared" si="693"/>
        <v/>
      </c>
      <c r="AC11392" s="7"/>
      <c r="AD11392" t="s">
        <v>7593</v>
      </c>
      <c r="AE11392">
        <f t="shared" si="694"/>
        <v>0</v>
      </c>
      <c r="AG11392" s="2"/>
      <c r="AH11392" t="s">
        <v>667</v>
      </c>
      <c r="AI11392" s="7"/>
    </row>
    <row r="11393" spans="1:35" ht="11" customHeight="1" outlineLevel="1" x14ac:dyDescent="0.25">
      <c r="A11393" t="s">
        <v>5780</v>
      </c>
      <c r="C11393" s="2" t="s">
        <v>12455</v>
      </c>
      <c r="D11393" s="2">
        <v>1143</v>
      </c>
      <c r="E11393" s="7">
        <v>2012</v>
      </c>
      <c r="F11393" s="5" t="s">
        <v>3773</v>
      </c>
      <c r="H11393" s="5" t="s">
        <v>5398</v>
      </c>
      <c r="I11393" s="6" t="s">
        <v>7593</v>
      </c>
      <c r="J11393" s="6" t="s">
        <v>7689</v>
      </c>
      <c r="K11393" s="17">
        <v>6</v>
      </c>
      <c r="L11393" s="17" t="s">
        <v>7730</v>
      </c>
      <c r="M11393" s="9">
        <v>3.5</v>
      </c>
      <c r="N11393" s="9"/>
      <c r="O11393" s="21"/>
      <c r="Q11393" s="29"/>
      <c r="U11393" s="17"/>
      <c r="V11393" s="2"/>
      <c r="Y11393" t="str">
        <f t="shared" si="692"/>
        <v/>
      </c>
      <c r="AA11393" t="str">
        <f t="shared" si="693"/>
        <v/>
      </c>
      <c r="AC11393" s="7"/>
      <c r="AD11393" t="s">
        <v>7593</v>
      </c>
      <c r="AE11393">
        <f t="shared" si="694"/>
        <v>0</v>
      </c>
      <c r="AG11393" s="2"/>
      <c r="AH11393" t="s">
        <v>667</v>
      </c>
      <c r="AI11393" s="7"/>
    </row>
    <row r="11394" spans="1:35" ht="11" customHeight="1" outlineLevel="1" x14ac:dyDescent="0.25">
      <c r="A11394" t="s">
        <v>5780</v>
      </c>
      <c r="C11394" s="2" t="s">
        <v>12455</v>
      </c>
      <c r="D11394" s="2">
        <v>1144</v>
      </c>
      <c r="E11394" s="7">
        <v>2012</v>
      </c>
      <c r="F11394" s="8" t="s">
        <v>22084</v>
      </c>
      <c r="H11394" s="5" t="s">
        <v>5398</v>
      </c>
      <c r="I11394" s="6" t="s">
        <v>7593</v>
      </c>
      <c r="J11394" s="6" t="s">
        <v>7689</v>
      </c>
      <c r="K11394" s="17">
        <v>6</v>
      </c>
      <c r="L11394" s="17" t="s">
        <v>7730</v>
      </c>
      <c r="M11394" s="9">
        <v>3.5</v>
      </c>
      <c r="N11394" s="9"/>
      <c r="O11394" s="21"/>
      <c r="Q11394" s="29"/>
      <c r="U11394" s="17"/>
      <c r="V11394" s="2"/>
      <c r="Y11394" t="str">
        <f t="shared" si="692"/>
        <v/>
      </c>
      <c r="AA11394" t="str">
        <f t="shared" si="693"/>
        <v/>
      </c>
      <c r="AC11394" s="7"/>
      <c r="AD11394" t="s">
        <v>7593</v>
      </c>
      <c r="AE11394">
        <f t="shared" si="694"/>
        <v>0</v>
      </c>
      <c r="AG11394" s="2"/>
      <c r="AH11394" t="s">
        <v>667</v>
      </c>
      <c r="AI11394" s="7"/>
    </row>
    <row r="11395" spans="1:35" ht="11" customHeight="1" outlineLevel="1" x14ac:dyDescent="0.25">
      <c r="A11395" t="s">
        <v>5780</v>
      </c>
      <c r="C11395" s="2" t="s">
        <v>12455</v>
      </c>
      <c r="D11395" s="2">
        <v>1145</v>
      </c>
      <c r="E11395" s="7">
        <v>2012</v>
      </c>
      <c r="F11395" s="8" t="s">
        <v>22085</v>
      </c>
      <c r="H11395" s="5" t="s">
        <v>5398</v>
      </c>
      <c r="I11395" s="6" t="s">
        <v>7593</v>
      </c>
      <c r="J11395" s="6" t="s">
        <v>7689</v>
      </c>
      <c r="K11395" s="17">
        <v>6</v>
      </c>
      <c r="L11395" s="17" t="s">
        <v>7730</v>
      </c>
      <c r="M11395" s="9">
        <v>3.5</v>
      </c>
      <c r="N11395" s="9"/>
      <c r="O11395" s="21"/>
      <c r="Q11395" s="29"/>
      <c r="U11395" s="17"/>
      <c r="V11395" s="2"/>
      <c r="Y11395" t="str">
        <f t="shared" si="692"/>
        <v/>
      </c>
      <c r="AA11395" t="str">
        <f t="shared" si="693"/>
        <v/>
      </c>
      <c r="AC11395" s="7"/>
      <c r="AD11395" t="s">
        <v>7593</v>
      </c>
      <c r="AE11395">
        <f t="shared" ref="AE11395:AE11423" si="695">COUNTIF(I11395,"*Fuji*")</f>
        <v>0</v>
      </c>
      <c r="AG11395" s="2"/>
      <c r="AH11395" t="s">
        <v>667</v>
      </c>
      <c r="AI11395" s="7"/>
    </row>
    <row r="11396" spans="1:35" ht="11" customHeight="1" outlineLevel="1" x14ac:dyDescent="0.25">
      <c r="A11396" t="s">
        <v>5780</v>
      </c>
      <c r="C11396" s="2" t="s">
        <v>12455</v>
      </c>
      <c r="D11396" s="2">
        <v>1187</v>
      </c>
      <c r="E11396" s="7">
        <v>2013</v>
      </c>
      <c r="F11396" s="8" t="s">
        <v>66</v>
      </c>
      <c r="H11396" s="5" t="s">
        <v>5398</v>
      </c>
      <c r="I11396" s="6" t="s">
        <v>7691</v>
      </c>
      <c r="J11396" s="6" t="s">
        <v>7690</v>
      </c>
      <c r="K11396" s="17">
        <v>3</v>
      </c>
      <c r="L11396" s="17" t="s">
        <v>7730</v>
      </c>
      <c r="M11396" s="9">
        <v>5.7</v>
      </c>
      <c r="N11396" s="9"/>
      <c r="O11396" s="21"/>
      <c r="Q11396" s="29"/>
      <c r="U11396" s="17"/>
      <c r="V11396" s="2"/>
      <c r="Y11396" t="str">
        <f t="shared" si="692"/>
        <v/>
      </c>
      <c r="AA11396" t="str">
        <f t="shared" si="693"/>
        <v/>
      </c>
      <c r="AC11396" s="7"/>
      <c r="AD11396" t="s">
        <v>7691</v>
      </c>
      <c r="AE11396">
        <f t="shared" si="695"/>
        <v>0</v>
      </c>
      <c r="AG11396" s="2"/>
      <c r="AH11396" t="s">
        <v>667</v>
      </c>
      <c r="AI11396" s="7"/>
    </row>
    <row r="11397" spans="1:35" ht="11" customHeight="1" outlineLevel="1" x14ac:dyDescent="0.25">
      <c r="A11397" t="s">
        <v>5780</v>
      </c>
      <c r="C11397" s="2" t="s">
        <v>12455</v>
      </c>
      <c r="D11397" s="2">
        <v>1203</v>
      </c>
      <c r="E11397" s="7">
        <v>2014</v>
      </c>
      <c r="F11397" s="5" t="s">
        <v>2621</v>
      </c>
      <c r="H11397" s="5" t="s">
        <v>5398</v>
      </c>
      <c r="I11397" s="6" t="s">
        <v>1772</v>
      </c>
      <c r="J11397" s="6" t="s">
        <v>7692</v>
      </c>
      <c r="K11397" s="17">
        <v>5</v>
      </c>
      <c r="L11397" s="17" t="s">
        <v>7730</v>
      </c>
      <c r="M11397" s="9">
        <v>9</v>
      </c>
      <c r="N11397" s="9"/>
      <c r="O11397" s="21"/>
      <c r="Q11397" s="29"/>
      <c r="U11397" s="17"/>
      <c r="V11397" s="2"/>
      <c r="Y11397" t="str">
        <f t="shared" si="692"/>
        <v/>
      </c>
      <c r="AA11397" t="str">
        <f t="shared" si="693"/>
        <v/>
      </c>
      <c r="AC11397" s="7"/>
      <c r="AD11397" t="s">
        <v>1772</v>
      </c>
      <c r="AE11397">
        <f t="shared" si="695"/>
        <v>0</v>
      </c>
      <c r="AG11397" s="2"/>
      <c r="AH11397" t="s">
        <v>667</v>
      </c>
      <c r="AI11397" s="7"/>
    </row>
    <row r="11398" spans="1:35" ht="11" customHeight="1" outlineLevel="1" x14ac:dyDescent="0.25">
      <c r="A11398" t="s">
        <v>5780</v>
      </c>
      <c r="C11398" s="2" t="s">
        <v>12455</v>
      </c>
      <c r="D11398" s="2" t="s">
        <v>20201</v>
      </c>
      <c r="E11398" s="7">
        <v>2018</v>
      </c>
      <c r="F11398" s="5" t="s">
        <v>20200</v>
      </c>
      <c r="H11398" s="5" t="s">
        <v>5398</v>
      </c>
      <c r="I11398" s="6" t="s">
        <v>20203</v>
      </c>
      <c r="J11398" s="6" t="s">
        <v>20202</v>
      </c>
      <c r="K11398" s="17">
        <v>5</v>
      </c>
      <c r="L11398" s="17" t="s">
        <v>7730</v>
      </c>
      <c r="M11398" s="9">
        <v>5.5</v>
      </c>
      <c r="N11398" s="9"/>
      <c r="O11398" s="21"/>
      <c r="Q11398" s="29"/>
      <c r="U11398" s="17"/>
      <c r="V11398" s="2"/>
      <c r="Y11398" t="str">
        <f t="shared" si="692"/>
        <v/>
      </c>
      <c r="AA11398">
        <f t="shared" si="693"/>
        <v>1</v>
      </c>
      <c r="AC11398" s="7"/>
      <c r="AD11398" t="s">
        <v>20203</v>
      </c>
      <c r="AE11398">
        <f t="shared" si="695"/>
        <v>0</v>
      </c>
      <c r="AG11398" s="2"/>
      <c r="AH11398" t="s">
        <v>667</v>
      </c>
      <c r="AI11398" s="7"/>
    </row>
    <row r="11399" spans="1:35" ht="11" customHeight="1" outlineLevel="1" x14ac:dyDescent="0.25">
      <c r="A11399" t="s">
        <v>5780</v>
      </c>
      <c r="C11399" s="2" t="s">
        <v>12455</v>
      </c>
      <c r="D11399" s="2">
        <v>1288</v>
      </c>
      <c r="E11399" s="7">
        <v>2019</v>
      </c>
      <c r="F11399" s="8" t="s">
        <v>6019</v>
      </c>
      <c r="H11399" s="5" t="s">
        <v>5398</v>
      </c>
      <c r="I11399" s="6" t="s">
        <v>1772</v>
      </c>
      <c r="J11399" s="6" t="s">
        <v>7693</v>
      </c>
      <c r="K11399" s="17">
        <v>5</v>
      </c>
      <c r="L11399" s="17" t="s">
        <v>20076</v>
      </c>
      <c r="M11399" s="9"/>
      <c r="N11399" s="9"/>
      <c r="O11399" s="21"/>
      <c r="Q11399" s="29"/>
      <c r="U11399" s="17"/>
      <c r="V11399" s="2"/>
      <c r="Y11399" t="str">
        <f t="shared" si="692"/>
        <v/>
      </c>
      <c r="AA11399" t="str">
        <f t="shared" si="693"/>
        <v/>
      </c>
      <c r="AC11399" s="7"/>
      <c r="AD11399" t="s">
        <v>1772</v>
      </c>
      <c r="AE11399">
        <f t="shared" si="695"/>
        <v>0</v>
      </c>
      <c r="AG11399" s="2"/>
      <c r="AH11399" t="s">
        <v>667</v>
      </c>
      <c r="AI11399" s="7"/>
    </row>
    <row r="11400" spans="1:35" ht="11" customHeight="1" outlineLevel="1" x14ac:dyDescent="0.25">
      <c r="A11400" t="s">
        <v>5780</v>
      </c>
      <c r="C11400" s="2" t="s">
        <v>12455</v>
      </c>
      <c r="D11400" s="2">
        <v>1288</v>
      </c>
      <c r="E11400" s="7">
        <v>2019</v>
      </c>
      <c r="F11400" s="5" t="s">
        <v>20200</v>
      </c>
      <c r="H11400" s="5" t="s">
        <v>5398</v>
      </c>
      <c r="I11400" s="6" t="s">
        <v>1772</v>
      </c>
      <c r="J11400" s="6" t="s">
        <v>7693</v>
      </c>
      <c r="K11400" s="17">
        <v>5</v>
      </c>
      <c r="L11400" s="17" t="s">
        <v>7730</v>
      </c>
      <c r="M11400" s="9">
        <v>4</v>
      </c>
      <c r="N11400" s="9"/>
      <c r="O11400" s="21"/>
      <c r="Q11400" s="29"/>
      <c r="U11400" s="17"/>
      <c r="V11400" s="2"/>
      <c r="Y11400" t="str">
        <f t="shared" si="692"/>
        <v/>
      </c>
      <c r="AA11400">
        <f t="shared" si="693"/>
        <v>1</v>
      </c>
      <c r="AC11400" s="7"/>
      <c r="AD11400" t="s">
        <v>1772</v>
      </c>
      <c r="AE11400">
        <f t="shared" si="695"/>
        <v>0</v>
      </c>
      <c r="AG11400" s="2"/>
      <c r="AH11400" t="s">
        <v>667</v>
      </c>
      <c r="AI11400" s="7"/>
    </row>
    <row r="11401" spans="1:35" ht="11" customHeight="1" outlineLevel="1" x14ac:dyDescent="0.25">
      <c r="A11401" t="s">
        <v>5780</v>
      </c>
      <c r="C11401" s="2" t="s">
        <v>12455</v>
      </c>
      <c r="D11401" s="2">
        <v>1288</v>
      </c>
      <c r="E11401" s="7">
        <v>2019</v>
      </c>
      <c r="F11401" s="5" t="s">
        <v>20117</v>
      </c>
      <c r="H11401" s="5" t="s">
        <v>5398</v>
      </c>
      <c r="I11401" s="6" t="s">
        <v>1772</v>
      </c>
      <c r="J11401" s="6" t="s">
        <v>7693</v>
      </c>
      <c r="K11401" s="17">
        <v>5</v>
      </c>
      <c r="L11401" s="17" t="s">
        <v>7730</v>
      </c>
      <c r="M11401" s="9">
        <v>2.5</v>
      </c>
      <c r="N11401" s="9"/>
      <c r="O11401" s="21"/>
      <c r="Q11401" s="29"/>
      <c r="U11401" s="17"/>
      <c r="V11401" s="2"/>
      <c r="Y11401">
        <f t="shared" si="692"/>
        <v>1</v>
      </c>
      <c r="AA11401" t="str">
        <f t="shared" si="693"/>
        <v/>
      </c>
      <c r="AC11401" s="7"/>
      <c r="AD11401" t="s">
        <v>1772</v>
      </c>
      <c r="AE11401">
        <f t="shared" si="695"/>
        <v>0</v>
      </c>
      <c r="AG11401" s="2"/>
      <c r="AH11401" t="s">
        <v>667</v>
      </c>
      <c r="AI11401" s="7"/>
    </row>
    <row r="11402" spans="1:35" ht="11" customHeight="1" outlineLevel="1" x14ac:dyDescent="0.25">
      <c r="A11402" t="s">
        <v>5780</v>
      </c>
      <c r="C11402" s="2" t="s">
        <v>12455</v>
      </c>
      <c r="D11402" s="2" t="s">
        <v>9044</v>
      </c>
      <c r="E11402" s="7">
        <v>2019</v>
      </c>
      <c r="F11402" s="5" t="s">
        <v>753</v>
      </c>
      <c r="H11402" s="5" t="s">
        <v>5398</v>
      </c>
      <c r="I11402" s="6" t="s">
        <v>1772</v>
      </c>
      <c r="J11402" s="6" t="s">
        <v>7693</v>
      </c>
      <c r="K11402" s="17">
        <v>5</v>
      </c>
      <c r="L11402" s="17" t="s">
        <v>7730</v>
      </c>
      <c r="M11402" s="9">
        <v>4</v>
      </c>
      <c r="N11402" s="9"/>
      <c r="O11402" s="21"/>
      <c r="Q11402" s="29"/>
      <c r="U11402" s="17"/>
      <c r="V11402" s="2"/>
      <c r="Y11402" t="str">
        <f t="shared" si="692"/>
        <v/>
      </c>
      <c r="AA11402">
        <f t="shared" si="693"/>
        <v>1</v>
      </c>
      <c r="AC11402" s="7"/>
      <c r="AD11402" t="s">
        <v>1772</v>
      </c>
      <c r="AE11402">
        <f t="shared" si="695"/>
        <v>0</v>
      </c>
      <c r="AG11402" s="2"/>
      <c r="AH11402" t="s">
        <v>667</v>
      </c>
      <c r="AI11402" s="7"/>
    </row>
    <row r="11403" spans="1:35" ht="11" customHeight="1" outlineLevel="1" x14ac:dyDescent="0.25">
      <c r="A11403" t="s">
        <v>5780</v>
      </c>
      <c r="C11403" s="2" t="s">
        <v>12455</v>
      </c>
      <c r="D11403" s="2">
        <v>1307</v>
      </c>
      <c r="E11403" s="7">
        <v>2022</v>
      </c>
      <c r="F11403" s="8" t="s">
        <v>2982</v>
      </c>
      <c r="H11403" s="5" t="s">
        <v>5398</v>
      </c>
      <c r="I11403" s="6" t="s">
        <v>20002</v>
      </c>
      <c r="J11403" s="6" t="s">
        <v>20004</v>
      </c>
      <c r="K11403" s="17">
        <v>5</v>
      </c>
      <c r="L11403" s="17" t="s">
        <v>7730</v>
      </c>
      <c r="M11403" s="9">
        <v>3</v>
      </c>
      <c r="N11403" s="9"/>
      <c r="O11403" s="21"/>
      <c r="Q11403" s="29"/>
      <c r="U11403" s="17"/>
      <c r="V11403" s="2"/>
      <c r="Y11403" t="str">
        <f t="shared" si="692"/>
        <v/>
      </c>
      <c r="AA11403" t="str">
        <f t="shared" si="693"/>
        <v/>
      </c>
      <c r="AC11403" s="7"/>
      <c r="AD11403" t="s">
        <v>20002</v>
      </c>
      <c r="AE11403">
        <f t="shared" si="695"/>
        <v>0</v>
      </c>
      <c r="AG11403" s="2"/>
      <c r="AI11403" s="7"/>
    </row>
    <row r="11404" spans="1:35" ht="11" customHeight="1" outlineLevel="1" x14ac:dyDescent="0.25">
      <c r="A11404" t="s">
        <v>5780</v>
      </c>
      <c r="C11404" s="2" t="s">
        <v>12455</v>
      </c>
      <c r="D11404" s="2">
        <v>1308</v>
      </c>
      <c r="E11404" s="7">
        <v>2022</v>
      </c>
      <c r="F11404" s="8" t="s">
        <v>21324</v>
      </c>
      <c r="H11404" s="5" t="s">
        <v>5398</v>
      </c>
      <c r="I11404" s="6" t="s">
        <v>20003</v>
      </c>
      <c r="J11404" s="6" t="s">
        <v>20004</v>
      </c>
      <c r="K11404" s="17">
        <v>5</v>
      </c>
      <c r="L11404" s="17" t="s">
        <v>7730</v>
      </c>
      <c r="M11404" s="9">
        <v>3</v>
      </c>
      <c r="N11404" s="9"/>
      <c r="O11404" s="21"/>
      <c r="Q11404" s="29"/>
      <c r="U11404" s="17"/>
      <c r="V11404" s="2"/>
      <c r="Y11404" t="str">
        <f t="shared" si="692"/>
        <v/>
      </c>
      <c r="AA11404" t="str">
        <f t="shared" si="693"/>
        <v/>
      </c>
      <c r="AC11404" s="7"/>
      <c r="AD11404" t="s">
        <v>20003</v>
      </c>
      <c r="AE11404">
        <f t="shared" si="695"/>
        <v>0</v>
      </c>
      <c r="AG11404" s="2"/>
      <c r="AI11404" s="7"/>
    </row>
    <row r="11405" spans="1:35" ht="11" customHeight="1" outlineLevel="1" x14ac:dyDescent="0.25">
      <c r="A11405" t="s">
        <v>5780</v>
      </c>
      <c r="C11405" s="2" t="s">
        <v>12455</v>
      </c>
      <c r="D11405" s="2" t="s">
        <v>20001</v>
      </c>
      <c r="E11405" s="7">
        <v>2022</v>
      </c>
      <c r="F11405" s="5" t="s">
        <v>753</v>
      </c>
      <c r="H11405" s="5" t="s">
        <v>5398</v>
      </c>
      <c r="I11405" s="6" t="s">
        <v>5061</v>
      </c>
      <c r="J11405" s="6" t="s">
        <v>20004</v>
      </c>
      <c r="K11405" s="17">
        <v>5</v>
      </c>
      <c r="L11405" s="17" t="s">
        <v>7730</v>
      </c>
      <c r="M11405" s="9">
        <v>6</v>
      </c>
      <c r="N11405" s="9"/>
      <c r="O11405" s="21"/>
      <c r="Q11405" s="29"/>
      <c r="U11405" s="17"/>
      <c r="V11405" s="2"/>
      <c r="Y11405" t="str">
        <f t="shared" si="692"/>
        <v/>
      </c>
      <c r="AA11405">
        <f t="shared" si="693"/>
        <v>1</v>
      </c>
      <c r="AC11405" s="7"/>
      <c r="AD11405" t="s">
        <v>5061</v>
      </c>
      <c r="AE11405">
        <f t="shared" si="695"/>
        <v>0</v>
      </c>
      <c r="AG11405" s="2"/>
      <c r="AI11405" s="7"/>
    </row>
    <row r="11406" spans="1:35" ht="11" customHeight="1" outlineLevel="1" x14ac:dyDescent="0.25">
      <c r="A11406" t="s">
        <v>5780</v>
      </c>
      <c r="C11406" s="2" t="s">
        <v>12455</v>
      </c>
      <c r="D11406" s="2" t="s">
        <v>20001</v>
      </c>
      <c r="E11406" s="7">
        <v>2022</v>
      </c>
      <c r="F11406" s="5" t="s">
        <v>20005</v>
      </c>
      <c r="H11406" s="5" t="s">
        <v>5398</v>
      </c>
      <c r="I11406" s="6" t="s">
        <v>5061</v>
      </c>
      <c r="J11406" s="6" t="s">
        <v>20004</v>
      </c>
      <c r="K11406" s="17">
        <v>5</v>
      </c>
      <c r="L11406" s="17" t="s">
        <v>7730</v>
      </c>
      <c r="M11406" s="9">
        <v>6.6</v>
      </c>
      <c r="N11406" s="9"/>
      <c r="O11406" s="21"/>
      <c r="Q11406" s="29"/>
      <c r="U11406" s="17"/>
      <c r="V11406" s="2"/>
      <c r="Y11406">
        <f t="shared" si="692"/>
        <v>1</v>
      </c>
      <c r="AA11406" t="str">
        <f t="shared" si="693"/>
        <v/>
      </c>
      <c r="AC11406" s="7"/>
      <c r="AD11406" t="s">
        <v>5061</v>
      </c>
      <c r="AE11406">
        <f t="shared" si="695"/>
        <v>0</v>
      </c>
      <c r="AG11406" s="2"/>
      <c r="AI11406" s="7"/>
    </row>
    <row r="11407" spans="1:35" ht="11" customHeight="1" outlineLevel="1" x14ac:dyDescent="0.25">
      <c r="A11407" t="s">
        <v>5780</v>
      </c>
      <c r="C11407" s="2" t="s">
        <v>12455</v>
      </c>
      <c r="D11407" s="2">
        <v>1311</v>
      </c>
      <c r="E11407" s="7">
        <v>2022</v>
      </c>
      <c r="F11407" s="8" t="s">
        <v>2982</v>
      </c>
      <c r="H11407" s="5" t="s">
        <v>5398</v>
      </c>
      <c r="I11407" s="6" t="s">
        <v>20052</v>
      </c>
      <c r="J11407" s="6" t="s">
        <v>20053</v>
      </c>
      <c r="K11407" s="17">
        <v>6</v>
      </c>
      <c r="L11407" s="17" t="s">
        <v>7730</v>
      </c>
      <c r="M11407" s="9">
        <v>1.1000000000000001</v>
      </c>
      <c r="N11407" s="9"/>
      <c r="O11407" s="21"/>
      <c r="Q11407" s="29"/>
      <c r="U11407" s="17"/>
      <c r="V11407" s="2"/>
      <c r="Y11407" t="str">
        <f t="shared" si="692"/>
        <v/>
      </c>
      <c r="AA11407" t="str">
        <f t="shared" si="693"/>
        <v/>
      </c>
      <c r="AC11407" s="7"/>
      <c r="AD11407" t="s">
        <v>20052</v>
      </c>
      <c r="AE11407">
        <f t="shared" si="695"/>
        <v>0</v>
      </c>
      <c r="AG11407" s="2"/>
      <c r="AI11407" s="7"/>
    </row>
    <row r="11408" spans="1:35" ht="11" customHeight="1" outlineLevel="1" x14ac:dyDescent="0.25">
      <c r="A11408" t="s">
        <v>5780</v>
      </c>
      <c r="C11408" s="2" t="s">
        <v>12455</v>
      </c>
      <c r="D11408" s="2">
        <v>1312</v>
      </c>
      <c r="E11408" s="7">
        <v>2022</v>
      </c>
      <c r="F11408" s="8" t="s">
        <v>21324</v>
      </c>
      <c r="H11408" s="5" t="s">
        <v>5398</v>
      </c>
      <c r="I11408" s="6" t="s">
        <v>20052</v>
      </c>
      <c r="J11408" s="6" t="s">
        <v>20054</v>
      </c>
      <c r="K11408" s="17">
        <v>6</v>
      </c>
      <c r="L11408" s="17" t="s">
        <v>7730</v>
      </c>
      <c r="M11408" s="9">
        <v>2.2000000000000002</v>
      </c>
      <c r="N11408" s="9"/>
      <c r="O11408" s="21"/>
      <c r="Q11408" s="29"/>
      <c r="U11408" s="17"/>
      <c r="V11408" s="2"/>
      <c r="Y11408" t="str">
        <f t="shared" si="692"/>
        <v/>
      </c>
      <c r="AA11408" t="str">
        <f t="shared" si="693"/>
        <v/>
      </c>
      <c r="AC11408" s="7"/>
      <c r="AD11408" t="s">
        <v>20052</v>
      </c>
      <c r="AE11408">
        <f t="shared" si="695"/>
        <v>0</v>
      </c>
      <c r="AG11408" s="2"/>
      <c r="AI11408" s="7"/>
    </row>
    <row r="11409" spans="1:49" ht="11" customHeight="1" outlineLevel="1" x14ac:dyDescent="0.25">
      <c r="A11409" t="s">
        <v>5780</v>
      </c>
      <c r="C11409" s="2" t="s">
        <v>12455</v>
      </c>
      <c r="D11409" s="2" t="s">
        <v>20051</v>
      </c>
      <c r="E11409" s="7">
        <v>2022</v>
      </c>
      <c r="F11409" s="5" t="s">
        <v>20005</v>
      </c>
      <c r="H11409" s="5" t="s">
        <v>5398</v>
      </c>
      <c r="I11409" s="6" t="s">
        <v>20052</v>
      </c>
      <c r="J11409" s="6" t="s">
        <v>20055</v>
      </c>
      <c r="K11409" s="17">
        <v>6</v>
      </c>
      <c r="L11409" s="17" t="s">
        <v>7730</v>
      </c>
      <c r="M11409" s="9">
        <v>4</v>
      </c>
      <c r="N11409" s="9"/>
      <c r="O11409" s="21"/>
      <c r="Q11409" s="29"/>
      <c r="U11409" s="17"/>
      <c r="V11409" s="2"/>
      <c r="Y11409">
        <f t="shared" si="692"/>
        <v>1</v>
      </c>
      <c r="AA11409" t="str">
        <f t="shared" si="693"/>
        <v/>
      </c>
      <c r="AC11409" s="7"/>
      <c r="AD11409" t="s">
        <v>20052</v>
      </c>
      <c r="AE11409">
        <f t="shared" si="695"/>
        <v>0</v>
      </c>
      <c r="AG11409" s="2"/>
      <c r="AI11409" s="7"/>
    </row>
    <row r="11410" spans="1:49" ht="11" customHeight="1" outlineLevel="1" x14ac:dyDescent="0.25">
      <c r="A11410" t="s">
        <v>5780</v>
      </c>
      <c r="C11410" s="2" t="s">
        <v>12455</v>
      </c>
      <c r="D11410" s="2" t="s">
        <v>20051</v>
      </c>
      <c r="E11410" s="7">
        <v>2022</v>
      </c>
      <c r="F11410" s="5" t="s">
        <v>20057</v>
      </c>
      <c r="H11410" s="5" t="s">
        <v>5398</v>
      </c>
      <c r="I11410" s="6" t="s">
        <v>20052</v>
      </c>
      <c r="J11410" s="6" t="s">
        <v>20056</v>
      </c>
      <c r="K11410" s="17">
        <v>6</v>
      </c>
      <c r="L11410" s="17" t="s">
        <v>7730</v>
      </c>
      <c r="M11410" s="9">
        <v>4</v>
      </c>
      <c r="N11410" s="9"/>
      <c r="O11410" s="21"/>
      <c r="Q11410" s="29"/>
      <c r="U11410" s="17"/>
      <c r="V11410" s="2"/>
      <c r="Y11410">
        <f t="shared" si="692"/>
        <v>1</v>
      </c>
      <c r="AA11410">
        <f t="shared" si="693"/>
        <v>1</v>
      </c>
      <c r="AC11410" s="7"/>
      <c r="AD11410" t="s">
        <v>20052</v>
      </c>
      <c r="AE11410">
        <f t="shared" si="695"/>
        <v>0</v>
      </c>
      <c r="AG11410" s="2"/>
      <c r="AI11410" s="7"/>
    </row>
    <row r="11411" spans="1:49" ht="11" customHeight="1" outlineLevel="1" x14ac:dyDescent="0.25">
      <c r="A11411" t="s">
        <v>5780</v>
      </c>
      <c r="C11411" s="2" t="s">
        <v>12455</v>
      </c>
      <c r="D11411" s="2">
        <v>1317</v>
      </c>
      <c r="E11411" s="7">
        <v>2023</v>
      </c>
      <c r="F11411" s="8" t="s">
        <v>4647</v>
      </c>
      <c r="H11411" s="5" t="s">
        <v>5398</v>
      </c>
      <c r="I11411" s="6" t="s">
        <v>21055</v>
      </c>
      <c r="J11411" s="6" t="s">
        <v>21056</v>
      </c>
      <c r="K11411" s="17">
        <v>5</v>
      </c>
      <c r="L11411" s="17" t="s">
        <v>20076</v>
      </c>
      <c r="M11411" s="9"/>
      <c r="N11411" s="9"/>
      <c r="O11411" s="21"/>
      <c r="Q11411" s="29"/>
      <c r="U11411" s="17"/>
      <c r="V11411" s="2"/>
      <c r="Y11411" t="str">
        <f t="shared" si="692"/>
        <v/>
      </c>
      <c r="AA11411" t="str">
        <f t="shared" si="693"/>
        <v/>
      </c>
      <c r="AC11411" s="7"/>
      <c r="AD11411" t="s">
        <v>21055</v>
      </c>
      <c r="AE11411">
        <f t="shared" si="695"/>
        <v>0</v>
      </c>
      <c r="AG11411" s="2"/>
      <c r="AH11411" t="s">
        <v>667</v>
      </c>
      <c r="AI11411" s="7"/>
    </row>
    <row r="11412" spans="1:49" ht="11" customHeight="1" outlineLevel="1" x14ac:dyDescent="0.25">
      <c r="A11412" t="s">
        <v>5780</v>
      </c>
      <c r="C11412" s="2" t="s">
        <v>12455</v>
      </c>
      <c r="D11412" s="2" t="s">
        <v>21054</v>
      </c>
      <c r="E11412" s="7">
        <v>2023</v>
      </c>
      <c r="F11412" s="5" t="s">
        <v>21058</v>
      </c>
      <c r="H11412" s="5" t="s">
        <v>5398</v>
      </c>
      <c r="I11412" s="6" t="s">
        <v>21055</v>
      </c>
      <c r="J11412" s="6" t="s">
        <v>21056</v>
      </c>
      <c r="K11412" s="17">
        <v>5</v>
      </c>
      <c r="L11412" s="17" t="s">
        <v>20076</v>
      </c>
      <c r="M11412" s="9"/>
      <c r="N11412" s="9"/>
      <c r="O11412" s="21"/>
      <c r="Q11412" s="29"/>
      <c r="U11412" s="17"/>
      <c r="V11412" s="2"/>
      <c r="Y11412" t="str">
        <f t="shared" si="692"/>
        <v/>
      </c>
      <c r="AA11412">
        <f t="shared" si="693"/>
        <v>1</v>
      </c>
      <c r="AC11412" s="7"/>
      <c r="AD11412" t="s">
        <v>21055</v>
      </c>
      <c r="AE11412">
        <f t="shared" si="695"/>
        <v>0</v>
      </c>
      <c r="AG11412" s="2"/>
      <c r="AH11412" t="s">
        <v>667</v>
      </c>
      <c r="AI11412" s="7"/>
    </row>
    <row r="11413" spans="1:49" ht="11" customHeight="1" outlineLevel="1" x14ac:dyDescent="0.25">
      <c r="A11413" t="s">
        <v>5780</v>
      </c>
      <c r="C11413" s="2" t="s">
        <v>12455</v>
      </c>
      <c r="D11413" s="2" t="s">
        <v>21054</v>
      </c>
      <c r="E11413" s="7">
        <v>2023</v>
      </c>
      <c r="F11413" s="5" t="s">
        <v>21057</v>
      </c>
      <c r="H11413" s="5" t="s">
        <v>5398</v>
      </c>
      <c r="I11413" s="6" t="s">
        <v>21055</v>
      </c>
      <c r="J11413" s="6" t="s">
        <v>21056</v>
      </c>
      <c r="K11413" s="17">
        <v>5</v>
      </c>
      <c r="L11413" s="17" t="s">
        <v>7730</v>
      </c>
      <c r="M11413" s="9">
        <v>4</v>
      </c>
      <c r="N11413" s="9"/>
      <c r="O11413" s="21"/>
      <c r="Q11413" s="29"/>
      <c r="U11413" s="17"/>
      <c r="V11413" s="2"/>
      <c r="Y11413">
        <f t="shared" si="692"/>
        <v>1</v>
      </c>
      <c r="AA11413">
        <f t="shared" si="693"/>
        <v>1</v>
      </c>
      <c r="AC11413" s="7"/>
      <c r="AD11413" t="s">
        <v>21055</v>
      </c>
      <c r="AE11413">
        <f t="shared" si="695"/>
        <v>0</v>
      </c>
      <c r="AG11413" s="2"/>
      <c r="AH11413" t="s">
        <v>667</v>
      </c>
      <c r="AI11413" s="7"/>
    </row>
    <row r="11414" spans="1:49" ht="11" customHeight="1" outlineLevel="1" x14ac:dyDescent="0.25">
      <c r="A11414" t="s">
        <v>5780</v>
      </c>
      <c r="C11414" s="2" t="s">
        <v>12455</v>
      </c>
      <c r="D11414" s="2" t="s">
        <v>21054</v>
      </c>
      <c r="E11414" s="7">
        <v>2023</v>
      </c>
      <c r="F11414" s="5" t="s">
        <v>8689</v>
      </c>
      <c r="H11414" s="5" t="s">
        <v>5398</v>
      </c>
      <c r="I11414" s="6" t="s">
        <v>21055</v>
      </c>
      <c r="J11414" s="6" t="s">
        <v>21056</v>
      </c>
      <c r="K11414" s="17">
        <v>5</v>
      </c>
      <c r="L11414" s="17" t="s">
        <v>7730</v>
      </c>
      <c r="M11414" s="9">
        <v>4</v>
      </c>
      <c r="N11414" s="9"/>
      <c r="O11414" s="21"/>
      <c r="Q11414" s="29"/>
      <c r="U11414" s="17"/>
      <c r="V11414" s="2"/>
      <c r="Y11414">
        <f t="shared" ref="Y11414:Y11421" si="696">IF(COUNTIF(F11414,"*fdc*"),1,"")</f>
        <v>1</v>
      </c>
      <c r="AA11414" t="str">
        <f t="shared" ref="AA11414:AA11421" si="697">IF(COUNTIF(F11414,"*s/s*"),1,"")</f>
        <v/>
      </c>
      <c r="AC11414" s="7"/>
      <c r="AD11414" t="s">
        <v>21055</v>
      </c>
      <c r="AE11414">
        <f t="shared" ref="AE11414:AE11421" si="698">COUNTIF(I11414,"*Fuji*")</f>
        <v>0</v>
      </c>
      <c r="AG11414" s="2"/>
      <c r="AH11414" t="s">
        <v>667</v>
      </c>
      <c r="AI11414" s="7"/>
    </row>
    <row r="11415" spans="1:49" ht="11" customHeight="1" outlineLevel="1" x14ac:dyDescent="0.25">
      <c r="A11415" t="s">
        <v>5780</v>
      </c>
      <c r="C11415" s="2" t="s">
        <v>12455</v>
      </c>
      <c r="D11415" s="3">
        <v>1321</v>
      </c>
      <c r="E11415" s="7">
        <v>2024</v>
      </c>
      <c r="F11415" s="8" t="s">
        <v>4647</v>
      </c>
      <c r="H11415" s="5" t="s">
        <v>5398</v>
      </c>
      <c r="I11415" s="39" t="s">
        <v>20203</v>
      </c>
      <c r="J11415" s="6" t="s">
        <v>22489</v>
      </c>
      <c r="K11415" s="17">
        <v>5</v>
      </c>
      <c r="L11415" s="17" t="s">
        <v>7730</v>
      </c>
      <c r="M11415" s="9">
        <v>2.5</v>
      </c>
      <c r="N11415" s="9"/>
      <c r="O11415" s="21"/>
      <c r="Q11415" s="29"/>
      <c r="U11415" s="17"/>
      <c r="V11415" s="2"/>
      <c r="Y11415" t="str">
        <f t="shared" si="696"/>
        <v/>
      </c>
      <c r="AA11415" t="str">
        <f t="shared" si="697"/>
        <v/>
      </c>
      <c r="AC11415" s="7"/>
      <c r="AD11415" s="39" t="s">
        <v>20203</v>
      </c>
      <c r="AE11415">
        <f t="shared" si="698"/>
        <v>0</v>
      </c>
      <c r="AG11415" s="2"/>
      <c r="AH11415" t="s">
        <v>667</v>
      </c>
      <c r="AI11415" s="7"/>
    </row>
    <row r="11416" spans="1:49" ht="11" customHeight="1" outlineLevel="1" x14ac:dyDescent="0.25">
      <c r="A11416" t="s">
        <v>5780</v>
      </c>
      <c r="C11416" s="2" t="s">
        <v>12455</v>
      </c>
      <c r="D11416" s="3">
        <v>1322</v>
      </c>
      <c r="E11416" s="7">
        <v>2024</v>
      </c>
      <c r="F11416" s="8" t="s">
        <v>22075</v>
      </c>
      <c r="H11416" s="5" t="s">
        <v>5398</v>
      </c>
      <c r="I11416" s="39" t="s">
        <v>20203</v>
      </c>
      <c r="J11416" s="6" t="s">
        <v>22489</v>
      </c>
      <c r="K11416" s="17">
        <v>5</v>
      </c>
      <c r="L11416" s="17" t="s">
        <v>7730</v>
      </c>
      <c r="M11416" s="9">
        <v>2.5</v>
      </c>
      <c r="N11416" s="9"/>
      <c r="O11416" s="21"/>
      <c r="Q11416" s="29"/>
      <c r="U11416" s="17"/>
      <c r="V11416" s="2"/>
      <c r="Y11416" t="str">
        <f t="shared" si="696"/>
        <v/>
      </c>
      <c r="AA11416" t="str">
        <f t="shared" si="697"/>
        <v/>
      </c>
      <c r="AC11416" s="7"/>
      <c r="AD11416" s="39" t="s">
        <v>20203</v>
      </c>
      <c r="AE11416">
        <f t="shared" si="698"/>
        <v>0</v>
      </c>
      <c r="AG11416" s="2"/>
      <c r="AH11416" t="s">
        <v>667</v>
      </c>
      <c r="AI11416" s="7"/>
    </row>
    <row r="11417" spans="1:49" ht="11" customHeight="1" outlineLevel="1" x14ac:dyDescent="0.25">
      <c r="A11417" t="s">
        <v>5780</v>
      </c>
      <c r="C11417" s="2" t="s">
        <v>12455</v>
      </c>
      <c r="D11417" s="3" t="s">
        <v>22490</v>
      </c>
      <c r="E11417" s="7">
        <v>2024</v>
      </c>
      <c r="F11417" s="8" t="s">
        <v>22491</v>
      </c>
      <c r="H11417" s="5" t="s">
        <v>5398</v>
      </c>
      <c r="I11417" s="39" t="s">
        <v>20203</v>
      </c>
      <c r="J11417" s="6" t="s">
        <v>22489</v>
      </c>
      <c r="K11417" s="17">
        <v>5</v>
      </c>
      <c r="L11417" s="17" t="s">
        <v>7730</v>
      </c>
      <c r="M11417" s="9">
        <v>6.9</v>
      </c>
      <c r="N11417" s="9"/>
      <c r="O11417" s="21"/>
      <c r="Q11417" s="29"/>
      <c r="U11417" s="17"/>
      <c r="V11417" s="2"/>
      <c r="Y11417" t="str">
        <f>IF(COUNTIF(F11417,"*fdc*"),1,"")</f>
        <v/>
      </c>
      <c r="AA11417">
        <f>IF(COUNTIF(F11417,"*s/s*"),1,"")</f>
        <v>1</v>
      </c>
      <c r="AC11417" s="7"/>
      <c r="AD11417" s="39" t="s">
        <v>20203</v>
      </c>
      <c r="AE11417">
        <f>COUNTIF(I11417,"*Fuji*")</f>
        <v>0</v>
      </c>
      <c r="AG11417" s="2"/>
      <c r="AH11417" t="s">
        <v>667</v>
      </c>
      <c r="AI11417" s="7"/>
    </row>
    <row r="11418" spans="1:49" ht="11" customHeight="1" outlineLevel="1" x14ac:dyDescent="0.25">
      <c r="A11418" t="s">
        <v>5780</v>
      </c>
      <c r="C11418" s="2" t="s">
        <v>12455</v>
      </c>
      <c r="D11418" s="3">
        <v>1323</v>
      </c>
      <c r="E11418" s="7">
        <v>2024</v>
      </c>
      <c r="F11418" s="8" t="s">
        <v>66</v>
      </c>
      <c r="H11418" s="5" t="s">
        <v>5398</v>
      </c>
      <c r="I11418" s="39" t="s">
        <v>20203</v>
      </c>
      <c r="J11418" s="6" t="s">
        <v>22492</v>
      </c>
      <c r="K11418" s="17">
        <v>5</v>
      </c>
      <c r="L11418" s="17" t="s">
        <v>7730</v>
      </c>
      <c r="M11418" s="9">
        <v>3.5</v>
      </c>
      <c r="N11418" s="9"/>
      <c r="O11418" s="21"/>
      <c r="Q11418" s="29"/>
      <c r="U11418" s="17"/>
      <c r="V11418" s="2"/>
      <c r="Y11418" t="str">
        <f>IF(COUNTIF(F11418,"*fdc*"),1,"")</f>
        <v/>
      </c>
      <c r="AA11418" t="str">
        <f>IF(COUNTIF(F11418,"*s/s*"),1,"")</f>
        <v/>
      </c>
      <c r="AC11418" s="7"/>
      <c r="AD11418" s="39" t="s">
        <v>20203</v>
      </c>
      <c r="AE11418">
        <f>COUNTIF(I11418,"*Fuji*")</f>
        <v>0</v>
      </c>
      <c r="AG11418" s="2"/>
      <c r="AH11418" t="s">
        <v>667</v>
      </c>
      <c r="AI11418" s="7"/>
    </row>
    <row r="11419" spans="1:49" ht="11" customHeight="1" outlineLevel="1" x14ac:dyDescent="0.25">
      <c r="A11419" t="s">
        <v>5780</v>
      </c>
      <c r="C11419" s="2" t="s">
        <v>12455</v>
      </c>
      <c r="D11419" s="3">
        <v>1324</v>
      </c>
      <c r="E11419" s="7">
        <v>2024</v>
      </c>
      <c r="F11419" s="8" t="s">
        <v>69</v>
      </c>
      <c r="H11419" s="5" t="s">
        <v>5398</v>
      </c>
      <c r="I11419" s="39" t="s">
        <v>20203</v>
      </c>
      <c r="J11419" s="6" t="s">
        <v>22492</v>
      </c>
      <c r="K11419" s="17">
        <v>5</v>
      </c>
      <c r="L11419" s="17" t="s">
        <v>7730</v>
      </c>
      <c r="M11419" s="9">
        <v>3.5</v>
      </c>
      <c r="N11419" s="9"/>
      <c r="O11419" s="21"/>
      <c r="Q11419" s="29"/>
      <c r="U11419" s="17"/>
      <c r="V11419" s="2"/>
      <c r="Y11419" t="str">
        <f>IF(COUNTIF(F11419,"*fdc*"),1,"")</f>
        <v/>
      </c>
      <c r="AA11419" t="str">
        <f>IF(COUNTIF(F11419,"*s/s*"),1,"")</f>
        <v/>
      </c>
      <c r="AC11419" s="7"/>
      <c r="AD11419" s="39" t="s">
        <v>20203</v>
      </c>
      <c r="AE11419">
        <f>COUNTIF(I11419,"*Fuji*")</f>
        <v>0</v>
      </c>
      <c r="AG11419" s="2"/>
      <c r="AH11419" t="s">
        <v>667</v>
      </c>
      <c r="AI11419" s="7"/>
    </row>
    <row r="11420" spans="1:49" ht="11" customHeight="1" outlineLevel="1" x14ac:dyDescent="0.25">
      <c r="A11420" t="s">
        <v>5780</v>
      </c>
      <c r="C11420" s="2" t="s">
        <v>12455</v>
      </c>
      <c r="D11420" s="3" t="s">
        <v>22493</v>
      </c>
      <c r="E11420" s="7">
        <v>2024</v>
      </c>
      <c r="F11420" s="8" t="s">
        <v>22487</v>
      </c>
      <c r="H11420" s="5" t="s">
        <v>5398</v>
      </c>
      <c r="I11420" s="39" t="s">
        <v>20203</v>
      </c>
      <c r="J11420" s="6" t="s">
        <v>22492</v>
      </c>
      <c r="K11420" s="17">
        <v>5</v>
      </c>
      <c r="L11420" s="17" t="s">
        <v>7730</v>
      </c>
      <c r="M11420" s="9">
        <v>7</v>
      </c>
      <c r="N11420" s="9"/>
      <c r="O11420" s="21"/>
      <c r="Q11420" s="29"/>
      <c r="U11420" s="17"/>
      <c r="V11420" s="2"/>
      <c r="Y11420" t="str">
        <f>IF(COUNTIF(F11420,"*fdc*"),1,"")</f>
        <v/>
      </c>
      <c r="AA11420">
        <f>IF(COUNTIF(F11420,"*s/s*"),1,"")</f>
        <v>1</v>
      </c>
      <c r="AC11420" s="7"/>
      <c r="AD11420" s="39" t="s">
        <v>20203</v>
      </c>
      <c r="AE11420">
        <f>COUNTIF(I11420,"*Fuji*")</f>
        <v>0</v>
      </c>
      <c r="AG11420" s="2"/>
      <c r="AH11420" t="s">
        <v>667</v>
      </c>
      <c r="AI11420" s="7"/>
    </row>
    <row r="11421" spans="1:49" ht="11" customHeight="1" outlineLevel="1" x14ac:dyDescent="0.25">
      <c r="A11421" t="s">
        <v>5780</v>
      </c>
      <c r="C11421" s="2" t="s">
        <v>12455</v>
      </c>
      <c r="D11421" s="3">
        <v>1325</v>
      </c>
      <c r="E11421" s="7">
        <v>2025</v>
      </c>
      <c r="F11421" s="8" t="s">
        <v>66</v>
      </c>
      <c r="H11421" s="5" t="s">
        <v>5398</v>
      </c>
      <c r="I11421" s="39" t="s">
        <v>20203</v>
      </c>
      <c r="J11421" s="6" t="s">
        <v>22488</v>
      </c>
      <c r="K11421" s="17">
        <v>5</v>
      </c>
      <c r="L11421" s="17" t="s">
        <v>7730</v>
      </c>
      <c r="M11421" s="9">
        <v>1.5</v>
      </c>
      <c r="N11421" s="9"/>
      <c r="O11421" s="21"/>
      <c r="Q11421" s="29"/>
      <c r="U11421" s="17"/>
      <c r="V11421" s="2"/>
      <c r="Y11421" t="str">
        <f t="shared" si="696"/>
        <v/>
      </c>
      <c r="AA11421" t="str">
        <f t="shared" si="697"/>
        <v/>
      </c>
      <c r="AC11421" s="7"/>
      <c r="AD11421" s="39" t="s">
        <v>20203</v>
      </c>
      <c r="AE11421">
        <f t="shared" si="698"/>
        <v>0</v>
      </c>
      <c r="AG11421" s="2"/>
      <c r="AH11421" t="s">
        <v>667</v>
      </c>
      <c r="AI11421" s="7"/>
    </row>
    <row r="11422" spans="1:49" ht="11" customHeight="1" outlineLevel="1" x14ac:dyDescent="0.25">
      <c r="A11422" t="s">
        <v>5780</v>
      </c>
      <c r="C11422" s="2" t="s">
        <v>12455</v>
      </c>
      <c r="D11422" s="3">
        <v>1326</v>
      </c>
      <c r="E11422" s="7">
        <v>2025</v>
      </c>
      <c r="F11422" s="8" t="s">
        <v>69</v>
      </c>
      <c r="H11422" s="5" t="s">
        <v>5398</v>
      </c>
      <c r="I11422" s="39" t="s">
        <v>20203</v>
      </c>
      <c r="J11422" s="6" t="s">
        <v>22488</v>
      </c>
      <c r="K11422" s="17">
        <v>5</v>
      </c>
      <c r="L11422" s="17" t="s">
        <v>7730</v>
      </c>
      <c r="M11422" s="9">
        <v>3</v>
      </c>
      <c r="N11422" s="9"/>
      <c r="O11422" s="21"/>
      <c r="Q11422" s="29"/>
      <c r="U11422" s="17"/>
      <c r="V11422" s="2"/>
      <c r="Y11422" t="str">
        <f>IF(COUNTIF(F11422,"*fdc*"),1,"")</f>
        <v/>
      </c>
      <c r="AA11422" t="str">
        <f>IF(COUNTIF(F11422,"*s/s*"),1,"")</f>
        <v/>
      </c>
      <c r="AC11422" s="7"/>
      <c r="AD11422" s="39" t="s">
        <v>20203</v>
      </c>
      <c r="AE11422">
        <f>COUNTIF(I11422,"*Fuji*")</f>
        <v>0</v>
      </c>
      <c r="AG11422" s="2"/>
      <c r="AH11422" t="s">
        <v>667</v>
      </c>
      <c r="AI11422" s="7"/>
    </row>
    <row r="11423" spans="1:49" ht="11" customHeight="1" outlineLevel="1" x14ac:dyDescent="0.25">
      <c r="A11423" t="s">
        <v>5780</v>
      </c>
      <c r="C11423" s="2" t="s">
        <v>12455</v>
      </c>
      <c r="D11423" s="3" t="s">
        <v>22486</v>
      </c>
      <c r="E11423" s="7">
        <v>2025</v>
      </c>
      <c r="F11423" s="8" t="s">
        <v>22487</v>
      </c>
      <c r="H11423" s="5" t="s">
        <v>5398</v>
      </c>
      <c r="I11423" s="39" t="s">
        <v>20203</v>
      </c>
      <c r="J11423" s="6" t="s">
        <v>22488</v>
      </c>
      <c r="K11423" s="17">
        <v>5</v>
      </c>
      <c r="L11423" s="17" t="s">
        <v>7730</v>
      </c>
      <c r="M11423" s="9">
        <v>4.5</v>
      </c>
      <c r="N11423" s="9"/>
      <c r="O11423" s="21"/>
      <c r="Q11423" s="29"/>
      <c r="U11423" s="17"/>
      <c r="V11423" s="2"/>
      <c r="Y11423" t="str">
        <f t="shared" si="692"/>
        <v/>
      </c>
      <c r="AA11423">
        <f t="shared" si="693"/>
        <v>1</v>
      </c>
      <c r="AC11423" s="7"/>
      <c r="AD11423" s="39" t="s">
        <v>20203</v>
      </c>
      <c r="AE11423">
        <f t="shared" si="695"/>
        <v>0</v>
      </c>
      <c r="AG11423" s="2"/>
      <c r="AH11423" t="s">
        <v>667</v>
      </c>
      <c r="AI11423" s="7"/>
    </row>
    <row r="11424" spans="1:49" ht="11" customHeight="1" x14ac:dyDescent="0.25">
      <c r="A11424" t="s">
        <v>14551</v>
      </c>
      <c r="B11424" t="s">
        <v>14552</v>
      </c>
      <c r="C11424" s="2" t="s">
        <v>12953</v>
      </c>
      <c r="E11424" s="7"/>
      <c r="F11424" s="5"/>
      <c r="H11424" s="5"/>
      <c r="I11424" s="6"/>
      <c r="J11424" s="6"/>
      <c r="K11424" s="17"/>
      <c r="L11424" s="17"/>
      <c r="M11424" s="9"/>
      <c r="N11424" s="9">
        <f>SUM(M11425:M11549)</f>
        <v>337.49999999999994</v>
      </c>
      <c r="O11424" s="21">
        <v>7129</v>
      </c>
      <c r="P11424">
        <f>COUNTIF(L11425:L11549,"*")</f>
        <v>125</v>
      </c>
      <c r="Q11424" s="29">
        <f>P11424/O11424</f>
        <v>1.7534015991022583E-2</v>
      </c>
      <c r="R11424">
        <f>COUNTIF(L11425:L11549,"Y")+COUNTIF(L11425:L11549,"S")</f>
        <v>122</v>
      </c>
      <c r="U11424" s="17" t="s">
        <v>7730</v>
      </c>
      <c r="V11424" s="2"/>
      <c r="W11424" t="s">
        <v>18611</v>
      </c>
      <c r="Y11424" t="str">
        <f t="shared" si="692"/>
        <v/>
      </c>
      <c r="AA11424" t="str">
        <f t="shared" si="693"/>
        <v/>
      </c>
      <c r="AC11424" s="7"/>
      <c r="AF11424">
        <f>COUNTIF(AE11425:AE11549,"1")</f>
        <v>0</v>
      </c>
      <c r="AG11424" s="2"/>
      <c r="AI11424" s="7"/>
      <c r="AJ11424">
        <f>COUNTIF($K11425:$K11549,"1")-COUNTIFS($K11425:$K11549,"1",$L11425:$L11549,"V")</f>
        <v>18</v>
      </c>
      <c r="AK11424">
        <f>COUNTIFS($K11425:$K11549,"1",$L11425:$L11549,"Y")+COUNTIFS($K11425:$K11549,"1",$L11425:$L11549,"s")</f>
        <v>18</v>
      </c>
      <c r="AL11424">
        <f>COUNTIF($K11425:$K11549,"2")-COUNTIFS($K11425:$K11549,"2",$L11425:$L11549,"V")</f>
        <v>3</v>
      </c>
      <c r="AM11424">
        <f>COUNTIFS($K11425:$K11549,"2",$L11425:$L11549,"Y")+COUNTIFS($K11425:$K11549,"2",$L11425:$L11549,"s")</f>
        <v>3</v>
      </c>
      <c r="AN11424">
        <f>COUNTIF($K11425:$K11549,"3")-COUNTIFS($K11425:$K11549,"3",$L11425:$L11549,"V")</f>
        <v>56</v>
      </c>
      <c r="AO11424">
        <f>COUNTIFS($K11425:$K11549,"3",$L11425:$L11549,"Y")+COUNTIFS($K11425:$K11549,"3",$L11425:$L11549,"s")</f>
        <v>54</v>
      </c>
      <c r="AP11424">
        <f>COUNTIF($K11425:$K11549,"4")-COUNTIFS($K11425:$K11549,"4",$L11425:$L11549,"V")</f>
        <v>2</v>
      </c>
      <c r="AQ11424">
        <f>COUNTIFS($K11425:$K11549,"4",$L11425:$L11549,"Y")+COUNTIFS($K11425:$K11549,"4",$L11425:$L11549,"s")</f>
        <v>2</v>
      </c>
      <c r="AR11424">
        <f>COUNTIF($K11425:$K11549,"5")-COUNTIFS($K11425:$K11549,"5",$L11425:$L11549,"V")</f>
        <v>26</v>
      </c>
      <c r="AS11424">
        <f>COUNTIFS($K11425:$K11549,"5",$L11425:$L11549,"Y")+COUNTIFS($K11425:$K11549,"5",$L11425:$L11549,"s")</f>
        <v>26</v>
      </c>
      <c r="AT11424">
        <f>COUNTIF($K11425:$K11549,"6")-COUNTIFS($K11425:$K11549,"6",$L11425:$L11549,"V")</f>
        <v>1</v>
      </c>
      <c r="AU11424">
        <f>COUNTIFS($K11425:$K11549,"6",$L11425:$L11549,"Y")+COUNTIFS($K11425:$K11549,"6",$L11425:$L11549,"s")</f>
        <v>0</v>
      </c>
      <c r="AV11424">
        <f>COUNTIF($K11425:$K11549,"7")-COUNTIFS($K11425:$K11549,"7",$L11425:$L11549,"V")</f>
        <v>19</v>
      </c>
      <c r="AW11424">
        <f>COUNTIFS($K11425:$K11549,"7",$L11425:$L11549,"Y")+COUNTIFS($K11425:$K11549,"7",$L11425:$L11549,"s")</f>
        <v>19</v>
      </c>
    </row>
    <row r="11425" spans="1:35" ht="11" customHeight="1" outlineLevel="1" x14ac:dyDescent="0.25">
      <c r="A11425" t="s">
        <v>4063</v>
      </c>
      <c r="C11425" s="2" t="s">
        <v>12953</v>
      </c>
      <c r="D11425" s="2">
        <v>234</v>
      </c>
      <c r="E11425" s="7">
        <v>1959</v>
      </c>
      <c r="F11425" s="5" t="s">
        <v>2246</v>
      </c>
      <c r="H11425" s="5" t="s">
        <v>1580</v>
      </c>
      <c r="I11425" s="6" t="s">
        <v>4084</v>
      </c>
      <c r="J11425" s="6" t="s">
        <v>14553</v>
      </c>
      <c r="K11425" s="17">
        <v>3</v>
      </c>
      <c r="L11425" s="17" t="s">
        <v>7732</v>
      </c>
      <c r="M11425" s="9"/>
      <c r="N11425" s="9"/>
      <c r="O11425" s="21"/>
      <c r="Q11425" s="29"/>
      <c r="U11425" s="17"/>
      <c r="V11425" s="2">
        <v>165</v>
      </c>
      <c r="Y11425" t="str">
        <f t="shared" si="692"/>
        <v/>
      </c>
      <c r="AA11425" t="str">
        <f t="shared" si="693"/>
        <v/>
      </c>
      <c r="AC11425" s="7"/>
      <c r="AD11425" t="s">
        <v>4084</v>
      </c>
      <c r="AE11425">
        <f t="shared" ref="AE11425:AE11456" si="699">COUNTIF(I11425,"*Fuji*")</f>
        <v>0</v>
      </c>
      <c r="AG11425" s="2"/>
      <c r="AH11425" t="s">
        <v>2779</v>
      </c>
      <c r="AI11425" s="7" t="s">
        <v>4922</v>
      </c>
    </row>
    <row r="11426" spans="1:35" ht="11" customHeight="1" outlineLevel="1" x14ac:dyDescent="0.25">
      <c r="A11426" t="s">
        <v>4063</v>
      </c>
      <c r="C11426" s="2" t="s">
        <v>12953</v>
      </c>
      <c r="D11426" s="2" t="s">
        <v>4019</v>
      </c>
      <c r="E11426" s="7">
        <v>1959</v>
      </c>
      <c r="F11426" s="5" t="s">
        <v>4083</v>
      </c>
      <c r="H11426" s="5" t="s">
        <v>1580</v>
      </c>
      <c r="I11426" s="6" t="s">
        <v>4084</v>
      </c>
      <c r="J11426" s="6" t="s">
        <v>14553</v>
      </c>
      <c r="K11426" s="17">
        <v>3</v>
      </c>
      <c r="L11426" s="17" t="s">
        <v>7732</v>
      </c>
      <c r="M11426" s="9"/>
      <c r="N11426" s="9"/>
      <c r="O11426" s="21"/>
      <c r="Q11426" s="29"/>
      <c r="U11426" s="17"/>
      <c r="V11426" s="2" t="s">
        <v>4082</v>
      </c>
      <c r="X11426" t="s">
        <v>7732</v>
      </c>
      <c r="Y11426" t="str">
        <f t="shared" si="692"/>
        <v/>
      </c>
      <c r="AA11426" t="str">
        <f t="shared" si="693"/>
        <v/>
      </c>
      <c r="AC11426" s="7"/>
      <c r="AD11426" t="s">
        <v>4084</v>
      </c>
      <c r="AE11426">
        <f t="shared" si="699"/>
        <v>0</v>
      </c>
      <c r="AG11426" s="2"/>
      <c r="AH11426" t="s">
        <v>2779</v>
      </c>
      <c r="AI11426" s="7" t="s">
        <v>4620</v>
      </c>
    </row>
    <row r="11427" spans="1:35" ht="11" customHeight="1" outlineLevel="1" x14ac:dyDescent="0.25">
      <c r="A11427" t="s">
        <v>4063</v>
      </c>
      <c r="C11427" s="2" t="s">
        <v>12953</v>
      </c>
      <c r="D11427" s="2">
        <v>1000</v>
      </c>
      <c r="E11427" s="7">
        <v>1970</v>
      </c>
      <c r="F11427" s="5" t="s">
        <v>2246</v>
      </c>
      <c r="H11427" s="5" t="s">
        <v>2069</v>
      </c>
      <c r="I11427" s="6" t="s">
        <v>4067</v>
      </c>
      <c r="J11427" s="6" t="s">
        <v>14554</v>
      </c>
      <c r="K11427" s="17">
        <v>1</v>
      </c>
      <c r="L11427" s="17" t="s">
        <v>7730</v>
      </c>
      <c r="M11427" s="9">
        <v>0.9</v>
      </c>
      <c r="N11427" s="9"/>
      <c r="O11427" s="21"/>
      <c r="Q11427" s="29"/>
      <c r="U11427" s="17"/>
      <c r="V11427" s="2">
        <v>923</v>
      </c>
      <c r="Y11427" t="str">
        <f t="shared" si="692"/>
        <v/>
      </c>
      <c r="AA11427" t="str">
        <f t="shared" si="693"/>
        <v/>
      </c>
      <c r="AC11427" s="7"/>
      <c r="AD11427" t="s">
        <v>4067</v>
      </c>
      <c r="AE11427">
        <f t="shared" si="699"/>
        <v>0</v>
      </c>
      <c r="AG11427" s="2"/>
      <c r="AH11427" t="s">
        <v>2779</v>
      </c>
      <c r="AI11427" s="7" t="s">
        <v>4610</v>
      </c>
    </row>
    <row r="11428" spans="1:35" ht="11" customHeight="1" outlineLevel="1" x14ac:dyDescent="0.25">
      <c r="A11428" t="s">
        <v>4063</v>
      </c>
      <c r="C11428" s="2" t="s">
        <v>12953</v>
      </c>
      <c r="D11428" s="2">
        <v>1001</v>
      </c>
      <c r="E11428" s="7">
        <v>1970</v>
      </c>
      <c r="F11428" s="5" t="s">
        <v>2246</v>
      </c>
      <c r="H11428" s="5" t="s">
        <v>2070</v>
      </c>
      <c r="I11428" s="6" t="s">
        <v>4067</v>
      </c>
      <c r="J11428" s="6" t="s">
        <v>14554</v>
      </c>
      <c r="K11428" s="17">
        <v>5</v>
      </c>
      <c r="L11428" s="17" t="s">
        <v>7730</v>
      </c>
      <c r="M11428" s="9">
        <v>1.5</v>
      </c>
      <c r="N11428" s="9"/>
      <c r="O11428" s="21"/>
      <c r="Q11428" s="29"/>
      <c r="U11428" s="17"/>
      <c r="V11428" s="2">
        <v>924</v>
      </c>
      <c r="Y11428" t="str">
        <f t="shared" si="692"/>
        <v/>
      </c>
      <c r="AA11428" t="str">
        <f t="shared" si="693"/>
        <v/>
      </c>
      <c r="AC11428" s="7"/>
      <c r="AD11428" t="s">
        <v>4067</v>
      </c>
      <c r="AE11428">
        <f t="shared" si="699"/>
        <v>0</v>
      </c>
      <c r="AG11428" s="2"/>
      <c r="AH11428" t="s">
        <v>2779</v>
      </c>
      <c r="AI11428" s="7" t="s">
        <v>4610</v>
      </c>
    </row>
    <row r="11429" spans="1:35" ht="11" customHeight="1" outlineLevel="1" x14ac:dyDescent="0.25">
      <c r="A11429" t="s">
        <v>4063</v>
      </c>
      <c r="C11429" s="2" t="s">
        <v>12953</v>
      </c>
      <c r="D11429" s="2">
        <v>1002</v>
      </c>
      <c r="E11429" s="7">
        <v>1970</v>
      </c>
      <c r="F11429" s="5" t="s">
        <v>2246</v>
      </c>
      <c r="H11429" s="5" t="s">
        <v>2072</v>
      </c>
      <c r="I11429" s="6" t="s">
        <v>4067</v>
      </c>
      <c r="J11429" s="6" t="s">
        <v>14554</v>
      </c>
      <c r="K11429" s="17">
        <v>5</v>
      </c>
      <c r="L11429" s="17" t="s">
        <v>7730</v>
      </c>
      <c r="M11429" s="9">
        <v>0.9</v>
      </c>
      <c r="N11429" s="9"/>
      <c r="O11429" s="21"/>
      <c r="Q11429" s="29"/>
      <c r="U11429" s="17"/>
      <c r="V11429" s="2">
        <v>925</v>
      </c>
      <c r="Y11429" t="str">
        <f t="shared" si="692"/>
        <v/>
      </c>
      <c r="AA11429" t="str">
        <f t="shared" si="693"/>
        <v/>
      </c>
      <c r="AC11429" s="7"/>
      <c r="AD11429" t="s">
        <v>4067</v>
      </c>
      <c r="AE11429">
        <f t="shared" si="699"/>
        <v>0</v>
      </c>
      <c r="AG11429" s="2"/>
      <c r="AH11429" t="s">
        <v>2779</v>
      </c>
      <c r="AI11429" s="7" t="s">
        <v>4610</v>
      </c>
    </row>
    <row r="11430" spans="1:35" ht="11" customHeight="1" outlineLevel="1" x14ac:dyDescent="0.25">
      <c r="A11430" t="s">
        <v>4063</v>
      </c>
      <c r="C11430" s="2" t="s">
        <v>12953</v>
      </c>
      <c r="D11430" s="2">
        <v>1003</v>
      </c>
      <c r="E11430" s="7">
        <v>1970</v>
      </c>
      <c r="F11430" s="5" t="s">
        <v>2246</v>
      </c>
      <c r="H11430" s="5" t="s">
        <v>2071</v>
      </c>
      <c r="I11430" s="6" t="s">
        <v>4067</v>
      </c>
      <c r="J11430" s="6" t="s">
        <v>14554</v>
      </c>
      <c r="K11430" s="17">
        <v>5</v>
      </c>
      <c r="L11430" s="17" t="s">
        <v>7730</v>
      </c>
      <c r="M11430" s="9">
        <v>0.9</v>
      </c>
      <c r="N11430" s="9"/>
      <c r="O11430" s="21"/>
      <c r="Q11430" s="29"/>
      <c r="U11430" s="17"/>
      <c r="V11430" s="2">
        <v>926</v>
      </c>
      <c r="Y11430" t="str">
        <f t="shared" ref="Y11430:Y11493" si="700">IF(COUNTIF(F11430,"*fdc*"),1,"")</f>
        <v/>
      </c>
      <c r="AA11430" t="str">
        <f t="shared" ref="AA11430:AA11493" si="701">IF(COUNTIF(F11430,"*s/s*"),1,"")</f>
        <v/>
      </c>
      <c r="AC11430" s="7"/>
      <c r="AD11430" t="s">
        <v>4067</v>
      </c>
      <c r="AE11430">
        <f t="shared" si="699"/>
        <v>0</v>
      </c>
      <c r="AG11430" s="2"/>
      <c r="AH11430" t="s">
        <v>2779</v>
      </c>
      <c r="AI11430" s="7" t="s">
        <v>4610</v>
      </c>
    </row>
    <row r="11431" spans="1:35" ht="11" customHeight="1" outlineLevel="1" x14ac:dyDescent="0.25">
      <c r="A11431" t="s">
        <v>4063</v>
      </c>
      <c r="C11431" s="2" t="s">
        <v>12953</v>
      </c>
      <c r="D11431" s="2">
        <v>1041</v>
      </c>
      <c r="E11431" s="7">
        <v>1971</v>
      </c>
      <c r="F11431" s="5" t="s">
        <v>2861</v>
      </c>
      <c r="H11431" s="5" t="s">
        <v>5398</v>
      </c>
      <c r="I11431" s="6" t="s">
        <v>4084</v>
      </c>
      <c r="J11431" s="6" t="s">
        <v>14555</v>
      </c>
      <c r="K11431" s="17">
        <v>5</v>
      </c>
      <c r="L11431" s="17" t="s">
        <v>7730</v>
      </c>
      <c r="M11431" s="9">
        <v>1.4</v>
      </c>
      <c r="N11431" s="9"/>
      <c r="O11431" s="21"/>
      <c r="Q11431" s="29"/>
      <c r="U11431" s="17"/>
      <c r="V11431" s="2">
        <v>959</v>
      </c>
      <c r="Y11431" t="str">
        <f t="shared" si="700"/>
        <v/>
      </c>
      <c r="AA11431" t="str">
        <f t="shared" si="701"/>
        <v/>
      </c>
      <c r="AC11431" s="7"/>
      <c r="AD11431" t="s">
        <v>4084</v>
      </c>
      <c r="AE11431">
        <f t="shared" si="699"/>
        <v>0</v>
      </c>
      <c r="AG11431" s="2"/>
      <c r="AH11431" t="s">
        <v>2779</v>
      </c>
      <c r="AI11431" s="7" t="s">
        <v>4610</v>
      </c>
    </row>
    <row r="11432" spans="1:35" ht="11" customHeight="1" outlineLevel="1" x14ac:dyDescent="0.25">
      <c r="A11432" t="s">
        <v>4063</v>
      </c>
      <c r="C11432" s="2" t="s">
        <v>12953</v>
      </c>
      <c r="D11432" s="2">
        <v>1042</v>
      </c>
      <c r="E11432" s="7">
        <v>1971</v>
      </c>
      <c r="F11432" s="5" t="s">
        <v>2862</v>
      </c>
      <c r="H11432" s="5" t="s">
        <v>5398</v>
      </c>
      <c r="I11432" s="6" t="s">
        <v>2864</v>
      </c>
      <c r="J11432" s="6" t="s">
        <v>14555</v>
      </c>
      <c r="K11432" s="17">
        <v>5</v>
      </c>
      <c r="L11432" s="17" t="s">
        <v>7730</v>
      </c>
      <c r="M11432" s="9">
        <v>0.5</v>
      </c>
      <c r="N11432" s="9"/>
      <c r="O11432" s="21"/>
      <c r="Q11432" s="29"/>
      <c r="U11432" s="17"/>
      <c r="V11432" s="2">
        <v>960</v>
      </c>
      <c r="Y11432" t="str">
        <f t="shared" si="700"/>
        <v/>
      </c>
      <c r="AA11432" t="str">
        <f t="shared" si="701"/>
        <v/>
      </c>
      <c r="AC11432" s="7"/>
      <c r="AD11432" t="s">
        <v>2864</v>
      </c>
      <c r="AE11432">
        <f t="shared" si="699"/>
        <v>0</v>
      </c>
      <c r="AG11432" s="2"/>
      <c r="AH11432" t="s">
        <v>2779</v>
      </c>
      <c r="AI11432" s="7" t="s">
        <v>4610</v>
      </c>
    </row>
    <row r="11433" spans="1:35" ht="11" customHeight="1" outlineLevel="1" x14ac:dyDescent="0.25">
      <c r="A11433" t="s">
        <v>4063</v>
      </c>
      <c r="C11433" s="2" t="s">
        <v>12953</v>
      </c>
      <c r="D11433" s="2">
        <v>1043</v>
      </c>
      <c r="E11433" s="7">
        <v>1971</v>
      </c>
      <c r="F11433" s="5" t="s">
        <v>2246</v>
      </c>
      <c r="H11433" s="5" t="s">
        <v>5398</v>
      </c>
      <c r="I11433" s="6" t="s">
        <v>2865</v>
      </c>
      <c r="J11433" s="6" t="s">
        <v>14555</v>
      </c>
      <c r="K11433" s="17">
        <v>5</v>
      </c>
      <c r="L11433" s="17" t="s">
        <v>7730</v>
      </c>
      <c r="M11433" s="9">
        <v>1.4</v>
      </c>
      <c r="N11433" s="9"/>
      <c r="O11433" s="21"/>
      <c r="Q11433" s="29"/>
      <c r="U11433" s="17"/>
      <c r="V11433" s="2">
        <v>961</v>
      </c>
      <c r="Y11433" t="str">
        <f t="shared" si="700"/>
        <v/>
      </c>
      <c r="AA11433" t="str">
        <f t="shared" si="701"/>
        <v/>
      </c>
      <c r="AC11433" s="7"/>
      <c r="AD11433" t="s">
        <v>2865</v>
      </c>
      <c r="AE11433">
        <f t="shared" si="699"/>
        <v>0</v>
      </c>
      <c r="AG11433" s="2"/>
      <c r="AH11433" t="s">
        <v>2779</v>
      </c>
      <c r="AI11433" s="7" t="s">
        <v>4610</v>
      </c>
    </row>
    <row r="11434" spans="1:35" ht="11" customHeight="1" outlineLevel="1" x14ac:dyDescent="0.25">
      <c r="A11434" t="s">
        <v>4063</v>
      </c>
      <c r="C11434" s="2" t="s">
        <v>12953</v>
      </c>
      <c r="D11434" s="2">
        <v>1127</v>
      </c>
      <c r="E11434" s="7">
        <v>1972</v>
      </c>
      <c r="F11434" s="5" t="s">
        <v>2863</v>
      </c>
      <c r="H11434" s="5" t="s">
        <v>5398</v>
      </c>
      <c r="I11434" s="6" t="s">
        <v>3847</v>
      </c>
      <c r="J11434" s="6" t="s">
        <v>14556</v>
      </c>
      <c r="K11434" s="17">
        <v>2</v>
      </c>
      <c r="L11434" s="17" t="s">
        <v>7730</v>
      </c>
      <c r="M11434" s="9">
        <v>17</v>
      </c>
      <c r="N11434" s="9"/>
      <c r="O11434" s="21"/>
      <c r="Q11434" s="29"/>
      <c r="U11434" s="17"/>
      <c r="V11434" s="2">
        <v>1045</v>
      </c>
      <c r="Y11434" t="str">
        <f t="shared" si="700"/>
        <v/>
      </c>
      <c r="AA11434" t="str">
        <f t="shared" si="701"/>
        <v/>
      </c>
      <c r="AC11434" s="7"/>
      <c r="AD11434" t="s">
        <v>3847</v>
      </c>
      <c r="AE11434">
        <f t="shared" si="699"/>
        <v>0</v>
      </c>
      <c r="AG11434" s="2"/>
      <c r="AH11434" t="s">
        <v>2779</v>
      </c>
      <c r="AI11434" s="7" t="s">
        <v>4922</v>
      </c>
    </row>
    <row r="11435" spans="1:35" ht="11" customHeight="1" outlineLevel="1" x14ac:dyDescent="0.25">
      <c r="A11435" t="s">
        <v>4063</v>
      </c>
      <c r="C11435" s="2" t="s">
        <v>12953</v>
      </c>
      <c r="D11435" s="2" t="s">
        <v>18799</v>
      </c>
      <c r="E11435" s="7">
        <v>1975</v>
      </c>
      <c r="F11435" s="5" t="s">
        <v>14557</v>
      </c>
      <c r="H11435" s="5" t="s">
        <v>5398</v>
      </c>
      <c r="I11435" s="6" t="s">
        <v>4084</v>
      </c>
      <c r="J11435" s="6" t="s">
        <v>14558</v>
      </c>
      <c r="K11435" s="17">
        <v>3</v>
      </c>
      <c r="L11435" s="17" t="s">
        <v>7730</v>
      </c>
      <c r="M11435" s="9">
        <v>3.6</v>
      </c>
      <c r="N11435" s="9"/>
      <c r="O11435" s="21"/>
      <c r="Q11435" s="29"/>
      <c r="U11435" s="17"/>
      <c r="V11435" s="2"/>
      <c r="Y11435" t="str">
        <f t="shared" si="700"/>
        <v/>
      </c>
      <c r="AA11435" t="str">
        <f t="shared" si="701"/>
        <v/>
      </c>
      <c r="AC11435" s="7"/>
      <c r="AD11435" t="s">
        <v>4084</v>
      </c>
      <c r="AE11435">
        <f t="shared" si="699"/>
        <v>0</v>
      </c>
      <c r="AG11435" s="2"/>
      <c r="AI11435" s="7"/>
    </row>
    <row r="11436" spans="1:35" ht="11" customHeight="1" outlineLevel="1" x14ac:dyDescent="0.25">
      <c r="A11436" t="s">
        <v>4063</v>
      </c>
      <c r="C11436" s="2" t="s">
        <v>12953</v>
      </c>
      <c r="D11436" s="2">
        <v>1475</v>
      </c>
      <c r="E11436" s="7">
        <v>1975</v>
      </c>
      <c r="F11436" s="5" t="s">
        <v>2861</v>
      </c>
      <c r="H11436" s="5" t="s">
        <v>5398</v>
      </c>
      <c r="I11436" s="6" t="s">
        <v>3848</v>
      </c>
      <c r="J11436" s="6" t="s">
        <v>14559</v>
      </c>
      <c r="K11436" s="17">
        <v>1</v>
      </c>
      <c r="L11436" s="17" t="s">
        <v>7730</v>
      </c>
      <c r="M11436" s="9">
        <v>0.3</v>
      </c>
      <c r="N11436" s="9"/>
      <c r="O11436" s="21"/>
      <c r="Q11436" s="29"/>
      <c r="U11436" s="17"/>
      <c r="V11436" s="2">
        <v>1390</v>
      </c>
      <c r="Y11436" t="str">
        <f t="shared" si="700"/>
        <v/>
      </c>
      <c r="AA11436" t="str">
        <f t="shared" si="701"/>
        <v/>
      </c>
      <c r="AC11436" s="7"/>
      <c r="AD11436" t="s">
        <v>3848</v>
      </c>
      <c r="AE11436">
        <f t="shared" si="699"/>
        <v>0</v>
      </c>
      <c r="AG11436" s="2"/>
      <c r="AH11436" t="s">
        <v>2779</v>
      </c>
      <c r="AI11436" s="7" t="s">
        <v>4610</v>
      </c>
    </row>
    <row r="11437" spans="1:35" ht="11" customHeight="1" outlineLevel="1" x14ac:dyDescent="0.25">
      <c r="A11437" t="s">
        <v>4063</v>
      </c>
      <c r="C11437" s="2" t="s">
        <v>12953</v>
      </c>
      <c r="D11437" s="2">
        <v>1674</v>
      </c>
      <c r="E11437" s="7">
        <v>1977</v>
      </c>
      <c r="F11437" s="5" t="s">
        <v>2248</v>
      </c>
      <c r="H11437" s="5" t="s">
        <v>5398</v>
      </c>
      <c r="I11437" s="6" t="s">
        <v>4805</v>
      </c>
      <c r="J11437" s="6" t="s">
        <v>14561</v>
      </c>
      <c r="K11437" s="17">
        <v>3</v>
      </c>
      <c r="L11437" s="17" t="s">
        <v>7730</v>
      </c>
      <c r="M11437" s="9">
        <v>1.8</v>
      </c>
      <c r="N11437" s="9"/>
      <c r="O11437" s="21"/>
      <c r="Q11437" s="29"/>
      <c r="U11437" s="17"/>
      <c r="V11437" s="2">
        <v>1591</v>
      </c>
      <c r="Y11437" t="str">
        <f t="shared" si="700"/>
        <v/>
      </c>
      <c r="AA11437" t="str">
        <f t="shared" si="701"/>
        <v/>
      </c>
      <c r="AC11437" s="7"/>
      <c r="AD11437" t="s">
        <v>4805</v>
      </c>
      <c r="AE11437">
        <f t="shared" si="699"/>
        <v>0</v>
      </c>
      <c r="AG11437" s="2"/>
      <c r="AH11437" t="s">
        <v>2779</v>
      </c>
      <c r="AI11437" s="7" t="s">
        <v>4610</v>
      </c>
    </row>
    <row r="11438" spans="1:35" ht="11" customHeight="1" outlineLevel="1" x14ac:dyDescent="0.25">
      <c r="A11438" t="s">
        <v>4063</v>
      </c>
      <c r="C11438" s="2" t="s">
        <v>12953</v>
      </c>
      <c r="D11438" s="2">
        <v>1714</v>
      </c>
      <c r="E11438" s="7">
        <v>1977</v>
      </c>
      <c r="F11438" s="5" t="s">
        <v>2248</v>
      </c>
      <c r="H11438" s="5" t="s">
        <v>5398</v>
      </c>
      <c r="I11438" s="6" t="s">
        <v>4806</v>
      </c>
      <c r="J11438" s="6" t="s">
        <v>14560</v>
      </c>
      <c r="K11438" s="17">
        <v>3</v>
      </c>
      <c r="L11438" s="17" t="s">
        <v>7730</v>
      </c>
      <c r="M11438" s="9">
        <v>0.3</v>
      </c>
      <c r="N11438" s="9"/>
      <c r="O11438" s="21"/>
      <c r="Q11438" s="29"/>
      <c r="U11438" s="17"/>
      <c r="V11438" s="2">
        <v>1630</v>
      </c>
      <c r="Y11438" t="str">
        <f t="shared" si="700"/>
        <v/>
      </c>
      <c r="AA11438" t="str">
        <f t="shared" si="701"/>
        <v/>
      </c>
      <c r="AC11438" s="7"/>
      <c r="AD11438" t="s">
        <v>4806</v>
      </c>
      <c r="AE11438">
        <f t="shared" si="699"/>
        <v>0</v>
      </c>
      <c r="AG11438" s="2"/>
      <c r="AH11438" t="s">
        <v>2779</v>
      </c>
      <c r="AI11438" s="7" t="s">
        <v>4610</v>
      </c>
    </row>
    <row r="11439" spans="1:35" ht="11" customHeight="1" outlineLevel="1" x14ac:dyDescent="0.25">
      <c r="A11439" t="s">
        <v>4063</v>
      </c>
      <c r="C11439" s="2" t="s">
        <v>12953</v>
      </c>
      <c r="D11439" s="2">
        <v>1994</v>
      </c>
      <c r="E11439" s="7">
        <v>1980</v>
      </c>
      <c r="F11439" s="5" t="s">
        <v>2246</v>
      </c>
      <c r="H11439" s="5" t="s">
        <v>5398</v>
      </c>
      <c r="I11439" s="6" t="s">
        <v>3849</v>
      </c>
      <c r="J11439" s="6" t="s">
        <v>7153</v>
      </c>
      <c r="K11439" s="17">
        <v>1</v>
      </c>
      <c r="L11439" s="17" t="s">
        <v>7730</v>
      </c>
      <c r="M11439" s="9">
        <v>2</v>
      </c>
      <c r="N11439" s="9"/>
      <c r="O11439" s="21"/>
      <c r="Q11439" s="29"/>
      <c r="U11439" s="17"/>
      <c r="V11439" s="2">
        <v>1903</v>
      </c>
      <c r="Y11439" t="str">
        <f t="shared" si="700"/>
        <v/>
      </c>
      <c r="AA11439" t="str">
        <f t="shared" si="701"/>
        <v/>
      </c>
      <c r="AC11439" s="7"/>
      <c r="AD11439" t="s">
        <v>3849</v>
      </c>
      <c r="AE11439">
        <f t="shared" si="699"/>
        <v>0</v>
      </c>
      <c r="AG11439" s="2"/>
      <c r="AH11439" t="s">
        <v>2779</v>
      </c>
      <c r="AI11439" s="7" t="s">
        <v>4610</v>
      </c>
    </row>
    <row r="11440" spans="1:35" ht="11" customHeight="1" outlineLevel="1" x14ac:dyDescent="0.25">
      <c r="A11440" t="s">
        <v>4063</v>
      </c>
      <c r="C11440" s="2" t="s">
        <v>12953</v>
      </c>
      <c r="D11440" s="2" t="s">
        <v>18800</v>
      </c>
      <c r="E11440" s="7">
        <v>1980</v>
      </c>
      <c r="F11440" s="5" t="s">
        <v>16784</v>
      </c>
      <c r="H11440" s="5" t="s">
        <v>5398</v>
      </c>
      <c r="I11440" s="6" t="s">
        <v>1449</v>
      </c>
      <c r="J11440" s="6" t="s">
        <v>14562</v>
      </c>
      <c r="K11440" s="17">
        <v>4</v>
      </c>
      <c r="L11440" s="17" t="s">
        <v>7730</v>
      </c>
      <c r="M11440" s="9">
        <v>3</v>
      </c>
      <c r="N11440" s="9"/>
      <c r="O11440" s="21"/>
      <c r="Q11440" s="29"/>
      <c r="U11440" s="17"/>
      <c r="V11440" s="2">
        <v>1919</v>
      </c>
      <c r="Y11440" t="str">
        <f t="shared" si="700"/>
        <v/>
      </c>
      <c r="AA11440">
        <f t="shared" si="701"/>
        <v>1</v>
      </c>
      <c r="AC11440" s="7"/>
      <c r="AD11440" t="s">
        <v>1449</v>
      </c>
      <c r="AE11440">
        <f t="shared" si="699"/>
        <v>0</v>
      </c>
      <c r="AG11440" s="2"/>
      <c r="AH11440" t="s">
        <v>3354</v>
      </c>
      <c r="AI11440" s="7" t="s">
        <v>4922</v>
      </c>
    </row>
    <row r="11441" spans="1:35" ht="11" customHeight="1" outlineLevel="1" x14ac:dyDescent="0.25">
      <c r="A11441" t="s">
        <v>4063</v>
      </c>
      <c r="C11441" s="2" t="s">
        <v>12953</v>
      </c>
      <c r="D11441" s="2">
        <v>2010</v>
      </c>
      <c r="E11441" s="7">
        <v>1980</v>
      </c>
      <c r="F11441" s="5" t="s">
        <v>2247</v>
      </c>
      <c r="H11441" s="5" t="s">
        <v>5398</v>
      </c>
      <c r="I11441" s="6" t="s">
        <v>1449</v>
      </c>
      <c r="J11441" s="6" t="s">
        <v>14562</v>
      </c>
      <c r="K11441" s="17">
        <v>4</v>
      </c>
      <c r="L11441" s="17" t="s">
        <v>7730</v>
      </c>
      <c r="M11441" s="9">
        <v>0.6</v>
      </c>
      <c r="N11441" s="9"/>
      <c r="O11441" s="21"/>
      <c r="Q11441" s="29"/>
      <c r="U11441" s="17"/>
      <c r="V11441" s="2">
        <v>1919</v>
      </c>
      <c r="Y11441" t="str">
        <f t="shared" si="700"/>
        <v/>
      </c>
      <c r="AA11441" t="str">
        <f t="shared" si="701"/>
        <v/>
      </c>
      <c r="AC11441" s="7"/>
      <c r="AD11441" t="s">
        <v>1449</v>
      </c>
      <c r="AE11441">
        <f t="shared" si="699"/>
        <v>0</v>
      </c>
      <c r="AG11441" s="2"/>
      <c r="AH11441" t="s">
        <v>3354</v>
      </c>
      <c r="AI11441" s="7" t="s">
        <v>4922</v>
      </c>
    </row>
    <row r="11442" spans="1:35" ht="11" customHeight="1" outlineLevel="1" x14ac:dyDescent="0.25">
      <c r="A11442" t="s">
        <v>4063</v>
      </c>
      <c r="C11442" s="2" t="s">
        <v>12953</v>
      </c>
      <c r="D11442" s="2">
        <v>2733</v>
      </c>
      <c r="E11442" s="7">
        <v>1985</v>
      </c>
      <c r="F11442" s="5" t="s">
        <v>2246</v>
      </c>
      <c r="H11442" s="5" t="s">
        <v>5398</v>
      </c>
      <c r="I11442" s="6" t="s">
        <v>4084</v>
      </c>
      <c r="J11442" s="6" t="s">
        <v>14563</v>
      </c>
      <c r="K11442" s="17">
        <v>3</v>
      </c>
      <c r="L11442" s="17" t="s">
        <v>7730</v>
      </c>
      <c r="M11442" s="9">
        <v>0.9</v>
      </c>
      <c r="N11442" s="9"/>
      <c r="O11442" s="21"/>
      <c r="Q11442" s="29"/>
      <c r="T11442">
        <v>1</v>
      </c>
      <c r="U11442" s="17"/>
      <c r="V11442" s="2"/>
      <c r="Y11442" t="str">
        <f t="shared" si="700"/>
        <v/>
      </c>
      <c r="AA11442" t="str">
        <f t="shared" si="701"/>
        <v/>
      </c>
      <c r="AC11442" s="7"/>
      <c r="AD11442" t="s">
        <v>4084</v>
      </c>
      <c r="AE11442">
        <f t="shared" si="699"/>
        <v>0</v>
      </c>
      <c r="AG11442" s="2"/>
      <c r="AI11442" s="7"/>
    </row>
    <row r="11443" spans="1:35" ht="11" customHeight="1" outlineLevel="1" x14ac:dyDescent="0.25">
      <c r="A11443" t="s">
        <v>4063</v>
      </c>
      <c r="C11443" s="2" t="s">
        <v>12953</v>
      </c>
      <c r="D11443" s="2">
        <v>2740</v>
      </c>
      <c r="E11443" s="7">
        <v>1985</v>
      </c>
      <c r="F11443" s="5" t="s">
        <v>2246</v>
      </c>
      <c r="H11443" s="5" t="s">
        <v>5398</v>
      </c>
      <c r="I11443" s="6" t="s">
        <v>4084</v>
      </c>
      <c r="J11443" s="6" t="s">
        <v>14564</v>
      </c>
      <c r="K11443" s="17">
        <v>3</v>
      </c>
      <c r="L11443" s="17" t="s">
        <v>7730</v>
      </c>
      <c r="M11443" s="9">
        <v>0.5</v>
      </c>
      <c r="N11443" s="9"/>
      <c r="O11443" s="21"/>
      <c r="Q11443" s="29"/>
      <c r="U11443" s="17"/>
      <c r="V11443" s="2"/>
      <c r="Y11443" t="str">
        <f t="shared" si="700"/>
        <v/>
      </c>
      <c r="AA11443" t="str">
        <f t="shared" si="701"/>
        <v/>
      </c>
      <c r="AC11443" s="7"/>
      <c r="AD11443" t="s">
        <v>4084</v>
      </c>
      <c r="AE11443">
        <f t="shared" si="699"/>
        <v>0</v>
      </c>
      <c r="AG11443" s="2"/>
      <c r="AI11443" s="7"/>
    </row>
    <row r="11444" spans="1:35" ht="11" customHeight="1" outlineLevel="1" x14ac:dyDescent="0.25">
      <c r="A11444" t="s">
        <v>4063</v>
      </c>
      <c r="C11444" s="2" t="s">
        <v>12953</v>
      </c>
      <c r="D11444" s="2" t="s">
        <v>18801</v>
      </c>
      <c r="E11444" s="7">
        <v>1985</v>
      </c>
      <c r="F11444" s="5" t="s">
        <v>1767</v>
      </c>
      <c r="H11444" s="5" t="s">
        <v>5398</v>
      </c>
      <c r="I11444" s="6" t="s">
        <v>6621</v>
      </c>
      <c r="J11444" s="6" t="s">
        <v>14565</v>
      </c>
      <c r="K11444" s="17">
        <v>3</v>
      </c>
      <c r="L11444" s="17" t="s">
        <v>7730</v>
      </c>
      <c r="M11444" s="9">
        <v>0.8</v>
      </c>
      <c r="N11444" s="9"/>
      <c r="O11444" s="21"/>
      <c r="Q11444" s="29"/>
      <c r="U11444" s="17"/>
      <c r="V11444" s="2">
        <v>2540</v>
      </c>
      <c r="Y11444" t="str">
        <f t="shared" si="700"/>
        <v/>
      </c>
      <c r="AA11444" t="str">
        <f t="shared" si="701"/>
        <v/>
      </c>
      <c r="AC11444" s="7"/>
      <c r="AD11444" t="s">
        <v>6621</v>
      </c>
      <c r="AE11444">
        <f t="shared" si="699"/>
        <v>0</v>
      </c>
      <c r="AG11444" s="2"/>
      <c r="AH11444" t="s">
        <v>4387</v>
      </c>
      <c r="AI11444" s="7" t="s">
        <v>4922</v>
      </c>
    </row>
    <row r="11445" spans="1:35" ht="11" customHeight="1" outlineLevel="1" x14ac:dyDescent="0.25">
      <c r="A11445" t="s">
        <v>4063</v>
      </c>
      <c r="C11445" s="2" t="s">
        <v>12953</v>
      </c>
      <c r="D11445" s="2">
        <v>3168</v>
      </c>
      <c r="E11445" s="7">
        <v>1989</v>
      </c>
      <c r="F11445" s="5" t="s">
        <v>1767</v>
      </c>
      <c r="H11445" s="5" t="s">
        <v>5398</v>
      </c>
      <c r="I11445" s="6" t="s">
        <v>4067</v>
      </c>
      <c r="J11445" s="6" t="s">
        <v>14566</v>
      </c>
      <c r="K11445" s="17">
        <v>5</v>
      </c>
      <c r="L11445" s="17" t="s">
        <v>7730</v>
      </c>
      <c r="M11445" s="9">
        <v>1.9</v>
      </c>
      <c r="N11445" s="9"/>
      <c r="O11445" s="21"/>
      <c r="Q11445" s="29"/>
      <c r="U11445" s="17"/>
      <c r="V11445" s="2">
        <v>2866</v>
      </c>
      <c r="Y11445" t="str">
        <f t="shared" si="700"/>
        <v/>
      </c>
      <c r="AA11445" t="str">
        <f t="shared" si="701"/>
        <v/>
      </c>
      <c r="AC11445" s="7"/>
      <c r="AD11445" t="s">
        <v>4067</v>
      </c>
      <c r="AE11445">
        <f t="shared" si="699"/>
        <v>0</v>
      </c>
      <c r="AG11445" s="2"/>
      <c r="AH11445" t="s">
        <v>2779</v>
      </c>
      <c r="AI11445" s="7" t="s">
        <v>4610</v>
      </c>
    </row>
    <row r="11446" spans="1:35" ht="11" customHeight="1" outlineLevel="1" x14ac:dyDescent="0.25">
      <c r="A11446" t="s">
        <v>4063</v>
      </c>
      <c r="C11446" s="2" t="s">
        <v>12953</v>
      </c>
      <c r="D11446" s="2">
        <v>3195</v>
      </c>
      <c r="E11446" s="7">
        <v>1990</v>
      </c>
      <c r="F11446" s="5" t="s">
        <v>2246</v>
      </c>
      <c r="H11446" s="5" t="s">
        <v>4156</v>
      </c>
      <c r="I11446" s="6" t="s">
        <v>4157</v>
      </c>
      <c r="J11446" s="6" t="s">
        <v>14567</v>
      </c>
      <c r="K11446" s="17">
        <v>5</v>
      </c>
      <c r="L11446" s="17" t="s">
        <v>7730</v>
      </c>
      <c r="M11446" s="9">
        <v>2</v>
      </c>
      <c r="N11446" s="9"/>
      <c r="O11446" s="21"/>
      <c r="Q11446" s="29"/>
      <c r="U11446" s="17"/>
      <c r="V11446" s="2">
        <v>2887</v>
      </c>
      <c r="Y11446" t="str">
        <f t="shared" si="700"/>
        <v/>
      </c>
      <c r="AA11446" t="str">
        <f t="shared" si="701"/>
        <v/>
      </c>
      <c r="AC11446" s="7"/>
      <c r="AD11446" t="s">
        <v>4157</v>
      </c>
      <c r="AE11446">
        <f t="shared" si="699"/>
        <v>0</v>
      </c>
      <c r="AG11446" s="2"/>
      <c r="AH11446" t="s">
        <v>2779</v>
      </c>
      <c r="AI11446" s="7" t="s">
        <v>4610</v>
      </c>
    </row>
    <row r="11447" spans="1:35" ht="11" customHeight="1" outlineLevel="1" x14ac:dyDescent="0.25">
      <c r="A11447" t="s">
        <v>4063</v>
      </c>
      <c r="C11447" s="2" t="s">
        <v>12953</v>
      </c>
      <c r="D11447" s="2">
        <v>3381</v>
      </c>
      <c r="E11447" s="7">
        <v>1992</v>
      </c>
      <c r="F11447" s="5" t="s">
        <v>2246</v>
      </c>
      <c r="H11447" s="5" t="s">
        <v>5398</v>
      </c>
      <c r="I11447" s="6" t="s">
        <v>4067</v>
      </c>
      <c r="J11447" s="6" t="s">
        <v>14568</v>
      </c>
      <c r="K11447" s="17">
        <v>5</v>
      </c>
      <c r="L11447" s="17" t="s">
        <v>7730</v>
      </c>
      <c r="M11447" s="9">
        <v>0.5</v>
      </c>
      <c r="N11447" s="9"/>
      <c r="O11447" s="21"/>
      <c r="Q11447" s="29"/>
      <c r="U11447" s="17"/>
      <c r="V11447" s="2">
        <v>3062</v>
      </c>
      <c r="Y11447" t="str">
        <f t="shared" si="700"/>
        <v/>
      </c>
      <c r="AA11447" t="str">
        <f t="shared" si="701"/>
        <v/>
      </c>
      <c r="AC11447" s="7"/>
      <c r="AD11447" t="s">
        <v>4067</v>
      </c>
      <c r="AE11447">
        <f t="shared" si="699"/>
        <v>0</v>
      </c>
      <c r="AG11447" s="2"/>
      <c r="AH11447" t="s">
        <v>2779</v>
      </c>
      <c r="AI11447" s="7" t="s">
        <v>4610</v>
      </c>
    </row>
    <row r="11448" spans="1:35" ht="11" customHeight="1" outlineLevel="1" x14ac:dyDescent="0.25">
      <c r="A11448" t="s">
        <v>4063</v>
      </c>
      <c r="C11448" s="2" t="s">
        <v>12953</v>
      </c>
      <c r="D11448" s="2">
        <v>3382</v>
      </c>
      <c r="E11448" s="7">
        <v>1992</v>
      </c>
      <c r="F11448" s="5" t="s">
        <v>2245</v>
      </c>
      <c r="H11448" s="5" t="s">
        <v>5398</v>
      </c>
      <c r="I11448" s="6" t="s">
        <v>4067</v>
      </c>
      <c r="J11448" s="6" t="s">
        <v>14568</v>
      </c>
      <c r="K11448" s="17">
        <v>3</v>
      </c>
      <c r="L11448" s="17" t="s">
        <v>7730</v>
      </c>
      <c r="M11448" s="9">
        <v>0.5</v>
      </c>
      <c r="N11448" s="9"/>
      <c r="O11448" s="21"/>
      <c r="Q11448" s="29"/>
      <c r="U11448" s="17"/>
      <c r="V11448" s="2">
        <v>3063</v>
      </c>
      <c r="Y11448" t="str">
        <f t="shared" si="700"/>
        <v/>
      </c>
      <c r="AA11448" t="str">
        <f t="shared" si="701"/>
        <v/>
      </c>
      <c r="AC11448" s="7"/>
      <c r="AD11448" t="s">
        <v>4067</v>
      </c>
      <c r="AE11448">
        <f t="shared" si="699"/>
        <v>0</v>
      </c>
      <c r="AG11448" s="2"/>
      <c r="AH11448" t="s">
        <v>2779</v>
      </c>
      <c r="AI11448" s="7" t="s">
        <v>4610</v>
      </c>
    </row>
    <row r="11449" spans="1:35" ht="11" customHeight="1" outlineLevel="1" x14ac:dyDescent="0.25">
      <c r="A11449" t="s">
        <v>4063</v>
      </c>
      <c r="C11449" s="2" t="s">
        <v>12953</v>
      </c>
      <c r="D11449" s="2">
        <v>3383</v>
      </c>
      <c r="E11449" s="7">
        <v>1992</v>
      </c>
      <c r="F11449" s="5" t="s">
        <v>2247</v>
      </c>
      <c r="H11449" s="5" t="s">
        <v>5398</v>
      </c>
      <c r="I11449" s="6" t="s">
        <v>4067</v>
      </c>
      <c r="J11449" s="6" t="s">
        <v>14568</v>
      </c>
      <c r="K11449" s="17">
        <v>1</v>
      </c>
      <c r="L11449" s="17" t="s">
        <v>7730</v>
      </c>
      <c r="M11449" s="9">
        <v>0.2</v>
      </c>
      <c r="N11449" s="9"/>
      <c r="O11449" s="21"/>
      <c r="Q11449" s="29"/>
      <c r="U11449" s="17"/>
      <c r="V11449" s="2">
        <v>3064</v>
      </c>
      <c r="Y11449" t="str">
        <f t="shared" si="700"/>
        <v/>
      </c>
      <c r="AA11449" t="str">
        <f t="shared" si="701"/>
        <v/>
      </c>
      <c r="AC11449" s="7"/>
      <c r="AD11449" t="s">
        <v>4067</v>
      </c>
      <c r="AE11449">
        <f t="shared" si="699"/>
        <v>0</v>
      </c>
      <c r="AG11449" s="2"/>
      <c r="AH11449" t="s">
        <v>2779</v>
      </c>
      <c r="AI11449" s="7" t="s">
        <v>4610</v>
      </c>
    </row>
    <row r="11450" spans="1:35" ht="11" customHeight="1" outlineLevel="1" x14ac:dyDescent="0.25">
      <c r="A11450" t="s">
        <v>4063</v>
      </c>
      <c r="C11450" s="2" t="s">
        <v>12953</v>
      </c>
      <c r="D11450" s="2">
        <v>3384</v>
      </c>
      <c r="E11450" s="7">
        <v>1992</v>
      </c>
      <c r="F11450" s="5" t="s">
        <v>2248</v>
      </c>
      <c r="H11450" s="5" t="s">
        <v>5398</v>
      </c>
      <c r="I11450" s="6" t="s">
        <v>4067</v>
      </c>
      <c r="J11450" s="6" t="s">
        <v>14568</v>
      </c>
      <c r="K11450" s="17">
        <v>3</v>
      </c>
      <c r="L11450" s="17" t="s">
        <v>7730</v>
      </c>
      <c r="M11450" s="9">
        <v>1.7</v>
      </c>
      <c r="N11450" s="9"/>
      <c r="O11450" s="21"/>
      <c r="Q11450" s="29"/>
      <c r="U11450" s="17"/>
      <c r="V11450" s="2">
        <v>3065</v>
      </c>
      <c r="Y11450" t="str">
        <f t="shared" si="700"/>
        <v/>
      </c>
      <c r="AA11450" t="str">
        <f t="shared" si="701"/>
        <v/>
      </c>
      <c r="AC11450" s="7"/>
      <c r="AD11450" t="s">
        <v>4067</v>
      </c>
      <c r="AE11450">
        <f t="shared" si="699"/>
        <v>0</v>
      </c>
      <c r="AG11450" s="2"/>
      <c r="AH11450" t="s">
        <v>2779</v>
      </c>
      <c r="AI11450" s="7" t="s">
        <v>4610</v>
      </c>
    </row>
    <row r="11451" spans="1:35" ht="11" customHeight="1" outlineLevel="1" x14ac:dyDescent="0.25">
      <c r="A11451" t="s">
        <v>4063</v>
      </c>
      <c r="C11451" s="2" t="s">
        <v>12953</v>
      </c>
      <c r="D11451" s="2">
        <v>3385</v>
      </c>
      <c r="E11451" s="7">
        <v>1992</v>
      </c>
      <c r="F11451" s="5" t="s">
        <v>1767</v>
      </c>
      <c r="H11451" s="5" t="s">
        <v>5398</v>
      </c>
      <c r="I11451" s="6" t="s">
        <v>4067</v>
      </c>
      <c r="J11451" s="6" t="s">
        <v>14568</v>
      </c>
      <c r="K11451" s="17">
        <v>5</v>
      </c>
      <c r="L11451" s="17" t="s">
        <v>20076</v>
      </c>
      <c r="M11451" s="9"/>
      <c r="N11451" s="9"/>
      <c r="O11451" s="21"/>
      <c r="Q11451" s="29"/>
      <c r="U11451" s="17"/>
      <c r="V11451" s="2">
        <v>3066</v>
      </c>
      <c r="Y11451" t="str">
        <f t="shared" si="700"/>
        <v/>
      </c>
      <c r="AA11451" t="str">
        <f t="shared" si="701"/>
        <v/>
      </c>
      <c r="AC11451" s="7"/>
      <c r="AD11451" t="s">
        <v>4067</v>
      </c>
      <c r="AE11451">
        <f t="shared" si="699"/>
        <v>0</v>
      </c>
      <c r="AG11451" s="2"/>
      <c r="AH11451" t="s">
        <v>2779</v>
      </c>
      <c r="AI11451" s="7" t="s">
        <v>4610</v>
      </c>
    </row>
    <row r="11452" spans="1:35" ht="11" customHeight="1" outlineLevel="1" x14ac:dyDescent="0.25">
      <c r="A11452" t="s">
        <v>4063</v>
      </c>
      <c r="C11452" s="2" t="s">
        <v>12953</v>
      </c>
      <c r="D11452" s="2" t="s">
        <v>14140</v>
      </c>
      <c r="E11452" s="7">
        <v>1992</v>
      </c>
      <c r="F11452" s="5" t="s">
        <v>14569</v>
      </c>
      <c r="H11452" s="5" t="s">
        <v>5398</v>
      </c>
      <c r="I11452" s="6" t="s">
        <v>4067</v>
      </c>
      <c r="J11452" s="6" t="s">
        <v>14568</v>
      </c>
      <c r="K11452" s="17">
        <v>1</v>
      </c>
      <c r="L11452" s="17" t="s">
        <v>7730</v>
      </c>
      <c r="M11452" s="9">
        <v>2</v>
      </c>
      <c r="N11452" s="9"/>
      <c r="O11452" s="21"/>
      <c r="Q11452" s="29"/>
      <c r="U11452" s="17"/>
      <c r="V11452" s="2">
        <v>3324</v>
      </c>
      <c r="Y11452" t="str">
        <f t="shared" si="700"/>
        <v/>
      </c>
      <c r="AA11452">
        <f t="shared" si="701"/>
        <v>1</v>
      </c>
      <c r="AC11452" s="7"/>
      <c r="AD11452" t="s">
        <v>4067</v>
      </c>
      <c r="AE11452">
        <f t="shared" si="699"/>
        <v>0</v>
      </c>
      <c r="AG11452" s="2"/>
      <c r="AH11452" t="s">
        <v>2779</v>
      </c>
      <c r="AI11452" s="7" t="s">
        <v>4922</v>
      </c>
    </row>
    <row r="11453" spans="1:35" ht="11" customHeight="1" outlineLevel="1" x14ac:dyDescent="0.25">
      <c r="A11453" t="s">
        <v>4063</v>
      </c>
      <c r="C11453" s="2" t="s">
        <v>12953</v>
      </c>
      <c r="D11453" s="2" t="s">
        <v>14571</v>
      </c>
      <c r="E11453" s="7">
        <v>1994</v>
      </c>
      <c r="F11453" s="5" t="s">
        <v>14572</v>
      </c>
      <c r="H11453" s="5" t="s">
        <v>5398</v>
      </c>
      <c r="I11453" s="6" t="s">
        <v>6357</v>
      </c>
      <c r="J11453" s="6" t="s">
        <v>14570</v>
      </c>
      <c r="K11453" s="17">
        <v>5</v>
      </c>
      <c r="L11453" s="17" t="s">
        <v>7730</v>
      </c>
      <c r="M11453" s="9">
        <v>6.7</v>
      </c>
      <c r="N11453" s="9"/>
      <c r="O11453" s="21"/>
      <c r="Q11453" s="29"/>
      <c r="U11453" s="17"/>
      <c r="V11453" s="2">
        <v>3330</v>
      </c>
      <c r="Y11453" t="str">
        <f t="shared" si="700"/>
        <v/>
      </c>
      <c r="AA11453">
        <f t="shared" si="701"/>
        <v>1</v>
      </c>
      <c r="AC11453" s="7"/>
      <c r="AD11453" t="s">
        <v>6357</v>
      </c>
      <c r="AE11453">
        <f t="shared" si="699"/>
        <v>0</v>
      </c>
      <c r="AG11453" s="2"/>
      <c r="AH11453" t="s">
        <v>2779</v>
      </c>
      <c r="AI11453" s="7" t="s">
        <v>4922</v>
      </c>
    </row>
    <row r="11454" spans="1:35" ht="11" customHeight="1" outlineLevel="1" x14ac:dyDescent="0.25">
      <c r="A11454" t="s">
        <v>4063</v>
      </c>
      <c r="C11454" s="2" t="s">
        <v>12953</v>
      </c>
      <c r="D11454" s="2" t="s">
        <v>14573</v>
      </c>
      <c r="E11454" s="7">
        <v>1994</v>
      </c>
      <c r="F11454" s="5" t="s">
        <v>14574</v>
      </c>
      <c r="H11454" s="5" t="s">
        <v>5398</v>
      </c>
      <c r="I11454" s="6" t="s">
        <v>6357</v>
      </c>
      <c r="J11454" s="6" t="s">
        <v>14570</v>
      </c>
      <c r="K11454" s="17">
        <v>5</v>
      </c>
      <c r="L11454" s="17" t="s">
        <v>7730</v>
      </c>
      <c r="M11454" s="9">
        <v>5.8</v>
      </c>
      <c r="N11454" s="9"/>
      <c r="O11454" s="21"/>
      <c r="Q11454" s="29"/>
      <c r="U11454" s="17"/>
      <c r="V11454" s="2" t="s">
        <v>2496</v>
      </c>
      <c r="Y11454" t="str">
        <f t="shared" si="700"/>
        <v/>
      </c>
      <c r="AA11454">
        <f t="shared" si="701"/>
        <v>1</v>
      </c>
      <c r="AC11454" s="7"/>
      <c r="AD11454" t="s">
        <v>6357</v>
      </c>
      <c r="AE11454">
        <f t="shared" si="699"/>
        <v>0</v>
      </c>
      <c r="AG11454" s="2"/>
      <c r="AH11454" t="s">
        <v>2779</v>
      </c>
      <c r="AI11454" s="7" t="s">
        <v>4922</v>
      </c>
    </row>
    <row r="11455" spans="1:35" ht="11" customHeight="1" outlineLevel="1" x14ac:dyDescent="0.25">
      <c r="A11455" t="s">
        <v>4063</v>
      </c>
      <c r="C11455" s="2" t="s">
        <v>12953</v>
      </c>
      <c r="D11455" s="2">
        <v>3669</v>
      </c>
      <c r="E11455" s="7">
        <v>1994</v>
      </c>
      <c r="F11455" s="5" t="s">
        <v>14575</v>
      </c>
      <c r="H11455" s="5" t="s">
        <v>5398</v>
      </c>
      <c r="I11455" s="6" t="s">
        <v>6357</v>
      </c>
      <c r="J11455" s="6" t="s">
        <v>14570</v>
      </c>
      <c r="K11455" s="17">
        <v>5</v>
      </c>
      <c r="L11455" s="17" t="s">
        <v>7730</v>
      </c>
      <c r="M11455" s="9">
        <v>2</v>
      </c>
      <c r="N11455" s="9"/>
      <c r="O11455" s="21"/>
      <c r="Q11455" s="29"/>
      <c r="U11455" s="17"/>
      <c r="V11455" s="2" t="s">
        <v>3850</v>
      </c>
      <c r="Y11455" t="str">
        <f t="shared" si="700"/>
        <v/>
      </c>
      <c r="AA11455">
        <f t="shared" si="701"/>
        <v>1</v>
      </c>
      <c r="AC11455" s="7"/>
      <c r="AD11455" t="s">
        <v>6357</v>
      </c>
      <c r="AE11455">
        <f t="shared" si="699"/>
        <v>0</v>
      </c>
      <c r="AG11455" s="2"/>
      <c r="AH11455" t="s">
        <v>2779</v>
      </c>
      <c r="AI11455" s="7" t="s">
        <v>4922</v>
      </c>
    </row>
    <row r="11456" spans="1:35" ht="11" customHeight="1" outlineLevel="1" x14ac:dyDescent="0.25">
      <c r="A11456" t="s">
        <v>4063</v>
      </c>
      <c r="C11456" s="2" t="s">
        <v>12953</v>
      </c>
      <c r="D11456" s="2" t="s">
        <v>14576</v>
      </c>
      <c r="E11456" s="7">
        <v>1994</v>
      </c>
      <c r="F11456" s="5" t="s">
        <v>14577</v>
      </c>
      <c r="H11456" s="5" t="s">
        <v>5398</v>
      </c>
      <c r="I11456" s="6" t="s">
        <v>4155</v>
      </c>
      <c r="J11456" s="6" t="s">
        <v>14578</v>
      </c>
      <c r="K11456" s="17">
        <v>3</v>
      </c>
      <c r="L11456" s="17" t="s">
        <v>7730</v>
      </c>
      <c r="M11456" s="9">
        <v>4</v>
      </c>
      <c r="N11456" s="9"/>
      <c r="O11456" s="21"/>
      <c r="Q11456" s="29"/>
      <c r="U11456" s="17"/>
      <c r="V11456" s="2">
        <v>3391</v>
      </c>
      <c r="Y11456" t="str">
        <f t="shared" si="700"/>
        <v/>
      </c>
      <c r="AA11456">
        <f t="shared" si="701"/>
        <v>1</v>
      </c>
      <c r="AC11456" s="7"/>
      <c r="AD11456" t="s">
        <v>4155</v>
      </c>
      <c r="AE11456">
        <f t="shared" si="699"/>
        <v>0</v>
      </c>
      <c r="AG11456" s="2"/>
      <c r="AH11456" t="s">
        <v>2779</v>
      </c>
      <c r="AI11456" s="7" t="s">
        <v>4922</v>
      </c>
    </row>
    <row r="11457" spans="1:35" ht="11" customHeight="1" outlineLevel="1" x14ac:dyDescent="0.25">
      <c r="A11457" t="s">
        <v>4063</v>
      </c>
      <c r="C11457" s="2" t="s">
        <v>12953</v>
      </c>
      <c r="D11457" s="2" t="s">
        <v>14579</v>
      </c>
      <c r="E11457" s="7">
        <v>1994</v>
      </c>
      <c r="F11457" s="5" t="s">
        <v>14580</v>
      </c>
      <c r="H11457" s="5" t="s">
        <v>5398</v>
      </c>
      <c r="I11457" s="6" t="s">
        <v>14581</v>
      </c>
      <c r="J11457" s="6" t="s">
        <v>14582</v>
      </c>
      <c r="K11457" s="17">
        <v>1</v>
      </c>
      <c r="L11457" s="17" t="s">
        <v>7730</v>
      </c>
      <c r="M11457" s="9">
        <v>5</v>
      </c>
      <c r="N11457" s="9"/>
      <c r="O11457" s="21"/>
      <c r="Q11457" s="29"/>
      <c r="U11457" s="17"/>
      <c r="V11457" s="2">
        <v>3452</v>
      </c>
      <c r="Y11457" t="str">
        <f t="shared" si="700"/>
        <v/>
      </c>
      <c r="AA11457">
        <f t="shared" si="701"/>
        <v>1</v>
      </c>
      <c r="AC11457" s="7"/>
      <c r="AD11457" t="s">
        <v>14581</v>
      </c>
      <c r="AE11457">
        <f t="shared" ref="AE11457:AE11488" si="702">COUNTIF(I11457,"*Fuji*")</f>
        <v>0</v>
      </c>
      <c r="AG11457" s="2"/>
      <c r="AI11457" s="7"/>
    </row>
    <row r="11458" spans="1:35" ht="11" customHeight="1" outlineLevel="1" x14ac:dyDescent="0.25">
      <c r="A11458" t="s">
        <v>4063</v>
      </c>
      <c r="C11458" s="2" t="s">
        <v>12953</v>
      </c>
      <c r="D11458" s="2">
        <v>3803</v>
      </c>
      <c r="E11458" s="7">
        <v>1994</v>
      </c>
      <c r="F11458" s="5" t="s">
        <v>14583</v>
      </c>
      <c r="H11458" s="5" t="s">
        <v>5398</v>
      </c>
      <c r="I11458" s="6" t="s">
        <v>14585</v>
      </c>
      <c r="J11458" s="6" t="s">
        <v>10701</v>
      </c>
      <c r="K11458" s="17">
        <v>3</v>
      </c>
      <c r="L11458" s="17" t="s">
        <v>7730</v>
      </c>
      <c r="M11458" s="9">
        <v>1</v>
      </c>
      <c r="N11458" s="9"/>
      <c r="O11458" s="21"/>
      <c r="Q11458" s="29"/>
      <c r="U11458" s="17"/>
      <c r="V11458" s="2"/>
      <c r="Y11458" t="str">
        <f t="shared" si="700"/>
        <v/>
      </c>
      <c r="AA11458" t="str">
        <f t="shared" si="701"/>
        <v/>
      </c>
      <c r="AC11458" s="7"/>
      <c r="AD11458" t="s">
        <v>14585</v>
      </c>
      <c r="AE11458">
        <f t="shared" si="702"/>
        <v>0</v>
      </c>
      <c r="AG11458" s="2"/>
      <c r="AI11458" s="7"/>
    </row>
    <row r="11459" spans="1:35" ht="11" customHeight="1" outlineLevel="1" x14ac:dyDescent="0.25">
      <c r="A11459" t="s">
        <v>4063</v>
      </c>
      <c r="C11459" s="2" t="s">
        <v>12953</v>
      </c>
      <c r="D11459" s="2">
        <v>3804</v>
      </c>
      <c r="E11459" s="7">
        <v>1994</v>
      </c>
      <c r="F11459" s="5" t="s">
        <v>14584</v>
      </c>
      <c r="H11459" s="5" t="s">
        <v>5398</v>
      </c>
      <c r="I11459" s="6" t="s">
        <v>14585</v>
      </c>
      <c r="J11459" s="6" t="s">
        <v>10701</v>
      </c>
      <c r="K11459" s="17">
        <v>3</v>
      </c>
      <c r="L11459" s="17" t="s">
        <v>7730</v>
      </c>
      <c r="M11459" s="9">
        <v>5.2</v>
      </c>
      <c r="N11459" s="9"/>
      <c r="O11459" s="21"/>
      <c r="Q11459" s="29"/>
      <c r="U11459" s="17"/>
      <c r="V11459" s="2"/>
      <c r="Y11459" t="str">
        <f t="shared" si="700"/>
        <v/>
      </c>
      <c r="AA11459" t="str">
        <f t="shared" si="701"/>
        <v/>
      </c>
      <c r="AC11459" s="7"/>
      <c r="AD11459" t="s">
        <v>14585</v>
      </c>
      <c r="AE11459">
        <f t="shared" si="702"/>
        <v>0</v>
      </c>
      <c r="AG11459" s="2"/>
      <c r="AI11459" s="7"/>
    </row>
    <row r="11460" spans="1:35" ht="11" customHeight="1" outlineLevel="1" x14ac:dyDescent="0.25">
      <c r="A11460" t="s">
        <v>4063</v>
      </c>
      <c r="C11460" s="2" t="s">
        <v>12953</v>
      </c>
      <c r="D11460" s="3" t="s">
        <v>22452</v>
      </c>
      <c r="E11460" s="7">
        <v>1994</v>
      </c>
      <c r="F11460" s="8" t="s">
        <v>22453</v>
      </c>
      <c r="H11460" s="5" t="s">
        <v>5398</v>
      </c>
      <c r="I11460" s="6" t="s">
        <v>81</v>
      </c>
      <c r="J11460" s="39" t="s">
        <v>19254</v>
      </c>
      <c r="K11460" s="17">
        <v>3</v>
      </c>
      <c r="L11460" s="17" t="s">
        <v>7730</v>
      </c>
      <c r="M11460" s="9">
        <v>3.75</v>
      </c>
      <c r="N11460" s="9"/>
      <c r="O11460" s="21"/>
      <c r="Q11460" s="29"/>
      <c r="U11460" s="17"/>
      <c r="V11460" s="2">
        <v>3486</v>
      </c>
      <c r="Y11460" t="str">
        <f t="shared" si="700"/>
        <v/>
      </c>
      <c r="AA11460">
        <f t="shared" si="701"/>
        <v>1</v>
      </c>
      <c r="AB11460">
        <v>1</v>
      </c>
      <c r="AC11460" s="7"/>
      <c r="AD11460" t="s">
        <v>81</v>
      </c>
      <c r="AE11460">
        <f t="shared" si="702"/>
        <v>0</v>
      </c>
      <c r="AG11460" s="2"/>
      <c r="AH11460" t="s">
        <v>3354</v>
      </c>
      <c r="AI11460" s="7" t="s">
        <v>4922</v>
      </c>
    </row>
    <row r="11461" spans="1:35" ht="11" customHeight="1" outlineLevel="1" x14ac:dyDescent="0.25">
      <c r="A11461" t="s">
        <v>4063</v>
      </c>
      <c r="C11461" s="2" t="s">
        <v>12953</v>
      </c>
      <c r="D11461" s="3" t="s">
        <v>22454</v>
      </c>
      <c r="E11461" s="7">
        <v>1994</v>
      </c>
      <c r="F11461" s="8" t="s">
        <v>22453</v>
      </c>
      <c r="H11461" s="5" t="s">
        <v>5398</v>
      </c>
      <c r="I11461" s="6" t="s">
        <v>81</v>
      </c>
      <c r="J11461" s="39" t="s">
        <v>19254</v>
      </c>
      <c r="K11461" s="17">
        <v>3</v>
      </c>
      <c r="L11461" s="17" t="s">
        <v>7730</v>
      </c>
      <c r="M11461" s="9">
        <v>3.75</v>
      </c>
      <c r="N11461" s="9"/>
      <c r="O11461" s="21"/>
      <c r="Q11461" s="29"/>
      <c r="U11461" s="17"/>
      <c r="V11461" s="2">
        <v>3487</v>
      </c>
      <c r="Y11461" t="str">
        <f t="shared" si="700"/>
        <v/>
      </c>
      <c r="AA11461">
        <f t="shared" si="701"/>
        <v>1</v>
      </c>
      <c r="AB11461">
        <v>1</v>
      </c>
      <c r="AC11461" s="7"/>
      <c r="AD11461" t="s">
        <v>81</v>
      </c>
      <c r="AE11461">
        <f t="shared" si="702"/>
        <v>0</v>
      </c>
      <c r="AG11461" s="2"/>
      <c r="AH11461" t="s">
        <v>3354</v>
      </c>
      <c r="AI11461" s="7" t="s">
        <v>4922</v>
      </c>
    </row>
    <row r="11462" spans="1:35" ht="11" customHeight="1" outlineLevel="1" x14ac:dyDescent="0.25">
      <c r="A11462" t="s">
        <v>4063</v>
      </c>
      <c r="C11462" s="2" t="s">
        <v>12953</v>
      </c>
      <c r="D11462" s="3" t="s">
        <v>22455</v>
      </c>
      <c r="E11462" s="7">
        <v>1994</v>
      </c>
      <c r="F11462" s="8" t="s">
        <v>22453</v>
      </c>
      <c r="H11462" s="5" t="s">
        <v>5398</v>
      </c>
      <c r="I11462" s="6" t="s">
        <v>81</v>
      </c>
      <c r="J11462" s="39" t="s">
        <v>19254</v>
      </c>
      <c r="K11462" s="17">
        <v>3</v>
      </c>
      <c r="L11462" s="17" t="s">
        <v>7730</v>
      </c>
      <c r="M11462" s="9">
        <v>3.75</v>
      </c>
      <c r="N11462" s="9"/>
      <c r="O11462" s="21"/>
      <c r="Q11462" s="29"/>
      <c r="U11462" s="17"/>
      <c r="V11462" s="2">
        <v>3488</v>
      </c>
      <c r="Y11462" t="str">
        <f t="shared" si="700"/>
        <v/>
      </c>
      <c r="AA11462">
        <f t="shared" si="701"/>
        <v>1</v>
      </c>
      <c r="AB11462">
        <v>1</v>
      </c>
      <c r="AC11462" s="7"/>
      <c r="AD11462" t="s">
        <v>81</v>
      </c>
      <c r="AE11462">
        <f t="shared" si="702"/>
        <v>0</v>
      </c>
      <c r="AG11462" s="2"/>
      <c r="AH11462" t="s">
        <v>3354</v>
      </c>
      <c r="AI11462" s="7" t="s">
        <v>4922</v>
      </c>
    </row>
    <row r="11463" spans="1:35" ht="11" customHeight="1" outlineLevel="1" x14ac:dyDescent="0.25">
      <c r="A11463" t="s">
        <v>4063</v>
      </c>
      <c r="C11463" s="2" t="s">
        <v>12953</v>
      </c>
      <c r="D11463" s="2">
        <v>3868</v>
      </c>
      <c r="E11463" s="7">
        <v>1995</v>
      </c>
      <c r="F11463" s="5" t="s">
        <v>2245</v>
      </c>
      <c r="H11463" s="5" t="s">
        <v>5398</v>
      </c>
      <c r="I11463" s="6" t="s">
        <v>9223</v>
      </c>
      <c r="J11463" s="6" t="s">
        <v>14586</v>
      </c>
      <c r="K11463" s="17">
        <v>7</v>
      </c>
      <c r="L11463" s="17" t="s">
        <v>7730</v>
      </c>
      <c r="M11463" s="9">
        <v>2.6</v>
      </c>
      <c r="N11463" s="9"/>
      <c r="O11463" s="21"/>
      <c r="Q11463" s="29"/>
      <c r="U11463" s="17"/>
      <c r="V11463" s="2"/>
      <c r="Y11463" t="str">
        <f t="shared" si="700"/>
        <v/>
      </c>
      <c r="AA11463" t="str">
        <f t="shared" si="701"/>
        <v/>
      </c>
      <c r="AC11463" s="7"/>
      <c r="AD11463" t="s">
        <v>9223</v>
      </c>
      <c r="AE11463">
        <f t="shared" si="702"/>
        <v>0</v>
      </c>
      <c r="AG11463" s="2"/>
      <c r="AI11463" s="7"/>
    </row>
    <row r="11464" spans="1:35" ht="11" customHeight="1" outlineLevel="1" x14ac:dyDescent="0.25">
      <c r="A11464" t="s">
        <v>4063</v>
      </c>
      <c r="C11464" s="2" t="s">
        <v>12953</v>
      </c>
      <c r="D11464" s="2" t="s">
        <v>18802</v>
      </c>
      <c r="E11464" s="7">
        <v>1996</v>
      </c>
      <c r="F11464" s="5" t="s">
        <v>14575</v>
      </c>
      <c r="H11464" s="5" t="s">
        <v>5398</v>
      </c>
      <c r="I11464" s="6" t="s">
        <v>4067</v>
      </c>
      <c r="J11464" s="6" t="s">
        <v>14587</v>
      </c>
      <c r="K11464" s="17">
        <v>3</v>
      </c>
      <c r="L11464" s="17" t="s">
        <v>7730</v>
      </c>
      <c r="M11464" s="9">
        <v>3.5</v>
      </c>
      <c r="N11464" s="9"/>
      <c r="O11464" s="21"/>
      <c r="Q11464" s="29"/>
      <c r="U11464" s="17"/>
      <c r="V11464" s="2"/>
      <c r="Y11464" t="str">
        <f t="shared" si="700"/>
        <v/>
      </c>
      <c r="AA11464">
        <f t="shared" si="701"/>
        <v>1</v>
      </c>
      <c r="AC11464" s="7"/>
      <c r="AD11464" t="s">
        <v>4067</v>
      </c>
      <c r="AE11464">
        <f t="shared" si="702"/>
        <v>0</v>
      </c>
      <c r="AG11464" s="2"/>
      <c r="AI11464" s="7"/>
    </row>
    <row r="11465" spans="1:35" ht="11" customHeight="1" outlineLevel="1" x14ac:dyDescent="0.25">
      <c r="A11465" t="s">
        <v>4063</v>
      </c>
      <c r="C11465" s="2" t="s">
        <v>12953</v>
      </c>
      <c r="D11465" s="2">
        <v>4118</v>
      </c>
      <c r="E11465" s="7">
        <v>1997</v>
      </c>
      <c r="F11465" s="5" t="s">
        <v>2248</v>
      </c>
      <c r="H11465" s="5" t="s">
        <v>5398</v>
      </c>
      <c r="I11465" s="6" t="s">
        <v>4067</v>
      </c>
      <c r="J11465" s="6" t="s">
        <v>14589</v>
      </c>
      <c r="K11465" s="17">
        <v>3</v>
      </c>
      <c r="L11465" s="17" t="s">
        <v>7730</v>
      </c>
      <c r="M11465" s="9">
        <v>0.9</v>
      </c>
      <c r="N11465" s="9"/>
      <c r="O11465" s="21"/>
      <c r="Q11465" s="29"/>
      <c r="U11465" s="17"/>
      <c r="V11465" s="2"/>
      <c r="Y11465" t="str">
        <f t="shared" si="700"/>
        <v/>
      </c>
      <c r="AA11465" t="str">
        <f t="shared" si="701"/>
        <v/>
      </c>
      <c r="AC11465" s="7"/>
      <c r="AD11465" t="s">
        <v>4067</v>
      </c>
      <c r="AE11465">
        <f t="shared" si="702"/>
        <v>0</v>
      </c>
      <c r="AG11465" s="2"/>
      <c r="AI11465" s="7"/>
    </row>
    <row r="11466" spans="1:35" ht="11" customHeight="1" outlineLevel="1" x14ac:dyDescent="0.25">
      <c r="A11466" t="s">
        <v>4063</v>
      </c>
      <c r="C11466" s="2" t="s">
        <v>12953</v>
      </c>
      <c r="D11466" s="2" t="s">
        <v>18803</v>
      </c>
      <c r="E11466" s="7">
        <v>1997</v>
      </c>
      <c r="F11466" s="5" t="s">
        <v>14588</v>
      </c>
      <c r="H11466" s="5" t="s">
        <v>5398</v>
      </c>
      <c r="I11466" s="6" t="s">
        <v>4067</v>
      </c>
      <c r="J11466" s="6" t="s">
        <v>14589</v>
      </c>
      <c r="K11466" s="17">
        <v>3</v>
      </c>
      <c r="L11466" s="17" t="s">
        <v>7730</v>
      </c>
      <c r="M11466" s="9">
        <v>6.8</v>
      </c>
      <c r="N11466" s="9"/>
      <c r="O11466" s="21"/>
      <c r="Q11466" s="29"/>
      <c r="U11466" s="17"/>
      <c r="V11466" s="2"/>
      <c r="Y11466" t="str">
        <f t="shared" si="700"/>
        <v/>
      </c>
      <c r="AA11466">
        <f t="shared" si="701"/>
        <v>1</v>
      </c>
      <c r="AC11466" s="7"/>
      <c r="AD11466" t="s">
        <v>4067</v>
      </c>
      <c r="AE11466">
        <f t="shared" si="702"/>
        <v>0</v>
      </c>
      <c r="AG11466" s="2"/>
      <c r="AI11466" s="7"/>
    </row>
    <row r="11467" spans="1:35" ht="11" customHeight="1" outlineLevel="1" x14ac:dyDescent="0.25">
      <c r="A11467" t="s">
        <v>4063</v>
      </c>
      <c r="C11467" s="2" t="s">
        <v>12953</v>
      </c>
      <c r="D11467" s="2">
        <v>4407</v>
      </c>
      <c r="E11467" s="7">
        <v>2000</v>
      </c>
      <c r="F11467" s="5" t="s">
        <v>2245</v>
      </c>
      <c r="H11467" s="5" t="s">
        <v>5398</v>
      </c>
      <c r="I11467" s="6" t="s">
        <v>4067</v>
      </c>
      <c r="J11467" s="6" t="s">
        <v>14590</v>
      </c>
      <c r="K11467" s="17">
        <v>5</v>
      </c>
      <c r="L11467" s="17" t="s">
        <v>7730</v>
      </c>
      <c r="M11467" s="9">
        <v>0.35</v>
      </c>
      <c r="N11467" s="9"/>
      <c r="O11467" s="21"/>
      <c r="Q11467" s="29"/>
      <c r="U11467" s="17"/>
      <c r="V11467" s="2" t="s">
        <v>4062</v>
      </c>
      <c r="Y11467" t="str">
        <f t="shared" si="700"/>
        <v/>
      </c>
      <c r="AA11467" t="str">
        <f t="shared" si="701"/>
        <v/>
      </c>
      <c r="AC11467" s="7"/>
      <c r="AD11467" t="s">
        <v>4067</v>
      </c>
      <c r="AE11467">
        <f t="shared" si="702"/>
        <v>0</v>
      </c>
      <c r="AG11467" s="2"/>
      <c r="AH11467" t="s">
        <v>2779</v>
      </c>
      <c r="AI11467" s="7"/>
    </row>
    <row r="11468" spans="1:35" ht="11" customHeight="1" outlineLevel="1" x14ac:dyDescent="0.25">
      <c r="A11468" t="s">
        <v>4063</v>
      </c>
      <c r="C11468" s="2" t="s">
        <v>12953</v>
      </c>
      <c r="D11468" s="2">
        <v>4408</v>
      </c>
      <c r="E11468" s="7">
        <v>2000</v>
      </c>
      <c r="F11468" s="5" t="s">
        <v>2245</v>
      </c>
      <c r="H11468" s="5" t="s">
        <v>5398</v>
      </c>
      <c r="I11468" s="6" t="s">
        <v>4067</v>
      </c>
      <c r="J11468" s="6"/>
      <c r="K11468" s="17">
        <v>5</v>
      </c>
      <c r="L11468" s="17" t="s">
        <v>7730</v>
      </c>
      <c r="M11468" s="9">
        <v>0.35</v>
      </c>
      <c r="N11468" s="9"/>
      <c r="O11468" s="21"/>
      <c r="Q11468" s="29"/>
      <c r="U11468" s="17"/>
      <c r="V11468" s="2" t="s">
        <v>4062</v>
      </c>
      <c r="Y11468" t="str">
        <f t="shared" si="700"/>
        <v/>
      </c>
      <c r="AA11468" t="str">
        <f t="shared" si="701"/>
        <v/>
      </c>
      <c r="AC11468" s="7"/>
      <c r="AD11468" t="s">
        <v>4067</v>
      </c>
      <c r="AE11468">
        <f t="shared" si="702"/>
        <v>0</v>
      </c>
      <c r="AG11468" s="2"/>
      <c r="AH11468" t="s">
        <v>2779</v>
      </c>
      <c r="AI11468" s="7"/>
    </row>
    <row r="11469" spans="1:35" ht="11" customHeight="1" outlineLevel="1" x14ac:dyDescent="0.25">
      <c r="A11469" t="s">
        <v>4063</v>
      </c>
      <c r="C11469" s="2" t="s">
        <v>12953</v>
      </c>
      <c r="D11469" s="2">
        <v>4409</v>
      </c>
      <c r="E11469" s="7">
        <v>2000</v>
      </c>
      <c r="F11469" s="5" t="s">
        <v>2245</v>
      </c>
      <c r="H11469" s="5" t="s">
        <v>5398</v>
      </c>
      <c r="I11469" s="6" t="s">
        <v>4067</v>
      </c>
      <c r="J11469" s="6"/>
      <c r="K11469" s="17">
        <v>5</v>
      </c>
      <c r="L11469" s="17" t="s">
        <v>7730</v>
      </c>
      <c r="M11469" s="9">
        <v>0.35</v>
      </c>
      <c r="N11469" s="9"/>
      <c r="O11469" s="21"/>
      <c r="Q11469" s="29"/>
      <c r="U11469" s="17"/>
      <c r="V11469" s="2" t="s">
        <v>4062</v>
      </c>
      <c r="Y11469" t="str">
        <f t="shared" si="700"/>
        <v/>
      </c>
      <c r="AA11469" t="str">
        <f t="shared" si="701"/>
        <v/>
      </c>
      <c r="AC11469" s="7"/>
      <c r="AD11469" t="s">
        <v>4067</v>
      </c>
      <c r="AE11469">
        <f t="shared" si="702"/>
        <v>0</v>
      </c>
      <c r="AG11469" s="2"/>
      <c r="AH11469" t="s">
        <v>2779</v>
      </c>
      <c r="AI11469" s="7"/>
    </row>
    <row r="11470" spans="1:35" ht="11" customHeight="1" outlineLevel="1" x14ac:dyDescent="0.25">
      <c r="A11470" t="s">
        <v>4063</v>
      </c>
      <c r="C11470" s="2" t="s">
        <v>12953</v>
      </c>
      <c r="D11470" s="2">
        <v>4521</v>
      </c>
      <c r="E11470" s="7">
        <v>2000</v>
      </c>
      <c r="F11470" s="5" t="s">
        <v>2247</v>
      </c>
      <c r="H11470" s="5" t="s">
        <v>5398</v>
      </c>
      <c r="I11470" s="6" t="s">
        <v>9223</v>
      </c>
      <c r="J11470" s="6" t="s">
        <v>7554</v>
      </c>
      <c r="K11470" s="17">
        <v>7</v>
      </c>
      <c r="L11470" s="17" t="s">
        <v>7730</v>
      </c>
      <c r="M11470" s="9">
        <v>2.6</v>
      </c>
      <c r="N11470" s="9"/>
      <c r="O11470" s="21"/>
      <c r="Q11470" s="29"/>
      <c r="U11470" s="17"/>
      <c r="V11470" s="2"/>
      <c r="Y11470" t="str">
        <f t="shared" si="700"/>
        <v/>
      </c>
      <c r="AA11470" t="str">
        <f t="shared" si="701"/>
        <v/>
      </c>
      <c r="AC11470" s="7"/>
      <c r="AD11470" t="s">
        <v>9223</v>
      </c>
      <c r="AE11470">
        <f t="shared" si="702"/>
        <v>0</v>
      </c>
      <c r="AG11470" s="2"/>
      <c r="AI11470" s="7"/>
    </row>
    <row r="11471" spans="1:35" ht="11" customHeight="1" outlineLevel="1" x14ac:dyDescent="0.25">
      <c r="A11471" t="s">
        <v>4063</v>
      </c>
      <c r="C11471" s="2" t="s">
        <v>12953</v>
      </c>
      <c r="D11471" s="2">
        <v>4522</v>
      </c>
      <c r="E11471" s="7">
        <v>2000</v>
      </c>
      <c r="F11471" s="5" t="s">
        <v>14592</v>
      </c>
      <c r="H11471" s="5" t="s">
        <v>5398</v>
      </c>
      <c r="I11471" s="6" t="s">
        <v>9223</v>
      </c>
      <c r="J11471" s="6" t="s">
        <v>7554</v>
      </c>
      <c r="K11471" s="17">
        <v>7</v>
      </c>
      <c r="L11471" s="17" t="s">
        <v>7730</v>
      </c>
      <c r="M11471" s="9">
        <v>2.6</v>
      </c>
      <c r="N11471" s="9"/>
      <c r="O11471" s="21"/>
      <c r="Q11471" s="29"/>
      <c r="U11471" s="17"/>
      <c r="V11471" s="2"/>
      <c r="Y11471" t="str">
        <f t="shared" si="700"/>
        <v/>
      </c>
      <c r="AA11471" t="str">
        <f t="shared" si="701"/>
        <v/>
      </c>
      <c r="AC11471" s="7"/>
      <c r="AD11471" t="s">
        <v>9223</v>
      </c>
      <c r="AE11471">
        <f t="shared" si="702"/>
        <v>0</v>
      </c>
      <c r="AG11471" s="2"/>
      <c r="AI11471" s="7"/>
    </row>
    <row r="11472" spans="1:35" ht="11" customHeight="1" outlineLevel="1" x14ac:dyDescent="0.25">
      <c r="A11472" t="s">
        <v>4063</v>
      </c>
      <c r="C11472" s="2" t="s">
        <v>12953</v>
      </c>
      <c r="D11472" s="2">
        <v>4523</v>
      </c>
      <c r="E11472" s="7">
        <v>2000</v>
      </c>
      <c r="F11472" s="5" t="s">
        <v>14593</v>
      </c>
      <c r="H11472" s="5" t="s">
        <v>5398</v>
      </c>
      <c r="I11472" s="6" t="s">
        <v>9223</v>
      </c>
      <c r="J11472" s="6" t="s">
        <v>7554</v>
      </c>
      <c r="K11472" s="17">
        <v>7</v>
      </c>
      <c r="L11472" s="17" t="s">
        <v>20076</v>
      </c>
      <c r="M11472" s="9"/>
      <c r="N11472" s="9"/>
      <c r="O11472" s="21"/>
      <c r="Q11472" s="29"/>
      <c r="U11472" s="17"/>
      <c r="V11472" s="2"/>
      <c r="Y11472" t="str">
        <f t="shared" si="700"/>
        <v/>
      </c>
      <c r="AA11472" t="str">
        <f t="shared" si="701"/>
        <v/>
      </c>
      <c r="AC11472" s="7"/>
      <c r="AD11472" t="s">
        <v>9223</v>
      </c>
      <c r="AE11472">
        <f t="shared" si="702"/>
        <v>0</v>
      </c>
      <c r="AG11472" s="2"/>
      <c r="AI11472" s="7"/>
    </row>
    <row r="11473" spans="1:35" ht="11" customHeight="1" outlineLevel="1" x14ac:dyDescent="0.25">
      <c r="A11473" t="s">
        <v>4063</v>
      </c>
      <c r="C11473" s="2" t="s">
        <v>12953</v>
      </c>
      <c r="D11473" s="2" t="s">
        <v>14591</v>
      </c>
      <c r="E11473" s="7">
        <v>2000</v>
      </c>
      <c r="F11473" s="5" t="s">
        <v>14594</v>
      </c>
      <c r="H11473" s="5" t="s">
        <v>5398</v>
      </c>
      <c r="I11473" s="6" t="s">
        <v>9223</v>
      </c>
      <c r="J11473" s="6" t="s">
        <v>7554</v>
      </c>
      <c r="K11473" s="17">
        <v>7</v>
      </c>
      <c r="L11473" s="17" t="s">
        <v>7730</v>
      </c>
      <c r="M11473" s="9">
        <v>5.5</v>
      </c>
      <c r="N11473" s="9"/>
      <c r="O11473" s="21"/>
      <c r="Q11473" s="29"/>
      <c r="U11473" s="17"/>
      <c r="V11473" s="2"/>
      <c r="Y11473" t="str">
        <f t="shared" si="700"/>
        <v/>
      </c>
      <c r="AA11473">
        <f t="shared" si="701"/>
        <v>1</v>
      </c>
      <c r="AC11473" s="7"/>
      <c r="AD11473" t="s">
        <v>9223</v>
      </c>
      <c r="AE11473">
        <f t="shared" si="702"/>
        <v>0</v>
      </c>
      <c r="AG11473" s="2"/>
      <c r="AI11473" s="7"/>
    </row>
    <row r="11474" spans="1:35" ht="11" customHeight="1" outlineLevel="1" x14ac:dyDescent="0.25">
      <c r="A11474" t="s">
        <v>4063</v>
      </c>
      <c r="C11474" s="2" t="s">
        <v>12953</v>
      </c>
      <c r="D11474" s="2">
        <v>4548</v>
      </c>
      <c r="E11474" s="7">
        <v>2000</v>
      </c>
      <c r="F11474" s="5" t="s">
        <v>2247</v>
      </c>
      <c r="H11474" s="5" t="s">
        <v>5398</v>
      </c>
      <c r="I11474" s="6" t="s">
        <v>4067</v>
      </c>
      <c r="J11474" s="6" t="s">
        <v>14597</v>
      </c>
      <c r="K11474" s="17">
        <v>3</v>
      </c>
      <c r="L11474" s="17" t="s">
        <v>7730</v>
      </c>
      <c r="M11474" s="9">
        <v>0.6</v>
      </c>
      <c r="N11474" s="9"/>
      <c r="O11474" s="21"/>
      <c r="Q11474" s="29"/>
      <c r="U11474" s="17"/>
      <c r="V11474" s="2"/>
      <c r="Y11474" t="str">
        <f t="shared" si="700"/>
        <v/>
      </c>
      <c r="AA11474" t="str">
        <f t="shared" si="701"/>
        <v/>
      </c>
      <c r="AC11474" s="7"/>
      <c r="AD11474" t="s">
        <v>4067</v>
      </c>
      <c r="AE11474">
        <f t="shared" si="702"/>
        <v>0</v>
      </c>
      <c r="AG11474" s="2"/>
      <c r="AI11474" s="7"/>
    </row>
    <row r="11475" spans="1:35" ht="11" customHeight="1" outlineLevel="1" x14ac:dyDescent="0.25">
      <c r="A11475" t="s">
        <v>4063</v>
      </c>
      <c r="C11475" s="2" t="s">
        <v>12953</v>
      </c>
      <c r="D11475" s="2">
        <v>4549</v>
      </c>
      <c r="E11475" s="7">
        <v>2000</v>
      </c>
      <c r="F11475" s="5" t="s">
        <v>14595</v>
      </c>
      <c r="H11475" s="5" t="s">
        <v>5398</v>
      </c>
      <c r="I11475" s="6" t="s">
        <v>4067</v>
      </c>
      <c r="J11475" s="6" t="s">
        <v>14597</v>
      </c>
      <c r="K11475" s="17">
        <v>3</v>
      </c>
      <c r="L11475" s="17" t="s">
        <v>7730</v>
      </c>
      <c r="M11475" s="9">
        <v>0.6</v>
      </c>
      <c r="N11475" s="9"/>
      <c r="O11475" s="21"/>
      <c r="Q11475" s="29"/>
      <c r="U11475" s="17"/>
      <c r="V11475" s="2"/>
      <c r="Y11475" t="str">
        <f t="shared" si="700"/>
        <v/>
      </c>
      <c r="AA11475" t="str">
        <f t="shared" si="701"/>
        <v/>
      </c>
      <c r="AC11475" s="7"/>
      <c r="AD11475" t="s">
        <v>4067</v>
      </c>
      <c r="AE11475">
        <f t="shared" si="702"/>
        <v>0</v>
      </c>
      <c r="AG11475" s="2"/>
      <c r="AI11475" s="7"/>
    </row>
    <row r="11476" spans="1:35" ht="11" customHeight="1" outlineLevel="1" x14ac:dyDescent="0.25">
      <c r="A11476" t="s">
        <v>4063</v>
      </c>
      <c r="C11476" s="2" t="s">
        <v>12953</v>
      </c>
      <c r="D11476" s="2">
        <v>4550</v>
      </c>
      <c r="E11476" s="7">
        <v>2000</v>
      </c>
      <c r="F11476" s="5" t="s">
        <v>14596</v>
      </c>
      <c r="H11476" s="5" t="s">
        <v>5398</v>
      </c>
      <c r="I11476" s="6" t="s">
        <v>4067</v>
      </c>
      <c r="J11476" s="6" t="s">
        <v>14597</v>
      </c>
      <c r="K11476" s="17">
        <v>3</v>
      </c>
      <c r="L11476" s="17" t="s">
        <v>7730</v>
      </c>
      <c r="M11476" s="9">
        <v>0.6</v>
      </c>
      <c r="N11476" s="9"/>
      <c r="O11476" s="21"/>
      <c r="Q11476" s="29"/>
      <c r="U11476" s="17"/>
      <c r="V11476" s="2"/>
      <c r="Y11476" t="str">
        <f t="shared" si="700"/>
        <v/>
      </c>
      <c r="AA11476" t="str">
        <f t="shared" si="701"/>
        <v/>
      </c>
      <c r="AC11476" s="7"/>
      <c r="AD11476" t="s">
        <v>4067</v>
      </c>
      <c r="AE11476">
        <f t="shared" si="702"/>
        <v>0</v>
      </c>
      <c r="AG11476" s="2"/>
      <c r="AI11476" s="7"/>
    </row>
    <row r="11477" spans="1:35" ht="11" customHeight="1" outlineLevel="1" x14ac:dyDescent="0.25">
      <c r="A11477" t="s">
        <v>4063</v>
      </c>
      <c r="C11477" s="2" t="s">
        <v>12953</v>
      </c>
      <c r="D11477" s="2">
        <v>4677</v>
      </c>
      <c r="E11477" s="7">
        <v>2002</v>
      </c>
      <c r="F11477" s="5" t="s">
        <v>2246</v>
      </c>
      <c r="H11477" s="5" t="s">
        <v>5398</v>
      </c>
      <c r="I11477" s="6" t="s">
        <v>4067</v>
      </c>
      <c r="J11477" s="6" t="s">
        <v>14598</v>
      </c>
      <c r="K11477" s="17">
        <v>3</v>
      </c>
      <c r="L11477" s="17" t="s">
        <v>20076</v>
      </c>
      <c r="M11477" s="9"/>
      <c r="N11477" s="9"/>
      <c r="O11477" s="21"/>
      <c r="Q11477" s="29"/>
      <c r="U11477" s="17"/>
      <c r="V11477" s="2"/>
      <c r="Y11477" t="str">
        <f t="shared" si="700"/>
        <v/>
      </c>
      <c r="AA11477" t="str">
        <f t="shared" si="701"/>
        <v/>
      </c>
      <c r="AC11477" s="7"/>
      <c r="AD11477" t="s">
        <v>4067</v>
      </c>
      <c r="AE11477">
        <f t="shared" si="702"/>
        <v>0</v>
      </c>
      <c r="AG11477" s="2"/>
      <c r="AI11477" s="7"/>
    </row>
    <row r="11478" spans="1:35" ht="11" customHeight="1" outlineLevel="1" x14ac:dyDescent="0.25">
      <c r="A11478" t="s">
        <v>4063</v>
      </c>
      <c r="C11478" s="2" t="s">
        <v>12953</v>
      </c>
      <c r="D11478" s="2">
        <v>4678</v>
      </c>
      <c r="E11478" s="7">
        <v>2002</v>
      </c>
      <c r="F11478" s="5" t="s">
        <v>2248</v>
      </c>
      <c r="H11478" s="5" t="s">
        <v>5398</v>
      </c>
      <c r="I11478" s="6" t="s">
        <v>4067</v>
      </c>
      <c r="J11478" s="6" t="s">
        <v>14598</v>
      </c>
      <c r="K11478" s="17">
        <v>3</v>
      </c>
      <c r="L11478" s="17" t="s">
        <v>20076</v>
      </c>
      <c r="M11478" s="9"/>
      <c r="N11478" s="9"/>
      <c r="O11478" s="21"/>
      <c r="Q11478" s="29"/>
      <c r="U11478" s="17"/>
      <c r="V11478" s="2"/>
      <c r="Y11478" t="str">
        <f t="shared" si="700"/>
        <v/>
      </c>
      <c r="AA11478" t="str">
        <f t="shared" si="701"/>
        <v/>
      </c>
      <c r="AC11478" s="7"/>
      <c r="AD11478" t="s">
        <v>4067</v>
      </c>
      <c r="AE11478">
        <f t="shared" si="702"/>
        <v>0</v>
      </c>
      <c r="AG11478" s="2"/>
      <c r="AI11478" s="7"/>
    </row>
    <row r="11479" spans="1:35" ht="11" customHeight="1" outlineLevel="1" x14ac:dyDescent="0.25">
      <c r="A11479" t="s">
        <v>4063</v>
      </c>
      <c r="C11479" s="2" t="s">
        <v>12953</v>
      </c>
      <c r="D11479" s="2">
        <v>4679</v>
      </c>
      <c r="E11479" s="7">
        <v>2002</v>
      </c>
      <c r="F11479" s="5" t="s">
        <v>1767</v>
      </c>
      <c r="H11479" s="5" t="s">
        <v>5398</v>
      </c>
      <c r="I11479" s="6" t="s">
        <v>4067</v>
      </c>
      <c r="J11479" s="6" t="s">
        <v>14598</v>
      </c>
      <c r="K11479" s="17">
        <v>3</v>
      </c>
      <c r="L11479" s="17" t="s">
        <v>20076</v>
      </c>
      <c r="M11479" s="9"/>
      <c r="N11479" s="9"/>
      <c r="O11479" s="21"/>
      <c r="Q11479" s="29"/>
      <c r="U11479" s="17"/>
      <c r="V11479" s="2"/>
      <c r="Y11479" t="str">
        <f t="shared" si="700"/>
        <v/>
      </c>
      <c r="AA11479" t="str">
        <f t="shared" si="701"/>
        <v/>
      </c>
      <c r="AC11479" s="7"/>
      <c r="AD11479" t="s">
        <v>4067</v>
      </c>
      <c r="AE11479">
        <f t="shared" si="702"/>
        <v>0</v>
      </c>
      <c r="AG11479" s="2"/>
      <c r="AI11479" s="7"/>
    </row>
    <row r="11480" spans="1:35" ht="11" customHeight="1" outlineLevel="1" x14ac:dyDescent="0.25">
      <c r="A11480" t="s">
        <v>4063</v>
      </c>
      <c r="C11480" s="2" t="s">
        <v>12953</v>
      </c>
      <c r="D11480" s="2">
        <v>4680</v>
      </c>
      <c r="E11480" s="7">
        <v>2002</v>
      </c>
      <c r="F11480" s="5" t="s">
        <v>14599</v>
      </c>
      <c r="H11480" s="5" t="s">
        <v>5398</v>
      </c>
      <c r="I11480" s="6" t="s">
        <v>4067</v>
      </c>
      <c r="J11480" s="6" t="s">
        <v>14598</v>
      </c>
      <c r="K11480" s="17">
        <v>3</v>
      </c>
      <c r="L11480" s="17" t="s">
        <v>20076</v>
      </c>
      <c r="M11480" s="9"/>
      <c r="N11480" s="9"/>
      <c r="O11480" s="21"/>
      <c r="Q11480" s="29"/>
      <c r="U11480" s="17"/>
      <c r="V11480" s="2"/>
      <c r="Y11480" t="str">
        <f t="shared" si="700"/>
        <v/>
      </c>
      <c r="AA11480" t="str">
        <f t="shared" si="701"/>
        <v/>
      </c>
      <c r="AC11480" s="7"/>
      <c r="AD11480" t="s">
        <v>4067</v>
      </c>
      <c r="AE11480">
        <f t="shared" si="702"/>
        <v>0</v>
      </c>
      <c r="AG11480" s="2"/>
      <c r="AI11480" s="7"/>
    </row>
    <row r="11481" spans="1:35" ht="11" customHeight="1" outlineLevel="1" x14ac:dyDescent="0.25">
      <c r="A11481" t="s">
        <v>4063</v>
      </c>
      <c r="C11481" s="2" t="s">
        <v>12953</v>
      </c>
      <c r="D11481" s="2">
        <v>4681</v>
      </c>
      <c r="E11481" s="7">
        <v>2002</v>
      </c>
      <c r="F11481" s="5" t="s">
        <v>14600</v>
      </c>
      <c r="H11481" s="5" t="s">
        <v>5398</v>
      </c>
      <c r="I11481" s="6" t="s">
        <v>4067</v>
      </c>
      <c r="J11481" s="6" t="s">
        <v>14598</v>
      </c>
      <c r="K11481" s="17">
        <v>3</v>
      </c>
      <c r="L11481" s="17" t="s">
        <v>20076</v>
      </c>
      <c r="M11481" s="9"/>
      <c r="N11481" s="9"/>
      <c r="O11481" s="21"/>
      <c r="Q11481" s="29"/>
      <c r="U11481" s="17"/>
      <c r="V11481" s="2"/>
      <c r="Y11481" t="str">
        <f t="shared" si="700"/>
        <v/>
      </c>
      <c r="AA11481" t="str">
        <f t="shared" si="701"/>
        <v/>
      </c>
      <c r="AC11481" s="7"/>
      <c r="AD11481" t="s">
        <v>4067</v>
      </c>
      <c r="AE11481">
        <f t="shared" si="702"/>
        <v>0</v>
      </c>
      <c r="AG11481" s="2"/>
      <c r="AI11481" s="7"/>
    </row>
    <row r="11482" spans="1:35" ht="11" customHeight="1" outlineLevel="1" x14ac:dyDescent="0.25">
      <c r="A11482" t="s">
        <v>4063</v>
      </c>
      <c r="C11482" s="2" t="s">
        <v>12953</v>
      </c>
      <c r="D11482" s="2" t="s">
        <v>21001</v>
      </c>
      <c r="E11482" s="7">
        <v>2002</v>
      </c>
      <c r="F11482" s="5" t="s">
        <v>21002</v>
      </c>
      <c r="H11482" s="5" t="s">
        <v>5398</v>
      </c>
      <c r="I11482" s="6" t="s">
        <v>4067</v>
      </c>
      <c r="J11482" s="6" t="s">
        <v>14598</v>
      </c>
      <c r="K11482" s="17">
        <v>3</v>
      </c>
      <c r="L11482" s="17" t="s">
        <v>7730</v>
      </c>
      <c r="M11482" s="9">
        <v>12</v>
      </c>
      <c r="N11482" s="9"/>
      <c r="O11482" s="21"/>
      <c r="Q11482" s="29"/>
      <c r="U11482" s="17"/>
      <c r="V11482" s="2"/>
      <c r="Y11482" t="str">
        <f t="shared" si="700"/>
        <v/>
      </c>
      <c r="AA11482">
        <f t="shared" si="701"/>
        <v>1</v>
      </c>
      <c r="AC11482" s="7"/>
      <c r="AD11482" t="s">
        <v>4067</v>
      </c>
      <c r="AE11482">
        <f t="shared" si="702"/>
        <v>0</v>
      </c>
      <c r="AG11482" s="2"/>
      <c r="AI11482" s="7"/>
    </row>
    <row r="11483" spans="1:35" ht="11" customHeight="1" outlineLevel="1" x14ac:dyDescent="0.25">
      <c r="A11483" t="s">
        <v>4063</v>
      </c>
      <c r="C11483" s="2" t="s">
        <v>12953</v>
      </c>
      <c r="D11483" s="2">
        <v>4745</v>
      </c>
      <c r="E11483" s="7">
        <v>2002</v>
      </c>
      <c r="F11483" s="5" t="s">
        <v>14584</v>
      </c>
      <c r="H11483" s="5" t="s">
        <v>5398</v>
      </c>
      <c r="I11483" s="6" t="s">
        <v>9223</v>
      </c>
      <c r="J11483" s="6" t="s">
        <v>7554</v>
      </c>
      <c r="K11483" s="17">
        <v>7</v>
      </c>
      <c r="L11483" s="17" t="s">
        <v>20076</v>
      </c>
      <c r="M11483" s="9"/>
      <c r="N11483" s="9"/>
      <c r="O11483" s="21"/>
      <c r="Q11483" s="29"/>
      <c r="U11483" s="17"/>
      <c r="V11483" s="2"/>
      <c r="Y11483" t="str">
        <f t="shared" si="700"/>
        <v/>
      </c>
      <c r="AA11483" t="str">
        <f t="shared" si="701"/>
        <v/>
      </c>
      <c r="AC11483" s="7"/>
      <c r="AD11483" t="s">
        <v>9223</v>
      </c>
      <c r="AE11483">
        <f t="shared" si="702"/>
        <v>0</v>
      </c>
      <c r="AG11483" s="2"/>
      <c r="AI11483" s="7"/>
    </row>
    <row r="11484" spans="1:35" ht="11" customHeight="1" outlineLevel="1" x14ac:dyDescent="0.25">
      <c r="A11484" t="s">
        <v>4063</v>
      </c>
      <c r="C11484" s="2" t="s">
        <v>12953</v>
      </c>
      <c r="D11484" s="2">
        <v>4746</v>
      </c>
      <c r="E11484" s="7">
        <v>2002</v>
      </c>
      <c r="F11484" s="5" t="s">
        <v>14601</v>
      </c>
      <c r="H11484" s="5" t="s">
        <v>5398</v>
      </c>
      <c r="I11484" s="6" t="s">
        <v>9223</v>
      </c>
      <c r="J11484" s="6" t="s">
        <v>7554</v>
      </c>
      <c r="K11484" s="17">
        <v>7</v>
      </c>
      <c r="L11484" s="17" t="s">
        <v>20076</v>
      </c>
      <c r="M11484" s="9"/>
      <c r="N11484" s="9"/>
      <c r="O11484" s="21"/>
      <c r="Q11484" s="29"/>
      <c r="U11484" s="17"/>
      <c r="V11484" s="2"/>
      <c r="Y11484" t="str">
        <f t="shared" si="700"/>
        <v/>
      </c>
      <c r="AA11484" t="str">
        <f t="shared" si="701"/>
        <v/>
      </c>
      <c r="AC11484" s="7"/>
      <c r="AD11484" t="s">
        <v>9223</v>
      </c>
      <c r="AE11484">
        <f t="shared" si="702"/>
        <v>0</v>
      </c>
      <c r="AG11484" s="2"/>
      <c r="AI11484" s="7"/>
    </row>
    <row r="11485" spans="1:35" ht="11" customHeight="1" outlineLevel="1" x14ac:dyDescent="0.25">
      <c r="A11485" t="s">
        <v>4063</v>
      </c>
      <c r="C11485" s="2" t="s">
        <v>12953</v>
      </c>
      <c r="D11485" s="2">
        <v>4747</v>
      </c>
      <c r="E11485" s="7">
        <v>2002</v>
      </c>
      <c r="F11485" s="5" t="s">
        <v>14602</v>
      </c>
      <c r="H11485" s="5" t="s">
        <v>5398</v>
      </c>
      <c r="I11485" s="6" t="s">
        <v>9223</v>
      </c>
      <c r="J11485" s="6" t="s">
        <v>7554</v>
      </c>
      <c r="K11485" s="17">
        <v>7</v>
      </c>
      <c r="L11485" s="17" t="s">
        <v>20076</v>
      </c>
      <c r="M11485" s="9"/>
      <c r="N11485" s="9"/>
      <c r="O11485" s="21"/>
      <c r="Q11485" s="29"/>
      <c r="U11485" s="17"/>
      <c r="V11485" s="2"/>
      <c r="Y11485" t="str">
        <f t="shared" si="700"/>
        <v/>
      </c>
      <c r="AA11485" t="str">
        <f t="shared" si="701"/>
        <v/>
      </c>
      <c r="AC11485" s="7"/>
      <c r="AD11485" t="s">
        <v>9223</v>
      </c>
      <c r="AE11485">
        <f t="shared" si="702"/>
        <v>0</v>
      </c>
      <c r="AG11485" s="2"/>
      <c r="AI11485" s="7"/>
    </row>
    <row r="11486" spans="1:35" ht="11" customHeight="1" outlineLevel="1" x14ac:dyDescent="0.25">
      <c r="A11486" t="s">
        <v>4063</v>
      </c>
      <c r="C11486" s="2" t="s">
        <v>12953</v>
      </c>
      <c r="D11486" s="2">
        <v>4748</v>
      </c>
      <c r="E11486" s="7">
        <v>2002</v>
      </c>
      <c r="F11486" s="5" t="s">
        <v>14603</v>
      </c>
      <c r="H11486" s="5" t="s">
        <v>5398</v>
      </c>
      <c r="I11486" s="6" t="s">
        <v>9223</v>
      </c>
      <c r="J11486" s="6" t="s">
        <v>7554</v>
      </c>
      <c r="K11486" s="17">
        <v>7</v>
      </c>
      <c r="L11486" s="17" t="s">
        <v>20076</v>
      </c>
      <c r="M11486" s="9"/>
      <c r="N11486" s="9"/>
      <c r="O11486" s="21"/>
      <c r="Q11486" s="29"/>
      <c r="U11486" s="17"/>
      <c r="V11486" s="2"/>
      <c r="Y11486" t="str">
        <f t="shared" si="700"/>
        <v/>
      </c>
      <c r="AA11486" t="str">
        <f t="shared" si="701"/>
        <v/>
      </c>
      <c r="AC11486" s="7"/>
      <c r="AD11486" t="s">
        <v>9223</v>
      </c>
      <c r="AE11486">
        <f t="shared" si="702"/>
        <v>0</v>
      </c>
      <c r="AG11486" s="2"/>
      <c r="AI11486" s="7"/>
    </row>
    <row r="11487" spans="1:35" ht="11" customHeight="1" outlineLevel="1" x14ac:dyDescent="0.25">
      <c r="A11487" t="s">
        <v>4063</v>
      </c>
      <c r="C11487" s="2" t="s">
        <v>12953</v>
      </c>
      <c r="D11487" s="2" t="s">
        <v>20891</v>
      </c>
      <c r="E11487" s="7">
        <v>2002</v>
      </c>
      <c r="F11487" s="5" t="s">
        <v>20892</v>
      </c>
      <c r="H11487" s="5" t="s">
        <v>5398</v>
      </c>
      <c r="I11487" s="6" t="s">
        <v>9223</v>
      </c>
      <c r="J11487" s="6" t="s">
        <v>7554</v>
      </c>
      <c r="K11487" s="17">
        <v>7</v>
      </c>
      <c r="L11487" s="17" t="s">
        <v>7730</v>
      </c>
      <c r="M11487" s="9">
        <v>16</v>
      </c>
      <c r="N11487" s="9"/>
      <c r="O11487" s="21"/>
      <c r="Q11487" s="29"/>
      <c r="U11487" s="17"/>
      <c r="V11487" s="2"/>
      <c r="Y11487" t="str">
        <f t="shared" si="700"/>
        <v/>
      </c>
      <c r="AA11487">
        <f t="shared" si="701"/>
        <v>1</v>
      </c>
      <c r="AC11487" s="7"/>
      <c r="AD11487" t="s">
        <v>9223</v>
      </c>
      <c r="AE11487">
        <f t="shared" si="702"/>
        <v>0</v>
      </c>
      <c r="AG11487" s="2"/>
      <c r="AI11487" s="7"/>
    </row>
    <row r="11488" spans="1:35" ht="11" customHeight="1" outlineLevel="1" x14ac:dyDescent="0.25">
      <c r="A11488" t="s">
        <v>4063</v>
      </c>
      <c r="C11488" s="2" t="s">
        <v>12953</v>
      </c>
      <c r="D11488" s="2">
        <v>4778</v>
      </c>
      <c r="E11488" s="7">
        <v>2003</v>
      </c>
      <c r="F11488" s="5" t="s">
        <v>21846</v>
      </c>
      <c r="H11488" s="5" t="s">
        <v>5398</v>
      </c>
      <c r="I11488" s="6" t="s">
        <v>4067</v>
      </c>
      <c r="J11488" s="6" t="s">
        <v>14604</v>
      </c>
      <c r="K11488" s="17">
        <v>5</v>
      </c>
      <c r="L11488" s="17" t="s">
        <v>7730</v>
      </c>
      <c r="M11488" s="9">
        <v>2</v>
      </c>
      <c r="N11488" s="9"/>
      <c r="O11488" s="21"/>
      <c r="Q11488" s="29"/>
      <c r="U11488" s="17"/>
      <c r="V11488" s="2" t="s">
        <v>4062</v>
      </c>
      <c r="Y11488" t="str">
        <f t="shared" si="700"/>
        <v/>
      </c>
      <c r="AA11488" t="str">
        <f t="shared" si="701"/>
        <v/>
      </c>
      <c r="AC11488" s="7"/>
      <c r="AD11488" t="s">
        <v>4067</v>
      </c>
      <c r="AE11488">
        <f t="shared" si="702"/>
        <v>0</v>
      </c>
      <c r="AG11488" s="2"/>
      <c r="AH11488" t="s">
        <v>2779</v>
      </c>
      <c r="AI11488" s="7"/>
    </row>
    <row r="11489" spans="1:35" ht="11" customHeight="1" outlineLevel="1" x14ac:dyDescent="0.25">
      <c r="A11489" t="s">
        <v>4063</v>
      </c>
      <c r="C11489" s="2" t="s">
        <v>12953</v>
      </c>
      <c r="D11489" s="2" t="s">
        <v>18804</v>
      </c>
      <c r="E11489" s="7">
        <v>2003</v>
      </c>
      <c r="F11489" s="5" t="s">
        <v>14605</v>
      </c>
      <c r="H11489" s="5" t="s">
        <v>5398</v>
      </c>
      <c r="I11489" s="6" t="s">
        <v>4067</v>
      </c>
      <c r="J11489" s="6" t="s">
        <v>14606</v>
      </c>
      <c r="K11489" s="17">
        <v>3</v>
      </c>
      <c r="L11489" s="17" t="s">
        <v>7730</v>
      </c>
      <c r="M11489" s="9">
        <v>3.2</v>
      </c>
      <c r="N11489" s="9"/>
      <c r="O11489" s="21"/>
      <c r="Q11489" s="29"/>
      <c r="U11489" s="17"/>
      <c r="V11489" s="2"/>
      <c r="Y11489" t="str">
        <f t="shared" si="700"/>
        <v/>
      </c>
      <c r="AA11489">
        <f t="shared" si="701"/>
        <v>1</v>
      </c>
      <c r="AC11489" s="7"/>
      <c r="AD11489" t="s">
        <v>4067</v>
      </c>
      <c r="AE11489">
        <f t="shared" ref="AE11489:AE11520" si="703">COUNTIF(I11489,"*Fuji*")</f>
        <v>0</v>
      </c>
      <c r="AG11489" s="2"/>
      <c r="AI11489" s="7"/>
    </row>
    <row r="11490" spans="1:35" ht="11" customHeight="1" outlineLevel="1" x14ac:dyDescent="0.25">
      <c r="A11490" t="s">
        <v>4063</v>
      </c>
      <c r="C11490" s="2" t="s">
        <v>12953</v>
      </c>
      <c r="D11490" s="2">
        <v>4816</v>
      </c>
      <c r="E11490" s="7">
        <v>2003</v>
      </c>
      <c r="F11490" s="5" t="s">
        <v>14608</v>
      </c>
      <c r="H11490" s="5" t="s">
        <v>5398</v>
      </c>
      <c r="I11490" s="6" t="s">
        <v>3462</v>
      </c>
      <c r="J11490" s="6" t="s">
        <v>14607</v>
      </c>
      <c r="K11490" s="17">
        <v>1</v>
      </c>
      <c r="L11490" s="17" t="s">
        <v>7730</v>
      </c>
      <c r="M11490" s="9">
        <v>4.5999999999999996</v>
      </c>
      <c r="N11490" s="9"/>
      <c r="O11490" s="21"/>
      <c r="Q11490" s="29"/>
      <c r="U11490" s="17"/>
      <c r="V11490" s="2" t="s">
        <v>4062</v>
      </c>
      <c r="Y11490" t="str">
        <f t="shared" si="700"/>
        <v/>
      </c>
      <c r="AA11490">
        <f t="shared" si="701"/>
        <v>1</v>
      </c>
      <c r="AC11490" s="7"/>
      <c r="AD11490" t="s">
        <v>3462</v>
      </c>
      <c r="AE11490">
        <f t="shared" si="703"/>
        <v>0</v>
      </c>
      <c r="AG11490" s="2"/>
      <c r="AH11490" t="s">
        <v>2779</v>
      </c>
      <c r="AI11490" s="7"/>
    </row>
    <row r="11491" spans="1:35" ht="11" customHeight="1" outlineLevel="1" x14ac:dyDescent="0.25">
      <c r="A11491" t="s">
        <v>4063</v>
      </c>
      <c r="C11491" s="2" t="s">
        <v>12953</v>
      </c>
      <c r="D11491" s="2" t="s">
        <v>14612</v>
      </c>
      <c r="E11491" s="7">
        <v>2004</v>
      </c>
      <c r="F11491" s="5" t="s">
        <v>14613</v>
      </c>
      <c r="H11491" s="5" t="s">
        <v>5398</v>
      </c>
      <c r="I11491" s="6" t="s">
        <v>5877</v>
      </c>
      <c r="J11491" s="6" t="s">
        <v>14614</v>
      </c>
      <c r="K11491" s="17">
        <v>5</v>
      </c>
      <c r="L11491" s="17" t="s">
        <v>7730</v>
      </c>
      <c r="M11491" s="9">
        <v>3.3</v>
      </c>
      <c r="N11491" s="9"/>
      <c r="O11491" s="21"/>
      <c r="Q11491" s="29"/>
      <c r="U11491" s="17"/>
      <c r="V11491" s="2" t="s">
        <v>4062</v>
      </c>
      <c r="Y11491" t="str">
        <f t="shared" si="700"/>
        <v/>
      </c>
      <c r="AA11491">
        <f t="shared" si="701"/>
        <v>1</v>
      </c>
      <c r="AC11491" s="7"/>
      <c r="AD11491" t="s">
        <v>5877</v>
      </c>
      <c r="AE11491">
        <f t="shared" si="703"/>
        <v>0</v>
      </c>
      <c r="AG11491" s="2"/>
      <c r="AH11491" t="s">
        <v>5812</v>
      </c>
      <c r="AI11491" s="7"/>
    </row>
    <row r="11492" spans="1:35" ht="11" customHeight="1" outlineLevel="1" x14ac:dyDescent="0.25">
      <c r="A11492" t="s">
        <v>4063</v>
      </c>
      <c r="C11492" s="2" t="s">
        <v>12953</v>
      </c>
      <c r="D11492" s="2">
        <v>4916</v>
      </c>
      <c r="E11492" s="7">
        <v>2004</v>
      </c>
      <c r="F11492" s="5" t="s">
        <v>14615</v>
      </c>
      <c r="H11492" s="5" t="s">
        <v>5398</v>
      </c>
      <c r="I11492" s="6" t="s">
        <v>5877</v>
      </c>
      <c r="J11492" s="6" t="s">
        <v>14614</v>
      </c>
      <c r="K11492" s="17">
        <v>5</v>
      </c>
      <c r="L11492" s="17" t="s">
        <v>7730</v>
      </c>
      <c r="M11492" s="9">
        <v>3</v>
      </c>
      <c r="N11492" s="9"/>
      <c r="O11492" s="21"/>
      <c r="Q11492" s="29"/>
      <c r="U11492" s="17"/>
      <c r="V11492" s="2" t="s">
        <v>4062</v>
      </c>
      <c r="Y11492" t="str">
        <f t="shared" si="700"/>
        <v/>
      </c>
      <c r="AA11492">
        <f t="shared" si="701"/>
        <v>1</v>
      </c>
      <c r="AC11492" s="7"/>
      <c r="AD11492" t="s">
        <v>5877</v>
      </c>
      <c r="AE11492">
        <f t="shared" si="703"/>
        <v>0</v>
      </c>
      <c r="AG11492" s="2"/>
      <c r="AH11492" t="s">
        <v>5812</v>
      </c>
      <c r="AI11492" s="7"/>
    </row>
    <row r="11493" spans="1:35" ht="11" customHeight="1" outlineLevel="1" x14ac:dyDescent="0.25">
      <c r="A11493" t="s">
        <v>4063</v>
      </c>
      <c r="C11493" s="2" t="s">
        <v>12953</v>
      </c>
      <c r="D11493" s="2">
        <v>5078</v>
      </c>
      <c r="E11493" s="7">
        <v>2005</v>
      </c>
      <c r="F11493" s="5" t="s">
        <v>14610</v>
      </c>
      <c r="H11493" s="5" t="s">
        <v>5398</v>
      </c>
      <c r="I11493" s="6" t="s">
        <v>4067</v>
      </c>
      <c r="J11493" s="6" t="s">
        <v>14609</v>
      </c>
      <c r="K11493" s="17">
        <v>1</v>
      </c>
      <c r="L11493" s="17" t="s">
        <v>7730</v>
      </c>
      <c r="M11493" s="9">
        <v>4</v>
      </c>
      <c r="N11493" s="9"/>
      <c r="O11493" s="21"/>
      <c r="Q11493" s="29"/>
      <c r="U11493" s="17"/>
      <c r="V11493" s="2"/>
      <c r="Y11493" t="str">
        <f t="shared" si="700"/>
        <v/>
      </c>
      <c r="AA11493">
        <f t="shared" si="701"/>
        <v>1</v>
      </c>
      <c r="AC11493" s="7"/>
      <c r="AD11493" t="s">
        <v>4067</v>
      </c>
      <c r="AE11493">
        <f t="shared" si="703"/>
        <v>0</v>
      </c>
      <c r="AG11493" s="2"/>
      <c r="AI11493" s="7"/>
    </row>
    <row r="11494" spans="1:35" ht="11" customHeight="1" outlineLevel="1" x14ac:dyDescent="0.25">
      <c r="A11494" t="s">
        <v>4063</v>
      </c>
      <c r="C11494" s="2" t="s">
        <v>12953</v>
      </c>
      <c r="D11494" s="2">
        <v>5091</v>
      </c>
      <c r="E11494" s="7">
        <v>2005</v>
      </c>
      <c r="F11494" s="5" t="s">
        <v>14584</v>
      </c>
      <c r="H11494" s="5" t="s">
        <v>5398</v>
      </c>
      <c r="I11494" s="6" t="s">
        <v>4067</v>
      </c>
      <c r="J11494" s="6" t="s">
        <v>14611</v>
      </c>
      <c r="K11494" s="17">
        <v>3</v>
      </c>
      <c r="L11494" s="17" t="s">
        <v>7730</v>
      </c>
      <c r="M11494" s="9">
        <v>3.3</v>
      </c>
      <c r="N11494" s="9"/>
      <c r="O11494" s="21"/>
      <c r="Q11494" s="29"/>
      <c r="U11494" s="17"/>
      <c r="V11494" s="2"/>
      <c r="Y11494" t="str">
        <f t="shared" ref="Y11494:Y11557" si="704">IF(COUNTIF(F11494,"*fdc*"),1,"")</f>
        <v/>
      </c>
      <c r="AA11494" t="str">
        <f t="shared" ref="AA11494:AA11557" si="705">IF(COUNTIF(F11494,"*s/s*"),1,"")</f>
        <v/>
      </c>
      <c r="AC11494" s="7"/>
      <c r="AD11494" t="s">
        <v>4067</v>
      </c>
      <c r="AE11494">
        <f t="shared" si="703"/>
        <v>0</v>
      </c>
      <c r="AG11494" s="2"/>
      <c r="AI11494" s="7"/>
    </row>
    <row r="11495" spans="1:35" ht="11" customHeight="1" outlineLevel="1" x14ac:dyDescent="0.25">
      <c r="A11495" t="s">
        <v>4063</v>
      </c>
      <c r="C11495" s="2" t="s">
        <v>12953</v>
      </c>
      <c r="D11495" s="2" t="s">
        <v>14617</v>
      </c>
      <c r="E11495" s="7">
        <v>2006</v>
      </c>
      <c r="F11495" s="5" t="s">
        <v>14618</v>
      </c>
      <c r="H11495" s="5" t="s">
        <v>5398</v>
      </c>
      <c r="I11495" s="6" t="s">
        <v>4067</v>
      </c>
      <c r="J11495" s="6" t="s">
        <v>14616</v>
      </c>
      <c r="K11495" s="17">
        <v>5</v>
      </c>
      <c r="L11495" s="17" t="s">
        <v>7730</v>
      </c>
      <c r="M11495" s="9">
        <v>12</v>
      </c>
      <c r="N11495" s="9"/>
      <c r="O11495" s="21"/>
      <c r="Q11495" s="29"/>
      <c r="U11495" s="17"/>
      <c r="V11495" s="2"/>
      <c r="Y11495" t="str">
        <f t="shared" si="704"/>
        <v/>
      </c>
      <c r="AA11495">
        <f t="shared" si="705"/>
        <v>1</v>
      </c>
      <c r="AC11495" s="7"/>
      <c r="AD11495" t="s">
        <v>4067</v>
      </c>
      <c r="AE11495">
        <f t="shared" si="703"/>
        <v>0</v>
      </c>
      <c r="AG11495" s="2"/>
      <c r="AI11495" s="7"/>
    </row>
    <row r="11496" spans="1:35" ht="11" customHeight="1" outlineLevel="1" x14ac:dyDescent="0.25">
      <c r="A11496" t="s">
        <v>4063</v>
      </c>
      <c r="C11496" s="2" t="s">
        <v>12953</v>
      </c>
      <c r="D11496" s="2" t="s">
        <v>14620</v>
      </c>
      <c r="E11496" s="7">
        <v>2007</v>
      </c>
      <c r="F11496" s="5" t="s">
        <v>14621</v>
      </c>
      <c r="H11496" s="5" t="s">
        <v>5398</v>
      </c>
      <c r="I11496" s="6" t="s">
        <v>14622</v>
      </c>
      <c r="J11496" s="6" t="s">
        <v>14619</v>
      </c>
      <c r="K11496" s="17">
        <v>1</v>
      </c>
      <c r="L11496" s="17" t="s">
        <v>7730</v>
      </c>
      <c r="M11496" s="9">
        <v>4</v>
      </c>
      <c r="N11496" s="9"/>
      <c r="O11496" s="21"/>
      <c r="Q11496" s="29"/>
      <c r="T11496">
        <v>1</v>
      </c>
      <c r="U11496" s="17"/>
      <c r="V11496" s="2"/>
      <c r="Y11496" t="str">
        <f t="shared" si="704"/>
        <v/>
      </c>
      <c r="AA11496">
        <f t="shared" si="705"/>
        <v>1</v>
      </c>
      <c r="AC11496" s="7"/>
      <c r="AD11496" t="s">
        <v>14622</v>
      </c>
      <c r="AE11496">
        <f t="shared" si="703"/>
        <v>0</v>
      </c>
      <c r="AG11496" s="2"/>
      <c r="AI11496" s="7"/>
    </row>
    <row r="11497" spans="1:35" ht="11" customHeight="1" outlineLevel="1" x14ac:dyDescent="0.25">
      <c r="A11497" t="s">
        <v>4063</v>
      </c>
      <c r="C11497" s="2" t="s">
        <v>12953</v>
      </c>
      <c r="D11497" s="2" t="s">
        <v>20023</v>
      </c>
      <c r="E11497" s="7">
        <v>2007</v>
      </c>
      <c r="F11497" s="5" t="s">
        <v>20024</v>
      </c>
      <c r="H11497" s="5" t="s">
        <v>5398</v>
      </c>
      <c r="I11497" s="6"/>
      <c r="J11497" s="6" t="s">
        <v>20025</v>
      </c>
      <c r="K11497" s="17">
        <v>3</v>
      </c>
      <c r="L11497" s="17" t="s">
        <v>7730</v>
      </c>
      <c r="M11497" s="9">
        <v>5</v>
      </c>
      <c r="N11497" s="9"/>
      <c r="O11497" s="21"/>
      <c r="Q11497" s="29"/>
      <c r="U11497" s="17"/>
      <c r="V11497" s="2"/>
      <c r="Y11497" t="str">
        <f t="shared" si="704"/>
        <v/>
      </c>
      <c r="AA11497">
        <f t="shared" si="705"/>
        <v>1</v>
      </c>
      <c r="AC11497" s="7"/>
      <c r="AE11497">
        <f t="shared" si="703"/>
        <v>0</v>
      </c>
      <c r="AG11497" s="2"/>
      <c r="AI11497" s="7"/>
    </row>
    <row r="11498" spans="1:35" ht="11" customHeight="1" outlineLevel="1" x14ac:dyDescent="0.25">
      <c r="A11498" t="s">
        <v>4063</v>
      </c>
      <c r="C11498" s="2" t="s">
        <v>12953</v>
      </c>
      <c r="D11498" s="2">
        <v>5504</v>
      </c>
      <c r="E11498" s="7">
        <v>2008</v>
      </c>
      <c r="F11498" s="5" t="s">
        <v>14601</v>
      </c>
      <c r="H11498" s="5" t="s">
        <v>5398</v>
      </c>
      <c r="I11498" s="6" t="s">
        <v>9223</v>
      </c>
      <c r="J11498" s="6" t="s">
        <v>7554</v>
      </c>
      <c r="K11498" s="17">
        <v>7</v>
      </c>
      <c r="L11498" s="17" t="s">
        <v>7730</v>
      </c>
      <c r="M11498" s="9">
        <v>1.35</v>
      </c>
      <c r="N11498" s="9"/>
      <c r="O11498" s="21"/>
      <c r="Q11498" s="29"/>
      <c r="U11498" s="17"/>
      <c r="V11498" s="2"/>
      <c r="Y11498" t="str">
        <f t="shared" si="704"/>
        <v/>
      </c>
      <c r="AA11498" t="str">
        <f t="shared" si="705"/>
        <v/>
      </c>
      <c r="AC11498" s="7"/>
      <c r="AD11498" t="s">
        <v>9223</v>
      </c>
      <c r="AE11498">
        <f t="shared" si="703"/>
        <v>0</v>
      </c>
      <c r="AG11498" s="2"/>
      <c r="AI11498" s="7"/>
    </row>
    <row r="11499" spans="1:35" ht="11" customHeight="1" outlineLevel="1" x14ac:dyDescent="0.25">
      <c r="A11499" t="s">
        <v>4063</v>
      </c>
      <c r="C11499" s="2" t="s">
        <v>12953</v>
      </c>
      <c r="D11499" s="2">
        <v>5505</v>
      </c>
      <c r="E11499" s="7">
        <v>2008</v>
      </c>
      <c r="F11499" s="5" t="s">
        <v>14623</v>
      </c>
      <c r="H11499" s="5" t="s">
        <v>5398</v>
      </c>
      <c r="I11499" s="6" t="s">
        <v>9223</v>
      </c>
      <c r="J11499" s="6" t="s">
        <v>7554</v>
      </c>
      <c r="K11499" s="17">
        <v>7</v>
      </c>
      <c r="L11499" s="17" t="s">
        <v>7730</v>
      </c>
      <c r="M11499" s="9">
        <v>1.35</v>
      </c>
      <c r="N11499" s="9"/>
      <c r="O11499" s="21"/>
      <c r="Q11499" s="29"/>
      <c r="U11499" s="17"/>
      <c r="V11499" s="2"/>
      <c r="Y11499" t="str">
        <f t="shared" si="704"/>
        <v/>
      </c>
      <c r="AA11499" t="str">
        <f t="shared" si="705"/>
        <v/>
      </c>
      <c r="AC11499" s="7"/>
      <c r="AD11499" t="s">
        <v>9223</v>
      </c>
      <c r="AE11499">
        <f t="shared" si="703"/>
        <v>0</v>
      </c>
      <c r="AG11499" s="2"/>
      <c r="AI11499" s="7"/>
    </row>
    <row r="11500" spans="1:35" ht="11" customHeight="1" outlineLevel="1" x14ac:dyDescent="0.25">
      <c r="A11500" t="s">
        <v>4063</v>
      </c>
      <c r="C11500" s="2" t="s">
        <v>12953</v>
      </c>
      <c r="D11500" s="2">
        <v>5506</v>
      </c>
      <c r="E11500" s="7">
        <v>2008</v>
      </c>
      <c r="F11500" s="5" t="s">
        <v>14624</v>
      </c>
      <c r="H11500" s="5" t="s">
        <v>5398</v>
      </c>
      <c r="I11500" s="6" t="s">
        <v>9223</v>
      </c>
      <c r="J11500" s="6" t="s">
        <v>7554</v>
      </c>
      <c r="K11500" s="17">
        <v>7</v>
      </c>
      <c r="L11500" s="17" t="s">
        <v>7730</v>
      </c>
      <c r="M11500" s="9">
        <v>1.35</v>
      </c>
      <c r="N11500" s="9"/>
      <c r="O11500" s="21"/>
      <c r="Q11500" s="29"/>
      <c r="U11500" s="17"/>
      <c r="V11500" s="2"/>
      <c r="Y11500" t="str">
        <f t="shared" si="704"/>
        <v/>
      </c>
      <c r="AA11500" t="str">
        <f t="shared" si="705"/>
        <v/>
      </c>
      <c r="AC11500" s="7"/>
      <c r="AD11500" t="s">
        <v>9223</v>
      </c>
      <c r="AE11500">
        <f t="shared" si="703"/>
        <v>0</v>
      </c>
      <c r="AG11500" s="2"/>
      <c r="AI11500" s="7"/>
    </row>
    <row r="11501" spans="1:35" ht="11" customHeight="1" outlineLevel="1" x14ac:dyDescent="0.25">
      <c r="A11501" t="s">
        <v>4063</v>
      </c>
      <c r="C11501" s="2" t="s">
        <v>12953</v>
      </c>
      <c r="D11501" s="2">
        <v>5507</v>
      </c>
      <c r="E11501" s="7">
        <v>2008</v>
      </c>
      <c r="F11501" s="5" t="s">
        <v>14625</v>
      </c>
      <c r="H11501" s="5" t="s">
        <v>5398</v>
      </c>
      <c r="I11501" s="6" t="s">
        <v>9223</v>
      </c>
      <c r="J11501" s="6" t="s">
        <v>7554</v>
      </c>
      <c r="K11501" s="17">
        <v>7</v>
      </c>
      <c r="L11501" s="17" t="s">
        <v>7730</v>
      </c>
      <c r="M11501" s="9">
        <v>1.35</v>
      </c>
      <c r="N11501" s="9"/>
      <c r="O11501" s="21"/>
      <c r="Q11501" s="29"/>
      <c r="U11501" s="17"/>
      <c r="V11501" s="2"/>
      <c r="Y11501" t="str">
        <f t="shared" si="704"/>
        <v/>
      </c>
      <c r="AA11501" t="str">
        <f t="shared" si="705"/>
        <v/>
      </c>
      <c r="AC11501" s="7"/>
      <c r="AD11501" t="s">
        <v>9223</v>
      </c>
      <c r="AE11501">
        <f t="shared" si="703"/>
        <v>0</v>
      </c>
      <c r="AG11501" s="2"/>
      <c r="AI11501" s="7"/>
    </row>
    <row r="11502" spans="1:35" ht="11" customHeight="1" outlineLevel="1" x14ac:dyDescent="0.25">
      <c r="A11502" t="s">
        <v>4063</v>
      </c>
      <c r="C11502" s="2" t="s">
        <v>12953</v>
      </c>
      <c r="D11502" s="2">
        <v>5540</v>
      </c>
      <c r="E11502" s="7">
        <v>2008</v>
      </c>
      <c r="F11502" s="5" t="s">
        <v>14627</v>
      </c>
      <c r="H11502" s="5" t="s">
        <v>5398</v>
      </c>
      <c r="I11502" s="6" t="s">
        <v>14628</v>
      </c>
      <c r="J11502" s="6" t="s">
        <v>14626</v>
      </c>
      <c r="K11502" s="17">
        <v>2</v>
      </c>
      <c r="L11502" s="17" t="s">
        <v>7730</v>
      </c>
      <c r="M11502" s="9">
        <v>6</v>
      </c>
      <c r="N11502" s="9"/>
      <c r="O11502" s="21"/>
      <c r="Q11502" s="29"/>
      <c r="U11502" s="17"/>
      <c r="V11502" s="2"/>
      <c r="Y11502" t="str">
        <f t="shared" si="704"/>
        <v/>
      </c>
      <c r="AA11502">
        <f t="shared" si="705"/>
        <v>1</v>
      </c>
      <c r="AC11502" s="7"/>
      <c r="AD11502" t="s">
        <v>14628</v>
      </c>
      <c r="AE11502">
        <f t="shared" si="703"/>
        <v>0</v>
      </c>
      <c r="AG11502" s="2"/>
      <c r="AI11502" s="7"/>
    </row>
    <row r="11503" spans="1:35" ht="11" customHeight="1" outlineLevel="1" x14ac:dyDescent="0.25">
      <c r="A11503" t="s">
        <v>4063</v>
      </c>
      <c r="C11503" s="2" t="s">
        <v>12953</v>
      </c>
      <c r="D11503" s="2">
        <v>5544</v>
      </c>
      <c r="E11503" s="7">
        <v>2008</v>
      </c>
      <c r="F11503" s="5" t="s">
        <v>14630</v>
      </c>
      <c r="H11503" s="5" t="s">
        <v>5398</v>
      </c>
      <c r="I11503" s="6" t="s">
        <v>14631</v>
      </c>
      <c r="J11503" s="6" t="s">
        <v>14629</v>
      </c>
      <c r="K11503" s="17">
        <v>5</v>
      </c>
      <c r="L11503" s="17" t="s">
        <v>7730</v>
      </c>
      <c r="M11503" s="9">
        <v>4.2</v>
      </c>
      <c r="N11503" s="9"/>
      <c r="O11503" s="21"/>
      <c r="Q11503" s="29"/>
      <c r="U11503" s="17"/>
      <c r="V11503" s="2"/>
      <c r="Y11503" t="str">
        <f t="shared" si="704"/>
        <v/>
      </c>
      <c r="AA11503">
        <f t="shared" si="705"/>
        <v>1</v>
      </c>
      <c r="AC11503" s="7"/>
      <c r="AD11503" t="s">
        <v>14631</v>
      </c>
      <c r="AE11503">
        <f t="shared" si="703"/>
        <v>0</v>
      </c>
      <c r="AG11503" s="2"/>
      <c r="AI11503" s="7"/>
    </row>
    <row r="11504" spans="1:35" ht="11" customHeight="1" outlineLevel="1" x14ac:dyDescent="0.25">
      <c r="A11504" t="s">
        <v>4063</v>
      </c>
      <c r="C11504" s="2" t="s">
        <v>12953</v>
      </c>
      <c r="D11504" s="2" t="s">
        <v>18805</v>
      </c>
      <c r="E11504" s="7">
        <v>2009</v>
      </c>
      <c r="F11504" s="5" t="s">
        <v>14633</v>
      </c>
      <c r="H11504" s="5" t="s">
        <v>5398</v>
      </c>
      <c r="I11504" s="6" t="s">
        <v>14634</v>
      </c>
      <c r="J11504" s="6" t="s">
        <v>14632</v>
      </c>
      <c r="K11504" s="17">
        <v>3</v>
      </c>
      <c r="L11504" s="17" t="s">
        <v>7730</v>
      </c>
      <c r="M11504" s="9">
        <v>6</v>
      </c>
      <c r="N11504" s="9"/>
      <c r="O11504" s="21"/>
      <c r="Q11504" s="29"/>
      <c r="U11504" s="17"/>
      <c r="V11504" s="2"/>
      <c r="Y11504" t="str">
        <f t="shared" si="704"/>
        <v/>
      </c>
      <c r="AA11504">
        <f t="shared" si="705"/>
        <v>1</v>
      </c>
      <c r="AC11504" s="7"/>
      <c r="AD11504" t="s">
        <v>14634</v>
      </c>
      <c r="AE11504">
        <f t="shared" si="703"/>
        <v>0</v>
      </c>
      <c r="AG11504" s="2"/>
      <c r="AI11504" s="7"/>
    </row>
    <row r="11505" spans="1:35" ht="11" customHeight="1" outlineLevel="1" x14ac:dyDescent="0.25">
      <c r="A11505" t="s">
        <v>4063</v>
      </c>
      <c r="C11505" s="2" t="s">
        <v>12953</v>
      </c>
      <c r="D11505" s="2" t="s">
        <v>14635</v>
      </c>
      <c r="E11505" s="7">
        <v>2010</v>
      </c>
      <c r="F11505" s="5" t="s">
        <v>14636</v>
      </c>
      <c r="H11505" s="5" t="s">
        <v>5398</v>
      </c>
      <c r="I11505" s="6" t="s">
        <v>2352</v>
      </c>
      <c r="J11505" s="6" t="s">
        <v>14341</v>
      </c>
      <c r="K11505" s="17">
        <v>1</v>
      </c>
      <c r="L11505" s="17" t="s">
        <v>7730</v>
      </c>
      <c r="M11505" s="9">
        <v>6.3</v>
      </c>
      <c r="N11505" s="9"/>
      <c r="O11505" s="21"/>
      <c r="Q11505" s="29"/>
      <c r="U11505" s="17"/>
      <c r="V11505" s="2"/>
      <c r="Y11505" t="str">
        <f t="shared" si="704"/>
        <v/>
      </c>
      <c r="AA11505">
        <f t="shared" si="705"/>
        <v>1</v>
      </c>
      <c r="AC11505" s="7"/>
      <c r="AD11505" t="s">
        <v>2352</v>
      </c>
      <c r="AE11505">
        <f t="shared" si="703"/>
        <v>0</v>
      </c>
      <c r="AG11505" s="2">
        <v>1</v>
      </c>
      <c r="AI11505" s="7"/>
    </row>
    <row r="11506" spans="1:35" ht="11" customHeight="1" outlineLevel="1" x14ac:dyDescent="0.25">
      <c r="A11506" t="s">
        <v>4063</v>
      </c>
      <c r="C11506" s="2" t="s">
        <v>12953</v>
      </c>
      <c r="D11506" s="2" t="s">
        <v>18806</v>
      </c>
      <c r="E11506" s="7">
        <v>2010</v>
      </c>
      <c r="F11506" s="5" t="s">
        <v>14638</v>
      </c>
      <c r="H11506" s="5" t="s">
        <v>5398</v>
      </c>
      <c r="I11506" s="6" t="s">
        <v>14634</v>
      </c>
      <c r="J11506" s="6" t="s">
        <v>14637</v>
      </c>
      <c r="K11506" s="17">
        <v>3</v>
      </c>
      <c r="L11506" s="17" t="s">
        <v>7730</v>
      </c>
      <c r="M11506" s="9">
        <v>3</v>
      </c>
      <c r="N11506" s="9"/>
      <c r="O11506" s="21"/>
      <c r="Q11506" s="29"/>
      <c r="U11506" s="17"/>
      <c r="V11506" s="2"/>
      <c r="Y11506" t="str">
        <f t="shared" si="704"/>
        <v/>
      </c>
      <c r="AA11506">
        <f t="shared" si="705"/>
        <v>1</v>
      </c>
      <c r="AC11506" s="7"/>
      <c r="AD11506" t="s">
        <v>14634</v>
      </c>
      <c r="AE11506">
        <f t="shared" si="703"/>
        <v>0</v>
      </c>
      <c r="AG11506" s="2"/>
      <c r="AI11506" s="7"/>
    </row>
    <row r="11507" spans="1:35" ht="11" customHeight="1" outlineLevel="1" x14ac:dyDescent="0.25">
      <c r="A11507" t="s">
        <v>4063</v>
      </c>
      <c r="C11507" s="2" t="s">
        <v>12953</v>
      </c>
      <c r="D11507" s="2">
        <v>5792</v>
      </c>
      <c r="E11507" s="7">
        <v>2010</v>
      </c>
      <c r="F11507" s="5" t="s">
        <v>20061</v>
      </c>
      <c r="H11507" s="5" t="s">
        <v>5398</v>
      </c>
      <c r="I11507" s="6" t="s">
        <v>14634</v>
      </c>
      <c r="J11507" s="6" t="s">
        <v>14639</v>
      </c>
      <c r="K11507" s="17">
        <v>3</v>
      </c>
      <c r="L11507" s="17" t="s">
        <v>20076</v>
      </c>
      <c r="M11507" s="9"/>
      <c r="N11507" s="9"/>
      <c r="O11507" s="21"/>
      <c r="Q11507" s="29"/>
      <c r="U11507" s="17"/>
      <c r="V11507" s="2"/>
      <c r="Y11507" t="str">
        <f t="shared" si="704"/>
        <v/>
      </c>
      <c r="AA11507" t="str">
        <f t="shared" si="705"/>
        <v/>
      </c>
      <c r="AC11507" s="7"/>
      <c r="AD11507" t="s">
        <v>14634</v>
      </c>
      <c r="AE11507">
        <f t="shared" si="703"/>
        <v>0</v>
      </c>
      <c r="AG11507" s="2"/>
      <c r="AI11507" s="7"/>
    </row>
    <row r="11508" spans="1:35" ht="11" customHeight="1" outlineLevel="1" x14ac:dyDescent="0.25">
      <c r="A11508" t="s">
        <v>4063</v>
      </c>
      <c r="C11508" s="2" t="s">
        <v>12953</v>
      </c>
      <c r="D11508" s="2" t="s">
        <v>20062</v>
      </c>
      <c r="E11508" s="7">
        <v>2010</v>
      </c>
      <c r="F11508" s="5" t="s">
        <v>20063</v>
      </c>
      <c r="H11508" s="5" t="s">
        <v>5398</v>
      </c>
      <c r="I11508" s="6" t="s">
        <v>14634</v>
      </c>
      <c r="J11508" s="6" t="s">
        <v>14639</v>
      </c>
      <c r="K11508" s="17">
        <v>3</v>
      </c>
      <c r="L11508" s="17" t="s">
        <v>7730</v>
      </c>
      <c r="M11508" s="9">
        <v>3</v>
      </c>
      <c r="N11508" s="9"/>
      <c r="O11508" s="21"/>
      <c r="Q11508" s="29"/>
      <c r="U11508" s="17"/>
      <c r="V11508" s="2"/>
      <c r="Y11508" t="str">
        <f t="shared" si="704"/>
        <v/>
      </c>
      <c r="AA11508">
        <f t="shared" si="705"/>
        <v>1</v>
      </c>
      <c r="AC11508" s="7"/>
      <c r="AD11508" t="s">
        <v>14634</v>
      </c>
      <c r="AE11508">
        <f t="shared" si="703"/>
        <v>0</v>
      </c>
      <c r="AG11508" s="2"/>
      <c r="AI11508" s="7"/>
    </row>
    <row r="11509" spans="1:35" ht="11" customHeight="1" outlineLevel="1" x14ac:dyDescent="0.25">
      <c r="A11509" t="s">
        <v>4063</v>
      </c>
      <c r="C11509" s="2" t="s">
        <v>12953</v>
      </c>
      <c r="D11509" s="2" t="s">
        <v>18807</v>
      </c>
      <c r="E11509" s="7">
        <v>2010</v>
      </c>
      <c r="F11509" s="5" t="s">
        <v>14640</v>
      </c>
      <c r="H11509" s="5" t="s">
        <v>5398</v>
      </c>
      <c r="I11509" s="6" t="s">
        <v>14634</v>
      </c>
      <c r="J11509" s="6" t="s">
        <v>14639</v>
      </c>
      <c r="K11509" s="17">
        <v>3</v>
      </c>
      <c r="L11509" s="17" t="s">
        <v>7730</v>
      </c>
      <c r="M11509" s="9">
        <v>2.5</v>
      </c>
      <c r="N11509" s="9"/>
      <c r="O11509" s="21"/>
      <c r="Q11509" s="29"/>
      <c r="U11509" s="17"/>
      <c r="V11509" s="2"/>
      <c r="Y11509" t="str">
        <f t="shared" si="704"/>
        <v/>
      </c>
      <c r="AA11509">
        <f t="shared" si="705"/>
        <v>1</v>
      </c>
      <c r="AC11509" s="7"/>
      <c r="AD11509" t="s">
        <v>14634</v>
      </c>
      <c r="AE11509">
        <f t="shared" si="703"/>
        <v>0</v>
      </c>
      <c r="AG11509" s="2"/>
      <c r="AI11509" s="7"/>
    </row>
    <row r="11510" spans="1:35" ht="11" customHeight="1" outlineLevel="1" x14ac:dyDescent="0.25">
      <c r="A11510" t="s">
        <v>4063</v>
      </c>
      <c r="C11510" s="2" t="s">
        <v>12953</v>
      </c>
      <c r="D11510" s="2" t="s">
        <v>14642</v>
      </c>
      <c r="E11510" s="7">
        <v>2010</v>
      </c>
      <c r="F11510" s="5" t="s">
        <v>14643</v>
      </c>
      <c r="H11510" s="5" t="s">
        <v>5398</v>
      </c>
      <c r="I11510" s="6" t="s">
        <v>14634</v>
      </c>
      <c r="J11510" s="6" t="s">
        <v>14641</v>
      </c>
      <c r="K11510" s="17">
        <v>3</v>
      </c>
      <c r="L11510" s="17" t="s">
        <v>7730</v>
      </c>
      <c r="M11510" s="9">
        <v>4.5</v>
      </c>
      <c r="N11510" s="9"/>
      <c r="O11510" s="21"/>
      <c r="Q11510" s="29"/>
      <c r="U11510" s="17"/>
      <c r="V11510" s="2"/>
      <c r="Y11510" t="str">
        <f t="shared" si="704"/>
        <v/>
      </c>
      <c r="AA11510">
        <f t="shared" si="705"/>
        <v>1</v>
      </c>
      <c r="AC11510" s="7"/>
      <c r="AD11510" t="s">
        <v>14634</v>
      </c>
      <c r="AE11510">
        <f t="shared" si="703"/>
        <v>0</v>
      </c>
      <c r="AG11510" s="2"/>
      <c r="AI11510" s="7"/>
    </row>
    <row r="11511" spans="1:35" ht="11" customHeight="1" outlineLevel="1" x14ac:dyDescent="0.25">
      <c r="A11511" t="s">
        <v>4063</v>
      </c>
      <c r="C11511" s="2" t="s">
        <v>12953</v>
      </c>
      <c r="D11511" s="2">
        <v>5827</v>
      </c>
      <c r="E11511" s="7">
        <v>2010</v>
      </c>
      <c r="F11511" s="5" t="s">
        <v>14636</v>
      </c>
      <c r="H11511" s="5" t="s">
        <v>5398</v>
      </c>
      <c r="I11511" s="6" t="s">
        <v>2352</v>
      </c>
      <c r="J11511" s="6" t="s">
        <v>14644</v>
      </c>
      <c r="K11511" s="17">
        <v>1</v>
      </c>
      <c r="L11511" s="17" t="s">
        <v>7730</v>
      </c>
      <c r="M11511" s="9">
        <v>8.3000000000000007</v>
      </c>
      <c r="N11511" s="9"/>
      <c r="O11511" s="21"/>
      <c r="Q11511" s="29"/>
      <c r="U11511" s="17"/>
      <c r="V11511" s="2"/>
      <c r="Y11511" t="str">
        <f t="shared" si="704"/>
        <v/>
      </c>
      <c r="AA11511">
        <f t="shared" si="705"/>
        <v>1</v>
      </c>
      <c r="AC11511" s="7"/>
      <c r="AD11511" t="s">
        <v>2352</v>
      </c>
      <c r="AE11511">
        <f t="shared" si="703"/>
        <v>0</v>
      </c>
      <c r="AG11511" s="2">
        <v>1</v>
      </c>
      <c r="AI11511" s="7"/>
    </row>
    <row r="11512" spans="1:35" ht="11" customHeight="1" outlineLevel="1" x14ac:dyDescent="0.25">
      <c r="A11512" t="s">
        <v>4063</v>
      </c>
      <c r="C11512" s="2" t="s">
        <v>12953</v>
      </c>
      <c r="D11512" s="2">
        <v>5999</v>
      </c>
      <c r="E11512" s="7">
        <v>2011</v>
      </c>
      <c r="F11512" s="5" t="s">
        <v>14645</v>
      </c>
      <c r="H11512" s="5" t="s">
        <v>5398</v>
      </c>
      <c r="I11512" s="6" t="s">
        <v>9223</v>
      </c>
      <c r="J11512" s="6" t="s">
        <v>7554</v>
      </c>
      <c r="K11512" s="17">
        <v>7</v>
      </c>
      <c r="L11512" s="17" t="s">
        <v>7730</v>
      </c>
      <c r="M11512" s="9">
        <v>0.9</v>
      </c>
      <c r="N11512" s="9"/>
      <c r="O11512" s="21"/>
      <c r="Q11512" s="29"/>
      <c r="U11512" s="17"/>
      <c r="V11512" s="2"/>
      <c r="Y11512" t="str">
        <f t="shared" si="704"/>
        <v/>
      </c>
      <c r="AA11512" t="str">
        <f t="shared" si="705"/>
        <v/>
      </c>
      <c r="AC11512" s="7"/>
      <c r="AD11512" t="s">
        <v>9223</v>
      </c>
      <c r="AE11512">
        <f t="shared" si="703"/>
        <v>0</v>
      </c>
      <c r="AG11512" s="2"/>
      <c r="AI11512" s="7"/>
    </row>
    <row r="11513" spans="1:35" ht="11" customHeight="1" outlineLevel="1" x14ac:dyDescent="0.25">
      <c r="A11513" t="s">
        <v>4063</v>
      </c>
      <c r="C11513" s="2" t="s">
        <v>12953</v>
      </c>
      <c r="D11513" s="2">
        <v>6000</v>
      </c>
      <c r="E11513" s="7">
        <v>2011</v>
      </c>
      <c r="F11513" s="5" t="s">
        <v>14646</v>
      </c>
      <c r="H11513" s="5" t="s">
        <v>5398</v>
      </c>
      <c r="I11513" s="6" t="s">
        <v>9223</v>
      </c>
      <c r="J11513" s="6" t="s">
        <v>7554</v>
      </c>
      <c r="K11513" s="17">
        <v>7</v>
      </c>
      <c r="L11513" s="17" t="s">
        <v>7730</v>
      </c>
      <c r="M11513" s="9">
        <v>0.9</v>
      </c>
      <c r="N11513" s="9"/>
      <c r="O11513" s="21"/>
      <c r="Q11513" s="29"/>
      <c r="U11513" s="17"/>
      <c r="V11513" s="2"/>
      <c r="Y11513" t="str">
        <f t="shared" si="704"/>
        <v/>
      </c>
      <c r="AA11513" t="str">
        <f t="shared" si="705"/>
        <v/>
      </c>
      <c r="AC11513" s="7"/>
      <c r="AD11513" t="s">
        <v>9223</v>
      </c>
      <c r="AE11513">
        <f t="shared" si="703"/>
        <v>0</v>
      </c>
      <c r="AG11513" s="2"/>
      <c r="AI11513" s="7"/>
    </row>
    <row r="11514" spans="1:35" ht="11" customHeight="1" outlineLevel="1" x14ac:dyDescent="0.25">
      <c r="A11514" t="s">
        <v>4063</v>
      </c>
      <c r="C11514" s="2" t="s">
        <v>12953</v>
      </c>
      <c r="D11514" s="2">
        <v>6001</v>
      </c>
      <c r="E11514" s="7">
        <v>2011</v>
      </c>
      <c r="F11514" s="5" t="s">
        <v>14647</v>
      </c>
      <c r="H11514" s="5" t="s">
        <v>5398</v>
      </c>
      <c r="I11514" s="6" t="s">
        <v>9223</v>
      </c>
      <c r="J11514" s="6" t="s">
        <v>7554</v>
      </c>
      <c r="K11514" s="17">
        <v>7</v>
      </c>
      <c r="L11514" s="17" t="s">
        <v>7730</v>
      </c>
      <c r="M11514" s="9">
        <v>0.9</v>
      </c>
      <c r="N11514" s="9"/>
      <c r="O11514" s="21"/>
      <c r="Q11514" s="29"/>
      <c r="U11514" s="17"/>
      <c r="V11514" s="2"/>
      <c r="Y11514" t="str">
        <f t="shared" si="704"/>
        <v/>
      </c>
      <c r="AA11514" t="str">
        <f t="shared" si="705"/>
        <v/>
      </c>
      <c r="AC11514" s="7"/>
      <c r="AD11514" t="s">
        <v>9223</v>
      </c>
      <c r="AE11514">
        <f t="shared" si="703"/>
        <v>0</v>
      </c>
      <c r="AG11514" s="2"/>
      <c r="AI11514" s="7"/>
    </row>
    <row r="11515" spans="1:35" ht="11" customHeight="1" outlineLevel="1" x14ac:dyDescent="0.25">
      <c r="A11515" t="s">
        <v>4063</v>
      </c>
      <c r="C11515" s="2" t="s">
        <v>12953</v>
      </c>
      <c r="D11515" s="2">
        <v>6002</v>
      </c>
      <c r="E11515" s="7">
        <v>2011</v>
      </c>
      <c r="F11515" s="5" t="s">
        <v>14648</v>
      </c>
      <c r="H11515" s="5" t="s">
        <v>5398</v>
      </c>
      <c r="I11515" s="6" t="s">
        <v>9223</v>
      </c>
      <c r="J11515" s="6" t="s">
        <v>7554</v>
      </c>
      <c r="K11515" s="17">
        <v>7</v>
      </c>
      <c r="L11515" s="17" t="s">
        <v>7730</v>
      </c>
      <c r="M11515" s="9">
        <v>0.9</v>
      </c>
      <c r="N11515" s="9"/>
      <c r="O11515" s="21"/>
      <c r="Q11515" s="29"/>
      <c r="U11515" s="17"/>
      <c r="V11515" s="2"/>
      <c r="Y11515" t="str">
        <f t="shared" si="704"/>
        <v/>
      </c>
      <c r="AA11515" t="str">
        <f t="shared" si="705"/>
        <v/>
      </c>
      <c r="AC11515" s="7"/>
      <c r="AD11515" t="s">
        <v>9223</v>
      </c>
      <c r="AE11515">
        <f t="shared" si="703"/>
        <v>0</v>
      </c>
      <c r="AG11515" s="2"/>
      <c r="AI11515" s="7"/>
    </row>
    <row r="11516" spans="1:35" ht="11" customHeight="1" outlineLevel="1" x14ac:dyDescent="0.25">
      <c r="A11516" t="s">
        <v>4063</v>
      </c>
      <c r="C11516" s="2" t="s">
        <v>12953</v>
      </c>
      <c r="D11516" s="2" t="s">
        <v>20901</v>
      </c>
      <c r="E11516" s="7">
        <v>2011</v>
      </c>
      <c r="F11516" s="5" t="s">
        <v>20902</v>
      </c>
      <c r="H11516" s="5" t="s">
        <v>5398</v>
      </c>
      <c r="I11516" s="6" t="s">
        <v>9223</v>
      </c>
      <c r="J11516" s="6" t="s">
        <v>7554</v>
      </c>
      <c r="K11516" s="17">
        <v>7</v>
      </c>
      <c r="L11516" s="17" t="s">
        <v>7730</v>
      </c>
      <c r="M11516" s="9">
        <v>10</v>
      </c>
      <c r="N11516" s="9"/>
      <c r="O11516" s="21"/>
      <c r="Q11516" s="29"/>
      <c r="U11516" s="17"/>
      <c r="V11516" s="2"/>
      <c r="Y11516">
        <f t="shared" si="704"/>
        <v>1</v>
      </c>
      <c r="AA11516" t="str">
        <f t="shared" si="705"/>
        <v/>
      </c>
      <c r="AC11516" s="7"/>
      <c r="AD11516" t="s">
        <v>9223</v>
      </c>
      <c r="AE11516">
        <f t="shared" si="703"/>
        <v>0</v>
      </c>
      <c r="AG11516" s="2"/>
      <c r="AI11516" s="7"/>
    </row>
    <row r="11517" spans="1:35" ht="11" customHeight="1" outlineLevel="1" collapsed="1" x14ac:dyDescent="0.25">
      <c r="A11517" t="s">
        <v>4063</v>
      </c>
      <c r="C11517" s="2" t="s">
        <v>12953</v>
      </c>
      <c r="D11517" s="2">
        <v>6014</v>
      </c>
      <c r="E11517" s="7">
        <v>2012</v>
      </c>
      <c r="F11517" s="5" t="s">
        <v>5082</v>
      </c>
      <c r="H11517" s="5" t="s">
        <v>5398</v>
      </c>
      <c r="I11517" s="6" t="s">
        <v>14634</v>
      </c>
      <c r="J11517" s="6" t="s">
        <v>14590</v>
      </c>
      <c r="K11517" s="17">
        <v>3</v>
      </c>
      <c r="L11517" s="17" t="s">
        <v>7730</v>
      </c>
      <c r="M11517" s="9">
        <v>2.5</v>
      </c>
      <c r="N11517" s="9"/>
      <c r="O11517" s="21"/>
      <c r="Q11517" s="29"/>
      <c r="U11517" s="17"/>
      <c r="V11517" s="2"/>
      <c r="Y11517" t="str">
        <f t="shared" si="704"/>
        <v/>
      </c>
      <c r="AA11517" t="str">
        <f t="shared" si="705"/>
        <v/>
      </c>
      <c r="AC11517" s="7"/>
      <c r="AD11517" t="s">
        <v>14634</v>
      </c>
      <c r="AE11517">
        <f t="shared" si="703"/>
        <v>0</v>
      </c>
      <c r="AG11517" s="2"/>
      <c r="AI11517" s="7"/>
    </row>
    <row r="11518" spans="1:35" ht="11" customHeight="1" outlineLevel="1" x14ac:dyDescent="0.25">
      <c r="A11518" t="s">
        <v>4063</v>
      </c>
      <c r="C11518" s="2" t="s">
        <v>12953</v>
      </c>
      <c r="D11518" s="2">
        <v>6015</v>
      </c>
      <c r="E11518" s="7">
        <v>2012</v>
      </c>
      <c r="F11518" s="5" t="s">
        <v>14645</v>
      </c>
      <c r="H11518" s="5" t="s">
        <v>5398</v>
      </c>
      <c r="I11518" s="6" t="s">
        <v>14649</v>
      </c>
      <c r="J11518" s="6" t="s">
        <v>14590</v>
      </c>
      <c r="K11518" s="17">
        <v>1</v>
      </c>
      <c r="L11518" s="17" t="s">
        <v>7730</v>
      </c>
      <c r="M11518" s="9">
        <v>2.5</v>
      </c>
      <c r="N11518" s="9"/>
      <c r="O11518" s="21"/>
      <c r="Q11518" s="29"/>
      <c r="U11518" s="17"/>
      <c r="V11518" s="2"/>
      <c r="Y11518" t="str">
        <f t="shared" si="704"/>
        <v/>
      </c>
      <c r="AA11518" t="str">
        <f t="shared" si="705"/>
        <v/>
      </c>
      <c r="AC11518" s="7"/>
      <c r="AD11518" t="s">
        <v>14649</v>
      </c>
      <c r="AE11518">
        <f t="shared" si="703"/>
        <v>0</v>
      </c>
      <c r="AG11518" s="2"/>
      <c r="AI11518" s="7"/>
    </row>
    <row r="11519" spans="1:35" ht="11" customHeight="1" outlineLevel="1" x14ac:dyDescent="0.25">
      <c r="A11519" t="s">
        <v>4063</v>
      </c>
      <c r="C11519" s="2" t="s">
        <v>12953</v>
      </c>
      <c r="D11519" s="2" t="s">
        <v>18808</v>
      </c>
      <c r="E11519" s="7">
        <v>2012</v>
      </c>
      <c r="F11519" s="5" t="s">
        <v>14640</v>
      </c>
      <c r="H11519" s="5" t="s">
        <v>5398</v>
      </c>
      <c r="I11519" s="6" t="s">
        <v>14634</v>
      </c>
      <c r="J11519" s="6" t="s">
        <v>14650</v>
      </c>
      <c r="K11519" s="17">
        <v>3</v>
      </c>
      <c r="L11519" s="17" t="s">
        <v>7730</v>
      </c>
      <c r="M11519" s="9">
        <v>2.8</v>
      </c>
      <c r="N11519" s="9"/>
      <c r="O11519" s="21"/>
      <c r="Q11519" s="29"/>
      <c r="U11519" s="17"/>
      <c r="V11519" s="2"/>
      <c r="Y11519" t="str">
        <f t="shared" si="704"/>
        <v/>
      </c>
      <c r="AA11519">
        <f t="shared" si="705"/>
        <v>1</v>
      </c>
      <c r="AC11519" s="7"/>
      <c r="AD11519" t="s">
        <v>14634</v>
      </c>
      <c r="AE11519">
        <f t="shared" si="703"/>
        <v>0</v>
      </c>
      <c r="AG11519" s="2"/>
      <c r="AI11519" s="7"/>
    </row>
    <row r="11520" spans="1:35" ht="11" customHeight="1" outlineLevel="1" x14ac:dyDescent="0.25">
      <c r="A11520" t="s">
        <v>4063</v>
      </c>
      <c r="C11520" s="2" t="s">
        <v>12953</v>
      </c>
      <c r="D11520" s="2" t="s">
        <v>18808</v>
      </c>
      <c r="E11520" s="7">
        <v>2012</v>
      </c>
      <c r="F11520" s="5" t="s">
        <v>20067</v>
      </c>
      <c r="H11520" s="5" t="s">
        <v>5398</v>
      </c>
      <c r="I11520" s="6" t="s">
        <v>14634</v>
      </c>
      <c r="J11520" s="6" t="s">
        <v>14650</v>
      </c>
      <c r="K11520" s="17">
        <v>3</v>
      </c>
      <c r="L11520" s="17" t="s">
        <v>7730</v>
      </c>
      <c r="M11520" s="9">
        <v>2.5</v>
      </c>
      <c r="N11520" s="9"/>
      <c r="O11520" s="21"/>
      <c r="Q11520" s="29"/>
      <c r="U11520" s="17"/>
      <c r="V11520" s="2"/>
      <c r="Y11520">
        <f t="shared" si="704"/>
        <v>1</v>
      </c>
      <c r="AA11520">
        <f t="shared" si="705"/>
        <v>1</v>
      </c>
      <c r="AC11520" s="7"/>
      <c r="AD11520" t="s">
        <v>14634</v>
      </c>
      <c r="AE11520">
        <f t="shared" si="703"/>
        <v>0</v>
      </c>
      <c r="AG11520" s="2"/>
      <c r="AI11520" s="7"/>
    </row>
    <row r="11521" spans="1:35" ht="11" customHeight="1" outlineLevel="1" collapsed="1" x14ac:dyDescent="0.25">
      <c r="A11521" t="s">
        <v>4063</v>
      </c>
      <c r="C11521" s="2" t="s">
        <v>12953</v>
      </c>
      <c r="D11521" s="2">
        <v>6081</v>
      </c>
      <c r="E11521" s="7">
        <v>2012</v>
      </c>
      <c r="F11521" s="5" t="s">
        <v>14663</v>
      </c>
      <c r="H11521" s="5" t="s">
        <v>5398</v>
      </c>
      <c r="I11521" s="6" t="s">
        <v>14634</v>
      </c>
      <c r="J11521" s="6" t="s">
        <v>14651</v>
      </c>
      <c r="K11521" s="17">
        <v>3</v>
      </c>
      <c r="L11521" s="17" t="s">
        <v>20076</v>
      </c>
      <c r="M11521" s="9"/>
      <c r="N11521" s="9"/>
      <c r="O11521" s="21"/>
      <c r="Q11521" s="29"/>
      <c r="U11521" s="17"/>
      <c r="V11521" s="2"/>
      <c r="Y11521" t="str">
        <f t="shared" si="704"/>
        <v/>
      </c>
      <c r="AA11521" t="str">
        <f t="shared" si="705"/>
        <v/>
      </c>
      <c r="AC11521" s="7"/>
      <c r="AD11521" t="s">
        <v>14634</v>
      </c>
      <c r="AE11521">
        <f t="shared" ref="AE11521:AE11549" si="706">COUNTIF(I11521,"*Fuji*")</f>
        <v>0</v>
      </c>
      <c r="AG11521" s="2"/>
      <c r="AI11521" s="7"/>
    </row>
    <row r="11522" spans="1:35" ht="11" customHeight="1" outlineLevel="1" x14ac:dyDescent="0.25">
      <c r="A11522" t="s">
        <v>4063</v>
      </c>
      <c r="C11522" s="2" t="s">
        <v>12953</v>
      </c>
      <c r="D11522" s="2" t="s">
        <v>18809</v>
      </c>
      <c r="E11522" s="7">
        <v>2012</v>
      </c>
      <c r="F11522" s="5" t="s">
        <v>14638</v>
      </c>
      <c r="H11522" s="5" t="s">
        <v>5398</v>
      </c>
      <c r="I11522" s="6" t="s">
        <v>14634</v>
      </c>
      <c r="J11522" s="6" t="s">
        <v>14651</v>
      </c>
      <c r="K11522" s="17">
        <v>3</v>
      </c>
      <c r="L11522" s="17" t="s">
        <v>7730</v>
      </c>
      <c r="M11522" s="9">
        <v>2</v>
      </c>
      <c r="N11522" s="9"/>
      <c r="O11522" s="21"/>
      <c r="Q11522" s="29"/>
      <c r="U11522" s="17"/>
      <c r="V11522" s="2"/>
      <c r="Y11522" t="str">
        <f t="shared" si="704"/>
        <v/>
      </c>
      <c r="AA11522">
        <f t="shared" si="705"/>
        <v>1</v>
      </c>
      <c r="AC11522" s="7"/>
      <c r="AD11522" t="s">
        <v>14634</v>
      </c>
      <c r="AE11522">
        <f t="shared" si="706"/>
        <v>0</v>
      </c>
      <c r="AG11522" s="2"/>
      <c r="AI11522" s="7"/>
    </row>
    <row r="11523" spans="1:35" ht="11" customHeight="1" outlineLevel="1" x14ac:dyDescent="0.25">
      <c r="A11523" t="s">
        <v>4063</v>
      </c>
      <c r="C11523" s="2" t="s">
        <v>12953</v>
      </c>
      <c r="D11523" s="2" t="s">
        <v>18810</v>
      </c>
      <c r="E11523" s="7">
        <v>2012</v>
      </c>
      <c r="F11523" s="5" t="s">
        <v>14640</v>
      </c>
      <c r="H11523" s="5" t="s">
        <v>5398</v>
      </c>
      <c r="I11523" s="6" t="s">
        <v>14634</v>
      </c>
      <c r="J11523" s="6" t="s">
        <v>14652</v>
      </c>
      <c r="K11523" s="17">
        <v>3</v>
      </c>
      <c r="L11523" s="17" t="s">
        <v>7730</v>
      </c>
      <c r="M11523" s="9">
        <v>2.5</v>
      </c>
      <c r="N11523" s="9"/>
      <c r="O11523" s="21"/>
      <c r="Q11523" s="29"/>
      <c r="U11523" s="17"/>
      <c r="V11523" s="2"/>
      <c r="Y11523" t="str">
        <f t="shared" si="704"/>
        <v/>
      </c>
      <c r="AA11523">
        <f t="shared" si="705"/>
        <v>1</v>
      </c>
      <c r="AC11523" s="7"/>
      <c r="AD11523" t="s">
        <v>14634</v>
      </c>
      <c r="AE11523">
        <f t="shared" si="706"/>
        <v>0</v>
      </c>
      <c r="AG11523" s="2"/>
      <c r="AI11523" s="7"/>
    </row>
    <row r="11524" spans="1:35" ht="11" customHeight="1" outlineLevel="1" x14ac:dyDescent="0.25">
      <c r="A11524" t="s">
        <v>4063</v>
      </c>
      <c r="C11524" s="2" t="s">
        <v>12953</v>
      </c>
      <c r="D11524" s="2">
        <v>6164</v>
      </c>
      <c r="E11524" s="7">
        <v>2013</v>
      </c>
      <c r="F11524" s="5" t="s">
        <v>2378</v>
      </c>
      <c r="H11524" s="5" t="s">
        <v>5398</v>
      </c>
      <c r="I11524" s="6" t="s">
        <v>4084</v>
      </c>
      <c r="J11524" s="6" t="s">
        <v>14590</v>
      </c>
      <c r="K11524" s="17">
        <v>5</v>
      </c>
      <c r="L11524" s="17" t="s">
        <v>20076</v>
      </c>
      <c r="M11524" s="9"/>
      <c r="N11524" s="9"/>
      <c r="O11524" s="21"/>
      <c r="Q11524" s="29"/>
      <c r="U11524" s="17"/>
      <c r="V11524" s="2"/>
      <c r="Y11524" t="str">
        <f t="shared" si="704"/>
        <v/>
      </c>
      <c r="AA11524" t="str">
        <f t="shared" si="705"/>
        <v/>
      </c>
      <c r="AC11524" s="7"/>
      <c r="AD11524" t="s">
        <v>4084</v>
      </c>
      <c r="AE11524">
        <f t="shared" si="706"/>
        <v>0</v>
      </c>
      <c r="AG11524" s="2"/>
      <c r="AI11524" s="7"/>
    </row>
    <row r="11525" spans="1:35" ht="11" customHeight="1" outlineLevel="1" x14ac:dyDescent="0.25">
      <c r="A11525" t="s">
        <v>4063</v>
      </c>
      <c r="C11525" s="2" t="s">
        <v>12953</v>
      </c>
      <c r="D11525" s="2">
        <v>6165</v>
      </c>
      <c r="E11525" s="7">
        <v>2013</v>
      </c>
      <c r="F11525" s="5" t="s">
        <v>2378</v>
      </c>
      <c r="H11525" s="5" t="s">
        <v>5398</v>
      </c>
      <c r="I11525" s="6" t="s">
        <v>4084</v>
      </c>
      <c r="J11525" s="6" t="s">
        <v>14590</v>
      </c>
      <c r="K11525" s="17">
        <v>1</v>
      </c>
      <c r="L11525" s="17" t="s">
        <v>20076</v>
      </c>
      <c r="M11525" s="9"/>
      <c r="N11525" s="9"/>
      <c r="O11525" s="21"/>
      <c r="Q11525" s="29"/>
      <c r="U11525" s="17"/>
      <c r="V11525" s="2"/>
      <c r="Y11525" t="str">
        <f t="shared" si="704"/>
        <v/>
      </c>
      <c r="AA11525" t="str">
        <f t="shared" si="705"/>
        <v/>
      </c>
      <c r="AC11525" s="7"/>
      <c r="AD11525" t="s">
        <v>4084</v>
      </c>
      <c r="AE11525">
        <f t="shared" si="706"/>
        <v>0</v>
      </c>
      <c r="AG11525" s="2"/>
      <c r="AI11525" s="7"/>
    </row>
    <row r="11526" spans="1:35" ht="11" customHeight="1" outlineLevel="1" x14ac:dyDescent="0.25">
      <c r="A11526" t="s">
        <v>4063</v>
      </c>
      <c r="C11526" s="2" t="s">
        <v>12953</v>
      </c>
      <c r="D11526" s="2">
        <v>6166</v>
      </c>
      <c r="E11526" s="7">
        <v>2013</v>
      </c>
      <c r="F11526" s="5" t="s">
        <v>2378</v>
      </c>
      <c r="H11526" s="5" t="s">
        <v>5398</v>
      </c>
      <c r="I11526" s="6" t="s">
        <v>4084</v>
      </c>
      <c r="J11526" s="6" t="s">
        <v>14590</v>
      </c>
      <c r="K11526" s="17">
        <v>5</v>
      </c>
      <c r="L11526" s="17" t="s">
        <v>20076</v>
      </c>
      <c r="M11526" s="9"/>
      <c r="N11526" s="9"/>
      <c r="O11526" s="21"/>
      <c r="Q11526" s="29"/>
      <c r="U11526" s="17"/>
      <c r="V11526" s="2"/>
      <c r="Y11526" t="str">
        <f t="shared" si="704"/>
        <v/>
      </c>
      <c r="AA11526" t="str">
        <f t="shared" si="705"/>
        <v/>
      </c>
      <c r="AC11526" s="7"/>
      <c r="AD11526" t="s">
        <v>4084</v>
      </c>
      <c r="AE11526">
        <f t="shared" si="706"/>
        <v>0</v>
      </c>
      <c r="AG11526" s="2"/>
      <c r="AI11526" s="7"/>
    </row>
    <row r="11527" spans="1:35" ht="11" customHeight="1" outlineLevel="1" collapsed="1" x14ac:dyDescent="0.25">
      <c r="A11527" t="s">
        <v>4063</v>
      </c>
      <c r="C11527" s="2" t="s">
        <v>12953</v>
      </c>
      <c r="D11527" s="2">
        <v>6167</v>
      </c>
      <c r="E11527" s="7">
        <v>2013</v>
      </c>
      <c r="F11527" s="5" t="s">
        <v>2378</v>
      </c>
      <c r="H11527" s="5" t="s">
        <v>5398</v>
      </c>
      <c r="I11527" s="6" t="s">
        <v>4084</v>
      </c>
      <c r="J11527" s="6" t="s">
        <v>14590</v>
      </c>
      <c r="K11527" s="17">
        <v>5</v>
      </c>
      <c r="L11527" s="17" t="s">
        <v>20076</v>
      </c>
      <c r="M11527" s="9"/>
      <c r="N11527" s="9"/>
      <c r="O11527" s="21"/>
      <c r="Q11527" s="29"/>
      <c r="U11527" s="17"/>
      <c r="V11527" s="2"/>
      <c r="Y11527" t="str">
        <f t="shared" si="704"/>
        <v/>
      </c>
      <c r="AA11527" t="str">
        <f t="shared" si="705"/>
        <v/>
      </c>
      <c r="AC11527" s="7"/>
      <c r="AD11527" t="s">
        <v>4084</v>
      </c>
      <c r="AE11527">
        <f t="shared" si="706"/>
        <v>0</v>
      </c>
      <c r="AG11527" s="2"/>
      <c r="AI11527" s="7"/>
    </row>
    <row r="11528" spans="1:35" ht="11" customHeight="1" outlineLevel="1" x14ac:dyDescent="0.25">
      <c r="A11528" t="s">
        <v>4063</v>
      </c>
      <c r="C11528" s="2" t="s">
        <v>12953</v>
      </c>
      <c r="D11528" s="2" t="s">
        <v>14653</v>
      </c>
      <c r="E11528" s="7">
        <v>2013</v>
      </c>
      <c r="F11528" s="5" t="s">
        <v>14654</v>
      </c>
      <c r="H11528" s="5" t="s">
        <v>5398</v>
      </c>
      <c r="I11528" s="6" t="s">
        <v>4084</v>
      </c>
      <c r="J11528" s="6" t="s">
        <v>14590</v>
      </c>
      <c r="K11528" s="17">
        <v>1</v>
      </c>
      <c r="L11528" s="17" t="s">
        <v>7730</v>
      </c>
      <c r="M11528" s="9">
        <v>3</v>
      </c>
      <c r="N11528" s="9"/>
      <c r="O11528" s="21"/>
      <c r="Q11528" s="29"/>
      <c r="U11528" s="17"/>
      <c r="V11528" s="2"/>
      <c r="Y11528" t="str">
        <f t="shared" si="704"/>
        <v/>
      </c>
      <c r="AA11528">
        <f t="shared" si="705"/>
        <v>1</v>
      </c>
      <c r="AC11528" s="7"/>
      <c r="AD11528" t="s">
        <v>4084</v>
      </c>
      <c r="AE11528">
        <f t="shared" si="706"/>
        <v>0</v>
      </c>
      <c r="AG11528" s="2"/>
      <c r="AI11528" s="7"/>
    </row>
    <row r="11529" spans="1:35" ht="11" customHeight="1" outlineLevel="1" x14ac:dyDescent="0.25">
      <c r="A11529" t="s">
        <v>4063</v>
      </c>
      <c r="C11529" s="2" t="s">
        <v>12953</v>
      </c>
      <c r="D11529" s="2">
        <v>6301</v>
      </c>
      <c r="E11529" s="7">
        <v>2014</v>
      </c>
      <c r="F11529" s="5" t="s">
        <v>14645</v>
      </c>
      <c r="H11529" s="5" t="s">
        <v>5398</v>
      </c>
      <c r="I11529" s="6" t="s">
        <v>14656</v>
      </c>
      <c r="J11529" s="6" t="s">
        <v>14655</v>
      </c>
      <c r="K11529" s="17">
        <v>6</v>
      </c>
      <c r="L11529" s="17" t="s">
        <v>7732</v>
      </c>
      <c r="M11529" s="9"/>
      <c r="N11529" s="9"/>
      <c r="O11529" s="21"/>
      <c r="Q11529" s="29"/>
      <c r="U11529" s="17"/>
      <c r="V11529" s="2"/>
      <c r="Y11529" t="str">
        <f t="shared" si="704"/>
        <v/>
      </c>
      <c r="AA11529" t="str">
        <f t="shared" si="705"/>
        <v/>
      </c>
      <c r="AC11529" s="7"/>
      <c r="AD11529" t="s">
        <v>14656</v>
      </c>
      <c r="AE11529">
        <f t="shared" si="706"/>
        <v>0</v>
      </c>
      <c r="AG11529" s="2"/>
      <c r="AI11529" s="7"/>
    </row>
    <row r="11530" spans="1:35" ht="11" customHeight="1" outlineLevel="1" x14ac:dyDescent="0.25">
      <c r="A11530" t="s">
        <v>4063</v>
      </c>
      <c r="C11530" s="2" t="s">
        <v>12953</v>
      </c>
      <c r="D11530" s="2" t="s">
        <v>18811</v>
      </c>
      <c r="E11530" s="7">
        <v>2016</v>
      </c>
      <c r="F11530" s="5" t="s">
        <v>14638</v>
      </c>
      <c r="H11530" s="5" t="s">
        <v>5398</v>
      </c>
      <c r="I11530" s="6" t="s">
        <v>14634</v>
      </c>
      <c r="J11530" s="6" t="s">
        <v>14657</v>
      </c>
      <c r="K11530" s="17">
        <v>3</v>
      </c>
      <c r="L11530" s="17" t="s">
        <v>7730</v>
      </c>
      <c r="M11530" s="9">
        <v>2</v>
      </c>
      <c r="N11530" s="9"/>
      <c r="O11530" s="21"/>
      <c r="Q11530" s="29"/>
      <c r="U11530" s="17"/>
      <c r="V11530" s="2"/>
      <c r="Y11530" t="str">
        <f t="shared" si="704"/>
        <v/>
      </c>
      <c r="AA11530">
        <f t="shared" si="705"/>
        <v>1</v>
      </c>
      <c r="AC11530" s="7"/>
      <c r="AD11530" t="s">
        <v>14634</v>
      </c>
      <c r="AE11530">
        <f t="shared" si="706"/>
        <v>0</v>
      </c>
      <c r="AG11530" s="2"/>
      <c r="AI11530" s="7"/>
    </row>
    <row r="11531" spans="1:35" ht="11" customHeight="1" outlineLevel="1" x14ac:dyDescent="0.25">
      <c r="A11531" t="s">
        <v>4063</v>
      </c>
      <c r="C11531" s="2" t="s">
        <v>12953</v>
      </c>
      <c r="D11531" s="2">
        <v>6539</v>
      </c>
      <c r="E11531" s="7">
        <v>2017</v>
      </c>
      <c r="F11531" s="5" t="s">
        <v>14663</v>
      </c>
      <c r="H11531" s="5" t="s">
        <v>5398</v>
      </c>
      <c r="I11531" s="6" t="s">
        <v>14634</v>
      </c>
      <c r="J11531" s="6" t="s">
        <v>14658</v>
      </c>
      <c r="K11531" s="17">
        <v>3</v>
      </c>
      <c r="L11531" s="17" t="s">
        <v>20076</v>
      </c>
      <c r="M11531" s="9"/>
      <c r="N11531" s="9"/>
      <c r="O11531" s="21"/>
      <c r="Q11531" s="29"/>
      <c r="U11531" s="17"/>
      <c r="V11531" s="2"/>
      <c r="Y11531" t="str">
        <f t="shared" si="704"/>
        <v/>
      </c>
      <c r="AA11531" t="str">
        <f t="shared" si="705"/>
        <v/>
      </c>
      <c r="AC11531" s="7"/>
      <c r="AD11531" t="s">
        <v>14634</v>
      </c>
      <c r="AE11531">
        <f t="shared" si="706"/>
        <v>0</v>
      </c>
      <c r="AG11531" s="2"/>
      <c r="AI11531" s="7"/>
    </row>
    <row r="11532" spans="1:35" ht="11" customHeight="1" outlineLevel="1" x14ac:dyDescent="0.25">
      <c r="A11532" t="s">
        <v>4063</v>
      </c>
      <c r="C11532" s="2" t="s">
        <v>12953</v>
      </c>
      <c r="D11532" s="2" t="s">
        <v>18812</v>
      </c>
      <c r="E11532" s="7">
        <v>2017</v>
      </c>
      <c r="F11532" s="5" t="s">
        <v>14638</v>
      </c>
      <c r="H11532" s="5" t="s">
        <v>5398</v>
      </c>
      <c r="I11532" s="6" t="s">
        <v>14634</v>
      </c>
      <c r="J11532" s="6" t="s">
        <v>14658</v>
      </c>
      <c r="K11532" s="17">
        <v>3</v>
      </c>
      <c r="L11532" s="17" t="s">
        <v>7730</v>
      </c>
      <c r="M11532" s="9">
        <v>2.2000000000000002</v>
      </c>
      <c r="N11532" s="9"/>
      <c r="O11532" s="21"/>
      <c r="Q11532" s="29"/>
      <c r="U11532" s="17"/>
      <c r="V11532" s="2"/>
      <c r="Y11532" t="str">
        <f t="shared" si="704"/>
        <v/>
      </c>
      <c r="AA11532">
        <f t="shared" si="705"/>
        <v>1</v>
      </c>
      <c r="AC11532" s="7"/>
      <c r="AD11532" t="s">
        <v>14634</v>
      </c>
      <c r="AE11532">
        <f t="shared" si="706"/>
        <v>0</v>
      </c>
      <c r="AG11532" s="2"/>
      <c r="AI11532" s="7"/>
    </row>
    <row r="11533" spans="1:35" ht="11" customHeight="1" outlineLevel="1" x14ac:dyDescent="0.25">
      <c r="A11533" t="s">
        <v>4063</v>
      </c>
      <c r="C11533" s="2" t="s">
        <v>12953</v>
      </c>
      <c r="D11533" s="2">
        <v>6595</v>
      </c>
      <c r="E11533" s="7">
        <v>2017</v>
      </c>
      <c r="F11533" s="5" t="s">
        <v>2378</v>
      </c>
      <c r="H11533" s="5" t="s">
        <v>5398</v>
      </c>
      <c r="I11533" s="6" t="s">
        <v>20059</v>
      </c>
      <c r="J11533" s="6" t="s">
        <v>7074</v>
      </c>
      <c r="K11533" s="17">
        <v>5</v>
      </c>
      <c r="L11533" s="17" t="s">
        <v>7730</v>
      </c>
      <c r="M11533" s="9">
        <v>0.9</v>
      </c>
      <c r="N11533" s="9"/>
      <c r="O11533" s="21"/>
      <c r="Q11533" s="29"/>
      <c r="U11533" s="17"/>
      <c r="V11533" s="2"/>
      <c r="Y11533" t="str">
        <f t="shared" si="704"/>
        <v/>
      </c>
      <c r="AA11533" t="str">
        <f t="shared" si="705"/>
        <v/>
      </c>
      <c r="AC11533" s="7"/>
      <c r="AD11533" t="s">
        <v>20059</v>
      </c>
      <c r="AE11533">
        <f t="shared" si="706"/>
        <v>0</v>
      </c>
      <c r="AG11533" s="2"/>
      <c r="AI11533" s="7"/>
    </row>
    <row r="11534" spans="1:35" ht="11" customHeight="1" outlineLevel="1" x14ac:dyDescent="0.25">
      <c r="A11534" t="s">
        <v>4063</v>
      </c>
      <c r="C11534" s="2" t="s">
        <v>12953</v>
      </c>
      <c r="D11534" s="2">
        <v>6596</v>
      </c>
      <c r="E11534" s="7">
        <v>2017</v>
      </c>
      <c r="F11534" s="5" t="s">
        <v>14645</v>
      </c>
      <c r="H11534" s="5" t="s">
        <v>5398</v>
      </c>
      <c r="I11534" s="6" t="s">
        <v>20060</v>
      </c>
      <c r="J11534" s="6" t="s">
        <v>7074</v>
      </c>
      <c r="K11534" s="17">
        <v>5</v>
      </c>
      <c r="L11534" s="17" t="s">
        <v>7730</v>
      </c>
      <c r="M11534" s="9">
        <v>0.9</v>
      </c>
      <c r="N11534" s="9"/>
      <c r="O11534" s="21"/>
      <c r="Q11534" s="29"/>
      <c r="U11534" s="17"/>
      <c r="V11534" s="2"/>
      <c r="Y11534" t="str">
        <f t="shared" si="704"/>
        <v/>
      </c>
      <c r="AA11534" t="str">
        <f t="shared" si="705"/>
        <v/>
      </c>
      <c r="AC11534" s="7"/>
      <c r="AD11534" t="s">
        <v>20060</v>
      </c>
      <c r="AE11534">
        <f t="shared" si="706"/>
        <v>0</v>
      </c>
      <c r="AG11534" s="2"/>
      <c r="AI11534" s="7"/>
    </row>
    <row r="11535" spans="1:35" ht="11" customHeight="1" outlineLevel="1" x14ac:dyDescent="0.25">
      <c r="A11535" t="s">
        <v>4063</v>
      </c>
      <c r="C11535" s="2" t="s">
        <v>12953</v>
      </c>
      <c r="D11535" s="2" t="s">
        <v>18813</v>
      </c>
      <c r="E11535" s="7">
        <v>2018</v>
      </c>
      <c r="F11535" s="5" t="s">
        <v>14638</v>
      </c>
      <c r="H11535" s="5" t="s">
        <v>5398</v>
      </c>
      <c r="I11535" s="6" t="s">
        <v>14634</v>
      </c>
      <c r="J11535" s="6" t="s">
        <v>14659</v>
      </c>
      <c r="K11535" s="17">
        <v>3</v>
      </c>
      <c r="L11535" s="17" t="s">
        <v>7730</v>
      </c>
      <c r="M11535" s="9">
        <v>2.5</v>
      </c>
      <c r="N11535" s="9"/>
      <c r="O11535" s="21"/>
      <c r="Q11535" s="29"/>
      <c r="U11535" s="17"/>
      <c r="V11535" s="2"/>
      <c r="Y11535" t="str">
        <f t="shared" si="704"/>
        <v/>
      </c>
      <c r="AA11535">
        <f t="shared" si="705"/>
        <v>1</v>
      </c>
      <c r="AC11535" s="7"/>
      <c r="AD11535" t="s">
        <v>14634</v>
      </c>
      <c r="AE11535">
        <f t="shared" si="706"/>
        <v>0</v>
      </c>
      <c r="AG11535" s="2"/>
      <c r="AI11535" s="7"/>
    </row>
    <row r="11536" spans="1:35" ht="11" customHeight="1" outlineLevel="1" x14ac:dyDescent="0.25">
      <c r="A11536" t="s">
        <v>4063</v>
      </c>
      <c r="C11536" s="2" t="s">
        <v>12953</v>
      </c>
      <c r="D11536" s="2">
        <v>6628</v>
      </c>
      <c r="E11536" s="7">
        <v>2018</v>
      </c>
      <c r="F11536" s="5" t="s">
        <v>2378</v>
      </c>
      <c r="H11536" s="5" t="s">
        <v>5398</v>
      </c>
      <c r="I11536" s="6" t="s">
        <v>4084</v>
      </c>
      <c r="J11536" s="6" t="s">
        <v>20064</v>
      </c>
      <c r="K11536" s="17">
        <v>3</v>
      </c>
      <c r="L11536" s="17" t="s">
        <v>7730</v>
      </c>
      <c r="M11536" s="9">
        <v>1.5</v>
      </c>
      <c r="N11536" s="9"/>
      <c r="O11536" s="21"/>
      <c r="Q11536" s="29"/>
      <c r="U11536" s="17"/>
      <c r="V11536" s="2"/>
      <c r="Y11536" t="str">
        <f t="shared" si="704"/>
        <v/>
      </c>
      <c r="AA11536" t="str">
        <f t="shared" si="705"/>
        <v/>
      </c>
      <c r="AC11536" s="7"/>
      <c r="AD11536" t="s">
        <v>4084</v>
      </c>
      <c r="AE11536">
        <f t="shared" si="706"/>
        <v>0</v>
      </c>
      <c r="AG11536" s="2"/>
      <c r="AI11536" s="7"/>
    </row>
    <row r="11537" spans="1:49" ht="11" customHeight="1" outlineLevel="1" x14ac:dyDescent="0.25">
      <c r="A11537" t="s">
        <v>4063</v>
      </c>
      <c r="C11537" s="2" t="s">
        <v>12953</v>
      </c>
      <c r="D11537" s="2" t="s">
        <v>14661</v>
      </c>
      <c r="E11537" s="7">
        <v>2018</v>
      </c>
      <c r="F11537" s="5" t="s">
        <v>14662</v>
      </c>
      <c r="H11537" s="5" t="s">
        <v>5398</v>
      </c>
      <c r="I11537" s="6" t="s">
        <v>14634</v>
      </c>
      <c r="J11537" s="6" t="s">
        <v>14660</v>
      </c>
      <c r="K11537" s="17">
        <v>3</v>
      </c>
      <c r="L11537" s="17" t="s">
        <v>7730</v>
      </c>
      <c r="M11537" s="9">
        <v>8</v>
      </c>
      <c r="N11537" s="9"/>
      <c r="O11537" s="21"/>
      <c r="Q11537" s="29"/>
      <c r="U11537" s="17"/>
      <c r="V11537" s="2"/>
      <c r="Y11537" t="str">
        <f t="shared" si="704"/>
        <v/>
      </c>
      <c r="AA11537">
        <f t="shared" si="705"/>
        <v>1</v>
      </c>
      <c r="AC11537" s="7"/>
      <c r="AD11537" t="s">
        <v>14634</v>
      </c>
      <c r="AE11537">
        <f t="shared" si="706"/>
        <v>0</v>
      </c>
      <c r="AG11537" s="2"/>
      <c r="AI11537" s="7"/>
    </row>
    <row r="11538" spans="1:49" ht="11" customHeight="1" outlineLevel="1" x14ac:dyDescent="0.25">
      <c r="A11538" t="s">
        <v>4063</v>
      </c>
      <c r="C11538" s="2" t="s">
        <v>12953</v>
      </c>
      <c r="D11538" s="2">
        <v>6799</v>
      </c>
      <c r="E11538" s="7">
        <v>2020</v>
      </c>
      <c r="F11538" s="5" t="s">
        <v>14663</v>
      </c>
      <c r="H11538" s="5" t="s">
        <v>5398</v>
      </c>
      <c r="I11538" s="6" t="s">
        <v>4084</v>
      </c>
      <c r="J11538" s="6" t="s">
        <v>5893</v>
      </c>
      <c r="K11538" s="17">
        <v>3</v>
      </c>
      <c r="L11538" s="17" t="s">
        <v>7730</v>
      </c>
      <c r="M11538" s="9">
        <v>1.25</v>
      </c>
      <c r="N11538" s="9"/>
      <c r="O11538" s="21"/>
      <c r="Q11538" s="29"/>
      <c r="U11538" s="17"/>
      <c r="V11538" s="2"/>
      <c r="Y11538" t="str">
        <f t="shared" si="704"/>
        <v/>
      </c>
      <c r="AA11538" t="str">
        <f t="shared" si="705"/>
        <v/>
      </c>
      <c r="AC11538" s="7"/>
      <c r="AD11538" t="s">
        <v>4084</v>
      </c>
      <c r="AE11538">
        <f t="shared" si="706"/>
        <v>0</v>
      </c>
      <c r="AG11538" s="2"/>
      <c r="AI11538" s="7"/>
    </row>
    <row r="11539" spans="1:49" ht="11" customHeight="1" outlineLevel="1" x14ac:dyDescent="0.25">
      <c r="A11539" t="s">
        <v>4063</v>
      </c>
      <c r="C11539" s="2" t="s">
        <v>12953</v>
      </c>
      <c r="D11539" s="2">
        <v>6800</v>
      </c>
      <c r="E11539" s="7">
        <v>2020</v>
      </c>
      <c r="F11539" s="5" t="s">
        <v>14663</v>
      </c>
      <c r="H11539" s="5" t="s">
        <v>5398</v>
      </c>
      <c r="I11539" s="6" t="s">
        <v>4084</v>
      </c>
      <c r="J11539" s="6" t="s">
        <v>5893</v>
      </c>
      <c r="K11539" s="17">
        <v>1</v>
      </c>
      <c r="L11539" s="17" t="s">
        <v>7730</v>
      </c>
      <c r="M11539" s="9">
        <v>1.25</v>
      </c>
      <c r="N11539" s="9"/>
      <c r="O11539" s="21"/>
      <c r="Q11539" s="29"/>
      <c r="S11539">
        <v>1</v>
      </c>
      <c r="T11539">
        <v>1</v>
      </c>
      <c r="U11539" s="17"/>
      <c r="V11539" s="2"/>
      <c r="Y11539" t="str">
        <f t="shared" si="704"/>
        <v/>
      </c>
      <c r="AA11539" t="str">
        <f t="shared" si="705"/>
        <v/>
      </c>
      <c r="AC11539" s="7"/>
      <c r="AD11539" t="s">
        <v>4084</v>
      </c>
      <c r="AE11539">
        <f t="shared" si="706"/>
        <v>0</v>
      </c>
      <c r="AG11539" s="2"/>
      <c r="AI11539" s="7"/>
    </row>
    <row r="11540" spans="1:49" ht="11" customHeight="1" outlineLevel="1" x14ac:dyDescent="0.25">
      <c r="A11540" t="s">
        <v>4063</v>
      </c>
      <c r="C11540" s="2" t="s">
        <v>12953</v>
      </c>
      <c r="D11540" s="2" t="s">
        <v>20908</v>
      </c>
      <c r="E11540" s="7">
        <v>2020</v>
      </c>
      <c r="F11540" s="5" t="s">
        <v>20909</v>
      </c>
      <c r="H11540" s="5" t="s">
        <v>5398</v>
      </c>
      <c r="I11540" s="6" t="s">
        <v>4084</v>
      </c>
      <c r="J11540" s="6" t="s">
        <v>5893</v>
      </c>
      <c r="K11540" s="17">
        <v>3</v>
      </c>
      <c r="L11540" s="17" t="s">
        <v>7730</v>
      </c>
      <c r="M11540" s="9">
        <v>2.8</v>
      </c>
      <c r="N11540" s="9"/>
      <c r="O11540" s="21"/>
      <c r="Q11540" s="29"/>
      <c r="U11540" s="17"/>
      <c r="V11540" s="2"/>
      <c r="Y11540" t="str">
        <f t="shared" si="704"/>
        <v/>
      </c>
      <c r="AA11540" t="str">
        <f t="shared" si="705"/>
        <v/>
      </c>
      <c r="AC11540" s="7"/>
      <c r="AD11540" t="s">
        <v>4084</v>
      </c>
      <c r="AE11540">
        <f t="shared" si="706"/>
        <v>0</v>
      </c>
      <c r="AG11540" s="2"/>
      <c r="AI11540" s="7"/>
    </row>
    <row r="11541" spans="1:49" ht="11" customHeight="1" outlineLevel="1" x14ac:dyDescent="0.25">
      <c r="A11541" t="s">
        <v>4063</v>
      </c>
      <c r="C11541" s="2" t="s">
        <v>12953</v>
      </c>
      <c r="D11541" s="2" t="s">
        <v>20910</v>
      </c>
      <c r="E11541" s="7">
        <v>2020</v>
      </c>
      <c r="F11541" s="5" t="s">
        <v>20909</v>
      </c>
      <c r="H11541" s="5" t="s">
        <v>5398</v>
      </c>
      <c r="I11541" s="6" t="s">
        <v>4084</v>
      </c>
      <c r="J11541" s="6" t="s">
        <v>5893</v>
      </c>
      <c r="K11541" s="17">
        <v>1</v>
      </c>
      <c r="L11541" s="17" t="s">
        <v>7730</v>
      </c>
      <c r="M11541" s="9">
        <v>2.8</v>
      </c>
      <c r="N11541" s="9"/>
      <c r="O11541" s="21"/>
      <c r="Q11541" s="29"/>
      <c r="U11541" s="17"/>
      <c r="V11541" s="2"/>
      <c r="Y11541" t="str">
        <f t="shared" si="704"/>
        <v/>
      </c>
      <c r="AA11541" t="str">
        <f t="shared" si="705"/>
        <v/>
      </c>
      <c r="AC11541" s="7"/>
      <c r="AD11541" t="s">
        <v>4084</v>
      </c>
      <c r="AE11541">
        <f t="shared" si="706"/>
        <v>0</v>
      </c>
      <c r="AG11541" s="2"/>
      <c r="AI11541" s="7"/>
    </row>
    <row r="11542" spans="1:49" ht="11" customHeight="1" outlineLevel="1" x14ac:dyDescent="0.25">
      <c r="A11542" t="s">
        <v>4063</v>
      </c>
      <c r="C11542" s="2" t="s">
        <v>12953</v>
      </c>
      <c r="D11542" s="2" t="s">
        <v>20065</v>
      </c>
      <c r="E11542" s="7">
        <v>2020</v>
      </c>
      <c r="F11542" s="5" t="s">
        <v>20066</v>
      </c>
      <c r="H11542" s="5" t="s">
        <v>5398</v>
      </c>
      <c r="I11542" s="6" t="s">
        <v>4084</v>
      </c>
      <c r="J11542" s="6" t="s">
        <v>5893</v>
      </c>
      <c r="K11542" s="17">
        <v>1</v>
      </c>
      <c r="L11542" s="17" t="s">
        <v>7730</v>
      </c>
      <c r="M11542" s="9">
        <v>3.5</v>
      </c>
      <c r="N11542" s="9"/>
      <c r="O11542" s="21"/>
      <c r="Q11542" s="29"/>
      <c r="U11542" s="17"/>
      <c r="V11542" s="2"/>
      <c r="Y11542">
        <f t="shared" si="704"/>
        <v>1</v>
      </c>
      <c r="AA11542" t="str">
        <f t="shared" si="705"/>
        <v/>
      </c>
      <c r="AC11542" s="7"/>
      <c r="AD11542" t="s">
        <v>4084</v>
      </c>
      <c r="AE11542">
        <f t="shared" si="706"/>
        <v>0</v>
      </c>
      <c r="AG11542" s="2"/>
      <c r="AI11542" s="7"/>
    </row>
    <row r="11543" spans="1:49" ht="11" customHeight="1" outlineLevel="1" x14ac:dyDescent="0.25">
      <c r="A11543" t="s">
        <v>4063</v>
      </c>
      <c r="C11543" s="2" t="s">
        <v>12953</v>
      </c>
      <c r="D11543" s="2">
        <v>6832</v>
      </c>
      <c r="E11543" s="7">
        <v>2020</v>
      </c>
      <c r="F11543" s="5" t="s">
        <v>4313</v>
      </c>
      <c r="H11543" s="5" t="s">
        <v>5398</v>
      </c>
      <c r="I11543" s="6" t="s">
        <v>4084</v>
      </c>
      <c r="J11543" s="6" t="s">
        <v>19990</v>
      </c>
      <c r="K11543" s="17">
        <v>3</v>
      </c>
      <c r="L11543" s="17" t="s">
        <v>7730</v>
      </c>
      <c r="M11543" s="9">
        <v>3</v>
      </c>
      <c r="N11543" s="9"/>
      <c r="O11543" s="21"/>
      <c r="Q11543" s="29"/>
      <c r="U11543" s="17"/>
      <c r="V11543" s="2"/>
      <c r="Y11543" t="str">
        <f t="shared" si="704"/>
        <v/>
      </c>
      <c r="AA11543" t="str">
        <f t="shared" si="705"/>
        <v/>
      </c>
      <c r="AC11543" s="7"/>
      <c r="AD11543" t="s">
        <v>4084</v>
      </c>
      <c r="AE11543">
        <f t="shared" si="706"/>
        <v>0</v>
      </c>
      <c r="AG11543" s="2"/>
      <c r="AI11543" s="7"/>
    </row>
    <row r="11544" spans="1:49" ht="11" customHeight="1" outlineLevel="1" x14ac:dyDescent="0.25">
      <c r="A11544" t="s">
        <v>4063</v>
      </c>
      <c r="C11544" s="2" t="s">
        <v>12953</v>
      </c>
      <c r="D11544" s="2">
        <v>6833</v>
      </c>
      <c r="E11544" s="7">
        <v>2020</v>
      </c>
      <c r="F11544" s="5" t="s">
        <v>14665</v>
      </c>
      <c r="H11544" s="5" t="s">
        <v>5398</v>
      </c>
      <c r="I11544" s="6" t="s">
        <v>20900</v>
      </c>
      <c r="J11544" s="6" t="s">
        <v>14664</v>
      </c>
      <c r="K11544" s="17">
        <v>2</v>
      </c>
      <c r="L11544" s="17" t="s">
        <v>7730</v>
      </c>
      <c r="M11544" s="9">
        <v>5.5</v>
      </c>
      <c r="N11544" s="9"/>
      <c r="O11544" s="21"/>
      <c r="Q11544" s="29"/>
      <c r="U11544" s="17"/>
      <c r="V11544" s="2"/>
      <c r="Y11544" t="str">
        <f t="shared" si="704"/>
        <v/>
      </c>
      <c r="AA11544">
        <f t="shared" si="705"/>
        <v>1</v>
      </c>
      <c r="AC11544" s="7"/>
      <c r="AD11544" t="s">
        <v>20900</v>
      </c>
      <c r="AE11544">
        <f t="shared" si="706"/>
        <v>0</v>
      </c>
      <c r="AG11544" s="2"/>
      <c r="AI11544" s="7"/>
    </row>
    <row r="11545" spans="1:49" ht="11" customHeight="1" outlineLevel="1" x14ac:dyDescent="0.25">
      <c r="A11545" t="s">
        <v>4063</v>
      </c>
      <c r="C11545" s="2" t="s">
        <v>12953</v>
      </c>
      <c r="D11545" s="2" t="s">
        <v>19991</v>
      </c>
      <c r="E11545" s="7">
        <v>2020</v>
      </c>
      <c r="F11545" s="5" t="s">
        <v>19992</v>
      </c>
      <c r="H11545" s="5" t="s">
        <v>5398</v>
      </c>
      <c r="I11545" s="6" t="s">
        <v>4084</v>
      </c>
      <c r="J11545" s="6" t="s">
        <v>19993</v>
      </c>
      <c r="K11545" s="17">
        <v>3</v>
      </c>
      <c r="L11545" s="17" t="s">
        <v>7730</v>
      </c>
      <c r="M11545" s="9">
        <v>3.5</v>
      </c>
      <c r="N11545" s="9"/>
      <c r="O11545" s="21"/>
      <c r="Q11545" s="29"/>
      <c r="U11545" s="17"/>
      <c r="V11545" s="2"/>
      <c r="Y11545" t="str">
        <f t="shared" si="704"/>
        <v/>
      </c>
      <c r="AA11545">
        <f t="shared" si="705"/>
        <v>1</v>
      </c>
      <c r="AC11545" s="7"/>
      <c r="AD11545" t="s">
        <v>4084</v>
      </c>
      <c r="AE11545">
        <f t="shared" si="706"/>
        <v>0</v>
      </c>
      <c r="AG11545" s="2"/>
      <c r="AI11545" s="7"/>
    </row>
    <row r="11546" spans="1:49" ht="11" customHeight="1" outlineLevel="1" x14ac:dyDescent="0.25">
      <c r="A11546" t="s">
        <v>4063</v>
      </c>
      <c r="C11546" s="2" t="s">
        <v>12953</v>
      </c>
      <c r="D11546" s="2" t="s">
        <v>19994</v>
      </c>
      <c r="E11546" s="7">
        <v>2020</v>
      </c>
      <c r="F11546" s="5" t="s">
        <v>19992</v>
      </c>
      <c r="H11546" s="5" t="s">
        <v>5398</v>
      </c>
      <c r="I11546" s="6" t="s">
        <v>4084</v>
      </c>
      <c r="J11546" s="6" t="s">
        <v>19993</v>
      </c>
      <c r="K11546" s="17">
        <v>3</v>
      </c>
      <c r="L11546" s="17" t="s">
        <v>7730</v>
      </c>
      <c r="M11546" s="9">
        <v>3.5</v>
      </c>
      <c r="N11546" s="9"/>
      <c r="O11546" s="21"/>
      <c r="Q11546" s="29"/>
      <c r="U11546" s="17"/>
      <c r="V11546" s="2"/>
      <c r="Y11546" t="str">
        <f t="shared" si="704"/>
        <v/>
      </c>
      <c r="AA11546">
        <f t="shared" si="705"/>
        <v>1</v>
      </c>
      <c r="AC11546" s="7"/>
      <c r="AD11546" t="s">
        <v>4084</v>
      </c>
      <c r="AE11546">
        <f t="shared" si="706"/>
        <v>0</v>
      </c>
      <c r="AG11546" s="2"/>
      <c r="AI11546" s="7"/>
    </row>
    <row r="11547" spans="1:49" ht="11" customHeight="1" outlineLevel="1" x14ac:dyDescent="0.25">
      <c r="A11547" t="s">
        <v>4063</v>
      </c>
      <c r="C11547" s="2" t="s">
        <v>12953</v>
      </c>
      <c r="D11547" s="2" t="s">
        <v>19995</v>
      </c>
      <c r="E11547" s="7">
        <v>2020</v>
      </c>
      <c r="F11547" s="5" t="s">
        <v>19996</v>
      </c>
      <c r="H11547" s="5" t="s">
        <v>5398</v>
      </c>
      <c r="I11547" s="6" t="s">
        <v>4084</v>
      </c>
      <c r="J11547" s="6" t="s">
        <v>19997</v>
      </c>
      <c r="K11547" s="17">
        <v>3</v>
      </c>
      <c r="L11547" s="17" t="s">
        <v>7730</v>
      </c>
      <c r="M11547" s="9">
        <v>12</v>
      </c>
      <c r="N11547" s="9"/>
      <c r="O11547" s="21"/>
      <c r="Q11547" s="29"/>
      <c r="U11547" s="17"/>
      <c r="V11547" s="2"/>
      <c r="Y11547" t="str">
        <f t="shared" si="704"/>
        <v/>
      </c>
      <c r="AA11547">
        <f t="shared" si="705"/>
        <v>1</v>
      </c>
      <c r="AC11547" s="7"/>
      <c r="AD11547" t="s">
        <v>4084</v>
      </c>
      <c r="AE11547">
        <f t="shared" si="706"/>
        <v>0</v>
      </c>
      <c r="AG11547" s="2"/>
      <c r="AI11547" s="7"/>
    </row>
    <row r="11548" spans="1:49" ht="11" customHeight="1" outlineLevel="1" x14ac:dyDescent="0.25">
      <c r="A11548" t="s">
        <v>4063</v>
      </c>
      <c r="C11548" s="2" t="s">
        <v>12953</v>
      </c>
      <c r="D11548" s="2">
        <v>6869</v>
      </c>
      <c r="E11548" s="7">
        <v>2020</v>
      </c>
      <c r="F11548" s="5" t="s">
        <v>19998</v>
      </c>
      <c r="H11548" s="5" t="s">
        <v>5398</v>
      </c>
      <c r="I11548" s="6" t="s">
        <v>19951</v>
      </c>
      <c r="J11548" s="6" t="s">
        <v>19999</v>
      </c>
      <c r="K11548" s="17">
        <v>1</v>
      </c>
      <c r="L11548" s="17" t="s">
        <v>7730</v>
      </c>
      <c r="M11548" s="9">
        <v>7</v>
      </c>
      <c r="N11548" s="9"/>
      <c r="O11548" s="21"/>
      <c r="Q11548" s="29"/>
      <c r="U11548" s="17"/>
      <c r="V11548" s="2"/>
      <c r="Y11548" t="str">
        <f t="shared" si="704"/>
        <v/>
      </c>
      <c r="AA11548" t="str">
        <f t="shared" si="705"/>
        <v/>
      </c>
      <c r="AC11548" s="7"/>
      <c r="AD11548" t="s">
        <v>19951</v>
      </c>
      <c r="AE11548">
        <f t="shared" si="706"/>
        <v>0</v>
      </c>
      <c r="AG11548" s="2">
        <v>1</v>
      </c>
      <c r="AI11548" s="7"/>
    </row>
    <row r="11549" spans="1:49" ht="11" customHeight="1" outlineLevel="1" x14ac:dyDescent="0.25">
      <c r="A11549" t="s">
        <v>4063</v>
      </c>
      <c r="C11549" s="2" t="s">
        <v>12953</v>
      </c>
      <c r="D11549" s="2">
        <v>6913</v>
      </c>
      <c r="E11549" s="7">
        <v>2021</v>
      </c>
      <c r="F11549" s="5" t="s">
        <v>14663</v>
      </c>
      <c r="H11549" s="5" t="s">
        <v>5398</v>
      </c>
      <c r="I11549" s="6" t="s">
        <v>14631</v>
      </c>
      <c r="J11549" s="6" t="s">
        <v>20000</v>
      </c>
      <c r="K11549" s="17">
        <v>3</v>
      </c>
      <c r="L11549" s="17" t="s">
        <v>7730</v>
      </c>
      <c r="M11549" s="9">
        <v>5</v>
      </c>
      <c r="N11549" s="9"/>
      <c r="O11549" s="21"/>
      <c r="Q11549" s="29"/>
      <c r="U11549" s="17"/>
      <c r="V11549" s="2"/>
      <c r="Y11549" t="str">
        <f t="shared" si="704"/>
        <v/>
      </c>
      <c r="AA11549" t="str">
        <f t="shared" si="705"/>
        <v/>
      </c>
      <c r="AC11549" s="7"/>
      <c r="AD11549" t="s">
        <v>14631</v>
      </c>
      <c r="AE11549">
        <f t="shared" si="706"/>
        <v>0</v>
      </c>
      <c r="AG11549" s="2"/>
      <c r="AI11549" s="7"/>
    </row>
    <row r="11550" spans="1:49" ht="11" customHeight="1" x14ac:dyDescent="0.25">
      <c r="A11550" s="4" t="s">
        <v>13290</v>
      </c>
      <c r="B11550" t="s">
        <v>14668</v>
      </c>
      <c r="C11550" s="2" t="s">
        <v>12521</v>
      </c>
      <c r="E11550" s="7"/>
      <c r="F11550" s="5"/>
      <c r="H11550" s="5"/>
      <c r="I11550" s="6"/>
      <c r="J11550" s="6"/>
      <c r="K11550" s="17"/>
      <c r="L11550" s="17"/>
      <c r="M11550" s="9"/>
      <c r="N11550" s="9">
        <f>SUM(M11551:M11554)</f>
        <v>15.7</v>
      </c>
      <c r="O11550" s="21">
        <v>2144</v>
      </c>
      <c r="P11550">
        <f>COUNTIF(L11551:L11554,"*")</f>
        <v>4</v>
      </c>
      <c r="Q11550" s="29">
        <f>P11550/O11550</f>
        <v>1.8656716417910447E-3</v>
      </c>
      <c r="R11550">
        <f>COUNTIF(L11551:L11554,"Y")+COUNTIF(L11551:L11554,"S")</f>
        <v>4</v>
      </c>
      <c r="U11550" s="17" t="s">
        <v>7730</v>
      </c>
      <c r="V11550" s="2"/>
      <c r="W11550" t="s">
        <v>18450</v>
      </c>
      <c r="Y11550" t="str">
        <f t="shared" si="704"/>
        <v/>
      </c>
      <c r="AA11550" t="str">
        <f t="shared" si="705"/>
        <v/>
      </c>
      <c r="AC11550" s="7"/>
      <c r="AF11550">
        <f>COUNTIF(AE11551:AE11554,"1")</f>
        <v>0</v>
      </c>
      <c r="AG11550" s="2"/>
      <c r="AI11550" s="7"/>
      <c r="AJ11550">
        <f>COUNTIF($K11551:$K11554,"1")-COUNTIFS($K11551:$K11554,"1",$L11551:$L11554,"V")</f>
        <v>1</v>
      </c>
      <c r="AK11550">
        <f>COUNTIFS($K11551:$K11554,"1",$L11551:$L11554,"Y")+COUNTIFS($K11551:$K11554,"1",$L11551:$L11554,"s")</f>
        <v>1</v>
      </c>
      <c r="AL11550">
        <f>COUNTIF($K11551:$K11554,"2")-COUNTIFS($K11551:$K11554,"2",$L11551:$L11554,"V")</f>
        <v>0</v>
      </c>
      <c r="AM11550">
        <f>COUNTIFS($K11551:$K11554,"2",$L11551:$L11554,"Y")+COUNTIFS($K11551:$K11554,"2",$L11551:$L11554,"s")</f>
        <v>0</v>
      </c>
      <c r="AN11550">
        <f>COUNTIF($K11551:$K11554,"3")-COUNTIFS($K11551:$K11554,"3",$L11551:$L11554,"V")</f>
        <v>1</v>
      </c>
      <c r="AO11550">
        <f>COUNTIFS($K11551:$K11554,"3",$L11551:$L11554,"Y")+COUNTIFS($K11551:$K11554,"3",$L11551:$L11554,"s")</f>
        <v>1</v>
      </c>
      <c r="AP11550">
        <f>COUNTIF($K11551:$K11554,"4")-COUNTIFS($K11551:$K11554,"4",$L11551:$L11554,"V")</f>
        <v>0</v>
      </c>
      <c r="AQ11550">
        <f>COUNTIFS($K11551:$K11554,"4",$L11551:$L11554,"Y")+COUNTIFS($K11551:$K11554,"4",$L11551:$L11554,"s")</f>
        <v>0</v>
      </c>
      <c r="AR11550">
        <f>COUNTIF($K11551:$K11554,"5")-COUNTIFS($K11551:$K11554,"5",$L11551:$L11554,"V")</f>
        <v>0</v>
      </c>
      <c r="AS11550">
        <f>COUNTIFS($K11551:$K11554,"5",$L11551:$L11554,"Y")+COUNTIFS($K11551:$K11554,"5",$L11551:$L11554,"s")</f>
        <v>0</v>
      </c>
      <c r="AT11550">
        <f>COUNTIF($K11551:$K11554,"6")-COUNTIFS($K11551:$K11554,"6",$L11551:$L11554,"V")</f>
        <v>0</v>
      </c>
      <c r="AU11550">
        <f>COUNTIFS($K11551:$K11554,"6",$L11551:$L11554,"Y")+COUNTIFS($K11551:$K11554,"6",$L11551:$L11554,"s")</f>
        <v>0</v>
      </c>
      <c r="AV11550">
        <f>COUNTIF($K11551:$K11554,"7")-COUNTIFS($K11551:$K11554,"7",$L11551:$L11554,"V")</f>
        <v>2</v>
      </c>
      <c r="AW11550">
        <f>COUNTIFS($K11551:$K11554,"7",$L11551:$L11554,"Y")+COUNTIFS($K11551:$K11554,"7",$L11551:$L11554,"s")</f>
        <v>2</v>
      </c>
    </row>
    <row r="11551" spans="1:49" ht="11" customHeight="1" outlineLevel="1" x14ac:dyDescent="0.25">
      <c r="A11551" t="s">
        <v>4034</v>
      </c>
      <c r="C11551" s="2" t="s">
        <v>12521</v>
      </c>
      <c r="D11551" s="2">
        <v>427</v>
      </c>
      <c r="E11551" s="7">
        <v>1957</v>
      </c>
      <c r="F11551" s="5" t="s">
        <v>4037</v>
      </c>
      <c r="H11551" s="5" t="s">
        <v>1119</v>
      </c>
      <c r="I11551" s="6" t="s">
        <v>4038</v>
      </c>
      <c r="J11551" s="6" t="s">
        <v>13291</v>
      </c>
      <c r="K11551" s="17">
        <v>3</v>
      </c>
      <c r="L11551" s="17" t="s">
        <v>7730</v>
      </c>
      <c r="M11551" s="9">
        <v>3</v>
      </c>
      <c r="N11551" s="9"/>
      <c r="O11551" s="21"/>
      <c r="Q11551" s="29"/>
      <c r="U11551" s="17"/>
      <c r="V11551" s="2">
        <v>355</v>
      </c>
      <c r="Y11551" t="str">
        <f t="shared" si="704"/>
        <v/>
      </c>
      <c r="AA11551" t="str">
        <f t="shared" si="705"/>
        <v/>
      </c>
      <c r="AC11551" s="7"/>
      <c r="AD11551" t="s">
        <v>4038</v>
      </c>
      <c r="AE11551">
        <f>COUNTIF(I11551,"*Fuji*")</f>
        <v>0</v>
      </c>
      <c r="AG11551" s="2"/>
      <c r="AH11551" t="s">
        <v>4039</v>
      </c>
      <c r="AI11551" s="7" t="s">
        <v>4610</v>
      </c>
    </row>
    <row r="11552" spans="1:49" ht="11" customHeight="1" outlineLevel="1" x14ac:dyDescent="0.25">
      <c r="A11552" t="s">
        <v>4034</v>
      </c>
      <c r="C11552" s="2" t="s">
        <v>12521</v>
      </c>
      <c r="D11552" s="2">
        <v>1304</v>
      </c>
      <c r="E11552" s="7">
        <v>1998</v>
      </c>
      <c r="F11552" s="5" t="s">
        <v>13293</v>
      </c>
      <c r="H11552" s="5" t="s">
        <v>5398</v>
      </c>
      <c r="I11552" s="6" t="s">
        <v>13295</v>
      </c>
      <c r="J11552" s="6" t="s">
        <v>7554</v>
      </c>
      <c r="K11552" s="17">
        <v>7</v>
      </c>
      <c r="L11552" s="17" t="s">
        <v>7730</v>
      </c>
      <c r="M11552" s="9">
        <v>1.6</v>
      </c>
      <c r="N11552" s="9"/>
      <c r="O11552" s="21"/>
      <c r="Q11552" s="29"/>
      <c r="U11552" s="17"/>
      <c r="V11552" s="2"/>
      <c r="Y11552" t="str">
        <f t="shared" si="704"/>
        <v/>
      </c>
      <c r="AA11552" t="str">
        <f t="shared" si="705"/>
        <v/>
      </c>
      <c r="AC11552" s="7"/>
      <c r="AD11552" t="s">
        <v>13295</v>
      </c>
      <c r="AE11552">
        <f>COUNTIF(I11552,"*Fuji*")</f>
        <v>0</v>
      </c>
      <c r="AG11552" s="2"/>
      <c r="AI11552" s="7"/>
    </row>
    <row r="11553" spans="1:49" ht="11" customHeight="1" outlineLevel="1" x14ac:dyDescent="0.25">
      <c r="A11553" t="s">
        <v>4034</v>
      </c>
      <c r="C11553" s="2" t="s">
        <v>12521</v>
      </c>
      <c r="D11553" s="2">
        <v>1305</v>
      </c>
      <c r="E11553" s="7">
        <v>1998</v>
      </c>
      <c r="F11553" s="5" t="s">
        <v>13294</v>
      </c>
      <c r="H11553" s="5" t="s">
        <v>5398</v>
      </c>
      <c r="I11553" s="6" t="s">
        <v>13296</v>
      </c>
      <c r="J11553" s="6" t="s">
        <v>7554</v>
      </c>
      <c r="K11553" s="17">
        <v>7</v>
      </c>
      <c r="L11553" s="17" t="s">
        <v>7730</v>
      </c>
      <c r="M11553" s="9">
        <v>1.6</v>
      </c>
      <c r="N11553" s="9"/>
      <c r="O11553" s="21"/>
      <c r="Q11553" s="29"/>
      <c r="U11553" s="17"/>
      <c r="V11553" s="2"/>
      <c r="Y11553" t="str">
        <f t="shared" si="704"/>
        <v/>
      </c>
      <c r="AA11553" t="str">
        <f t="shared" si="705"/>
        <v/>
      </c>
      <c r="AC11553" s="7"/>
      <c r="AD11553" t="s">
        <v>13296</v>
      </c>
      <c r="AE11553">
        <f>COUNTIF(I11553,"*Fuji*")</f>
        <v>0</v>
      </c>
      <c r="AG11553" s="2"/>
      <c r="AI11553" s="7"/>
    </row>
    <row r="11554" spans="1:49" ht="11" customHeight="1" outlineLevel="1" x14ac:dyDescent="0.25">
      <c r="A11554" t="s">
        <v>4034</v>
      </c>
      <c r="C11554" s="2" t="s">
        <v>12521</v>
      </c>
      <c r="D11554" s="2">
        <v>1992</v>
      </c>
      <c r="E11554" s="7">
        <v>2020</v>
      </c>
      <c r="F11554" s="5" t="s">
        <v>12868</v>
      </c>
      <c r="H11554" s="5" t="s">
        <v>5398</v>
      </c>
      <c r="I11554" s="6" t="s">
        <v>4038</v>
      </c>
      <c r="J11554" s="6" t="s">
        <v>13292</v>
      </c>
      <c r="K11554" s="17">
        <v>1</v>
      </c>
      <c r="L11554" s="17" t="s">
        <v>7730</v>
      </c>
      <c r="M11554" s="9">
        <v>9.5</v>
      </c>
      <c r="N11554" s="9"/>
      <c r="O11554" s="21"/>
      <c r="Q11554" s="29"/>
      <c r="U11554" s="17"/>
      <c r="V11554" s="2"/>
      <c r="Y11554" t="str">
        <f t="shared" si="704"/>
        <v/>
      </c>
      <c r="AA11554" t="str">
        <f t="shared" si="705"/>
        <v/>
      </c>
      <c r="AC11554" s="7"/>
      <c r="AD11554" t="s">
        <v>4038</v>
      </c>
      <c r="AE11554">
        <f>COUNTIF(I11554,"*Fuji*")</f>
        <v>0</v>
      </c>
      <c r="AG11554" s="2"/>
      <c r="AI11554" s="7"/>
    </row>
    <row r="11555" spans="1:49" ht="11" customHeight="1" x14ac:dyDescent="0.25">
      <c r="A11555" s="4" t="s">
        <v>10427</v>
      </c>
      <c r="B11555" t="s">
        <v>12021</v>
      </c>
      <c r="C11555" s="2" t="s">
        <v>11983</v>
      </c>
      <c r="E11555" s="7"/>
      <c r="F11555" s="5"/>
      <c r="H11555" s="5"/>
      <c r="I11555" s="6"/>
      <c r="J11555" s="6"/>
      <c r="K11555" s="17"/>
      <c r="L11555" s="17"/>
      <c r="M11555" s="9"/>
      <c r="N11555" s="9">
        <f>SUM(M11556:M11561)</f>
        <v>3</v>
      </c>
      <c r="O11555" s="21">
        <v>144</v>
      </c>
      <c r="P11555">
        <f>COUNTIF(L11556:L11561,"*")</f>
        <v>6</v>
      </c>
      <c r="Q11555" s="29">
        <f>P11555/O11555</f>
        <v>4.1666666666666664E-2</v>
      </c>
      <c r="R11555">
        <f>COUNTIF(L11556:L11561,"Y")+COUNTIF(L11556:L11561,"S")</f>
        <v>5</v>
      </c>
      <c r="U11555" s="18" t="s">
        <v>7732</v>
      </c>
      <c r="V11555" s="2"/>
      <c r="W11555" t="s">
        <v>18451</v>
      </c>
      <c r="Y11555" t="str">
        <f t="shared" si="704"/>
        <v/>
      </c>
      <c r="AA11555" t="str">
        <f t="shared" si="705"/>
        <v/>
      </c>
      <c r="AC11555" s="7"/>
      <c r="AF11555">
        <f>COUNTIF(AE11556:AE11561,"1")</f>
        <v>0</v>
      </c>
      <c r="AG11555" s="2"/>
      <c r="AI11555" s="7"/>
      <c r="AJ11555">
        <f>COUNTIF($K11556:$K11561,"1")-COUNTIFS($K11556:$K11561,"1",$L11556:$L11561,"V")</f>
        <v>0</v>
      </c>
      <c r="AK11555">
        <f>COUNTIFS($K11556:$K11561,"1",$L11556:$L11561,"Y")+COUNTIFS($K11556:$K11561,"1",$L11556:$L11561,"s")</f>
        <v>0</v>
      </c>
      <c r="AL11555">
        <f>COUNTIF($K11556:$K11561,"2")-COUNTIFS($K11556:$K11561,"2",$L11556:$L11561,"V")</f>
        <v>0</v>
      </c>
      <c r="AM11555">
        <f>COUNTIFS($K11556:$K11561,"2",$L11556:$L11561,"Y")+COUNTIFS($K11556:$K11561,"2",$L11556:$L11561,"s")</f>
        <v>0</v>
      </c>
      <c r="AN11555">
        <f>COUNTIF($K11556:$K11561,"3")-COUNTIFS($K11556:$K11561,"3",$L11556:$L11561,"V")</f>
        <v>5</v>
      </c>
      <c r="AO11555">
        <f>COUNTIFS($K11556:$K11561,"3",$L11556:$L11561,"Y")+COUNTIFS($K11556:$K11561,"3",$L11556:$L11561,"s")</f>
        <v>5</v>
      </c>
      <c r="AP11555">
        <f>COUNTIF($K11556:$K11561,"4")-COUNTIFS($K11556:$K11561,"4",$L11556:$L11561,"V")</f>
        <v>0</v>
      </c>
      <c r="AQ11555">
        <f>COUNTIFS($K11556:$K11561,"4",$L11556:$L11561,"Y")+COUNTIFS($K11556:$K11561,"4",$L11556:$L11561,"s")</f>
        <v>0</v>
      </c>
      <c r="AR11555">
        <f>COUNTIF($K11556:$K11561,"5")-COUNTIFS($K11556:$K11561,"5",$L11556:$L11561,"V")</f>
        <v>0</v>
      </c>
      <c r="AS11555">
        <f>COUNTIFS($K11556:$K11561,"5",$L11556:$L11561,"Y")+COUNTIFS($K11556:$K11561,"5",$L11556:$L11561,"s")</f>
        <v>0</v>
      </c>
      <c r="AT11555">
        <f>COUNTIF($K11556:$K11561,"6")-COUNTIFS($K11556:$K11561,"6",$L11556:$L11561,"V")</f>
        <v>0</v>
      </c>
      <c r="AU11555">
        <f>COUNTIFS($K11556:$K11561,"6",$L11556:$L11561,"Y")+COUNTIFS($K11556:$K11561,"6",$L11556:$L11561,"s")</f>
        <v>0</v>
      </c>
      <c r="AV11555">
        <f>COUNTIF($K11556:$K11561,"7")-COUNTIFS($K11556:$K11561,"7",$L11556:$L11561,"V")</f>
        <v>0</v>
      </c>
      <c r="AW11555">
        <f>COUNTIFS($K11556:$K11561,"7",$L11556:$L11561,"Y")+COUNTIFS($K11556:$K11561,"7",$L11556:$L11561,"s")</f>
        <v>0</v>
      </c>
    </row>
    <row r="11556" spans="1:49" ht="11" customHeight="1" outlineLevel="1" x14ac:dyDescent="0.25">
      <c r="A11556" t="s">
        <v>10428</v>
      </c>
      <c r="C11556" s="2" t="s">
        <v>11983</v>
      </c>
      <c r="D11556" s="2">
        <v>74</v>
      </c>
      <c r="E11556" s="7">
        <v>1945</v>
      </c>
      <c r="F11556" s="5" t="s">
        <v>1101</v>
      </c>
      <c r="H11556" s="5" t="s">
        <v>4040</v>
      </c>
      <c r="I11556" s="6" t="s">
        <v>4041</v>
      </c>
      <c r="J11556" s="6" t="s">
        <v>10425</v>
      </c>
      <c r="K11556" s="17">
        <v>3</v>
      </c>
      <c r="L11556" s="17" t="s">
        <v>7730</v>
      </c>
      <c r="M11556" s="9">
        <v>0.3</v>
      </c>
      <c r="N11556" s="9"/>
      <c r="O11556" s="21"/>
      <c r="Q11556" s="29"/>
      <c r="U11556" s="17"/>
      <c r="V11556" s="2">
        <v>70</v>
      </c>
      <c r="Y11556" t="str">
        <f t="shared" si="704"/>
        <v/>
      </c>
      <c r="AA11556" t="str">
        <f t="shared" si="705"/>
        <v/>
      </c>
      <c r="AC11556" s="7"/>
      <c r="AD11556" t="s">
        <v>4041</v>
      </c>
      <c r="AE11556">
        <f t="shared" ref="AE11556:AE11561" si="707">COUNTIF(I11556,"*Fuji*")</f>
        <v>0</v>
      </c>
      <c r="AG11556" s="2"/>
      <c r="AH11556" t="s">
        <v>4042</v>
      </c>
      <c r="AI11556" s="7" t="s">
        <v>4610</v>
      </c>
    </row>
    <row r="11557" spans="1:49" ht="11" customHeight="1" outlineLevel="1" x14ac:dyDescent="0.25">
      <c r="A11557" t="s">
        <v>10428</v>
      </c>
      <c r="C11557" s="2" t="s">
        <v>11983</v>
      </c>
      <c r="D11557" s="2">
        <v>78</v>
      </c>
      <c r="E11557" s="7">
        <v>1945</v>
      </c>
      <c r="F11557" s="5" t="s">
        <v>1107</v>
      </c>
      <c r="H11557" s="5" t="s">
        <v>1244</v>
      </c>
      <c r="I11557" s="6" t="s">
        <v>4041</v>
      </c>
      <c r="J11557" s="6" t="s">
        <v>10425</v>
      </c>
      <c r="K11557" s="17">
        <v>3</v>
      </c>
      <c r="L11557" s="17" t="s">
        <v>7730</v>
      </c>
      <c r="M11557" s="9">
        <v>0.6</v>
      </c>
      <c r="N11557" s="9"/>
      <c r="O11557" s="21"/>
      <c r="Q11557" s="29"/>
      <c r="U11557" s="17"/>
      <c r="V11557" s="2">
        <v>74</v>
      </c>
      <c r="Y11557" t="str">
        <f t="shared" si="704"/>
        <v/>
      </c>
      <c r="AA11557" t="str">
        <f t="shared" si="705"/>
        <v/>
      </c>
      <c r="AC11557" s="7"/>
      <c r="AD11557" t="s">
        <v>4041</v>
      </c>
      <c r="AE11557">
        <f t="shared" si="707"/>
        <v>0</v>
      </c>
      <c r="AG11557" s="2"/>
      <c r="AH11557" t="s">
        <v>4042</v>
      </c>
      <c r="AI11557" s="7" t="s">
        <v>4610</v>
      </c>
    </row>
    <row r="11558" spans="1:49" ht="11" customHeight="1" outlineLevel="1" x14ac:dyDescent="0.25">
      <c r="A11558" t="s">
        <v>10428</v>
      </c>
      <c r="C11558" s="2" t="s">
        <v>11983</v>
      </c>
      <c r="D11558" s="2">
        <v>103</v>
      </c>
      <c r="E11558" s="7">
        <v>1953</v>
      </c>
      <c r="F11558" s="5" t="s">
        <v>1101</v>
      </c>
      <c r="H11558" s="5" t="s">
        <v>4040</v>
      </c>
      <c r="I11558" s="6" t="s">
        <v>4041</v>
      </c>
      <c r="J11558" s="6" t="s">
        <v>8963</v>
      </c>
      <c r="K11558" s="17">
        <v>3</v>
      </c>
      <c r="L11558" s="17" t="s">
        <v>7730</v>
      </c>
      <c r="M11558" s="9">
        <v>0.5</v>
      </c>
      <c r="N11558" s="9"/>
      <c r="O11558" s="21"/>
      <c r="Q11558" s="29"/>
      <c r="U11558" s="17"/>
      <c r="V11558" s="2">
        <v>99</v>
      </c>
      <c r="Y11558" t="str">
        <f t="shared" ref="Y11558:Y11621" si="708">IF(COUNTIF(F11558,"*fdc*"),1,"")</f>
        <v/>
      </c>
      <c r="AA11558" t="str">
        <f t="shared" ref="AA11558:AA11621" si="709">IF(COUNTIF(F11558,"*s/s*"),1,"")</f>
        <v/>
      </c>
      <c r="AC11558" s="7"/>
      <c r="AD11558" t="s">
        <v>4041</v>
      </c>
      <c r="AE11558">
        <f t="shared" si="707"/>
        <v>0</v>
      </c>
      <c r="AG11558" s="2"/>
      <c r="AH11558" t="s">
        <v>4042</v>
      </c>
      <c r="AI11558" s="7" t="s">
        <v>4610</v>
      </c>
    </row>
    <row r="11559" spans="1:49" ht="11" customHeight="1" outlineLevel="1" x14ac:dyDescent="0.25">
      <c r="A11559" t="s">
        <v>10428</v>
      </c>
      <c r="C11559" s="2" t="s">
        <v>11983</v>
      </c>
      <c r="D11559" s="2">
        <v>108</v>
      </c>
      <c r="E11559" s="7">
        <v>1953</v>
      </c>
      <c r="F11559" s="5" t="s">
        <v>1107</v>
      </c>
      <c r="H11559" s="5" t="s">
        <v>1244</v>
      </c>
      <c r="I11559" s="6" t="s">
        <v>4041</v>
      </c>
      <c r="J11559" s="6" t="s">
        <v>8963</v>
      </c>
      <c r="K11559" s="17">
        <v>3</v>
      </c>
      <c r="L11559" s="17" t="s">
        <v>7730</v>
      </c>
      <c r="M11559" s="9">
        <v>0.6</v>
      </c>
      <c r="N11559" s="9"/>
      <c r="O11559" s="21"/>
      <c r="Q11559" s="29"/>
      <c r="U11559" s="17"/>
      <c r="V11559" s="2">
        <v>104</v>
      </c>
      <c r="Y11559" t="str">
        <f t="shared" si="708"/>
        <v/>
      </c>
      <c r="AA11559" t="str">
        <f t="shared" si="709"/>
        <v/>
      </c>
      <c r="AC11559" s="7"/>
      <c r="AD11559" t="s">
        <v>4041</v>
      </c>
      <c r="AE11559">
        <f t="shared" si="707"/>
        <v>0</v>
      </c>
      <c r="AG11559" s="2"/>
      <c r="AH11559" t="s">
        <v>4042</v>
      </c>
      <c r="AI11559" s="7" t="s">
        <v>4610</v>
      </c>
    </row>
    <row r="11560" spans="1:49" ht="11" customHeight="1" outlineLevel="1" x14ac:dyDescent="0.25">
      <c r="A11560" t="s">
        <v>10428</v>
      </c>
      <c r="C11560" s="2" t="s">
        <v>11983</v>
      </c>
      <c r="D11560" s="2" t="s">
        <v>3396</v>
      </c>
      <c r="E11560" s="7">
        <v>1954</v>
      </c>
      <c r="F11560" s="5" t="s">
        <v>6624</v>
      </c>
      <c r="H11560" s="5" t="s">
        <v>1244</v>
      </c>
      <c r="I11560" s="6" t="s">
        <v>4041</v>
      </c>
      <c r="J11560" s="6" t="s">
        <v>10426</v>
      </c>
      <c r="K11560" s="17">
        <v>3</v>
      </c>
      <c r="L11560" s="17" t="s">
        <v>20075</v>
      </c>
      <c r="M11560" s="9"/>
      <c r="N11560" s="9"/>
      <c r="O11560" s="21"/>
      <c r="Q11560" s="29"/>
      <c r="U11560" s="17"/>
      <c r="V11560" s="2" t="s">
        <v>4043</v>
      </c>
      <c r="X11560" t="s">
        <v>7732</v>
      </c>
      <c r="Y11560" t="str">
        <f t="shared" si="708"/>
        <v/>
      </c>
      <c r="AA11560" t="str">
        <f t="shared" si="709"/>
        <v/>
      </c>
      <c r="AC11560" s="7"/>
      <c r="AD11560" t="s">
        <v>4041</v>
      </c>
      <c r="AE11560">
        <f t="shared" si="707"/>
        <v>0</v>
      </c>
      <c r="AG11560" s="2"/>
      <c r="AH11560" t="s">
        <v>4042</v>
      </c>
      <c r="AI11560" s="7" t="s">
        <v>4610</v>
      </c>
    </row>
    <row r="11561" spans="1:49" ht="11" customHeight="1" outlineLevel="1" x14ac:dyDescent="0.25">
      <c r="A11561" t="s">
        <v>10428</v>
      </c>
      <c r="C11561" s="2" t="s">
        <v>11983</v>
      </c>
      <c r="D11561" s="2">
        <v>132</v>
      </c>
      <c r="E11561" s="7">
        <v>1964</v>
      </c>
      <c r="F11561" s="5" t="s">
        <v>1107</v>
      </c>
      <c r="H11561" s="5" t="s">
        <v>6625</v>
      </c>
      <c r="I11561" s="6" t="s">
        <v>4041</v>
      </c>
      <c r="J11561" s="6" t="s">
        <v>6992</v>
      </c>
      <c r="K11561" s="17">
        <v>3</v>
      </c>
      <c r="L11561" s="17" t="s">
        <v>7730</v>
      </c>
      <c r="M11561" s="9">
        <v>1</v>
      </c>
      <c r="N11561" s="9"/>
      <c r="O11561" s="21"/>
      <c r="Q11561" s="29"/>
      <c r="U11561" s="17"/>
      <c r="V11561" s="2">
        <v>128</v>
      </c>
      <c r="Y11561" t="str">
        <f t="shared" si="708"/>
        <v/>
      </c>
      <c r="AA11561" t="str">
        <f t="shared" si="709"/>
        <v/>
      </c>
      <c r="AC11561" s="7"/>
      <c r="AD11561" t="s">
        <v>4041</v>
      </c>
      <c r="AE11561">
        <f t="shared" si="707"/>
        <v>0</v>
      </c>
      <c r="AG11561" s="2"/>
      <c r="AH11561" t="s">
        <v>4042</v>
      </c>
      <c r="AI11561" s="7" t="s">
        <v>4610</v>
      </c>
    </row>
    <row r="11562" spans="1:49" ht="11" customHeight="1" x14ac:dyDescent="0.25">
      <c r="A11562" s="4" t="s">
        <v>16305</v>
      </c>
      <c r="B11562" t="s">
        <v>14666</v>
      </c>
      <c r="C11562" s="2" t="s">
        <v>12953</v>
      </c>
      <c r="E11562" s="7"/>
      <c r="F11562" s="5"/>
      <c r="H11562" s="5"/>
      <c r="I11562" s="6"/>
      <c r="J11562" s="6"/>
      <c r="K11562" s="17"/>
      <c r="L11562" s="17"/>
      <c r="M11562" s="9"/>
      <c r="N11562" s="9">
        <f>SUM(M11563:M11568)</f>
        <v>23</v>
      </c>
      <c r="O11562" s="21">
        <v>830</v>
      </c>
      <c r="P11562">
        <f>COUNTIF(L11563:L11568,"*")</f>
        <v>6</v>
      </c>
      <c r="Q11562" s="29">
        <f>P11562/O11562</f>
        <v>7.2289156626506026E-3</v>
      </c>
      <c r="R11562">
        <f>COUNTIF(L11563:L11568,"Y")+COUNTIF(L11563:L11568,"S")</f>
        <v>6</v>
      </c>
      <c r="U11562" s="17" t="s">
        <v>7730</v>
      </c>
      <c r="V11562" s="2"/>
      <c r="W11562" t="s">
        <v>18452</v>
      </c>
      <c r="Y11562" t="str">
        <f t="shared" si="708"/>
        <v/>
      </c>
      <c r="AA11562" t="str">
        <f t="shared" si="709"/>
        <v/>
      </c>
      <c r="AC11562" s="7"/>
      <c r="AF11562">
        <f>COUNTIF(AE11567:AE11568,"1")</f>
        <v>0</v>
      </c>
      <c r="AG11562" s="2"/>
      <c r="AI11562" s="7"/>
      <c r="AJ11562">
        <f>COUNTIF($K11563:$K11568,"1")-COUNTIFS($K11563:$K11568,"1",$L11563:$L11568,"V")</f>
        <v>3</v>
      </c>
      <c r="AK11562">
        <f>COUNTIFS($K11563:$K11568,"1",$L11563:$L11568,"Y")+COUNTIFS($K11563:$K11568,"1",$L11563:$L11568,"s")</f>
        <v>3</v>
      </c>
      <c r="AL11562">
        <f>COUNTIF($K11563:$K11568,"2")-COUNTIFS($K11563:$K11568,"2",$L11563:$L11568,"V")</f>
        <v>0</v>
      </c>
      <c r="AM11562">
        <f>COUNTIFS($K11563:$K11568,"2",$L11563:$L11568,"Y")+COUNTIFS($K11563:$K11568,"2",$L11563:$L11568,"s")</f>
        <v>0</v>
      </c>
      <c r="AN11562">
        <f>COUNTIF($K11563:$K11568,"3")-COUNTIFS($K11563:$K11568,"3",$L11563:$L11568,"V")</f>
        <v>0</v>
      </c>
      <c r="AO11562">
        <f>COUNTIFS($K11563:$K11568,"3",$L11563:$L11568,"Y")+COUNTIFS($K11563:$K11568,"3",$L11563:$L11568,"s")</f>
        <v>0</v>
      </c>
      <c r="AP11562">
        <f>COUNTIF($K11563:$K11568,"4")-COUNTIFS($K11563:$K11568,"4",$L11563:$L11568,"V")</f>
        <v>2</v>
      </c>
      <c r="AQ11562">
        <f>COUNTIFS($K11563:$K11568,"4",$L11563:$L11568,"Y")+COUNTIFS($K11563:$K11568,"4",$L11563:$L11568,"s")</f>
        <v>2</v>
      </c>
      <c r="AR11562">
        <f>COUNTIF($K11563:$K11568,"5")-COUNTIFS($K11563:$K11568,"5",$L11563:$L11568,"V")</f>
        <v>0</v>
      </c>
      <c r="AS11562">
        <f>COUNTIFS($K11563:$K11568,"5",$L11563:$L11568,"Y")+COUNTIFS($K11563:$K11568,"5",$L11563:$L11568,"s")</f>
        <v>0</v>
      </c>
      <c r="AT11562">
        <f>COUNTIF($K11563:$K11568,"6")-COUNTIFS($K11563:$K11568,"6",$L11563:$L11568,"V")</f>
        <v>0</v>
      </c>
      <c r="AU11562">
        <f>COUNTIFS($K11563:$K11568,"6",$L11563:$L11568,"Y")+COUNTIFS($K11563:$K11568,"6",$L11563:$L11568,"s")</f>
        <v>0</v>
      </c>
      <c r="AV11562">
        <f>COUNTIF($K11563:$K11568,"7")-COUNTIFS($K11563:$K11568,"7",$L11563:$L11568,"V")</f>
        <v>1</v>
      </c>
      <c r="AW11562">
        <f>COUNTIFS($K11563:$K11568,"7",$L11563:$L11568,"Y")+COUNTIFS($K11563:$K11568,"7",$L11563:$L11568,"s")</f>
        <v>1</v>
      </c>
    </row>
    <row r="11563" spans="1:49" ht="11" customHeight="1" outlineLevel="1" x14ac:dyDescent="0.25">
      <c r="A11563" t="s">
        <v>5348</v>
      </c>
      <c r="C11563" s="2" t="s">
        <v>12953</v>
      </c>
      <c r="D11563" s="2" t="s">
        <v>4062</v>
      </c>
      <c r="E11563" s="7">
        <v>1971</v>
      </c>
      <c r="F11563" s="5" t="s">
        <v>20495</v>
      </c>
      <c r="H11563" s="5" t="s">
        <v>5398</v>
      </c>
      <c r="I11563" s="6" t="s">
        <v>5399</v>
      </c>
      <c r="J11563" s="6" t="s">
        <v>20496</v>
      </c>
      <c r="K11563" s="17">
        <v>1</v>
      </c>
      <c r="L11563" s="17" t="s">
        <v>7730</v>
      </c>
      <c r="M11563" s="9">
        <v>3.2</v>
      </c>
      <c r="N11563" s="9"/>
      <c r="O11563" s="21"/>
      <c r="Q11563" s="29"/>
      <c r="U11563" s="17"/>
      <c r="V11563" s="2"/>
      <c r="Y11563" t="str">
        <f t="shared" si="708"/>
        <v/>
      </c>
      <c r="AA11563" t="str">
        <f t="shared" si="709"/>
        <v/>
      </c>
      <c r="AC11563" s="7"/>
      <c r="AD11563" t="s">
        <v>5399</v>
      </c>
      <c r="AE11563">
        <f t="shared" ref="AE11563:AE11568" si="710">COUNTIF(I11563,"*Fuji*")</f>
        <v>1</v>
      </c>
      <c r="AG11563" s="2"/>
      <c r="AH11563" t="s">
        <v>4609</v>
      </c>
      <c r="AI11563" s="7" t="s">
        <v>4610</v>
      </c>
    </row>
    <row r="11564" spans="1:49" ht="11" customHeight="1" outlineLevel="1" x14ac:dyDescent="0.25">
      <c r="A11564" t="s">
        <v>5348</v>
      </c>
      <c r="C11564" s="2" t="s">
        <v>12953</v>
      </c>
      <c r="D11564" s="2" t="s">
        <v>4062</v>
      </c>
      <c r="E11564" s="7">
        <v>1971</v>
      </c>
      <c r="F11564" s="5" t="s">
        <v>21176</v>
      </c>
      <c r="H11564" s="5" t="s">
        <v>5398</v>
      </c>
      <c r="I11564" s="6" t="s">
        <v>5399</v>
      </c>
      <c r="J11564" s="6" t="s">
        <v>20496</v>
      </c>
      <c r="K11564" s="17">
        <v>1</v>
      </c>
      <c r="L11564" s="17" t="s">
        <v>7730</v>
      </c>
      <c r="M11564" s="9">
        <v>4.5999999999999996</v>
      </c>
      <c r="N11564" s="9"/>
      <c r="O11564" s="21"/>
      <c r="Q11564" s="29"/>
      <c r="U11564" s="17"/>
      <c r="V11564" s="2"/>
      <c r="Y11564" t="str">
        <f t="shared" si="708"/>
        <v/>
      </c>
      <c r="AA11564">
        <f t="shared" si="709"/>
        <v>1</v>
      </c>
      <c r="AC11564" s="7"/>
      <c r="AD11564" t="s">
        <v>21175</v>
      </c>
      <c r="AE11564">
        <f t="shared" si="710"/>
        <v>1</v>
      </c>
      <c r="AG11564" s="2"/>
      <c r="AH11564" t="s">
        <v>4609</v>
      </c>
      <c r="AI11564" s="7" t="s">
        <v>4610</v>
      </c>
    </row>
    <row r="11565" spans="1:49" ht="11" customHeight="1" outlineLevel="1" x14ac:dyDescent="0.25">
      <c r="A11565" t="s">
        <v>5348</v>
      </c>
      <c r="C11565" s="2" t="s">
        <v>12953</v>
      </c>
      <c r="D11565" s="2" t="s">
        <v>4062</v>
      </c>
      <c r="E11565" s="7">
        <v>1971</v>
      </c>
      <c r="F11565" s="5" t="s">
        <v>21174</v>
      </c>
      <c r="H11565" s="5" t="s">
        <v>5398</v>
      </c>
      <c r="I11565" s="6" t="s">
        <v>5399</v>
      </c>
      <c r="J11565" s="6" t="s">
        <v>20496</v>
      </c>
      <c r="K11565" s="17">
        <v>1</v>
      </c>
      <c r="L11565" s="17" t="s">
        <v>7730</v>
      </c>
      <c r="M11565" s="9">
        <v>2</v>
      </c>
      <c r="N11565" s="9"/>
      <c r="O11565" s="21"/>
      <c r="Q11565" s="29"/>
      <c r="U11565" s="17"/>
      <c r="V11565" s="2"/>
      <c r="Y11565" t="str">
        <f t="shared" si="708"/>
        <v/>
      </c>
      <c r="AA11565" t="str">
        <f t="shared" si="709"/>
        <v/>
      </c>
      <c r="AC11565" s="7"/>
      <c r="AD11565" t="s">
        <v>21175</v>
      </c>
      <c r="AE11565">
        <f t="shared" si="710"/>
        <v>1</v>
      </c>
      <c r="AG11565" s="2"/>
      <c r="AH11565" t="s">
        <v>4609</v>
      </c>
      <c r="AI11565" s="7" t="s">
        <v>4610</v>
      </c>
    </row>
    <row r="11566" spans="1:49" ht="11" customHeight="1" outlineLevel="1" x14ac:dyDescent="0.25">
      <c r="A11566" t="s">
        <v>5348</v>
      </c>
      <c r="C11566" s="2" t="s">
        <v>12953</v>
      </c>
      <c r="D11566" s="2">
        <v>139</v>
      </c>
      <c r="E11566" s="7">
        <v>1983</v>
      </c>
      <c r="F11566" s="5" t="s">
        <v>583</v>
      </c>
      <c r="H11566" s="5" t="s">
        <v>5398</v>
      </c>
      <c r="I11566" s="6" t="s">
        <v>13357</v>
      </c>
      <c r="J11566" s="6" t="s">
        <v>17168</v>
      </c>
      <c r="K11566" s="17">
        <v>7</v>
      </c>
      <c r="L11566" s="17" t="s">
        <v>7730</v>
      </c>
      <c r="M11566" s="9">
        <v>4.2</v>
      </c>
      <c r="N11566" s="9"/>
      <c r="O11566" s="21"/>
      <c r="Q11566" s="29"/>
      <c r="U11566" s="17"/>
      <c r="V11566" s="2">
        <v>337</v>
      </c>
      <c r="Y11566" t="str">
        <f t="shared" si="708"/>
        <v/>
      </c>
      <c r="AA11566" t="str">
        <f t="shared" si="709"/>
        <v/>
      </c>
      <c r="AC11566" s="7"/>
      <c r="AD11566" t="s">
        <v>13357</v>
      </c>
      <c r="AE11566">
        <f t="shared" si="710"/>
        <v>0</v>
      </c>
      <c r="AG11566" s="2"/>
      <c r="AH11566" t="s">
        <v>4609</v>
      </c>
      <c r="AI11566" s="7" t="s">
        <v>4610</v>
      </c>
    </row>
    <row r="11567" spans="1:49" ht="11" customHeight="1" outlineLevel="1" x14ac:dyDescent="0.25">
      <c r="A11567" t="s">
        <v>5348</v>
      </c>
      <c r="C11567" s="2" t="s">
        <v>12953</v>
      </c>
      <c r="D11567" s="2">
        <v>231</v>
      </c>
      <c r="E11567" s="7">
        <v>1990</v>
      </c>
      <c r="F11567" s="5" t="s">
        <v>118</v>
      </c>
      <c r="H11567" s="5" t="s">
        <v>5398</v>
      </c>
      <c r="I11567" s="6" t="s">
        <v>119</v>
      </c>
      <c r="J11567" s="6" t="s">
        <v>14667</v>
      </c>
      <c r="K11567" s="17">
        <v>4</v>
      </c>
      <c r="L11567" s="17" t="s">
        <v>7730</v>
      </c>
      <c r="M11567" s="9">
        <v>4.5</v>
      </c>
      <c r="N11567" s="9"/>
      <c r="O11567" s="21"/>
      <c r="Q11567" s="29"/>
      <c r="U11567" s="17"/>
      <c r="V11567" s="2">
        <v>337</v>
      </c>
      <c r="Y11567" t="str">
        <f t="shared" si="708"/>
        <v/>
      </c>
      <c r="AA11567" t="str">
        <f t="shared" si="709"/>
        <v/>
      </c>
      <c r="AC11567" s="7"/>
      <c r="AD11567" t="s">
        <v>119</v>
      </c>
      <c r="AE11567">
        <f t="shared" si="710"/>
        <v>0</v>
      </c>
      <c r="AG11567" s="2"/>
      <c r="AH11567" t="s">
        <v>4609</v>
      </c>
      <c r="AI11567" s="7" t="s">
        <v>4610</v>
      </c>
    </row>
    <row r="11568" spans="1:49" ht="11" customHeight="1" outlineLevel="1" x14ac:dyDescent="0.25">
      <c r="A11568" t="s">
        <v>5348</v>
      </c>
      <c r="C11568" s="2" t="s">
        <v>12953</v>
      </c>
      <c r="D11568" s="2">
        <v>232</v>
      </c>
      <c r="E11568" s="7">
        <v>1990</v>
      </c>
      <c r="F11568" s="5" t="s">
        <v>5362</v>
      </c>
      <c r="H11568" s="5" t="s">
        <v>5398</v>
      </c>
      <c r="I11568" s="6" t="s">
        <v>119</v>
      </c>
      <c r="J11568" s="6" t="s">
        <v>14667</v>
      </c>
      <c r="K11568" s="17">
        <v>4</v>
      </c>
      <c r="L11568" s="17" t="s">
        <v>7730</v>
      </c>
      <c r="M11568" s="9">
        <v>4.5</v>
      </c>
      <c r="N11568" s="9"/>
      <c r="O11568" s="21"/>
      <c r="Q11568" s="29"/>
      <c r="U11568" s="17"/>
      <c r="V11568" s="2">
        <v>338</v>
      </c>
      <c r="Y11568" t="str">
        <f t="shared" si="708"/>
        <v/>
      </c>
      <c r="AA11568" t="str">
        <f t="shared" si="709"/>
        <v/>
      </c>
      <c r="AC11568" s="7"/>
      <c r="AD11568" t="s">
        <v>119</v>
      </c>
      <c r="AE11568">
        <f t="shared" si="710"/>
        <v>0</v>
      </c>
      <c r="AG11568" s="2"/>
      <c r="AH11568" t="s">
        <v>4609</v>
      </c>
      <c r="AI11568" s="7" t="s">
        <v>4610</v>
      </c>
    </row>
    <row r="11569" spans="1:49" ht="11" customHeight="1" x14ac:dyDescent="0.25">
      <c r="A11569" s="4" t="s">
        <v>14670</v>
      </c>
      <c r="B11569" t="s">
        <v>14669</v>
      </c>
      <c r="C11569" s="2" t="s">
        <v>12953</v>
      </c>
      <c r="E11569" s="7"/>
      <c r="F11569" s="5"/>
      <c r="H11569" s="5"/>
      <c r="I11569" s="6"/>
      <c r="J11569" s="6"/>
      <c r="K11569" s="17"/>
      <c r="L11569" s="17"/>
      <c r="M11569" s="9"/>
      <c r="N11569" s="9">
        <f>SUM(M11570:M11582)</f>
        <v>19</v>
      </c>
      <c r="O11569" s="21">
        <v>1640</v>
      </c>
      <c r="P11569">
        <f>COUNTIF(L11570:L11582,"*")</f>
        <v>13</v>
      </c>
      <c r="Q11569" s="29">
        <f>P11569/O11569</f>
        <v>7.926829268292683E-3</v>
      </c>
      <c r="R11569">
        <f>COUNTIF(L11570:L11582,"Y")+COUNTIF(L11570:L11582,"S")</f>
        <v>13</v>
      </c>
      <c r="U11569" s="17" t="s">
        <v>7730</v>
      </c>
      <c r="V11569" s="2"/>
      <c r="W11569" t="s">
        <v>18454</v>
      </c>
      <c r="Y11569" t="str">
        <f t="shared" si="708"/>
        <v/>
      </c>
      <c r="AA11569" t="str">
        <f t="shared" si="709"/>
        <v/>
      </c>
      <c r="AC11569" s="7"/>
      <c r="AF11569">
        <f>COUNTIF(AE11570:AE11582,"1")</f>
        <v>0</v>
      </c>
      <c r="AG11569" s="2"/>
      <c r="AI11569" s="7"/>
      <c r="AJ11569">
        <f>COUNTIF($K11570:$K11582,"1")-COUNTIFS($K11570:$K11582,"1",$L11570:$L11582,"V")</f>
        <v>0</v>
      </c>
      <c r="AK11569">
        <f>COUNTIFS($K11570:$K11582,"1",$L11570:$L11582,"Y")+COUNTIFS($K11570:$K11582,"1",$L11570:$L11582,"s")</f>
        <v>0</v>
      </c>
      <c r="AL11569">
        <f>COUNTIF($K11570:$K11582,"2")-COUNTIFS($K11570:$K11582,"2",$L11570:$L11582,"V")</f>
        <v>0</v>
      </c>
      <c r="AM11569">
        <f>COUNTIFS($K11570:$K11582,"2",$L11570:$L11582,"Y")+COUNTIFS($K11570:$K11582,"2",$L11570:$L11582,"s")</f>
        <v>0</v>
      </c>
      <c r="AN11569">
        <f>COUNTIF($K11570:$K11582,"3")-COUNTIFS($K11570:$K11582,"3",$L11570:$L11582,"V")</f>
        <v>0</v>
      </c>
      <c r="AO11569">
        <f>COUNTIFS($K11570:$K11582,"3",$L11570:$L11582,"Y")+COUNTIFS($K11570:$K11582,"3",$L11570:$L11582,"s")</f>
        <v>0</v>
      </c>
      <c r="AP11569">
        <f>COUNTIF($K11570:$K11582,"4")-COUNTIFS($K11570:$K11582,"4",$L11570:$L11582,"V")</f>
        <v>0</v>
      </c>
      <c r="AQ11569">
        <f>COUNTIFS($K11570:$K11582,"4",$L11570:$L11582,"Y")+COUNTIFS($K11570:$K11582,"4",$L11570:$L11582,"s")</f>
        <v>0</v>
      </c>
      <c r="AR11569">
        <f>COUNTIF($K11570:$K11582,"5")-COUNTIFS($K11570:$K11582,"5",$L11570:$L11582,"V")</f>
        <v>0</v>
      </c>
      <c r="AS11569">
        <f>COUNTIFS($K11570:$K11582,"5",$L11570:$L11582,"Y")+COUNTIFS($K11570:$K11582,"5",$L11570:$L11582,"s")</f>
        <v>0</v>
      </c>
      <c r="AT11569">
        <f>COUNTIF($K11570:$K11582,"6")-COUNTIFS($K11570:$K11582,"6",$L11570:$L11582,"V")</f>
        <v>0</v>
      </c>
      <c r="AU11569">
        <f>COUNTIFS($K11570:$K11582,"6",$L11570:$L11582,"Y")+COUNTIFS($K11570:$K11582,"6",$L11570:$L11582,"s")</f>
        <v>0</v>
      </c>
      <c r="AV11569">
        <f>COUNTIF($K11570:$K11582,"7")-COUNTIFS($K11570:$K11582,"7",$L11570:$L11582,"V")</f>
        <v>13</v>
      </c>
      <c r="AW11569">
        <f>COUNTIFS($K11570:$K11582,"7",$L11570:$L11582,"Y")+COUNTIFS($K11570:$K11582,"7",$L11570:$L11582,"s")</f>
        <v>13</v>
      </c>
    </row>
    <row r="11570" spans="1:49" ht="11" customHeight="1" outlineLevel="1" collapsed="1" x14ac:dyDescent="0.25">
      <c r="A11570" t="s">
        <v>14671</v>
      </c>
      <c r="C11570" s="2" t="s">
        <v>12953</v>
      </c>
      <c r="D11570" s="2">
        <v>1410</v>
      </c>
      <c r="E11570" s="7">
        <v>2012</v>
      </c>
      <c r="F11570" s="5" t="s">
        <v>2601</v>
      </c>
      <c r="H11570" s="5" t="s">
        <v>5398</v>
      </c>
      <c r="I11570" s="6" t="s">
        <v>9435</v>
      </c>
      <c r="J11570" s="6" t="s">
        <v>14673</v>
      </c>
      <c r="K11570" s="17">
        <v>7</v>
      </c>
      <c r="L11570" s="17" t="s">
        <v>7730</v>
      </c>
      <c r="M11570" s="9">
        <v>1.5</v>
      </c>
      <c r="N11570" s="9"/>
      <c r="O11570" s="21"/>
      <c r="Q11570" s="29"/>
      <c r="U11570" s="17"/>
      <c r="V11570" s="2"/>
      <c r="Y11570" t="str">
        <f t="shared" si="708"/>
        <v/>
      </c>
      <c r="AA11570" t="str">
        <f t="shared" si="709"/>
        <v/>
      </c>
      <c r="AC11570" s="7"/>
      <c r="AD11570" t="s">
        <v>9435</v>
      </c>
      <c r="AE11570">
        <f t="shared" ref="AE11570:AE11582" si="711">COUNTIF(I11570,"*Fuji*")</f>
        <v>0</v>
      </c>
      <c r="AG11570" s="2"/>
      <c r="AI11570" s="7"/>
    </row>
    <row r="11571" spans="1:49" ht="11" customHeight="1" outlineLevel="1" x14ac:dyDescent="0.25">
      <c r="A11571" t="s">
        <v>14671</v>
      </c>
      <c r="C11571" s="2" t="s">
        <v>12953</v>
      </c>
      <c r="D11571" s="2">
        <v>1411</v>
      </c>
      <c r="E11571" s="7">
        <v>2012</v>
      </c>
      <c r="F11571" s="5" t="s">
        <v>2601</v>
      </c>
      <c r="H11571" s="5" t="s">
        <v>5398</v>
      </c>
      <c r="I11571" s="6" t="s">
        <v>9623</v>
      </c>
      <c r="J11571" s="6" t="s">
        <v>14673</v>
      </c>
      <c r="K11571" s="17">
        <v>7</v>
      </c>
      <c r="L11571" s="17" t="s">
        <v>7730</v>
      </c>
      <c r="M11571" s="9">
        <v>1.5</v>
      </c>
      <c r="N11571" s="9"/>
      <c r="O11571" s="21"/>
      <c r="Q11571" s="29"/>
      <c r="U11571" s="17"/>
      <c r="V11571" s="2"/>
      <c r="Y11571" t="str">
        <f t="shared" si="708"/>
        <v/>
      </c>
      <c r="AA11571" t="str">
        <f t="shared" si="709"/>
        <v/>
      </c>
      <c r="AC11571" s="7"/>
      <c r="AD11571" t="s">
        <v>9623</v>
      </c>
      <c r="AE11571">
        <f t="shared" si="711"/>
        <v>0</v>
      </c>
      <c r="AG11571" s="2"/>
      <c r="AI11571" s="7"/>
    </row>
    <row r="11572" spans="1:49" ht="11" customHeight="1" outlineLevel="1" x14ac:dyDescent="0.25">
      <c r="A11572" t="s">
        <v>14671</v>
      </c>
      <c r="C11572" s="2" t="s">
        <v>12953</v>
      </c>
      <c r="D11572" s="2">
        <v>1412</v>
      </c>
      <c r="E11572" s="7">
        <v>2012</v>
      </c>
      <c r="F11572" s="5" t="s">
        <v>2601</v>
      </c>
      <c r="H11572" s="5" t="s">
        <v>5398</v>
      </c>
      <c r="I11572" s="6" t="s">
        <v>9031</v>
      </c>
      <c r="J11572" s="6" t="s">
        <v>14673</v>
      </c>
      <c r="K11572" s="17">
        <v>7</v>
      </c>
      <c r="L11572" s="17" t="s">
        <v>7730</v>
      </c>
      <c r="M11572" s="9">
        <v>1.5</v>
      </c>
      <c r="N11572" s="9"/>
      <c r="O11572" s="21"/>
      <c r="Q11572" s="29"/>
      <c r="U11572" s="17"/>
      <c r="V11572" s="2"/>
      <c r="Y11572" t="str">
        <f t="shared" si="708"/>
        <v/>
      </c>
      <c r="AA11572" t="str">
        <f t="shared" si="709"/>
        <v/>
      </c>
      <c r="AC11572" s="7"/>
      <c r="AD11572" t="s">
        <v>9031</v>
      </c>
      <c r="AE11572">
        <f t="shared" si="711"/>
        <v>0</v>
      </c>
      <c r="AG11572" s="2"/>
      <c r="AI11572" s="7"/>
    </row>
    <row r="11573" spans="1:49" ht="11" customHeight="1" outlineLevel="1" x14ac:dyDescent="0.25">
      <c r="A11573" t="s">
        <v>14671</v>
      </c>
      <c r="C11573" s="2" t="s">
        <v>12953</v>
      </c>
      <c r="D11573" s="2">
        <v>1413</v>
      </c>
      <c r="E11573" s="7">
        <v>2012</v>
      </c>
      <c r="F11573" s="5" t="s">
        <v>2601</v>
      </c>
      <c r="H11573" s="5" t="s">
        <v>5398</v>
      </c>
      <c r="I11573" s="6" t="s">
        <v>14672</v>
      </c>
      <c r="J11573" s="6" t="s">
        <v>14673</v>
      </c>
      <c r="K11573" s="17">
        <v>7</v>
      </c>
      <c r="L11573" s="17" t="s">
        <v>7730</v>
      </c>
      <c r="M11573" s="9">
        <v>1.5</v>
      </c>
      <c r="N11573" s="9"/>
      <c r="O11573" s="21"/>
      <c r="Q11573" s="29"/>
      <c r="U11573" s="17"/>
      <c r="V11573" s="2"/>
      <c r="Y11573" t="str">
        <f t="shared" si="708"/>
        <v/>
      </c>
      <c r="AA11573" t="str">
        <f t="shared" si="709"/>
        <v/>
      </c>
      <c r="AC11573" s="7"/>
      <c r="AD11573" t="s">
        <v>14672</v>
      </c>
      <c r="AE11573">
        <f t="shared" si="711"/>
        <v>0</v>
      </c>
      <c r="AG11573" s="2"/>
      <c r="AI11573" s="7"/>
    </row>
    <row r="11574" spans="1:49" ht="11" customHeight="1" outlineLevel="1" x14ac:dyDescent="0.25">
      <c r="A11574" t="s">
        <v>14671</v>
      </c>
      <c r="C11574" s="2" t="s">
        <v>12953</v>
      </c>
      <c r="D11574" s="2" t="s">
        <v>20231</v>
      </c>
      <c r="E11574" s="7">
        <v>2014</v>
      </c>
      <c r="F11574" s="5" t="s">
        <v>20232</v>
      </c>
      <c r="H11574" s="5" t="s">
        <v>5398</v>
      </c>
      <c r="I11574" s="6" t="s">
        <v>7554</v>
      </c>
      <c r="J11574" s="6" t="s">
        <v>14673</v>
      </c>
      <c r="K11574" s="17">
        <v>7</v>
      </c>
      <c r="L11574" s="17" t="s">
        <v>7730</v>
      </c>
      <c r="M11574" s="9">
        <v>13</v>
      </c>
      <c r="N11574" s="9"/>
      <c r="O11574" s="21"/>
      <c r="Q11574" s="29"/>
      <c r="U11574" s="17"/>
      <c r="V11574" s="2"/>
      <c r="Y11574">
        <f t="shared" si="708"/>
        <v>1</v>
      </c>
      <c r="AA11574" t="str">
        <f t="shared" si="709"/>
        <v/>
      </c>
      <c r="AC11574" s="7"/>
      <c r="AD11574" t="s">
        <v>7554</v>
      </c>
      <c r="AE11574">
        <f t="shared" si="711"/>
        <v>0</v>
      </c>
      <c r="AG11574" s="2"/>
      <c r="AI11574" s="7"/>
    </row>
    <row r="11575" spans="1:49" ht="11" customHeight="1" outlineLevel="1" x14ac:dyDescent="0.25">
      <c r="A11575" t="s">
        <v>14671</v>
      </c>
      <c r="C11575" s="2" t="s">
        <v>12953</v>
      </c>
      <c r="D11575" s="2">
        <v>1493</v>
      </c>
      <c r="E11575" s="7">
        <v>2014</v>
      </c>
      <c r="F11575" s="5" t="s">
        <v>1528</v>
      </c>
      <c r="H11575" s="5" t="s">
        <v>5398</v>
      </c>
      <c r="I11575" s="6" t="s">
        <v>9442</v>
      </c>
      <c r="J11575" s="6" t="s">
        <v>14673</v>
      </c>
      <c r="K11575" s="17">
        <v>7</v>
      </c>
      <c r="L11575" s="17" t="s">
        <v>20076</v>
      </c>
      <c r="M11575" s="9"/>
      <c r="N11575" s="9"/>
      <c r="O11575" s="21"/>
      <c r="Q11575" s="29"/>
      <c r="U11575" s="17"/>
      <c r="V11575" s="2"/>
      <c r="Y11575" t="str">
        <f t="shared" si="708"/>
        <v/>
      </c>
      <c r="AA11575" t="str">
        <f t="shared" si="709"/>
        <v/>
      </c>
      <c r="AC11575" s="7"/>
      <c r="AD11575" t="s">
        <v>9442</v>
      </c>
      <c r="AE11575">
        <f t="shared" si="711"/>
        <v>0</v>
      </c>
      <c r="AG11575" s="2"/>
      <c r="AI11575" s="7"/>
    </row>
    <row r="11576" spans="1:49" ht="11" customHeight="1" outlineLevel="1" x14ac:dyDescent="0.25">
      <c r="A11576" t="s">
        <v>14671</v>
      </c>
      <c r="C11576" s="2" t="s">
        <v>12953</v>
      </c>
      <c r="D11576" s="2">
        <v>1494</v>
      </c>
      <c r="E11576" s="7">
        <v>2014</v>
      </c>
      <c r="F11576" s="5" t="s">
        <v>1528</v>
      </c>
      <c r="H11576" s="5" t="s">
        <v>5398</v>
      </c>
      <c r="I11576" s="6" t="s">
        <v>10272</v>
      </c>
      <c r="J11576" s="6" t="s">
        <v>14673</v>
      </c>
      <c r="K11576" s="17">
        <v>7</v>
      </c>
      <c r="L11576" s="17" t="s">
        <v>20076</v>
      </c>
      <c r="M11576" s="9"/>
      <c r="N11576" s="9"/>
      <c r="O11576" s="21"/>
      <c r="Q11576" s="29"/>
      <c r="U11576" s="17"/>
      <c r="V11576" s="2"/>
      <c r="Y11576" t="str">
        <f t="shared" si="708"/>
        <v/>
      </c>
      <c r="AA11576" t="str">
        <f t="shared" si="709"/>
        <v/>
      </c>
      <c r="AC11576" s="7"/>
      <c r="AD11576" t="s">
        <v>10272</v>
      </c>
      <c r="AE11576">
        <f t="shared" si="711"/>
        <v>0</v>
      </c>
      <c r="AG11576" s="2"/>
      <c r="AI11576" s="7"/>
    </row>
    <row r="11577" spans="1:49" ht="11" customHeight="1" outlineLevel="1" x14ac:dyDescent="0.25">
      <c r="A11577" t="s">
        <v>14671</v>
      </c>
      <c r="C11577" s="2" t="s">
        <v>12953</v>
      </c>
      <c r="D11577" s="2">
        <v>1495</v>
      </c>
      <c r="E11577" s="7">
        <v>2014</v>
      </c>
      <c r="F11577" s="5" t="s">
        <v>1528</v>
      </c>
      <c r="H11577" s="5" t="s">
        <v>5398</v>
      </c>
      <c r="I11577" s="6" t="s">
        <v>14674</v>
      </c>
      <c r="J11577" s="6" t="s">
        <v>14673</v>
      </c>
      <c r="K11577" s="17">
        <v>7</v>
      </c>
      <c r="L11577" s="17" t="s">
        <v>20076</v>
      </c>
      <c r="M11577" s="9"/>
      <c r="N11577" s="9"/>
      <c r="O11577" s="21"/>
      <c r="Q11577" s="29"/>
      <c r="U11577" s="17"/>
      <c r="V11577" s="2"/>
      <c r="Y11577" t="str">
        <f t="shared" si="708"/>
        <v/>
      </c>
      <c r="AA11577" t="str">
        <f t="shared" si="709"/>
        <v/>
      </c>
      <c r="AC11577" s="7"/>
      <c r="AD11577" t="s">
        <v>14674</v>
      </c>
      <c r="AE11577">
        <f t="shared" si="711"/>
        <v>0</v>
      </c>
      <c r="AG11577" s="2"/>
      <c r="AI11577" s="7"/>
    </row>
    <row r="11578" spans="1:49" ht="11" customHeight="1" outlineLevel="1" x14ac:dyDescent="0.25">
      <c r="A11578" t="s">
        <v>14671</v>
      </c>
      <c r="C11578" s="2" t="s">
        <v>12953</v>
      </c>
      <c r="D11578" s="2">
        <v>1496</v>
      </c>
      <c r="E11578" s="7">
        <v>2014</v>
      </c>
      <c r="F11578" s="5" t="s">
        <v>1528</v>
      </c>
      <c r="H11578" s="5" t="s">
        <v>5398</v>
      </c>
      <c r="I11578" s="6" t="s">
        <v>9868</v>
      </c>
      <c r="J11578" s="6" t="s">
        <v>14673</v>
      </c>
      <c r="K11578" s="17">
        <v>7</v>
      </c>
      <c r="L11578" s="17" t="s">
        <v>20076</v>
      </c>
      <c r="M11578" s="9"/>
      <c r="N11578" s="9"/>
      <c r="O11578" s="21"/>
      <c r="Q11578" s="29"/>
      <c r="U11578" s="17"/>
      <c r="V11578" s="2"/>
      <c r="Y11578" t="str">
        <f t="shared" si="708"/>
        <v/>
      </c>
      <c r="AA11578" t="str">
        <f t="shared" si="709"/>
        <v/>
      </c>
      <c r="AC11578" s="7"/>
      <c r="AD11578" t="s">
        <v>9868</v>
      </c>
      <c r="AE11578">
        <f t="shared" si="711"/>
        <v>0</v>
      </c>
      <c r="AG11578" s="2"/>
      <c r="AI11578" s="7"/>
    </row>
    <row r="11579" spans="1:49" ht="11" customHeight="1" outlineLevel="1" x14ac:dyDescent="0.25">
      <c r="A11579" t="s">
        <v>14671</v>
      </c>
      <c r="C11579" s="2" t="s">
        <v>12953</v>
      </c>
      <c r="D11579" s="2">
        <v>1497</v>
      </c>
      <c r="E11579" s="7">
        <v>2014</v>
      </c>
      <c r="F11579" s="5" t="s">
        <v>1528</v>
      </c>
      <c r="H11579" s="5" t="s">
        <v>5398</v>
      </c>
      <c r="I11579" s="6" t="s">
        <v>13508</v>
      </c>
      <c r="J11579" s="6" t="s">
        <v>14673</v>
      </c>
      <c r="K11579" s="17">
        <v>7</v>
      </c>
      <c r="L11579" s="17" t="s">
        <v>20076</v>
      </c>
      <c r="M11579" s="9"/>
      <c r="N11579" s="9"/>
      <c r="O11579" s="21"/>
      <c r="Q11579" s="29"/>
      <c r="U11579" s="17"/>
      <c r="V11579" s="2"/>
      <c r="Y11579" t="str">
        <f t="shared" si="708"/>
        <v/>
      </c>
      <c r="AA11579" t="str">
        <f t="shared" si="709"/>
        <v/>
      </c>
      <c r="AC11579" s="7"/>
      <c r="AD11579" t="s">
        <v>13508</v>
      </c>
      <c r="AE11579">
        <f t="shared" si="711"/>
        <v>0</v>
      </c>
      <c r="AG11579" s="2"/>
      <c r="AI11579" s="7"/>
    </row>
    <row r="11580" spans="1:49" ht="11" customHeight="1" outlineLevel="1" x14ac:dyDescent="0.25">
      <c r="A11580" t="s">
        <v>14671</v>
      </c>
      <c r="C11580" s="2" t="s">
        <v>12953</v>
      </c>
      <c r="D11580" s="2">
        <v>1498</v>
      </c>
      <c r="E11580" s="7">
        <v>2014</v>
      </c>
      <c r="F11580" s="5" t="s">
        <v>1528</v>
      </c>
      <c r="H11580" s="5" t="s">
        <v>5398</v>
      </c>
      <c r="I11580" s="6" t="s">
        <v>14675</v>
      </c>
      <c r="J11580" s="6" t="s">
        <v>14673</v>
      </c>
      <c r="K11580" s="17">
        <v>7</v>
      </c>
      <c r="L11580" s="17" t="s">
        <v>20076</v>
      </c>
      <c r="M11580" s="9"/>
      <c r="N11580" s="9"/>
      <c r="O11580" s="21"/>
      <c r="Q11580" s="29"/>
      <c r="U11580" s="17"/>
      <c r="V11580" s="2"/>
      <c r="Y11580" t="str">
        <f t="shared" si="708"/>
        <v/>
      </c>
      <c r="AA11580" t="str">
        <f t="shared" si="709"/>
        <v/>
      </c>
      <c r="AC11580" s="7"/>
      <c r="AD11580" t="s">
        <v>14675</v>
      </c>
      <c r="AE11580">
        <f t="shared" si="711"/>
        <v>0</v>
      </c>
      <c r="AG11580" s="2"/>
      <c r="AI11580" s="7"/>
    </row>
    <row r="11581" spans="1:49" ht="11" customHeight="1" outlineLevel="1" x14ac:dyDescent="0.25">
      <c r="A11581" t="s">
        <v>14671</v>
      </c>
      <c r="C11581" s="2" t="s">
        <v>12953</v>
      </c>
      <c r="D11581" s="2">
        <v>1499</v>
      </c>
      <c r="E11581" s="7">
        <v>2014</v>
      </c>
      <c r="F11581" s="5" t="s">
        <v>1528</v>
      </c>
      <c r="H11581" s="5" t="s">
        <v>5398</v>
      </c>
      <c r="I11581" s="6" t="s">
        <v>10196</v>
      </c>
      <c r="J11581" s="6" t="s">
        <v>14673</v>
      </c>
      <c r="K11581" s="17">
        <v>7</v>
      </c>
      <c r="L11581" s="17" t="s">
        <v>20076</v>
      </c>
      <c r="M11581" s="9"/>
      <c r="N11581" s="9"/>
      <c r="O11581" s="21"/>
      <c r="Q11581" s="29"/>
      <c r="U11581" s="17"/>
      <c r="V11581" s="2"/>
      <c r="Y11581" t="str">
        <f t="shared" si="708"/>
        <v/>
      </c>
      <c r="AA11581" t="str">
        <f t="shared" si="709"/>
        <v/>
      </c>
      <c r="AC11581" s="7"/>
      <c r="AD11581" t="s">
        <v>10196</v>
      </c>
      <c r="AE11581">
        <f t="shared" si="711"/>
        <v>0</v>
      </c>
      <c r="AG11581" s="2"/>
      <c r="AI11581" s="7"/>
    </row>
    <row r="11582" spans="1:49" ht="11" customHeight="1" outlineLevel="1" x14ac:dyDescent="0.25">
      <c r="A11582" t="s">
        <v>14671</v>
      </c>
      <c r="C11582" s="2" t="s">
        <v>12953</v>
      </c>
      <c r="D11582" s="2">
        <v>1500</v>
      </c>
      <c r="E11582" s="7">
        <v>2014</v>
      </c>
      <c r="F11582" s="5" t="s">
        <v>1528</v>
      </c>
      <c r="H11582" s="5" t="s">
        <v>5398</v>
      </c>
      <c r="I11582" s="6" t="s">
        <v>14676</v>
      </c>
      <c r="J11582" s="6" t="s">
        <v>14673</v>
      </c>
      <c r="K11582" s="17">
        <v>7</v>
      </c>
      <c r="L11582" s="17" t="s">
        <v>20076</v>
      </c>
      <c r="M11582" s="9"/>
      <c r="N11582" s="9"/>
      <c r="O11582" s="21"/>
      <c r="Q11582" s="29"/>
      <c r="U11582" s="17"/>
      <c r="V11582" s="2"/>
      <c r="Y11582" t="str">
        <f t="shared" si="708"/>
        <v/>
      </c>
      <c r="AA11582" t="str">
        <f t="shared" si="709"/>
        <v/>
      </c>
      <c r="AC11582" s="7"/>
      <c r="AD11582" t="s">
        <v>14676</v>
      </c>
      <c r="AE11582">
        <f t="shared" si="711"/>
        <v>0</v>
      </c>
      <c r="AG11582" s="2"/>
      <c r="AI11582" s="7"/>
    </row>
    <row r="11583" spans="1:49" ht="11" customHeight="1" x14ac:dyDescent="0.25">
      <c r="A11583" t="s">
        <v>15736</v>
      </c>
      <c r="B11583" t="s">
        <v>15664</v>
      </c>
      <c r="C11583" s="2" t="s">
        <v>12455</v>
      </c>
      <c r="E11583" s="7"/>
      <c r="F11583" s="5"/>
      <c r="H11583" s="5"/>
      <c r="I11583" s="6"/>
      <c r="J11583" s="6"/>
      <c r="K11583" s="17"/>
      <c r="L11583" s="17"/>
      <c r="M11583" s="9"/>
      <c r="N11583" s="9">
        <f>SUM(M11584:M11633)</f>
        <v>123.7</v>
      </c>
      <c r="O11583" s="21">
        <v>4271</v>
      </c>
      <c r="P11583">
        <f>COUNTIF(L11584:L11633,"*")</f>
        <v>50</v>
      </c>
      <c r="Q11583" s="29">
        <f>P11583/O11583</f>
        <v>1.1706860220088973E-2</v>
      </c>
      <c r="R11583">
        <f>COUNTIF(L11584:L11633,"Y")+COUNTIF(L11584:L11633,"S")</f>
        <v>29</v>
      </c>
      <c r="U11583" s="17" t="s">
        <v>7730</v>
      </c>
      <c r="V11583" s="2"/>
      <c r="W11583" t="s">
        <v>18453</v>
      </c>
      <c r="Y11583" t="str">
        <f t="shared" si="708"/>
        <v/>
      </c>
      <c r="AA11583" t="str">
        <f t="shared" si="709"/>
        <v/>
      </c>
      <c r="AC11583" s="7"/>
      <c r="AF11583">
        <f>COUNTIF(AE11584:AE11633,"1")</f>
        <v>6</v>
      </c>
      <c r="AG11583" s="2"/>
      <c r="AI11583" s="7"/>
      <c r="AJ11583">
        <f>COUNTIF($K11584:$K11633,"1")-COUNTIFS($K11584:$K11633,"1",$L11584:$L11633,"V")</f>
        <v>12</v>
      </c>
      <c r="AK11583">
        <f>COUNTIFS($K11584:$K11633,"1",$L11584:$L11633,"Y")+COUNTIFS($K11584:$K11633,"1",$L11584:$L11633,"s")</f>
        <v>12</v>
      </c>
      <c r="AL11583">
        <f>COUNTIF($K11584:$K11633,"2")-COUNTIFS($K11584:$K11633,"2",$L11584:$L11633,"V")</f>
        <v>2</v>
      </c>
      <c r="AM11583">
        <f>COUNTIFS($K11584:$K11633,"2",$L11584:$L11633,"Y")+COUNTIFS($K11584:$K11633,"2",$L11584:$L11633,"s")</f>
        <v>2</v>
      </c>
      <c r="AN11583">
        <f>COUNTIF($K11584:$K11633,"3")-COUNTIFS($K11584:$K11633,"3",$L11584:$L11633,"V")</f>
        <v>10</v>
      </c>
      <c r="AO11583">
        <f>COUNTIFS($K11584:$K11633,"3",$L11584:$L11633,"Y")+COUNTIFS($K11584:$K11633,"3",$L11584:$L11633,"s")</f>
        <v>8</v>
      </c>
      <c r="AP11583">
        <f>COUNTIF($K11584:$K11633,"4")-COUNTIFS($K11584:$K11633,"4",$L11584:$L11633,"V")</f>
        <v>3</v>
      </c>
      <c r="AQ11583">
        <f>COUNTIFS($K11584:$K11633,"4",$L11584:$L11633,"Y")+COUNTIFS($K11584:$K11633,"4",$L11584:$L11633,"s")</f>
        <v>3</v>
      </c>
      <c r="AR11583">
        <f>COUNTIF($K11584:$K11633,"5")-COUNTIFS($K11584:$K11633,"5",$L11584:$L11633,"V")</f>
        <v>6</v>
      </c>
      <c r="AS11583">
        <f>COUNTIFS($K11584:$K11633,"5",$L11584:$L11633,"Y")+COUNTIFS($K11584:$K11633,"5",$L11584:$L11633,"s")</f>
        <v>3</v>
      </c>
      <c r="AT11583">
        <f>COUNTIF($K11584:$K11633,"6")-COUNTIFS($K11584:$K11633,"6",$L11584:$L11633,"V")</f>
        <v>8</v>
      </c>
      <c r="AU11583">
        <f>COUNTIFS($K11584:$K11633,"6",$L11584:$L11633,"Y")+COUNTIFS($K11584:$K11633,"6",$L11584:$L11633,"s")</f>
        <v>1</v>
      </c>
      <c r="AV11583">
        <f>COUNTIF($K11584:$K11633,"7")-COUNTIFS($K11584:$K11633,"7",$L11584:$L11633,"V")</f>
        <v>9</v>
      </c>
      <c r="AW11583">
        <f>COUNTIFS($K11584:$K11633,"7",$L11584:$L11633,"Y")+COUNTIFS($K11584:$K11633,"7",$L11584:$L11633,"s")</f>
        <v>0</v>
      </c>
    </row>
    <row r="11584" spans="1:49" ht="11" customHeight="1" outlineLevel="1" collapsed="1" x14ac:dyDescent="0.25">
      <c r="A11584" t="s">
        <v>3111</v>
      </c>
      <c r="C11584" s="2" t="s">
        <v>12455</v>
      </c>
      <c r="D11584" s="2">
        <v>51</v>
      </c>
      <c r="E11584" s="7">
        <v>1984</v>
      </c>
      <c r="F11584" s="8" t="s">
        <v>2348</v>
      </c>
      <c r="H11584" s="5" t="s">
        <v>5398</v>
      </c>
      <c r="I11584" s="6" t="s">
        <v>13015</v>
      </c>
      <c r="J11584" s="6" t="s">
        <v>15665</v>
      </c>
      <c r="K11584" s="17">
        <v>2</v>
      </c>
      <c r="L11584" s="17" t="s">
        <v>7730</v>
      </c>
      <c r="M11584" s="9">
        <v>3.9</v>
      </c>
      <c r="N11584" s="9"/>
      <c r="O11584" s="21"/>
      <c r="Q11584" s="29"/>
      <c r="U11584" s="17"/>
      <c r="V11584" s="2"/>
      <c r="Y11584" t="str">
        <f t="shared" si="708"/>
        <v/>
      </c>
      <c r="AA11584" t="str">
        <f t="shared" si="709"/>
        <v/>
      </c>
      <c r="AC11584" s="7"/>
      <c r="AD11584" t="s">
        <v>13015</v>
      </c>
      <c r="AE11584">
        <f t="shared" ref="AE11584:AE11615" si="712">COUNTIF(I11584,"*Fuji*")</f>
        <v>0</v>
      </c>
      <c r="AG11584" s="2"/>
      <c r="AI11584" s="7"/>
    </row>
    <row r="11585" spans="1:35" ht="11" customHeight="1" outlineLevel="1" x14ac:dyDescent="0.25">
      <c r="A11585" t="s">
        <v>3111</v>
      </c>
      <c r="C11585" s="2" t="s">
        <v>12455</v>
      </c>
      <c r="D11585" s="2" t="s">
        <v>15668</v>
      </c>
      <c r="E11585" s="7">
        <v>1986</v>
      </c>
      <c r="F11585" s="5" t="s">
        <v>15669</v>
      </c>
      <c r="H11585" s="5" t="s">
        <v>5398</v>
      </c>
      <c r="I11585" s="6" t="s">
        <v>15670</v>
      </c>
      <c r="J11585" s="6" t="s">
        <v>15671</v>
      </c>
      <c r="K11585" s="17">
        <v>2</v>
      </c>
      <c r="L11585" s="18" t="s">
        <v>7730</v>
      </c>
      <c r="M11585" s="9">
        <v>22</v>
      </c>
      <c r="N11585" s="9"/>
      <c r="O11585" s="21"/>
      <c r="Q11585" s="29"/>
      <c r="U11585" s="17"/>
      <c r="V11585" s="2"/>
      <c r="Y11585" t="str">
        <f t="shared" si="708"/>
        <v/>
      </c>
      <c r="AA11585">
        <f t="shared" si="709"/>
        <v>1</v>
      </c>
      <c r="AC11585" s="7"/>
      <c r="AD11585" t="s">
        <v>15670</v>
      </c>
      <c r="AE11585">
        <f t="shared" si="712"/>
        <v>0</v>
      </c>
      <c r="AG11585" s="2"/>
      <c r="AI11585" s="7"/>
    </row>
    <row r="11586" spans="1:35" ht="11" customHeight="1" outlineLevel="1" x14ac:dyDescent="0.25">
      <c r="A11586" t="s">
        <v>3111</v>
      </c>
      <c r="C11586" s="2" t="s">
        <v>12455</v>
      </c>
      <c r="D11586" s="2">
        <v>188</v>
      </c>
      <c r="E11586" s="7">
        <v>1987</v>
      </c>
      <c r="F11586" s="5" t="s">
        <v>5504</v>
      </c>
      <c r="H11586" s="5" t="s">
        <v>5398</v>
      </c>
      <c r="I11586" s="6" t="s">
        <v>14897</v>
      </c>
      <c r="J11586" s="6" t="s">
        <v>7065</v>
      </c>
      <c r="K11586" s="17">
        <v>3</v>
      </c>
      <c r="L11586" s="17" t="s">
        <v>20076</v>
      </c>
      <c r="M11586" s="9"/>
      <c r="N11586" s="9"/>
      <c r="O11586" s="21"/>
      <c r="Q11586" s="29"/>
      <c r="U11586" s="17"/>
      <c r="V11586" s="2"/>
      <c r="Y11586" t="str">
        <f t="shared" si="708"/>
        <v/>
      </c>
      <c r="AA11586" t="str">
        <f t="shared" si="709"/>
        <v/>
      </c>
      <c r="AC11586" s="7"/>
      <c r="AD11586" t="s">
        <v>14897</v>
      </c>
      <c r="AE11586">
        <f t="shared" si="712"/>
        <v>0</v>
      </c>
      <c r="AG11586" s="2"/>
      <c r="AI11586" s="7"/>
    </row>
    <row r="11587" spans="1:35" ht="11" customHeight="1" outlineLevel="1" x14ac:dyDescent="0.25">
      <c r="A11587" t="s">
        <v>3111</v>
      </c>
      <c r="C11587" s="2" t="s">
        <v>12455</v>
      </c>
      <c r="D11587" s="2" t="s">
        <v>15666</v>
      </c>
      <c r="E11587" s="7">
        <v>1987</v>
      </c>
      <c r="F11587" s="5" t="s">
        <v>15667</v>
      </c>
      <c r="H11587" s="5" t="s">
        <v>5398</v>
      </c>
      <c r="I11587" s="6" t="s">
        <v>14897</v>
      </c>
      <c r="J11587" s="6" t="s">
        <v>7065</v>
      </c>
      <c r="K11587" s="17">
        <v>3</v>
      </c>
      <c r="L11587" s="17" t="s">
        <v>7730</v>
      </c>
      <c r="M11587" s="9">
        <v>3</v>
      </c>
      <c r="N11587" s="9"/>
      <c r="O11587" s="21"/>
      <c r="Q11587" s="29"/>
      <c r="U11587" s="17"/>
      <c r="V11587" s="2"/>
      <c r="Y11587" t="str">
        <f t="shared" si="708"/>
        <v/>
      </c>
      <c r="AA11587">
        <f t="shared" si="709"/>
        <v>1</v>
      </c>
      <c r="AC11587" s="7"/>
      <c r="AD11587" t="s">
        <v>14897</v>
      </c>
      <c r="AE11587">
        <f t="shared" si="712"/>
        <v>0</v>
      </c>
      <c r="AG11587" s="2"/>
      <c r="AI11587" s="7"/>
    </row>
    <row r="11588" spans="1:35" ht="11" customHeight="1" outlineLevel="1" x14ac:dyDescent="0.25">
      <c r="A11588" t="s">
        <v>3111</v>
      </c>
      <c r="C11588" s="2" t="s">
        <v>12455</v>
      </c>
      <c r="D11588" s="2">
        <v>210</v>
      </c>
      <c r="E11588" s="7">
        <v>1987</v>
      </c>
      <c r="F11588" s="5" t="s">
        <v>15673</v>
      </c>
      <c r="H11588" s="5" t="s">
        <v>5398</v>
      </c>
      <c r="I11588" s="6" t="s">
        <v>15674</v>
      </c>
      <c r="J11588" s="6" t="s">
        <v>15672</v>
      </c>
      <c r="K11588" s="17">
        <v>5</v>
      </c>
      <c r="L11588" s="17" t="s">
        <v>7732</v>
      </c>
      <c r="M11588" s="9"/>
      <c r="N11588" s="9"/>
      <c r="O11588" s="21"/>
      <c r="Q11588" s="29"/>
      <c r="U11588" s="17"/>
      <c r="V11588" s="2"/>
      <c r="Y11588" t="str">
        <f t="shared" si="708"/>
        <v/>
      </c>
      <c r="AA11588">
        <f t="shared" si="709"/>
        <v>1</v>
      </c>
      <c r="AC11588" s="7"/>
      <c r="AD11588" t="s">
        <v>15674</v>
      </c>
      <c r="AE11588">
        <f t="shared" si="712"/>
        <v>0</v>
      </c>
      <c r="AG11588" s="2"/>
      <c r="AI11588" s="7"/>
    </row>
    <row r="11589" spans="1:35" ht="11" customHeight="1" outlineLevel="1" x14ac:dyDescent="0.25">
      <c r="A11589" t="s">
        <v>3111</v>
      </c>
      <c r="C11589" s="2" t="s">
        <v>12455</v>
      </c>
      <c r="D11589" s="2">
        <v>278</v>
      </c>
      <c r="E11589" s="7">
        <v>1989</v>
      </c>
      <c r="F11589" s="5" t="s">
        <v>7604</v>
      </c>
      <c r="H11589" s="5" t="s">
        <v>5398</v>
      </c>
      <c r="I11589" s="6" t="s">
        <v>20476</v>
      </c>
      <c r="J11589" s="6" t="s">
        <v>20475</v>
      </c>
      <c r="K11589" s="17">
        <v>5</v>
      </c>
      <c r="L11589" s="17" t="s">
        <v>7730</v>
      </c>
      <c r="M11589" s="9">
        <v>0.7</v>
      </c>
      <c r="N11589" s="9"/>
      <c r="O11589" s="21"/>
      <c r="Q11589" s="29"/>
      <c r="U11589" s="17"/>
      <c r="V11589" s="2"/>
      <c r="Y11589" t="str">
        <f t="shared" si="708"/>
        <v/>
      </c>
      <c r="AA11589" t="str">
        <f t="shared" si="709"/>
        <v/>
      </c>
      <c r="AC11589" s="7"/>
      <c r="AD11589" t="s">
        <v>20476</v>
      </c>
      <c r="AE11589">
        <f t="shared" si="712"/>
        <v>0</v>
      </c>
      <c r="AG11589" s="2"/>
      <c r="AI11589" s="7"/>
    </row>
    <row r="11590" spans="1:35" ht="11" customHeight="1" outlineLevel="1" x14ac:dyDescent="0.25">
      <c r="A11590" t="s">
        <v>3111</v>
      </c>
      <c r="C11590" s="2" t="s">
        <v>12455</v>
      </c>
      <c r="D11590" s="2">
        <v>279</v>
      </c>
      <c r="E11590" s="7">
        <v>1989</v>
      </c>
      <c r="F11590" s="5" t="s">
        <v>3653</v>
      </c>
      <c r="H11590" s="5" t="s">
        <v>5398</v>
      </c>
      <c r="I11590" s="6" t="s">
        <v>20476</v>
      </c>
      <c r="J11590" s="6" t="s">
        <v>20475</v>
      </c>
      <c r="K11590" s="17">
        <v>5</v>
      </c>
      <c r="L11590" s="17" t="s">
        <v>7730</v>
      </c>
      <c r="M11590" s="9">
        <v>0.7</v>
      </c>
      <c r="N11590" s="9"/>
      <c r="O11590" s="21"/>
      <c r="Q11590" s="29"/>
      <c r="U11590" s="17"/>
      <c r="V11590" s="2"/>
      <c r="Y11590" t="str">
        <f t="shared" si="708"/>
        <v/>
      </c>
      <c r="AA11590" t="str">
        <f t="shared" si="709"/>
        <v/>
      </c>
      <c r="AC11590" s="7"/>
      <c r="AD11590" t="s">
        <v>20476</v>
      </c>
      <c r="AE11590">
        <f t="shared" si="712"/>
        <v>0</v>
      </c>
      <c r="AG11590" s="2"/>
      <c r="AI11590" s="7"/>
    </row>
    <row r="11591" spans="1:35" ht="11" customHeight="1" outlineLevel="1" x14ac:dyDescent="0.25">
      <c r="A11591" t="s">
        <v>3111</v>
      </c>
      <c r="C11591" s="2" t="s">
        <v>12455</v>
      </c>
      <c r="D11591" s="2">
        <v>280</v>
      </c>
      <c r="E11591" s="7">
        <v>1989</v>
      </c>
      <c r="F11591" s="5" t="s">
        <v>5240</v>
      </c>
      <c r="H11591" s="5" t="s">
        <v>5398</v>
      </c>
      <c r="I11591" s="6" t="s">
        <v>20476</v>
      </c>
      <c r="J11591" s="6" t="s">
        <v>20475</v>
      </c>
      <c r="K11591" s="17">
        <v>5</v>
      </c>
      <c r="L11591" s="17" t="s">
        <v>7730</v>
      </c>
      <c r="M11591" s="9">
        <v>0.7</v>
      </c>
      <c r="N11591" s="9"/>
      <c r="O11591" s="21"/>
      <c r="Q11591" s="29"/>
      <c r="U11591" s="17"/>
      <c r="V11591" s="2"/>
      <c r="Y11591" t="str">
        <f t="shared" si="708"/>
        <v/>
      </c>
      <c r="AA11591" t="str">
        <f t="shared" si="709"/>
        <v/>
      </c>
      <c r="AC11591" s="7"/>
      <c r="AD11591" t="s">
        <v>20476</v>
      </c>
      <c r="AE11591">
        <f t="shared" si="712"/>
        <v>0</v>
      </c>
      <c r="AG11591" s="2"/>
      <c r="AI11591" s="7"/>
    </row>
    <row r="11592" spans="1:35" ht="11" customHeight="1" outlineLevel="1" x14ac:dyDescent="0.25">
      <c r="A11592" t="s">
        <v>3111</v>
      </c>
      <c r="C11592" s="2" t="s">
        <v>12455</v>
      </c>
      <c r="D11592" s="2" t="s">
        <v>15676</v>
      </c>
      <c r="E11592" s="7">
        <v>1991</v>
      </c>
      <c r="F11592" s="5" t="s">
        <v>15677</v>
      </c>
      <c r="H11592" s="5" t="s">
        <v>5398</v>
      </c>
      <c r="I11592" s="6" t="s">
        <v>15678</v>
      </c>
      <c r="J11592" s="6" t="s">
        <v>15675</v>
      </c>
      <c r="K11592" s="17">
        <v>6</v>
      </c>
      <c r="L11592" s="17" t="s">
        <v>7732</v>
      </c>
      <c r="M11592" s="9"/>
      <c r="N11592" s="9"/>
      <c r="O11592" s="21"/>
      <c r="Q11592" s="29"/>
      <c r="U11592" s="17"/>
      <c r="V11592" s="2"/>
      <c r="Y11592" t="str">
        <f t="shared" si="708"/>
        <v/>
      </c>
      <c r="AA11592">
        <f t="shared" si="709"/>
        <v>1</v>
      </c>
      <c r="AC11592" s="7"/>
      <c r="AD11592" t="s">
        <v>15678</v>
      </c>
      <c r="AE11592">
        <f t="shared" si="712"/>
        <v>0</v>
      </c>
      <c r="AG11592" s="2"/>
      <c r="AI11592" s="7"/>
    </row>
    <row r="11593" spans="1:35" ht="11" customHeight="1" outlineLevel="1" x14ac:dyDescent="0.25">
      <c r="A11593" t="s">
        <v>3111</v>
      </c>
      <c r="C11593" s="2" t="s">
        <v>12455</v>
      </c>
      <c r="D11593" s="2">
        <v>500</v>
      </c>
      <c r="E11593" s="7">
        <v>1991</v>
      </c>
      <c r="F11593" s="5" t="s">
        <v>15673</v>
      </c>
      <c r="H11593" s="5" t="s">
        <v>5398</v>
      </c>
      <c r="I11593" s="6" t="s">
        <v>15680</v>
      </c>
      <c r="J11593" s="6" t="s">
        <v>15679</v>
      </c>
      <c r="K11593" s="17">
        <v>6</v>
      </c>
      <c r="L11593" s="17" t="s">
        <v>7732</v>
      </c>
      <c r="M11593" s="9"/>
      <c r="N11593" s="9"/>
      <c r="O11593" s="21"/>
      <c r="Q11593" s="29"/>
      <c r="U11593" s="17"/>
      <c r="V11593" s="2"/>
      <c r="Y11593" t="str">
        <f t="shared" si="708"/>
        <v/>
      </c>
      <c r="AA11593">
        <f t="shared" si="709"/>
        <v>1</v>
      </c>
      <c r="AC11593" s="7"/>
      <c r="AD11593" t="s">
        <v>15680</v>
      </c>
      <c r="AE11593">
        <f t="shared" si="712"/>
        <v>0</v>
      </c>
      <c r="AG11593" s="2"/>
      <c r="AI11593" s="7"/>
    </row>
    <row r="11594" spans="1:35" ht="11" customHeight="1" outlineLevel="1" x14ac:dyDescent="0.25">
      <c r="A11594" t="s">
        <v>3111</v>
      </c>
      <c r="C11594" s="2" t="s">
        <v>12455</v>
      </c>
      <c r="D11594" s="2" t="s">
        <v>15682</v>
      </c>
      <c r="E11594" s="7">
        <v>1991</v>
      </c>
      <c r="F11594" s="5" t="s">
        <v>15683</v>
      </c>
      <c r="H11594" s="5" t="s">
        <v>5398</v>
      </c>
      <c r="I11594" s="6" t="s">
        <v>15684</v>
      </c>
      <c r="J11594" s="6" t="s">
        <v>15681</v>
      </c>
      <c r="K11594" s="17">
        <v>6</v>
      </c>
      <c r="L11594" s="17" t="s">
        <v>7732</v>
      </c>
      <c r="M11594" s="9"/>
      <c r="N11594" s="9"/>
      <c r="O11594" s="21"/>
      <c r="Q11594" s="29"/>
      <c r="U11594" s="17"/>
      <c r="V11594" s="2"/>
      <c r="Y11594" t="str">
        <f t="shared" si="708"/>
        <v/>
      </c>
      <c r="AA11594">
        <f t="shared" si="709"/>
        <v>1</v>
      </c>
      <c r="AC11594" s="7"/>
      <c r="AD11594" t="s">
        <v>15684</v>
      </c>
      <c r="AE11594">
        <f t="shared" si="712"/>
        <v>0</v>
      </c>
      <c r="AG11594" s="2"/>
      <c r="AI11594" s="7"/>
    </row>
    <row r="11595" spans="1:35" ht="11" customHeight="1" outlineLevel="1" x14ac:dyDescent="0.25">
      <c r="A11595" t="s">
        <v>3111</v>
      </c>
      <c r="C11595" s="2" t="s">
        <v>12455</v>
      </c>
      <c r="D11595" s="2">
        <v>627</v>
      </c>
      <c r="E11595" s="7">
        <v>1993</v>
      </c>
      <c r="F11595" s="5" t="s">
        <v>15493</v>
      </c>
      <c r="H11595" s="5" t="s">
        <v>5398</v>
      </c>
      <c r="I11595" s="6" t="s">
        <v>14432</v>
      </c>
      <c r="J11595" s="6" t="s">
        <v>15681</v>
      </c>
      <c r="K11595" s="17">
        <v>3</v>
      </c>
      <c r="L11595" s="17" t="s">
        <v>7730</v>
      </c>
      <c r="M11595" s="9">
        <v>2.5</v>
      </c>
      <c r="N11595" s="9"/>
      <c r="O11595" s="21"/>
      <c r="Q11595" s="29"/>
      <c r="U11595" s="17"/>
      <c r="V11595" s="2"/>
      <c r="Y11595" t="str">
        <f t="shared" si="708"/>
        <v/>
      </c>
      <c r="AA11595" t="str">
        <f t="shared" si="709"/>
        <v/>
      </c>
      <c r="AC11595" s="7"/>
      <c r="AD11595" t="s">
        <v>14432</v>
      </c>
      <c r="AE11595">
        <f t="shared" si="712"/>
        <v>0</v>
      </c>
      <c r="AG11595" s="2"/>
      <c r="AI11595" s="7"/>
    </row>
    <row r="11596" spans="1:35" ht="11" customHeight="1" outlineLevel="1" collapsed="1" x14ac:dyDescent="0.25">
      <c r="A11596" t="s">
        <v>3111</v>
      </c>
      <c r="C11596" s="2" t="s">
        <v>12455</v>
      </c>
      <c r="D11596" s="2" t="s">
        <v>15685</v>
      </c>
      <c r="E11596" s="7">
        <v>1994</v>
      </c>
      <c r="F11596" s="5" t="s">
        <v>15686</v>
      </c>
      <c r="H11596" s="5" t="s">
        <v>5398</v>
      </c>
      <c r="I11596" s="6" t="s">
        <v>15684</v>
      </c>
      <c r="J11596" s="6" t="s">
        <v>15681</v>
      </c>
      <c r="K11596" s="17">
        <v>6</v>
      </c>
      <c r="L11596" s="17" t="s">
        <v>7732</v>
      </c>
      <c r="M11596" s="9"/>
      <c r="N11596" s="9"/>
      <c r="O11596" s="21"/>
      <c r="Q11596" s="29"/>
      <c r="U11596" s="17"/>
      <c r="V11596" s="2"/>
      <c r="Y11596" t="str">
        <f t="shared" si="708"/>
        <v/>
      </c>
      <c r="AA11596">
        <f t="shared" si="709"/>
        <v>1</v>
      </c>
      <c r="AC11596" s="7"/>
      <c r="AD11596" t="s">
        <v>15684</v>
      </c>
      <c r="AE11596">
        <f t="shared" si="712"/>
        <v>0</v>
      </c>
      <c r="AG11596" s="2"/>
      <c r="AI11596" s="7"/>
    </row>
    <row r="11597" spans="1:35" ht="11" customHeight="1" outlineLevel="1" x14ac:dyDescent="0.25">
      <c r="A11597" t="s">
        <v>3111</v>
      </c>
      <c r="C11597" s="2" t="s">
        <v>12455</v>
      </c>
      <c r="D11597" s="2" t="s">
        <v>15687</v>
      </c>
      <c r="E11597" s="7">
        <v>1995</v>
      </c>
      <c r="F11597" s="5" t="s">
        <v>2974</v>
      </c>
      <c r="H11597" s="5" t="s">
        <v>5398</v>
      </c>
      <c r="I11597" s="6" t="s">
        <v>15688</v>
      </c>
      <c r="J11597" s="6" t="s">
        <v>8542</v>
      </c>
      <c r="K11597" s="17">
        <v>6</v>
      </c>
      <c r="L11597" s="17" t="s">
        <v>7732</v>
      </c>
      <c r="M11597" s="9"/>
      <c r="N11597" s="9"/>
      <c r="O11597" s="21"/>
      <c r="Q11597" s="29"/>
      <c r="U11597" s="17"/>
      <c r="V11597" s="2"/>
      <c r="Y11597" t="str">
        <f t="shared" si="708"/>
        <v/>
      </c>
      <c r="AA11597" t="str">
        <f t="shared" si="709"/>
        <v/>
      </c>
      <c r="AC11597" s="7"/>
      <c r="AD11597" t="s">
        <v>15688</v>
      </c>
      <c r="AE11597">
        <f t="shared" si="712"/>
        <v>0</v>
      </c>
      <c r="AG11597" s="2"/>
      <c r="AI11597" s="7"/>
    </row>
    <row r="11598" spans="1:35" ht="11" customHeight="1" outlineLevel="1" x14ac:dyDescent="0.25">
      <c r="A11598" t="s">
        <v>3111</v>
      </c>
      <c r="C11598" s="2" t="s">
        <v>12455</v>
      </c>
      <c r="D11598" s="2">
        <v>1216</v>
      </c>
      <c r="E11598" s="7">
        <v>1997</v>
      </c>
      <c r="F11598" s="5" t="s">
        <v>6005</v>
      </c>
      <c r="H11598" s="5" t="s">
        <v>5398</v>
      </c>
      <c r="I11598" s="6" t="s">
        <v>15690</v>
      </c>
      <c r="J11598" s="6" t="s">
        <v>15689</v>
      </c>
      <c r="K11598" s="17">
        <v>3</v>
      </c>
      <c r="L11598" s="17" t="s">
        <v>20076</v>
      </c>
      <c r="M11598" s="9"/>
      <c r="N11598" s="9"/>
      <c r="O11598" s="21"/>
      <c r="Q11598" s="29"/>
      <c r="T11598">
        <v>1</v>
      </c>
      <c r="U11598" s="17"/>
      <c r="V11598" s="2"/>
      <c r="Y11598" t="str">
        <f t="shared" si="708"/>
        <v/>
      </c>
      <c r="AA11598" t="str">
        <f t="shared" si="709"/>
        <v/>
      </c>
      <c r="AC11598" s="7"/>
      <c r="AD11598" t="s">
        <v>15690</v>
      </c>
      <c r="AE11598">
        <f t="shared" si="712"/>
        <v>0</v>
      </c>
      <c r="AG11598" s="2"/>
      <c r="AI11598" s="7"/>
    </row>
    <row r="11599" spans="1:35" ht="11" customHeight="1" outlineLevel="1" x14ac:dyDescent="0.25">
      <c r="A11599" t="s">
        <v>3111</v>
      </c>
      <c r="C11599" s="2" t="s">
        <v>12455</v>
      </c>
      <c r="D11599" s="2">
        <v>1217</v>
      </c>
      <c r="E11599" s="7">
        <v>1997</v>
      </c>
      <c r="F11599" s="5" t="s">
        <v>6005</v>
      </c>
      <c r="H11599" s="5" t="s">
        <v>5398</v>
      </c>
      <c r="I11599" s="6" t="s">
        <v>15690</v>
      </c>
      <c r="J11599" s="6" t="s">
        <v>15689</v>
      </c>
      <c r="K11599" s="17">
        <v>3</v>
      </c>
      <c r="L11599" s="17" t="s">
        <v>20076</v>
      </c>
      <c r="M11599" s="9"/>
      <c r="N11599" s="9"/>
      <c r="O11599" s="21"/>
      <c r="Q11599" s="29"/>
      <c r="U11599" s="17"/>
      <c r="V11599" s="2"/>
      <c r="Y11599" t="str">
        <f t="shared" si="708"/>
        <v/>
      </c>
      <c r="AA11599" t="str">
        <f t="shared" si="709"/>
        <v/>
      </c>
      <c r="AC11599" s="7"/>
      <c r="AD11599" t="s">
        <v>15690</v>
      </c>
      <c r="AE11599">
        <f t="shared" si="712"/>
        <v>0</v>
      </c>
      <c r="AG11599" s="2"/>
      <c r="AI11599" s="7"/>
    </row>
    <row r="11600" spans="1:35" ht="11" customHeight="1" outlineLevel="1" x14ac:dyDescent="0.25">
      <c r="A11600" t="s">
        <v>3111</v>
      </c>
      <c r="C11600" s="2" t="s">
        <v>12455</v>
      </c>
      <c r="D11600" s="2">
        <v>1218</v>
      </c>
      <c r="E11600" s="7">
        <v>1997</v>
      </c>
      <c r="F11600" s="5" t="s">
        <v>6005</v>
      </c>
      <c r="H11600" s="5" t="s">
        <v>5398</v>
      </c>
      <c r="I11600" s="6" t="s">
        <v>15690</v>
      </c>
      <c r="J11600" s="6" t="s">
        <v>15689</v>
      </c>
      <c r="K11600" s="17">
        <v>4</v>
      </c>
      <c r="L11600" s="17" t="s">
        <v>20076</v>
      </c>
      <c r="M11600" s="9"/>
      <c r="N11600" s="9"/>
      <c r="O11600" s="21"/>
      <c r="Q11600" s="29"/>
      <c r="U11600" s="17"/>
      <c r="V11600" s="2"/>
      <c r="Y11600" t="str">
        <f t="shared" si="708"/>
        <v/>
      </c>
      <c r="AA11600" t="str">
        <f t="shared" si="709"/>
        <v/>
      </c>
      <c r="AC11600" s="7"/>
      <c r="AD11600" t="s">
        <v>15690</v>
      </c>
      <c r="AE11600">
        <f t="shared" si="712"/>
        <v>0</v>
      </c>
      <c r="AG11600" s="2"/>
      <c r="AI11600" s="7"/>
    </row>
    <row r="11601" spans="1:35" ht="11" customHeight="1" outlineLevel="1" x14ac:dyDescent="0.25">
      <c r="A11601" t="s">
        <v>3111</v>
      </c>
      <c r="C11601" s="2" t="s">
        <v>12455</v>
      </c>
      <c r="D11601" s="2">
        <v>1219</v>
      </c>
      <c r="E11601" s="7">
        <v>1997</v>
      </c>
      <c r="F11601" s="5" t="s">
        <v>6005</v>
      </c>
      <c r="H11601" s="5" t="s">
        <v>5398</v>
      </c>
      <c r="I11601" s="6" t="s">
        <v>15690</v>
      </c>
      <c r="J11601" s="6" t="s">
        <v>15689</v>
      </c>
      <c r="K11601" s="17">
        <v>4</v>
      </c>
      <c r="L11601" s="17" t="s">
        <v>20076</v>
      </c>
      <c r="M11601" s="9"/>
      <c r="N11601" s="9"/>
      <c r="O11601" s="21"/>
      <c r="Q11601" s="29"/>
      <c r="U11601" s="17"/>
      <c r="V11601" s="2"/>
      <c r="Y11601" t="str">
        <f t="shared" si="708"/>
        <v/>
      </c>
      <c r="AA11601" t="str">
        <f t="shared" si="709"/>
        <v/>
      </c>
      <c r="AC11601" s="7"/>
      <c r="AD11601" t="s">
        <v>15690</v>
      </c>
      <c r="AE11601">
        <f t="shared" si="712"/>
        <v>0</v>
      </c>
      <c r="AG11601" s="2"/>
      <c r="AI11601" s="7"/>
    </row>
    <row r="11602" spans="1:35" ht="11" customHeight="1" outlineLevel="1" x14ac:dyDescent="0.25">
      <c r="A11602" t="s">
        <v>3111</v>
      </c>
      <c r="C11602" s="2" t="s">
        <v>12455</v>
      </c>
      <c r="D11602" s="2">
        <v>1220</v>
      </c>
      <c r="E11602" s="7">
        <v>1997</v>
      </c>
      <c r="F11602" s="5" t="s">
        <v>6005</v>
      </c>
      <c r="H11602" s="5" t="s">
        <v>5398</v>
      </c>
      <c r="I11602" s="6" t="s">
        <v>15690</v>
      </c>
      <c r="J11602" s="6" t="s">
        <v>15689</v>
      </c>
      <c r="K11602" s="17">
        <v>3</v>
      </c>
      <c r="L11602" s="17" t="s">
        <v>20076</v>
      </c>
      <c r="M11602" s="9"/>
      <c r="N11602" s="9"/>
      <c r="O11602" s="21"/>
      <c r="Q11602" s="29"/>
      <c r="U11602" s="17"/>
      <c r="V11602" s="2"/>
      <c r="Y11602" t="str">
        <f t="shared" si="708"/>
        <v/>
      </c>
      <c r="AA11602" t="str">
        <f t="shared" si="709"/>
        <v/>
      </c>
      <c r="AC11602" s="7"/>
      <c r="AD11602" t="s">
        <v>15690</v>
      </c>
      <c r="AE11602">
        <f t="shared" si="712"/>
        <v>0</v>
      </c>
      <c r="AG11602" s="2"/>
      <c r="AI11602" s="7"/>
    </row>
    <row r="11603" spans="1:35" ht="11" customHeight="1" outlineLevel="1" x14ac:dyDescent="0.25">
      <c r="A11603" t="s">
        <v>3111</v>
      </c>
      <c r="C11603" s="2" t="s">
        <v>12455</v>
      </c>
      <c r="D11603" s="2">
        <v>1221</v>
      </c>
      <c r="E11603" s="7">
        <v>1997</v>
      </c>
      <c r="F11603" s="5" t="s">
        <v>6005</v>
      </c>
      <c r="H11603" s="5" t="s">
        <v>5398</v>
      </c>
      <c r="I11603" s="6" t="s">
        <v>15690</v>
      </c>
      <c r="J11603" s="6" t="s">
        <v>15689</v>
      </c>
      <c r="K11603" s="17">
        <v>3</v>
      </c>
      <c r="L11603" s="17" t="s">
        <v>20076</v>
      </c>
      <c r="M11603" s="9"/>
      <c r="N11603" s="9"/>
      <c r="O11603" s="21"/>
      <c r="Q11603" s="29"/>
      <c r="U11603" s="17"/>
      <c r="V11603" s="2"/>
      <c r="Y11603" t="str">
        <f t="shared" si="708"/>
        <v/>
      </c>
      <c r="AA11603" t="str">
        <f t="shared" si="709"/>
        <v/>
      </c>
      <c r="AC11603" s="7"/>
      <c r="AD11603" t="s">
        <v>15690</v>
      </c>
      <c r="AE11603">
        <f t="shared" si="712"/>
        <v>0</v>
      </c>
      <c r="AG11603" s="2"/>
      <c r="AI11603" s="7"/>
    </row>
    <row r="11604" spans="1:35" ht="11" customHeight="1" outlineLevel="1" x14ac:dyDescent="0.25">
      <c r="A11604" t="s">
        <v>3111</v>
      </c>
      <c r="C11604" s="2" t="s">
        <v>12455</v>
      </c>
      <c r="D11604" s="2" t="s">
        <v>14385</v>
      </c>
      <c r="E11604" s="7">
        <v>1997</v>
      </c>
      <c r="F11604" s="5" t="s">
        <v>15461</v>
      </c>
      <c r="H11604" s="5" t="s">
        <v>5398</v>
      </c>
      <c r="I11604" s="6" t="s">
        <v>15690</v>
      </c>
      <c r="J11604" s="6" t="s">
        <v>15689</v>
      </c>
      <c r="K11604" s="17">
        <v>4</v>
      </c>
      <c r="L11604" s="17" t="s">
        <v>7730</v>
      </c>
      <c r="M11604" s="9">
        <v>7</v>
      </c>
      <c r="N11604" s="9"/>
      <c r="O11604" s="21"/>
      <c r="Q11604" s="29"/>
      <c r="U11604" s="17"/>
      <c r="V11604" s="2">
        <v>434</v>
      </c>
      <c r="Y11604" t="str">
        <f t="shared" si="708"/>
        <v/>
      </c>
      <c r="AA11604">
        <f t="shared" si="709"/>
        <v>1</v>
      </c>
      <c r="AC11604" s="7"/>
      <c r="AD11604" t="s">
        <v>15690</v>
      </c>
      <c r="AE11604">
        <f t="shared" si="712"/>
        <v>0</v>
      </c>
      <c r="AG11604" s="2"/>
      <c r="AI11604" s="7"/>
    </row>
    <row r="11605" spans="1:35" ht="11" customHeight="1" outlineLevel="1" x14ac:dyDescent="0.25">
      <c r="A11605" t="s">
        <v>3111</v>
      </c>
      <c r="C11605" s="2" t="s">
        <v>12455</v>
      </c>
      <c r="D11605" s="2">
        <v>1463</v>
      </c>
      <c r="E11605" s="7">
        <v>1999</v>
      </c>
      <c r="F11605" s="5" t="s">
        <v>14689</v>
      </c>
      <c r="H11605" s="5" t="s">
        <v>5398</v>
      </c>
      <c r="I11605" s="6" t="s">
        <v>15692</v>
      </c>
      <c r="J11605" s="6" t="s">
        <v>15691</v>
      </c>
      <c r="K11605" s="17">
        <v>1</v>
      </c>
      <c r="L11605" s="17" t="s">
        <v>7730</v>
      </c>
      <c r="M11605" s="9">
        <v>5</v>
      </c>
      <c r="N11605" s="9"/>
      <c r="O11605" s="21"/>
      <c r="Q11605" s="29"/>
      <c r="U11605" s="17"/>
      <c r="V11605" s="2"/>
      <c r="Y11605" t="str">
        <f t="shared" si="708"/>
        <v/>
      </c>
      <c r="AA11605">
        <f t="shared" si="709"/>
        <v>1</v>
      </c>
      <c r="AC11605" s="7"/>
      <c r="AD11605" t="s">
        <v>15692</v>
      </c>
      <c r="AE11605">
        <f t="shared" si="712"/>
        <v>0</v>
      </c>
      <c r="AG11605" s="2"/>
      <c r="AI11605" s="7"/>
    </row>
    <row r="11606" spans="1:35" ht="11" customHeight="1" outlineLevel="1" x14ac:dyDescent="0.25">
      <c r="A11606" t="s">
        <v>3111</v>
      </c>
      <c r="C11606" s="2" t="s">
        <v>12455</v>
      </c>
      <c r="D11606" s="2">
        <v>1533</v>
      </c>
      <c r="E11606" s="7">
        <v>1999</v>
      </c>
      <c r="F11606" s="5" t="s">
        <v>15693</v>
      </c>
      <c r="H11606" s="5" t="s">
        <v>5398</v>
      </c>
      <c r="I11606" s="6" t="s">
        <v>613</v>
      </c>
      <c r="J11606" s="6" t="s">
        <v>8604</v>
      </c>
      <c r="K11606" s="17">
        <v>1</v>
      </c>
      <c r="L11606" s="17" t="s">
        <v>7730</v>
      </c>
      <c r="M11606" s="9">
        <v>1.5</v>
      </c>
      <c r="N11606" s="9"/>
      <c r="O11606" s="21"/>
      <c r="Q11606" s="29"/>
      <c r="S11606">
        <v>1</v>
      </c>
      <c r="T11606">
        <v>1</v>
      </c>
      <c r="U11606" s="17"/>
      <c r="V11606" s="2">
        <v>515</v>
      </c>
      <c r="Y11606" t="str">
        <f t="shared" si="708"/>
        <v/>
      </c>
      <c r="AA11606">
        <f t="shared" si="709"/>
        <v>1</v>
      </c>
      <c r="AC11606" s="7"/>
      <c r="AD11606" t="s">
        <v>613</v>
      </c>
      <c r="AE11606">
        <f t="shared" si="712"/>
        <v>1</v>
      </c>
      <c r="AG11606" s="2"/>
      <c r="AH11606" t="s">
        <v>4921</v>
      </c>
      <c r="AI11606" s="7" t="s">
        <v>4922</v>
      </c>
    </row>
    <row r="11607" spans="1:35" ht="11" customHeight="1" outlineLevel="1" x14ac:dyDescent="0.25">
      <c r="A11607" t="s">
        <v>3111</v>
      </c>
      <c r="C11607" s="2" t="s">
        <v>12455</v>
      </c>
      <c r="D11607" s="2" t="s">
        <v>18814</v>
      </c>
      <c r="E11607" s="7">
        <v>1999</v>
      </c>
      <c r="F11607" s="5" t="s">
        <v>15693</v>
      </c>
      <c r="H11607" s="5" t="s">
        <v>5398</v>
      </c>
      <c r="I11607" s="6" t="s">
        <v>619</v>
      </c>
      <c r="J11607" s="6" t="s">
        <v>8605</v>
      </c>
      <c r="K11607" s="17">
        <v>3</v>
      </c>
      <c r="L11607" s="17" t="s">
        <v>7730</v>
      </c>
      <c r="M11607" s="9">
        <v>1.5</v>
      </c>
      <c r="N11607" s="9"/>
      <c r="O11607" s="21"/>
      <c r="Q11607" s="29"/>
      <c r="U11607" s="17"/>
      <c r="V11607" s="2">
        <v>516</v>
      </c>
      <c r="Y11607" t="str">
        <f t="shared" si="708"/>
        <v/>
      </c>
      <c r="AA11607">
        <f t="shared" si="709"/>
        <v>1</v>
      </c>
      <c r="AC11607" s="7"/>
      <c r="AD11607" t="s">
        <v>619</v>
      </c>
      <c r="AE11607">
        <f t="shared" si="712"/>
        <v>1</v>
      </c>
      <c r="AG11607" s="2"/>
      <c r="AH11607" t="s">
        <v>4921</v>
      </c>
      <c r="AI11607" s="7" t="s">
        <v>4922</v>
      </c>
    </row>
    <row r="11608" spans="1:35" ht="11" customHeight="1" outlineLevel="1" x14ac:dyDescent="0.25">
      <c r="A11608" t="s">
        <v>3111</v>
      </c>
      <c r="C11608" s="2" t="s">
        <v>12455</v>
      </c>
      <c r="D11608" s="2" t="s">
        <v>15694</v>
      </c>
      <c r="E11608" s="7">
        <v>2000</v>
      </c>
      <c r="F11608" s="5" t="s">
        <v>15695</v>
      </c>
      <c r="H11608" s="5" t="s">
        <v>5398</v>
      </c>
      <c r="I11608" s="6" t="s">
        <v>5468</v>
      </c>
      <c r="J11608" s="6" t="s">
        <v>8499</v>
      </c>
      <c r="K11608" s="17">
        <v>1</v>
      </c>
      <c r="L11608" s="17" t="s">
        <v>7730</v>
      </c>
      <c r="M11608" s="9">
        <v>2.5</v>
      </c>
      <c r="N11608" s="9"/>
      <c r="O11608" s="21"/>
      <c r="Q11608" s="29"/>
      <c r="U11608" s="17"/>
      <c r="V11608" s="2">
        <v>577</v>
      </c>
      <c r="Y11608" t="str">
        <f t="shared" si="708"/>
        <v/>
      </c>
      <c r="AA11608">
        <f t="shared" si="709"/>
        <v>1</v>
      </c>
      <c r="AC11608" s="7"/>
      <c r="AD11608" t="s">
        <v>5468</v>
      </c>
      <c r="AE11608">
        <f t="shared" si="712"/>
        <v>0</v>
      </c>
      <c r="AG11608" s="2">
        <v>1</v>
      </c>
      <c r="AH11608" t="s">
        <v>3354</v>
      </c>
      <c r="AI11608" s="7" t="s">
        <v>4922</v>
      </c>
    </row>
    <row r="11609" spans="1:35" ht="11" customHeight="1" outlineLevel="1" x14ac:dyDescent="0.25">
      <c r="A11609" t="s">
        <v>3111</v>
      </c>
      <c r="C11609" s="2" t="s">
        <v>12455</v>
      </c>
      <c r="D11609" s="2">
        <v>1783</v>
      </c>
      <c r="E11609" s="7">
        <v>2000</v>
      </c>
      <c r="F11609" s="5" t="s">
        <v>14689</v>
      </c>
      <c r="H11609" s="5" t="s">
        <v>5398</v>
      </c>
      <c r="I11609" s="6" t="s">
        <v>15696</v>
      </c>
      <c r="J11609" s="6" t="s">
        <v>8499</v>
      </c>
      <c r="K11609" s="17">
        <v>1</v>
      </c>
      <c r="L11609" s="17" t="s">
        <v>7730</v>
      </c>
      <c r="M11609" s="9">
        <v>10</v>
      </c>
      <c r="N11609" s="9"/>
      <c r="O11609" s="21"/>
      <c r="Q11609" s="29"/>
      <c r="U11609" s="17"/>
      <c r="V11609" s="2"/>
      <c r="Y11609" t="str">
        <f t="shared" si="708"/>
        <v/>
      </c>
      <c r="AA11609">
        <f t="shared" si="709"/>
        <v>1</v>
      </c>
      <c r="AC11609" s="7"/>
      <c r="AD11609" t="s">
        <v>15696</v>
      </c>
      <c r="AE11609">
        <f t="shared" si="712"/>
        <v>0</v>
      </c>
      <c r="AG11609" s="2"/>
      <c r="AI11609" s="7"/>
    </row>
    <row r="11610" spans="1:35" ht="11" customHeight="1" outlineLevel="1" x14ac:dyDescent="0.25">
      <c r="A11610" t="s">
        <v>3111</v>
      </c>
      <c r="C11610" s="2" t="s">
        <v>12455</v>
      </c>
      <c r="D11610" s="2">
        <v>1813</v>
      </c>
      <c r="E11610" s="7">
        <v>2000</v>
      </c>
      <c r="F11610" s="5" t="s">
        <v>7602</v>
      </c>
      <c r="H11610" s="5" t="s">
        <v>5398</v>
      </c>
      <c r="I11610" s="6" t="s">
        <v>5241</v>
      </c>
      <c r="J11610" s="6" t="s">
        <v>15697</v>
      </c>
      <c r="K11610" s="17">
        <v>1</v>
      </c>
      <c r="L11610" s="17" t="s">
        <v>20076</v>
      </c>
      <c r="M11610" s="9"/>
      <c r="N11610" s="9"/>
      <c r="O11610" s="21"/>
      <c r="Q11610" s="29"/>
      <c r="S11610">
        <v>1</v>
      </c>
      <c r="T11610">
        <v>1</v>
      </c>
      <c r="U11610" s="17"/>
      <c r="V11610" s="2"/>
      <c r="Y11610" t="str">
        <f t="shared" si="708"/>
        <v/>
      </c>
      <c r="AA11610" t="str">
        <f t="shared" si="709"/>
        <v/>
      </c>
      <c r="AC11610" s="7"/>
      <c r="AD11610" t="s">
        <v>5241</v>
      </c>
      <c r="AE11610">
        <f t="shared" si="712"/>
        <v>0</v>
      </c>
      <c r="AG11610" s="2"/>
      <c r="AI11610" s="7"/>
    </row>
    <row r="11611" spans="1:35" ht="11" customHeight="1" outlineLevel="1" x14ac:dyDescent="0.25">
      <c r="A11611" t="s">
        <v>3111</v>
      </c>
      <c r="C11611" s="2" t="s">
        <v>12455</v>
      </c>
      <c r="D11611" s="2" t="s">
        <v>15698</v>
      </c>
      <c r="E11611" s="7">
        <v>2000</v>
      </c>
      <c r="F11611" s="5" t="s">
        <v>614</v>
      </c>
      <c r="H11611" s="5" t="s">
        <v>5398</v>
      </c>
      <c r="I11611" s="6" t="s">
        <v>5241</v>
      </c>
      <c r="J11611" s="6" t="s">
        <v>15697</v>
      </c>
      <c r="K11611" s="17">
        <v>1</v>
      </c>
      <c r="L11611" s="17" t="s">
        <v>7730</v>
      </c>
      <c r="M11611" s="9">
        <v>20</v>
      </c>
      <c r="N11611" s="9"/>
      <c r="O11611" s="21"/>
      <c r="Q11611" s="29"/>
      <c r="U11611" s="17"/>
      <c r="V11611" s="2">
        <v>584</v>
      </c>
      <c r="Y11611" t="str">
        <f t="shared" si="708"/>
        <v/>
      </c>
      <c r="AA11611" t="str">
        <f t="shared" si="709"/>
        <v/>
      </c>
      <c r="AC11611" s="7"/>
      <c r="AD11611" t="s">
        <v>5241</v>
      </c>
      <c r="AE11611">
        <f t="shared" si="712"/>
        <v>0</v>
      </c>
      <c r="AG11611" s="2"/>
      <c r="AH11611" t="s">
        <v>3354</v>
      </c>
      <c r="AI11611" s="7" t="s">
        <v>4620</v>
      </c>
    </row>
    <row r="11612" spans="1:35" ht="11" customHeight="1" outlineLevel="1" x14ac:dyDescent="0.25">
      <c r="A11612" t="s">
        <v>3111</v>
      </c>
      <c r="C11612" s="2" t="s">
        <v>12455</v>
      </c>
      <c r="D11612" s="2" t="s">
        <v>15700</v>
      </c>
      <c r="E11612" s="7">
        <v>2002</v>
      </c>
      <c r="F11612" s="5" t="s">
        <v>15701</v>
      </c>
      <c r="H11612" s="5" t="s">
        <v>5398</v>
      </c>
      <c r="I11612" s="6" t="s">
        <v>15702</v>
      </c>
      <c r="J11612" s="6" t="s">
        <v>15699</v>
      </c>
      <c r="K11612" s="17">
        <v>3</v>
      </c>
      <c r="L11612" s="17" t="s">
        <v>7732</v>
      </c>
      <c r="M11612" s="9"/>
      <c r="N11612" s="9"/>
      <c r="O11612" s="21"/>
      <c r="Q11612" s="29"/>
      <c r="U11612" s="17"/>
      <c r="V11612" s="2"/>
      <c r="Y11612" t="str">
        <f t="shared" si="708"/>
        <v/>
      </c>
      <c r="AA11612">
        <f t="shared" si="709"/>
        <v>1</v>
      </c>
      <c r="AC11612" s="7"/>
      <c r="AD11612" t="s">
        <v>15702</v>
      </c>
      <c r="AE11612">
        <f t="shared" si="712"/>
        <v>0</v>
      </c>
      <c r="AG11612" s="2"/>
      <c r="AI11612" s="7"/>
    </row>
    <row r="11613" spans="1:35" ht="11" customHeight="1" outlineLevel="1" x14ac:dyDescent="0.25">
      <c r="A11613" t="s">
        <v>3111</v>
      </c>
      <c r="C11613" s="2" t="s">
        <v>12455</v>
      </c>
      <c r="D11613" s="2" t="s">
        <v>15703</v>
      </c>
      <c r="E11613" s="7">
        <v>2002</v>
      </c>
      <c r="F11613" s="5" t="s">
        <v>15704</v>
      </c>
      <c r="H11613" s="5" t="s">
        <v>5398</v>
      </c>
      <c r="I11613" s="6" t="s">
        <v>15702</v>
      </c>
      <c r="J11613" s="6" t="s">
        <v>15699</v>
      </c>
      <c r="K11613" s="17">
        <v>3</v>
      </c>
      <c r="L11613" s="17" t="s">
        <v>7732</v>
      </c>
      <c r="M11613" s="9"/>
      <c r="N11613" s="9"/>
      <c r="O11613" s="21"/>
      <c r="Q11613" s="29"/>
      <c r="U11613" s="17"/>
      <c r="V11613" s="2"/>
      <c r="Y11613" t="str">
        <f t="shared" si="708"/>
        <v/>
      </c>
      <c r="AA11613">
        <f t="shared" si="709"/>
        <v>1</v>
      </c>
      <c r="AC11613" s="7"/>
      <c r="AD11613" t="s">
        <v>15702</v>
      </c>
      <c r="AE11613">
        <f t="shared" si="712"/>
        <v>0</v>
      </c>
      <c r="AG11613" s="2"/>
      <c r="AI11613" s="7"/>
    </row>
    <row r="11614" spans="1:35" ht="11" customHeight="1" outlineLevel="1" x14ac:dyDescent="0.25">
      <c r="A11614" t="s">
        <v>3111</v>
      </c>
      <c r="C11614" s="2" t="s">
        <v>12455</v>
      </c>
      <c r="D11614" s="2" t="s">
        <v>15705</v>
      </c>
      <c r="E11614" s="7">
        <v>2002</v>
      </c>
      <c r="F11614" s="5" t="s">
        <v>15706</v>
      </c>
      <c r="H11614" s="5" t="s">
        <v>5398</v>
      </c>
      <c r="I11614" s="6" t="s">
        <v>615</v>
      </c>
      <c r="J11614" s="6" t="s">
        <v>7137</v>
      </c>
      <c r="K11614" s="17">
        <v>1</v>
      </c>
      <c r="L11614" s="17" t="s">
        <v>7730</v>
      </c>
      <c r="M11614" s="9">
        <v>6</v>
      </c>
      <c r="N11614" s="9"/>
      <c r="O11614" s="21"/>
      <c r="Q11614" s="29"/>
      <c r="U11614" s="17"/>
      <c r="V11614" s="2">
        <v>684</v>
      </c>
      <c r="Y11614" t="str">
        <f t="shared" si="708"/>
        <v/>
      </c>
      <c r="AA11614">
        <f t="shared" si="709"/>
        <v>1</v>
      </c>
      <c r="AC11614" s="7"/>
      <c r="AD11614" t="s">
        <v>615</v>
      </c>
      <c r="AE11614">
        <f t="shared" si="712"/>
        <v>1</v>
      </c>
      <c r="AG11614" s="2"/>
      <c r="AH11614" t="s">
        <v>4921</v>
      </c>
      <c r="AI11614" s="7" t="s">
        <v>4922</v>
      </c>
    </row>
    <row r="11615" spans="1:35" ht="11" customHeight="1" outlineLevel="1" x14ac:dyDescent="0.25">
      <c r="A11615" t="s">
        <v>3111</v>
      </c>
      <c r="C11615" s="2" t="s">
        <v>12455</v>
      </c>
      <c r="D11615" s="2">
        <v>2098</v>
      </c>
      <c r="E11615" s="7">
        <v>2002</v>
      </c>
      <c r="F11615" s="5" t="s">
        <v>1689</v>
      </c>
      <c r="H11615" s="5" t="s">
        <v>5398</v>
      </c>
      <c r="I11615" s="6" t="s">
        <v>5399</v>
      </c>
      <c r="J11615" s="6" t="s">
        <v>7137</v>
      </c>
      <c r="K11615" s="17">
        <v>1</v>
      </c>
      <c r="L11615" s="17" t="s">
        <v>20076</v>
      </c>
      <c r="M11615" s="9"/>
      <c r="N11615" s="9"/>
      <c r="O11615" s="21"/>
      <c r="Q11615" s="29"/>
      <c r="U11615" s="17"/>
      <c r="V11615" s="2" t="s">
        <v>2813</v>
      </c>
      <c r="Y11615" t="str">
        <f t="shared" si="708"/>
        <v/>
      </c>
      <c r="AA11615" t="str">
        <f t="shared" si="709"/>
        <v/>
      </c>
      <c r="AC11615" s="7"/>
      <c r="AD11615" t="s">
        <v>5399</v>
      </c>
      <c r="AE11615">
        <f t="shared" si="712"/>
        <v>1</v>
      </c>
      <c r="AG11615" s="2"/>
      <c r="AH11615" t="s">
        <v>4921</v>
      </c>
      <c r="AI11615" s="7" t="s">
        <v>4922</v>
      </c>
    </row>
    <row r="11616" spans="1:35" ht="11" customHeight="1" outlineLevel="1" x14ac:dyDescent="0.25">
      <c r="A11616" t="s">
        <v>3111</v>
      </c>
      <c r="C11616" s="2" t="s">
        <v>12455</v>
      </c>
      <c r="D11616" s="2" t="s">
        <v>15707</v>
      </c>
      <c r="E11616" s="7">
        <v>2002</v>
      </c>
      <c r="F11616" s="5" t="s">
        <v>15706</v>
      </c>
      <c r="H11616" s="5" t="s">
        <v>5398</v>
      </c>
      <c r="I11616" s="6" t="s">
        <v>996</v>
      </c>
      <c r="J11616" s="6" t="s">
        <v>10017</v>
      </c>
      <c r="K11616" s="17">
        <v>1</v>
      </c>
      <c r="L11616" s="17" t="s">
        <v>7730</v>
      </c>
      <c r="M11616" s="9">
        <v>7.7</v>
      </c>
      <c r="N11616" s="9"/>
      <c r="O11616" s="21"/>
      <c r="Q11616" s="29"/>
      <c r="U11616" s="17"/>
      <c r="V11616" s="2">
        <v>692</v>
      </c>
      <c r="Y11616" t="str">
        <f t="shared" si="708"/>
        <v/>
      </c>
      <c r="AA11616">
        <f t="shared" si="709"/>
        <v>1</v>
      </c>
      <c r="AC11616" s="7"/>
      <c r="AD11616" t="s">
        <v>996</v>
      </c>
      <c r="AE11616">
        <f t="shared" ref="AE11616:AE11633" si="713">COUNTIF(I11616,"*Fuji*")</f>
        <v>1</v>
      </c>
      <c r="AG11616" s="2"/>
      <c r="AH11616" t="s">
        <v>4921</v>
      </c>
      <c r="AI11616" s="7" t="s">
        <v>4922</v>
      </c>
    </row>
    <row r="11617" spans="1:35" ht="11" customHeight="1" outlineLevel="1" x14ac:dyDescent="0.25">
      <c r="A11617" t="s">
        <v>3111</v>
      </c>
      <c r="C11617" s="2" t="s">
        <v>12455</v>
      </c>
      <c r="D11617" s="2">
        <v>2297</v>
      </c>
      <c r="E11617" s="7">
        <v>2004</v>
      </c>
      <c r="F11617" s="5" t="s">
        <v>5297</v>
      </c>
      <c r="H11617" s="5" t="s">
        <v>5398</v>
      </c>
      <c r="I11617" s="6" t="s">
        <v>9223</v>
      </c>
      <c r="J11617" s="6" t="s">
        <v>7554</v>
      </c>
      <c r="K11617" s="17">
        <v>7</v>
      </c>
      <c r="L11617" s="17" t="s">
        <v>7732</v>
      </c>
      <c r="M11617" s="9"/>
      <c r="N11617" s="9"/>
      <c r="O11617" s="21"/>
      <c r="Q11617" s="29"/>
      <c r="U11617" s="17"/>
      <c r="V11617" s="2"/>
      <c r="Y11617" t="str">
        <f t="shared" si="708"/>
        <v/>
      </c>
      <c r="AA11617" t="str">
        <f t="shared" si="709"/>
        <v/>
      </c>
      <c r="AC11617" s="7"/>
      <c r="AD11617" t="s">
        <v>9223</v>
      </c>
      <c r="AE11617">
        <f t="shared" si="713"/>
        <v>0</v>
      </c>
      <c r="AG11617" s="2"/>
      <c r="AI11617" s="7"/>
    </row>
    <row r="11618" spans="1:35" ht="11" customHeight="1" outlineLevel="1" x14ac:dyDescent="0.25">
      <c r="A11618" t="s">
        <v>3111</v>
      </c>
      <c r="C11618" s="2" t="s">
        <v>12455</v>
      </c>
      <c r="D11618" s="2">
        <v>2298</v>
      </c>
      <c r="E11618" s="7">
        <v>2004</v>
      </c>
      <c r="F11618" s="5" t="s">
        <v>5297</v>
      </c>
      <c r="H11618" s="5" t="s">
        <v>5398</v>
      </c>
      <c r="I11618" s="6" t="s">
        <v>9223</v>
      </c>
      <c r="J11618" s="6" t="s">
        <v>7554</v>
      </c>
      <c r="K11618" s="17">
        <v>7</v>
      </c>
      <c r="L11618" s="17" t="s">
        <v>7732</v>
      </c>
      <c r="M11618" s="9"/>
      <c r="N11618" s="9"/>
      <c r="O11618" s="21"/>
      <c r="Q11618" s="29"/>
      <c r="U11618" s="17"/>
      <c r="V11618" s="2"/>
      <c r="Y11618" t="str">
        <f t="shared" si="708"/>
        <v/>
      </c>
      <c r="AA11618" t="str">
        <f t="shared" si="709"/>
        <v/>
      </c>
      <c r="AC11618" s="7"/>
      <c r="AD11618" t="s">
        <v>9223</v>
      </c>
      <c r="AE11618">
        <f t="shared" si="713"/>
        <v>0</v>
      </c>
      <c r="AG11618" s="2"/>
      <c r="AI11618" s="7"/>
    </row>
    <row r="11619" spans="1:35" ht="11" customHeight="1" outlineLevel="1" x14ac:dyDescent="0.25">
      <c r="A11619" t="s">
        <v>3111</v>
      </c>
      <c r="C11619" s="2" t="s">
        <v>12455</v>
      </c>
      <c r="D11619" s="2">
        <v>2299</v>
      </c>
      <c r="E11619" s="7">
        <v>2004</v>
      </c>
      <c r="F11619" s="5" t="s">
        <v>5297</v>
      </c>
      <c r="H11619" s="5" t="s">
        <v>5398</v>
      </c>
      <c r="I11619" s="6" t="s">
        <v>9223</v>
      </c>
      <c r="J11619" s="6" t="s">
        <v>7554</v>
      </c>
      <c r="K11619" s="17">
        <v>7</v>
      </c>
      <c r="L11619" s="17" t="s">
        <v>7732</v>
      </c>
      <c r="M11619" s="9"/>
      <c r="N11619" s="9"/>
      <c r="O11619" s="21"/>
      <c r="Q11619" s="29"/>
      <c r="U11619" s="17"/>
      <c r="V11619" s="2"/>
      <c r="Y11619" t="str">
        <f t="shared" si="708"/>
        <v/>
      </c>
      <c r="AA11619" t="str">
        <f t="shared" si="709"/>
        <v/>
      </c>
      <c r="AC11619" s="7"/>
      <c r="AD11619" t="s">
        <v>9223</v>
      </c>
      <c r="AE11619">
        <f t="shared" si="713"/>
        <v>0</v>
      </c>
      <c r="AG11619" s="2"/>
      <c r="AI11619" s="7"/>
    </row>
    <row r="11620" spans="1:35" ht="11" customHeight="1" outlineLevel="1" x14ac:dyDescent="0.25">
      <c r="A11620" t="s">
        <v>3111</v>
      </c>
      <c r="C11620" s="2" t="s">
        <v>12455</v>
      </c>
      <c r="D11620" s="2">
        <v>2300</v>
      </c>
      <c r="E11620" s="7">
        <v>2004</v>
      </c>
      <c r="F11620" s="5" t="s">
        <v>5297</v>
      </c>
      <c r="H11620" s="5" t="s">
        <v>5398</v>
      </c>
      <c r="I11620" s="6" t="s">
        <v>9223</v>
      </c>
      <c r="J11620" s="6" t="s">
        <v>7554</v>
      </c>
      <c r="K11620" s="17">
        <v>7</v>
      </c>
      <c r="L11620" s="17" t="s">
        <v>7732</v>
      </c>
      <c r="M11620" s="9"/>
      <c r="N11620" s="9"/>
      <c r="O11620" s="21"/>
      <c r="Q11620" s="29"/>
      <c r="U11620" s="17"/>
      <c r="V11620" s="2"/>
      <c r="Y11620" t="str">
        <f t="shared" si="708"/>
        <v/>
      </c>
      <c r="AA11620" t="str">
        <f t="shared" si="709"/>
        <v/>
      </c>
      <c r="AC11620" s="7"/>
      <c r="AD11620" t="s">
        <v>9223</v>
      </c>
      <c r="AE11620">
        <f t="shared" si="713"/>
        <v>0</v>
      </c>
      <c r="AG11620" s="2"/>
      <c r="AI11620" s="7"/>
    </row>
    <row r="11621" spans="1:35" ht="11" customHeight="1" outlineLevel="1" x14ac:dyDescent="0.25">
      <c r="A11621" t="s">
        <v>3111</v>
      </c>
      <c r="C11621" s="2" t="s">
        <v>12455</v>
      </c>
      <c r="D11621" s="2">
        <v>2301</v>
      </c>
      <c r="E11621" s="7">
        <v>2004</v>
      </c>
      <c r="F11621" s="5" t="s">
        <v>5297</v>
      </c>
      <c r="H11621" s="5" t="s">
        <v>5398</v>
      </c>
      <c r="I11621" s="6" t="s">
        <v>9223</v>
      </c>
      <c r="J11621" s="6" t="s">
        <v>7554</v>
      </c>
      <c r="K11621" s="17">
        <v>7</v>
      </c>
      <c r="L11621" s="17" t="s">
        <v>7732</v>
      </c>
      <c r="M11621" s="9"/>
      <c r="N11621" s="9"/>
      <c r="O11621" s="21"/>
      <c r="Q11621" s="29"/>
      <c r="U11621" s="17"/>
      <c r="V11621" s="2"/>
      <c r="Y11621" t="str">
        <f t="shared" si="708"/>
        <v/>
      </c>
      <c r="AA11621" t="str">
        <f t="shared" si="709"/>
        <v/>
      </c>
      <c r="AC11621" s="7"/>
      <c r="AD11621" t="s">
        <v>9223</v>
      </c>
      <c r="AE11621">
        <f t="shared" si="713"/>
        <v>0</v>
      </c>
      <c r="AG11621" s="2"/>
      <c r="AI11621" s="7"/>
    </row>
    <row r="11622" spans="1:35" ht="11" customHeight="1" outlineLevel="1" x14ac:dyDescent="0.25">
      <c r="A11622" t="s">
        <v>3111</v>
      </c>
      <c r="C11622" s="2" t="s">
        <v>12455</v>
      </c>
      <c r="D11622" s="2">
        <v>2302</v>
      </c>
      <c r="E11622" s="7">
        <v>2004</v>
      </c>
      <c r="F11622" s="5" t="s">
        <v>5297</v>
      </c>
      <c r="H11622" s="5" t="s">
        <v>5398</v>
      </c>
      <c r="I11622" s="6" t="s">
        <v>9223</v>
      </c>
      <c r="J11622" s="6" t="s">
        <v>7554</v>
      </c>
      <c r="K11622" s="17">
        <v>7</v>
      </c>
      <c r="L11622" s="17" t="s">
        <v>7732</v>
      </c>
      <c r="M11622" s="9"/>
      <c r="N11622" s="9"/>
      <c r="O11622" s="21"/>
      <c r="Q11622" s="29"/>
      <c r="U11622" s="17"/>
      <c r="V11622" s="2"/>
      <c r="Y11622" t="str">
        <f t="shared" ref="Y11622:Y11685" si="714">IF(COUNTIF(F11622,"*fdc*"),1,"")</f>
        <v/>
      </c>
      <c r="AA11622" t="str">
        <f t="shared" ref="AA11622:AA11685" si="715">IF(COUNTIF(F11622,"*s/s*"),1,"")</f>
        <v/>
      </c>
      <c r="AC11622" s="7"/>
      <c r="AD11622" t="s">
        <v>9223</v>
      </c>
      <c r="AE11622">
        <f t="shared" si="713"/>
        <v>0</v>
      </c>
      <c r="AG11622" s="2"/>
      <c r="AI11622" s="7"/>
    </row>
    <row r="11623" spans="1:35" ht="11" customHeight="1" outlineLevel="1" x14ac:dyDescent="0.25">
      <c r="A11623" t="s">
        <v>3111</v>
      </c>
      <c r="C11623" s="2" t="s">
        <v>12455</v>
      </c>
      <c r="D11623" s="2" t="s">
        <v>15708</v>
      </c>
      <c r="E11623" s="7">
        <v>2004</v>
      </c>
      <c r="F11623" s="5" t="s">
        <v>15709</v>
      </c>
      <c r="H11623" s="5" t="s">
        <v>5398</v>
      </c>
      <c r="I11623" s="6" t="s">
        <v>9223</v>
      </c>
      <c r="J11623" s="6" t="s">
        <v>7554</v>
      </c>
      <c r="K11623" s="17">
        <v>7</v>
      </c>
      <c r="L11623" s="17" t="s">
        <v>7732</v>
      </c>
      <c r="M11623" s="9"/>
      <c r="N11623" s="9"/>
      <c r="O11623" s="21"/>
      <c r="Q11623" s="29"/>
      <c r="U11623" s="17"/>
      <c r="V11623" s="2"/>
      <c r="Y11623" t="str">
        <f t="shared" si="714"/>
        <v/>
      </c>
      <c r="AA11623">
        <f t="shared" si="715"/>
        <v>1</v>
      </c>
      <c r="AC11623" s="7"/>
      <c r="AD11623" t="s">
        <v>9223</v>
      </c>
      <c r="AE11623">
        <f t="shared" si="713"/>
        <v>0</v>
      </c>
      <c r="AG11623" s="2"/>
      <c r="AI11623" s="7"/>
    </row>
    <row r="11624" spans="1:35" ht="11" customHeight="1" outlineLevel="1" x14ac:dyDescent="0.25">
      <c r="A11624" t="s">
        <v>3111</v>
      </c>
      <c r="C11624" s="2" t="s">
        <v>12455</v>
      </c>
      <c r="D11624" s="2">
        <v>2303</v>
      </c>
      <c r="E11624" s="7">
        <v>2004</v>
      </c>
      <c r="F11624" s="8" t="s">
        <v>6019</v>
      </c>
      <c r="H11624" s="5" t="s">
        <v>5398</v>
      </c>
      <c r="I11624" s="6" t="s">
        <v>9223</v>
      </c>
      <c r="J11624" s="6" t="s">
        <v>7554</v>
      </c>
      <c r="K11624" s="17">
        <v>7</v>
      </c>
      <c r="L11624" s="17" t="s">
        <v>7732</v>
      </c>
      <c r="M11624" s="9"/>
      <c r="N11624" s="9"/>
      <c r="O11624" s="21"/>
      <c r="Q11624" s="29"/>
      <c r="U11624" s="17"/>
      <c r="V11624" s="2"/>
      <c r="Y11624" t="str">
        <f t="shared" si="714"/>
        <v/>
      </c>
      <c r="AA11624" t="str">
        <f t="shared" si="715"/>
        <v/>
      </c>
      <c r="AC11624" s="7"/>
      <c r="AD11624" t="s">
        <v>9223</v>
      </c>
      <c r="AE11624">
        <f t="shared" si="713"/>
        <v>0</v>
      </c>
      <c r="AG11624" s="2"/>
      <c r="AI11624" s="7"/>
    </row>
    <row r="11625" spans="1:35" ht="11" customHeight="1" outlineLevel="1" x14ac:dyDescent="0.25">
      <c r="A11625" t="s">
        <v>3111</v>
      </c>
      <c r="C11625" s="2" t="s">
        <v>12455</v>
      </c>
      <c r="D11625" s="2" t="s">
        <v>15710</v>
      </c>
      <c r="E11625" s="7">
        <v>2004</v>
      </c>
      <c r="F11625" s="5" t="s">
        <v>14689</v>
      </c>
      <c r="H11625" s="5" t="s">
        <v>5398</v>
      </c>
      <c r="I11625" s="6" t="s">
        <v>9223</v>
      </c>
      <c r="J11625" s="6" t="s">
        <v>7554</v>
      </c>
      <c r="K11625" s="17">
        <v>7</v>
      </c>
      <c r="L11625" s="17" t="s">
        <v>7732</v>
      </c>
      <c r="M11625" s="9"/>
      <c r="N11625" s="9"/>
      <c r="O11625" s="21"/>
      <c r="Q11625" s="29"/>
      <c r="U11625" s="17"/>
      <c r="V11625" s="2"/>
      <c r="Y11625" t="str">
        <f t="shared" si="714"/>
        <v/>
      </c>
      <c r="AA11625">
        <f t="shared" si="715"/>
        <v>1</v>
      </c>
      <c r="AC11625" s="7"/>
      <c r="AD11625" t="s">
        <v>9223</v>
      </c>
      <c r="AE11625">
        <f t="shared" si="713"/>
        <v>0</v>
      </c>
      <c r="AG11625" s="2"/>
      <c r="AI11625" s="7"/>
    </row>
    <row r="11626" spans="1:35" ht="11" customHeight="1" outlineLevel="1" x14ac:dyDescent="0.25">
      <c r="A11626" t="s">
        <v>3111</v>
      </c>
      <c r="C11626" s="2" t="s">
        <v>12455</v>
      </c>
      <c r="D11626" s="2" t="s">
        <v>15711</v>
      </c>
      <c r="E11626" s="7">
        <v>2004</v>
      </c>
      <c r="F11626" s="5" t="s">
        <v>15712</v>
      </c>
      <c r="H11626" s="5" t="s">
        <v>5398</v>
      </c>
      <c r="I11626" s="6" t="s">
        <v>15684</v>
      </c>
      <c r="J11626" s="6" t="s">
        <v>15713</v>
      </c>
      <c r="K11626" s="17">
        <v>6</v>
      </c>
      <c r="L11626" s="17" t="s">
        <v>7730</v>
      </c>
      <c r="M11626" s="9">
        <v>7</v>
      </c>
      <c r="N11626" s="9"/>
      <c r="O11626" s="21"/>
      <c r="Q11626" s="29"/>
      <c r="U11626" s="17"/>
      <c r="V11626" s="2"/>
      <c r="Y11626" t="str">
        <f t="shared" si="714"/>
        <v/>
      </c>
      <c r="AA11626">
        <f t="shared" si="715"/>
        <v>1</v>
      </c>
      <c r="AC11626" s="7"/>
      <c r="AD11626" t="s">
        <v>15684</v>
      </c>
      <c r="AE11626">
        <f t="shared" si="713"/>
        <v>0</v>
      </c>
      <c r="AG11626" s="2"/>
      <c r="AI11626" s="7"/>
    </row>
    <row r="11627" spans="1:35" ht="11" customHeight="1" outlineLevel="1" x14ac:dyDescent="0.25">
      <c r="A11627" t="s">
        <v>3111</v>
      </c>
      <c r="C11627" s="2" t="s">
        <v>12455</v>
      </c>
      <c r="D11627" s="2" t="s">
        <v>15714</v>
      </c>
      <c r="E11627" s="7">
        <v>2004</v>
      </c>
      <c r="F11627" s="5" t="s">
        <v>15715</v>
      </c>
      <c r="H11627" s="5" t="s">
        <v>5398</v>
      </c>
      <c r="I11627" s="6" t="s">
        <v>15688</v>
      </c>
      <c r="J11627" s="6" t="s">
        <v>15713</v>
      </c>
      <c r="K11627" s="17">
        <v>6</v>
      </c>
      <c r="L11627" s="17" t="s">
        <v>7732</v>
      </c>
      <c r="M11627" s="9"/>
      <c r="N11627" s="9"/>
      <c r="O11627" s="21"/>
      <c r="Q11627" s="29"/>
      <c r="U11627" s="17"/>
      <c r="V11627" s="2"/>
      <c r="Y11627" t="str">
        <f t="shared" si="714"/>
        <v/>
      </c>
      <c r="AA11627">
        <f t="shared" si="715"/>
        <v>1</v>
      </c>
      <c r="AC11627" s="7"/>
      <c r="AD11627" t="s">
        <v>15688</v>
      </c>
      <c r="AE11627">
        <f t="shared" si="713"/>
        <v>0</v>
      </c>
      <c r="AG11627" s="2"/>
      <c r="AI11627" s="7"/>
    </row>
    <row r="11628" spans="1:35" ht="11" customHeight="1" outlineLevel="1" x14ac:dyDescent="0.25">
      <c r="A11628" t="s">
        <v>3111</v>
      </c>
      <c r="C11628" s="2" t="s">
        <v>12455</v>
      </c>
      <c r="D11628" s="2" t="s">
        <v>15716</v>
      </c>
      <c r="E11628" s="7">
        <v>2004</v>
      </c>
      <c r="F11628" s="5" t="s">
        <v>15510</v>
      </c>
      <c r="H11628" s="5" t="s">
        <v>5398</v>
      </c>
      <c r="I11628" s="6" t="s">
        <v>15717</v>
      </c>
      <c r="J11628" s="6" t="s">
        <v>8499</v>
      </c>
      <c r="K11628" s="17">
        <v>1</v>
      </c>
      <c r="L11628" s="17" t="s">
        <v>7730</v>
      </c>
      <c r="M11628" s="9">
        <v>7</v>
      </c>
      <c r="N11628" s="9"/>
      <c r="O11628" s="21"/>
      <c r="Q11628" s="29"/>
      <c r="U11628" s="17"/>
      <c r="V11628" s="2"/>
      <c r="Y11628" t="str">
        <f t="shared" si="714"/>
        <v/>
      </c>
      <c r="AA11628">
        <f t="shared" si="715"/>
        <v>1</v>
      </c>
      <c r="AC11628" s="7"/>
      <c r="AD11628" t="s">
        <v>15717</v>
      </c>
      <c r="AE11628">
        <f t="shared" si="713"/>
        <v>0</v>
      </c>
      <c r="AG11628" s="2">
        <v>1</v>
      </c>
      <c r="AI11628" s="7"/>
    </row>
    <row r="11629" spans="1:35" ht="11" customHeight="1" outlineLevel="1" x14ac:dyDescent="0.25">
      <c r="A11629" t="s">
        <v>3111</v>
      </c>
      <c r="C11629" s="2" t="s">
        <v>12455</v>
      </c>
      <c r="D11629" s="2" t="s">
        <v>15719</v>
      </c>
      <c r="E11629" s="7">
        <v>2005</v>
      </c>
      <c r="F11629" s="5" t="s">
        <v>617</v>
      </c>
      <c r="H11629" s="5" t="s">
        <v>5398</v>
      </c>
      <c r="I11629" s="6" t="s">
        <v>618</v>
      </c>
      <c r="J11629" s="6" t="s">
        <v>15718</v>
      </c>
      <c r="K11629" s="17">
        <v>1</v>
      </c>
      <c r="L11629" s="18" t="s">
        <v>7730</v>
      </c>
      <c r="M11629" s="9">
        <v>7.3</v>
      </c>
      <c r="N11629" s="9"/>
      <c r="O11629" s="21"/>
      <c r="Q11629" s="29"/>
      <c r="U11629" s="17"/>
      <c r="V11629" s="2" t="s">
        <v>616</v>
      </c>
      <c r="Y11629" t="str">
        <f t="shared" si="714"/>
        <v/>
      </c>
      <c r="AA11629" t="str">
        <f t="shared" si="715"/>
        <v/>
      </c>
      <c r="AC11629" s="7"/>
      <c r="AD11629" t="s">
        <v>618</v>
      </c>
      <c r="AE11629">
        <f t="shared" si="713"/>
        <v>0</v>
      </c>
      <c r="AG11629" s="2"/>
      <c r="AH11629" t="s">
        <v>3354</v>
      </c>
      <c r="AI11629" s="7" t="s">
        <v>4922</v>
      </c>
    </row>
    <row r="11630" spans="1:35" ht="11" customHeight="1" outlineLevel="1" x14ac:dyDescent="0.25">
      <c r="A11630" t="s">
        <v>3111</v>
      </c>
      <c r="C11630" s="2" t="s">
        <v>12455</v>
      </c>
      <c r="D11630" s="2" t="s">
        <v>15720</v>
      </c>
      <c r="E11630" s="7">
        <v>2010</v>
      </c>
      <c r="F11630" s="5" t="s">
        <v>15517</v>
      </c>
      <c r="H11630" s="5" t="s">
        <v>5398</v>
      </c>
      <c r="I11630" s="6" t="s">
        <v>15688</v>
      </c>
      <c r="J11630" s="6" t="s">
        <v>8989</v>
      </c>
      <c r="K11630" s="17">
        <v>6</v>
      </c>
      <c r="L11630" s="17" t="s">
        <v>7732</v>
      </c>
      <c r="M11630" s="9"/>
      <c r="N11630" s="9"/>
      <c r="O11630" s="21"/>
      <c r="Q11630" s="29"/>
      <c r="U11630" s="17"/>
      <c r="V11630" s="2"/>
      <c r="Y11630" t="str">
        <f t="shared" si="714"/>
        <v/>
      </c>
      <c r="AA11630">
        <f t="shared" si="715"/>
        <v>1</v>
      </c>
      <c r="AC11630" s="7"/>
      <c r="AD11630" t="s">
        <v>15688</v>
      </c>
      <c r="AE11630">
        <f t="shared" si="713"/>
        <v>0</v>
      </c>
      <c r="AG11630" s="2"/>
      <c r="AI11630" s="7"/>
    </row>
    <row r="11631" spans="1:35" ht="11" customHeight="1" outlineLevel="1" x14ac:dyDescent="0.25">
      <c r="A11631" t="s">
        <v>3111</v>
      </c>
      <c r="C11631" s="2" t="s">
        <v>12455</v>
      </c>
      <c r="D11631" s="2">
        <v>3283</v>
      </c>
      <c r="E11631" s="7">
        <v>2013</v>
      </c>
      <c r="F11631" s="5" t="s">
        <v>15722</v>
      </c>
      <c r="H11631" s="5" t="s">
        <v>5398</v>
      </c>
      <c r="I11631" s="6" t="s">
        <v>15723</v>
      </c>
      <c r="J11631" s="6" t="s">
        <v>15721</v>
      </c>
      <c r="K11631" s="17">
        <v>1</v>
      </c>
      <c r="L11631" s="17" t="s">
        <v>7730</v>
      </c>
      <c r="M11631" s="9">
        <v>7.7</v>
      </c>
      <c r="N11631" s="9"/>
      <c r="O11631" s="21"/>
      <c r="Q11631" s="29"/>
      <c r="U11631" s="17"/>
      <c r="V11631" s="2"/>
      <c r="Y11631" t="str">
        <f t="shared" si="714"/>
        <v/>
      </c>
      <c r="AA11631">
        <f t="shared" si="715"/>
        <v>1</v>
      </c>
      <c r="AC11631" s="7"/>
      <c r="AD11631" t="s">
        <v>15723</v>
      </c>
      <c r="AE11631">
        <f t="shared" si="713"/>
        <v>1</v>
      </c>
      <c r="AG11631" s="2"/>
      <c r="AI11631" s="7"/>
    </row>
    <row r="11632" spans="1:35" ht="11" customHeight="1" outlineLevel="1" x14ac:dyDescent="0.25">
      <c r="A11632" t="s">
        <v>3111</v>
      </c>
      <c r="C11632" s="2" t="s">
        <v>12455</v>
      </c>
      <c r="D11632" s="2">
        <v>3688</v>
      </c>
      <c r="E11632" s="7">
        <v>2015</v>
      </c>
      <c r="F11632" s="5" t="s">
        <v>15725</v>
      </c>
      <c r="H11632" s="5" t="s">
        <v>5398</v>
      </c>
      <c r="I11632" s="6" t="s">
        <v>15726</v>
      </c>
      <c r="J11632" s="6" t="s">
        <v>15724</v>
      </c>
      <c r="K11632" s="17">
        <v>5</v>
      </c>
      <c r="L11632" s="17" t="s">
        <v>7732</v>
      </c>
      <c r="M11632" s="9"/>
      <c r="N11632" s="9"/>
      <c r="O11632" s="21"/>
      <c r="Q11632" s="29"/>
      <c r="U11632" s="17"/>
      <c r="V11632" s="2"/>
      <c r="Y11632" t="str">
        <f t="shared" si="714"/>
        <v/>
      </c>
      <c r="AA11632">
        <f t="shared" si="715"/>
        <v>1</v>
      </c>
      <c r="AC11632" s="7"/>
      <c r="AD11632" t="s">
        <v>15726</v>
      </c>
      <c r="AE11632">
        <f t="shared" si="713"/>
        <v>0</v>
      </c>
      <c r="AG11632" s="2"/>
      <c r="AI11632" s="7"/>
    </row>
    <row r="11633" spans="1:49" ht="11" customHeight="1" outlineLevel="1" x14ac:dyDescent="0.25">
      <c r="A11633" t="s">
        <v>3111</v>
      </c>
      <c r="C11633" s="2" t="s">
        <v>12455</v>
      </c>
      <c r="D11633" s="2" t="s">
        <v>15728</v>
      </c>
      <c r="E11633" s="7">
        <v>2018</v>
      </c>
      <c r="F11633" s="5" t="s">
        <v>15729</v>
      </c>
      <c r="H11633" s="5" t="s">
        <v>5398</v>
      </c>
      <c r="I11633" s="6" t="s">
        <v>15730</v>
      </c>
      <c r="J11633" s="6" t="s">
        <v>15727</v>
      </c>
      <c r="K11633" s="17">
        <v>5</v>
      </c>
      <c r="L11633" s="17" t="s">
        <v>7732</v>
      </c>
      <c r="M11633" s="9"/>
      <c r="N11633" s="9"/>
      <c r="O11633" s="21"/>
      <c r="Q11633" s="29"/>
      <c r="U11633" s="17"/>
      <c r="V11633" s="2"/>
      <c r="Y11633" t="str">
        <f t="shared" si="714"/>
        <v/>
      </c>
      <c r="AA11633">
        <f t="shared" si="715"/>
        <v>1</v>
      </c>
      <c r="AC11633" s="7"/>
      <c r="AD11633" t="s">
        <v>15730</v>
      </c>
      <c r="AE11633">
        <f t="shared" si="713"/>
        <v>0</v>
      </c>
      <c r="AG11633" s="2"/>
      <c r="AI11633" s="7"/>
    </row>
    <row r="11634" spans="1:49" ht="11" customHeight="1" x14ac:dyDescent="0.25">
      <c r="A11634" t="s">
        <v>9122</v>
      </c>
      <c r="B11634" t="s">
        <v>2375</v>
      </c>
      <c r="C11634" s="2" t="s">
        <v>12974</v>
      </c>
      <c r="E11634" s="7"/>
      <c r="F11634" s="5"/>
      <c r="H11634" s="5"/>
      <c r="I11634" s="6"/>
      <c r="J11634" s="6"/>
      <c r="K11634" s="17"/>
      <c r="L11634" s="17"/>
      <c r="M11634" s="9"/>
      <c r="N11634" s="9">
        <f>SUM(M11635:M11687)</f>
        <v>93.85</v>
      </c>
      <c r="O11634" s="21">
        <v>2157</v>
      </c>
      <c r="P11634">
        <f>COUNTIF(L11635:L11687,"*")</f>
        <v>53</v>
      </c>
      <c r="Q11634" s="29">
        <f>P11634/O11634</f>
        <v>2.4571163653222067E-2</v>
      </c>
      <c r="R11634">
        <f>COUNTIF(L11635:L11687,"Y")+COUNTIF(L11635:L11687,"S")</f>
        <v>32</v>
      </c>
      <c r="U11634" s="17" t="s">
        <v>7730</v>
      </c>
      <c r="V11634" s="2"/>
      <c r="W11634" t="s">
        <v>18455</v>
      </c>
      <c r="Y11634" t="str">
        <f t="shared" si="714"/>
        <v/>
      </c>
      <c r="AA11634" t="str">
        <f t="shared" si="715"/>
        <v/>
      </c>
      <c r="AC11634" s="7"/>
      <c r="AF11634">
        <f>COUNTIF(AE11635:AE11687,"1")</f>
        <v>4</v>
      </c>
      <c r="AG11634" s="2"/>
      <c r="AI11634" s="7"/>
      <c r="AJ11634">
        <f>COUNTIF($K11635:$K11687,"1")-COUNTIFS($K11635:$K11687,"1",$L11635:$L11687,"V")</f>
        <v>10</v>
      </c>
      <c r="AK11634">
        <f>COUNTIFS($K11635:$K11687,"1",$L11635:$L11687,"Y")+COUNTIFS($K11635:$K11687,"1",$L11635:$L11687,"s")</f>
        <v>8</v>
      </c>
      <c r="AL11634">
        <f>COUNTIF($K11635:$K11687,"2")-COUNTIFS($K11635:$K11687,"2",$L11635:$L11687,"V")</f>
        <v>1</v>
      </c>
      <c r="AM11634">
        <f>COUNTIFS($K11635:$K11687,"2",$L11635:$L11687,"Y")+COUNTIFS($K11635:$K11687,"2",$L11635:$L11687,"s")</f>
        <v>0</v>
      </c>
      <c r="AN11634">
        <f>COUNTIF($K11635:$K11687,"3")-COUNTIFS($K11635:$K11687,"3",$L11635:$L11687,"V")</f>
        <v>39</v>
      </c>
      <c r="AO11634">
        <f>COUNTIFS($K11635:$K11687,"3",$L11635:$L11687,"Y")+COUNTIFS($K11635:$K11687,"3",$L11635:$L11687,"s")</f>
        <v>24</v>
      </c>
      <c r="AP11634">
        <f>COUNTIF($K11635:$K11687,"4")-COUNTIFS($K11635:$K11687,"4",$L11635:$L11687,"V")</f>
        <v>0</v>
      </c>
      <c r="AQ11634">
        <f>COUNTIFS($K11635:$K11687,"4",$L11635:$L11687,"Y")+COUNTIFS($K11635:$K11687,"4",$L11635:$L11687,"s")</f>
        <v>0</v>
      </c>
      <c r="AR11634">
        <f>COUNTIF($K11635:$K11687,"5")-COUNTIFS($K11635:$K11687,"5",$L11635:$L11687,"V")</f>
        <v>0</v>
      </c>
      <c r="AS11634">
        <f>COUNTIFS($K11635:$K11687,"5",$L11635:$L11687,"Y")+COUNTIFS($K11635:$K11687,"5",$L11635:$L11687,"s")</f>
        <v>0</v>
      </c>
      <c r="AT11634">
        <f>COUNTIF($K11635:$K11687,"6")-COUNTIFS($K11635:$K11687,"6",$L11635:$L11687,"V")</f>
        <v>0</v>
      </c>
      <c r="AU11634">
        <f>COUNTIFS($K11635:$K11687,"6",$L11635:$L11687,"Y")+COUNTIFS($K11635:$K11687,"6",$L11635:$L11687,"s")</f>
        <v>0</v>
      </c>
      <c r="AV11634">
        <f>COUNTIF($K11635:$K11687,"7")-COUNTIFS($K11635:$K11687,"7",$L11635:$L11687,"V")</f>
        <v>0</v>
      </c>
      <c r="AW11634">
        <f>COUNTIFS($K11635:$K11687,"7",$L11635:$L11687,"Y")+COUNTIFS($K11635:$K11687,"7",$L11635:$L11687,"s")</f>
        <v>0</v>
      </c>
    </row>
    <row r="11635" spans="1:49" ht="11" customHeight="1" outlineLevel="1" x14ac:dyDescent="0.25">
      <c r="A11635" t="s">
        <v>1715</v>
      </c>
      <c r="C11635" s="2" t="s">
        <v>12974</v>
      </c>
      <c r="D11635" s="2">
        <v>406</v>
      </c>
      <c r="E11635" s="7">
        <v>1942</v>
      </c>
      <c r="F11635" s="5" t="s">
        <v>5239</v>
      </c>
      <c r="H11635" s="5" t="s">
        <v>3172</v>
      </c>
      <c r="I11635" s="6" t="s">
        <v>1777</v>
      </c>
      <c r="J11635" s="6" t="s">
        <v>10809</v>
      </c>
      <c r="K11635" s="17">
        <v>3</v>
      </c>
      <c r="L11635" s="17" t="s">
        <v>7730</v>
      </c>
      <c r="M11635" s="9">
        <v>0.9</v>
      </c>
      <c r="N11635" s="9"/>
      <c r="O11635" s="21"/>
      <c r="Q11635" s="29"/>
      <c r="U11635" s="17"/>
      <c r="V11635" s="2" t="s">
        <v>6135</v>
      </c>
      <c r="Y11635" t="str">
        <f t="shared" si="714"/>
        <v/>
      </c>
      <c r="AA11635" t="str">
        <f t="shared" si="715"/>
        <v/>
      </c>
      <c r="AC11635" s="7"/>
      <c r="AD11635" t="s">
        <v>1777</v>
      </c>
      <c r="AE11635">
        <f t="shared" ref="AE11635:AE11666" si="716">COUNTIF(I11635,"*Fuji*")</f>
        <v>0</v>
      </c>
      <c r="AG11635" s="2"/>
      <c r="AH11635" t="s">
        <v>1778</v>
      </c>
      <c r="AI11635" s="7" t="s">
        <v>4610</v>
      </c>
    </row>
    <row r="11636" spans="1:49" ht="11" customHeight="1" outlineLevel="1" x14ac:dyDescent="0.25">
      <c r="A11636" t="s">
        <v>1715</v>
      </c>
      <c r="C11636" s="2" t="s">
        <v>12974</v>
      </c>
      <c r="D11636" s="2">
        <v>407</v>
      </c>
      <c r="E11636" s="7">
        <v>1942</v>
      </c>
      <c r="F11636" s="5" t="s">
        <v>5239</v>
      </c>
      <c r="H11636" s="5" t="s">
        <v>10872</v>
      </c>
      <c r="I11636" s="6" t="s">
        <v>1777</v>
      </c>
      <c r="J11636" s="6" t="s">
        <v>10809</v>
      </c>
      <c r="K11636" s="17">
        <v>3</v>
      </c>
      <c r="L11636" s="17" t="s">
        <v>7730</v>
      </c>
      <c r="M11636" s="9">
        <v>0.4</v>
      </c>
      <c r="N11636" s="9"/>
      <c r="O11636" s="21"/>
      <c r="Q11636" s="29"/>
      <c r="U11636" s="17"/>
      <c r="V11636" s="2" t="s">
        <v>1781</v>
      </c>
      <c r="Y11636" t="str">
        <f t="shared" si="714"/>
        <v/>
      </c>
      <c r="AA11636" t="str">
        <f t="shared" si="715"/>
        <v/>
      </c>
      <c r="AC11636" s="7"/>
      <c r="AD11636" t="s">
        <v>1777</v>
      </c>
      <c r="AE11636">
        <f t="shared" si="716"/>
        <v>0</v>
      </c>
      <c r="AG11636" s="2"/>
      <c r="AH11636" t="s">
        <v>1778</v>
      </c>
      <c r="AI11636" s="7" t="s">
        <v>4610</v>
      </c>
    </row>
    <row r="11637" spans="1:49" ht="11" customHeight="1" outlineLevel="1" x14ac:dyDescent="0.25">
      <c r="A11637" t="s">
        <v>1715</v>
      </c>
      <c r="C11637" s="2" t="s">
        <v>12974</v>
      </c>
      <c r="D11637" s="2">
        <v>420</v>
      </c>
      <c r="E11637" s="7">
        <v>1947</v>
      </c>
      <c r="F11637" s="5" t="s">
        <v>21988</v>
      </c>
      <c r="H11637" s="5" t="s">
        <v>3172</v>
      </c>
      <c r="I11637" s="6" t="s">
        <v>1777</v>
      </c>
      <c r="J11637" s="6" t="s">
        <v>10873</v>
      </c>
      <c r="K11637" s="17">
        <v>3</v>
      </c>
      <c r="L11637" s="17" t="s">
        <v>7730</v>
      </c>
      <c r="M11637" s="9">
        <v>0.3</v>
      </c>
      <c r="N11637" s="9"/>
      <c r="O11637" s="21"/>
      <c r="Q11637" s="29"/>
      <c r="U11637" s="17"/>
      <c r="V11637" s="2" t="s">
        <v>6426</v>
      </c>
      <c r="Y11637" t="str">
        <f t="shared" si="714"/>
        <v/>
      </c>
      <c r="AA11637" t="str">
        <f t="shared" si="715"/>
        <v/>
      </c>
      <c r="AC11637" s="7"/>
      <c r="AD11637" t="s">
        <v>1777</v>
      </c>
      <c r="AE11637">
        <f t="shared" si="716"/>
        <v>0</v>
      </c>
      <c r="AG11637" s="2"/>
      <c r="AH11637" t="s">
        <v>1778</v>
      </c>
      <c r="AI11637" s="7" t="s">
        <v>4610</v>
      </c>
    </row>
    <row r="11638" spans="1:49" ht="11" customHeight="1" outlineLevel="1" x14ac:dyDescent="0.25">
      <c r="A11638" t="s">
        <v>1715</v>
      </c>
      <c r="C11638" s="2" t="s">
        <v>12974</v>
      </c>
      <c r="D11638" s="2" t="s">
        <v>10874</v>
      </c>
      <c r="E11638" s="7">
        <v>1947</v>
      </c>
      <c r="F11638" s="5" t="s">
        <v>1780</v>
      </c>
      <c r="H11638" s="5" t="s">
        <v>3172</v>
      </c>
      <c r="I11638" s="6" t="s">
        <v>1777</v>
      </c>
      <c r="J11638" s="6" t="s">
        <v>10873</v>
      </c>
      <c r="K11638" s="17">
        <v>3</v>
      </c>
      <c r="L11638" s="17" t="s">
        <v>20075</v>
      </c>
      <c r="M11638" s="9"/>
      <c r="N11638" s="9"/>
      <c r="O11638" s="21"/>
      <c r="Q11638" s="29"/>
      <c r="U11638" s="17"/>
      <c r="V11638" s="2" t="s">
        <v>1779</v>
      </c>
      <c r="X11638" t="s">
        <v>7732</v>
      </c>
      <c r="Y11638" t="str">
        <f t="shared" si="714"/>
        <v/>
      </c>
      <c r="AA11638" t="str">
        <f t="shared" si="715"/>
        <v/>
      </c>
      <c r="AC11638" s="7"/>
      <c r="AD11638" t="s">
        <v>1777</v>
      </c>
      <c r="AE11638">
        <f t="shared" si="716"/>
        <v>0</v>
      </c>
      <c r="AG11638" s="2"/>
      <c r="AH11638" t="s">
        <v>1778</v>
      </c>
      <c r="AI11638" s="7" t="s">
        <v>4620</v>
      </c>
    </row>
    <row r="11639" spans="1:49" ht="11" customHeight="1" outlineLevel="1" x14ac:dyDescent="0.25">
      <c r="A11639" t="s">
        <v>1715</v>
      </c>
      <c r="C11639" s="2" t="s">
        <v>12974</v>
      </c>
      <c r="D11639" s="2">
        <v>452</v>
      </c>
      <c r="E11639" s="7">
        <v>1949</v>
      </c>
      <c r="F11639" s="5" t="s">
        <v>21873</v>
      </c>
      <c r="H11639" s="5" t="s">
        <v>1673</v>
      </c>
      <c r="I11639" s="6" t="s">
        <v>1716</v>
      </c>
      <c r="J11639" s="6" t="s">
        <v>10875</v>
      </c>
      <c r="K11639" s="17">
        <v>1</v>
      </c>
      <c r="L11639" s="17" t="s">
        <v>7730</v>
      </c>
      <c r="M11639" s="9">
        <v>0.4</v>
      </c>
      <c r="N11639" s="9"/>
      <c r="O11639" s="21"/>
      <c r="Q11639" s="29"/>
      <c r="U11639" s="17"/>
      <c r="V11639" s="2">
        <v>366</v>
      </c>
      <c r="Y11639" t="str">
        <f t="shared" si="714"/>
        <v/>
      </c>
      <c r="AA11639" t="str">
        <f t="shared" si="715"/>
        <v/>
      </c>
      <c r="AC11639" s="7"/>
      <c r="AD11639" t="s">
        <v>1716</v>
      </c>
      <c r="AE11639">
        <f t="shared" si="716"/>
        <v>0</v>
      </c>
      <c r="AG11639" s="2"/>
      <c r="AH11639" t="s">
        <v>1717</v>
      </c>
      <c r="AI11639" s="7" t="s">
        <v>4610</v>
      </c>
    </row>
    <row r="11640" spans="1:49" ht="11" customHeight="1" outlineLevel="1" x14ac:dyDescent="0.25">
      <c r="A11640" t="s">
        <v>1715</v>
      </c>
      <c r="C11640" s="2" t="s">
        <v>12974</v>
      </c>
      <c r="D11640" s="2">
        <v>453</v>
      </c>
      <c r="E11640" s="7">
        <v>1949</v>
      </c>
      <c r="F11640" s="5" t="s">
        <v>4732</v>
      </c>
      <c r="H11640" s="5" t="s">
        <v>1673</v>
      </c>
      <c r="I11640" s="6" t="s">
        <v>1716</v>
      </c>
      <c r="J11640" s="6" t="s">
        <v>10875</v>
      </c>
      <c r="K11640" s="17">
        <v>1</v>
      </c>
      <c r="L11640" s="17" t="s">
        <v>7730</v>
      </c>
      <c r="M11640" s="9">
        <v>1</v>
      </c>
      <c r="N11640" s="9"/>
      <c r="O11640" s="21"/>
      <c r="Q11640" s="29"/>
      <c r="S11640">
        <v>1</v>
      </c>
      <c r="T11640">
        <v>1</v>
      </c>
      <c r="U11640" s="17"/>
      <c r="V11640" s="2">
        <v>367</v>
      </c>
      <c r="Y11640" t="str">
        <f t="shared" si="714"/>
        <v/>
      </c>
      <c r="AA11640" t="str">
        <f t="shared" si="715"/>
        <v/>
      </c>
      <c r="AC11640" s="7"/>
      <c r="AD11640" t="s">
        <v>1716</v>
      </c>
      <c r="AE11640">
        <f t="shared" si="716"/>
        <v>0</v>
      </c>
      <c r="AG11640" s="2"/>
      <c r="AH11640" t="s">
        <v>1717</v>
      </c>
      <c r="AI11640" s="7" t="s">
        <v>4610</v>
      </c>
    </row>
    <row r="11641" spans="1:49" ht="11" customHeight="1" outlineLevel="1" x14ac:dyDescent="0.25">
      <c r="A11641" t="s">
        <v>1715</v>
      </c>
      <c r="C11641" s="2" t="s">
        <v>12974</v>
      </c>
      <c r="D11641" s="2" t="s">
        <v>10876</v>
      </c>
      <c r="E11641" s="7">
        <v>1949</v>
      </c>
      <c r="F11641" s="5" t="s">
        <v>1719</v>
      </c>
      <c r="H11641" s="5" t="s">
        <v>1673</v>
      </c>
      <c r="I11641" s="6" t="s">
        <v>1716</v>
      </c>
      <c r="J11641" s="6" t="s">
        <v>10875</v>
      </c>
      <c r="K11641" s="17">
        <v>1</v>
      </c>
      <c r="L11641" s="17" t="s">
        <v>20075</v>
      </c>
      <c r="M11641" s="9"/>
      <c r="N11641" s="9"/>
      <c r="O11641" s="21"/>
      <c r="Q11641" s="29"/>
      <c r="U11641" s="17"/>
      <c r="V11641" s="2" t="s">
        <v>1718</v>
      </c>
      <c r="X11641" t="s">
        <v>7732</v>
      </c>
      <c r="Y11641" t="str">
        <f t="shared" si="714"/>
        <v/>
      </c>
      <c r="AA11641" t="str">
        <f t="shared" si="715"/>
        <v/>
      </c>
      <c r="AC11641" s="7"/>
      <c r="AD11641" t="s">
        <v>1716</v>
      </c>
      <c r="AE11641">
        <f t="shared" si="716"/>
        <v>0</v>
      </c>
      <c r="AG11641" s="2"/>
      <c r="AH11641" t="s">
        <v>1717</v>
      </c>
      <c r="AI11641" s="7" t="s">
        <v>4922</v>
      </c>
    </row>
    <row r="11642" spans="1:49" ht="11" customHeight="1" outlineLevel="1" x14ac:dyDescent="0.25">
      <c r="A11642" t="s">
        <v>1715</v>
      </c>
      <c r="C11642" s="2" t="s">
        <v>12974</v>
      </c>
      <c r="D11642" s="2">
        <v>454</v>
      </c>
      <c r="E11642" s="7">
        <v>1949</v>
      </c>
      <c r="F11642" s="5" t="s">
        <v>4732</v>
      </c>
      <c r="H11642" s="5" t="s">
        <v>6486</v>
      </c>
      <c r="I11642" s="6" t="s">
        <v>1716</v>
      </c>
      <c r="J11642" s="6" t="s">
        <v>10875</v>
      </c>
      <c r="K11642" s="17">
        <v>1</v>
      </c>
      <c r="L11642" s="17" t="s">
        <v>7732</v>
      </c>
      <c r="M11642" s="9"/>
      <c r="N11642" s="9"/>
      <c r="O11642" s="21"/>
      <c r="Q11642" s="29"/>
      <c r="U11642" s="17"/>
      <c r="V11642" s="2" t="s">
        <v>5495</v>
      </c>
      <c r="Y11642" t="str">
        <f t="shared" si="714"/>
        <v/>
      </c>
      <c r="AA11642" t="str">
        <f t="shared" si="715"/>
        <v/>
      </c>
      <c r="AC11642" s="7"/>
      <c r="AD11642" t="s">
        <v>1716</v>
      </c>
      <c r="AE11642">
        <f t="shared" si="716"/>
        <v>0</v>
      </c>
      <c r="AG11642" s="2"/>
      <c r="AH11642" t="s">
        <v>1717</v>
      </c>
      <c r="AI11642" s="7" t="s">
        <v>4610</v>
      </c>
    </row>
    <row r="11643" spans="1:49" ht="11" customHeight="1" outlineLevel="1" x14ac:dyDescent="0.25">
      <c r="A11643" t="s">
        <v>1715</v>
      </c>
      <c r="C11643" s="2" t="s">
        <v>12974</v>
      </c>
      <c r="D11643" s="2" t="s">
        <v>6149</v>
      </c>
      <c r="E11643" s="7">
        <v>1949</v>
      </c>
      <c r="F11643" s="5" t="s">
        <v>1783</v>
      </c>
      <c r="H11643" s="5" t="s">
        <v>6486</v>
      </c>
      <c r="I11643" s="6" t="s">
        <v>1716</v>
      </c>
      <c r="J11643" s="6" t="s">
        <v>10875</v>
      </c>
      <c r="K11643" s="17">
        <v>1</v>
      </c>
      <c r="L11643" s="17" t="s">
        <v>20075</v>
      </c>
      <c r="M11643" s="9"/>
      <c r="N11643" s="9"/>
      <c r="O11643" s="21"/>
      <c r="Q11643" s="29"/>
      <c r="U11643" s="17"/>
      <c r="V11643" s="2" t="s">
        <v>1782</v>
      </c>
      <c r="X11643" t="s">
        <v>7732</v>
      </c>
      <c r="Y11643" t="str">
        <f t="shared" si="714"/>
        <v/>
      </c>
      <c r="AA11643" t="str">
        <f t="shared" si="715"/>
        <v/>
      </c>
      <c r="AC11643" s="7"/>
      <c r="AD11643" t="s">
        <v>1716</v>
      </c>
      <c r="AE11643">
        <f t="shared" si="716"/>
        <v>0</v>
      </c>
      <c r="AG11643" s="2"/>
      <c r="AH11643" t="s">
        <v>1717</v>
      </c>
      <c r="AI11643" s="7" t="s">
        <v>4922</v>
      </c>
    </row>
    <row r="11644" spans="1:49" ht="11" customHeight="1" outlineLevel="1" x14ac:dyDescent="0.25">
      <c r="A11644" t="s">
        <v>1715</v>
      </c>
      <c r="C11644" s="2" t="s">
        <v>12974</v>
      </c>
      <c r="D11644" s="2">
        <v>455</v>
      </c>
      <c r="E11644" s="7">
        <v>1949</v>
      </c>
      <c r="F11644" s="5" t="s">
        <v>5139</v>
      </c>
      <c r="H11644" s="5" t="s">
        <v>2156</v>
      </c>
      <c r="I11644" s="6" t="s">
        <v>1716</v>
      </c>
      <c r="J11644" s="6" t="s">
        <v>10875</v>
      </c>
      <c r="K11644" s="17">
        <v>1</v>
      </c>
      <c r="L11644" s="17" t="s">
        <v>7730</v>
      </c>
      <c r="M11644" s="9">
        <v>1.65</v>
      </c>
      <c r="N11644" s="9"/>
      <c r="O11644" s="21"/>
      <c r="Q11644" s="29"/>
      <c r="U11644" s="17"/>
      <c r="V11644" s="2" t="s">
        <v>2654</v>
      </c>
      <c r="Y11644" t="str">
        <f t="shared" si="714"/>
        <v/>
      </c>
      <c r="AA11644" t="str">
        <f t="shared" si="715"/>
        <v/>
      </c>
      <c r="AC11644" s="7"/>
      <c r="AD11644" t="s">
        <v>1716</v>
      </c>
      <c r="AE11644">
        <f t="shared" si="716"/>
        <v>0</v>
      </c>
      <c r="AG11644" s="2"/>
      <c r="AH11644" t="s">
        <v>1717</v>
      </c>
      <c r="AI11644" s="7" t="s">
        <v>4610</v>
      </c>
    </row>
    <row r="11645" spans="1:49" ht="11" customHeight="1" outlineLevel="1" x14ac:dyDescent="0.25">
      <c r="A11645" t="s">
        <v>1715</v>
      </c>
      <c r="C11645" s="2" t="s">
        <v>12974</v>
      </c>
      <c r="D11645" s="2">
        <v>456</v>
      </c>
      <c r="E11645" s="7">
        <v>1949</v>
      </c>
      <c r="F11645" s="5" t="s">
        <v>5239</v>
      </c>
      <c r="H11645" s="5" t="s">
        <v>547</v>
      </c>
      <c r="I11645" s="6" t="s">
        <v>1716</v>
      </c>
      <c r="J11645" s="6" t="s">
        <v>10875</v>
      </c>
      <c r="K11645" s="17">
        <v>1</v>
      </c>
      <c r="L11645" s="17" t="s">
        <v>7730</v>
      </c>
      <c r="M11645" s="9">
        <v>2</v>
      </c>
      <c r="N11645" s="9"/>
      <c r="O11645" s="21"/>
      <c r="Q11645" s="29"/>
      <c r="U11645" s="17"/>
      <c r="V11645" s="2" t="s">
        <v>3062</v>
      </c>
      <c r="Y11645" t="str">
        <f t="shared" si="714"/>
        <v/>
      </c>
      <c r="AA11645" t="str">
        <f t="shared" si="715"/>
        <v/>
      </c>
      <c r="AC11645" s="7"/>
      <c r="AD11645" t="s">
        <v>1716</v>
      </c>
      <c r="AE11645">
        <f t="shared" si="716"/>
        <v>0</v>
      </c>
      <c r="AG11645" s="2"/>
      <c r="AH11645" t="s">
        <v>1717</v>
      </c>
      <c r="AI11645" s="7" t="s">
        <v>4610</v>
      </c>
    </row>
    <row r="11646" spans="1:49" ht="11" customHeight="1" outlineLevel="1" x14ac:dyDescent="0.25">
      <c r="A11646" t="s">
        <v>1715</v>
      </c>
      <c r="C11646" s="2" t="s">
        <v>12974</v>
      </c>
      <c r="D11646" s="2">
        <v>457</v>
      </c>
      <c r="E11646" s="7">
        <v>1949</v>
      </c>
      <c r="F11646" s="5" t="s">
        <v>3421</v>
      </c>
      <c r="H11646" s="5" t="s">
        <v>588</v>
      </c>
      <c r="I11646" s="6" t="s">
        <v>1716</v>
      </c>
      <c r="J11646" s="6" t="s">
        <v>10875</v>
      </c>
      <c r="K11646" s="17">
        <v>1</v>
      </c>
      <c r="L11646" s="17" t="s">
        <v>7732</v>
      </c>
      <c r="M11646" s="9"/>
      <c r="N11646" s="9"/>
      <c r="O11646" s="21"/>
      <c r="Q11646" s="29"/>
      <c r="U11646" s="17"/>
      <c r="V11646" s="2" t="s">
        <v>3067</v>
      </c>
      <c r="Y11646" t="str">
        <f t="shared" si="714"/>
        <v/>
      </c>
      <c r="AA11646" t="str">
        <f t="shared" si="715"/>
        <v/>
      </c>
      <c r="AC11646" s="7"/>
      <c r="AD11646" t="s">
        <v>1716</v>
      </c>
      <c r="AE11646">
        <f t="shared" si="716"/>
        <v>0</v>
      </c>
      <c r="AG11646" s="2"/>
      <c r="AH11646" t="s">
        <v>1717</v>
      </c>
      <c r="AI11646" s="7" t="s">
        <v>4922</v>
      </c>
    </row>
    <row r="11647" spans="1:49" ht="11" customHeight="1" outlineLevel="1" x14ac:dyDescent="0.25">
      <c r="A11647" t="s">
        <v>1715</v>
      </c>
      <c r="C11647" s="2" t="s">
        <v>12974</v>
      </c>
      <c r="D11647" s="2">
        <v>793</v>
      </c>
      <c r="E11647" s="7">
        <v>1964</v>
      </c>
      <c r="F11647" s="5" t="s">
        <v>5139</v>
      </c>
      <c r="H11647" s="5" t="s">
        <v>5398</v>
      </c>
      <c r="I11647" s="6" t="s">
        <v>5399</v>
      </c>
      <c r="J11647" s="6" t="s">
        <v>8312</v>
      </c>
      <c r="K11647" s="17">
        <v>1</v>
      </c>
      <c r="L11647" s="17" t="s">
        <v>7730</v>
      </c>
      <c r="M11647" s="9">
        <v>1.25</v>
      </c>
      <c r="N11647" s="9"/>
      <c r="O11647" s="21"/>
      <c r="Q11647" s="29"/>
      <c r="U11647" s="17"/>
      <c r="V11647" s="2" t="s">
        <v>8019</v>
      </c>
      <c r="Y11647" t="str">
        <f t="shared" si="714"/>
        <v/>
      </c>
      <c r="AA11647" t="str">
        <f t="shared" si="715"/>
        <v/>
      </c>
      <c r="AC11647" s="7"/>
      <c r="AD11647" t="s">
        <v>5399</v>
      </c>
      <c r="AE11647">
        <f t="shared" si="716"/>
        <v>1</v>
      </c>
      <c r="AG11647" s="2"/>
      <c r="AH11647" t="s">
        <v>4921</v>
      </c>
      <c r="AI11647" s="7" t="s">
        <v>4610</v>
      </c>
    </row>
    <row r="11648" spans="1:49" ht="11" customHeight="1" outlineLevel="1" x14ac:dyDescent="0.25">
      <c r="A11648" t="s">
        <v>1715</v>
      </c>
      <c r="C11648" s="2" t="s">
        <v>12974</v>
      </c>
      <c r="D11648" s="2">
        <v>794</v>
      </c>
      <c r="E11648" s="7">
        <v>1964</v>
      </c>
      <c r="F11648" s="5" t="s">
        <v>5138</v>
      </c>
      <c r="H11648" s="5" t="s">
        <v>5398</v>
      </c>
      <c r="I11648" s="6" t="s">
        <v>5399</v>
      </c>
      <c r="J11648" s="6" t="s">
        <v>8312</v>
      </c>
      <c r="K11648" s="17">
        <v>1</v>
      </c>
      <c r="L11648" s="17" t="s">
        <v>7730</v>
      </c>
      <c r="M11648" s="9">
        <v>1.25</v>
      </c>
      <c r="N11648" s="9"/>
      <c r="O11648" s="21"/>
      <c r="Q11648" s="29"/>
      <c r="U11648" s="17"/>
      <c r="V11648" s="2" t="s">
        <v>8020</v>
      </c>
      <c r="Y11648" t="str">
        <f t="shared" si="714"/>
        <v/>
      </c>
      <c r="AA11648" t="str">
        <f t="shared" si="715"/>
        <v/>
      </c>
      <c r="AC11648" s="7"/>
      <c r="AD11648" t="s">
        <v>5399</v>
      </c>
      <c r="AE11648">
        <f t="shared" si="716"/>
        <v>1</v>
      </c>
      <c r="AG11648" s="2"/>
      <c r="AH11648" t="s">
        <v>4921</v>
      </c>
      <c r="AI11648" s="7" t="s">
        <v>4610</v>
      </c>
    </row>
    <row r="11649" spans="1:35" ht="11" customHeight="1" outlineLevel="1" x14ac:dyDescent="0.25">
      <c r="A11649" t="s">
        <v>1715</v>
      </c>
      <c r="C11649" s="2" t="s">
        <v>12974</v>
      </c>
      <c r="D11649" s="2">
        <v>795</v>
      </c>
      <c r="E11649" s="7">
        <v>1964</v>
      </c>
      <c r="F11649" s="5" t="s">
        <v>2771</v>
      </c>
      <c r="H11649" s="5" t="s">
        <v>5398</v>
      </c>
      <c r="I11649" s="6" t="s">
        <v>5399</v>
      </c>
      <c r="J11649" s="6" t="s">
        <v>8312</v>
      </c>
      <c r="K11649" s="17">
        <v>1</v>
      </c>
      <c r="L11649" s="17" t="s">
        <v>7730</v>
      </c>
      <c r="M11649" s="9">
        <v>1.25</v>
      </c>
      <c r="N11649" s="9"/>
      <c r="O11649" s="21"/>
      <c r="Q11649" s="29"/>
      <c r="U11649" s="17"/>
      <c r="V11649" s="2" t="s">
        <v>8021</v>
      </c>
      <c r="Y11649" t="str">
        <f t="shared" si="714"/>
        <v/>
      </c>
      <c r="AA11649" t="str">
        <f t="shared" si="715"/>
        <v/>
      </c>
      <c r="AC11649" s="7"/>
      <c r="AD11649" t="s">
        <v>5399</v>
      </c>
      <c r="AE11649">
        <f t="shared" si="716"/>
        <v>1</v>
      </c>
      <c r="AG11649" s="2"/>
      <c r="AH11649" t="s">
        <v>4921</v>
      </c>
      <c r="AI11649" s="7" t="s">
        <v>4610</v>
      </c>
    </row>
    <row r="11650" spans="1:35" ht="11" customHeight="1" outlineLevel="1" x14ac:dyDescent="0.25">
      <c r="A11650" t="s">
        <v>1715</v>
      </c>
      <c r="C11650" s="2" t="s">
        <v>12974</v>
      </c>
      <c r="D11650" s="2">
        <v>796</v>
      </c>
      <c r="E11650" s="7">
        <v>1964</v>
      </c>
      <c r="F11650" s="5" t="s">
        <v>3421</v>
      </c>
      <c r="H11650" s="5" t="s">
        <v>5398</v>
      </c>
      <c r="I11650" s="6" t="s">
        <v>5399</v>
      </c>
      <c r="J11650" s="6" t="s">
        <v>8312</v>
      </c>
      <c r="K11650" s="17">
        <v>1</v>
      </c>
      <c r="L11650" s="17" t="s">
        <v>7730</v>
      </c>
      <c r="M11650" s="9">
        <v>1.25</v>
      </c>
      <c r="N11650" s="9"/>
      <c r="O11650" s="21"/>
      <c r="Q11650" s="29"/>
      <c r="T11650">
        <v>1</v>
      </c>
      <c r="U11650" s="17"/>
      <c r="V11650" s="2" t="s">
        <v>8022</v>
      </c>
      <c r="Y11650" t="str">
        <f t="shared" si="714"/>
        <v/>
      </c>
      <c r="AA11650" t="str">
        <f t="shared" si="715"/>
        <v/>
      </c>
      <c r="AC11650" s="7"/>
      <c r="AD11650" t="s">
        <v>5399</v>
      </c>
      <c r="AE11650">
        <f t="shared" si="716"/>
        <v>1</v>
      </c>
      <c r="AG11650" s="2"/>
      <c r="AH11650" t="s">
        <v>4921</v>
      </c>
      <c r="AI11650" s="7" t="s">
        <v>4610</v>
      </c>
    </row>
    <row r="11651" spans="1:35" ht="11" customHeight="1" outlineLevel="1" x14ac:dyDescent="0.25">
      <c r="A11651" t="s">
        <v>1715</v>
      </c>
      <c r="C11651" s="2" t="s">
        <v>12974</v>
      </c>
      <c r="D11651" s="2">
        <v>1352</v>
      </c>
      <c r="E11651" s="7">
        <v>1976</v>
      </c>
      <c r="F11651" s="5" t="s">
        <v>2974</v>
      </c>
      <c r="H11651" s="5" t="s">
        <v>5398</v>
      </c>
      <c r="I11651" s="6" t="s">
        <v>9015</v>
      </c>
      <c r="J11651" s="6" t="s">
        <v>9019</v>
      </c>
      <c r="K11651" s="17">
        <v>3</v>
      </c>
      <c r="L11651" s="17" t="s">
        <v>7732</v>
      </c>
      <c r="M11651" s="9"/>
      <c r="N11651" s="9"/>
      <c r="O11651" s="21"/>
      <c r="Q11651" s="29"/>
      <c r="U11651" s="17"/>
      <c r="V11651" s="2"/>
      <c r="Y11651" t="str">
        <f t="shared" si="714"/>
        <v/>
      </c>
      <c r="AA11651" t="str">
        <f t="shared" si="715"/>
        <v/>
      </c>
      <c r="AC11651" s="7"/>
      <c r="AD11651" t="s">
        <v>9015</v>
      </c>
      <c r="AE11651">
        <f t="shared" si="716"/>
        <v>0</v>
      </c>
      <c r="AG11651" s="2"/>
      <c r="AI11651" s="7"/>
    </row>
    <row r="11652" spans="1:35" ht="11" customHeight="1" outlineLevel="1" collapsed="1" x14ac:dyDescent="0.25">
      <c r="A11652" t="s">
        <v>1715</v>
      </c>
      <c r="C11652" s="2" t="s">
        <v>12974</v>
      </c>
      <c r="D11652" s="2">
        <v>1357</v>
      </c>
      <c r="E11652" s="7">
        <v>1976</v>
      </c>
      <c r="F11652" s="5" t="s">
        <v>2974</v>
      </c>
      <c r="H11652" s="5" t="s">
        <v>5398</v>
      </c>
      <c r="I11652" s="6" t="s">
        <v>9016</v>
      </c>
      <c r="J11652" s="6" t="s">
        <v>9019</v>
      </c>
      <c r="K11652" s="17">
        <v>3</v>
      </c>
      <c r="L11652" s="17" t="s">
        <v>7732</v>
      </c>
      <c r="M11652" s="9"/>
      <c r="N11652" s="9"/>
      <c r="O11652" s="21"/>
      <c r="Q11652" s="29"/>
      <c r="U11652" s="17"/>
      <c r="V11652" s="2"/>
      <c r="Y11652" t="str">
        <f t="shared" si="714"/>
        <v/>
      </c>
      <c r="AA11652" t="str">
        <f t="shared" si="715"/>
        <v/>
      </c>
      <c r="AC11652" s="7"/>
      <c r="AD11652" t="s">
        <v>9016</v>
      </c>
      <c r="AE11652">
        <f t="shared" si="716"/>
        <v>0</v>
      </c>
      <c r="AG11652" s="2"/>
      <c r="AI11652" s="7"/>
    </row>
    <row r="11653" spans="1:35" ht="11" customHeight="1" outlineLevel="1" x14ac:dyDescent="0.25">
      <c r="A11653" t="s">
        <v>1715</v>
      </c>
      <c r="C11653" s="2" t="s">
        <v>12974</v>
      </c>
      <c r="D11653" s="2">
        <v>1359</v>
      </c>
      <c r="E11653" s="7">
        <v>1976</v>
      </c>
      <c r="F11653" s="5" t="s">
        <v>2974</v>
      </c>
      <c r="H11653" s="5" t="s">
        <v>5398</v>
      </c>
      <c r="I11653" s="6" t="s">
        <v>9013</v>
      </c>
      <c r="J11653" s="6" t="s">
        <v>9019</v>
      </c>
      <c r="K11653" s="17">
        <v>3</v>
      </c>
      <c r="L11653" s="17" t="s">
        <v>7730</v>
      </c>
      <c r="M11653" s="9">
        <v>0.7</v>
      </c>
      <c r="N11653" s="9"/>
      <c r="O11653" s="21"/>
      <c r="Q11653" s="29"/>
      <c r="U11653" s="17"/>
      <c r="V11653" s="2"/>
      <c r="Y11653" t="str">
        <f t="shared" si="714"/>
        <v/>
      </c>
      <c r="AA11653" t="str">
        <f t="shared" si="715"/>
        <v/>
      </c>
      <c r="AC11653" s="7"/>
      <c r="AD11653" t="s">
        <v>9013</v>
      </c>
      <c r="AE11653">
        <f t="shared" si="716"/>
        <v>0</v>
      </c>
      <c r="AG11653" s="2"/>
      <c r="AI11653" s="7"/>
    </row>
    <row r="11654" spans="1:35" ht="11" customHeight="1" outlineLevel="1" x14ac:dyDescent="0.25">
      <c r="A11654" t="s">
        <v>1715</v>
      </c>
      <c r="C11654" s="2" t="s">
        <v>12974</v>
      </c>
      <c r="D11654" s="2">
        <v>1360</v>
      </c>
      <c r="E11654" s="7">
        <v>1976</v>
      </c>
      <c r="F11654" s="5" t="s">
        <v>2974</v>
      </c>
      <c r="H11654" s="5" t="s">
        <v>5398</v>
      </c>
      <c r="I11654" s="6" t="s">
        <v>9017</v>
      </c>
      <c r="J11654" s="6" t="s">
        <v>9019</v>
      </c>
      <c r="K11654" s="17">
        <v>3</v>
      </c>
      <c r="L11654" s="17" t="s">
        <v>7732</v>
      </c>
      <c r="M11654" s="9"/>
      <c r="N11654" s="9"/>
      <c r="O11654" s="21"/>
      <c r="Q11654" s="29"/>
      <c r="U11654" s="17"/>
      <c r="V11654" s="2"/>
      <c r="Y11654" t="str">
        <f t="shared" si="714"/>
        <v/>
      </c>
      <c r="AA11654" t="str">
        <f t="shared" si="715"/>
        <v/>
      </c>
      <c r="AC11654" s="7"/>
      <c r="AD11654" t="s">
        <v>9017</v>
      </c>
      <c r="AE11654">
        <f t="shared" si="716"/>
        <v>0</v>
      </c>
      <c r="AG11654" s="2"/>
      <c r="AI11654" s="7"/>
    </row>
    <row r="11655" spans="1:35" ht="11" customHeight="1" outlineLevel="1" x14ac:dyDescent="0.25">
      <c r="A11655" t="s">
        <v>1715</v>
      </c>
      <c r="C11655" s="2" t="s">
        <v>12974</v>
      </c>
      <c r="D11655" s="2">
        <v>1369</v>
      </c>
      <c r="E11655" s="7">
        <v>1976</v>
      </c>
      <c r="F11655" s="5" t="s">
        <v>2974</v>
      </c>
      <c r="H11655" s="5" t="s">
        <v>5398</v>
      </c>
      <c r="I11655" s="6" t="s">
        <v>9018</v>
      </c>
      <c r="J11655" s="6" t="s">
        <v>9019</v>
      </c>
      <c r="K11655" s="17">
        <v>3</v>
      </c>
      <c r="L11655" s="17" t="s">
        <v>7732</v>
      </c>
      <c r="M11655" s="9"/>
      <c r="N11655" s="9"/>
      <c r="O11655" s="21"/>
      <c r="Q11655" s="29"/>
      <c r="U11655" s="17"/>
      <c r="V11655" s="2"/>
      <c r="Y11655" t="str">
        <f t="shared" si="714"/>
        <v/>
      </c>
      <c r="AA11655" t="str">
        <f t="shared" si="715"/>
        <v/>
      </c>
      <c r="AC11655" s="7"/>
      <c r="AD11655" t="s">
        <v>9018</v>
      </c>
      <c r="AE11655">
        <f t="shared" si="716"/>
        <v>0</v>
      </c>
      <c r="AG11655" s="2"/>
      <c r="AI11655" s="7"/>
    </row>
    <row r="11656" spans="1:35" ht="11" customHeight="1" outlineLevel="1" x14ac:dyDescent="0.25">
      <c r="A11656" t="s">
        <v>1715</v>
      </c>
      <c r="C11656" s="2" t="s">
        <v>12974</v>
      </c>
      <c r="D11656" s="2" t="s">
        <v>9020</v>
      </c>
      <c r="E11656" s="7">
        <v>1976</v>
      </c>
      <c r="F11656" s="5" t="s">
        <v>21674</v>
      </c>
      <c r="H11656" s="5"/>
      <c r="I11656" s="6" t="s">
        <v>9021</v>
      </c>
      <c r="J11656" s="6" t="s">
        <v>9019</v>
      </c>
      <c r="K11656" s="17">
        <v>3</v>
      </c>
      <c r="L11656" s="17" t="s">
        <v>7732</v>
      </c>
      <c r="M11656" s="9"/>
      <c r="N11656" s="9"/>
      <c r="O11656" s="21"/>
      <c r="Q11656" s="29"/>
      <c r="U11656" s="17"/>
      <c r="V11656" s="2"/>
      <c r="Y11656" t="str">
        <f t="shared" si="714"/>
        <v/>
      </c>
      <c r="AA11656">
        <f t="shared" si="715"/>
        <v>1</v>
      </c>
      <c r="AC11656" s="7"/>
      <c r="AD11656" t="s">
        <v>9021</v>
      </c>
      <c r="AE11656">
        <f t="shared" si="716"/>
        <v>0</v>
      </c>
      <c r="AG11656" s="2"/>
      <c r="AI11656" s="7"/>
    </row>
    <row r="11657" spans="1:35" ht="11" customHeight="1" outlineLevel="1" x14ac:dyDescent="0.25">
      <c r="A11657" t="s">
        <v>1715</v>
      </c>
      <c r="C11657" s="2" t="s">
        <v>12974</v>
      </c>
      <c r="D11657" s="2">
        <v>1413</v>
      </c>
      <c r="E11657" s="7">
        <v>1980</v>
      </c>
      <c r="F11657" s="5" t="s">
        <v>2974</v>
      </c>
      <c r="H11657" s="5" t="s">
        <v>5398</v>
      </c>
      <c r="I11657" s="6" t="s">
        <v>9015</v>
      </c>
      <c r="J11657" s="6" t="s">
        <v>9012</v>
      </c>
      <c r="K11657" s="17">
        <v>3</v>
      </c>
      <c r="L11657" s="17" t="s">
        <v>7730</v>
      </c>
      <c r="M11657" s="9">
        <v>3.15</v>
      </c>
      <c r="N11657" s="9"/>
      <c r="O11657" s="21"/>
      <c r="Q11657" s="29"/>
      <c r="U11657" s="17"/>
      <c r="V11657" s="2"/>
      <c r="Y11657" t="str">
        <f t="shared" si="714"/>
        <v/>
      </c>
      <c r="AA11657" t="str">
        <f t="shared" si="715"/>
        <v/>
      </c>
      <c r="AC11657" s="7"/>
      <c r="AD11657" t="s">
        <v>9015</v>
      </c>
      <c r="AE11657">
        <f t="shared" si="716"/>
        <v>0</v>
      </c>
      <c r="AG11657" s="2"/>
      <c r="AI11657" s="7"/>
    </row>
    <row r="11658" spans="1:35" ht="11" customHeight="1" outlineLevel="1" x14ac:dyDescent="0.25">
      <c r="A11658" t="s">
        <v>1715</v>
      </c>
      <c r="C11658" s="2" t="s">
        <v>12974</v>
      </c>
      <c r="D11658" s="2">
        <v>1418</v>
      </c>
      <c r="E11658" s="7">
        <v>1980</v>
      </c>
      <c r="F11658" s="5" t="s">
        <v>2974</v>
      </c>
      <c r="H11658" s="5" t="s">
        <v>5398</v>
      </c>
      <c r="I11658" s="6" t="s">
        <v>9016</v>
      </c>
      <c r="J11658" s="6" t="s">
        <v>9012</v>
      </c>
      <c r="K11658" s="17">
        <v>3</v>
      </c>
      <c r="L11658" s="17" t="s">
        <v>7730</v>
      </c>
      <c r="M11658" s="9">
        <v>3.15</v>
      </c>
      <c r="N11658" s="9"/>
      <c r="O11658" s="21"/>
      <c r="Q11658" s="29"/>
      <c r="U11658" s="17"/>
      <c r="V11658" s="2"/>
      <c r="Y11658" t="str">
        <f t="shared" si="714"/>
        <v/>
      </c>
      <c r="AA11658" t="str">
        <f t="shared" si="715"/>
        <v/>
      </c>
      <c r="AC11658" s="7"/>
      <c r="AD11658" t="s">
        <v>9016</v>
      </c>
      <c r="AE11658">
        <f t="shared" si="716"/>
        <v>0</v>
      </c>
      <c r="AG11658" s="2"/>
      <c r="AI11658" s="7"/>
    </row>
    <row r="11659" spans="1:35" ht="11" customHeight="1" outlineLevel="1" x14ac:dyDescent="0.25">
      <c r="A11659" t="s">
        <v>1715</v>
      </c>
      <c r="C11659" s="2" t="s">
        <v>12974</v>
      </c>
      <c r="D11659" s="2">
        <v>1420</v>
      </c>
      <c r="E11659" s="7">
        <v>1980</v>
      </c>
      <c r="F11659" s="5" t="s">
        <v>2974</v>
      </c>
      <c r="H11659" s="5" t="s">
        <v>5398</v>
      </c>
      <c r="I11659" s="6" t="s">
        <v>9013</v>
      </c>
      <c r="J11659" s="6" t="s">
        <v>9012</v>
      </c>
      <c r="K11659" s="17">
        <v>3</v>
      </c>
      <c r="L11659" s="17" t="s">
        <v>7730</v>
      </c>
      <c r="M11659" s="9">
        <v>3.15</v>
      </c>
      <c r="N11659" s="9"/>
      <c r="O11659" s="21"/>
      <c r="Q11659" s="29"/>
      <c r="U11659" s="17"/>
      <c r="V11659" s="2"/>
      <c r="Y11659" t="str">
        <f t="shared" si="714"/>
        <v/>
      </c>
      <c r="AA11659" t="str">
        <f t="shared" si="715"/>
        <v/>
      </c>
      <c r="AC11659" s="7"/>
      <c r="AD11659" t="s">
        <v>9013</v>
      </c>
      <c r="AE11659">
        <f t="shared" si="716"/>
        <v>0</v>
      </c>
      <c r="AG11659" s="2"/>
      <c r="AI11659" s="7"/>
    </row>
    <row r="11660" spans="1:35" ht="11" customHeight="1" outlineLevel="1" x14ac:dyDescent="0.25">
      <c r="A11660" t="s">
        <v>1715</v>
      </c>
      <c r="C11660" s="2" t="s">
        <v>12974</v>
      </c>
      <c r="D11660" s="2">
        <v>1421</v>
      </c>
      <c r="E11660" s="7">
        <v>1980</v>
      </c>
      <c r="F11660" s="5" t="s">
        <v>2974</v>
      </c>
      <c r="H11660" s="5" t="s">
        <v>5398</v>
      </c>
      <c r="I11660" s="6" t="s">
        <v>9017</v>
      </c>
      <c r="J11660" s="6" t="s">
        <v>9012</v>
      </c>
      <c r="K11660" s="17">
        <v>3</v>
      </c>
      <c r="L11660" s="17" t="s">
        <v>7730</v>
      </c>
      <c r="M11660" s="9">
        <v>3.15</v>
      </c>
      <c r="N11660" s="9"/>
      <c r="O11660" s="21"/>
      <c r="Q11660" s="29"/>
      <c r="U11660" s="17"/>
      <c r="V11660" s="2"/>
      <c r="Y11660" t="str">
        <f t="shared" si="714"/>
        <v/>
      </c>
      <c r="AA11660" t="str">
        <f t="shared" si="715"/>
        <v/>
      </c>
      <c r="AC11660" s="7"/>
      <c r="AD11660" t="s">
        <v>9017</v>
      </c>
      <c r="AE11660">
        <f t="shared" si="716"/>
        <v>0</v>
      </c>
      <c r="AG11660" s="2"/>
      <c r="AI11660" s="7"/>
    </row>
    <row r="11661" spans="1:35" ht="11" customHeight="1" outlineLevel="1" x14ac:dyDescent="0.25">
      <c r="A11661" t="s">
        <v>1715</v>
      </c>
      <c r="C11661" s="2" t="s">
        <v>12974</v>
      </c>
      <c r="D11661" s="2">
        <v>1430</v>
      </c>
      <c r="E11661" s="7">
        <v>1980</v>
      </c>
      <c r="F11661" s="5" t="s">
        <v>2974</v>
      </c>
      <c r="H11661" s="5" t="s">
        <v>5398</v>
      </c>
      <c r="I11661" s="6" t="s">
        <v>9018</v>
      </c>
      <c r="J11661" s="6" t="s">
        <v>9012</v>
      </c>
      <c r="K11661" s="17">
        <v>3</v>
      </c>
      <c r="L11661" s="17" t="s">
        <v>7730</v>
      </c>
      <c r="M11661" s="9">
        <v>3.15</v>
      </c>
      <c r="N11661" s="9"/>
      <c r="O11661" s="21"/>
      <c r="Q11661" s="29"/>
      <c r="U11661" s="17"/>
      <c r="V11661" s="2"/>
      <c r="Y11661" t="str">
        <f t="shared" si="714"/>
        <v/>
      </c>
      <c r="AA11661" t="str">
        <f t="shared" si="715"/>
        <v/>
      </c>
      <c r="AC11661" s="7"/>
      <c r="AD11661" t="s">
        <v>9018</v>
      </c>
      <c r="AE11661">
        <f t="shared" si="716"/>
        <v>0</v>
      </c>
      <c r="AG11661" s="2"/>
      <c r="AI11661" s="7"/>
    </row>
    <row r="11662" spans="1:35" ht="11" customHeight="1" outlineLevel="1" x14ac:dyDescent="0.25">
      <c r="A11662" t="s">
        <v>1715</v>
      </c>
      <c r="C11662" s="2" t="s">
        <v>12974</v>
      </c>
      <c r="D11662" s="2" t="s">
        <v>9022</v>
      </c>
      <c r="E11662" s="7">
        <v>1980</v>
      </c>
      <c r="F11662" s="5" t="s">
        <v>21674</v>
      </c>
      <c r="H11662" s="5" t="s">
        <v>5398</v>
      </c>
      <c r="I11662" s="6" t="s">
        <v>9021</v>
      </c>
      <c r="J11662" s="6" t="s">
        <v>9012</v>
      </c>
      <c r="K11662" s="17">
        <v>3</v>
      </c>
      <c r="L11662" s="17" t="s">
        <v>7732</v>
      </c>
      <c r="M11662" s="9"/>
      <c r="N11662" s="9"/>
      <c r="O11662" s="21"/>
      <c r="Q11662" s="29"/>
      <c r="U11662" s="17"/>
      <c r="V11662" s="2"/>
      <c r="Y11662" t="str">
        <f t="shared" si="714"/>
        <v/>
      </c>
      <c r="AA11662">
        <f t="shared" si="715"/>
        <v>1</v>
      </c>
      <c r="AC11662" s="7"/>
      <c r="AD11662" t="s">
        <v>9021</v>
      </c>
      <c r="AE11662">
        <f t="shared" si="716"/>
        <v>0</v>
      </c>
      <c r="AG11662" s="2"/>
      <c r="AI11662" s="7"/>
    </row>
    <row r="11663" spans="1:35" ht="11" customHeight="1" outlineLevel="1" x14ac:dyDescent="0.25">
      <c r="A11663" t="s">
        <v>1715</v>
      </c>
      <c r="C11663" s="2" t="s">
        <v>12974</v>
      </c>
      <c r="D11663" s="2">
        <v>1446</v>
      </c>
      <c r="E11663" s="7">
        <v>1980</v>
      </c>
      <c r="F11663" s="5" t="s">
        <v>2974</v>
      </c>
      <c r="H11663" s="5" t="s">
        <v>5398</v>
      </c>
      <c r="I11663" s="6" t="s">
        <v>9016</v>
      </c>
      <c r="J11663" s="6" t="s">
        <v>9012</v>
      </c>
      <c r="K11663" s="17">
        <v>3</v>
      </c>
      <c r="L11663" s="17" t="s">
        <v>7730</v>
      </c>
      <c r="M11663" s="9">
        <v>3.15</v>
      </c>
      <c r="N11663" s="9"/>
      <c r="O11663" s="21"/>
      <c r="Q11663" s="29"/>
      <c r="U11663" s="17"/>
      <c r="V11663" s="2"/>
      <c r="Y11663" t="str">
        <f t="shared" si="714"/>
        <v/>
      </c>
      <c r="AA11663" t="str">
        <f t="shared" si="715"/>
        <v/>
      </c>
      <c r="AC11663" s="7"/>
      <c r="AD11663" t="s">
        <v>9016</v>
      </c>
      <c r="AE11663">
        <f t="shared" si="716"/>
        <v>0</v>
      </c>
      <c r="AG11663" s="2"/>
      <c r="AI11663" s="7"/>
    </row>
    <row r="11664" spans="1:35" ht="11" customHeight="1" outlineLevel="1" x14ac:dyDescent="0.25">
      <c r="A11664" t="s">
        <v>1715</v>
      </c>
      <c r="C11664" s="2" t="s">
        <v>12974</v>
      </c>
      <c r="D11664" s="2">
        <v>1447</v>
      </c>
      <c r="E11664" s="7">
        <v>1980</v>
      </c>
      <c r="F11664" s="5" t="s">
        <v>2974</v>
      </c>
      <c r="H11664" s="5" t="s">
        <v>5398</v>
      </c>
      <c r="I11664" s="6" t="s">
        <v>9018</v>
      </c>
      <c r="J11664" s="6" t="s">
        <v>9012</v>
      </c>
      <c r="K11664" s="17">
        <v>3</v>
      </c>
      <c r="L11664" s="17" t="s">
        <v>7730</v>
      </c>
      <c r="M11664" s="9">
        <v>3.15</v>
      </c>
      <c r="N11664" s="9"/>
      <c r="O11664" s="21"/>
      <c r="Q11664" s="29"/>
      <c r="U11664" s="17"/>
      <c r="V11664" s="2"/>
      <c r="Y11664" t="str">
        <f t="shared" si="714"/>
        <v/>
      </c>
      <c r="AA11664" t="str">
        <f t="shared" si="715"/>
        <v/>
      </c>
      <c r="AC11664" s="7"/>
      <c r="AD11664" t="s">
        <v>9018</v>
      </c>
      <c r="AE11664">
        <f t="shared" si="716"/>
        <v>0</v>
      </c>
      <c r="AG11664" s="2"/>
      <c r="AI11664" s="7"/>
    </row>
    <row r="11665" spans="1:35" ht="11" customHeight="1" outlineLevel="1" x14ac:dyDescent="0.25">
      <c r="A11665" t="s">
        <v>1715</v>
      </c>
      <c r="C11665" s="2" t="s">
        <v>12974</v>
      </c>
      <c r="D11665" s="2">
        <v>1453</v>
      </c>
      <c r="E11665" s="7">
        <v>1980</v>
      </c>
      <c r="F11665" s="5" t="s">
        <v>2974</v>
      </c>
      <c r="H11665" s="5" t="s">
        <v>5398</v>
      </c>
      <c r="I11665" s="6" t="s">
        <v>9013</v>
      </c>
      <c r="J11665" s="6" t="s">
        <v>9012</v>
      </c>
      <c r="K11665" s="17">
        <v>3</v>
      </c>
      <c r="L11665" s="17" t="s">
        <v>7730</v>
      </c>
      <c r="M11665" s="9">
        <v>3.15</v>
      </c>
      <c r="N11665" s="9"/>
      <c r="O11665" s="21"/>
      <c r="Q11665" s="29"/>
      <c r="U11665" s="17"/>
      <c r="V11665" s="2"/>
      <c r="Y11665" t="str">
        <f t="shared" si="714"/>
        <v/>
      </c>
      <c r="AA11665" t="str">
        <f t="shared" si="715"/>
        <v/>
      </c>
      <c r="AC11665" s="7"/>
      <c r="AD11665" t="s">
        <v>9013</v>
      </c>
      <c r="AE11665">
        <f t="shared" si="716"/>
        <v>0</v>
      </c>
      <c r="AG11665" s="2"/>
      <c r="AI11665" s="7"/>
    </row>
    <row r="11666" spans="1:35" ht="11" customHeight="1" outlineLevel="1" x14ac:dyDescent="0.25">
      <c r="A11666" t="s">
        <v>1715</v>
      </c>
      <c r="C11666" s="2" t="s">
        <v>12974</v>
      </c>
      <c r="D11666" s="2">
        <v>1460</v>
      </c>
      <c r="E11666" s="7">
        <v>1980</v>
      </c>
      <c r="F11666" s="5" t="s">
        <v>2974</v>
      </c>
      <c r="H11666" s="5" t="s">
        <v>5398</v>
      </c>
      <c r="I11666" s="6" t="s">
        <v>9017</v>
      </c>
      <c r="J11666" s="6" t="s">
        <v>9012</v>
      </c>
      <c r="K11666" s="17">
        <v>3</v>
      </c>
      <c r="L11666" s="17" t="s">
        <v>7730</v>
      </c>
      <c r="M11666" s="9">
        <v>3.15</v>
      </c>
      <c r="N11666" s="9"/>
      <c r="O11666" s="21"/>
      <c r="Q11666" s="29"/>
      <c r="U11666" s="17"/>
      <c r="V11666" s="2"/>
      <c r="Y11666" t="str">
        <f t="shared" si="714"/>
        <v/>
      </c>
      <c r="AA11666" t="str">
        <f t="shared" si="715"/>
        <v/>
      </c>
      <c r="AC11666" s="7"/>
      <c r="AD11666" t="s">
        <v>9017</v>
      </c>
      <c r="AE11666">
        <f t="shared" si="716"/>
        <v>0</v>
      </c>
      <c r="AG11666" s="2"/>
      <c r="AI11666" s="7"/>
    </row>
    <row r="11667" spans="1:35" ht="11" customHeight="1" outlineLevel="1" x14ac:dyDescent="0.25">
      <c r="A11667" t="s">
        <v>1715</v>
      </c>
      <c r="C11667" s="2" t="s">
        <v>12974</v>
      </c>
      <c r="D11667" s="2">
        <v>1463</v>
      </c>
      <c r="E11667" s="7">
        <v>1980</v>
      </c>
      <c r="F11667" s="5" t="s">
        <v>2974</v>
      </c>
      <c r="H11667" s="5" t="s">
        <v>5398</v>
      </c>
      <c r="I11667" s="6" t="s">
        <v>9015</v>
      </c>
      <c r="J11667" s="6" t="s">
        <v>9012</v>
      </c>
      <c r="K11667" s="17">
        <v>3</v>
      </c>
      <c r="L11667" s="17" t="s">
        <v>7730</v>
      </c>
      <c r="M11667" s="9">
        <v>3.15</v>
      </c>
      <c r="N11667" s="9"/>
      <c r="O11667" s="21"/>
      <c r="Q11667" s="29"/>
      <c r="U11667" s="17"/>
      <c r="V11667" s="2"/>
      <c r="Y11667" t="str">
        <f t="shared" si="714"/>
        <v/>
      </c>
      <c r="AA11667" t="str">
        <f t="shared" si="715"/>
        <v/>
      </c>
      <c r="AC11667" s="7"/>
      <c r="AD11667" t="s">
        <v>9015</v>
      </c>
      <c r="AE11667">
        <f t="shared" ref="AE11667:AE11687" si="717">COUNTIF(I11667,"*Fuji*")</f>
        <v>0</v>
      </c>
      <c r="AG11667" s="2"/>
      <c r="AI11667" s="7"/>
    </row>
    <row r="11668" spans="1:35" ht="11" customHeight="1" outlineLevel="1" x14ac:dyDescent="0.25">
      <c r="A11668" t="s">
        <v>1715</v>
      </c>
      <c r="C11668" s="2" t="s">
        <v>12974</v>
      </c>
      <c r="D11668" s="2" t="s">
        <v>9023</v>
      </c>
      <c r="E11668" s="7">
        <v>1980</v>
      </c>
      <c r="F11668" s="5" t="s">
        <v>21674</v>
      </c>
      <c r="H11668" s="5" t="s">
        <v>5398</v>
      </c>
      <c r="I11668" s="6" t="s">
        <v>9021</v>
      </c>
      <c r="J11668" s="6" t="s">
        <v>9012</v>
      </c>
      <c r="K11668" s="17">
        <v>3</v>
      </c>
      <c r="L11668" s="17" t="s">
        <v>7732</v>
      </c>
      <c r="M11668" s="9"/>
      <c r="N11668" s="9"/>
      <c r="O11668" s="21"/>
      <c r="Q11668" s="29"/>
      <c r="U11668" s="17"/>
      <c r="V11668" s="2"/>
      <c r="X11668" t="s">
        <v>7732</v>
      </c>
      <c r="Y11668" t="str">
        <f t="shared" si="714"/>
        <v/>
      </c>
      <c r="AA11668">
        <f t="shared" si="715"/>
        <v>1</v>
      </c>
      <c r="AC11668" s="7"/>
      <c r="AD11668" t="s">
        <v>9021</v>
      </c>
      <c r="AE11668">
        <f t="shared" si="717"/>
        <v>0</v>
      </c>
      <c r="AG11668" s="2"/>
      <c r="AI11668" s="7"/>
    </row>
    <row r="11669" spans="1:35" ht="11" customHeight="1" outlineLevel="1" x14ac:dyDescent="0.25">
      <c r="A11669" t="s">
        <v>1715</v>
      </c>
      <c r="C11669" s="2" t="s">
        <v>12974</v>
      </c>
      <c r="D11669" s="2">
        <v>1509</v>
      </c>
      <c r="E11669" s="7">
        <v>1980</v>
      </c>
      <c r="F11669" s="5" t="s">
        <v>2974</v>
      </c>
      <c r="H11669" s="5" t="s">
        <v>5398</v>
      </c>
      <c r="I11669" s="6" t="s">
        <v>9018</v>
      </c>
      <c r="J11669" s="6" t="s">
        <v>9014</v>
      </c>
      <c r="K11669" s="17">
        <v>3</v>
      </c>
      <c r="L11669" s="17" t="s">
        <v>7732</v>
      </c>
      <c r="M11669" s="9"/>
      <c r="N11669" s="9"/>
      <c r="O11669" s="21"/>
      <c r="Q11669" s="29"/>
      <c r="U11669" s="17"/>
      <c r="V11669" s="2"/>
      <c r="Y11669" t="str">
        <f t="shared" si="714"/>
        <v/>
      </c>
      <c r="AA11669" t="str">
        <f t="shared" si="715"/>
        <v/>
      </c>
      <c r="AC11669" s="7"/>
      <c r="AD11669" t="s">
        <v>9018</v>
      </c>
      <c r="AE11669">
        <f t="shared" si="717"/>
        <v>0</v>
      </c>
      <c r="AG11669" s="2"/>
      <c r="AI11669" s="7"/>
    </row>
    <row r="11670" spans="1:35" ht="11" customHeight="1" outlineLevel="1" x14ac:dyDescent="0.25">
      <c r="A11670" t="s">
        <v>1715</v>
      </c>
      <c r="C11670" s="2" t="s">
        <v>12974</v>
      </c>
      <c r="D11670" s="2">
        <v>1524</v>
      </c>
      <c r="E11670" s="7">
        <v>1980</v>
      </c>
      <c r="F11670" s="5" t="s">
        <v>2974</v>
      </c>
      <c r="H11670" s="5" t="s">
        <v>5398</v>
      </c>
      <c r="I11670" s="6" t="s">
        <v>9016</v>
      </c>
      <c r="J11670" s="6" t="s">
        <v>9014</v>
      </c>
      <c r="K11670" s="17">
        <v>3</v>
      </c>
      <c r="L11670" s="17" t="s">
        <v>7732</v>
      </c>
      <c r="M11670" s="9"/>
      <c r="N11670" s="9"/>
      <c r="O11670" s="21"/>
      <c r="Q11670" s="29"/>
      <c r="U11670" s="17"/>
      <c r="V11670" s="2"/>
      <c r="X11670" t="s">
        <v>7732</v>
      </c>
      <c r="Y11670" t="str">
        <f t="shared" si="714"/>
        <v/>
      </c>
      <c r="AA11670" t="str">
        <f t="shared" si="715"/>
        <v/>
      </c>
      <c r="AC11670" s="7"/>
      <c r="AD11670" t="s">
        <v>9016</v>
      </c>
      <c r="AE11670">
        <f t="shared" si="717"/>
        <v>0</v>
      </c>
      <c r="AG11670" s="2"/>
      <c r="AI11670" s="7"/>
    </row>
    <row r="11671" spans="1:35" ht="11" customHeight="1" outlineLevel="1" x14ac:dyDescent="0.25">
      <c r="A11671" t="s">
        <v>1715</v>
      </c>
      <c r="C11671" s="2" t="s">
        <v>12974</v>
      </c>
      <c r="D11671" s="2">
        <v>1530</v>
      </c>
      <c r="E11671" s="7">
        <v>1980</v>
      </c>
      <c r="F11671" s="5" t="s">
        <v>2974</v>
      </c>
      <c r="H11671" s="5" t="s">
        <v>5398</v>
      </c>
      <c r="I11671" s="6" t="s">
        <v>9015</v>
      </c>
      <c r="J11671" s="6" t="s">
        <v>9014</v>
      </c>
      <c r="K11671" s="17">
        <v>3</v>
      </c>
      <c r="L11671" s="17" t="s">
        <v>7732</v>
      </c>
      <c r="M11671" s="9"/>
      <c r="N11671" s="9"/>
      <c r="O11671" s="21"/>
      <c r="Q11671" s="29"/>
      <c r="U11671" s="17"/>
      <c r="V11671" s="2"/>
      <c r="X11671" t="s">
        <v>7732</v>
      </c>
      <c r="Y11671" t="str">
        <f t="shared" si="714"/>
        <v/>
      </c>
      <c r="AA11671" t="str">
        <f t="shared" si="715"/>
        <v/>
      </c>
      <c r="AC11671" s="7"/>
      <c r="AD11671" t="s">
        <v>9015</v>
      </c>
      <c r="AE11671">
        <f t="shared" si="717"/>
        <v>0</v>
      </c>
      <c r="AG11671" s="2"/>
      <c r="AI11671" s="7"/>
    </row>
    <row r="11672" spans="1:35" ht="11" customHeight="1" outlineLevel="1" x14ac:dyDescent="0.25">
      <c r="A11672" t="s">
        <v>1715</v>
      </c>
      <c r="C11672" s="2" t="s">
        <v>12974</v>
      </c>
      <c r="D11672" s="2">
        <v>1532</v>
      </c>
      <c r="E11672" s="7">
        <v>1980</v>
      </c>
      <c r="F11672" s="5" t="s">
        <v>2974</v>
      </c>
      <c r="H11672" s="5" t="s">
        <v>5398</v>
      </c>
      <c r="I11672" s="6" t="s">
        <v>9013</v>
      </c>
      <c r="J11672" s="6" t="s">
        <v>21121</v>
      </c>
      <c r="K11672" s="17">
        <v>3</v>
      </c>
      <c r="L11672" s="17" t="s">
        <v>7732</v>
      </c>
      <c r="M11672" s="9"/>
      <c r="N11672" s="9"/>
      <c r="O11672" s="21"/>
      <c r="Q11672" s="29"/>
      <c r="U11672" s="17"/>
      <c r="V11672" s="2"/>
      <c r="Y11672" t="str">
        <f t="shared" si="714"/>
        <v/>
      </c>
      <c r="AA11672" t="str">
        <f t="shared" si="715"/>
        <v/>
      </c>
      <c r="AC11672" s="7"/>
      <c r="AD11672" t="s">
        <v>9013</v>
      </c>
      <c r="AE11672">
        <f t="shared" si="717"/>
        <v>0</v>
      </c>
      <c r="AG11672" s="2"/>
      <c r="AI11672" s="7"/>
    </row>
    <row r="11673" spans="1:35" ht="11" customHeight="1" outlineLevel="1" x14ac:dyDescent="0.25">
      <c r="A11673" t="s">
        <v>1715</v>
      </c>
      <c r="C11673" s="2" t="s">
        <v>12974</v>
      </c>
      <c r="D11673" s="2">
        <v>1534</v>
      </c>
      <c r="E11673" s="7">
        <v>1980</v>
      </c>
      <c r="F11673" s="5" t="s">
        <v>2974</v>
      </c>
      <c r="H11673" s="5" t="s">
        <v>5398</v>
      </c>
      <c r="I11673" s="6" t="s">
        <v>9017</v>
      </c>
      <c r="J11673" s="6" t="s">
        <v>21122</v>
      </c>
      <c r="K11673" s="17">
        <v>3</v>
      </c>
      <c r="L11673" s="17" t="s">
        <v>7732</v>
      </c>
      <c r="M11673" s="9"/>
      <c r="N11673" s="9"/>
      <c r="O11673" s="21"/>
      <c r="Q11673" s="29"/>
      <c r="U11673" s="17"/>
      <c r="V11673" s="2"/>
      <c r="Y11673" t="str">
        <f t="shared" si="714"/>
        <v/>
      </c>
      <c r="AA11673" t="str">
        <f t="shared" si="715"/>
        <v/>
      </c>
      <c r="AC11673" s="7"/>
      <c r="AD11673" t="s">
        <v>9017</v>
      </c>
      <c r="AE11673">
        <f t="shared" si="717"/>
        <v>0</v>
      </c>
      <c r="AG11673" s="2"/>
      <c r="AI11673" s="7"/>
    </row>
    <row r="11674" spans="1:35" ht="11" customHeight="1" outlineLevel="1" x14ac:dyDescent="0.25">
      <c r="A11674" t="s">
        <v>1715</v>
      </c>
      <c r="C11674" s="2" t="s">
        <v>12974</v>
      </c>
      <c r="D11674" s="2" t="s">
        <v>9024</v>
      </c>
      <c r="E11674" s="7">
        <v>1980</v>
      </c>
      <c r="F11674" s="5" t="s">
        <v>21674</v>
      </c>
      <c r="H11674" s="5" t="s">
        <v>5398</v>
      </c>
      <c r="I11674" s="6" t="s">
        <v>9021</v>
      </c>
      <c r="J11674" s="6" t="s">
        <v>9014</v>
      </c>
      <c r="K11674" s="17">
        <v>3</v>
      </c>
      <c r="L11674" s="17" t="s">
        <v>7732</v>
      </c>
      <c r="M11674" s="9"/>
      <c r="N11674" s="9"/>
      <c r="O11674" s="21"/>
      <c r="Q11674" s="29"/>
      <c r="U11674" s="17"/>
      <c r="V11674" s="2"/>
      <c r="X11674" t="s">
        <v>7732</v>
      </c>
      <c r="Y11674" t="str">
        <f t="shared" si="714"/>
        <v/>
      </c>
      <c r="AA11674">
        <f t="shared" si="715"/>
        <v>1</v>
      </c>
      <c r="AC11674" s="7"/>
      <c r="AD11674" t="s">
        <v>9021</v>
      </c>
      <c r="AE11674">
        <f t="shared" si="717"/>
        <v>0</v>
      </c>
      <c r="AG11674" s="2"/>
      <c r="AI11674" s="7"/>
    </row>
    <row r="11675" spans="1:35" ht="11" customHeight="1" outlineLevel="1" x14ac:dyDescent="0.25">
      <c r="A11675" t="s">
        <v>1715</v>
      </c>
      <c r="C11675" s="2" t="s">
        <v>12974</v>
      </c>
      <c r="D11675" s="2">
        <v>1535</v>
      </c>
      <c r="E11675" s="7">
        <v>1980</v>
      </c>
      <c r="F11675" s="5" t="s">
        <v>2974</v>
      </c>
      <c r="H11675" s="5" t="s">
        <v>5398</v>
      </c>
      <c r="I11675" s="6" t="s">
        <v>9018</v>
      </c>
      <c r="J11675" s="6" t="s">
        <v>9014</v>
      </c>
      <c r="K11675" s="17">
        <v>3</v>
      </c>
      <c r="L11675" s="17" t="s">
        <v>7730</v>
      </c>
      <c r="M11675" s="9">
        <v>5</v>
      </c>
      <c r="N11675" s="9"/>
      <c r="O11675" s="21"/>
      <c r="Q11675" s="29"/>
      <c r="U11675" s="17"/>
      <c r="V11675" s="2"/>
      <c r="Y11675" t="str">
        <f t="shared" si="714"/>
        <v/>
      </c>
      <c r="AA11675" t="str">
        <f t="shared" si="715"/>
        <v/>
      </c>
      <c r="AC11675" s="7"/>
      <c r="AD11675" t="s">
        <v>9018</v>
      </c>
      <c r="AE11675">
        <f t="shared" si="717"/>
        <v>0</v>
      </c>
      <c r="AG11675" s="2"/>
      <c r="AI11675" s="7"/>
    </row>
    <row r="11676" spans="1:35" ht="11" customHeight="1" outlineLevel="1" x14ac:dyDescent="0.25">
      <c r="A11676" t="s">
        <v>1715</v>
      </c>
      <c r="C11676" s="2" t="s">
        <v>12974</v>
      </c>
      <c r="D11676" s="2">
        <v>1536</v>
      </c>
      <c r="E11676" s="7">
        <v>1980</v>
      </c>
      <c r="F11676" s="5" t="s">
        <v>2974</v>
      </c>
      <c r="H11676" s="5" t="s">
        <v>5398</v>
      </c>
      <c r="I11676" s="6" t="s">
        <v>9015</v>
      </c>
      <c r="J11676" s="6" t="s">
        <v>9014</v>
      </c>
      <c r="K11676" s="17">
        <v>3</v>
      </c>
      <c r="L11676" s="17" t="s">
        <v>7730</v>
      </c>
      <c r="M11676" s="9">
        <v>5</v>
      </c>
      <c r="N11676" s="9"/>
      <c r="O11676" s="21"/>
      <c r="Q11676" s="29"/>
      <c r="U11676" s="17"/>
      <c r="V11676" s="2"/>
      <c r="Y11676" t="str">
        <f t="shared" si="714"/>
        <v/>
      </c>
      <c r="AA11676" t="str">
        <f t="shared" si="715"/>
        <v/>
      </c>
      <c r="AC11676" s="7"/>
      <c r="AD11676" t="s">
        <v>9015</v>
      </c>
      <c r="AE11676">
        <f t="shared" si="717"/>
        <v>0</v>
      </c>
      <c r="AG11676" s="2"/>
      <c r="AI11676" s="7"/>
    </row>
    <row r="11677" spans="1:35" ht="11" customHeight="1" outlineLevel="1" x14ac:dyDescent="0.25">
      <c r="A11677" t="s">
        <v>1715</v>
      </c>
      <c r="C11677" s="2" t="s">
        <v>12974</v>
      </c>
      <c r="D11677" s="2">
        <v>1541</v>
      </c>
      <c r="E11677" s="7">
        <v>1980</v>
      </c>
      <c r="F11677" s="5" t="s">
        <v>2974</v>
      </c>
      <c r="H11677" s="5" t="s">
        <v>5398</v>
      </c>
      <c r="I11677" s="6" t="s">
        <v>9016</v>
      </c>
      <c r="J11677" s="6" t="s">
        <v>9014</v>
      </c>
      <c r="K11677" s="17">
        <v>3</v>
      </c>
      <c r="L11677" s="17" t="s">
        <v>7730</v>
      </c>
      <c r="M11677" s="9">
        <v>5</v>
      </c>
      <c r="N11677" s="9"/>
      <c r="O11677" s="21"/>
      <c r="Q11677" s="29"/>
      <c r="U11677" s="17"/>
      <c r="V11677" s="2"/>
      <c r="Y11677" t="str">
        <f t="shared" si="714"/>
        <v/>
      </c>
      <c r="AA11677" t="str">
        <f t="shared" si="715"/>
        <v/>
      </c>
      <c r="AC11677" s="7"/>
      <c r="AD11677" t="s">
        <v>9016</v>
      </c>
      <c r="AE11677">
        <f t="shared" si="717"/>
        <v>0</v>
      </c>
      <c r="AG11677" s="2"/>
      <c r="AI11677" s="7"/>
    </row>
    <row r="11678" spans="1:35" ht="11" customHeight="1" outlineLevel="1" x14ac:dyDescent="0.25">
      <c r="A11678" t="s">
        <v>1715</v>
      </c>
      <c r="C11678" s="2" t="s">
        <v>12974</v>
      </c>
      <c r="D11678" s="2">
        <v>1543</v>
      </c>
      <c r="E11678" s="7">
        <v>1980</v>
      </c>
      <c r="F11678" s="5" t="s">
        <v>2974</v>
      </c>
      <c r="H11678" s="5" t="s">
        <v>5398</v>
      </c>
      <c r="I11678" s="6" t="s">
        <v>9013</v>
      </c>
      <c r="J11678" s="6" t="s">
        <v>9014</v>
      </c>
      <c r="K11678" s="17">
        <v>3</v>
      </c>
      <c r="L11678" s="17" t="s">
        <v>7730</v>
      </c>
      <c r="M11678" s="9">
        <v>5</v>
      </c>
      <c r="N11678" s="9"/>
      <c r="O11678" s="21"/>
      <c r="Q11678" s="29"/>
      <c r="U11678" s="17"/>
      <c r="V11678" s="2"/>
      <c r="Y11678" t="str">
        <f t="shared" si="714"/>
        <v/>
      </c>
      <c r="AA11678" t="str">
        <f t="shared" si="715"/>
        <v/>
      </c>
      <c r="AC11678" s="7"/>
      <c r="AD11678" t="s">
        <v>9013</v>
      </c>
      <c r="AE11678">
        <f t="shared" si="717"/>
        <v>0</v>
      </c>
      <c r="AG11678" s="2"/>
      <c r="AI11678" s="7"/>
    </row>
    <row r="11679" spans="1:35" ht="11" customHeight="1" outlineLevel="1" x14ac:dyDescent="0.25">
      <c r="A11679" t="s">
        <v>1715</v>
      </c>
      <c r="C11679" s="2" t="s">
        <v>12974</v>
      </c>
      <c r="D11679" s="2">
        <v>1559</v>
      </c>
      <c r="E11679" s="7">
        <v>1980</v>
      </c>
      <c r="F11679" s="5" t="s">
        <v>2974</v>
      </c>
      <c r="H11679" s="5" t="s">
        <v>5398</v>
      </c>
      <c r="I11679" s="6" t="s">
        <v>9017</v>
      </c>
      <c r="J11679" s="6" t="s">
        <v>9014</v>
      </c>
      <c r="K11679" s="17">
        <v>3</v>
      </c>
      <c r="L11679" s="17" t="s">
        <v>7730</v>
      </c>
      <c r="M11679" s="9">
        <v>5</v>
      </c>
      <c r="N11679" s="9"/>
      <c r="O11679" s="21"/>
      <c r="Q11679" s="29"/>
      <c r="U11679" s="17"/>
      <c r="V11679" s="2"/>
      <c r="X11679" t="s">
        <v>7732</v>
      </c>
      <c r="Y11679" t="str">
        <f t="shared" si="714"/>
        <v/>
      </c>
      <c r="AA11679" t="str">
        <f t="shared" si="715"/>
        <v/>
      </c>
      <c r="AC11679" s="7"/>
      <c r="AD11679" t="s">
        <v>9017</v>
      </c>
      <c r="AE11679">
        <f t="shared" si="717"/>
        <v>0</v>
      </c>
      <c r="AG11679" s="2"/>
      <c r="AI11679" s="7"/>
    </row>
    <row r="11680" spans="1:35" ht="11" customHeight="1" outlineLevel="1" x14ac:dyDescent="0.25">
      <c r="A11680" t="s">
        <v>1715</v>
      </c>
      <c r="C11680" s="2" t="s">
        <v>12974</v>
      </c>
      <c r="D11680" s="2" t="s">
        <v>9025</v>
      </c>
      <c r="E11680" s="7">
        <v>1980</v>
      </c>
      <c r="F11680" s="5" t="s">
        <v>21674</v>
      </c>
      <c r="H11680" s="5" t="s">
        <v>5398</v>
      </c>
      <c r="I11680" s="6" t="s">
        <v>9021</v>
      </c>
      <c r="J11680" s="6" t="s">
        <v>9014</v>
      </c>
      <c r="K11680" s="17">
        <v>3</v>
      </c>
      <c r="L11680" s="17" t="s">
        <v>7732</v>
      </c>
      <c r="M11680" s="9"/>
      <c r="N11680" s="9"/>
      <c r="O11680" s="21"/>
      <c r="Q11680" s="29"/>
      <c r="U11680" s="17"/>
      <c r="V11680" s="2"/>
      <c r="X11680" t="s">
        <v>7732</v>
      </c>
      <c r="Y11680" t="str">
        <f t="shared" si="714"/>
        <v/>
      </c>
      <c r="AA11680">
        <f t="shared" si="715"/>
        <v>1</v>
      </c>
      <c r="AC11680" s="7"/>
      <c r="AD11680" t="s">
        <v>9021</v>
      </c>
      <c r="AE11680">
        <f t="shared" si="717"/>
        <v>0</v>
      </c>
      <c r="AG11680" s="2"/>
      <c r="AI11680" s="7"/>
    </row>
    <row r="11681" spans="1:49" ht="11" customHeight="1" outlineLevel="1" x14ac:dyDescent="0.25">
      <c r="A11681" t="s">
        <v>1715</v>
      </c>
      <c r="C11681" s="2" t="s">
        <v>12974</v>
      </c>
      <c r="D11681" s="2">
        <v>1566</v>
      </c>
      <c r="E11681" s="7">
        <v>1980</v>
      </c>
      <c r="F11681" s="5" t="s">
        <v>2974</v>
      </c>
      <c r="H11681" s="5" t="s">
        <v>5398</v>
      </c>
      <c r="I11681" s="6" t="s">
        <v>9017</v>
      </c>
      <c r="J11681" s="6" t="s">
        <v>9014</v>
      </c>
      <c r="K11681" s="17">
        <v>3</v>
      </c>
      <c r="L11681" s="17" t="s">
        <v>7730</v>
      </c>
      <c r="M11681" s="9">
        <v>5</v>
      </c>
      <c r="N11681" s="9"/>
      <c r="O11681" s="21"/>
      <c r="Q11681" s="29"/>
      <c r="U11681" s="17"/>
      <c r="V11681" s="2"/>
      <c r="Y11681" t="str">
        <f t="shared" si="714"/>
        <v/>
      </c>
      <c r="AA11681" t="str">
        <f t="shared" si="715"/>
        <v/>
      </c>
      <c r="AC11681" s="7"/>
      <c r="AD11681" t="s">
        <v>9017</v>
      </c>
      <c r="AE11681">
        <f t="shared" si="717"/>
        <v>0</v>
      </c>
      <c r="AG11681" s="2"/>
      <c r="AI11681" s="7"/>
    </row>
    <row r="11682" spans="1:49" ht="11" customHeight="1" outlineLevel="1" x14ac:dyDescent="0.25">
      <c r="A11682" t="s">
        <v>1715</v>
      </c>
      <c r="C11682" s="2" t="s">
        <v>12974</v>
      </c>
      <c r="D11682" s="2">
        <v>1576</v>
      </c>
      <c r="E11682" s="7">
        <v>1980</v>
      </c>
      <c r="F11682" s="5" t="s">
        <v>2974</v>
      </c>
      <c r="H11682" s="5" t="s">
        <v>5398</v>
      </c>
      <c r="I11682" s="6" t="s">
        <v>9015</v>
      </c>
      <c r="J11682" s="6" t="s">
        <v>9014</v>
      </c>
      <c r="K11682" s="17">
        <v>3</v>
      </c>
      <c r="L11682" s="17" t="s">
        <v>7730</v>
      </c>
      <c r="M11682" s="9">
        <v>5</v>
      </c>
      <c r="N11682" s="9"/>
      <c r="O11682" s="21"/>
      <c r="Q11682" s="29"/>
      <c r="U11682" s="17"/>
      <c r="V11682" s="2"/>
      <c r="Y11682" t="str">
        <f t="shared" si="714"/>
        <v/>
      </c>
      <c r="AA11682" t="str">
        <f t="shared" si="715"/>
        <v/>
      </c>
      <c r="AC11682" s="7"/>
      <c r="AD11682" t="s">
        <v>9015</v>
      </c>
      <c r="AE11682">
        <f t="shared" si="717"/>
        <v>0</v>
      </c>
      <c r="AG11682" s="2"/>
      <c r="AI11682" s="7"/>
    </row>
    <row r="11683" spans="1:49" ht="11" customHeight="1" outlineLevel="1" x14ac:dyDescent="0.25">
      <c r="A11683" t="s">
        <v>1715</v>
      </c>
      <c r="C11683" s="2" t="s">
        <v>12974</v>
      </c>
      <c r="D11683" s="2">
        <v>1577</v>
      </c>
      <c r="E11683" s="7">
        <v>1980</v>
      </c>
      <c r="F11683" s="5" t="s">
        <v>2974</v>
      </c>
      <c r="H11683" s="5" t="s">
        <v>5398</v>
      </c>
      <c r="I11683" s="6" t="s">
        <v>9016</v>
      </c>
      <c r="J11683" s="6" t="s">
        <v>9014</v>
      </c>
      <c r="K11683" s="17">
        <v>3</v>
      </c>
      <c r="L11683" s="17" t="s">
        <v>7730</v>
      </c>
      <c r="M11683" s="9">
        <v>5</v>
      </c>
      <c r="N11683" s="9"/>
      <c r="O11683" s="21"/>
      <c r="Q11683" s="29"/>
      <c r="U11683" s="17"/>
      <c r="V11683" s="2"/>
      <c r="Y11683" t="str">
        <f t="shared" si="714"/>
        <v/>
      </c>
      <c r="AA11683" t="str">
        <f t="shared" si="715"/>
        <v/>
      </c>
      <c r="AC11683" s="7"/>
      <c r="AD11683" t="s">
        <v>9016</v>
      </c>
      <c r="AE11683">
        <f t="shared" si="717"/>
        <v>0</v>
      </c>
      <c r="AG11683" s="2"/>
      <c r="AI11683" s="7"/>
    </row>
    <row r="11684" spans="1:49" ht="11" customHeight="1" outlineLevel="1" x14ac:dyDescent="0.25">
      <c r="A11684" t="s">
        <v>1715</v>
      </c>
      <c r="C11684" s="2" t="s">
        <v>12974</v>
      </c>
      <c r="D11684" s="2">
        <v>1589</v>
      </c>
      <c r="E11684" s="7">
        <v>1980</v>
      </c>
      <c r="F11684" s="5" t="s">
        <v>2974</v>
      </c>
      <c r="H11684" s="5" t="s">
        <v>5398</v>
      </c>
      <c r="I11684" s="6" t="s">
        <v>9013</v>
      </c>
      <c r="J11684" s="6" t="s">
        <v>9014</v>
      </c>
      <c r="K11684" s="17">
        <v>3</v>
      </c>
      <c r="L11684" s="17" t="s">
        <v>7730</v>
      </c>
      <c r="M11684" s="9">
        <v>5</v>
      </c>
      <c r="N11684" s="9"/>
      <c r="O11684" s="21"/>
      <c r="Q11684" s="29"/>
      <c r="U11684" s="17"/>
      <c r="V11684" s="2"/>
      <c r="Y11684" t="str">
        <f t="shared" si="714"/>
        <v/>
      </c>
      <c r="AA11684" t="str">
        <f t="shared" si="715"/>
        <v/>
      </c>
      <c r="AC11684" s="7"/>
      <c r="AD11684" t="s">
        <v>9013</v>
      </c>
      <c r="AE11684">
        <f t="shared" si="717"/>
        <v>0</v>
      </c>
      <c r="AG11684" s="2"/>
      <c r="AI11684" s="7"/>
    </row>
    <row r="11685" spans="1:49" ht="11" customHeight="1" outlineLevel="1" x14ac:dyDescent="0.25">
      <c r="A11685" t="s">
        <v>1715</v>
      </c>
      <c r="C11685" s="2" t="s">
        <v>12974</v>
      </c>
      <c r="D11685" s="2">
        <v>1591</v>
      </c>
      <c r="E11685" s="7">
        <v>1980</v>
      </c>
      <c r="F11685" s="5" t="s">
        <v>2974</v>
      </c>
      <c r="H11685" s="5" t="s">
        <v>5398</v>
      </c>
      <c r="I11685" s="6" t="s">
        <v>9018</v>
      </c>
      <c r="J11685" s="6" t="s">
        <v>9014</v>
      </c>
      <c r="K11685" s="17">
        <v>3</v>
      </c>
      <c r="L11685" s="17" t="s">
        <v>7730</v>
      </c>
      <c r="M11685" s="9">
        <v>5</v>
      </c>
      <c r="N11685" s="9"/>
      <c r="O11685" s="21"/>
      <c r="Q11685" s="29"/>
      <c r="U11685" s="17"/>
      <c r="V11685" s="2"/>
      <c r="Y11685" t="str">
        <f t="shared" si="714"/>
        <v/>
      </c>
      <c r="AA11685" t="str">
        <f t="shared" si="715"/>
        <v/>
      </c>
      <c r="AC11685" s="7"/>
      <c r="AD11685" t="s">
        <v>9018</v>
      </c>
      <c r="AE11685">
        <f t="shared" si="717"/>
        <v>0</v>
      </c>
      <c r="AG11685" s="2"/>
      <c r="AI11685" s="7"/>
    </row>
    <row r="11686" spans="1:49" ht="11" customHeight="1" outlineLevel="1" x14ac:dyDescent="0.25">
      <c r="A11686" t="s">
        <v>1715</v>
      </c>
      <c r="C11686" s="2" t="s">
        <v>12974</v>
      </c>
      <c r="D11686" s="2" t="s">
        <v>9026</v>
      </c>
      <c r="E11686" s="7">
        <v>1980</v>
      </c>
      <c r="F11686" s="5" t="s">
        <v>21674</v>
      </c>
      <c r="H11686" s="5" t="s">
        <v>5398</v>
      </c>
      <c r="I11686" s="6" t="s">
        <v>9021</v>
      </c>
      <c r="J11686" s="6" t="s">
        <v>9014</v>
      </c>
      <c r="K11686" s="17">
        <v>3</v>
      </c>
      <c r="L11686" s="17" t="s">
        <v>7732</v>
      </c>
      <c r="M11686" s="9"/>
      <c r="N11686" s="9"/>
      <c r="O11686" s="21"/>
      <c r="Q11686" s="29"/>
      <c r="U11686" s="17"/>
      <c r="V11686" s="2"/>
      <c r="X11686" t="s">
        <v>7732</v>
      </c>
      <c r="Y11686" t="str">
        <f t="shared" ref="Y11686:Y11749" si="718">IF(COUNTIF(F11686,"*fdc*"),1,"")</f>
        <v/>
      </c>
      <c r="AA11686">
        <f t="shared" ref="AA11686:AA11749" si="719">IF(COUNTIF(F11686,"*s/s*"),1,"")</f>
        <v>1</v>
      </c>
      <c r="AC11686" s="7"/>
      <c r="AD11686" t="s">
        <v>9021</v>
      </c>
      <c r="AE11686">
        <f t="shared" si="717"/>
        <v>0</v>
      </c>
      <c r="AG11686" s="2"/>
      <c r="AI11686" s="7"/>
    </row>
    <row r="11687" spans="1:49" ht="11" customHeight="1" outlineLevel="1" x14ac:dyDescent="0.25">
      <c r="A11687" t="s">
        <v>1715</v>
      </c>
      <c r="C11687" s="2" t="s">
        <v>12974</v>
      </c>
      <c r="D11687" s="2">
        <v>1987</v>
      </c>
      <c r="E11687" s="7">
        <v>2003</v>
      </c>
      <c r="F11687" s="5" t="s">
        <v>3969</v>
      </c>
      <c r="H11687" s="5" t="s">
        <v>5398</v>
      </c>
      <c r="I11687" s="6" t="s">
        <v>9010</v>
      </c>
      <c r="J11687" s="6" t="s">
        <v>9011</v>
      </c>
      <c r="K11687" s="17">
        <v>2</v>
      </c>
      <c r="L11687" s="17" t="s">
        <v>7732</v>
      </c>
      <c r="M11687" s="9"/>
      <c r="N11687" s="9"/>
      <c r="O11687" s="21"/>
      <c r="Q11687" s="29"/>
      <c r="U11687" s="17"/>
      <c r="V11687" s="2"/>
      <c r="Y11687" t="str">
        <f t="shared" si="718"/>
        <v/>
      </c>
      <c r="AA11687" t="str">
        <f t="shared" si="719"/>
        <v/>
      </c>
      <c r="AC11687" s="7"/>
      <c r="AD11687" t="s">
        <v>9010</v>
      </c>
      <c r="AE11687">
        <f t="shared" si="717"/>
        <v>0</v>
      </c>
      <c r="AG11687" s="2"/>
      <c r="AI11687" s="7"/>
    </row>
    <row r="11688" spans="1:49" ht="11" customHeight="1" x14ac:dyDescent="0.25">
      <c r="A11688" s="4" t="s">
        <v>8583</v>
      </c>
      <c r="B11688" t="s">
        <v>12955</v>
      </c>
      <c r="C11688" s="2" t="s">
        <v>12455</v>
      </c>
      <c r="E11688" s="7"/>
      <c r="F11688" s="5"/>
      <c r="H11688" s="5"/>
      <c r="I11688" s="6"/>
      <c r="J11688" s="6"/>
      <c r="K11688" s="17"/>
      <c r="L11688" s="17"/>
      <c r="M11688" s="9"/>
      <c r="N11688" s="9">
        <f>SUM(M11689:M11736)</f>
        <v>120.6</v>
      </c>
      <c r="O11688" s="21">
        <v>2399</v>
      </c>
      <c r="P11688">
        <f>COUNTIF(L11689:L11736,"*")</f>
        <v>48</v>
      </c>
      <c r="Q11688" s="29">
        <f>P11688/O11688</f>
        <v>2.0008336807002917E-2</v>
      </c>
      <c r="R11688">
        <f>COUNTIF(L11689:L11736,"Y")+COUNTIF(L11689:L11736,"S")</f>
        <v>48</v>
      </c>
      <c r="U11688" s="17" t="s">
        <v>7730</v>
      </c>
      <c r="V11688" s="2"/>
      <c r="W11688" t="s">
        <v>18456</v>
      </c>
      <c r="Y11688" t="str">
        <f t="shared" si="718"/>
        <v/>
      </c>
      <c r="AA11688" t="str">
        <f t="shared" si="719"/>
        <v/>
      </c>
      <c r="AC11688" s="7"/>
      <c r="AF11688">
        <f>COUNTIF(AE11689:AE11736,"1")</f>
        <v>1</v>
      </c>
      <c r="AG11688" s="2"/>
      <c r="AI11688" s="7"/>
      <c r="AJ11688">
        <f>COUNTIF($K11689:$K11736,"1")-COUNTIFS($K11689:$K11736,"1",$L11689:$L11736,"V")</f>
        <v>22</v>
      </c>
      <c r="AK11688">
        <f>COUNTIFS($K11689:$K11736,"1",$L11689:$L11736,"Y")+COUNTIFS($K11689:$K11736,"1",$L11689:$L11736,"s")</f>
        <v>22</v>
      </c>
      <c r="AL11688">
        <f>COUNTIF($K11689:$K11736,"2")-COUNTIFS($K11689:$K11736,"2",$L11689:$L11736,"V")</f>
        <v>2</v>
      </c>
      <c r="AM11688">
        <f>COUNTIFS($K11689:$K11736,"2",$L11689:$L11736,"Y")+COUNTIFS($K11689:$K11736,"2",$L11689:$L11736,"s")</f>
        <v>2</v>
      </c>
      <c r="AN11688">
        <f>COUNTIF($K11689:$K11736,"3")-COUNTIFS($K11689:$K11736,"3",$L11689:$L11736,"V")</f>
        <v>10</v>
      </c>
      <c r="AO11688">
        <f>COUNTIFS($K11689:$K11736,"3",$L11689:$L11736,"Y")+COUNTIFS($K11689:$K11736,"3",$L11689:$L11736,"s")</f>
        <v>10</v>
      </c>
      <c r="AP11688">
        <f>COUNTIF($K11689:$K11736,"4")-COUNTIFS($K11689:$K11736,"4",$L11689:$L11736,"V")</f>
        <v>6</v>
      </c>
      <c r="AQ11688">
        <f>COUNTIFS($K11689:$K11736,"4",$L11689:$L11736,"Y")+COUNTIFS($K11689:$K11736,"4",$L11689:$L11736,"s")</f>
        <v>6</v>
      </c>
      <c r="AR11688">
        <f>COUNTIF($K11689:$K11736,"5")-COUNTIFS($K11689:$K11736,"5",$L11689:$L11736,"V")</f>
        <v>6</v>
      </c>
      <c r="AS11688">
        <f>COUNTIFS($K11689:$K11736,"5",$L11689:$L11736,"Y")+COUNTIFS($K11689:$K11736,"5",$L11689:$L11736,"s")</f>
        <v>6</v>
      </c>
      <c r="AT11688">
        <f>COUNTIF($K11689:$K11736,"6")-COUNTIFS($K11689:$K11736,"6",$L11689:$L11736,"V")</f>
        <v>2</v>
      </c>
      <c r="AU11688">
        <f>COUNTIFS($K11689:$K11736,"6",$L11689:$L11736,"Y")+COUNTIFS($K11689:$K11736,"6",$L11689:$L11736,"s")</f>
        <v>2</v>
      </c>
      <c r="AV11688">
        <f>COUNTIF($K11689:$K11736,"7")-COUNTIFS($K11689:$K11736,"7",$L11689:$L11736,"V")</f>
        <v>0</v>
      </c>
      <c r="AW11688">
        <f>COUNTIFS($K11689:$K11736,"7",$L11689:$L11736,"Y")+COUNTIFS($K11689:$K11736,"7",$L11689:$L11736,"s")</f>
        <v>0</v>
      </c>
    </row>
    <row r="11689" spans="1:49" ht="11" customHeight="1" outlineLevel="1" x14ac:dyDescent="0.25">
      <c r="A11689" t="s">
        <v>1784</v>
      </c>
      <c r="C11689" s="2" t="s">
        <v>12455</v>
      </c>
      <c r="D11689" s="2">
        <v>38</v>
      </c>
      <c r="E11689" s="7">
        <v>1961</v>
      </c>
      <c r="F11689" s="5" t="s">
        <v>4367</v>
      </c>
      <c r="H11689" s="5" t="s">
        <v>5398</v>
      </c>
      <c r="I11689" s="6" t="s">
        <v>1785</v>
      </c>
      <c r="J11689" s="6" t="s">
        <v>7831</v>
      </c>
      <c r="K11689" s="17">
        <v>1</v>
      </c>
      <c r="L11689" s="17" t="s">
        <v>7730</v>
      </c>
      <c r="M11689" s="9">
        <v>9</v>
      </c>
      <c r="N11689" s="9"/>
      <c r="O11689" s="21"/>
      <c r="Q11689" s="29"/>
      <c r="U11689" s="17"/>
      <c r="V11689" s="2">
        <v>162</v>
      </c>
      <c r="Y11689" t="str">
        <f t="shared" si="718"/>
        <v/>
      </c>
      <c r="AA11689" t="str">
        <f t="shared" si="719"/>
        <v/>
      </c>
      <c r="AC11689" s="7"/>
      <c r="AD11689" t="s">
        <v>1785</v>
      </c>
      <c r="AE11689">
        <f t="shared" ref="AE11689:AE11736" si="720">COUNTIF(I11689,"*Fuji*")</f>
        <v>0</v>
      </c>
      <c r="AG11689" s="2"/>
      <c r="AH11689" t="s">
        <v>2630</v>
      </c>
      <c r="AI11689" s="7" t="s">
        <v>4620</v>
      </c>
    </row>
    <row r="11690" spans="1:49" ht="11" customHeight="1" outlineLevel="1" x14ac:dyDescent="0.25">
      <c r="A11690" t="s">
        <v>1784</v>
      </c>
      <c r="C11690" s="2" t="s">
        <v>12455</v>
      </c>
      <c r="D11690" s="2">
        <v>179</v>
      </c>
      <c r="E11690" s="7">
        <v>1970</v>
      </c>
      <c r="F11690" s="8" t="s">
        <v>5139</v>
      </c>
      <c r="H11690" s="5" t="s">
        <v>5398</v>
      </c>
      <c r="I11690" s="6" t="s">
        <v>5545</v>
      </c>
      <c r="J11690" s="6" t="s">
        <v>7122</v>
      </c>
      <c r="K11690" s="17">
        <v>3</v>
      </c>
      <c r="L11690" s="17" t="s">
        <v>7730</v>
      </c>
      <c r="M11690" s="9">
        <v>0.2</v>
      </c>
      <c r="N11690" s="9"/>
      <c r="O11690" s="21"/>
      <c r="Q11690" s="29"/>
      <c r="U11690" s="17"/>
      <c r="V11690" s="2">
        <v>305</v>
      </c>
      <c r="Y11690" t="str">
        <f t="shared" si="718"/>
        <v/>
      </c>
      <c r="AA11690" t="str">
        <f t="shared" si="719"/>
        <v/>
      </c>
      <c r="AC11690" s="7"/>
      <c r="AD11690" t="s">
        <v>5545</v>
      </c>
      <c r="AE11690">
        <f t="shared" si="720"/>
        <v>0</v>
      </c>
      <c r="AG11690" s="2"/>
      <c r="AH11690" t="s">
        <v>5546</v>
      </c>
      <c r="AI11690" s="7" t="s">
        <v>4610</v>
      </c>
    </row>
    <row r="11691" spans="1:49" ht="11" customHeight="1" outlineLevel="1" x14ac:dyDescent="0.25">
      <c r="A11691" t="s">
        <v>1784</v>
      </c>
      <c r="C11691" s="2" t="s">
        <v>12455</v>
      </c>
      <c r="D11691" s="2">
        <v>180</v>
      </c>
      <c r="E11691" s="7">
        <v>1970</v>
      </c>
      <c r="F11691" s="5" t="s">
        <v>5139</v>
      </c>
      <c r="H11691" s="5" t="s">
        <v>5398</v>
      </c>
      <c r="I11691" s="6" t="s">
        <v>5547</v>
      </c>
      <c r="J11691" s="6" t="s">
        <v>7122</v>
      </c>
      <c r="K11691" s="17">
        <v>3</v>
      </c>
      <c r="L11691" s="17" t="s">
        <v>7730</v>
      </c>
      <c r="M11691" s="9">
        <v>0.2</v>
      </c>
      <c r="N11691" s="9"/>
      <c r="O11691" s="21"/>
      <c r="Q11691" s="29"/>
      <c r="U11691" s="17"/>
      <c r="V11691" s="2">
        <v>306</v>
      </c>
      <c r="Y11691" t="str">
        <f t="shared" si="718"/>
        <v/>
      </c>
      <c r="AA11691" t="str">
        <f t="shared" si="719"/>
        <v/>
      </c>
      <c r="AC11691" s="7"/>
      <c r="AD11691" t="s">
        <v>5547</v>
      </c>
      <c r="AE11691">
        <f t="shared" si="720"/>
        <v>0</v>
      </c>
      <c r="AG11691" s="2"/>
      <c r="AH11691" t="s">
        <v>5546</v>
      </c>
      <c r="AI11691" s="7" t="s">
        <v>4610</v>
      </c>
    </row>
    <row r="11692" spans="1:49" ht="11" customHeight="1" outlineLevel="1" x14ac:dyDescent="0.25">
      <c r="A11692" t="s">
        <v>1784</v>
      </c>
      <c r="C11692" s="2" t="s">
        <v>12455</v>
      </c>
      <c r="D11692" s="2">
        <v>181</v>
      </c>
      <c r="E11692" s="7">
        <v>1970</v>
      </c>
      <c r="F11692" s="5" t="s">
        <v>5139</v>
      </c>
      <c r="H11692" s="5" t="s">
        <v>5398</v>
      </c>
      <c r="I11692" s="6" t="s">
        <v>5548</v>
      </c>
      <c r="J11692" s="6" t="s">
        <v>7122</v>
      </c>
      <c r="K11692" s="17">
        <v>3</v>
      </c>
      <c r="L11692" s="17" t="s">
        <v>7730</v>
      </c>
      <c r="M11692" s="9">
        <v>0.2</v>
      </c>
      <c r="N11692" s="9"/>
      <c r="O11692" s="21"/>
      <c r="Q11692" s="29"/>
      <c r="U11692" s="17"/>
      <c r="V11692" s="2">
        <v>307</v>
      </c>
      <c r="Y11692" t="str">
        <f t="shared" si="718"/>
        <v/>
      </c>
      <c r="AA11692" t="str">
        <f t="shared" si="719"/>
        <v/>
      </c>
      <c r="AC11692" s="7"/>
      <c r="AD11692" t="s">
        <v>5548</v>
      </c>
      <c r="AE11692">
        <f t="shared" si="720"/>
        <v>0</v>
      </c>
      <c r="AG11692" s="2"/>
      <c r="AH11692" t="s">
        <v>5546</v>
      </c>
      <c r="AI11692" s="7" t="s">
        <v>4610</v>
      </c>
    </row>
    <row r="11693" spans="1:49" ht="11" customHeight="1" outlineLevel="1" x14ac:dyDescent="0.25">
      <c r="A11693" t="s">
        <v>1784</v>
      </c>
      <c r="C11693" s="2" t="s">
        <v>12455</v>
      </c>
      <c r="D11693" s="2">
        <v>182</v>
      </c>
      <c r="E11693" s="7">
        <v>1970</v>
      </c>
      <c r="F11693" s="5" t="s">
        <v>5139</v>
      </c>
      <c r="H11693" s="5" t="s">
        <v>5398</v>
      </c>
      <c r="I11693" s="6" t="s">
        <v>5549</v>
      </c>
      <c r="J11693" s="6" t="s">
        <v>7122</v>
      </c>
      <c r="K11693" s="17">
        <v>1</v>
      </c>
      <c r="L11693" s="17" t="s">
        <v>7730</v>
      </c>
      <c r="M11693" s="9">
        <v>0.2</v>
      </c>
      <c r="N11693" s="9"/>
      <c r="O11693" s="21"/>
      <c r="Q11693" s="29"/>
      <c r="U11693" s="17"/>
      <c r="V11693" s="2">
        <v>308</v>
      </c>
      <c r="Y11693" t="str">
        <f t="shared" si="718"/>
        <v/>
      </c>
      <c r="AA11693" t="str">
        <f t="shared" si="719"/>
        <v/>
      </c>
      <c r="AC11693" s="7"/>
      <c r="AD11693" t="s">
        <v>5549</v>
      </c>
      <c r="AE11693">
        <f t="shared" si="720"/>
        <v>0</v>
      </c>
      <c r="AG11693" s="2"/>
      <c r="AH11693" t="s">
        <v>5550</v>
      </c>
      <c r="AI11693" s="7" t="s">
        <v>4610</v>
      </c>
    </row>
    <row r="11694" spans="1:49" ht="11" customHeight="1" outlineLevel="1" x14ac:dyDescent="0.25">
      <c r="A11694" t="s">
        <v>1784</v>
      </c>
      <c r="C11694" s="2" t="s">
        <v>12455</v>
      </c>
      <c r="D11694" s="2" t="s">
        <v>7121</v>
      </c>
      <c r="E11694" s="7">
        <v>1970</v>
      </c>
      <c r="F11694" s="5" t="s">
        <v>3859</v>
      </c>
      <c r="H11694" s="5" t="s">
        <v>5398</v>
      </c>
      <c r="I11694" s="6" t="s">
        <v>5549</v>
      </c>
      <c r="J11694" s="6" t="s">
        <v>7122</v>
      </c>
      <c r="K11694" s="17">
        <v>1</v>
      </c>
      <c r="L11694" s="17" t="s">
        <v>7730</v>
      </c>
      <c r="M11694" s="9">
        <v>2</v>
      </c>
      <c r="N11694" s="9"/>
      <c r="O11694" s="21"/>
      <c r="Q11694" s="29"/>
      <c r="U11694" s="17"/>
      <c r="V11694" s="2" t="s">
        <v>6866</v>
      </c>
      <c r="X11694" t="s">
        <v>7732</v>
      </c>
      <c r="Y11694" t="str">
        <f t="shared" si="718"/>
        <v/>
      </c>
      <c r="AA11694" t="str">
        <f t="shared" si="719"/>
        <v/>
      </c>
      <c r="AC11694" s="7"/>
      <c r="AD11694" t="s">
        <v>5549</v>
      </c>
      <c r="AE11694">
        <f t="shared" si="720"/>
        <v>0</v>
      </c>
      <c r="AG11694" s="2"/>
      <c r="AI11694" s="7"/>
    </row>
    <row r="11695" spans="1:49" ht="11" customHeight="1" outlineLevel="1" x14ac:dyDescent="0.25">
      <c r="A11695" t="s">
        <v>1784</v>
      </c>
      <c r="C11695" s="2" t="s">
        <v>12455</v>
      </c>
      <c r="D11695" s="2">
        <v>183</v>
      </c>
      <c r="E11695" s="7">
        <v>1970</v>
      </c>
      <c r="F11695" s="5" t="s">
        <v>5140</v>
      </c>
      <c r="H11695" s="5" t="s">
        <v>5398</v>
      </c>
      <c r="I11695" s="6" t="s">
        <v>5551</v>
      </c>
      <c r="J11695" s="6" t="s">
        <v>7122</v>
      </c>
      <c r="K11695" s="17">
        <v>1</v>
      </c>
      <c r="L11695" s="17" t="s">
        <v>7730</v>
      </c>
      <c r="M11695" s="9">
        <v>0.2</v>
      </c>
      <c r="N11695" s="9"/>
      <c r="O11695" s="21"/>
      <c r="Q11695" s="29"/>
      <c r="S11695">
        <v>1</v>
      </c>
      <c r="T11695">
        <v>1</v>
      </c>
      <c r="U11695" s="17"/>
      <c r="V11695" s="2">
        <v>309</v>
      </c>
      <c r="Y11695" t="str">
        <f t="shared" si="718"/>
        <v/>
      </c>
      <c r="AA11695" t="str">
        <f t="shared" si="719"/>
        <v/>
      </c>
      <c r="AC11695" s="7"/>
      <c r="AD11695" t="s">
        <v>5551</v>
      </c>
      <c r="AE11695">
        <f t="shared" si="720"/>
        <v>0</v>
      </c>
      <c r="AG11695" s="2"/>
      <c r="AH11695" t="s">
        <v>2630</v>
      </c>
      <c r="AI11695" s="7" t="s">
        <v>4610</v>
      </c>
    </row>
    <row r="11696" spans="1:49" ht="11" customHeight="1" outlineLevel="1" x14ac:dyDescent="0.25">
      <c r="A11696" t="s">
        <v>1784</v>
      </c>
      <c r="C11696" s="2" t="s">
        <v>12455</v>
      </c>
      <c r="D11696" s="2">
        <v>184</v>
      </c>
      <c r="E11696" s="7">
        <v>1970</v>
      </c>
      <c r="F11696" s="5" t="s">
        <v>5279</v>
      </c>
      <c r="H11696" s="5" t="s">
        <v>5398</v>
      </c>
      <c r="I11696" s="6" t="s">
        <v>5552</v>
      </c>
      <c r="J11696" s="6" t="s">
        <v>7122</v>
      </c>
      <c r="K11696" s="17">
        <v>3</v>
      </c>
      <c r="L11696" s="17" t="s">
        <v>7730</v>
      </c>
      <c r="M11696" s="9">
        <v>0.3</v>
      </c>
      <c r="N11696" s="9"/>
      <c r="O11696" s="21"/>
      <c r="Q11696" s="29"/>
      <c r="U11696" s="17"/>
      <c r="V11696" s="2">
        <v>310</v>
      </c>
      <c r="Y11696" t="str">
        <f t="shared" si="718"/>
        <v/>
      </c>
      <c r="AA11696" t="str">
        <f t="shared" si="719"/>
        <v/>
      </c>
      <c r="AC11696" s="7"/>
      <c r="AD11696" t="s">
        <v>5552</v>
      </c>
      <c r="AE11696">
        <f t="shared" si="720"/>
        <v>0</v>
      </c>
      <c r="AG11696" s="2"/>
      <c r="AH11696" t="s">
        <v>5546</v>
      </c>
      <c r="AI11696" s="7" t="s">
        <v>4922</v>
      </c>
    </row>
    <row r="11697" spans="1:35" ht="11" customHeight="1" outlineLevel="1" x14ac:dyDescent="0.25">
      <c r="A11697" t="s">
        <v>1784</v>
      </c>
      <c r="C11697" s="2" t="s">
        <v>12455</v>
      </c>
      <c r="D11697" s="2" t="s">
        <v>8585</v>
      </c>
      <c r="E11697" s="7">
        <v>1970</v>
      </c>
      <c r="F11697" s="5" t="s">
        <v>8586</v>
      </c>
      <c r="H11697" s="5" t="s">
        <v>5398</v>
      </c>
      <c r="I11697" s="6" t="s">
        <v>7111</v>
      </c>
      <c r="J11697" s="6" t="s">
        <v>7122</v>
      </c>
      <c r="K11697" s="17">
        <v>1</v>
      </c>
      <c r="L11697" s="17" t="s">
        <v>7730</v>
      </c>
      <c r="M11697" s="9">
        <v>2</v>
      </c>
      <c r="N11697" s="9"/>
      <c r="O11697" s="21"/>
      <c r="Q11697" s="29"/>
      <c r="U11697" s="17"/>
      <c r="V11697" s="2"/>
      <c r="Y11697">
        <f t="shared" si="718"/>
        <v>1</v>
      </c>
      <c r="AA11697" t="str">
        <f t="shared" si="719"/>
        <v/>
      </c>
      <c r="AC11697" s="7"/>
      <c r="AD11697" t="s">
        <v>7111</v>
      </c>
      <c r="AE11697">
        <f t="shared" si="720"/>
        <v>0</v>
      </c>
      <c r="AG11697" s="2"/>
      <c r="AH11697" t="s">
        <v>5546</v>
      </c>
      <c r="AI11697" s="7" t="s">
        <v>4922</v>
      </c>
    </row>
    <row r="11698" spans="1:35" ht="11" customHeight="1" outlineLevel="1" x14ac:dyDescent="0.25">
      <c r="A11698" t="s">
        <v>1784</v>
      </c>
      <c r="C11698" s="2" t="s">
        <v>12455</v>
      </c>
      <c r="D11698" s="2">
        <v>234</v>
      </c>
      <c r="E11698" s="7">
        <v>1973</v>
      </c>
      <c r="F11698" s="5" t="s">
        <v>95</v>
      </c>
      <c r="H11698" s="5" t="s">
        <v>5398</v>
      </c>
      <c r="I11698" s="6" t="s">
        <v>5553</v>
      </c>
      <c r="J11698" s="6" t="s">
        <v>7123</v>
      </c>
      <c r="K11698" s="17">
        <v>5</v>
      </c>
      <c r="L11698" s="17" t="s">
        <v>7730</v>
      </c>
      <c r="M11698" s="9">
        <v>0.2</v>
      </c>
      <c r="N11698" s="9"/>
      <c r="O11698" s="21"/>
      <c r="Q11698" s="29"/>
      <c r="U11698" s="17"/>
      <c r="V11698" s="2">
        <v>359</v>
      </c>
      <c r="Y11698" t="str">
        <f t="shared" si="718"/>
        <v/>
      </c>
      <c r="AA11698" t="str">
        <f t="shared" si="719"/>
        <v/>
      </c>
      <c r="AC11698" s="7"/>
      <c r="AD11698" t="s">
        <v>5553</v>
      </c>
      <c r="AE11698">
        <f t="shared" si="720"/>
        <v>0</v>
      </c>
      <c r="AG11698" s="2"/>
      <c r="AH11698" t="s">
        <v>5546</v>
      </c>
      <c r="AI11698" s="7" t="s">
        <v>4610</v>
      </c>
    </row>
    <row r="11699" spans="1:35" ht="11" customHeight="1" outlineLevel="1" x14ac:dyDescent="0.25">
      <c r="A11699" t="s">
        <v>1784</v>
      </c>
      <c r="C11699" s="2" t="s">
        <v>12455</v>
      </c>
      <c r="D11699" s="2">
        <v>235</v>
      </c>
      <c r="E11699" s="7">
        <v>1973</v>
      </c>
      <c r="F11699" s="5" t="s">
        <v>95</v>
      </c>
      <c r="H11699" s="5" t="s">
        <v>5398</v>
      </c>
      <c r="I11699" s="6" t="s">
        <v>4274</v>
      </c>
      <c r="J11699" s="6" t="s">
        <v>7123</v>
      </c>
      <c r="K11699" s="17">
        <v>3</v>
      </c>
      <c r="L11699" s="17" t="s">
        <v>7730</v>
      </c>
      <c r="M11699" s="9">
        <v>0.2</v>
      </c>
      <c r="N11699" s="9"/>
      <c r="O11699" s="21"/>
      <c r="Q11699" s="29"/>
      <c r="U11699" s="17"/>
      <c r="V11699" s="2">
        <v>360</v>
      </c>
      <c r="Y11699" t="str">
        <f t="shared" si="718"/>
        <v/>
      </c>
      <c r="AA11699" t="str">
        <f t="shared" si="719"/>
        <v/>
      </c>
      <c r="AC11699" s="7"/>
      <c r="AD11699" t="s">
        <v>4274</v>
      </c>
      <c r="AE11699">
        <f t="shared" si="720"/>
        <v>0</v>
      </c>
      <c r="AG11699" s="2"/>
      <c r="AH11699" t="s">
        <v>5546</v>
      </c>
      <c r="AI11699" s="7" t="s">
        <v>4610</v>
      </c>
    </row>
    <row r="11700" spans="1:35" ht="11" customHeight="1" outlineLevel="1" x14ac:dyDescent="0.25">
      <c r="A11700" t="s">
        <v>1784</v>
      </c>
      <c r="C11700" s="2" t="s">
        <v>12455</v>
      </c>
      <c r="D11700" s="2">
        <v>236</v>
      </c>
      <c r="E11700" s="7">
        <v>1973</v>
      </c>
      <c r="F11700" s="5" t="s">
        <v>95</v>
      </c>
      <c r="H11700" s="5" t="s">
        <v>5398</v>
      </c>
      <c r="I11700" s="6" t="s">
        <v>4275</v>
      </c>
      <c r="J11700" s="6" t="s">
        <v>7123</v>
      </c>
      <c r="K11700" s="17">
        <v>5</v>
      </c>
      <c r="L11700" s="17" t="s">
        <v>7730</v>
      </c>
      <c r="M11700" s="9">
        <v>0.2</v>
      </c>
      <c r="N11700" s="9"/>
      <c r="O11700" s="21"/>
      <c r="Q11700" s="29"/>
      <c r="U11700" s="17"/>
      <c r="V11700" s="2">
        <v>361</v>
      </c>
      <c r="Y11700" t="str">
        <f t="shared" si="718"/>
        <v/>
      </c>
      <c r="AA11700" t="str">
        <f t="shared" si="719"/>
        <v/>
      </c>
      <c r="AC11700" s="7"/>
      <c r="AD11700" t="s">
        <v>4275</v>
      </c>
      <c r="AE11700">
        <f t="shared" si="720"/>
        <v>0</v>
      </c>
      <c r="AG11700" s="2"/>
      <c r="AH11700" t="s">
        <v>5546</v>
      </c>
      <c r="AI11700" s="7" t="s">
        <v>4610</v>
      </c>
    </row>
    <row r="11701" spans="1:35" ht="11" customHeight="1" outlineLevel="1" x14ac:dyDescent="0.25">
      <c r="A11701" t="s">
        <v>1784</v>
      </c>
      <c r="C11701" s="2" t="s">
        <v>12455</v>
      </c>
      <c r="D11701" s="2">
        <v>237</v>
      </c>
      <c r="E11701" s="7">
        <v>1973</v>
      </c>
      <c r="F11701" s="5" t="s">
        <v>95</v>
      </c>
      <c r="H11701" s="5" t="s">
        <v>5398</v>
      </c>
      <c r="I11701" s="6" t="s">
        <v>4276</v>
      </c>
      <c r="J11701" s="6" t="s">
        <v>7123</v>
      </c>
      <c r="K11701" s="17">
        <v>5</v>
      </c>
      <c r="L11701" s="17" t="s">
        <v>7730</v>
      </c>
      <c r="M11701" s="9">
        <v>0.2</v>
      </c>
      <c r="N11701" s="9"/>
      <c r="O11701" s="21"/>
      <c r="Q11701" s="29"/>
      <c r="U11701" s="17"/>
      <c r="V11701" s="2">
        <v>362</v>
      </c>
      <c r="Y11701" t="str">
        <f t="shared" si="718"/>
        <v/>
      </c>
      <c r="AA11701" t="str">
        <f t="shared" si="719"/>
        <v/>
      </c>
      <c r="AC11701" s="7"/>
      <c r="AD11701" t="s">
        <v>4276</v>
      </c>
      <c r="AE11701">
        <f t="shared" si="720"/>
        <v>0</v>
      </c>
      <c r="AG11701" s="2"/>
      <c r="AH11701" t="s">
        <v>5546</v>
      </c>
      <c r="AI11701" s="7" t="s">
        <v>4610</v>
      </c>
    </row>
    <row r="11702" spans="1:35" ht="11" customHeight="1" outlineLevel="1" x14ac:dyDescent="0.25">
      <c r="A11702" t="s">
        <v>1784</v>
      </c>
      <c r="C11702" s="2" t="s">
        <v>12455</v>
      </c>
      <c r="D11702" s="2" t="s">
        <v>7146</v>
      </c>
      <c r="E11702" s="7">
        <v>1973</v>
      </c>
      <c r="F11702" s="5" t="s">
        <v>4278</v>
      </c>
      <c r="H11702" s="5" t="s">
        <v>5398</v>
      </c>
      <c r="I11702" s="6" t="s">
        <v>4279</v>
      </c>
      <c r="J11702" s="6" t="s">
        <v>7123</v>
      </c>
      <c r="K11702" s="17">
        <v>5</v>
      </c>
      <c r="L11702" s="17" t="s">
        <v>7730</v>
      </c>
      <c r="M11702" s="9">
        <v>0.5</v>
      </c>
      <c r="N11702" s="9"/>
      <c r="O11702" s="21"/>
      <c r="Q11702" s="29"/>
      <c r="U11702" s="17"/>
      <c r="V11702" s="2" t="s">
        <v>4277</v>
      </c>
      <c r="Y11702" t="str">
        <f t="shared" si="718"/>
        <v/>
      </c>
      <c r="AA11702" t="str">
        <f t="shared" si="719"/>
        <v/>
      </c>
      <c r="AC11702" s="7"/>
      <c r="AD11702" t="s">
        <v>4279</v>
      </c>
      <c r="AE11702">
        <f t="shared" si="720"/>
        <v>0</v>
      </c>
      <c r="AG11702" s="2"/>
      <c r="AH11702" t="s">
        <v>5546</v>
      </c>
      <c r="AI11702" s="7" t="s">
        <v>4922</v>
      </c>
    </row>
    <row r="11703" spans="1:35" ht="11" customHeight="1" outlineLevel="1" x14ac:dyDescent="0.25">
      <c r="A11703" t="s">
        <v>1784</v>
      </c>
      <c r="C11703" s="2" t="s">
        <v>12455</v>
      </c>
      <c r="D11703" s="2">
        <v>239</v>
      </c>
      <c r="E11703" s="7">
        <v>1973</v>
      </c>
      <c r="F11703" s="5" t="s">
        <v>5279</v>
      </c>
      <c r="H11703" s="5" t="s">
        <v>5398</v>
      </c>
      <c r="I11703" s="6" t="s">
        <v>4280</v>
      </c>
      <c r="J11703" s="6" t="s">
        <v>7124</v>
      </c>
      <c r="K11703" s="17">
        <v>6</v>
      </c>
      <c r="L11703" s="17" t="s">
        <v>7730</v>
      </c>
      <c r="M11703" s="9">
        <v>2</v>
      </c>
      <c r="N11703" s="9"/>
      <c r="O11703" s="21"/>
      <c r="Q11703" s="29"/>
      <c r="U11703" s="17"/>
      <c r="V11703" s="2">
        <v>364</v>
      </c>
      <c r="Y11703" t="str">
        <f t="shared" si="718"/>
        <v/>
      </c>
      <c r="AA11703" t="str">
        <f t="shared" si="719"/>
        <v/>
      </c>
      <c r="AC11703" s="7"/>
      <c r="AD11703" t="s">
        <v>4280</v>
      </c>
      <c r="AE11703">
        <f t="shared" si="720"/>
        <v>0</v>
      </c>
      <c r="AG11703" s="2"/>
      <c r="AH11703" t="s">
        <v>5546</v>
      </c>
      <c r="AI11703" s="7" t="s">
        <v>4922</v>
      </c>
    </row>
    <row r="11704" spans="1:35" ht="11" customHeight="1" outlineLevel="1" x14ac:dyDescent="0.25">
      <c r="A11704" t="s">
        <v>1784</v>
      </c>
      <c r="C11704" s="2" t="s">
        <v>12455</v>
      </c>
      <c r="D11704" s="2">
        <v>246</v>
      </c>
      <c r="E11704" s="7">
        <v>1973</v>
      </c>
      <c r="F11704" s="5" t="s">
        <v>5139</v>
      </c>
      <c r="H11704" s="5" t="s">
        <v>5398</v>
      </c>
      <c r="I11704" s="6" t="s">
        <v>4281</v>
      </c>
      <c r="J11704" s="6" t="s">
        <v>7125</v>
      </c>
      <c r="K11704" s="17">
        <v>1</v>
      </c>
      <c r="L11704" s="17" t="s">
        <v>7730</v>
      </c>
      <c r="M11704" s="9">
        <v>0.2</v>
      </c>
      <c r="N11704" s="9"/>
      <c r="O11704" s="21"/>
      <c r="Q11704" s="29"/>
      <c r="U11704" s="17"/>
      <c r="V11704" s="2">
        <v>371</v>
      </c>
      <c r="Y11704" t="str">
        <f t="shared" si="718"/>
        <v/>
      </c>
      <c r="AA11704" t="str">
        <f t="shared" si="719"/>
        <v/>
      </c>
      <c r="AC11704" s="7"/>
      <c r="AD11704" t="s">
        <v>4281</v>
      </c>
      <c r="AE11704">
        <f t="shared" si="720"/>
        <v>0</v>
      </c>
      <c r="AG11704" s="2"/>
      <c r="AH11704" t="s">
        <v>4282</v>
      </c>
      <c r="AI11704" s="7" t="s">
        <v>4610</v>
      </c>
    </row>
    <row r="11705" spans="1:35" ht="11" customHeight="1" outlineLevel="1" x14ac:dyDescent="0.25">
      <c r="A11705" t="s">
        <v>1784</v>
      </c>
      <c r="C11705" s="2" t="s">
        <v>12455</v>
      </c>
      <c r="D11705" s="2">
        <v>315</v>
      </c>
      <c r="E11705" s="7">
        <v>1976</v>
      </c>
      <c r="F11705" s="5" t="s">
        <v>4283</v>
      </c>
      <c r="H11705" s="5" t="s">
        <v>5398</v>
      </c>
      <c r="I11705" s="6" t="s">
        <v>4284</v>
      </c>
      <c r="J11705" s="6" t="s">
        <v>7126</v>
      </c>
      <c r="K11705" s="17">
        <v>3</v>
      </c>
      <c r="L11705" s="17" t="s">
        <v>7730</v>
      </c>
      <c r="M11705" s="9">
        <v>1</v>
      </c>
      <c r="N11705" s="9"/>
      <c r="O11705" s="21"/>
      <c r="Q11705" s="29"/>
      <c r="U11705" s="17"/>
      <c r="V11705" s="2">
        <v>441</v>
      </c>
      <c r="Y11705" t="str">
        <f t="shared" si="718"/>
        <v/>
      </c>
      <c r="AA11705" t="str">
        <f t="shared" si="719"/>
        <v/>
      </c>
      <c r="AC11705" s="7"/>
      <c r="AD11705" t="s">
        <v>4284</v>
      </c>
      <c r="AE11705">
        <f t="shared" si="720"/>
        <v>0</v>
      </c>
      <c r="AG11705" s="2"/>
      <c r="AH11705" t="s">
        <v>5546</v>
      </c>
      <c r="AI11705" s="7" t="s">
        <v>4610</v>
      </c>
    </row>
    <row r="11706" spans="1:35" ht="11" customHeight="1" outlineLevel="1" x14ac:dyDescent="0.25">
      <c r="A11706" t="s">
        <v>1784</v>
      </c>
      <c r="C11706" s="2" t="s">
        <v>12455</v>
      </c>
      <c r="D11706" s="2">
        <v>417</v>
      </c>
      <c r="E11706" s="7">
        <v>1981</v>
      </c>
      <c r="F11706" s="5" t="s">
        <v>17</v>
      </c>
      <c r="H11706" s="5" t="s">
        <v>5398</v>
      </c>
      <c r="I11706" s="6" t="s">
        <v>21</v>
      </c>
      <c r="J11706" s="6" t="s">
        <v>7127</v>
      </c>
      <c r="K11706" s="17">
        <v>1</v>
      </c>
      <c r="L11706" s="17" t="s">
        <v>7730</v>
      </c>
      <c r="M11706" s="9">
        <v>1.6</v>
      </c>
      <c r="N11706" s="9"/>
      <c r="O11706" s="21"/>
      <c r="Q11706" s="29"/>
      <c r="U11706" s="17"/>
      <c r="V11706" s="2">
        <v>543</v>
      </c>
      <c r="Y11706" t="str">
        <f t="shared" si="718"/>
        <v/>
      </c>
      <c r="AA11706" t="str">
        <f t="shared" si="719"/>
        <v/>
      </c>
      <c r="AC11706" s="7"/>
      <c r="AD11706" t="s">
        <v>21</v>
      </c>
      <c r="AE11706">
        <f t="shared" si="720"/>
        <v>0</v>
      </c>
      <c r="AG11706" s="2"/>
      <c r="AH11706" t="s">
        <v>5546</v>
      </c>
      <c r="AI11706" s="7" t="s">
        <v>4610</v>
      </c>
    </row>
    <row r="11707" spans="1:35" ht="11" customHeight="1" outlineLevel="1" x14ac:dyDescent="0.25">
      <c r="A11707" t="s">
        <v>1784</v>
      </c>
      <c r="C11707" s="2" t="s">
        <v>12455</v>
      </c>
      <c r="D11707" s="2">
        <v>418</v>
      </c>
      <c r="E11707" s="7">
        <v>1981</v>
      </c>
      <c r="F11707" s="5" t="s">
        <v>18</v>
      </c>
      <c r="H11707" s="5" t="s">
        <v>5398</v>
      </c>
      <c r="I11707" s="6" t="s">
        <v>1785</v>
      </c>
      <c r="J11707" s="6" t="s">
        <v>7127</v>
      </c>
      <c r="K11707" s="17">
        <v>5</v>
      </c>
      <c r="L11707" s="17" t="s">
        <v>7730</v>
      </c>
      <c r="M11707" s="9">
        <v>1.6</v>
      </c>
      <c r="N11707" s="9"/>
      <c r="O11707" s="21"/>
      <c r="Q11707" s="29"/>
      <c r="U11707" s="17"/>
      <c r="V11707" s="2">
        <v>544</v>
      </c>
      <c r="Y11707" t="str">
        <f t="shared" si="718"/>
        <v/>
      </c>
      <c r="AA11707" t="str">
        <f t="shared" si="719"/>
        <v/>
      </c>
      <c r="AC11707" s="7"/>
      <c r="AD11707" t="s">
        <v>1785</v>
      </c>
      <c r="AE11707">
        <f t="shared" si="720"/>
        <v>0</v>
      </c>
      <c r="AG11707" s="2"/>
      <c r="AH11707" t="s">
        <v>2630</v>
      </c>
      <c r="AI11707" s="7" t="s">
        <v>4610</v>
      </c>
    </row>
    <row r="11708" spans="1:35" ht="11" customHeight="1" outlineLevel="1" x14ac:dyDescent="0.25">
      <c r="A11708" t="s">
        <v>1784</v>
      </c>
      <c r="C11708" s="2" t="s">
        <v>12455</v>
      </c>
      <c r="D11708" s="2">
        <v>474</v>
      </c>
      <c r="E11708" s="7">
        <v>1984</v>
      </c>
      <c r="F11708" s="5" t="s">
        <v>19</v>
      </c>
      <c r="H11708" s="5" t="s">
        <v>5398</v>
      </c>
      <c r="I11708" s="6" t="s">
        <v>1785</v>
      </c>
      <c r="J11708" s="6" t="s">
        <v>7128</v>
      </c>
      <c r="K11708" s="17">
        <v>5</v>
      </c>
      <c r="L11708" s="17" t="s">
        <v>7730</v>
      </c>
      <c r="M11708" s="9">
        <v>0.8</v>
      </c>
      <c r="N11708" s="9"/>
      <c r="O11708" s="21"/>
      <c r="Q11708" s="29"/>
      <c r="U11708" s="17"/>
      <c r="V11708" s="2">
        <v>598</v>
      </c>
      <c r="Y11708" t="str">
        <f t="shared" si="718"/>
        <v/>
      </c>
      <c r="AA11708" t="str">
        <f t="shared" si="719"/>
        <v/>
      </c>
      <c r="AC11708" s="7"/>
      <c r="AD11708" t="s">
        <v>1785</v>
      </c>
      <c r="AE11708">
        <f t="shared" si="720"/>
        <v>0</v>
      </c>
      <c r="AG11708" s="2"/>
      <c r="AH11708" t="s">
        <v>2630</v>
      </c>
      <c r="AI11708" s="7" t="s">
        <v>4610</v>
      </c>
    </row>
    <row r="11709" spans="1:35" ht="11" customHeight="1" outlineLevel="1" x14ac:dyDescent="0.25">
      <c r="A11709" t="s">
        <v>1784</v>
      </c>
      <c r="C11709" s="2" t="s">
        <v>12455</v>
      </c>
      <c r="D11709" s="2">
        <v>477</v>
      </c>
      <c r="E11709" s="7">
        <v>1984</v>
      </c>
      <c r="F11709" s="5" t="s">
        <v>20</v>
      </c>
      <c r="H11709" s="5" t="s">
        <v>5398</v>
      </c>
      <c r="I11709" s="6" t="s">
        <v>22</v>
      </c>
      <c r="J11709" s="6" t="s">
        <v>7128</v>
      </c>
      <c r="K11709" s="17">
        <v>3</v>
      </c>
      <c r="L11709" s="17" t="s">
        <v>7730</v>
      </c>
      <c r="M11709" s="9">
        <v>6</v>
      </c>
      <c r="N11709" s="9"/>
      <c r="O11709" s="21"/>
      <c r="Q11709" s="29"/>
      <c r="U11709" s="17"/>
      <c r="V11709" s="2">
        <v>601</v>
      </c>
      <c r="Y11709" t="str">
        <f t="shared" si="718"/>
        <v/>
      </c>
      <c r="AA11709" t="str">
        <f t="shared" si="719"/>
        <v/>
      </c>
      <c r="AC11709" s="7"/>
      <c r="AD11709" t="s">
        <v>22</v>
      </c>
      <c r="AE11709">
        <f t="shared" si="720"/>
        <v>0</v>
      </c>
      <c r="AG11709" s="2"/>
      <c r="AH11709" t="s">
        <v>5546</v>
      </c>
      <c r="AI11709" s="7" t="s">
        <v>4922</v>
      </c>
    </row>
    <row r="11710" spans="1:35" ht="11" customHeight="1" outlineLevel="1" x14ac:dyDescent="0.25">
      <c r="A11710" t="s">
        <v>1784</v>
      </c>
      <c r="C11710" s="2" t="s">
        <v>12455</v>
      </c>
      <c r="D11710" s="2" t="s">
        <v>7130</v>
      </c>
      <c r="E11710" s="7">
        <v>1984</v>
      </c>
      <c r="F11710" s="5" t="s">
        <v>23</v>
      </c>
      <c r="H11710" s="5" t="s">
        <v>5398</v>
      </c>
      <c r="I11710" s="6" t="s">
        <v>22</v>
      </c>
      <c r="J11710" s="6" t="s">
        <v>7129</v>
      </c>
      <c r="K11710" s="17">
        <v>3</v>
      </c>
      <c r="L11710" s="17" t="s">
        <v>7730</v>
      </c>
      <c r="M11710" s="9">
        <v>1</v>
      </c>
      <c r="N11710" s="9"/>
      <c r="O11710" s="21"/>
      <c r="Q11710" s="29"/>
      <c r="U11710" s="17"/>
      <c r="V11710" s="2">
        <v>608</v>
      </c>
      <c r="Y11710" t="str">
        <f t="shared" si="718"/>
        <v/>
      </c>
      <c r="AA11710" t="str">
        <f t="shared" si="719"/>
        <v/>
      </c>
      <c r="AC11710" s="7"/>
      <c r="AD11710" t="s">
        <v>22</v>
      </c>
      <c r="AE11710">
        <f t="shared" si="720"/>
        <v>0</v>
      </c>
      <c r="AG11710" s="2"/>
      <c r="AH11710" t="s">
        <v>5546</v>
      </c>
      <c r="AI11710" s="7" t="s">
        <v>4610</v>
      </c>
    </row>
    <row r="11711" spans="1:35" ht="11" customHeight="1" outlineLevel="1" x14ac:dyDescent="0.25">
      <c r="A11711" t="s">
        <v>1784</v>
      </c>
      <c r="C11711" s="2" t="s">
        <v>12455</v>
      </c>
      <c r="D11711" s="2" t="s">
        <v>7131</v>
      </c>
      <c r="E11711" s="7">
        <v>1984</v>
      </c>
      <c r="F11711" s="5" t="s">
        <v>24</v>
      </c>
      <c r="H11711" s="5" t="s">
        <v>5398</v>
      </c>
      <c r="I11711" s="6" t="s">
        <v>1785</v>
      </c>
      <c r="J11711" s="6" t="s">
        <v>7129</v>
      </c>
      <c r="K11711" s="17">
        <v>3</v>
      </c>
      <c r="L11711" s="17" t="s">
        <v>7730</v>
      </c>
      <c r="M11711" s="9">
        <v>1</v>
      </c>
      <c r="N11711" s="9"/>
      <c r="O11711" s="21"/>
      <c r="Q11711" s="29"/>
      <c r="U11711" s="17"/>
      <c r="V11711" s="2">
        <v>609</v>
      </c>
      <c r="Y11711" t="str">
        <f t="shared" si="718"/>
        <v/>
      </c>
      <c r="AA11711" t="str">
        <f t="shared" si="719"/>
        <v/>
      </c>
      <c r="AC11711" s="7"/>
      <c r="AD11711" t="s">
        <v>1785</v>
      </c>
      <c r="AE11711">
        <f t="shared" si="720"/>
        <v>0</v>
      </c>
      <c r="AG11711" s="2"/>
      <c r="AH11711" t="s">
        <v>2630</v>
      </c>
      <c r="AI11711" s="7" t="s">
        <v>4922</v>
      </c>
    </row>
    <row r="11712" spans="1:35" ht="11" customHeight="1" outlineLevel="1" x14ac:dyDescent="0.25">
      <c r="A11712" t="s">
        <v>1784</v>
      </c>
      <c r="C11712" s="2" t="s">
        <v>12455</v>
      </c>
      <c r="D11712" s="2">
        <v>488</v>
      </c>
      <c r="E11712" s="7">
        <v>1985</v>
      </c>
      <c r="F11712" s="5" t="s">
        <v>6172</v>
      </c>
      <c r="H11712" s="5" t="s">
        <v>5398</v>
      </c>
      <c r="I11712" s="6" t="s">
        <v>6173</v>
      </c>
      <c r="J11712" s="6" t="s">
        <v>7132</v>
      </c>
      <c r="K11712" s="17">
        <v>2</v>
      </c>
      <c r="L11712" s="17" t="s">
        <v>7730</v>
      </c>
      <c r="M11712" s="9">
        <v>0.8</v>
      </c>
      <c r="N11712" s="9"/>
      <c r="O11712" s="21"/>
      <c r="Q11712" s="29"/>
      <c r="T11712">
        <v>1</v>
      </c>
      <c r="U11712" s="17"/>
      <c r="V11712" s="2">
        <v>610</v>
      </c>
      <c r="Y11712" t="str">
        <f t="shared" si="718"/>
        <v/>
      </c>
      <c r="AA11712" t="str">
        <f t="shared" si="719"/>
        <v/>
      </c>
      <c r="AC11712" s="7"/>
      <c r="AD11712" t="s">
        <v>6173</v>
      </c>
      <c r="AE11712">
        <f t="shared" si="720"/>
        <v>0</v>
      </c>
      <c r="AG11712" s="2"/>
      <c r="AH11712" t="s">
        <v>3027</v>
      </c>
      <c r="AI11712" s="7" t="s">
        <v>4610</v>
      </c>
    </row>
    <row r="11713" spans="1:35" ht="11" customHeight="1" outlineLevel="1" x14ac:dyDescent="0.25">
      <c r="A11713" t="s">
        <v>1784</v>
      </c>
      <c r="C11713" s="2" t="s">
        <v>12455</v>
      </c>
      <c r="D11713" s="2" t="s">
        <v>7135</v>
      </c>
      <c r="E11713" s="7">
        <v>1995</v>
      </c>
      <c r="F11713" s="8" t="s">
        <v>22070</v>
      </c>
      <c r="H11713" s="5" t="s">
        <v>5398</v>
      </c>
      <c r="I11713" s="6" t="s">
        <v>7133</v>
      </c>
      <c r="J11713" s="6" t="s">
        <v>7134</v>
      </c>
      <c r="K11713" s="17">
        <v>3</v>
      </c>
      <c r="L11713" s="17" t="s">
        <v>7730</v>
      </c>
      <c r="M11713" s="9">
        <v>9</v>
      </c>
      <c r="N11713" s="9"/>
      <c r="O11713" s="21"/>
      <c r="Q11713" s="29"/>
      <c r="U11713" s="17"/>
      <c r="V11713" s="2" t="s">
        <v>6866</v>
      </c>
      <c r="Y11713" t="str">
        <f t="shared" si="718"/>
        <v/>
      </c>
      <c r="AA11713" t="str">
        <f t="shared" si="719"/>
        <v/>
      </c>
      <c r="AC11713" s="7"/>
      <c r="AD11713" t="s">
        <v>7133</v>
      </c>
      <c r="AE11713">
        <f t="shared" si="720"/>
        <v>0</v>
      </c>
      <c r="AG11713" s="2"/>
      <c r="AI11713" s="7"/>
    </row>
    <row r="11714" spans="1:35" ht="11" customHeight="1" outlineLevel="1" x14ac:dyDescent="0.25">
      <c r="A11714" t="s">
        <v>1784</v>
      </c>
      <c r="C11714" s="2" t="s">
        <v>12455</v>
      </c>
      <c r="D11714" s="2">
        <v>763</v>
      </c>
      <c r="E11714" s="7">
        <v>1995</v>
      </c>
      <c r="F11714" s="5" t="s">
        <v>5273</v>
      </c>
      <c r="H11714" s="5" t="s">
        <v>5398</v>
      </c>
      <c r="I11714" s="6" t="s">
        <v>1785</v>
      </c>
      <c r="J11714" s="6" t="s">
        <v>7136</v>
      </c>
      <c r="K11714" s="17">
        <v>1</v>
      </c>
      <c r="L11714" s="17" t="s">
        <v>7730</v>
      </c>
      <c r="M11714" s="9">
        <v>2</v>
      </c>
      <c r="N11714" s="9"/>
      <c r="O11714" s="21"/>
      <c r="Q11714" s="29"/>
      <c r="S11714">
        <v>1</v>
      </c>
      <c r="T11714">
        <v>1</v>
      </c>
      <c r="U11714" s="17"/>
      <c r="V11714" s="2">
        <v>884</v>
      </c>
      <c r="Y11714" t="str">
        <f t="shared" si="718"/>
        <v/>
      </c>
      <c r="Z11714">
        <v>1</v>
      </c>
      <c r="AA11714" t="str">
        <f t="shared" si="719"/>
        <v/>
      </c>
      <c r="AC11714" s="7"/>
      <c r="AD11714" t="s">
        <v>1785</v>
      </c>
      <c r="AE11714">
        <f t="shared" si="720"/>
        <v>0</v>
      </c>
      <c r="AG11714" s="2"/>
      <c r="AH11714" t="s">
        <v>2630</v>
      </c>
      <c r="AI11714" s="7" t="s">
        <v>4922</v>
      </c>
    </row>
    <row r="11715" spans="1:35" ht="11" customHeight="1" outlineLevel="1" x14ac:dyDescent="0.25">
      <c r="A11715" t="s">
        <v>1784</v>
      </c>
      <c r="C11715" s="2" t="s">
        <v>12455</v>
      </c>
      <c r="D11715" s="2" t="s">
        <v>8587</v>
      </c>
      <c r="E11715" s="7">
        <v>1995</v>
      </c>
      <c r="F11715" s="8" t="s">
        <v>22236</v>
      </c>
      <c r="H11715" s="5" t="s">
        <v>5398</v>
      </c>
      <c r="I11715" s="6" t="s">
        <v>1785</v>
      </c>
      <c r="J11715" s="6" t="s">
        <v>7136</v>
      </c>
      <c r="K11715" s="17">
        <v>1</v>
      </c>
      <c r="L11715" s="17" t="s">
        <v>7730</v>
      </c>
      <c r="M11715" s="9">
        <v>3</v>
      </c>
      <c r="N11715" s="9"/>
      <c r="O11715" s="21"/>
      <c r="Q11715" s="29"/>
      <c r="U11715" s="17"/>
      <c r="V11715" s="2"/>
      <c r="Y11715">
        <f t="shared" si="718"/>
        <v>1</v>
      </c>
      <c r="Z11715">
        <v>1</v>
      </c>
      <c r="AA11715" t="str">
        <f t="shared" si="719"/>
        <v/>
      </c>
      <c r="AC11715" s="7"/>
      <c r="AD11715" t="s">
        <v>1785</v>
      </c>
      <c r="AE11715">
        <f t="shared" si="720"/>
        <v>0</v>
      </c>
      <c r="AG11715" s="2"/>
      <c r="AH11715" t="s">
        <v>8588</v>
      </c>
      <c r="AI11715" s="7" t="s">
        <v>4922</v>
      </c>
    </row>
    <row r="11716" spans="1:35" ht="11" customHeight="1" outlineLevel="1" x14ac:dyDescent="0.25">
      <c r="A11716" t="s">
        <v>1784</v>
      </c>
      <c r="C11716" s="2" t="s">
        <v>12455</v>
      </c>
      <c r="D11716" s="2">
        <v>844</v>
      </c>
      <c r="E11716" s="7">
        <v>1998</v>
      </c>
      <c r="F11716" s="5" t="s">
        <v>6855</v>
      </c>
      <c r="H11716" s="5" t="s">
        <v>5398</v>
      </c>
      <c r="I11716" s="6" t="s">
        <v>4285</v>
      </c>
      <c r="J11716" s="6" t="s">
        <v>7078</v>
      </c>
      <c r="K11716" s="17">
        <v>6</v>
      </c>
      <c r="L11716" s="17" t="s">
        <v>7730</v>
      </c>
      <c r="M11716" s="9">
        <v>4</v>
      </c>
      <c r="N11716" s="9"/>
      <c r="O11716" s="21"/>
      <c r="Q11716" s="29"/>
      <c r="U11716" s="17"/>
      <c r="V11716" s="2">
        <v>959</v>
      </c>
      <c r="Y11716" t="str">
        <f t="shared" si="718"/>
        <v/>
      </c>
      <c r="AA11716" t="str">
        <f t="shared" si="719"/>
        <v/>
      </c>
      <c r="AC11716" s="7"/>
      <c r="AD11716" t="s">
        <v>4285</v>
      </c>
      <c r="AE11716">
        <f t="shared" si="720"/>
        <v>0</v>
      </c>
      <c r="AG11716" s="2"/>
      <c r="AH11716" t="s">
        <v>5546</v>
      </c>
      <c r="AI11716" s="7" t="s">
        <v>4610</v>
      </c>
    </row>
    <row r="11717" spans="1:35" ht="11" customHeight="1" outlineLevel="1" x14ac:dyDescent="0.25">
      <c r="A11717" t="s">
        <v>1784</v>
      </c>
      <c r="C11717" s="2" t="s">
        <v>12455</v>
      </c>
      <c r="D11717" s="2">
        <v>966</v>
      </c>
      <c r="E11717" s="7">
        <v>2002</v>
      </c>
      <c r="F11717" s="5" t="s">
        <v>620</v>
      </c>
      <c r="H11717" s="5" t="s">
        <v>5398</v>
      </c>
      <c r="I11717" s="6" t="s">
        <v>5399</v>
      </c>
      <c r="J11717" s="6" t="s">
        <v>7137</v>
      </c>
      <c r="K11717" s="17">
        <v>1</v>
      </c>
      <c r="L11717" s="17" t="s">
        <v>7730</v>
      </c>
      <c r="M11717" s="9">
        <v>4</v>
      </c>
      <c r="N11717" s="9"/>
      <c r="O11717" s="21"/>
      <c r="Q11717" s="29"/>
      <c r="S11717">
        <v>1</v>
      </c>
      <c r="T11717">
        <v>1</v>
      </c>
      <c r="U11717" s="17"/>
      <c r="V11717" s="2">
        <v>1051</v>
      </c>
      <c r="Y11717" t="str">
        <f t="shared" si="718"/>
        <v/>
      </c>
      <c r="AA11717" t="str">
        <f t="shared" si="719"/>
        <v/>
      </c>
      <c r="AC11717" s="7"/>
      <c r="AD11717" t="s">
        <v>5399</v>
      </c>
      <c r="AE11717">
        <f t="shared" si="720"/>
        <v>1</v>
      </c>
      <c r="AG11717" s="2"/>
      <c r="AH11717" t="s">
        <v>4921</v>
      </c>
      <c r="AI11717" s="7" t="s">
        <v>4922</v>
      </c>
    </row>
    <row r="11718" spans="1:35" ht="11" customHeight="1" outlineLevel="1" x14ac:dyDescent="0.25">
      <c r="A11718" t="s">
        <v>1784</v>
      </c>
      <c r="C11718" s="2" t="s">
        <v>12455</v>
      </c>
      <c r="D11718" s="2">
        <v>1351</v>
      </c>
      <c r="E11718" s="7">
        <v>2008</v>
      </c>
      <c r="F11718" s="5" t="s">
        <v>7138</v>
      </c>
      <c r="H11718" s="5" t="s">
        <v>5398</v>
      </c>
      <c r="I11718" s="6" t="s">
        <v>15733</v>
      </c>
      <c r="J11718" s="6" t="s">
        <v>15734</v>
      </c>
      <c r="K11718" s="17">
        <v>4</v>
      </c>
      <c r="L11718" s="17" t="s">
        <v>7730</v>
      </c>
      <c r="M11718" s="9">
        <v>1.75</v>
      </c>
      <c r="N11718" s="9"/>
      <c r="O11718" s="21"/>
      <c r="Q11718" s="29"/>
      <c r="U11718" s="17"/>
      <c r="V11718" s="2"/>
      <c r="Y11718" t="str">
        <f t="shared" si="718"/>
        <v/>
      </c>
      <c r="AA11718" t="str">
        <f t="shared" si="719"/>
        <v/>
      </c>
      <c r="AC11718" s="7"/>
      <c r="AD11718" t="s">
        <v>15733</v>
      </c>
      <c r="AE11718">
        <f t="shared" si="720"/>
        <v>0</v>
      </c>
      <c r="AG11718" s="2"/>
      <c r="AI11718" s="7"/>
    </row>
    <row r="11719" spans="1:35" ht="11" customHeight="1" outlineLevel="1" x14ac:dyDescent="0.25">
      <c r="A11719" t="s">
        <v>1784</v>
      </c>
      <c r="C11719" s="2" t="s">
        <v>12455</v>
      </c>
      <c r="D11719" s="2">
        <v>1352</v>
      </c>
      <c r="E11719" s="7">
        <v>2008</v>
      </c>
      <c r="F11719" s="5" t="s">
        <v>4261</v>
      </c>
      <c r="H11719" s="5" t="s">
        <v>5398</v>
      </c>
      <c r="I11719" s="6" t="s">
        <v>15733</v>
      </c>
      <c r="J11719" s="6" t="s">
        <v>15734</v>
      </c>
      <c r="K11719" s="17">
        <v>4</v>
      </c>
      <c r="L11719" s="17" t="s">
        <v>7730</v>
      </c>
      <c r="M11719" s="9">
        <v>1.75</v>
      </c>
      <c r="N11719" s="9"/>
      <c r="O11719" s="21"/>
      <c r="Q11719" s="29"/>
      <c r="T11719">
        <v>1</v>
      </c>
      <c r="U11719" s="17"/>
      <c r="V11719" s="2"/>
      <c r="Y11719" t="str">
        <f t="shared" si="718"/>
        <v/>
      </c>
      <c r="AA11719" t="str">
        <f t="shared" si="719"/>
        <v/>
      </c>
      <c r="AC11719" s="7"/>
      <c r="AD11719" t="s">
        <v>15733</v>
      </c>
      <c r="AE11719">
        <f t="shared" si="720"/>
        <v>0</v>
      </c>
      <c r="AG11719" s="2"/>
      <c r="AI11719" s="7"/>
    </row>
    <row r="11720" spans="1:35" ht="11" customHeight="1" outlineLevel="1" x14ac:dyDescent="0.25">
      <c r="A11720" t="s">
        <v>1784</v>
      </c>
      <c r="C11720" s="2" t="s">
        <v>12455</v>
      </c>
      <c r="D11720" s="2">
        <v>1353</v>
      </c>
      <c r="E11720" s="7">
        <v>2008</v>
      </c>
      <c r="F11720" s="5" t="s">
        <v>15731</v>
      </c>
      <c r="H11720" s="5" t="s">
        <v>5398</v>
      </c>
      <c r="I11720" s="6" t="s">
        <v>15733</v>
      </c>
      <c r="J11720" s="6" t="s">
        <v>15734</v>
      </c>
      <c r="K11720" s="17">
        <v>4</v>
      </c>
      <c r="L11720" s="17" t="s">
        <v>7730</v>
      </c>
      <c r="M11720" s="9">
        <v>1.75</v>
      </c>
      <c r="N11720" s="9"/>
      <c r="O11720" s="21"/>
      <c r="Q11720" s="29"/>
      <c r="U11720" s="17"/>
      <c r="V11720" s="2"/>
      <c r="Y11720" t="str">
        <f t="shared" si="718"/>
        <v/>
      </c>
      <c r="AA11720" t="str">
        <f t="shared" si="719"/>
        <v/>
      </c>
      <c r="AC11720" s="7"/>
      <c r="AD11720" t="s">
        <v>15733</v>
      </c>
      <c r="AE11720">
        <f t="shared" si="720"/>
        <v>0</v>
      </c>
      <c r="AG11720" s="2"/>
      <c r="AI11720" s="7"/>
    </row>
    <row r="11721" spans="1:35" ht="11" customHeight="1" outlineLevel="1" x14ac:dyDescent="0.25">
      <c r="A11721" t="s">
        <v>1784</v>
      </c>
      <c r="C11721" s="2" t="s">
        <v>12455</v>
      </c>
      <c r="D11721" s="2">
        <v>1354</v>
      </c>
      <c r="E11721" s="7">
        <v>2008</v>
      </c>
      <c r="F11721" s="5" t="s">
        <v>15732</v>
      </c>
      <c r="H11721" s="5" t="s">
        <v>5398</v>
      </c>
      <c r="I11721" s="6" t="s">
        <v>15733</v>
      </c>
      <c r="J11721" s="6" t="s">
        <v>15734</v>
      </c>
      <c r="K11721" s="17">
        <v>4</v>
      </c>
      <c r="L11721" s="17" t="s">
        <v>7730</v>
      </c>
      <c r="M11721" s="9">
        <v>1.75</v>
      </c>
      <c r="N11721" s="9"/>
      <c r="O11721" s="21"/>
      <c r="Q11721" s="29"/>
      <c r="U11721" s="17"/>
      <c r="V11721" s="2"/>
      <c r="Y11721" t="str">
        <f t="shared" si="718"/>
        <v/>
      </c>
      <c r="AA11721" t="str">
        <f t="shared" si="719"/>
        <v/>
      </c>
      <c r="AC11721" s="7"/>
      <c r="AD11721" t="s">
        <v>15733</v>
      </c>
      <c r="AE11721">
        <f t="shared" si="720"/>
        <v>0</v>
      </c>
      <c r="AG11721" s="2"/>
      <c r="AI11721" s="7"/>
    </row>
    <row r="11722" spans="1:35" ht="11" customHeight="1" outlineLevel="1" x14ac:dyDescent="0.25">
      <c r="A11722" t="s">
        <v>1784</v>
      </c>
      <c r="C11722" s="2" t="s">
        <v>12455</v>
      </c>
      <c r="D11722" s="2" t="s">
        <v>15735</v>
      </c>
      <c r="E11722" s="7">
        <v>2008</v>
      </c>
      <c r="F11722" s="5" t="s">
        <v>10260</v>
      </c>
      <c r="H11722" s="5" t="s">
        <v>5398</v>
      </c>
      <c r="I11722" s="6" t="s">
        <v>15733</v>
      </c>
      <c r="J11722" s="6" t="s">
        <v>15734</v>
      </c>
      <c r="K11722" s="17">
        <v>4</v>
      </c>
      <c r="L11722" s="17" t="s">
        <v>7730</v>
      </c>
      <c r="M11722" s="9">
        <v>7</v>
      </c>
      <c r="N11722" s="9"/>
      <c r="O11722" s="21"/>
      <c r="Q11722" s="29"/>
      <c r="U11722" s="17"/>
      <c r="V11722" s="2"/>
      <c r="Y11722" t="str">
        <f t="shared" si="718"/>
        <v/>
      </c>
      <c r="AA11722">
        <f t="shared" si="719"/>
        <v>1</v>
      </c>
      <c r="AC11722" s="7"/>
      <c r="AD11722" t="s">
        <v>15733</v>
      </c>
      <c r="AE11722">
        <f t="shared" si="720"/>
        <v>0</v>
      </c>
      <c r="AG11722" s="2"/>
      <c r="AI11722" s="7"/>
    </row>
    <row r="11723" spans="1:35" ht="11" customHeight="1" outlineLevel="1" x14ac:dyDescent="0.25">
      <c r="A11723" t="s">
        <v>1784</v>
      </c>
      <c r="C11723" s="2" t="s">
        <v>12455</v>
      </c>
      <c r="D11723" s="2">
        <v>1359</v>
      </c>
      <c r="E11723" s="7">
        <v>2008</v>
      </c>
      <c r="F11723" s="5" t="s">
        <v>14425</v>
      </c>
      <c r="H11723" s="5" t="s">
        <v>5398</v>
      </c>
      <c r="I11723" s="6" t="s">
        <v>15733</v>
      </c>
      <c r="J11723" s="6" t="s">
        <v>15734</v>
      </c>
      <c r="K11723" s="17">
        <v>4</v>
      </c>
      <c r="L11723" s="17" t="s">
        <v>7730</v>
      </c>
      <c r="M11723" s="9">
        <v>5</v>
      </c>
      <c r="N11723" s="9"/>
      <c r="O11723" s="21"/>
      <c r="Q11723" s="29"/>
      <c r="U11723" s="17"/>
      <c r="V11723" s="2"/>
      <c r="Y11723" t="str">
        <f t="shared" si="718"/>
        <v/>
      </c>
      <c r="AA11723">
        <f t="shared" si="719"/>
        <v>1</v>
      </c>
      <c r="AC11723" s="7"/>
      <c r="AD11723" t="s">
        <v>15733</v>
      </c>
      <c r="AE11723">
        <f t="shared" si="720"/>
        <v>0</v>
      </c>
      <c r="AG11723" s="2"/>
      <c r="AI11723" s="7"/>
    </row>
    <row r="11724" spans="1:35" ht="11" customHeight="1" outlineLevel="1" x14ac:dyDescent="0.25">
      <c r="A11724" t="s">
        <v>1784</v>
      </c>
      <c r="C11724" s="2" t="s">
        <v>12455</v>
      </c>
      <c r="D11724" s="2">
        <v>1460</v>
      </c>
      <c r="E11724" s="7">
        <v>2009</v>
      </c>
      <c r="F11724" s="5" t="s">
        <v>7138</v>
      </c>
      <c r="H11724" s="5" t="s">
        <v>5398</v>
      </c>
      <c r="I11724" s="6" t="s">
        <v>7140</v>
      </c>
      <c r="J11724" s="6" t="s">
        <v>989</v>
      </c>
      <c r="K11724" s="17">
        <v>1</v>
      </c>
      <c r="L11724" s="17" t="s">
        <v>7730</v>
      </c>
      <c r="M11724" s="9">
        <v>2</v>
      </c>
      <c r="N11724" s="9"/>
      <c r="O11724" s="21"/>
      <c r="Q11724" s="29"/>
      <c r="U11724" s="17"/>
      <c r="V11724" s="2" t="s">
        <v>6866</v>
      </c>
      <c r="Y11724" t="str">
        <f t="shared" si="718"/>
        <v/>
      </c>
      <c r="AA11724" t="str">
        <f t="shared" si="719"/>
        <v/>
      </c>
      <c r="AC11724" s="7"/>
      <c r="AD11724" t="s">
        <v>7140</v>
      </c>
      <c r="AE11724">
        <f t="shared" si="720"/>
        <v>0</v>
      </c>
      <c r="AG11724" s="2"/>
      <c r="AI11724" s="7"/>
    </row>
    <row r="11725" spans="1:35" ht="11" customHeight="1" outlineLevel="1" x14ac:dyDescent="0.25">
      <c r="A11725" t="s">
        <v>1784</v>
      </c>
      <c r="C11725" s="2" t="s">
        <v>12455</v>
      </c>
      <c r="D11725" s="2">
        <v>1461</v>
      </c>
      <c r="E11725" s="7">
        <v>2009</v>
      </c>
      <c r="F11725" s="5" t="s">
        <v>4261</v>
      </c>
      <c r="H11725" s="5" t="s">
        <v>5398</v>
      </c>
      <c r="I11725" s="6" t="s">
        <v>1785</v>
      </c>
      <c r="J11725" s="6" t="s">
        <v>989</v>
      </c>
      <c r="K11725" s="17">
        <v>1</v>
      </c>
      <c r="L11725" s="17" t="s">
        <v>7730</v>
      </c>
      <c r="M11725" s="9">
        <v>2</v>
      </c>
      <c r="N11725" s="9"/>
      <c r="O11725" s="21"/>
      <c r="Q11725" s="29"/>
      <c r="U11725" s="17"/>
      <c r="V11725" s="2" t="s">
        <v>6866</v>
      </c>
      <c r="Y11725" t="str">
        <f t="shared" si="718"/>
        <v/>
      </c>
      <c r="AA11725" t="str">
        <f t="shared" si="719"/>
        <v/>
      </c>
      <c r="AC11725" s="7"/>
      <c r="AD11725" t="s">
        <v>1785</v>
      </c>
      <c r="AE11725">
        <f t="shared" si="720"/>
        <v>0</v>
      </c>
      <c r="AG11725" s="2"/>
      <c r="AI11725" s="7"/>
    </row>
    <row r="11726" spans="1:35" ht="11" customHeight="1" outlineLevel="1" x14ac:dyDescent="0.25">
      <c r="A11726" t="s">
        <v>1784</v>
      </c>
      <c r="C11726" s="2" t="s">
        <v>12455</v>
      </c>
      <c r="D11726" s="2">
        <v>1462</v>
      </c>
      <c r="E11726" s="7">
        <v>2009</v>
      </c>
      <c r="F11726" s="5" t="s">
        <v>7139</v>
      </c>
      <c r="H11726" s="5" t="s">
        <v>5398</v>
      </c>
      <c r="I11726" s="6" t="s">
        <v>4281</v>
      </c>
      <c r="J11726" s="6" t="s">
        <v>989</v>
      </c>
      <c r="K11726" s="17">
        <v>1</v>
      </c>
      <c r="L11726" s="17" t="s">
        <v>7730</v>
      </c>
      <c r="M11726" s="9">
        <v>2</v>
      </c>
      <c r="N11726" s="9"/>
      <c r="O11726" s="21"/>
      <c r="Q11726" s="29"/>
      <c r="U11726" s="17"/>
      <c r="V11726" s="2" t="s">
        <v>6866</v>
      </c>
      <c r="Y11726" t="str">
        <f t="shared" si="718"/>
        <v/>
      </c>
      <c r="AA11726" t="str">
        <f t="shared" si="719"/>
        <v/>
      </c>
      <c r="AC11726" s="7"/>
      <c r="AD11726" t="s">
        <v>4281</v>
      </c>
      <c r="AE11726">
        <f t="shared" si="720"/>
        <v>0</v>
      </c>
      <c r="AG11726" s="2"/>
      <c r="AI11726" s="7"/>
    </row>
    <row r="11727" spans="1:35" ht="11" customHeight="1" outlineLevel="1" x14ac:dyDescent="0.25">
      <c r="A11727" t="s">
        <v>1784</v>
      </c>
      <c r="C11727" s="2" t="s">
        <v>12455</v>
      </c>
      <c r="D11727" s="2">
        <v>1463</v>
      </c>
      <c r="E11727" s="7">
        <v>2009</v>
      </c>
      <c r="F11727" s="5" t="s">
        <v>1765</v>
      </c>
      <c r="H11727" s="5" t="s">
        <v>5398</v>
      </c>
      <c r="I11727" s="6" t="s">
        <v>5549</v>
      </c>
      <c r="J11727" s="6" t="s">
        <v>989</v>
      </c>
      <c r="K11727" s="17">
        <v>1</v>
      </c>
      <c r="L11727" s="17" t="s">
        <v>7730</v>
      </c>
      <c r="M11727" s="9">
        <v>2</v>
      </c>
      <c r="N11727" s="9"/>
      <c r="O11727" s="21"/>
      <c r="Q11727" s="29"/>
      <c r="U11727" s="17"/>
      <c r="V11727" s="2" t="s">
        <v>6866</v>
      </c>
      <c r="Y11727" t="str">
        <f t="shared" si="718"/>
        <v/>
      </c>
      <c r="AA11727" t="str">
        <f t="shared" si="719"/>
        <v/>
      </c>
      <c r="AC11727" s="7"/>
      <c r="AD11727" t="s">
        <v>5549</v>
      </c>
      <c r="AE11727">
        <f t="shared" si="720"/>
        <v>0</v>
      </c>
      <c r="AG11727" s="2"/>
      <c r="AI11727" s="7"/>
    </row>
    <row r="11728" spans="1:35" ht="11" customHeight="1" outlineLevel="1" x14ac:dyDescent="0.25">
      <c r="A11728" t="s">
        <v>1784</v>
      </c>
      <c r="C11728" s="2" t="s">
        <v>12455</v>
      </c>
      <c r="D11728" s="2" t="s">
        <v>8584</v>
      </c>
      <c r="E11728" s="7">
        <v>2009</v>
      </c>
      <c r="F11728" s="5" t="s">
        <v>8046</v>
      </c>
      <c r="H11728" s="5" t="s">
        <v>5398</v>
      </c>
      <c r="I11728" s="6" t="s">
        <v>7143</v>
      </c>
      <c r="J11728" s="6" t="s">
        <v>989</v>
      </c>
      <c r="K11728" s="17">
        <v>1</v>
      </c>
      <c r="L11728" s="17" t="s">
        <v>7730</v>
      </c>
      <c r="M11728" s="9">
        <v>0</v>
      </c>
      <c r="N11728" s="9"/>
      <c r="O11728" s="21"/>
      <c r="Q11728" s="29"/>
      <c r="U11728" s="17"/>
      <c r="V11728" s="2" t="s">
        <v>6866</v>
      </c>
      <c r="Y11728" t="str">
        <f t="shared" si="718"/>
        <v/>
      </c>
      <c r="AA11728" t="str">
        <f t="shared" si="719"/>
        <v/>
      </c>
      <c r="AC11728" s="7"/>
      <c r="AD11728" t="s">
        <v>7143</v>
      </c>
      <c r="AE11728">
        <f t="shared" si="720"/>
        <v>0</v>
      </c>
      <c r="AG11728" s="2"/>
      <c r="AI11728" s="7"/>
    </row>
    <row r="11729" spans="1:49" ht="11" customHeight="1" outlineLevel="1" x14ac:dyDescent="0.25">
      <c r="A11729" t="s">
        <v>1784</v>
      </c>
      <c r="C11729" s="2" t="s">
        <v>12455</v>
      </c>
      <c r="D11729" s="2">
        <v>1464</v>
      </c>
      <c r="E11729" s="7">
        <v>2009</v>
      </c>
      <c r="F11729" s="5" t="s">
        <v>7138</v>
      </c>
      <c r="H11729" s="5" t="s">
        <v>5398</v>
      </c>
      <c r="I11729" s="6" t="s">
        <v>7143</v>
      </c>
      <c r="J11729" s="6" t="s">
        <v>989</v>
      </c>
      <c r="K11729" s="17">
        <v>1</v>
      </c>
      <c r="L11729" s="17" t="s">
        <v>7730</v>
      </c>
      <c r="M11729" s="9">
        <v>1.75</v>
      </c>
      <c r="N11729" s="9"/>
      <c r="O11729" s="21"/>
      <c r="Q11729" s="29"/>
      <c r="U11729" s="17"/>
      <c r="V11729" s="2" t="s">
        <v>6866</v>
      </c>
      <c r="Y11729" t="str">
        <f t="shared" si="718"/>
        <v/>
      </c>
      <c r="AA11729" t="str">
        <f t="shared" si="719"/>
        <v/>
      </c>
      <c r="AC11729" s="7"/>
      <c r="AD11729" t="s">
        <v>7143</v>
      </c>
      <c r="AE11729">
        <f t="shared" si="720"/>
        <v>0</v>
      </c>
      <c r="AG11729" s="2"/>
      <c r="AI11729" s="7"/>
    </row>
    <row r="11730" spans="1:49" ht="11" customHeight="1" outlineLevel="1" x14ac:dyDescent="0.25">
      <c r="A11730" t="s">
        <v>1784</v>
      </c>
      <c r="C11730" s="2" t="s">
        <v>12455</v>
      </c>
      <c r="D11730" s="2">
        <v>1465</v>
      </c>
      <c r="E11730" s="7">
        <v>2009</v>
      </c>
      <c r="F11730" s="5" t="s">
        <v>4261</v>
      </c>
      <c r="H11730" s="5" t="s">
        <v>5398</v>
      </c>
      <c r="I11730" s="6" t="s">
        <v>5549</v>
      </c>
      <c r="J11730" s="6" t="s">
        <v>989</v>
      </c>
      <c r="K11730" s="17">
        <v>1</v>
      </c>
      <c r="L11730" s="17" t="s">
        <v>7730</v>
      </c>
      <c r="M11730" s="9">
        <v>1.75</v>
      </c>
      <c r="N11730" s="9"/>
      <c r="O11730" s="21"/>
      <c r="Q11730" s="29"/>
      <c r="U11730" s="17"/>
      <c r="V11730" s="2" t="s">
        <v>6866</v>
      </c>
      <c r="Y11730" t="str">
        <f t="shared" si="718"/>
        <v/>
      </c>
      <c r="AA11730" t="str">
        <f t="shared" si="719"/>
        <v/>
      </c>
      <c r="AC11730" s="7"/>
      <c r="AD11730" t="s">
        <v>5549</v>
      </c>
      <c r="AE11730">
        <f t="shared" si="720"/>
        <v>0</v>
      </c>
      <c r="AG11730" s="2"/>
      <c r="AI11730" s="7"/>
    </row>
    <row r="11731" spans="1:49" ht="11" customHeight="1" outlineLevel="1" x14ac:dyDescent="0.25">
      <c r="A11731" t="s">
        <v>1784</v>
      </c>
      <c r="C11731" s="2" t="s">
        <v>12455</v>
      </c>
      <c r="D11731" s="2">
        <v>1466</v>
      </c>
      <c r="E11731" s="7">
        <v>2009</v>
      </c>
      <c r="F11731" s="5" t="s">
        <v>7139</v>
      </c>
      <c r="H11731" s="5" t="s">
        <v>5398</v>
      </c>
      <c r="I11731" s="6" t="s">
        <v>7143</v>
      </c>
      <c r="J11731" s="6" t="s">
        <v>989</v>
      </c>
      <c r="K11731" s="17">
        <v>1</v>
      </c>
      <c r="L11731" s="17" t="s">
        <v>7730</v>
      </c>
      <c r="M11731" s="9">
        <v>1.75</v>
      </c>
      <c r="N11731" s="9"/>
      <c r="O11731" s="21"/>
      <c r="Q11731" s="29"/>
      <c r="U11731" s="17"/>
      <c r="V11731" s="2" t="s">
        <v>6866</v>
      </c>
      <c r="Y11731" t="str">
        <f t="shared" si="718"/>
        <v/>
      </c>
      <c r="AA11731" t="str">
        <f t="shared" si="719"/>
        <v/>
      </c>
      <c r="AC11731" s="7"/>
      <c r="AD11731" t="s">
        <v>7143</v>
      </c>
      <c r="AE11731">
        <f t="shared" si="720"/>
        <v>0</v>
      </c>
      <c r="AG11731" s="2"/>
      <c r="AI11731" s="7"/>
    </row>
    <row r="11732" spans="1:49" ht="11" customHeight="1" outlineLevel="1" x14ac:dyDescent="0.25">
      <c r="A11732" t="s">
        <v>1784</v>
      </c>
      <c r="C11732" s="2" t="s">
        <v>12455</v>
      </c>
      <c r="D11732" s="2">
        <v>1467</v>
      </c>
      <c r="E11732" s="7">
        <v>2009</v>
      </c>
      <c r="F11732" s="5" t="s">
        <v>1765</v>
      </c>
      <c r="H11732" s="5" t="s">
        <v>5398</v>
      </c>
      <c r="I11732" s="6" t="s">
        <v>7144</v>
      </c>
      <c r="J11732" s="6" t="s">
        <v>989</v>
      </c>
      <c r="K11732" s="17">
        <v>1</v>
      </c>
      <c r="L11732" s="17" t="s">
        <v>7730</v>
      </c>
      <c r="M11732" s="9">
        <v>1.75</v>
      </c>
      <c r="N11732" s="9"/>
      <c r="O11732" s="21"/>
      <c r="Q11732" s="29"/>
      <c r="U11732" s="17"/>
      <c r="V11732" s="2" t="s">
        <v>6866</v>
      </c>
      <c r="Y11732" t="str">
        <f t="shared" si="718"/>
        <v/>
      </c>
      <c r="AA11732" t="str">
        <f t="shared" si="719"/>
        <v/>
      </c>
      <c r="AC11732" s="7"/>
      <c r="AD11732" t="s">
        <v>7144</v>
      </c>
      <c r="AE11732">
        <f t="shared" si="720"/>
        <v>0</v>
      </c>
      <c r="AG11732" s="2"/>
      <c r="AI11732" s="7"/>
    </row>
    <row r="11733" spans="1:49" ht="11" customHeight="1" outlineLevel="1" x14ac:dyDescent="0.25">
      <c r="A11733" t="s">
        <v>1784</v>
      </c>
      <c r="C11733" s="2" t="s">
        <v>12455</v>
      </c>
      <c r="D11733" s="2" t="s">
        <v>7141</v>
      </c>
      <c r="E11733" s="7">
        <v>2009</v>
      </c>
      <c r="F11733" s="5" t="s">
        <v>7142</v>
      </c>
      <c r="H11733" s="5" t="s">
        <v>5398</v>
      </c>
      <c r="I11733" s="6" t="s">
        <v>7145</v>
      </c>
      <c r="J11733" s="6" t="s">
        <v>989</v>
      </c>
      <c r="K11733" s="17">
        <v>1</v>
      </c>
      <c r="L11733" s="17" t="s">
        <v>7730</v>
      </c>
      <c r="M11733" s="9">
        <v>8</v>
      </c>
      <c r="N11733" s="9"/>
      <c r="O11733" s="21"/>
      <c r="Q11733" s="29"/>
      <c r="U11733" s="17"/>
      <c r="V11733" s="2" t="s">
        <v>6866</v>
      </c>
      <c r="Y11733" t="str">
        <f t="shared" si="718"/>
        <v/>
      </c>
      <c r="AA11733" t="str">
        <f t="shared" si="719"/>
        <v/>
      </c>
      <c r="AC11733" s="7"/>
      <c r="AD11733" t="s">
        <v>7145</v>
      </c>
      <c r="AE11733">
        <f t="shared" si="720"/>
        <v>0</v>
      </c>
      <c r="AG11733" s="2"/>
      <c r="AI11733" s="7"/>
    </row>
    <row r="11734" spans="1:49" ht="11" customHeight="1" outlineLevel="1" x14ac:dyDescent="0.25">
      <c r="A11734" t="s">
        <v>1784</v>
      </c>
      <c r="C11734" s="2" t="s">
        <v>12455</v>
      </c>
      <c r="D11734" s="2">
        <v>1468</v>
      </c>
      <c r="E11734" s="7">
        <v>2009</v>
      </c>
      <c r="F11734" s="5" t="s">
        <v>5964</v>
      </c>
      <c r="H11734" s="5" t="s">
        <v>5398</v>
      </c>
      <c r="I11734" s="6" t="s">
        <v>7143</v>
      </c>
      <c r="J11734" s="6" t="s">
        <v>989</v>
      </c>
      <c r="K11734" s="17">
        <v>1</v>
      </c>
      <c r="L11734" s="17" t="s">
        <v>7730</v>
      </c>
      <c r="M11734" s="9">
        <v>7</v>
      </c>
      <c r="N11734" s="9"/>
      <c r="O11734" s="21"/>
      <c r="Q11734" s="29"/>
      <c r="U11734" s="17"/>
      <c r="V11734" s="2" t="s">
        <v>6866</v>
      </c>
      <c r="Y11734" t="str">
        <f t="shared" si="718"/>
        <v/>
      </c>
      <c r="AA11734" t="str">
        <f t="shared" si="719"/>
        <v/>
      </c>
      <c r="AC11734" s="7"/>
      <c r="AD11734" t="s">
        <v>7143</v>
      </c>
      <c r="AE11734">
        <f t="shared" si="720"/>
        <v>0</v>
      </c>
      <c r="AG11734" s="2"/>
      <c r="AI11734" s="7"/>
    </row>
    <row r="11735" spans="1:49" ht="11" customHeight="1" outlineLevel="1" x14ac:dyDescent="0.25">
      <c r="A11735" t="s">
        <v>1784</v>
      </c>
      <c r="C11735" s="2" t="s">
        <v>12455</v>
      </c>
      <c r="D11735" s="2" t="s">
        <v>9027</v>
      </c>
      <c r="E11735" s="7">
        <v>2009</v>
      </c>
      <c r="F11735" s="5" t="s">
        <v>21675</v>
      </c>
      <c r="H11735" s="5" t="s">
        <v>5398</v>
      </c>
      <c r="I11735" s="6" t="s">
        <v>7143</v>
      </c>
      <c r="J11735" s="6" t="s">
        <v>989</v>
      </c>
      <c r="K11735" s="17">
        <v>1</v>
      </c>
      <c r="L11735" s="17" t="s">
        <v>7730</v>
      </c>
      <c r="M11735" s="9">
        <v>6</v>
      </c>
      <c r="N11735" s="9"/>
      <c r="O11735" s="21"/>
      <c r="Q11735" s="29"/>
      <c r="U11735" s="17"/>
      <c r="V11735" s="2" t="s">
        <v>6866</v>
      </c>
      <c r="Y11735" t="str">
        <f t="shared" si="718"/>
        <v/>
      </c>
      <c r="AA11735">
        <f t="shared" si="719"/>
        <v>1</v>
      </c>
      <c r="AC11735" s="7"/>
      <c r="AD11735" t="s">
        <v>7143</v>
      </c>
      <c r="AE11735">
        <f t="shared" si="720"/>
        <v>0</v>
      </c>
      <c r="AG11735" s="2"/>
      <c r="AI11735" s="7"/>
    </row>
    <row r="11736" spans="1:49" ht="11" customHeight="1" outlineLevel="1" x14ac:dyDescent="0.25">
      <c r="A11736" t="s">
        <v>1784</v>
      </c>
      <c r="C11736" s="2" t="s">
        <v>12455</v>
      </c>
      <c r="D11736" s="2">
        <v>1703</v>
      </c>
      <c r="E11736" s="7">
        <v>2011</v>
      </c>
      <c r="F11736" s="5" t="s">
        <v>21675</v>
      </c>
      <c r="H11736" s="5" t="s">
        <v>5398</v>
      </c>
      <c r="I11736" s="6" t="s">
        <v>1785</v>
      </c>
      <c r="J11736" s="6" t="s">
        <v>7832</v>
      </c>
      <c r="K11736" s="17">
        <v>2</v>
      </c>
      <c r="L11736" s="17" t="s">
        <v>7730</v>
      </c>
      <c r="M11736" s="9">
        <v>12</v>
      </c>
      <c r="N11736" s="9"/>
      <c r="O11736" s="21"/>
      <c r="Q11736" s="29"/>
      <c r="U11736" s="17"/>
      <c r="V11736" s="2"/>
      <c r="Y11736" t="str">
        <f t="shared" si="718"/>
        <v/>
      </c>
      <c r="AA11736">
        <f t="shared" si="719"/>
        <v>1</v>
      </c>
      <c r="AC11736" s="7"/>
      <c r="AD11736" t="s">
        <v>1785</v>
      </c>
      <c r="AE11736">
        <f t="shared" si="720"/>
        <v>0</v>
      </c>
      <c r="AG11736" s="2"/>
      <c r="AI11736" s="7"/>
    </row>
    <row r="11737" spans="1:49" ht="11" customHeight="1" x14ac:dyDescent="0.25">
      <c r="A11737" t="s">
        <v>14038</v>
      </c>
      <c r="B11737" t="s">
        <v>14039</v>
      </c>
      <c r="C11737" s="2" t="s">
        <v>12976</v>
      </c>
      <c r="E11737" s="7"/>
      <c r="F11737" s="5"/>
      <c r="H11737" s="5"/>
      <c r="I11737" s="6"/>
      <c r="J11737" s="6"/>
      <c r="K11737" s="17"/>
      <c r="L11737" s="17"/>
      <c r="M11737" s="9"/>
      <c r="N11737" s="9">
        <f>SUM(M11738:M11748)</f>
        <v>14.4</v>
      </c>
      <c r="O11737" s="21">
        <v>5472</v>
      </c>
      <c r="P11737">
        <f>COUNTIF(L11738:L11748,"*")</f>
        <v>11</v>
      </c>
      <c r="Q11737" s="29">
        <f>P11737/O11737</f>
        <v>2.0102339181286549E-3</v>
      </c>
      <c r="R11737">
        <f>COUNTIF(L11738:L11748,"Y")+COUNTIF(L11738:L11748,"S")</f>
        <v>4</v>
      </c>
      <c r="U11737" s="17" t="s">
        <v>7730</v>
      </c>
      <c r="V11737" s="2"/>
      <c r="W11737" t="s">
        <v>18457</v>
      </c>
      <c r="Y11737" t="str">
        <f t="shared" si="718"/>
        <v/>
      </c>
      <c r="AA11737" t="str">
        <f t="shared" si="719"/>
        <v/>
      </c>
      <c r="AC11737" s="7"/>
      <c r="AF11737">
        <f>COUNTIF(AE11738:AE11748,"1")</f>
        <v>5</v>
      </c>
      <c r="AG11737" s="2"/>
      <c r="AI11737" s="7"/>
      <c r="AJ11737">
        <f>COUNTIF($K11738:$K11748,"1")-COUNTIFS($K11738:$K11748,"1",$L11738:$L11748,"V")</f>
        <v>5</v>
      </c>
      <c r="AK11737">
        <f>COUNTIFS($K11738:$K11748,"1",$L11738:$L11748,"Y")+COUNTIFS($K11738:$K11748,"1",$L11738:$L11748,"s")</f>
        <v>3</v>
      </c>
      <c r="AL11737">
        <f>COUNTIF($K11738:$K11748,"2")-COUNTIFS($K11738:$K11748,"2",$L11738:$L11748,"V")</f>
        <v>0</v>
      </c>
      <c r="AM11737">
        <f>COUNTIFS($K11738:$K11748,"2",$L11738:$L11748,"Y")+COUNTIFS($K11738:$K11748,"2",$L11738:$L11748,"s")</f>
        <v>0</v>
      </c>
      <c r="AN11737">
        <f>COUNTIF($K11738:$K11748,"3")-COUNTIFS($K11738:$K11748,"3",$L11738:$L11748,"V")</f>
        <v>4</v>
      </c>
      <c r="AO11737">
        <f>COUNTIFS($K11738:$K11748,"3",$L11738:$L11748,"Y")+COUNTIFS($K11738:$K11748,"3",$L11738:$L11748,"s")</f>
        <v>1</v>
      </c>
      <c r="AP11737">
        <f>COUNTIF($K11738:$K11748,"4")-COUNTIFS($K11738:$K11748,"4",$L11738:$L11748,"V")</f>
        <v>0</v>
      </c>
      <c r="AQ11737">
        <f>COUNTIFS($K11738:$K11748,"4",$L11738:$L11748,"Y")+COUNTIFS($K11738:$K11748,"4",$L11738:$L11748,"s")</f>
        <v>0</v>
      </c>
      <c r="AR11737">
        <f>COUNTIF($K11738:$K11748,"5")-COUNTIFS($K11738:$K11748,"5",$L11738:$L11748,"V")</f>
        <v>1</v>
      </c>
      <c r="AS11737">
        <f>COUNTIFS($K11738:$K11748,"5",$L11738:$L11748,"Y")+COUNTIFS($K11738:$K11748,"5",$L11738:$L11748,"s")</f>
        <v>0</v>
      </c>
      <c r="AT11737">
        <f>COUNTIF($K11738:$K11748,"6")-COUNTIFS($K11738:$K11748,"6",$L11738:$L11748,"V")</f>
        <v>1</v>
      </c>
      <c r="AU11737">
        <f>COUNTIFS($K11738:$K11748,"6",$L11738:$L11748,"Y")+COUNTIFS($K11738:$K11748,"6",$L11738:$L11748,"s")</f>
        <v>0</v>
      </c>
      <c r="AV11737">
        <f>COUNTIF($K11738:$K11748,"7")-COUNTIFS($K11738:$K11748,"7",$L11738:$L11748,"V")</f>
        <v>0</v>
      </c>
      <c r="AW11737">
        <f>COUNTIFS($K11738:$K11748,"7",$L11738:$L11748,"Y")+COUNTIFS($K11738:$K11748,"7",$L11738:$L11748,"s")</f>
        <v>0</v>
      </c>
    </row>
    <row r="11738" spans="1:49" ht="11" customHeight="1" outlineLevel="1" x14ac:dyDescent="0.25">
      <c r="A11738" t="s">
        <v>4286</v>
      </c>
      <c r="C11738" s="2" t="s">
        <v>12976</v>
      </c>
      <c r="D11738" s="2">
        <v>2115</v>
      </c>
      <c r="E11738" s="7">
        <v>1970</v>
      </c>
      <c r="F11738" s="5" t="s">
        <v>4287</v>
      </c>
      <c r="H11738" s="5" t="s">
        <v>5398</v>
      </c>
      <c r="I11738" s="6" t="s">
        <v>5399</v>
      </c>
      <c r="J11738" s="6" t="s">
        <v>14027</v>
      </c>
      <c r="K11738" s="17">
        <v>1</v>
      </c>
      <c r="L11738" s="17" t="s">
        <v>7730</v>
      </c>
      <c r="M11738" s="9">
        <v>11.4</v>
      </c>
      <c r="N11738" s="9"/>
      <c r="O11738" s="21"/>
      <c r="Q11738" s="29"/>
      <c r="S11738">
        <v>1</v>
      </c>
      <c r="T11738">
        <v>1</v>
      </c>
      <c r="U11738" s="17"/>
      <c r="V11738" s="2">
        <v>1295</v>
      </c>
      <c r="Y11738" t="str">
        <f t="shared" si="718"/>
        <v/>
      </c>
      <c r="AA11738" t="str">
        <f t="shared" si="719"/>
        <v/>
      </c>
      <c r="AC11738" s="7"/>
      <c r="AD11738" t="s">
        <v>5399</v>
      </c>
      <c r="AE11738">
        <f t="shared" ref="AE11738:AE11748" si="721">COUNTIF(I11738,"*Fuji*")</f>
        <v>1</v>
      </c>
      <c r="AG11738" s="2"/>
      <c r="AH11738" t="s">
        <v>4921</v>
      </c>
      <c r="AI11738" s="7" t="s">
        <v>4610</v>
      </c>
    </row>
    <row r="11739" spans="1:49" ht="11" customHeight="1" outlineLevel="1" x14ac:dyDescent="0.25">
      <c r="A11739" t="s">
        <v>4286</v>
      </c>
      <c r="C11739" s="2" t="s">
        <v>12976</v>
      </c>
      <c r="D11739" s="2" t="s">
        <v>22481</v>
      </c>
      <c r="E11739" s="7">
        <v>1971</v>
      </c>
      <c r="F11739" s="5" t="s">
        <v>4287</v>
      </c>
      <c r="H11739" s="5" t="s">
        <v>5398</v>
      </c>
      <c r="I11739" s="6" t="s">
        <v>5399</v>
      </c>
      <c r="J11739" s="6" t="s">
        <v>14028</v>
      </c>
      <c r="K11739" s="17">
        <v>1</v>
      </c>
      <c r="L11739" s="17" t="s">
        <v>7732</v>
      </c>
      <c r="M11739" s="9"/>
      <c r="N11739" s="9"/>
      <c r="O11739" s="21"/>
      <c r="Q11739" s="29"/>
      <c r="S11739">
        <v>1</v>
      </c>
      <c r="T11739">
        <v>1</v>
      </c>
      <c r="U11739" s="17"/>
      <c r="V11739" s="2">
        <v>1374</v>
      </c>
      <c r="Y11739" t="str">
        <f>IF(COUNTIF(F11739,"*fdc*"),1,"")</f>
        <v/>
      </c>
      <c r="AA11739" t="str">
        <f>IF(COUNTIF(F11739,"*s/s*"),1,"")</f>
        <v/>
      </c>
      <c r="AC11739" s="7"/>
      <c r="AD11739" t="s">
        <v>5399</v>
      </c>
      <c r="AE11739">
        <f>COUNTIF(I11739,"*Fuji*")</f>
        <v>1</v>
      </c>
      <c r="AG11739" s="2"/>
      <c r="AH11739" t="s">
        <v>4921</v>
      </c>
      <c r="AI11739" s="7" t="s">
        <v>4610</v>
      </c>
    </row>
    <row r="11740" spans="1:49" ht="11" customHeight="1" outlineLevel="1" x14ac:dyDescent="0.25">
      <c r="A11740" t="s">
        <v>4286</v>
      </c>
      <c r="C11740" s="2" t="s">
        <v>12976</v>
      </c>
      <c r="D11740" s="2">
        <v>2297</v>
      </c>
      <c r="E11740" s="7">
        <v>1972</v>
      </c>
      <c r="F11740" s="5" t="s">
        <v>20634</v>
      </c>
      <c r="H11740" s="5" t="s">
        <v>5398</v>
      </c>
      <c r="I11740" s="6" t="s">
        <v>9136</v>
      </c>
      <c r="J11740" s="6" t="s">
        <v>7248</v>
      </c>
      <c r="K11740" s="17">
        <v>3</v>
      </c>
      <c r="L11740" s="17" t="s">
        <v>7730</v>
      </c>
      <c r="M11740" s="9">
        <v>1.3</v>
      </c>
      <c r="N11740" s="9"/>
      <c r="O11740" s="21"/>
      <c r="Q11740" s="29"/>
      <c r="U11740" s="17"/>
      <c r="V11740" s="2"/>
      <c r="Y11740" t="str">
        <f t="shared" si="718"/>
        <v/>
      </c>
      <c r="AA11740" t="str">
        <f t="shared" si="719"/>
        <v/>
      </c>
      <c r="AC11740" s="7"/>
      <c r="AD11740" t="s">
        <v>9136</v>
      </c>
      <c r="AE11740">
        <f t="shared" si="721"/>
        <v>0</v>
      </c>
      <c r="AG11740" s="2"/>
      <c r="AI11740" s="7"/>
    </row>
    <row r="11741" spans="1:49" ht="11" customHeight="1" outlineLevel="1" x14ac:dyDescent="0.25">
      <c r="A11741" t="s">
        <v>4286</v>
      </c>
      <c r="C11741" s="2" t="s">
        <v>12976</v>
      </c>
      <c r="D11741" s="2">
        <v>2300</v>
      </c>
      <c r="E11741" s="7">
        <v>1972</v>
      </c>
      <c r="F11741" s="5" t="s">
        <v>14029</v>
      </c>
      <c r="H11741" s="5" t="s">
        <v>5398</v>
      </c>
      <c r="I11741" s="6" t="s">
        <v>9136</v>
      </c>
      <c r="J11741" s="6" t="s">
        <v>7419</v>
      </c>
      <c r="K11741" s="17">
        <v>5</v>
      </c>
      <c r="L11741" s="17" t="s">
        <v>7732</v>
      </c>
      <c r="M11741" s="9"/>
      <c r="N11741" s="9"/>
      <c r="O11741" s="21"/>
      <c r="Q11741" s="29"/>
      <c r="U11741" s="17"/>
      <c r="V11741" s="2"/>
      <c r="Y11741" t="str">
        <f t="shared" si="718"/>
        <v/>
      </c>
      <c r="AA11741" t="str">
        <f t="shared" si="719"/>
        <v/>
      </c>
      <c r="AC11741" s="7"/>
      <c r="AD11741" t="s">
        <v>9136</v>
      </c>
      <c r="AE11741">
        <f t="shared" si="721"/>
        <v>0</v>
      </c>
      <c r="AG11741" s="2"/>
      <c r="AI11741" s="7"/>
    </row>
    <row r="11742" spans="1:49" ht="11" customHeight="1" outlineLevel="1" x14ac:dyDescent="0.25">
      <c r="A11742" t="s">
        <v>4286</v>
      </c>
      <c r="C11742" s="2" t="s">
        <v>12976</v>
      </c>
      <c r="D11742" s="2">
        <v>2374</v>
      </c>
      <c r="E11742" s="7">
        <v>1972</v>
      </c>
      <c r="F11742" s="5" t="s">
        <v>14032</v>
      </c>
      <c r="H11742" s="5" t="s">
        <v>5398</v>
      </c>
      <c r="I11742" s="6" t="s">
        <v>14031</v>
      </c>
      <c r="J11742" s="6" t="s">
        <v>14030</v>
      </c>
      <c r="K11742" s="17">
        <v>3</v>
      </c>
      <c r="L11742" s="17" t="s">
        <v>7732</v>
      </c>
      <c r="M11742" s="9"/>
      <c r="N11742" s="9"/>
      <c r="O11742" s="21"/>
      <c r="Q11742" s="29"/>
      <c r="U11742" s="17"/>
      <c r="V11742" s="2"/>
      <c r="Y11742" t="str">
        <f t="shared" si="718"/>
        <v/>
      </c>
      <c r="AA11742" t="str">
        <f t="shared" si="719"/>
        <v/>
      </c>
      <c r="AC11742" s="7"/>
      <c r="AD11742" t="s">
        <v>14031</v>
      </c>
      <c r="AE11742">
        <f t="shared" si="721"/>
        <v>0</v>
      </c>
      <c r="AG11742" s="2"/>
      <c r="AI11742" s="7"/>
    </row>
    <row r="11743" spans="1:49" ht="11" customHeight="1" outlineLevel="1" x14ac:dyDescent="0.25">
      <c r="A11743" t="s">
        <v>4286</v>
      </c>
      <c r="C11743" s="2" t="s">
        <v>12976</v>
      </c>
      <c r="D11743" s="2" t="s">
        <v>18815</v>
      </c>
      <c r="E11743" s="7">
        <v>1972</v>
      </c>
      <c r="F11743" s="5" t="s">
        <v>14034</v>
      </c>
      <c r="H11743" s="5" t="s">
        <v>5398</v>
      </c>
      <c r="I11743" s="6" t="s">
        <v>14031</v>
      </c>
      <c r="J11743" s="6" t="s">
        <v>14033</v>
      </c>
      <c r="K11743" s="17">
        <v>3</v>
      </c>
      <c r="L11743" s="17" t="s">
        <v>7732</v>
      </c>
      <c r="M11743" s="9"/>
      <c r="N11743" s="9"/>
      <c r="O11743" s="21"/>
      <c r="Q11743" s="29"/>
      <c r="U11743" s="17"/>
      <c r="V11743" s="2"/>
      <c r="Y11743" t="str">
        <f t="shared" si="718"/>
        <v/>
      </c>
      <c r="AA11743">
        <f t="shared" si="719"/>
        <v>1</v>
      </c>
      <c r="AC11743" s="7"/>
      <c r="AD11743" t="s">
        <v>14031</v>
      </c>
      <c r="AE11743">
        <f t="shared" si="721"/>
        <v>0</v>
      </c>
      <c r="AG11743" s="2"/>
      <c r="AI11743" s="7"/>
    </row>
    <row r="11744" spans="1:49" ht="11" customHeight="1" outlineLevel="1" x14ac:dyDescent="0.25">
      <c r="A11744" t="s">
        <v>4286</v>
      </c>
      <c r="C11744" s="2" t="s">
        <v>12976</v>
      </c>
      <c r="D11744" s="2">
        <v>2385</v>
      </c>
      <c r="E11744" s="7">
        <v>1972</v>
      </c>
      <c r="F11744" s="5" t="s">
        <v>5279</v>
      </c>
      <c r="H11744" s="5" t="s">
        <v>5398</v>
      </c>
      <c r="I11744" s="6" t="s">
        <v>5399</v>
      </c>
      <c r="J11744" s="6" t="s">
        <v>14035</v>
      </c>
      <c r="K11744" s="17">
        <v>1</v>
      </c>
      <c r="L11744" s="17" t="s">
        <v>7730</v>
      </c>
      <c r="M11744" s="9">
        <v>1.1000000000000001</v>
      </c>
      <c r="N11744" s="9"/>
      <c r="O11744" s="21"/>
      <c r="Q11744" s="29"/>
      <c r="U11744" s="17"/>
      <c r="V11744" s="2">
        <v>1456</v>
      </c>
      <c r="Y11744" t="str">
        <f t="shared" si="718"/>
        <v/>
      </c>
      <c r="AA11744" t="str">
        <f t="shared" si="719"/>
        <v/>
      </c>
      <c r="AC11744" s="7"/>
      <c r="AD11744" t="s">
        <v>5399</v>
      </c>
      <c r="AE11744">
        <f t="shared" si="721"/>
        <v>1</v>
      </c>
      <c r="AG11744" s="2"/>
      <c r="AH11744" t="s">
        <v>4921</v>
      </c>
      <c r="AI11744" s="7" t="s">
        <v>4610</v>
      </c>
    </row>
    <row r="11745" spans="1:49" ht="11" customHeight="1" outlineLevel="1" x14ac:dyDescent="0.25">
      <c r="A11745" t="s">
        <v>4286</v>
      </c>
      <c r="C11745" s="2" t="s">
        <v>12976</v>
      </c>
      <c r="D11745" s="2">
        <v>2387</v>
      </c>
      <c r="E11745" s="7">
        <v>1972</v>
      </c>
      <c r="F11745" s="8" t="s">
        <v>3773</v>
      </c>
      <c r="H11745" s="5" t="s">
        <v>5398</v>
      </c>
      <c r="I11745" s="6" t="s">
        <v>5399</v>
      </c>
      <c r="J11745" s="6" t="s">
        <v>14035</v>
      </c>
      <c r="K11745" s="17">
        <v>1</v>
      </c>
      <c r="L11745" s="17" t="s">
        <v>7730</v>
      </c>
      <c r="M11745" s="9">
        <v>0.6</v>
      </c>
      <c r="N11745" s="9"/>
      <c r="O11745" s="21"/>
      <c r="Q11745" s="29"/>
      <c r="U11745" s="17"/>
      <c r="V11745" s="2">
        <v>1456</v>
      </c>
      <c r="Y11745" t="str">
        <f t="shared" si="718"/>
        <v/>
      </c>
      <c r="AA11745" t="str">
        <f t="shared" si="719"/>
        <v/>
      </c>
      <c r="AC11745" s="7"/>
      <c r="AD11745" t="s">
        <v>5399</v>
      </c>
      <c r="AE11745">
        <f t="shared" si="721"/>
        <v>1</v>
      </c>
      <c r="AG11745" s="2"/>
      <c r="AH11745" t="s">
        <v>4921</v>
      </c>
      <c r="AI11745" s="7" t="s">
        <v>4610</v>
      </c>
    </row>
    <row r="11746" spans="1:49" ht="11" customHeight="1" outlineLevel="1" x14ac:dyDescent="0.25">
      <c r="A11746" t="s">
        <v>4286</v>
      </c>
      <c r="C11746" s="2" t="s">
        <v>12976</v>
      </c>
      <c r="D11746" s="2" t="s">
        <v>4062</v>
      </c>
      <c r="E11746" s="7">
        <v>1973</v>
      </c>
      <c r="F11746" s="5" t="s">
        <v>4268</v>
      </c>
      <c r="H11746" s="5" t="s">
        <v>5398</v>
      </c>
      <c r="I11746" s="6" t="s">
        <v>621</v>
      </c>
      <c r="J11746" s="6"/>
      <c r="K11746" s="17">
        <v>3</v>
      </c>
      <c r="L11746" s="17" t="s">
        <v>7732</v>
      </c>
      <c r="M11746" s="9"/>
      <c r="N11746" s="9"/>
      <c r="O11746" s="21"/>
      <c r="Q11746" s="29"/>
      <c r="U11746" s="17"/>
      <c r="V11746" s="2" t="s">
        <v>4564</v>
      </c>
      <c r="X11746" t="s">
        <v>7732</v>
      </c>
      <c r="Y11746" t="str">
        <f t="shared" si="718"/>
        <v/>
      </c>
      <c r="AA11746" t="str">
        <f t="shared" si="719"/>
        <v/>
      </c>
      <c r="AC11746" s="7"/>
      <c r="AD11746" t="s">
        <v>621</v>
      </c>
      <c r="AE11746">
        <f t="shared" si="721"/>
        <v>0</v>
      </c>
      <c r="AG11746" s="2"/>
      <c r="AH11746" t="s">
        <v>4912</v>
      </c>
      <c r="AI11746" s="7" t="s">
        <v>4610</v>
      </c>
    </row>
    <row r="11747" spans="1:49" ht="11" customHeight="1" outlineLevel="1" x14ac:dyDescent="0.25">
      <c r="A11747" t="s">
        <v>4286</v>
      </c>
      <c r="C11747" s="2" t="s">
        <v>12976</v>
      </c>
      <c r="D11747" s="2">
        <v>3129</v>
      </c>
      <c r="E11747" s="7">
        <v>1978</v>
      </c>
      <c r="F11747" s="5" t="s">
        <v>14037</v>
      </c>
      <c r="H11747" s="5" t="s">
        <v>5398</v>
      </c>
      <c r="I11747" s="6" t="s">
        <v>623</v>
      </c>
      <c r="J11747" s="6" t="s">
        <v>14036</v>
      </c>
      <c r="K11747" s="17">
        <v>6</v>
      </c>
      <c r="L11747" s="17" t="s">
        <v>7732</v>
      </c>
      <c r="M11747" s="9"/>
      <c r="N11747" s="9"/>
      <c r="O11747" s="21"/>
      <c r="Q11747" s="29"/>
      <c r="U11747" s="17"/>
      <c r="V11747" s="2" t="s">
        <v>622</v>
      </c>
      <c r="Y11747" t="str">
        <f t="shared" si="718"/>
        <v/>
      </c>
      <c r="AA11747">
        <f t="shared" si="719"/>
        <v>1</v>
      </c>
      <c r="AC11747" s="7"/>
      <c r="AD11747" t="s">
        <v>623</v>
      </c>
      <c r="AE11747">
        <f t="shared" si="721"/>
        <v>0</v>
      </c>
      <c r="AG11747" s="2"/>
      <c r="AH11747" t="s">
        <v>1660</v>
      </c>
      <c r="AI11747" s="7" t="s">
        <v>4620</v>
      </c>
    </row>
    <row r="11748" spans="1:49" ht="11" customHeight="1" outlineLevel="1" x14ac:dyDescent="0.25">
      <c r="A11748" t="s">
        <v>4286</v>
      </c>
      <c r="C11748" s="2" t="s">
        <v>12976</v>
      </c>
      <c r="D11748" s="2" t="s">
        <v>4062</v>
      </c>
      <c r="E11748" s="7">
        <v>1986</v>
      </c>
      <c r="F11748" s="5" t="s">
        <v>4289</v>
      </c>
      <c r="H11748" s="5" t="s">
        <v>5398</v>
      </c>
      <c r="I11748" s="6" t="s">
        <v>5399</v>
      </c>
      <c r="J11748" s="6"/>
      <c r="K11748" s="17">
        <v>1</v>
      </c>
      <c r="L11748" s="17" t="s">
        <v>7732</v>
      </c>
      <c r="M11748" s="9"/>
      <c r="N11748" s="9"/>
      <c r="O11748" s="21"/>
      <c r="Q11748" s="29"/>
      <c r="U11748" s="17"/>
      <c r="V11748" s="2">
        <v>2194</v>
      </c>
      <c r="Y11748" t="str">
        <f t="shared" si="718"/>
        <v/>
      </c>
      <c r="AA11748" t="str">
        <f t="shared" si="719"/>
        <v/>
      </c>
      <c r="AC11748" s="7"/>
      <c r="AD11748" t="s">
        <v>5399</v>
      </c>
      <c r="AE11748">
        <f t="shared" si="721"/>
        <v>1</v>
      </c>
      <c r="AG11748" s="2"/>
      <c r="AH11748" t="s">
        <v>4921</v>
      </c>
      <c r="AI11748" s="7" t="s">
        <v>4610</v>
      </c>
    </row>
    <row r="11749" spans="1:49" ht="11" customHeight="1" x14ac:dyDescent="0.25">
      <c r="A11749" t="s">
        <v>15757</v>
      </c>
      <c r="B11749" t="s">
        <v>8262</v>
      </c>
      <c r="C11749" s="2" t="s">
        <v>12455</v>
      </c>
      <c r="E11749" s="7"/>
      <c r="F11749" s="5"/>
      <c r="H11749" s="5"/>
      <c r="I11749" s="6"/>
      <c r="J11749" s="6"/>
      <c r="K11749" s="17"/>
      <c r="L11749" s="17"/>
      <c r="M11749" s="9"/>
      <c r="N11749" s="9">
        <f>SUM(M11750:M11776)</f>
        <v>155.6</v>
      </c>
      <c r="O11749" s="21">
        <v>932</v>
      </c>
      <c r="P11749">
        <f>COUNTIF(L11750:L11776,"*")</f>
        <v>27</v>
      </c>
      <c r="Q11749" s="29">
        <f>P11749/O11749</f>
        <v>2.8969957081545063E-2</v>
      </c>
      <c r="R11749">
        <f>COUNTIF(L11750:L11776,"Y")+COUNTIF(L11750:L11776,"S")</f>
        <v>21</v>
      </c>
      <c r="U11749" s="17" t="s">
        <v>7730</v>
      </c>
      <c r="V11749" s="2"/>
      <c r="W11749" t="s">
        <v>18458</v>
      </c>
      <c r="Y11749" t="str">
        <f t="shared" si="718"/>
        <v/>
      </c>
      <c r="AA11749" t="str">
        <f t="shared" si="719"/>
        <v/>
      </c>
      <c r="AC11749" s="7"/>
      <c r="AF11749">
        <f>COUNTIF(AE11750:AE11776,"1")</f>
        <v>0</v>
      </c>
      <c r="AG11749" s="2"/>
      <c r="AI11749" s="7"/>
      <c r="AJ11749">
        <f>COUNTIF($K11750:$K11776,"1")-COUNTIFS($K11750:$K11776,"1",$L11750:$L11776,"V")</f>
        <v>0</v>
      </c>
      <c r="AK11749">
        <f>COUNTIFS($K11750:$K11776,"1",$L11750:$L11776,"Y")+COUNTIFS($K11750:$K11776,"1",$L11750:$L11776,"s")</f>
        <v>0</v>
      </c>
      <c r="AL11749">
        <f>COUNTIF($K11750:$K11776,"2")-COUNTIFS($K11750:$K11776,"2",$L11750:$L11776,"V")</f>
        <v>1</v>
      </c>
      <c r="AM11749">
        <f>COUNTIFS($K11750:$K11776,"2",$L11750:$L11776,"Y")+COUNTIFS($K11750:$K11776,"2",$L11750:$L11776,"s")</f>
        <v>1</v>
      </c>
      <c r="AN11749">
        <f>COUNTIF($K11750:$K11776,"3")-COUNTIFS($K11750:$K11776,"3",$L11750:$L11776,"V")</f>
        <v>5</v>
      </c>
      <c r="AO11749">
        <f>COUNTIFS($K11750:$K11776,"3",$L11750:$L11776,"Y")+COUNTIFS($K11750:$K11776,"3",$L11750:$L11776,"s")</f>
        <v>5</v>
      </c>
      <c r="AP11749">
        <f>COUNTIF($K11750:$K11776,"4")-COUNTIFS($K11750:$K11776,"4",$L11750:$L11776,"V")</f>
        <v>0</v>
      </c>
      <c r="AQ11749">
        <f>COUNTIFS($K11750:$K11776,"4",$L11750:$L11776,"Y")+COUNTIFS($K11750:$K11776,"4",$L11750:$L11776,"s")</f>
        <v>0</v>
      </c>
      <c r="AR11749">
        <f>COUNTIF($K11750:$K11776,"5")-COUNTIFS($K11750:$K11776,"5",$L11750:$L11776,"V")</f>
        <v>1</v>
      </c>
      <c r="AS11749">
        <f>COUNTIFS($K11750:$K11776,"5",$L11750:$L11776,"Y")+COUNTIFS($K11750:$K11776,"5",$L11750:$L11776,"s")</f>
        <v>0</v>
      </c>
      <c r="AT11749">
        <f>COUNTIF($K11750:$K11776,"6")-COUNTIFS($K11750:$K11776,"6",$L11750:$L11776,"V")</f>
        <v>15</v>
      </c>
      <c r="AU11749">
        <f>COUNTIFS($K11750:$K11776,"6",$L11750:$L11776,"Y")+COUNTIFS($K11750:$K11776,"6",$L11750:$L11776,"s")</f>
        <v>15</v>
      </c>
      <c r="AV11749">
        <f>COUNTIF($K11750:$K11776,"7")-COUNTIFS($K11750:$K11776,"7",$L11750:$L11776,"V")</f>
        <v>0</v>
      </c>
      <c r="AW11749">
        <f>COUNTIFS($K11750:$K11776,"7",$L11750:$L11776,"Y")+COUNTIFS($K11750:$K11776,"7",$L11750:$L11776,"s")</f>
        <v>0</v>
      </c>
    </row>
    <row r="11750" spans="1:49" ht="11" customHeight="1" outlineLevel="1" x14ac:dyDescent="0.25">
      <c r="A11750" t="s">
        <v>4290</v>
      </c>
      <c r="C11750" s="2" t="s">
        <v>12455</v>
      </c>
      <c r="D11750" s="2">
        <v>3</v>
      </c>
      <c r="E11750" s="7">
        <v>1902</v>
      </c>
      <c r="F11750" s="5" t="s">
        <v>15737</v>
      </c>
      <c r="H11750" s="5" t="s">
        <v>3968</v>
      </c>
      <c r="I11750" s="6" t="s">
        <v>2244</v>
      </c>
      <c r="J11750" s="6" t="s">
        <v>15627</v>
      </c>
      <c r="K11750" s="17">
        <v>3</v>
      </c>
      <c r="L11750" s="17" t="s">
        <v>7730</v>
      </c>
      <c r="M11750" s="9">
        <v>11.9</v>
      </c>
      <c r="N11750" s="9"/>
      <c r="O11750" s="21"/>
      <c r="Q11750" s="29"/>
      <c r="U11750" s="17"/>
      <c r="V11750" s="2">
        <v>2</v>
      </c>
      <c r="Y11750" t="str">
        <f t="shared" ref="Y11750:Y11813" si="722">IF(COUNTIF(F11750,"*fdc*"),1,"")</f>
        <v/>
      </c>
      <c r="AA11750" t="str">
        <f t="shared" ref="AA11750:AA11813" si="723">IF(COUNTIF(F11750,"*s/s*"),1,"")</f>
        <v/>
      </c>
      <c r="AC11750" s="7"/>
      <c r="AD11750" t="s">
        <v>2244</v>
      </c>
      <c r="AE11750">
        <f t="shared" ref="AE11750:AE11776" si="724">COUNTIF(I11750,"*Fuji*")</f>
        <v>0</v>
      </c>
      <c r="AG11750" s="2"/>
      <c r="AH11750" t="s">
        <v>1883</v>
      </c>
      <c r="AI11750" s="7" t="s">
        <v>4620</v>
      </c>
    </row>
    <row r="11751" spans="1:49" ht="11" customHeight="1" outlineLevel="1" x14ac:dyDescent="0.25">
      <c r="A11751" t="s">
        <v>4290</v>
      </c>
      <c r="C11751" s="2" t="s">
        <v>12455</v>
      </c>
      <c r="D11751" s="2" t="s">
        <v>3215</v>
      </c>
      <c r="E11751" s="7">
        <v>1902</v>
      </c>
      <c r="F11751" s="5" t="s">
        <v>15738</v>
      </c>
      <c r="H11751" s="5" t="s">
        <v>3968</v>
      </c>
      <c r="I11751" s="6" t="s">
        <v>2244</v>
      </c>
      <c r="J11751" s="6" t="s">
        <v>15627</v>
      </c>
      <c r="K11751" s="17">
        <v>3</v>
      </c>
      <c r="L11751" s="17" t="s">
        <v>20075</v>
      </c>
      <c r="M11751" s="9"/>
      <c r="N11751" s="9"/>
      <c r="O11751" s="21"/>
      <c r="Q11751" s="29"/>
      <c r="U11751" s="17"/>
      <c r="V11751" s="2" t="s">
        <v>4731</v>
      </c>
      <c r="X11751" t="s">
        <v>7732</v>
      </c>
      <c r="Y11751" t="str">
        <f t="shared" si="722"/>
        <v/>
      </c>
      <c r="AA11751" t="str">
        <f t="shared" si="723"/>
        <v/>
      </c>
      <c r="AC11751" s="7"/>
      <c r="AD11751" t="s">
        <v>2244</v>
      </c>
      <c r="AE11751">
        <f t="shared" si="724"/>
        <v>0</v>
      </c>
      <c r="AG11751" s="2"/>
      <c r="AH11751" t="s">
        <v>1883</v>
      </c>
      <c r="AI11751" s="7" t="s">
        <v>5041</v>
      </c>
    </row>
    <row r="11752" spans="1:49" ht="11" customHeight="1" outlineLevel="1" x14ac:dyDescent="0.25">
      <c r="A11752" t="s">
        <v>4290</v>
      </c>
      <c r="C11752" s="2" t="s">
        <v>12455</v>
      </c>
      <c r="D11752" s="2" t="s">
        <v>595</v>
      </c>
      <c r="E11752" s="7">
        <v>1902</v>
      </c>
      <c r="F11752" s="5" t="s">
        <v>15739</v>
      </c>
      <c r="H11752" s="5" t="s">
        <v>3968</v>
      </c>
      <c r="I11752" s="6" t="s">
        <v>2244</v>
      </c>
      <c r="J11752" s="6" t="s">
        <v>15627</v>
      </c>
      <c r="K11752" s="17">
        <v>3</v>
      </c>
      <c r="L11752" s="17" t="s">
        <v>20075</v>
      </c>
      <c r="M11752" s="9"/>
      <c r="N11752" s="9"/>
      <c r="O11752" s="21"/>
      <c r="Q11752" s="29"/>
      <c r="U11752" s="17"/>
      <c r="V11752" s="2" t="s">
        <v>3969</v>
      </c>
      <c r="X11752" t="s">
        <v>7732</v>
      </c>
      <c r="Y11752" t="str">
        <f t="shared" si="722"/>
        <v/>
      </c>
      <c r="AA11752" t="str">
        <f t="shared" si="723"/>
        <v/>
      </c>
      <c r="AC11752" s="7"/>
      <c r="AD11752" t="s">
        <v>2244</v>
      </c>
      <c r="AE11752">
        <f t="shared" si="724"/>
        <v>0</v>
      </c>
      <c r="AG11752" s="2"/>
      <c r="AH11752" t="s">
        <v>1883</v>
      </c>
      <c r="AI11752" s="7" t="s">
        <v>5041</v>
      </c>
    </row>
    <row r="11753" spans="1:49" ht="11" customHeight="1" outlineLevel="1" x14ac:dyDescent="0.25">
      <c r="A11753" t="s">
        <v>4290</v>
      </c>
      <c r="C11753" s="2" t="s">
        <v>12455</v>
      </c>
      <c r="D11753" s="2">
        <v>4</v>
      </c>
      <c r="E11753" s="7">
        <v>1902</v>
      </c>
      <c r="F11753" s="5" t="s">
        <v>6348</v>
      </c>
      <c r="H11753" s="5" t="s">
        <v>3968</v>
      </c>
      <c r="I11753" s="6" t="s">
        <v>2244</v>
      </c>
      <c r="J11753" s="6" t="s">
        <v>15627</v>
      </c>
      <c r="K11753" s="17">
        <v>3</v>
      </c>
      <c r="L11753" s="17" t="s">
        <v>20075</v>
      </c>
      <c r="M11753" s="9"/>
      <c r="N11753" s="9"/>
      <c r="O11753" s="21"/>
      <c r="Q11753" s="29"/>
      <c r="U11753" s="17"/>
      <c r="V11753" s="2">
        <v>6</v>
      </c>
      <c r="X11753" t="s">
        <v>7732</v>
      </c>
      <c r="Y11753" t="str">
        <f t="shared" si="722"/>
        <v/>
      </c>
      <c r="AA11753" t="str">
        <f t="shared" si="723"/>
        <v/>
      </c>
      <c r="AC11753" s="7"/>
      <c r="AD11753" t="s">
        <v>2244</v>
      </c>
      <c r="AE11753">
        <f t="shared" si="724"/>
        <v>0</v>
      </c>
      <c r="AG11753" s="2"/>
      <c r="AH11753" t="s">
        <v>1883</v>
      </c>
      <c r="AI11753" s="7" t="s">
        <v>4922</v>
      </c>
    </row>
    <row r="11754" spans="1:49" ht="11" customHeight="1" outlineLevel="1" x14ac:dyDescent="0.25">
      <c r="A11754" t="s">
        <v>4290</v>
      </c>
      <c r="C11754" s="2" t="s">
        <v>12455</v>
      </c>
      <c r="D11754" s="2" t="s">
        <v>182</v>
      </c>
      <c r="E11754" s="7">
        <v>1902</v>
      </c>
      <c r="F11754" s="5" t="s">
        <v>6349</v>
      </c>
      <c r="H11754" s="5" t="s">
        <v>3968</v>
      </c>
      <c r="I11754" s="6" t="s">
        <v>2244</v>
      </c>
      <c r="J11754" s="6" t="s">
        <v>15627</v>
      </c>
      <c r="K11754" s="17">
        <v>3</v>
      </c>
      <c r="L11754" s="17" t="s">
        <v>20075</v>
      </c>
      <c r="M11754" s="9"/>
      <c r="N11754" s="9"/>
      <c r="O11754" s="21"/>
      <c r="Q11754" s="29"/>
      <c r="U11754" s="17"/>
      <c r="V11754" s="2" t="s">
        <v>6346</v>
      </c>
      <c r="X11754" t="s">
        <v>7732</v>
      </c>
      <c r="Y11754" t="str">
        <f t="shared" si="722"/>
        <v/>
      </c>
      <c r="AA11754" t="str">
        <f t="shared" si="723"/>
        <v/>
      </c>
      <c r="AC11754" s="7"/>
      <c r="AD11754" t="s">
        <v>2244</v>
      </c>
      <c r="AE11754">
        <f t="shared" si="724"/>
        <v>0</v>
      </c>
      <c r="AG11754" s="2"/>
      <c r="AH11754" t="s">
        <v>1883</v>
      </c>
      <c r="AI11754" s="7" t="s">
        <v>4523</v>
      </c>
    </row>
    <row r="11755" spans="1:49" ht="11" customHeight="1" outlineLevel="1" x14ac:dyDescent="0.25">
      <c r="A11755" t="s">
        <v>4290</v>
      </c>
      <c r="C11755" s="2" t="s">
        <v>12455</v>
      </c>
      <c r="D11755" s="2" t="s">
        <v>3264</v>
      </c>
      <c r="E11755" s="7">
        <v>1902</v>
      </c>
      <c r="F11755" s="5" t="s">
        <v>6347</v>
      </c>
      <c r="H11755" s="5" t="s">
        <v>3968</v>
      </c>
      <c r="I11755" s="6" t="s">
        <v>2244</v>
      </c>
      <c r="J11755" s="6" t="s">
        <v>15627</v>
      </c>
      <c r="K11755" s="17">
        <v>3</v>
      </c>
      <c r="L11755" s="17" t="s">
        <v>20075</v>
      </c>
      <c r="M11755" s="9"/>
      <c r="N11755" s="9"/>
      <c r="O11755" s="21"/>
      <c r="Q11755" s="29"/>
      <c r="U11755" s="17"/>
      <c r="V11755" s="2" t="s">
        <v>3970</v>
      </c>
      <c r="X11755" t="s">
        <v>7732</v>
      </c>
      <c r="Y11755" t="str">
        <f t="shared" si="722"/>
        <v/>
      </c>
      <c r="AA11755" t="str">
        <f t="shared" si="723"/>
        <v/>
      </c>
      <c r="AC11755" s="7"/>
      <c r="AD11755" t="s">
        <v>2244</v>
      </c>
      <c r="AE11755">
        <f t="shared" si="724"/>
        <v>0</v>
      </c>
      <c r="AG11755" s="2"/>
      <c r="AH11755" t="s">
        <v>1883</v>
      </c>
      <c r="AI11755" s="7" t="s">
        <v>5041</v>
      </c>
    </row>
    <row r="11756" spans="1:49" ht="11" customHeight="1" outlineLevel="1" x14ac:dyDescent="0.25">
      <c r="A11756" t="s">
        <v>4290</v>
      </c>
      <c r="C11756" s="2" t="s">
        <v>12455</v>
      </c>
      <c r="D11756" s="2">
        <v>25</v>
      </c>
      <c r="E11756" s="7">
        <v>1920</v>
      </c>
      <c r="F11756" s="5" t="s">
        <v>4616</v>
      </c>
      <c r="H11756" s="5" t="s">
        <v>4291</v>
      </c>
      <c r="I11756" s="6" t="s">
        <v>4618</v>
      </c>
      <c r="J11756" s="6" t="s">
        <v>6992</v>
      </c>
      <c r="K11756" s="17">
        <v>5</v>
      </c>
      <c r="L11756" s="17" t="s">
        <v>7732</v>
      </c>
      <c r="M11756" s="9"/>
      <c r="N11756" s="9"/>
      <c r="O11756" s="21"/>
      <c r="Q11756" s="29"/>
      <c r="U11756" s="17"/>
      <c r="V11756" s="2">
        <v>30</v>
      </c>
      <c r="Y11756" t="str">
        <f t="shared" si="722"/>
        <v/>
      </c>
      <c r="AA11756" t="str">
        <f t="shared" si="723"/>
        <v/>
      </c>
      <c r="AC11756" s="7"/>
      <c r="AD11756" t="s">
        <v>4618</v>
      </c>
      <c r="AE11756">
        <f t="shared" si="724"/>
        <v>0</v>
      </c>
      <c r="AG11756" s="2"/>
      <c r="AH11756" t="s">
        <v>4619</v>
      </c>
      <c r="AI11756" s="7" t="s">
        <v>4620</v>
      </c>
    </row>
    <row r="11757" spans="1:49" ht="11" customHeight="1" outlineLevel="1" x14ac:dyDescent="0.25">
      <c r="A11757" t="s">
        <v>4290</v>
      </c>
      <c r="C11757" s="2" t="s">
        <v>12455</v>
      </c>
      <c r="D11757" s="2">
        <v>56</v>
      </c>
      <c r="E11757" s="7">
        <v>1974</v>
      </c>
      <c r="F11757" s="5" t="s">
        <v>5140</v>
      </c>
      <c r="H11757" s="5" t="s">
        <v>5398</v>
      </c>
      <c r="I11757" s="6" t="s">
        <v>15740</v>
      </c>
      <c r="J11757" s="6" t="s">
        <v>15741</v>
      </c>
      <c r="K11757" s="17">
        <v>6</v>
      </c>
      <c r="L11757" s="17" t="s">
        <v>7730</v>
      </c>
      <c r="M11757" s="9">
        <v>3.35</v>
      </c>
      <c r="N11757" s="9"/>
      <c r="O11757" s="21"/>
      <c r="Q11757" s="29"/>
      <c r="U11757" s="17"/>
      <c r="V11757" s="2"/>
      <c r="Y11757" t="str">
        <f t="shared" si="722"/>
        <v/>
      </c>
      <c r="AA11757" t="str">
        <f t="shared" si="723"/>
        <v/>
      </c>
      <c r="AC11757" s="7"/>
      <c r="AD11757" t="s">
        <v>15740</v>
      </c>
      <c r="AE11757">
        <f t="shared" si="724"/>
        <v>0</v>
      </c>
      <c r="AG11757" s="2"/>
      <c r="AI11757" s="7"/>
    </row>
    <row r="11758" spans="1:49" ht="11" customHeight="1" outlineLevel="1" x14ac:dyDescent="0.25">
      <c r="A11758" t="s">
        <v>4290</v>
      </c>
      <c r="C11758" s="2" t="s">
        <v>12455</v>
      </c>
      <c r="D11758" s="2">
        <v>56</v>
      </c>
      <c r="E11758" s="7">
        <v>1974</v>
      </c>
      <c r="F11758" s="5" t="s">
        <v>21150</v>
      </c>
      <c r="H11758" s="5" t="s">
        <v>5398</v>
      </c>
      <c r="I11758" s="6" t="s">
        <v>15740</v>
      </c>
      <c r="J11758" s="6" t="s">
        <v>15741</v>
      </c>
      <c r="K11758" s="17">
        <v>6</v>
      </c>
      <c r="L11758" s="17" t="s">
        <v>7730</v>
      </c>
      <c r="M11758" s="9">
        <v>5.5</v>
      </c>
      <c r="N11758" s="9"/>
      <c r="O11758" s="21"/>
      <c r="Q11758" s="29"/>
      <c r="U11758" s="17"/>
      <c r="V11758" s="2"/>
      <c r="Y11758" t="str">
        <f t="shared" si="722"/>
        <v/>
      </c>
      <c r="AA11758">
        <f t="shared" si="723"/>
        <v>1</v>
      </c>
      <c r="AC11758" s="7"/>
      <c r="AD11758" t="s">
        <v>15740</v>
      </c>
      <c r="AE11758">
        <f t="shared" si="724"/>
        <v>0</v>
      </c>
      <c r="AG11758" s="2"/>
      <c r="AI11758" s="7"/>
    </row>
    <row r="11759" spans="1:49" ht="11" customHeight="1" outlineLevel="1" x14ac:dyDescent="0.25">
      <c r="A11759" t="s">
        <v>4290</v>
      </c>
      <c r="C11759" s="2" t="s">
        <v>12455</v>
      </c>
      <c r="D11759" s="2">
        <v>57</v>
      </c>
      <c r="E11759" s="7">
        <v>1974</v>
      </c>
      <c r="F11759" s="5" t="s">
        <v>3421</v>
      </c>
      <c r="H11759" s="5" t="s">
        <v>5398</v>
      </c>
      <c r="I11759" s="6" t="s">
        <v>15740</v>
      </c>
      <c r="J11759" s="6" t="s">
        <v>15741</v>
      </c>
      <c r="K11759" s="17">
        <v>6</v>
      </c>
      <c r="L11759" s="17" t="s">
        <v>7730</v>
      </c>
      <c r="M11759" s="9">
        <v>3.35</v>
      </c>
      <c r="N11759" s="9"/>
      <c r="O11759" s="21"/>
      <c r="Q11759" s="29"/>
      <c r="U11759" s="17"/>
      <c r="V11759" s="2"/>
      <c r="Y11759" t="str">
        <f t="shared" si="722"/>
        <v/>
      </c>
      <c r="AA11759" t="str">
        <f t="shared" si="723"/>
        <v/>
      </c>
      <c r="AC11759" s="7"/>
      <c r="AD11759" t="s">
        <v>15740</v>
      </c>
      <c r="AE11759">
        <f t="shared" si="724"/>
        <v>0</v>
      </c>
      <c r="AG11759" s="2"/>
      <c r="AI11759" s="7"/>
    </row>
    <row r="11760" spans="1:49" ht="11" customHeight="1" outlineLevel="1" x14ac:dyDescent="0.25">
      <c r="A11760" t="s">
        <v>4290</v>
      </c>
      <c r="C11760" s="2" t="s">
        <v>12455</v>
      </c>
      <c r="D11760" s="2">
        <v>57</v>
      </c>
      <c r="E11760" s="7">
        <v>1974</v>
      </c>
      <c r="F11760" s="5" t="s">
        <v>21151</v>
      </c>
      <c r="H11760" s="5" t="s">
        <v>5398</v>
      </c>
      <c r="I11760" s="6" t="s">
        <v>15740</v>
      </c>
      <c r="J11760" s="6" t="s">
        <v>15741</v>
      </c>
      <c r="K11760" s="17">
        <v>6</v>
      </c>
      <c r="L11760" s="17" t="s">
        <v>7730</v>
      </c>
      <c r="M11760" s="9">
        <v>10.4</v>
      </c>
      <c r="N11760" s="9"/>
      <c r="O11760" s="21"/>
      <c r="Q11760" s="29"/>
      <c r="U11760" s="17"/>
      <c r="V11760" s="2"/>
      <c r="Y11760" t="str">
        <f t="shared" si="722"/>
        <v/>
      </c>
      <c r="AA11760">
        <f t="shared" si="723"/>
        <v>1</v>
      </c>
      <c r="AC11760" s="7"/>
      <c r="AD11760" t="s">
        <v>15740</v>
      </c>
      <c r="AE11760">
        <f t="shared" si="724"/>
        <v>0</v>
      </c>
      <c r="AG11760" s="2"/>
      <c r="AI11760" s="7"/>
    </row>
    <row r="11761" spans="1:35" ht="11" customHeight="1" outlineLevel="1" x14ac:dyDescent="0.25">
      <c r="A11761" t="s">
        <v>4290</v>
      </c>
      <c r="C11761" s="2" t="s">
        <v>12455</v>
      </c>
      <c r="D11761" s="2">
        <v>64</v>
      </c>
      <c r="E11761" s="7">
        <v>1975</v>
      </c>
      <c r="F11761" s="8" t="s">
        <v>6019</v>
      </c>
      <c r="H11761" s="5" t="s">
        <v>5398</v>
      </c>
      <c r="I11761" s="6" t="s">
        <v>15743</v>
      </c>
      <c r="J11761" s="6" t="s">
        <v>15742</v>
      </c>
      <c r="K11761" s="17">
        <v>6</v>
      </c>
      <c r="L11761" s="17" t="s">
        <v>7730</v>
      </c>
      <c r="M11761" s="9">
        <v>8.35</v>
      </c>
      <c r="N11761" s="9"/>
      <c r="O11761" s="21"/>
      <c r="Q11761" s="29"/>
      <c r="U11761" s="17"/>
      <c r="V11761" s="2"/>
      <c r="Y11761" t="str">
        <f t="shared" si="722"/>
        <v/>
      </c>
      <c r="AA11761" t="str">
        <f t="shared" si="723"/>
        <v/>
      </c>
      <c r="AC11761" s="7"/>
      <c r="AD11761" t="s">
        <v>15743</v>
      </c>
      <c r="AE11761">
        <f t="shared" si="724"/>
        <v>0</v>
      </c>
      <c r="AG11761" s="2"/>
      <c r="AI11761" s="7"/>
    </row>
    <row r="11762" spans="1:35" ht="11" customHeight="1" outlineLevel="1" x14ac:dyDescent="0.25">
      <c r="A11762" t="s">
        <v>4290</v>
      </c>
      <c r="C11762" s="2" t="s">
        <v>12455</v>
      </c>
      <c r="D11762" s="2">
        <v>65</v>
      </c>
      <c r="E11762" s="7">
        <v>1975</v>
      </c>
      <c r="F11762" s="8" t="s">
        <v>1776</v>
      </c>
      <c r="H11762" s="5" t="s">
        <v>5398</v>
      </c>
      <c r="I11762" s="6" t="s">
        <v>15744</v>
      </c>
      <c r="J11762" s="6" t="s">
        <v>15742</v>
      </c>
      <c r="K11762" s="17">
        <v>6</v>
      </c>
      <c r="L11762" s="17" t="s">
        <v>7730</v>
      </c>
      <c r="M11762" s="9">
        <v>8.35</v>
      </c>
      <c r="N11762" s="9"/>
      <c r="O11762" s="21"/>
      <c r="Q11762" s="29"/>
      <c r="U11762" s="17"/>
      <c r="V11762" s="2"/>
      <c r="Y11762" t="str">
        <f t="shared" si="722"/>
        <v/>
      </c>
      <c r="AA11762" t="str">
        <f t="shared" si="723"/>
        <v/>
      </c>
      <c r="AC11762" s="7"/>
      <c r="AD11762" t="s">
        <v>15744</v>
      </c>
      <c r="AE11762">
        <f t="shared" si="724"/>
        <v>0</v>
      </c>
      <c r="AG11762" s="2"/>
      <c r="AI11762" s="7"/>
    </row>
    <row r="11763" spans="1:35" ht="11" customHeight="1" outlineLevel="1" x14ac:dyDescent="0.25">
      <c r="A11763" t="s">
        <v>4290</v>
      </c>
      <c r="C11763" s="2" t="s">
        <v>12455</v>
      </c>
      <c r="D11763" s="2">
        <v>66</v>
      </c>
      <c r="E11763" s="7">
        <v>1975</v>
      </c>
      <c r="F11763" s="8" t="s">
        <v>1776</v>
      </c>
      <c r="H11763" s="5" t="s">
        <v>5398</v>
      </c>
      <c r="I11763" s="6" t="s">
        <v>15744</v>
      </c>
      <c r="J11763" s="6" t="s">
        <v>15745</v>
      </c>
      <c r="K11763" s="17">
        <v>6</v>
      </c>
      <c r="L11763" s="17" t="s">
        <v>7730</v>
      </c>
      <c r="M11763" s="9">
        <v>4.5</v>
      </c>
      <c r="N11763" s="9"/>
      <c r="O11763" s="21"/>
      <c r="Q11763" s="29"/>
      <c r="U11763" s="17"/>
      <c r="V11763" s="2"/>
      <c r="Y11763" t="str">
        <f t="shared" si="722"/>
        <v/>
      </c>
      <c r="AA11763" t="str">
        <f t="shared" si="723"/>
        <v/>
      </c>
      <c r="AC11763" s="7"/>
      <c r="AD11763" t="s">
        <v>15744</v>
      </c>
      <c r="AE11763">
        <f t="shared" si="724"/>
        <v>0</v>
      </c>
      <c r="AG11763" s="2"/>
      <c r="AI11763" s="7"/>
    </row>
    <row r="11764" spans="1:35" ht="11" customHeight="1" outlineLevel="1" x14ac:dyDescent="0.25">
      <c r="A11764" t="s">
        <v>4290</v>
      </c>
      <c r="C11764" s="2" t="s">
        <v>12455</v>
      </c>
      <c r="D11764" s="2">
        <v>121</v>
      </c>
      <c r="E11764" s="7">
        <v>1979</v>
      </c>
      <c r="F11764" s="5" t="s">
        <v>3773</v>
      </c>
      <c r="H11764" s="5" t="s">
        <v>5398</v>
      </c>
      <c r="I11764" s="6" t="s">
        <v>15746</v>
      </c>
      <c r="J11764" s="6" t="s">
        <v>7599</v>
      </c>
      <c r="K11764" s="17">
        <v>3</v>
      </c>
      <c r="L11764" s="17" t="s">
        <v>7730</v>
      </c>
      <c r="M11764" s="9">
        <v>7.9</v>
      </c>
      <c r="N11764" s="9"/>
      <c r="O11764" s="21"/>
      <c r="Q11764" s="29"/>
      <c r="U11764" s="17"/>
      <c r="V11764" s="2"/>
      <c r="Y11764" t="str">
        <f t="shared" si="722"/>
        <v/>
      </c>
      <c r="AA11764" t="str">
        <f t="shared" si="723"/>
        <v/>
      </c>
      <c r="AC11764" s="7"/>
      <c r="AD11764" t="s">
        <v>15746</v>
      </c>
      <c r="AE11764">
        <f t="shared" si="724"/>
        <v>0</v>
      </c>
      <c r="AG11764" s="2"/>
      <c r="AI11764" s="7"/>
    </row>
    <row r="11765" spans="1:35" ht="11" customHeight="1" outlineLevel="1" x14ac:dyDescent="0.25">
      <c r="A11765" t="s">
        <v>4290</v>
      </c>
      <c r="C11765" s="2" t="s">
        <v>12455</v>
      </c>
      <c r="D11765" s="2" t="s">
        <v>15747</v>
      </c>
      <c r="E11765" s="7">
        <v>1979</v>
      </c>
      <c r="F11765" s="5" t="s">
        <v>15748</v>
      </c>
      <c r="H11765" s="5" t="s">
        <v>5398</v>
      </c>
      <c r="I11765" s="6" t="s">
        <v>15746</v>
      </c>
      <c r="J11765" s="6" t="s">
        <v>7599</v>
      </c>
      <c r="K11765" s="17">
        <v>3</v>
      </c>
      <c r="L11765" s="17" t="s">
        <v>7730</v>
      </c>
      <c r="M11765" s="9">
        <v>6</v>
      </c>
      <c r="N11765" s="9"/>
      <c r="O11765" s="21"/>
      <c r="Q11765" s="29"/>
      <c r="U11765" s="17"/>
      <c r="V11765" s="2"/>
      <c r="Y11765" t="str">
        <f t="shared" si="722"/>
        <v/>
      </c>
      <c r="AA11765">
        <f t="shared" si="723"/>
        <v>1</v>
      </c>
      <c r="AC11765" s="7"/>
      <c r="AD11765" t="s">
        <v>15746</v>
      </c>
      <c r="AE11765">
        <f t="shared" si="724"/>
        <v>0</v>
      </c>
      <c r="AG11765" s="2"/>
      <c r="AI11765" s="7"/>
    </row>
    <row r="11766" spans="1:35" ht="11" customHeight="1" outlineLevel="1" x14ac:dyDescent="0.25">
      <c r="A11766" t="s">
        <v>4290</v>
      </c>
      <c r="C11766" s="2" t="s">
        <v>12455</v>
      </c>
      <c r="D11766" s="2">
        <v>299</v>
      </c>
      <c r="E11766" s="7">
        <v>1983</v>
      </c>
      <c r="F11766" s="5" t="s">
        <v>1346</v>
      </c>
      <c r="H11766" s="5" t="s">
        <v>5398</v>
      </c>
      <c r="I11766" s="6" t="s">
        <v>15743</v>
      </c>
      <c r="J11766" s="6" t="s">
        <v>8251</v>
      </c>
      <c r="K11766" s="17">
        <v>6</v>
      </c>
      <c r="L11766" s="17" t="s">
        <v>7730</v>
      </c>
      <c r="M11766" s="9">
        <v>1.9</v>
      </c>
      <c r="N11766" s="9"/>
      <c r="O11766" s="21"/>
      <c r="Q11766" s="29"/>
      <c r="U11766" s="17"/>
      <c r="V11766" s="2"/>
      <c r="Y11766" t="str">
        <f t="shared" si="722"/>
        <v/>
      </c>
      <c r="AA11766" t="str">
        <f t="shared" si="723"/>
        <v/>
      </c>
      <c r="AC11766" s="7"/>
      <c r="AD11766" t="s">
        <v>15743</v>
      </c>
      <c r="AE11766">
        <f t="shared" si="724"/>
        <v>0</v>
      </c>
      <c r="AG11766" s="2"/>
      <c r="AI11766" s="7"/>
    </row>
    <row r="11767" spans="1:35" ht="11" customHeight="1" outlineLevel="1" x14ac:dyDescent="0.25">
      <c r="A11767" t="s">
        <v>4290</v>
      </c>
      <c r="C11767" s="2" t="s">
        <v>12455</v>
      </c>
      <c r="D11767" s="2">
        <v>301</v>
      </c>
      <c r="E11767" s="7">
        <v>1983</v>
      </c>
      <c r="F11767" s="5" t="s">
        <v>1346</v>
      </c>
      <c r="H11767" s="5" t="s">
        <v>5398</v>
      </c>
      <c r="I11767" s="6" t="s">
        <v>21120</v>
      </c>
      <c r="J11767" s="6" t="s">
        <v>8251</v>
      </c>
      <c r="K11767" s="17">
        <v>6</v>
      </c>
      <c r="L11767" s="17" t="s">
        <v>7730</v>
      </c>
      <c r="M11767" s="9">
        <v>1.9</v>
      </c>
      <c r="N11767" s="9"/>
      <c r="O11767" s="21"/>
      <c r="Q11767" s="29"/>
      <c r="U11767" s="17"/>
      <c r="V11767" s="2"/>
      <c r="Y11767" t="str">
        <f t="shared" si="722"/>
        <v/>
      </c>
      <c r="AA11767" t="str">
        <f t="shared" si="723"/>
        <v/>
      </c>
      <c r="AC11767" s="7"/>
      <c r="AD11767" t="s">
        <v>21120</v>
      </c>
      <c r="AE11767">
        <f t="shared" si="724"/>
        <v>0</v>
      </c>
      <c r="AG11767" s="2"/>
      <c r="AI11767" s="7"/>
    </row>
    <row r="11768" spans="1:35" ht="11" customHeight="1" outlineLevel="1" x14ac:dyDescent="0.25">
      <c r="A11768" t="s">
        <v>4290</v>
      </c>
      <c r="C11768" s="2" t="s">
        <v>12455</v>
      </c>
      <c r="D11768" s="2">
        <v>395</v>
      </c>
      <c r="E11768" s="7">
        <v>1984</v>
      </c>
      <c r="F11768" s="8" t="s">
        <v>4647</v>
      </c>
      <c r="H11768" s="5" t="s">
        <v>5398</v>
      </c>
      <c r="I11768" s="6" t="s">
        <v>15744</v>
      </c>
      <c r="J11768" s="6" t="s">
        <v>15571</v>
      </c>
      <c r="K11768" s="17">
        <v>6</v>
      </c>
      <c r="L11768" s="17" t="s">
        <v>20076</v>
      </c>
      <c r="M11768" s="9"/>
      <c r="N11768" s="9"/>
      <c r="O11768" s="21"/>
      <c r="Q11768" s="29"/>
      <c r="U11768" s="17"/>
      <c r="V11768" s="2"/>
      <c r="Y11768" t="str">
        <f t="shared" si="722"/>
        <v/>
      </c>
      <c r="AA11768" t="str">
        <f t="shared" si="723"/>
        <v/>
      </c>
      <c r="AC11768" s="7"/>
      <c r="AD11768" t="s">
        <v>15744</v>
      </c>
      <c r="AE11768">
        <f t="shared" si="724"/>
        <v>0</v>
      </c>
      <c r="AG11768" s="2"/>
      <c r="AI11768" s="7"/>
    </row>
    <row r="11769" spans="1:35" ht="11" customHeight="1" outlineLevel="1" x14ac:dyDescent="0.25">
      <c r="A11769" t="s">
        <v>4290</v>
      </c>
      <c r="C11769" s="2" t="s">
        <v>12455</v>
      </c>
      <c r="D11769" s="2" t="s">
        <v>22393</v>
      </c>
      <c r="E11769" s="7">
        <v>1984</v>
      </c>
      <c r="F11769" s="8" t="s">
        <v>22394</v>
      </c>
      <c r="H11769" s="5" t="s">
        <v>5398</v>
      </c>
      <c r="I11769" s="6" t="s">
        <v>15744</v>
      </c>
      <c r="J11769" s="6" t="s">
        <v>15571</v>
      </c>
      <c r="K11769" s="17">
        <v>6</v>
      </c>
      <c r="L11769" s="17" t="s">
        <v>7730</v>
      </c>
      <c r="M11769" s="9">
        <v>12.8</v>
      </c>
      <c r="N11769" s="9"/>
      <c r="O11769" s="21"/>
      <c r="Q11769" s="29"/>
      <c r="U11769" s="17"/>
      <c r="V11769" s="2"/>
      <c r="Y11769">
        <f t="shared" si="722"/>
        <v>1</v>
      </c>
      <c r="AA11769" t="str">
        <f t="shared" si="723"/>
        <v/>
      </c>
      <c r="AC11769" s="7"/>
      <c r="AD11769" t="s">
        <v>15744</v>
      </c>
      <c r="AE11769">
        <f t="shared" si="724"/>
        <v>0</v>
      </c>
      <c r="AG11769" s="2"/>
      <c r="AI11769" s="7"/>
    </row>
    <row r="11770" spans="1:35" ht="11" customHeight="1" outlineLevel="1" x14ac:dyDescent="0.25">
      <c r="A11770" t="s">
        <v>4290</v>
      </c>
      <c r="C11770" s="2" t="s">
        <v>12455</v>
      </c>
      <c r="D11770" s="2" t="s">
        <v>15749</v>
      </c>
      <c r="E11770" s="7">
        <v>1984</v>
      </c>
      <c r="F11770" s="5" t="s">
        <v>15750</v>
      </c>
      <c r="H11770" s="5" t="s">
        <v>5398</v>
      </c>
      <c r="I11770" s="6" t="s">
        <v>15744</v>
      </c>
      <c r="J11770" s="6" t="s">
        <v>15571</v>
      </c>
      <c r="K11770" s="17">
        <v>6</v>
      </c>
      <c r="L11770" s="17" t="s">
        <v>7730</v>
      </c>
      <c r="M11770" s="9">
        <v>2.2999999999999998</v>
      </c>
      <c r="N11770" s="9"/>
      <c r="O11770" s="21"/>
      <c r="Q11770" s="29"/>
      <c r="U11770" s="17"/>
      <c r="V11770" s="2"/>
      <c r="Y11770" t="str">
        <f t="shared" si="722"/>
        <v/>
      </c>
      <c r="AA11770">
        <f t="shared" si="723"/>
        <v>1</v>
      </c>
      <c r="AC11770" s="7"/>
      <c r="AD11770" t="s">
        <v>15744</v>
      </c>
      <c r="AE11770">
        <f t="shared" si="724"/>
        <v>0</v>
      </c>
      <c r="AG11770" s="2"/>
      <c r="AI11770" s="7"/>
    </row>
    <row r="11771" spans="1:35" ht="11" customHeight="1" outlineLevel="1" x14ac:dyDescent="0.25">
      <c r="A11771" t="s">
        <v>4290</v>
      </c>
      <c r="C11771" s="2" t="s">
        <v>12455</v>
      </c>
      <c r="D11771" s="2" t="s">
        <v>15752</v>
      </c>
      <c r="E11771" s="7">
        <v>1986</v>
      </c>
      <c r="F11771" s="5" t="s">
        <v>15517</v>
      </c>
      <c r="H11771" s="5" t="s">
        <v>5398</v>
      </c>
      <c r="I11771" s="6" t="s">
        <v>15744</v>
      </c>
      <c r="J11771" s="6" t="s">
        <v>15751</v>
      </c>
      <c r="K11771" s="17">
        <v>6</v>
      </c>
      <c r="L11771" s="17" t="s">
        <v>7730</v>
      </c>
      <c r="M11771" s="9">
        <v>14</v>
      </c>
      <c r="N11771" s="9"/>
      <c r="O11771" s="21"/>
      <c r="Q11771" s="29"/>
      <c r="U11771" s="17"/>
      <c r="V11771" s="2"/>
      <c r="Y11771" t="str">
        <f t="shared" si="722"/>
        <v/>
      </c>
      <c r="AA11771">
        <f t="shared" si="723"/>
        <v>1</v>
      </c>
      <c r="AC11771" s="7"/>
      <c r="AD11771" t="s">
        <v>15744</v>
      </c>
      <c r="AE11771">
        <f t="shared" si="724"/>
        <v>0</v>
      </c>
      <c r="AG11771" s="2"/>
      <c r="AI11771" s="7"/>
    </row>
    <row r="11772" spans="1:35" ht="11" customHeight="1" outlineLevel="1" x14ac:dyDescent="0.25">
      <c r="A11772" t="s">
        <v>4290</v>
      </c>
      <c r="C11772" s="2" t="s">
        <v>12455</v>
      </c>
      <c r="D11772" s="2">
        <v>475</v>
      </c>
      <c r="E11772" s="7">
        <v>1987</v>
      </c>
      <c r="F11772" s="8" t="s">
        <v>6019</v>
      </c>
      <c r="H11772" s="5" t="s">
        <v>5398</v>
      </c>
      <c r="I11772" s="6" t="s">
        <v>15743</v>
      </c>
      <c r="J11772" s="6" t="s">
        <v>15753</v>
      </c>
      <c r="K11772" s="17">
        <v>6</v>
      </c>
      <c r="L11772" s="17" t="s">
        <v>7730</v>
      </c>
      <c r="M11772" s="9">
        <v>4.5</v>
      </c>
      <c r="N11772" s="9"/>
      <c r="O11772" s="21"/>
      <c r="Q11772" s="29"/>
      <c r="U11772" s="17"/>
      <c r="V11772" s="2"/>
      <c r="Y11772" t="str">
        <f t="shared" si="722"/>
        <v/>
      </c>
      <c r="AA11772" t="str">
        <f t="shared" si="723"/>
        <v/>
      </c>
      <c r="AC11772" s="7"/>
      <c r="AD11772" t="s">
        <v>15743</v>
      </c>
      <c r="AE11772">
        <f t="shared" si="724"/>
        <v>0</v>
      </c>
      <c r="AG11772" s="2"/>
      <c r="AI11772" s="7"/>
    </row>
    <row r="11773" spans="1:35" ht="11" customHeight="1" outlineLevel="1" x14ac:dyDescent="0.25">
      <c r="A11773" t="s">
        <v>4290</v>
      </c>
      <c r="C11773" s="2" t="s">
        <v>12455</v>
      </c>
      <c r="D11773" s="2">
        <v>476</v>
      </c>
      <c r="E11773" s="7">
        <v>1987</v>
      </c>
      <c r="F11773" s="8" t="s">
        <v>1776</v>
      </c>
      <c r="H11773" s="5" t="s">
        <v>5398</v>
      </c>
      <c r="I11773" s="6" t="s">
        <v>15744</v>
      </c>
      <c r="J11773" s="6" t="s">
        <v>15753</v>
      </c>
      <c r="K11773" s="17">
        <v>6</v>
      </c>
      <c r="L11773" s="17" t="s">
        <v>7730</v>
      </c>
      <c r="M11773" s="9">
        <v>4.5</v>
      </c>
      <c r="N11773" s="9"/>
      <c r="O11773" s="21"/>
      <c r="Q11773" s="29"/>
      <c r="U11773" s="17"/>
      <c r="V11773" s="2"/>
      <c r="Y11773" t="str">
        <f t="shared" si="722"/>
        <v/>
      </c>
      <c r="AA11773" t="str">
        <f t="shared" si="723"/>
        <v/>
      </c>
      <c r="AC11773" s="7"/>
      <c r="AD11773" t="s">
        <v>15744</v>
      </c>
      <c r="AE11773">
        <f t="shared" si="724"/>
        <v>0</v>
      </c>
      <c r="AG11773" s="2"/>
      <c r="AI11773" s="7"/>
    </row>
    <row r="11774" spans="1:35" ht="11" customHeight="1" outlineLevel="1" x14ac:dyDescent="0.25">
      <c r="A11774" t="s">
        <v>4290</v>
      </c>
      <c r="C11774" s="2" t="s">
        <v>12455</v>
      </c>
      <c r="D11774" s="2" t="s">
        <v>15754</v>
      </c>
      <c r="E11774" s="7">
        <v>2011</v>
      </c>
      <c r="F11774" s="5" t="s">
        <v>15755</v>
      </c>
      <c r="H11774" s="5" t="s">
        <v>5398</v>
      </c>
      <c r="I11774" s="6" t="s">
        <v>15743</v>
      </c>
      <c r="J11774" s="6" t="s">
        <v>10620</v>
      </c>
      <c r="K11774" s="17">
        <v>2</v>
      </c>
      <c r="L11774" s="17" t="s">
        <v>7730</v>
      </c>
      <c r="M11774" s="9">
        <v>23.5</v>
      </c>
      <c r="N11774" s="9"/>
      <c r="O11774" s="21"/>
      <c r="Q11774" s="29"/>
      <c r="U11774" s="17"/>
      <c r="V11774" s="2"/>
      <c r="Y11774" t="str">
        <f t="shared" si="722"/>
        <v/>
      </c>
      <c r="AA11774">
        <f t="shared" si="723"/>
        <v>1</v>
      </c>
      <c r="AC11774" s="7"/>
      <c r="AD11774" t="s">
        <v>15743</v>
      </c>
      <c r="AE11774">
        <f t="shared" si="724"/>
        <v>0</v>
      </c>
      <c r="AG11774" s="2"/>
      <c r="AI11774" s="7"/>
    </row>
    <row r="11775" spans="1:35" ht="11" customHeight="1" outlineLevel="1" x14ac:dyDescent="0.25">
      <c r="A11775" t="s">
        <v>4290</v>
      </c>
      <c r="C11775" s="2" t="s">
        <v>12455</v>
      </c>
      <c r="D11775" s="2">
        <v>789</v>
      </c>
      <c r="E11775" s="7">
        <v>2016</v>
      </c>
      <c r="F11775" s="8" t="s">
        <v>6311</v>
      </c>
      <c r="H11775" s="5" t="s">
        <v>5398</v>
      </c>
      <c r="I11775" s="6" t="s">
        <v>15743</v>
      </c>
      <c r="J11775" s="6" t="s">
        <v>15756</v>
      </c>
      <c r="K11775" s="17">
        <v>3</v>
      </c>
      <c r="L11775" s="17" t="s">
        <v>20076</v>
      </c>
      <c r="M11775" s="9"/>
      <c r="N11775" s="9"/>
      <c r="O11775" s="21"/>
      <c r="Q11775" s="29"/>
      <c r="U11775" s="17"/>
      <c r="V11775" s="2"/>
      <c r="Y11775" t="str">
        <f t="shared" si="722"/>
        <v/>
      </c>
      <c r="AA11775" t="str">
        <f t="shared" si="723"/>
        <v/>
      </c>
      <c r="AC11775" s="7"/>
      <c r="AD11775" t="s">
        <v>15743</v>
      </c>
      <c r="AE11775">
        <f t="shared" si="724"/>
        <v>0</v>
      </c>
      <c r="AG11775" s="2"/>
      <c r="AI11775" s="7"/>
    </row>
    <row r="11776" spans="1:35" ht="11" customHeight="1" outlineLevel="1" x14ac:dyDescent="0.25">
      <c r="A11776" t="s">
        <v>4290</v>
      </c>
      <c r="C11776" s="2" t="s">
        <v>12455</v>
      </c>
      <c r="D11776" s="2" t="s">
        <v>18816</v>
      </c>
      <c r="E11776" s="7">
        <v>2016</v>
      </c>
      <c r="F11776" s="5" t="s">
        <v>10612</v>
      </c>
      <c r="H11776" s="5" t="s">
        <v>5398</v>
      </c>
      <c r="I11776" s="6" t="s">
        <v>15743</v>
      </c>
      <c r="J11776" s="6" t="s">
        <v>15756</v>
      </c>
      <c r="K11776" s="17">
        <v>3</v>
      </c>
      <c r="L11776" s="17" t="s">
        <v>7730</v>
      </c>
      <c r="M11776" s="9">
        <v>20.6</v>
      </c>
      <c r="N11776" s="9"/>
      <c r="O11776" s="21"/>
      <c r="Q11776" s="29"/>
      <c r="U11776" s="17"/>
      <c r="V11776" s="2"/>
      <c r="Y11776" t="str">
        <f t="shared" si="722"/>
        <v/>
      </c>
      <c r="AA11776">
        <f t="shared" si="723"/>
        <v>1</v>
      </c>
      <c r="AC11776" s="7"/>
      <c r="AD11776" t="s">
        <v>15743</v>
      </c>
      <c r="AE11776">
        <f t="shared" si="724"/>
        <v>0</v>
      </c>
      <c r="AG11776" s="2"/>
      <c r="AI11776" s="7"/>
    </row>
    <row r="11777" spans="1:49" ht="11" customHeight="1" x14ac:dyDescent="0.25">
      <c r="A11777" t="s">
        <v>14131</v>
      </c>
      <c r="B11777" t="s">
        <v>1148</v>
      </c>
      <c r="C11777" s="2" t="s">
        <v>12976</v>
      </c>
      <c r="E11777" s="7"/>
      <c r="F11777" s="5"/>
      <c r="H11777" s="5"/>
      <c r="I11777" s="6"/>
      <c r="J11777" s="6"/>
      <c r="K11777" s="17"/>
      <c r="L11777" s="17"/>
      <c r="M11777" s="9"/>
      <c r="N11777" s="9">
        <f>SUM(M11778:M11864)</f>
        <v>45.849999999999987</v>
      </c>
      <c r="O11777" s="21">
        <v>2911</v>
      </c>
      <c r="P11777">
        <f>COUNTIF(L11778:L11864,"*")</f>
        <v>87</v>
      </c>
      <c r="Q11777" s="29">
        <f>P11777/O11777</f>
        <v>2.9886636894537959E-2</v>
      </c>
      <c r="R11777">
        <f>COUNTIF(L11778:L11864,"Y")+COUNTIF(L11778:L11864,"S")</f>
        <v>29</v>
      </c>
      <c r="U11777" s="17" t="s">
        <v>7730</v>
      </c>
      <c r="V11777" s="2"/>
      <c r="W11777" t="s">
        <v>18459</v>
      </c>
      <c r="Y11777" t="str">
        <f t="shared" si="722"/>
        <v/>
      </c>
      <c r="AA11777" t="str">
        <f t="shared" si="723"/>
        <v/>
      </c>
      <c r="AC11777" s="7"/>
      <c r="AF11777">
        <f>COUNTIF(AE11778:AE11864,"1")</f>
        <v>2</v>
      </c>
      <c r="AG11777" s="2"/>
      <c r="AI11777" s="7"/>
      <c r="AJ11777">
        <f>COUNTIF($K11778:$K11864,"1")-COUNTIFS($K11778:$K11864,"1",$L11778:$L11864,"V")</f>
        <v>23</v>
      </c>
      <c r="AK11777">
        <f>COUNTIFS($K11778:$K11864,"1",$L11778:$L11864,"Y")+COUNTIFS($K11778:$K11864,"1",$L11778:$L11864,"s")</f>
        <v>16</v>
      </c>
      <c r="AL11777">
        <f>COUNTIF($K11778:$K11864,"2")-COUNTIFS($K11778:$K11864,"2",$L11778:$L11864,"V")</f>
        <v>0</v>
      </c>
      <c r="AM11777">
        <f>COUNTIFS($K11778:$K11864,"2",$L11778:$L11864,"Y")+COUNTIFS($K11778:$K11864,"2",$L11778:$L11864,"s")</f>
        <v>0</v>
      </c>
      <c r="AN11777">
        <f>COUNTIF($K11778:$K11864,"3")-COUNTIFS($K11778:$K11864,"3",$L11778:$L11864,"V")</f>
        <v>12</v>
      </c>
      <c r="AO11777">
        <f>COUNTIFS($K11778:$K11864,"3",$L11778:$L11864,"Y")+COUNTIFS($K11778:$K11864,"3",$L11778:$L11864,"s")</f>
        <v>9</v>
      </c>
      <c r="AP11777">
        <f>COUNTIF($K11778:$K11864,"4")-COUNTIFS($K11778:$K11864,"4",$L11778:$L11864,"V")</f>
        <v>33</v>
      </c>
      <c r="AQ11777">
        <f>COUNTIFS($K11778:$K11864,"4",$L11778:$L11864,"Y")+COUNTIFS($K11778:$K11864,"4",$L11778:$L11864,"s")</f>
        <v>4</v>
      </c>
      <c r="AR11777">
        <f>COUNTIF($K11778:$K11864,"5")-COUNTIFS($K11778:$K11864,"5",$L11778:$L11864,"V")</f>
        <v>4</v>
      </c>
      <c r="AS11777">
        <f>COUNTIFS($K11778:$K11864,"5",$L11778:$L11864,"Y")+COUNTIFS($K11778:$K11864,"5",$L11778:$L11864,"s")</f>
        <v>0</v>
      </c>
      <c r="AT11777">
        <f>COUNTIF($K11778:$K11864,"6")-COUNTIFS($K11778:$K11864,"6",$L11778:$L11864,"V")</f>
        <v>0</v>
      </c>
      <c r="AU11777">
        <f>COUNTIFS($K11778:$K11864,"6",$L11778:$L11864,"Y")+COUNTIFS($K11778:$K11864,"6",$L11778:$L11864,"s")</f>
        <v>0</v>
      </c>
      <c r="AV11777">
        <f>COUNTIF($K11778:$K11864,"7")-COUNTIFS($K11778:$K11864,"7",$L11778:$L11864,"V")</f>
        <v>14</v>
      </c>
      <c r="AW11777">
        <f>COUNTIFS($K11778:$K11864,"7",$L11778:$L11864,"Y")+COUNTIFS($K11778:$K11864,"7",$L11778:$L11864,"s")</f>
        <v>0</v>
      </c>
    </row>
    <row r="11778" spans="1:49" ht="11" customHeight="1" outlineLevel="1" x14ac:dyDescent="0.25">
      <c r="A11778" t="s">
        <v>4292</v>
      </c>
      <c r="C11778" s="2" t="s">
        <v>12976</v>
      </c>
      <c r="D11778" s="2">
        <v>263</v>
      </c>
      <c r="E11778" s="7">
        <v>1932</v>
      </c>
      <c r="F11778" s="5" t="s">
        <v>4732</v>
      </c>
      <c r="H11778" s="5" t="s">
        <v>5038</v>
      </c>
      <c r="I11778" s="6" t="s">
        <v>4293</v>
      </c>
      <c r="J11778" s="6" t="s">
        <v>14040</v>
      </c>
      <c r="K11778" s="17">
        <v>1</v>
      </c>
      <c r="L11778" s="17" t="s">
        <v>7730</v>
      </c>
      <c r="M11778" s="9">
        <v>0.6</v>
      </c>
      <c r="N11778" s="9"/>
      <c r="O11778" s="21"/>
      <c r="Q11778" s="29"/>
      <c r="U11778" s="17"/>
      <c r="V11778" s="2">
        <v>305</v>
      </c>
      <c r="Y11778" t="str">
        <f t="shared" si="722"/>
        <v/>
      </c>
      <c r="AA11778" t="str">
        <f t="shared" si="723"/>
        <v/>
      </c>
      <c r="AC11778" s="7"/>
      <c r="AD11778" t="s">
        <v>4293</v>
      </c>
      <c r="AE11778">
        <f t="shared" ref="AE11778:AE11809" si="725">COUNTIF(I11778,"*Fuji*")</f>
        <v>0</v>
      </c>
      <c r="AG11778" s="2"/>
      <c r="AH11778" t="s">
        <v>4294</v>
      </c>
      <c r="AI11778" s="7" t="s">
        <v>4610</v>
      </c>
    </row>
    <row r="11779" spans="1:49" ht="11" customHeight="1" outlineLevel="1" x14ac:dyDescent="0.25">
      <c r="A11779" t="s">
        <v>4292</v>
      </c>
      <c r="C11779" s="2" t="s">
        <v>12976</v>
      </c>
      <c r="D11779" s="2">
        <v>264</v>
      </c>
      <c r="E11779" s="7">
        <v>1932</v>
      </c>
      <c r="F11779" s="5" t="s">
        <v>4732</v>
      </c>
      <c r="H11779" s="5" t="s">
        <v>4295</v>
      </c>
      <c r="I11779" s="6" t="s">
        <v>4293</v>
      </c>
      <c r="J11779" s="6" t="s">
        <v>14040</v>
      </c>
      <c r="K11779" s="17">
        <v>1</v>
      </c>
      <c r="L11779" s="17" t="s">
        <v>7730</v>
      </c>
      <c r="M11779" s="9">
        <v>0.15</v>
      </c>
      <c r="N11779" s="9"/>
      <c r="O11779" s="21"/>
      <c r="Q11779" s="29"/>
      <c r="U11779" s="17"/>
      <c r="V11779" s="2">
        <v>306</v>
      </c>
      <c r="Y11779" t="str">
        <f t="shared" si="722"/>
        <v/>
      </c>
      <c r="AA11779" t="str">
        <f t="shared" si="723"/>
        <v/>
      </c>
      <c r="AC11779" s="7"/>
      <c r="AD11779" t="s">
        <v>4293</v>
      </c>
      <c r="AE11779">
        <f t="shared" si="725"/>
        <v>0</v>
      </c>
      <c r="AG11779" s="2"/>
      <c r="AH11779" t="s">
        <v>4294</v>
      </c>
      <c r="AI11779" s="7" t="s">
        <v>4610</v>
      </c>
    </row>
    <row r="11780" spans="1:49" ht="11" customHeight="1" outlineLevel="1" x14ac:dyDescent="0.25">
      <c r="A11780" t="s">
        <v>4292</v>
      </c>
      <c r="C11780" s="2" t="s">
        <v>12976</v>
      </c>
      <c r="D11780" s="2">
        <v>266</v>
      </c>
      <c r="E11780" s="7">
        <v>1932</v>
      </c>
      <c r="F11780" s="5" t="s">
        <v>183</v>
      </c>
      <c r="H11780" s="5" t="s">
        <v>431</v>
      </c>
      <c r="I11780" s="6" t="s">
        <v>4293</v>
      </c>
      <c r="J11780" s="6" t="s">
        <v>14040</v>
      </c>
      <c r="K11780" s="17">
        <v>1</v>
      </c>
      <c r="L11780" s="17" t="s">
        <v>7730</v>
      </c>
      <c r="M11780" s="9">
        <v>0.15</v>
      </c>
      <c r="N11780" s="9"/>
      <c r="O11780" s="21"/>
      <c r="Q11780" s="29"/>
      <c r="U11780" s="17"/>
      <c r="V11780" s="2">
        <v>308</v>
      </c>
      <c r="Y11780" t="str">
        <f t="shared" si="722"/>
        <v/>
      </c>
      <c r="AA11780" t="str">
        <f t="shared" si="723"/>
        <v/>
      </c>
      <c r="AC11780" s="7"/>
      <c r="AD11780" t="s">
        <v>4293</v>
      </c>
      <c r="AE11780">
        <f t="shared" si="725"/>
        <v>0</v>
      </c>
      <c r="AG11780" s="2"/>
      <c r="AH11780" t="s">
        <v>4294</v>
      </c>
      <c r="AI11780" s="7" t="s">
        <v>4610</v>
      </c>
    </row>
    <row r="11781" spans="1:49" ht="11" customHeight="1" outlineLevel="1" x14ac:dyDescent="0.25">
      <c r="A11781" t="s">
        <v>4292</v>
      </c>
      <c r="C11781" s="2" t="s">
        <v>12976</v>
      </c>
      <c r="D11781" s="2">
        <v>265</v>
      </c>
      <c r="E11781" s="7">
        <v>1934</v>
      </c>
      <c r="F11781" s="5" t="s">
        <v>4732</v>
      </c>
      <c r="H11781" s="5" t="s">
        <v>130</v>
      </c>
      <c r="I11781" s="6" t="s">
        <v>4293</v>
      </c>
      <c r="J11781" s="6" t="s">
        <v>14040</v>
      </c>
      <c r="K11781" s="17">
        <v>1</v>
      </c>
      <c r="L11781" s="17" t="s">
        <v>7730</v>
      </c>
      <c r="M11781" s="9">
        <v>0.15</v>
      </c>
      <c r="N11781" s="9"/>
      <c r="O11781" s="21"/>
      <c r="Q11781" s="29"/>
      <c r="U11781" s="17"/>
      <c r="V11781" s="2">
        <v>307</v>
      </c>
      <c r="Y11781" t="str">
        <f t="shared" si="722"/>
        <v/>
      </c>
      <c r="AA11781" t="str">
        <f t="shared" si="723"/>
        <v/>
      </c>
      <c r="AC11781" s="7"/>
      <c r="AD11781" t="s">
        <v>4293</v>
      </c>
      <c r="AE11781">
        <f t="shared" si="725"/>
        <v>0</v>
      </c>
      <c r="AG11781" s="2"/>
      <c r="AH11781" t="s">
        <v>4294</v>
      </c>
      <c r="AI11781" s="7" t="s">
        <v>4610</v>
      </c>
    </row>
    <row r="11782" spans="1:49" ht="11" customHeight="1" outlineLevel="1" x14ac:dyDescent="0.25">
      <c r="A11782" t="s">
        <v>4292</v>
      </c>
      <c r="C11782" s="2" t="s">
        <v>12976</v>
      </c>
      <c r="D11782" s="2">
        <v>267</v>
      </c>
      <c r="E11782" s="7">
        <v>1934</v>
      </c>
      <c r="F11782" s="5" t="s">
        <v>183</v>
      </c>
      <c r="H11782" s="5" t="s">
        <v>5037</v>
      </c>
      <c r="I11782" s="6" t="s">
        <v>4293</v>
      </c>
      <c r="J11782" s="6" t="s">
        <v>14040</v>
      </c>
      <c r="K11782" s="17">
        <v>1</v>
      </c>
      <c r="L11782" s="17" t="s">
        <v>7730</v>
      </c>
      <c r="M11782" s="9">
        <v>0.5</v>
      </c>
      <c r="N11782" s="9"/>
      <c r="O11782" s="21"/>
      <c r="Q11782" s="29"/>
      <c r="U11782" s="17"/>
      <c r="V11782" s="2">
        <v>309</v>
      </c>
      <c r="Y11782" t="str">
        <f t="shared" si="722"/>
        <v/>
      </c>
      <c r="AA11782" t="str">
        <f t="shared" si="723"/>
        <v/>
      </c>
      <c r="AC11782" s="7"/>
      <c r="AD11782" t="s">
        <v>4293</v>
      </c>
      <c r="AE11782">
        <f t="shared" si="725"/>
        <v>0</v>
      </c>
      <c r="AG11782" s="2"/>
      <c r="AH11782" t="s">
        <v>4294</v>
      </c>
      <c r="AI11782" s="7" t="s">
        <v>4610</v>
      </c>
    </row>
    <row r="11783" spans="1:49" ht="11" customHeight="1" outlineLevel="1" x14ac:dyDescent="0.25">
      <c r="A11783" t="s">
        <v>4292</v>
      </c>
      <c r="C11783" s="2" t="s">
        <v>12976</v>
      </c>
      <c r="D11783" s="2">
        <v>277</v>
      </c>
      <c r="E11783" s="7">
        <v>1934</v>
      </c>
      <c r="F11783" s="5" t="s">
        <v>5996</v>
      </c>
      <c r="H11783" s="5" t="s">
        <v>5482</v>
      </c>
      <c r="I11783" s="6" t="s">
        <v>4914</v>
      </c>
      <c r="J11783" s="6" t="s">
        <v>8881</v>
      </c>
      <c r="K11783" s="17">
        <v>3</v>
      </c>
      <c r="L11783" s="17" t="s">
        <v>7730</v>
      </c>
      <c r="M11783" s="9">
        <v>0.6</v>
      </c>
      <c r="N11783" s="9"/>
      <c r="O11783" s="21"/>
      <c r="Q11783" s="29"/>
      <c r="U11783" s="17"/>
      <c r="V11783" s="2" t="s">
        <v>5280</v>
      </c>
      <c r="Y11783" t="str">
        <f t="shared" si="722"/>
        <v/>
      </c>
      <c r="AA11783" t="str">
        <f t="shared" si="723"/>
        <v/>
      </c>
      <c r="AC11783" s="7"/>
      <c r="AD11783" t="s">
        <v>4914</v>
      </c>
      <c r="AE11783">
        <f t="shared" si="725"/>
        <v>0</v>
      </c>
      <c r="AG11783" s="2"/>
      <c r="AH11783" t="s">
        <v>4297</v>
      </c>
      <c r="AI11783" s="7" t="s">
        <v>4610</v>
      </c>
    </row>
    <row r="11784" spans="1:49" ht="11" customHeight="1" outlineLevel="1" x14ac:dyDescent="0.25">
      <c r="A11784" t="s">
        <v>4292</v>
      </c>
      <c r="C11784" s="2" t="s">
        <v>12976</v>
      </c>
      <c r="D11784" s="2">
        <v>278</v>
      </c>
      <c r="E11784" s="7">
        <v>1934</v>
      </c>
      <c r="F11784" s="5" t="s">
        <v>1583</v>
      </c>
      <c r="H11784" s="5" t="s">
        <v>1658</v>
      </c>
      <c r="I11784" s="6" t="s">
        <v>4914</v>
      </c>
      <c r="J11784" s="6" t="s">
        <v>8881</v>
      </c>
      <c r="K11784" s="17">
        <v>3</v>
      </c>
      <c r="L11784" s="17" t="s">
        <v>7730</v>
      </c>
      <c r="M11784" s="9">
        <v>0.6</v>
      </c>
      <c r="N11784" s="9"/>
      <c r="O11784" s="21"/>
      <c r="Q11784" s="29"/>
      <c r="U11784" s="17"/>
      <c r="V11784" s="2" t="s">
        <v>2104</v>
      </c>
      <c r="Y11784" t="str">
        <f t="shared" si="722"/>
        <v/>
      </c>
      <c r="AA11784" t="str">
        <f t="shared" si="723"/>
        <v/>
      </c>
      <c r="AC11784" s="7"/>
      <c r="AD11784" t="s">
        <v>4914</v>
      </c>
      <c r="AE11784">
        <f t="shared" si="725"/>
        <v>0</v>
      </c>
      <c r="AG11784" s="2"/>
      <c r="AH11784" t="s">
        <v>4297</v>
      </c>
      <c r="AI11784" s="7" t="s">
        <v>4610</v>
      </c>
    </row>
    <row r="11785" spans="1:49" ht="11" customHeight="1" outlineLevel="1" x14ac:dyDescent="0.25">
      <c r="A11785" t="s">
        <v>4292</v>
      </c>
      <c r="C11785" s="2" t="s">
        <v>12976</v>
      </c>
      <c r="D11785" s="3" t="s">
        <v>4062</v>
      </c>
      <c r="E11785" s="7">
        <v>1934</v>
      </c>
      <c r="F11785" s="5" t="s">
        <v>6341</v>
      </c>
      <c r="H11785" s="5" t="s">
        <v>5506</v>
      </c>
      <c r="I11785" s="6" t="s">
        <v>4293</v>
      </c>
      <c r="J11785" s="6"/>
      <c r="K11785" s="17">
        <v>1</v>
      </c>
      <c r="L11785" s="17" t="s">
        <v>20075</v>
      </c>
      <c r="M11785" s="9"/>
      <c r="N11785" s="9"/>
      <c r="O11785" s="21"/>
      <c r="Q11785" s="29"/>
      <c r="U11785" s="17"/>
      <c r="V11785" s="2" t="s">
        <v>7976</v>
      </c>
      <c r="X11785" t="s">
        <v>7732</v>
      </c>
      <c r="Y11785" t="str">
        <f t="shared" si="722"/>
        <v/>
      </c>
      <c r="AA11785" t="str">
        <f t="shared" si="723"/>
        <v/>
      </c>
      <c r="AC11785" s="7"/>
      <c r="AD11785" t="s">
        <v>4293</v>
      </c>
      <c r="AE11785">
        <f t="shared" si="725"/>
        <v>0</v>
      </c>
      <c r="AG11785" s="2"/>
      <c r="AH11785" t="s">
        <v>4294</v>
      </c>
      <c r="AI11785" s="7" t="s">
        <v>4922</v>
      </c>
    </row>
    <row r="11786" spans="1:49" ht="11" customHeight="1" outlineLevel="1" x14ac:dyDescent="0.25">
      <c r="A11786" t="s">
        <v>4292</v>
      </c>
      <c r="C11786" s="2" t="s">
        <v>12976</v>
      </c>
      <c r="D11786" s="3" t="s">
        <v>4062</v>
      </c>
      <c r="E11786" s="7">
        <v>1934</v>
      </c>
      <c r="F11786" s="5" t="s">
        <v>4732</v>
      </c>
      <c r="H11786" s="5" t="s">
        <v>5506</v>
      </c>
      <c r="I11786" s="6" t="s">
        <v>4293</v>
      </c>
      <c r="J11786" s="6"/>
      <c r="K11786" s="17">
        <v>1</v>
      </c>
      <c r="L11786" s="17" t="s">
        <v>7730</v>
      </c>
      <c r="M11786" s="9">
        <v>0.7</v>
      </c>
      <c r="N11786" s="9"/>
      <c r="O11786" s="21"/>
      <c r="Q11786" s="29"/>
      <c r="U11786" s="17"/>
      <c r="V11786" s="2" t="s">
        <v>5282</v>
      </c>
      <c r="Y11786" t="str">
        <f t="shared" si="722"/>
        <v/>
      </c>
      <c r="AA11786" t="str">
        <f t="shared" si="723"/>
        <v/>
      </c>
      <c r="AC11786" s="7"/>
      <c r="AD11786" t="s">
        <v>4293</v>
      </c>
      <c r="AE11786">
        <f t="shared" si="725"/>
        <v>0</v>
      </c>
      <c r="AG11786" s="2"/>
      <c r="AH11786" t="s">
        <v>4294</v>
      </c>
      <c r="AI11786" s="7" t="s">
        <v>4610</v>
      </c>
    </row>
    <row r="11787" spans="1:49" ht="11" customHeight="1" outlineLevel="1" x14ac:dyDescent="0.25">
      <c r="A11787" t="s">
        <v>4292</v>
      </c>
      <c r="C11787" s="2" t="s">
        <v>12976</v>
      </c>
      <c r="D11787" s="2">
        <v>300</v>
      </c>
      <c r="E11787" s="7">
        <v>1935</v>
      </c>
      <c r="F11787" s="5" t="s">
        <v>1640</v>
      </c>
      <c r="H11787" s="5" t="s">
        <v>1658</v>
      </c>
      <c r="I11787" s="6" t="s">
        <v>5670</v>
      </c>
      <c r="J11787" s="6" t="s">
        <v>14041</v>
      </c>
      <c r="K11787" s="17">
        <v>3</v>
      </c>
      <c r="L11787" s="17" t="s">
        <v>7732</v>
      </c>
      <c r="M11787" s="9"/>
      <c r="N11787" s="9"/>
      <c r="O11787" s="21"/>
      <c r="Q11787" s="29"/>
      <c r="U11787" s="17"/>
      <c r="V11787" s="2" t="s">
        <v>2106</v>
      </c>
      <c r="Y11787" t="str">
        <f t="shared" si="722"/>
        <v/>
      </c>
      <c r="AA11787" t="str">
        <f t="shared" si="723"/>
        <v/>
      </c>
      <c r="AC11787" s="7"/>
      <c r="AD11787" t="s">
        <v>5670</v>
      </c>
      <c r="AE11787">
        <f t="shared" si="725"/>
        <v>0</v>
      </c>
      <c r="AG11787" s="2"/>
      <c r="AH11787" t="s">
        <v>4297</v>
      </c>
      <c r="AI11787" s="7" t="s">
        <v>4610</v>
      </c>
    </row>
    <row r="11788" spans="1:49" ht="11" customHeight="1" outlineLevel="1" x14ac:dyDescent="0.25">
      <c r="A11788" t="s">
        <v>4292</v>
      </c>
      <c r="C11788" s="2" t="s">
        <v>12976</v>
      </c>
      <c r="D11788" s="2">
        <v>322</v>
      </c>
      <c r="E11788" s="7">
        <v>1936</v>
      </c>
      <c r="F11788" s="5" t="s">
        <v>14044</v>
      </c>
      <c r="H11788" s="5" t="s">
        <v>1674</v>
      </c>
      <c r="I11788" s="6" t="s">
        <v>4914</v>
      </c>
      <c r="J11788" s="6" t="s">
        <v>14042</v>
      </c>
      <c r="K11788" s="17">
        <v>3</v>
      </c>
      <c r="L11788" s="17" t="s">
        <v>7730</v>
      </c>
      <c r="M11788" s="9">
        <v>1</v>
      </c>
      <c r="N11788" s="9"/>
      <c r="O11788" s="21"/>
      <c r="Q11788" s="29"/>
      <c r="U11788" s="17"/>
      <c r="V11788" s="2" t="s">
        <v>4834</v>
      </c>
      <c r="Y11788" t="str">
        <f t="shared" si="722"/>
        <v/>
      </c>
      <c r="AA11788" t="str">
        <f t="shared" si="723"/>
        <v/>
      </c>
      <c r="AC11788" s="7"/>
      <c r="AD11788" t="s">
        <v>4914</v>
      </c>
      <c r="AE11788">
        <f t="shared" si="725"/>
        <v>0</v>
      </c>
      <c r="AG11788" s="2"/>
      <c r="AI11788" s="7"/>
    </row>
    <row r="11789" spans="1:49" ht="11" customHeight="1" outlineLevel="1" x14ac:dyDescent="0.25">
      <c r="A11789" t="s">
        <v>4292</v>
      </c>
      <c r="C11789" s="2" t="s">
        <v>12976</v>
      </c>
      <c r="D11789" s="2">
        <v>323</v>
      </c>
      <c r="E11789" s="7">
        <v>1936</v>
      </c>
      <c r="F11789" s="5" t="s">
        <v>14043</v>
      </c>
      <c r="H11789" s="5"/>
      <c r="I11789" s="6" t="s">
        <v>4914</v>
      </c>
      <c r="J11789" s="6" t="s">
        <v>14042</v>
      </c>
      <c r="K11789" s="17">
        <v>3</v>
      </c>
      <c r="L11789" s="17" t="s">
        <v>7730</v>
      </c>
      <c r="M11789" s="9">
        <v>1</v>
      </c>
      <c r="N11789" s="9"/>
      <c r="O11789" s="21"/>
      <c r="Q11789" s="29"/>
      <c r="U11789" s="17"/>
      <c r="V11789" s="2" t="s">
        <v>6760</v>
      </c>
      <c r="Y11789" t="str">
        <f t="shared" si="722"/>
        <v/>
      </c>
      <c r="AA11789" t="str">
        <f t="shared" si="723"/>
        <v/>
      </c>
      <c r="AC11789" s="7"/>
      <c r="AD11789" t="s">
        <v>4914</v>
      </c>
      <c r="AE11789">
        <f t="shared" si="725"/>
        <v>0</v>
      </c>
      <c r="AG11789" s="2"/>
      <c r="AI11789" s="7"/>
    </row>
    <row r="11790" spans="1:49" ht="11" customHeight="1" outlineLevel="1" x14ac:dyDescent="0.25">
      <c r="A11790" t="s">
        <v>4292</v>
      </c>
      <c r="C11790" s="2" t="s">
        <v>12976</v>
      </c>
      <c r="D11790" s="2">
        <v>386</v>
      </c>
      <c r="E11790" s="7">
        <v>1938</v>
      </c>
      <c r="F11790" s="8" t="s">
        <v>6121</v>
      </c>
      <c r="H11790" s="5" t="s">
        <v>4031</v>
      </c>
      <c r="I11790" s="6" t="s">
        <v>4296</v>
      </c>
      <c r="J11790" s="6" t="s">
        <v>6992</v>
      </c>
      <c r="K11790" s="17">
        <v>1</v>
      </c>
      <c r="L11790" s="17" t="s">
        <v>7730</v>
      </c>
      <c r="M11790" s="9">
        <v>2</v>
      </c>
      <c r="N11790" s="9"/>
      <c r="O11790" s="21"/>
      <c r="Q11790" s="29"/>
      <c r="U11790" s="17"/>
      <c r="V11790" s="2">
        <v>384</v>
      </c>
      <c r="Y11790" t="str">
        <f t="shared" si="722"/>
        <v/>
      </c>
      <c r="AA11790" t="str">
        <f t="shared" si="723"/>
        <v/>
      </c>
      <c r="AC11790" s="7"/>
      <c r="AD11790" t="s">
        <v>4296</v>
      </c>
      <c r="AE11790">
        <f t="shared" si="725"/>
        <v>0</v>
      </c>
      <c r="AG11790" s="2"/>
      <c r="AH11790" t="s">
        <v>4297</v>
      </c>
      <c r="AI11790" s="7" t="s">
        <v>4620</v>
      </c>
    </row>
    <row r="11791" spans="1:49" ht="11" customHeight="1" outlineLevel="1" x14ac:dyDescent="0.25">
      <c r="A11791" t="s">
        <v>4292</v>
      </c>
      <c r="C11791" s="2" t="s">
        <v>12976</v>
      </c>
      <c r="D11791" s="2">
        <v>436</v>
      </c>
      <c r="E11791" s="7">
        <v>1945</v>
      </c>
      <c r="F11791" s="8" t="s">
        <v>22187</v>
      </c>
      <c r="H11791" s="5" t="s">
        <v>4031</v>
      </c>
      <c r="I11791" s="6" t="s">
        <v>4296</v>
      </c>
      <c r="J11791" s="6" t="s">
        <v>14045</v>
      </c>
      <c r="K11791" s="17">
        <v>1</v>
      </c>
      <c r="L11791" s="17" t="s">
        <v>7730</v>
      </c>
      <c r="M11791" s="9">
        <v>1</v>
      </c>
      <c r="N11791" s="9"/>
      <c r="O11791" s="21"/>
      <c r="Q11791" s="29"/>
      <c r="U11791" s="17"/>
      <c r="V11791" s="2">
        <v>418</v>
      </c>
      <c r="Y11791" t="str">
        <f t="shared" si="722"/>
        <v/>
      </c>
      <c r="AA11791" t="str">
        <f t="shared" si="723"/>
        <v/>
      </c>
      <c r="AC11791" s="7"/>
      <c r="AD11791" t="s">
        <v>4296</v>
      </c>
      <c r="AE11791">
        <f t="shared" si="725"/>
        <v>0</v>
      </c>
      <c r="AG11791" s="2"/>
      <c r="AH11791" t="s">
        <v>4297</v>
      </c>
      <c r="AI11791" s="7" t="s">
        <v>4922</v>
      </c>
    </row>
    <row r="11792" spans="1:49" ht="11" customHeight="1" outlineLevel="1" x14ac:dyDescent="0.25">
      <c r="A11792" t="s">
        <v>4292</v>
      </c>
      <c r="C11792" s="2" t="s">
        <v>12976</v>
      </c>
      <c r="D11792" s="2">
        <v>467</v>
      </c>
      <c r="E11792" s="7">
        <v>1951</v>
      </c>
      <c r="F11792" s="8" t="s">
        <v>6121</v>
      </c>
      <c r="H11792" s="5" t="s">
        <v>4298</v>
      </c>
      <c r="I11792" s="6" t="s">
        <v>4296</v>
      </c>
      <c r="J11792" s="6" t="s">
        <v>14046</v>
      </c>
      <c r="K11792" s="17">
        <v>1</v>
      </c>
      <c r="L11792" s="17" t="s">
        <v>7730</v>
      </c>
      <c r="M11792" s="9">
        <v>0.2</v>
      </c>
      <c r="N11792" s="9"/>
      <c r="O11792" s="21"/>
      <c r="Q11792" s="29"/>
      <c r="U11792" s="17"/>
      <c r="V11792" s="2">
        <v>433</v>
      </c>
      <c r="Y11792" t="str">
        <f t="shared" si="722"/>
        <v/>
      </c>
      <c r="AA11792" t="str">
        <f t="shared" si="723"/>
        <v/>
      </c>
      <c r="AC11792" s="7"/>
      <c r="AD11792" t="s">
        <v>4296</v>
      </c>
      <c r="AE11792">
        <f t="shared" si="725"/>
        <v>0</v>
      </c>
      <c r="AG11792" s="2"/>
      <c r="AH11792" t="s">
        <v>4297</v>
      </c>
      <c r="AI11792" s="7" t="s">
        <v>4922</v>
      </c>
    </row>
    <row r="11793" spans="1:35" ht="11" customHeight="1" outlineLevel="1" x14ac:dyDescent="0.25">
      <c r="A11793" t="s">
        <v>4292</v>
      </c>
      <c r="C11793" s="2" t="s">
        <v>12976</v>
      </c>
      <c r="D11793" s="2">
        <v>481</v>
      </c>
      <c r="E11793" s="7">
        <v>1951</v>
      </c>
      <c r="F11793" s="8" t="s">
        <v>4101</v>
      </c>
      <c r="H11793" s="5" t="s">
        <v>76</v>
      </c>
      <c r="I11793" s="6" t="s">
        <v>4293</v>
      </c>
      <c r="J11793" s="6" t="s">
        <v>14047</v>
      </c>
      <c r="K11793" s="17">
        <v>1</v>
      </c>
      <c r="L11793" s="17" t="s">
        <v>7730</v>
      </c>
      <c r="M11793" s="9">
        <v>0.6</v>
      </c>
      <c r="N11793" s="9"/>
      <c r="O11793" s="21"/>
      <c r="Q11793" s="29"/>
      <c r="U11793" s="17"/>
      <c r="V11793" s="2" t="s">
        <v>5281</v>
      </c>
      <c r="Y11793" t="str">
        <f t="shared" si="722"/>
        <v/>
      </c>
      <c r="AA11793" t="str">
        <f t="shared" si="723"/>
        <v/>
      </c>
      <c r="AC11793" s="7"/>
      <c r="AD11793" t="s">
        <v>4293</v>
      </c>
      <c r="AE11793">
        <f t="shared" si="725"/>
        <v>0</v>
      </c>
      <c r="AG11793" s="2"/>
      <c r="AH11793" t="s">
        <v>4294</v>
      </c>
      <c r="AI11793" s="7" t="s">
        <v>4610</v>
      </c>
    </row>
    <row r="11794" spans="1:35" ht="11" customHeight="1" outlineLevel="1" x14ac:dyDescent="0.25">
      <c r="A11794" t="s">
        <v>4292</v>
      </c>
      <c r="C11794" s="2" t="s">
        <v>12976</v>
      </c>
      <c r="D11794" s="2">
        <v>593</v>
      </c>
      <c r="E11794" s="7">
        <v>1961</v>
      </c>
      <c r="F11794" s="5" t="s">
        <v>1583</v>
      </c>
      <c r="H11794" s="5" t="s">
        <v>5398</v>
      </c>
      <c r="I11794" s="6" t="s">
        <v>12892</v>
      </c>
      <c r="J11794" s="6" t="s">
        <v>14048</v>
      </c>
      <c r="K11794" s="17">
        <v>4</v>
      </c>
      <c r="L11794" s="17" t="s">
        <v>7730</v>
      </c>
      <c r="M11794" s="9">
        <v>13</v>
      </c>
      <c r="N11794" s="9"/>
      <c r="O11794" s="21"/>
      <c r="Q11794" s="29"/>
      <c r="U11794" s="17"/>
      <c r="V11794" s="2"/>
      <c r="Y11794" t="str">
        <f t="shared" si="722"/>
        <v/>
      </c>
      <c r="AA11794" t="str">
        <f t="shared" si="723"/>
        <v/>
      </c>
      <c r="AC11794" s="7"/>
      <c r="AD11794" t="s">
        <v>12892</v>
      </c>
      <c r="AE11794">
        <f t="shared" si="725"/>
        <v>0</v>
      </c>
      <c r="AG11794" s="2"/>
      <c r="AI11794" s="7"/>
    </row>
    <row r="11795" spans="1:35" ht="11" customHeight="1" outlineLevel="1" x14ac:dyDescent="0.25">
      <c r="A11795" t="s">
        <v>4292</v>
      </c>
      <c r="C11795" s="2" t="s">
        <v>12976</v>
      </c>
      <c r="D11795" s="2">
        <v>594</v>
      </c>
      <c r="E11795" s="7">
        <v>1961</v>
      </c>
      <c r="F11795" s="5" t="s">
        <v>6121</v>
      </c>
      <c r="H11795" s="5" t="s">
        <v>5398</v>
      </c>
      <c r="I11795" s="6" t="s">
        <v>12892</v>
      </c>
      <c r="J11795" s="6" t="s">
        <v>14048</v>
      </c>
      <c r="K11795" s="17">
        <v>4</v>
      </c>
      <c r="L11795" s="17" t="s">
        <v>7732</v>
      </c>
      <c r="M11795" s="9"/>
      <c r="N11795" s="9"/>
      <c r="O11795" s="21"/>
      <c r="Q11795" s="29"/>
      <c r="U11795" s="17"/>
      <c r="V11795" s="2"/>
      <c r="Y11795" t="str">
        <f t="shared" si="722"/>
        <v/>
      </c>
      <c r="AA11795" t="str">
        <f t="shared" si="723"/>
        <v/>
      </c>
      <c r="AC11795" s="7"/>
      <c r="AD11795" t="s">
        <v>12892</v>
      </c>
      <c r="AE11795">
        <f t="shared" si="725"/>
        <v>0</v>
      </c>
      <c r="AG11795" s="2"/>
      <c r="AI11795" s="7"/>
    </row>
    <row r="11796" spans="1:35" ht="11" customHeight="1" outlineLevel="1" x14ac:dyDescent="0.25">
      <c r="A11796" t="s">
        <v>4292</v>
      </c>
      <c r="C11796" s="2" t="s">
        <v>12976</v>
      </c>
      <c r="D11796" s="2" t="s">
        <v>14049</v>
      </c>
      <c r="E11796" s="7">
        <v>1961</v>
      </c>
      <c r="F11796" s="5" t="s">
        <v>14050</v>
      </c>
      <c r="H11796" s="5" t="s">
        <v>5398</v>
      </c>
      <c r="I11796" s="6" t="s">
        <v>12892</v>
      </c>
      <c r="J11796" s="6" t="s">
        <v>14048</v>
      </c>
      <c r="K11796" s="17">
        <v>4</v>
      </c>
      <c r="L11796" s="17" t="s">
        <v>7732</v>
      </c>
      <c r="M11796" s="9"/>
      <c r="N11796" s="9"/>
      <c r="O11796" s="21"/>
      <c r="Q11796" s="29"/>
      <c r="U11796" s="17"/>
      <c r="V11796" s="2"/>
      <c r="Y11796" t="str">
        <f t="shared" si="722"/>
        <v/>
      </c>
      <c r="AA11796">
        <f t="shared" si="723"/>
        <v>1</v>
      </c>
      <c r="AC11796" s="7"/>
      <c r="AD11796" t="s">
        <v>12892</v>
      </c>
      <c r="AE11796">
        <f t="shared" si="725"/>
        <v>0</v>
      </c>
      <c r="AG11796" s="2"/>
      <c r="AI11796" s="7"/>
    </row>
    <row r="11797" spans="1:35" ht="11" customHeight="1" outlineLevel="1" x14ac:dyDescent="0.25">
      <c r="A11797" t="s">
        <v>4292</v>
      </c>
      <c r="C11797" s="2" t="s">
        <v>12976</v>
      </c>
      <c r="D11797" s="2">
        <v>720</v>
      </c>
      <c r="E11797" s="7">
        <v>1969</v>
      </c>
      <c r="F11797" s="8" t="s">
        <v>18817</v>
      </c>
      <c r="H11797" s="5" t="s">
        <v>5398</v>
      </c>
      <c r="I11797" s="6" t="s">
        <v>14051</v>
      </c>
      <c r="J11797" s="6" t="s">
        <v>14052</v>
      </c>
      <c r="K11797" s="17">
        <v>3</v>
      </c>
      <c r="L11797" s="17" t="s">
        <v>7730</v>
      </c>
      <c r="M11797" s="9">
        <v>0.4</v>
      </c>
      <c r="N11797" s="9"/>
      <c r="O11797" s="21"/>
      <c r="Q11797" s="29"/>
      <c r="U11797" s="17"/>
      <c r="V11797" s="2">
        <v>519</v>
      </c>
      <c r="Y11797" t="str">
        <f t="shared" si="722"/>
        <v/>
      </c>
      <c r="AA11797" t="str">
        <f t="shared" si="723"/>
        <v/>
      </c>
      <c r="AC11797" s="7"/>
      <c r="AD11797" t="s">
        <v>14051</v>
      </c>
      <c r="AE11797">
        <f t="shared" si="725"/>
        <v>0</v>
      </c>
      <c r="AG11797" s="2"/>
      <c r="AI11797" s="7"/>
    </row>
    <row r="11798" spans="1:35" ht="11" customHeight="1" outlineLevel="1" x14ac:dyDescent="0.25">
      <c r="A11798" t="s">
        <v>4292</v>
      </c>
      <c r="C11798" s="2" t="s">
        <v>12976</v>
      </c>
      <c r="D11798" s="2">
        <v>721</v>
      </c>
      <c r="E11798" s="7">
        <v>1969</v>
      </c>
      <c r="F11798" s="5" t="s">
        <v>1582</v>
      </c>
      <c r="H11798" s="5" t="s">
        <v>5398</v>
      </c>
      <c r="I11798" s="6" t="s">
        <v>14051</v>
      </c>
      <c r="J11798" s="6" t="s">
        <v>14052</v>
      </c>
      <c r="K11798" s="17">
        <v>3</v>
      </c>
      <c r="L11798" s="17" t="s">
        <v>7730</v>
      </c>
      <c r="M11798" s="9">
        <v>0.4</v>
      </c>
      <c r="N11798" s="9"/>
      <c r="O11798" s="21"/>
      <c r="Q11798" s="29"/>
      <c r="U11798" s="17"/>
      <c r="V11798" s="2" t="s">
        <v>19243</v>
      </c>
      <c r="Y11798" t="str">
        <f t="shared" si="722"/>
        <v/>
      </c>
      <c r="AA11798" t="str">
        <f t="shared" si="723"/>
        <v/>
      </c>
      <c r="AC11798" s="7"/>
      <c r="AD11798" t="s">
        <v>14051</v>
      </c>
      <c r="AE11798">
        <f t="shared" si="725"/>
        <v>0</v>
      </c>
      <c r="AG11798" s="2"/>
      <c r="AI11798" s="7"/>
    </row>
    <row r="11799" spans="1:35" ht="11" customHeight="1" outlineLevel="1" x14ac:dyDescent="0.25">
      <c r="A11799" t="s">
        <v>4292</v>
      </c>
      <c r="C11799" s="2" t="s">
        <v>12976</v>
      </c>
      <c r="D11799" s="2">
        <v>722</v>
      </c>
      <c r="E11799" s="7">
        <v>1969</v>
      </c>
      <c r="F11799" s="5" t="s">
        <v>677</v>
      </c>
      <c r="H11799" s="5" t="s">
        <v>5398</v>
      </c>
      <c r="I11799" s="6" t="s">
        <v>14051</v>
      </c>
      <c r="J11799" s="6" t="s">
        <v>14052</v>
      </c>
      <c r="K11799" s="17">
        <v>3</v>
      </c>
      <c r="L11799" s="17" t="s">
        <v>7730</v>
      </c>
      <c r="M11799" s="9">
        <v>0.4</v>
      </c>
      <c r="N11799" s="9"/>
      <c r="O11799" s="21"/>
      <c r="Q11799" s="29"/>
      <c r="U11799" s="17"/>
      <c r="V11799" s="2" t="s">
        <v>19244</v>
      </c>
      <c r="Y11799" t="str">
        <f t="shared" si="722"/>
        <v/>
      </c>
      <c r="AA11799" t="str">
        <f t="shared" si="723"/>
        <v/>
      </c>
      <c r="AC11799" s="7"/>
      <c r="AD11799" t="s">
        <v>14051</v>
      </c>
      <c r="AE11799">
        <f t="shared" si="725"/>
        <v>0</v>
      </c>
      <c r="AG11799" s="2"/>
      <c r="AI11799" s="7"/>
    </row>
    <row r="11800" spans="1:35" ht="11" customHeight="1" outlineLevel="1" x14ac:dyDescent="0.25">
      <c r="A11800" t="s">
        <v>4292</v>
      </c>
      <c r="C11800" s="2" t="s">
        <v>12976</v>
      </c>
      <c r="D11800" s="2" t="s">
        <v>14053</v>
      </c>
      <c r="E11800" s="7">
        <v>1970</v>
      </c>
      <c r="F11800" s="5" t="s">
        <v>9571</v>
      </c>
      <c r="H11800" s="5" t="s">
        <v>5398</v>
      </c>
      <c r="I11800" s="6" t="s">
        <v>12892</v>
      </c>
      <c r="J11800" s="6" t="s">
        <v>7074</v>
      </c>
      <c r="K11800" s="17">
        <v>4</v>
      </c>
      <c r="L11800" s="17" t="s">
        <v>7732</v>
      </c>
      <c r="M11800" s="9"/>
      <c r="N11800" s="9"/>
      <c r="O11800" s="21"/>
      <c r="Q11800" s="29"/>
      <c r="U11800" s="17"/>
      <c r="V11800" s="2"/>
      <c r="Y11800" t="str">
        <f t="shared" si="722"/>
        <v/>
      </c>
      <c r="AA11800">
        <f t="shared" si="723"/>
        <v>1</v>
      </c>
      <c r="AC11800" s="7"/>
      <c r="AD11800" t="s">
        <v>12892</v>
      </c>
      <c r="AE11800">
        <f t="shared" si="725"/>
        <v>0</v>
      </c>
      <c r="AG11800" s="2"/>
      <c r="AI11800" s="7"/>
    </row>
    <row r="11801" spans="1:35" ht="11" customHeight="1" outlineLevel="1" x14ac:dyDescent="0.25">
      <c r="A11801" t="s">
        <v>4292</v>
      </c>
      <c r="C11801" s="2" t="s">
        <v>12976</v>
      </c>
      <c r="D11801" s="2">
        <v>768</v>
      </c>
      <c r="E11801" s="7">
        <v>1970</v>
      </c>
      <c r="F11801" s="5" t="s">
        <v>6121</v>
      </c>
      <c r="H11801" s="5" t="s">
        <v>5398</v>
      </c>
      <c r="I11801" s="6" t="s">
        <v>12892</v>
      </c>
      <c r="J11801" s="6" t="s">
        <v>7074</v>
      </c>
      <c r="K11801" s="17">
        <v>4</v>
      </c>
      <c r="L11801" s="17" t="s">
        <v>7730</v>
      </c>
      <c r="M11801" s="9">
        <v>1.2</v>
      </c>
      <c r="N11801" s="9"/>
      <c r="O11801" s="21"/>
      <c r="Q11801" s="29"/>
      <c r="U11801" s="17"/>
      <c r="V11801" s="2"/>
      <c r="Y11801" t="str">
        <f t="shared" si="722"/>
        <v/>
      </c>
      <c r="AA11801" t="str">
        <f t="shared" si="723"/>
        <v/>
      </c>
      <c r="AC11801" s="7"/>
      <c r="AD11801" t="s">
        <v>12892</v>
      </c>
      <c r="AE11801">
        <f t="shared" si="725"/>
        <v>0</v>
      </c>
      <c r="AG11801" s="2"/>
      <c r="AI11801" s="7"/>
    </row>
    <row r="11802" spans="1:35" ht="11" customHeight="1" outlineLevel="1" x14ac:dyDescent="0.25">
      <c r="A11802" t="s">
        <v>4292</v>
      </c>
      <c r="C11802" s="2" t="s">
        <v>12976</v>
      </c>
      <c r="D11802" s="2">
        <v>939</v>
      </c>
      <c r="E11802" s="7">
        <v>1974</v>
      </c>
      <c r="F11802" s="8" t="s">
        <v>18817</v>
      </c>
      <c r="H11802" s="5" t="s">
        <v>5398</v>
      </c>
      <c r="I11802" s="6" t="s">
        <v>4293</v>
      </c>
      <c r="J11802" s="6" t="s">
        <v>14054</v>
      </c>
      <c r="K11802" s="17">
        <v>1</v>
      </c>
      <c r="L11802" s="17" t="s">
        <v>7730</v>
      </c>
      <c r="M11802" s="9">
        <v>0.6</v>
      </c>
      <c r="N11802" s="9"/>
      <c r="O11802" s="21"/>
      <c r="Q11802" s="29"/>
      <c r="U11802" s="17"/>
      <c r="V11802" s="2" t="s">
        <v>6696</v>
      </c>
      <c r="Y11802" t="str">
        <f t="shared" si="722"/>
        <v/>
      </c>
      <c r="AA11802" t="str">
        <f t="shared" si="723"/>
        <v/>
      </c>
      <c r="AC11802" s="7"/>
      <c r="AD11802" t="s">
        <v>4293</v>
      </c>
      <c r="AE11802">
        <f t="shared" si="725"/>
        <v>0</v>
      </c>
      <c r="AG11802" s="2"/>
      <c r="AH11802" t="s">
        <v>4294</v>
      </c>
      <c r="AI11802" s="7" t="s">
        <v>4610</v>
      </c>
    </row>
    <row r="11803" spans="1:35" ht="11" customHeight="1" outlineLevel="1" x14ac:dyDescent="0.25">
      <c r="A11803" t="s">
        <v>4292</v>
      </c>
      <c r="C11803" s="2" t="s">
        <v>12976</v>
      </c>
      <c r="D11803" s="2">
        <v>941</v>
      </c>
      <c r="E11803" s="7">
        <v>1974</v>
      </c>
      <c r="F11803" s="8" t="s">
        <v>5731</v>
      </c>
      <c r="H11803" s="5" t="s">
        <v>5398</v>
      </c>
      <c r="I11803" s="6" t="s">
        <v>4296</v>
      </c>
      <c r="J11803" s="6" t="s">
        <v>14054</v>
      </c>
      <c r="K11803" s="17">
        <v>3</v>
      </c>
      <c r="L11803" s="17" t="s">
        <v>7730</v>
      </c>
      <c r="M11803" s="9">
        <v>0.5</v>
      </c>
      <c r="N11803" s="9"/>
      <c r="O11803" s="21"/>
      <c r="Q11803" s="29"/>
      <c r="U11803" s="17"/>
      <c r="V11803" s="2" t="s">
        <v>6697</v>
      </c>
      <c r="Y11803" t="str">
        <f t="shared" si="722"/>
        <v/>
      </c>
      <c r="AA11803" t="str">
        <f t="shared" si="723"/>
        <v/>
      </c>
      <c r="AC11803" s="7"/>
      <c r="AD11803" t="s">
        <v>4296</v>
      </c>
      <c r="AE11803">
        <f t="shared" si="725"/>
        <v>0</v>
      </c>
      <c r="AG11803" s="2"/>
      <c r="AH11803" t="s">
        <v>4297</v>
      </c>
      <c r="AI11803" s="7" t="s">
        <v>4610</v>
      </c>
    </row>
    <row r="11804" spans="1:35" ht="11" customHeight="1" outlineLevel="1" x14ac:dyDescent="0.25">
      <c r="A11804" t="s">
        <v>4292</v>
      </c>
      <c r="C11804" s="2" t="s">
        <v>12976</v>
      </c>
      <c r="D11804" s="2">
        <v>978</v>
      </c>
      <c r="E11804" s="7">
        <v>1974</v>
      </c>
      <c r="F11804" s="5" t="s">
        <v>14055</v>
      </c>
      <c r="H11804" s="5" t="s">
        <v>5398</v>
      </c>
      <c r="I11804" s="6" t="s">
        <v>8489</v>
      </c>
      <c r="J11804" s="6" t="s">
        <v>14056</v>
      </c>
      <c r="K11804" s="17">
        <v>3</v>
      </c>
      <c r="L11804" s="17" t="s">
        <v>7730</v>
      </c>
      <c r="M11804" s="9">
        <v>1.2</v>
      </c>
      <c r="N11804" s="9"/>
      <c r="O11804" s="21"/>
      <c r="Q11804" s="29"/>
      <c r="U11804" s="17"/>
      <c r="V11804" s="2"/>
      <c r="Y11804" t="str">
        <f t="shared" si="722"/>
        <v/>
      </c>
      <c r="AA11804" t="str">
        <f t="shared" si="723"/>
        <v/>
      </c>
      <c r="AC11804" s="7"/>
      <c r="AD11804" t="s">
        <v>8489</v>
      </c>
      <c r="AE11804">
        <f t="shared" si="725"/>
        <v>0</v>
      </c>
      <c r="AG11804" s="2"/>
      <c r="AI11804" s="7"/>
    </row>
    <row r="11805" spans="1:35" ht="11" customHeight="1" outlineLevel="1" x14ac:dyDescent="0.25">
      <c r="A11805" t="s">
        <v>4292</v>
      </c>
      <c r="C11805" s="2" t="s">
        <v>12976</v>
      </c>
      <c r="D11805" s="2">
        <v>1160</v>
      </c>
      <c r="E11805" s="7">
        <v>1980</v>
      </c>
      <c r="F11805" s="5" t="s">
        <v>6124</v>
      </c>
      <c r="H11805" s="5" t="s">
        <v>5398</v>
      </c>
      <c r="I11805" s="6" t="s">
        <v>12892</v>
      </c>
      <c r="J11805" s="6" t="s">
        <v>14057</v>
      </c>
      <c r="K11805" s="17">
        <v>4</v>
      </c>
      <c r="L11805" s="17" t="s">
        <v>7730</v>
      </c>
      <c r="M11805" s="9">
        <v>1</v>
      </c>
      <c r="N11805" s="9"/>
      <c r="O11805" s="21"/>
      <c r="Q11805" s="29"/>
      <c r="U11805" s="17"/>
      <c r="V11805" s="2"/>
      <c r="Y11805" t="str">
        <f t="shared" si="722"/>
        <v/>
      </c>
      <c r="AA11805" t="str">
        <f t="shared" si="723"/>
        <v/>
      </c>
      <c r="AC11805" s="7"/>
      <c r="AD11805" t="s">
        <v>12892</v>
      </c>
      <c r="AE11805">
        <f t="shared" si="725"/>
        <v>0</v>
      </c>
      <c r="AG11805" s="2"/>
      <c r="AI11805" s="7"/>
    </row>
    <row r="11806" spans="1:35" ht="11" customHeight="1" outlineLevel="1" x14ac:dyDescent="0.25">
      <c r="A11806" t="s">
        <v>4292</v>
      </c>
      <c r="C11806" s="2" t="s">
        <v>12976</v>
      </c>
      <c r="D11806" s="2">
        <v>1352</v>
      </c>
      <c r="E11806" s="7">
        <v>1987</v>
      </c>
      <c r="F11806" s="5" t="s">
        <v>14058</v>
      </c>
      <c r="H11806" s="5" t="s">
        <v>5398</v>
      </c>
      <c r="I11806" s="6" t="s">
        <v>12892</v>
      </c>
      <c r="J11806" s="6" t="s">
        <v>14059</v>
      </c>
      <c r="K11806" s="17">
        <v>4</v>
      </c>
      <c r="L11806" s="17" t="s">
        <v>7730</v>
      </c>
      <c r="M11806" s="9">
        <v>1.2</v>
      </c>
      <c r="N11806" s="9"/>
      <c r="O11806" s="21"/>
      <c r="Q11806" s="29"/>
      <c r="U11806" s="17"/>
      <c r="V11806" s="2"/>
      <c r="Y11806" t="str">
        <f t="shared" si="722"/>
        <v/>
      </c>
      <c r="AA11806" t="str">
        <f t="shared" si="723"/>
        <v/>
      </c>
      <c r="AC11806" s="7"/>
      <c r="AD11806" t="s">
        <v>12892</v>
      </c>
      <c r="AE11806">
        <f t="shared" si="725"/>
        <v>0</v>
      </c>
      <c r="AG11806" s="2"/>
      <c r="AI11806" s="7"/>
    </row>
    <row r="11807" spans="1:35" ht="11" customHeight="1" outlineLevel="1" x14ac:dyDescent="0.25">
      <c r="A11807" t="s">
        <v>4292</v>
      </c>
      <c r="C11807" s="2" t="s">
        <v>12976</v>
      </c>
      <c r="D11807" s="2">
        <v>1402</v>
      </c>
      <c r="E11807" s="7">
        <v>1990</v>
      </c>
      <c r="F11807" s="5" t="s">
        <v>14060</v>
      </c>
      <c r="H11807" s="5" t="s">
        <v>5398</v>
      </c>
      <c r="I11807" s="6" t="s">
        <v>4296</v>
      </c>
      <c r="J11807" s="6" t="s">
        <v>14061</v>
      </c>
      <c r="K11807" s="17">
        <v>1</v>
      </c>
      <c r="L11807" s="17" t="s">
        <v>7730</v>
      </c>
      <c r="M11807" s="9">
        <v>1</v>
      </c>
      <c r="N11807" s="9"/>
      <c r="O11807" s="21"/>
      <c r="Q11807" s="29"/>
      <c r="U11807" s="17"/>
      <c r="V11807" s="2">
        <v>976</v>
      </c>
      <c r="Y11807" t="str">
        <f t="shared" si="722"/>
        <v/>
      </c>
      <c r="AA11807" t="str">
        <f t="shared" si="723"/>
        <v/>
      </c>
      <c r="AC11807" s="7"/>
      <c r="AD11807" t="s">
        <v>4296</v>
      </c>
      <c r="AE11807">
        <f t="shared" si="725"/>
        <v>0</v>
      </c>
      <c r="AG11807" s="2"/>
      <c r="AH11807" t="s">
        <v>4297</v>
      </c>
      <c r="AI11807" s="7" t="s">
        <v>4610</v>
      </c>
    </row>
    <row r="11808" spans="1:35" ht="11" customHeight="1" outlineLevel="1" x14ac:dyDescent="0.25">
      <c r="A11808" t="s">
        <v>4292</v>
      </c>
      <c r="C11808" s="2" t="s">
        <v>12976</v>
      </c>
      <c r="D11808" s="2">
        <v>1478</v>
      </c>
      <c r="E11808" s="7">
        <v>1993</v>
      </c>
      <c r="F11808" s="8" t="s">
        <v>4105</v>
      </c>
      <c r="H11808" s="5" t="s">
        <v>5398</v>
      </c>
      <c r="I11808" s="6" t="s">
        <v>5399</v>
      </c>
      <c r="J11808" s="6" t="s">
        <v>14062</v>
      </c>
      <c r="K11808" s="17">
        <v>1</v>
      </c>
      <c r="L11808" s="17" t="s">
        <v>7730</v>
      </c>
      <c r="M11808" s="9">
        <v>7</v>
      </c>
      <c r="N11808" s="9"/>
      <c r="O11808" s="21"/>
      <c r="Q11808" s="29"/>
      <c r="S11808">
        <v>1</v>
      </c>
      <c r="T11808">
        <v>1</v>
      </c>
      <c r="U11808" s="17"/>
      <c r="V11808" s="2">
        <v>1051</v>
      </c>
      <c r="Y11808" t="str">
        <f t="shared" si="722"/>
        <v/>
      </c>
      <c r="AA11808" t="str">
        <f t="shared" si="723"/>
        <v/>
      </c>
      <c r="AC11808" s="7"/>
      <c r="AD11808" t="s">
        <v>5399</v>
      </c>
      <c r="AE11808">
        <f t="shared" si="725"/>
        <v>1</v>
      </c>
      <c r="AG11808" s="2"/>
      <c r="AH11808" t="s">
        <v>4921</v>
      </c>
      <c r="AI11808" s="7" t="s">
        <v>4922</v>
      </c>
    </row>
    <row r="11809" spans="1:35" ht="11" customHeight="1" outlineLevel="1" x14ac:dyDescent="0.25">
      <c r="A11809" t="s">
        <v>4292</v>
      </c>
      <c r="C11809" s="2" t="s">
        <v>12976</v>
      </c>
      <c r="D11809" s="2">
        <v>1655</v>
      </c>
      <c r="E11809" s="7">
        <v>1999</v>
      </c>
      <c r="F11809" s="8" t="s">
        <v>2358</v>
      </c>
      <c r="H11809" s="5" t="s">
        <v>5398</v>
      </c>
      <c r="I11809" s="6" t="s">
        <v>4914</v>
      </c>
      <c r="J11809" s="6" t="s">
        <v>14063</v>
      </c>
      <c r="K11809" s="17">
        <v>3</v>
      </c>
      <c r="L11809" s="17" t="s">
        <v>7732</v>
      </c>
      <c r="M11809" s="9"/>
      <c r="N11809" s="9"/>
      <c r="O11809" s="21"/>
      <c r="Q11809" s="29"/>
      <c r="U11809" s="17"/>
      <c r="V11809" s="2">
        <v>1208</v>
      </c>
      <c r="Y11809" t="str">
        <f t="shared" si="722"/>
        <v/>
      </c>
      <c r="AA11809" t="str">
        <f t="shared" si="723"/>
        <v/>
      </c>
      <c r="AC11809" s="7"/>
      <c r="AD11809" t="s">
        <v>4914</v>
      </c>
      <c r="AE11809">
        <f t="shared" si="725"/>
        <v>0</v>
      </c>
      <c r="AG11809" s="2"/>
      <c r="AH11809" t="s">
        <v>4297</v>
      </c>
      <c r="AI11809" s="7" t="s">
        <v>4922</v>
      </c>
    </row>
    <row r="11810" spans="1:35" ht="11" customHeight="1" outlineLevel="1" x14ac:dyDescent="0.25">
      <c r="A11810" t="s">
        <v>4292</v>
      </c>
      <c r="C11810" s="2" t="s">
        <v>12976</v>
      </c>
      <c r="D11810" s="2">
        <v>1685</v>
      </c>
      <c r="E11810" s="7">
        <v>1999</v>
      </c>
      <c r="F11810" s="5" t="s">
        <v>14064</v>
      </c>
      <c r="H11810" s="5" t="s">
        <v>5398</v>
      </c>
      <c r="I11810" s="6" t="s">
        <v>10901</v>
      </c>
      <c r="J11810" s="6" t="s">
        <v>7554</v>
      </c>
      <c r="K11810" s="17">
        <v>7</v>
      </c>
      <c r="L11810" s="17" t="s">
        <v>7732</v>
      </c>
      <c r="M11810" s="9"/>
      <c r="N11810" s="9"/>
      <c r="O11810" s="21"/>
      <c r="Q11810" s="29"/>
      <c r="U11810" s="17"/>
      <c r="V11810" s="2"/>
      <c r="Y11810" t="str">
        <f t="shared" si="722"/>
        <v/>
      </c>
      <c r="AA11810" t="str">
        <f t="shared" si="723"/>
        <v/>
      </c>
      <c r="AC11810" s="7"/>
      <c r="AD11810" t="s">
        <v>10901</v>
      </c>
      <c r="AE11810">
        <f t="shared" ref="AE11810:AE11841" si="726">COUNTIF(I11810,"*Fuji*")</f>
        <v>0</v>
      </c>
      <c r="AG11810" s="2"/>
      <c r="AI11810" s="7"/>
    </row>
    <row r="11811" spans="1:35" ht="11" customHeight="1" outlineLevel="1" x14ac:dyDescent="0.25">
      <c r="A11811" t="s">
        <v>4292</v>
      </c>
      <c r="C11811" s="2" t="s">
        <v>12976</v>
      </c>
      <c r="D11811" s="2">
        <v>1686</v>
      </c>
      <c r="E11811" s="7">
        <v>1999</v>
      </c>
      <c r="F11811" s="5" t="s">
        <v>14065</v>
      </c>
      <c r="H11811" s="5" t="s">
        <v>5398</v>
      </c>
      <c r="I11811" s="6" t="s">
        <v>14066</v>
      </c>
      <c r="J11811" s="6" t="s">
        <v>7554</v>
      </c>
      <c r="K11811" s="17">
        <v>7</v>
      </c>
      <c r="L11811" s="17" t="s">
        <v>7732</v>
      </c>
      <c r="M11811" s="9"/>
      <c r="N11811" s="9"/>
      <c r="O11811" s="21"/>
      <c r="Q11811" s="29"/>
      <c r="U11811" s="17"/>
      <c r="V11811" s="2"/>
      <c r="Y11811" t="str">
        <f t="shared" si="722"/>
        <v/>
      </c>
      <c r="AA11811" t="str">
        <f t="shared" si="723"/>
        <v/>
      </c>
      <c r="AC11811" s="7"/>
      <c r="AD11811" t="s">
        <v>14066</v>
      </c>
      <c r="AE11811">
        <f t="shared" si="726"/>
        <v>0</v>
      </c>
      <c r="AG11811" s="2"/>
      <c r="AI11811" s="7"/>
    </row>
    <row r="11812" spans="1:35" ht="11" customHeight="1" outlineLevel="1" x14ac:dyDescent="0.25">
      <c r="A11812" t="s">
        <v>4292</v>
      </c>
      <c r="C11812" s="2" t="s">
        <v>12976</v>
      </c>
      <c r="D11812" s="2">
        <v>1687</v>
      </c>
      <c r="E11812" s="7">
        <v>1999</v>
      </c>
      <c r="F11812" s="5" t="s">
        <v>1583</v>
      </c>
      <c r="H11812" s="5" t="s">
        <v>5398</v>
      </c>
      <c r="I11812" s="6" t="s">
        <v>14067</v>
      </c>
      <c r="J11812" s="6" t="s">
        <v>7554</v>
      </c>
      <c r="K11812" s="17">
        <v>7</v>
      </c>
      <c r="L11812" s="17" t="s">
        <v>7732</v>
      </c>
      <c r="M11812" s="9"/>
      <c r="N11812" s="9"/>
      <c r="O11812" s="21"/>
      <c r="Q11812" s="29"/>
      <c r="U11812" s="17"/>
      <c r="V11812" s="2"/>
      <c r="Y11812" t="str">
        <f t="shared" si="722"/>
        <v/>
      </c>
      <c r="AA11812" t="str">
        <f t="shared" si="723"/>
        <v/>
      </c>
      <c r="AC11812" s="7"/>
      <c r="AD11812" t="s">
        <v>14067</v>
      </c>
      <c r="AE11812">
        <f t="shared" si="726"/>
        <v>0</v>
      </c>
      <c r="AG11812" s="2"/>
      <c r="AI11812" s="7"/>
    </row>
    <row r="11813" spans="1:35" ht="11" customHeight="1" outlineLevel="1" x14ac:dyDescent="0.25">
      <c r="A11813" t="s">
        <v>4292</v>
      </c>
      <c r="C11813" s="2" t="s">
        <v>12976</v>
      </c>
      <c r="D11813" s="2">
        <v>1720</v>
      </c>
      <c r="E11813" s="7">
        <v>2000</v>
      </c>
      <c r="F11813" s="5" t="s">
        <v>4861</v>
      </c>
      <c r="H11813" s="5" t="s">
        <v>5398</v>
      </c>
      <c r="I11813" s="6" t="s">
        <v>12892</v>
      </c>
      <c r="J11813" s="6" t="s">
        <v>10537</v>
      </c>
      <c r="K11813" s="17">
        <v>4</v>
      </c>
      <c r="L11813" s="17" t="s">
        <v>7732</v>
      </c>
      <c r="M11813" s="9"/>
      <c r="N11813" s="9"/>
      <c r="O11813" s="21"/>
      <c r="Q11813" s="29"/>
      <c r="U11813" s="17"/>
      <c r="V11813" s="2"/>
      <c r="Y11813" t="str">
        <f t="shared" si="722"/>
        <v/>
      </c>
      <c r="AA11813" t="str">
        <f t="shared" si="723"/>
        <v/>
      </c>
      <c r="AC11813" s="7"/>
      <c r="AD11813" t="s">
        <v>12892</v>
      </c>
      <c r="AE11813">
        <f t="shared" si="726"/>
        <v>0</v>
      </c>
      <c r="AG11813" s="2"/>
      <c r="AI11813" s="7"/>
    </row>
    <row r="11814" spans="1:35" ht="11" customHeight="1" outlineLevel="1" x14ac:dyDescent="0.25">
      <c r="A11814" t="s">
        <v>4292</v>
      </c>
      <c r="C11814" s="2" t="s">
        <v>12976</v>
      </c>
      <c r="D11814" s="2">
        <v>1725</v>
      </c>
      <c r="E11814" s="7">
        <v>2000</v>
      </c>
      <c r="F11814" s="8" t="s">
        <v>22188</v>
      </c>
      <c r="H11814" s="5" t="s">
        <v>5398</v>
      </c>
      <c r="I11814" s="6" t="s">
        <v>2148</v>
      </c>
      <c r="J11814" s="6" t="s">
        <v>14068</v>
      </c>
      <c r="K11814" s="17">
        <v>1</v>
      </c>
      <c r="L11814" s="17" t="s">
        <v>7732</v>
      </c>
      <c r="M11814" s="9"/>
      <c r="N11814" s="9"/>
      <c r="O11814" s="21"/>
      <c r="Q11814" s="29"/>
      <c r="U11814" s="17"/>
      <c r="V11814" s="2">
        <v>1263</v>
      </c>
      <c r="Y11814" t="str">
        <f t="shared" ref="Y11814:Y11877" si="727">IF(COUNTIF(F11814,"*fdc*"),1,"")</f>
        <v/>
      </c>
      <c r="AA11814" t="str">
        <f t="shared" ref="AA11814:AA11877" si="728">IF(COUNTIF(F11814,"*s/s*"),1,"")</f>
        <v/>
      </c>
      <c r="AC11814" s="7"/>
      <c r="AD11814" t="s">
        <v>2148</v>
      </c>
      <c r="AE11814">
        <f t="shared" si="726"/>
        <v>0</v>
      </c>
      <c r="AG11814" s="2"/>
      <c r="AH11814" t="s">
        <v>4294</v>
      </c>
      <c r="AI11814" s="7" t="s">
        <v>4922</v>
      </c>
    </row>
    <row r="11815" spans="1:35" ht="11" customHeight="1" outlineLevel="1" x14ac:dyDescent="0.25">
      <c r="A11815" t="s">
        <v>4292</v>
      </c>
      <c r="C11815" s="2" t="s">
        <v>12976</v>
      </c>
      <c r="D11815" s="2">
        <v>1821</v>
      </c>
      <c r="E11815" s="7">
        <v>2002</v>
      </c>
      <c r="F11815" s="8" t="s">
        <v>2358</v>
      </c>
      <c r="H11815" s="5" t="s">
        <v>5398</v>
      </c>
      <c r="I11815" s="6" t="s">
        <v>14070</v>
      </c>
      <c r="J11815" s="6" t="s">
        <v>7554</v>
      </c>
      <c r="K11815" s="17">
        <v>7</v>
      </c>
      <c r="L11815" s="17" t="s">
        <v>7732</v>
      </c>
      <c r="M11815" s="9"/>
      <c r="N11815" s="9"/>
      <c r="O11815" s="21"/>
      <c r="Q11815" s="29"/>
      <c r="U11815" s="17"/>
      <c r="V11815" s="2"/>
      <c r="Y11815" t="str">
        <f t="shared" si="727"/>
        <v/>
      </c>
      <c r="AA11815" t="str">
        <f t="shared" si="728"/>
        <v/>
      </c>
      <c r="AC11815" s="7"/>
      <c r="AD11815" t="s">
        <v>14070</v>
      </c>
      <c r="AE11815">
        <f t="shared" si="726"/>
        <v>0</v>
      </c>
      <c r="AG11815" s="2"/>
      <c r="AI11815" s="7"/>
    </row>
    <row r="11816" spans="1:35" ht="11" customHeight="1" outlineLevel="1" x14ac:dyDescent="0.25">
      <c r="A11816" t="s">
        <v>4292</v>
      </c>
      <c r="C11816" s="2" t="s">
        <v>12976</v>
      </c>
      <c r="D11816" s="2">
        <v>1822</v>
      </c>
      <c r="E11816" s="7">
        <v>2002</v>
      </c>
      <c r="F11816" s="5" t="s">
        <v>14069</v>
      </c>
      <c r="H11816" s="5" t="s">
        <v>5398</v>
      </c>
      <c r="I11816" s="6" t="s">
        <v>11173</v>
      </c>
      <c r="J11816" s="6" t="s">
        <v>7554</v>
      </c>
      <c r="K11816" s="17">
        <v>7</v>
      </c>
      <c r="L11816" s="17" t="s">
        <v>7732</v>
      </c>
      <c r="M11816" s="9"/>
      <c r="N11816" s="9"/>
      <c r="O11816" s="21"/>
      <c r="Q11816" s="29"/>
      <c r="U11816" s="17"/>
      <c r="V11816" s="2"/>
      <c r="Y11816" t="str">
        <f t="shared" si="727"/>
        <v/>
      </c>
      <c r="AA11816" t="str">
        <f t="shared" si="728"/>
        <v/>
      </c>
      <c r="AC11816" s="7"/>
      <c r="AD11816" t="s">
        <v>11173</v>
      </c>
      <c r="AE11816">
        <f t="shared" si="726"/>
        <v>0</v>
      </c>
      <c r="AG11816" s="2"/>
      <c r="AI11816" s="7"/>
    </row>
    <row r="11817" spans="1:35" ht="11" customHeight="1" outlineLevel="1" x14ac:dyDescent="0.25">
      <c r="A11817" t="s">
        <v>4292</v>
      </c>
      <c r="C11817" s="2" t="s">
        <v>12976</v>
      </c>
      <c r="D11817" s="2">
        <v>1823</v>
      </c>
      <c r="E11817" s="7">
        <v>2002</v>
      </c>
      <c r="F11817" s="5" t="s">
        <v>14069</v>
      </c>
      <c r="H11817" s="5" t="s">
        <v>5398</v>
      </c>
      <c r="I11817" s="6" t="s">
        <v>14071</v>
      </c>
      <c r="J11817" s="6" t="s">
        <v>7554</v>
      </c>
      <c r="K11817" s="17">
        <v>7</v>
      </c>
      <c r="L11817" s="17" t="s">
        <v>7732</v>
      </c>
      <c r="M11817" s="9"/>
      <c r="N11817" s="9"/>
      <c r="O11817" s="21"/>
      <c r="Q11817" s="29"/>
      <c r="U11817" s="17"/>
      <c r="V11817" s="2"/>
      <c r="Y11817" t="str">
        <f t="shared" si="727"/>
        <v/>
      </c>
      <c r="AA11817" t="str">
        <f t="shared" si="728"/>
        <v/>
      </c>
      <c r="AC11817" s="7"/>
      <c r="AD11817" t="s">
        <v>14071</v>
      </c>
      <c r="AE11817">
        <f t="shared" si="726"/>
        <v>0</v>
      </c>
      <c r="AG11817" s="2"/>
      <c r="AI11817" s="7"/>
    </row>
    <row r="11818" spans="1:35" ht="11" customHeight="1" outlineLevel="1" x14ac:dyDescent="0.25">
      <c r="A11818" t="s">
        <v>4292</v>
      </c>
      <c r="C11818" s="2" t="s">
        <v>12976</v>
      </c>
      <c r="D11818" s="2">
        <v>1859</v>
      </c>
      <c r="E11818" s="7">
        <v>2004</v>
      </c>
      <c r="F11818" s="5" t="s">
        <v>1272</v>
      </c>
      <c r="H11818" s="5" t="s">
        <v>5398</v>
      </c>
      <c r="I11818" s="6" t="s">
        <v>14073</v>
      </c>
      <c r="J11818" s="6" t="s">
        <v>7554</v>
      </c>
      <c r="K11818" s="17">
        <v>7</v>
      </c>
      <c r="L11818" s="17" t="s">
        <v>7732</v>
      </c>
      <c r="M11818" s="9"/>
      <c r="N11818" s="9"/>
      <c r="O11818" s="21"/>
      <c r="Q11818" s="29"/>
      <c r="U11818" s="17"/>
      <c r="V11818" s="2"/>
      <c r="Y11818" t="str">
        <f t="shared" si="727"/>
        <v/>
      </c>
      <c r="AA11818" t="str">
        <f t="shared" si="728"/>
        <v/>
      </c>
      <c r="AC11818" s="7"/>
      <c r="AD11818" t="s">
        <v>14073</v>
      </c>
      <c r="AE11818">
        <f t="shared" si="726"/>
        <v>0</v>
      </c>
      <c r="AG11818" s="2"/>
      <c r="AI11818" s="7"/>
    </row>
    <row r="11819" spans="1:35" ht="11" customHeight="1" outlineLevel="1" x14ac:dyDescent="0.25">
      <c r="A11819" t="s">
        <v>4292</v>
      </c>
      <c r="C11819" s="2" t="s">
        <v>12976</v>
      </c>
      <c r="D11819" s="2">
        <v>1860</v>
      </c>
      <c r="E11819" s="7">
        <v>2004</v>
      </c>
      <c r="F11819" s="5" t="s">
        <v>14072</v>
      </c>
      <c r="H11819" s="5" t="s">
        <v>5398</v>
      </c>
      <c r="I11819" s="6" t="s">
        <v>14074</v>
      </c>
      <c r="J11819" s="6" t="s">
        <v>7554</v>
      </c>
      <c r="K11819" s="17">
        <v>7</v>
      </c>
      <c r="L11819" s="17" t="s">
        <v>7732</v>
      </c>
      <c r="M11819" s="9"/>
      <c r="N11819" s="9"/>
      <c r="O11819" s="21"/>
      <c r="Q11819" s="29"/>
      <c r="U11819" s="17"/>
      <c r="V11819" s="2"/>
      <c r="Y11819" t="str">
        <f t="shared" si="727"/>
        <v/>
      </c>
      <c r="AA11819" t="str">
        <f t="shared" si="728"/>
        <v/>
      </c>
      <c r="AC11819" s="7"/>
      <c r="AD11819" t="s">
        <v>14074</v>
      </c>
      <c r="AE11819">
        <f t="shared" si="726"/>
        <v>0</v>
      </c>
      <c r="AG11819" s="2"/>
      <c r="AI11819" s="7"/>
    </row>
    <row r="11820" spans="1:35" ht="11" customHeight="1" outlineLevel="1" x14ac:dyDescent="0.25">
      <c r="A11820" t="s">
        <v>4292</v>
      </c>
      <c r="C11820" s="2" t="s">
        <v>12976</v>
      </c>
      <c r="D11820" s="2">
        <v>1887</v>
      </c>
      <c r="E11820" s="7">
        <v>2004</v>
      </c>
      <c r="F11820" s="5" t="s">
        <v>14081</v>
      </c>
      <c r="H11820" s="5" t="s">
        <v>5398</v>
      </c>
      <c r="I11820" s="6" t="s">
        <v>4296</v>
      </c>
      <c r="J11820" s="6" t="s">
        <v>14082</v>
      </c>
      <c r="K11820" s="17">
        <v>5</v>
      </c>
      <c r="L11820" s="17" t="s">
        <v>7732</v>
      </c>
      <c r="M11820" s="9"/>
      <c r="N11820" s="9"/>
      <c r="O11820" s="21"/>
      <c r="Q11820" s="29"/>
      <c r="U11820" s="17"/>
      <c r="V11820" s="2">
        <v>1409</v>
      </c>
      <c r="Y11820" t="str">
        <f t="shared" si="727"/>
        <v/>
      </c>
      <c r="AA11820">
        <f t="shared" si="728"/>
        <v>1</v>
      </c>
      <c r="AC11820" s="7"/>
      <c r="AD11820" t="s">
        <v>4296</v>
      </c>
      <c r="AE11820">
        <f t="shared" si="726"/>
        <v>0</v>
      </c>
      <c r="AG11820" s="2"/>
      <c r="AH11820" t="s">
        <v>4294</v>
      </c>
      <c r="AI11820" s="7" t="s">
        <v>4922</v>
      </c>
    </row>
    <row r="11821" spans="1:35" ht="11" customHeight="1" outlineLevel="1" x14ac:dyDescent="0.25">
      <c r="A11821" t="s">
        <v>4292</v>
      </c>
      <c r="C11821" s="2" t="s">
        <v>12976</v>
      </c>
      <c r="D11821" s="2">
        <v>1908</v>
      </c>
      <c r="E11821" s="7">
        <v>2004</v>
      </c>
      <c r="F11821" s="5" t="s">
        <v>677</v>
      </c>
      <c r="H11821" s="5" t="s">
        <v>5398</v>
      </c>
      <c r="I11821" s="6" t="s">
        <v>4293</v>
      </c>
      <c r="J11821" s="6" t="s">
        <v>7074</v>
      </c>
      <c r="K11821" s="17">
        <v>1</v>
      </c>
      <c r="L11821" s="17" t="s">
        <v>7732</v>
      </c>
      <c r="M11821" s="9"/>
      <c r="N11821" s="9"/>
      <c r="O11821" s="21"/>
      <c r="Q11821" s="29"/>
      <c r="U11821" s="17"/>
      <c r="V11821" s="2"/>
      <c r="Y11821" t="str">
        <f t="shared" si="727"/>
        <v/>
      </c>
      <c r="AA11821" t="str">
        <f t="shared" si="728"/>
        <v/>
      </c>
      <c r="AC11821" s="7"/>
      <c r="AD11821" t="s">
        <v>4293</v>
      </c>
      <c r="AE11821">
        <f t="shared" si="726"/>
        <v>0</v>
      </c>
      <c r="AG11821" s="2"/>
      <c r="AI11821" s="7"/>
    </row>
    <row r="11822" spans="1:35" ht="11" customHeight="1" outlineLevel="1" x14ac:dyDescent="0.25">
      <c r="A11822" t="s">
        <v>4292</v>
      </c>
      <c r="C11822" s="2" t="s">
        <v>12976</v>
      </c>
      <c r="D11822" s="2" t="s">
        <v>14075</v>
      </c>
      <c r="E11822" s="7">
        <v>2004</v>
      </c>
      <c r="F11822" s="5" t="s">
        <v>14076</v>
      </c>
      <c r="H11822" s="5" t="s">
        <v>5398</v>
      </c>
      <c r="I11822" s="6" t="s">
        <v>4293</v>
      </c>
      <c r="J11822" s="6" t="s">
        <v>7074</v>
      </c>
      <c r="K11822" s="17">
        <v>1</v>
      </c>
      <c r="L11822" s="17" t="s">
        <v>7732</v>
      </c>
      <c r="M11822" s="9"/>
      <c r="N11822" s="9"/>
      <c r="O11822" s="21"/>
      <c r="Q11822" s="29"/>
      <c r="U11822" s="17"/>
      <c r="V11822" s="2">
        <v>1414</v>
      </c>
      <c r="Y11822" t="str">
        <f t="shared" si="727"/>
        <v/>
      </c>
      <c r="AA11822">
        <f t="shared" si="728"/>
        <v>1</v>
      </c>
      <c r="AC11822" s="7"/>
      <c r="AD11822" t="s">
        <v>4293</v>
      </c>
      <c r="AE11822">
        <f t="shared" si="726"/>
        <v>0</v>
      </c>
      <c r="AG11822" s="2"/>
      <c r="AH11822" t="s">
        <v>4294</v>
      </c>
      <c r="AI11822" s="7" t="s">
        <v>4922</v>
      </c>
    </row>
    <row r="11823" spans="1:35" ht="11" customHeight="1" outlineLevel="1" x14ac:dyDescent="0.25">
      <c r="A11823" t="s">
        <v>4292</v>
      </c>
      <c r="C11823" s="2" t="s">
        <v>12976</v>
      </c>
      <c r="D11823" s="2">
        <v>1912</v>
      </c>
      <c r="E11823" s="7">
        <v>2004</v>
      </c>
      <c r="F11823" s="5" t="s">
        <v>14072</v>
      </c>
      <c r="H11823" s="5" t="s">
        <v>5398</v>
      </c>
      <c r="I11823" s="6" t="s">
        <v>12892</v>
      </c>
      <c r="J11823" s="40" t="s">
        <v>14077</v>
      </c>
      <c r="K11823" s="17">
        <v>4</v>
      </c>
      <c r="L11823" s="17" t="s">
        <v>7732</v>
      </c>
      <c r="M11823" s="9"/>
      <c r="N11823" s="9"/>
      <c r="O11823" s="21"/>
      <c r="Q11823" s="29"/>
      <c r="S11823">
        <v>1</v>
      </c>
      <c r="T11823">
        <v>1</v>
      </c>
      <c r="U11823" s="17"/>
      <c r="V11823" s="2"/>
      <c r="Y11823" t="str">
        <f t="shared" si="727"/>
        <v/>
      </c>
      <c r="AA11823" t="str">
        <f t="shared" si="728"/>
        <v/>
      </c>
      <c r="AC11823" s="7"/>
      <c r="AD11823" t="s">
        <v>12892</v>
      </c>
      <c r="AE11823">
        <f t="shared" si="726"/>
        <v>0</v>
      </c>
      <c r="AG11823" s="2"/>
      <c r="AI11823" s="7"/>
    </row>
    <row r="11824" spans="1:35" ht="11" customHeight="1" outlineLevel="1" x14ac:dyDescent="0.25">
      <c r="A11824" t="s">
        <v>4292</v>
      </c>
      <c r="C11824" s="2" t="s">
        <v>12976</v>
      </c>
      <c r="D11824" s="2">
        <v>1916</v>
      </c>
      <c r="E11824" s="7">
        <v>2004</v>
      </c>
      <c r="F11824" s="5" t="s">
        <v>14072</v>
      </c>
      <c r="H11824" s="5" t="s">
        <v>5398</v>
      </c>
      <c r="I11824" s="6" t="s">
        <v>12892</v>
      </c>
      <c r="J11824" s="6" t="s">
        <v>14078</v>
      </c>
      <c r="K11824" s="17">
        <v>4</v>
      </c>
      <c r="L11824" s="17" t="s">
        <v>7732</v>
      </c>
      <c r="M11824" s="9"/>
      <c r="N11824" s="9"/>
      <c r="O11824" s="21"/>
      <c r="Q11824" s="29"/>
      <c r="U11824" s="17"/>
      <c r="V11824" s="2"/>
      <c r="Y11824" t="str">
        <f t="shared" si="727"/>
        <v/>
      </c>
      <c r="AA11824" t="str">
        <f t="shared" si="728"/>
        <v/>
      </c>
      <c r="AC11824" s="7"/>
      <c r="AD11824" t="s">
        <v>12892</v>
      </c>
      <c r="AE11824">
        <f t="shared" si="726"/>
        <v>0</v>
      </c>
      <c r="AG11824" s="2"/>
      <c r="AI11824" s="7"/>
    </row>
    <row r="11825" spans="1:35" ht="11" customHeight="1" outlineLevel="1" x14ac:dyDescent="0.25">
      <c r="A11825" t="s">
        <v>4292</v>
      </c>
      <c r="C11825" s="2" t="s">
        <v>12976</v>
      </c>
      <c r="D11825" s="2">
        <v>1925</v>
      </c>
      <c r="E11825" s="7">
        <v>2004</v>
      </c>
      <c r="F11825" s="5" t="s">
        <v>14072</v>
      </c>
      <c r="H11825" s="5" t="s">
        <v>5398</v>
      </c>
      <c r="I11825" s="6" t="s">
        <v>14079</v>
      </c>
      <c r="J11825" s="6" t="s">
        <v>14080</v>
      </c>
      <c r="K11825" s="17">
        <v>4</v>
      </c>
      <c r="L11825" s="17" t="s">
        <v>7732</v>
      </c>
      <c r="M11825" s="9"/>
      <c r="N11825" s="9"/>
      <c r="O11825" s="21"/>
      <c r="Q11825" s="29"/>
      <c r="U11825" s="17"/>
      <c r="V11825" s="2"/>
      <c r="Y11825" t="str">
        <f t="shared" si="727"/>
        <v/>
      </c>
      <c r="AA11825" t="str">
        <f t="shared" si="728"/>
        <v/>
      </c>
      <c r="AC11825" s="7"/>
      <c r="AD11825" t="s">
        <v>14079</v>
      </c>
      <c r="AE11825">
        <f t="shared" si="726"/>
        <v>0</v>
      </c>
      <c r="AG11825" s="2"/>
      <c r="AI11825" s="7"/>
    </row>
    <row r="11826" spans="1:35" ht="11" customHeight="1" outlineLevel="1" x14ac:dyDescent="0.25">
      <c r="A11826" t="s">
        <v>4292</v>
      </c>
      <c r="C11826" s="2" t="s">
        <v>12976</v>
      </c>
      <c r="D11826" s="2" t="s">
        <v>4062</v>
      </c>
      <c r="E11826" s="7">
        <v>2006</v>
      </c>
      <c r="F11826" s="8" t="s">
        <v>4105</v>
      </c>
      <c r="H11826" s="5" t="s">
        <v>5398</v>
      </c>
      <c r="I11826" s="6" t="s">
        <v>5399</v>
      </c>
      <c r="J11826" s="6"/>
      <c r="K11826" s="17">
        <v>1</v>
      </c>
      <c r="L11826" s="17" t="s">
        <v>7732</v>
      </c>
      <c r="M11826" s="9"/>
      <c r="N11826" s="9"/>
      <c r="O11826" s="21"/>
      <c r="Q11826" s="29"/>
      <c r="U11826" s="17"/>
      <c r="V11826" s="2" t="s">
        <v>761</v>
      </c>
      <c r="X11826" t="s">
        <v>7732</v>
      </c>
      <c r="Y11826" t="str">
        <f t="shared" si="727"/>
        <v/>
      </c>
      <c r="AA11826" t="str">
        <f t="shared" si="728"/>
        <v/>
      </c>
      <c r="AC11826" s="7"/>
      <c r="AD11826" t="s">
        <v>5399</v>
      </c>
      <c r="AE11826">
        <f t="shared" si="726"/>
        <v>1</v>
      </c>
      <c r="AG11826" s="2"/>
      <c r="AH11826" t="s">
        <v>4921</v>
      </c>
      <c r="AI11826" s="7"/>
    </row>
    <row r="11827" spans="1:35" ht="11" customHeight="1" outlineLevel="1" x14ac:dyDescent="0.25">
      <c r="A11827" t="s">
        <v>4292</v>
      </c>
      <c r="C11827" s="2" t="s">
        <v>12976</v>
      </c>
      <c r="D11827" s="2">
        <v>2037</v>
      </c>
      <c r="E11827" s="7">
        <v>2006</v>
      </c>
      <c r="F11827" s="8" t="s">
        <v>18817</v>
      </c>
      <c r="H11827" s="5" t="s">
        <v>5398</v>
      </c>
      <c r="I11827" s="6" t="s">
        <v>763</v>
      </c>
      <c r="J11827" s="6" t="s">
        <v>14083</v>
      </c>
      <c r="K11827" s="17">
        <v>1</v>
      </c>
      <c r="L11827" s="17" t="s">
        <v>7730</v>
      </c>
      <c r="M11827" s="9">
        <v>2.9</v>
      </c>
      <c r="N11827" s="9"/>
      <c r="O11827" s="21"/>
      <c r="Q11827" s="29"/>
      <c r="U11827" s="17"/>
      <c r="V11827" s="2" t="s">
        <v>367</v>
      </c>
      <c r="Y11827" t="str">
        <f t="shared" si="727"/>
        <v/>
      </c>
      <c r="AA11827" t="str">
        <f t="shared" si="728"/>
        <v/>
      </c>
      <c r="AC11827" s="7"/>
      <c r="AD11827" t="s">
        <v>763</v>
      </c>
      <c r="AE11827">
        <f t="shared" si="726"/>
        <v>0</v>
      </c>
      <c r="AG11827" s="2"/>
      <c r="AH11827" t="s">
        <v>2392</v>
      </c>
      <c r="AI11827" s="7" t="s">
        <v>4922</v>
      </c>
    </row>
    <row r="11828" spans="1:35" ht="11" customHeight="1" outlineLevel="1" x14ac:dyDescent="0.25">
      <c r="A11828" t="s">
        <v>4292</v>
      </c>
      <c r="C11828" s="2" t="s">
        <v>12976</v>
      </c>
      <c r="D11828" s="2">
        <v>2038</v>
      </c>
      <c r="E11828" s="7">
        <v>2006</v>
      </c>
      <c r="F11828" s="8" t="s">
        <v>18817</v>
      </c>
      <c r="H11828" s="5" t="s">
        <v>5398</v>
      </c>
      <c r="I11828" s="6" t="s">
        <v>762</v>
      </c>
      <c r="J11828" s="6" t="s">
        <v>14083</v>
      </c>
      <c r="K11828" s="17">
        <v>1</v>
      </c>
      <c r="L11828" s="17" t="s">
        <v>7730</v>
      </c>
      <c r="M11828" s="9">
        <v>2.9</v>
      </c>
      <c r="N11828" s="9"/>
      <c r="O11828" s="21"/>
      <c r="Q11828" s="29"/>
      <c r="U11828" s="17"/>
      <c r="V11828" s="2" t="s">
        <v>366</v>
      </c>
      <c r="Y11828" t="str">
        <f t="shared" si="727"/>
        <v/>
      </c>
      <c r="AA11828" t="str">
        <f t="shared" si="728"/>
        <v/>
      </c>
      <c r="AC11828" s="7"/>
      <c r="AD11828" t="s">
        <v>762</v>
      </c>
      <c r="AE11828">
        <f t="shared" si="726"/>
        <v>0</v>
      </c>
      <c r="AG11828" s="2"/>
      <c r="AH11828" t="s">
        <v>4297</v>
      </c>
      <c r="AI11828" s="7" t="s">
        <v>4922</v>
      </c>
    </row>
    <row r="11829" spans="1:35" ht="11" customHeight="1" outlineLevel="1" x14ac:dyDescent="0.25">
      <c r="A11829" t="s">
        <v>4292</v>
      </c>
      <c r="C11829" s="2" t="s">
        <v>12976</v>
      </c>
      <c r="D11829" s="2">
        <v>2039</v>
      </c>
      <c r="E11829" s="7">
        <v>2006</v>
      </c>
      <c r="F11829" s="8" t="s">
        <v>18817</v>
      </c>
      <c r="H11829" s="5" t="s">
        <v>5398</v>
      </c>
      <c r="I11829" s="6" t="s">
        <v>4293</v>
      </c>
      <c r="J11829" s="6" t="s">
        <v>14083</v>
      </c>
      <c r="K11829" s="17">
        <v>1</v>
      </c>
      <c r="L11829" s="17" t="s">
        <v>7730</v>
      </c>
      <c r="M11829" s="9">
        <v>2.9</v>
      </c>
      <c r="N11829" s="9"/>
      <c r="O11829" s="21"/>
      <c r="Q11829" s="29"/>
      <c r="U11829" s="17"/>
      <c r="V11829" s="2" t="s">
        <v>368</v>
      </c>
      <c r="Y11829" t="str">
        <f t="shared" si="727"/>
        <v/>
      </c>
      <c r="AA11829" t="str">
        <f t="shared" si="728"/>
        <v/>
      </c>
      <c r="AC11829" s="7"/>
      <c r="AD11829" t="s">
        <v>4293</v>
      </c>
      <c r="AE11829">
        <f t="shared" si="726"/>
        <v>0</v>
      </c>
      <c r="AG11829" s="2"/>
      <c r="AH11829" t="s">
        <v>4294</v>
      </c>
      <c r="AI11829" s="7" t="s">
        <v>4922</v>
      </c>
    </row>
    <row r="11830" spans="1:35" ht="11" customHeight="1" outlineLevel="1" x14ac:dyDescent="0.25">
      <c r="A11830" t="s">
        <v>4292</v>
      </c>
      <c r="C11830" s="2" t="s">
        <v>12976</v>
      </c>
      <c r="D11830" s="2" t="s">
        <v>14084</v>
      </c>
      <c r="E11830" s="7">
        <v>2006</v>
      </c>
      <c r="F11830" s="8" t="s">
        <v>22189</v>
      </c>
      <c r="H11830" s="5" t="s">
        <v>5398</v>
      </c>
      <c r="I11830" s="6" t="s">
        <v>764</v>
      </c>
      <c r="J11830" s="6" t="s">
        <v>14083</v>
      </c>
      <c r="K11830" s="17">
        <v>1</v>
      </c>
      <c r="L11830" s="17" t="s">
        <v>7732</v>
      </c>
      <c r="M11830" s="9"/>
      <c r="N11830" s="9"/>
      <c r="O11830" s="21"/>
      <c r="Q11830" s="29"/>
      <c r="U11830" s="17"/>
      <c r="V11830" s="2">
        <v>1494</v>
      </c>
      <c r="X11830" t="s">
        <v>7732</v>
      </c>
      <c r="Y11830" t="str">
        <f t="shared" si="727"/>
        <v/>
      </c>
      <c r="AA11830" t="str">
        <f t="shared" si="728"/>
        <v/>
      </c>
      <c r="AC11830" s="7"/>
      <c r="AD11830" t="s">
        <v>764</v>
      </c>
      <c r="AE11830">
        <f t="shared" si="726"/>
        <v>0</v>
      </c>
      <c r="AG11830" s="2"/>
      <c r="AH11830" t="s">
        <v>4297</v>
      </c>
      <c r="AI11830" s="7" t="s">
        <v>4922</v>
      </c>
    </row>
    <row r="11831" spans="1:35" ht="11" customHeight="1" outlineLevel="1" x14ac:dyDescent="0.25">
      <c r="A11831" t="s">
        <v>4292</v>
      </c>
      <c r="C11831" s="2" t="s">
        <v>12976</v>
      </c>
      <c r="D11831" s="2">
        <v>2069</v>
      </c>
      <c r="E11831" s="7">
        <v>2006</v>
      </c>
      <c r="F11831" s="5" t="s">
        <v>5731</v>
      </c>
      <c r="H11831" s="5" t="s">
        <v>5398</v>
      </c>
      <c r="I11831" s="6" t="s">
        <v>14085</v>
      </c>
      <c r="J11831" s="6" t="s">
        <v>14086</v>
      </c>
      <c r="K11831" s="17">
        <v>7</v>
      </c>
      <c r="L11831" s="17" t="s">
        <v>7732</v>
      </c>
      <c r="M11831" s="9"/>
      <c r="N11831" s="9"/>
      <c r="O11831" s="21"/>
      <c r="Q11831" s="29"/>
      <c r="U11831" s="17"/>
      <c r="V11831" s="2"/>
      <c r="Y11831" t="str">
        <f t="shared" si="727"/>
        <v/>
      </c>
      <c r="AA11831" t="str">
        <f t="shared" si="728"/>
        <v/>
      </c>
      <c r="AC11831" s="7"/>
      <c r="AD11831" t="s">
        <v>14085</v>
      </c>
      <c r="AE11831">
        <f t="shared" si="726"/>
        <v>0</v>
      </c>
      <c r="AG11831" s="2"/>
      <c r="AI11831" s="7"/>
    </row>
    <row r="11832" spans="1:35" ht="11" customHeight="1" outlineLevel="1" x14ac:dyDescent="0.25">
      <c r="A11832" t="s">
        <v>4292</v>
      </c>
      <c r="C11832" s="2" t="s">
        <v>12976</v>
      </c>
      <c r="D11832" s="2">
        <v>2122</v>
      </c>
      <c r="E11832" s="7">
        <v>2006</v>
      </c>
      <c r="F11832" s="5" t="s">
        <v>5996</v>
      </c>
      <c r="H11832" s="5" t="s">
        <v>5398</v>
      </c>
      <c r="I11832" s="6" t="s">
        <v>12892</v>
      </c>
      <c r="J11832" s="6" t="s">
        <v>14087</v>
      </c>
      <c r="K11832" s="17">
        <v>4</v>
      </c>
      <c r="L11832" s="17" t="s">
        <v>7732</v>
      </c>
      <c r="M11832" s="9"/>
      <c r="N11832" s="9"/>
      <c r="O11832" s="21"/>
      <c r="Q11832" s="29"/>
      <c r="U11832" s="17"/>
      <c r="V11832" s="2"/>
      <c r="Y11832" t="str">
        <f t="shared" si="727"/>
        <v/>
      </c>
      <c r="AA11832" t="str">
        <f t="shared" si="728"/>
        <v/>
      </c>
      <c r="AC11832" s="7"/>
      <c r="AD11832" t="s">
        <v>12892</v>
      </c>
      <c r="AE11832">
        <f t="shared" si="726"/>
        <v>0</v>
      </c>
      <c r="AG11832" s="2"/>
      <c r="AI11832" s="7"/>
    </row>
    <row r="11833" spans="1:35" ht="11" customHeight="1" outlineLevel="1" x14ac:dyDescent="0.25">
      <c r="A11833" t="s">
        <v>4292</v>
      </c>
      <c r="C11833" s="2" t="s">
        <v>12976</v>
      </c>
      <c r="D11833" s="2">
        <v>2156</v>
      </c>
      <c r="E11833" s="7">
        <v>2007</v>
      </c>
      <c r="F11833" s="5" t="s">
        <v>5731</v>
      </c>
      <c r="H11833" s="5" t="s">
        <v>5398</v>
      </c>
      <c r="I11833" s="6" t="s">
        <v>14088</v>
      </c>
      <c r="J11833" s="6" t="s">
        <v>14089</v>
      </c>
      <c r="K11833" s="17">
        <v>4</v>
      </c>
      <c r="L11833" s="17" t="s">
        <v>7732</v>
      </c>
      <c r="M11833" s="9"/>
      <c r="N11833" s="9"/>
      <c r="O11833" s="21"/>
      <c r="Q11833" s="29"/>
      <c r="U11833" s="17"/>
      <c r="V11833" s="2"/>
      <c r="Y11833" t="str">
        <f t="shared" si="727"/>
        <v/>
      </c>
      <c r="AA11833" t="str">
        <f t="shared" si="728"/>
        <v/>
      </c>
      <c r="AC11833" s="7"/>
      <c r="AD11833" t="s">
        <v>14088</v>
      </c>
      <c r="AE11833">
        <f t="shared" si="726"/>
        <v>0</v>
      </c>
      <c r="AG11833" s="2"/>
      <c r="AI11833" s="7"/>
    </row>
    <row r="11834" spans="1:35" ht="11" customHeight="1" outlineLevel="1" x14ac:dyDescent="0.25">
      <c r="A11834" t="s">
        <v>4292</v>
      </c>
      <c r="C11834" s="2" t="s">
        <v>12976</v>
      </c>
      <c r="D11834" s="2">
        <v>2286</v>
      </c>
      <c r="E11834" s="7">
        <v>2008</v>
      </c>
      <c r="F11834" s="5" t="s">
        <v>18817</v>
      </c>
      <c r="H11834" s="5" t="s">
        <v>5398</v>
      </c>
      <c r="I11834" s="6" t="s">
        <v>12892</v>
      </c>
      <c r="J11834" s="6" t="s">
        <v>14090</v>
      </c>
      <c r="K11834" s="17">
        <v>4</v>
      </c>
      <c r="L11834" s="17" t="s">
        <v>7732</v>
      </c>
      <c r="M11834" s="9"/>
      <c r="N11834" s="9"/>
      <c r="O11834" s="21"/>
      <c r="Q11834" s="29"/>
      <c r="U11834" s="17"/>
      <c r="V11834" s="2"/>
      <c r="Y11834" t="str">
        <f t="shared" si="727"/>
        <v/>
      </c>
      <c r="AA11834" t="str">
        <f t="shared" si="728"/>
        <v/>
      </c>
      <c r="AC11834" s="7"/>
      <c r="AD11834" t="s">
        <v>12892</v>
      </c>
      <c r="AE11834">
        <f t="shared" si="726"/>
        <v>0</v>
      </c>
      <c r="AG11834" s="2"/>
      <c r="AI11834" s="7"/>
    </row>
    <row r="11835" spans="1:35" ht="11" customHeight="1" outlineLevel="1" x14ac:dyDescent="0.25">
      <c r="A11835" t="s">
        <v>4292</v>
      </c>
      <c r="C11835" s="2" t="s">
        <v>12976</v>
      </c>
      <c r="D11835" s="2" t="s">
        <v>14091</v>
      </c>
      <c r="E11835" s="7">
        <v>2008</v>
      </c>
      <c r="F11835" s="5" t="s">
        <v>14092</v>
      </c>
      <c r="H11835" s="5" t="s">
        <v>5398</v>
      </c>
      <c r="I11835" s="6" t="s">
        <v>12892</v>
      </c>
      <c r="J11835" s="6" t="s">
        <v>14090</v>
      </c>
      <c r="K11835" s="17">
        <v>4</v>
      </c>
      <c r="L11835" s="17" t="s">
        <v>7732</v>
      </c>
      <c r="M11835" s="9"/>
      <c r="N11835" s="9"/>
      <c r="O11835" s="21"/>
      <c r="Q11835" s="29"/>
      <c r="U11835" s="17"/>
      <c r="V11835" s="2"/>
      <c r="Y11835" t="str">
        <f t="shared" si="727"/>
        <v/>
      </c>
      <c r="AA11835">
        <f t="shared" si="728"/>
        <v>1</v>
      </c>
      <c r="AC11835" s="7"/>
      <c r="AD11835" t="s">
        <v>12892</v>
      </c>
      <c r="AE11835">
        <f t="shared" si="726"/>
        <v>0</v>
      </c>
      <c r="AG11835" s="2"/>
      <c r="AI11835" s="7"/>
    </row>
    <row r="11836" spans="1:35" ht="11" customHeight="1" outlineLevel="1" x14ac:dyDescent="0.25">
      <c r="A11836" t="s">
        <v>4292</v>
      </c>
      <c r="C11836" s="2" t="s">
        <v>12976</v>
      </c>
      <c r="D11836" s="2">
        <v>2322</v>
      </c>
      <c r="E11836" s="7">
        <v>2008</v>
      </c>
      <c r="F11836" s="5" t="s">
        <v>14094</v>
      </c>
      <c r="H11836" s="5" t="s">
        <v>5398</v>
      </c>
      <c r="I11836" s="6" t="s">
        <v>12892</v>
      </c>
      <c r="J11836" s="6" t="s">
        <v>14093</v>
      </c>
      <c r="K11836" s="17">
        <v>4</v>
      </c>
      <c r="L11836" s="17" t="s">
        <v>7732</v>
      </c>
      <c r="M11836" s="9"/>
      <c r="N11836" s="9"/>
      <c r="O11836" s="21"/>
      <c r="Q11836" s="29"/>
      <c r="U11836" s="17"/>
      <c r="V11836" s="2"/>
      <c r="Y11836" t="str">
        <f t="shared" si="727"/>
        <v/>
      </c>
      <c r="AA11836">
        <f t="shared" si="728"/>
        <v>1</v>
      </c>
      <c r="AC11836" s="7"/>
      <c r="AD11836" t="s">
        <v>12892</v>
      </c>
      <c r="AE11836">
        <f t="shared" si="726"/>
        <v>0</v>
      </c>
      <c r="AG11836" s="2"/>
      <c r="AI11836" s="7"/>
    </row>
    <row r="11837" spans="1:35" ht="11" customHeight="1" outlineLevel="1" x14ac:dyDescent="0.25">
      <c r="A11837" t="s">
        <v>4292</v>
      </c>
      <c r="C11837" s="2" t="s">
        <v>12976</v>
      </c>
      <c r="D11837" s="2">
        <v>2353</v>
      </c>
      <c r="E11837" s="7">
        <v>2009</v>
      </c>
      <c r="F11837" s="5" t="s">
        <v>5996</v>
      </c>
      <c r="H11837" s="5" t="s">
        <v>5398</v>
      </c>
      <c r="I11837" s="6" t="s">
        <v>14097</v>
      </c>
      <c r="J11837" s="6" t="s">
        <v>14096</v>
      </c>
      <c r="K11837" s="17">
        <v>5</v>
      </c>
      <c r="L11837" s="17" t="s">
        <v>7732</v>
      </c>
      <c r="M11837" s="9"/>
      <c r="N11837" s="9"/>
      <c r="O11837" s="21"/>
      <c r="Q11837" s="29"/>
      <c r="U11837" s="17"/>
      <c r="V11837" s="2"/>
      <c r="Y11837" t="str">
        <f t="shared" si="727"/>
        <v/>
      </c>
      <c r="AA11837" t="str">
        <f t="shared" si="728"/>
        <v/>
      </c>
      <c r="AC11837" s="7"/>
      <c r="AD11837" t="s">
        <v>14097</v>
      </c>
      <c r="AE11837">
        <f t="shared" si="726"/>
        <v>0</v>
      </c>
      <c r="AG11837" s="2"/>
      <c r="AI11837" s="7"/>
    </row>
    <row r="11838" spans="1:35" ht="11" customHeight="1" outlineLevel="1" x14ac:dyDescent="0.25">
      <c r="A11838" t="s">
        <v>4292</v>
      </c>
      <c r="C11838" s="2" t="s">
        <v>12976</v>
      </c>
      <c r="D11838" s="2">
        <v>2354</v>
      </c>
      <c r="E11838" s="7">
        <v>2009</v>
      </c>
      <c r="F11838" s="5" t="s">
        <v>5996</v>
      </c>
      <c r="H11838" s="5" t="s">
        <v>5398</v>
      </c>
      <c r="I11838" s="6" t="s">
        <v>14095</v>
      </c>
      <c r="J11838" s="6" t="s">
        <v>14096</v>
      </c>
      <c r="K11838" s="17">
        <v>5</v>
      </c>
      <c r="L11838" s="17" t="s">
        <v>7732</v>
      </c>
      <c r="M11838" s="9"/>
      <c r="N11838" s="9"/>
      <c r="O11838" s="21"/>
      <c r="Q11838" s="29"/>
      <c r="U11838" s="17"/>
      <c r="V11838" s="2"/>
      <c r="Y11838" t="str">
        <f t="shared" si="727"/>
        <v/>
      </c>
      <c r="AA11838" t="str">
        <f t="shared" si="728"/>
        <v/>
      </c>
      <c r="AC11838" s="7"/>
      <c r="AD11838" t="s">
        <v>14095</v>
      </c>
      <c r="AE11838">
        <f t="shared" si="726"/>
        <v>0</v>
      </c>
      <c r="AG11838" s="2"/>
      <c r="AI11838" s="7"/>
    </row>
    <row r="11839" spans="1:35" ht="11" customHeight="1" outlineLevel="1" x14ac:dyDescent="0.25">
      <c r="A11839" t="s">
        <v>4292</v>
      </c>
      <c r="C11839" s="2" t="s">
        <v>12976</v>
      </c>
      <c r="D11839" s="2">
        <v>2355</v>
      </c>
      <c r="E11839" s="7">
        <v>2009</v>
      </c>
      <c r="F11839" s="5" t="s">
        <v>5996</v>
      </c>
      <c r="H11839" s="5" t="s">
        <v>5398</v>
      </c>
      <c r="I11839" s="6" t="s">
        <v>14098</v>
      </c>
      <c r="J11839" s="6" t="s">
        <v>14096</v>
      </c>
      <c r="K11839" s="17">
        <v>5</v>
      </c>
      <c r="L11839" s="17" t="s">
        <v>7732</v>
      </c>
      <c r="M11839" s="9"/>
      <c r="N11839" s="9"/>
      <c r="O11839" s="21"/>
      <c r="Q11839" s="29"/>
      <c r="U11839" s="17"/>
      <c r="V11839" s="2"/>
      <c r="Y11839" t="str">
        <f t="shared" si="727"/>
        <v/>
      </c>
      <c r="AA11839" t="str">
        <f t="shared" si="728"/>
        <v/>
      </c>
      <c r="AC11839" s="7"/>
      <c r="AD11839" t="s">
        <v>14098</v>
      </c>
      <c r="AE11839">
        <f t="shared" si="726"/>
        <v>0</v>
      </c>
      <c r="AG11839" s="2"/>
      <c r="AI11839" s="7"/>
    </row>
    <row r="11840" spans="1:35" ht="11" customHeight="1" outlineLevel="1" x14ac:dyDescent="0.25">
      <c r="A11840" t="s">
        <v>4292</v>
      </c>
      <c r="C11840" s="2" t="s">
        <v>12976</v>
      </c>
      <c r="D11840" s="2">
        <v>2509</v>
      </c>
      <c r="E11840" s="7">
        <v>2011</v>
      </c>
      <c r="F11840" s="5" t="s">
        <v>18818</v>
      </c>
      <c r="H11840" s="5" t="s">
        <v>5398</v>
      </c>
      <c r="I11840" s="6" t="s">
        <v>12892</v>
      </c>
      <c r="J11840" s="6" t="s">
        <v>14099</v>
      </c>
      <c r="K11840" s="17">
        <v>4</v>
      </c>
      <c r="L11840" s="17" t="s">
        <v>7732</v>
      </c>
      <c r="M11840" s="9"/>
      <c r="N11840" s="9"/>
      <c r="O11840" s="21"/>
      <c r="Q11840" s="29"/>
      <c r="U11840" s="17"/>
      <c r="V11840" s="2"/>
      <c r="Y11840" t="str">
        <f t="shared" si="727"/>
        <v/>
      </c>
      <c r="AA11840" t="str">
        <f t="shared" si="728"/>
        <v/>
      </c>
      <c r="AC11840" s="7"/>
      <c r="AD11840" t="s">
        <v>12892</v>
      </c>
      <c r="AE11840">
        <f t="shared" si="726"/>
        <v>0</v>
      </c>
      <c r="AG11840" s="2"/>
      <c r="AI11840" s="7"/>
    </row>
    <row r="11841" spans="1:35" ht="11" customHeight="1" outlineLevel="1" x14ac:dyDescent="0.25">
      <c r="A11841" t="s">
        <v>4292</v>
      </c>
      <c r="C11841" s="2" t="s">
        <v>12976</v>
      </c>
      <c r="D11841" s="2" t="s">
        <v>16290</v>
      </c>
      <c r="E11841" s="7">
        <v>2011</v>
      </c>
      <c r="F11841" s="5" t="s">
        <v>14100</v>
      </c>
      <c r="H11841" s="5" t="s">
        <v>5398</v>
      </c>
      <c r="I11841" s="6" t="s">
        <v>12892</v>
      </c>
      <c r="J11841" s="6" t="s">
        <v>14099</v>
      </c>
      <c r="K11841" s="17">
        <v>4</v>
      </c>
      <c r="L11841" s="17" t="s">
        <v>7732</v>
      </c>
      <c r="M11841" s="9"/>
      <c r="N11841" s="9"/>
      <c r="O11841" s="21"/>
      <c r="Q11841" s="29"/>
      <c r="U11841" s="17"/>
      <c r="V11841" s="2"/>
      <c r="Y11841" t="str">
        <f t="shared" si="727"/>
        <v/>
      </c>
      <c r="AA11841">
        <f t="shared" si="728"/>
        <v>1</v>
      </c>
      <c r="AC11841" s="7"/>
      <c r="AD11841" t="s">
        <v>12892</v>
      </c>
      <c r="AE11841">
        <f t="shared" si="726"/>
        <v>0</v>
      </c>
      <c r="AG11841" s="2"/>
      <c r="AI11841" s="7"/>
    </row>
    <row r="11842" spans="1:35" ht="11" customHeight="1" outlineLevel="1" x14ac:dyDescent="0.25">
      <c r="A11842" t="s">
        <v>4292</v>
      </c>
      <c r="C11842" s="2" t="s">
        <v>12976</v>
      </c>
      <c r="D11842" s="2">
        <v>2575</v>
      </c>
      <c r="E11842" s="7">
        <v>2011</v>
      </c>
      <c r="F11842" s="5" t="s">
        <v>14102</v>
      </c>
      <c r="H11842" s="5" t="s">
        <v>5398</v>
      </c>
      <c r="I11842" s="6" t="s">
        <v>5620</v>
      </c>
      <c r="J11842" s="6" t="s">
        <v>14101</v>
      </c>
      <c r="K11842" s="17">
        <v>3</v>
      </c>
      <c r="L11842" s="17" t="s">
        <v>7732</v>
      </c>
      <c r="M11842" s="9"/>
      <c r="N11842" s="9"/>
      <c r="O11842" s="21"/>
      <c r="Q11842" s="29"/>
      <c r="U11842" s="17"/>
      <c r="V11842" s="2"/>
      <c r="Y11842" t="str">
        <f t="shared" si="727"/>
        <v/>
      </c>
      <c r="AA11842" t="str">
        <f t="shared" si="728"/>
        <v/>
      </c>
      <c r="AC11842" s="7"/>
      <c r="AD11842" t="s">
        <v>5620</v>
      </c>
      <c r="AE11842">
        <f t="shared" ref="AE11842:AE11864" si="729">COUNTIF(I11842,"*Fuji*")</f>
        <v>0</v>
      </c>
      <c r="AG11842" s="2"/>
      <c r="AI11842" s="7"/>
    </row>
    <row r="11843" spans="1:35" ht="11" customHeight="1" outlineLevel="1" x14ac:dyDescent="0.25">
      <c r="A11843" t="s">
        <v>4292</v>
      </c>
      <c r="C11843" s="2" t="s">
        <v>12976</v>
      </c>
      <c r="D11843" s="2">
        <v>2596</v>
      </c>
      <c r="E11843" s="7">
        <v>2013</v>
      </c>
      <c r="F11843" s="5" t="s">
        <v>14104</v>
      </c>
      <c r="H11843" s="5" t="s">
        <v>5398</v>
      </c>
      <c r="I11843" s="6" t="s">
        <v>12892</v>
      </c>
      <c r="J11843" s="6" t="s">
        <v>14103</v>
      </c>
      <c r="K11843" s="17">
        <v>4</v>
      </c>
      <c r="L11843" s="17" t="s">
        <v>7732</v>
      </c>
      <c r="M11843" s="9"/>
      <c r="N11843" s="9"/>
      <c r="O11843" s="21"/>
      <c r="Q11843" s="29"/>
      <c r="U11843" s="17"/>
      <c r="V11843" s="2"/>
      <c r="Y11843" t="str">
        <f t="shared" si="727"/>
        <v/>
      </c>
      <c r="AA11843" t="str">
        <f t="shared" si="728"/>
        <v/>
      </c>
      <c r="AC11843" s="7"/>
      <c r="AD11843" t="s">
        <v>12892</v>
      </c>
      <c r="AE11843">
        <f t="shared" si="729"/>
        <v>0</v>
      </c>
      <c r="AG11843" s="2"/>
      <c r="AI11843" s="7"/>
    </row>
    <row r="11844" spans="1:35" ht="11" customHeight="1" outlineLevel="1" x14ac:dyDescent="0.25">
      <c r="A11844" t="s">
        <v>4292</v>
      </c>
      <c r="C11844" s="2" t="s">
        <v>12976</v>
      </c>
      <c r="D11844" s="2">
        <v>2598</v>
      </c>
      <c r="E11844" s="7">
        <v>2013</v>
      </c>
      <c r="F11844" s="5" t="s">
        <v>1582</v>
      </c>
      <c r="H11844" s="5" t="s">
        <v>5398</v>
      </c>
      <c r="I11844" s="6" t="s">
        <v>14106</v>
      </c>
      <c r="J11844" s="40" t="s">
        <v>14105</v>
      </c>
      <c r="K11844" s="17">
        <v>1</v>
      </c>
      <c r="L11844" s="17" t="s">
        <v>7732</v>
      </c>
      <c r="M11844" s="9"/>
      <c r="N11844" s="9"/>
      <c r="O11844" s="21"/>
      <c r="Q11844" s="29"/>
      <c r="S11844">
        <v>1</v>
      </c>
      <c r="T11844">
        <v>1</v>
      </c>
      <c r="U11844" s="17"/>
      <c r="V11844" s="2"/>
      <c r="Y11844" t="str">
        <f t="shared" si="727"/>
        <v/>
      </c>
      <c r="AA11844" t="str">
        <f t="shared" si="728"/>
        <v/>
      </c>
      <c r="AC11844" s="7"/>
      <c r="AD11844" t="s">
        <v>14106</v>
      </c>
      <c r="AE11844">
        <f t="shared" si="729"/>
        <v>0</v>
      </c>
      <c r="AG11844" s="2"/>
      <c r="AI11844" s="7"/>
    </row>
    <row r="11845" spans="1:35" ht="11" customHeight="1" outlineLevel="1" x14ac:dyDescent="0.25">
      <c r="A11845" t="s">
        <v>4292</v>
      </c>
      <c r="C11845" s="2" t="s">
        <v>12976</v>
      </c>
      <c r="D11845" s="2">
        <v>2599</v>
      </c>
      <c r="E11845" s="7">
        <v>2013</v>
      </c>
      <c r="F11845" s="8" t="s">
        <v>22190</v>
      </c>
      <c r="H11845" s="5" t="s">
        <v>5398</v>
      </c>
      <c r="I11845" s="6" t="s">
        <v>14107</v>
      </c>
      <c r="J11845" s="40" t="s">
        <v>14105</v>
      </c>
      <c r="K11845" s="17">
        <v>1</v>
      </c>
      <c r="L11845" s="17" t="s">
        <v>7732</v>
      </c>
      <c r="M11845" s="9"/>
      <c r="N11845" s="9"/>
      <c r="O11845" s="21"/>
      <c r="Q11845" s="29"/>
      <c r="S11845">
        <v>1</v>
      </c>
      <c r="T11845">
        <v>1</v>
      </c>
      <c r="U11845" s="17"/>
      <c r="V11845" s="2"/>
      <c r="Y11845" t="str">
        <f t="shared" si="727"/>
        <v/>
      </c>
      <c r="AA11845" t="str">
        <f t="shared" si="728"/>
        <v/>
      </c>
      <c r="AC11845" s="7"/>
      <c r="AD11845" t="s">
        <v>14107</v>
      </c>
      <c r="AE11845">
        <f t="shared" si="729"/>
        <v>0</v>
      </c>
      <c r="AG11845" s="2"/>
      <c r="AI11845" s="7"/>
    </row>
    <row r="11846" spans="1:35" ht="11" customHeight="1" outlineLevel="1" x14ac:dyDescent="0.25">
      <c r="A11846" t="s">
        <v>4292</v>
      </c>
      <c r="C11846" s="2" t="s">
        <v>12976</v>
      </c>
      <c r="D11846" s="2">
        <v>2605</v>
      </c>
      <c r="E11846" s="7">
        <v>2013</v>
      </c>
      <c r="F11846" s="5" t="s">
        <v>5731</v>
      </c>
      <c r="H11846" s="5" t="s">
        <v>5398</v>
      </c>
      <c r="I11846" s="6" t="s">
        <v>12892</v>
      </c>
      <c r="J11846" s="6" t="s">
        <v>14108</v>
      </c>
      <c r="K11846" s="17">
        <v>4</v>
      </c>
      <c r="L11846" s="17" t="s">
        <v>7732</v>
      </c>
      <c r="M11846" s="9"/>
      <c r="N11846" s="9"/>
      <c r="O11846" s="21"/>
      <c r="Q11846" s="29"/>
      <c r="U11846" s="17"/>
      <c r="V11846" s="2"/>
      <c r="Y11846" t="str">
        <f t="shared" si="727"/>
        <v/>
      </c>
      <c r="AA11846" t="str">
        <f t="shared" si="728"/>
        <v/>
      </c>
      <c r="AC11846" s="7"/>
      <c r="AD11846" t="s">
        <v>12892</v>
      </c>
      <c r="AE11846">
        <f t="shared" si="729"/>
        <v>0</v>
      </c>
      <c r="AG11846" s="2"/>
      <c r="AI11846" s="7"/>
    </row>
    <row r="11847" spans="1:35" ht="11" customHeight="1" outlineLevel="1" x14ac:dyDescent="0.25">
      <c r="A11847" t="s">
        <v>4292</v>
      </c>
      <c r="C11847" s="2" t="s">
        <v>12976</v>
      </c>
      <c r="D11847" s="2">
        <v>2609</v>
      </c>
      <c r="E11847" s="7">
        <v>2013</v>
      </c>
      <c r="F11847" s="5" t="s">
        <v>2644</v>
      </c>
      <c r="H11847" s="5" t="s">
        <v>5398</v>
      </c>
      <c r="I11847" s="6" t="s">
        <v>14110</v>
      </c>
      <c r="J11847" s="6" t="s">
        <v>14109</v>
      </c>
      <c r="K11847" s="17">
        <v>7</v>
      </c>
      <c r="L11847" s="17" t="s">
        <v>7732</v>
      </c>
      <c r="M11847" s="9"/>
      <c r="N11847" s="9"/>
      <c r="O11847" s="21"/>
      <c r="Q11847" s="29"/>
      <c r="U11847" s="17"/>
      <c r="V11847" s="2"/>
      <c r="Y11847" t="str">
        <f t="shared" si="727"/>
        <v/>
      </c>
      <c r="AA11847" t="str">
        <f t="shared" si="728"/>
        <v/>
      </c>
      <c r="AC11847" s="7"/>
      <c r="AD11847" t="s">
        <v>14110</v>
      </c>
      <c r="AE11847">
        <f t="shared" si="729"/>
        <v>0</v>
      </c>
      <c r="AG11847" s="2"/>
      <c r="AI11847" s="7"/>
    </row>
    <row r="11848" spans="1:35" ht="11" customHeight="1" outlineLevel="1" x14ac:dyDescent="0.25">
      <c r="A11848" t="s">
        <v>4292</v>
      </c>
      <c r="C11848" s="2" t="s">
        <v>12976</v>
      </c>
      <c r="D11848" s="2">
        <v>2640</v>
      </c>
      <c r="E11848" s="7">
        <v>2013</v>
      </c>
      <c r="F11848" s="5" t="s">
        <v>5731</v>
      </c>
      <c r="H11848" s="5" t="s">
        <v>5398</v>
      </c>
      <c r="I11848" s="6" t="s">
        <v>12892</v>
      </c>
      <c r="J11848" s="6" t="s">
        <v>14111</v>
      </c>
      <c r="K11848" s="17">
        <v>4</v>
      </c>
      <c r="L11848" s="17" t="s">
        <v>7732</v>
      </c>
      <c r="M11848" s="9"/>
      <c r="N11848" s="9"/>
      <c r="O11848" s="21"/>
      <c r="Q11848" s="29"/>
      <c r="U11848" s="17"/>
      <c r="V11848" s="2"/>
      <c r="Y11848" t="str">
        <f t="shared" si="727"/>
        <v/>
      </c>
      <c r="AA11848" t="str">
        <f t="shared" si="728"/>
        <v/>
      </c>
      <c r="AC11848" s="7"/>
      <c r="AD11848" t="s">
        <v>12892</v>
      </c>
      <c r="AE11848">
        <f t="shared" si="729"/>
        <v>0</v>
      </c>
      <c r="AG11848" s="2"/>
      <c r="AI11848" s="7"/>
    </row>
    <row r="11849" spans="1:35" ht="11" customHeight="1" outlineLevel="1" x14ac:dyDescent="0.25">
      <c r="A11849" t="s">
        <v>4292</v>
      </c>
      <c r="C11849" s="2" t="s">
        <v>12976</v>
      </c>
      <c r="D11849" s="2">
        <v>2647</v>
      </c>
      <c r="E11849" s="7">
        <v>2013</v>
      </c>
      <c r="F11849" s="5" t="s">
        <v>6121</v>
      </c>
      <c r="H11849" s="5" t="s">
        <v>5398</v>
      </c>
      <c r="I11849" s="6" t="s">
        <v>14113</v>
      </c>
      <c r="J11849" s="6" t="s">
        <v>14112</v>
      </c>
      <c r="K11849" s="17">
        <v>4</v>
      </c>
      <c r="L11849" s="17" t="s">
        <v>7732</v>
      </c>
      <c r="M11849" s="9"/>
      <c r="N11849" s="9"/>
      <c r="O11849" s="21"/>
      <c r="Q11849" s="29"/>
      <c r="U11849" s="17"/>
      <c r="V11849" s="2"/>
      <c r="Y11849" t="str">
        <f t="shared" si="727"/>
        <v/>
      </c>
      <c r="AA11849" t="str">
        <f t="shared" si="728"/>
        <v/>
      </c>
      <c r="AC11849" s="7"/>
      <c r="AD11849" t="s">
        <v>14113</v>
      </c>
      <c r="AE11849">
        <f t="shared" si="729"/>
        <v>0</v>
      </c>
      <c r="AG11849" s="2"/>
      <c r="AI11849" s="7"/>
    </row>
    <row r="11850" spans="1:35" ht="11" customHeight="1" outlineLevel="1" x14ac:dyDescent="0.25">
      <c r="A11850" t="s">
        <v>4292</v>
      </c>
      <c r="C11850" s="2" t="s">
        <v>12976</v>
      </c>
      <c r="D11850" s="2">
        <v>2658</v>
      </c>
      <c r="E11850" s="7">
        <v>2014</v>
      </c>
      <c r="F11850" s="5" t="s">
        <v>5731</v>
      </c>
      <c r="H11850" s="5" t="s">
        <v>5398</v>
      </c>
      <c r="I11850" s="6" t="s">
        <v>14115</v>
      </c>
      <c r="J11850" s="6" t="s">
        <v>14114</v>
      </c>
      <c r="K11850" s="17">
        <v>4</v>
      </c>
      <c r="L11850" s="17" t="s">
        <v>7732</v>
      </c>
      <c r="M11850" s="9"/>
      <c r="N11850" s="9"/>
      <c r="O11850" s="21"/>
      <c r="Q11850" s="29"/>
      <c r="U11850" s="17"/>
      <c r="V11850" s="2"/>
      <c r="Y11850" t="str">
        <f t="shared" si="727"/>
        <v/>
      </c>
      <c r="AA11850" t="str">
        <f t="shared" si="728"/>
        <v/>
      </c>
      <c r="AC11850" s="7"/>
      <c r="AD11850" t="s">
        <v>14115</v>
      </c>
      <c r="AE11850">
        <f t="shared" si="729"/>
        <v>0</v>
      </c>
      <c r="AG11850" s="2"/>
      <c r="AI11850" s="7"/>
    </row>
    <row r="11851" spans="1:35" ht="11" customHeight="1" outlineLevel="1" x14ac:dyDescent="0.25">
      <c r="A11851" t="s">
        <v>4292</v>
      </c>
      <c r="C11851" s="2" t="s">
        <v>12976</v>
      </c>
      <c r="D11851" s="2">
        <v>2689</v>
      </c>
      <c r="E11851" s="7">
        <v>2014</v>
      </c>
      <c r="F11851" s="5" t="s">
        <v>5731</v>
      </c>
      <c r="H11851" s="5" t="s">
        <v>5398</v>
      </c>
      <c r="I11851" s="6" t="s">
        <v>8352</v>
      </c>
      <c r="J11851" s="6" t="s">
        <v>7554</v>
      </c>
      <c r="K11851" s="17">
        <v>7</v>
      </c>
      <c r="L11851" s="17" t="s">
        <v>7732</v>
      </c>
      <c r="M11851" s="9"/>
      <c r="N11851" s="9"/>
      <c r="O11851" s="21"/>
      <c r="Q11851" s="29"/>
      <c r="U11851" s="17"/>
      <c r="V11851" s="2"/>
      <c r="Y11851" t="str">
        <f t="shared" si="727"/>
        <v/>
      </c>
      <c r="AA11851" t="str">
        <f t="shared" si="728"/>
        <v/>
      </c>
      <c r="AC11851" s="7"/>
      <c r="AD11851" t="s">
        <v>8352</v>
      </c>
      <c r="AE11851">
        <f t="shared" si="729"/>
        <v>0</v>
      </c>
      <c r="AG11851" s="2"/>
      <c r="AI11851" s="7"/>
    </row>
    <row r="11852" spans="1:35" ht="11" customHeight="1" outlineLevel="1" x14ac:dyDescent="0.25">
      <c r="A11852" t="s">
        <v>4292</v>
      </c>
      <c r="C11852" s="2" t="s">
        <v>12976</v>
      </c>
      <c r="D11852" s="2">
        <v>2690</v>
      </c>
      <c r="E11852" s="7">
        <v>2014</v>
      </c>
      <c r="F11852" s="5" t="s">
        <v>2644</v>
      </c>
      <c r="H11852" s="5" t="s">
        <v>5398</v>
      </c>
      <c r="I11852" s="6" t="s">
        <v>13034</v>
      </c>
      <c r="J11852" s="6" t="s">
        <v>7554</v>
      </c>
      <c r="K11852" s="17">
        <v>7</v>
      </c>
      <c r="L11852" s="17" t="s">
        <v>7732</v>
      </c>
      <c r="M11852" s="9"/>
      <c r="N11852" s="9"/>
      <c r="O11852" s="21"/>
      <c r="Q11852" s="29"/>
      <c r="U11852" s="17"/>
      <c r="V11852" s="2"/>
      <c r="Y11852" t="str">
        <f t="shared" si="727"/>
        <v/>
      </c>
      <c r="AA11852" t="str">
        <f t="shared" si="728"/>
        <v/>
      </c>
      <c r="AC11852" s="7"/>
      <c r="AD11852" t="s">
        <v>13034</v>
      </c>
      <c r="AE11852">
        <f t="shared" si="729"/>
        <v>0</v>
      </c>
      <c r="AG11852" s="2"/>
      <c r="AI11852" s="7"/>
    </row>
    <row r="11853" spans="1:35" ht="11" customHeight="1" outlineLevel="1" x14ac:dyDescent="0.25">
      <c r="A11853" t="s">
        <v>4292</v>
      </c>
      <c r="C11853" s="2" t="s">
        <v>12976</v>
      </c>
      <c r="D11853" s="2" t="s">
        <v>18819</v>
      </c>
      <c r="E11853" s="7">
        <v>2016</v>
      </c>
      <c r="F11853" s="5" t="s">
        <v>18820</v>
      </c>
      <c r="H11853" s="5" t="s">
        <v>5398</v>
      </c>
      <c r="I11853" s="6" t="s">
        <v>12892</v>
      </c>
      <c r="J11853" s="6" t="s">
        <v>14117</v>
      </c>
      <c r="K11853" s="17">
        <v>4</v>
      </c>
      <c r="L11853" s="17" t="s">
        <v>7732</v>
      </c>
      <c r="M11853" s="9"/>
      <c r="N11853" s="9"/>
      <c r="O11853" s="21"/>
      <c r="Q11853" s="29"/>
      <c r="U11853" s="17"/>
      <c r="V11853" s="2"/>
      <c r="Y11853" t="str">
        <f t="shared" si="727"/>
        <v/>
      </c>
      <c r="AA11853" t="str">
        <f t="shared" si="728"/>
        <v/>
      </c>
      <c r="AC11853" s="7"/>
      <c r="AD11853" t="s">
        <v>12892</v>
      </c>
      <c r="AE11853">
        <f t="shared" si="729"/>
        <v>0</v>
      </c>
      <c r="AG11853" s="2"/>
      <c r="AI11853" s="7"/>
    </row>
    <row r="11854" spans="1:35" ht="11" customHeight="1" outlineLevel="1" x14ac:dyDescent="0.25">
      <c r="A11854" t="s">
        <v>4292</v>
      </c>
      <c r="C11854" s="2" t="s">
        <v>12976</v>
      </c>
      <c r="D11854" s="2">
        <v>2716</v>
      </c>
      <c r="E11854" s="7">
        <v>2016</v>
      </c>
      <c r="F11854" s="5" t="s">
        <v>14116</v>
      </c>
      <c r="H11854" s="5" t="s">
        <v>5398</v>
      </c>
      <c r="I11854" s="6" t="s">
        <v>12892</v>
      </c>
      <c r="J11854" s="6" t="s">
        <v>14117</v>
      </c>
      <c r="K11854" s="17">
        <v>4</v>
      </c>
      <c r="L11854" s="17" t="s">
        <v>7732</v>
      </c>
      <c r="M11854" s="9"/>
      <c r="N11854" s="9"/>
      <c r="O11854" s="21"/>
      <c r="Q11854" s="29"/>
      <c r="U11854" s="17"/>
      <c r="V11854" s="2"/>
      <c r="Y11854" t="str">
        <f t="shared" si="727"/>
        <v/>
      </c>
      <c r="AA11854" t="str">
        <f t="shared" si="728"/>
        <v/>
      </c>
      <c r="AC11854" s="7"/>
      <c r="AD11854" t="s">
        <v>12892</v>
      </c>
      <c r="AE11854">
        <f t="shared" si="729"/>
        <v>0</v>
      </c>
      <c r="AG11854" s="2"/>
      <c r="AI11854" s="7"/>
    </row>
    <row r="11855" spans="1:35" ht="11" customHeight="1" outlineLevel="1" x14ac:dyDescent="0.25">
      <c r="A11855" t="s">
        <v>4292</v>
      </c>
      <c r="C11855" s="2" t="s">
        <v>12976</v>
      </c>
      <c r="D11855" s="2">
        <v>2717</v>
      </c>
      <c r="E11855" s="7">
        <v>2016</v>
      </c>
      <c r="F11855" s="5" t="s">
        <v>677</v>
      </c>
      <c r="H11855" s="5" t="s">
        <v>5398</v>
      </c>
      <c r="I11855" s="6" t="s">
        <v>12892</v>
      </c>
      <c r="J11855" s="6" t="s">
        <v>14118</v>
      </c>
      <c r="K11855" s="17">
        <v>4</v>
      </c>
      <c r="L11855" s="17" t="s">
        <v>7732</v>
      </c>
      <c r="M11855" s="9"/>
      <c r="N11855" s="9"/>
      <c r="O11855" s="21"/>
      <c r="Q11855" s="29"/>
      <c r="U11855" s="17"/>
      <c r="V11855" s="2"/>
      <c r="Y11855" t="str">
        <f t="shared" si="727"/>
        <v/>
      </c>
      <c r="AA11855" t="str">
        <f t="shared" si="728"/>
        <v/>
      </c>
      <c r="AC11855" s="7"/>
      <c r="AD11855" t="s">
        <v>12892</v>
      </c>
      <c r="AE11855">
        <f t="shared" si="729"/>
        <v>0</v>
      </c>
      <c r="AG11855" s="2"/>
      <c r="AI11855" s="7"/>
    </row>
    <row r="11856" spans="1:35" ht="11" customHeight="1" outlineLevel="1" x14ac:dyDescent="0.25">
      <c r="A11856" t="s">
        <v>4292</v>
      </c>
      <c r="C11856" s="2" t="s">
        <v>12976</v>
      </c>
      <c r="D11856" s="2" t="s">
        <v>18821</v>
      </c>
      <c r="E11856" s="7">
        <v>2016</v>
      </c>
      <c r="F11856" s="5" t="s">
        <v>18822</v>
      </c>
      <c r="H11856" s="5" t="s">
        <v>5398</v>
      </c>
      <c r="I11856" s="6" t="s">
        <v>12892</v>
      </c>
      <c r="J11856" s="6" t="s">
        <v>14118</v>
      </c>
      <c r="K11856" s="17">
        <v>4</v>
      </c>
      <c r="L11856" s="17" t="s">
        <v>7732</v>
      </c>
      <c r="M11856" s="9"/>
      <c r="N11856" s="9"/>
      <c r="O11856" s="21"/>
      <c r="Q11856" s="29"/>
      <c r="U11856" s="17"/>
      <c r="V11856" s="2"/>
      <c r="Y11856" t="str">
        <f t="shared" si="727"/>
        <v/>
      </c>
      <c r="AA11856" t="str">
        <f t="shared" si="728"/>
        <v/>
      </c>
      <c r="AC11856" s="7"/>
      <c r="AD11856" t="s">
        <v>12892</v>
      </c>
      <c r="AE11856">
        <f t="shared" si="729"/>
        <v>0</v>
      </c>
      <c r="AG11856" s="2"/>
      <c r="AI11856" s="7"/>
    </row>
    <row r="11857" spans="1:49" ht="11" customHeight="1" outlineLevel="1" x14ac:dyDescent="0.25">
      <c r="A11857" t="s">
        <v>4292</v>
      </c>
      <c r="C11857" s="2" t="s">
        <v>12976</v>
      </c>
      <c r="D11857" s="2" t="s">
        <v>14120</v>
      </c>
      <c r="E11857" s="7">
        <v>2018</v>
      </c>
      <c r="F11857" s="5" t="s">
        <v>14121</v>
      </c>
      <c r="H11857" s="5" t="s">
        <v>5398</v>
      </c>
      <c r="I11857" s="6" t="s">
        <v>14122</v>
      </c>
      <c r="J11857" s="6" t="s">
        <v>14119</v>
      </c>
      <c r="K11857" s="17">
        <v>4</v>
      </c>
      <c r="L11857" s="17" t="s">
        <v>7732</v>
      </c>
      <c r="M11857" s="9"/>
      <c r="N11857" s="9"/>
      <c r="O11857" s="21"/>
      <c r="Q11857" s="29"/>
      <c r="U11857" s="17"/>
      <c r="V11857" s="2"/>
      <c r="Y11857" t="str">
        <f t="shared" si="727"/>
        <v/>
      </c>
      <c r="AA11857">
        <f t="shared" si="728"/>
        <v>1</v>
      </c>
      <c r="AC11857" s="7"/>
      <c r="AD11857" t="s">
        <v>14122</v>
      </c>
      <c r="AE11857">
        <f t="shared" si="729"/>
        <v>0</v>
      </c>
      <c r="AG11857" s="2"/>
      <c r="AI11857" s="7"/>
    </row>
    <row r="11858" spans="1:49" ht="11" customHeight="1" outlineLevel="1" x14ac:dyDescent="0.25">
      <c r="A11858" t="s">
        <v>4292</v>
      </c>
      <c r="C11858" s="2" t="s">
        <v>12976</v>
      </c>
      <c r="D11858" s="2">
        <v>2807</v>
      </c>
      <c r="E11858" s="7">
        <v>2018</v>
      </c>
      <c r="F11858" s="5" t="s">
        <v>6121</v>
      </c>
      <c r="H11858" s="5" t="s">
        <v>5398</v>
      </c>
      <c r="I11858" s="6" t="s">
        <v>14123</v>
      </c>
      <c r="J11858" s="6" t="s">
        <v>14086</v>
      </c>
      <c r="K11858" s="17">
        <v>7</v>
      </c>
      <c r="L11858" s="17" t="s">
        <v>7732</v>
      </c>
      <c r="M11858" s="9"/>
      <c r="N11858" s="9"/>
      <c r="O11858" s="21"/>
      <c r="Q11858" s="29"/>
      <c r="U11858" s="17"/>
      <c r="V11858" s="2"/>
      <c r="Y11858" t="str">
        <f t="shared" si="727"/>
        <v/>
      </c>
      <c r="AA11858" t="str">
        <f t="shared" si="728"/>
        <v/>
      </c>
      <c r="AC11858" s="7"/>
      <c r="AD11858" t="s">
        <v>14123</v>
      </c>
      <c r="AE11858">
        <f t="shared" si="729"/>
        <v>0</v>
      </c>
      <c r="AG11858" s="2"/>
      <c r="AI11858" s="7"/>
    </row>
    <row r="11859" spans="1:49" ht="11" customHeight="1" outlineLevel="1" x14ac:dyDescent="0.25">
      <c r="A11859" t="s">
        <v>4292</v>
      </c>
      <c r="C11859" s="2" t="s">
        <v>12976</v>
      </c>
      <c r="D11859" s="2">
        <v>2808</v>
      </c>
      <c r="E11859" s="7">
        <v>2018</v>
      </c>
      <c r="F11859" s="5" t="s">
        <v>6121</v>
      </c>
      <c r="H11859" s="5" t="s">
        <v>5398</v>
      </c>
      <c r="I11859" s="6" t="s">
        <v>9602</v>
      </c>
      <c r="J11859" s="6" t="s">
        <v>14086</v>
      </c>
      <c r="K11859" s="17">
        <v>7</v>
      </c>
      <c r="L11859" s="17" t="s">
        <v>7732</v>
      </c>
      <c r="M11859" s="9"/>
      <c r="N11859" s="9"/>
      <c r="O11859" s="21"/>
      <c r="Q11859" s="29"/>
      <c r="U11859" s="17"/>
      <c r="V11859" s="2"/>
      <c r="Y11859" t="str">
        <f t="shared" si="727"/>
        <v/>
      </c>
      <c r="AA11859" t="str">
        <f t="shared" si="728"/>
        <v/>
      </c>
      <c r="AC11859" s="7"/>
      <c r="AD11859" t="s">
        <v>9602</v>
      </c>
      <c r="AE11859">
        <f t="shared" si="729"/>
        <v>0</v>
      </c>
      <c r="AG11859" s="2"/>
      <c r="AI11859" s="7"/>
    </row>
    <row r="11860" spans="1:49" ht="11" customHeight="1" outlineLevel="1" x14ac:dyDescent="0.25">
      <c r="A11860" t="s">
        <v>4292</v>
      </c>
      <c r="C11860" s="2" t="s">
        <v>12976</v>
      </c>
      <c r="D11860" s="2" t="s">
        <v>14125</v>
      </c>
      <c r="E11860" s="7">
        <v>2018</v>
      </c>
      <c r="F11860" s="5" t="s">
        <v>14126</v>
      </c>
      <c r="H11860" s="5" t="s">
        <v>5398</v>
      </c>
      <c r="I11860" s="6" t="s">
        <v>12892</v>
      </c>
      <c r="J11860" s="6" t="s">
        <v>14124</v>
      </c>
      <c r="K11860" s="17">
        <v>4</v>
      </c>
      <c r="L11860" s="17" t="s">
        <v>7732</v>
      </c>
      <c r="M11860" s="9"/>
      <c r="N11860" s="9"/>
      <c r="O11860" s="21"/>
      <c r="Q11860" s="29"/>
      <c r="U11860" s="17"/>
      <c r="V11860" s="2"/>
      <c r="Y11860" t="str">
        <f t="shared" si="727"/>
        <v/>
      </c>
      <c r="AA11860">
        <f t="shared" si="728"/>
        <v>1</v>
      </c>
      <c r="AC11860" s="7"/>
      <c r="AD11860" t="s">
        <v>12892</v>
      </c>
      <c r="AE11860">
        <f t="shared" si="729"/>
        <v>0</v>
      </c>
      <c r="AG11860" s="2"/>
      <c r="AI11860" s="7"/>
    </row>
    <row r="11861" spans="1:49" ht="11" customHeight="1" outlineLevel="1" x14ac:dyDescent="0.25">
      <c r="A11861" t="s">
        <v>4292</v>
      </c>
      <c r="C11861" s="2" t="s">
        <v>12976</v>
      </c>
      <c r="D11861" s="2">
        <v>2845</v>
      </c>
      <c r="E11861" s="7">
        <v>2018</v>
      </c>
      <c r="F11861" s="5" t="s">
        <v>677</v>
      </c>
      <c r="H11861" s="5" t="s">
        <v>5398</v>
      </c>
      <c r="I11861" s="6" t="s">
        <v>12892</v>
      </c>
      <c r="J11861" s="6" t="s">
        <v>14127</v>
      </c>
      <c r="K11861" s="17">
        <v>4</v>
      </c>
      <c r="L11861" s="17" t="s">
        <v>7732</v>
      </c>
      <c r="M11861" s="9"/>
      <c r="N11861" s="9"/>
      <c r="O11861" s="21"/>
      <c r="Q11861" s="29"/>
      <c r="U11861" s="17"/>
      <c r="V11861" s="2"/>
      <c r="Y11861" t="str">
        <f t="shared" si="727"/>
        <v/>
      </c>
      <c r="AA11861" t="str">
        <f t="shared" si="728"/>
        <v/>
      </c>
      <c r="AC11861" s="7"/>
      <c r="AD11861" t="s">
        <v>12892</v>
      </c>
      <c r="AE11861">
        <f t="shared" si="729"/>
        <v>0</v>
      </c>
      <c r="AG11861" s="2"/>
      <c r="AI11861" s="7"/>
    </row>
    <row r="11862" spans="1:49" ht="11" customHeight="1" outlineLevel="1" x14ac:dyDescent="0.25">
      <c r="A11862" t="s">
        <v>4292</v>
      </c>
      <c r="C11862" s="2" t="s">
        <v>12976</v>
      </c>
      <c r="D11862" s="2">
        <v>2846</v>
      </c>
      <c r="E11862" s="7">
        <v>2018</v>
      </c>
      <c r="F11862" s="5" t="s">
        <v>677</v>
      </c>
      <c r="H11862" s="5" t="s">
        <v>5398</v>
      </c>
      <c r="I11862" s="6" t="s">
        <v>12892</v>
      </c>
      <c r="J11862" s="6" t="s">
        <v>14127</v>
      </c>
      <c r="K11862" s="17">
        <v>4</v>
      </c>
      <c r="L11862" s="17" t="s">
        <v>7732</v>
      </c>
      <c r="M11862" s="9"/>
      <c r="N11862" s="9"/>
      <c r="O11862" s="21"/>
      <c r="Q11862" s="29"/>
      <c r="U11862" s="17"/>
      <c r="V11862" s="2"/>
      <c r="Y11862" t="str">
        <f t="shared" si="727"/>
        <v/>
      </c>
      <c r="AA11862" t="str">
        <f t="shared" si="728"/>
        <v/>
      </c>
      <c r="AC11862" s="7"/>
      <c r="AD11862" t="s">
        <v>12892</v>
      </c>
      <c r="AE11862">
        <f t="shared" si="729"/>
        <v>0</v>
      </c>
      <c r="AG11862" s="2"/>
      <c r="AI11862" s="7"/>
    </row>
    <row r="11863" spans="1:49" ht="11" customHeight="1" outlineLevel="1" x14ac:dyDescent="0.25">
      <c r="A11863" t="s">
        <v>4292</v>
      </c>
      <c r="C11863" s="2" t="s">
        <v>12976</v>
      </c>
      <c r="D11863" s="2" t="s">
        <v>14128</v>
      </c>
      <c r="E11863" s="7">
        <v>2018</v>
      </c>
      <c r="F11863" s="5" t="s">
        <v>14129</v>
      </c>
      <c r="H11863" s="5" t="s">
        <v>5398</v>
      </c>
      <c r="I11863" s="6" t="s">
        <v>12892</v>
      </c>
      <c r="J11863" s="6" t="s">
        <v>14127</v>
      </c>
      <c r="K11863" s="17">
        <v>4</v>
      </c>
      <c r="L11863" s="17" t="s">
        <v>7732</v>
      </c>
      <c r="M11863" s="9"/>
      <c r="N11863" s="9"/>
      <c r="O11863" s="21"/>
      <c r="Q11863" s="29"/>
      <c r="U11863" s="17"/>
      <c r="V11863" s="2"/>
      <c r="Y11863" t="str">
        <f t="shared" si="727"/>
        <v/>
      </c>
      <c r="AA11863" t="str">
        <f t="shared" si="728"/>
        <v/>
      </c>
      <c r="AC11863" s="7"/>
      <c r="AD11863" t="s">
        <v>12892</v>
      </c>
      <c r="AE11863">
        <f t="shared" si="729"/>
        <v>0</v>
      </c>
      <c r="AG11863" s="2"/>
      <c r="AI11863" s="7"/>
    </row>
    <row r="11864" spans="1:49" ht="11" customHeight="1" outlineLevel="1" x14ac:dyDescent="0.25">
      <c r="A11864" t="s">
        <v>4292</v>
      </c>
      <c r="C11864" s="2" t="s">
        <v>12976</v>
      </c>
      <c r="D11864" s="2">
        <v>2874</v>
      </c>
      <c r="E11864" s="7">
        <v>2020</v>
      </c>
      <c r="F11864" s="5" t="s">
        <v>5722</v>
      </c>
      <c r="H11864" s="5" t="s">
        <v>5398</v>
      </c>
      <c r="I11864" s="6" t="s">
        <v>12892</v>
      </c>
      <c r="J11864" s="6" t="s">
        <v>14130</v>
      </c>
      <c r="K11864" s="17">
        <v>4</v>
      </c>
      <c r="L11864" s="17" t="s">
        <v>7732</v>
      </c>
      <c r="M11864" s="9"/>
      <c r="N11864" s="9"/>
      <c r="O11864" s="21"/>
      <c r="Q11864" s="29"/>
      <c r="U11864" s="17"/>
      <c r="V11864" s="2"/>
      <c r="Y11864" t="str">
        <f t="shared" si="727"/>
        <v/>
      </c>
      <c r="AA11864" t="str">
        <f t="shared" si="728"/>
        <v/>
      </c>
      <c r="AC11864" s="7"/>
      <c r="AD11864" t="s">
        <v>12892</v>
      </c>
      <c r="AE11864">
        <f t="shared" si="729"/>
        <v>0</v>
      </c>
      <c r="AG11864" s="2"/>
      <c r="AI11864" s="7"/>
    </row>
    <row r="11865" spans="1:49" ht="11" customHeight="1" x14ac:dyDescent="0.25">
      <c r="A11865" s="4" t="s">
        <v>21334</v>
      </c>
      <c r="B11865" t="s">
        <v>13271</v>
      </c>
      <c r="C11865" s="2" t="s">
        <v>12953</v>
      </c>
      <c r="E11865" s="7"/>
      <c r="F11865" s="5"/>
      <c r="H11865" s="5"/>
      <c r="I11865" s="6"/>
      <c r="J11865" s="6"/>
      <c r="K11865" s="17"/>
      <c r="L11865" s="17"/>
      <c r="M11865" s="9"/>
      <c r="N11865" s="9">
        <f>SUM(M11866:M12038)</f>
        <v>503.85</v>
      </c>
      <c r="O11865" s="21">
        <v>5673</v>
      </c>
      <c r="P11865">
        <f>COUNTIF(L11866:L12038,"*")</f>
        <v>173</v>
      </c>
      <c r="Q11865" s="29">
        <f>P11865/O11865</f>
        <v>3.0495328750220343E-2</v>
      </c>
      <c r="R11865">
        <f>COUNTIF(L11866:L12038,"Y")+COUNTIF(L11866:L12038,"S")</f>
        <v>163</v>
      </c>
      <c r="U11865" s="17" t="s">
        <v>7730</v>
      </c>
      <c r="V11865" s="2"/>
      <c r="W11865" t="s">
        <v>18460</v>
      </c>
      <c r="Y11865" t="str">
        <f t="shared" si="727"/>
        <v/>
      </c>
      <c r="AA11865" t="str">
        <f t="shared" si="728"/>
        <v/>
      </c>
      <c r="AC11865" s="7"/>
      <c r="AF11865">
        <f>COUNTIF(AE11866:AE12038,"1")</f>
        <v>9</v>
      </c>
      <c r="AG11865" s="2"/>
      <c r="AI11865" s="7"/>
      <c r="AJ11865">
        <f>COUNTIF($K11866:$K12038,"1")-COUNTIFS($K11866:$K12038,"1",$L11866:$L12038,"V")</f>
        <v>53</v>
      </c>
      <c r="AK11865">
        <f>COUNTIFS($K11866:$K12038,"1",$L11866:$L12038,"Y")+COUNTIFS($K11866:$K12038,"1",$L11866:$L12038,"S")</f>
        <v>53</v>
      </c>
      <c r="AL11865">
        <f>COUNTIF($K11866:$K12038,"2")-COUNTIFS($K11866:$K12038,"2",$L11866:$L12038,"V")</f>
        <v>9</v>
      </c>
      <c r="AM11865">
        <f>COUNTIFS($K11866:$K12038,"2",$L11866:$L12038,"Y")+COUNTIFS($K11866:$K12038,"2",$L11866:$L12038,"S")</f>
        <v>9</v>
      </c>
      <c r="AN11865">
        <f>COUNTIF($K11866:$K12038,"3")-COUNTIFS($K11866:$K12038,"3",$L11866:$L12038,"V")</f>
        <v>81</v>
      </c>
      <c r="AO11865">
        <f>COUNTIFS($K11866:$K12038,"3",$L11866:$L12038,"Y")+COUNTIFS($K11866:$K12038,"3",$L11866:$L12038,"S")</f>
        <v>81</v>
      </c>
      <c r="AP11865">
        <f>COUNTIF($K11866:$K12038,"4")-COUNTIFS($K11866:$K12038,"4",$L11866:$L12038,"V")</f>
        <v>4</v>
      </c>
      <c r="AQ11865">
        <f>COUNTIFS($K11866:$K12038,"4",$L11866:$L12038,"Y")+COUNTIFS($K11866:$K12038,"4",$L11866:$L12038,"S")</f>
        <v>4</v>
      </c>
      <c r="AR11865">
        <f>COUNTIF($K11866:$K12038,"5")-COUNTIFS($K11866:$K12038,"5",$L11866:$L12038,"V")</f>
        <v>6</v>
      </c>
      <c r="AS11865">
        <f>COUNTIFS($K11866:$K12038,"5",$L11866:$L12038,"Y")+COUNTIFS($K11866:$K12038,"5",$L11866:$L12038,"S")</f>
        <v>6</v>
      </c>
      <c r="AT11865">
        <f>COUNTIF($K11866:$K12038,"6")-COUNTIFS($K11866:$K12038,"6",$L11866:$L12038,"V")</f>
        <v>0</v>
      </c>
      <c r="AU11865">
        <f>COUNTIFS($K11866:$K12038,"6",$L11866:$L12038,"Y")+COUNTIFS($K11866:$K12038,"6",$L11866:$L12038,"S")</f>
        <v>0</v>
      </c>
      <c r="AV11865">
        <f>COUNTIF($K11866:$K12038,"7")-COUNTIFS($K11866:$K12038,"7",$L11866:$L12038,"V")</f>
        <v>10</v>
      </c>
      <c r="AW11865">
        <f>COUNTIFS($K11866:$K12038,"7",$L11866:$L12038,"Y")+COUNTIFS($K11866:$K12038,"7",$L11866:$L12038,"S")</f>
        <v>10</v>
      </c>
    </row>
    <row r="11866" spans="1:49" ht="11" customHeight="1" outlineLevel="1" x14ac:dyDescent="0.25">
      <c r="A11866" t="s">
        <v>6698</v>
      </c>
      <c r="C11866" s="2" t="s">
        <v>12953</v>
      </c>
      <c r="D11866" s="2">
        <v>257</v>
      </c>
      <c r="E11866" s="7">
        <v>1906</v>
      </c>
      <c r="F11866" s="5" t="s">
        <v>2974</v>
      </c>
      <c r="H11866" s="5" t="s">
        <v>2290</v>
      </c>
      <c r="I11866" s="6" t="s">
        <v>6699</v>
      </c>
      <c r="J11866" s="6" t="s">
        <v>7846</v>
      </c>
      <c r="K11866" s="17">
        <v>1</v>
      </c>
      <c r="L11866" s="17" t="s">
        <v>7730</v>
      </c>
      <c r="M11866" s="9">
        <v>13.7</v>
      </c>
      <c r="N11866" s="9"/>
      <c r="O11866" s="21"/>
      <c r="Q11866" s="29"/>
      <c r="U11866" s="17"/>
      <c r="V11866" s="2" t="s">
        <v>7977</v>
      </c>
      <c r="Y11866" t="str">
        <f t="shared" si="727"/>
        <v/>
      </c>
      <c r="AA11866" t="str">
        <f t="shared" si="728"/>
        <v/>
      </c>
      <c r="AC11866" s="7"/>
      <c r="AD11866" t="s">
        <v>6699</v>
      </c>
      <c r="AE11866">
        <f t="shared" ref="AE11866:AE11897" si="730">COUNTIF(I11866,"*Fuji*")</f>
        <v>0</v>
      </c>
      <c r="AG11866" s="2"/>
      <c r="AH11866" t="s">
        <v>6700</v>
      </c>
      <c r="AI11866" s="7" t="s">
        <v>4620</v>
      </c>
    </row>
    <row r="11867" spans="1:49" ht="11" customHeight="1" outlineLevel="1" x14ac:dyDescent="0.25">
      <c r="A11867" t="s">
        <v>6698</v>
      </c>
      <c r="C11867" s="2" t="s">
        <v>12953</v>
      </c>
      <c r="D11867" s="2" t="s">
        <v>3600</v>
      </c>
      <c r="E11867" s="7">
        <v>1906</v>
      </c>
      <c r="F11867" s="5" t="s">
        <v>2974</v>
      </c>
      <c r="H11867" s="5" t="s">
        <v>5344</v>
      </c>
      <c r="I11867" s="6" t="s">
        <v>6699</v>
      </c>
      <c r="J11867" s="6" t="s">
        <v>7846</v>
      </c>
      <c r="K11867" s="17">
        <v>1</v>
      </c>
      <c r="L11867" s="17" t="s">
        <v>20075</v>
      </c>
      <c r="M11867" s="9"/>
      <c r="N11867" s="9"/>
      <c r="O11867" s="21"/>
      <c r="Q11867" s="29"/>
      <c r="U11867" s="17"/>
      <c r="V11867" s="2" t="s">
        <v>5343</v>
      </c>
      <c r="Y11867" t="str">
        <f t="shared" si="727"/>
        <v/>
      </c>
      <c r="AA11867" t="str">
        <f t="shared" si="728"/>
        <v/>
      </c>
      <c r="AC11867" s="7"/>
      <c r="AD11867" t="s">
        <v>6699</v>
      </c>
      <c r="AE11867">
        <f t="shared" si="730"/>
        <v>0</v>
      </c>
      <c r="AG11867" s="2"/>
      <c r="AH11867" t="s">
        <v>6700</v>
      </c>
      <c r="AI11867" s="7" t="s">
        <v>4620</v>
      </c>
    </row>
    <row r="11868" spans="1:49" ht="11" customHeight="1" outlineLevel="1" x14ac:dyDescent="0.25">
      <c r="A11868" t="s">
        <v>6698</v>
      </c>
      <c r="C11868" s="2" t="s">
        <v>12953</v>
      </c>
      <c r="D11868" s="2">
        <v>280</v>
      </c>
      <c r="E11868" s="7">
        <v>1911</v>
      </c>
      <c r="F11868" s="5" t="s">
        <v>2974</v>
      </c>
      <c r="H11868" s="5" t="s">
        <v>4258</v>
      </c>
      <c r="I11868" s="6" t="s">
        <v>6699</v>
      </c>
      <c r="J11868" s="6" t="s">
        <v>7833</v>
      </c>
      <c r="K11868" s="17">
        <v>1</v>
      </c>
      <c r="L11868" s="17" t="s">
        <v>7730</v>
      </c>
      <c r="M11868" s="9">
        <v>0.5</v>
      </c>
      <c r="N11868" s="9"/>
      <c r="O11868" s="21"/>
      <c r="Q11868" s="29"/>
      <c r="U11868" s="17"/>
      <c r="V11868" s="2" t="s">
        <v>2571</v>
      </c>
      <c r="Y11868" t="str">
        <f t="shared" si="727"/>
        <v/>
      </c>
      <c r="AA11868" t="str">
        <f t="shared" si="728"/>
        <v/>
      </c>
      <c r="AC11868" s="7"/>
      <c r="AD11868" t="s">
        <v>6699</v>
      </c>
      <c r="AE11868">
        <f t="shared" si="730"/>
        <v>0</v>
      </c>
      <c r="AG11868" s="2"/>
      <c r="AH11868" t="s">
        <v>6700</v>
      </c>
      <c r="AI11868" s="7" t="s">
        <v>4620</v>
      </c>
    </row>
    <row r="11869" spans="1:49" ht="11" customHeight="1" outlineLevel="1" x14ac:dyDescent="0.25">
      <c r="A11869" t="s">
        <v>6698</v>
      </c>
      <c r="C11869" s="2" t="s">
        <v>12953</v>
      </c>
      <c r="D11869" s="2" t="s">
        <v>812</v>
      </c>
      <c r="E11869" s="7">
        <v>1916</v>
      </c>
      <c r="F11869" s="5" t="s">
        <v>2974</v>
      </c>
      <c r="H11869" s="5" t="s">
        <v>4258</v>
      </c>
      <c r="I11869" s="6" t="s">
        <v>6699</v>
      </c>
      <c r="J11869" s="6" t="s">
        <v>7834</v>
      </c>
      <c r="K11869" s="17">
        <v>1</v>
      </c>
      <c r="L11869" s="17" t="s">
        <v>7730</v>
      </c>
      <c r="M11869" s="9">
        <v>2.5</v>
      </c>
      <c r="N11869" s="9"/>
      <c r="O11869" s="21"/>
      <c r="Q11869" s="29"/>
      <c r="U11869" s="17"/>
      <c r="V11869" s="2" t="s">
        <v>2573</v>
      </c>
      <c r="Y11869" t="str">
        <f t="shared" si="727"/>
        <v/>
      </c>
      <c r="AA11869" t="str">
        <f t="shared" si="728"/>
        <v/>
      </c>
      <c r="AC11869" s="7"/>
      <c r="AD11869" t="s">
        <v>6699</v>
      </c>
      <c r="AE11869">
        <f t="shared" si="730"/>
        <v>0</v>
      </c>
      <c r="AG11869" s="2"/>
      <c r="AH11869" t="s">
        <v>6700</v>
      </c>
      <c r="AI11869" s="7" t="s">
        <v>4523</v>
      </c>
    </row>
    <row r="11870" spans="1:49" ht="11" customHeight="1" outlineLevel="1" x14ac:dyDescent="0.25">
      <c r="A11870" t="s">
        <v>6698</v>
      </c>
      <c r="C11870" s="2" t="s">
        <v>12953</v>
      </c>
      <c r="D11870" s="2">
        <v>296</v>
      </c>
      <c r="E11870" s="7">
        <v>1919</v>
      </c>
      <c r="F11870" s="5" t="s">
        <v>2974</v>
      </c>
      <c r="H11870" s="5" t="s">
        <v>2290</v>
      </c>
      <c r="I11870" s="6" t="s">
        <v>6699</v>
      </c>
      <c r="J11870" s="6" t="s">
        <v>7835</v>
      </c>
      <c r="K11870" s="17">
        <v>1</v>
      </c>
      <c r="L11870" s="17" t="s">
        <v>7730</v>
      </c>
      <c r="M11870" s="9">
        <v>0.5</v>
      </c>
      <c r="N11870" s="9"/>
      <c r="O11870" s="21"/>
      <c r="Q11870" s="29"/>
      <c r="U11870" s="17"/>
      <c r="V11870" s="2" t="s">
        <v>2575</v>
      </c>
      <c r="Y11870" t="str">
        <f t="shared" si="727"/>
        <v/>
      </c>
      <c r="AA11870" t="str">
        <f t="shared" si="728"/>
        <v/>
      </c>
      <c r="AC11870" s="7"/>
      <c r="AD11870" t="s">
        <v>6699</v>
      </c>
      <c r="AE11870">
        <f t="shared" si="730"/>
        <v>0</v>
      </c>
      <c r="AG11870" s="2"/>
      <c r="AH11870" t="s">
        <v>6700</v>
      </c>
      <c r="AI11870" s="7" t="s">
        <v>4610</v>
      </c>
    </row>
    <row r="11871" spans="1:49" ht="11" customHeight="1" outlineLevel="1" x14ac:dyDescent="0.25">
      <c r="A11871" t="s">
        <v>6698</v>
      </c>
      <c r="C11871" s="2" t="s">
        <v>12953</v>
      </c>
      <c r="D11871" s="2" t="s">
        <v>7838</v>
      </c>
      <c r="E11871" s="7">
        <v>1919</v>
      </c>
      <c r="F11871" s="5" t="s">
        <v>2974</v>
      </c>
      <c r="H11871" s="5" t="s">
        <v>5345</v>
      </c>
      <c r="I11871" s="6" t="s">
        <v>6699</v>
      </c>
      <c r="J11871" s="6" t="s">
        <v>7836</v>
      </c>
      <c r="K11871" s="17">
        <v>1</v>
      </c>
      <c r="L11871" s="17" t="s">
        <v>20075</v>
      </c>
      <c r="M11871" s="9"/>
      <c r="N11871" s="9"/>
      <c r="O11871" s="21"/>
      <c r="Q11871" s="29"/>
      <c r="U11871" s="17"/>
      <c r="V11871" s="2" t="s">
        <v>2577</v>
      </c>
      <c r="X11871" t="s">
        <v>7732</v>
      </c>
      <c r="Y11871" t="str">
        <f t="shared" si="727"/>
        <v/>
      </c>
      <c r="AA11871" t="str">
        <f t="shared" si="728"/>
        <v/>
      </c>
      <c r="AC11871" s="7"/>
      <c r="AD11871" t="s">
        <v>6699</v>
      </c>
      <c r="AE11871">
        <f t="shared" si="730"/>
        <v>0</v>
      </c>
      <c r="AG11871" s="2"/>
      <c r="AH11871" t="s">
        <v>6700</v>
      </c>
      <c r="AI11871" s="7" t="s">
        <v>4610</v>
      </c>
    </row>
    <row r="11872" spans="1:49" ht="11" customHeight="1" outlineLevel="1" x14ac:dyDescent="0.25">
      <c r="A11872" t="s">
        <v>6698</v>
      </c>
      <c r="C11872" s="2" t="s">
        <v>12953</v>
      </c>
      <c r="D11872" s="2" t="s">
        <v>7839</v>
      </c>
      <c r="E11872" s="7">
        <v>1919</v>
      </c>
      <c r="F11872" s="5" t="s">
        <v>2974</v>
      </c>
      <c r="H11872" s="5" t="s">
        <v>6420</v>
      </c>
      <c r="I11872" s="6" t="s">
        <v>6699</v>
      </c>
      <c r="J11872" s="6" t="s">
        <v>7837</v>
      </c>
      <c r="K11872" s="17">
        <v>1</v>
      </c>
      <c r="L11872" s="17" t="s">
        <v>20075</v>
      </c>
      <c r="M11872" s="9"/>
      <c r="N11872" s="9"/>
      <c r="O11872" s="21"/>
      <c r="Q11872" s="29"/>
      <c r="U11872" s="17"/>
      <c r="V11872" s="2" t="s">
        <v>5346</v>
      </c>
      <c r="X11872" t="s">
        <v>7732</v>
      </c>
      <c r="Y11872" t="str">
        <f t="shared" si="727"/>
        <v/>
      </c>
      <c r="AA11872" t="str">
        <f t="shared" si="728"/>
        <v/>
      </c>
      <c r="AC11872" s="7"/>
      <c r="AD11872" t="s">
        <v>6699</v>
      </c>
      <c r="AE11872">
        <f t="shared" si="730"/>
        <v>0</v>
      </c>
      <c r="AG11872" s="2"/>
      <c r="AH11872" t="s">
        <v>6700</v>
      </c>
      <c r="AI11872" s="7" t="s">
        <v>4610</v>
      </c>
    </row>
    <row r="11873" spans="1:35" ht="11" customHeight="1" outlineLevel="1" x14ac:dyDescent="0.25">
      <c r="A11873" t="s">
        <v>6698</v>
      </c>
      <c r="C11873" s="2" t="s">
        <v>12953</v>
      </c>
      <c r="D11873" s="2" t="s">
        <v>7840</v>
      </c>
      <c r="E11873" s="7">
        <v>1919</v>
      </c>
      <c r="F11873" s="5" t="s">
        <v>2974</v>
      </c>
      <c r="H11873" s="5" t="s">
        <v>7076</v>
      </c>
      <c r="I11873" s="6" t="s">
        <v>6699</v>
      </c>
      <c r="J11873" s="6" t="s">
        <v>7077</v>
      </c>
      <c r="K11873" s="17">
        <v>1</v>
      </c>
      <c r="L11873" s="17" t="s">
        <v>20075</v>
      </c>
      <c r="M11873" s="9"/>
      <c r="N11873" s="9"/>
      <c r="O11873" s="21"/>
      <c r="Q11873" s="29"/>
      <c r="U11873" s="17"/>
      <c r="V11873" s="2" t="s">
        <v>6866</v>
      </c>
      <c r="X11873" t="s">
        <v>7732</v>
      </c>
      <c r="Y11873" t="str">
        <f t="shared" si="727"/>
        <v/>
      </c>
      <c r="AA11873" t="str">
        <f t="shared" si="728"/>
        <v/>
      </c>
      <c r="AC11873" s="7"/>
      <c r="AD11873" t="s">
        <v>6699</v>
      </c>
      <c r="AE11873">
        <f t="shared" si="730"/>
        <v>0</v>
      </c>
      <c r="AG11873" s="2"/>
      <c r="AH11873" t="s">
        <v>6700</v>
      </c>
      <c r="AI11873" s="7"/>
    </row>
    <row r="11874" spans="1:35" ht="11" customHeight="1" outlineLevel="1" x14ac:dyDescent="0.25">
      <c r="A11874" t="s">
        <v>6698</v>
      </c>
      <c r="C11874" s="2" t="s">
        <v>12953</v>
      </c>
      <c r="D11874" s="2" t="s">
        <v>8671</v>
      </c>
      <c r="E11874" s="7">
        <v>1931</v>
      </c>
      <c r="F11874" s="5" t="s">
        <v>2974</v>
      </c>
      <c r="H11874" s="5" t="s">
        <v>6420</v>
      </c>
      <c r="I11874" s="6" t="s">
        <v>6699</v>
      </c>
      <c r="J11874" s="6" t="s">
        <v>7842</v>
      </c>
      <c r="K11874" s="17">
        <v>1</v>
      </c>
      <c r="L11874" s="17" t="s">
        <v>7730</v>
      </c>
      <c r="M11874" s="9">
        <v>1</v>
      </c>
      <c r="N11874" s="9"/>
      <c r="O11874" s="21"/>
      <c r="Q11874" s="29"/>
      <c r="S11874">
        <v>1</v>
      </c>
      <c r="T11874">
        <v>1</v>
      </c>
      <c r="U11874" s="17"/>
      <c r="V11874" s="2" t="s">
        <v>2578</v>
      </c>
      <c r="Y11874" t="str">
        <f t="shared" si="727"/>
        <v/>
      </c>
      <c r="AA11874" t="str">
        <f t="shared" si="728"/>
        <v/>
      </c>
      <c r="AC11874" s="7"/>
      <c r="AD11874" t="s">
        <v>6699</v>
      </c>
      <c r="AE11874">
        <f t="shared" si="730"/>
        <v>0</v>
      </c>
      <c r="AG11874" s="2"/>
      <c r="AH11874" t="s">
        <v>6700</v>
      </c>
      <c r="AI11874" s="7" t="s">
        <v>4620</v>
      </c>
    </row>
    <row r="11875" spans="1:35" ht="11" customHeight="1" outlineLevel="1" x14ac:dyDescent="0.25">
      <c r="A11875" t="s">
        <v>6698</v>
      </c>
      <c r="C11875" s="2" t="s">
        <v>12953</v>
      </c>
      <c r="D11875" s="2" t="s">
        <v>8672</v>
      </c>
      <c r="E11875" s="7">
        <v>1931</v>
      </c>
      <c r="F11875" s="5" t="s">
        <v>21847</v>
      </c>
      <c r="H11875" s="5" t="s">
        <v>6420</v>
      </c>
      <c r="I11875" s="6" t="s">
        <v>6699</v>
      </c>
      <c r="J11875" s="6" t="s">
        <v>7843</v>
      </c>
      <c r="K11875" s="17">
        <v>1</v>
      </c>
      <c r="L11875" s="17" t="s">
        <v>7730</v>
      </c>
      <c r="M11875" s="9">
        <v>6</v>
      </c>
      <c r="N11875" s="9"/>
      <c r="O11875" s="21"/>
      <c r="Q11875" s="29"/>
      <c r="U11875" s="17"/>
      <c r="V11875" s="2" t="s">
        <v>4932</v>
      </c>
      <c r="Y11875" t="str">
        <f t="shared" si="727"/>
        <v/>
      </c>
      <c r="AA11875" t="str">
        <f t="shared" si="728"/>
        <v/>
      </c>
      <c r="AC11875" s="7"/>
      <c r="AD11875" t="s">
        <v>6699</v>
      </c>
      <c r="AE11875">
        <f t="shared" si="730"/>
        <v>0</v>
      </c>
      <c r="AG11875" s="2"/>
      <c r="AH11875" t="s">
        <v>6700</v>
      </c>
      <c r="AI11875" s="7" t="s">
        <v>4610</v>
      </c>
    </row>
    <row r="11876" spans="1:35" ht="11" customHeight="1" outlineLevel="1" x14ac:dyDescent="0.25">
      <c r="A11876" t="s">
        <v>6698</v>
      </c>
      <c r="C11876" s="2" t="s">
        <v>12953</v>
      </c>
      <c r="D11876" s="2" t="s">
        <v>8673</v>
      </c>
      <c r="E11876" s="7">
        <v>1931</v>
      </c>
      <c r="F11876" s="5" t="s">
        <v>8669</v>
      </c>
      <c r="H11876" s="5" t="s">
        <v>6420</v>
      </c>
      <c r="I11876" s="6" t="s">
        <v>6699</v>
      </c>
      <c r="J11876" s="6" t="s">
        <v>7844</v>
      </c>
      <c r="K11876" s="17">
        <v>1</v>
      </c>
      <c r="L11876" s="17" t="s">
        <v>20075</v>
      </c>
      <c r="M11876" s="9"/>
      <c r="N11876" s="9"/>
      <c r="O11876" s="21"/>
      <c r="Q11876" s="29"/>
      <c r="U11876" s="17"/>
      <c r="V11876" s="2" t="s">
        <v>1491</v>
      </c>
      <c r="X11876" t="s">
        <v>7732</v>
      </c>
      <c r="Y11876" t="str">
        <f t="shared" si="727"/>
        <v/>
      </c>
      <c r="AA11876" t="str">
        <f t="shared" si="728"/>
        <v/>
      </c>
      <c r="AC11876" s="7"/>
      <c r="AD11876" t="s">
        <v>6699</v>
      </c>
      <c r="AE11876">
        <f t="shared" si="730"/>
        <v>0</v>
      </c>
      <c r="AG11876" s="2"/>
      <c r="AH11876" t="s">
        <v>6700</v>
      </c>
      <c r="AI11876" s="7" t="s">
        <v>4620</v>
      </c>
    </row>
    <row r="11877" spans="1:35" ht="11" customHeight="1" outlineLevel="1" x14ac:dyDescent="0.25">
      <c r="A11877" t="s">
        <v>6698</v>
      </c>
      <c r="C11877" s="2" t="s">
        <v>12953</v>
      </c>
      <c r="D11877" s="2" t="s">
        <v>8674</v>
      </c>
      <c r="E11877" s="7">
        <v>1931</v>
      </c>
      <c r="F11877" s="5" t="s">
        <v>8670</v>
      </c>
      <c r="H11877" s="5" t="s">
        <v>6420</v>
      </c>
      <c r="I11877" s="6" t="s">
        <v>6699</v>
      </c>
      <c r="J11877" s="6" t="s">
        <v>7845</v>
      </c>
      <c r="K11877" s="17">
        <v>1</v>
      </c>
      <c r="L11877" s="17" t="s">
        <v>7730</v>
      </c>
      <c r="M11877" s="9">
        <v>1</v>
      </c>
      <c r="N11877" s="9"/>
      <c r="O11877" s="21"/>
      <c r="Q11877" s="29"/>
      <c r="U11877" s="17"/>
      <c r="V11877" s="2" t="s">
        <v>1492</v>
      </c>
      <c r="Y11877" t="str">
        <f t="shared" si="727"/>
        <v/>
      </c>
      <c r="AA11877" t="str">
        <f t="shared" si="728"/>
        <v/>
      </c>
      <c r="AC11877" s="7"/>
      <c r="AD11877" t="s">
        <v>6699</v>
      </c>
      <c r="AE11877">
        <f t="shared" si="730"/>
        <v>0</v>
      </c>
      <c r="AG11877" s="2"/>
      <c r="AH11877" t="s">
        <v>6700</v>
      </c>
      <c r="AI11877" s="7"/>
    </row>
    <row r="11878" spans="1:35" ht="11" customHeight="1" outlineLevel="1" x14ac:dyDescent="0.25">
      <c r="A11878" t="s">
        <v>6698</v>
      </c>
      <c r="C11878" s="2" t="s">
        <v>12953</v>
      </c>
      <c r="D11878" s="2">
        <v>329</v>
      </c>
      <c r="E11878" s="7">
        <v>1932</v>
      </c>
      <c r="F11878" s="5" t="s">
        <v>4732</v>
      </c>
      <c r="H11878" s="5" t="s">
        <v>6445</v>
      </c>
      <c r="I11878" s="6" t="s">
        <v>6699</v>
      </c>
      <c r="J11878" s="6" t="s">
        <v>6992</v>
      </c>
      <c r="K11878" s="17">
        <v>1</v>
      </c>
      <c r="L11878" s="17" t="s">
        <v>7730</v>
      </c>
      <c r="M11878" s="9">
        <v>0.2</v>
      </c>
      <c r="N11878" s="9"/>
      <c r="O11878" s="21"/>
      <c r="Q11878" s="29"/>
      <c r="U11878" s="17"/>
      <c r="V11878" s="2">
        <v>354</v>
      </c>
      <c r="Y11878" t="str">
        <f t="shared" ref="Y11878:Y11941" si="731">IF(COUNTIF(F11878,"*fdc*"),1,"")</f>
        <v/>
      </c>
      <c r="AA11878" t="str">
        <f t="shared" ref="AA11878:AA11941" si="732">IF(COUNTIF(F11878,"*s/s*"),1,"")</f>
        <v/>
      </c>
      <c r="AC11878" s="7"/>
      <c r="AD11878" t="s">
        <v>6699</v>
      </c>
      <c r="AE11878">
        <f t="shared" si="730"/>
        <v>0</v>
      </c>
      <c r="AG11878" s="2"/>
      <c r="AH11878" t="s">
        <v>6700</v>
      </c>
      <c r="AI11878" s="7" t="s">
        <v>4610</v>
      </c>
    </row>
    <row r="11879" spans="1:35" ht="11" customHeight="1" outlineLevel="1" x14ac:dyDescent="0.25">
      <c r="A11879" t="s">
        <v>6698</v>
      </c>
      <c r="C11879" s="2" t="s">
        <v>12953</v>
      </c>
      <c r="D11879" s="2">
        <v>336</v>
      </c>
      <c r="E11879" s="7">
        <v>1932</v>
      </c>
      <c r="F11879" s="5" t="s">
        <v>21848</v>
      </c>
      <c r="H11879" s="5" t="s">
        <v>6445</v>
      </c>
      <c r="I11879" s="6" t="s">
        <v>6699</v>
      </c>
      <c r="J11879" s="6" t="s">
        <v>7841</v>
      </c>
      <c r="K11879" s="17">
        <v>1</v>
      </c>
      <c r="L11879" s="17" t="s">
        <v>7730</v>
      </c>
      <c r="M11879" s="9">
        <v>20</v>
      </c>
      <c r="N11879" s="9"/>
      <c r="O11879" s="21"/>
      <c r="Q11879" s="29"/>
      <c r="T11879">
        <v>1</v>
      </c>
      <c r="U11879" s="17"/>
      <c r="V11879" s="2" t="s">
        <v>1128</v>
      </c>
      <c r="Y11879" t="str">
        <f t="shared" si="731"/>
        <v/>
      </c>
      <c r="AA11879" t="str">
        <f t="shared" si="732"/>
        <v/>
      </c>
      <c r="AC11879" s="7"/>
      <c r="AD11879" t="s">
        <v>6699</v>
      </c>
      <c r="AE11879">
        <f t="shared" si="730"/>
        <v>0</v>
      </c>
      <c r="AG11879" s="2"/>
      <c r="AH11879" t="s">
        <v>6700</v>
      </c>
      <c r="AI11879" s="7" t="s">
        <v>4610</v>
      </c>
    </row>
    <row r="11880" spans="1:35" ht="11" customHeight="1" outlineLevel="1" x14ac:dyDescent="0.25">
      <c r="A11880" t="s">
        <v>6698</v>
      </c>
      <c r="C11880" s="2" t="s">
        <v>12953</v>
      </c>
      <c r="D11880" s="2" t="s">
        <v>18662</v>
      </c>
      <c r="E11880" s="7">
        <v>1939</v>
      </c>
      <c r="F11880" s="5" t="s">
        <v>21849</v>
      </c>
      <c r="H11880" s="5" t="s">
        <v>854</v>
      </c>
      <c r="I11880" s="6" t="s">
        <v>6699</v>
      </c>
      <c r="J11880" s="6" t="s">
        <v>7845</v>
      </c>
      <c r="K11880" s="17">
        <v>1</v>
      </c>
      <c r="L11880" s="17" t="s">
        <v>20075</v>
      </c>
      <c r="M11880" s="9"/>
      <c r="N11880" s="9"/>
      <c r="O11880" s="21"/>
      <c r="Q11880" s="29"/>
      <c r="U11880" s="17"/>
      <c r="V11880" s="2" t="s">
        <v>5347</v>
      </c>
      <c r="Y11880" t="str">
        <f t="shared" si="731"/>
        <v/>
      </c>
      <c r="AA11880" t="str">
        <f t="shared" si="732"/>
        <v/>
      </c>
      <c r="AC11880" s="7"/>
      <c r="AD11880" t="s">
        <v>6699</v>
      </c>
      <c r="AE11880">
        <f t="shared" si="730"/>
        <v>0</v>
      </c>
      <c r="AG11880" s="2"/>
      <c r="AH11880" t="s">
        <v>6700</v>
      </c>
      <c r="AI11880" s="7" t="s">
        <v>4610</v>
      </c>
    </row>
    <row r="11881" spans="1:35" ht="11" customHeight="1" outlineLevel="1" x14ac:dyDescent="0.25">
      <c r="A11881" t="s">
        <v>6698</v>
      </c>
      <c r="C11881" s="2" t="s">
        <v>12953</v>
      </c>
      <c r="D11881" s="2">
        <v>16</v>
      </c>
      <c r="E11881" s="7">
        <v>1943</v>
      </c>
      <c r="F11881" s="5" t="s">
        <v>4732</v>
      </c>
      <c r="H11881" s="5" t="s">
        <v>768</v>
      </c>
      <c r="I11881" s="6" t="s">
        <v>6699</v>
      </c>
      <c r="J11881" s="6" t="s">
        <v>7848</v>
      </c>
      <c r="K11881" s="17">
        <v>1</v>
      </c>
      <c r="L11881" s="17" t="s">
        <v>7730</v>
      </c>
      <c r="M11881" s="9">
        <v>0.2</v>
      </c>
      <c r="N11881" s="9"/>
      <c r="O11881" s="21"/>
      <c r="Q11881" s="29"/>
      <c r="U11881" s="17"/>
      <c r="V11881" s="2" t="s">
        <v>1493</v>
      </c>
      <c r="Y11881" t="str">
        <f t="shared" si="731"/>
        <v/>
      </c>
      <c r="AA11881" t="str">
        <f t="shared" si="732"/>
        <v/>
      </c>
      <c r="AC11881" s="7"/>
      <c r="AD11881" t="s">
        <v>6699</v>
      </c>
      <c r="AE11881">
        <f t="shared" si="730"/>
        <v>0</v>
      </c>
      <c r="AG11881" s="2"/>
      <c r="AH11881" t="s">
        <v>6700</v>
      </c>
      <c r="AI11881" s="7" t="s">
        <v>4610</v>
      </c>
    </row>
    <row r="11882" spans="1:35" ht="11" customHeight="1" outlineLevel="1" x14ac:dyDescent="0.25">
      <c r="A11882" t="s">
        <v>6698</v>
      </c>
      <c r="C11882" s="2" t="s">
        <v>12953</v>
      </c>
      <c r="D11882" s="2">
        <v>18</v>
      </c>
      <c r="E11882" s="7">
        <v>1943</v>
      </c>
      <c r="F11882" s="5" t="s">
        <v>5139</v>
      </c>
      <c r="H11882" s="5" t="s">
        <v>6794</v>
      </c>
      <c r="I11882" s="6" t="s">
        <v>200</v>
      </c>
      <c r="J11882" s="6" t="s">
        <v>7848</v>
      </c>
      <c r="K11882" s="17">
        <v>1</v>
      </c>
      <c r="L11882" s="17" t="s">
        <v>7730</v>
      </c>
      <c r="M11882" s="9">
        <v>0.2</v>
      </c>
      <c r="N11882" s="9"/>
      <c r="O11882" s="21"/>
      <c r="Q11882" s="29"/>
      <c r="S11882">
        <v>1</v>
      </c>
      <c r="T11882">
        <v>1</v>
      </c>
      <c r="U11882" s="17"/>
      <c r="V11882" s="2" t="s">
        <v>199</v>
      </c>
      <c r="Y11882" t="str">
        <f t="shared" si="731"/>
        <v/>
      </c>
      <c r="AA11882" t="str">
        <f t="shared" si="732"/>
        <v/>
      </c>
      <c r="AC11882" s="7"/>
      <c r="AD11882" t="s">
        <v>200</v>
      </c>
      <c r="AE11882">
        <f t="shared" si="730"/>
        <v>1</v>
      </c>
      <c r="AG11882" s="2"/>
      <c r="AH11882" t="s">
        <v>6700</v>
      </c>
      <c r="AI11882" s="7" t="s">
        <v>4610</v>
      </c>
    </row>
    <row r="11883" spans="1:35" ht="11" customHeight="1" outlineLevel="1" x14ac:dyDescent="0.25">
      <c r="A11883" t="s">
        <v>6698</v>
      </c>
      <c r="C11883" s="2" t="s">
        <v>12953</v>
      </c>
      <c r="D11883" s="2">
        <v>18</v>
      </c>
      <c r="E11883" s="7">
        <v>1943</v>
      </c>
      <c r="F11883" s="8" t="s">
        <v>22237</v>
      </c>
      <c r="H11883" s="5" t="s">
        <v>6794</v>
      </c>
      <c r="I11883" s="6" t="s">
        <v>200</v>
      </c>
      <c r="J11883" s="6" t="s">
        <v>7848</v>
      </c>
      <c r="K11883" s="17">
        <v>1</v>
      </c>
      <c r="L11883" s="17" t="s">
        <v>7730</v>
      </c>
      <c r="M11883" s="9">
        <v>7.2</v>
      </c>
      <c r="N11883" s="9"/>
      <c r="O11883" s="21"/>
      <c r="Q11883" s="29"/>
      <c r="S11883">
        <v>1</v>
      </c>
      <c r="T11883">
        <v>1</v>
      </c>
      <c r="U11883" s="17"/>
      <c r="V11883" s="2" t="s">
        <v>199</v>
      </c>
      <c r="Y11883">
        <f t="shared" si="731"/>
        <v>1</v>
      </c>
      <c r="Z11883">
        <v>1</v>
      </c>
      <c r="AA11883" t="str">
        <f t="shared" si="732"/>
        <v/>
      </c>
      <c r="AC11883" s="7"/>
      <c r="AD11883" t="s">
        <v>200</v>
      </c>
      <c r="AE11883">
        <f t="shared" si="730"/>
        <v>1</v>
      </c>
      <c r="AG11883" s="2"/>
      <c r="AH11883" t="s">
        <v>6700</v>
      </c>
      <c r="AI11883" s="7" t="s">
        <v>4610</v>
      </c>
    </row>
    <row r="11884" spans="1:35" ht="11" customHeight="1" outlineLevel="1" x14ac:dyDescent="0.25">
      <c r="A11884" t="s">
        <v>6698</v>
      </c>
      <c r="C11884" s="2" t="s">
        <v>12953</v>
      </c>
      <c r="D11884" s="2">
        <v>19</v>
      </c>
      <c r="E11884" s="7">
        <v>1943</v>
      </c>
      <c r="F11884" s="5" t="s">
        <v>1629</v>
      </c>
      <c r="H11884" s="5" t="s">
        <v>4212</v>
      </c>
      <c r="I11884" s="6" t="s">
        <v>6699</v>
      </c>
      <c r="J11884" s="6" t="s">
        <v>7848</v>
      </c>
      <c r="K11884" s="17">
        <v>1</v>
      </c>
      <c r="L11884" s="17" t="s">
        <v>7730</v>
      </c>
      <c r="M11884" s="9">
        <v>0.4</v>
      </c>
      <c r="N11884" s="9"/>
      <c r="O11884" s="21"/>
      <c r="Q11884" s="29"/>
      <c r="S11884">
        <v>1</v>
      </c>
      <c r="T11884">
        <v>1</v>
      </c>
      <c r="U11884" s="17"/>
      <c r="V11884" s="2" t="s">
        <v>1944</v>
      </c>
      <c r="Y11884" t="str">
        <f t="shared" si="731"/>
        <v/>
      </c>
      <c r="AA11884" t="str">
        <f t="shared" si="732"/>
        <v/>
      </c>
      <c r="AC11884" s="7"/>
      <c r="AD11884" t="s">
        <v>6699</v>
      </c>
      <c r="AE11884">
        <f t="shared" si="730"/>
        <v>0</v>
      </c>
      <c r="AG11884" s="2"/>
      <c r="AH11884" t="s">
        <v>6700</v>
      </c>
      <c r="AI11884" s="7" t="s">
        <v>4610</v>
      </c>
    </row>
    <row r="11885" spans="1:35" ht="11" customHeight="1" outlineLevel="1" x14ac:dyDescent="0.25">
      <c r="A11885" t="s">
        <v>6698</v>
      </c>
      <c r="C11885" s="2" t="s">
        <v>12953</v>
      </c>
      <c r="D11885" s="2">
        <v>20</v>
      </c>
      <c r="E11885" s="7">
        <v>1943</v>
      </c>
      <c r="F11885" s="5" t="s">
        <v>5138</v>
      </c>
      <c r="H11885" s="5" t="s">
        <v>3313</v>
      </c>
      <c r="I11885" s="6" t="s">
        <v>200</v>
      </c>
      <c r="J11885" s="6" t="s">
        <v>7848</v>
      </c>
      <c r="K11885" s="17">
        <v>1</v>
      </c>
      <c r="L11885" s="17" t="s">
        <v>7730</v>
      </c>
      <c r="M11885" s="9">
        <v>0.4</v>
      </c>
      <c r="N11885" s="9"/>
      <c r="O11885" s="21"/>
      <c r="Q11885" s="29"/>
      <c r="U11885" s="17"/>
      <c r="V11885" s="2" t="s">
        <v>201</v>
      </c>
      <c r="Y11885" t="str">
        <f t="shared" si="731"/>
        <v/>
      </c>
      <c r="AA11885" t="str">
        <f t="shared" si="732"/>
        <v/>
      </c>
      <c r="AC11885" s="7"/>
      <c r="AD11885" t="s">
        <v>200</v>
      </c>
      <c r="AE11885">
        <f t="shared" si="730"/>
        <v>1</v>
      </c>
      <c r="AG11885" s="2"/>
      <c r="AH11885" t="s">
        <v>6700</v>
      </c>
      <c r="AI11885" s="7" t="s">
        <v>4610</v>
      </c>
    </row>
    <row r="11886" spans="1:35" ht="11" customHeight="1" outlineLevel="1" x14ac:dyDescent="0.25">
      <c r="A11886" t="s">
        <v>6698</v>
      </c>
      <c r="C11886" s="2" t="s">
        <v>12953</v>
      </c>
      <c r="D11886" s="2">
        <v>24</v>
      </c>
      <c r="E11886" s="7">
        <v>1943</v>
      </c>
      <c r="F11886" s="5" t="s">
        <v>2771</v>
      </c>
      <c r="H11886" s="5" t="s">
        <v>3829</v>
      </c>
      <c r="I11886" s="6" t="s">
        <v>200</v>
      </c>
      <c r="J11886" s="6" t="s">
        <v>7848</v>
      </c>
      <c r="K11886" s="17">
        <v>1</v>
      </c>
      <c r="L11886" s="17" t="s">
        <v>7730</v>
      </c>
      <c r="M11886" s="9">
        <v>2</v>
      </c>
      <c r="N11886" s="9"/>
      <c r="O11886" s="21"/>
      <c r="Q11886" s="29"/>
      <c r="U11886" s="17"/>
      <c r="V11886" s="2" t="s">
        <v>202</v>
      </c>
      <c r="Y11886" t="str">
        <f t="shared" si="731"/>
        <v/>
      </c>
      <c r="AA11886" t="str">
        <f t="shared" si="732"/>
        <v/>
      </c>
      <c r="AC11886" s="7"/>
      <c r="AD11886" t="s">
        <v>200</v>
      </c>
      <c r="AE11886">
        <f t="shared" si="730"/>
        <v>1</v>
      </c>
      <c r="AG11886" s="2"/>
      <c r="AH11886" t="s">
        <v>6700</v>
      </c>
      <c r="AI11886" s="7" t="s">
        <v>4610</v>
      </c>
    </row>
    <row r="11887" spans="1:35" ht="11" customHeight="1" outlineLevel="1" x14ac:dyDescent="0.25">
      <c r="A11887" t="s">
        <v>6698</v>
      </c>
      <c r="C11887" s="2" t="s">
        <v>12953</v>
      </c>
      <c r="D11887" s="2">
        <v>25</v>
      </c>
      <c r="E11887" s="7">
        <v>1943</v>
      </c>
      <c r="F11887" s="5" t="s">
        <v>5140</v>
      </c>
      <c r="H11887" s="5" t="s">
        <v>6589</v>
      </c>
      <c r="I11887" s="6" t="s">
        <v>1946</v>
      </c>
      <c r="J11887" s="6" t="s">
        <v>7848</v>
      </c>
      <c r="K11887" s="17">
        <v>1</v>
      </c>
      <c r="L11887" s="17" t="s">
        <v>7730</v>
      </c>
      <c r="M11887" s="9">
        <v>0.5</v>
      </c>
      <c r="N11887" s="9"/>
      <c r="O11887" s="21"/>
      <c r="Q11887" s="29"/>
      <c r="U11887" s="17"/>
      <c r="V11887" s="2" t="s">
        <v>1945</v>
      </c>
      <c r="Y11887" t="str">
        <f t="shared" si="731"/>
        <v/>
      </c>
      <c r="AA11887" t="str">
        <f t="shared" si="732"/>
        <v/>
      </c>
      <c r="AC11887" s="7"/>
      <c r="AD11887" t="s">
        <v>1946</v>
      </c>
      <c r="AE11887">
        <f t="shared" si="730"/>
        <v>0</v>
      </c>
      <c r="AG11887" s="2"/>
      <c r="AH11887" t="s">
        <v>6700</v>
      </c>
      <c r="AI11887" s="7" t="s">
        <v>4610</v>
      </c>
    </row>
    <row r="11888" spans="1:35" ht="11" customHeight="1" outlineLevel="1" x14ac:dyDescent="0.25">
      <c r="A11888" t="s">
        <v>6698</v>
      </c>
      <c r="C11888" s="2" t="s">
        <v>12953</v>
      </c>
      <c r="D11888" s="2">
        <v>26</v>
      </c>
      <c r="E11888" s="7">
        <v>1943</v>
      </c>
      <c r="F11888" s="5" t="s">
        <v>1099</v>
      </c>
      <c r="H11888" s="5" t="s">
        <v>4674</v>
      </c>
      <c r="I11888" s="6" t="s">
        <v>200</v>
      </c>
      <c r="J11888" s="6" t="s">
        <v>7848</v>
      </c>
      <c r="K11888" s="17">
        <v>1</v>
      </c>
      <c r="L11888" s="17" t="s">
        <v>7730</v>
      </c>
      <c r="M11888" s="9">
        <v>10.7</v>
      </c>
      <c r="N11888" s="9"/>
      <c r="O11888" s="21"/>
      <c r="Q11888" s="29"/>
      <c r="U11888" s="17"/>
      <c r="V11888" s="2" t="s">
        <v>203</v>
      </c>
      <c r="Y11888" t="str">
        <f t="shared" si="731"/>
        <v/>
      </c>
      <c r="AA11888" t="str">
        <f t="shared" si="732"/>
        <v/>
      </c>
      <c r="AC11888" s="7"/>
      <c r="AD11888" t="s">
        <v>200</v>
      </c>
      <c r="AE11888">
        <f t="shared" si="730"/>
        <v>1</v>
      </c>
      <c r="AG11888" s="2"/>
      <c r="AH11888" t="s">
        <v>6700</v>
      </c>
      <c r="AI11888" s="7" t="s">
        <v>4610</v>
      </c>
    </row>
    <row r="11889" spans="1:35" ht="11" customHeight="1" outlineLevel="1" x14ac:dyDescent="0.25">
      <c r="A11889" t="s">
        <v>6698</v>
      </c>
      <c r="C11889" s="2" t="s">
        <v>12953</v>
      </c>
      <c r="D11889" s="2">
        <v>37</v>
      </c>
      <c r="E11889" s="7">
        <v>1943</v>
      </c>
      <c r="F11889" s="5" t="s">
        <v>21850</v>
      </c>
      <c r="H11889" s="5" t="s">
        <v>1644</v>
      </c>
      <c r="I11889" s="6" t="s">
        <v>1494</v>
      </c>
      <c r="J11889" s="6" t="s">
        <v>7847</v>
      </c>
      <c r="K11889" s="17">
        <v>1</v>
      </c>
      <c r="L11889" s="17" t="s">
        <v>7730</v>
      </c>
      <c r="M11889" s="9">
        <v>0.5</v>
      </c>
      <c r="N11889" s="9"/>
      <c r="O11889" s="21"/>
      <c r="Q11889" s="29"/>
      <c r="T11889">
        <v>1</v>
      </c>
      <c r="U11889" s="17"/>
      <c r="V11889" s="2" t="s">
        <v>1947</v>
      </c>
      <c r="Y11889" t="str">
        <f t="shared" si="731"/>
        <v/>
      </c>
      <c r="AA11889" t="str">
        <f t="shared" si="732"/>
        <v/>
      </c>
      <c r="AC11889" s="7"/>
      <c r="AD11889" t="s">
        <v>1494</v>
      </c>
      <c r="AE11889">
        <f t="shared" si="730"/>
        <v>1</v>
      </c>
      <c r="AG11889" s="2"/>
      <c r="AH11889" t="s">
        <v>6700</v>
      </c>
      <c r="AI11889" s="7" t="s">
        <v>4610</v>
      </c>
    </row>
    <row r="11890" spans="1:35" ht="11" customHeight="1" outlineLevel="1" x14ac:dyDescent="0.25">
      <c r="A11890" t="s">
        <v>6698</v>
      </c>
      <c r="C11890" s="2" t="s">
        <v>12953</v>
      </c>
      <c r="D11890" s="2" t="s">
        <v>18663</v>
      </c>
      <c r="E11890" s="7">
        <v>1944</v>
      </c>
      <c r="F11890" s="5" t="s">
        <v>21851</v>
      </c>
      <c r="H11890" s="5" t="s">
        <v>6420</v>
      </c>
      <c r="I11890" s="6" t="s">
        <v>6699</v>
      </c>
      <c r="J11890" s="6" t="s">
        <v>7845</v>
      </c>
      <c r="K11890" s="17">
        <v>1</v>
      </c>
      <c r="L11890" s="17" t="s">
        <v>20075</v>
      </c>
      <c r="M11890" s="9"/>
      <c r="N11890" s="9"/>
      <c r="O11890" s="21"/>
      <c r="Q11890" s="29"/>
      <c r="U11890" s="17"/>
      <c r="V11890" s="2" t="s">
        <v>2579</v>
      </c>
      <c r="X11890" t="s">
        <v>7732</v>
      </c>
      <c r="Y11890" t="str">
        <f t="shared" si="731"/>
        <v/>
      </c>
      <c r="AA11890" t="str">
        <f t="shared" si="732"/>
        <v/>
      </c>
      <c r="AC11890" s="7"/>
      <c r="AD11890" t="s">
        <v>6699</v>
      </c>
      <c r="AE11890">
        <f t="shared" si="730"/>
        <v>0</v>
      </c>
      <c r="AG11890" s="2"/>
      <c r="AH11890" t="s">
        <v>6700</v>
      </c>
      <c r="AI11890" s="7" t="s">
        <v>4523</v>
      </c>
    </row>
    <row r="11891" spans="1:35" ht="11" customHeight="1" outlineLevel="1" x14ac:dyDescent="0.25">
      <c r="A11891" t="s">
        <v>6698</v>
      </c>
      <c r="C11891" s="2" t="s">
        <v>12953</v>
      </c>
      <c r="D11891" s="2" t="s">
        <v>18664</v>
      </c>
      <c r="E11891" s="7">
        <v>1944</v>
      </c>
      <c r="F11891" s="5" t="s">
        <v>21852</v>
      </c>
      <c r="H11891" s="5" t="s">
        <v>854</v>
      </c>
      <c r="I11891" s="6" t="s">
        <v>6699</v>
      </c>
      <c r="J11891" s="6" t="s">
        <v>7845</v>
      </c>
      <c r="K11891" s="17">
        <v>1</v>
      </c>
      <c r="L11891" s="17" t="s">
        <v>20075</v>
      </c>
      <c r="M11891" s="9"/>
      <c r="N11891" s="9"/>
      <c r="O11891" s="21"/>
      <c r="Q11891" s="29"/>
      <c r="U11891" s="17"/>
      <c r="V11891" s="2" t="s">
        <v>2580</v>
      </c>
      <c r="Y11891" t="str">
        <f t="shared" si="731"/>
        <v/>
      </c>
      <c r="AA11891" t="str">
        <f t="shared" si="732"/>
        <v/>
      </c>
      <c r="AC11891" s="7"/>
      <c r="AD11891" t="s">
        <v>6699</v>
      </c>
      <c r="AE11891">
        <f t="shared" si="730"/>
        <v>0</v>
      </c>
      <c r="AG11891" s="2"/>
      <c r="AH11891" t="s">
        <v>6700</v>
      </c>
      <c r="AI11891" s="7" t="s">
        <v>4523</v>
      </c>
    </row>
    <row r="11892" spans="1:35" ht="11" customHeight="1" outlineLevel="1" x14ac:dyDescent="0.25">
      <c r="A11892" t="s">
        <v>6698</v>
      </c>
      <c r="C11892" s="2" t="s">
        <v>12953</v>
      </c>
      <c r="D11892" s="2" t="s">
        <v>18665</v>
      </c>
      <c r="E11892" s="7">
        <v>1945</v>
      </c>
      <c r="F11892" s="5" t="s">
        <v>21853</v>
      </c>
      <c r="H11892" s="5" t="s">
        <v>854</v>
      </c>
      <c r="I11892" s="6" t="s">
        <v>6699</v>
      </c>
      <c r="J11892" s="6" t="s">
        <v>7845</v>
      </c>
      <c r="K11892" s="17">
        <v>1</v>
      </c>
      <c r="L11892" s="17" t="s">
        <v>20075</v>
      </c>
      <c r="M11892" s="9"/>
      <c r="N11892" s="9"/>
      <c r="O11892" s="21"/>
      <c r="Q11892" s="29"/>
      <c r="U11892" s="17"/>
      <c r="V11892" s="2" t="s">
        <v>4930</v>
      </c>
      <c r="Y11892" t="str">
        <f t="shared" si="731"/>
        <v/>
      </c>
      <c r="AA11892" t="str">
        <f t="shared" si="732"/>
        <v/>
      </c>
      <c r="AC11892" s="7"/>
      <c r="AD11892" t="s">
        <v>6699</v>
      </c>
      <c r="AE11892">
        <f t="shared" si="730"/>
        <v>0</v>
      </c>
      <c r="AG11892" s="2"/>
      <c r="AH11892" t="s">
        <v>6700</v>
      </c>
      <c r="AI11892" s="7" t="s">
        <v>4610</v>
      </c>
    </row>
    <row r="11893" spans="1:35" ht="11" customHeight="1" outlineLevel="1" x14ac:dyDescent="0.25">
      <c r="A11893" t="s">
        <v>6698</v>
      </c>
      <c r="C11893" s="2" t="s">
        <v>12953</v>
      </c>
      <c r="D11893" s="2" t="s">
        <v>18666</v>
      </c>
      <c r="E11893" s="7">
        <v>1945</v>
      </c>
      <c r="F11893" s="5" t="s">
        <v>21854</v>
      </c>
      <c r="H11893" s="5" t="s">
        <v>854</v>
      </c>
      <c r="I11893" s="6" t="s">
        <v>6699</v>
      </c>
      <c r="J11893" s="6" t="s">
        <v>7845</v>
      </c>
      <c r="K11893" s="17">
        <v>1</v>
      </c>
      <c r="L11893" s="17" t="s">
        <v>20075</v>
      </c>
      <c r="M11893" s="9"/>
      <c r="N11893" s="9"/>
      <c r="O11893" s="21"/>
      <c r="Q11893" s="29"/>
      <c r="U11893" s="17"/>
      <c r="V11893" s="2" t="s">
        <v>4931</v>
      </c>
      <c r="Y11893" t="str">
        <f t="shared" si="731"/>
        <v/>
      </c>
      <c r="AA11893" t="str">
        <f t="shared" si="732"/>
        <v/>
      </c>
      <c r="AC11893" s="7"/>
      <c r="AD11893" t="s">
        <v>6699</v>
      </c>
      <c r="AE11893">
        <f t="shared" si="730"/>
        <v>0</v>
      </c>
      <c r="AG11893" s="2"/>
      <c r="AH11893" t="s">
        <v>6700</v>
      </c>
      <c r="AI11893" s="7" t="s">
        <v>4922</v>
      </c>
    </row>
    <row r="11894" spans="1:35" ht="11" customHeight="1" outlineLevel="1" x14ac:dyDescent="0.25">
      <c r="A11894" t="s">
        <v>6698</v>
      </c>
      <c r="C11894" s="2" t="s">
        <v>12953</v>
      </c>
      <c r="D11894" s="2">
        <v>472</v>
      </c>
      <c r="E11894" s="7">
        <v>1947</v>
      </c>
      <c r="F11894" s="5" t="s">
        <v>2974</v>
      </c>
      <c r="H11894" s="5" t="s">
        <v>1126</v>
      </c>
      <c r="I11894" s="6" t="s">
        <v>6699</v>
      </c>
      <c r="J11894" s="6" t="s">
        <v>6992</v>
      </c>
      <c r="K11894" s="17">
        <v>1</v>
      </c>
      <c r="L11894" s="17" t="s">
        <v>7730</v>
      </c>
      <c r="M11894" s="9">
        <v>0.5</v>
      </c>
      <c r="N11894" s="9"/>
      <c r="O11894" s="21"/>
      <c r="Q11894" s="29"/>
      <c r="U11894" s="17"/>
      <c r="V11894" s="2">
        <v>508</v>
      </c>
      <c r="Y11894" t="str">
        <f t="shared" si="731"/>
        <v/>
      </c>
      <c r="AA11894" t="str">
        <f t="shared" si="732"/>
        <v/>
      </c>
      <c r="AC11894" s="7"/>
      <c r="AD11894" t="s">
        <v>6699</v>
      </c>
      <c r="AE11894">
        <f t="shared" si="730"/>
        <v>0</v>
      </c>
      <c r="AG11894" s="2"/>
      <c r="AH11894" t="s">
        <v>6700</v>
      </c>
      <c r="AI11894" s="7" t="s">
        <v>4610</v>
      </c>
    </row>
    <row r="11895" spans="1:35" ht="11" customHeight="1" outlineLevel="1" x14ac:dyDescent="0.25">
      <c r="A11895" t="s">
        <v>6698</v>
      </c>
      <c r="C11895" s="2" t="s">
        <v>12953</v>
      </c>
      <c r="D11895" s="2" t="s">
        <v>1794</v>
      </c>
      <c r="E11895" s="7">
        <v>1947</v>
      </c>
      <c r="F11895" s="5" t="s">
        <v>20087</v>
      </c>
      <c r="H11895" s="5" t="s">
        <v>1126</v>
      </c>
      <c r="I11895" s="6" t="s">
        <v>6699</v>
      </c>
      <c r="J11895" s="6" t="s">
        <v>6992</v>
      </c>
      <c r="K11895" s="17">
        <v>1</v>
      </c>
      <c r="L11895" s="17" t="s">
        <v>7730</v>
      </c>
      <c r="M11895" s="9">
        <v>0.4</v>
      </c>
      <c r="N11895" s="9"/>
      <c r="O11895" s="21"/>
      <c r="Q11895" s="29"/>
      <c r="U11895" s="17"/>
      <c r="V11895" s="2"/>
      <c r="Y11895" t="str">
        <f t="shared" si="731"/>
        <v/>
      </c>
      <c r="AA11895" t="str">
        <f t="shared" si="732"/>
        <v/>
      </c>
      <c r="AC11895" s="7"/>
      <c r="AD11895" t="s">
        <v>6699</v>
      </c>
      <c r="AE11895">
        <f t="shared" si="730"/>
        <v>0</v>
      </c>
      <c r="AG11895" s="2"/>
      <c r="AH11895" t="s">
        <v>6700</v>
      </c>
      <c r="AI11895" s="7" t="s">
        <v>4610</v>
      </c>
    </row>
    <row r="11896" spans="1:35" ht="11" customHeight="1" outlineLevel="1" x14ac:dyDescent="0.25">
      <c r="A11896" t="s">
        <v>6698</v>
      </c>
      <c r="C11896" s="2" t="s">
        <v>12953</v>
      </c>
      <c r="D11896" s="2" t="s">
        <v>20086</v>
      </c>
      <c r="E11896" s="7">
        <v>1949</v>
      </c>
      <c r="F11896" s="5" t="s">
        <v>2080</v>
      </c>
      <c r="H11896" s="5" t="s">
        <v>1126</v>
      </c>
      <c r="I11896" s="6" t="s">
        <v>6699</v>
      </c>
      <c r="J11896" s="6" t="s">
        <v>6992</v>
      </c>
      <c r="K11896" s="17">
        <v>1</v>
      </c>
      <c r="L11896" s="17" t="s">
        <v>7730</v>
      </c>
      <c r="M11896" s="9">
        <v>1.3</v>
      </c>
      <c r="N11896" s="9"/>
      <c r="O11896" s="21"/>
      <c r="Q11896" s="29"/>
      <c r="U11896" s="17"/>
      <c r="V11896" s="2" t="s">
        <v>5524</v>
      </c>
      <c r="Y11896" t="str">
        <f t="shared" si="731"/>
        <v/>
      </c>
      <c r="AA11896" t="str">
        <f t="shared" si="732"/>
        <v/>
      </c>
      <c r="AC11896" s="7"/>
      <c r="AD11896" t="s">
        <v>6699</v>
      </c>
      <c r="AE11896">
        <f t="shared" si="730"/>
        <v>0</v>
      </c>
      <c r="AG11896" s="2"/>
      <c r="AH11896" t="s">
        <v>6700</v>
      </c>
      <c r="AI11896" s="7" t="s">
        <v>4610</v>
      </c>
    </row>
    <row r="11897" spans="1:35" ht="11" customHeight="1" outlineLevel="1" x14ac:dyDescent="0.25">
      <c r="A11897" t="s">
        <v>6698</v>
      </c>
      <c r="C11897" s="2" t="s">
        <v>12953</v>
      </c>
      <c r="D11897" s="2">
        <v>543</v>
      </c>
      <c r="E11897" s="7">
        <v>1951</v>
      </c>
      <c r="F11897" s="5" t="s">
        <v>5139</v>
      </c>
      <c r="H11897" s="5" t="s">
        <v>1142</v>
      </c>
      <c r="I11897" s="6" t="s">
        <v>20230</v>
      </c>
      <c r="J11897" s="6" t="s">
        <v>7849</v>
      </c>
      <c r="K11897" s="17">
        <v>3</v>
      </c>
      <c r="L11897" s="17" t="s">
        <v>7730</v>
      </c>
      <c r="M11897" s="9">
        <v>0.7</v>
      </c>
      <c r="N11897" s="9"/>
      <c r="O11897" s="21"/>
      <c r="Q11897" s="29"/>
      <c r="U11897" s="17"/>
      <c r="V11897" s="2">
        <v>554</v>
      </c>
      <c r="Y11897" t="str">
        <f t="shared" si="731"/>
        <v/>
      </c>
      <c r="AA11897" t="str">
        <f t="shared" si="732"/>
        <v/>
      </c>
      <c r="AC11897" s="7"/>
      <c r="AD11897" t="s">
        <v>20230</v>
      </c>
      <c r="AE11897">
        <f t="shared" si="730"/>
        <v>0</v>
      </c>
      <c r="AG11897" s="2"/>
      <c r="AH11897" t="s">
        <v>6700</v>
      </c>
      <c r="AI11897" s="7" t="s">
        <v>4610</v>
      </c>
    </row>
    <row r="11898" spans="1:35" ht="11" customHeight="1" outlineLevel="1" x14ac:dyDescent="0.25">
      <c r="A11898" t="s">
        <v>6698</v>
      </c>
      <c r="C11898" s="2" t="s">
        <v>12953</v>
      </c>
      <c r="D11898" s="2">
        <v>544</v>
      </c>
      <c r="E11898" s="7">
        <v>1951</v>
      </c>
      <c r="F11898" s="5" t="s">
        <v>1629</v>
      </c>
      <c r="H11898" s="5" t="s">
        <v>1126</v>
      </c>
      <c r="I11898" s="6" t="s">
        <v>20230</v>
      </c>
      <c r="J11898" s="6" t="s">
        <v>7849</v>
      </c>
      <c r="K11898" s="17">
        <v>3</v>
      </c>
      <c r="L11898" s="17" t="s">
        <v>7730</v>
      </c>
      <c r="M11898" s="9">
        <v>0.8</v>
      </c>
      <c r="N11898" s="9"/>
      <c r="O11898" s="21"/>
      <c r="Q11898" s="29"/>
      <c r="U11898" s="17"/>
      <c r="V11898" s="2">
        <v>555</v>
      </c>
      <c r="Y11898" t="str">
        <f t="shared" si="731"/>
        <v/>
      </c>
      <c r="AA11898" t="str">
        <f t="shared" si="732"/>
        <v/>
      </c>
      <c r="AC11898" s="7"/>
      <c r="AD11898" t="s">
        <v>20230</v>
      </c>
      <c r="AE11898">
        <f t="shared" ref="AE11898:AE11929" si="733">COUNTIF(I11898,"*Fuji*")</f>
        <v>0</v>
      </c>
      <c r="AG11898" s="2"/>
      <c r="AH11898" t="s">
        <v>6700</v>
      </c>
      <c r="AI11898" s="7" t="s">
        <v>4610</v>
      </c>
    </row>
    <row r="11899" spans="1:35" ht="11" customHeight="1" outlineLevel="1" x14ac:dyDescent="0.25">
      <c r="A11899" t="s">
        <v>6698</v>
      </c>
      <c r="C11899" s="2" t="s">
        <v>12953</v>
      </c>
      <c r="D11899" s="2">
        <v>545</v>
      </c>
      <c r="E11899" s="7">
        <v>1951</v>
      </c>
      <c r="F11899" s="5" t="s">
        <v>5657</v>
      </c>
      <c r="H11899" s="5" t="s">
        <v>1580</v>
      </c>
      <c r="I11899" s="6" t="s">
        <v>20230</v>
      </c>
      <c r="J11899" s="6" t="s">
        <v>7849</v>
      </c>
      <c r="K11899" s="17">
        <v>3</v>
      </c>
      <c r="L11899" s="17" t="s">
        <v>7730</v>
      </c>
      <c r="M11899" s="9">
        <v>0.4</v>
      </c>
      <c r="N11899" s="9"/>
      <c r="O11899" s="21"/>
      <c r="Q11899" s="29"/>
      <c r="U11899" s="17"/>
      <c r="V11899" s="2">
        <v>556</v>
      </c>
      <c r="Y11899" t="str">
        <f t="shared" si="731"/>
        <v/>
      </c>
      <c r="AA11899" t="str">
        <f t="shared" si="732"/>
        <v/>
      </c>
      <c r="AC11899" s="7"/>
      <c r="AD11899" t="s">
        <v>20230</v>
      </c>
      <c r="AE11899">
        <f t="shared" si="733"/>
        <v>0</v>
      </c>
      <c r="AG11899" s="2"/>
      <c r="AH11899" t="s">
        <v>6700</v>
      </c>
      <c r="AI11899" s="7" t="s">
        <v>4610</v>
      </c>
    </row>
    <row r="11900" spans="1:35" ht="11" customHeight="1" outlineLevel="1" x14ac:dyDescent="0.25">
      <c r="A11900" t="s">
        <v>6698</v>
      </c>
      <c r="C11900" s="2" t="s">
        <v>12953</v>
      </c>
      <c r="D11900" s="2" t="s">
        <v>7850</v>
      </c>
      <c r="E11900" s="7">
        <v>1951</v>
      </c>
      <c r="F11900" s="5" t="s">
        <v>17041</v>
      </c>
      <c r="H11900" s="5" t="s">
        <v>1142</v>
      </c>
      <c r="I11900" s="6" t="s">
        <v>20230</v>
      </c>
      <c r="J11900" s="6" t="s">
        <v>7849</v>
      </c>
      <c r="K11900" s="17">
        <v>3</v>
      </c>
      <c r="L11900" s="17" t="s">
        <v>7730</v>
      </c>
      <c r="M11900" s="9">
        <v>1.5</v>
      </c>
      <c r="N11900" s="9"/>
      <c r="O11900" s="21"/>
      <c r="Q11900" s="29"/>
      <c r="U11900" s="17"/>
      <c r="V11900" s="2" t="s">
        <v>5198</v>
      </c>
      <c r="X11900" t="s">
        <v>7732</v>
      </c>
      <c r="Y11900" t="str">
        <f t="shared" si="731"/>
        <v/>
      </c>
      <c r="AA11900" t="str">
        <f t="shared" si="732"/>
        <v/>
      </c>
      <c r="AC11900" s="7"/>
      <c r="AD11900" t="s">
        <v>20230</v>
      </c>
      <c r="AE11900">
        <f t="shared" si="733"/>
        <v>0</v>
      </c>
      <c r="AG11900" s="2"/>
      <c r="AH11900" t="s">
        <v>6700</v>
      </c>
      <c r="AI11900" s="7" t="s">
        <v>4610</v>
      </c>
    </row>
    <row r="11901" spans="1:35" ht="11" customHeight="1" outlineLevel="1" x14ac:dyDescent="0.25">
      <c r="A11901" t="s">
        <v>6698</v>
      </c>
      <c r="C11901" s="2" t="s">
        <v>12953</v>
      </c>
      <c r="D11901" s="2" t="s">
        <v>7851</v>
      </c>
      <c r="E11901" s="7">
        <v>1951</v>
      </c>
      <c r="F11901" s="5" t="s">
        <v>21855</v>
      </c>
      <c r="H11901" s="5" t="s">
        <v>1126</v>
      </c>
      <c r="I11901" s="6" t="s">
        <v>20230</v>
      </c>
      <c r="J11901" s="6" t="s">
        <v>7849</v>
      </c>
      <c r="K11901" s="17">
        <v>3</v>
      </c>
      <c r="L11901" s="17" t="s">
        <v>7730</v>
      </c>
      <c r="M11901" s="9">
        <v>1</v>
      </c>
      <c r="N11901" s="9"/>
      <c r="O11901" s="21"/>
      <c r="Q11901" s="29"/>
      <c r="U11901" s="17"/>
      <c r="V11901" s="2" t="s">
        <v>112</v>
      </c>
      <c r="X11901" t="s">
        <v>7732</v>
      </c>
      <c r="Y11901" t="str">
        <f t="shared" si="731"/>
        <v/>
      </c>
      <c r="AA11901" t="str">
        <f t="shared" si="732"/>
        <v/>
      </c>
      <c r="AC11901" s="7"/>
      <c r="AD11901" t="s">
        <v>20230</v>
      </c>
      <c r="AE11901">
        <f t="shared" si="733"/>
        <v>0</v>
      </c>
      <c r="AG11901" s="2"/>
      <c r="AH11901" t="s">
        <v>6700</v>
      </c>
      <c r="AI11901" s="7" t="s">
        <v>4610</v>
      </c>
    </row>
    <row r="11902" spans="1:35" ht="11" customHeight="1" outlineLevel="1" x14ac:dyDescent="0.25">
      <c r="A11902" t="s">
        <v>6698</v>
      </c>
      <c r="C11902" s="2" t="s">
        <v>12953</v>
      </c>
      <c r="D11902" s="2" t="s">
        <v>235</v>
      </c>
      <c r="E11902" s="7">
        <v>1951</v>
      </c>
      <c r="F11902" s="5" t="s">
        <v>21856</v>
      </c>
      <c r="H11902" s="5" t="s">
        <v>1580</v>
      </c>
      <c r="I11902" s="6" t="s">
        <v>20230</v>
      </c>
      <c r="J11902" s="6" t="s">
        <v>7849</v>
      </c>
      <c r="K11902" s="17">
        <v>3</v>
      </c>
      <c r="L11902" s="17" t="s">
        <v>7730</v>
      </c>
      <c r="M11902" s="9">
        <v>1</v>
      </c>
      <c r="N11902" s="9"/>
      <c r="O11902" s="21"/>
      <c r="Q11902" s="29"/>
      <c r="U11902" s="17"/>
      <c r="V11902" s="2" t="s">
        <v>2664</v>
      </c>
      <c r="X11902" t="s">
        <v>7732</v>
      </c>
      <c r="Y11902" t="str">
        <f t="shared" si="731"/>
        <v/>
      </c>
      <c r="AA11902" t="str">
        <f t="shared" si="732"/>
        <v/>
      </c>
      <c r="AC11902" s="7"/>
      <c r="AD11902" t="s">
        <v>20230</v>
      </c>
      <c r="AE11902">
        <f t="shared" si="733"/>
        <v>0</v>
      </c>
      <c r="AG11902" s="2"/>
      <c r="AH11902" t="s">
        <v>6700</v>
      </c>
      <c r="AI11902" s="7" t="s">
        <v>4922</v>
      </c>
    </row>
    <row r="11903" spans="1:35" ht="11" customHeight="1" outlineLevel="1" x14ac:dyDescent="0.25">
      <c r="A11903" t="s">
        <v>6698</v>
      </c>
      <c r="C11903" s="2" t="s">
        <v>12953</v>
      </c>
      <c r="D11903" s="2">
        <v>591</v>
      </c>
      <c r="E11903" s="7">
        <v>1954</v>
      </c>
      <c r="F11903" s="5" t="s">
        <v>21857</v>
      </c>
      <c r="H11903" s="5" t="s">
        <v>1126</v>
      </c>
      <c r="I11903" s="6" t="s">
        <v>6699</v>
      </c>
      <c r="J11903" s="6" t="s">
        <v>7852</v>
      </c>
      <c r="K11903" s="17">
        <v>3</v>
      </c>
      <c r="L11903" s="17" t="s">
        <v>7730</v>
      </c>
      <c r="M11903" s="9">
        <v>0.9</v>
      </c>
      <c r="N11903" s="9"/>
      <c r="O11903" s="21"/>
      <c r="Q11903" s="29"/>
      <c r="U11903" s="17"/>
      <c r="V11903" s="2">
        <v>614</v>
      </c>
      <c r="Y11903" t="str">
        <f t="shared" si="731"/>
        <v/>
      </c>
      <c r="AA11903" t="str">
        <f t="shared" si="732"/>
        <v/>
      </c>
      <c r="AC11903" s="7"/>
      <c r="AD11903" t="s">
        <v>6699</v>
      </c>
      <c r="AE11903">
        <f t="shared" si="733"/>
        <v>0</v>
      </c>
      <c r="AG11903" s="2"/>
      <c r="AH11903" t="s">
        <v>6700</v>
      </c>
      <c r="AI11903" s="7" t="s">
        <v>4610</v>
      </c>
    </row>
    <row r="11904" spans="1:35" ht="11" customHeight="1" outlineLevel="1" x14ac:dyDescent="0.25">
      <c r="A11904" t="s">
        <v>6698</v>
      </c>
      <c r="C11904" s="2" t="s">
        <v>12953</v>
      </c>
      <c r="D11904" s="2">
        <v>595</v>
      </c>
      <c r="E11904" s="7">
        <v>1955</v>
      </c>
      <c r="F11904" s="5" t="s">
        <v>5139</v>
      </c>
      <c r="H11904" s="5" t="s">
        <v>4151</v>
      </c>
      <c r="I11904" s="6" t="s">
        <v>6699</v>
      </c>
      <c r="J11904" s="6" t="s">
        <v>7853</v>
      </c>
      <c r="K11904" s="17">
        <v>1</v>
      </c>
      <c r="L11904" s="17" t="s">
        <v>7730</v>
      </c>
      <c r="M11904" s="9">
        <v>2.5</v>
      </c>
      <c r="N11904" s="9"/>
      <c r="O11904" s="21"/>
      <c r="Q11904" s="29"/>
      <c r="U11904" s="17"/>
      <c r="V11904" s="2">
        <v>618</v>
      </c>
      <c r="Y11904" t="str">
        <f t="shared" si="731"/>
        <v/>
      </c>
      <c r="AA11904" t="str">
        <f t="shared" si="732"/>
        <v/>
      </c>
      <c r="AC11904" s="7"/>
      <c r="AD11904" t="s">
        <v>6699</v>
      </c>
      <c r="AE11904">
        <f t="shared" si="733"/>
        <v>0</v>
      </c>
      <c r="AG11904" s="2"/>
      <c r="AH11904" t="s">
        <v>6700</v>
      </c>
      <c r="AI11904" s="7" t="s">
        <v>4610</v>
      </c>
    </row>
    <row r="11905" spans="1:35" ht="11" customHeight="1" outlineLevel="1" x14ac:dyDescent="0.25">
      <c r="A11905" t="s">
        <v>6698</v>
      </c>
      <c r="C11905" s="2" t="s">
        <v>12953</v>
      </c>
      <c r="D11905" s="2">
        <v>596</v>
      </c>
      <c r="E11905" s="7">
        <v>1955</v>
      </c>
      <c r="F11905" s="5" t="s">
        <v>5657</v>
      </c>
      <c r="H11905" s="5" t="s">
        <v>4152</v>
      </c>
      <c r="I11905" s="6" t="s">
        <v>6699</v>
      </c>
      <c r="J11905" s="6" t="s">
        <v>7853</v>
      </c>
      <c r="K11905" s="17">
        <v>1</v>
      </c>
      <c r="L11905" s="17" t="s">
        <v>7730</v>
      </c>
      <c r="M11905" s="9">
        <v>2.5</v>
      </c>
      <c r="N11905" s="9"/>
      <c r="O11905" s="21"/>
      <c r="Q11905" s="29"/>
      <c r="U11905" s="17"/>
      <c r="V11905" s="2">
        <v>619</v>
      </c>
      <c r="Y11905" t="str">
        <f t="shared" si="731"/>
        <v/>
      </c>
      <c r="AA11905" t="str">
        <f t="shared" si="732"/>
        <v/>
      </c>
      <c r="AC11905" s="7"/>
      <c r="AD11905" t="s">
        <v>6699</v>
      </c>
      <c r="AE11905">
        <f t="shared" si="733"/>
        <v>0</v>
      </c>
      <c r="AG11905" s="2"/>
      <c r="AH11905" t="s">
        <v>6700</v>
      </c>
      <c r="AI11905" s="7" t="s">
        <v>4610</v>
      </c>
    </row>
    <row r="11906" spans="1:35" ht="11" customHeight="1" outlineLevel="1" x14ac:dyDescent="0.25">
      <c r="A11906" t="s">
        <v>6698</v>
      </c>
      <c r="C11906" s="2" t="s">
        <v>12953</v>
      </c>
      <c r="D11906" s="2">
        <v>597</v>
      </c>
      <c r="E11906" s="7">
        <v>1955</v>
      </c>
      <c r="F11906" s="5" t="s">
        <v>3421</v>
      </c>
      <c r="H11906" s="5" t="s">
        <v>130</v>
      </c>
      <c r="I11906" s="6" t="s">
        <v>6699</v>
      </c>
      <c r="J11906" s="6" t="s">
        <v>7853</v>
      </c>
      <c r="K11906" s="17">
        <v>1</v>
      </c>
      <c r="L11906" s="17" t="s">
        <v>7730</v>
      </c>
      <c r="M11906" s="9">
        <v>1.6</v>
      </c>
      <c r="N11906" s="9"/>
      <c r="O11906" s="21"/>
      <c r="Q11906" s="29"/>
      <c r="S11906">
        <v>1</v>
      </c>
      <c r="T11906">
        <v>1</v>
      </c>
      <c r="U11906" s="17"/>
      <c r="V11906" s="2">
        <v>620</v>
      </c>
      <c r="Y11906" t="str">
        <f t="shared" si="731"/>
        <v/>
      </c>
      <c r="AA11906" t="str">
        <f t="shared" si="732"/>
        <v/>
      </c>
      <c r="AC11906" s="7"/>
      <c r="AD11906" t="s">
        <v>6699</v>
      </c>
      <c r="AE11906">
        <f t="shared" si="733"/>
        <v>0</v>
      </c>
      <c r="AG11906" s="2"/>
      <c r="AH11906" t="s">
        <v>6700</v>
      </c>
      <c r="AI11906" s="7" t="s">
        <v>4610</v>
      </c>
    </row>
    <row r="11907" spans="1:35" ht="11" customHeight="1" outlineLevel="1" x14ac:dyDescent="0.25">
      <c r="A11907" t="s">
        <v>6698</v>
      </c>
      <c r="C11907" s="2" t="s">
        <v>12953</v>
      </c>
      <c r="D11907" s="2" t="s">
        <v>7854</v>
      </c>
      <c r="E11907" s="7">
        <v>1955</v>
      </c>
      <c r="F11907" s="5" t="s">
        <v>3421</v>
      </c>
      <c r="H11907" s="5" t="s">
        <v>3313</v>
      </c>
      <c r="I11907" s="6" t="s">
        <v>6699</v>
      </c>
      <c r="J11907" s="6" t="s">
        <v>7853</v>
      </c>
      <c r="K11907" s="17">
        <v>1</v>
      </c>
      <c r="L11907" s="17" t="s">
        <v>7730</v>
      </c>
      <c r="M11907" s="9">
        <v>1.8</v>
      </c>
      <c r="N11907" s="9"/>
      <c r="O11907" s="21"/>
      <c r="Q11907" s="29"/>
      <c r="U11907" s="17"/>
      <c r="V11907" s="2" t="s">
        <v>7972</v>
      </c>
      <c r="Y11907" t="str">
        <f t="shared" si="731"/>
        <v/>
      </c>
      <c r="AA11907" t="str">
        <f t="shared" si="732"/>
        <v/>
      </c>
      <c r="AC11907" s="7"/>
      <c r="AD11907" t="s">
        <v>6699</v>
      </c>
      <c r="AE11907">
        <f t="shared" si="733"/>
        <v>0</v>
      </c>
      <c r="AG11907" s="2"/>
      <c r="AH11907" t="s">
        <v>6700</v>
      </c>
      <c r="AI11907" s="7" t="s">
        <v>4922</v>
      </c>
    </row>
    <row r="11908" spans="1:35" ht="11" customHeight="1" outlineLevel="1" x14ac:dyDescent="0.25">
      <c r="A11908" t="s">
        <v>6698</v>
      </c>
      <c r="C11908" s="2" t="s">
        <v>12953</v>
      </c>
      <c r="D11908" s="2">
        <v>642</v>
      </c>
      <c r="E11908" s="7">
        <v>1959</v>
      </c>
      <c r="F11908" s="5" t="s">
        <v>5507</v>
      </c>
      <c r="H11908" s="5" t="s">
        <v>1121</v>
      </c>
      <c r="I11908" s="6" t="s">
        <v>6699</v>
      </c>
      <c r="J11908" s="6" t="s">
        <v>7855</v>
      </c>
      <c r="K11908" s="17">
        <v>3</v>
      </c>
      <c r="L11908" s="17" t="s">
        <v>7730</v>
      </c>
      <c r="M11908" s="9">
        <v>1</v>
      </c>
      <c r="N11908" s="9"/>
      <c r="O11908" s="21"/>
      <c r="Q11908" s="29"/>
      <c r="U11908" s="17"/>
      <c r="V11908" s="2" t="s">
        <v>1860</v>
      </c>
      <c r="Y11908" t="str">
        <f t="shared" si="731"/>
        <v/>
      </c>
      <c r="AA11908" t="str">
        <f t="shared" si="732"/>
        <v/>
      </c>
      <c r="AC11908" s="7"/>
      <c r="AD11908" t="s">
        <v>6699</v>
      </c>
      <c r="AE11908">
        <f t="shared" si="733"/>
        <v>0</v>
      </c>
      <c r="AG11908" s="2"/>
      <c r="AH11908" t="s">
        <v>6700</v>
      </c>
      <c r="AI11908" s="7" t="s">
        <v>4610</v>
      </c>
    </row>
    <row r="11909" spans="1:35" ht="11" customHeight="1" outlineLevel="1" x14ac:dyDescent="0.25">
      <c r="A11909" t="s">
        <v>6698</v>
      </c>
      <c r="C11909" s="2" t="s">
        <v>12953</v>
      </c>
      <c r="D11909" s="2">
        <v>654</v>
      </c>
      <c r="E11909" s="7">
        <v>1960</v>
      </c>
      <c r="F11909" s="5" t="s">
        <v>1629</v>
      </c>
      <c r="H11909" s="5" t="s">
        <v>5398</v>
      </c>
      <c r="I11909" s="6" t="s">
        <v>6699</v>
      </c>
      <c r="J11909" s="6" t="s">
        <v>20213</v>
      </c>
      <c r="K11909" s="17">
        <v>3</v>
      </c>
      <c r="L11909" s="17" t="s">
        <v>7730</v>
      </c>
      <c r="M11909" s="9">
        <v>2</v>
      </c>
      <c r="N11909" s="9"/>
      <c r="O11909" s="21"/>
      <c r="Q11909" s="29"/>
      <c r="U11909" s="17"/>
      <c r="V11909" s="2"/>
      <c r="Y11909" t="str">
        <f t="shared" si="731"/>
        <v/>
      </c>
      <c r="AA11909" t="str">
        <f t="shared" si="732"/>
        <v/>
      </c>
      <c r="AC11909" s="7"/>
      <c r="AD11909" t="s">
        <v>6699</v>
      </c>
      <c r="AE11909">
        <f t="shared" si="733"/>
        <v>0</v>
      </c>
      <c r="AG11909" s="2"/>
      <c r="AH11909" t="s">
        <v>6700</v>
      </c>
      <c r="AI11909" s="7" t="s">
        <v>4610</v>
      </c>
    </row>
    <row r="11910" spans="1:35" ht="11" customHeight="1" outlineLevel="1" x14ac:dyDescent="0.25">
      <c r="A11910" t="s">
        <v>6698</v>
      </c>
      <c r="C11910" s="2" t="s">
        <v>12953</v>
      </c>
      <c r="D11910" s="2">
        <v>655</v>
      </c>
      <c r="E11910" s="7">
        <v>1960</v>
      </c>
      <c r="F11910" s="5" t="s">
        <v>5279</v>
      </c>
      <c r="H11910" s="5" t="s">
        <v>5398</v>
      </c>
      <c r="I11910" s="6" t="s">
        <v>6699</v>
      </c>
      <c r="J11910" s="6" t="s">
        <v>20213</v>
      </c>
      <c r="K11910" s="17">
        <v>3</v>
      </c>
      <c r="L11910" s="17" t="s">
        <v>7730</v>
      </c>
      <c r="M11910" s="9">
        <v>2</v>
      </c>
      <c r="N11910" s="9"/>
      <c r="O11910" s="21"/>
      <c r="Q11910" s="29"/>
      <c r="U11910" s="17"/>
      <c r="V11910" s="2"/>
      <c r="Y11910" t="str">
        <f t="shared" si="731"/>
        <v/>
      </c>
      <c r="AA11910" t="str">
        <f t="shared" si="732"/>
        <v/>
      </c>
      <c r="AC11910" s="7"/>
      <c r="AD11910" t="s">
        <v>6699</v>
      </c>
      <c r="AE11910">
        <f t="shared" si="733"/>
        <v>0</v>
      </c>
      <c r="AG11910" s="2"/>
      <c r="AH11910" t="s">
        <v>6700</v>
      </c>
      <c r="AI11910" s="7" t="s">
        <v>4610</v>
      </c>
    </row>
    <row r="11911" spans="1:35" ht="11" customHeight="1" outlineLevel="1" x14ac:dyDescent="0.25">
      <c r="A11911" t="s">
        <v>6698</v>
      </c>
      <c r="C11911" s="2" t="s">
        <v>12953</v>
      </c>
      <c r="D11911" s="2">
        <v>658</v>
      </c>
      <c r="E11911" s="7">
        <v>1960</v>
      </c>
      <c r="F11911" s="5" t="s">
        <v>1629</v>
      </c>
      <c r="H11911" s="5" t="s">
        <v>5398</v>
      </c>
      <c r="I11911" s="6" t="s">
        <v>7082</v>
      </c>
      <c r="J11911" s="6" t="s">
        <v>20374</v>
      </c>
      <c r="K11911" s="17">
        <v>5</v>
      </c>
      <c r="L11911" s="17" t="s">
        <v>7730</v>
      </c>
      <c r="M11911" s="9">
        <v>1.1499999999999999</v>
      </c>
      <c r="N11911" s="9"/>
      <c r="O11911" s="21"/>
      <c r="Q11911" s="29"/>
      <c r="U11911" s="17"/>
      <c r="V11911" s="2">
        <v>817</v>
      </c>
      <c r="Y11911" t="str">
        <f t="shared" si="731"/>
        <v/>
      </c>
      <c r="AA11911" t="str">
        <f t="shared" si="732"/>
        <v/>
      </c>
      <c r="AC11911" s="7"/>
      <c r="AD11911" t="s">
        <v>7082</v>
      </c>
      <c r="AE11911">
        <f t="shared" si="733"/>
        <v>0</v>
      </c>
      <c r="AG11911" s="2"/>
      <c r="AH11911" t="s">
        <v>6700</v>
      </c>
      <c r="AI11911" s="7" t="s">
        <v>4610</v>
      </c>
    </row>
    <row r="11912" spans="1:35" ht="11" customHeight="1" outlineLevel="1" x14ac:dyDescent="0.25">
      <c r="A11912" t="s">
        <v>6698</v>
      </c>
      <c r="C11912" s="2" t="s">
        <v>12953</v>
      </c>
      <c r="D11912" s="2">
        <v>659</v>
      </c>
      <c r="E11912" s="7">
        <v>1960</v>
      </c>
      <c r="F11912" s="5" t="s">
        <v>5140</v>
      </c>
      <c r="H11912" s="5" t="s">
        <v>5398</v>
      </c>
      <c r="I11912" s="6" t="s">
        <v>7082</v>
      </c>
      <c r="J11912" s="6" t="s">
        <v>20374</v>
      </c>
      <c r="K11912" s="17">
        <v>5</v>
      </c>
      <c r="L11912" s="17" t="s">
        <v>7730</v>
      </c>
      <c r="M11912" s="9">
        <v>1.1499999999999999</v>
      </c>
      <c r="N11912" s="9"/>
      <c r="O11912" s="21"/>
      <c r="Q11912" s="29"/>
      <c r="U11912" s="17"/>
      <c r="V11912" s="2">
        <v>818</v>
      </c>
      <c r="Y11912" t="str">
        <f t="shared" si="731"/>
        <v/>
      </c>
      <c r="AA11912" t="str">
        <f t="shared" si="732"/>
        <v/>
      </c>
      <c r="AC11912" s="7"/>
      <c r="AD11912" t="s">
        <v>7082</v>
      </c>
      <c r="AE11912">
        <f t="shared" si="733"/>
        <v>0</v>
      </c>
      <c r="AG11912" s="2"/>
      <c r="AH11912" t="s">
        <v>6700</v>
      </c>
      <c r="AI11912" s="7" t="s">
        <v>4610</v>
      </c>
    </row>
    <row r="11913" spans="1:35" ht="11" customHeight="1" outlineLevel="1" x14ac:dyDescent="0.25">
      <c r="A11913" t="s">
        <v>6698</v>
      </c>
      <c r="C11913" s="2" t="s">
        <v>12953</v>
      </c>
      <c r="D11913" s="2">
        <v>663</v>
      </c>
      <c r="E11913" s="7">
        <v>1960</v>
      </c>
      <c r="F11913" s="5" t="s">
        <v>21858</v>
      </c>
      <c r="H11913" s="5" t="s">
        <v>5894</v>
      </c>
      <c r="I11913" s="6" t="s">
        <v>6699</v>
      </c>
      <c r="J11913" s="6" t="s">
        <v>7856</v>
      </c>
      <c r="K11913" s="17">
        <v>1</v>
      </c>
      <c r="L11913" s="17" t="s">
        <v>7730</v>
      </c>
      <c r="M11913" s="9">
        <v>0.4</v>
      </c>
      <c r="N11913" s="9"/>
      <c r="O11913" s="21"/>
      <c r="Q11913" s="29"/>
      <c r="U11913" s="17"/>
      <c r="V11913" s="2">
        <v>821</v>
      </c>
      <c r="Y11913" t="str">
        <f t="shared" si="731"/>
        <v/>
      </c>
      <c r="AA11913" t="str">
        <f t="shared" si="732"/>
        <v/>
      </c>
      <c r="AC11913" s="7"/>
      <c r="AD11913" t="s">
        <v>6699</v>
      </c>
      <c r="AE11913">
        <f t="shared" si="733"/>
        <v>0</v>
      </c>
      <c r="AG11913" s="2"/>
      <c r="AH11913" t="s">
        <v>6700</v>
      </c>
      <c r="AI11913" s="7" t="s">
        <v>4610</v>
      </c>
    </row>
    <row r="11914" spans="1:35" ht="11" customHeight="1" outlineLevel="1" x14ac:dyDescent="0.25">
      <c r="A11914" t="s">
        <v>6698</v>
      </c>
      <c r="C11914" s="2" t="s">
        <v>12953</v>
      </c>
      <c r="D11914" s="2">
        <v>716</v>
      </c>
      <c r="E11914" s="7">
        <v>1962</v>
      </c>
      <c r="F11914" s="5" t="s">
        <v>5731</v>
      </c>
      <c r="H11914" s="5" t="s">
        <v>5398</v>
      </c>
      <c r="I11914" s="6" t="s">
        <v>5895</v>
      </c>
      <c r="J11914" s="6" t="s">
        <v>7857</v>
      </c>
      <c r="K11914" s="17">
        <v>1</v>
      </c>
      <c r="L11914" s="17" t="s">
        <v>7730</v>
      </c>
      <c r="M11914" s="9">
        <v>0.6</v>
      </c>
      <c r="N11914" s="9"/>
      <c r="O11914" s="21"/>
      <c r="Q11914" s="29"/>
      <c r="U11914" s="17"/>
      <c r="V11914" s="2">
        <v>868</v>
      </c>
      <c r="Y11914" t="str">
        <f t="shared" si="731"/>
        <v/>
      </c>
      <c r="AA11914" t="str">
        <f t="shared" si="732"/>
        <v/>
      </c>
      <c r="AC11914" s="7"/>
      <c r="AD11914" t="s">
        <v>5895</v>
      </c>
      <c r="AE11914">
        <f t="shared" si="733"/>
        <v>0</v>
      </c>
      <c r="AG11914" s="2"/>
      <c r="AH11914" t="s">
        <v>5896</v>
      </c>
      <c r="AI11914" s="7" t="s">
        <v>4610</v>
      </c>
    </row>
    <row r="11915" spans="1:35" ht="11" customHeight="1" outlineLevel="1" x14ac:dyDescent="0.25">
      <c r="A11915" t="s">
        <v>6698</v>
      </c>
      <c r="C11915" s="2" t="s">
        <v>12953</v>
      </c>
      <c r="D11915" s="2">
        <v>717</v>
      </c>
      <c r="E11915" s="7">
        <v>1962</v>
      </c>
      <c r="F11915" s="5" t="s">
        <v>6121</v>
      </c>
      <c r="H11915" s="5" t="s">
        <v>5398</v>
      </c>
      <c r="I11915" s="6" t="s">
        <v>5895</v>
      </c>
      <c r="J11915" s="6" t="s">
        <v>7857</v>
      </c>
      <c r="K11915" s="17">
        <v>1</v>
      </c>
      <c r="L11915" s="17" t="s">
        <v>7730</v>
      </c>
      <c r="M11915" s="9">
        <v>0.6</v>
      </c>
      <c r="N11915" s="9"/>
      <c r="O11915" s="21"/>
      <c r="Q11915" s="29"/>
      <c r="U11915" s="17"/>
      <c r="V11915" s="2">
        <v>869</v>
      </c>
      <c r="Y11915" t="str">
        <f t="shared" si="731"/>
        <v/>
      </c>
      <c r="AA11915" t="str">
        <f t="shared" si="732"/>
        <v/>
      </c>
      <c r="AC11915" s="7"/>
      <c r="AD11915" t="s">
        <v>5895</v>
      </c>
      <c r="AE11915">
        <f t="shared" si="733"/>
        <v>0</v>
      </c>
      <c r="AG11915" s="2"/>
      <c r="AH11915" t="s">
        <v>5896</v>
      </c>
      <c r="AI11915" s="7" t="s">
        <v>4610</v>
      </c>
    </row>
    <row r="11916" spans="1:35" ht="11" customHeight="1" outlineLevel="1" x14ac:dyDescent="0.25">
      <c r="A11916" t="s">
        <v>6698</v>
      </c>
      <c r="C11916" s="2" t="s">
        <v>12953</v>
      </c>
      <c r="D11916" s="2">
        <v>718</v>
      </c>
      <c r="E11916" s="7">
        <v>1962</v>
      </c>
      <c r="F11916" s="5" t="s">
        <v>5897</v>
      </c>
      <c r="H11916" s="5" t="s">
        <v>5398</v>
      </c>
      <c r="I11916" s="6" t="s">
        <v>5895</v>
      </c>
      <c r="J11916" s="6" t="s">
        <v>7857</v>
      </c>
      <c r="K11916" s="17">
        <v>1</v>
      </c>
      <c r="L11916" s="17" t="s">
        <v>7730</v>
      </c>
      <c r="M11916" s="9">
        <v>0.6</v>
      </c>
      <c r="N11916" s="9"/>
      <c r="O11916" s="21"/>
      <c r="Q11916" s="29"/>
      <c r="U11916" s="17"/>
      <c r="V11916" s="2">
        <v>870</v>
      </c>
      <c r="Y11916" t="str">
        <f t="shared" si="731"/>
        <v/>
      </c>
      <c r="AA11916" t="str">
        <f t="shared" si="732"/>
        <v/>
      </c>
      <c r="AC11916" s="7"/>
      <c r="AD11916" t="s">
        <v>5895</v>
      </c>
      <c r="AE11916">
        <f t="shared" si="733"/>
        <v>0</v>
      </c>
      <c r="AG11916" s="2"/>
      <c r="AH11916" t="s">
        <v>5896</v>
      </c>
      <c r="AI11916" s="7" t="s">
        <v>4610</v>
      </c>
    </row>
    <row r="11917" spans="1:35" ht="11" customHeight="1" outlineLevel="1" x14ac:dyDescent="0.25">
      <c r="A11917" t="s">
        <v>6698</v>
      </c>
      <c r="C11917" s="2" t="s">
        <v>12953</v>
      </c>
      <c r="D11917" s="2">
        <v>810</v>
      </c>
      <c r="E11917" s="7">
        <v>1966</v>
      </c>
      <c r="F11917" s="5" t="s">
        <v>5731</v>
      </c>
      <c r="H11917" s="5" t="s">
        <v>5398</v>
      </c>
      <c r="I11917" s="6" t="s">
        <v>6699</v>
      </c>
      <c r="J11917" s="6" t="s">
        <v>7860</v>
      </c>
      <c r="K11917" s="17">
        <v>4</v>
      </c>
      <c r="L11917" s="17" t="s">
        <v>7730</v>
      </c>
      <c r="M11917" s="9">
        <v>1.5</v>
      </c>
      <c r="N11917" s="9"/>
      <c r="O11917" s="21"/>
      <c r="Q11917" s="29"/>
      <c r="U11917" s="17"/>
      <c r="V11917" s="2"/>
      <c r="Y11917" t="str">
        <f t="shared" si="731"/>
        <v/>
      </c>
      <c r="AA11917" t="str">
        <f t="shared" si="732"/>
        <v/>
      </c>
      <c r="AC11917" s="7"/>
      <c r="AD11917" t="s">
        <v>6699</v>
      </c>
      <c r="AE11917">
        <f t="shared" si="733"/>
        <v>0</v>
      </c>
      <c r="AG11917" s="2"/>
      <c r="AI11917" s="7"/>
    </row>
    <row r="11918" spans="1:35" ht="11" customHeight="1" outlineLevel="1" x14ac:dyDescent="0.25">
      <c r="A11918" t="s">
        <v>6698</v>
      </c>
      <c r="C11918" s="2" t="s">
        <v>12953</v>
      </c>
      <c r="D11918" s="2">
        <v>812</v>
      </c>
      <c r="E11918" s="7">
        <v>1966</v>
      </c>
      <c r="F11918" s="5" t="s">
        <v>5897</v>
      </c>
      <c r="H11918" s="5" t="s">
        <v>5398</v>
      </c>
      <c r="I11918" s="6" t="s">
        <v>6699</v>
      </c>
      <c r="J11918" s="6" t="s">
        <v>7860</v>
      </c>
      <c r="K11918" s="17">
        <v>3</v>
      </c>
      <c r="L11918" s="17" t="s">
        <v>20076</v>
      </c>
      <c r="M11918" s="9"/>
      <c r="N11918" s="9"/>
      <c r="O11918" s="21"/>
      <c r="Q11918" s="29"/>
      <c r="U11918" s="17"/>
      <c r="V11918" s="2"/>
      <c r="Y11918" t="str">
        <f t="shared" si="731"/>
        <v/>
      </c>
      <c r="AA11918" t="str">
        <f t="shared" si="732"/>
        <v/>
      </c>
      <c r="AC11918" s="7"/>
      <c r="AD11918" t="s">
        <v>21132</v>
      </c>
      <c r="AE11918">
        <f t="shared" si="733"/>
        <v>0</v>
      </c>
      <c r="AG11918" s="2"/>
      <c r="AI11918" s="7"/>
    </row>
    <row r="11919" spans="1:35" ht="11" customHeight="1" outlineLevel="1" x14ac:dyDescent="0.25">
      <c r="A11919" t="s">
        <v>6698</v>
      </c>
      <c r="C11919" s="2" t="s">
        <v>12953</v>
      </c>
      <c r="D11919" s="2" t="s">
        <v>20484</v>
      </c>
      <c r="E11919" s="7">
        <v>1966</v>
      </c>
      <c r="F11919" s="5" t="s">
        <v>15930</v>
      </c>
      <c r="H11919" s="5" t="s">
        <v>5398</v>
      </c>
      <c r="I11919" s="6" t="s">
        <v>6699</v>
      </c>
      <c r="J11919" s="6" t="s">
        <v>7860</v>
      </c>
      <c r="K11919" s="17">
        <v>3</v>
      </c>
      <c r="L11919" s="17" t="s">
        <v>7730</v>
      </c>
      <c r="M11919" s="9">
        <v>1.9</v>
      </c>
      <c r="N11919" s="9"/>
      <c r="O11919" s="21"/>
      <c r="Q11919" s="29"/>
      <c r="U11919" s="17"/>
      <c r="V11919" s="2"/>
      <c r="Y11919" t="str">
        <f t="shared" si="731"/>
        <v/>
      </c>
      <c r="AA11919">
        <f t="shared" si="732"/>
        <v>1</v>
      </c>
      <c r="AC11919" s="7"/>
      <c r="AD11919" t="s">
        <v>6699</v>
      </c>
      <c r="AE11919">
        <f t="shared" si="733"/>
        <v>0</v>
      </c>
      <c r="AG11919" s="2"/>
      <c r="AI11919" s="7"/>
    </row>
    <row r="11920" spans="1:35" ht="11" customHeight="1" outlineLevel="1" x14ac:dyDescent="0.25">
      <c r="A11920" t="s">
        <v>6698</v>
      </c>
      <c r="C11920" s="2" t="s">
        <v>12953</v>
      </c>
      <c r="D11920" s="2">
        <v>834</v>
      </c>
      <c r="E11920" s="7">
        <v>1967</v>
      </c>
      <c r="F11920" s="5" t="s">
        <v>5897</v>
      </c>
      <c r="H11920" s="5" t="s">
        <v>5398</v>
      </c>
      <c r="I11920" s="6" t="s">
        <v>5895</v>
      </c>
      <c r="J11920" s="6" t="s">
        <v>7859</v>
      </c>
      <c r="K11920" s="17">
        <v>1</v>
      </c>
      <c r="L11920" s="17" t="s">
        <v>7730</v>
      </c>
      <c r="M11920" s="9">
        <v>1.4</v>
      </c>
      <c r="N11920" s="9"/>
      <c r="O11920" s="21"/>
      <c r="Q11920" s="29"/>
      <c r="S11920">
        <v>1</v>
      </c>
      <c r="T11920">
        <v>1</v>
      </c>
      <c r="U11920" s="17"/>
      <c r="V11920" s="2" t="s">
        <v>197</v>
      </c>
      <c r="Y11920" t="str">
        <f t="shared" si="731"/>
        <v/>
      </c>
      <c r="AA11920" t="str">
        <f t="shared" si="732"/>
        <v/>
      </c>
      <c r="AC11920" s="7"/>
      <c r="AD11920" t="s">
        <v>5895</v>
      </c>
      <c r="AE11920">
        <f t="shared" si="733"/>
        <v>0</v>
      </c>
      <c r="AG11920" s="2"/>
      <c r="AH11920" t="s">
        <v>5896</v>
      </c>
      <c r="AI11920" s="7" t="s">
        <v>4610</v>
      </c>
    </row>
    <row r="11921" spans="1:35" ht="11" customHeight="1" outlineLevel="1" x14ac:dyDescent="0.25">
      <c r="A11921" t="s">
        <v>6698</v>
      </c>
      <c r="C11921" s="2" t="s">
        <v>12953</v>
      </c>
      <c r="D11921" s="2" t="s">
        <v>8675</v>
      </c>
      <c r="E11921" s="7">
        <v>1967</v>
      </c>
      <c r="F11921" s="8" t="s">
        <v>22238</v>
      </c>
      <c r="H11921" s="5" t="s">
        <v>5398</v>
      </c>
      <c r="I11921" s="6" t="s">
        <v>5895</v>
      </c>
      <c r="J11921" s="6" t="s">
        <v>7859</v>
      </c>
      <c r="K11921" s="17">
        <v>1</v>
      </c>
      <c r="L11921" s="17" t="s">
        <v>7730</v>
      </c>
      <c r="M11921" s="9">
        <v>4</v>
      </c>
      <c r="N11921" s="9"/>
      <c r="O11921" s="21"/>
      <c r="Q11921" s="29"/>
      <c r="U11921" s="17"/>
      <c r="V11921" s="2"/>
      <c r="X11921" t="s">
        <v>7732</v>
      </c>
      <c r="Y11921">
        <f t="shared" si="731"/>
        <v>1</v>
      </c>
      <c r="Z11921">
        <v>1</v>
      </c>
      <c r="AA11921" t="str">
        <f t="shared" si="732"/>
        <v/>
      </c>
      <c r="AC11921" s="7"/>
      <c r="AD11921" t="s">
        <v>5895</v>
      </c>
      <c r="AE11921">
        <f t="shared" si="733"/>
        <v>0</v>
      </c>
      <c r="AG11921" s="2"/>
      <c r="AH11921" t="s">
        <v>8676</v>
      </c>
      <c r="AI11921" s="7" t="s">
        <v>4610</v>
      </c>
    </row>
    <row r="11922" spans="1:35" ht="11" customHeight="1" outlineLevel="1" x14ac:dyDescent="0.25">
      <c r="A11922" t="s">
        <v>6698</v>
      </c>
      <c r="C11922" s="2" t="s">
        <v>12953</v>
      </c>
      <c r="D11922" s="2">
        <v>837</v>
      </c>
      <c r="E11922" s="7">
        <v>1967</v>
      </c>
      <c r="F11922" s="5" t="s">
        <v>6121</v>
      </c>
      <c r="H11922" s="5" t="s">
        <v>5398</v>
      </c>
      <c r="I11922" s="6" t="s">
        <v>6699</v>
      </c>
      <c r="J11922" s="6" t="s">
        <v>7078</v>
      </c>
      <c r="K11922" s="17">
        <v>1</v>
      </c>
      <c r="L11922" s="17" t="s">
        <v>7730</v>
      </c>
      <c r="M11922" s="9">
        <v>0.25</v>
      </c>
      <c r="N11922" s="9"/>
      <c r="O11922" s="21"/>
      <c r="Q11922" s="29"/>
      <c r="U11922" s="17"/>
      <c r="V11922" s="2">
        <v>976</v>
      </c>
      <c r="Y11922" t="str">
        <f t="shared" si="731"/>
        <v/>
      </c>
      <c r="AA11922" t="str">
        <f t="shared" si="732"/>
        <v/>
      </c>
      <c r="AC11922" s="7"/>
      <c r="AD11922" t="s">
        <v>6699</v>
      </c>
      <c r="AE11922">
        <f t="shared" si="733"/>
        <v>0</v>
      </c>
      <c r="AG11922" s="2"/>
      <c r="AH11922" t="s">
        <v>6700</v>
      </c>
      <c r="AI11922" s="7" t="s">
        <v>4610</v>
      </c>
    </row>
    <row r="11923" spans="1:35" ht="11" customHeight="1" outlineLevel="1" x14ac:dyDescent="0.25">
      <c r="A11923" t="s">
        <v>6698</v>
      </c>
      <c r="C11923" s="2" t="s">
        <v>12953</v>
      </c>
      <c r="D11923" s="2">
        <v>838</v>
      </c>
      <c r="E11923" s="7">
        <v>1967</v>
      </c>
      <c r="F11923" s="5" t="s">
        <v>5898</v>
      </c>
      <c r="H11923" s="5" t="s">
        <v>5398</v>
      </c>
      <c r="I11923" s="6" t="s">
        <v>6699</v>
      </c>
      <c r="J11923" s="6" t="s">
        <v>7078</v>
      </c>
      <c r="K11923" s="17">
        <v>1</v>
      </c>
      <c r="L11923" s="17" t="s">
        <v>7730</v>
      </c>
      <c r="M11923" s="9">
        <v>0.25</v>
      </c>
      <c r="N11923" s="9"/>
      <c r="O11923" s="21"/>
      <c r="Q11923" s="29"/>
      <c r="S11923">
        <v>1</v>
      </c>
      <c r="T11923">
        <v>1</v>
      </c>
      <c r="U11923" s="17"/>
      <c r="V11923" s="2">
        <v>977</v>
      </c>
      <c r="Y11923" t="str">
        <f t="shared" si="731"/>
        <v/>
      </c>
      <c r="AA11923" t="str">
        <f t="shared" si="732"/>
        <v/>
      </c>
      <c r="AC11923" s="7"/>
      <c r="AD11923" t="s">
        <v>6699</v>
      </c>
      <c r="AE11923">
        <f t="shared" si="733"/>
        <v>0</v>
      </c>
      <c r="AG11923" s="2"/>
      <c r="AH11923" t="s">
        <v>6700</v>
      </c>
      <c r="AI11923" s="7" t="s">
        <v>4610</v>
      </c>
    </row>
    <row r="11924" spans="1:35" ht="11" customHeight="1" outlineLevel="1" x14ac:dyDescent="0.25">
      <c r="A11924" t="s">
        <v>6698</v>
      </c>
      <c r="C11924" s="2" t="s">
        <v>12953</v>
      </c>
      <c r="D11924" s="2">
        <v>851</v>
      </c>
      <c r="E11924" s="7">
        <v>1968</v>
      </c>
      <c r="F11924" s="5" t="s">
        <v>5897</v>
      </c>
      <c r="H11924" s="5" t="s">
        <v>5398</v>
      </c>
      <c r="I11924" s="6" t="s">
        <v>5895</v>
      </c>
      <c r="J11924" s="6" t="s">
        <v>7858</v>
      </c>
      <c r="K11924" s="17">
        <v>1</v>
      </c>
      <c r="L11924" s="17" t="s">
        <v>7730</v>
      </c>
      <c r="M11924" s="9">
        <v>1.6</v>
      </c>
      <c r="N11924" s="9"/>
      <c r="O11924" s="21"/>
      <c r="Q11924" s="29"/>
      <c r="U11924" s="17"/>
      <c r="V11924" s="2" t="s">
        <v>198</v>
      </c>
      <c r="Y11924" t="str">
        <f t="shared" si="731"/>
        <v/>
      </c>
      <c r="AA11924" t="str">
        <f t="shared" si="732"/>
        <v/>
      </c>
      <c r="AC11924" s="7"/>
      <c r="AD11924" t="s">
        <v>5895</v>
      </c>
      <c r="AE11924">
        <f t="shared" si="733"/>
        <v>0</v>
      </c>
      <c r="AG11924" s="2"/>
      <c r="AH11924" t="s">
        <v>5896</v>
      </c>
      <c r="AI11924" s="7" t="s">
        <v>4610</v>
      </c>
    </row>
    <row r="11925" spans="1:35" ht="11" customHeight="1" outlineLevel="1" x14ac:dyDescent="0.25">
      <c r="A11925" t="s">
        <v>6698</v>
      </c>
      <c r="C11925" s="2" t="s">
        <v>12953</v>
      </c>
      <c r="D11925" s="2" t="s">
        <v>8677</v>
      </c>
      <c r="E11925" s="7">
        <v>1968</v>
      </c>
      <c r="F11925" s="8" t="s">
        <v>22238</v>
      </c>
      <c r="H11925" s="5" t="s">
        <v>5398</v>
      </c>
      <c r="I11925" s="6" t="s">
        <v>5895</v>
      </c>
      <c r="J11925" s="6" t="s">
        <v>7858</v>
      </c>
      <c r="K11925" s="17">
        <v>1</v>
      </c>
      <c r="L11925" s="17" t="s">
        <v>7730</v>
      </c>
      <c r="M11925" s="9">
        <v>2.8</v>
      </c>
      <c r="N11925" s="9"/>
      <c r="O11925" s="21"/>
      <c r="Q11925" s="29"/>
      <c r="U11925" s="17"/>
      <c r="V11925" s="2"/>
      <c r="X11925" t="s">
        <v>7732</v>
      </c>
      <c r="Y11925">
        <f t="shared" si="731"/>
        <v>1</v>
      </c>
      <c r="Z11925">
        <v>1</v>
      </c>
      <c r="AA11925" t="str">
        <f t="shared" si="732"/>
        <v/>
      </c>
      <c r="AC11925" s="7"/>
      <c r="AD11925" t="s">
        <v>5895</v>
      </c>
      <c r="AE11925">
        <f t="shared" si="733"/>
        <v>0</v>
      </c>
      <c r="AG11925" s="2"/>
      <c r="AH11925" t="s">
        <v>8676</v>
      </c>
      <c r="AI11925" s="7" t="s">
        <v>4610</v>
      </c>
    </row>
    <row r="11926" spans="1:35" ht="11" customHeight="1" outlineLevel="1" x14ac:dyDescent="0.25">
      <c r="A11926" t="s">
        <v>6698</v>
      </c>
      <c r="C11926" s="2" t="s">
        <v>12953</v>
      </c>
      <c r="D11926" s="2">
        <v>855</v>
      </c>
      <c r="E11926" s="7">
        <v>1968</v>
      </c>
      <c r="F11926" s="5" t="s">
        <v>6121</v>
      </c>
      <c r="H11926" s="5" t="s">
        <v>5398</v>
      </c>
      <c r="I11926" s="6" t="s">
        <v>6699</v>
      </c>
      <c r="J11926" s="6" t="s">
        <v>7079</v>
      </c>
      <c r="K11926" s="17">
        <v>3</v>
      </c>
      <c r="L11926" s="17" t="s">
        <v>7730</v>
      </c>
      <c r="M11926" s="9">
        <v>0.6</v>
      </c>
      <c r="N11926" s="9"/>
      <c r="O11926" s="21"/>
      <c r="Q11926" s="29"/>
      <c r="U11926" s="17"/>
      <c r="V11926" s="2" t="s">
        <v>6866</v>
      </c>
      <c r="Y11926" t="str">
        <f t="shared" si="731"/>
        <v/>
      </c>
      <c r="AA11926" t="str">
        <f t="shared" si="732"/>
        <v/>
      </c>
      <c r="AC11926" s="7"/>
      <c r="AD11926" t="s">
        <v>6699</v>
      </c>
      <c r="AE11926">
        <f t="shared" si="733"/>
        <v>0</v>
      </c>
      <c r="AG11926" s="2"/>
      <c r="AH11926" t="s">
        <v>6700</v>
      </c>
      <c r="AI11926" s="7" t="s">
        <v>4610</v>
      </c>
    </row>
    <row r="11927" spans="1:35" ht="11" customHeight="1" outlineLevel="1" x14ac:dyDescent="0.25">
      <c r="A11927" t="s">
        <v>6698</v>
      </c>
      <c r="C11927" s="2" t="s">
        <v>12953</v>
      </c>
      <c r="D11927" s="2">
        <v>856</v>
      </c>
      <c r="E11927" s="7">
        <v>1968</v>
      </c>
      <c r="F11927" s="5" t="s">
        <v>5898</v>
      </c>
      <c r="H11927" s="5" t="s">
        <v>5398</v>
      </c>
      <c r="I11927" s="6" t="s">
        <v>6699</v>
      </c>
      <c r="J11927" s="6" t="s">
        <v>7079</v>
      </c>
      <c r="K11927" s="17">
        <v>3</v>
      </c>
      <c r="L11927" s="17" t="s">
        <v>7730</v>
      </c>
      <c r="M11927" s="9">
        <v>0.6</v>
      </c>
      <c r="N11927" s="9"/>
      <c r="O11927" s="21"/>
      <c r="Q11927" s="29"/>
      <c r="U11927" s="17"/>
      <c r="V11927" s="2" t="s">
        <v>6866</v>
      </c>
      <c r="Y11927" t="str">
        <f t="shared" si="731"/>
        <v/>
      </c>
      <c r="AA11927" t="str">
        <f t="shared" si="732"/>
        <v/>
      </c>
      <c r="AC11927" s="7"/>
      <c r="AD11927" t="s">
        <v>6699</v>
      </c>
      <c r="AE11927">
        <f t="shared" si="733"/>
        <v>0</v>
      </c>
      <c r="AG11927" s="2"/>
      <c r="AH11927" t="s">
        <v>6700</v>
      </c>
      <c r="AI11927" s="7" t="s">
        <v>4610</v>
      </c>
    </row>
    <row r="11928" spans="1:35" ht="11" customHeight="1" outlineLevel="1" x14ac:dyDescent="0.25">
      <c r="A11928" t="s">
        <v>6698</v>
      </c>
      <c r="C11928" s="2" t="s">
        <v>12953</v>
      </c>
      <c r="D11928" s="2">
        <v>857</v>
      </c>
      <c r="E11928" s="7">
        <v>1968</v>
      </c>
      <c r="F11928" s="5" t="s">
        <v>5897</v>
      </c>
      <c r="H11928" s="5" t="s">
        <v>5398</v>
      </c>
      <c r="I11928" s="6" t="s">
        <v>6699</v>
      </c>
      <c r="J11928" s="6" t="s">
        <v>7079</v>
      </c>
      <c r="K11928" s="17">
        <v>3</v>
      </c>
      <c r="L11928" s="17" t="s">
        <v>7730</v>
      </c>
      <c r="M11928" s="9">
        <v>0.6</v>
      </c>
      <c r="N11928" s="9"/>
      <c r="O11928" s="21"/>
      <c r="Q11928" s="29"/>
      <c r="U11928" s="17"/>
      <c r="V11928" s="2" t="s">
        <v>6866</v>
      </c>
      <c r="Y11928" t="str">
        <f t="shared" si="731"/>
        <v/>
      </c>
      <c r="AA11928" t="str">
        <f t="shared" si="732"/>
        <v/>
      </c>
      <c r="AC11928" s="7"/>
      <c r="AD11928" t="s">
        <v>6699</v>
      </c>
      <c r="AE11928">
        <f t="shared" si="733"/>
        <v>0</v>
      </c>
      <c r="AG11928" s="2"/>
      <c r="AH11928" t="s">
        <v>6700</v>
      </c>
      <c r="AI11928" s="7" t="s">
        <v>4610</v>
      </c>
    </row>
    <row r="11929" spans="1:35" ht="11" customHeight="1" outlineLevel="1" x14ac:dyDescent="0.25">
      <c r="A11929" t="s">
        <v>6698</v>
      </c>
      <c r="C11929" s="2" t="s">
        <v>12953</v>
      </c>
      <c r="D11929" s="2">
        <v>888</v>
      </c>
      <c r="E11929" s="7">
        <v>1969</v>
      </c>
      <c r="F11929" s="5" t="s">
        <v>6121</v>
      </c>
      <c r="H11929" s="5" t="s">
        <v>5398</v>
      </c>
      <c r="I11929" s="6" t="s">
        <v>6699</v>
      </c>
      <c r="J11929" s="6" t="s">
        <v>7080</v>
      </c>
      <c r="K11929" s="17">
        <v>1</v>
      </c>
      <c r="L11929" s="17" t="s">
        <v>7730</v>
      </c>
      <c r="M11929" s="9">
        <v>1.4</v>
      </c>
      <c r="N11929" s="9"/>
      <c r="O11929" s="21"/>
      <c r="Q11929" s="29"/>
      <c r="U11929" s="17"/>
      <c r="V11929" s="2">
        <v>1023</v>
      </c>
      <c r="Y11929" t="str">
        <f t="shared" si="731"/>
        <v/>
      </c>
      <c r="AA11929" t="str">
        <f t="shared" si="732"/>
        <v/>
      </c>
      <c r="AC11929" s="7"/>
      <c r="AD11929" t="s">
        <v>6699</v>
      </c>
      <c r="AE11929">
        <f t="shared" si="733"/>
        <v>0</v>
      </c>
      <c r="AG11929" s="2"/>
      <c r="AH11929" t="s">
        <v>6700</v>
      </c>
      <c r="AI11929" s="7" t="s">
        <v>4610</v>
      </c>
    </row>
    <row r="11930" spans="1:35" ht="11" customHeight="1" outlineLevel="1" x14ac:dyDescent="0.25">
      <c r="A11930" t="s">
        <v>6698</v>
      </c>
      <c r="C11930" s="2" t="s">
        <v>12953</v>
      </c>
      <c r="D11930" s="2">
        <v>889</v>
      </c>
      <c r="E11930" s="7">
        <v>1969</v>
      </c>
      <c r="F11930" s="5" t="s">
        <v>5898</v>
      </c>
      <c r="H11930" s="5" t="s">
        <v>5398</v>
      </c>
      <c r="I11930" s="6" t="s">
        <v>6699</v>
      </c>
      <c r="J11930" s="6" t="s">
        <v>7080</v>
      </c>
      <c r="K11930" s="17">
        <v>1</v>
      </c>
      <c r="L11930" s="17" t="s">
        <v>7730</v>
      </c>
      <c r="M11930" s="9">
        <v>1.4</v>
      </c>
      <c r="N11930" s="9"/>
      <c r="O11930" s="21"/>
      <c r="Q11930" s="29"/>
      <c r="U11930" s="17"/>
      <c r="V11930" s="2">
        <v>1024</v>
      </c>
      <c r="Y11930" t="str">
        <f t="shared" si="731"/>
        <v/>
      </c>
      <c r="AA11930" t="str">
        <f t="shared" si="732"/>
        <v/>
      </c>
      <c r="AC11930" s="7"/>
      <c r="AD11930" t="s">
        <v>6699</v>
      </c>
      <c r="AE11930">
        <f t="shared" ref="AE11930:AE11961" si="734">COUNTIF(I11930,"*Fuji*")</f>
        <v>0</v>
      </c>
      <c r="AG11930" s="2"/>
      <c r="AH11930" t="s">
        <v>6700</v>
      </c>
      <c r="AI11930" s="7" t="s">
        <v>4610</v>
      </c>
    </row>
    <row r="11931" spans="1:35" ht="11" customHeight="1" outlineLevel="1" x14ac:dyDescent="0.25">
      <c r="A11931" t="s">
        <v>6698</v>
      </c>
      <c r="C11931" s="2" t="s">
        <v>12953</v>
      </c>
      <c r="D11931" s="2">
        <v>890</v>
      </c>
      <c r="E11931" s="7">
        <v>1969</v>
      </c>
      <c r="F11931" s="5" t="s">
        <v>5899</v>
      </c>
      <c r="H11931" s="5" t="s">
        <v>5398</v>
      </c>
      <c r="I11931" s="6" t="s">
        <v>6699</v>
      </c>
      <c r="J11931" s="6" t="s">
        <v>7080</v>
      </c>
      <c r="K11931" s="17">
        <v>1</v>
      </c>
      <c r="L11931" s="17" t="s">
        <v>7730</v>
      </c>
      <c r="M11931" s="9">
        <v>1.4</v>
      </c>
      <c r="N11931" s="9"/>
      <c r="O11931" s="21"/>
      <c r="Q11931" s="29"/>
      <c r="U11931" s="17"/>
      <c r="V11931" s="2">
        <v>1025</v>
      </c>
      <c r="Y11931" t="str">
        <f t="shared" si="731"/>
        <v/>
      </c>
      <c r="AA11931" t="str">
        <f t="shared" si="732"/>
        <v/>
      </c>
      <c r="AC11931" s="7"/>
      <c r="AD11931" t="s">
        <v>6699</v>
      </c>
      <c r="AE11931">
        <f t="shared" si="734"/>
        <v>0</v>
      </c>
      <c r="AG11931" s="2"/>
      <c r="AH11931" t="s">
        <v>6700</v>
      </c>
      <c r="AI11931" s="7" t="s">
        <v>4610</v>
      </c>
    </row>
    <row r="11932" spans="1:35" ht="11" customHeight="1" outlineLevel="1" x14ac:dyDescent="0.25">
      <c r="A11932" t="s">
        <v>6698</v>
      </c>
      <c r="C11932" s="2" t="s">
        <v>12953</v>
      </c>
      <c r="D11932" s="2">
        <v>927</v>
      </c>
      <c r="E11932" s="7">
        <v>1970</v>
      </c>
      <c r="F11932" s="5" t="s">
        <v>6121</v>
      </c>
      <c r="H11932" s="5" t="s">
        <v>5398</v>
      </c>
      <c r="I11932" s="6" t="s">
        <v>5825</v>
      </c>
      <c r="J11932" s="6" t="s">
        <v>7081</v>
      </c>
      <c r="K11932" s="17">
        <v>3</v>
      </c>
      <c r="L11932" s="17" t="s">
        <v>7730</v>
      </c>
      <c r="M11932" s="9">
        <v>0.6</v>
      </c>
      <c r="N11932" s="9"/>
      <c r="O11932" s="21"/>
      <c r="Q11932" s="29"/>
      <c r="U11932" s="17"/>
      <c r="V11932" s="2">
        <v>1059</v>
      </c>
      <c r="Y11932" t="str">
        <f t="shared" si="731"/>
        <v/>
      </c>
      <c r="AA11932" t="str">
        <f t="shared" si="732"/>
        <v/>
      </c>
      <c r="AC11932" s="7"/>
      <c r="AD11932" t="s">
        <v>5825</v>
      </c>
      <c r="AE11932">
        <f t="shared" si="734"/>
        <v>0</v>
      </c>
      <c r="AG11932" s="2"/>
      <c r="AH11932" t="s">
        <v>6700</v>
      </c>
      <c r="AI11932" s="7" t="s">
        <v>4610</v>
      </c>
    </row>
    <row r="11933" spans="1:35" ht="11" customHeight="1" outlineLevel="1" x14ac:dyDescent="0.25">
      <c r="A11933" t="s">
        <v>6698</v>
      </c>
      <c r="C11933" s="2" t="s">
        <v>12953</v>
      </c>
      <c r="D11933" s="2">
        <v>928</v>
      </c>
      <c r="E11933" s="7">
        <v>1970</v>
      </c>
      <c r="F11933" s="5" t="s">
        <v>5722</v>
      </c>
      <c r="H11933" s="5" t="s">
        <v>5398</v>
      </c>
      <c r="I11933" s="6" t="s">
        <v>6699</v>
      </c>
      <c r="J11933" s="6" t="s">
        <v>7081</v>
      </c>
      <c r="K11933" s="17">
        <v>3</v>
      </c>
      <c r="L11933" s="17" t="s">
        <v>7730</v>
      </c>
      <c r="M11933" s="9">
        <v>0.6</v>
      </c>
      <c r="N11933" s="9"/>
      <c r="O11933" s="21"/>
      <c r="Q11933" s="29"/>
      <c r="U11933" s="17"/>
      <c r="V11933" s="2">
        <v>1060</v>
      </c>
      <c r="Y11933" t="str">
        <f t="shared" si="731"/>
        <v/>
      </c>
      <c r="AA11933" t="str">
        <f t="shared" si="732"/>
        <v/>
      </c>
      <c r="AC11933" s="7"/>
      <c r="AD11933" t="s">
        <v>6699</v>
      </c>
      <c r="AE11933">
        <f t="shared" si="734"/>
        <v>0</v>
      </c>
      <c r="AG11933" s="2"/>
      <c r="AH11933" t="s">
        <v>6700</v>
      </c>
      <c r="AI11933" s="7" t="s">
        <v>4610</v>
      </c>
    </row>
    <row r="11934" spans="1:35" ht="11" customHeight="1" outlineLevel="1" x14ac:dyDescent="0.25">
      <c r="A11934" t="s">
        <v>6698</v>
      </c>
      <c r="C11934" s="2" t="s">
        <v>12953</v>
      </c>
      <c r="D11934" s="2">
        <v>929</v>
      </c>
      <c r="E11934" s="7">
        <v>1970</v>
      </c>
      <c r="F11934" s="5" t="s">
        <v>5900</v>
      </c>
      <c r="H11934" s="5" t="s">
        <v>5398</v>
      </c>
      <c r="I11934" s="6" t="s">
        <v>6699</v>
      </c>
      <c r="J11934" s="6" t="s">
        <v>7081</v>
      </c>
      <c r="K11934" s="17">
        <v>3</v>
      </c>
      <c r="L11934" s="17" t="s">
        <v>7730</v>
      </c>
      <c r="M11934" s="9">
        <v>0.6</v>
      </c>
      <c r="N11934" s="9"/>
      <c r="O11934" s="21"/>
      <c r="Q11934" s="29"/>
      <c r="U11934" s="17"/>
      <c r="V11934" s="2">
        <v>1061</v>
      </c>
      <c r="Y11934" t="str">
        <f t="shared" si="731"/>
        <v/>
      </c>
      <c r="AA11934" t="str">
        <f t="shared" si="732"/>
        <v/>
      </c>
      <c r="AC11934" s="7"/>
      <c r="AD11934" t="s">
        <v>6699</v>
      </c>
      <c r="AE11934">
        <f t="shared" si="734"/>
        <v>0</v>
      </c>
      <c r="AG11934" s="2"/>
      <c r="AH11934" t="s">
        <v>6700</v>
      </c>
      <c r="AI11934" s="7" t="s">
        <v>4610</v>
      </c>
    </row>
    <row r="11935" spans="1:35" ht="11" customHeight="1" outlineLevel="1" x14ac:dyDescent="0.25">
      <c r="A11935" t="s">
        <v>6698</v>
      </c>
      <c r="C11935" s="2" t="s">
        <v>12953</v>
      </c>
      <c r="D11935" s="2">
        <v>939</v>
      </c>
      <c r="E11935" s="7">
        <v>1970</v>
      </c>
      <c r="F11935" s="5" t="s">
        <v>7084</v>
      </c>
      <c r="H11935" s="5" t="s">
        <v>5398</v>
      </c>
      <c r="I11935" s="6" t="s">
        <v>6699</v>
      </c>
      <c r="J11935" s="6" t="s">
        <v>7085</v>
      </c>
      <c r="K11935" s="17">
        <v>4</v>
      </c>
      <c r="L11935" s="17" t="s">
        <v>7730</v>
      </c>
      <c r="M11935" s="9">
        <v>1.5</v>
      </c>
      <c r="N11935" s="9"/>
      <c r="O11935" s="21"/>
      <c r="Q11935" s="29"/>
      <c r="U11935" s="17"/>
      <c r="V11935" s="2" t="s">
        <v>6866</v>
      </c>
      <c r="Y11935" t="str">
        <f t="shared" si="731"/>
        <v/>
      </c>
      <c r="AA11935" t="str">
        <f t="shared" si="732"/>
        <v/>
      </c>
      <c r="AC11935" s="7"/>
      <c r="AD11935" t="s">
        <v>6699</v>
      </c>
      <c r="AE11935">
        <f t="shared" si="734"/>
        <v>0</v>
      </c>
      <c r="AG11935" s="2"/>
      <c r="AH11935" t="s">
        <v>6700</v>
      </c>
      <c r="AI11935" s="7" t="s">
        <v>4610</v>
      </c>
    </row>
    <row r="11936" spans="1:35" ht="11" customHeight="1" outlineLevel="1" x14ac:dyDescent="0.25">
      <c r="A11936" t="s">
        <v>6698</v>
      </c>
      <c r="C11936" s="2" t="s">
        <v>12953</v>
      </c>
      <c r="D11936" s="2">
        <v>942</v>
      </c>
      <c r="E11936" s="7">
        <v>1970</v>
      </c>
      <c r="F11936" s="5" t="s">
        <v>5900</v>
      </c>
      <c r="H11936" s="5" t="s">
        <v>5398</v>
      </c>
      <c r="I11936" s="6" t="s">
        <v>18838</v>
      </c>
      <c r="J11936" s="6" t="s">
        <v>7074</v>
      </c>
      <c r="K11936" s="17">
        <v>3</v>
      </c>
      <c r="L11936" s="17" t="s">
        <v>7730</v>
      </c>
      <c r="M11936" s="9">
        <v>1</v>
      </c>
      <c r="N11936" s="9"/>
      <c r="O11936" s="21"/>
      <c r="Q11936" s="29"/>
      <c r="U11936" s="17"/>
      <c r="V11936" s="2">
        <v>1076</v>
      </c>
      <c r="Y11936" t="str">
        <f t="shared" si="731"/>
        <v/>
      </c>
      <c r="AA11936" t="str">
        <f t="shared" si="732"/>
        <v/>
      </c>
      <c r="AC11936" s="7"/>
      <c r="AD11936" t="s">
        <v>18838</v>
      </c>
      <c r="AE11936">
        <f t="shared" si="734"/>
        <v>0</v>
      </c>
      <c r="AG11936" s="2"/>
      <c r="AH11936" t="s">
        <v>5901</v>
      </c>
      <c r="AI11936" s="7" t="s">
        <v>4610</v>
      </c>
    </row>
    <row r="11937" spans="1:35" ht="11" customHeight="1" outlineLevel="1" x14ac:dyDescent="0.25">
      <c r="A11937" t="s">
        <v>6698</v>
      </c>
      <c r="C11937" s="2" t="s">
        <v>12953</v>
      </c>
      <c r="D11937" s="2">
        <v>955</v>
      </c>
      <c r="E11937" s="7">
        <v>1971</v>
      </c>
      <c r="F11937" s="5" t="s">
        <v>6121</v>
      </c>
      <c r="H11937" s="5" t="s">
        <v>5398</v>
      </c>
      <c r="I11937" s="6" t="s">
        <v>6699</v>
      </c>
      <c r="J11937" s="6" t="s">
        <v>7074</v>
      </c>
      <c r="K11937" s="17">
        <v>3</v>
      </c>
      <c r="L11937" s="17" t="s">
        <v>7730</v>
      </c>
      <c r="M11937" s="9">
        <v>0.3</v>
      </c>
      <c r="N11937" s="9"/>
      <c r="O11937" s="21"/>
      <c r="Q11937" s="29"/>
      <c r="U11937" s="17"/>
      <c r="V11937" s="2">
        <v>1086</v>
      </c>
      <c r="Y11937" t="str">
        <f t="shared" si="731"/>
        <v/>
      </c>
      <c r="AA11937" t="str">
        <f t="shared" si="732"/>
        <v/>
      </c>
      <c r="AC11937" s="7"/>
      <c r="AD11937" t="s">
        <v>6699</v>
      </c>
      <c r="AE11937">
        <f t="shared" si="734"/>
        <v>0</v>
      </c>
      <c r="AG11937" s="2"/>
      <c r="AH11937" t="s">
        <v>6700</v>
      </c>
      <c r="AI11937" s="7" t="s">
        <v>4610</v>
      </c>
    </row>
    <row r="11938" spans="1:35" ht="11" customHeight="1" outlineLevel="1" x14ac:dyDescent="0.25">
      <c r="A11938" t="s">
        <v>6698</v>
      </c>
      <c r="C11938" s="2" t="s">
        <v>12953</v>
      </c>
      <c r="D11938" s="2">
        <v>961</v>
      </c>
      <c r="E11938" s="7">
        <v>1971</v>
      </c>
      <c r="F11938" s="5" t="s">
        <v>6121</v>
      </c>
      <c r="H11938" s="5" t="s">
        <v>5398</v>
      </c>
      <c r="I11938" s="6" t="s">
        <v>195</v>
      </c>
      <c r="J11938" s="6" t="s">
        <v>7074</v>
      </c>
      <c r="K11938" s="17">
        <v>3</v>
      </c>
      <c r="L11938" s="17" t="s">
        <v>7730</v>
      </c>
      <c r="M11938" s="9">
        <v>0.8</v>
      </c>
      <c r="N11938" s="9"/>
      <c r="O11938" s="21"/>
      <c r="Q11938" s="29"/>
      <c r="U11938" s="17"/>
      <c r="V11938" s="2">
        <v>1090</v>
      </c>
      <c r="Y11938" t="str">
        <f t="shared" si="731"/>
        <v/>
      </c>
      <c r="AA11938" t="str">
        <f t="shared" si="732"/>
        <v/>
      </c>
      <c r="AC11938" s="7"/>
      <c r="AD11938" t="s">
        <v>195</v>
      </c>
      <c r="AE11938">
        <f t="shared" si="734"/>
        <v>0</v>
      </c>
      <c r="AG11938" s="2"/>
      <c r="AI11938" s="7"/>
    </row>
    <row r="11939" spans="1:35" ht="11" customHeight="1" outlineLevel="1" x14ac:dyDescent="0.25">
      <c r="A11939" t="s">
        <v>6698</v>
      </c>
      <c r="C11939" s="2" t="s">
        <v>12953</v>
      </c>
      <c r="D11939" s="2">
        <v>962</v>
      </c>
      <c r="E11939" s="7">
        <v>1971</v>
      </c>
      <c r="F11939" s="5" t="s">
        <v>5722</v>
      </c>
      <c r="H11939" s="5" t="s">
        <v>5398</v>
      </c>
      <c r="I11939" s="6" t="s">
        <v>7861</v>
      </c>
      <c r="J11939" s="6" t="s">
        <v>7074</v>
      </c>
      <c r="K11939" s="17">
        <v>3</v>
      </c>
      <c r="L11939" s="17" t="s">
        <v>7730</v>
      </c>
      <c r="M11939" s="9">
        <v>1</v>
      </c>
      <c r="N11939" s="9"/>
      <c r="O11939" s="21"/>
      <c r="Q11939" s="29"/>
      <c r="U11939" s="17"/>
      <c r="V11939" s="2">
        <v>1091</v>
      </c>
      <c r="Y11939" t="str">
        <f t="shared" si="731"/>
        <v/>
      </c>
      <c r="AA11939" t="str">
        <f t="shared" si="732"/>
        <v/>
      </c>
      <c r="AC11939" s="7"/>
      <c r="AD11939" t="s">
        <v>7861</v>
      </c>
      <c r="AE11939">
        <f t="shared" si="734"/>
        <v>0</v>
      </c>
      <c r="AG11939" s="2"/>
      <c r="AI11939" s="7"/>
    </row>
    <row r="11940" spans="1:35" ht="11" customHeight="1" outlineLevel="1" x14ac:dyDescent="0.25">
      <c r="A11940" t="s">
        <v>6698</v>
      </c>
      <c r="C11940" s="2" t="s">
        <v>12953</v>
      </c>
      <c r="D11940" s="2">
        <v>968</v>
      </c>
      <c r="E11940" s="7">
        <v>1971</v>
      </c>
      <c r="F11940" s="5" t="s">
        <v>5897</v>
      </c>
      <c r="H11940" s="5" t="s">
        <v>5398</v>
      </c>
      <c r="I11940" s="6" t="s">
        <v>6699</v>
      </c>
      <c r="J11940" s="6" t="s">
        <v>7074</v>
      </c>
      <c r="K11940" s="17">
        <v>1</v>
      </c>
      <c r="L11940" s="17" t="s">
        <v>7730</v>
      </c>
      <c r="M11940" s="9">
        <v>0.9</v>
      </c>
      <c r="N11940" s="9"/>
      <c r="O11940" s="21"/>
      <c r="Q11940" s="29"/>
      <c r="S11940">
        <v>1</v>
      </c>
      <c r="T11940">
        <v>1</v>
      </c>
      <c r="U11940" s="17"/>
      <c r="V11940" s="2">
        <v>1097</v>
      </c>
      <c r="Y11940" t="str">
        <f t="shared" si="731"/>
        <v/>
      </c>
      <c r="AA11940" t="str">
        <f t="shared" si="732"/>
        <v/>
      </c>
      <c r="AC11940" s="7"/>
      <c r="AD11940" t="s">
        <v>6699</v>
      </c>
      <c r="AE11940">
        <f t="shared" si="734"/>
        <v>0</v>
      </c>
      <c r="AG11940" s="2"/>
      <c r="AH11940" t="s">
        <v>6700</v>
      </c>
      <c r="AI11940" s="7" t="s">
        <v>4610</v>
      </c>
    </row>
    <row r="11941" spans="1:35" ht="11" customHeight="1" outlineLevel="1" x14ac:dyDescent="0.25">
      <c r="A11941" t="s">
        <v>6698</v>
      </c>
      <c r="C11941" s="2" t="s">
        <v>12953</v>
      </c>
      <c r="D11941" s="2">
        <v>969</v>
      </c>
      <c r="E11941" s="7">
        <v>1971</v>
      </c>
      <c r="F11941" s="5" t="s">
        <v>7087</v>
      </c>
      <c r="H11941" s="5" t="s">
        <v>5398</v>
      </c>
      <c r="I11941" s="6" t="s">
        <v>6699</v>
      </c>
      <c r="J11941" s="6" t="s">
        <v>7862</v>
      </c>
      <c r="K11941" s="17">
        <v>4</v>
      </c>
      <c r="L11941" s="17" t="s">
        <v>7730</v>
      </c>
      <c r="M11941" s="9">
        <v>0.3</v>
      </c>
      <c r="N11941" s="9"/>
      <c r="O11941" s="21"/>
      <c r="Q11941" s="29"/>
      <c r="U11941" s="17"/>
      <c r="V11941" s="2">
        <v>1100</v>
      </c>
      <c r="Y11941" t="str">
        <f t="shared" si="731"/>
        <v/>
      </c>
      <c r="AA11941" t="str">
        <f t="shared" si="732"/>
        <v/>
      </c>
      <c r="AC11941" s="7"/>
      <c r="AD11941" t="s">
        <v>21132</v>
      </c>
      <c r="AE11941">
        <f t="shared" si="734"/>
        <v>0</v>
      </c>
      <c r="AG11941" s="2"/>
      <c r="AH11941" t="s">
        <v>6700</v>
      </c>
      <c r="AI11941" s="7"/>
    </row>
    <row r="11942" spans="1:35" ht="11" customHeight="1" outlineLevel="1" x14ac:dyDescent="0.25">
      <c r="A11942" t="s">
        <v>6698</v>
      </c>
      <c r="C11942" s="2" t="s">
        <v>12953</v>
      </c>
      <c r="D11942" s="2">
        <v>977</v>
      </c>
      <c r="E11942" s="7">
        <v>1971</v>
      </c>
      <c r="F11942" s="5" t="s">
        <v>6121</v>
      </c>
      <c r="H11942" s="5" t="s">
        <v>5398</v>
      </c>
      <c r="I11942" s="6" t="s">
        <v>7082</v>
      </c>
      <c r="J11942" s="6" t="s">
        <v>7083</v>
      </c>
      <c r="K11942" s="17">
        <v>3</v>
      </c>
      <c r="L11942" s="17" t="s">
        <v>7730</v>
      </c>
      <c r="M11942" s="9">
        <v>3.5</v>
      </c>
      <c r="N11942" s="9"/>
      <c r="O11942" s="21"/>
      <c r="Q11942" s="29"/>
      <c r="U11942" s="17"/>
      <c r="V11942" s="2" t="s">
        <v>6866</v>
      </c>
      <c r="Y11942" t="str">
        <f t="shared" ref="Y11942:Y12005" si="735">IF(COUNTIF(F11942,"*fdc*"),1,"")</f>
        <v/>
      </c>
      <c r="AA11942" t="str">
        <f t="shared" ref="AA11942:AA12005" si="736">IF(COUNTIF(F11942,"*s/s*"),1,"")</f>
        <v/>
      </c>
      <c r="AC11942" s="7"/>
      <c r="AD11942" t="s">
        <v>7082</v>
      </c>
      <c r="AE11942">
        <f t="shared" si="734"/>
        <v>0</v>
      </c>
      <c r="AG11942" s="2"/>
      <c r="AI11942" s="7"/>
    </row>
    <row r="11943" spans="1:35" ht="11" customHeight="1" outlineLevel="1" x14ac:dyDescent="0.25">
      <c r="A11943" t="s">
        <v>6698</v>
      </c>
      <c r="C11943" s="2" t="s">
        <v>12953</v>
      </c>
      <c r="D11943" s="2">
        <v>978</v>
      </c>
      <c r="E11943" s="7">
        <v>1971</v>
      </c>
      <c r="F11943" s="5" t="s">
        <v>5899</v>
      </c>
      <c r="H11943" s="5" t="s">
        <v>5398</v>
      </c>
      <c r="I11943" s="6" t="s">
        <v>7082</v>
      </c>
      <c r="J11943" s="6" t="s">
        <v>7083</v>
      </c>
      <c r="K11943" s="17">
        <v>3</v>
      </c>
      <c r="L11943" s="17" t="s">
        <v>7730</v>
      </c>
      <c r="M11943" s="9">
        <v>3.5</v>
      </c>
      <c r="N11943" s="9"/>
      <c r="O11943" s="21"/>
      <c r="Q11943" s="29"/>
      <c r="U11943" s="17"/>
      <c r="V11943" s="2" t="s">
        <v>6866</v>
      </c>
      <c r="Y11943" t="str">
        <f t="shared" si="735"/>
        <v/>
      </c>
      <c r="AA11943" t="str">
        <f t="shared" si="736"/>
        <v/>
      </c>
      <c r="AC11943" s="7"/>
      <c r="AD11943" t="s">
        <v>7082</v>
      </c>
      <c r="AE11943">
        <f t="shared" si="734"/>
        <v>0</v>
      </c>
      <c r="AG11943" s="2"/>
      <c r="AI11943" s="7"/>
    </row>
    <row r="11944" spans="1:35" ht="11" customHeight="1" outlineLevel="1" x14ac:dyDescent="0.25">
      <c r="A11944" t="s">
        <v>6698</v>
      </c>
      <c r="C11944" s="2" t="s">
        <v>12953</v>
      </c>
      <c r="D11944" s="2">
        <v>1082</v>
      </c>
      <c r="E11944" s="7">
        <v>1973</v>
      </c>
      <c r="F11944" s="5" t="s">
        <v>6123</v>
      </c>
      <c r="H11944" s="5" t="s">
        <v>5398</v>
      </c>
      <c r="I11944" s="6" t="s">
        <v>6699</v>
      </c>
      <c r="J11944" s="6" t="s">
        <v>7086</v>
      </c>
      <c r="K11944" s="17">
        <v>3</v>
      </c>
      <c r="L11944" s="17" t="s">
        <v>7730</v>
      </c>
      <c r="M11944" s="9">
        <v>1.7</v>
      </c>
      <c r="N11944" s="9"/>
      <c r="O11944" s="21"/>
      <c r="Q11944" s="29"/>
      <c r="U11944" s="17"/>
      <c r="V11944" s="2" t="s">
        <v>6866</v>
      </c>
      <c r="Y11944" t="str">
        <f t="shared" si="735"/>
        <v/>
      </c>
      <c r="AA11944" t="str">
        <f t="shared" si="736"/>
        <v/>
      </c>
      <c r="AC11944" s="7"/>
      <c r="AD11944" t="s">
        <v>6699</v>
      </c>
      <c r="AE11944">
        <f t="shared" si="734"/>
        <v>0</v>
      </c>
      <c r="AG11944" s="2"/>
      <c r="AH11944" t="s">
        <v>6700</v>
      </c>
      <c r="AI11944" s="7" t="s">
        <v>4610</v>
      </c>
    </row>
    <row r="11945" spans="1:35" ht="11" customHeight="1" outlineLevel="1" x14ac:dyDescent="0.25">
      <c r="A11945" t="s">
        <v>6698</v>
      </c>
      <c r="C11945" s="2" t="s">
        <v>12953</v>
      </c>
      <c r="D11945" s="2">
        <v>1083</v>
      </c>
      <c r="E11945" s="7">
        <v>1973</v>
      </c>
      <c r="F11945" s="5" t="s">
        <v>4699</v>
      </c>
      <c r="H11945" s="5" t="s">
        <v>5398</v>
      </c>
      <c r="I11945" s="6" t="s">
        <v>6699</v>
      </c>
      <c r="J11945" s="6" t="s">
        <v>7086</v>
      </c>
      <c r="K11945" s="17">
        <v>3</v>
      </c>
      <c r="L11945" s="17" t="s">
        <v>7730</v>
      </c>
      <c r="M11945" s="9">
        <v>1.7</v>
      </c>
      <c r="N11945" s="9"/>
      <c r="O11945" s="21"/>
      <c r="Q11945" s="29"/>
      <c r="U11945" s="17"/>
      <c r="V11945" s="2" t="s">
        <v>6866</v>
      </c>
      <c r="Y11945" t="str">
        <f t="shared" si="735"/>
        <v/>
      </c>
      <c r="AA11945" t="str">
        <f t="shared" si="736"/>
        <v/>
      </c>
      <c r="AC11945" s="7"/>
      <c r="AD11945" t="s">
        <v>6699</v>
      </c>
      <c r="AE11945">
        <f t="shared" si="734"/>
        <v>0</v>
      </c>
      <c r="AG11945" s="2"/>
      <c r="AH11945" t="s">
        <v>6700</v>
      </c>
      <c r="AI11945" s="7" t="s">
        <v>4610</v>
      </c>
    </row>
    <row r="11946" spans="1:35" ht="11" customHeight="1" outlineLevel="1" x14ac:dyDescent="0.25">
      <c r="A11946" t="s">
        <v>6698</v>
      </c>
      <c r="C11946" s="2" t="s">
        <v>12953</v>
      </c>
      <c r="D11946" s="2">
        <v>1084</v>
      </c>
      <c r="E11946" s="7">
        <v>1973</v>
      </c>
      <c r="F11946" s="5" t="s">
        <v>5429</v>
      </c>
      <c r="H11946" s="5" t="s">
        <v>5398</v>
      </c>
      <c r="I11946" s="6" t="s">
        <v>6699</v>
      </c>
      <c r="J11946" s="6" t="s">
        <v>7086</v>
      </c>
      <c r="K11946" s="17">
        <v>3</v>
      </c>
      <c r="L11946" s="17" t="s">
        <v>7730</v>
      </c>
      <c r="M11946" s="9">
        <v>1.7</v>
      </c>
      <c r="N11946" s="9"/>
      <c r="O11946" s="21"/>
      <c r="Q11946" s="29"/>
      <c r="U11946" s="17"/>
      <c r="V11946" s="2" t="s">
        <v>6866</v>
      </c>
      <c r="Y11946" t="str">
        <f t="shared" si="735"/>
        <v/>
      </c>
      <c r="AA11946" t="str">
        <f t="shared" si="736"/>
        <v/>
      </c>
      <c r="AC11946" s="7"/>
      <c r="AD11946" t="s">
        <v>6699</v>
      </c>
      <c r="AE11946">
        <f t="shared" si="734"/>
        <v>0</v>
      </c>
      <c r="AG11946" s="2"/>
      <c r="AH11946" t="s">
        <v>6700</v>
      </c>
      <c r="AI11946" s="7" t="s">
        <v>4610</v>
      </c>
    </row>
    <row r="11947" spans="1:35" ht="11" customHeight="1" outlineLevel="1" x14ac:dyDescent="0.25">
      <c r="A11947" t="s">
        <v>6698</v>
      </c>
      <c r="C11947" s="2" t="s">
        <v>12953</v>
      </c>
      <c r="D11947" s="2">
        <v>1108</v>
      </c>
      <c r="E11947" s="7">
        <v>1974</v>
      </c>
      <c r="F11947" s="5" t="s">
        <v>7087</v>
      </c>
      <c r="H11947" s="5" t="s">
        <v>5398</v>
      </c>
      <c r="I11947" s="6" t="s">
        <v>6699</v>
      </c>
      <c r="J11947" s="6" t="s">
        <v>7088</v>
      </c>
      <c r="K11947" s="17">
        <v>4</v>
      </c>
      <c r="L11947" s="17" t="s">
        <v>7730</v>
      </c>
      <c r="M11947" s="9">
        <v>8.6</v>
      </c>
      <c r="N11947" s="9"/>
      <c r="O11947" s="21"/>
      <c r="Q11947" s="29"/>
      <c r="U11947" s="17"/>
      <c r="V11947" s="2" t="s">
        <v>6866</v>
      </c>
      <c r="Y11947" t="str">
        <f t="shared" si="735"/>
        <v/>
      </c>
      <c r="AA11947" t="str">
        <f t="shared" si="736"/>
        <v/>
      </c>
      <c r="AC11947" s="7"/>
      <c r="AD11947" t="s">
        <v>6699</v>
      </c>
      <c r="AE11947">
        <f t="shared" si="734"/>
        <v>0</v>
      </c>
      <c r="AG11947" s="2"/>
      <c r="AH11947" t="s">
        <v>6700</v>
      </c>
      <c r="AI11947" s="7"/>
    </row>
    <row r="11948" spans="1:35" ht="11" customHeight="1" outlineLevel="1" x14ac:dyDescent="0.25">
      <c r="A11948" t="s">
        <v>6698</v>
      </c>
      <c r="C11948" s="2" t="s">
        <v>12953</v>
      </c>
      <c r="D11948" s="2" t="s">
        <v>8678</v>
      </c>
      <c r="E11948" s="7">
        <v>1976</v>
      </c>
      <c r="F11948" s="5" t="s">
        <v>8679</v>
      </c>
      <c r="H11948" s="5" t="s">
        <v>5398</v>
      </c>
      <c r="I11948" s="6" t="s">
        <v>6699</v>
      </c>
      <c r="J11948" s="6" t="s">
        <v>8680</v>
      </c>
      <c r="K11948" s="17">
        <v>1</v>
      </c>
      <c r="L11948" s="17" t="s">
        <v>7730</v>
      </c>
      <c r="M11948" s="9">
        <v>2</v>
      </c>
      <c r="N11948" s="9"/>
      <c r="O11948" s="21"/>
      <c r="Q11948" s="29"/>
      <c r="U11948" s="17"/>
      <c r="V11948" s="2"/>
      <c r="X11948" t="s">
        <v>7732</v>
      </c>
      <c r="Y11948" t="str">
        <f t="shared" si="735"/>
        <v/>
      </c>
      <c r="AA11948" t="str">
        <f t="shared" si="736"/>
        <v/>
      </c>
      <c r="AC11948" s="7"/>
      <c r="AD11948" t="s">
        <v>6699</v>
      </c>
      <c r="AE11948">
        <f t="shared" si="734"/>
        <v>0</v>
      </c>
      <c r="AG11948" s="2"/>
      <c r="AI11948" s="7"/>
    </row>
    <row r="11949" spans="1:35" ht="11" customHeight="1" outlineLevel="1" x14ac:dyDescent="0.25">
      <c r="A11949" t="s">
        <v>6698</v>
      </c>
      <c r="C11949" s="2" t="s">
        <v>12953</v>
      </c>
      <c r="D11949" s="2">
        <v>1173</v>
      </c>
      <c r="E11949" s="7">
        <v>1976</v>
      </c>
      <c r="F11949" s="5" t="s">
        <v>5902</v>
      </c>
      <c r="H11949" s="5" t="s">
        <v>5398</v>
      </c>
      <c r="I11949" s="6" t="s">
        <v>5903</v>
      </c>
      <c r="J11949" s="6" t="s">
        <v>7863</v>
      </c>
      <c r="K11949" s="17">
        <v>3</v>
      </c>
      <c r="L11949" s="17" t="s">
        <v>7730</v>
      </c>
      <c r="M11949" s="9">
        <v>0.5</v>
      </c>
      <c r="N11949" s="9"/>
      <c r="O11949" s="21"/>
      <c r="Q11949" s="29"/>
      <c r="U11949" s="17"/>
      <c r="V11949" s="2">
        <v>1300</v>
      </c>
      <c r="Y11949" t="str">
        <f t="shared" si="735"/>
        <v/>
      </c>
      <c r="AA11949" t="str">
        <f t="shared" si="736"/>
        <v/>
      </c>
      <c r="AC11949" s="7"/>
      <c r="AD11949" t="s">
        <v>5903</v>
      </c>
      <c r="AE11949">
        <f t="shared" si="734"/>
        <v>0</v>
      </c>
      <c r="AG11949" s="2"/>
      <c r="AH11949" t="s">
        <v>6700</v>
      </c>
      <c r="AI11949" s="7" t="s">
        <v>4610</v>
      </c>
    </row>
    <row r="11950" spans="1:35" ht="11" customHeight="1" outlineLevel="1" x14ac:dyDescent="0.25">
      <c r="A11950" t="s">
        <v>6698</v>
      </c>
      <c r="C11950" s="2" t="s">
        <v>12953</v>
      </c>
      <c r="D11950" s="2" t="s">
        <v>21048</v>
      </c>
      <c r="E11950" s="7">
        <v>1979</v>
      </c>
      <c r="F11950" s="5" t="s">
        <v>10661</v>
      </c>
      <c r="H11950" s="5" t="s">
        <v>5398</v>
      </c>
      <c r="I11950" s="6" t="s">
        <v>6699</v>
      </c>
      <c r="J11950" s="6" t="s">
        <v>20221</v>
      </c>
      <c r="K11950" s="17">
        <v>3</v>
      </c>
      <c r="L11950" s="17" t="s">
        <v>7730</v>
      </c>
      <c r="M11950" s="9">
        <v>10</v>
      </c>
      <c r="N11950" s="9"/>
      <c r="O11950" s="21"/>
      <c r="Q11950" s="29"/>
      <c r="U11950" s="17"/>
      <c r="V11950" s="2" t="s">
        <v>6866</v>
      </c>
      <c r="Y11950" t="str">
        <f t="shared" si="735"/>
        <v/>
      </c>
      <c r="AA11950">
        <f t="shared" si="736"/>
        <v>1</v>
      </c>
      <c r="AC11950" s="7"/>
      <c r="AD11950" t="s">
        <v>6699</v>
      </c>
      <c r="AE11950">
        <f t="shared" si="734"/>
        <v>0</v>
      </c>
      <c r="AG11950" s="2"/>
      <c r="AI11950" s="7"/>
    </row>
    <row r="11951" spans="1:35" ht="11" customHeight="1" outlineLevel="1" x14ac:dyDescent="0.25">
      <c r="A11951" t="s">
        <v>6698</v>
      </c>
      <c r="C11951" s="2" t="s">
        <v>12953</v>
      </c>
      <c r="D11951" s="2">
        <v>1307</v>
      </c>
      <c r="E11951" s="7">
        <v>1979</v>
      </c>
      <c r="F11951" s="5" t="s">
        <v>20220</v>
      </c>
      <c r="H11951" s="5" t="s">
        <v>5398</v>
      </c>
      <c r="I11951" s="6" t="s">
        <v>6699</v>
      </c>
      <c r="J11951" s="6" t="s">
        <v>20221</v>
      </c>
      <c r="K11951" s="17">
        <v>3</v>
      </c>
      <c r="L11951" s="17" t="s">
        <v>20076</v>
      </c>
      <c r="M11951" s="9"/>
      <c r="N11951" s="9"/>
      <c r="O11951" s="21"/>
      <c r="Q11951" s="29"/>
      <c r="U11951" s="17"/>
      <c r="V11951" s="2" t="s">
        <v>6866</v>
      </c>
      <c r="Y11951" t="str">
        <f t="shared" si="735"/>
        <v/>
      </c>
      <c r="AA11951" t="str">
        <f t="shared" si="736"/>
        <v/>
      </c>
      <c r="AC11951" s="7"/>
      <c r="AD11951" t="s">
        <v>6699</v>
      </c>
      <c r="AE11951">
        <f t="shared" si="734"/>
        <v>0</v>
      </c>
      <c r="AG11951" s="2"/>
      <c r="AI11951" s="7"/>
    </row>
    <row r="11952" spans="1:35" ht="11" customHeight="1" outlineLevel="1" x14ac:dyDescent="0.25">
      <c r="A11952" t="s">
        <v>6698</v>
      </c>
      <c r="C11952" s="2" t="s">
        <v>12953</v>
      </c>
      <c r="D11952" s="2">
        <v>1377</v>
      </c>
      <c r="E11952" s="7">
        <v>1980</v>
      </c>
      <c r="F11952" s="5" t="s">
        <v>5898</v>
      </c>
      <c r="H11952" s="5" t="s">
        <v>5398</v>
      </c>
      <c r="I11952" s="6" t="s">
        <v>6699</v>
      </c>
      <c r="J11952" s="6" t="s">
        <v>8936</v>
      </c>
      <c r="K11952" s="17">
        <v>3</v>
      </c>
      <c r="L11952" s="17" t="s">
        <v>7730</v>
      </c>
      <c r="M11952" s="9">
        <v>1.85</v>
      </c>
      <c r="N11952" s="9"/>
      <c r="O11952" s="21"/>
      <c r="Q11952" s="29"/>
      <c r="U11952" s="17"/>
      <c r="V11952" s="2" t="s">
        <v>6866</v>
      </c>
      <c r="Y11952" t="str">
        <f t="shared" si="735"/>
        <v/>
      </c>
      <c r="AA11952" t="str">
        <f t="shared" si="736"/>
        <v/>
      </c>
      <c r="AC11952" s="7"/>
      <c r="AD11952" t="s">
        <v>6699</v>
      </c>
      <c r="AE11952">
        <f t="shared" si="734"/>
        <v>0</v>
      </c>
      <c r="AG11952" s="2"/>
      <c r="AI11952" s="7"/>
    </row>
    <row r="11953" spans="1:35" ht="11" customHeight="1" outlineLevel="1" x14ac:dyDescent="0.25">
      <c r="A11953" t="s">
        <v>6698</v>
      </c>
      <c r="C11953" s="2" t="s">
        <v>12953</v>
      </c>
      <c r="D11953" s="2">
        <v>1378</v>
      </c>
      <c r="E11953" s="7">
        <v>1980</v>
      </c>
      <c r="F11953" s="5" t="s">
        <v>1099</v>
      </c>
      <c r="H11953" s="5" t="s">
        <v>5398</v>
      </c>
      <c r="I11953" s="6" t="s">
        <v>6699</v>
      </c>
      <c r="J11953" s="6" t="s">
        <v>8936</v>
      </c>
      <c r="K11953" s="17">
        <v>3</v>
      </c>
      <c r="L11953" s="17" t="s">
        <v>7730</v>
      </c>
      <c r="M11953" s="9">
        <v>1.85</v>
      </c>
      <c r="N11953" s="9"/>
      <c r="O11953" s="21"/>
      <c r="Q11953" s="29"/>
      <c r="U11953" s="17"/>
      <c r="V11953" s="2" t="s">
        <v>6866</v>
      </c>
      <c r="Y11953" t="str">
        <f t="shared" si="735"/>
        <v/>
      </c>
      <c r="AA11953" t="str">
        <f t="shared" si="736"/>
        <v/>
      </c>
      <c r="AC11953" s="7"/>
      <c r="AD11953" t="s">
        <v>6699</v>
      </c>
      <c r="AE11953">
        <f t="shared" si="734"/>
        <v>0</v>
      </c>
      <c r="AG11953" s="2"/>
      <c r="AI11953" s="7"/>
    </row>
    <row r="11954" spans="1:35" ht="11" customHeight="1" outlineLevel="1" x14ac:dyDescent="0.25">
      <c r="A11954" t="s">
        <v>6698</v>
      </c>
      <c r="C11954" s="2" t="s">
        <v>12953</v>
      </c>
      <c r="D11954" s="2">
        <v>1379</v>
      </c>
      <c r="E11954" s="7">
        <v>1980</v>
      </c>
      <c r="F11954" s="5" t="s">
        <v>637</v>
      </c>
      <c r="H11954" s="5" t="s">
        <v>5398</v>
      </c>
      <c r="I11954" s="6" t="s">
        <v>6699</v>
      </c>
      <c r="J11954" s="6" t="s">
        <v>8936</v>
      </c>
      <c r="K11954" s="17">
        <v>3</v>
      </c>
      <c r="L11954" s="17" t="s">
        <v>7730</v>
      </c>
      <c r="M11954" s="9">
        <v>1.85</v>
      </c>
      <c r="N11954" s="9"/>
      <c r="O11954" s="21"/>
      <c r="Q11954" s="29"/>
      <c r="U11954" s="17"/>
      <c r="V11954" s="2" t="s">
        <v>6866</v>
      </c>
      <c r="Y11954" t="str">
        <f t="shared" si="735"/>
        <v/>
      </c>
      <c r="AA11954" t="str">
        <f t="shared" si="736"/>
        <v/>
      </c>
      <c r="AC11954" s="7"/>
      <c r="AD11954" t="s">
        <v>6699</v>
      </c>
      <c r="AE11954">
        <f t="shared" si="734"/>
        <v>0</v>
      </c>
      <c r="AG11954" s="2"/>
      <c r="AI11954" s="7"/>
    </row>
    <row r="11955" spans="1:35" ht="11" customHeight="1" outlineLevel="1" x14ac:dyDescent="0.25">
      <c r="A11955" t="s">
        <v>6698</v>
      </c>
      <c r="C11955" s="2" t="s">
        <v>12953</v>
      </c>
      <c r="D11955" s="2">
        <v>1491</v>
      </c>
      <c r="E11955" s="7">
        <v>1982</v>
      </c>
      <c r="F11955" s="5" t="s">
        <v>5898</v>
      </c>
      <c r="H11955" s="5" t="s">
        <v>5398</v>
      </c>
      <c r="I11955" s="6" t="s">
        <v>1859</v>
      </c>
      <c r="J11955" s="6" t="s">
        <v>7089</v>
      </c>
      <c r="K11955" s="17">
        <v>3</v>
      </c>
      <c r="L11955" s="17" t="s">
        <v>7730</v>
      </c>
      <c r="M11955" s="9">
        <v>2</v>
      </c>
      <c r="N11955" s="9"/>
      <c r="O11955" s="21"/>
      <c r="Q11955" s="29"/>
      <c r="U11955" s="17"/>
      <c r="V11955" s="2" t="s">
        <v>6866</v>
      </c>
      <c r="Y11955" t="str">
        <f t="shared" si="735"/>
        <v/>
      </c>
      <c r="AA11955" t="str">
        <f t="shared" si="736"/>
        <v/>
      </c>
      <c r="AC11955" s="7"/>
      <c r="AD11955" t="s">
        <v>1859</v>
      </c>
      <c r="AE11955">
        <f t="shared" si="734"/>
        <v>0</v>
      </c>
      <c r="AG11955" s="2"/>
      <c r="AI11955" s="7"/>
    </row>
    <row r="11956" spans="1:35" ht="11" customHeight="1" outlineLevel="1" x14ac:dyDescent="0.25">
      <c r="A11956" t="s">
        <v>6698</v>
      </c>
      <c r="C11956" s="2" t="s">
        <v>12953</v>
      </c>
      <c r="D11956" s="2">
        <v>1541</v>
      </c>
      <c r="E11956" s="7">
        <v>1983</v>
      </c>
      <c r="F11956" s="5" t="s">
        <v>5898</v>
      </c>
      <c r="H11956" s="5" t="s">
        <v>5398</v>
      </c>
      <c r="I11956" s="6" t="s">
        <v>1859</v>
      </c>
      <c r="J11956" s="6" t="s">
        <v>7089</v>
      </c>
      <c r="K11956" s="17">
        <v>3</v>
      </c>
      <c r="L11956" s="17" t="s">
        <v>7730</v>
      </c>
      <c r="M11956" s="9">
        <v>2.5</v>
      </c>
      <c r="N11956" s="9"/>
      <c r="O11956" s="21"/>
      <c r="Q11956" s="29"/>
      <c r="U11956" s="17"/>
      <c r="V11956" s="2" t="s">
        <v>6866</v>
      </c>
      <c r="Y11956" t="str">
        <f t="shared" si="735"/>
        <v/>
      </c>
      <c r="AA11956" t="str">
        <f t="shared" si="736"/>
        <v/>
      </c>
      <c r="AC11956" s="7"/>
      <c r="AD11956" t="s">
        <v>1859</v>
      </c>
      <c r="AE11956">
        <f t="shared" si="734"/>
        <v>0</v>
      </c>
      <c r="AG11956" s="2"/>
      <c r="AI11956" s="7"/>
    </row>
    <row r="11957" spans="1:35" ht="11" customHeight="1" outlineLevel="1" x14ac:dyDescent="0.25">
      <c r="A11957" t="s">
        <v>6698</v>
      </c>
      <c r="C11957" s="2" t="s">
        <v>12953</v>
      </c>
      <c r="D11957" s="2" t="s">
        <v>7864</v>
      </c>
      <c r="E11957" s="7">
        <v>1983</v>
      </c>
      <c r="F11957" s="5" t="s">
        <v>7090</v>
      </c>
      <c r="H11957" s="5" t="s">
        <v>5398</v>
      </c>
      <c r="I11957" s="6" t="s">
        <v>4772</v>
      </c>
      <c r="J11957" s="6" t="s">
        <v>7091</v>
      </c>
      <c r="K11957" s="17">
        <v>3</v>
      </c>
      <c r="L11957" s="17" t="s">
        <v>7730</v>
      </c>
      <c r="M11957" s="9">
        <v>3.2</v>
      </c>
      <c r="N11957" s="9"/>
      <c r="O11957" s="21"/>
      <c r="Q11957" s="29"/>
      <c r="U11957" s="17"/>
      <c r="V11957" s="2" t="s">
        <v>6866</v>
      </c>
      <c r="Y11957" t="str">
        <f t="shared" si="735"/>
        <v/>
      </c>
      <c r="AA11957">
        <f t="shared" si="736"/>
        <v>1</v>
      </c>
      <c r="AC11957" s="7"/>
      <c r="AD11957" t="s">
        <v>4772</v>
      </c>
      <c r="AE11957">
        <f t="shared" si="734"/>
        <v>0</v>
      </c>
      <c r="AG11957" s="2"/>
      <c r="AI11957" s="7"/>
    </row>
    <row r="11958" spans="1:35" ht="11" customHeight="1" outlineLevel="1" x14ac:dyDescent="0.25">
      <c r="A11958" t="s">
        <v>6698</v>
      </c>
      <c r="C11958" s="2" t="s">
        <v>12953</v>
      </c>
      <c r="D11958" s="2">
        <v>1688</v>
      </c>
      <c r="E11958" s="7">
        <v>1985</v>
      </c>
      <c r="F11958" s="5" t="s">
        <v>4457</v>
      </c>
      <c r="H11958" s="5" t="s">
        <v>5398</v>
      </c>
      <c r="I11958" s="6" t="s">
        <v>4772</v>
      </c>
      <c r="J11958" s="6" t="s">
        <v>7092</v>
      </c>
      <c r="K11958" s="17">
        <v>3</v>
      </c>
      <c r="L11958" s="17" t="s">
        <v>7730</v>
      </c>
      <c r="M11958" s="9">
        <v>2.5</v>
      </c>
      <c r="N11958" s="9"/>
      <c r="O11958" s="21"/>
      <c r="Q11958" s="29"/>
      <c r="U11958" s="17"/>
      <c r="V11958" s="2">
        <v>1754</v>
      </c>
      <c r="Y11958" t="str">
        <f t="shared" si="735"/>
        <v/>
      </c>
      <c r="AA11958" t="str">
        <f t="shared" si="736"/>
        <v/>
      </c>
      <c r="AC11958" s="7"/>
      <c r="AD11958" t="s">
        <v>4772</v>
      </c>
      <c r="AE11958">
        <f t="shared" si="734"/>
        <v>0</v>
      </c>
      <c r="AG11958" s="2"/>
      <c r="AI11958" s="7"/>
    </row>
    <row r="11959" spans="1:35" ht="11" customHeight="1" outlineLevel="1" x14ac:dyDescent="0.25">
      <c r="A11959" t="s">
        <v>6698</v>
      </c>
      <c r="C11959" s="2" t="s">
        <v>12953</v>
      </c>
      <c r="D11959" s="2">
        <v>1712</v>
      </c>
      <c r="E11959" s="7">
        <v>1985</v>
      </c>
      <c r="F11959" s="5" t="s">
        <v>5429</v>
      </c>
      <c r="H11959" s="5" t="s">
        <v>5398</v>
      </c>
      <c r="I11959" s="6" t="s">
        <v>6699</v>
      </c>
      <c r="J11959" s="6" t="s">
        <v>20215</v>
      </c>
      <c r="K11959" s="17">
        <v>3</v>
      </c>
      <c r="L11959" s="17" t="s">
        <v>7730</v>
      </c>
      <c r="M11959" s="9">
        <v>2.5</v>
      </c>
      <c r="N11959" s="9"/>
      <c r="O11959" s="21"/>
      <c r="Q11959" s="29"/>
      <c r="U11959" s="17"/>
      <c r="V11959" s="2">
        <v>1754</v>
      </c>
      <c r="Y11959" t="str">
        <f t="shared" si="735"/>
        <v/>
      </c>
      <c r="AA11959" t="str">
        <f t="shared" si="736"/>
        <v/>
      </c>
      <c r="AC11959" s="7"/>
      <c r="AD11959" t="s">
        <v>6699</v>
      </c>
      <c r="AE11959">
        <f t="shared" si="734"/>
        <v>0</v>
      </c>
      <c r="AG11959" s="2"/>
      <c r="AI11959" s="7"/>
    </row>
    <row r="11960" spans="1:35" ht="11" customHeight="1" outlineLevel="1" x14ac:dyDescent="0.25">
      <c r="A11960" t="s">
        <v>6698</v>
      </c>
      <c r="C11960" s="2" t="s">
        <v>12953</v>
      </c>
      <c r="D11960" s="2">
        <v>1713</v>
      </c>
      <c r="E11960" s="7">
        <v>1985</v>
      </c>
      <c r="F11960" s="5" t="s">
        <v>1104</v>
      </c>
      <c r="H11960" s="5" t="s">
        <v>5398</v>
      </c>
      <c r="I11960" s="6" t="s">
        <v>6699</v>
      </c>
      <c r="J11960" s="6" t="s">
        <v>20215</v>
      </c>
      <c r="K11960" s="17">
        <v>3</v>
      </c>
      <c r="L11960" s="17" t="s">
        <v>7730</v>
      </c>
      <c r="M11960" s="9">
        <v>2.5</v>
      </c>
      <c r="N11960" s="9"/>
      <c r="O11960" s="21"/>
      <c r="Q11960" s="29"/>
      <c r="U11960" s="17"/>
      <c r="V11960" s="2">
        <v>1754</v>
      </c>
      <c r="Y11960" t="str">
        <f t="shared" si="735"/>
        <v/>
      </c>
      <c r="AA11960" t="str">
        <f t="shared" si="736"/>
        <v/>
      </c>
      <c r="AC11960" s="7"/>
      <c r="AD11960" t="s">
        <v>6699</v>
      </c>
      <c r="AE11960">
        <f t="shared" si="734"/>
        <v>0</v>
      </c>
      <c r="AG11960" s="2"/>
      <c r="AI11960" s="7"/>
    </row>
    <row r="11961" spans="1:35" ht="11" customHeight="1" outlineLevel="1" x14ac:dyDescent="0.25">
      <c r="A11961" t="s">
        <v>6698</v>
      </c>
      <c r="C11961" s="2" t="s">
        <v>12953</v>
      </c>
      <c r="D11961" s="2">
        <v>1800</v>
      </c>
      <c r="E11961" s="7">
        <v>1987</v>
      </c>
      <c r="F11961" s="5" t="s">
        <v>1099</v>
      </c>
      <c r="H11961" s="5" t="s">
        <v>5398</v>
      </c>
      <c r="I11961" s="6" t="s">
        <v>195</v>
      </c>
      <c r="J11961" s="6" t="s">
        <v>7865</v>
      </c>
      <c r="K11961" s="17">
        <v>3</v>
      </c>
      <c r="L11961" s="17" t="s">
        <v>7730</v>
      </c>
      <c r="M11961" s="9">
        <v>2</v>
      </c>
      <c r="N11961" s="9"/>
      <c r="O11961" s="21"/>
      <c r="Q11961" s="29"/>
      <c r="U11961" s="17"/>
      <c r="V11961" s="2" t="s">
        <v>6866</v>
      </c>
      <c r="Y11961" t="str">
        <f t="shared" si="735"/>
        <v/>
      </c>
      <c r="AA11961" t="str">
        <f t="shared" si="736"/>
        <v/>
      </c>
      <c r="AC11961" s="7"/>
      <c r="AD11961" t="s">
        <v>195</v>
      </c>
      <c r="AE11961">
        <f t="shared" si="734"/>
        <v>0</v>
      </c>
      <c r="AG11961" s="2"/>
      <c r="AI11961" s="7"/>
    </row>
    <row r="11962" spans="1:35" ht="11" customHeight="1" outlineLevel="1" x14ac:dyDescent="0.25">
      <c r="A11962" t="s">
        <v>6698</v>
      </c>
      <c r="C11962" s="2" t="s">
        <v>12953</v>
      </c>
      <c r="D11962" s="2">
        <v>1868</v>
      </c>
      <c r="E11962" s="7">
        <v>1988</v>
      </c>
      <c r="F11962" s="5" t="s">
        <v>194</v>
      </c>
      <c r="H11962" s="5" t="s">
        <v>5398</v>
      </c>
      <c r="I11962" s="6" t="s">
        <v>195</v>
      </c>
      <c r="J11962" s="6" t="s">
        <v>7101</v>
      </c>
      <c r="K11962" s="17">
        <v>3</v>
      </c>
      <c r="L11962" s="17" t="s">
        <v>20076</v>
      </c>
      <c r="M11962" s="9"/>
      <c r="N11962" s="9"/>
      <c r="O11962" s="21"/>
      <c r="Q11962" s="29"/>
      <c r="U11962" s="17"/>
      <c r="V11962" s="2">
        <v>1936</v>
      </c>
      <c r="Y11962" t="str">
        <f t="shared" si="735"/>
        <v/>
      </c>
      <c r="AA11962" t="str">
        <f t="shared" si="736"/>
        <v/>
      </c>
      <c r="AC11962" s="7"/>
      <c r="AD11962" t="s">
        <v>195</v>
      </c>
      <c r="AE11962">
        <f t="shared" ref="AE11962:AE11993" si="737">COUNTIF(I11962,"*Fuji*")</f>
        <v>0</v>
      </c>
      <c r="AG11962" s="2"/>
      <c r="AH11962" t="s">
        <v>196</v>
      </c>
      <c r="AI11962" s="7" t="s">
        <v>4922</v>
      </c>
    </row>
    <row r="11963" spans="1:35" ht="11" customHeight="1" outlineLevel="1" x14ac:dyDescent="0.25">
      <c r="A11963" t="s">
        <v>6698</v>
      </c>
      <c r="C11963" s="2" t="s">
        <v>12953</v>
      </c>
      <c r="D11963" s="2" t="s">
        <v>8683</v>
      </c>
      <c r="E11963" s="7">
        <v>1988</v>
      </c>
      <c r="F11963" s="5" t="s">
        <v>8685</v>
      </c>
      <c r="H11963" s="5" t="s">
        <v>5398</v>
      </c>
      <c r="I11963" s="6" t="s">
        <v>195</v>
      </c>
      <c r="J11963" s="6" t="s">
        <v>7101</v>
      </c>
      <c r="K11963" s="17">
        <v>3</v>
      </c>
      <c r="L11963" s="17" t="s">
        <v>7730</v>
      </c>
      <c r="M11963" s="9">
        <v>12.5</v>
      </c>
      <c r="N11963" s="9"/>
      <c r="O11963" s="21"/>
      <c r="Q11963" s="29"/>
      <c r="U11963" s="17"/>
      <c r="V11963" s="2" t="s">
        <v>8681</v>
      </c>
      <c r="Y11963" t="str">
        <f t="shared" si="735"/>
        <v/>
      </c>
      <c r="AA11963" t="str">
        <f t="shared" si="736"/>
        <v/>
      </c>
      <c r="AC11963" s="7"/>
      <c r="AD11963" t="s">
        <v>195</v>
      </c>
      <c r="AE11963">
        <f t="shared" si="737"/>
        <v>0</v>
      </c>
      <c r="AG11963" s="2"/>
      <c r="AI11963" s="7"/>
    </row>
    <row r="11964" spans="1:35" ht="11" customHeight="1" outlineLevel="1" x14ac:dyDescent="0.25">
      <c r="A11964" t="s">
        <v>6698</v>
      </c>
      <c r="C11964" s="2" t="s">
        <v>12953</v>
      </c>
      <c r="D11964" s="2" t="s">
        <v>8684</v>
      </c>
      <c r="E11964" s="7">
        <v>1988</v>
      </c>
      <c r="F11964" s="5" t="s">
        <v>8686</v>
      </c>
      <c r="H11964" s="5" t="s">
        <v>5398</v>
      </c>
      <c r="I11964" s="6" t="s">
        <v>195</v>
      </c>
      <c r="J11964" s="6" t="s">
        <v>7101</v>
      </c>
      <c r="K11964" s="17">
        <v>3</v>
      </c>
      <c r="L11964" s="17" t="s">
        <v>7730</v>
      </c>
      <c r="M11964" s="9">
        <v>12.5</v>
      </c>
      <c r="N11964" s="9"/>
      <c r="O11964" s="21"/>
      <c r="Q11964" s="29"/>
      <c r="U11964" s="17"/>
      <c r="V11964" s="2" t="s">
        <v>8682</v>
      </c>
      <c r="X11964" t="s">
        <v>7732</v>
      </c>
      <c r="Y11964" t="str">
        <f t="shared" si="735"/>
        <v/>
      </c>
      <c r="AA11964" t="str">
        <f t="shared" si="736"/>
        <v/>
      </c>
      <c r="AC11964" s="7"/>
      <c r="AD11964" t="s">
        <v>195</v>
      </c>
      <c r="AE11964">
        <f t="shared" si="737"/>
        <v>0</v>
      </c>
      <c r="AG11964" s="2"/>
      <c r="AI11964" s="7"/>
    </row>
    <row r="11965" spans="1:35" ht="11" customHeight="1" outlineLevel="1" x14ac:dyDescent="0.25">
      <c r="A11965" t="s">
        <v>6698</v>
      </c>
      <c r="C11965" s="2" t="s">
        <v>12953</v>
      </c>
      <c r="D11965" s="2">
        <v>1871</v>
      </c>
      <c r="E11965" s="7">
        <v>1988</v>
      </c>
      <c r="F11965" s="5" t="s">
        <v>7093</v>
      </c>
      <c r="H11965" s="5" t="s">
        <v>5398</v>
      </c>
      <c r="I11965" s="6" t="s">
        <v>4772</v>
      </c>
      <c r="J11965" s="6" t="s">
        <v>7094</v>
      </c>
      <c r="K11965" s="17">
        <v>3</v>
      </c>
      <c r="L11965" s="17" t="s">
        <v>7730</v>
      </c>
      <c r="M11965" s="9">
        <v>3.1</v>
      </c>
      <c r="N11965" s="9"/>
      <c r="O11965" s="21"/>
      <c r="Q11965" s="29"/>
      <c r="U11965" s="17"/>
      <c r="V11965" s="2" t="s">
        <v>6866</v>
      </c>
      <c r="Y11965" t="str">
        <f t="shared" si="735"/>
        <v/>
      </c>
      <c r="AA11965" t="str">
        <f t="shared" si="736"/>
        <v/>
      </c>
      <c r="AC11965" s="7"/>
      <c r="AD11965" t="s">
        <v>4772</v>
      </c>
      <c r="AE11965">
        <f t="shared" si="737"/>
        <v>0</v>
      </c>
      <c r="AG11965" s="2"/>
      <c r="AI11965" s="7"/>
    </row>
    <row r="11966" spans="1:35" ht="11" customHeight="1" outlineLevel="1" x14ac:dyDescent="0.25">
      <c r="A11966" t="s">
        <v>6698</v>
      </c>
      <c r="C11966" s="2" t="s">
        <v>12953</v>
      </c>
      <c r="D11966" s="2">
        <v>1873</v>
      </c>
      <c r="E11966" s="7">
        <v>1988</v>
      </c>
      <c r="F11966" s="5" t="s">
        <v>194</v>
      </c>
      <c r="H11966" s="5" t="s">
        <v>5398</v>
      </c>
      <c r="I11966" s="6" t="s">
        <v>4772</v>
      </c>
      <c r="J11966" s="6" t="s">
        <v>7094</v>
      </c>
      <c r="K11966" s="17">
        <v>3</v>
      </c>
      <c r="L11966" s="17" t="s">
        <v>7730</v>
      </c>
      <c r="M11966" s="9">
        <v>3.1</v>
      </c>
      <c r="N11966" s="9"/>
      <c r="O11966" s="21"/>
      <c r="Q11966" s="29"/>
      <c r="U11966" s="17"/>
      <c r="V11966" s="2" t="s">
        <v>6866</v>
      </c>
      <c r="Y11966" t="str">
        <f t="shared" si="735"/>
        <v/>
      </c>
      <c r="AA11966" t="str">
        <f t="shared" si="736"/>
        <v/>
      </c>
      <c r="AC11966" s="7"/>
      <c r="AD11966" t="s">
        <v>4772</v>
      </c>
      <c r="AE11966">
        <f t="shared" si="737"/>
        <v>0</v>
      </c>
      <c r="AG11966" s="2"/>
      <c r="AI11966" s="7"/>
    </row>
    <row r="11967" spans="1:35" ht="11" customHeight="1" outlineLevel="1" x14ac:dyDescent="0.25">
      <c r="A11967" t="s">
        <v>6698</v>
      </c>
      <c r="C11967" s="2" t="s">
        <v>12953</v>
      </c>
      <c r="D11967" s="2">
        <v>1930</v>
      </c>
      <c r="E11967" s="7">
        <v>1989</v>
      </c>
      <c r="F11967" s="5" t="s">
        <v>1099</v>
      </c>
      <c r="H11967" s="5" t="s">
        <v>5398</v>
      </c>
      <c r="I11967" s="6" t="s">
        <v>6699</v>
      </c>
      <c r="J11967" s="6" t="s">
        <v>20214</v>
      </c>
      <c r="K11967" s="17">
        <v>3</v>
      </c>
      <c r="L11967" s="17" t="s">
        <v>7730</v>
      </c>
      <c r="M11967" s="9">
        <v>2.2000000000000002</v>
      </c>
      <c r="N11967" s="9"/>
      <c r="O11967" s="21"/>
      <c r="Q11967" s="29"/>
      <c r="U11967" s="17"/>
      <c r="V11967" s="2" t="s">
        <v>6866</v>
      </c>
      <c r="Y11967" t="str">
        <f t="shared" si="735"/>
        <v/>
      </c>
      <c r="AA11967" t="str">
        <f t="shared" si="736"/>
        <v/>
      </c>
      <c r="AC11967" s="7"/>
      <c r="AD11967" t="s">
        <v>6699</v>
      </c>
      <c r="AE11967">
        <f t="shared" si="737"/>
        <v>0</v>
      </c>
      <c r="AG11967" s="2"/>
      <c r="AI11967" s="7"/>
    </row>
    <row r="11968" spans="1:35" ht="11" customHeight="1" outlineLevel="1" x14ac:dyDescent="0.25">
      <c r="A11968" t="s">
        <v>6698</v>
      </c>
      <c r="C11968" s="2" t="s">
        <v>12953</v>
      </c>
      <c r="D11968" s="2">
        <v>2093</v>
      </c>
      <c r="E11968" s="7">
        <v>1991</v>
      </c>
      <c r="F11968" s="5" t="s">
        <v>637</v>
      </c>
      <c r="H11968" s="5" t="s">
        <v>7866</v>
      </c>
      <c r="I11968" s="6" t="s">
        <v>5903</v>
      </c>
      <c r="J11968" s="6" t="s">
        <v>7095</v>
      </c>
      <c r="K11968" s="17">
        <v>3</v>
      </c>
      <c r="L11968" s="17" t="s">
        <v>7730</v>
      </c>
      <c r="M11968" s="9">
        <v>24</v>
      </c>
      <c r="N11968" s="9"/>
      <c r="O11968" s="21"/>
      <c r="Q11968" s="29"/>
      <c r="U11968" s="17"/>
      <c r="V11968" s="2" t="s">
        <v>6866</v>
      </c>
      <c r="Y11968" t="str">
        <f t="shared" si="735"/>
        <v/>
      </c>
      <c r="AA11968" t="str">
        <f t="shared" si="736"/>
        <v/>
      </c>
      <c r="AC11968" s="7"/>
      <c r="AD11968" t="s">
        <v>5903</v>
      </c>
      <c r="AE11968">
        <f t="shared" si="737"/>
        <v>0</v>
      </c>
      <c r="AG11968" s="2"/>
      <c r="AI11968" s="7"/>
    </row>
    <row r="11969" spans="1:35" ht="11" customHeight="1" outlineLevel="1" x14ac:dyDescent="0.25">
      <c r="A11969" t="s">
        <v>6698</v>
      </c>
      <c r="C11969" s="2" t="s">
        <v>12953</v>
      </c>
      <c r="D11969" s="2">
        <v>2097</v>
      </c>
      <c r="E11969" s="7">
        <v>1991</v>
      </c>
      <c r="F11969" s="5" t="s">
        <v>637</v>
      </c>
      <c r="H11969" s="5" t="s">
        <v>7867</v>
      </c>
      <c r="I11969" s="6" t="s">
        <v>5903</v>
      </c>
      <c r="J11969" s="6" t="s">
        <v>7095</v>
      </c>
      <c r="K11969" s="17">
        <v>3</v>
      </c>
      <c r="L11969" s="17" t="s">
        <v>7730</v>
      </c>
      <c r="M11969" s="9">
        <v>24</v>
      </c>
      <c r="N11969" s="9"/>
      <c r="O11969" s="21"/>
      <c r="Q11969" s="29"/>
      <c r="U11969" s="17"/>
      <c r="V11969" s="2" t="s">
        <v>6866</v>
      </c>
      <c r="Y11969" t="str">
        <f t="shared" si="735"/>
        <v/>
      </c>
      <c r="AA11969" t="str">
        <f t="shared" si="736"/>
        <v/>
      </c>
      <c r="AC11969" s="7"/>
      <c r="AD11969" t="s">
        <v>5903</v>
      </c>
      <c r="AE11969">
        <f t="shared" si="737"/>
        <v>0</v>
      </c>
      <c r="AG11969" s="2"/>
      <c r="AI11969" s="7"/>
    </row>
    <row r="11970" spans="1:35" ht="11" customHeight="1" outlineLevel="1" x14ac:dyDescent="0.25">
      <c r="A11970" t="s">
        <v>6698</v>
      </c>
      <c r="C11970" s="2" t="s">
        <v>12953</v>
      </c>
      <c r="D11970" s="2">
        <v>2225</v>
      </c>
      <c r="E11970" s="7">
        <v>1992</v>
      </c>
      <c r="F11970" s="5" t="s">
        <v>6124</v>
      </c>
      <c r="H11970" s="5" t="s">
        <v>5398</v>
      </c>
      <c r="I11970" s="6" t="s">
        <v>204</v>
      </c>
      <c r="J11970" s="6"/>
      <c r="K11970" s="17">
        <v>2</v>
      </c>
      <c r="L11970" s="17" t="s">
        <v>7730</v>
      </c>
      <c r="M11970" s="9">
        <v>0.35</v>
      </c>
      <c r="N11970" s="9"/>
      <c r="O11970" s="21"/>
      <c r="Q11970" s="29"/>
      <c r="U11970" s="17"/>
      <c r="V11970" s="2" t="s">
        <v>825</v>
      </c>
      <c r="Y11970" t="str">
        <f t="shared" si="735"/>
        <v/>
      </c>
      <c r="AA11970" t="str">
        <f t="shared" si="736"/>
        <v/>
      </c>
      <c r="AC11970" s="7"/>
      <c r="AD11970" t="s">
        <v>204</v>
      </c>
      <c r="AE11970">
        <f t="shared" si="737"/>
        <v>0</v>
      </c>
      <c r="AG11970" s="2"/>
      <c r="AH11970" t="s">
        <v>205</v>
      </c>
      <c r="AI11970" s="7" t="s">
        <v>4610</v>
      </c>
    </row>
    <row r="11971" spans="1:35" ht="11" customHeight="1" outlineLevel="1" x14ac:dyDescent="0.25">
      <c r="A11971" t="s">
        <v>6698</v>
      </c>
      <c r="C11971" s="2" t="s">
        <v>12953</v>
      </c>
      <c r="D11971" s="2">
        <v>2226</v>
      </c>
      <c r="E11971" s="7">
        <v>1992</v>
      </c>
      <c r="F11971" s="5" t="s">
        <v>1099</v>
      </c>
      <c r="H11971" s="5" t="s">
        <v>5398</v>
      </c>
      <c r="I11971" s="6" t="s">
        <v>204</v>
      </c>
      <c r="J11971" s="6"/>
      <c r="K11971" s="17">
        <v>2</v>
      </c>
      <c r="L11971" s="17" t="s">
        <v>7730</v>
      </c>
      <c r="M11971" s="9">
        <v>0.35</v>
      </c>
      <c r="N11971" s="9"/>
      <c r="O11971" s="21"/>
      <c r="Q11971" s="29"/>
      <c r="U11971" s="17"/>
      <c r="V11971" s="2" t="s">
        <v>4963</v>
      </c>
      <c r="Y11971" t="str">
        <f t="shared" si="735"/>
        <v/>
      </c>
      <c r="AA11971" t="str">
        <f t="shared" si="736"/>
        <v/>
      </c>
      <c r="AC11971" s="7"/>
      <c r="AD11971" t="s">
        <v>204</v>
      </c>
      <c r="AE11971">
        <f t="shared" si="737"/>
        <v>0</v>
      </c>
      <c r="AG11971" s="2"/>
      <c r="AH11971" t="s">
        <v>205</v>
      </c>
      <c r="AI11971" s="7" t="s">
        <v>4610</v>
      </c>
    </row>
    <row r="11972" spans="1:35" ht="11" customHeight="1" outlineLevel="1" x14ac:dyDescent="0.25">
      <c r="A11972" t="s">
        <v>6698</v>
      </c>
      <c r="C11972" s="2" t="s">
        <v>12953</v>
      </c>
      <c r="D11972" s="2">
        <v>2227</v>
      </c>
      <c r="E11972" s="7">
        <v>1992</v>
      </c>
      <c r="F11972" s="5" t="s">
        <v>1099</v>
      </c>
      <c r="H11972" s="5" t="s">
        <v>5398</v>
      </c>
      <c r="I11972" s="6" t="s">
        <v>204</v>
      </c>
      <c r="J11972" s="6"/>
      <c r="K11972" s="17">
        <v>2</v>
      </c>
      <c r="L11972" s="17" t="s">
        <v>7730</v>
      </c>
      <c r="M11972" s="9">
        <v>0.35</v>
      </c>
      <c r="N11972" s="9"/>
      <c r="O11972" s="21"/>
      <c r="Q11972" s="29"/>
      <c r="U11972" s="17"/>
      <c r="V11972" s="2" t="s">
        <v>3855</v>
      </c>
      <c r="Y11972" t="str">
        <f t="shared" si="735"/>
        <v/>
      </c>
      <c r="AA11972" t="str">
        <f t="shared" si="736"/>
        <v/>
      </c>
      <c r="AC11972" s="7"/>
      <c r="AD11972" t="s">
        <v>204</v>
      </c>
      <c r="AE11972">
        <f t="shared" si="737"/>
        <v>0</v>
      </c>
      <c r="AG11972" s="2"/>
      <c r="AH11972" t="s">
        <v>205</v>
      </c>
      <c r="AI11972" s="7" t="s">
        <v>4610</v>
      </c>
    </row>
    <row r="11973" spans="1:35" ht="11" customHeight="1" outlineLevel="1" x14ac:dyDescent="0.25">
      <c r="A11973" t="s">
        <v>6698</v>
      </c>
      <c r="C11973" s="2" t="s">
        <v>12953</v>
      </c>
      <c r="D11973" s="2">
        <v>2228</v>
      </c>
      <c r="E11973" s="7">
        <v>1992</v>
      </c>
      <c r="F11973" s="5" t="s">
        <v>1099</v>
      </c>
      <c r="H11973" s="5" t="s">
        <v>5398</v>
      </c>
      <c r="I11973" s="6" t="s">
        <v>204</v>
      </c>
      <c r="J11973" s="6"/>
      <c r="K11973" s="17">
        <v>2</v>
      </c>
      <c r="L11973" s="17" t="s">
        <v>7730</v>
      </c>
      <c r="M11973" s="9">
        <v>0.35</v>
      </c>
      <c r="N11973" s="9"/>
      <c r="O11973" s="21"/>
      <c r="Q11973" s="29"/>
      <c r="U11973" s="17"/>
      <c r="V11973" s="2" t="s">
        <v>3856</v>
      </c>
      <c r="Y11973" t="str">
        <f t="shared" si="735"/>
        <v/>
      </c>
      <c r="AA11973" t="str">
        <f t="shared" si="736"/>
        <v/>
      </c>
      <c r="AC11973" s="7"/>
      <c r="AD11973" t="s">
        <v>204</v>
      </c>
      <c r="AE11973">
        <f t="shared" si="737"/>
        <v>0</v>
      </c>
      <c r="AG11973" s="2"/>
      <c r="AH11973" t="s">
        <v>205</v>
      </c>
      <c r="AI11973" s="7" t="s">
        <v>4610</v>
      </c>
    </row>
    <row r="11974" spans="1:35" ht="11" customHeight="1" outlineLevel="1" x14ac:dyDescent="0.25">
      <c r="A11974" t="s">
        <v>6698</v>
      </c>
      <c r="C11974" s="2" t="s">
        <v>12953</v>
      </c>
      <c r="D11974" s="2">
        <v>2229</v>
      </c>
      <c r="E11974" s="7">
        <v>1992</v>
      </c>
      <c r="F11974" s="5" t="s">
        <v>1099</v>
      </c>
      <c r="H11974" s="5" t="s">
        <v>5398</v>
      </c>
      <c r="I11974" s="6" t="s">
        <v>204</v>
      </c>
      <c r="J11974" s="6"/>
      <c r="K11974" s="17">
        <v>2</v>
      </c>
      <c r="L11974" s="17" t="s">
        <v>7730</v>
      </c>
      <c r="M11974" s="9">
        <v>0.35</v>
      </c>
      <c r="N11974" s="9"/>
      <c r="O11974" s="21"/>
      <c r="Q11974" s="29"/>
      <c r="U11974" s="17"/>
      <c r="V11974" s="2" t="s">
        <v>3857</v>
      </c>
      <c r="Y11974" t="str">
        <f t="shared" si="735"/>
        <v/>
      </c>
      <c r="AA11974" t="str">
        <f t="shared" si="736"/>
        <v/>
      </c>
      <c r="AC11974" s="7"/>
      <c r="AD11974" t="s">
        <v>204</v>
      </c>
      <c r="AE11974">
        <f t="shared" si="737"/>
        <v>0</v>
      </c>
      <c r="AG11974" s="2"/>
      <c r="AH11974" t="s">
        <v>205</v>
      </c>
      <c r="AI11974" s="7" t="s">
        <v>4610</v>
      </c>
    </row>
    <row r="11975" spans="1:35" ht="11" customHeight="1" outlineLevel="1" x14ac:dyDescent="0.25">
      <c r="A11975" t="s">
        <v>6698</v>
      </c>
      <c r="C11975" s="2" t="s">
        <v>12953</v>
      </c>
      <c r="D11975" s="2" t="s">
        <v>7868</v>
      </c>
      <c r="E11975" s="7">
        <v>1992</v>
      </c>
      <c r="F11975" s="5" t="s">
        <v>3859</v>
      </c>
      <c r="H11975" s="5" t="s">
        <v>5398</v>
      </c>
      <c r="I11975" s="6" t="s">
        <v>204</v>
      </c>
      <c r="J11975" s="6"/>
      <c r="K11975" s="17">
        <v>2</v>
      </c>
      <c r="L11975" s="17" t="s">
        <v>7730</v>
      </c>
      <c r="M11975" s="9">
        <v>13</v>
      </c>
      <c r="N11975" s="9"/>
      <c r="O11975" s="21"/>
      <c r="Q11975" s="29"/>
      <c r="U11975" s="17"/>
      <c r="V11975" s="2" t="s">
        <v>3858</v>
      </c>
      <c r="Y11975" t="str">
        <f t="shared" si="735"/>
        <v/>
      </c>
      <c r="AA11975" t="str">
        <f t="shared" si="736"/>
        <v/>
      </c>
      <c r="AC11975" s="7"/>
      <c r="AD11975" t="s">
        <v>204</v>
      </c>
      <c r="AE11975">
        <f t="shared" si="737"/>
        <v>0</v>
      </c>
      <c r="AG11975" s="2"/>
      <c r="AH11975" t="s">
        <v>205</v>
      </c>
      <c r="AI11975" s="7" t="s">
        <v>4922</v>
      </c>
    </row>
    <row r="11976" spans="1:35" ht="11" customHeight="1" outlineLevel="1" x14ac:dyDescent="0.25">
      <c r="A11976" t="s">
        <v>6698</v>
      </c>
      <c r="C11976" s="2" t="s">
        <v>12953</v>
      </c>
      <c r="D11976" s="2">
        <v>2340</v>
      </c>
      <c r="E11976" s="7">
        <v>1993</v>
      </c>
      <c r="F11976" s="5" t="s">
        <v>1107</v>
      </c>
      <c r="H11976" s="5" t="s">
        <v>5398</v>
      </c>
      <c r="I11976" s="6" t="s">
        <v>6699</v>
      </c>
      <c r="J11976" s="6" t="s">
        <v>7096</v>
      </c>
      <c r="K11976" s="17">
        <v>1</v>
      </c>
      <c r="L11976" s="17" t="s">
        <v>7730</v>
      </c>
      <c r="M11976" s="9">
        <v>1.5</v>
      </c>
      <c r="N11976" s="9"/>
      <c r="O11976" s="21"/>
      <c r="Q11976" s="29"/>
      <c r="U11976" s="17"/>
      <c r="V11976" s="2" t="s">
        <v>6866</v>
      </c>
      <c r="Y11976" t="str">
        <f t="shared" si="735"/>
        <v/>
      </c>
      <c r="AA11976" t="str">
        <f t="shared" si="736"/>
        <v/>
      </c>
      <c r="AC11976" s="7"/>
      <c r="AD11976" t="s">
        <v>6699</v>
      </c>
      <c r="AE11976">
        <f t="shared" si="737"/>
        <v>0</v>
      </c>
      <c r="AG11976" s="2"/>
      <c r="AI11976" s="7"/>
    </row>
    <row r="11977" spans="1:35" ht="11" customHeight="1" outlineLevel="1" x14ac:dyDescent="0.25">
      <c r="A11977" t="s">
        <v>6698</v>
      </c>
      <c r="C11977" s="2" t="s">
        <v>12953</v>
      </c>
      <c r="D11977" s="2" t="s">
        <v>18835</v>
      </c>
      <c r="E11977" s="7">
        <v>1995</v>
      </c>
      <c r="F11977" s="5" t="s">
        <v>6712</v>
      </c>
      <c r="H11977" s="5" t="s">
        <v>5398</v>
      </c>
      <c r="I11977" s="6" t="s">
        <v>4772</v>
      </c>
      <c r="J11977" s="6" t="s">
        <v>7097</v>
      </c>
      <c r="K11977" s="17">
        <v>3</v>
      </c>
      <c r="L11977" s="17" t="s">
        <v>7730</v>
      </c>
      <c r="M11977" s="9">
        <v>6</v>
      </c>
      <c r="N11977" s="9"/>
      <c r="O11977" s="21"/>
      <c r="Q11977" s="29"/>
      <c r="U11977" s="17"/>
      <c r="V11977" s="2" t="s">
        <v>6866</v>
      </c>
      <c r="Y11977" t="str">
        <f t="shared" si="735"/>
        <v/>
      </c>
      <c r="AA11977" t="str">
        <f t="shared" si="736"/>
        <v/>
      </c>
      <c r="AC11977" s="7"/>
      <c r="AD11977" t="s">
        <v>4772</v>
      </c>
      <c r="AE11977">
        <f t="shared" si="737"/>
        <v>0</v>
      </c>
      <c r="AG11977" s="2"/>
      <c r="AI11977" s="7"/>
    </row>
    <row r="11978" spans="1:35" ht="11" customHeight="1" outlineLevel="1" x14ac:dyDescent="0.25">
      <c r="A11978" t="s">
        <v>6698</v>
      </c>
      <c r="C11978" s="2" t="s">
        <v>12953</v>
      </c>
      <c r="D11978" s="2">
        <v>2578</v>
      </c>
      <c r="E11978" s="7">
        <v>1995</v>
      </c>
      <c r="F11978" s="5" t="s">
        <v>637</v>
      </c>
      <c r="H11978" s="5" t="s">
        <v>5398</v>
      </c>
      <c r="I11978" s="6" t="s">
        <v>6699</v>
      </c>
      <c r="J11978" s="6" t="s">
        <v>7098</v>
      </c>
      <c r="K11978" s="17">
        <v>3</v>
      </c>
      <c r="L11978" s="17" t="s">
        <v>7730</v>
      </c>
      <c r="M11978" s="9">
        <v>4</v>
      </c>
      <c r="N11978" s="9"/>
      <c r="O11978" s="21"/>
      <c r="Q11978" s="29"/>
      <c r="U11978" s="17"/>
      <c r="V11978" s="2" t="s">
        <v>6866</v>
      </c>
      <c r="Y11978" t="str">
        <f t="shared" si="735"/>
        <v/>
      </c>
      <c r="AA11978" t="str">
        <f t="shared" si="736"/>
        <v/>
      </c>
      <c r="AC11978" s="7"/>
      <c r="AD11978" t="s">
        <v>6699</v>
      </c>
      <c r="AE11978">
        <f t="shared" si="737"/>
        <v>0</v>
      </c>
      <c r="AG11978" s="2"/>
      <c r="AI11978" s="7"/>
    </row>
    <row r="11979" spans="1:35" ht="11" customHeight="1" outlineLevel="1" x14ac:dyDescent="0.25">
      <c r="A11979" t="s">
        <v>6698</v>
      </c>
      <c r="C11979" s="2" t="s">
        <v>12953</v>
      </c>
      <c r="D11979" s="2">
        <v>2855</v>
      </c>
      <c r="E11979" s="7">
        <v>1997</v>
      </c>
      <c r="F11979" s="5" t="s">
        <v>2530</v>
      </c>
      <c r="H11979" s="5" t="s">
        <v>5398</v>
      </c>
      <c r="I11979" s="6" t="s">
        <v>195</v>
      </c>
      <c r="J11979" s="6" t="s">
        <v>9882</v>
      </c>
      <c r="K11979" s="17">
        <v>3</v>
      </c>
      <c r="L11979" s="17" t="s">
        <v>7730</v>
      </c>
      <c r="M11979" s="9">
        <v>8.9</v>
      </c>
      <c r="N11979" s="9"/>
      <c r="O11979" s="21"/>
      <c r="Q11979" s="29"/>
      <c r="U11979" s="17"/>
      <c r="V11979" s="2">
        <v>2508</v>
      </c>
      <c r="Y11979" t="str">
        <f t="shared" si="735"/>
        <v/>
      </c>
      <c r="AA11979" t="str">
        <f t="shared" si="736"/>
        <v/>
      </c>
      <c r="AC11979" s="7"/>
      <c r="AD11979" t="s">
        <v>22526</v>
      </c>
      <c r="AE11979">
        <f t="shared" si="737"/>
        <v>0</v>
      </c>
      <c r="AG11979" s="2"/>
      <c r="AH11979" t="s">
        <v>196</v>
      </c>
      <c r="AI11979" s="7" t="s">
        <v>4610</v>
      </c>
    </row>
    <row r="11980" spans="1:35" ht="11" customHeight="1" outlineLevel="1" x14ac:dyDescent="0.25">
      <c r="A11980" t="s">
        <v>6698</v>
      </c>
      <c r="C11980" s="2" t="s">
        <v>12953</v>
      </c>
      <c r="D11980" s="2">
        <v>2881</v>
      </c>
      <c r="E11980" s="7">
        <v>1998</v>
      </c>
      <c r="F11980" s="5" t="s">
        <v>4880</v>
      </c>
      <c r="H11980" s="5" t="s">
        <v>5398</v>
      </c>
      <c r="I11980" s="6" t="s">
        <v>5954</v>
      </c>
      <c r="J11980" s="6" t="s">
        <v>7099</v>
      </c>
      <c r="K11980" s="17">
        <v>3</v>
      </c>
      <c r="L11980" s="17" t="s">
        <v>7730</v>
      </c>
      <c r="M11980" s="9">
        <v>5</v>
      </c>
      <c r="N11980" s="9"/>
      <c r="O11980" s="21"/>
      <c r="Q11980" s="29"/>
      <c r="U11980" s="17"/>
      <c r="V11980" s="2">
        <v>2522</v>
      </c>
      <c r="Y11980" t="str">
        <f t="shared" si="735"/>
        <v/>
      </c>
      <c r="AA11980" t="str">
        <f t="shared" si="736"/>
        <v/>
      </c>
      <c r="AC11980" s="7"/>
      <c r="AD11980" t="s">
        <v>5954</v>
      </c>
      <c r="AE11980">
        <f t="shared" si="737"/>
        <v>0</v>
      </c>
      <c r="AG11980" s="2"/>
      <c r="AH11980" t="s">
        <v>196</v>
      </c>
      <c r="AI11980" s="7" t="s">
        <v>4610</v>
      </c>
    </row>
    <row r="11981" spans="1:35" ht="11" customHeight="1" outlineLevel="1" x14ac:dyDescent="0.25">
      <c r="A11981" t="s">
        <v>6698</v>
      </c>
      <c r="C11981" s="2" t="s">
        <v>12953</v>
      </c>
      <c r="D11981" s="2">
        <v>3240</v>
      </c>
      <c r="E11981" s="7">
        <v>2001</v>
      </c>
      <c r="F11981" s="5" t="s">
        <v>5008</v>
      </c>
      <c r="H11981" s="5" t="s">
        <v>5398</v>
      </c>
      <c r="I11981" s="6" t="s">
        <v>4772</v>
      </c>
      <c r="J11981" s="6" t="s">
        <v>7100</v>
      </c>
      <c r="K11981" s="17">
        <v>1</v>
      </c>
      <c r="L11981" s="17" t="s">
        <v>7730</v>
      </c>
      <c r="M11981" s="9">
        <v>8</v>
      </c>
      <c r="N11981" s="9"/>
      <c r="O11981" s="21"/>
      <c r="Q11981" s="29"/>
      <c r="U11981" s="17"/>
      <c r="V11981" s="2" t="s">
        <v>6866</v>
      </c>
      <c r="Y11981" t="str">
        <f t="shared" si="735"/>
        <v/>
      </c>
      <c r="AA11981" t="str">
        <f t="shared" si="736"/>
        <v/>
      </c>
      <c r="AC11981" s="7"/>
      <c r="AD11981" t="s">
        <v>4772</v>
      </c>
      <c r="AE11981">
        <f t="shared" si="737"/>
        <v>0</v>
      </c>
      <c r="AG11981" s="2"/>
      <c r="AI11981" s="7"/>
    </row>
    <row r="11982" spans="1:35" ht="11" customHeight="1" outlineLevel="1" x14ac:dyDescent="0.25">
      <c r="A11982" t="s">
        <v>6698</v>
      </c>
      <c r="C11982" s="2" t="s">
        <v>12953</v>
      </c>
      <c r="D11982" s="2">
        <v>3297</v>
      </c>
      <c r="E11982" s="7">
        <v>2001</v>
      </c>
      <c r="F11982" s="5" t="s">
        <v>6709</v>
      </c>
      <c r="H11982" s="5" t="s">
        <v>5398</v>
      </c>
      <c r="I11982" s="6" t="s">
        <v>5955</v>
      </c>
      <c r="J11982" s="6" t="s">
        <v>7869</v>
      </c>
      <c r="K11982" s="17">
        <v>1</v>
      </c>
      <c r="L11982" s="17" t="s">
        <v>7730</v>
      </c>
      <c r="M11982" s="9">
        <v>5</v>
      </c>
      <c r="N11982" s="9"/>
      <c r="O11982" s="21"/>
      <c r="Q11982" s="29"/>
      <c r="U11982" s="17"/>
      <c r="V11982" s="2">
        <v>2761</v>
      </c>
      <c r="Y11982" t="str">
        <f t="shared" si="735"/>
        <v/>
      </c>
      <c r="AA11982" t="str">
        <f t="shared" si="736"/>
        <v/>
      </c>
      <c r="AC11982" s="7"/>
      <c r="AD11982" t="s">
        <v>5955</v>
      </c>
      <c r="AE11982">
        <f t="shared" si="737"/>
        <v>0</v>
      </c>
      <c r="AG11982" s="2"/>
      <c r="AH11982" t="s">
        <v>6700</v>
      </c>
      <c r="AI11982" s="7" t="s">
        <v>4922</v>
      </c>
    </row>
    <row r="11983" spans="1:35" ht="11" customHeight="1" outlineLevel="1" x14ac:dyDescent="0.25">
      <c r="A11983" t="s">
        <v>6698</v>
      </c>
      <c r="C11983" s="2" t="s">
        <v>12953</v>
      </c>
      <c r="D11983" s="2">
        <v>3414</v>
      </c>
      <c r="E11983" s="7">
        <v>2003</v>
      </c>
      <c r="F11983" s="5" t="s">
        <v>1107</v>
      </c>
      <c r="H11983" s="5" t="s">
        <v>5398</v>
      </c>
      <c r="I11983" s="6" t="s">
        <v>18836</v>
      </c>
      <c r="J11983" s="6" t="s">
        <v>5893</v>
      </c>
      <c r="K11983" s="17">
        <v>5</v>
      </c>
      <c r="L11983" s="17" t="s">
        <v>20076</v>
      </c>
      <c r="M11983" s="9"/>
      <c r="N11983" s="9"/>
      <c r="O11983" s="21"/>
      <c r="Q11983" s="29"/>
      <c r="U11983" s="17"/>
      <c r="V11983" s="2"/>
      <c r="Y11983" t="str">
        <f t="shared" si="735"/>
        <v/>
      </c>
      <c r="AA11983" t="str">
        <f t="shared" si="736"/>
        <v/>
      </c>
      <c r="AC11983" s="7"/>
      <c r="AD11983" t="s">
        <v>18836</v>
      </c>
      <c r="AE11983">
        <f t="shared" si="737"/>
        <v>0</v>
      </c>
      <c r="AG11983" s="2"/>
      <c r="AH11983" t="s">
        <v>5956</v>
      </c>
      <c r="AI11983" s="7" t="s">
        <v>4922</v>
      </c>
    </row>
    <row r="11984" spans="1:35" ht="11" customHeight="1" outlineLevel="1" x14ac:dyDescent="0.25">
      <c r="A11984" t="s">
        <v>6698</v>
      </c>
      <c r="C11984" s="2" t="s">
        <v>12953</v>
      </c>
      <c r="D11984" s="2">
        <v>3415</v>
      </c>
      <c r="E11984" s="7">
        <v>2003</v>
      </c>
      <c r="F11984" s="5" t="s">
        <v>1107</v>
      </c>
      <c r="H11984" s="5" t="s">
        <v>5398</v>
      </c>
      <c r="I11984" s="6" t="s">
        <v>18838</v>
      </c>
      <c r="J11984" s="6" t="s">
        <v>5893</v>
      </c>
      <c r="K11984" s="17">
        <v>3</v>
      </c>
      <c r="L11984" s="17" t="s">
        <v>20076</v>
      </c>
      <c r="M11984" s="9"/>
      <c r="N11984" s="9"/>
      <c r="O11984" s="21"/>
      <c r="Q11984" s="29"/>
      <c r="U11984" s="17"/>
      <c r="V11984" s="2"/>
      <c r="Y11984" t="str">
        <f t="shared" si="735"/>
        <v/>
      </c>
      <c r="AA11984" t="str">
        <f t="shared" si="736"/>
        <v/>
      </c>
      <c r="AC11984" s="7"/>
      <c r="AD11984" t="s">
        <v>18838</v>
      </c>
      <c r="AE11984">
        <f t="shared" si="737"/>
        <v>0</v>
      </c>
      <c r="AG11984" s="2"/>
      <c r="AH11984" t="s">
        <v>5956</v>
      </c>
      <c r="AI11984" s="7" t="s">
        <v>4922</v>
      </c>
    </row>
    <row r="11985" spans="1:35" ht="11" customHeight="1" outlineLevel="1" x14ac:dyDescent="0.25">
      <c r="A11985" t="s">
        <v>6698</v>
      </c>
      <c r="C11985" s="2" t="s">
        <v>12953</v>
      </c>
      <c r="D11985" s="2">
        <v>3416</v>
      </c>
      <c r="E11985" s="7">
        <v>2003</v>
      </c>
      <c r="F11985" s="5" t="s">
        <v>1107</v>
      </c>
      <c r="H11985" s="5" t="s">
        <v>5398</v>
      </c>
      <c r="I11985" s="6" t="s">
        <v>18839</v>
      </c>
      <c r="J11985" s="6" t="s">
        <v>5893</v>
      </c>
      <c r="K11985" s="17">
        <v>5</v>
      </c>
      <c r="L11985" s="17" t="s">
        <v>20076</v>
      </c>
      <c r="M11985" s="9"/>
      <c r="N11985" s="9"/>
      <c r="O11985" s="21"/>
      <c r="Q11985" s="29"/>
      <c r="U11985" s="17"/>
      <c r="V11985" s="2"/>
      <c r="Y11985" t="str">
        <f t="shared" si="735"/>
        <v/>
      </c>
      <c r="AA11985" t="str">
        <f t="shared" si="736"/>
        <v/>
      </c>
      <c r="AC11985" s="7"/>
      <c r="AD11985" t="s">
        <v>18839</v>
      </c>
      <c r="AE11985">
        <f t="shared" si="737"/>
        <v>0</v>
      </c>
      <c r="AG11985" s="2"/>
      <c r="AH11985" t="s">
        <v>5956</v>
      </c>
      <c r="AI11985" s="7" t="s">
        <v>4922</v>
      </c>
    </row>
    <row r="11986" spans="1:35" ht="11" customHeight="1" outlineLevel="1" x14ac:dyDescent="0.25">
      <c r="A11986" t="s">
        <v>6698</v>
      </c>
      <c r="C11986" s="2" t="s">
        <v>12953</v>
      </c>
      <c r="D11986" s="2">
        <v>3417</v>
      </c>
      <c r="E11986" s="7">
        <v>2003</v>
      </c>
      <c r="F11986" s="5" t="s">
        <v>1107</v>
      </c>
      <c r="H11986" s="5" t="s">
        <v>5398</v>
      </c>
      <c r="I11986" s="6" t="s">
        <v>18837</v>
      </c>
      <c r="J11986" s="6" t="s">
        <v>5893</v>
      </c>
      <c r="K11986" s="17">
        <v>5</v>
      </c>
      <c r="L11986" s="17" t="s">
        <v>20076</v>
      </c>
      <c r="M11986" s="9"/>
      <c r="N11986" s="9"/>
      <c r="O11986" s="21"/>
      <c r="Q11986" s="29"/>
      <c r="U11986" s="17"/>
      <c r="V11986" s="2"/>
      <c r="Y11986" t="str">
        <f t="shared" si="735"/>
        <v/>
      </c>
      <c r="AA11986" t="str">
        <f t="shared" si="736"/>
        <v/>
      </c>
      <c r="AC11986" s="7"/>
      <c r="AD11986" t="s">
        <v>18837</v>
      </c>
      <c r="AE11986">
        <f t="shared" si="737"/>
        <v>0</v>
      </c>
      <c r="AG11986" s="2"/>
      <c r="AH11986" t="s">
        <v>5956</v>
      </c>
      <c r="AI11986" s="7" t="s">
        <v>4922</v>
      </c>
    </row>
    <row r="11987" spans="1:35" ht="11" customHeight="1" outlineLevel="1" x14ac:dyDescent="0.25">
      <c r="A11987" t="s">
        <v>6698</v>
      </c>
      <c r="C11987" s="2" t="s">
        <v>12953</v>
      </c>
      <c r="D11987" s="2" t="s">
        <v>7870</v>
      </c>
      <c r="E11987" s="7">
        <v>2003</v>
      </c>
      <c r="F11987" s="5" t="s">
        <v>4915</v>
      </c>
      <c r="H11987" s="5" t="s">
        <v>5398</v>
      </c>
      <c r="I11987" s="6" t="s">
        <v>20218</v>
      </c>
      <c r="J11987" s="6" t="s">
        <v>5893</v>
      </c>
      <c r="K11987" s="17">
        <v>3</v>
      </c>
      <c r="L11987" s="17" t="s">
        <v>7730</v>
      </c>
      <c r="M11987" s="9">
        <v>7</v>
      </c>
      <c r="N11987" s="9"/>
      <c r="O11987" s="21"/>
      <c r="Q11987" s="29"/>
      <c r="U11987" s="17"/>
      <c r="V11987" s="2">
        <v>2839</v>
      </c>
      <c r="Y11987" t="str">
        <f t="shared" si="735"/>
        <v/>
      </c>
      <c r="AA11987" t="str">
        <f t="shared" si="736"/>
        <v/>
      </c>
      <c r="AC11987" s="7"/>
      <c r="AD11987" t="s">
        <v>20218</v>
      </c>
      <c r="AE11987">
        <f t="shared" si="737"/>
        <v>0</v>
      </c>
      <c r="AG11987" s="2"/>
      <c r="AH11987" t="s">
        <v>5956</v>
      </c>
      <c r="AI11987" s="7" t="s">
        <v>4922</v>
      </c>
    </row>
    <row r="11988" spans="1:35" ht="11" customHeight="1" outlineLevel="1" x14ac:dyDescent="0.25">
      <c r="A11988" t="s">
        <v>6698</v>
      </c>
      <c r="C11988" s="2" t="s">
        <v>12953</v>
      </c>
      <c r="D11988" s="2">
        <v>3418</v>
      </c>
      <c r="E11988" s="7">
        <v>2003</v>
      </c>
      <c r="F11988" s="5" t="s">
        <v>1107</v>
      </c>
      <c r="H11988" s="5" t="s">
        <v>5398</v>
      </c>
      <c r="I11988" s="6" t="s">
        <v>18840</v>
      </c>
      <c r="J11988" s="6" t="s">
        <v>5893</v>
      </c>
      <c r="K11988" s="17">
        <v>3</v>
      </c>
      <c r="L11988" s="17" t="s">
        <v>20076</v>
      </c>
      <c r="M11988" s="9"/>
      <c r="N11988" s="9"/>
      <c r="O11988" s="21"/>
      <c r="Q11988" s="29"/>
      <c r="U11988" s="17"/>
      <c r="V11988" s="2" t="s">
        <v>20217</v>
      </c>
      <c r="Y11988" t="str">
        <f t="shared" si="735"/>
        <v/>
      </c>
      <c r="AA11988" t="str">
        <f t="shared" si="736"/>
        <v/>
      </c>
      <c r="AC11988" s="7"/>
      <c r="AD11988" t="s">
        <v>18840</v>
      </c>
      <c r="AE11988">
        <f t="shared" si="737"/>
        <v>0</v>
      </c>
      <c r="AG11988" s="2"/>
      <c r="AH11988" t="s">
        <v>5956</v>
      </c>
      <c r="AI11988" s="7" t="s">
        <v>4922</v>
      </c>
    </row>
    <row r="11989" spans="1:35" ht="11" customHeight="1" outlineLevel="1" x14ac:dyDescent="0.25">
      <c r="A11989" t="s">
        <v>6698</v>
      </c>
      <c r="C11989" s="2" t="s">
        <v>12953</v>
      </c>
      <c r="D11989" s="2">
        <v>3419</v>
      </c>
      <c r="E11989" s="7">
        <v>2003</v>
      </c>
      <c r="F11989" s="5" t="s">
        <v>1107</v>
      </c>
      <c r="H11989" s="5" t="s">
        <v>5398</v>
      </c>
      <c r="I11989" s="6" t="s">
        <v>18841</v>
      </c>
      <c r="J11989" s="6" t="s">
        <v>5893</v>
      </c>
      <c r="K11989" s="17">
        <v>3</v>
      </c>
      <c r="L11989" s="17" t="s">
        <v>20076</v>
      </c>
      <c r="M11989" s="9"/>
      <c r="N11989" s="9"/>
      <c r="O11989" s="21"/>
      <c r="Q11989" s="29"/>
      <c r="U11989" s="17"/>
      <c r="V11989" s="2" t="s">
        <v>20216</v>
      </c>
      <c r="Y11989" t="str">
        <f t="shared" si="735"/>
        <v/>
      </c>
      <c r="AA11989" t="str">
        <f t="shared" si="736"/>
        <v/>
      </c>
      <c r="AC11989" s="7"/>
      <c r="AD11989" t="s">
        <v>18841</v>
      </c>
      <c r="AE11989">
        <f t="shared" si="737"/>
        <v>0</v>
      </c>
      <c r="AG11989" s="2"/>
      <c r="AH11989" t="s">
        <v>5956</v>
      </c>
      <c r="AI11989" s="7" t="s">
        <v>4922</v>
      </c>
    </row>
    <row r="11990" spans="1:35" ht="11" customHeight="1" outlineLevel="1" x14ac:dyDescent="0.25">
      <c r="A11990" t="s">
        <v>6698</v>
      </c>
      <c r="C11990" s="2" t="s">
        <v>12953</v>
      </c>
      <c r="D11990" s="2">
        <v>3420</v>
      </c>
      <c r="E11990" s="7">
        <v>2003</v>
      </c>
      <c r="F11990" s="5" t="s">
        <v>1107</v>
      </c>
      <c r="H11990" s="5" t="s">
        <v>5398</v>
      </c>
      <c r="I11990" s="6" t="s">
        <v>195</v>
      </c>
      <c r="J11990" s="6" t="s">
        <v>5893</v>
      </c>
      <c r="K11990" s="17">
        <v>3</v>
      </c>
      <c r="L11990" s="17" t="s">
        <v>20076</v>
      </c>
      <c r="M11990" s="9"/>
      <c r="N11990" s="9"/>
      <c r="O11990" s="21"/>
      <c r="Q11990" s="29"/>
      <c r="U11990" s="17"/>
      <c r="V11990" s="2"/>
      <c r="Y11990" t="str">
        <f t="shared" si="735"/>
        <v/>
      </c>
      <c r="AA11990" t="str">
        <f t="shared" si="736"/>
        <v/>
      </c>
      <c r="AC11990" s="7"/>
      <c r="AD11990" t="s">
        <v>195</v>
      </c>
      <c r="AE11990">
        <f t="shared" si="737"/>
        <v>0</v>
      </c>
      <c r="AG11990" s="2"/>
      <c r="AH11990" t="s">
        <v>5956</v>
      </c>
      <c r="AI11990" s="7" t="s">
        <v>4922</v>
      </c>
    </row>
    <row r="11991" spans="1:35" ht="11" customHeight="1" outlineLevel="1" x14ac:dyDescent="0.25">
      <c r="A11991" t="s">
        <v>6698</v>
      </c>
      <c r="C11991" s="2" t="s">
        <v>12953</v>
      </c>
      <c r="D11991" s="2">
        <v>3421</v>
      </c>
      <c r="E11991" s="7">
        <v>2003</v>
      </c>
      <c r="F11991" s="5" t="s">
        <v>1107</v>
      </c>
      <c r="H11991" s="5" t="s">
        <v>5398</v>
      </c>
      <c r="I11991" s="6" t="s">
        <v>18842</v>
      </c>
      <c r="J11991" s="6" t="s">
        <v>5893</v>
      </c>
      <c r="K11991" s="17">
        <v>5</v>
      </c>
      <c r="L11991" s="17" t="s">
        <v>20076</v>
      </c>
      <c r="M11991" s="9"/>
      <c r="N11991" s="9"/>
      <c r="O11991" s="21"/>
      <c r="Q11991" s="29"/>
      <c r="U11991" s="17"/>
      <c r="V11991" s="2"/>
      <c r="Y11991" t="str">
        <f t="shared" si="735"/>
        <v/>
      </c>
      <c r="AA11991" t="str">
        <f t="shared" si="736"/>
        <v/>
      </c>
      <c r="AC11991" s="7"/>
      <c r="AD11991" t="s">
        <v>18842</v>
      </c>
      <c r="AE11991">
        <f t="shared" si="737"/>
        <v>0</v>
      </c>
      <c r="AG11991" s="2"/>
      <c r="AH11991" t="s">
        <v>5956</v>
      </c>
      <c r="AI11991" s="7" t="s">
        <v>4922</v>
      </c>
    </row>
    <row r="11992" spans="1:35" ht="11" customHeight="1" outlineLevel="1" x14ac:dyDescent="0.25">
      <c r="A11992" t="s">
        <v>6698</v>
      </c>
      <c r="C11992" s="2" t="s">
        <v>12953</v>
      </c>
      <c r="D11992" s="2" t="s">
        <v>8687</v>
      </c>
      <c r="E11992" s="7">
        <v>2003</v>
      </c>
      <c r="F11992" s="5" t="s">
        <v>21676</v>
      </c>
      <c r="H11992" s="5" t="s">
        <v>5398</v>
      </c>
      <c r="I11992" s="6" t="s">
        <v>5957</v>
      </c>
      <c r="J11992" s="6" t="s">
        <v>5893</v>
      </c>
      <c r="K11992" s="17">
        <v>3</v>
      </c>
      <c r="L11992" s="17" t="s">
        <v>7730</v>
      </c>
      <c r="M11992" s="9">
        <v>4.5</v>
      </c>
      <c r="N11992" s="9"/>
      <c r="O11992" s="21"/>
      <c r="Q11992" s="29"/>
      <c r="U11992" s="17"/>
      <c r="V11992" s="2">
        <v>2840</v>
      </c>
      <c r="Y11992" t="str">
        <f t="shared" si="735"/>
        <v/>
      </c>
      <c r="AA11992">
        <f t="shared" si="736"/>
        <v>1</v>
      </c>
      <c r="AC11992" s="7"/>
      <c r="AD11992" t="s">
        <v>5957</v>
      </c>
      <c r="AE11992">
        <f t="shared" si="737"/>
        <v>0</v>
      </c>
      <c r="AG11992" s="2"/>
      <c r="AH11992" t="s">
        <v>5956</v>
      </c>
      <c r="AI11992" s="7" t="s">
        <v>4922</v>
      </c>
    </row>
    <row r="11993" spans="1:35" ht="11" customHeight="1" outlineLevel="1" x14ac:dyDescent="0.25">
      <c r="A11993" t="s">
        <v>6698</v>
      </c>
      <c r="C11993" s="2" t="s">
        <v>12953</v>
      </c>
      <c r="D11993" s="2" t="s">
        <v>4062</v>
      </c>
      <c r="E11993" s="7">
        <v>2003</v>
      </c>
      <c r="F11993" s="5" t="s">
        <v>10587</v>
      </c>
      <c r="H11993" s="5" t="s">
        <v>5398</v>
      </c>
      <c r="I11993" s="6" t="s">
        <v>6699</v>
      </c>
      <c r="J11993" s="6" t="s">
        <v>21117</v>
      </c>
      <c r="K11993" s="17">
        <v>3</v>
      </c>
      <c r="L11993" s="17" t="s">
        <v>7730</v>
      </c>
      <c r="M11993" s="9">
        <v>4.7</v>
      </c>
      <c r="N11993" s="9"/>
      <c r="O11993" s="21"/>
      <c r="Q11993" s="29"/>
      <c r="U11993" s="17"/>
      <c r="V11993" s="2">
        <v>2840</v>
      </c>
      <c r="Y11993" t="str">
        <f t="shared" si="735"/>
        <v/>
      </c>
      <c r="AA11993" t="str">
        <f t="shared" si="736"/>
        <v/>
      </c>
      <c r="AC11993" s="7"/>
      <c r="AD11993" t="s">
        <v>6699</v>
      </c>
      <c r="AE11993">
        <f t="shared" si="737"/>
        <v>0</v>
      </c>
      <c r="AG11993" s="2"/>
      <c r="AH11993" t="s">
        <v>5956</v>
      </c>
      <c r="AI11993" s="7" t="s">
        <v>4922</v>
      </c>
    </row>
    <row r="11994" spans="1:35" ht="11" customHeight="1" outlineLevel="1" x14ac:dyDescent="0.25">
      <c r="A11994" t="s">
        <v>6698</v>
      </c>
      <c r="C11994" s="2" t="s">
        <v>12953</v>
      </c>
      <c r="D11994" s="2">
        <v>3804</v>
      </c>
      <c r="E11994" s="7">
        <v>2006</v>
      </c>
      <c r="F11994" s="5" t="s">
        <v>4699</v>
      </c>
      <c r="H11994" s="5" t="s">
        <v>5398</v>
      </c>
      <c r="I11994" s="6" t="s">
        <v>5399</v>
      </c>
      <c r="J11994" s="6" t="s">
        <v>7872</v>
      </c>
      <c r="K11994" s="17">
        <v>1</v>
      </c>
      <c r="L11994" s="17" t="s">
        <v>20076</v>
      </c>
      <c r="M11994" s="9"/>
      <c r="N11994" s="9"/>
      <c r="O11994" s="21"/>
      <c r="Q11994" s="29"/>
      <c r="S11994">
        <v>1</v>
      </c>
      <c r="T11994">
        <v>1</v>
      </c>
      <c r="U11994" s="17"/>
      <c r="V11994" s="2" t="s">
        <v>4695</v>
      </c>
      <c r="Y11994" t="str">
        <f t="shared" si="735"/>
        <v/>
      </c>
      <c r="AA11994" t="str">
        <f t="shared" si="736"/>
        <v/>
      </c>
      <c r="AC11994" s="7"/>
      <c r="AD11994" t="s">
        <v>5399</v>
      </c>
      <c r="AE11994">
        <f t="shared" ref="AE11994:AE12025" si="738">COUNTIF(I11994,"*Fuji*")</f>
        <v>1</v>
      </c>
      <c r="AG11994" s="2"/>
      <c r="AH11994" t="s">
        <v>4921</v>
      </c>
      <c r="AI11994" s="7"/>
    </row>
    <row r="11995" spans="1:35" ht="11" customHeight="1" outlineLevel="1" x14ac:dyDescent="0.25">
      <c r="A11995" t="s">
        <v>6698</v>
      </c>
      <c r="C11995" s="2" t="s">
        <v>12953</v>
      </c>
      <c r="D11995" s="2">
        <v>3805</v>
      </c>
      <c r="E11995" s="7">
        <v>2006</v>
      </c>
      <c r="F11995" s="5" t="s">
        <v>4699</v>
      </c>
      <c r="H11995" s="5" t="s">
        <v>5398</v>
      </c>
      <c r="I11995" s="6" t="s">
        <v>6699</v>
      </c>
      <c r="J11995" s="6" t="s">
        <v>7872</v>
      </c>
      <c r="K11995" s="17">
        <v>1</v>
      </c>
      <c r="L11995" s="17" t="s">
        <v>20076</v>
      </c>
      <c r="M11995" s="9"/>
      <c r="N11995" s="9"/>
      <c r="O11995" s="21"/>
      <c r="Q11995" s="29"/>
      <c r="U11995" s="17"/>
      <c r="V11995" s="2" t="s">
        <v>4695</v>
      </c>
      <c r="Y11995" t="str">
        <f t="shared" si="735"/>
        <v/>
      </c>
      <c r="AA11995" t="str">
        <f t="shared" si="736"/>
        <v/>
      </c>
      <c r="AC11995" s="7"/>
      <c r="AD11995" t="s">
        <v>6699</v>
      </c>
      <c r="AE11995">
        <f t="shared" si="738"/>
        <v>0</v>
      </c>
      <c r="AG11995" s="2"/>
      <c r="AH11995" t="s">
        <v>6700</v>
      </c>
      <c r="AI11995" s="7"/>
    </row>
    <row r="11996" spans="1:35" ht="11" customHeight="1" outlineLevel="1" x14ac:dyDescent="0.25">
      <c r="A11996" t="s">
        <v>6698</v>
      </c>
      <c r="C11996" s="2" t="s">
        <v>12953</v>
      </c>
      <c r="D11996" s="2" t="s">
        <v>7871</v>
      </c>
      <c r="E11996" s="7">
        <v>2006</v>
      </c>
      <c r="F11996" s="5" t="s">
        <v>1591</v>
      </c>
      <c r="H11996" s="5" t="s">
        <v>5398</v>
      </c>
      <c r="I11996" s="6" t="s">
        <v>200</v>
      </c>
      <c r="J11996" s="6" t="s">
        <v>7872</v>
      </c>
      <c r="K11996" s="17">
        <v>1</v>
      </c>
      <c r="L11996" s="17" t="s">
        <v>7730</v>
      </c>
      <c r="M11996" s="9">
        <v>7</v>
      </c>
      <c r="N11996" s="9"/>
      <c r="O11996" s="21"/>
      <c r="Q11996" s="29"/>
      <c r="U11996" s="17"/>
      <c r="V11996" s="2" t="s">
        <v>4695</v>
      </c>
      <c r="X11996" t="s">
        <v>7732</v>
      </c>
      <c r="Y11996" t="str">
        <f t="shared" si="735"/>
        <v/>
      </c>
      <c r="AA11996" t="str">
        <f t="shared" si="736"/>
        <v/>
      </c>
      <c r="AC11996" s="7"/>
      <c r="AD11996" t="s">
        <v>200</v>
      </c>
      <c r="AE11996">
        <f t="shared" si="738"/>
        <v>1</v>
      </c>
      <c r="AG11996" s="2"/>
      <c r="AH11996" t="s">
        <v>6700</v>
      </c>
      <c r="AI11996" s="7"/>
    </row>
    <row r="11997" spans="1:35" ht="11" customHeight="1" outlineLevel="1" x14ac:dyDescent="0.25">
      <c r="A11997" t="s">
        <v>6698</v>
      </c>
      <c r="C11997" s="2" t="s">
        <v>12953</v>
      </c>
      <c r="D11997" s="2" t="s">
        <v>8688</v>
      </c>
      <c r="E11997" s="7">
        <v>2006</v>
      </c>
      <c r="F11997" s="5" t="s">
        <v>8689</v>
      </c>
      <c r="H11997" s="5" t="s">
        <v>5398</v>
      </c>
      <c r="I11997" s="6" t="s">
        <v>200</v>
      </c>
      <c r="J11997" s="6" t="s">
        <v>7872</v>
      </c>
      <c r="K11997" s="17">
        <v>1</v>
      </c>
      <c r="L11997" s="17" t="s">
        <v>7730</v>
      </c>
      <c r="M11997" s="9">
        <v>6.2</v>
      </c>
      <c r="N11997" s="9"/>
      <c r="O11997" s="21"/>
      <c r="Q11997" s="29"/>
      <c r="U11997" s="17"/>
      <c r="V11997" s="2" t="s">
        <v>4695</v>
      </c>
      <c r="X11997" t="s">
        <v>7732</v>
      </c>
      <c r="Y11997">
        <f t="shared" si="735"/>
        <v>1</v>
      </c>
      <c r="AA11997" t="str">
        <f t="shared" si="736"/>
        <v/>
      </c>
      <c r="AC11997" s="7"/>
      <c r="AD11997" t="s">
        <v>200</v>
      </c>
      <c r="AE11997">
        <f t="shared" si="738"/>
        <v>1</v>
      </c>
      <c r="AG11997" s="2"/>
      <c r="AH11997" t="s">
        <v>6700</v>
      </c>
      <c r="AI11997" s="7"/>
    </row>
    <row r="11998" spans="1:35" ht="11" customHeight="1" outlineLevel="1" x14ac:dyDescent="0.25">
      <c r="A11998" t="s">
        <v>6698</v>
      </c>
      <c r="C11998" s="2" t="s">
        <v>12953</v>
      </c>
      <c r="D11998" s="2">
        <v>4083</v>
      </c>
      <c r="E11998" s="7">
        <v>2008</v>
      </c>
      <c r="F11998" s="5" t="s">
        <v>3877</v>
      </c>
      <c r="H11998" s="5" t="s">
        <v>5398</v>
      </c>
      <c r="I11998" s="6" t="s">
        <v>4772</v>
      </c>
      <c r="J11998" s="6" t="s">
        <v>7102</v>
      </c>
      <c r="K11998" s="17">
        <v>3</v>
      </c>
      <c r="L11998" s="17" t="s">
        <v>20076</v>
      </c>
      <c r="M11998" s="9"/>
      <c r="N11998" s="9"/>
      <c r="O11998" s="21"/>
      <c r="Q11998" s="29"/>
      <c r="U11998" s="17"/>
      <c r="V11998" s="2" t="s">
        <v>6866</v>
      </c>
      <c r="Y11998" t="str">
        <f t="shared" si="735"/>
        <v/>
      </c>
      <c r="AA11998" t="str">
        <f t="shared" si="736"/>
        <v/>
      </c>
      <c r="AC11998" s="7"/>
      <c r="AD11998" t="s">
        <v>4772</v>
      </c>
      <c r="AE11998">
        <f t="shared" si="738"/>
        <v>0</v>
      </c>
      <c r="AG11998" s="2"/>
      <c r="AI11998" s="7"/>
    </row>
    <row r="11999" spans="1:35" ht="11" customHeight="1" outlineLevel="1" x14ac:dyDescent="0.25">
      <c r="A11999" t="s">
        <v>6698</v>
      </c>
      <c r="C11999" s="2" t="s">
        <v>12953</v>
      </c>
      <c r="D11999" s="2" t="s">
        <v>7873</v>
      </c>
      <c r="E11999" s="7">
        <v>2008</v>
      </c>
      <c r="F11999" s="5" t="s">
        <v>21677</v>
      </c>
      <c r="H11999" s="5" t="s">
        <v>5398</v>
      </c>
      <c r="I11999" s="6" t="s">
        <v>4772</v>
      </c>
      <c r="J11999" s="6" t="s">
        <v>7102</v>
      </c>
      <c r="K11999" s="17">
        <v>3</v>
      </c>
      <c r="L11999" s="17" t="s">
        <v>7730</v>
      </c>
      <c r="M11999" s="9">
        <v>9</v>
      </c>
      <c r="N11999" s="9"/>
      <c r="O11999" s="21"/>
      <c r="Q11999" s="29"/>
      <c r="U11999" s="17"/>
      <c r="V11999" s="2"/>
      <c r="Y11999" t="str">
        <f t="shared" si="735"/>
        <v/>
      </c>
      <c r="AA11999">
        <f t="shared" si="736"/>
        <v>1</v>
      </c>
      <c r="AC11999" s="7"/>
      <c r="AD11999" t="s">
        <v>4772</v>
      </c>
      <c r="AE11999">
        <f t="shared" si="738"/>
        <v>0</v>
      </c>
      <c r="AG11999" s="2"/>
      <c r="AI11999" s="7"/>
    </row>
    <row r="12000" spans="1:35" ht="11" customHeight="1" outlineLevel="1" x14ac:dyDescent="0.25">
      <c r="A12000" t="s">
        <v>6698</v>
      </c>
      <c r="C12000" s="2" t="s">
        <v>12953</v>
      </c>
      <c r="D12000" s="2">
        <v>4175</v>
      </c>
      <c r="E12000" s="7">
        <v>2008</v>
      </c>
      <c r="F12000" s="5" t="s">
        <v>3877</v>
      </c>
      <c r="H12000" s="5" t="s">
        <v>5398</v>
      </c>
      <c r="I12000" s="6" t="s">
        <v>6699</v>
      </c>
      <c r="J12000" s="6" t="s">
        <v>7103</v>
      </c>
      <c r="K12000" s="17">
        <v>1</v>
      </c>
      <c r="L12000" s="17" t="s">
        <v>7730</v>
      </c>
      <c r="M12000" s="9">
        <v>1</v>
      </c>
      <c r="N12000" s="9"/>
      <c r="O12000" s="21"/>
      <c r="Q12000" s="29"/>
      <c r="S12000">
        <v>1</v>
      </c>
      <c r="T12000">
        <v>1</v>
      </c>
      <c r="U12000" s="17"/>
      <c r="V12000" s="2" t="s">
        <v>6866</v>
      </c>
      <c r="Y12000" t="str">
        <f t="shared" si="735"/>
        <v/>
      </c>
      <c r="AA12000" t="str">
        <f t="shared" si="736"/>
        <v/>
      </c>
      <c r="AC12000" s="7"/>
      <c r="AD12000" t="s">
        <v>6699</v>
      </c>
      <c r="AE12000">
        <f t="shared" si="738"/>
        <v>0</v>
      </c>
      <c r="AG12000" s="2"/>
      <c r="AI12000" s="7"/>
    </row>
    <row r="12001" spans="1:35" ht="11" customHeight="1" outlineLevel="1" x14ac:dyDescent="0.25">
      <c r="A12001" t="s">
        <v>6698</v>
      </c>
      <c r="C12001" s="2" t="s">
        <v>12953</v>
      </c>
      <c r="D12001" s="2">
        <v>4244</v>
      </c>
      <c r="E12001" s="7">
        <v>2009</v>
      </c>
      <c r="F12001" s="5" t="s">
        <v>3877</v>
      </c>
      <c r="H12001" s="5" t="s">
        <v>5398</v>
      </c>
      <c r="I12001" s="6" t="s">
        <v>8352</v>
      </c>
      <c r="J12001" s="6" t="s">
        <v>7554</v>
      </c>
      <c r="K12001" s="17">
        <v>7</v>
      </c>
      <c r="L12001" s="17" t="s">
        <v>20076</v>
      </c>
      <c r="M12001" s="9"/>
      <c r="N12001" s="9"/>
      <c r="O12001" s="21"/>
      <c r="Q12001" s="29"/>
      <c r="U12001" s="17"/>
      <c r="V12001" s="2"/>
      <c r="Y12001" t="str">
        <f t="shared" si="735"/>
        <v/>
      </c>
      <c r="AA12001" t="str">
        <f t="shared" si="736"/>
        <v/>
      </c>
      <c r="AC12001" s="7"/>
      <c r="AD12001" t="s">
        <v>8352</v>
      </c>
      <c r="AE12001">
        <f t="shared" si="738"/>
        <v>0</v>
      </c>
      <c r="AG12001" s="2"/>
      <c r="AI12001" s="7"/>
    </row>
    <row r="12002" spans="1:35" ht="11" customHeight="1" outlineLevel="1" x14ac:dyDescent="0.25">
      <c r="A12002" t="s">
        <v>6698</v>
      </c>
      <c r="C12002" s="2" t="s">
        <v>12953</v>
      </c>
      <c r="D12002" s="2">
        <v>4245</v>
      </c>
      <c r="E12002" s="7">
        <v>2009</v>
      </c>
      <c r="F12002" s="5" t="s">
        <v>3877</v>
      </c>
      <c r="H12002" s="5" t="s">
        <v>5398</v>
      </c>
      <c r="I12002" s="6" t="s">
        <v>8349</v>
      </c>
      <c r="J12002" s="6" t="s">
        <v>7554</v>
      </c>
      <c r="K12002" s="17">
        <v>7</v>
      </c>
      <c r="L12002" s="17" t="s">
        <v>20076</v>
      </c>
      <c r="M12002" s="9"/>
      <c r="N12002" s="9"/>
      <c r="O12002" s="21"/>
      <c r="Q12002" s="29"/>
      <c r="U12002" s="17"/>
      <c r="V12002" s="2"/>
      <c r="Y12002" t="str">
        <f t="shared" si="735"/>
        <v/>
      </c>
      <c r="AA12002" t="str">
        <f t="shared" si="736"/>
        <v/>
      </c>
      <c r="AC12002" s="7"/>
      <c r="AD12002" t="s">
        <v>14678</v>
      </c>
      <c r="AE12002">
        <f t="shared" si="738"/>
        <v>0</v>
      </c>
      <c r="AG12002" s="2"/>
      <c r="AI12002" s="7"/>
    </row>
    <row r="12003" spans="1:35" ht="11" customHeight="1" outlineLevel="1" x14ac:dyDescent="0.25">
      <c r="A12003" t="s">
        <v>6698</v>
      </c>
      <c r="C12003" s="2" t="s">
        <v>12953</v>
      </c>
      <c r="D12003" s="2">
        <v>4246</v>
      </c>
      <c r="E12003" s="7">
        <v>2009</v>
      </c>
      <c r="F12003" s="5" t="s">
        <v>3877</v>
      </c>
      <c r="H12003" s="5" t="s">
        <v>5398</v>
      </c>
      <c r="I12003" s="6" t="s">
        <v>9366</v>
      </c>
      <c r="J12003" s="6" t="s">
        <v>7554</v>
      </c>
      <c r="K12003" s="17">
        <v>7</v>
      </c>
      <c r="L12003" s="17" t="s">
        <v>20076</v>
      </c>
      <c r="M12003" s="9"/>
      <c r="N12003" s="9"/>
      <c r="O12003" s="21"/>
      <c r="Q12003" s="29"/>
      <c r="U12003" s="17"/>
      <c r="V12003" s="2"/>
      <c r="Y12003" t="str">
        <f t="shared" si="735"/>
        <v/>
      </c>
      <c r="AA12003" t="str">
        <f t="shared" si="736"/>
        <v/>
      </c>
      <c r="AC12003" s="7"/>
      <c r="AD12003" t="s">
        <v>9366</v>
      </c>
      <c r="AE12003">
        <f t="shared" si="738"/>
        <v>0</v>
      </c>
      <c r="AG12003" s="2"/>
      <c r="AI12003" s="7"/>
    </row>
    <row r="12004" spans="1:35" ht="11" customHeight="1" outlineLevel="1" x14ac:dyDescent="0.25">
      <c r="A12004" t="s">
        <v>6698</v>
      </c>
      <c r="C12004" s="2" t="s">
        <v>12953</v>
      </c>
      <c r="D12004" s="2">
        <v>4247</v>
      </c>
      <c r="E12004" s="7">
        <v>2009</v>
      </c>
      <c r="F12004" s="5" t="s">
        <v>3877</v>
      </c>
      <c r="H12004" s="5" t="s">
        <v>5398</v>
      </c>
      <c r="I12004" s="6" t="s">
        <v>14679</v>
      </c>
      <c r="J12004" s="6" t="s">
        <v>7554</v>
      </c>
      <c r="K12004" s="17">
        <v>7</v>
      </c>
      <c r="L12004" s="17" t="s">
        <v>20076</v>
      </c>
      <c r="M12004" s="9"/>
      <c r="N12004" s="9"/>
      <c r="O12004" s="21"/>
      <c r="Q12004" s="29"/>
      <c r="U12004" s="17"/>
      <c r="V12004" s="2"/>
      <c r="Y12004" t="str">
        <f t="shared" si="735"/>
        <v/>
      </c>
      <c r="AA12004" t="str">
        <f t="shared" si="736"/>
        <v/>
      </c>
      <c r="AC12004" s="7"/>
      <c r="AD12004" t="s">
        <v>14679</v>
      </c>
      <c r="AE12004">
        <f t="shared" si="738"/>
        <v>0</v>
      </c>
      <c r="AG12004" s="2"/>
      <c r="AI12004" s="7"/>
    </row>
    <row r="12005" spans="1:35" ht="11" customHeight="1" outlineLevel="1" x14ac:dyDescent="0.25">
      <c r="A12005" t="s">
        <v>6698</v>
      </c>
      <c r="C12005" s="2" t="s">
        <v>12953</v>
      </c>
      <c r="D12005" s="2" t="s">
        <v>22400</v>
      </c>
      <c r="E12005" s="7">
        <v>2009</v>
      </c>
      <c r="F12005" s="5" t="s">
        <v>14681</v>
      </c>
      <c r="H12005" s="5" t="s">
        <v>5398</v>
      </c>
      <c r="I12005" s="6" t="s">
        <v>7554</v>
      </c>
      <c r="J12005" s="6" t="s">
        <v>7554</v>
      </c>
      <c r="K12005" s="17">
        <v>7</v>
      </c>
      <c r="L12005" s="17" t="s">
        <v>7730</v>
      </c>
      <c r="M12005" s="9">
        <v>17.8</v>
      </c>
      <c r="N12005" s="9"/>
      <c r="O12005" s="21"/>
      <c r="Q12005" s="29"/>
      <c r="U12005" s="17"/>
      <c r="V12005" s="2"/>
      <c r="Y12005" t="str">
        <f t="shared" si="735"/>
        <v/>
      </c>
      <c r="AA12005">
        <f t="shared" si="736"/>
        <v>1</v>
      </c>
      <c r="AC12005" s="7"/>
      <c r="AD12005" t="s">
        <v>7554</v>
      </c>
      <c r="AE12005">
        <f t="shared" si="738"/>
        <v>0</v>
      </c>
      <c r="AG12005" s="2"/>
      <c r="AI12005" s="7"/>
    </row>
    <row r="12006" spans="1:35" ht="11" customHeight="1" outlineLevel="1" x14ac:dyDescent="0.25">
      <c r="A12006" t="s">
        <v>6698</v>
      </c>
      <c r="C12006" s="2" t="s">
        <v>12953</v>
      </c>
      <c r="D12006" s="2">
        <v>4248</v>
      </c>
      <c r="E12006" s="7">
        <v>2009</v>
      </c>
      <c r="F12006" s="5" t="s">
        <v>3877</v>
      </c>
      <c r="H12006" s="5" t="s">
        <v>5398</v>
      </c>
      <c r="I12006" s="6" t="s">
        <v>14257</v>
      </c>
      <c r="J12006" s="6" t="s">
        <v>7554</v>
      </c>
      <c r="K12006" s="17">
        <v>7</v>
      </c>
      <c r="L12006" s="17" t="s">
        <v>20076</v>
      </c>
      <c r="M12006" s="9"/>
      <c r="N12006" s="9"/>
      <c r="O12006" s="21"/>
      <c r="Q12006" s="29"/>
      <c r="U12006" s="17"/>
      <c r="V12006" s="2"/>
      <c r="Y12006" t="str">
        <f t="shared" ref="Y12006:Y12069" si="739">IF(COUNTIF(F12006,"*fdc*"),1,"")</f>
        <v/>
      </c>
      <c r="AA12006" t="str">
        <f t="shared" ref="AA12006:AA12069" si="740">IF(COUNTIF(F12006,"*s/s*"),1,"")</f>
        <v/>
      </c>
      <c r="AC12006" s="7"/>
      <c r="AD12006" t="s">
        <v>14257</v>
      </c>
      <c r="AE12006">
        <f t="shared" si="738"/>
        <v>0</v>
      </c>
      <c r="AG12006" s="2"/>
      <c r="AI12006" s="7"/>
    </row>
    <row r="12007" spans="1:35" ht="11" customHeight="1" outlineLevel="1" x14ac:dyDescent="0.25">
      <c r="A12007" t="s">
        <v>6698</v>
      </c>
      <c r="C12007" s="2" t="s">
        <v>12953</v>
      </c>
      <c r="D12007" s="2">
        <v>4249</v>
      </c>
      <c r="E12007" s="7">
        <v>2009</v>
      </c>
      <c r="F12007" s="5" t="s">
        <v>3877</v>
      </c>
      <c r="H12007" s="5" t="s">
        <v>5398</v>
      </c>
      <c r="I12007" s="6" t="s">
        <v>11199</v>
      </c>
      <c r="J12007" s="6" t="s">
        <v>7554</v>
      </c>
      <c r="K12007" s="17">
        <v>7</v>
      </c>
      <c r="L12007" s="17" t="s">
        <v>20076</v>
      </c>
      <c r="M12007" s="9"/>
      <c r="N12007" s="9"/>
      <c r="O12007" s="21"/>
      <c r="Q12007" s="29"/>
      <c r="U12007" s="17"/>
      <c r="V12007" s="2"/>
      <c r="Y12007" t="str">
        <f t="shared" si="739"/>
        <v/>
      </c>
      <c r="AA12007" t="str">
        <f t="shared" si="740"/>
        <v/>
      </c>
      <c r="AC12007" s="7"/>
      <c r="AD12007" t="s">
        <v>11199</v>
      </c>
      <c r="AE12007">
        <f t="shared" si="738"/>
        <v>0</v>
      </c>
      <c r="AG12007" s="2"/>
      <c r="AI12007" s="7"/>
    </row>
    <row r="12008" spans="1:35" ht="11" customHeight="1" outlineLevel="1" x14ac:dyDescent="0.25">
      <c r="A12008" t="s">
        <v>6698</v>
      </c>
      <c r="C12008" s="2" t="s">
        <v>12953</v>
      </c>
      <c r="D12008" s="2">
        <v>4250</v>
      </c>
      <c r="E12008" s="7">
        <v>2009</v>
      </c>
      <c r="F12008" s="5" t="s">
        <v>3877</v>
      </c>
      <c r="H12008" s="5" t="s">
        <v>5398</v>
      </c>
      <c r="I12008" s="6" t="s">
        <v>14682</v>
      </c>
      <c r="J12008" s="6" t="s">
        <v>7554</v>
      </c>
      <c r="K12008" s="17">
        <v>7</v>
      </c>
      <c r="L12008" s="17" t="s">
        <v>20076</v>
      </c>
      <c r="M12008" s="9"/>
      <c r="N12008" s="9"/>
      <c r="O12008" s="21"/>
      <c r="Q12008" s="29"/>
      <c r="U12008" s="17"/>
      <c r="V12008" s="2"/>
      <c r="Y12008" t="str">
        <f t="shared" si="739"/>
        <v/>
      </c>
      <c r="AA12008" t="str">
        <f t="shared" si="740"/>
        <v/>
      </c>
      <c r="AC12008" s="7"/>
      <c r="AD12008" t="s">
        <v>14682</v>
      </c>
      <c r="AE12008">
        <f t="shared" si="738"/>
        <v>0</v>
      </c>
      <c r="AG12008" s="2"/>
      <c r="AI12008" s="7"/>
    </row>
    <row r="12009" spans="1:35" ht="11" customHeight="1" outlineLevel="1" x14ac:dyDescent="0.25">
      <c r="A12009" t="s">
        <v>6698</v>
      </c>
      <c r="C12009" s="2" t="s">
        <v>12953</v>
      </c>
      <c r="D12009" s="2">
        <v>4251</v>
      </c>
      <c r="E12009" s="7">
        <v>2009</v>
      </c>
      <c r="F12009" s="5" t="s">
        <v>3877</v>
      </c>
      <c r="H12009" s="5" t="s">
        <v>5398</v>
      </c>
      <c r="I12009" s="6" t="s">
        <v>9513</v>
      </c>
      <c r="J12009" s="6" t="s">
        <v>7554</v>
      </c>
      <c r="K12009" s="17">
        <v>7</v>
      </c>
      <c r="L12009" s="17" t="s">
        <v>20076</v>
      </c>
      <c r="M12009" s="9"/>
      <c r="N12009" s="9"/>
      <c r="O12009" s="21"/>
      <c r="Q12009" s="29"/>
      <c r="U12009" s="17"/>
      <c r="V12009" s="2"/>
      <c r="Y12009" t="str">
        <f t="shared" si="739"/>
        <v/>
      </c>
      <c r="AA12009" t="str">
        <f t="shared" si="740"/>
        <v/>
      </c>
      <c r="AC12009" s="7"/>
      <c r="AD12009" t="s">
        <v>9513</v>
      </c>
      <c r="AE12009">
        <f t="shared" si="738"/>
        <v>0</v>
      </c>
      <c r="AG12009" s="2"/>
      <c r="AI12009" s="7"/>
    </row>
    <row r="12010" spans="1:35" ht="11" customHeight="1" outlineLevel="1" x14ac:dyDescent="0.25">
      <c r="A12010" t="s">
        <v>6698</v>
      </c>
      <c r="C12010" s="2" t="s">
        <v>12953</v>
      </c>
      <c r="D12010" s="2" t="s">
        <v>14680</v>
      </c>
      <c r="E12010" s="7">
        <v>2009</v>
      </c>
      <c r="F12010" s="5" t="s">
        <v>14681</v>
      </c>
      <c r="H12010" s="5" t="s">
        <v>5398</v>
      </c>
      <c r="I12010" s="6" t="s">
        <v>7554</v>
      </c>
      <c r="J12010" s="6" t="s">
        <v>7554</v>
      </c>
      <c r="K12010" s="17">
        <v>7</v>
      </c>
      <c r="L12010" s="17" t="s">
        <v>7730</v>
      </c>
      <c r="M12010" s="9">
        <v>8</v>
      </c>
      <c r="N12010" s="9"/>
      <c r="O12010" s="21"/>
      <c r="Q12010" s="29"/>
      <c r="U12010" s="17"/>
      <c r="V12010" s="2"/>
      <c r="Y12010" t="str">
        <f t="shared" si="739"/>
        <v/>
      </c>
      <c r="AA12010">
        <f t="shared" si="740"/>
        <v>1</v>
      </c>
      <c r="AC12010" s="7"/>
      <c r="AD12010" t="s">
        <v>7554</v>
      </c>
      <c r="AE12010">
        <f t="shared" si="738"/>
        <v>0</v>
      </c>
      <c r="AG12010" s="2"/>
      <c r="AI12010" s="7"/>
    </row>
    <row r="12011" spans="1:35" ht="11" customHeight="1" outlineLevel="1" x14ac:dyDescent="0.25">
      <c r="A12011" t="s">
        <v>6698</v>
      </c>
      <c r="C12011" s="2" t="s">
        <v>12953</v>
      </c>
      <c r="D12011" s="2">
        <v>4461</v>
      </c>
      <c r="E12011" s="7">
        <v>2010</v>
      </c>
      <c r="F12011" s="5" t="s">
        <v>3877</v>
      </c>
      <c r="H12011" s="5" t="s">
        <v>5398</v>
      </c>
      <c r="I12011" s="6" t="s">
        <v>20209</v>
      </c>
      <c r="J12011" s="6" t="s">
        <v>20210</v>
      </c>
      <c r="K12011" s="17">
        <v>3</v>
      </c>
      <c r="L12011" s="17" t="s">
        <v>20076</v>
      </c>
      <c r="M12011" s="9"/>
      <c r="N12011" s="9"/>
      <c r="O12011" s="21"/>
      <c r="Q12011" s="29"/>
      <c r="U12011" s="17"/>
      <c r="V12011" s="2" t="s">
        <v>20208</v>
      </c>
      <c r="Y12011" t="str">
        <f t="shared" si="739"/>
        <v/>
      </c>
      <c r="AA12011" t="str">
        <f t="shared" si="740"/>
        <v/>
      </c>
      <c r="AC12011" s="7"/>
      <c r="AD12011" t="s">
        <v>20209</v>
      </c>
      <c r="AE12011">
        <f t="shared" si="738"/>
        <v>0</v>
      </c>
      <c r="AG12011" s="2"/>
      <c r="AI12011" s="7"/>
    </row>
    <row r="12012" spans="1:35" ht="11" customHeight="1" outlineLevel="1" x14ac:dyDescent="0.25">
      <c r="A12012" t="s">
        <v>6698</v>
      </c>
      <c r="C12012" s="2" t="s">
        <v>12953</v>
      </c>
      <c r="D12012" s="2" t="s">
        <v>20211</v>
      </c>
      <c r="E12012" s="7">
        <v>2010</v>
      </c>
      <c r="F12012" s="5" t="s">
        <v>14681</v>
      </c>
      <c r="H12012" s="5" t="s">
        <v>5398</v>
      </c>
      <c r="I12012" s="6" t="s">
        <v>20209</v>
      </c>
      <c r="J12012" s="6" t="s">
        <v>20210</v>
      </c>
      <c r="K12012" s="17">
        <v>3</v>
      </c>
      <c r="L12012" s="17" t="s">
        <v>7730</v>
      </c>
      <c r="M12012" s="9">
        <v>9.4</v>
      </c>
      <c r="N12012" s="9"/>
      <c r="O12012" s="21"/>
      <c r="Q12012" s="29"/>
      <c r="U12012" s="17"/>
      <c r="V12012" s="2" t="s">
        <v>20212</v>
      </c>
      <c r="Y12012" t="str">
        <f t="shared" si="739"/>
        <v/>
      </c>
      <c r="AA12012">
        <f t="shared" si="740"/>
        <v>1</v>
      </c>
      <c r="AC12012" s="7"/>
      <c r="AD12012" t="s">
        <v>20209</v>
      </c>
      <c r="AE12012">
        <f t="shared" si="738"/>
        <v>0</v>
      </c>
      <c r="AG12012" s="2"/>
      <c r="AI12012" s="7"/>
    </row>
    <row r="12013" spans="1:35" ht="11" customHeight="1" outlineLevel="1" x14ac:dyDescent="0.25">
      <c r="A12013" t="s">
        <v>6698</v>
      </c>
      <c r="C12013" s="2" t="s">
        <v>12953</v>
      </c>
      <c r="D12013" s="2">
        <v>4529</v>
      </c>
      <c r="E12013" s="7">
        <v>2010</v>
      </c>
      <c r="F12013" s="5" t="s">
        <v>3877</v>
      </c>
      <c r="H12013" s="5" t="s">
        <v>5398</v>
      </c>
      <c r="I12013" s="6" t="s">
        <v>20223</v>
      </c>
      <c r="J12013" s="6" t="s">
        <v>7104</v>
      </c>
      <c r="K12013" s="17">
        <v>3</v>
      </c>
      <c r="L12013" s="17" t="s">
        <v>7730</v>
      </c>
      <c r="M12013" s="9">
        <v>3</v>
      </c>
      <c r="N12013" s="9"/>
      <c r="O12013" s="21"/>
      <c r="Q12013" s="29"/>
      <c r="U12013" s="17"/>
      <c r="V12013" s="2" t="s">
        <v>6866</v>
      </c>
      <c r="Y12013" t="str">
        <f t="shared" si="739"/>
        <v/>
      </c>
      <c r="AA12013" t="str">
        <f t="shared" si="740"/>
        <v/>
      </c>
      <c r="AC12013" s="7"/>
      <c r="AD12013" t="s">
        <v>20223</v>
      </c>
      <c r="AE12013">
        <f t="shared" si="738"/>
        <v>0</v>
      </c>
      <c r="AG12013" s="2"/>
      <c r="AI12013" s="7"/>
    </row>
    <row r="12014" spans="1:35" ht="11" customHeight="1" outlineLevel="1" x14ac:dyDescent="0.25">
      <c r="A12014" t="s">
        <v>6698</v>
      </c>
      <c r="C12014" s="2" t="s">
        <v>12953</v>
      </c>
      <c r="D12014" s="2">
        <v>4530</v>
      </c>
      <c r="E12014" s="7">
        <v>2010</v>
      </c>
      <c r="F12014" s="5" t="s">
        <v>3877</v>
      </c>
      <c r="H12014" s="5" t="s">
        <v>5398</v>
      </c>
      <c r="I12014" s="6" t="s">
        <v>20223</v>
      </c>
      <c r="J12014" s="6" t="s">
        <v>7104</v>
      </c>
      <c r="K12014" s="17">
        <v>3</v>
      </c>
      <c r="L12014" s="17" t="s">
        <v>7730</v>
      </c>
      <c r="M12014" s="9">
        <v>3</v>
      </c>
      <c r="N12014" s="9"/>
      <c r="O12014" s="21"/>
      <c r="Q12014" s="29"/>
      <c r="U12014" s="17"/>
      <c r="V12014" s="2" t="s">
        <v>6866</v>
      </c>
      <c r="Y12014" t="str">
        <f t="shared" si="739"/>
        <v/>
      </c>
      <c r="AA12014" t="str">
        <f t="shared" si="740"/>
        <v/>
      </c>
      <c r="AC12014" s="7"/>
      <c r="AD12014" t="s">
        <v>20223</v>
      </c>
      <c r="AE12014">
        <f t="shared" si="738"/>
        <v>0</v>
      </c>
      <c r="AG12014" s="2"/>
      <c r="AI12014" s="7"/>
    </row>
    <row r="12015" spans="1:35" ht="11" customHeight="1" outlineLevel="1" x14ac:dyDescent="0.25">
      <c r="A12015" t="s">
        <v>6698</v>
      </c>
      <c r="C12015" s="2" t="s">
        <v>12953</v>
      </c>
      <c r="D12015" s="2">
        <v>4741</v>
      </c>
      <c r="E12015" s="7">
        <v>2012</v>
      </c>
      <c r="F12015" s="5" t="s">
        <v>3877</v>
      </c>
      <c r="H12015" s="5" t="s">
        <v>5398</v>
      </c>
      <c r="I12015" s="6" t="s">
        <v>195</v>
      </c>
      <c r="J12015" s="6" t="s">
        <v>7106</v>
      </c>
      <c r="K12015" s="17">
        <v>1</v>
      </c>
      <c r="L12015" s="17" t="s">
        <v>7730</v>
      </c>
      <c r="M12015" s="9">
        <v>1.5</v>
      </c>
      <c r="N12015" s="9"/>
      <c r="O12015" s="21"/>
      <c r="Q12015" s="29"/>
      <c r="U12015" s="17"/>
      <c r="V12015" s="2" t="s">
        <v>6866</v>
      </c>
      <c r="Y12015" t="str">
        <f t="shared" si="739"/>
        <v/>
      </c>
      <c r="AA12015" t="str">
        <f t="shared" si="740"/>
        <v/>
      </c>
      <c r="AC12015" s="7"/>
      <c r="AD12015" t="s">
        <v>195</v>
      </c>
      <c r="AE12015">
        <f t="shared" si="738"/>
        <v>0</v>
      </c>
      <c r="AG12015" s="2"/>
      <c r="AI12015" s="7"/>
    </row>
    <row r="12016" spans="1:35" ht="11" customHeight="1" outlineLevel="1" x14ac:dyDescent="0.25">
      <c r="A12016" t="s">
        <v>6698</v>
      </c>
      <c r="C12016" s="2" t="s">
        <v>12953</v>
      </c>
      <c r="D12016" s="2">
        <v>4741</v>
      </c>
      <c r="E12016" s="7">
        <v>2012</v>
      </c>
      <c r="F12016" s="5" t="s">
        <v>20893</v>
      </c>
      <c r="H12016" s="5" t="s">
        <v>5398</v>
      </c>
      <c r="I12016" s="6" t="s">
        <v>195</v>
      </c>
      <c r="J12016" s="6" t="s">
        <v>7106</v>
      </c>
      <c r="K12016" s="17">
        <v>1</v>
      </c>
      <c r="L12016" s="17" t="s">
        <v>7730</v>
      </c>
      <c r="M12016" s="9">
        <v>10</v>
      </c>
      <c r="N12016" s="9"/>
      <c r="O12016" s="21"/>
      <c r="Q12016" s="29"/>
      <c r="U12016" s="17"/>
      <c r="V12016" s="2" t="s">
        <v>6866</v>
      </c>
      <c r="Y12016">
        <f t="shared" si="739"/>
        <v>1</v>
      </c>
      <c r="AA12016" t="str">
        <f t="shared" si="740"/>
        <v/>
      </c>
      <c r="AC12016" s="7"/>
      <c r="AD12016" t="s">
        <v>195</v>
      </c>
      <c r="AE12016">
        <f t="shared" si="738"/>
        <v>0</v>
      </c>
      <c r="AG12016" s="2"/>
      <c r="AI12016" s="7"/>
    </row>
    <row r="12017" spans="1:35" ht="11" customHeight="1" outlineLevel="1" x14ac:dyDescent="0.25">
      <c r="A12017" t="s">
        <v>6698</v>
      </c>
      <c r="C12017" s="2" t="s">
        <v>12953</v>
      </c>
      <c r="D12017" s="2">
        <v>4750</v>
      </c>
      <c r="E12017" s="7">
        <v>2012</v>
      </c>
      <c r="F12017" s="5" t="s">
        <v>3877</v>
      </c>
      <c r="H12017" s="5" t="s">
        <v>5398</v>
      </c>
      <c r="I12017" s="6" t="s">
        <v>20209</v>
      </c>
      <c r="J12017" s="6" t="s">
        <v>20224</v>
      </c>
      <c r="K12017" s="17">
        <v>1</v>
      </c>
      <c r="L12017" s="17" t="s">
        <v>7730</v>
      </c>
      <c r="M12017" s="9">
        <v>6.7</v>
      </c>
      <c r="N12017" s="9"/>
      <c r="O12017" s="21"/>
      <c r="Q12017" s="29"/>
      <c r="U12017" s="17"/>
      <c r="V12017" s="2" t="s">
        <v>6866</v>
      </c>
      <c r="Y12017" t="str">
        <f t="shared" si="739"/>
        <v/>
      </c>
      <c r="AA12017" t="str">
        <f t="shared" si="740"/>
        <v/>
      </c>
      <c r="AC12017" s="7"/>
      <c r="AD12017" t="s">
        <v>20209</v>
      </c>
      <c r="AE12017">
        <f t="shared" si="738"/>
        <v>0</v>
      </c>
      <c r="AG12017" s="2"/>
      <c r="AI12017" s="7"/>
    </row>
    <row r="12018" spans="1:35" ht="11" customHeight="1" outlineLevel="1" x14ac:dyDescent="0.25">
      <c r="A12018" t="s">
        <v>6698</v>
      </c>
      <c r="C12018" s="2" t="s">
        <v>12953</v>
      </c>
      <c r="D12018" s="2">
        <v>4817</v>
      </c>
      <c r="E12018" s="7">
        <v>2013</v>
      </c>
      <c r="F12018" s="5" t="s">
        <v>815</v>
      </c>
      <c r="H12018" s="5" t="s">
        <v>5398</v>
      </c>
      <c r="I12018" s="6" t="s">
        <v>7108</v>
      </c>
      <c r="J12018" s="6" t="s">
        <v>7107</v>
      </c>
      <c r="K12018" s="17">
        <v>3</v>
      </c>
      <c r="L12018" s="17" t="s">
        <v>7730</v>
      </c>
      <c r="M12018" s="9">
        <v>4</v>
      </c>
      <c r="N12018" s="9"/>
      <c r="O12018" s="21"/>
      <c r="Q12018" s="29"/>
      <c r="U12018" s="17"/>
      <c r="V12018" s="2" t="s">
        <v>6866</v>
      </c>
      <c r="Y12018" t="str">
        <f t="shared" si="739"/>
        <v/>
      </c>
      <c r="AA12018" t="str">
        <f t="shared" si="740"/>
        <v/>
      </c>
      <c r="AC12018" s="7"/>
      <c r="AD12018" t="s">
        <v>7108</v>
      </c>
      <c r="AE12018">
        <f t="shared" si="738"/>
        <v>0</v>
      </c>
      <c r="AG12018" s="2"/>
      <c r="AI12018" s="7"/>
    </row>
    <row r="12019" spans="1:35" ht="11" customHeight="1" outlineLevel="1" x14ac:dyDescent="0.25">
      <c r="A12019" t="s">
        <v>6698</v>
      </c>
      <c r="C12019" s="2" t="s">
        <v>12953</v>
      </c>
      <c r="D12019" s="2">
        <v>4967</v>
      </c>
      <c r="E12019" s="7">
        <v>2014</v>
      </c>
      <c r="F12019" s="5" t="s">
        <v>815</v>
      </c>
      <c r="H12019" s="5" t="s">
        <v>5398</v>
      </c>
      <c r="I12019" s="6" t="s">
        <v>20228</v>
      </c>
      <c r="J12019" s="6" t="s">
        <v>20229</v>
      </c>
      <c r="K12019" s="17">
        <v>3</v>
      </c>
      <c r="L12019" s="17" t="s">
        <v>7730</v>
      </c>
      <c r="M12019" s="9">
        <v>5.6</v>
      </c>
      <c r="N12019" s="9"/>
      <c r="O12019" s="21"/>
      <c r="Q12019" s="29"/>
      <c r="U12019" s="17"/>
      <c r="V12019" s="2">
        <v>3535</v>
      </c>
      <c r="Y12019" t="str">
        <f t="shared" si="739"/>
        <v/>
      </c>
      <c r="AA12019" t="str">
        <f t="shared" si="740"/>
        <v/>
      </c>
      <c r="AC12019" s="7"/>
      <c r="AD12019" t="s">
        <v>20228</v>
      </c>
      <c r="AE12019">
        <f t="shared" si="738"/>
        <v>0</v>
      </c>
      <c r="AG12019" s="2"/>
      <c r="AI12019" s="7"/>
    </row>
    <row r="12020" spans="1:35" ht="11" customHeight="1" outlineLevel="1" x14ac:dyDescent="0.25">
      <c r="A12020" t="s">
        <v>6698</v>
      </c>
      <c r="C12020" s="2" t="s">
        <v>12953</v>
      </c>
      <c r="D12020" s="2">
        <v>5079</v>
      </c>
      <c r="E12020" s="7">
        <v>2015</v>
      </c>
      <c r="F12020" s="5" t="s">
        <v>815</v>
      </c>
      <c r="H12020" s="5" t="s">
        <v>5398</v>
      </c>
      <c r="I12020" s="6" t="s">
        <v>20227</v>
      </c>
      <c r="J12020" s="6" t="s">
        <v>20226</v>
      </c>
      <c r="K12020" s="17">
        <v>3</v>
      </c>
      <c r="L12020" s="17" t="s">
        <v>7730</v>
      </c>
      <c r="M12020" s="9">
        <v>12.3</v>
      </c>
      <c r="N12020" s="9"/>
      <c r="O12020" s="21"/>
      <c r="Q12020" s="29"/>
      <c r="U12020" s="17"/>
      <c r="V12020" s="2">
        <v>3605</v>
      </c>
      <c r="Y12020" t="str">
        <f t="shared" si="739"/>
        <v/>
      </c>
      <c r="AA12020" t="str">
        <f t="shared" si="740"/>
        <v/>
      </c>
      <c r="AC12020" s="7"/>
      <c r="AD12020" t="s">
        <v>20227</v>
      </c>
      <c r="AE12020">
        <f t="shared" si="738"/>
        <v>0</v>
      </c>
      <c r="AG12020" s="2"/>
      <c r="AI12020" s="7"/>
    </row>
    <row r="12021" spans="1:35" ht="11" customHeight="1" outlineLevel="1" x14ac:dyDescent="0.25">
      <c r="A12021" t="s">
        <v>6698</v>
      </c>
      <c r="C12021" s="2" t="s">
        <v>12953</v>
      </c>
      <c r="D12021" s="2">
        <v>5081</v>
      </c>
      <c r="E12021" s="7">
        <v>2015</v>
      </c>
      <c r="F12021" s="5" t="s">
        <v>815</v>
      </c>
      <c r="H12021" s="5" t="s">
        <v>5398</v>
      </c>
      <c r="I12021" s="6" t="s">
        <v>20207</v>
      </c>
      <c r="J12021" s="6" t="s">
        <v>20206</v>
      </c>
      <c r="K12021" s="17">
        <v>3</v>
      </c>
      <c r="L12021" s="17" t="s">
        <v>7730</v>
      </c>
      <c r="M12021" s="9">
        <v>5.6</v>
      </c>
      <c r="N12021" s="9"/>
      <c r="O12021" s="21"/>
      <c r="Q12021" s="29"/>
      <c r="U12021" s="17"/>
      <c r="V12021" s="2" t="s">
        <v>6866</v>
      </c>
      <c r="Y12021" t="str">
        <f t="shared" si="739"/>
        <v/>
      </c>
      <c r="AA12021" t="str">
        <f t="shared" si="740"/>
        <v/>
      </c>
      <c r="AC12021" s="7"/>
      <c r="AD12021" t="s">
        <v>20207</v>
      </c>
      <c r="AE12021">
        <f t="shared" si="738"/>
        <v>0</v>
      </c>
      <c r="AG12021" s="2"/>
      <c r="AI12021" s="7"/>
    </row>
    <row r="12022" spans="1:35" ht="11" customHeight="1" outlineLevel="1" x14ac:dyDescent="0.25">
      <c r="A12022" t="s">
        <v>6698</v>
      </c>
      <c r="C12022" s="2" t="s">
        <v>12953</v>
      </c>
      <c r="D12022" s="2">
        <v>5314</v>
      </c>
      <c r="E12022" s="7">
        <v>2017</v>
      </c>
      <c r="F12022" s="5" t="s">
        <v>6712</v>
      </c>
      <c r="H12022" s="5" t="s">
        <v>5398</v>
      </c>
      <c r="I12022" s="6" t="s">
        <v>4772</v>
      </c>
      <c r="J12022" s="6" t="s">
        <v>7109</v>
      </c>
      <c r="K12022" s="17">
        <v>3</v>
      </c>
      <c r="L12022" s="17" t="s">
        <v>7730</v>
      </c>
      <c r="M12022" s="9">
        <v>7.6</v>
      </c>
      <c r="N12022" s="9"/>
      <c r="O12022" s="21"/>
      <c r="Q12022" s="29"/>
      <c r="U12022" s="17"/>
      <c r="V12022" s="2" t="s">
        <v>6866</v>
      </c>
      <c r="Y12022" t="str">
        <f t="shared" si="739"/>
        <v/>
      </c>
      <c r="AA12022" t="str">
        <f t="shared" si="740"/>
        <v/>
      </c>
      <c r="AC12022" s="7"/>
      <c r="AD12022" t="s">
        <v>4772</v>
      </c>
      <c r="AE12022">
        <f t="shared" si="738"/>
        <v>0</v>
      </c>
      <c r="AG12022" s="2"/>
      <c r="AI12022" s="7"/>
    </row>
    <row r="12023" spans="1:35" ht="11" customHeight="1" outlineLevel="1" x14ac:dyDescent="0.25">
      <c r="A12023" t="s">
        <v>6698</v>
      </c>
      <c r="C12023" s="2" t="s">
        <v>12953</v>
      </c>
      <c r="D12023" s="2" t="s">
        <v>18846</v>
      </c>
      <c r="E12023" s="7">
        <v>2017</v>
      </c>
      <c r="F12023" s="5" t="s">
        <v>18847</v>
      </c>
      <c r="H12023" s="5" t="s">
        <v>5398</v>
      </c>
      <c r="I12023" s="6" t="s">
        <v>6699</v>
      </c>
      <c r="J12023" s="6" t="s">
        <v>18848</v>
      </c>
      <c r="K12023" s="17">
        <v>2</v>
      </c>
      <c r="L12023" s="17" t="s">
        <v>7730</v>
      </c>
      <c r="M12023" s="9">
        <v>7</v>
      </c>
      <c r="N12023" s="9"/>
      <c r="O12023" s="21"/>
      <c r="Q12023" s="29"/>
      <c r="U12023" s="17"/>
      <c r="V12023" s="2" t="s">
        <v>6866</v>
      </c>
      <c r="Y12023" t="str">
        <f t="shared" si="739"/>
        <v/>
      </c>
      <c r="AA12023" t="str">
        <f t="shared" si="740"/>
        <v/>
      </c>
      <c r="AC12023" s="7"/>
      <c r="AD12023" t="s">
        <v>6699</v>
      </c>
      <c r="AE12023">
        <f t="shared" si="738"/>
        <v>0</v>
      </c>
      <c r="AG12023" s="2"/>
      <c r="AI12023" s="7"/>
    </row>
    <row r="12024" spans="1:35" ht="11" customHeight="1" outlineLevel="1" x14ac:dyDescent="0.25">
      <c r="A12024" t="s">
        <v>6698</v>
      </c>
      <c r="C12024" s="2" t="s">
        <v>12953</v>
      </c>
      <c r="D12024" s="2">
        <v>5360</v>
      </c>
      <c r="E12024" s="7">
        <v>2017</v>
      </c>
      <c r="F12024" s="8" t="s">
        <v>21213</v>
      </c>
      <c r="H12024" s="5" t="s">
        <v>5398</v>
      </c>
      <c r="I12024" s="6" t="s">
        <v>6699</v>
      </c>
      <c r="J12024" s="6" t="s">
        <v>21215</v>
      </c>
      <c r="K12024" s="17">
        <v>3</v>
      </c>
      <c r="L12024" s="17" t="s">
        <v>7730</v>
      </c>
      <c r="M12024" s="9">
        <v>6.15</v>
      </c>
      <c r="N12024" s="9"/>
      <c r="O12024" s="21"/>
      <c r="Q12024" s="29"/>
      <c r="U12024" s="17"/>
      <c r="V12024" s="2" t="s">
        <v>6866</v>
      </c>
      <c r="Y12024" t="str">
        <f t="shared" si="739"/>
        <v/>
      </c>
      <c r="AA12024">
        <f t="shared" si="740"/>
        <v>1</v>
      </c>
      <c r="AC12024" s="7"/>
      <c r="AD12024" s="1" t="s">
        <v>21214</v>
      </c>
      <c r="AE12024">
        <f t="shared" si="738"/>
        <v>0</v>
      </c>
      <c r="AG12024" s="2"/>
      <c r="AI12024" s="7"/>
    </row>
    <row r="12025" spans="1:35" ht="11" customHeight="1" outlineLevel="1" x14ac:dyDescent="0.25">
      <c r="A12025" t="s">
        <v>6698</v>
      </c>
      <c r="C12025" s="2" t="s">
        <v>12953</v>
      </c>
      <c r="D12025" s="2">
        <v>5438</v>
      </c>
      <c r="E12025" s="7">
        <v>2018</v>
      </c>
      <c r="F12025" s="5" t="s">
        <v>6712</v>
      </c>
      <c r="H12025" s="5" t="s">
        <v>5398</v>
      </c>
      <c r="I12025" s="6" t="s">
        <v>20225</v>
      </c>
      <c r="J12025" s="6" t="s">
        <v>7112</v>
      </c>
      <c r="K12025" s="17">
        <v>3</v>
      </c>
      <c r="L12025" s="17" t="s">
        <v>20076</v>
      </c>
      <c r="M12025" s="9"/>
      <c r="N12025" s="9"/>
      <c r="O12025" s="21"/>
      <c r="Q12025" s="29"/>
      <c r="U12025" s="17"/>
      <c r="V12025" s="2" t="s">
        <v>6866</v>
      </c>
      <c r="Y12025" t="str">
        <f t="shared" si="739"/>
        <v/>
      </c>
      <c r="AA12025" t="str">
        <f t="shared" si="740"/>
        <v/>
      </c>
      <c r="AC12025" s="7"/>
      <c r="AD12025" t="s">
        <v>20225</v>
      </c>
      <c r="AE12025">
        <f t="shared" si="738"/>
        <v>0</v>
      </c>
      <c r="AG12025" s="2"/>
      <c r="AI12025" s="7"/>
    </row>
    <row r="12026" spans="1:35" ht="11" customHeight="1" outlineLevel="1" x14ac:dyDescent="0.25">
      <c r="A12026" t="s">
        <v>6698</v>
      </c>
      <c r="C12026" s="2" t="s">
        <v>12953</v>
      </c>
      <c r="D12026" s="2">
        <v>5439</v>
      </c>
      <c r="E12026" s="7">
        <v>2018</v>
      </c>
      <c r="F12026" s="5" t="s">
        <v>6712</v>
      </c>
      <c r="H12026" s="5" t="s">
        <v>5398</v>
      </c>
      <c r="I12026" s="6" t="s">
        <v>204</v>
      </c>
      <c r="J12026" s="6" t="s">
        <v>7112</v>
      </c>
      <c r="K12026" s="17">
        <v>3</v>
      </c>
      <c r="L12026" s="17" t="s">
        <v>20076</v>
      </c>
      <c r="M12026" s="9"/>
      <c r="N12026" s="9"/>
      <c r="O12026" s="21"/>
      <c r="Q12026" s="29"/>
      <c r="U12026" s="17"/>
      <c r="V12026" s="2" t="s">
        <v>6866</v>
      </c>
      <c r="Y12026" t="str">
        <f t="shared" si="739"/>
        <v/>
      </c>
      <c r="AA12026" t="str">
        <f t="shared" si="740"/>
        <v/>
      </c>
      <c r="AC12026" s="7"/>
      <c r="AD12026" t="s">
        <v>204</v>
      </c>
      <c r="AE12026">
        <f t="shared" ref="AE12026:AE12038" si="741">COUNTIF(I12026,"*Fuji*")</f>
        <v>0</v>
      </c>
      <c r="AG12026" s="2"/>
      <c r="AI12026" s="7"/>
    </row>
    <row r="12027" spans="1:35" ht="11" customHeight="1" outlineLevel="1" x14ac:dyDescent="0.25">
      <c r="A12027" t="s">
        <v>6698</v>
      </c>
      <c r="C12027" s="2" t="s">
        <v>12953</v>
      </c>
      <c r="D12027" s="2">
        <v>5440</v>
      </c>
      <c r="E12027" s="7">
        <v>2018</v>
      </c>
      <c r="F12027" s="5" t="s">
        <v>6712</v>
      </c>
      <c r="H12027" s="5" t="s">
        <v>5398</v>
      </c>
      <c r="I12027" s="6" t="s">
        <v>6699</v>
      </c>
      <c r="J12027" s="6" t="s">
        <v>7112</v>
      </c>
      <c r="K12027" s="17">
        <v>1</v>
      </c>
      <c r="L12027" s="17" t="s">
        <v>20076</v>
      </c>
      <c r="M12027" s="9"/>
      <c r="N12027" s="9"/>
      <c r="O12027" s="21"/>
      <c r="Q12027" s="29"/>
      <c r="U12027" s="17"/>
      <c r="V12027" s="2" t="s">
        <v>6866</v>
      </c>
      <c r="Y12027" t="str">
        <f t="shared" si="739"/>
        <v/>
      </c>
      <c r="AA12027" t="str">
        <f t="shared" si="740"/>
        <v/>
      </c>
      <c r="AC12027" s="7"/>
      <c r="AD12027" t="s">
        <v>6699</v>
      </c>
      <c r="AE12027">
        <f t="shared" si="741"/>
        <v>0</v>
      </c>
      <c r="AG12027" s="2"/>
      <c r="AI12027" s="7"/>
    </row>
    <row r="12028" spans="1:35" ht="11" customHeight="1" outlineLevel="1" x14ac:dyDescent="0.25">
      <c r="A12028" t="s">
        <v>6698</v>
      </c>
      <c r="C12028" s="2" t="s">
        <v>12953</v>
      </c>
      <c r="D12028" s="2">
        <v>5441</v>
      </c>
      <c r="E12028" s="7">
        <v>2018</v>
      </c>
      <c r="F12028" s="5" t="s">
        <v>6712</v>
      </c>
      <c r="H12028" s="5" t="s">
        <v>5398</v>
      </c>
      <c r="I12028" s="6" t="s">
        <v>195</v>
      </c>
      <c r="J12028" s="6" t="s">
        <v>7112</v>
      </c>
      <c r="K12028" s="17">
        <v>2</v>
      </c>
      <c r="L12028" s="17" t="s">
        <v>20076</v>
      </c>
      <c r="M12028" s="9"/>
      <c r="N12028" s="9"/>
      <c r="O12028" s="21"/>
      <c r="Q12028" s="29"/>
      <c r="U12028" s="17"/>
      <c r="V12028" s="2" t="s">
        <v>6866</v>
      </c>
      <c r="Y12028" t="str">
        <f t="shared" si="739"/>
        <v/>
      </c>
      <c r="AA12028" t="str">
        <f t="shared" si="740"/>
        <v/>
      </c>
      <c r="AC12028" s="7"/>
      <c r="AD12028" t="s">
        <v>195</v>
      </c>
      <c r="AE12028">
        <f t="shared" si="741"/>
        <v>0</v>
      </c>
      <c r="AG12028" s="2"/>
      <c r="AI12028" s="7"/>
    </row>
    <row r="12029" spans="1:35" ht="11" customHeight="1" outlineLevel="1" x14ac:dyDescent="0.25">
      <c r="A12029" t="s">
        <v>6698</v>
      </c>
      <c r="C12029" s="2" t="s">
        <v>12953</v>
      </c>
      <c r="D12029" s="2">
        <v>5442</v>
      </c>
      <c r="E12029" s="7">
        <v>2018</v>
      </c>
      <c r="F12029" s="5" t="s">
        <v>6712</v>
      </c>
      <c r="H12029" s="5" t="s">
        <v>5398</v>
      </c>
      <c r="I12029" s="6" t="s">
        <v>20222</v>
      </c>
      <c r="J12029" s="6" t="s">
        <v>7112</v>
      </c>
      <c r="K12029" s="17">
        <v>2</v>
      </c>
      <c r="L12029" s="17" t="s">
        <v>20076</v>
      </c>
      <c r="M12029" s="9"/>
      <c r="N12029" s="9"/>
      <c r="O12029" s="21"/>
      <c r="Q12029" s="29"/>
      <c r="U12029" s="17"/>
      <c r="V12029" s="2" t="s">
        <v>6866</v>
      </c>
      <c r="Y12029" t="str">
        <f t="shared" si="739"/>
        <v/>
      </c>
      <c r="AA12029" t="str">
        <f t="shared" si="740"/>
        <v/>
      </c>
      <c r="AC12029" s="7"/>
      <c r="AD12029" t="s">
        <v>20222</v>
      </c>
      <c r="AE12029">
        <f t="shared" si="741"/>
        <v>0</v>
      </c>
      <c r="AG12029" s="2"/>
      <c r="AI12029" s="7"/>
    </row>
    <row r="12030" spans="1:35" ht="11" customHeight="1" outlineLevel="1" x14ac:dyDescent="0.25">
      <c r="A12030" t="s">
        <v>6698</v>
      </c>
      <c r="C12030" s="2" t="s">
        <v>12953</v>
      </c>
      <c r="D12030" s="2" t="s">
        <v>7880</v>
      </c>
      <c r="E12030" s="7">
        <v>2018</v>
      </c>
      <c r="F12030" s="5" t="s">
        <v>7110</v>
      </c>
      <c r="H12030" s="5" t="s">
        <v>5398</v>
      </c>
      <c r="I12030" s="6" t="s">
        <v>7111</v>
      </c>
      <c r="J12030" s="6" t="s">
        <v>7112</v>
      </c>
      <c r="K12030" s="17">
        <v>1</v>
      </c>
      <c r="L12030" s="17" t="s">
        <v>7730</v>
      </c>
      <c r="M12030" s="9">
        <v>9</v>
      </c>
      <c r="N12030" s="9"/>
      <c r="O12030" s="21"/>
      <c r="Q12030" s="29"/>
      <c r="U12030" s="17"/>
      <c r="V12030" s="2" t="s">
        <v>6866</v>
      </c>
      <c r="Y12030" t="str">
        <f t="shared" si="739"/>
        <v/>
      </c>
      <c r="AA12030">
        <f t="shared" si="740"/>
        <v>1</v>
      </c>
      <c r="AC12030" s="7"/>
      <c r="AD12030" t="s">
        <v>7111</v>
      </c>
      <c r="AE12030">
        <f t="shared" si="741"/>
        <v>0</v>
      </c>
      <c r="AG12030" s="2"/>
      <c r="AI12030" s="7"/>
    </row>
    <row r="12031" spans="1:35" ht="11" customHeight="1" outlineLevel="1" x14ac:dyDescent="0.25">
      <c r="A12031" t="s">
        <v>6698</v>
      </c>
      <c r="C12031" s="2" t="s">
        <v>12953</v>
      </c>
      <c r="D12031" s="2" t="s">
        <v>18843</v>
      </c>
      <c r="E12031" s="7">
        <v>2018</v>
      </c>
      <c r="F12031" s="5" t="s">
        <v>7113</v>
      </c>
      <c r="H12031" s="5" t="s">
        <v>5398</v>
      </c>
      <c r="I12031" s="6" t="s">
        <v>20219</v>
      </c>
      <c r="J12031" s="6" t="s">
        <v>7112</v>
      </c>
      <c r="K12031" s="17">
        <v>3</v>
      </c>
      <c r="L12031" s="17" t="s">
        <v>7730</v>
      </c>
      <c r="M12031" s="9">
        <v>9</v>
      </c>
      <c r="N12031" s="9"/>
      <c r="O12031" s="21"/>
      <c r="Q12031" s="29"/>
      <c r="U12031" s="17"/>
      <c r="V12031" s="2" t="s">
        <v>6866</v>
      </c>
      <c r="Y12031" t="str">
        <f t="shared" si="739"/>
        <v/>
      </c>
      <c r="AA12031">
        <f t="shared" si="740"/>
        <v>1</v>
      </c>
      <c r="AC12031" s="7"/>
      <c r="AD12031" t="s">
        <v>20219</v>
      </c>
      <c r="AE12031">
        <f t="shared" si="741"/>
        <v>0</v>
      </c>
      <c r="AG12031" s="2"/>
      <c r="AI12031" s="7"/>
    </row>
    <row r="12032" spans="1:35" ht="11" customHeight="1" outlineLevel="1" x14ac:dyDescent="0.25">
      <c r="A12032" t="s">
        <v>6698</v>
      </c>
      <c r="C12032" s="2" t="s">
        <v>12953</v>
      </c>
      <c r="D12032" s="2">
        <v>5452</v>
      </c>
      <c r="E12032" s="7">
        <v>2018</v>
      </c>
      <c r="F12032" s="5" t="s">
        <v>7113</v>
      </c>
      <c r="H12032" s="5" t="s">
        <v>5398</v>
      </c>
      <c r="I12032" s="6" t="s">
        <v>20219</v>
      </c>
      <c r="J12032" s="6" t="s">
        <v>7114</v>
      </c>
      <c r="K12032" s="17">
        <v>3</v>
      </c>
      <c r="L12032" s="17" t="s">
        <v>20076</v>
      </c>
      <c r="M12032" s="9"/>
      <c r="N12032" s="9"/>
      <c r="O12032" s="21"/>
      <c r="Q12032" s="29"/>
      <c r="U12032" s="17"/>
      <c r="V12032" s="2" t="s">
        <v>6866</v>
      </c>
      <c r="Y12032" t="str">
        <f t="shared" si="739"/>
        <v/>
      </c>
      <c r="AA12032">
        <f t="shared" si="740"/>
        <v>1</v>
      </c>
      <c r="AC12032" s="7"/>
      <c r="AD12032" t="s">
        <v>20219</v>
      </c>
      <c r="AE12032">
        <f t="shared" si="741"/>
        <v>0</v>
      </c>
      <c r="AG12032" s="2"/>
      <c r="AI12032" s="7"/>
    </row>
    <row r="12033" spans="1:49" ht="11" customHeight="1" outlineLevel="1" x14ac:dyDescent="0.25">
      <c r="A12033" t="s">
        <v>6698</v>
      </c>
      <c r="C12033" s="2" t="s">
        <v>12953</v>
      </c>
      <c r="D12033" s="2" t="s">
        <v>22403</v>
      </c>
      <c r="E12033" s="7">
        <v>2018</v>
      </c>
      <c r="F12033" s="5" t="s">
        <v>22404</v>
      </c>
      <c r="H12033" s="5" t="s">
        <v>5398</v>
      </c>
      <c r="I12033" s="6" t="s">
        <v>20219</v>
      </c>
      <c r="J12033" s="6" t="s">
        <v>7114</v>
      </c>
      <c r="K12033" s="17">
        <v>3</v>
      </c>
      <c r="L12033" s="17" t="s">
        <v>7730</v>
      </c>
      <c r="M12033" s="9">
        <v>16</v>
      </c>
      <c r="N12033" s="9"/>
      <c r="O12033" s="21"/>
      <c r="Q12033" s="29"/>
      <c r="U12033" s="17"/>
      <c r="V12033" s="2" t="s">
        <v>6866</v>
      </c>
      <c r="Y12033">
        <f t="shared" si="739"/>
        <v>1</v>
      </c>
      <c r="AA12033">
        <f t="shared" si="740"/>
        <v>1</v>
      </c>
      <c r="AC12033" s="7"/>
      <c r="AD12033" t="s">
        <v>20219</v>
      </c>
      <c r="AE12033">
        <f t="shared" si="741"/>
        <v>0</v>
      </c>
      <c r="AG12033" s="2"/>
      <c r="AI12033" s="7"/>
    </row>
    <row r="12034" spans="1:49" ht="11" customHeight="1" outlineLevel="1" x14ac:dyDescent="0.25">
      <c r="A12034" t="s">
        <v>6698</v>
      </c>
      <c r="C12034" s="2" t="s">
        <v>12953</v>
      </c>
      <c r="D12034" s="2">
        <v>5509</v>
      </c>
      <c r="E12034" s="7">
        <v>2019</v>
      </c>
      <c r="F12034" s="5" t="s">
        <v>6712</v>
      </c>
      <c r="H12034" s="5" t="s">
        <v>5398</v>
      </c>
      <c r="I12034" s="6" t="s">
        <v>7115</v>
      </c>
      <c r="J12034" s="6" t="s">
        <v>7116</v>
      </c>
      <c r="K12034" s="17">
        <v>3</v>
      </c>
      <c r="L12034" s="17" t="s">
        <v>7730</v>
      </c>
      <c r="M12034" s="9">
        <v>2</v>
      </c>
      <c r="N12034" s="9"/>
      <c r="O12034" s="21"/>
      <c r="Q12034" s="29"/>
      <c r="U12034" s="17"/>
      <c r="V12034" s="2" t="s">
        <v>6866</v>
      </c>
      <c r="Y12034" t="str">
        <f t="shared" si="739"/>
        <v/>
      </c>
      <c r="AA12034" t="str">
        <f t="shared" si="740"/>
        <v/>
      </c>
      <c r="AC12034" s="7"/>
      <c r="AD12034" t="s">
        <v>7115</v>
      </c>
      <c r="AE12034">
        <f t="shared" si="741"/>
        <v>0</v>
      </c>
      <c r="AG12034" s="2"/>
      <c r="AI12034" s="7"/>
    </row>
    <row r="12035" spans="1:49" ht="11" customHeight="1" outlineLevel="1" x14ac:dyDescent="0.25">
      <c r="A12035" t="s">
        <v>6698</v>
      </c>
      <c r="C12035" s="2" t="s">
        <v>12953</v>
      </c>
      <c r="D12035" s="2">
        <v>5512</v>
      </c>
      <c r="E12035" s="7">
        <v>2019</v>
      </c>
      <c r="F12035" s="5" t="s">
        <v>6712</v>
      </c>
      <c r="H12035" s="5" t="s">
        <v>5398</v>
      </c>
      <c r="I12035" s="6" t="s">
        <v>7117</v>
      </c>
      <c r="J12035" s="6" t="s">
        <v>7118</v>
      </c>
      <c r="K12035" s="17">
        <v>3</v>
      </c>
      <c r="L12035" s="17" t="s">
        <v>7730</v>
      </c>
      <c r="M12035" s="9">
        <v>2</v>
      </c>
      <c r="N12035" s="9"/>
      <c r="O12035" s="21"/>
      <c r="Q12035" s="29"/>
      <c r="U12035" s="17"/>
      <c r="V12035" s="2" t="s">
        <v>6866</v>
      </c>
      <c r="Y12035" t="str">
        <f t="shared" si="739"/>
        <v/>
      </c>
      <c r="AA12035" t="str">
        <f t="shared" si="740"/>
        <v/>
      </c>
      <c r="AC12035" s="7"/>
      <c r="AD12035" t="s">
        <v>7117</v>
      </c>
      <c r="AE12035">
        <f t="shared" si="741"/>
        <v>0</v>
      </c>
      <c r="AG12035" s="2"/>
      <c r="AI12035" s="7"/>
    </row>
    <row r="12036" spans="1:49" ht="11" customHeight="1" outlineLevel="1" x14ac:dyDescent="0.25">
      <c r="A12036" t="s">
        <v>6698</v>
      </c>
      <c r="C12036" s="2" t="s">
        <v>12953</v>
      </c>
      <c r="D12036" s="2" t="s">
        <v>18844</v>
      </c>
      <c r="E12036" s="7">
        <v>2019</v>
      </c>
      <c r="F12036" s="5" t="s">
        <v>7119</v>
      </c>
      <c r="H12036" s="5" t="s">
        <v>5398</v>
      </c>
      <c r="I12036" s="6" t="s">
        <v>7117</v>
      </c>
      <c r="J12036" s="6" t="s">
        <v>7118</v>
      </c>
      <c r="K12036" s="17">
        <v>3</v>
      </c>
      <c r="L12036" s="17" t="s">
        <v>7730</v>
      </c>
      <c r="M12036" s="9">
        <v>3.5</v>
      </c>
      <c r="N12036" s="9"/>
      <c r="O12036" s="21"/>
      <c r="Q12036" s="29"/>
      <c r="U12036" s="17"/>
      <c r="V12036" s="2" t="s">
        <v>6866</v>
      </c>
      <c r="Y12036" t="str">
        <f t="shared" si="739"/>
        <v/>
      </c>
      <c r="AA12036" t="str">
        <f t="shared" si="740"/>
        <v/>
      </c>
      <c r="AC12036" s="7"/>
      <c r="AD12036" t="s">
        <v>7117</v>
      </c>
      <c r="AE12036">
        <f t="shared" si="741"/>
        <v>0</v>
      </c>
      <c r="AG12036" s="2"/>
      <c r="AI12036" s="7"/>
    </row>
    <row r="12037" spans="1:49" ht="11" customHeight="1" outlineLevel="1" x14ac:dyDescent="0.25">
      <c r="A12037" t="s">
        <v>6698</v>
      </c>
      <c r="C12037" s="2" t="s">
        <v>12953</v>
      </c>
      <c r="D12037" s="2">
        <v>5740</v>
      </c>
      <c r="E12037" s="7">
        <v>2022</v>
      </c>
      <c r="F12037" s="5" t="s">
        <v>6712</v>
      </c>
      <c r="H12037" s="5" t="s">
        <v>5398</v>
      </c>
      <c r="I12037" s="6" t="s">
        <v>7117</v>
      </c>
      <c r="J12037" s="6" t="s">
        <v>21333</v>
      </c>
      <c r="K12037" s="17">
        <v>3</v>
      </c>
      <c r="L12037" s="18" t="s">
        <v>7730</v>
      </c>
      <c r="M12037" s="9">
        <v>1.8</v>
      </c>
      <c r="N12037" s="9"/>
      <c r="O12037" s="21"/>
      <c r="Q12037" s="29"/>
      <c r="U12037" s="17"/>
      <c r="V12037" s="2" t="s">
        <v>6866</v>
      </c>
      <c r="Y12037" t="str">
        <f t="shared" si="739"/>
        <v/>
      </c>
      <c r="AA12037" t="str">
        <f t="shared" si="740"/>
        <v/>
      </c>
      <c r="AC12037" s="7"/>
      <c r="AD12037" s="1" t="s">
        <v>195</v>
      </c>
      <c r="AE12037">
        <f t="shared" si="741"/>
        <v>0</v>
      </c>
      <c r="AG12037" s="2"/>
      <c r="AI12037" s="7"/>
    </row>
    <row r="12038" spans="1:49" ht="11" customHeight="1" outlineLevel="1" x14ac:dyDescent="0.25">
      <c r="A12038" t="s">
        <v>6698</v>
      </c>
      <c r="C12038" s="2" t="s">
        <v>12953</v>
      </c>
      <c r="D12038" s="2">
        <v>5741</v>
      </c>
      <c r="E12038" s="7">
        <v>2022</v>
      </c>
      <c r="F12038" s="5" t="s">
        <v>6712</v>
      </c>
      <c r="H12038" s="5" t="s">
        <v>5398</v>
      </c>
      <c r="I12038" s="6" t="s">
        <v>7117</v>
      </c>
      <c r="J12038" s="6" t="s">
        <v>21333</v>
      </c>
      <c r="K12038" s="17">
        <v>3</v>
      </c>
      <c r="L12038" s="18" t="s">
        <v>7730</v>
      </c>
      <c r="M12038" s="9">
        <v>1.8</v>
      </c>
      <c r="N12038" s="9"/>
      <c r="O12038" s="21"/>
      <c r="Q12038" s="29"/>
      <c r="U12038" s="17"/>
      <c r="V12038" s="2" t="s">
        <v>6866</v>
      </c>
      <c r="Y12038" t="str">
        <f t="shared" si="739"/>
        <v/>
      </c>
      <c r="AA12038" t="str">
        <f t="shared" si="740"/>
        <v/>
      </c>
      <c r="AC12038" s="7"/>
      <c r="AD12038" s="1" t="s">
        <v>195</v>
      </c>
      <c r="AE12038">
        <f t="shared" si="741"/>
        <v>0</v>
      </c>
      <c r="AG12038" s="2"/>
      <c r="AI12038" s="7"/>
    </row>
    <row r="12039" spans="1:49" ht="11" customHeight="1" x14ac:dyDescent="0.25">
      <c r="A12039" t="s">
        <v>18144</v>
      </c>
      <c r="B12039" t="s">
        <v>15790</v>
      </c>
      <c r="C12039" s="2" t="s">
        <v>12455</v>
      </c>
      <c r="E12039" s="7"/>
      <c r="F12039" s="5"/>
      <c r="H12039" s="5"/>
      <c r="I12039" s="6"/>
      <c r="J12039" s="6"/>
      <c r="K12039" s="17"/>
      <c r="L12039" s="17"/>
      <c r="M12039" s="9"/>
      <c r="N12039" s="9">
        <f>SUM(M12040:M12230)</f>
        <v>439.20000000000016</v>
      </c>
      <c r="O12039" s="21">
        <v>1078</v>
      </c>
      <c r="P12039">
        <f>COUNTIF(L12040:L12230,"*")</f>
        <v>191</v>
      </c>
      <c r="Q12039" s="29">
        <f>P12039/O12039</f>
        <v>0.17717996289424862</v>
      </c>
      <c r="R12039">
        <f>COUNTIF(L12040:L12230,"Y")+COUNTIF(L12040:L12230,"S")</f>
        <v>141</v>
      </c>
      <c r="U12039" s="18" t="s">
        <v>7730</v>
      </c>
      <c r="V12039" s="2"/>
      <c r="W12039" t="s">
        <v>18461</v>
      </c>
      <c r="Y12039" t="str">
        <f t="shared" si="739"/>
        <v/>
      </c>
      <c r="AA12039" t="str">
        <f t="shared" si="740"/>
        <v/>
      </c>
      <c r="AC12039" s="7"/>
      <c r="AF12039">
        <f>COUNTIF(AE12040:AE12230,"1")</f>
        <v>0</v>
      </c>
      <c r="AG12039" s="2"/>
      <c r="AI12039" s="7"/>
      <c r="AJ12039">
        <f>COUNTIF($K12040:$K12230,"1")-COUNTIFS($K12040:$K12230,"1",$L12040:$L12230,"V")</f>
        <v>3</v>
      </c>
      <c r="AK12039">
        <f>COUNTIFS($K12040:$K12230,"1",$L12040:$L12230,"Y")+COUNTIFS($K12040:$K12230,"1",$L12040:$L12230,"s")</f>
        <v>2</v>
      </c>
      <c r="AL12039">
        <f>COUNTIF($K12040:$K12230,"2")-COUNTIFS($K12040:$K12230,"2",$L12040:$L12230,"V")</f>
        <v>0</v>
      </c>
      <c r="AM12039">
        <f>COUNTIFS($K12040:$K12230,"2",$L12040:$L12230,"Y")+COUNTIFS($K12040:$K12230,"2",$L12040:$L12230,"s")</f>
        <v>0</v>
      </c>
      <c r="AN12039">
        <f>COUNTIF($K12040:$K12230,"3")-COUNTIFS($K12040:$K12230,"3",$L12040:$L12230,"V")</f>
        <v>37</v>
      </c>
      <c r="AO12039">
        <f>COUNTIFS($K12040:$K12230,"3",$L12040:$L12230,"Y")+COUNTIFS($K12040:$K12230,"3",$L12040:$L12230,"s")</f>
        <v>29</v>
      </c>
      <c r="AP12039">
        <f>COUNTIF($K12040:$K12230,"4")-COUNTIFS($K12040:$K12230,"4",$L12040:$L12230,"V")</f>
        <v>1</v>
      </c>
      <c r="AQ12039">
        <f>COUNTIFS($K12040:$K12230,"4",$L12040:$L12230,"Y")+COUNTIFS($K12040:$K12230,"4",$L12040:$L12230,"s")</f>
        <v>1</v>
      </c>
      <c r="AR12039">
        <f>COUNTIF($K12040:$K12230,"5")-COUNTIFS($K12040:$K12230,"5",$L12040:$L12230,"V")</f>
        <v>133</v>
      </c>
      <c r="AS12039">
        <f>COUNTIFS($K12040:$K12230,"5",$L12040:$L12230,"Y")+COUNTIFS($K12040:$K12230,"5",$L12040:$L12230,"s")</f>
        <v>100</v>
      </c>
      <c r="AT12039">
        <f>COUNTIF($K12040:$K12230,"6")-COUNTIFS($K12040:$K12230,"6",$L12040:$L12230,"V")</f>
        <v>17</v>
      </c>
      <c r="AU12039">
        <f>COUNTIFS($K12040:$K12230,"6",$L12040:$L12230,"Y")+COUNTIFS($K12040:$K12230,"6",$L12040:$L12230,"s")</f>
        <v>9</v>
      </c>
      <c r="AV12039">
        <f>COUNTIF($K12040:$K12230,"7")-COUNTIFS($K12040:$K12230,"7",$L12040:$L12230,"V")</f>
        <v>0</v>
      </c>
      <c r="AW12039">
        <f>COUNTIFS($K12040:$K12230,"7",$L12040:$L12230,"Y")+COUNTIFS($K12040:$K12230,"7",$L12040:$L12230,"s")</f>
        <v>0</v>
      </c>
    </row>
    <row r="12040" spans="1:49" ht="11" customHeight="1" outlineLevel="1" x14ac:dyDescent="0.25">
      <c r="A12040" t="s">
        <v>262</v>
      </c>
      <c r="C12040" s="2" t="s">
        <v>12455</v>
      </c>
      <c r="D12040" s="2">
        <v>2</v>
      </c>
      <c r="E12040" s="7">
        <v>1940</v>
      </c>
      <c r="F12040" s="5" t="s">
        <v>1099</v>
      </c>
      <c r="H12040" s="5" t="s">
        <v>263</v>
      </c>
      <c r="I12040" s="6" t="s">
        <v>5056</v>
      </c>
      <c r="J12040" s="6" t="s">
        <v>15758</v>
      </c>
      <c r="K12040" s="17">
        <v>3</v>
      </c>
      <c r="L12040" s="17" t="s">
        <v>7730</v>
      </c>
      <c r="M12040" s="9">
        <v>0.8</v>
      </c>
      <c r="N12040" s="9"/>
      <c r="O12040" s="21"/>
      <c r="Q12040" s="29"/>
      <c r="U12040" s="17"/>
      <c r="V12040" s="2">
        <v>2</v>
      </c>
      <c r="Y12040" t="str">
        <f t="shared" si="739"/>
        <v/>
      </c>
      <c r="AA12040" t="str">
        <f t="shared" si="740"/>
        <v/>
      </c>
      <c r="AC12040" s="7"/>
      <c r="AD12040" t="s">
        <v>5056</v>
      </c>
      <c r="AE12040">
        <f t="shared" ref="AE12040:AE12071" si="742">COUNTIF(I12040,"*Fuji*")</f>
        <v>0</v>
      </c>
      <c r="AG12040" s="2"/>
      <c r="AH12040" t="s">
        <v>3142</v>
      </c>
      <c r="AI12040" s="7" t="s">
        <v>4610</v>
      </c>
    </row>
    <row r="12041" spans="1:49" ht="11" customHeight="1" outlineLevel="1" x14ac:dyDescent="0.25">
      <c r="A12041" t="s">
        <v>262</v>
      </c>
      <c r="C12041" s="2" t="s">
        <v>12455</v>
      </c>
      <c r="D12041" s="2">
        <v>9</v>
      </c>
      <c r="E12041" s="7">
        <v>1940</v>
      </c>
      <c r="F12041" s="5" t="s">
        <v>4616</v>
      </c>
      <c r="H12041" s="5" t="s">
        <v>5057</v>
      </c>
      <c r="I12041" s="6" t="s">
        <v>5056</v>
      </c>
      <c r="J12041" s="6" t="s">
        <v>15758</v>
      </c>
      <c r="K12041" s="17">
        <v>3</v>
      </c>
      <c r="L12041" s="17" t="s">
        <v>7730</v>
      </c>
      <c r="M12041" s="9">
        <v>3.5</v>
      </c>
      <c r="N12041" s="9"/>
      <c r="O12041" s="21"/>
      <c r="Q12041" s="29"/>
      <c r="S12041">
        <v>1</v>
      </c>
      <c r="T12041">
        <v>1</v>
      </c>
      <c r="U12041" s="17"/>
      <c r="V12041" s="2">
        <v>7</v>
      </c>
      <c r="Y12041" t="str">
        <f t="shared" si="739"/>
        <v/>
      </c>
      <c r="AA12041" t="str">
        <f t="shared" si="740"/>
        <v/>
      </c>
      <c r="AC12041" s="7"/>
      <c r="AD12041" t="s">
        <v>5056</v>
      </c>
      <c r="AE12041">
        <f t="shared" si="742"/>
        <v>0</v>
      </c>
      <c r="AG12041" s="2"/>
      <c r="AH12041" t="s">
        <v>3142</v>
      </c>
      <c r="AI12041" s="7" t="s">
        <v>4922</v>
      </c>
    </row>
    <row r="12042" spans="1:49" ht="11" customHeight="1" outlineLevel="1" x14ac:dyDescent="0.25">
      <c r="A12042" t="s">
        <v>262</v>
      </c>
      <c r="C12042" s="2" t="s">
        <v>12455</v>
      </c>
      <c r="D12042" s="2">
        <v>10</v>
      </c>
      <c r="E12042" s="7">
        <v>1940</v>
      </c>
      <c r="F12042" s="5" t="s">
        <v>5979</v>
      </c>
      <c r="H12042" s="5" t="s">
        <v>14930</v>
      </c>
      <c r="I12042" s="6" t="s">
        <v>15759</v>
      </c>
      <c r="J12042" s="6" t="s">
        <v>15758</v>
      </c>
      <c r="K12042" s="17">
        <v>5</v>
      </c>
      <c r="L12042" s="17" t="s">
        <v>7730</v>
      </c>
      <c r="M12042" s="9">
        <v>7.7</v>
      </c>
      <c r="N12042" s="9"/>
      <c r="O12042" s="21"/>
      <c r="Q12042" s="29"/>
      <c r="U12042" s="17"/>
      <c r="V12042" s="2"/>
      <c r="Y12042" t="str">
        <f t="shared" si="739"/>
        <v/>
      </c>
      <c r="AA12042" t="str">
        <f t="shared" si="740"/>
        <v/>
      </c>
      <c r="AC12042" s="7"/>
      <c r="AD12042" t="s">
        <v>15759</v>
      </c>
      <c r="AE12042">
        <f t="shared" si="742"/>
        <v>0</v>
      </c>
      <c r="AG12042" s="2"/>
      <c r="AI12042" s="7"/>
    </row>
    <row r="12043" spans="1:49" ht="11" customHeight="1" outlineLevel="1" x14ac:dyDescent="0.25">
      <c r="A12043" t="s">
        <v>262</v>
      </c>
      <c r="C12043" s="2" t="s">
        <v>12455</v>
      </c>
      <c r="D12043" s="2">
        <v>18</v>
      </c>
      <c r="E12043" s="7">
        <v>1949</v>
      </c>
      <c r="F12043" s="5" t="s">
        <v>4616</v>
      </c>
      <c r="H12043" s="5" t="s">
        <v>6704</v>
      </c>
      <c r="I12043" s="6" t="s">
        <v>15760</v>
      </c>
      <c r="J12043" s="6" t="s">
        <v>15761</v>
      </c>
      <c r="K12043" s="17">
        <v>5</v>
      </c>
      <c r="L12043" s="17" t="s">
        <v>7730</v>
      </c>
      <c r="M12043" s="9">
        <v>16.3</v>
      </c>
      <c r="N12043" s="9"/>
      <c r="O12043" s="21"/>
      <c r="Q12043" s="29"/>
      <c r="U12043" s="17"/>
      <c r="V12043" s="2"/>
      <c r="Y12043" t="str">
        <f t="shared" si="739"/>
        <v/>
      </c>
      <c r="AA12043" t="str">
        <f t="shared" si="740"/>
        <v/>
      </c>
      <c r="AC12043" s="7"/>
      <c r="AD12043" t="s">
        <v>15760</v>
      </c>
      <c r="AE12043">
        <f t="shared" si="742"/>
        <v>0</v>
      </c>
      <c r="AG12043" s="2"/>
      <c r="AI12043" s="7"/>
    </row>
    <row r="12044" spans="1:49" ht="11" customHeight="1" outlineLevel="1" x14ac:dyDescent="0.25">
      <c r="A12044" t="s">
        <v>262</v>
      </c>
      <c r="C12044" s="2" t="s">
        <v>12455</v>
      </c>
      <c r="D12044" s="2">
        <v>21</v>
      </c>
      <c r="E12044" s="7">
        <v>1957</v>
      </c>
      <c r="F12044" s="5" t="s">
        <v>1099</v>
      </c>
      <c r="H12044" s="5" t="s">
        <v>5059</v>
      </c>
      <c r="I12044" s="6" t="s">
        <v>5060</v>
      </c>
      <c r="J12044" s="6" t="s">
        <v>15762</v>
      </c>
      <c r="K12044" s="17">
        <v>6</v>
      </c>
      <c r="L12044" s="17" t="s">
        <v>7730</v>
      </c>
      <c r="M12044" s="9">
        <v>2</v>
      </c>
      <c r="N12044" s="9"/>
      <c r="O12044" s="21"/>
      <c r="Q12044" s="29"/>
      <c r="U12044" s="17"/>
      <c r="V12044" s="2">
        <v>21</v>
      </c>
      <c r="Y12044" t="str">
        <f t="shared" si="739"/>
        <v/>
      </c>
      <c r="AA12044" t="str">
        <f t="shared" si="740"/>
        <v/>
      </c>
      <c r="AC12044" s="7"/>
      <c r="AD12044" t="s">
        <v>5060</v>
      </c>
      <c r="AE12044">
        <f t="shared" si="742"/>
        <v>0</v>
      </c>
      <c r="AG12044" s="2"/>
      <c r="AH12044" t="s">
        <v>3142</v>
      </c>
      <c r="AI12044" s="7" t="s">
        <v>4610</v>
      </c>
    </row>
    <row r="12045" spans="1:49" ht="11" customHeight="1" outlineLevel="1" x14ac:dyDescent="0.25">
      <c r="A12045" t="s">
        <v>262</v>
      </c>
      <c r="C12045" s="2" t="s">
        <v>12455</v>
      </c>
      <c r="D12045" s="2">
        <v>32</v>
      </c>
      <c r="E12045" s="7">
        <v>1961</v>
      </c>
      <c r="F12045" s="5" t="s">
        <v>1104</v>
      </c>
      <c r="H12045" s="5" t="s">
        <v>174</v>
      </c>
      <c r="I12045" s="6" t="s">
        <v>5056</v>
      </c>
      <c r="J12045" s="6" t="s">
        <v>15763</v>
      </c>
      <c r="K12045" s="17">
        <v>3</v>
      </c>
      <c r="L12045" s="17" t="s">
        <v>7730</v>
      </c>
      <c r="M12045" s="9">
        <v>2.5</v>
      </c>
      <c r="N12045" s="9"/>
      <c r="O12045" s="21"/>
      <c r="Q12045" s="29"/>
      <c r="U12045" s="17"/>
      <c r="V12045" s="2">
        <v>32</v>
      </c>
      <c r="Y12045" t="str">
        <f t="shared" si="739"/>
        <v/>
      </c>
      <c r="AA12045" t="str">
        <f t="shared" si="740"/>
        <v/>
      </c>
      <c r="AC12045" s="7"/>
      <c r="AD12045" t="s">
        <v>5056</v>
      </c>
      <c r="AE12045">
        <f t="shared" si="742"/>
        <v>0</v>
      </c>
      <c r="AG12045" s="2"/>
      <c r="AH12045" t="s">
        <v>3142</v>
      </c>
      <c r="AI12045" s="7" t="s">
        <v>4610</v>
      </c>
    </row>
    <row r="12046" spans="1:49" ht="11" customHeight="1" outlineLevel="1" x14ac:dyDescent="0.25">
      <c r="A12046" t="s">
        <v>262</v>
      </c>
      <c r="C12046" s="2" t="s">
        <v>12455</v>
      </c>
      <c r="D12046" s="2">
        <v>33</v>
      </c>
      <c r="E12046" s="7">
        <v>1961</v>
      </c>
      <c r="F12046" s="5" t="s">
        <v>1107</v>
      </c>
      <c r="H12046" s="5" t="s">
        <v>489</v>
      </c>
      <c r="I12046" s="6" t="s">
        <v>5060</v>
      </c>
      <c r="J12046" s="6" t="s">
        <v>15763</v>
      </c>
      <c r="K12046" s="17">
        <v>6</v>
      </c>
      <c r="L12046" s="17" t="s">
        <v>7730</v>
      </c>
      <c r="M12046" s="9">
        <v>2.5</v>
      </c>
      <c r="N12046" s="9"/>
      <c r="O12046" s="21"/>
      <c r="Q12046" s="29"/>
      <c r="U12046" s="17"/>
      <c r="V12046" s="2">
        <v>33</v>
      </c>
      <c r="Y12046" t="str">
        <f t="shared" si="739"/>
        <v/>
      </c>
      <c r="AA12046" t="str">
        <f t="shared" si="740"/>
        <v/>
      </c>
      <c r="AC12046" s="7"/>
      <c r="AD12046" t="s">
        <v>5060</v>
      </c>
      <c r="AE12046">
        <f t="shared" si="742"/>
        <v>0</v>
      </c>
      <c r="AG12046" s="2"/>
      <c r="AH12046" t="s">
        <v>3142</v>
      </c>
      <c r="AI12046" s="7" t="s">
        <v>4922</v>
      </c>
    </row>
    <row r="12047" spans="1:49" ht="11" customHeight="1" outlineLevel="1" x14ac:dyDescent="0.25">
      <c r="A12047" t="s">
        <v>262</v>
      </c>
      <c r="C12047" s="2" t="s">
        <v>12455</v>
      </c>
      <c r="D12047" s="2">
        <v>51</v>
      </c>
      <c r="E12047" s="7">
        <v>1964</v>
      </c>
      <c r="F12047" s="5" t="s">
        <v>15764</v>
      </c>
      <c r="H12047" s="5" t="s">
        <v>5398</v>
      </c>
      <c r="I12047" s="6" t="s">
        <v>15767</v>
      </c>
      <c r="J12047" s="6" t="s">
        <v>15765</v>
      </c>
      <c r="K12047" s="17">
        <v>3</v>
      </c>
      <c r="L12047" s="17" t="s">
        <v>7730</v>
      </c>
      <c r="M12047" s="9">
        <v>7</v>
      </c>
      <c r="N12047" s="9"/>
      <c r="O12047" s="21"/>
      <c r="Q12047" s="29"/>
      <c r="U12047" s="17"/>
      <c r="V12047" s="2"/>
      <c r="Y12047" t="str">
        <f t="shared" si="739"/>
        <v/>
      </c>
      <c r="AA12047" t="str">
        <f t="shared" si="740"/>
        <v/>
      </c>
      <c r="AC12047" s="7"/>
      <c r="AD12047" t="s">
        <v>15767</v>
      </c>
      <c r="AE12047">
        <f t="shared" si="742"/>
        <v>0</v>
      </c>
      <c r="AG12047" s="2"/>
      <c r="AI12047" s="7"/>
    </row>
    <row r="12048" spans="1:49" ht="11" customHeight="1" outlineLevel="1" x14ac:dyDescent="0.25">
      <c r="A12048" t="s">
        <v>262</v>
      </c>
      <c r="C12048" s="2" t="s">
        <v>12455</v>
      </c>
      <c r="D12048" s="2">
        <v>67</v>
      </c>
      <c r="E12048" s="7">
        <v>1967</v>
      </c>
      <c r="F12048" s="5" t="s">
        <v>11819</v>
      </c>
      <c r="H12048" s="5" t="s">
        <v>5398</v>
      </c>
      <c r="I12048" s="6" t="s">
        <v>15768</v>
      </c>
      <c r="J12048" s="6" t="s">
        <v>15766</v>
      </c>
      <c r="K12048" s="17">
        <v>3</v>
      </c>
      <c r="L12048" s="17" t="s">
        <v>7730</v>
      </c>
      <c r="M12048" s="9">
        <v>1.5</v>
      </c>
      <c r="N12048" s="9"/>
      <c r="O12048" s="21"/>
      <c r="Q12048" s="29"/>
      <c r="U12048" s="17"/>
      <c r="V12048" s="2"/>
      <c r="Y12048" t="str">
        <f t="shared" si="739"/>
        <v/>
      </c>
      <c r="AA12048" t="str">
        <f t="shared" si="740"/>
        <v/>
      </c>
      <c r="AC12048" s="7"/>
      <c r="AD12048" t="s">
        <v>15768</v>
      </c>
      <c r="AE12048">
        <f t="shared" si="742"/>
        <v>0</v>
      </c>
      <c r="AG12048" s="2"/>
      <c r="AI12048" s="7"/>
    </row>
    <row r="12049" spans="1:35" ht="11" customHeight="1" outlineLevel="1" x14ac:dyDescent="0.25">
      <c r="A12049" t="s">
        <v>262</v>
      </c>
      <c r="C12049" s="2" t="s">
        <v>12455</v>
      </c>
      <c r="D12049" s="2">
        <v>70</v>
      </c>
      <c r="E12049" s="7">
        <v>1967</v>
      </c>
      <c r="F12049" s="5" t="s">
        <v>4616</v>
      </c>
      <c r="H12049" s="5" t="s">
        <v>5398</v>
      </c>
      <c r="I12049" s="6" t="s">
        <v>15768</v>
      </c>
      <c r="J12049" s="6" t="s">
        <v>15766</v>
      </c>
      <c r="K12049" s="17">
        <v>5</v>
      </c>
      <c r="L12049" s="17" t="s">
        <v>7730</v>
      </c>
      <c r="M12049" s="9">
        <v>1.5</v>
      </c>
      <c r="N12049" s="9"/>
      <c r="O12049" s="21"/>
      <c r="Q12049" s="29"/>
      <c r="U12049" s="17"/>
      <c r="V12049" s="2"/>
      <c r="Y12049" t="str">
        <f t="shared" si="739"/>
        <v/>
      </c>
      <c r="AA12049" t="str">
        <f t="shared" si="740"/>
        <v/>
      </c>
      <c r="AC12049" s="7"/>
      <c r="AD12049" t="s">
        <v>15768</v>
      </c>
      <c r="AE12049">
        <f t="shared" si="742"/>
        <v>0</v>
      </c>
      <c r="AG12049" s="2"/>
      <c r="AI12049" s="7"/>
    </row>
    <row r="12050" spans="1:35" ht="11" customHeight="1" outlineLevel="1" x14ac:dyDescent="0.25">
      <c r="A12050" t="s">
        <v>262</v>
      </c>
      <c r="C12050" s="2" t="s">
        <v>12455</v>
      </c>
      <c r="D12050" s="2">
        <v>84</v>
      </c>
      <c r="E12050" s="7">
        <v>1967</v>
      </c>
      <c r="F12050" s="5" t="s">
        <v>15770</v>
      </c>
      <c r="H12050" s="5" t="s">
        <v>5398</v>
      </c>
      <c r="I12050" s="6" t="s">
        <v>15767</v>
      </c>
      <c r="J12050" s="6" t="s">
        <v>15769</v>
      </c>
      <c r="K12050" s="17">
        <v>5</v>
      </c>
      <c r="L12050" s="17" t="s">
        <v>7730</v>
      </c>
      <c r="M12050" s="9">
        <v>7</v>
      </c>
      <c r="N12050" s="9"/>
      <c r="O12050" s="21"/>
      <c r="Q12050" s="29"/>
      <c r="U12050" s="17"/>
      <c r="V12050" s="2"/>
      <c r="Y12050" t="str">
        <f t="shared" si="739"/>
        <v/>
      </c>
      <c r="AA12050" t="str">
        <f t="shared" si="740"/>
        <v/>
      </c>
      <c r="AC12050" s="7"/>
      <c r="AD12050" t="s">
        <v>15767</v>
      </c>
      <c r="AE12050">
        <f t="shared" si="742"/>
        <v>0</v>
      </c>
      <c r="AG12050" s="2"/>
      <c r="AI12050" s="7"/>
    </row>
    <row r="12051" spans="1:35" ht="11" customHeight="1" outlineLevel="1" x14ac:dyDescent="0.25">
      <c r="A12051" t="s">
        <v>262</v>
      </c>
      <c r="C12051" s="2" t="s">
        <v>12455</v>
      </c>
      <c r="D12051" s="2">
        <v>85</v>
      </c>
      <c r="E12051" s="7">
        <v>1967</v>
      </c>
      <c r="F12051" s="5" t="s">
        <v>6383</v>
      </c>
      <c r="H12051" s="5" t="s">
        <v>5398</v>
      </c>
      <c r="I12051" s="6" t="s">
        <v>15768</v>
      </c>
      <c r="J12051" s="6" t="s">
        <v>14942</v>
      </c>
      <c r="K12051" s="17">
        <v>3</v>
      </c>
      <c r="L12051" s="17" t="s">
        <v>7730</v>
      </c>
      <c r="M12051" s="9">
        <v>1.5</v>
      </c>
      <c r="N12051" s="9"/>
      <c r="O12051" s="21"/>
      <c r="Q12051" s="29"/>
      <c r="U12051" s="17"/>
      <c r="V12051" s="2"/>
      <c r="Y12051" t="str">
        <f t="shared" si="739"/>
        <v/>
      </c>
      <c r="AA12051" t="str">
        <f t="shared" si="740"/>
        <v/>
      </c>
      <c r="AC12051" s="7"/>
      <c r="AD12051" t="s">
        <v>15768</v>
      </c>
      <c r="AE12051">
        <f t="shared" si="742"/>
        <v>0</v>
      </c>
      <c r="AG12051" s="2"/>
      <c r="AI12051" s="7"/>
    </row>
    <row r="12052" spans="1:35" ht="11" customHeight="1" outlineLevel="1" x14ac:dyDescent="0.25">
      <c r="A12052" t="s">
        <v>262</v>
      </c>
      <c r="C12052" s="2" t="s">
        <v>12455</v>
      </c>
      <c r="D12052" s="2">
        <v>97</v>
      </c>
      <c r="E12052" s="7">
        <v>1969</v>
      </c>
      <c r="F12052" s="5" t="s">
        <v>6383</v>
      </c>
      <c r="H12052" s="5" t="s">
        <v>5398</v>
      </c>
      <c r="I12052" s="6" t="s">
        <v>5056</v>
      </c>
      <c r="J12052" s="6" t="s">
        <v>15771</v>
      </c>
      <c r="K12052" s="17">
        <v>3</v>
      </c>
      <c r="L12052" s="17" t="s">
        <v>7730</v>
      </c>
      <c r="M12052" s="9">
        <v>0.7</v>
      </c>
      <c r="N12052" s="9"/>
      <c r="O12052" s="21"/>
      <c r="Q12052" s="29"/>
      <c r="U12052" s="17"/>
      <c r="V12052" s="2">
        <v>97</v>
      </c>
      <c r="Y12052" t="str">
        <f t="shared" si="739"/>
        <v/>
      </c>
      <c r="AA12052" t="str">
        <f t="shared" si="740"/>
        <v/>
      </c>
      <c r="AC12052" s="7"/>
      <c r="AD12052" t="s">
        <v>5056</v>
      </c>
      <c r="AE12052">
        <f t="shared" si="742"/>
        <v>0</v>
      </c>
      <c r="AG12052" s="2"/>
      <c r="AH12052" t="s">
        <v>3142</v>
      </c>
      <c r="AI12052" s="7" t="s">
        <v>4610</v>
      </c>
    </row>
    <row r="12053" spans="1:35" ht="11" customHeight="1" outlineLevel="1" x14ac:dyDescent="0.25">
      <c r="A12053" t="s">
        <v>262</v>
      </c>
      <c r="C12053" s="2" t="s">
        <v>12455</v>
      </c>
      <c r="D12053" s="2">
        <v>102</v>
      </c>
      <c r="E12053" s="7">
        <v>1969</v>
      </c>
      <c r="F12053" s="5" t="s">
        <v>1629</v>
      </c>
      <c r="H12053" s="5" t="s">
        <v>5398</v>
      </c>
      <c r="I12053" s="6" t="s">
        <v>15773</v>
      </c>
      <c r="J12053" s="6" t="s">
        <v>15771</v>
      </c>
      <c r="K12053" s="17">
        <v>5</v>
      </c>
      <c r="L12053" s="17" t="s">
        <v>7730</v>
      </c>
      <c r="M12053" s="9">
        <v>1.8</v>
      </c>
      <c r="N12053" s="9"/>
      <c r="O12053" s="21"/>
      <c r="Q12053" s="29"/>
      <c r="U12053" s="17"/>
      <c r="V12053" s="2"/>
      <c r="Y12053" t="str">
        <f t="shared" si="739"/>
        <v/>
      </c>
      <c r="AA12053" t="str">
        <f t="shared" si="740"/>
        <v/>
      </c>
      <c r="AC12053" s="7"/>
      <c r="AD12053" t="s">
        <v>15773</v>
      </c>
      <c r="AE12053">
        <f t="shared" si="742"/>
        <v>0</v>
      </c>
      <c r="AG12053" s="2"/>
      <c r="AI12053" s="7"/>
    </row>
    <row r="12054" spans="1:35" ht="11" customHeight="1" outlineLevel="1" x14ac:dyDescent="0.25">
      <c r="A12054" t="s">
        <v>262</v>
      </c>
      <c r="C12054" s="2" t="s">
        <v>12455</v>
      </c>
      <c r="D12054" s="2">
        <v>104</v>
      </c>
      <c r="E12054" s="7">
        <v>1969</v>
      </c>
      <c r="F12054" s="5" t="s">
        <v>5138</v>
      </c>
      <c r="H12054" s="5" t="s">
        <v>5398</v>
      </c>
      <c r="I12054" s="6" t="s">
        <v>15773</v>
      </c>
      <c r="J12054" s="6" t="s">
        <v>15771</v>
      </c>
      <c r="K12054" s="17">
        <v>5</v>
      </c>
      <c r="L12054" s="17" t="s">
        <v>7730</v>
      </c>
      <c r="M12054" s="9">
        <v>3.7</v>
      </c>
      <c r="N12054" s="9"/>
      <c r="O12054" s="21"/>
      <c r="Q12054" s="29"/>
      <c r="U12054" s="17"/>
      <c r="V12054" s="2"/>
      <c r="Y12054" t="str">
        <f t="shared" si="739"/>
        <v/>
      </c>
      <c r="AA12054" t="str">
        <f t="shared" si="740"/>
        <v/>
      </c>
      <c r="AC12054" s="7"/>
      <c r="AD12054" t="s">
        <v>15773</v>
      </c>
      <c r="AE12054">
        <f t="shared" si="742"/>
        <v>0</v>
      </c>
      <c r="AG12054" s="2"/>
      <c r="AI12054" s="7"/>
    </row>
    <row r="12055" spans="1:35" ht="11" customHeight="1" outlineLevel="1" x14ac:dyDescent="0.25">
      <c r="A12055" t="s">
        <v>262</v>
      </c>
      <c r="C12055" s="2" t="s">
        <v>12455</v>
      </c>
      <c r="D12055" s="2">
        <v>105</v>
      </c>
      <c r="E12055" s="7">
        <v>1969</v>
      </c>
      <c r="F12055" s="5" t="s">
        <v>5239</v>
      </c>
      <c r="H12055" s="5" t="s">
        <v>5398</v>
      </c>
      <c r="I12055" s="6" t="s">
        <v>15773</v>
      </c>
      <c r="J12055" s="6" t="s">
        <v>15771</v>
      </c>
      <c r="K12055" s="17">
        <v>5</v>
      </c>
      <c r="L12055" s="17" t="s">
        <v>7730</v>
      </c>
      <c r="M12055" s="9">
        <v>1.2</v>
      </c>
      <c r="N12055" s="9"/>
      <c r="O12055" s="21"/>
      <c r="Q12055" s="29"/>
      <c r="U12055" s="17"/>
      <c r="V12055" s="2"/>
      <c r="Y12055" t="str">
        <f t="shared" si="739"/>
        <v/>
      </c>
      <c r="AA12055" t="str">
        <f t="shared" si="740"/>
        <v/>
      </c>
      <c r="AC12055" s="7"/>
      <c r="AD12055" t="s">
        <v>15773</v>
      </c>
      <c r="AE12055">
        <f t="shared" si="742"/>
        <v>0</v>
      </c>
      <c r="AG12055" s="2"/>
      <c r="AI12055" s="7"/>
    </row>
    <row r="12056" spans="1:35" ht="11" customHeight="1" outlineLevel="1" x14ac:dyDescent="0.25">
      <c r="A12056" t="s">
        <v>262</v>
      </c>
      <c r="C12056" s="2" t="s">
        <v>12455</v>
      </c>
      <c r="D12056" s="2">
        <v>118</v>
      </c>
      <c r="E12056" s="7">
        <v>1971</v>
      </c>
      <c r="F12056" s="5" t="s">
        <v>5138</v>
      </c>
      <c r="H12056" s="5" t="s">
        <v>5398</v>
      </c>
      <c r="I12056" s="6" t="s">
        <v>5056</v>
      </c>
      <c r="J12056" s="6" t="s">
        <v>15772</v>
      </c>
      <c r="K12056" s="17">
        <v>5</v>
      </c>
      <c r="L12056" s="17" t="s">
        <v>7730</v>
      </c>
      <c r="M12056" s="9">
        <v>4</v>
      </c>
      <c r="N12056" s="9"/>
      <c r="O12056" s="21"/>
      <c r="Q12056" s="29"/>
      <c r="U12056" s="17"/>
      <c r="V12056" s="2">
        <v>118</v>
      </c>
      <c r="Y12056" t="str">
        <f t="shared" si="739"/>
        <v/>
      </c>
      <c r="AA12056" t="str">
        <f t="shared" si="740"/>
        <v/>
      </c>
      <c r="AC12056" s="7"/>
      <c r="AD12056" t="s">
        <v>5056</v>
      </c>
      <c r="AE12056">
        <f t="shared" si="742"/>
        <v>0</v>
      </c>
      <c r="AG12056" s="2"/>
      <c r="AH12056" t="s">
        <v>3142</v>
      </c>
      <c r="AI12056" s="7" t="s">
        <v>4922</v>
      </c>
    </row>
    <row r="12057" spans="1:35" ht="11" customHeight="1" outlineLevel="1" x14ac:dyDescent="0.25">
      <c r="A12057" t="s">
        <v>262</v>
      </c>
      <c r="C12057" s="2" t="s">
        <v>12455</v>
      </c>
      <c r="D12057" s="2">
        <v>143</v>
      </c>
      <c r="E12057" s="7">
        <v>1974</v>
      </c>
      <c r="F12057" s="5" t="s">
        <v>1640</v>
      </c>
      <c r="H12057" s="5" t="s">
        <v>5398</v>
      </c>
      <c r="I12057" s="6" t="s">
        <v>20607</v>
      </c>
      <c r="J12057" s="6" t="s">
        <v>7660</v>
      </c>
      <c r="K12057" s="17">
        <v>5</v>
      </c>
      <c r="L12057" s="17" t="s">
        <v>7730</v>
      </c>
      <c r="M12057" s="9">
        <v>2.2000000000000002</v>
      </c>
      <c r="N12057" s="9"/>
      <c r="O12057" s="21"/>
      <c r="Q12057" s="29"/>
      <c r="U12057" s="17"/>
      <c r="V12057" s="2"/>
      <c r="Y12057" t="str">
        <f t="shared" si="739"/>
        <v/>
      </c>
      <c r="AA12057" t="str">
        <f t="shared" si="740"/>
        <v/>
      </c>
      <c r="AC12057" s="7"/>
      <c r="AD12057" t="s">
        <v>20607</v>
      </c>
      <c r="AE12057">
        <f t="shared" si="742"/>
        <v>0</v>
      </c>
      <c r="AG12057" s="2"/>
      <c r="AI12057" s="7"/>
    </row>
    <row r="12058" spans="1:35" ht="11" customHeight="1" outlineLevel="1" x14ac:dyDescent="0.25">
      <c r="A12058" t="s">
        <v>262</v>
      </c>
      <c r="C12058" s="2" t="s">
        <v>12455</v>
      </c>
      <c r="D12058" s="2">
        <v>172</v>
      </c>
      <c r="E12058" s="7">
        <v>1977</v>
      </c>
      <c r="F12058" s="8" t="s">
        <v>6311</v>
      </c>
      <c r="H12058" s="5" t="s">
        <v>5398</v>
      </c>
      <c r="I12058" s="6" t="s">
        <v>15773</v>
      </c>
      <c r="J12058" s="6" t="s">
        <v>15774</v>
      </c>
      <c r="K12058" s="17">
        <v>5</v>
      </c>
      <c r="L12058" s="17" t="s">
        <v>7730</v>
      </c>
      <c r="M12058" s="9">
        <v>3.3</v>
      </c>
      <c r="N12058" s="9"/>
      <c r="O12058" s="21"/>
      <c r="Q12058" s="29"/>
      <c r="U12058" s="17"/>
      <c r="V12058" s="2"/>
      <c r="Y12058" t="str">
        <f t="shared" si="739"/>
        <v/>
      </c>
      <c r="AA12058" t="str">
        <f t="shared" si="740"/>
        <v/>
      </c>
      <c r="AC12058" s="7"/>
      <c r="AD12058" t="s">
        <v>15773</v>
      </c>
      <c r="AE12058">
        <f t="shared" si="742"/>
        <v>0</v>
      </c>
      <c r="AG12058" s="2"/>
      <c r="AI12058" s="7"/>
    </row>
    <row r="12059" spans="1:35" ht="11" customHeight="1" outlineLevel="1" x14ac:dyDescent="0.25">
      <c r="A12059" t="s">
        <v>262</v>
      </c>
      <c r="C12059" s="2" t="s">
        <v>12455</v>
      </c>
      <c r="D12059" s="2">
        <v>175</v>
      </c>
      <c r="E12059" s="7">
        <v>1978</v>
      </c>
      <c r="F12059" s="5" t="s">
        <v>20072</v>
      </c>
      <c r="H12059" s="5" t="s">
        <v>5398</v>
      </c>
      <c r="I12059" s="6" t="s">
        <v>5056</v>
      </c>
      <c r="J12059" s="6" t="s">
        <v>20073</v>
      </c>
      <c r="K12059" s="17">
        <v>3</v>
      </c>
      <c r="L12059" s="17" t="s">
        <v>7730</v>
      </c>
      <c r="M12059" s="9">
        <v>0.65</v>
      </c>
      <c r="N12059" s="9"/>
      <c r="O12059" s="21"/>
      <c r="Q12059" s="29"/>
      <c r="U12059" s="17"/>
      <c r="V12059" s="2"/>
      <c r="Y12059">
        <f t="shared" si="739"/>
        <v>1</v>
      </c>
      <c r="AA12059" t="str">
        <f t="shared" si="740"/>
        <v/>
      </c>
      <c r="AC12059" s="7"/>
      <c r="AD12059" t="s">
        <v>5056</v>
      </c>
      <c r="AE12059">
        <f t="shared" si="742"/>
        <v>0</v>
      </c>
      <c r="AG12059" s="2"/>
      <c r="AH12059" t="s">
        <v>3142</v>
      </c>
      <c r="AI12059" s="7" t="s">
        <v>4610</v>
      </c>
    </row>
    <row r="12060" spans="1:35" ht="11" customHeight="1" outlineLevel="1" x14ac:dyDescent="0.25">
      <c r="A12060" t="s">
        <v>262</v>
      </c>
      <c r="C12060" s="2" t="s">
        <v>12455</v>
      </c>
      <c r="D12060" s="2">
        <v>184</v>
      </c>
      <c r="E12060" s="7">
        <v>1979</v>
      </c>
      <c r="F12060" s="5" t="s">
        <v>1629</v>
      </c>
      <c r="H12060" s="5" t="s">
        <v>5398</v>
      </c>
      <c r="I12060" s="6" t="s">
        <v>5056</v>
      </c>
      <c r="J12060" s="6" t="s">
        <v>15775</v>
      </c>
      <c r="K12060" s="17">
        <v>3</v>
      </c>
      <c r="L12060" s="17" t="s">
        <v>7730</v>
      </c>
      <c r="M12060" s="9">
        <v>0.65</v>
      </c>
      <c r="N12060" s="9"/>
      <c r="O12060" s="21"/>
      <c r="Q12060" s="29"/>
      <c r="U12060" s="17"/>
      <c r="V12060" s="2">
        <v>184</v>
      </c>
      <c r="Y12060" t="str">
        <f t="shared" si="739"/>
        <v/>
      </c>
      <c r="AA12060" t="str">
        <f t="shared" si="740"/>
        <v/>
      </c>
      <c r="AC12060" s="7"/>
      <c r="AD12060" t="s">
        <v>5056</v>
      </c>
      <c r="AE12060">
        <f t="shared" si="742"/>
        <v>0</v>
      </c>
      <c r="AG12060" s="2"/>
      <c r="AH12060" t="s">
        <v>3142</v>
      </c>
      <c r="AI12060" s="7" t="s">
        <v>4610</v>
      </c>
    </row>
    <row r="12061" spans="1:35" ht="11" customHeight="1" outlineLevel="1" x14ac:dyDescent="0.25">
      <c r="A12061" t="s">
        <v>262</v>
      </c>
      <c r="C12061" s="2" t="s">
        <v>12455</v>
      </c>
      <c r="D12061" s="2">
        <v>185</v>
      </c>
      <c r="E12061" s="7">
        <v>1979</v>
      </c>
      <c r="F12061" s="5" t="s">
        <v>5238</v>
      </c>
      <c r="H12061" s="5" t="s">
        <v>5398</v>
      </c>
      <c r="I12061" s="6" t="s">
        <v>5056</v>
      </c>
      <c r="J12061" s="6" t="s">
        <v>15775</v>
      </c>
      <c r="K12061" s="17">
        <v>5</v>
      </c>
      <c r="L12061" s="17" t="s">
        <v>7730</v>
      </c>
      <c r="M12061" s="9">
        <v>0.65</v>
      </c>
      <c r="N12061" s="9"/>
      <c r="O12061" s="21"/>
      <c r="Q12061" s="29"/>
      <c r="U12061" s="17"/>
      <c r="V12061" s="2">
        <v>185</v>
      </c>
      <c r="Y12061" t="str">
        <f t="shared" si="739"/>
        <v/>
      </c>
      <c r="AA12061" t="str">
        <f t="shared" si="740"/>
        <v/>
      </c>
      <c r="AC12061" s="7"/>
      <c r="AD12061" t="s">
        <v>5056</v>
      </c>
      <c r="AE12061">
        <f t="shared" si="742"/>
        <v>0</v>
      </c>
      <c r="AG12061" s="2"/>
      <c r="AH12061" t="s">
        <v>3142</v>
      </c>
      <c r="AI12061" s="7" t="s">
        <v>4610</v>
      </c>
    </row>
    <row r="12062" spans="1:35" ht="11" customHeight="1" outlineLevel="1" x14ac:dyDescent="0.25">
      <c r="A12062" t="s">
        <v>262</v>
      </c>
      <c r="C12062" s="2" t="s">
        <v>12455</v>
      </c>
      <c r="D12062" s="2">
        <v>186</v>
      </c>
      <c r="E12062" s="7">
        <v>1979</v>
      </c>
      <c r="F12062" s="5" t="s">
        <v>2974</v>
      </c>
      <c r="H12062" s="5" t="s">
        <v>5398</v>
      </c>
      <c r="I12062" s="6" t="s">
        <v>5056</v>
      </c>
      <c r="J12062" s="6" t="s">
        <v>15775</v>
      </c>
      <c r="K12062" s="17">
        <v>5</v>
      </c>
      <c r="L12062" s="17" t="s">
        <v>7730</v>
      </c>
      <c r="M12062" s="9">
        <v>0.65</v>
      </c>
      <c r="N12062" s="9"/>
      <c r="O12062" s="21"/>
      <c r="Q12062" s="29"/>
      <c r="U12062" s="17"/>
      <c r="V12062" s="2">
        <v>186</v>
      </c>
      <c r="Y12062" t="str">
        <f t="shared" si="739"/>
        <v/>
      </c>
      <c r="AA12062" t="str">
        <f t="shared" si="740"/>
        <v/>
      </c>
      <c r="AC12062" s="7"/>
      <c r="AD12062" t="s">
        <v>5056</v>
      </c>
      <c r="AE12062">
        <f t="shared" si="742"/>
        <v>0</v>
      </c>
      <c r="AG12062" s="2"/>
      <c r="AH12062" t="s">
        <v>3142</v>
      </c>
      <c r="AI12062" s="7" t="s">
        <v>4610</v>
      </c>
    </row>
    <row r="12063" spans="1:35" ht="11" customHeight="1" outlineLevel="1" x14ac:dyDescent="0.25">
      <c r="A12063" t="s">
        <v>262</v>
      </c>
      <c r="C12063" s="2" t="s">
        <v>12455</v>
      </c>
      <c r="D12063" s="2">
        <v>187</v>
      </c>
      <c r="E12063" s="7">
        <v>1979</v>
      </c>
      <c r="F12063" s="5" t="s">
        <v>2621</v>
      </c>
      <c r="H12063" s="5" t="s">
        <v>5398</v>
      </c>
      <c r="I12063" s="6" t="s">
        <v>5056</v>
      </c>
      <c r="J12063" s="6" t="s">
        <v>15775</v>
      </c>
      <c r="K12063" s="17">
        <v>3</v>
      </c>
      <c r="L12063" s="17" t="s">
        <v>7730</v>
      </c>
      <c r="M12063" s="9">
        <v>0.65</v>
      </c>
      <c r="N12063" s="9"/>
      <c r="O12063" s="21"/>
      <c r="Q12063" s="29"/>
      <c r="U12063" s="17"/>
      <c r="V12063" s="2">
        <v>187</v>
      </c>
      <c r="Y12063" t="str">
        <f t="shared" si="739"/>
        <v/>
      </c>
      <c r="AA12063" t="str">
        <f t="shared" si="740"/>
        <v/>
      </c>
      <c r="AC12063" s="7"/>
      <c r="AD12063" t="s">
        <v>5056</v>
      </c>
      <c r="AE12063">
        <f t="shared" si="742"/>
        <v>0</v>
      </c>
      <c r="AG12063" s="2"/>
      <c r="AH12063" t="s">
        <v>3142</v>
      </c>
      <c r="AI12063" s="7" t="s">
        <v>4610</v>
      </c>
    </row>
    <row r="12064" spans="1:35" ht="11" customHeight="1" outlineLevel="1" x14ac:dyDescent="0.25">
      <c r="A12064" t="s">
        <v>262</v>
      </c>
      <c r="C12064" s="2" t="s">
        <v>12455</v>
      </c>
      <c r="D12064" s="2">
        <v>202</v>
      </c>
      <c r="E12064" s="7">
        <v>1981</v>
      </c>
      <c r="F12064" s="5" t="s">
        <v>5238</v>
      </c>
      <c r="H12064" s="5" t="s">
        <v>5398</v>
      </c>
      <c r="I12064" s="6" t="s">
        <v>6006</v>
      </c>
      <c r="J12064" s="6" t="s">
        <v>7065</v>
      </c>
      <c r="K12064" s="17">
        <v>5</v>
      </c>
      <c r="L12064" s="17" t="s">
        <v>7730</v>
      </c>
      <c r="M12064" s="9">
        <v>1</v>
      </c>
      <c r="N12064" s="9"/>
      <c r="O12064" s="21"/>
      <c r="Q12064" s="29"/>
      <c r="U12064" s="17"/>
      <c r="V12064" s="2">
        <v>199</v>
      </c>
      <c r="Y12064" t="str">
        <f t="shared" si="739"/>
        <v/>
      </c>
      <c r="AA12064" t="str">
        <f t="shared" si="740"/>
        <v/>
      </c>
      <c r="AC12064" s="7"/>
      <c r="AD12064" t="s">
        <v>6006</v>
      </c>
      <c r="AE12064">
        <f t="shared" si="742"/>
        <v>0</v>
      </c>
      <c r="AG12064" s="2"/>
      <c r="AH12064" t="s">
        <v>3142</v>
      </c>
      <c r="AI12064" s="7" t="s">
        <v>4610</v>
      </c>
    </row>
    <row r="12065" spans="1:35" ht="11" customHeight="1" outlineLevel="1" x14ac:dyDescent="0.25">
      <c r="A12065" t="s">
        <v>262</v>
      </c>
      <c r="C12065" s="2" t="s">
        <v>12455</v>
      </c>
      <c r="D12065" s="2">
        <v>203</v>
      </c>
      <c r="E12065" s="7">
        <v>1981</v>
      </c>
      <c r="F12065" s="5" t="s">
        <v>2974</v>
      </c>
      <c r="H12065" s="5" t="s">
        <v>5398</v>
      </c>
      <c r="I12065" s="6" t="s">
        <v>6007</v>
      </c>
      <c r="J12065" s="6" t="s">
        <v>7065</v>
      </c>
      <c r="K12065" s="17">
        <v>5</v>
      </c>
      <c r="L12065" s="17" t="s">
        <v>7730</v>
      </c>
      <c r="M12065" s="9">
        <v>1</v>
      </c>
      <c r="N12065" s="9"/>
      <c r="O12065" s="21"/>
      <c r="Q12065" s="29"/>
      <c r="U12065" s="17"/>
      <c r="V12065" s="2">
        <v>200</v>
      </c>
      <c r="Y12065" t="str">
        <f t="shared" si="739"/>
        <v/>
      </c>
      <c r="AA12065" t="str">
        <f t="shared" si="740"/>
        <v/>
      </c>
      <c r="AC12065" s="7"/>
      <c r="AD12065" t="s">
        <v>6007</v>
      </c>
      <c r="AE12065">
        <f t="shared" si="742"/>
        <v>0</v>
      </c>
      <c r="AG12065" s="2"/>
      <c r="AH12065" t="s">
        <v>3142</v>
      </c>
      <c r="AI12065" s="7" t="s">
        <v>4610</v>
      </c>
    </row>
    <row r="12066" spans="1:35" ht="11" customHeight="1" outlineLevel="1" x14ac:dyDescent="0.25">
      <c r="A12066" t="s">
        <v>262</v>
      </c>
      <c r="C12066" s="2" t="s">
        <v>12455</v>
      </c>
      <c r="D12066" s="2">
        <v>204</v>
      </c>
      <c r="E12066" s="7">
        <v>1981</v>
      </c>
      <c r="F12066" s="5" t="s">
        <v>1640</v>
      </c>
      <c r="H12066" s="5" t="s">
        <v>5398</v>
      </c>
      <c r="I12066" s="6" t="s">
        <v>6008</v>
      </c>
      <c r="J12066" s="6" t="s">
        <v>7065</v>
      </c>
      <c r="K12066" s="17">
        <v>5</v>
      </c>
      <c r="L12066" s="17" t="s">
        <v>7730</v>
      </c>
      <c r="M12066" s="9">
        <v>1</v>
      </c>
      <c r="N12066" s="9"/>
      <c r="O12066" s="21"/>
      <c r="Q12066" s="29"/>
      <c r="U12066" s="17"/>
      <c r="V12066" s="2">
        <v>201</v>
      </c>
      <c r="Y12066" t="str">
        <f t="shared" si="739"/>
        <v/>
      </c>
      <c r="AA12066" t="str">
        <f t="shared" si="740"/>
        <v/>
      </c>
      <c r="AC12066" s="7"/>
      <c r="AD12066" t="s">
        <v>6008</v>
      </c>
      <c r="AE12066">
        <f t="shared" si="742"/>
        <v>0</v>
      </c>
      <c r="AG12066" s="2"/>
      <c r="AH12066" t="s">
        <v>3142</v>
      </c>
      <c r="AI12066" s="7" t="s">
        <v>4610</v>
      </c>
    </row>
    <row r="12067" spans="1:35" ht="11" customHeight="1" outlineLevel="1" x14ac:dyDescent="0.25">
      <c r="A12067" t="s">
        <v>262</v>
      </c>
      <c r="C12067" s="2" t="s">
        <v>12455</v>
      </c>
      <c r="D12067" s="2">
        <v>205</v>
      </c>
      <c r="E12067" s="7">
        <v>1981</v>
      </c>
      <c r="F12067" s="5" t="s">
        <v>2621</v>
      </c>
      <c r="H12067" s="5" t="s">
        <v>5398</v>
      </c>
      <c r="I12067" s="6" t="s">
        <v>6009</v>
      </c>
      <c r="J12067" s="6" t="s">
        <v>7065</v>
      </c>
      <c r="K12067" s="17">
        <v>5</v>
      </c>
      <c r="L12067" s="17" t="s">
        <v>7730</v>
      </c>
      <c r="M12067" s="9">
        <v>1</v>
      </c>
      <c r="N12067" s="9"/>
      <c r="O12067" s="21"/>
      <c r="Q12067" s="29"/>
      <c r="U12067" s="17"/>
      <c r="V12067" s="2">
        <v>202</v>
      </c>
      <c r="Y12067" t="str">
        <f t="shared" si="739"/>
        <v/>
      </c>
      <c r="AA12067" t="str">
        <f t="shared" si="740"/>
        <v/>
      </c>
      <c r="AC12067" s="7"/>
      <c r="AD12067" t="s">
        <v>6009</v>
      </c>
      <c r="AE12067">
        <f t="shared" si="742"/>
        <v>0</v>
      </c>
      <c r="AG12067" s="2"/>
      <c r="AH12067" t="s">
        <v>3142</v>
      </c>
      <c r="AI12067" s="7" t="s">
        <v>4610</v>
      </c>
    </row>
    <row r="12068" spans="1:35" ht="11" customHeight="1" outlineLevel="1" x14ac:dyDescent="0.25">
      <c r="A12068" t="s">
        <v>262</v>
      </c>
      <c r="C12068" s="2" t="s">
        <v>12455</v>
      </c>
      <c r="D12068" s="2">
        <v>206</v>
      </c>
      <c r="E12068" s="7">
        <v>1981</v>
      </c>
      <c r="F12068" s="5" t="s">
        <v>5238</v>
      </c>
      <c r="H12068" s="5" t="s">
        <v>5398</v>
      </c>
      <c r="I12068" s="6" t="s">
        <v>15776</v>
      </c>
      <c r="J12068" s="6" t="s">
        <v>15777</v>
      </c>
      <c r="K12068" s="17">
        <v>5</v>
      </c>
      <c r="L12068" s="17" t="s">
        <v>7730</v>
      </c>
      <c r="M12068" s="9">
        <v>0.75</v>
      </c>
      <c r="N12068" s="9"/>
      <c r="O12068" s="21"/>
      <c r="Q12068" s="29"/>
      <c r="U12068" s="17"/>
      <c r="V12068" s="2"/>
      <c r="Y12068" t="str">
        <f t="shared" si="739"/>
        <v/>
      </c>
      <c r="AA12068" t="str">
        <f t="shared" si="740"/>
        <v/>
      </c>
      <c r="AC12068" s="7"/>
      <c r="AD12068" t="s">
        <v>15776</v>
      </c>
      <c r="AE12068">
        <f t="shared" si="742"/>
        <v>0</v>
      </c>
      <c r="AG12068" s="2"/>
      <c r="AI12068" s="7"/>
    </row>
    <row r="12069" spans="1:35" ht="11" customHeight="1" outlineLevel="1" x14ac:dyDescent="0.25">
      <c r="A12069" t="s">
        <v>262</v>
      </c>
      <c r="C12069" s="2" t="s">
        <v>12455</v>
      </c>
      <c r="D12069" s="2">
        <v>207</v>
      </c>
      <c r="E12069" s="7">
        <v>1981</v>
      </c>
      <c r="F12069" s="5" t="s">
        <v>1640</v>
      </c>
      <c r="H12069" s="5" t="s">
        <v>5398</v>
      </c>
      <c r="I12069" s="6" t="s">
        <v>5061</v>
      </c>
      <c r="J12069" s="6" t="s">
        <v>15777</v>
      </c>
      <c r="K12069" s="17">
        <v>3</v>
      </c>
      <c r="L12069" s="17" t="s">
        <v>7730</v>
      </c>
      <c r="M12069" s="9">
        <v>0.75</v>
      </c>
      <c r="N12069" s="9"/>
      <c r="O12069" s="21"/>
      <c r="Q12069" s="29"/>
      <c r="U12069" s="17"/>
      <c r="V12069" s="2">
        <v>204</v>
      </c>
      <c r="Y12069" t="str">
        <f t="shared" si="739"/>
        <v/>
      </c>
      <c r="AA12069" t="str">
        <f t="shared" si="740"/>
        <v/>
      </c>
      <c r="AC12069" s="7"/>
      <c r="AD12069" t="s">
        <v>5061</v>
      </c>
      <c r="AE12069">
        <f t="shared" si="742"/>
        <v>0</v>
      </c>
      <c r="AG12069" s="2"/>
      <c r="AH12069" t="s">
        <v>3142</v>
      </c>
      <c r="AI12069" s="7" t="s">
        <v>4610</v>
      </c>
    </row>
    <row r="12070" spans="1:35" ht="11" customHeight="1" outlineLevel="1" x14ac:dyDescent="0.25">
      <c r="A12070" t="s">
        <v>262</v>
      </c>
      <c r="C12070" s="2" t="s">
        <v>12455</v>
      </c>
      <c r="D12070" s="2">
        <v>230</v>
      </c>
      <c r="E12070" s="7">
        <v>1983</v>
      </c>
      <c r="F12070" s="5" t="s">
        <v>1629</v>
      </c>
      <c r="H12070" s="5" t="s">
        <v>5398</v>
      </c>
      <c r="I12070" s="6" t="s">
        <v>2730</v>
      </c>
      <c r="J12070" s="6" t="s">
        <v>15778</v>
      </c>
      <c r="K12070" s="17">
        <v>5</v>
      </c>
      <c r="L12070" s="17" t="s">
        <v>7730</v>
      </c>
      <c r="M12070" s="9">
        <v>3</v>
      </c>
      <c r="N12070" s="9"/>
      <c r="O12070" s="21"/>
      <c r="Q12070" s="29"/>
      <c r="U12070" s="17"/>
      <c r="V12070" s="2">
        <v>225</v>
      </c>
      <c r="Y12070" t="str">
        <f t="shared" ref="Y12070:Y12133" si="743">IF(COUNTIF(F12070,"*fdc*"),1,"")</f>
        <v/>
      </c>
      <c r="AA12070" t="str">
        <f t="shared" ref="AA12070:AA12133" si="744">IF(COUNTIF(F12070,"*s/s*"),1,"")</f>
        <v/>
      </c>
      <c r="AC12070" s="7"/>
      <c r="AD12070" t="s">
        <v>2730</v>
      </c>
      <c r="AE12070">
        <f t="shared" si="742"/>
        <v>0</v>
      </c>
      <c r="AG12070" s="2"/>
      <c r="AH12070" t="s">
        <v>3142</v>
      </c>
      <c r="AI12070" s="7" t="s">
        <v>4610</v>
      </c>
    </row>
    <row r="12071" spans="1:35" ht="11" customHeight="1" outlineLevel="1" x14ac:dyDescent="0.25">
      <c r="A12071" t="s">
        <v>262</v>
      </c>
      <c r="C12071" s="2" t="s">
        <v>12455</v>
      </c>
      <c r="D12071" s="2">
        <v>257</v>
      </c>
      <c r="E12071" s="7">
        <v>1985</v>
      </c>
      <c r="F12071" s="5" t="s">
        <v>1629</v>
      </c>
      <c r="H12071" s="5" t="s">
        <v>5398</v>
      </c>
      <c r="I12071" s="6" t="s">
        <v>2808</v>
      </c>
      <c r="J12071" s="6" t="s">
        <v>15779</v>
      </c>
      <c r="K12071" s="17">
        <v>5</v>
      </c>
      <c r="L12071" s="17" t="s">
        <v>7730</v>
      </c>
      <c r="M12071" s="9">
        <v>0.75</v>
      </c>
      <c r="N12071" s="9"/>
      <c r="O12071" s="21"/>
      <c r="Q12071" s="29"/>
      <c r="U12071" s="17"/>
      <c r="V12071" s="2">
        <v>249</v>
      </c>
      <c r="Y12071" t="str">
        <f t="shared" si="743"/>
        <v/>
      </c>
      <c r="AA12071" t="str">
        <f t="shared" si="744"/>
        <v/>
      </c>
      <c r="AC12071" s="7"/>
      <c r="AD12071" t="s">
        <v>2808</v>
      </c>
      <c r="AE12071">
        <f t="shared" si="742"/>
        <v>0</v>
      </c>
      <c r="AG12071" s="2"/>
      <c r="AH12071" t="s">
        <v>3142</v>
      </c>
      <c r="AI12071" s="7" t="s">
        <v>4610</v>
      </c>
    </row>
    <row r="12072" spans="1:35" ht="11" customHeight="1" outlineLevel="1" x14ac:dyDescent="0.25">
      <c r="A12072" t="s">
        <v>262</v>
      </c>
      <c r="C12072" s="2" t="s">
        <v>12455</v>
      </c>
      <c r="D12072" s="2">
        <v>258</v>
      </c>
      <c r="E12072" s="7">
        <v>1985</v>
      </c>
      <c r="F12072" s="5" t="s">
        <v>5238</v>
      </c>
      <c r="H12072" s="5" t="s">
        <v>5398</v>
      </c>
      <c r="I12072" s="6" t="s">
        <v>2809</v>
      </c>
      <c r="J12072" s="6" t="s">
        <v>15779</v>
      </c>
      <c r="K12072" s="17">
        <v>5</v>
      </c>
      <c r="L12072" s="17" t="s">
        <v>7730</v>
      </c>
      <c r="M12072" s="9">
        <v>0.75</v>
      </c>
      <c r="N12072" s="9"/>
      <c r="O12072" s="21"/>
      <c r="Q12072" s="29"/>
      <c r="U12072" s="17"/>
      <c r="V12072" s="2">
        <v>250</v>
      </c>
      <c r="Y12072" t="str">
        <f t="shared" si="743"/>
        <v/>
      </c>
      <c r="AA12072" t="str">
        <f t="shared" si="744"/>
        <v/>
      </c>
      <c r="AC12072" s="7"/>
      <c r="AD12072" t="s">
        <v>2809</v>
      </c>
      <c r="AE12072">
        <f t="shared" ref="AE12072:AE12103" si="745">COUNTIF(I12072,"*Fuji*")</f>
        <v>0</v>
      </c>
      <c r="AG12072" s="2"/>
      <c r="AH12072" t="s">
        <v>3142</v>
      </c>
      <c r="AI12072" s="7" t="s">
        <v>4610</v>
      </c>
    </row>
    <row r="12073" spans="1:35" ht="11" customHeight="1" outlineLevel="1" x14ac:dyDescent="0.25">
      <c r="A12073" t="s">
        <v>262</v>
      </c>
      <c r="C12073" s="2" t="s">
        <v>12455</v>
      </c>
      <c r="D12073" s="2">
        <v>259</v>
      </c>
      <c r="E12073" s="7">
        <v>1985</v>
      </c>
      <c r="F12073" s="5" t="s">
        <v>1640</v>
      </c>
      <c r="H12073" s="5" t="s">
        <v>5398</v>
      </c>
      <c r="I12073" s="6" t="s">
        <v>2810</v>
      </c>
      <c r="J12073" s="6" t="s">
        <v>15779</v>
      </c>
      <c r="K12073" s="17">
        <v>3</v>
      </c>
      <c r="L12073" s="17" t="s">
        <v>7730</v>
      </c>
      <c r="M12073" s="9">
        <v>0.75</v>
      </c>
      <c r="N12073" s="9"/>
      <c r="O12073" s="21"/>
      <c r="Q12073" s="29"/>
      <c r="U12073" s="17"/>
      <c r="V12073" s="2">
        <v>251</v>
      </c>
      <c r="Y12073" t="str">
        <f t="shared" si="743"/>
        <v/>
      </c>
      <c r="AA12073" t="str">
        <f t="shared" si="744"/>
        <v/>
      </c>
      <c r="AC12073" s="7"/>
      <c r="AD12073" t="s">
        <v>2810</v>
      </c>
      <c r="AE12073">
        <f t="shared" si="745"/>
        <v>0</v>
      </c>
      <c r="AG12073" s="2"/>
      <c r="AH12073" t="s">
        <v>3142</v>
      </c>
      <c r="AI12073" s="7" t="s">
        <v>4610</v>
      </c>
    </row>
    <row r="12074" spans="1:35" ht="11" customHeight="1" outlineLevel="1" x14ac:dyDescent="0.25">
      <c r="A12074" t="s">
        <v>262</v>
      </c>
      <c r="C12074" s="2" t="s">
        <v>12455</v>
      </c>
      <c r="D12074" s="2">
        <v>260</v>
      </c>
      <c r="E12074" s="7">
        <v>1985</v>
      </c>
      <c r="F12074" s="5" t="s">
        <v>6019</v>
      </c>
      <c r="H12074" s="5" t="s">
        <v>5398</v>
      </c>
      <c r="I12074" s="6" t="s">
        <v>2811</v>
      </c>
      <c r="J12074" s="6" t="s">
        <v>15779</v>
      </c>
      <c r="K12074" s="17">
        <v>3</v>
      </c>
      <c r="L12074" s="17" t="s">
        <v>7730</v>
      </c>
      <c r="M12074" s="9">
        <v>0.75</v>
      </c>
      <c r="N12074" s="9"/>
      <c r="O12074" s="21"/>
      <c r="Q12074" s="29"/>
      <c r="U12074" s="17"/>
      <c r="V12074" s="2">
        <v>252</v>
      </c>
      <c r="Y12074" t="str">
        <f t="shared" si="743"/>
        <v/>
      </c>
      <c r="AA12074" t="str">
        <f t="shared" si="744"/>
        <v/>
      </c>
      <c r="AC12074" s="7"/>
      <c r="AD12074" t="s">
        <v>2811</v>
      </c>
      <c r="AE12074">
        <f t="shared" si="745"/>
        <v>0</v>
      </c>
      <c r="AG12074" s="2"/>
      <c r="AH12074" t="s">
        <v>3142</v>
      </c>
      <c r="AI12074" s="7" t="s">
        <v>4922</v>
      </c>
    </row>
    <row r="12075" spans="1:35" ht="11" customHeight="1" outlineLevel="1" x14ac:dyDescent="0.25">
      <c r="A12075" t="s">
        <v>262</v>
      </c>
      <c r="C12075" s="2" t="s">
        <v>12455</v>
      </c>
      <c r="D12075" s="2">
        <v>269</v>
      </c>
      <c r="E12075" s="7">
        <v>1985</v>
      </c>
      <c r="F12075" s="5" t="s">
        <v>3421</v>
      </c>
      <c r="H12075" s="5" t="s">
        <v>5398</v>
      </c>
      <c r="I12075" s="6" t="s">
        <v>2731</v>
      </c>
      <c r="J12075" s="6" t="s">
        <v>7595</v>
      </c>
      <c r="K12075" s="17">
        <v>3</v>
      </c>
      <c r="L12075" s="17" t="s">
        <v>7730</v>
      </c>
      <c r="M12075" s="9">
        <v>1</v>
      </c>
      <c r="N12075" s="9"/>
      <c r="O12075" s="21"/>
      <c r="Q12075" s="29"/>
      <c r="U12075" s="17"/>
      <c r="V12075" s="2">
        <v>261</v>
      </c>
      <c r="Y12075" t="str">
        <f t="shared" si="743"/>
        <v/>
      </c>
      <c r="AA12075" t="str">
        <f t="shared" si="744"/>
        <v/>
      </c>
      <c r="AC12075" s="7"/>
      <c r="AD12075" t="s">
        <v>2731</v>
      </c>
      <c r="AE12075">
        <f t="shared" si="745"/>
        <v>0</v>
      </c>
      <c r="AG12075" s="2"/>
      <c r="AH12075" t="s">
        <v>3142</v>
      </c>
      <c r="AI12075" s="7" t="s">
        <v>4922</v>
      </c>
    </row>
    <row r="12076" spans="1:35" ht="11" customHeight="1" outlineLevel="1" x14ac:dyDescent="0.25">
      <c r="A12076" t="s">
        <v>262</v>
      </c>
      <c r="C12076" s="2" t="s">
        <v>12455</v>
      </c>
      <c r="D12076" s="2">
        <v>275</v>
      </c>
      <c r="E12076" s="7">
        <v>1986</v>
      </c>
      <c r="F12076" s="5" t="s">
        <v>2974</v>
      </c>
      <c r="H12076" s="5" t="s">
        <v>5398</v>
      </c>
      <c r="I12076" s="6" t="s">
        <v>2732</v>
      </c>
      <c r="J12076" s="6" t="s">
        <v>15780</v>
      </c>
      <c r="K12076" s="17">
        <v>3</v>
      </c>
      <c r="L12076" s="17" t="s">
        <v>7730</v>
      </c>
      <c r="M12076" s="9">
        <v>2.5</v>
      </c>
      <c r="N12076" s="9"/>
      <c r="O12076" s="21"/>
      <c r="Q12076" s="29"/>
      <c r="U12076" s="17"/>
      <c r="V12076" s="2">
        <v>267</v>
      </c>
      <c r="Y12076" t="str">
        <f t="shared" si="743"/>
        <v/>
      </c>
      <c r="AA12076" t="str">
        <f t="shared" si="744"/>
        <v/>
      </c>
      <c r="AC12076" s="7"/>
      <c r="AD12076" t="s">
        <v>2732</v>
      </c>
      <c r="AE12076">
        <f t="shared" si="745"/>
        <v>0</v>
      </c>
      <c r="AG12076" s="2"/>
      <c r="AH12076" t="s">
        <v>3142</v>
      </c>
      <c r="AI12076" s="7" t="s">
        <v>4922</v>
      </c>
    </row>
    <row r="12077" spans="1:35" ht="11" customHeight="1" outlineLevel="1" x14ac:dyDescent="0.25">
      <c r="A12077" t="s">
        <v>262</v>
      </c>
      <c r="C12077" s="2" t="s">
        <v>12455</v>
      </c>
      <c r="D12077" s="2">
        <v>277</v>
      </c>
      <c r="E12077" s="7">
        <v>1986</v>
      </c>
      <c r="F12077" s="5" t="s">
        <v>4647</v>
      </c>
      <c r="H12077" s="5" t="s">
        <v>5398</v>
      </c>
      <c r="I12077" s="6" t="s">
        <v>2732</v>
      </c>
      <c r="J12077" s="6" t="s">
        <v>15780</v>
      </c>
      <c r="K12077" s="17">
        <v>5</v>
      </c>
      <c r="L12077" s="17" t="s">
        <v>7730</v>
      </c>
      <c r="M12077" s="9">
        <v>2.5</v>
      </c>
      <c r="N12077" s="9"/>
      <c r="O12077" s="21"/>
      <c r="Q12077" s="29"/>
      <c r="U12077" s="17"/>
      <c r="V12077" s="2">
        <v>269</v>
      </c>
      <c r="Y12077" t="str">
        <f t="shared" si="743"/>
        <v/>
      </c>
      <c r="AA12077" t="str">
        <f t="shared" si="744"/>
        <v/>
      </c>
      <c r="AC12077" s="7"/>
      <c r="AD12077" t="s">
        <v>2732</v>
      </c>
      <c r="AE12077">
        <f t="shared" si="745"/>
        <v>0</v>
      </c>
      <c r="AG12077" s="2"/>
      <c r="AH12077" t="s">
        <v>3142</v>
      </c>
      <c r="AI12077" s="7" t="s">
        <v>4922</v>
      </c>
    </row>
    <row r="12078" spans="1:35" ht="11" customHeight="1" outlineLevel="1" x14ac:dyDescent="0.25">
      <c r="A12078" t="s">
        <v>262</v>
      </c>
      <c r="C12078" s="2" t="s">
        <v>12455</v>
      </c>
      <c r="D12078" s="2">
        <v>301</v>
      </c>
      <c r="E12078" s="7">
        <v>1987</v>
      </c>
      <c r="F12078" s="5" t="s">
        <v>2974</v>
      </c>
      <c r="H12078" s="5" t="s">
        <v>5398</v>
      </c>
      <c r="I12078" s="6" t="s">
        <v>5469</v>
      </c>
      <c r="J12078" s="6" t="s">
        <v>15781</v>
      </c>
      <c r="K12078" s="17">
        <v>5</v>
      </c>
      <c r="L12078" s="17" t="s">
        <v>7730</v>
      </c>
      <c r="M12078" s="9">
        <v>1.35</v>
      </c>
      <c r="N12078" s="9"/>
      <c r="O12078" s="21"/>
      <c r="Q12078" s="29"/>
      <c r="U12078" s="17"/>
      <c r="V12078" s="2">
        <v>291</v>
      </c>
      <c r="Y12078" t="str">
        <f t="shared" si="743"/>
        <v/>
      </c>
      <c r="AA12078" t="str">
        <f t="shared" si="744"/>
        <v/>
      </c>
      <c r="AC12078" s="7"/>
      <c r="AD12078" t="s">
        <v>5469</v>
      </c>
      <c r="AE12078">
        <f t="shared" si="745"/>
        <v>0</v>
      </c>
      <c r="AG12078" s="2"/>
      <c r="AH12078" t="s">
        <v>3142</v>
      </c>
      <c r="AI12078" s="7" t="s">
        <v>4610</v>
      </c>
    </row>
    <row r="12079" spans="1:35" ht="11" customHeight="1" outlineLevel="1" collapsed="1" x14ac:dyDescent="0.25">
      <c r="A12079" t="s">
        <v>262</v>
      </c>
      <c r="C12079" s="2" t="s">
        <v>12455</v>
      </c>
      <c r="D12079" s="2">
        <v>302</v>
      </c>
      <c r="E12079" s="7">
        <v>1987</v>
      </c>
      <c r="F12079" s="5" t="s">
        <v>2348</v>
      </c>
      <c r="H12079" s="5" t="s">
        <v>5398</v>
      </c>
      <c r="I12079" s="6" t="s">
        <v>5470</v>
      </c>
      <c r="J12079" s="6" t="s">
        <v>15782</v>
      </c>
      <c r="K12079" s="17">
        <v>5</v>
      </c>
      <c r="L12079" s="17" t="s">
        <v>7730</v>
      </c>
      <c r="M12079" s="9">
        <v>1.35</v>
      </c>
      <c r="N12079" s="9"/>
      <c r="O12079" s="21"/>
      <c r="Q12079" s="29"/>
      <c r="U12079" s="17"/>
      <c r="V12079" s="2">
        <v>292</v>
      </c>
      <c r="Y12079" t="str">
        <f t="shared" si="743"/>
        <v/>
      </c>
      <c r="AA12079" t="str">
        <f t="shared" si="744"/>
        <v/>
      </c>
      <c r="AC12079" s="7"/>
      <c r="AD12079" t="s">
        <v>5470</v>
      </c>
      <c r="AE12079">
        <f t="shared" si="745"/>
        <v>0</v>
      </c>
      <c r="AG12079" s="2"/>
      <c r="AH12079" t="s">
        <v>3142</v>
      </c>
      <c r="AI12079" s="7" t="s">
        <v>4922</v>
      </c>
    </row>
    <row r="12080" spans="1:35" ht="11" customHeight="1" outlineLevel="1" x14ac:dyDescent="0.25">
      <c r="A12080" t="s">
        <v>262</v>
      </c>
      <c r="C12080" s="2" t="s">
        <v>12455</v>
      </c>
      <c r="D12080" s="2">
        <v>303</v>
      </c>
      <c r="E12080" s="7">
        <v>1987</v>
      </c>
      <c r="F12080" s="5" t="s">
        <v>5296</v>
      </c>
      <c r="H12080" s="5" t="s">
        <v>5398</v>
      </c>
      <c r="I12080" s="6" t="s">
        <v>5471</v>
      </c>
      <c r="J12080" s="6" t="s">
        <v>15783</v>
      </c>
      <c r="K12080" s="17">
        <v>5</v>
      </c>
      <c r="L12080" s="17" t="s">
        <v>7730</v>
      </c>
      <c r="M12080" s="9">
        <v>1.35</v>
      </c>
      <c r="N12080" s="9"/>
      <c r="O12080" s="21"/>
      <c r="Q12080" s="29"/>
      <c r="U12080" s="17"/>
      <c r="V12080" s="2">
        <v>293</v>
      </c>
      <c r="Y12080" t="str">
        <f t="shared" si="743"/>
        <v/>
      </c>
      <c r="AA12080" t="str">
        <f t="shared" si="744"/>
        <v/>
      </c>
      <c r="AC12080" s="7"/>
      <c r="AD12080" t="s">
        <v>5471</v>
      </c>
      <c r="AE12080">
        <f t="shared" si="745"/>
        <v>0</v>
      </c>
      <c r="AG12080" s="2"/>
      <c r="AH12080" t="s">
        <v>3142</v>
      </c>
      <c r="AI12080" s="7" t="s">
        <v>4922</v>
      </c>
    </row>
    <row r="12081" spans="1:35" ht="11" customHeight="1" outlineLevel="1" x14ac:dyDescent="0.25">
      <c r="A12081" t="s">
        <v>262</v>
      </c>
      <c r="C12081" s="2" t="s">
        <v>12455</v>
      </c>
      <c r="D12081" s="2">
        <v>304</v>
      </c>
      <c r="E12081" s="7">
        <v>1987</v>
      </c>
      <c r="F12081" s="5" t="s">
        <v>1677</v>
      </c>
      <c r="H12081" s="5" t="s">
        <v>5398</v>
      </c>
      <c r="I12081" s="6" t="s">
        <v>5472</v>
      </c>
      <c r="J12081" s="6" t="s">
        <v>15784</v>
      </c>
      <c r="K12081" s="17">
        <v>3</v>
      </c>
      <c r="L12081" s="17" t="s">
        <v>7730</v>
      </c>
      <c r="M12081" s="9">
        <v>1</v>
      </c>
      <c r="N12081" s="9"/>
      <c r="O12081" s="21"/>
      <c r="Q12081" s="29"/>
      <c r="U12081" s="17"/>
      <c r="V12081" s="2">
        <v>294</v>
      </c>
      <c r="Y12081" t="str">
        <f t="shared" si="743"/>
        <v/>
      </c>
      <c r="AA12081" t="str">
        <f t="shared" si="744"/>
        <v/>
      </c>
      <c r="AC12081" s="7"/>
      <c r="AD12081" t="s">
        <v>5472</v>
      </c>
      <c r="AE12081">
        <f t="shared" si="745"/>
        <v>0</v>
      </c>
      <c r="AG12081" s="2"/>
      <c r="AH12081" t="s">
        <v>3142</v>
      </c>
      <c r="AI12081" s="7" t="s">
        <v>4922</v>
      </c>
    </row>
    <row r="12082" spans="1:35" ht="11" customHeight="1" outlineLevel="1" x14ac:dyDescent="0.25">
      <c r="A12082" t="s">
        <v>262</v>
      </c>
      <c r="C12082" s="2" t="s">
        <v>12455</v>
      </c>
      <c r="D12082" s="2">
        <v>308</v>
      </c>
      <c r="E12082" s="7">
        <v>1988</v>
      </c>
      <c r="F12082" s="5" t="s">
        <v>5139</v>
      </c>
      <c r="H12082" s="5" t="s">
        <v>5398</v>
      </c>
      <c r="I12082" s="6" t="s">
        <v>5089</v>
      </c>
      <c r="J12082" s="6" t="s">
        <v>7595</v>
      </c>
      <c r="K12082" s="17">
        <v>5</v>
      </c>
      <c r="L12082" s="17" t="s">
        <v>7730</v>
      </c>
      <c r="M12082" s="9">
        <v>0.9</v>
      </c>
      <c r="N12082" s="9"/>
      <c r="O12082" s="21"/>
      <c r="Q12082" s="29"/>
      <c r="U12082" s="17"/>
      <c r="V12082" s="2">
        <v>298</v>
      </c>
      <c r="Y12082" t="str">
        <f t="shared" si="743"/>
        <v/>
      </c>
      <c r="AA12082" t="str">
        <f t="shared" si="744"/>
        <v/>
      </c>
      <c r="AC12082" s="7"/>
      <c r="AD12082" t="s">
        <v>5089</v>
      </c>
      <c r="AE12082">
        <f t="shared" si="745"/>
        <v>0</v>
      </c>
      <c r="AG12082" s="2"/>
      <c r="AH12082" t="s">
        <v>3142</v>
      </c>
      <c r="AI12082" s="7" t="s">
        <v>4610</v>
      </c>
    </row>
    <row r="12083" spans="1:35" ht="11" customHeight="1" outlineLevel="1" x14ac:dyDescent="0.25">
      <c r="A12083" t="s">
        <v>262</v>
      </c>
      <c r="C12083" s="2" t="s">
        <v>12455</v>
      </c>
      <c r="D12083" s="2">
        <v>309</v>
      </c>
      <c r="E12083" s="7">
        <v>1988</v>
      </c>
      <c r="F12083" s="5" t="s">
        <v>5138</v>
      </c>
      <c r="H12083" s="5" t="s">
        <v>5398</v>
      </c>
      <c r="I12083" s="6" t="s">
        <v>5090</v>
      </c>
      <c r="J12083" s="6" t="s">
        <v>7595</v>
      </c>
      <c r="K12083" s="17">
        <v>5</v>
      </c>
      <c r="L12083" s="17" t="s">
        <v>7730</v>
      </c>
      <c r="M12083" s="9">
        <v>0.9</v>
      </c>
      <c r="N12083" s="9"/>
      <c r="O12083" s="21"/>
      <c r="Q12083" s="29"/>
      <c r="U12083" s="17"/>
      <c r="V12083" s="2">
        <v>299</v>
      </c>
      <c r="Y12083" t="str">
        <f t="shared" si="743"/>
        <v/>
      </c>
      <c r="AA12083" t="str">
        <f t="shared" si="744"/>
        <v/>
      </c>
      <c r="AC12083" s="7"/>
      <c r="AD12083" t="s">
        <v>5090</v>
      </c>
      <c r="AE12083">
        <f t="shared" si="745"/>
        <v>0</v>
      </c>
      <c r="AG12083" s="2"/>
      <c r="AH12083" t="s">
        <v>3142</v>
      </c>
      <c r="AI12083" s="7" t="s">
        <v>4610</v>
      </c>
    </row>
    <row r="12084" spans="1:35" ht="11" customHeight="1" outlineLevel="1" x14ac:dyDescent="0.25">
      <c r="A12084" t="s">
        <v>262</v>
      </c>
      <c r="C12084" s="2" t="s">
        <v>12455</v>
      </c>
      <c r="D12084" s="2">
        <v>331</v>
      </c>
      <c r="E12084" s="7">
        <v>1989</v>
      </c>
      <c r="F12084" s="5" t="s">
        <v>2974</v>
      </c>
      <c r="H12084" s="5" t="s">
        <v>5398</v>
      </c>
      <c r="I12084" s="6" t="s">
        <v>11705</v>
      </c>
      <c r="J12084" s="6" t="s">
        <v>15785</v>
      </c>
      <c r="K12084" s="17">
        <v>5</v>
      </c>
      <c r="L12084" s="17" t="s">
        <v>20076</v>
      </c>
      <c r="M12084" s="9"/>
      <c r="N12084" s="9"/>
      <c r="O12084" s="21"/>
      <c r="Q12084" s="29"/>
      <c r="U12084" s="17"/>
      <c r="V12084" s="2"/>
      <c r="Y12084" t="str">
        <f t="shared" si="743"/>
        <v/>
      </c>
      <c r="AA12084" t="str">
        <f t="shared" si="744"/>
        <v/>
      </c>
      <c r="AC12084" s="7"/>
      <c r="AD12084" t="s">
        <v>11705</v>
      </c>
      <c r="AE12084">
        <f t="shared" si="745"/>
        <v>0</v>
      </c>
      <c r="AG12084" s="2"/>
      <c r="AI12084" s="7"/>
    </row>
    <row r="12085" spans="1:35" ht="11" customHeight="1" outlineLevel="1" x14ac:dyDescent="0.25">
      <c r="A12085" t="s">
        <v>262</v>
      </c>
      <c r="C12085" s="2" t="s">
        <v>12455</v>
      </c>
      <c r="D12085" s="2">
        <v>332</v>
      </c>
      <c r="E12085" s="7">
        <v>1989</v>
      </c>
      <c r="F12085" s="5" t="s">
        <v>2974</v>
      </c>
      <c r="H12085" s="5" t="s">
        <v>5398</v>
      </c>
      <c r="I12085" s="6" t="s">
        <v>11705</v>
      </c>
      <c r="J12085" s="6" t="s">
        <v>15785</v>
      </c>
      <c r="K12085" s="17">
        <v>5</v>
      </c>
      <c r="L12085" s="17" t="s">
        <v>20076</v>
      </c>
      <c r="M12085" s="9"/>
      <c r="N12085" s="9"/>
      <c r="O12085" s="21"/>
      <c r="Q12085" s="29"/>
      <c r="U12085" s="17"/>
      <c r="V12085" s="2"/>
      <c r="Y12085" t="str">
        <f t="shared" si="743"/>
        <v/>
      </c>
      <c r="AA12085" t="str">
        <f t="shared" si="744"/>
        <v/>
      </c>
      <c r="AC12085" s="7"/>
      <c r="AD12085" t="s">
        <v>11705</v>
      </c>
      <c r="AE12085">
        <f t="shared" si="745"/>
        <v>0</v>
      </c>
      <c r="AG12085" s="2"/>
      <c r="AI12085" s="7"/>
    </row>
    <row r="12086" spans="1:35" ht="11" customHeight="1" outlineLevel="1" x14ac:dyDescent="0.25">
      <c r="A12086" t="s">
        <v>262</v>
      </c>
      <c r="C12086" s="2" t="s">
        <v>12455</v>
      </c>
      <c r="D12086" s="2" t="s">
        <v>15382</v>
      </c>
      <c r="E12086" s="7">
        <v>1989</v>
      </c>
      <c r="F12086" s="5" t="s">
        <v>19241</v>
      </c>
      <c r="H12086" s="5" t="s">
        <v>5398</v>
      </c>
      <c r="I12086" s="6" t="s">
        <v>11705</v>
      </c>
      <c r="J12086" s="6" t="s">
        <v>15785</v>
      </c>
      <c r="K12086" s="17">
        <v>5</v>
      </c>
      <c r="L12086" s="17" t="s">
        <v>7730</v>
      </c>
      <c r="M12086" s="9">
        <v>5</v>
      </c>
      <c r="N12086" s="9"/>
      <c r="O12086" s="21"/>
      <c r="Q12086" s="29"/>
      <c r="U12086" s="17"/>
      <c r="V12086" s="2"/>
      <c r="Y12086" t="str">
        <f t="shared" si="743"/>
        <v/>
      </c>
      <c r="AA12086">
        <f t="shared" si="744"/>
        <v>1</v>
      </c>
      <c r="AC12086" s="7"/>
      <c r="AD12086" t="s">
        <v>11705</v>
      </c>
      <c r="AE12086">
        <f t="shared" si="745"/>
        <v>0</v>
      </c>
      <c r="AG12086" s="2"/>
      <c r="AI12086" s="7"/>
    </row>
    <row r="12087" spans="1:35" ht="11" customHeight="1" outlineLevel="1" x14ac:dyDescent="0.25">
      <c r="A12087" t="s">
        <v>262</v>
      </c>
      <c r="C12087" s="2" t="s">
        <v>12455</v>
      </c>
      <c r="D12087" s="2">
        <v>334</v>
      </c>
      <c r="E12087" s="7">
        <v>1989</v>
      </c>
      <c r="F12087" s="5" t="s">
        <v>5296</v>
      </c>
      <c r="H12087" s="5" t="s">
        <v>5398</v>
      </c>
      <c r="I12087" s="6" t="s">
        <v>11705</v>
      </c>
      <c r="J12087" s="6" t="s">
        <v>15785</v>
      </c>
      <c r="K12087" s="17">
        <v>5</v>
      </c>
      <c r="L12087" s="17" t="s">
        <v>20076</v>
      </c>
      <c r="M12087" s="9"/>
      <c r="N12087" s="9"/>
      <c r="O12087" s="21"/>
      <c r="Q12087" s="29"/>
      <c r="U12087" s="17"/>
      <c r="V12087" s="2"/>
      <c r="Y12087" t="str">
        <f t="shared" si="743"/>
        <v/>
      </c>
      <c r="AA12087" t="str">
        <f t="shared" si="744"/>
        <v/>
      </c>
      <c r="AC12087" s="7"/>
      <c r="AD12087" t="s">
        <v>11705</v>
      </c>
      <c r="AE12087">
        <f t="shared" si="745"/>
        <v>0</v>
      </c>
      <c r="AG12087" s="2"/>
      <c r="AI12087" s="7"/>
    </row>
    <row r="12088" spans="1:35" ht="11" customHeight="1" outlineLevel="1" x14ac:dyDescent="0.25">
      <c r="A12088" t="s">
        <v>262</v>
      </c>
      <c r="C12088" s="2" t="s">
        <v>12455</v>
      </c>
      <c r="D12088" s="2">
        <v>339</v>
      </c>
      <c r="E12088" s="7">
        <v>1989</v>
      </c>
      <c r="F12088" s="5" t="s">
        <v>5296</v>
      </c>
      <c r="H12088" s="5" t="s">
        <v>5398</v>
      </c>
      <c r="I12088" s="6" t="s">
        <v>11705</v>
      </c>
      <c r="J12088" s="6" t="s">
        <v>15785</v>
      </c>
      <c r="K12088" s="17">
        <v>5</v>
      </c>
      <c r="L12088" s="17" t="s">
        <v>20076</v>
      </c>
      <c r="M12088" s="9"/>
      <c r="N12088" s="9"/>
      <c r="O12088" s="21"/>
      <c r="Q12088" s="29"/>
      <c r="U12088" s="17"/>
      <c r="V12088" s="2"/>
      <c r="Y12088" t="str">
        <f t="shared" si="743"/>
        <v/>
      </c>
      <c r="AA12088" t="str">
        <f t="shared" si="744"/>
        <v/>
      </c>
      <c r="AC12088" s="7"/>
      <c r="AD12088" t="s">
        <v>11705</v>
      </c>
      <c r="AE12088">
        <f t="shared" si="745"/>
        <v>0</v>
      </c>
      <c r="AG12088" s="2"/>
      <c r="AI12088" s="7"/>
    </row>
    <row r="12089" spans="1:35" ht="11" customHeight="1" outlineLevel="1" x14ac:dyDescent="0.25">
      <c r="A12089" t="s">
        <v>262</v>
      </c>
      <c r="C12089" s="2" t="s">
        <v>12455</v>
      </c>
      <c r="D12089" s="2" t="s">
        <v>20149</v>
      </c>
      <c r="E12089" s="7">
        <v>1989</v>
      </c>
      <c r="F12089" s="5" t="s">
        <v>16077</v>
      </c>
      <c r="H12089" s="5" t="s">
        <v>5398</v>
      </c>
      <c r="I12089" s="6" t="s">
        <v>11705</v>
      </c>
      <c r="J12089" s="6" t="s">
        <v>15785</v>
      </c>
      <c r="K12089" s="17">
        <v>5</v>
      </c>
      <c r="L12089" s="17" t="s">
        <v>7730</v>
      </c>
      <c r="M12089" s="9">
        <v>8</v>
      </c>
      <c r="N12089" s="9"/>
      <c r="O12089" s="21"/>
      <c r="Q12089" s="29"/>
      <c r="U12089" s="17"/>
      <c r="V12089" s="2"/>
      <c r="Y12089" t="str">
        <f t="shared" si="743"/>
        <v/>
      </c>
      <c r="AA12089">
        <f t="shared" si="744"/>
        <v>1</v>
      </c>
      <c r="AC12089" s="7"/>
      <c r="AD12089" t="s">
        <v>11705</v>
      </c>
      <c r="AE12089">
        <f t="shared" si="745"/>
        <v>0</v>
      </c>
      <c r="AG12089" s="2"/>
      <c r="AI12089" s="7"/>
    </row>
    <row r="12090" spans="1:35" ht="11" customHeight="1" outlineLevel="1" x14ac:dyDescent="0.25">
      <c r="A12090" t="s">
        <v>262</v>
      </c>
      <c r="C12090" s="2" t="s">
        <v>12455</v>
      </c>
      <c r="D12090" s="2" t="s">
        <v>19242</v>
      </c>
      <c r="E12090" s="7">
        <v>1989</v>
      </c>
      <c r="F12090" s="5" t="s">
        <v>15786</v>
      </c>
      <c r="H12090" s="5" t="s">
        <v>5398</v>
      </c>
      <c r="I12090" s="6" t="s">
        <v>11705</v>
      </c>
      <c r="J12090" s="6" t="s">
        <v>15785</v>
      </c>
      <c r="K12090" s="17">
        <v>5</v>
      </c>
      <c r="L12090" s="17" t="s">
        <v>7730</v>
      </c>
      <c r="M12090" s="9">
        <v>5.6</v>
      </c>
      <c r="N12090" s="9"/>
      <c r="O12090" s="21"/>
      <c r="Q12090" s="29"/>
      <c r="U12090" s="17"/>
      <c r="V12090" s="2"/>
      <c r="Y12090" t="str">
        <f t="shared" si="743"/>
        <v/>
      </c>
      <c r="AA12090">
        <f t="shared" si="744"/>
        <v>1</v>
      </c>
      <c r="AC12090" s="7"/>
      <c r="AD12090" t="s">
        <v>11705</v>
      </c>
      <c r="AE12090">
        <f t="shared" si="745"/>
        <v>0</v>
      </c>
      <c r="AG12090" s="2"/>
      <c r="AI12090" s="7"/>
    </row>
    <row r="12091" spans="1:35" ht="11" customHeight="1" outlineLevel="1" x14ac:dyDescent="0.25">
      <c r="A12091" t="s">
        <v>262</v>
      </c>
      <c r="C12091" s="2" t="s">
        <v>12455</v>
      </c>
      <c r="D12091" s="2">
        <v>346</v>
      </c>
      <c r="E12091" s="7">
        <v>1989</v>
      </c>
      <c r="F12091" s="5" t="s">
        <v>5239</v>
      </c>
      <c r="H12091" s="5" t="s">
        <v>5398</v>
      </c>
      <c r="I12091" s="6" t="s">
        <v>15787</v>
      </c>
      <c r="J12091" s="6" t="s">
        <v>15791</v>
      </c>
      <c r="K12091" s="17">
        <v>5</v>
      </c>
      <c r="L12091" s="17" t="s">
        <v>7730</v>
      </c>
      <c r="M12091" s="9">
        <v>1</v>
      </c>
      <c r="N12091" s="9"/>
      <c r="O12091" s="21"/>
      <c r="Q12091" s="29"/>
      <c r="U12091" s="17"/>
      <c r="V12091" s="2"/>
      <c r="Y12091" t="str">
        <f t="shared" si="743"/>
        <v/>
      </c>
      <c r="AA12091" t="str">
        <f t="shared" si="744"/>
        <v/>
      </c>
      <c r="AC12091" s="7"/>
      <c r="AD12091" t="s">
        <v>15787</v>
      </c>
      <c r="AE12091">
        <f t="shared" si="745"/>
        <v>0</v>
      </c>
      <c r="AG12091" s="2"/>
      <c r="AI12091" s="7"/>
    </row>
    <row r="12092" spans="1:35" ht="11" customHeight="1" outlineLevel="1" x14ac:dyDescent="0.25">
      <c r="A12092" t="s">
        <v>262</v>
      </c>
      <c r="C12092" s="2" t="s">
        <v>12455</v>
      </c>
      <c r="D12092" s="2">
        <v>347</v>
      </c>
      <c r="E12092" s="7">
        <v>1989</v>
      </c>
      <c r="F12092" s="5" t="s">
        <v>5296</v>
      </c>
      <c r="H12092" s="5" t="s">
        <v>5398</v>
      </c>
      <c r="I12092" s="6" t="s">
        <v>15788</v>
      </c>
      <c r="J12092" s="6" t="s">
        <v>15791</v>
      </c>
      <c r="K12092" s="17">
        <v>5</v>
      </c>
      <c r="L12092" s="17" t="s">
        <v>7730</v>
      </c>
      <c r="M12092" s="9">
        <v>1</v>
      </c>
      <c r="N12092" s="9"/>
      <c r="O12092" s="21"/>
      <c r="Q12092" s="29"/>
      <c r="U12092" s="17"/>
      <c r="V12092" s="2"/>
      <c r="Y12092" t="str">
        <f t="shared" si="743"/>
        <v/>
      </c>
      <c r="AA12092" t="str">
        <f t="shared" si="744"/>
        <v/>
      </c>
      <c r="AC12092" s="7"/>
      <c r="AD12092" t="s">
        <v>15788</v>
      </c>
      <c r="AE12092">
        <f t="shared" si="745"/>
        <v>0</v>
      </c>
      <c r="AG12092" s="2"/>
      <c r="AI12092" s="7"/>
    </row>
    <row r="12093" spans="1:35" ht="11" customHeight="1" outlineLevel="1" x14ac:dyDescent="0.25">
      <c r="A12093" t="s">
        <v>262</v>
      </c>
      <c r="C12093" s="2" t="s">
        <v>12455</v>
      </c>
      <c r="D12093" s="2">
        <v>348</v>
      </c>
      <c r="E12093" s="7">
        <v>1989</v>
      </c>
      <c r="F12093" s="8" t="s">
        <v>22054</v>
      </c>
      <c r="H12093" s="5" t="s">
        <v>5398</v>
      </c>
      <c r="I12093" s="6" t="s">
        <v>15789</v>
      </c>
      <c r="J12093" s="6" t="s">
        <v>15791</v>
      </c>
      <c r="K12093" s="17">
        <v>5</v>
      </c>
      <c r="L12093" s="17" t="s">
        <v>7730</v>
      </c>
      <c r="M12093" s="9">
        <v>1</v>
      </c>
      <c r="N12093" s="9"/>
      <c r="O12093" s="21"/>
      <c r="Q12093" s="29"/>
      <c r="U12093" s="17"/>
      <c r="V12093" s="2"/>
      <c r="Y12093" t="str">
        <f t="shared" si="743"/>
        <v/>
      </c>
      <c r="AA12093" t="str">
        <f t="shared" si="744"/>
        <v/>
      </c>
      <c r="AC12093" s="7"/>
      <c r="AD12093" t="s">
        <v>15789</v>
      </c>
      <c r="AE12093">
        <f t="shared" si="745"/>
        <v>0</v>
      </c>
      <c r="AG12093" s="2"/>
      <c r="AI12093" s="7"/>
    </row>
    <row r="12094" spans="1:35" ht="11" customHeight="1" outlineLevel="1" x14ac:dyDescent="0.25">
      <c r="A12094" t="s">
        <v>262</v>
      </c>
      <c r="C12094" s="2" t="s">
        <v>12455</v>
      </c>
      <c r="D12094" s="2">
        <v>349</v>
      </c>
      <c r="E12094" s="7">
        <v>1989</v>
      </c>
      <c r="F12094" s="8" t="s">
        <v>1675</v>
      </c>
      <c r="H12094" s="5" t="s">
        <v>5398</v>
      </c>
      <c r="I12094" s="6" t="s">
        <v>15790</v>
      </c>
      <c r="J12094" s="6" t="s">
        <v>15791</v>
      </c>
      <c r="K12094" s="17">
        <v>5</v>
      </c>
      <c r="L12094" s="17" t="s">
        <v>7730</v>
      </c>
      <c r="M12094" s="9">
        <v>1</v>
      </c>
      <c r="N12094" s="9"/>
      <c r="O12094" s="21"/>
      <c r="Q12094" s="29"/>
      <c r="U12094" s="17"/>
      <c r="V12094" s="2">
        <v>330</v>
      </c>
      <c r="Y12094" t="str">
        <f t="shared" si="743"/>
        <v/>
      </c>
      <c r="AA12094" t="str">
        <f t="shared" si="744"/>
        <v/>
      </c>
      <c r="AC12094" s="7"/>
      <c r="AD12094" t="s">
        <v>15790</v>
      </c>
      <c r="AE12094">
        <f t="shared" si="745"/>
        <v>0</v>
      </c>
      <c r="AG12094" s="2"/>
      <c r="AH12094" t="s">
        <v>3142</v>
      </c>
      <c r="AI12094" s="7" t="s">
        <v>4922</v>
      </c>
    </row>
    <row r="12095" spans="1:35" ht="11" customHeight="1" outlineLevel="1" x14ac:dyDescent="0.25">
      <c r="A12095" t="s">
        <v>262</v>
      </c>
      <c r="C12095" s="2" t="s">
        <v>12455</v>
      </c>
      <c r="D12095" s="2" t="s">
        <v>15792</v>
      </c>
      <c r="E12095" s="7">
        <v>1990</v>
      </c>
      <c r="F12095" s="5" t="s">
        <v>15793</v>
      </c>
      <c r="H12095" s="5" t="s">
        <v>5398</v>
      </c>
      <c r="I12095" s="6" t="s">
        <v>15794</v>
      </c>
      <c r="J12095" s="6" t="s">
        <v>15785</v>
      </c>
      <c r="K12095" s="17">
        <v>5</v>
      </c>
      <c r="L12095" s="17" t="s">
        <v>7730</v>
      </c>
      <c r="M12095" s="9">
        <v>3.5</v>
      </c>
      <c r="N12095" s="9"/>
      <c r="O12095" s="21"/>
      <c r="Q12095" s="29"/>
      <c r="U12095" s="17"/>
      <c r="V12095" s="2"/>
      <c r="Y12095" t="str">
        <f t="shared" si="743"/>
        <v/>
      </c>
      <c r="AA12095">
        <f t="shared" si="744"/>
        <v>1</v>
      </c>
      <c r="AC12095" s="7"/>
      <c r="AD12095" t="s">
        <v>15794</v>
      </c>
      <c r="AE12095">
        <f t="shared" si="745"/>
        <v>0</v>
      </c>
      <c r="AG12095" s="2"/>
      <c r="AI12095" s="7"/>
    </row>
    <row r="12096" spans="1:35" ht="11" customHeight="1" outlineLevel="1" x14ac:dyDescent="0.25">
      <c r="A12096" t="s">
        <v>262</v>
      </c>
      <c r="C12096" s="2" t="s">
        <v>12455</v>
      </c>
      <c r="D12096" s="2">
        <v>356</v>
      </c>
      <c r="E12096" s="7">
        <v>1990</v>
      </c>
      <c r="F12096" s="5" t="s">
        <v>1689</v>
      </c>
      <c r="H12096" s="5" t="s">
        <v>5398</v>
      </c>
      <c r="I12096" s="6" t="s">
        <v>11705</v>
      </c>
      <c r="J12096" s="6" t="s">
        <v>15795</v>
      </c>
      <c r="K12096" s="17">
        <v>5</v>
      </c>
      <c r="L12096" s="17" t="s">
        <v>7730</v>
      </c>
      <c r="M12096" s="9">
        <v>4</v>
      </c>
      <c r="N12096" s="9"/>
      <c r="O12096" s="21"/>
      <c r="Q12096" s="29"/>
      <c r="U12096" s="17"/>
      <c r="V12096" s="2"/>
      <c r="Y12096" t="str">
        <f t="shared" si="743"/>
        <v/>
      </c>
      <c r="AA12096" t="str">
        <f t="shared" si="744"/>
        <v/>
      </c>
      <c r="AC12096" s="7"/>
      <c r="AD12096" t="s">
        <v>11705</v>
      </c>
      <c r="AE12096">
        <f t="shared" si="745"/>
        <v>0</v>
      </c>
      <c r="AG12096" s="2"/>
      <c r="AI12096" s="7"/>
    </row>
    <row r="12097" spans="1:35" ht="11" customHeight="1" outlineLevel="1" x14ac:dyDescent="0.25">
      <c r="A12097" t="s">
        <v>262</v>
      </c>
      <c r="C12097" s="2" t="s">
        <v>12455</v>
      </c>
      <c r="D12097" s="2">
        <v>362</v>
      </c>
      <c r="E12097" s="7">
        <v>1990</v>
      </c>
      <c r="F12097" s="5" t="s">
        <v>2974</v>
      </c>
      <c r="H12097" s="5" t="s">
        <v>5398</v>
      </c>
      <c r="I12097" s="6" t="s">
        <v>15796</v>
      </c>
      <c r="J12097" s="6" t="s">
        <v>15797</v>
      </c>
      <c r="K12097" s="17">
        <v>3</v>
      </c>
      <c r="L12097" s="17" t="s">
        <v>7730</v>
      </c>
      <c r="M12097" s="9">
        <v>1.5</v>
      </c>
      <c r="N12097" s="9"/>
      <c r="O12097" s="21"/>
      <c r="Q12097" s="29"/>
      <c r="S12097">
        <v>1</v>
      </c>
      <c r="T12097">
        <v>1</v>
      </c>
      <c r="U12097" s="17"/>
      <c r="V12097" s="2">
        <v>338</v>
      </c>
      <c r="Y12097" t="str">
        <f t="shared" si="743"/>
        <v/>
      </c>
      <c r="AA12097" t="str">
        <f t="shared" si="744"/>
        <v/>
      </c>
      <c r="AC12097" s="7"/>
      <c r="AD12097" t="s">
        <v>15796</v>
      </c>
      <c r="AE12097">
        <f t="shared" si="745"/>
        <v>0</v>
      </c>
      <c r="AG12097" s="2"/>
      <c r="AH12097" t="s">
        <v>3142</v>
      </c>
      <c r="AI12097" s="7" t="s">
        <v>4610</v>
      </c>
    </row>
    <row r="12098" spans="1:35" ht="11" customHeight="1" outlineLevel="1" x14ac:dyDescent="0.25">
      <c r="A12098" t="s">
        <v>262</v>
      </c>
      <c r="C12098" s="2" t="s">
        <v>12455</v>
      </c>
      <c r="D12098" s="2">
        <v>365</v>
      </c>
      <c r="E12098" s="7">
        <v>1990</v>
      </c>
      <c r="F12098" s="8" t="s">
        <v>22054</v>
      </c>
      <c r="H12098" s="5" t="s">
        <v>5398</v>
      </c>
      <c r="I12098" s="6" t="s">
        <v>15796</v>
      </c>
      <c r="J12098" s="6" t="s">
        <v>15797</v>
      </c>
      <c r="K12098" s="17">
        <v>5</v>
      </c>
      <c r="L12098" s="17" t="s">
        <v>7730</v>
      </c>
      <c r="M12098" s="9">
        <v>1.5</v>
      </c>
      <c r="N12098" s="9"/>
      <c r="O12098" s="21"/>
      <c r="Q12098" s="29"/>
      <c r="U12098" s="17"/>
      <c r="V12098" s="2"/>
      <c r="Y12098" t="str">
        <f t="shared" si="743"/>
        <v/>
      </c>
      <c r="AA12098" t="str">
        <f t="shared" si="744"/>
        <v/>
      </c>
      <c r="AC12098" s="7"/>
      <c r="AD12098" t="s">
        <v>15796</v>
      </c>
      <c r="AE12098">
        <f t="shared" si="745"/>
        <v>0</v>
      </c>
      <c r="AG12098" s="2"/>
      <c r="AI12098" s="7"/>
    </row>
    <row r="12099" spans="1:35" ht="11" customHeight="1" outlineLevel="1" x14ac:dyDescent="0.25">
      <c r="A12099" t="s">
        <v>262</v>
      </c>
      <c r="C12099" s="2" t="s">
        <v>12455</v>
      </c>
      <c r="D12099" s="2">
        <v>377</v>
      </c>
      <c r="E12099" s="7">
        <v>1991</v>
      </c>
      <c r="F12099" s="5" t="s">
        <v>5239</v>
      </c>
      <c r="H12099" s="5" t="s">
        <v>5398</v>
      </c>
      <c r="I12099" s="6" t="s">
        <v>15798</v>
      </c>
      <c r="J12099" s="6" t="s">
        <v>15798</v>
      </c>
      <c r="K12099" s="17">
        <v>5</v>
      </c>
      <c r="L12099" s="17" t="s">
        <v>7730</v>
      </c>
      <c r="M12099" s="9">
        <v>1.3</v>
      </c>
      <c r="N12099" s="9"/>
      <c r="O12099" s="21"/>
      <c r="Q12099" s="29"/>
      <c r="U12099" s="17"/>
      <c r="V12099" s="2"/>
      <c r="Y12099" t="str">
        <f t="shared" si="743"/>
        <v/>
      </c>
      <c r="AA12099" t="str">
        <f t="shared" si="744"/>
        <v/>
      </c>
      <c r="AC12099" s="7"/>
      <c r="AD12099" t="s">
        <v>15798</v>
      </c>
      <c r="AE12099">
        <f t="shared" si="745"/>
        <v>0</v>
      </c>
      <c r="AG12099" s="2"/>
      <c r="AI12099" s="7"/>
    </row>
    <row r="12100" spans="1:35" ht="11" customHeight="1" outlineLevel="1" x14ac:dyDescent="0.25">
      <c r="A12100" t="s">
        <v>262</v>
      </c>
      <c r="C12100" s="2" t="s">
        <v>12455</v>
      </c>
      <c r="D12100" s="2">
        <v>378</v>
      </c>
      <c r="E12100" s="7">
        <v>1991</v>
      </c>
      <c r="F12100" s="5" t="s">
        <v>1689</v>
      </c>
      <c r="H12100" s="5" t="s">
        <v>5398</v>
      </c>
      <c r="I12100" s="6" t="s">
        <v>15798</v>
      </c>
      <c r="J12100" s="6" t="s">
        <v>15798</v>
      </c>
      <c r="K12100" s="17">
        <v>5</v>
      </c>
      <c r="L12100" s="17" t="s">
        <v>7730</v>
      </c>
      <c r="M12100" s="9">
        <v>1.3</v>
      </c>
      <c r="N12100" s="9"/>
      <c r="O12100" s="21"/>
      <c r="Q12100" s="29"/>
      <c r="U12100" s="17"/>
      <c r="V12100" s="2"/>
      <c r="Y12100" t="str">
        <f t="shared" si="743"/>
        <v/>
      </c>
      <c r="AA12100" t="str">
        <f t="shared" si="744"/>
        <v/>
      </c>
      <c r="AC12100" s="7"/>
      <c r="AD12100" t="s">
        <v>15798</v>
      </c>
      <c r="AE12100">
        <f t="shared" si="745"/>
        <v>0</v>
      </c>
      <c r="AG12100" s="2"/>
      <c r="AI12100" s="7"/>
    </row>
    <row r="12101" spans="1:35" ht="11" customHeight="1" outlineLevel="1" x14ac:dyDescent="0.25">
      <c r="A12101" t="s">
        <v>262</v>
      </c>
      <c r="C12101" s="2" t="s">
        <v>12455</v>
      </c>
      <c r="D12101" s="2">
        <v>379</v>
      </c>
      <c r="E12101" s="7">
        <v>1991</v>
      </c>
      <c r="F12101" s="8" t="s">
        <v>1675</v>
      </c>
      <c r="H12101" s="5" t="s">
        <v>5398</v>
      </c>
      <c r="I12101" s="6" t="s">
        <v>15798</v>
      </c>
      <c r="J12101" s="6" t="s">
        <v>15798</v>
      </c>
      <c r="K12101" s="17">
        <v>5</v>
      </c>
      <c r="L12101" s="17" t="s">
        <v>7730</v>
      </c>
      <c r="M12101" s="9">
        <v>1.3</v>
      </c>
      <c r="N12101" s="9"/>
      <c r="O12101" s="21"/>
      <c r="Q12101" s="29"/>
      <c r="U12101" s="17"/>
      <c r="V12101" s="2"/>
      <c r="Y12101" t="str">
        <f t="shared" si="743"/>
        <v/>
      </c>
      <c r="AA12101" t="str">
        <f t="shared" si="744"/>
        <v/>
      </c>
      <c r="AC12101" s="7"/>
      <c r="AD12101" t="s">
        <v>15798</v>
      </c>
      <c r="AE12101">
        <f t="shared" si="745"/>
        <v>0</v>
      </c>
      <c r="AG12101" s="2"/>
      <c r="AI12101" s="7"/>
    </row>
    <row r="12102" spans="1:35" ht="11" customHeight="1" outlineLevel="1" x14ac:dyDescent="0.25">
      <c r="A12102" t="s">
        <v>262</v>
      </c>
      <c r="C12102" s="2" t="s">
        <v>12455</v>
      </c>
      <c r="D12102" s="2">
        <v>380</v>
      </c>
      <c r="E12102" s="7">
        <v>1991</v>
      </c>
      <c r="F12102" s="8" t="s">
        <v>1677</v>
      </c>
      <c r="H12102" s="5" t="s">
        <v>5398</v>
      </c>
      <c r="I12102" s="6" t="s">
        <v>15798</v>
      </c>
      <c r="J12102" s="6" t="s">
        <v>15798</v>
      </c>
      <c r="K12102" s="17">
        <v>5</v>
      </c>
      <c r="L12102" s="17" t="s">
        <v>7730</v>
      </c>
      <c r="M12102" s="9">
        <v>1.3</v>
      </c>
      <c r="N12102" s="9"/>
      <c r="O12102" s="21"/>
      <c r="Q12102" s="29"/>
      <c r="U12102" s="17"/>
      <c r="V12102" s="2"/>
      <c r="Y12102" t="str">
        <f t="shared" si="743"/>
        <v/>
      </c>
      <c r="AA12102" t="str">
        <f t="shared" si="744"/>
        <v/>
      </c>
      <c r="AC12102" s="7"/>
      <c r="AD12102" t="s">
        <v>15798</v>
      </c>
      <c r="AE12102">
        <f t="shared" si="745"/>
        <v>0</v>
      </c>
      <c r="AG12102" s="2"/>
      <c r="AI12102" s="7"/>
    </row>
    <row r="12103" spans="1:35" ht="11" customHeight="1" outlineLevel="1" x14ac:dyDescent="0.25">
      <c r="A12103" t="s">
        <v>262</v>
      </c>
      <c r="C12103" s="2" t="s">
        <v>12455</v>
      </c>
      <c r="D12103" s="2">
        <v>391</v>
      </c>
      <c r="E12103" s="7">
        <v>1992</v>
      </c>
      <c r="F12103" s="5" t="s">
        <v>2974</v>
      </c>
      <c r="H12103" s="5" t="s">
        <v>5398</v>
      </c>
      <c r="I12103" s="6" t="s">
        <v>15799</v>
      </c>
      <c r="J12103" s="6" t="s">
        <v>13958</v>
      </c>
      <c r="K12103" s="17">
        <v>5</v>
      </c>
      <c r="L12103" s="17" t="s">
        <v>7730</v>
      </c>
      <c r="M12103" s="9">
        <v>1.5</v>
      </c>
      <c r="N12103" s="9"/>
      <c r="O12103" s="21"/>
      <c r="Q12103" s="29"/>
      <c r="U12103" s="17"/>
      <c r="V12103" s="2"/>
      <c r="Y12103" t="str">
        <f t="shared" si="743"/>
        <v/>
      </c>
      <c r="AA12103" t="str">
        <f t="shared" si="744"/>
        <v/>
      </c>
      <c r="AC12103" s="7"/>
      <c r="AD12103" t="s">
        <v>15799</v>
      </c>
      <c r="AE12103">
        <f t="shared" si="745"/>
        <v>0</v>
      </c>
      <c r="AG12103" s="2"/>
      <c r="AI12103" s="7"/>
    </row>
    <row r="12104" spans="1:35" ht="11" customHeight="1" outlineLevel="1" x14ac:dyDescent="0.25">
      <c r="A12104" t="s">
        <v>262</v>
      </c>
      <c r="C12104" s="2" t="s">
        <v>12455</v>
      </c>
      <c r="D12104" s="2">
        <v>392</v>
      </c>
      <c r="E12104" s="7">
        <v>1992</v>
      </c>
      <c r="F12104" s="5" t="s">
        <v>1346</v>
      </c>
      <c r="H12104" s="5" t="s">
        <v>5398</v>
      </c>
      <c r="I12104" s="6" t="s">
        <v>15799</v>
      </c>
      <c r="J12104" s="6" t="s">
        <v>13958</v>
      </c>
      <c r="K12104" s="17">
        <v>5</v>
      </c>
      <c r="L12104" s="17" t="s">
        <v>7730</v>
      </c>
      <c r="M12104" s="9">
        <v>1.5</v>
      </c>
      <c r="N12104" s="9"/>
      <c r="O12104" s="21"/>
      <c r="Q12104" s="29"/>
      <c r="U12104" s="17"/>
      <c r="V12104" s="2"/>
      <c r="Y12104" t="str">
        <f t="shared" si="743"/>
        <v/>
      </c>
      <c r="AA12104" t="str">
        <f t="shared" si="744"/>
        <v/>
      </c>
      <c r="AC12104" s="7"/>
      <c r="AD12104" t="s">
        <v>15799</v>
      </c>
      <c r="AE12104">
        <f t="shared" ref="AE12104:AE12135" si="746">COUNTIF(I12104,"*Fuji*")</f>
        <v>0</v>
      </c>
      <c r="AG12104" s="2"/>
      <c r="AI12104" s="7"/>
    </row>
    <row r="12105" spans="1:35" ht="11" customHeight="1" outlineLevel="1" x14ac:dyDescent="0.25">
      <c r="A12105" t="s">
        <v>262</v>
      </c>
      <c r="C12105" s="2" t="s">
        <v>12455</v>
      </c>
      <c r="D12105" s="2">
        <v>393</v>
      </c>
      <c r="E12105" s="7">
        <v>1992</v>
      </c>
      <c r="F12105" s="5" t="s">
        <v>5296</v>
      </c>
      <c r="H12105" s="5" t="s">
        <v>5398</v>
      </c>
      <c r="I12105" s="6" t="s">
        <v>15799</v>
      </c>
      <c r="J12105" s="6" t="s">
        <v>13958</v>
      </c>
      <c r="K12105" s="17">
        <v>5</v>
      </c>
      <c r="L12105" s="17" t="s">
        <v>7730</v>
      </c>
      <c r="M12105" s="9">
        <v>1.5</v>
      </c>
      <c r="N12105" s="9"/>
      <c r="O12105" s="21"/>
      <c r="Q12105" s="29"/>
      <c r="U12105" s="17"/>
      <c r="V12105" s="2"/>
      <c r="Y12105" t="str">
        <f t="shared" si="743"/>
        <v/>
      </c>
      <c r="AA12105" t="str">
        <f t="shared" si="744"/>
        <v/>
      </c>
      <c r="AC12105" s="7"/>
      <c r="AD12105" t="s">
        <v>15799</v>
      </c>
      <c r="AE12105">
        <f t="shared" si="746"/>
        <v>0</v>
      </c>
      <c r="AG12105" s="2"/>
      <c r="AI12105" s="7"/>
    </row>
    <row r="12106" spans="1:35" ht="11" customHeight="1" outlineLevel="1" x14ac:dyDescent="0.25">
      <c r="A12106" t="s">
        <v>262</v>
      </c>
      <c r="C12106" s="2" t="s">
        <v>12455</v>
      </c>
      <c r="D12106" s="2">
        <v>408</v>
      </c>
      <c r="E12106" s="7">
        <v>1993</v>
      </c>
      <c r="F12106" s="5" t="s">
        <v>5239</v>
      </c>
      <c r="H12106" s="5" t="s">
        <v>5398</v>
      </c>
      <c r="I12106" s="6" t="s">
        <v>15800</v>
      </c>
      <c r="J12106" s="6" t="s">
        <v>15801</v>
      </c>
      <c r="K12106" s="17">
        <v>5</v>
      </c>
      <c r="L12106" s="17" t="s">
        <v>7730</v>
      </c>
      <c r="M12106" s="9">
        <v>2.1</v>
      </c>
      <c r="N12106" s="9"/>
      <c r="O12106" s="21"/>
      <c r="Q12106" s="29"/>
      <c r="U12106" s="17"/>
      <c r="V12106" s="2"/>
      <c r="Y12106" t="str">
        <f t="shared" si="743"/>
        <v/>
      </c>
      <c r="AA12106" t="str">
        <f t="shared" si="744"/>
        <v/>
      </c>
      <c r="AC12106" s="7"/>
      <c r="AD12106" t="s">
        <v>15800</v>
      </c>
      <c r="AE12106">
        <f t="shared" si="746"/>
        <v>0</v>
      </c>
      <c r="AG12106" s="2"/>
      <c r="AI12106" s="7"/>
    </row>
    <row r="12107" spans="1:35" ht="11" customHeight="1" outlineLevel="1" x14ac:dyDescent="0.25">
      <c r="A12107" t="s">
        <v>262</v>
      </c>
      <c r="C12107" s="2" t="s">
        <v>12455</v>
      </c>
      <c r="D12107" s="2">
        <v>409</v>
      </c>
      <c r="E12107" s="7">
        <v>1993</v>
      </c>
      <c r="F12107" s="5" t="s">
        <v>2974</v>
      </c>
      <c r="H12107" s="5" t="s">
        <v>5398</v>
      </c>
      <c r="I12107" s="6" t="s">
        <v>15800</v>
      </c>
      <c r="J12107" s="6" t="s">
        <v>15801</v>
      </c>
      <c r="K12107" s="17">
        <v>5</v>
      </c>
      <c r="L12107" s="17" t="s">
        <v>7730</v>
      </c>
      <c r="M12107" s="9">
        <v>2.1</v>
      </c>
      <c r="N12107" s="9"/>
      <c r="O12107" s="21"/>
      <c r="Q12107" s="29"/>
      <c r="U12107" s="17"/>
      <c r="V12107" s="2"/>
      <c r="Y12107" t="str">
        <f t="shared" si="743"/>
        <v/>
      </c>
      <c r="AA12107" t="str">
        <f t="shared" si="744"/>
        <v/>
      </c>
      <c r="AC12107" s="7"/>
      <c r="AD12107" t="s">
        <v>15800</v>
      </c>
      <c r="AE12107">
        <f t="shared" si="746"/>
        <v>0</v>
      </c>
      <c r="AG12107" s="2"/>
      <c r="AI12107" s="7"/>
    </row>
    <row r="12108" spans="1:35" ht="11" customHeight="1" outlineLevel="1" x14ac:dyDescent="0.25">
      <c r="A12108" t="s">
        <v>262</v>
      </c>
      <c r="C12108" s="2" t="s">
        <v>12455</v>
      </c>
      <c r="D12108" s="2">
        <v>410</v>
      </c>
      <c r="E12108" s="7">
        <v>1993</v>
      </c>
      <c r="F12108" s="8" t="s">
        <v>1677</v>
      </c>
      <c r="H12108" s="5" t="s">
        <v>5398</v>
      </c>
      <c r="I12108" s="6" t="s">
        <v>15800</v>
      </c>
      <c r="J12108" s="6" t="s">
        <v>15801</v>
      </c>
      <c r="K12108" s="17">
        <v>5</v>
      </c>
      <c r="L12108" s="17" t="s">
        <v>7730</v>
      </c>
      <c r="M12108" s="9">
        <v>2.1</v>
      </c>
      <c r="N12108" s="9"/>
      <c r="O12108" s="21"/>
      <c r="Q12108" s="29"/>
      <c r="U12108" s="17"/>
      <c r="V12108" s="2"/>
      <c r="Y12108" t="str">
        <f t="shared" si="743"/>
        <v/>
      </c>
      <c r="AA12108" t="str">
        <f t="shared" si="744"/>
        <v/>
      </c>
      <c r="AC12108" s="7"/>
      <c r="AD12108" t="s">
        <v>15800</v>
      </c>
      <c r="AE12108">
        <f t="shared" si="746"/>
        <v>0</v>
      </c>
      <c r="AG12108" s="2"/>
      <c r="AI12108" s="7"/>
    </row>
    <row r="12109" spans="1:35" ht="11" customHeight="1" outlineLevel="1" x14ac:dyDescent="0.25">
      <c r="A12109" t="s">
        <v>262</v>
      </c>
      <c r="C12109" s="2" t="s">
        <v>12455</v>
      </c>
      <c r="D12109" s="2">
        <v>413</v>
      </c>
      <c r="E12109" s="7">
        <v>1993</v>
      </c>
      <c r="F12109" s="5" t="s">
        <v>5138</v>
      </c>
      <c r="H12109" s="5" t="s">
        <v>5398</v>
      </c>
      <c r="I12109" s="6" t="s">
        <v>6008</v>
      </c>
      <c r="J12109" s="6" t="s">
        <v>10620</v>
      </c>
      <c r="K12109" s="17">
        <v>5</v>
      </c>
      <c r="L12109" s="17" t="s">
        <v>7730</v>
      </c>
      <c r="M12109" s="9">
        <v>0.8</v>
      </c>
      <c r="N12109" s="9"/>
      <c r="O12109" s="21"/>
      <c r="Q12109" s="29"/>
      <c r="U12109" s="17"/>
      <c r="V12109" s="2">
        <v>384</v>
      </c>
      <c r="Y12109" t="str">
        <f t="shared" si="743"/>
        <v/>
      </c>
      <c r="AA12109" t="str">
        <f t="shared" si="744"/>
        <v/>
      </c>
      <c r="AC12109" s="7"/>
      <c r="AD12109" t="s">
        <v>6008</v>
      </c>
      <c r="AE12109">
        <f t="shared" si="746"/>
        <v>0</v>
      </c>
      <c r="AG12109" s="2"/>
      <c r="AH12109" t="s">
        <v>3142</v>
      </c>
      <c r="AI12109" s="7" t="s">
        <v>4610</v>
      </c>
    </row>
    <row r="12110" spans="1:35" ht="11" customHeight="1" outlineLevel="1" x14ac:dyDescent="0.25">
      <c r="A12110" t="s">
        <v>262</v>
      </c>
      <c r="C12110" s="2" t="s">
        <v>12455</v>
      </c>
      <c r="D12110" s="2">
        <v>414</v>
      </c>
      <c r="E12110" s="7">
        <v>1993</v>
      </c>
      <c r="F12110" s="5" t="s">
        <v>5296</v>
      </c>
      <c r="H12110" s="5" t="s">
        <v>5398</v>
      </c>
      <c r="I12110" s="6" t="s">
        <v>4916</v>
      </c>
      <c r="J12110" s="6" t="s">
        <v>10620</v>
      </c>
      <c r="K12110" s="17">
        <v>5</v>
      </c>
      <c r="L12110" s="17" t="s">
        <v>7730</v>
      </c>
      <c r="M12110" s="9">
        <v>0.8</v>
      </c>
      <c r="N12110" s="9"/>
      <c r="O12110" s="21"/>
      <c r="Q12110" s="29"/>
      <c r="U12110" s="17"/>
      <c r="V12110" s="2">
        <v>385</v>
      </c>
      <c r="Y12110" t="str">
        <f t="shared" si="743"/>
        <v/>
      </c>
      <c r="AA12110" t="str">
        <f t="shared" si="744"/>
        <v/>
      </c>
      <c r="AC12110" s="7"/>
      <c r="AD12110" t="s">
        <v>4916</v>
      </c>
      <c r="AE12110">
        <f t="shared" si="746"/>
        <v>0</v>
      </c>
      <c r="AG12110" s="2"/>
      <c r="AH12110" t="s">
        <v>3142</v>
      </c>
      <c r="AI12110" s="7" t="s">
        <v>4922</v>
      </c>
    </row>
    <row r="12111" spans="1:35" ht="11" customHeight="1" outlineLevel="1" x14ac:dyDescent="0.25">
      <c r="A12111" t="s">
        <v>262</v>
      </c>
      <c r="C12111" s="2" t="s">
        <v>12455</v>
      </c>
      <c r="D12111" s="2">
        <v>415</v>
      </c>
      <c r="E12111" s="7">
        <v>1993</v>
      </c>
      <c r="F12111" s="5" t="s">
        <v>4647</v>
      </c>
      <c r="H12111" s="5" t="s">
        <v>5398</v>
      </c>
      <c r="I12111" s="6" t="s">
        <v>4917</v>
      </c>
      <c r="J12111" s="6" t="s">
        <v>10620</v>
      </c>
      <c r="K12111" s="17">
        <v>5</v>
      </c>
      <c r="L12111" s="17" t="s">
        <v>7730</v>
      </c>
      <c r="M12111" s="9">
        <v>0.8</v>
      </c>
      <c r="N12111" s="9"/>
      <c r="O12111" s="21"/>
      <c r="Q12111" s="29"/>
      <c r="U12111" s="17"/>
      <c r="V12111" s="2">
        <v>386</v>
      </c>
      <c r="Y12111" t="str">
        <f t="shared" si="743"/>
        <v/>
      </c>
      <c r="AA12111" t="str">
        <f t="shared" si="744"/>
        <v/>
      </c>
      <c r="AC12111" s="7"/>
      <c r="AD12111" t="s">
        <v>4917</v>
      </c>
      <c r="AE12111">
        <f t="shared" si="746"/>
        <v>0</v>
      </c>
      <c r="AG12111" s="2"/>
      <c r="AH12111" t="s">
        <v>3142</v>
      </c>
      <c r="AI12111" s="7" t="s">
        <v>4922</v>
      </c>
    </row>
    <row r="12112" spans="1:35" ht="11" customHeight="1" outlineLevel="1" x14ac:dyDescent="0.25">
      <c r="A12112" t="s">
        <v>262</v>
      </c>
      <c r="C12112" s="2" t="s">
        <v>12455</v>
      </c>
      <c r="D12112" s="2">
        <v>416</v>
      </c>
      <c r="E12112" s="7">
        <v>1993</v>
      </c>
      <c r="F12112" s="5" t="s">
        <v>66</v>
      </c>
      <c r="H12112" s="5" t="s">
        <v>5398</v>
      </c>
      <c r="I12112" s="6" t="s">
        <v>4918</v>
      </c>
      <c r="J12112" s="6" t="s">
        <v>10620</v>
      </c>
      <c r="K12112" s="17">
        <v>5</v>
      </c>
      <c r="L12112" s="17" t="s">
        <v>7730</v>
      </c>
      <c r="M12112" s="9">
        <v>0.8</v>
      </c>
      <c r="N12112" s="9"/>
      <c r="O12112" s="21"/>
      <c r="Q12112" s="29"/>
      <c r="U12112" s="17"/>
      <c r="V12112" s="2">
        <v>387</v>
      </c>
      <c r="Y12112" t="str">
        <f t="shared" si="743"/>
        <v/>
      </c>
      <c r="AA12112" t="str">
        <f t="shared" si="744"/>
        <v/>
      </c>
      <c r="AC12112" s="7"/>
      <c r="AD12112" t="s">
        <v>4918</v>
      </c>
      <c r="AE12112">
        <f t="shared" si="746"/>
        <v>0</v>
      </c>
      <c r="AG12112" s="2"/>
      <c r="AH12112" t="s">
        <v>3142</v>
      </c>
      <c r="AI12112" s="7" t="s">
        <v>4922</v>
      </c>
    </row>
    <row r="12113" spans="1:35" ht="11" customHeight="1" outlineLevel="1" x14ac:dyDescent="0.25">
      <c r="A12113" t="s">
        <v>262</v>
      </c>
      <c r="C12113" s="2" t="s">
        <v>12455</v>
      </c>
      <c r="D12113" s="2">
        <v>417</v>
      </c>
      <c r="E12113" s="7">
        <v>1993</v>
      </c>
      <c r="F12113" s="5" t="s">
        <v>1677</v>
      </c>
      <c r="H12113" s="5" t="s">
        <v>5398</v>
      </c>
      <c r="I12113" s="6" t="s">
        <v>3302</v>
      </c>
      <c r="J12113" s="6" t="s">
        <v>10620</v>
      </c>
      <c r="K12113" s="17">
        <v>5</v>
      </c>
      <c r="L12113" s="17" t="s">
        <v>7730</v>
      </c>
      <c r="M12113" s="9">
        <v>0.8</v>
      </c>
      <c r="N12113" s="9"/>
      <c r="O12113" s="21"/>
      <c r="Q12113" s="29"/>
      <c r="U12113" s="17"/>
      <c r="V12113" s="2">
        <v>388</v>
      </c>
      <c r="Y12113" t="str">
        <f t="shared" si="743"/>
        <v/>
      </c>
      <c r="AA12113" t="str">
        <f t="shared" si="744"/>
        <v/>
      </c>
      <c r="AC12113" s="7"/>
      <c r="AD12113" t="s">
        <v>3302</v>
      </c>
      <c r="AE12113">
        <f t="shared" si="746"/>
        <v>0</v>
      </c>
      <c r="AG12113" s="2"/>
      <c r="AH12113" t="s">
        <v>3142</v>
      </c>
      <c r="AI12113" s="7" t="s">
        <v>4922</v>
      </c>
    </row>
    <row r="12114" spans="1:35" ht="11" customHeight="1" outlineLevel="1" x14ac:dyDescent="0.25">
      <c r="A12114" t="s">
        <v>262</v>
      </c>
      <c r="C12114" s="2" t="s">
        <v>12455</v>
      </c>
      <c r="D12114" s="2">
        <v>433</v>
      </c>
      <c r="E12114" s="7">
        <v>1994</v>
      </c>
      <c r="F12114" s="5" t="s">
        <v>5296</v>
      </c>
      <c r="H12114" s="5" t="s">
        <v>5398</v>
      </c>
      <c r="I12114" s="6" t="s">
        <v>2812</v>
      </c>
      <c r="J12114" s="6" t="s">
        <v>12223</v>
      </c>
      <c r="K12114" s="17">
        <v>5</v>
      </c>
      <c r="L12114" s="17" t="s">
        <v>7730</v>
      </c>
      <c r="M12114" s="9">
        <v>6.4</v>
      </c>
      <c r="N12114" s="9"/>
      <c r="O12114" s="21"/>
      <c r="Q12114" s="29"/>
      <c r="U12114" s="17"/>
      <c r="V12114" s="2">
        <v>404</v>
      </c>
      <c r="Y12114" t="str">
        <f t="shared" si="743"/>
        <v/>
      </c>
      <c r="AA12114" t="str">
        <f t="shared" si="744"/>
        <v/>
      </c>
      <c r="AC12114" s="7"/>
      <c r="AD12114" t="s">
        <v>2812</v>
      </c>
      <c r="AE12114">
        <f t="shared" si="746"/>
        <v>0</v>
      </c>
      <c r="AG12114" s="2"/>
      <c r="AH12114" t="s">
        <v>3142</v>
      </c>
      <c r="AI12114" s="7" t="s">
        <v>4922</v>
      </c>
    </row>
    <row r="12115" spans="1:35" ht="11" customHeight="1" outlineLevel="1" x14ac:dyDescent="0.25">
      <c r="A12115" t="s">
        <v>262</v>
      </c>
      <c r="C12115" s="2" t="s">
        <v>12455</v>
      </c>
      <c r="D12115" s="2">
        <v>469</v>
      </c>
      <c r="E12115" s="7">
        <v>1996</v>
      </c>
      <c r="F12115" s="5" t="s">
        <v>2974</v>
      </c>
      <c r="H12115" s="5" t="s">
        <v>5398</v>
      </c>
      <c r="I12115" s="6" t="s">
        <v>2430</v>
      </c>
      <c r="J12115" s="6" t="s">
        <v>15802</v>
      </c>
      <c r="K12115" s="17">
        <v>5</v>
      </c>
      <c r="L12115" s="17" t="s">
        <v>7730</v>
      </c>
      <c r="M12115" s="9">
        <v>2.25</v>
      </c>
      <c r="N12115" s="9"/>
      <c r="O12115" s="21"/>
      <c r="Q12115" s="29"/>
      <c r="U12115" s="17"/>
      <c r="V12115" s="2">
        <v>440</v>
      </c>
      <c r="Y12115" t="str">
        <f t="shared" si="743"/>
        <v/>
      </c>
      <c r="AA12115" t="str">
        <f t="shared" si="744"/>
        <v/>
      </c>
      <c r="AC12115" s="7"/>
      <c r="AD12115" t="s">
        <v>2430</v>
      </c>
      <c r="AE12115">
        <f t="shared" si="746"/>
        <v>0</v>
      </c>
      <c r="AG12115" s="2"/>
      <c r="AH12115" t="s">
        <v>3142</v>
      </c>
      <c r="AI12115" s="7" t="s">
        <v>4610</v>
      </c>
    </row>
    <row r="12116" spans="1:35" ht="11" customHeight="1" outlineLevel="1" x14ac:dyDescent="0.25">
      <c r="A12116" t="s">
        <v>262</v>
      </c>
      <c r="C12116" s="2" t="s">
        <v>12455</v>
      </c>
      <c r="D12116" s="2">
        <v>471</v>
      </c>
      <c r="E12116" s="7">
        <v>1996</v>
      </c>
      <c r="F12116" s="5" t="s">
        <v>5296</v>
      </c>
      <c r="H12116" s="5" t="s">
        <v>5398</v>
      </c>
      <c r="I12116" s="6" t="s">
        <v>2431</v>
      </c>
      <c r="J12116" s="6" t="s">
        <v>15802</v>
      </c>
      <c r="K12116" s="17">
        <v>5</v>
      </c>
      <c r="L12116" s="17" t="s">
        <v>7730</v>
      </c>
      <c r="M12116" s="9">
        <v>2.25</v>
      </c>
      <c r="N12116" s="9"/>
      <c r="O12116" s="21"/>
      <c r="Q12116" s="29"/>
      <c r="U12116" s="17"/>
      <c r="V12116" s="2">
        <v>442</v>
      </c>
      <c r="Y12116" t="str">
        <f t="shared" si="743"/>
        <v/>
      </c>
      <c r="AA12116" t="str">
        <f t="shared" si="744"/>
        <v/>
      </c>
      <c r="AC12116" s="7"/>
      <c r="AD12116" t="s">
        <v>2431</v>
      </c>
      <c r="AE12116">
        <f t="shared" si="746"/>
        <v>0</v>
      </c>
      <c r="AG12116" s="2"/>
      <c r="AH12116" t="s">
        <v>3142</v>
      </c>
      <c r="AI12116" s="7" t="s">
        <v>4922</v>
      </c>
    </row>
    <row r="12117" spans="1:35" ht="11" customHeight="1" outlineLevel="1" x14ac:dyDescent="0.25">
      <c r="A12117" t="s">
        <v>262</v>
      </c>
      <c r="C12117" s="2" t="s">
        <v>12455</v>
      </c>
      <c r="D12117" s="2">
        <v>472</v>
      </c>
      <c r="E12117" s="7">
        <v>1996</v>
      </c>
      <c r="F12117" s="5" t="s">
        <v>6311</v>
      </c>
      <c r="H12117" s="5" t="s">
        <v>5398</v>
      </c>
      <c r="I12117" s="6" t="s">
        <v>2432</v>
      </c>
      <c r="J12117" s="6" t="s">
        <v>15802</v>
      </c>
      <c r="K12117" s="17">
        <v>5</v>
      </c>
      <c r="L12117" s="17" t="s">
        <v>7730</v>
      </c>
      <c r="M12117" s="9">
        <v>2.25</v>
      </c>
      <c r="N12117" s="9"/>
      <c r="O12117" s="21"/>
      <c r="Q12117" s="29"/>
      <c r="U12117" s="17"/>
      <c r="V12117" s="2">
        <v>443</v>
      </c>
      <c r="Y12117" t="str">
        <f t="shared" si="743"/>
        <v/>
      </c>
      <c r="AA12117" t="str">
        <f t="shared" si="744"/>
        <v/>
      </c>
      <c r="AC12117" s="7"/>
      <c r="AD12117" t="s">
        <v>2432</v>
      </c>
      <c r="AE12117">
        <f t="shared" si="746"/>
        <v>0</v>
      </c>
      <c r="AG12117" s="2"/>
      <c r="AH12117" t="s">
        <v>3142</v>
      </c>
      <c r="AI12117" s="7" t="s">
        <v>4922</v>
      </c>
    </row>
    <row r="12118" spans="1:35" ht="11" customHeight="1" outlineLevel="1" x14ac:dyDescent="0.25">
      <c r="A12118" t="s">
        <v>262</v>
      </c>
      <c r="C12118" s="2" t="s">
        <v>12455</v>
      </c>
      <c r="D12118" s="2">
        <v>474</v>
      </c>
      <c r="E12118" s="7">
        <v>1996</v>
      </c>
      <c r="F12118" s="5" t="s">
        <v>1677</v>
      </c>
      <c r="H12118" s="5" t="s">
        <v>5398</v>
      </c>
      <c r="I12118" s="6" t="s">
        <v>2433</v>
      </c>
      <c r="J12118" s="6" t="s">
        <v>15802</v>
      </c>
      <c r="K12118" s="17">
        <v>5</v>
      </c>
      <c r="L12118" s="17" t="s">
        <v>7730</v>
      </c>
      <c r="M12118" s="9">
        <v>2.25</v>
      </c>
      <c r="N12118" s="9"/>
      <c r="O12118" s="21"/>
      <c r="Q12118" s="29"/>
      <c r="U12118" s="17"/>
      <c r="V12118" s="2">
        <v>445</v>
      </c>
      <c r="Y12118" t="str">
        <f t="shared" si="743"/>
        <v/>
      </c>
      <c r="AA12118" t="str">
        <f t="shared" si="744"/>
        <v/>
      </c>
      <c r="AC12118" s="7"/>
      <c r="AD12118" t="s">
        <v>2433</v>
      </c>
      <c r="AE12118">
        <f t="shared" si="746"/>
        <v>0</v>
      </c>
      <c r="AG12118" s="2"/>
      <c r="AH12118" t="s">
        <v>3142</v>
      </c>
      <c r="AI12118" s="7" t="s">
        <v>4922</v>
      </c>
    </row>
    <row r="12119" spans="1:35" ht="11" customHeight="1" outlineLevel="1" x14ac:dyDescent="0.25">
      <c r="A12119" t="s">
        <v>262</v>
      </c>
      <c r="C12119" s="2" t="s">
        <v>12455</v>
      </c>
      <c r="D12119" s="2">
        <v>475</v>
      </c>
      <c r="E12119" s="7">
        <v>1996</v>
      </c>
      <c r="F12119" s="5" t="s">
        <v>2974</v>
      </c>
      <c r="H12119" s="5" t="s">
        <v>5398</v>
      </c>
      <c r="I12119" s="6" t="s">
        <v>2434</v>
      </c>
      <c r="J12119" s="6" t="s">
        <v>11892</v>
      </c>
      <c r="K12119" s="17">
        <v>5</v>
      </c>
      <c r="L12119" s="17" t="s">
        <v>7730</v>
      </c>
      <c r="M12119" s="9">
        <v>1.75</v>
      </c>
      <c r="N12119" s="9"/>
      <c r="O12119" s="21"/>
      <c r="Q12119" s="29"/>
      <c r="U12119" s="17"/>
      <c r="V12119" s="2">
        <v>446</v>
      </c>
      <c r="Y12119" t="str">
        <f t="shared" si="743"/>
        <v/>
      </c>
      <c r="AA12119" t="str">
        <f t="shared" si="744"/>
        <v/>
      </c>
      <c r="AC12119" s="7"/>
      <c r="AD12119" t="s">
        <v>2434</v>
      </c>
      <c r="AE12119">
        <f t="shared" si="746"/>
        <v>0</v>
      </c>
      <c r="AG12119" s="2"/>
      <c r="AH12119" t="s">
        <v>3142</v>
      </c>
      <c r="AI12119" s="7" t="s">
        <v>4610</v>
      </c>
    </row>
    <row r="12120" spans="1:35" ht="11" customHeight="1" outlineLevel="1" x14ac:dyDescent="0.25">
      <c r="A12120" t="s">
        <v>262</v>
      </c>
      <c r="C12120" s="2" t="s">
        <v>12455</v>
      </c>
      <c r="D12120" s="2">
        <v>476</v>
      </c>
      <c r="E12120" s="7">
        <v>1996</v>
      </c>
      <c r="F12120" s="5" t="s">
        <v>5296</v>
      </c>
      <c r="H12120" s="5" t="s">
        <v>5398</v>
      </c>
      <c r="I12120" s="6" t="s">
        <v>2435</v>
      </c>
      <c r="J12120" s="6" t="s">
        <v>11892</v>
      </c>
      <c r="K12120" s="17">
        <v>5</v>
      </c>
      <c r="L12120" s="17" t="s">
        <v>7730</v>
      </c>
      <c r="M12120" s="9">
        <v>1.75</v>
      </c>
      <c r="N12120" s="9"/>
      <c r="O12120" s="21"/>
      <c r="Q12120" s="29"/>
      <c r="U12120" s="17"/>
      <c r="V12120" s="2">
        <v>447</v>
      </c>
      <c r="Y12120" t="str">
        <f t="shared" si="743"/>
        <v/>
      </c>
      <c r="AA12120" t="str">
        <f t="shared" si="744"/>
        <v/>
      </c>
      <c r="AC12120" s="7"/>
      <c r="AD12120" t="s">
        <v>2435</v>
      </c>
      <c r="AE12120">
        <f t="shared" si="746"/>
        <v>0</v>
      </c>
      <c r="AG12120" s="2"/>
      <c r="AH12120" t="s">
        <v>3142</v>
      </c>
      <c r="AI12120" s="7" t="s">
        <v>4922</v>
      </c>
    </row>
    <row r="12121" spans="1:35" ht="11" customHeight="1" outlineLevel="1" x14ac:dyDescent="0.25">
      <c r="A12121" t="s">
        <v>262</v>
      </c>
      <c r="C12121" s="2" t="s">
        <v>12455</v>
      </c>
      <c r="D12121" s="2">
        <v>477</v>
      </c>
      <c r="E12121" s="7">
        <v>1996</v>
      </c>
      <c r="F12121" s="5" t="s">
        <v>1677</v>
      </c>
      <c r="H12121" s="5" t="s">
        <v>5398</v>
      </c>
      <c r="I12121" s="6" t="s">
        <v>2436</v>
      </c>
      <c r="J12121" s="6" t="s">
        <v>11892</v>
      </c>
      <c r="K12121" s="17">
        <v>5</v>
      </c>
      <c r="L12121" s="17" t="s">
        <v>7730</v>
      </c>
      <c r="M12121" s="9">
        <v>1.75</v>
      </c>
      <c r="N12121" s="9"/>
      <c r="O12121" s="21"/>
      <c r="Q12121" s="29"/>
      <c r="U12121" s="17"/>
      <c r="V12121" s="2">
        <v>448</v>
      </c>
      <c r="Y12121" t="str">
        <f t="shared" si="743"/>
        <v/>
      </c>
      <c r="AA12121" t="str">
        <f t="shared" si="744"/>
        <v/>
      </c>
      <c r="AC12121" s="7"/>
      <c r="AD12121" t="s">
        <v>2436</v>
      </c>
      <c r="AE12121">
        <f t="shared" si="746"/>
        <v>0</v>
      </c>
      <c r="AG12121" s="2"/>
      <c r="AH12121" t="s">
        <v>3142</v>
      </c>
      <c r="AI12121" s="7" t="s">
        <v>4922</v>
      </c>
    </row>
    <row r="12122" spans="1:35" ht="11" customHeight="1" outlineLevel="1" x14ac:dyDescent="0.25">
      <c r="A12122" t="s">
        <v>262</v>
      </c>
      <c r="C12122" s="2" t="s">
        <v>12455</v>
      </c>
      <c r="D12122" s="2">
        <v>478</v>
      </c>
      <c r="E12122" s="7">
        <v>1996</v>
      </c>
      <c r="F12122" s="5" t="s">
        <v>69</v>
      </c>
      <c r="H12122" s="5" t="s">
        <v>5398</v>
      </c>
      <c r="I12122" s="6" t="s">
        <v>4916</v>
      </c>
      <c r="J12122" s="6" t="s">
        <v>11892</v>
      </c>
      <c r="K12122" s="17">
        <v>5</v>
      </c>
      <c r="L12122" s="17" t="s">
        <v>7730</v>
      </c>
      <c r="M12122" s="9">
        <v>1.75</v>
      </c>
      <c r="N12122" s="9"/>
      <c r="O12122" s="21"/>
      <c r="Q12122" s="29"/>
      <c r="U12122" s="17"/>
      <c r="V12122" s="2">
        <v>449</v>
      </c>
      <c r="Y12122" t="str">
        <f t="shared" si="743"/>
        <v/>
      </c>
      <c r="AA12122" t="str">
        <f t="shared" si="744"/>
        <v/>
      </c>
      <c r="AC12122" s="7"/>
      <c r="AD12122" t="s">
        <v>4916</v>
      </c>
      <c r="AE12122">
        <f t="shared" si="746"/>
        <v>0</v>
      </c>
      <c r="AG12122" s="2"/>
      <c r="AH12122" t="s">
        <v>3142</v>
      </c>
      <c r="AI12122" s="7" t="s">
        <v>4922</v>
      </c>
    </row>
    <row r="12123" spans="1:35" ht="11" customHeight="1" outlineLevel="1" x14ac:dyDescent="0.25">
      <c r="A12123" t="s">
        <v>262</v>
      </c>
      <c r="C12123" s="2" t="s">
        <v>12455</v>
      </c>
      <c r="D12123" s="2">
        <v>483</v>
      </c>
      <c r="E12123" s="7">
        <v>1996</v>
      </c>
      <c r="F12123" s="5" t="s">
        <v>2974</v>
      </c>
      <c r="H12123" s="5" t="s">
        <v>5398</v>
      </c>
      <c r="I12123" s="6" t="s">
        <v>3303</v>
      </c>
      <c r="J12123" s="6" t="s">
        <v>15803</v>
      </c>
      <c r="K12123" s="17">
        <v>3</v>
      </c>
      <c r="L12123" s="17" t="s">
        <v>7730</v>
      </c>
      <c r="M12123" s="9">
        <v>7.3</v>
      </c>
      <c r="N12123" s="9"/>
      <c r="O12123" s="21"/>
      <c r="Q12123" s="29"/>
      <c r="U12123" s="17"/>
      <c r="V12123" s="2">
        <v>453</v>
      </c>
      <c r="Y12123" t="str">
        <f t="shared" si="743"/>
        <v/>
      </c>
      <c r="AA12123" t="str">
        <f t="shared" si="744"/>
        <v/>
      </c>
      <c r="AC12123" s="7"/>
      <c r="AD12123" t="s">
        <v>3303</v>
      </c>
      <c r="AE12123">
        <f t="shared" si="746"/>
        <v>0</v>
      </c>
      <c r="AG12123" s="2"/>
      <c r="AH12123" t="s">
        <v>3142</v>
      </c>
      <c r="AI12123" s="7" t="s">
        <v>4610</v>
      </c>
    </row>
    <row r="12124" spans="1:35" ht="11" customHeight="1" outlineLevel="1" x14ac:dyDescent="0.25">
      <c r="A12124" t="s">
        <v>262</v>
      </c>
      <c r="C12124" s="2" t="s">
        <v>12455</v>
      </c>
      <c r="D12124" s="2" t="s">
        <v>15805</v>
      </c>
      <c r="E12124" s="7">
        <v>1997</v>
      </c>
      <c r="F12124" s="5" t="s">
        <v>15806</v>
      </c>
      <c r="H12124" s="5" t="s">
        <v>5398</v>
      </c>
      <c r="I12124" s="6" t="s">
        <v>2425</v>
      </c>
      <c r="J12124" s="6" t="s">
        <v>15804</v>
      </c>
      <c r="K12124" s="17">
        <v>3</v>
      </c>
      <c r="L12124" s="17" t="s">
        <v>7730</v>
      </c>
      <c r="M12124" s="9">
        <v>6.5</v>
      </c>
      <c r="N12124" s="9"/>
      <c r="O12124" s="21"/>
      <c r="Q12124" s="29"/>
      <c r="U12124" s="17"/>
      <c r="V12124" s="2">
        <v>464</v>
      </c>
      <c r="Y12124" t="str">
        <f t="shared" si="743"/>
        <v/>
      </c>
      <c r="AA12124">
        <f t="shared" si="744"/>
        <v>1</v>
      </c>
      <c r="AC12124" s="7"/>
      <c r="AD12124" t="s">
        <v>2425</v>
      </c>
      <c r="AE12124">
        <f t="shared" si="746"/>
        <v>0</v>
      </c>
      <c r="AG12124" s="2"/>
      <c r="AH12124" t="s">
        <v>3142</v>
      </c>
      <c r="AI12124" s="7" t="s">
        <v>4620</v>
      </c>
    </row>
    <row r="12125" spans="1:35" ht="11" customHeight="1" outlineLevel="1" x14ac:dyDescent="0.25">
      <c r="A12125" t="s">
        <v>262</v>
      </c>
      <c r="C12125" s="2" t="s">
        <v>12455</v>
      </c>
      <c r="D12125" s="2">
        <v>506</v>
      </c>
      <c r="E12125" s="7">
        <v>1997</v>
      </c>
      <c r="F12125" s="5" t="s">
        <v>2974</v>
      </c>
      <c r="H12125" s="5" t="s">
        <v>5398</v>
      </c>
      <c r="I12125" s="6" t="s">
        <v>5056</v>
      </c>
      <c r="J12125" s="6" t="s">
        <v>7078</v>
      </c>
      <c r="K12125" s="17">
        <v>3</v>
      </c>
      <c r="L12125" s="17" t="s">
        <v>7730</v>
      </c>
      <c r="M12125" s="9">
        <v>7</v>
      </c>
      <c r="N12125" s="9"/>
      <c r="O12125" s="21"/>
      <c r="Q12125" s="29"/>
      <c r="U12125" s="17"/>
      <c r="V12125" s="2">
        <v>475</v>
      </c>
      <c r="Y12125" t="str">
        <f t="shared" si="743"/>
        <v/>
      </c>
      <c r="AA12125" t="str">
        <f t="shared" si="744"/>
        <v/>
      </c>
      <c r="AC12125" s="7"/>
      <c r="AD12125" t="s">
        <v>5056</v>
      </c>
      <c r="AE12125">
        <f t="shared" si="746"/>
        <v>0</v>
      </c>
      <c r="AG12125" s="2"/>
      <c r="AH12125" t="s">
        <v>3142</v>
      </c>
      <c r="AI12125" s="7" t="s">
        <v>4610</v>
      </c>
    </row>
    <row r="12126" spans="1:35" ht="11" customHeight="1" outlineLevel="1" x14ac:dyDescent="0.25">
      <c r="A12126" t="s">
        <v>262</v>
      </c>
      <c r="C12126" s="2" t="s">
        <v>12455</v>
      </c>
      <c r="D12126" s="2">
        <v>510</v>
      </c>
      <c r="E12126" s="7">
        <v>1998</v>
      </c>
      <c r="F12126" s="5" t="s">
        <v>5139</v>
      </c>
      <c r="H12126" s="5" t="s">
        <v>5398</v>
      </c>
      <c r="I12126" s="6" t="s">
        <v>2426</v>
      </c>
      <c r="J12126" s="6" t="s">
        <v>15807</v>
      </c>
      <c r="K12126" s="17">
        <v>5</v>
      </c>
      <c r="L12126" s="17" t="s">
        <v>7730</v>
      </c>
      <c r="M12126" s="9">
        <v>1.75</v>
      </c>
      <c r="N12126" s="9"/>
      <c r="O12126" s="21"/>
      <c r="Q12126" s="29"/>
      <c r="U12126" s="17"/>
      <c r="V12126" s="2">
        <v>479</v>
      </c>
      <c r="Y12126" t="str">
        <f t="shared" si="743"/>
        <v/>
      </c>
      <c r="AA12126" t="str">
        <f t="shared" si="744"/>
        <v/>
      </c>
      <c r="AC12126" s="7"/>
      <c r="AD12126" t="s">
        <v>2426</v>
      </c>
      <c r="AE12126">
        <f t="shared" si="746"/>
        <v>0</v>
      </c>
      <c r="AG12126" s="2"/>
      <c r="AH12126" t="s">
        <v>3142</v>
      </c>
      <c r="AI12126" s="7" t="s">
        <v>4610</v>
      </c>
    </row>
    <row r="12127" spans="1:35" ht="11" customHeight="1" outlineLevel="1" x14ac:dyDescent="0.25">
      <c r="A12127" t="s">
        <v>262</v>
      </c>
      <c r="C12127" s="2" t="s">
        <v>12455</v>
      </c>
      <c r="D12127" s="2">
        <v>511</v>
      </c>
      <c r="E12127" s="7">
        <v>1998</v>
      </c>
      <c r="F12127" s="5" t="s">
        <v>2974</v>
      </c>
      <c r="H12127" s="5" t="s">
        <v>5398</v>
      </c>
      <c r="I12127" s="6" t="s">
        <v>2427</v>
      </c>
      <c r="J12127" s="6" t="s">
        <v>15807</v>
      </c>
      <c r="K12127" s="17">
        <v>5</v>
      </c>
      <c r="L12127" s="17" t="s">
        <v>7730</v>
      </c>
      <c r="M12127" s="9">
        <v>1.75</v>
      </c>
      <c r="N12127" s="9"/>
      <c r="O12127" s="21"/>
      <c r="Q12127" s="29"/>
      <c r="U12127" s="17"/>
      <c r="V12127" s="2">
        <v>480</v>
      </c>
      <c r="Y12127" t="str">
        <f t="shared" si="743"/>
        <v/>
      </c>
      <c r="AA12127" t="str">
        <f t="shared" si="744"/>
        <v/>
      </c>
      <c r="AC12127" s="7"/>
      <c r="AD12127" t="s">
        <v>2427</v>
      </c>
      <c r="AE12127">
        <f t="shared" si="746"/>
        <v>0</v>
      </c>
      <c r="AG12127" s="2"/>
      <c r="AH12127" t="s">
        <v>3142</v>
      </c>
      <c r="AI12127" s="7" t="s">
        <v>4610</v>
      </c>
    </row>
    <row r="12128" spans="1:35" ht="11" customHeight="1" outlineLevel="1" x14ac:dyDescent="0.25">
      <c r="A12128" t="s">
        <v>262</v>
      </c>
      <c r="C12128" s="2" t="s">
        <v>12455</v>
      </c>
      <c r="D12128" s="2">
        <v>512</v>
      </c>
      <c r="E12128" s="7">
        <v>1998</v>
      </c>
      <c r="F12128" s="5" t="s">
        <v>1640</v>
      </c>
      <c r="H12128" s="5" t="s">
        <v>5398</v>
      </c>
      <c r="I12128" s="6" t="s">
        <v>2428</v>
      </c>
      <c r="J12128" s="6" t="s">
        <v>15807</v>
      </c>
      <c r="K12128" s="17">
        <v>5</v>
      </c>
      <c r="L12128" s="17" t="s">
        <v>7730</v>
      </c>
      <c r="M12128" s="9">
        <v>1.75</v>
      </c>
      <c r="N12128" s="9"/>
      <c r="O12128" s="21"/>
      <c r="Q12128" s="29"/>
      <c r="U12128" s="17"/>
      <c r="V12128" s="2">
        <v>481</v>
      </c>
      <c r="Y12128" t="str">
        <f t="shared" si="743"/>
        <v/>
      </c>
      <c r="AA12128" t="str">
        <f t="shared" si="744"/>
        <v/>
      </c>
      <c r="AC12128" s="7"/>
      <c r="AD12128" t="s">
        <v>2428</v>
      </c>
      <c r="AE12128">
        <f t="shared" si="746"/>
        <v>0</v>
      </c>
      <c r="AG12128" s="2"/>
      <c r="AH12128" t="s">
        <v>3142</v>
      </c>
      <c r="AI12128" s="7" t="s">
        <v>4610</v>
      </c>
    </row>
    <row r="12129" spans="1:35" ht="11" customHeight="1" outlineLevel="1" x14ac:dyDescent="0.25">
      <c r="A12129" t="s">
        <v>262</v>
      </c>
      <c r="C12129" s="2" t="s">
        <v>12455</v>
      </c>
      <c r="D12129" s="2">
        <v>513</v>
      </c>
      <c r="E12129" s="7">
        <v>1998</v>
      </c>
      <c r="F12129" s="5" t="s">
        <v>1776</v>
      </c>
      <c r="H12129" s="5" t="s">
        <v>5398</v>
      </c>
      <c r="I12129" s="6" t="s">
        <v>2429</v>
      </c>
      <c r="J12129" s="6" t="s">
        <v>15807</v>
      </c>
      <c r="K12129" s="17">
        <v>5</v>
      </c>
      <c r="L12129" s="17" t="s">
        <v>7730</v>
      </c>
      <c r="M12129" s="9">
        <v>1.75</v>
      </c>
      <c r="N12129" s="9"/>
      <c r="O12129" s="21"/>
      <c r="Q12129" s="29"/>
      <c r="U12129" s="17"/>
      <c r="V12129" s="2">
        <v>482</v>
      </c>
      <c r="Y12129" t="str">
        <f t="shared" si="743"/>
        <v/>
      </c>
      <c r="AA12129" t="str">
        <f t="shared" si="744"/>
        <v/>
      </c>
      <c r="AC12129" s="7"/>
      <c r="AD12129" t="s">
        <v>2429</v>
      </c>
      <c r="AE12129">
        <f t="shared" si="746"/>
        <v>0</v>
      </c>
      <c r="AG12129" s="2"/>
      <c r="AH12129" t="s">
        <v>3142</v>
      </c>
      <c r="AI12129" s="7" t="s">
        <v>4922</v>
      </c>
    </row>
    <row r="12130" spans="1:35" ht="11" customHeight="1" outlineLevel="1" x14ac:dyDescent="0.25">
      <c r="A12130" t="s">
        <v>262</v>
      </c>
      <c r="C12130" s="2" t="s">
        <v>12455</v>
      </c>
      <c r="D12130" s="2">
        <v>514</v>
      </c>
      <c r="E12130" s="7">
        <v>1998</v>
      </c>
      <c r="F12130" s="5" t="s">
        <v>2974</v>
      </c>
      <c r="H12130" s="5" t="s">
        <v>5398</v>
      </c>
      <c r="I12130" s="6" t="s">
        <v>2437</v>
      </c>
      <c r="J12130" s="6" t="s">
        <v>15808</v>
      </c>
      <c r="K12130" s="17">
        <v>5</v>
      </c>
      <c r="L12130" s="17" t="s">
        <v>7730</v>
      </c>
      <c r="M12130" s="9">
        <v>1.25</v>
      </c>
      <c r="N12130" s="9"/>
      <c r="O12130" s="21"/>
      <c r="Q12130" s="29"/>
      <c r="U12130" s="17"/>
      <c r="V12130" s="2">
        <v>483</v>
      </c>
      <c r="Y12130" t="str">
        <f t="shared" si="743"/>
        <v/>
      </c>
      <c r="AA12130" t="str">
        <f t="shared" si="744"/>
        <v/>
      </c>
      <c r="AC12130" s="7"/>
      <c r="AD12130" t="s">
        <v>2437</v>
      </c>
      <c r="AE12130">
        <f t="shared" si="746"/>
        <v>0</v>
      </c>
      <c r="AG12130" s="2"/>
      <c r="AH12130" t="s">
        <v>3142</v>
      </c>
      <c r="AI12130" s="7" t="s">
        <v>4610</v>
      </c>
    </row>
    <row r="12131" spans="1:35" ht="11" customHeight="1" outlineLevel="1" x14ac:dyDescent="0.25">
      <c r="A12131" t="s">
        <v>262</v>
      </c>
      <c r="C12131" s="2" t="s">
        <v>12455</v>
      </c>
      <c r="D12131" s="2">
        <v>515</v>
      </c>
      <c r="E12131" s="7">
        <v>1998</v>
      </c>
      <c r="F12131" s="5" t="s">
        <v>5296</v>
      </c>
      <c r="H12131" s="5" t="s">
        <v>5398</v>
      </c>
      <c r="I12131" s="6" t="s">
        <v>6860</v>
      </c>
      <c r="J12131" s="6" t="s">
        <v>15808</v>
      </c>
      <c r="K12131" s="17">
        <v>5</v>
      </c>
      <c r="L12131" s="17" t="s">
        <v>7730</v>
      </c>
      <c r="M12131" s="9">
        <v>1.25</v>
      </c>
      <c r="N12131" s="9"/>
      <c r="O12131" s="21"/>
      <c r="Q12131" s="29"/>
      <c r="U12131" s="17"/>
      <c r="V12131" s="2">
        <v>484</v>
      </c>
      <c r="Y12131" t="str">
        <f t="shared" si="743"/>
        <v/>
      </c>
      <c r="AA12131" t="str">
        <f t="shared" si="744"/>
        <v/>
      </c>
      <c r="AC12131" s="7"/>
      <c r="AD12131" t="s">
        <v>6860</v>
      </c>
      <c r="AE12131">
        <f t="shared" si="746"/>
        <v>0</v>
      </c>
      <c r="AG12131" s="2"/>
      <c r="AH12131" t="s">
        <v>3142</v>
      </c>
      <c r="AI12131" s="7" t="s">
        <v>4922</v>
      </c>
    </row>
    <row r="12132" spans="1:35" ht="11" customHeight="1" outlineLevel="1" x14ac:dyDescent="0.25">
      <c r="A12132" t="s">
        <v>262</v>
      </c>
      <c r="C12132" s="2" t="s">
        <v>12455</v>
      </c>
      <c r="D12132" s="2">
        <v>516</v>
      </c>
      <c r="E12132" s="7">
        <v>1998</v>
      </c>
      <c r="F12132" s="5" t="s">
        <v>1677</v>
      </c>
      <c r="H12132" s="5" t="s">
        <v>5398</v>
      </c>
      <c r="I12132" s="6" t="s">
        <v>6861</v>
      </c>
      <c r="J12132" s="6" t="s">
        <v>15808</v>
      </c>
      <c r="K12132" s="17">
        <v>3</v>
      </c>
      <c r="L12132" s="17" t="s">
        <v>7730</v>
      </c>
      <c r="M12132" s="9">
        <v>1.25</v>
      </c>
      <c r="N12132" s="9"/>
      <c r="O12132" s="21"/>
      <c r="Q12132" s="29"/>
      <c r="U12132" s="17"/>
      <c r="V12132" s="2">
        <v>485</v>
      </c>
      <c r="Y12132" t="str">
        <f t="shared" si="743"/>
        <v/>
      </c>
      <c r="AA12132" t="str">
        <f t="shared" si="744"/>
        <v/>
      </c>
      <c r="AC12132" s="7"/>
      <c r="AD12132" t="s">
        <v>6861</v>
      </c>
      <c r="AE12132">
        <f t="shared" si="746"/>
        <v>0</v>
      </c>
      <c r="AG12132" s="2"/>
      <c r="AH12132" t="s">
        <v>3142</v>
      </c>
      <c r="AI12132" s="7" t="s">
        <v>4922</v>
      </c>
    </row>
    <row r="12133" spans="1:35" ht="11" customHeight="1" outlineLevel="1" x14ac:dyDescent="0.25">
      <c r="A12133" t="s">
        <v>262</v>
      </c>
      <c r="C12133" s="2" t="s">
        <v>12455</v>
      </c>
      <c r="D12133" s="2">
        <v>517</v>
      </c>
      <c r="E12133" s="7">
        <v>1998</v>
      </c>
      <c r="F12133" s="5" t="s">
        <v>69</v>
      </c>
      <c r="H12133" s="5" t="s">
        <v>5398</v>
      </c>
      <c r="I12133" s="6" t="s">
        <v>6862</v>
      </c>
      <c r="J12133" s="6" t="s">
        <v>15808</v>
      </c>
      <c r="K12133" s="17">
        <v>3</v>
      </c>
      <c r="L12133" s="17" t="s">
        <v>7730</v>
      </c>
      <c r="M12133" s="9">
        <v>1.25</v>
      </c>
      <c r="N12133" s="9"/>
      <c r="O12133" s="21"/>
      <c r="Q12133" s="29"/>
      <c r="U12133" s="17"/>
      <c r="V12133" s="2">
        <v>486</v>
      </c>
      <c r="Y12133" t="str">
        <f t="shared" si="743"/>
        <v/>
      </c>
      <c r="AA12133" t="str">
        <f t="shared" si="744"/>
        <v/>
      </c>
      <c r="AC12133" s="7"/>
      <c r="AD12133" t="s">
        <v>6862</v>
      </c>
      <c r="AE12133">
        <f t="shared" si="746"/>
        <v>0</v>
      </c>
      <c r="AG12133" s="2"/>
      <c r="AH12133" t="s">
        <v>3142</v>
      </c>
      <c r="AI12133" s="7" t="s">
        <v>4922</v>
      </c>
    </row>
    <row r="12134" spans="1:35" ht="11" customHeight="1" outlineLevel="1" x14ac:dyDescent="0.25">
      <c r="A12134" t="s">
        <v>262</v>
      </c>
      <c r="C12134" s="2" t="s">
        <v>12455</v>
      </c>
      <c r="D12134" s="2" t="s">
        <v>15809</v>
      </c>
      <c r="E12134" s="7">
        <v>1998</v>
      </c>
      <c r="F12134" s="5" t="s">
        <v>1495</v>
      </c>
      <c r="H12134" s="5" t="s">
        <v>5398</v>
      </c>
      <c r="I12134" s="6" t="s">
        <v>6863</v>
      </c>
      <c r="J12134" s="6" t="s">
        <v>10340</v>
      </c>
      <c r="K12134" s="17">
        <v>5</v>
      </c>
      <c r="L12134" s="17" t="s">
        <v>7730</v>
      </c>
      <c r="M12134" s="9">
        <v>6.6</v>
      </c>
      <c r="N12134" s="9"/>
      <c r="O12134" s="21"/>
      <c r="Q12134" s="29"/>
      <c r="U12134" s="17"/>
      <c r="V12134" s="2">
        <v>500</v>
      </c>
      <c r="Y12134" t="str">
        <f t="shared" ref="Y12134:Y12197" si="747">IF(COUNTIF(F12134,"*fdc*"),1,"")</f>
        <v/>
      </c>
      <c r="AA12134" t="str">
        <f t="shared" ref="AA12134:AA12197" si="748">IF(COUNTIF(F12134,"*s/s*"),1,"")</f>
        <v/>
      </c>
      <c r="AC12134" s="7"/>
      <c r="AD12134" t="s">
        <v>6863</v>
      </c>
      <c r="AE12134">
        <f t="shared" si="746"/>
        <v>0</v>
      </c>
      <c r="AG12134" s="2"/>
      <c r="AH12134" t="s">
        <v>3142</v>
      </c>
      <c r="AI12134" s="7" t="s">
        <v>4922</v>
      </c>
    </row>
    <row r="12135" spans="1:35" ht="11" customHeight="1" outlineLevel="1" x14ac:dyDescent="0.25">
      <c r="A12135" t="s">
        <v>262</v>
      </c>
      <c r="C12135" s="2" t="s">
        <v>12455</v>
      </c>
      <c r="D12135" s="2" t="s">
        <v>15810</v>
      </c>
      <c r="E12135" s="7">
        <v>1999</v>
      </c>
      <c r="F12135" s="5" t="s">
        <v>15811</v>
      </c>
      <c r="H12135" s="5" t="s">
        <v>5398</v>
      </c>
      <c r="I12135" s="6" t="s">
        <v>6863</v>
      </c>
      <c r="J12135" s="6" t="s">
        <v>15812</v>
      </c>
      <c r="K12135" s="17">
        <v>3</v>
      </c>
      <c r="L12135" s="17" t="s">
        <v>7730</v>
      </c>
      <c r="M12135" s="9">
        <v>6</v>
      </c>
      <c r="N12135" s="9"/>
      <c r="O12135" s="21"/>
      <c r="Q12135" s="29"/>
      <c r="U12135" s="17"/>
      <c r="V12135" s="2">
        <v>500</v>
      </c>
      <c r="Y12135" t="str">
        <f t="shared" si="747"/>
        <v/>
      </c>
      <c r="AA12135">
        <f t="shared" si="748"/>
        <v>1</v>
      </c>
      <c r="AC12135" s="7"/>
      <c r="AD12135" t="s">
        <v>6863</v>
      </c>
      <c r="AE12135">
        <f t="shared" si="746"/>
        <v>0</v>
      </c>
      <c r="AG12135" s="2"/>
      <c r="AI12135" s="7"/>
    </row>
    <row r="12136" spans="1:35" ht="11" customHeight="1" outlineLevel="1" x14ac:dyDescent="0.25">
      <c r="A12136" t="s">
        <v>262</v>
      </c>
      <c r="C12136" s="2" t="s">
        <v>12455</v>
      </c>
      <c r="D12136" s="2">
        <v>538</v>
      </c>
      <c r="E12136" s="7">
        <v>1999</v>
      </c>
      <c r="F12136" s="5" t="s">
        <v>2974</v>
      </c>
      <c r="H12136" s="5" t="s">
        <v>5398</v>
      </c>
      <c r="I12136" s="6" t="s">
        <v>6284</v>
      </c>
      <c r="J12136" s="6" t="s">
        <v>15813</v>
      </c>
      <c r="K12136" s="17">
        <v>5</v>
      </c>
      <c r="L12136" s="17" t="s">
        <v>7730</v>
      </c>
      <c r="M12136" s="9">
        <v>2.1</v>
      </c>
      <c r="N12136" s="9"/>
      <c r="O12136" s="21"/>
      <c r="Q12136" s="29"/>
      <c r="U12136" s="17"/>
      <c r="V12136" s="2">
        <v>501</v>
      </c>
      <c r="Y12136" t="str">
        <f t="shared" si="747"/>
        <v/>
      </c>
      <c r="AA12136" t="str">
        <f t="shared" si="748"/>
        <v/>
      </c>
      <c r="AC12136" s="7"/>
      <c r="AD12136" t="s">
        <v>6284</v>
      </c>
      <c r="AE12136">
        <f t="shared" ref="AE12136:AE12167" si="749">COUNTIF(I12136,"*Fuji*")</f>
        <v>0</v>
      </c>
      <c r="AG12136" s="2"/>
      <c r="AH12136" t="s">
        <v>3142</v>
      </c>
      <c r="AI12136" s="7" t="s">
        <v>4610</v>
      </c>
    </row>
    <row r="12137" spans="1:35" ht="11" customHeight="1" outlineLevel="1" x14ac:dyDescent="0.25">
      <c r="A12137" t="s">
        <v>262</v>
      </c>
      <c r="C12137" s="2" t="s">
        <v>12455</v>
      </c>
      <c r="D12137" s="2">
        <v>539</v>
      </c>
      <c r="E12137" s="7">
        <v>1999</v>
      </c>
      <c r="F12137" s="5" t="s">
        <v>5296</v>
      </c>
      <c r="H12137" s="5" t="s">
        <v>5398</v>
      </c>
      <c r="I12137" s="6" t="s">
        <v>20628</v>
      </c>
      <c r="J12137" s="6" t="s">
        <v>15813</v>
      </c>
      <c r="K12137" s="17">
        <v>5</v>
      </c>
      <c r="L12137" s="17" t="s">
        <v>7730</v>
      </c>
      <c r="M12137" s="9">
        <v>2.1</v>
      </c>
      <c r="N12137" s="9"/>
      <c r="O12137" s="21"/>
      <c r="Q12137" s="29"/>
      <c r="U12137" s="17"/>
      <c r="V12137" s="2">
        <v>504</v>
      </c>
      <c r="Y12137" t="str">
        <f t="shared" si="747"/>
        <v/>
      </c>
      <c r="AA12137" t="str">
        <f t="shared" si="748"/>
        <v/>
      </c>
      <c r="AC12137" s="7"/>
      <c r="AD12137" t="s">
        <v>20628</v>
      </c>
      <c r="AE12137">
        <f t="shared" si="749"/>
        <v>0</v>
      </c>
      <c r="AG12137" s="2"/>
      <c r="AH12137" t="s">
        <v>3142</v>
      </c>
      <c r="AI12137" s="7" t="s">
        <v>4922</v>
      </c>
    </row>
    <row r="12138" spans="1:35" ht="11" customHeight="1" outlineLevel="1" x14ac:dyDescent="0.25">
      <c r="A12138" t="s">
        <v>262</v>
      </c>
      <c r="C12138" s="2" t="s">
        <v>12455</v>
      </c>
      <c r="D12138" s="2">
        <v>540</v>
      </c>
      <c r="E12138" s="7">
        <v>1999</v>
      </c>
      <c r="F12138" s="8" t="s">
        <v>1677</v>
      </c>
      <c r="H12138" s="5" t="s">
        <v>5398</v>
      </c>
      <c r="I12138" s="6" t="s">
        <v>5061</v>
      </c>
      <c r="J12138" s="6" t="s">
        <v>15813</v>
      </c>
      <c r="K12138" s="17">
        <v>5</v>
      </c>
      <c r="L12138" s="17" t="s">
        <v>7730</v>
      </c>
      <c r="M12138" s="9">
        <v>2.1</v>
      </c>
      <c r="N12138" s="9"/>
      <c r="O12138" s="21"/>
      <c r="Q12138" s="29"/>
      <c r="U12138" s="17"/>
      <c r="V12138" s="2">
        <v>504</v>
      </c>
      <c r="Y12138" t="str">
        <f t="shared" si="747"/>
        <v/>
      </c>
      <c r="AA12138" t="str">
        <f t="shared" si="748"/>
        <v/>
      </c>
      <c r="AC12138" s="7"/>
      <c r="AD12138" t="s">
        <v>5061</v>
      </c>
      <c r="AE12138">
        <f t="shared" si="749"/>
        <v>0</v>
      </c>
      <c r="AG12138" s="2"/>
      <c r="AH12138" t="s">
        <v>3142</v>
      </c>
      <c r="AI12138" s="7" t="s">
        <v>4922</v>
      </c>
    </row>
    <row r="12139" spans="1:35" ht="11" customHeight="1" outlineLevel="1" x14ac:dyDescent="0.25">
      <c r="A12139" t="s">
        <v>262</v>
      </c>
      <c r="C12139" s="2" t="s">
        <v>12455</v>
      </c>
      <c r="D12139" s="2">
        <v>541</v>
      </c>
      <c r="E12139" s="7">
        <v>1999</v>
      </c>
      <c r="F12139" s="5" t="s">
        <v>69</v>
      </c>
      <c r="H12139" s="5" t="s">
        <v>5398</v>
      </c>
      <c r="I12139" s="6" t="s">
        <v>6100</v>
      </c>
      <c r="J12139" s="6" t="s">
        <v>15813</v>
      </c>
      <c r="K12139" s="17">
        <v>5</v>
      </c>
      <c r="L12139" s="17" t="s">
        <v>7730</v>
      </c>
      <c r="M12139" s="9">
        <v>2.1</v>
      </c>
      <c r="N12139" s="9"/>
      <c r="O12139" s="21"/>
      <c r="Q12139" s="29"/>
      <c r="U12139" s="17"/>
      <c r="V12139" s="2">
        <v>504</v>
      </c>
      <c r="Y12139" t="str">
        <f t="shared" si="747"/>
        <v/>
      </c>
      <c r="AA12139" t="str">
        <f t="shared" si="748"/>
        <v/>
      </c>
      <c r="AC12139" s="7"/>
      <c r="AD12139" t="s">
        <v>6100</v>
      </c>
      <c r="AE12139">
        <f t="shared" si="749"/>
        <v>0</v>
      </c>
      <c r="AG12139" s="2"/>
      <c r="AH12139" t="s">
        <v>3142</v>
      </c>
      <c r="AI12139" s="7" t="s">
        <v>4922</v>
      </c>
    </row>
    <row r="12140" spans="1:35" ht="11" customHeight="1" outlineLevel="1" x14ac:dyDescent="0.25">
      <c r="A12140" t="s">
        <v>262</v>
      </c>
      <c r="C12140" s="2" t="s">
        <v>12455</v>
      </c>
      <c r="D12140" s="2">
        <v>544</v>
      </c>
      <c r="E12140" s="7">
        <v>1999</v>
      </c>
      <c r="F12140" s="5" t="s">
        <v>20626</v>
      </c>
      <c r="H12140" s="5" t="s">
        <v>5398</v>
      </c>
      <c r="I12140" s="6" t="s">
        <v>15815</v>
      </c>
      <c r="J12140" s="6" t="s">
        <v>15816</v>
      </c>
      <c r="K12140" s="17">
        <v>5</v>
      </c>
      <c r="L12140" s="17" t="s">
        <v>7730</v>
      </c>
      <c r="M12140" s="9">
        <v>2.1</v>
      </c>
      <c r="N12140" s="9"/>
      <c r="O12140" s="21"/>
      <c r="Q12140" s="29"/>
      <c r="U12140" s="17"/>
      <c r="V12140" s="2"/>
      <c r="Y12140" t="str">
        <f t="shared" si="747"/>
        <v/>
      </c>
      <c r="AA12140">
        <f t="shared" si="748"/>
        <v>1</v>
      </c>
      <c r="AC12140" s="7"/>
      <c r="AD12140" t="s">
        <v>15815</v>
      </c>
      <c r="AE12140">
        <f t="shared" si="749"/>
        <v>0</v>
      </c>
      <c r="AG12140" s="2"/>
      <c r="AI12140" s="7"/>
    </row>
    <row r="12141" spans="1:35" ht="11" customHeight="1" outlineLevel="1" x14ac:dyDescent="0.25">
      <c r="A12141" t="s">
        <v>262</v>
      </c>
      <c r="C12141" s="2" t="s">
        <v>12455</v>
      </c>
      <c r="D12141" s="2">
        <v>545</v>
      </c>
      <c r="E12141" s="7">
        <v>1999</v>
      </c>
      <c r="F12141" s="5" t="s">
        <v>15443</v>
      </c>
      <c r="H12141" s="5" t="s">
        <v>5398</v>
      </c>
      <c r="I12141" s="6" t="s">
        <v>15815</v>
      </c>
      <c r="J12141" s="6" t="s">
        <v>15816</v>
      </c>
      <c r="K12141" s="17">
        <v>5</v>
      </c>
      <c r="L12141" s="17" t="s">
        <v>7730</v>
      </c>
      <c r="M12141" s="9">
        <v>6.9</v>
      </c>
      <c r="N12141" s="9"/>
      <c r="O12141" s="21"/>
      <c r="Q12141" s="29"/>
      <c r="U12141" s="17"/>
      <c r="V12141" s="2"/>
      <c r="Y12141" t="str">
        <f t="shared" si="747"/>
        <v/>
      </c>
      <c r="AA12141">
        <f t="shared" si="748"/>
        <v>1</v>
      </c>
      <c r="AC12141" s="7"/>
      <c r="AD12141" t="s">
        <v>15815</v>
      </c>
      <c r="AE12141">
        <f t="shared" si="749"/>
        <v>0</v>
      </c>
      <c r="AG12141" s="2"/>
      <c r="AI12141" s="7"/>
    </row>
    <row r="12142" spans="1:35" ht="11" customHeight="1" outlineLevel="1" x14ac:dyDescent="0.25">
      <c r="A12142" t="s">
        <v>262</v>
      </c>
      <c r="C12142" s="2" t="s">
        <v>12455</v>
      </c>
      <c r="D12142" s="2">
        <v>546</v>
      </c>
      <c r="E12142" s="7">
        <v>1999</v>
      </c>
      <c r="F12142" s="5" t="s">
        <v>20627</v>
      </c>
      <c r="H12142" s="5" t="s">
        <v>5398</v>
      </c>
      <c r="I12142" s="6" t="s">
        <v>15815</v>
      </c>
      <c r="J12142" s="6" t="s">
        <v>15816</v>
      </c>
      <c r="K12142" s="17">
        <v>5</v>
      </c>
      <c r="L12142" s="17" t="s">
        <v>7730</v>
      </c>
      <c r="M12142" s="9">
        <v>2.1</v>
      </c>
      <c r="N12142" s="9"/>
      <c r="O12142" s="21"/>
      <c r="Q12142" s="29"/>
      <c r="U12142" s="17"/>
      <c r="V12142" s="2"/>
      <c r="Y12142" t="str">
        <f t="shared" si="747"/>
        <v/>
      </c>
      <c r="AA12142">
        <f t="shared" si="748"/>
        <v>1</v>
      </c>
      <c r="AC12142" s="7"/>
      <c r="AD12142" t="s">
        <v>15815</v>
      </c>
      <c r="AE12142">
        <f t="shared" si="749"/>
        <v>0</v>
      </c>
      <c r="AG12142" s="2"/>
      <c r="AI12142" s="7"/>
    </row>
    <row r="12143" spans="1:35" ht="11" customHeight="1" outlineLevel="1" x14ac:dyDescent="0.25">
      <c r="A12143" t="s">
        <v>262</v>
      </c>
      <c r="C12143" s="2" t="s">
        <v>12455</v>
      </c>
      <c r="D12143" s="2">
        <v>547</v>
      </c>
      <c r="E12143" s="7">
        <v>1999</v>
      </c>
      <c r="F12143" s="5" t="s">
        <v>15830</v>
      </c>
      <c r="H12143" s="5" t="s">
        <v>5398</v>
      </c>
      <c r="I12143" s="6" t="s">
        <v>15815</v>
      </c>
      <c r="J12143" s="6" t="s">
        <v>15816</v>
      </c>
      <c r="K12143" s="17">
        <v>5</v>
      </c>
      <c r="L12143" s="17" t="s">
        <v>7730</v>
      </c>
      <c r="M12143" s="9">
        <v>2.1</v>
      </c>
      <c r="N12143" s="9"/>
      <c r="O12143" s="21"/>
      <c r="Q12143" s="29"/>
      <c r="U12143" s="17"/>
      <c r="V12143" s="2"/>
      <c r="Y12143" t="str">
        <f t="shared" si="747"/>
        <v/>
      </c>
      <c r="AA12143">
        <f t="shared" si="748"/>
        <v>1</v>
      </c>
      <c r="AC12143" s="7"/>
      <c r="AD12143" t="s">
        <v>15815</v>
      </c>
      <c r="AE12143">
        <f t="shared" si="749"/>
        <v>0</v>
      </c>
      <c r="AG12143" s="2"/>
      <c r="AI12143" s="7"/>
    </row>
    <row r="12144" spans="1:35" ht="11" customHeight="1" outlineLevel="1" x14ac:dyDescent="0.25">
      <c r="A12144" t="s">
        <v>262</v>
      </c>
      <c r="C12144" s="2" t="s">
        <v>12455</v>
      </c>
      <c r="D12144" s="2" t="s">
        <v>235</v>
      </c>
      <c r="E12144" s="7">
        <v>1999</v>
      </c>
      <c r="F12144" s="5" t="s">
        <v>15443</v>
      </c>
      <c r="H12144" s="5" t="s">
        <v>5398</v>
      </c>
      <c r="I12144" s="6" t="s">
        <v>15815</v>
      </c>
      <c r="J12144" s="6" t="s">
        <v>15816</v>
      </c>
      <c r="K12144" s="17">
        <v>5</v>
      </c>
      <c r="L12144" s="17" t="s">
        <v>7732</v>
      </c>
      <c r="M12144" s="9"/>
      <c r="N12144" s="9"/>
      <c r="O12144" s="21"/>
      <c r="Q12144" s="29"/>
      <c r="U12144" s="17"/>
      <c r="V12144" s="2"/>
      <c r="Y12144" t="str">
        <f t="shared" si="747"/>
        <v/>
      </c>
      <c r="AA12144">
        <f t="shared" si="748"/>
        <v>1</v>
      </c>
      <c r="AC12144" s="7"/>
      <c r="AD12144" t="s">
        <v>15815</v>
      </c>
      <c r="AE12144">
        <f t="shared" si="749"/>
        <v>0</v>
      </c>
      <c r="AG12144" s="2"/>
      <c r="AI12144" s="7"/>
    </row>
    <row r="12145" spans="1:35" ht="11" customHeight="1" outlineLevel="1" x14ac:dyDescent="0.25">
      <c r="A12145" t="s">
        <v>262</v>
      </c>
      <c r="C12145" s="2" t="s">
        <v>12455</v>
      </c>
      <c r="D12145" s="2">
        <v>565</v>
      </c>
      <c r="E12145" s="7">
        <v>2000</v>
      </c>
      <c r="F12145" s="5" t="s">
        <v>5296</v>
      </c>
      <c r="H12145" s="5" t="s">
        <v>5398</v>
      </c>
      <c r="I12145" s="6" t="s">
        <v>11705</v>
      </c>
      <c r="J12145" s="6" t="s">
        <v>15817</v>
      </c>
      <c r="K12145" s="17">
        <v>5</v>
      </c>
      <c r="L12145" s="17" t="s">
        <v>7730</v>
      </c>
      <c r="M12145" s="9">
        <v>3.3</v>
      </c>
      <c r="N12145" s="9"/>
      <c r="O12145" s="21"/>
      <c r="Q12145" s="29"/>
      <c r="U12145" s="17"/>
      <c r="V12145" s="2"/>
      <c r="Y12145" t="str">
        <f t="shared" si="747"/>
        <v/>
      </c>
      <c r="AA12145" t="str">
        <f t="shared" si="748"/>
        <v/>
      </c>
      <c r="AC12145" s="7"/>
      <c r="AD12145" t="s">
        <v>11705</v>
      </c>
      <c r="AE12145">
        <f t="shared" si="749"/>
        <v>0</v>
      </c>
      <c r="AG12145" s="2"/>
      <c r="AI12145" s="7"/>
    </row>
    <row r="12146" spans="1:35" ht="11" customHeight="1" outlineLevel="1" x14ac:dyDescent="0.25">
      <c r="A12146" t="s">
        <v>262</v>
      </c>
      <c r="C12146" s="2" t="s">
        <v>12455</v>
      </c>
      <c r="D12146" s="2">
        <v>566</v>
      </c>
      <c r="E12146" s="7">
        <v>2000</v>
      </c>
      <c r="F12146" s="5" t="s">
        <v>1677</v>
      </c>
      <c r="H12146" s="5" t="s">
        <v>5398</v>
      </c>
      <c r="I12146" s="6" t="s">
        <v>11705</v>
      </c>
      <c r="J12146" s="6" t="s">
        <v>15817</v>
      </c>
      <c r="K12146" s="17">
        <v>5</v>
      </c>
      <c r="L12146" s="17" t="s">
        <v>7730</v>
      </c>
      <c r="M12146" s="9">
        <v>3.3</v>
      </c>
      <c r="N12146" s="9"/>
      <c r="O12146" s="21"/>
      <c r="Q12146" s="29"/>
      <c r="U12146" s="17"/>
      <c r="V12146" s="2"/>
      <c r="Y12146" t="str">
        <f t="shared" si="747"/>
        <v/>
      </c>
      <c r="AA12146" t="str">
        <f t="shared" si="748"/>
        <v/>
      </c>
      <c r="AC12146" s="7"/>
      <c r="AD12146" t="s">
        <v>11705</v>
      </c>
      <c r="AE12146">
        <f t="shared" si="749"/>
        <v>0</v>
      </c>
      <c r="AG12146" s="2"/>
      <c r="AI12146" s="7"/>
    </row>
    <row r="12147" spans="1:35" ht="11" customHeight="1" outlineLevel="1" x14ac:dyDescent="0.25">
      <c r="A12147" t="s">
        <v>262</v>
      </c>
      <c r="C12147" s="2" t="s">
        <v>12455</v>
      </c>
      <c r="D12147" s="2" t="s">
        <v>15818</v>
      </c>
      <c r="E12147" s="7">
        <v>2000</v>
      </c>
      <c r="F12147" s="5" t="s">
        <v>15819</v>
      </c>
      <c r="H12147" s="5" t="s">
        <v>5398</v>
      </c>
      <c r="I12147" s="6" t="s">
        <v>15820</v>
      </c>
      <c r="J12147" s="6" t="s">
        <v>15821</v>
      </c>
      <c r="K12147" s="17">
        <v>6</v>
      </c>
      <c r="L12147" s="17" t="s">
        <v>7730</v>
      </c>
      <c r="M12147" s="9">
        <v>6.8</v>
      </c>
      <c r="N12147" s="9"/>
      <c r="O12147" s="21"/>
      <c r="Q12147" s="29"/>
      <c r="U12147" s="17"/>
      <c r="V12147" s="2"/>
      <c r="Y12147" t="str">
        <f t="shared" si="747"/>
        <v/>
      </c>
      <c r="AA12147">
        <f t="shared" si="748"/>
        <v>1</v>
      </c>
      <c r="AC12147" s="7"/>
      <c r="AD12147" t="s">
        <v>15820</v>
      </c>
      <c r="AE12147">
        <f t="shared" si="749"/>
        <v>0</v>
      </c>
      <c r="AG12147" s="2"/>
      <c r="AI12147" s="7"/>
    </row>
    <row r="12148" spans="1:35" ht="11" customHeight="1" outlineLevel="1" x14ac:dyDescent="0.25">
      <c r="A12148" t="s">
        <v>262</v>
      </c>
      <c r="C12148" s="2" t="s">
        <v>12455</v>
      </c>
      <c r="D12148" s="2">
        <v>627</v>
      </c>
      <c r="E12148" s="7">
        <v>2003</v>
      </c>
      <c r="F12148" s="5" t="s">
        <v>13090</v>
      </c>
      <c r="H12148" s="5" t="s">
        <v>5398</v>
      </c>
      <c r="I12148" s="6" t="s">
        <v>15822</v>
      </c>
      <c r="J12148" s="6" t="s">
        <v>15823</v>
      </c>
      <c r="K12148" s="17">
        <v>5</v>
      </c>
      <c r="L12148" s="17" t="s">
        <v>7730</v>
      </c>
      <c r="M12148" s="9">
        <v>9.1999999999999993</v>
      </c>
      <c r="N12148" s="9"/>
      <c r="O12148" s="21"/>
      <c r="Q12148" s="29"/>
      <c r="U12148" s="17"/>
      <c r="V12148" s="2"/>
      <c r="Y12148" t="str">
        <f t="shared" si="747"/>
        <v/>
      </c>
      <c r="AA12148">
        <f t="shared" si="748"/>
        <v>1</v>
      </c>
      <c r="AC12148" s="7"/>
      <c r="AD12148" t="s">
        <v>15822</v>
      </c>
      <c r="AE12148">
        <f t="shared" si="749"/>
        <v>0</v>
      </c>
      <c r="AG12148" s="2"/>
      <c r="AI12148" s="7"/>
    </row>
    <row r="12149" spans="1:35" ht="11" customHeight="1" outlineLevel="1" x14ac:dyDescent="0.25">
      <c r="A12149" t="s">
        <v>262</v>
      </c>
      <c r="C12149" s="2" t="s">
        <v>12455</v>
      </c>
      <c r="D12149" s="2" t="s">
        <v>15824</v>
      </c>
      <c r="E12149" s="7">
        <v>2003</v>
      </c>
      <c r="F12149" s="5" t="s">
        <v>3480</v>
      </c>
      <c r="H12149" s="5" t="s">
        <v>5398</v>
      </c>
      <c r="I12149" s="6" t="s">
        <v>15825</v>
      </c>
      <c r="J12149" s="6" t="s">
        <v>15826</v>
      </c>
      <c r="K12149" s="17">
        <v>6</v>
      </c>
      <c r="L12149" s="17" t="s">
        <v>7730</v>
      </c>
      <c r="M12149" s="9">
        <v>7.4</v>
      </c>
      <c r="N12149" s="9"/>
      <c r="O12149" s="21"/>
      <c r="Q12149" s="29"/>
      <c r="U12149" s="17"/>
      <c r="V12149" s="2"/>
      <c r="Y12149" t="str">
        <f t="shared" si="747"/>
        <v/>
      </c>
      <c r="AA12149" t="str">
        <f t="shared" si="748"/>
        <v/>
      </c>
      <c r="AC12149" s="7"/>
      <c r="AD12149" t="s">
        <v>15825</v>
      </c>
      <c r="AE12149">
        <f t="shared" si="749"/>
        <v>0</v>
      </c>
      <c r="AG12149" s="2"/>
      <c r="AI12149" s="7"/>
    </row>
    <row r="12150" spans="1:35" ht="11" customHeight="1" outlineLevel="1" x14ac:dyDescent="0.25">
      <c r="A12150" t="s">
        <v>262</v>
      </c>
      <c r="C12150" s="2" t="s">
        <v>12455</v>
      </c>
      <c r="D12150" s="2">
        <v>655</v>
      </c>
      <c r="E12150" s="7">
        <v>2004</v>
      </c>
      <c r="F12150" s="5" t="s">
        <v>3421</v>
      </c>
      <c r="H12150" s="5" t="s">
        <v>5398</v>
      </c>
      <c r="I12150" s="6" t="s">
        <v>6285</v>
      </c>
      <c r="J12150" s="6" t="s">
        <v>15827</v>
      </c>
      <c r="K12150" s="17">
        <v>5</v>
      </c>
      <c r="L12150" s="17" t="s">
        <v>7730</v>
      </c>
      <c r="M12150" s="9">
        <v>1.75</v>
      </c>
      <c r="N12150" s="9"/>
      <c r="O12150" s="21"/>
      <c r="Q12150" s="29"/>
      <c r="U12150" s="17"/>
      <c r="V12150" s="2">
        <v>595</v>
      </c>
      <c r="Y12150" t="str">
        <f t="shared" si="747"/>
        <v/>
      </c>
      <c r="AA12150" t="str">
        <f t="shared" si="748"/>
        <v/>
      </c>
      <c r="AC12150" s="7"/>
      <c r="AD12150" t="s">
        <v>6285</v>
      </c>
      <c r="AE12150">
        <f t="shared" si="749"/>
        <v>0</v>
      </c>
      <c r="AG12150" s="2"/>
      <c r="AH12150" t="s">
        <v>3142</v>
      </c>
      <c r="AI12150" s="7" t="s">
        <v>4922</v>
      </c>
    </row>
    <row r="12151" spans="1:35" ht="11" customHeight="1" outlineLevel="1" x14ac:dyDescent="0.25">
      <c r="A12151" t="s">
        <v>262</v>
      </c>
      <c r="C12151" s="2" t="s">
        <v>12455</v>
      </c>
      <c r="D12151" s="2">
        <v>656</v>
      </c>
      <c r="E12151" s="7">
        <v>2004</v>
      </c>
      <c r="F12151" s="5" t="s">
        <v>6311</v>
      </c>
      <c r="H12151" s="5" t="s">
        <v>5398</v>
      </c>
      <c r="I12151" s="6" t="s">
        <v>6286</v>
      </c>
      <c r="J12151" s="6" t="s">
        <v>15827</v>
      </c>
      <c r="K12151" s="17">
        <v>5</v>
      </c>
      <c r="L12151" s="17" t="s">
        <v>7730</v>
      </c>
      <c r="M12151" s="9">
        <v>1.75</v>
      </c>
      <c r="N12151" s="9"/>
      <c r="O12151" s="21"/>
      <c r="Q12151" s="29"/>
      <c r="U12151" s="17"/>
      <c r="V12151" s="2">
        <v>596</v>
      </c>
      <c r="Y12151" t="str">
        <f t="shared" si="747"/>
        <v/>
      </c>
      <c r="AA12151" t="str">
        <f t="shared" si="748"/>
        <v/>
      </c>
      <c r="AC12151" s="7"/>
      <c r="AD12151" t="s">
        <v>6286</v>
      </c>
      <c r="AE12151">
        <f t="shared" si="749"/>
        <v>0</v>
      </c>
      <c r="AG12151" s="2"/>
      <c r="AH12151" t="s">
        <v>3142</v>
      </c>
      <c r="AI12151" s="7" t="s">
        <v>4922</v>
      </c>
    </row>
    <row r="12152" spans="1:35" ht="11" customHeight="1" outlineLevel="1" x14ac:dyDescent="0.25">
      <c r="A12152" t="s">
        <v>262</v>
      </c>
      <c r="C12152" s="2" t="s">
        <v>12455</v>
      </c>
      <c r="D12152" s="2">
        <v>657</v>
      </c>
      <c r="E12152" s="7">
        <v>2004</v>
      </c>
      <c r="F12152" s="5" t="s">
        <v>66</v>
      </c>
      <c r="H12152" s="5" t="s">
        <v>5398</v>
      </c>
      <c r="I12152" s="6" t="s">
        <v>6287</v>
      </c>
      <c r="J12152" s="6" t="s">
        <v>15827</v>
      </c>
      <c r="K12152" s="17">
        <v>5</v>
      </c>
      <c r="L12152" s="17" t="s">
        <v>7730</v>
      </c>
      <c r="M12152" s="9">
        <v>1.75</v>
      </c>
      <c r="N12152" s="9"/>
      <c r="O12152" s="21"/>
      <c r="Q12152" s="29"/>
      <c r="U12152" s="17"/>
      <c r="V12152" s="2">
        <v>597</v>
      </c>
      <c r="Y12152" t="str">
        <f t="shared" si="747"/>
        <v/>
      </c>
      <c r="AA12152" t="str">
        <f t="shared" si="748"/>
        <v/>
      </c>
      <c r="AC12152" s="7"/>
      <c r="AD12152" t="s">
        <v>6287</v>
      </c>
      <c r="AE12152">
        <f t="shared" si="749"/>
        <v>0</v>
      </c>
      <c r="AG12152" s="2"/>
      <c r="AH12152" t="s">
        <v>3142</v>
      </c>
      <c r="AI12152" s="7" t="s">
        <v>4922</v>
      </c>
    </row>
    <row r="12153" spans="1:35" ht="11" customHeight="1" outlineLevel="1" x14ac:dyDescent="0.25">
      <c r="A12153" t="s">
        <v>262</v>
      </c>
      <c r="C12153" s="2" t="s">
        <v>12455</v>
      </c>
      <c r="D12153" s="2">
        <v>658</v>
      </c>
      <c r="E12153" s="7">
        <v>2004</v>
      </c>
      <c r="F12153" s="5" t="s">
        <v>539</v>
      </c>
      <c r="H12153" s="5" t="s">
        <v>5398</v>
      </c>
      <c r="I12153" s="6" t="s">
        <v>4918</v>
      </c>
      <c r="J12153" s="6" t="s">
        <v>15827</v>
      </c>
      <c r="K12153" s="17">
        <v>5</v>
      </c>
      <c r="L12153" s="17" t="s">
        <v>7730</v>
      </c>
      <c r="M12153" s="9">
        <v>1.75</v>
      </c>
      <c r="N12153" s="9"/>
      <c r="O12153" s="21"/>
      <c r="Q12153" s="29"/>
      <c r="U12153" s="17"/>
      <c r="V12153" s="2">
        <v>598</v>
      </c>
      <c r="Y12153" t="str">
        <f t="shared" si="747"/>
        <v/>
      </c>
      <c r="AA12153" t="str">
        <f t="shared" si="748"/>
        <v/>
      </c>
      <c r="AC12153" s="7"/>
      <c r="AD12153" t="s">
        <v>4918</v>
      </c>
      <c r="AE12153">
        <f t="shared" si="749"/>
        <v>0</v>
      </c>
      <c r="AG12153" s="2"/>
      <c r="AH12153" t="s">
        <v>3142</v>
      </c>
      <c r="AI12153" s="7" t="s">
        <v>4922</v>
      </c>
    </row>
    <row r="12154" spans="1:35" ht="11" customHeight="1" outlineLevel="1" x14ac:dyDescent="0.25">
      <c r="A12154" t="s">
        <v>262</v>
      </c>
      <c r="C12154" s="2" t="s">
        <v>12455</v>
      </c>
      <c r="D12154" s="2">
        <v>662</v>
      </c>
      <c r="E12154" s="7">
        <v>2004</v>
      </c>
      <c r="F12154" s="8" t="s">
        <v>6311</v>
      </c>
      <c r="H12154" s="5" t="s">
        <v>5398</v>
      </c>
      <c r="I12154" s="6" t="s">
        <v>13015</v>
      </c>
      <c r="J12154" s="6" t="s">
        <v>15828</v>
      </c>
      <c r="K12154" s="17">
        <v>5</v>
      </c>
      <c r="L12154" s="17" t="s">
        <v>7732</v>
      </c>
      <c r="M12154" s="9"/>
      <c r="N12154" s="9"/>
      <c r="O12154" s="21"/>
      <c r="Q12154" s="29"/>
      <c r="U12154" s="17"/>
      <c r="V12154" s="2"/>
      <c r="Y12154" t="str">
        <f t="shared" si="747"/>
        <v/>
      </c>
      <c r="AA12154" t="str">
        <f t="shared" si="748"/>
        <v/>
      </c>
      <c r="AC12154" s="7"/>
      <c r="AD12154" t="s">
        <v>13015</v>
      </c>
      <c r="AE12154">
        <f t="shared" si="749"/>
        <v>0</v>
      </c>
      <c r="AG12154" s="2"/>
      <c r="AI12154" s="7"/>
    </row>
    <row r="12155" spans="1:35" ht="11" customHeight="1" outlineLevel="1" x14ac:dyDescent="0.25">
      <c r="A12155" t="s">
        <v>262</v>
      </c>
      <c r="C12155" s="2" t="s">
        <v>12455</v>
      </c>
      <c r="D12155" s="2">
        <v>663</v>
      </c>
      <c r="E12155" s="7">
        <v>2004</v>
      </c>
      <c r="F12155" s="5" t="s">
        <v>15722</v>
      </c>
      <c r="H12155" s="5" t="s">
        <v>5398</v>
      </c>
      <c r="I12155" s="6" t="s">
        <v>13015</v>
      </c>
      <c r="J12155" s="6" t="s">
        <v>15828</v>
      </c>
      <c r="K12155" s="17">
        <v>5</v>
      </c>
      <c r="L12155" s="17" t="s">
        <v>7732</v>
      </c>
      <c r="M12155" s="9"/>
      <c r="N12155" s="9"/>
      <c r="O12155" s="21"/>
      <c r="Q12155" s="29"/>
      <c r="U12155" s="17"/>
      <c r="V12155" s="2"/>
      <c r="Y12155" t="str">
        <f t="shared" si="747"/>
        <v/>
      </c>
      <c r="AA12155">
        <f t="shared" si="748"/>
        <v>1</v>
      </c>
      <c r="AC12155" s="7"/>
      <c r="AD12155" t="s">
        <v>13015</v>
      </c>
      <c r="AE12155">
        <f t="shared" si="749"/>
        <v>0</v>
      </c>
      <c r="AG12155" s="2"/>
      <c r="AI12155" s="7"/>
    </row>
    <row r="12156" spans="1:35" ht="11" customHeight="1" outlineLevel="1" x14ac:dyDescent="0.25">
      <c r="A12156" t="s">
        <v>262</v>
      </c>
      <c r="C12156" s="2" t="s">
        <v>12455</v>
      </c>
      <c r="D12156" s="2">
        <v>683</v>
      </c>
      <c r="E12156" s="7">
        <v>2005</v>
      </c>
      <c r="F12156" s="5" t="s">
        <v>4647</v>
      </c>
      <c r="H12156" s="5" t="s">
        <v>5398</v>
      </c>
      <c r="I12156" s="6" t="s">
        <v>2479</v>
      </c>
      <c r="J12156" s="6" t="s">
        <v>15829</v>
      </c>
      <c r="K12156" s="17">
        <v>5</v>
      </c>
      <c r="L12156" s="17" t="s">
        <v>7732</v>
      </c>
      <c r="M12156" s="9"/>
      <c r="N12156" s="9"/>
      <c r="O12156" s="21"/>
      <c r="Q12156" s="29"/>
      <c r="U12156" s="17"/>
      <c r="V12156" s="2">
        <v>620</v>
      </c>
      <c r="Y12156" t="str">
        <f t="shared" si="747"/>
        <v/>
      </c>
      <c r="AA12156" t="str">
        <f t="shared" si="748"/>
        <v/>
      </c>
      <c r="AC12156" s="7"/>
      <c r="AD12156" t="s">
        <v>2479</v>
      </c>
      <c r="AE12156">
        <f t="shared" si="749"/>
        <v>0</v>
      </c>
      <c r="AG12156" s="2"/>
      <c r="AH12156" t="s">
        <v>3142</v>
      </c>
      <c r="AI12156" s="7" t="s">
        <v>4922</v>
      </c>
    </row>
    <row r="12157" spans="1:35" ht="11" customHeight="1" outlineLevel="1" x14ac:dyDescent="0.25">
      <c r="A12157" t="s">
        <v>262</v>
      </c>
      <c r="C12157" s="2" t="s">
        <v>12455</v>
      </c>
      <c r="D12157" s="2">
        <v>684</v>
      </c>
      <c r="E12157" s="7">
        <v>2005</v>
      </c>
      <c r="F12157" s="5" t="s">
        <v>15830</v>
      </c>
      <c r="H12157" s="5" t="s">
        <v>5398</v>
      </c>
      <c r="I12157" s="6" t="s">
        <v>5060</v>
      </c>
      <c r="J12157" s="6" t="s">
        <v>15829</v>
      </c>
      <c r="K12157" s="17">
        <v>6</v>
      </c>
      <c r="L12157" s="17" t="s">
        <v>7732</v>
      </c>
      <c r="M12157" s="9"/>
      <c r="N12157" s="9"/>
      <c r="O12157" s="21"/>
      <c r="Q12157" s="29"/>
      <c r="U12157" s="17"/>
      <c r="V12157" s="2" t="s">
        <v>2478</v>
      </c>
      <c r="Y12157" t="str">
        <f t="shared" si="747"/>
        <v/>
      </c>
      <c r="AA12157">
        <f t="shared" si="748"/>
        <v>1</v>
      </c>
      <c r="AC12157" s="7"/>
      <c r="AD12157" t="s">
        <v>5060</v>
      </c>
      <c r="AE12157">
        <f t="shared" si="749"/>
        <v>0</v>
      </c>
      <c r="AG12157" s="2"/>
      <c r="AH12157" t="s">
        <v>3142</v>
      </c>
      <c r="AI12157" s="7" t="s">
        <v>4922</v>
      </c>
    </row>
    <row r="12158" spans="1:35" ht="11" customHeight="1" outlineLevel="1" x14ac:dyDescent="0.25">
      <c r="A12158" t="s">
        <v>262</v>
      </c>
      <c r="C12158" s="2" t="s">
        <v>12455</v>
      </c>
      <c r="D12158" s="2">
        <v>698</v>
      </c>
      <c r="E12158" s="7">
        <v>2006</v>
      </c>
      <c r="F12158" s="8" t="s">
        <v>66</v>
      </c>
      <c r="H12158" s="5" t="s">
        <v>5398</v>
      </c>
      <c r="I12158" s="6" t="s">
        <v>15831</v>
      </c>
      <c r="J12158" s="6" t="s">
        <v>15832</v>
      </c>
      <c r="K12158" s="17">
        <v>5</v>
      </c>
      <c r="L12158" s="17" t="s">
        <v>7732</v>
      </c>
      <c r="M12158" s="9"/>
      <c r="N12158" s="9"/>
      <c r="O12158" s="21"/>
      <c r="Q12158" s="29"/>
      <c r="U12158" s="17"/>
      <c r="V12158" s="2"/>
      <c r="Y12158" t="str">
        <f t="shared" si="747"/>
        <v/>
      </c>
      <c r="AA12158" t="str">
        <f t="shared" si="748"/>
        <v/>
      </c>
      <c r="AC12158" s="7"/>
      <c r="AD12158" t="s">
        <v>15831</v>
      </c>
      <c r="AE12158">
        <f t="shared" si="749"/>
        <v>0</v>
      </c>
      <c r="AG12158" s="2"/>
      <c r="AI12158" s="7"/>
    </row>
    <row r="12159" spans="1:35" ht="11" customHeight="1" outlineLevel="1" x14ac:dyDescent="0.25">
      <c r="A12159" t="s">
        <v>262</v>
      </c>
      <c r="C12159" s="2" t="s">
        <v>12455</v>
      </c>
      <c r="D12159" s="2" t="s">
        <v>15834</v>
      </c>
      <c r="E12159" s="7">
        <v>2006</v>
      </c>
      <c r="F12159" s="5" t="s">
        <v>3480</v>
      </c>
      <c r="H12159" s="5" t="s">
        <v>5398</v>
      </c>
      <c r="I12159" s="6" t="s">
        <v>15835</v>
      </c>
      <c r="J12159" s="6" t="s">
        <v>15833</v>
      </c>
      <c r="K12159" s="17">
        <v>6</v>
      </c>
      <c r="L12159" s="17" t="s">
        <v>7732</v>
      </c>
      <c r="M12159" s="9"/>
      <c r="N12159" s="9"/>
      <c r="O12159" s="21"/>
      <c r="Q12159" s="29"/>
      <c r="U12159" s="17"/>
      <c r="V12159" s="2"/>
      <c r="Y12159" t="str">
        <f t="shared" si="747"/>
        <v/>
      </c>
      <c r="AA12159" t="str">
        <f t="shared" si="748"/>
        <v/>
      </c>
      <c r="AC12159" s="7"/>
      <c r="AD12159" t="s">
        <v>15835</v>
      </c>
      <c r="AE12159">
        <f t="shared" si="749"/>
        <v>0</v>
      </c>
      <c r="AG12159" s="2"/>
      <c r="AI12159" s="7"/>
    </row>
    <row r="12160" spans="1:35" ht="11" customHeight="1" outlineLevel="1" x14ac:dyDescent="0.25">
      <c r="A12160" t="s">
        <v>262</v>
      </c>
      <c r="C12160" s="2" t="s">
        <v>12455</v>
      </c>
      <c r="D12160" s="2" t="s">
        <v>15836</v>
      </c>
      <c r="E12160" s="7">
        <v>2006</v>
      </c>
      <c r="F12160" s="5" t="s">
        <v>15837</v>
      </c>
      <c r="H12160" s="5" t="s">
        <v>5398</v>
      </c>
      <c r="I12160" s="6" t="s">
        <v>15788</v>
      </c>
      <c r="J12160" s="6" t="s">
        <v>15838</v>
      </c>
      <c r="K12160" s="17">
        <v>5</v>
      </c>
      <c r="L12160" s="17" t="s">
        <v>7732</v>
      </c>
      <c r="M12160" s="9"/>
      <c r="N12160" s="9"/>
      <c r="O12160" s="21"/>
      <c r="Q12160" s="29"/>
      <c r="U12160" s="17"/>
      <c r="V12160" s="2"/>
      <c r="Y12160" t="str">
        <f t="shared" si="747"/>
        <v/>
      </c>
      <c r="AA12160">
        <f t="shared" si="748"/>
        <v>1</v>
      </c>
      <c r="AC12160" s="7"/>
      <c r="AD12160" t="s">
        <v>15788</v>
      </c>
      <c r="AE12160">
        <f t="shared" si="749"/>
        <v>0</v>
      </c>
      <c r="AG12160" s="2"/>
      <c r="AI12160" s="7"/>
    </row>
    <row r="12161" spans="1:35" ht="11" customHeight="1" outlineLevel="1" x14ac:dyDescent="0.25">
      <c r="A12161" t="s">
        <v>262</v>
      </c>
      <c r="C12161" s="2" t="s">
        <v>12455</v>
      </c>
      <c r="D12161" s="2">
        <v>715</v>
      </c>
      <c r="E12161" s="7">
        <v>2006</v>
      </c>
      <c r="F12161" s="8" t="s">
        <v>2842</v>
      </c>
      <c r="H12161" s="5" t="s">
        <v>5398</v>
      </c>
      <c r="I12161" s="6" t="s">
        <v>15840</v>
      </c>
      <c r="J12161" s="6" t="s">
        <v>15839</v>
      </c>
      <c r="K12161" s="17">
        <v>5</v>
      </c>
      <c r="L12161" s="17" t="s">
        <v>7730</v>
      </c>
      <c r="M12161" s="9">
        <v>9.1999999999999993</v>
      </c>
      <c r="N12161" s="9"/>
      <c r="O12161" s="21"/>
      <c r="Q12161" s="29"/>
      <c r="U12161" s="17"/>
      <c r="V12161" s="2"/>
      <c r="Y12161" t="str">
        <f t="shared" si="747"/>
        <v/>
      </c>
      <c r="AA12161" t="str">
        <f t="shared" si="748"/>
        <v/>
      </c>
      <c r="AC12161" s="7"/>
      <c r="AD12161" t="s">
        <v>15840</v>
      </c>
      <c r="AE12161">
        <f t="shared" si="749"/>
        <v>0</v>
      </c>
      <c r="AG12161" s="2"/>
      <c r="AI12161" s="7"/>
    </row>
    <row r="12162" spans="1:35" ht="11" customHeight="1" outlineLevel="1" x14ac:dyDescent="0.25">
      <c r="A12162" t="s">
        <v>262</v>
      </c>
      <c r="C12162" s="2" t="s">
        <v>12455</v>
      </c>
      <c r="D12162" s="2" t="s">
        <v>15842</v>
      </c>
      <c r="E12162" s="7">
        <v>2007</v>
      </c>
      <c r="F12162" s="5" t="s">
        <v>15843</v>
      </c>
      <c r="H12162" s="5" t="s">
        <v>5398</v>
      </c>
      <c r="I12162" s="6" t="s">
        <v>15844</v>
      </c>
      <c r="J12162" s="6" t="s">
        <v>15841</v>
      </c>
      <c r="K12162" s="17">
        <v>4</v>
      </c>
      <c r="L12162" s="17" t="s">
        <v>7730</v>
      </c>
      <c r="M12162" s="9">
        <v>12.5</v>
      </c>
      <c r="N12162" s="9"/>
      <c r="O12162" s="21"/>
      <c r="Q12162" s="29"/>
      <c r="U12162" s="17"/>
      <c r="V12162" s="2"/>
      <c r="Y12162" t="str">
        <f t="shared" si="747"/>
        <v/>
      </c>
      <c r="AA12162">
        <f t="shared" si="748"/>
        <v>1</v>
      </c>
      <c r="AC12162" s="7"/>
      <c r="AD12162" t="s">
        <v>15844</v>
      </c>
      <c r="AE12162">
        <f t="shared" si="749"/>
        <v>0</v>
      </c>
      <c r="AG12162" s="2"/>
      <c r="AI12162" s="7"/>
    </row>
    <row r="12163" spans="1:35" ht="11" customHeight="1" outlineLevel="1" x14ac:dyDescent="0.25">
      <c r="A12163" t="s">
        <v>262</v>
      </c>
      <c r="C12163" s="2" t="s">
        <v>12455</v>
      </c>
      <c r="D12163" s="2" t="s">
        <v>15845</v>
      </c>
      <c r="E12163" s="7">
        <v>2007</v>
      </c>
      <c r="F12163" s="5" t="s">
        <v>15846</v>
      </c>
      <c r="H12163" s="5" t="s">
        <v>5398</v>
      </c>
      <c r="I12163" s="6" t="s">
        <v>15847</v>
      </c>
      <c r="J12163" s="6" t="s">
        <v>15848</v>
      </c>
      <c r="K12163" s="17">
        <v>5</v>
      </c>
      <c r="L12163" s="17" t="s">
        <v>7730</v>
      </c>
      <c r="M12163" s="9">
        <v>7</v>
      </c>
      <c r="N12163" s="9"/>
      <c r="O12163" s="21"/>
      <c r="Q12163" s="29"/>
      <c r="U12163" s="17"/>
      <c r="V12163" s="2"/>
      <c r="Y12163" t="str">
        <f t="shared" si="747"/>
        <v/>
      </c>
      <c r="AA12163" t="str">
        <f t="shared" si="748"/>
        <v/>
      </c>
      <c r="AC12163" s="7"/>
      <c r="AD12163" t="s">
        <v>15847</v>
      </c>
      <c r="AE12163">
        <f t="shared" si="749"/>
        <v>0</v>
      </c>
      <c r="AG12163" s="2"/>
      <c r="AI12163" s="7"/>
    </row>
    <row r="12164" spans="1:35" ht="11" customHeight="1" outlineLevel="1" x14ac:dyDescent="0.25">
      <c r="A12164" t="s">
        <v>262</v>
      </c>
      <c r="C12164" s="2" t="s">
        <v>12455</v>
      </c>
      <c r="D12164" s="2">
        <v>749</v>
      </c>
      <c r="E12164" s="7">
        <v>2008</v>
      </c>
      <c r="F12164" s="5" t="s">
        <v>1346</v>
      </c>
      <c r="H12164" s="5" t="s">
        <v>5398</v>
      </c>
      <c r="I12164" s="6" t="s">
        <v>15850</v>
      </c>
      <c r="J12164" s="6" t="s">
        <v>15849</v>
      </c>
      <c r="K12164" s="17">
        <v>6</v>
      </c>
      <c r="L12164" s="17" t="s">
        <v>7730</v>
      </c>
      <c r="M12164" s="9">
        <v>2.25</v>
      </c>
      <c r="N12164" s="9"/>
      <c r="O12164" s="21"/>
      <c r="Q12164" s="29"/>
      <c r="U12164" s="17"/>
      <c r="V12164" s="2"/>
      <c r="Y12164" t="str">
        <f t="shared" si="747"/>
        <v/>
      </c>
      <c r="AA12164" t="str">
        <f t="shared" si="748"/>
        <v/>
      </c>
      <c r="AC12164" s="7"/>
      <c r="AD12164" t="s">
        <v>15850</v>
      </c>
      <c r="AE12164">
        <f t="shared" si="749"/>
        <v>0</v>
      </c>
      <c r="AG12164" s="2"/>
      <c r="AI12164" s="7"/>
    </row>
    <row r="12165" spans="1:35" ht="11" customHeight="1" outlineLevel="1" x14ac:dyDescent="0.25">
      <c r="A12165" t="s">
        <v>262</v>
      </c>
      <c r="C12165" s="2" t="s">
        <v>12455</v>
      </c>
      <c r="D12165" s="2">
        <v>750</v>
      </c>
      <c r="E12165" s="7">
        <v>2008</v>
      </c>
      <c r="F12165" s="8" t="s">
        <v>6311</v>
      </c>
      <c r="H12165" s="5" t="s">
        <v>5398</v>
      </c>
      <c r="I12165" s="6" t="s">
        <v>15850</v>
      </c>
      <c r="J12165" s="6" t="s">
        <v>15849</v>
      </c>
      <c r="K12165" s="17">
        <v>6</v>
      </c>
      <c r="L12165" s="17" t="s">
        <v>7730</v>
      </c>
      <c r="M12165" s="9">
        <v>2.25</v>
      </c>
      <c r="N12165" s="9"/>
      <c r="O12165" s="21"/>
      <c r="Q12165" s="29"/>
      <c r="U12165" s="17"/>
      <c r="V12165" s="2"/>
      <c r="Y12165" t="str">
        <f t="shared" si="747"/>
        <v/>
      </c>
      <c r="AA12165" t="str">
        <f t="shared" si="748"/>
        <v/>
      </c>
      <c r="AC12165" s="7"/>
      <c r="AD12165" t="s">
        <v>15850</v>
      </c>
      <c r="AE12165">
        <f t="shared" si="749"/>
        <v>0</v>
      </c>
      <c r="AG12165" s="2"/>
      <c r="AI12165" s="7"/>
    </row>
    <row r="12166" spans="1:35" ht="11" customHeight="1" outlineLevel="1" x14ac:dyDescent="0.25">
      <c r="A12166" t="s">
        <v>262</v>
      </c>
      <c r="C12166" s="2" t="s">
        <v>12455</v>
      </c>
      <c r="D12166" s="2">
        <v>751</v>
      </c>
      <c r="E12166" s="7">
        <v>2008</v>
      </c>
      <c r="F12166" s="8" t="s">
        <v>6019</v>
      </c>
      <c r="H12166" s="5" t="s">
        <v>5398</v>
      </c>
      <c r="I12166" s="6" t="s">
        <v>15850</v>
      </c>
      <c r="J12166" s="6" t="s">
        <v>15849</v>
      </c>
      <c r="K12166" s="17">
        <v>6</v>
      </c>
      <c r="L12166" s="17" t="s">
        <v>7730</v>
      </c>
      <c r="M12166" s="9">
        <v>2.25</v>
      </c>
      <c r="N12166" s="9"/>
      <c r="O12166" s="21"/>
      <c r="Q12166" s="29"/>
      <c r="U12166" s="17"/>
      <c r="V12166" s="2"/>
      <c r="Y12166" t="str">
        <f t="shared" si="747"/>
        <v/>
      </c>
      <c r="AA12166" t="str">
        <f t="shared" si="748"/>
        <v/>
      </c>
      <c r="AC12166" s="7"/>
      <c r="AD12166" t="s">
        <v>15850</v>
      </c>
      <c r="AE12166">
        <f t="shared" si="749"/>
        <v>0</v>
      </c>
      <c r="AG12166" s="2"/>
      <c r="AI12166" s="7"/>
    </row>
    <row r="12167" spans="1:35" ht="11" customHeight="1" outlineLevel="1" x14ac:dyDescent="0.25">
      <c r="A12167" t="s">
        <v>262</v>
      </c>
      <c r="C12167" s="2" t="s">
        <v>12455</v>
      </c>
      <c r="D12167" s="2">
        <v>752</v>
      </c>
      <c r="E12167" s="7">
        <v>2008</v>
      </c>
      <c r="F12167" s="8" t="s">
        <v>539</v>
      </c>
      <c r="H12167" s="5" t="s">
        <v>5398</v>
      </c>
      <c r="I12167" s="6" t="s">
        <v>15850</v>
      </c>
      <c r="J12167" s="6" t="s">
        <v>15849</v>
      </c>
      <c r="K12167" s="17">
        <v>6</v>
      </c>
      <c r="L12167" s="17" t="s">
        <v>7730</v>
      </c>
      <c r="M12167" s="9">
        <v>2.25</v>
      </c>
      <c r="N12167" s="9"/>
      <c r="O12167" s="21"/>
      <c r="Q12167" s="29"/>
      <c r="U12167" s="17"/>
      <c r="V12167" s="2"/>
      <c r="Y12167" t="str">
        <f t="shared" si="747"/>
        <v/>
      </c>
      <c r="AA12167" t="str">
        <f t="shared" si="748"/>
        <v/>
      </c>
      <c r="AC12167" s="7"/>
      <c r="AD12167" t="s">
        <v>15850</v>
      </c>
      <c r="AE12167">
        <f t="shared" si="749"/>
        <v>0</v>
      </c>
      <c r="AG12167" s="2"/>
      <c r="AI12167" s="7"/>
    </row>
    <row r="12168" spans="1:35" ht="11" customHeight="1" outlineLevel="1" x14ac:dyDescent="0.25">
      <c r="A12168" t="s">
        <v>262</v>
      </c>
      <c r="C12168" s="2" t="s">
        <v>12455</v>
      </c>
      <c r="D12168" s="2">
        <v>764</v>
      </c>
      <c r="E12168" s="7">
        <v>2008</v>
      </c>
      <c r="F12168" s="8" t="s">
        <v>6311</v>
      </c>
      <c r="H12168" s="5" t="s">
        <v>5398</v>
      </c>
      <c r="I12168" s="6" t="s">
        <v>15852</v>
      </c>
      <c r="J12168" s="6" t="s">
        <v>15851</v>
      </c>
      <c r="K12168" s="17">
        <v>5</v>
      </c>
      <c r="L12168" s="17" t="s">
        <v>7730</v>
      </c>
      <c r="M12168" s="9">
        <v>3.5</v>
      </c>
      <c r="N12168" s="9"/>
      <c r="O12168" s="21"/>
      <c r="Q12168" s="29"/>
      <c r="U12168" s="17"/>
      <c r="V12168" s="2"/>
      <c r="Y12168" t="str">
        <f t="shared" si="747"/>
        <v/>
      </c>
      <c r="AA12168" t="str">
        <f t="shared" si="748"/>
        <v/>
      </c>
      <c r="AC12168" s="7"/>
      <c r="AD12168" t="s">
        <v>15852</v>
      </c>
      <c r="AE12168">
        <f t="shared" ref="AE12168:AE12199" si="750">COUNTIF(I12168,"*Fuji*")</f>
        <v>0</v>
      </c>
      <c r="AG12168" s="2"/>
      <c r="AI12168" s="7"/>
    </row>
    <row r="12169" spans="1:35" ht="11" customHeight="1" outlineLevel="1" x14ac:dyDescent="0.25">
      <c r="A12169" t="s">
        <v>262</v>
      </c>
      <c r="C12169" s="2" t="s">
        <v>12455</v>
      </c>
      <c r="D12169" s="2">
        <v>765</v>
      </c>
      <c r="E12169" s="7">
        <v>2008</v>
      </c>
      <c r="F12169" s="8" t="s">
        <v>6019</v>
      </c>
      <c r="H12169" s="5" t="s">
        <v>5398</v>
      </c>
      <c r="I12169" s="6" t="s">
        <v>15852</v>
      </c>
      <c r="J12169" s="6" t="s">
        <v>15851</v>
      </c>
      <c r="K12169" s="17">
        <v>5</v>
      </c>
      <c r="L12169" s="17" t="s">
        <v>7730</v>
      </c>
      <c r="M12169" s="9">
        <v>3.5</v>
      </c>
      <c r="N12169" s="9"/>
      <c r="O12169" s="21"/>
      <c r="Q12169" s="29"/>
      <c r="U12169" s="17"/>
      <c r="V12169" s="2"/>
      <c r="Y12169" t="str">
        <f t="shared" si="747"/>
        <v/>
      </c>
      <c r="AA12169" t="str">
        <f t="shared" si="748"/>
        <v/>
      </c>
      <c r="AC12169" s="7"/>
      <c r="AD12169" t="s">
        <v>15852</v>
      </c>
      <c r="AE12169">
        <f t="shared" si="750"/>
        <v>0</v>
      </c>
      <c r="AG12169" s="2"/>
      <c r="AI12169" s="7"/>
    </row>
    <row r="12170" spans="1:35" ht="11" customHeight="1" outlineLevel="1" x14ac:dyDescent="0.25">
      <c r="A12170" t="s">
        <v>262</v>
      </c>
      <c r="C12170" s="2" t="s">
        <v>12455</v>
      </c>
      <c r="D12170" s="2">
        <v>766</v>
      </c>
      <c r="E12170" s="7">
        <v>2008</v>
      </c>
      <c r="F12170" s="8" t="s">
        <v>539</v>
      </c>
      <c r="H12170" s="5" t="s">
        <v>5398</v>
      </c>
      <c r="I12170" s="6" t="s">
        <v>15852</v>
      </c>
      <c r="J12170" s="6" t="s">
        <v>15851</v>
      </c>
      <c r="K12170" s="17">
        <v>5</v>
      </c>
      <c r="L12170" s="17" t="s">
        <v>7730</v>
      </c>
      <c r="M12170" s="9">
        <v>3.5</v>
      </c>
      <c r="N12170" s="9"/>
      <c r="O12170" s="21"/>
      <c r="Q12170" s="29"/>
      <c r="U12170" s="17"/>
      <c r="V12170" s="2"/>
      <c r="Y12170" t="str">
        <f t="shared" si="747"/>
        <v/>
      </c>
      <c r="AA12170" t="str">
        <f t="shared" si="748"/>
        <v/>
      </c>
      <c r="AC12170" s="7"/>
      <c r="AD12170" t="s">
        <v>15852</v>
      </c>
      <c r="AE12170">
        <f t="shared" si="750"/>
        <v>0</v>
      </c>
      <c r="AG12170" s="2"/>
      <c r="AI12170" s="7"/>
    </row>
    <row r="12171" spans="1:35" ht="11" customHeight="1" outlineLevel="1" x14ac:dyDescent="0.25">
      <c r="A12171" t="s">
        <v>262</v>
      </c>
      <c r="C12171" s="2" t="s">
        <v>12455</v>
      </c>
      <c r="D12171" s="2">
        <v>767</v>
      </c>
      <c r="E12171" s="7">
        <v>2008</v>
      </c>
      <c r="F12171" s="5" t="s">
        <v>13090</v>
      </c>
      <c r="H12171" s="5" t="s">
        <v>5398</v>
      </c>
      <c r="I12171" s="6" t="s">
        <v>15825</v>
      </c>
      <c r="J12171" s="6" t="s">
        <v>15853</v>
      </c>
      <c r="K12171" s="17">
        <v>6</v>
      </c>
      <c r="L12171" s="17" t="s">
        <v>7732</v>
      </c>
      <c r="M12171" s="9"/>
      <c r="N12171" s="9"/>
      <c r="O12171" s="21"/>
      <c r="Q12171" s="29"/>
      <c r="U12171" s="17"/>
      <c r="V12171" s="2"/>
      <c r="Y12171" t="str">
        <f t="shared" si="747"/>
        <v/>
      </c>
      <c r="AA12171">
        <f t="shared" si="748"/>
        <v>1</v>
      </c>
      <c r="AC12171" s="7"/>
      <c r="AD12171" t="s">
        <v>15825</v>
      </c>
      <c r="AE12171">
        <f t="shared" si="750"/>
        <v>0</v>
      </c>
      <c r="AG12171" s="2"/>
      <c r="AI12171" s="7"/>
    </row>
    <row r="12172" spans="1:35" ht="11" customHeight="1" outlineLevel="1" x14ac:dyDescent="0.25">
      <c r="A12172" t="s">
        <v>262</v>
      </c>
      <c r="C12172" s="2" t="s">
        <v>12455</v>
      </c>
      <c r="D12172" s="2" t="s">
        <v>15855</v>
      </c>
      <c r="E12172" s="7">
        <v>2009</v>
      </c>
      <c r="F12172" s="5" t="s">
        <v>3480</v>
      </c>
      <c r="H12172" s="5" t="s">
        <v>5398</v>
      </c>
      <c r="I12172" s="6" t="s">
        <v>15760</v>
      </c>
      <c r="J12172" s="6" t="s">
        <v>15854</v>
      </c>
      <c r="K12172" s="17">
        <v>3</v>
      </c>
      <c r="L12172" s="17" t="s">
        <v>7730</v>
      </c>
      <c r="M12172" s="9">
        <v>6</v>
      </c>
      <c r="N12172" s="9"/>
      <c r="O12172" s="21"/>
      <c r="Q12172" s="29"/>
      <c r="U12172" s="17"/>
      <c r="V12172" s="2"/>
      <c r="Y12172" t="str">
        <f t="shared" si="747"/>
        <v/>
      </c>
      <c r="AA12172" t="str">
        <f t="shared" si="748"/>
        <v/>
      </c>
      <c r="AC12172" s="7"/>
      <c r="AD12172" t="s">
        <v>15760</v>
      </c>
      <c r="AE12172">
        <f t="shared" si="750"/>
        <v>0</v>
      </c>
      <c r="AG12172" s="2"/>
      <c r="AI12172" s="7"/>
    </row>
    <row r="12173" spans="1:35" ht="11" customHeight="1" outlineLevel="1" x14ac:dyDescent="0.25">
      <c r="A12173" t="s">
        <v>262</v>
      </c>
      <c r="C12173" s="2" t="s">
        <v>12455</v>
      </c>
      <c r="D12173" s="2">
        <v>785</v>
      </c>
      <c r="E12173" s="7">
        <v>2009</v>
      </c>
      <c r="F12173" s="8" t="s">
        <v>6311</v>
      </c>
      <c r="H12173" s="5" t="s">
        <v>5398</v>
      </c>
      <c r="I12173" s="6" t="s">
        <v>15856</v>
      </c>
      <c r="J12173" s="6" t="s">
        <v>9209</v>
      </c>
      <c r="K12173" s="17">
        <v>5</v>
      </c>
      <c r="L12173" s="17" t="s">
        <v>7730</v>
      </c>
      <c r="M12173" s="9">
        <v>2.5</v>
      </c>
      <c r="N12173" s="9"/>
      <c r="O12173" s="21"/>
      <c r="Q12173" s="29"/>
      <c r="U12173" s="17"/>
      <c r="V12173" s="2"/>
      <c r="Y12173" t="str">
        <f t="shared" si="747"/>
        <v/>
      </c>
      <c r="AA12173" t="str">
        <f t="shared" si="748"/>
        <v/>
      </c>
      <c r="AC12173" s="7"/>
      <c r="AD12173" t="s">
        <v>15856</v>
      </c>
      <c r="AE12173">
        <f t="shared" si="750"/>
        <v>0</v>
      </c>
      <c r="AG12173" s="2"/>
      <c r="AI12173" s="7"/>
    </row>
    <row r="12174" spans="1:35" ht="11" customHeight="1" outlineLevel="1" x14ac:dyDescent="0.25">
      <c r="A12174" t="s">
        <v>262</v>
      </c>
      <c r="C12174" s="2" t="s">
        <v>12455</v>
      </c>
      <c r="D12174" s="2">
        <v>786</v>
      </c>
      <c r="E12174" s="7">
        <v>2009</v>
      </c>
      <c r="F12174" s="8" t="s">
        <v>66</v>
      </c>
      <c r="H12174" s="5" t="s">
        <v>5398</v>
      </c>
      <c r="I12174" s="6" t="s">
        <v>15856</v>
      </c>
      <c r="J12174" s="6" t="s">
        <v>9209</v>
      </c>
      <c r="K12174" s="17">
        <v>5</v>
      </c>
      <c r="L12174" s="17" t="s">
        <v>7730</v>
      </c>
      <c r="M12174" s="9">
        <v>2.5</v>
      </c>
      <c r="N12174" s="9"/>
      <c r="O12174" s="21"/>
      <c r="Q12174" s="29"/>
      <c r="U12174" s="17"/>
      <c r="V12174" s="2"/>
      <c r="Y12174" t="str">
        <f t="shared" si="747"/>
        <v/>
      </c>
      <c r="AA12174" t="str">
        <f t="shared" si="748"/>
        <v/>
      </c>
      <c r="AC12174" s="7"/>
      <c r="AD12174" t="s">
        <v>15856</v>
      </c>
      <c r="AE12174">
        <f t="shared" si="750"/>
        <v>0</v>
      </c>
      <c r="AG12174" s="2"/>
      <c r="AI12174" s="7"/>
    </row>
    <row r="12175" spans="1:35" ht="11" customHeight="1" outlineLevel="1" x14ac:dyDescent="0.25">
      <c r="A12175" t="s">
        <v>262</v>
      </c>
      <c r="C12175" s="2" t="s">
        <v>12455</v>
      </c>
      <c r="D12175" s="2">
        <v>787</v>
      </c>
      <c r="E12175" s="7">
        <v>2009</v>
      </c>
      <c r="F12175" s="8" t="s">
        <v>1677</v>
      </c>
      <c r="H12175" s="5" t="s">
        <v>5398</v>
      </c>
      <c r="I12175" s="6" t="s">
        <v>15856</v>
      </c>
      <c r="J12175" s="6" t="s">
        <v>9209</v>
      </c>
      <c r="K12175" s="17">
        <v>3</v>
      </c>
      <c r="L12175" s="17" t="s">
        <v>7730</v>
      </c>
      <c r="M12175" s="9">
        <v>2.5</v>
      </c>
      <c r="N12175" s="9"/>
      <c r="O12175" s="21"/>
      <c r="Q12175" s="29"/>
      <c r="S12175">
        <v>1</v>
      </c>
      <c r="T12175">
        <v>1</v>
      </c>
      <c r="U12175" s="17"/>
      <c r="V12175" s="2"/>
      <c r="Y12175" t="str">
        <f t="shared" si="747"/>
        <v/>
      </c>
      <c r="AA12175" t="str">
        <f t="shared" si="748"/>
        <v/>
      </c>
      <c r="AC12175" s="7"/>
      <c r="AD12175" t="s">
        <v>15856</v>
      </c>
      <c r="AE12175">
        <f t="shared" si="750"/>
        <v>0</v>
      </c>
      <c r="AG12175" s="2"/>
      <c r="AI12175" s="7"/>
    </row>
    <row r="12176" spans="1:35" ht="11" customHeight="1" outlineLevel="1" x14ac:dyDescent="0.25">
      <c r="A12176" t="s">
        <v>262</v>
      </c>
      <c r="C12176" s="2" t="s">
        <v>12455</v>
      </c>
      <c r="D12176" s="2">
        <v>788</v>
      </c>
      <c r="E12176" s="7">
        <v>2009</v>
      </c>
      <c r="F12176" s="8" t="s">
        <v>539</v>
      </c>
      <c r="H12176" s="5" t="s">
        <v>5398</v>
      </c>
      <c r="I12176" s="6" t="s">
        <v>15856</v>
      </c>
      <c r="J12176" s="6" t="s">
        <v>9209</v>
      </c>
      <c r="K12176" s="17">
        <v>5</v>
      </c>
      <c r="L12176" s="17" t="s">
        <v>7730</v>
      </c>
      <c r="M12176" s="9">
        <v>2.5</v>
      </c>
      <c r="N12176" s="9"/>
      <c r="O12176" s="21"/>
      <c r="Q12176" s="29"/>
      <c r="U12176" s="17"/>
      <c r="V12176" s="2"/>
      <c r="Y12176" t="str">
        <f t="shared" si="747"/>
        <v/>
      </c>
      <c r="AA12176" t="str">
        <f t="shared" si="748"/>
        <v/>
      </c>
      <c r="AC12176" s="7"/>
      <c r="AD12176" t="s">
        <v>15856</v>
      </c>
      <c r="AE12176">
        <f t="shared" si="750"/>
        <v>0</v>
      </c>
      <c r="AG12176" s="2"/>
      <c r="AI12176" s="7"/>
    </row>
    <row r="12177" spans="1:35" ht="11" customHeight="1" outlineLevel="1" x14ac:dyDescent="0.25">
      <c r="A12177" t="s">
        <v>262</v>
      </c>
      <c r="C12177" s="2" t="s">
        <v>12455</v>
      </c>
      <c r="D12177" s="2" t="s">
        <v>15858</v>
      </c>
      <c r="E12177" s="7">
        <v>2009</v>
      </c>
      <c r="F12177" s="5" t="s">
        <v>15859</v>
      </c>
      <c r="H12177" s="5" t="s">
        <v>5398</v>
      </c>
      <c r="I12177" s="6" t="s">
        <v>15860</v>
      </c>
      <c r="J12177" s="6" t="s">
        <v>15857</v>
      </c>
      <c r="K12177" s="17">
        <v>3</v>
      </c>
      <c r="L12177" s="17" t="s">
        <v>7730</v>
      </c>
      <c r="M12177" s="9">
        <v>10.5</v>
      </c>
      <c r="N12177" s="9"/>
      <c r="O12177" s="21"/>
      <c r="Q12177" s="29"/>
      <c r="U12177" s="17"/>
      <c r="V12177" s="2"/>
      <c r="Y12177" t="str">
        <f t="shared" si="747"/>
        <v/>
      </c>
      <c r="AA12177">
        <f t="shared" si="748"/>
        <v>1</v>
      </c>
      <c r="AC12177" s="7"/>
      <c r="AD12177" t="s">
        <v>15860</v>
      </c>
      <c r="AE12177">
        <f t="shared" si="750"/>
        <v>0</v>
      </c>
      <c r="AG12177" s="2"/>
      <c r="AI12177" s="7"/>
    </row>
    <row r="12178" spans="1:35" ht="11" customHeight="1" outlineLevel="1" x14ac:dyDescent="0.25">
      <c r="A12178" t="s">
        <v>262</v>
      </c>
      <c r="C12178" s="2" t="s">
        <v>12455</v>
      </c>
      <c r="D12178" s="2" t="s">
        <v>15861</v>
      </c>
      <c r="E12178" s="7">
        <v>2010</v>
      </c>
      <c r="F12178" s="5" t="s">
        <v>15862</v>
      </c>
      <c r="H12178" s="5" t="s">
        <v>5398</v>
      </c>
      <c r="I12178" s="6" t="s">
        <v>15864</v>
      </c>
      <c r="J12178" s="6" t="s">
        <v>15863</v>
      </c>
      <c r="K12178" s="17">
        <v>5</v>
      </c>
      <c r="L12178" s="17" t="s">
        <v>7732</v>
      </c>
      <c r="M12178" s="9"/>
      <c r="N12178" s="9"/>
      <c r="O12178" s="21"/>
      <c r="Q12178" s="29"/>
      <c r="U12178" s="17"/>
      <c r="V12178" s="2"/>
      <c r="Y12178" t="str">
        <f t="shared" si="747"/>
        <v/>
      </c>
      <c r="AA12178">
        <f t="shared" si="748"/>
        <v>1</v>
      </c>
      <c r="AC12178" s="7"/>
      <c r="AD12178" t="s">
        <v>15864</v>
      </c>
      <c r="AE12178">
        <f t="shared" si="750"/>
        <v>0</v>
      </c>
      <c r="AG12178" s="2"/>
      <c r="AI12178" s="7"/>
    </row>
    <row r="12179" spans="1:35" ht="11" customHeight="1" outlineLevel="1" x14ac:dyDescent="0.25">
      <c r="A12179" t="s">
        <v>262</v>
      </c>
      <c r="C12179" s="2" t="s">
        <v>12455</v>
      </c>
      <c r="D12179" s="2" t="s">
        <v>15866</v>
      </c>
      <c r="E12179" s="7">
        <v>2010</v>
      </c>
      <c r="F12179" s="5" t="s">
        <v>3480</v>
      </c>
      <c r="H12179" s="5" t="s">
        <v>5398</v>
      </c>
      <c r="I12179" s="6" t="s">
        <v>15867</v>
      </c>
      <c r="J12179" s="6" t="s">
        <v>15865</v>
      </c>
      <c r="K12179" s="17">
        <v>1</v>
      </c>
      <c r="L12179" s="17" t="s">
        <v>7730</v>
      </c>
      <c r="M12179" s="9">
        <v>8.1</v>
      </c>
      <c r="N12179" s="9"/>
      <c r="O12179" s="21"/>
      <c r="Q12179" s="29"/>
      <c r="U12179" s="17"/>
      <c r="V12179" s="2"/>
      <c r="Y12179" t="str">
        <f t="shared" si="747"/>
        <v/>
      </c>
      <c r="AA12179" t="str">
        <f t="shared" si="748"/>
        <v/>
      </c>
      <c r="AC12179" s="7"/>
      <c r="AD12179" t="s">
        <v>15867</v>
      </c>
      <c r="AE12179">
        <f t="shared" si="750"/>
        <v>0</v>
      </c>
      <c r="AG12179" s="2"/>
      <c r="AI12179" s="7"/>
    </row>
    <row r="12180" spans="1:35" ht="11" customHeight="1" outlineLevel="1" x14ac:dyDescent="0.25">
      <c r="A12180" t="s">
        <v>262</v>
      </c>
      <c r="C12180" s="2" t="s">
        <v>12455</v>
      </c>
      <c r="D12180" s="2" t="s">
        <v>15866</v>
      </c>
      <c r="E12180" s="7">
        <v>2010</v>
      </c>
      <c r="F12180" s="8" t="s">
        <v>22208</v>
      </c>
      <c r="H12180" s="5" t="s">
        <v>5398</v>
      </c>
      <c r="I12180" s="6" t="s">
        <v>15867</v>
      </c>
      <c r="J12180" s="6" t="s">
        <v>15865</v>
      </c>
      <c r="K12180" s="17">
        <v>1</v>
      </c>
      <c r="L12180" s="17" t="s">
        <v>7730</v>
      </c>
      <c r="M12180" s="9">
        <v>9.6</v>
      </c>
      <c r="N12180" s="9"/>
      <c r="O12180" s="21"/>
      <c r="Q12180" s="29"/>
      <c r="U12180" s="17"/>
      <c r="V12180" s="2"/>
      <c r="X12180" t="s">
        <v>7732</v>
      </c>
      <c r="Y12180">
        <f t="shared" si="747"/>
        <v>1</v>
      </c>
      <c r="Z12180">
        <v>1</v>
      </c>
      <c r="AA12180" t="str">
        <f t="shared" si="748"/>
        <v/>
      </c>
      <c r="AC12180" s="7"/>
      <c r="AD12180" t="s">
        <v>15867</v>
      </c>
      <c r="AE12180">
        <f t="shared" si="750"/>
        <v>0</v>
      </c>
      <c r="AG12180" s="2"/>
      <c r="AI12180" s="7"/>
    </row>
    <row r="12181" spans="1:35" ht="11" customHeight="1" outlineLevel="1" x14ac:dyDescent="0.25">
      <c r="A12181" t="s">
        <v>262</v>
      </c>
      <c r="C12181" s="2" t="s">
        <v>12455</v>
      </c>
      <c r="D12181" s="2" t="s">
        <v>15868</v>
      </c>
      <c r="E12181" s="7">
        <v>2010</v>
      </c>
      <c r="F12181" s="5" t="s">
        <v>15869</v>
      </c>
      <c r="H12181" s="5" t="s">
        <v>5398</v>
      </c>
      <c r="I12181" s="6" t="s">
        <v>15860</v>
      </c>
      <c r="J12181" s="6" t="s">
        <v>15857</v>
      </c>
      <c r="K12181" s="17">
        <v>5</v>
      </c>
      <c r="L12181" s="17" t="s">
        <v>7732</v>
      </c>
      <c r="M12181" s="9"/>
      <c r="N12181" s="9"/>
      <c r="O12181" s="21"/>
      <c r="Q12181" s="29"/>
      <c r="U12181" s="17"/>
      <c r="V12181" s="2"/>
      <c r="Y12181" t="str">
        <f t="shared" si="747"/>
        <v/>
      </c>
      <c r="AA12181">
        <f t="shared" si="748"/>
        <v>1</v>
      </c>
      <c r="AC12181" s="7"/>
      <c r="AD12181" t="s">
        <v>15860</v>
      </c>
      <c r="AE12181">
        <f t="shared" si="750"/>
        <v>0</v>
      </c>
      <c r="AG12181" s="2"/>
      <c r="AI12181" s="7"/>
    </row>
    <row r="12182" spans="1:35" ht="11" customHeight="1" outlineLevel="1" x14ac:dyDescent="0.25">
      <c r="A12182" t="s">
        <v>262</v>
      </c>
      <c r="C12182" s="2" t="s">
        <v>12455</v>
      </c>
      <c r="D12182" s="2">
        <v>841</v>
      </c>
      <c r="E12182" s="7">
        <v>2011</v>
      </c>
      <c r="F12182" s="8" t="s">
        <v>66</v>
      </c>
      <c r="H12182" s="5" t="s">
        <v>5398</v>
      </c>
      <c r="I12182" s="6" t="s">
        <v>15760</v>
      </c>
      <c r="J12182" s="6" t="s">
        <v>15870</v>
      </c>
      <c r="K12182" s="17">
        <v>5</v>
      </c>
      <c r="L12182" s="17" t="s">
        <v>7732</v>
      </c>
      <c r="M12182" s="9"/>
      <c r="N12182" s="9"/>
      <c r="O12182" s="21"/>
      <c r="Q12182" s="29"/>
      <c r="U12182" s="17"/>
      <c r="V12182" s="2"/>
      <c r="Y12182" t="str">
        <f t="shared" si="747"/>
        <v/>
      </c>
      <c r="AA12182" t="str">
        <f t="shared" si="748"/>
        <v/>
      </c>
      <c r="AC12182" s="7"/>
      <c r="AD12182" t="s">
        <v>15760</v>
      </c>
      <c r="AE12182">
        <f t="shared" si="750"/>
        <v>0</v>
      </c>
      <c r="AG12182" s="2"/>
      <c r="AI12182" s="7"/>
    </row>
    <row r="12183" spans="1:35" ht="11" customHeight="1" outlineLevel="1" x14ac:dyDescent="0.25">
      <c r="A12183" t="s">
        <v>262</v>
      </c>
      <c r="C12183" s="2" t="s">
        <v>12455</v>
      </c>
      <c r="D12183" s="2" t="s">
        <v>15872</v>
      </c>
      <c r="E12183" s="7">
        <v>2012</v>
      </c>
      <c r="F12183" s="5" t="s">
        <v>15873</v>
      </c>
      <c r="H12183" s="5" t="s">
        <v>5398</v>
      </c>
      <c r="I12183" s="6" t="s">
        <v>15874</v>
      </c>
      <c r="J12183" s="6" t="s">
        <v>15871</v>
      </c>
      <c r="K12183" s="17">
        <v>3</v>
      </c>
      <c r="L12183" s="17" t="s">
        <v>7730</v>
      </c>
      <c r="M12183" s="9">
        <v>8</v>
      </c>
      <c r="N12183" s="9"/>
      <c r="O12183" s="21"/>
      <c r="Q12183" s="29"/>
      <c r="T12183">
        <v>1</v>
      </c>
      <c r="U12183" s="17"/>
      <c r="V12183" s="2"/>
      <c r="Y12183" t="str">
        <f t="shared" si="747"/>
        <v/>
      </c>
      <c r="AA12183">
        <f t="shared" si="748"/>
        <v>1</v>
      </c>
      <c r="AC12183" s="7"/>
      <c r="AD12183" t="s">
        <v>15874</v>
      </c>
      <c r="AE12183">
        <f t="shared" si="750"/>
        <v>0</v>
      </c>
      <c r="AG12183" s="2"/>
      <c r="AI12183" s="7"/>
    </row>
    <row r="12184" spans="1:35" ht="11" customHeight="1" outlineLevel="1" x14ac:dyDescent="0.25">
      <c r="A12184" t="s">
        <v>262</v>
      </c>
      <c r="C12184" s="2" t="s">
        <v>12455</v>
      </c>
      <c r="D12184" s="2">
        <v>861</v>
      </c>
      <c r="E12184" s="7">
        <v>2012</v>
      </c>
      <c r="F12184" s="5" t="s">
        <v>15876</v>
      </c>
      <c r="H12184" s="5" t="s">
        <v>5398</v>
      </c>
      <c r="I12184" s="6" t="s">
        <v>15877</v>
      </c>
      <c r="J12184" s="6" t="s">
        <v>15875</v>
      </c>
      <c r="K12184" s="17">
        <v>5</v>
      </c>
      <c r="L12184" s="17" t="s">
        <v>7732</v>
      </c>
      <c r="M12184" s="9"/>
      <c r="N12184" s="9"/>
      <c r="O12184" s="21"/>
      <c r="Q12184" s="29"/>
      <c r="U12184" s="17"/>
      <c r="V12184" s="2"/>
      <c r="Y12184" t="str">
        <f t="shared" si="747"/>
        <v/>
      </c>
      <c r="AA12184">
        <f t="shared" si="748"/>
        <v>1</v>
      </c>
      <c r="AC12184" s="7"/>
      <c r="AD12184" t="s">
        <v>15877</v>
      </c>
      <c r="AE12184">
        <f t="shared" si="750"/>
        <v>0</v>
      </c>
      <c r="AG12184" s="2"/>
      <c r="AI12184" s="7"/>
    </row>
    <row r="12185" spans="1:35" ht="11" customHeight="1" outlineLevel="1" x14ac:dyDescent="0.25">
      <c r="A12185" t="s">
        <v>262</v>
      </c>
      <c r="C12185" s="2" t="s">
        <v>12455</v>
      </c>
      <c r="D12185" s="2">
        <v>877</v>
      </c>
      <c r="E12185" s="7">
        <v>2013</v>
      </c>
      <c r="F12185" s="8" t="s">
        <v>6019</v>
      </c>
      <c r="H12185" s="5" t="s">
        <v>5398</v>
      </c>
      <c r="I12185" s="6" t="s">
        <v>15879</v>
      </c>
      <c r="J12185" s="6" t="s">
        <v>15878</v>
      </c>
      <c r="K12185" s="17">
        <v>5</v>
      </c>
      <c r="L12185" s="17" t="s">
        <v>20076</v>
      </c>
      <c r="M12185" s="9"/>
      <c r="N12185" s="9"/>
      <c r="O12185" s="21"/>
      <c r="Q12185" s="29"/>
      <c r="U12185" s="17"/>
      <c r="V12185" s="2"/>
      <c r="Y12185" t="str">
        <f t="shared" si="747"/>
        <v/>
      </c>
      <c r="AA12185" t="str">
        <f t="shared" si="748"/>
        <v/>
      </c>
      <c r="AC12185" s="7"/>
      <c r="AD12185" t="s">
        <v>15879</v>
      </c>
      <c r="AE12185">
        <f t="shared" si="750"/>
        <v>0</v>
      </c>
      <c r="AG12185" s="2"/>
      <c r="AI12185" s="7"/>
    </row>
    <row r="12186" spans="1:35" ht="11" customHeight="1" outlineLevel="1" x14ac:dyDescent="0.25">
      <c r="A12186" t="s">
        <v>262</v>
      </c>
      <c r="C12186" s="2" t="s">
        <v>12455</v>
      </c>
      <c r="D12186" s="2">
        <v>878</v>
      </c>
      <c r="E12186" s="7">
        <v>2013</v>
      </c>
      <c r="F12186" s="8" t="s">
        <v>6019</v>
      </c>
      <c r="H12186" s="5" t="s">
        <v>5398</v>
      </c>
      <c r="I12186" s="6" t="s">
        <v>15879</v>
      </c>
      <c r="J12186" s="6" t="s">
        <v>15878</v>
      </c>
      <c r="K12186" s="17">
        <v>5</v>
      </c>
      <c r="L12186" s="17" t="s">
        <v>20076</v>
      </c>
      <c r="M12186" s="9"/>
      <c r="N12186" s="9"/>
      <c r="O12186" s="21"/>
      <c r="Q12186" s="29"/>
      <c r="U12186" s="17"/>
      <c r="V12186" s="2"/>
      <c r="Y12186" t="str">
        <f t="shared" si="747"/>
        <v/>
      </c>
      <c r="AA12186" t="str">
        <f t="shared" si="748"/>
        <v/>
      </c>
      <c r="AC12186" s="7"/>
      <c r="AD12186" t="s">
        <v>15879</v>
      </c>
      <c r="AE12186">
        <f t="shared" si="750"/>
        <v>0</v>
      </c>
      <c r="AG12186" s="2"/>
      <c r="AI12186" s="7"/>
    </row>
    <row r="12187" spans="1:35" ht="11" customHeight="1" outlineLevel="1" x14ac:dyDescent="0.25">
      <c r="A12187" t="s">
        <v>262</v>
      </c>
      <c r="C12187" s="2" t="s">
        <v>12455</v>
      </c>
      <c r="D12187" s="2">
        <v>879</v>
      </c>
      <c r="E12187" s="7">
        <v>2013</v>
      </c>
      <c r="F12187" s="8" t="s">
        <v>6019</v>
      </c>
      <c r="H12187" s="5" t="s">
        <v>5398</v>
      </c>
      <c r="I12187" s="6" t="s">
        <v>15879</v>
      </c>
      <c r="J12187" s="6" t="s">
        <v>15878</v>
      </c>
      <c r="K12187" s="17">
        <v>5</v>
      </c>
      <c r="L12187" s="17" t="s">
        <v>20076</v>
      </c>
      <c r="M12187" s="9"/>
      <c r="N12187" s="9"/>
      <c r="O12187" s="21"/>
      <c r="Q12187" s="29"/>
      <c r="U12187" s="17"/>
      <c r="V12187" s="2"/>
      <c r="Y12187" t="str">
        <f t="shared" si="747"/>
        <v/>
      </c>
      <c r="AA12187" t="str">
        <f t="shared" si="748"/>
        <v/>
      </c>
      <c r="AC12187" s="7"/>
      <c r="AD12187" t="s">
        <v>15879</v>
      </c>
      <c r="AE12187">
        <f t="shared" si="750"/>
        <v>0</v>
      </c>
      <c r="AG12187" s="2"/>
      <c r="AI12187" s="7"/>
    </row>
    <row r="12188" spans="1:35" ht="11" customHeight="1" outlineLevel="1" x14ac:dyDescent="0.25">
      <c r="A12188" t="s">
        <v>262</v>
      </c>
      <c r="C12188" s="2" t="s">
        <v>12455</v>
      </c>
      <c r="D12188" s="2">
        <v>880</v>
      </c>
      <c r="E12188" s="7">
        <v>2013</v>
      </c>
      <c r="F12188" s="8" t="s">
        <v>6019</v>
      </c>
      <c r="H12188" s="5" t="s">
        <v>5398</v>
      </c>
      <c r="I12188" s="6" t="s">
        <v>15879</v>
      </c>
      <c r="J12188" s="6" t="s">
        <v>15878</v>
      </c>
      <c r="K12188" s="17">
        <v>3</v>
      </c>
      <c r="L12188" s="17" t="s">
        <v>20076</v>
      </c>
      <c r="M12188" s="9"/>
      <c r="N12188" s="9"/>
      <c r="O12188" s="21"/>
      <c r="Q12188" s="29"/>
      <c r="T12188">
        <v>1</v>
      </c>
      <c r="U12188" s="17"/>
      <c r="V12188" s="2"/>
      <c r="Y12188" t="str">
        <f t="shared" si="747"/>
        <v/>
      </c>
      <c r="AA12188" t="str">
        <f t="shared" si="748"/>
        <v/>
      </c>
      <c r="AC12188" s="7"/>
      <c r="AD12188" t="s">
        <v>15879</v>
      </c>
      <c r="AE12188">
        <f t="shared" si="750"/>
        <v>0</v>
      </c>
      <c r="AG12188" s="2"/>
      <c r="AI12188" s="7"/>
    </row>
    <row r="12189" spans="1:35" ht="11" customHeight="1" outlineLevel="1" x14ac:dyDescent="0.25">
      <c r="A12189" t="s">
        <v>262</v>
      </c>
      <c r="C12189" s="2" t="s">
        <v>12455</v>
      </c>
      <c r="D12189" s="2" t="s">
        <v>20994</v>
      </c>
      <c r="E12189" s="7">
        <v>2013</v>
      </c>
      <c r="F12189" s="5" t="s">
        <v>20995</v>
      </c>
      <c r="H12189" s="5" t="s">
        <v>5398</v>
      </c>
      <c r="I12189" s="6" t="s">
        <v>15879</v>
      </c>
      <c r="J12189" s="6" t="s">
        <v>15878</v>
      </c>
      <c r="K12189" s="17">
        <v>3</v>
      </c>
      <c r="L12189" s="17" t="s">
        <v>7730</v>
      </c>
      <c r="M12189" s="9">
        <v>7</v>
      </c>
      <c r="N12189" s="9"/>
      <c r="O12189" s="21"/>
      <c r="Q12189" s="29"/>
      <c r="U12189" s="17"/>
      <c r="V12189" s="2"/>
      <c r="Y12189">
        <f t="shared" si="747"/>
        <v>1</v>
      </c>
      <c r="AA12189" t="str">
        <f t="shared" si="748"/>
        <v/>
      </c>
      <c r="AC12189" s="7"/>
      <c r="AD12189" t="s">
        <v>15879</v>
      </c>
      <c r="AE12189">
        <f t="shared" si="750"/>
        <v>0</v>
      </c>
      <c r="AG12189" s="2"/>
      <c r="AI12189" s="7"/>
    </row>
    <row r="12190" spans="1:35" ht="11" customHeight="1" outlineLevel="1" x14ac:dyDescent="0.25">
      <c r="A12190" t="s">
        <v>262</v>
      </c>
      <c r="C12190" s="2" t="s">
        <v>12455</v>
      </c>
      <c r="D12190" s="2">
        <v>895</v>
      </c>
      <c r="E12190" s="7">
        <v>2013</v>
      </c>
      <c r="F12190" s="5" t="s">
        <v>2348</v>
      </c>
      <c r="H12190" s="5" t="s">
        <v>5398</v>
      </c>
      <c r="I12190" s="6" t="s">
        <v>15881</v>
      </c>
      <c r="J12190" s="6" t="s">
        <v>15880</v>
      </c>
      <c r="K12190" s="17">
        <v>5</v>
      </c>
      <c r="L12190" s="17" t="s">
        <v>7732</v>
      </c>
      <c r="M12190" s="9"/>
      <c r="N12190" s="9"/>
      <c r="O12190" s="21"/>
      <c r="Q12190" s="29"/>
      <c r="U12190" s="17"/>
      <c r="V12190" s="2"/>
      <c r="Y12190" t="str">
        <f t="shared" si="747"/>
        <v/>
      </c>
      <c r="AA12190" t="str">
        <f t="shared" si="748"/>
        <v/>
      </c>
      <c r="AC12190" s="7"/>
      <c r="AD12190" t="s">
        <v>15881</v>
      </c>
      <c r="AE12190">
        <f t="shared" si="750"/>
        <v>0</v>
      </c>
      <c r="AG12190" s="2"/>
      <c r="AI12190" s="7"/>
    </row>
    <row r="12191" spans="1:35" ht="11" customHeight="1" outlineLevel="1" x14ac:dyDescent="0.25">
      <c r="A12191" t="s">
        <v>262</v>
      </c>
      <c r="C12191" s="2" t="s">
        <v>12455</v>
      </c>
      <c r="D12191" s="2">
        <v>896</v>
      </c>
      <c r="E12191" s="7">
        <v>2013</v>
      </c>
      <c r="F12191" s="8" t="s">
        <v>6311</v>
      </c>
      <c r="H12191" s="5" t="s">
        <v>5398</v>
      </c>
      <c r="I12191" s="6" t="s">
        <v>15881</v>
      </c>
      <c r="J12191" s="6" t="s">
        <v>15880</v>
      </c>
      <c r="K12191" s="17">
        <v>5</v>
      </c>
      <c r="L12191" s="17" t="s">
        <v>7732</v>
      </c>
      <c r="M12191" s="9"/>
      <c r="N12191" s="9"/>
      <c r="O12191" s="21"/>
      <c r="Q12191" s="29"/>
      <c r="U12191" s="17"/>
      <c r="V12191" s="2"/>
      <c r="Y12191" t="str">
        <f t="shared" si="747"/>
        <v/>
      </c>
      <c r="AA12191" t="str">
        <f t="shared" si="748"/>
        <v/>
      </c>
      <c r="AC12191" s="7"/>
      <c r="AD12191" t="s">
        <v>15881</v>
      </c>
      <c r="AE12191">
        <f t="shared" si="750"/>
        <v>0</v>
      </c>
      <c r="AG12191" s="2"/>
      <c r="AI12191" s="7"/>
    </row>
    <row r="12192" spans="1:35" ht="11" customHeight="1" outlineLevel="1" x14ac:dyDescent="0.25">
      <c r="A12192" t="s">
        <v>262</v>
      </c>
      <c r="C12192" s="2" t="s">
        <v>12455</v>
      </c>
      <c r="D12192" s="2">
        <v>897</v>
      </c>
      <c r="E12192" s="7">
        <v>2013</v>
      </c>
      <c r="F12192" s="8" t="s">
        <v>6311</v>
      </c>
      <c r="H12192" s="5" t="s">
        <v>5398</v>
      </c>
      <c r="I12192" s="6" t="s">
        <v>15881</v>
      </c>
      <c r="J12192" s="6" t="s">
        <v>15880</v>
      </c>
      <c r="K12192" s="17">
        <v>5</v>
      </c>
      <c r="L12192" s="17" t="s">
        <v>7732</v>
      </c>
      <c r="M12192" s="9"/>
      <c r="N12192" s="9"/>
      <c r="O12192" s="21"/>
      <c r="Q12192" s="29"/>
      <c r="U12192" s="17"/>
      <c r="V12192" s="2"/>
      <c r="Y12192" t="str">
        <f t="shared" si="747"/>
        <v/>
      </c>
      <c r="AA12192" t="str">
        <f t="shared" si="748"/>
        <v/>
      </c>
      <c r="AC12192" s="7"/>
      <c r="AD12192" t="s">
        <v>15881</v>
      </c>
      <c r="AE12192">
        <f t="shared" si="750"/>
        <v>0</v>
      </c>
      <c r="AG12192" s="2"/>
      <c r="AI12192" s="7"/>
    </row>
    <row r="12193" spans="1:35" ht="11" customHeight="1" outlineLevel="1" x14ac:dyDescent="0.25">
      <c r="A12193" t="s">
        <v>262</v>
      </c>
      <c r="C12193" s="2" t="s">
        <v>12455</v>
      </c>
      <c r="D12193" s="2">
        <v>898</v>
      </c>
      <c r="E12193" s="7">
        <v>2013</v>
      </c>
      <c r="F12193" s="8" t="s">
        <v>6019</v>
      </c>
      <c r="H12193" s="5" t="s">
        <v>5398</v>
      </c>
      <c r="I12193" s="6" t="s">
        <v>15881</v>
      </c>
      <c r="J12193" s="6" t="s">
        <v>15880</v>
      </c>
      <c r="K12193" s="17">
        <v>5</v>
      </c>
      <c r="L12193" s="17" t="s">
        <v>7732</v>
      </c>
      <c r="M12193" s="9"/>
      <c r="N12193" s="9"/>
      <c r="O12193" s="21"/>
      <c r="Q12193" s="29"/>
      <c r="U12193" s="17"/>
      <c r="V12193" s="2"/>
      <c r="Y12193" t="str">
        <f t="shared" si="747"/>
        <v/>
      </c>
      <c r="AA12193" t="str">
        <f t="shared" si="748"/>
        <v/>
      </c>
      <c r="AC12193" s="7"/>
      <c r="AD12193" t="s">
        <v>15881</v>
      </c>
      <c r="AE12193">
        <f t="shared" si="750"/>
        <v>0</v>
      </c>
      <c r="AG12193" s="2"/>
      <c r="AI12193" s="7"/>
    </row>
    <row r="12194" spans="1:35" ht="11" customHeight="1" outlineLevel="1" x14ac:dyDescent="0.25">
      <c r="A12194" t="s">
        <v>262</v>
      </c>
      <c r="C12194" s="2" t="s">
        <v>12455</v>
      </c>
      <c r="D12194" s="2">
        <v>899</v>
      </c>
      <c r="E12194" s="7">
        <v>2013</v>
      </c>
      <c r="F12194" s="8" t="s">
        <v>6019</v>
      </c>
      <c r="H12194" s="5" t="s">
        <v>5398</v>
      </c>
      <c r="I12194" s="6" t="s">
        <v>15881</v>
      </c>
      <c r="J12194" s="6" t="s">
        <v>15880</v>
      </c>
      <c r="K12194" s="17">
        <v>5</v>
      </c>
      <c r="L12194" s="17" t="s">
        <v>7732</v>
      </c>
      <c r="M12194" s="9"/>
      <c r="N12194" s="9"/>
      <c r="O12194" s="21"/>
      <c r="Q12194" s="29"/>
      <c r="U12194" s="17"/>
      <c r="V12194" s="2"/>
      <c r="Y12194" t="str">
        <f t="shared" si="747"/>
        <v/>
      </c>
      <c r="AA12194" t="str">
        <f t="shared" si="748"/>
        <v/>
      </c>
      <c r="AC12194" s="7"/>
      <c r="AD12194" t="s">
        <v>15881</v>
      </c>
      <c r="AE12194">
        <f t="shared" si="750"/>
        <v>0</v>
      </c>
      <c r="AG12194" s="2"/>
      <c r="AI12194" s="7"/>
    </row>
    <row r="12195" spans="1:35" ht="11" customHeight="1" outlineLevel="1" x14ac:dyDescent="0.25">
      <c r="A12195" t="s">
        <v>262</v>
      </c>
      <c r="C12195" s="2" t="s">
        <v>12455</v>
      </c>
      <c r="D12195" s="2">
        <v>900</v>
      </c>
      <c r="E12195" s="7">
        <v>2013</v>
      </c>
      <c r="F12195" s="8" t="s">
        <v>22055</v>
      </c>
      <c r="H12195" s="5" t="s">
        <v>5398</v>
      </c>
      <c r="I12195" s="6" t="s">
        <v>15881</v>
      </c>
      <c r="J12195" s="6" t="s">
        <v>15880</v>
      </c>
      <c r="K12195" s="17">
        <v>5</v>
      </c>
      <c r="L12195" s="17" t="s">
        <v>7732</v>
      </c>
      <c r="M12195" s="9"/>
      <c r="N12195" s="9"/>
      <c r="O12195" s="21"/>
      <c r="Q12195" s="29"/>
      <c r="U12195" s="17"/>
      <c r="V12195" s="2"/>
      <c r="Y12195" t="str">
        <f t="shared" si="747"/>
        <v/>
      </c>
      <c r="AA12195" t="str">
        <f t="shared" si="748"/>
        <v/>
      </c>
      <c r="AC12195" s="7"/>
      <c r="AD12195" t="s">
        <v>15881</v>
      </c>
      <c r="AE12195">
        <f t="shared" si="750"/>
        <v>0</v>
      </c>
      <c r="AG12195" s="2"/>
      <c r="AI12195" s="7"/>
    </row>
    <row r="12196" spans="1:35" ht="11" customHeight="1" outlineLevel="1" x14ac:dyDescent="0.25">
      <c r="A12196" t="s">
        <v>262</v>
      </c>
      <c r="C12196" s="2" t="s">
        <v>12455</v>
      </c>
      <c r="D12196" s="2">
        <v>907</v>
      </c>
      <c r="E12196" s="7">
        <v>2014</v>
      </c>
      <c r="F12196" s="8" t="s">
        <v>69</v>
      </c>
      <c r="H12196" s="5" t="s">
        <v>5398</v>
      </c>
      <c r="I12196" s="6" t="s">
        <v>15883</v>
      </c>
      <c r="J12196" s="6" t="s">
        <v>15882</v>
      </c>
      <c r="K12196" s="17">
        <v>5</v>
      </c>
      <c r="L12196" s="17" t="s">
        <v>7732</v>
      </c>
      <c r="M12196" s="9"/>
      <c r="N12196" s="9"/>
      <c r="O12196" s="21"/>
      <c r="Q12196" s="29"/>
      <c r="U12196" s="17"/>
      <c r="V12196" s="2"/>
      <c r="Y12196" t="str">
        <f t="shared" si="747"/>
        <v/>
      </c>
      <c r="AA12196" t="str">
        <f t="shared" si="748"/>
        <v/>
      </c>
      <c r="AC12196" s="7"/>
      <c r="AD12196" t="s">
        <v>15883</v>
      </c>
      <c r="AE12196">
        <f t="shared" si="750"/>
        <v>0</v>
      </c>
      <c r="AG12196" s="2"/>
      <c r="AI12196" s="7"/>
    </row>
    <row r="12197" spans="1:35" ht="11" customHeight="1" outlineLevel="1" x14ac:dyDescent="0.25">
      <c r="A12197" t="s">
        <v>262</v>
      </c>
      <c r="C12197" s="2" t="s">
        <v>12455</v>
      </c>
      <c r="D12197" s="2">
        <v>917</v>
      </c>
      <c r="E12197" s="7">
        <v>2014</v>
      </c>
      <c r="F12197" s="5" t="s">
        <v>2974</v>
      </c>
      <c r="H12197" s="5" t="s">
        <v>5398</v>
      </c>
      <c r="I12197" s="6" t="s">
        <v>15887</v>
      </c>
      <c r="J12197" s="6" t="s">
        <v>15884</v>
      </c>
      <c r="K12197" s="17">
        <v>5</v>
      </c>
      <c r="L12197" s="17" t="s">
        <v>7732</v>
      </c>
      <c r="M12197" s="9"/>
      <c r="N12197" s="9"/>
      <c r="O12197" s="21"/>
      <c r="Q12197" s="29"/>
      <c r="U12197" s="17"/>
      <c r="V12197" s="2"/>
      <c r="Y12197" t="str">
        <f t="shared" si="747"/>
        <v/>
      </c>
      <c r="AA12197" t="str">
        <f t="shared" si="748"/>
        <v/>
      </c>
      <c r="AC12197" s="7"/>
      <c r="AD12197" t="s">
        <v>15887</v>
      </c>
      <c r="AE12197">
        <f t="shared" si="750"/>
        <v>0</v>
      </c>
      <c r="AG12197" s="2"/>
      <c r="AI12197" s="7"/>
    </row>
    <row r="12198" spans="1:35" ht="11" customHeight="1" outlineLevel="1" x14ac:dyDescent="0.25">
      <c r="A12198" t="s">
        <v>262</v>
      </c>
      <c r="C12198" s="2" t="s">
        <v>12455</v>
      </c>
      <c r="D12198" s="2">
        <v>918</v>
      </c>
      <c r="E12198" s="7">
        <v>2014</v>
      </c>
      <c r="F12198" s="8" t="s">
        <v>6311</v>
      </c>
      <c r="H12198" s="5" t="s">
        <v>5398</v>
      </c>
      <c r="I12198" s="6" t="s">
        <v>15887</v>
      </c>
      <c r="J12198" s="6" t="s">
        <v>15885</v>
      </c>
      <c r="K12198" s="17">
        <v>5</v>
      </c>
      <c r="L12198" s="17" t="s">
        <v>7732</v>
      </c>
      <c r="M12198" s="9"/>
      <c r="N12198" s="9"/>
      <c r="O12198" s="21"/>
      <c r="Q12198" s="29"/>
      <c r="U12198" s="17"/>
      <c r="V12198" s="2"/>
      <c r="Y12198" t="str">
        <f t="shared" ref="Y12198:Y12261" si="751">IF(COUNTIF(F12198,"*fdc*"),1,"")</f>
        <v/>
      </c>
      <c r="AA12198" t="str">
        <f t="shared" ref="AA12198:AA12261" si="752">IF(COUNTIF(F12198,"*s/s*"),1,"")</f>
        <v/>
      </c>
      <c r="AC12198" s="7"/>
      <c r="AD12198" t="s">
        <v>15887</v>
      </c>
      <c r="AE12198">
        <f t="shared" si="750"/>
        <v>0</v>
      </c>
      <c r="AG12198" s="2"/>
      <c r="AI12198" s="7"/>
    </row>
    <row r="12199" spans="1:35" ht="11" customHeight="1" outlineLevel="1" x14ac:dyDescent="0.25">
      <c r="A12199" t="s">
        <v>262</v>
      </c>
      <c r="C12199" s="2" t="s">
        <v>12455</v>
      </c>
      <c r="D12199" s="2">
        <v>920</v>
      </c>
      <c r="E12199" s="7">
        <v>2014</v>
      </c>
      <c r="F12199" s="8" t="s">
        <v>21326</v>
      </c>
      <c r="H12199" s="5" t="s">
        <v>5398</v>
      </c>
      <c r="I12199" s="6" t="s">
        <v>15887</v>
      </c>
      <c r="J12199" s="6" t="s">
        <v>15886</v>
      </c>
      <c r="K12199" s="17">
        <v>3</v>
      </c>
      <c r="L12199" s="17" t="s">
        <v>7732</v>
      </c>
      <c r="M12199" s="9"/>
      <c r="N12199" s="9"/>
      <c r="O12199" s="21"/>
      <c r="Q12199" s="29"/>
      <c r="U12199" s="17"/>
      <c r="V12199" s="2"/>
      <c r="Y12199" t="str">
        <f t="shared" si="751"/>
        <v/>
      </c>
      <c r="AA12199" t="str">
        <f t="shared" si="752"/>
        <v/>
      </c>
      <c r="AC12199" s="7"/>
      <c r="AD12199" t="s">
        <v>15887</v>
      </c>
      <c r="AE12199">
        <f t="shared" si="750"/>
        <v>0</v>
      </c>
      <c r="AG12199" s="2"/>
      <c r="AI12199" s="7"/>
    </row>
    <row r="12200" spans="1:35" ht="11" customHeight="1" outlineLevel="1" x14ac:dyDescent="0.25">
      <c r="A12200" t="s">
        <v>262</v>
      </c>
      <c r="C12200" s="2" t="s">
        <v>12455</v>
      </c>
      <c r="D12200" s="2">
        <v>933</v>
      </c>
      <c r="E12200" s="7">
        <v>2015</v>
      </c>
      <c r="F12200" s="8" t="s">
        <v>6311</v>
      </c>
      <c r="H12200" s="5" t="s">
        <v>5398</v>
      </c>
      <c r="I12200" s="6" t="s">
        <v>15889</v>
      </c>
      <c r="J12200" s="6" t="s">
        <v>15888</v>
      </c>
      <c r="K12200" s="17">
        <v>5</v>
      </c>
      <c r="L12200" s="17" t="s">
        <v>7732</v>
      </c>
      <c r="M12200" s="9"/>
      <c r="N12200" s="9"/>
      <c r="O12200" s="21"/>
      <c r="Q12200" s="29"/>
      <c r="U12200" s="17"/>
      <c r="V12200" s="2"/>
      <c r="Y12200" t="str">
        <f t="shared" si="751"/>
        <v/>
      </c>
      <c r="AA12200" t="str">
        <f t="shared" si="752"/>
        <v/>
      </c>
      <c r="AC12200" s="7"/>
      <c r="AD12200" t="s">
        <v>15889</v>
      </c>
      <c r="AE12200">
        <f t="shared" ref="AE12200:AE12230" si="753">COUNTIF(I12200,"*Fuji*")</f>
        <v>0</v>
      </c>
      <c r="AG12200" s="2"/>
      <c r="AI12200" s="7"/>
    </row>
    <row r="12201" spans="1:35" ht="11" customHeight="1" outlineLevel="1" x14ac:dyDescent="0.25">
      <c r="A12201" t="s">
        <v>262</v>
      </c>
      <c r="C12201" s="2" t="s">
        <v>12455</v>
      </c>
      <c r="D12201" s="2">
        <v>934</v>
      </c>
      <c r="E12201" s="7">
        <v>2015</v>
      </c>
      <c r="F12201" s="8" t="s">
        <v>6019</v>
      </c>
      <c r="H12201" s="5" t="s">
        <v>5398</v>
      </c>
      <c r="I12201" s="6" t="s">
        <v>15889</v>
      </c>
      <c r="J12201" s="6" t="s">
        <v>15888</v>
      </c>
      <c r="K12201" s="17">
        <v>3</v>
      </c>
      <c r="L12201" s="17" t="s">
        <v>7732</v>
      </c>
      <c r="M12201" s="9"/>
      <c r="N12201" s="9"/>
      <c r="O12201" s="21"/>
      <c r="Q12201" s="29"/>
      <c r="U12201" s="17"/>
      <c r="V12201" s="2"/>
      <c r="Y12201" t="str">
        <f t="shared" si="751"/>
        <v/>
      </c>
      <c r="AA12201" t="str">
        <f t="shared" si="752"/>
        <v/>
      </c>
      <c r="AC12201" s="7"/>
      <c r="AD12201" t="s">
        <v>15889</v>
      </c>
      <c r="AE12201">
        <f t="shared" si="753"/>
        <v>0</v>
      </c>
      <c r="AG12201" s="2"/>
      <c r="AI12201" s="7"/>
    </row>
    <row r="12202" spans="1:35" ht="11" customHeight="1" outlineLevel="1" x14ac:dyDescent="0.25">
      <c r="A12202" t="s">
        <v>262</v>
      </c>
      <c r="C12202" s="2" t="s">
        <v>12455</v>
      </c>
      <c r="D12202" s="2">
        <v>935</v>
      </c>
      <c r="E12202" s="7">
        <v>2015</v>
      </c>
      <c r="F12202" s="8" t="s">
        <v>22055</v>
      </c>
      <c r="H12202" s="5" t="s">
        <v>5398</v>
      </c>
      <c r="I12202" s="6" t="s">
        <v>15889</v>
      </c>
      <c r="J12202" s="6" t="s">
        <v>15888</v>
      </c>
      <c r="K12202" s="17">
        <v>5</v>
      </c>
      <c r="L12202" s="17" t="s">
        <v>7732</v>
      </c>
      <c r="M12202" s="9"/>
      <c r="N12202" s="9"/>
      <c r="O12202" s="21"/>
      <c r="Q12202" s="29"/>
      <c r="U12202" s="17"/>
      <c r="V12202" s="2"/>
      <c r="Y12202" t="str">
        <f t="shared" si="751"/>
        <v/>
      </c>
      <c r="AA12202" t="str">
        <f t="shared" si="752"/>
        <v/>
      </c>
      <c r="AC12202" s="7"/>
      <c r="AD12202" t="s">
        <v>15889</v>
      </c>
      <c r="AE12202">
        <f t="shared" si="753"/>
        <v>0</v>
      </c>
      <c r="AG12202" s="2"/>
      <c r="AI12202" s="7"/>
    </row>
    <row r="12203" spans="1:35" ht="11" customHeight="1" outlineLevel="1" x14ac:dyDescent="0.25">
      <c r="A12203" t="s">
        <v>262</v>
      </c>
      <c r="C12203" s="2" t="s">
        <v>12455</v>
      </c>
      <c r="D12203" s="2">
        <v>936</v>
      </c>
      <c r="E12203" s="7">
        <v>2015</v>
      </c>
      <c r="F12203" s="8" t="s">
        <v>69</v>
      </c>
      <c r="H12203" s="5" t="s">
        <v>5398</v>
      </c>
      <c r="I12203" s="6" t="s">
        <v>15889</v>
      </c>
      <c r="J12203" s="6" t="s">
        <v>15888</v>
      </c>
      <c r="K12203" s="17">
        <v>5</v>
      </c>
      <c r="L12203" s="17" t="s">
        <v>7732</v>
      </c>
      <c r="M12203" s="9"/>
      <c r="N12203" s="9"/>
      <c r="O12203" s="21"/>
      <c r="Q12203" s="29"/>
      <c r="U12203" s="17"/>
      <c r="V12203" s="2"/>
      <c r="Y12203" t="str">
        <f t="shared" si="751"/>
        <v/>
      </c>
      <c r="AA12203" t="str">
        <f t="shared" si="752"/>
        <v/>
      </c>
      <c r="AC12203" s="7"/>
      <c r="AD12203" t="s">
        <v>15889</v>
      </c>
      <c r="AE12203">
        <f t="shared" si="753"/>
        <v>0</v>
      </c>
      <c r="AG12203" s="2"/>
      <c r="AI12203" s="7"/>
    </row>
    <row r="12204" spans="1:35" ht="11" customHeight="1" outlineLevel="1" x14ac:dyDescent="0.25">
      <c r="A12204" t="s">
        <v>262</v>
      </c>
      <c r="C12204" s="2" t="s">
        <v>12455</v>
      </c>
      <c r="D12204" s="2" t="s">
        <v>16259</v>
      </c>
      <c r="E12204" s="7">
        <v>2015</v>
      </c>
      <c r="F12204" s="8" t="s">
        <v>22208</v>
      </c>
      <c r="H12204" s="5" t="s">
        <v>5398</v>
      </c>
      <c r="I12204" s="6" t="s">
        <v>15889</v>
      </c>
      <c r="J12204" s="6" t="s">
        <v>15888</v>
      </c>
      <c r="K12204" s="17">
        <v>5</v>
      </c>
      <c r="L12204" s="17" t="s">
        <v>7730</v>
      </c>
      <c r="M12204" s="9">
        <v>10</v>
      </c>
      <c r="N12204" s="9"/>
      <c r="O12204" s="21"/>
      <c r="Q12204" s="29"/>
      <c r="U12204" s="17"/>
      <c r="V12204" s="2"/>
      <c r="Y12204">
        <f t="shared" si="751"/>
        <v>1</v>
      </c>
      <c r="Z12204">
        <v>1</v>
      </c>
      <c r="AA12204" t="str">
        <f t="shared" si="752"/>
        <v/>
      </c>
      <c r="AC12204" s="7"/>
      <c r="AD12204" t="s">
        <v>15889</v>
      </c>
      <c r="AE12204">
        <f t="shared" si="753"/>
        <v>0</v>
      </c>
      <c r="AG12204" s="2"/>
      <c r="AI12204" s="7"/>
    </row>
    <row r="12205" spans="1:35" ht="11" customHeight="1" outlineLevel="1" x14ac:dyDescent="0.25">
      <c r="A12205" t="s">
        <v>262</v>
      </c>
      <c r="C12205" s="2" t="s">
        <v>12455</v>
      </c>
      <c r="D12205" s="2">
        <v>945</v>
      </c>
      <c r="E12205" s="7">
        <v>2015</v>
      </c>
      <c r="F12205" s="5" t="s">
        <v>2348</v>
      </c>
      <c r="H12205" s="5" t="s">
        <v>5398</v>
      </c>
      <c r="I12205" s="6" t="s">
        <v>15760</v>
      </c>
      <c r="J12205" s="6" t="s">
        <v>15890</v>
      </c>
      <c r="K12205" s="17">
        <v>3</v>
      </c>
      <c r="L12205" s="17" t="s">
        <v>7732</v>
      </c>
      <c r="M12205" s="9"/>
      <c r="N12205" s="9"/>
      <c r="O12205" s="21"/>
      <c r="Q12205" s="29"/>
      <c r="U12205" s="17"/>
      <c r="V12205" s="2"/>
      <c r="Y12205" t="str">
        <f t="shared" si="751"/>
        <v/>
      </c>
      <c r="AA12205" t="str">
        <f t="shared" si="752"/>
        <v/>
      </c>
      <c r="AC12205" s="7"/>
      <c r="AD12205" t="s">
        <v>15760</v>
      </c>
      <c r="AE12205">
        <f t="shared" si="753"/>
        <v>0</v>
      </c>
      <c r="AG12205" s="2"/>
      <c r="AI12205" s="7"/>
    </row>
    <row r="12206" spans="1:35" ht="11" customHeight="1" outlineLevel="1" x14ac:dyDescent="0.25">
      <c r="A12206" t="s">
        <v>262</v>
      </c>
      <c r="C12206" s="2" t="s">
        <v>12455</v>
      </c>
      <c r="D12206" s="2">
        <v>947</v>
      </c>
      <c r="E12206" s="7">
        <v>2015</v>
      </c>
      <c r="F12206" s="5" t="s">
        <v>1689</v>
      </c>
      <c r="H12206" s="5" t="s">
        <v>5398</v>
      </c>
      <c r="I12206" s="6" t="s">
        <v>15825</v>
      </c>
      <c r="J12206" s="6" t="s">
        <v>15890</v>
      </c>
      <c r="K12206" s="17">
        <v>6</v>
      </c>
      <c r="L12206" s="17" t="s">
        <v>7732</v>
      </c>
      <c r="M12206" s="9"/>
      <c r="N12206" s="9"/>
      <c r="O12206" s="21"/>
      <c r="Q12206" s="29"/>
      <c r="U12206" s="17"/>
      <c r="V12206" s="2"/>
      <c r="Y12206" t="str">
        <f t="shared" si="751"/>
        <v/>
      </c>
      <c r="AA12206" t="str">
        <f t="shared" si="752"/>
        <v/>
      </c>
      <c r="AC12206" s="7"/>
      <c r="AD12206" t="s">
        <v>15825</v>
      </c>
      <c r="AE12206">
        <f t="shared" si="753"/>
        <v>0</v>
      </c>
      <c r="AG12206" s="2"/>
      <c r="AI12206" s="7"/>
    </row>
    <row r="12207" spans="1:35" ht="11" customHeight="1" outlineLevel="1" x14ac:dyDescent="0.25">
      <c r="A12207" t="s">
        <v>262</v>
      </c>
      <c r="C12207" s="2" t="s">
        <v>12455</v>
      </c>
      <c r="D12207" s="2" t="s">
        <v>16260</v>
      </c>
      <c r="E12207" s="7">
        <v>2015</v>
      </c>
      <c r="F12207" s="5" t="s">
        <v>8668</v>
      </c>
      <c r="H12207" s="5" t="s">
        <v>5398</v>
      </c>
      <c r="I12207" s="6" t="s">
        <v>15825</v>
      </c>
      <c r="J12207" s="6" t="s">
        <v>15890</v>
      </c>
      <c r="K12207" s="17">
        <v>6</v>
      </c>
      <c r="L12207" s="17" t="s">
        <v>7730</v>
      </c>
      <c r="M12207" s="9">
        <v>15</v>
      </c>
      <c r="N12207" s="9"/>
      <c r="O12207" s="21"/>
      <c r="Q12207" s="29"/>
      <c r="U12207" s="17"/>
      <c r="V12207" s="2"/>
      <c r="Y12207">
        <f t="shared" si="751"/>
        <v>1</v>
      </c>
      <c r="AA12207" t="str">
        <f t="shared" si="752"/>
        <v/>
      </c>
      <c r="AC12207" s="7"/>
      <c r="AD12207" t="s">
        <v>15825</v>
      </c>
      <c r="AE12207">
        <f t="shared" si="753"/>
        <v>0</v>
      </c>
      <c r="AG12207" s="2"/>
      <c r="AI12207" s="7"/>
    </row>
    <row r="12208" spans="1:35" ht="11" customHeight="1" outlineLevel="1" x14ac:dyDescent="0.25">
      <c r="A12208" t="s">
        <v>262</v>
      </c>
      <c r="C12208" s="2" t="s">
        <v>12455</v>
      </c>
      <c r="D12208" s="2">
        <v>952</v>
      </c>
      <c r="E12208" s="7">
        <v>2015</v>
      </c>
      <c r="F12208" s="8" t="s">
        <v>542</v>
      </c>
      <c r="H12208" s="5" t="s">
        <v>5398</v>
      </c>
      <c r="I12208" s="6" t="s">
        <v>15760</v>
      </c>
      <c r="J12208" s="6" t="s">
        <v>15890</v>
      </c>
      <c r="K12208" s="17">
        <v>3</v>
      </c>
      <c r="L12208" s="17" t="s">
        <v>7732</v>
      </c>
      <c r="M12208" s="9"/>
      <c r="N12208" s="9"/>
      <c r="O12208" s="21"/>
      <c r="Q12208" s="29"/>
      <c r="U12208" s="17"/>
      <c r="V12208" s="2"/>
      <c r="Y12208" t="str">
        <f t="shared" si="751"/>
        <v/>
      </c>
      <c r="AA12208" t="str">
        <f t="shared" si="752"/>
        <v/>
      </c>
      <c r="AC12208" s="7"/>
      <c r="AD12208" t="s">
        <v>15760</v>
      </c>
      <c r="AE12208">
        <f t="shared" si="753"/>
        <v>0</v>
      </c>
      <c r="AG12208" s="2"/>
      <c r="AI12208" s="7"/>
    </row>
    <row r="12209" spans="1:35" ht="11" customHeight="1" outlineLevel="1" x14ac:dyDescent="0.25">
      <c r="A12209" t="s">
        <v>262</v>
      </c>
      <c r="C12209" s="2" t="s">
        <v>12455</v>
      </c>
      <c r="D12209" s="2">
        <v>953</v>
      </c>
      <c r="E12209" s="7">
        <v>2015</v>
      </c>
      <c r="F12209" s="8" t="s">
        <v>5852</v>
      </c>
      <c r="H12209" s="5" t="s">
        <v>5398</v>
      </c>
      <c r="I12209" s="6" t="s">
        <v>15864</v>
      </c>
      <c r="J12209" s="6" t="s">
        <v>15890</v>
      </c>
      <c r="K12209" s="17">
        <v>5</v>
      </c>
      <c r="L12209" s="17" t="s">
        <v>7732</v>
      </c>
      <c r="M12209" s="9"/>
      <c r="N12209" s="9"/>
      <c r="O12209" s="21"/>
      <c r="Q12209" s="29"/>
      <c r="U12209" s="17"/>
      <c r="V12209" s="2"/>
      <c r="Y12209" t="str">
        <f t="shared" si="751"/>
        <v/>
      </c>
      <c r="AA12209" t="str">
        <f t="shared" si="752"/>
        <v/>
      </c>
      <c r="AC12209" s="7"/>
      <c r="AD12209" t="s">
        <v>15864</v>
      </c>
      <c r="AE12209">
        <f t="shared" si="753"/>
        <v>0</v>
      </c>
      <c r="AG12209" s="2"/>
      <c r="AI12209" s="7"/>
    </row>
    <row r="12210" spans="1:35" ht="11" customHeight="1" outlineLevel="1" x14ac:dyDescent="0.25">
      <c r="A12210" t="s">
        <v>262</v>
      </c>
      <c r="C12210" s="2" t="s">
        <v>12455</v>
      </c>
      <c r="D12210" s="2" t="s">
        <v>16261</v>
      </c>
      <c r="E12210" s="7">
        <v>2015</v>
      </c>
      <c r="F12210" s="5" t="s">
        <v>8668</v>
      </c>
      <c r="H12210" s="5" t="s">
        <v>5398</v>
      </c>
      <c r="I12210" s="6" t="s">
        <v>15864</v>
      </c>
      <c r="J12210" s="6" t="s">
        <v>15890</v>
      </c>
      <c r="K12210" s="17">
        <v>5</v>
      </c>
      <c r="L12210" s="17" t="s">
        <v>7730</v>
      </c>
      <c r="M12210" s="9">
        <v>15</v>
      </c>
      <c r="N12210" s="9"/>
      <c r="O12210" s="21"/>
      <c r="Q12210" s="29"/>
      <c r="U12210" s="17"/>
      <c r="V12210" s="2"/>
      <c r="Y12210">
        <f t="shared" si="751"/>
        <v>1</v>
      </c>
      <c r="AA12210" t="str">
        <f t="shared" si="752"/>
        <v/>
      </c>
      <c r="AC12210" s="7"/>
      <c r="AD12210" t="s">
        <v>15864</v>
      </c>
      <c r="AE12210">
        <f t="shared" si="753"/>
        <v>0</v>
      </c>
      <c r="AG12210" s="2"/>
      <c r="AI12210" s="7"/>
    </row>
    <row r="12211" spans="1:35" ht="11" customHeight="1" outlineLevel="1" x14ac:dyDescent="0.25">
      <c r="A12211" t="s">
        <v>262</v>
      </c>
      <c r="C12211" s="2" t="s">
        <v>12455</v>
      </c>
      <c r="D12211" s="2" t="s">
        <v>15892</v>
      </c>
      <c r="E12211" s="7">
        <v>2016</v>
      </c>
      <c r="F12211" s="5" t="s">
        <v>15893</v>
      </c>
      <c r="H12211" s="5" t="s">
        <v>5398</v>
      </c>
      <c r="I12211" s="6" t="s">
        <v>15864</v>
      </c>
      <c r="J12211" s="6" t="s">
        <v>15891</v>
      </c>
      <c r="K12211" s="17">
        <v>5</v>
      </c>
      <c r="L12211" s="17" t="s">
        <v>7732</v>
      </c>
      <c r="M12211" s="9"/>
      <c r="N12211" s="9"/>
      <c r="O12211" s="21"/>
      <c r="Q12211" s="29"/>
      <c r="U12211" s="17"/>
      <c r="V12211" s="2"/>
      <c r="Y12211" t="str">
        <f t="shared" si="751"/>
        <v/>
      </c>
      <c r="AA12211" t="str">
        <f t="shared" si="752"/>
        <v/>
      </c>
      <c r="AC12211" s="7"/>
      <c r="AD12211" t="s">
        <v>15864</v>
      </c>
      <c r="AE12211">
        <f t="shared" si="753"/>
        <v>0</v>
      </c>
      <c r="AG12211" s="2"/>
      <c r="AI12211" s="7"/>
    </row>
    <row r="12212" spans="1:35" ht="11" customHeight="1" outlineLevel="1" x14ac:dyDescent="0.25">
      <c r="A12212" t="s">
        <v>262</v>
      </c>
      <c r="C12212" s="2" t="s">
        <v>12455</v>
      </c>
      <c r="D12212" s="2" t="s">
        <v>15892</v>
      </c>
      <c r="E12212" s="7">
        <v>2016</v>
      </c>
      <c r="F12212" s="5" t="s">
        <v>8586</v>
      </c>
      <c r="H12212" s="5" t="s">
        <v>5398</v>
      </c>
      <c r="I12212" s="6" t="s">
        <v>15864</v>
      </c>
      <c r="J12212" s="6" t="s">
        <v>15891</v>
      </c>
      <c r="K12212" s="17">
        <v>5</v>
      </c>
      <c r="L12212" s="17" t="s">
        <v>7730</v>
      </c>
      <c r="M12212" s="9">
        <v>14</v>
      </c>
      <c r="N12212" s="9"/>
      <c r="O12212" s="21"/>
      <c r="Q12212" s="29"/>
      <c r="U12212" s="17"/>
      <c r="V12212" s="2"/>
      <c r="Y12212">
        <f t="shared" si="751"/>
        <v>1</v>
      </c>
      <c r="AA12212" t="str">
        <f t="shared" si="752"/>
        <v/>
      </c>
      <c r="AC12212" s="7"/>
      <c r="AD12212" t="s">
        <v>15864</v>
      </c>
      <c r="AE12212">
        <f t="shared" si="753"/>
        <v>0</v>
      </c>
      <c r="AG12212" s="2"/>
      <c r="AI12212" s="7"/>
    </row>
    <row r="12213" spans="1:35" ht="11" customHeight="1" outlineLevel="1" x14ac:dyDescent="0.25">
      <c r="A12213" t="s">
        <v>262</v>
      </c>
      <c r="C12213" s="2" t="s">
        <v>12455</v>
      </c>
      <c r="D12213" s="2">
        <v>976</v>
      </c>
      <c r="E12213" s="7">
        <v>2016</v>
      </c>
      <c r="F12213" s="5" t="s">
        <v>2974</v>
      </c>
      <c r="H12213" s="5" t="s">
        <v>5398</v>
      </c>
      <c r="I12213" s="6" t="s">
        <v>15864</v>
      </c>
      <c r="J12213" s="6" t="s">
        <v>15894</v>
      </c>
      <c r="K12213" s="17">
        <v>5</v>
      </c>
      <c r="L12213" s="17" t="s">
        <v>7732</v>
      </c>
      <c r="M12213" s="9"/>
      <c r="N12213" s="9"/>
      <c r="O12213" s="21"/>
      <c r="Q12213" s="29"/>
      <c r="U12213" s="17"/>
      <c r="V12213" s="2"/>
      <c r="Y12213" t="str">
        <f t="shared" si="751"/>
        <v/>
      </c>
      <c r="AA12213" t="str">
        <f t="shared" si="752"/>
        <v/>
      </c>
      <c r="AC12213" s="7"/>
      <c r="AD12213" t="s">
        <v>15864</v>
      </c>
      <c r="AE12213">
        <f t="shared" si="753"/>
        <v>0</v>
      </c>
      <c r="AG12213" s="2"/>
      <c r="AI12213" s="7"/>
    </row>
    <row r="12214" spans="1:35" ht="11" customHeight="1" outlineLevel="1" x14ac:dyDescent="0.25">
      <c r="A12214" t="s">
        <v>262</v>
      </c>
      <c r="C12214" s="2" t="s">
        <v>12455</v>
      </c>
      <c r="D12214" s="2">
        <v>977</v>
      </c>
      <c r="E12214" s="7">
        <v>2016</v>
      </c>
      <c r="F12214" s="8" t="s">
        <v>6311</v>
      </c>
      <c r="H12214" s="5" t="s">
        <v>5398</v>
      </c>
      <c r="I12214" s="6" t="s">
        <v>15864</v>
      </c>
      <c r="J12214" s="6" t="s">
        <v>15894</v>
      </c>
      <c r="K12214" s="17">
        <v>5</v>
      </c>
      <c r="L12214" s="17" t="s">
        <v>7732</v>
      </c>
      <c r="M12214" s="9"/>
      <c r="N12214" s="9"/>
      <c r="O12214" s="21"/>
      <c r="Q12214" s="29"/>
      <c r="U12214" s="17"/>
      <c r="V12214" s="2"/>
      <c r="Y12214" t="str">
        <f t="shared" si="751"/>
        <v/>
      </c>
      <c r="AA12214" t="str">
        <f t="shared" si="752"/>
        <v/>
      </c>
      <c r="AC12214" s="7"/>
      <c r="AD12214" t="s">
        <v>15864</v>
      </c>
      <c r="AE12214">
        <f t="shared" si="753"/>
        <v>0</v>
      </c>
      <c r="AG12214" s="2"/>
      <c r="AI12214" s="7"/>
    </row>
    <row r="12215" spans="1:35" ht="11" customHeight="1" outlineLevel="1" x14ac:dyDescent="0.25">
      <c r="A12215" t="s">
        <v>262</v>
      </c>
      <c r="C12215" s="2" t="s">
        <v>12455</v>
      </c>
      <c r="D12215" s="2">
        <v>978</v>
      </c>
      <c r="E12215" s="7">
        <v>2016</v>
      </c>
      <c r="F12215" s="8" t="s">
        <v>6019</v>
      </c>
      <c r="H12215" s="5" t="s">
        <v>5398</v>
      </c>
      <c r="I12215" s="6" t="s">
        <v>15864</v>
      </c>
      <c r="J12215" s="6" t="s">
        <v>15894</v>
      </c>
      <c r="K12215" s="17">
        <v>5</v>
      </c>
      <c r="L12215" s="17" t="s">
        <v>7732</v>
      </c>
      <c r="M12215" s="9"/>
      <c r="N12215" s="9"/>
      <c r="O12215" s="21"/>
      <c r="Q12215" s="29"/>
      <c r="U12215" s="17"/>
      <c r="V12215" s="2"/>
      <c r="Y12215" t="str">
        <f t="shared" si="751"/>
        <v/>
      </c>
      <c r="AA12215" t="str">
        <f t="shared" si="752"/>
        <v/>
      </c>
      <c r="AC12215" s="7"/>
      <c r="AD12215" t="s">
        <v>15864</v>
      </c>
      <c r="AE12215">
        <f t="shared" si="753"/>
        <v>0</v>
      </c>
      <c r="AG12215" s="2"/>
      <c r="AI12215" s="7"/>
    </row>
    <row r="12216" spans="1:35" ht="11" customHeight="1" outlineLevel="1" x14ac:dyDescent="0.25">
      <c r="A12216" t="s">
        <v>262</v>
      </c>
      <c r="C12216" s="2" t="s">
        <v>12455</v>
      </c>
      <c r="D12216" s="2">
        <v>979</v>
      </c>
      <c r="E12216" s="7">
        <v>2016</v>
      </c>
      <c r="F12216" s="8" t="s">
        <v>22086</v>
      </c>
      <c r="H12216" s="5" t="s">
        <v>5398</v>
      </c>
      <c r="I12216" s="6" t="s">
        <v>15864</v>
      </c>
      <c r="J12216" s="6" t="s">
        <v>15894</v>
      </c>
      <c r="K12216" s="17">
        <v>5</v>
      </c>
      <c r="L12216" s="17" t="s">
        <v>7732</v>
      </c>
      <c r="M12216" s="9"/>
      <c r="N12216" s="9"/>
      <c r="O12216" s="21"/>
      <c r="Q12216" s="29"/>
      <c r="U12216" s="17"/>
      <c r="V12216" s="2"/>
      <c r="Y12216" t="str">
        <f t="shared" si="751"/>
        <v/>
      </c>
      <c r="AA12216" t="str">
        <f t="shared" si="752"/>
        <v/>
      </c>
      <c r="AC12216" s="7"/>
      <c r="AD12216" t="s">
        <v>15864</v>
      </c>
      <c r="AE12216">
        <f t="shared" si="753"/>
        <v>0</v>
      </c>
      <c r="AG12216" s="2"/>
      <c r="AI12216" s="7"/>
    </row>
    <row r="12217" spans="1:35" ht="11" customHeight="1" outlineLevel="1" x14ac:dyDescent="0.25">
      <c r="A12217" t="s">
        <v>262</v>
      </c>
      <c r="C12217" s="2" t="s">
        <v>12455</v>
      </c>
      <c r="D12217" s="2" t="s">
        <v>15895</v>
      </c>
      <c r="E12217" s="7">
        <v>2017</v>
      </c>
      <c r="F12217" s="5" t="s">
        <v>15896</v>
      </c>
      <c r="H12217" s="5" t="s">
        <v>5398</v>
      </c>
      <c r="I12217" s="6" t="s">
        <v>15897</v>
      </c>
      <c r="J12217" s="6" t="s">
        <v>15898</v>
      </c>
      <c r="K12217" s="17">
        <v>5</v>
      </c>
      <c r="L12217" s="17" t="s">
        <v>7732</v>
      </c>
      <c r="M12217" s="9"/>
      <c r="N12217" s="9"/>
      <c r="O12217" s="21"/>
      <c r="Q12217" s="29"/>
      <c r="U12217" s="17"/>
      <c r="V12217" s="2"/>
      <c r="Y12217" t="str">
        <f t="shared" si="751"/>
        <v/>
      </c>
      <c r="AA12217">
        <f t="shared" si="752"/>
        <v>1</v>
      </c>
      <c r="AC12217" s="7"/>
      <c r="AD12217" t="s">
        <v>15897</v>
      </c>
      <c r="AE12217">
        <f t="shared" si="753"/>
        <v>0</v>
      </c>
      <c r="AG12217" s="2"/>
      <c r="AI12217" s="7"/>
    </row>
    <row r="12218" spans="1:35" ht="11" customHeight="1" outlineLevel="1" x14ac:dyDescent="0.25">
      <c r="A12218" t="s">
        <v>262</v>
      </c>
      <c r="C12218" s="2" t="s">
        <v>12455</v>
      </c>
      <c r="D12218" s="2">
        <v>999</v>
      </c>
      <c r="E12218" s="7">
        <v>2017</v>
      </c>
      <c r="F12218" s="5" t="s">
        <v>2974</v>
      </c>
      <c r="H12218" s="5" t="s">
        <v>5398</v>
      </c>
      <c r="I12218" s="6" t="s">
        <v>15825</v>
      </c>
      <c r="J12218" s="6" t="s">
        <v>15899</v>
      </c>
      <c r="K12218" s="17">
        <v>6</v>
      </c>
      <c r="L12218" s="17" t="s">
        <v>7732</v>
      </c>
      <c r="M12218" s="9"/>
      <c r="N12218" s="9"/>
      <c r="O12218" s="21"/>
      <c r="Q12218" s="29"/>
      <c r="U12218" s="17"/>
      <c r="V12218" s="2"/>
      <c r="Y12218" t="str">
        <f t="shared" si="751"/>
        <v/>
      </c>
      <c r="AA12218" t="str">
        <f t="shared" si="752"/>
        <v/>
      </c>
      <c r="AC12218" s="7"/>
      <c r="AD12218" t="s">
        <v>15825</v>
      </c>
      <c r="AE12218">
        <f t="shared" si="753"/>
        <v>0</v>
      </c>
      <c r="AG12218" s="2"/>
      <c r="AI12218" s="7"/>
    </row>
    <row r="12219" spans="1:35" ht="11" customHeight="1" outlineLevel="1" x14ac:dyDescent="0.25">
      <c r="A12219" t="s">
        <v>262</v>
      </c>
      <c r="C12219" s="2" t="s">
        <v>12455</v>
      </c>
      <c r="D12219" s="2">
        <v>1000</v>
      </c>
      <c r="E12219" s="7">
        <v>2017</v>
      </c>
      <c r="F12219" s="8" t="s">
        <v>6311</v>
      </c>
      <c r="H12219" s="5" t="s">
        <v>5398</v>
      </c>
      <c r="I12219" s="6" t="s">
        <v>15825</v>
      </c>
      <c r="J12219" s="6" t="s">
        <v>15899</v>
      </c>
      <c r="K12219" s="17">
        <v>6</v>
      </c>
      <c r="L12219" s="17" t="s">
        <v>7732</v>
      </c>
      <c r="M12219" s="9"/>
      <c r="N12219" s="9"/>
      <c r="O12219" s="21"/>
      <c r="Q12219" s="29"/>
      <c r="U12219" s="17"/>
      <c r="V12219" s="2"/>
      <c r="Y12219" t="str">
        <f t="shared" si="751"/>
        <v/>
      </c>
      <c r="AA12219" t="str">
        <f t="shared" si="752"/>
        <v/>
      </c>
      <c r="AC12219" s="7"/>
      <c r="AD12219" t="s">
        <v>15825</v>
      </c>
      <c r="AE12219">
        <f t="shared" si="753"/>
        <v>0</v>
      </c>
      <c r="AG12219" s="2"/>
      <c r="AI12219" s="7"/>
    </row>
    <row r="12220" spans="1:35" ht="11" customHeight="1" outlineLevel="1" x14ac:dyDescent="0.25">
      <c r="A12220" t="s">
        <v>262</v>
      </c>
      <c r="C12220" s="2" t="s">
        <v>12455</v>
      </c>
      <c r="D12220" s="2">
        <v>1001</v>
      </c>
      <c r="E12220" s="7">
        <v>2017</v>
      </c>
      <c r="F12220" s="8" t="s">
        <v>22055</v>
      </c>
      <c r="H12220" s="5" t="s">
        <v>5398</v>
      </c>
      <c r="I12220" s="6" t="s">
        <v>15825</v>
      </c>
      <c r="J12220" s="6" t="s">
        <v>15899</v>
      </c>
      <c r="K12220" s="17">
        <v>6</v>
      </c>
      <c r="L12220" s="17" t="s">
        <v>7732</v>
      </c>
      <c r="M12220" s="9"/>
      <c r="N12220" s="9"/>
      <c r="O12220" s="21"/>
      <c r="Q12220" s="29"/>
      <c r="U12220" s="17"/>
      <c r="V12220" s="2"/>
      <c r="Y12220" t="str">
        <f t="shared" si="751"/>
        <v/>
      </c>
      <c r="AA12220" t="str">
        <f t="shared" si="752"/>
        <v/>
      </c>
      <c r="AC12220" s="7"/>
      <c r="AD12220" t="s">
        <v>15825</v>
      </c>
      <c r="AE12220">
        <f t="shared" si="753"/>
        <v>0</v>
      </c>
      <c r="AG12220" s="2"/>
      <c r="AI12220" s="7"/>
    </row>
    <row r="12221" spans="1:35" ht="11" customHeight="1" outlineLevel="1" x14ac:dyDescent="0.25">
      <c r="A12221" t="s">
        <v>262</v>
      </c>
      <c r="C12221" s="2" t="s">
        <v>12455</v>
      </c>
      <c r="D12221" s="2">
        <v>1002</v>
      </c>
      <c r="E12221" s="7">
        <v>2017</v>
      </c>
      <c r="F12221" s="8" t="s">
        <v>22087</v>
      </c>
      <c r="H12221" s="5" t="s">
        <v>5398</v>
      </c>
      <c r="I12221" s="6" t="s">
        <v>15825</v>
      </c>
      <c r="J12221" s="6" t="s">
        <v>15899</v>
      </c>
      <c r="K12221" s="17">
        <v>6</v>
      </c>
      <c r="L12221" s="17" t="s">
        <v>7732</v>
      </c>
      <c r="M12221" s="9"/>
      <c r="N12221" s="9"/>
      <c r="O12221" s="21"/>
      <c r="Q12221" s="29"/>
      <c r="U12221" s="17"/>
      <c r="V12221" s="2"/>
      <c r="Y12221" t="str">
        <f t="shared" si="751"/>
        <v/>
      </c>
      <c r="AA12221" t="str">
        <f t="shared" si="752"/>
        <v/>
      </c>
      <c r="AC12221" s="7"/>
      <c r="AD12221" t="s">
        <v>15825</v>
      </c>
      <c r="AE12221">
        <f t="shared" si="753"/>
        <v>0</v>
      </c>
      <c r="AG12221" s="2"/>
      <c r="AI12221" s="7"/>
    </row>
    <row r="12222" spans="1:35" ht="11" customHeight="1" outlineLevel="1" x14ac:dyDescent="0.25">
      <c r="A12222" t="s">
        <v>262</v>
      </c>
      <c r="C12222" s="2" t="s">
        <v>12455</v>
      </c>
      <c r="D12222" s="2" t="s">
        <v>15901</v>
      </c>
      <c r="E12222" s="7">
        <v>2017</v>
      </c>
      <c r="F12222" s="5" t="s">
        <v>15902</v>
      </c>
      <c r="H12222" s="5" t="s">
        <v>5398</v>
      </c>
      <c r="I12222" s="6" t="s">
        <v>15903</v>
      </c>
      <c r="J12222" s="6" t="s">
        <v>15900</v>
      </c>
      <c r="K12222" s="17">
        <v>3</v>
      </c>
      <c r="L12222" s="17" t="s">
        <v>7732</v>
      </c>
      <c r="M12222" s="9"/>
      <c r="N12222" s="9"/>
      <c r="O12222" s="21"/>
      <c r="Q12222" s="29"/>
      <c r="U12222" s="17"/>
      <c r="V12222" s="2"/>
      <c r="Y12222" t="str">
        <f t="shared" si="751"/>
        <v/>
      </c>
      <c r="AA12222">
        <f t="shared" si="752"/>
        <v>1</v>
      </c>
      <c r="AC12222" s="7"/>
      <c r="AD12222" t="s">
        <v>15903</v>
      </c>
      <c r="AE12222">
        <f t="shared" si="753"/>
        <v>0</v>
      </c>
      <c r="AG12222" s="2"/>
      <c r="AI12222" s="7"/>
    </row>
    <row r="12223" spans="1:35" ht="11" customHeight="1" outlineLevel="1" x14ac:dyDescent="0.25">
      <c r="A12223" t="s">
        <v>262</v>
      </c>
      <c r="C12223" s="2" t="s">
        <v>12455</v>
      </c>
      <c r="D12223" s="2" t="s">
        <v>15309</v>
      </c>
      <c r="E12223" s="7">
        <v>2017</v>
      </c>
      <c r="F12223" s="5" t="s">
        <v>6856</v>
      </c>
      <c r="H12223" s="5" t="s">
        <v>5398</v>
      </c>
      <c r="I12223" s="6" t="s">
        <v>15760</v>
      </c>
      <c r="J12223" s="6" t="s">
        <v>15904</v>
      </c>
      <c r="K12223" s="17">
        <v>5</v>
      </c>
      <c r="L12223" s="17" t="s">
        <v>7732</v>
      </c>
      <c r="M12223" s="9"/>
      <c r="N12223" s="9"/>
      <c r="O12223" s="21"/>
      <c r="Q12223" s="29"/>
      <c r="U12223" s="17"/>
      <c r="V12223" s="2"/>
      <c r="Y12223" t="str">
        <f t="shared" si="751"/>
        <v/>
      </c>
      <c r="AA12223" t="str">
        <f t="shared" si="752"/>
        <v/>
      </c>
      <c r="AC12223" s="7"/>
      <c r="AD12223" t="s">
        <v>15760</v>
      </c>
      <c r="AE12223">
        <f t="shared" si="753"/>
        <v>0</v>
      </c>
      <c r="AG12223" s="2"/>
      <c r="AI12223" s="7"/>
    </row>
    <row r="12224" spans="1:35" ht="11" customHeight="1" outlineLevel="1" x14ac:dyDescent="0.25">
      <c r="A12224" t="s">
        <v>262</v>
      </c>
      <c r="C12224" s="2" t="s">
        <v>12455</v>
      </c>
      <c r="D12224" s="2" t="s">
        <v>15906</v>
      </c>
      <c r="E12224" s="7">
        <v>2018</v>
      </c>
      <c r="F12224" s="5" t="s">
        <v>15729</v>
      </c>
      <c r="H12224" s="5" t="s">
        <v>5398</v>
      </c>
      <c r="I12224" s="6" t="s">
        <v>15760</v>
      </c>
      <c r="J12224" s="6" t="s">
        <v>15905</v>
      </c>
      <c r="K12224" s="17">
        <v>5</v>
      </c>
      <c r="L12224" s="17" t="s">
        <v>7732</v>
      </c>
      <c r="M12224" s="9"/>
      <c r="N12224" s="9"/>
      <c r="O12224" s="21"/>
      <c r="Q12224" s="29"/>
      <c r="U12224" s="17"/>
      <c r="V12224" s="2"/>
      <c r="Y12224" t="str">
        <f t="shared" si="751"/>
        <v/>
      </c>
      <c r="AA12224">
        <f t="shared" si="752"/>
        <v>1</v>
      </c>
      <c r="AC12224" s="7"/>
      <c r="AD12224" t="s">
        <v>15760</v>
      </c>
      <c r="AE12224">
        <f t="shared" si="753"/>
        <v>0</v>
      </c>
      <c r="AG12224" s="2"/>
      <c r="AI12224" s="7"/>
    </row>
    <row r="12225" spans="1:49" ht="11" customHeight="1" outlineLevel="1" x14ac:dyDescent="0.25">
      <c r="A12225" t="s">
        <v>262</v>
      </c>
      <c r="C12225" s="2" t="s">
        <v>12455</v>
      </c>
      <c r="D12225" s="2">
        <v>1044</v>
      </c>
      <c r="E12225" s="7">
        <v>2018</v>
      </c>
      <c r="F12225" s="5" t="s">
        <v>2974</v>
      </c>
      <c r="H12225" s="5" t="s">
        <v>5398</v>
      </c>
      <c r="I12225" s="6" t="s">
        <v>15760</v>
      </c>
      <c r="J12225" s="6" t="s">
        <v>15907</v>
      </c>
      <c r="K12225" s="17">
        <v>3</v>
      </c>
      <c r="L12225" s="17" t="s">
        <v>7732</v>
      </c>
      <c r="M12225" s="9"/>
      <c r="N12225" s="9"/>
      <c r="O12225" s="21"/>
      <c r="Q12225" s="29"/>
      <c r="U12225" s="17"/>
      <c r="V12225" s="2"/>
      <c r="Y12225" t="str">
        <f t="shared" si="751"/>
        <v/>
      </c>
      <c r="AA12225" t="str">
        <f t="shared" si="752"/>
        <v/>
      </c>
      <c r="AC12225" s="7"/>
      <c r="AD12225" t="s">
        <v>15760</v>
      </c>
      <c r="AE12225">
        <f t="shared" si="753"/>
        <v>0</v>
      </c>
      <c r="AG12225" s="2"/>
      <c r="AI12225" s="7"/>
    </row>
    <row r="12226" spans="1:49" ht="11" customHeight="1" outlineLevel="1" x14ac:dyDescent="0.25">
      <c r="A12226" t="s">
        <v>262</v>
      </c>
      <c r="C12226" s="2" t="s">
        <v>12455</v>
      </c>
      <c r="D12226" s="2">
        <v>1045</v>
      </c>
      <c r="E12226" s="7">
        <v>2018</v>
      </c>
      <c r="F12226" s="8" t="s">
        <v>6311</v>
      </c>
      <c r="H12226" s="5" t="s">
        <v>5398</v>
      </c>
      <c r="I12226" s="6" t="s">
        <v>15760</v>
      </c>
      <c r="J12226" s="6" t="s">
        <v>15907</v>
      </c>
      <c r="K12226" s="17">
        <v>1</v>
      </c>
      <c r="L12226" s="17" t="s">
        <v>7732</v>
      </c>
      <c r="M12226" s="9"/>
      <c r="N12226" s="9"/>
      <c r="O12226" s="21"/>
      <c r="Q12226" s="29"/>
      <c r="U12226" s="17"/>
      <c r="V12226" s="2"/>
      <c r="Y12226" t="str">
        <f t="shared" si="751"/>
        <v/>
      </c>
      <c r="AA12226" t="str">
        <f t="shared" si="752"/>
        <v/>
      </c>
      <c r="AC12226" s="7"/>
      <c r="AD12226" t="s">
        <v>15760</v>
      </c>
      <c r="AE12226">
        <f t="shared" si="753"/>
        <v>0</v>
      </c>
      <c r="AG12226" s="2"/>
      <c r="AI12226" s="7"/>
    </row>
    <row r="12227" spans="1:49" ht="11" customHeight="1" outlineLevel="1" x14ac:dyDescent="0.25">
      <c r="A12227" t="s">
        <v>262</v>
      </c>
      <c r="C12227" s="2" t="s">
        <v>12455</v>
      </c>
      <c r="D12227" s="2">
        <v>1046</v>
      </c>
      <c r="E12227" s="7">
        <v>2018</v>
      </c>
      <c r="F12227" s="8" t="s">
        <v>69</v>
      </c>
      <c r="H12227" s="5" t="s">
        <v>5398</v>
      </c>
      <c r="I12227" s="6" t="s">
        <v>15760</v>
      </c>
      <c r="J12227" s="6" t="s">
        <v>15907</v>
      </c>
      <c r="K12227" s="17">
        <v>5</v>
      </c>
      <c r="L12227" s="17" t="s">
        <v>7732</v>
      </c>
      <c r="M12227" s="9"/>
      <c r="N12227" s="9"/>
      <c r="O12227" s="21"/>
      <c r="Q12227" s="29"/>
      <c r="U12227" s="17"/>
      <c r="V12227" s="2"/>
      <c r="Y12227" t="str">
        <f t="shared" si="751"/>
        <v/>
      </c>
      <c r="AA12227" t="str">
        <f t="shared" si="752"/>
        <v/>
      </c>
      <c r="AC12227" s="7"/>
      <c r="AD12227" t="s">
        <v>15760</v>
      </c>
      <c r="AE12227">
        <f t="shared" si="753"/>
        <v>0</v>
      </c>
      <c r="AG12227" s="2"/>
      <c r="AI12227" s="7"/>
    </row>
    <row r="12228" spans="1:49" ht="11" customHeight="1" outlineLevel="1" x14ac:dyDescent="0.25">
      <c r="A12228" t="s">
        <v>262</v>
      </c>
      <c r="C12228" s="2" t="s">
        <v>12455</v>
      </c>
      <c r="D12228" s="2">
        <v>1047</v>
      </c>
      <c r="E12228" s="7">
        <v>2018</v>
      </c>
      <c r="F12228" s="8" t="s">
        <v>22088</v>
      </c>
      <c r="H12228" s="5" t="s">
        <v>5398</v>
      </c>
      <c r="I12228" s="6" t="s">
        <v>15760</v>
      </c>
      <c r="J12228" s="6" t="s">
        <v>15907</v>
      </c>
      <c r="K12228" s="17">
        <v>5</v>
      </c>
      <c r="L12228" s="17" t="s">
        <v>7732</v>
      </c>
      <c r="M12228" s="9"/>
      <c r="N12228" s="9"/>
      <c r="O12228" s="21"/>
      <c r="Q12228" s="29"/>
      <c r="U12228" s="17"/>
      <c r="V12228" s="2"/>
      <c r="Y12228" t="str">
        <f t="shared" si="751"/>
        <v/>
      </c>
      <c r="AA12228" t="str">
        <f t="shared" si="752"/>
        <v/>
      </c>
      <c r="AC12228" s="7"/>
      <c r="AD12228" t="s">
        <v>15760</v>
      </c>
      <c r="AE12228">
        <f t="shared" si="753"/>
        <v>0</v>
      </c>
      <c r="AG12228" s="2"/>
      <c r="AI12228" s="7"/>
    </row>
    <row r="12229" spans="1:49" ht="11" customHeight="1" outlineLevel="1" x14ac:dyDescent="0.25">
      <c r="A12229" t="s">
        <v>262</v>
      </c>
      <c r="C12229" s="2" t="s">
        <v>12455</v>
      </c>
      <c r="D12229" s="2" t="s">
        <v>15909</v>
      </c>
      <c r="E12229" s="7">
        <v>2019</v>
      </c>
      <c r="F12229" s="5" t="s">
        <v>15814</v>
      </c>
      <c r="H12229" s="5" t="s">
        <v>5398</v>
      </c>
      <c r="I12229" s="6" t="s">
        <v>15910</v>
      </c>
      <c r="J12229" s="6" t="s">
        <v>15908</v>
      </c>
      <c r="K12229" s="17">
        <v>3</v>
      </c>
      <c r="L12229" s="17" t="s">
        <v>7732</v>
      </c>
      <c r="M12229" s="9"/>
      <c r="N12229" s="9"/>
      <c r="O12229" s="21"/>
      <c r="Q12229" s="29"/>
      <c r="U12229" s="17"/>
      <c r="V12229" s="2"/>
      <c r="Y12229" t="str">
        <f t="shared" si="751"/>
        <v/>
      </c>
      <c r="AA12229">
        <f t="shared" si="752"/>
        <v>1</v>
      </c>
      <c r="AC12229" s="7"/>
      <c r="AD12229" t="s">
        <v>15910</v>
      </c>
      <c r="AE12229">
        <f t="shared" si="753"/>
        <v>0</v>
      </c>
      <c r="AG12229" s="2"/>
      <c r="AI12229" s="7"/>
    </row>
    <row r="12230" spans="1:49" ht="11" customHeight="1" outlineLevel="1" x14ac:dyDescent="0.25">
      <c r="A12230" t="s">
        <v>262</v>
      </c>
      <c r="C12230" s="2" t="s">
        <v>12455</v>
      </c>
      <c r="D12230" s="2" t="s">
        <v>15912</v>
      </c>
      <c r="E12230" s="7">
        <v>2019</v>
      </c>
      <c r="F12230" s="5" t="s">
        <v>6856</v>
      </c>
      <c r="H12230" s="5" t="s">
        <v>5398</v>
      </c>
      <c r="I12230" s="6" t="s">
        <v>15913</v>
      </c>
      <c r="J12230" s="6" t="s">
        <v>15911</v>
      </c>
      <c r="K12230" s="17">
        <v>3</v>
      </c>
      <c r="L12230" s="17" t="s">
        <v>7732</v>
      </c>
      <c r="M12230" s="9"/>
      <c r="N12230" s="9"/>
      <c r="O12230" s="21"/>
      <c r="Q12230" s="29"/>
      <c r="U12230" s="17"/>
      <c r="V12230" s="2"/>
      <c r="Y12230" t="str">
        <f t="shared" si="751"/>
        <v/>
      </c>
      <c r="AA12230" t="str">
        <f t="shared" si="752"/>
        <v/>
      </c>
      <c r="AC12230" s="7"/>
      <c r="AD12230" t="s">
        <v>15913</v>
      </c>
      <c r="AE12230">
        <f t="shared" si="753"/>
        <v>0</v>
      </c>
      <c r="AG12230" s="2"/>
      <c r="AI12230" s="7"/>
    </row>
    <row r="12231" spans="1:49" ht="11" customHeight="1" x14ac:dyDescent="0.25">
      <c r="A12231" s="4" t="s">
        <v>13298</v>
      </c>
      <c r="B12231" t="s">
        <v>12949</v>
      </c>
      <c r="C12231" s="2" t="s">
        <v>12521</v>
      </c>
      <c r="E12231" s="7"/>
      <c r="F12231" s="5"/>
      <c r="H12231" s="5"/>
      <c r="I12231" s="6"/>
      <c r="J12231" s="6"/>
      <c r="K12231" s="17"/>
      <c r="L12231" s="17"/>
      <c r="M12231" s="9"/>
      <c r="N12231" s="9">
        <f>SUM(M12232:M12239)</f>
        <v>10.199999999999999</v>
      </c>
      <c r="O12231" s="21">
        <v>5398</v>
      </c>
      <c r="P12231">
        <f>COUNTIF(L12232:L12239,"*")</f>
        <v>8</v>
      </c>
      <c r="Q12231" s="29">
        <f>P12231/O12231</f>
        <v>1.4820303816228233E-3</v>
      </c>
      <c r="R12231">
        <f>COUNTIF(L12232:L12239,"Y")+COUNTIF(L12232:L12239,"S")</f>
        <v>8</v>
      </c>
      <c r="U12231" s="17" t="s">
        <v>7730</v>
      </c>
      <c r="V12231" s="2"/>
      <c r="W12231" t="s">
        <v>18462</v>
      </c>
      <c r="Y12231" t="str">
        <f t="shared" si="751"/>
        <v/>
      </c>
      <c r="AA12231" t="str">
        <f t="shared" si="752"/>
        <v/>
      </c>
      <c r="AC12231" s="7"/>
      <c r="AF12231">
        <f>COUNTIF(AE12232:AE12239,"1")</f>
        <v>0</v>
      </c>
      <c r="AG12231" s="2"/>
      <c r="AI12231" s="7"/>
      <c r="AJ12231">
        <f>COUNTIF($K12232:$K12239,"1")-COUNTIFS($K12232:$K12239,"1",$L12232:$L12239,"V")</f>
        <v>0</v>
      </c>
      <c r="AK12231">
        <f>COUNTIFS($K12232:$K12239,"1",$L12232:$L12239,"Y")+COUNTIFS($K12232:$K12239,"1",$L12232:$L12239,"s")</f>
        <v>0</v>
      </c>
      <c r="AL12231">
        <f>COUNTIF($K12232:$K12239,"2")-COUNTIFS($K12232:$K12239,"2",$L12232:$L12239,"V")</f>
        <v>0</v>
      </c>
      <c r="AM12231">
        <f>COUNTIFS($K12232:$K12239,"2",$L12232:$L12239,"Y")+COUNTIFS($K12232:$K12239,"2",$L12232:$L12239,"s")</f>
        <v>0</v>
      </c>
      <c r="AN12231">
        <f>COUNTIF($K12232:$K12239,"3")-COUNTIFS($K12232:$K12239,"3",$L12232:$L12239,"V")</f>
        <v>0</v>
      </c>
      <c r="AO12231">
        <f>COUNTIFS($K12232:$K12239,"3",$L12232:$L12239,"Y")+COUNTIFS($K12232:$K12239,"3",$L12232:$L12239,"s")</f>
        <v>0</v>
      </c>
      <c r="AP12231">
        <f>COUNTIF($K12232:$K12239,"4")-COUNTIFS($K12232:$K12239,"4",$L12232:$L12239,"V")</f>
        <v>0</v>
      </c>
      <c r="AQ12231">
        <f>COUNTIFS($K12232:$K12239,"4",$L12232:$L12239,"Y")+COUNTIFS($K12232:$K12239,"4",$L12232:$L12239,"s")</f>
        <v>0</v>
      </c>
      <c r="AR12231">
        <f>COUNTIF($K12232:$K12239,"5")-COUNTIFS($K12232:$K12239,"5",$L12232:$L12239,"V")</f>
        <v>0</v>
      </c>
      <c r="AS12231">
        <f>COUNTIFS($K12232:$K12239,"5",$L12232:$L12239,"Y")+COUNTIFS($K12232:$K12239,"5",$L12232:$L12239,"s")</f>
        <v>0</v>
      </c>
      <c r="AT12231">
        <f>COUNTIF($K12232:$K12239,"6")-COUNTIFS($K12232:$K12239,"6",$L12232:$L12239,"V")</f>
        <v>0</v>
      </c>
      <c r="AU12231">
        <f>COUNTIFS($K12232:$K12239,"6",$L12232:$L12239,"Y")+COUNTIFS($K12232:$K12239,"6",$L12232:$L12239,"s")</f>
        <v>0</v>
      </c>
      <c r="AV12231">
        <f>COUNTIF($K12232:$K12239,"7")-COUNTIFS($K12232:$K12239,"7",$L12232:$L12239,"V")</f>
        <v>8</v>
      </c>
      <c r="AW12231">
        <f>COUNTIFS($K12232:$K12239,"7",$L12232:$L12239,"Y")+COUNTIFS($K12232:$K12239,"7",$L12232:$L12239,"s")</f>
        <v>8</v>
      </c>
    </row>
    <row r="12232" spans="1:49" ht="11" customHeight="1" outlineLevel="1" x14ac:dyDescent="0.25">
      <c r="A12232" t="s">
        <v>13297</v>
      </c>
      <c r="C12232" s="2" t="s">
        <v>12521</v>
      </c>
      <c r="D12232" s="2">
        <v>4500</v>
      </c>
      <c r="E12232" s="7">
        <v>2010</v>
      </c>
      <c r="F12232" s="5" t="s">
        <v>13303</v>
      </c>
      <c r="H12232" s="5" t="s">
        <v>5398</v>
      </c>
      <c r="I12232" s="6" t="s">
        <v>11173</v>
      </c>
      <c r="J12232" s="6" t="s">
        <v>13302</v>
      </c>
      <c r="K12232" s="17">
        <v>7</v>
      </c>
      <c r="L12232" s="17" t="s">
        <v>7730</v>
      </c>
      <c r="M12232" s="9">
        <v>1.3</v>
      </c>
      <c r="N12232" s="9"/>
      <c r="O12232" s="21"/>
      <c r="Q12232" s="29"/>
      <c r="U12232" s="17"/>
      <c r="V12232" s="2"/>
      <c r="Y12232" t="str">
        <f t="shared" si="751"/>
        <v/>
      </c>
      <c r="AA12232" t="str">
        <f t="shared" si="752"/>
        <v/>
      </c>
      <c r="AC12232" s="7"/>
      <c r="AD12232" t="s">
        <v>11173</v>
      </c>
      <c r="AE12232">
        <f t="shared" ref="AE12232:AE12239" si="754">COUNTIF(I12232,"*Fuji*")</f>
        <v>0</v>
      </c>
      <c r="AG12232" s="2"/>
      <c r="AH12232" t="s">
        <v>4921</v>
      </c>
      <c r="AI12232" s="7" t="s">
        <v>4610</v>
      </c>
    </row>
    <row r="12233" spans="1:49" ht="11" customHeight="1" outlineLevel="1" x14ac:dyDescent="0.25">
      <c r="A12233" t="s">
        <v>13297</v>
      </c>
      <c r="C12233" s="2" t="s">
        <v>12521</v>
      </c>
      <c r="D12233" s="2">
        <v>4501</v>
      </c>
      <c r="E12233" s="7">
        <v>2010</v>
      </c>
      <c r="F12233" s="5" t="s">
        <v>13304</v>
      </c>
      <c r="H12233" s="5" t="s">
        <v>5398</v>
      </c>
      <c r="I12233" s="6" t="s">
        <v>9801</v>
      </c>
      <c r="J12233" s="6" t="s">
        <v>13302</v>
      </c>
      <c r="K12233" s="17">
        <v>7</v>
      </c>
      <c r="L12233" s="17" t="s">
        <v>7730</v>
      </c>
      <c r="M12233" s="9">
        <v>1.3</v>
      </c>
      <c r="N12233" s="9"/>
      <c r="O12233" s="21"/>
      <c r="Q12233" s="29"/>
      <c r="U12233" s="17"/>
      <c r="V12233" s="2"/>
      <c r="Y12233" t="str">
        <f t="shared" si="751"/>
        <v/>
      </c>
      <c r="AA12233" t="str">
        <f t="shared" si="752"/>
        <v/>
      </c>
      <c r="AC12233" s="7"/>
      <c r="AD12233" t="s">
        <v>9801</v>
      </c>
      <c r="AE12233">
        <f t="shared" si="754"/>
        <v>0</v>
      </c>
      <c r="AG12233" s="2"/>
      <c r="AH12233" t="s">
        <v>4921</v>
      </c>
      <c r="AI12233" s="7" t="s">
        <v>4922</v>
      </c>
    </row>
    <row r="12234" spans="1:49" ht="11" customHeight="1" outlineLevel="1" x14ac:dyDescent="0.25">
      <c r="A12234" t="s">
        <v>13297</v>
      </c>
      <c r="C12234" s="2" t="s">
        <v>12521</v>
      </c>
      <c r="D12234" s="2">
        <v>4502</v>
      </c>
      <c r="E12234" s="7">
        <v>2010</v>
      </c>
      <c r="F12234" s="5" t="s">
        <v>13305</v>
      </c>
      <c r="H12234" s="5" t="s">
        <v>5398</v>
      </c>
      <c r="I12234" s="6" t="s">
        <v>9029</v>
      </c>
      <c r="J12234" s="6" t="s">
        <v>13302</v>
      </c>
      <c r="K12234" s="17">
        <v>7</v>
      </c>
      <c r="L12234" s="17" t="s">
        <v>7730</v>
      </c>
      <c r="M12234" s="9">
        <v>1.3</v>
      </c>
      <c r="N12234" s="9"/>
      <c r="O12234" s="21"/>
      <c r="Q12234" s="29"/>
      <c r="U12234" s="17"/>
      <c r="V12234" s="2"/>
      <c r="Y12234" t="str">
        <f t="shared" si="751"/>
        <v/>
      </c>
      <c r="AA12234" t="str">
        <f t="shared" si="752"/>
        <v/>
      </c>
      <c r="AC12234" s="7"/>
      <c r="AD12234" t="s">
        <v>9029</v>
      </c>
      <c r="AE12234">
        <f t="shared" si="754"/>
        <v>0</v>
      </c>
      <c r="AG12234" s="2"/>
      <c r="AH12234" t="s">
        <v>4921</v>
      </c>
      <c r="AI12234" s="7" t="s">
        <v>4922</v>
      </c>
    </row>
    <row r="12235" spans="1:49" ht="11" customHeight="1" outlineLevel="1" x14ac:dyDescent="0.25">
      <c r="A12235" t="s">
        <v>13297</v>
      </c>
      <c r="C12235" s="2" t="s">
        <v>12521</v>
      </c>
      <c r="D12235" s="2">
        <v>4503</v>
      </c>
      <c r="E12235" s="7">
        <v>2010</v>
      </c>
      <c r="F12235" s="5" t="s">
        <v>13306</v>
      </c>
      <c r="H12235" s="5" t="s">
        <v>5398</v>
      </c>
      <c r="I12235" s="6" t="s">
        <v>13307</v>
      </c>
      <c r="J12235" s="6" t="s">
        <v>13302</v>
      </c>
      <c r="K12235" s="17">
        <v>7</v>
      </c>
      <c r="L12235" s="17" t="s">
        <v>7730</v>
      </c>
      <c r="M12235" s="9">
        <v>1.3</v>
      </c>
      <c r="N12235" s="9"/>
      <c r="O12235" s="21"/>
      <c r="Q12235" s="29"/>
      <c r="U12235" s="17"/>
      <c r="V12235" s="2"/>
      <c r="Y12235" t="str">
        <f t="shared" si="751"/>
        <v/>
      </c>
      <c r="AA12235" t="str">
        <f t="shared" si="752"/>
        <v/>
      </c>
      <c r="AC12235" s="7"/>
      <c r="AD12235" t="s">
        <v>13307</v>
      </c>
      <c r="AE12235">
        <f t="shared" si="754"/>
        <v>0</v>
      </c>
      <c r="AG12235" s="2"/>
      <c r="AH12235" t="s">
        <v>4921</v>
      </c>
      <c r="AI12235" s="7" t="s">
        <v>4922</v>
      </c>
    </row>
    <row r="12236" spans="1:49" ht="11" customHeight="1" outlineLevel="1" x14ac:dyDescent="0.25">
      <c r="A12236" t="s">
        <v>13297</v>
      </c>
      <c r="C12236" s="2" t="s">
        <v>12521</v>
      </c>
      <c r="D12236" s="2">
        <v>4640</v>
      </c>
      <c r="E12236" s="7">
        <v>2013</v>
      </c>
      <c r="F12236" s="5" t="s">
        <v>13299</v>
      </c>
      <c r="H12236" s="5" t="s">
        <v>5398</v>
      </c>
      <c r="I12236" s="6" t="s">
        <v>9223</v>
      </c>
      <c r="J12236" s="6" t="s">
        <v>13301</v>
      </c>
      <c r="K12236" s="17">
        <v>7</v>
      </c>
      <c r="L12236" s="17" t="s">
        <v>7730</v>
      </c>
      <c r="M12236" s="9">
        <v>1</v>
      </c>
      <c r="N12236" s="9"/>
      <c r="O12236" s="21"/>
      <c r="Q12236" s="29"/>
      <c r="U12236" s="17"/>
      <c r="V12236" s="2"/>
      <c r="Y12236" t="str">
        <f t="shared" si="751"/>
        <v/>
      </c>
      <c r="AA12236" t="str">
        <f t="shared" si="752"/>
        <v/>
      </c>
      <c r="AC12236" s="7"/>
      <c r="AD12236" t="s">
        <v>9223</v>
      </c>
      <c r="AE12236">
        <f t="shared" si="754"/>
        <v>0</v>
      </c>
      <c r="AG12236" s="2"/>
      <c r="AI12236" s="7"/>
    </row>
    <row r="12237" spans="1:49" ht="11" customHeight="1" outlineLevel="1" x14ac:dyDescent="0.25">
      <c r="A12237" t="s">
        <v>13297</v>
      </c>
      <c r="C12237" s="2" t="s">
        <v>12521</v>
      </c>
      <c r="D12237" s="2">
        <v>4641</v>
      </c>
      <c r="E12237" s="7">
        <v>2013</v>
      </c>
      <c r="F12237" s="5" t="s">
        <v>13299</v>
      </c>
      <c r="H12237" s="5" t="s">
        <v>5398</v>
      </c>
      <c r="I12237" s="6" t="s">
        <v>9223</v>
      </c>
      <c r="J12237" s="6" t="s">
        <v>13301</v>
      </c>
      <c r="K12237" s="17">
        <v>7</v>
      </c>
      <c r="L12237" s="17" t="s">
        <v>7730</v>
      </c>
      <c r="M12237" s="9">
        <v>1</v>
      </c>
      <c r="N12237" s="9"/>
      <c r="O12237" s="21"/>
      <c r="Q12237" s="29"/>
      <c r="U12237" s="17"/>
      <c r="V12237" s="2"/>
      <c r="Y12237" t="str">
        <f t="shared" si="751"/>
        <v/>
      </c>
      <c r="AA12237" t="str">
        <f t="shared" si="752"/>
        <v/>
      </c>
      <c r="AC12237" s="7"/>
      <c r="AD12237" t="s">
        <v>9223</v>
      </c>
      <c r="AE12237">
        <f t="shared" si="754"/>
        <v>0</v>
      </c>
      <c r="AG12237" s="2"/>
      <c r="AI12237" s="7"/>
    </row>
    <row r="12238" spans="1:49" ht="11" customHeight="1" outlineLevel="1" x14ac:dyDescent="0.25">
      <c r="A12238" t="s">
        <v>13297</v>
      </c>
      <c r="C12238" s="2" t="s">
        <v>12521</v>
      </c>
      <c r="D12238" s="2">
        <v>4642</v>
      </c>
      <c r="E12238" s="7">
        <v>2013</v>
      </c>
      <c r="F12238" s="5" t="s">
        <v>13300</v>
      </c>
      <c r="H12238" s="5" t="s">
        <v>5398</v>
      </c>
      <c r="I12238" s="6" t="s">
        <v>9223</v>
      </c>
      <c r="J12238" s="6" t="s">
        <v>13301</v>
      </c>
      <c r="K12238" s="17">
        <v>7</v>
      </c>
      <c r="L12238" s="17" t="s">
        <v>7730</v>
      </c>
      <c r="M12238" s="9">
        <v>1.5</v>
      </c>
      <c r="N12238" s="9"/>
      <c r="O12238" s="21"/>
      <c r="Q12238" s="29"/>
      <c r="U12238" s="17"/>
      <c r="V12238" s="2"/>
      <c r="Y12238" t="str">
        <f t="shared" si="751"/>
        <v/>
      </c>
      <c r="AA12238" t="str">
        <f t="shared" si="752"/>
        <v/>
      </c>
      <c r="AC12238" s="7"/>
      <c r="AD12238" t="s">
        <v>9223</v>
      </c>
      <c r="AE12238">
        <f t="shared" si="754"/>
        <v>0</v>
      </c>
      <c r="AG12238" s="2"/>
      <c r="AI12238" s="7"/>
    </row>
    <row r="12239" spans="1:49" ht="11" customHeight="1" outlineLevel="1" x14ac:dyDescent="0.25">
      <c r="A12239" t="s">
        <v>13297</v>
      </c>
      <c r="C12239" s="2" t="s">
        <v>12521</v>
      </c>
      <c r="D12239" s="2">
        <v>4643</v>
      </c>
      <c r="E12239" s="7">
        <v>2013</v>
      </c>
      <c r="F12239" s="5" t="s">
        <v>13300</v>
      </c>
      <c r="H12239" s="5" t="s">
        <v>5398</v>
      </c>
      <c r="I12239" s="6" t="s">
        <v>9223</v>
      </c>
      <c r="J12239" s="6" t="s">
        <v>13301</v>
      </c>
      <c r="K12239" s="17">
        <v>7</v>
      </c>
      <c r="L12239" s="17" t="s">
        <v>7730</v>
      </c>
      <c r="M12239" s="9">
        <v>1.5</v>
      </c>
      <c r="N12239" s="9"/>
      <c r="O12239" s="21"/>
      <c r="Q12239" s="29"/>
      <c r="U12239" s="17"/>
      <c r="V12239" s="2"/>
      <c r="Y12239" t="str">
        <f t="shared" si="751"/>
        <v/>
      </c>
      <c r="AA12239" t="str">
        <f t="shared" si="752"/>
        <v/>
      </c>
      <c r="AC12239" s="7"/>
      <c r="AD12239" t="s">
        <v>9223</v>
      </c>
      <c r="AE12239">
        <f t="shared" si="754"/>
        <v>0</v>
      </c>
      <c r="AG12239" s="2"/>
      <c r="AI12239" s="7"/>
    </row>
    <row r="12240" spans="1:49" ht="11" customHeight="1" x14ac:dyDescent="0.25">
      <c r="A12240" t="s">
        <v>21000</v>
      </c>
      <c r="B12240" t="s">
        <v>13348</v>
      </c>
      <c r="C12240" s="2" t="s">
        <v>12521</v>
      </c>
      <c r="E12240" s="7"/>
      <c r="F12240" s="5"/>
      <c r="H12240" s="5"/>
      <c r="I12240" s="6"/>
      <c r="J12240" s="6"/>
      <c r="K12240" s="17"/>
      <c r="L12240" s="17"/>
      <c r="M12240" s="9"/>
      <c r="N12240" s="9">
        <f>SUM(M12241:M12279)</f>
        <v>109.40000000000002</v>
      </c>
      <c r="O12240" s="21">
        <v>4925</v>
      </c>
      <c r="P12240">
        <f>COUNTIF(L12241:L12279,"*")</f>
        <v>39</v>
      </c>
      <c r="Q12240" s="29">
        <f>P12240/O12240</f>
        <v>7.9187817258883249E-3</v>
      </c>
      <c r="R12240">
        <f>COUNTIF(L12241:L12279,"Y")+COUNTIF(L12241:L12279,"S")</f>
        <v>36</v>
      </c>
      <c r="U12240" s="17" t="s">
        <v>7730</v>
      </c>
      <c r="V12240" s="2"/>
      <c r="W12240" t="s">
        <v>18463</v>
      </c>
      <c r="Y12240" t="str">
        <f t="shared" si="751"/>
        <v/>
      </c>
      <c r="AA12240" t="str">
        <f t="shared" si="752"/>
        <v/>
      </c>
      <c r="AC12240" s="7"/>
      <c r="AF12240">
        <f>COUNTIF(AE12241:AE12279,"1")</f>
        <v>0</v>
      </c>
      <c r="AG12240" s="2"/>
      <c r="AI12240" s="7"/>
      <c r="AJ12240">
        <f>COUNTIF($K12241:$K12279,"1")-COUNTIFS($K12241:$K12279,"1",$L12241:$L12279,"V")</f>
        <v>4</v>
      </c>
      <c r="AK12240">
        <f>COUNTIFS($K12241:$K12279,"1",$L12241:$L12279,"Y")+COUNTIFS($K12241:$K12279,"1",$L12241:$L12279,"s")</f>
        <v>4</v>
      </c>
      <c r="AL12240">
        <f>COUNTIF($K12241:$K12279,"2")-COUNTIFS($K12241:$K12279,"2",$L12241:$L12279,"V")</f>
        <v>3</v>
      </c>
      <c r="AM12240">
        <f>COUNTIFS($K12241:$K12279,"2",$L12241:$L12279,"Y")+COUNTIFS($K12241:$K12279,"2",$L12241:$L12279,"s")</f>
        <v>3</v>
      </c>
      <c r="AN12240">
        <f>COUNTIF($K12241:$K12279,"3")-COUNTIFS($K12241:$K12279,"3",$L12241:$L12279,"V")</f>
        <v>0</v>
      </c>
      <c r="AO12240">
        <f>COUNTIFS($K12241:$K12279,"3",$L12241:$L12279,"Y")+COUNTIFS($K12241:$K12279,"3",$L12241:$L12279,"s")</f>
        <v>0</v>
      </c>
      <c r="AP12240">
        <f>COUNTIF($K12241:$K12279,"4")-COUNTIFS($K12241:$K12279,"4",$L12241:$L12279,"V")</f>
        <v>2</v>
      </c>
      <c r="AQ12240">
        <f>COUNTIFS($K12241:$K12279,"4",$L12241:$L12279,"Y")+COUNTIFS($K12241:$K12279,"4",$L12241:$L12279,"s")</f>
        <v>2</v>
      </c>
      <c r="AR12240">
        <f>COUNTIF($K12241:$K12279,"5")-COUNTIFS($K12241:$K12279,"5",$L12241:$L12279,"V")</f>
        <v>18</v>
      </c>
      <c r="AS12240">
        <f>COUNTIFS($K12241:$K12279,"5",$L12241:$L12279,"Y")+COUNTIFS($K12241:$K12279,"5",$L12241:$L12279,"s")</f>
        <v>15</v>
      </c>
      <c r="AT12240">
        <f>COUNTIF($K12241:$K12279,"6")-COUNTIFS($K12241:$K12279,"6",$L12241:$L12279,"V")</f>
        <v>4</v>
      </c>
      <c r="AU12240">
        <f>COUNTIFS($K12241:$K12279,"6",$L12241:$L12279,"Y")+COUNTIFS($K12241:$K12279,"6",$L12241:$L12279,"s")</f>
        <v>4</v>
      </c>
      <c r="AV12240">
        <f>COUNTIF($K12241:$K12279,"7")-COUNTIFS($K12241:$K12279,"7",$L12241:$L12279,"V")</f>
        <v>8</v>
      </c>
      <c r="AW12240">
        <f>COUNTIFS($K12241:$K12279,"7",$L12241:$L12279,"Y")+COUNTIFS($K12241:$K12279,"7",$L12241:$L12279,"s")</f>
        <v>8</v>
      </c>
    </row>
    <row r="12241" spans="1:52" ht="11" customHeight="1" outlineLevel="1" x14ac:dyDescent="0.25">
      <c r="A12241" t="s">
        <v>13309</v>
      </c>
      <c r="C12241" s="2" t="s">
        <v>12521</v>
      </c>
      <c r="D12241" s="2">
        <v>1128</v>
      </c>
      <c r="E12241" s="7">
        <v>1971</v>
      </c>
      <c r="F12241" s="5" t="s">
        <v>13326</v>
      </c>
      <c r="H12241" s="5" t="s">
        <v>5398</v>
      </c>
      <c r="I12241" s="6" t="s">
        <v>14258</v>
      </c>
      <c r="J12241" s="6" t="s">
        <v>13328</v>
      </c>
      <c r="K12241" s="17">
        <v>7</v>
      </c>
      <c r="L12241" s="17" t="s">
        <v>7730</v>
      </c>
      <c r="M12241" s="9">
        <v>1.1000000000000001</v>
      </c>
      <c r="N12241" s="9"/>
      <c r="O12241" s="21"/>
      <c r="Q12241" s="29"/>
      <c r="U12241" s="17"/>
      <c r="V12241" s="2"/>
      <c r="Y12241" t="str">
        <f t="shared" si="751"/>
        <v/>
      </c>
      <c r="AA12241" t="str">
        <f t="shared" si="752"/>
        <v/>
      </c>
      <c r="AC12241" s="7"/>
      <c r="AD12241" t="s">
        <v>14258</v>
      </c>
      <c r="AE12241">
        <f t="shared" ref="AE12241:AE12279" si="755">COUNTIF(I12241,"*Fuji*")</f>
        <v>0</v>
      </c>
      <c r="AG12241" s="2"/>
      <c r="AH12241" t="s">
        <v>4921</v>
      </c>
      <c r="AI12241" s="7" t="s">
        <v>4610</v>
      </c>
    </row>
    <row r="12242" spans="1:52" ht="11" customHeight="1" outlineLevel="1" x14ac:dyDescent="0.25">
      <c r="A12242" t="s">
        <v>13309</v>
      </c>
      <c r="C12242" s="2" t="s">
        <v>12521</v>
      </c>
      <c r="D12242" s="2">
        <v>1129</v>
      </c>
      <c r="E12242" s="7">
        <v>1971</v>
      </c>
      <c r="F12242" s="5" t="s">
        <v>3827</v>
      </c>
      <c r="H12242" s="5" t="s">
        <v>5398</v>
      </c>
      <c r="I12242" s="6" t="s">
        <v>18000</v>
      </c>
      <c r="J12242" s="6" t="s">
        <v>13328</v>
      </c>
      <c r="K12242" s="17">
        <v>7</v>
      </c>
      <c r="L12242" s="17" t="s">
        <v>7730</v>
      </c>
      <c r="M12242" s="9">
        <v>1.1000000000000001</v>
      </c>
      <c r="N12242" s="9"/>
      <c r="O12242" s="21"/>
      <c r="Q12242" s="29"/>
      <c r="U12242" s="17"/>
      <c r="V12242" s="2"/>
      <c r="Y12242" t="str">
        <f t="shared" si="751"/>
        <v/>
      </c>
      <c r="AA12242" t="str">
        <f t="shared" si="752"/>
        <v/>
      </c>
      <c r="AC12242" s="7"/>
      <c r="AD12242" t="s">
        <v>18000</v>
      </c>
      <c r="AE12242">
        <f t="shared" si="755"/>
        <v>0</v>
      </c>
      <c r="AG12242" s="2"/>
      <c r="AH12242" t="s">
        <v>784</v>
      </c>
      <c r="AI12242" s="7" t="s">
        <v>4610</v>
      </c>
    </row>
    <row r="12243" spans="1:52" ht="11" customHeight="1" outlineLevel="1" x14ac:dyDescent="0.25">
      <c r="A12243" t="s">
        <v>13309</v>
      </c>
      <c r="C12243" s="2" t="s">
        <v>12521</v>
      </c>
      <c r="D12243" s="2">
        <v>1130</v>
      </c>
      <c r="E12243" s="7">
        <v>1971</v>
      </c>
      <c r="F12243" s="5" t="s">
        <v>11186</v>
      </c>
      <c r="H12243" s="5" t="s">
        <v>5398</v>
      </c>
      <c r="I12243" s="6" t="s">
        <v>9445</v>
      </c>
      <c r="J12243" s="6" t="s">
        <v>13328</v>
      </c>
      <c r="K12243" s="17">
        <v>7</v>
      </c>
      <c r="L12243" s="17" t="s">
        <v>7730</v>
      </c>
      <c r="M12243" s="9">
        <v>1.1000000000000001</v>
      </c>
      <c r="N12243" s="9"/>
      <c r="O12243" s="21"/>
      <c r="Q12243" s="29"/>
      <c r="U12243" s="17"/>
      <c r="V12243" s="2"/>
      <c r="Y12243" t="str">
        <f t="shared" si="751"/>
        <v/>
      </c>
      <c r="AA12243" t="str">
        <f t="shared" si="752"/>
        <v/>
      </c>
      <c r="AC12243" s="7"/>
      <c r="AD12243" t="s">
        <v>9445</v>
      </c>
      <c r="AE12243">
        <f t="shared" si="755"/>
        <v>0</v>
      </c>
      <c r="AG12243" s="2"/>
      <c r="AH12243" t="s">
        <v>6292</v>
      </c>
      <c r="AI12243" s="7" t="s">
        <v>4610</v>
      </c>
    </row>
    <row r="12244" spans="1:52" ht="11" customHeight="1" outlineLevel="1" x14ac:dyDescent="0.25">
      <c r="A12244" t="s">
        <v>13309</v>
      </c>
      <c r="C12244" s="2" t="s">
        <v>12521</v>
      </c>
      <c r="D12244" s="2">
        <v>1131</v>
      </c>
      <c r="E12244" s="7">
        <v>1971</v>
      </c>
      <c r="F12244" s="5" t="s">
        <v>13327</v>
      </c>
      <c r="H12244" s="5" t="s">
        <v>5398</v>
      </c>
      <c r="I12244" s="6" t="s">
        <v>18001</v>
      </c>
      <c r="J12244" s="6" t="s">
        <v>13328</v>
      </c>
      <c r="K12244" s="17">
        <v>7</v>
      </c>
      <c r="L12244" s="17" t="s">
        <v>7730</v>
      </c>
      <c r="M12244" s="9">
        <v>1.1000000000000001</v>
      </c>
      <c r="N12244" s="9"/>
      <c r="O12244" s="21"/>
      <c r="Q12244" s="29"/>
      <c r="U12244" s="17"/>
      <c r="V12244" s="2"/>
      <c r="Y12244" t="str">
        <f t="shared" si="751"/>
        <v/>
      </c>
      <c r="AA12244" t="str">
        <f t="shared" si="752"/>
        <v/>
      </c>
      <c r="AC12244" s="7"/>
      <c r="AD12244" t="s">
        <v>18001</v>
      </c>
      <c r="AE12244">
        <f t="shared" si="755"/>
        <v>0</v>
      </c>
      <c r="AG12244" s="2"/>
      <c r="AH12244" t="s">
        <v>238</v>
      </c>
      <c r="AI12244" s="7" t="s">
        <v>4610</v>
      </c>
    </row>
    <row r="12245" spans="1:52" ht="11" customHeight="1" outlineLevel="1" x14ac:dyDescent="0.25">
      <c r="A12245" t="s">
        <v>13309</v>
      </c>
      <c r="C12245" s="2" t="s">
        <v>12521</v>
      </c>
      <c r="D12245" s="2">
        <v>1359</v>
      </c>
      <c r="E12245" s="7">
        <v>1977</v>
      </c>
      <c r="F12245" s="5" t="s">
        <v>2794</v>
      </c>
      <c r="H12245" s="5" t="s">
        <v>5398</v>
      </c>
      <c r="I12245" s="6" t="s">
        <v>7554</v>
      </c>
      <c r="J12245" s="6" t="s">
        <v>20449</v>
      </c>
      <c r="K12245" s="17">
        <v>7</v>
      </c>
      <c r="L12245" s="17" t="s">
        <v>7730</v>
      </c>
      <c r="M12245" s="9">
        <v>1.4</v>
      </c>
      <c r="N12245" s="9"/>
      <c r="O12245" s="21"/>
      <c r="Q12245" s="29"/>
      <c r="U12245" s="17"/>
      <c r="V12245" s="2"/>
      <c r="Y12245" t="str">
        <f t="shared" si="751"/>
        <v/>
      </c>
      <c r="AA12245" t="str">
        <f t="shared" si="752"/>
        <v/>
      </c>
      <c r="AC12245" s="7"/>
      <c r="AD12245" t="s">
        <v>8351</v>
      </c>
      <c r="AE12245">
        <f t="shared" si="755"/>
        <v>0</v>
      </c>
      <c r="AG12245" s="2"/>
      <c r="AH12245" t="s">
        <v>238</v>
      </c>
      <c r="AI12245" s="7" t="s">
        <v>4610</v>
      </c>
    </row>
    <row r="12246" spans="1:52" ht="11" customHeight="1" outlineLevel="1" x14ac:dyDescent="0.25">
      <c r="A12246" t="s">
        <v>13309</v>
      </c>
      <c r="C12246" s="2" t="s">
        <v>12521</v>
      </c>
      <c r="D12246" s="2">
        <v>1360</v>
      </c>
      <c r="E12246" s="7">
        <v>1977</v>
      </c>
      <c r="F12246" s="5" t="s">
        <v>5173</v>
      </c>
      <c r="H12246" s="5" t="s">
        <v>5398</v>
      </c>
      <c r="I12246" s="6" t="s">
        <v>7554</v>
      </c>
      <c r="J12246" s="6" t="s">
        <v>20449</v>
      </c>
      <c r="K12246" s="17">
        <v>7</v>
      </c>
      <c r="L12246" s="17" t="s">
        <v>7730</v>
      </c>
      <c r="M12246" s="9">
        <v>1.4</v>
      </c>
      <c r="N12246" s="9"/>
      <c r="O12246" s="21"/>
      <c r="Q12246" s="29"/>
      <c r="U12246" s="17"/>
      <c r="V12246" s="2"/>
      <c r="Y12246" t="str">
        <f t="shared" si="751"/>
        <v/>
      </c>
      <c r="AA12246" t="str">
        <f t="shared" si="752"/>
        <v/>
      </c>
      <c r="AC12246" s="7"/>
      <c r="AD12246" t="s">
        <v>20450</v>
      </c>
      <c r="AE12246">
        <f t="shared" si="755"/>
        <v>0</v>
      </c>
      <c r="AG12246" s="2"/>
      <c r="AH12246" t="s">
        <v>238</v>
      </c>
      <c r="AI12246" s="7" t="s">
        <v>4610</v>
      </c>
    </row>
    <row r="12247" spans="1:52" ht="11" customHeight="1" outlineLevel="1" x14ac:dyDescent="0.25">
      <c r="A12247" t="s">
        <v>13309</v>
      </c>
      <c r="C12247" s="2" t="s">
        <v>12521</v>
      </c>
      <c r="D12247" s="2">
        <v>1361</v>
      </c>
      <c r="E12247" s="7">
        <v>1977</v>
      </c>
      <c r="F12247" s="5" t="s">
        <v>5755</v>
      </c>
      <c r="H12247" s="5" t="s">
        <v>5398</v>
      </c>
      <c r="I12247" s="6" t="s">
        <v>7554</v>
      </c>
      <c r="J12247" s="6" t="s">
        <v>20449</v>
      </c>
      <c r="K12247" s="17">
        <v>7</v>
      </c>
      <c r="L12247" s="17" t="s">
        <v>7730</v>
      </c>
      <c r="M12247" s="9">
        <v>1.4</v>
      </c>
      <c r="N12247" s="9"/>
      <c r="O12247" s="21"/>
      <c r="Q12247" s="29"/>
      <c r="U12247" s="17"/>
      <c r="V12247" s="2"/>
      <c r="Y12247" t="str">
        <f t="shared" si="751"/>
        <v/>
      </c>
      <c r="AA12247" t="str">
        <f t="shared" si="752"/>
        <v/>
      </c>
      <c r="AC12247" s="7"/>
      <c r="AD12247" t="s">
        <v>9868</v>
      </c>
      <c r="AE12247">
        <f t="shared" si="755"/>
        <v>0</v>
      </c>
      <c r="AG12247" s="2"/>
      <c r="AH12247" t="s">
        <v>238</v>
      </c>
      <c r="AI12247" s="7" t="s">
        <v>4610</v>
      </c>
    </row>
    <row r="12248" spans="1:52" ht="11" customHeight="1" outlineLevel="1" x14ac:dyDescent="0.25">
      <c r="A12248" t="s">
        <v>13309</v>
      </c>
      <c r="C12248" s="2" t="s">
        <v>12521</v>
      </c>
      <c r="D12248" s="2">
        <v>1362</v>
      </c>
      <c r="E12248" s="7">
        <v>1977</v>
      </c>
      <c r="F12248" s="5" t="s">
        <v>4812</v>
      </c>
      <c r="H12248" s="5" t="s">
        <v>5398</v>
      </c>
      <c r="I12248" s="6" t="s">
        <v>7554</v>
      </c>
      <c r="J12248" s="6" t="s">
        <v>20449</v>
      </c>
      <c r="K12248" s="17">
        <v>7</v>
      </c>
      <c r="L12248" s="17" t="s">
        <v>7730</v>
      </c>
      <c r="M12248" s="9">
        <v>1.4</v>
      </c>
      <c r="N12248" s="9"/>
      <c r="O12248" s="21"/>
      <c r="Q12248" s="29"/>
      <c r="U12248" s="17"/>
      <c r="V12248" s="2"/>
      <c r="Y12248" t="str">
        <f t="shared" si="751"/>
        <v/>
      </c>
      <c r="AA12248" t="str">
        <f t="shared" si="752"/>
        <v/>
      </c>
      <c r="AC12248" s="7"/>
      <c r="AD12248" t="s">
        <v>20451</v>
      </c>
      <c r="AE12248">
        <f t="shared" si="755"/>
        <v>0</v>
      </c>
      <c r="AG12248" s="2"/>
      <c r="AH12248" t="s">
        <v>238</v>
      </c>
      <c r="AI12248" s="7" t="s">
        <v>4610</v>
      </c>
    </row>
    <row r="12249" spans="1:52" ht="11" customHeight="1" outlineLevel="1" x14ac:dyDescent="0.25">
      <c r="A12249" t="s">
        <v>13309</v>
      </c>
      <c r="C12249" s="2" t="s">
        <v>12521</v>
      </c>
      <c r="D12249" s="2">
        <v>2116</v>
      </c>
      <c r="E12249" s="7">
        <v>1996</v>
      </c>
      <c r="F12249" s="5" t="s">
        <v>6151</v>
      </c>
      <c r="H12249" s="5" t="s">
        <v>5398</v>
      </c>
      <c r="I12249" s="6" t="s">
        <v>5063</v>
      </c>
      <c r="J12249" s="6" t="s">
        <v>13329</v>
      </c>
      <c r="K12249" s="17">
        <v>6</v>
      </c>
      <c r="L12249" s="17" t="s">
        <v>7730</v>
      </c>
      <c r="M12249" s="9">
        <v>2.2000000000000002</v>
      </c>
      <c r="N12249" s="9"/>
      <c r="O12249" s="21"/>
      <c r="Q12249" s="29"/>
      <c r="U12249" s="17"/>
      <c r="V12249" s="2"/>
      <c r="Y12249" t="str">
        <f t="shared" si="751"/>
        <v/>
      </c>
      <c r="AA12249" t="str">
        <f t="shared" si="752"/>
        <v/>
      </c>
      <c r="AC12249" s="7"/>
      <c r="AD12249" t="s">
        <v>5063</v>
      </c>
      <c r="AE12249">
        <f t="shared" si="755"/>
        <v>0</v>
      </c>
      <c r="AG12249" s="2"/>
      <c r="AH12249" t="s">
        <v>13310</v>
      </c>
      <c r="AI12249" s="7" t="s">
        <v>4610</v>
      </c>
    </row>
    <row r="12250" spans="1:52" ht="11" customHeight="1" outlineLevel="1" x14ac:dyDescent="0.25">
      <c r="A12250" t="s">
        <v>13309</v>
      </c>
      <c r="C12250" s="2" t="s">
        <v>12521</v>
      </c>
      <c r="D12250" s="2">
        <v>2117</v>
      </c>
      <c r="E12250" s="7">
        <v>1996</v>
      </c>
      <c r="F12250" s="5" t="s">
        <v>13330</v>
      </c>
      <c r="H12250" s="5" t="s">
        <v>5398</v>
      </c>
      <c r="I12250" s="6" t="s">
        <v>5063</v>
      </c>
      <c r="J12250" s="6" t="s">
        <v>13329</v>
      </c>
      <c r="K12250" s="17">
        <v>6</v>
      </c>
      <c r="L12250" s="17" t="s">
        <v>7730</v>
      </c>
      <c r="M12250" s="9">
        <v>5.5</v>
      </c>
      <c r="N12250" s="9"/>
      <c r="O12250" s="21"/>
      <c r="Q12250" s="29"/>
      <c r="U12250" s="17"/>
      <c r="V12250" s="2"/>
      <c r="Y12250" t="str">
        <f t="shared" si="751"/>
        <v/>
      </c>
      <c r="AA12250">
        <f t="shared" si="752"/>
        <v>1</v>
      </c>
      <c r="AC12250" s="7"/>
      <c r="AD12250" t="s">
        <v>5063</v>
      </c>
      <c r="AE12250">
        <f t="shared" si="755"/>
        <v>0</v>
      </c>
      <c r="AG12250" s="2"/>
      <c r="AH12250" t="s">
        <v>13310</v>
      </c>
      <c r="AI12250" s="7" t="s">
        <v>4610</v>
      </c>
    </row>
    <row r="12251" spans="1:52" ht="11" customHeight="1" outlineLevel="1" x14ac:dyDescent="0.25">
      <c r="A12251" t="s">
        <v>13309</v>
      </c>
      <c r="C12251" s="2" t="s">
        <v>12521</v>
      </c>
      <c r="D12251" s="2">
        <v>3253</v>
      </c>
      <c r="E12251" s="7">
        <v>2008</v>
      </c>
      <c r="F12251" s="19">
        <v>0.61</v>
      </c>
      <c r="H12251" s="5" t="s">
        <v>5398</v>
      </c>
      <c r="I12251" s="6" t="s">
        <v>13332</v>
      </c>
      <c r="J12251" s="6" t="s">
        <v>13331</v>
      </c>
      <c r="K12251" s="17">
        <v>1</v>
      </c>
      <c r="L12251" s="17" t="s">
        <v>7730</v>
      </c>
      <c r="M12251" s="9">
        <v>6.1</v>
      </c>
      <c r="N12251" s="9"/>
      <c r="O12251" s="21"/>
      <c r="Q12251" s="29"/>
      <c r="T12251">
        <v>1</v>
      </c>
      <c r="U12251" s="17"/>
      <c r="V12251" s="2"/>
      <c r="Y12251" t="str">
        <f t="shared" si="751"/>
        <v/>
      </c>
      <c r="AA12251" t="str">
        <f t="shared" si="752"/>
        <v/>
      </c>
      <c r="AC12251" s="7"/>
      <c r="AD12251" t="s">
        <v>13332</v>
      </c>
      <c r="AE12251">
        <f t="shared" si="755"/>
        <v>0</v>
      </c>
      <c r="AG12251" s="2"/>
      <c r="AH12251" t="s">
        <v>160</v>
      </c>
      <c r="AI12251" s="7" t="s">
        <v>4610</v>
      </c>
    </row>
    <row r="12252" spans="1:52" ht="11" customHeight="1" outlineLevel="1" x14ac:dyDescent="0.25">
      <c r="A12252" t="s">
        <v>13309</v>
      </c>
      <c r="C12252" s="2" t="s">
        <v>12521</v>
      </c>
      <c r="D12252" s="2">
        <v>3443</v>
      </c>
      <c r="E12252" s="7">
        <v>2009</v>
      </c>
      <c r="F12252" s="19">
        <v>0.32</v>
      </c>
      <c r="H12252" s="5" t="s">
        <v>5398</v>
      </c>
      <c r="I12252" s="6" t="s">
        <v>13334</v>
      </c>
      <c r="J12252" s="6" t="s">
        <v>13333</v>
      </c>
      <c r="K12252" s="17">
        <v>1</v>
      </c>
      <c r="L12252" s="17" t="s">
        <v>7730</v>
      </c>
      <c r="M12252" s="9">
        <v>4.5</v>
      </c>
      <c r="N12252" s="9"/>
      <c r="O12252" s="21"/>
      <c r="Q12252" s="29"/>
      <c r="U12252" s="17"/>
      <c r="V12252" s="2"/>
      <c r="Y12252" t="str">
        <f t="shared" si="751"/>
        <v/>
      </c>
      <c r="AA12252" t="str">
        <f t="shared" si="752"/>
        <v/>
      </c>
      <c r="AC12252" s="7"/>
      <c r="AD12252" t="s">
        <v>13334</v>
      </c>
      <c r="AE12252">
        <f t="shared" si="755"/>
        <v>0</v>
      </c>
      <c r="AG12252" s="2"/>
      <c r="AH12252" t="s">
        <v>13311</v>
      </c>
      <c r="AI12252" s="7" t="s">
        <v>4610</v>
      </c>
    </row>
    <row r="12253" spans="1:52" ht="11" customHeight="1" outlineLevel="1" x14ac:dyDescent="0.25">
      <c r="A12253" t="s">
        <v>13309</v>
      </c>
      <c r="C12253" s="2" t="s">
        <v>12521</v>
      </c>
      <c r="D12253" s="2">
        <v>3984</v>
      </c>
      <c r="E12253" s="7">
        <v>2014</v>
      </c>
      <c r="F12253" s="19">
        <v>0.42</v>
      </c>
      <c r="H12253" s="5" t="s">
        <v>5398</v>
      </c>
      <c r="I12253" s="6" t="s">
        <v>13336</v>
      </c>
      <c r="J12253" s="6" t="s">
        <v>13335</v>
      </c>
      <c r="K12253" s="17">
        <v>2</v>
      </c>
      <c r="L12253" s="17" t="s">
        <v>7730</v>
      </c>
      <c r="M12253" s="9">
        <v>5</v>
      </c>
      <c r="N12253" s="9"/>
      <c r="O12253" s="21"/>
      <c r="Q12253" s="29"/>
      <c r="U12253" s="17"/>
      <c r="V12253" s="2"/>
      <c r="Y12253" t="str">
        <f t="shared" si="751"/>
        <v/>
      </c>
      <c r="AA12253" t="str">
        <f t="shared" si="752"/>
        <v/>
      </c>
      <c r="AC12253" s="7"/>
      <c r="AD12253" t="s">
        <v>13336</v>
      </c>
      <c r="AE12253">
        <f t="shared" si="755"/>
        <v>0</v>
      </c>
      <c r="AG12253" s="2"/>
      <c r="AH12253" t="s">
        <v>78</v>
      </c>
      <c r="AI12253" s="7" t="s">
        <v>4610</v>
      </c>
      <c r="AX12253" t="s">
        <v>18376</v>
      </c>
      <c r="AY12253" t="s">
        <v>18377</v>
      </c>
      <c r="AZ12253" t="s">
        <v>18378</v>
      </c>
    </row>
    <row r="12254" spans="1:52" ht="11" customHeight="1" outlineLevel="1" x14ac:dyDescent="0.25">
      <c r="A12254" t="s">
        <v>13309</v>
      </c>
      <c r="C12254" s="2" t="s">
        <v>12521</v>
      </c>
      <c r="D12254" s="2">
        <v>4217</v>
      </c>
      <c r="E12254" s="7">
        <v>2017</v>
      </c>
      <c r="F12254" s="19">
        <v>0.47</v>
      </c>
      <c r="H12254" s="5" t="s">
        <v>5398</v>
      </c>
      <c r="I12254" s="6" t="s">
        <v>12892</v>
      </c>
      <c r="J12254" s="6" t="s">
        <v>13337</v>
      </c>
      <c r="K12254" s="17">
        <v>4</v>
      </c>
      <c r="L12254" s="17" t="s">
        <v>7730</v>
      </c>
      <c r="M12254" s="9">
        <v>8</v>
      </c>
      <c r="N12254" s="9"/>
      <c r="O12254" s="21"/>
      <c r="Q12254" s="29"/>
      <c r="U12254" s="17"/>
      <c r="V12254" s="2"/>
      <c r="Y12254" t="str">
        <f t="shared" si="751"/>
        <v/>
      </c>
      <c r="AA12254" t="str">
        <f t="shared" si="752"/>
        <v/>
      </c>
      <c r="AC12254" s="7"/>
      <c r="AD12254" t="s">
        <v>12892</v>
      </c>
      <c r="AE12254">
        <f t="shared" si="755"/>
        <v>0</v>
      </c>
      <c r="AG12254" s="2"/>
      <c r="AH12254" t="s">
        <v>5632</v>
      </c>
      <c r="AI12254" s="7" t="s">
        <v>4610</v>
      </c>
    </row>
    <row r="12255" spans="1:52" ht="11" customHeight="1" outlineLevel="1" x14ac:dyDescent="0.25">
      <c r="A12255" t="s">
        <v>13309</v>
      </c>
      <c r="C12255" s="2" t="s">
        <v>12521</v>
      </c>
      <c r="D12255" s="2">
        <v>4316</v>
      </c>
      <c r="E12255" s="7">
        <v>2017</v>
      </c>
      <c r="F12255" s="19">
        <v>0.5</v>
      </c>
      <c r="H12255" s="5" t="s">
        <v>5398</v>
      </c>
      <c r="I12255" s="6" t="s">
        <v>2085</v>
      </c>
      <c r="J12255" s="6" t="s">
        <v>13321</v>
      </c>
      <c r="K12255" s="17">
        <v>5</v>
      </c>
      <c r="L12255" s="17" t="s">
        <v>7730</v>
      </c>
      <c r="M12255" s="9">
        <v>1.6</v>
      </c>
      <c r="N12255" s="9"/>
      <c r="O12255" s="21"/>
      <c r="Q12255" s="29"/>
      <c r="U12255" s="17"/>
      <c r="V12255" s="2"/>
      <c r="Y12255" t="str">
        <f t="shared" si="751"/>
        <v/>
      </c>
      <c r="AA12255" t="str">
        <f t="shared" si="752"/>
        <v/>
      </c>
      <c r="AC12255" s="7"/>
      <c r="AD12255" t="s">
        <v>2085</v>
      </c>
      <c r="AE12255">
        <f t="shared" si="755"/>
        <v>0</v>
      </c>
      <c r="AG12255" s="2"/>
      <c r="AH12255" t="s">
        <v>13313</v>
      </c>
      <c r="AI12255" s="7" t="s">
        <v>4610</v>
      </c>
    </row>
    <row r="12256" spans="1:52" ht="11" customHeight="1" outlineLevel="1" x14ac:dyDescent="0.25">
      <c r="A12256" t="s">
        <v>13309</v>
      </c>
      <c r="C12256" s="2" t="s">
        <v>12521</v>
      </c>
      <c r="D12256" s="2">
        <v>4317</v>
      </c>
      <c r="E12256" s="7">
        <v>2017</v>
      </c>
      <c r="F12256" s="19">
        <v>0.8</v>
      </c>
      <c r="H12256" s="5" t="s">
        <v>5398</v>
      </c>
      <c r="I12256" s="6" t="s">
        <v>13322</v>
      </c>
      <c r="J12256" s="6" t="s">
        <v>13321</v>
      </c>
      <c r="K12256" s="17">
        <v>5</v>
      </c>
      <c r="L12256" s="17" t="s">
        <v>7730</v>
      </c>
      <c r="M12256" s="9">
        <v>1.6</v>
      </c>
      <c r="N12256" s="9"/>
      <c r="O12256" s="21"/>
      <c r="Q12256" s="29"/>
      <c r="U12256" s="17"/>
      <c r="V12256" s="2"/>
      <c r="Y12256" t="str">
        <f t="shared" si="751"/>
        <v/>
      </c>
      <c r="AA12256" t="str">
        <f t="shared" si="752"/>
        <v/>
      </c>
      <c r="AC12256" s="7"/>
      <c r="AD12256" t="s">
        <v>13322</v>
      </c>
      <c r="AE12256">
        <f t="shared" si="755"/>
        <v>0</v>
      </c>
      <c r="AG12256" s="2"/>
      <c r="AH12256" t="s">
        <v>5294</v>
      </c>
      <c r="AI12256" s="7" t="s">
        <v>4610</v>
      </c>
    </row>
    <row r="12257" spans="1:35" ht="11" customHeight="1" outlineLevel="1" x14ac:dyDescent="0.25">
      <c r="A12257" t="s">
        <v>13309</v>
      </c>
      <c r="C12257" s="2" t="s">
        <v>12521</v>
      </c>
      <c r="D12257" s="2">
        <v>4318</v>
      </c>
      <c r="E12257" s="7">
        <v>2017</v>
      </c>
      <c r="F12257" s="19">
        <v>0.85</v>
      </c>
      <c r="H12257" s="5" t="s">
        <v>5398</v>
      </c>
      <c r="I12257" s="6" t="s">
        <v>12604</v>
      </c>
      <c r="J12257" s="6" t="s">
        <v>13321</v>
      </c>
      <c r="K12257" s="17">
        <v>1</v>
      </c>
      <c r="L12257" s="17" t="s">
        <v>7730</v>
      </c>
      <c r="M12257" s="9">
        <v>1.6</v>
      </c>
      <c r="N12257" s="9"/>
      <c r="O12257" s="21"/>
      <c r="Q12257" s="29"/>
      <c r="U12257" s="17"/>
      <c r="V12257" s="2"/>
      <c r="Y12257" t="str">
        <f t="shared" si="751"/>
        <v/>
      </c>
      <c r="AA12257" t="str">
        <f t="shared" si="752"/>
        <v/>
      </c>
      <c r="AC12257" s="7"/>
      <c r="AD12257" t="s">
        <v>12604</v>
      </c>
      <c r="AE12257">
        <f t="shared" si="755"/>
        <v>0</v>
      </c>
      <c r="AG12257" s="2"/>
      <c r="AH12257" t="s">
        <v>2063</v>
      </c>
      <c r="AI12257" s="7" t="s">
        <v>4610</v>
      </c>
    </row>
    <row r="12258" spans="1:35" ht="11" customHeight="1" outlineLevel="1" x14ac:dyDescent="0.25">
      <c r="A12258" t="s">
        <v>13309</v>
      </c>
      <c r="C12258" s="2" t="s">
        <v>12521</v>
      </c>
      <c r="D12258" s="2">
        <v>4319</v>
      </c>
      <c r="E12258" s="7">
        <v>2017</v>
      </c>
      <c r="F12258" s="19">
        <v>1</v>
      </c>
      <c r="H12258" s="5" t="s">
        <v>5398</v>
      </c>
      <c r="I12258" s="6" t="s">
        <v>13323</v>
      </c>
      <c r="J12258" s="6" t="s">
        <v>13321</v>
      </c>
      <c r="K12258" s="17">
        <v>5</v>
      </c>
      <c r="L12258" s="17" t="s">
        <v>7730</v>
      </c>
      <c r="M12258" s="9">
        <v>1.6</v>
      </c>
      <c r="N12258" s="9"/>
      <c r="O12258" s="21"/>
      <c r="Q12258" s="29"/>
      <c r="U12258" s="17"/>
      <c r="V12258" s="2"/>
      <c r="Y12258" t="str">
        <f t="shared" si="751"/>
        <v/>
      </c>
      <c r="AA12258" t="str">
        <f t="shared" si="752"/>
        <v/>
      </c>
      <c r="AC12258" s="7"/>
      <c r="AD12258" t="s">
        <v>13323</v>
      </c>
      <c r="AE12258">
        <f t="shared" si="755"/>
        <v>0</v>
      </c>
      <c r="AG12258" s="2"/>
      <c r="AH12258" t="s">
        <v>13314</v>
      </c>
      <c r="AI12258" s="7" t="s">
        <v>4610</v>
      </c>
    </row>
    <row r="12259" spans="1:35" ht="11" customHeight="1" outlineLevel="1" x14ac:dyDescent="0.25">
      <c r="A12259" t="s">
        <v>13309</v>
      </c>
      <c r="C12259" s="2" t="s">
        <v>12521</v>
      </c>
      <c r="D12259" s="2">
        <v>4320</v>
      </c>
      <c r="E12259" s="7">
        <v>2017</v>
      </c>
      <c r="F12259" s="19">
        <v>0.85</v>
      </c>
      <c r="H12259" s="5" t="s">
        <v>5398</v>
      </c>
      <c r="I12259" s="39" t="s">
        <v>22521</v>
      </c>
      <c r="J12259" s="6" t="s">
        <v>13321</v>
      </c>
      <c r="K12259" s="17">
        <v>2</v>
      </c>
      <c r="L12259" s="17" t="s">
        <v>20076</v>
      </c>
      <c r="M12259" s="9"/>
      <c r="N12259" s="9"/>
      <c r="O12259" s="21"/>
      <c r="Q12259" s="29"/>
      <c r="U12259" s="17"/>
      <c r="V12259" s="2"/>
      <c r="Y12259" t="str">
        <f t="shared" si="751"/>
        <v/>
      </c>
      <c r="AA12259" t="str">
        <f t="shared" si="752"/>
        <v/>
      </c>
      <c r="AC12259" s="7"/>
      <c r="AD12259" t="s">
        <v>13324</v>
      </c>
      <c r="AE12259">
        <f t="shared" si="755"/>
        <v>0</v>
      </c>
      <c r="AG12259" s="2"/>
      <c r="AH12259" t="s">
        <v>13315</v>
      </c>
      <c r="AI12259" s="7" t="s">
        <v>4610</v>
      </c>
    </row>
    <row r="12260" spans="1:35" ht="11" customHeight="1" outlineLevel="1" x14ac:dyDescent="0.25">
      <c r="A12260" t="s">
        <v>13309</v>
      </c>
      <c r="C12260" s="2" t="s">
        <v>12521</v>
      </c>
      <c r="D12260" s="2">
        <v>4321</v>
      </c>
      <c r="E12260" s="7">
        <v>2017</v>
      </c>
      <c r="F12260" s="19">
        <v>1</v>
      </c>
      <c r="H12260" s="5" t="s">
        <v>5398</v>
      </c>
      <c r="I12260" s="39" t="s">
        <v>22522</v>
      </c>
      <c r="J12260" s="6" t="s">
        <v>13321</v>
      </c>
      <c r="K12260" s="17">
        <v>2</v>
      </c>
      <c r="L12260" s="17" t="s">
        <v>20076</v>
      </c>
      <c r="M12260" s="9"/>
      <c r="N12260" s="9"/>
      <c r="O12260" s="21"/>
      <c r="Q12260" s="29"/>
      <c r="U12260" s="17"/>
      <c r="V12260" s="2"/>
      <c r="Y12260" t="str">
        <f t="shared" si="751"/>
        <v/>
      </c>
      <c r="AA12260" t="str">
        <f t="shared" si="752"/>
        <v/>
      </c>
      <c r="AC12260" s="7"/>
      <c r="AD12260" t="s">
        <v>13325</v>
      </c>
      <c r="AE12260">
        <f t="shared" si="755"/>
        <v>0</v>
      </c>
      <c r="AG12260" s="2"/>
      <c r="AH12260" t="s">
        <v>13316</v>
      </c>
      <c r="AI12260" s="7" t="s">
        <v>4610</v>
      </c>
    </row>
    <row r="12261" spans="1:35" ht="11" customHeight="1" outlineLevel="1" x14ac:dyDescent="0.25">
      <c r="A12261" t="s">
        <v>13309</v>
      </c>
      <c r="C12261" s="2" t="s">
        <v>12521</v>
      </c>
      <c r="D12261" s="2" t="s">
        <v>13320</v>
      </c>
      <c r="E12261" s="7">
        <v>2017</v>
      </c>
      <c r="F12261" s="8" t="s">
        <v>21597</v>
      </c>
      <c r="H12261" s="5" t="s">
        <v>5398</v>
      </c>
      <c r="I12261" s="6" t="s">
        <v>5065</v>
      </c>
      <c r="J12261" s="6" t="s">
        <v>13321</v>
      </c>
      <c r="K12261" s="17">
        <v>6</v>
      </c>
      <c r="L12261" s="17" t="s">
        <v>7730</v>
      </c>
      <c r="M12261" s="9">
        <v>5.7</v>
      </c>
      <c r="N12261" s="9"/>
      <c r="O12261" s="21"/>
      <c r="Q12261" s="29"/>
      <c r="U12261" s="17"/>
      <c r="V12261" s="2"/>
      <c r="Y12261" t="str">
        <f t="shared" si="751"/>
        <v/>
      </c>
      <c r="AA12261">
        <f t="shared" si="752"/>
        <v>1</v>
      </c>
      <c r="AC12261" s="7"/>
      <c r="AD12261" t="s">
        <v>5065</v>
      </c>
      <c r="AE12261">
        <f t="shared" si="755"/>
        <v>0</v>
      </c>
      <c r="AG12261" s="2"/>
      <c r="AH12261" t="s">
        <v>13317</v>
      </c>
      <c r="AI12261" s="7" t="s">
        <v>4610</v>
      </c>
    </row>
    <row r="12262" spans="1:35" ht="11" customHeight="1" outlineLevel="1" x14ac:dyDescent="0.25">
      <c r="A12262" t="s">
        <v>13309</v>
      </c>
      <c r="C12262" s="2" t="s">
        <v>12521</v>
      </c>
      <c r="D12262" s="2">
        <v>4341</v>
      </c>
      <c r="E12262" s="7">
        <v>2017</v>
      </c>
      <c r="F12262" s="19">
        <v>0.5</v>
      </c>
      <c r="H12262" s="5" t="s">
        <v>5398</v>
      </c>
      <c r="I12262" s="6" t="s">
        <v>19971</v>
      </c>
      <c r="J12262" s="6" t="s">
        <v>13319</v>
      </c>
      <c r="K12262" s="17">
        <v>5</v>
      </c>
      <c r="L12262" s="17" t="s">
        <v>7730</v>
      </c>
      <c r="M12262" s="9">
        <v>1</v>
      </c>
      <c r="N12262" s="9"/>
      <c r="O12262" s="21"/>
      <c r="Q12262" s="29"/>
      <c r="U12262" s="17"/>
      <c r="V12262" s="2"/>
      <c r="Y12262" t="str">
        <f t="shared" ref="Y12262:Y12325" si="756">IF(COUNTIF(F12262,"*fdc*"),1,"")</f>
        <v/>
      </c>
      <c r="AA12262" t="str">
        <f t="shared" ref="AA12262:AA12325" si="757">IF(COUNTIF(F12262,"*s/s*"),1,"")</f>
        <v/>
      </c>
      <c r="AC12262" s="7"/>
      <c r="AD12262" t="s">
        <v>19971</v>
      </c>
      <c r="AE12262">
        <f t="shared" si="755"/>
        <v>0</v>
      </c>
      <c r="AG12262" s="2"/>
      <c r="AI12262" s="7"/>
    </row>
    <row r="12263" spans="1:35" ht="11" customHeight="1" outlineLevel="1" x14ac:dyDescent="0.25">
      <c r="A12263" t="s">
        <v>13309</v>
      </c>
      <c r="C12263" s="2" t="s">
        <v>12521</v>
      </c>
      <c r="D12263" s="2">
        <v>4342</v>
      </c>
      <c r="E12263" s="7">
        <v>2017</v>
      </c>
      <c r="F12263" s="19">
        <v>0.8</v>
      </c>
      <c r="H12263" s="5" t="s">
        <v>5398</v>
      </c>
      <c r="I12263" s="6" t="s">
        <v>19972</v>
      </c>
      <c r="J12263" s="6" t="s">
        <v>13319</v>
      </c>
      <c r="K12263" s="17">
        <v>5</v>
      </c>
      <c r="L12263" s="17" t="s">
        <v>7730</v>
      </c>
      <c r="M12263" s="9">
        <v>1</v>
      </c>
      <c r="N12263" s="9"/>
      <c r="O12263" s="21"/>
      <c r="Q12263" s="29"/>
      <c r="U12263" s="17"/>
      <c r="V12263" s="2"/>
      <c r="Y12263" t="str">
        <f t="shared" si="756"/>
        <v/>
      </c>
      <c r="AA12263" t="str">
        <f t="shared" si="757"/>
        <v/>
      </c>
      <c r="AC12263" s="7"/>
      <c r="AD12263" t="s">
        <v>19972</v>
      </c>
      <c r="AE12263">
        <f t="shared" si="755"/>
        <v>0</v>
      </c>
      <c r="AG12263" s="2"/>
      <c r="AI12263" s="7"/>
    </row>
    <row r="12264" spans="1:35" ht="11" customHeight="1" outlineLevel="1" x14ac:dyDescent="0.25">
      <c r="A12264" t="s">
        <v>13309</v>
      </c>
      <c r="C12264" s="2" t="s">
        <v>12521</v>
      </c>
      <c r="D12264" s="2">
        <v>4343</v>
      </c>
      <c r="E12264" s="7">
        <v>2017</v>
      </c>
      <c r="F12264" s="19">
        <v>0.85</v>
      </c>
      <c r="H12264" s="5" t="s">
        <v>5398</v>
      </c>
      <c r="I12264" s="6" t="s">
        <v>19973</v>
      </c>
      <c r="J12264" s="6" t="s">
        <v>13319</v>
      </c>
      <c r="K12264" s="17">
        <v>5</v>
      </c>
      <c r="L12264" s="17" t="s">
        <v>7730</v>
      </c>
      <c r="M12264" s="9">
        <v>1</v>
      </c>
      <c r="N12264" s="9"/>
      <c r="O12264" s="21"/>
      <c r="Q12264" s="29"/>
      <c r="U12264" s="17"/>
      <c r="V12264" s="2"/>
      <c r="Y12264" t="str">
        <f t="shared" si="756"/>
        <v/>
      </c>
      <c r="AA12264" t="str">
        <f t="shared" si="757"/>
        <v/>
      </c>
      <c r="AC12264" s="7"/>
      <c r="AD12264" t="s">
        <v>19973</v>
      </c>
      <c r="AE12264">
        <f t="shared" si="755"/>
        <v>0</v>
      </c>
      <c r="AG12264" s="2"/>
      <c r="AI12264" s="7"/>
    </row>
    <row r="12265" spans="1:35" ht="11" customHeight="1" outlineLevel="1" x14ac:dyDescent="0.25">
      <c r="A12265" t="s">
        <v>13309</v>
      </c>
      <c r="C12265" s="2" t="s">
        <v>12521</v>
      </c>
      <c r="D12265" s="2">
        <v>4344</v>
      </c>
      <c r="E12265" s="7">
        <v>2017</v>
      </c>
      <c r="F12265" s="19">
        <v>1</v>
      </c>
      <c r="H12265" s="5" t="s">
        <v>5398</v>
      </c>
      <c r="I12265" s="6" t="s">
        <v>19974</v>
      </c>
      <c r="J12265" s="6" t="s">
        <v>13319</v>
      </c>
      <c r="K12265" s="17">
        <v>5</v>
      </c>
      <c r="L12265" s="17" t="s">
        <v>7730</v>
      </c>
      <c r="M12265" s="9">
        <v>1</v>
      </c>
      <c r="N12265" s="9"/>
      <c r="O12265" s="21"/>
      <c r="Q12265" s="29"/>
      <c r="U12265" s="17"/>
      <c r="V12265" s="2"/>
      <c r="Y12265" t="str">
        <f t="shared" si="756"/>
        <v/>
      </c>
      <c r="AA12265" t="str">
        <f t="shared" si="757"/>
        <v/>
      </c>
      <c r="AC12265" s="7"/>
      <c r="AD12265" t="s">
        <v>19974</v>
      </c>
      <c r="AE12265">
        <f t="shared" si="755"/>
        <v>0</v>
      </c>
      <c r="AG12265" s="2"/>
      <c r="AI12265" s="7"/>
    </row>
    <row r="12266" spans="1:35" ht="11" customHeight="1" outlineLevel="1" x14ac:dyDescent="0.25">
      <c r="A12266" t="s">
        <v>13309</v>
      </c>
      <c r="C12266" s="2" t="s">
        <v>12521</v>
      </c>
      <c r="D12266" s="2">
        <v>4345</v>
      </c>
      <c r="E12266" s="7">
        <v>2017</v>
      </c>
      <c r="F12266" s="19">
        <v>0.85</v>
      </c>
      <c r="H12266" s="5" t="s">
        <v>5398</v>
      </c>
      <c r="I12266" s="6" t="s">
        <v>13256</v>
      </c>
      <c r="J12266" s="6" t="s">
        <v>13319</v>
      </c>
      <c r="K12266" s="17">
        <v>5</v>
      </c>
      <c r="L12266" s="17" t="s">
        <v>20076</v>
      </c>
      <c r="M12266" s="9"/>
      <c r="N12266" s="9"/>
      <c r="O12266" s="21"/>
      <c r="Q12266" s="29"/>
      <c r="U12266" s="17"/>
      <c r="V12266" s="2"/>
      <c r="Y12266" t="str">
        <f t="shared" si="756"/>
        <v/>
      </c>
      <c r="AA12266" t="str">
        <f t="shared" si="757"/>
        <v/>
      </c>
      <c r="AC12266" s="7"/>
      <c r="AD12266" t="s">
        <v>13256</v>
      </c>
      <c r="AE12266">
        <f t="shared" si="755"/>
        <v>0</v>
      </c>
      <c r="AG12266" s="2"/>
      <c r="AI12266" s="7"/>
    </row>
    <row r="12267" spans="1:35" ht="11" customHeight="1" outlineLevel="1" x14ac:dyDescent="0.25">
      <c r="A12267" t="s">
        <v>13309</v>
      </c>
      <c r="C12267" s="2" t="s">
        <v>12521</v>
      </c>
      <c r="D12267" s="2">
        <v>4346</v>
      </c>
      <c r="E12267" s="7">
        <v>2017</v>
      </c>
      <c r="F12267" s="19">
        <v>1</v>
      </c>
      <c r="H12267" s="5" t="s">
        <v>5398</v>
      </c>
      <c r="I12267" s="6" t="s">
        <v>13256</v>
      </c>
      <c r="J12267" s="6" t="s">
        <v>13319</v>
      </c>
      <c r="K12267" s="17">
        <v>5</v>
      </c>
      <c r="L12267" s="17" t="s">
        <v>20076</v>
      </c>
      <c r="M12267" s="9"/>
      <c r="N12267" s="9"/>
      <c r="O12267" s="21"/>
      <c r="Q12267" s="29"/>
      <c r="U12267" s="17"/>
      <c r="V12267" s="2"/>
      <c r="Y12267" t="str">
        <f t="shared" si="756"/>
        <v/>
      </c>
      <c r="AA12267" t="str">
        <f t="shared" si="757"/>
        <v/>
      </c>
      <c r="AC12267" s="7"/>
      <c r="AD12267" t="s">
        <v>13256</v>
      </c>
      <c r="AE12267">
        <f t="shared" si="755"/>
        <v>0</v>
      </c>
      <c r="AG12267" s="2"/>
      <c r="AI12267" s="7"/>
    </row>
    <row r="12268" spans="1:35" ht="11" customHeight="1" outlineLevel="1" x14ac:dyDescent="0.25">
      <c r="A12268" t="s">
        <v>13309</v>
      </c>
      <c r="C12268" s="2" t="s">
        <v>12521</v>
      </c>
      <c r="D12268" s="2" t="s">
        <v>13318</v>
      </c>
      <c r="E12268" s="7">
        <v>2017</v>
      </c>
      <c r="F12268" s="8" t="s">
        <v>21597</v>
      </c>
      <c r="H12268" s="5" t="s">
        <v>5398</v>
      </c>
      <c r="I12268" s="6" t="s">
        <v>13256</v>
      </c>
      <c r="J12268" s="6" t="s">
        <v>13319</v>
      </c>
      <c r="K12268" s="17">
        <v>5</v>
      </c>
      <c r="L12268" s="17" t="s">
        <v>7730</v>
      </c>
      <c r="M12268" s="9">
        <v>6</v>
      </c>
      <c r="N12268" s="9"/>
      <c r="O12268" s="21"/>
      <c r="Q12268" s="29"/>
      <c r="U12268" s="17"/>
      <c r="V12268" s="2"/>
      <c r="Y12268" t="str">
        <f t="shared" si="756"/>
        <v/>
      </c>
      <c r="AA12268">
        <f t="shared" si="757"/>
        <v>1</v>
      </c>
      <c r="AC12268" s="7"/>
      <c r="AD12268" t="s">
        <v>13256</v>
      </c>
      <c r="AE12268">
        <f t="shared" si="755"/>
        <v>0</v>
      </c>
      <c r="AG12268" s="2"/>
      <c r="AI12268" s="7"/>
    </row>
    <row r="12269" spans="1:35" ht="11" customHeight="1" outlineLevel="1" x14ac:dyDescent="0.25">
      <c r="A12269" t="s">
        <v>13309</v>
      </c>
      <c r="C12269" s="2" t="s">
        <v>12521</v>
      </c>
      <c r="D12269" s="2">
        <v>4374</v>
      </c>
      <c r="E12269" s="7">
        <v>2018</v>
      </c>
      <c r="F12269" s="8" t="s">
        <v>21598</v>
      </c>
      <c r="H12269" s="5" t="s">
        <v>5398</v>
      </c>
      <c r="I12269" s="6" t="s">
        <v>8759</v>
      </c>
      <c r="J12269" s="6" t="s">
        <v>13338</v>
      </c>
      <c r="K12269" s="17">
        <v>4</v>
      </c>
      <c r="L12269" s="17" t="s">
        <v>7730</v>
      </c>
      <c r="M12269" s="9">
        <v>7.8</v>
      </c>
      <c r="N12269" s="9"/>
      <c r="O12269" s="21"/>
      <c r="Q12269" s="29"/>
      <c r="T12269">
        <v>1</v>
      </c>
      <c r="U12269" s="17"/>
      <c r="V12269" s="2"/>
      <c r="Y12269" t="str">
        <f t="shared" si="756"/>
        <v/>
      </c>
      <c r="AA12269" t="str">
        <f t="shared" si="757"/>
        <v/>
      </c>
      <c r="AC12269" s="7"/>
      <c r="AD12269" t="s">
        <v>8759</v>
      </c>
      <c r="AE12269">
        <f t="shared" si="755"/>
        <v>0</v>
      </c>
      <c r="AG12269" s="2"/>
      <c r="AH12269" t="s">
        <v>3481</v>
      </c>
      <c r="AI12269" s="7" t="s">
        <v>4610</v>
      </c>
    </row>
    <row r="12270" spans="1:35" ht="11" customHeight="1" outlineLevel="1" x14ac:dyDescent="0.25">
      <c r="A12270" t="s">
        <v>13309</v>
      </c>
      <c r="C12270" s="2" t="s">
        <v>12521</v>
      </c>
      <c r="D12270" s="2">
        <v>4411</v>
      </c>
      <c r="E12270" s="7">
        <v>2018</v>
      </c>
      <c r="F12270" s="19">
        <v>0.53</v>
      </c>
      <c r="H12270" s="5" t="s">
        <v>5398</v>
      </c>
      <c r="I12270" s="6" t="s">
        <v>13339</v>
      </c>
      <c r="J12270" s="6" t="s">
        <v>13340</v>
      </c>
      <c r="K12270" s="17">
        <v>5</v>
      </c>
      <c r="L12270" s="17" t="s">
        <v>7730</v>
      </c>
      <c r="M12270" s="9">
        <v>2.25</v>
      </c>
      <c r="N12270" s="9"/>
      <c r="O12270" s="21"/>
      <c r="Q12270" s="29"/>
      <c r="U12270" s="17"/>
      <c r="V12270" s="2"/>
      <c r="Y12270" t="str">
        <f t="shared" si="756"/>
        <v/>
      </c>
      <c r="AA12270" t="str">
        <f t="shared" si="757"/>
        <v/>
      </c>
      <c r="AC12270" s="7"/>
      <c r="AD12270" t="s">
        <v>13339</v>
      </c>
      <c r="AE12270">
        <f t="shared" si="755"/>
        <v>0</v>
      </c>
      <c r="AG12270" s="2"/>
      <c r="AH12270" t="s">
        <v>995</v>
      </c>
      <c r="AI12270" s="7" t="s">
        <v>4610</v>
      </c>
    </row>
    <row r="12271" spans="1:35" ht="11" customHeight="1" outlineLevel="1" x14ac:dyDescent="0.25">
      <c r="A12271" t="s">
        <v>13309</v>
      </c>
      <c r="C12271" s="2" t="s">
        <v>12521</v>
      </c>
      <c r="D12271" s="2">
        <v>4412</v>
      </c>
      <c r="E12271" s="7">
        <v>2018</v>
      </c>
      <c r="F12271" s="19">
        <v>0.53</v>
      </c>
      <c r="H12271" s="5" t="s">
        <v>5398</v>
      </c>
      <c r="I12271" s="6" t="s">
        <v>13339</v>
      </c>
      <c r="J12271" s="6" t="s">
        <v>13340</v>
      </c>
      <c r="K12271" s="17">
        <v>5</v>
      </c>
      <c r="L12271" s="17" t="s">
        <v>7730</v>
      </c>
      <c r="M12271" s="9">
        <v>2.25</v>
      </c>
      <c r="N12271" s="9"/>
      <c r="O12271" s="21"/>
      <c r="Q12271" s="29"/>
      <c r="U12271" s="17"/>
      <c r="V12271" s="2"/>
      <c r="Y12271" t="str">
        <f t="shared" si="756"/>
        <v/>
      </c>
      <c r="AA12271" t="str">
        <f t="shared" si="757"/>
        <v/>
      </c>
      <c r="AC12271" s="7"/>
      <c r="AD12271" t="s">
        <v>13339</v>
      </c>
      <c r="AE12271">
        <f t="shared" si="755"/>
        <v>0</v>
      </c>
      <c r="AG12271" s="2"/>
      <c r="AH12271" t="s">
        <v>748</v>
      </c>
      <c r="AI12271" s="7" t="s">
        <v>4610</v>
      </c>
    </row>
    <row r="12272" spans="1:35" ht="11" customHeight="1" outlineLevel="1" x14ac:dyDescent="0.25">
      <c r="A12272" t="s">
        <v>13309</v>
      </c>
      <c r="C12272" s="2" t="s">
        <v>12521</v>
      </c>
      <c r="D12272" s="2">
        <v>4413</v>
      </c>
      <c r="E12272" s="7">
        <v>2018</v>
      </c>
      <c r="F12272" s="19">
        <v>0.86</v>
      </c>
      <c r="H12272" s="5" t="s">
        <v>5398</v>
      </c>
      <c r="I12272" s="6" t="s">
        <v>13339</v>
      </c>
      <c r="J12272" s="6" t="s">
        <v>13340</v>
      </c>
      <c r="K12272" s="17">
        <v>5</v>
      </c>
      <c r="L12272" s="17" t="s">
        <v>7730</v>
      </c>
      <c r="M12272" s="9">
        <v>2.25</v>
      </c>
      <c r="N12272" s="9"/>
      <c r="O12272" s="21"/>
      <c r="Q12272" s="29"/>
      <c r="U12272" s="17"/>
      <c r="V12272" s="2"/>
      <c r="Y12272" t="str">
        <f t="shared" si="756"/>
        <v/>
      </c>
      <c r="AA12272" t="str">
        <f t="shared" si="757"/>
        <v/>
      </c>
      <c r="AC12272" s="7"/>
      <c r="AD12272" t="s">
        <v>13339</v>
      </c>
      <c r="AE12272">
        <f t="shared" si="755"/>
        <v>0</v>
      </c>
      <c r="AG12272" s="2"/>
      <c r="AH12272" t="s">
        <v>4404</v>
      </c>
      <c r="AI12272" s="7" t="s">
        <v>4610</v>
      </c>
    </row>
    <row r="12273" spans="1:49" ht="11" customHeight="1" outlineLevel="1" x14ac:dyDescent="0.25">
      <c r="A12273" t="s">
        <v>13309</v>
      </c>
      <c r="C12273" s="2" t="s">
        <v>12521</v>
      </c>
      <c r="D12273" s="2">
        <v>4414</v>
      </c>
      <c r="E12273" s="7">
        <v>2018</v>
      </c>
      <c r="F12273" s="19">
        <v>0.91</v>
      </c>
      <c r="H12273" s="5" t="s">
        <v>5398</v>
      </c>
      <c r="I12273" s="6" t="s">
        <v>13339</v>
      </c>
      <c r="J12273" s="6" t="s">
        <v>13340</v>
      </c>
      <c r="K12273" s="17">
        <v>5</v>
      </c>
      <c r="L12273" s="17" t="s">
        <v>7730</v>
      </c>
      <c r="M12273" s="9">
        <v>2.25</v>
      </c>
      <c r="N12273" s="9"/>
      <c r="O12273" s="21"/>
      <c r="Q12273" s="29"/>
      <c r="U12273" s="17"/>
      <c r="V12273" s="2"/>
      <c r="Y12273" t="str">
        <f t="shared" si="756"/>
        <v/>
      </c>
      <c r="AA12273" t="str">
        <f t="shared" si="757"/>
        <v/>
      </c>
      <c r="AC12273" s="7"/>
      <c r="AD12273" t="s">
        <v>13339</v>
      </c>
      <c r="AE12273">
        <f t="shared" si="755"/>
        <v>0</v>
      </c>
      <c r="AG12273" s="2"/>
      <c r="AH12273" t="s">
        <v>13312</v>
      </c>
      <c r="AI12273" s="7" t="s">
        <v>4610</v>
      </c>
    </row>
    <row r="12274" spans="1:49" ht="11" customHeight="1" outlineLevel="1" x14ac:dyDescent="0.25">
      <c r="A12274" t="s">
        <v>13309</v>
      </c>
      <c r="C12274" s="2" t="s">
        <v>12521</v>
      </c>
      <c r="D12274" s="2">
        <v>4415</v>
      </c>
      <c r="E12274" s="7">
        <v>2018</v>
      </c>
      <c r="F12274" s="8" t="s">
        <v>13342</v>
      </c>
      <c r="H12274" s="5" t="s">
        <v>5398</v>
      </c>
      <c r="I12274" s="6" t="s">
        <v>13341</v>
      </c>
      <c r="J12274" s="6" t="s">
        <v>13340</v>
      </c>
      <c r="K12274" s="17">
        <v>6</v>
      </c>
      <c r="L12274" s="17" t="s">
        <v>7730</v>
      </c>
      <c r="M12274" s="9">
        <v>5.2</v>
      </c>
      <c r="N12274" s="9"/>
      <c r="O12274" s="21"/>
      <c r="Q12274" s="29"/>
      <c r="U12274" s="17"/>
      <c r="V12274" s="2"/>
      <c r="Y12274" t="str">
        <f t="shared" si="756"/>
        <v/>
      </c>
      <c r="AA12274">
        <f t="shared" si="757"/>
        <v>1</v>
      </c>
      <c r="AC12274" s="7"/>
      <c r="AD12274" t="s">
        <v>13341</v>
      </c>
      <c r="AE12274">
        <f t="shared" si="755"/>
        <v>0</v>
      </c>
      <c r="AG12274" s="2"/>
      <c r="AH12274" t="s">
        <v>4921</v>
      </c>
      <c r="AI12274" s="7" t="s">
        <v>4922</v>
      </c>
    </row>
    <row r="12275" spans="1:49" ht="11" customHeight="1" outlineLevel="1" x14ac:dyDescent="0.25">
      <c r="A12275" t="s">
        <v>13309</v>
      </c>
      <c r="C12275" s="2" t="s">
        <v>12521</v>
      </c>
      <c r="D12275" s="2">
        <v>4538</v>
      </c>
      <c r="E12275" s="7">
        <v>2019</v>
      </c>
      <c r="F12275" s="19">
        <v>0.53</v>
      </c>
      <c r="H12275" s="5" t="s">
        <v>5398</v>
      </c>
      <c r="I12275" s="6" t="s">
        <v>13344</v>
      </c>
      <c r="J12275" s="39" t="s">
        <v>13343</v>
      </c>
      <c r="K12275" s="17">
        <v>5</v>
      </c>
      <c r="L12275" s="17" t="s">
        <v>7732</v>
      </c>
      <c r="M12275" s="9"/>
      <c r="N12275" s="9"/>
      <c r="O12275" s="21"/>
      <c r="Q12275" s="29"/>
      <c r="U12275" s="17"/>
      <c r="V12275" s="2"/>
      <c r="Y12275" t="str">
        <f t="shared" si="756"/>
        <v/>
      </c>
      <c r="AA12275" t="str">
        <f t="shared" si="757"/>
        <v/>
      </c>
      <c r="AC12275" s="7"/>
      <c r="AD12275" t="s">
        <v>13344</v>
      </c>
      <c r="AE12275">
        <f t="shared" si="755"/>
        <v>0</v>
      </c>
      <c r="AG12275" s="2"/>
      <c r="AI12275" s="7"/>
    </row>
    <row r="12276" spans="1:49" ht="11" customHeight="1" outlineLevel="1" x14ac:dyDescent="0.25">
      <c r="A12276" t="s">
        <v>13309</v>
      </c>
      <c r="C12276" s="2" t="s">
        <v>12521</v>
      </c>
      <c r="D12276" s="2">
        <v>4539</v>
      </c>
      <c r="E12276" s="7">
        <v>2019</v>
      </c>
      <c r="F12276" s="19">
        <v>0.86</v>
      </c>
      <c r="H12276" s="5" t="s">
        <v>5398</v>
      </c>
      <c r="I12276" s="6" t="s">
        <v>13344</v>
      </c>
      <c r="J12276" s="6" t="s">
        <v>13343</v>
      </c>
      <c r="K12276" s="17">
        <v>5</v>
      </c>
      <c r="L12276" s="17" t="s">
        <v>7732</v>
      </c>
      <c r="M12276" s="9"/>
      <c r="N12276" s="9"/>
      <c r="O12276" s="21"/>
      <c r="Q12276" s="29"/>
      <c r="U12276" s="17"/>
      <c r="V12276" s="2"/>
      <c r="Y12276" t="str">
        <f t="shared" si="756"/>
        <v/>
      </c>
      <c r="AA12276" t="str">
        <f t="shared" si="757"/>
        <v/>
      </c>
      <c r="AC12276" s="7"/>
      <c r="AD12276" t="s">
        <v>13344</v>
      </c>
      <c r="AE12276">
        <f t="shared" si="755"/>
        <v>0</v>
      </c>
      <c r="AG12276" s="2"/>
      <c r="AH12276" t="s">
        <v>4122</v>
      </c>
      <c r="AI12276" s="7" t="s">
        <v>4610</v>
      </c>
    </row>
    <row r="12277" spans="1:49" ht="11" customHeight="1" outlineLevel="1" x14ac:dyDescent="0.25">
      <c r="A12277" t="s">
        <v>13309</v>
      </c>
      <c r="C12277" s="2" t="s">
        <v>12521</v>
      </c>
      <c r="D12277" s="2">
        <v>4540</v>
      </c>
      <c r="E12277" s="7">
        <v>2019</v>
      </c>
      <c r="F12277" s="19">
        <v>0.91</v>
      </c>
      <c r="H12277" s="5" t="s">
        <v>5398</v>
      </c>
      <c r="I12277" s="6" t="s">
        <v>13344</v>
      </c>
      <c r="J12277" s="6" t="s">
        <v>13343</v>
      </c>
      <c r="K12277" s="17">
        <v>5</v>
      </c>
      <c r="L12277" s="17" t="s">
        <v>7732</v>
      </c>
      <c r="M12277" s="9"/>
      <c r="N12277" s="9"/>
      <c r="O12277" s="21"/>
      <c r="Q12277" s="29"/>
      <c r="U12277" s="17"/>
      <c r="V12277" s="2"/>
      <c r="Y12277" t="str">
        <f t="shared" si="756"/>
        <v/>
      </c>
      <c r="AA12277" t="str">
        <f t="shared" si="757"/>
        <v/>
      </c>
      <c r="AC12277" s="7"/>
      <c r="AD12277" t="s">
        <v>13344</v>
      </c>
      <c r="AE12277">
        <f t="shared" si="755"/>
        <v>0</v>
      </c>
      <c r="AG12277" s="2"/>
      <c r="AH12277" t="s">
        <v>1320</v>
      </c>
      <c r="AI12277" s="7" t="s">
        <v>4610</v>
      </c>
    </row>
    <row r="12278" spans="1:49" ht="11" customHeight="1" outlineLevel="1" x14ac:dyDescent="0.25">
      <c r="A12278" t="s">
        <v>13309</v>
      </c>
      <c r="C12278" s="2" t="s">
        <v>12521</v>
      </c>
      <c r="D12278" s="2">
        <v>4545</v>
      </c>
      <c r="E12278" s="7">
        <v>2019</v>
      </c>
      <c r="F12278" s="8" t="s">
        <v>13345</v>
      </c>
      <c r="H12278" s="5" t="s">
        <v>5398</v>
      </c>
      <c r="I12278" s="6" t="s">
        <v>13346</v>
      </c>
      <c r="J12278" s="6" t="s">
        <v>13347</v>
      </c>
      <c r="K12278" s="17">
        <v>5</v>
      </c>
      <c r="L12278" s="17" t="s">
        <v>7730</v>
      </c>
      <c r="M12278" s="9">
        <v>9</v>
      </c>
      <c r="N12278" s="9"/>
      <c r="O12278" s="21"/>
      <c r="Q12278" s="29"/>
      <c r="U12278" s="17"/>
      <c r="V12278" s="2"/>
      <c r="Y12278" t="str">
        <f t="shared" si="756"/>
        <v/>
      </c>
      <c r="AA12278">
        <f t="shared" si="757"/>
        <v>1</v>
      </c>
      <c r="AC12278" s="7"/>
      <c r="AD12278" t="s">
        <v>13346</v>
      </c>
      <c r="AE12278">
        <f t="shared" si="755"/>
        <v>0</v>
      </c>
      <c r="AG12278" s="2"/>
      <c r="AI12278" s="7"/>
    </row>
    <row r="12279" spans="1:49" ht="11" customHeight="1" outlineLevel="1" x14ac:dyDescent="0.25">
      <c r="A12279" t="s">
        <v>13309</v>
      </c>
      <c r="C12279" s="2" t="s">
        <v>12521</v>
      </c>
      <c r="D12279" s="2" t="s">
        <v>20997</v>
      </c>
      <c r="E12279" s="7">
        <v>2022</v>
      </c>
      <c r="F12279" s="5" t="s">
        <v>20998</v>
      </c>
      <c r="H12279" s="5" t="s">
        <v>5398</v>
      </c>
      <c r="I12279" s="6" t="s">
        <v>20999</v>
      </c>
      <c r="J12279" s="6" t="s">
        <v>20996</v>
      </c>
      <c r="K12279" s="17">
        <v>1</v>
      </c>
      <c r="L12279" s="17" t="s">
        <v>7730</v>
      </c>
      <c r="M12279" s="9">
        <v>15</v>
      </c>
      <c r="N12279" s="9"/>
      <c r="O12279" s="21"/>
      <c r="Q12279" s="29"/>
      <c r="U12279" s="17"/>
      <c r="V12279" s="2"/>
      <c r="Y12279" t="str">
        <f t="shared" si="756"/>
        <v/>
      </c>
      <c r="AA12279">
        <f t="shared" si="757"/>
        <v>1</v>
      </c>
      <c r="AC12279" s="7"/>
      <c r="AD12279" t="s">
        <v>20996</v>
      </c>
      <c r="AE12279">
        <f t="shared" si="755"/>
        <v>0</v>
      </c>
      <c r="AG12279" s="2"/>
      <c r="AI12279" s="7"/>
    </row>
    <row r="12280" spans="1:49" ht="11" customHeight="1" x14ac:dyDescent="0.25">
      <c r="A12280" t="s">
        <v>14684</v>
      </c>
      <c r="B12280" t="s">
        <v>17240</v>
      </c>
      <c r="C12280" s="2" t="s">
        <v>12953</v>
      </c>
      <c r="E12280" s="7"/>
      <c r="F12280" s="5"/>
      <c r="H12280" s="5"/>
      <c r="I12280" s="6"/>
      <c r="J12280" s="6"/>
      <c r="K12280" s="17"/>
      <c r="L12280" s="17"/>
      <c r="M12280" s="9"/>
      <c r="N12280" s="9">
        <f>SUM(M12281:M12283)</f>
        <v>11</v>
      </c>
      <c r="O12280" s="21">
        <v>1539</v>
      </c>
      <c r="P12280">
        <f>COUNTIF(L12281:L12283,"*")</f>
        <v>3</v>
      </c>
      <c r="Q12280" s="29">
        <f>P12280/O12280</f>
        <v>1.9493177387914229E-3</v>
      </c>
      <c r="R12280">
        <f>COUNTIF(L12281:L12283,"Y")+COUNTIF(L12281:L12283,"S")</f>
        <v>1</v>
      </c>
      <c r="U12280" s="17" t="s">
        <v>7730</v>
      </c>
      <c r="V12280" s="2"/>
      <c r="W12280" t="s">
        <v>18464</v>
      </c>
      <c r="Y12280" t="str">
        <f t="shared" si="756"/>
        <v/>
      </c>
      <c r="AA12280" t="str">
        <f t="shared" si="757"/>
        <v/>
      </c>
      <c r="AC12280" s="7"/>
      <c r="AF12280">
        <f>COUNTIF(AE12281:AE12283,"1")</f>
        <v>3</v>
      </c>
      <c r="AG12280" s="2"/>
      <c r="AI12280" s="7"/>
      <c r="AJ12280">
        <f>COUNTIF($K12281:$K12283,"1")-COUNTIFS($K12281:$K12283,"1",$L12281:$L12283,"V")</f>
        <v>3</v>
      </c>
      <c r="AK12280">
        <f>COUNTIFS($K12281:$K12283,"1",$L12281:$L12283,"Y")+COUNTIFS($K12281:$K12283,"1",$L12281:$L12283,"s")</f>
        <v>1</v>
      </c>
      <c r="AL12280">
        <f>COUNTIF($K12281:$K12283,"2")-COUNTIFS($K12281:$K12283,"2",$L12281:$L12283,"V")</f>
        <v>0</v>
      </c>
      <c r="AM12280">
        <f>COUNTIFS($K12281:$K12283,"2",$L12281:$L12283,"Y")+COUNTIFS($K12281:$K12283,"2",$L12281:$L12283,"s")</f>
        <v>0</v>
      </c>
      <c r="AN12280">
        <f>COUNTIF($K12281:$K12283,"3")-COUNTIFS($K12281:$K12283,"3",$L12281:$L12283,"V")</f>
        <v>0</v>
      </c>
      <c r="AO12280">
        <f>COUNTIFS($K12281:$K12283,"3",$L12281:$L12283,"Y")+COUNTIFS($K12281:$K12283,"3",$L12281:$L12283,"s")</f>
        <v>0</v>
      </c>
      <c r="AP12280">
        <f>COUNTIF($K12281:$K12283,"4")-COUNTIFS($K12281:$K12283,"4",$L12281:$L12283,"V")</f>
        <v>0</v>
      </c>
      <c r="AQ12280">
        <f>COUNTIFS($K12281:$K12283,"4",$L12281:$L12283,"Y")+COUNTIFS($K12281:$K12283,"4",$L12281:$L12283,"s")</f>
        <v>0</v>
      </c>
      <c r="AR12280">
        <f>COUNTIF($K12281:$K12283,"5")-COUNTIFS($K12281:$K12283,"5",$L12281:$L12283,"V")</f>
        <v>0</v>
      </c>
      <c r="AS12280">
        <f>COUNTIFS($K12281:$K12283,"5",$L12281:$L12283,"Y")+COUNTIFS($K12281:$K12283,"5",$L12281:$L12283,"s")</f>
        <v>0</v>
      </c>
      <c r="AT12280">
        <f>COUNTIF($K12281:$K12283,"6")-COUNTIFS($K12281:$K12283,"6",$L12281:$L12283,"V")</f>
        <v>0</v>
      </c>
      <c r="AU12280">
        <f>COUNTIFS($K12281:$K12283,"6",$L12281:$L12283,"Y")+COUNTIFS($K12281:$K12283,"6",$L12281:$L12283,"s")</f>
        <v>0</v>
      </c>
      <c r="AV12280">
        <f>COUNTIF($K12281:$K12283,"7")-COUNTIFS($K12281:$K12283,"7",$L12281:$L12283,"V")</f>
        <v>0</v>
      </c>
      <c r="AW12280">
        <f>COUNTIFS($K12281:$K12283,"7",$L12281:$L12283,"Y")+COUNTIFS($K12281:$K12283,"7",$L12281:$L12283,"s")</f>
        <v>0</v>
      </c>
    </row>
    <row r="12281" spans="1:49" ht="11" customHeight="1" outlineLevel="1" x14ac:dyDescent="0.25">
      <c r="A12281" t="s">
        <v>268</v>
      </c>
      <c r="C12281" s="2" t="s">
        <v>12953</v>
      </c>
      <c r="D12281" s="2">
        <v>440</v>
      </c>
      <c r="E12281" s="7">
        <v>1970</v>
      </c>
      <c r="F12281" s="5" t="s">
        <v>3999</v>
      </c>
      <c r="H12281" s="5" t="s">
        <v>5398</v>
      </c>
      <c r="I12281" s="6" t="s">
        <v>5399</v>
      </c>
      <c r="J12281" s="6" t="s">
        <v>14683</v>
      </c>
      <c r="K12281" s="17">
        <v>1</v>
      </c>
      <c r="L12281" s="17" t="s">
        <v>7730</v>
      </c>
      <c r="M12281" s="9">
        <v>11</v>
      </c>
      <c r="N12281" s="9"/>
      <c r="O12281" s="21"/>
      <c r="Q12281" s="29"/>
      <c r="U12281" s="17"/>
      <c r="V12281" s="2">
        <v>223</v>
      </c>
      <c r="Y12281" t="str">
        <f t="shared" si="756"/>
        <v/>
      </c>
      <c r="AA12281" t="str">
        <f t="shared" si="757"/>
        <v/>
      </c>
      <c r="AC12281" s="7"/>
      <c r="AD12281" t="s">
        <v>5399</v>
      </c>
      <c r="AE12281">
        <f>COUNTIF(I12281,"*Fuji*")</f>
        <v>1</v>
      </c>
      <c r="AG12281" s="2"/>
      <c r="AH12281" t="s">
        <v>4921</v>
      </c>
      <c r="AI12281" s="7" t="s">
        <v>4610</v>
      </c>
    </row>
    <row r="12282" spans="1:49" ht="11" customHeight="1" outlineLevel="1" x14ac:dyDescent="0.25">
      <c r="A12282" t="s">
        <v>268</v>
      </c>
      <c r="C12282" s="2" t="s">
        <v>12953</v>
      </c>
      <c r="D12282" s="2" t="s">
        <v>10776</v>
      </c>
      <c r="E12282" s="7">
        <v>1970</v>
      </c>
      <c r="F12282" s="5" t="s">
        <v>753</v>
      </c>
      <c r="H12282" s="5" t="s">
        <v>5398</v>
      </c>
      <c r="I12282" s="6" t="s">
        <v>5399</v>
      </c>
      <c r="J12282" s="6" t="s">
        <v>14683</v>
      </c>
      <c r="K12282" s="17">
        <v>1</v>
      </c>
      <c r="L12282" s="17" t="s">
        <v>7732</v>
      </c>
      <c r="M12282" s="9"/>
      <c r="N12282" s="9"/>
      <c r="O12282" s="21"/>
      <c r="Q12282" s="29"/>
      <c r="U12282" s="17"/>
      <c r="V12282" s="2" t="s">
        <v>269</v>
      </c>
      <c r="X12282" t="s">
        <v>7732</v>
      </c>
      <c r="Y12282" t="str">
        <f t="shared" si="756"/>
        <v/>
      </c>
      <c r="AA12282">
        <f t="shared" si="757"/>
        <v>1</v>
      </c>
      <c r="AC12282" s="7"/>
      <c r="AD12282" t="s">
        <v>5399</v>
      </c>
      <c r="AE12282">
        <f>COUNTIF(I12282,"*Fuji*")</f>
        <v>1</v>
      </c>
      <c r="AG12282" s="2"/>
      <c r="AH12282" t="s">
        <v>4921</v>
      </c>
      <c r="AI12282" s="7" t="s">
        <v>4922</v>
      </c>
    </row>
    <row r="12283" spans="1:49" ht="11" customHeight="1" outlineLevel="1" x14ac:dyDescent="0.25">
      <c r="A12283" t="s">
        <v>268</v>
      </c>
      <c r="C12283" s="2" t="s">
        <v>12953</v>
      </c>
      <c r="D12283" s="2">
        <v>442</v>
      </c>
      <c r="E12283" s="7">
        <v>1970</v>
      </c>
      <c r="F12283" s="5" t="s">
        <v>4686</v>
      </c>
      <c r="H12283" s="5" t="s">
        <v>5398</v>
      </c>
      <c r="I12283" s="6" t="s">
        <v>5399</v>
      </c>
      <c r="J12283" s="6" t="s">
        <v>14683</v>
      </c>
      <c r="K12283" s="17">
        <v>1</v>
      </c>
      <c r="L12283" s="17" t="s">
        <v>7732</v>
      </c>
      <c r="M12283" s="9"/>
      <c r="N12283" s="9"/>
      <c r="O12283" s="21"/>
      <c r="Q12283" s="29"/>
      <c r="U12283" s="17"/>
      <c r="V12283" s="2">
        <v>225</v>
      </c>
      <c r="Y12283" t="str">
        <f t="shared" si="756"/>
        <v/>
      </c>
      <c r="AA12283" t="str">
        <f t="shared" si="757"/>
        <v/>
      </c>
      <c r="AC12283" s="7"/>
      <c r="AD12283" t="s">
        <v>5399</v>
      </c>
      <c r="AE12283">
        <f>COUNTIF(I12283,"*Fuji*")</f>
        <v>1</v>
      </c>
      <c r="AG12283" s="2"/>
      <c r="AH12283" t="s">
        <v>4921</v>
      </c>
      <c r="AI12283" s="7" t="s">
        <v>4922</v>
      </c>
    </row>
    <row r="12284" spans="1:49" ht="11" customHeight="1" x14ac:dyDescent="0.25">
      <c r="A12284" s="4" t="s">
        <v>14833</v>
      </c>
      <c r="B12284" t="s">
        <v>8262</v>
      </c>
      <c r="C12284" s="2" t="s">
        <v>12455</v>
      </c>
      <c r="E12284" s="7"/>
      <c r="F12284" s="5"/>
      <c r="H12284" s="5"/>
      <c r="I12284" s="6"/>
      <c r="J12284" s="6"/>
      <c r="K12284" s="17"/>
      <c r="L12284" s="17"/>
      <c r="M12284" s="9"/>
      <c r="N12284" s="9">
        <f>SUM(M12285:M12295)</f>
        <v>72.599999999999994</v>
      </c>
      <c r="O12284" s="21">
        <v>156</v>
      </c>
      <c r="P12284">
        <f>COUNTIF(L12285:L12295,"*")</f>
        <v>11</v>
      </c>
      <c r="Q12284" s="29">
        <f>P12284/O12284</f>
        <v>7.0512820512820512E-2</v>
      </c>
      <c r="R12284">
        <f>COUNTIF(L12285:L12295,"Y")+COUNTIF(L12285:L12295,"S")</f>
        <v>11</v>
      </c>
      <c r="U12284" s="17" t="s">
        <v>7730</v>
      </c>
      <c r="V12284" s="2"/>
      <c r="W12284" t="s">
        <v>18655</v>
      </c>
      <c r="Y12284" t="str">
        <f t="shared" si="756"/>
        <v/>
      </c>
      <c r="AA12284" t="str">
        <f t="shared" si="757"/>
        <v/>
      </c>
      <c r="AC12284" s="7"/>
      <c r="AF12284">
        <f>COUNTIF(AE12285:AE12295,"1")</f>
        <v>0</v>
      </c>
      <c r="AG12284" s="2"/>
      <c r="AI12284" s="7"/>
      <c r="AJ12284">
        <f>COUNTIF($K12285:$K12295,"1")-COUNTIFS($K12285:$K12295,"1",$L12285:$L12295,"V")</f>
        <v>3</v>
      </c>
      <c r="AK12284">
        <f>COUNTIFS($K12285:$K12295,"1",$L12285:$L12295,"Y")+COUNTIFS($K12285:$K12295,"1",$L12285:$L12295,"s")</f>
        <v>3</v>
      </c>
      <c r="AL12284">
        <f>COUNTIF($K12285:$K12295,"2")-COUNTIFS($K12285:$K12295,"2",$L12285:$L12295,"V")</f>
        <v>0</v>
      </c>
      <c r="AM12284">
        <f>COUNTIFS($K12285:$K12295,"2",$L12285:$L12295,"Y")+COUNTIFS($K12285:$K12295,"2",$L12285:$L12295,"s")</f>
        <v>0</v>
      </c>
      <c r="AN12284">
        <f>COUNTIF($K12285:$K12295,"3")-COUNTIFS($K12285:$K12295,"3",$L12285:$L12295,"V")</f>
        <v>3</v>
      </c>
      <c r="AO12284">
        <f>COUNTIFS($K12285:$K12295,"3",$L12285:$L12295,"Y")+COUNTIFS($K12285:$K12295,"3",$L12285:$L12295,"s")</f>
        <v>3</v>
      </c>
      <c r="AP12284">
        <f>COUNTIF($K12285:$K12295,"4")-COUNTIFS($K12285:$K12295,"4",$L12285:$L12295,"V")</f>
        <v>0</v>
      </c>
      <c r="AQ12284">
        <f>COUNTIFS($K12285:$K12295,"4",$L12285:$L12295,"Y")+COUNTIFS($K12285:$K12295,"4",$L12285:$L12295,"s")</f>
        <v>0</v>
      </c>
      <c r="AR12284">
        <f>COUNTIF($K12285:$K12295,"5")-COUNTIFS($K12285:$K12295,"5",$L12285:$L12295,"V")</f>
        <v>5</v>
      </c>
      <c r="AS12284">
        <f>COUNTIFS($K12285:$K12295,"5",$L12285:$L12295,"Y")+COUNTIFS($K12285:$K12295,"5",$L12285:$L12295,"s")</f>
        <v>5</v>
      </c>
      <c r="AT12284">
        <f>COUNTIF($K12285:$K12295,"6")-COUNTIFS($K12285:$K12295,"6",$L12285:$L12295,"V")</f>
        <v>0</v>
      </c>
      <c r="AU12284">
        <f>COUNTIFS($K12285:$K12295,"6",$L12285:$L12295,"Y")+COUNTIFS($K12285:$K12295,"6",$L12285:$L12295,"s")</f>
        <v>0</v>
      </c>
      <c r="AV12284">
        <f>COUNTIF($K12285:$K12295,"7")-COUNTIFS($K12285:$K12295,"7",$L12285:$L12295,"V")</f>
        <v>0</v>
      </c>
      <c r="AW12284">
        <f>COUNTIFS($K12285:$K12295,"7",$L12285:$L12295,"Y")+COUNTIFS($K12285:$K12295,"7",$L12285:$L12295,"s")</f>
        <v>0</v>
      </c>
    </row>
    <row r="12285" spans="1:49" ht="11" customHeight="1" outlineLevel="1" x14ac:dyDescent="0.25">
      <c r="A12285" t="s">
        <v>14834</v>
      </c>
      <c r="C12285" s="2" t="s">
        <v>12455</v>
      </c>
      <c r="D12285" s="2">
        <v>2</v>
      </c>
      <c r="E12285" s="7">
        <v>1919</v>
      </c>
      <c r="F12285" s="5" t="s">
        <v>1099</v>
      </c>
      <c r="H12285" s="5" t="s">
        <v>3968</v>
      </c>
      <c r="I12285" s="6" t="s">
        <v>2244</v>
      </c>
      <c r="J12285" s="6" t="s">
        <v>14835</v>
      </c>
      <c r="K12285" s="17">
        <v>3</v>
      </c>
      <c r="L12285" s="17" t="s">
        <v>7730</v>
      </c>
      <c r="M12285" s="9">
        <v>0.9</v>
      </c>
      <c r="N12285" s="9"/>
      <c r="O12285" s="21"/>
      <c r="Q12285" s="29"/>
      <c r="U12285" s="17"/>
      <c r="V12285" s="2"/>
      <c r="Y12285" t="str">
        <f t="shared" si="756"/>
        <v/>
      </c>
      <c r="AA12285" t="str">
        <f t="shared" si="757"/>
        <v/>
      </c>
      <c r="AC12285" s="7"/>
      <c r="AD12285" t="s">
        <v>2244</v>
      </c>
      <c r="AE12285">
        <f t="shared" ref="AE12285:AE12295" si="758">COUNTIF(I12285,"*Fuji*")</f>
        <v>0</v>
      </c>
      <c r="AG12285" s="2"/>
      <c r="AI12285" s="7"/>
    </row>
    <row r="12286" spans="1:49" ht="11" customHeight="1" outlineLevel="1" x14ac:dyDescent="0.25">
      <c r="A12286" t="s">
        <v>14834</v>
      </c>
      <c r="C12286" s="2" t="s">
        <v>12455</v>
      </c>
      <c r="D12286" s="2">
        <v>14</v>
      </c>
      <c r="E12286" s="7">
        <v>1920</v>
      </c>
      <c r="F12286" s="5" t="s">
        <v>1530</v>
      </c>
      <c r="H12286" s="5" t="s">
        <v>14836</v>
      </c>
      <c r="I12286" s="6" t="s">
        <v>14838</v>
      </c>
      <c r="J12286" s="6" t="s">
        <v>7002</v>
      </c>
      <c r="K12286" s="17">
        <v>5</v>
      </c>
      <c r="L12286" s="17" t="s">
        <v>7730</v>
      </c>
      <c r="M12286" s="9">
        <v>1.8</v>
      </c>
      <c r="N12286" s="9"/>
      <c r="O12286" s="21"/>
      <c r="Q12286" s="29"/>
      <c r="U12286" s="17"/>
      <c r="V12286" s="2"/>
      <c r="Y12286" t="str">
        <f t="shared" si="756"/>
        <v/>
      </c>
      <c r="AA12286" t="str">
        <f t="shared" si="757"/>
        <v/>
      </c>
      <c r="AC12286" s="7"/>
      <c r="AD12286" t="s">
        <v>14838</v>
      </c>
      <c r="AE12286">
        <f t="shared" si="758"/>
        <v>0</v>
      </c>
      <c r="AG12286" s="2"/>
      <c r="AI12286" s="7"/>
    </row>
    <row r="12287" spans="1:49" ht="11" customHeight="1" outlineLevel="1" x14ac:dyDescent="0.25">
      <c r="A12287" t="s">
        <v>14834</v>
      </c>
      <c r="C12287" s="2" t="s">
        <v>12455</v>
      </c>
      <c r="D12287" s="2">
        <v>19</v>
      </c>
      <c r="E12287" s="7">
        <v>1920</v>
      </c>
      <c r="F12287" s="5" t="s">
        <v>4616</v>
      </c>
      <c r="H12287" s="5" t="s">
        <v>14837</v>
      </c>
      <c r="I12287" s="6" t="s">
        <v>14838</v>
      </c>
      <c r="J12287" s="6" t="s">
        <v>7002</v>
      </c>
      <c r="K12287" s="17">
        <v>5</v>
      </c>
      <c r="L12287" s="17" t="s">
        <v>7730</v>
      </c>
      <c r="M12287" s="9">
        <v>9.5</v>
      </c>
      <c r="N12287" s="9"/>
      <c r="O12287" s="21"/>
      <c r="Q12287" s="29"/>
      <c r="U12287" s="17"/>
      <c r="V12287" s="2"/>
      <c r="Y12287" t="str">
        <f t="shared" si="756"/>
        <v/>
      </c>
      <c r="AA12287" t="str">
        <f t="shared" si="757"/>
        <v/>
      </c>
      <c r="AC12287" s="7"/>
      <c r="AD12287" t="s">
        <v>14838</v>
      </c>
      <c r="AE12287">
        <f t="shared" si="758"/>
        <v>0</v>
      </c>
      <c r="AG12287" s="2"/>
      <c r="AI12287" s="7"/>
    </row>
    <row r="12288" spans="1:49" ht="11" customHeight="1" outlineLevel="1" x14ac:dyDescent="0.25">
      <c r="A12288" t="s">
        <v>14834</v>
      </c>
      <c r="C12288" s="2" t="s">
        <v>12455</v>
      </c>
      <c r="D12288" s="2">
        <v>20</v>
      </c>
      <c r="E12288" s="7">
        <v>1925</v>
      </c>
      <c r="F12288" s="5" t="s">
        <v>1530</v>
      </c>
      <c r="H12288" s="5" t="s">
        <v>14840</v>
      </c>
      <c r="I12288" s="6" t="s">
        <v>14838</v>
      </c>
      <c r="J12288" s="6" t="s">
        <v>14839</v>
      </c>
      <c r="K12288" s="17">
        <v>5</v>
      </c>
      <c r="L12288" s="17" t="s">
        <v>7730</v>
      </c>
      <c r="M12288" s="9">
        <v>19</v>
      </c>
      <c r="N12288" s="9"/>
      <c r="O12288" s="21"/>
      <c r="Q12288" s="29"/>
      <c r="U12288" s="17"/>
      <c r="V12288" s="2"/>
      <c r="Y12288" t="str">
        <f t="shared" si="756"/>
        <v/>
      </c>
      <c r="AA12288" t="str">
        <f t="shared" si="757"/>
        <v/>
      </c>
      <c r="AC12288" s="7"/>
      <c r="AD12288" t="s">
        <v>14838</v>
      </c>
      <c r="AE12288">
        <f t="shared" si="758"/>
        <v>0</v>
      </c>
      <c r="AG12288" s="2"/>
      <c r="AI12288" s="7"/>
    </row>
    <row r="12289" spans="1:49" ht="11" customHeight="1" outlineLevel="1" x14ac:dyDescent="0.25">
      <c r="A12289" t="s">
        <v>14834</v>
      </c>
      <c r="C12289" s="2" t="s">
        <v>12455</v>
      </c>
      <c r="D12289" s="2">
        <v>26</v>
      </c>
      <c r="E12289" s="7">
        <v>1927</v>
      </c>
      <c r="F12289" s="5" t="s">
        <v>4880</v>
      </c>
      <c r="H12289" s="5" t="s">
        <v>14841</v>
      </c>
      <c r="I12289" s="6" t="s">
        <v>14838</v>
      </c>
      <c r="J12289" s="6" t="s">
        <v>7002</v>
      </c>
      <c r="K12289" s="17">
        <v>1</v>
      </c>
      <c r="L12289" s="17" t="s">
        <v>7730</v>
      </c>
      <c r="M12289" s="9">
        <v>11.9</v>
      </c>
      <c r="N12289" s="9"/>
      <c r="O12289" s="21"/>
      <c r="Q12289" s="29"/>
      <c r="U12289" s="17"/>
      <c r="V12289" s="2"/>
      <c r="Y12289" t="str">
        <f t="shared" si="756"/>
        <v/>
      </c>
      <c r="AA12289" t="str">
        <f t="shared" si="757"/>
        <v/>
      </c>
      <c r="AC12289" s="7"/>
      <c r="AD12289" t="s">
        <v>14838</v>
      </c>
      <c r="AE12289">
        <f t="shared" si="758"/>
        <v>0</v>
      </c>
      <c r="AG12289" s="2"/>
      <c r="AI12289" s="7"/>
    </row>
    <row r="12290" spans="1:49" ht="11" customHeight="1" outlineLevel="1" x14ac:dyDescent="0.25">
      <c r="A12290" t="s">
        <v>14834</v>
      </c>
      <c r="C12290" s="2" t="s">
        <v>12455</v>
      </c>
      <c r="D12290" s="2">
        <v>32</v>
      </c>
      <c r="E12290" s="7">
        <v>2011</v>
      </c>
      <c r="F12290" s="5" t="s">
        <v>2621</v>
      </c>
      <c r="H12290" s="5" t="s">
        <v>5398</v>
      </c>
      <c r="I12290" s="6" t="s">
        <v>14838</v>
      </c>
      <c r="J12290" s="6" t="s">
        <v>14842</v>
      </c>
      <c r="K12290" s="17">
        <v>3</v>
      </c>
      <c r="L12290" s="17" t="s">
        <v>20076</v>
      </c>
      <c r="M12290" s="9"/>
      <c r="N12290" s="9"/>
      <c r="O12290" s="21"/>
      <c r="Q12290" s="29"/>
      <c r="U12290" s="17"/>
      <c r="V12290" s="2"/>
      <c r="Y12290" t="str">
        <f t="shared" si="756"/>
        <v/>
      </c>
      <c r="AA12290" t="str">
        <f t="shared" si="757"/>
        <v/>
      </c>
      <c r="AC12290" s="7"/>
      <c r="AD12290" t="s">
        <v>14838</v>
      </c>
      <c r="AE12290">
        <f t="shared" si="758"/>
        <v>0</v>
      </c>
      <c r="AG12290" s="2"/>
      <c r="AI12290" s="7"/>
    </row>
    <row r="12291" spans="1:49" ht="11" customHeight="1" outlineLevel="1" x14ac:dyDescent="0.25">
      <c r="A12291" t="s">
        <v>14834</v>
      </c>
      <c r="C12291" s="2" t="s">
        <v>12455</v>
      </c>
      <c r="D12291" s="2">
        <v>36</v>
      </c>
      <c r="E12291" s="7">
        <v>2011</v>
      </c>
      <c r="F12291" s="8" t="s">
        <v>2982</v>
      </c>
      <c r="H12291" s="5" t="s">
        <v>5398</v>
      </c>
      <c r="I12291" s="6" t="s">
        <v>14838</v>
      </c>
      <c r="J12291" s="6" t="s">
        <v>14842</v>
      </c>
      <c r="K12291" s="17">
        <v>5</v>
      </c>
      <c r="L12291" s="17" t="s">
        <v>20076</v>
      </c>
      <c r="M12291" s="9"/>
      <c r="N12291" s="9"/>
      <c r="O12291" s="21"/>
      <c r="Q12291" s="29"/>
      <c r="U12291" s="17"/>
      <c r="V12291" s="2"/>
      <c r="Y12291" t="str">
        <f t="shared" si="756"/>
        <v/>
      </c>
      <c r="AA12291" t="str">
        <f t="shared" si="757"/>
        <v/>
      </c>
      <c r="AC12291" s="7"/>
      <c r="AD12291" t="s">
        <v>14838</v>
      </c>
      <c r="AE12291">
        <f t="shared" si="758"/>
        <v>0</v>
      </c>
      <c r="AG12291" s="2"/>
      <c r="AI12291" s="7"/>
    </row>
    <row r="12292" spans="1:49" ht="11" customHeight="1" outlineLevel="1" x14ac:dyDescent="0.25">
      <c r="A12292" t="s">
        <v>14834</v>
      </c>
      <c r="C12292" s="2" t="s">
        <v>12455</v>
      </c>
      <c r="D12292" s="2">
        <v>40</v>
      </c>
      <c r="E12292" s="7">
        <v>2011</v>
      </c>
      <c r="F12292" s="8" t="s">
        <v>69</v>
      </c>
      <c r="H12292" s="5" t="s">
        <v>5398</v>
      </c>
      <c r="I12292" s="6" t="s">
        <v>14838</v>
      </c>
      <c r="J12292" s="6" t="s">
        <v>14842</v>
      </c>
      <c r="K12292" s="17">
        <v>5</v>
      </c>
      <c r="L12292" s="17" t="s">
        <v>20076</v>
      </c>
      <c r="M12292" s="9"/>
      <c r="N12292" s="9"/>
      <c r="O12292" s="21"/>
      <c r="Q12292" s="29"/>
      <c r="U12292" s="17"/>
      <c r="V12292" s="2"/>
      <c r="Y12292" t="str">
        <f t="shared" si="756"/>
        <v/>
      </c>
      <c r="AA12292" t="str">
        <f t="shared" si="757"/>
        <v/>
      </c>
      <c r="AC12292" s="7"/>
      <c r="AD12292" t="s">
        <v>14838</v>
      </c>
      <c r="AE12292">
        <f t="shared" si="758"/>
        <v>0</v>
      </c>
      <c r="AG12292" s="2"/>
      <c r="AI12292" s="7"/>
    </row>
    <row r="12293" spans="1:49" ht="11" customHeight="1" outlineLevel="1" x14ac:dyDescent="0.25">
      <c r="A12293" t="s">
        <v>14834</v>
      </c>
      <c r="C12293" s="2" t="s">
        <v>12455</v>
      </c>
      <c r="D12293" s="2">
        <v>42</v>
      </c>
      <c r="E12293" s="7">
        <v>2011</v>
      </c>
      <c r="F12293" s="8" t="s">
        <v>1776</v>
      </c>
      <c r="H12293" s="5" t="s">
        <v>5398</v>
      </c>
      <c r="I12293" s="6" t="s">
        <v>14838</v>
      </c>
      <c r="J12293" s="6" t="s">
        <v>14842</v>
      </c>
      <c r="K12293" s="17">
        <v>1</v>
      </c>
      <c r="L12293" s="17" t="s">
        <v>20076</v>
      </c>
      <c r="M12293" s="9"/>
      <c r="N12293" s="9"/>
      <c r="O12293" s="21"/>
      <c r="Q12293" s="29"/>
      <c r="U12293" s="17"/>
      <c r="V12293" s="2"/>
      <c r="Y12293" t="str">
        <f t="shared" si="756"/>
        <v/>
      </c>
      <c r="AA12293" t="str">
        <f t="shared" si="757"/>
        <v/>
      </c>
      <c r="AC12293" s="7"/>
      <c r="AD12293" t="s">
        <v>14838</v>
      </c>
      <c r="AE12293">
        <f t="shared" si="758"/>
        <v>0</v>
      </c>
      <c r="AG12293" s="2"/>
      <c r="AI12293" s="7"/>
    </row>
    <row r="12294" spans="1:49" ht="11" customHeight="1" outlineLevel="1" x14ac:dyDescent="0.25">
      <c r="A12294" t="s">
        <v>14834</v>
      </c>
      <c r="C12294" s="2" t="s">
        <v>12455</v>
      </c>
      <c r="D12294" s="2" t="s">
        <v>14843</v>
      </c>
      <c r="E12294" s="7">
        <v>2011</v>
      </c>
      <c r="F12294" s="5" t="s">
        <v>14844</v>
      </c>
      <c r="H12294" s="5" t="s">
        <v>5398</v>
      </c>
      <c r="I12294" s="6" t="s">
        <v>14838</v>
      </c>
      <c r="J12294" s="6" t="s">
        <v>14842</v>
      </c>
      <c r="K12294" s="17">
        <v>1</v>
      </c>
      <c r="L12294" s="17" t="s">
        <v>7730</v>
      </c>
      <c r="M12294" s="9">
        <v>16</v>
      </c>
      <c r="N12294" s="9"/>
      <c r="O12294" s="21"/>
      <c r="Q12294" s="29"/>
      <c r="U12294" s="17"/>
      <c r="V12294" s="2"/>
      <c r="Y12294" t="str">
        <f t="shared" si="756"/>
        <v/>
      </c>
      <c r="AA12294">
        <f t="shared" si="757"/>
        <v>1</v>
      </c>
      <c r="AC12294" s="7"/>
      <c r="AD12294" t="s">
        <v>14838</v>
      </c>
      <c r="AE12294">
        <f t="shared" si="758"/>
        <v>0</v>
      </c>
      <c r="AG12294" s="2"/>
      <c r="AI12294" s="7"/>
    </row>
    <row r="12295" spans="1:49" ht="11" customHeight="1" outlineLevel="1" x14ac:dyDescent="0.25">
      <c r="A12295" t="s">
        <v>14834</v>
      </c>
      <c r="C12295" s="2" t="s">
        <v>12455</v>
      </c>
      <c r="D12295" s="2" t="s">
        <v>14846</v>
      </c>
      <c r="E12295" s="7">
        <v>2016</v>
      </c>
      <c r="F12295" s="5" t="s">
        <v>14847</v>
      </c>
      <c r="H12295" s="5" t="s">
        <v>5398</v>
      </c>
      <c r="I12295" s="6" t="s">
        <v>14848</v>
      </c>
      <c r="J12295" s="6" t="s">
        <v>14845</v>
      </c>
      <c r="K12295" s="17">
        <v>3</v>
      </c>
      <c r="L12295" s="17" t="s">
        <v>7730</v>
      </c>
      <c r="M12295" s="9">
        <v>13.5</v>
      </c>
      <c r="N12295" s="9"/>
      <c r="O12295" s="21"/>
      <c r="Q12295" s="29"/>
      <c r="U12295" s="17"/>
      <c r="V12295" s="2"/>
      <c r="Y12295" t="str">
        <f t="shared" si="756"/>
        <v/>
      </c>
      <c r="AA12295">
        <f t="shared" si="757"/>
        <v>1</v>
      </c>
      <c r="AC12295" s="7"/>
      <c r="AD12295" t="s">
        <v>14848</v>
      </c>
      <c r="AE12295">
        <f t="shared" si="758"/>
        <v>0</v>
      </c>
      <c r="AG12295" s="2"/>
      <c r="AI12295" s="7"/>
    </row>
    <row r="12296" spans="1:49" ht="11" customHeight="1" x14ac:dyDescent="0.25">
      <c r="A12296" s="4" t="s">
        <v>14798</v>
      </c>
      <c r="B12296" t="s">
        <v>13084</v>
      </c>
      <c r="C12296" s="2" t="s">
        <v>12953</v>
      </c>
      <c r="E12296" s="7"/>
      <c r="F12296" s="5"/>
      <c r="H12296" s="5"/>
      <c r="I12296" s="6"/>
      <c r="J12296" s="6"/>
      <c r="K12296" s="17"/>
      <c r="L12296" s="17"/>
      <c r="M12296" s="9"/>
      <c r="N12296" s="9">
        <f>SUM(M12297:M12311)</f>
        <v>67</v>
      </c>
      <c r="O12296" s="21">
        <v>951</v>
      </c>
      <c r="P12296">
        <f>COUNTIF(L12297:L12311,"*")</f>
        <v>15</v>
      </c>
      <c r="Q12296" s="29">
        <f>P12296/O12296</f>
        <v>1.5772870662460567E-2</v>
      </c>
      <c r="R12296">
        <f>COUNTIF(L12297:L12311,"Y")+COUNTIF(L12297:L12311,"S")</f>
        <v>15</v>
      </c>
      <c r="U12296" s="18" t="s">
        <v>7732</v>
      </c>
      <c r="V12296" s="2"/>
      <c r="W12296" t="s">
        <v>18654</v>
      </c>
      <c r="Y12296" t="str">
        <f t="shared" si="756"/>
        <v/>
      </c>
      <c r="AA12296" t="str">
        <f t="shared" si="757"/>
        <v/>
      </c>
      <c r="AC12296" s="7"/>
      <c r="AF12296">
        <f>COUNTIF(AE12297:AE12311,"1")</f>
        <v>5</v>
      </c>
      <c r="AG12296" s="2"/>
      <c r="AI12296" s="7"/>
      <c r="AJ12296">
        <f>COUNTIF($K12297:$K12311,"1")-COUNTIFS($K12297:$K12311,"1",$L12297:$L12311,"V")</f>
        <v>5</v>
      </c>
      <c r="AK12296">
        <f>COUNTIFS($K12297:$K12311,"1",$L12297:$L12311,"Y")+COUNTIFS($K12297:$K12311,"1",$L12297:$L12311,"s")</f>
        <v>5</v>
      </c>
      <c r="AL12296">
        <f>COUNTIF($K12297:$K12311,"2")-COUNTIFS($K12297:$K12311,"2",$L12297:$L12311,"V")</f>
        <v>0</v>
      </c>
      <c r="AM12296">
        <f>COUNTIFS($K12297:$K12311,"2",$L12297:$L12311,"Y")+COUNTIFS($K12297:$K12311,"2",$L12297:$L12311,"s")</f>
        <v>0</v>
      </c>
      <c r="AN12296">
        <f>COUNTIF($K12297:$K12311,"3")-COUNTIFS($K12297:$K12311,"3",$L12297:$L12311,"V")</f>
        <v>9</v>
      </c>
      <c r="AO12296">
        <f>COUNTIFS($K12297:$K12311,"3",$L12297:$L12311,"Y")+COUNTIFS($K12297:$K12311,"3",$L12297:$L12311,"s")</f>
        <v>9</v>
      </c>
      <c r="AP12296">
        <f>COUNTIF($K12297:$K12311,"4")-COUNTIFS($K12297:$K12311,"4",$L12297:$L12311,"V")</f>
        <v>0</v>
      </c>
      <c r="AQ12296">
        <f>COUNTIFS($K12297:$K12311,"4",$L12297:$L12311,"Y")+COUNTIFS($K12297:$K12311,"4",$L12297:$L12311,"s")</f>
        <v>0</v>
      </c>
      <c r="AR12296">
        <f>COUNTIF($K12297:$K12311,"5")-COUNTIFS($K12297:$K12311,"5",$L12297:$L12311,"V")</f>
        <v>1</v>
      </c>
      <c r="AS12296">
        <f>COUNTIFS($K12297:$K12311,"5",$L12297:$L12311,"Y")+COUNTIFS($K12297:$K12311,"5",$L12297:$L12311,"s")</f>
        <v>1</v>
      </c>
      <c r="AT12296">
        <f>COUNTIF($K12297:$K12311,"6")-COUNTIFS($K12297:$K12311,"6",$L12297:$L12311,"V")</f>
        <v>0</v>
      </c>
      <c r="AU12296">
        <f>COUNTIFS($K12297:$K12311,"6",$L12297:$L12311,"Y")+COUNTIFS($K12297:$K12311,"6",$L12297:$L12311,"s")</f>
        <v>0</v>
      </c>
      <c r="AV12296">
        <f>COUNTIF($K12297:$K12311,"7")-COUNTIFS($K12297:$K12311,"7",$L12297:$L12311,"V")</f>
        <v>0</v>
      </c>
      <c r="AW12296">
        <f>COUNTIFS($K12297:$K12311,"7",$L12297:$L12311,"Y")+COUNTIFS($K12297:$K12311,"7",$L12297:$L12311,"s")</f>
        <v>0</v>
      </c>
    </row>
    <row r="12297" spans="1:49" ht="11" customHeight="1" outlineLevel="1" x14ac:dyDescent="0.25">
      <c r="A12297" t="s">
        <v>185</v>
      </c>
      <c r="C12297" s="2" t="s">
        <v>12953</v>
      </c>
      <c r="D12297" s="2">
        <v>407</v>
      </c>
      <c r="E12297" s="7">
        <v>1970</v>
      </c>
      <c r="F12297" s="5" t="s">
        <v>6640</v>
      </c>
      <c r="H12297" s="5" t="s">
        <v>5398</v>
      </c>
      <c r="I12297" s="6" t="s">
        <v>7446</v>
      </c>
      <c r="J12297" s="6" t="s">
        <v>16301</v>
      </c>
      <c r="K12297" s="17">
        <v>3</v>
      </c>
      <c r="L12297" s="17" t="s">
        <v>7730</v>
      </c>
      <c r="M12297" s="9">
        <v>1</v>
      </c>
      <c r="N12297" s="9"/>
      <c r="O12297" s="21"/>
      <c r="Q12297" s="29"/>
      <c r="U12297" s="17"/>
      <c r="V12297" s="2"/>
      <c r="Y12297" t="str">
        <f t="shared" si="756"/>
        <v/>
      </c>
      <c r="AA12297" t="str">
        <f t="shared" si="757"/>
        <v/>
      </c>
      <c r="AC12297" s="7"/>
      <c r="AD12297" t="s">
        <v>7446</v>
      </c>
      <c r="AE12297">
        <f t="shared" ref="AE12297:AE12311" si="759">COUNTIF(I12297,"*Fuji*")</f>
        <v>0</v>
      </c>
      <c r="AG12297" s="2"/>
      <c r="AI12297" s="7"/>
    </row>
    <row r="12298" spans="1:49" ht="11" customHeight="1" outlineLevel="1" x14ac:dyDescent="0.25">
      <c r="A12298" t="s">
        <v>185</v>
      </c>
      <c r="C12298" s="2" t="s">
        <v>12953</v>
      </c>
      <c r="D12298" s="2">
        <v>408</v>
      </c>
      <c r="E12298" s="7">
        <v>1970</v>
      </c>
      <c r="F12298" s="5" t="s">
        <v>4686</v>
      </c>
      <c r="H12298" s="5" t="s">
        <v>5398</v>
      </c>
      <c r="I12298" s="6" t="s">
        <v>7446</v>
      </c>
      <c r="J12298" s="6" t="s">
        <v>14806</v>
      </c>
      <c r="K12298" s="17">
        <v>3</v>
      </c>
      <c r="L12298" s="17" t="s">
        <v>7730</v>
      </c>
      <c r="M12298" s="9">
        <v>2</v>
      </c>
      <c r="N12298" s="9"/>
      <c r="O12298" s="21"/>
      <c r="Q12298" s="29"/>
      <c r="U12298" s="17"/>
      <c r="V12298" s="2"/>
      <c r="Y12298" t="str">
        <f t="shared" si="756"/>
        <v/>
      </c>
      <c r="AA12298" t="str">
        <f t="shared" si="757"/>
        <v/>
      </c>
      <c r="AC12298" s="7"/>
      <c r="AD12298" t="s">
        <v>7446</v>
      </c>
      <c r="AE12298">
        <f t="shared" si="759"/>
        <v>0</v>
      </c>
      <c r="AG12298" s="2"/>
      <c r="AI12298" s="7"/>
    </row>
    <row r="12299" spans="1:49" ht="11" customHeight="1" outlineLevel="1" x14ac:dyDescent="0.25">
      <c r="A12299" t="s">
        <v>185</v>
      </c>
      <c r="C12299" s="2" t="s">
        <v>12953</v>
      </c>
      <c r="D12299" s="2" t="s">
        <v>14791</v>
      </c>
      <c r="E12299" s="7">
        <v>1970</v>
      </c>
      <c r="F12299" s="5" t="s">
        <v>14792</v>
      </c>
      <c r="H12299" s="5" t="s">
        <v>5398</v>
      </c>
      <c r="I12299" s="6" t="s">
        <v>5399</v>
      </c>
      <c r="J12299" s="6" t="s">
        <v>8278</v>
      </c>
      <c r="K12299" s="17">
        <v>1</v>
      </c>
      <c r="L12299" s="17" t="s">
        <v>7730</v>
      </c>
      <c r="M12299" s="9">
        <v>16</v>
      </c>
      <c r="N12299" s="9"/>
      <c r="O12299" s="21"/>
      <c r="Q12299" s="29"/>
      <c r="U12299" s="17"/>
      <c r="V12299" s="2" t="s">
        <v>4060</v>
      </c>
      <c r="Y12299" t="str">
        <f t="shared" si="756"/>
        <v/>
      </c>
      <c r="AA12299">
        <f t="shared" si="757"/>
        <v>1</v>
      </c>
      <c r="AC12299" s="7"/>
      <c r="AD12299" t="s">
        <v>5399</v>
      </c>
      <c r="AE12299">
        <f t="shared" si="759"/>
        <v>1</v>
      </c>
      <c r="AG12299" s="2"/>
      <c r="AH12299" t="s">
        <v>4921</v>
      </c>
      <c r="AI12299" s="7"/>
    </row>
    <row r="12300" spans="1:49" ht="11" customHeight="1" outlineLevel="1" x14ac:dyDescent="0.25">
      <c r="A12300" t="s">
        <v>185</v>
      </c>
      <c r="C12300" s="2" t="s">
        <v>12953</v>
      </c>
      <c r="D12300" s="2">
        <v>413</v>
      </c>
      <c r="E12300" s="7">
        <v>1970</v>
      </c>
      <c r="F12300" s="5" t="s">
        <v>11750</v>
      </c>
      <c r="H12300" s="5" t="s">
        <v>5398</v>
      </c>
      <c r="I12300" s="6" t="s">
        <v>9136</v>
      </c>
      <c r="J12300" s="6" t="s">
        <v>8278</v>
      </c>
      <c r="K12300" s="17">
        <v>5</v>
      </c>
      <c r="L12300" s="17" t="s">
        <v>7730</v>
      </c>
      <c r="M12300" s="9">
        <v>12</v>
      </c>
      <c r="N12300" s="9"/>
      <c r="O12300" s="21"/>
      <c r="Q12300" s="29"/>
      <c r="U12300" s="17"/>
      <c r="V12300" s="2"/>
      <c r="Y12300" t="str">
        <f t="shared" si="756"/>
        <v/>
      </c>
      <c r="AA12300">
        <f t="shared" si="757"/>
        <v>1</v>
      </c>
      <c r="AC12300" s="7"/>
      <c r="AD12300" t="s">
        <v>9136</v>
      </c>
      <c r="AE12300">
        <f t="shared" si="759"/>
        <v>0</v>
      </c>
      <c r="AG12300" s="2"/>
      <c r="AI12300" s="7"/>
    </row>
    <row r="12301" spans="1:49" ht="11" customHeight="1" outlineLevel="1" x14ac:dyDescent="0.25">
      <c r="A12301" t="s">
        <v>185</v>
      </c>
      <c r="C12301" s="2" t="s">
        <v>12953</v>
      </c>
      <c r="D12301" s="2">
        <v>451</v>
      </c>
      <c r="E12301" s="7">
        <v>1970</v>
      </c>
      <c r="F12301" s="5" t="s">
        <v>14793</v>
      </c>
      <c r="H12301" s="5" t="s">
        <v>5398</v>
      </c>
      <c r="I12301" s="6" t="s">
        <v>5399</v>
      </c>
      <c r="J12301" s="6" t="s">
        <v>14683</v>
      </c>
      <c r="K12301" s="17">
        <v>3</v>
      </c>
      <c r="L12301" s="17" t="s">
        <v>7730</v>
      </c>
      <c r="M12301" s="9">
        <v>1</v>
      </c>
      <c r="N12301" s="9"/>
      <c r="O12301" s="21"/>
      <c r="Q12301" s="29"/>
      <c r="U12301" s="17"/>
      <c r="V12301" s="2"/>
      <c r="Y12301" t="str">
        <f t="shared" si="756"/>
        <v/>
      </c>
      <c r="AA12301" t="str">
        <f t="shared" si="757"/>
        <v/>
      </c>
      <c r="AC12301" s="7"/>
      <c r="AD12301" t="s">
        <v>5399</v>
      </c>
      <c r="AE12301">
        <f t="shared" si="759"/>
        <v>1</v>
      </c>
      <c r="AG12301" s="2"/>
      <c r="AI12301" s="7"/>
    </row>
    <row r="12302" spans="1:49" ht="11" customHeight="1" outlineLevel="1" x14ac:dyDescent="0.25">
      <c r="A12302" t="s">
        <v>185</v>
      </c>
      <c r="C12302" s="2" t="s">
        <v>12953</v>
      </c>
      <c r="D12302" s="2">
        <v>467</v>
      </c>
      <c r="E12302" s="7">
        <v>1970</v>
      </c>
      <c r="F12302" s="5" t="s">
        <v>1528</v>
      </c>
      <c r="H12302" s="5" t="s">
        <v>5398</v>
      </c>
      <c r="I12302" s="6" t="s">
        <v>13126</v>
      </c>
      <c r="J12302" s="6" t="s">
        <v>12128</v>
      </c>
      <c r="K12302" s="17">
        <v>1</v>
      </c>
      <c r="L12302" s="17" t="s">
        <v>7730</v>
      </c>
      <c r="M12302" s="9">
        <v>3</v>
      </c>
      <c r="N12302" s="9"/>
      <c r="O12302" s="21"/>
      <c r="Q12302" s="29"/>
      <c r="U12302" s="17"/>
      <c r="V12302" s="2" t="s">
        <v>4059</v>
      </c>
      <c r="Y12302" t="str">
        <f t="shared" si="756"/>
        <v/>
      </c>
      <c r="AA12302" t="str">
        <f t="shared" si="757"/>
        <v/>
      </c>
      <c r="AC12302" s="7"/>
      <c r="AD12302" t="s">
        <v>13126</v>
      </c>
      <c r="AE12302">
        <f t="shared" si="759"/>
        <v>1</v>
      </c>
      <c r="AG12302" s="2"/>
      <c r="AH12302" t="s">
        <v>4921</v>
      </c>
      <c r="AI12302" s="7"/>
    </row>
    <row r="12303" spans="1:49" ht="11" customHeight="1" outlineLevel="1" x14ac:dyDescent="0.25">
      <c r="A12303" t="s">
        <v>185</v>
      </c>
      <c r="C12303" s="2" t="s">
        <v>12953</v>
      </c>
      <c r="D12303" s="2">
        <v>553</v>
      </c>
      <c r="E12303" s="7">
        <v>1971</v>
      </c>
      <c r="F12303" s="5" t="s">
        <v>4493</v>
      </c>
      <c r="H12303" s="5" t="s">
        <v>5398</v>
      </c>
      <c r="I12303" s="6" t="s">
        <v>5399</v>
      </c>
      <c r="J12303" s="6" t="s">
        <v>14794</v>
      </c>
      <c r="K12303" s="17">
        <v>1</v>
      </c>
      <c r="L12303" s="17" t="s">
        <v>7730</v>
      </c>
      <c r="M12303" s="9">
        <v>1.5</v>
      </c>
      <c r="N12303" s="9"/>
      <c r="O12303" s="21"/>
      <c r="Q12303" s="29"/>
      <c r="S12303">
        <v>1</v>
      </c>
      <c r="T12303">
        <v>1</v>
      </c>
      <c r="U12303" s="17"/>
      <c r="V12303" s="2"/>
      <c r="Y12303" t="str">
        <f t="shared" si="756"/>
        <v/>
      </c>
      <c r="AA12303" t="str">
        <f t="shared" si="757"/>
        <v/>
      </c>
      <c r="AC12303" s="7"/>
      <c r="AD12303" t="s">
        <v>5399</v>
      </c>
      <c r="AE12303">
        <f t="shared" si="759"/>
        <v>1</v>
      </c>
      <c r="AG12303" s="2"/>
      <c r="AI12303" s="7"/>
    </row>
    <row r="12304" spans="1:49" ht="11" customHeight="1" outlineLevel="1" collapsed="1" x14ac:dyDescent="0.25">
      <c r="A12304" t="s">
        <v>185</v>
      </c>
      <c r="C12304" s="2" t="s">
        <v>12953</v>
      </c>
      <c r="D12304" s="2">
        <v>569</v>
      </c>
      <c r="E12304" s="7">
        <v>1971</v>
      </c>
      <c r="F12304" s="5" t="s">
        <v>6640</v>
      </c>
      <c r="H12304" s="5" t="s">
        <v>5398</v>
      </c>
      <c r="I12304" s="6" t="s">
        <v>7446</v>
      </c>
      <c r="J12304" s="6" t="s">
        <v>16300</v>
      </c>
      <c r="K12304" s="17">
        <v>3</v>
      </c>
      <c r="L12304" s="17" t="s">
        <v>7730</v>
      </c>
      <c r="M12304" s="9">
        <v>3</v>
      </c>
      <c r="N12304" s="9"/>
      <c r="O12304" s="21"/>
      <c r="Q12304" s="29"/>
      <c r="U12304" s="17"/>
      <c r="V12304" s="2"/>
      <c r="Y12304" t="str">
        <f t="shared" si="756"/>
        <v/>
      </c>
      <c r="AA12304" t="str">
        <f t="shared" si="757"/>
        <v/>
      </c>
      <c r="AC12304" s="7"/>
      <c r="AD12304" t="s">
        <v>7446</v>
      </c>
      <c r="AE12304">
        <f t="shared" si="759"/>
        <v>0</v>
      </c>
      <c r="AG12304" s="2"/>
      <c r="AI12304" s="7"/>
    </row>
    <row r="12305" spans="1:49" ht="11" customHeight="1" outlineLevel="1" x14ac:dyDescent="0.25">
      <c r="A12305" t="s">
        <v>185</v>
      </c>
      <c r="C12305" s="2" t="s">
        <v>12953</v>
      </c>
      <c r="D12305" s="2">
        <v>570</v>
      </c>
      <c r="E12305" s="7">
        <v>1971</v>
      </c>
      <c r="F12305" s="5" t="s">
        <v>4686</v>
      </c>
      <c r="H12305" s="5" t="s">
        <v>5398</v>
      </c>
      <c r="I12305" s="6" t="s">
        <v>7446</v>
      </c>
      <c r="J12305" s="6" t="s">
        <v>16300</v>
      </c>
      <c r="K12305" s="17">
        <v>3</v>
      </c>
      <c r="L12305" s="17" t="s">
        <v>7730</v>
      </c>
      <c r="M12305" s="9">
        <v>3</v>
      </c>
      <c r="N12305" s="9"/>
      <c r="O12305" s="21"/>
      <c r="Q12305" s="29"/>
      <c r="U12305" s="17"/>
      <c r="V12305" s="2"/>
      <c r="Y12305" t="str">
        <f t="shared" si="756"/>
        <v/>
      </c>
      <c r="AA12305" t="str">
        <f t="shared" si="757"/>
        <v/>
      </c>
      <c r="AC12305" s="7"/>
      <c r="AD12305" t="s">
        <v>7446</v>
      </c>
      <c r="AE12305">
        <f t="shared" si="759"/>
        <v>0</v>
      </c>
      <c r="AG12305" s="2"/>
      <c r="AI12305" s="7"/>
    </row>
    <row r="12306" spans="1:49" ht="11" customHeight="1" outlineLevel="1" x14ac:dyDescent="0.25">
      <c r="A12306" t="s">
        <v>185</v>
      </c>
      <c r="C12306" s="2" t="s">
        <v>12953</v>
      </c>
      <c r="D12306" s="2">
        <v>582</v>
      </c>
      <c r="E12306" s="7">
        <v>1971</v>
      </c>
      <c r="F12306" s="5" t="s">
        <v>11750</v>
      </c>
      <c r="H12306" s="5" t="s">
        <v>5398</v>
      </c>
      <c r="I12306" s="6" t="s">
        <v>7446</v>
      </c>
      <c r="J12306" s="6" t="s">
        <v>16303</v>
      </c>
      <c r="K12306" s="17">
        <v>3</v>
      </c>
      <c r="L12306" s="17" t="s">
        <v>7730</v>
      </c>
      <c r="M12306" s="9">
        <v>8</v>
      </c>
      <c r="N12306" s="9"/>
      <c r="O12306" s="21"/>
      <c r="Q12306" s="29"/>
      <c r="U12306" s="17"/>
      <c r="V12306" s="2"/>
      <c r="X12306" t="s">
        <v>7732</v>
      </c>
      <c r="Y12306" t="str">
        <f t="shared" si="756"/>
        <v/>
      </c>
      <c r="AA12306">
        <f t="shared" si="757"/>
        <v>1</v>
      </c>
      <c r="AC12306" s="7"/>
      <c r="AD12306" t="s">
        <v>7446</v>
      </c>
      <c r="AE12306">
        <f t="shared" si="759"/>
        <v>0</v>
      </c>
      <c r="AG12306" s="2"/>
      <c r="AI12306" s="7"/>
    </row>
    <row r="12307" spans="1:49" ht="11" customHeight="1" outlineLevel="1" x14ac:dyDescent="0.25">
      <c r="A12307" t="s">
        <v>185</v>
      </c>
      <c r="C12307" s="2" t="s">
        <v>12953</v>
      </c>
      <c r="D12307" s="2">
        <v>598</v>
      </c>
      <c r="E12307" s="7">
        <v>1971</v>
      </c>
      <c r="F12307" s="5" t="s">
        <v>14795</v>
      </c>
      <c r="H12307" s="5" t="s">
        <v>5398</v>
      </c>
      <c r="I12307" s="6" t="s">
        <v>4361</v>
      </c>
      <c r="J12307" s="6" t="s">
        <v>14796</v>
      </c>
      <c r="K12307" s="17">
        <v>1</v>
      </c>
      <c r="L12307" s="17" t="s">
        <v>7730</v>
      </c>
      <c r="M12307" s="9">
        <v>3</v>
      </c>
      <c r="N12307" s="9"/>
      <c r="O12307" s="21"/>
      <c r="Q12307" s="29"/>
      <c r="U12307" s="17"/>
      <c r="V12307" s="2"/>
      <c r="Y12307" t="str">
        <f t="shared" si="756"/>
        <v/>
      </c>
      <c r="AA12307" t="str">
        <f t="shared" si="757"/>
        <v/>
      </c>
      <c r="AC12307" s="7"/>
      <c r="AD12307" t="s">
        <v>4361</v>
      </c>
      <c r="AE12307">
        <f t="shared" si="759"/>
        <v>1</v>
      </c>
      <c r="AG12307" s="2"/>
      <c r="AI12307" s="7"/>
    </row>
    <row r="12308" spans="1:49" ht="11" customHeight="1" outlineLevel="1" x14ac:dyDescent="0.25">
      <c r="A12308" t="s">
        <v>185</v>
      </c>
      <c r="C12308" s="2" t="s">
        <v>12953</v>
      </c>
      <c r="D12308" s="2">
        <v>645</v>
      </c>
      <c r="E12308" s="7">
        <v>1972</v>
      </c>
      <c r="F12308" s="5" t="s">
        <v>186</v>
      </c>
      <c r="H12308" s="5" t="s">
        <v>5398</v>
      </c>
      <c r="I12308" s="6" t="s">
        <v>5711</v>
      </c>
      <c r="J12308" s="6" t="s">
        <v>7419</v>
      </c>
      <c r="K12308" s="17">
        <v>1</v>
      </c>
      <c r="L12308" s="17" t="s">
        <v>7730</v>
      </c>
      <c r="M12308" s="9">
        <v>1.5</v>
      </c>
      <c r="N12308" s="9"/>
      <c r="O12308" s="21"/>
      <c r="Q12308" s="29"/>
      <c r="U12308" s="17"/>
      <c r="V12308" s="2" t="s">
        <v>4064</v>
      </c>
      <c r="Y12308" t="str">
        <f t="shared" si="756"/>
        <v/>
      </c>
      <c r="AA12308" t="str">
        <f t="shared" si="757"/>
        <v/>
      </c>
      <c r="AC12308" s="7"/>
      <c r="AD12308" t="s">
        <v>5711</v>
      </c>
      <c r="AE12308">
        <f t="shared" si="759"/>
        <v>0</v>
      </c>
      <c r="AG12308" s="2"/>
      <c r="AH12308" t="s">
        <v>5712</v>
      </c>
      <c r="AI12308" s="7"/>
    </row>
    <row r="12309" spans="1:49" ht="11" customHeight="1" outlineLevel="1" x14ac:dyDescent="0.25">
      <c r="A12309" t="s">
        <v>185</v>
      </c>
      <c r="C12309" s="2" t="s">
        <v>12953</v>
      </c>
      <c r="D12309" s="2">
        <v>649</v>
      </c>
      <c r="E12309" s="7">
        <v>1972</v>
      </c>
      <c r="F12309" s="5" t="s">
        <v>14797</v>
      </c>
      <c r="H12309" s="5" t="s">
        <v>5398</v>
      </c>
      <c r="I12309" s="6" t="s">
        <v>7446</v>
      </c>
      <c r="J12309" s="6" t="s">
        <v>7248</v>
      </c>
      <c r="K12309" s="17">
        <v>3</v>
      </c>
      <c r="L12309" s="17" t="s">
        <v>7730</v>
      </c>
      <c r="M12309" s="9">
        <v>2</v>
      </c>
      <c r="N12309" s="9"/>
      <c r="O12309" s="21"/>
      <c r="Q12309" s="29"/>
      <c r="U12309" s="17"/>
      <c r="V12309" s="2"/>
      <c r="Y12309" t="str">
        <f t="shared" si="756"/>
        <v/>
      </c>
      <c r="AA12309" t="str">
        <f t="shared" si="757"/>
        <v/>
      </c>
      <c r="AC12309" s="7"/>
      <c r="AD12309" t="s">
        <v>7446</v>
      </c>
      <c r="AE12309">
        <f t="shared" si="759"/>
        <v>0</v>
      </c>
      <c r="AG12309" s="2"/>
      <c r="AI12309" s="7"/>
    </row>
    <row r="12310" spans="1:49" ht="11" customHeight="1" outlineLevel="1" x14ac:dyDescent="0.25">
      <c r="A12310" t="s">
        <v>185</v>
      </c>
      <c r="C12310" s="2" t="s">
        <v>12953</v>
      </c>
      <c r="D12310" s="2">
        <v>650</v>
      </c>
      <c r="E12310" s="7">
        <v>1972</v>
      </c>
      <c r="F12310" s="5" t="s">
        <v>16302</v>
      </c>
      <c r="H12310" s="5" t="s">
        <v>5398</v>
      </c>
      <c r="I12310" s="6" t="s">
        <v>7446</v>
      </c>
      <c r="J12310" s="6" t="s">
        <v>7248</v>
      </c>
      <c r="K12310" s="17">
        <v>3</v>
      </c>
      <c r="L12310" s="17" t="s">
        <v>7730</v>
      </c>
      <c r="M12310" s="9">
        <v>2</v>
      </c>
      <c r="N12310" s="9"/>
      <c r="O12310" s="21"/>
      <c r="Q12310" s="29"/>
      <c r="U12310" s="17"/>
      <c r="V12310" s="2"/>
      <c r="Y12310" t="str">
        <f t="shared" si="756"/>
        <v/>
      </c>
      <c r="AA12310" t="str">
        <f t="shared" si="757"/>
        <v/>
      </c>
      <c r="AC12310" s="7"/>
      <c r="AD12310" t="s">
        <v>7446</v>
      </c>
      <c r="AE12310">
        <f t="shared" si="759"/>
        <v>0</v>
      </c>
      <c r="AG12310" s="2"/>
      <c r="AI12310" s="7"/>
    </row>
    <row r="12311" spans="1:49" ht="11" customHeight="1" outlineLevel="1" x14ac:dyDescent="0.25">
      <c r="A12311" t="s">
        <v>185</v>
      </c>
      <c r="C12311" s="2" t="s">
        <v>12953</v>
      </c>
      <c r="D12311" s="2">
        <v>654</v>
      </c>
      <c r="E12311" s="7">
        <v>1972</v>
      </c>
      <c r="F12311" s="5" t="s">
        <v>11750</v>
      </c>
      <c r="H12311" s="5" t="s">
        <v>5398</v>
      </c>
      <c r="I12311" s="6" t="s">
        <v>7446</v>
      </c>
      <c r="J12311" s="6" t="s">
        <v>7419</v>
      </c>
      <c r="K12311" s="17">
        <v>3</v>
      </c>
      <c r="L12311" s="17" t="s">
        <v>7730</v>
      </c>
      <c r="M12311" s="9">
        <v>8</v>
      </c>
      <c r="N12311" s="9"/>
      <c r="O12311" s="21"/>
      <c r="Q12311" s="29"/>
      <c r="U12311" s="17"/>
      <c r="V12311" s="2"/>
      <c r="Y12311" t="str">
        <f t="shared" si="756"/>
        <v/>
      </c>
      <c r="AA12311">
        <f t="shared" si="757"/>
        <v>1</v>
      </c>
      <c r="AC12311" s="7"/>
      <c r="AD12311" t="s">
        <v>7446</v>
      </c>
      <c r="AE12311">
        <f t="shared" si="759"/>
        <v>0</v>
      </c>
      <c r="AG12311" s="2"/>
      <c r="AI12311" s="7"/>
    </row>
    <row r="12312" spans="1:49" ht="11" customHeight="1" x14ac:dyDescent="0.25">
      <c r="A12312" t="s">
        <v>11450</v>
      </c>
      <c r="B12312" t="s">
        <v>12032</v>
      </c>
      <c r="C12312" s="2" t="s">
        <v>11983</v>
      </c>
      <c r="E12312" s="7"/>
      <c r="F12312" s="5"/>
      <c r="H12312" s="5"/>
      <c r="I12312" s="6"/>
      <c r="J12312" s="6"/>
      <c r="K12312" s="17"/>
      <c r="L12312" s="17"/>
      <c r="M12312" s="9"/>
      <c r="N12312" s="9">
        <f>SUM(M12313:M12499)</f>
        <v>194.49999999999997</v>
      </c>
      <c r="O12312" s="21">
        <v>522</v>
      </c>
      <c r="P12312">
        <f>COUNTIF(L12313:L12499,"*")</f>
        <v>187</v>
      </c>
      <c r="Q12312" s="29">
        <f>P12312/O12312</f>
        <v>0.35823754789272033</v>
      </c>
      <c r="R12312">
        <f>COUNTIF(L12313:L12499,"Y")+COUNTIF(L12313:L12499,"S")</f>
        <v>155</v>
      </c>
      <c r="U12312" s="18" t="s">
        <v>7732</v>
      </c>
      <c r="V12312" s="2"/>
      <c r="W12312" t="s">
        <v>18592</v>
      </c>
      <c r="Y12312" t="str">
        <f t="shared" si="756"/>
        <v/>
      </c>
      <c r="AA12312" t="str">
        <f t="shared" si="757"/>
        <v/>
      </c>
      <c r="AC12312" s="7"/>
      <c r="AF12312">
        <f>COUNTIF(AE12313:AE12499,"1")</f>
        <v>0</v>
      </c>
      <c r="AG12312" s="2"/>
      <c r="AI12312" s="7"/>
      <c r="AJ12312">
        <f>COUNTIF($K12313:$K12499,"1")-COUNTIFS($K12313:$K12499,"1",$L12313:$L12499,"V")</f>
        <v>0</v>
      </c>
      <c r="AK12312">
        <f>COUNTIFS($K12313:$K12499,"1",$L12313:$L12499,"Y")+COUNTIFS($K12313:$K12499,"1",$L12313:$L12499,"s")</f>
        <v>0</v>
      </c>
      <c r="AL12312">
        <f>COUNTIF($K12313:$K12499,"2")-COUNTIFS($K12313:$K12499,"2",$L12313:$L12499,"V")</f>
        <v>0</v>
      </c>
      <c r="AM12312">
        <f>COUNTIFS($K12313:$K12499,"2",$L12313:$L12499,"Y")+COUNTIFS($K12313:$K12499,"2",$L12313:$L12499,"s")</f>
        <v>0</v>
      </c>
      <c r="AN12312">
        <f>COUNTIF($K12313:$K12499,"3")-COUNTIFS($K12313:$K12499,"3",$L12313:$L12499,"V")</f>
        <v>76</v>
      </c>
      <c r="AO12312">
        <f>COUNTIFS($K12313:$K12499,"3",$L12313:$L12499,"Y")+COUNTIFS($K12313:$K12499,"3",$L12313:$L12499,"s")</f>
        <v>57</v>
      </c>
      <c r="AP12312">
        <f>COUNTIF($K12313:$K12499,"4")-COUNTIFS($K12313:$K12499,"4",$L12313:$L12499,"V")</f>
        <v>0</v>
      </c>
      <c r="AQ12312">
        <f>COUNTIFS($K12313:$K12499,"4",$L12313:$L12499,"Y")+COUNTIFS($K12313:$K12499,"4",$L12313:$L12499,"s")</f>
        <v>0</v>
      </c>
      <c r="AR12312">
        <f>COUNTIF($K12313:$K12499,"5")-COUNTIFS($K12313:$K12499,"5",$L12313:$L12499,"V")</f>
        <v>81</v>
      </c>
      <c r="AS12312">
        <f>COUNTIFS($K12313:$K12499,"5",$L12313:$L12499,"Y")+COUNTIFS($K12313:$K12499,"5",$L12313:$L12499,"s")</f>
        <v>77</v>
      </c>
      <c r="AT12312">
        <f>COUNTIF($K12313:$K12499,"6")-COUNTIFS($K12313:$K12499,"6",$L12313:$L12499,"V")</f>
        <v>20</v>
      </c>
      <c r="AU12312">
        <f>COUNTIFS($K12313:$K12499,"6",$L12313:$L12499,"Y")+COUNTIFS($K12313:$K12499,"6",$L12313:$L12499,"s")</f>
        <v>18</v>
      </c>
      <c r="AV12312">
        <f>COUNTIF($K12313:$K12499,"7")-COUNTIFS($K12313:$K12499,"7",$L12313:$L12499,"V")</f>
        <v>3</v>
      </c>
      <c r="AW12312">
        <f>COUNTIFS($K12313:$K12499,"7",$L12313:$L12499,"Y")+COUNTIFS($K12313:$K12499,"7",$L12313:$L12499,"s")</f>
        <v>3</v>
      </c>
    </row>
    <row r="12313" spans="1:49" ht="11" customHeight="1" outlineLevel="1" x14ac:dyDescent="0.25">
      <c r="A12313" t="s">
        <v>3693</v>
      </c>
      <c r="C12313" s="2" t="s">
        <v>11983</v>
      </c>
      <c r="D12313" s="2">
        <v>56</v>
      </c>
      <c r="E12313" s="7">
        <v>1907</v>
      </c>
      <c r="F12313" s="8" t="s">
        <v>6383</v>
      </c>
      <c r="H12313" s="5" t="s">
        <v>3694</v>
      </c>
      <c r="I12313" s="6" t="s">
        <v>3695</v>
      </c>
      <c r="J12313" s="6" t="s">
        <v>11375</v>
      </c>
      <c r="K12313" s="17">
        <v>6</v>
      </c>
      <c r="L12313" s="17" t="s">
        <v>7730</v>
      </c>
      <c r="M12313" s="9">
        <v>0.2</v>
      </c>
      <c r="N12313" s="9"/>
      <c r="O12313" s="21"/>
      <c r="Q12313" s="29"/>
      <c r="U12313" s="17"/>
      <c r="V12313" s="2">
        <v>60</v>
      </c>
      <c r="Y12313" t="str">
        <f t="shared" si="756"/>
        <v/>
      </c>
      <c r="AA12313" t="str">
        <f t="shared" si="757"/>
        <v/>
      </c>
      <c r="AC12313" s="7"/>
      <c r="AD12313" t="s">
        <v>3695</v>
      </c>
      <c r="AE12313">
        <f t="shared" ref="AE12313:AE12344" si="760">COUNTIF(I12313,"*Fuji*")</f>
        <v>0</v>
      </c>
      <c r="AG12313" s="2"/>
      <c r="AH12313" t="s">
        <v>3696</v>
      </c>
      <c r="AI12313" s="7" t="s">
        <v>4610</v>
      </c>
    </row>
    <row r="12314" spans="1:49" ht="11" customHeight="1" outlineLevel="1" x14ac:dyDescent="0.25">
      <c r="A12314" t="s">
        <v>3693</v>
      </c>
      <c r="C12314" s="2" t="s">
        <v>11983</v>
      </c>
      <c r="D12314" s="2">
        <v>57</v>
      </c>
      <c r="E12314" s="7">
        <v>1907</v>
      </c>
      <c r="F12314" s="5" t="s">
        <v>4732</v>
      </c>
      <c r="H12314" s="5" t="s">
        <v>6271</v>
      </c>
      <c r="I12314" s="6" t="s">
        <v>3695</v>
      </c>
      <c r="J12314" s="6" t="s">
        <v>11375</v>
      </c>
      <c r="K12314" s="17">
        <v>6</v>
      </c>
      <c r="L12314" s="17" t="s">
        <v>7730</v>
      </c>
      <c r="M12314" s="9">
        <v>0.2</v>
      </c>
      <c r="N12314" s="9"/>
      <c r="O12314" s="21"/>
      <c r="Q12314" s="29"/>
      <c r="U12314" s="17"/>
      <c r="V12314" s="2">
        <v>61</v>
      </c>
      <c r="Y12314" t="str">
        <f t="shared" si="756"/>
        <v/>
      </c>
      <c r="AA12314" t="str">
        <f t="shared" si="757"/>
        <v/>
      </c>
      <c r="AC12314" s="7"/>
      <c r="AD12314" t="s">
        <v>3695</v>
      </c>
      <c r="AE12314">
        <f t="shared" si="760"/>
        <v>0</v>
      </c>
      <c r="AG12314" s="2"/>
      <c r="AH12314" t="s">
        <v>3696</v>
      </c>
      <c r="AI12314" s="7" t="s">
        <v>4610</v>
      </c>
    </row>
    <row r="12315" spans="1:49" ht="11" customHeight="1" outlineLevel="1" x14ac:dyDescent="0.25">
      <c r="A12315" t="s">
        <v>3693</v>
      </c>
      <c r="C12315" s="2" t="s">
        <v>11983</v>
      </c>
      <c r="D12315" s="2">
        <v>58</v>
      </c>
      <c r="E12315" s="7">
        <v>1907</v>
      </c>
      <c r="F12315" s="5" t="s">
        <v>183</v>
      </c>
      <c r="H12315" s="5" t="s">
        <v>6272</v>
      </c>
      <c r="I12315" s="6" t="s">
        <v>3695</v>
      </c>
      <c r="J12315" s="6" t="s">
        <v>11375</v>
      </c>
      <c r="K12315" s="17">
        <v>6</v>
      </c>
      <c r="L12315" s="17" t="s">
        <v>7730</v>
      </c>
      <c r="M12315" s="9">
        <v>0.3</v>
      </c>
      <c r="N12315" s="9"/>
      <c r="O12315" s="21"/>
      <c r="Q12315" s="29"/>
      <c r="U12315" s="17"/>
      <c r="V12315" s="2">
        <v>62</v>
      </c>
      <c r="Y12315" t="str">
        <f t="shared" si="756"/>
        <v/>
      </c>
      <c r="AA12315" t="str">
        <f t="shared" si="757"/>
        <v/>
      </c>
      <c r="AC12315" s="7"/>
      <c r="AD12315" t="s">
        <v>3695</v>
      </c>
      <c r="AE12315">
        <f t="shared" si="760"/>
        <v>0</v>
      </c>
      <c r="AG12315" s="2"/>
      <c r="AH12315" t="s">
        <v>3696</v>
      </c>
      <c r="AI12315" s="7" t="s">
        <v>4610</v>
      </c>
    </row>
    <row r="12316" spans="1:49" ht="11" customHeight="1" outlineLevel="1" x14ac:dyDescent="0.25">
      <c r="A12316" t="s">
        <v>3693</v>
      </c>
      <c r="C12316" s="2" t="s">
        <v>11983</v>
      </c>
      <c r="D12316" s="2">
        <v>59</v>
      </c>
      <c r="E12316" s="7">
        <v>1907</v>
      </c>
      <c r="F12316" s="5" t="s">
        <v>5139</v>
      </c>
      <c r="H12316" s="5" t="s">
        <v>6273</v>
      </c>
      <c r="I12316" s="6" t="s">
        <v>3695</v>
      </c>
      <c r="J12316" s="6" t="s">
        <v>11375</v>
      </c>
      <c r="K12316" s="17">
        <v>6</v>
      </c>
      <c r="L12316" s="17" t="s">
        <v>7730</v>
      </c>
      <c r="M12316" s="9">
        <v>0.2</v>
      </c>
      <c r="N12316" s="9"/>
      <c r="O12316" s="21"/>
      <c r="Q12316" s="29"/>
      <c r="U12316" s="17"/>
      <c r="V12316" s="2">
        <v>63</v>
      </c>
      <c r="Y12316" t="str">
        <f t="shared" si="756"/>
        <v/>
      </c>
      <c r="AA12316" t="str">
        <f t="shared" si="757"/>
        <v/>
      </c>
      <c r="AC12316" s="7"/>
      <c r="AD12316" t="s">
        <v>3695</v>
      </c>
      <c r="AE12316">
        <f t="shared" si="760"/>
        <v>0</v>
      </c>
      <c r="AG12316" s="2"/>
      <c r="AH12316" t="s">
        <v>3696</v>
      </c>
      <c r="AI12316" s="7" t="s">
        <v>4610</v>
      </c>
    </row>
    <row r="12317" spans="1:49" ht="11" customHeight="1" outlineLevel="1" x14ac:dyDescent="0.25">
      <c r="A12317" t="s">
        <v>3693</v>
      </c>
      <c r="C12317" s="2" t="s">
        <v>11983</v>
      </c>
      <c r="D12317" s="2">
        <v>60</v>
      </c>
      <c r="E12317" s="7">
        <v>1907</v>
      </c>
      <c r="F12317" s="5" t="s">
        <v>5138</v>
      </c>
      <c r="H12317" s="5" t="s">
        <v>4075</v>
      </c>
      <c r="I12317" s="6" t="s">
        <v>3695</v>
      </c>
      <c r="J12317" s="6" t="s">
        <v>11375</v>
      </c>
      <c r="K12317" s="17">
        <v>6</v>
      </c>
      <c r="L12317" s="17" t="s">
        <v>7730</v>
      </c>
      <c r="M12317" s="9">
        <v>0.2</v>
      </c>
      <c r="N12317" s="9"/>
      <c r="O12317" s="21"/>
      <c r="Q12317" s="29"/>
      <c r="U12317" s="17"/>
      <c r="V12317" s="2">
        <v>65</v>
      </c>
      <c r="Y12317" t="str">
        <f t="shared" si="756"/>
        <v/>
      </c>
      <c r="AA12317" t="str">
        <f t="shared" si="757"/>
        <v/>
      </c>
      <c r="AC12317" s="7"/>
      <c r="AD12317" t="s">
        <v>3695</v>
      </c>
      <c r="AE12317">
        <f t="shared" si="760"/>
        <v>0</v>
      </c>
      <c r="AG12317" s="2"/>
      <c r="AH12317" t="s">
        <v>3696</v>
      </c>
      <c r="AI12317" s="7" t="s">
        <v>4610</v>
      </c>
    </row>
    <row r="12318" spans="1:49" ht="11" customHeight="1" outlineLevel="1" x14ac:dyDescent="0.25">
      <c r="A12318" t="s">
        <v>3693</v>
      </c>
      <c r="C12318" s="2" t="s">
        <v>11983</v>
      </c>
      <c r="D12318" s="2">
        <v>61</v>
      </c>
      <c r="E12318" s="7">
        <v>1907</v>
      </c>
      <c r="F12318" s="5" t="s">
        <v>5239</v>
      </c>
      <c r="H12318" s="5" t="s">
        <v>4031</v>
      </c>
      <c r="I12318" s="6" t="s">
        <v>3695</v>
      </c>
      <c r="J12318" s="6" t="s">
        <v>11375</v>
      </c>
      <c r="K12318" s="17">
        <v>6</v>
      </c>
      <c r="L12318" s="17" t="s">
        <v>7730</v>
      </c>
      <c r="M12318" s="9">
        <v>1</v>
      </c>
      <c r="N12318" s="9"/>
      <c r="O12318" s="21"/>
      <c r="Q12318" s="29"/>
      <c r="U12318" s="17"/>
      <c r="V12318" s="2">
        <v>68</v>
      </c>
      <c r="Y12318" t="str">
        <f t="shared" si="756"/>
        <v/>
      </c>
      <c r="AA12318" t="str">
        <f t="shared" si="757"/>
        <v/>
      </c>
      <c r="AC12318" s="7"/>
      <c r="AD12318" t="s">
        <v>3695</v>
      </c>
      <c r="AE12318">
        <f t="shared" si="760"/>
        <v>0</v>
      </c>
      <c r="AG12318" s="2"/>
      <c r="AH12318" t="s">
        <v>3696</v>
      </c>
      <c r="AI12318" s="7" t="s">
        <v>4610</v>
      </c>
    </row>
    <row r="12319" spans="1:49" ht="11" customHeight="1" outlineLevel="1" x14ac:dyDescent="0.25">
      <c r="A12319" t="s">
        <v>3693</v>
      </c>
      <c r="C12319" s="2" t="s">
        <v>11983</v>
      </c>
      <c r="D12319" s="2">
        <v>62</v>
      </c>
      <c r="E12319" s="7">
        <v>1907</v>
      </c>
      <c r="F12319" s="5" t="s">
        <v>2974</v>
      </c>
      <c r="H12319" s="5" t="s">
        <v>1916</v>
      </c>
      <c r="I12319" s="6" t="s">
        <v>11382</v>
      </c>
      <c r="J12319" s="6" t="s">
        <v>11382</v>
      </c>
      <c r="K12319" s="17">
        <v>5</v>
      </c>
      <c r="L12319" s="17" t="s">
        <v>7730</v>
      </c>
      <c r="M12319" s="9">
        <v>0.3</v>
      </c>
      <c r="N12319" s="9"/>
      <c r="O12319" s="21"/>
      <c r="Q12319" s="29"/>
      <c r="U12319" s="17"/>
      <c r="V12319" s="2"/>
      <c r="Y12319" t="str">
        <f t="shared" si="756"/>
        <v/>
      </c>
      <c r="AA12319" t="str">
        <f t="shared" si="757"/>
        <v/>
      </c>
      <c r="AC12319" s="7"/>
      <c r="AD12319" t="s">
        <v>11382</v>
      </c>
      <c r="AE12319">
        <f t="shared" si="760"/>
        <v>0</v>
      </c>
      <c r="AG12319" s="2"/>
      <c r="AI12319" s="7"/>
    </row>
    <row r="12320" spans="1:49" ht="11" customHeight="1" outlineLevel="1" x14ac:dyDescent="0.25">
      <c r="A12320" t="s">
        <v>3693</v>
      </c>
      <c r="C12320" s="2" t="s">
        <v>11983</v>
      </c>
      <c r="D12320" s="2">
        <v>63</v>
      </c>
      <c r="E12320" s="7">
        <v>1907</v>
      </c>
      <c r="F12320" s="5" t="s">
        <v>5140</v>
      </c>
      <c r="H12320" s="5" t="s">
        <v>11376</v>
      </c>
      <c r="I12320" s="6" t="s">
        <v>11382</v>
      </c>
      <c r="J12320" s="6" t="s">
        <v>11382</v>
      </c>
      <c r="K12320" s="17">
        <v>5</v>
      </c>
      <c r="L12320" s="17" t="s">
        <v>7730</v>
      </c>
      <c r="M12320" s="9">
        <v>1.2</v>
      </c>
      <c r="N12320" s="9"/>
      <c r="O12320" s="21"/>
      <c r="Q12320" s="29"/>
      <c r="U12320" s="17"/>
      <c r="V12320" s="2"/>
      <c r="Y12320" t="str">
        <f t="shared" si="756"/>
        <v/>
      </c>
      <c r="AA12320" t="str">
        <f t="shared" si="757"/>
        <v/>
      </c>
      <c r="AC12320" s="7"/>
      <c r="AD12320" t="s">
        <v>11382</v>
      </c>
      <c r="AE12320">
        <f t="shared" si="760"/>
        <v>0</v>
      </c>
      <c r="AG12320" s="2"/>
      <c r="AI12320" s="7"/>
    </row>
    <row r="12321" spans="1:35" ht="11" customHeight="1" outlineLevel="1" x14ac:dyDescent="0.25">
      <c r="A12321" t="s">
        <v>3693</v>
      </c>
      <c r="C12321" s="2" t="s">
        <v>11983</v>
      </c>
      <c r="D12321" s="2">
        <v>64</v>
      </c>
      <c r="E12321" s="7">
        <v>1907</v>
      </c>
      <c r="F12321" s="5" t="s">
        <v>5279</v>
      </c>
      <c r="H12321" s="5" t="s">
        <v>11377</v>
      </c>
      <c r="I12321" s="6" t="s">
        <v>11382</v>
      </c>
      <c r="J12321" s="6" t="s">
        <v>11382</v>
      </c>
      <c r="K12321" s="17">
        <v>5</v>
      </c>
      <c r="L12321" s="17" t="s">
        <v>7730</v>
      </c>
      <c r="M12321" s="9">
        <v>0.8</v>
      </c>
      <c r="N12321" s="9"/>
      <c r="O12321" s="21"/>
      <c r="Q12321" s="29"/>
      <c r="U12321" s="17"/>
      <c r="V12321" s="2"/>
      <c r="Y12321" t="str">
        <f t="shared" si="756"/>
        <v/>
      </c>
      <c r="AA12321" t="str">
        <f t="shared" si="757"/>
        <v/>
      </c>
      <c r="AC12321" s="7"/>
      <c r="AD12321" t="s">
        <v>11382</v>
      </c>
      <c r="AE12321">
        <f t="shared" si="760"/>
        <v>0</v>
      </c>
      <c r="AG12321" s="2"/>
      <c r="AI12321" s="7"/>
    </row>
    <row r="12322" spans="1:35" ht="11" customHeight="1" outlineLevel="1" x14ac:dyDescent="0.25">
      <c r="A12322" t="s">
        <v>3693</v>
      </c>
      <c r="C12322" s="2" t="s">
        <v>11983</v>
      </c>
      <c r="D12322" s="2">
        <v>65</v>
      </c>
      <c r="E12322" s="7">
        <v>1907</v>
      </c>
      <c r="F12322" s="5" t="s">
        <v>1640</v>
      </c>
      <c r="H12322" s="5" t="s">
        <v>11378</v>
      </c>
      <c r="I12322" s="6" t="s">
        <v>11382</v>
      </c>
      <c r="J12322" s="6" t="s">
        <v>11382</v>
      </c>
      <c r="K12322" s="17">
        <v>5</v>
      </c>
      <c r="L12322" s="17" t="s">
        <v>7730</v>
      </c>
      <c r="M12322" s="9">
        <v>0.7</v>
      </c>
      <c r="N12322" s="9"/>
      <c r="O12322" s="21"/>
      <c r="Q12322" s="29"/>
      <c r="U12322" s="17"/>
      <c r="V12322" s="2"/>
      <c r="Y12322" t="str">
        <f t="shared" si="756"/>
        <v/>
      </c>
      <c r="AA12322" t="str">
        <f t="shared" si="757"/>
        <v/>
      </c>
      <c r="AC12322" s="7"/>
      <c r="AD12322" t="s">
        <v>11382</v>
      </c>
      <c r="AE12322">
        <f t="shared" si="760"/>
        <v>0</v>
      </c>
      <c r="AG12322" s="2"/>
      <c r="AI12322" s="7"/>
    </row>
    <row r="12323" spans="1:35" ht="11" customHeight="1" outlineLevel="1" x14ac:dyDescent="0.25">
      <c r="A12323" t="s">
        <v>3693</v>
      </c>
      <c r="C12323" s="2" t="s">
        <v>11983</v>
      </c>
      <c r="D12323" s="2">
        <v>66</v>
      </c>
      <c r="E12323" s="7">
        <v>1907</v>
      </c>
      <c r="F12323" s="5" t="s">
        <v>5240</v>
      </c>
      <c r="H12323" s="5" t="s">
        <v>11379</v>
      </c>
      <c r="I12323" s="6" t="s">
        <v>11382</v>
      </c>
      <c r="J12323" s="6" t="s">
        <v>11382</v>
      </c>
      <c r="K12323" s="17">
        <v>5</v>
      </c>
      <c r="L12323" s="17" t="s">
        <v>7730</v>
      </c>
      <c r="M12323" s="9">
        <v>1.5</v>
      </c>
      <c r="N12323" s="9"/>
      <c r="O12323" s="21"/>
      <c r="Q12323" s="29"/>
      <c r="U12323" s="17"/>
      <c r="V12323" s="2"/>
      <c r="Y12323" t="str">
        <f t="shared" si="756"/>
        <v/>
      </c>
      <c r="AA12323" t="str">
        <f t="shared" si="757"/>
        <v/>
      </c>
      <c r="AC12323" s="7"/>
      <c r="AD12323" t="s">
        <v>11382</v>
      </c>
      <c r="AE12323">
        <f t="shared" si="760"/>
        <v>0</v>
      </c>
      <c r="AG12323" s="2"/>
      <c r="AI12323" s="7"/>
    </row>
    <row r="12324" spans="1:35" ht="11" customHeight="1" outlineLevel="1" x14ac:dyDescent="0.25">
      <c r="A12324" t="s">
        <v>3693</v>
      </c>
      <c r="C12324" s="2" t="s">
        <v>11983</v>
      </c>
      <c r="D12324" s="2">
        <v>67</v>
      </c>
      <c r="E12324" s="7">
        <v>1907</v>
      </c>
      <c r="F12324" s="5" t="s">
        <v>3421</v>
      </c>
      <c r="H12324" s="5" t="s">
        <v>11380</v>
      </c>
      <c r="I12324" s="6" t="s">
        <v>11382</v>
      </c>
      <c r="J12324" s="6" t="s">
        <v>11382</v>
      </c>
      <c r="K12324" s="17">
        <v>5</v>
      </c>
      <c r="L12324" s="17" t="s">
        <v>7730</v>
      </c>
      <c r="M12324" s="9">
        <v>1.3</v>
      </c>
      <c r="N12324" s="9"/>
      <c r="O12324" s="21"/>
      <c r="Q12324" s="29"/>
      <c r="U12324" s="17"/>
      <c r="V12324" s="2"/>
      <c r="Y12324" t="str">
        <f t="shared" si="756"/>
        <v/>
      </c>
      <c r="AA12324" t="str">
        <f t="shared" si="757"/>
        <v/>
      </c>
      <c r="AC12324" s="7"/>
      <c r="AD12324" t="s">
        <v>11382</v>
      </c>
      <c r="AE12324">
        <f t="shared" si="760"/>
        <v>0</v>
      </c>
      <c r="AG12324" s="2"/>
      <c r="AI12324" s="7"/>
    </row>
    <row r="12325" spans="1:35" ht="11" customHeight="1" outlineLevel="1" x14ac:dyDescent="0.25">
      <c r="A12325" t="s">
        <v>3693</v>
      </c>
      <c r="C12325" s="2" t="s">
        <v>11983</v>
      </c>
      <c r="D12325" s="2">
        <v>68</v>
      </c>
      <c r="E12325" s="7">
        <v>1907</v>
      </c>
      <c r="F12325" s="5" t="s">
        <v>3773</v>
      </c>
      <c r="H12325" s="5" t="s">
        <v>11381</v>
      </c>
      <c r="I12325" s="6" t="s">
        <v>11382</v>
      </c>
      <c r="J12325" s="6" t="s">
        <v>11382</v>
      </c>
      <c r="K12325" s="17">
        <v>5</v>
      </c>
      <c r="L12325" s="17" t="s">
        <v>7730</v>
      </c>
      <c r="M12325" s="9">
        <v>0.4</v>
      </c>
      <c r="N12325" s="9"/>
      <c r="O12325" s="21"/>
      <c r="Q12325" s="29"/>
      <c r="U12325" s="17"/>
      <c r="V12325" s="2"/>
      <c r="Y12325" t="str">
        <f t="shared" si="756"/>
        <v/>
      </c>
      <c r="AA12325" t="str">
        <f t="shared" si="757"/>
        <v/>
      </c>
      <c r="AC12325" s="7"/>
      <c r="AD12325" t="s">
        <v>11382</v>
      </c>
      <c r="AE12325">
        <f t="shared" si="760"/>
        <v>0</v>
      </c>
      <c r="AG12325" s="2"/>
      <c r="AI12325" s="7"/>
    </row>
    <row r="12326" spans="1:35" ht="11" customHeight="1" outlineLevel="1" x14ac:dyDescent="0.25">
      <c r="A12326" t="s">
        <v>3693</v>
      </c>
      <c r="C12326" s="2" t="s">
        <v>11983</v>
      </c>
      <c r="D12326" s="2">
        <v>69</v>
      </c>
      <c r="E12326" s="7">
        <v>1907</v>
      </c>
      <c r="F12326" s="5" t="s">
        <v>1654</v>
      </c>
      <c r="H12326" s="5" t="s">
        <v>6562</v>
      </c>
      <c r="I12326" s="6" t="s">
        <v>1655</v>
      </c>
      <c r="J12326" s="6" t="s">
        <v>11383</v>
      </c>
      <c r="K12326" s="17">
        <v>3</v>
      </c>
      <c r="L12326" s="17" t="s">
        <v>7730</v>
      </c>
      <c r="M12326" s="9">
        <v>0.5</v>
      </c>
      <c r="N12326" s="9"/>
      <c r="O12326" s="21"/>
      <c r="Q12326" s="29"/>
      <c r="U12326" s="17"/>
      <c r="V12326" s="2">
        <v>91</v>
      </c>
      <c r="Y12326" t="str">
        <f t="shared" ref="Y12326:Y12389" si="761">IF(COUNTIF(F12326,"*fdc*"),1,"")</f>
        <v/>
      </c>
      <c r="AA12326" t="str">
        <f t="shared" ref="AA12326:AA12389" si="762">IF(COUNTIF(F12326,"*s/s*"),1,"")</f>
        <v/>
      </c>
      <c r="AC12326" s="7"/>
      <c r="AD12326" t="s">
        <v>1655</v>
      </c>
      <c r="AE12326">
        <f t="shared" si="760"/>
        <v>0</v>
      </c>
      <c r="AG12326" s="2"/>
      <c r="AH12326" t="s">
        <v>1899</v>
      </c>
      <c r="AI12326" s="7" t="s">
        <v>4610</v>
      </c>
    </row>
    <row r="12327" spans="1:35" ht="11" customHeight="1" outlineLevel="1" x14ac:dyDescent="0.25">
      <c r="A12327" t="s">
        <v>3693</v>
      </c>
      <c r="C12327" s="2" t="s">
        <v>11983</v>
      </c>
      <c r="D12327" s="2">
        <v>70</v>
      </c>
      <c r="E12327" s="7">
        <v>1907</v>
      </c>
      <c r="F12327" s="5" t="s">
        <v>5694</v>
      </c>
      <c r="H12327" s="5" t="s">
        <v>5695</v>
      </c>
      <c r="I12327" s="6" t="s">
        <v>1655</v>
      </c>
      <c r="J12327" s="6" t="s">
        <v>11383</v>
      </c>
      <c r="K12327" s="17">
        <v>3</v>
      </c>
      <c r="L12327" s="17" t="s">
        <v>7730</v>
      </c>
      <c r="M12327" s="9">
        <v>0.6</v>
      </c>
      <c r="N12327" s="9"/>
      <c r="O12327" s="21"/>
      <c r="Q12327" s="29"/>
      <c r="U12327" s="17"/>
      <c r="V12327" s="2">
        <v>96</v>
      </c>
      <c r="Y12327" t="str">
        <f t="shared" si="761"/>
        <v/>
      </c>
      <c r="AA12327" t="str">
        <f t="shared" si="762"/>
        <v/>
      </c>
      <c r="AC12327" s="7"/>
      <c r="AD12327" t="s">
        <v>1655</v>
      </c>
      <c r="AE12327">
        <f t="shared" si="760"/>
        <v>0</v>
      </c>
      <c r="AG12327" s="2"/>
      <c r="AH12327" t="s">
        <v>1899</v>
      </c>
      <c r="AI12327" s="7" t="s">
        <v>4922</v>
      </c>
    </row>
    <row r="12328" spans="1:35" ht="11" customHeight="1" outlineLevel="1" x14ac:dyDescent="0.25">
      <c r="A12328" t="s">
        <v>3693</v>
      </c>
      <c r="C12328" s="2" t="s">
        <v>11983</v>
      </c>
      <c r="D12328" s="2">
        <v>71</v>
      </c>
      <c r="E12328" s="7">
        <v>1907</v>
      </c>
      <c r="F12328" s="5" t="s">
        <v>5696</v>
      </c>
      <c r="H12328" s="5" t="s">
        <v>5697</v>
      </c>
      <c r="I12328" s="6" t="s">
        <v>1655</v>
      </c>
      <c r="J12328" s="6" t="s">
        <v>11383</v>
      </c>
      <c r="K12328" s="17">
        <v>3</v>
      </c>
      <c r="L12328" s="17" t="s">
        <v>7730</v>
      </c>
      <c r="M12328" s="9">
        <v>6.3</v>
      </c>
      <c r="N12328" s="9"/>
      <c r="O12328" s="21"/>
      <c r="Q12328" s="29"/>
      <c r="U12328" s="17"/>
      <c r="V12328" s="2">
        <v>98</v>
      </c>
      <c r="Y12328" t="str">
        <f t="shared" si="761"/>
        <v/>
      </c>
      <c r="AA12328" t="str">
        <f t="shared" si="762"/>
        <v/>
      </c>
      <c r="AC12328" s="7"/>
      <c r="AD12328" t="s">
        <v>1655</v>
      </c>
      <c r="AE12328">
        <f t="shared" si="760"/>
        <v>0</v>
      </c>
      <c r="AG12328" s="2"/>
      <c r="AH12328" t="s">
        <v>1899</v>
      </c>
      <c r="AI12328" s="7" t="s">
        <v>4922</v>
      </c>
    </row>
    <row r="12329" spans="1:35" ht="11" customHeight="1" outlineLevel="1" x14ac:dyDescent="0.25">
      <c r="A12329" t="s">
        <v>3693</v>
      </c>
      <c r="C12329" s="2" t="s">
        <v>11983</v>
      </c>
      <c r="D12329" s="2" t="s">
        <v>4062</v>
      </c>
      <c r="E12329" s="7">
        <v>1915</v>
      </c>
      <c r="F12329" s="5" t="s">
        <v>21746</v>
      </c>
      <c r="H12329" s="5" t="s">
        <v>4075</v>
      </c>
      <c r="I12329" s="6" t="s">
        <v>3695</v>
      </c>
      <c r="J12329" s="6"/>
      <c r="K12329" s="17">
        <v>6</v>
      </c>
      <c r="L12329" s="17" t="s">
        <v>7732</v>
      </c>
      <c r="M12329" s="9"/>
      <c r="N12329" s="9"/>
      <c r="O12329" s="21"/>
      <c r="Q12329" s="29"/>
      <c r="U12329" s="17"/>
      <c r="V12329" s="2" t="s">
        <v>3443</v>
      </c>
      <c r="Y12329" t="str">
        <f t="shared" si="761"/>
        <v/>
      </c>
      <c r="AA12329" t="str">
        <f t="shared" si="762"/>
        <v/>
      </c>
      <c r="AC12329" s="7"/>
      <c r="AD12329" t="s">
        <v>3695</v>
      </c>
      <c r="AE12329">
        <f t="shared" si="760"/>
        <v>0</v>
      </c>
      <c r="AG12329" s="2"/>
      <c r="AH12329" t="s">
        <v>3696</v>
      </c>
      <c r="AI12329" s="7" t="s">
        <v>4620</v>
      </c>
    </row>
    <row r="12330" spans="1:35" ht="11" customHeight="1" outlineLevel="1" x14ac:dyDescent="0.25">
      <c r="A12330" t="s">
        <v>3693</v>
      </c>
      <c r="C12330" s="2" t="s">
        <v>11983</v>
      </c>
      <c r="D12330" s="2" t="s">
        <v>4062</v>
      </c>
      <c r="E12330" s="7">
        <v>1915</v>
      </c>
      <c r="F12330" s="5" t="s">
        <v>21746</v>
      </c>
      <c r="H12330" s="5" t="s">
        <v>4075</v>
      </c>
      <c r="I12330" s="6" t="s">
        <v>5582</v>
      </c>
      <c r="J12330" s="6"/>
      <c r="K12330" s="17">
        <v>6</v>
      </c>
      <c r="L12330" s="17" t="s">
        <v>20075</v>
      </c>
      <c r="M12330" s="9"/>
      <c r="N12330" s="9"/>
      <c r="O12330" s="21"/>
      <c r="Q12330" s="29"/>
      <c r="U12330" s="17"/>
      <c r="V12330" s="2" t="s">
        <v>3444</v>
      </c>
      <c r="Y12330" t="str">
        <f t="shared" si="761"/>
        <v/>
      </c>
      <c r="AA12330" t="str">
        <f t="shared" si="762"/>
        <v/>
      </c>
      <c r="AC12330" s="7"/>
      <c r="AD12330" t="s">
        <v>5582</v>
      </c>
      <c r="AE12330">
        <f t="shared" si="760"/>
        <v>0</v>
      </c>
      <c r="AG12330" s="2"/>
      <c r="AH12330" t="s">
        <v>3696</v>
      </c>
      <c r="AI12330" s="7" t="s">
        <v>4620</v>
      </c>
    </row>
    <row r="12331" spans="1:35" ht="11" customHeight="1" outlineLevel="1" x14ac:dyDescent="0.25">
      <c r="A12331" t="s">
        <v>3693</v>
      </c>
      <c r="C12331" s="2" t="s">
        <v>11983</v>
      </c>
      <c r="D12331" s="2">
        <v>88</v>
      </c>
      <c r="E12331" s="7">
        <v>1915</v>
      </c>
      <c r="F12331" s="5" t="s">
        <v>21747</v>
      </c>
      <c r="H12331" s="5" t="s">
        <v>4075</v>
      </c>
      <c r="I12331" s="6" t="s">
        <v>5583</v>
      </c>
      <c r="J12331" s="6" t="s">
        <v>11384</v>
      </c>
      <c r="K12331" s="17">
        <v>6</v>
      </c>
      <c r="L12331" s="17" t="s">
        <v>20075</v>
      </c>
      <c r="M12331" s="9"/>
      <c r="N12331" s="9"/>
      <c r="O12331" s="21"/>
      <c r="Q12331" s="29"/>
      <c r="U12331" s="17"/>
      <c r="V12331" s="2" t="s">
        <v>2976</v>
      </c>
      <c r="Y12331" t="str">
        <f t="shared" si="761"/>
        <v/>
      </c>
      <c r="AA12331" t="str">
        <f t="shared" si="762"/>
        <v/>
      </c>
      <c r="AC12331" s="7"/>
      <c r="AD12331" t="s">
        <v>5583</v>
      </c>
      <c r="AE12331">
        <f t="shared" si="760"/>
        <v>0</v>
      </c>
      <c r="AG12331" s="2"/>
      <c r="AH12331" t="s">
        <v>3696</v>
      </c>
      <c r="AI12331" s="7" t="s">
        <v>4610</v>
      </c>
    </row>
    <row r="12332" spans="1:35" ht="11" customHeight="1" outlineLevel="1" x14ac:dyDescent="0.25">
      <c r="A12332" t="s">
        <v>3693</v>
      </c>
      <c r="C12332" s="2" t="s">
        <v>11983</v>
      </c>
      <c r="D12332" s="2">
        <v>89</v>
      </c>
      <c r="E12332" s="7">
        <v>1915</v>
      </c>
      <c r="F12332" s="5" t="s">
        <v>21747</v>
      </c>
      <c r="H12332" s="5" t="s">
        <v>4075</v>
      </c>
      <c r="I12332" s="6" t="s">
        <v>5582</v>
      </c>
      <c r="J12332" s="6" t="s">
        <v>11384</v>
      </c>
      <c r="K12332" s="17">
        <v>6</v>
      </c>
      <c r="L12332" s="17" t="s">
        <v>7730</v>
      </c>
      <c r="M12332" s="9">
        <v>0.2</v>
      </c>
      <c r="N12332" s="9"/>
      <c r="O12332" s="21"/>
      <c r="Q12332" s="29"/>
      <c r="U12332" s="17"/>
      <c r="V12332" s="2" t="s">
        <v>5584</v>
      </c>
      <c r="Y12332" t="str">
        <f t="shared" si="761"/>
        <v/>
      </c>
      <c r="AA12332" t="str">
        <f t="shared" si="762"/>
        <v/>
      </c>
      <c r="AC12332" s="7"/>
      <c r="AD12332" t="s">
        <v>5582</v>
      </c>
      <c r="AE12332">
        <f t="shared" si="760"/>
        <v>0</v>
      </c>
      <c r="AG12332" s="2"/>
      <c r="AH12332" t="s">
        <v>3696</v>
      </c>
      <c r="AI12332" s="7" t="s">
        <v>4620</v>
      </c>
    </row>
    <row r="12333" spans="1:35" ht="11" customHeight="1" outlineLevel="1" x14ac:dyDescent="0.25">
      <c r="A12333" t="s">
        <v>3693</v>
      </c>
      <c r="C12333" s="2" t="s">
        <v>11983</v>
      </c>
      <c r="D12333" s="2">
        <v>90</v>
      </c>
      <c r="E12333" s="7">
        <v>1916</v>
      </c>
      <c r="F12333" s="5" t="s">
        <v>21747</v>
      </c>
      <c r="H12333" s="5" t="s">
        <v>4075</v>
      </c>
      <c r="I12333" s="6" t="s">
        <v>5583</v>
      </c>
      <c r="J12333" s="6" t="s">
        <v>11385</v>
      </c>
      <c r="K12333" s="17">
        <v>6</v>
      </c>
      <c r="L12333" s="17" t="s">
        <v>7730</v>
      </c>
      <c r="M12333" s="9">
        <v>0.6</v>
      </c>
      <c r="N12333" s="9"/>
      <c r="O12333" s="21"/>
      <c r="Q12333" s="29"/>
      <c r="U12333" s="17"/>
      <c r="V12333" s="2" t="s">
        <v>5585</v>
      </c>
      <c r="Y12333" t="str">
        <f t="shared" si="761"/>
        <v/>
      </c>
      <c r="AA12333" t="str">
        <f t="shared" si="762"/>
        <v/>
      </c>
      <c r="AC12333" s="7"/>
      <c r="AD12333" t="s">
        <v>5583</v>
      </c>
      <c r="AE12333">
        <f t="shared" si="760"/>
        <v>0</v>
      </c>
      <c r="AG12333" s="2"/>
      <c r="AH12333" t="s">
        <v>3696</v>
      </c>
      <c r="AI12333" s="7" t="s">
        <v>4610</v>
      </c>
    </row>
    <row r="12334" spans="1:35" ht="11" customHeight="1" outlineLevel="1" x14ac:dyDescent="0.25">
      <c r="A12334" t="s">
        <v>3693</v>
      </c>
      <c r="C12334" s="2" t="s">
        <v>11983</v>
      </c>
      <c r="D12334" s="2">
        <v>91</v>
      </c>
      <c r="E12334" s="7">
        <v>1917</v>
      </c>
      <c r="F12334" s="5" t="s">
        <v>21748</v>
      </c>
      <c r="H12334" s="5" t="s">
        <v>6272</v>
      </c>
      <c r="I12334" s="6" t="s">
        <v>3695</v>
      </c>
      <c r="J12334" s="6" t="s">
        <v>11386</v>
      </c>
      <c r="K12334" s="17">
        <v>6</v>
      </c>
      <c r="L12334" s="17" t="s">
        <v>7730</v>
      </c>
      <c r="M12334" s="9">
        <v>1.3</v>
      </c>
      <c r="N12334" s="9"/>
      <c r="O12334" s="21"/>
      <c r="Q12334" s="29"/>
      <c r="U12334" s="17"/>
      <c r="V12334" s="2">
        <v>107</v>
      </c>
      <c r="Y12334" t="str">
        <f t="shared" si="761"/>
        <v/>
      </c>
      <c r="AA12334" t="str">
        <f t="shared" si="762"/>
        <v/>
      </c>
      <c r="AC12334" s="7"/>
      <c r="AD12334" t="s">
        <v>3695</v>
      </c>
      <c r="AE12334">
        <f t="shared" si="760"/>
        <v>0</v>
      </c>
      <c r="AG12334" s="2"/>
      <c r="AH12334" t="s">
        <v>3696</v>
      </c>
      <c r="AI12334" s="7" t="s">
        <v>4610</v>
      </c>
    </row>
    <row r="12335" spans="1:35" ht="11" customHeight="1" outlineLevel="1" x14ac:dyDescent="0.25">
      <c r="A12335" t="s">
        <v>3693</v>
      </c>
      <c r="C12335" s="2" t="s">
        <v>11983</v>
      </c>
      <c r="D12335" s="2" t="s">
        <v>2240</v>
      </c>
      <c r="E12335" s="7">
        <v>1917</v>
      </c>
      <c r="F12335" s="5" t="s">
        <v>6465</v>
      </c>
      <c r="H12335" s="5" t="s">
        <v>6272</v>
      </c>
      <c r="I12335" s="6" t="s">
        <v>3695</v>
      </c>
      <c r="J12335" s="6" t="s">
        <v>11386</v>
      </c>
      <c r="K12335" s="17">
        <v>6</v>
      </c>
      <c r="L12335" s="17" t="s">
        <v>20075</v>
      </c>
      <c r="M12335" s="9"/>
      <c r="N12335" s="9"/>
      <c r="O12335" s="21"/>
      <c r="Q12335" s="29"/>
      <c r="U12335" s="17"/>
      <c r="V12335" s="2" t="s">
        <v>6464</v>
      </c>
      <c r="Y12335" t="str">
        <f t="shared" si="761"/>
        <v/>
      </c>
      <c r="AA12335" t="str">
        <f t="shared" si="762"/>
        <v/>
      </c>
      <c r="AC12335" s="7"/>
      <c r="AD12335" t="s">
        <v>3695</v>
      </c>
      <c r="AE12335">
        <f t="shared" si="760"/>
        <v>0</v>
      </c>
      <c r="AG12335" s="2"/>
      <c r="AH12335" t="s">
        <v>3696</v>
      </c>
      <c r="AI12335" s="7" t="s">
        <v>4620</v>
      </c>
    </row>
    <row r="12336" spans="1:35" ht="11" customHeight="1" outlineLevel="1" x14ac:dyDescent="0.25">
      <c r="A12336" t="s">
        <v>3693</v>
      </c>
      <c r="C12336" s="2" t="s">
        <v>11983</v>
      </c>
      <c r="D12336" s="2" t="s">
        <v>11387</v>
      </c>
      <c r="E12336" s="7">
        <v>1917</v>
      </c>
      <c r="F12336" s="5" t="s">
        <v>6467</v>
      </c>
      <c r="H12336" s="5" t="s">
        <v>6272</v>
      </c>
      <c r="I12336" s="6" t="s">
        <v>3695</v>
      </c>
      <c r="J12336" s="6" t="s">
        <v>11386</v>
      </c>
      <c r="K12336" s="17">
        <v>6</v>
      </c>
      <c r="L12336" s="17" t="s">
        <v>20075</v>
      </c>
      <c r="M12336" s="9"/>
      <c r="N12336" s="9"/>
      <c r="O12336" s="21"/>
      <c r="Q12336" s="29"/>
      <c r="U12336" s="17"/>
      <c r="V12336" s="2" t="s">
        <v>6466</v>
      </c>
      <c r="Y12336" t="str">
        <f t="shared" si="761"/>
        <v/>
      </c>
      <c r="AA12336" t="str">
        <f t="shared" si="762"/>
        <v/>
      </c>
      <c r="AC12336" s="7"/>
      <c r="AD12336" t="s">
        <v>3695</v>
      </c>
      <c r="AE12336">
        <f t="shared" si="760"/>
        <v>0</v>
      </c>
      <c r="AG12336" s="2"/>
      <c r="AH12336" t="s">
        <v>3696</v>
      </c>
      <c r="AI12336" s="7" t="s">
        <v>4620</v>
      </c>
    </row>
    <row r="12337" spans="1:35" ht="11" customHeight="1" outlineLevel="1" x14ac:dyDescent="0.25">
      <c r="A12337" t="s">
        <v>3693</v>
      </c>
      <c r="C12337" s="2" t="s">
        <v>11983</v>
      </c>
      <c r="D12337" s="2">
        <v>92</v>
      </c>
      <c r="E12337" s="7">
        <v>1924</v>
      </c>
      <c r="F12337" s="5" t="s">
        <v>21749</v>
      </c>
      <c r="H12337" s="5" t="s">
        <v>5697</v>
      </c>
      <c r="I12337" s="6" t="s">
        <v>1655</v>
      </c>
      <c r="J12337" s="6" t="s">
        <v>11389</v>
      </c>
      <c r="K12337" s="17">
        <v>3</v>
      </c>
      <c r="L12337" s="17" t="s">
        <v>7730</v>
      </c>
      <c r="M12337" s="9">
        <v>0.9</v>
      </c>
      <c r="N12337" s="9"/>
      <c r="O12337" s="21"/>
      <c r="Q12337" s="29"/>
      <c r="U12337" s="17"/>
      <c r="V12337" s="2">
        <v>116</v>
      </c>
      <c r="Y12337" t="str">
        <f t="shared" si="761"/>
        <v/>
      </c>
      <c r="AA12337" t="str">
        <f t="shared" si="762"/>
        <v/>
      </c>
      <c r="AC12337" s="7"/>
      <c r="AD12337" t="s">
        <v>1655</v>
      </c>
      <c r="AE12337">
        <f t="shared" si="760"/>
        <v>0</v>
      </c>
      <c r="AG12337" s="2"/>
      <c r="AH12337" t="s">
        <v>1899</v>
      </c>
      <c r="AI12337" s="7" t="s">
        <v>4610</v>
      </c>
    </row>
    <row r="12338" spans="1:35" ht="11" customHeight="1" outlineLevel="1" x14ac:dyDescent="0.25">
      <c r="A12338" t="s">
        <v>3693</v>
      </c>
      <c r="C12338" s="2" t="s">
        <v>11983</v>
      </c>
      <c r="D12338" s="2" t="s">
        <v>11388</v>
      </c>
      <c r="E12338" s="7">
        <v>1924</v>
      </c>
      <c r="F12338" s="5" t="s">
        <v>21750</v>
      </c>
      <c r="H12338" s="5" t="s">
        <v>5697</v>
      </c>
      <c r="I12338" s="6" t="s">
        <v>1655</v>
      </c>
      <c r="J12338" s="6" t="s">
        <v>11389</v>
      </c>
      <c r="K12338" s="17">
        <v>3</v>
      </c>
      <c r="L12338" s="17" t="s">
        <v>20075</v>
      </c>
      <c r="M12338" s="9"/>
      <c r="N12338" s="9"/>
      <c r="O12338" s="21"/>
      <c r="Q12338" s="29"/>
      <c r="U12338" s="17"/>
      <c r="V12338" s="2" t="s">
        <v>6468</v>
      </c>
      <c r="X12338" t="s">
        <v>7732</v>
      </c>
      <c r="Y12338" t="str">
        <f t="shared" si="761"/>
        <v/>
      </c>
      <c r="AA12338" t="str">
        <f t="shared" si="762"/>
        <v/>
      </c>
      <c r="AC12338" s="7"/>
      <c r="AD12338" t="s">
        <v>1655</v>
      </c>
      <c r="AE12338">
        <f t="shared" si="760"/>
        <v>0</v>
      </c>
      <c r="AG12338" s="2"/>
      <c r="AH12338" t="s">
        <v>1899</v>
      </c>
      <c r="AI12338" s="7" t="s">
        <v>4620</v>
      </c>
    </row>
    <row r="12339" spans="1:35" ht="11" customHeight="1" outlineLevel="1" x14ac:dyDescent="0.25">
      <c r="A12339" t="s">
        <v>3693</v>
      </c>
      <c r="C12339" s="2" t="s">
        <v>11983</v>
      </c>
      <c r="D12339" s="2">
        <v>93</v>
      </c>
      <c r="E12339" s="7">
        <v>1924</v>
      </c>
      <c r="F12339" s="5" t="s">
        <v>11390</v>
      </c>
      <c r="H12339" s="5" t="s">
        <v>11391</v>
      </c>
      <c r="I12339" s="6" t="s">
        <v>11382</v>
      </c>
      <c r="J12339" s="6" t="s">
        <v>11389</v>
      </c>
      <c r="K12339" s="17">
        <v>5</v>
      </c>
      <c r="L12339" s="17" t="s">
        <v>7730</v>
      </c>
      <c r="M12339" s="9">
        <v>0.5</v>
      </c>
      <c r="N12339" s="9"/>
      <c r="O12339" s="21"/>
      <c r="Q12339" s="29"/>
      <c r="U12339" s="17"/>
      <c r="V12339" s="2"/>
      <c r="Y12339" t="str">
        <f t="shared" si="761"/>
        <v/>
      </c>
      <c r="AA12339" t="str">
        <f t="shared" si="762"/>
        <v/>
      </c>
      <c r="AC12339" s="7"/>
      <c r="AD12339" t="s">
        <v>11382</v>
      </c>
      <c r="AE12339">
        <f t="shared" si="760"/>
        <v>0</v>
      </c>
      <c r="AG12339" s="2"/>
      <c r="AI12339" s="7"/>
    </row>
    <row r="12340" spans="1:35" ht="11" customHeight="1" outlineLevel="1" x14ac:dyDescent="0.25">
      <c r="A12340" t="s">
        <v>3693</v>
      </c>
      <c r="C12340" s="2" t="s">
        <v>11983</v>
      </c>
      <c r="D12340" s="2">
        <v>94</v>
      </c>
      <c r="E12340" s="7">
        <v>1924</v>
      </c>
      <c r="F12340" s="5" t="s">
        <v>11392</v>
      </c>
      <c r="H12340" s="5" t="s">
        <v>11381</v>
      </c>
      <c r="I12340" s="6" t="s">
        <v>11382</v>
      </c>
      <c r="J12340" s="6" t="s">
        <v>11389</v>
      </c>
      <c r="K12340" s="17">
        <v>5</v>
      </c>
      <c r="L12340" s="17" t="s">
        <v>7730</v>
      </c>
      <c r="M12340" s="9">
        <v>0.5</v>
      </c>
      <c r="N12340" s="9"/>
      <c r="O12340" s="21"/>
      <c r="Q12340" s="29"/>
      <c r="U12340" s="17"/>
      <c r="V12340" s="2"/>
      <c r="Y12340" t="str">
        <f t="shared" si="761"/>
        <v/>
      </c>
      <c r="AA12340" t="str">
        <f t="shared" si="762"/>
        <v/>
      </c>
      <c r="AC12340" s="7"/>
      <c r="AD12340" t="s">
        <v>11382</v>
      </c>
      <c r="AE12340">
        <f t="shared" si="760"/>
        <v>0</v>
      </c>
      <c r="AG12340" s="2"/>
      <c r="AI12340" s="7"/>
    </row>
    <row r="12341" spans="1:35" ht="11" customHeight="1" outlineLevel="1" x14ac:dyDescent="0.25">
      <c r="A12341" t="s">
        <v>3693</v>
      </c>
      <c r="C12341" s="2" t="s">
        <v>11983</v>
      </c>
      <c r="D12341" s="2">
        <v>95</v>
      </c>
      <c r="E12341" s="7">
        <v>1925</v>
      </c>
      <c r="F12341" s="5" t="s">
        <v>21751</v>
      </c>
      <c r="H12341" s="5" t="s">
        <v>4031</v>
      </c>
      <c r="I12341" s="6" t="s">
        <v>3695</v>
      </c>
      <c r="J12341" s="6" t="s">
        <v>11389</v>
      </c>
      <c r="K12341" s="17">
        <v>6</v>
      </c>
      <c r="L12341" s="17" t="s">
        <v>7730</v>
      </c>
      <c r="M12341" s="9">
        <v>5.3</v>
      </c>
      <c r="N12341" s="9"/>
      <c r="O12341" s="21"/>
      <c r="Q12341" s="29"/>
      <c r="U12341" s="17"/>
      <c r="V12341" s="2">
        <v>112</v>
      </c>
      <c r="Y12341" t="str">
        <f t="shared" si="761"/>
        <v/>
      </c>
      <c r="AA12341" t="str">
        <f t="shared" si="762"/>
        <v/>
      </c>
      <c r="AC12341" s="7"/>
      <c r="AD12341" t="s">
        <v>3695</v>
      </c>
      <c r="AE12341">
        <f t="shared" si="760"/>
        <v>0</v>
      </c>
      <c r="AG12341" s="2"/>
      <c r="AH12341" t="s">
        <v>3696</v>
      </c>
      <c r="AI12341" s="7" t="s">
        <v>4610</v>
      </c>
    </row>
    <row r="12342" spans="1:35" ht="11" customHeight="1" outlineLevel="1" x14ac:dyDescent="0.25">
      <c r="A12342" t="s">
        <v>3693</v>
      </c>
      <c r="C12342" s="2" t="s">
        <v>11983</v>
      </c>
      <c r="D12342" s="2">
        <v>96</v>
      </c>
      <c r="E12342" s="7">
        <v>1925</v>
      </c>
      <c r="F12342" s="5" t="s">
        <v>21752</v>
      </c>
      <c r="H12342" s="5" t="s">
        <v>4031</v>
      </c>
      <c r="I12342" s="6" t="s">
        <v>3695</v>
      </c>
      <c r="J12342" s="6" t="s">
        <v>11389</v>
      </c>
      <c r="K12342" s="17">
        <v>6</v>
      </c>
      <c r="L12342" s="17" t="s">
        <v>7730</v>
      </c>
      <c r="M12342" s="9">
        <v>2.8</v>
      </c>
      <c r="N12342" s="9"/>
      <c r="O12342" s="21"/>
      <c r="Q12342" s="29"/>
      <c r="U12342" s="17"/>
      <c r="V12342" s="2">
        <v>113</v>
      </c>
      <c r="Y12342" t="str">
        <f t="shared" si="761"/>
        <v/>
      </c>
      <c r="AA12342" t="str">
        <f t="shared" si="762"/>
        <v/>
      </c>
      <c r="AC12342" s="7"/>
      <c r="AD12342" t="s">
        <v>3695</v>
      </c>
      <c r="AE12342">
        <f t="shared" si="760"/>
        <v>0</v>
      </c>
      <c r="AG12342" s="2"/>
      <c r="AH12342" t="s">
        <v>3696</v>
      </c>
      <c r="AI12342" s="7" t="s">
        <v>4610</v>
      </c>
    </row>
    <row r="12343" spans="1:35" ht="11" customHeight="1" outlineLevel="1" x14ac:dyDescent="0.25">
      <c r="A12343" t="s">
        <v>3693</v>
      </c>
      <c r="C12343" s="2" t="s">
        <v>11983</v>
      </c>
      <c r="D12343" s="2">
        <v>97</v>
      </c>
      <c r="E12343" s="7">
        <v>1925</v>
      </c>
      <c r="F12343" s="5" t="s">
        <v>11393</v>
      </c>
      <c r="H12343" s="5" t="s">
        <v>11381</v>
      </c>
      <c r="I12343" s="6" t="s">
        <v>11382</v>
      </c>
      <c r="J12343" s="6" t="s">
        <v>11389</v>
      </c>
      <c r="K12343" s="17">
        <v>5</v>
      </c>
      <c r="L12343" s="17" t="s">
        <v>7730</v>
      </c>
      <c r="M12343" s="9">
        <v>1.5</v>
      </c>
      <c r="N12343" s="9"/>
      <c r="O12343" s="21"/>
      <c r="Q12343" s="29"/>
      <c r="U12343" s="17"/>
      <c r="V12343" s="2"/>
      <c r="Y12343" t="str">
        <f t="shared" si="761"/>
        <v/>
      </c>
      <c r="AA12343" t="str">
        <f t="shared" si="762"/>
        <v/>
      </c>
      <c r="AC12343" s="7"/>
      <c r="AD12343" t="s">
        <v>11382</v>
      </c>
      <c r="AE12343">
        <f t="shared" si="760"/>
        <v>0</v>
      </c>
      <c r="AG12343" s="2"/>
      <c r="AI12343" s="7"/>
    </row>
    <row r="12344" spans="1:35" ht="11" customHeight="1" outlineLevel="1" x14ac:dyDescent="0.25">
      <c r="A12344" t="s">
        <v>3693</v>
      </c>
      <c r="C12344" s="2" t="s">
        <v>11983</v>
      </c>
      <c r="D12344" s="2">
        <v>98</v>
      </c>
      <c r="E12344" s="7">
        <v>1922</v>
      </c>
      <c r="F12344" s="5" t="s">
        <v>5139</v>
      </c>
      <c r="H12344" s="5" t="s">
        <v>4074</v>
      </c>
      <c r="I12344" s="6" t="s">
        <v>3695</v>
      </c>
      <c r="J12344" s="6" t="s">
        <v>11394</v>
      </c>
      <c r="K12344" s="17">
        <v>6</v>
      </c>
      <c r="L12344" s="17" t="s">
        <v>7730</v>
      </c>
      <c r="M12344" s="9">
        <v>0.2</v>
      </c>
      <c r="N12344" s="9"/>
      <c r="O12344" s="21"/>
      <c r="Q12344" s="29"/>
      <c r="U12344" s="17"/>
      <c r="V12344" s="2">
        <v>64</v>
      </c>
      <c r="Y12344" t="str">
        <f t="shared" si="761"/>
        <v/>
      </c>
      <c r="AA12344" t="str">
        <f t="shared" si="762"/>
        <v/>
      </c>
      <c r="AC12344" s="7"/>
      <c r="AD12344" t="s">
        <v>3695</v>
      </c>
      <c r="AE12344">
        <f t="shared" si="760"/>
        <v>0</v>
      </c>
      <c r="AG12344" s="2"/>
      <c r="AH12344" t="s">
        <v>3696</v>
      </c>
      <c r="AI12344" s="7" t="s">
        <v>4610</v>
      </c>
    </row>
    <row r="12345" spans="1:35" ht="11" customHeight="1" outlineLevel="1" x14ac:dyDescent="0.25">
      <c r="A12345" t="s">
        <v>3693</v>
      </c>
      <c r="C12345" s="2" t="s">
        <v>11983</v>
      </c>
      <c r="D12345" s="2">
        <v>99</v>
      </c>
      <c r="E12345" s="7">
        <v>1922</v>
      </c>
      <c r="F12345" s="5" t="s">
        <v>5138</v>
      </c>
      <c r="H12345" s="5" t="s">
        <v>130</v>
      </c>
      <c r="I12345" s="6" t="s">
        <v>3695</v>
      </c>
      <c r="J12345" s="6" t="s">
        <v>11395</v>
      </c>
      <c r="K12345" s="17">
        <v>6</v>
      </c>
      <c r="L12345" s="17" t="s">
        <v>7730</v>
      </c>
      <c r="M12345" s="9">
        <v>0.2</v>
      </c>
      <c r="N12345" s="9"/>
      <c r="O12345" s="21"/>
      <c r="Q12345" s="29"/>
      <c r="U12345" s="17"/>
      <c r="V12345" s="2">
        <v>66</v>
      </c>
      <c r="Y12345" t="str">
        <f t="shared" si="761"/>
        <v/>
      </c>
      <c r="AA12345" t="str">
        <f t="shared" si="762"/>
        <v/>
      </c>
      <c r="AC12345" s="7"/>
      <c r="AD12345" t="s">
        <v>3695</v>
      </c>
      <c r="AE12345">
        <f t="shared" ref="AE12345:AE12376" si="763">COUNTIF(I12345,"*Fuji*")</f>
        <v>0</v>
      </c>
      <c r="AG12345" s="2"/>
      <c r="AH12345" t="s">
        <v>3696</v>
      </c>
      <c r="AI12345" s="7" t="s">
        <v>4610</v>
      </c>
    </row>
    <row r="12346" spans="1:35" ht="11" customHeight="1" outlineLevel="1" x14ac:dyDescent="0.25">
      <c r="A12346" t="s">
        <v>3693</v>
      </c>
      <c r="C12346" s="2" t="s">
        <v>11983</v>
      </c>
      <c r="D12346" s="2">
        <v>100</v>
      </c>
      <c r="E12346" s="7">
        <v>1926</v>
      </c>
      <c r="F12346" s="5" t="s">
        <v>5138</v>
      </c>
      <c r="H12346" s="5" t="s">
        <v>4030</v>
      </c>
      <c r="I12346" s="6" t="s">
        <v>3695</v>
      </c>
      <c r="J12346" s="6" t="s">
        <v>11395</v>
      </c>
      <c r="K12346" s="17">
        <v>6</v>
      </c>
      <c r="L12346" s="17" t="s">
        <v>7730</v>
      </c>
      <c r="M12346" s="9">
        <v>0.7</v>
      </c>
      <c r="N12346" s="9"/>
      <c r="O12346" s="21"/>
      <c r="Q12346" s="29"/>
      <c r="U12346" s="17"/>
      <c r="V12346" s="2">
        <v>67</v>
      </c>
      <c r="Y12346" t="str">
        <f t="shared" si="761"/>
        <v/>
      </c>
      <c r="AA12346" t="str">
        <f t="shared" si="762"/>
        <v/>
      </c>
      <c r="AC12346" s="7"/>
      <c r="AD12346" t="s">
        <v>3695</v>
      </c>
      <c r="AE12346">
        <f t="shared" si="763"/>
        <v>0</v>
      </c>
      <c r="AG12346" s="2"/>
      <c r="AH12346" t="s">
        <v>3696</v>
      </c>
      <c r="AI12346" s="7" t="s">
        <v>4610</v>
      </c>
    </row>
    <row r="12347" spans="1:35" ht="11" customHeight="1" outlineLevel="1" x14ac:dyDescent="0.25">
      <c r="A12347" t="s">
        <v>3693</v>
      </c>
      <c r="C12347" s="2" t="s">
        <v>11983</v>
      </c>
      <c r="D12347" s="2">
        <v>101</v>
      </c>
      <c r="E12347" s="7">
        <v>1926</v>
      </c>
      <c r="F12347" s="5" t="s">
        <v>5239</v>
      </c>
      <c r="H12347" s="5" t="s">
        <v>4032</v>
      </c>
      <c r="I12347" s="6" t="s">
        <v>3695</v>
      </c>
      <c r="J12347" s="6" t="s">
        <v>11395</v>
      </c>
      <c r="K12347" s="17">
        <v>6</v>
      </c>
      <c r="L12347" s="17" t="s">
        <v>7730</v>
      </c>
      <c r="M12347" s="9">
        <v>0.5</v>
      </c>
      <c r="N12347" s="9"/>
      <c r="O12347" s="21"/>
      <c r="Q12347" s="29"/>
      <c r="U12347" s="17"/>
      <c r="V12347" s="2">
        <v>69</v>
      </c>
      <c r="Y12347" t="str">
        <f t="shared" si="761"/>
        <v/>
      </c>
      <c r="AA12347" t="str">
        <f t="shared" si="762"/>
        <v/>
      </c>
      <c r="AC12347" s="7"/>
      <c r="AD12347" t="s">
        <v>3695</v>
      </c>
      <c r="AE12347">
        <f t="shared" si="763"/>
        <v>0</v>
      </c>
      <c r="AG12347" s="2"/>
      <c r="AH12347" t="s">
        <v>3696</v>
      </c>
      <c r="AI12347" s="7" t="s">
        <v>4610</v>
      </c>
    </row>
    <row r="12348" spans="1:35" ht="11" customHeight="1" outlineLevel="1" x14ac:dyDescent="0.25">
      <c r="A12348" t="s">
        <v>3693</v>
      </c>
      <c r="C12348" s="2" t="s">
        <v>11983</v>
      </c>
      <c r="D12348" s="2">
        <v>102</v>
      </c>
      <c r="E12348" s="7">
        <v>1928</v>
      </c>
      <c r="F12348" s="5" t="s">
        <v>5239</v>
      </c>
      <c r="H12348" s="5" t="s">
        <v>1653</v>
      </c>
      <c r="I12348" s="6" t="s">
        <v>3695</v>
      </c>
      <c r="J12348" s="6" t="s">
        <v>11395</v>
      </c>
      <c r="K12348" s="17">
        <v>6</v>
      </c>
      <c r="L12348" s="17" t="s">
        <v>7730</v>
      </c>
      <c r="M12348" s="9">
        <v>0.3</v>
      </c>
      <c r="N12348" s="9"/>
      <c r="O12348" s="21"/>
      <c r="Q12348" s="29"/>
      <c r="U12348" s="17"/>
      <c r="V12348" s="2">
        <v>70</v>
      </c>
      <c r="Y12348" t="str">
        <f t="shared" si="761"/>
        <v/>
      </c>
      <c r="AA12348" t="str">
        <f t="shared" si="762"/>
        <v/>
      </c>
      <c r="AC12348" s="7"/>
      <c r="AD12348" t="s">
        <v>3695</v>
      </c>
      <c r="AE12348">
        <f t="shared" si="763"/>
        <v>0</v>
      </c>
      <c r="AG12348" s="2"/>
      <c r="AH12348" t="s">
        <v>3696</v>
      </c>
      <c r="AI12348" s="7" t="s">
        <v>4610</v>
      </c>
    </row>
    <row r="12349" spans="1:35" ht="11" customHeight="1" outlineLevel="1" x14ac:dyDescent="0.25">
      <c r="A12349" t="s">
        <v>3693</v>
      </c>
      <c r="C12349" s="2" t="s">
        <v>11983</v>
      </c>
      <c r="D12349" s="2">
        <v>103</v>
      </c>
      <c r="E12349" s="7">
        <v>1926</v>
      </c>
      <c r="F12349" s="5" t="s">
        <v>5140</v>
      </c>
      <c r="H12349" s="5" t="s">
        <v>8858</v>
      </c>
      <c r="I12349" s="6"/>
      <c r="J12349" s="6" t="s">
        <v>11397</v>
      </c>
      <c r="K12349" s="17">
        <v>5</v>
      </c>
      <c r="L12349" s="17" t="s">
        <v>7730</v>
      </c>
      <c r="M12349" s="9">
        <v>0.3</v>
      </c>
      <c r="N12349" s="9"/>
      <c r="O12349" s="21"/>
      <c r="Q12349" s="29"/>
      <c r="U12349" s="17"/>
      <c r="V12349" s="2"/>
      <c r="Y12349" t="str">
        <f t="shared" si="761"/>
        <v/>
      </c>
      <c r="AA12349" t="str">
        <f t="shared" si="762"/>
        <v/>
      </c>
      <c r="AC12349" s="7"/>
      <c r="AE12349">
        <f t="shared" si="763"/>
        <v>0</v>
      </c>
      <c r="AG12349" s="2"/>
      <c r="AI12349" s="7"/>
    </row>
    <row r="12350" spans="1:35" ht="11" customHeight="1" outlineLevel="1" x14ac:dyDescent="0.25">
      <c r="A12350" t="s">
        <v>3693</v>
      </c>
      <c r="C12350" s="2" t="s">
        <v>11983</v>
      </c>
      <c r="D12350" s="2">
        <v>104</v>
      </c>
      <c r="E12350" s="7">
        <v>1926</v>
      </c>
      <c r="F12350" s="5" t="s">
        <v>5279</v>
      </c>
      <c r="H12350" s="5" t="s">
        <v>11398</v>
      </c>
      <c r="I12350" s="6"/>
      <c r="J12350" s="6" t="s">
        <v>11397</v>
      </c>
      <c r="K12350" s="17">
        <v>5</v>
      </c>
      <c r="L12350" s="17" t="s">
        <v>7730</v>
      </c>
      <c r="M12350" s="9">
        <v>2.8</v>
      </c>
      <c r="N12350" s="9"/>
      <c r="O12350" s="21"/>
      <c r="Q12350" s="29"/>
      <c r="U12350" s="17"/>
      <c r="V12350" s="2"/>
      <c r="Y12350" t="str">
        <f t="shared" si="761"/>
        <v/>
      </c>
      <c r="AA12350" t="str">
        <f t="shared" si="762"/>
        <v/>
      </c>
      <c r="AC12350" s="7"/>
      <c r="AE12350">
        <f t="shared" si="763"/>
        <v>0</v>
      </c>
      <c r="AG12350" s="2"/>
      <c r="AI12350" s="7"/>
    </row>
    <row r="12351" spans="1:35" ht="11" customHeight="1" outlineLevel="1" x14ac:dyDescent="0.25">
      <c r="A12351" t="s">
        <v>3693</v>
      </c>
      <c r="C12351" s="2" t="s">
        <v>11983</v>
      </c>
      <c r="D12351" s="2">
        <v>105</v>
      </c>
      <c r="E12351" s="7">
        <v>1926</v>
      </c>
      <c r="F12351" s="5" t="s">
        <v>5279</v>
      </c>
      <c r="H12351" s="5" t="s">
        <v>11399</v>
      </c>
      <c r="I12351" s="6"/>
      <c r="J12351" s="6" t="s">
        <v>11397</v>
      </c>
      <c r="K12351" s="17">
        <v>5</v>
      </c>
      <c r="L12351" s="17" t="s">
        <v>7730</v>
      </c>
      <c r="M12351" s="9">
        <v>0.3</v>
      </c>
      <c r="N12351" s="9"/>
      <c r="O12351" s="21"/>
      <c r="Q12351" s="29"/>
      <c r="U12351" s="17"/>
      <c r="V12351" s="2"/>
      <c r="Y12351" t="str">
        <f t="shared" si="761"/>
        <v/>
      </c>
      <c r="AA12351" t="str">
        <f t="shared" si="762"/>
        <v/>
      </c>
      <c r="AC12351" s="7"/>
      <c r="AE12351">
        <f t="shared" si="763"/>
        <v>0</v>
      </c>
      <c r="AG12351" s="2"/>
      <c r="AI12351" s="7"/>
    </row>
    <row r="12352" spans="1:35" ht="11" customHeight="1" outlineLevel="1" x14ac:dyDescent="0.25">
      <c r="A12352" t="s">
        <v>3693</v>
      </c>
      <c r="C12352" s="2" t="s">
        <v>11983</v>
      </c>
      <c r="D12352" s="2">
        <v>106</v>
      </c>
      <c r="E12352" s="7">
        <v>1926</v>
      </c>
      <c r="F12352" s="5" t="s">
        <v>5279</v>
      </c>
      <c r="H12352" s="5" t="s">
        <v>11400</v>
      </c>
      <c r="I12352" s="6"/>
      <c r="J12352" s="6" t="s">
        <v>11397</v>
      </c>
      <c r="K12352" s="17">
        <v>5</v>
      </c>
      <c r="L12352" s="17" t="s">
        <v>7730</v>
      </c>
      <c r="M12352" s="9">
        <v>1.2</v>
      </c>
      <c r="N12352" s="9"/>
      <c r="O12352" s="21"/>
      <c r="Q12352" s="29"/>
      <c r="U12352" s="17"/>
      <c r="V12352" s="2"/>
      <c r="Y12352" t="str">
        <f t="shared" si="761"/>
        <v/>
      </c>
      <c r="AA12352" t="str">
        <f t="shared" si="762"/>
        <v/>
      </c>
      <c r="AC12352" s="7"/>
      <c r="AE12352">
        <f t="shared" si="763"/>
        <v>0</v>
      </c>
      <c r="AG12352" s="2"/>
      <c r="AI12352" s="7"/>
    </row>
    <row r="12353" spans="1:35" ht="11" customHeight="1" outlineLevel="1" x14ac:dyDescent="0.25">
      <c r="A12353" t="s">
        <v>3693</v>
      </c>
      <c r="C12353" s="2" t="s">
        <v>11983</v>
      </c>
      <c r="D12353" s="2">
        <v>107</v>
      </c>
      <c r="E12353" s="7">
        <v>1926</v>
      </c>
      <c r="F12353" s="5" t="s">
        <v>2348</v>
      </c>
      <c r="H12353" s="5" t="s">
        <v>11401</v>
      </c>
      <c r="I12353" s="6"/>
      <c r="J12353" s="6" t="s">
        <v>11397</v>
      </c>
      <c r="K12353" s="17">
        <v>5</v>
      </c>
      <c r="L12353" s="17" t="s">
        <v>7730</v>
      </c>
      <c r="M12353" s="9">
        <v>1.3</v>
      </c>
      <c r="N12353" s="9"/>
      <c r="O12353" s="21"/>
      <c r="Q12353" s="29"/>
      <c r="U12353" s="17"/>
      <c r="V12353" s="2"/>
      <c r="Y12353" t="str">
        <f t="shared" si="761"/>
        <v/>
      </c>
      <c r="AA12353" t="str">
        <f t="shared" si="762"/>
        <v/>
      </c>
      <c r="AC12353" s="7"/>
      <c r="AE12353">
        <f t="shared" si="763"/>
        <v>0</v>
      </c>
      <c r="AG12353" s="2"/>
      <c r="AI12353" s="7"/>
    </row>
    <row r="12354" spans="1:35" ht="11" customHeight="1" outlineLevel="1" x14ac:dyDescent="0.25">
      <c r="A12354" t="s">
        <v>3693</v>
      </c>
      <c r="C12354" s="2" t="s">
        <v>11983</v>
      </c>
      <c r="D12354" s="2">
        <v>108</v>
      </c>
      <c r="E12354" s="7">
        <v>1926</v>
      </c>
      <c r="F12354" s="5" t="s">
        <v>5240</v>
      </c>
      <c r="H12354" s="5" t="s">
        <v>11402</v>
      </c>
      <c r="I12354" s="6"/>
      <c r="J12354" s="6" t="s">
        <v>11397</v>
      </c>
      <c r="K12354" s="17">
        <v>5</v>
      </c>
      <c r="L12354" s="17" t="s">
        <v>7730</v>
      </c>
      <c r="M12354" s="9">
        <v>0.8</v>
      </c>
      <c r="N12354" s="9"/>
      <c r="O12354" s="21"/>
      <c r="Q12354" s="29"/>
      <c r="U12354" s="17"/>
      <c r="V12354" s="2"/>
      <c r="Y12354" t="str">
        <f t="shared" si="761"/>
        <v/>
      </c>
      <c r="AA12354" t="str">
        <f t="shared" si="762"/>
        <v/>
      </c>
      <c r="AC12354" s="7"/>
      <c r="AE12354">
        <f t="shared" si="763"/>
        <v>0</v>
      </c>
      <c r="AG12354" s="2"/>
      <c r="AI12354" s="7"/>
    </row>
    <row r="12355" spans="1:35" ht="11" customHeight="1" outlineLevel="1" x14ac:dyDescent="0.25">
      <c r="A12355" t="s">
        <v>3693</v>
      </c>
      <c r="C12355" s="2" t="s">
        <v>11983</v>
      </c>
      <c r="D12355" s="2">
        <v>109</v>
      </c>
      <c r="E12355" s="7">
        <v>1926</v>
      </c>
      <c r="F12355" s="5" t="s">
        <v>5240</v>
      </c>
      <c r="H12355" s="5" t="s">
        <v>11403</v>
      </c>
      <c r="I12355" s="6"/>
      <c r="J12355" s="6" t="s">
        <v>11397</v>
      </c>
      <c r="K12355" s="17">
        <v>5</v>
      </c>
      <c r="L12355" s="17" t="s">
        <v>7730</v>
      </c>
      <c r="M12355" s="9">
        <v>1.5</v>
      </c>
      <c r="N12355" s="9"/>
      <c r="O12355" s="21"/>
      <c r="Q12355" s="29"/>
      <c r="U12355" s="17"/>
      <c r="V12355" s="2"/>
      <c r="Y12355" t="str">
        <f t="shared" si="761"/>
        <v/>
      </c>
      <c r="AA12355" t="str">
        <f t="shared" si="762"/>
        <v/>
      </c>
      <c r="AC12355" s="7"/>
      <c r="AE12355">
        <f t="shared" si="763"/>
        <v>0</v>
      </c>
      <c r="AG12355" s="2"/>
      <c r="AI12355" s="7"/>
    </row>
    <row r="12356" spans="1:35" ht="11" customHeight="1" outlineLevel="1" x14ac:dyDescent="0.25">
      <c r="A12356" t="s">
        <v>3693</v>
      </c>
      <c r="C12356" s="2" t="s">
        <v>11983</v>
      </c>
      <c r="D12356" s="2">
        <v>110</v>
      </c>
      <c r="E12356" s="7">
        <v>1926</v>
      </c>
      <c r="F12356" s="5" t="s">
        <v>3421</v>
      </c>
      <c r="H12356" s="5" t="s">
        <v>11404</v>
      </c>
      <c r="I12356" s="6"/>
      <c r="J12356" s="6" t="s">
        <v>11397</v>
      </c>
      <c r="K12356" s="17">
        <v>5</v>
      </c>
      <c r="L12356" s="17" t="s">
        <v>7730</v>
      </c>
      <c r="M12356" s="9">
        <v>0.2</v>
      </c>
      <c r="N12356" s="9"/>
      <c r="O12356" s="21"/>
      <c r="Q12356" s="29"/>
      <c r="U12356" s="17"/>
      <c r="V12356" s="2"/>
      <c r="Y12356" t="str">
        <f t="shared" si="761"/>
        <v/>
      </c>
      <c r="AA12356" t="str">
        <f t="shared" si="762"/>
        <v/>
      </c>
      <c r="AC12356" s="7"/>
      <c r="AE12356">
        <f t="shared" si="763"/>
        <v>0</v>
      </c>
      <c r="AG12356" s="2"/>
      <c r="AI12356" s="7"/>
    </row>
    <row r="12357" spans="1:35" ht="11" customHeight="1" outlineLevel="1" x14ac:dyDescent="0.25">
      <c r="A12357" t="s">
        <v>3693</v>
      </c>
      <c r="C12357" s="2" t="s">
        <v>11983</v>
      </c>
      <c r="D12357" s="2">
        <v>111</v>
      </c>
      <c r="E12357" s="7">
        <v>1926</v>
      </c>
      <c r="F12357" s="5" t="s">
        <v>3421</v>
      </c>
      <c r="H12357" s="5" t="s">
        <v>11405</v>
      </c>
      <c r="I12357" s="6"/>
      <c r="J12357" s="6" t="s">
        <v>11397</v>
      </c>
      <c r="K12357" s="17">
        <v>5</v>
      </c>
      <c r="L12357" s="17" t="s">
        <v>7730</v>
      </c>
      <c r="M12357" s="9">
        <v>0.4</v>
      </c>
      <c r="N12357" s="9"/>
      <c r="O12357" s="21"/>
      <c r="Q12357" s="29"/>
      <c r="U12357" s="17"/>
      <c r="V12357" s="2"/>
      <c r="Y12357" t="str">
        <f t="shared" si="761"/>
        <v/>
      </c>
      <c r="AA12357" t="str">
        <f t="shared" si="762"/>
        <v/>
      </c>
      <c r="AC12357" s="7"/>
      <c r="AE12357">
        <f t="shared" si="763"/>
        <v>0</v>
      </c>
      <c r="AG12357" s="2"/>
      <c r="AI12357" s="7"/>
    </row>
    <row r="12358" spans="1:35" ht="11" customHeight="1" outlineLevel="1" x14ac:dyDescent="0.25">
      <c r="A12358" t="s">
        <v>3693</v>
      </c>
      <c r="C12358" s="2" t="s">
        <v>11983</v>
      </c>
      <c r="D12358" s="2">
        <v>112</v>
      </c>
      <c r="E12358" s="7">
        <v>1926</v>
      </c>
      <c r="F12358" s="5" t="s">
        <v>1346</v>
      </c>
      <c r="H12358" s="5" t="s">
        <v>11406</v>
      </c>
      <c r="I12358" s="6"/>
      <c r="J12358" s="6" t="s">
        <v>11397</v>
      </c>
      <c r="K12358" s="17">
        <v>5</v>
      </c>
      <c r="L12358" s="17" t="s">
        <v>7730</v>
      </c>
      <c r="M12358" s="9">
        <v>0.3</v>
      </c>
      <c r="N12358" s="9"/>
      <c r="O12358" s="21"/>
      <c r="Q12358" s="29"/>
      <c r="U12358" s="17"/>
      <c r="V12358" s="2"/>
      <c r="Y12358" t="str">
        <f t="shared" si="761"/>
        <v/>
      </c>
      <c r="AA12358" t="str">
        <f t="shared" si="762"/>
        <v/>
      </c>
      <c r="AC12358" s="7"/>
      <c r="AE12358">
        <f t="shared" si="763"/>
        <v>0</v>
      </c>
      <c r="AG12358" s="2"/>
      <c r="AI12358" s="7"/>
    </row>
    <row r="12359" spans="1:35" ht="11" customHeight="1" outlineLevel="1" x14ac:dyDescent="0.25">
      <c r="A12359" t="s">
        <v>3693</v>
      </c>
      <c r="C12359" s="2" t="s">
        <v>11983</v>
      </c>
      <c r="D12359" s="2">
        <v>113</v>
      </c>
      <c r="E12359" s="7">
        <v>1926</v>
      </c>
      <c r="F12359" s="5" t="s">
        <v>1956</v>
      </c>
      <c r="H12359" s="5" t="s">
        <v>11407</v>
      </c>
      <c r="I12359" s="6"/>
      <c r="J12359" s="6" t="s">
        <v>11397</v>
      </c>
      <c r="K12359" s="17">
        <v>5</v>
      </c>
      <c r="L12359" s="17" t="s">
        <v>7730</v>
      </c>
      <c r="M12359" s="9">
        <v>0.7</v>
      </c>
      <c r="N12359" s="9"/>
      <c r="O12359" s="21"/>
      <c r="Q12359" s="29"/>
      <c r="U12359" s="17"/>
      <c r="V12359" s="2"/>
      <c r="Y12359" t="str">
        <f t="shared" si="761"/>
        <v/>
      </c>
      <c r="AA12359" t="str">
        <f t="shared" si="762"/>
        <v/>
      </c>
      <c r="AC12359" s="7"/>
      <c r="AE12359">
        <f t="shared" si="763"/>
        <v>0</v>
      </c>
      <c r="AG12359" s="2"/>
      <c r="AI12359" s="7"/>
    </row>
    <row r="12360" spans="1:35" ht="11" customHeight="1" outlineLevel="1" x14ac:dyDescent="0.25">
      <c r="A12360" t="s">
        <v>3693</v>
      </c>
      <c r="C12360" s="2" t="s">
        <v>11983</v>
      </c>
      <c r="D12360" s="2">
        <v>114</v>
      </c>
      <c r="E12360" s="7">
        <v>1926</v>
      </c>
      <c r="F12360" s="5" t="s">
        <v>3773</v>
      </c>
      <c r="H12360" s="5" t="s">
        <v>11408</v>
      </c>
      <c r="I12360" s="6"/>
      <c r="J12360" s="6" t="s">
        <v>11397</v>
      </c>
      <c r="K12360" s="17">
        <v>5</v>
      </c>
      <c r="L12360" s="17" t="s">
        <v>7730</v>
      </c>
      <c r="M12360" s="9">
        <v>4.75</v>
      </c>
      <c r="N12360" s="9"/>
      <c r="O12360" s="21"/>
      <c r="Q12360" s="29"/>
      <c r="U12360" s="17"/>
      <c r="V12360" s="2"/>
      <c r="Y12360" t="str">
        <f t="shared" si="761"/>
        <v/>
      </c>
      <c r="AA12360" t="str">
        <f t="shared" si="762"/>
        <v/>
      </c>
      <c r="AC12360" s="7"/>
      <c r="AE12360">
        <f t="shared" si="763"/>
        <v>0</v>
      </c>
      <c r="AG12360" s="2"/>
      <c r="AI12360" s="7"/>
    </row>
    <row r="12361" spans="1:35" ht="11" customHeight="1" outlineLevel="1" x14ac:dyDescent="0.25">
      <c r="A12361" t="s">
        <v>3693</v>
      </c>
      <c r="C12361" s="2" t="s">
        <v>11983</v>
      </c>
      <c r="D12361" s="2">
        <v>115</v>
      </c>
      <c r="E12361" s="7">
        <v>1926</v>
      </c>
      <c r="F12361" s="5" t="s">
        <v>5296</v>
      </c>
      <c r="H12361" s="5" t="s">
        <v>11409</v>
      </c>
      <c r="I12361" s="6"/>
      <c r="J12361" s="6" t="s">
        <v>11397</v>
      </c>
      <c r="K12361" s="17">
        <v>5</v>
      </c>
      <c r="L12361" s="17" t="s">
        <v>7732</v>
      </c>
      <c r="M12361" s="9"/>
      <c r="N12361" s="9"/>
      <c r="O12361" s="21"/>
      <c r="Q12361" s="29"/>
      <c r="U12361" s="17"/>
      <c r="V12361" s="2"/>
      <c r="Y12361" t="str">
        <f t="shared" si="761"/>
        <v/>
      </c>
      <c r="AA12361" t="str">
        <f t="shared" si="762"/>
        <v/>
      </c>
      <c r="AC12361" s="7"/>
      <c r="AE12361">
        <f t="shared" si="763"/>
        <v>0</v>
      </c>
      <c r="AG12361" s="2"/>
      <c r="AI12361" s="7"/>
    </row>
    <row r="12362" spans="1:35" ht="11" customHeight="1" outlineLevel="1" x14ac:dyDescent="0.25">
      <c r="A12362" t="s">
        <v>3693</v>
      </c>
      <c r="C12362" s="2" t="s">
        <v>11983</v>
      </c>
      <c r="D12362" s="2">
        <v>116</v>
      </c>
      <c r="E12362" s="7">
        <v>1926</v>
      </c>
      <c r="F12362" s="5" t="s">
        <v>1654</v>
      </c>
      <c r="H12362" s="5" t="s">
        <v>2156</v>
      </c>
      <c r="I12362" s="6" t="s">
        <v>1655</v>
      </c>
      <c r="J12362" s="6" t="s">
        <v>11396</v>
      </c>
      <c r="K12362" s="17">
        <v>3</v>
      </c>
      <c r="L12362" s="17" t="s">
        <v>7730</v>
      </c>
      <c r="M12362" s="9">
        <v>0.3</v>
      </c>
      <c r="N12362" s="9"/>
      <c r="O12362" s="21"/>
      <c r="Q12362" s="29"/>
      <c r="U12362" s="17"/>
      <c r="V12362" s="2">
        <v>92</v>
      </c>
      <c r="Y12362" t="str">
        <f t="shared" si="761"/>
        <v/>
      </c>
      <c r="AA12362" t="str">
        <f t="shared" si="762"/>
        <v/>
      </c>
      <c r="AC12362" s="7"/>
      <c r="AD12362" t="s">
        <v>1655</v>
      </c>
      <c r="AE12362">
        <f t="shared" si="763"/>
        <v>0</v>
      </c>
      <c r="AG12362" s="2"/>
      <c r="AH12362" t="s">
        <v>1899</v>
      </c>
      <c r="AI12362" s="7" t="s">
        <v>4610</v>
      </c>
    </row>
    <row r="12363" spans="1:35" ht="11" customHeight="1" outlineLevel="1" x14ac:dyDescent="0.25">
      <c r="A12363" t="s">
        <v>3693</v>
      </c>
      <c r="C12363" s="2" t="s">
        <v>11983</v>
      </c>
      <c r="D12363" s="2">
        <v>117</v>
      </c>
      <c r="E12363" s="7">
        <v>1926</v>
      </c>
      <c r="F12363" s="5" t="s">
        <v>1654</v>
      </c>
      <c r="H12363" s="5" t="s">
        <v>2156</v>
      </c>
      <c r="I12363" s="6" t="s">
        <v>1655</v>
      </c>
      <c r="J12363" s="6" t="s">
        <v>11396</v>
      </c>
      <c r="K12363" s="17">
        <v>3</v>
      </c>
      <c r="L12363" s="17" t="s">
        <v>7730</v>
      </c>
      <c r="M12363" s="9">
        <v>2</v>
      </c>
      <c r="N12363" s="9"/>
      <c r="O12363" s="21"/>
      <c r="Q12363" s="29"/>
      <c r="U12363" s="17"/>
      <c r="V12363" s="2">
        <v>93</v>
      </c>
      <c r="Y12363" t="str">
        <f t="shared" si="761"/>
        <v/>
      </c>
      <c r="AA12363" t="str">
        <f t="shared" si="762"/>
        <v/>
      </c>
      <c r="AC12363" s="7"/>
      <c r="AD12363" t="s">
        <v>1655</v>
      </c>
      <c r="AE12363">
        <f t="shared" si="763"/>
        <v>0</v>
      </c>
      <c r="AG12363" s="2"/>
      <c r="AH12363" t="s">
        <v>1899</v>
      </c>
      <c r="AI12363" s="7" t="s">
        <v>4610</v>
      </c>
    </row>
    <row r="12364" spans="1:35" ht="11" customHeight="1" outlineLevel="1" x14ac:dyDescent="0.25">
      <c r="A12364" t="s">
        <v>3693</v>
      </c>
      <c r="C12364" s="2" t="s">
        <v>11983</v>
      </c>
      <c r="D12364" s="2">
        <v>118</v>
      </c>
      <c r="E12364" s="7">
        <v>1926</v>
      </c>
      <c r="F12364" s="5" t="s">
        <v>1900</v>
      </c>
      <c r="H12364" s="5" t="s">
        <v>2156</v>
      </c>
      <c r="I12364" s="6" t="s">
        <v>1655</v>
      </c>
      <c r="J12364" s="6" t="s">
        <v>11396</v>
      </c>
      <c r="K12364" s="17">
        <v>3</v>
      </c>
      <c r="L12364" s="17" t="s">
        <v>7730</v>
      </c>
      <c r="M12364" s="9">
        <v>0.2</v>
      </c>
      <c r="N12364" s="9"/>
      <c r="O12364" s="21"/>
      <c r="Q12364" s="29"/>
      <c r="U12364" s="17"/>
      <c r="V12364" s="2">
        <v>94</v>
      </c>
      <c r="Y12364" t="str">
        <f t="shared" si="761"/>
        <v/>
      </c>
      <c r="AA12364" t="str">
        <f t="shared" si="762"/>
        <v/>
      </c>
      <c r="AC12364" s="7"/>
      <c r="AD12364" t="s">
        <v>1655</v>
      </c>
      <c r="AE12364">
        <f t="shared" si="763"/>
        <v>0</v>
      </c>
      <c r="AG12364" s="2"/>
      <c r="AH12364" t="s">
        <v>1899</v>
      </c>
      <c r="AI12364" s="7" t="s">
        <v>4610</v>
      </c>
    </row>
    <row r="12365" spans="1:35" ht="11" customHeight="1" outlineLevel="1" x14ac:dyDescent="0.25">
      <c r="A12365" t="s">
        <v>3693</v>
      </c>
      <c r="C12365" s="2" t="s">
        <v>11983</v>
      </c>
      <c r="D12365" s="2">
        <v>119</v>
      </c>
      <c r="E12365" s="7">
        <v>1926</v>
      </c>
      <c r="F12365" s="5" t="s">
        <v>5693</v>
      </c>
      <c r="H12365" s="5" t="s">
        <v>2156</v>
      </c>
      <c r="I12365" s="6" t="s">
        <v>1655</v>
      </c>
      <c r="J12365" s="6" t="s">
        <v>11396</v>
      </c>
      <c r="K12365" s="17">
        <v>3</v>
      </c>
      <c r="L12365" s="17" t="s">
        <v>7732</v>
      </c>
      <c r="M12365" s="9"/>
      <c r="N12365" s="9"/>
      <c r="O12365" s="21"/>
      <c r="Q12365" s="29"/>
      <c r="U12365" s="17"/>
      <c r="V12365" s="2">
        <v>95</v>
      </c>
      <c r="Y12365" t="str">
        <f t="shared" si="761"/>
        <v/>
      </c>
      <c r="AA12365" t="str">
        <f t="shared" si="762"/>
        <v/>
      </c>
      <c r="AC12365" s="7"/>
      <c r="AD12365" t="s">
        <v>1655</v>
      </c>
      <c r="AE12365">
        <f t="shared" si="763"/>
        <v>0</v>
      </c>
      <c r="AG12365" s="2"/>
      <c r="AH12365" t="s">
        <v>1899</v>
      </c>
      <c r="AI12365" s="7" t="s">
        <v>4610</v>
      </c>
    </row>
    <row r="12366" spans="1:35" ht="11" customHeight="1" outlineLevel="1" x14ac:dyDescent="0.25">
      <c r="A12366" t="s">
        <v>3693</v>
      </c>
      <c r="C12366" s="2" t="s">
        <v>11983</v>
      </c>
      <c r="D12366" s="2">
        <v>120</v>
      </c>
      <c r="E12366" s="7">
        <v>1926</v>
      </c>
      <c r="F12366" s="5" t="s">
        <v>107</v>
      </c>
      <c r="H12366" s="5" t="s">
        <v>2156</v>
      </c>
      <c r="I12366" s="6" t="s">
        <v>1655</v>
      </c>
      <c r="J12366" s="6" t="s">
        <v>11396</v>
      </c>
      <c r="K12366" s="17">
        <v>3</v>
      </c>
      <c r="L12366" s="17" t="s">
        <v>7732</v>
      </c>
      <c r="M12366" s="9"/>
      <c r="N12366" s="9"/>
      <c r="O12366" s="21"/>
      <c r="Q12366" s="29"/>
      <c r="U12366" s="17"/>
      <c r="V12366" s="2">
        <v>97</v>
      </c>
      <c r="Y12366" t="str">
        <f t="shared" si="761"/>
        <v/>
      </c>
      <c r="AA12366" t="str">
        <f t="shared" si="762"/>
        <v/>
      </c>
      <c r="AC12366" s="7"/>
      <c r="AD12366" t="s">
        <v>1655</v>
      </c>
      <c r="AE12366">
        <f t="shared" si="763"/>
        <v>0</v>
      </c>
      <c r="AG12366" s="2"/>
      <c r="AH12366" t="s">
        <v>1899</v>
      </c>
      <c r="AI12366" s="7" t="s">
        <v>4610</v>
      </c>
    </row>
    <row r="12367" spans="1:35" ht="11" customHeight="1" outlineLevel="1" x14ac:dyDescent="0.25">
      <c r="A12367" t="s">
        <v>3693</v>
      </c>
      <c r="C12367" s="2" t="s">
        <v>11983</v>
      </c>
      <c r="D12367" s="2">
        <v>121</v>
      </c>
      <c r="E12367" s="7">
        <v>1926</v>
      </c>
      <c r="F12367" s="5" t="s">
        <v>11439</v>
      </c>
      <c r="H12367" s="5" t="s">
        <v>8381</v>
      </c>
      <c r="I12367" s="6" t="s">
        <v>1655</v>
      </c>
      <c r="J12367" s="6" t="s">
        <v>11410</v>
      </c>
      <c r="K12367" s="17">
        <v>5</v>
      </c>
      <c r="L12367" s="17" t="s">
        <v>7730</v>
      </c>
      <c r="M12367" s="9">
        <v>1.8</v>
      </c>
      <c r="N12367" s="9"/>
      <c r="O12367" s="21"/>
      <c r="Q12367" s="29"/>
      <c r="U12367" s="17"/>
      <c r="V12367" s="2"/>
      <c r="Y12367" t="str">
        <f t="shared" si="761"/>
        <v/>
      </c>
      <c r="AA12367" t="str">
        <f t="shared" si="762"/>
        <v/>
      </c>
      <c r="AC12367" s="7"/>
      <c r="AD12367" t="s">
        <v>1655</v>
      </c>
      <c r="AE12367">
        <f t="shared" si="763"/>
        <v>0</v>
      </c>
      <c r="AG12367" s="2"/>
      <c r="AI12367" s="7"/>
    </row>
    <row r="12368" spans="1:35" ht="11" customHeight="1" outlineLevel="1" x14ac:dyDescent="0.25">
      <c r="A12368" t="s">
        <v>3693</v>
      </c>
      <c r="C12368" s="2" t="s">
        <v>11983</v>
      </c>
      <c r="D12368" s="2">
        <v>122</v>
      </c>
      <c r="E12368" s="7">
        <v>1926</v>
      </c>
      <c r="F12368" s="5" t="s">
        <v>6469</v>
      </c>
      <c r="H12368" s="5" t="s">
        <v>2156</v>
      </c>
      <c r="I12368" s="6" t="s">
        <v>1655</v>
      </c>
      <c r="J12368" s="6" t="s">
        <v>11414</v>
      </c>
      <c r="K12368" s="17">
        <v>3</v>
      </c>
      <c r="L12368" s="17" t="s">
        <v>7730</v>
      </c>
      <c r="M12368" s="9">
        <v>0.4</v>
      </c>
      <c r="N12368" s="9"/>
      <c r="O12368" s="21"/>
      <c r="Q12368" s="29"/>
      <c r="U12368" s="17"/>
      <c r="V12368" s="2">
        <v>117</v>
      </c>
      <c r="Y12368" t="str">
        <f t="shared" si="761"/>
        <v/>
      </c>
      <c r="AA12368" t="str">
        <f t="shared" si="762"/>
        <v/>
      </c>
      <c r="AC12368" s="7"/>
      <c r="AD12368" t="s">
        <v>1655</v>
      </c>
      <c r="AE12368">
        <f t="shared" si="763"/>
        <v>0</v>
      </c>
      <c r="AG12368" s="2"/>
      <c r="AH12368" t="s">
        <v>1899</v>
      </c>
      <c r="AI12368" s="7" t="s">
        <v>4610</v>
      </c>
    </row>
    <row r="12369" spans="1:35" ht="11" customHeight="1" outlineLevel="1" x14ac:dyDescent="0.25">
      <c r="A12369" t="s">
        <v>3693</v>
      </c>
      <c r="C12369" s="2" t="s">
        <v>11983</v>
      </c>
      <c r="D12369" s="2" t="s">
        <v>8024</v>
      </c>
      <c r="E12369" s="7">
        <v>1926</v>
      </c>
      <c r="F12369" s="5" t="s">
        <v>865</v>
      </c>
      <c r="H12369" s="5" t="s">
        <v>2156</v>
      </c>
      <c r="I12369" s="6" t="s">
        <v>1655</v>
      </c>
      <c r="J12369" s="6" t="s">
        <v>11415</v>
      </c>
      <c r="K12369" s="17">
        <v>3</v>
      </c>
      <c r="L12369" s="17" t="s">
        <v>20075</v>
      </c>
      <c r="M12369" s="9"/>
      <c r="N12369" s="9"/>
      <c r="O12369" s="21"/>
      <c r="Q12369" s="29"/>
      <c r="U12369" s="17"/>
      <c r="V12369" s="2" t="s">
        <v>6470</v>
      </c>
      <c r="Y12369" t="str">
        <f t="shared" si="761"/>
        <v/>
      </c>
      <c r="AA12369" t="str">
        <f t="shared" si="762"/>
        <v/>
      </c>
      <c r="AC12369" s="7"/>
      <c r="AD12369" t="s">
        <v>1655</v>
      </c>
      <c r="AE12369">
        <f t="shared" si="763"/>
        <v>0</v>
      </c>
      <c r="AG12369" s="2"/>
      <c r="AH12369" t="s">
        <v>1899</v>
      </c>
      <c r="AI12369" s="7" t="s">
        <v>4620</v>
      </c>
    </row>
    <row r="12370" spans="1:35" ht="11" customHeight="1" outlineLevel="1" x14ac:dyDescent="0.25">
      <c r="A12370" t="s">
        <v>3693</v>
      </c>
      <c r="C12370" s="2" t="s">
        <v>11983</v>
      </c>
      <c r="D12370" s="2">
        <v>123</v>
      </c>
      <c r="E12370" s="7">
        <v>1927</v>
      </c>
      <c r="F12370" s="5" t="s">
        <v>6471</v>
      </c>
      <c r="H12370" s="5" t="s">
        <v>6472</v>
      </c>
      <c r="I12370" s="6" t="s">
        <v>1655</v>
      </c>
      <c r="J12370" s="6" t="s">
        <v>11410</v>
      </c>
      <c r="K12370" s="17">
        <v>3</v>
      </c>
      <c r="L12370" s="17" t="s">
        <v>7730</v>
      </c>
      <c r="M12370" s="9">
        <v>0.7</v>
      </c>
      <c r="N12370" s="9"/>
      <c r="O12370" s="21"/>
      <c r="Q12370" s="29"/>
      <c r="U12370" s="17"/>
      <c r="V12370" s="2">
        <v>118</v>
      </c>
      <c r="Y12370" t="str">
        <f t="shared" si="761"/>
        <v/>
      </c>
      <c r="AA12370" t="str">
        <f t="shared" si="762"/>
        <v/>
      </c>
      <c r="AC12370" s="7"/>
      <c r="AD12370" t="s">
        <v>1655</v>
      </c>
      <c r="AE12370">
        <f t="shared" si="763"/>
        <v>0</v>
      </c>
      <c r="AG12370" s="2"/>
      <c r="AH12370" t="s">
        <v>1899</v>
      </c>
      <c r="AI12370" s="7" t="s">
        <v>4610</v>
      </c>
    </row>
    <row r="12371" spans="1:35" ht="11" customHeight="1" outlineLevel="1" x14ac:dyDescent="0.25">
      <c r="A12371" t="s">
        <v>3693</v>
      </c>
      <c r="C12371" s="2" t="s">
        <v>11983</v>
      </c>
      <c r="D12371" s="2" t="s">
        <v>8026</v>
      </c>
      <c r="E12371" s="7">
        <v>1927</v>
      </c>
      <c r="F12371" s="5" t="s">
        <v>866</v>
      </c>
      <c r="H12371" s="5" t="s">
        <v>6472</v>
      </c>
      <c r="I12371" s="6" t="s">
        <v>1655</v>
      </c>
      <c r="J12371" s="6"/>
      <c r="K12371" s="17">
        <v>3</v>
      </c>
      <c r="L12371" s="17" t="s">
        <v>20075</v>
      </c>
      <c r="M12371" s="9"/>
      <c r="N12371" s="9"/>
      <c r="O12371" s="21"/>
      <c r="Q12371" s="29"/>
      <c r="U12371" s="17"/>
      <c r="V12371" s="2" t="s">
        <v>6473</v>
      </c>
      <c r="Y12371" t="str">
        <f t="shared" si="761"/>
        <v/>
      </c>
      <c r="AA12371" t="str">
        <f t="shared" si="762"/>
        <v/>
      </c>
      <c r="AC12371" s="7"/>
      <c r="AD12371" t="s">
        <v>1655</v>
      </c>
      <c r="AE12371">
        <f t="shared" si="763"/>
        <v>0</v>
      </c>
      <c r="AG12371" s="2"/>
      <c r="AH12371" t="s">
        <v>1899</v>
      </c>
      <c r="AI12371" s="7" t="s">
        <v>4620</v>
      </c>
    </row>
    <row r="12372" spans="1:35" ht="11" customHeight="1" outlineLevel="1" x14ac:dyDescent="0.25">
      <c r="A12372" t="s">
        <v>3693</v>
      </c>
      <c r="C12372" s="2" t="s">
        <v>11983</v>
      </c>
      <c r="D12372" s="2">
        <v>124</v>
      </c>
      <c r="E12372" s="7">
        <v>1927</v>
      </c>
      <c r="F12372" s="5" t="s">
        <v>6474</v>
      </c>
      <c r="H12372" s="5" t="s">
        <v>6475</v>
      </c>
      <c r="I12372" s="6" t="s">
        <v>1655</v>
      </c>
      <c r="J12372" s="6" t="s">
        <v>11411</v>
      </c>
      <c r="K12372" s="17">
        <v>3</v>
      </c>
      <c r="L12372" s="17" t="s">
        <v>7732</v>
      </c>
      <c r="M12372" s="9"/>
      <c r="N12372" s="9"/>
      <c r="O12372" s="21"/>
      <c r="Q12372" s="29"/>
      <c r="U12372" s="17"/>
      <c r="V12372" s="2">
        <v>119</v>
      </c>
      <c r="Y12372" t="str">
        <f t="shared" si="761"/>
        <v/>
      </c>
      <c r="AA12372" t="str">
        <f t="shared" si="762"/>
        <v/>
      </c>
      <c r="AC12372" s="7"/>
      <c r="AD12372" t="s">
        <v>1655</v>
      </c>
      <c r="AE12372">
        <f t="shared" si="763"/>
        <v>0</v>
      </c>
      <c r="AG12372" s="2"/>
      <c r="AH12372" t="s">
        <v>1899</v>
      </c>
      <c r="AI12372" s="7" t="s">
        <v>4922</v>
      </c>
    </row>
    <row r="12373" spans="1:35" ht="11" customHeight="1" outlineLevel="1" x14ac:dyDescent="0.25">
      <c r="A12373" t="s">
        <v>3693</v>
      </c>
      <c r="C12373" s="2" t="s">
        <v>11983</v>
      </c>
      <c r="D12373" s="2">
        <v>125</v>
      </c>
      <c r="E12373" s="7">
        <v>1927</v>
      </c>
      <c r="F12373" s="5" t="s">
        <v>6476</v>
      </c>
      <c r="H12373" s="5" t="s">
        <v>6477</v>
      </c>
      <c r="I12373" s="6" t="s">
        <v>1655</v>
      </c>
      <c r="J12373" s="6" t="s">
        <v>11412</v>
      </c>
      <c r="K12373" s="17">
        <v>3</v>
      </c>
      <c r="L12373" s="17" t="s">
        <v>7732</v>
      </c>
      <c r="M12373" s="9"/>
      <c r="N12373" s="9"/>
      <c r="O12373" s="21"/>
      <c r="Q12373" s="29"/>
      <c r="U12373" s="17"/>
      <c r="V12373" s="2">
        <v>120</v>
      </c>
      <c r="Y12373" t="str">
        <f t="shared" si="761"/>
        <v/>
      </c>
      <c r="AA12373" t="str">
        <f t="shared" si="762"/>
        <v/>
      </c>
      <c r="AC12373" s="7"/>
      <c r="AD12373" t="s">
        <v>1655</v>
      </c>
      <c r="AE12373">
        <f t="shared" si="763"/>
        <v>0</v>
      </c>
      <c r="AG12373" s="2"/>
      <c r="AH12373" t="s">
        <v>1899</v>
      </c>
      <c r="AI12373" s="7" t="s">
        <v>4922</v>
      </c>
    </row>
    <row r="12374" spans="1:35" ht="11" customHeight="1" outlineLevel="1" x14ac:dyDescent="0.25">
      <c r="A12374" t="s">
        <v>3693</v>
      </c>
      <c r="C12374" s="2" t="s">
        <v>11983</v>
      </c>
      <c r="D12374" s="2">
        <v>126</v>
      </c>
      <c r="E12374" s="7">
        <v>1927</v>
      </c>
      <c r="F12374" s="5" t="s">
        <v>6478</v>
      </c>
      <c r="H12374" s="5" t="s">
        <v>6479</v>
      </c>
      <c r="I12374" s="6" t="s">
        <v>1655</v>
      </c>
      <c r="J12374" s="6" t="s">
        <v>11413</v>
      </c>
      <c r="K12374" s="17">
        <v>3</v>
      </c>
      <c r="L12374" s="17" t="s">
        <v>7732</v>
      </c>
      <c r="M12374" s="9"/>
      <c r="N12374" s="9"/>
      <c r="O12374" s="21"/>
      <c r="Q12374" s="29"/>
      <c r="U12374" s="17"/>
      <c r="V12374" s="2">
        <v>121</v>
      </c>
      <c r="Y12374" t="str">
        <f t="shared" si="761"/>
        <v/>
      </c>
      <c r="AA12374" t="str">
        <f t="shared" si="762"/>
        <v/>
      </c>
      <c r="AC12374" s="7"/>
      <c r="AD12374" t="s">
        <v>1655</v>
      </c>
      <c r="AE12374">
        <f t="shared" si="763"/>
        <v>0</v>
      </c>
      <c r="AG12374" s="2"/>
      <c r="AH12374" t="s">
        <v>1899</v>
      </c>
      <c r="AI12374" s="7" t="s">
        <v>4922</v>
      </c>
    </row>
    <row r="12375" spans="1:35" ht="11" customHeight="1" outlineLevel="1" x14ac:dyDescent="0.25">
      <c r="A12375" t="s">
        <v>3693</v>
      </c>
      <c r="C12375" s="2" t="s">
        <v>11983</v>
      </c>
      <c r="D12375" s="2">
        <v>131</v>
      </c>
      <c r="E12375" s="7">
        <v>1933</v>
      </c>
      <c r="F12375" s="5" t="s">
        <v>11436</v>
      </c>
      <c r="H12375" s="5" t="s">
        <v>7651</v>
      </c>
      <c r="I12375" s="6" t="s">
        <v>1655</v>
      </c>
      <c r="J12375" s="6" t="s">
        <v>11435</v>
      </c>
      <c r="K12375" s="17">
        <v>5</v>
      </c>
      <c r="L12375" s="17" t="s">
        <v>7730</v>
      </c>
      <c r="M12375" s="9">
        <v>0.4</v>
      </c>
      <c r="N12375" s="9"/>
      <c r="O12375" s="21"/>
      <c r="Q12375" s="29"/>
      <c r="U12375" s="17"/>
      <c r="V12375" s="2"/>
      <c r="Y12375" t="str">
        <f t="shared" si="761"/>
        <v/>
      </c>
      <c r="AA12375" t="str">
        <f t="shared" si="762"/>
        <v/>
      </c>
      <c r="AC12375" s="7"/>
      <c r="AD12375" t="s">
        <v>1655</v>
      </c>
      <c r="AE12375">
        <f t="shared" si="763"/>
        <v>0</v>
      </c>
      <c r="AG12375" s="2"/>
      <c r="AI12375" s="7"/>
    </row>
    <row r="12376" spans="1:35" ht="11" customHeight="1" outlineLevel="1" x14ac:dyDescent="0.25">
      <c r="A12376" t="s">
        <v>3693</v>
      </c>
      <c r="C12376" s="2" t="s">
        <v>11983</v>
      </c>
      <c r="D12376" s="2">
        <v>132</v>
      </c>
      <c r="E12376" s="7">
        <v>1933</v>
      </c>
      <c r="F12376" s="5" t="s">
        <v>11437</v>
      </c>
      <c r="H12376" s="5" t="s">
        <v>11438</v>
      </c>
      <c r="I12376" s="6" t="s">
        <v>1655</v>
      </c>
      <c r="J12376" s="6" t="s">
        <v>11435</v>
      </c>
      <c r="K12376" s="17">
        <v>5</v>
      </c>
      <c r="L12376" s="17" t="s">
        <v>7730</v>
      </c>
      <c r="M12376" s="9">
        <v>2.1</v>
      </c>
      <c r="N12376" s="9"/>
      <c r="O12376" s="21"/>
      <c r="Q12376" s="29"/>
      <c r="U12376" s="17"/>
      <c r="V12376" s="2"/>
      <c r="Y12376" t="str">
        <f t="shared" si="761"/>
        <v/>
      </c>
      <c r="AA12376" t="str">
        <f t="shared" si="762"/>
        <v/>
      </c>
      <c r="AC12376" s="7"/>
      <c r="AD12376" t="s">
        <v>1655</v>
      </c>
      <c r="AE12376">
        <f t="shared" si="763"/>
        <v>0</v>
      </c>
      <c r="AG12376" s="2"/>
      <c r="AI12376" s="7"/>
    </row>
    <row r="12377" spans="1:35" ht="11" customHeight="1" outlineLevel="1" x14ac:dyDescent="0.25">
      <c r="A12377" t="s">
        <v>3693</v>
      </c>
      <c r="C12377" s="2" t="s">
        <v>11983</v>
      </c>
      <c r="D12377" s="2">
        <v>133</v>
      </c>
      <c r="E12377" s="7">
        <v>1933</v>
      </c>
      <c r="F12377" s="5" t="s">
        <v>6383</v>
      </c>
      <c r="H12377" s="5" t="s">
        <v>1644</v>
      </c>
      <c r="I12377" s="6" t="s">
        <v>6480</v>
      </c>
      <c r="J12377" s="6" t="s">
        <v>11416</v>
      </c>
      <c r="K12377" s="17">
        <v>5</v>
      </c>
      <c r="L12377" s="17" t="s">
        <v>7730</v>
      </c>
      <c r="M12377" s="9">
        <v>0.2</v>
      </c>
      <c r="N12377" s="9"/>
      <c r="O12377" s="21"/>
      <c r="Q12377" s="29"/>
      <c r="U12377" s="17"/>
      <c r="V12377" s="2">
        <v>126</v>
      </c>
      <c r="Y12377" t="str">
        <f t="shared" si="761"/>
        <v/>
      </c>
      <c r="AA12377" t="str">
        <f t="shared" si="762"/>
        <v/>
      </c>
      <c r="AC12377" s="7"/>
      <c r="AD12377" t="s">
        <v>6480</v>
      </c>
      <c r="AE12377">
        <f t="shared" ref="AE12377:AE12408" si="764">COUNTIF(I12377,"*Fuji*")</f>
        <v>0</v>
      </c>
      <c r="AG12377" s="2"/>
      <c r="AH12377" t="s">
        <v>3696</v>
      </c>
      <c r="AI12377" s="7" t="s">
        <v>4610</v>
      </c>
    </row>
    <row r="12378" spans="1:35" ht="11" customHeight="1" outlineLevel="1" x14ac:dyDescent="0.25">
      <c r="A12378" t="s">
        <v>3693</v>
      </c>
      <c r="C12378" s="2" t="s">
        <v>11983</v>
      </c>
      <c r="D12378" s="2">
        <v>134</v>
      </c>
      <c r="E12378" s="7">
        <v>1933</v>
      </c>
      <c r="F12378" s="5" t="s">
        <v>4732</v>
      </c>
      <c r="H12378" s="5" t="s">
        <v>431</v>
      </c>
      <c r="I12378" s="6" t="s">
        <v>6480</v>
      </c>
      <c r="J12378" s="6" t="s">
        <v>11416</v>
      </c>
      <c r="K12378" s="17">
        <v>5</v>
      </c>
      <c r="L12378" s="17" t="s">
        <v>7730</v>
      </c>
      <c r="M12378" s="9">
        <v>1.2</v>
      </c>
      <c r="N12378" s="9"/>
      <c r="O12378" s="21"/>
      <c r="Q12378" s="29"/>
      <c r="U12378" s="17"/>
      <c r="V12378" s="2">
        <v>127</v>
      </c>
      <c r="Y12378" t="str">
        <f t="shared" si="761"/>
        <v/>
      </c>
      <c r="AA12378" t="str">
        <f t="shared" si="762"/>
        <v/>
      </c>
      <c r="AC12378" s="7"/>
      <c r="AD12378" t="s">
        <v>6480</v>
      </c>
      <c r="AE12378">
        <f t="shared" si="764"/>
        <v>0</v>
      </c>
      <c r="AG12378" s="2"/>
      <c r="AH12378" t="s">
        <v>3696</v>
      </c>
      <c r="AI12378" s="7" t="s">
        <v>4610</v>
      </c>
    </row>
    <row r="12379" spans="1:35" ht="11" customHeight="1" outlineLevel="1" x14ac:dyDescent="0.25">
      <c r="A12379" t="s">
        <v>3693</v>
      </c>
      <c r="C12379" s="2" t="s">
        <v>11983</v>
      </c>
      <c r="D12379" s="2">
        <v>135</v>
      </c>
      <c r="E12379" s="7">
        <v>1933</v>
      </c>
      <c r="F12379" s="5" t="s">
        <v>183</v>
      </c>
      <c r="H12379" s="5" t="s">
        <v>682</v>
      </c>
      <c r="I12379" s="6" t="s">
        <v>6480</v>
      </c>
      <c r="J12379" s="6" t="s">
        <v>11416</v>
      </c>
      <c r="K12379" s="17">
        <v>5</v>
      </c>
      <c r="L12379" s="17" t="s">
        <v>7730</v>
      </c>
      <c r="M12379" s="9">
        <v>1.2</v>
      </c>
      <c r="N12379" s="9"/>
      <c r="O12379" s="21"/>
      <c r="Q12379" s="29"/>
      <c r="U12379" s="17"/>
      <c r="V12379" s="2">
        <v>129</v>
      </c>
      <c r="Y12379" t="str">
        <f t="shared" si="761"/>
        <v/>
      </c>
      <c r="AA12379" t="str">
        <f t="shared" si="762"/>
        <v/>
      </c>
      <c r="AC12379" s="7"/>
      <c r="AD12379" t="s">
        <v>6480</v>
      </c>
      <c r="AE12379">
        <f t="shared" si="764"/>
        <v>0</v>
      </c>
      <c r="AG12379" s="2"/>
      <c r="AH12379" t="s">
        <v>3696</v>
      </c>
      <c r="AI12379" s="7" t="s">
        <v>4610</v>
      </c>
    </row>
    <row r="12380" spans="1:35" ht="11" customHeight="1" outlineLevel="1" x14ac:dyDescent="0.25">
      <c r="A12380" t="s">
        <v>3693</v>
      </c>
      <c r="C12380" s="2" t="s">
        <v>11983</v>
      </c>
      <c r="D12380" s="2" t="s">
        <v>776</v>
      </c>
      <c r="E12380" s="7">
        <v>1933</v>
      </c>
      <c r="F12380" s="5" t="s">
        <v>21753</v>
      </c>
      <c r="H12380" s="5" t="s">
        <v>682</v>
      </c>
      <c r="I12380" s="6" t="s">
        <v>6480</v>
      </c>
      <c r="J12380" s="6" t="s">
        <v>11416</v>
      </c>
      <c r="K12380" s="17">
        <v>5</v>
      </c>
      <c r="L12380" s="17" t="s">
        <v>7730</v>
      </c>
      <c r="M12380" s="9">
        <v>0.8</v>
      </c>
      <c r="N12380" s="9"/>
      <c r="O12380" s="21"/>
      <c r="Q12380" s="29"/>
      <c r="U12380" s="17"/>
      <c r="V12380" s="2">
        <v>129</v>
      </c>
      <c r="Y12380" t="str">
        <f t="shared" si="761"/>
        <v/>
      </c>
      <c r="AA12380" t="str">
        <f t="shared" si="762"/>
        <v/>
      </c>
      <c r="AC12380" s="7"/>
      <c r="AD12380" t="s">
        <v>6480</v>
      </c>
      <c r="AE12380">
        <f t="shared" si="764"/>
        <v>0</v>
      </c>
      <c r="AG12380" s="2"/>
      <c r="AH12380" t="s">
        <v>3696</v>
      </c>
      <c r="AI12380" s="7" t="s">
        <v>4610</v>
      </c>
    </row>
    <row r="12381" spans="1:35" ht="11" customHeight="1" outlineLevel="1" x14ac:dyDescent="0.25">
      <c r="A12381" t="s">
        <v>3693</v>
      </c>
      <c r="C12381" s="2" t="s">
        <v>11983</v>
      </c>
      <c r="D12381" s="2">
        <v>136</v>
      </c>
      <c r="E12381" s="7">
        <v>1933</v>
      </c>
      <c r="F12381" s="5" t="s">
        <v>5139</v>
      </c>
      <c r="H12381" s="5" t="s">
        <v>5480</v>
      </c>
      <c r="I12381" s="6" t="s">
        <v>6480</v>
      </c>
      <c r="J12381" s="6" t="s">
        <v>11416</v>
      </c>
      <c r="K12381" s="17">
        <v>5</v>
      </c>
      <c r="L12381" s="17" t="s">
        <v>7730</v>
      </c>
      <c r="M12381" s="9">
        <v>0.2</v>
      </c>
      <c r="N12381" s="9"/>
      <c r="O12381" s="21"/>
      <c r="Q12381" s="29"/>
      <c r="U12381" s="17"/>
      <c r="V12381" s="2">
        <v>130</v>
      </c>
      <c r="Y12381" t="str">
        <f t="shared" si="761"/>
        <v/>
      </c>
      <c r="AA12381" t="str">
        <f t="shared" si="762"/>
        <v/>
      </c>
      <c r="AC12381" s="7"/>
      <c r="AD12381" t="s">
        <v>6480</v>
      </c>
      <c r="AE12381">
        <f t="shared" si="764"/>
        <v>0</v>
      </c>
      <c r="AG12381" s="2"/>
      <c r="AH12381" t="s">
        <v>3696</v>
      </c>
      <c r="AI12381" s="7" t="s">
        <v>4610</v>
      </c>
    </row>
    <row r="12382" spans="1:35" ht="11" customHeight="1" outlineLevel="1" x14ac:dyDescent="0.25">
      <c r="A12382" t="s">
        <v>3693</v>
      </c>
      <c r="C12382" s="2" t="s">
        <v>11983</v>
      </c>
      <c r="D12382" s="2">
        <v>137</v>
      </c>
      <c r="E12382" s="7">
        <v>1933</v>
      </c>
      <c r="F12382" s="5" t="s">
        <v>5138</v>
      </c>
      <c r="H12382" s="5" t="s">
        <v>2290</v>
      </c>
      <c r="I12382" s="6" t="s">
        <v>6480</v>
      </c>
      <c r="J12382" s="6" t="s">
        <v>11416</v>
      </c>
      <c r="K12382" s="17">
        <v>5</v>
      </c>
      <c r="L12382" s="17" t="s">
        <v>7730</v>
      </c>
      <c r="M12382" s="9">
        <v>0.2</v>
      </c>
      <c r="N12382" s="9"/>
      <c r="O12382" s="21"/>
      <c r="Q12382" s="29"/>
      <c r="U12382" s="17"/>
      <c r="V12382" s="2">
        <v>131</v>
      </c>
      <c r="Y12382" t="str">
        <f t="shared" si="761"/>
        <v/>
      </c>
      <c r="AA12382" t="str">
        <f t="shared" si="762"/>
        <v/>
      </c>
      <c r="AC12382" s="7"/>
      <c r="AD12382" t="s">
        <v>6480</v>
      </c>
      <c r="AE12382">
        <f t="shared" si="764"/>
        <v>0</v>
      </c>
      <c r="AG12382" s="2"/>
      <c r="AH12382" t="s">
        <v>3696</v>
      </c>
      <c r="AI12382" s="7" t="s">
        <v>4610</v>
      </c>
    </row>
    <row r="12383" spans="1:35" ht="11" customHeight="1" outlineLevel="1" x14ac:dyDescent="0.25">
      <c r="A12383" t="s">
        <v>3693</v>
      </c>
      <c r="C12383" s="2" t="s">
        <v>11983</v>
      </c>
      <c r="D12383" s="2">
        <v>138</v>
      </c>
      <c r="E12383" s="7">
        <v>1933</v>
      </c>
      <c r="F12383" s="5" t="s">
        <v>5239</v>
      </c>
      <c r="H12383" s="5" t="s">
        <v>5038</v>
      </c>
      <c r="I12383" s="6" t="s">
        <v>6480</v>
      </c>
      <c r="J12383" s="6" t="s">
        <v>11416</v>
      </c>
      <c r="K12383" s="17">
        <v>5</v>
      </c>
      <c r="L12383" s="17" t="s">
        <v>7730</v>
      </c>
      <c r="M12383" s="9">
        <v>0.2</v>
      </c>
      <c r="N12383" s="9"/>
      <c r="O12383" s="21"/>
      <c r="Q12383" s="29"/>
      <c r="U12383" s="17"/>
      <c r="V12383" s="2">
        <v>132</v>
      </c>
      <c r="Y12383" t="str">
        <f t="shared" si="761"/>
        <v/>
      </c>
      <c r="AA12383" t="str">
        <f t="shared" si="762"/>
        <v/>
      </c>
      <c r="AC12383" s="7"/>
      <c r="AD12383" t="s">
        <v>6480</v>
      </c>
      <c r="AE12383">
        <f t="shared" si="764"/>
        <v>0</v>
      </c>
      <c r="AG12383" s="2"/>
      <c r="AH12383" t="s">
        <v>3696</v>
      </c>
      <c r="AI12383" s="7" t="s">
        <v>4610</v>
      </c>
    </row>
    <row r="12384" spans="1:35" ht="11" customHeight="1" outlineLevel="1" x14ac:dyDescent="0.25">
      <c r="A12384" t="s">
        <v>3693</v>
      </c>
      <c r="C12384" s="2" t="s">
        <v>11983</v>
      </c>
      <c r="D12384" s="2">
        <v>139</v>
      </c>
      <c r="E12384" s="7">
        <v>1933</v>
      </c>
      <c r="F12384" s="5" t="s">
        <v>2974</v>
      </c>
      <c r="H12384" s="5" t="s">
        <v>6134</v>
      </c>
      <c r="I12384" s="6" t="s">
        <v>6480</v>
      </c>
      <c r="J12384" s="6" t="s">
        <v>11416</v>
      </c>
      <c r="K12384" s="17">
        <v>5</v>
      </c>
      <c r="L12384" s="17" t="s">
        <v>7730</v>
      </c>
      <c r="M12384" s="9">
        <v>1.2</v>
      </c>
      <c r="N12384" s="9"/>
      <c r="O12384" s="21"/>
      <c r="Q12384" s="29"/>
      <c r="U12384" s="17"/>
      <c r="V12384" s="2">
        <v>133</v>
      </c>
      <c r="Y12384" t="str">
        <f t="shared" si="761"/>
        <v/>
      </c>
      <c r="AA12384" t="str">
        <f t="shared" si="762"/>
        <v/>
      </c>
      <c r="AC12384" s="7"/>
      <c r="AD12384" t="s">
        <v>6480</v>
      </c>
      <c r="AE12384">
        <f t="shared" si="764"/>
        <v>0</v>
      </c>
      <c r="AG12384" s="2"/>
      <c r="AH12384" t="s">
        <v>3696</v>
      </c>
      <c r="AI12384" s="7" t="s">
        <v>4610</v>
      </c>
    </row>
    <row r="12385" spans="1:35" ht="11" customHeight="1" outlineLevel="1" x14ac:dyDescent="0.25">
      <c r="A12385" t="s">
        <v>3693</v>
      </c>
      <c r="C12385" s="2" t="s">
        <v>11983</v>
      </c>
      <c r="D12385" s="2">
        <v>140</v>
      </c>
      <c r="E12385" s="7">
        <v>1933</v>
      </c>
      <c r="F12385" s="5" t="s">
        <v>5140</v>
      </c>
      <c r="H12385" s="5" t="s">
        <v>1123</v>
      </c>
      <c r="I12385" s="6" t="s">
        <v>6480</v>
      </c>
      <c r="J12385" s="6" t="s">
        <v>11416</v>
      </c>
      <c r="K12385" s="17">
        <v>5</v>
      </c>
      <c r="L12385" s="17" t="s">
        <v>7730</v>
      </c>
      <c r="M12385" s="9">
        <v>0.5</v>
      </c>
      <c r="N12385" s="9"/>
      <c r="O12385" s="21"/>
      <c r="Q12385" s="29"/>
      <c r="U12385" s="17"/>
      <c r="V12385" s="2">
        <v>134</v>
      </c>
      <c r="Y12385" t="str">
        <f t="shared" si="761"/>
        <v/>
      </c>
      <c r="AA12385" t="str">
        <f t="shared" si="762"/>
        <v/>
      </c>
      <c r="AC12385" s="7"/>
      <c r="AD12385" t="s">
        <v>6480</v>
      </c>
      <c r="AE12385">
        <f t="shared" si="764"/>
        <v>0</v>
      </c>
      <c r="AG12385" s="2"/>
      <c r="AH12385" t="s">
        <v>3696</v>
      </c>
      <c r="AI12385" s="7" t="s">
        <v>4610</v>
      </c>
    </row>
    <row r="12386" spans="1:35" ht="11" customHeight="1" outlineLevel="1" x14ac:dyDescent="0.25">
      <c r="A12386" t="s">
        <v>3693</v>
      </c>
      <c r="C12386" s="2" t="s">
        <v>11983</v>
      </c>
      <c r="D12386" s="2">
        <v>141</v>
      </c>
      <c r="E12386" s="7">
        <v>1933</v>
      </c>
      <c r="F12386" s="5" t="s">
        <v>5279</v>
      </c>
      <c r="H12386" s="5" t="s">
        <v>3830</v>
      </c>
      <c r="I12386" s="6" t="s">
        <v>6480</v>
      </c>
      <c r="J12386" s="6" t="s">
        <v>11416</v>
      </c>
      <c r="K12386" s="17">
        <v>5</v>
      </c>
      <c r="L12386" s="17" t="s">
        <v>7730</v>
      </c>
      <c r="M12386" s="9">
        <v>0.55000000000000004</v>
      </c>
      <c r="N12386" s="9"/>
      <c r="O12386" s="21"/>
      <c r="Q12386" s="29"/>
      <c r="U12386" s="17"/>
      <c r="V12386" s="2">
        <v>135</v>
      </c>
      <c r="Y12386" t="str">
        <f t="shared" si="761"/>
        <v/>
      </c>
      <c r="AA12386" t="str">
        <f t="shared" si="762"/>
        <v/>
      </c>
      <c r="AC12386" s="7"/>
      <c r="AD12386" t="s">
        <v>6480</v>
      </c>
      <c r="AE12386">
        <f t="shared" si="764"/>
        <v>0</v>
      </c>
      <c r="AG12386" s="2"/>
      <c r="AH12386" t="s">
        <v>3696</v>
      </c>
      <c r="AI12386" s="7" t="s">
        <v>4610</v>
      </c>
    </row>
    <row r="12387" spans="1:35" ht="11" customHeight="1" outlineLevel="1" x14ac:dyDescent="0.25">
      <c r="A12387" t="s">
        <v>3693</v>
      </c>
      <c r="C12387" s="2" t="s">
        <v>11983</v>
      </c>
      <c r="D12387" s="2">
        <v>142</v>
      </c>
      <c r="E12387" s="7">
        <v>1933</v>
      </c>
      <c r="F12387" s="5" t="s">
        <v>2348</v>
      </c>
      <c r="H12387" s="5" t="s">
        <v>6482</v>
      </c>
      <c r="I12387" s="6" t="s">
        <v>6481</v>
      </c>
      <c r="J12387" s="6" t="s">
        <v>11417</v>
      </c>
      <c r="K12387" s="17">
        <v>3</v>
      </c>
      <c r="L12387" s="17" t="s">
        <v>7730</v>
      </c>
      <c r="M12387" s="9">
        <v>0.35</v>
      </c>
      <c r="N12387" s="9"/>
      <c r="O12387" s="21"/>
      <c r="Q12387" s="29"/>
      <c r="U12387" s="17"/>
      <c r="V12387" s="2">
        <v>137</v>
      </c>
      <c r="Y12387" t="str">
        <f t="shared" si="761"/>
        <v/>
      </c>
      <c r="AA12387" t="str">
        <f t="shared" si="762"/>
        <v/>
      </c>
      <c r="AC12387" s="7"/>
      <c r="AD12387" t="s">
        <v>6481</v>
      </c>
      <c r="AE12387">
        <f t="shared" si="764"/>
        <v>0</v>
      </c>
      <c r="AG12387" s="2"/>
      <c r="AH12387" t="s">
        <v>3696</v>
      </c>
      <c r="AI12387" s="7" t="s">
        <v>4610</v>
      </c>
    </row>
    <row r="12388" spans="1:35" ht="11" customHeight="1" outlineLevel="1" x14ac:dyDescent="0.25">
      <c r="A12388" t="s">
        <v>3693</v>
      </c>
      <c r="C12388" s="2" t="s">
        <v>11983</v>
      </c>
      <c r="D12388" s="2">
        <v>143</v>
      </c>
      <c r="E12388" s="7">
        <v>1933</v>
      </c>
      <c r="F12388" s="5" t="s">
        <v>5240</v>
      </c>
      <c r="H12388" s="5" t="s">
        <v>4368</v>
      </c>
      <c r="I12388" s="6" t="s">
        <v>6481</v>
      </c>
      <c r="J12388" s="6" t="s">
        <v>11417</v>
      </c>
      <c r="K12388" s="17">
        <v>3</v>
      </c>
      <c r="L12388" s="17" t="s">
        <v>7730</v>
      </c>
      <c r="M12388" s="9">
        <v>0.8</v>
      </c>
      <c r="N12388" s="9"/>
      <c r="O12388" s="21"/>
      <c r="Q12388" s="29"/>
      <c r="U12388" s="17"/>
      <c r="V12388" s="2">
        <v>139</v>
      </c>
      <c r="Y12388" t="str">
        <f t="shared" si="761"/>
        <v/>
      </c>
      <c r="AA12388" t="str">
        <f t="shared" si="762"/>
        <v/>
      </c>
      <c r="AC12388" s="7"/>
      <c r="AD12388" t="s">
        <v>6481</v>
      </c>
      <c r="AE12388">
        <f t="shared" si="764"/>
        <v>0</v>
      </c>
      <c r="AG12388" s="2"/>
      <c r="AH12388" t="s">
        <v>3696</v>
      </c>
      <c r="AI12388" s="7" t="s">
        <v>4610</v>
      </c>
    </row>
    <row r="12389" spans="1:35" ht="11" customHeight="1" outlineLevel="1" x14ac:dyDescent="0.25">
      <c r="A12389" t="s">
        <v>3693</v>
      </c>
      <c r="C12389" s="2" t="s">
        <v>11983</v>
      </c>
      <c r="D12389" s="2">
        <v>144</v>
      </c>
      <c r="E12389" s="7">
        <v>1933</v>
      </c>
      <c r="F12389" s="5" t="s">
        <v>3421</v>
      </c>
      <c r="H12389" s="5" t="s">
        <v>3831</v>
      </c>
      <c r="I12389" s="6" t="s">
        <v>6481</v>
      </c>
      <c r="J12389" s="6" t="s">
        <v>11417</v>
      </c>
      <c r="K12389" s="17">
        <v>3</v>
      </c>
      <c r="L12389" s="17" t="s">
        <v>7730</v>
      </c>
      <c r="M12389" s="9">
        <v>0.2</v>
      </c>
      <c r="N12389" s="9"/>
      <c r="O12389" s="21"/>
      <c r="Q12389" s="29"/>
      <c r="U12389" s="17"/>
      <c r="V12389" s="2">
        <v>141</v>
      </c>
      <c r="Y12389" t="str">
        <f t="shared" si="761"/>
        <v/>
      </c>
      <c r="AA12389" t="str">
        <f t="shared" si="762"/>
        <v/>
      </c>
      <c r="AC12389" s="7"/>
      <c r="AD12389" t="s">
        <v>6481</v>
      </c>
      <c r="AE12389">
        <f t="shared" si="764"/>
        <v>0</v>
      </c>
      <c r="AG12389" s="2"/>
      <c r="AH12389" t="s">
        <v>3696</v>
      </c>
      <c r="AI12389" s="7" t="s">
        <v>4610</v>
      </c>
    </row>
    <row r="12390" spans="1:35" ht="11" customHeight="1" outlineLevel="1" collapsed="1" x14ac:dyDescent="0.25">
      <c r="A12390" t="s">
        <v>3693</v>
      </c>
      <c r="C12390" s="2" t="s">
        <v>11983</v>
      </c>
      <c r="D12390" s="2">
        <v>145</v>
      </c>
      <c r="E12390" s="7">
        <v>1933</v>
      </c>
      <c r="F12390" s="5" t="s">
        <v>1956</v>
      </c>
      <c r="H12390" s="5" t="s">
        <v>682</v>
      </c>
      <c r="I12390" s="6" t="s">
        <v>6481</v>
      </c>
      <c r="J12390" s="6" t="s">
        <v>11417</v>
      </c>
      <c r="K12390" s="17">
        <v>3</v>
      </c>
      <c r="L12390" s="17" t="s">
        <v>7730</v>
      </c>
      <c r="M12390" s="9">
        <v>0.35</v>
      </c>
      <c r="N12390" s="9"/>
      <c r="O12390" s="21"/>
      <c r="Q12390" s="29"/>
      <c r="U12390" s="17"/>
      <c r="V12390" s="2">
        <v>144</v>
      </c>
      <c r="Y12390" t="str">
        <f t="shared" ref="Y12390:Y12453" si="765">IF(COUNTIF(F12390,"*fdc*"),1,"")</f>
        <v/>
      </c>
      <c r="AA12390" t="str">
        <f t="shared" ref="AA12390:AA12453" si="766">IF(COUNTIF(F12390,"*s/s*"),1,"")</f>
        <v/>
      </c>
      <c r="AC12390" s="7"/>
      <c r="AD12390" t="s">
        <v>6481</v>
      </c>
      <c r="AE12390">
        <f t="shared" si="764"/>
        <v>0</v>
      </c>
      <c r="AG12390" s="2"/>
      <c r="AH12390" t="s">
        <v>3696</v>
      </c>
      <c r="AI12390" s="7" t="s">
        <v>4610</v>
      </c>
    </row>
    <row r="12391" spans="1:35" ht="11" customHeight="1" outlineLevel="1" x14ac:dyDescent="0.25">
      <c r="A12391" t="s">
        <v>3693</v>
      </c>
      <c r="C12391" s="2" t="s">
        <v>11983</v>
      </c>
      <c r="D12391" s="2">
        <v>146</v>
      </c>
      <c r="E12391" s="7">
        <v>1933</v>
      </c>
      <c r="F12391" s="5" t="s">
        <v>3773</v>
      </c>
      <c r="H12391" s="5" t="s">
        <v>431</v>
      </c>
      <c r="I12391" s="6" t="s">
        <v>6481</v>
      </c>
      <c r="J12391" s="6" t="s">
        <v>11417</v>
      </c>
      <c r="K12391" s="17">
        <v>3</v>
      </c>
      <c r="L12391" s="17" t="s">
        <v>7732</v>
      </c>
      <c r="M12391" s="9"/>
      <c r="N12391" s="9"/>
      <c r="O12391" s="21"/>
      <c r="Q12391" s="29"/>
      <c r="U12391" s="17"/>
      <c r="V12391" s="2">
        <v>146</v>
      </c>
      <c r="Y12391" t="str">
        <f t="shared" si="765"/>
        <v/>
      </c>
      <c r="AA12391" t="str">
        <f t="shared" si="766"/>
        <v/>
      </c>
      <c r="AC12391" s="7"/>
      <c r="AD12391" t="s">
        <v>6481</v>
      </c>
      <c r="AE12391">
        <f t="shared" si="764"/>
        <v>0</v>
      </c>
      <c r="AG12391" s="2"/>
      <c r="AH12391" t="s">
        <v>3696</v>
      </c>
      <c r="AI12391" s="7" t="s">
        <v>4922</v>
      </c>
    </row>
    <row r="12392" spans="1:35" ht="11" customHeight="1" outlineLevel="1" x14ac:dyDescent="0.25">
      <c r="A12392" t="s">
        <v>3693</v>
      </c>
      <c r="C12392" s="2" t="s">
        <v>11983</v>
      </c>
      <c r="D12392" s="2">
        <v>147</v>
      </c>
      <c r="E12392" s="7">
        <v>1933</v>
      </c>
      <c r="F12392" s="5" t="s">
        <v>5296</v>
      </c>
      <c r="H12392" s="5" t="s">
        <v>6486</v>
      </c>
      <c r="I12392" s="6" t="s">
        <v>6481</v>
      </c>
      <c r="J12392" s="6" t="s">
        <v>11417</v>
      </c>
      <c r="K12392" s="17">
        <v>3</v>
      </c>
      <c r="L12392" s="17" t="s">
        <v>7732</v>
      </c>
      <c r="M12392" s="9"/>
      <c r="N12392" s="9"/>
      <c r="O12392" s="21"/>
      <c r="Q12392" s="29"/>
      <c r="U12392" s="17"/>
      <c r="V12392" s="2">
        <v>148</v>
      </c>
      <c r="Y12392" t="str">
        <f t="shared" si="765"/>
        <v/>
      </c>
      <c r="AA12392" t="str">
        <f t="shared" si="766"/>
        <v/>
      </c>
      <c r="AC12392" s="7"/>
      <c r="AD12392" t="s">
        <v>6481</v>
      </c>
      <c r="AE12392">
        <f t="shared" si="764"/>
        <v>0</v>
      </c>
      <c r="AG12392" s="2"/>
      <c r="AH12392" t="s">
        <v>3696</v>
      </c>
      <c r="AI12392" s="7" t="s">
        <v>4610</v>
      </c>
    </row>
    <row r="12393" spans="1:35" ht="11" customHeight="1" outlineLevel="1" x14ac:dyDescent="0.25">
      <c r="A12393" t="s">
        <v>3693</v>
      </c>
      <c r="C12393" s="2" t="s">
        <v>11983</v>
      </c>
      <c r="D12393" s="2">
        <v>148</v>
      </c>
      <c r="E12393" s="7">
        <v>1933</v>
      </c>
      <c r="F12393" s="5" t="s">
        <v>1654</v>
      </c>
      <c r="H12393" s="5" t="s">
        <v>130</v>
      </c>
      <c r="I12393" s="6" t="s">
        <v>6481</v>
      </c>
      <c r="J12393" s="6" t="s">
        <v>11417</v>
      </c>
      <c r="K12393" s="17">
        <v>3</v>
      </c>
      <c r="L12393" s="17" t="s">
        <v>7730</v>
      </c>
      <c r="M12393" s="9">
        <v>0.35</v>
      </c>
      <c r="N12393" s="9"/>
      <c r="O12393" s="21"/>
      <c r="Q12393" s="29"/>
      <c r="U12393" s="17"/>
      <c r="V12393" s="2">
        <v>150</v>
      </c>
      <c r="Y12393" t="str">
        <f t="shared" si="765"/>
        <v/>
      </c>
      <c r="AA12393" t="str">
        <f t="shared" si="766"/>
        <v/>
      </c>
      <c r="AC12393" s="7"/>
      <c r="AD12393" t="s">
        <v>6481</v>
      </c>
      <c r="AE12393">
        <f t="shared" si="764"/>
        <v>0</v>
      </c>
      <c r="AG12393" s="2"/>
      <c r="AH12393" t="s">
        <v>3696</v>
      </c>
      <c r="AI12393" s="7" t="s">
        <v>4610</v>
      </c>
    </row>
    <row r="12394" spans="1:35" ht="11" customHeight="1" outlineLevel="1" x14ac:dyDescent="0.25">
      <c r="A12394" t="s">
        <v>3693</v>
      </c>
      <c r="C12394" s="2" t="s">
        <v>11983</v>
      </c>
      <c r="D12394" s="2" t="s">
        <v>4062</v>
      </c>
      <c r="E12394" s="7">
        <v>1933</v>
      </c>
      <c r="F12394" s="5" t="s">
        <v>5139</v>
      </c>
      <c r="H12394" s="5" t="s">
        <v>3128</v>
      </c>
      <c r="I12394" s="6" t="s">
        <v>3129</v>
      </c>
      <c r="J12394" s="6"/>
      <c r="K12394" s="17">
        <v>3</v>
      </c>
      <c r="L12394" s="17" t="s">
        <v>7730</v>
      </c>
      <c r="M12394" s="9">
        <v>0.25</v>
      </c>
      <c r="N12394" s="9"/>
      <c r="O12394" s="21"/>
      <c r="Q12394" s="29"/>
      <c r="U12394" s="17"/>
      <c r="V12394" s="2" t="s">
        <v>3127</v>
      </c>
      <c r="Y12394" t="str">
        <f t="shared" si="765"/>
        <v/>
      </c>
      <c r="AA12394" t="str">
        <f t="shared" si="766"/>
        <v/>
      </c>
      <c r="AC12394" s="7"/>
      <c r="AD12394" t="s">
        <v>3129</v>
      </c>
      <c r="AE12394">
        <f t="shared" si="764"/>
        <v>0</v>
      </c>
      <c r="AG12394" s="2"/>
      <c r="AH12394" t="s">
        <v>1899</v>
      </c>
      <c r="AI12394" s="7" t="s">
        <v>4610</v>
      </c>
    </row>
    <row r="12395" spans="1:35" ht="11" customHeight="1" outlineLevel="1" x14ac:dyDescent="0.25">
      <c r="A12395" t="s">
        <v>3693</v>
      </c>
      <c r="C12395" s="2" t="s">
        <v>11983</v>
      </c>
      <c r="D12395" s="2" t="s">
        <v>4062</v>
      </c>
      <c r="E12395" s="7">
        <v>1933</v>
      </c>
      <c r="F12395" s="5" t="s">
        <v>5138</v>
      </c>
      <c r="H12395" s="5" t="s">
        <v>1121</v>
      </c>
      <c r="I12395" s="6" t="s">
        <v>3129</v>
      </c>
      <c r="J12395" s="6"/>
      <c r="K12395" s="17">
        <v>3</v>
      </c>
      <c r="L12395" s="17" t="s">
        <v>7730</v>
      </c>
      <c r="M12395" s="9">
        <v>0.25</v>
      </c>
      <c r="N12395" s="9"/>
      <c r="O12395" s="21"/>
      <c r="Q12395" s="29"/>
      <c r="U12395" s="17"/>
      <c r="V12395" s="2" t="s">
        <v>3130</v>
      </c>
      <c r="Y12395" t="str">
        <f t="shared" si="765"/>
        <v/>
      </c>
      <c r="AA12395" t="str">
        <f t="shared" si="766"/>
        <v/>
      </c>
      <c r="AC12395" s="7"/>
      <c r="AD12395" t="s">
        <v>3129</v>
      </c>
      <c r="AE12395">
        <f t="shared" si="764"/>
        <v>0</v>
      </c>
      <c r="AG12395" s="2"/>
      <c r="AH12395" t="s">
        <v>1899</v>
      </c>
      <c r="AI12395" s="7" t="s">
        <v>4610</v>
      </c>
    </row>
    <row r="12396" spans="1:35" ht="11" customHeight="1" outlineLevel="1" x14ac:dyDescent="0.25">
      <c r="A12396" t="s">
        <v>3693</v>
      </c>
      <c r="C12396" s="2" t="s">
        <v>11983</v>
      </c>
      <c r="D12396" s="2" t="s">
        <v>4062</v>
      </c>
      <c r="E12396" s="7">
        <v>1933</v>
      </c>
      <c r="F12396" s="5" t="s">
        <v>5239</v>
      </c>
      <c r="H12396" s="5" t="s">
        <v>6794</v>
      </c>
      <c r="I12396" s="6" t="s">
        <v>3129</v>
      </c>
      <c r="J12396" s="6"/>
      <c r="K12396" s="17">
        <v>3</v>
      </c>
      <c r="L12396" s="17" t="s">
        <v>7730</v>
      </c>
      <c r="M12396" s="9">
        <v>0.25</v>
      </c>
      <c r="N12396" s="9"/>
      <c r="O12396" s="21"/>
      <c r="Q12396" s="29"/>
      <c r="U12396" s="17"/>
      <c r="V12396" s="2" t="s">
        <v>3131</v>
      </c>
      <c r="Y12396" t="str">
        <f t="shared" si="765"/>
        <v/>
      </c>
      <c r="AA12396" t="str">
        <f t="shared" si="766"/>
        <v/>
      </c>
      <c r="AC12396" s="7"/>
      <c r="AD12396" t="s">
        <v>3129</v>
      </c>
      <c r="AE12396">
        <f t="shared" si="764"/>
        <v>0</v>
      </c>
      <c r="AG12396" s="2"/>
      <c r="AH12396" t="s">
        <v>1899</v>
      </c>
      <c r="AI12396" s="7" t="s">
        <v>4610</v>
      </c>
    </row>
    <row r="12397" spans="1:35" ht="11" customHeight="1" outlineLevel="1" x14ac:dyDescent="0.25">
      <c r="A12397" t="s">
        <v>3693</v>
      </c>
      <c r="C12397" s="2" t="s">
        <v>11983</v>
      </c>
      <c r="D12397" s="2" t="s">
        <v>4062</v>
      </c>
      <c r="E12397" s="7">
        <v>1933</v>
      </c>
      <c r="F12397" s="5" t="s">
        <v>2974</v>
      </c>
      <c r="H12397" s="5" t="s">
        <v>6122</v>
      </c>
      <c r="I12397" s="6" t="s">
        <v>3129</v>
      </c>
      <c r="J12397" s="6"/>
      <c r="K12397" s="17">
        <v>3</v>
      </c>
      <c r="L12397" s="17" t="s">
        <v>7730</v>
      </c>
      <c r="M12397" s="9">
        <v>0.25</v>
      </c>
      <c r="N12397" s="9"/>
      <c r="O12397" s="21"/>
      <c r="Q12397" s="29"/>
      <c r="U12397" s="17"/>
      <c r="V12397" s="2" t="s">
        <v>3132</v>
      </c>
      <c r="Y12397" t="str">
        <f t="shared" si="765"/>
        <v/>
      </c>
      <c r="AA12397" t="str">
        <f t="shared" si="766"/>
        <v/>
      </c>
      <c r="AC12397" s="7"/>
      <c r="AD12397" t="s">
        <v>3129</v>
      </c>
      <c r="AE12397">
        <f t="shared" si="764"/>
        <v>0</v>
      </c>
      <c r="AG12397" s="2"/>
      <c r="AH12397" t="s">
        <v>1899</v>
      </c>
      <c r="AI12397" s="7" t="s">
        <v>4610</v>
      </c>
    </row>
    <row r="12398" spans="1:35" ht="11" customHeight="1" outlineLevel="1" x14ac:dyDescent="0.25">
      <c r="A12398" t="s">
        <v>3693</v>
      </c>
      <c r="C12398" s="2" t="s">
        <v>11983</v>
      </c>
      <c r="D12398" s="2" t="s">
        <v>4062</v>
      </c>
      <c r="E12398" s="7">
        <v>1933</v>
      </c>
      <c r="F12398" s="5" t="s">
        <v>5279</v>
      </c>
      <c r="H12398" s="5" t="s">
        <v>682</v>
      </c>
      <c r="I12398" s="6" t="s">
        <v>3129</v>
      </c>
      <c r="J12398" s="6"/>
      <c r="K12398" s="17">
        <v>3</v>
      </c>
      <c r="L12398" s="17" t="s">
        <v>7732</v>
      </c>
      <c r="M12398" s="9"/>
      <c r="N12398" s="9"/>
      <c r="O12398" s="21"/>
      <c r="Q12398" s="29"/>
      <c r="U12398" s="17"/>
      <c r="V12398" s="2" t="s">
        <v>3133</v>
      </c>
      <c r="Y12398" t="str">
        <f t="shared" si="765"/>
        <v/>
      </c>
      <c r="AA12398" t="str">
        <f t="shared" si="766"/>
        <v/>
      </c>
      <c r="AC12398" s="7"/>
      <c r="AD12398" t="s">
        <v>3129</v>
      </c>
      <c r="AE12398">
        <f t="shared" si="764"/>
        <v>0</v>
      </c>
      <c r="AG12398" s="2"/>
      <c r="AH12398" t="s">
        <v>1899</v>
      </c>
      <c r="AI12398" s="7" t="s">
        <v>4610</v>
      </c>
    </row>
    <row r="12399" spans="1:35" ht="11" customHeight="1" outlineLevel="1" x14ac:dyDescent="0.25">
      <c r="A12399" t="s">
        <v>3693</v>
      </c>
      <c r="C12399" s="2" t="s">
        <v>11983</v>
      </c>
      <c r="D12399" s="2" t="s">
        <v>4062</v>
      </c>
      <c r="E12399" s="7">
        <v>1933</v>
      </c>
      <c r="F12399" s="5" t="s">
        <v>3421</v>
      </c>
      <c r="H12399" s="5" t="s">
        <v>2290</v>
      </c>
      <c r="I12399" s="6" t="s">
        <v>3129</v>
      </c>
      <c r="J12399" s="6"/>
      <c r="K12399" s="17">
        <v>3</v>
      </c>
      <c r="L12399" s="17" t="s">
        <v>7732</v>
      </c>
      <c r="M12399" s="9"/>
      <c r="N12399" s="9"/>
      <c r="O12399" s="21"/>
      <c r="Q12399" s="29"/>
      <c r="U12399" s="17"/>
      <c r="V12399" s="2" t="s">
        <v>3134</v>
      </c>
      <c r="Y12399" t="str">
        <f t="shared" si="765"/>
        <v/>
      </c>
      <c r="AA12399" t="str">
        <f t="shared" si="766"/>
        <v/>
      </c>
      <c r="AC12399" s="7"/>
      <c r="AD12399" t="s">
        <v>3129</v>
      </c>
      <c r="AE12399">
        <f t="shared" si="764"/>
        <v>0</v>
      </c>
      <c r="AG12399" s="2"/>
      <c r="AH12399" t="s">
        <v>1899</v>
      </c>
      <c r="AI12399" s="7" t="s">
        <v>4610</v>
      </c>
    </row>
    <row r="12400" spans="1:35" ht="11" customHeight="1" outlineLevel="1" x14ac:dyDescent="0.25">
      <c r="A12400" t="s">
        <v>3693</v>
      </c>
      <c r="C12400" s="2" t="s">
        <v>11983</v>
      </c>
      <c r="D12400" s="2" t="s">
        <v>4062</v>
      </c>
      <c r="E12400" s="7">
        <v>1933</v>
      </c>
      <c r="F12400" s="5" t="s">
        <v>1346</v>
      </c>
      <c r="H12400" s="5" t="s">
        <v>6126</v>
      </c>
      <c r="I12400" s="6" t="s">
        <v>3129</v>
      </c>
      <c r="J12400" s="6"/>
      <c r="K12400" s="17">
        <v>3</v>
      </c>
      <c r="L12400" s="17" t="s">
        <v>7732</v>
      </c>
      <c r="M12400" s="9"/>
      <c r="N12400" s="9"/>
      <c r="O12400" s="21"/>
      <c r="Q12400" s="29"/>
      <c r="U12400" s="17"/>
      <c r="V12400" s="2" t="s">
        <v>3135</v>
      </c>
      <c r="Y12400" t="str">
        <f t="shared" si="765"/>
        <v/>
      </c>
      <c r="AA12400" t="str">
        <f t="shared" si="766"/>
        <v/>
      </c>
      <c r="AC12400" s="7"/>
      <c r="AD12400" t="s">
        <v>3129</v>
      </c>
      <c r="AE12400">
        <f t="shared" si="764"/>
        <v>0</v>
      </c>
      <c r="AG12400" s="2"/>
      <c r="AH12400" t="s">
        <v>1899</v>
      </c>
      <c r="AI12400" s="7" t="s">
        <v>4610</v>
      </c>
    </row>
    <row r="12401" spans="1:35" ht="11" customHeight="1" outlineLevel="1" x14ac:dyDescent="0.25">
      <c r="A12401" t="s">
        <v>3693</v>
      </c>
      <c r="C12401" s="2" t="s">
        <v>11983</v>
      </c>
      <c r="D12401" s="2" t="s">
        <v>4062</v>
      </c>
      <c r="E12401" s="7">
        <v>1933</v>
      </c>
      <c r="F12401" s="5" t="s">
        <v>1654</v>
      </c>
      <c r="H12401" s="5" t="s">
        <v>3137</v>
      </c>
      <c r="I12401" s="6" t="s">
        <v>3129</v>
      </c>
      <c r="J12401" s="6"/>
      <c r="K12401" s="17">
        <v>3</v>
      </c>
      <c r="L12401" s="17" t="s">
        <v>7732</v>
      </c>
      <c r="M12401" s="9"/>
      <c r="N12401" s="9"/>
      <c r="O12401" s="21"/>
      <c r="Q12401" s="29"/>
      <c r="U12401" s="17"/>
      <c r="V12401" s="2" t="s">
        <v>3136</v>
      </c>
      <c r="Y12401" t="str">
        <f t="shared" si="765"/>
        <v/>
      </c>
      <c r="AA12401" t="str">
        <f t="shared" si="766"/>
        <v/>
      </c>
      <c r="AC12401" s="7"/>
      <c r="AD12401" t="s">
        <v>3129</v>
      </c>
      <c r="AE12401">
        <f t="shared" si="764"/>
        <v>0</v>
      </c>
      <c r="AG12401" s="2"/>
      <c r="AH12401" t="s">
        <v>1899</v>
      </c>
      <c r="AI12401" s="7" t="s">
        <v>4610</v>
      </c>
    </row>
    <row r="12402" spans="1:35" ht="11" customHeight="1" outlineLevel="1" x14ac:dyDescent="0.25">
      <c r="A12402" t="s">
        <v>3693</v>
      </c>
      <c r="C12402" s="2" t="s">
        <v>11983</v>
      </c>
      <c r="D12402" s="2" t="s">
        <v>4062</v>
      </c>
      <c r="E12402" s="7">
        <v>1933</v>
      </c>
      <c r="F12402" s="5" t="s">
        <v>5694</v>
      </c>
      <c r="H12402" s="5" t="s">
        <v>4458</v>
      </c>
      <c r="I12402" s="6" t="s">
        <v>3129</v>
      </c>
      <c r="J12402" s="6"/>
      <c r="K12402" s="17">
        <v>3</v>
      </c>
      <c r="L12402" s="17" t="s">
        <v>7732</v>
      </c>
      <c r="M12402" s="9"/>
      <c r="N12402" s="9"/>
      <c r="O12402" s="21"/>
      <c r="Q12402" s="29"/>
      <c r="U12402" s="17"/>
      <c r="V12402" s="2" t="s">
        <v>3138</v>
      </c>
      <c r="Y12402" t="str">
        <f t="shared" si="765"/>
        <v/>
      </c>
      <c r="AA12402" t="str">
        <f t="shared" si="766"/>
        <v/>
      </c>
      <c r="AC12402" s="7"/>
      <c r="AD12402" t="s">
        <v>3129</v>
      </c>
      <c r="AE12402">
        <f t="shared" si="764"/>
        <v>0</v>
      </c>
      <c r="AG12402" s="2"/>
      <c r="AH12402" t="s">
        <v>1899</v>
      </c>
      <c r="AI12402" s="7" t="s">
        <v>4610</v>
      </c>
    </row>
    <row r="12403" spans="1:35" ht="11" customHeight="1" outlineLevel="1" x14ac:dyDescent="0.25">
      <c r="A12403" t="s">
        <v>3693</v>
      </c>
      <c r="C12403" s="2" t="s">
        <v>11983</v>
      </c>
      <c r="D12403" s="2" t="s">
        <v>4062</v>
      </c>
      <c r="E12403" s="7">
        <v>1933</v>
      </c>
      <c r="F12403" s="5" t="s">
        <v>107</v>
      </c>
      <c r="H12403" s="5" t="s">
        <v>6486</v>
      </c>
      <c r="I12403" s="6" t="s">
        <v>3129</v>
      </c>
      <c r="J12403" s="6"/>
      <c r="K12403" s="17">
        <v>3</v>
      </c>
      <c r="L12403" s="17" t="s">
        <v>7732</v>
      </c>
      <c r="M12403" s="9"/>
      <c r="N12403" s="9"/>
      <c r="O12403" s="21"/>
      <c r="Q12403" s="29"/>
      <c r="U12403" s="17"/>
      <c r="V12403" s="2" t="s">
        <v>3139</v>
      </c>
      <c r="Y12403" t="str">
        <f t="shared" si="765"/>
        <v/>
      </c>
      <c r="AA12403" t="str">
        <f t="shared" si="766"/>
        <v/>
      </c>
      <c r="AC12403" s="7"/>
      <c r="AD12403" t="s">
        <v>3129</v>
      </c>
      <c r="AE12403">
        <f t="shared" si="764"/>
        <v>0</v>
      </c>
      <c r="AG12403" s="2"/>
      <c r="AH12403" t="s">
        <v>1899</v>
      </c>
      <c r="AI12403" s="7" t="s">
        <v>4610</v>
      </c>
    </row>
    <row r="12404" spans="1:35" ht="11" customHeight="1" outlineLevel="1" x14ac:dyDescent="0.25">
      <c r="A12404" t="s">
        <v>3693</v>
      </c>
      <c r="C12404" s="2" t="s">
        <v>11983</v>
      </c>
      <c r="D12404" s="2">
        <v>157</v>
      </c>
      <c r="E12404" s="7">
        <v>1937</v>
      </c>
      <c r="F12404" s="5" t="s">
        <v>2987</v>
      </c>
      <c r="H12404" s="5" t="s">
        <v>3831</v>
      </c>
      <c r="I12404" s="6" t="s">
        <v>6161</v>
      </c>
      <c r="J12404" s="6" t="s">
        <v>11418</v>
      </c>
      <c r="K12404" s="17">
        <v>3</v>
      </c>
      <c r="L12404" s="17" t="s">
        <v>7732</v>
      </c>
      <c r="M12404" s="9"/>
      <c r="N12404" s="9"/>
      <c r="O12404" s="21"/>
      <c r="Q12404" s="29"/>
      <c r="U12404" s="17"/>
      <c r="V12404" s="2" t="s">
        <v>2986</v>
      </c>
      <c r="Y12404" t="str">
        <f t="shared" si="765"/>
        <v/>
      </c>
      <c r="AA12404" t="str">
        <f t="shared" si="766"/>
        <v/>
      </c>
      <c r="AC12404" s="7"/>
      <c r="AD12404" t="s">
        <v>6161</v>
      </c>
      <c r="AE12404">
        <f t="shared" si="764"/>
        <v>0</v>
      </c>
      <c r="AG12404" s="2"/>
      <c r="AH12404" t="s">
        <v>3696</v>
      </c>
      <c r="AI12404" s="7" t="s">
        <v>4523</v>
      </c>
    </row>
    <row r="12405" spans="1:35" ht="11" customHeight="1" outlineLevel="1" x14ac:dyDescent="0.25">
      <c r="A12405" t="s">
        <v>3693</v>
      </c>
      <c r="C12405" s="2" t="s">
        <v>11983</v>
      </c>
      <c r="D12405" s="2">
        <v>165</v>
      </c>
      <c r="E12405" s="7">
        <v>1938</v>
      </c>
      <c r="F12405" s="5" t="s">
        <v>6553</v>
      </c>
      <c r="H12405" s="5" t="s">
        <v>6554</v>
      </c>
      <c r="I12405" s="6" t="s">
        <v>6480</v>
      </c>
      <c r="J12405" s="6" t="s">
        <v>11419</v>
      </c>
      <c r="K12405" s="17">
        <v>5</v>
      </c>
      <c r="L12405" s="17" t="s">
        <v>7730</v>
      </c>
      <c r="M12405" s="9">
        <v>0.7</v>
      </c>
      <c r="N12405" s="9"/>
      <c r="O12405" s="21"/>
      <c r="Q12405" s="29"/>
      <c r="U12405" s="17"/>
      <c r="V12405" s="2" t="s">
        <v>2651</v>
      </c>
      <c r="Y12405" t="str">
        <f t="shared" si="765"/>
        <v/>
      </c>
      <c r="AA12405" t="str">
        <f t="shared" si="766"/>
        <v/>
      </c>
      <c r="AC12405" s="7"/>
      <c r="AD12405" t="s">
        <v>6480</v>
      </c>
      <c r="AE12405">
        <f t="shared" si="764"/>
        <v>0</v>
      </c>
      <c r="AG12405" s="2"/>
      <c r="AH12405" t="s">
        <v>3696</v>
      </c>
      <c r="AI12405" s="7" t="s">
        <v>4610</v>
      </c>
    </row>
    <row r="12406" spans="1:35" ht="11" customHeight="1" outlineLevel="1" x14ac:dyDescent="0.25">
      <c r="A12406" t="s">
        <v>3693</v>
      </c>
      <c r="C12406" s="2" t="s">
        <v>11983</v>
      </c>
      <c r="D12406" s="2">
        <v>166</v>
      </c>
      <c r="E12406" s="7">
        <v>1938</v>
      </c>
      <c r="F12406" s="5" t="s">
        <v>6555</v>
      </c>
      <c r="H12406" s="5" t="s">
        <v>1131</v>
      </c>
      <c r="I12406" s="6" t="s">
        <v>6480</v>
      </c>
      <c r="J12406" s="6" t="s">
        <v>11419</v>
      </c>
      <c r="K12406" s="17">
        <v>5</v>
      </c>
      <c r="L12406" s="17" t="s">
        <v>7730</v>
      </c>
      <c r="M12406" s="9">
        <v>0.7</v>
      </c>
      <c r="N12406" s="9"/>
      <c r="O12406" s="21"/>
      <c r="Q12406" s="29"/>
      <c r="U12406" s="17"/>
      <c r="V12406" s="2" t="s">
        <v>2103</v>
      </c>
      <c r="Y12406" t="str">
        <f t="shared" si="765"/>
        <v/>
      </c>
      <c r="AA12406" t="str">
        <f t="shared" si="766"/>
        <v/>
      </c>
      <c r="AC12406" s="7"/>
      <c r="AD12406" t="s">
        <v>6480</v>
      </c>
      <c r="AE12406">
        <f t="shared" si="764"/>
        <v>0</v>
      </c>
      <c r="AG12406" s="2"/>
      <c r="AH12406" t="s">
        <v>3696</v>
      </c>
      <c r="AI12406" s="7" t="s">
        <v>4610</v>
      </c>
    </row>
    <row r="12407" spans="1:35" ht="11" customHeight="1" outlineLevel="1" x14ac:dyDescent="0.25">
      <c r="A12407" t="s">
        <v>3693</v>
      </c>
      <c r="C12407" s="2" t="s">
        <v>11983</v>
      </c>
      <c r="D12407" s="2">
        <v>167</v>
      </c>
      <c r="E12407" s="7">
        <v>1938</v>
      </c>
      <c r="F12407" s="5" t="s">
        <v>1132</v>
      </c>
      <c r="H12407" s="5" t="s">
        <v>4831</v>
      </c>
      <c r="I12407" s="6" t="s">
        <v>6480</v>
      </c>
      <c r="J12407" s="6" t="s">
        <v>11419</v>
      </c>
      <c r="K12407" s="17">
        <v>5</v>
      </c>
      <c r="L12407" s="17" t="s">
        <v>7730</v>
      </c>
      <c r="M12407" s="9">
        <v>0.7</v>
      </c>
      <c r="N12407" s="9"/>
      <c r="O12407" s="21"/>
      <c r="Q12407" s="29"/>
      <c r="U12407" s="17"/>
      <c r="V12407" s="2" t="s">
        <v>5280</v>
      </c>
      <c r="Y12407" t="str">
        <f t="shared" si="765"/>
        <v/>
      </c>
      <c r="AA12407" t="str">
        <f t="shared" si="766"/>
        <v/>
      </c>
      <c r="AC12407" s="7"/>
      <c r="AD12407" t="s">
        <v>6480</v>
      </c>
      <c r="AE12407">
        <f t="shared" si="764"/>
        <v>0</v>
      </c>
      <c r="AG12407" s="2"/>
      <c r="AH12407" t="s">
        <v>3696</v>
      </c>
      <c r="AI12407" s="7" t="s">
        <v>4610</v>
      </c>
    </row>
    <row r="12408" spans="1:35" ht="11" customHeight="1" outlineLevel="1" x14ac:dyDescent="0.25">
      <c r="A12408" t="s">
        <v>3693</v>
      </c>
      <c r="C12408" s="2" t="s">
        <v>11983</v>
      </c>
      <c r="D12408" s="2">
        <v>168</v>
      </c>
      <c r="E12408" s="7">
        <v>1938</v>
      </c>
      <c r="F12408" s="5" t="s">
        <v>4832</v>
      </c>
      <c r="H12408" s="5" t="s">
        <v>4833</v>
      </c>
      <c r="I12408" s="6" t="s">
        <v>6480</v>
      </c>
      <c r="J12408" s="6" t="s">
        <v>11419</v>
      </c>
      <c r="K12408" s="17">
        <v>5</v>
      </c>
      <c r="L12408" s="17" t="s">
        <v>7730</v>
      </c>
      <c r="M12408" s="9">
        <v>0.7</v>
      </c>
      <c r="N12408" s="9"/>
      <c r="O12408" s="21"/>
      <c r="Q12408" s="29"/>
      <c r="U12408" s="17"/>
      <c r="V12408" s="2" t="s">
        <v>2104</v>
      </c>
      <c r="Y12408" t="str">
        <f t="shared" si="765"/>
        <v/>
      </c>
      <c r="AA12408" t="str">
        <f t="shared" si="766"/>
        <v/>
      </c>
      <c r="AC12408" s="7"/>
      <c r="AD12408" t="s">
        <v>6480</v>
      </c>
      <c r="AE12408">
        <f t="shared" si="764"/>
        <v>0</v>
      </c>
      <c r="AG12408" s="2"/>
      <c r="AH12408" t="s">
        <v>3696</v>
      </c>
      <c r="AI12408" s="7" t="s">
        <v>4610</v>
      </c>
    </row>
    <row r="12409" spans="1:35" ht="11" customHeight="1" outlineLevel="1" x14ac:dyDescent="0.25">
      <c r="A12409" t="s">
        <v>3693</v>
      </c>
      <c r="C12409" s="2" t="s">
        <v>11983</v>
      </c>
      <c r="D12409" s="2">
        <v>169</v>
      </c>
      <c r="E12409" s="7">
        <v>1938</v>
      </c>
      <c r="F12409" s="5" t="s">
        <v>1640</v>
      </c>
      <c r="H12409" s="5" t="s">
        <v>130</v>
      </c>
      <c r="I12409" s="6" t="s">
        <v>6481</v>
      </c>
      <c r="J12409" s="6" t="s">
        <v>11420</v>
      </c>
      <c r="K12409" s="17">
        <v>3</v>
      </c>
      <c r="L12409" s="17" t="s">
        <v>7730</v>
      </c>
      <c r="M12409" s="9">
        <f>7/5</f>
        <v>1.4</v>
      </c>
      <c r="N12409" s="9"/>
      <c r="O12409" s="21"/>
      <c r="Q12409" s="29"/>
      <c r="U12409" s="17"/>
      <c r="V12409" s="2">
        <v>136</v>
      </c>
      <c r="Y12409" t="str">
        <f t="shared" si="765"/>
        <v/>
      </c>
      <c r="AA12409" t="str">
        <f t="shared" si="766"/>
        <v/>
      </c>
      <c r="AC12409" s="7"/>
      <c r="AD12409" t="s">
        <v>6481</v>
      </c>
      <c r="AE12409">
        <f t="shared" ref="AE12409:AE12440" si="767">COUNTIF(I12409,"*Fuji*")</f>
        <v>0</v>
      </c>
      <c r="AG12409" s="2"/>
      <c r="AH12409" t="s">
        <v>3696</v>
      </c>
      <c r="AI12409" s="7" t="s">
        <v>4610</v>
      </c>
    </row>
    <row r="12410" spans="1:35" ht="11" customHeight="1" outlineLevel="1" x14ac:dyDescent="0.25">
      <c r="A12410" t="s">
        <v>3693</v>
      </c>
      <c r="C12410" s="2" t="s">
        <v>11983</v>
      </c>
      <c r="D12410" s="2">
        <v>170</v>
      </c>
      <c r="E12410" s="7">
        <v>1938</v>
      </c>
      <c r="F12410" s="5" t="s">
        <v>5297</v>
      </c>
      <c r="H12410" s="5" t="s">
        <v>4558</v>
      </c>
      <c r="I12410" s="6" t="s">
        <v>6481</v>
      </c>
      <c r="J12410" s="6" t="s">
        <v>11420</v>
      </c>
      <c r="K12410" s="17">
        <v>3</v>
      </c>
      <c r="L12410" s="17" t="s">
        <v>7730</v>
      </c>
      <c r="M12410" s="9">
        <f>7/5</f>
        <v>1.4</v>
      </c>
      <c r="N12410" s="9"/>
      <c r="O12410" s="21"/>
      <c r="Q12410" s="29"/>
      <c r="U12410" s="17"/>
      <c r="V12410" s="2">
        <v>142</v>
      </c>
      <c r="Y12410" t="str">
        <f t="shared" si="765"/>
        <v/>
      </c>
      <c r="AA12410" t="str">
        <f t="shared" si="766"/>
        <v/>
      </c>
      <c r="AC12410" s="7"/>
      <c r="AD12410" t="s">
        <v>6481</v>
      </c>
      <c r="AE12410">
        <f t="shared" si="767"/>
        <v>0</v>
      </c>
      <c r="AG12410" s="2"/>
      <c r="AH12410" t="s">
        <v>3696</v>
      </c>
      <c r="AI12410" s="7" t="s">
        <v>4610</v>
      </c>
    </row>
    <row r="12411" spans="1:35" ht="11" customHeight="1" outlineLevel="1" x14ac:dyDescent="0.25">
      <c r="A12411" t="s">
        <v>3693</v>
      </c>
      <c r="C12411" s="2" t="s">
        <v>11983</v>
      </c>
      <c r="D12411" s="2">
        <v>171</v>
      </c>
      <c r="E12411" s="7">
        <v>1938</v>
      </c>
      <c r="F12411" s="5" t="s">
        <v>1689</v>
      </c>
      <c r="H12411" s="5" t="s">
        <v>5038</v>
      </c>
      <c r="I12411" s="6" t="s">
        <v>6481</v>
      </c>
      <c r="J12411" s="6" t="s">
        <v>11420</v>
      </c>
      <c r="K12411" s="17">
        <v>3</v>
      </c>
      <c r="L12411" s="17" t="s">
        <v>7730</v>
      </c>
      <c r="M12411" s="9">
        <f>7/5</f>
        <v>1.4</v>
      </c>
      <c r="N12411" s="9"/>
      <c r="O12411" s="21"/>
      <c r="Q12411" s="29"/>
      <c r="U12411" s="17"/>
      <c r="V12411" s="2">
        <v>147</v>
      </c>
      <c r="Y12411" t="str">
        <f t="shared" si="765"/>
        <v/>
      </c>
      <c r="AA12411" t="str">
        <f t="shared" si="766"/>
        <v/>
      </c>
      <c r="AC12411" s="7"/>
      <c r="AD12411" t="s">
        <v>6481</v>
      </c>
      <c r="AE12411">
        <f t="shared" si="767"/>
        <v>0</v>
      </c>
      <c r="AG12411" s="2"/>
      <c r="AH12411" t="s">
        <v>3696</v>
      </c>
      <c r="AI12411" s="7" t="s">
        <v>4610</v>
      </c>
    </row>
    <row r="12412" spans="1:35" ht="11" customHeight="1" outlineLevel="1" x14ac:dyDescent="0.25">
      <c r="A12412" t="s">
        <v>3693</v>
      </c>
      <c r="C12412" s="2" t="s">
        <v>11983</v>
      </c>
      <c r="D12412" s="2">
        <v>172</v>
      </c>
      <c r="E12412" s="7">
        <v>1938</v>
      </c>
      <c r="F12412" s="5" t="s">
        <v>1654</v>
      </c>
      <c r="H12412" s="5" t="s">
        <v>6138</v>
      </c>
      <c r="I12412" s="6" t="s">
        <v>6481</v>
      </c>
      <c r="J12412" s="6" t="s">
        <v>11420</v>
      </c>
      <c r="K12412" s="17">
        <v>3</v>
      </c>
      <c r="L12412" s="17" t="s">
        <v>7730</v>
      </c>
      <c r="M12412" s="9">
        <f>7/5</f>
        <v>1.4</v>
      </c>
      <c r="N12412" s="9"/>
      <c r="O12412" s="21"/>
      <c r="Q12412" s="29"/>
      <c r="U12412" s="17"/>
      <c r="V12412" s="2">
        <v>151</v>
      </c>
      <c r="Y12412" t="str">
        <f t="shared" si="765"/>
        <v/>
      </c>
      <c r="AA12412" t="str">
        <f t="shared" si="766"/>
        <v/>
      </c>
      <c r="AC12412" s="7"/>
      <c r="AD12412" t="s">
        <v>6481</v>
      </c>
      <c r="AE12412">
        <f t="shared" si="767"/>
        <v>0</v>
      </c>
      <c r="AG12412" s="2"/>
      <c r="AH12412" t="s">
        <v>3696</v>
      </c>
      <c r="AI12412" s="7" t="s">
        <v>4610</v>
      </c>
    </row>
    <row r="12413" spans="1:35" ht="11" customHeight="1" outlineLevel="1" x14ac:dyDescent="0.25">
      <c r="A12413" t="s">
        <v>3693</v>
      </c>
      <c r="C12413" s="2" t="s">
        <v>11983</v>
      </c>
      <c r="D12413" s="2">
        <v>173</v>
      </c>
      <c r="E12413" s="7">
        <v>1938</v>
      </c>
      <c r="F12413" s="5" t="s">
        <v>3427</v>
      </c>
      <c r="H12413" s="5" t="s">
        <v>3428</v>
      </c>
      <c r="I12413" s="6" t="s">
        <v>6480</v>
      </c>
      <c r="J12413" s="6" t="s">
        <v>11420</v>
      </c>
      <c r="K12413" s="17">
        <v>5</v>
      </c>
      <c r="L12413" s="17" t="s">
        <v>7730</v>
      </c>
      <c r="M12413" s="9">
        <v>0.55000000000000004</v>
      </c>
      <c r="N12413" s="9"/>
      <c r="O12413" s="21"/>
      <c r="Q12413" s="29"/>
      <c r="U12413" s="17"/>
      <c r="V12413" s="2">
        <v>159</v>
      </c>
      <c r="Y12413" t="str">
        <f t="shared" si="765"/>
        <v/>
      </c>
      <c r="AA12413" t="str">
        <f t="shared" si="766"/>
        <v/>
      </c>
      <c r="AC12413" s="7"/>
      <c r="AD12413" t="s">
        <v>6480</v>
      </c>
      <c r="AE12413">
        <f t="shared" si="767"/>
        <v>0</v>
      </c>
      <c r="AG12413" s="2"/>
      <c r="AH12413" t="s">
        <v>3696</v>
      </c>
      <c r="AI12413" s="7" t="s">
        <v>4610</v>
      </c>
    </row>
    <row r="12414" spans="1:35" ht="11" customHeight="1" outlineLevel="1" x14ac:dyDescent="0.25">
      <c r="A12414" t="s">
        <v>3693</v>
      </c>
      <c r="C12414" s="2" t="s">
        <v>11983</v>
      </c>
      <c r="D12414" s="2">
        <v>183</v>
      </c>
      <c r="E12414" s="7">
        <v>1939</v>
      </c>
      <c r="F12414" s="5" t="s">
        <v>5296</v>
      </c>
      <c r="H12414" s="5" t="s">
        <v>6487</v>
      </c>
      <c r="I12414" s="6" t="s">
        <v>6481</v>
      </c>
      <c r="J12414" s="6" t="s">
        <v>11420</v>
      </c>
      <c r="K12414" s="17">
        <v>3</v>
      </c>
      <c r="L12414" s="17" t="s">
        <v>7730</v>
      </c>
      <c r="M12414" s="9">
        <v>0.3</v>
      </c>
      <c r="N12414" s="9"/>
      <c r="O12414" s="21"/>
      <c r="Q12414" s="29"/>
      <c r="U12414" s="17"/>
      <c r="V12414" s="2">
        <v>149</v>
      </c>
      <c r="Y12414" t="str">
        <f t="shared" si="765"/>
        <v/>
      </c>
      <c r="AA12414" t="str">
        <f t="shared" si="766"/>
        <v/>
      </c>
      <c r="AC12414" s="7"/>
      <c r="AD12414" t="s">
        <v>6481</v>
      </c>
      <c r="AE12414">
        <f t="shared" si="767"/>
        <v>0</v>
      </c>
      <c r="AG12414" s="2"/>
      <c r="AH12414" t="s">
        <v>3696</v>
      </c>
      <c r="AI12414" s="7" t="s">
        <v>4610</v>
      </c>
    </row>
    <row r="12415" spans="1:35" ht="11" customHeight="1" outlineLevel="1" x14ac:dyDescent="0.25">
      <c r="A12415" t="s">
        <v>3693</v>
      </c>
      <c r="C12415" s="2" t="s">
        <v>11983</v>
      </c>
      <c r="D12415" s="2">
        <v>185</v>
      </c>
      <c r="E12415" s="7">
        <v>1939</v>
      </c>
      <c r="F12415" s="5" t="s">
        <v>3429</v>
      </c>
      <c r="H12415" s="5" t="s">
        <v>3430</v>
      </c>
      <c r="I12415" s="6" t="s">
        <v>6480</v>
      </c>
      <c r="J12415" s="6" t="s">
        <v>11420</v>
      </c>
      <c r="K12415" s="17">
        <v>5</v>
      </c>
      <c r="L12415" s="17" t="s">
        <v>7730</v>
      </c>
      <c r="M12415" s="9">
        <v>4.5</v>
      </c>
      <c r="N12415" s="9"/>
      <c r="O12415" s="21"/>
      <c r="Q12415" s="29"/>
      <c r="U12415" s="17"/>
      <c r="V12415" s="2">
        <v>161</v>
      </c>
      <c r="Y12415" t="str">
        <f t="shared" si="765"/>
        <v/>
      </c>
      <c r="AA12415" t="str">
        <f t="shared" si="766"/>
        <v/>
      </c>
      <c r="AC12415" s="7"/>
      <c r="AD12415" t="s">
        <v>6480</v>
      </c>
      <c r="AE12415">
        <f t="shared" si="767"/>
        <v>0</v>
      </c>
      <c r="AG12415" s="2"/>
      <c r="AH12415" t="s">
        <v>3696</v>
      </c>
      <c r="AI12415" s="7" t="s">
        <v>4610</v>
      </c>
    </row>
    <row r="12416" spans="1:35" ht="11" customHeight="1" outlineLevel="1" x14ac:dyDescent="0.25">
      <c r="A12416" t="s">
        <v>3693</v>
      </c>
      <c r="C12416" s="2" t="s">
        <v>11983</v>
      </c>
      <c r="D12416" s="2">
        <v>186</v>
      </c>
      <c r="E12416" s="7">
        <v>1940</v>
      </c>
      <c r="F12416" s="5" t="s">
        <v>3217</v>
      </c>
      <c r="H12416" s="5" t="s">
        <v>1577</v>
      </c>
      <c r="I12416" s="6" t="s">
        <v>6480</v>
      </c>
      <c r="J12416" s="6" t="s">
        <v>11420</v>
      </c>
      <c r="K12416" s="17">
        <v>5</v>
      </c>
      <c r="L12416" s="17" t="s">
        <v>7730</v>
      </c>
      <c r="M12416" s="9">
        <v>1</v>
      </c>
      <c r="N12416" s="9"/>
      <c r="O12416" s="21"/>
      <c r="Q12416" s="29"/>
      <c r="U12416" s="17"/>
      <c r="V12416" s="2">
        <v>128</v>
      </c>
      <c r="Y12416" t="str">
        <f t="shared" si="765"/>
        <v/>
      </c>
      <c r="AA12416" t="str">
        <f t="shared" si="766"/>
        <v/>
      </c>
      <c r="AC12416" s="7"/>
      <c r="AD12416" t="s">
        <v>6480</v>
      </c>
      <c r="AE12416">
        <f t="shared" si="767"/>
        <v>0</v>
      </c>
      <c r="AG12416" s="2"/>
      <c r="AH12416" t="s">
        <v>3696</v>
      </c>
      <c r="AI12416" s="7" t="s">
        <v>4610</v>
      </c>
    </row>
    <row r="12417" spans="1:35" ht="11" customHeight="1" outlineLevel="1" x14ac:dyDescent="0.25">
      <c r="A12417" t="s">
        <v>3693</v>
      </c>
      <c r="C12417" s="2" t="s">
        <v>11983</v>
      </c>
      <c r="D12417" s="2">
        <v>187</v>
      </c>
      <c r="E12417" s="7">
        <v>1940</v>
      </c>
      <c r="F12417" s="5" t="s">
        <v>2348</v>
      </c>
      <c r="H12417" s="5" t="s">
        <v>6483</v>
      </c>
      <c r="I12417" s="6" t="s">
        <v>6481</v>
      </c>
      <c r="J12417" s="6" t="s">
        <v>11420</v>
      </c>
      <c r="K12417" s="17">
        <v>3</v>
      </c>
      <c r="L12417" s="17" t="s">
        <v>7730</v>
      </c>
      <c r="M12417" s="9">
        <v>1</v>
      </c>
      <c r="N12417" s="9"/>
      <c r="O12417" s="21"/>
      <c r="Q12417" s="29"/>
      <c r="U12417" s="17"/>
      <c r="V12417" s="2">
        <v>138</v>
      </c>
      <c r="Y12417" t="str">
        <f t="shared" si="765"/>
        <v/>
      </c>
      <c r="AA12417" t="str">
        <f t="shared" si="766"/>
        <v/>
      </c>
      <c r="AC12417" s="7"/>
      <c r="AD12417" t="s">
        <v>6481</v>
      </c>
      <c r="AE12417">
        <f t="shared" si="767"/>
        <v>0</v>
      </c>
      <c r="AG12417" s="2"/>
      <c r="AH12417" t="s">
        <v>3696</v>
      </c>
      <c r="AI12417" s="7" t="s">
        <v>4610</v>
      </c>
    </row>
    <row r="12418" spans="1:35" ht="11" customHeight="1" outlineLevel="1" x14ac:dyDescent="0.25">
      <c r="A12418" t="s">
        <v>3693</v>
      </c>
      <c r="C12418" s="2" t="s">
        <v>11983</v>
      </c>
      <c r="D12418" s="2">
        <v>188</v>
      </c>
      <c r="E12418" s="7">
        <v>1940</v>
      </c>
      <c r="F12418" s="5" t="s">
        <v>5240</v>
      </c>
      <c r="H12418" s="5" t="s">
        <v>130</v>
      </c>
      <c r="I12418" s="6" t="s">
        <v>6481</v>
      </c>
      <c r="J12418" s="6" t="s">
        <v>11420</v>
      </c>
      <c r="K12418" s="17">
        <v>3</v>
      </c>
      <c r="L12418" s="17" t="s">
        <v>7730</v>
      </c>
      <c r="M12418" s="9">
        <v>1</v>
      </c>
      <c r="N12418" s="9"/>
      <c r="O12418" s="21"/>
      <c r="Q12418" s="29"/>
      <c r="U12418" s="17"/>
      <c r="V12418" s="2">
        <v>140</v>
      </c>
      <c r="Y12418" t="str">
        <f t="shared" si="765"/>
        <v/>
      </c>
      <c r="AA12418" t="str">
        <f t="shared" si="766"/>
        <v/>
      </c>
      <c r="AC12418" s="7"/>
      <c r="AD12418" t="s">
        <v>6481</v>
      </c>
      <c r="AE12418">
        <f t="shared" si="767"/>
        <v>0</v>
      </c>
      <c r="AG12418" s="2"/>
      <c r="AH12418" t="s">
        <v>3696</v>
      </c>
      <c r="AI12418" s="7" t="s">
        <v>4610</v>
      </c>
    </row>
    <row r="12419" spans="1:35" ht="11" customHeight="1" outlineLevel="1" x14ac:dyDescent="0.25">
      <c r="A12419" t="s">
        <v>3693</v>
      </c>
      <c r="C12419" s="2" t="s">
        <v>11983</v>
      </c>
      <c r="D12419" s="2">
        <v>189</v>
      </c>
      <c r="E12419" s="7">
        <v>1940</v>
      </c>
      <c r="F12419" s="5" t="s">
        <v>1346</v>
      </c>
      <c r="H12419" s="5" t="s">
        <v>6484</v>
      </c>
      <c r="I12419" s="6" t="s">
        <v>6481</v>
      </c>
      <c r="J12419" s="6" t="s">
        <v>11420</v>
      </c>
      <c r="K12419" s="17">
        <v>3</v>
      </c>
      <c r="L12419" s="17" t="s">
        <v>7730</v>
      </c>
      <c r="M12419" s="9">
        <v>1</v>
      </c>
      <c r="N12419" s="9"/>
      <c r="O12419" s="21"/>
      <c r="Q12419" s="29"/>
      <c r="U12419" s="17"/>
      <c r="V12419" s="2">
        <v>143</v>
      </c>
      <c r="Y12419" t="str">
        <f t="shared" si="765"/>
        <v/>
      </c>
      <c r="AA12419" t="str">
        <f t="shared" si="766"/>
        <v/>
      </c>
      <c r="AC12419" s="7"/>
      <c r="AD12419" t="s">
        <v>6481</v>
      </c>
      <c r="AE12419">
        <f t="shared" si="767"/>
        <v>0</v>
      </c>
      <c r="AG12419" s="2"/>
      <c r="AH12419" t="s">
        <v>3696</v>
      </c>
      <c r="AI12419" s="7" t="s">
        <v>4610</v>
      </c>
    </row>
    <row r="12420" spans="1:35" ht="11" customHeight="1" outlineLevel="1" x14ac:dyDescent="0.25">
      <c r="A12420" t="s">
        <v>3693</v>
      </c>
      <c r="C12420" s="2" t="s">
        <v>11983</v>
      </c>
      <c r="D12420" s="2">
        <v>190</v>
      </c>
      <c r="E12420" s="7">
        <v>1940</v>
      </c>
      <c r="F12420" s="5" t="s">
        <v>2621</v>
      </c>
      <c r="H12420" s="5" t="s">
        <v>6485</v>
      </c>
      <c r="I12420" s="6" t="s">
        <v>6481</v>
      </c>
      <c r="J12420" s="6" t="s">
        <v>11420</v>
      </c>
      <c r="K12420" s="17">
        <v>3</v>
      </c>
      <c r="L12420" s="17" t="s">
        <v>7730</v>
      </c>
      <c r="M12420" s="9">
        <v>1</v>
      </c>
      <c r="N12420" s="9"/>
      <c r="O12420" s="21"/>
      <c r="Q12420" s="29"/>
      <c r="U12420" s="17"/>
      <c r="V12420" s="2">
        <v>145</v>
      </c>
      <c r="Y12420" t="str">
        <f t="shared" si="765"/>
        <v/>
      </c>
      <c r="AA12420" t="str">
        <f t="shared" si="766"/>
        <v/>
      </c>
      <c r="AC12420" s="7"/>
      <c r="AD12420" t="s">
        <v>6481</v>
      </c>
      <c r="AE12420">
        <f t="shared" si="767"/>
        <v>0</v>
      </c>
      <c r="AG12420" s="2"/>
      <c r="AH12420" t="s">
        <v>3696</v>
      </c>
      <c r="AI12420" s="7" t="s">
        <v>4610</v>
      </c>
    </row>
    <row r="12421" spans="1:35" ht="11" customHeight="1" outlineLevel="1" x14ac:dyDescent="0.25">
      <c r="A12421" t="s">
        <v>3693</v>
      </c>
      <c r="C12421" s="2" t="s">
        <v>11983</v>
      </c>
      <c r="D12421" s="2">
        <v>191</v>
      </c>
      <c r="E12421" s="7">
        <v>1940</v>
      </c>
      <c r="F12421" s="5" t="s">
        <v>1654</v>
      </c>
      <c r="H12421" s="5" t="s">
        <v>5038</v>
      </c>
      <c r="I12421" s="6" t="s">
        <v>6481</v>
      </c>
      <c r="J12421" s="6" t="s">
        <v>11420</v>
      </c>
      <c r="K12421" s="17">
        <v>3</v>
      </c>
      <c r="L12421" s="17" t="s">
        <v>7730</v>
      </c>
      <c r="M12421" s="9">
        <v>1</v>
      </c>
      <c r="N12421" s="9"/>
      <c r="O12421" s="21"/>
      <c r="Q12421" s="29"/>
      <c r="U12421" s="17"/>
      <c r="V12421" s="2">
        <v>152</v>
      </c>
      <c r="Y12421" t="str">
        <f t="shared" si="765"/>
        <v/>
      </c>
      <c r="AA12421" t="str">
        <f t="shared" si="766"/>
        <v/>
      </c>
      <c r="AC12421" s="7"/>
      <c r="AD12421" t="s">
        <v>6481</v>
      </c>
      <c r="AE12421">
        <f t="shared" si="767"/>
        <v>0</v>
      </c>
      <c r="AG12421" s="2"/>
      <c r="AH12421" t="s">
        <v>3696</v>
      </c>
      <c r="AI12421" s="7" t="s">
        <v>4610</v>
      </c>
    </row>
    <row r="12422" spans="1:35" ht="11" customHeight="1" outlineLevel="1" x14ac:dyDescent="0.25">
      <c r="A12422" t="s">
        <v>3693</v>
      </c>
      <c r="C12422" s="2" t="s">
        <v>11983</v>
      </c>
      <c r="D12422" s="2">
        <v>192</v>
      </c>
      <c r="E12422" s="7">
        <v>1940</v>
      </c>
      <c r="F12422" s="5" t="s">
        <v>6488</v>
      </c>
      <c r="H12422" s="5" t="s">
        <v>6489</v>
      </c>
      <c r="I12422" s="6" t="s">
        <v>6480</v>
      </c>
      <c r="J12422" s="6" t="s">
        <v>11420</v>
      </c>
      <c r="K12422" s="17">
        <v>5</v>
      </c>
      <c r="L12422" s="17" t="s">
        <v>7730</v>
      </c>
      <c r="M12422" s="9">
        <v>1</v>
      </c>
      <c r="N12422" s="9"/>
      <c r="O12422" s="21"/>
      <c r="Q12422" s="29"/>
      <c r="U12422" s="17"/>
      <c r="V12422" s="2">
        <v>155</v>
      </c>
      <c r="Y12422" t="str">
        <f t="shared" si="765"/>
        <v/>
      </c>
      <c r="AA12422" t="str">
        <f t="shared" si="766"/>
        <v/>
      </c>
      <c r="AC12422" s="7"/>
      <c r="AD12422" t="s">
        <v>6480</v>
      </c>
      <c r="AE12422">
        <f t="shared" si="767"/>
        <v>0</v>
      </c>
      <c r="AG12422" s="2"/>
      <c r="AH12422" t="s">
        <v>3696</v>
      </c>
      <c r="AI12422" s="7" t="s">
        <v>4610</v>
      </c>
    </row>
    <row r="12423" spans="1:35" ht="11" customHeight="1" outlineLevel="1" x14ac:dyDescent="0.25">
      <c r="A12423" t="s">
        <v>3693</v>
      </c>
      <c r="C12423" s="2" t="s">
        <v>11983</v>
      </c>
      <c r="D12423" s="2">
        <v>193</v>
      </c>
      <c r="E12423" s="7">
        <v>1940</v>
      </c>
      <c r="F12423" s="5" t="s">
        <v>6490</v>
      </c>
      <c r="H12423" s="5" t="s">
        <v>6316</v>
      </c>
      <c r="I12423" s="6" t="s">
        <v>6480</v>
      </c>
      <c r="J12423" s="6" t="s">
        <v>11420</v>
      </c>
      <c r="K12423" s="17">
        <v>5</v>
      </c>
      <c r="L12423" s="17" t="s">
        <v>7730</v>
      </c>
      <c r="M12423" s="9">
        <v>1</v>
      </c>
      <c r="N12423" s="9"/>
      <c r="O12423" s="21"/>
      <c r="Q12423" s="29"/>
      <c r="U12423" s="17"/>
      <c r="V12423" s="2">
        <v>157</v>
      </c>
      <c r="Y12423" t="str">
        <f t="shared" si="765"/>
        <v/>
      </c>
      <c r="AA12423" t="str">
        <f t="shared" si="766"/>
        <v/>
      </c>
      <c r="AC12423" s="7"/>
      <c r="AD12423" t="s">
        <v>6480</v>
      </c>
      <c r="AE12423">
        <f t="shared" si="767"/>
        <v>0</v>
      </c>
      <c r="AG12423" s="2"/>
      <c r="AH12423" t="s">
        <v>3696</v>
      </c>
      <c r="AI12423" s="7" t="s">
        <v>4610</v>
      </c>
    </row>
    <row r="12424" spans="1:35" ht="11" customHeight="1" outlineLevel="1" x14ac:dyDescent="0.25">
      <c r="A12424" t="s">
        <v>3693</v>
      </c>
      <c r="C12424" s="2" t="s">
        <v>11983</v>
      </c>
      <c r="D12424" s="2">
        <v>194</v>
      </c>
      <c r="E12424" s="7">
        <v>1940</v>
      </c>
      <c r="F12424" s="5" t="s">
        <v>1836</v>
      </c>
      <c r="H12424" s="5" t="s">
        <v>1578</v>
      </c>
      <c r="I12424" s="6" t="s">
        <v>6480</v>
      </c>
      <c r="J12424" s="6" t="s">
        <v>11420</v>
      </c>
      <c r="K12424" s="17">
        <v>5</v>
      </c>
      <c r="L12424" s="17" t="s">
        <v>7730</v>
      </c>
      <c r="M12424" s="9">
        <v>1</v>
      </c>
      <c r="N12424" s="9"/>
      <c r="O12424" s="21"/>
      <c r="Q12424" s="29"/>
      <c r="U12424" s="17"/>
      <c r="V12424" s="2">
        <v>162</v>
      </c>
      <c r="Y12424" t="str">
        <f t="shared" si="765"/>
        <v/>
      </c>
      <c r="AA12424" t="str">
        <f t="shared" si="766"/>
        <v/>
      </c>
      <c r="AC12424" s="7"/>
      <c r="AD12424" t="s">
        <v>6480</v>
      </c>
      <c r="AE12424">
        <f t="shared" si="767"/>
        <v>0</v>
      </c>
      <c r="AG12424" s="2"/>
      <c r="AH12424" t="s">
        <v>3696</v>
      </c>
      <c r="AI12424" s="7" t="s">
        <v>4610</v>
      </c>
    </row>
    <row r="12425" spans="1:35" ht="11" customHeight="1" outlineLevel="1" x14ac:dyDescent="0.25">
      <c r="A12425" t="s">
        <v>3693</v>
      </c>
      <c r="C12425" s="2" t="s">
        <v>11983</v>
      </c>
      <c r="D12425" s="2">
        <v>198</v>
      </c>
      <c r="E12425" s="7">
        <v>1941</v>
      </c>
      <c r="F12425" s="5" t="s">
        <v>1654</v>
      </c>
      <c r="H12425" s="5" t="s">
        <v>2291</v>
      </c>
      <c r="I12425" s="6" t="s">
        <v>11433</v>
      </c>
      <c r="J12425" s="6" t="s">
        <v>11432</v>
      </c>
      <c r="K12425" s="17">
        <v>5</v>
      </c>
      <c r="L12425" s="17" t="s">
        <v>7730</v>
      </c>
      <c r="M12425" s="9">
        <v>0.5</v>
      </c>
      <c r="N12425" s="9"/>
      <c r="O12425" s="21"/>
      <c r="Q12425" s="29"/>
      <c r="U12425" s="17"/>
      <c r="V12425" s="2"/>
      <c r="Y12425" t="str">
        <f t="shared" si="765"/>
        <v/>
      </c>
      <c r="AA12425" t="str">
        <f t="shared" si="766"/>
        <v/>
      </c>
      <c r="AC12425" s="7"/>
      <c r="AD12425" t="s">
        <v>11433</v>
      </c>
      <c r="AE12425">
        <f t="shared" si="767"/>
        <v>0</v>
      </c>
      <c r="AG12425" s="2"/>
      <c r="AI12425" s="7"/>
    </row>
    <row r="12426" spans="1:35" ht="11" customHeight="1" outlineLevel="1" x14ac:dyDescent="0.25">
      <c r="A12426" t="s">
        <v>3693</v>
      </c>
      <c r="C12426" s="2" t="s">
        <v>11983</v>
      </c>
      <c r="D12426" s="2">
        <v>199</v>
      </c>
      <c r="E12426" s="7">
        <v>1941</v>
      </c>
      <c r="F12426" s="5" t="s">
        <v>1836</v>
      </c>
      <c r="H12426" s="5" t="s">
        <v>1674</v>
      </c>
      <c r="I12426" s="6" t="s">
        <v>11433</v>
      </c>
      <c r="J12426" s="6" t="s">
        <v>11432</v>
      </c>
      <c r="K12426" s="17">
        <v>5</v>
      </c>
      <c r="L12426" s="17" t="s">
        <v>7730</v>
      </c>
      <c r="M12426" s="9">
        <v>0.5</v>
      </c>
      <c r="N12426" s="9"/>
      <c r="O12426" s="21"/>
      <c r="Q12426" s="29"/>
      <c r="U12426" s="17"/>
      <c r="V12426" s="2"/>
      <c r="Y12426" t="str">
        <f t="shared" si="765"/>
        <v/>
      </c>
      <c r="AA12426" t="str">
        <f t="shared" si="766"/>
        <v/>
      </c>
      <c r="AC12426" s="7"/>
      <c r="AD12426" t="s">
        <v>11433</v>
      </c>
      <c r="AE12426">
        <f t="shared" si="767"/>
        <v>0</v>
      </c>
      <c r="AG12426" s="2"/>
      <c r="AI12426" s="7"/>
    </row>
    <row r="12427" spans="1:35" ht="11" customHeight="1" outlineLevel="1" x14ac:dyDescent="0.25">
      <c r="A12427" t="s">
        <v>3693</v>
      </c>
      <c r="C12427" s="2" t="s">
        <v>11983</v>
      </c>
      <c r="D12427" s="2">
        <v>203</v>
      </c>
      <c r="E12427" s="7">
        <v>1942</v>
      </c>
      <c r="F12427" s="5" t="s">
        <v>3421</v>
      </c>
      <c r="H12427" s="5" t="s">
        <v>11426</v>
      </c>
      <c r="I12427" s="6" t="s">
        <v>11431</v>
      </c>
      <c r="J12427" s="6" t="s">
        <v>11419</v>
      </c>
      <c r="K12427" s="17">
        <v>5</v>
      </c>
      <c r="L12427" s="17" t="s">
        <v>7730</v>
      </c>
      <c r="M12427" s="9">
        <v>0.55000000000000004</v>
      </c>
      <c r="N12427" s="9"/>
      <c r="O12427" s="21"/>
      <c r="Q12427" s="29"/>
      <c r="U12427" s="17"/>
      <c r="V12427" s="2"/>
      <c r="Y12427" t="str">
        <f t="shared" si="765"/>
        <v/>
      </c>
      <c r="AA12427" t="str">
        <f t="shared" si="766"/>
        <v/>
      </c>
      <c r="AC12427" s="7"/>
      <c r="AD12427" t="s">
        <v>11431</v>
      </c>
      <c r="AE12427">
        <f t="shared" si="767"/>
        <v>0</v>
      </c>
      <c r="AG12427" s="2"/>
      <c r="AI12427" s="7"/>
    </row>
    <row r="12428" spans="1:35" ht="11" customHeight="1" outlineLevel="1" x14ac:dyDescent="0.25">
      <c r="A12428" t="s">
        <v>3693</v>
      </c>
      <c r="C12428" s="2" t="s">
        <v>11983</v>
      </c>
      <c r="D12428" s="2">
        <v>204</v>
      </c>
      <c r="E12428" s="7">
        <v>1942</v>
      </c>
      <c r="F12428" s="5" t="s">
        <v>1654</v>
      </c>
      <c r="H12428" s="5" t="s">
        <v>11427</v>
      </c>
      <c r="I12428" s="6" t="s">
        <v>11431</v>
      </c>
      <c r="J12428" s="6" t="s">
        <v>11419</v>
      </c>
      <c r="K12428" s="17">
        <v>5</v>
      </c>
      <c r="L12428" s="17" t="s">
        <v>7730</v>
      </c>
      <c r="M12428" s="9">
        <v>0.55000000000000004</v>
      </c>
      <c r="N12428" s="9"/>
      <c r="O12428" s="21"/>
      <c r="Q12428" s="29"/>
      <c r="U12428" s="17"/>
      <c r="V12428" s="2"/>
      <c r="Y12428" t="str">
        <f t="shared" si="765"/>
        <v/>
      </c>
      <c r="AA12428" t="str">
        <f t="shared" si="766"/>
        <v/>
      </c>
      <c r="AC12428" s="7"/>
      <c r="AD12428" t="s">
        <v>11431</v>
      </c>
      <c r="AE12428">
        <f t="shared" si="767"/>
        <v>0</v>
      </c>
      <c r="AG12428" s="2"/>
      <c r="AI12428" s="7"/>
    </row>
    <row r="12429" spans="1:35" ht="11" customHeight="1" outlineLevel="1" x14ac:dyDescent="0.25">
      <c r="A12429" t="s">
        <v>3693</v>
      </c>
      <c r="C12429" s="2" t="s">
        <v>11983</v>
      </c>
      <c r="D12429" s="2">
        <v>205</v>
      </c>
      <c r="E12429" s="7">
        <v>1942</v>
      </c>
      <c r="F12429" s="5" t="s">
        <v>5694</v>
      </c>
      <c r="H12429" s="5" t="s">
        <v>11428</v>
      </c>
      <c r="I12429" s="6" t="s">
        <v>11431</v>
      </c>
      <c r="J12429" s="6" t="s">
        <v>11419</v>
      </c>
      <c r="K12429" s="17">
        <v>5</v>
      </c>
      <c r="L12429" s="17" t="s">
        <v>7730</v>
      </c>
      <c r="M12429" s="9">
        <v>0.55000000000000004</v>
      </c>
      <c r="N12429" s="9"/>
      <c r="O12429" s="21"/>
      <c r="Q12429" s="29"/>
      <c r="U12429" s="17"/>
      <c r="V12429" s="2"/>
      <c r="Y12429" t="str">
        <f t="shared" si="765"/>
        <v/>
      </c>
      <c r="AA12429" t="str">
        <f t="shared" si="766"/>
        <v/>
      </c>
      <c r="AC12429" s="7"/>
      <c r="AD12429" t="s">
        <v>11431</v>
      </c>
      <c r="AE12429">
        <f t="shared" si="767"/>
        <v>0</v>
      </c>
      <c r="AG12429" s="2"/>
      <c r="AI12429" s="7"/>
    </row>
    <row r="12430" spans="1:35" ht="11" customHeight="1" outlineLevel="1" x14ac:dyDescent="0.25">
      <c r="A12430" t="s">
        <v>3693</v>
      </c>
      <c r="C12430" s="2" t="s">
        <v>11983</v>
      </c>
      <c r="D12430" s="2">
        <v>206</v>
      </c>
      <c r="E12430" s="7">
        <v>1942</v>
      </c>
      <c r="F12430" s="5" t="s">
        <v>107</v>
      </c>
      <c r="H12430" s="5" t="s">
        <v>11429</v>
      </c>
      <c r="I12430" s="6" t="s">
        <v>11431</v>
      </c>
      <c r="J12430" s="6" t="s">
        <v>11419</v>
      </c>
      <c r="K12430" s="17">
        <v>5</v>
      </c>
      <c r="L12430" s="17" t="s">
        <v>7730</v>
      </c>
      <c r="M12430" s="9">
        <v>0.55000000000000004</v>
      </c>
      <c r="N12430" s="9"/>
      <c r="O12430" s="21"/>
      <c r="Q12430" s="29"/>
      <c r="U12430" s="17"/>
      <c r="V12430" s="2"/>
      <c r="Y12430" t="str">
        <f t="shared" si="765"/>
        <v/>
      </c>
      <c r="AA12430" t="str">
        <f t="shared" si="766"/>
        <v/>
      </c>
      <c r="AC12430" s="7"/>
      <c r="AD12430" t="s">
        <v>11431</v>
      </c>
      <c r="AE12430">
        <f t="shared" si="767"/>
        <v>0</v>
      </c>
      <c r="AG12430" s="2"/>
      <c r="AI12430" s="7"/>
    </row>
    <row r="12431" spans="1:35" ht="11" customHeight="1" outlineLevel="1" x14ac:dyDescent="0.25">
      <c r="A12431" t="s">
        <v>3693</v>
      </c>
      <c r="C12431" s="2" t="s">
        <v>11983</v>
      </c>
      <c r="D12431" s="2">
        <v>207</v>
      </c>
      <c r="E12431" s="7">
        <v>1942</v>
      </c>
      <c r="F12431" s="5" t="s">
        <v>5696</v>
      </c>
      <c r="H12431" s="5" t="s">
        <v>11430</v>
      </c>
      <c r="I12431" s="6" t="s">
        <v>11431</v>
      </c>
      <c r="J12431" s="6" t="s">
        <v>11419</v>
      </c>
      <c r="K12431" s="17">
        <v>5</v>
      </c>
      <c r="L12431" s="17" t="s">
        <v>7730</v>
      </c>
      <c r="M12431" s="9">
        <v>0.55000000000000004</v>
      </c>
      <c r="N12431" s="9"/>
      <c r="O12431" s="21"/>
      <c r="Q12431" s="29"/>
      <c r="U12431" s="17"/>
      <c r="V12431" s="2"/>
      <c r="Y12431" t="str">
        <f t="shared" si="765"/>
        <v/>
      </c>
      <c r="AA12431" t="str">
        <f t="shared" si="766"/>
        <v/>
      </c>
      <c r="AC12431" s="7"/>
      <c r="AD12431" t="s">
        <v>11431</v>
      </c>
      <c r="AE12431">
        <f t="shared" si="767"/>
        <v>0</v>
      </c>
      <c r="AG12431" s="2"/>
      <c r="AI12431" s="7"/>
    </row>
    <row r="12432" spans="1:35" ht="11" customHeight="1" outlineLevel="1" x14ac:dyDescent="0.25">
      <c r="A12432" t="s">
        <v>3693</v>
      </c>
      <c r="C12432" s="2" t="s">
        <v>11983</v>
      </c>
      <c r="D12432" s="2">
        <v>208</v>
      </c>
      <c r="E12432" s="7">
        <v>1942</v>
      </c>
      <c r="F12432" s="5" t="s">
        <v>3437</v>
      </c>
      <c r="H12432" s="5" t="s">
        <v>5398</v>
      </c>
      <c r="I12432" s="6" t="s">
        <v>6480</v>
      </c>
      <c r="J12432" s="6" t="s">
        <v>11419</v>
      </c>
      <c r="K12432" s="17">
        <v>5</v>
      </c>
      <c r="L12432" s="17" t="s">
        <v>7730</v>
      </c>
      <c r="M12432" s="9">
        <v>0.55000000000000004</v>
      </c>
      <c r="N12432" s="9"/>
      <c r="O12432" s="21"/>
      <c r="Q12432" s="29"/>
      <c r="U12432" s="17"/>
      <c r="V12432" s="2" t="s">
        <v>7968</v>
      </c>
      <c r="Y12432" t="str">
        <f t="shared" si="765"/>
        <v/>
      </c>
      <c r="AA12432" t="str">
        <f t="shared" si="766"/>
        <v/>
      </c>
      <c r="AC12432" s="7"/>
      <c r="AD12432" t="s">
        <v>6480</v>
      </c>
      <c r="AE12432">
        <f t="shared" si="767"/>
        <v>0</v>
      </c>
      <c r="AG12432" s="2"/>
      <c r="AH12432" t="s">
        <v>3696</v>
      </c>
      <c r="AI12432" s="7" t="s">
        <v>4610</v>
      </c>
    </row>
    <row r="12433" spans="1:35" ht="11" customHeight="1" outlineLevel="1" x14ac:dyDescent="0.25">
      <c r="A12433" t="s">
        <v>3693</v>
      </c>
      <c r="C12433" s="2" t="s">
        <v>11983</v>
      </c>
      <c r="D12433" s="2">
        <v>209</v>
      </c>
      <c r="E12433" s="7">
        <v>1942</v>
      </c>
      <c r="F12433" s="5" t="s">
        <v>5761</v>
      </c>
      <c r="H12433" s="5" t="s">
        <v>5398</v>
      </c>
      <c r="I12433" s="6" t="s">
        <v>6480</v>
      </c>
      <c r="J12433" s="6" t="s">
        <v>11419</v>
      </c>
      <c r="K12433" s="17">
        <v>5</v>
      </c>
      <c r="L12433" s="17" t="s">
        <v>7730</v>
      </c>
      <c r="M12433" s="9">
        <v>0.55000000000000004</v>
      </c>
      <c r="N12433" s="9"/>
      <c r="O12433" s="21"/>
      <c r="Q12433" s="29"/>
      <c r="U12433" s="17"/>
      <c r="V12433" s="2" t="s">
        <v>7969</v>
      </c>
      <c r="Y12433" t="str">
        <f t="shared" si="765"/>
        <v/>
      </c>
      <c r="AA12433" t="str">
        <f t="shared" si="766"/>
        <v/>
      </c>
      <c r="AC12433" s="7"/>
      <c r="AD12433" t="s">
        <v>6480</v>
      </c>
      <c r="AE12433">
        <f t="shared" si="767"/>
        <v>0</v>
      </c>
      <c r="AG12433" s="2"/>
      <c r="AH12433" t="s">
        <v>3696</v>
      </c>
      <c r="AI12433" s="7" t="s">
        <v>4610</v>
      </c>
    </row>
    <row r="12434" spans="1:35" ht="11" customHeight="1" outlineLevel="1" x14ac:dyDescent="0.25">
      <c r="A12434" t="s">
        <v>3693</v>
      </c>
      <c r="C12434" s="2" t="s">
        <v>11983</v>
      </c>
      <c r="D12434" s="2">
        <v>210</v>
      </c>
      <c r="E12434" s="7">
        <v>1942</v>
      </c>
      <c r="F12434" s="5" t="s">
        <v>1015</v>
      </c>
      <c r="H12434" s="5" t="s">
        <v>5398</v>
      </c>
      <c r="I12434" s="6" t="s">
        <v>6480</v>
      </c>
      <c r="J12434" s="6" t="s">
        <v>11419</v>
      </c>
      <c r="K12434" s="17">
        <v>5</v>
      </c>
      <c r="L12434" s="17" t="s">
        <v>7730</v>
      </c>
      <c r="M12434" s="9">
        <v>0.55000000000000004</v>
      </c>
      <c r="N12434" s="9"/>
      <c r="O12434" s="21"/>
      <c r="Q12434" s="29"/>
      <c r="U12434" s="17"/>
      <c r="V12434" s="2" t="s">
        <v>2513</v>
      </c>
      <c r="Y12434" t="str">
        <f t="shared" si="765"/>
        <v/>
      </c>
      <c r="AA12434" t="str">
        <f t="shared" si="766"/>
        <v/>
      </c>
      <c r="AC12434" s="7"/>
      <c r="AD12434" t="s">
        <v>6480</v>
      </c>
      <c r="AE12434">
        <f t="shared" si="767"/>
        <v>0</v>
      </c>
      <c r="AG12434" s="2"/>
      <c r="AH12434" t="s">
        <v>3696</v>
      </c>
      <c r="AI12434" s="7" t="s">
        <v>4610</v>
      </c>
    </row>
    <row r="12435" spans="1:35" ht="11" customHeight="1" outlineLevel="1" x14ac:dyDescent="0.25">
      <c r="A12435" t="s">
        <v>3693</v>
      </c>
      <c r="C12435" s="2" t="s">
        <v>11983</v>
      </c>
      <c r="D12435" s="2">
        <v>223</v>
      </c>
      <c r="E12435" s="7">
        <v>1943</v>
      </c>
      <c r="F12435" s="5" t="s">
        <v>4160</v>
      </c>
      <c r="H12435" s="5" t="s">
        <v>682</v>
      </c>
      <c r="I12435" s="6" t="s">
        <v>6481</v>
      </c>
      <c r="J12435" s="6" t="s">
        <v>11434</v>
      </c>
      <c r="K12435" s="17">
        <v>3</v>
      </c>
      <c r="L12435" s="17" t="s">
        <v>7730</v>
      </c>
      <c r="M12435" s="9">
        <v>0.3</v>
      </c>
      <c r="N12435" s="9"/>
      <c r="O12435" s="21"/>
      <c r="Q12435" s="29"/>
      <c r="U12435" s="17"/>
      <c r="V12435" s="2" t="s">
        <v>2033</v>
      </c>
      <c r="Y12435" t="str">
        <f t="shared" si="765"/>
        <v/>
      </c>
      <c r="AA12435" t="str">
        <f t="shared" si="766"/>
        <v/>
      </c>
      <c r="AC12435" s="7"/>
      <c r="AD12435" t="s">
        <v>6481</v>
      </c>
      <c r="AE12435">
        <f t="shared" si="767"/>
        <v>0</v>
      </c>
      <c r="AG12435" s="2"/>
      <c r="AI12435" s="7"/>
    </row>
    <row r="12436" spans="1:35" ht="11" customHeight="1" outlineLevel="1" x14ac:dyDescent="0.25">
      <c r="A12436" t="s">
        <v>3693</v>
      </c>
      <c r="C12436" s="2" t="s">
        <v>11983</v>
      </c>
      <c r="D12436" s="2">
        <v>224</v>
      </c>
      <c r="E12436" s="7">
        <v>1943</v>
      </c>
      <c r="F12436" s="5" t="s">
        <v>183</v>
      </c>
      <c r="H12436" s="5" t="s">
        <v>3431</v>
      </c>
      <c r="I12436" s="6" t="s">
        <v>3695</v>
      </c>
      <c r="J12436" s="6" t="s">
        <v>11425</v>
      </c>
      <c r="K12436" s="17">
        <v>6</v>
      </c>
      <c r="L12436" s="17" t="s">
        <v>7732</v>
      </c>
      <c r="M12436" s="9"/>
      <c r="N12436" s="9"/>
      <c r="O12436" s="21"/>
      <c r="Q12436" s="29"/>
      <c r="U12436" s="17"/>
      <c r="V12436" s="2">
        <v>178</v>
      </c>
      <c r="Y12436" t="str">
        <f t="shared" si="765"/>
        <v/>
      </c>
      <c r="AA12436" t="str">
        <f t="shared" si="766"/>
        <v/>
      </c>
      <c r="AC12436" s="7"/>
      <c r="AD12436" t="s">
        <v>3695</v>
      </c>
      <c r="AE12436">
        <f t="shared" si="767"/>
        <v>0</v>
      </c>
      <c r="AG12436" s="2"/>
      <c r="AH12436" t="s">
        <v>3696</v>
      </c>
      <c r="AI12436" s="7" t="s">
        <v>4922</v>
      </c>
    </row>
    <row r="12437" spans="1:35" ht="11" customHeight="1" outlineLevel="1" x14ac:dyDescent="0.25">
      <c r="A12437" t="s">
        <v>3693</v>
      </c>
      <c r="C12437" s="2" t="s">
        <v>11983</v>
      </c>
      <c r="D12437" s="2">
        <v>225</v>
      </c>
      <c r="E12437" s="7">
        <v>1943</v>
      </c>
      <c r="F12437" s="5" t="s">
        <v>3773</v>
      </c>
      <c r="H12437" s="5" t="s">
        <v>11381</v>
      </c>
      <c r="I12437" s="6" t="s">
        <v>1655</v>
      </c>
      <c r="J12437" s="6" t="s">
        <v>11425</v>
      </c>
      <c r="K12437" s="17">
        <v>5</v>
      </c>
      <c r="L12437" s="17" t="s">
        <v>7730</v>
      </c>
      <c r="M12437" s="9">
        <v>3.5</v>
      </c>
      <c r="N12437" s="9"/>
      <c r="O12437" s="21"/>
      <c r="Q12437" s="29"/>
      <c r="U12437" s="17"/>
      <c r="V12437" s="2"/>
      <c r="Y12437" t="str">
        <f t="shared" si="765"/>
        <v/>
      </c>
      <c r="AA12437" t="str">
        <f t="shared" si="766"/>
        <v/>
      </c>
      <c r="AC12437" s="7"/>
      <c r="AD12437" t="s">
        <v>1655</v>
      </c>
      <c r="AE12437">
        <f t="shared" si="767"/>
        <v>0</v>
      </c>
      <c r="AG12437" s="2"/>
      <c r="AI12437" s="7"/>
    </row>
    <row r="12438" spans="1:35" ht="11" customHeight="1" outlineLevel="1" x14ac:dyDescent="0.25">
      <c r="A12438" t="s">
        <v>3693</v>
      </c>
      <c r="C12438" s="2" t="s">
        <v>11983</v>
      </c>
      <c r="D12438" s="2">
        <v>226</v>
      </c>
      <c r="E12438" s="7">
        <v>1943</v>
      </c>
      <c r="F12438" s="5" t="s">
        <v>5696</v>
      </c>
      <c r="H12438" s="5" t="s">
        <v>5697</v>
      </c>
      <c r="I12438" s="6" t="s">
        <v>1655</v>
      </c>
      <c r="J12438" s="6" t="s">
        <v>11425</v>
      </c>
      <c r="K12438" s="17">
        <v>3</v>
      </c>
      <c r="L12438" s="17" t="s">
        <v>7732</v>
      </c>
      <c r="M12438" s="9"/>
      <c r="N12438" s="9"/>
      <c r="O12438" s="21"/>
      <c r="Q12438" s="29"/>
      <c r="U12438" s="17"/>
      <c r="V12438" s="2">
        <v>180</v>
      </c>
      <c r="Y12438" t="str">
        <f t="shared" si="765"/>
        <v/>
      </c>
      <c r="AA12438" t="str">
        <f t="shared" si="766"/>
        <v/>
      </c>
      <c r="AC12438" s="7"/>
      <c r="AD12438" t="s">
        <v>1655</v>
      </c>
      <c r="AE12438">
        <f t="shared" si="767"/>
        <v>0</v>
      </c>
      <c r="AG12438" s="2"/>
      <c r="AH12438" t="s">
        <v>1899</v>
      </c>
      <c r="AI12438" s="7" t="s">
        <v>4620</v>
      </c>
    </row>
    <row r="12439" spans="1:35" ht="11" customHeight="1" outlineLevel="1" x14ac:dyDescent="0.25">
      <c r="A12439" t="s">
        <v>3693</v>
      </c>
      <c r="C12439" s="2" t="s">
        <v>11983</v>
      </c>
      <c r="D12439" s="2">
        <v>227</v>
      </c>
      <c r="E12439" s="7">
        <v>1943</v>
      </c>
      <c r="F12439" s="5" t="s">
        <v>1640</v>
      </c>
      <c r="H12439" s="5" t="s">
        <v>130</v>
      </c>
      <c r="I12439" s="6" t="s">
        <v>6481</v>
      </c>
      <c r="J12439" s="6" t="s">
        <v>11424</v>
      </c>
      <c r="K12439" s="17">
        <v>3</v>
      </c>
      <c r="L12439" s="17" t="s">
        <v>7730</v>
      </c>
      <c r="M12439" s="9">
        <v>0.25</v>
      </c>
      <c r="N12439" s="9"/>
      <c r="O12439" s="21"/>
      <c r="Q12439" s="29"/>
      <c r="U12439" s="17"/>
      <c r="V12439" s="2">
        <v>191</v>
      </c>
      <c r="Y12439" t="str">
        <f t="shared" si="765"/>
        <v/>
      </c>
      <c r="AA12439" t="str">
        <f t="shared" si="766"/>
        <v/>
      </c>
      <c r="AC12439" s="7"/>
      <c r="AD12439" t="s">
        <v>6481</v>
      </c>
      <c r="AE12439">
        <f t="shared" si="767"/>
        <v>0</v>
      </c>
      <c r="AG12439" s="2"/>
      <c r="AH12439" t="s">
        <v>3696</v>
      </c>
      <c r="AI12439" s="7" t="s">
        <v>4610</v>
      </c>
    </row>
    <row r="12440" spans="1:35" ht="11" customHeight="1" outlineLevel="1" x14ac:dyDescent="0.25">
      <c r="A12440" t="s">
        <v>3693</v>
      </c>
      <c r="C12440" s="2" t="s">
        <v>11983</v>
      </c>
      <c r="D12440" s="2">
        <v>228</v>
      </c>
      <c r="E12440" s="7">
        <v>1943</v>
      </c>
      <c r="F12440" s="5" t="s">
        <v>2348</v>
      </c>
      <c r="H12440" s="5" t="s">
        <v>6482</v>
      </c>
      <c r="I12440" s="6" t="s">
        <v>6481</v>
      </c>
      <c r="J12440" s="6" t="s">
        <v>11424</v>
      </c>
      <c r="K12440" s="17">
        <v>3</v>
      </c>
      <c r="L12440" s="17" t="s">
        <v>7730</v>
      </c>
      <c r="M12440" s="9">
        <v>0.25</v>
      </c>
      <c r="N12440" s="9"/>
      <c r="O12440" s="21"/>
      <c r="Q12440" s="29"/>
      <c r="U12440" s="17"/>
      <c r="V12440" s="2">
        <v>192</v>
      </c>
      <c r="Y12440" t="str">
        <f t="shared" si="765"/>
        <v/>
      </c>
      <c r="AA12440" t="str">
        <f t="shared" si="766"/>
        <v/>
      </c>
      <c r="AC12440" s="7"/>
      <c r="AD12440" t="s">
        <v>6481</v>
      </c>
      <c r="AE12440">
        <f t="shared" si="767"/>
        <v>0</v>
      </c>
      <c r="AG12440" s="2"/>
      <c r="AH12440" t="s">
        <v>3696</v>
      </c>
      <c r="AI12440" s="7" t="s">
        <v>4610</v>
      </c>
    </row>
    <row r="12441" spans="1:35" ht="11" customHeight="1" outlineLevel="1" x14ac:dyDescent="0.25">
      <c r="A12441" t="s">
        <v>3693</v>
      </c>
      <c r="C12441" s="2" t="s">
        <v>11983</v>
      </c>
      <c r="D12441" s="2">
        <v>229</v>
      </c>
      <c r="E12441" s="7">
        <v>1943</v>
      </c>
      <c r="F12441" s="5" t="s">
        <v>2348</v>
      </c>
      <c r="H12441" s="5" t="s">
        <v>6483</v>
      </c>
      <c r="I12441" s="6" t="s">
        <v>6481</v>
      </c>
      <c r="J12441" s="6" t="s">
        <v>11424</v>
      </c>
      <c r="K12441" s="17">
        <v>3</v>
      </c>
      <c r="L12441" s="17" t="s">
        <v>7730</v>
      </c>
      <c r="M12441" s="9">
        <v>0.6</v>
      </c>
      <c r="N12441" s="9"/>
      <c r="O12441" s="21"/>
      <c r="Q12441" s="29"/>
      <c r="U12441" s="17"/>
      <c r="V12441" s="2">
        <v>193</v>
      </c>
      <c r="Y12441" t="str">
        <f t="shared" si="765"/>
        <v/>
      </c>
      <c r="AA12441" t="str">
        <f t="shared" si="766"/>
        <v/>
      </c>
      <c r="AC12441" s="7"/>
      <c r="AD12441" t="s">
        <v>6481</v>
      </c>
      <c r="AE12441">
        <f t="shared" ref="AE12441:AE12472" si="768">COUNTIF(I12441,"*Fuji*")</f>
        <v>0</v>
      </c>
      <c r="AG12441" s="2"/>
      <c r="AH12441" t="s">
        <v>3696</v>
      </c>
      <c r="AI12441" s="7" t="s">
        <v>4610</v>
      </c>
    </row>
    <row r="12442" spans="1:35" ht="11" customHeight="1" outlineLevel="1" x14ac:dyDescent="0.25">
      <c r="A12442" t="s">
        <v>3693</v>
      </c>
      <c r="C12442" s="2" t="s">
        <v>11983</v>
      </c>
      <c r="D12442" s="2">
        <v>230</v>
      </c>
      <c r="E12442" s="7">
        <v>1943</v>
      </c>
      <c r="F12442" s="5" t="s">
        <v>5240</v>
      </c>
      <c r="H12442" s="5" t="s">
        <v>4368</v>
      </c>
      <c r="I12442" s="6" t="s">
        <v>6481</v>
      </c>
      <c r="J12442" s="6" t="s">
        <v>11424</v>
      </c>
      <c r="K12442" s="17">
        <v>3</v>
      </c>
      <c r="L12442" s="17" t="s">
        <v>7730</v>
      </c>
      <c r="M12442" s="9">
        <v>1.5</v>
      </c>
      <c r="N12442" s="9"/>
      <c r="O12442" s="21"/>
      <c r="Q12442" s="29"/>
      <c r="U12442" s="17"/>
      <c r="V12442" s="2">
        <v>194</v>
      </c>
      <c r="Y12442" t="str">
        <f t="shared" si="765"/>
        <v/>
      </c>
      <c r="AA12442" t="str">
        <f t="shared" si="766"/>
        <v/>
      </c>
      <c r="AC12442" s="7"/>
      <c r="AD12442" t="s">
        <v>6481</v>
      </c>
      <c r="AE12442">
        <f t="shared" si="768"/>
        <v>0</v>
      </c>
      <c r="AG12442" s="2"/>
      <c r="AH12442" t="s">
        <v>3696</v>
      </c>
      <c r="AI12442" s="7" t="s">
        <v>4610</v>
      </c>
    </row>
    <row r="12443" spans="1:35" ht="11" customHeight="1" outlineLevel="1" x14ac:dyDescent="0.25">
      <c r="A12443" t="s">
        <v>3693</v>
      </c>
      <c r="C12443" s="2" t="s">
        <v>11983</v>
      </c>
      <c r="D12443" s="2">
        <v>231</v>
      </c>
      <c r="E12443" s="7">
        <v>1943</v>
      </c>
      <c r="F12443" s="5" t="s">
        <v>5240</v>
      </c>
      <c r="H12443" s="5" t="s">
        <v>130</v>
      </c>
      <c r="I12443" s="6" t="s">
        <v>6481</v>
      </c>
      <c r="J12443" s="6" t="s">
        <v>11424</v>
      </c>
      <c r="K12443" s="17">
        <v>3</v>
      </c>
      <c r="L12443" s="17" t="s">
        <v>7730</v>
      </c>
      <c r="M12443" s="9">
        <v>1.3</v>
      </c>
      <c r="N12443" s="9"/>
      <c r="O12443" s="21"/>
      <c r="Q12443" s="29"/>
      <c r="U12443" s="17"/>
      <c r="V12443" s="2">
        <v>195</v>
      </c>
      <c r="Y12443" t="str">
        <f t="shared" si="765"/>
        <v/>
      </c>
      <c r="AA12443" t="str">
        <f t="shared" si="766"/>
        <v/>
      </c>
      <c r="AC12443" s="7"/>
      <c r="AD12443" t="s">
        <v>6481</v>
      </c>
      <c r="AE12443">
        <f t="shared" si="768"/>
        <v>0</v>
      </c>
      <c r="AG12443" s="2"/>
      <c r="AH12443" t="s">
        <v>3696</v>
      </c>
      <c r="AI12443" s="7" t="s">
        <v>4610</v>
      </c>
    </row>
    <row r="12444" spans="1:35" ht="11" customHeight="1" outlineLevel="1" x14ac:dyDescent="0.25">
      <c r="A12444" t="s">
        <v>3693</v>
      </c>
      <c r="C12444" s="2" t="s">
        <v>11983</v>
      </c>
      <c r="D12444" s="2">
        <v>232</v>
      </c>
      <c r="E12444" s="7">
        <v>1943</v>
      </c>
      <c r="F12444" s="5" t="s">
        <v>3421</v>
      </c>
      <c r="H12444" s="5" t="s">
        <v>3831</v>
      </c>
      <c r="I12444" s="6" t="s">
        <v>6481</v>
      </c>
      <c r="J12444" s="6" t="s">
        <v>11424</v>
      </c>
      <c r="K12444" s="17">
        <v>3</v>
      </c>
      <c r="L12444" s="17" t="s">
        <v>7730</v>
      </c>
      <c r="M12444" s="9">
        <v>2.5</v>
      </c>
      <c r="N12444" s="9"/>
      <c r="O12444" s="21"/>
      <c r="Q12444" s="29"/>
      <c r="U12444" s="17"/>
      <c r="V12444" s="2">
        <v>196</v>
      </c>
      <c r="Y12444" t="str">
        <f t="shared" si="765"/>
        <v/>
      </c>
      <c r="AA12444" t="str">
        <f t="shared" si="766"/>
        <v/>
      </c>
      <c r="AC12444" s="7"/>
      <c r="AD12444" t="s">
        <v>6481</v>
      </c>
      <c r="AE12444">
        <f t="shared" si="768"/>
        <v>0</v>
      </c>
      <c r="AG12444" s="2"/>
      <c r="AH12444" t="s">
        <v>3696</v>
      </c>
      <c r="AI12444" s="7" t="s">
        <v>4610</v>
      </c>
    </row>
    <row r="12445" spans="1:35" ht="11" customHeight="1" outlineLevel="1" x14ac:dyDescent="0.25">
      <c r="A12445" t="s">
        <v>3693</v>
      </c>
      <c r="C12445" s="2" t="s">
        <v>11983</v>
      </c>
      <c r="D12445" s="2">
        <v>233</v>
      </c>
      <c r="E12445" s="7">
        <v>1943</v>
      </c>
      <c r="F12445" s="5" t="s">
        <v>5297</v>
      </c>
      <c r="H12445" s="5" t="s">
        <v>4558</v>
      </c>
      <c r="I12445" s="6" t="s">
        <v>6481</v>
      </c>
      <c r="J12445" s="6" t="s">
        <v>11424</v>
      </c>
      <c r="K12445" s="17">
        <v>3</v>
      </c>
      <c r="L12445" s="17" t="s">
        <v>7730</v>
      </c>
      <c r="M12445" s="9">
        <v>0.9</v>
      </c>
      <c r="N12445" s="9"/>
      <c r="O12445" s="21"/>
      <c r="Q12445" s="29"/>
      <c r="U12445" s="17"/>
      <c r="V12445" s="2">
        <v>197</v>
      </c>
      <c r="Y12445" t="str">
        <f t="shared" si="765"/>
        <v/>
      </c>
      <c r="AA12445" t="str">
        <f t="shared" si="766"/>
        <v/>
      </c>
      <c r="AC12445" s="7"/>
      <c r="AD12445" t="s">
        <v>6481</v>
      </c>
      <c r="AE12445">
        <f t="shared" si="768"/>
        <v>0</v>
      </c>
      <c r="AG12445" s="2"/>
      <c r="AH12445" t="s">
        <v>3696</v>
      </c>
      <c r="AI12445" s="7" t="s">
        <v>4610</v>
      </c>
    </row>
    <row r="12446" spans="1:35" ht="11" customHeight="1" outlineLevel="1" x14ac:dyDescent="0.25">
      <c r="A12446" t="s">
        <v>3693</v>
      </c>
      <c r="C12446" s="2" t="s">
        <v>11983</v>
      </c>
      <c r="D12446" s="2">
        <v>234</v>
      </c>
      <c r="E12446" s="7">
        <v>1943</v>
      </c>
      <c r="F12446" s="5" t="s">
        <v>1346</v>
      </c>
      <c r="H12446" s="5" t="s">
        <v>6484</v>
      </c>
      <c r="I12446" s="6" t="s">
        <v>6481</v>
      </c>
      <c r="J12446" s="6" t="s">
        <v>11424</v>
      </c>
      <c r="K12446" s="17">
        <v>3</v>
      </c>
      <c r="L12446" s="17" t="s">
        <v>7730</v>
      </c>
      <c r="M12446" s="9">
        <v>4.2</v>
      </c>
      <c r="N12446" s="9"/>
      <c r="O12446" s="21"/>
      <c r="Q12446" s="29"/>
      <c r="U12446" s="17"/>
      <c r="V12446" s="2">
        <v>198</v>
      </c>
      <c r="Y12446" t="str">
        <f t="shared" si="765"/>
        <v/>
      </c>
      <c r="AA12446" t="str">
        <f t="shared" si="766"/>
        <v/>
      </c>
      <c r="AC12446" s="7"/>
      <c r="AD12446" t="s">
        <v>6481</v>
      </c>
      <c r="AE12446">
        <f t="shared" si="768"/>
        <v>0</v>
      </c>
      <c r="AG12446" s="2"/>
      <c r="AH12446" t="s">
        <v>3696</v>
      </c>
      <c r="AI12446" s="7" t="s">
        <v>4610</v>
      </c>
    </row>
    <row r="12447" spans="1:35" ht="11" customHeight="1" outlineLevel="1" x14ac:dyDescent="0.25">
      <c r="A12447" t="s">
        <v>3693</v>
      </c>
      <c r="C12447" s="2" t="s">
        <v>11983</v>
      </c>
      <c r="D12447" s="2">
        <v>235</v>
      </c>
      <c r="E12447" s="7">
        <v>1943</v>
      </c>
      <c r="F12447" s="5" t="s">
        <v>1956</v>
      </c>
      <c r="H12447" s="5" t="s">
        <v>682</v>
      </c>
      <c r="I12447" s="6" t="s">
        <v>6481</v>
      </c>
      <c r="J12447" s="6" t="s">
        <v>11424</v>
      </c>
      <c r="K12447" s="17">
        <v>3</v>
      </c>
      <c r="L12447" s="17" t="s">
        <v>7730</v>
      </c>
      <c r="M12447" s="9">
        <v>2.5</v>
      </c>
      <c r="N12447" s="9"/>
      <c r="O12447" s="21"/>
      <c r="Q12447" s="29"/>
      <c r="U12447" s="17"/>
      <c r="V12447" s="2">
        <v>199</v>
      </c>
      <c r="Y12447" t="str">
        <f t="shared" si="765"/>
        <v/>
      </c>
      <c r="AA12447" t="str">
        <f t="shared" si="766"/>
        <v/>
      </c>
      <c r="AC12447" s="7"/>
      <c r="AD12447" t="s">
        <v>6481</v>
      </c>
      <c r="AE12447">
        <f t="shared" si="768"/>
        <v>0</v>
      </c>
      <c r="AG12447" s="2"/>
      <c r="AH12447" t="s">
        <v>3696</v>
      </c>
      <c r="AI12447" s="7" t="s">
        <v>4610</v>
      </c>
    </row>
    <row r="12448" spans="1:35" ht="11" customHeight="1" outlineLevel="1" x14ac:dyDescent="0.25">
      <c r="A12448" t="s">
        <v>3693</v>
      </c>
      <c r="C12448" s="2" t="s">
        <v>11983</v>
      </c>
      <c r="D12448" s="2">
        <v>236</v>
      </c>
      <c r="E12448" s="7">
        <v>1943</v>
      </c>
      <c r="F12448" s="5" t="s">
        <v>2621</v>
      </c>
      <c r="H12448" s="5" t="s">
        <v>6485</v>
      </c>
      <c r="I12448" s="6" t="s">
        <v>6481</v>
      </c>
      <c r="J12448" s="6" t="s">
        <v>11424</v>
      </c>
      <c r="K12448" s="17">
        <v>3</v>
      </c>
      <c r="L12448" s="17" t="s">
        <v>7732</v>
      </c>
      <c r="M12448" s="9"/>
      <c r="N12448" s="9"/>
      <c r="O12448" s="21"/>
      <c r="Q12448" s="29"/>
      <c r="U12448" s="17"/>
      <c r="V12448" s="2">
        <v>200</v>
      </c>
      <c r="Y12448" t="str">
        <f t="shared" si="765"/>
        <v/>
      </c>
      <c r="AA12448" t="str">
        <f t="shared" si="766"/>
        <v/>
      </c>
      <c r="AC12448" s="7"/>
      <c r="AD12448" t="s">
        <v>6481</v>
      </c>
      <c r="AE12448">
        <f t="shared" si="768"/>
        <v>0</v>
      </c>
      <c r="AG12448" s="2"/>
      <c r="AH12448" t="s">
        <v>3696</v>
      </c>
      <c r="AI12448" s="7" t="s">
        <v>4610</v>
      </c>
    </row>
    <row r="12449" spans="1:35" ht="11" customHeight="1" outlineLevel="1" x14ac:dyDescent="0.25">
      <c r="A12449" t="s">
        <v>3693</v>
      </c>
      <c r="C12449" s="2" t="s">
        <v>11983</v>
      </c>
      <c r="D12449" s="2">
        <v>237</v>
      </c>
      <c r="E12449" s="7">
        <v>1943</v>
      </c>
      <c r="F12449" s="5" t="s">
        <v>3773</v>
      </c>
      <c r="H12449" s="5" t="s">
        <v>431</v>
      </c>
      <c r="I12449" s="6" t="s">
        <v>6481</v>
      </c>
      <c r="J12449" s="6" t="s">
        <v>11424</v>
      </c>
      <c r="K12449" s="17">
        <v>3</v>
      </c>
      <c r="L12449" s="17" t="s">
        <v>7732</v>
      </c>
      <c r="M12449" s="9"/>
      <c r="N12449" s="9"/>
      <c r="O12449" s="21"/>
      <c r="Q12449" s="29"/>
      <c r="U12449" s="17"/>
      <c r="V12449" s="2">
        <v>201</v>
      </c>
      <c r="Y12449" t="str">
        <f t="shared" si="765"/>
        <v/>
      </c>
      <c r="AA12449" t="str">
        <f t="shared" si="766"/>
        <v/>
      </c>
      <c r="AC12449" s="7"/>
      <c r="AD12449" t="s">
        <v>6481</v>
      </c>
      <c r="AE12449">
        <f t="shared" si="768"/>
        <v>0</v>
      </c>
      <c r="AG12449" s="2"/>
      <c r="AH12449" t="s">
        <v>3696</v>
      </c>
      <c r="AI12449" s="7" t="s">
        <v>4922</v>
      </c>
    </row>
    <row r="12450" spans="1:35" ht="11" customHeight="1" outlineLevel="1" x14ac:dyDescent="0.25">
      <c r="A12450" t="s">
        <v>3693</v>
      </c>
      <c r="C12450" s="2" t="s">
        <v>11983</v>
      </c>
      <c r="D12450" s="2">
        <v>238</v>
      </c>
      <c r="E12450" s="7">
        <v>1943</v>
      </c>
      <c r="F12450" s="5" t="s">
        <v>1689</v>
      </c>
      <c r="H12450" s="5" t="s">
        <v>5038</v>
      </c>
      <c r="I12450" s="6" t="s">
        <v>6481</v>
      </c>
      <c r="J12450" s="6" t="s">
        <v>11424</v>
      </c>
      <c r="K12450" s="17">
        <v>3</v>
      </c>
      <c r="L12450" s="17" t="s">
        <v>7730</v>
      </c>
      <c r="M12450" s="9">
        <v>0.8</v>
      </c>
      <c r="N12450" s="9"/>
      <c r="O12450" s="21"/>
      <c r="Q12450" s="29"/>
      <c r="U12450" s="17"/>
      <c r="V12450" s="2">
        <v>202</v>
      </c>
      <c r="Y12450" t="str">
        <f t="shared" si="765"/>
        <v/>
      </c>
      <c r="AA12450" t="str">
        <f t="shared" si="766"/>
        <v/>
      </c>
      <c r="AC12450" s="7"/>
      <c r="AD12450" t="s">
        <v>6481</v>
      </c>
      <c r="AE12450">
        <f t="shared" si="768"/>
        <v>0</v>
      </c>
      <c r="AG12450" s="2"/>
      <c r="AH12450" t="s">
        <v>3696</v>
      </c>
      <c r="AI12450" s="7" t="s">
        <v>4610</v>
      </c>
    </row>
    <row r="12451" spans="1:35" ht="11" customHeight="1" outlineLevel="1" x14ac:dyDescent="0.25">
      <c r="A12451" t="s">
        <v>3693</v>
      </c>
      <c r="C12451" s="2" t="s">
        <v>11983</v>
      </c>
      <c r="D12451" s="2">
        <v>239</v>
      </c>
      <c r="E12451" s="7">
        <v>1943</v>
      </c>
      <c r="F12451" s="5" t="s">
        <v>5296</v>
      </c>
      <c r="H12451" s="5" t="s">
        <v>6487</v>
      </c>
      <c r="I12451" s="6" t="s">
        <v>6481</v>
      </c>
      <c r="J12451" s="6" t="s">
        <v>11424</v>
      </c>
      <c r="K12451" s="17">
        <v>3</v>
      </c>
      <c r="L12451" s="17" t="s">
        <v>7730</v>
      </c>
      <c r="M12451" s="9">
        <v>0.25</v>
      </c>
      <c r="N12451" s="9"/>
      <c r="O12451" s="21"/>
      <c r="Q12451" s="29"/>
      <c r="U12451" s="17"/>
      <c r="V12451" s="2">
        <v>203</v>
      </c>
      <c r="Y12451" t="str">
        <f t="shared" si="765"/>
        <v/>
      </c>
      <c r="AA12451" t="str">
        <f t="shared" si="766"/>
        <v/>
      </c>
      <c r="AC12451" s="7"/>
      <c r="AD12451" t="s">
        <v>6481</v>
      </c>
      <c r="AE12451">
        <f t="shared" si="768"/>
        <v>0</v>
      </c>
      <c r="AG12451" s="2"/>
      <c r="AH12451" t="s">
        <v>3696</v>
      </c>
      <c r="AI12451" s="7" t="s">
        <v>4610</v>
      </c>
    </row>
    <row r="12452" spans="1:35" ht="11" customHeight="1" outlineLevel="1" x14ac:dyDescent="0.25">
      <c r="A12452" t="s">
        <v>3693</v>
      </c>
      <c r="C12452" s="2" t="s">
        <v>11983</v>
      </c>
      <c r="D12452" s="2">
        <v>240</v>
      </c>
      <c r="E12452" s="7">
        <v>1943</v>
      </c>
      <c r="F12452" s="5" t="s">
        <v>1654</v>
      </c>
      <c r="H12452" s="5" t="s">
        <v>130</v>
      </c>
      <c r="I12452" s="6" t="s">
        <v>6481</v>
      </c>
      <c r="J12452" s="6" t="s">
        <v>11424</v>
      </c>
      <c r="K12452" s="17">
        <v>3</v>
      </c>
      <c r="L12452" s="17" t="s">
        <v>7732</v>
      </c>
      <c r="M12452" s="9"/>
      <c r="N12452" s="9"/>
      <c r="O12452" s="21"/>
      <c r="Q12452" s="29"/>
      <c r="U12452" s="17"/>
      <c r="V12452" s="2">
        <v>204</v>
      </c>
      <c r="Y12452" t="str">
        <f t="shared" si="765"/>
        <v/>
      </c>
      <c r="AA12452" t="str">
        <f t="shared" si="766"/>
        <v/>
      </c>
      <c r="AC12452" s="7"/>
      <c r="AD12452" t="s">
        <v>6481</v>
      </c>
      <c r="AE12452">
        <f t="shared" si="768"/>
        <v>0</v>
      </c>
      <c r="AG12452" s="2"/>
      <c r="AH12452" t="s">
        <v>3696</v>
      </c>
      <c r="AI12452" s="7" t="s">
        <v>4610</v>
      </c>
    </row>
    <row r="12453" spans="1:35" ht="11" customHeight="1" outlineLevel="1" x14ac:dyDescent="0.25">
      <c r="A12453" t="s">
        <v>3693</v>
      </c>
      <c r="C12453" s="2" t="s">
        <v>11983</v>
      </c>
      <c r="D12453" s="2">
        <v>241</v>
      </c>
      <c r="E12453" s="7">
        <v>1943</v>
      </c>
      <c r="F12453" s="5" t="s">
        <v>1654</v>
      </c>
      <c r="H12453" s="5" t="s">
        <v>6138</v>
      </c>
      <c r="I12453" s="6" t="s">
        <v>6481</v>
      </c>
      <c r="J12453" s="6" t="s">
        <v>11424</v>
      </c>
      <c r="K12453" s="17">
        <v>3</v>
      </c>
      <c r="L12453" s="17" t="s">
        <v>7730</v>
      </c>
      <c r="M12453" s="9">
        <v>1.3</v>
      </c>
      <c r="N12453" s="9"/>
      <c r="O12453" s="21"/>
      <c r="Q12453" s="29"/>
      <c r="U12453" s="17"/>
      <c r="V12453" s="2">
        <v>205</v>
      </c>
      <c r="Y12453" t="str">
        <f t="shared" si="765"/>
        <v/>
      </c>
      <c r="AA12453" t="str">
        <f t="shared" si="766"/>
        <v/>
      </c>
      <c r="AC12453" s="7"/>
      <c r="AD12453" t="s">
        <v>6481</v>
      </c>
      <c r="AE12453">
        <f t="shared" si="768"/>
        <v>0</v>
      </c>
      <c r="AG12453" s="2"/>
      <c r="AH12453" t="s">
        <v>3696</v>
      </c>
      <c r="AI12453" s="7" t="s">
        <v>4610</v>
      </c>
    </row>
    <row r="12454" spans="1:35" ht="11" customHeight="1" outlineLevel="1" x14ac:dyDescent="0.25">
      <c r="A12454" t="s">
        <v>3693</v>
      </c>
      <c r="C12454" s="2" t="s">
        <v>11983</v>
      </c>
      <c r="D12454" s="2">
        <v>242</v>
      </c>
      <c r="E12454" s="7">
        <v>1943</v>
      </c>
      <c r="F12454" s="5" t="s">
        <v>1654</v>
      </c>
      <c r="H12454" s="5" t="s">
        <v>5038</v>
      </c>
      <c r="I12454" s="6" t="s">
        <v>6481</v>
      </c>
      <c r="J12454" s="6" t="s">
        <v>11424</v>
      </c>
      <c r="K12454" s="17">
        <v>3</v>
      </c>
      <c r="L12454" s="17" t="s">
        <v>7732</v>
      </c>
      <c r="M12454" s="9"/>
      <c r="N12454" s="9"/>
      <c r="O12454" s="21"/>
      <c r="Q12454" s="29"/>
      <c r="U12454" s="17"/>
      <c r="V12454" s="2">
        <v>206</v>
      </c>
      <c r="Y12454" t="str">
        <f t="shared" ref="Y12454:Y12517" si="769">IF(COUNTIF(F12454,"*fdc*"),1,"")</f>
        <v/>
      </c>
      <c r="AA12454" t="str">
        <f t="shared" ref="AA12454:AA12517" si="770">IF(COUNTIF(F12454,"*s/s*"),1,"")</f>
        <v/>
      </c>
      <c r="AC12454" s="7"/>
      <c r="AD12454" t="s">
        <v>6481</v>
      </c>
      <c r="AE12454">
        <f t="shared" si="768"/>
        <v>0</v>
      </c>
      <c r="AG12454" s="2"/>
      <c r="AH12454" t="s">
        <v>3696</v>
      </c>
      <c r="AI12454" s="7" t="s">
        <v>4610</v>
      </c>
    </row>
    <row r="12455" spans="1:35" ht="11" customHeight="1" outlineLevel="1" x14ac:dyDescent="0.25">
      <c r="A12455" t="s">
        <v>3693</v>
      </c>
      <c r="C12455" s="2" t="s">
        <v>11983</v>
      </c>
      <c r="D12455" s="2">
        <v>243</v>
      </c>
      <c r="E12455" s="7">
        <v>1943</v>
      </c>
      <c r="F12455" s="5" t="s">
        <v>4160</v>
      </c>
      <c r="H12455" s="5" t="s">
        <v>3433</v>
      </c>
      <c r="I12455" s="6" t="s">
        <v>6481</v>
      </c>
      <c r="J12455" s="6" t="s">
        <v>11424</v>
      </c>
      <c r="K12455" s="17">
        <v>3</v>
      </c>
      <c r="L12455" s="17" t="s">
        <v>7730</v>
      </c>
      <c r="M12455" s="9">
        <v>0.25</v>
      </c>
      <c r="N12455" s="9"/>
      <c r="O12455" s="21"/>
      <c r="Q12455" s="29"/>
      <c r="U12455" s="17"/>
      <c r="V12455" s="2">
        <v>223</v>
      </c>
      <c r="Y12455" t="str">
        <f t="shared" si="769"/>
        <v/>
      </c>
      <c r="AA12455" t="str">
        <f t="shared" si="770"/>
        <v/>
      </c>
      <c r="AC12455" s="7"/>
      <c r="AD12455" t="s">
        <v>6481</v>
      </c>
      <c r="AE12455">
        <f t="shared" si="768"/>
        <v>0</v>
      </c>
      <c r="AG12455" s="2"/>
      <c r="AH12455" t="s">
        <v>3696</v>
      </c>
      <c r="AI12455" s="7" t="s">
        <v>4610</v>
      </c>
    </row>
    <row r="12456" spans="1:35" ht="11" customHeight="1" outlineLevel="1" x14ac:dyDescent="0.25">
      <c r="A12456" t="s">
        <v>3693</v>
      </c>
      <c r="C12456" s="2" t="s">
        <v>11983</v>
      </c>
      <c r="D12456" s="2">
        <v>253</v>
      </c>
      <c r="E12456" s="7">
        <v>1943</v>
      </c>
      <c r="F12456" s="5" t="s">
        <v>6383</v>
      </c>
      <c r="H12456" s="5" t="s">
        <v>1577</v>
      </c>
      <c r="I12456" s="6" t="s">
        <v>6480</v>
      </c>
      <c r="J12456" s="6" t="s">
        <v>11424</v>
      </c>
      <c r="K12456" s="17">
        <v>5</v>
      </c>
      <c r="L12456" s="17" t="s">
        <v>7730</v>
      </c>
      <c r="M12456" s="9">
        <v>0.55000000000000004</v>
      </c>
      <c r="N12456" s="9"/>
      <c r="O12456" s="21"/>
      <c r="Q12456" s="29"/>
      <c r="U12456" s="17"/>
      <c r="V12456" s="2">
        <v>181</v>
      </c>
      <c r="Y12456" t="str">
        <f t="shared" si="769"/>
        <v/>
      </c>
      <c r="AA12456" t="str">
        <f t="shared" si="770"/>
        <v/>
      </c>
      <c r="AC12456" s="7"/>
      <c r="AD12456" t="s">
        <v>6480</v>
      </c>
      <c r="AE12456">
        <f t="shared" si="768"/>
        <v>0</v>
      </c>
      <c r="AG12456" s="2"/>
      <c r="AH12456" t="s">
        <v>3696</v>
      </c>
      <c r="AI12456" s="7" t="s">
        <v>4610</v>
      </c>
    </row>
    <row r="12457" spans="1:35" ht="11" customHeight="1" outlineLevel="1" x14ac:dyDescent="0.25">
      <c r="A12457" t="s">
        <v>3693</v>
      </c>
      <c r="C12457" s="2" t="s">
        <v>11983</v>
      </c>
      <c r="D12457" s="2">
        <v>254</v>
      </c>
      <c r="E12457" s="7">
        <v>1943</v>
      </c>
      <c r="F12457" s="5" t="s">
        <v>4732</v>
      </c>
      <c r="H12457" s="5" t="s">
        <v>6479</v>
      </c>
      <c r="I12457" s="6" t="s">
        <v>6480</v>
      </c>
      <c r="J12457" s="6" t="s">
        <v>11424</v>
      </c>
      <c r="K12457" s="17">
        <v>5</v>
      </c>
      <c r="L12457" s="17" t="s">
        <v>7730</v>
      </c>
      <c r="M12457" s="9">
        <v>0.8</v>
      </c>
      <c r="N12457" s="9"/>
      <c r="O12457" s="21"/>
      <c r="Q12457" s="29"/>
      <c r="U12457" s="17"/>
      <c r="V12457" s="2">
        <v>182</v>
      </c>
      <c r="Y12457" t="str">
        <f t="shared" si="769"/>
        <v/>
      </c>
      <c r="AA12457" t="str">
        <f t="shared" si="770"/>
        <v/>
      </c>
      <c r="AC12457" s="7"/>
      <c r="AD12457" t="s">
        <v>6480</v>
      </c>
      <c r="AE12457">
        <f t="shared" si="768"/>
        <v>0</v>
      </c>
      <c r="AG12457" s="2"/>
      <c r="AH12457" t="s">
        <v>3696</v>
      </c>
      <c r="AI12457" s="7" t="s">
        <v>4610</v>
      </c>
    </row>
    <row r="12458" spans="1:35" ht="11" customHeight="1" outlineLevel="1" x14ac:dyDescent="0.25">
      <c r="A12458" t="s">
        <v>3693</v>
      </c>
      <c r="C12458" s="2" t="s">
        <v>11983</v>
      </c>
      <c r="D12458" s="2">
        <v>255</v>
      </c>
      <c r="E12458" s="7">
        <v>1943</v>
      </c>
      <c r="F12458" s="5" t="s">
        <v>3217</v>
      </c>
      <c r="H12458" s="5" t="s">
        <v>1577</v>
      </c>
      <c r="I12458" s="6" t="s">
        <v>6480</v>
      </c>
      <c r="J12458" s="6" t="s">
        <v>11424</v>
      </c>
      <c r="K12458" s="17">
        <v>5</v>
      </c>
      <c r="L12458" s="17" t="s">
        <v>7730</v>
      </c>
      <c r="M12458" s="9">
        <v>0.55000000000000004</v>
      </c>
      <c r="N12458" s="9"/>
      <c r="O12458" s="21"/>
      <c r="Q12458" s="29"/>
      <c r="U12458" s="17"/>
      <c r="V12458" s="2">
        <v>183</v>
      </c>
      <c r="Y12458" t="str">
        <f t="shared" si="769"/>
        <v/>
      </c>
      <c r="AA12458" t="str">
        <f t="shared" si="770"/>
        <v/>
      </c>
      <c r="AC12458" s="7"/>
      <c r="AD12458" t="s">
        <v>6480</v>
      </c>
      <c r="AE12458">
        <f t="shared" si="768"/>
        <v>0</v>
      </c>
      <c r="AG12458" s="2"/>
      <c r="AH12458" t="s">
        <v>3696</v>
      </c>
      <c r="AI12458" s="7" t="s">
        <v>4610</v>
      </c>
    </row>
    <row r="12459" spans="1:35" ht="11" customHeight="1" outlineLevel="1" x14ac:dyDescent="0.25">
      <c r="A12459" t="s">
        <v>3693</v>
      </c>
      <c r="C12459" s="2" t="s">
        <v>11983</v>
      </c>
      <c r="D12459" s="2">
        <v>256</v>
      </c>
      <c r="E12459" s="7">
        <v>1943</v>
      </c>
      <c r="F12459" s="5" t="s">
        <v>183</v>
      </c>
      <c r="H12459" s="5" t="s">
        <v>3432</v>
      </c>
      <c r="I12459" s="6" t="s">
        <v>6480</v>
      </c>
      <c r="J12459" s="6" t="s">
        <v>11424</v>
      </c>
      <c r="K12459" s="17">
        <v>5</v>
      </c>
      <c r="L12459" s="17" t="s">
        <v>7730</v>
      </c>
      <c r="M12459" s="9">
        <v>1.3</v>
      </c>
      <c r="N12459" s="9"/>
      <c r="O12459" s="21"/>
      <c r="Q12459" s="29"/>
      <c r="U12459" s="17"/>
      <c r="V12459" s="2">
        <v>184</v>
      </c>
      <c r="Y12459" t="str">
        <f t="shared" si="769"/>
        <v/>
      </c>
      <c r="AA12459" t="str">
        <f t="shared" si="770"/>
        <v/>
      </c>
      <c r="AC12459" s="7"/>
      <c r="AD12459" t="s">
        <v>6480</v>
      </c>
      <c r="AE12459">
        <f t="shared" si="768"/>
        <v>0</v>
      </c>
      <c r="AG12459" s="2"/>
      <c r="AH12459" t="s">
        <v>3696</v>
      </c>
      <c r="AI12459" s="7" t="s">
        <v>4610</v>
      </c>
    </row>
    <row r="12460" spans="1:35" ht="11" customHeight="1" outlineLevel="1" x14ac:dyDescent="0.25">
      <c r="A12460" t="s">
        <v>3693</v>
      </c>
      <c r="C12460" s="2" t="s">
        <v>11983</v>
      </c>
      <c r="D12460" s="2">
        <v>257</v>
      </c>
      <c r="E12460" s="7">
        <v>1943</v>
      </c>
      <c r="F12460" s="5" t="s">
        <v>5139</v>
      </c>
      <c r="H12460" s="5" t="s">
        <v>5480</v>
      </c>
      <c r="I12460" s="6" t="s">
        <v>6480</v>
      </c>
      <c r="J12460" s="6" t="s">
        <v>11424</v>
      </c>
      <c r="K12460" s="17">
        <v>5</v>
      </c>
      <c r="L12460" s="17" t="s">
        <v>7730</v>
      </c>
      <c r="M12460" s="9">
        <v>1.8</v>
      </c>
      <c r="N12460" s="9"/>
      <c r="O12460" s="21"/>
      <c r="Q12460" s="29"/>
      <c r="U12460" s="17"/>
      <c r="V12460" s="2">
        <v>185</v>
      </c>
      <c r="Y12460" t="str">
        <f t="shared" si="769"/>
        <v/>
      </c>
      <c r="AA12460" t="str">
        <f t="shared" si="770"/>
        <v/>
      </c>
      <c r="AC12460" s="7"/>
      <c r="AD12460" t="s">
        <v>6480</v>
      </c>
      <c r="AE12460">
        <f t="shared" si="768"/>
        <v>0</v>
      </c>
      <c r="AG12460" s="2"/>
      <c r="AH12460" t="s">
        <v>3696</v>
      </c>
      <c r="AI12460" s="7" t="s">
        <v>4610</v>
      </c>
    </row>
    <row r="12461" spans="1:35" ht="11" customHeight="1" outlineLevel="1" x14ac:dyDescent="0.25">
      <c r="A12461" t="s">
        <v>3693</v>
      </c>
      <c r="C12461" s="2" t="s">
        <v>11983</v>
      </c>
      <c r="D12461" s="2">
        <v>258</v>
      </c>
      <c r="E12461" s="7">
        <v>1943</v>
      </c>
      <c r="F12461" s="5" t="s">
        <v>5138</v>
      </c>
      <c r="H12461" s="5" t="s">
        <v>2290</v>
      </c>
      <c r="I12461" s="6" t="s">
        <v>6480</v>
      </c>
      <c r="J12461" s="6" t="s">
        <v>11424</v>
      </c>
      <c r="K12461" s="17">
        <v>5</v>
      </c>
      <c r="L12461" s="17" t="s">
        <v>7730</v>
      </c>
      <c r="M12461" s="9">
        <v>0.2</v>
      </c>
      <c r="N12461" s="9"/>
      <c r="O12461" s="21"/>
      <c r="Q12461" s="29"/>
      <c r="U12461" s="17"/>
      <c r="V12461" s="2">
        <v>186</v>
      </c>
      <c r="Y12461" t="str">
        <f t="shared" si="769"/>
        <v/>
      </c>
      <c r="AA12461" t="str">
        <f t="shared" si="770"/>
        <v/>
      </c>
      <c r="AC12461" s="7"/>
      <c r="AD12461" t="s">
        <v>6480</v>
      </c>
      <c r="AE12461">
        <f t="shared" si="768"/>
        <v>0</v>
      </c>
      <c r="AG12461" s="2"/>
      <c r="AH12461" t="s">
        <v>3696</v>
      </c>
      <c r="AI12461" s="7" t="s">
        <v>4610</v>
      </c>
    </row>
    <row r="12462" spans="1:35" ht="11" customHeight="1" outlineLevel="1" x14ac:dyDescent="0.25">
      <c r="A12462" t="s">
        <v>3693</v>
      </c>
      <c r="C12462" s="2" t="s">
        <v>11983</v>
      </c>
      <c r="D12462" s="2">
        <v>259</v>
      </c>
      <c r="E12462" s="7">
        <v>1943</v>
      </c>
      <c r="F12462" s="5" t="s">
        <v>5239</v>
      </c>
      <c r="H12462" s="5" t="s">
        <v>5038</v>
      </c>
      <c r="I12462" s="6" t="s">
        <v>6480</v>
      </c>
      <c r="J12462" s="6" t="s">
        <v>11424</v>
      </c>
      <c r="K12462" s="17">
        <v>5</v>
      </c>
      <c r="L12462" s="17" t="s">
        <v>7730</v>
      </c>
      <c r="M12462" s="9">
        <v>0.2</v>
      </c>
      <c r="N12462" s="9"/>
      <c r="O12462" s="21"/>
      <c r="Q12462" s="29"/>
      <c r="U12462" s="17"/>
      <c r="V12462" s="2">
        <v>187</v>
      </c>
      <c r="Y12462" t="str">
        <f t="shared" si="769"/>
        <v/>
      </c>
      <c r="AA12462" t="str">
        <f t="shared" si="770"/>
        <v/>
      </c>
      <c r="AC12462" s="7"/>
      <c r="AD12462" t="s">
        <v>6480</v>
      </c>
      <c r="AE12462">
        <f t="shared" si="768"/>
        <v>0</v>
      </c>
      <c r="AG12462" s="2"/>
      <c r="AH12462" t="s">
        <v>3696</v>
      </c>
      <c r="AI12462" s="7" t="s">
        <v>4610</v>
      </c>
    </row>
    <row r="12463" spans="1:35" ht="11" customHeight="1" outlineLevel="1" x14ac:dyDescent="0.25">
      <c r="A12463" t="s">
        <v>3693</v>
      </c>
      <c r="C12463" s="2" t="s">
        <v>11983</v>
      </c>
      <c r="D12463" s="2">
        <v>260</v>
      </c>
      <c r="E12463" s="7">
        <v>1943</v>
      </c>
      <c r="F12463" s="5" t="s">
        <v>2974</v>
      </c>
      <c r="H12463" s="5" t="s">
        <v>6134</v>
      </c>
      <c r="I12463" s="6" t="s">
        <v>6480</v>
      </c>
      <c r="J12463" s="6" t="s">
        <v>11424</v>
      </c>
      <c r="K12463" s="17">
        <v>5</v>
      </c>
      <c r="L12463" s="17" t="s">
        <v>7730</v>
      </c>
      <c r="M12463" s="9">
        <v>1.4</v>
      </c>
      <c r="N12463" s="9"/>
      <c r="O12463" s="21"/>
      <c r="Q12463" s="29"/>
      <c r="U12463" s="17"/>
      <c r="V12463" s="2">
        <v>188</v>
      </c>
      <c r="Y12463" t="str">
        <f t="shared" si="769"/>
        <v/>
      </c>
      <c r="AA12463" t="str">
        <f t="shared" si="770"/>
        <v/>
      </c>
      <c r="AC12463" s="7"/>
      <c r="AD12463" t="s">
        <v>6480</v>
      </c>
      <c r="AE12463">
        <f t="shared" si="768"/>
        <v>0</v>
      </c>
      <c r="AG12463" s="2"/>
      <c r="AH12463" t="s">
        <v>3696</v>
      </c>
      <c r="AI12463" s="7" t="s">
        <v>4610</v>
      </c>
    </row>
    <row r="12464" spans="1:35" ht="11" customHeight="1" outlineLevel="1" x14ac:dyDescent="0.25">
      <c r="A12464" t="s">
        <v>3693</v>
      </c>
      <c r="C12464" s="2" t="s">
        <v>11983</v>
      </c>
      <c r="D12464" s="2">
        <v>261</v>
      </c>
      <c r="E12464" s="7">
        <v>1943</v>
      </c>
      <c r="F12464" s="5" t="s">
        <v>5140</v>
      </c>
      <c r="H12464" s="5" t="s">
        <v>1123</v>
      </c>
      <c r="I12464" s="6" t="s">
        <v>6480</v>
      </c>
      <c r="J12464" s="6" t="s">
        <v>11424</v>
      </c>
      <c r="K12464" s="17">
        <v>5</v>
      </c>
      <c r="L12464" s="17" t="s">
        <v>7730</v>
      </c>
      <c r="M12464" s="9">
        <v>0.7</v>
      </c>
      <c r="N12464" s="9"/>
      <c r="O12464" s="21"/>
      <c r="Q12464" s="29"/>
      <c r="U12464" s="17"/>
      <c r="V12464" s="2">
        <v>189</v>
      </c>
      <c r="Y12464" t="str">
        <f t="shared" si="769"/>
        <v/>
      </c>
      <c r="AA12464" t="str">
        <f t="shared" si="770"/>
        <v/>
      </c>
      <c r="AC12464" s="7"/>
      <c r="AD12464" t="s">
        <v>6480</v>
      </c>
      <c r="AE12464">
        <f t="shared" si="768"/>
        <v>0</v>
      </c>
      <c r="AG12464" s="2"/>
      <c r="AH12464" t="s">
        <v>3696</v>
      </c>
      <c r="AI12464" s="7" t="s">
        <v>4610</v>
      </c>
    </row>
    <row r="12465" spans="1:35" ht="11" customHeight="1" outlineLevel="1" x14ac:dyDescent="0.25">
      <c r="A12465" t="s">
        <v>3693</v>
      </c>
      <c r="C12465" s="2" t="s">
        <v>11983</v>
      </c>
      <c r="D12465" s="2">
        <v>262</v>
      </c>
      <c r="E12465" s="7">
        <v>1943</v>
      </c>
      <c r="F12465" s="5" t="s">
        <v>5279</v>
      </c>
      <c r="H12465" s="5" t="s">
        <v>3830</v>
      </c>
      <c r="I12465" s="6" t="s">
        <v>6480</v>
      </c>
      <c r="J12465" s="6" t="s">
        <v>11424</v>
      </c>
      <c r="K12465" s="17">
        <v>5</v>
      </c>
      <c r="L12465" s="17" t="s">
        <v>7730</v>
      </c>
      <c r="M12465" s="9">
        <v>1.1000000000000001</v>
      </c>
      <c r="N12465" s="9"/>
      <c r="O12465" s="21"/>
      <c r="Q12465" s="29"/>
      <c r="U12465" s="17"/>
      <c r="V12465" s="2">
        <v>190</v>
      </c>
      <c r="Y12465" t="str">
        <f t="shared" si="769"/>
        <v/>
      </c>
      <c r="AA12465" t="str">
        <f t="shared" si="770"/>
        <v/>
      </c>
      <c r="AC12465" s="7"/>
      <c r="AD12465" t="s">
        <v>6480</v>
      </c>
      <c r="AE12465">
        <f t="shared" si="768"/>
        <v>0</v>
      </c>
      <c r="AG12465" s="2"/>
      <c r="AH12465" t="s">
        <v>3696</v>
      </c>
      <c r="AI12465" s="7" t="s">
        <v>4610</v>
      </c>
    </row>
    <row r="12466" spans="1:35" ht="11" customHeight="1" outlineLevel="1" x14ac:dyDescent="0.25">
      <c r="A12466" t="s">
        <v>3693</v>
      </c>
      <c r="C12466" s="2" t="s">
        <v>11983</v>
      </c>
      <c r="D12466" s="2">
        <v>263</v>
      </c>
      <c r="E12466" s="7">
        <v>1943</v>
      </c>
      <c r="F12466" s="5" t="s">
        <v>6488</v>
      </c>
      <c r="H12466" s="5" t="s">
        <v>6489</v>
      </c>
      <c r="I12466" s="6" t="s">
        <v>6480</v>
      </c>
      <c r="J12466" s="6" t="s">
        <v>11440</v>
      </c>
      <c r="K12466" s="17">
        <v>5</v>
      </c>
      <c r="L12466" s="17" t="s">
        <v>7730</v>
      </c>
      <c r="M12466" s="9">
        <v>3.7</v>
      </c>
      <c r="N12466" s="9"/>
      <c r="O12466" s="21"/>
      <c r="Q12466" s="29"/>
      <c r="U12466" s="17"/>
      <c r="V12466" s="2">
        <v>209</v>
      </c>
      <c r="Y12466" t="str">
        <f t="shared" si="769"/>
        <v/>
      </c>
      <c r="AA12466" t="str">
        <f t="shared" si="770"/>
        <v/>
      </c>
      <c r="AC12466" s="7"/>
      <c r="AD12466" t="s">
        <v>6480</v>
      </c>
      <c r="AE12466">
        <f t="shared" si="768"/>
        <v>0</v>
      </c>
      <c r="AG12466" s="2"/>
      <c r="AH12466" t="s">
        <v>3696</v>
      </c>
      <c r="AI12466" s="7" t="s">
        <v>4610</v>
      </c>
    </row>
    <row r="12467" spans="1:35" ht="11" customHeight="1" outlineLevel="1" x14ac:dyDescent="0.25">
      <c r="A12467" t="s">
        <v>3693</v>
      </c>
      <c r="C12467" s="2" t="s">
        <v>11983</v>
      </c>
      <c r="D12467" s="2">
        <v>264</v>
      </c>
      <c r="E12467" s="7">
        <v>1943</v>
      </c>
      <c r="F12467" s="5" t="s">
        <v>6490</v>
      </c>
      <c r="H12467" s="5" t="s">
        <v>6316</v>
      </c>
      <c r="I12467" s="6" t="s">
        <v>6480</v>
      </c>
      <c r="J12467" s="6" t="s">
        <v>11440</v>
      </c>
      <c r="K12467" s="17">
        <v>5</v>
      </c>
      <c r="L12467" s="17" t="s">
        <v>7730</v>
      </c>
      <c r="M12467" s="9">
        <v>1.5</v>
      </c>
      <c r="N12467" s="9"/>
      <c r="O12467" s="21"/>
      <c r="Q12467" s="29"/>
      <c r="U12467" s="17"/>
      <c r="V12467" s="2">
        <v>211</v>
      </c>
      <c r="Y12467" t="str">
        <f t="shared" si="769"/>
        <v/>
      </c>
      <c r="AA12467" t="str">
        <f t="shared" si="770"/>
        <v/>
      </c>
      <c r="AC12467" s="7"/>
      <c r="AD12467" t="s">
        <v>6480</v>
      </c>
      <c r="AE12467">
        <f t="shared" si="768"/>
        <v>0</v>
      </c>
      <c r="AG12467" s="2"/>
      <c r="AH12467" t="s">
        <v>3696</v>
      </c>
      <c r="AI12467" s="7" t="s">
        <v>4610</v>
      </c>
    </row>
    <row r="12468" spans="1:35" ht="11" customHeight="1" outlineLevel="1" x14ac:dyDescent="0.25">
      <c r="A12468" t="s">
        <v>3693</v>
      </c>
      <c r="C12468" s="2" t="s">
        <v>11983</v>
      </c>
      <c r="D12468" s="2">
        <v>265</v>
      </c>
      <c r="E12468" s="7">
        <v>1943</v>
      </c>
      <c r="F12468" s="5" t="s">
        <v>3427</v>
      </c>
      <c r="H12468" s="5" t="s">
        <v>3428</v>
      </c>
      <c r="I12468" s="6" t="s">
        <v>6480</v>
      </c>
      <c r="J12468" s="6" t="s">
        <v>11440</v>
      </c>
      <c r="K12468" s="17">
        <v>5</v>
      </c>
      <c r="L12468" s="17" t="s">
        <v>7730</v>
      </c>
      <c r="M12468" s="9">
        <v>2.4</v>
      </c>
      <c r="N12468" s="9"/>
      <c r="O12468" s="21"/>
      <c r="Q12468" s="29"/>
      <c r="U12468" s="17"/>
      <c r="V12468" s="2">
        <v>213</v>
      </c>
      <c r="Y12468" t="str">
        <f t="shared" si="769"/>
        <v/>
      </c>
      <c r="AA12468" t="str">
        <f t="shared" si="770"/>
        <v/>
      </c>
      <c r="AC12468" s="7"/>
      <c r="AD12468" t="s">
        <v>6480</v>
      </c>
      <c r="AE12468">
        <f t="shared" si="768"/>
        <v>0</v>
      </c>
      <c r="AG12468" s="2"/>
      <c r="AH12468" t="s">
        <v>3696</v>
      </c>
      <c r="AI12468" s="7" t="s">
        <v>4922</v>
      </c>
    </row>
    <row r="12469" spans="1:35" ht="11" customHeight="1" outlineLevel="1" x14ac:dyDescent="0.25">
      <c r="A12469" t="s">
        <v>3693</v>
      </c>
      <c r="C12469" s="2" t="s">
        <v>11983</v>
      </c>
      <c r="D12469" s="2">
        <v>266</v>
      </c>
      <c r="E12469" s="7">
        <v>1943</v>
      </c>
      <c r="F12469" s="5" t="s">
        <v>3429</v>
      </c>
      <c r="H12469" s="5" t="s">
        <v>3430</v>
      </c>
      <c r="I12469" s="6" t="s">
        <v>6480</v>
      </c>
      <c r="J12469" s="6" t="s">
        <v>11440</v>
      </c>
      <c r="K12469" s="17">
        <v>5</v>
      </c>
      <c r="L12469" s="17" t="s">
        <v>7730</v>
      </c>
      <c r="M12469" s="9">
        <v>2.4</v>
      </c>
      <c r="N12469" s="9"/>
      <c r="O12469" s="21"/>
      <c r="Q12469" s="29"/>
      <c r="U12469" s="17"/>
      <c r="V12469" s="2">
        <v>215</v>
      </c>
      <c r="Y12469" t="str">
        <f t="shared" si="769"/>
        <v/>
      </c>
      <c r="AA12469" t="str">
        <f t="shared" si="770"/>
        <v/>
      </c>
      <c r="AC12469" s="7"/>
      <c r="AD12469" t="s">
        <v>6480</v>
      </c>
      <c r="AE12469">
        <f t="shared" si="768"/>
        <v>0</v>
      </c>
      <c r="AG12469" s="2"/>
      <c r="AH12469" t="s">
        <v>3696</v>
      </c>
      <c r="AI12469" s="7" t="s">
        <v>4610</v>
      </c>
    </row>
    <row r="12470" spans="1:35" ht="11" customHeight="1" outlineLevel="1" x14ac:dyDescent="0.25">
      <c r="A12470" t="s">
        <v>3693</v>
      </c>
      <c r="C12470" s="2" t="s">
        <v>11983</v>
      </c>
      <c r="D12470" s="2">
        <v>267</v>
      </c>
      <c r="E12470" s="7">
        <v>1943</v>
      </c>
      <c r="F12470" s="5" t="s">
        <v>1836</v>
      </c>
      <c r="H12470" s="5" t="s">
        <v>1578</v>
      </c>
      <c r="I12470" s="6" t="s">
        <v>6480</v>
      </c>
      <c r="J12470" s="6" t="s">
        <v>11440</v>
      </c>
      <c r="K12470" s="17">
        <v>5</v>
      </c>
      <c r="L12470" s="17" t="s">
        <v>7732</v>
      </c>
      <c r="M12470" s="9"/>
      <c r="N12470" s="9"/>
      <c r="O12470" s="21"/>
      <c r="Q12470" s="29"/>
      <c r="U12470" s="17"/>
      <c r="V12470" s="2">
        <v>216</v>
      </c>
      <c r="Y12470" t="str">
        <f t="shared" si="769"/>
        <v/>
      </c>
      <c r="AA12470" t="str">
        <f t="shared" si="770"/>
        <v/>
      </c>
      <c r="AC12470" s="7"/>
      <c r="AD12470" t="s">
        <v>6480</v>
      </c>
      <c r="AE12470">
        <f t="shared" si="768"/>
        <v>0</v>
      </c>
      <c r="AG12470" s="2"/>
      <c r="AH12470" t="s">
        <v>3696</v>
      </c>
      <c r="AI12470" s="7" t="s">
        <v>4922</v>
      </c>
    </row>
    <row r="12471" spans="1:35" ht="11" customHeight="1" outlineLevel="1" x14ac:dyDescent="0.25">
      <c r="A12471" t="s">
        <v>3693</v>
      </c>
      <c r="C12471" s="2" t="s">
        <v>11983</v>
      </c>
      <c r="D12471" s="2">
        <v>268</v>
      </c>
      <c r="E12471" s="7">
        <v>1943</v>
      </c>
      <c r="F12471" s="5" t="s">
        <v>6553</v>
      </c>
      <c r="H12471" s="5" t="s">
        <v>6554</v>
      </c>
      <c r="I12471" s="6" t="s">
        <v>6480</v>
      </c>
      <c r="J12471" s="6" t="s">
        <v>11441</v>
      </c>
      <c r="K12471" s="17">
        <v>5</v>
      </c>
      <c r="L12471" s="17" t="s">
        <v>7730</v>
      </c>
      <c r="M12471" s="9">
        <v>6.9</v>
      </c>
      <c r="N12471" s="9"/>
      <c r="O12471" s="21"/>
      <c r="Q12471" s="29"/>
      <c r="U12471" s="17"/>
      <c r="V12471" s="2" t="s">
        <v>4834</v>
      </c>
      <c r="Y12471" t="str">
        <f t="shared" si="769"/>
        <v/>
      </c>
      <c r="AA12471" t="str">
        <f t="shared" si="770"/>
        <v/>
      </c>
      <c r="AC12471" s="7"/>
      <c r="AD12471" t="s">
        <v>6480</v>
      </c>
      <c r="AE12471">
        <f t="shared" si="768"/>
        <v>0</v>
      </c>
      <c r="AG12471" s="2"/>
      <c r="AH12471" t="s">
        <v>3696</v>
      </c>
      <c r="AI12471" s="7" t="s">
        <v>4922</v>
      </c>
    </row>
    <row r="12472" spans="1:35" ht="11" customHeight="1" outlineLevel="1" x14ac:dyDescent="0.25">
      <c r="A12472" t="s">
        <v>3693</v>
      </c>
      <c r="C12472" s="2" t="s">
        <v>11983</v>
      </c>
      <c r="D12472" s="2">
        <v>269</v>
      </c>
      <c r="E12472" s="7">
        <v>1943</v>
      </c>
      <c r="F12472" s="5" t="s">
        <v>6555</v>
      </c>
      <c r="H12472" s="5" t="s">
        <v>1131</v>
      </c>
      <c r="I12472" s="6" t="s">
        <v>6480</v>
      </c>
      <c r="J12472" s="6" t="s">
        <v>11441</v>
      </c>
      <c r="K12472" s="17">
        <v>5</v>
      </c>
      <c r="L12472" s="17" t="s">
        <v>7732</v>
      </c>
      <c r="M12472" s="9"/>
      <c r="N12472" s="9"/>
      <c r="O12472" s="21"/>
      <c r="Q12472" s="29"/>
      <c r="U12472" s="17"/>
      <c r="V12472" s="2" t="s">
        <v>6760</v>
      </c>
      <c r="Y12472" t="str">
        <f t="shared" si="769"/>
        <v/>
      </c>
      <c r="AA12472" t="str">
        <f t="shared" si="770"/>
        <v/>
      </c>
      <c r="AC12472" s="7"/>
      <c r="AD12472" t="s">
        <v>6480</v>
      </c>
      <c r="AE12472">
        <f t="shared" si="768"/>
        <v>0</v>
      </c>
      <c r="AG12472" s="2"/>
      <c r="AH12472" t="s">
        <v>3696</v>
      </c>
      <c r="AI12472" s="7" t="s">
        <v>4922</v>
      </c>
    </row>
    <row r="12473" spans="1:35" ht="11" customHeight="1" outlineLevel="1" x14ac:dyDescent="0.25">
      <c r="A12473" t="s">
        <v>3693</v>
      </c>
      <c r="C12473" s="2" t="s">
        <v>11983</v>
      </c>
      <c r="D12473" s="2">
        <v>270</v>
      </c>
      <c r="E12473" s="7">
        <v>1943</v>
      </c>
      <c r="F12473" s="5" t="s">
        <v>1132</v>
      </c>
      <c r="H12473" s="5" t="s">
        <v>4831</v>
      </c>
      <c r="I12473" s="6" t="s">
        <v>6480</v>
      </c>
      <c r="J12473" s="6" t="s">
        <v>11441</v>
      </c>
      <c r="K12473" s="17">
        <v>5</v>
      </c>
      <c r="L12473" s="17" t="s">
        <v>7732</v>
      </c>
      <c r="M12473" s="9"/>
      <c r="N12473" s="9"/>
      <c r="O12473" s="21"/>
      <c r="Q12473" s="29"/>
      <c r="U12473" s="17"/>
      <c r="V12473" s="2" t="s">
        <v>6761</v>
      </c>
      <c r="Y12473" t="str">
        <f t="shared" si="769"/>
        <v/>
      </c>
      <c r="AA12473" t="str">
        <f t="shared" si="770"/>
        <v/>
      </c>
      <c r="AC12473" s="7"/>
      <c r="AD12473" t="s">
        <v>6480</v>
      </c>
      <c r="AE12473">
        <f t="shared" ref="AE12473:AE12499" si="771">COUNTIF(I12473,"*Fuji*")</f>
        <v>0</v>
      </c>
      <c r="AG12473" s="2"/>
      <c r="AH12473" t="s">
        <v>3696</v>
      </c>
      <c r="AI12473" s="7" t="s">
        <v>4922</v>
      </c>
    </row>
    <row r="12474" spans="1:35" ht="11" customHeight="1" outlineLevel="1" x14ac:dyDescent="0.25">
      <c r="A12474" t="s">
        <v>3693</v>
      </c>
      <c r="C12474" s="2" t="s">
        <v>11983</v>
      </c>
      <c r="D12474" s="2">
        <v>271</v>
      </c>
      <c r="E12474" s="7">
        <v>1943</v>
      </c>
      <c r="F12474" s="5" t="s">
        <v>4832</v>
      </c>
      <c r="H12474" s="5" t="s">
        <v>4833</v>
      </c>
      <c r="I12474" s="6" t="s">
        <v>6480</v>
      </c>
      <c r="J12474" s="6" t="s">
        <v>11441</v>
      </c>
      <c r="K12474" s="17">
        <v>5</v>
      </c>
      <c r="L12474" s="17" t="s">
        <v>7730</v>
      </c>
      <c r="M12474" s="9">
        <v>1.2</v>
      </c>
      <c r="N12474" s="9"/>
      <c r="O12474" s="21"/>
      <c r="Q12474" s="29"/>
      <c r="U12474" s="17"/>
      <c r="V12474" s="2" t="s">
        <v>6762</v>
      </c>
      <c r="Y12474" t="str">
        <f t="shared" si="769"/>
        <v/>
      </c>
      <c r="AA12474" t="str">
        <f t="shared" si="770"/>
        <v/>
      </c>
      <c r="AC12474" s="7"/>
      <c r="AD12474" t="s">
        <v>6480</v>
      </c>
      <c r="AE12474">
        <f t="shared" si="771"/>
        <v>0</v>
      </c>
      <c r="AG12474" s="2"/>
      <c r="AH12474" t="s">
        <v>3696</v>
      </c>
      <c r="AI12474" s="7" t="s">
        <v>4922</v>
      </c>
    </row>
    <row r="12475" spans="1:35" ht="11" customHeight="1" outlineLevel="1" x14ac:dyDescent="0.25">
      <c r="A12475" t="s">
        <v>3693</v>
      </c>
      <c r="C12475" s="2" t="s">
        <v>11983</v>
      </c>
      <c r="D12475" s="2">
        <v>288</v>
      </c>
      <c r="E12475" s="7">
        <v>1943</v>
      </c>
      <c r="F12475" s="5" t="s">
        <v>1346</v>
      </c>
      <c r="H12475" s="5" t="s">
        <v>1674</v>
      </c>
      <c r="I12475" s="6" t="s">
        <v>6481</v>
      </c>
      <c r="J12475" s="6" t="s">
        <v>11442</v>
      </c>
      <c r="K12475" s="17">
        <v>3</v>
      </c>
      <c r="L12475" s="17" t="s">
        <v>7730</v>
      </c>
      <c r="M12475" s="9">
        <v>3.7</v>
      </c>
      <c r="N12475" s="9"/>
      <c r="O12475" s="21"/>
      <c r="Q12475" s="29"/>
      <c r="U12475" s="17"/>
      <c r="V12475" s="2"/>
      <c r="Y12475" t="str">
        <f t="shared" si="769"/>
        <v/>
      </c>
      <c r="AA12475" t="str">
        <f t="shared" si="770"/>
        <v/>
      </c>
      <c r="AC12475" s="7"/>
      <c r="AD12475" t="s">
        <v>6481</v>
      </c>
      <c r="AE12475">
        <f t="shared" si="771"/>
        <v>0</v>
      </c>
      <c r="AG12475" s="2"/>
      <c r="AI12475" s="7"/>
    </row>
    <row r="12476" spans="1:35" ht="11" customHeight="1" outlineLevel="1" x14ac:dyDescent="0.25">
      <c r="A12476" t="s">
        <v>3693</v>
      </c>
      <c r="C12476" s="2" t="s">
        <v>11983</v>
      </c>
      <c r="D12476" s="2">
        <v>289</v>
      </c>
      <c r="E12476" s="7">
        <v>1943</v>
      </c>
      <c r="F12476" s="5" t="s">
        <v>1654</v>
      </c>
      <c r="H12476" s="5" t="s">
        <v>11428</v>
      </c>
      <c r="I12476" s="6" t="s">
        <v>6481</v>
      </c>
      <c r="J12476" s="6" t="s">
        <v>11442</v>
      </c>
      <c r="K12476" s="17">
        <v>3</v>
      </c>
      <c r="L12476" s="17" t="s">
        <v>7730</v>
      </c>
      <c r="M12476" s="9">
        <v>2</v>
      </c>
      <c r="N12476" s="9"/>
      <c r="O12476" s="21"/>
      <c r="Q12476" s="29"/>
      <c r="U12476" s="17"/>
      <c r="V12476" s="2"/>
      <c r="Y12476" t="str">
        <f t="shared" si="769"/>
        <v/>
      </c>
      <c r="AA12476" t="str">
        <f t="shared" si="770"/>
        <v/>
      </c>
      <c r="AC12476" s="7"/>
      <c r="AD12476" t="s">
        <v>6481</v>
      </c>
      <c r="AE12476">
        <f t="shared" si="771"/>
        <v>0</v>
      </c>
      <c r="AG12476" s="2"/>
      <c r="AI12476" s="7"/>
    </row>
    <row r="12477" spans="1:35" ht="11" customHeight="1" outlineLevel="1" x14ac:dyDescent="0.25">
      <c r="A12477" t="s">
        <v>3693</v>
      </c>
      <c r="C12477" s="2" t="s">
        <v>11983</v>
      </c>
      <c r="D12477" s="2">
        <v>290</v>
      </c>
      <c r="E12477" s="7">
        <v>1944</v>
      </c>
      <c r="F12477" s="5" t="s">
        <v>11443</v>
      </c>
      <c r="H12477" s="5" t="s">
        <v>1674</v>
      </c>
      <c r="I12477" s="6" t="s">
        <v>11433</v>
      </c>
      <c r="J12477" s="6" t="s">
        <v>11445</v>
      </c>
      <c r="K12477" s="17">
        <v>5</v>
      </c>
      <c r="L12477" s="17" t="s">
        <v>7730</v>
      </c>
      <c r="M12477" s="9">
        <v>0.7</v>
      </c>
      <c r="N12477" s="9"/>
      <c r="O12477" s="21"/>
      <c r="Q12477" s="29"/>
      <c r="U12477" s="17"/>
      <c r="V12477" s="2"/>
      <c r="Y12477" t="str">
        <f t="shared" si="769"/>
        <v/>
      </c>
      <c r="AA12477" t="str">
        <f t="shared" si="770"/>
        <v/>
      </c>
      <c r="AC12477" s="7"/>
      <c r="AD12477" t="s">
        <v>11433</v>
      </c>
      <c r="AE12477">
        <f t="shared" si="771"/>
        <v>0</v>
      </c>
      <c r="AG12477" s="2"/>
      <c r="AI12477" s="7"/>
    </row>
    <row r="12478" spans="1:35" ht="11" customHeight="1" outlineLevel="1" x14ac:dyDescent="0.25">
      <c r="A12478" t="s">
        <v>3693</v>
      </c>
      <c r="C12478" s="2" t="s">
        <v>11983</v>
      </c>
      <c r="D12478" s="2">
        <v>291</v>
      </c>
      <c r="E12478" s="7">
        <v>1944</v>
      </c>
      <c r="F12478" s="5" t="s">
        <v>11444</v>
      </c>
      <c r="H12478" s="5" t="s">
        <v>2291</v>
      </c>
      <c r="I12478" s="6" t="s">
        <v>11433</v>
      </c>
      <c r="J12478" s="6" t="s">
        <v>11445</v>
      </c>
      <c r="K12478" s="17">
        <v>5</v>
      </c>
      <c r="L12478" s="17" t="s">
        <v>7730</v>
      </c>
      <c r="M12478" s="9">
        <v>0.7</v>
      </c>
      <c r="N12478" s="9"/>
      <c r="O12478" s="21"/>
      <c r="Q12478" s="29"/>
      <c r="U12478" s="17"/>
      <c r="V12478" s="2"/>
      <c r="Y12478" t="str">
        <f t="shared" si="769"/>
        <v/>
      </c>
      <c r="AA12478" t="str">
        <f t="shared" si="770"/>
        <v/>
      </c>
      <c r="AC12478" s="7"/>
      <c r="AD12478" t="s">
        <v>11433</v>
      </c>
      <c r="AE12478">
        <f t="shared" si="771"/>
        <v>0</v>
      </c>
      <c r="AG12478" s="2"/>
      <c r="AI12478" s="7"/>
    </row>
    <row r="12479" spans="1:35" ht="11" customHeight="1" outlineLevel="1" x14ac:dyDescent="0.25">
      <c r="A12479" t="s">
        <v>3693</v>
      </c>
      <c r="C12479" s="2" t="s">
        <v>11983</v>
      </c>
      <c r="D12479" s="2">
        <v>317</v>
      </c>
      <c r="E12479" s="7">
        <v>1947</v>
      </c>
      <c r="F12479" s="5" t="s">
        <v>5138</v>
      </c>
      <c r="H12479" s="5" t="s">
        <v>11446</v>
      </c>
      <c r="I12479" s="6" t="s">
        <v>11448</v>
      </c>
      <c r="J12479" s="6" t="s">
        <v>6992</v>
      </c>
      <c r="K12479" s="17">
        <v>5</v>
      </c>
      <c r="L12479" s="17" t="s">
        <v>7730</v>
      </c>
      <c r="M12479" s="9">
        <v>0.2</v>
      </c>
      <c r="N12479" s="9"/>
      <c r="O12479" s="21"/>
      <c r="Q12479" s="29"/>
      <c r="U12479" s="17"/>
      <c r="V12479" s="2"/>
      <c r="Y12479" t="str">
        <f t="shared" si="769"/>
        <v/>
      </c>
      <c r="AA12479" t="str">
        <f t="shared" si="770"/>
        <v/>
      </c>
      <c r="AC12479" s="7"/>
      <c r="AD12479" t="s">
        <v>11448</v>
      </c>
      <c r="AE12479">
        <f t="shared" si="771"/>
        <v>0</v>
      </c>
      <c r="AG12479" s="2"/>
      <c r="AI12479" s="7"/>
    </row>
    <row r="12480" spans="1:35" ht="11" customHeight="1" outlineLevel="1" x14ac:dyDescent="0.25">
      <c r="A12480" t="s">
        <v>3693</v>
      </c>
      <c r="C12480" s="2" t="s">
        <v>11983</v>
      </c>
      <c r="D12480" s="2">
        <v>318</v>
      </c>
      <c r="E12480" s="7">
        <v>1947</v>
      </c>
      <c r="F12480" s="5" t="s">
        <v>5279</v>
      </c>
      <c r="H12480" s="5" t="s">
        <v>11447</v>
      </c>
      <c r="I12480" s="6" t="s">
        <v>11448</v>
      </c>
      <c r="J12480" s="6" t="s">
        <v>6992</v>
      </c>
      <c r="K12480" s="17">
        <v>5</v>
      </c>
      <c r="L12480" s="17" t="s">
        <v>7730</v>
      </c>
      <c r="M12480" s="9">
        <v>0.2</v>
      </c>
      <c r="N12480" s="9"/>
      <c r="O12480" s="21"/>
      <c r="Q12480" s="29"/>
      <c r="U12480" s="17"/>
      <c r="V12480" s="2"/>
      <c r="Y12480" t="str">
        <f t="shared" si="769"/>
        <v/>
      </c>
      <c r="AA12480" t="str">
        <f t="shared" si="770"/>
        <v/>
      </c>
      <c r="AC12480" s="7"/>
      <c r="AD12480" t="s">
        <v>11448</v>
      </c>
      <c r="AE12480">
        <f t="shared" si="771"/>
        <v>0</v>
      </c>
      <c r="AG12480" s="2"/>
      <c r="AI12480" s="7"/>
    </row>
    <row r="12481" spans="1:35" ht="11" customHeight="1" outlineLevel="1" x14ac:dyDescent="0.25">
      <c r="A12481" t="s">
        <v>3693</v>
      </c>
      <c r="C12481" s="2" t="s">
        <v>11983</v>
      </c>
      <c r="D12481" s="2">
        <v>319</v>
      </c>
      <c r="E12481" s="7">
        <v>1947</v>
      </c>
      <c r="F12481" s="5" t="s">
        <v>2348</v>
      </c>
      <c r="H12481" s="5" t="s">
        <v>1921</v>
      </c>
      <c r="I12481" s="6" t="s">
        <v>11448</v>
      </c>
      <c r="J12481" s="6" t="s">
        <v>6992</v>
      </c>
      <c r="K12481" s="17">
        <v>5</v>
      </c>
      <c r="L12481" s="17" t="s">
        <v>7730</v>
      </c>
      <c r="M12481" s="9">
        <v>0.2</v>
      </c>
      <c r="N12481" s="9"/>
      <c r="O12481" s="21"/>
      <c r="Q12481" s="29"/>
      <c r="U12481" s="17"/>
      <c r="V12481" s="2"/>
      <c r="Y12481" t="str">
        <f t="shared" si="769"/>
        <v/>
      </c>
      <c r="AA12481" t="str">
        <f t="shared" si="770"/>
        <v/>
      </c>
      <c r="AC12481" s="7"/>
      <c r="AD12481" t="s">
        <v>11448</v>
      </c>
      <c r="AE12481">
        <f t="shared" si="771"/>
        <v>0</v>
      </c>
      <c r="AG12481" s="2"/>
      <c r="AI12481" s="7"/>
    </row>
    <row r="12482" spans="1:35" ht="11" customHeight="1" outlineLevel="1" x14ac:dyDescent="0.25">
      <c r="A12482" t="s">
        <v>3693</v>
      </c>
      <c r="C12482" s="2" t="s">
        <v>11983</v>
      </c>
      <c r="D12482" s="2">
        <v>323</v>
      </c>
      <c r="E12482" s="7">
        <v>1947</v>
      </c>
      <c r="F12482" s="5" t="s">
        <v>1654</v>
      </c>
      <c r="H12482" s="5" t="s">
        <v>21091</v>
      </c>
      <c r="I12482" s="6" t="s">
        <v>21093</v>
      </c>
      <c r="J12482" s="6" t="s">
        <v>6992</v>
      </c>
      <c r="K12482" s="17">
        <v>3</v>
      </c>
      <c r="L12482" s="17" t="s">
        <v>7730</v>
      </c>
      <c r="M12482" s="9">
        <v>0.8</v>
      </c>
      <c r="N12482" s="9"/>
      <c r="O12482" s="21"/>
      <c r="Q12482" s="29"/>
      <c r="U12482" s="17"/>
      <c r="V12482" s="2">
        <v>258</v>
      </c>
      <c r="Y12482" t="str">
        <f t="shared" si="769"/>
        <v/>
      </c>
      <c r="AA12482" t="str">
        <f t="shared" si="770"/>
        <v/>
      </c>
      <c r="AC12482" s="7"/>
      <c r="AD12482" t="s">
        <v>21093</v>
      </c>
      <c r="AE12482">
        <f t="shared" si="771"/>
        <v>0</v>
      </c>
      <c r="AG12482" s="2"/>
      <c r="AH12482" t="s">
        <v>3696</v>
      </c>
      <c r="AI12482" s="7" t="s">
        <v>4610</v>
      </c>
    </row>
    <row r="12483" spans="1:35" ht="11" customHeight="1" outlineLevel="1" x14ac:dyDescent="0.25">
      <c r="A12483" t="s">
        <v>3693</v>
      </c>
      <c r="C12483" s="2" t="s">
        <v>11983</v>
      </c>
      <c r="D12483" s="2">
        <v>324</v>
      </c>
      <c r="E12483" s="7">
        <v>1947</v>
      </c>
      <c r="F12483" s="5" t="s">
        <v>21090</v>
      </c>
      <c r="H12483" s="5" t="s">
        <v>6501</v>
      </c>
      <c r="I12483" s="6" t="s">
        <v>21093</v>
      </c>
      <c r="J12483" s="6" t="s">
        <v>6992</v>
      </c>
      <c r="K12483" s="17">
        <v>3</v>
      </c>
      <c r="L12483" s="17" t="s">
        <v>7730</v>
      </c>
      <c r="M12483" s="9">
        <v>1.2</v>
      </c>
      <c r="N12483" s="9"/>
      <c r="O12483" s="21"/>
      <c r="Q12483" s="29"/>
      <c r="U12483" s="17"/>
      <c r="V12483" s="2">
        <v>259</v>
      </c>
      <c r="Y12483" t="str">
        <f t="shared" si="769"/>
        <v/>
      </c>
      <c r="AA12483" t="str">
        <f t="shared" si="770"/>
        <v/>
      </c>
      <c r="AC12483" s="7"/>
      <c r="AD12483" t="s">
        <v>21093</v>
      </c>
      <c r="AE12483">
        <f t="shared" si="771"/>
        <v>0</v>
      </c>
      <c r="AG12483" s="2"/>
      <c r="AH12483" t="s">
        <v>3696</v>
      </c>
      <c r="AI12483" s="7" t="s">
        <v>4610</v>
      </c>
    </row>
    <row r="12484" spans="1:35" ht="11" customHeight="1" outlineLevel="1" x14ac:dyDescent="0.25">
      <c r="A12484" t="s">
        <v>3693</v>
      </c>
      <c r="C12484" s="2" t="s">
        <v>11983</v>
      </c>
      <c r="D12484" s="2">
        <v>325</v>
      </c>
      <c r="E12484" s="7">
        <v>1947</v>
      </c>
      <c r="F12484" s="5" t="s">
        <v>5693</v>
      </c>
      <c r="H12484" s="5" t="s">
        <v>21092</v>
      </c>
      <c r="I12484" s="6" t="s">
        <v>21093</v>
      </c>
      <c r="J12484" s="6" t="s">
        <v>6992</v>
      </c>
      <c r="K12484" s="17">
        <v>3</v>
      </c>
      <c r="L12484" s="17" t="s">
        <v>7730</v>
      </c>
      <c r="M12484" s="9">
        <v>3.8</v>
      </c>
      <c r="N12484" s="9"/>
      <c r="O12484" s="21"/>
      <c r="Q12484" s="29"/>
      <c r="U12484" s="17"/>
      <c r="V12484" s="2">
        <v>260</v>
      </c>
      <c r="Y12484" t="str">
        <f t="shared" si="769"/>
        <v/>
      </c>
      <c r="AA12484" t="str">
        <f t="shared" si="770"/>
        <v/>
      </c>
      <c r="AC12484" s="7"/>
      <c r="AD12484" t="s">
        <v>21093</v>
      </c>
      <c r="AE12484">
        <f t="shared" si="771"/>
        <v>0</v>
      </c>
      <c r="AG12484" s="2"/>
      <c r="AH12484" t="s">
        <v>3696</v>
      </c>
      <c r="AI12484" s="7" t="s">
        <v>4610</v>
      </c>
    </row>
    <row r="12485" spans="1:35" ht="11" customHeight="1" outlineLevel="1" x14ac:dyDescent="0.25">
      <c r="A12485" t="s">
        <v>3693</v>
      </c>
      <c r="C12485" s="2" t="s">
        <v>11983</v>
      </c>
      <c r="D12485" s="2">
        <v>326</v>
      </c>
      <c r="E12485" s="7">
        <v>1947</v>
      </c>
      <c r="F12485" s="5" t="s">
        <v>5694</v>
      </c>
      <c r="H12485" s="5" t="s">
        <v>1743</v>
      </c>
      <c r="I12485" s="6" t="s">
        <v>6480</v>
      </c>
      <c r="J12485" s="6" t="s">
        <v>6992</v>
      </c>
      <c r="K12485" s="17">
        <v>3</v>
      </c>
      <c r="L12485" s="17" t="s">
        <v>7730</v>
      </c>
      <c r="M12485" s="9">
        <v>0.8</v>
      </c>
      <c r="N12485" s="9"/>
      <c r="O12485" s="21"/>
      <c r="Q12485" s="29"/>
      <c r="U12485" s="17"/>
      <c r="V12485" s="2">
        <v>258</v>
      </c>
      <c r="Y12485" t="str">
        <f t="shared" si="769"/>
        <v/>
      </c>
      <c r="AA12485" t="str">
        <f t="shared" si="770"/>
        <v/>
      </c>
      <c r="AC12485" s="7"/>
      <c r="AD12485" t="s">
        <v>6480</v>
      </c>
      <c r="AE12485">
        <f t="shared" si="771"/>
        <v>0</v>
      </c>
      <c r="AG12485" s="2"/>
      <c r="AH12485" t="s">
        <v>3696</v>
      </c>
      <c r="AI12485" s="7" t="s">
        <v>4610</v>
      </c>
    </row>
    <row r="12486" spans="1:35" ht="11" customHeight="1" outlineLevel="1" x14ac:dyDescent="0.25">
      <c r="A12486" t="s">
        <v>3693</v>
      </c>
      <c r="C12486" s="2" t="s">
        <v>11983</v>
      </c>
      <c r="D12486" s="2">
        <v>327</v>
      </c>
      <c r="E12486" s="7">
        <v>1947</v>
      </c>
      <c r="F12486" s="5" t="s">
        <v>107</v>
      </c>
      <c r="H12486" s="5" t="s">
        <v>1744</v>
      </c>
      <c r="I12486" s="6" t="s">
        <v>6480</v>
      </c>
      <c r="J12486" s="6" t="s">
        <v>6992</v>
      </c>
      <c r="K12486" s="17">
        <v>3</v>
      </c>
      <c r="L12486" s="17" t="s">
        <v>7730</v>
      </c>
      <c r="M12486" s="9">
        <v>1.2</v>
      </c>
      <c r="N12486" s="9"/>
      <c r="O12486" s="21"/>
      <c r="Q12486" s="29"/>
      <c r="U12486" s="17"/>
      <c r="V12486" s="2">
        <v>259</v>
      </c>
      <c r="Y12486" t="str">
        <f t="shared" si="769"/>
        <v/>
      </c>
      <c r="AA12486" t="str">
        <f t="shared" si="770"/>
        <v/>
      </c>
      <c r="AC12486" s="7"/>
      <c r="AD12486" t="s">
        <v>6480</v>
      </c>
      <c r="AE12486">
        <f t="shared" si="771"/>
        <v>0</v>
      </c>
      <c r="AG12486" s="2"/>
      <c r="AH12486" t="s">
        <v>3696</v>
      </c>
      <c r="AI12486" s="7" t="s">
        <v>4610</v>
      </c>
    </row>
    <row r="12487" spans="1:35" ht="11" customHeight="1" outlineLevel="1" x14ac:dyDescent="0.25">
      <c r="A12487" t="s">
        <v>3693</v>
      </c>
      <c r="C12487" s="2" t="s">
        <v>11983</v>
      </c>
      <c r="D12487" s="2">
        <v>328</v>
      </c>
      <c r="E12487" s="7">
        <v>1947</v>
      </c>
      <c r="F12487" s="5" t="s">
        <v>1742</v>
      </c>
      <c r="H12487" s="5" t="s">
        <v>1745</v>
      </c>
      <c r="I12487" s="6" t="s">
        <v>6480</v>
      </c>
      <c r="J12487" s="6" t="s">
        <v>6992</v>
      </c>
      <c r="K12487" s="17">
        <v>3</v>
      </c>
      <c r="L12487" s="17" t="s">
        <v>7730</v>
      </c>
      <c r="M12487" s="9">
        <v>3.8</v>
      </c>
      <c r="N12487" s="9"/>
      <c r="O12487" s="21"/>
      <c r="Q12487" s="29"/>
      <c r="U12487" s="17"/>
      <c r="V12487" s="2">
        <v>260</v>
      </c>
      <c r="Y12487" t="str">
        <f t="shared" si="769"/>
        <v/>
      </c>
      <c r="AA12487" t="str">
        <f t="shared" si="770"/>
        <v/>
      </c>
      <c r="AC12487" s="7"/>
      <c r="AD12487" t="s">
        <v>6480</v>
      </c>
      <c r="AE12487">
        <f t="shared" si="771"/>
        <v>0</v>
      </c>
      <c r="AG12487" s="2"/>
      <c r="AH12487" t="s">
        <v>3696</v>
      </c>
      <c r="AI12487" s="7" t="s">
        <v>4610</v>
      </c>
    </row>
    <row r="12488" spans="1:35" ht="11" customHeight="1" outlineLevel="1" x14ac:dyDescent="0.25">
      <c r="A12488" t="s">
        <v>3693</v>
      </c>
      <c r="C12488" s="2" t="s">
        <v>11983</v>
      </c>
      <c r="D12488" s="2">
        <v>329</v>
      </c>
      <c r="E12488" s="7">
        <v>1947</v>
      </c>
      <c r="F12488" s="5" t="s">
        <v>1205</v>
      </c>
      <c r="H12488" s="5" t="s">
        <v>1746</v>
      </c>
      <c r="I12488" s="6" t="s">
        <v>6480</v>
      </c>
      <c r="J12488" s="6" t="s">
        <v>6992</v>
      </c>
      <c r="K12488" s="17">
        <v>3</v>
      </c>
      <c r="L12488" s="17" t="s">
        <v>7730</v>
      </c>
      <c r="M12488" s="9">
        <v>2.8</v>
      </c>
      <c r="N12488" s="9"/>
      <c r="O12488" s="21"/>
      <c r="Q12488" s="29"/>
      <c r="U12488" s="17"/>
      <c r="V12488" s="2">
        <v>261</v>
      </c>
      <c r="Y12488" t="str">
        <f t="shared" si="769"/>
        <v/>
      </c>
      <c r="AA12488" t="str">
        <f t="shared" si="770"/>
        <v/>
      </c>
      <c r="AC12488" s="7"/>
      <c r="AD12488" t="s">
        <v>6480</v>
      </c>
      <c r="AE12488">
        <f t="shared" si="771"/>
        <v>0</v>
      </c>
      <c r="AG12488" s="2"/>
      <c r="AH12488" t="s">
        <v>3696</v>
      </c>
      <c r="AI12488" s="7" t="s">
        <v>4610</v>
      </c>
    </row>
    <row r="12489" spans="1:35" ht="11" customHeight="1" outlineLevel="1" x14ac:dyDescent="0.25">
      <c r="A12489" t="s">
        <v>3693</v>
      </c>
      <c r="C12489" s="2" t="s">
        <v>11983</v>
      </c>
      <c r="D12489" s="2">
        <v>330</v>
      </c>
      <c r="E12489" s="7">
        <v>1947</v>
      </c>
      <c r="F12489" s="5" t="s">
        <v>5696</v>
      </c>
      <c r="H12489" s="5" t="s">
        <v>3434</v>
      </c>
      <c r="I12489" s="6" t="s">
        <v>6480</v>
      </c>
      <c r="J12489" s="6" t="s">
        <v>6992</v>
      </c>
      <c r="K12489" s="17">
        <v>3</v>
      </c>
      <c r="L12489" s="17" t="s">
        <v>7730</v>
      </c>
      <c r="M12489" s="9">
        <v>0.4</v>
      </c>
      <c r="N12489" s="9"/>
      <c r="O12489" s="21"/>
      <c r="Q12489" s="29"/>
      <c r="U12489" s="17"/>
      <c r="V12489" s="2">
        <v>262</v>
      </c>
      <c r="Y12489" t="str">
        <f t="shared" si="769"/>
        <v/>
      </c>
      <c r="AA12489" t="str">
        <f t="shared" si="770"/>
        <v/>
      </c>
      <c r="AC12489" s="7"/>
      <c r="AD12489" t="s">
        <v>6480</v>
      </c>
      <c r="AE12489">
        <f t="shared" si="771"/>
        <v>0</v>
      </c>
      <c r="AG12489" s="2"/>
      <c r="AH12489" t="s">
        <v>3696</v>
      </c>
      <c r="AI12489" s="7" t="s">
        <v>4610</v>
      </c>
    </row>
    <row r="12490" spans="1:35" ht="11" customHeight="1" outlineLevel="1" x14ac:dyDescent="0.25">
      <c r="A12490" t="s">
        <v>3693</v>
      </c>
      <c r="C12490" s="2" t="s">
        <v>11983</v>
      </c>
      <c r="D12490" s="2">
        <v>331</v>
      </c>
      <c r="E12490" s="7">
        <v>1947</v>
      </c>
      <c r="F12490" s="5" t="s">
        <v>3435</v>
      </c>
      <c r="H12490" s="5" t="s">
        <v>3436</v>
      </c>
      <c r="I12490" s="6" t="s">
        <v>6480</v>
      </c>
      <c r="J12490" s="6" t="s">
        <v>6992</v>
      </c>
      <c r="K12490" s="17">
        <v>3</v>
      </c>
      <c r="L12490" s="17" t="s">
        <v>7730</v>
      </c>
      <c r="M12490" s="9">
        <v>3.8</v>
      </c>
      <c r="N12490" s="9"/>
      <c r="O12490" s="21"/>
      <c r="Q12490" s="29"/>
      <c r="U12490" s="17"/>
      <c r="V12490" s="2">
        <v>263</v>
      </c>
      <c r="Y12490" t="str">
        <f t="shared" si="769"/>
        <v/>
      </c>
      <c r="AA12490" t="str">
        <f t="shared" si="770"/>
        <v/>
      </c>
      <c r="AC12490" s="7"/>
      <c r="AD12490" t="s">
        <v>6480</v>
      </c>
      <c r="AE12490">
        <f t="shared" si="771"/>
        <v>0</v>
      </c>
      <c r="AG12490" s="2"/>
      <c r="AH12490" t="s">
        <v>3696</v>
      </c>
      <c r="AI12490" s="7" t="s">
        <v>4610</v>
      </c>
    </row>
    <row r="12491" spans="1:35" ht="11" customHeight="1" outlineLevel="1" x14ac:dyDescent="0.25">
      <c r="A12491" t="s">
        <v>3693</v>
      </c>
      <c r="C12491" s="2" t="s">
        <v>11983</v>
      </c>
      <c r="D12491" s="2">
        <v>332</v>
      </c>
      <c r="E12491" s="7">
        <v>1947</v>
      </c>
      <c r="F12491" s="5" t="s">
        <v>3437</v>
      </c>
      <c r="H12491" s="5" t="s">
        <v>3438</v>
      </c>
      <c r="I12491" s="6" t="s">
        <v>6480</v>
      </c>
      <c r="J12491" s="6" t="s">
        <v>6992</v>
      </c>
      <c r="K12491" s="17">
        <v>3</v>
      </c>
      <c r="L12491" s="17" t="s">
        <v>7730</v>
      </c>
      <c r="M12491" s="9">
        <v>3.8</v>
      </c>
      <c r="N12491" s="9"/>
      <c r="O12491" s="21"/>
      <c r="Q12491" s="29"/>
      <c r="U12491" s="17"/>
      <c r="V12491" s="2">
        <v>264</v>
      </c>
      <c r="Y12491" t="str">
        <f t="shared" si="769"/>
        <v/>
      </c>
      <c r="AA12491" t="str">
        <f t="shared" si="770"/>
        <v/>
      </c>
      <c r="AC12491" s="7"/>
      <c r="AD12491" t="s">
        <v>6480</v>
      </c>
      <c r="AE12491">
        <f t="shared" si="771"/>
        <v>0</v>
      </c>
      <c r="AG12491" s="2"/>
      <c r="AH12491" t="s">
        <v>3696</v>
      </c>
      <c r="AI12491" s="7" t="s">
        <v>4610</v>
      </c>
    </row>
    <row r="12492" spans="1:35" ht="11" customHeight="1" outlineLevel="1" x14ac:dyDescent="0.25">
      <c r="A12492" t="s">
        <v>3693</v>
      </c>
      <c r="C12492" s="2" t="s">
        <v>11983</v>
      </c>
      <c r="D12492" s="2">
        <v>333</v>
      </c>
      <c r="E12492" s="7">
        <v>1947</v>
      </c>
      <c r="F12492" s="5" t="s">
        <v>3439</v>
      </c>
      <c r="H12492" s="5" t="s">
        <v>3440</v>
      </c>
      <c r="I12492" s="6" t="s">
        <v>3695</v>
      </c>
      <c r="J12492" s="6" t="s">
        <v>6992</v>
      </c>
      <c r="K12492" s="17">
        <v>7</v>
      </c>
      <c r="L12492" s="17" t="s">
        <v>7730</v>
      </c>
      <c r="M12492" s="9">
        <v>3.8</v>
      </c>
      <c r="N12492" s="9"/>
      <c r="O12492" s="21"/>
      <c r="Q12492" s="29"/>
      <c r="U12492" s="17"/>
      <c r="V12492" s="2">
        <v>265</v>
      </c>
      <c r="Y12492" t="str">
        <f t="shared" si="769"/>
        <v/>
      </c>
      <c r="AA12492" t="str">
        <f t="shared" si="770"/>
        <v/>
      </c>
      <c r="AC12492" s="7"/>
      <c r="AD12492" t="s">
        <v>3695</v>
      </c>
      <c r="AE12492">
        <f t="shared" si="771"/>
        <v>0</v>
      </c>
      <c r="AG12492" s="2"/>
      <c r="AH12492" t="s">
        <v>3696</v>
      </c>
      <c r="AI12492" s="7" t="s">
        <v>4922</v>
      </c>
    </row>
    <row r="12493" spans="1:35" ht="11" customHeight="1" outlineLevel="1" x14ac:dyDescent="0.25">
      <c r="A12493" t="s">
        <v>3693</v>
      </c>
      <c r="C12493" s="2" t="s">
        <v>11983</v>
      </c>
      <c r="D12493" s="2">
        <v>334</v>
      </c>
      <c r="E12493" s="7">
        <v>1947</v>
      </c>
      <c r="F12493" s="5" t="s">
        <v>5761</v>
      </c>
      <c r="H12493" s="5" t="s">
        <v>3441</v>
      </c>
      <c r="I12493" s="6" t="s">
        <v>3695</v>
      </c>
      <c r="J12493" s="6" t="s">
        <v>6992</v>
      </c>
      <c r="K12493" s="17">
        <v>7</v>
      </c>
      <c r="L12493" s="17" t="s">
        <v>7730</v>
      </c>
      <c r="M12493" s="9">
        <v>3.8</v>
      </c>
      <c r="N12493" s="9"/>
      <c r="O12493" s="21"/>
      <c r="Q12493" s="29"/>
      <c r="U12493" s="17"/>
      <c r="V12493" s="2">
        <v>266</v>
      </c>
      <c r="Y12493" t="str">
        <f t="shared" si="769"/>
        <v/>
      </c>
      <c r="AA12493" t="str">
        <f t="shared" si="770"/>
        <v/>
      </c>
      <c r="AC12493" s="7"/>
      <c r="AD12493" t="s">
        <v>3695</v>
      </c>
      <c r="AE12493">
        <f t="shared" si="771"/>
        <v>0</v>
      </c>
      <c r="AG12493" s="2"/>
      <c r="AH12493" t="s">
        <v>3696</v>
      </c>
      <c r="AI12493" s="7" t="s">
        <v>4922</v>
      </c>
    </row>
    <row r="12494" spans="1:35" ht="11" customHeight="1" outlineLevel="1" x14ac:dyDescent="0.25">
      <c r="A12494" t="s">
        <v>3693</v>
      </c>
      <c r="C12494" s="2" t="s">
        <v>11983</v>
      </c>
      <c r="D12494" s="2">
        <v>335</v>
      </c>
      <c r="E12494" s="7">
        <v>1947</v>
      </c>
      <c r="F12494" s="5" t="s">
        <v>3442</v>
      </c>
      <c r="H12494" s="5" t="s">
        <v>3434</v>
      </c>
      <c r="I12494" s="6" t="s">
        <v>3695</v>
      </c>
      <c r="J12494" s="6" t="s">
        <v>6992</v>
      </c>
      <c r="K12494" s="17">
        <v>7</v>
      </c>
      <c r="L12494" s="17" t="s">
        <v>7730</v>
      </c>
      <c r="M12494" s="9">
        <v>3.8</v>
      </c>
      <c r="N12494" s="9"/>
      <c r="O12494" s="21"/>
      <c r="Q12494" s="29"/>
      <c r="U12494" s="17"/>
      <c r="V12494" s="2">
        <v>267</v>
      </c>
      <c r="Y12494" t="str">
        <f t="shared" si="769"/>
        <v/>
      </c>
      <c r="AA12494" t="str">
        <f t="shared" si="770"/>
        <v/>
      </c>
      <c r="AC12494" s="7"/>
      <c r="AD12494" t="s">
        <v>3695</v>
      </c>
      <c r="AE12494">
        <f t="shared" si="771"/>
        <v>0</v>
      </c>
      <c r="AG12494" s="2"/>
      <c r="AH12494" t="s">
        <v>3696</v>
      </c>
      <c r="AI12494" s="7" t="s">
        <v>4922</v>
      </c>
    </row>
    <row r="12495" spans="1:35" ht="11" customHeight="1" outlineLevel="1" x14ac:dyDescent="0.25">
      <c r="A12495" t="s">
        <v>3693</v>
      </c>
      <c r="C12495" s="2" t="s">
        <v>11983</v>
      </c>
      <c r="D12495" s="2">
        <v>336</v>
      </c>
      <c r="E12495" s="7">
        <v>1947</v>
      </c>
      <c r="F12495" s="5" t="s">
        <v>1015</v>
      </c>
      <c r="H12495" s="5" t="s">
        <v>6764</v>
      </c>
      <c r="I12495" s="6" t="s">
        <v>3123</v>
      </c>
      <c r="J12495" s="6" t="s">
        <v>11449</v>
      </c>
      <c r="K12495" s="17">
        <v>3</v>
      </c>
      <c r="L12495" s="17" t="s">
        <v>7730</v>
      </c>
      <c r="M12495" s="9">
        <v>4.2</v>
      </c>
      <c r="N12495" s="9"/>
      <c r="O12495" s="21"/>
      <c r="Q12495" s="29"/>
      <c r="U12495" s="17"/>
      <c r="V12495" s="2" t="s">
        <v>6763</v>
      </c>
      <c r="Y12495" t="str">
        <f t="shared" si="769"/>
        <v/>
      </c>
      <c r="AA12495" t="str">
        <f t="shared" si="770"/>
        <v/>
      </c>
      <c r="AC12495" s="7"/>
      <c r="AD12495" t="s">
        <v>3123</v>
      </c>
      <c r="AE12495">
        <f t="shared" si="771"/>
        <v>0</v>
      </c>
      <c r="AG12495" s="2"/>
      <c r="AH12495" t="s">
        <v>3696</v>
      </c>
      <c r="AI12495" s="7" t="s">
        <v>4922</v>
      </c>
    </row>
    <row r="12496" spans="1:35" ht="11" customHeight="1" outlineLevel="1" x14ac:dyDescent="0.25">
      <c r="A12496" t="s">
        <v>3693</v>
      </c>
      <c r="C12496" s="2" t="s">
        <v>11983</v>
      </c>
      <c r="D12496" s="2">
        <v>337</v>
      </c>
      <c r="E12496" s="7">
        <v>1947</v>
      </c>
      <c r="F12496" s="5" t="s">
        <v>5765</v>
      </c>
      <c r="H12496" s="5" t="s">
        <v>3124</v>
      </c>
      <c r="I12496" s="6" t="s">
        <v>3123</v>
      </c>
      <c r="J12496" s="6" t="s">
        <v>11449</v>
      </c>
      <c r="K12496" s="17">
        <v>6</v>
      </c>
      <c r="L12496" s="17" t="s">
        <v>7730</v>
      </c>
      <c r="M12496" s="9">
        <v>4.2</v>
      </c>
      <c r="N12496" s="9"/>
      <c r="O12496" s="21"/>
      <c r="Q12496" s="29"/>
      <c r="U12496" s="17"/>
      <c r="V12496" s="2" t="s">
        <v>2458</v>
      </c>
      <c r="Y12496" t="str">
        <f t="shared" si="769"/>
        <v/>
      </c>
      <c r="AA12496" t="str">
        <f t="shared" si="770"/>
        <v/>
      </c>
      <c r="AC12496" s="7"/>
      <c r="AD12496" t="s">
        <v>3123</v>
      </c>
      <c r="AE12496">
        <f t="shared" si="771"/>
        <v>0</v>
      </c>
      <c r="AG12496" s="2"/>
      <c r="AH12496" t="s">
        <v>3696</v>
      </c>
      <c r="AI12496" s="7" t="s">
        <v>4922</v>
      </c>
    </row>
    <row r="12497" spans="1:49" ht="11" customHeight="1" outlineLevel="1" x14ac:dyDescent="0.25">
      <c r="A12497" t="s">
        <v>3693</v>
      </c>
      <c r="C12497" s="2" t="s">
        <v>11983</v>
      </c>
      <c r="D12497" s="2">
        <v>338</v>
      </c>
      <c r="E12497" s="7">
        <v>1947</v>
      </c>
      <c r="F12497" s="5" t="s">
        <v>3125</v>
      </c>
      <c r="H12497" s="5" t="s">
        <v>3126</v>
      </c>
      <c r="I12497" s="6" t="s">
        <v>3123</v>
      </c>
      <c r="J12497" s="6" t="s">
        <v>11449</v>
      </c>
      <c r="K12497" s="17">
        <v>6</v>
      </c>
      <c r="L12497" s="17" t="s">
        <v>7730</v>
      </c>
      <c r="M12497" s="9">
        <v>4.2</v>
      </c>
      <c r="N12497" s="9"/>
      <c r="O12497" s="21"/>
      <c r="Q12497" s="29"/>
      <c r="U12497" s="17"/>
      <c r="V12497" s="2" t="s">
        <v>7975</v>
      </c>
      <c r="Y12497" t="str">
        <f t="shared" si="769"/>
        <v/>
      </c>
      <c r="AA12497" t="str">
        <f t="shared" si="770"/>
        <v/>
      </c>
      <c r="AC12497" s="7"/>
      <c r="AD12497" t="s">
        <v>3123</v>
      </c>
      <c r="AE12497">
        <f t="shared" si="771"/>
        <v>0</v>
      </c>
      <c r="AG12497" s="2"/>
      <c r="AH12497" t="s">
        <v>3696</v>
      </c>
      <c r="AI12497" s="7" t="s">
        <v>4922</v>
      </c>
    </row>
    <row r="12498" spans="1:49" ht="11" customHeight="1" outlineLevel="1" x14ac:dyDescent="0.25">
      <c r="A12498" t="s">
        <v>3693</v>
      </c>
      <c r="C12498" s="2" t="s">
        <v>11983</v>
      </c>
      <c r="D12498" s="2">
        <v>419</v>
      </c>
      <c r="E12498" s="7">
        <v>1960</v>
      </c>
      <c r="F12498" s="5" t="s">
        <v>11422</v>
      </c>
      <c r="H12498" s="5" t="s">
        <v>5398</v>
      </c>
      <c r="I12498" s="6" t="s">
        <v>11423</v>
      </c>
      <c r="J12498" s="6" t="s">
        <v>11421</v>
      </c>
      <c r="K12498" s="17">
        <v>3</v>
      </c>
      <c r="L12498" s="17" t="s">
        <v>7730</v>
      </c>
      <c r="M12498" s="9">
        <v>0.7</v>
      </c>
      <c r="N12498" s="9"/>
      <c r="O12498" s="21"/>
      <c r="Q12498" s="29"/>
      <c r="U12498" s="17"/>
      <c r="V12498" s="2"/>
      <c r="Y12498" t="str">
        <f t="shared" si="769"/>
        <v/>
      </c>
      <c r="AA12498" t="str">
        <f t="shared" si="770"/>
        <v/>
      </c>
      <c r="AC12498" s="7"/>
      <c r="AD12498" t="s">
        <v>11423</v>
      </c>
      <c r="AE12498">
        <f t="shared" si="771"/>
        <v>0</v>
      </c>
      <c r="AG12498" s="2"/>
      <c r="AI12498" s="7"/>
    </row>
    <row r="12499" spans="1:49" ht="11" customHeight="1" outlineLevel="1" x14ac:dyDescent="0.25">
      <c r="A12499" t="s">
        <v>3693</v>
      </c>
      <c r="C12499" s="2" t="s">
        <v>11983</v>
      </c>
      <c r="D12499" s="2">
        <v>441</v>
      </c>
      <c r="E12499" s="7">
        <v>1964</v>
      </c>
      <c r="F12499" s="5" t="s">
        <v>12466</v>
      </c>
      <c r="H12499" s="5" t="s">
        <v>5398</v>
      </c>
      <c r="I12499" s="6" t="s">
        <v>12467</v>
      </c>
      <c r="J12499" s="6" t="s">
        <v>12468</v>
      </c>
      <c r="K12499" s="17">
        <v>3</v>
      </c>
      <c r="L12499" s="17" t="s">
        <v>7730</v>
      </c>
      <c r="M12499" s="9">
        <v>1.5</v>
      </c>
      <c r="N12499" s="9"/>
      <c r="O12499" s="21"/>
      <c r="Q12499" s="29"/>
      <c r="U12499" s="17"/>
      <c r="V12499" s="2"/>
      <c r="Y12499" t="str">
        <f t="shared" si="769"/>
        <v/>
      </c>
      <c r="AA12499" t="str">
        <f t="shared" si="770"/>
        <v/>
      </c>
      <c r="AC12499" s="7"/>
      <c r="AD12499" t="s">
        <v>12467</v>
      </c>
      <c r="AE12499">
        <f t="shared" si="771"/>
        <v>0</v>
      </c>
      <c r="AG12499" s="2"/>
      <c r="AI12499" s="7"/>
    </row>
    <row r="12500" spans="1:49" ht="11" customHeight="1" x14ac:dyDescent="0.25">
      <c r="A12500" s="4" t="s">
        <v>12441</v>
      </c>
      <c r="B12500" t="s">
        <v>12440</v>
      </c>
      <c r="C12500" s="2" t="s">
        <v>11983</v>
      </c>
      <c r="E12500" s="7"/>
      <c r="F12500" s="5"/>
      <c r="H12500" s="5"/>
      <c r="I12500" s="6"/>
      <c r="J12500" s="6"/>
      <c r="K12500" s="17"/>
      <c r="L12500" s="17"/>
      <c r="M12500" s="9"/>
      <c r="N12500" s="9">
        <f>SUM(M12501:M12513)</f>
        <v>19.249999999999996</v>
      </c>
      <c r="O12500" s="21">
        <v>226</v>
      </c>
      <c r="P12500">
        <f>COUNTIF(L12501:L12513,"*")</f>
        <v>13</v>
      </c>
      <c r="Q12500" s="29">
        <f>P12500/O12500</f>
        <v>5.7522123893805309E-2</v>
      </c>
      <c r="R12500">
        <f>COUNTIF(L12501:L12513,"Y")+COUNTIF(L12501:L12513,"S")</f>
        <v>13</v>
      </c>
      <c r="U12500" s="18" t="s">
        <v>7732</v>
      </c>
      <c r="V12500" s="2"/>
      <c r="W12500" t="s">
        <v>18465</v>
      </c>
      <c r="Y12500" t="str">
        <f t="shared" si="769"/>
        <v/>
      </c>
      <c r="AA12500" t="str">
        <f t="shared" si="770"/>
        <v/>
      </c>
      <c r="AC12500" s="7"/>
      <c r="AF12500">
        <f>COUNTIF(AE12501:AE12513,"1")</f>
        <v>0</v>
      </c>
      <c r="AG12500" s="2"/>
      <c r="AI12500" s="7"/>
      <c r="AJ12500">
        <f>COUNTIF($K12501:$K12513,"1")-COUNTIFS($K12501:$K12513,"1",$L12501:$L12513,"V")</f>
        <v>0</v>
      </c>
      <c r="AK12500">
        <f>COUNTIFS($K12501:$K12513,"1",$L12501:$L12513,"Y")+COUNTIFS($K12501:$K12513,"1",$L12501:$L12513,"s")</f>
        <v>0</v>
      </c>
      <c r="AL12500">
        <f>COUNTIF($K12501:$K12513,"2")-COUNTIFS($K12501:$K12513,"2",$L12501:$L12513,"V")</f>
        <v>0</v>
      </c>
      <c r="AM12500">
        <f>COUNTIFS($K12501:$K12513,"2",$L12501:$L12513,"Y")+COUNTIFS($K12501:$K12513,"2",$L12501:$L12513,"s")</f>
        <v>0</v>
      </c>
      <c r="AN12500">
        <f>COUNTIF($K12501:$K12513,"3")-COUNTIFS($K12501:$K12513,"3",$L12501:$L12513,"V")</f>
        <v>0</v>
      </c>
      <c r="AO12500">
        <f>COUNTIFS($K12501:$K12513,"3",$L12501:$L12513,"Y")+COUNTIFS($K12501:$K12513,"3",$L12501:$L12513,"s")</f>
        <v>0</v>
      </c>
      <c r="AP12500">
        <f>COUNTIF($K12501:$K12513,"4")-COUNTIFS($K12501:$K12513,"4",$L12501:$L12513,"V")</f>
        <v>0</v>
      </c>
      <c r="AQ12500">
        <f>COUNTIFS($K12501:$K12513,"4",$L12501:$L12513,"Y")+COUNTIFS($K12501:$K12513,"4",$L12501:$L12513,"s")</f>
        <v>0</v>
      </c>
      <c r="AR12500">
        <f>COUNTIF($K12501:$K12513,"5")-COUNTIFS($K12501:$K12513,"5",$L12501:$L12513,"V")</f>
        <v>0</v>
      </c>
      <c r="AS12500">
        <f>COUNTIFS($K12501:$K12513,"5",$L12501:$L12513,"Y")+COUNTIFS($K12501:$K12513,"5",$L12501:$L12513,"s")</f>
        <v>0</v>
      </c>
      <c r="AT12500">
        <f>COUNTIF($K12501:$K12513,"6")-COUNTIFS($K12501:$K12513,"6",$L12501:$L12513,"V")</f>
        <v>0</v>
      </c>
      <c r="AU12500">
        <f>COUNTIFS($K12501:$K12513,"6",$L12501:$L12513,"Y")+COUNTIFS($K12501:$K12513,"6",$L12501:$L12513,"s")</f>
        <v>0</v>
      </c>
      <c r="AV12500">
        <f>COUNTIF($K12501:$K12513,"7")-COUNTIFS($K12501:$K12513,"7",$L12501:$L12513,"V")</f>
        <v>13</v>
      </c>
      <c r="AW12500">
        <f>COUNTIFS($K12501:$K12513,"7",$L12501:$L12513,"Y")+COUNTIFS($K12501:$K12513,"7",$L12501:$L12513,"s")</f>
        <v>13</v>
      </c>
    </row>
    <row r="12501" spans="1:49" ht="11" customHeight="1" outlineLevel="1" x14ac:dyDescent="0.25">
      <c r="A12501" t="s">
        <v>12442</v>
      </c>
      <c r="C12501" s="2" t="s">
        <v>11983</v>
      </c>
      <c r="D12501" s="2">
        <v>16</v>
      </c>
      <c r="E12501" s="7">
        <v>1966</v>
      </c>
      <c r="F12501" s="5" t="s">
        <v>4616</v>
      </c>
      <c r="H12501" s="5" t="s">
        <v>5398</v>
      </c>
      <c r="I12501" s="6" t="s">
        <v>12446</v>
      </c>
      <c r="J12501" s="6" t="s">
        <v>12447</v>
      </c>
      <c r="K12501" s="17">
        <v>7</v>
      </c>
      <c r="L12501" s="17" t="s">
        <v>7730</v>
      </c>
      <c r="M12501" s="9">
        <v>1</v>
      </c>
      <c r="N12501" s="9"/>
      <c r="O12501" s="21"/>
      <c r="Q12501" s="29"/>
      <c r="U12501" s="17"/>
      <c r="V12501" s="2"/>
      <c r="Y12501" t="str">
        <f t="shared" si="769"/>
        <v/>
      </c>
      <c r="AA12501" t="str">
        <f t="shared" si="770"/>
        <v/>
      </c>
      <c r="AC12501" s="7"/>
      <c r="AD12501" t="s">
        <v>12446</v>
      </c>
      <c r="AE12501">
        <f t="shared" ref="AE12501:AE12513" si="772">COUNTIF(I12501,"*Fuji*")</f>
        <v>0</v>
      </c>
      <c r="AG12501" s="2"/>
      <c r="AI12501" s="7"/>
    </row>
    <row r="12502" spans="1:49" ht="11" customHeight="1" outlineLevel="1" x14ac:dyDescent="0.25">
      <c r="A12502" t="s">
        <v>12442</v>
      </c>
      <c r="C12502" s="2" t="s">
        <v>11983</v>
      </c>
      <c r="D12502" s="2">
        <v>27</v>
      </c>
      <c r="E12502" s="7">
        <v>1966</v>
      </c>
      <c r="F12502" s="5" t="s">
        <v>4880</v>
      </c>
      <c r="H12502" s="5" t="s">
        <v>5398</v>
      </c>
      <c r="I12502" s="6" t="s">
        <v>12446</v>
      </c>
      <c r="J12502" s="6" t="s">
        <v>6992</v>
      </c>
      <c r="K12502" s="17">
        <v>7</v>
      </c>
      <c r="L12502" s="17" t="s">
        <v>7730</v>
      </c>
      <c r="M12502" s="9">
        <v>0.3</v>
      </c>
      <c r="N12502" s="9"/>
      <c r="O12502" s="21"/>
      <c r="Q12502" s="29"/>
      <c r="U12502" s="17"/>
      <c r="V12502" s="2"/>
      <c r="Y12502" t="str">
        <f t="shared" si="769"/>
        <v/>
      </c>
      <c r="AA12502" t="str">
        <f t="shared" si="770"/>
        <v/>
      </c>
      <c r="AC12502" s="7"/>
      <c r="AD12502" t="s">
        <v>12446</v>
      </c>
      <c r="AE12502">
        <f t="shared" si="772"/>
        <v>0</v>
      </c>
      <c r="AG12502" s="2"/>
      <c r="AI12502" s="7"/>
    </row>
    <row r="12503" spans="1:49" ht="11" customHeight="1" outlineLevel="1" x14ac:dyDescent="0.25">
      <c r="A12503" t="s">
        <v>12442</v>
      </c>
      <c r="C12503" s="2" t="s">
        <v>11983</v>
      </c>
      <c r="D12503" s="2">
        <v>49</v>
      </c>
      <c r="E12503" s="7">
        <v>1968</v>
      </c>
      <c r="F12503" s="5" t="s">
        <v>4880</v>
      </c>
      <c r="H12503" s="5" t="s">
        <v>5398</v>
      </c>
      <c r="I12503" s="6" t="s">
        <v>12446</v>
      </c>
      <c r="J12503" s="6" t="s">
        <v>20036</v>
      </c>
      <c r="K12503" s="17">
        <v>7</v>
      </c>
      <c r="L12503" s="17" t="s">
        <v>7730</v>
      </c>
      <c r="M12503" s="9">
        <v>0.8</v>
      </c>
      <c r="N12503" s="9"/>
      <c r="O12503" s="21"/>
      <c r="Q12503" s="29"/>
      <c r="U12503" s="17"/>
      <c r="V12503" s="2"/>
      <c r="Y12503" t="str">
        <f t="shared" si="769"/>
        <v/>
      </c>
      <c r="AA12503" t="str">
        <f t="shared" si="770"/>
        <v/>
      </c>
      <c r="AC12503" s="7"/>
      <c r="AD12503" t="s">
        <v>12446</v>
      </c>
      <c r="AE12503">
        <f t="shared" si="772"/>
        <v>0</v>
      </c>
      <c r="AG12503" s="2"/>
      <c r="AI12503" s="7"/>
    </row>
    <row r="12504" spans="1:49" ht="11" customHeight="1" outlineLevel="1" x14ac:dyDescent="0.25">
      <c r="A12504" t="s">
        <v>12442</v>
      </c>
      <c r="C12504" s="2" t="s">
        <v>11983</v>
      </c>
      <c r="D12504" s="2">
        <v>114</v>
      </c>
      <c r="E12504" s="7">
        <v>1971</v>
      </c>
      <c r="F12504" s="5" t="s">
        <v>6384</v>
      </c>
      <c r="H12504" s="5" t="s">
        <v>5398</v>
      </c>
      <c r="I12504" s="6" t="s">
        <v>12444</v>
      </c>
      <c r="J12504" s="6" t="s">
        <v>12445</v>
      </c>
      <c r="K12504" s="17">
        <v>7</v>
      </c>
      <c r="L12504" s="17" t="s">
        <v>7730</v>
      </c>
      <c r="M12504" s="9">
        <v>1.4</v>
      </c>
      <c r="N12504" s="9"/>
      <c r="O12504" s="21"/>
      <c r="Q12504" s="29"/>
      <c r="U12504" s="17"/>
      <c r="V12504" s="2"/>
      <c r="Y12504" t="str">
        <f t="shared" si="769"/>
        <v/>
      </c>
      <c r="AA12504" t="str">
        <f t="shared" si="770"/>
        <v/>
      </c>
      <c r="AC12504" s="7"/>
      <c r="AD12504" t="s">
        <v>12444</v>
      </c>
      <c r="AE12504">
        <f t="shared" si="772"/>
        <v>0</v>
      </c>
      <c r="AG12504" s="2"/>
      <c r="AI12504" s="7"/>
    </row>
    <row r="12505" spans="1:49" ht="11" customHeight="1" outlineLevel="1" x14ac:dyDescent="0.25">
      <c r="A12505" t="s">
        <v>12442</v>
      </c>
      <c r="C12505" s="2" t="s">
        <v>11983</v>
      </c>
      <c r="D12505" s="2">
        <v>115</v>
      </c>
      <c r="E12505" s="7">
        <v>1971</v>
      </c>
      <c r="F12505" s="5" t="s">
        <v>6983</v>
      </c>
      <c r="H12505" s="5" t="s">
        <v>5398</v>
      </c>
      <c r="I12505" s="6" t="s">
        <v>12444</v>
      </c>
      <c r="J12505" s="6" t="s">
        <v>12445</v>
      </c>
      <c r="K12505" s="17">
        <v>7</v>
      </c>
      <c r="L12505" s="17" t="s">
        <v>7730</v>
      </c>
      <c r="M12505" s="9">
        <v>1.4</v>
      </c>
      <c r="N12505" s="9"/>
      <c r="O12505" s="21"/>
      <c r="Q12505" s="29"/>
      <c r="U12505" s="17"/>
      <c r="V12505" s="2"/>
      <c r="Y12505" t="str">
        <f t="shared" si="769"/>
        <v/>
      </c>
      <c r="AA12505" t="str">
        <f t="shared" si="770"/>
        <v/>
      </c>
      <c r="AC12505" s="7"/>
      <c r="AD12505" t="s">
        <v>12444</v>
      </c>
      <c r="AE12505">
        <f t="shared" si="772"/>
        <v>0</v>
      </c>
      <c r="AG12505" s="2"/>
      <c r="AI12505" s="7"/>
    </row>
    <row r="12506" spans="1:49" ht="11" customHeight="1" outlineLevel="1" x14ac:dyDescent="0.25">
      <c r="A12506" t="s">
        <v>12442</v>
      </c>
      <c r="C12506" s="2" t="s">
        <v>11983</v>
      </c>
      <c r="D12506" s="2">
        <v>116</v>
      </c>
      <c r="E12506" s="7">
        <v>1971</v>
      </c>
      <c r="F12506" s="5" t="s">
        <v>5239</v>
      </c>
      <c r="H12506" s="5" t="s">
        <v>5398</v>
      </c>
      <c r="I12506" s="6" t="s">
        <v>12444</v>
      </c>
      <c r="J12506" s="6" t="s">
        <v>12445</v>
      </c>
      <c r="K12506" s="17">
        <v>7</v>
      </c>
      <c r="L12506" s="17" t="s">
        <v>7730</v>
      </c>
      <c r="M12506" s="9">
        <v>1.4</v>
      </c>
      <c r="N12506" s="9"/>
      <c r="O12506" s="21"/>
      <c r="Q12506" s="29"/>
      <c r="U12506" s="17"/>
      <c r="V12506" s="2"/>
      <c r="Y12506" t="str">
        <f t="shared" si="769"/>
        <v/>
      </c>
      <c r="AA12506" t="str">
        <f t="shared" si="770"/>
        <v/>
      </c>
      <c r="AC12506" s="7"/>
      <c r="AD12506" t="s">
        <v>12444</v>
      </c>
      <c r="AE12506">
        <f t="shared" si="772"/>
        <v>0</v>
      </c>
      <c r="AG12506" s="2"/>
      <c r="AI12506" s="7"/>
    </row>
    <row r="12507" spans="1:49" ht="11" customHeight="1" outlineLevel="1" x14ac:dyDescent="0.25">
      <c r="A12507" t="s">
        <v>12442</v>
      </c>
      <c r="C12507" s="2" t="s">
        <v>11983</v>
      </c>
      <c r="D12507" s="2">
        <v>117</v>
      </c>
      <c r="E12507" s="7">
        <v>1971</v>
      </c>
      <c r="F12507" s="5" t="s">
        <v>5140</v>
      </c>
      <c r="H12507" s="5" t="s">
        <v>5398</v>
      </c>
      <c r="I12507" s="6" t="s">
        <v>12444</v>
      </c>
      <c r="J12507" s="6" t="s">
        <v>12445</v>
      </c>
      <c r="K12507" s="17">
        <v>7</v>
      </c>
      <c r="L12507" s="17" t="s">
        <v>7730</v>
      </c>
      <c r="M12507" s="9">
        <v>1.4</v>
      </c>
      <c r="N12507" s="9"/>
      <c r="O12507" s="21"/>
      <c r="Q12507" s="29"/>
      <c r="U12507" s="17"/>
      <c r="V12507" s="2"/>
      <c r="Y12507" t="str">
        <f t="shared" si="769"/>
        <v/>
      </c>
      <c r="AA12507" t="str">
        <f t="shared" si="770"/>
        <v/>
      </c>
      <c r="AC12507" s="7"/>
      <c r="AD12507" t="s">
        <v>12444</v>
      </c>
      <c r="AE12507">
        <f t="shared" si="772"/>
        <v>0</v>
      </c>
      <c r="AG12507" s="2"/>
      <c r="AI12507" s="7"/>
    </row>
    <row r="12508" spans="1:49" ht="11" customHeight="1" outlineLevel="1" x14ac:dyDescent="0.25">
      <c r="A12508" t="s">
        <v>12442</v>
      </c>
      <c r="C12508" s="2" t="s">
        <v>11983</v>
      </c>
      <c r="D12508" s="2">
        <v>206</v>
      </c>
      <c r="E12508" s="7">
        <v>1978</v>
      </c>
      <c r="F12508" s="5" t="s">
        <v>6383</v>
      </c>
      <c r="H12508" s="5" t="s">
        <v>5398</v>
      </c>
      <c r="I12508" s="6" t="s">
        <v>9223</v>
      </c>
      <c r="J12508" s="6" t="s">
        <v>12443</v>
      </c>
      <c r="K12508" s="17">
        <v>7</v>
      </c>
      <c r="L12508" s="17" t="s">
        <v>7730</v>
      </c>
      <c r="M12508" s="9">
        <v>0.95</v>
      </c>
      <c r="N12508" s="9"/>
      <c r="O12508" s="21"/>
      <c r="Q12508" s="29"/>
      <c r="U12508" s="17"/>
      <c r="V12508" s="2"/>
      <c r="Y12508" t="str">
        <f t="shared" si="769"/>
        <v/>
      </c>
      <c r="AA12508" t="str">
        <f t="shared" si="770"/>
        <v/>
      </c>
      <c r="AC12508" s="7"/>
      <c r="AD12508" t="s">
        <v>9223</v>
      </c>
      <c r="AE12508">
        <f t="shared" si="772"/>
        <v>0</v>
      </c>
      <c r="AG12508" s="2"/>
      <c r="AI12508" s="7"/>
    </row>
    <row r="12509" spans="1:49" ht="11" customHeight="1" outlineLevel="1" x14ac:dyDescent="0.25">
      <c r="A12509" t="s">
        <v>12442</v>
      </c>
      <c r="C12509" s="2" t="s">
        <v>11983</v>
      </c>
      <c r="D12509" s="2">
        <v>207</v>
      </c>
      <c r="E12509" s="7">
        <v>1978</v>
      </c>
      <c r="F12509" s="5" t="s">
        <v>3217</v>
      </c>
      <c r="H12509" s="5" t="s">
        <v>5398</v>
      </c>
      <c r="I12509" s="6" t="s">
        <v>9223</v>
      </c>
      <c r="J12509" s="6" t="s">
        <v>12443</v>
      </c>
      <c r="K12509" s="17">
        <v>7</v>
      </c>
      <c r="L12509" s="17" t="s">
        <v>7730</v>
      </c>
      <c r="M12509" s="9">
        <v>0.95</v>
      </c>
      <c r="N12509" s="9"/>
      <c r="O12509" s="21"/>
      <c r="Q12509" s="29"/>
      <c r="U12509" s="17"/>
      <c r="V12509" s="2"/>
      <c r="Y12509" t="str">
        <f t="shared" si="769"/>
        <v/>
      </c>
      <c r="AA12509" t="str">
        <f t="shared" si="770"/>
        <v/>
      </c>
      <c r="AC12509" s="7"/>
      <c r="AD12509" t="s">
        <v>9223</v>
      </c>
      <c r="AE12509">
        <f t="shared" si="772"/>
        <v>0</v>
      </c>
      <c r="AG12509" s="2"/>
      <c r="AI12509" s="7"/>
    </row>
    <row r="12510" spans="1:49" ht="11" customHeight="1" outlineLevel="1" x14ac:dyDescent="0.25">
      <c r="A12510" t="s">
        <v>12442</v>
      </c>
      <c r="C12510" s="2" t="s">
        <v>11983</v>
      </c>
      <c r="D12510" s="2">
        <v>208</v>
      </c>
      <c r="E12510" s="7">
        <v>1978</v>
      </c>
      <c r="F12510" s="5" t="s">
        <v>183</v>
      </c>
      <c r="H12510" s="5" t="s">
        <v>5398</v>
      </c>
      <c r="I12510" s="6" t="s">
        <v>9223</v>
      </c>
      <c r="J12510" s="6" t="s">
        <v>12443</v>
      </c>
      <c r="K12510" s="17">
        <v>7</v>
      </c>
      <c r="L12510" s="17" t="s">
        <v>7730</v>
      </c>
      <c r="M12510" s="9">
        <v>0.95</v>
      </c>
      <c r="N12510" s="9"/>
      <c r="O12510" s="21"/>
      <c r="Q12510" s="29"/>
      <c r="U12510" s="17"/>
      <c r="V12510" s="2"/>
      <c r="Y12510" t="str">
        <f t="shared" si="769"/>
        <v/>
      </c>
      <c r="AA12510" t="str">
        <f t="shared" si="770"/>
        <v/>
      </c>
      <c r="AC12510" s="7"/>
      <c r="AD12510" t="s">
        <v>9223</v>
      </c>
      <c r="AE12510">
        <f t="shared" si="772"/>
        <v>0</v>
      </c>
      <c r="AG12510" s="2"/>
      <c r="AI12510" s="7"/>
    </row>
    <row r="12511" spans="1:49" ht="11" customHeight="1" outlineLevel="1" x14ac:dyDescent="0.25">
      <c r="A12511" t="s">
        <v>12442</v>
      </c>
      <c r="C12511" s="2" t="s">
        <v>11983</v>
      </c>
      <c r="D12511" s="2">
        <v>209</v>
      </c>
      <c r="E12511" s="7">
        <v>1978</v>
      </c>
      <c r="F12511" s="5" t="s">
        <v>5139</v>
      </c>
      <c r="H12511" s="5" t="s">
        <v>5398</v>
      </c>
      <c r="I12511" s="6" t="s">
        <v>9223</v>
      </c>
      <c r="J12511" s="6" t="s">
        <v>12443</v>
      </c>
      <c r="K12511" s="17">
        <v>7</v>
      </c>
      <c r="L12511" s="17" t="s">
        <v>7730</v>
      </c>
      <c r="M12511" s="9">
        <v>0.95</v>
      </c>
      <c r="N12511" s="9"/>
      <c r="O12511" s="21"/>
      <c r="Q12511" s="29"/>
      <c r="U12511" s="17"/>
      <c r="V12511" s="2"/>
      <c r="Y12511" t="str">
        <f t="shared" si="769"/>
        <v/>
      </c>
      <c r="AA12511" t="str">
        <f t="shared" si="770"/>
        <v/>
      </c>
      <c r="AC12511" s="7"/>
      <c r="AD12511" t="s">
        <v>9223</v>
      </c>
      <c r="AE12511">
        <f t="shared" si="772"/>
        <v>0</v>
      </c>
      <c r="AG12511" s="2"/>
      <c r="AI12511" s="7"/>
    </row>
    <row r="12512" spans="1:49" ht="11" customHeight="1" outlineLevel="1" x14ac:dyDescent="0.25">
      <c r="A12512" t="s">
        <v>12442</v>
      </c>
      <c r="C12512" s="2" t="s">
        <v>11983</v>
      </c>
      <c r="D12512" s="2">
        <v>210</v>
      </c>
      <c r="E12512" s="7">
        <v>1978</v>
      </c>
      <c r="F12512" s="5" t="s">
        <v>95</v>
      </c>
      <c r="H12512" s="5" t="s">
        <v>5398</v>
      </c>
      <c r="I12512" s="6" t="s">
        <v>9223</v>
      </c>
      <c r="J12512" s="6" t="s">
        <v>12443</v>
      </c>
      <c r="K12512" s="17">
        <v>7</v>
      </c>
      <c r="L12512" s="17" t="s">
        <v>7730</v>
      </c>
      <c r="M12512" s="9">
        <v>0.95</v>
      </c>
      <c r="N12512" s="9"/>
      <c r="O12512" s="21"/>
      <c r="Q12512" s="29"/>
      <c r="U12512" s="17"/>
      <c r="V12512" s="2"/>
      <c r="Y12512" t="str">
        <f t="shared" si="769"/>
        <v/>
      </c>
      <c r="AA12512" t="str">
        <f t="shared" si="770"/>
        <v/>
      </c>
      <c r="AC12512" s="7"/>
      <c r="AD12512" t="s">
        <v>9223</v>
      </c>
      <c r="AE12512">
        <f t="shared" si="772"/>
        <v>0</v>
      </c>
      <c r="AG12512" s="2"/>
      <c r="AI12512" s="7"/>
    </row>
    <row r="12513" spans="1:49" ht="11" customHeight="1" outlineLevel="1" x14ac:dyDescent="0.25">
      <c r="A12513" t="s">
        <v>12442</v>
      </c>
      <c r="C12513" s="2" t="s">
        <v>11983</v>
      </c>
      <c r="D12513" s="2" t="s">
        <v>21077</v>
      </c>
      <c r="E12513" s="7">
        <v>1978</v>
      </c>
      <c r="F12513" s="5" t="s">
        <v>21078</v>
      </c>
      <c r="H12513" s="5" t="s">
        <v>5398</v>
      </c>
      <c r="I12513" s="6" t="s">
        <v>7554</v>
      </c>
      <c r="J12513" s="6" t="s">
        <v>12443</v>
      </c>
      <c r="K12513" s="17">
        <v>7</v>
      </c>
      <c r="L12513" s="17" t="s">
        <v>7730</v>
      </c>
      <c r="M12513" s="9">
        <v>6.8</v>
      </c>
      <c r="N12513" s="9"/>
      <c r="O12513" s="21"/>
      <c r="Q12513" s="29"/>
      <c r="U12513" s="17"/>
      <c r="V12513" s="2"/>
      <c r="Y12513">
        <f t="shared" si="769"/>
        <v>1</v>
      </c>
      <c r="AA12513" t="str">
        <f t="shared" si="770"/>
        <v/>
      </c>
      <c r="AC12513" s="7"/>
      <c r="AD12513" t="s">
        <v>7554</v>
      </c>
      <c r="AE12513">
        <f t="shared" si="772"/>
        <v>0</v>
      </c>
      <c r="AG12513" s="2"/>
      <c r="AI12513" s="7"/>
    </row>
    <row r="12514" spans="1:49" ht="11" customHeight="1" x14ac:dyDescent="0.25">
      <c r="A12514" s="4" t="s">
        <v>11161</v>
      </c>
      <c r="B12514" t="s">
        <v>12448</v>
      </c>
      <c r="C12514" s="2" t="s">
        <v>11983</v>
      </c>
      <c r="E12514" s="7"/>
      <c r="F12514" s="5"/>
      <c r="H12514" s="5"/>
      <c r="I12514" s="6"/>
      <c r="J12514" s="6"/>
      <c r="K12514" s="17"/>
      <c r="L12514" s="17"/>
      <c r="M12514" s="9"/>
      <c r="N12514" s="9">
        <f>SUM(M12515:M12515)</f>
        <v>9</v>
      </c>
      <c r="O12514" s="21">
        <v>53</v>
      </c>
      <c r="P12514">
        <f>COUNTIF(L12515:L12515,"*")</f>
        <v>1</v>
      </c>
      <c r="Q12514" s="29">
        <f>P12514/O12514</f>
        <v>1.8867924528301886E-2</v>
      </c>
      <c r="R12514">
        <f>COUNTIF(L12515:L12515,"Y")+COUNTIF(L12515:L12515,"S")</f>
        <v>1</v>
      </c>
      <c r="U12514" s="18" t="s">
        <v>7732</v>
      </c>
      <c r="V12514" s="2"/>
      <c r="W12514" t="s">
        <v>18610</v>
      </c>
      <c r="Y12514" t="str">
        <f t="shared" si="769"/>
        <v/>
      </c>
      <c r="AA12514" t="str">
        <f t="shared" si="770"/>
        <v/>
      </c>
      <c r="AC12514" s="7"/>
      <c r="AF12514">
        <f>COUNTIF(AE12515:AE12515,"1")</f>
        <v>0</v>
      </c>
      <c r="AG12514" s="2"/>
      <c r="AI12514" s="7"/>
      <c r="AJ12514">
        <f>COUNTIF($K12515:$K12515,"1")-COUNTIFS($K12515:$K12515,"1",$L12515:$L12515,"V")</f>
        <v>0</v>
      </c>
      <c r="AK12514">
        <f>COUNTIFS($K12515:$K12515,"1",$L12515:$L12515,"Y")+COUNTIFS($K12515:$K12515,"1",$L12515:$L12515,"s")</f>
        <v>0</v>
      </c>
      <c r="AL12514">
        <f>COUNTIF($K12515:$K12515,"2")-COUNTIFS($K12515:$K12515,"2",$L12515:$L12515,"V")</f>
        <v>0</v>
      </c>
      <c r="AM12514">
        <f>COUNTIFS($K12515:$K12515,"2",$L12515:$L12515,"Y")+COUNTIFS($K12515:$K12515,"2",$L12515:$L12515,"s")</f>
        <v>0</v>
      </c>
      <c r="AN12514">
        <f>COUNTIF($K12515:$K12515,"3")-COUNTIFS($K12515:$K12515,"3",$L12515:$L12515,"V")</f>
        <v>1</v>
      </c>
      <c r="AO12514">
        <f>COUNTIFS($K12515:$K12515,"3",$L12515:$L12515,"Y")+COUNTIFS($K12515:$K12515,"3",$L12515:$L12515,"s")</f>
        <v>1</v>
      </c>
      <c r="AP12514">
        <f>COUNTIF($K12515:$K12515,"4")-COUNTIFS($K12515:$K12515,"4",$L12515:$L12515,"V")</f>
        <v>0</v>
      </c>
      <c r="AQ12514">
        <f>COUNTIFS($K12515:$K12515,"4",$L12515:$L12515,"Y")+COUNTIFS($K12515:$K12515,"4",$L12515:$L12515,"s")</f>
        <v>0</v>
      </c>
      <c r="AR12514">
        <f>COUNTIF($K12515:$K12515,"5")-COUNTIFS($K12515:$K12515,"5",$L12515:$L12515,"V")</f>
        <v>0</v>
      </c>
      <c r="AS12514">
        <f>COUNTIFS($K12515:$K12515,"5",$L12515:$L12515,"Y")+COUNTIFS($K12515:$K12515,"5",$L12515:$L12515,"s")</f>
        <v>0</v>
      </c>
      <c r="AT12514">
        <f>COUNTIF($K12515:$K12515,"6")-COUNTIFS($K12515:$K12515,"6",$L12515:$L12515,"V")</f>
        <v>0</v>
      </c>
      <c r="AU12514">
        <f>COUNTIFS($K12515:$K12515,"6",$L12515:$L12515,"Y")+COUNTIFS($K12515:$K12515,"6",$L12515:$L12515,"s")</f>
        <v>0</v>
      </c>
      <c r="AV12514">
        <f>COUNTIF($K12515:$K12515,"7")-COUNTIFS($K12515:$K12515,"7",$L12515:$L12515,"V")</f>
        <v>0</v>
      </c>
      <c r="AW12514">
        <f>COUNTIFS($K12515:$K12515,"7",$L12515:$L12515,"Y")+COUNTIFS($K12515:$K12515,"7",$L12515:$L12515,"s")</f>
        <v>0</v>
      </c>
    </row>
    <row r="12515" spans="1:49" ht="11" customHeight="1" outlineLevel="1" x14ac:dyDescent="0.25">
      <c r="A12515" t="s">
        <v>6335</v>
      </c>
      <c r="C12515" s="2" t="s">
        <v>11983</v>
      </c>
      <c r="D12515" s="2">
        <v>32</v>
      </c>
      <c r="E12515" s="7">
        <v>1959</v>
      </c>
      <c r="F12515" s="5" t="s">
        <v>4367</v>
      </c>
      <c r="H12515" s="5" t="s">
        <v>6336</v>
      </c>
      <c r="I12515" s="6" t="s">
        <v>4041</v>
      </c>
      <c r="J12515" s="6" t="s">
        <v>11151</v>
      </c>
      <c r="K12515" s="17">
        <v>3</v>
      </c>
      <c r="L12515" s="17" t="s">
        <v>7730</v>
      </c>
      <c r="M12515" s="9">
        <v>9</v>
      </c>
      <c r="N12515" s="9"/>
      <c r="O12515" s="21"/>
      <c r="Q12515" s="29"/>
      <c r="U12515" s="17"/>
      <c r="V12515" s="2">
        <v>170</v>
      </c>
      <c r="Y12515" t="str">
        <f t="shared" si="769"/>
        <v/>
      </c>
      <c r="AA12515" t="str">
        <f t="shared" si="770"/>
        <v/>
      </c>
      <c r="AC12515" s="7"/>
      <c r="AD12515" t="s">
        <v>4041</v>
      </c>
      <c r="AE12515">
        <f>COUNTIF(I12515,"*Fuji*")</f>
        <v>0</v>
      </c>
      <c r="AG12515" s="2"/>
      <c r="AH12515" t="s">
        <v>4042</v>
      </c>
      <c r="AI12515" s="7" t="s">
        <v>4620</v>
      </c>
    </row>
    <row r="12516" spans="1:49" ht="11" customHeight="1" x14ac:dyDescent="0.25">
      <c r="A12516" s="4" t="s">
        <v>13350</v>
      </c>
      <c r="B12516" t="s">
        <v>12656</v>
      </c>
      <c r="C12516" s="2" t="s">
        <v>12521</v>
      </c>
      <c r="E12516" s="7"/>
      <c r="F12516" s="5"/>
      <c r="H12516" s="5"/>
      <c r="I12516" s="6"/>
      <c r="J12516" s="6"/>
      <c r="K12516" s="17"/>
      <c r="L12516" s="17"/>
      <c r="M12516" s="9"/>
      <c r="N12516" s="9">
        <f>SUM(M12517:M12541)</f>
        <v>52</v>
      </c>
      <c r="O12516" s="21">
        <v>7872</v>
      </c>
      <c r="P12516">
        <f>COUNTIF(L12517:L12541,"*")</f>
        <v>25</v>
      </c>
      <c r="Q12516" s="29">
        <f>P12516/O12516</f>
        <v>3.1758130081300812E-3</v>
      </c>
      <c r="R12516">
        <f>COUNTIF(L12517:L12541,"Y")+COUNTIF(L12517:L12541,"S")</f>
        <v>25</v>
      </c>
      <c r="U12516" s="17" t="s">
        <v>7730</v>
      </c>
      <c r="V12516" s="2"/>
      <c r="W12516" t="s">
        <v>18466</v>
      </c>
      <c r="Y12516" t="str">
        <f t="shared" si="769"/>
        <v/>
      </c>
      <c r="AA12516" t="str">
        <f t="shared" si="770"/>
        <v/>
      </c>
      <c r="AC12516" s="7"/>
      <c r="AF12516">
        <f>COUNTIF(AE12517:AE12541,"1")</f>
        <v>0</v>
      </c>
      <c r="AG12516" s="2"/>
      <c r="AI12516" s="7"/>
      <c r="AJ12516">
        <f>COUNTIF($K12517:$K12541,"1")-COUNTIFS($K12517:$K12541,"1",$L12517:$L12541,"V")</f>
        <v>1</v>
      </c>
      <c r="AK12516">
        <f>COUNTIFS($K12517:$K12541,"1",$L12517:$L12541,"Y")+COUNTIFS($K12517:$K12541,"1",$L12517:$L12541,"s")</f>
        <v>1</v>
      </c>
      <c r="AL12516">
        <f>COUNTIF($K12517:$K12541,"2")-COUNTIFS($K12517:$K12541,"2",$L12517:$L12541,"V")</f>
        <v>0</v>
      </c>
      <c r="AM12516">
        <f>COUNTIFS($K12517:$K12541,"2",$L12517:$L12541,"Y")+COUNTIFS($K12517:$K12541,"2",$L12517:$L12541,"s")</f>
        <v>0</v>
      </c>
      <c r="AN12516">
        <f>COUNTIF($K12517:$K12541,"3")-COUNTIFS($K12517:$K12541,"3",$L12517:$L12541,"V")</f>
        <v>3</v>
      </c>
      <c r="AO12516">
        <f>COUNTIFS($K12517:$K12541,"3",$L12517:$L12541,"Y")+COUNTIFS($K12517:$K12541,"3",$L12517:$L12541,"s")</f>
        <v>3</v>
      </c>
      <c r="AP12516">
        <f>COUNTIF($K12517:$K12541,"4")-COUNTIFS($K12517:$K12541,"4",$L12517:$L12541,"V")</f>
        <v>0</v>
      </c>
      <c r="AQ12516">
        <f>COUNTIFS($K12517:$K12541,"4",$L12517:$L12541,"Y")+COUNTIFS($K12517:$K12541,"4",$L12517:$L12541,"s")</f>
        <v>0</v>
      </c>
      <c r="AR12516">
        <f>COUNTIF($K12517:$K12541,"5")-COUNTIFS($K12517:$K12541,"5",$L12517:$L12541,"V")</f>
        <v>0</v>
      </c>
      <c r="AS12516">
        <f>COUNTIFS($K12517:$K12541,"5",$L12517:$L12541,"Y")+COUNTIFS($K12517:$K12541,"5",$L12517:$L12541,"s")</f>
        <v>0</v>
      </c>
      <c r="AT12516">
        <f>COUNTIF($K12517:$K12541,"6")-COUNTIFS($K12517:$K12541,"6",$L12517:$L12541,"V")</f>
        <v>0</v>
      </c>
      <c r="AU12516">
        <f>COUNTIFS($K12517:$K12541,"6",$L12517:$L12541,"Y")+COUNTIFS($K12517:$K12541,"6",$L12517:$L12541,"s")</f>
        <v>0</v>
      </c>
      <c r="AV12516">
        <f>COUNTIF($K12517:$K12541,"7")-COUNTIFS($K12517:$K12541,"7",$L12517:$L12541,"V")</f>
        <v>21</v>
      </c>
      <c r="AW12516">
        <f>COUNTIFS($K12517:$K12541,"7",$L12517:$L12541,"Y")+COUNTIFS($K12517:$K12541,"7",$L12517:$L12541,"s")</f>
        <v>21</v>
      </c>
    </row>
    <row r="12517" spans="1:49" ht="11" customHeight="1" outlineLevel="1" x14ac:dyDescent="0.25">
      <c r="A12517" t="s">
        <v>13349</v>
      </c>
      <c r="C12517" s="2" t="s">
        <v>12521</v>
      </c>
      <c r="D12517" s="2">
        <v>4190</v>
      </c>
      <c r="E12517" s="7">
        <v>1985</v>
      </c>
      <c r="F12517" s="8" t="s">
        <v>583</v>
      </c>
      <c r="H12517" s="5" t="s">
        <v>5398</v>
      </c>
      <c r="I12517" s="6" t="s">
        <v>13356</v>
      </c>
      <c r="J12517" s="6" t="s">
        <v>7554</v>
      </c>
      <c r="K12517" s="17">
        <v>7</v>
      </c>
      <c r="L12517" s="17" t="s">
        <v>7730</v>
      </c>
      <c r="M12517" s="9">
        <v>0.5</v>
      </c>
      <c r="N12517" s="9"/>
      <c r="O12517" s="21"/>
      <c r="Q12517" s="29"/>
      <c r="U12517" s="17"/>
      <c r="V12517" s="2"/>
      <c r="Y12517" t="str">
        <f t="shared" si="769"/>
        <v/>
      </c>
      <c r="AA12517" t="str">
        <f t="shared" si="770"/>
        <v/>
      </c>
      <c r="AC12517" s="7"/>
      <c r="AD12517" t="s">
        <v>13356</v>
      </c>
      <c r="AE12517">
        <f>COUNTIF(I12518,"*Fuji*")</f>
        <v>0</v>
      </c>
      <c r="AG12517" s="2"/>
      <c r="AI12517" s="7"/>
    </row>
    <row r="12518" spans="1:49" ht="11" customHeight="1" outlineLevel="1" x14ac:dyDescent="0.25">
      <c r="A12518" t="s">
        <v>13349</v>
      </c>
      <c r="C12518" s="2" t="s">
        <v>12521</v>
      </c>
      <c r="D12518" s="2">
        <v>4191</v>
      </c>
      <c r="E12518" s="7">
        <v>1985</v>
      </c>
      <c r="F12518" s="5" t="s">
        <v>13351</v>
      </c>
      <c r="H12518" s="5" t="s">
        <v>5398</v>
      </c>
      <c r="I12518" s="6" t="s">
        <v>13357</v>
      </c>
      <c r="J12518" s="6" t="s">
        <v>7554</v>
      </c>
      <c r="K12518" s="17">
        <v>7</v>
      </c>
      <c r="L12518" s="17" t="s">
        <v>7730</v>
      </c>
      <c r="M12518" s="9">
        <v>0.5</v>
      </c>
      <c r="N12518" s="9"/>
      <c r="O12518" s="21"/>
      <c r="Q12518" s="29"/>
      <c r="U12518" s="17"/>
      <c r="V12518" s="2"/>
      <c r="Y12518" t="str">
        <f t="shared" ref="Y12518:Y12581" si="773">IF(COUNTIF(F12518,"*fdc*"),1,"")</f>
        <v/>
      </c>
      <c r="AA12518" t="str">
        <f t="shared" ref="AA12518:AA12581" si="774">IF(COUNTIF(F12518,"*s/s*"),1,"")</f>
        <v/>
      </c>
      <c r="AC12518" s="7"/>
      <c r="AD12518" t="s">
        <v>13357</v>
      </c>
      <c r="AE12518">
        <f>COUNTIF(I12519,"*Fuji*")</f>
        <v>0</v>
      </c>
      <c r="AG12518" s="2"/>
      <c r="AI12518" s="7"/>
    </row>
    <row r="12519" spans="1:49" ht="11" customHeight="1" outlineLevel="1" x14ac:dyDescent="0.25">
      <c r="A12519" t="s">
        <v>13349</v>
      </c>
      <c r="C12519" s="2" t="s">
        <v>12521</v>
      </c>
      <c r="D12519" s="2">
        <v>4192</v>
      </c>
      <c r="E12519" s="7">
        <v>1985</v>
      </c>
      <c r="F12519" s="5" t="s">
        <v>13352</v>
      </c>
      <c r="H12519" s="5" t="s">
        <v>5398</v>
      </c>
      <c r="I12519" s="6" t="s">
        <v>9801</v>
      </c>
      <c r="J12519" s="6" t="s">
        <v>7554</v>
      </c>
      <c r="K12519" s="17">
        <v>7</v>
      </c>
      <c r="L12519" s="17" t="s">
        <v>7730</v>
      </c>
      <c r="M12519" s="9">
        <v>0.5</v>
      </c>
      <c r="N12519" s="9"/>
      <c r="O12519" s="21"/>
      <c r="Q12519" s="29"/>
      <c r="U12519" s="17"/>
      <c r="V12519" s="2"/>
      <c r="Y12519" t="str">
        <f t="shared" si="773"/>
        <v/>
      </c>
      <c r="AA12519" t="str">
        <f t="shared" si="774"/>
        <v/>
      </c>
      <c r="AC12519" s="7"/>
      <c r="AD12519" t="s">
        <v>9801</v>
      </c>
      <c r="AE12519">
        <f>COUNTIF(I12520,"*Fuji*")</f>
        <v>0</v>
      </c>
      <c r="AG12519" s="2"/>
      <c r="AI12519" s="7"/>
    </row>
    <row r="12520" spans="1:49" ht="11" customHeight="1" outlineLevel="1" x14ac:dyDescent="0.25">
      <c r="A12520" t="s">
        <v>13349</v>
      </c>
      <c r="C12520" s="2" t="s">
        <v>12521</v>
      </c>
      <c r="D12520" s="2">
        <v>4193</v>
      </c>
      <c r="E12520" s="7">
        <v>1985</v>
      </c>
      <c r="F12520" s="5" t="s">
        <v>13353</v>
      </c>
      <c r="H12520" s="5" t="s">
        <v>5398</v>
      </c>
      <c r="I12520" s="6" t="s">
        <v>8352</v>
      </c>
      <c r="J12520" s="6" t="s">
        <v>7554</v>
      </c>
      <c r="K12520" s="17">
        <v>7</v>
      </c>
      <c r="L12520" s="17" t="s">
        <v>7730</v>
      </c>
      <c r="M12520" s="9">
        <v>0.5</v>
      </c>
      <c r="N12520" s="9"/>
      <c r="O12520" s="21"/>
      <c r="Q12520" s="29"/>
      <c r="U12520" s="17"/>
      <c r="V12520" s="2"/>
      <c r="Y12520" t="str">
        <f t="shared" si="773"/>
        <v/>
      </c>
      <c r="AA12520" t="str">
        <f t="shared" si="774"/>
        <v/>
      </c>
      <c r="AC12520" s="7"/>
      <c r="AD12520" t="s">
        <v>8352</v>
      </c>
      <c r="AE12520">
        <f>COUNTIF(I12521,"*Fuji*")</f>
        <v>0</v>
      </c>
      <c r="AG12520" s="2"/>
      <c r="AI12520" s="7"/>
    </row>
    <row r="12521" spans="1:49" ht="11" customHeight="1" outlineLevel="1" x14ac:dyDescent="0.25">
      <c r="A12521" t="s">
        <v>13349</v>
      </c>
      <c r="C12521" s="2" t="s">
        <v>12521</v>
      </c>
      <c r="D12521" s="2">
        <v>4194</v>
      </c>
      <c r="E12521" s="7">
        <v>1985</v>
      </c>
      <c r="F12521" s="5" t="s">
        <v>13354</v>
      </c>
      <c r="H12521" s="5" t="s">
        <v>5398</v>
      </c>
      <c r="I12521" s="6" t="s">
        <v>13358</v>
      </c>
      <c r="J12521" s="6" t="s">
        <v>7554</v>
      </c>
      <c r="K12521" s="17">
        <v>7</v>
      </c>
      <c r="L12521" s="17" t="s">
        <v>7730</v>
      </c>
      <c r="M12521" s="9">
        <v>0.5</v>
      </c>
      <c r="N12521" s="9"/>
      <c r="O12521" s="21"/>
      <c r="Q12521" s="29"/>
      <c r="U12521" s="17"/>
      <c r="V12521" s="2"/>
      <c r="Y12521" t="str">
        <f t="shared" si="773"/>
        <v/>
      </c>
      <c r="AA12521" t="str">
        <f t="shared" si="774"/>
        <v/>
      </c>
      <c r="AC12521" s="7"/>
      <c r="AD12521" t="s">
        <v>13358</v>
      </c>
      <c r="AE12521">
        <f>COUNTIF(I12522,"*Fuji*")</f>
        <v>0</v>
      </c>
      <c r="AG12521" s="2"/>
      <c r="AI12521" s="7"/>
    </row>
    <row r="12522" spans="1:49" ht="11" customHeight="1" outlineLevel="1" x14ac:dyDescent="0.25">
      <c r="A12522" t="s">
        <v>13349</v>
      </c>
      <c r="C12522" s="2" t="s">
        <v>12521</v>
      </c>
      <c r="D12522" s="2">
        <v>4195</v>
      </c>
      <c r="E12522" s="7">
        <v>1985</v>
      </c>
      <c r="F12522" s="5" t="s">
        <v>13355</v>
      </c>
      <c r="H12522" s="5" t="s">
        <v>5398</v>
      </c>
      <c r="I12522" s="6" t="s">
        <v>13359</v>
      </c>
      <c r="J12522" s="6" t="s">
        <v>7554</v>
      </c>
      <c r="K12522" s="17">
        <v>7</v>
      </c>
      <c r="L12522" s="17" t="s">
        <v>7730</v>
      </c>
      <c r="M12522" s="9">
        <v>0.5</v>
      </c>
      <c r="N12522" s="9"/>
      <c r="O12522" s="21"/>
      <c r="Q12522" s="29"/>
      <c r="U12522" s="17"/>
      <c r="V12522" s="2"/>
      <c r="Y12522" t="str">
        <f t="shared" si="773"/>
        <v/>
      </c>
      <c r="AA12522" t="str">
        <f t="shared" si="774"/>
        <v/>
      </c>
      <c r="AC12522" s="7"/>
      <c r="AD12522" t="s">
        <v>13359</v>
      </c>
      <c r="AE12522">
        <f>COUNTIF(I12526,"*Fuji*")</f>
        <v>0</v>
      </c>
      <c r="AG12522" s="2"/>
      <c r="AI12522" s="7"/>
    </row>
    <row r="12523" spans="1:49" ht="11" customHeight="1" outlineLevel="1" x14ac:dyDescent="0.25">
      <c r="A12523" t="s">
        <v>13349</v>
      </c>
      <c r="C12523" s="2" t="s">
        <v>12521</v>
      </c>
      <c r="D12523" s="2" t="s">
        <v>4062</v>
      </c>
      <c r="E12523" s="7">
        <v>2005</v>
      </c>
      <c r="F12523" s="5" t="s">
        <v>13376</v>
      </c>
      <c r="H12523" s="5" t="s">
        <v>5398</v>
      </c>
      <c r="I12523" s="6" t="s">
        <v>13375</v>
      </c>
      <c r="J12523" s="6"/>
      <c r="K12523" s="17">
        <v>1</v>
      </c>
      <c r="L12523" s="17" t="s">
        <v>7730</v>
      </c>
      <c r="M12523" s="9">
        <v>3.3</v>
      </c>
      <c r="N12523" s="9"/>
      <c r="O12523" s="21"/>
      <c r="Q12523" s="29"/>
      <c r="U12523" s="17"/>
      <c r="V12523" s="2"/>
      <c r="X12523" t="s">
        <v>7732</v>
      </c>
      <c r="Y12523" t="str">
        <f t="shared" si="773"/>
        <v/>
      </c>
      <c r="AA12523" t="str">
        <f t="shared" si="774"/>
        <v/>
      </c>
      <c r="AC12523" s="7"/>
      <c r="AD12523" t="s">
        <v>13375</v>
      </c>
      <c r="AE12523">
        <f t="shared" ref="AE12523:AE12541" si="775">COUNTIF(I12523,"*Fuji*")</f>
        <v>0</v>
      </c>
      <c r="AG12523" s="2"/>
      <c r="AI12523" s="7"/>
    </row>
    <row r="12524" spans="1:49" ht="11" customHeight="1" outlineLevel="1" x14ac:dyDescent="0.25">
      <c r="A12524" t="s">
        <v>13349</v>
      </c>
      <c r="C12524" s="2" t="s">
        <v>12521</v>
      </c>
      <c r="D12524" s="2" t="s">
        <v>4062</v>
      </c>
      <c r="E12524" s="7">
        <v>2005</v>
      </c>
      <c r="F12524" s="5" t="s">
        <v>13376</v>
      </c>
      <c r="H12524" s="5" t="s">
        <v>5398</v>
      </c>
      <c r="I12524" s="6" t="s">
        <v>13375</v>
      </c>
      <c r="J12524" s="6"/>
      <c r="K12524" s="17">
        <v>3</v>
      </c>
      <c r="L12524" s="17" t="s">
        <v>7730</v>
      </c>
      <c r="M12524" s="9">
        <v>3.3</v>
      </c>
      <c r="N12524" s="9"/>
      <c r="O12524" s="21"/>
      <c r="Q12524" s="29"/>
      <c r="U12524" s="17"/>
      <c r="V12524" s="2"/>
      <c r="X12524" t="s">
        <v>7732</v>
      </c>
      <c r="Y12524" t="str">
        <f t="shared" si="773"/>
        <v/>
      </c>
      <c r="AA12524" t="str">
        <f t="shared" si="774"/>
        <v/>
      </c>
      <c r="AC12524" s="7"/>
      <c r="AD12524" t="s">
        <v>13375</v>
      </c>
      <c r="AE12524">
        <f t="shared" si="775"/>
        <v>0</v>
      </c>
      <c r="AG12524" s="2"/>
      <c r="AI12524" s="7"/>
    </row>
    <row r="12525" spans="1:49" ht="11" customHeight="1" outlineLevel="1" x14ac:dyDescent="0.25">
      <c r="A12525" t="s">
        <v>13349</v>
      </c>
      <c r="C12525" s="2" t="s">
        <v>12521</v>
      </c>
      <c r="D12525" s="2" t="s">
        <v>4062</v>
      </c>
      <c r="E12525" s="7">
        <v>2005</v>
      </c>
      <c r="F12525" s="5" t="s">
        <v>13376</v>
      </c>
      <c r="H12525" s="5" t="s">
        <v>5398</v>
      </c>
      <c r="I12525" s="6" t="s">
        <v>13375</v>
      </c>
      <c r="J12525" s="6"/>
      <c r="K12525" s="17">
        <v>3</v>
      </c>
      <c r="L12525" s="17" t="s">
        <v>7730</v>
      </c>
      <c r="M12525" s="9">
        <v>3.3</v>
      </c>
      <c r="N12525" s="9"/>
      <c r="O12525" s="21"/>
      <c r="Q12525" s="29"/>
      <c r="U12525" s="17"/>
      <c r="V12525" s="2"/>
      <c r="X12525" t="s">
        <v>7732</v>
      </c>
      <c r="Y12525" t="str">
        <f t="shared" si="773"/>
        <v/>
      </c>
      <c r="AA12525" t="str">
        <f t="shared" si="774"/>
        <v/>
      </c>
      <c r="AC12525" s="7"/>
      <c r="AD12525" t="s">
        <v>13375</v>
      </c>
      <c r="AE12525">
        <f t="shared" si="775"/>
        <v>0</v>
      </c>
      <c r="AG12525" s="2"/>
      <c r="AI12525" s="7"/>
    </row>
    <row r="12526" spans="1:49" ht="11" customHeight="1" outlineLevel="1" x14ac:dyDescent="0.25">
      <c r="A12526" t="s">
        <v>13349</v>
      </c>
      <c r="C12526" s="2" t="s">
        <v>12521</v>
      </c>
      <c r="D12526" s="2">
        <v>6088</v>
      </c>
      <c r="E12526" s="7">
        <v>2006</v>
      </c>
      <c r="F12526" s="5" t="s">
        <v>6101</v>
      </c>
      <c r="H12526" s="5" t="s">
        <v>5398</v>
      </c>
      <c r="I12526" s="6" t="s">
        <v>7698</v>
      </c>
      <c r="J12526" s="6" t="s">
        <v>7554</v>
      </c>
      <c r="K12526" s="17">
        <v>7</v>
      </c>
      <c r="L12526" s="17" t="s">
        <v>7730</v>
      </c>
      <c r="M12526" s="9">
        <v>1.1000000000000001</v>
      </c>
      <c r="N12526" s="9"/>
      <c r="O12526" s="21"/>
      <c r="Q12526" s="29"/>
      <c r="U12526" s="17"/>
      <c r="V12526" s="2"/>
      <c r="Y12526" t="str">
        <f t="shared" si="773"/>
        <v/>
      </c>
      <c r="AA12526" t="str">
        <f t="shared" si="774"/>
        <v/>
      </c>
      <c r="AC12526" s="7"/>
      <c r="AD12526" t="s">
        <v>7698</v>
      </c>
      <c r="AE12526">
        <f t="shared" si="775"/>
        <v>0</v>
      </c>
      <c r="AG12526" s="2"/>
      <c r="AI12526" s="7"/>
    </row>
    <row r="12527" spans="1:49" ht="11" customHeight="1" outlineLevel="1" x14ac:dyDescent="0.25">
      <c r="A12527" t="s">
        <v>13349</v>
      </c>
      <c r="C12527" s="2" t="s">
        <v>12521</v>
      </c>
      <c r="D12527" s="2">
        <v>6089</v>
      </c>
      <c r="E12527" s="7">
        <v>2006</v>
      </c>
      <c r="F12527" s="5" t="s">
        <v>583</v>
      </c>
      <c r="H12527" s="5" t="s">
        <v>5398</v>
      </c>
      <c r="I12527" s="6" t="s">
        <v>8352</v>
      </c>
      <c r="J12527" s="6" t="s">
        <v>7554</v>
      </c>
      <c r="K12527" s="17">
        <v>7</v>
      </c>
      <c r="L12527" s="17" t="s">
        <v>7730</v>
      </c>
      <c r="M12527" s="9">
        <v>1.1000000000000001</v>
      </c>
      <c r="N12527" s="9"/>
      <c r="O12527" s="21"/>
      <c r="Q12527" s="29"/>
      <c r="U12527" s="17"/>
      <c r="V12527" s="2"/>
      <c r="Y12527" t="str">
        <f t="shared" si="773"/>
        <v/>
      </c>
      <c r="AA12527" t="str">
        <f t="shared" si="774"/>
        <v/>
      </c>
      <c r="AC12527" s="7"/>
      <c r="AD12527" t="s">
        <v>8352</v>
      </c>
      <c r="AE12527">
        <f t="shared" si="775"/>
        <v>0</v>
      </c>
      <c r="AG12527" s="2"/>
      <c r="AI12527" s="7"/>
    </row>
    <row r="12528" spans="1:49" ht="11" customHeight="1" outlineLevel="1" x14ac:dyDescent="0.25">
      <c r="A12528" t="s">
        <v>13349</v>
      </c>
      <c r="C12528" s="2" t="s">
        <v>12521</v>
      </c>
      <c r="D12528" s="2">
        <v>6090</v>
      </c>
      <c r="E12528" s="7">
        <v>2006</v>
      </c>
      <c r="F12528" s="5" t="s">
        <v>13360</v>
      </c>
      <c r="H12528" s="5" t="s">
        <v>5398</v>
      </c>
      <c r="I12528" s="6" t="s">
        <v>9029</v>
      </c>
      <c r="J12528" s="6" t="s">
        <v>7554</v>
      </c>
      <c r="K12528" s="17">
        <v>7</v>
      </c>
      <c r="L12528" s="17" t="s">
        <v>7730</v>
      </c>
      <c r="M12528" s="9">
        <v>1.1000000000000001</v>
      </c>
      <c r="N12528" s="9"/>
      <c r="O12528" s="21"/>
      <c r="Q12528" s="29"/>
      <c r="U12528" s="17"/>
      <c r="V12528" s="2"/>
      <c r="Y12528" t="str">
        <f t="shared" si="773"/>
        <v/>
      </c>
      <c r="AA12528" t="str">
        <f t="shared" si="774"/>
        <v/>
      </c>
      <c r="AC12528" s="7"/>
      <c r="AD12528" t="s">
        <v>9029</v>
      </c>
      <c r="AE12528">
        <f t="shared" si="775"/>
        <v>0</v>
      </c>
      <c r="AG12528" s="2"/>
      <c r="AI12528" s="7"/>
    </row>
    <row r="12529" spans="1:49" ht="11" customHeight="1" outlineLevel="1" x14ac:dyDescent="0.25">
      <c r="A12529" t="s">
        <v>13349</v>
      </c>
      <c r="C12529" s="2" t="s">
        <v>12521</v>
      </c>
      <c r="D12529" s="2">
        <v>6091</v>
      </c>
      <c r="E12529" s="7">
        <v>2006</v>
      </c>
      <c r="F12529" s="5" t="s">
        <v>13361</v>
      </c>
      <c r="H12529" s="5" t="s">
        <v>5398</v>
      </c>
      <c r="I12529" s="6" t="s">
        <v>13364</v>
      </c>
      <c r="J12529" s="6" t="s">
        <v>7554</v>
      </c>
      <c r="K12529" s="17">
        <v>7</v>
      </c>
      <c r="L12529" s="17" t="s">
        <v>7730</v>
      </c>
      <c r="M12529" s="9">
        <v>1.1000000000000001</v>
      </c>
      <c r="N12529" s="9"/>
      <c r="O12529" s="21"/>
      <c r="Q12529" s="29"/>
      <c r="U12529" s="17"/>
      <c r="V12529" s="2"/>
      <c r="Y12529" t="str">
        <f t="shared" si="773"/>
        <v/>
      </c>
      <c r="AA12529" t="str">
        <f t="shared" si="774"/>
        <v/>
      </c>
      <c r="AC12529" s="7"/>
      <c r="AD12529" t="s">
        <v>13364</v>
      </c>
      <c r="AE12529">
        <f t="shared" si="775"/>
        <v>0</v>
      </c>
      <c r="AG12529" s="2"/>
      <c r="AI12529" s="7"/>
    </row>
    <row r="12530" spans="1:49" ht="11" customHeight="1" outlineLevel="1" x14ac:dyDescent="0.25">
      <c r="A12530" t="s">
        <v>13349</v>
      </c>
      <c r="C12530" s="2" t="s">
        <v>12521</v>
      </c>
      <c r="D12530" s="2">
        <v>6092</v>
      </c>
      <c r="E12530" s="7">
        <v>2006</v>
      </c>
      <c r="F12530" s="5" t="s">
        <v>13362</v>
      </c>
      <c r="H12530" s="5" t="s">
        <v>5398</v>
      </c>
      <c r="I12530" s="6" t="s">
        <v>9363</v>
      </c>
      <c r="J12530" s="6" t="s">
        <v>7554</v>
      </c>
      <c r="K12530" s="17">
        <v>7</v>
      </c>
      <c r="L12530" s="17" t="s">
        <v>7730</v>
      </c>
      <c r="M12530" s="9">
        <v>1.1000000000000001</v>
      </c>
      <c r="N12530" s="9"/>
      <c r="O12530" s="21"/>
      <c r="Q12530" s="29"/>
      <c r="U12530" s="17"/>
      <c r="V12530" s="2"/>
      <c r="Y12530" t="str">
        <f t="shared" si="773"/>
        <v/>
      </c>
      <c r="AA12530" t="str">
        <f t="shared" si="774"/>
        <v/>
      </c>
      <c r="AC12530" s="7"/>
      <c r="AD12530" t="s">
        <v>9363</v>
      </c>
      <c r="AE12530">
        <f t="shared" si="775"/>
        <v>0</v>
      </c>
      <c r="AG12530" s="2"/>
      <c r="AI12530" s="7"/>
    </row>
    <row r="12531" spans="1:49" ht="11" customHeight="1" outlineLevel="1" x14ac:dyDescent="0.25">
      <c r="A12531" t="s">
        <v>13349</v>
      </c>
      <c r="C12531" s="2" t="s">
        <v>12521</v>
      </c>
      <c r="D12531" s="2">
        <v>6093</v>
      </c>
      <c r="E12531" s="7">
        <v>2006</v>
      </c>
      <c r="F12531" s="5" t="s">
        <v>13363</v>
      </c>
      <c r="H12531" s="5" t="s">
        <v>5398</v>
      </c>
      <c r="I12531" s="6" t="s">
        <v>13365</v>
      </c>
      <c r="J12531" s="6" t="s">
        <v>7554</v>
      </c>
      <c r="K12531" s="17">
        <v>7</v>
      </c>
      <c r="L12531" s="17" t="s">
        <v>7730</v>
      </c>
      <c r="M12531" s="9">
        <v>1.1000000000000001</v>
      </c>
      <c r="N12531" s="9"/>
      <c r="O12531" s="21"/>
      <c r="Q12531" s="29"/>
      <c r="U12531" s="17"/>
      <c r="V12531" s="2"/>
      <c r="Y12531" t="str">
        <f t="shared" si="773"/>
        <v/>
      </c>
      <c r="AA12531" t="str">
        <f t="shared" si="774"/>
        <v/>
      </c>
      <c r="AC12531" s="7"/>
      <c r="AD12531" t="s">
        <v>13365</v>
      </c>
      <c r="AE12531">
        <f t="shared" si="775"/>
        <v>0</v>
      </c>
      <c r="AG12531" s="2"/>
      <c r="AI12531" s="7"/>
    </row>
    <row r="12532" spans="1:49" ht="11" customHeight="1" outlineLevel="1" x14ac:dyDescent="0.25">
      <c r="A12532" t="s">
        <v>13349</v>
      </c>
      <c r="C12532" s="2" t="s">
        <v>12521</v>
      </c>
      <c r="D12532" s="2">
        <v>6423</v>
      </c>
      <c r="E12532" s="7">
        <v>2010</v>
      </c>
      <c r="F12532" s="5" t="s">
        <v>583</v>
      </c>
      <c r="H12532" s="5" t="s">
        <v>5398</v>
      </c>
      <c r="I12532" s="6" t="s">
        <v>9370</v>
      </c>
      <c r="J12532" s="6" t="s">
        <v>7554</v>
      </c>
      <c r="K12532" s="17">
        <v>7</v>
      </c>
      <c r="L12532" s="17" t="s">
        <v>7730</v>
      </c>
      <c r="M12532" s="9">
        <v>2.7</v>
      </c>
      <c r="N12532" s="9"/>
      <c r="O12532" s="21"/>
      <c r="Q12532" s="29"/>
      <c r="U12532" s="17"/>
      <c r="V12532" s="2"/>
      <c r="Y12532" t="str">
        <f t="shared" si="773"/>
        <v/>
      </c>
      <c r="AA12532" t="str">
        <f t="shared" si="774"/>
        <v/>
      </c>
      <c r="AC12532" s="7"/>
      <c r="AD12532" t="s">
        <v>9370</v>
      </c>
      <c r="AE12532">
        <f t="shared" si="775"/>
        <v>0</v>
      </c>
      <c r="AG12532" s="2"/>
      <c r="AI12532" s="7"/>
    </row>
    <row r="12533" spans="1:49" ht="11" customHeight="1" outlineLevel="1" x14ac:dyDescent="0.25">
      <c r="A12533" t="s">
        <v>13349</v>
      </c>
      <c r="C12533" s="2" t="s">
        <v>12521</v>
      </c>
      <c r="D12533" s="2">
        <v>6424</v>
      </c>
      <c r="E12533" s="7">
        <v>2010</v>
      </c>
      <c r="F12533" s="5" t="s">
        <v>13366</v>
      </c>
      <c r="H12533" s="5" t="s">
        <v>5398</v>
      </c>
      <c r="I12533" s="6" t="s">
        <v>8352</v>
      </c>
      <c r="J12533" s="6" t="s">
        <v>7554</v>
      </c>
      <c r="K12533" s="17">
        <v>7</v>
      </c>
      <c r="L12533" s="17" t="s">
        <v>7730</v>
      </c>
      <c r="M12533" s="9">
        <v>2.7</v>
      </c>
      <c r="N12533" s="9"/>
      <c r="O12533" s="21"/>
      <c r="Q12533" s="29"/>
      <c r="U12533" s="17"/>
      <c r="V12533" s="2"/>
      <c r="Y12533" t="str">
        <f t="shared" si="773"/>
        <v/>
      </c>
      <c r="AA12533" t="str">
        <f t="shared" si="774"/>
        <v/>
      </c>
      <c r="AC12533" s="7"/>
      <c r="AD12533" t="s">
        <v>8352</v>
      </c>
      <c r="AE12533">
        <f t="shared" si="775"/>
        <v>0</v>
      </c>
      <c r="AG12533" s="2"/>
      <c r="AI12533" s="7"/>
    </row>
    <row r="12534" spans="1:49" ht="11" customHeight="1" outlineLevel="1" x14ac:dyDescent="0.25">
      <c r="A12534" t="s">
        <v>13349</v>
      </c>
      <c r="C12534" s="2" t="s">
        <v>12521</v>
      </c>
      <c r="D12534" s="2">
        <v>6425</v>
      </c>
      <c r="E12534" s="7">
        <v>2010</v>
      </c>
      <c r="F12534" s="5" t="s">
        <v>13367</v>
      </c>
      <c r="H12534" s="5" t="s">
        <v>5398</v>
      </c>
      <c r="I12534" s="6" t="s">
        <v>13370</v>
      </c>
      <c r="J12534" s="6" t="s">
        <v>7554</v>
      </c>
      <c r="K12534" s="17">
        <v>7</v>
      </c>
      <c r="L12534" s="17" t="s">
        <v>7730</v>
      </c>
      <c r="M12534" s="9">
        <v>2.7</v>
      </c>
      <c r="N12534" s="9"/>
      <c r="O12534" s="21"/>
      <c r="Q12534" s="29"/>
      <c r="U12534" s="17"/>
      <c r="V12534" s="2"/>
      <c r="Y12534" t="str">
        <f t="shared" si="773"/>
        <v/>
      </c>
      <c r="AA12534" t="str">
        <f t="shared" si="774"/>
        <v/>
      </c>
      <c r="AC12534" s="7"/>
      <c r="AD12534" t="s">
        <v>13370</v>
      </c>
      <c r="AE12534">
        <f t="shared" si="775"/>
        <v>0</v>
      </c>
      <c r="AG12534" s="2"/>
      <c r="AI12534" s="7"/>
    </row>
    <row r="12535" spans="1:49" ht="11" customHeight="1" outlineLevel="1" x14ac:dyDescent="0.25">
      <c r="A12535" t="s">
        <v>13349</v>
      </c>
      <c r="C12535" s="2" t="s">
        <v>12521</v>
      </c>
      <c r="D12535" s="2">
        <v>6426</v>
      </c>
      <c r="E12535" s="7">
        <v>2010</v>
      </c>
      <c r="F12535" s="5" t="s">
        <v>13368</v>
      </c>
      <c r="H12535" s="5" t="s">
        <v>5398</v>
      </c>
      <c r="I12535" s="6" t="s">
        <v>9370</v>
      </c>
      <c r="J12535" s="6" t="s">
        <v>7554</v>
      </c>
      <c r="K12535" s="17">
        <v>7</v>
      </c>
      <c r="L12535" s="17" t="s">
        <v>7730</v>
      </c>
      <c r="M12535" s="9">
        <v>2.7</v>
      </c>
      <c r="N12535" s="9"/>
      <c r="O12535" s="21"/>
      <c r="Q12535" s="29"/>
      <c r="U12535" s="17"/>
      <c r="V12535" s="2"/>
      <c r="Y12535" t="str">
        <f t="shared" si="773"/>
        <v/>
      </c>
      <c r="AA12535" t="str">
        <f t="shared" si="774"/>
        <v/>
      </c>
      <c r="AC12535" s="7"/>
      <c r="AD12535" t="s">
        <v>9370</v>
      </c>
      <c r="AE12535">
        <f t="shared" si="775"/>
        <v>0</v>
      </c>
      <c r="AG12535" s="2"/>
      <c r="AI12535" s="7"/>
    </row>
    <row r="12536" spans="1:49" ht="11" customHeight="1" outlineLevel="1" x14ac:dyDescent="0.25">
      <c r="A12536" t="s">
        <v>13349</v>
      </c>
      <c r="C12536" s="2" t="s">
        <v>12521</v>
      </c>
      <c r="D12536" s="2">
        <v>6427</v>
      </c>
      <c r="E12536" s="7">
        <v>2010</v>
      </c>
      <c r="F12536" s="5" t="s">
        <v>13369</v>
      </c>
      <c r="H12536" s="5" t="s">
        <v>5398</v>
      </c>
      <c r="I12536" s="6" t="s">
        <v>13371</v>
      </c>
      <c r="J12536" s="6" t="s">
        <v>7554</v>
      </c>
      <c r="K12536" s="17">
        <v>7</v>
      </c>
      <c r="L12536" s="17" t="s">
        <v>7730</v>
      </c>
      <c r="M12536" s="9">
        <v>2.7</v>
      </c>
      <c r="N12536" s="9"/>
      <c r="O12536" s="21"/>
      <c r="Q12536" s="29"/>
      <c r="U12536" s="17"/>
      <c r="V12536" s="2"/>
      <c r="Y12536" t="str">
        <f t="shared" si="773"/>
        <v/>
      </c>
      <c r="AA12536" t="str">
        <f t="shared" si="774"/>
        <v/>
      </c>
      <c r="AC12536" s="7"/>
      <c r="AD12536" t="s">
        <v>13371</v>
      </c>
      <c r="AE12536">
        <f t="shared" si="775"/>
        <v>0</v>
      </c>
      <c r="AG12536" s="2"/>
      <c r="AI12536" s="7"/>
    </row>
    <row r="12537" spans="1:49" ht="11" customHeight="1" outlineLevel="1" x14ac:dyDescent="0.25">
      <c r="A12537" t="s">
        <v>13349</v>
      </c>
      <c r="C12537" s="2" t="s">
        <v>12521</v>
      </c>
      <c r="D12537" s="2">
        <v>6451</v>
      </c>
      <c r="E12537" s="7">
        <v>2010</v>
      </c>
      <c r="F12537" s="5" t="s">
        <v>13374</v>
      </c>
      <c r="H12537" s="5" t="s">
        <v>5398</v>
      </c>
      <c r="I12537" s="6" t="s">
        <v>13372</v>
      </c>
      <c r="J12537" s="6" t="s">
        <v>13373</v>
      </c>
      <c r="K12537" s="17">
        <v>3</v>
      </c>
      <c r="L12537" s="17" t="s">
        <v>7730</v>
      </c>
      <c r="M12537" s="9">
        <v>3</v>
      </c>
      <c r="N12537" s="9"/>
      <c r="O12537" s="21"/>
      <c r="Q12537" s="29"/>
      <c r="U12537" s="17"/>
      <c r="V12537" s="2"/>
      <c r="Y12537" t="str">
        <f t="shared" si="773"/>
        <v/>
      </c>
      <c r="AA12537" t="str">
        <f t="shared" si="774"/>
        <v/>
      </c>
      <c r="AC12537" s="7"/>
      <c r="AD12537" t="s">
        <v>13372</v>
      </c>
      <c r="AE12537">
        <f t="shared" si="775"/>
        <v>0</v>
      </c>
      <c r="AG12537" s="2"/>
      <c r="AI12537" s="7"/>
    </row>
    <row r="12538" spans="1:49" ht="11" customHeight="1" outlineLevel="1" x14ac:dyDescent="0.25">
      <c r="A12538" t="s">
        <v>13349</v>
      </c>
      <c r="C12538" s="2" t="s">
        <v>12521</v>
      </c>
      <c r="D12538" s="2">
        <v>7394</v>
      </c>
      <c r="E12538" s="7">
        <v>2018</v>
      </c>
      <c r="F12538" s="5" t="s">
        <v>13352</v>
      </c>
      <c r="H12538" s="5" t="s">
        <v>5398</v>
      </c>
      <c r="I12538" s="6" t="s">
        <v>8351</v>
      </c>
      <c r="J12538" s="6" t="s">
        <v>13379</v>
      </c>
      <c r="K12538" s="17">
        <v>7</v>
      </c>
      <c r="L12538" s="17" t="s">
        <v>7730</v>
      </c>
      <c r="M12538" s="9">
        <v>4</v>
      </c>
      <c r="N12538" s="9"/>
      <c r="O12538" s="21"/>
      <c r="Q12538" s="29"/>
      <c r="U12538" s="17"/>
      <c r="V12538" s="2"/>
      <c r="Y12538" t="str">
        <f t="shared" si="773"/>
        <v/>
      </c>
      <c r="AA12538" t="str">
        <f t="shared" si="774"/>
        <v/>
      </c>
      <c r="AC12538" s="7"/>
      <c r="AD12538" t="s">
        <v>8351</v>
      </c>
      <c r="AE12538">
        <f t="shared" si="775"/>
        <v>0</v>
      </c>
      <c r="AG12538" s="2"/>
      <c r="AI12538" s="7"/>
    </row>
    <row r="12539" spans="1:49" ht="11" customHeight="1" outlineLevel="1" x14ac:dyDescent="0.25">
      <c r="A12539" t="s">
        <v>13349</v>
      </c>
      <c r="C12539" s="2" t="s">
        <v>12521</v>
      </c>
      <c r="D12539" s="2">
        <v>7395</v>
      </c>
      <c r="E12539" s="7">
        <v>2018</v>
      </c>
      <c r="F12539" s="5" t="s">
        <v>13355</v>
      </c>
      <c r="H12539" s="5" t="s">
        <v>5398</v>
      </c>
      <c r="I12539" s="6" t="s">
        <v>10901</v>
      </c>
      <c r="J12539" s="6" t="s">
        <v>13379</v>
      </c>
      <c r="K12539" s="17">
        <v>7</v>
      </c>
      <c r="L12539" s="17" t="s">
        <v>7730</v>
      </c>
      <c r="M12539" s="9">
        <v>4</v>
      </c>
      <c r="N12539" s="9"/>
      <c r="O12539" s="21"/>
      <c r="Q12539" s="29"/>
      <c r="U12539" s="17"/>
      <c r="V12539" s="2"/>
      <c r="Y12539" t="str">
        <f t="shared" si="773"/>
        <v/>
      </c>
      <c r="AA12539" t="str">
        <f t="shared" si="774"/>
        <v/>
      </c>
      <c r="AC12539" s="7"/>
      <c r="AD12539" t="s">
        <v>10901</v>
      </c>
      <c r="AE12539">
        <f t="shared" si="775"/>
        <v>0</v>
      </c>
      <c r="AG12539" s="2"/>
      <c r="AI12539" s="7"/>
    </row>
    <row r="12540" spans="1:49" ht="11" customHeight="1" outlineLevel="1" x14ac:dyDescent="0.25">
      <c r="A12540" t="s">
        <v>13349</v>
      </c>
      <c r="C12540" s="2" t="s">
        <v>12521</v>
      </c>
      <c r="D12540" s="2">
        <v>7396</v>
      </c>
      <c r="E12540" s="7">
        <v>2018</v>
      </c>
      <c r="F12540" s="5" t="s">
        <v>13377</v>
      </c>
      <c r="H12540" s="5" t="s">
        <v>5398</v>
      </c>
      <c r="I12540" s="6" t="s">
        <v>9801</v>
      </c>
      <c r="J12540" s="6" t="s">
        <v>13379</v>
      </c>
      <c r="K12540" s="17">
        <v>7</v>
      </c>
      <c r="L12540" s="17" t="s">
        <v>7730</v>
      </c>
      <c r="M12540" s="9">
        <v>4</v>
      </c>
      <c r="N12540" s="9"/>
      <c r="O12540" s="21"/>
      <c r="Q12540" s="29"/>
      <c r="U12540" s="17"/>
      <c r="V12540" s="2"/>
      <c r="Y12540" t="str">
        <f t="shared" si="773"/>
        <v/>
      </c>
      <c r="AA12540" t="str">
        <f t="shared" si="774"/>
        <v/>
      </c>
      <c r="AC12540" s="7"/>
      <c r="AD12540" t="s">
        <v>9801</v>
      </c>
      <c r="AE12540">
        <f t="shared" si="775"/>
        <v>0</v>
      </c>
      <c r="AG12540" s="2"/>
      <c r="AI12540" s="7"/>
    </row>
    <row r="12541" spans="1:49" ht="11" customHeight="1" outlineLevel="1" x14ac:dyDescent="0.25">
      <c r="A12541" t="s">
        <v>13349</v>
      </c>
      <c r="C12541" s="2" t="s">
        <v>12521</v>
      </c>
      <c r="D12541" s="2">
        <v>7397</v>
      </c>
      <c r="E12541" s="7">
        <v>2018</v>
      </c>
      <c r="F12541" s="5" t="s">
        <v>13378</v>
      </c>
      <c r="H12541" s="5" t="s">
        <v>5398</v>
      </c>
      <c r="I12541" s="6" t="s">
        <v>8352</v>
      </c>
      <c r="J12541" s="6" t="s">
        <v>13379</v>
      </c>
      <c r="K12541" s="17">
        <v>7</v>
      </c>
      <c r="L12541" s="17" t="s">
        <v>7730</v>
      </c>
      <c r="M12541" s="9">
        <v>4</v>
      </c>
      <c r="N12541" s="9"/>
      <c r="O12541" s="21"/>
      <c r="Q12541" s="29"/>
      <c r="U12541" s="17"/>
      <c r="V12541" s="2"/>
      <c r="Y12541" t="str">
        <f t="shared" si="773"/>
        <v/>
      </c>
      <c r="AA12541" t="str">
        <f t="shared" si="774"/>
        <v/>
      </c>
      <c r="AC12541" s="7"/>
      <c r="AD12541" t="s">
        <v>8352</v>
      </c>
      <c r="AE12541">
        <f t="shared" si="775"/>
        <v>0</v>
      </c>
      <c r="AG12541" s="2"/>
      <c r="AI12541" s="7"/>
    </row>
    <row r="12542" spans="1:49" ht="11" customHeight="1" x14ac:dyDescent="0.25">
      <c r="A12542" s="4" t="s">
        <v>13380</v>
      </c>
      <c r="B12542" t="s">
        <v>12873</v>
      </c>
      <c r="C12542" s="2" t="s">
        <v>12521</v>
      </c>
      <c r="E12542" s="7"/>
      <c r="F12542" s="5"/>
      <c r="H12542" s="5"/>
      <c r="I12542" s="6"/>
      <c r="J12542" s="6"/>
      <c r="K12542" s="17"/>
      <c r="L12542" s="17"/>
      <c r="M12542" s="9"/>
      <c r="N12542" s="9">
        <f>SUM(M12543:M12560)</f>
        <v>49.29999999999999</v>
      </c>
      <c r="O12542" s="21">
        <v>3118</v>
      </c>
      <c r="P12542">
        <f>COUNTIF(L12543:L12560,"*")</f>
        <v>18</v>
      </c>
      <c r="Q12542" s="29">
        <f>P12542/O12542</f>
        <v>5.7729313662604233E-3</v>
      </c>
      <c r="R12542">
        <f>COUNTIF(L12543:L12560,"Y")+COUNTIF(L12543:L12560,"S")</f>
        <v>18</v>
      </c>
      <c r="U12542" s="17" t="s">
        <v>7730</v>
      </c>
      <c r="V12542" s="2"/>
      <c r="W12542" t="s">
        <v>18467</v>
      </c>
      <c r="Y12542" t="str">
        <f t="shared" si="773"/>
        <v/>
      </c>
      <c r="AA12542" t="str">
        <f t="shared" si="774"/>
        <v/>
      </c>
      <c r="AC12542" s="7"/>
      <c r="AF12542">
        <f>COUNTIF(AE12543:AE12560,"1")</f>
        <v>0</v>
      </c>
      <c r="AG12542" s="2"/>
      <c r="AI12542" s="7"/>
      <c r="AJ12542">
        <f>COUNTIF($K12543:$K12560,"1")-COUNTIFS($K12543:$K12560,"1",$L12543:$L12560,"V")</f>
        <v>3</v>
      </c>
      <c r="AK12542">
        <f>COUNTIFS($K12543:$K12560,"1",$L12543:$L12560,"Y")+COUNTIFS($K12543:$K12560,"1",$L12543:$L12560,"s")</f>
        <v>3</v>
      </c>
      <c r="AL12542">
        <f>COUNTIF($K12543:$K12560,"2")-COUNTIFS($K12543:$K12560,"2",$L12543:$L12560,"V")</f>
        <v>3</v>
      </c>
      <c r="AM12542">
        <f>COUNTIFS($K12543:$K12560,"2",$L12543:$L12560,"Y")+COUNTIFS($K12543:$K12560,"2",$L12543:$L12560,"s")</f>
        <v>3</v>
      </c>
      <c r="AN12542">
        <f>COUNTIF($K12543:$K12560,"3")-COUNTIFS($K12543:$K12560,"3",$L12543:$L12560,"V")</f>
        <v>5</v>
      </c>
      <c r="AO12542">
        <f>COUNTIFS($K12543:$K12560,"3",$L12543:$L12560,"Y")+COUNTIFS($K12543:$K12560,"3",$L12543:$L12560,"s")</f>
        <v>5</v>
      </c>
      <c r="AP12542">
        <f>COUNTIF($K12543:$K12560,"4")-COUNTIFS($K12543:$K12560,"4",$L12543:$L12560,"V")</f>
        <v>0</v>
      </c>
      <c r="AQ12542">
        <f>COUNTIFS($K12543:$K12560,"4",$L12543:$L12560,"Y")+COUNTIFS($K12543:$K12560,"4",$L12543:$L12560,"s")</f>
        <v>0</v>
      </c>
      <c r="AR12542">
        <f>COUNTIF($K12543:$K12560,"5")-COUNTIFS($K12543:$K12560,"5",$L12543:$L12560,"V")</f>
        <v>2</v>
      </c>
      <c r="AS12542">
        <f>COUNTIFS($K12543:$K12560,"5",$L12543:$L12560,"Y")+COUNTIFS($K12543:$K12560,"5",$L12543:$L12560,"s")</f>
        <v>2</v>
      </c>
      <c r="AT12542">
        <f>COUNTIF($K12543:$K12560,"6")-COUNTIFS($K12543:$K12560,"6",$L12543:$L12560,"V")</f>
        <v>0</v>
      </c>
      <c r="AU12542">
        <f>COUNTIFS($K12543:$K12560,"6",$L12543:$L12560,"Y")+COUNTIFS($K12543:$K12560,"6",$L12543:$L12560,"s")</f>
        <v>0</v>
      </c>
      <c r="AV12542">
        <f>COUNTIF($K12543:$K12560,"7")-COUNTIFS($K12543:$K12560,"7",$L12543:$L12560,"V")</f>
        <v>5</v>
      </c>
      <c r="AW12542">
        <f>COUNTIFS($K12543:$K12560,"7",$L12543:$L12560,"Y")+COUNTIFS($K12543:$K12560,"7",$L12543:$L12560,"s")</f>
        <v>5</v>
      </c>
    </row>
    <row r="12543" spans="1:49" ht="11" customHeight="1" outlineLevel="1" x14ac:dyDescent="0.25">
      <c r="A12543" t="s">
        <v>1751</v>
      </c>
      <c r="C12543" s="2" t="s">
        <v>12521</v>
      </c>
      <c r="D12543" s="2">
        <v>595</v>
      </c>
      <c r="E12543" s="7">
        <v>1997</v>
      </c>
      <c r="F12543" s="5" t="s">
        <v>2585</v>
      </c>
      <c r="H12543" s="5" t="s">
        <v>5398</v>
      </c>
      <c r="I12543" s="6" t="s">
        <v>5915</v>
      </c>
      <c r="J12543" s="6" t="s">
        <v>13381</v>
      </c>
      <c r="K12543" s="17">
        <v>3</v>
      </c>
      <c r="L12543" s="17" t="s">
        <v>7730</v>
      </c>
      <c r="M12543" s="9">
        <v>5.5</v>
      </c>
      <c r="N12543" s="9"/>
      <c r="O12543" s="21"/>
      <c r="Q12543" s="29"/>
      <c r="U12543" s="17"/>
      <c r="V12543" s="2">
        <v>6402</v>
      </c>
      <c r="Y12543" t="str">
        <f t="shared" si="773"/>
        <v/>
      </c>
      <c r="AA12543" t="str">
        <f t="shared" si="774"/>
        <v/>
      </c>
      <c r="AC12543" s="7"/>
      <c r="AD12543" t="s">
        <v>5915</v>
      </c>
      <c r="AE12543">
        <f t="shared" ref="AE12543:AE12560" si="776">COUNTIF(I12543,"*Fuji*")</f>
        <v>0</v>
      </c>
      <c r="AG12543" s="2"/>
      <c r="AH12543" t="s">
        <v>433</v>
      </c>
      <c r="AI12543" s="7" t="s">
        <v>4610</v>
      </c>
    </row>
    <row r="12544" spans="1:49" ht="11" customHeight="1" outlineLevel="1" x14ac:dyDescent="0.25">
      <c r="A12544" t="s">
        <v>1751</v>
      </c>
      <c r="C12544" s="2" t="s">
        <v>12521</v>
      </c>
      <c r="D12544" s="2">
        <v>644</v>
      </c>
      <c r="E12544" s="7">
        <v>1998</v>
      </c>
      <c r="F12544" s="5" t="s">
        <v>3983</v>
      </c>
      <c r="H12544" s="5" t="s">
        <v>5398</v>
      </c>
      <c r="I12544" s="6" t="s">
        <v>2945</v>
      </c>
      <c r="J12544" s="6" t="s">
        <v>13382</v>
      </c>
      <c r="K12544" s="17">
        <v>2</v>
      </c>
      <c r="L12544" s="17" t="s">
        <v>7730</v>
      </c>
      <c r="M12544" s="9">
        <v>3.2</v>
      </c>
      <c r="N12544" s="9"/>
      <c r="O12544" s="21"/>
      <c r="Q12544" s="29"/>
      <c r="U12544" s="17"/>
      <c r="V12544" s="2">
        <v>6446</v>
      </c>
      <c r="Y12544" t="str">
        <f t="shared" si="773"/>
        <v/>
      </c>
      <c r="AA12544" t="str">
        <f t="shared" si="774"/>
        <v/>
      </c>
      <c r="AC12544" s="7"/>
      <c r="AD12544" t="s">
        <v>2945</v>
      </c>
      <c r="AE12544">
        <f t="shared" si="776"/>
        <v>0</v>
      </c>
      <c r="AG12544" s="2"/>
      <c r="AH12544" t="s">
        <v>856</v>
      </c>
      <c r="AI12544" s="7" t="s">
        <v>4610</v>
      </c>
    </row>
    <row r="12545" spans="1:35" ht="11" customHeight="1" outlineLevel="1" x14ac:dyDescent="0.25">
      <c r="A12545" t="s">
        <v>1751</v>
      </c>
      <c r="C12545" s="2" t="s">
        <v>12521</v>
      </c>
      <c r="D12545" s="2" t="s">
        <v>13383</v>
      </c>
      <c r="E12545" s="7">
        <v>1998</v>
      </c>
      <c r="F12545" s="5" t="s">
        <v>13384</v>
      </c>
      <c r="H12545" s="5" t="s">
        <v>5398</v>
      </c>
      <c r="I12545" s="6" t="s">
        <v>2945</v>
      </c>
      <c r="J12545" s="6" t="s">
        <v>13382</v>
      </c>
      <c r="K12545" s="17">
        <v>2</v>
      </c>
      <c r="L12545" s="17" t="s">
        <v>7730</v>
      </c>
      <c r="M12545" s="9">
        <v>15</v>
      </c>
      <c r="N12545" s="9"/>
      <c r="O12545" s="21"/>
      <c r="Q12545" s="29"/>
      <c r="U12545" s="17"/>
      <c r="V12545" s="2" t="s">
        <v>5225</v>
      </c>
      <c r="Y12545" t="str">
        <f t="shared" si="773"/>
        <v/>
      </c>
      <c r="AA12545">
        <f t="shared" si="774"/>
        <v>1</v>
      </c>
      <c r="AC12545" s="7"/>
      <c r="AD12545" t="s">
        <v>2945</v>
      </c>
      <c r="AE12545">
        <f t="shared" si="776"/>
        <v>0</v>
      </c>
      <c r="AG12545" s="2"/>
      <c r="AH12545" t="s">
        <v>856</v>
      </c>
      <c r="AI12545" s="7" t="s">
        <v>4922</v>
      </c>
    </row>
    <row r="12546" spans="1:35" ht="11" customHeight="1" outlineLevel="1" x14ac:dyDescent="0.25">
      <c r="A12546" t="s">
        <v>1751</v>
      </c>
      <c r="C12546" s="2" t="s">
        <v>12521</v>
      </c>
      <c r="D12546" s="2" t="s">
        <v>4902</v>
      </c>
      <c r="E12546" s="7">
        <v>2000</v>
      </c>
      <c r="F12546" s="5" t="s">
        <v>11761</v>
      </c>
      <c r="H12546" s="5" t="s">
        <v>5398</v>
      </c>
      <c r="I12546" s="6" t="s">
        <v>5916</v>
      </c>
      <c r="J12546" s="6" t="s">
        <v>13385</v>
      </c>
      <c r="K12546" s="17">
        <v>3</v>
      </c>
      <c r="L12546" s="17" t="s">
        <v>7730</v>
      </c>
      <c r="M12546" s="9">
        <v>3.4</v>
      </c>
      <c r="N12546" s="9"/>
      <c r="O12546" s="21"/>
      <c r="Q12546" s="29"/>
      <c r="U12546" s="17"/>
      <c r="V12546" s="2">
        <v>6577</v>
      </c>
      <c r="Y12546" t="str">
        <f t="shared" si="773"/>
        <v/>
      </c>
      <c r="AA12546">
        <f t="shared" si="774"/>
        <v>1</v>
      </c>
      <c r="AC12546" s="7"/>
      <c r="AD12546" t="s">
        <v>5916</v>
      </c>
      <c r="AE12546">
        <f t="shared" si="776"/>
        <v>0</v>
      </c>
      <c r="AG12546" s="2"/>
      <c r="AH12546" t="s">
        <v>433</v>
      </c>
      <c r="AI12546" s="7" t="s">
        <v>4610</v>
      </c>
    </row>
    <row r="12547" spans="1:35" ht="11" customHeight="1" outlineLevel="1" x14ac:dyDescent="0.25">
      <c r="A12547" t="s">
        <v>1751</v>
      </c>
      <c r="C12547" s="2" t="s">
        <v>12521</v>
      </c>
      <c r="D12547" s="2">
        <v>839</v>
      </c>
      <c r="E12547" s="7">
        <v>2000</v>
      </c>
      <c r="F12547" s="5" t="s">
        <v>6640</v>
      </c>
      <c r="H12547" s="5" t="s">
        <v>5398</v>
      </c>
      <c r="I12547" s="6" t="s">
        <v>13386</v>
      </c>
      <c r="J12547" s="6" t="s">
        <v>13389</v>
      </c>
      <c r="K12547" s="17">
        <v>7</v>
      </c>
      <c r="L12547" s="17" t="s">
        <v>7730</v>
      </c>
      <c r="M12547" s="9">
        <v>0.5</v>
      </c>
      <c r="N12547" s="9"/>
      <c r="O12547" s="21"/>
      <c r="Q12547" s="29"/>
      <c r="U12547" s="17"/>
      <c r="V12547" s="2"/>
      <c r="Y12547" t="str">
        <f t="shared" si="773"/>
        <v/>
      </c>
      <c r="AA12547" t="str">
        <f t="shared" si="774"/>
        <v/>
      </c>
      <c r="AC12547" s="7"/>
      <c r="AD12547" t="s">
        <v>13386</v>
      </c>
      <c r="AE12547">
        <f t="shared" si="776"/>
        <v>0</v>
      </c>
      <c r="AG12547" s="2"/>
      <c r="AI12547" s="7"/>
    </row>
    <row r="12548" spans="1:35" ht="11" customHeight="1" outlineLevel="1" x14ac:dyDescent="0.25">
      <c r="A12548" t="s">
        <v>1751</v>
      </c>
      <c r="C12548" s="2" t="s">
        <v>12521</v>
      </c>
      <c r="D12548" s="2">
        <v>840</v>
      </c>
      <c r="E12548" s="7">
        <v>2000</v>
      </c>
      <c r="F12548" s="5" t="s">
        <v>4686</v>
      </c>
      <c r="H12548" s="5" t="s">
        <v>5398</v>
      </c>
      <c r="I12548" s="6" t="s">
        <v>13387</v>
      </c>
      <c r="J12548" s="6" t="s">
        <v>13389</v>
      </c>
      <c r="K12548" s="17">
        <v>7</v>
      </c>
      <c r="L12548" s="17" t="s">
        <v>7730</v>
      </c>
      <c r="M12548" s="9">
        <v>0.5</v>
      </c>
      <c r="N12548" s="9"/>
      <c r="O12548" s="21"/>
      <c r="Q12548" s="29"/>
      <c r="U12548" s="17"/>
      <c r="V12548" s="2"/>
      <c r="Y12548" t="str">
        <f t="shared" si="773"/>
        <v/>
      </c>
      <c r="AA12548" t="str">
        <f t="shared" si="774"/>
        <v/>
      </c>
      <c r="AC12548" s="7"/>
      <c r="AD12548" t="s">
        <v>13387</v>
      </c>
      <c r="AE12548">
        <f t="shared" si="776"/>
        <v>0</v>
      </c>
      <c r="AG12548" s="2"/>
      <c r="AI12548" s="7"/>
    </row>
    <row r="12549" spans="1:35" ht="11" customHeight="1" outlineLevel="1" x14ac:dyDescent="0.25">
      <c r="A12549" t="s">
        <v>1751</v>
      </c>
      <c r="C12549" s="2" t="s">
        <v>12521</v>
      </c>
      <c r="D12549" s="2">
        <v>841</v>
      </c>
      <c r="E12549" s="7">
        <v>2000</v>
      </c>
      <c r="F12549" s="5" t="s">
        <v>2597</v>
      </c>
      <c r="H12549" s="5" t="s">
        <v>5398</v>
      </c>
      <c r="I12549" s="6" t="s">
        <v>13388</v>
      </c>
      <c r="J12549" s="6" t="s">
        <v>13389</v>
      </c>
      <c r="K12549" s="17">
        <v>7</v>
      </c>
      <c r="L12549" s="17" t="s">
        <v>7730</v>
      </c>
      <c r="M12549" s="9">
        <v>0.5</v>
      </c>
      <c r="N12549" s="9"/>
      <c r="O12549" s="21"/>
      <c r="Q12549" s="29"/>
      <c r="U12549" s="17"/>
      <c r="V12549" s="2"/>
      <c r="Y12549" t="str">
        <f t="shared" si="773"/>
        <v/>
      </c>
      <c r="AA12549" t="str">
        <f t="shared" si="774"/>
        <v/>
      </c>
      <c r="AC12549" s="7"/>
      <c r="AD12549" t="s">
        <v>13388</v>
      </c>
      <c r="AE12549">
        <f t="shared" si="776"/>
        <v>0</v>
      </c>
      <c r="AG12549" s="2"/>
      <c r="AI12549" s="7"/>
    </row>
    <row r="12550" spans="1:35" ht="11" customHeight="1" outlineLevel="1" x14ac:dyDescent="0.25">
      <c r="A12550" t="s">
        <v>1751</v>
      </c>
      <c r="C12550" s="2" t="s">
        <v>12521</v>
      </c>
      <c r="D12550" s="2">
        <v>842</v>
      </c>
      <c r="E12550" s="7">
        <v>2000</v>
      </c>
      <c r="F12550" s="5" t="s">
        <v>4688</v>
      </c>
      <c r="H12550" s="5" t="s">
        <v>5398</v>
      </c>
      <c r="I12550" s="6" t="s">
        <v>9602</v>
      </c>
      <c r="J12550" s="6" t="s">
        <v>13389</v>
      </c>
      <c r="K12550" s="17">
        <v>7</v>
      </c>
      <c r="L12550" s="17" t="s">
        <v>7730</v>
      </c>
      <c r="M12550" s="9">
        <v>0.5</v>
      </c>
      <c r="N12550" s="9"/>
      <c r="O12550" s="21"/>
      <c r="Q12550" s="29"/>
      <c r="U12550" s="17"/>
      <c r="V12550" s="2"/>
      <c r="Y12550" t="str">
        <f t="shared" si="773"/>
        <v/>
      </c>
      <c r="AA12550" t="str">
        <f t="shared" si="774"/>
        <v/>
      </c>
      <c r="AC12550" s="7"/>
      <c r="AD12550" t="s">
        <v>9602</v>
      </c>
      <c r="AE12550">
        <f t="shared" si="776"/>
        <v>0</v>
      </c>
      <c r="AG12550" s="2"/>
      <c r="AI12550" s="7"/>
    </row>
    <row r="12551" spans="1:35" ht="11" customHeight="1" outlineLevel="1" x14ac:dyDescent="0.25">
      <c r="A12551" t="s">
        <v>1751</v>
      </c>
      <c r="C12551" s="2" t="s">
        <v>12521</v>
      </c>
      <c r="D12551" s="2">
        <v>945</v>
      </c>
      <c r="E12551" s="7">
        <v>2002</v>
      </c>
      <c r="F12551" s="5" t="s">
        <v>2597</v>
      </c>
      <c r="H12551" s="5" t="s">
        <v>5398</v>
      </c>
      <c r="I12551" s="6" t="s">
        <v>4510</v>
      </c>
      <c r="J12551" s="6" t="s">
        <v>13390</v>
      </c>
      <c r="K12551" s="17">
        <v>5</v>
      </c>
      <c r="L12551" s="17" t="s">
        <v>7730</v>
      </c>
      <c r="M12551" s="9">
        <v>0.9</v>
      </c>
      <c r="N12551" s="9"/>
      <c r="O12551" s="21"/>
      <c r="Q12551" s="29"/>
      <c r="U12551" s="17"/>
      <c r="V12551" s="2">
        <v>6678</v>
      </c>
      <c r="Y12551" t="str">
        <f t="shared" si="773"/>
        <v/>
      </c>
      <c r="AA12551" t="str">
        <f t="shared" si="774"/>
        <v/>
      </c>
      <c r="AC12551" s="7"/>
      <c r="AD12551" t="s">
        <v>4510</v>
      </c>
      <c r="AE12551">
        <f t="shared" si="776"/>
        <v>0</v>
      </c>
      <c r="AG12551" s="2"/>
      <c r="AH12551" t="s">
        <v>4982</v>
      </c>
      <c r="AI12551" s="7" t="s">
        <v>4610</v>
      </c>
    </row>
    <row r="12552" spans="1:35" ht="11" customHeight="1" outlineLevel="1" x14ac:dyDescent="0.25">
      <c r="A12552" t="s">
        <v>1751</v>
      </c>
      <c r="C12552" s="2" t="s">
        <v>12521</v>
      </c>
      <c r="D12552" s="2">
        <v>948</v>
      </c>
      <c r="E12552" s="7">
        <v>2002</v>
      </c>
      <c r="F12552" s="5" t="s">
        <v>2597</v>
      </c>
      <c r="H12552" s="5" t="s">
        <v>5398</v>
      </c>
      <c r="I12552" s="6" t="s">
        <v>4996</v>
      </c>
      <c r="J12552" s="6" t="s">
        <v>13390</v>
      </c>
      <c r="K12552" s="17">
        <v>5</v>
      </c>
      <c r="L12552" s="17" t="s">
        <v>7730</v>
      </c>
      <c r="M12552" s="9">
        <v>0.9</v>
      </c>
      <c r="N12552" s="9"/>
      <c r="O12552" s="21"/>
      <c r="Q12552" s="29"/>
      <c r="U12552" s="17"/>
      <c r="V12552" s="2">
        <v>6677</v>
      </c>
      <c r="Y12552" t="str">
        <f t="shared" si="773"/>
        <v/>
      </c>
      <c r="AA12552" t="str">
        <f t="shared" si="774"/>
        <v/>
      </c>
      <c r="AC12552" s="7"/>
      <c r="AD12552" t="s">
        <v>4996</v>
      </c>
      <c r="AE12552">
        <f t="shared" si="776"/>
        <v>0</v>
      </c>
      <c r="AG12552" s="2"/>
      <c r="AH12552" t="s">
        <v>433</v>
      </c>
      <c r="AI12552" s="7" t="s">
        <v>4610</v>
      </c>
    </row>
    <row r="12553" spans="1:35" ht="11" customHeight="1" outlineLevel="1" x14ac:dyDescent="0.25">
      <c r="A12553" t="s">
        <v>1751</v>
      </c>
      <c r="C12553" s="2" t="s">
        <v>12521</v>
      </c>
      <c r="D12553" s="2">
        <v>984</v>
      </c>
      <c r="E12553" s="7">
        <v>2002</v>
      </c>
      <c r="F12553" s="5" t="s">
        <v>6640</v>
      </c>
      <c r="H12553" s="5" t="s">
        <v>5398</v>
      </c>
      <c r="I12553" s="6" t="s">
        <v>5718</v>
      </c>
      <c r="J12553" s="6" t="s">
        <v>13391</v>
      </c>
      <c r="K12553" s="17">
        <v>2</v>
      </c>
      <c r="L12553" s="17" t="s">
        <v>7730</v>
      </c>
      <c r="M12553" s="9">
        <v>1</v>
      </c>
      <c r="N12553" s="9"/>
      <c r="O12553" s="21"/>
      <c r="Q12553" s="29"/>
      <c r="U12553" s="17"/>
      <c r="V12553" s="2" t="s">
        <v>5714</v>
      </c>
      <c r="Y12553" t="str">
        <f t="shared" si="773"/>
        <v/>
      </c>
      <c r="AA12553" t="str">
        <f t="shared" si="774"/>
        <v/>
      </c>
      <c r="AC12553" s="7"/>
      <c r="AD12553" t="s">
        <v>5718</v>
      </c>
      <c r="AE12553">
        <f t="shared" si="776"/>
        <v>0</v>
      </c>
      <c r="AG12553" s="2"/>
      <c r="AH12553" t="s">
        <v>433</v>
      </c>
      <c r="AI12553" s="7" t="s">
        <v>4610</v>
      </c>
    </row>
    <row r="12554" spans="1:35" ht="11" customHeight="1" outlineLevel="1" x14ac:dyDescent="0.25">
      <c r="A12554" t="s">
        <v>1751</v>
      </c>
      <c r="C12554" s="2" t="s">
        <v>12521</v>
      </c>
      <c r="D12554" s="2">
        <v>985</v>
      </c>
      <c r="E12554" s="7">
        <v>2002</v>
      </c>
      <c r="F12554" s="5" t="s">
        <v>4686</v>
      </c>
      <c r="H12554" s="5" t="s">
        <v>5398</v>
      </c>
      <c r="I12554" s="6" t="s">
        <v>5719</v>
      </c>
      <c r="J12554" s="6" t="s">
        <v>13391</v>
      </c>
      <c r="K12554" s="17">
        <v>1</v>
      </c>
      <c r="L12554" s="17" t="s">
        <v>7730</v>
      </c>
      <c r="M12554" s="9">
        <v>1</v>
      </c>
      <c r="N12554" s="9"/>
      <c r="O12554" s="21"/>
      <c r="Q12554" s="29"/>
      <c r="U12554" s="17"/>
      <c r="V12554" s="2" t="s">
        <v>5715</v>
      </c>
      <c r="Y12554" t="str">
        <f t="shared" si="773"/>
        <v/>
      </c>
      <c r="AA12554" t="str">
        <f t="shared" si="774"/>
        <v/>
      </c>
      <c r="AC12554" s="7"/>
      <c r="AD12554" t="s">
        <v>5719</v>
      </c>
      <c r="AE12554">
        <f t="shared" si="776"/>
        <v>0</v>
      </c>
      <c r="AG12554" s="2"/>
      <c r="AH12554" t="s">
        <v>433</v>
      </c>
      <c r="AI12554" s="7" t="s">
        <v>4610</v>
      </c>
    </row>
    <row r="12555" spans="1:35" ht="11" customHeight="1" outlineLevel="1" x14ac:dyDescent="0.25">
      <c r="A12555" t="s">
        <v>1751</v>
      </c>
      <c r="C12555" s="2" t="s">
        <v>12521</v>
      </c>
      <c r="D12555" s="2">
        <v>986</v>
      </c>
      <c r="E12555" s="7">
        <v>2002</v>
      </c>
      <c r="F12555" s="5" t="s">
        <v>2597</v>
      </c>
      <c r="H12555" s="5" t="s">
        <v>5398</v>
      </c>
      <c r="I12555" s="6" t="s">
        <v>3657</v>
      </c>
      <c r="J12555" s="6" t="s">
        <v>13391</v>
      </c>
      <c r="K12555" s="17">
        <v>1</v>
      </c>
      <c r="L12555" s="17" t="s">
        <v>7730</v>
      </c>
      <c r="M12555" s="9">
        <v>1</v>
      </c>
      <c r="N12555" s="9"/>
      <c r="O12555" s="21"/>
      <c r="Q12555" s="29"/>
      <c r="S12555">
        <v>1</v>
      </c>
      <c r="T12555">
        <v>1</v>
      </c>
      <c r="U12555" s="17"/>
      <c r="V12555" s="2" t="s">
        <v>5716</v>
      </c>
      <c r="Y12555" t="str">
        <f t="shared" si="773"/>
        <v/>
      </c>
      <c r="AA12555" t="str">
        <f t="shared" si="774"/>
        <v/>
      </c>
      <c r="AC12555" s="7"/>
      <c r="AD12555" t="s">
        <v>3657</v>
      </c>
      <c r="AE12555">
        <f t="shared" si="776"/>
        <v>0</v>
      </c>
      <c r="AG12555" s="2"/>
      <c r="AH12555" t="s">
        <v>1761</v>
      </c>
      <c r="AI12555" s="7" t="s">
        <v>4610</v>
      </c>
    </row>
    <row r="12556" spans="1:35" ht="11" customHeight="1" outlineLevel="1" x14ac:dyDescent="0.25">
      <c r="A12556" t="s">
        <v>1751</v>
      </c>
      <c r="C12556" s="2" t="s">
        <v>12521</v>
      </c>
      <c r="D12556" s="2">
        <v>987</v>
      </c>
      <c r="E12556" s="7">
        <v>2002</v>
      </c>
      <c r="F12556" s="5" t="s">
        <v>5321</v>
      </c>
      <c r="H12556" s="5" t="s">
        <v>5398</v>
      </c>
      <c r="I12556" s="6" t="s">
        <v>5720</v>
      </c>
      <c r="J12556" s="6" t="s">
        <v>13391</v>
      </c>
      <c r="K12556" s="17">
        <v>1</v>
      </c>
      <c r="L12556" s="17" t="s">
        <v>7730</v>
      </c>
      <c r="M12556" s="9">
        <v>1</v>
      </c>
      <c r="N12556" s="9"/>
      <c r="O12556" s="21"/>
      <c r="Q12556" s="29"/>
      <c r="U12556" s="17"/>
      <c r="V12556" s="2" t="s">
        <v>5717</v>
      </c>
      <c r="Y12556" t="str">
        <f t="shared" si="773"/>
        <v/>
      </c>
      <c r="AA12556" t="str">
        <f t="shared" si="774"/>
        <v/>
      </c>
      <c r="AC12556" s="7"/>
      <c r="AD12556" t="s">
        <v>5720</v>
      </c>
      <c r="AE12556">
        <f t="shared" si="776"/>
        <v>0</v>
      </c>
      <c r="AG12556" s="2"/>
      <c r="AH12556" t="s">
        <v>4981</v>
      </c>
      <c r="AI12556" s="7" t="s">
        <v>4610</v>
      </c>
    </row>
    <row r="12557" spans="1:35" ht="11" customHeight="1" outlineLevel="1" x14ac:dyDescent="0.25">
      <c r="A12557" t="s">
        <v>1751</v>
      </c>
      <c r="C12557" s="2" t="s">
        <v>12521</v>
      </c>
      <c r="D12557" s="2">
        <v>1203</v>
      </c>
      <c r="E12557" s="7">
        <v>2004</v>
      </c>
      <c r="F12557" s="5" t="s">
        <v>4688</v>
      </c>
      <c r="H12557" s="5" t="s">
        <v>5398</v>
      </c>
      <c r="I12557" s="6" t="s">
        <v>13393</v>
      </c>
      <c r="J12557" s="6" t="s">
        <v>13392</v>
      </c>
      <c r="K12557" s="17">
        <v>3</v>
      </c>
      <c r="L12557" s="17" t="s">
        <v>7730</v>
      </c>
      <c r="M12557" s="9">
        <v>0.9</v>
      </c>
      <c r="N12557" s="9"/>
      <c r="O12557" s="21"/>
      <c r="Q12557" s="29"/>
      <c r="S12557">
        <v>1</v>
      </c>
      <c r="T12557">
        <v>1</v>
      </c>
      <c r="U12557" s="17"/>
      <c r="V12557" s="2"/>
      <c r="Y12557" t="str">
        <f t="shared" si="773"/>
        <v/>
      </c>
      <c r="AA12557" t="str">
        <f t="shared" si="774"/>
        <v/>
      </c>
      <c r="AC12557" s="7"/>
      <c r="AD12557" t="s">
        <v>13393</v>
      </c>
      <c r="AE12557">
        <f t="shared" si="776"/>
        <v>0</v>
      </c>
      <c r="AG12557" s="2"/>
      <c r="AI12557" s="7"/>
    </row>
    <row r="12558" spans="1:35" ht="11" customHeight="1" outlineLevel="1" x14ac:dyDescent="0.25">
      <c r="A12558" t="s">
        <v>1751</v>
      </c>
      <c r="C12558" s="2" t="s">
        <v>12521</v>
      </c>
      <c r="D12558" s="2">
        <v>1218</v>
      </c>
      <c r="E12558" s="7">
        <v>2005</v>
      </c>
      <c r="F12558" s="5" t="s">
        <v>5321</v>
      </c>
      <c r="H12558" s="5" t="s">
        <v>5398</v>
      </c>
      <c r="I12558" s="6" t="s">
        <v>4998</v>
      </c>
      <c r="J12558" s="6" t="s">
        <v>13390</v>
      </c>
      <c r="K12558" s="17">
        <v>3</v>
      </c>
      <c r="L12558" s="17" t="s">
        <v>7730</v>
      </c>
      <c r="M12558" s="9">
        <v>3.5</v>
      </c>
      <c r="N12558" s="9"/>
      <c r="O12558" s="21"/>
      <c r="Q12558" s="29"/>
      <c r="U12558" s="17"/>
      <c r="V12558" s="2">
        <v>6879</v>
      </c>
      <c r="Y12558" t="str">
        <f t="shared" si="773"/>
        <v/>
      </c>
      <c r="AA12558" t="str">
        <f t="shared" si="774"/>
        <v/>
      </c>
      <c r="AC12558" s="7"/>
      <c r="AD12558" t="s">
        <v>4998</v>
      </c>
      <c r="AE12558">
        <f t="shared" si="776"/>
        <v>0</v>
      </c>
      <c r="AG12558" s="2"/>
      <c r="AH12558" t="s">
        <v>433</v>
      </c>
      <c r="AI12558" s="7" t="s">
        <v>4610</v>
      </c>
    </row>
    <row r="12559" spans="1:35" ht="11" customHeight="1" outlineLevel="1" x14ac:dyDescent="0.25">
      <c r="A12559" t="s">
        <v>1751</v>
      </c>
      <c r="C12559" s="2" t="s">
        <v>12521</v>
      </c>
      <c r="D12559" s="2">
        <v>1223</v>
      </c>
      <c r="E12559" s="7">
        <v>2005</v>
      </c>
      <c r="F12559" s="5" t="s">
        <v>5321</v>
      </c>
      <c r="H12559" s="5" t="s">
        <v>5398</v>
      </c>
      <c r="I12559" s="6" t="s">
        <v>4997</v>
      </c>
      <c r="J12559" s="6" t="s">
        <v>13390</v>
      </c>
      <c r="K12559" s="17">
        <v>3</v>
      </c>
      <c r="L12559" s="17" t="s">
        <v>7730</v>
      </c>
      <c r="M12559" s="9">
        <v>3.5</v>
      </c>
      <c r="N12559" s="9"/>
      <c r="O12559" s="21"/>
      <c r="Q12559" s="29"/>
      <c r="U12559" s="17"/>
      <c r="V12559" s="2">
        <v>6878</v>
      </c>
      <c r="Y12559" t="str">
        <f t="shared" si="773"/>
        <v/>
      </c>
      <c r="AA12559" t="str">
        <f t="shared" si="774"/>
        <v/>
      </c>
      <c r="AC12559" s="7"/>
      <c r="AD12559" t="s">
        <v>4997</v>
      </c>
      <c r="AE12559">
        <f t="shared" si="776"/>
        <v>0</v>
      </c>
      <c r="AG12559" s="2"/>
      <c r="AH12559" t="s">
        <v>4983</v>
      </c>
      <c r="AI12559" s="7" t="s">
        <v>4610</v>
      </c>
    </row>
    <row r="12560" spans="1:35" ht="11" customHeight="1" outlineLevel="1" x14ac:dyDescent="0.25">
      <c r="A12560" t="s">
        <v>21206</v>
      </c>
      <c r="C12560" s="2" t="s">
        <v>12521</v>
      </c>
      <c r="D12560" s="2" t="s">
        <v>20161</v>
      </c>
      <c r="E12560" s="7">
        <v>1992</v>
      </c>
      <c r="F12560" s="5" t="s">
        <v>21207</v>
      </c>
      <c r="H12560" s="5" t="s">
        <v>5398</v>
      </c>
      <c r="I12560" s="6" t="s">
        <v>7554</v>
      </c>
      <c r="J12560" s="6" t="s">
        <v>21208</v>
      </c>
      <c r="K12560" s="17">
        <v>7</v>
      </c>
      <c r="L12560" s="17" t="s">
        <v>7730</v>
      </c>
      <c r="M12560" s="9">
        <v>6.5</v>
      </c>
      <c r="N12560" s="9"/>
      <c r="O12560" s="21"/>
      <c r="Q12560" s="29"/>
      <c r="U12560" s="17"/>
      <c r="V12560" s="2">
        <v>6878</v>
      </c>
      <c r="Y12560" t="str">
        <f t="shared" si="773"/>
        <v/>
      </c>
      <c r="AA12560">
        <f t="shared" si="774"/>
        <v>1</v>
      </c>
      <c r="AC12560" s="7"/>
      <c r="AD12560" t="s">
        <v>7554</v>
      </c>
      <c r="AE12560">
        <f t="shared" si="776"/>
        <v>0</v>
      </c>
      <c r="AG12560" s="2"/>
      <c r="AH12560" t="s">
        <v>4983</v>
      </c>
      <c r="AI12560" s="7" t="s">
        <v>4610</v>
      </c>
    </row>
    <row r="12561" spans="1:49" ht="11" customHeight="1" x14ac:dyDescent="0.25">
      <c r="A12561" s="4" t="s">
        <v>11459</v>
      </c>
      <c r="B12561" t="s">
        <v>12033</v>
      </c>
      <c r="C12561" s="2" t="s">
        <v>11983</v>
      </c>
      <c r="E12561" s="7"/>
      <c r="F12561" s="5"/>
      <c r="H12561" s="5"/>
      <c r="I12561" s="6"/>
      <c r="J12561" s="6"/>
      <c r="K12561" s="17"/>
      <c r="L12561" s="17"/>
      <c r="M12561" s="9"/>
      <c r="N12561" s="9">
        <f>SUM(M12562:M12578)</f>
        <v>70.099999999999994</v>
      </c>
      <c r="O12561" s="21">
        <v>1488</v>
      </c>
      <c r="P12561">
        <f>COUNTIF(L12562:L12578,"*")</f>
        <v>17</v>
      </c>
      <c r="Q12561" s="29">
        <f>P12561/O12561</f>
        <v>1.1424731182795699E-2</v>
      </c>
      <c r="R12561">
        <f>COUNTIF(L12562:L12578,"Y")+COUNTIF(L12562:L12578,"S")</f>
        <v>17</v>
      </c>
      <c r="U12561" s="17" t="s">
        <v>7730</v>
      </c>
      <c r="V12561" s="2"/>
      <c r="W12561" t="s">
        <v>18468</v>
      </c>
      <c r="Y12561" t="str">
        <f t="shared" si="773"/>
        <v/>
      </c>
      <c r="AA12561" t="str">
        <f t="shared" si="774"/>
        <v/>
      </c>
      <c r="AC12561" s="7"/>
      <c r="AF12561">
        <f>COUNTIF(AE12562:AE12578,"1")</f>
        <v>1</v>
      </c>
      <c r="AG12561" s="2"/>
      <c r="AI12561" s="7"/>
      <c r="AJ12561">
        <f>COUNTIF($K12562:$K12578,"1")-COUNTIFS($K12562:$K12578,"1",$L12562:$L12578,"V")</f>
        <v>2</v>
      </c>
      <c r="AK12561">
        <f>COUNTIFS($K12562:$K12578,"1",$L12562:$L12578,"Y")+COUNTIFS($K12562:$K12578,"1",$L12562:$L12578,"s")</f>
        <v>2</v>
      </c>
      <c r="AL12561">
        <f>COUNTIF($K12562:$K12578,"2")-COUNTIFS($K12562:$K12578,"2",$L12562:$L12578,"V")</f>
        <v>0</v>
      </c>
      <c r="AM12561">
        <f>COUNTIFS($K12562:$K12578,"2",$L12562:$L12578,"Y")+COUNTIFS($K12562:$K12578,"2",$L12562:$L12578,"s")</f>
        <v>0</v>
      </c>
      <c r="AN12561">
        <f>COUNTIF($K12562:$K12578,"3")-COUNTIFS($K12562:$K12578,"3",$L12562:$L12578,"V")</f>
        <v>14</v>
      </c>
      <c r="AO12561">
        <f>COUNTIFS($K12562:$K12578,"3",$L12562:$L12578,"Y")+COUNTIFS($K12562:$K12578,"3",$L12562:$L12578,"s")</f>
        <v>14</v>
      </c>
      <c r="AP12561">
        <f>COUNTIF($K12562:$K12578,"4")-COUNTIFS($K12562:$K12578,"4",$L12562:$L12578,"V")</f>
        <v>0</v>
      </c>
      <c r="AQ12561">
        <f>COUNTIFS($K12562:$K12578,"4",$L12562:$L12578,"Y")+COUNTIFS($K12562:$K12578,"4",$L12562:$L12578,"s")</f>
        <v>0</v>
      </c>
      <c r="AR12561">
        <f>COUNTIF($K12562:$K12578,"5")-COUNTIFS($K12562:$K12578,"5",$L12562:$L12578,"V")</f>
        <v>1</v>
      </c>
      <c r="AS12561">
        <f>COUNTIFS($K12562:$K12578,"5",$L12562:$L12578,"Y")+COUNTIFS($K12562:$K12578,"5",$L12562:$L12578,"s")</f>
        <v>1</v>
      </c>
      <c r="AT12561">
        <f>COUNTIF($K12562:$K12578,"6")-COUNTIFS($K12562:$K12578,"6",$L12562:$L12578,"V")</f>
        <v>0</v>
      </c>
      <c r="AU12561">
        <f>COUNTIFS($K12562:$K12578,"6",$L12562:$L12578,"Y")+COUNTIFS($K12562:$K12578,"6",$L12562:$L12578,"s")</f>
        <v>0</v>
      </c>
      <c r="AV12561">
        <f>COUNTIF($K12562:$K12578,"7")-COUNTIFS($K12562:$K12578,"7",$L12562:$L12578,"V")</f>
        <v>0</v>
      </c>
      <c r="AW12561">
        <f>COUNTIFS($K12562:$K12578,"7",$L12562:$L12578,"Y")+COUNTIFS($K12562:$K12578,"7",$L12562:$L12578,"s")</f>
        <v>0</v>
      </c>
    </row>
    <row r="12562" spans="1:49" ht="11" customHeight="1" outlineLevel="1" x14ac:dyDescent="0.25">
      <c r="A12562" t="s">
        <v>440</v>
      </c>
      <c r="C12562" s="2" t="s">
        <v>11983</v>
      </c>
      <c r="D12562" s="2">
        <v>128</v>
      </c>
      <c r="E12562" s="7">
        <v>1965</v>
      </c>
      <c r="F12562" s="5" t="s">
        <v>4400</v>
      </c>
      <c r="H12562" s="5" t="s">
        <v>2828</v>
      </c>
      <c r="I12562" s="6" t="s">
        <v>2932</v>
      </c>
      <c r="J12562" s="6" t="s">
        <v>11451</v>
      </c>
      <c r="K12562" s="17">
        <v>3</v>
      </c>
      <c r="L12562" s="17" t="s">
        <v>7730</v>
      </c>
      <c r="M12562" s="9">
        <v>1.5</v>
      </c>
      <c r="N12562" s="9"/>
      <c r="O12562" s="21"/>
      <c r="Q12562" s="29"/>
      <c r="U12562" s="17"/>
      <c r="V12562" s="2">
        <v>129</v>
      </c>
      <c r="Y12562" t="str">
        <f t="shared" si="773"/>
        <v/>
      </c>
      <c r="AA12562" t="str">
        <f t="shared" si="774"/>
        <v/>
      </c>
      <c r="AC12562" s="7"/>
      <c r="AD12562" t="s">
        <v>2932</v>
      </c>
      <c r="AE12562">
        <f t="shared" ref="AE12562:AE12578" si="777">COUNTIF(I12562,"*Fuji*")</f>
        <v>0</v>
      </c>
      <c r="AG12562" s="2"/>
      <c r="AH12562" t="s">
        <v>2286</v>
      </c>
      <c r="AI12562" s="7" t="s">
        <v>4610</v>
      </c>
    </row>
    <row r="12563" spans="1:49" ht="11" customHeight="1" outlineLevel="1" x14ac:dyDescent="0.25">
      <c r="A12563" t="s">
        <v>440</v>
      </c>
      <c r="C12563" s="2" t="s">
        <v>11983</v>
      </c>
      <c r="D12563" s="2">
        <v>189</v>
      </c>
      <c r="E12563" s="7">
        <v>1966</v>
      </c>
      <c r="F12563" s="8" t="s">
        <v>5138</v>
      </c>
      <c r="H12563" s="5" t="s">
        <v>130</v>
      </c>
      <c r="I12563" s="6" t="s">
        <v>441</v>
      </c>
      <c r="J12563" s="6" t="s">
        <v>11452</v>
      </c>
      <c r="K12563" s="17">
        <v>3</v>
      </c>
      <c r="L12563" s="17" t="s">
        <v>7730</v>
      </c>
      <c r="M12563" s="9">
        <v>1</v>
      </c>
      <c r="N12563" s="9"/>
      <c r="O12563" s="21"/>
      <c r="Q12563" s="29"/>
      <c r="U12563" s="17"/>
      <c r="V12563" s="2">
        <v>182</v>
      </c>
      <c r="Y12563" t="str">
        <f t="shared" si="773"/>
        <v/>
      </c>
      <c r="AA12563" t="str">
        <f t="shared" si="774"/>
        <v/>
      </c>
      <c r="AC12563" s="7"/>
      <c r="AD12563" t="s">
        <v>441</v>
      </c>
      <c r="AE12563">
        <f t="shared" si="777"/>
        <v>0</v>
      </c>
      <c r="AG12563" s="2"/>
      <c r="AH12563" t="s">
        <v>1839</v>
      </c>
      <c r="AI12563" s="7" t="s">
        <v>4610</v>
      </c>
    </row>
    <row r="12564" spans="1:49" ht="11" customHeight="1" outlineLevel="1" x14ac:dyDescent="0.25">
      <c r="A12564" t="s">
        <v>440</v>
      </c>
      <c r="C12564" s="2" t="s">
        <v>11983</v>
      </c>
      <c r="D12564" s="2">
        <v>191</v>
      </c>
      <c r="E12564" s="7">
        <v>1966</v>
      </c>
      <c r="F12564" s="5" t="s">
        <v>442</v>
      </c>
      <c r="H12564" s="5" t="s">
        <v>1580</v>
      </c>
      <c r="I12564" s="6" t="s">
        <v>443</v>
      </c>
      <c r="J12564" s="6" t="s">
        <v>11452</v>
      </c>
      <c r="K12564" s="17">
        <v>3</v>
      </c>
      <c r="L12564" s="17" t="s">
        <v>7730</v>
      </c>
      <c r="M12564" s="9">
        <v>1</v>
      </c>
      <c r="N12564" s="9"/>
      <c r="O12564" s="21"/>
      <c r="Q12564" s="29"/>
      <c r="T12564">
        <v>1</v>
      </c>
      <c r="U12564" s="17"/>
      <c r="V12564" s="2">
        <v>184</v>
      </c>
      <c r="Y12564" t="str">
        <f t="shared" si="773"/>
        <v/>
      </c>
      <c r="AA12564" t="str">
        <f t="shared" si="774"/>
        <v/>
      </c>
      <c r="AC12564" s="7"/>
      <c r="AD12564" t="s">
        <v>443</v>
      </c>
      <c r="AE12564">
        <f t="shared" si="777"/>
        <v>0</v>
      </c>
      <c r="AG12564" s="2"/>
      <c r="AH12564" t="s">
        <v>3661</v>
      </c>
      <c r="AI12564" s="7" t="s">
        <v>4610</v>
      </c>
    </row>
    <row r="12565" spans="1:49" ht="11" customHeight="1" outlineLevel="1" x14ac:dyDescent="0.25">
      <c r="A12565" t="s">
        <v>440</v>
      </c>
      <c r="C12565" s="2" t="s">
        <v>11983</v>
      </c>
      <c r="D12565" s="2" t="s">
        <v>18849</v>
      </c>
      <c r="E12565" s="7">
        <v>1967</v>
      </c>
      <c r="F12565" s="5" t="s">
        <v>5765</v>
      </c>
      <c r="H12565" s="5" t="s">
        <v>1439</v>
      </c>
      <c r="I12565" s="6" t="s">
        <v>855</v>
      </c>
      <c r="J12565" s="6" t="s">
        <v>11453</v>
      </c>
      <c r="K12565" s="17">
        <v>1</v>
      </c>
      <c r="L12565" s="17" t="s">
        <v>7730</v>
      </c>
      <c r="M12565" s="9">
        <v>7</v>
      </c>
      <c r="N12565" s="9"/>
      <c r="O12565" s="21"/>
      <c r="Q12565" s="29"/>
      <c r="U12565" s="17"/>
      <c r="V12565" s="2">
        <v>208</v>
      </c>
      <c r="Y12565" t="str">
        <f t="shared" si="773"/>
        <v/>
      </c>
      <c r="AA12565" t="str">
        <f t="shared" si="774"/>
        <v/>
      </c>
      <c r="AC12565" s="7"/>
      <c r="AD12565" t="s">
        <v>855</v>
      </c>
      <c r="AE12565">
        <f t="shared" si="777"/>
        <v>0</v>
      </c>
      <c r="AG12565" s="2"/>
      <c r="AH12565" t="s">
        <v>856</v>
      </c>
      <c r="AI12565" s="7" t="s">
        <v>4922</v>
      </c>
    </row>
    <row r="12566" spans="1:49" ht="11" customHeight="1" outlineLevel="1" x14ac:dyDescent="0.25">
      <c r="A12566" t="s">
        <v>440</v>
      </c>
      <c r="C12566" s="2" t="s">
        <v>11983</v>
      </c>
      <c r="D12566" s="2">
        <v>216</v>
      </c>
      <c r="E12566" s="7">
        <v>1967</v>
      </c>
      <c r="F12566" s="5" t="s">
        <v>5765</v>
      </c>
      <c r="H12566" s="5" t="s">
        <v>4331</v>
      </c>
      <c r="I12566" s="6" t="s">
        <v>855</v>
      </c>
      <c r="J12566" s="6" t="s">
        <v>11453</v>
      </c>
      <c r="K12566" s="17">
        <v>5</v>
      </c>
      <c r="L12566" s="17" t="s">
        <v>7730</v>
      </c>
      <c r="M12566" s="9">
        <v>7</v>
      </c>
      <c r="N12566" s="9"/>
      <c r="O12566" s="21"/>
      <c r="Q12566" s="29"/>
      <c r="U12566" s="17"/>
      <c r="V12566" s="2">
        <v>209</v>
      </c>
      <c r="Y12566" t="str">
        <f t="shared" si="773"/>
        <v/>
      </c>
      <c r="AA12566" t="str">
        <f t="shared" si="774"/>
        <v/>
      </c>
      <c r="AC12566" s="7"/>
      <c r="AD12566" t="s">
        <v>855</v>
      </c>
      <c r="AE12566">
        <f t="shared" si="777"/>
        <v>0</v>
      </c>
      <c r="AG12566" s="2"/>
      <c r="AH12566" t="s">
        <v>856</v>
      </c>
      <c r="AI12566" s="7" t="s">
        <v>4922</v>
      </c>
    </row>
    <row r="12567" spans="1:49" ht="11" customHeight="1" outlineLevel="1" x14ac:dyDescent="0.25">
      <c r="A12567" t="s">
        <v>440</v>
      </c>
      <c r="C12567" s="2" t="s">
        <v>11983</v>
      </c>
      <c r="D12567" s="2">
        <v>283</v>
      </c>
      <c r="E12567" s="7">
        <v>1968</v>
      </c>
      <c r="F12567" s="5" t="s">
        <v>2348</v>
      </c>
      <c r="H12567" s="5" t="s">
        <v>5398</v>
      </c>
      <c r="I12567" s="6" t="s">
        <v>5399</v>
      </c>
      <c r="J12567" s="6" t="s">
        <v>12474</v>
      </c>
      <c r="K12567" s="17">
        <v>1</v>
      </c>
      <c r="L12567" s="17" t="s">
        <v>7730</v>
      </c>
      <c r="M12567" s="9">
        <v>0.8</v>
      </c>
      <c r="N12567" s="9"/>
      <c r="O12567" s="21"/>
      <c r="Q12567" s="29"/>
      <c r="S12567">
        <v>1</v>
      </c>
      <c r="T12567">
        <v>1</v>
      </c>
      <c r="U12567" s="17"/>
      <c r="V12567" s="2"/>
      <c r="Y12567" t="str">
        <f t="shared" si="773"/>
        <v/>
      </c>
      <c r="AA12567" t="str">
        <f t="shared" si="774"/>
        <v/>
      </c>
      <c r="AC12567" s="7"/>
      <c r="AD12567" t="s">
        <v>5399</v>
      </c>
      <c r="AE12567">
        <f t="shared" si="777"/>
        <v>1</v>
      </c>
      <c r="AG12567" s="2"/>
      <c r="AI12567" s="7"/>
    </row>
    <row r="12568" spans="1:49" ht="11" customHeight="1" outlineLevel="1" x14ac:dyDescent="0.25">
      <c r="A12568" t="s">
        <v>440</v>
      </c>
      <c r="C12568" s="2" t="s">
        <v>11983</v>
      </c>
      <c r="D12568" s="2">
        <v>374</v>
      </c>
      <c r="E12568" s="7">
        <v>1970</v>
      </c>
      <c r="F12568" s="5" t="s">
        <v>5765</v>
      </c>
      <c r="H12568" s="5" t="s">
        <v>4332</v>
      </c>
      <c r="I12568" s="6" t="s">
        <v>855</v>
      </c>
      <c r="J12568" s="6" t="s">
        <v>11454</v>
      </c>
      <c r="K12568" s="17">
        <v>3</v>
      </c>
      <c r="L12568" s="17" t="s">
        <v>20076</v>
      </c>
      <c r="M12568" s="9"/>
      <c r="N12568" s="9"/>
      <c r="O12568" s="21"/>
      <c r="Q12568" s="29"/>
      <c r="U12568" s="17"/>
      <c r="V12568" s="2">
        <v>334</v>
      </c>
      <c r="Y12568" t="str">
        <f t="shared" si="773"/>
        <v/>
      </c>
      <c r="AA12568" t="str">
        <f t="shared" si="774"/>
        <v/>
      </c>
      <c r="AC12568" s="7"/>
      <c r="AD12568" t="s">
        <v>855</v>
      </c>
      <c r="AE12568">
        <f t="shared" si="777"/>
        <v>0</v>
      </c>
      <c r="AG12568" s="2"/>
      <c r="AH12568" t="s">
        <v>856</v>
      </c>
      <c r="AI12568" s="7" t="s">
        <v>4922</v>
      </c>
    </row>
    <row r="12569" spans="1:49" ht="11" customHeight="1" outlineLevel="1" x14ac:dyDescent="0.25">
      <c r="A12569" t="s">
        <v>440</v>
      </c>
      <c r="C12569" s="2" t="s">
        <v>11983</v>
      </c>
      <c r="D12569" s="2" t="s">
        <v>18850</v>
      </c>
      <c r="E12569" s="7">
        <v>1970</v>
      </c>
      <c r="F12569" s="5" t="s">
        <v>11456</v>
      </c>
      <c r="H12569" s="5" t="s">
        <v>4332</v>
      </c>
      <c r="I12569" s="6" t="s">
        <v>855</v>
      </c>
      <c r="J12569" s="6" t="s">
        <v>11454</v>
      </c>
      <c r="K12569" s="17">
        <v>3</v>
      </c>
      <c r="L12569" s="17" t="s">
        <v>7730</v>
      </c>
      <c r="M12569" s="9">
        <v>10</v>
      </c>
      <c r="N12569" s="9"/>
      <c r="O12569" s="21"/>
      <c r="Q12569" s="29"/>
      <c r="U12569" s="17"/>
      <c r="V12569" s="2">
        <v>334</v>
      </c>
      <c r="Y12569" t="str">
        <f t="shared" si="773"/>
        <v/>
      </c>
      <c r="AA12569">
        <f t="shared" si="774"/>
        <v>1</v>
      </c>
      <c r="AC12569" s="7"/>
      <c r="AD12569" t="s">
        <v>855</v>
      </c>
      <c r="AE12569">
        <f t="shared" si="777"/>
        <v>0</v>
      </c>
      <c r="AG12569" s="2"/>
      <c r="AH12569" t="s">
        <v>856</v>
      </c>
      <c r="AI12569" s="7" t="s">
        <v>4922</v>
      </c>
    </row>
    <row r="12570" spans="1:49" ht="11" customHeight="1" outlineLevel="1" x14ac:dyDescent="0.25">
      <c r="A12570" t="s">
        <v>440</v>
      </c>
      <c r="C12570" s="2" t="s">
        <v>11983</v>
      </c>
      <c r="D12570" s="2">
        <v>596</v>
      </c>
      <c r="E12570" s="7">
        <v>1973</v>
      </c>
      <c r="F12570" s="5" t="s">
        <v>18851</v>
      </c>
      <c r="H12570" s="5" t="s">
        <v>4332</v>
      </c>
      <c r="I12570" s="6" t="s">
        <v>855</v>
      </c>
      <c r="J12570" s="6" t="s">
        <v>11455</v>
      </c>
      <c r="K12570" s="17">
        <v>3</v>
      </c>
      <c r="L12570" s="17" t="s">
        <v>20076</v>
      </c>
      <c r="M12570" s="9"/>
      <c r="N12570" s="9"/>
      <c r="O12570" s="21"/>
      <c r="Q12570" s="29"/>
      <c r="U12570" s="17"/>
      <c r="V12570" s="2"/>
      <c r="Y12570" t="str">
        <f t="shared" si="773"/>
        <v/>
      </c>
      <c r="AA12570" t="str">
        <f t="shared" si="774"/>
        <v/>
      </c>
      <c r="AC12570" s="7"/>
      <c r="AD12570" t="s">
        <v>855</v>
      </c>
      <c r="AE12570">
        <f t="shared" si="777"/>
        <v>0</v>
      </c>
      <c r="AG12570" s="2"/>
      <c r="AI12570" s="7"/>
    </row>
    <row r="12571" spans="1:49" ht="11" customHeight="1" outlineLevel="1" x14ac:dyDescent="0.25">
      <c r="A12571" t="s">
        <v>440</v>
      </c>
      <c r="C12571" s="2" t="s">
        <v>11983</v>
      </c>
      <c r="D12571" s="2" t="s">
        <v>6155</v>
      </c>
      <c r="E12571" s="7">
        <v>1973</v>
      </c>
      <c r="F12571" s="5" t="s">
        <v>11456</v>
      </c>
      <c r="H12571" s="5" t="s">
        <v>4332</v>
      </c>
      <c r="I12571" s="6" t="s">
        <v>855</v>
      </c>
      <c r="J12571" s="6" t="s">
        <v>11455</v>
      </c>
      <c r="K12571" s="17">
        <v>3</v>
      </c>
      <c r="L12571" s="17" t="s">
        <v>20076</v>
      </c>
      <c r="M12571" s="9"/>
      <c r="N12571" s="9"/>
      <c r="O12571" s="21"/>
      <c r="Q12571" s="29"/>
      <c r="U12571" s="17"/>
      <c r="V12571" s="2"/>
      <c r="Y12571" t="str">
        <f t="shared" si="773"/>
        <v/>
      </c>
      <c r="AA12571">
        <f t="shared" si="774"/>
        <v>1</v>
      </c>
      <c r="AC12571" s="7"/>
      <c r="AD12571" t="s">
        <v>855</v>
      </c>
      <c r="AE12571">
        <f t="shared" si="777"/>
        <v>0</v>
      </c>
      <c r="AG12571" s="2"/>
      <c r="AI12571" s="7"/>
    </row>
    <row r="12572" spans="1:49" ht="11" customHeight="1" outlineLevel="1" x14ac:dyDescent="0.25">
      <c r="A12572" t="s">
        <v>440</v>
      </c>
      <c r="C12572" s="2" t="s">
        <v>11983</v>
      </c>
      <c r="D12572" s="2" t="s">
        <v>6155</v>
      </c>
      <c r="E12572" s="7">
        <v>1973</v>
      </c>
      <c r="F12572" s="5" t="s">
        <v>20204</v>
      </c>
      <c r="H12572" s="5" t="s">
        <v>4332</v>
      </c>
      <c r="I12572" s="6" t="s">
        <v>855</v>
      </c>
      <c r="J12572" s="6" t="s">
        <v>11455</v>
      </c>
      <c r="K12572" s="17">
        <v>3</v>
      </c>
      <c r="L12572" s="17" t="s">
        <v>7730</v>
      </c>
      <c r="M12572" s="9">
        <v>13</v>
      </c>
      <c r="N12572" s="9"/>
      <c r="O12572" s="21"/>
      <c r="Q12572" s="29"/>
      <c r="U12572" s="17"/>
      <c r="V12572" s="2"/>
      <c r="Y12572">
        <f t="shared" si="773"/>
        <v>1</v>
      </c>
      <c r="AA12572">
        <f t="shared" si="774"/>
        <v>1</v>
      </c>
      <c r="AC12572" s="7"/>
      <c r="AD12572" t="s">
        <v>855</v>
      </c>
      <c r="AE12572">
        <f t="shared" si="777"/>
        <v>0</v>
      </c>
      <c r="AG12572" s="2"/>
      <c r="AI12572" s="7"/>
    </row>
    <row r="12573" spans="1:49" ht="11" customHeight="1" outlineLevel="1" x14ac:dyDescent="0.25">
      <c r="A12573" t="s">
        <v>440</v>
      </c>
      <c r="C12573" s="2" t="s">
        <v>11983</v>
      </c>
      <c r="D12573" s="2">
        <v>597</v>
      </c>
      <c r="E12573" s="7">
        <v>1974</v>
      </c>
      <c r="F12573" s="5" t="s">
        <v>18851</v>
      </c>
      <c r="H12573" s="5" t="s">
        <v>4332</v>
      </c>
      <c r="I12573" s="6" t="s">
        <v>855</v>
      </c>
      <c r="J12573" s="6" t="s">
        <v>11455</v>
      </c>
      <c r="K12573" s="17">
        <v>3</v>
      </c>
      <c r="L12573" s="17" t="s">
        <v>20076</v>
      </c>
      <c r="M12573" s="9"/>
      <c r="N12573" s="9"/>
      <c r="O12573" s="21"/>
      <c r="Q12573" s="29"/>
      <c r="U12573" s="17"/>
      <c r="V12573" s="2"/>
      <c r="Y12573" t="str">
        <f t="shared" si="773"/>
        <v/>
      </c>
      <c r="AA12573" t="str">
        <f t="shared" si="774"/>
        <v/>
      </c>
      <c r="AC12573" s="7"/>
      <c r="AD12573" t="s">
        <v>855</v>
      </c>
      <c r="AE12573">
        <f t="shared" si="777"/>
        <v>0</v>
      </c>
      <c r="AG12573" s="2"/>
      <c r="AI12573" s="7"/>
    </row>
    <row r="12574" spans="1:49" ht="11" customHeight="1" outlineLevel="1" x14ac:dyDescent="0.25">
      <c r="A12574" t="s">
        <v>440</v>
      </c>
      <c r="C12574" s="2" t="s">
        <v>11983</v>
      </c>
      <c r="D12574" s="2" t="s">
        <v>7854</v>
      </c>
      <c r="E12574" s="7">
        <v>1974</v>
      </c>
      <c r="F12574" s="5" t="s">
        <v>11456</v>
      </c>
      <c r="H12574" s="5" t="s">
        <v>4332</v>
      </c>
      <c r="I12574" s="6" t="s">
        <v>855</v>
      </c>
      <c r="J12574" s="6" t="s">
        <v>11455</v>
      </c>
      <c r="K12574" s="17">
        <v>3</v>
      </c>
      <c r="L12574" s="17" t="s">
        <v>20076</v>
      </c>
      <c r="M12574" s="9"/>
      <c r="N12574" s="9"/>
      <c r="O12574" s="21"/>
      <c r="Q12574" s="29"/>
      <c r="U12574" s="17"/>
      <c r="V12574" s="2"/>
      <c r="Y12574" t="str">
        <f t="shared" si="773"/>
        <v/>
      </c>
      <c r="AA12574">
        <f t="shared" si="774"/>
        <v>1</v>
      </c>
      <c r="AC12574" s="7"/>
      <c r="AD12574" t="s">
        <v>855</v>
      </c>
      <c r="AE12574">
        <f t="shared" si="777"/>
        <v>0</v>
      </c>
      <c r="AG12574" s="2"/>
      <c r="AI12574" s="7"/>
    </row>
    <row r="12575" spans="1:49" ht="11" customHeight="1" outlineLevel="1" x14ac:dyDescent="0.25">
      <c r="A12575" t="s">
        <v>440</v>
      </c>
      <c r="C12575" s="2" t="s">
        <v>11983</v>
      </c>
      <c r="D12575" s="2" t="s">
        <v>7854</v>
      </c>
      <c r="E12575" s="7">
        <v>1974</v>
      </c>
      <c r="F12575" s="5" t="s">
        <v>20204</v>
      </c>
      <c r="H12575" s="5" t="s">
        <v>4332</v>
      </c>
      <c r="I12575" s="6" t="s">
        <v>855</v>
      </c>
      <c r="J12575" s="6" t="s">
        <v>11455</v>
      </c>
      <c r="K12575" s="17">
        <v>3</v>
      </c>
      <c r="L12575" s="17" t="s">
        <v>7730</v>
      </c>
      <c r="M12575" s="9">
        <v>13</v>
      </c>
      <c r="N12575" s="9"/>
      <c r="O12575" s="21"/>
      <c r="Q12575" s="29"/>
      <c r="U12575" s="17"/>
      <c r="V12575" s="2"/>
      <c r="Y12575">
        <f t="shared" si="773"/>
        <v>1</v>
      </c>
      <c r="AA12575">
        <f t="shared" si="774"/>
        <v>1</v>
      </c>
      <c r="AC12575" s="7"/>
      <c r="AD12575" t="s">
        <v>855</v>
      </c>
      <c r="AE12575">
        <f t="shared" si="777"/>
        <v>0</v>
      </c>
      <c r="AG12575" s="2"/>
      <c r="AI12575" s="7"/>
    </row>
    <row r="12576" spans="1:49" ht="11" customHeight="1" outlineLevel="1" x14ac:dyDescent="0.25">
      <c r="A12576" t="s">
        <v>440</v>
      </c>
      <c r="C12576" s="2" t="s">
        <v>11983</v>
      </c>
      <c r="D12576" s="2">
        <v>750</v>
      </c>
      <c r="E12576" s="7">
        <v>1975</v>
      </c>
      <c r="F12576" s="5" t="s">
        <v>5765</v>
      </c>
      <c r="H12576" s="5" t="s">
        <v>5398</v>
      </c>
      <c r="I12576" s="6" t="s">
        <v>4333</v>
      </c>
      <c r="J12576" s="6" t="s">
        <v>11457</v>
      </c>
      <c r="K12576" s="17">
        <v>3</v>
      </c>
      <c r="L12576" s="17" t="s">
        <v>7730</v>
      </c>
      <c r="M12576" s="9">
        <v>7</v>
      </c>
      <c r="N12576" s="9"/>
      <c r="O12576" s="21"/>
      <c r="Q12576" s="29"/>
      <c r="U12576" s="17"/>
      <c r="V12576" s="2">
        <v>692</v>
      </c>
      <c r="Y12576" t="str">
        <f t="shared" si="773"/>
        <v/>
      </c>
      <c r="AA12576" t="str">
        <f t="shared" si="774"/>
        <v/>
      </c>
      <c r="AC12576" s="7"/>
      <c r="AD12576" t="s">
        <v>4333</v>
      </c>
      <c r="AE12576">
        <f t="shared" si="777"/>
        <v>0</v>
      </c>
      <c r="AG12576" s="2"/>
      <c r="AH12576" t="s">
        <v>4042</v>
      </c>
      <c r="AI12576" s="7" t="s">
        <v>4922</v>
      </c>
    </row>
    <row r="12577" spans="1:49" ht="11" customHeight="1" outlineLevel="1" x14ac:dyDescent="0.25">
      <c r="A12577" t="s">
        <v>440</v>
      </c>
      <c r="C12577" s="2" t="s">
        <v>11983</v>
      </c>
      <c r="D12577" s="2">
        <v>871</v>
      </c>
      <c r="E12577" s="7">
        <v>1977</v>
      </c>
      <c r="F12577" s="5" t="s">
        <v>5765</v>
      </c>
      <c r="H12577" s="5" t="s">
        <v>5398</v>
      </c>
      <c r="I12577" s="6" t="s">
        <v>4333</v>
      </c>
      <c r="J12577" s="6" t="s">
        <v>11458</v>
      </c>
      <c r="K12577" s="17">
        <v>3</v>
      </c>
      <c r="L12577" s="17" t="s">
        <v>7730</v>
      </c>
      <c r="M12577" s="9">
        <v>8</v>
      </c>
      <c r="N12577" s="9"/>
      <c r="O12577" s="21"/>
      <c r="Q12577" s="29"/>
      <c r="U12577" s="17"/>
      <c r="V12577" s="2">
        <v>808</v>
      </c>
      <c r="Y12577" t="str">
        <f t="shared" si="773"/>
        <v/>
      </c>
      <c r="AA12577" t="str">
        <f t="shared" si="774"/>
        <v/>
      </c>
      <c r="AC12577" s="7"/>
      <c r="AD12577" t="s">
        <v>4333</v>
      </c>
      <c r="AE12577">
        <f t="shared" si="777"/>
        <v>0</v>
      </c>
      <c r="AG12577" s="2"/>
      <c r="AH12577" t="s">
        <v>4042</v>
      </c>
      <c r="AI12577" s="7" t="s">
        <v>4922</v>
      </c>
    </row>
    <row r="12578" spans="1:49" ht="11" customHeight="1" outlineLevel="1" x14ac:dyDescent="0.25">
      <c r="A12578" t="s">
        <v>440</v>
      </c>
      <c r="C12578" s="2" t="s">
        <v>11983</v>
      </c>
      <c r="D12578" s="2">
        <v>1467</v>
      </c>
      <c r="E12578" s="7">
        <v>1995</v>
      </c>
      <c r="F12578" s="5" t="s">
        <v>3077</v>
      </c>
      <c r="H12578" s="5" t="s">
        <v>5398</v>
      </c>
      <c r="I12578" s="6" t="s">
        <v>12476</v>
      </c>
      <c r="J12578" s="6" t="s">
        <v>12475</v>
      </c>
      <c r="K12578" s="17">
        <v>3</v>
      </c>
      <c r="L12578" s="17" t="s">
        <v>7730</v>
      </c>
      <c r="M12578" s="9">
        <v>0.8</v>
      </c>
      <c r="N12578" s="9"/>
      <c r="O12578" s="21"/>
      <c r="Q12578" s="29"/>
      <c r="U12578" s="17"/>
      <c r="V12578" s="2"/>
      <c r="Y12578" t="str">
        <f t="shared" si="773"/>
        <v/>
      </c>
      <c r="AA12578" t="str">
        <f t="shared" si="774"/>
        <v/>
      </c>
      <c r="AC12578" s="7"/>
      <c r="AD12578" t="s">
        <v>12476</v>
      </c>
      <c r="AE12578">
        <f t="shared" si="777"/>
        <v>0</v>
      </c>
      <c r="AG12578" s="2"/>
      <c r="AI12578" s="7"/>
    </row>
    <row r="12579" spans="1:49" ht="11" customHeight="1" x14ac:dyDescent="0.25">
      <c r="A12579" t="s">
        <v>18145</v>
      </c>
      <c r="B12579" t="s">
        <v>13257</v>
      </c>
      <c r="C12579" s="2" t="s">
        <v>12953</v>
      </c>
      <c r="E12579" s="7"/>
      <c r="F12579" s="5"/>
      <c r="H12579" s="5"/>
      <c r="I12579" s="6"/>
      <c r="J12579" s="6"/>
      <c r="K12579" s="17"/>
      <c r="L12579" s="17"/>
      <c r="M12579" s="9"/>
      <c r="N12579" s="9">
        <f>SUM(M12580:M12609)</f>
        <v>7.0000000000000009</v>
      </c>
      <c r="O12579" s="21">
        <v>264</v>
      </c>
      <c r="P12579">
        <f>COUNTIF(L12580:L12609,"*")</f>
        <v>30</v>
      </c>
      <c r="Q12579" s="29">
        <f>P12579/O12579</f>
        <v>0.11363636363636363</v>
      </c>
      <c r="R12579">
        <f>COUNTIF(L12580:L12609,"Y")+COUNTIF(L12580:L12609,"S")</f>
        <v>9</v>
      </c>
      <c r="U12579" s="18" t="s">
        <v>7732</v>
      </c>
      <c r="V12579" s="2"/>
      <c r="W12579" t="s">
        <v>18469</v>
      </c>
      <c r="Y12579" t="str">
        <f t="shared" si="773"/>
        <v/>
      </c>
      <c r="AA12579" t="str">
        <f t="shared" si="774"/>
        <v/>
      </c>
      <c r="AC12579" s="7"/>
      <c r="AF12579">
        <f>COUNTIF(AE12580:AE12609,"1")</f>
        <v>16</v>
      </c>
      <c r="AG12579" s="2"/>
      <c r="AI12579" s="7"/>
      <c r="AJ12579">
        <f>COUNTIF($K12580:$K12609,"1")-COUNTIFS($K12580:$K12609,"1",$L12580:$L12609,"V")</f>
        <v>16</v>
      </c>
      <c r="AK12579">
        <f>COUNTIFS($K12580:$K12609,"1",$L12580:$L12609,"Y")+COUNTIFS($K12580:$K12609,"1",$L12580:$L12609,"s")</f>
        <v>0</v>
      </c>
      <c r="AL12579">
        <f>COUNTIF($K12580:$K12609,"2")-COUNTIFS($K12580:$K12609,"2",$L12580:$L12609,"V")</f>
        <v>0</v>
      </c>
      <c r="AM12579">
        <f>COUNTIFS($K12580:$K12609,"2",$L12580:$L12609,"Y")+COUNTIFS($K12580:$K12609,"2",$L12580:$L12609,"s")</f>
        <v>0</v>
      </c>
      <c r="AN12579">
        <f>COUNTIF($K12580:$K12609,"3")-COUNTIFS($K12580:$K12609,"3",$L12580:$L12609,"V")</f>
        <v>7</v>
      </c>
      <c r="AO12579">
        <f>COUNTIFS($K12580:$K12609,"3",$L12580:$L12609,"Y")+COUNTIFS($K12580:$K12609,"3",$L12580:$L12609,"s")</f>
        <v>2</v>
      </c>
      <c r="AP12579">
        <f>COUNTIF($K12580:$K12609,"4")-COUNTIFS($K12580:$K12609,"4",$L12580:$L12609,"V")</f>
        <v>0</v>
      </c>
      <c r="AQ12579">
        <f>COUNTIFS($K12580:$K12609,"4",$L12580:$L12609,"Y")+COUNTIFS($K12580:$K12609,"4",$L12580:$L12609,"s")</f>
        <v>0</v>
      </c>
      <c r="AR12579">
        <f>COUNTIF($K12580:$K12609,"5")-COUNTIFS($K12580:$K12609,"5",$L12580:$L12609,"V")</f>
        <v>6</v>
      </c>
      <c r="AS12579">
        <f>COUNTIFS($K12580:$K12609,"5",$L12580:$L12609,"Y")+COUNTIFS($K12580:$K12609,"5",$L12580:$L12609,"s")</f>
        <v>6</v>
      </c>
      <c r="AT12579">
        <f>COUNTIF($K12580:$K12609,"6")-COUNTIFS($K12580:$K12609,"6",$L12580:$L12609,"V")</f>
        <v>1</v>
      </c>
      <c r="AU12579">
        <f>COUNTIFS($K12580:$K12609,"6",$L12580:$L12609,"Y")+COUNTIFS($K12580:$K12609,"6",$L12580:$L12609,"s")</f>
        <v>1</v>
      </c>
      <c r="AV12579">
        <f>COUNTIF($K12580:$K12609,"7")-COUNTIFS($K12580:$K12609,"7",$L12580:$L12609,"V")</f>
        <v>0</v>
      </c>
      <c r="AW12579">
        <f>COUNTIFS($K12580:$K12609,"7",$L12580:$L12609,"Y")+COUNTIFS($K12580:$K12609,"7",$L12580:$L12609,"s")</f>
        <v>0</v>
      </c>
    </row>
    <row r="12580" spans="1:49" ht="11" customHeight="1" outlineLevel="1" x14ac:dyDescent="0.25">
      <c r="A12580" s="1" t="s">
        <v>7733</v>
      </c>
      <c r="C12580" s="2" t="s">
        <v>12953</v>
      </c>
      <c r="D12580" s="2" t="s">
        <v>4062</v>
      </c>
      <c r="E12580" s="7">
        <v>1947</v>
      </c>
      <c r="F12580" s="5" t="s">
        <v>5722</v>
      </c>
      <c r="H12580" s="5" t="s">
        <v>6482</v>
      </c>
      <c r="I12580" s="6" t="s">
        <v>5399</v>
      </c>
      <c r="J12580" s="6"/>
      <c r="K12580" s="17">
        <v>1</v>
      </c>
      <c r="L12580" s="17" t="s">
        <v>122</v>
      </c>
      <c r="M12580" s="9"/>
      <c r="N12580" s="9"/>
      <c r="O12580" s="21"/>
      <c r="Q12580" s="29"/>
      <c r="U12580" s="17"/>
      <c r="V12580" s="2" t="s">
        <v>3117</v>
      </c>
      <c r="X12580" t="s">
        <v>7732</v>
      </c>
      <c r="Y12580" t="str">
        <f t="shared" si="773"/>
        <v/>
      </c>
      <c r="AA12580" t="str">
        <f t="shared" si="774"/>
        <v/>
      </c>
      <c r="AC12580" s="7"/>
      <c r="AD12580" t="s">
        <v>5399</v>
      </c>
      <c r="AE12580">
        <f t="shared" ref="AE12580:AE12609" si="778">COUNTIF(I12580,"*Fuji*")</f>
        <v>1</v>
      </c>
      <c r="AG12580" s="2"/>
      <c r="AH12580" t="s">
        <v>4921</v>
      </c>
      <c r="AI12580" s="7" t="s">
        <v>5041</v>
      </c>
    </row>
    <row r="12581" spans="1:49" ht="11" customHeight="1" outlineLevel="1" x14ac:dyDescent="0.25">
      <c r="A12581" t="s">
        <v>7733</v>
      </c>
      <c r="C12581" s="2" t="s">
        <v>12953</v>
      </c>
      <c r="D12581" s="2" t="s">
        <v>4062</v>
      </c>
      <c r="E12581" s="7">
        <v>1947</v>
      </c>
      <c r="F12581" s="5" t="s">
        <v>5722</v>
      </c>
      <c r="H12581" s="5" t="s">
        <v>1674</v>
      </c>
      <c r="I12581" s="6" t="s">
        <v>5399</v>
      </c>
      <c r="J12581" s="6"/>
      <c r="K12581" s="17">
        <v>1</v>
      </c>
      <c r="L12581" s="17" t="s">
        <v>122</v>
      </c>
      <c r="M12581" s="9"/>
      <c r="N12581" s="9"/>
      <c r="O12581" s="21"/>
      <c r="Q12581" s="29"/>
      <c r="U12581" s="17"/>
      <c r="V12581" s="2" t="s">
        <v>3118</v>
      </c>
      <c r="X12581" t="s">
        <v>7732</v>
      </c>
      <c r="Y12581" t="str">
        <f t="shared" si="773"/>
        <v/>
      </c>
      <c r="AA12581" t="str">
        <f t="shared" si="774"/>
        <v/>
      </c>
      <c r="AC12581" s="7"/>
      <c r="AD12581" t="s">
        <v>5399</v>
      </c>
      <c r="AE12581">
        <f t="shared" si="778"/>
        <v>1</v>
      </c>
      <c r="AG12581" s="2"/>
      <c r="AH12581" t="s">
        <v>4921</v>
      </c>
      <c r="AI12581" s="7" t="s">
        <v>4523</v>
      </c>
    </row>
    <row r="12582" spans="1:49" ht="11" customHeight="1" outlineLevel="1" x14ac:dyDescent="0.25">
      <c r="A12582" t="s">
        <v>7733</v>
      </c>
      <c r="C12582" s="2" t="s">
        <v>12953</v>
      </c>
      <c r="D12582" s="2" t="s">
        <v>4062</v>
      </c>
      <c r="E12582" s="7">
        <v>1947</v>
      </c>
      <c r="F12582" s="5" t="s">
        <v>1338</v>
      </c>
      <c r="H12582" s="5" t="s">
        <v>3609</v>
      </c>
      <c r="I12582" s="6" t="s">
        <v>5399</v>
      </c>
      <c r="J12582" s="6"/>
      <c r="K12582" s="17">
        <v>1</v>
      </c>
      <c r="L12582" s="17" t="s">
        <v>122</v>
      </c>
      <c r="M12582" s="9"/>
      <c r="N12582" s="9"/>
      <c r="O12582" s="21"/>
      <c r="Q12582" s="29"/>
      <c r="U12582" s="17"/>
      <c r="V12582" s="2" t="s">
        <v>5300</v>
      </c>
      <c r="X12582" t="s">
        <v>7732</v>
      </c>
      <c r="Y12582" t="str">
        <f t="shared" ref="Y12582:Y12650" si="779">IF(COUNTIF(F12582,"*fdc*"),1,"")</f>
        <v/>
      </c>
      <c r="AA12582" t="str">
        <f t="shared" ref="AA12582:AA12650" si="780">IF(COUNTIF(F12582,"*s/s*"),1,"")</f>
        <v/>
      </c>
      <c r="AC12582" s="7"/>
      <c r="AD12582" t="s">
        <v>5399</v>
      </c>
      <c r="AE12582">
        <f t="shared" si="778"/>
        <v>1</v>
      </c>
      <c r="AG12582" s="2"/>
      <c r="AH12582" t="s">
        <v>4921</v>
      </c>
      <c r="AI12582" s="7"/>
    </row>
    <row r="12583" spans="1:49" ht="11" customHeight="1" outlineLevel="1" x14ac:dyDescent="0.25">
      <c r="A12583" t="s">
        <v>7733</v>
      </c>
      <c r="C12583" s="2" t="s">
        <v>12953</v>
      </c>
      <c r="D12583" s="2" t="s">
        <v>4062</v>
      </c>
      <c r="E12583" s="7">
        <v>1947</v>
      </c>
      <c r="F12583" s="5" t="s">
        <v>677</v>
      </c>
      <c r="H12583" s="5" t="s">
        <v>591</v>
      </c>
      <c r="I12583" s="6" t="s">
        <v>5399</v>
      </c>
      <c r="J12583" s="6"/>
      <c r="K12583" s="17">
        <v>1</v>
      </c>
      <c r="L12583" s="17" t="s">
        <v>122</v>
      </c>
      <c r="M12583" s="9"/>
      <c r="N12583" s="9"/>
      <c r="O12583" s="21"/>
      <c r="Q12583" s="29"/>
      <c r="U12583" s="17"/>
      <c r="V12583" s="2" t="s">
        <v>3115</v>
      </c>
      <c r="X12583" t="s">
        <v>7732</v>
      </c>
      <c r="Y12583" t="str">
        <f t="shared" si="779"/>
        <v/>
      </c>
      <c r="AA12583" t="str">
        <f t="shared" si="780"/>
        <v/>
      </c>
      <c r="AC12583" s="7"/>
      <c r="AD12583" t="s">
        <v>5399</v>
      </c>
      <c r="AE12583">
        <f t="shared" si="778"/>
        <v>1</v>
      </c>
      <c r="AG12583" s="2"/>
      <c r="AH12583" t="s">
        <v>4921</v>
      </c>
      <c r="AI12583" s="7" t="s">
        <v>4523</v>
      </c>
    </row>
    <row r="12584" spans="1:49" ht="11" customHeight="1" outlineLevel="1" x14ac:dyDescent="0.25">
      <c r="A12584" t="s">
        <v>7733</v>
      </c>
      <c r="C12584" s="2" t="s">
        <v>12953</v>
      </c>
      <c r="D12584" s="2" t="s">
        <v>4062</v>
      </c>
      <c r="E12584" s="7">
        <v>1948</v>
      </c>
      <c r="F12584" s="5" t="s">
        <v>6121</v>
      </c>
      <c r="H12584" s="5" t="s">
        <v>5480</v>
      </c>
      <c r="I12584" s="6" t="s">
        <v>5399</v>
      </c>
      <c r="J12584" s="6"/>
      <c r="K12584" s="17">
        <v>1</v>
      </c>
      <c r="L12584" s="17" t="s">
        <v>122</v>
      </c>
      <c r="M12584" s="9"/>
      <c r="N12584" s="9"/>
      <c r="O12584" s="21"/>
      <c r="Q12584" s="29"/>
      <c r="U12584" s="17"/>
      <c r="V12584" s="2" t="s">
        <v>3116</v>
      </c>
      <c r="X12584" t="s">
        <v>7732</v>
      </c>
      <c r="Y12584" t="str">
        <f t="shared" si="779"/>
        <v/>
      </c>
      <c r="AA12584" t="str">
        <f t="shared" si="780"/>
        <v/>
      </c>
      <c r="AC12584" s="7"/>
      <c r="AD12584" t="s">
        <v>5399</v>
      </c>
      <c r="AE12584">
        <f t="shared" si="778"/>
        <v>1</v>
      </c>
      <c r="AG12584" s="2"/>
      <c r="AH12584" t="s">
        <v>4921</v>
      </c>
      <c r="AI12584" s="7" t="s">
        <v>5041</v>
      </c>
    </row>
    <row r="12585" spans="1:49" ht="11" customHeight="1" outlineLevel="1" x14ac:dyDescent="0.25">
      <c r="A12585" t="s">
        <v>7733</v>
      </c>
      <c r="C12585" s="2" t="s">
        <v>12953</v>
      </c>
      <c r="D12585" s="2" t="s">
        <v>4062</v>
      </c>
      <c r="E12585" s="7">
        <v>1948</v>
      </c>
      <c r="F12585" s="5" t="s">
        <v>6459</v>
      </c>
      <c r="H12585" s="5" t="s">
        <v>6482</v>
      </c>
      <c r="I12585" s="6" t="s">
        <v>5399</v>
      </c>
      <c r="J12585" s="6"/>
      <c r="K12585" s="17">
        <v>1</v>
      </c>
      <c r="L12585" s="17" t="s">
        <v>122</v>
      </c>
      <c r="M12585" s="9"/>
      <c r="N12585" s="9"/>
      <c r="O12585" s="21"/>
      <c r="Q12585" s="29"/>
      <c r="U12585" s="17"/>
      <c r="V12585" s="2" t="s">
        <v>3119</v>
      </c>
      <c r="X12585" t="s">
        <v>7732</v>
      </c>
      <c r="Y12585" t="str">
        <f t="shared" si="779"/>
        <v/>
      </c>
      <c r="AA12585" t="str">
        <f t="shared" si="780"/>
        <v/>
      </c>
      <c r="AC12585" s="7"/>
      <c r="AD12585" t="s">
        <v>5399</v>
      </c>
      <c r="AE12585">
        <f t="shared" si="778"/>
        <v>1</v>
      </c>
      <c r="AG12585" s="2"/>
      <c r="AH12585" t="s">
        <v>4921</v>
      </c>
      <c r="AI12585" s="7" t="s">
        <v>5041</v>
      </c>
    </row>
    <row r="12586" spans="1:49" ht="11" customHeight="1" outlineLevel="1" x14ac:dyDescent="0.25">
      <c r="A12586" t="s">
        <v>7734</v>
      </c>
      <c r="C12586" s="2" t="s">
        <v>12953</v>
      </c>
      <c r="D12586" s="2" t="s">
        <v>4062</v>
      </c>
      <c r="E12586" s="7">
        <v>1947</v>
      </c>
      <c r="F12586" s="5" t="s">
        <v>6121</v>
      </c>
      <c r="H12586" s="5" t="s">
        <v>5480</v>
      </c>
      <c r="I12586" s="6" t="s">
        <v>5399</v>
      </c>
      <c r="J12586" s="6"/>
      <c r="K12586" s="17">
        <v>1</v>
      </c>
      <c r="L12586" s="17" t="s">
        <v>122</v>
      </c>
      <c r="M12586" s="9"/>
      <c r="N12586" s="9"/>
      <c r="O12586" s="21"/>
      <c r="Q12586" s="29"/>
      <c r="U12586" s="17"/>
      <c r="V12586" s="2" t="s">
        <v>3610</v>
      </c>
      <c r="Y12586" t="str">
        <f t="shared" si="779"/>
        <v/>
      </c>
      <c r="AA12586" t="str">
        <f t="shared" si="780"/>
        <v/>
      </c>
      <c r="AC12586" s="7"/>
      <c r="AD12586" t="s">
        <v>5399</v>
      </c>
      <c r="AE12586">
        <f t="shared" si="778"/>
        <v>1</v>
      </c>
      <c r="AG12586" s="2"/>
      <c r="AH12586" t="s">
        <v>4921</v>
      </c>
      <c r="AI12586" s="7" t="s">
        <v>4523</v>
      </c>
    </row>
    <row r="12587" spans="1:49" ht="11" customHeight="1" outlineLevel="1" x14ac:dyDescent="0.25">
      <c r="A12587" t="s">
        <v>7734</v>
      </c>
      <c r="C12587" s="2" t="s">
        <v>12953</v>
      </c>
      <c r="D12587" s="2" t="s">
        <v>4062</v>
      </c>
      <c r="E12587" s="7">
        <v>1947</v>
      </c>
      <c r="F12587" s="5" t="s">
        <v>3614</v>
      </c>
      <c r="H12587" s="5" t="s">
        <v>6482</v>
      </c>
      <c r="I12587" s="6" t="s">
        <v>5399</v>
      </c>
      <c r="J12587" s="6"/>
      <c r="K12587" s="17">
        <v>1</v>
      </c>
      <c r="L12587" s="17" t="s">
        <v>122</v>
      </c>
      <c r="M12587" s="9"/>
      <c r="N12587" s="9"/>
      <c r="O12587" s="21"/>
      <c r="Q12587" s="29"/>
      <c r="U12587" s="17"/>
      <c r="V12587" s="2" t="s">
        <v>3611</v>
      </c>
      <c r="X12587" t="s">
        <v>7732</v>
      </c>
      <c r="Y12587" t="str">
        <f t="shared" si="779"/>
        <v/>
      </c>
      <c r="AA12587" t="str">
        <f t="shared" si="780"/>
        <v/>
      </c>
      <c r="AC12587" s="7"/>
      <c r="AD12587" t="s">
        <v>5399</v>
      </c>
      <c r="AE12587">
        <f t="shared" si="778"/>
        <v>1</v>
      </c>
      <c r="AG12587" s="2"/>
      <c r="AH12587" t="s">
        <v>4921</v>
      </c>
      <c r="AI12587" s="7"/>
    </row>
    <row r="12588" spans="1:49" ht="11" customHeight="1" outlineLevel="1" x14ac:dyDescent="0.25">
      <c r="A12588" t="s">
        <v>7734</v>
      </c>
      <c r="C12588" s="2" t="s">
        <v>12953</v>
      </c>
      <c r="D12588" s="2" t="s">
        <v>4062</v>
      </c>
      <c r="E12588" s="7">
        <v>1947</v>
      </c>
      <c r="F12588" s="5" t="s">
        <v>5722</v>
      </c>
      <c r="H12588" s="5" t="s">
        <v>1674</v>
      </c>
      <c r="I12588" s="6" t="s">
        <v>5399</v>
      </c>
      <c r="J12588" s="6"/>
      <c r="K12588" s="17">
        <v>1</v>
      </c>
      <c r="L12588" s="17" t="s">
        <v>122</v>
      </c>
      <c r="M12588" s="9"/>
      <c r="N12588" s="9"/>
      <c r="O12588" s="21"/>
      <c r="Q12588" s="29"/>
      <c r="U12588" s="17"/>
      <c r="V12588" s="2" t="s">
        <v>3612</v>
      </c>
      <c r="Y12588" t="str">
        <f t="shared" si="779"/>
        <v/>
      </c>
      <c r="AA12588" t="str">
        <f t="shared" si="780"/>
        <v/>
      </c>
      <c r="AC12588" s="7"/>
      <c r="AD12588" t="s">
        <v>5399</v>
      </c>
      <c r="AE12588">
        <f t="shared" si="778"/>
        <v>1</v>
      </c>
      <c r="AG12588" s="2"/>
      <c r="AH12588" t="s">
        <v>4921</v>
      </c>
      <c r="AI12588" s="7" t="s">
        <v>4620</v>
      </c>
    </row>
    <row r="12589" spans="1:49" ht="11" customHeight="1" outlineLevel="1" x14ac:dyDescent="0.25">
      <c r="A12589" t="s">
        <v>7734</v>
      </c>
      <c r="C12589" s="2" t="s">
        <v>12953</v>
      </c>
      <c r="D12589" s="2" t="s">
        <v>4062</v>
      </c>
      <c r="E12589" s="7">
        <v>1947</v>
      </c>
      <c r="F12589" s="5" t="s">
        <v>6459</v>
      </c>
      <c r="H12589" s="5" t="s">
        <v>6482</v>
      </c>
      <c r="I12589" s="6" t="s">
        <v>5399</v>
      </c>
      <c r="J12589" s="6"/>
      <c r="K12589" s="17">
        <v>1</v>
      </c>
      <c r="L12589" s="17" t="s">
        <v>122</v>
      </c>
      <c r="M12589" s="9"/>
      <c r="N12589" s="9"/>
      <c r="O12589" s="21"/>
      <c r="Q12589" s="29"/>
      <c r="U12589" s="17"/>
      <c r="V12589" s="2" t="s">
        <v>3613</v>
      </c>
      <c r="Y12589" t="str">
        <f t="shared" si="779"/>
        <v/>
      </c>
      <c r="AA12589" t="str">
        <f t="shared" si="780"/>
        <v/>
      </c>
      <c r="AC12589" s="7"/>
      <c r="AD12589" t="s">
        <v>5399</v>
      </c>
      <c r="AE12589">
        <f t="shared" si="778"/>
        <v>1</v>
      </c>
      <c r="AG12589" s="2"/>
      <c r="AH12589" t="s">
        <v>4921</v>
      </c>
      <c r="AI12589" s="7" t="s">
        <v>4523</v>
      </c>
    </row>
    <row r="12590" spans="1:49" ht="11" customHeight="1" outlineLevel="1" x14ac:dyDescent="0.25">
      <c r="A12590" t="s">
        <v>7734</v>
      </c>
      <c r="C12590" s="2" t="s">
        <v>12953</v>
      </c>
      <c r="D12590" s="2" t="s">
        <v>4062</v>
      </c>
      <c r="E12590" s="7">
        <v>1947</v>
      </c>
      <c r="F12590" s="5" t="s">
        <v>1338</v>
      </c>
      <c r="H12590" s="5" t="s">
        <v>3609</v>
      </c>
      <c r="I12590" s="6" t="s">
        <v>5399</v>
      </c>
      <c r="J12590" s="6"/>
      <c r="K12590" s="17">
        <v>1</v>
      </c>
      <c r="L12590" s="17" t="s">
        <v>122</v>
      </c>
      <c r="M12590" s="9"/>
      <c r="N12590" s="9"/>
      <c r="O12590" s="21"/>
      <c r="Q12590" s="29"/>
      <c r="U12590" s="17"/>
      <c r="V12590" s="2" t="s">
        <v>3615</v>
      </c>
      <c r="Y12590" t="str">
        <f t="shared" si="779"/>
        <v/>
      </c>
      <c r="AA12590" t="str">
        <f t="shared" si="780"/>
        <v/>
      </c>
      <c r="AC12590" s="7"/>
      <c r="AD12590" t="s">
        <v>5399</v>
      </c>
      <c r="AE12590">
        <f t="shared" si="778"/>
        <v>1</v>
      </c>
      <c r="AG12590" s="2"/>
      <c r="AH12590" t="s">
        <v>4921</v>
      </c>
      <c r="AI12590" s="7" t="s">
        <v>5041</v>
      </c>
    </row>
    <row r="12591" spans="1:49" ht="11" customHeight="1" outlineLevel="1" x14ac:dyDescent="0.25">
      <c r="A12591" t="s">
        <v>7734</v>
      </c>
      <c r="C12591" s="2" t="s">
        <v>12953</v>
      </c>
      <c r="D12591" s="2" t="s">
        <v>4062</v>
      </c>
      <c r="E12591" s="7">
        <v>1948</v>
      </c>
      <c r="F12591" s="5" t="s">
        <v>5722</v>
      </c>
      <c r="H12591" s="5" t="s">
        <v>1674</v>
      </c>
      <c r="I12591" s="6" t="s">
        <v>5399</v>
      </c>
      <c r="J12591" s="6"/>
      <c r="K12591" s="17">
        <v>1</v>
      </c>
      <c r="L12591" s="17" t="s">
        <v>122</v>
      </c>
      <c r="M12591" s="9"/>
      <c r="N12591" s="9"/>
      <c r="O12591" s="21"/>
      <c r="Q12591" s="29"/>
      <c r="U12591" s="17"/>
      <c r="V12591" s="2" t="s">
        <v>2034</v>
      </c>
      <c r="Y12591" t="str">
        <f t="shared" si="779"/>
        <v/>
      </c>
      <c r="AA12591" t="str">
        <f t="shared" si="780"/>
        <v/>
      </c>
      <c r="AC12591" s="7"/>
      <c r="AD12591" t="s">
        <v>5399</v>
      </c>
      <c r="AE12591">
        <f t="shared" si="778"/>
        <v>1</v>
      </c>
      <c r="AG12591" s="2"/>
      <c r="AH12591" t="s">
        <v>4921</v>
      </c>
      <c r="AI12591" s="7" t="s">
        <v>4620</v>
      </c>
    </row>
    <row r="12592" spans="1:49" ht="11" customHeight="1" outlineLevel="1" x14ac:dyDescent="0.25">
      <c r="A12592" t="s">
        <v>7735</v>
      </c>
      <c r="C12592" s="2" t="s">
        <v>12953</v>
      </c>
      <c r="D12592" s="2" t="s">
        <v>4062</v>
      </c>
      <c r="E12592" s="7">
        <v>1947</v>
      </c>
      <c r="F12592" s="5" t="s">
        <v>6121</v>
      </c>
      <c r="H12592" s="5" t="s">
        <v>5480</v>
      </c>
      <c r="I12592" s="6" t="s">
        <v>5399</v>
      </c>
      <c r="J12592" s="6"/>
      <c r="K12592" s="17">
        <v>1</v>
      </c>
      <c r="L12592" s="17" t="s">
        <v>122</v>
      </c>
      <c r="M12592" s="9"/>
      <c r="N12592" s="9"/>
      <c r="O12592" s="21"/>
      <c r="Q12592" s="29"/>
      <c r="U12592" s="17"/>
      <c r="V12592" s="2" t="s">
        <v>3616</v>
      </c>
      <c r="X12592" t="s">
        <v>7732</v>
      </c>
      <c r="Y12592" t="str">
        <f t="shared" si="779"/>
        <v/>
      </c>
      <c r="AA12592" t="str">
        <f t="shared" si="780"/>
        <v/>
      </c>
      <c r="AC12592" s="7"/>
      <c r="AD12592" t="s">
        <v>5399</v>
      </c>
      <c r="AE12592">
        <f t="shared" si="778"/>
        <v>1</v>
      </c>
      <c r="AG12592" s="2"/>
      <c r="AH12592" t="s">
        <v>4921</v>
      </c>
      <c r="AI12592" s="7" t="s">
        <v>5041</v>
      </c>
    </row>
    <row r="12593" spans="1:35" ht="11" customHeight="1" outlineLevel="1" x14ac:dyDescent="0.25">
      <c r="A12593" t="s">
        <v>7735</v>
      </c>
      <c r="C12593" s="2" t="s">
        <v>12953</v>
      </c>
      <c r="D12593" s="2" t="s">
        <v>4062</v>
      </c>
      <c r="E12593" s="7">
        <v>1947</v>
      </c>
      <c r="F12593" s="5" t="s">
        <v>5722</v>
      </c>
      <c r="H12593" s="5" t="s">
        <v>6482</v>
      </c>
      <c r="I12593" s="6" t="s">
        <v>5399</v>
      </c>
      <c r="J12593" s="6"/>
      <c r="K12593" s="17">
        <v>1</v>
      </c>
      <c r="L12593" s="17" t="s">
        <v>122</v>
      </c>
      <c r="M12593" s="9"/>
      <c r="N12593" s="9"/>
      <c r="O12593" s="21"/>
      <c r="Q12593" s="29"/>
      <c r="U12593" s="17"/>
      <c r="V12593" s="2" t="s">
        <v>3617</v>
      </c>
      <c r="Y12593" t="str">
        <f t="shared" si="779"/>
        <v/>
      </c>
      <c r="AA12593" t="str">
        <f t="shared" si="780"/>
        <v/>
      </c>
      <c r="AC12593" s="7"/>
      <c r="AD12593" t="s">
        <v>5399</v>
      </c>
      <c r="AE12593">
        <f t="shared" si="778"/>
        <v>1</v>
      </c>
      <c r="AG12593" s="2"/>
      <c r="AH12593" t="s">
        <v>4921</v>
      </c>
      <c r="AI12593" s="7" t="s">
        <v>5041</v>
      </c>
    </row>
    <row r="12594" spans="1:35" ht="11" customHeight="1" outlineLevel="1" x14ac:dyDescent="0.25">
      <c r="A12594" t="s">
        <v>7735</v>
      </c>
      <c r="C12594" s="2" t="s">
        <v>12953</v>
      </c>
      <c r="D12594" s="2" t="s">
        <v>4062</v>
      </c>
      <c r="E12594" s="7">
        <v>1947</v>
      </c>
      <c r="F12594" s="5" t="s">
        <v>1338</v>
      </c>
      <c r="H12594" s="5" t="s">
        <v>3609</v>
      </c>
      <c r="I12594" s="6" t="s">
        <v>5399</v>
      </c>
      <c r="J12594" s="6"/>
      <c r="K12594" s="17">
        <v>1</v>
      </c>
      <c r="L12594" s="17" t="s">
        <v>122</v>
      </c>
      <c r="M12594" s="9"/>
      <c r="N12594" s="9"/>
      <c r="O12594" s="21"/>
      <c r="Q12594" s="29"/>
      <c r="U12594" s="17"/>
      <c r="V12594" s="2" t="s">
        <v>3618</v>
      </c>
      <c r="X12594" t="s">
        <v>7732</v>
      </c>
      <c r="Y12594" t="str">
        <f t="shared" si="779"/>
        <v/>
      </c>
      <c r="AA12594" t="str">
        <f t="shared" si="780"/>
        <v/>
      </c>
      <c r="AC12594" s="7"/>
      <c r="AD12594" t="s">
        <v>5399</v>
      </c>
      <c r="AE12594">
        <f t="shared" si="778"/>
        <v>1</v>
      </c>
      <c r="AG12594" s="2"/>
      <c r="AH12594" t="s">
        <v>4921</v>
      </c>
      <c r="AI12594" s="7" t="s">
        <v>5041</v>
      </c>
    </row>
    <row r="12595" spans="1:35" ht="11" customHeight="1" outlineLevel="1" x14ac:dyDescent="0.25">
      <c r="A12595" t="s">
        <v>7736</v>
      </c>
      <c r="C12595" s="2" t="s">
        <v>12953</v>
      </c>
      <c r="D12595" s="2" t="s">
        <v>4062</v>
      </c>
      <c r="E12595" s="7">
        <v>1947</v>
      </c>
      <c r="F12595" s="5" t="s">
        <v>5722</v>
      </c>
      <c r="H12595" s="5" t="s">
        <v>6482</v>
      </c>
      <c r="I12595" s="6" t="s">
        <v>5399</v>
      </c>
      <c r="J12595" s="6"/>
      <c r="K12595" s="17">
        <v>1</v>
      </c>
      <c r="L12595" s="17" t="s">
        <v>122</v>
      </c>
      <c r="M12595" s="9"/>
      <c r="N12595" s="9"/>
      <c r="O12595" s="21"/>
      <c r="Q12595" s="29"/>
      <c r="U12595" s="17"/>
      <c r="V12595" s="2" t="s">
        <v>5199</v>
      </c>
      <c r="Y12595" t="str">
        <f t="shared" si="779"/>
        <v/>
      </c>
      <c r="AA12595" t="str">
        <f t="shared" si="780"/>
        <v/>
      </c>
      <c r="AC12595" s="7"/>
      <c r="AD12595" t="s">
        <v>5399</v>
      </c>
      <c r="AE12595">
        <f t="shared" si="778"/>
        <v>1</v>
      </c>
      <c r="AG12595" s="2"/>
      <c r="AH12595" t="s">
        <v>4921</v>
      </c>
      <c r="AI12595" s="7" t="s">
        <v>4523</v>
      </c>
    </row>
    <row r="12596" spans="1:35" ht="11" customHeight="1" outlineLevel="1" x14ac:dyDescent="0.25">
      <c r="A12596" t="s">
        <v>1948</v>
      </c>
      <c r="C12596" s="2" t="s">
        <v>12953</v>
      </c>
      <c r="D12596" s="2">
        <v>27</v>
      </c>
      <c r="E12596" s="7">
        <v>1951</v>
      </c>
      <c r="F12596" s="5" t="s">
        <v>22478</v>
      </c>
      <c r="H12596" s="5" t="s">
        <v>5398</v>
      </c>
      <c r="I12596" s="6" t="s">
        <v>100</v>
      </c>
      <c r="J12596" s="6" t="s">
        <v>8881</v>
      </c>
      <c r="K12596" s="17">
        <v>3</v>
      </c>
      <c r="L12596" s="17" t="s">
        <v>7732</v>
      </c>
      <c r="M12596" s="9"/>
      <c r="N12596" s="9"/>
      <c r="O12596" s="21"/>
      <c r="Q12596" s="29"/>
      <c r="U12596" s="17"/>
      <c r="V12596" s="2"/>
      <c r="Y12596" t="str">
        <f t="shared" si="779"/>
        <v/>
      </c>
      <c r="AA12596" t="str">
        <f t="shared" si="780"/>
        <v/>
      </c>
      <c r="AC12596" s="7"/>
      <c r="AD12596" t="s">
        <v>22479</v>
      </c>
      <c r="AE12596">
        <f t="shared" si="778"/>
        <v>0</v>
      </c>
      <c r="AG12596" s="2"/>
      <c r="AH12596" t="s">
        <v>1949</v>
      </c>
      <c r="AI12596" s="7" t="s">
        <v>4610</v>
      </c>
    </row>
    <row r="12597" spans="1:35" ht="11" customHeight="1" outlineLevel="1" x14ac:dyDescent="0.25">
      <c r="A12597" t="s">
        <v>1948</v>
      </c>
      <c r="C12597" s="2" t="s">
        <v>12953</v>
      </c>
      <c r="D12597" s="2">
        <v>28</v>
      </c>
      <c r="E12597" s="7">
        <v>1951</v>
      </c>
      <c r="F12597" s="5" t="s">
        <v>22480</v>
      </c>
      <c r="H12597" s="5" t="s">
        <v>5398</v>
      </c>
      <c r="I12597" s="6" t="s">
        <v>100</v>
      </c>
      <c r="J12597" s="6" t="s">
        <v>8881</v>
      </c>
      <c r="K12597" s="17">
        <v>3</v>
      </c>
      <c r="L12597" s="17" t="s">
        <v>7732</v>
      </c>
      <c r="M12597" s="9"/>
      <c r="N12597" s="9"/>
      <c r="O12597" s="21"/>
      <c r="Q12597" s="29"/>
      <c r="U12597" s="17"/>
      <c r="V12597" s="2"/>
      <c r="Y12597" t="str">
        <f>IF(COUNTIF(F12597,"*fdc*"),1,"")</f>
        <v/>
      </c>
      <c r="AA12597" t="str">
        <f>IF(COUNTIF(F12597,"*s/s*"),1,"")</f>
        <v/>
      </c>
      <c r="AC12597" s="7"/>
      <c r="AD12597" t="s">
        <v>22479</v>
      </c>
      <c r="AE12597">
        <f>COUNTIF(I12597,"*Fuji*")</f>
        <v>0</v>
      </c>
      <c r="AG12597" s="2"/>
      <c r="AH12597" t="s">
        <v>1949</v>
      </c>
      <c r="AI12597" s="7" t="s">
        <v>4610</v>
      </c>
    </row>
    <row r="12598" spans="1:35" ht="11" customHeight="1" outlineLevel="1" x14ac:dyDescent="0.25">
      <c r="A12598" t="s">
        <v>1948</v>
      </c>
      <c r="C12598" s="2" t="s">
        <v>12953</v>
      </c>
      <c r="D12598" s="2">
        <v>29</v>
      </c>
      <c r="E12598" s="7">
        <v>1951</v>
      </c>
      <c r="F12598" s="5" t="s">
        <v>6568</v>
      </c>
      <c r="H12598" s="5" t="s">
        <v>5398</v>
      </c>
      <c r="I12598" s="6" t="s">
        <v>100</v>
      </c>
      <c r="J12598" s="6" t="s">
        <v>8881</v>
      </c>
      <c r="K12598" s="17">
        <v>3</v>
      </c>
      <c r="L12598" s="17" t="s">
        <v>7732</v>
      </c>
      <c r="M12598" s="9"/>
      <c r="N12598" s="9"/>
      <c r="O12598" s="21"/>
      <c r="Q12598" s="29"/>
      <c r="U12598" s="17"/>
      <c r="V12598" s="2"/>
      <c r="Y12598" t="str">
        <f>IF(COUNTIF(F12598,"*fdc*"),1,"")</f>
        <v/>
      </c>
      <c r="AA12598" t="str">
        <f>IF(COUNTIF(F12598,"*s/s*"),1,"")</f>
        <v/>
      </c>
      <c r="AC12598" s="7"/>
      <c r="AD12598" t="s">
        <v>22479</v>
      </c>
      <c r="AE12598">
        <f>COUNTIF(I12598,"*Fuji*")</f>
        <v>0</v>
      </c>
      <c r="AG12598" s="2"/>
      <c r="AH12598" t="s">
        <v>1949</v>
      </c>
      <c r="AI12598" s="7" t="s">
        <v>4610</v>
      </c>
    </row>
    <row r="12599" spans="1:35" ht="11" customHeight="1" outlineLevel="1" x14ac:dyDescent="0.25">
      <c r="A12599" t="s">
        <v>1948</v>
      </c>
      <c r="C12599" s="2" t="s">
        <v>12953</v>
      </c>
      <c r="D12599" s="2">
        <v>30</v>
      </c>
      <c r="E12599" s="7">
        <v>1951</v>
      </c>
      <c r="F12599" s="5" t="s">
        <v>6299</v>
      </c>
      <c r="H12599" s="5" t="s">
        <v>5398</v>
      </c>
      <c r="I12599" s="6" t="s">
        <v>100</v>
      </c>
      <c r="J12599" s="6" t="s">
        <v>8881</v>
      </c>
      <c r="K12599" s="17">
        <v>3</v>
      </c>
      <c r="L12599" s="17" t="s">
        <v>7732</v>
      </c>
      <c r="M12599" s="9"/>
      <c r="N12599" s="9"/>
      <c r="O12599" s="21"/>
      <c r="Q12599" s="29"/>
      <c r="U12599" s="17"/>
      <c r="V12599" s="2"/>
      <c r="Y12599" t="str">
        <f>IF(COUNTIF(F12599,"*fdc*"),1,"")</f>
        <v/>
      </c>
      <c r="AA12599" t="str">
        <f>IF(COUNTIF(F12599,"*s/s*"),1,"")</f>
        <v/>
      </c>
      <c r="AC12599" s="7"/>
      <c r="AD12599" t="s">
        <v>22479</v>
      </c>
      <c r="AE12599">
        <f>COUNTIF(I12599,"*Fuji*")</f>
        <v>0</v>
      </c>
      <c r="AG12599" s="2"/>
      <c r="AH12599" t="s">
        <v>1949</v>
      </c>
      <c r="AI12599" s="7" t="s">
        <v>4610</v>
      </c>
    </row>
    <row r="12600" spans="1:35" ht="11" customHeight="1" outlineLevel="1" x14ac:dyDescent="0.25">
      <c r="A12600" t="s">
        <v>1948</v>
      </c>
      <c r="C12600" s="2" t="s">
        <v>12953</v>
      </c>
      <c r="D12600" s="2">
        <v>31</v>
      </c>
      <c r="E12600" s="7">
        <v>1951</v>
      </c>
      <c r="F12600" s="5" t="s">
        <v>4397</v>
      </c>
      <c r="H12600" s="5" t="s">
        <v>5398</v>
      </c>
      <c r="I12600" s="6" t="s">
        <v>100</v>
      </c>
      <c r="J12600" s="6" t="s">
        <v>8881</v>
      </c>
      <c r="K12600" s="17">
        <v>3</v>
      </c>
      <c r="L12600" s="17" t="s">
        <v>7732</v>
      </c>
      <c r="M12600" s="9"/>
      <c r="N12600" s="9"/>
      <c r="O12600" s="21"/>
      <c r="Q12600" s="29"/>
      <c r="U12600" s="17"/>
      <c r="V12600" s="2"/>
      <c r="Y12600" t="str">
        <f>IF(COUNTIF(F12600,"*fdc*"),1,"")</f>
        <v/>
      </c>
      <c r="AA12600" t="str">
        <f>IF(COUNTIF(F12600,"*s/s*"),1,"")</f>
        <v/>
      </c>
      <c r="AC12600" s="7"/>
      <c r="AD12600" t="s">
        <v>22479</v>
      </c>
      <c r="AE12600">
        <f>COUNTIF(I12600,"*Fuji*")</f>
        <v>0</v>
      </c>
      <c r="AG12600" s="2"/>
      <c r="AH12600" t="s">
        <v>1949</v>
      </c>
      <c r="AI12600" s="7" t="s">
        <v>4610</v>
      </c>
    </row>
    <row r="12601" spans="1:35" ht="11" customHeight="1" outlineLevel="1" x14ac:dyDescent="0.25">
      <c r="A12601" t="s">
        <v>1948</v>
      </c>
      <c r="C12601" s="2" t="s">
        <v>12953</v>
      </c>
      <c r="D12601" s="2">
        <v>77</v>
      </c>
      <c r="E12601" s="7">
        <v>1959</v>
      </c>
      <c r="F12601" s="5" t="s">
        <v>3217</v>
      </c>
      <c r="H12601" s="5" t="s">
        <v>5398</v>
      </c>
      <c r="I12601" s="6" t="s">
        <v>100</v>
      </c>
      <c r="J12601" s="6" t="s">
        <v>7412</v>
      </c>
      <c r="K12601" s="17">
        <v>3</v>
      </c>
      <c r="L12601" s="17" t="s">
        <v>7730</v>
      </c>
      <c r="M12601" s="9">
        <v>1</v>
      </c>
      <c r="N12601" s="9"/>
      <c r="O12601" s="21"/>
      <c r="Q12601" s="29"/>
      <c r="U12601" s="17"/>
      <c r="V12601" s="2">
        <v>56</v>
      </c>
      <c r="Y12601" t="str">
        <f t="shared" si="779"/>
        <v/>
      </c>
      <c r="AA12601" t="str">
        <f t="shared" si="780"/>
        <v/>
      </c>
      <c r="AC12601" s="7"/>
      <c r="AD12601" t="s">
        <v>100</v>
      </c>
      <c r="AE12601">
        <f t="shared" si="778"/>
        <v>0</v>
      </c>
      <c r="AG12601" s="2"/>
      <c r="AH12601" t="s">
        <v>1949</v>
      </c>
      <c r="AI12601" s="7" t="s">
        <v>4610</v>
      </c>
    </row>
    <row r="12602" spans="1:35" ht="11" customHeight="1" outlineLevel="1" x14ac:dyDescent="0.25">
      <c r="A12602" t="s">
        <v>1948</v>
      </c>
      <c r="C12602" s="2" t="s">
        <v>12953</v>
      </c>
      <c r="D12602" s="2">
        <v>144</v>
      </c>
      <c r="E12602" s="7">
        <v>1963</v>
      </c>
      <c r="F12602" s="5" t="s">
        <v>3217</v>
      </c>
      <c r="H12602" s="5" t="s">
        <v>5398</v>
      </c>
      <c r="I12602" s="6" t="s">
        <v>1950</v>
      </c>
      <c r="J12602" s="6" t="s">
        <v>7413</v>
      </c>
      <c r="K12602" s="17">
        <v>3</v>
      </c>
      <c r="L12602" s="17" t="s">
        <v>7730</v>
      </c>
      <c r="M12602" s="9">
        <v>1.3</v>
      </c>
      <c r="N12602" s="9"/>
      <c r="O12602" s="21"/>
      <c r="Q12602" s="29"/>
      <c r="U12602" s="17"/>
      <c r="V12602" s="2">
        <v>109</v>
      </c>
      <c r="Y12602" t="str">
        <f t="shared" si="779"/>
        <v/>
      </c>
      <c r="AA12602" t="str">
        <f t="shared" si="780"/>
        <v/>
      </c>
      <c r="AC12602" s="7"/>
      <c r="AD12602" t="s">
        <v>1950</v>
      </c>
      <c r="AE12602">
        <f t="shared" si="778"/>
        <v>0</v>
      </c>
      <c r="AG12602" s="2"/>
      <c r="AH12602" t="s">
        <v>1949</v>
      </c>
      <c r="AI12602" s="7" t="s">
        <v>4922</v>
      </c>
    </row>
    <row r="12603" spans="1:35" ht="11" customHeight="1" outlineLevel="1" x14ac:dyDescent="0.25">
      <c r="A12603" t="s">
        <v>1948</v>
      </c>
      <c r="C12603" s="2" t="s">
        <v>12953</v>
      </c>
      <c r="D12603" s="2">
        <v>145</v>
      </c>
      <c r="E12603" s="7">
        <v>1963</v>
      </c>
      <c r="F12603" s="5" t="s">
        <v>3217</v>
      </c>
      <c r="H12603" s="5" t="s">
        <v>5398</v>
      </c>
      <c r="I12603" s="6" t="s">
        <v>4016</v>
      </c>
      <c r="J12603" s="6" t="s">
        <v>7415</v>
      </c>
      <c r="K12603" s="17">
        <v>5</v>
      </c>
      <c r="L12603" s="17" t="s">
        <v>7730</v>
      </c>
      <c r="M12603" s="9">
        <v>1.3</v>
      </c>
      <c r="N12603" s="9"/>
      <c r="O12603" s="21"/>
      <c r="Q12603" s="29"/>
      <c r="U12603" s="17"/>
      <c r="V12603" s="2">
        <v>110</v>
      </c>
      <c r="Y12603" t="str">
        <f t="shared" si="779"/>
        <v/>
      </c>
      <c r="AA12603" t="str">
        <f t="shared" si="780"/>
        <v/>
      </c>
      <c r="AC12603" s="7"/>
      <c r="AD12603" t="s">
        <v>4016</v>
      </c>
      <c r="AE12603">
        <f t="shared" si="778"/>
        <v>0</v>
      </c>
      <c r="AG12603" s="2"/>
      <c r="AH12603" t="s">
        <v>1949</v>
      </c>
      <c r="AI12603" s="7" t="s">
        <v>4610</v>
      </c>
    </row>
    <row r="12604" spans="1:35" ht="11" customHeight="1" outlineLevel="1" x14ac:dyDescent="0.25">
      <c r="A12604" t="s">
        <v>1948</v>
      </c>
      <c r="C12604" s="2" t="s">
        <v>12953</v>
      </c>
      <c r="D12604" s="2">
        <v>146</v>
      </c>
      <c r="E12604" s="7">
        <v>1963</v>
      </c>
      <c r="F12604" s="5" t="s">
        <v>3217</v>
      </c>
      <c r="H12604" s="5" t="s">
        <v>5398</v>
      </c>
      <c r="I12604" s="6" t="s">
        <v>4017</v>
      </c>
      <c r="J12604" s="6" t="s">
        <v>7414</v>
      </c>
      <c r="K12604" s="17">
        <v>5</v>
      </c>
      <c r="L12604" s="17" t="s">
        <v>7730</v>
      </c>
      <c r="M12604" s="9">
        <v>1.3</v>
      </c>
      <c r="N12604" s="9"/>
      <c r="O12604" s="21"/>
      <c r="Q12604" s="29"/>
      <c r="U12604" s="17"/>
      <c r="V12604" s="2">
        <v>111</v>
      </c>
      <c r="Y12604" t="str">
        <f t="shared" si="779"/>
        <v/>
      </c>
      <c r="AA12604" t="str">
        <f t="shared" si="780"/>
        <v/>
      </c>
      <c r="AC12604" s="7"/>
      <c r="AD12604" t="s">
        <v>4017</v>
      </c>
      <c r="AE12604">
        <f t="shared" si="778"/>
        <v>0</v>
      </c>
      <c r="AG12604" s="2"/>
      <c r="AH12604" t="s">
        <v>1949</v>
      </c>
      <c r="AI12604" s="7" t="s">
        <v>4610</v>
      </c>
    </row>
    <row r="12605" spans="1:35" ht="11" customHeight="1" outlineLevel="1" x14ac:dyDescent="0.25">
      <c r="A12605" t="s">
        <v>1948</v>
      </c>
      <c r="C12605" s="2" t="s">
        <v>12953</v>
      </c>
      <c r="D12605" s="2">
        <v>226</v>
      </c>
      <c r="E12605" s="7">
        <v>1969</v>
      </c>
      <c r="F12605" s="5" t="s">
        <v>3217</v>
      </c>
      <c r="H12605" s="5" t="s">
        <v>5398</v>
      </c>
      <c r="I12605" s="6" t="s">
        <v>907</v>
      </c>
      <c r="J12605" s="6" t="s">
        <v>7416</v>
      </c>
      <c r="K12605" s="17">
        <v>6</v>
      </c>
      <c r="L12605" s="17" t="s">
        <v>7730</v>
      </c>
      <c r="M12605" s="9">
        <v>0.4</v>
      </c>
      <c r="N12605" s="9"/>
      <c r="O12605" s="21"/>
      <c r="Q12605" s="29"/>
      <c r="U12605" s="17"/>
      <c r="V12605" s="2">
        <v>192</v>
      </c>
      <c r="Y12605" t="str">
        <f t="shared" si="779"/>
        <v/>
      </c>
      <c r="AA12605" t="str">
        <f t="shared" si="780"/>
        <v/>
      </c>
      <c r="AC12605" s="7"/>
      <c r="AD12605" t="s">
        <v>907</v>
      </c>
      <c r="AE12605">
        <f t="shared" si="778"/>
        <v>0</v>
      </c>
      <c r="AG12605" s="2"/>
      <c r="AH12605" t="s">
        <v>1949</v>
      </c>
      <c r="AI12605" s="7" t="s">
        <v>4610</v>
      </c>
    </row>
    <row r="12606" spans="1:35" ht="11" customHeight="1" outlineLevel="1" x14ac:dyDescent="0.25">
      <c r="A12606" t="s">
        <v>1948</v>
      </c>
      <c r="C12606" s="2" t="s">
        <v>12953</v>
      </c>
      <c r="D12606" s="2">
        <v>252</v>
      </c>
      <c r="E12606" s="7">
        <v>1971</v>
      </c>
      <c r="F12606" s="5" t="s">
        <v>3217</v>
      </c>
      <c r="H12606" s="5" t="s">
        <v>5398</v>
      </c>
      <c r="I12606" s="6" t="s">
        <v>1951</v>
      </c>
      <c r="J12606" s="6" t="s">
        <v>7417</v>
      </c>
      <c r="K12606" s="17">
        <v>5</v>
      </c>
      <c r="L12606" s="17" t="s">
        <v>7730</v>
      </c>
      <c r="M12606" s="9">
        <v>0.4</v>
      </c>
      <c r="N12606" s="9"/>
      <c r="O12606" s="21"/>
      <c r="Q12606" s="29"/>
      <c r="U12606" s="17"/>
      <c r="V12606" s="2">
        <v>217</v>
      </c>
      <c r="Y12606" t="str">
        <f t="shared" si="779"/>
        <v/>
      </c>
      <c r="AA12606" t="str">
        <f t="shared" si="780"/>
        <v/>
      </c>
      <c r="AC12606" s="7"/>
      <c r="AD12606" t="s">
        <v>1951</v>
      </c>
      <c r="AE12606">
        <f t="shared" si="778"/>
        <v>0</v>
      </c>
      <c r="AG12606" s="2"/>
      <c r="AH12606" t="s">
        <v>1949</v>
      </c>
      <c r="AI12606" s="7" t="s">
        <v>4610</v>
      </c>
    </row>
    <row r="12607" spans="1:35" ht="11" customHeight="1" outlineLevel="1" x14ac:dyDescent="0.25">
      <c r="A12607" t="s">
        <v>1948</v>
      </c>
      <c r="C12607" s="2" t="s">
        <v>12953</v>
      </c>
      <c r="D12607" s="2">
        <v>253</v>
      </c>
      <c r="E12607" s="7">
        <v>1971</v>
      </c>
      <c r="F12607" s="5" t="s">
        <v>3217</v>
      </c>
      <c r="H12607" s="5" t="s">
        <v>5398</v>
      </c>
      <c r="I12607" s="6" t="s">
        <v>1952</v>
      </c>
      <c r="J12607" s="6" t="s">
        <v>7417</v>
      </c>
      <c r="K12607" s="17">
        <v>5</v>
      </c>
      <c r="L12607" s="17" t="s">
        <v>7730</v>
      </c>
      <c r="M12607" s="9">
        <v>0.4</v>
      </c>
      <c r="N12607" s="9"/>
      <c r="O12607" s="21"/>
      <c r="Q12607" s="29"/>
      <c r="U12607" s="17"/>
      <c r="V12607" s="2">
        <v>218</v>
      </c>
      <c r="Y12607" t="str">
        <f t="shared" si="779"/>
        <v/>
      </c>
      <c r="AA12607" t="str">
        <f t="shared" si="780"/>
        <v/>
      </c>
      <c r="AC12607" s="7"/>
      <c r="AD12607" t="s">
        <v>1952</v>
      </c>
      <c r="AE12607">
        <f t="shared" si="778"/>
        <v>0</v>
      </c>
      <c r="AG12607" s="2"/>
      <c r="AH12607" t="s">
        <v>1949</v>
      </c>
      <c r="AI12607" s="7" t="s">
        <v>4610</v>
      </c>
    </row>
    <row r="12608" spans="1:35" ht="11" customHeight="1" outlineLevel="1" x14ac:dyDescent="0.25">
      <c r="A12608" t="s">
        <v>1948</v>
      </c>
      <c r="C12608" s="2" t="s">
        <v>12953</v>
      </c>
      <c r="D12608" s="2">
        <v>259</v>
      </c>
      <c r="E12608" s="7">
        <v>1972</v>
      </c>
      <c r="F12608" s="5" t="s">
        <v>183</v>
      </c>
      <c r="H12608" s="5" t="s">
        <v>5398</v>
      </c>
      <c r="I12608" s="6" t="s">
        <v>1953</v>
      </c>
      <c r="J12608" s="6" t="s">
        <v>7417</v>
      </c>
      <c r="K12608" s="17">
        <v>5</v>
      </c>
      <c r="L12608" s="17" t="s">
        <v>7730</v>
      </c>
      <c r="M12608" s="9">
        <v>0.4</v>
      </c>
      <c r="N12608" s="9"/>
      <c r="O12608" s="21"/>
      <c r="Q12608" s="29"/>
      <c r="U12608" s="17"/>
      <c r="V12608" s="2">
        <v>219</v>
      </c>
      <c r="Y12608" t="str">
        <f t="shared" si="779"/>
        <v/>
      </c>
      <c r="AA12608" t="str">
        <f t="shared" si="780"/>
        <v/>
      </c>
      <c r="AC12608" s="7"/>
      <c r="AD12608" t="s">
        <v>1953</v>
      </c>
      <c r="AE12608">
        <f t="shared" si="778"/>
        <v>0</v>
      </c>
      <c r="AG12608" s="2"/>
      <c r="AH12608" t="s">
        <v>1949</v>
      </c>
      <c r="AI12608" s="7" t="s">
        <v>4610</v>
      </c>
    </row>
    <row r="12609" spans="1:49" ht="11" customHeight="1" outlineLevel="1" x14ac:dyDescent="0.25">
      <c r="A12609" t="s">
        <v>1948</v>
      </c>
      <c r="C12609" s="2" t="s">
        <v>12953</v>
      </c>
      <c r="D12609" s="2">
        <v>262</v>
      </c>
      <c r="E12609" s="7">
        <v>1972</v>
      </c>
      <c r="F12609" s="5" t="s">
        <v>5139</v>
      </c>
      <c r="H12609" s="5" t="s">
        <v>5398</v>
      </c>
      <c r="I12609" s="6" t="s">
        <v>1954</v>
      </c>
      <c r="J12609" s="6" t="s">
        <v>7418</v>
      </c>
      <c r="K12609" s="17">
        <v>5</v>
      </c>
      <c r="L12609" s="17" t="s">
        <v>7730</v>
      </c>
      <c r="M12609" s="9">
        <v>0.5</v>
      </c>
      <c r="N12609" s="9"/>
      <c r="O12609" s="21"/>
      <c r="Q12609" s="29"/>
      <c r="U12609" s="17"/>
      <c r="V12609" s="2">
        <v>224</v>
      </c>
      <c r="Y12609" t="str">
        <f t="shared" si="779"/>
        <v/>
      </c>
      <c r="AA12609" t="str">
        <f t="shared" si="780"/>
        <v/>
      </c>
      <c r="AC12609" s="7"/>
      <c r="AD12609" t="s">
        <v>1954</v>
      </c>
      <c r="AE12609">
        <f t="shared" si="778"/>
        <v>0</v>
      </c>
      <c r="AG12609" s="2"/>
      <c r="AH12609" t="s">
        <v>1949</v>
      </c>
      <c r="AI12609" s="7" t="s">
        <v>4610</v>
      </c>
    </row>
    <row r="12610" spans="1:49" ht="11" customHeight="1" x14ac:dyDescent="0.25">
      <c r="A12610" s="4" t="s">
        <v>20446</v>
      </c>
      <c r="B12610" t="s">
        <v>11993</v>
      </c>
      <c r="C12610" s="2" t="s">
        <v>11983</v>
      </c>
      <c r="E12610" s="7"/>
      <c r="F12610" s="5"/>
      <c r="H12610" s="5"/>
      <c r="I12610" s="6"/>
      <c r="J12610" s="6"/>
      <c r="K12610" s="17"/>
      <c r="L12610" s="17"/>
      <c r="M12610" s="9"/>
      <c r="N12610" s="9">
        <f>SUM(M12611:M12618)</f>
        <v>14.1</v>
      </c>
      <c r="O12610" s="21">
        <v>99</v>
      </c>
      <c r="P12610">
        <f>COUNTIF(L12611:L12618,"*")</f>
        <v>8</v>
      </c>
      <c r="Q12610" s="29">
        <f>P12610/O12610</f>
        <v>8.0808080808080815E-2</v>
      </c>
      <c r="R12610">
        <f>COUNTIF(L12611:L12618,"Y")+COUNTIF(L12611:L12618,"S")</f>
        <v>8</v>
      </c>
      <c r="U12610" s="18" t="s">
        <v>7732</v>
      </c>
      <c r="V12610" s="2" t="s">
        <v>16312</v>
      </c>
      <c r="W12610" t="s">
        <v>18470</v>
      </c>
      <c r="Y12610" t="str">
        <f t="shared" si="779"/>
        <v/>
      </c>
      <c r="AA12610" t="str">
        <f t="shared" si="780"/>
        <v/>
      </c>
      <c r="AC12610" s="7"/>
      <c r="AF12610">
        <f>COUNTIF(AE12611:AE12618,"1")</f>
        <v>1</v>
      </c>
      <c r="AG12610" s="2"/>
      <c r="AI12610" s="7"/>
      <c r="AJ12610">
        <f>COUNTIF($K12611:$K12618,"1")-COUNTIFS($K12611:$K12618,"1",$L12611:$L12618,"V")</f>
        <v>1</v>
      </c>
      <c r="AK12610">
        <f>COUNTIFS($K12611:$K12618,"1",$L12611:$L12618,"Y")+COUNTIFS($K12611:$K12618,"1",$L12611:$L12618,"s")</f>
        <v>1</v>
      </c>
      <c r="AL12610">
        <f>COUNTIF($K12611:$K12618,"2")-COUNTIFS($K12611:$K12618,"2",$L12611:$L12618,"V")</f>
        <v>0</v>
      </c>
      <c r="AM12610">
        <f>COUNTIFS($K12611:$K12618,"2",$L12611:$L12618,"Y")+COUNTIFS($K12611:$K12618,"2",$L12611:$L12618,"s")</f>
        <v>0</v>
      </c>
      <c r="AN12610">
        <f>COUNTIF($K12611:$K12618,"3")-COUNTIFS($K12611:$K12618,"3",$L12611:$L12618,"V")</f>
        <v>0</v>
      </c>
      <c r="AO12610">
        <f>COUNTIFS($K12611:$K12618,"3",$L12611:$L12618,"Y")+COUNTIFS($K12611:$K12618,"3",$L12611:$L12618,"s")</f>
        <v>0</v>
      </c>
      <c r="AP12610">
        <f>COUNTIF($K12611:$K12618,"4")-COUNTIFS($K12611:$K12618,"4",$L12611:$L12618,"V")</f>
        <v>0</v>
      </c>
      <c r="AQ12610">
        <f>COUNTIFS($K12611:$K12618,"4",$L12611:$L12618,"Y")+COUNTIFS($K12611:$K12618,"4",$L12611:$L12618,"s")</f>
        <v>0</v>
      </c>
      <c r="AR12610">
        <f>COUNTIF($K12611:$K12618,"5")-COUNTIFS($K12611:$K12618,"5",$L12611:$L12618,"V")</f>
        <v>0</v>
      </c>
      <c r="AS12610">
        <f>COUNTIFS($K12611:$K12618,"5",$L12611:$L12618,"Y")+COUNTIFS($K12611:$K12618,"5",$L12611:$L12618,"s")</f>
        <v>0</v>
      </c>
      <c r="AT12610">
        <f>COUNTIF($K12611:$K12618,"6")-COUNTIFS($K12611:$K12618,"6",$L12611:$L12618,"V")</f>
        <v>0</v>
      </c>
      <c r="AU12610">
        <f>COUNTIFS($K12611:$K12618,"6",$L12611:$L12618,"Y")+COUNTIFS($K12611:$K12618,"6",$L12611:$L12618,"s")</f>
        <v>0</v>
      </c>
      <c r="AV12610">
        <f>COUNTIF($K12611:$K12618,"7")-COUNTIFS($K12611:$K12618,"7",$L12611:$L12618,"V")</f>
        <v>7</v>
      </c>
      <c r="AW12610">
        <f>COUNTIFS($K12611:$K12618,"7",$L12611:$L12618,"Y")+COUNTIFS($K12611:$K12618,"7",$L12611:$L12618,"s")</f>
        <v>7</v>
      </c>
    </row>
    <row r="12611" spans="1:49" ht="11" customHeight="1" outlineLevel="1" x14ac:dyDescent="0.25">
      <c r="A12611" t="s">
        <v>16311</v>
      </c>
      <c r="C12611" s="2" t="s">
        <v>11983</v>
      </c>
      <c r="D12611" s="3" t="s">
        <v>4062</v>
      </c>
      <c r="E12611" s="7">
        <v>1998</v>
      </c>
      <c r="F12611" s="5" t="s">
        <v>21754</v>
      </c>
      <c r="H12611" s="5" t="s">
        <v>5398</v>
      </c>
      <c r="I12611" s="6" t="s">
        <v>9223</v>
      </c>
      <c r="J12611" s="6"/>
      <c r="K12611" s="17">
        <v>7</v>
      </c>
      <c r="L12611" s="17" t="s">
        <v>7730</v>
      </c>
      <c r="M12611" s="9">
        <v>0.85</v>
      </c>
      <c r="N12611" s="9"/>
      <c r="O12611" s="21"/>
      <c r="Q12611" s="29"/>
      <c r="S12611">
        <v>1</v>
      </c>
      <c r="T12611">
        <v>1</v>
      </c>
      <c r="U12611" s="17"/>
      <c r="V12611" s="2"/>
      <c r="Y12611" t="str">
        <f t="shared" si="779"/>
        <v/>
      </c>
      <c r="AA12611" t="str">
        <f t="shared" si="780"/>
        <v/>
      </c>
      <c r="AC12611" s="7"/>
      <c r="AD12611" t="s">
        <v>9223</v>
      </c>
      <c r="AE12611">
        <f t="shared" ref="AE12611:AE12618" si="781">COUNTIF(I12611,"*Fuji*")</f>
        <v>0</v>
      </c>
      <c r="AG12611" s="2"/>
      <c r="AH12611" t="s">
        <v>4921</v>
      </c>
      <c r="AI12611" s="7" t="s">
        <v>5041</v>
      </c>
    </row>
    <row r="12612" spans="1:49" ht="11" customHeight="1" outlineLevel="1" x14ac:dyDescent="0.25">
      <c r="A12612" t="s">
        <v>16311</v>
      </c>
      <c r="C12612" s="2" t="s">
        <v>11983</v>
      </c>
      <c r="D12612" s="3" t="s">
        <v>4062</v>
      </c>
      <c r="E12612" s="7">
        <v>1998</v>
      </c>
      <c r="F12612" s="5" t="s">
        <v>21755</v>
      </c>
      <c r="H12612" s="5" t="s">
        <v>5398</v>
      </c>
      <c r="I12612" s="6" t="s">
        <v>9223</v>
      </c>
      <c r="J12612" s="6"/>
      <c r="K12612" s="17">
        <v>7</v>
      </c>
      <c r="L12612" s="17" t="s">
        <v>7730</v>
      </c>
      <c r="M12612" s="9">
        <v>0.85</v>
      </c>
      <c r="N12612" s="9"/>
      <c r="O12612" s="21"/>
      <c r="Q12612" s="29"/>
      <c r="U12612" s="17"/>
      <c r="V12612" s="2"/>
      <c r="Y12612" t="str">
        <f t="shared" si="779"/>
        <v/>
      </c>
      <c r="AA12612" t="str">
        <f t="shared" si="780"/>
        <v/>
      </c>
      <c r="AC12612" s="7"/>
      <c r="AD12612" t="s">
        <v>9223</v>
      </c>
      <c r="AE12612">
        <f t="shared" si="781"/>
        <v>0</v>
      </c>
      <c r="AG12612" s="2"/>
      <c r="AH12612" t="s">
        <v>4921</v>
      </c>
      <c r="AI12612" s="7" t="s">
        <v>4523</v>
      </c>
    </row>
    <row r="12613" spans="1:49" ht="11" customHeight="1" outlineLevel="1" x14ac:dyDescent="0.25">
      <c r="A12613" t="s">
        <v>16311</v>
      </c>
      <c r="C12613" s="2" t="s">
        <v>11983</v>
      </c>
      <c r="D12613" s="3" t="s">
        <v>4062</v>
      </c>
      <c r="E12613" s="7">
        <v>1998</v>
      </c>
      <c r="F12613" s="5" t="s">
        <v>21756</v>
      </c>
      <c r="H12613" s="5" t="s">
        <v>5398</v>
      </c>
      <c r="I12613" s="6" t="s">
        <v>9223</v>
      </c>
      <c r="J12613" s="6"/>
      <c r="K12613" s="17">
        <v>7</v>
      </c>
      <c r="L12613" s="17" t="s">
        <v>7730</v>
      </c>
      <c r="M12613" s="9">
        <v>0.85</v>
      </c>
      <c r="N12613" s="9"/>
      <c r="O12613" s="21"/>
      <c r="Q12613" s="29"/>
      <c r="U12613" s="17"/>
      <c r="V12613" s="2"/>
      <c r="Y12613" t="str">
        <f t="shared" si="779"/>
        <v/>
      </c>
      <c r="AA12613" t="str">
        <f t="shared" si="780"/>
        <v/>
      </c>
      <c r="AC12613" s="7"/>
      <c r="AD12613" t="s">
        <v>9223</v>
      </c>
      <c r="AE12613">
        <f t="shared" si="781"/>
        <v>0</v>
      </c>
      <c r="AG12613" s="2"/>
      <c r="AH12613" t="s">
        <v>4921</v>
      </c>
      <c r="AI12613" s="7"/>
    </row>
    <row r="12614" spans="1:49" ht="11" customHeight="1" outlineLevel="1" x14ac:dyDescent="0.25">
      <c r="A12614" t="s">
        <v>16311</v>
      </c>
      <c r="C12614" s="2" t="s">
        <v>11983</v>
      </c>
      <c r="D12614" s="3" t="s">
        <v>4062</v>
      </c>
      <c r="E12614" s="7">
        <v>1998</v>
      </c>
      <c r="F12614" s="5" t="s">
        <v>21757</v>
      </c>
      <c r="H12614" s="5" t="s">
        <v>5398</v>
      </c>
      <c r="I12614" s="6" t="s">
        <v>9223</v>
      </c>
      <c r="J12614" s="6"/>
      <c r="K12614" s="17">
        <v>7</v>
      </c>
      <c r="L12614" s="17" t="s">
        <v>7730</v>
      </c>
      <c r="M12614" s="9">
        <v>0.85</v>
      </c>
      <c r="N12614" s="9"/>
      <c r="O12614" s="21"/>
      <c r="Q12614" s="29"/>
      <c r="U12614" s="17"/>
      <c r="V12614" s="2"/>
      <c r="Y12614" t="str">
        <f t="shared" si="779"/>
        <v/>
      </c>
      <c r="AA12614" t="str">
        <f t="shared" si="780"/>
        <v/>
      </c>
      <c r="AC12614" s="7"/>
      <c r="AD12614" t="s">
        <v>9223</v>
      </c>
      <c r="AE12614">
        <f t="shared" si="781"/>
        <v>0</v>
      </c>
      <c r="AG12614" s="2"/>
      <c r="AH12614" t="s">
        <v>4921</v>
      </c>
      <c r="AI12614" s="7" t="s">
        <v>4523</v>
      </c>
    </row>
    <row r="12615" spans="1:49" ht="11" customHeight="1" outlineLevel="1" x14ac:dyDescent="0.25">
      <c r="A12615" t="s">
        <v>16311</v>
      </c>
      <c r="C12615" s="2" t="s">
        <v>11983</v>
      </c>
      <c r="D12615" s="3" t="s">
        <v>4062</v>
      </c>
      <c r="E12615" s="7">
        <v>1998</v>
      </c>
      <c r="F12615" s="5" t="s">
        <v>21758</v>
      </c>
      <c r="H12615" s="5" t="s">
        <v>5398</v>
      </c>
      <c r="I12615" s="6" t="s">
        <v>9223</v>
      </c>
      <c r="J12615" s="6"/>
      <c r="K12615" s="17">
        <v>7</v>
      </c>
      <c r="L12615" s="17" t="s">
        <v>7730</v>
      </c>
      <c r="M12615" s="9">
        <v>0.85</v>
      </c>
      <c r="N12615" s="9"/>
      <c r="O12615" s="21"/>
      <c r="Q12615" s="29"/>
      <c r="U12615" s="17"/>
      <c r="V12615" s="2"/>
      <c r="Y12615" t="str">
        <f t="shared" si="779"/>
        <v/>
      </c>
      <c r="AA12615" t="str">
        <f t="shared" si="780"/>
        <v/>
      </c>
      <c r="AC12615" s="7"/>
      <c r="AD12615" t="s">
        <v>9223</v>
      </c>
      <c r="AE12615">
        <f t="shared" si="781"/>
        <v>0</v>
      </c>
      <c r="AG12615" s="2"/>
      <c r="AH12615" t="s">
        <v>4921</v>
      </c>
      <c r="AI12615" s="7" t="s">
        <v>5041</v>
      </c>
    </row>
    <row r="12616" spans="1:49" ht="11" customHeight="1" outlineLevel="1" x14ac:dyDescent="0.25">
      <c r="A12616" t="s">
        <v>16311</v>
      </c>
      <c r="C12616" s="2" t="s">
        <v>11983</v>
      </c>
      <c r="D12616" s="3" t="s">
        <v>4062</v>
      </c>
      <c r="E12616" s="7">
        <v>1998</v>
      </c>
      <c r="F12616" s="5" t="s">
        <v>21759</v>
      </c>
      <c r="H12616" s="5" t="s">
        <v>5398</v>
      </c>
      <c r="I12616" s="6" t="s">
        <v>9223</v>
      </c>
      <c r="J12616" s="6"/>
      <c r="K12616" s="17">
        <v>7</v>
      </c>
      <c r="L12616" s="17" t="s">
        <v>7730</v>
      </c>
      <c r="M12616" s="9">
        <v>0.85</v>
      </c>
      <c r="N12616" s="9"/>
      <c r="O12616" s="21"/>
      <c r="Q12616" s="29"/>
      <c r="U12616" s="17"/>
      <c r="V12616" s="2"/>
      <c r="Y12616" t="str">
        <f t="shared" si="779"/>
        <v/>
      </c>
      <c r="AA12616" t="str">
        <f t="shared" si="780"/>
        <v/>
      </c>
      <c r="AC12616" s="7"/>
      <c r="AD12616" t="s">
        <v>9223</v>
      </c>
      <c r="AE12616">
        <f t="shared" si="781"/>
        <v>0</v>
      </c>
      <c r="AG12616" s="2"/>
      <c r="AH12616" t="s">
        <v>4921</v>
      </c>
      <c r="AI12616" s="7" t="s">
        <v>5041</v>
      </c>
    </row>
    <row r="12617" spans="1:49" ht="11" customHeight="1" outlineLevel="1" x14ac:dyDescent="0.25">
      <c r="A12617" t="s">
        <v>16311</v>
      </c>
      <c r="C12617" s="2" t="s">
        <v>11983</v>
      </c>
      <c r="D12617" s="3" t="s">
        <v>4062</v>
      </c>
      <c r="E12617" s="7">
        <v>1998</v>
      </c>
      <c r="F12617" s="5" t="s">
        <v>21760</v>
      </c>
      <c r="H12617" s="5" t="s">
        <v>5398</v>
      </c>
      <c r="I12617" s="6" t="s">
        <v>9223</v>
      </c>
      <c r="J12617" s="6"/>
      <c r="K12617" s="17">
        <v>7</v>
      </c>
      <c r="L12617" s="17" t="s">
        <v>7730</v>
      </c>
      <c r="M12617" s="9">
        <v>4.5</v>
      </c>
      <c r="N12617" s="9"/>
      <c r="O12617" s="21"/>
      <c r="Q12617" s="29"/>
      <c r="U12617" s="17"/>
      <c r="V12617" s="2"/>
      <c r="Y12617" t="str">
        <f t="shared" si="779"/>
        <v/>
      </c>
      <c r="AA12617">
        <f t="shared" si="780"/>
        <v>1</v>
      </c>
      <c r="AC12617" s="7"/>
      <c r="AD12617" t="s">
        <v>9223</v>
      </c>
      <c r="AE12617">
        <f t="shared" si="781"/>
        <v>0</v>
      </c>
      <c r="AG12617" s="2"/>
      <c r="AH12617" t="s">
        <v>4921</v>
      </c>
      <c r="AI12617" s="7"/>
    </row>
    <row r="12618" spans="1:49" ht="11" customHeight="1" outlineLevel="1" x14ac:dyDescent="0.25">
      <c r="A12618" s="1" t="s">
        <v>16311</v>
      </c>
      <c r="C12618" s="2" t="s">
        <v>11983</v>
      </c>
      <c r="D12618" s="3" t="s">
        <v>4062</v>
      </c>
      <c r="E12618" s="7">
        <v>2000</v>
      </c>
      <c r="F12618" s="5" t="s">
        <v>21759</v>
      </c>
      <c r="H12618" s="5" t="s">
        <v>5398</v>
      </c>
      <c r="I12618" s="6" t="s">
        <v>16313</v>
      </c>
      <c r="J12618" s="6"/>
      <c r="K12618" s="17">
        <v>1</v>
      </c>
      <c r="L12618" s="17" t="s">
        <v>7730</v>
      </c>
      <c r="M12618" s="9">
        <v>4.5</v>
      </c>
      <c r="N12618" s="9"/>
      <c r="O12618" s="21"/>
      <c r="Q12618" s="29"/>
      <c r="U12618" s="17"/>
      <c r="V12618" s="2"/>
      <c r="Y12618" t="str">
        <f t="shared" si="779"/>
        <v/>
      </c>
      <c r="AA12618" t="str">
        <f t="shared" si="780"/>
        <v/>
      </c>
      <c r="AC12618" s="7"/>
      <c r="AD12618" t="s">
        <v>16313</v>
      </c>
      <c r="AE12618">
        <f t="shared" si="781"/>
        <v>1</v>
      </c>
      <c r="AG12618" s="2"/>
      <c r="AH12618" t="s">
        <v>4921</v>
      </c>
      <c r="AI12618" s="7" t="s">
        <v>4620</v>
      </c>
    </row>
    <row r="12619" spans="1:49" ht="11" customHeight="1" x14ac:dyDescent="0.25">
      <c r="A12619" t="s">
        <v>15977</v>
      </c>
      <c r="B12619" t="s">
        <v>6844</v>
      </c>
      <c r="C12619" s="2" t="s">
        <v>12455</v>
      </c>
      <c r="E12619" s="7"/>
      <c r="F12619" s="5"/>
      <c r="H12619" s="5"/>
      <c r="I12619" s="6"/>
      <c r="J12619" s="6"/>
      <c r="K12619" s="17"/>
      <c r="L12619" s="17"/>
      <c r="M12619" s="9"/>
      <c r="N12619" s="9">
        <f>SUM(M12620:M12698)</f>
        <v>139.30000000000001</v>
      </c>
      <c r="O12619" s="21">
        <v>1378</v>
      </c>
      <c r="P12619">
        <f>COUNTIF(L12620:L12698,"*")</f>
        <v>79</v>
      </c>
      <c r="Q12619" s="29">
        <f>P12619/O12619</f>
        <v>5.7329462989840346E-2</v>
      </c>
      <c r="R12619">
        <f>COUNTIF(L12620:L12698,"Y")+COUNTIF(L12620:L12698,"S")</f>
        <v>63</v>
      </c>
      <c r="U12619" s="17" t="s">
        <v>7730</v>
      </c>
      <c r="V12619" s="2"/>
      <c r="W12619" t="s">
        <v>18606</v>
      </c>
      <c r="Y12619" t="str">
        <f t="shared" si="779"/>
        <v/>
      </c>
      <c r="AA12619" t="str">
        <f t="shared" si="780"/>
        <v/>
      </c>
      <c r="AC12619" s="7"/>
      <c r="AF12619">
        <f>COUNTIF(AE12620:AE12698,"1")</f>
        <v>0</v>
      </c>
      <c r="AG12619" s="2"/>
      <c r="AI12619" s="7"/>
      <c r="AJ12619">
        <f>COUNTIF($K12620:$K12698,"1")-COUNTIFS($K12620:$K12698,"1",$L12620:$L12698,"V")</f>
        <v>0</v>
      </c>
      <c r="AK12619">
        <f>COUNTIFS($K12620:$K12698,"1",$L12620:$L12698,"Y")+COUNTIFS($K12620:$K12698,"1",$L12620:$L12698,"s")</f>
        <v>0</v>
      </c>
      <c r="AL12619">
        <f>COUNTIF($K12620:$K12698,"2")-COUNTIFS($K12620:$K12698,"2",$L12620:$L12698,"V")</f>
        <v>0</v>
      </c>
      <c r="AM12619">
        <f>COUNTIFS($K12620:$K12698,"2",$L12620:$L12698,"Y")+COUNTIFS($K12620:$K12698,"2",$L12620:$L12698,"s")</f>
        <v>0</v>
      </c>
      <c r="AN12619">
        <f>COUNTIF($K12620:$K12698,"3")-COUNTIFS($K12620:$K12698,"3",$L12620:$L12698,"V")</f>
        <v>10</v>
      </c>
      <c r="AO12619">
        <f>COUNTIFS($K12620:$K12698,"3",$L12620:$L12698,"Y")+COUNTIFS($K12620:$K12698,"3",$L12620:$L12698,"s")</f>
        <v>10</v>
      </c>
      <c r="AP12619">
        <f>COUNTIF($K12620:$K12698,"4")-COUNTIFS($K12620:$K12698,"4",$L12620:$L12698,"V")</f>
        <v>0</v>
      </c>
      <c r="AQ12619">
        <f>COUNTIFS($K12620:$K12698,"4",$L12620:$L12698,"Y")+COUNTIFS($K12620:$K12698,"4",$L12620:$L12698,"s")</f>
        <v>0</v>
      </c>
      <c r="AR12619">
        <f>COUNTIF($K12620:$K12698,"5")-COUNTIFS($K12620:$K12698,"5",$L12620:$L12698,"V")</f>
        <v>49</v>
      </c>
      <c r="AS12619">
        <f>COUNTIFS($K12620:$K12698,"5",$L12620:$L12698,"Y")+COUNTIFS($K12620:$K12698,"5",$L12620:$L12698,"s")</f>
        <v>33</v>
      </c>
      <c r="AT12619">
        <f>COUNTIF($K12620:$K12698,"6")-COUNTIFS($K12620:$K12698,"6",$L12620:$L12698,"V")</f>
        <v>20</v>
      </c>
      <c r="AU12619">
        <f>COUNTIFS($K12620:$K12698,"6",$L12620:$L12698,"Y")+COUNTIFS($K12620:$K12698,"6",$L12620:$L12698,"s")</f>
        <v>20</v>
      </c>
      <c r="AV12619">
        <f>COUNTIF($K12620:$K12698,"7")-COUNTIFS($K12620:$K12698,"7",$L12620:$L12698,"V")</f>
        <v>0</v>
      </c>
      <c r="AW12619">
        <f>COUNTIFS($K12620:$K12698,"7",$L12620:$L12698,"Y")+COUNTIFS($K12620:$K12698,"7",$L12620:$L12698,"s")</f>
        <v>0</v>
      </c>
    </row>
    <row r="12620" spans="1:49" ht="11" customHeight="1" outlineLevel="1" x14ac:dyDescent="0.25">
      <c r="A12620" t="s">
        <v>842</v>
      </c>
      <c r="C12620" s="2" t="s">
        <v>12455</v>
      </c>
      <c r="D12620" s="2">
        <v>45</v>
      </c>
      <c r="E12620" s="7">
        <v>1914</v>
      </c>
      <c r="F12620" s="5" t="s">
        <v>1099</v>
      </c>
      <c r="H12620" s="5" t="s">
        <v>3968</v>
      </c>
      <c r="I12620" s="6" t="s">
        <v>2244</v>
      </c>
      <c r="J12620" s="6" t="s">
        <v>15914</v>
      </c>
      <c r="K12620" s="17">
        <v>3</v>
      </c>
      <c r="L12620" s="17" t="s">
        <v>7730</v>
      </c>
      <c r="M12620" s="9">
        <v>1.4</v>
      </c>
      <c r="N12620" s="9"/>
      <c r="O12620" s="21"/>
      <c r="Q12620" s="29"/>
      <c r="U12620" s="17"/>
      <c r="V12620" s="2">
        <v>115</v>
      </c>
      <c r="Y12620" t="str">
        <f t="shared" si="779"/>
        <v/>
      </c>
      <c r="AA12620" t="str">
        <f t="shared" si="780"/>
        <v/>
      </c>
      <c r="AC12620" s="7"/>
      <c r="AD12620" t="s">
        <v>2244</v>
      </c>
      <c r="AE12620">
        <f t="shared" ref="AE12620:AE12651" si="782">COUNTIF(I12620,"*Fuji*")</f>
        <v>0</v>
      </c>
      <c r="AG12620" s="2"/>
      <c r="AH12620" t="s">
        <v>1883</v>
      </c>
      <c r="AI12620" s="7" t="s">
        <v>4610</v>
      </c>
    </row>
    <row r="12621" spans="1:49" ht="11" customHeight="1" outlineLevel="1" x14ac:dyDescent="0.25">
      <c r="A12621" t="s">
        <v>842</v>
      </c>
      <c r="C12621" s="2" t="s">
        <v>12455</v>
      </c>
      <c r="D12621" s="2">
        <v>85</v>
      </c>
      <c r="E12621" s="7">
        <v>1935</v>
      </c>
      <c r="F12621" s="5" t="s">
        <v>1099</v>
      </c>
      <c r="H12621" s="5" t="s">
        <v>1905</v>
      </c>
      <c r="I12621" s="6" t="s">
        <v>1906</v>
      </c>
      <c r="J12621" s="6" t="s">
        <v>7002</v>
      </c>
      <c r="K12621" s="17">
        <v>3</v>
      </c>
      <c r="L12621" s="17" t="s">
        <v>7730</v>
      </c>
      <c r="M12621" s="9">
        <v>2.2000000000000002</v>
      </c>
      <c r="N12621" s="9"/>
      <c r="O12621" s="21"/>
      <c r="Q12621" s="29"/>
      <c r="U12621" s="17"/>
      <c r="V12621" s="2">
        <v>167</v>
      </c>
      <c r="Y12621" t="str">
        <f t="shared" si="779"/>
        <v/>
      </c>
      <c r="AA12621" t="str">
        <f t="shared" si="780"/>
        <v/>
      </c>
      <c r="AC12621" s="7"/>
      <c r="AD12621" t="s">
        <v>1906</v>
      </c>
      <c r="AE12621">
        <f t="shared" si="782"/>
        <v>0</v>
      </c>
      <c r="AG12621" s="2"/>
      <c r="AH12621" t="s">
        <v>1907</v>
      </c>
      <c r="AI12621" s="7" t="s">
        <v>4610</v>
      </c>
    </row>
    <row r="12622" spans="1:49" ht="11" customHeight="1" outlineLevel="1" x14ac:dyDescent="0.25">
      <c r="A12622" t="s">
        <v>842</v>
      </c>
      <c r="C12622" s="2" t="s">
        <v>12455</v>
      </c>
      <c r="D12622" s="2">
        <v>91</v>
      </c>
      <c r="E12622" s="7">
        <v>1935</v>
      </c>
      <c r="F12622" s="5" t="s">
        <v>2658</v>
      </c>
      <c r="H12622" s="5" t="s">
        <v>1593</v>
      </c>
      <c r="I12622" s="6" t="s">
        <v>1594</v>
      </c>
      <c r="J12622" s="6" t="s">
        <v>7002</v>
      </c>
      <c r="K12622" s="17">
        <v>5</v>
      </c>
      <c r="L12622" s="18" t="s">
        <v>7730</v>
      </c>
      <c r="M12622" s="9">
        <v>4.25</v>
      </c>
      <c r="N12622" s="9"/>
      <c r="O12622" s="21"/>
      <c r="Q12622" s="29"/>
      <c r="U12622" s="17"/>
      <c r="V12622" s="2">
        <v>173</v>
      </c>
      <c r="Y12622" t="str">
        <f t="shared" si="779"/>
        <v/>
      </c>
      <c r="AA12622" t="str">
        <f t="shared" si="780"/>
        <v/>
      </c>
      <c r="AC12622" s="7"/>
      <c r="AD12622" t="s">
        <v>1594</v>
      </c>
      <c r="AE12622">
        <f t="shared" si="782"/>
        <v>0</v>
      </c>
      <c r="AG12622" s="2"/>
      <c r="AH12622" t="s">
        <v>1907</v>
      </c>
      <c r="AI12622" s="7" t="s">
        <v>4922</v>
      </c>
    </row>
    <row r="12623" spans="1:49" ht="11" customHeight="1" outlineLevel="1" x14ac:dyDescent="0.25">
      <c r="A12623" t="s">
        <v>842</v>
      </c>
      <c r="C12623" s="2" t="s">
        <v>12455</v>
      </c>
      <c r="D12623" s="2">
        <v>92</v>
      </c>
      <c r="E12623" s="7">
        <v>1935</v>
      </c>
      <c r="F12623" s="8" t="s">
        <v>2660</v>
      </c>
      <c r="H12623" s="8" t="s">
        <v>21240</v>
      </c>
      <c r="I12623" s="39" t="s">
        <v>21241</v>
      </c>
      <c r="J12623" s="6" t="s">
        <v>7002</v>
      </c>
      <c r="K12623" s="17">
        <v>5</v>
      </c>
      <c r="L12623" s="18" t="s">
        <v>7730</v>
      </c>
      <c r="M12623" s="9">
        <v>4.25</v>
      </c>
      <c r="N12623" s="9"/>
      <c r="O12623" s="21"/>
      <c r="Q12623" s="29"/>
      <c r="U12623" s="17"/>
      <c r="V12623" s="2">
        <v>173</v>
      </c>
      <c r="Y12623" t="str">
        <f t="shared" si="779"/>
        <v/>
      </c>
      <c r="AA12623" t="str">
        <f t="shared" si="780"/>
        <v/>
      </c>
      <c r="AC12623" s="7"/>
      <c r="AD12623" s="1" t="s">
        <v>21241</v>
      </c>
      <c r="AE12623">
        <f t="shared" si="782"/>
        <v>0</v>
      </c>
      <c r="AG12623" s="2"/>
      <c r="AH12623" t="s">
        <v>1907</v>
      </c>
      <c r="AI12623" s="7" t="s">
        <v>4922</v>
      </c>
    </row>
    <row r="12624" spans="1:49" ht="11" customHeight="1" outlineLevel="1" x14ac:dyDescent="0.25">
      <c r="A12624" t="s">
        <v>842</v>
      </c>
      <c r="C12624" s="2" t="s">
        <v>12455</v>
      </c>
      <c r="D12624" s="2">
        <v>94</v>
      </c>
      <c r="E12624" s="7">
        <v>1939</v>
      </c>
      <c r="F12624" s="5" t="s">
        <v>1101</v>
      </c>
      <c r="H12624" s="5" t="s">
        <v>1908</v>
      </c>
      <c r="I12624" s="6" t="s">
        <v>1909</v>
      </c>
      <c r="J12624" s="6" t="s">
        <v>15915</v>
      </c>
      <c r="K12624" s="17">
        <v>6</v>
      </c>
      <c r="L12624" s="18" t="s">
        <v>7730</v>
      </c>
      <c r="M12624" s="9">
        <v>7</v>
      </c>
      <c r="N12624" s="9"/>
      <c r="O12624" s="21"/>
      <c r="Q12624" s="29"/>
      <c r="U12624" s="17"/>
      <c r="V12624" s="2">
        <v>182</v>
      </c>
      <c r="Y12624" t="str">
        <f t="shared" si="779"/>
        <v/>
      </c>
      <c r="AA12624" t="str">
        <f t="shared" si="780"/>
        <v/>
      </c>
      <c r="AC12624" s="7"/>
      <c r="AD12624" t="s">
        <v>1909</v>
      </c>
      <c r="AE12624">
        <f t="shared" si="782"/>
        <v>0</v>
      </c>
      <c r="AG12624" s="2"/>
      <c r="AH12624" t="s">
        <v>1907</v>
      </c>
      <c r="AI12624" s="7" t="s">
        <v>4610</v>
      </c>
    </row>
    <row r="12625" spans="1:35" ht="11" customHeight="1" outlineLevel="1" x14ac:dyDescent="0.25">
      <c r="A12625" t="s">
        <v>842</v>
      </c>
      <c r="C12625" s="2" t="s">
        <v>12455</v>
      </c>
      <c r="D12625" s="2">
        <v>120</v>
      </c>
      <c r="E12625" s="7">
        <v>1958</v>
      </c>
      <c r="F12625" s="5" t="s">
        <v>4616</v>
      </c>
      <c r="H12625" s="5" t="s">
        <v>1910</v>
      </c>
      <c r="I12625" s="6" t="s">
        <v>1909</v>
      </c>
      <c r="J12625" s="6" t="s">
        <v>15916</v>
      </c>
      <c r="K12625" s="17">
        <v>6</v>
      </c>
      <c r="L12625" s="17" t="s">
        <v>7730</v>
      </c>
      <c r="M12625" s="9">
        <v>3.5</v>
      </c>
      <c r="N12625" s="9"/>
      <c r="O12625" s="21"/>
      <c r="Q12625" s="29"/>
      <c r="U12625" s="17"/>
      <c r="V12625" s="2">
        <v>222</v>
      </c>
      <c r="Y12625" t="str">
        <f t="shared" si="779"/>
        <v/>
      </c>
      <c r="AA12625" t="str">
        <f t="shared" si="780"/>
        <v/>
      </c>
      <c r="AC12625" s="7"/>
      <c r="AD12625" t="s">
        <v>1909</v>
      </c>
      <c r="AE12625">
        <f t="shared" si="782"/>
        <v>0</v>
      </c>
      <c r="AG12625" s="2"/>
      <c r="AH12625" t="s">
        <v>1907</v>
      </c>
      <c r="AI12625" s="7" t="s">
        <v>4610</v>
      </c>
    </row>
    <row r="12626" spans="1:35" ht="11" customHeight="1" outlineLevel="1" x14ac:dyDescent="0.25">
      <c r="A12626" t="s">
        <v>842</v>
      </c>
      <c r="C12626" s="2" t="s">
        <v>12455</v>
      </c>
      <c r="D12626" s="2">
        <v>125</v>
      </c>
      <c r="E12626" s="7">
        <v>1962</v>
      </c>
      <c r="F12626" s="5" t="s">
        <v>1107</v>
      </c>
      <c r="H12626" s="5" t="s">
        <v>5398</v>
      </c>
      <c r="I12626" s="6" t="s">
        <v>1909</v>
      </c>
      <c r="J12626" s="6" t="s">
        <v>15917</v>
      </c>
      <c r="K12626" s="17">
        <v>6</v>
      </c>
      <c r="L12626" s="17" t="s">
        <v>7730</v>
      </c>
      <c r="M12626" s="9">
        <v>2.2000000000000002</v>
      </c>
      <c r="N12626" s="9"/>
      <c r="O12626" s="21"/>
      <c r="Q12626" s="29"/>
      <c r="U12626" s="17"/>
      <c r="V12626" s="2">
        <v>227</v>
      </c>
      <c r="Y12626" t="str">
        <f t="shared" si="779"/>
        <v/>
      </c>
      <c r="AA12626" t="str">
        <f t="shared" si="780"/>
        <v/>
      </c>
      <c r="AC12626" s="7"/>
      <c r="AD12626" t="s">
        <v>1909</v>
      </c>
      <c r="AE12626">
        <f t="shared" si="782"/>
        <v>0</v>
      </c>
      <c r="AG12626" s="2"/>
      <c r="AH12626" t="s">
        <v>1907</v>
      </c>
      <c r="AI12626" s="7" t="s">
        <v>4610</v>
      </c>
    </row>
    <row r="12627" spans="1:35" ht="11" customHeight="1" outlineLevel="1" x14ac:dyDescent="0.25">
      <c r="A12627" t="s">
        <v>842</v>
      </c>
      <c r="C12627" s="2" t="s">
        <v>12455</v>
      </c>
      <c r="D12627" s="2">
        <v>141</v>
      </c>
      <c r="E12627" s="7">
        <v>1965</v>
      </c>
      <c r="F12627" s="5" t="s">
        <v>1109</v>
      </c>
      <c r="H12627" s="5" t="s">
        <v>5398</v>
      </c>
      <c r="I12627" s="6" t="s">
        <v>1909</v>
      </c>
      <c r="J12627" s="6" t="s">
        <v>15917</v>
      </c>
      <c r="K12627" s="17">
        <v>6</v>
      </c>
      <c r="L12627" s="18" t="s">
        <v>7730</v>
      </c>
      <c r="M12627" s="9">
        <v>4.95</v>
      </c>
      <c r="N12627" s="9"/>
      <c r="O12627" s="21"/>
      <c r="Q12627" s="29"/>
      <c r="U12627" s="17"/>
      <c r="V12627" s="2"/>
      <c r="Y12627" t="str">
        <f t="shared" si="779"/>
        <v/>
      </c>
      <c r="AA12627" t="str">
        <f t="shared" si="780"/>
        <v/>
      </c>
      <c r="AC12627" s="7"/>
      <c r="AD12627" t="s">
        <v>1909</v>
      </c>
      <c r="AE12627">
        <f t="shared" si="782"/>
        <v>0</v>
      </c>
      <c r="AG12627" s="2"/>
      <c r="AI12627" s="7"/>
    </row>
    <row r="12628" spans="1:35" ht="11" customHeight="1" outlineLevel="1" x14ac:dyDescent="0.25">
      <c r="A12628" t="s">
        <v>842</v>
      </c>
      <c r="C12628" s="2" t="s">
        <v>12455</v>
      </c>
      <c r="D12628" s="2">
        <v>142</v>
      </c>
      <c r="E12628" s="7">
        <v>1965</v>
      </c>
      <c r="F12628" s="5" t="s">
        <v>4616</v>
      </c>
      <c r="H12628" s="5" t="s">
        <v>5398</v>
      </c>
      <c r="I12628" s="6" t="s">
        <v>6840</v>
      </c>
      <c r="J12628" s="6" t="s">
        <v>15917</v>
      </c>
      <c r="K12628" s="17">
        <v>3</v>
      </c>
      <c r="L12628" s="18" t="s">
        <v>7730</v>
      </c>
      <c r="M12628" s="9">
        <v>4.95</v>
      </c>
      <c r="N12628" s="9"/>
      <c r="O12628" s="21"/>
      <c r="Q12628" s="29"/>
      <c r="U12628" s="17"/>
      <c r="V12628" s="2"/>
      <c r="Y12628" t="str">
        <f t="shared" si="779"/>
        <v/>
      </c>
      <c r="AA12628" t="str">
        <f t="shared" si="780"/>
        <v/>
      </c>
      <c r="AC12628" s="7"/>
      <c r="AD12628" t="s">
        <v>6840</v>
      </c>
      <c r="AE12628">
        <f t="shared" si="782"/>
        <v>0</v>
      </c>
      <c r="AG12628" s="2"/>
      <c r="AI12628" s="7"/>
    </row>
    <row r="12629" spans="1:35" ht="11" customHeight="1" outlineLevel="1" x14ac:dyDescent="0.25">
      <c r="A12629" t="s">
        <v>842</v>
      </c>
      <c r="C12629" s="2" t="s">
        <v>12455</v>
      </c>
      <c r="D12629" s="2">
        <v>147</v>
      </c>
      <c r="E12629" s="7">
        <v>1966</v>
      </c>
      <c r="F12629" s="5" t="s">
        <v>1109</v>
      </c>
      <c r="H12629" s="5" t="s">
        <v>5398</v>
      </c>
      <c r="I12629" s="6" t="s">
        <v>1906</v>
      </c>
      <c r="J12629" s="6" t="s">
        <v>15918</v>
      </c>
      <c r="K12629" s="17">
        <v>5</v>
      </c>
      <c r="L12629" s="17" t="s">
        <v>7730</v>
      </c>
      <c r="M12629" s="9">
        <v>1.65</v>
      </c>
      <c r="N12629" s="9"/>
      <c r="O12629" s="21"/>
      <c r="Q12629" s="29"/>
      <c r="U12629" s="17"/>
      <c r="V12629" s="2">
        <v>252</v>
      </c>
      <c r="Y12629" t="str">
        <f t="shared" si="779"/>
        <v/>
      </c>
      <c r="AA12629" t="str">
        <f t="shared" si="780"/>
        <v/>
      </c>
      <c r="AC12629" s="7"/>
      <c r="AD12629" t="s">
        <v>1906</v>
      </c>
      <c r="AE12629">
        <f t="shared" si="782"/>
        <v>0</v>
      </c>
      <c r="AG12629" s="2"/>
      <c r="AH12629" t="s">
        <v>1907</v>
      </c>
      <c r="AI12629" s="7" t="s">
        <v>4610</v>
      </c>
    </row>
    <row r="12630" spans="1:35" ht="11" customHeight="1" outlineLevel="1" x14ac:dyDescent="0.25">
      <c r="A12630" t="s">
        <v>842</v>
      </c>
      <c r="C12630" s="2" t="s">
        <v>12455</v>
      </c>
      <c r="D12630" s="2">
        <v>148</v>
      </c>
      <c r="E12630" s="7">
        <v>1966</v>
      </c>
      <c r="F12630" s="5" t="s">
        <v>2658</v>
      </c>
      <c r="H12630" s="5" t="s">
        <v>5398</v>
      </c>
      <c r="I12630" s="6" t="s">
        <v>1906</v>
      </c>
      <c r="J12630" s="6" t="s">
        <v>15918</v>
      </c>
      <c r="K12630" s="17">
        <v>5</v>
      </c>
      <c r="L12630" s="17" t="s">
        <v>7730</v>
      </c>
      <c r="M12630" s="9">
        <v>1.65</v>
      </c>
      <c r="N12630" s="9"/>
      <c r="O12630" s="21"/>
      <c r="Q12630" s="29"/>
      <c r="U12630" s="17"/>
      <c r="V12630" s="2">
        <v>253</v>
      </c>
      <c r="Y12630" t="str">
        <f t="shared" si="779"/>
        <v/>
      </c>
      <c r="AA12630" t="str">
        <f t="shared" si="780"/>
        <v/>
      </c>
      <c r="AC12630" s="7"/>
      <c r="AD12630" t="s">
        <v>1906</v>
      </c>
      <c r="AE12630">
        <f t="shared" si="782"/>
        <v>0</v>
      </c>
      <c r="AG12630" s="2"/>
      <c r="AH12630" t="s">
        <v>1907</v>
      </c>
      <c r="AI12630" s="7" t="s">
        <v>4610</v>
      </c>
    </row>
    <row r="12631" spans="1:35" ht="11" customHeight="1" outlineLevel="1" x14ac:dyDescent="0.25">
      <c r="A12631" t="s">
        <v>842</v>
      </c>
      <c r="C12631" s="2" t="s">
        <v>12455</v>
      </c>
      <c r="D12631" s="2">
        <v>154</v>
      </c>
      <c r="E12631" s="7">
        <v>1966</v>
      </c>
      <c r="F12631" s="5" t="s">
        <v>15919</v>
      </c>
      <c r="H12631" s="5" t="s">
        <v>5398</v>
      </c>
      <c r="I12631" s="6" t="s">
        <v>6840</v>
      </c>
      <c r="J12631" s="6" t="s">
        <v>15920</v>
      </c>
      <c r="K12631" s="17">
        <v>3</v>
      </c>
      <c r="L12631" s="17" t="s">
        <v>7730</v>
      </c>
      <c r="M12631" s="9">
        <v>1.7</v>
      </c>
      <c r="N12631" s="9"/>
      <c r="O12631" s="21"/>
      <c r="Q12631" s="29"/>
      <c r="U12631" s="17"/>
      <c r="V12631" s="2"/>
      <c r="Y12631" t="str">
        <f t="shared" si="779"/>
        <v/>
      </c>
      <c r="AA12631" t="str">
        <f t="shared" si="780"/>
        <v/>
      </c>
      <c r="AC12631" s="7"/>
      <c r="AD12631" t="s">
        <v>6840</v>
      </c>
      <c r="AE12631">
        <f t="shared" si="782"/>
        <v>0</v>
      </c>
      <c r="AG12631" s="2"/>
      <c r="AI12631" s="7"/>
    </row>
    <row r="12632" spans="1:35" ht="11" customHeight="1" outlineLevel="1" x14ac:dyDescent="0.25">
      <c r="A12632" t="s">
        <v>842</v>
      </c>
      <c r="C12632" s="2" t="s">
        <v>12455</v>
      </c>
      <c r="D12632" s="2">
        <v>184</v>
      </c>
      <c r="E12632" s="7">
        <v>1968</v>
      </c>
      <c r="F12632" s="5" t="s">
        <v>5722</v>
      </c>
      <c r="H12632" s="5" t="s">
        <v>5398</v>
      </c>
      <c r="I12632" s="6" t="s">
        <v>11705</v>
      </c>
      <c r="J12632" s="6" t="s">
        <v>15921</v>
      </c>
      <c r="K12632" s="17">
        <v>5</v>
      </c>
      <c r="L12632" s="17" t="s">
        <v>7730</v>
      </c>
      <c r="M12632" s="9">
        <v>1.05</v>
      </c>
      <c r="N12632" s="9"/>
      <c r="O12632" s="21"/>
      <c r="Q12632" s="29"/>
      <c r="U12632" s="17"/>
      <c r="V12632" s="2"/>
      <c r="Y12632" t="str">
        <f t="shared" si="779"/>
        <v/>
      </c>
      <c r="AA12632" t="str">
        <f t="shared" si="780"/>
        <v/>
      </c>
      <c r="AC12632" s="7"/>
      <c r="AD12632" t="s">
        <v>11705</v>
      </c>
      <c r="AE12632">
        <f t="shared" si="782"/>
        <v>0</v>
      </c>
      <c r="AG12632" s="2"/>
      <c r="AI12632" s="7"/>
    </row>
    <row r="12633" spans="1:35" ht="11" customHeight="1" outlineLevel="1" x14ac:dyDescent="0.25">
      <c r="A12633" t="s">
        <v>842</v>
      </c>
      <c r="C12633" s="2" t="s">
        <v>12455</v>
      </c>
      <c r="D12633" s="2">
        <v>185</v>
      </c>
      <c r="E12633" s="7">
        <v>1968</v>
      </c>
      <c r="F12633" s="5" t="s">
        <v>6124</v>
      </c>
      <c r="H12633" s="5" t="s">
        <v>5398</v>
      </c>
      <c r="I12633" s="6" t="s">
        <v>11705</v>
      </c>
      <c r="J12633" s="6" t="s">
        <v>15921</v>
      </c>
      <c r="K12633" s="17">
        <v>5</v>
      </c>
      <c r="L12633" s="17" t="s">
        <v>7730</v>
      </c>
      <c r="M12633" s="9">
        <v>1.05</v>
      </c>
      <c r="N12633" s="9"/>
      <c r="O12633" s="21"/>
      <c r="Q12633" s="29"/>
      <c r="U12633" s="17"/>
      <c r="V12633" s="2"/>
      <c r="Y12633" t="str">
        <f t="shared" si="779"/>
        <v/>
      </c>
      <c r="AA12633" t="str">
        <f t="shared" si="780"/>
        <v/>
      </c>
      <c r="AC12633" s="7"/>
      <c r="AD12633" t="s">
        <v>11705</v>
      </c>
      <c r="AE12633">
        <f t="shared" si="782"/>
        <v>0</v>
      </c>
      <c r="AG12633" s="2"/>
      <c r="AI12633" s="7"/>
    </row>
    <row r="12634" spans="1:35" ht="11" customHeight="1" outlineLevel="1" x14ac:dyDescent="0.25">
      <c r="A12634" t="s">
        <v>842</v>
      </c>
      <c r="C12634" s="2" t="s">
        <v>12455</v>
      </c>
      <c r="D12634" s="2">
        <v>187</v>
      </c>
      <c r="E12634" s="7">
        <v>1968</v>
      </c>
      <c r="F12634" s="8" t="s">
        <v>1582</v>
      </c>
      <c r="H12634" s="5" t="s">
        <v>6342</v>
      </c>
      <c r="I12634" s="6" t="s">
        <v>1909</v>
      </c>
      <c r="J12634" s="6" t="s">
        <v>15922</v>
      </c>
      <c r="K12634" s="17">
        <v>6</v>
      </c>
      <c r="L12634" s="17" t="s">
        <v>7730</v>
      </c>
      <c r="M12634" s="9">
        <v>1.5</v>
      </c>
      <c r="N12634" s="9"/>
      <c r="O12634" s="21"/>
      <c r="Q12634" s="29"/>
      <c r="U12634" s="17"/>
      <c r="V12634" s="2">
        <v>290</v>
      </c>
      <c r="Y12634" t="str">
        <f t="shared" si="779"/>
        <v/>
      </c>
      <c r="AA12634" t="str">
        <f t="shared" si="780"/>
        <v/>
      </c>
      <c r="AC12634" s="7"/>
      <c r="AD12634" t="s">
        <v>1909</v>
      </c>
      <c r="AE12634">
        <f t="shared" si="782"/>
        <v>0</v>
      </c>
      <c r="AG12634" s="2"/>
      <c r="AH12634" t="s">
        <v>1907</v>
      </c>
      <c r="AI12634" s="7" t="s">
        <v>4610</v>
      </c>
    </row>
    <row r="12635" spans="1:35" ht="11" customHeight="1" outlineLevel="1" x14ac:dyDescent="0.25">
      <c r="A12635" t="s">
        <v>842</v>
      </c>
      <c r="C12635" s="2" t="s">
        <v>12455</v>
      </c>
      <c r="D12635" s="2">
        <v>190</v>
      </c>
      <c r="E12635" s="7">
        <v>1968</v>
      </c>
      <c r="F12635" s="8" t="s">
        <v>6124</v>
      </c>
      <c r="H12635" s="5" t="s">
        <v>5398</v>
      </c>
      <c r="I12635" s="6" t="s">
        <v>13015</v>
      </c>
      <c r="J12635" s="6" t="s">
        <v>15922</v>
      </c>
      <c r="K12635" s="17">
        <v>3</v>
      </c>
      <c r="L12635" s="17" t="s">
        <v>7730</v>
      </c>
      <c r="M12635" s="9">
        <v>1.5</v>
      </c>
      <c r="N12635" s="9"/>
      <c r="O12635" s="21"/>
      <c r="Q12635" s="29"/>
      <c r="U12635" s="17"/>
      <c r="V12635" s="2">
        <v>293</v>
      </c>
      <c r="Y12635" t="str">
        <f t="shared" si="779"/>
        <v/>
      </c>
      <c r="AA12635" t="str">
        <f t="shared" si="780"/>
        <v/>
      </c>
      <c r="AC12635" s="7"/>
      <c r="AD12635" t="s">
        <v>13015</v>
      </c>
      <c r="AE12635">
        <f t="shared" si="782"/>
        <v>0</v>
      </c>
      <c r="AG12635" s="2"/>
      <c r="AI12635" s="7"/>
    </row>
    <row r="12636" spans="1:35" ht="11" customHeight="1" outlineLevel="1" x14ac:dyDescent="0.25">
      <c r="A12636" t="s">
        <v>842</v>
      </c>
      <c r="C12636" s="2" t="s">
        <v>12455</v>
      </c>
      <c r="D12636" s="2">
        <v>213</v>
      </c>
      <c r="E12636" s="7">
        <v>1969</v>
      </c>
      <c r="F12636" s="8" t="s">
        <v>4913</v>
      </c>
      <c r="H12636" s="5" t="s">
        <v>5398</v>
      </c>
      <c r="I12636" s="6" t="s">
        <v>5840</v>
      </c>
      <c r="J12636" s="6" t="s">
        <v>15923</v>
      </c>
      <c r="K12636" s="17">
        <v>6</v>
      </c>
      <c r="L12636" s="17" t="s">
        <v>7730</v>
      </c>
      <c r="M12636" s="9">
        <v>0.5</v>
      </c>
      <c r="N12636" s="9"/>
      <c r="O12636" s="21"/>
      <c r="Q12636" s="29"/>
      <c r="U12636" s="17"/>
      <c r="V12636" s="2">
        <v>315</v>
      </c>
      <c r="Y12636" t="str">
        <f t="shared" si="779"/>
        <v/>
      </c>
      <c r="AA12636" t="str">
        <f t="shared" si="780"/>
        <v/>
      </c>
      <c r="AC12636" s="7"/>
      <c r="AD12636" t="s">
        <v>5840</v>
      </c>
      <c r="AE12636">
        <f t="shared" si="782"/>
        <v>0</v>
      </c>
      <c r="AG12636" s="2"/>
      <c r="AH12636" t="s">
        <v>1907</v>
      </c>
      <c r="AI12636" s="7" t="s">
        <v>4610</v>
      </c>
    </row>
    <row r="12637" spans="1:35" ht="11" customHeight="1" outlineLevel="1" x14ac:dyDescent="0.25">
      <c r="A12637" t="s">
        <v>842</v>
      </c>
      <c r="C12637" s="2" t="s">
        <v>12455</v>
      </c>
      <c r="D12637" s="2">
        <v>214</v>
      </c>
      <c r="E12637" s="7">
        <v>1969</v>
      </c>
      <c r="F12637" s="8" t="s">
        <v>5722</v>
      </c>
      <c r="H12637" s="5" t="s">
        <v>5398</v>
      </c>
      <c r="I12637" s="6" t="s">
        <v>5840</v>
      </c>
      <c r="J12637" s="6" t="s">
        <v>15923</v>
      </c>
      <c r="K12637" s="17">
        <v>6</v>
      </c>
      <c r="L12637" s="17" t="s">
        <v>7730</v>
      </c>
      <c r="M12637" s="9">
        <v>0.5</v>
      </c>
      <c r="N12637" s="9"/>
      <c r="O12637" s="21"/>
      <c r="Q12637" s="29"/>
      <c r="U12637" s="17"/>
      <c r="V12637" s="2">
        <v>316</v>
      </c>
      <c r="Y12637" t="str">
        <f t="shared" si="779"/>
        <v/>
      </c>
      <c r="AA12637" t="str">
        <f t="shared" si="780"/>
        <v/>
      </c>
      <c r="AC12637" s="7"/>
      <c r="AD12637" t="s">
        <v>5840</v>
      </c>
      <c r="AE12637">
        <f t="shared" si="782"/>
        <v>0</v>
      </c>
      <c r="AG12637" s="2"/>
      <c r="AH12637" t="s">
        <v>1907</v>
      </c>
      <c r="AI12637" s="7" t="s">
        <v>4610</v>
      </c>
    </row>
    <row r="12638" spans="1:35" ht="11" customHeight="1" outlineLevel="1" x14ac:dyDescent="0.25">
      <c r="A12638" t="s">
        <v>842</v>
      </c>
      <c r="C12638" s="2" t="s">
        <v>12455</v>
      </c>
      <c r="D12638" s="2">
        <v>229</v>
      </c>
      <c r="E12638" s="7">
        <v>1970</v>
      </c>
      <c r="F12638" s="5" t="s">
        <v>416</v>
      </c>
      <c r="H12638" s="5" t="s">
        <v>5398</v>
      </c>
      <c r="I12638" s="6" t="s">
        <v>417</v>
      </c>
      <c r="J12638" s="6" t="s">
        <v>15924</v>
      </c>
      <c r="K12638" s="17">
        <v>3</v>
      </c>
      <c r="L12638" s="17" t="s">
        <v>7730</v>
      </c>
      <c r="M12638" s="9">
        <v>2.2000000000000002</v>
      </c>
      <c r="N12638" s="9"/>
      <c r="O12638" s="21"/>
      <c r="Q12638" s="29"/>
      <c r="U12638" s="17"/>
      <c r="V12638" s="2" t="s">
        <v>2104</v>
      </c>
      <c r="Y12638" t="str">
        <f t="shared" si="779"/>
        <v/>
      </c>
      <c r="AA12638" t="str">
        <f t="shared" si="780"/>
        <v/>
      </c>
      <c r="AC12638" s="7"/>
      <c r="AD12638" t="s">
        <v>417</v>
      </c>
      <c r="AE12638">
        <f t="shared" si="782"/>
        <v>0</v>
      </c>
      <c r="AG12638" s="2"/>
      <c r="AH12638" t="s">
        <v>1907</v>
      </c>
      <c r="AI12638" s="7" t="s">
        <v>4610</v>
      </c>
    </row>
    <row r="12639" spans="1:35" ht="11" customHeight="1" outlineLevel="1" x14ac:dyDescent="0.25">
      <c r="A12639" t="s">
        <v>842</v>
      </c>
      <c r="C12639" s="2" t="s">
        <v>12455</v>
      </c>
      <c r="D12639" s="2">
        <v>238</v>
      </c>
      <c r="E12639" s="7">
        <v>1970</v>
      </c>
      <c r="F12639" s="5" t="s">
        <v>5900</v>
      </c>
      <c r="H12639" s="5" t="s">
        <v>5398</v>
      </c>
      <c r="I12639" s="6" t="s">
        <v>1909</v>
      </c>
      <c r="J12639" s="6" t="s">
        <v>15925</v>
      </c>
      <c r="K12639" s="17">
        <v>6</v>
      </c>
      <c r="L12639" s="17" t="s">
        <v>7730</v>
      </c>
      <c r="M12639" s="9">
        <v>2.2000000000000002</v>
      </c>
      <c r="N12639" s="9"/>
      <c r="O12639" s="21"/>
      <c r="Q12639" s="29"/>
      <c r="U12639" s="17"/>
      <c r="V12639" s="2"/>
      <c r="Y12639" t="str">
        <f t="shared" si="779"/>
        <v/>
      </c>
      <c r="AA12639" t="str">
        <f t="shared" si="780"/>
        <v/>
      </c>
      <c r="AC12639" s="7"/>
      <c r="AD12639" t="s">
        <v>1909</v>
      </c>
      <c r="AE12639">
        <f t="shared" si="782"/>
        <v>0</v>
      </c>
      <c r="AG12639" s="2"/>
      <c r="AI12639" s="7"/>
    </row>
    <row r="12640" spans="1:35" ht="11" customHeight="1" outlineLevel="1" x14ac:dyDescent="0.25">
      <c r="A12640" t="s">
        <v>842</v>
      </c>
      <c r="C12640" s="2" t="s">
        <v>12455</v>
      </c>
      <c r="D12640" s="2">
        <v>244</v>
      </c>
      <c r="E12640" s="7">
        <v>1971</v>
      </c>
      <c r="F12640" s="8" t="s">
        <v>15929</v>
      </c>
      <c r="H12640" s="5" t="s">
        <v>5398</v>
      </c>
      <c r="I12640" s="6" t="s">
        <v>6840</v>
      </c>
      <c r="J12640" s="6" t="s">
        <v>15926</v>
      </c>
      <c r="K12640" s="17">
        <v>5</v>
      </c>
      <c r="L12640" s="17" t="s">
        <v>7730</v>
      </c>
      <c r="M12640" s="9">
        <v>2.1</v>
      </c>
      <c r="N12640" s="9"/>
      <c r="O12640" s="21"/>
      <c r="Q12640" s="29"/>
      <c r="U12640" s="17"/>
      <c r="V12640" s="2"/>
      <c r="Y12640" t="str">
        <f t="shared" si="779"/>
        <v/>
      </c>
      <c r="AA12640" t="str">
        <f t="shared" si="780"/>
        <v/>
      </c>
      <c r="AC12640" s="7"/>
      <c r="AD12640" t="s">
        <v>6840</v>
      </c>
      <c r="AE12640">
        <f t="shared" si="782"/>
        <v>0</v>
      </c>
      <c r="AG12640" s="2"/>
      <c r="AH12640" t="s">
        <v>1907</v>
      </c>
      <c r="AI12640" s="7" t="s">
        <v>4610</v>
      </c>
    </row>
    <row r="12641" spans="1:35" ht="11" customHeight="1" outlineLevel="1" x14ac:dyDescent="0.25">
      <c r="A12641" t="s">
        <v>842</v>
      </c>
      <c r="C12641" s="2" t="s">
        <v>12455</v>
      </c>
      <c r="D12641" s="2">
        <v>245</v>
      </c>
      <c r="E12641" s="7">
        <v>1971</v>
      </c>
      <c r="F12641" s="5" t="s">
        <v>15930</v>
      </c>
      <c r="H12641" s="5" t="s">
        <v>5398</v>
      </c>
      <c r="I12641" s="6" t="s">
        <v>1906</v>
      </c>
      <c r="J12641" s="6" t="s">
        <v>15931</v>
      </c>
      <c r="K12641" s="17">
        <v>5</v>
      </c>
      <c r="L12641" s="17" t="s">
        <v>7730</v>
      </c>
      <c r="M12641" s="9">
        <v>0.9</v>
      </c>
      <c r="N12641" s="9"/>
      <c r="O12641" s="21"/>
      <c r="Q12641" s="29"/>
      <c r="U12641" s="17"/>
      <c r="V12641" s="2">
        <v>343</v>
      </c>
      <c r="Y12641" t="str">
        <f t="shared" si="779"/>
        <v/>
      </c>
      <c r="AA12641">
        <f t="shared" si="780"/>
        <v>1</v>
      </c>
      <c r="AC12641" s="7"/>
      <c r="AD12641" t="s">
        <v>1906</v>
      </c>
      <c r="AE12641">
        <f t="shared" si="782"/>
        <v>0</v>
      </c>
      <c r="AG12641" s="2"/>
      <c r="AI12641" s="7"/>
    </row>
    <row r="12642" spans="1:35" ht="11" customHeight="1" outlineLevel="1" x14ac:dyDescent="0.25">
      <c r="A12642" t="s">
        <v>842</v>
      </c>
      <c r="C12642" s="2" t="s">
        <v>12455</v>
      </c>
      <c r="D12642" s="2">
        <v>253</v>
      </c>
      <c r="E12642" s="7">
        <v>1971</v>
      </c>
      <c r="F12642" s="5" t="s">
        <v>15929</v>
      </c>
      <c r="H12642" s="5" t="s">
        <v>5398</v>
      </c>
      <c r="I12642" s="6" t="s">
        <v>15927</v>
      </c>
      <c r="J12642" s="6" t="s">
        <v>15928</v>
      </c>
      <c r="K12642" s="17">
        <v>3</v>
      </c>
      <c r="L12642" s="17" t="s">
        <v>7730</v>
      </c>
      <c r="M12642" s="9">
        <v>1</v>
      </c>
      <c r="N12642" s="9"/>
      <c r="O12642" s="21"/>
      <c r="Q12642" s="29"/>
      <c r="U12642" s="17"/>
      <c r="V12642" s="2">
        <v>351</v>
      </c>
      <c r="Y12642" t="str">
        <f t="shared" si="779"/>
        <v/>
      </c>
      <c r="AA12642" t="str">
        <f t="shared" si="780"/>
        <v/>
      </c>
      <c r="AC12642" s="7"/>
      <c r="AD12642" t="s">
        <v>15927</v>
      </c>
      <c r="AE12642">
        <f t="shared" si="782"/>
        <v>0</v>
      </c>
      <c r="AG12642" s="2"/>
      <c r="AI12642" s="7"/>
    </row>
    <row r="12643" spans="1:35" ht="11" customHeight="1" outlineLevel="1" x14ac:dyDescent="0.25">
      <c r="A12643" t="s">
        <v>842</v>
      </c>
      <c r="C12643" s="2" t="s">
        <v>12455</v>
      </c>
      <c r="D12643" s="2">
        <v>262</v>
      </c>
      <c r="E12643" s="7">
        <v>1972</v>
      </c>
      <c r="F12643" s="8" t="s">
        <v>6121</v>
      </c>
      <c r="H12643" s="5" t="s">
        <v>5398</v>
      </c>
      <c r="I12643" s="6" t="s">
        <v>1909</v>
      </c>
      <c r="J12643" s="6" t="s">
        <v>15932</v>
      </c>
      <c r="K12643" s="17">
        <v>6</v>
      </c>
      <c r="L12643" s="17" t="s">
        <v>7730</v>
      </c>
      <c r="M12643" s="9">
        <v>0.8</v>
      </c>
      <c r="N12643" s="9"/>
      <c r="O12643" s="21"/>
      <c r="Q12643" s="29"/>
      <c r="U12643" s="17"/>
      <c r="V12643" s="2">
        <v>356</v>
      </c>
      <c r="Y12643" t="str">
        <f t="shared" si="779"/>
        <v/>
      </c>
      <c r="AA12643" t="str">
        <f t="shared" si="780"/>
        <v/>
      </c>
      <c r="AC12643" s="7"/>
      <c r="AD12643" t="s">
        <v>1909</v>
      </c>
      <c r="AE12643">
        <f t="shared" si="782"/>
        <v>0</v>
      </c>
      <c r="AG12643" s="2"/>
      <c r="AH12643" t="s">
        <v>1907</v>
      </c>
      <c r="AI12643" s="7" t="s">
        <v>4610</v>
      </c>
    </row>
    <row r="12644" spans="1:35" ht="11" customHeight="1" outlineLevel="1" x14ac:dyDescent="0.25">
      <c r="A12644" t="s">
        <v>842</v>
      </c>
      <c r="C12644" s="2" t="s">
        <v>12455</v>
      </c>
      <c r="D12644" s="2">
        <v>266</v>
      </c>
      <c r="E12644" s="7">
        <v>1972</v>
      </c>
      <c r="F12644" s="8" t="s">
        <v>6121</v>
      </c>
      <c r="H12644" s="5" t="s">
        <v>5398</v>
      </c>
      <c r="I12644" s="6" t="s">
        <v>5840</v>
      </c>
      <c r="J12644" s="6" t="s">
        <v>15539</v>
      </c>
      <c r="K12644" s="17">
        <v>6</v>
      </c>
      <c r="L12644" s="17" t="s">
        <v>7730</v>
      </c>
      <c r="M12644" s="9">
        <v>1.8</v>
      </c>
      <c r="N12644" s="9"/>
      <c r="O12644" s="21"/>
      <c r="Q12644" s="29"/>
      <c r="U12644" s="17"/>
      <c r="V12644" s="2">
        <v>364</v>
      </c>
      <c r="Y12644" t="str">
        <f t="shared" si="779"/>
        <v/>
      </c>
      <c r="AA12644" t="str">
        <f t="shared" si="780"/>
        <v/>
      </c>
      <c r="AC12644" s="7"/>
      <c r="AD12644" t="s">
        <v>5840</v>
      </c>
      <c r="AE12644">
        <f t="shared" si="782"/>
        <v>0</v>
      </c>
      <c r="AG12644" s="2"/>
      <c r="AH12644" t="s">
        <v>1907</v>
      </c>
      <c r="AI12644" s="7" t="s">
        <v>4610</v>
      </c>
    </row>
    <row r="12645" spans="1:35" ht="11" customHeight="1" outlineLevel="1" x14ac:dyDescent="0.25">
      <c r="A12645" t="s">
        <v>842</v>
      </c>
      <c r="C12645" s="2" t="s">
        <v>12455</v>
      </c>
      <c r="D12645" s="2">
        <v>270</v>
      </c>
      <c r="E12645" s="7">
        <v>1972</v>
      </c>
      <c r="F12645" s="8" t="s">
        <v>5900</v>
      </c>
      <c r="H12645" s="5" t="s">
        <v>5398</v>
      </c>
      <c r="I12645" s="6" t="s">
        <v>5840</v>
      </c>
      <c r="J12645" s="6" t="s">
        <v>15933</v>
      </c>
      <c r="K12645" s="17">
        <v>6</v>
      </c>
      <c r="L12645" s="17" t="s">
        <v>7730</v>
      </c>
      <c r="M12645" s="9">
        <v>1.4</v>
      </c>
      <c r="N12645" s="9"/>
      <c r="O12645" s="21"/>
      <c r="Q12645" s="29"/>
      <c r="U12645" s="17"/>
      <c r="V12645" s="2">
        <v>368</v>
      </c>
      <c r="Y12645" t="str">
        <f t="shared" si="779"/>
        <v/>
      </c>
      <c r="AA12645" t="str">
        <f t="shared" si="780"/>
        <v/>
      </c>
      <c r="AC12645" s="7"/>
      <c r="AD12645" t="s">
        <v>5840</v>
      </c>
      <c r="AE12645">
        <f t="shared" si="782"/>
        <v>0</v>
      </c>
      <c r="AG12645" s="2"/>
      <c r="AH12645" t="s">
        <v>1907</v>
      </c>
      <c r="AI12645" s="7" t="s">
        <v>4922</v>
      </c>
    </row>
    <row r="12646" spans="1:35" ht="11" customHeight="1" outlineLevel="1" x14ac:dyDescent="0.25">
      <c r="A12646" t="s">
        <v>842</v>
      </c>
      <c r="C12646" s="2" t="s">
        <v>12455</v>
      </c>
      <c r="D12646" s="2">
        <v>290</v>
      </c>
      <c r="E12646" s="7">
        <v>1973</v>
      </c>
      <c r="F12646" s="5" t="s">
        <v>419</v>
      </c>
      <c r="H12646" s="5" t="s">
        <v>5398</v>
      </c>
      <c r="I12646" s="6" t="s">
        <v>15942</v>
      </c>
      <c r="J12646" s="6" t="s">
        <v>15934</v>
      </c>
      <c r="K12646" s="17">
        <v>3</v>
      </c>
      <c r="L12646" s="17" t="s">
        <v>7730</v>
      </c>
      <c r="M12646" s="9">
        <v>0.5</v>
      </c>
      <c r="N12646" s="9"/>
      <c r="O12646" s="21"/>
      <c r="Q12646" s="29"/>
      <c r="U12646" s="17"/>
      <c r="V12646" s="2" t="s">
        <v>2107</v>
      </c>
      <c r="Y12646" t="str">
        <f t="shared" si="779"/>
        <v/>
      </c>
      <c r="AA12646" t="str">
        <f t="shared" si="780"/>
        <v/>
      </c>
      <c r="AC12646" s="7"/>
      <c r="AD12646" t="s">
        <v>15942</v>
      </c>
      <c r="AE12646">
        <f t="shared" si="782"/>
        <v>0</v>
      </c>
      <c r="AG12646" s="2"/>
      <c r="AH12646" t="s">
        <v>1907</v>
      </c>
      <c r="AI12646" s="7" t="s">
        <v>4610</v>
      </c>
    </row>
    <row r="12647" spans="1:35" ht="11" customHeight="1" outlineLevel="1" x14ac:dyDescent="0.25">
      <c r="A12647" t="s">
        <v>842</v>
      </c>
      <c r="C12647" s="2" t="s">
        <v>12455</v>
      </c>
      <c r="D12647" s="2">
        <v>291</v>
      </c>
      <c r="E12647" s="7">
        <v>1973</v>
      </c>
      <c r="F12647" s="5" t="s">
        <v>420</v>
      </c>
      <c r="H12647" s="5" t="s">
        <v>5398</v>
      </c>
      <c r="I12647" s="6" t="s">
        <v>15942</v>
      </c>
      <c r="J12647" s="6" t="s">
        <v>15934</v>
      </c>
      <c r="K12647" s="17">
        <v>3</v>
      </c>
      <c r="L12647" s="17" t="s">
        <v>7730</v>
      </c>
      <c r="M12647" s="9">
        <v>0.5</v>
      </c>
      <c r="N12647" s="9"/>
      <c r="O12647" s="21"/>
      <c r="Q12647" s="29"/>
      <c r="U12647" s="17"/>
      <c r="V12647" s="2" t="s">
        <v>418</v>
      </c>
      <c r="Y12647" t="str">
        <f t="shared" si="779"/>
        <v/>
      </c>
      <c r="AA12647" t="str">
        <f t="shared" si="780"/>
        <v/>
      </c>
      <c r="AC12647" s="7"/>
      <c r="AD12647" t="s">
        <v>15942</v>
      </c>
      <c r="AE12647">
        <f t="shared" si="782"/>
        <v>0</v>
      </c>
      <c r="AG12647" s="2"/>
      <c r="AH12647" t="s">
        <v>1907</v>
      </c>
      <c r="AI12647" s="7" t="s">
        <v>4610</v>
      </c>
    </row>
    <row r="12648" spans="1:35" ht="11" customHeight="1" outlineLevel="1" x14ac:dyDescent="0.25">
      <c r="A12648" t="s">
        <v>842</v>
      </c>
      <c r="C12648" s="2" t="s">
        <v>12455</v>
      </c>
      <c r="D12648" s="2">
        <v>298</v>
      </c>
      <c r="E12648" s="7">
        <v>1973</v>
      </c>
      <c r="F12648" s="8" t="s">
        <v>1582</v>
      </c>
      <c r="H12648" s="5" t="s">
        <v>5398</v>
      </c>
      <c r="I12648" s="6" t="s">
        <v>907</v>
      </c>
      <c r="J12648" s="6" t="s">
        <v>15935</v>
      </c>
      <c r="K12648" s="17">
        <v>6</v>
      </c>
      <c r="L12648" s="17" t="s">
        <v>7730</v>
      </c>
      <c r="M12648" s="9">
        <v>2</v>
      </c>
      <c r="N12648" s="9"/>
      <c r="O12648" s="21"/>
      <c r="Q12648" s="29"/>
      <c r="U12648" s="17"/>
      <c r="V12648" s="2"/>
      <c r="Y12648" t="str">
        <f t="shared" si="779"/>
        <v/>
      </c>
      <c r="AA12648" t="str">
        <f t="shared" si="780"/>
        <v/>
      </c>
      <c r="AC12648" s="7"/>
      <c r="AD12648" t="s">
        <v>907</v>
      </c>
      <c r="AE12648">
        <f t="shared" si="782"/>
        <v>0</v>
      </c>
      <c r="AG12648" s="2"/>
      <c r="AI12648" s="7"/>
    </row>
    <row r="12649" spans="1:35" ht="11" customHeight="1" outlineLevel="1" x14ac:dyDescent="0.25">
      <c r="A12649" t="s">
        <v>842</v>
      </c>
      <c r="C12649" s="2" t="s">
        <v>12455</v>
      </c>
      <c r="D12649" s="2">
        <v>312</v>
      </c>
      <c r="E12649" s="7">
        <v>1974</v>
      </c>
      <c r="F12649" s="5" t="s">
        <v>20576</v>
      </c>
      <c r="H12649" s="5" t="s">
        <v>5398</v>
      </c>
      <c r="I12649" s="6" t="s">
        <v>15936</v>
      </c>
      <c r="J12649" s="6" t="s">
        <v>7660</v>
      </c>
      <c r="K12649" s="17">
        <v>5</v>
      </c>
      <c r="L12649" s="17" t="s">
        <v>7730</v>
      </c>
      <c r="M12649" s="9">
        <v>1</v>
      </c>
      <c r="N12649" s="9"/>
      <c r="O12649" s="21"/>
      <c r="Q12649" s="29"/>
      <c r="U12649" s="17"/>
      <c r="V12649" s="2"/>
      <c r="Y12649" t="str">
        <f t="shared" si="779"/>
        <v/>
      </c>
      <c r="AA12649">
        <f t="shared" si="780"/>
        <v>1</v>
      </c>
      <c r="AC12649" s="7"/>
      <c r="AD12649" t="s">
        <v>15936</v>
      </c>
      <c r="AE12649">
        <f t="shared" si="782"/>
        <v>0</v>
      </c>
      <c r="AG12649" s="2"/>
      <c r="AI12649" s="7"/>
    </row>
    <row r="12650" spans="1:35" ht="11" customHeight="1" outlineLevel="1" x14ac:dyDescent="0.25">
      <c r="A12650" t="s">
        <v>842</v>
      </c>
      <c r="C12650" s="2" t="s">
        <v>12455</v>
      </c>
      <c r="D12650" s="2">
        <v>324</v>
      </c>
      <c r="E12650" s="7">
        <v>1975</v>
      </c>
      <c r="F12650" s="5" t="s">
        <v>2644</v>
      </c>
      <c r="H12650" s="5" t="s">
        <v>5398</v>
      </c>
      <c r="I12650" s="6" t="s">
        <v>907</v>
      </c>
      <c r="J12650" s="6" t="s">
        <v>15937</v>
      </c>
      <c r="K12650" s="17">
        <v>6</v>
      </c>
      <c r="L12650" s="17" t="s">
        <v>7730</v>
      </c>
      <c r="M12650" s="9">
        <v>2.6</v>
      </c>
      <c r="N12650" s="9"/>
      <c r="O12650" s="21"/>
      <c r="Q12650" s="29"/>
      <c r="U12650" s="17"/>
      <c r="V12650" s="2"/>
      <c r="Y12650" t="str">
        <f t="shared" si="779"/>
        <v/>
      </c>
      <c r="AA12650" t="str">
        <f t="shared" si="780"/>
        <v/>
      </c>
      <c r="AC12650" s="7"/>
      <c r="AD12650" t="s">
        <v>907</v>
      </c>
      <c r="AE12650">
        <f t="shared" si="782"/>
        <v>0</v>
      </c>
      <c r="AG12650" s="2"/>
      <c r="AI12650" s="7"/>
    </row>
    <row r="12651" spans="1:35" ht="11" customHeight="1" outlineLevel="1" x14ac:dyDescent="0.25">
      <c r="A12651" t="s">
        <v>842</v>
      </c>
      <c r="C12651" s="2" t="s">
        <v>12455</v>
      </c>
      <c r="D12651" s="2">
        <v>357</v>
      </c>
      <c r="E12651" s="7">
        <v>1977</v>
      </c>
      <c r="F12651" s="5" t="s">
        <v>6847</v>
      </c>
      <c r="H12651" s="5" t="s">
        <v>5398</v>
      </c>
      <c r="I12651" s="6" t="s">
        <v>15938</v>
      </c>
      <c r="J12651" s="6" t="s">
        <v>15939</v>
      </c>
      <c r="K12651" s="17">
        <v>5</v>
      </c>
      <c r="L12651" s="17" t="s">
        <v>7730</v>
      </c>
      <c r="M12651" s="9">
        <v>2.2000000000000002</v>
      </c>
      <c r="N12651" s="9"/>
      <c r="O12651" s="21"/>
      <c r="Q12651" s="29"/>
      <c r="U12651" s="17"/>
      <c r="V12651" s="2"/>
      <c r="Y12651" t="str">
        <f t="shared" ref="Y12651:Y12714" si="783">IF(COUNTIF(F12651,"*fdc*"),1,"")</f>
        <v/>
      </c>
      <c r="AA12651" t="str">
        <f t="shared" ref="AA12651:AA12714" si="784">IF(COUNTIF(F12651,"*s/s*"),1,"")</f>
        <v/>
      </c>
      <c r="AC12651" s="7"/>
      <c r="AD12651" t="s">
        <v>15938</v>
      </c>
      <c r="AE12651">
        <f t="shared" si="782"/>
        <v>0</v>
      </c>
      <c r="AG12651" s="2"/>
      <c r="AI12651" s="7"/>
    </row>
    <row r="12652" spans="1:35" ht="11" customHeight="1" outlineLevel="1" x14ac:dyDescent="0.25">
      <c r="A12652" t="s">
        <v>842</v>
      </c>
      <c r="C12652" s="2" t="s">
        <v>12455</v>
      </c>
      <c r="D12652" s="2">
        <v>375</v>
      </c>
      <c r="E12652" s="7">
        <v>1978</v>
      </c>
      <c r="F12652" s="5" t="s">
        <v>6626</v>
      </c>
      <c r="H12652" s="5" t="s">
        <v>5398</v>
      </c>
      <c r="I12652" s="6" t="s">
        <v>15940</v>
      </c>
      <c r="J12652" s="6" t="s">
        <v>15941</v>
      </c>
      <c r="K12652" s="17">
        <v>3</v>
      </c>
      <c r="L12652" s="17" t="s">
        <v>7730</v>
      </c>
      <c r="M12652" s="9">
        <v>2.6</v>
      </c>
      <c r="N12652" s="9"/>
      <c r="O12652" s="21"/>
      <c r="Q12652" s="29"/>
      <c r="U12652" s="17"/>
      <c r="V12652" s="2"/>
      <c r="Y12652" t="str">
        <f t="shared" si="783"/>
        <v/>
      </c>
      <c r="AA12652" t="str">
        <f t="shared" si="784"/>
        <v/>
      </c>
      <c r="AC12652" s="7"/>
      <c r="AD12652" t="s">
        <v>15940</v>
      </c>
      <c r="AE12652">
        <f t="shared" ref="AE12652:AE12683" si="785">COUNTIF(I12652,"*Fuji*")</f>
        <v>0</v>
      </c>
      <c r="AG12652" s="2"/>
      <c r="AI12652" s="7"/>
    </row>
    <row r="12653" spans="1:35" ht="11" customHeight="1" outlineLevel="1" x14ac:dyDescent="0.25">
      <c r="A12653" t="s">
        <v>842</v>
      </c>
      <c r="C12653" s="2" t="s">
        <v>12455</v>
      </c>
      <c r="D12653" s="2">
        <v>388</v>
      </c>
      <c r="E12653" s="7">
        <v>1978</v>
      </c>
      <c r="F12653" s="8" t="s">
        <v>4699</v>
      </c>
      <c r="H12653" s="5" t="s">
        <v>5398</v>
      </c>
      <c r="I12653" s="6" t="s">
        <v>6842</v>
      </c>
      <c r="J12653" s="6" t="s">
        <v>9128</v>
      </c>
      <c r="K12653" s="17">
        <v>6</v>
      </c>
      <c r="L12653" s="17" t="s">
        <v>7730</v>
      </c>
      <c r="M12653" s="9">
        <v>3</v>
      </c>
      <c r="N12653" s="9"/>
      <c r="O12653" s="21"/>
      <c r="Q12653" s="29"/>
      <c r="U12653" s="17"/>
      <c r="V12653" s="2">
        <v>477</v>
      </c>
      <c r="Y12653" t="str">
        <f t="shared" si="783"/>
        <v/>
      </c>
      <c r="AA12653" t="str">
        <f t="shared" si="784"/>
        <v/>
      </c>
      <c r="AC12653" s="7"/>
      <c r="AD12653" t="s">
        <v>6842</v>
      </c>
      <c r="AE12653">
        <f t="shared" si="785"/>
        <v>0</v>
      </c>
      <c r="AG12653" s="2"/>
      <c r="AH12653" t="s">
        <v>1907</v>
      </c>
      <c r="AI12653" s="7" t="s">
        <v>4922</v>
      </c>
    </row>
    <row r="12654" spans="1:35" ht="11" customHeight="1" outlineLevel="1" x14ac:dyDescent="0.25">
      <c r="A12654" t="s">
        <v>842</v>
      </c>
      <c r="C12654" s="2" t="s">
        <v>12455</v>
      </c>
      <c r="D12654" s="2">
        <v>439</v>
      </c>
      <c r="E12654" s="7">
        <v>1980</v>
      </c>
      <c r="F12654" s="8" t="s">
        <v>6626</v>
      </c>
      <c r="H12654" s="5" t="s">
        <v>5398</v>
      </c>
      <c r="I12654" s="6" t="s">
        <v>1909</v>
      </c>
      <c r="J12654" s="6" t="s">
        <v>11873</v>
      </c>
      <c r="K12654" s="17">
        <v>6</v>
      </c>
      <c r="L12654" s="17" t="s">
        <v>7730</v>
      </c>
      <c r="M12654" s="9">
        <v>3</v>
      </c>
      <c r="N12654" s="9"/>
      <c r="O12654" s="21"/>
      <c r="Q12654" s="29"/>
      <c r="U12654" s="17"/>
      <c r="V12654" s="2">
        <v>525</v>
      </c>
      <c r="Y12654" t="str">
        <f t="shared" si="783"/>
        <v/>
      </c>
      <c r="AA12654" t="str">
        <f t="shared" si="784"/>
        <v/>
      </c>
      <c r="AC12654" s="7"/>
      <c r="AD12654" t="s">
        <v>1909</v>
      </c>
      <c r="AE12654">
        <f t="shared" si="785"/>
        <v>0</v>
      </c>
      <c r="AG12654" s="2"/>
      <c r="AH12654" t="s">
        <v>1907</v>
      </c>
      <c r="AI12654" s="7" t="s">
        <v>4610</v>
      </c>
    </row>
    <row r="12655" spans="1:35" ht="11" customHeight="1" outlineLevel="1" x14ac:dyDescent="0.25">
      <c r="A12655" t="s">
        <v>842</v>
      </c>
      <c r="C12655" s="2" t="s">
        <v>12455</v>
      </c>
      <c r="D12655" s="2">
        <v>448</v>
      </c>
      <c r="E12655" s="7">
        <v>1980</v>
      </c>
      <c r="F12655" s="8" t="s">
        <v>22089</v>
      </c>
      <c r="H12655" s="5" t="s">
        <v>5398</v>
      </c>
      <c r="I12655" s="6" t="s">
        <v>6843</v>
      </c>
      <c r="J12655" s="6" t="s">
        <v>15943</v>
      </c>
      <c r="K12655" s="17">
        <v>6</v>
      </c>
      <c r="L12655" s="17" t="s">
        <v>7730</v>
      </c>
      <c r="M12655" s="9">
        <v>2.6</v>
      </c>
      <c r="N12655" s="9"/>
      <c r="O12655" s="21"/>
      <c r="Q12655" s="29"/>
      <c r="U12655" s="17"/>
      <c r="V12655" s="2">
        <v>536</v>
      </c>
      <c r="Y12655" t="str">
        <f t="shared" si="783"/>
        <v/>
      </c>
      <c r="AA12655" t="str">
        <f t="shared" si="784"/>
        <v/>
      </c>
      <c r="AC12655" s="7"/>
      <c r="AD12655" t="s">
        <v>6843</v>
      </c>
      <c r="AE12655">
        <f t="shared" si="785"/>
        <v>0</v>
      </c>
      <c r="AG12655" s="2"/>
      <c r="AH12655" t="s">
        <v>1907</v>
      </c>
      <c r="AI12655" s="7" t="s">
        <v>4610</v>
      </c>
    </row>
    <row r="12656" spans="1:35" ht="11" customHeight="1" outlineLevel="1" x14ac:dyDescent="0.25">
      <c r="A12656" t="s">
        <v>842</v>
      </c>
      <c r="C12656" s="2" t="s">
        <v>12455</v>
      </c>
      <c r="D12656" s="2">
        <v>450</v>
      </c>
      <c r="E12656" s="7">
        <v>1980</v>
      </c>
      <c r="F12656" s="5" t="s">
        <v>14689</v>
      </c>
      <c r="H12656" s="5" t="s">
        <v>5398</v>
      </c>
      <c r="I12656" s="6" t="s">
        <v>15945</v>
      </c>
      <c r="J12656" s="6" t="s">
        <v>15944</v>
      </c>
      <c r="K12656" s="17">
        <v>6</v>
      </c>
      <c r="L12656" s="17" t="s">
        <v>7730</v>
      </c>
      <c r="M12656" s="9">
        <v>2.1</v>
      </c>
      <c r="N12656" s="9"/>
      <c r="O12656" s="21"/>
      <c r="Q12656" s="29"/>
      <c r="U12656" s="17"/>
      <c r="V12656" s="2">
        <v>538</v>
      </c>
      <c r="Y12656" t="str">
        <f t="shared" si="783"/>
        <v/>
      </c>
      <c r="AA12656">
        <f t="shared" si="784"/>
        <v>1</v>
      </c>
      <c r="AC12656" s="7"/>
      <c r="AD12656" t="s">
        <v>15945</v>
      </c>
      <c r="AE12656">
        <f t="shared" si="785"/>
        <v>0</v>
      </c>
      <c r="AG12656" s="2"/>
      <c r="AH12656" t="s">
        <v>1907</v>
      </c>
      <c r="AI12656" s="7" t="s">
        <v>4922</v>
      </c>
    </row>
    <row r="12657" spans="1:35" ht="11" customHeight="1" outlineLevel="1" collapsed="1" x14ac:dyDescent="0.25">
      <c r="A12657" t="s">
        <v>842</v>
      </c>
      <c r="C12657" s="2" t="s">
        <v>12455</v>
      </c>
      <c r="D12657" s="2">
        <v>548</v>
      </c>
      <c r="E12657" s="7">
        <v>1984</v>
      </c>
      <c r="F12657" s="5" t="s">
        <v>6845</v>
      </c>
      <c r="H12657" s="5" t="s">
        <v>5398</v>
      </c>
      <c r="I12657" s="6" t="s">
        <v>6846</v>
      </c>
      <c r="J12657" s="6" t="s">
        <v>6992</v>
      </c>
      <c r="K12657" s="17">
        <v>5</v>
      </c>
      <c r="L12657" s="17" t="s">
        <v>7730</v>
      </c>
      <c r="M12657" s="9">
        <v>3.2</v>
      </c>
      <c r="N12657" s="9"/>
      <c r="O12657" s="21"/>
      <c r="Q12657" s="29"/>
      <c r="U12657" s="17"/>
      <c r="V12657" s="2">
        <v>623</v>
      </c>
      <c r="Y12657" t="str">
        <f t="shared" si="783"/>
        <v/>
      </c>
      <c r="AA12657" t="str">
        <f t="shared" si="784"/>
        <v/>
      </c>
      <c r="AC12657" s="7"/>
      <c r="AD12657" t="s">
        <v>6846</v>
      </c>
      <c r="AE12657">
        <f t="shared" si="785"/>
        <v>0</v>
      </c>
      <c r="AG12657" s="2"/>
      <c r="AH12657" t="s">
        <v>1907</v>
      </c>
      <c r="AI12657" s="7" t="s">
        <v>4610</v>
      </c>
    </row>
    <row r="12658" spans="1:35" ht="11" customHeight="1" outlineLevel="1" x14ac:dyDescent="0.25">
      <c r="A12658" t="s">
        <v>842</v>
      </c>
      <c r="C12658" s="2" t="s">
        <v>12455</v>
      </c>
      <c r="D12658" s="2">
        <v>549</v>
      </c>
      <c r="E12658" s="7">
        <v>1984</v>
      </c>
      <c r="F12658" s="5" t="s">
        <v>6847</v>
      </c>
      <c r="H12658" s="5" t="s">
        <v>5398</v>
      </c>
      <c r="I12658" s="6" t="s">
        <v>1906</v>
      </c>
      <c r="J12658" s="6" t="s">
        <v>15946</v>
      </c>
      <c r="K12658" s="17">
        <v>5</v>
      </c>
      <c r="L12658" s="17" t="s">
        <v>7730</v>
      </c>
      <c r="M12658" s="9">
        <v>1</v>
      </c>
      <c r="N12658" s="9"/>
      <c r="O12658" s="21"/>
      <c r="Q12658" s="29"/>
      <c r="U12658" s="17"/>
      <c r="V12658" s="2">
        <v>624</v>
      </c>
      <c r="Y12658" t="str">
        <f t="shared" si="783"/>
        <v/>
      </c>
      <c r="AA12658" t="str">
        <f t="shared" si="784"/>
        <v/>
      </c>
      <c r="AC12658" s="7"/>
      <c r="AD12658" t="s">
        <v>1906</v>
      </c>
      <c r="AE12658">
        <f t="shared" si="785"/>
        <v>0</v>
      </c>
      <c r="AG12658" s="2"/>
      <c r="AH12658" t="s">
        <v>1907</v>
      </c>
      <c r="AI12658" s="7" t="s">
        <v>4610</v>
      </c>
    </row>
    <row r="12659" spans="1:35" ht="11" customHeight="1" outlineLevel="1" x14ac:dyDescent="0.25">
      <c r="A12659" t="s">
        <v>842</v>
      </c>
      <c r="C12659" s="2" t="s">
        <v>12455</v>
      </c>
      <c r="D12659" s="2">
        <v>616</v>
      </c>
      <c r="E12659" s="7">
        <v>1987</v>
      </c>
      <c r="F12659" s="5" t="s">
        <v>6123</v>
      </c>
      <c r="H12659" s="5" t="s">
        <v>5398</v>
      </c>
      <c r="I12659" s="6" t="s">
        <v>1909</v>
      </c>
      <c r="J12659" s="6" t="s">
        <v>11523</v>
      </c>
      <c r="K12659" s="17">
        <v>6</v>
      </c>
      <c r="L12659" s="17" t="s">
        <v>7730</v>
      </c>
      <c r="M12659" s="9">
        <v>1.3</v>
      </c>
      <c r="N12659" s="9"/>
      <c r="O12659" s="21"/>
      <c r="Q12659" s="29"/>
      <c r="U12659" s="17"/>
      <c r="V12659" s="2">
        <v>687</v>
      </c>
      <c r="Y12659" t="str">
        <f t="shared" si="783"/>
        <v/>
      </c>
      <c r="AA12659" t="str">
        <f t="shared" si="784"/>
        <v/>
      </c>
      <c r="AC12659" s="7"/>
      <c r="AD12659" t="s">
        <v>1909</v>
      </c>
      <c r="AE12659">
        <f t="shared" si="785"/>
        <v>0</v>
      </c>
      <c r="AG12659" s="2"/>
      <c r="AH12659" t="s">
        <v>1907</v>
      </c>
      <c r="AI12659" s="7" t="s">
        <v>4610</v>
      </c>
    </row>
    <row r="12660" spans="1:35" ht="11" customHeight="1" outlineLevel="1" x14ac:dyDescent="0.25">
      <c r="A12660" t="s">
        <v>842</v>
      </c>
      <c r="C12660" s="2" t="s">
        <v>12455</v>
      </c>
      <c r="D12660" s="2">
        <v>626</v>
      </c>
      <c r="E12660" s="7">
        <v>1987</v>
      </c>
      <c r="F12660" s="5" t="s">
        <v>2498</v>
      </c>
      <c r="H12660" s="5" t="s">
        <v>5398</v>
      </c>
      <c r="I12660" s="6" t="s">
        <v>5428</v>
      </c>
      <c r="J12660" s="6" t="s">
        <v>6992</v>
      </c>
      <c r="K12660" s="17">
        <v>5</v>
      </c>
      <c r="L12660" s="17" t="s">
        <v>7730</v>
      </c>
      <c r="M12660" s="9">
        <v>1.25</v>
      </c>
      <c r="N12660" s="9"/>
      <c r="O12660" s="21"/>
      <c r="Q12660" s="29"/>
      <c r="U12660" s="17"/>
      <c r="V12660" s="2">
        <v>697</v>
      </c>
      <c r="Y12660" t="str">
        <f t="shared" si="783"/>
        <v/>
      </c>
      <c r="AA12660" t="str">
        <f t="shared" si="784"/>
        <v/>
      </c>
      <c r="AC12660" s="7"/>
      <c r="AD12660" t="s">
        <v>5428</v>
      </c>
      <c r="AE12660">
        <f t="shared" si="785"/>
        <v>0</v>
      </c>
      <c r="AG12660" s="2"/>
      <c r="AH12660" t="s">
        <v>1907</v>
      </c>
      <c r="AI12660" s="7" t="s">
        <v>4610</v>
      </c>
    </row>
    <row r="12661" spans="1:35" ht="11" customHeight="1" outlineLevel="1" x14ac:dyDescent="0.25">
      <c r="A12661" t="s">
        <v>842</v>
      </c>
      <c r="C12661" s="2" t="s">
        <v>12455</v>
      </c>
      <c r="D12661" s="2">
        <v>627</v>
      </c>
      <c r="E12661" s="7">
        <v>1987</v>
      </c>
      <c r="F12661" s="5" t="s">
        <v>5429</v>
      </c>
      <c r="H12661" s="5" t="s">
        <v>5398</v>
      </c>
      <c r="I12661" s="6" t="s">
        <v>5430</v>
      </c>
      <c r="J12661" s="6" t="s">
        <v>6992</v>
      </c>
      <c r="K12661" s="17">
        <v>5</v>
      </c>
      <c r="L12661" s="17" t="s">
        <v>7730</v>
      </c>
      <c r="M12661" s="9">
        <v>1.25</v>
      </c>
      <c r="N12661" s="9"/>
      <c r="O12661" s="21"/>
      <c r="Q12661" s="29"/>
      <c r="U12661" s="17"/>
      <c r="V12661" s="2">
        <v>698</v>
      </c>
      <c r="Y12661" t="str">
        <f t="shared" si="783"/>
        <v/>
      </c>
      <c r="AA12661" t="str">
        <f t="shared" si="784"/>
        <v/>
      </c>
      <c r="AC12661" s="7"/>
      <c r="AD12661" t="s">
        <v>5430</v>
      </c>
      <c r="AE12661">
        <f t="shared" si="785"/>
        <v>0</v>
      </c>
      <c r="AG12661" s="2"/>
      <c r="AH12661" t="s">
        <v>1907</v>
      </c>
      <c r="AI12661" s="7" t="s">
        <v>4610</v>
      </c>
    </row>
    <row r="12662" spans="1:35" ht="11" customHeight="1" outlineLevel="1" x14ac:dyDescent="0.25">
      <c r="A12662" t="s">
        <v>842</v>
      </c>
      <c r="C12662" s="2" t="s">
        <v>12455</v>
      </c>
      <c r="D12662" s="2">
        <v>628</v>
      </c>
      <c r="E12662" s="7">
        <v>1987</v>
      </c>
      <c r="F12662" s="5" t="s">
        <v>5897</v>
      </c>
      <c r="H12662" s="5" t="s">
        <v>5398</v>
      </c>
      <c r="I12662" s="6" t="s">
        <v>5428</v>
      </c>
      <c r="J12662" s="6" t="s">
        <v>6992</v>
      </c>
      <c r="K12662" s="17">
        <v>5</v>
      </c>
      <c r="L12662" s="17" t="s">
        <v>7730</v>
      </c>
      <c r="M12662" s="9">
        <v>1.25</v>
      </c>
      <c r="N12662" s="9"/>
      <c r="O12662" s="21"/>
      <c r="Q12662" s="29"/>
      <c r="U12662" s="17"/>
      <c r="V12662" s="2">
        <v>699</v>
      </c>
      <c r="Y12662" t="str">
        <f t="shared" si="783"/>
        <v/>
      </c>
      <c r="AA12662" t="str">
        <f t="shared" si="784"/>
        <v/>
      </c>
      <c r="AC12662" s="7"/>
      <c r="AD12662" t="s">
        <v>5428</v>
      </c>
      <c r="AE12662">
        <f t="shared" si="785"/>
        <v>0</v>
      </c>
      <c r="AG12662" s="2"/>
      <c r="AH12662" t="s">
        <v>1907</v>
      </c>
      <c r="AI12662" s="7" t="s">
        <v>4610</v>
      </c>
    </row>
    <row r="12663" spans="1:35" ht="11" customHeight="1" outlineLevel="1" x14ac:dyDescent="0.25">
      <c r="A12663" t="s">
        <v>842</v>
      </c>
      <c r="C12663" s="2" t="s">
        <v>12455</v>
      </c>
      <c r="D12663" s="2">
        <v>629</v>
      </c>
      <c r="E12663" s="7">
        <v>1987</v>
      </c>
      <c r="F12663" s="5" t="s">
        <v>6019</v>
      </c>
      <c r="H12663" s="5" t="s">
        <v>5398</v>
      </c>
      <c r="I12663" s="6" t="s">
        <v>5430</v>
      </c>
      <c r="J12663" s="6" t="s">
        <v>6992</v>
      </c>
      <c r="K12663" s="17">
        <v>5</v>
      </c>
      <c r="L12663" s="17" t="s">
        <v>7730</v>
      </c>
      <c r="M12663" s="9">
        <v>1.25</v>
      </c>
      <c r="N12663" s="9"/>
      <c r="O12663" s="21"/>
      <c r="Q12663" s="29"/>
      <c r="U12663" s="17"/>
      <c r="V12663" s="2">
        <v>700</v>
      </c>
      <c r="Y12663" t="str">
        <f t="shared" si="783"/>
        <v/>
      </c>
      <c r="AA12663" t="str">
        <f t="shared" si="784"/>
        <v/>
      </c>
      <c r="AC12663" s="7"/>
      <c r="AD12663" t="s">
        <v>5430</v>
      </c>
      <c r="AE12663">
        <f t="shared" si="785"/>
        <v>0</v>
      </c>
      <c r="AG12663" s="2"/>
      <c r="AH12663" t="s">
        <v>1907</v>
      </c>
      <c r="AI12663" s="7" t="s">
        <v>4922</v>
      </c>
    </row>
    <row r="12664" spans="1:35" ht="11" customHeight="1" outlineLevel="1" x14ac:dyDescent="0.25">
      <c r="A12664" t="s">
        <v>842</v>
      </c>
      <c r="C12664" s="2" t="s">
        <v>12455</v>
      </c>
      <c r="D12664" s="2">
        <v>634</v>
      </c>
      <c r="E12664" s="7">
        <v>1987</v>
      </c>
      <c r="F12664" s="5" t="s">
        <v>14689</v>
      </c>
      <c r="H12664" s="5" t="s">
        <v>5398</v>
      </c>
      <c r="I12664" s="6" t="s">
        <v>6843</v>
      </c>
      <c r="J12664" s="6" t="s">
        <v>20575</v>
      </c>
      <c r="K12664" s="17">
        <v>5</v>
      </c>
      <c r="L12664" s="17" t="s">
        <v>7730</v>
      </c>
      <c r="M12664" s="9">
        <v>3.2</v>
      </c>
      <c r="N12664" s="9"/>
      <c r="O12664" s="21"/>
      <c r="Q12664" s="29"/>
      <c r="U12664" s="17"/>
      <c r="V12664" s="2">
        <v>700</v>
      </c>
      <c r="Y12664" t="str">
        <f t="shared" si="783"/>
        <v/>
      </c>
      <c r="AA12664">
        <f t="shared" si="784"/>
        <v>1</v>
      </c>
      <c r="AC12664" s="7"/>
      <c r="AD12664" t="s">
        <v>6843</v>
      </c>
      <c r="AE12664">
        <f t="shared" si="785"/>
        <v>0</v>
      </c>
      <c r="AG12664" s="2"/>
      <c r="AH12664" t="s">
        <v>1907</v>
      </c>
      <c r="AI12664" s="7" t="s">
        <v>4922</v>
      </c>
    </row>
    <row r="12665" spans="1:35" ht="11" customHeight="1" outlineLevel="1" x14ac:dyDescent="0.25">
      <c r="A12665" t="s">
        <v>842</v>
      </c>
      <c r="C12665" s="2" t="s">
        <v>12455</v>
      </c>
      <c r="D12665" s="2">
        <v>653</v>
      </c>
      <c r="E12665" s="7">
        <v>1988</v>
      </c>
      <c r="F12665" s="5" t="s">
        <v>15830</v>
      </c>
      <c r="H12665" s="5" t="s">
        <v>5398</v>
      </c>
      <c r="I12665" s="6" t="s">
        <v>15948</v>
      </c>
      <c r="J12665" s="6" t="s">
        <v>15947</v>
      </c>
      <c r="K12665" s="17">
        <v>5</v>
      </c>
      <c r="L12665" s="17" t="s">
        <v>7730</v>
      </c>
      <c r="M12665" s="9">
        <v>4</v>
      </c>
      <c r="N12665" s="9"/>
      <c r="O12665" s="21"/>
      <c r="Q12665" s="29"/>
      <c r="U12665" s="17"/>
      <c r="V12665" s="2"/>
      <c r="Y12665" t="str">
        <f t="shared" si="783"/>
        <v/>
      </c>
      <c r="AA12665">
        <f t="shared" si="784"/>
        <v>1</v>
      </c>
      <c r="AC12665" s="7"/>
      <c r="AD12665" t="s">
        <v>15948</v>
      </c>
      <c r="AE12665">
        <f t="shared" si="785"/>
        <v>0</v>
      </c>
      <c r="AG12665" s="2"/>
      <c r="AI12665" s="7"/>
    </row>
    <row r="12666" spans="1:35" ht="11" customHeight="1" outlineLevel="1" x14ac:dyDescent="0.25">
      <c r="A12666" t="s">
        <v>842</v>
      </c>
      <c r="C12666" s="2" t="s">
        <v>12455</v>
      </c>
      <c r="D12666" s="2">
        <v>672</v>
      </c>
      <c r="E12666" s="7">
        <v>1988</v>
      </c>
      <c r="F12666" s="5" t="s">
        <v>5429</v>
      </c>
      <c r="H12666" s="5" t="s">
        <v>5398</v>
      </c>
      <c r="I12666" s="6" t="s">
        <v>15949</v>
      </c>
      <c r="J12666" s="6" t="s">
        <v>15950</v>
      </c>
      <c r="K12666" s="17">
        <v>5</v>
      </c>
      <c r="L12666" s="17" t="s">
        <v>7730</v>
      </c>
      <c r="M12666" s="9">
        <v>5.5</v>
      </c>
      <c r="N12666" s="9"/>
      <c r="O12666" s="21"/>
      <c r="Q12666" s="29"/>
      <c r="U12666" s="17"/>
      <c r="V12666" s="2"/>
      <c r="Y12666" t="str">
        <f t="shared" si="783"/>
        <v/>
      </c>
      <c r="AA12666" t="str">
        <f t="shared" si="784"/>
        <v/>
      </c>
      <c r="AC12666" s="7"/>
      <c r="AD12666" t="s">
        <v>15949</v>
      </c>
      <c r="AE12666">
        <f t="shared" si="785"/>
        <v>0</v>
      </c>
      <c r="AG12666" s="2"/>
      <c r="AI12666" s="7"/>
    </row>
    <row r="12667" spans="1:35" ht="11" customHeight="1" outlineLevel="1" collapsed="1" x14ac:dyDescent="0.25">
      <c r="A12667" t="s">
        <v>842</v>
      </c>
      <c r="C12667" s="2" t="s">
        <v>12455</v>
      </c>
      <c r="D12667" s="2">
        <v>708</v>
      </c>
      <c r="E12667" s="7">
        <v>1990</v>
      </c>
      <c r="F12667" s="8" t="s">
        <v>69</v>
      </c>
      <c r="H12667" s="5" t="s">
        <v>5398</v>
      </c>
      <c r="I12667" s="6" t="s">
        <v>15936</v>
      </c>
      <c r="J12667" s="6" t="s">
        <v>15951</v>
      </c>
      <c r="K12667" s="17">
        <v>5</v>
      </c>
      <c r="L12667" s="17" t="s">
        <v>7730</v>
      </c>
      <c r="M12667" s="9">
        <v>6.1</v>
      </c>
      <c r="N12667" s="9"/>
      <c r="O12667" s="21"/>
      <c r="Q12667" s="29"/>
      <c r="U12667" s="17"/>
      <c r="V12667" s="2"/>
      <c r="Y12667" t="str">
        <f t="shared" si="783"/>
        <v/>
      </c>
      <c r="AA12667" t="str">
        <f t="shared" si="784"/>
        <v/>
      </c>
      <c r="AC12667" s="7"/>
      <c r="AD12667" t="s">
        <v>15936</v>
      </c>
      <c r="AE12667">
        <f t="shared" si="785"/>
        <v>0</v>
      </c>
      <c r="AG12667" s="2"/>
      <c r="AI12667" s="7"/>
    </row>
    <row r="12668" spans="1:35" ht="11" customHeight="1" outlineLevel="1" x14ac:dyDescent="0.25">
      <c r="A12668" t="s">
        <v>842</v>
      </c>
      <c r="C12668" s="2" t="s">
        <v>12455</v>
      </c>
      <c r="D12668" s="2">
        <v>802</v>
      </c>
      <c r="E12668" s="7">
        <v>1995</v>
      </c>
      <c r="F12668" s="5" t="s">
        <v>1583</v>
      </c>
      <c r="H12668" s="5" t="s">
        <v>5398</v>
      </c>
      <c r="I12668" s="6" t="s">
        <v>5115</v>
      </c>
      <c r="J12668" s="6" t="s">
        <v>6992</v>
      </c>
      <c r="K12668" s="17">
        <v>5</v>
      </c>
      <c r="L12668" s="17" t="s">
        <v>7730</v>
      </c>
      <c r="M12668" s="9">
        <v>0.5</v>
      </c>
      <c r="N12668" s="9"/>
      <c r="O12668" s="21"/>
      <c r="Q12668" s="29"/>
      <c r="U12668" s="17"/>
      <c r="V12668" s="2">
        <v>866</v>
      </c>
      <c r="Y12668" t="str">
        <f t="shared" si="783"/>
        <v/>
      </c>
      <c r="AA12668" t="str">
        <f t="shared" si="784"/>
        <v/>
      </c>
      <c r="AC12668" s="7"/>
      <c r="AD12668" t="s">
        <v>5115</v>
      </c>
      <c r="AE12668">
        <f t="shared" si="785"/>
        <v>0</v>
      </c>
      <c r="AG12668" s="2"/>
      <c r="AH12668" t="s">
        <v>1907</v>
      </c>
      <c r="AI12668" s="7" t="s">
        <v>4610</v>
      </c>
    </row>
    <row r="12669" spans="1:35" ht="11" customHeight="1" outlineLevel="1" x14ac:dyDescent="0.25">
      <c r="A12669" t="s">
        <v>842</v>
      </c>
      <c r="C12669" s="2" t="s">
        <v>12455</v>
      </c>
      <c r="D12669" s="2">
        <v>803</v>
      </c>
      <c r="E12669" s="7">
        <v>1995</v>
      </c>
      <c r="F12669" s="5" t="s">
        <v>6121</v>
      </c>
      <c r="H12669" s="5" t="s">
        <v>5398</v>
      </c>
      <c r="I12669" s="6" t="s">
        <v>6846</v>
      </c>
      <c r="J12669" s="6" t="s">
        <v>6992</v>
      </c>
      <c r="K12669" s="17">
        <v>5</v>
      </c>
      <c r="L12669" s="17" t="s">
        <v>7730</v>
      </c>
      <c r="M12669" s="9">
        <v>0.5</v>
      </c>
      <c r="N12669" s="9"/>
      <c r="O12669" s="21"/>
      <c r="Q12669" s="29"/>
      <c r="U12669" s="17"/>
      <c r="V12669" s="2">
        <v>867</v>
      </c>
      <c r="Y12669" t="str">
        <f t="shared" si="783"/>
        <v/>
      </c>
      <c r="AA12669" t="str">
        <f t="shared" si="784"/>
        <v/>
      </c>
      <c r="AC12669" s="7"/>
      <c r="AD12669" t="s">
        <v>6846</v>
      </c>
      <c r="AE12669">
        <f t="shared" si="785"/>
        <v>0</v>
      </c>
      <c r="AG12669" s="2"/>
      <c r="AH12669" t="s">
        <v>1907</v>
      </c>
      <c r="AI12669" s="7" t="s">
        <v>4610</v>
      </c>
    </row>
    <row r="12670" spans="1:35" ht="11" customHeight="1" outlineLevel="1" x14ac:dyDescent="0.25">
      <c r="A12670" t="s">
        <v>842</v>
      </c>
      <c r="C12670" s="2" t="s">
        <v>12455</v>
      </c>
      <c r="D12670" s="2">
        <v>804</v>
      </c>
      <c r="E12670" s="7">
        <v>1995</v>
      </c>
      <c r="F12670" s="5" t="s">
        <v>5112</v>
      </c>
      <c r="H12670" s="5" t="s">
        <v>5398</v>
      </c>
      <c r="I12670" s="6" t="s">
        <v>5116</v>
      </c>
      <c r="J12670" s="6" t="s">
        <v>6992</v>
      </c>
      <c r="K12670" s="17">
        <v>5</v>
      </c>
      <c r="L12670" s="17" t="s">
        <v>7730</v>
      </c>
      <c r="M12670" s="9">
        <v>0.5</v>
      </c>
      <c r="N12670" s="9"/>
      <c r="O12670" s="21"/>
      <c r="Q12670" s="29"/>
      <c r="U12670" s="17"/>
      <c r="V12670" s="2">
        <v>871</v>
      </c>
      <c r="Y12670" t="str">
        <f t="shared" si="783"/>
        <v/>
      </c>
      <c r="AA12670" t="str">
        <f t="shared" si="784"/>
        <v/>
      </c>
      <c r="AC12670" s="7"/>
      <c r="AD12670" t="s">
        <v>5116</v>
      </c>
      <c r="AE12670">
        <f t="shared" si="785"/>
        <v>0</v>
      </c>
      <c r="AG12670" s="2"/>
      <c r="AH12670" t="s">
        <v>1907</v>
      </c>
      <c r="AI12670" s="7" t="s">
        <v>4610</v>
      </c>
    </row>
    <row r="12671" spans="1:35" ht="11" customHeight="1" outlineLevel="1" collapsed="1" x14ac:dyDescent="0.25">
      <c r="A12671" t="s">
        <v>842</v>
      </c>
      <c r="C12671" s="2" t="s">
        <v>12455</v>
      </c>
      <c r="D12671" s="2">
        <v>805</v>
      </c>
      <c r="E12671" s="7">
        <v>1995</v>
      </c>
      <c r="F12671" s="5" t="s">
        <v>5113</v>
      </c>
      <c r="H12671" s="5" t="s">
        <v>5398</v>
      </c>
      <c r="I12671" s="6" t="s">
        <v>5117</v>
      </c>
      <c r="J12671" s="6" t="s">
        <v>6992</v>
      </c>
      <c r="K12671" s="17">
        <v>5</v>
      </c>
      <c r="L12671" s="17" t="s">
        <v>7730</v>
      </c>
      <c r="M12671" s="9">
        <v>0.5</v>
      </c>
      <c r="N12671" s="9"/>
      <c r="O12671" s="21"/>
      <c r="Q12671" s="29"/>
      <c r="U12671" s="17"/>
      <c r="V12671" s="2">
        <v>874</v>
      </c>
      <c r="Y12671" t="str">
        <f t="shared" si="783"/>
        <v/>
      </c>
      <c r="AA12671" t="str">
        <f t="shared" si="784"/>
        <v/>
      </c>
      <c r="AC12671" s="7"/>
      <c r="AD12671" t="s">
        <v>5117</v>
      </c>
      <c r="AE12671">
        <f t="shared" si="785"/>
        <v>0</v>
      </c>
      <c r="AG12671" s="2"/>
      <c r="AH12671" t="s">
        <v>1907</v>
      </c>
      <c r="AI12671" s="7" t="s">
        <v>4610</v>
      </c>
    </row>
    <row r="12672" spans="1:35" ht="11" customHeight="1" outlineLevel="1" x14ac:dyDescent="0.25">
      <c r="A12672" t="s">
        <v>842</v>
      </c>
      <c r="C12672" s="2" t="s">
        <v>12455</v>
      </c>
      <c r="D12672" s="2">
        <v>806</v>
      </c>
      <c r="E12672" s="7">
        <v>1995</v>
      </c>
      <c r="F12672" s="5" t="s">
        <v>5429</v>
      </c>
      <c r="H12672" s="5" t="s">
        <v>5398</v>
      </c>
      <c r="I12672" s="6" t="s">
        <v>5118</v>
      </c>
      <c r="J12672" s="6" t="s">
        <v>6992</v>
      </c>
      <c r="K12672" s="17">
        <v>5</v>
      </c>
      <c r="L12672" s="17" t="s">
        <v>7730</v>
      </c>
      <c r="M12672" s="9">
        <v>0.5</v>
      </c>
      <c r="N12672" s="9"/>
      <c r="O12672" s="21"/>
      <c r="Q12672" s="29"/>
      <c r="U12672" s="17"/>
      <c r="V12672" s="2">
        <v>875</v>
      </c>
      <c r="Y12672" t="str">
        <f t="shared" si="783"/>
        <v/>
      </c>
      <c r="AA12672" t="str">
        <f t="shared" si="784"/>
        <v/>
      </c>
      <c r="AC12672" s="7"/>
      <c r="AD12672" t="s">
        <v>5118</v>
      </c>
      <c r="AE12672">
        <f t="shared" si="785"/>
        <v>0</v>
      </c>
      <c r="AG12672" s="2"/>
      <c r="AH12672" t="s">
        <v>1907</v>
      </c>
      <c r="AI12672" s="7" t="s">
        <v>4610</v>
      </c>
    </row>
    <row r="12673" spans="1:35" ht="11" customHeight="1" outlineLevel="1" x14ac:dyDescent="0.25">
      <c r="A12673" t="s">
        <v>842</v>
      </c>
      <c r="C12673" s="2" t="s">
        <v>12455</v>
      </c>
      <c r="D12673" s="2">
        <v>807</v>
      </c>
      <c r="E12673" s="7">
        <v>1995</v>
      </c>
      <c r="F12673" s="5" t="s">
        <v>5897</v>
      </c>
      <c r="H12673" s="5" t="s">
        <v>5398</v>
      </c>
      <c r="I12673" s="6" t="s">
        <v>5119</v>
      </c>
      <c r="J12673" s="6" t="s">
        <v>6992</v>
      </c>
      <c r="K12673" s="17">
        <v>5</v>
      </c>
      <c r="L12673" s="17" t="s">
        <v>7730</v>
      </c>
      <c r="M12673" s="9">
        <v>0.5</v>
      </c>
      <c r="N12673" s="9"/>
      <c r="O12673" s="21"/>
      <c r="Q12673" s="29"/>
      <c r="U12673" s="17"/>
      <c r="V12673" s="2">
        <v>876</v>
      </c>
      <c r="Y12673" t="str">
        <f t="shared" si="783"/>
        <v/>
      </c>
      <c r="AA12673" t="str">
        <f t="shared" si="784"/>
        <v/>
      </c>
      <c r="AC12673" s="7"/>
      <c r="AD12673" t="s">
        <v>5119</v>
      </c>
      <c r="AE12673">
        <f t="shared" si="785"/>
        <v>0</v>
      </c>
      <c r="AG12673" s="2"/>
      <c r="AH12673" t="s">
        <v>1907</v>
      </c>
      <c r="AI12673" s="7" t="s">
        <v>4610</v>
      </c>
    </row>
    <row r="12674" spans="1:35" ht="11" customHeight="1" outlineLevel="1" x14ac:dyDescent="0.25">
      <c r="A12674" t="s">
        <v>842</v>
      </c>
      <c r="C12674" s="2" t="s">
        <v>12455</v>
      </c>
      <c r="D12674" s="2">
        <v>808</v>
      </c>
      <c r="E12674" s="7">
        <v>1995</v>
      </c>
      <c r="F12674" s="5" t="s">
        <v>5902</v>
      </c>
      <c r="H12674" s="5" t="s">
        <v>5398</v>
      </c>
      <c r="I12674" s="6" t="s">
        <v>5120</v>
      </c>
      <c r="J12674" s="6" t="s">
        <v>6992</v>
      </c>
      <c r="K12674" s="17">
        <v>5</v>
      </c>
      <c r="L12674" s="17" t="s">
        <v>7730</v>
      </c>
      <c r="M12674" s="9">
        <v>0.5</v>
      </c>
      <c r="N12674" s="9"/>
      <c r="O12674" s="21"/>
      <c r="Q12674" s="29"/>
      <c r="U12674" s="17"/>
      <c r="V12674" s="2">
        <v>877</v>
      </c>
      <c r="Y12674" t="str">
        <f t="shared" si="783"/>
        <v/>
      </c>
      <c r="AA12674" t="str">
        <f t="shared" si="784"/>
        <v/>
      </c>
      <c r="AC12674" s="7"/>
      <c r="AD12674" t="s">
        <v>5120</v>
      </c>
      <c r="AE12674">
        <f t="shared" si="785"/>
        <v>0</v>
      </c>
      <c r="AG12674" s="2"/>
      <c r="AH12674" t="s">
        <v>1907</v>
      </c>
      <c r="AI12674" s="7" t="s">
        <v>4610</v>
      </c>
    </row>
    <row r="12675" spans="1:35" ht="11" customHeight="1" outlineLevel="1" x14ac:dyDescent="0.25">
      <c r="A12675" t="s">
        <v>842</v>
      </c>
      <c r="C12675" s="2" t="s">
        <v>12455</v>
      </c>
      <c r="D12675" s="2">
        <v>809</v>
      </c>
      <c r="E12675" s="7">
        <v>1995</v>
      </c>
      <c r="F12675" s="5" t="s">
        <v>2742</v>
      </c>
      <c r="H12675" s="5" t="s">
        <v>5398</v>
      </c>
      <c r="I12675" s="6" t="s">
        <v>5121</v>
      </c>
      <c r="J12675" s="6" t="s">
        <v>6992</v>
      </c>
      <c r="K12675" s="17">
        <v>5</v>
      </c>
      <c r="L12675" s="17" t="s">
        <v>7730</v>
      </c>
      <c r="M12675" s="9">
        <v>0.5</v>
      </c>
      <c r="N12675" s="9"/>
      <c r="O12675" s="21"/>
      <c r="Q12675" s="29"/>
      <c r="U12675" s="17"/>
      <c r="V12675" s="2">
        <v>878</v>
      </c>
      <c r="Y12675" t="str">
        <f t="shared" si="783"/>
        <v/>
      </c>
      <c r="AA12675" t="str">
        <f t="shared" si="784"/>
        <v/>
      </c>
      <c r="AC12675" s="7"/>
      <c r="AD12675" t="s">
        <v>5121</v>
      </c>
      <c r="AE12675">
        <f t="shared" si="785"/>
        <v>0</v>
      </c>
      <c r="AG12675" s="2"/>
      <c r="AH12675" t="s">
        <v>1907</v>
      </c>
      <c r="AI12675" s="7" t="s">
        <v>4610</v>
      </c>
    </row>
    <row r="12676" spans="1:35" ht="11" customHeight="1" outlineLevel="1" x14ac:dyDescent="0.25">
      <c r="A12676" t="s">
        <v>842</v>
      </c>
      <c r="C12676" s="2" t="s">
        <v>12455</v>
      </c>
      <c r="D12676" s="2">
        <v>923</v>
      </c>
      <c r="E12676" s="7">
        <v>2000</v>
      </c>
      <c r="F12676" s="5" t="s">
        <v>5897</v>
      </c>
      <c r="H12676" s="5" t="s">
        <v>5398</v>
      </c>
      <c r="I12676" s="6" t="s">
        <v>5122</v>
      </c>
      <c r="J12676" s="6" t="s">
        <v>8554</v>
      </c>
      <c r="K12676" s="17">
        <v>5</v>
      </c>
      <c r="L12676" s="17" t="s">
        <v>20076</v>
      </c>
      <c r="M12676" s="9"/>
      <c r="N12676" s="9"/>
      <c r="O12676" s="21"/>
      <c r="Q12676" s="29"/>
      <c r="U12676" s="17"/>
      <c r="V12676" s="2">
        <v>987</v>
      </c>
      <c r="Y12676" t="str">
        <f t="shared" si="783"/>
        <v/>
      </c>
      <c r="AA12676" t="str">
        <f t="shared" si="784"/>
        <v/>
      </c>
      <c r="AC12676" s="7"/>
      <c r="AD12676" t="s">
        <v>5122</v>
      </c>
      <c r="AE12676">
        <f t="shared" si="785"/>
        <v>0</v>
      </c>
      <c r="AG12676" s="2"/>
      <c r="AH12676" t="s">
        <v>1907</v>
      </c>
      <c r="AI12676" s="7" t="s">
        <v>4610</v>
      </c>
    </row>
    <row r="12677" spans="1:35" ht="11" customHeight="1" outlineLevel="1" x14ac:dyDescent="0.25">
      <c r="A12677" t="s">
        <v>842</v>
      </c>
      <c r="C12677" s="2" t="s">
        <v>12455</v>
      </c>
      <c r="D12677" s="2">
        <v>924</v>
      </c>
      <c r="E12677" s="7">
        <v>2000</v>
      </c>
      <c r="F12677" s="5" t="s">
        <v>5897</v>
      </c>
      <c r="H12677" s="5" t="s">
        <v>5398</v>
      </c>
      <c r="I12677" s="6" t="s">
        <v>5123</v>
      </c>
      <c r="J12677" s="6" t="s">
        <v>8554</v>
      </c>
      <c r="K12677" s="17">
        <v>5</v>
      </c>
      <c r="L12677" s="17" t="s">
        <v>20076</v>
      </c>
      <c r="M12677" s="9"/>
      <c r="N12677" s="9"/>
      <c r="O12677" s="21"/>
      <c r="Q12677" s="29"/>
      <c r="U12677" s="17"/>
      <c r="V12677" s="2">
        <v>988</v>
      </c>
      <c r="Y12677" t="str">
        <f t="shared" si="783"/>
        <v/>
      </c>
      <c r="AA12677" t="str">
        <f t="shared" si="784"/>
        <v/>
      </c>
      <c r="AC12677" s="7"/>
      <c r="AD12677" t="s">
        <v>5123</v>
      </c>
      <c r="AE12677">
        <f t="shared" si="785"/>
        <v>0</v>
      </c>
      <c r="AG12677" s="2"/>
      <c r="AH12677" t="s">
        <v>1907</v>
      </c>
      <c r="AI12677" s="7" t="s">
        <v>4610</v>
      </c>
    </row>
    <row r="12678" spans="1:35" ht="11" customHeight="1" outlineLevel="1" x14ac:dyDescent="0.25">
      <c r="A12678" t="s">
        <v>842</v>
      </c>
      <c r="C12678" s="2" t="s">
        <v>12455</v>
      </c>
      <c r="D12678" s="2" t="s">
        <v>15952</v>
      </c>
      <c r="E12678" s="7">
        <v>2000</v>
      </c>
      <c r="F12678" s="5" t="s">
        <v>4877</v>
      </c>
      <c r="H12678" s="5" t="s">
        <v>5398</v>
      </c>
      <c r="I12678" s="6" t="s">
        <v>5124</v>
      </c>
      <c r="J12678" s="6" t="s">
        <v>8554</v>
      </c>
      <c r="K12678" s="17">
        <v>5</v>
      </c>
      <c r="L12678" s="17" t="s">
        <v>7730</v>
      </c>
      <c r="M12678" s="9">
        <v>3.2</v>
      </c>
      <c r="N12678" s="9"/>
      <c r="O12678" s="21"/>
      <c r="Q12678" s="29"/>
      <c r="U12678" s="17"/>
      <c r="V12678" s="2" t="s">
        <v>5736</v>
      </c>
      <c r="Y12678" t="str">
        <f t="shared" si="783"/>
        <v/>
      </c>
      <c r="AA12678" t="str">
        <f t="shared" si="784"/>
        <v/>
      </c>
      <c r="AC12678" s="7"/>
      <c r="AD12678" t="s">
        <v>5124</v>
      </c>
      <c r="AE12678">
        <f t="shared" si="785"/>
        <v>0</v>
      </c>
      <c r="AG12678" s="2"/>
      <c r="AH12678" t="s">
        <v>1907</v>
      </c>
      <c r="AI12678" s="7" t="s">
        <v>4922</v>
      </c>
    </row>
    <row r="12679" spans="1:35" ht="11" customHeight="1" outlineLevel="1" x14ac:dyDescent="0.25">
      <c r="A12679" t="s">
        <v>842</v>
      </c>
      <c r="C12679" s="2" t="s">
        <v>12455</v>
      </c>
      <c r="D12679" s="2">
        <v>968</v>
      </c>
      <c r="E12679" s="7">
        <v>2002</v>
      </c>
      <c r="F12679" s="5" t="s">
        <v>5114</v>
      </c>
      <c r="H12679" s="5" t="s">
        <v>5398</v>
      </c>
      <c r="I12679" s="6" t="s">
        <v>5125</v>
      </c>
      <c r="J12679" s="6" t="s">
        <v>6992</v>
      </c>
      <c r="K12679" s="17">
        <v>5</v>
      </c>
      <c r="L12679" s="17" t="s">
        <v>7730</v>
      </c>
      <c r="M12679" s="9">
        <v>9.1999999999999993</v>
      </c>
      <c r="N12679" s="9"/>
      <c r="O12679" s="21"/>
      <c r="Q12679" s="29"/>
      <c r="U12679" s="17"/>
      <c r="V12679" s="2">
        <v>1020</v>
      </c>
      <c r="Y12679" t="str">
        <f t="shared" si="783"/>
        <v/>
      </c>
      <c r="AA12679" t="str">
        <f t="shared" si="784"/>
        <v/>
      </c>
      <c r="AC12679" s="7"/>
      <c r="AD12679" t="s">
        <v>5125</v>
      </c>
      <c r="AE12679">
        <f t="shared" si="785"/>
        <v>0</v>
      </c>
      <c r="AG12679" s="2"/>
      <c r="AH12679" t="s">
        <v>1907</v>
      </c>
      <c r="AI12679" s="7" t="s">
        <v>4610</v>
      </c>
    </row>
    <row r="12680" spans="1:35" ht="11" customHeight="1" outlineLevel="1" x14ac:dyDescent="0.25">
      <c r="A12680" t="s">
        <v>842</v>
      </c>
      <c r="C12680" s="2" t="s">
        <v>12455</v>
      </c>
      <c r="D12680" s="2" t="s">
        <v>15953</v>
      </c>
      <c r="E12680" s="7">
        <v>2004</v>
      </c>
      <c r="F12680" s="5" t="s">
        <v>15954</v>
      </c>
      <c r="H12680" s="5" t="s">
        <v>5398</v>
      </c>
      <c r="I12680" s="6" t="s">
        <v>9273</v>
      </c>
      <c r="J12680" s="6" t="s">
        <v>7608</v>
      </c>
      <c r="K12680" s="17">
        <v>5</v>
      </c>
      <c r="L12680" s="17" t="s">
        <v>7732</v>
      </c>
      <c r="M12680" s="9"/>
      <c r="N12680" s="9"/>
      <c r="O12680" s="21"/>
      <c r="Q12680" s="29"/>
      <c r="U12680" s="17"/>
      <c r="V12680" s="2"/>
      <c r="Y12680" t="str">
        <f t="shared" si="783"/>
        <v/>
      </c>
      <c r="AA12680" t="str">
        <f t="shared" si="784"/>
        <v/>
      </c>
      <c r="AC12680" s="7"/>
      <c r="AD12680" t="s">
        <v>9273</v>
      </c>
      <c r="AE12680">
        <f t="shared" si="785"/>
        <v>0</v>
      </c>
      <c r="AG12680" s="2"/>
      <c r="AI12680" s="7"/>
    </row>
    <row r="12681" spans="1:35" ht="11" customHeight="1" outlineLevel="1" x14ac:dyDescent="0.25">
      <c r="A12681" t="s">
        <v>842</v>
      </c>
      <c r="C12681" s="2" t="s">
        <v>12455</v>
      </c>
      <c r="D12681" s="2">
        <v>1017</v>
      </c>
      <c r="E12681" s="7">
        <v>2005</v>
      </c>
      <c r="F12681" s="5" t="s">
        <v>4773</v>
      </c>
      <c r="H12681" s="5" t="s">
        <v>5398</v>
      </c>
      <c r="I12681" s="6" t="s">
        <v>5126</v>
      </c>
      <c r="J12681" s="6" t="s">
        <v>15955</v>
      </c>
      <c r="K12681" s="17">
        <v>5</v>
      </c>
      <c r="L12681" s="17" t="s">
        <v>7732</v>
      </c>
      <c r="M12681" s="9"/>
      <c r="N12681" s="9"/>
      <c r="O12681" s="21"/>
      <c r="Q12681" s="29"/>
      <c r="U12681" s="17"/>
      <c r="V12681" s="2">
        <v>1069</v>
      </c>
      <c r="Y12681" t="str">
        <f t="shared" si="783"/>
        <v/>
      </c>
      <c r="AA12681" t="str">
        <f t="shared" si="784"/>
        <v/>
      </c>
      <c r="AC12681" s="7"/>
      <c r="AD12681" t="s">
        <v>5126</v>
      </c>
      <c r="AE12681">
        <f t="shared" si="785"/>
        <v>0</v>
      </c>
      <c r="AG12681" s="2"/>
      <c r="AH12681" t="s">
        <v>1907</v>
      </c>
      <c r="AI12681" s="7" t="s">
        <v>4922</v>
      </c>
    </row>
    <row r="12682" spans="1:35" ht="11" customHeight="1" outlineLevel="1" x14ac:dyDescent="0.25">
      <c r="A12682" t="s">
        <v>842</v>
      </c>
      <c r="C12682" s="2" t="s">
        <v>12455</v>
      </c>
      <c r="D12682" s="2" t="s">
        <v>15956</v>
      </c>
      <c r="E12682" s="7">
        <v>2005</v>
      </c>
      <c r="F12682" s="5" t="s">
        <v>15957</v>
      </c>
      <c r="H12682" s="5" t="s">
        <v>5398</v>
      </c>
      <c r="I12682" s="6" t="s">
        <v>15958</v>
      </c>
      <c r="J12682" s="6" t="s">
        <v>15959</v>
      </c>
      <c r="K12682" s="17">
        <v>5</v>
      </c>
      <c r="L12682" s="17" t="s">
        <v>7732</v>
      </c>
      <c r="M12682" s="9"/>
      <c r="N12682" s="9"/>
      <c r="O12682" s="21"/>
      <c r="Q12682" s="29"/>
      <c r="U12682" s="17"/>
      <c r="V12682" s="2"/>
      <c r="Y12682" t="str">
        <f t="shared" si="783"/>
        <v/>
      </c>
      <c r="AA12682">
        <f t="shared" si="784"/>
        <v>1</v>
      </c>
      <c r="AC12682" s="7"/>
      <c r="AD12682" t="s">
        <v>15958</v>
      </c>
      <c r="AE12682">
        <f t="shared" si="785"/>
        <v>0</v>
      </c>
      <c r="AG12682" s="2"/>
      <c r="AI12682" s="7"/>
    </row>
    <row r="12683" spans="1:35" ht="11" customHeight="1" outlineLevel="1" x14ac:dyDescent="0.25">
      <c r="A12683" t="s">
        <v>842</v>
      </c>
      <c r="C12683" s="2" t="s">
        <v>12455</v>
      </c>
      <c r="D12683" s="2">
        <v>1033</v>
      </c>
      <c r="E12683" s="7">
        <v>2006</v>
      </c>
      <c r="F12683" s="5" t="s">
        <v>5429</v>
      </c>
      <c r="H12683" s="5" t="s">
        <v>5398</v>
      </c>
      <c r="I12683" s="6" t="s">
        <v>15960</v>
      </c>
      <c r="J12683" s="6" t="s">
        <v>15961</v>
      </c>
      <c r="K12683" s="17">
        <v>5</v>
      </c>
      <c r="L12683" s="18" t="s">
        <v>7730</v>
      </c>
      <c r="M12683" s="9">
        <v>8</v>
      </c>
      <c r="N12683" s="9"/>
      <c r="O12683" s="21"/>
      <c r="Q12683" s="29"/>
      <c r="U12683" s="17"/>
      <c r="V12683" s="2"/>
      <c r="Y12683" t="str">
        <f t="shared" si="783"/>
        <v/>
      </c>
      <c r="AA12683" t="str">
        <f t="shared" si="784"/>
        <v/>
      </c>
      <c r="AC12683" s="7"/>
      <c r="AD12683" t="s">
        <v>15960</v>
      </c>
      <c r="AE12683">
        <f t="shared" si="785"/>
        <v>0</v>
      </c>
      <c r="AG12683" s="2"/>
      <c r="AI12683" s="7"/>
    </row>
    <row r="12684" spans="1:35" ht="11" customHeight="1" outlineLevel="1" x14ac:dyDescent="0.25">
      <c r="A12684" t="s">
        <v>842</v>
      </c>
      <c r="C12684" s="2" t="s">
        <v>12455</v>
      </c>
      <c r="D12684" s="2" t="s">
        <v>15962</v>
      </c>
      <c r="E12684" s="7">
        <v>2011</v>
      </c>
      <c r="F12684" s="5" t="s">
        <v>4642</v>
      </c>
      <c r="H12684" s="5" t="s">
        <v>5398</v>
      </c>
      <c r="I12684" s="6" t="s">
        <v>15963</v>
      </c>
      <c r="J12684" s="6" t="s">
        <v>15964</v>
      </c>
      <c r="K12684" s="17">
        <v>6</v>
      </c>
      <c r="L12684" s="18" t="s">
        <v>20076</v>
      </c>
      <c r="M12684" s="9"/>
      <c r="N12684" s="9"/>
      <c r="O12684" s="21"/>
      <c r="Q12684" s="29"/>
      <c r="U12684" s="17"/>
      <c r="V12684" s="2"/>
      <c r="Y12684" t="str">
        <f t="shared" si="783"/>
        <v/>
      </c>
      <c r="AA12684" t="str">
        <f t="shared" si="784"/>
        <v/>
      </c>
      <c r="AC12684" s="7"/>
      <c r="AD12684" t="s">
        <v>15963</v>
      </c>
      <c r="AE12684">
        <f t="shared" ref="AE12684:AE12698" si="786">COUNTIF(I12684,"*Fuji*")</f>
        <v>0</v>
      </c>
      <c r="AG12684" s="2"/>
      <c r="AI12684" s="7"/>
    </row>
    <row r="12685" spans="1:35" ht="11" customHeight="1" outlineLevel="1" x14ac:dyDescent="0.25">
      <c r="A12685" t="s">
        <v>842</v>
      </c>
      <c r="C12685" s="2" t="s">
        <v>12455</v>
      </c>
      <c r="D12685" s="2" t="s">
        <v>15962</v>
      </c>
      <c r="E12685" s="7">
        <v>2011</v>
      </c>
      <c r="F12685" s="5" t="s">
        <v>8843</v>
      </c>
      <c r="H12685" s="5" t="s">
        <v>5398</v>
      </c>
      <c r="I12685" s="6" t="s">
        <v>15963</v>
      </c>
      <c r="J12685" s="6" t="s">
        <v>15964</v>
      </c>
      <c r="K12685" s="17">
        <v>6</v>
      </c>
      <c r="L12685" s="17" t="s">
        <v>7730</v>
      </c>
      <c r="M12685" s="9">
        <v>5.3</v>
      </c>
      <c r="N12685" s="9"/>
      <c r="O12685" s="21"/>
      <c r="Q12685" s="29"/>
      <c r="U12685" s="17"/>
      <c r="V12685" s="2"/>
      <c r="Y12685">
        <f t="shared" si="783"/>
        <v>1</v>
      </c>
      <c r="AA12685" t="str">
        <f t="shared" si="784"/>
        <v/>
      </c>
      <c r="AC12685" s="7"/>
      <c r="AD12685" t="s">
        <v>15963</v>
      </c>
      <c r="AE12685">
        <f t="shared" si="786"/>
        <v>0</v>
      </c>
      <c r="AG12685" s="2"/>
      <c r="AI12685" s="7"/>
    </row>
    <row r="12686" spans="1:35" ht="11" customHeight="1" outlineLevel="1" x14ac:dyDescent="0.25">
      <c r="A12686" t="s">
        <v>842</v>
      </c>
      <c r="C12686" s="2" t="s">
        <v>12455</v>
      </c>
      <c r="D12686" s="2">
        <v>1087</v>
      </c>
      <c r="E12686" s="7">
        <v>2012</v>
      </c>
      <c r="F12686" s="8" t="s">
        <v>6019</v>
      </c>
      <c r="H12686" s="5" t="s">
        <v>5398</v>
      </c>
      <c r="I12686" s="6" t="s">
        <v>11705</v>
      </c>
      <c r="J12686" s="6" t="s">
        <v>10542</v>
      </c>
      <c r="K12686" s="17">
        <v>5</v>
      </c>
      <c r="L12686" s="17" t="s">
        <v>7732</v>
      </c>
      <c r="M12686" s="9"/>
      <c r="N12686" s="9"/>
      <c r="O12686" s="21"/>
      <c r="Q12686" s="29"/>
      <c r="U12686" s="17"/>
      <c r="V12686" s="2"/>
      <c r="Y12686" t="str">
        <f t="shared" si="783"/>
        <v/>
      </c>
      <c r="AA12686" t="str">
        <f t="shared" si="784"/>
        <v/>
      </c>
      <c r="AC12686" s="7"/>
      <c r="AD12686" t="s">
        <v>11705</v>
      </c>
      <c r="AE12686">
        <f t="shared" si="786"/>
        <v>0</v>
      </c>
      <c r="AG12686" s="2"/>
      <c r="AI12686" s="7"/>
    </row>
    <row r="12687" spans="1:35" ht="11" customHeight="1" outlineLevel="1" x14ac:dyDescent="0.25">
      <c r="A12687" t="s">
        <v>842</v>
      </c>
      <c r="C12687" s="2" t="s">
        <v>12455</v>
      </c>
      <c r="D12687" s="2">
        <v>1104</v>
      </c>
      <c r="E12687" s="7">
        <v>2013</v>
      </c>
      <c r="F12687" s="8" t="s">
        <v>22055</v>
      </c>
      <c r="H12687" s="5" t="s">
        <v>5398</v>
      </c>
      <c r="I12687" s="6" t="s">
        <v>8925</v>
      </c>
      <c r="J12687" s="6" t="s">
        <v>15965</v>
      </c>
      <c r="K12687" s="17">
        <v>5</v>
      </c>
      <c r="L12687" s="17" t="s">
        <v>7732</v>
      </c>
      <c r="M12687" s="9"/>
      <c r="N12687" s="9"/>
      <c r="O12687" s="21"/>
      <c r="Q12687" s="29"/>
      <c r="U12687" s="17"/>
      <c r="V12687" s="2"/>
      <c r="Y12687" t="str">
        <f t="shared" si="783"/>
        <v/>
      </c>
      <c r="AA12687" t="str">
        <f t="shared" si="784"/>
        <v/>
      </c>
      <c r="AC12687" s="7"/>
      <c r="AD12687" t="s">
        <v>8925</v>
      </c>
      <c r="AE12687">
        <f t="shared" si="786"/>
        <v>0</v>
      </c>
      <c r="AG12687" s="2"/>
      <c r="AI12687" s="7"/>
    </row>
    <row r="12688" spans="1:35" ht="11" customHeight="1" outlineLevel="1" x14ac:dyDescent="0.25">
      <c r="A12688" t="s">
        <v>842</v>
      </c>
      <c r="C12688" s="2" t="s">
        <v>12455</v>
      </c>
      <c r="D12688" s="2">
        <v>1105</v>
      </c>
      <c r="E12688" s="7">
        <v>2013</v>
      </c>
      <c r="F12688" s="5" t="s">
        <v>13131</v>
      </c>
      <c r="H12688" s="5" t="s">
        <v>5398</v>
      </c>
      <c r="I12688" s="6" t="s">
        <v>8925</v>
      </c>
      <c r="J12688" s="6" t="s">
        <v>15965</v>
      </c>
      <c r="K12688" s="17">
        <v>5</v>
      </c>
      <c r="L12688" s="17" t="s">
        <v>7732</v>
      </c>
      <c r="M12688" s="9"/>
      <c r="N12688" s="9"/>
      <c r="O12688" s="21"/>
      <c r="Q12688" s="29"/>
      <c r="U12688" s="17"/>
      <c r="V12688" s="2"/>
      <c r="Y12688" t="str">
        <f t="shared" si="783"/>
        <v/>
      </c>
      <c r="AA12688">
        <f t="shared" si="784"/>
        <v>1</v>
      </c>
      <c r="AC12688" s="7"/>
      <c r="AD12688" t="s">
        <v>8925</v>
      </c>
      <c r="AE12688">
        <f t="shared" si="786"/>
        <v>0</v>
      </c>
      <c r="AG12688" s="2"/>
      <c r="AI12688" s="7"/>
    </row>
    <row r="12689" spans="1:49" ht="11" customHeight="1" outlineLevel="1" x14ac:dyDescent="0.25">
      <c r="A12689" t="s">
        <v>842</v>
      </c>
      <c r="C12689" s="2" t="s">
        <v>12455</v>
      </c>
      <c r="D12689" s="2">
        <v>1118</v>
      </c>
      <c r="E12689" s="7">
        <v>2013</v>
      </c>
      <c r="F12689" s="8" t="s">
        <v>22090</v>
      </c>
      <c r="H12689" s="5" t="s">
        <v>5398</v>
      </c>
      <c r="I12689" s="6" t="s">
        <v>8925</v>
      </c>
      <c r="J12689" s="6" t="s">
        <v>15966</v>
      </c>
      <c r="K12689" s="17">
        <v>5</v>
      </c>
      <c r="L12689" s="17" t="s">
        <v>7732</v>
      </c>
      <c r="M12689" s="9"/>
      <c r="N12689" s="9"/>
      <c r="O12689" s="21"/>
      <c r="Q12689" s="29"/>
      <c r="U12689" s="17"/>
      <c r="V12689" s="2"/>
      <c r="Y12689" t="str">
        <f t="shared" si="783"/>
        <v/>
      </c>
      <c r="AA12689" t="str">
        <f t="shared" si="784"/>
        <v/>
      </c>
      <c r="AC12689" s="7"/>
      <c r="AD12689" t="s">
        <v>8925</v>
      </c>
      <c r="AE12689">
        <f t="shared" si="786"/>
        <v>0</v>
      </c>
      <c r="AG12689" s="2"/>
      <c r="AI12689" s="7"/>
    </row>
    <row r="12690" spans="1:49" ht="11" customHeight="1" outlineLevel="1" x14ac:dyDescent="0.25">
      <c r="A12690" t="s">
        <v>842</v>
      </c>
      <c r="C12690" s="2" t="s">
        <v>12455</v>
      </c>
      <c r="D12690" s="2">
        <v>1119</v>
      </c>
      <c r="E12690" s="7">
        <v>2013</v>
      </c>
      <c r="F12690" s="5" t="s">
        <v>15967</v>
      </c>
      <c r="H12690" s="5" t="s">
        <v>5398</v>
      </c>
      <c r="I12690" s="6" t="s">
        <v>8925</v>
      </c>
      <c r="J12690" s="6" t="s">
        <v>15966</v>
      </c>
      <c r="K12690" s="17">
        <v>5</v>
      </c>
      <c r="L12690" s="17" t="s">
        <v>7732</v>
      </c>
      <c r="M12690" s="9"/>
      <c r="N12690" s="9"/>
      <c r="O12690" s="21"/>
      <c r="Q12690" s="29"/>
      <c r="U12690" s="17"/>
      <c r="V12690" s="2"/>
      <c r="Y12690" t="str">
        <f t="shared" si="783"/>
        <v/>
      </c>
      <c r="AA12690">
        <f t="shared" si="784"/>
        <v>1</v>
      </c>
      <c r="AC12690" s="7"/>
      <c r="AD12690" t="s">
        <v>8925</v>
      </c>
      <c r="AE12690">
        <f t="shared" si="786"/>
        <v>0</v>
      </c>
      <c r="AG12690" s="2"/>
      <c r="AI12690" s="7"/>
    </row>
    <row r="12691" spans="1:49" ht="11" customHeight="1" outlineLevel="1" x14ac:dyDescent="0.25">
      <c r="A12691" t="s">
        <v>842</v>
      </c>
      <c r="C12691" s="2" t="s">
        <v>12455</v>
      </c>
      <c r="D12691" s="2">
        <v>1169</v>
      </c>
      <c r="E12691" s="7">
        <v>2014</v>
      </c>
      <c r="F12691" s="5" t="s">
        <v>3421</v>
      </c>
      <c r="H12691" s="5" t="s">
        <v>5398</v>
      </c>
      <c r="I12691" s="6" t="s">
        <v>1054</v>
      </c>
      <c r="J12691" s="6" t="s">
        <v>15968</v>
      </c>
      <c r="K12691" s="17">
        <v>5</v>
      </c>
      <c r="L12691" s="17" t="s">
        <v>7732</v>
      </c>
      <c r="M12691" s="9"/>
      <c r="N12691" s="9"/>
      <c r="O12691" s="21"/>
      <c r="Q12691" s="29"/>
      <c r="U12691" s="17"/>
      <c r="V12691" s="2"/>
      <c r="Y12691" t="str">
        <f t="shared" si="783"/>
        <v/>
      </c>
      <c r="AA12691" t="str">
        <f t="shared" si="784"/>
        <v/>
      </c>
      <c r="AC12691" s="7"/>
      <c r="AD12691" t="s">
        <v>1054</v>
      </c>
      <c r="AE12691">
        <f t="shared" si="786"/>
        <v>0</v>
      </c>
      <c r="AG12691" s="2"/>
      <c r="AI12691" s="7"/>
    </row>
    <row r="12692" spans="1:49" ht="11" customHeight="1" outlineLevel="1" x14ac:dyDescent="0.25">
      <c r="A12692" t="s">
        <v>842</v>
      </c>
      <c r="C12692" s="2" t="s">
        <v>12455</v>
      </c>
      <c r="D12692" s="2" t="s">
        <v>15969</v>
      </c>
      <c r="E12692" s="7">
        <v>2014</v>
      </c>
      <c r="F12692" s="5" t="s">
        <v>15970</v>
      </c>
      <c r="H12692" s="5" t="s">
        <v>5398</v>
      </c>
      <c r="I12692" s="6" t="s">
        <v>1054</v>
      </c>
      <c r="J12692" s="6" t="s">
        <v>15968</v>
      </c>
      <c r="K12692" s="17">
        <v>5</v>
      </c>
      <c r="L12692" s="17" t="s">
        <v>7732</v>
      </c>
      <c r="M12692" s="9"/>
      <c r="N12692" s="9"/>
      <c r="O12692" s="21"/>
      <c r="Q12692" s="29"/>
      <c r="U12692" s="17"/>
      <c r="V12692" s="2"/>
      <c r="Y12692" t="str">
        <f t="shared" si="783"/>
        <v/>
      </c>
      <c r="AA12692">
        <f t="shared" si="784"/>
        <v>1</v>
      </c>
      <c r="AC12692" s="7"/>
      <c r="AD12692" t="s">
        <v>1054</v>
      </c>
      <c r="AE12692">
        <f t="shared" si="786"/>
        <v>0</v>
      </c>
      <c r="AG12692" s="2"/>
      <c r="AI12692" s="7"/>
    </row>
    <row r="12693" spans="1:49" ht="11" customHeight="1" outlineLevel="1" x14ac:dyDescent="0.25">
      <c r="A12693" t="s">
        <v>842</v>
      </c>
      <c r="C12693" s="2" t="s">
        <v>12455</v>
      </c>
      <c r="D12693" s="2">
        <v>1289</v>
      </c>
      <c r="E12693" s="7">
        <v>2016</v>
      </c>
      <c r="F12693" s="5" t="s">
        <v>15972</v>
      </c>
      <c r="H12693" s="5" t="s">
        <v>5398</v>
      </c>
      <c r="I12693" s="6" t="s">
        <v>5123</v>
      </c>
      <c r="J12693" s="6" t="s">
        <v>15971</v>
      </c>
      <c r="K12693" s="17">
        <v>5</v>
      </c>
      <c r="L12693" s="17" t="s">
        <v>7732</v>
      </c>
      <c r="M12693" s="9"/>
      <c r="N12693" s="9"/>
      <c r="O12693" s="21"/>
      <c r="Q12693" s="29"/>
      <c r="U12693" s="17"/>
      <c r="V12693" s="2"/>
      <c r="Y12693" t="str">
        <f t="shared" si="783"/>
        <v/>
      </c>
      <c r="AA12693" t="str">
        <f t="shared" si="784"/>
        <v/>
      </c>
      <c r="AC12693" s="7"/>
      <c r="AD12693" t="s">
        <v>5123</v>
      </c>
      <c r="AE12693">
        <f t="shared" si="786"/>
        <v>0</v>
      </c>
      <c r="AG12693" s="2"/>
      <c r="AI12693" s="7"/>
    </row>
    <row r="12694" spans="1:49" ht="11" customHeight="1" outlineLevel="1" x14ac:dyDescent="0.25">
      <c r="A12694" t="s">
        <v>842</v>
      </c>
      <c r="C12694" s="2" t="s">
        <v>12455</v>
      </c>
      <c r="D12694" s="2">
        <v>1290</v>
      </c>
      <c r="E12694" s="7">
        <v>2016</v>
      </c>
      <c r="F12694" s="5" t="s">
        <v>15972</v>
      </c>
      <c r="H12694" s="5" t="s">
        <v>5398</v>
      </c>
      <c r="I12694" s="6" t="s">
        <v>5124</v>
      </c>
      <c r="J12694" s="6" t="s">
        <v>15971</v>
      </c>
      <c r="K12694" s="17">
        <v>5</v>
      </c>
      <c r="L12694" s="17" t="s">
        <v>7732</v>
      </c>
      <c r="M12694" s="9"/>
      <c r="N12694" s="9"/>
      <c r="O12694" s="21"/>
      <c r="Q12694" s="29"/>
      <c r="U12694" s="17"/>
      <c r="V12694" s="2"/>
      <c r="Y12694" t="str">
        <f t="shared" si="783"/>
        <v/>
      </c>
      <c r="AA12694" t="str">
        <f t="shared" si="784"/>
        <v/>
      </c>
      <c r="AC12694" s="7"/>
      <c r="AD12694" t="s">
        <v>5124</v>
      </c>
      <c r="AE12694">
        <f t="shared" si="786"/>
        <v>0</v>
      </c>
      <c r="AG12694" s="2"/>
      <c r="AI12694" s="7"/>
    </row>
    <row r="12695" spans="1:49" ht="11" customHeight="1" outlineLevel="1" x14ac:dyDescent="0.25">
      <c r="A12695" t="s">
        <v>842</v>
      </c>
      <c r="C12695" s="2" t="s">
        <v>12455</v>
      </c>
      <c r="D12695" s="2">
        <v>1291</v>
      </c>
      <c r="E12695" s="7">
        <v>2016</v>
      </c>
      <c r="F12695" s="5" t="s">
        <v>15973</v>
      </c>
      <c r="H12695" s="5" t="s">
        <v>5398</v>
      </c>
      <c r="I12695" s="6" t="s">
        <v>5125</v>
      </c>
      <c r="J12695" s="6" t="s">
        <v>15971</v>
      </c>
      <c r="K12695" s="17">
        <v>5</v>
      </c>
      <c r="L12695" s="17" t="s">
        <v>7732</v>
      </c>
      <c r="M12695" s="9"/>
      <c r="N12695" s="9"/>
      <c r="O12695" s="21"/>
      <c r="Q12695" s="29"/>
      <c r="U12695" s="17"/>
      <c r="V12695" s="2"/>
      <c r="Y12695" t="str">
        <f t="shared" si="783"/>
        <v/>
      </c>
      <c r="AA12695" t="str">
        <f t="shared" si="784"/>
        <v/>
      </c>
      <c r="AC12695" s="7"/>
      <c r="AD12695" t="s">
        <v>5125</v>
      </c>
      <c r="AE12695">
        <f t="shared" si="786"/>
        <v>0</v>
      </c>
      <c r="AG12695" s="2"/>
      <c r="AI12695" s="7"/>
    </row>
    <row r="12696" spans="1:49" ht="11" customHeight="1" outlineLevel="1" x14ac:dyDescent="0.25">
      <c r="A12696" t="s">
        <v>842</v>
      </c>
      <c r="C12696" s="2" t="s">
        <v>12455</v>
      </c>
      <c r="D12696" s="2">
        <v>1325</v>
      </c>
      <c r="E12696" s="7">
        <v>2016</v>
      </c>
      <c r="F12696" s="5" t="s">
        <v>3421</v>
      </c>
      <c r="H12696" s="5" t="s">
        <v>5398</v>
      </c>
      <c r="I12696" s="6" t="s">
        <v>8925</v>
      </c>
      <c r="J12696" s="6" t="s">
        <v>15974</v>
      </c>
      <c r="K12696" s="17">
        <v>5</v>
      </c>
      <c r="L12696" s="17" t="s">
        <v>7732</v>
      </c>
      <c r="M12696" s="9"/>
      <c r="N12696" s="9"/>
      <c r="O12696" s="21"/>
      <c r="Q12696" s="29"/>
      <c r="U12696" s="17"/>
      <c r="V12696" s="2"/>
      <c r="Y12696" t="str">
        <f t="shared" si="783"/>
        <v/>
      </c>
      <c r="AA12696" t="str">
        <f t="shared" si="784"/>
        <v/>
      </c>
      <c r="AC12696" s="7"/>
      <c r="AD12696" t="s">
        <v>8925</v>
      </c>
      <c r="AE12696">
        <f t="shared" si="786"/>
        <v>0</v>
      </c>
      <c r="AG12696" s="2"/>
      <c r="AI12696" s="7"/>
    </row>
    <row r="12697" spans="1:49" ht="11" customHeight="1" outlineLevel="1" x14ac:dyDescent="0.25">
      <c r="A12697" t="s">
        <v>842</v>
      </c>
      <c r="C12697" s="2" t="s">
        <v>12455</v>
      </c>
      <c r="D12697" s="2">
        <v>1334</v>
      </c>
      <c r="E12697" s="7">
        <v>2016</v>
      </c>
      <c r="F12697" s="8" t="s">
        <v>4773</v>
      </c>
      <c r="H12697" s="5" t="s">
        <v>5398</v>
      </c>
      <c r="I12697" s="6" t="s">
        <v>15975</v>
      </c>
      <c r="J12697" s="6" t="s">
        <v>15974</v>
      </c>
      <c r="K12697" s="17">
        <v>5</v>
      </c>
      <c r="L12697" s="17" t="s">
        <v>7732</v>
      </c>
      <c r="M12697" s="9"/>
      <c r="N12697" s="9"/>
      <c r="O12697" s="21"/>
      <c r="Q12697" s="29"/>
      <c r="U12697" s="17"/>
      <c r="V12697" s="2"/>
      <c r="Y12697" t="str">
        <f t="shared" si="783"/>
        <v/>
      </c>
      <c r="AA12697" t="str">
        <f t="shared" si="784"/>
        <v/>
      </c>
      <c r="AC12697" s="7"/>
      <c r="AD12697" t="s">
        <v>15975</v>
      </c>
      <c r="AE12697">
        <f t="shared" si="786"/>
        <v>0</v>
      </c>
      <c r="AG12697" s="2"/>
      <c r="AI12697" s="7"/>
    </row>
    <row r="12698" spans="1:49" ht="11" customHeight="1" outlineLevel="1" x14ac:dyDescent="0.25">
      <c r="A12698" t="s">
        <v>842</v>
      </c>
      <c r="C12698" s="2" t="s">
        <v>12455</v>
      </c>
      <c r="D12698" s="2">
        <v>1337</v>
      </c>
      <c r="E12698" s="7">
        <v>2016</v>
      </c>
      <c r="F12698" s="8" t="s">
        <v>1505</v>
      </c>
      <c r="H12698" s="5" t="s">
        <v>5398</v>
      </c>
      <c r="I12698" s="6" t="s">
        <v>15976</v>
      </c>
      <c r="J12698" s="6" t="s">
        <v>15974</v>
      </c>
      <c r="K12698" s="17">
        <v>5</v>
      </c>
      <c r="L12698" s="17" t="s">
        <v>7732</v>
      </c>
      <c r="M12698" s="9"/>
      <c r="N12698" s="9"/>
      <c r="O12698" s="21"/>
      <c r="Q12698" s="29"/>
      <c r="U12698" s="17"/>
      <c r="V12698" s="2"/>
      <c r="Y12698" t="str">
        <f t="shared" si="783"/>
        <v/>
      </c>
      <c r="AA12698" t="str">
        <f t="shared" si="784"/>
        <v/>
      </c>
      <c r="AC12698" s="7"/>
      <c r="AD12698" t="s">
        <v>15976</v>
      </c>
      <c r="AE12698">
        <f t="shared" si="786"/>
        <v>0</v>
      </c>
      <c r="AG12698" s="2"/>
      <c r="AI12698" s="7"/>
    </row>
    <row r="12699" spans="1:49" ht="11" customHeight="1" x14ac:dyDescent="0.25">
      <c r="A12699" s="4" t="s">
        <v>13433</v>
      </c>
      <c r="B12699" t="s">
        <v>13434</v>
      </c>
      <c r="C12699" s="2" t="s">
        <v>12521</v>
      </c>
      <c r="E12699" s="7"/>
      <c r="F12699" s="5"/>
      <c r="H12699" s="5"/>
      <c r="I12699" s="6"/>
      <c r="J12699" s="6"/>
      <c r="K12699" s="17"/>
      <c r="L12699" s="17"/>
      <c r="M12699" s="9"/>
      <c r="N12699" s="9">
        <f>SUM(M12700:M12707)</f>
        <v>18.599999999999998</v>
      </c>
      <c r="O12699" s="21">
        <v>2858</v>
      </c>
      <c r="P12699">
        <f>COUNTIF(L12700:L12707,"*")</f>
        <v>8</v>
      </c>
      <c r="Q12699" s="29">
        <f>P12699/O12699</f>
        <v>2.7991602519244225E-3</v>
      </c>
      <c r="R12699">
        <f>COUNTIF(L12700:L12707,"Y")+COUNTIF(L12700:L12707,"S")</f>
        <v>8</v>
      </c>
      <c r="U12699" s="17" t="s">
        <v>7730</v>
      </c>
      <c r="V12699" s="2"/>
      <c r="W12699" t="s">
        <v>18471</v>
      </c>
      <c r="Y12699" t="str">
        <f t="shared" si="783"/>
        <v/>
      </c>
      <c r="AA12699" t="str">
        <f t="shared" si="784"/>
        <v/>
      </c>
      <c r="AC12699" s="7"/>
      <c r="AF12699">
        <f>COUNTIF(AE12700:AE12707,"1")</f>
        <v>1</v>
      </c>
      <c r="AG12699" s="2"/>
      <c r="AI12699" s="7"/>
      <c r="AJ12699">
        <f>COUNTIF($K12700:$K12707,"1")-COUNTIFS($K12700:$K12707,"1",$L12700:$L12707,"V")</f>
        <v>4</v>
      </c>
      <c r="AK12699">
        <f>COUNTIFS($K12700:$K12707,"1",$L12700:$L12707,"Y")+COUNTIFS($K12700:$K12707,"1",$L12700:$L12707,"s")</f>
        <v>4</v>
      </c>
      <c r="AL12699">
        <f>COUNTIF($K12700:$K12707,"2")-COUNTIFS($K12700:$K12707,"2",$L12700:$L12707,"V")</f>
        <v>1</v>
      </c>
      <c r="AM12699">
        <f>COUNTIFS($K12700:$K12707,"2",$L12700:$L12707,"Y")+COUNTIFS($K12700:$K12707,"2",$L12700:$L12707,"s")</f>
        <v>1</v>
      </c>
      <c r="AN12699">
        <f>COUNTIF($K12700:$K12707,"3")-COUNTIFS($K12700:$K12707,"3",$L12700:$L12707,"V")</f>
        <v>3</v>
      </c>
      <c r="AO12699">
        <f>COUNTIFS($K12700:$K12707,"3",$L12700:$L12707,"Y")+COUNTIFS($K12700:$K12707,"3",$L12700:$L12707,"s")</f>
        <v>3</v>
      </c>
      <c r="AP12699">
        <f>COUNTIF($K12700:$K12707,"4")-COUNTIFS($K12700:$K12707,"4",$L12700:$L12707,"V")</f>
        <v>0</v>
      </c>
      <c r="AQ12699">
        <f>COUNTIFS($K12700:$K12707,"4",$L12700:$L12707,"Y")+COUNTIFS($K12700:$K12707,"4",$L12700:$L12707,"s")</f>
        <v>0</v>
      </c>
      <c r="AR12699">
        <f>COUNTIF($K12700:$K12707,"5")-COUNTIFS($K12700:$K12707,"5",$L12700:$L12707,"V")</f>
        <v>0</v>
      </c>
      <c r="AS12699">
        <f>COUNTIFS($K12700:$K12707,"5",$L12700:$L12707,"Y")+COUNTIFS($K12700:$K12707,"5",$L12700:$L12707,"s")</f>
        <v>0</v>
      </c>
      <c r="AT12699">
        <f>COUNTIF($K12700:$K12707,"6")-COUNTIFS($K12700:$K12707,"6",$L12700:$L12707,"V")</f>
        <v>0</v>
      </c>
      <c r="AU12699">
        <f>COUNTIFS($K12700:$K12707,"6",$L12700:$L12707,"Y")+COUNTIFS($K12700:$K12707,"6",$L12700:$L12707,"s")</f>
        <v>0</v>
      </c>
      <c r="AV12699">
        <f>COUNTIF($K12700:$K12707,"7")-COUNTIFS($K12700:$K12707,"7",$L12700:$L12707,"V")</f>
        <v>0</v>
      </c>
      <c r="AW12699">
        <f>COUNTIFS($K12700:$K12707,"7",$L12700:$L12707,"Y")+COUNTIFS($K12700:$K12707,"7",$L12700:$L12707,"s")</f>
        <v>0</v>
      </c>
    </row>
    <row r="12700" spans="1:49" ht="11" customHeight="1" outlineLevel="1" x14ac:dyDescent="0.25">
      <c r="A12700" t="s">
        <v>5431</v>
      </c>
      <c r="C12700" s="2" t="s">
        <v>12521</v>
      </c>
      <c r="D12700" s="2">
        <v>613</v>
      </c>
      <c r="E12700" s="7">
        <v>1958</v>
      </c>
      <c r="F12700" s="5" t="s">
        <v>5432</v>
      </c>
      <c r="H12700" s="5" t="s">
        <v>265</v>
      </c>
      <c r="I12700" s="6" t="s">
        <v>855</v>
      </c>
      <c r="J12700" s="6" t="s">
        <v>13425</v>
      </c>
      <c r="K12700" s="17">
        <v>1</v>
      </c>
      <c r="L12700" s="17" t="s">
        <v>7730</v>
      </c>
      <c r="M12700" s="9">
        <v>1</v>
      </c>
      <c r="N12700" s="9"/>
      <c r="O12700" s="21"/>
      <c r="Q12700" s="29"/>
      <c r="U12700" s="17"/>
      <c r="V12700" s="2">
        <v>426</v>
      </c>
      <c r="Y12700" t="str">
        <f t="shared" si="783"/>
        <v/>
      </c>
      <c r="AA12700" t="str">
        <f t="shared" si="784"/>
        <v/>
      </c>
      <c r="AC12700" s="7"/>
      <c r="AD12700" t="s">
        <v>855</v>
      </c>
      <c r="AE12700">
        <f t="shared" ref="AE12700:AE12707" si="787">COUNTIF(I12700,"*Fuji*")</f>
        <v>0</v>
      </c>
      <c r="AG12700" s="2"/>
      <c r="AH12700" t="s">
        <v>856</v>
      </c>
      <c r="AI12700" s="7" t="s">
        <v>4610</v>
      </c>
    </row>
    <row r="12701" spans="1:49" ht="11" customHeight="1" outlineLevel="1" x14ac:dyDescent="0.25">
      <c r="A12701" t="s">
        <v>5431</v>
      </c>
      <c r="C12701" s="2" t="s">
        <v>12521</v>
      </c>
      <c r="D12701" s="2">
        <v>614</v>
      </c>
      <c r="E12701" s="7">
        <v>1958</v>
      </c>
      <c r="F12701" s="5" t="s">
        <v>272</v>
      </c>
      <c r="H12701" s="5" t="s">
        <v>273</v>
      </c>
      <c r="I12701" s="6" t="s">
        <v>855</v>
      </c>
      <c r="J12701" s="6" t="s">
        <v>13425</v>
      </c>
      <c r="K12701" s="17">
        <v>1</v>
      </c>
      <c r="L12701" s="17" t="s">
        <v>7730</v>
      </c>
      <c r="M12701" s="9">
        <v>1</v>
      </c>
      <c r="N12701" s="9"/>
      <c r="O12701" s="21"/>
      <c r="Q12701" s="29"/>
      <c r="S12701">
        <v>1</v>
      </c>
      <c r="T12701">
        <v>1</v>
      </c>
      <c r="U12701" s="17"/>
      <c r="V12701" s="2" t="s">
        <v>889</v>
      </c>
      <c r="Y12701" t="str">
        <f t="shared" si="783"/>
        <v/>
      </c>
      <c r="AA12701" t="str">
        <f t="shared" si="784"/>
        <v/>
      </c>
      <c r="AC12701" s="7"/>
      <c r="AD12701" t="s">
        <v>855</v>
      </c>
      <c r="AE12701">
        <f t="shared" si="787"/>
        <v>0</v>
      </c>
      <c r="AG12701" s="2"/>
      <c r="AH12701" t="s">
        <v>856</v>
      </c>
      <c r="AI12701" s="7" t="s">
        <v>4922</v>
      </c>
    </row>
    <row r="12702" spans="1:49" ht="11" customHeight="1" outlineLevel="1" x14ac:dyDescent="0.25">
      <c r="A12702" t="s">
        <v>5431</v>
      </c>
      <c r="C12702" s="2" t="s">
        <v>12521</v>
      </c>
      <c r="D12702" s="2">
        <v>642</v>
      </c>
      <c r="E12702" s="7">
        <v>1959</v>
      </c>
      <c r="F12702" s="5" t="s">
        <v>266</v>
      </c>
      <c r="H12702" s="5" t="s">
        <v>5398</v>
      </c>
      <c r="I12702" s="6" t="s">
        <v>2592</v>
      </c>
      <c r="J12702" s="6" t="s">
        <v>13426</v>
      </c>
      <c r="K12702" s="17">
        <v>3</v>
      </c>
      <c r="L12702" s="17" t="s">
        <v>7730</v>
      </c>
      <c r="M12702" s="9">
        <v>1</v>
      </c>
      <c r="N12702" s="9"/>
      <c r="O12702" s="21"/>
      <c r="Q12702" s="29"/>
      <c r="U12702" s="17"/>
      <c r="V12702" s="2">
        <v>445</v>
      </c>
      <c r="Y12702" t="str">
        <f t="shared" si="783"/>
        <v/>
      </c>
      <c r="AA12702" t="str">
        <f t="shared" si="784"/>
        <v/>
      </c>
      <c r="AC12702" s="7"/>
      <c r="AD12702" t="s">
        <v>2592</v>
      </c>
      <c r="AE12702">
        <f t="shared" si="787"/>
        <v>0</v>
      </c>
      <c r="AG12702" s="2"/>
      <c r="AH12702" t="s">
        <v>2593</v>
      </c>
      <c r="AI12702" s="7" t="s">
        <v>4610</v>
      </c>
    </row>
    <row r="12703" spans="1:49" ht="11" customHeight="1" outlineLevel="1" x14ac:dyDescent="0.25">
      <c r="A12703" t="s">
        <v>5431</v>
      </c>
      <c r="C12703" s="2" t="s">
        <v>12521</v>
      </c>
      <c r="D12703" s="2">
        <v>963</v>
      </c>
      <c r="E12703" s="7">
        <v>1970</v>
      </c>
      <c r="F12703" s="5" t="s">
        <v>271</v>
      </c>
      <c r="H12703" s="5" t="s">
        <v>5398</v>
      </c>
      <c r="I12703" s="6" t="s">
        <v>855</v>
      </c>
      <c r="J12703" s="6" t="s">
        <v>13427</v>
      </c>
      <c r="K12703" s="17">
        <v>3</v>
      </c>
      <c r="L12703" s="17" t="s">
        <v>7730</v>
      </c>
      <c r="M12703" s="9">
        <v>1.1000000000000001</v>
      </c>
      <c r="N12703" s="9"/>
      <c r="O12703" s="21"/>
      <c r="Q12703" s="29"/>
      <c r="U12703" s="17"/>
      <c r="V12703" s="2">
        <v>728</v>
      </c>
      <c r="Y12703" t="str">
        <f t="shared" si="783"/>
        <v/>
      </c>
      <c r="AA12703" t="str">
        <f t="shared" si="784"/>
        <v/>
      </c>
      <c r="AC12703" s="7"/>
      <c r="AD12703" t="s">
        <v>855</v>
      </c>
      <c r="AE12703">
        <f t="shared" si="787"/>
        <v>0</v>
      </c>
      <c r="AG12703" s="2"/>
      <c r="AH12703" t="s">
        <v>856</v>
      </c>
      <c r="AI12703" s="7" t="s">
        <v>4610</v>
      </c>
    </row>
    <row r="12704" spans="1:49" ht="11" customHeight="1" outlineLevel="1" x14ac:dyDescent="0.25">
      <c r="A12704" t="s">
        <v>5431</v>
      </c>
      <c r="C12704" s="2" t="s">
        <v>12521</v>
      </c>
      <c r="D12704" s="2">
        <v>1218</v>
      </c>
      <c r="E12704" s="7">
        <v>1980</v>
      </c>
      <c r="F12704" s="5" t="s">
        <v>4129</v>
      </c>
      <c r="H12704" s="5" t="s">
        <v>5398</v>
      </c>
      <c r="I12704" s="6" t="s">
        <v>855</v>
      </c>
      <c r="J12704" s="6" t="s">
        <v>13428</v>
      </c>
      <c r="K12704" s="17">
        <v>1</v>
      </c>
      <c r="L12704" s="17" t="s">
        <v>7730</v>
      </c>
      <c r="M12704" s="9">
        <v>0.6</v>
      </c>
      <c r="N12704" s="9"/>
      <c r="O12704" s="21"/>
      <c r="Q12704" s="29"/>
      <c r="T12704">
        <v>1</v>
      </c>
      <c r="U12704" s="17"/>
      <c r="V12704" s="2">
        <v>982</v>
      </c>
      <c r="Y12704" t="str">
        <f t="shared" si="783"/>
        <v/>
      </c>
      <c r="AA12704" t="str">
        <f t="shared" si="784"/>
        <v/>
      </c>
      <c r="AC12704" s="7"/>
      <c r="AD12704" t="s">
        <v>855</v>
      </c>
      <c r="AE12704">
        <f t="shared" si="787"/>
        <v>0</v>
      </c>
      <c r="AG12704" s="2"/>
      <c r="AH12704" t="s">
        <v>856</v>
      </c>
      <c r="AI12704" s="7" t="s">
        <v>4610</v>
      </c>
    </row>
    <row r="12705" spans="1:49" ht="11" customHeight="1" outlineLevel="1" x14ac:dyDescent="0.25">
      <c r="A12705" t="s">
        <v>5431</v>
      </c>
      <c r="C12705" s="2" t="s">
        <v>12521</v>
      </c>
      <c r="D12705" s="2">
        <v>2191</v>
      </c>
      <c r="E12705" s="7">
        <v>2005</v>
      </c>
      <c r="F12705" s="19">
        <v>1.5</v>
      </c>
      <c r="H12705" s="5" t="s">
        <v>5398</v>
      </c>
      <c r="I12705" s="6" t="s">
        <v>5889</v>
      </c>
      <c r="J12705" s="6" t="s">
        <v>13429</v>
      </c>
      <c r="K12705" s="17">
        <v>3</v>
      </c>
      <c r="L12705" s="17" t="s">
        <v>7730</v>
      </c>
      <c r="M12705" s="9">
        <v>4.7</v>
      </c>
      <c r="N12705" s="9"/>
      <c r="O12705" s="21"/>
      <c r="Q12705" s="29"/>
      <c r="U12705" s="17"/>
      <c r="V12705" s="2">
        <v>1624</v>
      </c>
      <c r="Y12705" t="str">
        <f t="shared" si="783"/>
        <v/>
      </c>
      <c r="AA12705" t="str">
        <f t="shared" si="784"/>
        <v/>
      </c>
      <c r="AC12705" s="7"/>
      <c r="AD12705" t="s">
        <v>5889</v>
      </c>
      <c r="AE12705">
        <f t="shared" si="787"/>
        <v>1</v>
      </c>
      <c r="AG12705" s="2"/>
      <c r="AH12705" t="s">
        <v>4921</v>
      </c>
      <c r="AI12705" s="7" t="s">
        <v>4922</v>
      </c>
    </row>
    <row r="12706" spans="1:49" ht="11" customHeight="1" outlineLevel="1" x14ac:dyDescent="0.25">
      <c r="A12706" t="s">
        <v>5431</v>
      </c>
      <c r="C12706" s="2" t="s">
        <v>12521</v>
      </c>
      <c r="D12706" s="2">
        <v>2367</v>
      </c>
      <c r="E12706" s="7">
        <v>2008</v>
      </c>
      <c r="F12706" s="19">
        <v>0.6</v>
      </c>
      <c r="H12706" s="5" t="s">
        <v>5398</v>
      </c>
      <c r="I12706" s="6" t="s">
        <v>1693</v>
      </c>
      <c r="J12706" s="6" t="s">
        <v>13430</v>
      </c>
      <c r="K12706" s="17">
        <v>1</v>
      </c>
      <c r="L12706" s="17" t="s">
        <v>7730</v>
      </c>
      <c r="M12706" s="9">
        <v>5.2</v>
      </c>
      <c r="N12706" s="9"/>
      <c r="O12706" s="21"/>
      <c r="Q12706" s="29"/>
      <c r="U12706" s="17"/>
      <c r="V12706" s="2"/>
      <c r="Y12706" t="str">
        <f t="shared" si="783"/>
        <v/>
      </c>
      <c r="AA12706" t="str">
        <f t="shared" si="784"/>
        <v/>
      </c>
      <c r="AC12706" s="7"/>
      <c r="AD12706" t="s">
        <v>1693</v>
      </c>
      <c r="AE12706">
        <f t="shared" si="787"/>
        <v>0</v>
      </c>
      <c r="AG12706" s="2"/>
      <c r="AI12706" s="7"/>
    </row>
    <row r="12707" spans="1:49" ht="11" customHeight="1" outlineLevel="1" x14ac:dyDescent="0.25">
      <c r="A12707" t="s">
        <v>5431</v>
      </c>
      <c r="C12707" s="2" t="s">
        <v>12521</v>
      </c>
      <c r="D12707" s="2">
        <v>2525</v>
      </c>
      <c r="E12707" s="7">
        <v>2012</v>
      </c>
      <c r="F12707" s="19">
        <v>0.5</v>
      </c>
      <c r="H12707" s="5" t="s">
        <v>5398</v>
      </c>
      <c r="I12707" s="6" t="s">
        <v>13432</v>
      </c>
      <c r="J12707" s="6" t="s">
        <v>13431</v>
      </c>
      <c r="K12707" s="17">
        <v>2</v>
      </c>
      <c r="L12707" s="17" t="s">
        <v>7730</v>
      </c>
      <c r="M12707" s="9">
        <v>4</v>
      </c>
      <c r="N12707" s="9"/>
      <c r="O12707" s="21"/>
      <c r="Q12707" s="29"/>
      <c r="U12707" s="17"/>
      <c r="V12707" s="2"/>
      <c r="Y12707" t="str">
        <f t="shared" si="783"/>
        <v/>
      </c>
      <c r="AA12707" t="str">
        <f t="shared" si="784"/>
        <v/>
      </c>
      <c r="AC12707" s="7"/>
      <c r="AD12707" t="s">
        <v>13432</v>
      </c>
      <c r="AE12707">
        <f t="shared" si="787"/>
        <v>0</v>
      </c>
      <c r="AG12707" s="2"/>
      <c r="AI12707" s="7"/>
    </row>
    <row r="12708" spans="1:49" ht="11" customHeight="1" x14ac:dyDescent="0.25">
      <c r="A12708" t="s">
        <v>11701</v>
      </c>
      <c r="B12708" t="s">
        <v>12035</v>
      </c>
      <c r="C12708" s="2" t="s">
        <v>11983</v>
      </c>
      <c r="E12708" s="7"/>
      <c r="F12708" s="5"/>
      <c r="H12708" s="5"/>
      <c r="I12708" s="6"/>
      <c r="J12708" s="6"/>
      <c r="K12708" s="17"/>
      <c r="L12708" s="17"/>
      <c r="M12708" s="9"/>
      <c r="N12708" s="9">
        <f>SUM(M12709:M13022)</f>
        <v>286.2000000000001</v>
      </c>
      <c r="O12708" s="21">
        <v>8959</v>
      </c>
      <c r="P12708">
        <f>COUNTIF(L12709:L13022,"*")</f>
        <v>314</v>
      </c>
      <c r="Q12708" s="29">
        <f>P12708/O12708</f>
        <v>3.5048554526174794E-2</v>
      </c>
      <c r="R12708">
        <f>COUNTIF(L12709:L13022,"Y")+COUNTIF(L12709:L13022,"S")</f>
        <v>183</v>
      </c>
      <c r="U12708" s="17" t="s">
        <v>7730</v>
      </c>
      <c r="V12708" s="2"/>
      <c r="W12708" t="s">
        <v>18472</v>
      </c>
      <c r="Y12708" t="str">
        <f t="shared" si="783"/>
        <v/>
      </c>
      <c r="AA12708" t="str">
        <f t="shared" si="784"/>
        <v/>
      </c>
      <c r="AC12708" s="7"/>
      <c r="AF12708">
        <f>COUNTIF(AE12709:AE13022,"1")</f>
        <v>24</v>
      </c>
      <c r="AG12708" s="2"/>
      <c r="AI12708" s="7"/>
      <c r="AJ12708">
        <f>COUNTIF($K12709:$K13022,"1")-COUNTIFS($K12709:$K13022,"1",$L12709:$L13022,"V")</f>
        <v>81</v>
      </c>
      <c r="AK12708">
        <f>COUNTIFS($K12709:$K13022,"1",$L12709:$L13022,"Y")+COUNTIFS($K12709:$K13022,"1",$L12709:$L13022,"s")</f>
        <v>65</v>
      </c>
      <c r="AL12708">
        <f>COUNTIF($K12709:$K13022,"2")-COUNTIFS($K12709:$K13022,"2",$L12709:$L13022,"V")</f>
        <v>0</v>
      </c>
      <c r="AM12708">
        <f>COUNTIFS($K12709:$K13022,"2",$L12709:$L13022,"Y")+COUNTIFS($K12709:$K13022,"2",$L12709:$L13022,"s")</f>
        <v>0</v>
      </c>
      <c r="AN12708">
        <f>COUNTIF($K12709:$K13022,"3")-COUNTIFS($K12709:$K13022,"3",$L12709:$L13022,"V")</f>
        <v>47</v>
      </c>
      <c r="AO12708">
        <f>COUNTIFS($K12709:$K13022,"3",$L12709:$L13022,"Y")+COUNTIFS($K12709:$K13022,"3",$L12709:$L13022,"s")</f>
        <v>17</v>
      </c>
      <c r="AP12708">
        <f>COUNTIF($K12709:$K13022,"4")-COUNTIFS($K12709:$K13022,"4",$L12709:$L13022,"V")</f>
        <v>6</v>
      </c>
      <c r="AQ12708">
        <f>COUNTIFS($K12709:$K13022,"4",$L12709:$L13022,"Y")+COUNTIFS($K12709:$K13022,"4",$L12709:$L13022,"s")</f>
        <v>6</v>
      </c>
      <c r="AR12708">
        <f>COUNTIF($K12709:$K13022,"5")-COUNTIFS($K12709:$K13022,"5",$L12709:$L13022,"V")</f>
        <v>8</v>
      </c>
      <c r="AS12708">
        <f>COUNTIFS($K12709:$K13022,"5",$L12709:$L13022,"Y")+COUNTIFS($K12709:$K13022,"5",$L12709:$L13022,"s")</f>
        <v>2</v>
      </c>
      <c r="AT12708">
        <f>COUNTIF($K12709:$K13022,"6")-COUNTIFS($K12709:$K13022,"6",$L12709:$L13022,"V")</f>
        <v>23</v>
      </c>
      <c r="AU12708">
        <f>COUNTIFS($K12709:$K13022,"6",$L12709:$L13022,"Y")+COUNTIFS($K12709:$K13022,"6",$L12709:$L13022,"s")</f>
        <v>9</v>
      </c>
      <c r="AV12708">
        <f>COUNTIF($K12709:$K13022,"7")-COUNTIFS($K12709:$K13022,"7",$L12709:$L13022,"V")</f>
        <v>149</v>
      </c>
      <c r="AW12708">
        <f>COUNTIFS($K12709:$K13022,"7",$L12709:$L13022,"Y")+COUNTIFS($K12709:$K13022,"7",$L12709:$L13022,"s")</f>
        <v>84</v>
      </c>
    </row>
    <row r="12709" spans="1:49" ht="11" customHeight="1" outlineLevel="1" x14ac:dyDescent="0.25">
      <c r="A12709" t="s">
        <v>11460</v>
      </c>
      <c r="C12709" s="2" t="s">
        <v>11983</v>
      </c>
      <c r="D12709" s="2">
        <v>409</v>
      </c>
      <c r="E12709" s="7">
        <v>1960</v>
      </c>
      <c r="F12709" s="5" t="s">
        <v>1012</v>
      </c>
      <c r="H12709" s="5" t="s">
        <v>5398</v>
      </c>
      <c r="I12709" s="6" t="s">
        <v>11462</v>
      </c>
      <c r="J12709" s="6" t="s">
        <v>11461</v>
      </c>
      <c r="K12709" s="17">
        <v>3</v>
      </c>
      <c r="L12709" s="17" t="s">
        <v>7732</v>
      </c>
      <c r="M12709" s="9"/>
      <c r="N12709" s="9"/>
      <c r="O12709" s="21"/>
      <c r="Q12709" s="29"/>
      <c r="U12709" s="17"/>
      <c r="V12709" s="2"/>
      <c r="Y12709" t="str">
        <f t="shared" si="783"/>
        <v/>
      </c>
      <c r="AA12709" t="str">
        <f t="shared" si="784"/>
        <v/>
      </c>
      <c r="AC12709" s="7"/>
      <c r="AD12709" t="s">
        <v>11462</v>
      </c>
      <c r="AE12709">
        <f t="shared" ref="AE12709:AE12772" si="788">COUNTIF(I12709,"*Fuji*")</f>
        <v>0</v>
      </c>
      <c r="AG12709" s="2"/>
      <c r="AI12709" s="7"/>
    </row>
    <row r="12710" spans="1:49" ht="11" customHeight="1" outlineLevel="1" x14ac:dyDescent="0.25">
      <c r="A12710" t="s">
        <v>11460</v>
      </c>
      <c r="C12710" s="2" t="s">
        <v>11983</v>
      </c>
      <c r="D12710" s="2">
        <v>433</v>
      </c>
      <c r="E12710" s="7">
        <v>1969</v>
      </c>
      <c r="F12710" s="5" t="s">
        <v>2445</v>
      </c>
      <c r="H12710" s="5" t="s">
        <v>5398</v>
      </c>
      <c r="I12710" s="6" t="s">
        <v>11464</v>
      </c>
      <c r="J12710" s="6" t="s">
        <v>11463</v>
      </c>
      <c r="K12710" s="17">
        <v>6</v>
      </c>
      <c r="L12710" s="17" t="s">
        <v>7730</v>
      </c>
      <c r="M12710" s="9">
        <v>0.6</v>
      </c>
      <c r="N12710" s="9"/>
      <c r="O12710" s="21"/>
      <c r="Q12710" s="29"/>
      <c r="U12710" s="17"/>
      <c r="V12710" s="2"/>
      <c r="Y12710" t="str">
        <f t="shared" si="783"/>
        <v/>
      </c>
      <c r="AA12710" t="str">
        <f t="shared" si="784"/>
        <v/>
      </c>
      <c r="AC12710" s="7"/>
      <c r="AD12710" t="s">
        <v>11464</v>
      </c>
      <c r="AE12710">
        <f t="shared" si="788"/>
        <v>0</v>
      </c>
      <c r="AG12710" s="2"/>
      <c r="AI12710" s="7"/>
    </row>
    <row r="12711" spans="1:49" ht="11" customHeight="1" outlineLevel="1" x14ac:dyDescent="0.25">
      <c r="A12711" t="s">
        <v>11460</v>
      </c>
      <c r="C12711" s="2" t="s">
        <v>11983</v>
      </c>
      <c r="D12711" s="2">
        <v>437</v>
      </c>
      <c r="E12711" s="7">
        <v>1970</v>
      </c>
      <c r="F12711" s="5" t="s">
        <v>3827</v>
      </c>
      <c r="H12711" s="5" t="s">
        <v>5398</v>
      </c>
      <c r="I12711" s="6" t="s">
        <v>11464</v>
      </c>
      <c r="J12711" s="6" t="s">
        <v>17246</v>
      </c>
      <c r="K12711" s="17">
        <v>6</v>
      </c>
      <c r="L12711" s="17" t="s">
        <v>7732</v>
      </c>
      <c r="M12711" s="9"/>
      <c r="N12711" s="9"/>
      <c r="O12711" s="21"/>
      <c r="Q12711" s="29"/>
      <c r="U12711" s="17"/>
      <c r="V12711" s="2">
        <v>401</v>
      </c>
      <c r="Y12711" t="str">
        <f t="shared" si="783"/>
        <v/>
      </c>
      <c r="AA12711" t="str">
        <f t="shared" si="784"/>
        <v/>
      </c>
      <c r="AC12711" s="7"/>
      <c r="AD12711" t="s">
        <v>11464</v>
      </c>
      <c r="AE12711">
        <f t="shared" si="788"/>
        <v>0</v>
      </c>
      <c r="AG12711" s="2"/>
      <c r="AI12711" s="7"/>
    </row>
    <row r="12712" spans="1:49" ht="11" customHeight="1" outlineLevel="1" x14ac:dyDescent="0.25">
      <c r="A12712" t="s">
        <v>11460</v>
      </c>
      <c r="C12712" s="2" t="s">
        <v>11983</v>
      </c>
      <c r="D12712" s="2">
        <v>443</v>
      </c>
      <c r="E12712" s="7">
        <v>1972</v>
      </c>
      <c r="F12712" s="5" t="s">
        <v>4812</v>
      </c>
      <c r="H12712" s="5" t="s">
        <v>5398</v>
      </c>
      <c r="I12712" s="6" t="s">
        <v>11467</v>
      </c>
      <c r="J12712" s="6" t="s">
        <v>11465</v>
      </c>
      <c r="K12712" s="17">
        <v>3</v>
      </c>
      <c r="L12712" s="17" t="s">
        <v>7732</v>
      </c>
      <c r="M12712" s="9"/>
      <c r="N12712" s="9"/>
      <c r="O12712" s="21"/>
      <c r="Q12712" s="29"/>
      <c r="U12712" s="17"/>
      <c r="V12712" s="2"/>
      <c r="Y12712" t="str">
        <f t="shared" si="783"/>
        <v/>
      </c>
      <c r="AA12712" t="str">
        <f t="shared" si="784"/>
        <v/>
      </c>
      <c r="AC12712" s="7"/>
      <c r="AD12712" t="s">
        <v>11467</v>
      </c>
      <c r="AE12712">
        <f t="shared" si="788"/>
        <v>0</v>
      </c>
      <c r="AG12712" s="2"/>
      <c r="AI12712" s="7"/>
    </row>
    <row r="12713" spans="1:49" ht="11" customHeight="1" outlineLevel="1" x14ac:dyDescent="0.25">
      <c r="A12713" t="s">
        <v>11460</v>
      </c>
      <c r="C12713" s="2" t="s">
        <v>11983</v>
      </c>
      <c r="D12713" s="2">
        <v>445</v>
      </c>
      <c r="E12713" s="7">
        <v>1972</v>
      </c>
      <c r="F12713" s="5" t="s">
        <v>3827</v>
      </c>
      <c r="H12713" s="5" t="s">
        <v>5398</v>
      </c>
      <c r="I12713" s="6" t="s">
        <v>1001</v>
      </c>
      <c r="J12713" s="6" t="s">
        <v>11466</v>
      </c>
      <c r="K12713" s="17">
        <v>3</v>
      </c>
      <c r="L12713" s="17" t="s">
        <v>7732</v>
      </c>
      <c r="M12713" s="9"/>
      <c r="N12713" s="9"/>
      <c r="O12713" s="21"/>
      <c r="Q12713" s="29"/>
      <c r="U12713" s="17"/>
      <c r="V12713" s="2">
        <v>409</v>
      </c>
      <c r="Y12713" t="str">
        <f t="shared" si="783"/>
        <v/>
      </c>
      <c r="AA12713" t="str">
        <f t="shared" si="784"/>
        <v/>
      </c>
      <c r="AC12713" s="7"/>
      <c r="AD12713" t="s">
        <v>1001</v>
      </c>
      <c r="AE12713">
        <f t="shared" si="788"/>
        <v>0</v>
      </c>
      <c r="AG12713" s="2"/>
      <c r="AI12713" s="7"/>
    </row>
    <row r="12714" spans="1:49" ht="11" customHeight="1" outlineLevel="1" x14ac:dyDescent="0.25">
      <c r="A12714" t="s">
        <v>11460</v>
      </c>
      <c r="C12714" s="2" t="s">
        <v>11983</v>
      </c>
      <c r="D12714" s="2">
        <v>447</v>
      </c>
      <c r="E12714" s="7">
        <v>1975</v>
      </c>
      <c r="F12714" s="5" t="s">
        <v>11184</v>
      </c>
      <c r="H12714" s="5" t="s">
        <v>5398</v>
      </c>
      <c r="I12714" s="6" t="s">
        <v>11469</v>
      </c>
      <c r="J12714" s="6" t="s">
        <v>11468</v>
      </c>
      <c r="K12714" s="17">
        <v>3</v>
      </c>
      <c r="L12714" s="17" t="s">
        <v>7732</v>
      </c>
      <c r="M12714" s="9"/>
      <c r="N12714" s="9"/>
      <c r="O12714" s="21"/>
      <c r="Q12714" s="29"/>
      <c r="U12714" s="17"/>
      <c r="V12714" s="2"/>
      <c r="Y12714" t="str">
        <f t="shared" si="783"/>
        <v/>
      </c>
      <c r="AA12714" t="str">
        <f t="shared" si="784"/>
        <v/>
      </c>
      <c r="AC12714" s="7"/>
      <c r="AD12714" t="s">
        <v>11469</v>
      </c>
      <c r="AE12714">
        <f t="shared" si="788"/>
        <v>0</v>
      </c>
      <c r="AG12714" s="2"/>
      <c r="AI12714" s="7"/>
    </row>
    <row r="12715" spans="1:49" ht="11" customHeight="1" outlineLevel="1" x14ac:dyDescent="0.25">
      <c r="A12715" t="s">
        <v>11460</v>
      </c>
      <c r="C12715" s="2" t="s">
        <v>11983</v>
      </c>
      <c r="D12715" s="2">
        <v>448</v>
      </c>
      <c r="E12715" s="7">
        <v>1975</v>
      </c>
      <c r="F12715" s="5" t="s">
        <v>5755</v>
      </c>
      <c r="H12715" s="5" t="s">
        <v>5398</v>
      </c>
      <c r="I12715" s="6" t="s">
        <v>11469</v>
      </c>
      <c r="J12715" s="6" t="s">
        <v>11468</v>
      </c>
      <c r="K12715" s="17">
        <v>3</v>
      </c>
      <c r="L12715" s="17" t="s">
        <v>7732</v>
      </c>
      <c r="M12715" s="9"/>
      <c r="N12715" s="9"/>
      <c r="O12715" s="21"/>
      <c r="Q12715" s="29"/>
      <c r="U12715" s="17"/>
      <c r="V12715" s="2"/>
      <c r="Y12715" t="str">
        <f t="shared" ref="Y12715:Y12778" si="789">IF(COUNTIF(F12715,"*fdc*"),1,"")</f>
        <v/>
      </c>
      <c r="AA12715" t="str">
        <f t="shared" ref="AA12715:AA12778" si="790">IF(COUNTIF(F12715,"*s/s*"),1,"")</f>
        <v/>
      </c>
      <c r="AC12715" s="7"/>
      <c r="AD12715" t="s">
        <v>11469</v>
      </c>
      <c r="AE12715">
        <f t="shared" si="788"/>
        <v>0</v>
      </c>
      <c r="AG12715" s="2"/>
      <c r="AI12715" s="7"/>
    </row>
    <row r="12716" spans="1:49" ht="11" customHeight="1" outlineLevel="1" x14ac:dyDescent="0.25">
      <c r="A12716" t="s">
        <v>11460</v>
      </c>
      <c r="C12716" s="2" t="s">
        <v>11983</v>
      </c>
      <c r="D12716" s="2">
        <v>449</v>
      </c>
      <c r="E12716" s="7">
        <v>1975</v>
      </c>
      <c r="F12716" s="5" t="s">
        <v>4812</v>
      </c>
      <c r="H12716" s="5" t="s">
        <v>5398</v>
      </c>
      <c r="I12716" s="6" t="s">
        <v>11469</v>
      </c>
      <c r="J12716" s="6" t="s">
        <v>11468</v>
      </c>
      <c r="K12716" s="17">
        <v>3</v>
      </c>
      <c r="L12716" s="17" t="s">
        <v>7732</v>
      </c>
      <c r="M12716" s="9"/>
      <c r="N12716" s="9"/>
      <c r="O12716" s="21"/>
      <c r="Q12716" s="29"/>
      <c r="U12716" s="17"/>
      <c r="V12716" s="2"/>
      <c r="Y12716" t="str">
        <f t="shared" si="789"/>
        <v/>
      </c>
      <c r="AA12716" t="str">
        <f t="shared" si="790"/>
        <v/>
      </c>
      <c r="AC12716" s="7"/>
      <c r="AD12716" t="s">
        <v>11469</v>
      </c>
      <c r="AE12716">
        <f t="shared" si="788"/>
        <v>0</v>
      </c>
      <c r="AG12716" s="2"/>
      <c r="AI12716" s="7"/>
    </row>
    <row r="12717" spans="1:49" ht="11" customHeight="1" outlineLevel="1" x14ac:dyDescent="0.25">
      <c r="A12717" t="s">
        <v>11460</v>
      </c>
      <c r="C12717" s="2" t="s">
        <v>11983</v>
      </c>
      <c r="D12717" s="2">
        <v>450</v>
      </c>
      <c r="E12717" s="7">
        <v>1975</v>
      </c>
      <c r="F12717" s="5" t="s">
        <v>9270</v>
      </c>
      <c r="H12717" s="5" t="s">
        <v>5398</v>
      </c>
      <c r="I12717" s="6" t="s">
        <v>11469</v>
      </c>
      <c r="J12717" s="6" t="s">
        <v>11468</v>
      </c>
      <c r="K12717" s="17">
        <v>3</v>
      </c>
      <c r="L12717" s="17" t="s">
        <v>7732</v>
      </c>
      <c r="M12717" s="9"/>
      <c r="N12717" s="9"/>
      <c r="O12717" s="21"/>
      <c r="Q12717" s="29"/>
      <c r="U12717" s="17"/>
      <c r="V12717" s="2"/>
      <c r="Y12717" t="str">
        <f t="shared" si="789"/>
        <v/>
      </c>
      <c r="AA12717" t="str">
        <f t="shared" si="790"/>
        <v/>
      </c>
      <c r="AC12717" s="7"/>
      <c r="AD12717" t="s">
        <v>11469</v>
      </c>
      <c r="AE12717">
        <f t="shared" si="788"/>
        <v>0</v>
      </c>
      <c r="AG12717" s="2"/>
      <c r="AI12717" s="7"/>
    </row>
    <row r="12718" spans="1:49" ht="11" customHeight="1" outlineLevel="1" x14ac:dyDescent="0.25">
      <c r="A12718" t="s">
        <v>11460</v>
      </c>
      <c r="C12718" s="2" t="s">
        <v>11983</v>
      </c>
      <c r="D12718" s="2">
        <v>534</v>
      </c>
      <c r="E12718" s="7">
        <v>1978</v>
      </c>
      <c r="F12718" s="5" t="s">
        <v>11471</v>
      </c>
      <c r="H12718" s="5" t="s">
        <v>5398</v>
      </c>
      <c r="I12718" s="6" t="s">
        <v>11464</v>
      </c>
      <c r="J12718" s="6" t="s">
        <v>11470</v>
      </c>
      <c r="K12718" s="17">
        <v>6</v>
      </c>
      <c r="L12718" s="17" t="s">
        <v>7730</v>
      </c>
      <c r="M12718" s="9">
        <v>2</v>
      </c>
      <c r="N12718" s="9"/>
      <c r="O12718" s="21"/>
      <c r="Q12718" s="29"/>
      <c r="U12718" s="17"/>
      <c r="V12718" s="2" t="s">
        <v>3826</v>
      </c>
      <c r="Y12718" t="str">
        <f t="shared" si="789"/>
        <v/>
      </c>
      <c r="AA12718" t="str">
        <f t="shared" si="790"/>
        <v/>
      </c>
      <c r="AC12718" s="7"/>
      <c r="AD12718" t="s">
        <v>11464</v>
      </c>
      <c r="AE12718">
        <f t="shared" si="788"/>
        <v>0</v>
      </c>
      <c r="AG12718" s="2"/>
      <c r="AI12718" s="7"/>
    </row>
    <row r="12719" spans="1:49" ht="11" customHeight="1" outlineLevel="1" x14ac:dyDescent="0.25">
      <c r="A12719" t="s">
        <v>11460</v>
      </c>
      <c r="C12719" s="2" t="s">
        <v>11983</v>
      </c>
      <c r="D12719" s="2">
        <v>537</v>
      </c>
      <c r="E12719" s="7">
        <v>1978</v>
      </c>
      <c r="F12719" s="5" t="s">
        <v>11472</v>
      </c>
      <c r="H12719" s="5" t="s">
        <v>5398</v>
      </c>
      <c r="I12719" s="6" t="s">
        <v>11474</v>
      </c>
      <c r="J12719" s="6" t="s">
        <v>11470</v>
      </c>
      <c r="K12719" s="17">
        <v>6</v>
      </c>
      <c r="L12719" s="17" t="s">
        <v>7732</v>
      </c>
      <c r="M12719" s="9"/>
      <c r="N12719" s="9"/>
      <c r="O12719" s="21"/>
      <c r="Q12719" s="29"/>
      <c r="U12719" s="17"/>
      <c r="V12719" s="2"/>
      <c r="Y12719" t="str">
        <f t="shared" si="789"/>
        <v/>
      </c>
      <c r="AA12719" t="str">
        <f t="shared" si="790"/>
        <v/>
      </c>
      <c r="AC12719" s="7"/>
      <c r="AD12719" t="s">
        <v>11474</v>
      </c>
      <c r="AE12719">
        <f t="shared" si="788"/>
        <v>0</v>
      </c>
      <c r="AG12719" s="2"/>
      <c r="AI12719" s="7"/>
    </row>
    <row r="12720" spans="1:49" ht="11" customHeight="1" outlineLevel="1" x14ac:dyDescent="0.25">
      <c r="A12720" t="s">
        <v>11460</v>
      </c>
      <c r="C12720" s="2" t="s">
        <v>11983</v>
      </c>
      <c r="D12720" s="2" t="s">
        <v>18852</v>
      </c>
      <c r="E12720" s="7">
        <v>1978</v>
      </c>
      <c r="F12720" s="5" t="s">
        <v>11477</v>
      </c>
      <c r="H12720" s="5" t="s">
        <v>5398</v>
      </c>
      <c r="I12720" s="6" t="s">
        <v>11476</v>
      </c>
      <c r="J12720" s="6" t="s">
        <v>11475</v>
      </c>
      <c r="K12720" s="17">
        <v>3</v>
      </c>
      <c r="L12720" s="17" t="s">
        <v>7732</v>
      </c>
      <c r="M12720" s="9"/>
      <c r="N12720" s="9"/>
      <c r="O12720" s="21"/>
      <c r="Q12720" s="29"/>
      <c r="U12720" s="17"/>
      <c r="V12720" s="2"/>
      <c r="Y12720" t="str">
        <f t="shared" si="789"/>
        <v/>
      </c>
      <c r="AA12720" t="str">
        <f t="shared" si="790"/>
        <v/>
      </c>
      <c r="AC12720" s="7"/>
      <c r="AD12720" t="s">
        <v>11476</v>
      </c>
      <c r="AE12720">
        <f t="shared" si="788"/>
        <v>0</v>
      </c>
      <c r="AG12720" s="2"/>
      <c r="AI12720" s="7"/>
    </row>
    <row r="12721" spans="1:35" ht="11" customHeight="1" outlineLevel="1" x14ac:dyDescent="0.25">
      <c r="A12721" t="s">
        <v>11460</v>
      </c>
      <c r="C12721" s="2" t="s">
        <v>11983</v>
      </c>
      <c r="D12721" s="2">
        <v>609</v>
      </c>
      <c r="E12721" s="7">
        <v>1979</v>
      </c>
      <c r="F12721" s="5" t="s">
        <v>11477</v>
      </c>
      <c r="H12721" s="5" t="s">
        <v>5398</v>
      </c>
      <c r="I12721" s="6" t="s">
        <v>11479</v>
      </c>
      <c r="J12721" s="6" t="s">
        <v>11478</v>
      </c>
      <c r="K12721" s="17">
        <v>5</v>
      </c>
      <c r="L12721" s="17" t="s">
        <v>20076</v>
      </c>
      <c r="M12721" s="9"/>
      <c r="N12721" s="9"/>
      <c r="O12721" s="21"/>
      <c r="Q12721" s="29"/>
      <c r="U12721" s="17"/>
      <c r="V12721" s="2"/>
      <c r="Y12721" t="str">
        <f t="shared" si="789"/>
        <v/>
      </c>
      <c r="AA12721" t="str">
        <f t="shared" si="790"/>
        <v/>
      </c>
      <c r="AC12721" s="7"/>
      <c r="AD12721" t="s">
        <v>11479</v>
      </c>
      <c r="AE12721">
        <f t="shared" si="788"/>
        <v>0</v>
      </c>
      <c r="AG12721" s="2"/>
      <c r="AI12721" s="7"/>
    </row>
    <row r="12722" spans="1:35" ht="11" customHeight="1" outlineLevel="1" x14ac:dyDescent="0.25">
      <c r="A12722" t="s">
        <v>11460</v>
      </c>
      <c r="C12722" s="2" t="s">
        <v>11983</v>
      </c>
      <c r="D12722" s="2" t="s">
        <v>11480</v>
      </c>
      <c r="E12722" s="7">
        <v>1979</v>
      </c>
      <c r="F12722" s="5" t="s">
        <v>11481</v>
      </c>
      <c r="H12722" s="5" t="s">
        <v>5398</v>
      </c>
      <c r="I12722" s="6" t="s">
        <v>11464</v>
      </c>
      <c r="J12722" s="6" t="s">
        <v>11482</v>
      </c>
      <c r="K12722" s="17">
        <v>6</v>
      </c>
      <c r="L12722" s="17" t="s">
        <v>7730</v>
      </c>
      <c r="M12722" s="9">
        <v>9</v>
      </c>
      <c r="N12722" s="9"/>
      <c r="O12722" s="21"/>
      <c r="Q12722" s="29"/>
      <c r="U12722" s="17"/>
      <c r="V12722" s="2"/>
      <c r="Y12722" t="str">
        <f t="shared" si="789"/>
        <v/>
      </c>
      <c r="AA12722">
        <f t="shared" si="790"/>
        <v>1</v>
      </c>
      <c r="AC12722" s="7"/>
      <c r="AD12722" t="s">
        <v>11464</v>
      </c>
      <c r="AE12722">
        <f t="shared" si="788"/>
        <v>0</v>
      </c>
      <c r="AG12722" s="2"/>
      <c r="AI12722" s="7"/>
    </row>
    <row r="12723" spans="1:35" ht="11" customHeight="1" outlineLevel="1" x14ac:dyDescent="0.25">
      <c r="A12723" t="s">
        <v>11460</v>
      </c>
      <c r="C12723" s="2" t="s">
        <v>11983</v>
      </c>
      <c r="D12723" s="2" t="s">
        <v>11330</v>
      </c>
      <c r="E12723" s="7">
        <v>1979</v>
      </c>
      <c r="F12723" s="5" t="s">
        <v>11481</v>
      </c>
      <c r="H12723" s="5" t="s">
        <v>5398</v>
      </c>
      <c r="I12723" s="6" t="s">
        <v>2195</v>
      </c>
      <c r="J12723" s="6" t="s">
        <v>11483</v>
      </c>
      <c r="K12723" s="17">
        <v>3</v>
      </c>
      <c r="L12723" s="17" t="s">
        <v>7730</v>
      </c>
      <c r="M12723" s="9">
        <v>5</v>
      </c>
      <c r="N12723" s="9"/>
      <c r="O12723" s="21"/>
      <c r="Q12723" s="29"/>
      <c r="T12723">
        <v>1</v>
      </c>
      <c r="U12723" s="17"/>
      <c r="V12723" s="2">
        <v>519</v>
      </c>
      <c r="Y12723" t="str">
        <f t="shared" si="789"/>
        <v/>
      </c>
      <c r="AA12723">
        <f t="shared" si="790"/>
        <v>1</v>
      </c>
      <c r="AC12723" s="7"/>
      <c r="AD12723" t="s">
        <v>2195</v>
      </c>
      <c r="AE12723">
        <f t="shared" si="788"/>
        <v>0</v>
      </c>
      <c r="AG12723" s="2"/>
      <c r="AI12723" s="7"/>
    </row>
    <row r="12724" spans="1:35" ht="11" customHeight="1" outlineLevel="1" x14ac:dyDescent="0.25">
      <c r="A12724" t="s">
        <v>11460</v>
      </c>
      <c r="C12724" s="2" t="s">
        <v>11983</v>
      </c>
      <c r="D12724" s="2">
        <v>630</v>
      </c>
      <c r="E12724" s="7">
        <v>1979</v>
      </c>
      <c r="F12724" s="5" t="s">
        <v>11477</v>
      </c>
      <c r="H12724" s="5" t="s">
        <v>5398</v>
      </c>
      <c r="I12724" s="6" t="s">
        <v>11464</v>
      </c>
      <c r="J12724" s="6" t="s">
        <v>11485</v>
      </c>
      <c r="K12724" s="17">
        <v>6</v>
      </c>
      <c r="L12724" s="17" t="s">
        <v>7730</v>
      </c>
      <c r="M12724" s="9">
        <v>4.2</v>
      </c>
      <c r="N12724" s="9"/>
      <c r="O12724" s="21"/>
      <c r="Q12724" s="29"/>
      <c r="U12724" s="17"/>
      <c r="V12724" s="2">
        <v>540</v>
      </c>
      <c r="Y12724" t="str">
        <f t="shared" si="789"/>
        <v/>
      </c>
      <c r="AA12724" t="str">
        <f t="shared" si="790"/>
        <v/>
      </c>
      <c r="AC12724" s="7"/>
      <c r="AD12724" t="s">
        <v>11464</v>
      </c>
      <c r="AE12724">
        <f t="shared" si="788"/>
        <v>0</v>
      </c>
      <c r="AG12724" s="2"/>
      <c r="AI12724" s="7"/>
    </row>
    <row r="12725" spans="1:35" ht="11" customHeight="1" outlineLevel="1" x14ac:dyDescent="0.25">
      <c r="A12725" t="s">
        <v>11460</v>
      </c>
      <c r="C12725" s="2" t="s">
        <v>11983</v>
      </c>
      <c r="D12725" s="2">
        <v>637</v>
      </c>
      <c r="E12725" s="7">
        <v>1979</v>
      </c>
      <c r="F12725" s="5" t="s">
        <v>11481</v>
      </c>
      <c r="H12725" s="5" t="s">
        <v>5398</v>
      </c>
      <c r="I12725" s="6" t="s">
        <v>11486</v>
      </c>
      <c r="J12725" s="6" t="s">
        <v>8490</v>
      </c>
      <c r="K12725" s="17">
        <v>1</v>
      </c>
      <c r="L12725" s="17" t="s">
        <v>7730</v>
      </c>
      <c r="M12725" s="9">
        <v>2</v>
      </c>
      <c r="N12725" s="9"/>
      <c r="O12725" s="21"/>
      <c r="Q12725" s="29"/>
      <c r="U12725" s="17"/>
      <c r="V12725" s="2"/>
      <c r="Y12725" t="str">
        <f t="shared" si="789"/>
        <v/>
      </c>
      <c r="AA12725">
        <f t="shared" si="790"/>
        <v>1</v>
      </c>
      <c r="AC12725" s="7"/>
      <c r="AD12725" t="s">
        <v>11486</v>
      </c>
      <c r="AE12725">
        <f t="shared" si="788"/>
        <v>0</v>
      </c>
      <c r="AG12725" s="2"/>
      <c r="AI12725" s="7"/>
    </row>
    <row r="12726" spans="1:35" ht="11" customHeight="1" outlineLevel="1" x14ac:dyDescent="0.25">
      <c r="A12726" t="s">
        <v>11460</v>
      </c>
      <c r="C12726" s="2" t="s">
        <v>11983</v>
      </c>
      <c r="D12726" s="2">
        <v>657</v>
      </c>
      <c r="E12726" s="7">
        <v>1979</v>
      </c>
      <c r="F12726" s="5" t="s">
        <v>11488</v>
      </c>
      <c r="H12726" s="5" t="s">
        <v>5398</v>
      </c>
      <c r="I12726" s="6" t="s">
        <v>11484</v>
      </c>
      <c r="J12726" s="6" t="s">
        <v>11487</v>
      </c>
      <c r="K12726" s="17">
        <v>3</v>
      </c>
      <c r="L12726" s="17" t="s">
        <v>7730</v>
      </c>
      <c r="M12726" s="9">
        <v>2</v>
      </c>
      <c r="N12726" s="9"/>
      <c r="O12726" s="21"/>
      <c r="Q12726" s="29"/>
      <c r="U12726" s="17"/>
      <c r="V12726" s="2"/>
      <c r="Y12726" t="str">
        <f t="shared" si="789"/>
        <v/>
      </c>
      <c r="AA12726" t="str">
        <f t="shared" si="790"/>
        <v/>
      </c>
      <c r="AC12726" s="7"/>
      <c r="AD12726" t="s">
        <v>11484</v>
      </c>
      <c r="AE12726">
        <f t="shared" si="788"/>
        <v>0</v>
      </c>
      <c r="AG12726" s="2"/>
      <c r="AI12726" s="7"/>
    </row>
    <row r="12727" spans="1:35" ht="11" customHeight="1" outlineLevel="1" collapsed="1" x14ac:dyDescent="0.25">
      <c r="A12727" t="s">
        <v>11460</v>
      </c>
      <c r="C12727" s="2" t="s">
        <v>11983</v>
      </c>
      <c r="D12727" s="2">
        <v>817</v>
      </c>
      <c r="E12727" s="7">
        <v>1982</v>
      </c>
      <c r="F12727" s="5" t="s">
        <v>11488</v>
      </c>
      <c r="H12727" s="5" t="s">
        <v>5398</v>
      </c>
      <c r="I12727" s="6" t="s">
        <v>11464</v>
      </c>
      <c r="J12727" s="6" t="s">
        <v>11489</v>
      </c>
      <c r="K12727" s="17">
        <v>6</v>
      </c>
      <c r="L12727" s="17" t="s">
        <v>7732</v>
      </c>
      <c r="M12727" s="9"/>
      <c r="N12727" s="9"/>
      <c r="O12727" s="21"/>
      <c r="Q12727" s="29"/>
      <c r="U12727" s="17"/>
      <c r="V12727" s="2"/>
      <c r="Y12727" t="str">
        <f t="shared" si="789"/>
        <v/>
      </c>
      <c r="AA12727" t="str">
        <f t="shared" si="790"/>
        <v/>
      </c>
      <c r="AC12727" s="7"/>
      <c r="AD12727" t="s">
        <v>11464</v>
      </c>
      <c r="AE12727">
        <f t="shared" si="788"/>
        <v>0</v>
      </c>
      <c r="AG12727" s="2"/>
      <c r="AI12727" s="7"/>
    </row>
    <row r="12728" spans="1:35" ht="11" customHeight="1" outlineLevel="1" x14ac:dyDescent="0.25">
      <c r="A12728" t="s">
        <v>11460</v>
      </c>
      <c r="C12728" s="2" t="s">
        <v>11983</v>
      </c>
      <c r="D12728" s="2">
        <v>818</v>
      </c>
      <c r="E12728" s="7">
        <v>1982</v>
      </c>
      <c r="F12728" s="5" t="s">
        <v>11490</v>
      </c>
      <c r="H12728" s="5" t="s">
        <v>5398</v>
      </c>
      <c r="I12728" s="6" t="s">
        <v>11464</v>
      </c>
      <c r="J12728" s="6" t="s">
        <v>11489</v>
      </c>
      <c r="K12728" s="17">
        <v>6</v>
      </c>
      <c r="L12728" s="17" t="s">
        <v>7732</v>
      </c>
      <c r="M12728" s="9"/>
      <c r="N12728" s="9"/>
      <c r="O12728" s="21"/>
      <c r="Q12728" s="29"/>
      <c r="U12728" s="17"/>
      <c r="V12728" s="2"/>
      <c r="Y12728" t="str">
        <f t="shared" si="789"/>
        <v/>
      </c>
      <c r="AA12728" t="str">
        <f t="shared" si="790"/>
        <v/>
      </c>
      <c r="AC12728" s="7"/>
      <c r="AD12728" t="s">
        <v>11464</v>
      </c>
      <c r="AE12728">
        <f t="shared" si="788"/>
        <v>0</v>
      </c>
      <c r="AG12728" s="2"/>
      <c r="AI12728" s="7"/>
    </row>
    <row r="12729" spans="1:35" ht="11" customHeight="1" outlineLevel="1" x14ac:dyDescent="0.25">
      <c r="A12729" t="s">
        <v>11460</v>
      </c>
      <c r="C12729" s="2" t="s">
        <v>11983</v>
      </c>
      <c r="D12729" s="2">
        <v>819</v>
      </c>
      <c r="E12729" s="7">
        <v>1982</v>
      </c>
      <c r="F12729" s="5" t="s">
        <v>11491</v>
      </c>
      <c r="H12729" s="5" t="s">
        <v>5398</v>
      </c>
      <c r="I12729" s="6" t="s">
        <v>11464</v>
      </c>
      <c r="J12729" s="6" t="s">
        <v>11489</v>
      </c>
      <c r="K12729" s="17">
        <v>6</v>
      </c>
      <c r="L12729" s="17" t="s">
        <v>7732</v>
      </c>
      <c r="M12729" s="9"/>
      <c r="N12729" s="9"/>
      <c r="O12729" s="21"/>
      <c r="Q12729" s="29"/>
      <c r="U12729" s="17"/>
      <c r="V12729" s="2"/>
      <c r="Y12729" t="str">
        <f t="shared" si="789"/>
        <v/>
      </c>
      <c r="AA12729" t="str">
        <f t="shared" si="790"/>
        <v/>
      </c>
      <c r="AC12729" s="7"/>
      <c r="AD12729" t="s">
        <v>11464</v>
      </c>
      <c r="AE12729">
        <f t="shared" si="788"/>
        <v>0</v>
      </c>
      <c r="AG12729" s="2"/>
      <c r="AI12729" s="7"/>
    </row>
    <row r="12730" spans="1:35" ht="11" customHeight="1" outlineLevel="1" x14ac:dyDescent="0.25">
      <c r="A12730" t="s">
        <v>11460</v>
      </c>
      <c r="C12730" s="2" t="s">
        <v>11983</v>
      </c>
      <c r="D12730" s="2">
        <v>820</v>
      </c>
      <c r="E12730" s="7">
        <v>1982</v>
      </c>
      <c r="F12730" s="5" t="s">
        <v>11492</v>
      </c>
      <c r="H12730" s="5" t="s">
        <v>5398</v>
      </c>
      <c r="I12730" s="6" t="s">
        <v>11464</v>
      </c>
      <c r="J12730" s="6" t="s">
        <v>11489</v>
      </c>
      <c r="K12730" s="17">
        <v>6</v>
      </c>
      <c r="L12730" s="17" t="s">
        <v>7732</v>
      </c>
      <c r="M12730" s="9"/>
      <c r="N12730" s="9"/>
      <c r="O12730" s="21"/>
      <c r="Q12730" s="29"/>
      <c r="U12730" s="17"/>
      <c r="V12730" s="2"/>
      <c r="Y12730" t="str">
        <f t="shared" si="789"/>
        <v/>
      </c>
      <c r="AA12730" t="str">
        <f t="shared" si="790"/>
        <v/>
      </c>
      <c r="AC12730" s="7"/>
      <c r="AD12730" t="s">
        <v>11464</v>
      </c>
      <c r="AE12730">
        <f t="shared" si="788"/>
        <v>0</v>
      </c>
      <c r="AG12730" s="2"/>
      <c r="AI12730" s="7"/>
    </row>
    <row r="12731" spans="1:35" ht="11" customHeight="1" outlineLevel="1" x14ac:dyDescent="0.25">
      <c r="A12731" t="s">
        <v>11460</v>
      </c>
      <c r="C12731" s="2" t="s">
        <v>11983</v>
      </c>
      <c r="D12731" s="2" t="s">
        <v>18853</v>
      </c>
      <c r="E12731" s="7">
        <v>1983</v>
      </c>
      <c r="F12731" s="5" t="s">
        <v>11481</v>
      </c>
      <c r="H12731" s="5" t="s">
        <v>5398</v>
      </c>
      <c r="I12731" s="6" t="s">
        <v>2196</v>
      </c>
      <c r="J12731" s="6" t="s">
        <v>11493</v>
      </c>
      <c r="K12731" s="17">
        <v>3</v>
      </c>
      <c r="L12731" s="17" t="s">
        <v>122</v>
      </c>
      <c r="M12731" s="9"/>
      <c r="N12731" s="9"/>
      <c r="O12731" s="21"/>
      <c r="Q12731" s="29"/>
      <c r="S12731">
        <v>1</v>
      </c>
      <c r="T12731">
        <v>1</v>
      </c>
      <c r="U12731" s="17"/>
      <c r="V12731" s="2">
        <v>700</v>
      </c>
      <c r="Y12731" t="str">
        <f t="shared" si="789"/>
        <v/>
      </c>
      <c r="AA12731">
        <f t="shared" si="790"/>
        <v>1</v>
      </c>
      <c r="AC12731" s="7"/>
      <c r="AD12731" t="s">
        <v>2196</v>
      </c>
      <c r="AE12731">
        <f t="shared" si="788"/>
        <v>0</v>
      </c>
      <c r="AG12731" s="2"/>
      <c r="AI12731" s="7"/>
    </row>
    <row r="12732" spans="1:35" ht="11" customHeight="1" outlineLevel="1" x14ac:dyDescent="0.25">
      <c r="A12732" t="s">
        <v>11460</v>
      </c>
      <c r="C12732" s="2" t="s">
        <v>11983</v>
      </c>
      <c r="D12732" s="2">
        <v>927</v>
      </c>
      <c r="E12732" s="7">
        <v>1984</v>
      </c>
      <c r="F12732" s="5" t="s">
        <v>20868</v>
      </c>
      <c r="H12732" s="5" t="s">
        <v>5398</v>
      </c>
      <c r="I12732" s="6" t="s">
        <v>20867</v>
      </c>
      <c r="J12732" s="6" t="s">
        <v>11494</v>
      </c>
      <c r="K12732" s="17">
        <v>3</v>
      </c>
      <c r="L12732" s="17" t="s">
        <v>20076</v>
      </c>
      <c r="M12732" s="9"/>
      <c r="N12732" s="9"/>
      <c r="O12732" s="21"/>
      <c r="Q12732" s="29"/>
      <c r="U12732" s="17"/>
      <c r="V12732" s="2"/>
      <c r="Y12732" t="str">
        <f t="shared" si="789"/>
        <v/>
      </c>
      <c r="AA12732" t="str">
        <f t="shared" si="790"/>
        <v/>
      </c>
      <c r="AC12732" s="7"/>
      <c r="AD12732" t="s">
        <v>20867</v>
      </c>
      <c r="AE12732">
        <f t="shared" si="788"/>
        <v>0</v>
      </c>
      <c r="AG12732" s="2"/>
      <c r="AI12732" s="7"/>
    </row>
    <row r="12733" spans="1:35" ht="11" customHeight="1" outlineLevel="1" x14ac:dyDescent="0.25">
      <c r="A12733" t="s">
        <v>11460</v>
      </c>
      <c r="C12733" s="2" t="s">
        <v>11983</v>
      </c>
      <c r="D12733" s="2" t="s">
        <v>20865</v>
      </c>
      <c r="E12733" s="7">
        <v>1984</v>
      </c>
      <c r="F12733" s="5" t="s">
        <v>20866</v>
      </c>
      <c r="H12733" s="5" t="s">
        <v>5398</v>
      </c>
      <c r="I12733" s="6" t="s">
        <v>20867</v>
      </c>
      <c r="J12733" s="6" t="s">
        <v>11494</v>
      </c>
      <c r="K12733" s="17">
        <v>3</v>
      </c>
      <c r="L12733" s="17" t="s">
        <v>7730</v>
      </c>
      <c r="M12733" s="9">
        <v>2.2000000000000002</v>
      </c>
      <c r="N12733" s="9"/>
      <c r="O12733" s="21"/>
      <c r="Q12733" s="29"/>
      <c r="U12733" s="17"/>
      <c r="V12733" s="2"/>
      <c r="Y12733" t="str">
        <f t="shared" si="789"/>
        <v/>
      </c>
      <c r="AA12733">
        <f t="shared" si="790"/>
        <v>1</v>
      </c>
      <c r="AC12733" s="7"/>
      <c r="AD12733" t="s">
        <v>20867</v>
      </c>
      <c r="AE12733">
        <f t="shared" si="788"/>
        <v>0</v>
      </c>
      <c r="AG12733" s="2"/>
      <c r="AI12733" s="7"/>
    </row>
    <row r="12734" spans="1:35" ht="11" customHeight="1" outlineLevel="1" x14ac:dyDescent="0.25">
      <c r="A12734" t="s">
        <v>11460</v>
      </c>
      <c r="C12734" s="2" t="s">
        <v>11983</v>
      </c>
      <c r="D12734" s="2" t="s">
        <v>10665</v>
      </c>
      <c r="E12734" s="7">
        <v>1984</v>
      </c>
      <c r="F12734" s="5" t="s">
        <v>11495</v>
      </c>
      <c r="H12734" s="5" t="s">
        <v>5398</v>
      </c>
      <c r="I12734" s="6" t="s">
        <v>11496</v>
      </c>
      <c r="J12734" s="6" t="s">
        <v>11494</v>
      </c>
      <c r="K12734" s="17">
        <v>3</v>
      </c>
      <c r="L12734" s="17" t="s">
        <v>7732</v>
      </c>
      <c r="M12734" s="9"/>
      <c r="N12734" s="9"/>
      <c r="O12734" s="21"/>
      <c r="Q12734" s="29"/>
      <c r="U12734" s="17"/>
      <c r="V12734" s="2"/>
      <c r="Y12734" t="str">
        <f t="shared" si="789"/>
        <v/>
      </c>
      <c r="AA12734">
        <f t="shared" si="790"/>
        <v>1</v>
      </c>
      <c r="AC12734" s="7"/>
      <c r="AD12734" t="s">
        <v>11496</v>
      </c>
      <c r="AE12734">
        <f t="shared" si="788"/>
        <v>0</v>
      </c>
      <c r="AG12734" s="2"/>
      <c r="AI12734" s="7"/>
    </row>
    <row r="12735" spans="1:35" ht="11" customHeight="1" outlineLevel="1" x14ac:dyDescent="0.25">
      <c r="A12735" t="s">
        <v>11460</v>
      </c>
      <c r="C12735" s="2" t="s">
        <v>11983</v>
      </c>
      <c r="D12735" s="2">
        <v>955</v>
      </c>
      <c r="E12735" s="7">
        <v>1984</v>
      </c>
      <c r="F12735" s="5" t="s">
        <v>11497</v>
      </c>
      <c r="H12735" s="5" t="s">
        <v>5398</v>
      </c>
      <c r="I12735" s="6" t="s">
        <v>11498</v>
      </c>
      <c r="J12735" s="6" t="s">
        <v>10848</v>
      </c>
      <c r="K12735" s="17">
        <v>3</v>
      </c>
      <c r="L12735" s="17" t="s">
        <v>7732</v>
      </c>
      <c r="M12735" s="9"/>
      <c r="N12735" s="9"/>
      <c r="O12735" s="21"/>
      <c r="Q12735" s="29"/>
      <c r="U12735" s="17"/>
      <c r="V12735" s="2"/>
      <c r="Y12735" t="str">
        <f t="shared" si="789"/>
        <v/>
      </c>
      <c r="AA12735" t="str">
        <f t="shared" si="790"/>
        <v/>
      </c>
      <c r="AC12735" s="7"/>
      <c r="AD12735" t="s">
        <v>11498</v>
      </c>
      <c r="AE12735">
        <f t="shared" si="788"/>
        <v>0</v>
      </c>
      <c r="AG12735" s="2"/>
      <c r="AI12735" s="7"/>
    </row>
    <row r="12736" spans="1:35" ht="11" customHeight="1" outlineLevel="1" x14ac:dyDescent="0.25">
      <c r="A12736" t="s">
        <v>11460</v>
      </c>
      <c r="C12736" s="2" t="s">
        <v>11983</v>
      </c>
      <c r="D12736" s="2">
        <v>956</v>
      </c>
      <c r="E12736" s="7">
        <v>1984</v>
      </c>
      <c r="F12736" s="5" t="s">
        <v>11499</v>
      </c>
      <c r="H12736" s="5" t="s">
        <v>5398</v>
      </c>
      <c r="I12736" s="6" t="s">
        <v>11498</v>
      </c>
      <c r="J12736" s="6" t="s">
        <v>10848</v>
      </c>
      <c r="K12736" s="17">
        <v>5</v>
      </c>
      <c r="L12736" s="17" t="s">
        <v>7732</v>
      </c>
      <c r="M12736" s="9"/>
      <c r="N12736" s="9"/>
      <c r="O12736" s="21"/>
      <c r="Q12736" s="29"/>
      <c r="U12736" s="17"/>
      <c r="V12736" s="2"/>
      <c r="Y12736" t="str">
        <f t="shared" si="789"/>
        <v/>
      </c>
      <c r="AA12736">
        <f t="shared" si="790"/>
        <v>1</v>
      </c>
      <c r="AC12736" s="7"/>
      <c r="AD12736" t="s">
        <v>11498</v>
      </c>
      <c r="AE12736">
        <f t="shared" si="788"/>
        <v>0</v>
      </c>
      <c r="AG12736" s="2"/>
      <c r="AI12736" s="7"/>
    </row>
    <row r="12737" spans="1:35" ht="11" customHeight="1" outlineLevel="1" x14ac:dyDescent="0.25">
      <c r="A12737" t="s">
        <v>11460</v>
      </c>
      <c r="C12737" s="2" t="s">
        <v>11983</v>
      </c>
      <c r="D12737" s="2">
        <v>965</v>
      </c>
      <c r="E12737" s="7">
        <v>1985</v>
      </c>
      <c r="F12737" s="5" t="s">
        <v>11492</v>
      </c>
      <c r="H12737" s="5" t="s">
        <v>5398</v>
      </c>
      <c r="I12737" s="6" t="s">
        <v>11479</v>
      </c>
      <c r="J12737" s="6" t="s">
        <v>11500</v>
      </c>
      <c r="K12737" s="17">
        <v>3</v>
      </c>
      <c r="L12737" s="17" t="s">
        <v>7732</v>
      </c>
      <c r="M12737" s="9"/>
      <c r="N12737" s="9"/>
      <c r="O12737" s="21"/>
      <c r="Q12737" s="29"/>
      <c r="U12737" s="17"/>
      <c r="V12737" s="2"/>
      <c r="Y12737" t="str">
        <f t="shared" si="789"/>
        <v/>
      </c>
      <c r="AA12737" t="str">
        <f t="shared" si="790"/>
        <v/>
      </c>
      <c r="AC12737" s="7"/>
      <c r="AD12737" t="s">
        <v>11479</v>
      </c>
      <c r="AE12737">
        <f t="shared" si="788"/>
        <v>0</v>
      </c>
      <c r="AG12737" s="2"/>
      <c r="AI12737" s="7"/>
    </row>
    <row r="12738" spans="1:35" ht="11" customHeight="1" outlineLevel="1" collapsed="1" x14ac:dyDescent="0.25">
      <c r="A12738" t="s">
        <v>11460</v>
      </c>
      <c r="C12738" s="2" t="s">
        <v>11983</v>
      </c>
      <c r="D12738" s="2">
        <v>966</v>
      </c>
      <c r="E12738" s="7">
        <v>1985</v>
      </c>
      <c r="F12738" s="5" t="s">
        <v>11472</v>
      </c>
      <c r="H12738" s="5" t="s">
        <v>5398</v>
      </c>
      <c r="I12738" s="6" t="s">
        <v>11479</v>
      </c>
      <c r="J12738" s="6" t="s">
        <v>11500</v>
      </c>
      <c r="K12738" s="17">
        <v>3</v>
      </c>
      <c r="L12738" s="17" t="s">
        <v>20076</v>
      </c>
      <c r="M12738" s="9"/>
      <c r="N12738" s="9"/>
      <c r="O12738" s="21"/>
      <c r="Q12738" s="29"/>
      <c r="U12738" s="17"/>
      <c r="V12738" s="2"/>
      <c r="Y12738" t="str">
        <f t="shared" si="789"/>
        <v/>
      </c>
      <c r="AA12738" t="str">
        <f t="shared" si="790"/>
        <v/>
      </c>
      <c r="AC12738" s="7"/>
      <c r="AD12738" t="s">
        <v>11479</v>
      </c>
      <c r="AE12738">
        <f t="shared" si="788"/>
        <v>0</v>
      </c>
      <c r="AG12738" s="2"/>
      <c r="AI12738" s="7"/>
    </row>
    <row r="12739" spans="1:35" ht="11" customHeight="1" outlineLevel="1" x14ac:dyDescent="0.25">
      <c r="A12739" t="s">
        <v>11460</v>
      </c>
      <c r="C12739" s="2" t="s">
        <v>11983</v>
      </c>
      <c r="D12739" s="2" t="s">
        <v>11501</v>
      </c>
      <c r="E12739" s="7">
        <v>1985</v>
      </c>
      <c r="F12739" s="5" t="s">
        <v>11473</v>
      </c>
      <c r="H12739" s="5" t="s">
        <v>5398</v>
      </c>
      <c r="I12739" s="6" t="s">
        <v>11479</v>
      </c>
      <c r="J12739" s="6" t="s">
        <v>11500</v>
      </c>
      <c r="K12739" s="17">
        <v>3</v>
      </c>
      <c r="L12739" s="17" t="s">
        <v>7730</v>
      </c>
      <c r="M12739" s="9">
        <v>5.9</v>
      </c>
      <c r="N12739" s="9"/>
      <c r="O12739" s="21"/>
      <c r="Q12739" s="29"/>
      <c r="U12739" s="17"/>
      <c r="V12739" s="2"/>
      <c r="Y12739" t="str">
        <f t="shared" si="789"/>
        <v/>
      </c>
      <c r="AA12739">
        <f t="shared" si="790"/>
        <v>1</v>
      </c>
      <c r="AC12739" s="7"/>
      <c r="AD12739" t="s">
        <v>11479</v>
      </c>
      <c r="AE12739">
        <f t="shared" si="788"/>
        <v>0</v>
      </c>
      <c r="AG12739" s="2"/>
      <c r="AI12739" s="7"/>
    </row>
    <row r="12740" spans="1:35" ht="11" customHeight="1" outlineLevel="1" x14ac:dyDescent="0.25">
      <c r="A12740" t="s">
        <v>11460</v>
      </c>
      <c r="C12740" s="2" t="s">
        <v>11983</v>
      </c>
      <c r="D12740" s="2">
        <v>1032</v>
      </c>
      <c r="E12740" s="7">
        <v>1987</v>
      </c>
      <c r="F12740" s="5" t="s">
        <v>11503</v>
      </c>
      <c r="H12740" s="5" t="s">
        <v>5398</v>
      </c>
      <c r="I12740" s="6" t="s">
        <v>5666</v>
      </c>
      <c r="J12740" s="6" t="s">
        <v>11502</v>
      </c>
      <c r="K12740" s="17">
        <v>6</v>
      </c>
      <c r="L12740" s="17" t="s">
        <v>7730</v>
      </c>
      <c r="M12740" s="9">
        <v>2.1</v>
      </c>
      <c r="N12740" s="9"/>
      <c r="O12740" s="21"/>
      <c r="Q12740" s="29"/>
      <c r="U12740" s="17"/>
      <c r="V12740" s="2">
        <v>808</v>
      </c>
      <c r="Y12740" t="str">
        <f t="shared" si="789"/>
        <v/>
      </c>
      <c r="AA12740">
        <f t="shared" si="790"/>
        <v>1</v>
      </c>
      <c r="AC12740" s="7"/>
      <c r="AD12740" t="s">
        <v>5666</v>
      </c>
      <c r="AE12740">
        <f t="shared" si="788"/>
        <v>0</v>
      </c>
      <c r="AG12740" s="2"/>
      <c r="AI12740" s="7"/>
    </row>
    <row r="12741" spans="1:35" ht="11" customHeight="1" outlineLevel="1" x14ac:dyDescent="0.25">
      <c r="A12741" t="s">
        <v>11460</v>
      </c>
      <c r="C12741" s="2" t="s">
        <v>11983</v>
      </c>
      <c r="D12741" s="2">
        <v>1087</v>
      </c>
      <c r="E12741" s="7">
        <v>1988</v>
      </c>
      <c r="F12741" s="5" t="s">
        <v>11477</v>
      </c>
      <c r="H12741" s="5" t="s">
        <v>5398</v>
      </c>
      <c r="I12741" s="6" t="s">
        <v>11464</v>
      </c>
      <c r="J12741" s="6" t="s">
        <v>11504</v>
      </c>
      <c r="K12741" s="17">
        <v>6</v>
      </c>
      <c r="L12741" s="17" t="s">
        <v>7732</v>
      </c>
      <c r="M12741" s="9"/>
      <c r="N12741" s="9"/>
      <c r="O12741" s="21"/>
      <c r="Q12741" s="29"/>
      <c r="U12741" s="17"/>
      <c r="V12741" s="2">
        <v>833</v>
      </c>
      <c r="Y12741" t="str">
        <f t="shared" si="789"/>
        <v/>
      </c>
      <c r="AA12741" t="str">
        <f t="shared" si="790"/>
        <v/>
      </c>
      <c r="AC12741" s="7"/>
      <c r="AD12741" t="s">
        <v>11464</v>
      </c>
      <c r="AE12741">
        <f t="shared" si="788"/>
        <v>0</v>
      </c>
      <c r="AG12741" s="2"/>
      <c r="AI12741" s="7"/>
    </row>
    <row r="12742" spans="1:35" ht="11" customHeight="1" outlineLevel="1" collapsed="1" x14ac:dyDescent="0.25">
      <c r="A12742" t="s">
        <v>11460</v>
      </c>
      <c r="C12742" s="2" t="s">
        <v>11983</v>
      </c>
      <c r="D12742" s="2" t="s">
        <v>18854</v>
      </c>
      <c r="E12742" s="7">
        <v>1990</v>
      </c>
      <c r="F12742" s="5" t="s">
        <v>11473</v>
      </c>
      <c r="H12742" s="5" t="s">
        <v>5398</v>
      </c>
      <c r="I12742" s="6" t="s">
        <v>11506</v>
      </c>
      <c r="J12742" s="6" t="s">
        <v>11505</v>
      </c>
      <c r="K12742" s="17">
        <v>3</v>
      </c>
      <c r="L12742" s="17" t="s">
        <v>7730</v>
      </c>
      <c r="M12742" s="9">
        <v>6.3</v>
      </c>
      <c r="N12742" s="9"/>
      <c r="O12742" s="21"/>
      <c r="Q12742" s="29"/>
      <c r="U12742" s="17"/>
      <c r="V12742" s="2">
        <v>916</v>
      </c>
      <c r="Y12742" t="str">
        <f t="shared" si="789"/>
        <v/>
      </c>
      <c r="AA12742">
        <f t="shared" si="790"/>
        <v>1</v>
      </c>
      <c r="AC12742" s="7"/>
      <c r="AD12742" t="s">
        <v>11506</v>
      </c>
      <c r="AE12742">
        <f t="shared" si="788"/>
        <v>0</v>
      </c>
      <c r="AG12742" s="2"/>
      <c r="AI12742" s="7"/>
    </row>
    <row r="12743" spans="1:35" ht="11" customHeight="1" outlineLevel="1" x14ac:dyDescent="0.25">
      <c r="A12743" t="s">
        <v>11460</v>
      </c>
      <c r="C12743" s="2" t="s">
        <v>11983</v>
      </c>
      <c r="D12743" s="2">
        <v>1299</v>
      </c>
      <c r="E12743" s="7">
        <v>1991</v>
      </c>
      <c r="F12743" s="5" t="s">
        <v>11508</v>
      </c>
      <c r="H12743" s="5" t="s">
        <v>5398</v>
      </c>
      <c r="I12743" s="6" t="s">
        <v>11509</v>
      </c>
      <c r="J12743" s="6" t="s">
        <v>11507</v>
      </c>
      <c r="K12743" s="17">
        <v>5</v>
      </c>
      <c r="L12743" s="17" t="s">
        <v>7732</v>
      </c>
      <c r="M12743" s="9"/>
      <c r="N12743" s="9"/>
      <c r="O12743" s="21"/>
      <c r="Q12743" s="29"/>
      <c r="U12743" s="17"/>
      <c r="V12743" s="2"/>
      <c r="Y12743" t="str">
        <f t="shared" si="789"/>
        <v/>
      </c>
      <c r="AA12743">
        <f t="shared" si="790"/>
        <v>1</v>
      </c>
      <c r="AC12743" s="7"/>
      <c r="AD12743" t="s">
        <v>11509</v>
      </c>
      <c r="AE12743">
        <f t="shared" si="788"/>
        <v>0</v>
      </c>
      <c r="AG12743" s="2"/>
      <c r="AI12743" s="7"/>
    </row>
    <row r="12744" spans="1:35" ht="11" customHeight="1" outlineLevel="1" x14ac:dyDescent="0.25">
      <c r="A12744" t="s">
        <v>11460</v>
      </c>
      <c r="C12744" s="2" t="s">
        <v>11983</v>
      </c>
      <c r="D12744" s="2">
        <v>1667</v>
      </c>
      <c r="E12744" s="7">
        <v>1995</v>
      </c>
      <c r="F12744" s="5" t="s">
        <v>11511</v>
      </c>
      <c r="H12744" s="5" t="s">
        <v>5398</v>
      </c>
      <c r="I12744" s="6" t="s">
        <v>11512</v>
      </c>
      <c r="J12744" s="6" t="s">
        <v>11510</v>
      </c>
      <c r="K12744" s="17">
        <v>5</v>
      </c>
      <c r="L12744" s="17" t="s">
        <v>7732</v>
      </c>
      <c r="M12744" s="9"/>
      <c r="N12744" s="9"/>
      <c r="O12744" s="21"/>
      <c r="Q12744" s="29"/>
      <c r="U12744" s="17"/>
      <c r="V12744" s="2"/>
      <c r="Y12744" t="str">
        <f t="shared" si="789"/>
        <v/>
      </c>
      <c r="AA12744" t="str">
        <f t="shared" si="790"/>
        <v/>
      </c>
      <c r="AC12744" s="7"/>
      <c r="AD12744" t="s">
        <v>11512</v>
      </c>
      <c r="AE12744">
        <f t="shared" si="788"/>
        <v>0</v>
      </c>
      <c r="AG12744" s="2"/>
      <c r="AI12744" s="7"/>
    </row>
    <row r="12745" spans="1:35" ht="11" customHeight="1" outlineLevel="1" x14ac:dyDescent="0.25">
      <c r="A12745" t="s">
        <v>11460</v>
      </c>
      <c r="C12745" s="2" t="s">
        <v>11983</v>
      </c>
      <c r="D12745" s="2">
        <v>1669</v>
      </c>
      <c r="E12745" s="7">
        <v>1995</v>
      </c>
      <c r="F12745" s="5" t="s">
        <v>11511</v>
      </c>
      <c r="H12745" s="5" t="s">
        <v>5398</v>
      </c>
      <c r="I12745" s="6" t="s">
        <v>11512</v>
      </c>
      <c r="J12745" s="6" t="s">
        <v>11510</v>
      </c>
      <c r="K12745" s="17">
        <v>5</v>
      </c>
      <c r="L12745" s="17" t="s">
        <v>7732</v>
      </c>
      <c r="M12745" s="9"/>
      <c r="N12745" s="9"/>
      <c r="O12745" s="21"/>
      <c r="Q12745" s="29"/>
      <c r="U12745" s="17"/>
      <c r="V12745" s="2"/>
      <c r="Y12745" t="str">
        <f t="shared" si="789"/>
        <v/>
      </c>
      <c r="AA12745" t="str">
        <f t="shared" si="790"/>
        <v/>
      </c>
      <c r="AC12745" s="7"/>
      <c r="AD12745" t="s">
        <v>11512</v>
      </c>
      <c r="AE12745">
        <f t="shared" si="788"/>
        <v>0</v>
      </c>
      <c r="AG12745" s="2"/>
      <c r="AI12745" s="7"/>
    </row>
    <row r="12746" spans="1:35" ht="11" customHeight="1" outlineLevel="1" x14ac:dyDescent="0.25">
      <c r="A12746" t="s">
        <v>11460</v>
      </c>
      <c r="C12746" s="2" t="s">
        <v>11983</v>
      </c>
      <c r="D12746" s="2">
        <v>1811</v>
      </c>
      <c r="E12746" s="7">
        <v>1998</v>
      </c>
      <c r="F12746" s="5" t="s">
        <v>11514</v>
      </c>
      <c r="H12746" s="5" t="s">
        <v>5398</v>
      </c>
      <c r="I12746" s="6" t="s">
        <v>11515</v>
      </c>
      <c r="J12746" s="6" t="s">
        <v>11513</v>
      </c>
      <c r="K12746" s="17">
        <v>3</v>
      </c>
      <c r="L12746" s="17" t="s">
        <v>7732</v>
      </c>
      <c r="M12746" s="9"/>
      <c r="N12746" s="9"/>
      <c r="O12746" s="21"/>
      <c r="Q12746" s="29"/>
      <c r="U12746" s="17"/>
      <c r="V12746" s="2"/>
      <c r="Y12746" t="str">
        <f t="shared" si="789"/>
        <v/>
      </c>
      <c r="AA12746" t="str">
        <f t="shared" si="790"/>
        <v/>
      </c>
      <c r="AC12746" s="7"/>
      <c r="AD12746" t="s">
        <v>11515</v>
      </c>
      <c r="AE12746">
        <f t="shared" si="788"/>
        <v>0</v>
      </c>
      <c r="AG12746" s="2"/>
      <c r="AI12746" s="7"/>
    </row>
    <row r="12747" spans="1:35" ht="11" customHeight="1" outlineLevel="1" x14ac:dyDescent="0.25">
      <c r="A12747" t="s">
        <v>11460</v>
      </c>
      <c r="C12747" s="2" t="s">
        <v>11983</v>
      </c>
      <c r="D12747" s="2">
        <v>1812</v>
      </c>
      <c r="E12747" s="7">
        <v>1998</v>
      </c>
      <c r="F12747" s="5" t="s">
        <v>11514</v>
      </c>
      <c r="H12747" s="5" t="s">
        <v>5398</v>
      </c>
      <c r="I12747" s="6" t="s">
        <v>11515</v>
      </c>
      <c r="J12747" s="6" t="s">
        <v>11513</v>
      </c>
      <c r="K12747" s="17">
        <v>3</v>
      </c>
      <c r="L12747" s="17" t="s">
        <v>7732</v>
      </c>
      <c r="M12747" s="9"/>
      <c r="N12747" s="9"/>
      <c r="O12747" s="21"/>
      <c r="Q12747" s="29"/>
      <c r="U12747" s="17"/>
      <c r="V12747" s="2"/>
      <c r="Y12747" t="str">
        <f t="shared" si="789"/>
        <v/>
      </c>
      <c r="AA12747" t="str">
        <f t="shared" si="790"/>
        <v/>
      </c>
      <c r="AC12747" s="7"/>
      <c r="AD12747" t="s">
        <v>11515</v>
      </c>
      <c r="AE12747">
        <f t="shared" si="788"/>
        <v>0</v>
      </c>
      <c r="AG12747" s="2"/>
      <c r="AI12747" s="7"/>
    </row>
    <row r="12748" spans="1:35" ht="11" customHeight="1" outlineLevel="1" x14ac:dyDescent="0.25">
      <c r="A12748" t="s">
        <v>11460</v>
      </c>
      <c r="C12748" s="2" t="s">
        <v>11983</v>
      </c>
      <c r="D12748" s="2">
        <v>1813</v>
      </c>
      <c r="E12748" s="7">
        <v>1998</v>
      </c>
      <c r="F12748" s="5" t="s">
        <v>11514</v>
      </c>
      <c r="H12748" s="5" t="s">
        <v>5398</v>
      </c>
      <c r="I12748" s="6" t="s">
        <v>11515</v>
      </c>
      <c r="J12748" s="6" t="s">
        <v>11513</v>
      </c>
      <c r="K12748" s="17">
        <v>5</v>
      </c>
      <c r="L12748" s="17" t="s">
        <v>7732</v>
      </c>
      <c r="M12748" s="9"/>
      <c r="N12748" s="9"/>
      <c r="O12748" s="21"/>
      <c r="Q12748" s="29"/>
      <c r="U12748" s="17"/>
      <c r="V12748" s="2"/>
      <c r="Y12748" t="str">
        <f t="shared" si="789"/>
        <v/>
      </c>
      <c r="AA12748" t="str">
        <f t="shared" si="790"/>
        <v/>
      </c>
      <c r="AC12748" s="7"/>
      <c r="AD12748" t="s">
        <v>11515</v>
      </c>
      <c r="AE12748">
        <f t="shared" si="788"/>
        <v>0</v>
      </c>
      <c r="AG12748" s="2"/>
      <c r="AI12748" s="7"/>
    </row>
    <row r="12749" spans="1:35" ht="11" customHeight="1" outlineLevel="1" x14ac:dyDescent="0.25">
      <c r="A12749" t="s">
        <v>11460</v>
      </c>
      <c r="C12749" s="2" t="s">
        <v>11983</v>
      </c>
      <c r="D12749" s="2">
        <v>1814</v>
      </c>
      <c r="E12749" s="7">
        <v>1998</v>
      </c>
      <c r="F12749" s="5" t="s">
        <v>11514</v>
      </c>
      <c r="H12749" s="5" t="s">
        <v>5398</v>
      </c>
      <c r="I12749" s="6" t="s">
        <v>11515</v>
      </c>
      <c r="J12749" s="6" t="s">
        <v>11513</v>
      </c>
      <c r="K12749" s="17">
        <v>5</v>
      </c>
      <c r="L12749" s="17" t="s">
        <v>7732</v>
      </c>
      <c r="M12749" s="9"/>
      <c r="N12749" s="9"/>
      <c r="O12749" s="21"/>
      <c r="Q12749" s="29"/>
      <c r="U12749" s="17"/>
      <c r="V12749" s="2"/>
      <c r="Y12749" t="str">
        <f t="shared" si="789"/>
        <v/>
      </c>
      <c r="AA12749" t="str">
        <f t="shared" si="790"/>
        <v/>
      </c>
      <c r="AC12749" s="7"/>
      <c r="AD12749" t="s">
        <v>11515</v>
      </c>
      <c r="AE12749">
        <f t="shared" si="788"/>
        <v>0</v>
      </c>
      <c r="AG12749" s="2"/>
      <c r="AI12749" s="7"/>
    </row>
    <row r="12750" spans="1:35" ht="11" customHeight="1" outlineLevel="1" x14ac:dyDescent="0.25">
      <c r="A12750" t="s">
        <v>11460</v>
      </c>
      <c r="C12750" s="2" t="s">
        <v>11983</v>
      </c>
      <c r="D12750" s="2">
        <v>1816</v>
      </c>
      <c r="E12750" s="7">
        <v>1998</v>
      </c>
      <c r="F12750" s="5" t="s">
        <v>11517</v>
      </c>
      <c r="H12750" s="5" t="s">
        <v>5398</v>
      </c>
      <c r="I12750" s="6" t="s">
        <v>11464</v>
      </c>
      <c r="J12750" s="6" t="s">
        <v>11513</v>
      </c>
      <c r="K12750" s="17">
        <v>6</v>
      </c>
      <c r="L12750" s="17" t="s">
        <v>7732</v>
      </c>
      <c r="M12750" s="9"/>
      <c r="N12750" s="9"/>
      <c r="O12750" s="21"/>
      <c r="Q12750" s="29"/>
      <c r="U12750" s="17"/>
      <c r="V12750" s="2">
        <v>1331</v>
      </c>
      <c r="Y12750" t="str">
        <f t="shared" si="789"/>
        <v/>
      </c>
      <c r="AA12750" t="str">
        <f t="shared" si="790"/>
        <v/>
      </c>
      <c r="AC12750" s="7"/>
      <c r="AD12750" t="s">
        <v>11464</v>
      </c>
      <c r="AE12750">
        <f t="shared" si="788"/>
        <v>0</v>
      </c>
      <c r="AG12750" s="2"/>
      <c r="AI12750" s="7"/>
    </row>
    <row r="12751" spans="1:35" ht="11" customHeight="1" outlineLevel="1" x14ac:dyDescent="0.25">
      <c r="A12751" t="s">
        <v>11460</v>
      </c>
      <c r="C12751" s="2" t="s">
        <v>11983</v>
      </c>
      <c r="D12751" s="2" t="s">
        <v>11516</v>
      </c>
      <c r="E12751" s="7">
        <v>1998</v>
      </c>
      <c r="F12751" s="5" t="s">
        <v>11518</v>
      </c>
      <c r="H12751" s="5" t="s">
        <v>5398</v>
      </c>
      <c r="I12751" s="6" t="s">
        <v>11464</v>
      </c>
      <c r="J12751" s="6" t="s">
        <v>11513</v>
      </c>
      <c r="K12751" s="17">
        <v>6</v>
      </c>
      <c r="L12751" s="17" t="s">
        <v>7732</v>
      </c>
      <c r="M12751" s="9"/>
      <c r="N12751" s="9"/>
      <c r="O12751" s="21"/>
      <c r="Q12751" s="29"/>
      <c r="U12751" s="17"/>
      <c r="V12751" s="2"/>
      <c r="Y12751" t="str">
        <f t="shared" si="789"/>
        <v/>
      </c>
      <c r="AA12751">
        <f t="shared" si="790"/>
        <v>1</v>
      </c>
      <c r="AC12751" s="7"/>
      <c r="AD12751" t="s">
        <v>11464</v>
      </c>
      <c r="AE12751">
        <f t="shared" si="788"/>
        <v>0</v>
      </c>
      <c r="AG12751" s="2"/>
      <c r="AI12751" s="7"/>
    </row>
    <row r="12752" spans="1:35" ht="11" customHeight="1" outlineLevel="1" x14ac:dyDescent="0.25">
      <c r="A12752" t="s">
        <v>11460</v>
      </c>
      <c r="C12752" s="2" t="s">
        <v>11983</v>
      </c>
      <c r="D12752" s="2">
        <v>1876</v>
      </c>
      <c r="E12752" s="7">
        <v>1998</v>
      </c>
      <c r="F12752" s="5" t="s">
        <v>11521</v>
      </c>
      <c r="H12752" s="5" t="s">
        <v>5398</v>
      </c>
      <c r="I12752" s="6" t="s">
        <v>11464</v>
      </c>
      <c r="J12752" s="6" t="s">
        <v>11519</v>
      </c>
      <c r="K12752" s="17">
        <v>6</v>
      </c>
      <c r="L12752" s="17" t="s">
        <v>7732</v>
      </c>
      <c r="M12752" s="9"/>
      <c r="N12752" s="9"/>
      <c r="O12752" s="21"/>
      <c r="Q12752" s="29"/>
      <c r="U12752" s="17"/>
      <c r="V12752" s="2"/>
      <c r="Y12752" t="str">
        <f t="shared" si="789"/>
        <v/>
      </c>
      <c r="AA12752" t="str">
        <f t="shared" si="790"/>
        <v/>
      </c>
      <c r="AC12752" s="7"/>
      <c r="AD12752" t="s">
        <v>11464</v>
      </c>
      <c r="AE12752">
        <f t="shared" si="788"/>
        <v>0</v>
      </c>
      <c r="AG12752" s="2"/>
      <c r="AI12752" s="7"/>
    </row>
    <row r="12753" spans="1:35" ht="11" customHeight="1" outlineLevel="1" x14ac:dyDescent="0.25">
      <c r="A12753" t="s">
        <v>11460</v>
      </c>
      <c r="C12753" s="2" t="s">
        <v>11983</v>
      </c>
      <c r="D12753" s="2" t="s">
        <v>11520</v>
      </c>
      <c r="E12753" s="7">
        <v>1998</v>
      </c>
      <c r="F12753" s="5" t="s">
        <v>11522</v>
      </c>
      <c r="H12753" s="5" t="s">
        <v>5398</v>
      </c>
      <c r="I12753" s="6" t="s">
        <v>11464</v>
      </c>
      <c r="J12753" s="6" t="s">
        <v>11519</v>
      </c>
      <c r="K12753" s="17">
        <v>6</v>
      </c>
      <c r="L12753" s="17" t="s">
        <v>7732</v>
      </c>
      <c r="M12753" s="9"/>
      <c r="N12753" s="9"/>
      <c r="O12753" s="21"/>
      <c r="Q12753" s="29"/>
      <c r="U12753" s="17"/>
      <c r="V12753" s="2"/>
      <c r="Y12753" t="str">
        <f t="shared" si="789"/>
        <v/>
      </c>
      <c r="AA12753">
        <f t="shared" si="790"/>
        <v>1</v>
      </c>
      <c r="AC12753" s="7"/>
      <c r="AD12753" t="s">
        <v>11464</v>
      </c>
      <c r="AE12753">
        <f t="shared" si="788"/>
        <v>0</v>
      </c>
      <c r="AG12753" s="2"/>
      <c r="AI12753" s="7"/>
    </row>
    <row r="12754" spans="1:35" ht="11" customHeight="1" outlineLevel="1" x14ac:dyDescent="0.25">
      <c r="A12754" t="s">
        <v>11460</v>
      </c>
      <c r="C12754" s="2" t="s">
        <v>11983</v>
      </c>
      <c r="D12754" s="2">
        <v>1908</v>
      </c>
      <c r="E12754" s="7">
        <v>2000</v>
      </c>
      <c r="F12754" s="5" t="s">
        <v>11525</v>
      </c>
      <c r="H12754" s="5" t="s">
        <v>5398</v>
      </c>
      <c r="I12754" s="6" t="s">
        <v>11529</v>
      </c>
      <c r="J12754" s="6" t="s">
        <v>11523</v>
      </c>
      <c r="K12754" s="17">
        <v>3</v>
      </c>
      <c r="L12754" s="17" t="s">
        <v>7732</v>
      </c>
      <c r="M12754" s="9"/>
      <c r="N12754" s="9"/>
      <c r="O12754" s="21"/>
      <c r="Q12754" s="29"/>
      <c r="U12754" s="17"/>
      <c r="V12754" s="2"/>
      <c r="Y12754" t="str">
        <f t="shared" si="789"/>
        <v/>
      </c>
      <c r="AA12754" t="str">
        <f t="shared" si="790"/>
        <v/>
      </c>
      <c r="AC12754" s="7"/>
      <c r="AD12754" t="s">
        <v>11529</v>
      </c>
      <c r="AE12754">
        <f t="shared" si="788"/>
        <v>0</v>
      </c>
      <c r="AG12754" s="2"/>
      <c r="AI12754" s="7"/>
    </row>
    <row r="12755" spans="1:35" ht="11" customHeight="1" outlineLevel="1" x14ac:dyDescent="0.25">
      <c r="A12755" t="s">
        <v>11460</v>
      </c>
      <c r="C12755" s="2" t="s">
        <v>11983</v>
      </c>
      <c r="D12755" s="2">
        <v>1909</v>
      </c>
      <c r="E12755" s="7">
        <v>2000</v>
      </c>
      <c r="F12755" s="5" t="s">
        <v>11526</v>
      </c>
      <c r="H12755" s="5" t="s">
        <v>5398</v>
      </c>
      <c r="I12755" s="6" t="s">
        <v>11529</v>
      </c>
      <c r="J12755" s="6" t="s">
        <v>11523</v>
      </c>
      <c r="K12755" s="17">
        <v>3</v>
      </c>
      <c r="L12755" s="17" t="s">
        <v>7732</v>
      </c>
      <c r="M12755" s="9"/>
      <c r="N12755" s="9"/>
      <c r="O12755" s="21"/>
      <c r="Q12755" s="29"/>
      <c r="U12755" s="17"/>
      <c r="V12755" s="2"/>
      <c r="Y12755" t="str">
        <f t="shared" si="789"/>
        <v/>
      </c>
      <c r="AA12755" t="str">
        <f t="shared" si="790"/>
        <v/>
      </c>
      <c r="AC12755" s="7"/>
      <c r="AD12755" t="s">
        <v>11529</v>
      </c>
      <c r="AE12755">
        <f t="shared" si="788"/>
        <v>0</v>
      </c>
      <c r="AG12755" s="2"/>
      <c r="AI12755" s="7"/>
    </row>
    <row r="12756" spans="1:35" ht="11" customHeight="1" outlineLevel="1" x14ac:dyDescent="0.25">
      <c r="A12756" t="s">
        <v>11460</v>
      </c>
      <c r="C12756" s="2" t="s">
        <v>11983</v>
      </c>
      <c r="D12756" s="2">
        <v>1910</v>
      </c>
      <c r="E12756" s="7">
        <v>2000</v>
      </c>
      <c r="F12756" s="5" t="s">
        <v>11521</v>
      </c>
      <c r="H12756" s="5" t="s">
        <v>5398</v>
      </c>
      <c r="I12756" s="6" t="s">
        <v>11529</v>
      </c>
      <c r="J12756" s="6" t="s">
        <v>11523</v>
      </c>
      <c r="K12756" s="17">
        <v>3</v>
      </c>
      <c r="L12756" s="17" t="s">
        <v>7732</v>
      </c>
      <c r="M12756" s="9"/>
      <c r="N12756" s="9"/>
      <c r="O12756" s="21"/>
      <c r="Q12756" s="29"/>
      <c r="U12756" s="17"/>
      <c r="V12756" s="2"/>
      <c r="Y12756" t="str">
        <f t="shared" si="789"/>
        <v/>
      </c>
      <c r="AA12756" t="str">
        <f t="shared" si="790"/>
        <v/>
      </c>
      <c r="AC12756" s="7"/>
      <c r="AD12756" t="s">
        <v>11529</v>
      </c>
      <c r="AE12756">
        <f t="shared" si="788"/>
        <v>0</v>
      </c>
      <c r="AG12756" s="2"/>
      <c r="AI12756" s="7"/>
    </row>
    <row r="12757" spans="1:35" ht="11" customHeight="1" outlineLevel="1" x14ac:dyDescent="0.25">
      <c r="A12757" t="s">
        <v>11460</v>
      </c>
      <c r="C12757" s="2" t="s">
        <v>11983</v>
      </c>
      <c r="D12757" s="2">
        <v>1911</v>
      </c>
      <c r="E12757" s="7">
        <v>2000</v>
      </c>
      <c r="F12757" s="5" t="s">
        <v>11527</v>
      </c>
      <c r="H12757" s="5" t="s">
        <v>5398</v>
      </c>
      <c r="I12757" s="6" t="s">
        <v>11529</v>
      </c>
      <c r="J12757" s="6" t="s">
        <v>11523</v>
      </c>
      <c r="K12757" s="17">
        <v>3</v>
      </c>
      <c r="L12757" s="17" t="s">
        <v>7732</v>
      </c>
      <c r="M12757" s="9"/>
      <c r="N12757" s="9"/>
      <c r="O12757" s="21"/>
      <c r="Q12757" s="29"/>
      <c r="U12757" s="17"/>
      <c r="V12757" s="2"/>
      <c r="Y12757" t="str">
        <f t="shared" si="789"/>
        <v/>
      </c>
      <c r="AA12757" t="str">
        <f t="shared" si="790"/>
        <v/>
      </c>
      <c r="AC12757" s="7"/>
      <c r="AD12757" t="s">
        <v>11529</v>
      </c>
      <c r="AE12757">
        <f t="shared" si="788"/>
        <v>0</v>
      </c>
      <c r="AG12757" s="2"/>
      <c r="AI12757" s="7"/>
    </row>
    <row r="12758" spans="1:35" ht="11" customHeight="1" outlineLevel="1" x14ac:dyDescent="0.25">
      <c r="A12758" t="s">
        <v>11460</v>
      </c>
      <c r="C12758" s="2" t="s">
        <v>11983</v>
      </c>
      <c r="D12758" s="2" t="s">
        <v>11524</v>
      </c>
      <c r="E12758" s="7">
        <v>2000</v>
      </c>
      <c r="F12758" s="5" t="s">
        <v>11528</v>
      </c>
      <c r="H12758" s="5" t="s">
        <v>5398</v>
      </c>
      <c r="I12758" s="6" t="s">
        <v>11529</v>
      </c>
      <c r="J12758" s="6" t="s">
        <v>11523</v>
      </c>
      <c r="K12758" s="17">
        <v>3</v>
      </c>
      <c r="L12758" s="17" t="s">
        <v>7732</v>
      </c>
      <c r="M12758" s="9"/>
      <c r="N12758" s="9"/>
      <c r="O12758" s="21"/>
      <c r="Q12758" s="29"/>
      <c r="U12758" s="17"/>
      <c r="V12758" s="2"/>
      <c r="Y12758" t="str">
        <f t="shared" si="789"/>
        <v/>
      </c>
      <c r="AA12758">
        <f t="shared" si="790"/>
        <v>1</v>
      </c>
      <c r="AC12758" s="7"/>
      <c r="AD12758" t="s">
        <v>11529</v>
      </c>
      <c r="AE12758">
        <f t="shared" si="788"/>
        <v>0</v>
      </c>
      <c r="AG12758" s="2"/>
      <c r="AI12758" s="7"/>
    </row>
    <row r="12759" spans="1:35" ht="11" customHeight="1" outlineLevel="1" collapsed="1" x14ac:dyDescent="0.25">
      <c r="A12759" t="s">
        <v>11460</v>
      </c>
      <c r="C12759" s="2" t="s">
        <v>11983</v>
      </c>
      <c r="D12759" s="2">
        <v>2017</v>
      </c>
      <c r="E12759" s="7">
        <v>2003</v>
      </c>
      <c r="F12759" s="5" t="s">
        <v>11511</v>
      </c>
      <c r="H12759" s="5" t="s">
        <v>5398</v>
      </c>
      <c r="I12759" s="6" t="s">
        <v>20641</v>
      </c>
      <c r="J12759" s="6" t="s">
        <v>20640</v>
      </c>
      <c r="K12759" s="17">
        <v>1</v>
      </c>
      <c r="L12759" s="17" t="s">
        <v>20076</v>
      </c>
      <c r="M12759" s="9"/>
      <c r="N12759" s="9"/>
      <c r="O12759" s="21"/>
      <c r="Q12759" s="29"/>
      <c r="U12759" s="17"/>
      <c r="V12759" s="2"/>
      <c r="Y12759" t="str">
        <f t="shared" si="789"/>
        <v/>
      </c>
      <c r="AA12759" t="str">
        <f t="shared" si="790"/>
        <v/>
      </c>
      <c r="AC12759" s="7"/>
      <c r="AD12759" t="s">
        <v>20641</v>
      </c>
      <c r="AE12759">
        <f t="shared" si="788"/>
        <v>0</v>
      </c>
      <c r="AG12759" s="2">
        <v>1</v>
      </c>
      <c r="AI12759" s="7"/>
    </row>
    <row r="12760" spans="1:35" ht="11" customHeight="1" outlineLevel="1" x14ac:dyDescent="0.25">
      <c r="A12760" t="s">
        <v>11460</v>
      </c>
      <c r="C12760" s="2" t="s">
        <v>11983</v>
      </c>
      <c r="D12760" s="2">
        <v>2018</v>
      </c>
      <c r="E12760" s="7">
        <v>2003</v>
      </c>
      <c r="F12760" s="5" t="s">
        <v>11532</v>
      </c>
      <c r="H12760" s="5" t="s">
        <v>5398</v>
      </c>
      <c r="I12760" s="6" t="s">
        <v>20641</v>
      </c>
      <c r="J12760" s="6" t="s">
        <v>20640</v>
      </c>
      <c r="K12760" s="17">
        <v>1</v>
      </c>
      <c r="L12760" s="17" t="s">
        <v>20076</v>
      </c>
      <c r="M12760" s="9"/>
      <c r="N12760" s="9"/>
      <c r="O12760" s="21"/>
      <c r="Q12760" s="29"/>
      <c r="U12760" s="17"/>
      <c r="V12760" s="2"/>
      <c r="Y12760" t="str">
        <f t="shared" si="789"/>
        <v/>
      </c>
      <c r="AA12760" t="str">
        <f t="shared" si="790"/>
        <v/>
      </c>
      <c r="AC12760" s="7"/>
      <c r="AD12760" t="s">
        <v>20641</v>
      </c>
      <c r="AE12760">
        <f t="shared" si="788"/>
        <v>0</v>
      </c>
      <c r="AG12760" s="2">
        <v>1</v>
      </c>
      <c r="AI12760" s="7"/>
    </row>
    <row r="12761" spans="1:35" ht="11" customHeight="1" outlineLevel="1" x14ac:dyDescent="0.25">
      <c r="A12761" t="s">
        <v>11460</v>
      </c>
      <c r="C12761" s="2" t="s">
        <v>11983</v>
      </c>
      <c r="D12761" s="2">
        <v>2019</v>
      </c>
      <c r="E12761" s="7">
        <v>2003</v>
      </c>
      <c r="F12761" s="5" t="s">
        <v>11533</v>
      </c>
      <c r="H12761" s="5" t="s">
        <v>5398</v>
      </c>
      <c r="I12761" s="6" t="s">
        <v>20641</v>
      </c>
      <c r="J12761" s="6" t="s">
        <v>20640</v>
      </c>
      <c r="K12761" s="17">
        <v>1</v>
      </c>
      <c r="L12761" s="17" t="s">
        <v>20076</v>
      </c>
      <c r="M12761" s="9"/>
      <c r="N12761" s="9"/>
      <c r="O12761" s="21"/>
      <c r="Q12761" s="29"/>
      <c r="U12761" s="17"/>
      <c r="V12761" s="2"/>
      <c r="Y12761" t="str">
        <f t="shared" si="789"/>
        <v/>
      </c>
      <c r="AA12761" t="str">
        <f t="shared" si="790"/>
        <v/>
      </c>
      <c r="AC12761" s="7"/>
      <c r="AD12761" t="s">
        <v>20641</v>
      </c>
      <c r="AE12761">
        <f t="shared" si="788"/>
        <v>0</v>
      </c>
      <c r="AG12761" s="2">
        <v>1</v>
      </c>
      <c r="AI12761" s="7"/>
    </row>
    <row r="12762" spans="1:35" ht="11" customHeight="1" outlineLevel="1" x14ac:dyDescent="0.25">
      <c r="A12762" t="s">
        <v>11460</v>
      </c>
      <c r="C12762" s="2" t="s">
        <v>11983</v>
      </c>
      <c r="D12762" s="2">
        <v>2020</v>
      </c>
      <c r="E12762" s="7">
        <v>2003</v>
      </c>
      <c r="F12762" s="5" t="s">
        <v>11525</v>
      </c>
      <c r="H12762" s="5" t="s">
        <v>5398</v>
      </c>
      <c r="I12762" s="6" t="s">
        <v>20641</v>
      </c>
      <c r="J12762" s="6" t="s">
        <v>20640</v>
      </c>
      <c r="K12762" s="17">
        <v>1</v>
      </c>
      <c r="L12762" s="17" t="s">
        <v>20076</v>
      </c>
      <c r="M12762" s="9"/>
      <c r="N12762" s="9"/>
      <c r="O12762" s="21"/>
      <c r="Q12762" s="29"/>
      <c r="U12762" s="17"/>
      <c r="V12762" s="2"/>
      <c r="Y12762" t="str">
        <f t="shared" si="789"/>
        <v/>
      </c>
      <c r="AA12762" t="str">
        <f t="shared" si="790"/>
        <v/>
      </c>
      <c r="AC12762" s="7"/>
      <c r="AD12762" t="s">
        <v>20641</v>
      </c>
      <c r="AE12762">
        <f t="shared" si="788"/>
        <v>0</v>
      </c>
      <c r="AG12762" s="2">
        <v>1</v>
      </c>
      <c r="AI12762" s="7"/>
    </row>
    <row r="12763" spans="1:35" ht="11" customHeight="1" outlineLevel="1" x14ac:dyDescent="0.25">
      <c r="A12763" t="s">
        <v>11460</v>
      </c>
      <c r="C12763" s="2" t="s">
        <v>11983</v>
      </c>
      <c r="D12763" s="2">
        <v>2021</v>
      </c>
      <c r="E12763" s="7">
        <v>2003</v>
      </c>
      <c r="F12763" s="5" t="s">
        <v>11526</v>
      </c>
      <c r="H12763" s="5" t="s">
        <v>5398</v>
      </c>
      <c r="I12763" s="6" t="s">
        <v>20641</v>
      </c>
      <c r="J12763" s="6" t="s">
        <v>20640</v>
      </c>
      <c r="K12763" s="17">
        <v>1</v>
      </c>
      <c r="L12763" s="17" t="s">
        <v>20076</v>
      </c>
      <c r="M12763" s="9"/>
      <c r="N12763" s="9"/>
      <c r="O12763" s="21"/>
      <c r="Q12763" s="29"/>
      <c r="U12763" s="17"/>
      <c r="V12763" s="2"/>
      <c r="Y12763" t="str">
        <f t="shared" si="789"/>
        <v/>
      </c>
      <c r="AA12763" t="str">
        <f t="shared" si="790"/>
        <v/>
      </c>
      <c r="AC12763" s="7"/>
      <c r="AD12763" t="s">
        <v>20641</v>
      </c>
      <c r="AE12763">
        <f t="shared" si="788"/>
        <v>0</v>
      </c>
      <c r="AG12763" s="2">
        <v>1</v>
      </c>
      <c r="AI12763" s="7"/>
    </row>
    <row r="12764" spans="1:35" ht="11" customHeight="1" outlineLevel="1" x14ac:dyDescent="0.25">
      <c r="A12764" t="s">
        <v>11460</v>
      </c>
      <c r="C12764" s="2" t="s">
        <v>11983</v>
      </c>
      <c r="D12764" s="2">
        <v>2022</v>
      </c>
      <c r="E12764" s="7">
        <v>2003</v>
      </c>
      <c r="F12764" s="5" t="s">
        <v>11534</v>
      </c>
      <c r="H12764" s="5" t="s">
        <v>5398</v>
      </c>
      <c r="I12764" s="6" t="s">
        <v>20641</v>
      </c>
      <c r="J12764" s="6" t="s">
        <v>20640</v>
      </c>
      <c r="K12764" s="17">
        <v>1</v>
      </c>
      <c r="L12764" s="17" t="s">
        <v>20076</v>
      </c>
      <c r="M12764" s="9"/>
      <c r="N12764" s="9"/>
      <c r="O12764" s="21"/>
      <c r="Q12764" s="29"/>
      <c r="U12764" s="17"/>
      <c r="V12764" s="2"/>
      <c r="Y12764" t="str">
        <f t="shared" si="789"/>
        <v/>
      </c>
      <c r="AA12764" t="str">
        <f t="shared" si="790"/>
        <v/>
      </c>
      <c r="AC12764" s="7"/>
      <c r="AD12764" t="s">
        <v>20641</v>
      </c>
      <c r="AE12764">
        <f t="shared" si="788"/>
        <v>0</v>
      </c>
      <c r="AG12764" s="2">
        <v>1</v>
      </c>
      <c r="AI12764" s="7"/>
    </row>
    <row r="12765" spans="1:35" ht="11" customHeight="1" outlineLevel="1" x14ac:dyDescent="0.25">
      <c r="A12765" t="s">
        <v>11460</v>
      </c>
      <c r="C12765" s="2" t="s">
        <v>11983</v>
      </c>
      <c r="D12765" s="2" t="s">
        <v>20638</v>
      </c>
      <c r="E12765" s="7">
        <v>2003</v>
      </c>
      <c r="F12765" s="5" t="s">
        <v>11536</v>
      </c>
      <c r="H12765" s="5" t="s">
        <v>5398</v>
      </c>
      <c r="I12765" s="6" t="s">
        <v>20641</v>
      </c>
      <c r="J12765" s="6" t="s">
        <v>20640</v>
      </c>
      <c r="K12765" s="17">
        <v>1</v>
      </c>
      <c r="L12765" s="17" t="s">
        <v>7730</v>
      </c>
      <c r="M12765" s="9">
        <v>1.65</v>
      </c>
      <c r="N12765" s="9"/>
      <c r="O12765" s="21"/>
      <c r="Q12765" s="29"/>
      <c r="U12765" s="17"/>
      <c r="V12765" s="2">
        <v>1469</v>
      </c>
      <c r="Y12765" t="str">
        <f t="shared" si="789"/>
        <v/>
      </c>
      <c r="AA12765">
        <f t="shared" si="790"/>
        <v>1</v>
      </c>
      <c r="AC12765" s="7"/>
      <c r="AD12765" t="s">
        <v>20641</v>
      </c>
      <c r="AE12765">
        <f t="shared" si="788"/>
        <v>0</v>
      </c>
      <c r="AG12765" s="2">
        <v>1</v>
      </c>
      <c r="AI12765" s="7"/>
    </row>
    <row r="12766" spans="1:35" ht="11" customHeight="1" outlineLevel="1" x14ac:dyDescent="0.25">
      <c r="A12766" t="s">
        <v>11460</v>
      </c>
      <c r="C12766" s="2" t="s">
        <v>11983</v>
      </c>
      <c r="D12766" s="2">
        <v>2023</v>
      </c>
      <c r="E12766" s="7">
        <v>2003</v>
      </c>
      <c r="F12766" s="5" t="s">
        <v>11535</v>
      </c>
      <c r="H12766" s="5" t="s">
        <v>5398</v>
      </c>
      <c r="I12766" s="6" t="s">
        <v>20641</v>
      </c>
      <c r="J12766" s="6" t="s">
        <v>20640</v>
      </c>
      <c r="K12766" s="17">
        <v>1</v>
      </c>
      <c r="L12766" s="17" t="s">
        <v>20076</v>
      </c>
      <c r="M12766" s="9"/>
      <c r="N12766" s="9"/>
      <c r="O12766" s="21"/>
      <c r="Q12766" s="29"/>
      <c r="U12766" s="17"/>
      <c r="V12766" s="2" t="s">
        <v>17250</v>
      </c>
      <c r="Y12766" t="str">
        <f t="shared" si="789"/>
        <v/>
      </c>
      <c r="AA12766" t="str">
        <f t="shared" si="790"/>
        <v/>
      </c>
      <c r="AC12766" s="7"/>
      <c r="AD12766" t="s">
        <v>20641</v>
      </c>
      <c r="AE12766">
        <f t="shared" si="788"/>
        <v>0</v>
      </c>
      <c r="AG12766" s="2">
        <v>1</v>
      </c>
      <c r="AI12766" s="7"/>
    </row>
    <row r="12767" spans="1:35" ht="11" customHeight="1" outlineLevel="1" x14ac:dyDescent="0.25">
      <c r="A12767" t="s">
        <v>11460</v>
      </c>
      <c r="C12767" s="2" t="s">
        <v>11983</v>
      </c>
      <c r="D12767" s="2" t="s">
        <v>20639</v>
      </c>
      <c r="E12767" s="7">
        <v>2003</v>
      </c>
      <c r="F12767" s="5" t="s">
        <v>11537</v>
      </c>
      <c r="H12767" s="5" t="s">
        <v>5398</v>
      </c>
      <c r="I12767" s="6" t="s">
        <v>20641</v>
      </c>
      <c r="J12767" s="6" t="s">
        <v>20640</v>
      </c>
      <c r="K12767" s="17">
        <v>1</v>
      </c>
      <c r="L12767" s="17" t="s">
        <v>7730</v>
      </c>
      <c r="M12767" s="9">
        <v>1.65</v>
      </c>
      <c r="N12767" s="9"/>
      <c r="O12767" s="21"/>
      <c r="Q12767" s="29"/>
      <c r="U12767" s="17"/>
      <c r="V12767" s="2">
        <v>1473</v>
      </c>
      <c r="Y12767" t="str">
        <f t="shared" si="789"/>
        <v/>
      </c>
      <c r="AA12767">
        <f t="shared" si="790"/>
        <v>1</v>
      </c>
      <c r="AC12767" s="7"/>
      <c r="AD12767" t="s">
        <v>20641</v>
      </c>
      <c r="AE12767">
        <f t="shared" si="788"/>
        <v>0</v>
      </c>
      <c r="AG12767" s="2">
        <v>1</v>
      </c>
      <c r="AI12767" s="7"/>
    </row>
    <row r="12768" spans="1:35" ht="11" customHeight="1" outlineLevel="1" collapsed="1" x14ac:dyDescent="0.25">
      <c r="A12768" t="s">
        <v>11460</v>
      </c>
      <c r="C12768" s="2" t="s">
        <v>11983</v>
      </c>
      <c r="D12768" s="2">
        <v>2024</v>
      </c>
      <c r="E12768" s="7">
        <v>2003</v>
      </c>
      <c r="F12768" s="5" t="s">
        <v>11511</v>
      </c>
      <c r="H12768" s="5" t="s">
        <v>5398</v>
      </c>
      <c r="I12768" s="6" t="s">
        <v>11538</v>
      </c>
      <c r="J12768" s="6" t="s">
        <v>20637</v>
      </c>
      <c r="K12768" s="17">
        <v>1</v>
      </c>
      <c r="L12768" s="17" t="s">
        <v>7730</v>
      </c>
      <c r="M12768" s="9">
        <v>1</v>
      </c>
      <c r="N12768" s="9"/>
      <c r="O12768" s="21"/>
      <c r="Q12768" s="29"/>
      <c r="U12768" s="17"/>
      <c r="V12768" s="2"/>
      <c r="Y12768" t="str">
        <f t="shared" si="789"/>
        <v/>
      </c>
      <c r="AA12768" t="str">
        <f t="shared" si="790"/>
        <v/>
      </c>
      <c r="AC12768" s="7"/>
      <c r="AD12768" t="s">
        <v>11538</v>
      </c>
      <c r="AE12768">
        <f t="shared" si="788"/>
        <v>0</v>
      </c>
      <c r="AG12768" s="2"/>
      <c r="AI12768" s="7"/>
    </row>
    <row r="12769" spans="1:35" ht="11" customHeight="1" outlineLevel="1" x14ac:dyDescent="0.25">
      <c r="A12769" t="s">
        <v>11460</v>
      </c>
      <c r="C12769" s="2" t="s">
        <v>11983</v>
      </c>
      <c r="D12769" s="2">
        <v>2025</v>
      </c>
      <c r="E12769" s="7">
        <v>2003</v>
      </c>
      <c r="F12769" s="5" t="s">
        <v>11532</v>
      </c>
      <c r="H12769" s="5" t="s">
        <v>5398</v>
      </c>
      <c r="I12769" s="6" t="s">
        <v>11538</v>
      </c>
      <c r="J12769" s="6" t="s">
        <v>20637</v>
      </c>
      <c r="K12769" s="17">
        <v>1</v>
      </c>
      <c r="L12769" s="17" t="s">
        <v>7730</v>
      </c>
      <c r="M12769" s="9">
        <v>1</v>
      </c>
      <c r="N12769" s="9"/>
      <c r="O12769" s="21"/>
      <c r="Q12769" s="29"/>
      <c r="U12769" s="17"/>
      <c r="V12769" s="2"/>
      <c r="Y12769" t="str">
        <f t="shared" si="789"/>
        <v/>
      </c>
      <c r="AA12769" t="str">
        <f t="shared" si="790"/>
        <v/>
      </c>
      <c r="AC12769" s="7"/>
      <c r="AD12769" t="s">
        <v>11538</v>
      </c>
      <c r="AE12769">
        <f t="shared" si="788"/>
        <v>0</v>
      </c>
      <c r="AG12769" s="2"/>
      <c r="AI12769" s="7"/>
    </row>
    <row r="12770" spans="1:35" ht="11" customHeight="1" outlineLevel="1" x14ac:dyDescent="0.25">
      <c r="A12770" t="s">
        <v>11460</v>
      </c>
      <c r="C12770" s="2" t="s">
        <v>11983</v>
      </c>
      <c r="D12770" s="2">
        <v>2026</v>
      </c>
      <c r="E12770" s="7">
        <v>2003</v>
      </c>
      <c r="F12770" s="5" t="s">
        <v>11533</v>
      </c>
      <c r="H12770" s="5" t="s">
        <v>5398</v>
      </c>
      <c r="I12770" s="6" t="s">
        <v>11538</v>
      </c>
      <c r="J12770" s="6" t="s">
        <v>20637</v>
      </c>
      <c r="K12770" s="17">
        <v>1</v>
      </c>
      <c r="L12770" s="17" t="s">
        <v>7730</v>
      </c>
      <c r="M12770" s="9">
        <v>1</v>
      </c>
      <c r="N12770" s="9"/>
      <c r="O12770" s="21"/>
      <c r="Q12770" s="29"/>
      <c r="U12770" s="17"/>
      <c r="V12770" s="2"/>
      <c r="Y12770" t="str">
        <f t="shared" si="789"/>
        <v/>
      </c>
      <c r="AA12770" t="str">
        <f t="shared" si="790"/>
        <v/>
      </c>
      <c r="AC12770" s="7"/>
      <c r="AD12770" t="s">
        <v>11538</v>
      </c>
      <c r="AE12770">
        <f t="shared" si="788"/>
        <v>0</v>
      </c>
      <c r="AG12770" s="2"/>
      <c r="AI12770" s="7"/>
    </row>
    <row r="12771" spans="1:35" ht="11" customHeight="1" outlineLevel="1" x14ac:dyDescent="0.25">
      <c r="A12771" t="s">
        <v>11460</v>
      </c>
      <c r="C12771" s="2" t="s">
        <v>11983</v>
      </c>
      <c r="D12771" s="2">
        <v>2027</v>
      </c>
      <c r="E12771" s="7">
        <v>2003</v>
      </c>
      <c r="F12771" s="5" t="s">
        <v>11525</v>
      </c>
      <c r="H12771" s="5" t="s">
        <v>5398</v>
      </c>
      <c r="I12771" s="6" t="s">
        <v>11538</v>
      </c>
      <c r="J12771" s="6" t="s">
        <v>20637</v>
      </c>
      <c r="K12771" s="17">
        <v>1</v>
      </c>
      <c r="L12771" s="17" t="s">
        <v>7730</v>
      </c>
      <c r="M12771" s="9">
        <v>1</v>
      </c>
      <c r="N12771" s="9"/>
      <c r="O12771" s="21"/>
      <c r="Q12771" s="29"/>
      <c r="U12771" s="17"/>
      <c r="V12771" s="2"/>
      <c r="Y12771" t="str">
        <f t="shared" si="789"/>
        <v/>
      </c>
      <c r="AA12771" t="str">
        <f t="shared" si="790"/>
        <v/>
      </c>
      <c r="AC12771" s="7"/>
      <c r="AD12771" t="s">
        <v>11538</v>
      </c>
      <c r="AE12771">
        <f t="shared" si="788"/>
        <v>0</v>
      </c>
      <c r="AG12771" s="2"/>
      <c r="AI12771" s="7"/>
    </row>
    <row r="12772" spans="1:35" ht="11" customHeight="1" outlineLevel="1" x14ac:dyDescent="0.25">
      <c r="A12772" t="s">
        <v>11460</v>
      </c>
      <c r="C12772" s="2" t="s">
        <v>11983</v>
      </c>
      <c r="D12772" s="2">
        <v>2028</v>
      </c>
      <c r="E12772" s="7">
        <v>2003</v>
      </c>
      <c r="F12772" s="5" t="s">
        <v>11526</v>
      </c>
      <c r="H12772" s="5" t="s">
        <v>5398</v>
      </c>
      <c r="I12772" s="6" t="s">
        <v>11538</v>
      </c>
      <c r="J12772" s="6" t="s">
        <v>20637</v>
      </c>
      <c r="K12772" s="17">
        <v>1</v>
      </c>
      <c r="L12772" s="17" t="s">
        <v>7730</v>
      </c>
      <c r="M12772" s="9">
        <v>1</v>
      </c>
      <c r="N12772" s="9"/>
      <c r="O12772" s="21"/>
      <c r="Q12772" s="29"/>
      <c r="U12772" s="17"/>
      <c r="V12772" s="2"/>
      <c r="Y12772" t="str">
        <f t="shared" si="789"/>
        <v/>
      </c>
      <c r="AA12772" t="str">
        <f t="shared" si="790"/>
        <v/>
      </c>
      <c r="AC12772" s="7"/>
      <c r="AD12772" t="s">
        <v>11538</v>
      </c>
      <c r="AE12772">
        <f t="shared" si="788"/>
        <v>0</v>
      </c>
      <c r="AG12772" s="2"/>
      <c r="AI12772" s="7"/>
    </row>
    <row r="12773" spans="1:35" ht="11" customHeight="1" outlineLevel="1" x14ac:dyDescent="0.25">
      <c r="A12773" t="s">
        <v>11460</v>
      </c>
      <c r="C12773" s="2" t="s">
        <v>11983</v>
      </c>
      <c r="D12773" s="2">
        <v>2029</v>
      </c>
      <c r="E12773" s="7">
        <v>2003</v>
      </c>
      <c r="F12773" s="5" t="s">
        <v>11534</v>
      </c>
      <c r="H12773" s="5" t="s">
        <v>5398</v>
      </c>
      <c r="I12773" s="6" t="s">
        <v>11538</v>
      </c>
      <c r="J12773" s="6" t="s">
        <v>20637</v>
      </c>
      <c r="K12773" s="17">
        <v>1</v>
      </c>
      <c r="L12773" s="17" t="s">
        <v>7730</v>
      </c>
      <c r="M12773" s="9">
        <v>1</v>
      </c>
      <c r="N12773" s="9"/>
      <c r="O12773" s="21"/>
      <c r="Q12773" s="29"/>
      <c r="U12773" s="17"/>
      <c r="V12773" s="2"/>
      <c r="Y12773" t="str">
        <f t="shared" si="789"/>
        <v/>
      </c>
      <c r="AA12773" t="str">
        <f t="shared" si="790"/>
        <v/>
      </c>
      <c r="AC12773" s="7"/>
      <c r="AD12773" t="s">
        <v>11538</v>
      </c>
      <c r="AE12773">
        <f t="shared" ref="AE12773:AE12836" si="791">COUNTIF(I12773,"*Fuji*")</f>
        <v>0</v>
      </c>
      <c r="AG12773" s="2"/>
      <c r="AI12773" s="7"/>
    </row>
    <row r="12774" spans="1:35" ht="11" customHeight="1" outlineLevel="1" x14ac:dyDescent="0.25">
      <c r="A12774" t="s">
        <v>11460</v>
      </c>
      <c r="C12774" s="2" t="s">
        <v>11983</v>
      </c>
      <c r="D12774" s="2" t="s">
        <v>11530</v>
      </c>
      <c r="E12774" s="7">
        <v>2003</v>
      </c>
      <c r="F12774" s="5" t="s">
        <v>11536</v>
      </c>
      <c r="H12774" s="5" t="s">
        <v>5398</v>
      </c>
      <c r="I12774" s="6" t="s">
        <v>17247</v>
      </c>
      <c r="J12774" s="6" t="s">
        <v>20637</v>
      </c>
      <c r="K12774" s="17">
        <v>1</v>
      </c>
      <c r="L12774" s="17" t="s">
        <v>7730</v>
      </c>
      <c r="M12774" s="9">
        <v>13</v>
      </c>
      <c r="N12774" s="9"/>
      <c r="O12774" s="21"/>
      <c r="Q12774" s="29"/>
      <c r="U12774" s="17"/>
      <c r="V12774" s="2">
        <v>1469</v>
      </c>
      <c r="Y12774" t="str">
        <f t="shared" si="789"/>
        <v/>
      </c>
      <c r="AA12774">
        <f t="shared" si="790"/>
        <v>1</v>
      </c>
      <c r="AC12774" s="7"/>
      <c r="AD12774" t="s">
        <v>17247</v>
      </c>
      <c r="AE12774">
        <f t="shared" si="791"/>
        <v>0</v>
      </c>
      <c r="AG12774" s="2"/>
      <c r="AI12774" s="7"/>
    </row>
    <row r="12775" spans="1:35" ht="11" customHeight="1" outlineLevel="1" x14ac:dyDescent="0.25">
      <c r="A12775" t="s">
        <v>11460</v>
      </c>
      <c r="C12775" s="2" t="s">
        <v>11983</v>
      </c>
      <c r="D12775" s="2">
        <v>2030</v>
      </c>
      <c r="E12775" s="7">
        <v>2003</v>
      </c>
      <c r="F12775" s="5" t="s">
        <v>11535</v>
      </c>
      <c r="H12775" s="5" t="s">
        <v>5398</v>
      </c>
      <c r="I12775" s="6" t="s">
        <v>17247</v>
      </c>
      <c r="J12775" s="6" t="s">
        <v>20637</v>
      </c>
      <c r="K12775" s="17">
        <v>1</v>
      </c>
      <c r="L12775" s="17" t="s">
        <v>20076</v>
      </c>
      <c r="M12775" s="9"/>
      <c r="N12775" s="9"/>
      <c r="O12775" s="21"/>
      <c r="Q12775" s="29"/>
      <c r="U12775" s="17"/>
      <c r="V12775" s="2" t="s">
        <v>17250</v>
      </c>
      <c r="Y12775" t="str">
        <f t="shared" si="789"/>
        <v/>
      </c>
      <c r="AA12775" t="str">
        <f t="shared" si="790"/>
        <v/>
      </c>
      <c r="AC12775" s="7"/>
      <c r="AD12775" t="s">
        <v>17247</v>
      </c>
      <c r="AE12775">
        <f t="shared" si="791"/>
        <v>0</v>
      </c>
      <c r="AG12775" s="2"/>
      <c r="AI12775" s="7"/>
    </row>
    <row r="12776" spans="1:35" ht="11" customHeight="1" outlineLevel="1" x14ac:dyDescent="0.25">
      <c r="A12776" t="s">
        <v>11460</v>
      </c>
      <c r="C12776" s="2" t="s">
        <v>11983</v>
      </c>
      <c r="D12776" s="2" t="s">
        <v>11531</v>
      </c>
      <c r="E12776" s="7">
        <v>2003</v>
      </c>
      <c r="F12776" s="5" t="s">
        <v>11537</v>
      </c>
      <c r="H12776" s="5" t="s">
        <v>5398</v>
      </c>
      <c r="I12776" s="6" t="s">
        <v>17247</v>
      </c>
      <c r="J12776" s="6" t="s">
        <v>20637</v>
      </c>
      <c r="K12776" s="17">
        <v>1</v>
      </c>
      <c r="L12776" s="17" t="s">
        <v>7730</v>
      </c>
      <c r="M12776" s="9">
        <v>11</v>
      </c>
      <c r="N12776" s="9"/>
      <c r="O12776" s="21"/>
      <c r="Q12776" s="29"/>
      <c r="S12776">
        <v>1</v>
      </c>
      <c r="T12776">
        <v>1</v>
      </c>
      <c r="U12776" s="17"/>
      <c r="V12776" s="2">
        <v>1473</v>
      </c>
      <c r="Y12776" t="str">
        <f t="shared" si="789"/>
        <v/>
      </c>
      <c r="AA12776">
        <f t="shared" si="790"/>
        <v>1</v>
      </c>
      <c r="AC12776" s="7"/>
      <c r="AD12776" t="s">
        <v>17247</v>
      </c>
      <c r="AE12776">
        <f t="shared" si="791"/>
        <v>0</v>
      </c>
      <c r="AG12776" s="2"/>
      <c r="AI12776" s="7"/>
    </row>
    <row r="12777" spans="1:35" ht="11" customHeight="1" outlineLevel="1" x14ac:dyDescent="0.25">
      <c r="A12777" t="s">
        <v>11460</v>
      </c>
      <c r="C12777" s="2" t="s">
        <v>11983</v>
      </c>
      <c r="D12777" s="2">
        <v>2031</v>
      </c>
      <c r="E12777" s="7">
        <v>2003</v>
      </c>
      <c r="F12777" s="5" t="s">
        <v>11511</v>
      </c>
      <c r="H12777" s="5" t="s">
        <v>5398</v>
      </c>
      <c r="I12777" s="6" t="s">
        <v>11538</v>
      </c>
      <c r="J12777" s="6" t="s">
        <v>20637</v>
      </c>
      <c r="K12777" s="17">
        <v>1</v>
      </c>
      <c r="L12777" s="17" t="s">
        <v>20076</v>
      </c>
      <c r="M12777" s="9"/>
      <c r="N12777" s="9"/>
      <c r="O12777" s="21"/>
      <c r="Q12777" s="29"/>
      <c r="U12777" s="17"/>
      <c r="V12777" s="2"/>
      <c r="Y12777" t="str">
        <f t="shared" si="789"/>
        <v/>
      </c>
      <c r="AA12777" t="str">
        <f t="shared" si="790"/>
        <v/>
      </c>
      <c r="AC12777" s="7"/>
      <c r="AD12777" t="s">
        <v>11538</v>
      </c>
      <c r="AE12777">
        <f t="shared" si="791"/>
        <v>0</v>
      </c>
      <c r="AG12777" s="2"/>
      <c r="AI12777" s="7"/>
    </row>
    <row r="12778" spans="1:35" ht="11" customHeight="1" outlineLevel="1" x14ac:dyDescent="0.25">
      <c r="A12778" t="s">
        <v>11460</v>
      </c>
      <c r="C12778" s="2" t="s">
        <v>11983</v>
      </c>
      <c r="D12778" s="2">
        <v>2032</v>
      </c>
      <c r="E12778" s="7">
        <v>2003</v>
      </c>
      <c r="F12778" s="5" t="s">
        <v>11532</v>
      </c>
      <c r="H12778" s="5" t="s">
        <v>5398</v>
      </c>
      <c r="I12778" s="6" t="s">
        <v>11538</v>
      </c>
      <c r="J12778" s="6" t="s">
        <v>20637</v>
      </c>
      <c r="K12778" s="17">
        <v>1</v>
      </c>
      <c r="L12778" s="17" t="s">
        <v>20076</v>
      </c>
      <c r="M12778" s="9"/>
      <c r="N12778" s="9"/>
      <c r="O12778" s="21"/>
      <c r="Q12778" s="29"/>
      <c r="U12778" s="17"/>
      <c r="V12778" s="2"/>
      <c r="Y12778" t="str">
        <f t="shared" si="789"/>
        <v/>
      </c>
      <c r="AA12778" t="str">
        <f t="shared" si="790"/>
        <v/>
      </c>
      <c r="AC12778" s="7"/>
      <c r="AD12778" t="s">
        <v>11538</v>
      </c>
      <c r="AE12778">
        <f t="shared" si="791"/>
        <v>0</v>
      </c>
      <c r="AG12778" s="2"/>
      <c r="AI12778" s="7"/>
    </row>
    <row r="12779" spans="1:35" ht="11" customHeight="1" outlineLevel="1" x14ac:dyDescent="0.25">
      <c r="A12779" t="s">
        <v>11460</v>
      </c>
      <c r="C12779" s="2" t="s">
        <v>11983</v>
      </c>
      <c r="D12779" s="2">
        <v>2033</v>
      </c>
      <c r="E12779" s="7">
        <v>2003</v>
      </c>
      <c r="F12779" s="5" t="s">
        <v>11533</v>
      </c>
      <c r="H12779" s="5" t="s">
        <v>5398</v>
      </c>
      <c r="I12779" s="6" t="s">
        <v>11538</v>
      </c>
      <c r="J12779" s="6" t="s">
        <v>20637</v>
      </c>
      <c r="K12779" s="17">
        <v>1</v>
      </c>
      <c r="L12779" s="17" t="s">
        <v>20076</v>
      </c>
      <c r="M12779" s="9"/>
      <c r="N12779" s="9"/>
      <c r="O12779" s="21"/>
      <c r="Q12779" s="29"/>
      <c r="U12779" s="17"/>
      <c r="V12779" s="2"/>
      <c r="Y12779" t="str">
        <f t="shared" ref="Y12779:Y12842" si="792">IF(COUNTIF(F12779,"*fdc*"),1,"")</f>
        <v/>
      </c>
      <c r="AA12779" t="str">
        <f t="shared" ref="AA12779:AA12842" si="793">IF(COUNTIF(F12779,"*s/s*"),1,"")</f>
        <v/>
      </c>
      <c r="AC12779" s="7"/>
      <c r="AD12779" t="s">
        <v>11538</v>
      </c>
      <c r="AE12779">
        <f t="shared" si="791"/>
        <v>0</v>
      </c>
      <c r="AG12779" s="2"/>
      <c r="AI12779" s="7"/>
    </row>
    <row r="12780" spans="1:35" ht="11" customHeight="1" outlineLevel="1" x14ac:dyDescent="0.25">
      <c r="A12780" t="s">
        <v>11460</v>
      </c>
      <c r="C12780" s="2" t="s">
        <v>11983</v>
      </c>
      <c r="D12780" s="2">
        <v>2034</v>
      </c>
      <c r="E12780" s="7">
        <v>2003</v>
      </c>
      <c r="F12780" s="5" t="s">
        <v>11525</v>
      </c>
      <c r="H12780" s="5" t="s">
        <v>5398</v>
      </c>
      <c r="I12780" s="6" t="s">
        <v>11538</v>
      </c>
      <c r="J12780" s="6" t="s">
        <v>20637</v>
      </c>
      <c r="K12780" s="17">
        <v>1</v>
      </c>
      <c r="L12780" s="17" t="s">
        <v>20076</v>
      </c>
      <c r="M12780" s="9"/>
      <c r="N12780" s="9"/>
      <c r="O12780" s="21"/>
      <c r="Q12780" s="29"/>
      <c r="U12780" s="17"/>
      <c r="V12780" s="2"/>
      <c r="Y12780" t="str">
        <f t="shared" si="792"/>
        <v/>
      </c>
      <c r="AA12780" t="str">
        <f t="shared" si="793"/>
        <v/>
      </c>
      <c r="AC12780" s="7"/>
      <c r="AD12780" t="s">
        <v>11538</v>
      </c>
      <c r="AE12780">
        <f t="shared" si="791"/>
        <v>0</v>
      </c>
      <c r="AG12780" s="2"/>
      <c r="AI12780" s="7"/>
    </row>
    <row r="12781" spans="1:35" ht="11" customHeight="1" outlineLevel="1" x14ac:dyDescent="0.25">
      <c r="A12781" t="s">
        <v>11460</v>
      </c>
      <c r="C12781" s="2" t="s">
        <v>11983</v>
      </c>
      <c r="D12781" s="2">
        <v>2035</v>
      </c>
      <c r="E12781" s="7">
        <v>2003</v>
      </c>
      <c r="F12781" s="5" t="s">
        <v>11526</v>
      </c>
      <c r="H12781" s="5" t="s">
        <v>5398</v>
      </c>
      <c r="I12781" s="6" t="s">
        <v>11538</v>
      </c>
      <c r="J12781" s="6" t="s">
        <v>20637</v>
      </c>
      <c r="K12781" s="17">
        <v>1</v>
      </c>
      <c r="L12781" s="17" t="s">
        <v>20076</v>
      </c>
      <c r="M12781" s="9"/>
      <c r="N12781" s="9"/>
      <c r="O12781" s="21"/>
      <c r="Q12781" s="29"/>
      <c r="U12781" s="17"/>
      <c r="V12781" s="2"/>
      <c r="Y12781" t="str">
        <f t="shared" si="792"/>
        <v/>
      </c>
      <c r="AA12781" t="str">
        <f t="shared" si="793"/>
        <v/>
      </c>
      <c r="AC12781" s="7"/>
      <c r="AD12781" t="s">
        <v>11538</v>
      </c>
      <c r="AE12781">
        <f t="shared" si="791"/>
        <v>0</v>
      </c>
      <c r="AG12781" s="2"/>
      <c r="AI12781" s="7"/>
    </row>
    <row r="12782" spans="1:35" ht="11" customHeight="1" outlineLevel="1" x14ac:dyDescent="0.25">
      <c r="A12782" t="s">
        <v>11460</v>
      </c>
      <c r="C12782" s="2" t="s">
        <v>11983</v>
      </c>
      <c r="D12782" s="2">
        <v>2036</v>
      </c>
      <c r="E12782" s="7">
        <v>2003</v>
      </c>
      <c r="F12782" s="5" t="s">
        <v>11534</v>
      </c>
      <c r="H12782" s="5" t="s">
        <v>5398</v>
      </c>
      <c r="I12782" s="6" t="s">
        <v>11538</v>
      </c>
      <c r="J12782" s="6" t="s">
        <v>20637</v>
      </c>
      <c r="K12782" s="17">
        <v>1</v>
      </c>
      <c r="L12782" s="17" t="s">
        <v>20076</v>
      </c>
      <c r="M12782" s="9"/>
      <c r="N12782" s="9"/>
      <c r="O12782" s="21"/>
      <c r="Q12782" s="29"/>
      <c r="T12782">
        <v>1</v>
      </c>
      <c r="U12782" s="17"/>
      <c r="V12782" s="2"/>
      <c r="Y12782" t="str">
        <f t="shared" si="792"/>
        <v/>
      </c>
      <c r="AA12782" t="str">
        <f t="shared" si="793"/>
        <v/>
      </c>
      <c r="AC12782" s="7"/>
      <c r="AD12782" t="s">
        <v>11538</v>
      </c>
      <c r="AE12782">
        <f t="shared" si="791"/>
        <v>0</v>
      </c>
      <c r="AG12782" s="2"/>
      <c r="AI12782" s="7"/>
    </row>
    <row r="12783" spans="1:35" ht="11" customHeight="1" outlineLevel="1" x14ac:dyDescent="0.25">
      <c r="A12783" t="s">
        <v>11460</v>
      </c>
      <c r="C12783" s="2" t="s">
        <v>11983</v>
      </c>
      <c r="D12783" s="2" t="s">
        <v>11539</v>
      </c>
      <c r="E12783" s="7">
        <v>2003</v>
      </c>
      <c r="F12783" s="5" t="s">
        <v>11536</v>
      </c>
      <c r="H12783" s="5" t="s">
        <v>5398</v>
      </c>
      <c r="I12783" s="6" t="s">
        <v>17249</v>
      </c>
      <c r="J12783" s="6" t="s">
        <v>20637</v>
      </c>
      <c r="K12783" s="17">
        <v>1</v>
      </c>
      <c r="L12783" s="17" t="s">
        <v>7730</v>
      </c>
      <c r="M12783" s="9">
        <v>13</v>
      </c>
      <c r="N12783" s="9"/>
      <c r="O12783" s="21"/>
      <c r="Q12783" s="29"/>
      <c r="U12783" s="17"/>
      <c r="V12783" s="2">
        <v>1470</v>
      </c>
      <c r="Y12783" t="str">
        <f t="shared" si="792"/>
        <v/>
      </c>
      <c r="AA12783">
        <f t="shared" si="793"/>
        <v>1</v>
      </c>
      <c r="AC12783" s="7"/>
      <c r="AD12783" t="s">
        <v>17249</v>
      </c>
      <c r="AE12783">
        <f t="shared" si="791"/>
        <v>0</v>
      </c>
      <c r="AG12783" s="2"/>
      <c r="AI12783" s="7"/>
    </row>
    <row r="12784" spans="1:35" ht="11" customHeight="1" outlineLevel="1" x14ac:dyDescent="0.25">
      <c r="A12784" t="s">
        <v>11460</v>
      </c>
      <c r="C12784" s="2" t="s">
        <v>11983</v>
      </c>
      <c r="D12784" s="2">
        <v>2037</v>
      </c>
      <c r="E12784" s="7">
        <v>2003</v>
      </c>
      <c r="F12784" s="5" t="s">
        <v>11535</v>
      </c>
      <c r="H12784" s="5" t="s">
        <v>5398</v>
      </c>
      <c r="I12784" s="6" t="s">
        <v>17249</v>
      </c>
      <c r="J12784" s="6" t="s">
        <v>20637</v>
      </c>
      <c r="K12784" s="17">
        <v>1</v>
      </c>
      <c r="L12784" s="17" t="s">
        <v>7732</v>
      </c>
      <c r="M12784" s="9"/>
      <c r="N12784" s="9"/>
      <c r="O12784" s="21"/>
      <c r="Q12784" s="29"/>
      <c r="U12784" s="17"/>
      <c r="V12784" s="2" t="s">
        <v>17248</v>
      </c>
      <c r="Y12784" t="str">
        <f t="shared" si="792"/>
        <v/>
      </c>
      <c r="AA12784" t="str">
        <f t="shared" si="793"/>
        <v/>
      </c>
      <c r="AC12784" s="7"/>
      <c r="AD12784" t="s">
        <v>17249</v>
      </c>
      <c r="AE12784">
        <f t="shared" si="791"/>
        <v>0</v>
      </c>
      <c r="AG12784" s="2"/>
      <c r="AI12784" s="7"/>
    </row>
    <row r="12785" spans="1:35" ht="11" customHeight="1" outlineLevel="1" x14ac:dyDescent="0.25">
      <c r="A12785" t="s">
        <v>11460</v>
      </c>
      <c r="C12785" s="2" t="s">
        <v>11983</v>
      </c>
      <c r="D12785" s="2" t="s">
        <v>11540</v>
      </c>
      <c r="E12785" s="7">
        <v>2003</v>
      </c>
      <c r="F12785" s="5" t="s">
        <v>11537</v>
      </c>
      <c r="H12785" s="5" t="s">
        <v>5398</v>
      </c>
      <c r="I12785" s="6" t="s">
        <v>17249</v>
      </c>
      <c r="J12785" s="6" t="s">
        <v>20637</v>
      </c>
      <c r="K12785" s="17">
        <v>1</v>
      </c>
      <c r="L12785" s="17" t="s">
        <v>7732</v>
      </c>
      <c r="M12785" s="9"/>
      <c r="N12785" s="9"/>
      <c r="O12785" s="21"/>
      <c r="Q12785" s="29"/>
      <c r="U12785" s="17"/>
      <c r="V12785" s="2">
        <v>1474</v>
      </c>
      <c r="Y12785" t="str">
        <f t="shared" si="792"/>
        <v/>
      </c>
      <c r="AA12785">
        <f t="shared" si="793"/>
        <v>1</v>
      </c>
      <c r="AC12785" s="7"/>
      <c r="AD12785" t="s">
        <v>17249</v>
      </c>
      <c r="AE12785">
        <f t="shared" si="791"/>
        <v>0</v>
      </c>
      <c r="AG12785" s="2"/>
      <c r="AI12785" s="7"/>
    </row>
    <row r="12786" spans="1:35" ht="11" customHeight="1" outlineLevel="1" x14ac:dyDescent="0.25">
      <c r="A12786" t="s">
        <v>11460</v>
      </c>
      <c r="C12786" s="2" t="s">
        <v>11983</v>
      </c>
      <c r="D12786" s="2">
        <v>2550</v>
      </c>
      <c r="E12786" s="7">
        <v>2004</v>
      </c>
      <c r="F12786" s="5" t="s">
        <v>11525</v>
      </c>
      <c r="G12786">
        <v>1</v>
      </c>
      <c r="H12786" s="5" t="s">
        <v>5398</v>
      </c>
      <c r="I12786" s="6" t="s">
        <v>9223</v>
      </c>
      <c r="J12786" s="6" t="s">
        <v>7554</v>
      </c>
      <c r="K12786" s="17">
        <v>7</v>
      </c>
      <c r="L12786" s="17" t="s">
        <v>7732</v>
      </c>
      <c r="M12786" s="9"/>
      <c r="N12786" s="9"/>
      <c r="O12786" s="21"/>
      <c r="Q12786" s="29"/>
      <c r="U12786" s="17"/>
      <c r="V12786" s="2"/>
      <c r="Y12786" t="str">
        <f t="shared" si="792"/>
        <v/>
      </c>
      <c r="AA12786" t="str">
        <f t="shared" si="793"/>
        <v/>
      </c>
      <c r="AC12786" s="7"/>
      <c r="AD12786" t="s">
        <v>9223</v>
      </c>
      <c r="AE12786">
        <f t="shared" si="791"/>
        <v>0</v>
      </c>
      <c r="AG12786" s="2"/>
      <c r="AI12786" s="7"/>
    </row>
    <row r="12787" spans="1:35" ht="11" customHeight="1" outlineLevel="1" x14ac:dyDescent="0.25">
      <c r="A12787" t="s">
        <v>11460</v>
      </c>
      <c r="C12787" s="2" t="s">
        <v>11983</v>
      </c>
      <c r="D12787" s="2">
        <v>2551</v>
      </c>
      <c r="E12787" s="7">
        <v>2004</v>
      </c>
      <c r="F12787" s="5" t="s">
        <v>11521</v>
      </c>
      <c r="G12787">
        <v>1</v>
      </c>
      <c r="H12787" s="5" t="s">
        <v>5398</v>
      </c>
      <c r="I12787" s="6" t="s">
        <v>9223</v>
      </c>
      <c r="J12787" s="6" t="s">
        <v>7554</v>
      </c>
      <c r="K12787" s="17">
        <v>7</v>
      </c>
      <c r="L12787" s="17" t="s">
        <v>7732</v>
      </c>
      <c r="M12787" s="9"/>
      <c r="N12787" s="9"/>
      <c r="O12787" s="21"/>
      <c r="Q12787" s="29"/>
      <c r="U12787" s="17"/>
      <c r="V12787" s="2"/>
      <c r="Y12787" t="str">
        <f t="shared" si="792"/>
        <v/>
      </c>
      <c r="AA12787" t="str">
        <f t="shared" si="793"/>
        <v/>
      </c>
      <c r="AC12787" s="7"/>
      <c r="AD12787" t="s">
        <v>9223</v>
      </c>
      <c r="AE12787">
        <f t="shared" si="791"/>
        <v>0</v>
      </c>
      <c r="AG12787" s="2"/>
      <c r="AI12787" s="7"/>
    </row>
    <row r="12788" spans="1:35" ht="11" customHeight="1" outlineLevel="1" x14ac:dyDescent="0.25">
      <c r="A12788" t="s">
        <v>11460</v>
      </c>
      <c r="C12788" s="2" t="s">
        <v>11983</v>
      </c>
      <c r="D12788" s="2">
        <v>2552</v>
      </c>
      <c r="E12788" s="7">
        <v>2004</v>
      </c>
      <c r="F12788" s="5" t="s">
        <v>11527</v>
      </c>
      <c r="G12788">
        <v>1</v>
      </c>
      <c r="H12788" s="5" t="s">
        <v>5398</v>
      </c>
      <c r="I12788" s="6" t="s">
        <v>9223</v>
      </c>
      <c r="J12788" s="6" t="s">
        <v>7554</v>
      </c>
      <c r="K12788" s="17">
        <v>7</v>
      </c>
      <c r="L12788" s="17" t="s">
        <v>7732</v>
      </c>
      <c r="M12788" s="9"/>
      <c r="N12788" s="9"/>
      <c r="O12788" s="21"/>
      <c r="Q12788" s="29"/>
      <c r="U12788" s="17"/>
      <c r="V12788" s="2"/>
      <c r="Y12788" t="str">
        <f t="shared" si="792"/>
        <v/>
      </c>
      <c r="AA12788" t="str">
        <f t="shared" si="793"/>
        <v/>
      </c>
      <c r="AC12788" s="7"/>
      <c r="AD12788" t="s">
        <v>9223</v>
      </c>
      <c r="AE12788">
        <f t="shared" si="791"/>
        <v>0</v>
      </c>
      <c r="AG12788" s="2"/>
      <c r="AI12788" s="7"/>
    </row>
    <row r="12789" spans="1:35" ht="11" customHeight="1" outlineLevel="1" x14ac:dyDescent="0.25">
      <c r="A12789" t="s">
        <v>11460</v>
      </c>
      <c r="C12789" s="2" t="s">
        <v>11983</v>
      </c>
      <c r="D12789" s="2">
        <v>2553</v>
      </c>
      <c r="E12789" s="7">
        <v>2004</v>
      </c>
      <c r="F12789" s="5" t="s">
        <v>11534</v>
      </c>
      <c r="G12789">
        <v>1</v>
      </c>
      <c r="H12789" s="5" t="s">
        <v>5398</v>
      </c>
      <c r="I12789" s="6" t="s">
        <v>9223</v>
      </c>
      <c r="J12789" s="6" t="s">
        <v>7554</v>
      </c>
      <c r="K12789" s="17">
        <v>7</v>
      </c>
      <c r="L12789" s="17" t="s">
        <v>7732</v>
      </c>
      <c r="M12789" s="9"/>
      <c r="N12789" s="9"/>
      <c r="O12789" s="21"/>
      <c r="Q12789" s="29"/>
      <c r="U12789" s="17"/>
      <c r="V12789" s="2"/>
      <c r="Y12789" t="str">
        <f t="shared" si="792"/>
        <v/>
      </c>
      <c r="AA12789" t="str">
        <f t="shared" si="793"/>
        <v/>
      </c>
      <c r="AC12789" s="7"/>
      <c r="AD12789" t="s">
        <v>9223</v>
      </c>
      <c r="AE12789">
        <f t="shared" si="791"/>
        <v>0</v>
      </c>
      <c r="AG12789" s="2"/>
      <c r="AI12789" s="7"/>
    </row>
    <row r="12790" spans="1:35" ht="11" customHeight="1" outlineLevel="1" x14ac:dyDescent="0.25">
      <c r="A12790" t="s">
        <v>11460</v>
      </c>
      <c r="C12790" s="2" t="s">
        <v>11983</v>
      </c>
      <c r="D12790" s="2" t="s">
        <v>11541</v>
      </c>
      <c r="E12790" s="7">
        <v>2004</v>
      </c>
      <c r="F12790" s="5" t="s">
        <v>11545</v>
      </c>
      <c r="G12790">
        <v>1</v>
      </c>
      <c r="H12790" s="5" t="s">
        <v>5398</v>
      </c>
      <c r="I12790" s="6" t="s">
        <v>9223</v>
      </c>
      <c r="J12790" s="6" t="s">
        <v>7554</v>
      </c>
      <c r="K12790" s="17">
        <v>7</v>
      </c>
      <c r="L12790" s="17" t="s">
        <v>7732</v>
      </c>
      <c r="M12790" s="9"/>
      <c r="N12790" s="9"/>
      <c r="O12790" s="21"/>
      <c r="Q12790" s="29"/>
      <c r="U12790" s="17"/>
      <c r="V12790" s="2"/>
      <c r="Y12790" t="str">
        <f t="shared" si="792"/>
        <v/>
      </c>
      <c r="AA12790">
        <f t="shared" si="793"/>
        <v>1</v>
      </c>
      <c r="AC12790" s="7"/>
      <c r="AD12790" t="s">
        <v>9223</v>
      </c>
      <c r="AE12790">
        <f t="shared" si="791"/>
        <v>0</v>
      </c>
      <c r="AG12790" s="2"/>
      <c r="AI12790" s="7"/>
    </row>
    <row r="12791" spans="1:35" ht="11" customHeight="1" outlineLevel="1" x14ac:dyDescent="0.25">
      <c r="A12791" t="s">
        <v>11460</v>
      </c>
      <c r="C12791" s="2" t="s">
        <v>11983</v>
      </c>
      <c r="D12791" s="2">
        <v>2554</v>
      </c>
      <c r="E12791" s="7">
        <v>2004</v>
      </c>
      <c r="F12791" s="5" t="s">
        <v>11543</v>
      </c>
      <c r="G12791">
        <v>1</v>
      </c>
      <c r="H12791" s="5" t="s">
        <v>5398</v>
      </c>
      <c r="I12791" s="6" t="s">
        <v>9223</v>
      </c>
      <c r="J12791" s="6" t="s">
        <v>7554</v>
      </c>
      <c r="K12791" s="17">
        <v>7</v>
      </c>
      <c r="L12791" s="17" t="s">
        <v>7732</v>
      </c>
      <c r="M12791" s="9"/>
      <c r="N12791" s="9"/>
      <c r="O12791" s="21"/>
      <c r="Q12791" s="29"/>
      <c r="U12791" s="17"/>
      <c r="V12791" s="2"/>
      <c r="Y12791" t="str">
        <f t="shared" si="792"/>
        <v/>
      </c>
      <c r="AA12791" t="str">
        <f t="shared" si="793"/>
        <v/>
      </c>
      <c r="AC12791" s="7"/>
      <c r="AD12791" t="s">
        <v>9223</v>
      </c>
      <c r="AE12791">
        <f t="shared" si="791"/>
        <v>0</v>
      </c>
      <c r="AG12791" s="2"/>
      <c r="AI12791" s="7"/>
    </row>
    <row r="12792" spans="1:35" ht="11" customHeight="1" outlineLevel="1" x14ac:dyDescent="0.25">
      <c r="A12792" t="s">
        <v>11460</v>
      </c>
      <c r="C12792" s="2" t="s">
        <v>11983</v>
      </c>
      <c r="D12792" s="2" t="s">
        <v>11542</v>
      </c>
      <c r="E12792" s="7">
        <v>2004</v>
      </c>
      <c r="F12792" s="5" t="s">
        <v>11544</v>
      </c>
      <c r="G12792">
        <v>1</v>
      </c>
      <c r="H12792" s="5" t="s">
        <v>5398</v>
      </c>
      <c r="I12792" s="6" t="s">
        <v>9223</v>
      </c>
      <c r="J12792" s="6" t="s">
        <v>7554</v>
      </c>
      <c r="K12792" s="17">
        <v>7</v>
      </c>
      <c r="L12792" s="17" t="s">
        <v>7732</v>
      </c>
      <c r="M12792" s="9"/>
      <c r="N12792" s="9"/>
      <c r="O12792" s="21"/>
      <c r="Q12792" s="29"/>
      <c r="U12792" s="17"/>
      <c r="V12792" s="2"/>
      <c r="Y12792" t="str">
        <f t="shared" si="792"/>
        <v/>
      </c>
      <c r="AA12792">
        <f t="shared" si="793"/>
        <v>1</v>
      </c>
      <c r="AC12792" s="7"/>
      <c r="AD12792" t="s">
        <v>9223</v>
      </c>
      <c r="AE12792">
        <f t="shared" si="791"/>
        <v>0</v>
      </c>
      <c r="AG12792" s="2"/>
      <c r="AI12792" s="7"/>
    </row>
    <row r="12793" spans="1:35" ht="11" customHeight="1" outlineLevel="1" x14ac:dyDescent="0.25">
      <c r="A12793" t="s">
        <v>11460</v>
      </c>
      <c r="C12793" s="2" t="s">
        <v>11983</v>
      </c>
      <c r="D12793" s="2">
        <v>2576</v>
      </c>
      <c r="E12793" s="7">
        <v>2004</v>
      </c>
      <c r="F12793" s="5" t="s">
        <v>11521</v>
      </c>
      <c r="H12793" s="5" t="s">
        <v>5398</v>
      </c>
      <c r="I12793" s="6" t="s">
        <v>9709</v>
      </c>
      <c r="J12793" s="6" t="s">
        <v>10102</v>
      </c>
      <c r="K12793" s="17">
        <v>1</v>
      </c>
      <c r="L12793" s="17" t="s">
        <v>7730</v>
      </c>
      <c r="M12793" s="9">
        <v>9</v>
      </c>
      <c r="N12793" s="9"/>
      <c r="O12793" s="21"/>
      <c r="Q12793" s="29"/>
      <c r="T12793">
        <v>1</v>
      </c>
      <c r="U12793" s="17"/>
      <c r="V12793" s="2"/>
      <c r="Y12793" t="str">
        <f t="shared" si="792"/>
        <v/>
      </c>
      <c r="AA12793" t="str">
        <f t="shared" si="793"/>
        <v/>
      </c>
      <c r="AC12793" s="7"/>
      <c r="AD12793" t="s">
        <v>9709</v>
      </c>
      <c r="AE12793">
        <f t="shared" si="791"/>
        <v>0</v>
      </c>
      <c r="AG12793" s="2"/>
      <c r="AI12793" s="7"/>
    </row>
    <row r="12794" spans="1:35" ht="11" customHeight="1" outlineLevel="1" x14ac:dyDescent="0.25">
      <c r="A12794" t="s">
        <v>11460</v>
      </c>
      <c r="C12794" s="2" t="s">
        <v>11983</v>
      </c>
      <c r="D12794" s="2">
        <v>2830</v>
      </c>
      <c r="E12794" s="7">
        <v>2006</v>
      </c>
      <c r="F12794" s="5" t="s">
        <v>11521</v>
      </c>
      <c r="H12794" s="5" t="s">
        <v>5398</v>
      </c>
      <c r="I12794" s="6" t="s">
        <v>9955</v>
      </c>
      <c r="J12794" s="6" t="s">
        <v>11546</v>
      </c>
      <c r="K12794" s="17">
        <v>7</v>
      </c>
      <c r="L12794" s="17" t="s">
        <v>20076</v>
      </c>
      <c r="M12794" s="9"/>
      <c r="N12794" s="9"/>
      <c r="O12794" s="21"/>
      <c r="Q12794" s="29"/>
      <c r="U12794" s="17"/>
      <c r="V12794" s="2"/>
      <c r="Y12794" t="str">
        <f t="shared" si="792"/>
        <v/>
      </c>
      <c r="AA12794" t="str">
        <f t="shared" si="793"/>
        <v/>
      </c>
      <c r="AC12794" s="7"/>
      <c r="AD12794" t="s">
        <v>9955</v>
      </c>
      <c r="AE12794">
        <f t="shared" si="791"/>
        <v>0</v>
      </c>
      <c r="AG12794" s="2">
        <v>1</v>
      </c>
      <c r="AI12794" s="7"/>
    </row>
    <row r="12795" spans="1:35" ht="11" customHeight="1" outlineLevel="1" x14ac:dyDescent="0.25">
      <c r="A12795" t="s">
        <v>11460</v>
      </c>
      <c r="C12795" s="2" t="s">
        <v>11983</v>
      </c>
      <c r="D12795" s="2">
        <v>2831</v>
      </c>
      <c r="E12795" s="7">
        <v>2006</v>
      </c>
      <c r="F12795" s="5" t="s">
        <v>11548</v>
      </c>
      <c r="H12795" s="5" t="s">
        <v>5398</v>
      </c>
      <c r="I12795" s="6" t="s">
        <v>9955</v>
      </c>
      <c r="J12795" s="6" t="s">
        <v>11546</v>
      </c>
      <c r="K12795" s="17">
        <v>7</v>
      </c>
      <c r="L12795" s="17" t="s">
        <v>20076</v>
      </c>
      <c r="M12795" s="9"/>
      <c r="N12795" s="9"/>
      <c r="O12795" s="21"/>
      <c r="Q12795" s="29"/>
      <c r="U12795" s="17"/>
      <c r="V12795" s="2"/>
      <c r="Y12795" t="str">
        <f t="shared" si="792"/>
        <v/>
      </c>
      <c r="AA12795" t="str">
        <f t="shared" si="793"/>
        <v/>
      </c>
      <c r="AC12795" s="7"/>
      <c r="AD12795" t="s">
        <v>9955</v>
      </c>
      <c r="AE12795">
        <f t="shared" si="791"/>
        <v>0</v>
      </c>
      <c r="AG12795" s="2">
        <v>1</v>
      </c>
      <c r="AI12795" s="7"/>
    </row>
    <row r="12796" spans="1:35" ht="11" customHeight="1" outlineLevel="1" x14ac:dyDescent="0.25">
      <c r="A12796" t="s">
        <v>11460</v>
      </c>
      <c r="C12796" s="2" t="s">
        <v>11983</v>
      </c>
      <c r="D12796" s="2">
        <v>2832</v>
      </c>
      <c r="E12796" s="7">
        <v>2006</v>
      </c>
      <c r="F12796" s="5" t="s">
        <v>11527</v>
      </c>
      <c r="H12796" s="5" t="s">
        <v>5398</v>
      </c>
      <c r="I12796" s="6" t="s">
        <v>9955</v>
      </c>
      <c r="J12796" s="6" t="s">
        <v>11546</v>
      </c>
      <c r="K12796" s="17">
        <v>7</v>
      </c>
      <c r="L12796" s="17" t="s">
        <v>20076</v>
      </c>
      <c r="M12796" s="9"/>
      <c r="N12796" s="9"/>
      <c r="O12796" s="21"/>
      <c r="Q12796" s="29"/>
      <c r="U12796" s="17"/>
      <c r="V12796" s="2"/>
      <c r="Y12796" t="str">
        <f t="shared" si="792"/>
        <v/>
      </c>
      <c r="AA12796" t="str">
        <f t="shared" si="793"/>
        <v/>
      </c>
      <c r="AC12796" s="7"/>
      <c r="AD12796" t="s">
        <v>9955</v>
      </c>
      <c r="AE12796">
        <f t="shared" si="791"/>
        <v>0</v>
      </c>
      <c r="AG12796" s="2">
        <v>1</v>
      </c>
      <c r="AI12796" s="7"/>
    </row>
    <row r="12797" spans="1:35" ht="11" customHeight="1" outlineLevel="1" x14ac:dyDescent="0.25">
      <c r="A12797" t="s">
        <v>11460</v>
      </c>
      <c r="C12797" s="2" t="s">
        <v>11983</v>
      </c>
      <c r="D12797" s="2">
        <v>2833</v>
      </c>
      <c r="E12797" s="7">
        <v>2006</v>
      </c>
      <c r="F12797" s="5" t="s">
        <v>11549</v>
      </c>
      <c r="H12797" s="5" t="s">
        <v>5398</v>
      </c>
      <c r="I12797" s="6" t="s">
        <v>9955</v>
      </c>
      <c r="J12797" s="6" t="s">
        <v>11546</v>
      </c>
      <c r="K12797" s="17">
        <v>7</v>
      </c>
      <c r="L12797" s="17" t="s">
        <v>20076</v>
      </c>
      <c r="M12797" s="9"/>
      <c r="N12797" s="9"/>
      <c r="O12797" s="21"/>
      <c r="Q12797" s="29"/>
      <c r="U12797" s="17"/>
      <c r="V12797" s="2"/>
      <c r="Y12797" t="str">
        <f t="shared" si="792"/>
        <v/>
      </c>
      <c r="AA12797" t="str">
        <f t="shared" si="793"/>
        <v/>
      </c>
      <c r="AC12797" s="7"/>
      <c r="AD12797" t="s">
        <v>9955</v>
      </c>
      <c r="AE12797">
        <f t="shared" si="791"/>
        <v>0</v>
      </c>
      <c r="AG12797" s="2">
        <v>1</v>
      </c>
      <c r="AI12797" s="7"/>
    </row>
    <row r="12798" spans="1:35" ht="11" customHeight="1" outlineLevel="1" x14ac:dyDescent="0.25">
      <c r="A12798" t="s">
        <v>11460</v>
      </c>
      <c r="C12798" s="2" t="s">
        <v>11983</v>
      </c>
      <c r="D12798" s="2" t="s">
        <v>11547</v>
      </c>
      <c r="E12798" s="7">
        <v>2006</v>
      </c>
      <c r="F12798" s="5" t="s">
        <v>11550</v>
      </c>
      <c r="H12798" s="5" t="s">
        <v>5398</v>
      </c>
      <c r="I12798" s="6" t="s">
        <v>9955</v>
      </c>
      <c r="J12798" s="6" t="s">
        <v>11546</v>
      </c>
      <c r="K12798" s="17">
        <v>7</v>
      </c>
      <c r="L12798" s="17" t="s">
        <v>7730</v>
      </c>
      <c r="M12798" s="9">
        <v>1.65</v>
      </c>
      <c r="N12798" s="9"/>
      <c r="O12798" s="21"/>
      <c r="Q12798" s="29"/>
      <c r="U12798" s="17"/>
      <c r="V12798" s="2"/>
      <c r="Y12798" t="str">
        <f t="shared" si="792"/>
        <v/>
      </c>
      <c r="AA12798">
        <f t="shared" si="793"/>
        <v>1</v>
      </c>
      <c r="AC12798" s="7"/>
      <c r="AD12798" t="s">
        <v>9955</v>
      </c>
      <c r="AE12798">
        <f t="shared" si="791"/>
        <v>0</v>
      </c>
      <c r="AG12798" s="2">
        <v>1</v>
      </c>
      <c r="AI12798" s="7"/>
    </row>
    <row r="12799" spans="1:35" ht="11" customHeight="1" outlineLevel="1" x14ac:dyDescent="0.25">
      <c r="A12799" t="s">
        <v>11460</v>
      </c>
      <c r="C12799" s="2" t="s">
        <v>11983</v>
      </c>
      <c r="D12799" s="2">
        <v>2834</v>
      </c>
      <c r="E12799" s="7">
        <v>2006</v>
      </c>
      <c r="F12799" s="5" t="s">
        <v>11551</v>
      </c>
      <c r="H12799" s="5" t="s">
        <v>5398</v>
      </c>
      <c r="I12799" s="6" t="s">
        <v>9955</v>
      </c>
      <c r="J12799" s="6" t="s">
        <v>11546</v>
      </c>
      <c r="K12799" s="17">
        <v>7</v>
      </c>
      <c r="L12799" s="17" t="s">
        <v>20076</v>
      </c>
      <c r="M12799" s="9"/>
      <c r="N12799" s="9"/>
      <c r="O12799" s="21"/>
      <c r="Q12799" s="29"/>
      <c r="U12799" s="17"/>
      <c r="V12799" s="2"/>
      <c r="Y12799" t="str">
        <f t="shared" si="792"/>
        <v/>
      </c>
      <c r="AA12799" t="str">
        <f t="shared" si="793"/>
        <v/>
      </c>
      <c r="AC12799" s="7"/>
      <c r="AD12799" t="s">
        <v>9955</v>
      </c>
      <c r="AE12799">
        <f t="shared" si="791"/>
        <v>0</v>
      </c>
      <c r="AG12799" s="2">
        <v>1</v>
      </c>
      <c r="AI12799" s="7"/>
    </row>
    <row r="12800" spans="1:35" ht="11" customHeight="1" outlineLevel="1" x14ac:dyDescent="0.25">
      <c r="A12800" t="s">
        <v>11460</v>
      </c>
      <c r="C12800" s="2" t="s">
        <v>11983</v>
      </c>
      <c r="D12800" s="2" t="s">
        <v>11553</v>
      </c>
      <c r="E12800" s="7">
        <v>2006</v>
      </c>
      <c r="F12800" s="5" t="s">
        <v>11552</v>
      </c>
      <c r="H12800" s="5" t="s">
        <v>5398</v>
      </c>
      <c r="I12800" s="6" t="s">
        <v>9955</v>
      </c>
      <c r="J12800" s="6" t="s">
        <v>11546</v>
      </c>
      <c r="K12800" s="17">
        <v>7</v>
      </c>
      <c r="L12800" s="17" t="s">
        <v>7730</v>
      </c>
      <c r="M12800" s="9">
        <v>1.65</v>
      </c>
      <c r="N12800" s="9"/>
      <c r="O12800" s="21"/>
      <c r="Q12800" s="29"/>
      <c r="U12800" s="17"/>
      <c r="V12800" s="2"/>
      <c r="Y12800" t="str">
        <f t="shared" si="792"/>
        <v/>
      </c>
      <c r="AA12800">
        <f t="shared" si="793"/>
        <v>1</v>
      </c>
      <c r="AC12800" s="7"/>
      <c r="AD12800" t="s">
        <v>9955</v>
      </c>
      <c r="AE12800">
        <f t="shared" si="791"/>
        <v>0</v>
      </c>
      <c r="AG12800" s="2">
        <v>1</v>
      </c>
      <c r="AI12800" s="7"/>
    </row>
    <row r="12801" spans="1:35" ht="11" customHeight="1" outlineLevel="1" x14ac:dyDescent="0.25">
      <c r="A12801" t="s">
        <v>11460</v>
      </c>
      <c r="C12801" s="2" t="s">
        <v>11983</v>
      </c>
      <c r="D12801" s="2">
        <v>2908</v>
      </c>
      <c r="E12801" s="7">
        <v>2006</v>
      </c>
      <c r="F12801" s="5" t="s">
        <v>11549</v>
      </c>
      <c r="H12801" s="5" t="s">
        <v>5398</v>
      </c>
      <c r="I12801" s="6" t="s">
        <v>5399</v>
      </c>
      <c r="J12801" s="6" t="s">
        <v>11554</v>
      </c>
      <c r="K12801" s="17">
        <v>3</v>
      </c>
      <c r="L12801" s="17" t="s">
        <v>20076</v>
      </c>
      <c r="M12801" s="9"/>
      <c r="N12801" s="9"/>
      <c r="O12801" s="21"/>
      <c r="Q12801" s="29"/>
      <c r="U12801" s="17"/>
      <c r="V12801" s="2"/>
      <c r="Y12801" t="str">
        <f t="shared" si="792"/>
        <v/>
      </c>
      <c r="AA12801" t="str">
        <f t="shared" si="793"/>
        <v/>
      </c>
      <c r="AC12801" s="7"/>
      <c r="AD12801" t="s">
        <v>5399</v>
      </c>
      <c r="AE12801">
        <f t="shared" si="791"/>
        <v>1</v>
      </c>
      <c r="AG12801" s="2"/>
      <c r="AI12801" s="7"/>
    </row>
    <row r="12802" spans="1:35" ht="11" customHeight="1" outlineLevel="1" collapsed="1" x14ac:dyDescent="0.25">
      <c r="A12802" t="s">
        <v>11460</v>
      </c>
      <c r="C12802" s="2" t="s">
        <v>11983</v>
      </c>
      <c r="D12802" s="2" t="s">
        <v>11555</v>
      </c>
      <c r="E12802" s="7">
        <v>2006</v>
      </c>
      <c r="F12802" s="5" t="s">
        <v>11550</v>
      </c>
      <c r="H12802" s="5" t="s">
        <v>5398</v>
      </c>
      <c r="I12802" s="6" t="s">
        <v>5399</v>
      </c>
      <c r="J12802" s="6" t="s">
        <v>11554</v>
      </c>
      <c r="K12802" s="17">
        <v>3</v>
      </c>
      <c r="L12802" s="17" t="s">
        <v>7730</v>
      </c>
      <c r="M12802" s="9">
        <v>1.65</v>
      </c>
      <c r="N12802" s="9"/>
      <c r="O12802" s="21"/>
      <c r="Q12802" s="29"/>
      <c r="U12802" s="17"/>
      <c r="V12802" s="2"/>
      <c r="Y12802" t="str">
        <f t="shared" si="792"/>
        <v/>
      </c>
      <c r="AA12802">
        <f t="shared" si="793"/>
        <v>1</v>
      </c>
      <c r="AC12802" s="7"/>
      <c r="AD12802" t="s">
        <v>5399</v>
      </c>
      <c r="AE12802">
        <f t="shared" si="791"/>
        <v>1</v>
      </c>
      <c r="AG12802" s="2"/>
      <c r="AI12802" s="7"/>
    </row>
    <row r="12803" spans="1:35" ht="11" customHeight="1" outlineLevel="1" x14ac:dyDescent="0.25">
      <c r="A12803" t="s">
        <v>11460</v>
      </c>
      <c r="C12803" s="2" t="s">
        <v>11983</v>
      </c>
      <c r="D12803" s="2">
        <v>2909</v>
      </c>
      <c r="E12803" s="7">
        <v>2006</v>
      </c>
      <c r="F12803" s="5" t="s">
        <v>11552</v>
      </c>
      <c r="H12803" s="5" t="s">
        <v>5398</v>
      </c>
      <c r="I12803" s="6" t="s">
        <v>5399</v>
      </c>
      <c r="J12803" s="6" t="s">
        <v>11554</v>
      </c>
      <c r="K12803" s="17">
        <v>1</v>
      </c>
      <c r="L12803" s="17" t="s">
        <v>7730</v>
      </c>
      <c r="M12803" s="9">
        <v>1.65</v>
      </c>
      <c r="N12803" s="9"/>
      <c r="O12803" s="21"/>
      <c r="Q12803" s="29"/>
      <c r="U12803" s="17"/>
      <c r="V12803" s="2"/>
      <c r="Y12803" t="str">
        <f t="shared" si="792"/>
        <v/>
      </c>
      <c r="AA12803">
        <f t="shared" si="793"/>
        <v>1</v>
      </c>
      <c r="AC12803" s="7"/>
      <c r="AD12803" t="s">
        <v>5399</v>
      </c>
      <c r="AE12803">
        <f t="shared" si="791"/>
        <v>1</v>
      </c>
      <c r="AG12803" s="2"/>
      <c r="AI12803" s="7"/>
    </row>
    <row r="12804" spans="1:35" ht="11" customHeight="1" outlineLevel="1" x14ac:dyDescent="0.25">
      <c r="A12804" t="s">
        <v>11460</v>
      </c>
      <c r="C12804" s="2" t="s">
        <v>11983</v>
      </c>
      <c r="D12804" s="2">
        <v>2923</v>
      </c>
      <c r="E12804" s="7">
        <v>2006</v>
      </c>
      <c r="F12804" s="5" t="s">
        <v>11557</v>
      </c>
      <c r="G12804">
        <v>1</v>
      </c>
      <c r="H12804" s="5" t="s">
        <v>5398</v>
      </c>
      <c r="I12804" s="6" t="s">
        <v>9223</v>
      </c>
      <c r="J12804" s="6" t="s">
        <v>11556</v>
      </c>
      <c r="K12804" s="17">
        <v>7</v>
      </c>
      <c r="L12804" s="17" t="s">
        <v>7732</v>
      </c>
      <c r="M12804" s="9"/>
      <c r="N12804" s="9"/>
      <c r="O12804" s="21"/>
      <c r="Q12804" s="29"/>
      <c r="U12804" s="17"/>
      <c r="V12804" s="2"/>
      <c r="Y12804" t="str">
        <f t="shared" si="792"/>
        <v/>
      </c>
      <c r="AA12804">
        <f t="shared" si="793"/>
        <v>1</v>
      </c>
      <c r="AC12804" s="7"/>
      <c r="AD12804" t="s">
        <v>9223</v>
      </c>
      <c r="AE12804">
        <f t="shared" si="791"/>
        <v>0</v>
      </c>
      <c r="AG12804" s="2"/>
      <c r="AI12804" s="7"/>
    </row>
    <row r="12805" spans="1:35" ht="11" customHeight="1" outlineLevel="1" x14ac:dyDescent="0.25">
      <c r="A12805" t="s">
        <v>11460</v>
      </c>
      <c r="C12805" s="2" t="s">
        <v>11983</v>
      </c>
      <c r="D12805" s="2">
        <v>2924</v>
      </c>
      <c r="E12805" s="7">
        <v>2006</v>
      </c>
      <c r="F12805" s="5" t="s">
        <v>11557</v>
      </c>
      <c r="G12805">
        <v>1</v>
      </c>
      <c r="H12805" s="5" t="s">
        <v>5398</v>
      </c>
      <c r="I12805" s="6" t="s">
        <v>9363</v>
      </c>
      <c r="J12805" s="6" t="s">
        <v>11556</v>
      </c>
      <c r="K12805" s="17">
        <v>7</v>
      </c>
      <c r="L12805" s="17" t="s">
        <v>7732</v>
      </c>
      <c r="M12805" s="9"/>
      <c r="N12805" s="9"/>
      <c r="O12805" s="21"/>
      <c r="Q12805" s="29"/>
      <c r="U12805" s="17"/>
      <c r="V12805" s="2"/>
      <c r="Y12805" t="str">
        <f t="shared" si="792"/>
        <v/>
      </c>
      <c r="AA12805">
        <f t="shared" si="793"/>
        <v>1</v>
      </c>
      <c r="AC12805" s="7"/>
      <c r="AD12805" t="s">
        <v>9363</v>
      </c>
      <c r="AE12805">
        <f t="shared" si="791"/>
        <v>0</v>
      </c>
      <c r="AG12805" s="2"/>
      <c r="AI12805" s="7"/>
    </row>
    <row r="12806" spans="1:35" ht="11" customHeight="1" outlineLevel="1" x14ac:dyDescent="0.25">
      <c r="A12806" t="s">
        <v>11460</v>
      </c>
      <c r="C12806" s="2" t="s">
        <v>11983</v>
      </c>
      <c r="D12806" s="2">
        <v>3025</v>
      </c>
      <c r="E12806" s="7">
        <v>2007</v>
      </c>
      <c r="F12806" s="5" t="s">
        <v>11521</v>
      </c>
      <c r="H12806" s="5" t="s">
        <v>5398</v>
      </c>
      <c r="I12806" s="6" t="s">
        <v>11559</v>
      </c>
      <c r="J12806" s="6" t="s">
        <v>7554</v>
      </c>
      <c r="K12806" s="17">
        <v>7</v>
      </c>
      <c r="L12806" s="17" t="s">
        <v>20076</v>
      </c>
      <c r="M12806" s="9"/>
      <c r="N12806" s="9"/>
      <c r="O12806" s="21"/>
      <c r="Q12806" s="29"/>
      <c r="U12806" s="17"/>
      <c r="V12806" s="2"/>
      <c r="Y12806" t="str">
        <f t="shared" si="792"/>
        <v/>
      </c>
      <c r="AA12806" t="str">
        <f t="shared" si="793"/>
        <v/>
      </c>
      <c r="AC12806" s="7"/>
      <c r="AD12806" t="s">
        <v>11559</v>
      </c>
      <c r="AE12806">
        <f t="shared" si="791"/>
        <v>0</v>
      </c>
      <c r="AG12806" s="2"/>
      <c r="AI12806" s="7"/>
    </row>
    <row r="12807" spans="1:35" ht="11" customHeight="1" outlineLevel="1" x14ac:dyDescent="0.25">
      <c r="A12807" t="s">
        <v>11460</v>
      </c>
      <c r="C12807" s="2" t="s">
        <v>11983</v>
      </c>
      <c r="D12807" s="2">
        <v>3026</v>
      </c>
      <c r="E12807" s="7">
        <v>2007</v>
      </c>
      <c r="F12807" s="5" t="s">
        <v>11548</v>
      </c>
      <c r="H12807" s="5" t="s">
        <v>5398</v>
      </c>
      <c r="I12807" s="6" t="s">
        <v>9366</v>
      </c>
      <c r="J12807" s="6" t="s">
        <v>7554</v>
      </c>
      <c r="K12807" s="17">
        <v>7</v>
      </c>
      <c r="L12807" s="17" t="s">
        <v>20076</v>
      </c>
      <c r="M12807" s="9"/>
      <c r="N12807" s="9"/>
      <c r="O12807" s="21"/>
      <c r="Q12807" s="29"/>
      <c r="U12807" s="17"/>
      <c r="V12807" s="2"/>
      <c r="Y12807" t="str">
        <f t="shared" si="792"/>
        <v/>
      </c>
      <c r="AA12807" t="str">
        <f t="shared" si="793"/>
        <v/>
      </c>
      <c r="AC12807" s="7"/>
      <c r="AD12807" t="s">
        <v>9366</v>
      </c>
      <c r="AE12807">
        <f t="shared" si="791"/>
        <v>0</v>
      </c>
      <c r="AG12807" s="2"/>
      <c r="AI12807" s="7"/>
    </row>
    <row r="12808" spans="1:35" ht="11" customHeight="1" outlineLevel="1" x14ac:dyDescent="0.25">
      <c r="A12808" t="s">
        <v>11460</v>
      </c>
      <c r="C12808" s="2" t="s">
        <v>11983</v>
      </c>
      <c r="D12808" s="2">
        <v>3027</v>
      </c>
      <c r="E12808" s="7">
        <v>2007</v>
      </c>
      <c r="F12808" s="5" t="s">
        <v>11527</v>
      </c>
      <c r="H12808" s="5" t="s">
        <v>5398</v>
      </c>
      <c r="I12808" s="6" t="s">
        <v>20642</v>
      </c>
      <c r="J12808" s="6" t="s">
        <v>7554</v>
      </c>
      <c r="K12808" s="17">
        <v>7</v>
      </c>
      <c r="L12808" s="17" t="s">
        <v>20076</v>
      </c>
      <c r="M12808" s="9"/>
      <c r="N12808" s="9"/>
      <c r="O12808" s="21"/>
      <c r="Q12808" s="29"/>
      <c r="U12808" s="17"/>
      <c r="V12808" s="2"/>
      <c r="Y12808" t="str">
        <f t="shared" si="792"/>
        <v/>
      </c>
      <c r="AA12808" t="str">
        <f t="shared" si="793"/>
        <v/>
      </c>
      <c r="AC12808" s="7"/>
      <c r="AD12808" t="s">
        <v>20642</v>
      </c>
      <c r="AE12808">
        <f t="shared" si="791"/>
        <v>0</v>
      </c>
      <c r="AG12808" s="2"/>
      <c r="AI12808" s="7"/>
    </row>
    <row r="12809" spans="1:35" ht="11" customHeight="1" outlineLevel="1" x14ac:dyDescent="0.25">
      <c r="A12809" t="s">
        <v>11460</v>
      </c>
      <c r="C12809" s="2" t="s">
        <v>11983</v>
      </c>
      <c r="D12809" s="2">
        <v>2028</v>
      </c>
      <c r="E12809" s="7">
        <v>2007</v>
      </c>
      <c r="F12809" s="5" t="s">
        <v>11549</v>
      </c>
      <c r="H12809" s="5" t="s">
        <v>5398</v>
      </c>
      <c r="I12809" s="6" t="s">
        <v>11560</v>
      </c>
      <c r="J12809" s="6" t="s">
        <v>7554</v>
      </c>
      <c r="K12809" s="17">
        <v>7</v>
      </c>
      <c r="L12809" s="17" t="s">
        <v>20076</v>
      </c>
      <c r="M12809" s="9"/>
      <c r="N12809" s="9"/>
      <c r="O12809" s="21"/>
      <c r="Q12809" s="29"/>
      <c r="U12809" s="17"/>
      <c r="V12809" s="2"/>
      <c r="Y12809" t="str">
        <f t="shared" si="792"/>
        <v/>
      </c>
      <c r="AA12809" t="str">
        <f t="shared" si="793"/>
        <v/>
      </c>
      <c r="AC12809" s="7"/>
      <c r="AD12809" t="s">
        <v>11560</v>
      </c>
      <c r="AE12809">
        <f t="shared" si="791"/>
        <v>0</v>
      </c>
      <c r="AG12809" s="2"/>
      <c r="AI12809" s="7"/>
    </row>
    <row r="12810" spans="1:35" ht="11" customHeight="1" outlineLevel="1" x14ac:dyDescent="0.25">
      <c r="A12810" t="s">
        <v>11460</v>
      </c>
      <c r="C12810" s="2" t="s">
        <v>11983</v>
      </c>
      <c r="D12810" s="2" t="s">
        <v>11558</v>
      </c>
      <c r="E12810" s="7">
        <v>2007</v>
      </c>
      <c r="F12810" s="5" t="s">
        <v>11550</v>
      </c>
      <c r="H12810" s="5" t="s">
        <v>5398</v>
      </c>
      <c r="I12810" s="6" t="s">
        <v>7554</v>
      </c>
      <c r="J12810" s="6" t="s">
        <v>7554</v>
      </c>
      <c r="K12810" s="17">
        <v>7</v>
      </c>
      <c r="L12810" s="17" t="s">
        <v>7730</v>
      </c>
      <c r="M12810" s="9">
        <v>1.65</v>
      </c>
      <c r="N12810" s="9"/>
      <c r="O12810" s="21"/>
      <c r="Q12810" s="29"/>
      <c r="U12810" s="17"/>
      <c r="V12810" s="2"/>
      <c r="Y12810" t="str">
        <f t="shared" si="792"/>
        <v/>
      </c>
      <c r="AA12810">
        <f t="shared" si="793"/>
        <v>1</v>
      </c>
      <c r="AC12810" s="7"/>
      <c r="AD12810" t="s">
        <v>7554</v>
      </c>
      <c r="AE12810">
        <f t="shared" si="791"/>
        <v>0</v>
      </c>
      <c r="AG12810" s="2"/>
      <c r="AI12810" s="7"/>
    </row>
    <row r="12811" spans="1:35" ht="11" customHeight="1" outlineLevel="1" x14ac:dyDescent="0.25">
      <c r="A12811" t="s">
        <v>11460</v>
      </c>
      <c r="C12811" s="2" t="s">
        <v>11983</v>
      </c>
      <c r="D12811" s="2">
        <v>3037</v>
      </c>
      <c r="E12811" s="7">
        <v>2007</v>
      </c>
      <c r="F12811" s="5" t="s">
        <v>11521</v>
      </c>
      <c r="H12811" s="5" t="s">
        <v>5398</v>
      </c>
      <c r="I12811" s="6" t="s">
        <v>11563</v>
      </c>
      <c r="J12811" s="6" t="s">
        <v>11561</v>
      </c>
      <c r="K12811" s="17">
        <v>7</v>
      </c>
      <c r="L12811" s="17" t="s">
        <v>20076</v>
      </c>
      <c r="M12811" s="9"/>
      <c r="N12811" s="9"/>
      <c r="O12811" s="21"/>
      <c r="Q12811" s="29"/>
      <c r="U12811" s="17"/>
      <c r="V12811" s="2"/>
      <c r="Y12811" t="str">
        <f t="shared" si="792"/>
        <v/>
      </c>
      <c r="AA12811" t="str">
        <f t="shared" si="793"/>
        <v/>
      </c>
      <c r="AC12811" s="7"/>
      <c r="AD12811" t="s">
        <v>11563</v>
      </c>
      <c r="AE12811">
        <f t="shared" si="791"/>
        <v>0</v>
      </c>
      <c r="AG12811" s="2"/>
      <c r="AI12811" s="7"/>
    </row>
    <row r="12812" spans="1:35" ht="11" customHeight="1" outlineLevel="1" x14ac:dyDescent="0.25">
      <c r="A12812" t="s">
        <v>11460</v>
      </c>
      <c r="C12812" s="2" t="s">
        <v>11983</v>
      </c>
      <c r="D12812" s="2">
        <v>3038</v>
      </c>
      <c r="E12812" s="7">
        <v>2007</v>
      </c>
      <c r="F12812" s="5" t="s">
        <v>11548</v>
      </c>
      <c r="H12812" s="5" t="s">
        <v>5398</v>
      </c>
      <c r="I12812" s="6" t="s">
        <v>11563</v>
      </c>
      <c r="J12812" s="6" t="s">
        <v>11561</v>
      </c>
      <c r="K12812" s="17">
        <v>7</v>
      </c>
      <c r="L12812" s="17" t="s">
        <v>20076</v>
      </c>
      <c r="M12812" s="9"/>
      <c r="N12812" s="9"/>
      <c r="O12812" s="21"/>
      <c r="Q12812" s="29"/>
      <c r="U12812" s="17"/>
      <c r="V12812" s="2"/>
      <c r="Y12812" t="str">
        <f t="shared" si="792"/>
        <v/>
      </c>
      <c r="AA12812" t="str">
        <f t="shared" si="793"/>
        <v/>
      </c>
      <c r="AC12812" s="7"/>
      <c r="AD12812" t="s">
        <v>11563</v>
      </c>
      <c r="AE12812">
        <f t="shared" si="791"/>
        <v>0</v>
      </c>
      <c r="AG12812" s="2"/>
      <c r="AI12812" s="7"/>
    </row>
    <row r="12813" spans="1:35" ht="11" customHeight="1" outlineLevel="1" x14ac:dyDescent="0.25">
      <c r="A12813" t="s">
        <v>11460</v>
      </c>
      <c r="C12813" s="2" t="s">
        <v>11983</v>
      </c>
      <c r="D12813" s="2">
        <v>3039</v>
      </c>
      <c r="E12813" s="7">
        <v>2007</v>
      </c>
      <c r="F12813" s="5" t="s">
        <v>11527</v>
      </c>
      <c r="H12813" s="5" t="s">
        <v>5398</v>
      </c>
      <c r="I12813" s="6" t="s">
        <v>11563</v>
      </c>
      <c r="J12813" s="6" t="s">
        <v>11561</v>
      </c>
      <c r="K12813" s="17">
        <v>7</v>
      </c>
      <c r="L12813" s="17" t="s">
        <v>20076</v>
      </c>
      <c r="M12813" s="9"/>
      <c r="N12813" s="9"/>
      <c r="O12813" s="21"/>
      <c r="Q12813" s="29"/>
      <c r="U12813" s="17"/>
      <c r="V12813" s="2"/>
      <c r="Y12813" t="str">
        <f t="shared" si="792"/>
        <v/>
      </c>
      <c r="AA12813" t="str">
        <f t="shared" si="793"/>
        <v/>
      </c>
      <c r="AC12813" s="7"/>
      <c r="AD12813" t="s">
        <v>11563</v>
      </c>
      <c r="AE12813">
        <f t="shared" si="791"/>
        <v>0</v>
      </c>
      <c r="AG12813" s="2"/>
      <c r="AI12813" s="7"/>
    </row>
    <row r="12814" spans="1:35" ht="11" customHeight="1" outlineLevel="1" x14ac:dyDescent="0.25">
      <c r="A12814" t="s">
        <v>11460</v>
      </c>
      <c r="C12814" s="2" t="s">
        <v>11983</v>
      </c>
      <c r="D12814" s="2">
        <v>3040</v>
      </c>
      <c r="E12814" s="7">
        <v>2007</v>
      </c>
      <c r="F12814" s="5" t="s">
        <v>11549</v>
      </c>
      <c r="H12814" s="5" t="s">
        <v>5398</v>
      </c>
      <c r="I12814" s="6" t="s">
        <v>11563</v>
      </c>
      <c r="J12814" s="6" t="s">
        <v>11561</v>
      </c>
      <c r="K12814" s="17">
        <v>7</v>
      </c>
      <c r="L12814" s="17" t="s">
        <v>20076</v>
      </c>
      <c r="M12814" s="9"/>
      <c r="N12814" s="9"/>
      <c r="O12814" s="21"/>
      <c r="Q12814" s="29"/>
      <c r="U12814" s="17"/>
      <c r="V12814" s="2"/>
      <c r="Y12814" t="str">
        <f t="shared" si="792"/>
        <v/>
      </c>
      <c r="AA12814" t="str">
        <f t="shared" si="793"/>
        <v/>
      </c>
      <c r="AC12814" s="7"/>
      <c r="AD12814" t="s">
        <v>11563</v>
      </c>
      <c r="AE12814">
        <f t="shared" si="791"/>
        <v>0</v>
      </c>
      <c r="AG12814" s="2"/>
      <c r="AI12814" s="7"/>
    </row>
    <row r="12815" spans="1:35" ht="11" customHeight="1" outlineLevel="1" x14ac:dyDescent="0.25">
      <c r="A12815" t="s">
        <v>11460</v>
      </c>
      <c r="C12815" s="2" t="s">
        <v>11983</v>
      </c>
      <c r="D12815" s="2" t="s">
        <v>11562</v>
      </c>
      <c r="E12815" s="7">
        <v>2007</v>
      </c>
      <c r="F12815" s="5" t="s">
        <v>11550</v>
      </c>
      <c r="H12815" s="5" t="s">
        <v>5398</v>
      </c>
      <c r="I12815" s="6" t="s">
        <v>11563</v>
      </c>
      <c r="J12815" s="6" t="s">
        <v>11561</v>
      </c>
      <c r="K12815" s="17">
        <v>7</v>
      </c>
      <c r="L12815" s="17" t="s">
        <v>7730</v>
      </c>
      <c r="M12815" s="9">
        <v>1.65</v>
      </c>
      <c r="N12815" s="9"/>
      <c r="O12815" s="21"/>
      <c r="Q12815" s="29"/>
      <c r="U12815" s="17"/>
      <c r="V12815" s="2"/>
      <c r="Y12815" t="str">
        <f t="shared" si="792"/>
        <v/>
      </c>
      <c r="AA12815">
        <f t="shared" si="793"/>
        <v>1</v>
      </c>
      <c r="AC12815" s="7"/>
      <c r="AD12815" t="s">
        <v>11563</v>
      </c>
      <c r="AE12815">
        <f t="shared" si="791"/>
        <v>0</v>
      </c>
      <c r="AG12815" s="2"/>
      <c r="AI12815" s="7"/>
    </row>
    <row r="12816" spans="1:35" ht="11" customHeight="1" outlineLevel="1" x14ac:dyDescent="0.25">
      <c r="A12816" t="s">
        <v>11460</v>
      </c>
      <c r="C12816" s="2" t="s">
        <v>11983</v>
      </c>
      <c r="D12816" s="2">
        <v>3159</v>
      </c>
      <c r="E12816" s="7">
        <v>2007</v>
      </c>
      <c r="F12816" s="5" t="s">
        <v>11521</v>
      </c>
      <c r="H12816" s="5" t="s">
        <v>5398</v>
      </c>
      <c r="I12816" s="6" t="s">
        <v>9223</v>
      </c>
      <c r="J12816" s="6" t="s">
        <v>7554</v>
      </c>
      <c r="K12816" s="17">
        <v>7</v>
      </c>
      <c r="L12816" s="17" t="s">
        <v>20076</v>
      </c>
      <c r="M12816" s="9"/>
      <c r="N12816" s="9"/>
      <c r="O12816" s="21"/>
      <c r="Q12816" s="29"/>
      <c r="U12816" s="17"/>
      <c r="V12816" s="2"/>
      <c r="Y12816" t="str">
        <f t="shared" si="792"/>
        <v/>
      </c>
      <c r="AA12816" t="str">
        <f t="shared" si="793"/>
        <v/>
      </c>
      <c r="AC12816" s="7"/>
      <c r="AD12816" t="s">
        <v>9223</v>
      </c>
      <c r="AE12816">
        <f t="shared" si="791"/>
        <v>0</v>
      </c>
      <c r="AG12816" s="2"/>
      <c r="AI12816" s="7"/>
    </row>
    <row r="12817" spans="1:35" ht="11" customHeight="1" outlineLevel="1" x14ac:dyDescent="0.25">
      <c r="A12817" t="s">
        <v>11460</v>
      </c>
      <c r="C12817" s="2" t="s">
        <v>11983</v>
      </c>
      <c r="D12817" s="2">
        <v>3160</v>
      </c>
      <c r="E12817" s="7">
        <v>2007</v>
      </c>
      <c r="F12817" s="5" t="s">
        <v>11548</v>
      </c>
      <c r="H12817" s="5" t="s">
        <v>5398</v>
      </c>
      <c r="I12817" s="6" t="s">
        <v>9223</v>
      </c>
      <c r="J12817" s="6" t="s">
        <v>7554</v>
      </c>
      <c r="K12817" s="17">
        <v>7</v>
      </c>
      <c r="L12817" s="17" t="s">
        <v>20076</v>
      </c>
      <c r="M12817" s="9"/>
      <c r="N12817" s="9"/>
      <c r="O12817" s="21"/>
      <c r="Q12817" s="29"/>
      <c r="U12817" s="17"/>
      <c r="V12817" s="2"/>
      <c r="Y12817" t="str">
        <f t="shared" si="792"/>
        <v/>
      </c>
      <c r="AA12817" t="str">
        <f t="shared" si="793"/>
        <v/>
      </c>
      <c r="AC12817" s="7"/>
      <c r="AD12817" t="s">
        <v>9223</v>
      </c>
      <c r="AE12817">
        <f t="shared" si="791"/>
        <v>0</v>
      </c>
      <c r="AG12817" s="2"/>
      <c r="AI12817" s="7"/>
    </row>
    <row r="12818" spans="1:35" ht="11" customHeight="1" outlineLevel="1" x14ac:dyDescent="0.25">
      <c r="A12818" t="s">
        <v>11460</v>
      </c>
      <c r="C12818" s="2" t="s">
        <v>11983</v>
      </c>
      <c r="D12818" s="2">
        <v>3161</v>
      </c>
      <c r="E12818" s="7">
        <v>2007</v>
      </c>
      <c r="F12818" s="5" t="s">
        <v>11527</v>
      </c>
      <c r="H12818" s="5" t="s">
        <v>5398</v>
      </c>
      <c r="I12818" s="6" t="s">
        <v>9223</v>
      </c>
      <c r="J12818" s="6" t="s">
        <v>7554</v>
      </c>
      <c r="K12818" s="17">
        <v>7</v>
      </c>
      <c r="L12818" s="17" t="s">
        <v>20076</v>
      </c>
      <c r="M12818" s="9"/>
      <c r="N12818" s="9"/>
      <c r="O12818" s="21"/>
      <c r="Q12818" s="29"/>
      <c r="U12818" s="17"/>
      <c r="V12818" s="2"/>
      <c r="Y12818" t="str">
        <f t="shared" si="792"/>
        <v/>
      </c>
      <c r="AA12818" t="str">
        <f t="shared" si="793"/>
        <v/>
      </c>
      <c r="AC12818" s="7"/>
      <c r="AD12818" t="s">
        <v>9223</v>
      </c>
      <c r="AE12818">
        <f t="shared" si="791"/>
        <v>0</v>
      </c>
      <c r="AG12818" s="2"/>
      <c r="AI12818" s="7"/>
    </row>
    <row r="12819" spans="1:35" ht="11" customHeight="1" outlineLevel="1" x14ac:dyDescent="0.25">
      <c r="A12819" t="s">
        <v>11460</v>
      </c>
      <c r="C12819" s="2" t="s">
        <v>11983</v>
      </c>
      <c r="D12819" s="2">
        <v>3162</v>
      </c>
      <c r="E12819" s="7">
        <v>2007</v>
      </c>
      <c r="F12819" s="5" t="s">
        <v>11549</v>
      </c>
      <c r="H12819" s="5" t="s">
        <v>5398</v>
      </c>
      <c r="I12819" s="6" t="s">
        <v>9223</v>
      </c>
      <c r="J12819" s="6" t="s">
        <v>7554</v>
      </c>
      <c r="K12819" s="17">
        <v>7</v>
      </c>
      <c r="L12819" s="17" t="s">
        <v>20076</v>
      </c>
      <c r="M12819" s="9"/>
      <c r="N12819" s="9"/>
      <c r="O12819" s="21"/>
      <c r="Q12819" s="29"/>
      <c r="U12819" s="17"/>
      <c r="V12819" s="2"/>
      <c r="Y12819" t="str">
        <f t="shared" si="792"/>
        <v/>
      </c>
      <c r="AA12819" t="str">
        <f t="shared" si="793"/>
        <v/>
      </c>
      <c r="AC12819" s="7"/>
      <c r="AD12819" t="s">
        <v>9223</v>
      </c>
      <c r="AE12819">
        <f t="shared" si="791"/>
        <v>0</v>
      </c>
      <c r="AG12819" s="2"/>
      <c r="AI12819" s="7"/>
    </row>
    <row r="12820" spans="1:35" ht="11" customHeight="1" outlineLevel="1" x14ac:dyDescent="0.25">
      <c r="A12820" t="s">
        <v>11460</v>
      </c>
      <c r="C12820" s="2" t="s">
        <v>11983</v>
      </c>
      <c r="D12820" s="2" t="s">
        <v>11564</v>
      </c>
      <c r="E12820" s="7">
        <v>2007</v>
      </c>
      <c r="F12820" s="5" t="s">
        <v>11550</v>
      </c>
      <c r="H12820" s="5" t="s">
        <v>5398</v>
      </c>
      <c r="I12820" s="6" t="s">
        <v>9223</v>
      </c>
      <c r="J12820" s="6" t="s">
        <v>7554</v>
      </c>
      <c r="K12820" s="17">
        <v>7</v>
      </c>
      <c r="L12820" s="17" t="s">
        <v>7730</v>
      </c>
      <c r="M12820" s="9">
        <v>1.65</v>
      </c>
      <c r="N12820" s="9"/>
      <c r="O12820" s="21"/>
      <c r="Q12820" s="29"/>
      <c r="U12820" s="17"/>
      <c r="V12820" s="2"/>
      <c r="Y12820" t="str">
        <f t="shared" si="792"/>
        <v/>
      </c>
      <c r="AA12820">
        <f t="shared" si="793"/>
        <v>1</v>
      </c>
      <c r="AC12820" s="7"/>
      <c r="AD12820" t="s">
        <v>9223</v>
      </c>
      <c r="AE12820">
        <f t="shared" si="791"/>
        <v>0</v>
      </c>
      <c r="AG12820" s="2"/>
      <c r="AI12820" s="7"/>
    </row>
    <row r="12821" spans="1:35" ht="11" customHeight="1" outlineLevel="1" x14ac:dyDescent="0.25">
      <c r="A12821" t="s">
        <v>11460</v>
      </c>
      <c r="C12821" s="2" t="s">
        <v>11983</v>
      </c>
      <c r="D12821" s="2">
        <v>3163</v>
      </c>
      <c r="E12821" s="7">
        <v>2007</v>
      </c>
      <c r="F12821" s="5" t="s">
        <v>11551</v>
      </c>
      <c r="H12821" s="5" t="s">
        <v>5398</v>
      </c>
      <c r="I12821" s="6" t="s">
        <v>9223</v>
      </c>
      <c r="J12821" s="6" t="s">
        <v>7554</v>
      </c>
      <c r="K12821" s="17">
        <v>7</v>
      </c>
      <c r="L12821" s="17" t="s">
        <v>20076</v>
      </c>
      <c r="M12821" s="9"/>
      <c r="N12821" s="9"/>
      <c r="O12821" s="21"/>
      <c r="Q12821" s="29"/>
      <c r="U12821" s="17"/>
      <c r="V12821" s="2"/>
      <c r="Y12821" t="str">
        <f t="shared" si="792"/>
        <v/>
      </c>
      <c r="AA12821" t="str">
        <f t="shared" si="793"/>
        <v/>
      </c>
      <c r="AC12821" s="7"/>
      <c r="AD12821" t="s">
        <v>9223</v>
      </c>
      <c r="AE12821">
        <f t="shared" si="791"/>
        <v>0</v>
      </c>
      <c r="AG12821" s="2"/>
      <c r="AI12821" s="7"/>
    </row>
    <row r="12822" spans="1:35" ht="11" customHeight="1" outlineLevel="1" x14ac:dyDescent="0.25">
      <c r="A12822" t="s">
        <v>11460</v>
      </c>
      <c r="C12822" s="2" t="s">
        <v>11983</v>
      </c>
      <c r="D12822" s="2" t="s">
        <v>11565</v>
      </c>
      <c r="E12822" s="7">
        <v>2007</v>
      </c>
      <c r="F12822" s="5" t="s">
        <v>11552</v>
      </c>
      <c r="H12822" s="5" t="s">
        <v>5398</v>
      </c>
      <c r="I12822" s="6" t="s">
        <v>9223</v>
      </c>
      <c r="J12822" s="6" t="s">
        <v>7554</v>
      </c>
      <c r="K12822" s="17">
        <v>7</v>
      </c>
      <c r="L12822" s="17" t="s">
        <v>7730</v>
      </c>
      <c r="M12822" s="9">
        <v>1.65</v>
      </c>
      <c r="N12822" s="9"/>
      <c r="O12822" s="21"/>
      <c r="Q12822" s="29"/>
      <c r="U12822" s="17"/>
      <c r="V12822" s="2"/>
      <c r="Y12822" t="str">
        <f t="shared" si="792"/>
        <v/>
      </c>
      <c r="AA12822">
        <f t="shared" si="793"/>
        <v>1</v>
      </c>
      <c r="AC12822" s="7"/>
      <c r="AD12822" t="s">
        <v>9223</v>
      </c>
      <c r="AE12822">
        <f t="shared" si="791"/>
        <v>0</v>
      </c>
      <c r="AG12822" s="2"/>
      <c r="AI12822" s="7"/>
    </row>
    <row r="12823" spans="1:35" ht="11" customHeight="1" outlineLevel="1" x14ac:dyDescent="0.25">
      <c r="A12823" t="s">
        <v>11460</v>
      </c>
      <c r="C12823" s="2" t="s">
        <v>11983</v>
      </c>
      <c r="D12823" s="2">
        <v>3321</v>
      </c>
      <c r="E12823" s="7">
        <v>2007</v>
      </c>
      <c r="F12823" s="5" t="s">
        <v>11552</v>
      </c>
      <c r="H12823" s="5" t="s">
        <v>5398</v>
      </c>
      <c r="I12823" s="6" t="s">
        <v>10010</v>
      </c>
      <c r="J12823" s="6" t="s">
        <v>11566</v>
      </c>
      <c r="K12823" s="17">
        <v>7</v>
      </c>
      <c r="L12823" s="17" t="s">
        <v>7730</v>
      </c>
      <c r="M12823" s="9">
        <v>1.65</v>
      </c>
      <c r="N12823" s="9"/>
      <c r="O12823" s="21"/>
      <c r="Q12823" s="29"/>
      <c r="U12823" s="17"/>
      <c r="V12823" s="2"/>
      <c r="Y12823" t="str">
        <f t="shared" si="792"/>
        <v/>
      </c>
      <c r="AA12823">
        <f t="shared" si="793"/>
        <v>1</v>
      </c>
      <c r="AC12823" s="7"/>
      <c r="AD12823" t="s">
        <v>10010</v>
      </c>
      <c r="AE12823">
        <f t="shared" si="791"/>
        <v>0</v>
      </c>
      <c r="AG12823" s="2"/>
      <c r="AI12823" s="7"/>
    </row>
    <row r="12824" spans="1:35" ht="11" customHeight="1" outlineLevel="1" x14ac:dyDescent="0.25">
      <c r="A12824" t="s">
        <v>11460</v>
      </c>
      <c r="C12824" s="2" t="s">
        <v>11983</v>
      </c>
      <c r="D12824" s="2">
        <v>3566</v>
      </c>
      <c r="E12824" s="7">
        <v>2008</v>
      </c>
      <c r="F12824" s="5" t="s">
        <v>11525</v>
      </c>
      <c r="H12824" s="5" t="s">
        <v>5398</v>
      </c>
      <c r="I12824" s="6" t="s">
        <v>10101</v>
      </c>
      <c r="J12824" s="6" t="s">
        <v>11567</v>
      </c>
      <c r="K12824" s="17">
        <v>1</v>
      </c>
      <c r="L12824" s="17" t="s">
        <v>7730</v>
      </c>
      <c r="M12824" s="9">
        <v>5.5</v>
      </c>
      <c r="N12824" s="9"/>
      <c r="O12824" s="21"/>
      <c r="Q12824" s="29"/>
      <c r="U12824" s="17"/>
      <c r="V12824" s="2"/>
      <c r="Y12824" t="str">
        <f t="shared" si="792"/>
        <v/>
      </c>
      <c r="AA12824" t="str">
        <f t="shared" si="793"/>
        <v/>
      </c>
      <c r="AC12824" s="7"/>
      <c r="AD12824" t="s">
        <v>10101</v>
      </c>
      <c r="AE12824">
        <f t="shared" si="791"/>
        <v>0</v>
      </c>
      <c r="AG12824" s="2"/>
      <c r="AI12824" s="7"/>
    </row>
    <row r="12825" spans="1:35" ht="11" customHeight="1" outlineLevel="1" x14ac:dyDescent="0.25">
      <c r="A12825" t="s">
        <v>11460</v>
      </c>
      <c r="C12825" s="2" t="s">
        <v>11983</v>
      </c>
      <c r="D12825" s="2" t="s">
        <v>11568</v>
      </c>
      <c r="E12825" s="7">
        <v>2008</v>
      </c>
      <c r="F12825" s="5" t="s">
        <v>11569</v>
      </c>
      <c r="G12825">
        <v>1</v>
      </c>
      <c r="H12825" s="5" t="s">
        <v>5398</v>
      </c>
      <c r="I12825" s="6" t="s">
        <v>10101</v>
      </c>
      <c r="J12825" s="6" t="s">
        <v>11567</v>
      </c>
      <c r="K12825" s="17">
        <v>1</v>
      </c>
      <c r="L12825" s="17" t="s">
        <v>7732</v>
      </c>
      <c r="M12825" s="9"/>
      <c r="N12825" s="9"/>
      <c r="O12825" s="21"/>
      <c r="Q12825" s="29"/>
      <c r="U12825" s="17"/>
      <c r="V12825" s="2"/>
      <c r="Y12825" t="str">
        <f t="shared" si="792"/>
        <v/>
      </c>
      <c r="AA12825">
        <f t="shared" si="793"/>
        <v>1</v>
      </c>
      <c r="AC12825" s="7"/>
      <c r="AD12825" t="s">
        <v>10101</v>
      </c>
      <c r="AE12825">
        <f t="shared" si="791"/>
        <v>0</v>
      </c>
      <c r="AG12825" s="2"/>
      <c r="AI12825" s="7"/>
    </row>
    <row r="12826" spans="1:35" ht="11" customHeight="1" outlineLevel="1" x14ac:dyDescent="0.25">
      <c r="A12826" t="s">
        <v>11460</v>
      </c>
      <c r="C12826" s="2" t="s">
        <v>11983</v>
      </c>
      <c r="D12826" s="2" t="s">
        <v>11571</v>
      </c>
      <c r="E12826" s="7">
        <v>2008</v>
      </c>
      <c r="F12826" s="5" t="s">
        <v>11572</v>
      </c>
      <c r="H12826" s="5" t="s">
        <v>5398</v>
      </c>
      <c r="I12826" s="6" t="s">
        <v>12472</v>
      </c>
      <c r="J12826" s="6" t="s">
        <v>11570</v>
      </c>
      <c r="K12826" s="17">
        <v>1</v>
      </c>
      <c r="L12826" s="17" t="s">
        <v>7730</v>
      </c>
      <c r="M12826" s="9">
        <v>16</v>
      </c>
      <c r="N12826" s="9"/>
      <c r="O12826" s="21"/>
      <c r="Q12826" s="29"/>
      <c r="U12826" s="17"/>
      <c r="V12826" s="2"/>
      <c r="Y12826" t="str">
        <f t="shared" si="792"/>
        <v/>
      </c>
      <c r="AA12826">
        <f t="shared" si="793"/>
        <v>1</v>
      </c>
      <c r="AC12826" s="7"/>
      <c r="AD12826" t="s">
        <v>12472</v>
      </c>
      <c r="AE12826">
        <f t="shared" si="791"/>
        <v>0</v>
      </c>
      <c r="AG12826" s="2"/>
      <c r="AI12826" s="7"/>
    </row>
    <row r="12827" spans="1:35" ht="11" customHeight="1" outlineLevel="1" x14ac:dyDescent="0.25">
      <c r="A12827" t="s">
        <v>11460</v>
      </c>
      <c r="C12827" s="2" t="s">
        <v>11983</v>
      </c>
      <c r="D12827" s="2">
        <v>3626</v>
      </c>
      <c r="E12827" s="7">
        <v>2008</v>
      </c>
      <c r="F12827" s="5" t="s">
        <v>11549</v>
      </c>
      <c r="H12827" s="5" t="s">
        <v>5398</v>
      </c>
      <c r="I12827" s="6" t="s">
        <v>11578</v>
      </c>
      <c r="J12827" s="6" t="s">
        <v>11573</v>
      </c>
      <c r="K12827" s="17">
        <v>7</v>
      </c>
      <c r="L12827" s="17" t="s">
        <v>20076</v>
      </c>
      <c r="M12827" s="9"/>
      <c r="N12827" s="9"/>
      <c r="O12827" s="21"/>
      <c r="Q12827" s="29"/>
      <c r="U12827" s="17"/>
      <c r="V12827" s="2"/>
      <c r="Y12827" t="str">
        <f t="shared" si="792"/>
        <v/>
      </c>
      <c r="AA12827" t="str">
        <f t="shared" si="793"/>
        <v/>
      </c>
      <c r="AC12827" s="7"/>
      <c r="AD12827" t="s">
        <v>11578</v>
      </c>
      <c r="AE12827">
        <f t="shared" si="791"/>
        <v>0</v>
      </c>
      <c r="AG12827" s="2"/>
      <c r="AI12827" s="7"/>
    </row>
    <row r="12828" spans="1:35" ht="11" customHeight="1" outlineLevel="1" x14ac:dyDescent="0.25">
      <c r="A12828" t="s">
        <v>11460</v>
      </c>
      <c r="C12828" s="2" t="s">
        <v>11983</v>
      </c>
      <c r="D12828" s="2">
        <v>3627</v>
      </c>
      <c r="E12828" s="7">
        <v>2008</v>
      </c>
      <c r="F12828" s="5" t="s">
        <v>11576</v>
      </c>
      <c r="H12828" s="5" t="s">
        <v>5398</v>
      </c>
      <c r="I12828" s="6" t="s">
        <v>11578</v>
      </c>
      <c r="J12828" s="6" t="s">
        <v>11573</v>
      </c>
      <c r="K12828" s="17">
        <v>7</v>
      </c>
      <c r="L12828" s="17" t="s">
        <v>20076</v>
      </c>
      <c r="M12828" s="9"/>
      <c r="N12828" s="9"/>
      <c r="O12828" s="21"/>
      <c r="Q12828" s="29"/>
      <c r="U12828" s="17"/>
      <c r="V12828" s="2"/>
      <c r="Y12828" t="str">
        <f t="shared" si="792"/>
        <v/>
      </c>
      <c r="AA12828" t="str">
        <f t="shared" si="793"/>
        <v/>
      </c>
      <c r="AC12828" s="7"/>
      <c r="AD12828" t="s">
        <v>11578</v>
      </c>
      <c r="AE12828">
        <f t="shared" si="791"/>
        <v>0</v>
      </c>
      <c r="AG12828" s="2"/>
      <c r="AI12828" s="7"/>
    </row>
    <row r="12829" spans="1:35" ht="11" customHeight="1" outlineLevel="1" x14ac:dyDescent="0.25">
      <c r="A12829" t="s">
        <v>11460</v>
      </c>
      <c r="C12829" s="2" t="s">
        <v>11983</v>
      </c>
      <c r="D12829" s="2">
        <v>3628</v>
      </c>
      <c r="E12829" s="7">
        <v>2008</v>
      </c>
      <c r="F12829" s="5" t="s">
        <v>11576</v>
      </c>
      <c r="H12829" s="5" t="s">
        <v>5398</v>
      </c>
      <c r="I12829" s="6" t="s">
        <v>11578</v>
      </c>
      <c r="J12829" s="6" t="s">
        <v>11573</v>
      </c>
      <c r="K12829" s="17">
        <v>7</v>
      </c>
      <c r="L12829" s="17" t="s">
        <v>20076</v>
      </c>
      <c r="M12829" s="9"/>
      <c r="N12829" s="9"/>
      <c r="O12829" s="21"/>
      <c r="Q12829" s="29"/>
      <c r="U12829" s="17"/>
      <c r="V12829" s="2"/>
      <c r="Y12829" t="str">
        <f t="shared" si="792"/>
        <v/>
      </c>
      <c r="AA12829" t="str">
        <f t="shared" si="793"/>
        <v/>
      </c>
      <c r="AC12829" s="7"/>
      <c r="AD12829" t="s">
        <v>11578</v>
      </c>
      <c r="AE12829">
        <f t="shared" si="791"/>
        <v>0</v>
      </c>
      <c r="AG12829" s="2"/>
      <c r="AI12829" s="7"/>
    </row>
    <row r="12830" spans="1:35" ht="11" customHeight="1" outlineLevel="1" x14ac:dyDescent="0.25">
      <c r="A12830" t="s">
        <v>11460</v>
      </c>
      <c r="C12830" s="2" t="s">
        <v>11983</v>
      </c>
      <c r="D12830" s="2">
        <v>3629</v>
      </c>
      <c r="E12830" s="7">
        <v>2008</v>
      </c>
      <c r="F12830" s="5" t="s">
        <v>11576</v>
      </c>
      <c r="H12830" s="5" t="s">
        <v>5398</v>
      </c>
      <c r="I12830" s="6" t="s">
        <v>11578</v>
      </c>
      <c r="J12830" s="6" t="s">
        <v>11573</v>
      </c>
      <c r="K12830" s="17">
        <v>7</v>
      </c>
      <c r="L12830" s="17" t="s">
        <v>20076</v>
      </c>
      <c r="M12830" s="9"/>
      <c r="N12830" s="9"/>
      <c r="O12830" s="21"/>
      <c r="Q12830" s="29"/>
      <c r="U12830" s="17"/>
      <c r="V12830" s="2"/>
      <c r="Y12830" t="str">
        <f t="shared" si="792"/>
        <v/>
      </c>
      <c r="AA12830" t="str">
        <f t="shared" si="793"/>
        <v/>
      </c>
      <c r="AC12830" s="7"/>
      <c r="AD12830" t="s">
        <v>11578</v>
      </c>
      <c r="AE12830">
        <f t="shared" si="791"/>
        <v>0</v>
      </c>
      <c r="AG12830" s="2"/>
      <c r="AI12830" s="7"/>
    </row>
    <row r="12831" spans="1:35" ht="11" customHeight="1" outlineLevel="1" x14ac:dyDescent="0.25">
      <c r="A12831" t="s">
        <v>11460</v>
      </c>
      <c r="C12831" s="2" t="s">
        <v>11983</v>
      </c>
      <c r="D12831" s="2" t="s">
        <v>11574</v>
      </c>
      <c r="E12831" s="7">
        <v>2008</v>
      </c>
      <c r="F12831" s="5" t="s">
        <v>11577</v>
      </c>
      <c r="H12831" s="5" t="s">
        <v>5398</v>
      </c>
      <c r="I12831" s="6" t="s">
        <v>11578</v>
      </c>
      <c r="J12831" s="6" t="s">
        <v>11573</v>
      </c>
      <c r="K12831" s="17">
        <v>7</v>
      </c>
      <c r="L12831" s="17" t="s">
        <v>7730</v>
      </c>
      <c r="M12831" s="9">
        <v>1.65</v>
      </c>
      <c r="N12831" s="9"/>
      <c r="O12831" s="21"/>
      <c r="Q12831" s="29"/>
      <c r="U12831" s="17"/>
      <c r="V12831" s="2"/>
      <c r="Y12831" t="str">
        <f t="shared" si="792"/>
        <v/>
      </c>
      <c r="AA12831">
        <f t="shared" si="793"/>
        <v>1</v>
      </c>
      <c r="AC12831" s="7"/>
      <c r="AD12831" t="s">
        <v>11578</v>
      </c>
      <c r="AE12831">
        <f t="shared" si="791"/>
        <v>0</v>
      </c>
      <c r="AG12831" s="2"/>
      <c r="AI12831" s="7"/>
    </row>
    <row r="12832" spans="1:35" ht="11" customHeight="1" outlineLevel="1" x14ac:dyDescent="0.25">
      <c r="A12832" t="s">
        <v>11460</v>
      </c>
      <c r="C12832" s="2" t="s">
        <v>11983</v>
      </c>
      <c r="D12832" s="2">
        <v>3630</v>
      </c>
      <c r="E12832" s="7">
        <v>2008</v>
      </c>
      <c r="F12832" s="5" t="s">
        <v>11579</v>
      </c>
      <c r="H12832" s="5" t="s">
        <v>5398</v>
      </c>
      <c r="I12832" s="6" t="s">
        <v>11578</v>
      </c>
      <c r="J12832" s="6" t="s">
        <v>11573</v>
      </c>
      <c r="K12832" s="17">
        <v>7</v>
      </c>
      <c r="L12832" s="17" t="s">
        <v>20076</v>
      </c>
      <c r="M12832" s="9"/>
      <c r="N12832" s="9"/>
      <c r="O12832" s="21"/>
      <c r="Q12832" s="29"/>
      <c r="U12832" s="17"/>
      <c r="V12832" s="2"/>
      <c r="Y12832" t="str">
        <f t="shared" si="792"/>
        <v/>
      </c>
      <c r="AA12832" t="str">
        <f t="shared" si="793"/>
        <v/>
      </c>
      <c r="AC12832" s="7"/>
      <c r="AD12832" t="s">
        <v>11578</v>
      </c>
      <c r="AE12832">
        <f t="shared" si="791"/>
        <v>0</v>
      </c>
      <c r="AG12832" s="2"/>
      <c r="AI12832" s="7"/>
    </row>
    <row r="12833" spans="1:35" ht="11" customHeight="1" outlineLevel="1" x14ac:dyDescent="0.25">
      <c r="A12833" t="s">
        <v>11460</v>
      </c>
      <c r="C12833" s="2" t="s">
        <v>11983</v>
      </c>
      <c r="D12833" s="2" t="s">
        <v>11575</v>
      </c>
      <c r="E12833" s="7">
        <v>2008</v>
      </c>
      <c r="F12833" s="5" t="s">
        <v>11580</v>
      </c>
      <c r="H12833" s="5" t="s">
        <v>5398</v>
      </c>
      <c r="I12833" s="6" t="s">
        <v>11578</v>
      </c>
      <c r="J12833" s="6" t="s">
        <v>11573</v>
      </c>
      <c r="K12833" s="17">
        <v>7</v>
      </c>
      <c r="L12833" s="17" t="s">
        <v>7730</v>
      </c>
      <c r="M12833" s="9">
        <v>1.65</v>
      </c>
      <c r="N12833" s="9"/>
      <c r="O12833" s="21"/>
      <c r="Q12833" s="29"/>
      <c r="U12833" s="17"/>
      <c r="V12833" s="2"/>
      <c r="Y12833" t="str">
        <f t="shared" si="792"/>
        <v/>
      </c>
      <c r="AA12833">
        <f t="shared" si="793"/>
        <v>1</v>
      </c>
      <c r="AC12833" s="7"/>
      <c r="AD12833" t="s">
        <v>11578</v>
      </c>
      <c r="AE12833">
        <f t="shared" si="791"/>
        <v>0</v>
      </c>
      <c r="AG12833" s="2"/>
      <c r="AI12833" s="7"/>
    </row>
    <row r="12834" spans="1:35" ht="11" customHeight="1" outlineLevel="1" x14ac:dyDescent="0.25">
      <c r="A12834" t="s">
        <v>11460</v>
      </c>
      <c r="C12834" s="2" t="s">
        <v>11983</v>
      </c>
      <c r="D12834" s="2">
        <v>3800</v>
      </c>
      <c r="E12834" s="7">
        <v>2008</v>
      </c>
      <c r="F12834" s="5" t="s">
        <v>11582</v>
      </c>
      <c r="H12834" s="5" t="s">
        <v>5398</v>
      </c>
      <c r="I12834" s="6" t="s">
        <v>11584</v>
      </c>
      <c r="J12834" s="6" t="s">
        <v>11235</v>
      </c>
      <c r="K12834" s="17">
        <v>4</v>
      </c>
      <c r="L12834" s="17" t="s">
        <v>20076</v>
      </c>
      <c r="M12834" s="9"/>
      <c r="N12834" s="9"/>
      <c r="O12834" s="21"/>
      <c r="Q12834" s="29"/>
      <c r="U12834" s="17"/>
      <c r="V12834" s="2"/>
      <c r="Y12834" t="str">
        <f t="shared" si="792"/>
        <v/>
      </c>
      <c r="AA12834" t="str">
        <f t="shared" si="793"/>
        <v/>
      </c>
      <c r="AC12834" s="7"/>
      <c r="AD12834" t="s">
        <v>11584</v>
      </c>
      <c r="AE12834">
        <f t="shared" si="791"/>
        <v>0</v>
      </c>
      <c r="AG12834" s="2"/>
      <c r="AI12834" s="7"/>
    </row>
    <row r="12835" spans="1:35" ht="11" customHeight="1" outlineLevel="1" x14ac:dyDescent="0.25">
      <c r="A12835" t="s">
        <v>11460</v>
      </c>
      <c r="C12835" s="2" t="s">
        <v>11983</v>
      </c>
      <c r="D12835" s="2">
        <v>3801</v>
      </c>
      <c r="E12835" s="7">
        <v>2008</v>
      </c>
      <c r="F12835" s="5" t="s">
        <v>11582</v>
      </c>
      <c r="H12835" s="5" t="s">
        <v>5398</v>
      </c>
      <c r="I12835" s="6" t="s">
        <v>11584</v>
      </c>
      <c r="J12835" s="6" t="s">
        <v>11235</v>
      </c>
      <c r="K12835" s="17">
        <v>4</v>
      </c>
      <c r="L12835" s="17" t="s">
        <v>20076</v>
      </c>
      <c r="M12835" s="9"/>
      <c r="N12835" s="9"/>
      <c r="O12835" s="21"/>
      <c r="Q12835" s="29"/>
      <c r="U12835" s="17"/>
      <c r="V12835" s="2"/>
      <c r="Y12835" t="str">
        <f t="shared" si="792"/>
        <v/>
      </c>
      <c r="AA12835" t="str">
        <f t="shared" si="793"/>
        <v/>
      </c>
      <c r="AC12835" s="7"/>
      <c r="AD12835" t="s">
        <v>11584</v>
      </c>
      <c r="AE12835">
        <f t="shared" si="791"/>
        <v>0</v>
      </c>
      <c r="AG12835" s="2"/>
      <c r="AI12835" s="7"/>
    </row>
    <row r="12836" spans="1:35" ht="11" customHeight="1" outlineLevel="1" x14ac:dyDescent="0.25">
      <c r="A12836" t="s">
        <v>11460</v>
      </c>
      <c r="C12836" s="2" t="s">
        <v>11983</v>
      </c>
      <c r="D12836" s="2">
        <v>3802</v>
      </c>
      <c r="E12836" s="7">
        <v>2008</v>
      </c>
      <c r="F12836" s="5" t="s">
        <v>11582</v>
      </c>
      <c r="H12836" s="5" t="s">
        <v>5398</v>
      </c>
      <c r="I12836" s="6" t="s">
        <v>11584</v>
      </c>
      <c r="J12836" s="6" t="s">
        <v>11235</v>
      </c>
      <c r="K12836" s="17">
        <v>4</v>
      </c>
      <c r="L12836" s="17" t="s">
        <v>20076</v>
      </c>
      <c r="M12836" s="9"/>
      <c r="N12836" s="9"/>
      <c r="O12836" s="21"/>
      <c r="Q12836" s="29"/>
      <c r="U12836" s="17"/>
      <c r="V12836" s="2"/>
      <c r="Y12836" t="str">
        <f t="shared" si="792"/>
        <v/>
      </c>
      <c r="AA12836" t="str">
        <f t="shared" si="793"/>
        <v/>
      </c>
      <c r="AC12836" s="7"/>
      <c r="AD12836" t="s">
        <v>11584</v>
      </c>
      <c r="AE12836">
        <f t="shared" si="791"/>
        <v>0</v>
      </c>
      <c r="AG12836" s="2"/>
      <c r="AI12836" s="7"/>
    </row>
    <row r="12837" spans="1:35" ht="11" customHeight="1" outlineLevel="1" x14ac:dyDescent="0.25">
      <c r="A12837" t="s">
        <v>11460</v>
      </c>
      <c r="C12837" s="2" t="s">
        <v>11983</v>
      </c>
      <c r="D12837" s="2">
        <v>3803</v>
      </c>
      <c r="E12837" s="7">
        <v>2008</v>
      </c>
      <c r="F12837" s="5" t="s">
        <v>11551</v>
      </c>
      <c r="H12837" s="5" t="s">
        <v>5398</v>
      </c>
      <c r="I12837" s="6" t="s">
        <v>11584</v>
      </c>
      <c r="J12837" s="6" t="s">
        <v>11235</v>
      </c>
      <c r="K12837" s="17">
        <v>4</v>
      </c>
      <c r="L12837" s="17" t="s">
        <v>20076</v>
      </c>
      <c r="M12837" s="9"/>
      <c r="N12837" s="9"/>
      <c r="O12837" s="21"/>
      <c r="Q12837" s="29"/>
      <c r="U12837" s="17"/>
      <c r="V12837" s="2"/>
      <c r="Y12837" t="str">
        <f t="shared" si="792"/>
        <v/>
      </c>
      <c r="AA12837" t="str">
        <f t="shared" si="793"/>
        <v/>
      </c>
      <c r="AC12837" s="7"/>
      <c r="AD12837" t="s">
        <v>11584</v>
      </c>
      <c r="AE12837">
        <f t="shared" ref="AE12837:AE12900" si="794">COUNTIF(I12837,"*Fuji*")</f>
        <v>0</v>
      </c>
      <c r="AG12837" s="2"/>
      <c r="AI12837" s="7"/>
    </row>
    <row r="12838" spans="1:35" ht="11" customHeight="1" outlineLevel="1" x14ac:dyDescent="0.25">
      <c r="A12838" t="s">
        <v>11460</v>
      </c>
      <c r="C12838" s="2" t="s">
        <v>11983</v>
      </c>
      <c r="D12838" s="2" t="s">
        <v>11581</v>
      </c>
      <c r="E12838" s="7">
        <v>2008</v>
      </c>
      <c r="F12838" s="5" t="s">
        <v>11583</v>
      </c>
      <c r="H12838" s="5" t="s">
        <v>5398</v>
      </c>
      <c r="I12838" s="6" t="s">
        <v>11584</v>
      </c>
      <c r="J12838" s="6" t="s">
        <v>11235</v>
      </c>
      <c r="K12838" s="17">
        <v>4</v>
      </c>
      <c r="L12838" s="17" t="s">
        <v>7730</v>
      </c>
      <c r="M12838" s="9">
        <v>1.65</v>
      </c>
      <c r="N12838" s="9"/>
      <c r="O12838" s="21"/>
      <c r="Q12838" s="29"/>
      <c r="U12838" s="17"/>
      <c r="V12838" s="2"/>
      <c r="Y12838" t="str">
        <f t="shared" si="792"/>
        <v/>
      </c>
      <c r="AA12838">
        <f t="shared" si="793"/>
        <v>1</v>
      </c>
      <c r="AC12838" s="7"/>
      <c r="AD12838" t="s">
        <v>11584</v>
      </c>
      <c r="AE12838">
        <f t="shared" si="794"/>
        <v>0</v>
      </c>
      <c r="AG12838" s="2"/>
      <c r="AI12838" s="7"/>
    </row>
    <row r="12839" spans="1:35" ht="11" customHeight="1" outlineLevel="1" x14ac:dyDescent="0.25">
      <c r="A12839" t="s">
        <v>11460</v>
      </c>
      <c r="C12839" s="2" t="s">
        <v>11983</v>
      </c>
      <c r="D12839" s="2">
        <v>3955</v>
      </c>
      <c r="E12839" s="7">
        <v>2009</v>
      </c>
      <c r="F12839" s="5" t="s">
        <v>11576</v>
      </c>
      <c r="H12839" s="5" t="s">
        <v>5398</v>
      </c>
      <c r="I12839" s="6" t="s">
        <v>5399</v>
      </c>
      <c r="J12839" s="6" t="s">
        <v>11585</v>
      </c>
      <c r="K12839" s="17">
        <v>3</v>
      </c>
      <c r="L12839" s="17" t="s">
        <v>20076</v>
      </c>
      <c r="M12839" s="9"/>
      <c r="N12839" s="9"/>
      <c r="O12839" s="21"/>
      <c r="Q12839" s="29"/>
      <c r="U12839" s="17"/>
      <c r="V12839" s="2"/>
      <c r="Y12839" t="str">
        <f t="shared" si="792"/>
        <v/>
      </c>
      <c r="AA12839" t="str">
        <f t="shared" si="793"/>
        <v/>
      </c>
      <c r="AC12839" s="7"/>
      <c r="AD12839" t="s">
        <v>5399</v>
      </c>
      <c r="AE12839">
        <f t="shared" si="794"/>
        <v>1</v>
      </c>
      <c r="AG12839" s="2"/>
      <c r="AI12839" s="7"/>
    </row>
    <row r="12840" spans="1:35" ht="11" customHeight="1" outlineLevel="1" x14ac:dyDescent="0.25">
      <c r="A12840" t="s">
        <v>11460</v>
      </c>
      <c r="C12840" s="2" t="s">
        <v>11983</v>
      </c>
      <c r="D12840" s="2" t="s">
        <v>11587</v>
      </c>
      <c r="E12840" s="7">
        <v>2009</v>
      </c>
      <c r="F12840" s="5" t="s">
        <v>11572</v>
      </c>
      <c r="H12840" s="5" t="s">
        <v>5398</v>
      </c>
      <c r="I12840" s="6" t="s">
        <v>5399</v>
      </c>
      <c r="J12840" s="6" t="s">
        <v>11586</v>
      </c>
      <c r="K12840" s="17">
        <v>3</v>
      </c>
      <c r="L12840" s="17" t="s">
        <v>7730</v>
      </c>
      <c r="M12840" s="9">
        <v>1.65</v>
      </c>
      <c r="N12840" s="9"/>
      <c r="O12840" s="21"/>
      <c r="Q12840" s="29"/>
      <c r="U12840" s="17"/>
      <c r="V12840" s="2"/>
      <c r="Y12840" t="str">
        <f t="shared" si="792"/>
        <v/>
      </c>
      <c r="AA12840">
        <f t="shared" si="793"/>
        <v>1</v>
      </c>
      <c r="AC12840" s="7"/>
      <c r="AD12840" t="s">
        <v>5399</v>
      </c>
      <c r="AE12840">
        <f t="shared" si="794"/>
        <v>1</v>
      </c>
      <c r="AG12840" s="2"/>
      <c r="AI12840" s="7"/>
    </row>
    <row r="12841" spans="1:35" ht="11" customHeight="1" outlineLevel="1" x14ac:dyDescent="0.25">
      <c r="A12841" t="s">
        <v>11460</v>
      </c>
      <c r="C12841" s="2" t="s">
        <v>11983</v>
      </c>
      <c r="D12841" s="2">
        <v>3962</v>
      </c>
      <c r="E12841" s="7">
        <v>2009</v>
      </c>
      <c r="F12841" s="5" t="s">
        <v>11576</v>
      </c>
      <c r="G12841">
        <v>1</v>
      </c>
      <c r="H12841" s="5" t="s">
        <v>5398</v>
      </c>
      <c r="I12841" s="6" t="s">
        <v>11464</v>
      </c>
      <c r="J12841" s="6" t="s">
        <v>11588</v>
      </c>
      <c r="K12841" s="17">
        <v>6</v>
      </c>
      <c r="L12841" s="17" t="s">
        <v>7732</v>
      </c>
      <c r="M12841" s="9"/>
      <c r="N12841" s="9"/>
      <c r="O12841" s="21"/>
      <c r="Q12841" s="29"/>
      <c r="U12841" s="17"/>
      <c r="V12841" s="2"/>
      <c r="Y12841" t="str">
        <f t="shared" si="792"/>
        <v/>
      </c>
      <c r="AA12841" t="str">
        <f t="shared" si="793"/>
        <v/>
      </c>
      <c r="AC12841" s="7"/>
      <c r="AD12841" t="s">
        <v>11464</v>
      </c>
      <c r="AE12841">
        <f t="shared" si="794"/>
        <v>0</v>
      </c>
      <c r="AG12841" s="2"/>
      <c r="AI12841" s="7"/>
    </row>
    <row r="12842" spans="1:35" ht="11" customHeight="1" outlineLevel="1" x14ac:dyDescent="0.25">
      <c r="A12842" t="s">
        <v>11460</v>
      </c>
      <c r="C12842" s="2" t="s">
        <v>11983</v>
      </c>
      <c r="D12842" s="2">
        <v>3963</v>
      </c>
      <c r="E12842" s="7">
        <v>2009</v>
      </c>
      <c r="F12842" s="5" t="s">
        <v>11589</v>
      </c>
      <c r="G12842">
        <v>1</v>
      </c>
      <c r="H12842" s="5" t="s">
        <v>5398</v>
      </c>
      <c r="I12842" s="6" t="s">
        <v>11464</v>
      </c>
      <c r="J12842" s="6" t="s">
        <v>11588</v>
      </c>
      <c r="K12842" s="17">
        <v>6</v>
      </c>
      <c r="L12842" s="17" t="s">
        <v>7732</v>
      </c>
      <c r="M12842" s="9"/>
      <c r="N12842" s="9"/>
      <c r="O12842" s="21"/>
      <c r="Q12842" s="29"/>
      <c r="U12842" s="17"/>
      <c r="V12842" s="2"/>
      <c r="Y12842" t="str">
        <f t="shared" si="792"/>
        <v/>
      </c>
      <c r="AA12842" t="str">
        <f t="shared" si="793"/>
        <v/>
      </c>
      <c r="AC12842" s="7"/>
      <c r="AD12842" t="s">
        <v>11464</v>
      </c>
      <c r="AE12842">
        <f t="shared" si="794"/>
        <v>0</v>
      </c>
      <c r="AG12842" s="2"/>
      <c r="AI12842" s="7"/>
    </row>
    <row r="12843" spans="1:35" ht="11" customHeight="1" outlineLevel="1" x14ac:dyDescent="0.25">
      <c r="A12843" t="s">
        <v>11460</v>
      </c>
      <c r="C12843" s="2" t="s">
        <v>11983</v>
      </c>
      <c r="D12843" s="2" t="s">
        <v>11590</v>
      </c>
      <c r="E12843" s="7">
        <v>2009</v>
      </c>
      <c r="F12843" s="5" t="s">
        <v>11591</v>
      </c>
      <c r="G12843">
        <v>1</v>
      </c>
      <c r="H12843" s="5" t="s">
        <v>5398</v>
      </c>
      <c r="I12843" s="6" t="s">
        <v>11464</v>
      </c>
      <c r="J12843" s="6" t="s">
        <v>11588</v>
      </c>
      <c r="K12843" s="17">
        <v>6</v>
      </c>
      <c r="L12843" s="17" t="s">
        <v>7732</v>
      </c>
      <c r="M12843" s="9"/>
      <c r="N12843" s="9"/>
      <c r="O12843" s="21"/>
      <c r="Q12843" s="29"/>
      <c r="U12843" s="17"/>
      <c r="V12843" s="2"/>
      <c r="Y12843" t="str">
        <f t="shared" ref="Y12843:Y12906" si="795">IF(COUNTIF(F12843,"*fdc*"),1,"")</f>
        <v/>
      </c>
      <c r="AA12843">
        <f t="shared" ref="AA12843:AA12906" si="796">IF(COUNTIF(F12843,"*s/s*"),1,"")</f>
        <v>1</v>
      </c>
      <c r="AC12843" s="7"/>
      <c r="AD12843" t="s">
        <v>11464</v>
      </c>
      <c r="AE12843">
        <f t="shared" si="794"/>
        <v>0</v>
      </c>
      <c r="AG12843" s="2"/>
      <c r="AI12843" s="7"/>
    </row>
    <row r="12844" spans="1:35" ht="11" customHeight="1" outlineLevel="1" x14ac:dyDescent="0.25">
      <c r="A12844" t="s">
        <v>11460</v>
      </c>
      <c r="C12844" s="2" t="s">
        <v>11983</v>
      </c>
      <c r="D12844" s="2">
        <v>4093</v>
      </c>
      <c r="E12844" s="7">
        <v>2009</v>
      </c>
      <c r="F12844" s="5" t="s">
        <v>11595</v>
      </c>
      <c r="H12844" s="5" t="s">
        <v>5398</v>
      </c>
      <c r="I12844" s="6" t="s">
        <v>10101</v>
      </c>
      <c r="J12844" s="6" t="s">
        <v>11592</v>
      </c>
      <c r="K12844" s="17">
        <v>1</v>
      </c>
      <c r="L12844" s="17" t="s">
        <v>20076</v>
      </c>
      <c r="M12844" s="9"/>
      <c r="N12844" s="9"/>
      <c r="O12844" s="21"/>
      <c r="Q12844" s="29"/>
      <c r="U12844" s="17"/>
      <c r="V12844" s="2"/>
      <c r="Y12844" t="str">
        <f t="shared" si="795"/>
        <v/>
      </c>
      <c r="AA12844" t="str">
        <f t="shared" si="796"/>
        <v/>
      </c>
      <c r="AC12844" s="7"/>
      <c r="AD12844" t="s">
        <v>10101</v>
      </c>
      <c r="AE12844">
        <f t="shared" si="794"/>
        <v>0</v>
      </c>
      <c r="AG12844" s="2"/>
      <c r="AI12844" s="7"/>
    </row>
    <row r="12845" spans="1:35" ht="11" customHeight="1" outlineLevel="1" x14ac:dyDescent="0.25">
      <c r="A12845" t="s">
        <v>11460</v>
      </c>
      <c r="C12845" s="2" t="s">
        <v>11983</v>
      </c>
      <c r="D12845" s="2" t="s">
        <v>11594</v>
      </c>
      <c r="E12845" s="7">
        <v>2009</v>
      </c>
      <c r="F12845" s="5" t="s">
        <v>11596</v>
      </c>
      <c r="H12845" s="5" t="s">
        <v>5398</v>
      </c>
      <c r="I12845" s="6" t="s">
        <v>10101</v>
      </c>
      <c r="J12845" s="6" t="s">
        <v>11593</v>
      </c>
      <c r="K12845" s="17">
        <v>1</v>
      </c>
      <c r="L12845" s="17" t="s">
        <v>7730</v>
      </c>
      <c r="M12845" s="9">
        <v>1.65</v>
      </c>
      <c r="N12845" s="9"/>
      <c r="O12845" s="21"/>
      <c r="Q12845" s="29"/>
      <c r="U12845" s="17"/>
      <c r="V12845" s="2"/>
      <c r="Y12845" t="str">
        <f t="shared" si="795"/>
        <v/>
      </c>
      <c r="AA12845">
        <f t="shared" si="796"/>
        <v>1</v>
      </c>
      <c r="AC12845" s="7"/>
      <c r="AD12845" t="s">
        <v>10101</v>
      </c>
      <c r="AE12845">
        <f t="shared" si="794"/>
        <v>0</v>
      </c>
      <c r="AG12845" s="2"/>
      <c r="AI12845" s="7"/>
    </row>
    <row r="12846" spans="1:35" ht="11" customHeight="1" outlineLevel="1" x14ac:dyDescent="0.25">
      <c r="A12846" t="s">
        <v>11460</v>
      </c>
      <c r="C12846" s="2" t="s">
        <v>11983</v>
      </c>
      <c r="D12846" s="2">
        <v>4120</v>
      </c>
      <c r="E12846" s="7">
        <v>2009</v>
      </c>
      <c r="F12846" s="5" t="s">
        <v>11595</v>
      </c>
      <c r="H12846" s="5" t="s">
        <v>5398</v>
      </c>
      <c r="I12846" s="6" t="s">
        <v>11600</v>
      </c>
      <c r="J12846" s="6" t="s">
        <v>11597</v>
      </c>
      <c r="K12846" s="17">
        <v>3</v>
      </c>
      <c r="L12846" s="17" t="s">
        <v>20076</v>
      </c>
      <c r="M12846" s="9"/>
      <c r="N12846" s="9"/>
      <c r="O12846" s="21"/>
      <c r="Q12846" s="29"/>
      <c r="U12846" s="17"/>
      <c r="V12846" s="2"/>
      <c r="Y12846" t="str">
        <f t="shared" si="795"/>
        <v/>
      </c>
      <c r="AA12846" t="str">
        <f t="shared" si="796"/>
        <v/>
      </c>
      <c r="AC12846" s="7"/>
      <c r="AD12846" t="s">
        <v>11600</v>
      </c>
      <c r="AE12846">
        <f t="shared" si="794"/>
        <v>0</v>
      </c>
      <c r="AG12846" s="2"/>
      <c r="AI12846" s="7"/>
    </row>
    <row r="12847" spans="1:35" ht="11" customHeight="1" outlineLevel="1" x14ac:dyDescent="0.25">
      <c r="A12847" t="s">
        <v>11460</v>
      </c>
      <c r="C12847" s="2" t="s">
        <v>11983</v>
      </c>
      <c r="D12847" s="2" t="s">
        <v>11599</v>
      </c>
      <c r="E12847" s="7">
        <v>2009</v>
      </c>
      <c r="F12847" s="5" t="s">
        <v>11596</v>
      </c>
      <c r="H12847" s="5" t="s">
        <v>5398</v>
      </c>
      <c r="I12847" s="6" t="s">
        <v>11600</v>
      </c>
      <c r="J12847" s="6" t="s">
        <v>11598</v>
      </c>
      <c r="K12847" s="17">
        <v>3</v>
      </c>
      <c r="L12847" s="17" t="s">
        <v>7730</v>
      </c>
      <c r="M12847" s="9">
        <v>1.65</v>
      </c>
      <c r="N12847" s="9"/>
      <c r="O12847" s="21"/>
      <c r="Q12847" s="29"/>
      <c r="U12847" s="17"/>
      <c r="V12847" s="2"/>
      <c r="Y12847" t="str">
        <f t="shared" si="795"/>
        <v/>
      </c>
      <c r="AA12847">
        <f t="shared" si="796"/>
        <v>1</v>
      </c>
      <c r="AC12847" s="7"/>
      <c r="AD12847" t="s">
        <v>11600</v>
      </c>
      <c r="AE12847">
        <f t="shared" si="794"/>
        <v>0</v>
      </c>
      <c r="AG12847" s="2"/>
      <c r="AI12847" s="7"/>
    </row>
    <row r="12848" spans="1:35" ht="11" customHeight="1" outlineLevel="1" x14ac:dyDescent="0.25">
      <c r="A12848" t="s">
        <v>11460</v>
      </c>
      <c r="C12848" s="2" t="s">
        <v>11983</v>
      </c>
      <c r="D12848" s="2">
        <v>4123</v>
      </c>
      <c r="E12848" s="7">
        <v>2009</v>
      </c>
      <c r="F12848" s="5" t="s">
        <v>11580</v>
      </c>
      <c r="H12848" s="5" t="s">
        <v>5398</v>
      </c>
      <c r="I12848" s="6" t="s">
        <v>11600</v>
      </c>
      <c r="J12848" s="6" t="s">
        <v>11601</v>
      </c>
      <c r="K12848" s="17">
        <v>5</v>
      </c>
      <c r="L12848" s="17" t="s">
        <v>7730</v>
      </c>
      <c r="M12848" s="9">
        <v>1.65</v>
      </c>
      <c r="N12848" s="9"/>
      <c r="O12848" s="21"/>
      <c r="Q12848" s="29"/>
      <c r="U12848" s="17"/>
      <c r="V12848" s="2"/>
      <c r="Y12848" t="str">
        <f t="shared" si="795"/>
        <v/>
      </c>
      <c r="AA12848">
        <f t="shared" si="796"/>
        <v>1</v>
      </c>
      <c r="AC12848" s="7"/>
      <c r="AD12848" t="s">
        <v>11600</v>
      </c>
      <c r="AE12848">
        <f t="shared" si="794"/>
        <v>0</v>
      </c>
      <c r="AG12848" s="2"/>
      <c r="AI12848" s="7"/>
    </row>
    <row r="12849" spans="1:35" ht="11" customHeight="1" outlineLevel="1" x14ac:dyDescent="0.25">
      <c r="A12849" t="s">
        <v>11460</v>
      </c>
      <c r="C12849" s="2" t="s">
        <v>11983</v>
      </c>
      <c r="D12849" s="2" t="s">
        <v>11603</v>
      </c>
      <c r="E12849" s="7">
        <v>2009</v>
      </c>
      <c r="F12849" s="5" t="s">
        <v>11604</v>
      </c>
      <c r="H12849" s="5" t="s">
        <v>5398</v>
      </c>
      <c r="I12849" s="6" t="s">
        <v>11605</v>
      </c>
      <c r="J12849" s="6" t="s">
        <v>11602</v>
      </c>
      <c r="K12849" s="17">
        <v>3</v>
      </c>
      <c r="L12849" s="17" t="s">
        <v>7732</v>
      </c>
      <c r="M12849" s="9"/>
      <c r="N12849" s="9"/>
      <c r="O12849" s="21"/>
      <c r="Q12849" s="29"/>
      <c r="U12849" s="17"/>
      <c r="V12849" s="2"/>
      <c r="Y12849" t="str">
        <f t="shared" si="795"/>
        <v/>
      </c>
      <c r="AA12849">
        <f t="shared" si="796"/>
        <v>1</v>
      </c>
      <c r="AC12849" s="7"/>
      <c r="AD12849" t="s">
        <v>11605</v>
      </c>
      <c r="AE12849">
        <f t="shared" si="794"/>
        <v>1</v>
      </c>
      <c r="AG12849" s="2"/>
      <c r="AI12849" s="7"/>
    </row>
    <row r="12850" spans="1:35" ht="11" customHeight="1" outlineLevel="1" x14ac:dyDescent="0.25">
      <c r="A12850" t="s">
        <v>11460</v>
      </c>
      <c r="C12850" s="2" t="s">
        <v>11983</v>
      </c>
      <c r="D12850" s="2">
        <v>4164</v>
      </c>
      <c r="E12850" s="7">
        <v>2009</v>
      </c>
      <c r="F12850" s="5" t="s">
        <v>11576</v>
      </c>
      <c r="H12850" s="5" t="s">
        <v>5398</v>
      </c>
      <c r="I12850" s="6" t="s">
        <v>9955</v>
      </c>
      <c r="J12850" s="6" t="s">
        <v>10039</v>
      </c>
      <c r="K12850" s="17">
        <v>7</v>
      </c>
      <c r="L12850" s="17" t="s">
        <v>20076</v>
      </c>
      <c r="M12850" s="9"/>
      <c r="N12850" s="9"/>
      <c r="O12850" s="21"/>
      <c r="Q12850" s="29"/>
      <c r="U12850" s="17"/>
      <c r="V12850" s="2"/>
      <c r="Y12850" t="str">
        <f t="shared" si="795"/>
        <v/>
      </c>
      <c r="AA12850" t="str">
        <f t="shared" si="796"/>
        <v/>
      </c>
      <c r="AC12850" s="7"/>
      <c r="AD12850" t="s">
        <v>9955</v>
      </c>
      <c r="AE12850">
        <f t="shared" si="794"/>
        <v>0</v>
      </c>
      <c r="AG12850" s="2">
        <v>1</v>
      </c>
      <c r="AI12850" s="7"/>
    </row>
    <row r="12851" spans="1:35" ht="11" customHeight="1" outlineLevel="1" x14ac:dyDescent="0.25">
      <c r="A12851" t="s">
        <v>11460</v>
      </c>
      <c r="C12851" s="2" t="s">
        <v>11983</v>
      </c>
      <c r="D12851" s="2">
        <v>4165</v>
      </c>
      <c r="E12851" s="7">
        <v>2009</v>
      </c>
      <c r="F12851" s="5" t="s">
        <v>11576</v>
      </c>
      <c r="H12851" s="5" t="s">
        <v>5398</v>
      </c>
      <c r="I12851" s="6" t="s">
        <v>9955</v>
      </c>
      <c r="J12851" s="6" t="s">
        <v>10039</v>
      </c>
      <c r="K12851" s="17">
        <v>7</v>
      </c>
      <c r="L12851" s="17" t="s">
        <v>20076</v>
      </c>
      <c r="M12851" s="9"/>
      <c r="N12851" s="9"/>
      <c r="O12851" s="21"/>
      <c r="Q12851" s="29"/>
      <c r="U12851" s="17"/>
      <c r="V12851" s="2"/>
      <c r="Y12851" t="str">
        <f t="shared" si="795"/>
        <v/>
      </c>
      <c r="AA12851" t="str">
        <f t="shared" si="796"/>
        <v/>
      </c>
      <c r="AC12851" s="7"/>
      <c r="AD12851" t="s">
        <v>9955</v>
      </c>
      <c r="AE12851">
        <f t="shared" si="794"/>
        <v>0</v>
      </c>
      <c r="AG12851" s="2">
        <v>1</v>
      </c>
      <c r="AI12851" s="7"/>
    </row>
    <row r="12852" spans="1:35" ht="11" customHeight="1" outlineLevel="1" x14ac:dyDescent="0.25">
      <c r="A12852" t="s">
        <v>11460</v>
      </c>
      <c r="C12852" s="2" t="s">
        <v>11983</v>
      </c>
      <c r="D12852" s="2">
        <v>4166</v>
      </c>
      <c r="E12852" s="7">
        <v>2009</v>
      </c>
      <c r="F12852" s="5" t="s">
        <v>11576</v>
      </c>
      <c r="H12852" s="5" t="s">
        <v>5398</v>
      </c>
      <c r="I12852" s="6" t="s">
        <v>9955</v>
      </c>
      <c r="J12852" s="6" t="s">
        <v>10039</v>
      </c>
      <c r="K12852" s="17">
        <v>7</v>
      </c>
      <c r="L12852" s="17" t="s">
        <v>20076</v>
      </c>
      <c r="M12852" s="9"/>
      <c r="N12852" s="9"/>
      <c r="O12852" s="21"/>
      <c r="Q12852" s="29"/>
      <c r="U12852" s="17"/>
      <c r="V12852" s="2"/>
      <c r="Y12852" t="str">
        <f t="shared" si="795"/>
        <v/>
      </c>
      <c r="AA12852" t="str">
        <f t="shared" si="796"/>
        <v/>
      </c>
      <c r="AC12852" s="7"/>
      <c r="AD12852" t="s">
        <v>9955</v>
      </c>
      <c r="AE12852">
        <f t="shared" si="794"/>
        <v>0</v>
      </c>
      <c r="AG12852" s="2">
        <v>1</v>
      </c>
      <c r="AI12852" s="7"/>
    </row>
    <row r="12853" spans="1:35" ht="11" customHeight="1" outlineLevel="1" x14ac:dyDescent="0.25">
      <c r="A12853" t="s">
        <v>11460</v>
      </c>
      <c r="C12853" s="2" t="s">
        <v>11983</v>
      </c>
      <c r="D12853" s="2">
        <v>4167</v>
      </c>
      <c r="E12853" s="7">
        <v>2009</v>
      </c>
      <c r="F12853" s="5" t="s">
        <v>11589</v>
      </c>
      <c r="H12853" s="5" t="s">
        <v>5398</v>
      </c>
      <c r="I12853" s="6" t="s">
        <v>9955</v>
      </c>
      <c r="J12853" s="6" t="s">
        <v>10039</v>
      </c>
      <c r="K12853" s="17">
        <v>7</v>
      </c>
      <c r="L12853" s="17" t="s">
        <v>20076</v>
      </c>
      <c r="M12853" s="9"/>
      <c r="N12853" s="9"/>
      <c r="O12853" s="21"/>
      <c r="Q12853" s="29"/>
      <c r="U12853" s="17"/>
      <c r="V12853" s="2"/>
      <c r="Y12853" t="str">
        <f t="shared" si="795"/>
        <v/>
      </c>
      <c r="AA12853" t="str">
        <f t="shared" si="796"/>
        <v/>
      </c>
      <c r="AC12853" s="7"/>
      <c r="AD12853" t="s">
        <v>9955</v>
      </c>
      <c r="AE12853">
        <f t="shared" si="794"/>
        <v>0</v>
      </c>
      <c r="AG12853" s="2">
        <v>1</v>
      </c>
      <c r="AI12853" s="7"/>
    </row>
    <row r="12854" spans="1:35" ht="11" customHeight="1" outlineLevel="1" x14ac:dyDescent="0.25">
      <c r="A12854" t="s">
        <v>11460</v>
      </c>
      <c r="C12854" s="2" t="s">
        <v>11983</v>
      </c>
      <c r="D12854" s="2" t="s">
        <v>11606</v>
      </c>
      <c r="E12854" s="7">
        <v>2009</v>
      </c>
      <c r="F12854" s="5" t="s">
        <v>11591</v>
      </c>
      <c r="H12854" s="5" t="s">
        <v>5398</v>
      </c>
      <c r="I12854" s="6" t="s">
        <v>9955</v>
      </c>
      <c r="J12854" s="6" t="s">
        <v>10039</v>
      </c>
      <c r="K12854" s="17">
        <v>7</v>
      </c>
      <c r="L12854" s="17" t="s">
        <v>7730</v>
      </c>
      <c r="M12854" s="9">
        <v>3</v>
      </c>
      <c r="N12854" s="9"/>
      <c r="O12854" s="21"/>
      <c r="Q12854" s="29"/>
      <c r="U12854" s="17"/>
      <c r="V12854" s="2"/>
      <c r="Y12854" t="str">
        <f t="shared" si="795"/>
        <v/>
      </c>
      <c r="AA12854">
        <f t="shared" si="796"/>
        <v>1</v>
      </c>
      <c r="AC12854" s="7"/>
      <c r="AD12854" t="s">
        <v>9955</v>
      </c>
      <c r="AE12854">
        <f t="shared" si="794"/>
        <v>0</v>
      </c>
      <c r="AG12854" s="2">
        <v>1</v>
      </c>
      <c r="AI12854" s="7"/>
    </row>
    <row r="12855" spans="1:35" ht="11" customHeight="1" outlineLevel="1" x14ac:dyDescent="0.25">
      <c r="A12855" t="s">
        <v>11460</v>
      </c>
      <c r="C12855" s="2" t="s">
        <v>11983</v>
      </c>
      <c r="D12855" s="2">
        <v>4168</v>
      </c>
      <c r="E12855" s="7">
        <v>2009</v>
      </c>
      <c r="F12855" s="5" t="s">
        <v>11608</v>
      </c>
      <c r="H12855" s="5" t="s">
        <v>5398</v>
      </c>
      <c r="I12855" s="6" t="s">
        <v>9955</v>
      </c>
      <c r="J12855" s="6" t="s">
        <v>10039</v>
      </c>
      <c r="K12855" s="17">
        <v>7</v>
      </c>
      <c r="L12855" s="17" t="s">
        <v>7730</v>
      </c>
      <c r="M12855" s="9">
        <v>4</v>
      </c>
      <c r="N12855" s="9"/>
      <c r="O12855" s="21"/>
      <c r="Q12855" s="29"/>
      <c r="U12855" s="17"/>
      <c r="V12855" s="2"/>
      <c r="Y12855" t="str">
        <f t="shared" si="795"/>
        <v/>
      </c>
      <c r="AA12855" t="str">
        <f t="shared" si="796"/>
        <v/>
      </c>
      <c r="AC12855" s="7"/>
      <c r="AD12855" t="s">
        <v>9955</v>
      </c>
      <c r="AE12855">
        <f t="shared" si="794"/>
        <v>0</v>
      </c>
      <c r="AG12855" s="2">
        <v>1</v>
      </c>
      <c r="AI12855" s="7"/>
    </row>
    <row r="12856" spans="1:35" ht="11" customHeight="1" outlineLevel="1" x14ac:dyDescent="0.25">
      <c r="A12856" t="s">
        <v>11460</v>
      </c>
      <c r="C12856" s="2" t="s">
        <v>11983</v>
      </c>
      <c r="D12856" s="2" t="s">
        <v>11607</v>
      </c>
      <c r="E12856" s="7">
        <v>2009</v>
      </c>
      <c r="F12856" s="5" t="s">
        <v>11609</v>
      </c>
      <c r="H12856" s="5" t="s">
        <v>5398</v>
      </c>
      <c r="I12856" s="6" t="s">
        <v>9955</v>
      </c>
      <c r="J12856" s="6" t="s">
        <v>10039</v>
      </c>
      <c r="K12856" s="17">
        <v>7</v>
      </c>
      <c r="L12856" s="17" t="s">
        <v>7730</v>
      </c>
      <c r="M12856" s="9">
        <v>1.65</v>
      </c>
      <c r="N12856" s="9"/>
      <c r="O12856" s="21"/>
      <c r="Q12856" s="29"/>
      <c r="U12856" s="17"/>
      <c r="V12856" s="2"/>
      <c r="Y12856" t="str">
        <f t="shared" si="795"/>
        <v/>
      </c>
      <c r="AA12856">
        <f t="shared" si="796"/>
        <v>1</v>
      </c>
      <c r="AC12856" s="7"/>
      <c r="AD12856" t="s">
        <v>9955</v>
      </c>
      <c r="AE12856">
        <f t="shared" si="794"/>
        <v>0</v>
      </c>
      <c r="AG12856" s="2">
        <v>1</v>
      </c>
      <c r="AI12856" s="7"/>
    </row>
    <row r="12857" spans="1:35" ht="11" customHeight="1" outlineLevel="1" x14ac:dyDescent="0.25">
      <c r="A12857" t="s">
        <v>11460</v>
      </c>
      <c r="C12857" s="2" t="s">
        <v>11983</v>
      </c>
      <c r="D12857" s="3" t="s">
        <v>21216</v>
      </c>
      <c r="E12857" s="7">
        <v>2009</v>
      </c>
      <c r="F12857" s="8" t="s">
        <v>11572</v>
      </c>
      <c r="H12857" s="5" t="s">
        <v>5398</v>
      </c>
      <c r="I12857" s="39" t="s">
        <v>204</v>
      </c>
      <c r="J12857" s="39" t="s">
        <v>18223</v>
      </c>
      <c r="K12857" s="17">
        <v>1</v>
      </c>
      <c r="L12857" s="17" t="s">
        <v>7730</v>
      </c>
      <c r="M12857" s="9">
        <v>8.6</v>
      </c>
      <c r="N12857" s="9"/>
      <c r="O12857" s="21"/>
      <c r="Q12857" s="29"/>
      <c r="U12857" s="17"/>
      <c r="V12857" s="2"/>
      <c r="Y12857" t="str">
        <f t="shared" si="795"/>
        <v/>
      </c>
      <c r="AA12857">
        <f t="shared" si="796"/>
        <v>1</v>
      </c>
      <c r="AC12857" s="7"/>
      <c r="AD12857" s="1" t="s">
        <v>21217</v>
      </c>
      <c r="AE12857">
        <f t="shared" si="794"/>
        <v>0</v>
      </c>
      <c r="AG12857" s="2"/>
      <c r="AI12857" s="7"/>
    </row>
    <row r="12858" spans="1:35" ht="11" customHeight="1" outlineLevel="1" x14ac:dyDescent="0.25">
      <c r="A12858" t="s">
        <v>11460</v>
      </c>
      <c r="C12858" s="2" t="s">
        <v>11983</v>
      </c>
      <c r="D12858" s="3">
        <v>4225</v>
      </c>
      <c r="E12858" s="7">
        <v>2009</v>
      </c>
      <c r="F12858" s="8" t="s">
        <v>11580</v>
      </c>
      <c r="H12858" s="5" t="s">
        <v>5398</v>
      </c>
      <c r="I12858" s="39" t="s">
        <v>6457</v>
      </c>
      <c r="J12858" s="39" t="s">
        <v>18223</v>
      </c>
      <c r="K12858" s="17">
        <v>3</v>
      </c>
      <c r="L12858" s="17" t="s">
        <v>7730</v>
      </c>
      <c r="M12858" s="9">
        <v>8.6</v>
      </c>
      <c r="N12858" s="9"/>
      <c r="O12858" s="21"/>
      <c r="Q12858" s="29"/>
      <c r="U12858" s="17"/>
      <c r="V12858" s="2"/>
      <c r="Y12858" t="str">
        <f t="shared" si="795"/>
        <v/>
      </c>
      <c r="AA12858">
        <f t="shared" si="796"/>
        <v>1</v>
      </c>
      <c r="AC12858" s="7"/>
      <c r="AD12858" s="1" t="s">
        <v>21218</v>
      </c>
      <c r="AE12858">
        <f t="shared" si="794"/>
        <v>0</v>
      </c>
      <c r="AG12858" s="2"/>
      <c r="AI12858" s="7"/>
    </row>
    <row r="12859" spans="1:35" ht="11" customHeight="1" outlineLevel="1" x14ac:dyDescent="0.25">
      <c r="A12859" t="s">
        <v>11460</v>
      </c>
      <c r="C12859" s="2" t="s">
        <v>11983</v>
      </c>
      <c r="D12859" s="2" t="s">
        <v>18855</v>
      </c>
      <c r="E12859" s="7">
        <v>2009</v>
      </c>
      <c r="F12859" s="5" t="s">
        <v>11580</v>
      </c>
      <c r="H12859" s="5" t="s">
        <v>5398</v>
      </c>
      <c r="I12859" s="6" t="s">
        <v>9083</v>
      </c>
      <c r="J12859" s="6" t="s">
        <v>11610</v>
      </c>
      <c r="K12859" s="17">
        <v>4</v>
      </c>
      <c r="L12859" s="17" t="s">
        <v>7730</v>
      </c>
      <c r="M12859" s="9">
        <v>1.65</v>
      </c>
      <c r="N12859" s="9"/>
      <c r="O12859" s="21"/>
      <c r="Q12859" s="29"/>
      <c r="U12859" s="17"/>
      <c r="V12859" s="2"/>
      <c r="Y12859" t="str">
        <f t="shared" si="795"/>
        <v/>
      </c>
      <c r="AA12859">
        <f t="shared" si="796"/>
        <v>1</v>
      </c>
      <c r="AC12859" s="7"/>
      <c r="AD12859" t="s">
        <v>9083</v>
      </c>
      <c r="AE12859">
        <f t="shared" si="794"/>
        <v>0</v>
      </c>
      <c r="AG12859" s="2"/>
      <c r="AI12859" s="7"/>
    </row>
    <row r="12860" spans="1:35" ht="11" customHeight="1" outlineLevel="1" x14ac:dyDescent="0.25">
      <c r="A12860" t="s">
        <v>11460</v>
      </c>
      <c r="C12860" s="2" t="s">
        <v>11983</v>
      </c>
      <c r="D12860" s="2">
        <v>4368</v>
      </c>
      <c r="E12860" s="7">
        <v>2010</v>
      </c>
      <c r="F12860" s="5" t="s">
        <v>11608</v>
      </c>
      <c r="G12860">
        <v>1</v>
      </c>
      <c r="H12860" s="5" t="s">
        <v>5398</v>
      </c>
      <c r="I12860" s="6" t="s">
        <v>20644</v>
      </c>
      <c r="J12860" s="6" t="s">
        <v>20643</v>
      </c>
      <c r="K12860" s="17">
        <v>3</v>
      </c>
      <c r="L12860" s="17" t="s">
        <v>7732</v>
      </c>
      <c r="M12860" s="9"/>
      <c r="N12860" s="9"/>
      <c r="O12860" s="21"/>
      <c r="Q12860" s="29"/>
      <c r="U12860" s="17"/>
      <c r="V12860" s="2"/>
      <c r="Y12860" t="str">
        <f t="shared" si="795"/>
        <v/>
      </c>
      <c r="AA12860" t="str">
        <f t="shared" si="796"/>
        <v/>
      </c>
      <c r="AC12860" s="7"/>
      <c r="AD12860" t="s">
        <v>20644</v>
      </c>
      <c r="AE12860">
        <f t="shared" si="794"/>
        <v>0</v>
      </c>
      <c r="AG12860" s="2">
        <v>1</v>
      </c>
      <c r="AI12860" s="7"/>
    </row>
    <row r="12861" spans="1:35" ht="11" customHeight="1" outlineLevel="1" x14ac:dyDescent="0.25">
      <c r="A12861" t="s">
        <v>11460</v>
      </c>
      <c r="C12861" s="2" t="s">
        <v>11983</v>
      </c>
      <c r="D12861" s="2">
        <v>4607</v>
      </c>
      <c r="E12861" s="7">
        <v>2010</v>
      </c>
      <c r="F12861" s="5" t="s">
        <v>11582</v>
      </c>
      <c r="H12861" s="5" t="s">
        <v>5398</v>
      </c>
      <c r="I12861" s="6" t="s">
        <v>20645</v>
      </c>
      <c r="J12861" s="6" t="s">
        <v>9676</v>
      </c>
      <c r="K12861" s="17">
        <v>3</v>
      </c>
      <c r="L12861" s="17" t="s">
        <v>7730</v>
      </c>
      <c r="M12861" s="9">
        <v>1.65</v>
      </c>
      <c r="N12861" s="9"/>
      <c r="O12861" s="21"/>
      <c r="Q12861" s="29"/>
      <c r="U12861" s="17"/>
      <c r="V12861" s="2"/>
      <c r="Y12861" t="str">
        <f t="shared" si="795"/>
        <v/>
      </c>
      <c r="AA12861" t="str">
        <f t="shared" si="796"/>
        <v/>
      </c>
      <c r="AC12861" s="7"/>
      <c r="AD12861" t="s">
        <v>20645</v>
      </c>
      <c r="AE12861">
        <f t="shared" si="794"/>
        <v>0</v>
      </c>
      <c r="AG12861" s="2">
        <v>1</v>
      </c>
      <c r="AI12861" s="7"/>
    </row>
    <row r="12862" spans="1:35" ht="11" customHeight="1" outlineLevel="1" x14ac:dyDescent="0.25">
      <c r="A12862" t="s">
        <v>11460</v>
      </c>
      <c r="C12862" s="2" t="s">
        <v>11983</v>
      </c>
      <c r="D12862" s="2">
        <v>4823</v>
      </c>
      <c r="E12862" s="7">
        <v>2010</v>
      </c>
      <c r="F12862" s="5" t="s">
        <v>11527</v>
      </c>
      <c r="H12862" s="5" t="s">
        <v>5398</v>
      </c>
      <c r="I12862" s="6" t="s">
        <v>11464</v>
      </c>
      <c r="J12862" s="6" t="s">
        <v>11611</v>
      </c>
      <c r="K12862" s="17">
        <v>6</v>
      </c>
      <c r="L12862" s="17" t="s">
        <v>20076</v>
      </c>
      <c r="M12862" s="9"/>
      <c r="N12862" s="9"/>
      <c r="O12862" s="21"/>
      <c r="Q12862" s="29"/>
      <c r="U12862" s="17"/>
      <c r="V12862" s="2"/>
      <c r="Y12862" t="str">
        <f t="shared" si="795"/>
        <v/>
      </c>
      <c r="AA12862" t="str">
        <f t="shared" si="796"/>
        <v/>
      </c>
      <c r="AC12862" s="7"/>
      <c r="AD12862" t="s">
        <v>11464</v>
      </c>
      <c r="AE12862">
        <f t="shared" si="794"/>
        <v>0</v>
      </c>
      <c r="AG12862" s="2"/>
      <c r="AI12862" s="7"/>
    </row>
    <row r="12863" spans="1:35" ht="11" customHeight="1" outlineLevel="1" x14ac:dyDescent="0.25">
      <c r="A12863" t="s">
        <v>11460</v>
      </c>
      <c r="C12863" s="2" t="s">
        <v>11983</v>
      </c>
      <c r="D12863" s="2">
        <v>4825</v>
      </c>
      <c r="E12863" s="7">
        <v>2010</v>
      </c>
      <c r="F12863" s="5" t="s">
        <v>11534</v>
      </c>
      <c r="H12863" s="5" t="s">
        <v>5398</v>
      </c>
      <c r="I12863" s="6" t="s">
        <v>11464</v>
      </c>
      <c r="J12863" s="6" t="s">
        <v>11611</v>
      </c>
      <c r="K12863" s="17">
        <v>6</v>
      </c>
      <c r="L12863" s="17" t="s">
        <v>20076</v>
      </c>
      <c r="M12863" s="9"/>
      <c r="N12863" s="9"/>
      <c r="O12863" s="21"/>
      <c r="Q12863" s="29"/>
      <c r="U12863" s="17"/>
      <c r="V12863" s="2"/>
      <c r="Y12863" t="str">
        <f t="shared" si="795"/>
        <v/>
      </c>
      <c r="AA12863" t="str">
        <f t="shared" si="796"/>
        <v/>
      </c>
      <c r="AC12863" s="7"/>
      <c r="AD12863" t="s">
        <v>11464</v>
      </c>
      <c r="AE12863">
        <f t="shared" si="794"/>
        <v>0</v>
      </c>
      <c r="AG12863" s="2"/>
      <c r="AI12863" s="7"/>
    </row>
    <row r="12864" spans="1:35" ht="11" customHeight="1" outlineLevel="1" x14ac:dyDescent="0.25">
      <c r="A12864" t="s">
        <v>11460</v>
      </c>
      <c r="C12864" s="2" t="s">
        <v>11983</v>
      </c>
      <c r="D12864" s="2">
        <v>4826</v>
      </c>
      <c r="E12864" s="7">
        <v>2010</v>
      </c>
      <c r="F12864" s="5" t="s">
        <v>11534</v>
      </c>
      <c r="H12864" s="5" t="s">
        <v>5398</v>
      </c>
      <c r="I12864" s="6" t="s">
        <v>11464</v>
      </c>
      <c r="J12864" s="6" t="s">
        <v>11611</v>
      </c>
      <c r="K12864" s="17">
        <v>6</v>
      </c>
      <c r="L12864" s="17" t="s">
        <v>20076</v>
      </c>
      <c r="M12864" s="9"/>
      <c r="N12864" s="9"/>
      <c r="O12864" s="21"/>
      <c r="Q12864" s="29"/>
      <c r="U12864" s="17"/>
      <c r="V12864" s="2"/>
      <c r="Y12864" t="str">
        <f t="shared" si="795"/>
        <v/>
      </c>
      <c r="AA12864" t="str">
        <f t="shared" si="796"/>
        <v/>
      </c>
      <c r="AC12864" s="7"/>
      <c r="AD12864" t="s">
        <v>11464</v>
      </c>
      <c r="AE12864">
        <f t="shared" si="794"/>
        <v>0</v>
      </c>
      <c r="AG12864" s="2"/>
      <c r="AI12864" s="7"/>
    </row>
    <row r="12865" spans="1:35" ht="11" customHeight="1" outlineLevel="1" x14ac:dyDescent="0.25">
      <c r="A12865" t="s">
        <v>11460</v>
      </c>
      <c r="C12865" s="2" t="s">
        <v>11983</v>
      </c>
      <c r="D12865" s="2" t="s">
        <v>11612</v>
      </c>
      <c r="E12865" s="7">
        <v>2010</v>
      </c>
      <c r="F12865" s="5" t="s">
        <v>11576</v>
      </c>
      <c r="H12865" s="5" t="s">
        <v>5398</v>
      </c>
      <c r="I12865" s="6" t="s">
        <v>11464</v>
      </c>
      <c r="J12865" s="6" t="s">
        <v>11611</v>
      </c>
      <c r="K12865" s="17">
        <v>6</v>
      </c>
      <c r="L12865" s="17" t="s">
        <v>7730</v>
      </c>
      <c r="M12865" s="9">
        <v>1.65</v>
      </c>
      <c r="N12865" s="9"/>
      <c r="O12865" s="21"/>
      <c r="Q12865" s="29"/>
      <c r="U12865" s="17"/>
      <c r="V12865" s="2"/>
      <c r="Y12865" t="str">
        <f t="shared" si="795"/>
        <v/>
      </c>
      <c r="AA12865" t="str">
        <f t="shared" si="796"/>
        <v/>
      </c>
      <c r="AC12865" s="7"/>
      <c r="AD12865" t="s">
        <v>11464</v>
      </c>
      <c r="AE12865">
        <f t="shared" si="794"/>
        <v>0</v>
      </c>
      <c r="AG12865" s="2"/>
      <c r="AI12865" s="7"/>
    </row>
    <row r="12866" spans="1:35" ht="11" customHeight="1" outlineLevel="1" x14ac:dyDescent="0.25">
      <c r="A12866" t="s">
        <v>11460</v>
      </c>
      <c r="C12866" s="2" t="s">
        <v>11983</v>
      </c>
      <c r="D12866" s="2">
        <v>4901</v>
      </c>
      <c r="E12866" s="7">
        <v>2011</v>
      </c>
      <c r="F12866" s="5" t="s">
        <v>11615</v>
      </c>
      <c r="H12866" s="5" t="s">
        <v>5398</v>
      </c>
      <c r="I12866" s="6" t="s">
        <v>5399</v>
      </c>
      <c r="J12866" s="6" t="s">
        <v>11613</v>
      </c>
      <c r="K12866" s="17">
        <v>1</v>
      </c>
      <c r="L12866" s="17" t="s">
        <v>20076</v>
      </c>
      <c r="M12866" s="9"/>
      <c r="N12866" s="9"/>
      <c r="O12866" s="21"/>
      <c r="Q12866" s="29"/>
      <c r="S12866">
        <v>1</v>
      </c>
      <c r="T12866">
        <v>1</v>
      </c>
      <c r="U12866" s="17"/>
      <c r="V12866" s="2"/>
      <c r="Y12866" t="str">
        <f t="shared" si="795"/>
        <v/>
      </c>
      <c r="AA12866" t="str">
        <f t="shared" si="796"/>
        <v/>
      </c>
      <c r="AC12866" s="7"/>
      <c r="AD12866" t="s">
        <v>5399</v>
      </c>
      <c r="AE12866">
        <f t="shared" si="794"/>
        <v>1</v>
      </c>
      <c r="AG12866" s="2"/>
      <c r="AI12866" s="7"/>
    </row>
    <row r="12867" spans="1:35" ht="11" customHeight="1" outlineLevel="1" x14ac:dyDescent="0.25">
      <c r="A12867" t="s">
        <v>11460</v>
      </c>
      <c r="C12867" s="2" t="s">
        <v>11983</v>
      </c>
      <c r="D12867" s="2" t="s">
        <v>11614</v>
      </c>
      <c r="E12867" s="7">
        <v>2011</v>
      </c>
      <c r="F12867" s="5" t="s">
        <v>11616</v>
      </c>
      <c r="H12867" s="5" t="s">
        <v>5398</v>
      </c>
      <c r="I12867" s="6" t="s">
        <v>5399</v>
      </c>
      <c r="J12867" s="6" t="s">
        <v>11613</v>
      </c>
      <c r="K12867" s="17">
        <v>1</v>
      </c>
      <c r="L12867" s="17" t="s">
        <v>7730</v>
      </c>
      <c r="M12867" s="9">
        <v>8.6999999999999993</v>
      </c>
      <c r="N12867" s="9"/>
      <c r="O12867" s="21"/>
      <c r="Q12867" s="29"/>
      <c r="U12867" s="17"/>
      <c r="V12867" s="2"/>
      <c r="Y12867" t="str">
        <f t="shared" si="795"/>
        <v/>
      </c>
      <c r="AA12867">
        <f t="shared" si="796"/>
        <v>1</v>
      </c>
      <c r="AC12867" s="7"/>
      <c r="AD12867" t="s">
        <v>5399</v>
      </c>
      <c r="AE12867">
        <f t="shared" si="794"/>
        <v>1</v>
      </c>
      <c r="AG12867" s="2"/>
      <c r="AI12867" s="7"/>
    </row>
    <row r="12868" spans="1:35" ht="11" customHeight="1" outlineLevel="1" x14ac:dyDescent="0.25">
      <c r="A12868" t="s">
        <v>11460</v>
      </c>
      <c r="C12868" s="2" t="s">
        <v>11983</v>
      </c>
      <c r="D12868" s="2">
        <v>4925</v>
      </c>
      <c r="E12868" s="7">
        <v>2011</v>
      </c>
      <c r="F12868" s="5" t="s">
        <v>11615</v>
      </c>
      <c r="G12868">
        <v>1</v>
      </c>
      <c r="H12868" s="5" t="s">
        <v>5398</v>
      </c>
      <c r="I12868" s="6" t="s">
        <v>6213</v>
      </c>
      <c r="J12868" s="6" t="s">
        <v>11617</v>
      </c>
      <c r="K12868" s="17">
        <v>3</v>
      </c>
      <c r="L12868" s="17" t="s">
        <v>7732</v>
      </c>
      <c r="M12868" s="9"/>
      <c r="N12868" s="9"/>
      <c r="O12868" s="21"/>
      <c r="Q12868" s="29"/>
      <c r="U12868" s="17"/>
      <c r="V12868" s="2"/>
      <c r="Y12868" t="str">
        <f t="shared" si="795"/>
        <v/>
      </c>
      <c r="AA12868" t="str">
        <f t="shared" si="796"/>
        <v/>
      </c>
      <c r="AC12868" s="7"/>
      <c r="AD12868" t="s">
        <v>6213</v>
      </c>
      <c r="AE12868">
        <f t="shared" si="794"/>
        <v>0</v>
      </c>
      <c r="AG12868" s="2"/>
      <c r="AI12868" s="7"/>
    </row>
    <row r="12869" spans="1:35" ht="11" customHeight="1" outlineLevel="1" x14ac:dyDescent="0.25">
      <c r="A12869" t="s">
        <v>11460</v>
      </c>
      <c r="C12869" s="2" t="s">
        <v>11983</v>
      </c>
      <c r="D12869" s="2" t="s">
        <v>11618</v>
      </c>
      <c r="E12869" s="7">
        <v>2011</v>
      </c>
      <c r="F12869" s="5" t="s">
        <v>11616</v>
      </c>
      <c r="G12869">
        <v>1</v>
      </c>
      <c r="H12869" s="5" t="s">
        <v>5398</v>
      </c>
      <c r="I12869" s="6" t="s">
        <v>6213</v>
      </c>
      <c r="J12869" s="6" t="s">
        <v>11617</v>
      </c>
      <c r="K12869" s="17">
        <v>3</v>
      </c>
      <c r="L12869" s="17" t="s">
        <v>7732</v>
      </c>
      <c r="M12869" s="9"/>
      <c r="N12869" s="9"/>
      <c r="O12869" s="21"/>
      <c r="Q12869" s="29"/>
      <c r="U12869" s="17"/>
      <c r="V12869" s="2"/>
      <c r="Y12869" t="str">
        <f t="shared" si="795"/>
        <v/>
      </c>
      <c r="AA12869">
        <f t="shared" si="796"/>
        <v>1</v>
      </c>
      <c r="AC12869" s="7"/>
      <c r="AD12869" t="s">
        <v>6213</v>
      </c>
      <c r="AE12869">
        <f t="shared" si="794"/>
        <v>0</v>
      </c>
      <c r="AG12869" s="2"/>
      <c r="AI12869" s="7"/>
    </row>
    <row r="12870" spans="1:35" ht="11" customHeight="1" outlineLevel="1" x14ac:dyDescent="0.25">
      <c r="A12870" t="s">
        <v>11460</v>
      </c>
      <c r="C12870" s="2" t="s">
        <v>11983</v>
      </c>
      <c r="D12870" s="2" t="s">
        <v>20646</v>
      </c>
      <c r="E12870" s="7">
        <v>2011</v>
      </c>
      <c r="F12870" s="5" t="s">
        <v>20647</v>
      </c>
      <c r="H12870" s="5" t="s">
        <v>5398</v>
      </c>
      <c r="I12870" s="6" t="s">
        <v>20645</v>
      </c>
      <c r="J12870" s="6" t="s">
        <v>20648</v>
      </c>
      <c r="K12870" s="17">
        <v>3</v>
      </c>
      <c r="L12870" s="17" t="s">
        <v>7730</v>
      </c>
      <c r="M12870" s="9">
        <v>1.65</v>
      </c>
      <c r="N12870" s="9"/>
      <c r="O12870" s="21"/>
      <c r="Q12870" s="29"/>
      <c r="U12870" s="17"/>
      <c r="V12870" s="2"/>
      <c r="Y12870" t="str">
        <f t="shared" si="795"/>
        <v/>
      </c>
      <c r="AA12870">
        <f t="shared" si="796"/>
        <v>1</v>
      </c>
      <c r="AC12870" s="7"/>
      <c r="AD12870" t="s">
        <v>20645</v>
      </c>
      <c r="AE12870">
        <f t="shared" si="794"/>
        <v>0</v>
      </c>
      <c r="AG12870" s="2">
        <v>1</v>
      </c>
      <c r="AI12870" s="7"/>
    </row>
    <row r="12871" spans="1:35" ht="11" customHeight="1" outlineLevel="1" x14ac:dyDescent="0.25">
      <c r="A12871" t="s">
        <v>11460</v>
      </c>
      <c r="C12871" s="2" t="s">
        <v>11983</v>
      </c>
      <c r="D12871" s="2">
        <v>5016</v>
      </c>
      <c r="E12871" s="7">
        <v>2011</v>
      </c>
      <c r="F12871" s="5" t="s">
        <v>11620</v>
      </c>
      <c r="H12871" s="5" t="s">
        <v>5398</v>
      </c>
      <c r="I12871" s="6" t="s">
        <v>9223</v>
      </c>
      <c r="J12871" s="6" t="s">
        <v>7554</v>
      </c>
      <c r="K12871" s="17">
        <v>7</v>
      </c>
      <c r="L12871" s="17" t="s">
        <v>20076</v>
      </c>
      <c r="M12871" s="9"/>
      <c r="N12871" s="9"/>
      <c r="O12871" s="21"/>
      <c r="Q12871" s="29"/>
      <c r="U12871" s="17"/>
      <c r="V12871" s="2"/>
      <c r="Y12871" t="str">
        <f t="shared" si="795"/>
        <v/>
      </c>
      <c r="AA12871" t="str">
        <f t="shared" si="796"/>
        <v/>
      </c>
      <c r="AC12871" s="7"/>
      <c r="AD12871" t="s">
        <v>9223</v>
      </c>
      <c r="AE12871">
        <f t="shared" si="794"/>
        <v>0</v>
      </c>
      <c r="AG12871" s="2"/>
      <c r="AI12871" s="7"/>
    </row>
    <row r="12872" spans="1:35" ht="11" customHeight="1" outlineLevel="1" x14ac:dyDescent="0.25">
      <c r="A12872" t="s">
        <v>11460</v>
      </c>
      <c r="C12872" s="2" t="s">
        <v>11983</v>
      </c>
      <c r="D12872" s="2">
        <v>5017</v>
      </c>
      <c r="E12872" s="7">
        <v>2011</v>
      </c>
      <c r="F12872" s="5" t="s">
        <v>11620</v>
      </c>
      <c r="H12872" s="5" t="s">
        <v>5398</v>
      </c>
      <c r="I12872" s="6" t="s">
        <v>9223</v>
      </c>
      <c r="J12872" s="6" t="s">
        <v>7554</v>
      </c>
      <c r="K12872" s="17">
        <v>7</v>
      </c>
      <c r="L12872" s="17" t="s">
        <v>20076</v>
      </c>
      <c r="M12872" s="9"/>
      <c r="N12872" s="9"/>
      <c r="O12872" s="21"/>
      <c r="Q12872" s="29"/>
      <c r="U12872" s="17"/>
      <c r="V12872" s="2"/>
      <c r="Y12872" t="str">
        <f t="shared" si="795"/>
        <v/>
      </c>
      <c r="AA12872" t="str">
        <f t="shared" si="796"/>
        <v/>
      </c>
      <c r="AC12872" s="7"/>
      <c r="AD12872" t="s">
        <v>9223</v>
      </c>
      <c r="AE12872">
        <f t="shared" si="794"/>
        <v>0</v>
      </c>
      <c r="AG12872" s="2"/>
      <c r="AI12872" s="7"/>
    </row>
    <row r="12873" spans="1:35" ht="11" customHeight="1" outlineLevel="1" x14ac:dyDescent="0.25">
      <c r="A12873" t="s">
        <v>11460</v>
      </c>
      <c r="C12873" s="2" t="s">
        <v>11983</v>
      </c>
      <c r="D12873" s="2" t="s">
        <v>11619</v>
      </c>
      <c r="E12873" s="7">
        <v>2011</v>
      </c>
      <c r="F12873" s="5" t="s">
        <v>11621</v>
      </c>
      <c r="H12873" s="5" t="s">
        <v>5398</v>
      </c>
      <c r="I12873" s="6" t="s">
        <v>9223</v>
      </c>
      <c r="J12873" s="6" t="s">
        <v>7554</v>
      </c>
      <c r="K12873" s="17">
        <v>7</v>
      </c>
      <c r="L12873" s="17" t="s">
        <v>7730</v>
      </c>
      <c r="M12873" s="9">
        <v>1.65</v>
      </c>
      <c r="N12873" s="9"/>
      <c r="O12873" s="21"/>
      <c r="Q12873" s="29"/>
      <c r="U12873" s="17"/>
      <c r="V12873" s="2"/>
      <c r="Y12873" t="str">
        <f t="shared" si="795"/>
        <v/>
      </c>
      <c r="AA12873">
        <f t="shared" si="796"/>
        <v>1</v>
      </c>
      <c r="AC12873" s="7"/>
      <c r="AD12873" t="s">
        <v>9223</v>
      </c>
      <c r="AE12873">
        <f t="shared" si="794"/>
        <v>0</v>
      </c>
      <c r="AG12873" s="2"/>
      <c r="AI12873" s="7"/>
    </row>
    <row r="12874" spans="1:35" ht="11" customHeight="1" outlineLevel="1" x14ac:dyDescent="0.25">
      <c r="A12874" t="s">
        <v>11460</v>
      </c>
      <c r="C12874" s="2" t="s">
        <v>11983</v>
      </c>
      <c r="D12874" s="2" t="s">
        <v>18856</v>
      </c>
      <c r="E12874" s="7">
        <v>2013</v>
      </c>
      <c r="F12874" s="5" t="s">
        <v>11623</v>
      </c>
      <c r="G12874">
        <v>1</v>
      </c>
      <c r="H12874" s="5" t="s">
        <v>5398</v>
      </c>
      <c r="I12874" s="6" t="s">
        <v>11624</v>
      </c>
      <c r="J12874" s="6" t="s">
        <v>11622</v>
      </c>
      <c r="K12874" s="17">
        <v>3</v>
      </c>
      <c r="L12874" s="17" t="s">
        <v>7732</v>
      </c>
      <c r="M12874" s="9"/>
      <c r="N12874" s="9"/>
      <c r="O12874" s="21"/>
      <c r="Q12874" s="29"/>
      <c r="U12874" s="17"/>
      <c r="V12874" s="2"/>
      <c r="Y12874" t="str">
        <f t="shared" si="795"/>
        <v/>
      </c>
      <c r="AA12874" t="str">
        <f t="shared" si="796"/>
        <v/>
      </c>
      <c r="AC12874" s="7"/>
      <c r="AD12874" t="s">
        <v>11624</v>
      </c>
      <c r="AE12874">
        <f t="shared" si="794"/>
        <v>0</v>
      </c>
      <c r="AG12874" s="2"/>
      <c r="AI12874" s="7"/>
    </row>
    <row r="12875" spans="1:35" ht="11" customHeight="1" outlineLevel="1" x14ac:dyDescent="0.25">
      <c r="A12875" t="s">
        <v>11460</v>
      </c>
      <c r="C12875" s="2" t="s">
        <v>11983</v>
      </c>
      <c r="D12875" s="2">
        <v>5257</v>
      </c>
      <c r="E12875" s="7">
        <v>2013</v>
      </c>
      <c r="F12875" s="5" t="s">
        <v>11576</v>
      </c>
      <c r="H12875" s="5" t="s">
        <v>5398</v>
      </c>
      <c r="I12875" s="6" t="s">
        <v>9935</v>
      </c>
      <c r="J12875" s="6" t="s">
        <v>9679</v>
      </c>
      <c r="K12875" s="17">
        <v>7</v>
      </c>
      <c r="L12875" s="17" t="s">
        <v>20076</v>
      </c>
      <c r="M12875" s="9"/>
      <c r="N12875" s="9"/>
      <c r="O12875" s="21"/>
      <c r="Q12875" s="29"/>
      <c r="U12875" s="17"/>
      <c r="V12875" s="2"/>
      <c r="Y12875" t="str">
        <f t="shared" si="795"/>
        <v/>
      </c>
      <c r="AA12875" t="str">
        <f t="shared" si="796"/>
        <v/>
      </c>
      <c r="AC12875" s="7"/>
      <c r="AD12875" t="s">
        <v>9935</v>
      </c>
      <c r="AE12875">
        <f t="shared" si="794"/>
        <v>0</v>
      </c>
      <c r="AG12875" s="2"/>
      <c r="AI12875" s="7"/>
    </row>
    <row r="12876" spans="1:35" ht="11" customHeight="1" outlineLevel="1" x14ac:dyDescent="0.25">
      <c r="A12876" t="s">
        <v>11460</v>
      </c>
      <c r="C12876" s="2" t="s">
        <v>11983</v>
      </c>
      <c r="D12876" s="2">
        <v>5258</v>
      </c>
      <c r="E12876" s="7">
        <v>2013</v>
      </c>
      <c r="F12876" s="5" t="s">
        <v>11576</v>
      </c>
      <c r="H12876" s="5" t="s">
        <v>5398</v>
      </c>
      <c r="I12876" s="6" t="s">
        <v>9935</v>
      </c>
      <c r="J12876" s="6" t="s">
        <v>9679</v>
      </c>
      <c r="K12876" s="17">
        <v>7</v>
      </c>
      <c r="L12876" s="17" t="s">
        <v>20076</v>
      </c>
      <c r="M12876" s="9"/>
      <c r="N12876" s="9"/>
      <c r="O12876" s="21"/>
      <c r="Q12876" s="29"/>
      <c r="U12876" s="17"/>
      <c r="V12876" s="2"/>
      <c r="Y12876" t="str">
        <f t="shared" si="795"/>
        <v/>
      </c>
      <c r="AA12876" t="str">
        <f t="shared" si="796"/>
        <v/>
      </c>
      <c r="AC12876" s="7"/>
      <c r="AD12876" t="s">
        <v>9935</v>
      </c>
      <c r="AE12876">
        <f t="shared" si="794"/>
        <v>0</v>
      </c>
      <c r="AG12876" s="2"/>
      <c r="AI12876" s="7"/>
    </row>
    <row r="12877" spans="1:35" ht="11" customHeight="1" outlineLevel="1" x14ac:dyDescent="0.25">
      <c r="A12877" t="s">
        <v>11460</v>
      </c>
      <c r="C12877" s="2" t="s">
        <v>11983</v>
      </c>
      <c r="D12877" s="2">
        <v>5259</v>
      </c>
      <c r="E12877" s="7">
        <v>2013</v>
      </c>
      <c r="F12877" s="5" t="s">
        <v>11576</v>
      </c>
      <c r="H12877" s="5" t="s">
        <v>5398</v>
      </c>
      <c r="I12877" s="6" t="s">
        <v>9935</v>
      </c>
      <c r="J12877" s="6" t="s">
        <v>9679</v>
      </c>
      <c r="K12877" s="17">
        <v>7</v>
      </c>
      <c r="L12877" s="17" t="s">
        <v>20076</v>
      </c>
      <c r="M12877" s="9"/>
      <c r="N12877" s="9"/>
      <c r="O12877" s="21"/>
      <c r="Q12877" s="29"/>
      <c r="U12877" s="17"/>
      <c r="V12877" s="2"/>
      <c r="Y12877" t="str">
        <f t="shared" si="795"/>
        <v/>
      </c>
      <c r="AA12877" t="str">
        <f t="shared" si="796"/>
        <v/>
      </c>
      <c r="AC12877" s="7"/>
      <c r="AD12877" t="s">
        <v>9935</v>
      </c>
      <c r="AE12877">
        <f t="shared" si="794"/>
        <v>0</v>
      </c>
      <c r="AG12877" s="2"/>
      <c r="AI12877" s="7"/>
    </row>
    <row r="12878" spans="1:35" ht="11" customHeight="1" outlineLevel="1" x14ac:dyDescent="0.25">
      <c r="A12878" t="s">
        <v>11460</v>
      </c>
      <c r="C12878" s="2" t="s">
        <v>11983</v>
      </c>
      <c r="D12878" s="2">
        <v>5260</v>
      </c>
      <c r="E12878" s="7">
        <v>2013</v>
      </c>
      <c r="F12878" s="5" t="s">
        <v>11576</v>
      </c>
      <c r="H12878" s="5" t="s">
        <v>5398</v>
      </c>
      <c r="I12878" s="6" t="s">
        <v>9935</v>
      </c>
      <c r="J12878" s="6" t="s">
        <v>9679</v>
      </c>
      <c r="K12878" s="17">
        <v>7</v>
      </c>
      <c r="L12878" s="17" t="s">
        <v>20076</v>
      </c>
      <c r="M12878" s="9"/>
      <c r="N12878" s="9"/>
      <c r="O12878" s="21"/>
      <c r="Q12878" s="29"/>
      <c r="U12878" s="17"/>
      <c r="V12878" s="2"/>
      <c r="Y12878" t="str">
        <f t="shared" si="795"/>
        <v/>
      </c>
      <c r="AA12878" t="str">
        <f t="shared" si="796"/>
        <v/>
      </c>
      <c r="AC12878" s="7"/>
      <c r="AD12878" t="s">
        <v>9935</v>
      </c>
      <c r="AE12878">
        <f t="shared" si="794"/>
        <v>0</v>
      </c>
      <c r="AG12878" s="2"/>
      <c r="AI12878" s="7"/>
    </row>
    <row r="12879" spans="1:35" ht="11" customHeight="1" outlineLevel="1" x14ac:dyDescent="0.25">
      <c r="A12879" t="s">
        <v>11460</v>
      </c>
      <c r="C12879" s="2" t="s">
        <v>11983</v>
      </c>
      <c r="D12879" s="2" t="s">
        <v>11625</v>
      </c>
      <c r="E12879" s="7">
        <v>2013</v>
      </c>
      <c r="F12879" s="5" t="s">
        <v>11572</v>
      </c>
      <c r="H12879" s="5" t="s">
        <v>5398</v>
      </c>
      <c r="I12879" s="6" t="s">
        <v>9935</v>
      </c>
      <c r="J12879" s="6" t="s">
        <v>9679</v>
      </c>
      <c r="K12879" s="17">
        <v>7</v>
      </c>
      <c r="L12879" s="17" t="s">
        <v>7730</v>
      </c>
      <c r="M12879" s="9">
        <v>2.5</v>
      </c>
      <c r="N12879" s="9"/>
      <c r="O12879" s="21"/>
      <c r="Q12879" s="29"/>
      <c r="U12879" s="17"/>
      <c r="V12879" s="2"/>
      <c r="Y12879" t="str">
        <f t="shared" si="795"/>
        <v/>
      </c>
      <c r="AA12879">
        <f t="shared" si="796"/>
        <v>1</v>
      </c>
      <c r="AC12879" s="7"/>
      <c r="AD12879" t="s">
        <v>9935</v>
      </c>
      <c r="AE12879">
        <f t="shared" si="794"/>
        <v>0</v>
      </c>
      <c r="AG12879" s="2"/>
      <c r="AI12879" s="7"/>
    </row>
    <row r="12880" spans="1:35" ht="11" customHeight="1" outlineLevel="1" x14ac:dyDescent="0.25">
      <c r="A12880" t="s">
        <v>11460</v>
      </c>
      <c r="C12880" s="2" t="s">
        <v>11983</v>
      </c>
      <c r="D12880" s="2">
        <v>5261</v>
      </c>
      <c r="E12880" s="7">
        <v>2013</v>
      </c>
      <c r="F12880" s="5" t="s">
        <v>11623</v>
      </c>
      <c r="H12880" s="5" t="s">
        <v>5398</v>
      </c>
      <c r="I12880" s="6" t="s">
        <v>9935</v>
      </c>
      <c r="J12880" s="6" t="s">
        <v>9679</v>
      </c>
      <c r="K12880" s="17">
        <v>7</v>
      </c>
      <c r="L12880" s="17" t="s">
        <v>20076</v>
      </c>
      <c r="M12880" s="9"/>
      <c r="N12880" s="9"/>
      <c r="O12880" s="21"/>
      <c r="Q12880" s="29"/>
      <c r="U12880" s="17"/>
      <c r="V12880" s="2"/>
      <c r="Y12880" t="str">
        <f t="shared" si="795"/>
        <v/>
      </c>
      <c r="AA12880" t="str">
        <f t="shared" si="796"/>
        <v/>
      </c>
      <c r="AC12880" s="7"/>
      <c r="AD12880" t="s">
        <v>9935</v>
      </c>
      <c r="AE12880">
        <f t="shared" si="794"/>
        <v>0</v>
      </c>
      <c r="AG12880" s="2"/>
      <c r="AI12880" s="7"/>
    </row>
    <row r="12881" spans="1:35" ht="11" customHeight="1" outlineLevel="1" x14ac:dyDescent="0.25">
      <c r="A12881" t="s">
        <v>11460</v>
      </c>
      <c r="C12881" s="2" t="s">
        <v>11983</v>
      </c>
      <c r="D12881" s="2" t="s">
        <v>11626</v>
      </c>
      <c r="E12881" s="7">
        <v>2013</v>
      </c>
      <c r="F12881" s="5" t="s">
        <v>11627</v>
      </c>
      <c r="H12881" s="5" t="s">
        <v>5398</v>
      </c>
      <c r="I12881" s="6" t="s">
        <v>9935</v>
      </c>
      <c r="J12881" s="6" t="s">
        <v>9679</v>
      </c>
      <c r="K12881" s="17">
        <v>7</v>
      </c>
      <c r="L12881" s="17" t="s">
        <v>7730</v>
      </c>
      <c r="M12881" s="9">
        <v>2.5</v>
      </c>
      <c r="N12881" s="9"/>
      <c r="O12881" s="21"/>
      <c r="Q12881" s="29"/>
      <c r="U12881" s="17"/>
      <c r="V12881" s="2"/>
      <c r="Y12881" t="str">
        <f t="shared" si="795"/>
        <v/>
      </c>
      <c r="AA12881">
        <f t="shared" si="796"/>
        <v>1</v>
      </c>
      <c r="AC12881" s="7"/>
      <c r="AD12881" t="s">
        <v>9935</v>
      </c>
      <c r="AE12881">
        <f t="shared" si="794"/>
        <v>0</v>
      </c>
      <c r="AG12881" s="2"/>
      <c r="AI12881" s="7"/>
    </row>
    <row r="12882" spans="1:35" ht="11" customHeight="1" outlineLevel="1" x14ac:dyDescent="0.25">
      <c r="A12882" t="s">
        <v>11460</v>
      </c>
      <c r="C12882" s="2" t="s">
        <v>11983</v>
      </c>
      <c r="D12882" s="2">
        <v>5408</v>
      </c>
      <c r="E12882" s="7">
        <v>2013</v>
      </c>
      <c r="F12882" s="5" t="s">
        <v>11576</v>
      </c>
      <c r="H12882" s="5" t="s">
        <v>5398</v>
      </c>
      <c r="I12882" s="6" t="s">
        <v>10101</v>
      </c>
      <c r="J12882" s="6" t="s">
        <v>11628</v>
      </c>
      <c r="K12882" s="17">
        <v>1</v>
      </c>
      <c r="L12882" s="17" t="s">
        <v>20076</v>
      </c>
      <c r="M12882" s="9"/>
      <c r="N12882" s="9"/>
      <c r="O12882" s="21"/>
      <c r="Q12882" s="29"/>
      <c r="U12882" s="17"/>
      <c r="V12882" s="2"/>
      <c r="Y12882" t="str">
        <f t="shared" si="795"/>
        <v/>
      </c>
      <c r="AA12882" t="str">
        <f t="shared" si="796"/>
        <v/>
      </c>
      <c r="AC12882" s="7"/>
      <c r="AD12882" t="s">
        <v>10101</v>
      </c>
      <c r="AE12882">
        <f t="shared" si="794"/>
        <v>0</v>
      </c>
      <c r="AG12882" s="2"/>
      <c r="AI12882" s="7"/>
    </row>
    <row r="12883" spans="1:35" ht="11" customHeight="1" outlineLevel="1" x14ac:dyDescent="0.25">
      <c r="A12883" t="s">
        <v>11460</v>
      </c>
      <c r="C12883" s="2" t="s">
        <v>11983</v>
      </c>
      <c r="D12883" s="2">
        <v>5409</v>
      </c>
      <c r="E12883" s="7">
        <v>2013</v>
      </c>
      <c r="F12883" s="5" t="s">
        <v>11576</v>
      </c>
      <c r="H12883" s="5" t="s">
        <v>5398</v>
      </c>
      <c r="I12883" s="6" t="s">
        <v>1695</v>
      </c>
      <c r="J12883" s="6" t="s">
        <v>11629</v>
      </c>
      <c r="K12883" s="17">
        <v>1</v>
      </c>
      <c r="L12883" s="17" t="s">
        <v>20076</v>
      </c>
      <c r="M12883" s="9"/>
      <c r="N12883" s="9"/>
      <c r="O12883" s="21"/>
      <c r="Q12883" s="29"/>
      <c r="U12883" s="17"/>
      <c r="V12883" s="2"/>
      <c r="Y12883" t="str">
        <f t="shared" si="795"/>
        <v/>
      </c>
      <c r="AA12883" t="str">
        <f t="shared" si="796"/>
        <v/>
      </c>
      <c r="AC12883" s="7"/>
      <c r="AD12883" t="s">
        <v>1695</v>
      </c>
      <c r="AE12883">
        <f t="shared" si="794"/>
        <v>0</v>
      </c>
      <c r="AG12883" s="2">
        <v>1</v>
      </c>
      <c r="AI12883" s="7"/>
    </row>
    <row r="12884" spans="1:35" ht="11" customHeight="1" outlineLevel="1" x14ac:dyDescent="0.25">
      <c r="A12884" t="s">
        <v>11460</v>
      </c>
      <c r="C12884" s="2" t="s">
        <v>11983</v>
      </c>
      <c r="D12884" s="2">
        <v>5410</v>
      </c>
      <c r="E12884" s="7">
        <v>2013</v>
      </c>
      <c r="F12884" s="5" t="s">
        <v>11576</v>
      </c>
      <c r="H12884" s="5" t="s">
        <v>5398</v>
      </c>
      <c r="I12884" s="6" t="s">
        <v>10101</v>
      </c>
      <c r="J12884" s="6" t="s">
        <v>11630</v>
      </c>
      <c r="K12884" s="17">
        <v>1</v>
      </c>
      <c r="L12884" s="17" t="s">
        <v>20076</v>
      </c>
      <c r="M12884" s="9"/>
      <c r="N12884" s="9"/>
      <c r="O12884" s="21"/>
      <c r="Q12884" s="29"/>
      <c r="U12884" s="17"/>
      <c r="V12884" s="2"/>
      <c r="Y12884" t="str">
        <f t="shared" si="795"/>
        <v/>
      </c>
      <c r="AA12884" t="str">
        <f t="shared" si="796"/>
        <v/>
      </c>
      <c r="AC12884" s="7"/>
      <c r="AD12884" t="s">
        <v>10101</v>
      </c>
      <c r="AE12884">
        <f t="shared" si="794"/>
        <v>0</v>
      </c>
      <c r="AG12884" s="2"/>
      <c r="AI12884" s="7"/>
    </row>
    <row r="12885" spans="1:35" ht="11" customHeight="1" outlineLevel="1" x14ac:dyDescent="0.25">
      <c r="A12885" t="s">
        <v>11460</v>
      </c>
      <c r="C12885" s="2" t="s">
        <v>11983</v>
      </c>
      <c r="D12885" s="2">
        <v>5411</v>
      </c>
      <c r="E12885" s="7">
        <v>2013</v>
      </c>
      <c r="F12885" s="5" t="s">
        <v>11576</v>
      </c>
      <c r="H12885" s="5" t="s">
        <v>5398</v>
      </c>
      <c r="I12885" s="6" t="s">
        <v>1695</v>
      </c>
      <c r="J12885" s="6" t="s">
        <v>11631</v>
      </c>
      <c r="K12885" s="17">
        <v>1</v>
      </c>
      <c r="L12885" s="17" t="s">
        <v>20076</v>
      </c>
      <c r="M12885" s="9"/>
      <c r="N12885" s="9"/>
      <c r="O12885" s="21"/>
      <c r="Q12885" s="29"/>
      <c r="U12885" s="17"/>
      <c r="V12885" s="2"/>
      <c r="Y12885" t="str">
        <f t="shared" si="795"/>
        <v/>
      </c>
      <c r="AA12885" t="str">
        <f t="shared" si="796"/>
        <v/>
      </c>
      <c r="AC12885" s="7"/>
      <c r="AD12885" t="s">
        <v>1695</v>
      </c>
      <c r="AE12885">
        <f t="shared" si="794"/>
        <v>0</v>
      </c>
      <c r="AG12885" s="2">
        <v>1</v>
      </c>
      <c r="AI12885" s="7"/>
    </row>
    <row r="12886" spans="1:35" ht="11" customHeight="1" outlineLevel="1" x14ac:dyDescent="0.25">
      <c r="A12886" t="s">
        <v>11460</v>
      </c>
      <c r="C12886" s="2" t="s">
        <v>11983</v>
      </c>
      <c r="D12886" s="2" t="s">
        <v>11635</v>
      </c>
      <c r="E12886" s="7">
        <v>2013</v>
      </c>
      <c r="F12886" s="5" t="s">
        <v>11572</v>
      </c>
      <c r="H12886" s="5" t="s">
        <v>5398</v>
      </c>
      <c r="I12886" s="6" t="s">
        <v>10101</v>
      </c>
      <c r="J12886" s="6" t="s">
        <v>11632</v>
      </c>
      <c r="K12886" s="17">
        <v>1</v>
      </c>
      <c r="L12886" s="17" t="s">
        <v>7730</v>
      </c>
      <c r="M12886" s="9">
        <v>4.4000000000000004</v>
      </c>
      <c r="N12886" s="9"/>
      <c r="O12886" s="21"/>
      <c r="Q12886" s="29"/>
      <c r="U12886" s="17"/>
      <c r="V12886" s="2"/>
      <c r="Y12886" t="str">
        <f t="shared" si="795"/>
        <v/>
      </c>
      <c r="AA12886">
        <f t="shared" si="796"/>
        <v>1</v>
      </c>
      <c r="AC12886" s="7"/>
      <c r="AD12886" t="s">
        <v>10101</v>
      </c>
      <c r="AE12886">
        <f t="shared" si="794"/>
        <v>0</v>
      </c>
      <c r="AG12886" s="2"/>
      <c r="AI12886" s="7"/>
    </row>
    <row r="12887" spans="1:35" ht="11" customHeight="1" outlineLevel="1" x14ac:dyDescent="0.25">
      <c r="A12887" t="s">
        <v>11460</v>
      </c>
      <c r="C12887" s="2" t="s">
        <v>11983</v>
      </c>
      <c r="D12887" s="2">
        <v>5412</v>
      </c>
      <c r="E12887" s="7">
        <v>2013</v>
      </c>
      <c r="F12887" s="5" t="s">
        <v>11623</v>
      </c>
      <c r="H12887" s="5" t="s">
        <v>5398</v>
      </c>
      <c r="I12887" s="6" t="s">
        <v>10101</v>
      </c>
      <c r="J12887" s="6" t="s">
        <v>11633</v>
      </c>
      <c r="K12887" s="17">
        <v>1</v>
      </c>
      <c r="L12887" s="17" t="s">
        <v>20076</v>
      </c>
      <c r="M12887" s="9"/>
      <c r="N12887" s="9"/>
      <c r="O12887" s="21"/>
      <c r="Q12887" s="29"/>
      <c r="U12887" s="17"/>
      <c r="V12887" s="2"/>
      <c r="Y12887" t="str">
        <f t="shared" si="795"/>
        <v/>
      </c>
      <c r="AA12887" t="str">
        <f t="shared" si="796"/>
        <v/>
      </c>
      <c r="AC12887" s="7"/>
      <c r="AD12887" t="s">
        <v>10101</v>
      </c>
      <c r="AE12887">
        <f t="shared" si="794"/>
        <v>0</v>
      </c>
      <c r="AG12887" s="2"/>
      <c r="AI12887" s="7"/>
    </row>
    <row r="12888" spans="1:35" ht="11" customHeight="1" outlineLevel="1" x14ac:dyDescent="0.25">
      <c r="A12888" t="s">
        <v>11460</v>
      </c>
      <c r="C12888" s="2" t="s">
        <v>11983</v>
      </c>
      <c r="D12888" s="2" t="s">
        <v>11636</v>
      </c>
      <c r="E12888" s="7">
        <v>2013</v>
      </c>
      <c r="F12888" s="5" t="s">
        <v>11627</v>
      </c>
      <c r="H12888" s="5" t="s">
        <v>5398</v>
      </c>
      <c r="I12888" s="6" t="s">
        <v>10101</v>
      </c>
      <c r="J12888" s="6" t="s">
        <v>11634</v>
      </c>
      <c r="K12888" s="17">
        <v>1</v>
      </c>
      <c r="L12888" s="17" t="s">
        <v>7730</v>
      </c>
      <c r="M12888" s="9">
        <v>12</v>
      </c>
      <c r="N12888" s="9"/>
      <c r="O12888" s="21"/>
      <c r="Q12888" s="29"/>
      <c r="U12888" s="17"/>
      <c r="V12888" s="2"/>
      <c r="Y12888" t="str">
        <f t="shared" si="795"/>
        <v/>
      </c>
      <c r="AA12888">
        <f t="shared" si="796"/>
        <v>1</v>
      </c>
      <c r="AC12888" s="7"/>
      <c r="AD12888" t="s">
        <v>10101</v>
      </c>
      <c r="AE12888">
        <f t="shared" si="794"/>
        <v>0</v>
      </c>
      <c r="AG12888" s="2"/>
      <c r="AI12888" s="7"/>
    </row>
    <row r="12889" spans="1:35" ht="11" customHeight="1" outlineLevel="1" x14ac:dyDescent="0.25">
      <c r="A12889" t="s">
        <v>11460</v>
      </c>
      <c r="C12889" s="2" t="s">
        <v>11983</v>
      </c>
      <c r="D12889" s="2">
        <v>5484</v>
      </c>
      <c r="E12889" s="7">
        <v>2013</v>
      </c>
      <c r="F12889" s="5" t="s">
        <v>11576</v>
      </c>
      <c r="G12889">
        <v>1</v>
      </c>
      <c r="H12889" s="5" t="s">
        <v>5398</v>
      </c>
      <c r="I12889" s="6" t="s">
        <v>11605</v>
      </c>
      <c r="J12889" s="6" t="s">
        <v>9393</v>
      </c>
      <c r="K12889" s="17">
        <v>1</v>
      </c>
      <c r="L12889" s="17" t="s">
        <v>7732</v>
      </c>
      <c r="M12889" s="9"/>
      <c r="N12889" s="9"/>
      <c r="O12889" s="21"/>
      <c r="Q12889" s="29"/>
      <c r="U12889" s="17"/>
      <c r="V12889" s="2"/>
      <c r="Y12889" t="str">
        <f t="shared" si="795"/>
        <v/>
      </c>
      <c r="AA12889" t="str">
        <f t="shared" si="796"/>
        <v/>
      </c>
      <c r="AC12889" s="7"/>
      <c r="AD12889" t="s">
        <v>11605</v>
      </c>
      <c r="AE12889">
        <f t="shared" si="794"/>
        <v>1</v>
      </c>
      <c r="AG12889" s="2"/>
      <c r="AI12889" s="7"/>
    </row>
    <row r="12890" spans="1:35" ht="11" customHeight="1" outlineLevel="1" x14ac:dyDescent="0.25">
      <c r="A12890" t="s">
        <v>11460</v>
      </c>
      <c r="C12890" s="2" t="s">
        <v>11983</v>
      </c>
      <c r="D12890" s="2" t="s">
        <v>11637</v>
      </c>
      <c r="E12890" s="7">
        <v>2013</v>
      </c>
      <c r="F12890" s="5" t="s">
        <v>11572</v>
      </c>
      <c r="G12890">
        <v>1</v>
      </c>
      <c r="H12890" s="5" t="s">
        <v>5398</v>
      </c>
      <c r="I12890" s="6" t="s">
        <v>11605</v>
      </c>
      <c r="J12890" s="6" t="s">
        <v>9393</v>
      </c>
      <c r="K12890" s="17">
        <v>1</v>
      </c>
      <c r="L12890" s="17" t="s">
        <v>7732</v>
      </c>
      <c r="M12890" s="9"/>
      <c r="N12890" s="9"/>
      <c r="O12890" s="21"/>
      <c r="Q12890" s="29"/>
      <c r="U12890" s="17"/>
      <c r="V12890" s="2"/>
      <c r="Y12890" t="str">
        <f t="shared" si="795"/>
        <v/>
      </c>
      <c r="AA12890">
        <f t="shared" si="796"/>
        <v>1</v>
      </c>
      <c r="AC12890" s="7"/>
      <c r="AD12890" t="s">
        <v>11605</v>
      </c>
      <c r="AE12890">
        <f t="shared" si="794"/>
        <v>1</v>
      </c>
      <c r="AG12890" s="2"/>
      <c r="AI12890" s="7"/>
    </row>
    <row r="12891" spans="1:35" ht="11" customHeight="1" outlineLevel="1" x14ac:dyDescent="0.25">
      <c r="A12891" t="s">
        <v>11460</v>
      </c>
      <c r="C12891" s="2" t="s">
        <v>11983</v>
      </c>
      <c r="D12891" s="2" t="s">
        <v>20649</v>
      </c>
      <c r="E12891" s="7">
        <v>2014</v>
      </c>
      <c r="F12891" s="5" t="s">
        <v>11572</v>
      </c>
      <c r="H12891" s="5" t="s">
        <v>5398</v>
      </c>
      <c r="I12891" s="6" t="s">
        <v>9895</v>
      </c>
      <c r="J12891" s="6" t="s">
        <v>9676</v>
      </c>
      <c r="K12891" s="17">
        <v>3</v>
      </c>
      <c r="L12891" s="17" t="s">
        <v>7730</v>
      </c>
      <c r="M12891" s="9">
        <v>2.5</v>
      </c>
      <c r="N12891" s="9"/>
      <c r="O12891" s="21"/>
      <c r="Q12891" s="29"/>
      <c r="U12891" s="17"/>
      <c r="V12891" s="2"/>
      <c r="Y12891" t="str">
        <f t="shared" si="795"/>
        <v/>
      </c>
      <c r="AA12891">
        <f t="shared" si="796"/>
        <v>1</v>
      </c>
      <c r="AC12891" s="7"/>
      <c r="AD12891" t="s">
        <v>9895</v>
      </c>
      <c r="AE12891">
        <f t="shared" si="794"/>
        <v>0</v>
      </c>
      <c r="AG12891" s="2">
        <v>1</v>
      </c>
      <c r="AI12891" s="7"/>
    </row>
    <row r="12892" spans="1:35" ht="11" customHeight="1" outlineLevel="1" x14ac:dyDescent="0.25">
      <c r="A12892" t="s">
        <v>11460</v>
      </c>
      <c r="C12892" s="2" t="s">
        <v>11983</v>
      </c>
      <c r="D12892" s="2">
        <v>5673</v>
      </c>
      <c r="E12892" s="7">
        <v>2014</v>
      </c>
      <c r="F12892" s="5" t="s">
        <v>11576</v>
      </c>
      <c r="H12892" s="5" t="s">
        <v>5398</v>
      </c>
      <c r="I12892" s="6" t="s">
        <v>9223</v>
      </c>
      <c r="J12892" s="6" t="s">
        <v>7554</v>
      </c>
      <c r="K12892" s="17">
        <v>7</v>
      </c>
      <c r="L12892" s="17" t="s">
        <v>20076</v>
      </c>
      <c r="M12892" s="9"/>
      <c r="N12892" s="9"/>
      <c r="O12892" s="21"/>
      <c r="Q12892" s="29"/>
      <c r="U12892" s="17"/>
      <c r="V12892" s="2"/>
      <c r="Y12892" t="str">
        <f t="shared" si="795"/>
        <v/>
      </c>
      <c r="AA12892" t="str">
        <f t="shared" si="796"/>
        <v/>
      </c>
      <c r="AC12892" s="7"/>
      <c r="AD12892" t="s">
        <v>9223</v>
      </c>
      <c r="AE12892">
        <f t="shared" si="794"/>
        <v>0</v>
      </c>
      <c r="AG12892" s="2"/>
      <c r="AI12892" s="7"/>
    </row>
    <row r="12893" spans="1:35" ht="11" customHeight="1" outlineLevel="1" x14ac:dyDescent="0.25">
      <c r="A12893" t="s">
        <v>11460</v>
      </c>
      <c r="C12893" s="2" t="s">
        <v>11983</v>
      </c>
      <c r="D12893" s="2">
        <v>5674</v>
      </c>
      <c r="E12893" s="7">
        <v>2014</v>
      </c>
      <c r="F12893" s="5" t="s">
        <v>11576</v>
      </c>
      <c r="H12893" s="5" t="s">
        <v>5398</v>
      </c>
      <c r="I12893" s="6" t="s">
        <v>9223</v>
      </c>
      <c r="J12893" s="6" t="s">
        <v>7554</v>
      </c>
      <c r="K12893" s="17">
        <v>7</v>
      </c>
      <c r="L12893" s="17" t="s">
        <v>20076</v>
      </c>
      <c r="M12893" s="9"/>
      <c r="N12893" s="9"/>
      <c r="O12893" s="21"/>
      <c r="Q12893" s="29"/>
      <c r="U12893" s="17"/>
      <c r="V12893" s="2"/>
      <c r="Y12893" t="str">
        <f t="shared" si="795"/>
        <v/>
      </c>
      <c r="AA12893" t="str">
        <f t="shared" si="796"/>
        <v/>
      </c>
      <c r="AC12893" s="7"/>
      <c r="AD12893" t="s">
        <v>9223</v>
      </c>
      <c r="AE12893">
        <f t="shared" si="794"/>
        <v>0</v>
      </c>
      <c r="AG12893" s="2"/>
      <c r="AI12893" s="7"/>
    </row>
    <row r="12894" spans="1:35" ht="11" customHeight="1" outlineLevel="1" x14ac:dyDescent="0.25">
      <c r="A12894" t="s">
        <v>11460</v>
      </c>
      <c r="C12894" s="2" t="s">
        <v>11983</v>
      </c>
      <c r="D12894" s="2">
        <v>5675</v>
      </c>
      <c r="E12894" s="7">
        <v>2014</v>
      </c>
      <c r="F12894" s="5" t="s">
        <v>11576</v>
      </c>
      <c r="H12894" s="5" t="s">
        <v>5398</v>
      </c>
      <c r="I12894" s="6" t="s">
        <v>9223</v>
      </c>
      <c r="J12894" s="6" t="s">
        <v>7554</v>
      </c>
      <c r="K12894" s="17">
        <v>7</v>
      </c>
      <c r="L12894" s="17" t="s">
        <v>20076</v>
      </c>
      <c r="M12894" s="9"/>
      <c r="N12894" s="9"/>
      <c r="O12894" s="21"/>
      <c r="Q12894" s="29"/>
      <c r="U12894" s="17"/>
      <c r="V12894" s="2"/>
      <c r="Y12894" t="str">
        <f t="shared" si="795"/>
        <v/>
      </c>
      <c r="AA12894" t="str">
        <f t="shared" si="796"/>
        <v/>
      </c>
      <c r="AC12894" s="7"/>
      <c r="AD12894" t="s">
        <v>9223</v>
      </c>
      <c r="AE12894">
        <f t="shared" si="794"/>
        <v>0</v>
      </c>
      <c r="AG12894" s="2"/>
      <c r="AI12894" s="7"/>
    </row>
    <row r="12895" spans="1:35" ht="11" customHeight="1" outlineLevel="1" x14ac:dyDescent="0.25">
      <c r="A12895" t="s">
        <v>11460</v>
      </c>
      <c r="C12895" s="2" t="s">
        <v>11983</v>
      </c>
      <c r="D12895" s="2">
        <v>5676</v>
      </c>
      <c r="E12895" s="7">
        <v>2014</v>
      </c>
      <c r="F12895" s="5" t="s">
        <v>11576</v>
      </c>
      <c r="H12895" s="5" t="s">
        <v>5398</v>
      </c>
      <c r="I12895" s="6" t="s">
        <v>9223</v>
      </c>
      <c r="J12895" s="6" t="s">
        <v>7554</v>
      </c>
      <c r="K12895" s="17">
        <v>7</v>
      </c>
      <c r="L12895" s="17" t="s">
        <v>20076</v>
      </c>
      <c r="M12895" s="9"/>
      <c r="N12895" s="9"/>
      <c r="O12895" s="21"/>
      <c r="Q12895" s="29"/>
      <c r="U12895" s="17"/>
      <c r="V12895" s="2"/>
      <c r="Y12895" t="str">
        <f t="shared" si="795"/>
        <v/>
      </c>
      <c r="AA12895" t="str">
        <f t="shared" si="796"/>
        <v/>
      </c>
      <c r="AC12895" s="7"/>
      <c r="AD12895" t="s">
        <v>9223</v>
      </c>
      <c r="AE12895">
        <f t="shared" si="794"/>
        <v>0</v>
      </c>
      <c r="AG12895" s="2"/>
      <c r="AI12895" s="7"/>
    </row>
    <row r="12896" spans="1:35" ht="11" customHeight="1" outlineLevel="1" x14ac:dyDescent="0.25">
      <c r="A12896" t="s">
        <v>11460</v>
      </c>
      <c r="C12896" s="2" t="s">
        <v>11983</v>
      </c>
      <c r="D12896" s="2" t="s">
        <v>11638</v>
      </c>
      <c r="E12896" s="7">
        <v>2014</v>
      </c>
      <c r="F12896" s="5" t="s">
        <v>11572</v>
      </c>
      <c r="H12896" s="5" t="s">
        <v>5398</v>
      </c>
      <c r="I12896" s="6" t="s">
        <v>9223</v>
      </c>
      <c r="J12896" s="6" t="s">
        <v>7554</v>
      </c>
      <c r="K12896" s="17">
        <v>7</v>
      </c>
      <c r="L12896" s="17" t="s">
        <v>7730</v>
      </c>
      <c r="M12896" s="9">
        <v>3</v>
      </c>
      <c r="N12896" s="9"/>
      <c r="O12896" s="21"/>
      <c r="Q12896" s="29"/>
      <c r="U12896" s="17"/>
      <c r="V12896" s="2"/>
      <c r="Y12896" t="str">
        <f t="shared" si="795"/>
        <v/>
      </c>
      <c r="AA12896">
        <f t="shared" si="796"/>
        <v>1</v>
      </c>
      <c r="AC12896" s="7"/>
      <c r="AD12896" t="s">
        <v>9223</v>
      </c>
      <c r="AE12896">
        <f t="shared" si="794"/>
        <v>0</v>
      </c>
      <c r="AG12896" s="2"/>
      <c r="AI12896" s="7"/>
    </row>
    <row r="12897" spans="1:35" ht="11" customHeight="1" outlineLevel="1" x14ac:dyDescent="0.25">
      <c r="A12897" t="s">
        <v>11460</v>
      </c>
      <c r="C12897" s="2" t="s">
        <v>11983</v>
      </c>
      <c r="D12897" s="2">
        <v>5677</v>
      </c>
      <c r="E12897" s="7">
        <v>2014</v>
      </c>
      <c r="F12897" s="5" t="s">
        <v>11623</v>
      </c>
      <c r="H12897" s="5" t="s">
        <v>5398</v>
      </c>
      <c r="I12897" s="6" t="s">
        <v>9223</v>
      </c>
      <c r="J12897" s="6" t="s">
        <v>7554</v>
      </c>
      <c r="K12897" s="17">
        <v>7</v>
      </c>
      <c r="L12897" s="17" t="s">
        <v>20076</v>
      </c>
      <c r="M12897" s="9"/>
      <c r="N12897" s="9"/>
      <c r="O12897" s="21"/>
      <c r="Q12897" s="29"/>
      <c r="U12897" s="17"/>
      <c r="V12897" s="2"/>
      <c r="Y12897" t="str">
        <f t="shared" si="795"/>
        <v/>
      </c>
      <c r="AA12897" t="str">
        <f t="shared" si="796"/>
        <v/>
      </c>
      <c r="AC12897" s="7"/>
      <c r="AD12897" t="s">
        <v>9223</v>
      </c>
      <c r="AE12897">
        <f t="shared" si="794"/>
        <v>0</v>
      </c>
      <c r="AG12897" s="2"/>
      <c r="AI12897" s="7"/>
    </row>
    <row r="12898" spans="1:35" ht="11" customHeight="1" outlineLevel="1" x14ac:dyDescent="0.25">
      <c r="A12898" t="s">
        <v>11460</v>
      </c>
      <c r="C12898" s="2" t="s">
        <v>11983</v>
      </c>
      <c r="D12898" s="2" t="s">
        <v>11639</v>
      </c>
      <c r="E12898" s="7">
        <v>2014</v>
      </c>
      <c r="F12898" s="5" t="s">
        <v>11627</v>
      </c>
      <c r="H12898" s="5" t="s">
        <v>5398</v>
      </c>
      <c r="I12898" s="6" t="s">
        <v>9223</v>
      </c>
      <c r="J12898" s="6" t="s">
        <v>7554</v>
      </c>
      <c r="K12898" s="17">
        <v>7</v>
      </c>
      <c r="L12898" s="17" t="s">
        <v>7730</v>
      </c>
      <c r="M12898" s="9">
        <v>3</v>
      </c>
      <c r="N12898" s="9"/>
      <c r="O12898" s="21"/>
      <c r="Q12898" s="29"/>
      <c r="U12898" s="17"/>
      <c r="V12898" s="2"/>
      <c r="Y12898" t="str">
        <f t="shared" si="795"/>
        <v/>
      </c>
      <c r="AA12898">
        <f t="shared" si="796"/>
        <v>1</v>
      </c>
      <c r="AC12898" s="7"/>
      <c r="AD12898" t="s">
        <v>9223</v>
      </c>
      <c r="AE12898">
        <f t="shared" si="794"/>
        <v>0</v>
      </c>
      <c r="AG12898" s="2"/>
      <c r="AI12898" s="7"/>
    </row>
    <row r="12899" spans="1:35" ht="11" customHeight="1" outlineLevel="1" x14ac:dyDescent="0.25">
      <c r="A12899" t="s">
        <v>11460</v>
      </c>
      <c r="C12899" s="2" t="s">
        <v>11983</v>
      </c>
      <c r="D12899" s="2">
        <v>5889</v>
      </c>
      <c r="E12899" s="7">
        <v>2014</v>
      </c>
      <c r="F12899" s="5" t="s">
        <v>11576</v>
      </c>
      <c r="H12899" s="5" t="s">
        <v>5398</v>
      </c>
      <c r="I12899" s="6" t="s">
        <v>9223</v>
      </c>
      <c r="J12899" s="6" t="s">
        <v>7554</v>
      </c>
      <c r="K12899" s="17">
        <v>7</v>
      </c>
      <c r="L12899" s="17" t="s">
        <v>20076</v>
      </c>
      <c r="M12899" s="9"/>
      <c r="N12899" s="9"/>
      <c r="O12899" s="21"/>
      <c r="Q12899" s="29"/>
      <c r="U12899" s="17"/>
      <c r="V12899" s="2"/>
      <c r="Y12899" t="str">
        <f t="shared" si="795"/>
        <v/>
      </c>
      <c r="AA12899" t="str">
        <f t="shared" si="796"/>
        <v/>
      </c>
      <c r="AC12899" s="7"/>
      <c r="AD12899" t="s">
        <v>9223</v>
      </c>
      <c r="AE12899">
        <f t="shared" si="794"/>
        <v>0</v>
      </c>
      <c r="AG12899" s="2"/>
      <c r="AI12899" s="7"/>
    </row>
    <row r="12900" spans="1:35" ht="11" customHeight="1" outlineLevel="1" x14ac:dyDescent="0.25">
      <c r="A12900" t="s">
        <v>11460</v>
      </c>
      <c r="C12900" s="2" t="s">
        <v>11983</v>
      </c>
      <c r="D12900" s="2">
        <v>5890</v>
      </c>
      <c r="E12900" s="7">
        <v>2014</v>
      </c>
      <c r="F12900" s="5" t="s">
        <v>11576</v>
      </c>
      <c r="H12900" s="5" t="s">
        <v>5398</v>
      </c>
      <c r="I12900" s="6" t="s">
        <v>9223</v>
      </c>
      <c r="J12900" s="6" t="s">
        <v>7554</v>
      </c>
      <c r="K12900" s="17">
        <v>7</v>
      </c>
      <c r="L12900" s="17" t="s">
        <v>20076</v>
      </c>
      <c r="M12900" s="9"/>
      <c r="N12900" s="9"/>
      <c r="O12900" s="21"/>
      <c r="Q12900" s="29"/>
      <c r="U12900" s="17"/>
      <c r="V12900" s="2"/>
      <c r="Y12900" t="str">
        <f t="shared" si="795"/>
        <v/>
      </c>
      <c r="AA12900" t="str">
        <f t="shared" si="796"/>
        <v/>
      </c>
      <c r="AC12900" s="7"/>
      <c r="AD12900" t="s">
        <v>9223</v>
      </c>
      <c r="AE12900">
        <f t="shared" si="794"/>
        <v>0</v>
      </c>
      <c r="AG12900" s="2"/>
      <c r="AI12900" s="7"/>
    </row>
    <row r="12901" spans="1:35" ht="11" customHeight="1" outlineLevel="1" x14ac:dyDescent="0.25">
      <c r="A12901" t="s">
        <v>11460</v>
      </c>
      <c r="C12901" s="2" t="s">
        <v>11983</v>
      </c>
      <c r="D12901" s="2">
        <v>5891</v>
      </c>
      <c r="E12901" s="7">
        <v>2014</v>
      </c>
      <c r="F12901" s="5" t="s">
        <v>11576</v>
      </c>
      <c r="H12901" s="5" t="s">
        <v>5398</v>
      </c>
      <c r="I12901" s="6" t="s">
        <v>9223</v>
      </c>
      <c r="J12901" s="6" t="s">
        <v>7554</v>
      </c>
      <c r="K12901" s="17">
        <v>7</v>
      </c>
      <c r="L12901" s="17" t="s">
        <v>20076</v>
      </c>
      <c r="M12901" s="9"/>
      <c r="N12901" s="9"/>
      <c r="O12901" s="21"/>
      <c r="Q12901" s="29"/>
      <c r="U12901" s="17"/>
      <c r="V12901" s="2"/>
      <c r="Y12901" t="str">
        <f t="shared" si="795"/>
        <v/>
      </c>
      <c r="AA12901" t="str">
        <f t="shared" si="796"/>
        <v/>
      </c>
      <c r="AC12901" s="7"/>
      <c r="AD12901" t="s">
        <v>9223</v>
      </c>
      <c r="AE12901">
        <f t="shared" ref="AE12901:AE12964" si="797">COUNTIF(I12901,"*Fuji*")</f>
        <v>0</v>
      </c>
      <c r="AG12901" s="2"/>
      <c r="AI12901" s="7"/>
    </row>
    <row r="12902" spans="1:35" ht="11" customHeight="1" outlineLevel="1" x14ac:dyDescent="0.25">
      <c r="A12902" t="s">
        <v>11460</v>
      </c>
      <c r="C12902" s="2" t="s">
        <v>11983</v>
      </c>
      <c r="D12902" s="2">
        <v>5892</v>
      </c>
      <c r="E12902" s="7">
        <v>2014</v>
      </c>
      <c r="F12902" s="5" t="s">
        <v>11576</v>
      </c>
      <c r="H12902" s="5" t="s">
        <v>5398</v>
      </c>
      <c r="I12902" s="6" t="s">
        <v>9223</v>
      </c>
      <c r="J12902" s="6" t="s">
        <v>7554</v>
      </c>
      <c r="K12902" s="17">
        <v>7</v>
      </c>
      <c r="L12902" s="17" t="s">
        <v>20076</v>
      </c>
      <c r="M12902" s="9"/>
      <c r="N12902" s="9"/>
      <c r="O12902" s="21"/>
      <c r="Q12902" s="29"/>
      <c r="U12902" s="17"/>
      <c r="V12902" s="2"/>
      <c r="Y12902" t="str">
        <f t="shared" si="795"/>
        <v/>
      </c>
      <c r="AA12902" t="str">
        <f t="shared" si="796"/>
        <v/>
      </c>
      <c r="AC12902" s="7"/>
      <c r="AD12902" t="s">
        <v>9223</v>
      </c>
      <c r="AE12902">
        <f t="shared" si="797"/>
        <v>0</v>
      </c>
      <c r="AG12902" s="2"/>
      <c r="AI12902" s="7"/>
    </row>
    <row r="12903" spans="1:35" ht="11" customHeight="1" outlineLevel="1" x14ac:dyDescent="0.25">
      <c r="A12903" t="s">
        <v>11460</v>
      </c>
      <c r="C12903" s="2" t="s">
        <v>11983</v>
      </c>
      <c r="D12903" s="2" t="s">
        <v>11640</v>
      </c>
      <c r="E12903" s="7">
        <v>2014</v>
      </c>
      <c r="F12903" s="5" t="s">
        <v>11572</v>
      </c>
      <c r="H12903" s="5" t="s">
        <v>5398</v>
      </c>
      <c r="I12903" s="6" t="s">
        <v>9223</v>
      </c>
      <c r="J12903" s="6" t="s">
        <v>7554</v>
      </c>
      <c r="K12903" s="17">
        <v>7</v>
      </c>
      <c r="L12903" s="17" t="s">
        <v>7730</v>
      </c>
      <c r="M12903" s="9">
        <v>2.5</v>
      </c>
      <c r="N12903" s="9"/>
      <c r="O12903" s="21"/>
      <c r="Q12903" s="29"/>
      <c r="U12903" s="17"/>
      <c r="V12903" s="2"/>
      <c r="Y12903" t="str">
        <f t="shared" si="795"/>
        <v/>
      </c>
      <c r="AA12903">
        <f t="shared" si="796"/>
        <v>1</v>
      </c>
      <c r="AC12903" s="7"/>
      <c r="AD12903" t="s">
        <v>9223</v>
      </c>
      <c r="AE12903">
        <f t="shared" si="797"/>
        <v>0</v>
      </c>
      <c r="AG12903" s="2"/>
      <c r="AI12903" s="7"/>
    </row>
    <row r="12904" spans="1:35" ht="11" customHeight="1" outlineLevel="1" x14ac:dyDescent="0.25">
      <c r="A12904" t="s">
        <v>11460</v>
      </c>
      <c r="C12904" s="2" t="s">
        <v>11983</v>
      </c>
      <c r="D12904" s="2">
        <v>5893</v>
      </c>
      <c r="E12904" s="7">
        <v>2014</v>
      </c>
      <c r="F12904" s="5" t="s">
        <v>11623</v>
      </c>
      <c r="H12904" s="5" t="s">
        <v>5398</v>
      </c>
      <c r="I12904" s="6" t="s">
        <v>9223</v>
      </c>
      <c r="J12904" s="6" t="s">
        <v>7554</v>
      </c>
      <c r="K12904" s="17">
        <v>7</v>
      </c>
      <c r="L12904" s="17" t="s">
        <v>20076</v>
      </c>
      <c r="M12904" s="9"/>
      <c r="N12904" s="9"/>
      <c r="O12904" s="21"/>
      <c r="Q12904" s="29"/>
      <c r="U12904" s="17"/>
      <c r="V12904" s="2"/>
      <c r="Y12904" t="str">
        <f t="shared" si="795"/>
        <v/>
      </c>
      <c r="AA12904" t="str">
        <f t="shared" si="796"/>
        <v/>
      </c>
      <c r="AC12904" s="7"/>
      <c r="AD12904" t="s">
        <v>9223</v>
      </c>
      <c r="AE12904">
        <f t="shared" si="797"/>
        <v>0</v>
      </c>
      <c r="AG12904" s="2"/>
      <c r="AI12904" s="7"/>
    </row>
    <row r="12905" spans="1:35" ht="11" customHeight="1" outlineLevel="1" collapsed="1" x14ac:dyDescent="0.25">
      <c r="A12905" t="s">
        <v>11460</v>
      </c>
      <c r="C12905" s="2" t="s">
        <v>11983</v>
      </c>
      <c r="D12905" s="2" t="s">
        <v>11641</v>
      </c>
      <c r="E12905" s="7">
        <v>2014</v>
      </c>
      <c r="F12905" s="5" t="s">
        <v>11627</v>
      </c>
      <c r="H12905" s="5" t="s">
        <v>5398</v>
      </c>
      <c r="I12905" s="6" t="s">
        <v>9223</v>
      </c>
      <c r="J12905" s="6" t="s">
        <v>7554</v>
      </c>
      <c r="K12905" s="17">
        <v>7</v>
      </c>
      <c r="L12905" s="17" t="s">
        <v>7730</v>
      </c>
      <c r="M12905" s="9">
        <v>2.5</v>
      </c>
      <c r="N12905" s="9"/>
      <c r="O12905" s="21"/>
      <c r="Q12905" s="29"/>
      <c r="U12905" s="17"/>
      <c r="V12905" s="2"/>
      <c r="Y12905" t="str">
        <f t="shared" si="795"/>
        <v/>
      </c>
      <c r="AA12905">
        <f t="shared" si="796"/>
        <v>1</v>
      </c>
      <c r="AC12905" s="7"/>
      <c r="AD12905" t="s">
        <v>9223</v>
      </c>
      <c r="AE12905">
        <f t="shared" si="797"/>
        <v>0</v>
      </c>
      <c r="AG12905" s="2"/>
      <c r="AI12905" s="7"/>
    </row>
    <row r="12906" spans="1:35" ht="11" customHeight="1" outlineLevel="1" x14ac:dyDescent="0.25">
      <c r="A12906" t="s">
        <v>11460</v>
      </c>
      <c r="C12906" s="2" t="s">
        <v>11983</v>
      </c>
      <c r="D12906" s="2">
        <v>5984</v>
      </c>
      <c r="E12906" s="7">
        <v>2014</v>
      </c>
      <c r="F12906" s="5" t="s">
        <v>11576</v>
      </c>
      <c r="G12906">
        <v>1</v>
      </c>
      <c r="H12906" s="5" t="s">
        <v>5398</v>
      </c>
      <c r="I12906" s="6" t="s">
        <v>11605</v>
      </c>
      <c r="J12906" s="6" t="s">
        <v>9393</v>
      </c>
      <c r="K12906" s="17">
        <v>3</v>
      </c>
      <c r="L12906" s="17" t="s">
        <v>7732</v>
      </c>
      <c r="M12906" s="9"/>
      <c r="N12906" s="9"/>
      <c r="O12906" s="21"/>
      <c r="Q12906" s="29"/>
      <c r="U12906" s="17"/>
      <c r="V12906" s="2"/>
      <c r="Y12906" t="str">
        <f t="shared" si="795"/>
        <v/>
      </c>
      <c r="AA12906" t="str">
        <f t="shared" si="796"/>
        <v/>
      </c>
      <c r="AC12906" s="7"/>
      <c r="AD12906" t="s">
        <v>11605</v>
      </c>
      <c r="AE12906">
        <f t="shared" si="797"/>
        <v>1</v>
      </c>
      <c r="AG12906" s="2"/>
      <c r="AI12906" s="7"/>
    </row>
    <row r="12907" spans="1:35" ht="11" customHeight="1" outlineLevel="1" x14ac:dyDescent="0.25">
      <c r="A12907" t="s">
        <v>11460</v>
      </c>
      <c r="C12907" s="2" t="s">
        <v>11983</v>
      </c>
      <c r="D12907" s="2" t="s">
        <v>11642</v>
      </c>
      <c r="E12907" s="7">
        <v>2014</v>
      </c>
      <c r="F12907" s="5" t="s">
        <v>11572</v>
      </c>
      <c r="G12907">
        <v>1</v>
      </c>
      <c r="H12907" s="5" t="s">
        <v>5398</v>
      </c>
      <c r="I12907" s="6" t="s">
        <v>11605</v>
      </c>
      <c r="J12907" s="6" t="s">
        <v>9393</v>
      </c>
      <c r="K12907" s="17">
        <v>3</v>
      </c>
      <c r="L12907" s="17" t="s">
        <v>7732</v>
      </c>
      <c r="M12907" s="9"/>
      <c r="N12907" s="9"/>
      <c r="O12907" s="21"/>
      <c r="Q12907" s="29"/>
      <c r="U12907" s="17"/>
      <c r="V12907" s="2"/>
      <c r="Y12907" t="str">
        <f t="shared" ref="Y12907:Y12970" si="798">IF(COUNTIF(F12907,"*fdc*"),1,"")</f>
        <v/>
      </c>
      <c r="AA12907">
        <f t="shared" ref="AA12907:AA12970" si="799">IF(COUNTIF(F12907,"*s/s*"),1,"")</f>
        <v>1</v>
      </c>
      <c r="AC12907" s="7"/>
      <c r="AD12907" t="s">
        <v>11605</v>
      </c>
      <c r="AE12907">
        <f t="shared" si="797"/>
        <v>1</v>
      </c>
      <c r="AG12907" s="2"/>
      <c r="AI12907" s="7"/>
    </row>
    <row r="12908" spans="1:35" ht="11" customHeight="1" outlineLevel="1" x14ac:dyDescent="0.25">
      <c r="A12908" t="s">
        <v>11460</v>
      </c>
      <c r="C12908" s="2" t="s">
        <v>11983</v>
      </c>
      <c r="D12908" s="2">
        <v>5988</v>
      </c>
      <c r="E12908" s="7">
        <v>2014</v>
      </c>
      <c r="F12908" s="5" t="s">
        <v>11623</v>
      </c>
      <c r="G12908">
        <v>1</v>
      </c>
      <c r="H12908" s="5" t="s">
        <v>5398</v>
      </c>
      <c r="I12908" s="6" t="s">
        <v>11605</v>
      </c>
      <c r="J12908" s="6" t="s">
        <v>9393</v>
      </c>
      <c r="K12908" s="17">
        <v>1</v>
      </c>
      <c r="L12908" s="17" t="s">
        <v>7732</v>
      </c>
      <c r="M12908" s="9"/>
      <c r="N12908" s="9"/>
      <c r="O12908" s="21"/>
      <c r="Q12908" s="29"/>
      <c r="U12908" s="17"/>
      <c r="V12908" s="2"/>
      <c r="Y12908" t="str">
        <f t="shared" si="798"/>
        <v/>
      </c>
      <c r="AA12908" t="str">
        <f t="shared" si="799"/>
        <v/>
      </c>
      <c r="AC12908" s="7"/>
      <c r="AD12908" t="s">
        <v>11605</v>
      </c>
      <c r="AE12908">
        <f t="shared" si="797"/>
        <v>1</v>
      </c>
      <c r="AG12908" s="2"/>
      <c r="AI12908" s="7"/>
    </row>
    <row r="12909" spans="1:35" ht="11" customHeight="1" outlineLevel="1" x14ac:dyDescent="0.25">
      <c r="A12909" t="s">
        <v>11460</v>
      </c>
      <c r="C12909" s="2" t="s">
        <v>11983</v>
      </c>
      <c r="D12909" s="2" t="s">
        <v>11643</v>
      </c>
      <c r="E12909" s="7">
        <v>2014</v>
      </c>
      <c r="F12909" s="5" t="s">
        <v>11627</v>
      </c>
      <c r="G12909">
        <v>1</v>
      </c>
      <c r="H12909" s="5" t="s">
        <v>5398</v>
      </c>
      <c r="I12909" s="6" t="s">
        <v>11605</v>
      </c>
      <c r="J12909" s="6" t="s">
        <v>9393</v>
      </c>
      <c r="K12909" s="17">
        <v>1</v>
      </c>
      <c r="L12909" s="17" t="s">
        <v>7732</v>
      </c>
      <c r="M12909" s="9"/>
      <c r="N12909" s="9"/>
      <c r="O12909" s="21"/>
      <c r="Q12909" s="29"/>
      <c r="U12909" s="17"/>
      <c r="V12909" s="2"/>
      <c r="Y12909" t="str">
        <f t="shared" si="798"/>
        <v/>
      </c>
      <c r="AA12909">
        <f t="shared" si="799"/>
        <v>1</v>
      </c>
      <c r="AC12909" s="7"/>
      <c r="AD12909" t="s">
        <v>11605</v>
      </c>
      <c r="AE12909">
        <f t="shared" si="797"/>
        <v>1</v>
      </c>
      <c r="AG12909" s="2"/>
      <c r="AI12909" s="7"/>
    </row>
    <row r="12910" spans="1:35" ht="11" customHeight="1" outlineLevel="1" x14ac:dyDescent="0.25">
      <c r="A12910" t="s">
        <v>11460</v>
      </c>
      <c r="C12910" s="2" t="s">
        <v>11983</v>
      </c>
      <c r="D12910" s="2">
        <v>6165</v>
      </c>
      <c r="E12910" s="7">
        <v>2015</v>
      </c>
      <c r="F12910" s="5" t="s">
        <v>11646</v>
      </c>
      <c r="G12910">
        <v>1</v>
      </c>
      <c r="H12910" s="5" t="s">
        <v>5398</v>
      </c>
      <c r="I12910" s="6" t="s">
        <v>9223</v>
      </c>
      <c r="J12910" s="6" t="s">
        <v>7554</v>
      </c>
      <c r="K12910" s="17">
        <v>7</v>
      </c>
      <c r="L12910" s="17" t="s">
        <v>7732</v>
      </c>
      <c r="M12910" s="9"/>
      <c r="N12910" s="9"/>
      <c r="O12910" s="21"/>
      <c r="Q12910" s="29"/>
      <c r="U12910" s="17"/>
      <c r="V12910" s="2"/>
      <c r="Y12910" t="str">
        <f t="shared" si="798"/>
        <v/>
      </c>
      <c r="AA12910" t="str">
        <f t="shared" si="799"/>
        <v/>
      </c>
      <c r="AC12910" s="7"/>
      <c r="AD12910" t="s">
        <v>9223</v>
      </c>
      <c r="AE12910">
        <f t="shared" si="797"/>
        <v>0</v>
      </c>
      <c r="AG12910" s="2"/>
      <c r="AI12910" s="7"/>
    </row>
    <row r="12911" spans="1:35" ht="11" customHeight="1" outlineLevel="1" x14ac:dyDescent="0.25">
      <c r="A12911" t="s">
        <v>11460</v>
      </c>
      <c r="C12911" s="2" t="s">
        <v>11983</v>
      </c>
      <c r="D12911" s="2">
        <v>6166</v>
      </c>
      <c r="E12911" s="7">
        <v>2015</v>
      </c>
      <c r="F12911" s="5" t="s">
        <v>11646</v>
      </c>
      <c r="G12911">
        <v>1</v>
      </c>
      <c r="H12911" s="5" t="s">
        <v>5398</v>
      </c>
      <c r="I12911" s="6" t="s">
        <v>9223</v>
      </c>
      <c r="J12911" s="6" t="s">
        <v>7554</v>
      </c>
      <c r="K12911" s="17">
        <v>7</v>
      </c>
      <c r="L12911" s="17" t="s">
        <v>7732</v>
      </c>
      <c r="M12911" s="9"/>
      <c r="N12911" s="9"/>
      <c r="O12911" s="21"/>
      <c r="Q12911" s="29"/>
      <c r="U12911" s="17"/>
      <c r="V12911" s="2"/>
      <c r="Y12911" t="str">
        <f t="shared" si="798"/>
        <v/>
      </c>
      <c r="AA12911" t="str">
        <f t="shared" si="799"/>
        <v/>
      </c>
      <c r="AC12911" s="7"/>
      <c r="AD12911" t="s">
        <v>9223</v>
      </c>
      <c r="AE12911">
        <f t="shared" si="797"/>
        <v>0</v>
      </c>
      <c r="AG12911" s="2"/>
      <c r="AI12911" s="7"/>
    </row>
    <row r="12912" spans="1:35" ht="11" customHeight="1" outlineLevel="1" x14ac:dyDescent="0.25">
      <c r="A12912" t="s">
        <v>11460</v>
      </c>
      <c r="C12912" s="2" t="s">
        <v>11983</v>
      </c>
      <c r="D12912" s="2">
        <v>6167</v>
      </c>
      <c r="E12912" s="7">
        <v>2015</v>
      </c>
      <c r="F12912" s="5" t="s">
        <v>11646</v>
      </c>
      <c r="G12912">
        <v>1</v>
      </c>
      <c r="H12912" s="5" t="s">
        <v>5398</v>
      </c>
      <c r="I12912" s="6" t="s">
        <v>9223</v>
      </c>
      <c r="J12912" s="6" t="s">
        <v>7554</v>
      </c>
      <c r="K12912" s="17">
        <v>7</v>
      </c>
      <c r="L12912" s="17" t="s">
        <v>7732</v>
      </c>
      <c r="M12912" s="9"/>
      <c r="N12912" s="9"/>
      <c r="O12912" s="21"/>
      <c r="Q12912" s="29"/>
      <c r="U12912" s="17"/>
      <c r="V12912" s="2"/>
      <c r="Y12912" t="str">
        <f t="shared" si="798"/>
        <v/>
      </c>
      <c r="AA12912" t="str">
        <f t="shared" si="799"/>
        <v/>
      </c>
      <c r="AC12912" s="7"/>
      <c r="AD12912" t="s">
        <v>9223</v>
      </c>
      <c r="AE12912">
        <f t="shared" si="797"/>
        <v>0</v>
      </c>
      <c r="AG12912" s="2"/>
      <c r="AI12912" s="7"/>
    </row>
    <row r="12913" spans="1:35" ht="11" customHeight="1" outlineLevel="1" x14ac:dyDescent="0.25">
      <c r="A12913" t="s">
        <v>11460</v>
      </c>
      <c r="C12913" s="2" t="s">
        <v>11983</v>
      </c>
      <c r="D12913" s="2">
        <v>6168</v>
      </c>
      <c r="E12913" s="7">
        <v>2015</v>
      </c>
      <c r="F12913" s="5" t="s">
        <v>11646</v>
      </c>
      <c r="G12913">
        <v>1</v>
      </c>
      <c r="H12913" s="5" t="s">
        <v>5398</v>
      </c>
      <c r="I12913" s="6" t="s">
        <v>9223</v>
      </c>
      <c r="J12913" s="6" t="s">
        <v>7554</v>
      </c>
      <c r="K12913" s="17">
        <v>7</v>
      </c>
      <c r="L12913" s="17" t="s">
        <v>7732</v>
      </c>
      <c r="M12913" s="9"/>
      <c r="N12913" s="9"/>
      <c r="O12913" s="21"/>
      <c r="Q12913" s="29"/>
      <c r="U12913" s="17"/>
      <c r="V12913" s="2"/>
      <c r="Y12913" t="str">
        <f t="shared" si="798"/>
        <v/>
      </c>
      <c r="AA12913" t="str">
        <f t="shared" si="799"/>
        <v/>
      </c>
      <c r="AC12913" s="7"/>
      <c r="AD12913" t="s">
        <v>9223</v>
      </c>
      <c r="AE12913">
        <f t="shared" si="797"/>
        <v>0</v>
      </c>
      <c r="AG12913" s="2"/>
      <c r="AI12913" s="7"/>
    </row>
    <row r="12914" spans="1:35" ht="11" customHeight="1" outlineLevel="1" collapsed="1" x14ac:dyDescent="0.25">
      <c r="A12914" t="s">
        <v>11460</v>
      </c>
      <c r="C12914" s="2" t="s">
        <v>11983</v>
      </c>
      <c r="D12914" s="2" t="s">
        <v>11644</v>
      </c>
      <c r="E12914" s="7">
        <v>2015</v>
      </c>
      <c r="F12914" s="5" t="s">
        <v>11647</v>
      </c>
      <c r="G12914">
        <v>1</v>
      </c>
      <c r="H12914" s="5" t="s">
        <v>5398</v>
      </c>
      <c r="I12914" s="6" t="s">
        <v>9223</v>
      </c>
      <c r="J12914" s="6" t="s">
        <v>7554</v>
      </c>
      <c r="K12914" s="17">
        <v>7</v>
      </c>
      <c r="L12914" s="17" t="s">
        <v>7732</v>
      </c>
      <c r="M12914" s="9"/>
      <c r="N12914" s="9"/>
      <c r="O12914" s="21"/>
      <c r="Q12914" s="29"/>
      <c r="U12914" s="17"/>
      <c r="V12914" s="2"/>
      <c r="Y12914" t="str">
        <f t="shared" si="798"/>
        <v/>
      </c>
      <c r="AA12914">
        <f t="shared" si="799"/>
        <v>1</v>
      </c>
      <c r="AC12914" s="7"/>
      <c r="AD12914" t="s">
        <v>9223</v>
      </c>
      <c r="AE12914">
        <f t="shared" si="797"/>
        <v>0</v>
      </c>
      <c r="AG12914" s="2"/>
      <c r="AI12914" s="7"/>
    </row>
    <row r="12915" spans="1:35" ht="11" customHeight="1" outlineLevel="1" x14ac:dyDescent="0.25">
      <c r="A12915" t="s">
        <v>11460</v>
      </c>
      <c r="C12915" s="2" t="s">
        <v>11983</v>
      </c>
      <c r="D12915" s="2">
        <v>6169</v>
      </c>
      <c r="E12915" s="7">
        <v>2015</v>
      </c>
      <c r="F12915" s="5" t="s">
        <v>11648</v>
      </c>
      <c r="G12915">
        <v>1</v>
      </c>
      <c r="H12915" s="5" t="s">
        <v>5398</v>
      </c>
      <c r="I12915" s="6" t="s">
        <v>9223</v>
      </c>
      <c r="J12915" s="6" t="s">
        <v>7554</v>
      </c>
      <c r="K12915" s="17">
        <v>7</v>
      </c>
      <c r="L12915" s="17" t="s">
        <v>7732</v>
      </c>
      <c r="M12915" s="9"/>
      <c r="N12915" s="9"/>
      <c r="O12915" s="21"/>
      <c r="Q12915" s="29"/>
      <c r="U12915" s="17"/>
      <c r="V12915" s="2"/>
      <c r="Y12915" t="str">
        <f t="shared" si="798"/>
        <v/>
      </c>
      <c r="AA12915" t="str">
        <f t="shared" si="799"/>
        <v/>
      </c>
      <c r="AC12915" s="7"/>
      <c r="AD12915" t="s">
        <v>9223</v>
      </c>
      <c r="AE12915">
        <f t="shared" si="797"/>
        <v>0</v>
      </c>
      <c r="AG12915" s="2"/>
      <c r="AI12915" s="7"/>
    </row>
    <row r="12916" spans="1:35" ht="11" customHeight="1" outlineLevel="1" x14ac:dyDescent="0.25">
      <c r="A12916" t="s">
        <v>11460</v>
      </c>
      <c r="C12916" s="2" t="s">
        <v>11983</v>
      </c>
      <c r="D12916" s="2" t="s">
        <v>11645</v>
      </c>
      <c r="E12916" s="7">
        <v>2015</v>
      </c>
      <c r="F12916" s="5" t="s">
        <v>11649</v>
      </c>
      <c r="G12916">
        <v>1</v>
      </c>
      <c r="H12916" s="5" t="s">
        <v>5398</v>
      </c>
      <c r="I12916" s="6" t="s">
        <v>9223</v>
      </c>
      <c r="J12916" s="6" t="s">
        <v>7554</v>
      </c>
      <c r="K12916" s="17">
        <v>7</v>
      </c>
      <c r="L12916" s="17" t="s">
        <v>7732</v>
      </c>
      <c r="M12916" s="9"/>
      <c r="N12916" s="9"/>
      <c r="O12916" s="21"/>
      <c r="Q12916" s="29"/>
      <c r="U12916" s="17"/>
      <c r="V12916" s="2"/>
      <c r="Y12916" t="str">
        <f t="shared" si="798"/>
        <v/>
      </c>
      <c r="AA12916">
        <f t="shared" si="799"/>
        <v>1</v>
      </c>
      <c r="AC12916" s="7"/>
      <c r="AD12916" t="s">
        <v>9223</v>
      </c>
      <c r="AE12916">
        <f t="shared" si="797"/>
        <v>0</v>
      </c>
      <c r="AG12916" s="2"/>
      <c r="AI12916" s="7"/>
    </row>
    <row r="12917" spans="1:35" ht="11" customHeight="1" outlineLevel="1" x14ac:dyDescent="0.25">
      <c r="A12917" t="s">
        <v>11460</v>
      </c>
      <c r="C12917" s="2" t="s">
        <v>11983</v>
      </c>
      <c r="D12917" s="2" t="s">
        <v>18857</v>
      </c>
      <c r="E12917" s="7">
        <v>2015</v>
      </c>
      <c r="F12917" s="5" t="s">
        <v>11649</v>
      </c>
      <c r="G12917">
        <v>1</v>
      </c>
      <c r="H12917" s="5" t="s">
        <v>5398</v>
      </c>
      <c r="I12917" s="6" t="s">
        <v>11624</v>
      </c>
      <c r="J12917" s="6" t="s">
        <v>11650</v>
      </c>
      <c r="K12917" s="17">
        <v>3</v>
      </c>
      <c r="L12917" s="17" t="s">
        <v>7732</v>
      </c>
      <c r="M12917" s="9"/>
      <c r="N12917" s="9"/>
      <c r="O12917" s="21"/>
      <c r="Q12917" s="29"/>
      <c r="U12917" s="17"/>
      <c r="V12917" s="2"/>
      <c r="Y12917" t="str">
        <f t="shared" si="798"/>
        <v/>
      </c>
      <c r="AA12917">
        <f t="shared" si="799"/>
        <v>1</v>
      </c>
      <c r="AC12917" s="7"/>
      <c r="AD12917" t="s">
        <v>11624</v>
      </c>
      <c r="AE12917">
        <f t="shared" si="797"/>
        <v>0</v>
      </c>
      <c r="AG12917" s="2"/>
      <c r="AI12917" s="7"/>
    </row>
    <row r="12918" spans="1:35" ht="11" customHeight="1" outlineLevel="1" x14ac:dyDescent="0.25">
      <c r="A12918" t="s">
        <v>11460</v>
      </c>
      <c r="C12918" s="2" t="s">
        <v>11983</v>
      </c>
      <c r="D12918" s="2">
        <v>6352</v>
      </c>
      <c r="E12918" s="7">
        <v>2015</v>
      </c>
      <c r="F12918" s="5" t="s">
        <v>11653</v>
      </c>
      <c r="G12918">
        <v>1</v>
      </c>
      <c r="H12918" s="5" t="s">
        <v>5398</v>
      </c>
      <c r="I12918" s="6" t="s">
        <v>9223</v>
      </c>
      <c r="J12918" s="6" t="s">
        <v>7554</v>
      </c>
      <c r="K12918" s="17">
        <v>7</v>
      </c>
      <c r="L12918" s="17" t="s">
        <v>7732</v>
      </c>
      <c r="M12918" s="9"/>
      <c r="N12918" s="9"/>
      <c r="O12918" s="21"/>
      <c r="Q12918" s="29"/>
      <c r="U12918" s="17"/>
      <c r="V12918" s="2"/>
      <c r="Y12918" t="str">
        <f t="shared" si="798"/>
        <v/>
      </c>
      <c r="AA12918" t="str">
        <f t="shared" si="799"/>
        <v/>
      </c>
      <c r="AC12918" s="7"/>
      <c r="AD12918" t="s">
        <v>9223</v>
      </c>
      <c r="AE12918">
        <f t="shared" si="797"/>
        <v>0</v>
      </c>
      <c r="AG12918" s="2"/>
      <c r="AI12918" s="7"/>
    </row>
    <row r="12919" spans="1:35" ht="11" customHeight="1" outlineLevel="1" x14ac:dyDescent="0.25">
      <c r="A12919" t="s">
        <v>11460</v>
      </c>
      <c r="C12919" s="2" t="s">
        <v>11983</v>
      </c>
      <c r="D12919" s="2">
        <v>6353</v>
      </c>
      <c r="E12919" s="7">
        <v>2015</v>
      </c>
      <c r="F12919" s="5" t="s">
        <v>11653</v>
      </c>
      <c r="G12919">
        <v>1</v>
      </c>
      <c r="H12919" s="5" t="s">
        <v>5398</v>
      </c>
      <c r="I12919" s="6" t="s">
        <v>9223</v>
      </c>
      <c r="J12919" s="6" t="s">
        <v>7554</v>
      </c>
      <c r="K12919" s="17">
        <v>7</v>
      </c>
      <c r="L12919" s="17" t="s">
        <v>7732</v>
      </c>
      <c r="M12919" s="9"/>
      <c r="N12919" s="9"/>
      <c r="O12919" s="21"/>
      <c r="Q12919" s="29"/>
      <c r="U12919" s="17"/>
      <c r="V12919" s="2"/>
      <c r="Y12919" t="str">
        <f t="shared" si="798"/>
        <v/>
      </c>
      <c r="AA12919" t="str">
        <f t="shared" si="799"/>
        <v/>
      </c>
      <c r="AC12919" s="7"/>
      <c r="AD12919" t="s">
        <v>9223</v>
      </c>
      <c r="AE12919">
        <f t="shared" si="797"/>
        <v>0</v>
      </c>
      <c r="AG12919" s="2"/>
      <c r="AI12919" s="7"/>
    </row>
    <row r="12920" spans="1:35" ht="11" customHeight="1" outlineLevel="1" x14ac:dyDescent="0.25">
      <c r="A12920" t="s">
        <v>11460</v>
      </c>
      <c r="C12920" s="2" t="s">
        <v>11983</v>
      </c>
      <c r="D12920" s="2">
        <v>6354</v>
      </c>
      <c r="E12920" s="7">
        <v>2015</v>
      </c>
      <c r="F12920" s="5" t="s">
        <v>11653</v>
      </c>
      <c r="G12920">
        <v>1</v>
      </c>
      <c r="H12920" s="5" t="s">
        <v>5398</v>
      </c>
      <c r="I12920" s="6" t="s">
        <v>9223</v>
      </c>
      <c r="J12920" s="6" t="s">
        <v>7554</v>
      </c>
      <c r="K12920" s="17">
        <v>7</v>
      </c>
      <c r="L12920" s="17" t="s">
        <v>7732</v>
      </c>
      <c r="M12920" s="9"/>
      <c r="N12920" s="9"/>
      <c r="O12920" s="21"/>
      <c r="Q12920" s="29"/>
      <c r="U12920" s="17"/>
      <c r="V12920" s="2"/>
      <c r="Y12920" t="str">
        <f t="shared" si="798"/>
        <v/>
      </c>
      <c r="AA12920" t="str">
        <f t="shared" si="799"/>
        <v/>
      </c>
      <c r="AC12920" s="7"/>
      <c r="AD12920" t="s">
        <v>9223</v>
      </c>
      <c r="AE12920">
        <f t="shared" si="797"/>
        <v>0</v>
      </c>
      <c r="AG12920" s="2"/>
      <c r="AI12920" s="7"/>
    </row>
    <row r="12921" spans="1:35" ht="11" customHeight="1" outlineLevel="1" x14ac:dyDescent="0.25">
      <c r="A12921" t="s">
        <v>11460</v>
      </c>
      <c r="C12921" s="2" t="s">
        <v>11983</v>
      </c>
      <c r="D12921" s="2">
        <v>6355</v>
      </c>
      <c r="E12921" s="7">
        <v>2015</v>
      </c>
      <c r="F12921" s="5" t="s">
        <v>11653</v>
      </c>
      <c r="G12921">
        <v>1</v>
      </c>
      <c r="H12921" s="5" t="s">
        <v>5398</v>
      </c>
      <c r="I12921" s="6" t="s">
        <v>9223</v>
      </c>
      <c r="J12921" s="6" t="s">
        <v>7554</v>
      </c>
      <c r="K12921" s="17">
        <v>7</v>
      </c>
      <c r="L12921" s="17" t="s">
        <v>7732</v>
      </c>
      <c r="M12921" s="9"/>
      <c r="N12921" s="9"/>
      <c r="O12921" s="21"/>
      <c r="Q12921" s="29"/>
      <c r="U12921" s="17"/>
      <c r="V12921" s="2"/>
      <c r="Y12921" t="str">
        <f t="shared" si="798"/>
        <v/>
      </c>
      <c r="AA12921" t="str">
        <f t="shared" si="799"/>
        <v/>
      </c>
      <c r="AC12921" s="7"/>
      <c r="AD12921" t="s">
        <v>9223</v>
      </c>
      <c r="AE12921">
        <f t="shared" si="797"/>
        <v>0</v>
      </c>
      <c r="AG12921" s="2"/>
      <c r="AI12921" s="7"/>
    </row>
    <row r="12922" spans="1:35" ht="11" customHeight="1" outlineLevel="1" x14ac:dyDescent="0.25">
      <c r="A12922" t="s">
        <v>11460</v>
      </c>
      <c r="C12922" s="2" t="s">
        <v>11983</v>
      </c>
      <c r="D12922" s="2" t="s">
        <v>11651</v>
      </c>
      <c r="E12922" s="7">
        <v>2015</v>
      </c>
      <c r="F12922" s="5" t="s">
        <v>11654</v>
      </c>
      <c r="G12922">
        <v>1</v>
      </c>
      <c r="H12922" s="5" t="s">
        <v>5398</v>
      </c>
      <c r="I12922" s="6" t="s">
        <v>9223</v>
      </c>
      <c r="J12922" s="6" t="s">
        <v>7554</v>
      </c>
      <c r="K12922" s="17">
        <v>7</v>
      </c>
      <c r="L12922" s="17" t="s">
        <v>7732</v>
      </c>
      <c r="M12922" s="9"/>
      <c r="N12922" s="9"/>
      <c r="O12922" s="21"/>
      <c r="Q12922" s="29"/>
      <c r="U12922" s="17"/>
      <c r="V12922" s="2"/>
      <c r="Y12922" t="str">
        <f t="shared" si="798"/>
        <v/>
      </c>
      <c r="AA12922">
        <f t="shared" si="799"/>
        <v>1</v>
      </c>
      <c r="AC12922" s="7"/>
      <c r="AD12922" t="s">
        <v>9223</v>
      </c>
      <c r="AE12922">
        <f t="shared" si="797"/>
        <v>0</v>
      </c>
      <c r="AG12922" s="2"/>
      <c r="AI12922" s="7"/>
    </row>
    <row r="12923" spans="1:35" ht="11" customHeight="1" outlineLevel="1" x14ac:dyDescent="0.25">
      <c r="A12923" t="s">
        <v>11460</v>
      </c>
      <c r="C12923" s="2" t="s">
        <v>11983</v>
      </c>
      <c r="D12923" s="2">
        <v>6356</v>
      </c>
      <c r="E12923" s="7">
        <v>2015</v>
      </c>
      <c r="F12923" s="5" t="s">
        <v>11623</v>
      </c>
      <c r="G12923">
        <v>1</v>
      </c>
      <c r="H12923" s="5" t="s">
        <v>5398</v>
      </c>
      <c r="I12923" s="6" t="s">
        <v>9223</v>
      </c>
      <c r="J12923" s="6" t="s">
        <v>7554</v>
      </c>
      <c r="K12923" s="17">
        <v>7</v>
      </c>
      <c r="L12923" s="17" t="s">
        <v>7732</v>
      </c>
      <c r="M12923" s="9"/>
      <c r="N12923" s="9"/>
      <c r="O12923" s="21"/>
      <c r="Q12923" s="29"/>
      <c r="U12923" s="17"/>
      <c r="V12923" s="2"/>
      <c r="Y12923" t="str">
        <f t="shared" si="798"/>
        <v/>
      </c>
      <c r="AA12923" t="str">
        <f t="shared" si="799"/>
        <v/>
      </c>
      <c r="AC12923" s="7"/>
      <c r="AD12923" t="s">
        <v>9223</v>
      </c>
      <c r="AE12923">
        <f t="shared" si="797"/>
        <v>0</v>
      </c>
      <c r="AG12923" s="2"/>
      <c r="AI12923" s="7"/>
    </row>
    <row r="12924" spans="1:35" ht="11" customHeight="1" outlineLevel="1" x14ac:dyDescent="0.25">
      <c r="A12924" t="s">
        <v>11460</v>
      </c>
      <c r="C12924" s="2" t="s">
        <v>11983</v>
      </c>
      <c r="D12924" s="2" t="s">
        <v>11652</v>
      </c>
      <c r="E12924" s="7">
        <v>2015</v>
      </c>
      <c r="F12924" s="5" t="s">
        <v>11627</v>
      </c>
      <c r="G12924">
        <v>1</v>
      </c>
      <c r="H12924" s="5" t="s">
        <v>5398</v>
      </c>
      <c r="I12924" s="6" t="s">
        <v>9223</v>
      </c>
      <c r="J12924" s="6" t="s">
        <v>7554</v>
      </c>
      <c r="K12924" s="17">
        <v>7</v>
      </c>
      <c r="L12924" s="17" t="s">
        <v>7732</v>
      </c>
      <c r="M12924" s="9"/>
      <c r="N12924" s="9"/>
      <c r="O12924" s="21"/>
      <c r="Q12924" s="29"/>
      <c r="U12924" s="17"/>
      <c r="V12924" s="2"/>
      <c r="Y12924" t="str">
        <f t="shared" si="798"/>
        <v/>
      </c>
      <c r="AA12924">
        <f t="shared" si="799"/>
        <v>1</v>
      </c>
      <c r="AC12924" s="7"/>
      <c r="AD12924" t="s">
        <v>9223</v>
      </c>
      <c r="AE12924">
        <f t="shared" si="797"/>
        <v>0</v>
      </c>
      <c r="AG12924" s="2"/>
      <c r="AI12924" s="7"/>
    </row>
    <row r="12925" spans="1:35" ht="11" customHeight="1" outlineLevel="1" x14ac:dyDescent="0.25">
      <c r="A12925" t="s">
        <v>11460</v>
      </c>
      <c r="C12925" s="2" t="s">
        <v>11983</v>
      </c>
      <c r="D12925" s="2">
        <v>6460</v>
      </c>
      <c r="E12925" s="7">
        <v>2015</v>
      </c>
      <c r="F12925" s="5" t="s">
        <v>11653</v>
      </c>
      <c r="G12925">
        <v>1</v>
      </c>
      <c r="H12925" s="5" t="s">
        <v>5398</v>
      </c>
      <c r="I12925" s="6" t="s">
        <v>1695</v>
      </c>
      <c r="J12925" s="6" t="s">
        <v>8534</v>
      </c>
      <c r="K12925" s="17">
        <v>1</v>
      </c>
      <c r="L12925" s="17" t="s">
        <v>7732</v>
      </c>
      <c r="M12925" s="9"/>
      <c r="N12925" s="9"/>
      <c r="O12925" s="21"/>
      <c r="Q12925" s="29"/>
      <c r="U12925" s="17"/>
      <c r="V12925" s="2"/>
      <c r="Y12925" t="str">
        <f t="shared" si="798"/>
        <v/>
      </c>
      <c r="AA12925" t="str">
        <f t="shared" si="799"/>
        <v/>
      </c>
      <c r="AC12925" s="7"/>
      <c r="AD12925" t="s">
        <v>1695</v>
      </c>
      <c r="AE12925">
        <f t="shared" si="797"/>
        <v>0</v>
      </c>
      <c r="AG12925" s="2">
        <v>1</v>
      </c>
      <c r="AI12925" s="7"/>
    </row>
    <row r="12926" spans="1:35" ht="11" customHeight="1" outlineLevel="1" collapsed="1" x14ac:dyDescent="0.25">
      <c r="A12926" t="s">
        <v>11460</v>
      </c>
      <c r="C12926" s="2" t="s">
        <v>11983</v>
      </c>
      <c r="D12926" s="2" t="s">
        <v>11655</v>
      </c>
      <c r="E12926" s="7">
        <v>2015</v>
      </c>
      <c r="F12926" s="5" t="s">
        <v>11654</v>
      </c>
      <c r="G12926">
        <v>1</v>
      </c>
      <c r="H12926" s="5" t="s">
        <v>5398</v>
      </c>
      <c r="I12926" s="6" t="s">
        <v>1695</v>
      </c>
      <c r="J12926" s="6" t="s">
        <v>8534</v>
      </c>
      <c r="K12926" s="17">
        <v>1</v>
      </c>
      <c r="L12926" s="17" t="s">
        <v>7732</v>
      </c>
      <c r="M12926" s="9"/>
      <c r="N12926" s="9"/>
      <c r="O12926" s="21"/>
      <c r="Q12926" s="29"/>
      <c r="U12926" s="17"/>
      <c r="V12926" s="2"/>
      <c r="Y12926" t="str">
        <f t="shared" si="798"/>
        <v/>
      </c>
      <c r="AA12926">
        <f t="shared" si="799"/>
        <v>1</v>
      </c>
      <c r="AC12926" s="7"/>
      <c r="AD12926" t="s">
        <v>1695</v>
      </c>
      <c r="AE12926">
        <f t="shared" si="797"/>
        <v>0</v>
      </c>
      <c r="AG12926" s="2">
        <v>1</v>
      </c>
      <c r="AI12926" s="7"/>
    </row>
    <row r="12927" spans="1:35" ht="11" customHeight="1" outlineLevel="1" x14ac:dyDescent="0.25">
      <c r="A12927" t="s">
        <v>11460</v>
      </c>
      <c r="C12927" s="2" t="s">
        <v>11983</v>
      </c>
      <c r="D12927" s="2">
        <v>6469</v>
      </c>
      <c r="E12927" s="7">
        <v>2015</v>
      </c>
      <c r="F12927" s="5" t="s">
        <v>11653</v>
      </c>
      <c r="G12927">
        <v>1</v>
      </c>
      <c r="H12927" s="5" t="s">
        <v>5398</v>
      </c>
      <c r="I12927" s="6" t="s">
        <v>11605</v>
      </c>
      <c r="J12927" s="6" t="s">
        <v>9393</v>
      </c>
      <c r="K12927" s="17">
        <v>1</v>
      </c>
      <c r="L12927" s="17" t="s">
        <v>7732</v>
      </c>
      <c r="M12927" s="9"/>
      <c r="N12927" s="9"/>
      <c r="O12927" s="21"/>
      <c r="Q12927" s="29"/>
      <c r="U12927" s="17"/>
      <c r="V12927" s="2"/>
      <c r="Y12927" t="str">
        <f t="shared" si="798"/>
        <v/>
      </c>
      <c r="AA12927" t="str">
        <f t="shared" si="799"/>
        <v/>
      </c>
      <c r="AC12927" s="7"/>
      <c r="AD12927" t="s">
        <v>11605</v>
      </c>
      <c r="AE12927">
        <f t="shared" si="797"/>
        <v>1</v>
      </c>
      <c r="AG12927" s="2"/>
      <c r="AI12927" s="7"/>
    </row>
    <row r="12928" spans="1:35" ht="11" customHeight="1" outlineLevel="1" x14ac:dyDescent="0.25">
      <c r="A12928" t="s">
        <v>11460</v>
      </c>
      <c r="C12928" s="2" t="s">
        <v>11983</v>
      </c>
      <c r="D12928" s="2" t="s">
        <v>11656</v>
      </c>
      <c r="E12928" s="7">
        <v>2015</v>
      </c>
      <c r="F12928" s="5" t="s">
        <v>11654</v>
      </c>
      <c r="G12928">
        <v>1</v>
      </c>
      <c r="H12928" s="5" t="s">
        <v>5398</v>
      </c>
      <c r="I12928" s="6" t="s">
        <v>11605</v>
      </c>
      <c r="J12928" s="6" t="s">
        <v>9393</v>
      </c>
      <c r="K12928" s="17">
        <v>1</v>
      </c>
      <c r="L12928" s="17" t="s">
        <v>7732</v>
      </c>
      <c r="M12928" s="9"/>
      <c r="N12928" s="9"/>
      <c r="O12928" s="21"/>
      <c r="Q12928" s="29"/>
      <c r="U12928" s="17"/>
      <c r="V12928" s="2"/>
      <c r="Y12928" t="str">
        <f t="shared" si="798"/>
        <v/>
      </c>
      <c r="AA12928">
        <f t="shared" si="799"/>
        <v>1</v>
      </c>
      <c r="AC12928" s="7"/>
      <c r="AD12928" t="s">
        <v>11605</v>
      </c>
      <c r="AE12928">
        <f t="shared" si="797"/>
        <v>1</v>
      </c>
      <c r="AG12928" s="2"/>
      <c r="AI12928" s="7"/>
    </row>
    <row r="12929" spans="1:35" ht="11" customHeight="1" outlineLevel="1" x14ac:dyDescent="0.25">
      <c r="A12929" t="s">
        <v>11460</v>
      </c>
      <c r="C12929" s="2" t="s">
        <v>11983</v>
      </c>
      <c r="D12929" s="2">
        <v>6471</v>
      </c>
      <c r="E12929" s="7">
        <v>2015</v>
      </c>
      <c r="F12929" s="5" t="s">
        <v>11623</v>
      </c>
      <c r="G12929">
        <v>1</v>
      </c>
      <c r="H12929" s="5" t="s">
        <v>5398</v>
      </c>
      <c r="I12929" s="6" t="s">
        <v>11605</v>
      </c>
      <c r="J12929" s="6" t="s">
        <v>9393</v>
      </c>
      <c r="K12929" s="17">
        <v>3</v>
      </c>
      <c r="L12929" s="17" t="s">
        <v>7732</v>
      </c>
      <c r="M12929" s="9"/>
      <c r="N12929" s="9"/>
      <c r="O12929" s="21"/>
      <c r="Q12929" s="29"/>
      <c r="U12929" s="17"/>
      <c r="V12929" s="2"/>
      <c r="Y12929" t="str">
        <f t="shared" si="798"/>
        <v/>
      </c>
      <c r="AA12929" t="str">
        <f t="shared" si="799"/>
        <v/>
      </c>
      <c r="AC12929" s="7"/>
      <c r="AD12929" t="s">
        <v>11605</v>
      </c>
      <c r="AE12929">
        <f t="shared" si="797"/>
        <v>1</v>
      </c>
      <c r="AG12929" s="2"/>
      <c r="AI12929" s="7"/>
    </row>
    <row r="12930" spans="1:35" ht="11" customHeight="1" outlineLevel="1" x14ac:dyDescent="0.25">
      <c r="A12930" t="s">
        <v>11460</v>
      </c>
      <c r="C12930" s="2" t="s">
        <v>11983</v>
      </c>
      <c r="D12930" s="2" t="s">
        <v>11657</v>
      </c>
      <c r="E12930" s="7">
        <v>2015</v>
      </c>
      <c r="F12930" s="5" t="s">
        <v>11627</v>
      </c>
      <c r="G12930">
        <v>1</v>
      </c>
      <c r="H12930" s="5" t="s">
        <v>5398</v>
      </c>
      <c r="I12930" s="6" t="s">
        <v>11605</v>
      </c>
      <c r="J12930" s="6" t="s">
        <v>9393</v>
      </c>
      <c r="K12930" s="17">
        <v>3</v>
      </c>
      <c r="L12930" s="17" t="s">
        <v>7732</v>
      </c>
      <c r="M12930" s="9"/>
      <c r="N12930" s="9"/>
      <c r="O12930" s="21"/>
      <c r="Q12930" s="29"/>
      <c r="U12930" s="17"/>
      <c r="V12930" s="2"/>
      <c r="Y12930" t="str">
        <f t="shared" si="798"/>
        <v/>
      </c>
      <c r="AA12930">
        <f t="shared" si="799"/>
        <v>1</v>
      </c>
      <c r="AC12930" s="7"/>
      <c r="AD12930" t="s">
        <v>11605</v>
      </c>
      <c r="AE12930">
        <f t="shared" si="797"/>
        <v>1</v>
      </c>
      <c r="AG12930" s="2"/>
      <c r="AI12930" s="7"/>
    </row>
    <row r="12931" spans="1:35" ht="11" customHeight="1" outlineLevel="1" x14ac:dyDescent="0.25">
      <c r="A12931" t="s">
        <v>11460</v>
      </c>
      <c r="C12931" s="2" t="s">
        <v>11983</v>
      </c>
      <c r="D12931" s="2">
        <v>6652</v>
      </c>
      <c r="E12931" s="7">
        <v>2016</v>
      </c>
      <c r="F12931" s="5" t="s">
        <v>11653</v>
      </c>
      <c r="H12931" s="5" t="s">
        <v>5398</v>
      </c>
      <c r="I12931" s="6" t="s">
        <v>9223</v>
      </c>
      <c r="J12931" s="6" t="s">
        <v>7554</v>
      </c>
      <c r="K12931" s="17">
        <v>7</v>
      </c>
      <c r="L12931" s="17" t="s">
        <v>20076</v>
      </c>
      <c r="M12931" s="9"/>
      <c r="N12931" s="9"/>
      <c r="O12931" s="21"/>
      <c r="Q12931" s="29"/>
      <c r="U12931" s="17"/>
      <c r="V12931" s="2"/>
      <c r="Y12931" t="str">
        <f t="shared" si="798"/>
        <v/>
      </c>
      <c r="AA12931" t="str">
        <f t="shared" si="799"/>
        <v/>
      </c>
      <c r="AC12931" s="7"/>
      <c r="AD12931" t="s">
        <v>9223</v>
      </c>
      <c r="AE12931">
        <f t="shared" si="797"/>
        <v>0</v>
      </c>
      <c r="AG12931" s="2"/>
      <c r="AI12931" s="7"/>
    </row>
    <row r="12932" spans="1:35" ht="11" customHeight="1" outlineLevel="1" x14ac:dyDescent="0.25">
      <c r="A12932" t="s">
        <v>11460</v>
      </c>
      <c r="C12932" s="2" t="s">
        <v>11983</v>
      </c>
      <c r="D12932" s="2">
        <v>6653</v>
      </c>
      <c r="E12932" s="7">
        <v>2016</v>
      </c>
      <c r="F12932" s="5" t="s">
        <v>11653</v>
      </c>
      <c r="H12932" s="5" t="s">
        <v>5398</v>
      </c>
      <c r="I12932" s="6" t="s">
        <v>9223</v>
      </c>
      <c r="J12932" s="6" t="s">
        <v>7554</v>
      </c>
      <c r="K12932" s="17">
        <v>7</v>
      </c>
      <c r="L12932" s="17" t="s">
        <v>20076</v>
      </c>
      <c r="M12932" s="9"/>
      <c r="N12932" s="9"/>
      <c r="O12932" s="21"/>
      <c r="Q12932" s="29"/>
      <c r="U12932" s="17"/>
      <c r="V12932" s="2"/>
      <c r="Y12932" t="str">
        <f t="shared" si="798"/>
        <v/>
      </c>
      <c r="AA12932" t="str">
        <f t="shared" si="799"/>
        <v/>
      </c>
      <c r="AC12932" s="7"/>
      <c r="AD12932" t="s">
        <v>9223</v>
      </c>
      <c r="AE12932">
        <f t="shared" si="797"/>
        <v>0</v>
      </c>
      <c r="AG12932" s="2"/>
      <c r="AI12932" s="7"/>
    </row>
    <row r="12933" spans="1:35" ht="11" customHeight="1" outlineLevel="1" x14ac:dyDescent="0.25">
      <c r="A12933" t="s">
        <v>11460</v>
      </c>
      <c r="C12933" s="2" t="s">
        <v>11983</v>
      </c>
      <c r="D12933" s="2">
        <v>6654</v>
      </c>
      <c r="E12933" s="7">
        <v>2016</v>
      </c>
      <c r="F12933" s="5" t="s">
        <v>11653</v>
      </c>
      <c r="H12933" s="5" t="s">
        <v>5398</v>
      </c>
      <c r="I12933" s="6" t="s">
        <v>9223</v>
      </c>
      <c r="J12933" s="6" t="s">
        <v>7554</v>
      </c>
      <c r="K12933" s="17">
        <v>7</v>
      </c>
      <c r="L12933" s="17" t="s">
        <v>20076</v>
      </c>
      <c r="M12933" s="9"/>
      <c r="N12933" s="9"/>
      <c r="O12933" s="21"/>
      <c r="Q12933" s="29"/>
      <c r="U12933" s="17"/>
      <c r="V12933" s="2"/>
      <c r="Y12933" t="str">
        <f t="shared" si="798"/>
        <v/>
      </c>
      <c r="AA12933" t="str">
        <f t="shared" si="799"/>
        <v/>
      </c>
      <c r="AC12933" s="7"/>
      <c r="AD12933" t="s">
        <v>9223</v>
      </c>
      <c r="AE12933">
        <f t="shared" si="797"/>
        <v>0</v>
      </c>
      <c r="AG12933" s="2"/>
      <c r="AI12933" s="7"/>
    </row>
    <row r="12934" spans="1:35" ht="11" customHeight="1" outlineLevel="1" x14ac:dyDescent="0.25">
      <c r="A12934" t="s">
        <v>11460</v>
      </c>
      <c r="C12934" s="2" t="s">
        <v>11983</v>
      </c>
      <c r="D12934" s="2">
        <v>6655</v>
      </c>
      <c r="E12934" s="7">
        <v>2016</v>
      </c>
      <c r="F12934" s="5" t="s">
        <v>11653</v>
      </c>
      <c r="H12934" s="5" t="s">
        <v>5398</v>
      </c>
      <c r="I12934" s="6" t="s">
        <v>9223</v>
      </c>
      <c r="J12934" s="6" t="s">
        <v>7554</v>
      </c>
      <c r="K12934" s="17">
        <v>7</v>
      </c>
      <c r="L12934" s="17" t="s">
        <v>20076</v>
      </c>
      <c r="M12934" s="9"/>
      <c r="N12934" s="9"/>
      <c r="O12934" s="21"/>
      <c r="Q12934" s="29"/>
      <c r="U12934" s="17"/>
      <c r="V12934" s="2"/>
      <c r="Y12934" t="str">
        <f t="shared" si="798"/>
        <v/>
      </c>
      <c r="AA12934" t="str">
        <f t="shared" si="799"/>
        <v/>
      </c>
      <c r="AC12934" s="7"/>
      <c r="AD12934" t="s">
        <v>9223</v>
      </c>
      <c r="AE12934">
        <f t="shared" si="797"/>
        <v>0</v>
      </c>
      <c r="AG12934" s="2"/>
      <c r="AI12934" s="7"/>
    </row>
    <row r="12935" spans="1:35" ht="11" customHeight="1" outlineLevel="1" x14ac:dyDescent="0.25">
      <c r="A12935" t="s">
        <v>11460</v>
      </c>
      <c r="C12935" s="2" t="s">
        <v>11983</v>
      </c>
      <c r="D12935" s="2" t="s">
        <v>11658</v>
      </c>
      <c r="E12935" s="7">
        <v>2016</v>
      </c>
      <c r="F12935" s="5" t="s">
        <v>11654</v>
      </c>
      <c r="H12935" s="5" t="s">
        <v>5398</v>
      </c>
      <c r="I12935" s="6" t="s">
        <v>9223</v>
      </c>
      <c r="J12935" s="6" t="s">
        <v>7554</v>
      </c>
      <c r="K12935" s="17">
        <v>7</v>
      </c>
      <c r="L12935" s="17" t="s">
        <v>7730</v>
      </c>
      <c r="M12935" s="9">
        <v>2.5</v>
      </c>
      <c r="N12935" s="9"/>
      <c r="O12935" s="21"/>
      <c r="Q12935" s="29"/>
      <c r="U12935" s="17"/>
      <c r="V12935" s="2"/>
      <c r="Y12935" t="str">
        <f t="shared" si="798"/>
        <v/>
      </c>
      <c r="AA12935">
        <f t="shared" si="799"/>
        <v>1</v>
      </c>
      <c r="AC12935" s="7"/>
      <c r="AD12935" t="s">
        <v>9223</v>
      </c>
      <c r="AE12935">
        <f t="shared" si="797"/>
        <v>0</v>
      </c>
      <c r="AG12935" s="2"/>
      <c r="AI12935" s="7"/>
    </row>
    <row r="12936" spans="1:35" ht="11" customHeight="1" outlineLevel="1" x14ac:dyDescent="0.25">
      <c r="A12936" t="s">
        <v>11460</v>
      </c>
      <c r="C12936" s="2" t="s">
        <v>11983</v>
      </c>
      <c r="D12936" s="2">
        <v>6656</v>
      </c>
      <c r="E12936" s="7">
        <v>2016</v>
      </c>
      <c r="F12936" s="5" t="s">
        <v>11623</v>
      </c>
      <c r="H12936" s="5" t="s">
        <v>5398</v>
      </c>
      <c r="I12936" s="6" t="s">
        <v>9223</v>
      </c>
      <c r="J12936" s="6" t="s">
        <v>7554</v>
      </c>
      <c r="K12936" s="17">
        <v>7</v>
      </c>
      <c r="L12936" s="17" t="s">
        <v>20076</v>
      </c>
      <c r="M12936" s="9"/>
      <c r="N12936" s="9"/>
      <c r="O12936" s="21"/>
      <c r="Q12936" s="29"/>
      <c r="U12936" s="17"/>
      <c r="V12936" s="2"/>
      <c r="Y12936" t="str">
        <f t="shared" si="798"/>
        <v/>
      </c>
      <c r="AA12936" t="str">
        <f t="shared" si="799"/>
        <v/>
      </c>
      <c r="AC12936" s="7"/>
      <c r="AD12936" t="s">
        <v>9223</v>
      </c>
      <c r="AE12936">
        <f t="shared" si="797"/>
        <v>0</v>
      </c>
      <c r="AG12936" s="2"/>
      <c r="AI12936" s="7"/>
    </row>
    <row r="12937" spans="1:35" ht="11" customHeight="1" outlineLevel="1" x14ac:dyDescent="0.25">
      <c r="A12937" t="s">
        <v>11460</v>
      </c>
      <c r="C12937" s="2" t="s">
        <v>11983</v>
      </c>
      <c r="D12937" s="2" t="s">
        <v>11659</v>
      </c>
      <c r="E12937" s="7">
        <v>2016</v>
      </c>
      <c r="F12937" s="5" t="s">
        <v>11627</v>
      </c>
      <c r="H12937" s="5" t="s">
        <v>5398</v>
      </c>
      <c r="I12937" s="6" t="s">
        <v>9223</v>
      </c>
      <c r="J12937" s="6" t="s">
        <v>7554</v>
      </c>
      <c r="K12937" s="17">
        <v>7</v>
      </c>
      <c r="L12937" s="17" t="s">
        <v>7730</v>
      </c>
      <c r="M12937" s="9">
        <v>2.5</v>
      </c>
      <c r="N12937" s="9"/>
      <c r="O12937" s="21"/>
      <c r="Q12937" s="29"/>
      <c r="U12937" s="17"/>
      <c r="V12937" s="2"/>
      <c r="Y12937" t="str">
        <f t="shared" si="798"/>
        <v/>
      </c>
      <c r="AA12937">
        <f t="shared" si="799"/>
        <v>1</v>
      </c>
      <c r="AC12937" s="7"/>
      <c r="AD12937" t="s">
        <v>9223</v>
      </c>
      <c r="AE12937">
        <f t="shared" si="797"/>
        <v>0</v>
      </c>
      <c r="AG12937" s="2"/>
      <c r="AI12937" s="7"/>
    </row>
    <row r="12938" spans="1:35" ht="11" customHeight="1" outlineLevel="1" x14ac:dyDescent="0.25">
      <c r="A12938" t="s">
        <v>11460</v>
      </c>
      <c r="C12938" s="2" t="s">
        <v>11983</v>
      </c>
      <c r="D12938" s="2">
        <v>6802</v>
      </c>
      <c r="E12938" s="7">
        <v>2016</v>
      </c>
      <c r="F12938" s="5" t="s">
        <v>11653</v>
      </c>
      <c r="H12938" s="5" t="s">
        <v>5398</v>
      </c>
      <c r="I12938" s="6" t="s">
        <v>11662</v>
      </c>
      <c r="J12938" s="6" t="s">
        <v>9406</v>
      </c>
      <c r="K12938" s="17">
        <v>1</v>
      </c>
      <c r="L12938" s="17" t="s">
        <v>20076</v>
      </c>
      <c r="M12938" s="9"/>
      <c r="N12938" s="9"/>
      <c r="O12938" s="21"/>
      <c r="Q12938" s="29"/>
      <c r="U12938" s="17"/>
      <c r="V12938" s="2"/>
      <c r="Y12938" t="str">
        <f t="shared" si="798"/>
        <v/>
      </c>
      <c r="AA12938" t="str">
        <f t="shared" si="799"/>
        <v/>
      </c>
      <c r="AC12938" s="7"/>
      <c r="AD12938" t="s">
        <v>11662</v>
      </c>
      <c r="AE12938">
        <f t="shared" si="797"/>
        <v>0</v>
      </c>
      <c r="AG12938" s="2"/>
      <c r="AI12938" s="7"/>
    </row>
    <row r="12939" spans="1:35" ht="11" customHeight="1" outlineLevel="1" x14ac:dyDescent="0.25">
      <c r="A12939" t="s">
        <v>11460</v>
      </c>
      <c r="C12939" s="2" t="s">
        <v>11983</v>
      </c>
      <c r="D12939" s="2">
        <v>6803</v>
      </c>
      <c r="E12939" s="7">
        <v>2016</v>
      </c>
      <c r="F12939" s="5" t="s">
        <v>11653</v>
      </c>
      <c r="H12939" s="5" t="s">
        <v>5398</v>
      </c>
      <c r="I12939" s="6" t="s">
        <v>11663</v>
      </c>
      <c r="J12939" s="6" t="s">
        <v>9406</v>
      </c>
      <c r="K12939" s="17">
        <v>1</v>
      </c>
      <c r="L12939" s="17" t="s">
        <v>20076</v>
      </c>
      <c r="M12939" s="9"/>
      <c r="N12939" s="9"/>
      <c r="O12939" s="21"/>
      <c r="Q12939" s="29"/>
      <c r="U12939" s="17"/>
      <c r="V12939" s="2"/>
      <c r="Y12939" t="str">
        <f t="shared" si="798"/>
        <v/>
      </c>
      <c r="AA12939" t="str">
        <f t="shared" si="799"/>
        <v/>
      </c>
      <c r="AC12939" s="7"/>
      <c r="AD12939" t="s">
        <v>11663</v>
      </c>
      <c r="AE12939">
        <f t="shared" si="797"/>
        <v>0</v>
      </c>
      <c r="AG12939" s="2"/>
      <c r="AI12939" s="7"/>
    </row>
    <row r="12940" spans="1:35" ht="11" customHeight="1" outlineLevel="1" x14ac:dyDescent="0.25">
      <c r="A12940" t="s">
        <v>11460</v>
      </c>
      <c r="C12940" s="2" t="s">
        <v>11983</v>
      </c>
      <c r="D12940" s="2">
        <v>6804</v>
      </c>
      <c r="E12940" s="7">
        <v>2016</v>
      </c>
      <c r="F12940" s="5" t="s">
        <v>11653</v>
      </c>
      <c r="H12940" s="5" t="s">
        <v>5398</v>
      </c>
      <c r="I12940" s="6" t="s">
        <v>10146</v>
      </c>
      <c r="J12940" s="6" t="s">
        <v>9406</v>
      </c>
      <c r="K12940" s="17">
        <v>1</v>
      </c>
      <c r="L12940" s="17" t="s">
        <v>20076</v>
      </c>
      <c r="M12940" s="9"/>
      <c r="N12940" s="9"/>
      <c r="O12940" s="21"/>
      <c r="Q12940" s="29"/>
      <c r="U12940" s="17"/>
      <c r="V12940" s="2"/>
      <c r="Y12940" t="str">
        <f t="shared" si="798"/>
        <v/>
      </c>
      <c r="AA12940" t="str">
        <f t="shared" si="799"/>
        <v/>
      </c>
      <c r="AC12940" s="7"/>
      <c r="AD12940" t="s">
        <v>10146</v>
      </c>
      <c r="AE12940">
        <f t="shared" si="797"/>
        <v>0</v>
      </c>
      <c r="AG12940" s="2"/>
      <c r="AI12940" s="7"/>
    </row>
    <row r="12941" spans="1:35" ht="11" customHeight="1" outlineLevel="1" x14ac:dyDescent="0.25">
      <c r="A12941" t="s">
        <v>11460</v>
      </c>
      <c r="C12941" s="2" t="s">
        <v>11983</v>
      </c>
      <c r="D12941" s="2">
        <v>6805</v>
      </c>
      <c r="E12941" s="7">
        <v>2016</v>
      </c>
      <c r="F12941" s="5" t="s">
        <v>11653</v>
      </c>
      <c r="H12941" s="5" t="s">
        <v>5398</v>
      </c>
      <c r="I12941" s="6" t="s">
        <v>11664</v>
      </c>
      <c r="J12941" s="6" t="s">
        <v>9406</v>
      </c>
      <c r="K12941" s="17">
        <v>1</v>
      </c>
      <c r="L12941" s="17" t="s">
        <v>20076</v>
      </c>
      <c r="M12941" s="9"/>
      <c r="N12941" s="9"/>
      <c r="O12941" s="21"/>
      <c r="Q12941" s="29"/>
      <c r="U12941" s="17"/>
      <c r="V12941" s="2"/>
      <c r="Y12941" t="str">
        <f t="shared" si="798"/>
        <v/>
      </c>
      <c r="AA12941" t="str">
        <f t="shared" si="799"/>
        <v/>
      </c>
      <c r="AC12941" s="7"/>
      <c r="AD12941" t="s">
        <v>11664</v>
      </c>
      <c r="AE12941">
        <f t="shared" si="797"/>
        <v>0</v>
      </c>
      <c r="AG12941" s="2"/>
      <c r="AI12941" s="7"/>
    </row>
    <row r="12942" spans="1:35" ht="11" customHeight="1" outlineLevel="1" x14ac:dyDescent="0.25">
      <c r="A12942" t="s">
        <v>11460</v>
      </c>
      <c r="C12942" s="2" t="s">
        <v>11983</v>
      </c>
      <c r="D12942" s="2" t="s">
        <v>11660</v>
      </c>
      <c r="E12942" s="7">
        <v>2016</v>
      </c>
      <c r="F12942" s="5" t="s">
        <v>11654</v>
      </c>
      <c r="H12942" s="5" t="s">
        <v>5398</v>
      </c>
      <c r="I12942" s="6" t="s">
        <v>10099</v>
      </c>
      <c r="J12942" s="6" t="s">
        <v>9406</v>
      </c>
      <c r="K12942" s="17">
        <v>1</v>
      </c>
      <c r="L12942" s="17" t="s">
        <v>7730</v>
      </c>
      <c r="M12942" s="9">
        <v>2.5</v>
      </c>
      <c r="N12942" s="9"/>
      <c r="O12942" s="21"/>
      <c r="Q12942" s="29"/>
      <c r="U12942" s="17"/>
      <c r="V12942" s="2"/>
      <c r="Y12942" t="str">
        <f t="shared" si="798"/>
        <v/>
      </c>
      <c r="AA12942">
        <f t="shared" si="799"/>
        <v>1</v>
      </c>
      <c r="AC12942" s="7"/>
      <c r="AD12942" t="s">
        <v>10099</v>
      </c>
      <c r="AE12942">
        <f t="shared" si="797"/>
        <v>0</v>
      </c>
      <c r="AG12942" s="2"/>
      <c r="AI12942" s="7"/>
    </row>
    <row r="12943" spans="1:35" ht="11" customHeight="1" outlineLevel="1" x14ac:dyDescent="0.25">
      <c r="A12943" t="s">
        <v>11460</v>
      </c>
      <c r="C12943" s="2" t="s">
        <v>11983</v>
      </c>
      <c r="D12943" s="2">
        <v>6806</v>
      </c>
      <c r="E12943" s="7">
        <v>2016</v>
      </c>
      <c r="F12943" s="5" t="s">
        <v>11623</v>
      </c>
      <c r="H12943" s="5" t="s">
        <v>5398</v>
      </c>
      <c r="I12943" s="6" t="s">
        <v>11665</v>
      </c>
      <c r="J12943" s="6" t="s">
        <v>9406</v>
      </c>
      <c r="K12943" s="17">
        <v>1</v>
      </c>
      <c r="L12943" s="17" t="s">
        <v>20076</v>
      </c>
      <c r="M12943" s="9"/>
      <c r="N12943" s="9"/>
      <c r="O12943" s="21"/>
      <c r="Q12943" s="29"/>
      <c r="U12943" s="17"/>
      <c r="V12943" s="2"/>
      <c r="Y12943" t="str">
        <f t="shared" si="798"/>
        <v/>
      </c>
      <c r="AA12943" t="str">
        <f t="shared" si="799"/>
        <v/>
      </c>
      <c r="AC12943" s="7"/>
      <c r="AD12943" t="s">
        <v>11665</v>
      </c>
      <c r="AE12943">
        <f t="shared" si="797"/>
        <v>0</v>
      </c>
      <c r="AG12943" s="2"/>
      <c r="AI12943" s="7"/>
    </row>
    <row r="12944" spans="1:35" ht="11" customHeight="1" outlineLevel="1" x14ac:dyDescent="0.25">
      <c r="A12944" t="s">
        <v>11460</v>
      </c>
      <c r="C12944" s="2" t="s">
        <v>11983</v>
      </c>
      <c r="D12944" s="2" t="s">
        <v>11661</v>
      </c>
      <c r="E12944" s="7">
        <v>2016</v>
      </c>
      <c r="F12944" s="5" t="s">
        <v>11627</v>
      </c>
      <c r="H12944" s="5" t="s">
        <v>5398</v>
      </c>
      <c r="I12944" s="6" t="s">
        <v>11665</v>
      </c>
      <c r="J12944" s="6" t="s">
        <v>9406</v>
      </c>
      <c r="K12944" s="17">
        <v>1</v>
      </c>
      <c r="L12944" s="17" t="s">
        <v>7730</v>
      </c>
      <c r="M12944" s="9">
        <v>2.5</v>
      </c>
      <c r="N12944" s="9"/>
      <c r="O12944" s="21"/>
      <c r="Q12944" s="29"/>
      <c r="U12944" s="17"/>
      <c r="V12944" s="2"/>
      <c r="Y12944" t="str">
        <f t="shared" si="798"/>
        <v/>
      </c>
      <c r="AA12944">
        <f t="shared" si="799"/>
        <v>1</v>
      </c>
      <c r="AC12944" s="7"/>
      <c r="AD12944" t="s">
        <v>11665</v>
      </c>
      <c r="AE12944">
        <f t="shared" si="797"/>
        <v>0</v>
      </c>
      <c r="AG12944" s="2"/>
      <c r="AI12944" s="7"/>
    </row>
    <row r="12945" spans="1:35" ht="11" customHeight="1" outlineLevel="1" x14ac:dyDescent="0.25">
      <c r="A12945" t="s">
        <v>11460</v>
      </c>
      <c r="C12945" s="2" t="s">
        <v>11983</v>
      </c>
      <c r="D12945" s="2">
        <v>7029</v>
      </c>
      <c r="E12945" s="7">
        <v>2017</v>
      </c>
      <c r="F12945" s="5" t="s">
        <v>11653</v>
      </c>
      <c r="H12945" s="5" t="s">
        <v>5398</v>
      </c>
      <c r="I12945" s="6" t="s">
        <v>9223</v>
      </c>
      <c r="J12945" s="6" t="s">
        <v>7554</v>
      </c>
      <c r="K12945" s="17">
        <v>7</v>
      </c>
      <c r="L12945" s="17" t="s">
        <v>20076</v>
      </c>
      <c r="M12945" s="9"/>
      <c r="N12945" s="9"/>
      <c r="O12945" s="21"/>
      <c r="Q12945" s="29"/>
      <c r="U12945" s="17"/>
      <c r="V12945" s="2"/>
      <c r="Y12945" t="str">
        <f t="shared" si="798"/>
        <v/>
      </c>
      <c r="AA12945" t="str">
        <f t="shared" si="799"/>
        <v/>
      </c>
      <c r="AC12945" s="7"/>
      <c r="AD12945" t="s">
        <v>9223</v>
      </c>
      <c r="AE12945">
        <f t="shared" si="797"/>
        <v>0</v>
      </c>
      <c r="AG12945" s="2"/>
      <c r="AI12945" s="7"/>
    </row>
    <row r="12946" spans="1:35" ht="11" customHeight="1" outlineLevel="1" x14ac:dyDescent="0.25">
      <c r="A12946" t="s">
        <v>11460</v>
      </c>
      <c r="C12946" s="2" t="s">
        <v>11983</v>
      </c>
      <c r="D12946" s="2">
        <v>7030</v>
      </c>
      <c r="E12946" s="7">
        <v>2017</v>
      </c>
      <c r="F12946" s="5" t="s">
        <v>11653</v>
      </c>
      <c r="H12946" s="5" t="s">
        <v>5398</v>
      </c>
      <c r="I12946" s="6" t="s">
        <v>9223</v>
      </c>
      <c r="J12946" s="6" t="s">
        <v>7554</v>
      </c>
      <c r="K12946" s="17">
        <v>7</v>
      </c>
      <c r="L12946" s="17" t="s">
        <v>20076</v>
      </c>
      <c r="M12946" s="9"/>
      <c r="N12946" s="9"/>
      <c r="O12946" s="21"/>
      <c r="Q12946" s="29"/>
      <c r="U12946" s="17"/>
      <c r="V12946" s="2"/>
      <c r="Y12946" t="str">
        <f t="shared" si="798"/>
        <v/>
      </c>
      <c r="AA12946" t="str">
        <f t="shared" si="799"/>
        <v/>
      </c>
      <c r="AC12946" s="7"/>
      <c r="AD12946" t="s">
        <v>9223</v>
      </c>
      <c r="AE12946">
        <f t="shared" si="797"/>
        <v>0</v>
      </c>
      <c r="AG12946" s="2"/>
      <c r="AI12946" s="7"/>
    </row>
    <row r="12947" spans="1:35" ht="11" customHeight="1" outlineLevel="1" x14ac:dyDescent="0.25">
      <c r="A12947" t="s">
        <v>11460</v>
      </c>
      <c r="C12947" s="2" t="s">
        <v>11983</v>
      </c>
      <c r="D12947" s="2">
        <v>7031</v>
      </c>
      <c r="E12947" s="7">
        <v>2017</v>
      </c>
      <c r="F12947" s="5" t="s">
        <v>11653</v>
      </c>
      <c r="H12947" s="5" t="s">
        <v>5398</v>
      </c>
      <c r="I12947" s="6" t="s">
        <v>9223</v>
      </c>
      <c r="J12947" s="6" t="s">
        <v>7554</v>
      </c>
      <c r="K12947" s="17">
        <v>7</v>
      </c>
      <c r="L12947" s="17" t="s">
        <v>20076</v>
      </c>
      <c r="M12947" s="9"/>
      <c r="N12947" s="9"/>
      <c r="O12947" s="21"/>
      <c r="Q12947" s="29"/>
      <c r="U12947" s="17"/>
      <c r="V12947" s="2"/>
      <c r="Y12947" t="str">
        <f t="shared" si="798"/>
        <v/>
      </c>
      <c r="AA12947" t="str">
        <f t="shared" si="799"/>
        <v/>
      </c>
      <c r="AC12947" s="7"/>
      <c r="AD12947" t="s">
        <v>9223</v>
      </c>
      <c r="AE12947">
        <f t="shared" si="797"/>
        <v>0</v>
      </c>
      <c r="AG12947" s="2"/>
      <c r="AI12947" s="7"/>
    </row>
    <row r="12948" spans="1:35" ht="11" customHeight="1" outlineLevel="1" x14ac:dyDescent="0.25">
      <c r="A12948" t="s">
        <v>11460</v>
      </c>
      <c r="C12948" s="2" t="s">
        <v>11983</v>
      </c>
      <c r="D12948" s="2">
        <v>7032</v>
      </c>
      <c r="E12948" s="7">
        <v>2017</v>
      </c>
      <c r="F12948" s="5" t="s">
        <v>11653</v>
      </c>
      <c r="H12948" s="5" t="s">
        <v>5398</v>
      </c>
      <c r="I12948" s="6" t="s">
        <v>9223</v>
      </c>
      <c r="J12948" s="6" t="s">
        <v>7554</v>
      </c>
      <c r="K12948" s="17">
        <v>7</v>
      </c>
      <c r="L12948" s="17" t="s">
        <v>20076</v>
      </c>
      <c r="M12948" s="9"/>
      <c r="N12948" s="9"/>
      <c r="O12948" s="21"/>
      <c r="Q12948" s="29"/>
      <c r="U12948" s="17"/>
      <c r="V12948" s="2"/>
      <c r="Y12948" t="str">
        <f t="shared" si="798"/>
        <v/>
      </c>
      <c r="AA12948" t="str">
        <f t="shared" si="799"/>
        <v/>
      </c>
      <c r="AC12948" s="7"/>
      <c r="AD12948" t="s">
        <v>9223</v>
      </c>
      <c r="AE12948">
        <f t="shared" si="797"/>
        <v>0</v>
      </c>
      <c r="AG12948" s="2"/>
      <c r="AI12948" s="7"/>
    </row>
    <row r="12949" spans="1:35" ht="11" customHeight="1" outlineLevel="1" x14ac:dyDescent="0.25">
      <c r="A12949" t="s">
        <v>11460</v>
      </c>
      <c r="C12949" s="2" t="s">
        <v>11983</v>
      </c>
      <c r="D12949" s="2" t="s">
        <v>11666</v>
      </c>
      <c r="E12949" s="7">
        <v>2017</v>
      </c>
      <c r="F12949" s="5" t="s">
        <v>11654</v>
      </c>
      <c r="H12949" s="5" t="s">
        <v>5398</v>
      </c>
      <c r="I12949" s="6" t="s">
        <v>9223</v>
      </c>
      <c r="J12949" s="6" t="s">
        <v>7554</v>
      </c>
      <c r="K12949" s="17">
        <v>7</v>
      </c>
      <c r="L12949" s="17" t="s">
        <v>7730</v>
      </c>
      <c r="M12949" s="9">
        <v>2.5</v>
      </c>
      <c r="N12949" s="9"/>
      <c r="O12949" s="21"/>
      <c r="Q12949" s="29"/>
      <c r="U12949" s="17"/>
      <c r="V12949" s="2"/>
      <c r="Y12949" t="str">
        <f t="shared" si="798"/>
        <v/>
      </c>
      <c r="AA12949">
        <f t="shared" si="799"/>
        <v>1</v>
      </c>
      <c r="AC12949" s="7"/>
      <c r="AD12949" t="s">
        <v>9223</v>
      </c>
      <c r="AE12949">
        <f t="shared" si="797"/>
        <v>0</v>
      </c>
      <c r="AG12949" s="2"/>
      <c r="AI12949" s="7"/>
    </row>
    <row r="12950" spans="1:35" ht="11" customHeight="1" outlineLevel="1" x14ac:dyDescent="0.25">
      <c r="A12950" t="s">
        <v>11460</v>
      </c>
      <c r="C12950" s="2" t="s">
        <v>11983</v>
      </c>
      <c r="D12950" s="2">
        <v>7033</v>
      </c>
      <c r="E12950" s="7">
        <v>2017</v>
      </c>
      <c r="F12950" s="5" t="s">
        <v>11668</v>
      </c>
      <c r="H12950" s="5" t="s">
        <v>5398</v>
      </c>
      <c r="I12950" s="6" t="s">
        <v>9223</v>
      </c>
      <c r="J12950" s="6" t="s">
        <v>7554</v>
      </c>
      <c r="K12950" s="17">
        <v>7</v>
      </c>
      <c r="L12950" s="17" t="s">
        <v>20076</v>
      </c>
      <c r="M12950" s="9"/>
      <c r="N12950" s="9"/>
      <c r="O12950" s="21"/>
      <c r="Q12950" s="29"/>
      <c r="U12950" s="17"/>
      <c r="V12950" s="2"/>
      <c r="Y12950" t="str">
        <f t="shared" si="798"/>
        <v/>
      </c>
      <c r="AA12950" t="str">
        <f t="shared" si="799"/>
        <v/>
      </c>
      <c r="AC12950" s="7"/>
      <c r="AD12950" t="s">
        <v>9223</v>
      </c>
      <c r="AE12950">
        <f t="shared" si="797"/>
        <v>0</v>
      </c>
      <c r="AG12950" s="2"/>
      <c r="AI12950" s="7"/>
    </row>
    <row r="12951" spans="1:35" ht="11" customHeight="1" outlineLevel="1" x14ac:dyDescent="0.25">
      <c r="A12951" t="s">
        <v>11460</v>
      </c>
      <c r="C12951" s="2" t="s">
        <v>11983</v>
      </c>
      <c r="D12951" s="2" t="s">
        <v>11667</v>
      </c>
      <c r="E12951" s="7">
        <v>2017</v>
      </c>
      <c r="F12951" s="5" t="s">
        <v>11669</v>
      </c>
      <c r="H12951" s="5" t="s">
        <v>5398</v>
      </c>
      <c r="I12951" s="6" t="s">
        <v>9223</v>
      </c>
      <c r="J12951" s="6" t="s">
        <v>7554</v>
      </c>
      <c r="K12951" s="17">
        <v>7</v>
      </c>
      <c r="L12951" s="17" t="s">
        <v>7730</v>
      </c>
      <c r="M12951" s="9">
        <v>2.5</v>
      </c>
      <c r="N12951" s="9"/>
      <c r="O12951" s="21"/>
      <c r="Q12951" s="29"/>
      <c r="U12951" s="17"/>
      <c r="V12951" s="2"/>
      <c r="Y12951" t="str">
        <f t="shared" si="798"/>
        <v/>
      </c>
      <c r="AA12951">
        <f t="shared" si="799"/>
        <v>1</v>
      </c>
      <c r="AC12951" s="7"/>
      <c r="AD12951" t="s">
        <v>9223</v>
      </c>
      <c r="AE12951">
        <f t="shared" si="797"/>
        <v>0</v>
      </c>
      <c r="AG12951" s="2"/>
      <c r="AI12951" s="7"/>
    </row>
    <row r="12952" spans="1:35" ht="11" customHeight="1" outlineLevel="1" x14ac:dyDescent="0.25">
      <c r="A12952" t="s">
        <v>11460</v>
      </c>
      <c r="C12952" s="2" t="s">
        <v>11983</v>
      </c>
      <c r="D12952" s="2">
        <v>7275</v>
      </c>
      <c r="E12952" s="7">
        <v>2017</v>
      </c>
      <c r="F12952" s="5" t="s">
        <v>11653</v>
      </c>
      <c r="H12952" s="5" t="s">
        <v>5398</v>
      </c>
      <c r="I12952" s="6" t="s">
        <v>20650</v>
      </c>
      <c r="J12952" s="6" t="s">
        <v>989</v>
      </c>
      <c r="K12952" s="17">
        <v>1</v>
      </c>
      <c r="L12952" s="17" t="s">
        <v>20076</v>
      </c>
      <c r="M12952" s="9"/>
      <c r="N12952" s="9"/>
      <c r="O12952" s="21"/>
      <c r="Q12952" s="29"/>
      <c r="U12952" s="17"/>
      <c r="V12952" s="2"/>
      <c r="Y12952" t="str">
        <f t="shared" si="798"/>
        <v/>
      </c>
      <c r="AA12952" t="str">
        <f t="shared" si="799"/>
        <v/>
      </c>
      <c r="AC12952" s="7"/>
      <c r="AD12952" t="s">
        <v>20650</v>
      </c>
      <c r="AE12952">
        <f t="shared" si="797"/>
        <v>0</v>
      </c>
      <c r="AG12952" s="2"/>
      <c r="AI12952" s="7"/>
    </row>
    <row r="12953" spans="1:35" ht="11" customHeight="1" outlineLevel="1" x14ac:dyDescent="0.25">
      <c r="A12953" t="s">
        <v>11460</v>
      </c>
      <c r="C12953" s="2" t="s">
        <v>11983</v>
      </c>
      <c r="D12953" s="2">
        <v>7276</v>
      </c>
      <c r="E12953" s="7">
        <v>2017</v>
      </c>
      <c r="F12953" s="5" t="s">
        <v>11653</v>
      </c>
      <c r="H12953" s="5" t="s">
        <v>5398</v>
      </c>
      <c r="I12953" s="6" t="s">
        <v>20651</v>
      </c>
      <c r="J12953" s="6" t="s">
        <v>989</v>
      </c>
      <c r="K12953" s="17">
        <v>1</v>
      </c>
      <c r="L12953" s="17" t="s">
        <v>20076</v>
      </c>
      <c r="M12953" s="9"/>
      <c r="N12953" s="9"/>
      <c r="O12953" s="21"/>
      <c r="Q12953" s="29"/>
      <c r="U12953" s="17"/>
      <c r="V12953" s="2"/>
      <c r="Y12953" t="str">
        <f t="shared" si="798"/>
        <v/>
      </c>
      <c r="AA12953" t="str">
        <f t="shared" si="799"/>
        <v/>
      </c>
      <c r="AC12953" s="7"/>
      <c r="AD12953" t="s">
        <v>20651</v>
      </c>
      <c r="AE12953">
        <f t="shared" si="797"/>
        <v>0</v>
      </c>
      <c r="AG12953" s="2"/>
      <c r="AI12953" s="7"/>
    </row>
    <row r="12954" spans="1:35" ht="11" customHeight="1" outlineLevel="1" x14ac:dyDescent="0.25">
      <c r="A12954" t="s">
        <v>11460</v>
      </c>
      <c r="C12954" s="2" t="s">
        <v>11983</v>
      </c>
      <c r="D12954" s="2">
        <v>7277</v>
      </c>
      <c r="E12954" s="7">
        <v>2017</v>
      </c>
      <c r="F12954" s="5" t="s">
        <v>11653</v>
      </c>
      <c r="H12954" s="5" t="s">
        <v>5398</v>
      </c>
      <c r="I12954" s="6" t="s">
        <v>20652</v>
      </c>
      <c r="J12954" s="6" t="s">
        <v>989</v>
      </c>
      <c r="K12954" s="17">
        <v>1</v>
      </c>
      <c r="L12954" s="17" t="s">
        <v>20076</v>
      </c>
      <c r="M12954" s="9"/>
      <c r="N12954" s="9"/>
      <c r="O12954" s="21"/>
      <c r="Q12954" s="29"/>
      <c r="T12954">
        <v>1</v>
      </c>
      <c r="U12954" s="17"/>
      <c r="V12954" s="2"/>
      <c r="Y12954" t="str">
        <f t="shared" si="798"/>
        <v/>
      </c>
      <c r="AA12954" t="str">
        <f t="shared" si="799"/>
        <v/>
      </c>
      <c r="AC12954" s="7"/>
      <c r="AD12954" t="s">
        <v>20652</v>
      </c>
      <c r="AE12954">
        <f t="shared" si="797"/>
        <v>0</v>
      </c>
      <c r="AG12954" s="2"/>
      <c r="AI12954" s="7"/>
    </row>
    <row r="12955" spans="1:35" ht="11" customHeight="1" outlineLevel="1" x14ac:dyDescent="0.25">
      <c r="A12955" t="s">
        <v>11460</v>
      </c>
      <c r="C12955" s="2" t="s">
        <v>11983</v>
      </c>
      <c r="D12955" s="2">
        <v>7278</v>
      </c>
      <c r="E12955" s="7">
        <v>2017</v>
      </c>
      <c r="F12955" s="5" t="s">
        <v>11653</v>
      </c>
      <c r="H12955" s="5" t="s">
        <v>5398</v>
      </c>
      <c r="I12955" s="6" t="s">
        <v>20653</v>
      </c>
      <c r="J12955" s="6" t="s">
        <v>989</v>
      </c>
      <c r="K12955" s="17">
        <v>1</v>
      </c>
      <c r="L12955" s="17" t="s">
        <v>20076</v>
      </c>
      <c r="M12955" s="9"/>
      <c r="N12955" s="9"/>
      <c r="O12955" s="21"/>
      <c r="Q12955" s="29"/>
      <c r="T12955">
        <v>1</v>
      </c>
      <c r="U12955" s="17"/>
      <c r="V12955" s="2"/>
      <c r="Y12955" t="str">
        <f t="shared" si="798"/>
        <v/>
      </c>
      <c r="AA12955" t="str">
        <f t="shared" si="799"/>
        <v/>
      </c>
      <c r="AC12955" s="7"/>
      <c r="AD12955" t="s">
        <v>20653</v>
      </c>
      <c r="AE12955">
        <f t="shared" si="797"/>
        <v>0</v>
      </c>
      <c r="AG12955" s="2"/>
      <c r="AI12955" s="7"/>
    </row>
    <row r="12956" spans="1:35" ht="11" customHeight="1" outlineLevel="1" x14ac:dyDescent="0.25">
      <c r="A12956" t="s">
        <v>11460</v>
      </c>
      <c r="C12956" s="2" t="s">
        <v>11983</v>
      </c>
      <c r="D12956" s="2" t="s">
        <v>11672</v>
      </c>
      <c r="E12956" s="7">
        <v>2017</v>
      </c>
      <c r="F12956" s="5" t="s">
        <v>11654</v>
      </c>
      <c r="H12956" s="5" t="s">
        <v>5398</v>
      </c>
      <c r="I12956" s="6" t="s">
        <v>5620</v>
      </c>
      <c r="J12956" s="6" t="s">
        <v>989</v>
      </c>
      <c r="K12956" s="17">
        <v>1</v>
      </c>
      <c r="L12956" s="17" t="s">
        <v>7730</v>
      </c>
      <c r="M12956" s="9">
        <v>2.5</v>
      </c>
      <c r="N12956" s="9"/>
      <c r="O12956" s="21"/>
      <c r="Q12956" s="29"/>
      <c r="U12956" s="17"/>
      <c r="V12956" s="2"/>
      <c r="Y12956" t="str">
        <f t="shared" si="798"/>
        <v/>
      </c>
      <c r="AA12956">
        <f t="shared" si="799"/>
        <v>1</v>
      </c>
      <c r="AC12956" s="7"/>
      <c r="AD12956" t="s">
        <v>5620</v>
      </c>
      <c r="AE12956">
        <f t="shared" si="797"/>
        <v>0</v>
      </c>
      <c r="AG12956" s="2"/>
      <c r="AI12956" s="7"/>
    </row>
    <row r="12957" spans="1:35" ht="11" customHeight="1" outlineLevel="1" x14ac:dyDescent="0.25">
      <c r="A12957" t="s">
        <v>11460</v>
      </c>
      <c r="C12957" s="2" t="s">
        <v>11983</v>
      </c>
      <c r="D12957" s="2">
        <v>7279</v>
      </c>
      <c r="E12957" s="7">
        <v>2017</v>
      </c>
      <c r="F12957" s="5" t="s">
        <v>11668</v>
      </c>
      <c r="H12957" s="5" t="s">
        <v>5398</v>
      </c>
      <c r="I12957" s="6" t="s">
        <v>11671</v>
      </c>
      <c r="J12957" s="6" t="s">
        <v>989</v>
      </c>
      <c r="K12957" s="17">
        <v>1</v>
      </c>
      <c r="L12957" s="17" t="s">
        <v>20076</v>
      </c>
      <c r="M12957" s="9"/>
      <c r="N12957" s="9"/>
      <c r="O12957" s="21"/>
      <c r="Q12957" s="29"/>
      <c r="U12957" s="17"/>
      <c r="V12957" s="2"/>
      <c r="Y12957" t="str">
        <f t="shared" si="798"/>
        <v/>
      </c>
      <c r="AA12957" t="str">
        <f t="shared" si="799"/>
        <v/>
      </c>
      <c r="AC12957" s="7"/>
      <c r="AD12957" t="s">
        <v>11671</v>
      </c>
      <c r="AE12957">
        <f t="shared" si="797"/>
        <v>0</v>
      </c>
      <c r="AG12957" s="2"/>
      <c r="AI12957" s="7"/>
    </row>
    <row r="12958" spans="1:35" ht="11" customHeight="1" outlineLevel="1" x14ac:dyDescent="0.25">
      <c r="A12958" t="s">
        <v>11460</v>
      </c>
      <c r="C12958" s="2" t="s">
        <v>11983</v>
      </c>
      <c r="D12958" s="2" t="s">
        <v>11670</v>
      </c>
      <c r="E12958" s="7">
        <v>2017</v>
      </c>
      <c r="F12958" s="5" t="s">
        <v>11669</v>
      </c>
      <c r="H12958" s="5" t="s">
        <v>5398</v>
      </c>
      <c r="I12958" s="6" t="s">
        <v>11671</v>
      </c>
      <c r="J12958" s="6" t="s">
        <v>989</v>
      </c>
      <c r="K12958" s="17">
        <v>1</v>
      </c>
      <c r="L12958" s="17" t="s">
        <v>7730</v>
      </c>
      <c r="M12958" s="9">
        <v>2.5</v>
      </c>
      <c r="N12958" s="9"/>
      <c r="O12958" s="21"/>
      <c r="Q12958" s="29"/>
      <c r="S12958">
        <v>1</v>
      </c>
      <c r="T12958">
        <v>1</v>
      </c>
      <c r="U12958" s="17"/>
      <c r="V12958" s="2"/>
      <c r="Y12958" t="str">
        <f t="shared" si="798"/>
        <v/>
      </c>
      <c r="AA12958">
        <f t="shared" si="799"/>
        <v>1</v>
      </c>
      <c r="AC12958" s="7"/>
      <c r="AD12958" t="s">
        <v>11671</v>
      </c>
      <c r="AE12958">
        <f t="shared" si="797"/>
        <v>0</v>
      </c>
      <c r="AG12958" s="2"/>
      <c r="AI12958" s="7"/>
    </row>
    <row r="12959" spans="1:35" ht="11" customHeight="1" outlineLevel="1" x14ac:dyDescent="0.25">
      <c r="A12959" t="s">
        <v>11460</v>
      </c>
      <c r="C12959" s="2" t="s">
        <v>11983</v>
      </c>
      <c r="D12959" s="2">
        <v>7419</v>
      </c>
      <c r="E12959" s="7">
        <v>2017</v>
      </c>
      <c r="F12959" s="8" t="s">
        <v>11653</v>
      </c>
      <c r="H12959" s="5" t="s">
        <v>5398</v>
      </c>
      <c r="I12959" s="6" t="s">
        <v>9223</v>
      </c>
      <c r="J12959" s="6" t="s">
        <v>7554</v>
      </c>
      <c r="K12959" s="17">
        <v>7</v>
      </c>
      <c r="L12959" s="17" t="s">
        <v>20076</v>
      </c>
      <c r="M12959" s="9"/>
      <c r="N12959" s="9"/>
      <c r="O12959" s="21"/>
      <c r="Q12959" s="29"/>
      <c r="U12959" s="17"/>
      <c r="V12959" s="2"/>
      <c r="Y12959" t="str">
        <f t="shared" si="798"/>
        <v/>
      </c>
      <c r="AA12959" t="str">
        <f t="shared" si="799"/>
        <v/>
      </c>
      <c r="AC12959" s="7"/>
      <c r="AD12959" t="s">
        <v>9223</v>
      </c>
      <c r="AE12959">
        <f t="shared" si="797"/>
        <v>0</v>
      </c>
      <c r="AG12959" s="2"/>
      <c r="AI12959" s="7"/>
    </row>
    <row r="12960" spans="1:35" ht="11" customHeight="1" outlineLevel="1" x14ac:dyDescent="0.25">
      <c r="A12960" t="s">
        <v>11460</v>
      </c>
      <c r="C12960" s="2" t="s">
        <v>11983</v>
      </c>
      <c r="D12960" s="2">
        <v>7420</v>
      </c>
      <c r="E12960" s="7">
        <v>2017</v>
      </c>
      <c r="F12960" s="8" t="s">
        <v>11653</v>
      </c>
      <c r="H12960" s="5" t="s">
        <v>5398</v>
      </c>
      <c r="I12960" s="6" t="s">
        <v>9223</v>
      </c>
      <c r="J12960" s="6" t="s">
        <v>7554</v>
      </c>
      <c r="K12960" s="17">
        <v>7</v>
      </c>
      <c r="L12960" s="17" t="s">
        <v>20076</v>
      </c>
      <c r="M12960" s="9"/>
      <c r="N12960" s="9"/>
      <c r="O12960" s="21"/>
      <c r="Q12960" s="29"/>
      <c r="U12960" s="17"/>
      <c r="V12960" s="2"/>
      <c r="Y12960" t="str">
        <f t="shared" si="798"/>
        <v/>
      </c>
      <c r="AA12960" t="str">
        <f t="shared" si="799"/>
        <v/>
      </c>
      <c r="AC12960" s="7"/>
      <c r="AD12960" t="s">
        <v>9223</v>
      </c>
      <c r="AE12960">
        <f t="shared" si="797"/>
        <v>0</v>
      </c>
      <c r="AG12960" s="2"/>
      <c r="AI12960" s="7"/>
    </row>
    <row r="12961" spans="1:35" ht="11" customHeight="1" outlineLevel="1" x14ac:dyDescent="0.25">
      <c r="A12961" t="s">
        <v>11460</v>
      </c>
      <c r="C12961" s="2" t="s">
        <v>11983</v>
      </c>
      <c r="D12961" s="2">
        <v>7421</v>
      </c>
      <c r="E12961" s="7">
        <v>2017</v>
      </c>
      <c r="F12961" s="8" t="s">
        <v>11653</v>
      </c>
      <c r="H12961" s="5" t="s">
        <v>5398</v>
      </c>
      <c r="I12961" s="6" t="s">
        <v>9223</v>
      </c>
      <c r="J12961" s="6" t="s">
        <v>7554</v>
      </c>
      <c r="K12961" s="17">
        <v>7</v>
      </c>
      <c r="L12961" s="17" t="s">
        <v>20076</v>
      </c>
      <c r="M12961" s="9"/>
      <c r="N12961" s="9"/>
      <c r="O12961" s="21"/>
      <c r="Q12961" s="29"/>
      <c r="U12961" s="17"/>
      <c r="V12961" s="2"/>
      <c r="Y12961" t="str">
        <f t="shared" si="798"/>
        <v/>
      </c>
      <c r="AA12961" t="str">
        <f t="shared" si="799"/>
        <v/>
      </c>
      <c r="AC12961" s="7"/>
      <c r="AD12961" t="s">
        <v>9223</v>
      </c>
      <c r="AE12961">
        <f t="shared" si="797"/>
        <v>0</v>
      </c>
      <c r="AG12961" s="2"/>
      <c r="AI12961" s="7"/>
    </row>
    <row r="12962" spans="1:35" ht="11" customHeight="1" outlineLevel="1" x14ac:dyDescent="0.25">
      <c r="A12962" t="s">
        <v>11460</v>
      </c>
      <c r="C12962" s="2" t="s">
        <v>11983</v>
      </c>
      <c r="D12962" s="2">
        <v>7422</v>
      </c>
      <c r="E12962" s="7">
        <v>2017</v>
      </c>
      <c r="F12962" s="8" t="s">
        <v>11653</v>
      </c>
      <c r="H12962" s="5" t="s">
        <v>5398</v>
      </c>
      <c r="I12962" s="6" t="s">
        <v>9223</v>
      </c>
      <c r="J12962" s="6" t="s">
        <v>7554</v>
      </c>
      <c r="K12962" s="17">
        <v>7</v>
      </c>
      <c r="L12962" s="17" t="s">
        <v>20076</v>
      </c>
      <c r="M12962" s="9"/>
      <c r="N12962" s="9"/>
      <c r="O12962" s="21"/>
      <c r="Q12962" s="29"/>
      <c r="U12962" s="17"/>
      <c r="V12962" s="2"/>
      <c r="Y12962" t="str">
        <f t="shared" si="798"/>
        <v/>
      </c>
      <c r="AA12962" t="str">
        <f t="shared" si="799"/>
        <v/>
      </c>
      <c r="AC12962" s="7"/>
      <c r="AD12962" t="s">
        <v>9223</v>
      </c>
      <c r="AE12962">
        <f t="shared" si="797"/>
        <v>0</v>
      </c>
      <c r="AG12962" s="2"/>
      <c r="AI12962" s="7"/>
    </row>
    <row r="12963" spans="1:35" ht="11" customHeight="1" outlineLevel="1" x14ac:dyDescent="0.25">
      <c r="A12963" t="s">
        <v>11460</v>
      </c>
      <c r="C12963" s="2" t="s">
        <v>11983</v>
      </c>
      <c r="D12963" s="2" t="s">
        <v>11673</v>
      </c>
      <c r="E12963" s="7">
        <v>2017</v>
      </c>
      <c r="F12963" s="8" t="s">
        <v>11654</v>
      </c>
      <c r="H12963" s="5" t="s">
        <v>5398</v>
      </c>
      <c r="I12963" s="6" t="s">
        <v>9223</v>
      </c>
      <c r="J12963" s="6" t="s">
        <v>7554</v>
      </c>
      <c r="K12963" s="17">
        <v>7</v>
      </c>
      <c r="L12963" s="17" t="s">
        <v>7730</v>
      </c>
      <c r="M12963" s="9">
        <v>2.5</v>
      </c>
      <c r="N12963" s="9"/>
      <c r="O12963" s="21"/>
      <c r="Q12963" s="29"/>
      <c r="U12963" s="17"/>
      <c r="V12963" s="2"/>
      <c r="Y12963" t="str">
        <f t="shared" si="798"/>
        <v/>
      </c>
      <c r="AA12963">
        <f t="shared" si="799"/>
        <v>1</v>
      </c>
      <c r="AC12963" s="7"/>
      <c r="AD12963" t="s">
        <v>9223</v>
      </c>
      <c r="AE12963">
        <f t="shared" si="797"/>
        <v>0</v>
      </c>
      <c r="AG12963" s="2"/>
      <c r="AI12963" s="7"/>
    </row>
    <row r="12964" spans="1:35" ht="11" customHeight="1" outlineLevel="1" x14ac:dyDescent="0.25">
      <c r="A12964" t="s">
        <v>11460</v>
      </c>
      <c r="C12964" s="2" t="s">
        <v>11983</v>
      </c>
      <c r="D12964" s="2">
        <v>7423</v>
      </c>
      <c r="E12964" s="7">
        <v>2017</v>
      </c>
      <c r="F12964" s="8" t="s">
        <v>11668</v>
      </c>
      <c r="H12964" s="5" t="s">
        <v>5398</v>
      </c>
      <c r="I12964" s="6" t="s">
        <v>9223</v>
      </c>
      <c r="J12964" s="6" t="s">
        <v>7554</v>
      </c>
      <c r="K12964" s="17">
        <v>7</v>
      </c>
      <c r="L12964" s="17" t="s">
        <v>20076</v>
      </c>
      <c r="M12964" s="9"/>
      <c r="N12964" s="9"/>
      <c r="O12964" s="21"/>
      <c r="Q12964" s="29"/>
      <c r="U12964" s="17"/>
      <c r="V12964" s="2"/>
      <c r="Y12964" t="str">
        <f t="shared" si="798"/>
        <v/>
      </c>
      <c r="AA12964" t="str">
        <f t="shared" si="799"/>
        <v/>
      </c>
      <c r="AC12964" s="7"/>
      <c r="AD12964" t="s">
        <v>9223</v>
      </c>
      <c r="AE12964">
        <f t="shared" si="797"/>
        <v>0</v>
      </c>
      <c r="AG12964" s="2"/>
      <c r="AI12964" s="7"/>
    </row>
    <row r="12965" spans="1:35" ht="11" customHeight="1" outlineLevel="1" x14ac:dyDescent="0.25">
      <c r="A12965" t="s">
        <v>11460</v>
      </c>
      <c r="C12965" s="2" t="s">
        <v>11983</v>
      </c>
      <c r="D12965" s="2" t="s">
        <v>11674</v>
      </c>
      <c r="E12965" s="7">
        <v>2017</v>
      </c>
      <c r="F12965" s="8" t="s">
        <v>11669</v>
      </c>
      <c r="H12965" s="5" t="s">
        <v>5398</v>
      </c>
      <c r="I12965" s="6" t="s">
        <v>9223</v>
      </c>
      <c r="J12965" s="6" t="s">
        <v>7554</v>
      </c>
      <c r="K12965" s="17">
        <v>7</v>
      </c>
      <c r="L12965" s="17" t="s">
        <v>7730</v>
      </c>
      <c r="M12965" s="9">
        <v>2.5</v>
      </c>
      <c r="N12965" s="9"/>
      <c r="O12965" s="21"/>
      <c r="Q12965" s="29"/>
      <c r="U12965" s="17"/>
      <c r="V12965" s="2"/>
      <c r="Y12965" t="str">
        <f t="shared" si="798"/>
        <v/>
      </c>
      <c r="AA12965">
        <f t="shared" si="799"/>
        <v>1</v>
      </c>
      <c r="AC12965" s="7"/>
      <c r="AD12965" t="s">
        <v>9223</v>
      </c>
      <c r="AE12965">
        <f t="shared" ref="AE12965:AE13022" si="800">COUNTIF(I12965,"*Fuji*")</f>
        <v>0</v>
      </c>
      <c r="AG12965" s="2"/>
      <c r="AI12965" s="7"/>
    </row>
    <row r="12966" spans="1:35" ht="11" customHeight="1" outlineLevel="1" x14ac:dyDescent="0.25">
      <c r="A12966" t="s">
        <v>11460</v>
      </c>
      <c r="C12966" s="2" t="s">
        <v>11983</v>
      </c>
      <c r="D12966" s="2">
        <v>7708</v>
      </c>
      <c r="E12966" s="7">
        <v>2018</v>
      </c>
      <c r="F12966" s="5" t="s">
        <v>21763</v>
      </c>
      <c r="H12966" s="5" t="s">
        <v>5398</v>
      </c>
      <c r="I12966" s="6" t="s">
        <v>1695</v>
      </c>
      <c r="J12966" s="6" t="s">
        <v>8534</v>
      </c>
      <c r="K12966" s="17">
        <v>1</v>
      </c>
      <c r="L12966" s="17" t="s">
        <v>20076</v>
      </c>
      <c r="M12966" s="9"/>
      <c r="N12966" s="9"/>
      <c r="O12966" s="21"/>
      <c r="Q12966" s="29"/>
      <c r="U12966" s="17"/>
      <c r="V12966" s="2"/>
      <c r="Y12966" t="str">
        <f t="shared" si="798"/>
        <v/>
      </c>
      <c r="AA12966" t="str">
        <f t="shared" si="799"/>
        <v/>
      </c>
      <c r="AC12966" s="7"/>
      <c r="AD12966" t="s">
        <v>1695</v>
      </c>
      <c r="AE12966">
        <f t="shared" si="800"/>
        <v>0</v>
      </c>
      <c r="AG12966" s="2">
        <v>1</v>
      </c>
      <c r="AI12966" s="7"/>
    </row>
    <row r="12967" spans="1:35" ht="11" customHeight="1" outlineLevel="1" x14ac:dyDescent="0.25">
      <c r="A12967" t="s">
        <v>11460</v>
      </c>
      <c r="C12967" s="2" t="s">
        <v>11983</v>
      </c>
      <c r="D12967" s="2" t="s">
        <v>11675</v>
      </c>
      <c r="E12967" s="7">
        <v>2018</v>
      </c>
      <c r="F12967" s="5" t="s">
        <v>21764</v>
      </c>
      <c r="H12967" s="5" t="s">
        <v>5398</v>
      </c>
      <c r="I12967" s="6" t="s">
        <v>1695</v>
      </c>
      <c r="J12967" s="6" t="s">
        <v>8534</v>
      </c>
      <c r="K12967" s="17">
        <v>1</v>
      </c>
      <c r="L12967" s="17" t="s">
        <v>7730</v>
      </c>
      <c r="M12967" s="9">
        <v>13</v>
      </c>
      <c r="N12967" s="9"/>
      <c r="O12967" s="21"/>
      <c r="Q12967" s="29"/>
      <c r="S12967">
        <v>1</v>
      </c>
      <c r="T12967">
        <v>1</v>
      </c>
      <c r="U12967" s="17"/>
      <c r="V12967" s="2"/>
      <c r="Y12967" t="str">
        <f t="shared" si="798"/>
        <v/>
      </c>
      <c r="AA12967">
        <f t="shared" si="799"/>
        <v>1</v>
      </c>
      <c r="AC12967" s="7"/>
      <c r="AD12967" t="s">
        <v>1695</v>
      </c>
      <c r="AE12967">
        <f t="shared" si="800"/>
        <v>0</v>
      </c>
      <c r="AG12967" s="2">
        <v>1</v>
      </c>
      <c r="AI12967" s="7"/>
    </row>
    <row r="12968" spans="1:35" ht="11" customHeight="1" outlineLevel="1" x14ac:dyDescent="0.25">
      <c r="A12968" t="s">
        <v>11460</v>
      </c>
      <c r="C12968" s="2" t="s">
        <v>11983</v>
      </c>
      <c r="D12968" s="2">
        <v>7719</v>
      </c>
      <c r="E12968" s="7">
        <v>2018</v>
      </c>
      <c r="F12968" s="5" t="s">
        <v>21761</v>
      </c>
      <c r="G12968">
        <v>1</v>
      </c>
      <c r="H12968" s="5" t="s">
        <v>5398</v>
      </c>
      <c r="I12968" s="6" t="s">
        <v>9223</v>
      </c>
      <c r="J12968" s="6" t="s">
        <v>7554</v>
      </c>
      <c r="K12968" s="17">
        <v>7</v>
      </c>
      <c r="L12968" s="17" t="s">
        <v>7732</v>
      </c>
      <c r="M12968" s="9"/>
      <c r="N12968" s="9"/>
      <c r="O12968" s="21"/>
      <c r="Q12968" s="29"/>
      <c r="U12968" s="17"/>
      <c r="V12968" s="2"/>
      <c r="Y12968" t="str">
        <f t="shared" si="798"/>
        <v/>
      </c>
      <c r="AA12968" t="str">
        <f t="shared" si="799"/>
        <v/>
      </c>
      <c r="AC12968" s="7"/>
      <c r="AD12968" t="s">
        <v>9223</v>
      </c>
      <c r="AE12968">
        <f t="shared" si="800"/>
        <v>0</v>
      </c>
      <c r="AG12968" s="2"/>
      <c r="AI12968" s="7"/>
    </row>
    <row r="12969" spans="1:35" ht="11" customHeight="1" outlineLevel="1" x14ac:dyDescent="0.25">
      <c r="A12969" t="s">
        <v>11460</v>
      </c>
      <c r="C12969" s="2" t="s">
        <v>11983</v>
      </c>
      <c r="D12969" s="2">
        <v>7720</v>
      </c>
      <c r="E12969" s="7">
        <v>2018</v>
      </c>
      <c r="F12969" s="5" t="s">
        <v>21761</v>
      </c>
      <c r="G12969">
        <v>1</v>
      </c>
      <c r="H12969" s="5" t="s">
        <v>5398</v>
      </c>
      <c r="I12969" s="6" t="s">
        <v>9223</v>
      </c>
      <c r="J12969" s="6" t="s">
        <v>7554</v>
      </c>
      <c r="K12969" s="17">
        <v>7</v>
      </c>
      <c r="L12969" s="17" t="s">
        <v>7732</v>
      </c>
      <c r="M12969" s="9"/>
      <c r="N12969" s="9"/>
      <c r="O12969" s="21"/>
      <c r="Q12969" s="29"/>
      <c r="U12969" s="17"/>
      <c r="V12969" s="2"/>
      <c r="Y12969" t="str">
        <f t="shared" si="798"/>
        <v/>
      </c>
      <c r="AA12969" t="str">
        <f t="shared" si="799"/>
        <v/>
      </c>
      <c r="AC12969" s="7"/>
      <c r="AD12969" t="s">
        <v>9223</v>
      </c>
      <c r="AE12969">
        <f t="shared" si="800"/>
        <v>0</v>
      </c>
      <c r="AG12969" s="2"/>
      <c r="AI12969" s="7"/>
    </row>
    <row r="12970" spans="1:35" ht="11" customHeight="1" outlineLevel="1" x14ac:dyDescent="0.25">
      <c r="A12970" t="s">
        <v>11460</v>
      </c>
      <c r="C12970" s="2" t="s">
        <v>11983</v>
      </c>
      <c r="D12970" s="2">
        <v>7721</v>
      </c>
      <c r="E12970" s="7">
        <v>2018</v>
      </c>
      <c r="F12970" s="5" t="s">
        <v>21761</v>
      </c>
      <c r="G12970">
        <v>1</v>
      </c>
      <c r="H12970" s="5" t="s">
        <v>5398</v>
      </c>
      <c r="I12970" s="6" t="s">
        <v>9223</v>
      </c>
      <c r="J12970" s="6" t="s">
        <v>7554</v>
      </c>
      <c r="K12970" s="17">
        <v>7</v>
      </c>
      <c r="L12970" s="17" t="s">
        <v>7732</v>
      </c>
      <c r="M12970" s="9"/>
      <c r="N12970" s="9"/>
      <c r="O12970" s="21"/>
      <c r="Q12970" s="29"/>
      <c r="U12970" s="17"/>
      <c r="V12970" s="2"/>
      <c r="Y12970" t="str">
        <f t="shared" si="798"/>
        <v/>
      </c>
      <c r="AA12970" t="str">
        <f t="shared" si="799"/>
        <v/>
      </c>
      <c r="AC12970" s="7"/>
      <c r="AD12970" t="s">
        <v>9223</v>
      </c>
      <c r="AE12970">
        <f t="shared" si="800"/>
        <v>0</v>
      </c>
      <c r="AG12970" s="2"/>
      <c r="AI12970" s="7"/>
    </row>
    <row r="12971" spans="1:35" ht="11" customHeight="1" outlineLevel="1" x14ac:dyDescent="0.25">
      <c r="A12971" t="s">
        <v>11460</v>
      </c>
      <c r="C12971" s="2" t="s">
        <v>11983</v>
      </c>
      <c r="D12971" s="2">
        <v>7722</v>
      </c>
      <c r="E12971" s="7">
        <v>2018</v>
      </c>
      <c r="F12971" s="5" t="s">
        <v>21761</v>
      </c>
      <c r="G12971">
        <v>1</v>
      </c>
      <c r="H12971" s="5" t="s">
        <v>5398</v>
      </c>
      <c r="I12971" s="6" t="s">
        <v>9223</v>
      </c>
      <c r="J12971" s="6" t="s">
        <v>7554</v>
      </c>
      <c r="K12971" s="17">
        <v>7</v>
      </c>
      <c r="L12971" s="17" t="s">
        <v>7732</v>
      </c>
      <c r="M12971" s="9"/>
      <c r="N12971" s="9"/>
      <c r="O12971" s="21"/>
      <c r="Q12971" s="29"/>
      <c r="U12971" s="17"/>
      <c r="V12971" s="2"/>
      <c r="Y12971" t="str">
        <f t="shared" ref="Y12971:Y13034" si="801">IF(COUNTIF(F12971,"*fdc*"),1,"")</f>
        <v/>
      </c>
      <c r="AA12971" t="str">
        <f t="shared" ref="AA12971:AA13034" si="802">IF(COUNTIF(F12971,"*s/s*"),1,"")</f>
        <v/>
      </c>
      <c r="AC12971" s="7"/>
      <c r="AD12971" t="s">
        <v>9223</v>
      </c>
      <c r="AE12971">
        <f t="shared" si="800"/>
        <v>0</v>
      </c>
      <c r="AG12971" s="2"/>
      <c r="AI12971" s="7"/>
    </row>
    <row r="12972" spans="1:35" ht="11" customHeight="1" outlineLevel="1" collapsed="1" x14ac:dyDescent="0.25">
      <c r="A12972" t="s">
        <v>11460</v>
      </c>
      <c r="C12972" s="2" t="s">
        <v>11983</v>
      </c>
      <c r="D12972" s="2" t="s">
        <v>11676</v>
      </c>
      <c r="E12972" s="7">
        <v>2018</v>
      </c>
      <c r="F12972" s="5" t="s">
        <v>21762</v>
      </c>
      <c r="G12972">
        <v>1</v>
      </c>
      <c r="H12972" s="5" t="s">
        <v>5398</v>
      </c>
      <c r="I12972" s="6" t="s">
        <v>9223</v>
      </c>
      <c r="J12972" s="6" t="s">
        <v>7554</v>
      </c>
      <c r="K12972" s="17">
        <v>7</v>
      </c>
      <c r="L12972" s="17" t="s">
        <v>7732</v>
      </c>
      <c r="M12972" s="9"/>
      <c r="N12972" s="9"/>
      <c r="O12972" s="21"/>
      <c r="Q12972" s="29"/>
      <c r="U12972" s="17"/>
      <c r="V12972" s="2"/>
      <c r="Y12972" t="str">
        <f t="shared" si="801"/>
        <v/>
      </c>
      <c r="AA12972">
        <f t="shared" si="802"/>
        <v>1</v>
      </c>
      <c r="AC12972" s="7"/>
      <c r="AD12972" t="s">
        <v>9223</v>
      </c>
      <c r="AE12972">
        <f t="shared" si="800"/>
        <v>0</v>
      </c>
      <c r="AG12972" s="2"/>
      <c r="AI12972" s="7"/>
    </row>
    <row r="12973" spans="1:35" ht="11" customHeight="1" outlineLevel="1" x14ac:dyDescent="0.25">
      <c r="A12973" t="s">
        <v>11460</v>
      </c>
      <c r="C12973" s="2" t="s">
        <v>11983</v>
      </c>
      <c r="D12973" s="2">
        <v>7723</v>
      </c>
      <c r="E12973" s="7">
        <v>2018</v>
      </c>
      <c r="F12973" s="5" t="s">
        <v>21763</v>
      </c>
      <c r="G12973">
        <v>1</v>
      </c>
      <c r="H12973" s="5" t="s">
        <v>5398</v>
      </c>
      <c r="I12973" s="6" t="s">
        <v>9223</v>
      </c>
      <c r="J12973" s="6" t="s">
        <v>7554</v>
      </c>
      <c r="K12973" s="17">
        <v>7</v>
      </c>
      <c r="L12973" s="17" t="s">
        <v>7732</v>
      </c>
      <c r="M12973" s="9"/>
      <c r="N12973" s="9"/>
      <c r="O12973" s="21"/>
      <c r="Q12973" s="29"/>
      <c r="U12973" s="17"/>
      <c r="V12973" s="2"/>
      <c r="Y12973" t="str">
        <f t="shared" si="801"/>
        <v/>
      </c>
      <c r="AA12973" t="str">
        <f t="shared" si="802"/>
        <v/>
      </c>
      <c r="AC12973" s="7"/>
      <c r="AD12973" t="s">
        <v>9223</v>
      </c>
      <c r="AE12973">
        <f t="shared" si="800"/>
        <v>0</v>
      </c>
      <c r="AG12973" s="2"/>
      <c r="AI12973" s="7"/>
    </row>
    <row r="12974" spans="1:35" ht="11" customHeight="1" outlineLevel="1" x14ac:dyDescent="0.25">
      <c r="A12974" t="s">
        <v>11460</v>
      </c>
      <c r="C12974" s="2" t="s">
        <v>11983</v>
      </c>
      <c r="D12974" s="2" t="s">
        <v>11677</v>
      </c>
      <c r="E12974" s="7">
        <v>2018</v>
      </c>
      <c r="F12974" s="5" t="s">
        <v>21764</v>
      </c>
      <c r="G12974">
        <v>1</v>
      </c>
      <c r="H12974" s="5" t="s">
        <v>5398</v>
      </c>
      <c r="I12974" s="6" t="s">
        <v>9223</v>
      </c>
      <c r="J12974" s="6" t="s">
        <v>7554</v>
      </c>
      <c r="K12974" s="17">
        <v>7</v>
      </c>
      <c r="L12974" s="17" t="s">
        <v>7732</v>
      </c>
      <c r="M12974" s="9"/>
      <c r="N12974" s="9"/>
      <c r="O12974" s="21"/>
      <c r="Q12974" s="29"/>
      <c r="U12974" s="17"/>
      <c r="V12974" s="2"/>
      <c r="Y12974" t="str">
        <f t="shared" si="801"/>
        <v/>
      </c>
      <c r="AA12974">
        <f t="shared" si="802"/>
        <v>1</v>
      </c>
      <c r="AC12974" s="7"/>
      <c r="AD12974" t="s">
        <v>9223</v>
      </c>
      <c r="AE12974">
        <f t="shared" si="800"/>
        <v>0</v>
      </c>
      <c r="AG12974" s="2"/>
      <c r="AI12974" s="7"/>
    </row>
    <row r="12975" spans="1:35" ht="11" customHeight="1" outlineLevel="1" x14ac:dyDescent="0.25">
      <c r="A12975" t="s">
        <v>11460</v>
      </c>
      <c r="C12975" s="2" t="s">
        <v>11983</v>
      </c>
      <c r="D12975" s="2">
        <v>7986</v>
      </c>
      <c r="E12975" s="7">
        <v>2018</v>
      </c>
      <c r="F12975" s="5" t="s">
        <v>21761</v>
      </c>
      <c r="G12975">
        <v>1</v>
      </c>
      <c r="H12975" s="5" t="s">
        <v>5398</v>
      </c>
      <c r="I12975" s="6" t="s">
        <v>9223</v>
      </c>
      <c r="J12975" s="6" t="s">
        <v>7554</v>
      </c>
      <c r="K12975" s="17">
        <v>7</v>
      </c>
      <c r="L12975" s="17" t="s">
        <v>7732</v>
      </c>
      <c r="M12975" s="9"/>
      <c r="N12975" s="9"/>
      <c r="O12975" s="21"/>
      <c r="Q12975" s="29"/>
      <c r="U12975" s="17"/>
      <c r="V12975" s="2"/>
      <c r="Y12975" t="str">
        <f t="shared" si="801"/>
        <v/>
      </c>
      <c r="AA12975" t="str">
        <f t="shared" si="802"/>
        <v/>
      </c>
      <c r="AC12975" s="7"/>
      <c r="AD12975" t="s">
        <v>9223</v>
      </c>
      <c r="AE12975">
        <f t="shared" si="800"/>
        <v>0</v>
      </c>
      <c r="AG12975" s="2"/>
      <c r="AI12975" s="7"/>
    </row>
    <row r="12976" spans="1:35" ht="11" customHeight="1" outlineLevel="1" x14ac:dyDescent="0.25">
      <c r="A12976" t="s">
        <v>11460</v>
      </c>
      <c r="C12976" s="2" t="s">
        <v>11983</v>
      </c>
      <c r="D12976" s="2">
        <v>7987</v>
      </c>
      <c r="E12976" s="7">
        <v>2018</v>
      </c>
      <c r="F12976" s="5" t="s">
        <v>21761</v>
      </c>
      <c r="G12976">
        <v>1</v>
      </c>
      <c r="H12976" s="5" t="s">
        <v>5398</v>
      </c>
      <c r="I12976" s="6" t="s">
        <v>9223</v>
      </c>
      <c r="J12976" s="6" t="s">
        <v>7554</v>
      </c>
      <c r="K12976" s="17">
        <v>7</v>
      </c>
      <c r="L12976" s="17" t="s">
        <v>7732</v>
      </c>
      <c r="M12976" s="9"/>
      <c r="N12976" s="9"/>
      <c r="O12976" s="21"/>
      <c r="Q12976" s="29"/>
      <c r="U12976" s="17"/>
      <c r="V12976" s="2"/>
      <c r="Y12976" t="str">
        <f t="shared" si="801"/>
        <v/>
      </c>
      <c r="AA12976" t="str">
        <f t="shared" si="802"/>
        <v/>
      </c>
      <c r="AC12976" s="7"/>
      <c r="AD12976" t="s">
        <v>9223</v>
      </c>
      <c r="AE12976">
        <f t="shared" si="800"/>
        <v>0</v>
      </c>
      <c r="AG12976" s="2"/>
      <c r="AI12976" s="7"/>
    </row>
    <row r="12977" spans="1:35" ht="11" customHeight="1" outlineLevel="1" x14ac:dyDescent="0.25">
      <c r="A12977" t="s">
        <v>11460</v>
      </c>
      <c r="C12977" s="2" t="s">
        <v>11983</v>
      </c>
      <c r="D12977" s="2">
        <v>7988</v>
      </c>
      <c r="E12977" s="7">
        <v>2018</v>
      </c>
      <c r="F12977" s="5" t="s">
        <v>21761</v>
      </c>
      <c r="G12977">
        <v>1</v>
      </c>
      <c r="H12977" s="5" t="s">
        <v>5398</v>
      </c>
      <c r="I12977" s="6" t="s">
        <v>9223</v>
      </c>
      <c r="J12977" s="6" t="s">
        <v>7554</v>
      </c>
      <c r="K12977" s="17">
        <v>7</v>
      </c>
      <c r="L12977" s="17" t="s">
        <v>7732</v>
      </c>
      <c r="M12977" s="9"/>
      <c r="N12977" s="9"/>
      <c r="O12977" s="21"/>
      <c r="Q12977" s="29"/>
      <c r="U12977" s="17"/>
      <c r="V12977" s="2"/>
      <c r="Y12977" t="str">
        <f t="shared" si="801"/>
        <v/>
      </c>
      <c r="AA12977" t="str">
        <f t="shared" si="802"/>
        <v/>
      </c>
      <c r="AC12977" s="7"/>
      <c r="AD12977" t="s">
        <v>9223</v>
      </c>
      <c r="AE12977">
        <f t="shared" si="800"/>
        <v>0</v>
      </c>
      <c r="AG12977" s="2"/>
      <c r="AI12977" s="7"/>
    </row>
    <row r="12978" spans="1:35" ht="11" customHeight="1" outlineLevel="1" x14ac:dyDescent="0.25">
      <c r="A12978" t="s">
        <v>11460</v>
      </c>
      <c r="C12978" s="2" t="s">
        <v>11983</v>
      </c>
      <c r="D12978" s="2">
        <v>7989</v>
      </c>
      <c r="E12978" s="7">
        <v>2018</v>
      </c>
      <c r="F12978" s="5" t="s">
        <v>21761</v>
      </c>
      <c r="G12978">
        <v>1</v>
      </c>
      <c r="H12978" s="5" t="s">
        <v>5398</v>
      </c>
      <c r="I12978" s="6" t="s">
        <v>9223</v>
      </c>
      <c r="J12978" s="6" t="s">
        <v>7554</v>
      </c>
      <c r="K12978" s="17">
        <v>7</v>
      </c>
      <c r="L12978" s="17" t="s">
        <v>7732</v>
      </c>
      <c r="M12978" s="9"/>
      <c r="N12978" s="9"/>
      <c r="O12978" s="21"/>
      <c r="Q12978" s="29"/>
      <c r="U12978" s="17"/>
      <c r="V12978" s="2"/>
      <c r="Y12978" t="str">
        <f t="shared" si="801"/>
        <v/>
      </c>
      <c r="AA12978" t="str">
        <f t="shared" si="802"/>
        <v/>
      </c>
      <c r="AC12978" s="7"/>
      <c r="AD12978" t="s">
        <v>9223</v>
      </c>
      <c r="AE12978">
        <f t="shared" si="800"/>
        <v>0</v>
      </c>
      <c r="AG12978" s="2"/>
      <c r="AI12978" s="7"/>
    </row>
    <row r="12979" spans="1:35" ht="11" customHeight="1" outlineLevel="1" x14ac:dyDescent="0.25">
      <c r="A12979" t="s">
        <v>11460</v>
      </c>
      <c r="C12979" s="2" t="s">
        <v>11983</v>
      </c>
      <c r="D12979" s="2" t="s">
        <v>11678</v>
      </c>
      <c r="E12979" s="7">
        <v>2018</v>
      </c>
      <c r="F12979" s="5" t="s">
        <v>21762</v>
      </c>
      <c r="G12979">
        <v>1</v>
      </c>
      <c r="H12979" s="5" t="s">
        <v>5398</v>
      </c>
      <c r="I12979" s="6" t="s">
        <v>9223</v>
      </c>
      <c r="J12979" s="6" t="s">
        <v>7554</v>
      </c>
      <c r="K12979" s="17">
        <v>7</v>
      </c>
      <c r="L12979" s="17" t="s">
        <v>7732</v>
      </c>
      <c r="M12979" s="9"/>
      <c r="N12979" s="9"/>
      <c r="O12979" s="21"/>
      <c r="Q12979" s="29"/>
      <c r="U12979" s="17"/>
      <c r="V12979" s="2"/>
      <c r="Y12979" t="str">
        <f t="shared" si="801"/>
        <v/>
      </c>
      <c r="AA12979">
        <f t="shared" si="802"/>
        <v>1</v>
      </c>
      <c r="AC12979" s="7"/>
      <c r="AD12979" t="s">
        <v>9223</v>
      </c>
      <c r="AE12979">
        <f t="shared" si="800"/>
        <v>0</v>
      </c>
      <c r="AG12979" s="2"/>
      <c r="AI12979" s="7"/>
    </row>
    <row r="12980" spans="1:35" ht="11" customHeight="1" outlineLevel="1" x14ac:dyDescent="0.25">
      <c r="A12980" t="s">
        <v>11460</v>
      </c>
      <c r="C12980" s="2" t="s">
        <v>11983</v>
      </c>
      <c r="D12980" s="2">
        <v>7990</v>
      </c>
      <c r="E12980" s="7">
        <v>2018</v>
      </c>
      <c r="F12980" s="5" t="s">
        <v>21763</v>
      </c>
      <c r="G12980">
        <v>1</v>
      </c>
      <c r="H12980" s="5" t="s">
        <v>5398</v>
      </c>
      <c r="I12980" s="6" t="s">
        <v>9223</v>
      </c>
      <c r="J12980" s="6" t="s">
        <v>7554</v>
      </c>
      <c r="K12980" s="17">
        <v>7</v>
      </c>
      <c r="L12980" s="17" t="s">
        <v>7732</v>
      </c>
      <c r="M12980" s="9"/>
      <c r="N12980" s="9"/>
      <c r="O12980" s="21"/>
      <c r="Q12980" s="29"/>
      <c r="U12980" s="17"/>
      <c r="V12980" s="2"/>
      <c r="Y12980" t="str">
        <f t="shared" si="801"/>
        <v/>
      </c>
      <c r="AA12980" t="str">
        <f t="shared" si="802"/>
        <v/>
      </c>
      <c r="AC12980" s="7"/>
      <c r="AD12980" t="s">
        <v>9223</v>
      </c>
      <c r="AE12980">
        <f t="shared" si="800"/>
        <v>0</v>
      </c>
      <c r="AG12980" s="2"/>
      <c r="AI12980" s="7"/>
    </row>
    <row r="12981" spans="1:35" ht="11" customHeight="1" outlineLevel="1" x14ac:dyDescent="0.25">
      <c r="A12981" t="s">
        <v>11460</v>
      </c>
      <c r="C12981" s="2" t="s">
        <v>11983</v>
      </c>
      <c r="D12981" s="2" t="s">
        <v>11679</v>
      </c>
      <c r="E12981" s="7">
        <v>2018</v>
      </c>
      <c r="F12981" s="5" t="s">
        <v>21764</v>
      </c>
      <c r="G12981">
        <v>1</v>
      </c>
      <c r="H12981" s="5" t="s">
        <v>5398</v>
      </c>
      <c r="I12981" s="6" t="s">
        <v>9223</v>
      </c>
      <c r="J12981" s="6" t="s">
        <v>7554</v>
      </c>
      <c r="K12981" s="17">
        <v>7</v>
      </c>
      <c r="L12981" s="17" t="s">
        <v>7732</v>
      </c>
      <c r="M12981" s="9"/>
      <c r="N12981" s="9"/>
      <c r="O12981" s="21"/>
      <c r="Q12981" s="29"/>
      <c r="U12981" s="17"/>
      <c r="V12981" s="2"/>
      <c r="Y12981" t="str">
        <f t="shared" si="801"/>
        <v/>
      </c>
      <c r="AA12981">
        <f t="shared" si="802"/>
        <v>1</v>
      </c>
      <c r="AC12981" s="7"/>
      <c r="AD12981" t="s">
        <v>9223</v>
      </c>
      <c r="AE12981">
        <f t="shared" si="800"/>
        <v>0</v>
      </c>
      <c r="AG12981" s="2"/>
      <c r="AI12981" s="7"/>
    </row>
    <row r="12982" spans="1:35" ht="11" customHeight="1" outlineLevel="1" x14ac:dyDescent="0.25">
      <c r="A12982" t="s">
        <v>11460</v>
      </c>
      <c r="C12982" s="2" t="s">
        <v>11983</v>
      </c>
      <c r="D12982" s="2">
        <v>8075</v>
      </c>
      <c r="E12982" s="7">
        <v>2018</v>
      </c>
      <c r="F12982" s="5" t="s">
        <v>21764</v>
      </c>
      <c r="H12982" s="5" t="s">
        <v>5398</v>
      </c>
      <c r="I12982" s="6" t="s">
        <v>11681</v>
      </c>
      <c r="J12982" s="6" t="s">
        <v>11680</v>
      </c>
      <c r="K12982" s="17">
        <v>1</v>
      </c>
      <c r="L12982" s="17" t="s">
        <v>7732</v>
      </c>
      <c r="M12982" s="9"/>
      <c r="N12982" s="9"/>
      <c r="O12982" s="21"/>
      <c r="Q12982" s="29"/>
      <c r="U12982" s="17"/>
      <c r="V12982" s="2"/>
      <c r="Y12982" t="str">
        <f t="shared" si="801"/>
        <v/>
      </c>
      <c r="AA12982">
        <f t="shared" si="802"/>
        <v>1</v>
      </c>
      <c r="AC12982" s="7"/>
      <c r="AD12982" t="s">
        <v>11681</v>
      </c>
      <c r="AE12982">
        <f t="shared" si="800"/>
        <v>1</v>
      </c>
      <c r="AG12982" s="2"/>
      <c r="AI12982" s="7"/>
    </row>
    <row r="12983" spans="1:35" ht="11" customHeight="1" outlineLevel="1" x14ac:dyDescent="0.25">
      <c r="A12983" t="s">
        <v>11460</v>
      </c>
      <c r="C12983" s="2" t="s">
        <v>11983</v>
      </c>
      <c r="D12983" s="2">
        <v>8206</v>
      </c>
      <c r="E12983" s="7">
        <v>2019</v>
      </c>
      <c r="F12983" s="5" t="s">
        <v>21761</v>
      </c>
      <c r="G12983">
        <v>1</v>
      </c>
      <c r="H12983" s="5" t="s">
        <v>5398</v>
      </c>
      <c r="I12983" s="6" t="s">
        <v>9223</v>
      </c>
      <c r="J12983" s="6" t="s">
        <v>7554</v>
      </c>
      <c r="K12983" s="17">
        <v>7</v>
      </c>
      <c r="L12983" s="17" t="s">
        <v>7732</v>
      </c>
      <c r="M12983" s="9"/>
      <c r="N12983" s="9"/>
      <c r="O12983" s="21"/>
      <c r="Q12983" s="29"/>
      <c r="U12983" s="17"/>
      <c r="V12983" s="2"/>
      <c r="Y12983" t="str">
        <f t="shared" si="801"/>
        <v/>
      </c>
      <c r="AA12983" t="str">
        <f t="shared" si="802"/>
        <v/>
      </c>
      <c r="AC12983" s="7"/>
      <c r="AD12983" t="s">
        <v>9223</v>
      </c>
      <c r="AE12983">
        <f t="shared" si="800"/>
        <v>0</v>
      </c>
      <c r="AG12983" s="2"/>
      <c r="AI12983" s="7"/>
    </row>
    <row r="12984" spans="1:35" ht="11" customHeight="1" outlineLevel="1" x14ac:dyDescent="0.25">
      <c r="A12984" t="s">
        <v>11460</v>
      </c>
      <c r="C12984" s="2" t="s">
        <v>11983</v>
      </c>
      <c r="D12984" s="2">
        <v>8207</v>
      </c>
      <c r="E12984" s="7">
        <v>2019</v>
      </c>
      <c r="F12984" s="5" t="s">
        <v>21761</v>
      </c>
      <c r="G12984">
        <v>1</v>
      </c>
      <c r="H12984" s="5" t="s">
        <v>5398</v>
      </c>
      <c r="I12984" s="6" t="s">
        <v>9223</v>
      </c>
      <c r="J12984" s="6" t="s">
        <v>7554</v>
      </c>
      <c r="K12984" s="17">
        <v>7</v>
      </c>
      <c r="L12984" s="17" t="s">
        <v>7732</v>
      </c>
      <c r="M12984" s="9"/>
      <c r="N12984" s="9"/>
      <c r="O12984" s="21"/>
      <c r="Q12984" s="29"/>
      <c r="U12984" s="17"/>
      <c r="V12984" s="2"/>
      <c r="Y12984" t="str">
        <f t="shared" si="801"/>
        <v/>
      </c>
      <c r="AA12984" t="str">
        <f t="shared" si="802"/>
        <v/>
      </c>
      <c r="AC12984" s="7"/>
      <c r="AD12984" t="s">
        <v>9223</v>
      </c>
      <c r="AE12984">
        <f t="shared" si="800"/>
        <v>0</v>
      </c>
      <c r="AG12984" s="2"/>
      <c r="AI12984" s="7"/>
    </row>
    <row r="12985" spans="1:35" ht="11" customHeight="1" outlineLevel="1" x14ac:dyDescent="0.25">
      <c r="A12985" t="s">
        <v>11460</v>
      </c>
      <c r="C12985" s="2" t="s">
        <v>11983</v>
      </c>
      <c r="D12985" s="2">
        <v>8208</v>
      </c>
      <c r="E12985" s="7">
        <v>2019</v>
      </c>
      <c r="F12985" s="5" t="s">
        <v>21761</v>
      </c>
      <c r="G12985">
        <v>1</v>
      </c>
      <c r="H12985" s="5" t="s">
        <v>5398</v>
      </c>
      <c r="I12985" s="6" t="s">
        <v>9223</v>
      </c>
      <c r="J12985" s="6" t="s">
        <v>7554</v>
      </c>
      <c r="K12985" s="17">
        <v>7</v>
      </c>
      <c r="L12985" s="17" t="s">
        <v>7732</v>
      </c>
      <c r="M12985" s="9"/>
      <c r="N12985" s="9"/>
      <c r="O12985" s="21"/>
      <c r="Q12985" s="29"/>
      <c r="U12985" s="17"/>
      <c r="V12985" s="2"/>
      <c r="Y12985" t="str">
        <f t="shared" si="801"/>
        <v/>
      </c>
      <c r="AA12985" t="str">
        <f t="shared" si="802"/>
        <v/>
      </c>
      <c r="AC12985" s="7"/>
      <c r="AD12985" t="s">
        <v>9223</v>
      </c>
      <c r="AE12985">
        <f t="shared" si="800"/>
        <v>0</v>
      </c>
      <c r="AG12985" s="2"/>
      <c r="AI12985" s="7"/>
    </row>
    <row r="12986" spans="1:35" ht="11" customHeight="1" outlineLevel="1" x14ac:dyDescent="0.25">
      <c r="A12986" t="s">
        <v>11460</v>
      </c>
      <c r="C12986" s="2" t="s">
        <v>11983</v>
      </c>
      <c r="D12986" s="2">
        <v>8209</v>
      </c>
      <c r="E12986" s="7">
        <v>2019</v>
      </c>
      <c r="F12986" s="5" t="s">
        <v>21761</v>
      </c>
      <c r="G12986">
        <v>1</v>
      </c>
      <c r="H12986" s="5" t="s">
        <v>5398</v>
      </c>
      <c r="I12986" s="6" t="s">
        <v>9223</v>
      </c>
      <c r="J12986" s="6" t="s">
        <v>7554</v>
      </c>
      <c r="K12986" s="17">
        <v>7</v>
      </c>
      <c r="L12986" s="17" t="s">
        <v>7732</v>
      </c>
      <c r="M12986" s="9"/>
      <c r="N12986" s="9"/>
      <c r="O12986" s="21"/>
      <c r="Q12986" s="29"/>
      <c r="U12986" s="17"/>
      <c r="V12986" s="2"/>
      <c r="Y12986" t="str">
        <f t="shared" si="801"/>
        <v/>
      </c>
      <c r="AA12986" t="str">
        <f t="shared" si="802"/>
        <v/>
      </c>
      <c r="AC12986" s="7"/>
      <c r="AD12986" t="s">
        <v>9223</v>
      </c>
      <c r="AE12986">
        <f t="shared" si="800"/>
        <v>0</v>
      </c>
      <c r="AG12986" s="2"/>
      <c r="AI12986" s="7"/>
    </row>
    <row r="12987" spans="1:35" ht="11" customHeight="1" outlineLevel="1" x14ac:dyDescent="0.25">
      <c r="A12987" t="s">
        <v>11460</v>
      </c>
      <c r="C12987" s="2" t="s">
        <v>11983</v>
      </c>
      <c r="D12987" s="2" t="s">
        <v>11682</v>
      </c>
      <c r="E12987" s="7">
        <v>2019</v>
      </c>
      <c r="F12987" s="5" t="s">
        <v>21762</v>
      </c>
      <c r="G12987">
        <v>1</v>
      </c>
      <c r="H12987" s="5" t="s">
        <v>5398</v>
      </c>
      <c r="I12987" s="6" t="s">
        <v>9223</v>
      </c>
      <c r="J12987" s="6" t="s">
        <v>7554</v>
      </c>
      <c r="K12987" s="17">
        <v>7</v>
      </c>
      <c r="L12987" s="17" t="s">
        <v>7732</v>
      </c>
      <c r="M12987" s="9"/>
      <c r="N12987" s="9"/>
      <c r="O12987" s="21"/>
      <c r="Q12987" s="29"/>
      <c r="U12987" s="17"/>
      <c r="V12987" s="2"/>
      <c r="Y12987" t="str">
        <f t="shared" si="801"/>
        <v/>
      </c>
      <c r="AA12987">
        <f t="shared" si="802"/>
        <v>1</v>
      </c>
      <c r="AC12987" s="7"/>
      <c r="AD12987" t="s">
        <v>9223</v>
      </c>
      <c r="AE12987">
        <f t="shared" si="800"/>
        <v>0</v>
      </c>
      <c r="AG12987" s="2"/>
      <c r="AI12987" s="7"/>
    </row>
    <row r="12988" spans="1:35" ht="11" customHeight="1" outlineLevel="1" x14ac:dyDescent="0.25">
      <c r="A12988" t="s">
        <v>11460</v>
      </c>
      <c r="C12988" s="2" t="s">
        <v>11983</v>
      </c>
      <c r="D12988" s="2">
        <v>8210</v>
      </c>
      <c r="E12988" s="7">
        <v>2019</v>
      </c>
      <c r="F12988" s="5" t="s">
        <v>21763</v>
      </c>
      <c r="G12988">
        <v>1</v>
      </c>
      <c r="H12988" s="5" t="s">
        <v>5398</v>
      </c>
      <c r="I12988" s="6" t="s">
        <v>9223</v>
      </c>
      <c r="J12988" s="6" t="s">
        <v>7554</v>
      </c>
      <c r="K12988" s="17">
        <v>7</v>
      </c>
      <c r="L12988" s="17" t="s">
        <v>7732</v>
      </c>
      <c r="M12988" s="9"/>
      <c r="N12988" s="9"/>
      <c r="O12988" s="21"/>
      <c r="Q12988" s="29"/>
      <c r="U12988" s="17"/>
      <c r="V12988" s="2"/>
      <c r="Y12988" t="str">
        <f t="shared" si="801"/>
        <v/>
      </c>
      <c r="AA12988" t="str">
        <f t="shared" si="802"/>
        <v/>
      </c>
      <c r="AC12988" s="7"/>
      <c r="AD12988" t="s">
        <v>9223</v>
      </c>
      <c r="AE12988">
        <f t="shared" si="800"/>
        <v>0</v>
      </c>
      <c r="AG12988" s="2"/>
      <c r="AI12988" s="7"/>
    </row>
    <row r="12989" spans="1:35" ht="11" customHeight="1" outlineLevel="1" x14ac:dyDescent="0.25">
      <c r="A12989" t="s">
        <v>11460</v>
      </c>
      <c r="C12989" s="2" t="s">
        <v>11983</v>
      </c>
      <c r="D12989" s="2" t="s">
        <v>11683</v>
      </c>
      <c r="E12989" s="7">
        <v>2019</v>
      </c>
      <c r="F12989" s="5" t="s">
        <v>21764</v>
      </c>
      <c r="G12989">
        <v>1</v>
      </c>
      <c r="H12989" s="5" t="s">
        <v>5398</v>
      </c>
      <c r="I12989" s="6" t="s">
        <v>9223</v>
      </c>
      <c r="J12989" s="6" t="s">
        <v>7554</v>
      </c>
      <c r="K12989" s="17">
        <v>7</v>
      </c>
      <c r="L12989" s="17" t="s">
        <v>7732</v>
      </c>
      <c r="M12989" s="9"/>
      <c r="N12989" s="9"/>
      <c r="O12989" s="21"/>
      <c r="Q12989" s="29"/>
      <c r="U12989" s="17"/>
      <c r="V12989" s="2"/>
      <c r="Y12989" t="str">
        <f t="shared" si="801"/>
        <v/>
      </c>
      <c r="AA12989">
        <f t="shared" si="802"/>
        <v>1</v>
      </c>
      <c r="AC12989" s="7"/>
      <c r="AD12989" t="s">
        <v>9223</v>
      </c>
      <c r="AE12989">
        <f t="shared" si="800"/>
        <v>0</v>
      </c>
      <c r="AG12989" s="2"/>
      <c r="AI12989" s="7"/>
    </row>
    <row r="12990" spans="1:35" ht="11" customHeight="1" outlineLevel="1" x14ac:dyDescent="0.25">
      <c r="A12990" t="s">
        <v>11460</v>
      </c>
      <c r="C12990" s="2" t="s">
        <v>11983</v>
      </c>
      <c r="D12990" s="2">
        <v>8299</v>
      </c>
      <c r="E12990" s="7">
        <v>2019</v>
      </c>
      <c r="F12990" s="5" t="s">
        <v>21761</v>
      </c>
      <c r="G12990">
        <v>1</v>
      </c>
      <c r="H12990" s="5" t="s">
        <v>5398</v>
      </c>
      <c r="I12990" s="6" t="s">
        <v>9223</v>
      </c>
      <c r="J12990" s="6" t="s">
        <v>7554</v>
      </c>
      <c r="K12990" s="17">
        <v>7</v>
      </c>
      <c r="L12990" s="17" t="s">
        <v>7732</v>
      </c>
      <c r="M12990" s="9"/>
      <c r="N12990" s="9"/>
      <c r="O12990" s="21"/>
      <c r="Q12990" s="29"/>
      <c r="U12990" s="17"/>
      <c r="V12990" s="2"/>
      <c r="Y12990" t="str">
        <f t="shared" si="801"/>
        <v/>
      </c>
      <c r="AA12990" t="str">
        <f t="shared" si="802"/>
        <v/>
      </c>
      <c r="AC12990" s="7"/>
      <c r="AD12990" t="s">
        <v>9223</v>
      </c>
      <c r="AE12990">
        <f t="shared" si="800"/>
        <v>0</v>
      </c>
      <c r="AG12990" s="2"/>
      <c r="AI12990" s="7"/>
    </row>
    <row r="12991" spans="1:35" ht="11" customHeight="1" outlineLevel="1" x14ac:dyDescent="0.25">
      <c r="A12991" t="s">
        <v>11460</v>
      </c>
      <c r="C12991" s="2" t="s">
        <v>11983</v>
      </c>
      <c r="D12991" s="2">
        <v>8300</v>
      </c>
      <c r="E12991" s="7">
        <v>2019</v>
      </c>
      <c r="F12991" s="5" t="s">
        <v>21761</v>
      </c>
      <c r="G12991">
        <v>1</v>
      </c>
      <c r="H12991" s="5" t="s">
        <v>5398</v>
      </c>
      <c r="I12991" s="6" t="s">
        <v>9223</v>
      </c>
      <c r="J12991" s="6" t="s">
        <v>7554</v>
      </c>
      <c r="K12991" s="17">
        <v>7</v>
      </c>
      <c r="L12991" s="17" t="s">
        <v>7732</v>
      </c>
      <c r="M12991" s="9"/>
      <c r="N12991" s="9"/>
      <c r="O12991" s="21"/>
      <c r="Q12991" s="29"/>
      <c r="U12991" s="17"/>
      <c r="V12991" s="2"/>
      <c r="Y12991" t="str">
        <f t="shared" si="801"/>
        <v/>
      </c>
      <c r="AA12991" t="str">
        <f t="shared" si="802"/>
        <v/>
      </c>
      <c r="AC12991" s="7"/>
      <c r="AD12991" t="s">
        <v>9223</v>
      </c>
      <c r="AE12991">
        <f t="shared" si="800"/>
        <v>0</v>
      </c>
      <c r="AG12991" s="2"/>
      <c r="AI12991" s="7"/>
    </row>
    <row r="12992" spans="1:35" ht="11" customHeight="1" outlineLevel="1" x14ac:dyDescent="0.25">
      <c r="A12992" t="s">
        <v>11460</v>
      </c>
      <c r="C12992" s="2" t="s">
        <v>11983</v>
      </c>
      <c r="D12992" s="2">
        <v>8301</v>
      </c>
      <c r="E12992" s="7">
        <v>2019</v>
      </c>
      <c r="F12992" s="5" t="s">
        <v>21761</v>
      </c>
      <c r="G12992">
        <v>1</v>
      </c>
      <c r="H12992" s="5" t="s">
        <v>5398</v>
      </c>
      <c r="I12992" s="6" t="s">
        <v>9223</v>
      </c>
      <c r="J12992" s="6" t="s">
        <v>7554</v>
      </c>
      <c r="K12992" s="17">
        <v>7</v>
      </c>
      <c r="L12992" s="17" t="s">
        <v>7732</v>
      </c>
      <c r="M12992" s="9"/>
      <c r="N12992" s="9"/>
      <c r="O12992" s="21"/>
      <c r="Q12992" s="29"/>
      <c r="U12992" s="17"/>
      <c r="V12992" s="2"/>
      <c r="Y12992" t="str">
        <f t="shared" si="801"/>
        <v/>
      </c>
      <c r="AA12992" t="str">
        <f t="shared" si="802"/>
        <v/>
      </c>
      <c r="AC12992" s="7"/>
      <c r="AD12992" t="s">
        <v>9223</v>
      </c>
      <c r="AE12992">
        <f t="shared" si="800"/>
        <v>0</v>
      </c>
      <c r="AG12992" s="2"/>
      <c r="AI12992" s="7"/>
    </row>
    <row r="12993" spans="1:35" ht="11" customHeight="1" outlineLevel="1" x14ac:dyDescent="0.25">
      <c r="A12993" t="s">
        <v>11460</v>
      </c>
      <c r="C12993" s="2" t="s">
        <v>11983</v>
      </c>
      <c r="D12993" s="2">
        <v>8302</v>
      </c>
      <c r="E12993" s="7">
        <v>2019</v>
      </c>
      <c r="F12993" s="5" t="s">
        <v>21761</v>
      </c>
      <c r="G12993">
        <v>1</v>
      </c>
      <c r="H12993" s="5" t="s">
        <v>5398</v>
      </c>
      <c r="I12993" s="6" t="s">
        <v>9223</v>
      </c>
      <c r="J12993" s="6" t="s">
        <v>7554</v>
      </c>
      <c r="K12993" s="17">
        <v>7</v>
      </c>
      <c r="L12993" s="17" t="s">
        <v>7732</v>
      </c>
      <c r="M12993" s="9"/>
      <c r="N12993" s="9"/>
      <c r="O12993" s="21"/>
      <c r="Q12993" s="29"/>
      <c r="U12993" s="17"/>
      <c r="V12993" s="2"/>
      <c r="Y12993" t="str">
        <f t="shared" si="801"/>
        <v/>
      </c>
      <c r="AA12993" t="str">
        <f t="shared" si="802"/>
        <v/>
      </c>
      <c r="AC12993" s="7"/>
      <c r="AD12993" t="s">
        <v>9223</v>
      </c>
      <c r="AE12993">
        <f t="shared" si="800"/>
        <v>0</v>
      </c>
      <c r="AG12993" s="2"/>
      <c r="AI12993" s="7"/>
    </row>
    <row r="12994" spans="1:35" ht="11" customHeight="1" outlineLevel="1" x14ac:dyDescent="0.25">
      <c r="A12994" t="s">
        <v>11460</v>
      </c>
      <c r="C12994" s="2" t="s">
        <v>11983</v>
      </c>
      <c r="D12994" s="2" t="s">
        <v>11684</v>
      </c>
      <c r="E12994" s="7">
        <v>2019</v>
      </c>
      <c r="F12994" s="5" t="s">
        <v>21762</v>
      </c>
      <c r="G12994">
        <v>1</v>
      </c>
      <c r="H12994" s="5" t="s">
        <v>5398</v>
      </c>
      <c r="I12994" s="6" t="s">
        <v>9223</v>
      </c>
      <c r="J12994" s="6" t="s">
        <v>7554</v>
      </c>
      <c r="K12994" s="17">
        <v>7</v>
      </c>
      <c r="L12994" s="17" t="s">
        <v>7732</v>
      </c>
      <c r="M12994" s="9"/>
      <c r="N12994" s="9"/>
      <c r="O12994" s="21"/>
      <c r="Q12994" s="29"/>
      <c r="U12994" s="17"/>
      <c r="V12994" s="2"/>
      <c r="Y12994" t="str">
        <f t="shared" si="801"/>
        <v/>
      </c>
      <c r="AA12994">
        <f t="shared" si="802"/>
        <v>1</v>
      </c>
      <c r="AC12994" s="7"/>
      <c r="AD12994" t="s">
        <v>9223</v>
      </c>
      <c r="AE12994">
        <f t="shared" si="800"/>
        <v>0</v>
      </c>
      <c r="AG12994" s="2"/>
      <c r="AI12994" s="7"/>
    </row>
    <row r="12995" spans="1:35" ht="11" customHeight="1" outlineLevel="1" x14ac:dyDescent="0.25">
      <c r="A12995" t="s">
        <v>11460</v>
      </c>
      <c r="C12995" s="2" t="s">
        <v>11983</v>
      </c>
      <c r="D12995" s="2">
        <v>8303</v>
      </c>
      <c r="E12995" s="7">
        <v>2019</v>
      </c>
      <c r="F12995" s="5" t="s">
        <v>21763</v>
      </c>
      <c r="G12995">
        <v>1</v>
      </c>
      <c r="H12995" s="5" t="s">
        <v>5398</v>
      </c>
      <c r="I12995" s="6" t="s">
        <v>9223</v>
      </c>
      <c r="J12995" s="6" t="s">
        <v>7554</v>
      </c>
      <c r="K12995" s="17">
        <v>7</v>
      </c>
      <c r="L12995" s="17" t="s">
        <v>7732</v>
      </c>
      <c r="M12995" s="9"/>
      <c r="N12995" s="9"/>
      <c r="O12995" s="21"/>
      <c r="Q12995" s="29"/>
      <c r="U12995" s="17"/>
      <c r="V12995" s="2"/>
      <c r="Y12995" t="str">
        <f t="shared" si="801"/>
        <v/>
      </c>
      <c r="AA12995" t="str">
        <f t="shared" si="802"/>
        <v/>
      </c>
      <c r="AC12995" s="7"/>
      <c r="AD12995" t="s">
        <v>9223</v>
      </c>
      <c r="AE12995">
        <f t="shared" si="800"/>
        <v>0</v>
      </c>
      <c r="AG12995" s="2"/>
      <c r="AI12995" s="7"/>
    </row>
    <row r="12996" spans="1:35" ht="11" customHeight="1" outlineLevel="1" x14ac:dyDescent="0.25">
      <c r="A12996" t="s">
        <v>11460</v>
      </c>
      <c r="C12996" s="2" t="s">
        <v>11983</v>
      </c>
      <c r="D12996" s="2" t="s">
        <v>11685</v>
      </c>
      <c r="E12996" s="7">
        <v>2019</v>
      </c>
      <c r="F12996" s="5" t="s">
        <v>21764</v>
      </c>
      <c r="G12996">
        <v>1</v>
      </c>
      <c r="H12996" s="5" t="s">
        <v>5398</v>
      </c>
      <c r="I12996" s="6" t="s">
        <v>9223</v>
      </c>
      <c r="J12996" s="6" t="s">
        <v>7554</v>
      </c>
      <c r="K12996" s="17">
        <v>7</v>
      </c>
      <c r="L12996" s="17" t="s">
        <v>7732</v>
      </c>
      <c r="M12996" s="9"/>
      <c r="N12996" s="9"/>
      <c r="O12996" s="21"/>
      <c r="Q12996" s="29"/>
      <c r="U12996" s="17"/>
      <c r="V12996" s="2"/>
      <c r="Y12996" t="str">
        <f t="shared" si="801"/>
        <v/>
      </c>
      <c r="AA12996">
        <f t="shared" si="802"/>
        <v>1</v>
      </c>
      <c r="AC12996" s="7"/>
      <c r="AD12996" t="s">
        <v>9223</v>
      </c>
      <c r="AE12996">
        <f t="shared" si="800"/>
        <v>0</v>
      </c>
      <c r="AG12996" s="2"/>
      <c r="AI12996" s="7"/>
    </row>
    <row r="12997" spans="1:35" ht="11" customHeight="1" outlineLevel="1" x14ac:dyDescent="0.25">
      <c r="A12997" t="s">
        <v>11460</v>
      </c>
      <c r="C12997" s="2" t="s">
        <v>11983</v>
      </c>
      <c r="D12997" s="2">
        <v>8349</v>
      </c>
      <c r="E12997" s="7">
        <v>2019</v>
      </c>
      <c r="F12997" s="5" t="s">
        <v>21761</v>
      </c>
      <c r="H12997" s="5" t="s">
        <v>5398</v>
      </c>
      <c r="I12997" s="6" t="s">
        <v>4361</v>
      </c>
      <c r="J12997" s="6" t="s">
        <v>9432</v>
      </c>
      <c r="K12997" s="17">
        <v>1</v>
      </c>
      <c r="L12997" s="17" t="s">
        <v>7732</v>
      </c>
      <c r="M12997" s="9"/>
      <c r="N12997" s="9"/>
      <c r="O12997" s="21"/>
      <c r="Q12997" s="29"/>
      <c r="U12997" s="17"/>
      <c r="V12997" s="2"/>
      <c r="Y12997" t="str">
        <f t="shared" si="801"/>
        <v/>
      </c>
      <c r="AA12997" t="str">
        <f t="shared" si="802"/>
        <v/>
      </c>
      <c r="AC12997" s="7"/>
      <c r="AD12997" t="s">
        <v>4361</v>
      </c>
      <c r="AE12997">
        <f t="shared" si="800"/>
        <v>1</v>
      </c>
      <c r="AG12997" s="2"/>
      <c r="AI12997" s="7"/>
    </row>
    <row r="12998" spans="1:35" ht="11" customHeight="1" outlineLevel="1" x14ac:dyDescent="0.25">
      <c r="A12998" t="s">
        <v>11460</v>
      </c>
      <c r="C12998" s="2" t="s">
        <v>11983</v>
      </c>
      <c r="D12998" s="2">
        <v>8350</v>
      </c>
      <c r="E12998" s="7">
        <v>2019</v>
      </c>
      <c r="F12998" s="5" t="s">
        <v>21761</v>
      </c>
      <c r="H12998" s="5" t="s">
        <v>5398</v>
      </c>
      <c r="I12998" s="6" t="s">
        <v>4361</v>
      </c>
      <c r="J12998" s="6" t="s">
        <v>9432</v>
      </c>
      <c r="K12998" s="17">
        <v>3</v>
      </c>
      <c r="L12998" s="17" t="s">
        <v>7732</v>
      </c>
      <c r="M12998" s="9"/>
      <c r="N12998" s="9"/>
      <c r="O12998" s="21"/>
      <c r="Q12998" s="29"/>
      <c r="U12998" s="17"/>
      <c r="V12998" s="2"/>
      <c r="Y12998" t="str">
        <f t="shared" si="801"/>
        <v/>
      </c>
      <c r="AA12998" t="str">
        <f t="shared" si="802"/>
        <v/>
      </c>
      <c r="AC12998" s="7"/>
      <c r="AD12998" t="s">
        <v>4361</v>
      </c>
      <c r="AE12998">
        <f t="shared" si="800"/>
        <v>1</v>
      </c>
      <c r="AG12998" s="2"/>
      <c r="AI12998" s="7"/>
    </row>
    <row r="12999" spans="1:35" ht="11" customHeight="1" outlineLevel="1" x14ac:dyDescent="0.25">
      <c r="A12999" t="s">
        <v>11460</v>
      </c>
      <c r="C12999" s="2" t="s">
        <v>11983</v>
      </c>
      <c r="D12999" s="2">
        <v>8352</v>
      </c>
      <c r="E12999" s="7">
        <v>2019</v>
      </c>
      <c r="F12999" s="5" t="s">
        <v>21761</v>
      </c>
      <c r="H12999" s="5" t="s">
        <v>5398</v>
      </c>
      <c r="I12999" s="6" t="s">
        <v>4361</v>
      </c>
      <c r="J12999" s="6" t="s">
        <v>9432</v>
      </c>
      <c r="K12999" s="17">
        <v>1</v>
      </c>
      <c r="L12999" s="17" t="s">
        <v>7732</v>
      </c>
      <c r="M12999" s="9"/>
      <c r="N12999" s="9"/>
      <c r="O12999" s="21"/>
      <c r="Q12999" s="29"/>
      <c r="U12999" s="17"/>
      <c r="V12999" s="2"/>
      <c r="Y12999" t="str">
        <f t="shared" si="801"/>
        <v/>
      </c>
      <c r="AA12999" t="str">
        <f t="shared" si="802"/>
        <v/>
      </c>
      <c r="AC12999" s="7"/>
      <c r="AD12999" t="s">
        <v>4361</v>
      </c>
      <c r="AE12999">
        <f t="shared" si="800"/>
        <v>1</v>
      </c>
      <c r="AG12999" s="2"/>
      <c r="AI12999" s="7"/>
    </row>
    <row r="13000" spans="1:35" ht="11" customHeight="1" outlineLevel="1" x14ac:dyDescent="0.25">
      <c r="A13000" t="s">
        <v>11460</v>
      </c>
      <c r="C13000" s="2" t="s">
        <v>11983</v>
      </c>
      <c r="D13000" s="2" t="s">
        <v>11686</v>
      </c>
      <c r="E13000" s="7">
        <v>2019</v>
      </c>
      <c r="F13000" s="5" t="s">
        <v>21762</v>
      </c>
      <c r="H13000" s="5" t="s">
        <v>5398</v>
      </c>
      <c r="I13000" s="6" t="s">
        <v>4361</v>
      </c>
      <c r="J13000" s="6" t="s">
        <v>9432</v>
      </c>
      <c r="K13000" s="17">
        <v>1</v>
      </c>
      <c r="L13000" s="17" t="s">
        <v>7732</v>
      </c>
      <c r="M13000" s="9"/>
      <c r="N13000" s="9"/>
      <c r="O13000" s="21"/>
      <c r="Q13000" s="29"/>
      <c r="U13000" s="17"/>
      <c r="V13000" s="2"/>
      <c r="Y13000" t="str">
        <f t="shared" si="801"/>
        <v/>
      </c>
      <c r="AA13000">
        <f t="shared" si="802"/>
        <v>1</v>
      </c>
      <c r="AC13000" s="7"/>
      <c r="AD13000" t="s">
        <v>4361</v>
      </c>
      <c r="AE13000">
        <f t="shared" si="800"/>
        <v>1</v>
      </c>
      <c r="AG13000" s="2"/>
      <c r="AI13000" s="7"/>
    </row>
    <row r="13001" spans="1:35" ht="11" customHeight="1" outlineLevel="1" x14ac:dyDescent="0.25">
      <c r="A13001" t="s">
        <v>11460</v>
      </c>
      <c r="C13001" s="2" t="s">
        <v>11983</v>
      </c>
      <c r="D13001" s="2">
        <v>8353</v>
      </c>
      <c r="E13001" s="7">
        <v>2019</v>
      </c>
      <c r="F13001" s="5" t="s">
        <v>21764</v>
      </c>
      <c r="H13001" s="5" t="s">
        <v>5398</v>
      </c>
      <c r="I13001" s="6" t="s">
        <v>4361</v>
      </c>
      <c r="J13001" s="6" t="s">
        <v>9432</v>
      </c>
      <c r="K13001" s="17">
        <v>1</v>
      </c>
      <c r="L13001" s="17" t="s">
        <v>7732</v>
      </c>
      <c r="M13001" s="9"/>
      <c r="N13001" s="9"/>
      <c r="O13001" s="21"/>
      <c r="Q13001" s="29"/>
      <c r="U13001" s="17"/>
      <c r="V13001" s="2"/>
      <c r="Y13001" t="str">
        <f t="shared" si="801"/>
        <v/>
      </c>
      <c r="AA13001">
        <f t="shared" si="802"/>
        <v>1</v>
      </c>
      <c r="AC13001" s="7"/>
      <c r="AD13001" t="s">
        <v>4361</v>
      </c>
      <c r="AE13001">
        <f t="shared" si="800"/>
        <v>1</v>
      </c>
      <c r="AG13001" s="2"/>
      <c r="AI13001" s="7"/>
    </row>
    <row r="13002" spans="1:35" ht="11" customHeight="1" outlineLevel="1" x14ac:dyDescent="0.25">
      <c r="A13002" t="s">
        <v>11460</v>
      </c>
      <c r="C13002" s="2" t="s">
        <v>11983</v>
      </c>
      <c r="D13002" s="2">
        <v>8482</v>
      </c>
      <c r="E13002" s="7">
        <v>2019</v>
      </c>
      <c r="F13002" s="5" t="s">
        <v>21761</v>
      </c>
      <c r="H13002" s="5" t="s">
        <v>5398</v>
      </c>
      <c r="I13002" s="6" t="s">
        <v>11690</v>
      </c>
      <c r="J13002" s="6" t="s">
        <v>11687</v>
      </c>
      <c r="K13002" s="17">
        <v>1</v>
      </c>
      <c r="L13002" s="17" t="s">
        <v>20076</v>
      </c>
      <c r="M13002" s="9"/>
      <c r="N13002" s="9"/>
      <c r="O13002" s="21"/>
      <c r="Q13002" s="29"/>
      <c r="U13002" s="17"/>
      <c r="V13002" s="2"/>
      <c r="Y13002" t="str">
        <f t="shared" si="801"/>
        <v/>
      </c>
      <c r="AA13002" t="str">
        <f t="shared" si="802"/>
        <v/>
      </c>
      <c r="AC13002" s="7"/>
      <c r="AD13002" t="s">
        <v>11690</v>
      </c>
      <c r="AE13002">
        <f t="shared" si="800"/>
        <v>0</v>
      </c>
      <c r="AG13002" s="2"/>
      <c r="AI13002" s="7"/>
    </row>
    <row r="13003" spans="1:35" ht="11" customHeight="1" outlineLevel="1" x14ac:dyDescent="0.25">
      <c r="A13003" t="s">
        <v>11460</v>
      </c>
      <c r="C13003" s="2" t="s">
        <v>11983</v>
      </c>
      <c r="D13003" s="2">
        <v>8483</v>
      </c>
      <c r="E13003" s="7">
        <v>2019</v>
      </c>
      <c r="F13003" s="5" t="s">
        <v>21761</v>
      </c>
      <c r="H13003" s="5" t="s">
        <v>5398</v>
      </c>
      <c r="I13003" s="6" t="s">
        <v>9355</v>
      </c>
      <c r="J13003" s="6" t="s">
        <v>11687</v>
      </c>
      <c r="K13003" s="17">
        <v>1</v>
      </c>
      <c r="L13003" s="17" t="s">
        <v>20076</v>
      </c>
      <c r="M13003" s="9"/>
      <c r="N13003" s="9"/>
      <c r="O13003" s="21"/>
      <c r="Q13003" s="29"/>
      <c r="T13003">
        <v>1</v>
      </c>
      <c r="U13003" s="17"/>
      <c r="V13003" s="2"/>
      <c r="Y13003" t="str">
        <f t="shared" si="801"/>
        <v/>
      </c>
      <c r="AA13003" t="str">
        <f t="shared" si="802"/>
        <v/>
      </c>
      <c r="AC13003" s="7"/>
      <c r="AD13003" t="s">
        <v>9355</v>
      </c>
      <c r="AE13003">
        <f t="shared" si="800"/>
        <v>0</v>
      </c>
      <c r="AG13003" s="2"/>
      <c r="AI13003" s="7"/>
    </row>
    <row r="13004" spans="1:35" ht="11" customHeight="1" outlineLevel="1" x14ac:dyDescent="0.25">
      <c r="A13004" t="s">
        <v>11460</v>
      </c>
      <c r="C13004" s="2" t="s">
        <v>11983</v>
      </c>
      <c r="D13004" s="2">
        <v>8484</v>
      </c>
      <c r="E13004" s="7">
        <v>2019</v>
      </c>
      <c r="F13004" s="5" t="s">
        <v>21761</v>
      </c>
      <c r="H13004" s="5" t="s">
        <v>5398</v>
      </c>
      <c r="I13004" s="6" t="s">
        <v>1676</v>
      </c>
      <c r="J13004" s="6" t="s">
        <v>11687</v>
      </c>
      <c r="K13004" s="17">
        <v>1</v>
      </c>
      <c r="L13004" s="17" t="s">
        <v>20076</v>
      </c>
      <c r="M13004" s="9"/>
      <c r="N13004" s="9"/>
      <c r="O13004" s="21"/>
      <c r="Q13004" s="29"/>
      <c r="U13004" s="17"/>
      <c r="V13004" s="2"/>
      <c r="Y13004" t="str">
        <f t="shared" si="801"/>
        <v/>
      </c>
      <c r="AA13004" t="str">
        <f t="shared" si="802"/>
        <v/>
      </c>
      <c r="AC13004" s="7"/>
      <c r="AD13004" t="s">
        <v>1676</v>
      </c>
      <c r="AE13004">
        <f t="shared" si="800"/>
        <v>0</v>
      </c>
      <c r="AG13004" s="2"/>
      <c r="AI13004" s="7"/>
    </row>
    <row r="13005" spans="1:35" ht="11" customHeight="1" outlineLevel="1" x14ac:dyDescent="0.25">
      <c r="A13005" t="s">
        <v>11460</v>
      </c>
      <c r="C13005" s="2" t="s">
        <v>11983</v>
      </c>
      <c r="D13005" s="2">
        <v>8485</v>
      </c>
      <c r="E13005" s="7">
        <v>2019</v>
      </c>
      <c r="F13005" s="5" t="s">
        <v>21761</v>
      </c>
      <c r="H13005" s="5" t="s">
        <v>5398</v>
      </c>
      <c r="I13005" s="6" t="s">
        <v>744</v>
      </c>
      <c r="J13005" s="6" t="s">
        <v>11687</v>
      </c>
      <c r="K13005" s="17">
        <v>1</v>
      </c>
      <c r="L13005" s="17" t="s">
        <v>20076</v>
      </c>
      <c r="M13005" s="9"/>
      <c r="N13005" s="9"/>
      <c r="O13005" s="21"/>
      <c r="Q13005" s="29"/>
      <c r="U13005" s="17"/>
      <c r="V13005" s="2"/>
      <c r="Y13005" t="str">
        <f t="shared" si="801"/>
        <v/>
      </c>
      <c r="AA13005" t="str">
        <f t="shared" si="802"/>
        <v/>
      </c>
      <c r="AC13005" s="7"/>
      <c r="AD13005" t="s">
        <v>744</v>
      </c>
      <c r="AE13005">
        <f t="shared" si="800"/>
        <v>0</v>
      </c>
      <c r="AG13005" s="2"/>
      <c r="AI13005" s="7"/>
    </row>
    <row r="13006" spans="1:35" ht="11" customHeight="1" outlineLevel="1" x14ac:dyDescent="0.25">
      <c r="A13006" t="s">
        <v>11460</v>
      </c>
      <c r="C13006" s="2" t="s">
        <v>11983</v>
      </c>
      <c r="D13006" s="2" t="s">
        <v>11688</v>
      </c>
      <c r="E13006" s="7">
        <v>2019</v>
      </c>
      <c r="F13006" s="5" t="s">
        <v>21762</v>
      </c>
      <c r="H13006" s="5" t="s">
        <v>5398</v>
      </c>
      <c r="I13006" s="6" t="s">
        <v>11691</v>
      </c>
      <c r="J13006" s="6" t="s">
        <v>11687</v>
      </c>
      <c r="K13006" s="17">
        <v>1</v>
      </c>
      <c r="L13006" s="17" t="s">
        <v>7730</v>
      </c>
      <c r="M13006" s="9">
        <v>13</v>
      </c>
      <c r="N13006" s="9"/>
      <c r="O13006" s="21"/>
      <c r="Q13006" s="29"/>
      <c r="U13006" s="17"/>
      <c r="V13006" s="2"/>
      <c r="Y13006" t="str">
        <f t="shared" si="801"/>
        <v/>
      </c>
      <c r="AA13006">
        <f t="shared" si="802"/>
        <v>1</v>
      </c>
      <c r="AC13006" s="7"/>
      <c r="AD13006" t="s">
        <v>11691</v>
      </c>
      <c r="AE13006">
        <f t="shared" si="800"/>
        <v>0</v>
      </c>
      <c r="AG13006" s="2"/>
      <c r="AI13006" s="7"/>
    </row>
    <row r="13007" spans="1:35" ht="11" customHeight="1" outlineLevel="1" x14ac:dyDescent="0.25">
      <c r="A13007" t="s">
        <v>11460</v>
      </c>
      <c r="C13007" s="2" t="s">
        <v>11983</v>
      </c>
      <c r="D13007" s="2">
        <v>8486</v>
      </c>
      <c r="E13007" s="7">
        <v>2019</v>
      </c>
      <c r="F13007" s="5" t="s">
        <v>21763</v>
      </c>
      <c r="H13007" s="5" t="s">
        <v>5398</v>
      </c>
      <c r="I13007" s="6" t="s">
        <v>6213</v>
      </c>
      <c r="J13007" s="6" t="s">
        <v>11687</v>
      </c>
      <c r="K13007" s="17">
        <v>1</v>
      </c>
      <c r="L13007" s="17" t="s">
        <v>20076</v>
      </c>
      <c r="M13007" s="9"/>
      <c r="N13007" s="9"/>
      <c r="O13007" s="21"/>
      <c r="Q13007" s="29"/>
      <c r="U13007" s="17"/>
      <c r="V13007" s="2"/>
      <c r="Y13007" t="str">
        <f t="shared" si="801"/>
        <v/>
      </c>
      <c r="AA13007" t="str">
        <f t="shared" si="802"/>
        <v/>
      </c>
      <c r="AC13007" s="7"/>
      <c r="AD13007" t="s">
        <v>6213</v>
      </c>
      <c r="AE13007">
        <f t="shared" si="800"/>
        <v>0</v>
      </c>
      <c r="AG13007" s="2"/>
      <c r="AI13007" s="7"/>
    </row>
    <row r="13008" spans="1:35" ht="11" customHeight="1" outlineLevel="1" x14ac:dyDescent="0.25">
      <c r="A13008" t="s">
        <v>11460</v>
      </c>
      <c r="C13008" s="2" t="s">
        <v>11983</v>
      </c>
      <c r="D13008" s="2" t="s">
        <v>11689</v>
      </c>
      <c r="E13008" s="7">
        <v>2019</v>
      </c>
      <c r="F13008" s="5" t="s">
        <v>21764</v>
      </c>
      <c r="H13008" s="5" t="s">
        <v>5398</v>
      </c>
      <c r="I13008" s="6" t="s">
        <v>11692</v>
      </c>
      <c r="J13008" s="6" t="s">
        <v>11687</v>
      </c>
      <c r="K13008" s="17">
        <v>1</v>
      </c>
      <c r="L13008" s="17" t="s">
        <v>7730</v>
      </c>
      <c r="M13008" s="9">
        <v>13</v>
      </c>
      <c r="N13008" s="9"/>
      <c r="O13008" s="21"/>
      <c r="Q13008" s="29"/>
      <c r="S13008">
        <v>1</v>
      </c>
      <c r="T13008">
        <v>1</v>
      </c>
      <c r="U13008" s="17"/>
      <c r="V13008" s="2"/>
      <c r="Y13008" t="str">
        <f t="shared" si="801"/>
        <v/>
      </c>
      <c r="AA13008">
        <f t="shared" si="802"/>
        <v>1</v>
      </c>
      <c r="AC13008" s="7"/>
      <c r="AD13008" t="s">
        <v>11692</v>
      </c>
      <c r="AE13008">
        <f t="shared" si="800"/>
        <v>0</v>
      </c>
      <c r="AG13008" s="2"/>
      <c r="AI13008" s="7"/>
    </row>
    <row r="13009" spans="1:49" ht="11" customHeight="1" outlineLevel="1" x14ac:dyDescent="0.25">
      <c r="A13009" t="s">
        <v>11460</v>
      </c>
      <c r="C13009" s="2" t="s">
        <v>11983</v>
      </c>
      <c r="D13009" s="2">
        <v>8487</v>
      </c>
      <c r="E13009" s="7">
        <v>2019</v>
      </c>
      <c r="F13009" s="5" t="s">
        <v>21761</v>
      </c>
      <c r="G13009">
        <v>1</v>
      </c>
      <c r="H13009" s="5" t="s">
        <v>5398</v>
      </c>
      <c r="I13009" s="6" t="s">
        <v>9223</v>
      </c>
      <c r="J13009" s="6" t="s">
        <v>7554</v>
      </c>
      <c r="K13009" s="17">
        <v>7</v>
      </c>
      <c r="L13009" s="17" t="s">
        <v>7732</v>
      </c>
      <c r="M13009" s="9"/>
      <c r="N13009" s="9"/>
      <c r="O13009" s="21"/>
      <c r="Q13009" s="29"/>
      <c r="U13009" s="17"/>
      <c r="V13009" s="2"/>
      <c r="Y13009" t="str">
        <f t="shared" si="801"/>
        <v/>
      </c>
      <c r="AA13009" t="str">
        <f t="shared" si="802"/>
        <v/>
      </c>
      <c r="AC13009" s="7"/>
      <c r="AD13009" t="s">
        <v>9223</v>
      </c>
      <c r="AE13009">
        <f t="shared" si="800"/>
        <v>0</v>
      </c>
      <c r="AG13009" s="2"/>
      <c r="AI13009" s="7"/>
    </row>
    <row r="13010" spans="1:49" ht="11" customHeight="1" outlineLevel="1" x14ac:dyDescent="0.25">
      <c r="A13010" t="s">
        <v>11460</v>
      </c>
      <c r="C13010" s="2" t="s">
        <v>11983</v>
      </c>
      <c r="D13010" s="2">
        <v>8488</v>
      </c>
      <c r="E13010" s="7">
        <v>2019</v>
      </c>
      <c r="F13010" s="5" t="s">
        <v>21761</v>
      </c>
      <c r="G13010">
        <v>1</v>
      </c>
      <c r="H13010" s="5" t="s">
        <v>5398</v>
      </c>
      <c r="I13010" s="6" t="s">
        <v>9223</v>
      </c>
      <c r="J13010" s="6" t="s">
        <v>7554</v>
      </c>
      <c r="K13010" s="17">
        <v>7</v>
      </c>
      <c r="L13010" s="17" t="s">
        <v>7732</v>
      </c>
      <c r="M13010" s="9"/>
      <c r="N13010" s="9"/>
      <c r="O13010" s="21"/>
      <c r="Q13010" s="29"/>
      <c r="U13010" s="17"/>
      <c r="V13010" s="2"/>
      <c r="Y13010" t="str">
        <f t="shared" si="801"/>
        <v/>
      </c>
      <c r="AA13010" t="str">
        <f t="shared" si="802"/>
        <v/>
      </c>
      <c r="AC13010" s="7"/>
      <c r="AD13010" t="s">
        <v>9223</v>
      </c>
      <c r="AE13010">
        <f t="shared" si="800"/>
        <v>0</v>
      </c>
      <c r="AG13010" s="2"/>
      <c r="AI13010" s="7"/>
    </row>
    <row r="13011" spans="1:49" ht="11" customHeight="1" outlineLevel="1" x14ac:dyDescent="0.25">
      <c r="A13011" t="s">
        <v>11460</v>
      </c>
      <c r="C13011" s="2" t="s">
        <v>11983</v>
      </c>
      <c r="D13011" s="2">
        <v>8489</v>
      </c>
      <c r="E13011" s="7">
        <v>2019</v>
      </c>
      <c r="F13011" s="5" t="s">
        <v>21761</v>
      </c>
      <c r="G13011">
        <v>1</v>
      </c>
      <c r="H13011" s="5" t="s">
        <v>5398</v>
      </c>
      <c r="I13011" s="6" t="s">
        <v>9223</v>
      </c>
      <c r="J13011" s="6" t="s">
        <v>7554</v>
      </c>
      <c r="K13011" s="17">
        <v>7</v>
      </c>
      <c r="L13011" s="17" t="s">
        <v>7732</v>
      </c>
      <c r="M13011" s="9"/>
      <c r="N13011" s="9"/>
      <c r="O13011" s="21"/>
      <c r="Q13011" s="29"/>
      <c r="U13011" s="17"/>
      <c r="V13011" s="2"/>
      <c r="Y13011" t="str">
        <f t="shared" si="801"/>
        <v/>
      </c>
      <c r="AA13011" t="str">
        <f t="shared" si="802"/>
        <v/>
      </c>
      <c r="AC13011" s="7"/>
      <c r="AD13011" t="s">
        <v>9223</v>
      </c>
      <c r="AE13011">
        <f t="shared" si="800"/>
        <v>0</v>
      </c>
      <c r="AG13011" s="2"/>
      <c r="AI13011" s="7"/>
    </row>
    <row r="13012" spans="1:49" ht="11" customHeight="1" outlineLevel="1" x14ac:dyDescent="0.25">
      <c r="A13012" t="s">
        <v>11460</v>
      </c>
      <c r="C13012" s="2" t="s">
        <v>11983</v>
      </c>
      <c r="D13012" s="2">
        <v>8490</v>
      </c>
      <c r="E13012" s="7">
        <v>2019</v>
      </c>
      <c r="F13012" s="5" t="s">
        <v>21761</v>
      </c>
      <c r="G13012">
        <v>1</v>
      </c>
      <c r="H13012" s="5" t="s">
        <v>5398</v>
      </c>
      <c r="I13012" s="6" t="s">
        <v>9223</v>
      </c>
      <c r="J13012" s="6" t="s">
        <v>7554</v>
      </c>
      <c r="K13012" s="17">
        <v>7</v>
      </c>
      <c r="L13012" s="17" t="s">
        <v>7732</v>
      </c>
      <c r="M13012" s="9"/>
      <c r="N13012" s="9"/>
      <c r="O13012" s="21"/>
      <c r="Q13012" s="29"/>
      <c r="U13012" s="17"/>
      <c r="V13012" s="2"/>
      <c r="Y13012" t="str">
        <f t="shared" si="801"/>
        <v/>
      </c>
      <c r="AA13012" t="str">
        <f t="shared" si="802"/>
        <v/>
      </c>
      <c r="AC13012" s="7"/>
      <c r="AD13012" t="s">
        <v>9223</v>
      </c>
      <c r="AE13012">
        <f t="shared" si="800"/>
        <v>0</v>
      </c>
      <c r="AG13012" s="2"/>
      <c r="AI13012" s="7"/>
    </row>
    <row r="13013" spans="1:49" ht="11" customHeight="1" outlineLevel="1" x14ac:dyDescent="0.25">
      <c r="A13013" t="s">
        <v>11460</v>
      </c>
      <c r="C13013" s="2" t="s">
        <v>11983</v>
      </c>
      <c r="D13013" s="2" t="s">
        <v>11693</v>
      </c>
      <c r="E13013" s="7">
        <v>2019</v>
      </c>
      <c r="F13013" s="5" t="s">
        <v>21762</v>
      </c>
      <c r="G13013">
        <v>1</v>
      </c>
      <c r="H13013" s="5" t="s">
        <v>5398</v>
      </c>
      <c r="I13013" s="6" t="s">
        <v>9223</v>
      </c>
      <c r="J13013" s="6" t="s">
        <v>7554</v>
      </c>
      <c r="K13013" s="17">
        <v>7</v>
      </c>
      <c r="L13013" s="17" t="s">
        <v>7732</v>
      </c>
      <c r="M13013" s="9"/>
      <c r="N13013" s="9"/>
      <c r="O13013" s="21"/>
      <c r="Q13013" s="29"/>
      <c r="U13013" s="17"/>
      <c r="V13013" s="2"/>
      <c r="Y13013" t="str">
        <f t="shared" si="801"/>
        <v/>
      </c>
      <c r="AA13013">
        <f t="shared" si="802"/>
        <v>1</v>
      </c>
      <c r="AC13013" s="7"/>
      <c r="AD13013" t="s">
        <v>9223</v>
      </c>
      <c r="AE13013">
        <f t="shared" si="800"/>
        <v>0</v>
      </c>
      <c r="AG13013" s="2"/>
      <c r="AI13013" s="7"/>
    </row>
    <row r="13014" spans="1:49" ht="11" customHeight="1" outlineLevel="1" x14ac:dyDescent="0.25">
      <c r="A13014" t="s">
        <v>11460</v>
      </c>
      <c r="C13014" s="2" t="s">
        <v>11983</v>
      </c>
      <c r="D13014" s="2">
        <v>8491</v>
      </c>
      <c r="E13014" s="7">
        <v>2019</v>
      </c>
      <c r="F13014" s="5" t="s">
        <v>21763</v>
      </c>
      <c r="G13014">
        <v>1</v>
      </c>
      <c r="H13014" s="5" t="s">
        <v>5398</v>
      </c>
      <c r="I13014" s="6" t="s">
        <v>9223</v>
      </c>
      <c r="J13014" s="6" t="s">
        <v>7554</v>
      </c>
      <c r="K13014" s="17">
        <v>7</v>
      </c>
      <c r="L13014" s="17" t="s">
        <v>7732</v>
      </c>
      <c r="M13014" s="9"/>
      <c r="N13014" s="9"/>
      <c r="O13014" s="21"/>
      <c r="Q13014" s="29"/>
      <c r="U13014" s="17"/>
      <c r="V13014" s="2"/>
      <c r="Y13014" t="str">
        <f t="shared" si="801"/>
        <v/>
      </c>
      <c r="AA13014" t="str">
        <f t="shared" si="802"/>
        <v/>
      </c>
      <c r="AC13014" s="7"/>
      <c r="AD13014" t="s">
        <v>9223</v>
      </c>
      <c r="AE13014">
        <f t="shared" si="800"/>
        <v>0</v>
      </c>
      <c r="AG13014" s="2"/>
      <c r="AI13014" s="7"/>
    </row>
    <row r="13015" spans="1:49" ht="11" customHeight="1" outlineLevel="1" x14ac:dyDescent="0.25">
      <c r="A13015" t="s">
        <v>11460</v>
      </c>
      <c r="C13015" s="2" t="s">
        <v>11983</v>
      </c>
      <c r="D13015" s="2" t="s">
        <v>11694</v>
      </c>
      <c r="E13015" s="7">
        <v>2019</v>
      </c>
      <c r="F13015" s="5" t="s">
        <v>21764</v>
      </c>
      <c r="G13015">
        <v>1</v>
      </c>
      <c r="H13015" s="5" t="s">
        <v>5398</v>
      </c>
      <c r="I13015" s="6" t="s">
        <v>9223</v>
      </c>
      <c r="J13015" s="6" t="s">
        <v>7554</v>
      </c>
      <c r="K13015" s="17">
        <v>7</v>
      </c>
      <c r="L13015" s="17" t="s">
        <v>7732</v>
      </c>
      <c r="M13015" s="9"/>
      <c r="N13015" s="9"/>
      <c r="O13015" s="21"/>
      <c r="Q13015" s="29"/>
      <c r="U13015" s="17"/>
      <c r="V13015" s="2"/>
      <c r="Y13015" t="str">
        <f t="shared" si="801"/>
        <v/>
      </c>
      <c r="AA13015">
        <f t="shared" si="802"/>
        <v>1</v>
      </c>
      <c r="AC13015" s="7"/>
      <c r="AD13015" t="s">
        <v>9223</v>
      </c>
      <c r="AE13015">
        <f t="shared" si="800"/>
        <v>0</v>
      </c>
      <c r="AG13015" s="2"/>
      <c r="AI13015" s="7"/>
    </row>
    <row r="13016" spans="1:49" ht="11" customHeight="1" outlineLevel="1" x14ac:dyDescent="0.25">
      <c r="A13016" t="s">
        <v>11460</v>
      </c>
      <c r="C13016" s="2" t="s">
        <v>11983</v>
      </c>
      <c r="D13016" s="2">
        <v>8754</v>
      </c>
      <c r="E13016" s="7">
        <v>2020</v>
      </c>
      <c r="F13016" s="5" t="s">
        <v>21761</v>
      </c>
      <c r="H13016" s="5" t="s">
        <v>5398</v>
      </c>
      <c r="I13016" s="6" t="s">
        <v>9223</v>
      </c>
      <c r="J13016" s="6" t="s">
        <v>7554</v>
      </c>
      <c r="K13016" s="17">
        <v>7</v>
      </c>
      <c r="L13016" s="17" t="s">
        <v>7732</v>
      </c>
      <c r="M13016" s="9"/>
      <c r="N13016" s="9"/>
      <c r="O13016" s="21"/>
      <c r="Q13016" s="29"/>
      <c r="U13016" s="17"/>
      <c r="V13016" s="2"/>
      <c r="Y13016" t="str">
        <f t="shared" si="801"/>
        <v/>
      </c>
      <c r="AA13016" t="str">
        <f t="shared" si="802"/>
        <v/>
      </c>
      <c r="AC13016" s="7"/>
      <c r="AD13016" t="s">
        <v>9223</v>
      </c>
      <c r="AE13016">
        <f t="shared" si="800"/>
        <v>0</v>
      </c>
      <c r="AG13016" s="2"/>
      <c r="AI13016" s="7"/>
    </row>
    <row r="13017" spans="1:49" ht="11" customHeight="1" outlineLevel="1" x14ac:dyDescent="0.25">
      <c r="A13017" t="s">
        <v>11460</v>
      </c>
      <c r="C13017" s="2" t="s">
        <v>11983</v>
      </c>
      <c r="D13017" s="2">
        <v>8755</v>
      </c>
      <c r="E13017" s="7">
        <v>2020</v>
      </c>
      <c r="F13017" s="5" t="s">
        <v>21761</v>
      </c>
      <c r="H13017" s="5" t="s">
        <v>5398</v>
      </c>
      <c r="I13017" s="6" t="s">
        <v>9223</v>
      </c>
      <c r="J13017" s="6" t="s">
        <v>7554</v>
      </c>
      <c r="K13017" s="17">
        <v>7</v>
      </c>
      <c r="L13017" s="17" t="s">
        <v>7732</v>
      </c>
      <c r="M13017" s="9"/>
      <c r="N13017" s="9"/>
      <c r="O13017" s="21"/>
      <c r="Q13017" s="29"/>
      <c r="U13017" s="17"/>
      <c r="V13017" s="2"/>
      <c r="Y13017" t="str">
        <f t="shared" si="801"/>
        <v/>
      </c>
      <c r="AA13017" t="str">
        <f t="shared" si="802"/>
        <v/>
      </c>
      <c r="AC13017" s="7"/>
      <c r="AD13017" t="s">
        <v>9223</v>
      </c>
      <c r="AE13017">
        <f t="shared" si="800"/>
        <v>0</v>
      </c>
      <c r="AG13017" s="2"/>
      <c r="AI13017" s="7"/>
    </row>
    <row r="13018" spans="1:49" ht="11" customHeight="1" outlineLevel="1" x14ac:dyDescent="0.25">
      <c r="A13018" t="s">
        <v>11460</v>
      </c>
      <c r="C13018" s="2" t="s">
        <v>11983</v>
      </c>
      <c r="D13018" s="2">
        <v>8756</v>
      </c>
      <c r="E13018" s="7">
        <v>2020</v>
      </c>
      <c r="F13018" s="5" t="s">
        <v>21761</v>
      </c>
      <c r="H13018" s="5" t="s">
        <v>5398</v>
      </c>
      <c r="I13018" s="6" t="s">
        <v>9223</v>
      </c>
      <c r="J13018" s="6" t="s">
        <v>7554</v>
      </c>
      <c r="K13018" s="17">
        <v>7</v>
      </c>
      <c r="L13018" s="17" t="s">
        <v>7732</v>
      </c>
      <c r="M13018" s="9"/>
      <c r="N13018" s="9"/>
      <c r="O13018" s="21"/>
      <c r="Q13018" s="29"/>
      <c r="U13018" s="17"/>
      <c r="V13018" s="2"/>
      <c r="Y13018" t="str">
        <f t="shared" si="801"/>
        <v/>
      </c>
      <c r="AA13018" t="str">
        <f t="shared" si="802"/>
        <v/>
      </c>
      <c r="AC13018" s="7"/>
      <c r="AD13018" t="s">
        <v>9223</v>
      </c>
      <c r="AE13018">
        <f t="shared" si="800"/>
        <v>0</v>
      </c>
      <c r="AG13018" s="2"/>
      <c r="AI13018" s="7"/>
    </row>
    <row r="13019" spans="1:49" ht="11" customHeight="1" outlineLevel="1" x14ac:dyDescent="0.25">
      <c r="A13019" t="s">
        <v>11460</v>
      </c>
      <c r="C13019" s="2" t="s">
        <v>11983</v>
      </c>
      <c r="D13019" s="2">
        <v>8757</v>
      </c>
      <c r="E13019" s="7">
        <v>2020</v>
      </c>
      <c r="F13019" s="5" t="s">
        <v>21761</v>
      </c>
      <c r="H13019" s="5" t="s">
        <v>5398</v>
      </c>
      <c r="I13019" s="6" t="s">
        <v>9223</v>
      </c>
      <c r="J13019" s="6" t="s">
        <v>7554</v>
      </c>
      <c r="K13019" s="17">
        <v>7</v>
      </c>
      <c r="L13019" s="17" t="s">
        <v>7732</v>
      </c>
      <c r="M13019" s="9"/>
      <c r="N13019" s="9"/>
      <c r="O13019" s="21"/>
      <c r="Q13019" s="29"/>
      <c r="U13019" s="17"/>
      <c r="V13019" s="2"/>
      <c r="Y13019" t="str">
        <f t="shared" si="801"/>
        <v/>
      </c>
      <c r="AA13019" t="str">
        <f t="shared" si="802"/>
        <v/>
      </c>
      <c r="AC13019" s="7"/>
      <c r="AD13019" t="s">
        <v>9223</v>
      </c>
      <c r="AE13019">
        <f t="shared" si="800"/>
        <v>0</v>
      </c>
      <c r="AG13019" s="2"/>
      <c r="AI13019" s="7"/>
    </row>
    <row r="13020" spans="1:49" ht="11" customHeight="1" outlineLevel="1" x14ac:dyDescent="0.25">
      <c r="A13020" t="s">
        <v>11460</v>
      </c>
      <c r="C13020" s="2" t="s">
        <v>11983</v>
      </c>
      <c r="D13020" s="2" t="s">
        <v>11695</v>
      </c>
      <c r="E13020" s="7">
        <v>2020</v>
      </c>
      <c r="F13020" s="5" t="s">
        <v>21762</v>
      </c>
      <c r="H13020" s="5" t="s">
        <v>5398</v>
      </c>
      <c r="I13020" s="6" t="s">
        <v>9223</v>
      </c>
      <c r="J13020" s="6" t="s">
        <v>7554</v>
      </c>
      <c r="K13020" s="17">
        <v>7</v>
      </c>
      <c r="L13020" s="17" t="s">
        <v>7732</v>
      </c>
      <c r="M13020" s="9"/>
      <c r="N13020" s="9"/>
      <c r="O13020" s="21"/>
      <c r="Q13020" s="29"/>
      <c r="U13020" s="17"/>
      <c r="V13020" s="2"/>
      <c r="Y13020" t="str">
        <f t="shared" si="801"/>
        <v/>
      </c>
      <c r="AA13020">
        <f t="shared" si="802"/>
        <v>1</v>
      </c>
      <c r="AC13020" s="7"/>
      <c r="AD13020" t="s">
        <v>9223</v>
      </c>
      <c r="AE13020">
        <f t="shared" si="800"/>
        <v>0</v>
      </c>
      <c r="AG13020" s="2"/>
      <c r="AI13020" s="7"/>
    </row>
    <row r="13021" spans="1:49" ht="11" customHeight="1" outlineLevel="1" x14ac:dyDescent="0.25">
      <c r="A13021" t="s">
        <v>11460</v>
      </c>
      <c r="C13021" s="2" t="s">
        <v>11983</v>
      </c>
      <c r="D13021" s="2">
        <v>8758</v>
      </c>
      <c r="E13021" s="7">
        <v>2020</v>
      </c>
      <c r="F13021" s="5" t="s">
        <v>21763</v>
      </c>
      <c r="H13021" s="5" t="s">
        <v>5398</v>
      </c>
      <c r="I13021" s="6" t="s">
        <v>9223</v>
      </c>
      <c r="J13021" s="6" t="s">
        <v>7554</v>
      </c>
      <c r="K13021" s="17">
        <v>7</v>
      </c>
      <c r="L13021" s="17" t="s">
        <v>7732</v>
      </c>
      <c r="M13021" s="9"/>
      <c r="N13021" s="9"/>
      <c r="O13021" s="21"/>
      <c r="Q13021" s="29"/>
      <c r="U13021" s="17"/>
      <c r="V13021" s="2"/>
      <c r="Y13021" t="str">
        <f t="shared" si="801"/>
        <v/>
      </c>
      <c r="AA13021" t="str">
        <f t="shared" si="802"/>
        <v/>
      </c>
      <c r="AC13021" s="7"/>
      <c r="AD13021" t="s">
        <v>9223</v>
      </c>
      <c r="AE13021">
        <f t="shared" si="800"/>
        <v>0</v>
      </c>
      <c r="AG13021" s="2"/>
      <c r="AI13021" s="7"/>
    </row>
    <row r="13022" spans="1:49" ht="11" customHeight="1" outlineLevel="1" x14ac:dyDescent="0.25">
      <c r="A13022" t="s">
        <v>11460</v>
      </c>
      <c r="C13022" s="2" t="s">
        <v>11983</v>
      </c>
      <c r="D13022" s="2" t="s">
        <v>11696</v>
      </c>
      <c r="E13022" s="7">
        <v>2020</v>
      </c>
      <c r="F13022" s="5" t="s">
        <v>21764</v>
      </c>
      <c r="H13022" s="5" t="s">
        <v>5398</v>
      </c>
      <c r="I13022" s="6" t="s">
        <v>9223</v>
      </c>
      <c r="J13022" s="6" t="s">
        <v>7554</v>
      </c>
      <c r="K13022" s="17">
        <v>7</v>
      </c>
      <c r="L13022" s="17" t="s">
        <v>7732</v>
      </c>
      <c r="M13022" s="9"/>
      <c r="N13022" s="9"/>
      <c r="O13022" s="21"/>
      <c r="Q13022" s="29"/>
      <c r="U13022" s="17"/>
      <c r="V13022" s="2"/>
      <c r="Y13022" t="str">
        <f t="shared" si="801"/>
        <v/>
      </c>
      <c r="AA13022">
        <f t="shared" si="802"/>
        <v>1</v>
      </c>
      <c r="AC13022" s="7"/>
      <c r="AD13022" t="s">
        <v>9223</v>
      </c>
      <c r="AE13022">
        <f t="shared" si="800"/>
        <v>0</v>
      </c>
      <c r="AG13022" s="2"/>
      <c r="AI13022" s="7"/>
    </row>
    <row r="13023" spans="1:49" ht="11" customHeight="1" x14ac:dyDescent="0.25">
      <c r="A13023" s="4" t="s">
        <v>14687</v>
      </c>
      <c r="B13023" t="s">
        <v>14685</v>
      </c>
      <c r="C13023" s="2" t="s">
        <v>12953</v>
      </c>
      <c r="E13023" s="7"/>
      <c r="F13023" s="5"/>
      <c r="H13023" s="5"/>
      <c r="I13023" s="6"/>
      <c r="J13023" s="6"/>
      <c r="K13023" s="17"/>
      <c r="L13023" s="17"/>
      <c r="M13023" s="9"/>
      <c r="N13023" s="9">
        <f>SUM(M13024:M13025)</f>
        <v>2</v>
      </c>
      <c r="O13023" s="21">
        <v>1783</v>
      </c>
      <c r="P13023">
        <f>COUNTIF(L13024:L13025,"*")</f>
        <v>2</v>
      </c>
      <c r="Q13023" s="29">
        <f>P13023/O13023</f>
        <v>1.1217049915872126E-3</v>
      </c>
      <c r="R13023">
        <f>COUNTIF(L13024:L13025,"Y")+COUNTIF(L13024:L13025,"S")</f>
        <v>2</v>
      </c>
      <c r="U13023" s="17" t="s">
        <v>7730</v>
      </c>
      <c r="V13023" s="2"/>
      <c r="W13023" t="s">
        <v>18473</v>
      </c>
      <c r="Y13023" t="str">
        <f t="shared" si="801"/>
        <v/>
      </c>
      <c r="AA13023" t="str">
        <f t="shared" si="802"/>
        <v/>
      </c>
      <c r="AC13023" s="7"/>
      <c r="AF13023">
        <f>COUNTIF(AE13024:AE13025,"1")</f>
        <v>0</v>
      </c>
      <c r="AG13023" s="2"/>
      <c r="AI13023" s="7"/>
      <c r="AJ13023">
        <f>COUNTIF($K13024:$K13025,"1")-COUNTIFS($K13024:$K13025,"1",$L13024:$L13025,"V")</f>
        <v>0</v>
      </c>
      <c r="AK13023">
        <f>COUNTIFS($K13024:$K13025,"1",$L13024:$L13025,"Y")+COUNTIFS($K13024:$K13025,"1",$L13024:$L13025,"s")</f>
        <v>0</v>
      </c>
      <c r="AL13023">
        <f>COUNTIF($K13024:$K13025,"2")-COUNTIFS($K13024:$K13025,"2",$L13024:$L13025,"V")</f>
        <v>0</v>
      </c>
      <c r="AM13023">
        <f>COUNTIFS($K13024:$K13025,"2",$L13024:$L13025,"Y")+COUNTIFS($K13024:$K13025,"2",$L13024:$L13025,"s")</f>
        <v>0</v>
      </c>
      <c r="AN13023">
        <f>COUNTIF($K13024:$K13025,"3")-COUNTIFS($K13024:$K13025,"3",$L13024:$L13025,"V")</f>
        <v>0</v>
      </c>
      <c r="AO13023">
        <f>COUNTIFS($K13024:$K13025,"3",$L13024:$L13025,"Y")+COUNTIFS($K13024:$K13025,"3",$L13024:$L13025,"s")</f>
        <v>0</v>
      </c>
      <c r="AP13023">
        <f>COUNTIF($K13024:$K13025,"4")-COUNTIFS($K13024:$K13025,"4",$L13024:$L13025,"V")</f>
        <v>2</v>
      </c>
      <c r="AQ13023">
        <f>COUNTIFS($K13024:$K13025,"4",$L13024:$L13025,"Y")+COUNTIFS($K13024:$K13025,"4",$L13024:$L13025,"s")</f>
        <v>2</v>
      </c>
      <c r="AR13023">
        <f>COUNTIF($K13024:$K13025,"5")-COUNTIFS($K13024:$K13025,"5",$L13024:$L13025,"V")</f>
        <v>0</v>
      </c>
      <c r="AS13023">
        <f>COUNTIFS($K13024:$K13025,"5",$L13024:$L13025,"Y")+COUNTIFS($K13024:$K13025,"5",$L13024:$L13025,"s")</f>
        <v>0</v>
      </c>
      <c r="AT13023">
        <f>COUNTIF($K13024:$K13025,"6")-COUNTIFS($K13024:$K13025,"6",$L13024:$L13025,"V")</f>
        <v>0</v>
      </c>
      <c r="AU13023">
        <f>COUNTIFS($K13024:$K13025,"6",$L13024:$L13025,"Y")+COUNTIFS($K13024:$K13025,"6",$L13024:$L13025,"s")</f>
        <v>0</v>
      </c>
      <c r="AV13023">
        <f>COUNTIF($K13024:$K13025,"7")-COUNTIFS($K13024:$K13025,"7",$L13024:$L13025,"V")</f>
        <v>0</v>
      </c>
      <c r="AW13023">
        <f>COUNTIFS($K13024:$K13025,"7",$L13024:$L13025,"Y")+COUNTIFS($K13024:$K13025,"7",$L13024:$L13025,"s")</f>
        <v>0</v>
      </c>
    </row>
    <row r="13024" spans="1:49" ht="11" customHeight="1" outlineLevel="1" x14ac:dyDescent="0.25">
      <c r="A13024" t="s">
        <v>423</v>
      </c>
      <c r="C13024" s="2" t="s">
        <v>12953</v>
      </c>
      <c r="D13024" s="2">
        <v>985</v>
      </c>
      <c r="E13024" s="7">
        <v>1991</v>
      </c>
      <c r="F13024" s="5" t="s">
        <v>424</v>
      </c>
      <c r="H13024" s="5" t="s">
        <v>5398</v>
      </c>
      <c r="I13024" s="6" t="s">
        <v>425</v>
      </c>
      <c r="J13024" s="6" t="s">
        <v>14686</v>
      </c>
      <c r="K13024" s="17">
        <v>4</v>
      </c>
      <c r="L13024" s="17" t="s">
        <v>7730</v>
      </c>
      <c r="M13024" s="9">
        <v>1</v>
      </c>
      <c r="N13024" s="9"/>
      <c r="O13024" s="21"/>
      <c r="Q13024" s="29"/>
      <c r="U13024" s="17"/>
      <c r="V13024" s="2">
        <v>1141</v>
      </c>
      <c r="Y13024" t="str">
        <f t="shared" si="801"/>
        <v/>
      </c>
      <c r="AA13024" t="str">
        <f t="shared" si="802"/>
        <v/>
      </c>
      <c r="AC13024" s="7"/>
      <c r="AD13024" t="s">
        <v>425</v>
      </c>
      <c r="AE13024">
        <f>COUNTIF(I13024,"*Fuji*")</f>
        <v>0</v>
      </c>
      <c r="AG13024" s="2"/>
      <c r="AH13024" t="s">
        <v>3354</v>
      </c>
      <c r="AI13024" s="7" t="s">
        <v>4610</v>
      </c>
    </row>
    <row r="13025" spans="1:49" ht="11" customHeight="1" outlineLevel="1" x14ac:dyDescent="0.25">
      <c r="A13025" t="s">
        <v>423</v>
      </c>
      <c r="C13025" s="2" t="s">
        <v>12953</v>
      </c>
      <c r="D13025" s="2">
        <v>986</v>
      </c>
      <c r="E13025" s="7">
        <v>1991</v>
      </c>
      <c r="F13025" s="5" t="s">
        <v>426</v>
      </c>
      <c r="H13025" s="5" t="s">
        <v>5398</v>
      </c>
      <c r="I13025" s="6" t="s">
        <v>425</v>
      </c>
      <c r="J13025" s="6" t="s">
        <v>14686</v>
      </c>
      <c r="K13025" s="17">
        <v>4</v>
      </c>
      <c r="L13025" s="17" t="s">
        <v>7730</v>
      </c>
      <c r="M13025" s="9">
        <v>1</v>
      </c>
      <c r="N13025" s="9"/>
      <c r="O13025" s="21"/>
      <c r="Q13025" s="29"/>
      <c r="T13025">
        <v>1</v>
      </c>
      <c r="U13025" s="17"/>
      <c r="V13025" s="2">
        <v>1142</v>
      </c>
      <c r="Y13025" t="str">
        <f t="shared" si="801"/>
        <v/>
      </c>
      <c r="AA13025" t="str">
        <f t="shared" si="802"/>
        <v/>
      </c>
      <c r="AC13025" s="7"/>
      <c r="AD13025" t="s">
        <v>425</v>
      </c>
      <c r="AE13025">
        <f>COUNTIF(I13025,"*Fuji*")</f>
        <v>0</v>
      </c>
      <c r="AG13025" s="2"/>
      <c r="AH13025" t="s">
        <v>3354</v>
      </c>
      <c r="AI13025" s="7" t="s">
        <v>4610</v>
      </c>
    </row>
    <row r="13026" spans="1:49" ht="11" customHeight="1" x14ac:dyDescent="0.25">
      <c r="A13026" s="4" t="s">
        <v>11700</v>
      </c>
      <c r="B13026" t="s">
        <v>12036</v>
      </c>
      <c r="C13026" s="2" t="s">
        <v>11983</v>
      </c>
      <c r="E13026" s="7"/>
      <c r="F13026" s="5"/>
      <c r="H13026" s="5"/>
      <c r="I13026" s="6"/>
      <c r="J13026" s="6"/>
      <c r="K13026" s="17"/>
      <c r="L13026" s="17"/>
      <c r="M13026" s="9"/>
      <c r="N13026" s="9">
        <f>SUM(M13027:M13029)</f>
        <v>19.5</v>
      </c>
      <c r="O13026" s="21">
        <v>2290</v>
      </c>
      <c r="P13026">
        <f>COUNTIF(L13027:L13029,"*")</f>
        <v>3</v>
      </c>
      <c r="Q13026" s="29">
        <f>P13026/O13026</f>
        <v>1.3100436681222707E-3</v>
      </c>
      <c r="R13026">
        <f>COUNTIF(L13027:L13029,"Y")+COUNTIF(L13027:L13029,"S")</f>
        <v>3</v>
      </c>
      <c r="U13026" s="17" t="s">
        <v>7730</v>
      </c>
      <c r="V13026" s="2"/>
      <c r="W13026" t="s">
        <v>18474</v>
      </c>
      <c r="Y13026" t="str">
        <f t="shared" si="801"/>
        <v/>
      </c>
      <c r="AA13026" t="str">
        <f t="shared" si="802"/>
        <v/>
      </c>
      <c r="AC13026" s="7"/>
      <c r="AF13026">
        <f>COUNTIF(AE13027:AE13029,"1")</f>
        <v>2</v>
      </c>
      <c r="AG13026" s="2"/>
      <c r="AI13026" s="7"/>
      <c r="AJ13026">
        <f>COUNTIF($K13027:$K13029,"1")-COUNTIFS($K13027:$K13029,"1",$L13027:$L13029,"V")</f>
        <v>2</v>
      </c>
      <c r="AK13026">
        <f>COUNTIFS($K13027:$K13029,"1",$L13027:$L13029,"Y")+COUNTIFS($K13027:$K13029,"1",$L13027:$L13029,"s")</f>
        <v>2</v>
      </c>
      <c r="AL13026">
        <f>COUNTIF($K13027:$K13029,"2")-COUNTIFS($K13027:$K13029,"2",$L13027:$L13029,"V")</f>
        <v>0</v>
      </c>
      <c r="AM13026">
        <f>COUNTIFS($K13027:$K13029,"2",$L13027:$L13029,"Y")+COUNTIFS($K13027:$K13029,"2",$L13027:$L13029,"s")</f>
        <v>0</v>
      </c>
      <c r="AN13026">
        <f>COUNTIF($K13027:$K13029,"3")-COUNTIFS($K13027:$K13029,"3",$L13027:$L13029,"V")</f>
        <v>1</v>
      </c>
      <c r="AO13026">
        <f>COUNTIFS($K13027:$K13029,"3",$L13027:$L13029,"Y")+COUNTIFS($K13027:$K13029,"3",$L13027:$L13029,"s")</f>
        <v>1</v>
      </c>
      <c r="AP13026">
        <f>COUNTIF($K13027:$K13029,"4")-COUNTIFS($K13027:$K13029,"4",$L13027:$L13029,"V")</f>
        <v>0</v>
      </c>
      <c r="AQ13026">
        <f>COUNTIFS($K13027:$K13029,"4",$L13027:$L13029,"Y")+COUNTIFS($K13027:$K13029,"4",$L13027:$L13029,"s")</f>
        <v>0</v>
      </c>
      <c r="AR13026">
        <f>COUNTIF($K13027:$K13029,"5")-COUNTIFS($K13027:$K13029,"5",$L13027:$L13029,"V")</f>
        <v>0</v>
      </c>
      <c r="AS13026">
        <f>COUNTIFS($K13027:$K13029,"5",$L13027:$L13029,"Y")+COUNTIFS($K13027:$K13029,"5",$L13027:$L13029,"s")</f>
        <v>0</v>
      </c>
      <c r="AT13026">
        <f>COUNTIF($K13027:$K13029,"6")-COUNTIFS($K13027:$K13029,"6",$L13027:$L13029,"V")</f>
        <v>0</v>
      </c>
      <c r="AU13026">
        <f>COUNTIFS($K13027:$K13029,"6",$L13027:$L13029,"Y")+COUNTIFS($K13027:$K13029,"6",$L13027:$L13029,"s")</f>
        <v>0</v>
      </c>
      <c r="AV13026">
        <f>COUNTIF($K13027:$K13029,"7")-COUNTIFS($K13027:$K13029,"7",$L13027:$L13029,"V")</f>
        <v>0</v>
      </c>
      <c r="AW13026">
        <f>COUNTIFS($K13027:$K13029,"7",$L13027:$L13029,"Y")+COUNTIFS($K13027:$K13029,"7",$L13027:$L13029,"s")</f>
        <v>0</v>
      </c>
    </row>
    <row r="13027" spans="1:49" ht="11" customHeight="1" outlineLevel="1" x14ac:dyDescent="0.25">
      <c r="A13027" t="s">
        <v>274</v>
      </c>
      <c r="C13027" s="2" t="s">
        <v>11983</v>
      </c>
      <c r="D13027" s="2">
        <v>429</v>
      </c>
      <c r="E13027" s="7">
        <v>1970</v>
      </c>
      <c r="F13027" s="5" t="s">
        <v>5765</v>
      </c>
      <c r="H13027" s="5" t="s">
        <v>5398</v>
      </c>
      <c r="I13027" s="6" t="s">
        <v>855</v>
      </c>
      <c r="J13027" s="6" t="s">
        <v>11697</v>
      </c>
      <c r="K13027" s="17">
        <v>3</v>
      </c>
      <c r="L13027" s="17" t="s">
        <v>7730</v>
      </c>
      <c r="M13027" s="9">
        <v>3</v>
      </c>
      <c r="N13027" s="9"/>
      <c r="O13027" s="21"/>
      <c r="Q13027" s="29"/>
      <c r="U13027" s="17"/>
      <c r="V13027" s="2" t="s">
        <v>6425</v>
      </c>
      <c r="Y13027" t="str">
        <f t="shared" si="801"/>
        <v/>
      </c>
      <c r="AA13027" t="str">
        <f t="shared" si="802"/>
        <v/>
      </c>
      <c r="AC13027" s="7"/>
      <c r="AD13027" t="s">
        <v>855</v>
      </c>
      <c r="AE13027">
        <f>COUNTIF(I13027,"*Fuji*")</f>
        <v>0</v>
      </c>
      <c r="AG13027" s="2"/>
      <c r="AH13027" t="s">
        <v>856</v>
      </c>
      <c r="AI13027" s="7" t="s">
        <v>4610</v>
      </c>
    </row>
    <row r="13028" spans="1:49" ht="11" customHeight="1" outlineLevel="1" x14ac:dyDescent="0.25">
      <c r="A13028" t="s">
        <v>274</v>
      </c>
      <c r="C13028" s="2" t="s">
        <v>11983</v>
      </c>
      <c r="D13028" s="2">
        <v>436</v>
      </c>
      <c r="E13028" s="7">
        <v>1970</v>
      </c>
      <c r="F13028" s="5" t="s">
        <v>275</v>
      </c>
      <c r="H13028" s="5" t="s">
        <v>5398</v>
      </c>
      <c r="I13028" s="6" t="s">
        <v>5399</v>
      </c>
      <c r="J13028" s="6" t="s">
        <v>11698</v>
      </c>
      <c r="K13028" s="17">
        <v>1</v>
      </c>
      <c r="L13028" s="17" t="s">
        <v>7730</v>
      </c>
      <c r="M13028" s="9">
        <v>6.5</v>
      </c>
      <c r="N13028" s="9"/>
      <c r="O13028" s="21"/>
      <c r="Q13028" s="29"/>
      <c r="S13028">
        <v>1</v>
      </c>
      <c r="T13028">
        <v>1</v>
      </c>
      <c r="U13028" s="17"/>
      <c r="V13028" s="2" t="s">
        <v>585</v>
      </c>
      <c r="Y13028" t="str">
        <f t="shared" si="801"/>
        <v/>
      </c>
      <c r="AA13028" t="str">
        <f t="shared" si="802"/>
        <v/>
      </c>
      <c r="AC13028" s="7"/>
      <c r="AD13028" t="s">
        <v>5399</v>
      </c>
      <c r="AE13028">
        <f>COUNTIF(I13028,"*Fuji*")</f>
        <v>1</v>
      </c>
      <c r="AG13028" s="2"/>
      <c r="AH13028" t="s">
        <v>4288</v>
      </c>
      <c r="AI13028" s="7" t="s">
        <v>4610</v>
      </c>
    </row>
    <row r="13029" spans="1:49" ht="11" customHeight="1" outlineLevel="1" x14ac:dyDescent="0.25">
      <c r="A13029" t="s">
        <v>274</v>
      </c>
      <c r="C13029" s="2" t="s">
        <v>11983</v>
      </c>
      <c r="D13029" s="2">
        <v>474</v>
      </c>
      <c r="E13029" s="7">
        <v>1971</v>
      </c>
      <c r="F13029" s="5" t="s">
        <v>275</v>
      </c>
      <c r="H13029" s="5" t="s">
        <v>5398</v>
      </c>
      <c r="I13029" s="6" t="s">
        <v>5399</v>
      </c>
      <c r="J13029" s="6" t="s">
        <v>11699</v>
      </c>
      <c r="K13029" s="17">
        <v>1</v>
      </c>
      <c r="L13029" s="17" t="s">
        <v>7730</v>
      </c>
      <c r="M13029" s="9">
        <v>10</v>
      </c>
      <c r="N13029" s="9"/>
      <c r="O13029" s="21"/>
      <c r="Q13029" s="29"/>
      <c r="S13029">
        <v>1</v>
      </c>
      <c r="T13029">
        <v>1</v>
      </c>
      <c r="U13029" s="17"/>
      <c r="V13029" s="2">
        <v>349</v>
      </c>
      <c r="Y13029" t="str">
        <f t="shared" si="801"/>
        <v/>
      </c>
      <c r="AA13029" t="str">
        <f t="shared" si="802"/>
        <v/>
      </c>
      <c r="AC13029" s="7"/>
      <c r="AD13029" t="s">
        <v>5399</v>
      </c>
      <c r="AE13029">
        <f>COUNTIF(I13029,"*Fuji*")</f>
        <v>1</v>
      </c>
      <c r="AG13029" s="2"/>
      <c r="AH13029" t="s">
        <v>4288</v>
      </c>
      <c r="AI13029" s="7" t="s">
        <v>4610</v>
      </c>
    </row>
    <row r="13030" spans="1:49" ht="11" customHeight="1" x14ac:dyDescent="0.25">
      <c r="A13030" t="s">
        <v>11702</v>
      </c>
      <c r="B13030" t="s">
        <v>12037</v>
      </c>
      <c r="C13030" s="2" t="s">
        <v>11983</v>
      </c>
      <c r="E13030" s="7"/>
      <c r="F13030" s="5"/>
      <c r="H13030" s="5"/>
      <c r="I13030" s="6"/>
      <c r="J13030" s="6"/>
      <c r="K13030" s="17"/>
      <c r="L13030" s="17"/>
      <c r="M13030" s="9"/>
      <c r="N13030" s="9">
        <f>SUM(M13031:M13125)</f>
        <v>191.64999999999998</v>
      </c>
      <c r="O13030" s="21">
        <v>947</v>
      </c>
      <c r="P13030">
        <f>COUNTIF(L13031:L13125,"*")</f>
        <v>95</v>
      </c>
      <c r="Q13030" s="29">
        <f>P13030/O13030</f>
        <v>0.1003167898627244</v>
      </c>
      <c r="R13030">
        <f>COUNTIF(L13031:L13125,"Y")+COUNTIF(L13031:L13125,"S")</f>
        <v>71</v>
      </c>
      <c r="U13030" s="17" t="s">
        <v>7730</v>
      </c>
      <c r="V13030" s="2"/>
      <c r="W13030" t="s">
        <v>18476</v>
      </c>
      <c r="Y13030" t="str">
        <f t="shared" si="801"/>
        <v/>
      </c>
      <c r="AA13030" t="str">
        <f t="shared" si="802"/>
        <v/>
      </c>
      <c r="AC13030" s="7"/>
      <c r="AF13030">
        <f>COUNTIF(AE13031:AE13125,"1")</f>
        <v>0</v>
      </c>
      <c r="AG13030" s="2"/>
      <c r="AI13030" s="7"/>
      <c r="AJ13030">
        <f>COUNTIF($K13031:$K13125,"1")-COUNTIFS($K13031:$K13125,"1",$L13031:$L13125,"V")</f>
        <v>1</v>
      </c>
      <c r="AK13030">
        <f>COUNTIFS($K13031:$K13125,"1",$L13031:$L13125,"Y")+COUNTIFS($K13031:$K13125,"1",$L13031:$L13125,"s")</f>
        <v>1</v>
      </c>
      <c r="AL13030">
        <f>COUNTIF($K13031:$K13125,"2")-COUNTIFS($K13031:$K13125,"2",$L13031:$L13125,"V")</f>
        <v>0</v>
      </c>
      <c r="AM13030">
        <f>COUNTIFS($K13031:$K13125,"2",$L13031:$L13125,"Y")+COUNTIFS($K13031:$K13125,"2",$L13031:$L13125,"s")</f>
        <v>0</v>
      </c>
      <c r="AN13030">
        <f>COUNTIF($K13031:$K13125,"3")-COUNTIFS($K13031:$K13125,"3",$L13031:$L13125,"V")</f>
        <v>32</v>
      </c>
      <c r="AO13030">
        <f>COUNTIFS($K13031:$K13125,"3",$L13031:$L13125,"Y")+COUNTIFS($K13031:$K13125,"3",$L13031:$L13125,"s")</f>
        <v>27</v>
      </c>
      <c r="AP13030">
        <f>COUNTIF($K13031:$K13125,"4")-COUNTIFS($K13031:$K13125,"4",$L13031:$L13125,"V")</f>
        <v>0</v>
      </c>
      <c r="AQ13030">
        <f>COUNTIFS($K13031:$K13125,"4",$L13031:$L13125,"Y")+COUNTIFS($K13031:$K13125,"4",$L13031:$L13125,"s")</f>
        <v>0</v>
      </c>
      <c r="AR13030">
        <f>COUNTIF($K13031:$K13125,"5")-COUNTIFS($K13031:$K13125,"5",$L13031:$L13125,"V")</f>
        <v>41</v>
      </c>
      <c r="AS13030">
        <f>COUNTIFS($K13031:$K13125,"5",$L13031:$L13125,"Y")+COUNTIFS($K13031:$K13125,"5",$L13031:$L13125,"s")</f>
        <v>32</v>
      </c>
      <c r="AT13030">
        <f>COUNTIF($K13031:$K13125,"6")-COUNTIFS($K13031:$K13125,"6",$L13031:$L13125,"V")</f>
        <v>21</v>
      </c>
      <c r="AU13030">
        <f>COUNTIFS($K13031:$K13125,"6",$L13031:$L13125,"Y")+COUNTIFS($K13031:$K13125,"6",$L13031:$L13125,"s")</f>
        <v>11</v>
      </c>
      <c r="AV13030">
        <f>COUNTIF($K13031:$K13125,"7")-COUNTIFS($K13031:$K13125,"7",$L13031:$L13125,"V")</f>
        <v>0</v>
      </c>
      <c r="AW13030">
        <f>COUNTIFS($K13031:$K13125,"7",$L13031:$L13125,"Y")+COUNTIFS($K13031:$K13125,"7",$L13031:$L13125,"s")</f>
        <v>0</v>
      </c>
    </row>
    <row r="13031" spans="1:49" ht="11" customHeight="1" outlineLevel="1" x14ac:dyDescent="0.25">
      <c r="A13031" t="s">
        <v>11703</v>
      </c>
      <c r="C13031" s="2" t="s">
        <v>11983</v>
      </c>
      <c r="D13031" s="2">
        <v>199</v>
      </c>
      <c r="E13031" s="7">
        <v>1962</v>
      </c>
      <c r="F13031" s="5" t="s">
        <v>5140</v>
      </c>
      <c r="H13031" s="5" t="s">
        <v>5398</v>
      </c>
      <c r="I13031" s="6" t="s">
        <v>11705</v>
      </c>
      <c r="J13031" s="6" t="s">
        <v>11013</v>
      </c>
      <c r="K13031" s="17">
        <v>3</v>
      </c>
      <c r="L13031" s="17" t="s">
        <v>7730</v>
      </c>
      <c r="M13031" s="9">
        <v>1</v>
      </c>
      <c r="N13031" s="9"/>
      <c r="O13031" s="21"/>
      <c r="Q13031" s="29"/>
      <c r="U13031" s="17"/>
      <c r="V13031" s="2"/>
      <c r="Y13031" t="str">
        <f t="shared" si="801"/>
        <v/>
      </c>
      <c r="AA13031" t="str">
        <f t="shared" si="802"/>
        <v/>
      </c>
      <c r="AC13031" s="7"/>
      <c r="AD13031" t="s">
        <v>11705</v>
      </c>
      <c r="AE13031">
        <f t="shared" ref="AE13031:AE13062" si="803">COUNTIF(I13031,"*Fuji*")</f>
        <v>0</v>
      </c>
      <c r="AG13031" s="2"/>
      <c r="AI13031" s="7"/>
    </row>
    <row r="13032" spans="1:49" ht="11" customHeight="1" outlineLevel="1" x14ac:dyDescent="0.25">
      <c r="A13032" t="s">
        <v>11703</v>
      </c>
      <c r="C13032" s="2" t="s">
        <v>11983</v>
      </c>
      <c r="D13032" s="2">
        <v>200</v>
      </c>
      <c r="E13032" s="7">
        <v>1962</v>
      </c>
      <c r="F13032" s="5" t="s">
        <v>1640</v>
      </c>
      <c r="H13032" s="5" t="s">
        <v>5398</v>
      </c>
      <c r="I13032" s="6" t="s">
        <v>11705</v>
      </c>
      <c r="J13032" s="6" t="s">
        <v>11013</v>
      </c>
      <c r="K13032" s="17">
        <v>5</v>
      </c>
      <c r="L13032" s="17" t="s">
        <v>7730</v>
      </c>
      <c r="M13032" s="9">
        <v>1.7</v>
      </c>
      <c r="N13032" s="9"/>
      <c r="O13032" s="21"/>
      <c r="Q13032" s="29"/>
      <c r="U13032" s="17"/>
      <c r="V13032" s="2"/>
      <c r="Y13032" t="str">
        <f t="shared" si="801"/>
        <v/>
      </c>
      <c r="AA13032" t="str">
        <f t="shared" si="802"/>
        <v/>
      </c>
      <c r="AC13032" s="7"/>
      <c r="AD13032" t="s">
        <v>11705</v>
      </c>
      <c r="AE13032">
        <f t="shared" si="803"/>
        <v>0</v>
      </c>
      <c r="AG13032" s="2"/>
      <c r="AI13032" s="7"/>
    </row>
    <row r="13033" spans="1:49" ht="11" customHeight="1" outlineLevel="1" x14ac:dyDescent="0.25">
      <c r="A13033" t="s">
        <v>11703</v>
      </c>
      <c r="C13033" s="2" t="s">
        <v>11983</v>
      </c>
      <c r="D13033" s="2">
        <v>211</v>
      </c>
      <c r="E13033" s="7">
        <v>1962</v>
      </c>
      <c r="F13033" s="5" t="s">
        <v>1528</v>
      </c>
      <c r="H13033" s="5" t="s">
        <v>5398</v>
      </c>
      <c r="I13033" s="6" t="s">
        <v>11705</v>
      </c>
      <c r="J13033" s="6" t="s">
        <v>11013</v>
      </c>
      <c r="K13033" s="17">
        <v>3</v>
      </c>
      <c r="L13033" s="17" t="s">
        <v>7732</v>
      </c>
      <c r="M13033" s="9"/>
      <c r="N13033" s="9"/>
      <c r="O13033" s="21"/>
      <c r="Q13033" s="29"/>
      <c r="U13033" s="17"/>
      <c r="V13033" s="2"/>
      <c r="Y13033" t="str">
        <f t="shared" si="801"/>
        <v/>
      </c>
      <c r="AA13033" t="str">
        <f t="shared" si="802"/>
        <v/>
      </c>
      <c r="AC13033" s="7"/>
      <c r="AD13033" t="s">
        <v>11705</v>
      </c>
      <c r="AE13033">
        <f t="shared" si="803"/>
        <v>0</v>
      </c>
      <c r="AG13033" s="2"/>
      <c r="AI13033" s="7"/>
    </row>
    <row r="13034" spans="1:49" ht="11" customHeight="1" outlineLevel="1" x14ac:dyDescent="0.25">
      <c r="A13034" t="s">
        <v>11703</v>
      </c>
      <c r="C13034" s="2" t="s">
        <v>11983</v>
      </c>
      <c r="D13034" s="2">
        <v>216</v>
      </c>
      <c r="E13034" s="7">
        <v>1965</v>
      </c>
      <c r="F13034" s="5" t="s">
        <v>11704</v>
      </c>
      <c r="H13034" s="5" t="s">
        <v>5398</v>
      </c>
      <c r="I13034" s="6" t="s">
        <v>11705</v>
      </c>
      <c r="J13034" s="6" t="s">
        <v>11706</v>
      </c>
      <c r="K13034" s="17">
        <v>5</v>
      </c>
      <c r="L13034" s="17" t="s">
        <v>7730</v>
      </c>
      <c r="M13034" s="9">
        <v>0.8</v>
      </c>
      <c r="N13034" s="9"/>
      <c r="O13034" s="21"/>
      <c r="Q13034" s="29"/>
      <c r="U13034" s="17"/>
      <c r="V13034" s="2"/>
      <c r="Y13034" t="str">
        <f t="shared" si="801"/>
        <v/>
      </c>
      <c r="AA13034" t="str">
        <f t="shared" si="802"/>
        <v/>
      </c>
      <c r="AC13034" s="7"/>
      <c r="AD13034" t="s">
        <v>11705</v>
      </c>
      <c r="AE13034">
        <f t="shared" si="803"/>
        <v>0</v>
      </c>
      <c r="AG13034" s="2"/>
      <c r="AI13034" s="7"/>
    </row>
    <row r="13035" spans="1:49" ht="11" customHeight="1" outlineLevel="1" x14ac:dyDescent="0.25">
      <c r="A13035" t="s">
        <v>11703</v>
      </c>
      <c r="C13035" s="2" t="s">
        <v>11983</v>
      </c>
      <c r="D13035" s="2">
        <v>243</v>
      </c>
      <c r="E13035" s="7">
        <v>1968</v>
      </c>
      <c r="F13035" s="5" t="s">
        <v>5279</v>
      </c>
      <c r="H13035" s="5" t="s">
        <v>5398</v>
      </c>
      <c r="I13035" s="6" t="s">
        <v>11705</v>
      </c>
      <c r="J13035" s="6" t="s">
        <v>11706</v>
      </c>
      <c r="K13035" s="17">
        <v>5</v>
      </c>
      <c r="L13035" s="17" t="s">
        <v>7730</v>
      </c>
      <c r="M13035" s="9">
        <v>4</v>
      </c>
      <c r="N13035" s="9"/>
      <c r="O13035" s="21"/>
      <c r="Q13035" s="29"/>
      <c r="U13035" s="17"/>
      <c r="V13035" s="2"/>
      <c r="Y13035" t="str">
        <f t="shared" ref="Y13035:Y13098" si="804">IF(COUNTIF(F13035,"*fdc*"),1,"")</f>
        <v/>
      </c>
      <c r="AA13035" t="str">
        <f t="shared" ref="AA13035:AA13098" si="805">IF(COUNTIF(F13035,"*s/s*"),1,"")</f>
        <v/>
      </c>
      <c r="AC13035" s="7"/>
      <c r="AD13035" t="s">
        <v>11705</v>
      </c>
      <c r="AE13035">
        <f t="shared" si="803"/>
        <v>0</v>
      </c>
      <c r="AG13035" s="2"/>
      <c r="AI13035" s="7"/>
    </row>
    <row r="13036" spans="1:49" ht="11" customHeight="1" outlineLevel="1" collapsed="1" x14ac:dyDescent="0.25">
      <c r="A13036" t="s">
        <v>11703</v>
      </c>
      <c r="C13036" s="2" t="s">
        <v>11983</v>
      </c>
      <c r="D13036" s="2">
        <v>257</v>
      </c>
      <c r="E13036" s="7">
        <v>1969</v>
      </c>
      <c r="F13036" s="5" t="s">
        <v>5072</v>
      </c>
      <c r="H13036" s="5" t="s">
        <v>5398</v>
      </c>
      <c r="I13036" s="6" t="s">
        <v>11705</v>
      </c>
      <c r="J13036" s="6" t="s">
        <v>11707</v>
      </c>
      <c r="K13036" s="17">
        <v>3</v>
      </c>
      <c r="L13036" s="17" t="s">
        <v>7730</v>
      </c>
      <c r="M13036" s="9">
        <v>1</v>
      </c>
      <c r="N13036" s="9"/>
      <c r="O13036" s="21"/>
      <c r="Q13036" s="29"/>
      <c r="T13036">
        <v>1</v>
      </c>
      <c r="U13036" s="17"/>
      <c r="V13036" s="2"/>
      <c r="Y13036" t="str">
        <f t="shared" si="804"/>
        <v/>
      </c>
      <c r="AA13036" t="str">
        <f t="shared" si="805"/>
        <v/>
      </c>
      <c r="AC13036" s="7"/>
      <c r="AD13036" t="s">
        <v>11705</v>
      </c>
      <c r="AE13036">
        <f t="shared" si="803"/>
        <v>0</v>
      </c>
      <c r="AG13036" s="2"/>
      <c r="AI13036" s="7"/>
    </row>
    <row r="13037" spans="1:49" ht="11" customHeight="1" outlineLevel="1" x14ac:dyDescent="0.25">
      <c r="A13037" t="s">
        <v>11703</v>
      </c>
      <c r="C13037" s="2" t="s">
        <v>11983</v>
      </c>
      <c r="D13037" s="2">
        <v>259</v>
      </c>
      <c r="E13037" s="7">
        <v>1969</v>
      </c>
      <c r="F13037" s="5" t="s">
        <v>5139</v>
      </c>
      <c r="H13037" s="5" t="s">
        <v>5398</v>
      </c>
      <c r="I13037" s="6" t="s">
        <v>11705</v>
      </c>
      <c r="J13037" s="6" t="s">
        <v>11708</v>
      </c>
      <c r="K13037" s="17">
        <v>3</v>
      </c>
      <c r="L13037" s="17" t="s">
        <v>7730</v>
      </c>
      <c r="M13037" s="9">
        <v>0.3</v>
      </c>
      <c r="N13037" s="9"/>
      <c r="O13037" s="21"/>
      <c r="Q13037" s="29"/>
      <c r="U13037" s="17"/>
      <c r="V13037" s="2"/>
      <c r="Y13037" t="str">
        <f t="shared" si="804"/>
        <v/>
      </c>
      <c r="AA13037" t="str">
        <f t="shared" si="805"/>
        <v/>
      </c>
      <c r="AC13037" s="7"/>
      <c r="AD13037" t="s">
        <v>11705</v>
      </c>
      <c r="AE13037">
        <f t="shared" si="803"/>
        <v>0</v>
      </c>
      <c r="AG13037" s="2"/>
      <c r="AI13037" s="7"/>
    </row>
    <row r="13038" spans="1:49" ht="11" customHeight="1" outlineLevel="1" x14ac:dyDescent="0.25">
      <c r="A13038" t="s">
        <v>11703</v>
      </c>
      <c r="C13038" s="2" t="s">
        <v>11983</v>
      </c>
      <c r="D13038" s="2">
        <v>260</v>
      </c>
      <c r="E13038" s="7">
        <v>1969</v>
      </c>
      <c r="F13038" s="5" t="s">
        <v>5138</v>
      </c>
      <c r="H13038" s="5" t="s">
        <v>5398</v>
      </c>
      <c r="I13038" s="6" t="s">
        <v>11705</v>
      </c>
      <c r="J13038" s="6" t="s">
        <v>11708</v>
      </c>
      <c r="K13038" s="17">
        <v>3</v>
      </c>
      <c r="L13038" s="17" t="s">
        <v>7730</v>
      </c>
      <c r="M13038" s="9">
        <v>0.3</v>
      </c>
      <c r="N13038" s="9"/>
      <c r="O13038" s="21"/>
      <c r="Q13038" s="29"/>
      <c r="U13038" s="17"/>
      <c r="V13038" s="2"/>
      <c r="Y13038" t="str">
        <f t="shared" si="804"/>
        <v/>
      </c>
      <c r="AA13038" t="str">
        <f t="shared" si="805"/>
        <v/>
      </c>
      <c r="AC13038" s="7"/>
      <c r="AD13038" t="s">
        <v>11705</v>
      </c>
      <c r="AE13038">
        <f t="shared" si="803"/>
        <v>0</v>
      </c>
      <c r="AG13038" s="2"/>
      <c r="AI13038" s="7"/>
    </row>
    <row r="13039" spans="1:49" ht="11" customHeight="1" outlineLevel="1" x14ac:dyDescent="0.25">
      <c r="A13039" t="s">
        <v>11703</v>
      </c>
      <c r="C13039" s="2" t="s">
        <v>11983</v>
      </c>
      <c r="D13039" s="2">
        <v>262</v>
      </c>
      <c r="E13039" s="7">
        <v>1969</v>
      </c>
      <c r="F13039" s="5" t="s">
        <v>2974</v>
      </c>
      <c r="H13039" s="5" t="s">
        <v>5398</v>
      </c>
      <c r="I13039" s="6" t="s">
        <v>11705</v>
      </c>
      <c r="J13039" s="6" t="s">
        <v>11708</v>
      </c>
      <c r="K13039" s="17">
        <v>5</v>
      </c>
      <c r="L13039" s="17" t="s">
        <v>7730</v>
      </c>
      <c r="M13039" s="9">
        <v>0.2</v>
      </c>
      <c r="N13039" s="9"/>
      <c r="O13039" s="21"/>
      <c r="Q13039" s="29"/>
      <c r="U13039" s="17"/>
      <c r="V13039" s="2"/>
      <c r="Y13039" t="str">
        <f t="shared" si="804"/>
        <v/>
      </c>
      <c r="AA13039" t="str">
        <f t="shared" si="805"/>
        <v/>
      </c>
      <c r="AC13039" s="7"/>
      <c r="AD13039" t="s">
        <v>11705</v>
      </c>
      <c r="AE13039">
        <f t="shared" si="803"/>
        <v>0</v>
      </c>
      <c r="AG13039" s="2"/>
      <c r="AI13039" s="7"/>
    </row>
    <row r="13040" spans="1:49" ht="11" customHeight="1" outlineLevel="1" x14ac:dyDescent="0.25">
      <c r="A13040" t="s">
        <v>11703</v>
      </c>
      <c r="C13040" s="2" t="s">
        <v>11983</v>
      </c>
      <c r="D13040" s="2">
        <v>268</v>
      </c>
      <c r="E13040" s="7">
        <v>1969</v>
      </c>
      <c r="F13040" s="5" t="s">
        <v>6640</v>
      </c>
      <c r="H13040" s="5" t="s">
        <v>5398</v>
      </c>
      <c r="I13040" s="6" t="s">
        <v>11705</v>
      </c>
      <c r="J13040" s="6" t="s">
        <v>11708</v>
      </c>
      <c r="K13040" s="17">
        <v>3</v>
      </c>
      <c r="L13040" s="17" t="s">
        <v>7730</v>
      </c>
      <c r="M13040" s="9">
        <v>0.2</v>
      </c>
      <c r="N13040" s="9"/>
      <c r="O13040" s="21"/>
      <c r="Q13040" s="29"/>
      <c r="U13040" s="17"/>
      <c r="V13040" s="2"/>
      <c r="Y13040" t="str">
        <f t="shared" si="804"/>
        <v/>
      </c>
      <c r="AA13040" t="str">
        <f t="shared" si="805"/>
        <v/>
      </c>
      <c r="AC13040" s="7"/>
      <c r="AD13040" t="s">
        <v>11705</v>
      </c>
      <c r="AE13040">
        <f t="shared" si="803"/>
        <v>0</v>
      </c>
      <c r="AG13040" s="2"/>
      <c r="AI13040" s="7"/>
    </row>
    <row r="13041" spans="1:35" ht="11" customHeight="1" outlineLevel="1" collapsed="1" x14ac:dyDescent="0.25">
      <c r="A13041" t="s">
        <v>11703</v>
      </c>
      <c r="C13041" s="2" t="s">
        <v>11983</v>
      </c>
      <c r="D13041" s="2">
        <v>269</v>
      </c>
      <c r="E13041" s="7">
        <v>1969</v>
      </c>
      <c r="F13041" s="5" t="s">
        <v>3983</v>
      </c>
      <c r="H13041" s="5" t="s">
        <v>5398</v>
      </c>
      <c r="I13041" s="6" t="s">
        <v>11705</v>
      </c>
      <c r="J13041" s="6" t="s">
        <v>11708</v>
      </c>
      <c r="K13041" s="17">
        <v>3</v>
      </c>
      <c r="L13041" s="17" t="s">
        <v>7730</v>
      </c>
      <c r="M13041" s="9">
        <v>5.5</v>
      </c>
      <c r="N13041" s="9"/>
      <c r="O13041" s="21"/>
      <c r="Q13041" s="29"/>
      <c r="U13041" s="17"/>
      <c r="V13041" s="2"/>
      <c r="Y13041" t="str">
        <f t="shared" si="804"/>
        <v/>
      </c>
      <c r="AA13041" t="str">
        <f t="shared" si="805"/>
        <v/>
      </c>
      <c r="AC13041" s="7"/>
      <c r="AD13041" t="s">
        <v>11705</v>
      </c>
      <c r="AE13041">
        <f t="shared" si="803"/>
        <v>0</v>
      </c>
      <c r="AG13041" s="2"/>
      <c r="AI13041" s="7"/>
    </row>
    <row r="13042" spans="1:35" ht="11" customHeight="1" outlineLevel="1" x14ac:dyDescent="0.25">
      <c r="A13042" t="s">
        <v>11703</v>
      </c>
      <c r="C13042" s="2" t="s">
        <v>11983</v>
      </c>
      <c r="D13042" s="2">
        <v>273</v>
      </c>
      <c r="E13042" s="7">
        <v>1969</v>
      </c>
      <c r="F13042" s="5" t="s">
        <v>6886</v>
      </c>
      <c r="H13042" s="5" t="s">
        <v>5398</v>
      </c>
      <c r="I13042" s="6" t="s">
        <v>11705</v>
      </c>
      <c r="J13042" s="6" t="s">
        <v>11708</v>
      </c>
      <c r="K13042" s="17">
        <v>3</v>
      </c>
      <c r="L13042" s="17" t="s">
        <v>7732</v>
      </c>
      <c r="M13042" s="9"/>
      <c r="N13042" s="9"/>
      <c r="O13042" s="21"/>
      <c r="Q13042" s="29"/>
      <c r="U13042" s="17"/>
      <c r="V13042" s="2"/>
      <c r="Y13042" t="str">
        <f t="shared" si="804"/>
        <v/>
      </c>
      <c r="AA13042" t="str">
        <f t="shared" si="805"/>
        <v/>
      </c>
      <c r="AC13042" s="7"/>
      <c r="AD13042" t="s">
        <v>11705</v>
      </c>
      <c r="AE13042">
        <f t="shared" si="803"/>
        <v>0</v>
      </c>
      <c r="AG13042" s="2"/>
      <c r="AI13042" s="7"/>
    </row>
    <row r="13043" spans="1:35" ht="11" customHeight="1" outlineLevel="1" x14ac:dyDescent="0.25">
      <c r="A13043" t="s">
        <v>11703</v>
      </c>
      <c r="C13043" s="2" t="s">
        <v>11983</v>
      </c>
      <c r="D13043" s="2">
        <v>274</v>
      </c>
      <c r="E13043" s="7">
        <v>1970</v>
      </c>
      <c r="F13043" s="5" t="s">
        <v>2974</v>
      </c>
      <c r="H13043" s="5" t="s">
        <v>5398</v>
      </c>
      <c r="I13043" s="6" t="s">
        <v>11705</v>
      </c>
      <c r="J13043" s="6" t="s">
        <v>11709</v>
      </c>
      <c r="K13043" s="17">
        <v>3</v>
      </c>
      <c r="L13043" s="17" t="s">
        <v>7730</v>
      </c>
      <c r="M13043" s="9">
        <v>4</v>
      </c>
      <c r="N13043" s="9"/>
      <c r="O13043" s="21"/>
      <c r="Q13043" s="29"/>
      <c r="T13043">
        <v>1</v>
      </c>
      <c r="U13043" s="17"/>
      <c r="V13043" s="2"/>
      <c r="Y13043" t="str">
        <f t="shared" si="804"/>
        <v/>
      </c>
      <c r="AA13043" t="str">
        <f t="shared" si="805"/>
        <v/>
      </c>
      <c r="AC13043" s="7"/>
      <c r="AD13043" t="s">
        <v>11705</v>
      </c>
      <c r="AE13043">
        <f t="shared" si="803"/>
        <v>0</v>
      </c>
      <c r="AG13043" s="2"/>
      <c r="AI13043" s="7"/>
    </row>
    <row r="13044" spans="1:35" ht="11" customHeight="1" outlineLevel="1" x14ac:dyDescent="0.25">
      <c r="A13044" t="s">
        <v>11703</v>
      </c>
      <c r="C13044" s="2" t="s">
        <v>11983</v>
      </c>
      <c r="D13044" s="2">
        <v>275</v>
      </c>
      <c r="E13044" s="7">
        <v>1970</v>
      </c>
      <c r="F13044" s="5" t="s">
        <v>3421</v>
      </c>
      <c r="H13044" s="5" t="s">
        <v>5398</v>
      </c>
      <c r="I13044" s="6" t="s">
        <v>11705</v>
      </c>
      <c r="J13044" s="6" t="s">
        <v>11709</v>
      </c>
      <c r="K13044" s="17">
        <v>3</v>
      </c>
      <c r="L13044" s="17" t="s">
        <v>7730</v>
      </c>
      <c r="M13044" s="9">
        <v>1</v>
      </c>
      <c r="N13044" s="9"/>
      <c r="O13044" s="21"/>
      <c r="Q13044" s="29"/>
      <c r="U13044" s="17"/>
      <c r="V13044" s="2"/>
      <c r="Y13044" t="str">
        <f t="shared" si="804"/>
        <v/>
      </c>
      <c r="AA13044" t="str">
        <f t="shared" si="805"/>
        <v/>
      </c>
      <c r="AC13044" s="7"/>
      <c r="AD13044" t="s">
        <v>11705</v>
      </c>
      <c r="AE13044">
        <f t="shared" si="803"/>
        <v>0</v>
      </c>
      <c r="AG13044" s="2"/>
      <c r="AI13044" s="7"/>
    </row>
    <row r="13045" spans="1:35" ht="11" customHeight="1" outlineLevel="1" x14ac:dyDescent="0.25">
      <c r="A13045" t="s">
        <v>11703</v>
      </c>
      <c r="C13045" s="2" t="s">
        <v>11983</v>
      </c>
      <c r="D13045" s="2">
        <v>276</v>
      </c>
      <c r="E13045" s="7">
        <v>1970</v>
      </c>
      <c r="F13045" s="5" t="s">
        <v>5072</v>
      </c>
      <c r="H13045" s="5" t="s">
        <v>5398</v>
      </c>
      <c r="I13045" s="6" t="s">
        <v>11710</v>
      </c>
      <c r="J13045" s="6" t="s">
        <v>11709</v>
      </c>
      <c r="K13045" s="17">
        <v>6</v>
      </c>
      <c r="L13045" s="17" t="s">
        <v>7730</v>
      </c>
      <c r="M13045" s="9">
        <v>1</v>
      </c>
      <c r="N13045" s="9"/>
      <c r="O13045" s="21"/>
      <c r="Q13045" s="29"/>
      <c r="U13045" s="17"/>
      <c r="V13045" s="2"/>
      <c r="Y13045" t="str">
        <f t="shared" si="804"/>
        <v/>
      </c>
      <c r="AA13045" t="str">
        <f t="shared" si="805"/>
        <v/>
      </c>
      <c r="AC13045" s="7"/>
      <c r="AD13045" t="s">
        <v>11710</v>
      </c>
      <c r="AE13045">
        <f t="shared" si="803"/>
        <v>0</v>
      </c>
      <c r="AG13045" s="2"/>
      <c r="AI13045" s="7"/>
    </row>
    <row r="13046" spans="1:35" ht="11" customHeight="1" outlineLevel="1" x14ac:dyDescent="0.25">
      <c r="A13046" t="s">
        <v>11703</v>
      </c>
      <c r="C13046" s="2" t="s">
        <v>11983</v>
      </c>
      <c r="D13046" s="2">
        <v>286</v>
      </c>
      <c r="E13046" s="7">
        <v>1971</v>
      </c>
      <c r="F13046" s="5" t="s">
        <v>5321</v>
      </c>
      <c r="H13046" s="5" t="s">
        <v>5398</v>
      </c>
      <c r="I13046" s="6" t="s">
        <v>11713</v>
      </c>
      <c r="J13046" s="6" t="s">
        <v>11711</v>
      </c>
      <c r="K13046" s="17">
        <v>6</v>
      </c>
      <c r="L13046" s="17" t="s">
        <v>20076</v>
      </c>
      <c r="M13046" s="9"/>
      <c r="N13046" s="9"/>
      <c r="O13046" s="21"/>
      <c r="Q13046" s="29"/>
      <c r="U13046" s="17"/>
      <c r="V13046" s="2"/>
      <c r="Y13046" t="str">
        <f t="shared" si="804"/>
        <v/>
      </c>
      <c r="AA13046" t="str">
        <f t="shared" si="805"/>
        <v/>
      </c>
      <c r="AC13046" s="7"/>
      <c r="AD13046" t="s">
        <v>11713</v>
      </c>
      <c r="AE13046">
        <f t="shared" si="803"/>
        <v>0</v>
      </c>
      <c r="AG13046" s="2"/>
      <c r="AI13046" s="7"/>
    </row>
    <row r="13047" spans="1:35" ht="11" customHeight="1" outlineLevel="1" x14ac:dyDescent="0.25">
      <c r="A13047" t="s">
        <v>11703</v>
      </c>
      <c r="C13047" s="2" t="s">
        <v>11983</v>
      </c>
      <c r="D13047" s="2" t="s">
        <v>6276</v>
      </c>
      <c r="E13047" s="7">
        <v>1971</v>
      </c>
      <c r="F13047" s="5" t="s">
        <v>11712</v>
      </c>
      <c r="H13047" s="5" t="s">
        <v>5398</v>
      </c>
      <c r="I13047" s="6" t="s">
        <v>11713</v>
      </c>
      <c r="J13047" s="6" t="s">
        <v>11711</v>
      </c>
      <c r="K13047" s="17">
        <v>6</v>
      </c>
      <c r="L13047" s="17" t="s">
        <v>7730</v>
      </c>
      <c r="M13047" s="9">
        <v>8.3000000000000007</v>
      </c>
      <c r="N13047" s="9"/>
      <c r="O13047" s="21"/>
      <c r="Q13047" s="29"/>
      <c r="U13047" s="17"/>
      <c r="V13047" s="2"/>
      <c r="Y13047" t="str">
        <f t="shared" si="804"/>
        <v/>
      </c>
      <c r="AA13047">
        <f t="shared" si="805"/>
        <v>1</v>
      </c>
      <c r="AC13047" s="7"/>
      <c r="AD13047" t="s">
        <v>11713</v>
      </c>
      <c r="AE13047">
        <f t="shared" si="803"/>
        <v>0</v>
      </c>
      <c r="AG13047" s="2"/>
      <c r="AI13047" s="7"/>
    </row>
    <row r="13048" spans="1:35" ht="11" customHeight="1" outlineLevel="1" collapsed="1" x14ac:dyDescent="0.25">
      <c r="A13048" t="s">
        <v>11703</v>
      </c>
      <c r="C13048" s="2" t="s">
        <v>11983</v>
      </c>
      <c r="D13048" s="2">
        <v>295</v>
      </c>
      <c r="E13048" s="7">
        <v>1971</v>
      </c>
      <c r="F13048" s="5" t="s">
        <v>2597</v>
      </c>
      <c r="H13048" s="5" t="s">
        <v>5398</v>
      </c>
      <c r="I13048" s="6" t="s">
        <v>11714</v>
      </c>
      <c r="J13048" s="6" t="s">
        <v>7078</v>
      </c>
      <c r="K13048" s="17">
        <v>3</v>
      </c>
      <c r="L13048" s="17" t="s">
        <v>7730</v>
      </c>
      <c r="M13048" s="9">
        <v>2</v>
      </c>
      <c r="N13048" s="9"/>
      <c r="O13048" s="21"/>
      <c r="Q13048" s="29"/>
      <c r="U13048" s="17"/>
      <c r="V13048" s="2"/>
      <c r="Y13048" t="str">
        <f t="shared" si="804"/>
        <v/>
      </c>
      <c r="AA13048" t="str">
        <f t="shared" si="805"/>
        <v/>
      </c>
      <c r="AC13048" s="7"/>
      <c r="AD13048" t="s">
        <v>11714</v>
      </c>
      <c r="AE13048">
        <f t="shared" si="803"/>
        <v>0</v>
      </c>
      <c r="AG13048" s="2"/>
      <c r="AI13048" s="7"/>
    </row>
    <row r="13049" spans="1:35" ht="11" customHeight="1" outlineLevel="1" x14ac:dyDescent="0.25">
      <c r="A13049" t="s">
        <v>11703</v>
      </c>
      <c r="C13049" s="2" t="s">
        <v>11983</v>
      </c>
      <c r="D13049" s="2">
        <v>299</v>
      </c>
      <c r="E13049" s="7">
        <v>1972</v>
      </c>
      <c r="F13049" s="5" t="s">
        <v>2974</v>
      </c>
      <c r="H13049" s="5" t="s">
        <v>5398</v>
      </c>
      <c r="I13049" s="6" t="s">
        <v>11705</v>
      </c>
      <c r="J13049" s="6" t="s">
        <v>11715</v>
      </c>
      <c r="K13049" s="17">
        <v>3</v>
      </c>
      <c r="L13049" s="17" t="s">
        <v>7730</v>
      </c>
      <c r="M13049" s="9">
        <v>0.8</v>
      </c>
      <c r="N13049" s="9"/>
      <c r="O13049" s="21"/>
      <c r="Q13049" s="29"/>
      <c r="U13049" s="17"/>
      <c r="V13049" s="2"/>
      <c r="Y13049" t="str">
        <f t="shared" si="804"/>
        <v/>
      </c>
      <c r="AA13049" t="str">
        <f t="shared" si="805"/>
        <v/>
      </c>
      <c r="AC13049" s="7"/>
      <c r="AD13049" t="s">
        <v>11705</v>
      </c>
      <c r="AE13049">
        <f t="shared" si="803"/>
        <v>0</v>
      </c>
      <c r="AG13049" s="2"/>
      <c r="AI13049" s="7"/>
    </row>
    <row r="13050" spans="1:35" ht="11" customHeight="1" outlineLevel="1" x14ac:dyDescent="0.25">
      <c r="A13050" t="s">
        <v>11703</v>
      </c>
      <c r="C13050" s="2" t="s">
        <v>11983</v>
      </c>
      <c r="D13050" s="2">
        <v>328</v>
      </c>
      <c r="E13050" s="7">
        <v>1975</v>
      </c>
      <c r="F13050" s="5" t="s">
        <v>2974</v>
      </c>
      <c r="H13050" s="5" t="s">
        <v>5398</v>
      </c>
      <c r="I13050" s="6" t="s">
        <v>11705</v>
      </c>
      <c r="J13050" s="6" t="s">
        <v>11716</v>
      </c>
      <c r="K13050" s="17">
        <v>3</v>
      </c>
      <c r="L13050" s="17" t="s">
        <v>7730</v>
      </c>
      <c r="M13050" s="9">
        <v>4.2</v>
      </c>
      <c r="N13050" s="9"/>
      <c r="O13050" s="21"/>
      <c r="Q13050" s="29"/>
      <c r="U13050" s="17"/>
      <c r="V13050" s="2"/>
      <c r="Y13050" t="str">
        <f t="shared" si="804"/>
        <v/>
      </c>
      <c r="AA13050" t="str">
        <f t="shared" si="805"/>
        <v/>
      </c>
      <c r="AC13050" s="7"/>
      <c r="AD13050" t="s">
        <v>11705</v>
      </c>
      <c r="AE13050">
        <f t="shared" si="803"/>
        <v>0</v>
      </c>
      <c r="AG13050" s="2"/>
      <c r="AI13050" s="7"/>
    </row>
    <row r="13051" spans="1:35" ht="11" customHeight="1" outlineLevel="1" collapsed="1" x14ac:dyDescent="0.25">
      <c r="A13051" t="s">
        <v>11703</v>
      </c>
      <c r="C13051" s="2" t="s">
        <v>11983</v>
      </c>
      <c r="D13051" s="2">
        <v>332</v>
      </c>
      <c r="E13051" s="7">
        <v>1975</v>
      </c>
      <c r="F13051" s="5" t="s">
        <v>2974</v>
      </c>
      <c r="H13051" s="5" t="s">
        <v>5398</v>
      </c>
      <c r="I13051" s="6" t="s">
        <v>11705</v>
      </c>
      <c r="J13051" s="6" t="s">
        <v>11717</v>
      </c>
      <c r="K13051" s="17">
        <v>3</v>
      </c>
      <c r="L13051" s="17" t="s">
        <v>7730</v>
      </c>
      <c r="M13051" s="9">
        <v>2.65</v>
      </c>
      <c r="N13051" s="9"/>
      <c r="O13051" s="21"/>
      <c r="Q13051" s="29"/>
      <c r="U13051" s="17"/>
      <c r="V13051" s="2"/>
      <c r="Y13051" t="str">
        <f t="shared" si="804"/>
        <v/>
      </c>
      <c r="AA13051" t="str">
        <f t="shared" si="805"/>
        <v/>
      </c>
      <c r="AC13051" s="7"/>
      <c r="AD13051" t="s">
        <v>11705</v>
      </c>
      <c r="AE13051">
        <f t="shared" si="803"/>
        <v>0</v>
      </c>
      <c r="AG13051" s="2"/>
      <c r="AI13051" s="7"/>
    </row>
    <row r="13052" spans="1:35" ht="11" customHeight="1" outlineLevel="1" x14ac:dyDescent="0.25">
      <c r="A13052" t="s">
        <v>11703</v>
      </c>
      <c r="C13052" s="2" t="s">
        <v>11983</v>
      </c>
      <c r="D13052" s="2">
        <v>334</v>
      </c>
      <c r="E13052" s="7">
        <v>1975</v>
      </c>
      <c r="F13052" s="5" t="s">
        <v>6640</v>
      </c>
      <c r="H13052" s="5" t="s">
        <v>5398</v>
      </c>
      <c r="I13052" s="6" t="s">
        <v>11705</v>
      </c>
      <c r="J13052" s="6" t="s">
        <v>11717</v>
      </c>
      <c r="K13052" s="17">
        <v>3</v>
      </c>
      <c r="L13052" s="17" t="s">
        <v>7730</v>
      </c>
      <c r="M13052" s="9">
        <v>2.65</v>
      </c>
      <c r="N13052" s="9"/>
      <c r="O13052" s="21"/>
      <c r="Q13052" s="29"/>
      <c r="U13052" s="17"/>
      <c r="V13052" s="2"/>
      <c r="Y13052" t="str">
        <f t="shared" si="804"/>
        <v/>
      </c>
      <c r="AA13052" t="str">
        <f t="shared" si="805"/>
        <v/>
      </c>
      <c r="AC13052" s="7"/>
      <c r="AD13052" t="s">
        <v>11705</v>
      </c>
      <c r="AE13052">
        <f t="shared" si="803"/>
        <v>0</v>
      </c>
      <c r="AG13052" s="2"/>
      <c r="AI13052" s="7"/>
    </row>
    <row r="13053" spans="1:35" ht="11" customHeight="1" outlineLevel="1" x14ac:dyDescent="0.25">
      <c r="A13053" t="s">
        <v>11703</v>
      </c>
      <c r="C13053" s="2" t="s">
        <v>11983</v>
      </c>
      <c r="D13053" s="2">
        <v>344</v>
      </c>
      <c r="E13053" s="7">
        <v>1976</v>
      </c>
      <c r="F13053" s="5" t="s">
        <v>2974</v>
      </c>
      <c r="H13053" s="5" t="s">
        <v>5398</v>
      </c>
      <c r="I13053" s="6" t="s">
        <v>11710</v>
      </c>
      <c r="J13053" s="6" t="s">
        <v>11718</v>
      </c>
      <c r="K13053" s="17">
        <v>6</v>
      </c>
      <c r="L13053" s="17" t="s">
        <v>7730</v>
      </c>
      <c r="M13053" s="9">
        <v>0.45</v>
      </c>
      <c r="N13053" s="9"/>
      <c r="O13053" s="21"/>
      <c r="Q13053" s="29"/>
      <c r="U13053" s="17"/>
      <c r="V13053" s="2"/>
      <c r="Y13053" t="str">
        <f t="shared" si="804"/>
        <v/>
      </c>
      <c r="AA13053" t="str">
        <f t="shared" si="805"/>
        <v/>
      </c>
      <c r="AC13053" s="7"/>
      <c r="AD13053" t="s">
        <v>11710</v>
      </c>
      <c r="AE13053">
        <f t="shared" si="803"/>
        <v>0</v>
      </c>
      <c r="AG13053" s="2"/>
      <c r="AI13053" s="7"/>
    </row>
    <row r="13054" spans="1:35" ht="11" customHeight="1" outlineLevel="1" x14ac:dyDescent="0.25">
      <c r="A13054" t="s">
        <v>11703</v>
      </c>
      <c r="C13054" s="2" t="s">
        <v>11983</v>
      </c>
      <c r="D13054" s="2">
        <v>345</v>
      </c>
      <c r="E13054" s="7">
        <v>1976</v>
      </c>
      <c r="F13054" s="5" t="s">
        <v>1956</v>
      </c>
      <c r="H13054" s="5" t="s">
        <v>5398</v>
      </c>
      <c r="I13054" s="6" t="s">
        <v>11710</v>
      </c>
      <c r="J13054" s="6" t="s">
        <v>11718</v>
      </c>
      <c r="K13054" s="17">
        <v>6</v>
      </c>
      <c r="L13054" s="17" t="s">
        <v>7730</v>
      </c>
      <c r="M13054" s="9">
        <v>0.45</v>
      </c>
      <c r="N13054" s="9"/>
      <c r="O13054" s="21"/>
      <c r="Q13054" s="29"/>
      <c r="U13054" s="17"/>
      <c r="V13054" s="2"/>
      <c r="Y13054" t="str">
        <f t="shared" si="804"/>
        <v/>
      </c>
      <c r="AA13054" t="str">
        <f t="shared" si="805"/>
        <v/>
      </c>
      <c r="AC13054" s="7"/>
      <c r="AD13054" t="s">
        <v>11710</v>
      </c>
      <c r="AE13054">
        <f t="shared" si="803"/>
        <v>0</v>
      </c>
      <c r="AG13054" s="2"/>
      <c r="AI13054" s="7"/>
    </row>
    <row r="13055" spans="1:35" ht="11" customHeight="1" outlineLevel="1" x14ac:dyDescent="0.25">
      <c r="A13055" t="s">
        <v>11703</v>
      </c>
      <c r="C13055" s="2" t="s">
        <v>11983</v>
      </c>
      <c r="D13055" s="2">
        <v>346</v>
      </c>
      <c r="E13055" s="7">
        <v>1976</v>
      </c>
      <c r="F13055" s="5" t="s">
        <v>6640</v>
      </c>
      <c r="H13055" s="5" t="s">
        <v>5398</v>
      </c>
      <c r="I13055" s="6" t="s">
        <v>11710</v>
      </c>
      <c r="J13055" s="6" t="s">
        <v>11718</v>
      </c>
      <c r="K13055" s="17">
        <v>6</v>
      </c>
      <c r="L13055" s="17" t="s">
        <v>7730</v>
      </c>
      <c r="M13055" s="9">
        <v>0.45</v>
      </c>
      <c r="N13055" s="9"/>
      <c r="O13055" s="21"/>
      <c r="Q13055" s="29"/>
      <c r="U13055" s="17"/>
      <c r="V13055" s="2"/>
      <c r="Y13055" t="str">
        <f t="shared" si="804"/>
        <v/>
      </c>
      <c r="AA13055" t="str">
        <f t="shared" si="805"/>
        <v/>
      </c>
      <c r="AC13055" s="7"/>
      <c r="AD13055" t="s">
        <v>11710</v>
      </c>
      <c r="AE13055">
        <f t="shared" si="803"/>
        <v>0</v>
      </c>
      <c r="AG13055" s="2"/>
      <c r="AI13055" s="7"/>
    </row>
    <row r="13056" spans="1:35" ht="11" customHeight="1" outlineLevel="1" x14ac:dyDescent="0.25">
      <c r="A13056" t="s">
        <v>11703</v>
      </c>
      <c r="C13056" s="2" t="s">
        <v>11983</v>
      </c>
      <c r="D13056" s="2">
        <v>347</v>
      </c>
      <c r="E13056" s="7">
        <v>1976</v>
      </c>
      <c r="F13056" s="5" t="s">
        <v>3983</v>
      </c>
      <c r="H13056" s="5" t="s">
        <v>5398</v>
      </c>
      <c r="I13056" s="6" t="s">
        <v>11710</v>
      </c>
      <c r="J13056" s="6" t="s">
        <v>11718</v>
      </c>
      <c r="K13056" s="17">
        <v>6</v>
      </c>
      <c r="L13056" s="17" t="s">
        <v>7730</v>
      </c>
      <c r="M13056" s="9">
        <v>0.45</v>
      </c>
      <c r="N13056" s="9"/>
      <c r="O13056" s="21"/>
      <c r="Q13056" s="29"/>
      <c r="U13056" s="17"/>
      <c r="V13056" s="2"/>
      <c r="Y13056" t="str">
        <f t="shared" si="804"/>
        <v/>
      </c>
      <c r="AA13056" t="str">
        <f t="shared" si="805"/>
        <v/>
      </c>
      <c r="AC13056" s="7"/>
      <c r="AD13056" t="s">
        <v>11710</v>
      </c>
      <c r="AE13056">
        <f t="shared" si="803"/>
        <v>0</v>
      </c>
      <c r="AG13056" s="2"/>
      <c r="AI13056" s="7"/>
    </row>
    <row r="13057" spans="1:35" ht="11" customHeight="1" outlineLevel="1" x14ac:dyDescent="0.25">
      <c r="A13057" t="s">
        <v>11703</v>
      </c>
      <c r="C13057" s="2" t="s">
        <v>11983</v>
      </c>
      <c r="D13057" s="2">
        <v>348</v>
      </c>
      <c r="E13057" s="7">
        <v>1976</v>
      </c>
      <c r="F13057" s="5" t="s">
        <v>2974</v>
      </c>
      <c r="H13057" s="5" t="s">
        <v>5398</v>
      </c>
      <c r="I13057" s="6" t="s">
        <v>11705</v>
      </c>
      <c r="J13057" s="6" t="s">
        <v>11719</v>
      </c>
      <c r="K13057" s="17">
        <v>5</v>
      </c>
      <c r="L13057" s="17" t="s">
        <v>7730</v>
      </c>
      <c r="M13057" s="9">
        <v>0.8</v>
      </c>
      <c r="N13057" s="9"/>
      <c r="O13057" s="21"/>
      <c r="Q13057" s="29"/>
      <c r="U13057" s="17"/>
      <c r="V13057" s="2"/>
      <c r="Y13057" t="str">
        <f t="shared" si="804"/>
        <v/>
      </c>
      <c r="AA13057" t="str">
        <f t="shared" si="805"/>
        <v/>
      </c>
      <c r="AC13057" s="7"/>
      <c r="AD13057" t="s">
        <v>11705</v>
      </c>
      <c r="AE13057">
        <f t="shared" si="803"/>
        <v>0</v>
      </c>
      <c r="AG13057" s="2"/>
      <c r="AI13057" s="7"/>
    </row>
    <row r="13058" spans="1:35" ht="11" customHeight="1" outlineLevel="1" x14ac:dyDescent="0.25">
      <c r="A13058" t="s">
        <v>11703</v>
      </c>
      <c r="C13058" s="2" t="s">
        <v>11983</v>
      </c>
      <c r="D13058" s="2">
        <v>350</v>
      </c>
      <c r="E13058" s="7">
        <v>1976</v>
      </c>
      <c r="F13058" s="5" t="s">
        <v>2348</v>
      </c>
      <c r="H13058" s="5" t="s">
        <v>5398</v>
      </c>
      <c r="I13058" s="6" t="s">
        <v>11705</v>
      </c>
      <c r="J13058" s="6" t="s">
        <v>11719</v>
      </c>
      <c r="K13058" s="17">
        <v>5</v>
      </c>
      <c r="L13058" s="17" t="s">
        <v>7732</v>
      </c>
      <c r="M13058" s="9"/>
      <c r="N13058" s="9"/>
      <c r="O13058" s="21"/>
      <c r="Q13058" s="29"/>
      <c r="U13058" s="17"/>
      <c r="V13058" s="2"/>
      <c r="Y13058" t="str">
        <f t="shared" si="804"/>
        <v/>
      </c>
      <c r="AA13058" t="str">
        <f t="shared" si="805"/>
        <v/>
      </c>
      <c r="AC13058" s="7"/>
      <c r="AD13058" t="s">
        <v>11705</v>
      </c>
      <c r="AE13058">
        <f t="shared" si="803"/>
        <v>0</v>
      </c>
      <c r="AG13058" s="2"/>
      <c r="AI13058" s="7"/>
    </row>
    <row r="13059" spans="1:35" ht="11" customHeight="1" outlineLevel="1" x14ac:dyDescent="0.25">
      <c r="A13059" t="s">
        <v>11703</v>
      </c>
      <c r="C13059" s="2" t="s">
        <v>11983</v>
      </c>
      <c r="D13059" s="2">
        <v>366</v>
      </c>
      <c r="E13059" s="7">
        <v>1976</v>
      </c>
      <c r="F13059" s="5" t="s">
        <v>2974</v>
      </c>
      <c r="H13059" s="5" t="s">
        <v>5398</v>
      </c>
      <c r="I13059" s="6" t="s">
        <v>11705</v>
      </c>
      <c r="J13059" s="6" t="s">
        <v>11720</v>
      </c>
      <c r="K13059" s="17">
        <v>3</v>
      </c>
      <c r="L13059" s="17" t="s">
        <v>7732</v>
      </c>
      <c r="M13059" s="9"/>
      <c r="N13059" s="9"/>
      <c r="O13059" s="21"/>
      <c r="Q13059" s="29"/>
      <c r="U13059" s="17"/>
      <c r="V13059" s="2"/>
      <c r="Y13059" t="str">
        <f t="shared" si="804"/>
        <v/>
      </c>
      <c r="AA13059" t="str">
        <f t="shared" si="805"/>
        <v/>
      </c>
      <c r="AC13059" s="7"/>
      <c r="AD13059" t="s">
        <v>11705</v>
      </c>
      <c r="AE13059">
        <f t="shared" si="803"/>
        <v>0</v>
      </c>
      <c r="AG13059" s="2"/>
      <c r="AI13059" s="7"/>
    </row>
    <row r="13060" spans="1:35" ht="11" customHeight="1" outlineLevel="1" x14ac:dyDescent="0.25">
      <c r="A13060" t="s">
        <v>11703</v>
      </c>
      <c r="C13060" s="2" t="s">
        <v>11983</v>
      </c>
      <c r="D13060" s="2">
        <v>369</v>
      </c>
      <c r="E13060" s="7">
        <v>1976</v>
      </c>
      <c r="F13060" s="5" t="s">
        <v>6640</v>
      </c>
      <c r="H13060" s="5" t="s">
        <v>5398</v>
      </c>
      <c r="I13060" s="6" t="s">
        <v>11705</v>
      </c>
      <c r="J13060" s="6" t="s">
        <v>11720</v>
      </c>
      <c r="K13060" s="17">
        <v>3</v>
      </c>
      <c r="L13060" s="17" t="s">
        <v>7732</v>
      </c>
      <c r="M13060" s="9"/>
      <c r="N13060" s="9"/>
      <c r="O13060" s="21"/>
      <c r="Q13060" s="29"/>
      <c r="U13060" s="17"/>
      <c r="V13060" s="2"/>
      <c r="Y13060" t="str">
        <f t="shared" si="804"/>
        <v/>
      </c>
      <c r="AA13060" t="str">
        <f t="shared" si="805"/>
        <v/>
      </c>
      <c r="AC13060" s="7"/>
      <c r="AD13060" t="s">
        <v>11705</v>
      </c>
      <c r="AE13060">
        <f t="shared" si="803"/>
        <v>0</v>
      </c>
      <c r="AG13060" s="2"/>
      <c r="AI13060" s="7"/>
    </row>
    <row r="13061" spans="1:35" ht="11" customHeight="1" outlineLevel="1" x14ac:dyDescent="0.25">
      <c r="A13061" t="s">
        <v>11703</v>
      </c>
      <c r="C13061" s="2" t="s">
        <v>11983</v>
      </c>
      <c r="D13061" s="2">
        <v>372</v>
      </c>
      <c r="E13061" s="7">
        <v>1976</v>
      </c>
      <c r="F13061" s="5" t="s">
        <v>1528</v>
      </c>
      <c r="H13061" s="5" t="s">
        <v>5398</v>
      </c>
      <c r="I13061" s="6" t="s">
        <v>11710</v>
      </c>
      <c r="J13061" s="6" t="s">
        <v>11720</v>
      </c>
      <c r="K13061" s="17">
        <v>6</v>
      </c>
      <c r="L13061" s="17" t="s">
        <v>7732</v>
      </c>
      <c r="M13061" s="9"/>
      <c r="N13061" s="9"/>
      <c r="O13061" s="21"/>
      <c r="Q13061" s="29"/>
      <c r="U13061" s="17"/>
      <c r="V13061" s="2"/>
      <c r="Y13061" t="str">
        <f t="shared" si="804"/>
        <v/>
      </c>
      <c r="AA13061" t="str">
        <f t="shared" si="805"/>
        <v/>
      </c>
      <c r="AC13061" s="7"/>
      <c r="AD13061" t="s">
        <v>11710</v>
      </c>
      <c r="AE13061">
        <f t="shared" si="803"/>
        <v>0</v>
      </c>
      <c r="AG13061" s="2"/>
      <c r="AI13061" s="7"/>
    </row>
    <row r="13062" spans="1:35" ht="11" customHeight="1" outlineLevel="1" x14ac:dyDescent="0.25">
      <c r="A13062" t="s">
        <v>11703</v>
      </c>
      <c r="C13062" s="2" t="s">
        <v>11983</v>
      </c>
      <c r="D13062" s="2">
        <v>385</v>
      </c>
      <c r="E13062" s="7">
        <v>1977</v>
      </c>
      <c r="F13062" s="5" t="s">
        <v>2974</v>
      </c>
      <c r="H13062" s="5" t="s">
        <v>5398</v>
      </c>
      <c r="I13062" s="6" t="s">
        <v>11705</v>
      </c>
      <c r="J13062" s="6" t="s">
        <v>11721</v>
      </c>
      <c r="K13062" s="17">
        <v>3</v>
      </c>
      <c r="L13062" s="17" t="s">
        <v>7730</v>
      </c>
      <c r="M13062" s="9">
        <v>1.2</v>
      </c>
      <c r="N13062" s="9"/>
      <c r="O13062" s="21"/>
      <c r="Q13062" s="29"/>
      <c r="U13062" s="17"/>
      <c r="V13062" s="2"/>
      <c r="Y13062" t="str">
        <f t="shared" si="804"/>
        <v/>
      </c>
      <c r="AA13062" t="str">
        <f t="shared" si="805"/>
        <v/>
      </c>
      <c r="AC13062" s="7"/>
      <c r="AD13062" t="s">
        <v>11705</v>
      </c>
      <c r="AE13062">
        <f t="shared" si="803"/>
        <v>0</v>
      </c>
      <c r="AG13062" s="2"/>
      <c r="AI13062" s="7"/>
    </row>
    <row r="13063" spans="1:35" ht="11" customHeight="1" outlineLevel="1" x14ac:dyDescent="0.25">
      <c r="A13063" t="s">
        <v>11703</v>
      </c>
      <c r="C13063" s="2" t="s">
        <v>11983</v>
      </c>
      <c r="D13063" s="2">
        <v>386</v>
      </c>
      <c r="E13063" s="7">
        <v>1977</v>
      </c>
      <c r="F13063" s="5" t="s">
        <v>2348</v>
      </c>
      <c r="H13063" s="5" t="s">
        <v>5398</v>
      </c>
      <c r="I13063" s="6" t="s">
        <v>11705</v>
      </c>
      <c r="J13063" s="6" t="s">
        <v>11721</v>
      </c>
      <c r="K13063" s="17">
        <v>3</v>
      </c>
      <c r="L13063" s="17" t="s">
        <v>7730</v>
      </c>
      <c r="M13063" s="9">
        <v>1.2</v>
      </c>
      <c r="N13063" s="9"/>
      <c r="O13063" s="21"/>
      <c r="Q13063" s="29"/>
      <c r="U13063" s="17"/>
      <c r="V13063" s="2"/>
      <c r="Y13063" t="str">
        <f t="shared" si="804"/>
        <v/>
      </c>
      <c r="AA13063" t="str">
        <f t="shared" si="805"/>
        <v/>
      </c>
      <c r="AC13063" s="7"/>
      <c r="AD13063" t="s">
        <v>11705</v>
      </c>
      <c r="AE13063">
        <f t="shared" ref="AE13063:AE13094" si="806">COUNTIF(I13063,"*Fuji*")</f>
        <v>0</v>
      </c>
      <c r="AG13063" s="2"/>
      <c r="AI13063" s="7"/>
    </row>
    <row r="13064" spans="1:35" ht="11" customHeight="1" outlineLevel="1" collapsed="1" x14ac:dyDescent="0.25">
      <c r="A13064" t="s">
        <v>11703</v>
      </c>
      <c r="C13064" s="2" t="s">
        <v>11983</v>
      </c>
      <c r="D13064" s="2">
        <v>391</v>
      </c>
      <c r="E13064" s="7">
        <v>1977</v>
      </c>
      <c r="F13064" s="5" t="s">
        <v>5321</v>
      </c>
      <c r="H13064" s="5" t="s">
        <v>5398</v>
      </c>
      <c r="I13064" s="6" t="s">
        <v>11705</v>
      </c>
      <c r="J13064" s="6" t="s">
        <v>11721</v>
      </c>
      <c r="K13064" s="17">
        <v>3</v>
      </c>
      <c r="L13064" s="17" t="s">
        <v>7730</v>
      </c>
      <c r="M13064" s="9">
        <v>1.2</v>
      </c>
      <c r="N13064" s="9"/>
      <c r="O13064" s="21"/>
      <c r="Q13064" s="29"/>
      <c r="U13064" s="17"/>
      <c r="V13064" s="2"/>
      <c r="Y13064" t="str">
        <f t="shared" si="804"/>
        <v/>
      </c>
      <c r="AA13064" t="str">
        <f t="shared" si="805"/>
        <v/>
      </c>
      <c r="AC13064" s="7"/>
      <c r="AD13064" t="s">
        <v>11705</v>
      </c>
      <c r="AE13064">
        <f t="shared" si="806"/>
        <v>0</v>
      </c>
      <c r="AG13064" s="2"/>
      <c r="AI13064" s="7"/>
    </row>
    <row r="13065" spans="1:35" ht="11" customHeight="1" outlineLevel="1" x14ac:dyDescent="0.25">
      <c r="A13065" t="s">
        <v>11703</v>
      </c>
      <c r="C13065" s="2" t="s">
        <v>11983</v>
      </c>
      <c r="D13065" s="2">
        <v>392</v>
      </c>
      <c r="E13065" s="7">
        <v>1977</v>
      </c>
      <c r="F13065" s="5" t="s">
        <v>1528</v>
      </c>
      <c r="H13065" s="5" t="s">
        <v>5398</v>
      </c>
      <c r="I13065" s="6" t="s">
        <v>11705</v>
      </c>
      <c r="J13065" s="6" t="s">
        <v>11721</v>
      </c>
      <c r="K13065" s="17">
        <v>3</v>
      </c>
      <c r="L13065" s="17" t="s">
        <v>7730</v>
      </c>
      <c r="M13065" s="9">
        <v>1.2</v>
      </c>
      <c r="N13065" s="9"/>
      <c r="O13065" s="21"/>
      <c r="Q13065" s="29"/>
      <c r="T13065">
        <v>1</v>
      </c>
      <c r="U13065" s="17"/>
      <c r="V13065" s="2"/>
      <c r="Y13065" t="str">
        <f t="shared" si="804"/>
        <v/>
      </c>
      <c r="AA13065" t="str">
        <f t="shared" si="805"/>
        <v/>
      </c>
      <c r="AC13065" s="7"/>
      <c r="AD13065" t="s">
        <v>11705</v>
      </c>
      <c r="AE13065">
        <f t="shared" si="806"/>
        <v>0</v>
      </c>
      <c r="AG13065" s="2"/>
      <c r="AI13065" s="7"/>
    </row>
    <row r="13066" spans="1:35" ht="11" customHeight="1" outlineLevel="1" x14ac:dyDescent="0.25">
      <c r="A13066" t="s">
        <v>11703</v>
      </c>
      <c r="C13066" s="2" t="s">
        <v>11983</v>
      </c>
      <c r="D13066" s="2" t="s">
        <v>20035</v>
      </c>
      <c r="E13066" s="7">
        <v>1977</v>
      </c>
      <c r="F13066" s="5" t="s">
        <v>21619</v>
      </c>
      <c r="H13066" s="5" t="s">
        <v>5398</v>
      </c>
      <c r="I13066" s="6" t="s">
        <v>11705</v>
      </c>
      <c r="J13066" s="6" t="s">
        <v>11721</v>
      </c>
      <c r="K13066" s="17">
        <v>3</v>
      </c>
      <c r="L13066" s="17" t="s">
        <v>7730</v>
      </c>
      <c r="M13066" s="9">
        <v>6.6</v>
      </c>
      <c r="N13066" s="9"/>
      <c r="O13066" s="21"/>
      <c r="Q13066" s="29"/>
      <c r="U13066" s="17"/>
      <c r="V13066" s="2"/>
      <c r="Y13066">
        <f t="shared" si="804"/>
        <v>1</v>
      </c>
      <c r="AA13066" t="str">
        <f t="shared" si="805"/>
        <v/>
      </c>
      <c r="AC13066" s="7"/>
      <c r="AD13066" t="s">
        <v>11705</v>
      </c>
      <c r="AE13066">
        <f t="shared" si="806"/>
        <v>0</v>
      </c>
      <c r="AG13066" s="2"/>
      <c r="AI13066" s="7"/>
    </row>
    <row r="13067" spans="1:35" ht="11" customHeight="1" outlineLevel="1" x14ac:dyDescent="0.25">
      <c r="A13067" t="s">
        <v>11703</v>
      </c>
      <c r="C13067" s="2" t="s">
        <v>11983</v>
      </c>
      <c r="D13067" s="2">
        <v>411</v>
      </c>
      <c r="E13067" s="7">
        <v>1977</v>
      </c>
      <c r="F13067" s="5" t="s">
        <v>6640</v>
      </c>
      <c r="H13067" s="5" t="s">
        <v>5398</v>
      </c>
      <c r="I13067" s="6" t="s">
        <v>11705</v>
      </c>
      <c r="J13067" s="6" t="s">
        <v>7078</v>
      </c>
      <c r="K13067" s="17">
        <v>5</v>
      </c>
      <c r="L13067" s="17" t="s">
        <v>7730</v>
      </c>
      <c r="M13067" s="9">
        <v>0.8</v>
      </c>
      <c r="N13067" s="9"/>
      <c r="O13067" s="21"/>
      <c r="Q13067" s="29"/>
      <c r="U13067" s="17"/>
      <c r="V13067" s="2"/>
      <c r="Y13067" t="str">
        <f t="shared" si="804"/>
        <v/>
      </c>
      <c r="AA13067" t="str">
        <f t="shared" si="805"/>
        <v/>
      </c>
      <c r="AC13067" s="7"/>
      <c r="AD13067" t="s">
        <v>11705</v>
      </c>
      <c r="AE13067">
        <f t="shared" si="806"/>
        <v>0</v>
      </c>
      <c r="AG13067" s="2"/>
      <c r="AI13067" s="7"/>
    </row>
    <row r="13068" spans="1:35" ht="11" customHeight="1" outlineLevel="1" x14ac:dyDescent="0.25">
      <c r="A13068" t="s">
        <v>11703</v>
      </c>
      <c r="C13068" s="2" t="s">
        <v>11983</v>
      </c>
      <c r="D13068" s="2">
        <v>456</v>
      </c>
      <c r="E13068" s="7">
        <v>1980</v>
      </c>
      <c r="F13068" s="5" t="s">
        <v>11724</v>
      </c>
      <c r="H13068" s="5" t="s">
        <v>5398</v>
      </c>
      <c r="I13068" s="6" t="s">
        <v>11726</v>
      </c>
      <c r="J13068" s="6" t="s">
        <v>11722</v>
      </c>
      <c r="K13068" s="17">
        <v>5</v>
      </c>
      <c r="L13068" s="17" t="s">
        <v>20076</v>
      </c>
      <c r="M13068" s="9"/>
      <c r="N13068" s="9"/>
      <c r="O13068" s="21"/>
      <c r="Q13068" s="29"/>
      <c r="U13068" s="17"/>
      <c r="V13068" s="2"/>
      <c r="Y13068" t="str">
        <f t="shared" si="804"/>
        <v/>
      </c>
      <c r="AA13068" t="str">
        <f t="shared" si="805"/>
        <v/>
      </c>
      <c r="AC13068" s="7"/>
      <c r="AD13068" t="s">
        <v>11726</v>
      </c>
      <c r="AE13068">
        <f t="shared" si="806"/>
        <v>0</v>
      </c>
      <c r="AG13068" s="2"/>
      <c r="AI13068" s="7"/>
    </row>
    <row r="13069" spans="1:35" ht="11" customHeight="1" outlineLevel="1" x14ac:dyDescent="0.25">
      <c r="A13069" t="s">
        <v>11703</v>
      </c>
      <c r="C13069" s="2" t="s">
        <v>11983</v>
      </c>
      <c r="D13069" s="2" t="s">
        <v>11723</v>
      </c>
      <c r="E13069" s="7">
        <v>1980</v>
      </c>
      <c r="F13069" s="5" t="s">
        <v>11725</v>
      </c>
      <c r="H13069" s="5" t="s">
        <v>5398</v>
      </c>
      <c r="I13069" s="6" t="s">
        <v>11726</v>
      </c>
      <c r="J13069" s="6" t="s">
        <v>11722</v>
      </c>
      <c r="K13069" s="17">
        <v>5</v>
      </c>
      <c r="L13069" s="17" t="s">
        <v>7730</v>
      </c>
      <c r="M13069" s="9">
        <v>6</v>
      </c>
      <c r="N13069" s="9"/>
      <c r="O13069" s="21"/>
      <c r="Q13069" s="29"/>
      <c r="U13069" s="17"/>
      <c r="V13069" s="2"/>
      <c r="Y13069" t="str">
        <f t="shared" si="804"/>
        <v/>
      </c>
      <c r="AA13069" t="str">
        <f t="shared" si="805"/>
        <v/>
      </c>
      <c r="AC13069" s="7"/>
      <c r="AD13069" t="s">
        <v>11726</v>
      </c>
      <c r="AE13069">
        <f t="shared" si="806"/>
        <v>0</v>
      </c>
      <c r="AG13069" s="2"/>
      <c r="AI13069" s="7"/>
    </row>
    <row r="13070" spans="1:35" ht="11" customHeight="1" outlineLevel="1" x14ac:dyDescent="0.25">
      <c r="A13070" t="s">
        <v>11703</v>
      </c>
      <c r="C13070" s="2" t="s">
        <v>11983</v>
      </c>
      <c r="D13070" s="2">
        <v>465</v>
      </c>
      <c r="E13070" s="7">
        <v>1980</v>
      </c>
      <c r="F13070" s="5" t="s">
        <v>2348</v>
      </c>
      <c r="H13070" s="5" t="s">
        <v>5398</v>
      </c>
      <c r="I13070" s="6" t="s">
        <v>11705</v>
      </c>
      <c r="J13070" s="6" t="s">
        <v>11727</v>
      </c>
      <c r="K13070" s="17">
        <v>3</v>
      </c>
      <c r="L13070" s="17" t="s">
        <v>7730</v>
      </c>
      <c r="M13070" s="9">
        <v>1.7</v>
      </c>
      <c r="N13070" s="9"/>
      <c r="O13070" s="21"/>
      <c r="Q13070" s="29"/>
      <c r="U13070" s="17"/>
      <c r="V13070" s="2"/>
      <c r="Y13070" t="str">
        <f t="shared" si="804"/>
        <v/>
      </c>
      <c r="AA13070" t="str">
        <f t="shared" si="805"/>
        <v/>
      </c>
      <c r="AC13070" s="7"/>
      <c r="AD13070" t="s">
        <v>11705</v>
      </c>
      <c r="AE13070">
        <f t="shared" si="806"/>
        <v>0</v>
      </c>
      <c r="AG13070" s="2"/>
      <c r="AI13070" s="7"/>
    </row>
    <row r="13071" spans="1:35" ht="11" customHeight="1" outlineLevel="1" x14ac:dyDescent="0.25">
      <c r="A13071" t="s">
        <v>11703</v>
      </c>
      <c r="C13071" s="2" t="s">
        <v>11983</v>
      </c>
      <c r="D13071" s="2">
        <v>468</v>
      </c>
      <c r="E13071" s="7">
        <v>1980</v>
      </c>
      <c r="F13071" s="5" t="s">
        <v>5321</v>
      </c>
      <c r="H13071" s="5" t="s">
        <v>5398</v>
      </c>
      <c r="I13071" s="6" t="s">
        <v>11705</v>
      </c>
      <c r="J13071" s="6" t="s">
        <v>11727</v>
      </c>
      <c r="K13071" s="17">
        <v>5</v>
      </c>
      <c r="L13071" s="17" t="s">
        <v>7730</v>
      </c>
      <c r="M13071" s="9">
        <v>2</v>
      </c>
      <c r="N13071" s="9"/>
      <c r="O13071" s="21"/>
      <c r="Q13071" s="29"/>
      <c r="U13071" s="17"/>
      <c r="V13071" s="2"/>
      <c r="Y13071" t="str">
        <f t="shared" si="804"/>
        <v/>
      </c>
      <c r="AA13071" t="str">
        <f t="shared" si="805"/>
        <v/>
      </c>
      <c r="AC13071" s="7"/>
      <c r="AD13071" t="s">
        <v>11705</v>
      </c>
      <c r="AE13071">
        <f t="shared" si="806"/>
        <v>0</v>
      </c>
      <c r="AG13071" s="2"/>
      <c r="AI13071" s="7"/>
    </row>
    <row r="13072" spans="1:35" ht="11" customHeight="1" outlineLevel="1" x14ac:dyDescent="0.25">
      <c r="A13072" t="s">
        <v>11703</v>
      </c>
      <c r="C13072" s="2" t="s">
        <v>11983</v>
      </c>
      <c r="D13072" s="2">
        <v>490</v>
      </c>
      <c r="E13072" s="7">
        <v>1981</v>
      </c>
      <c r="F13072" s="5" t="s">
        <v>2348</v>
      </c>
      <c r="H13072" s="5" t="s">
        <v>5398</v>
      </c>
      <c r="I13072" s="6" t="s">
        <v>11705</v>
      </c>
      <c r="J13072" s="6" t="s">
        <v>11728</v>
      </c>
      <c r="K13072" s="17">
        <v>5</v>
      </c>
      <c r="L13072" s="17" t="s">
        <v>7730</v>
      </c>
      <c r="M13072" s="9">
        <v>1.5</v>
      </c>
      <c r="N13072" s="9"/>
      <c r="O13072" s="21"/>
      <c r="Q13072" s="29"/>
      <c r="U13072" s="17"/>
      <c r="V13072" s="2"/>
      <c r="Y13072" t="str">
        <f t="shared" si="804"/>
        <v/>
      </c>
      <c r="AA13072" t="str">
        <f t="shared" si="805"/>
        <v/>
      </c>
      <c r="AC13072" s="7"/>
      <c r="AD13072" t="s">
        <v>11705</v>
      </c>
      <c r="AE13072">
        <f t="shared" si="806"/>
        <v>0</v>
      </c>
      <c r="AG13072" s="2"/>
      <c r="AI13072" s="7"/>
    </row>
    <row r="13073" spans="1:35" ht="11" customHeight="1" outlineLevel="1" x14ac:dyDescent="0.25">
      <c r="A13073" t="s">
        <v>11703</v>
      </c>
      <c r="C13073" s="2" t="s">
        <v>11983</v>
      </c>
      <c r="D13073" s="2">
        <v>491</v>
      </c>
      <c r="E13073" s="7">
        <v>1981</v>
      </c>
      <c r="F13073" s="5" t="s">
        <v>11729</v>
      </c>
      <c r="H13073" s="5" t="s">
        <v>5398</v>
      </c>
      <c r="I13073" s="6" t="s">
        <v>11705</v>
      </c>
      <c r="J13073" s="6" t="s">
        <v>11728</v>
      </c>
      <c r="K13073" s="17">
        <v>5</v>
      </c>
      <c r="L13073" s="17" t="s">
        <v>7730</v>
      </c>
      <c r="M13073" s="9">
        <v>1.5</v>
      </c>
      <c r="N13073" s="9"/>
      <c r="O13073" s="21"/>
      <c r="Q13073" s="29"/>
      <c r="U13073" s="17"/>
      <c r="V13073" s="2"/>
      <c r="Y13073" t="str">
        <f t="shared" si="804"/>
        <v/>
      </c>
      <c r="AA13073" t="str">
        <f t="shared" si="805"/>
        <v/>
      </c>
      <c r="AC13073" s="7"/>
      <c r="AD13073" t="s">
        <v>11705</v>
      </c>
      <c r="AE13073">
        <f t="shared" si="806"/>
        <v>0</v>
      </c>
      <c r="AG13073" s="2"/>
      <c r="AI13073" s="7"/>
    </row>
    <row r="13074" spans="1:35" ht="11" customHeight="1" outlineLevel="1" x14ac:dyDescent="0.25">
      <c r="A13074" t="s">
        <v>11703</v>
      </c>
      <c r="C13074" s="2" t="s">
        <v>11983</v>
      </c>
      <c r="D13074" s="2">
        <v>492</v>
      </c>
      <c r="E13074" s="7">
        <v>1981</v>
      </c>
      <c r="F13074" s="5" t="s">
        <v>11730</v>
      </c>
      <c r="H13074" s="5" t="s">
        <v>5398</v>
      </c>
      <c r="I13074" s="6" t="s">
        <v>11705</v>
      </c>
      <c r="J13074" s="6" t="s">
        <v>11728</v>
      </c>
      <c r="K13074" s="17">
        <v>5</v>
      </c>
      <c r="L13074" s="17" t="s">
        <v>7730</v>
      </c>
      <c r="M13074" s="9">
        <v>1.5</v>
      </c>
      <c r="N13074" s="9"/>
      <c r="O13074" s="21"/>
      <c r="Q13074" s="29"/>
      <c r="U13074" s="17"/>
      <c r="V13074" s="2"/>
      <c r="Y13074" t="str">
        <f t="shared" si="804"/>
        <v/>
      </c>
      <c r="AA13074" t="str">
        <f t="shared" si="805"/>
        <v/>
      </c>
      <c r="AC13074" s="7"/>
      <c r="AD13074" t="s">
        <v>11705</v>
      </c>
      <c r="AE13074">
        <f t="shared" si="806"/>
        <v>0</v>
      </c>
      <c r="AG13074" s="2"/>
      <c r="AI13074" s="7"/>
    </row>
    <row r="13075" spans="1:35" ht="11" customHeight="1" outlineLevel="1" x14ac:dyDescent="0.25">
      <c r="A13075" t="s">
        <v>11703</v>
      </c>
      <c r="C13075" s="2" t="s">
        <v>11983</v>
      </c>
      <c r="D13075" s="2">
        <v>493</v>
      </c>
      <c r="E13075" s="7">
        <v>1981</v>
      </c>
      <c r="F13075" s="5" t="s">
        <v>5321</v>
      </c>
      <c r="H13075" s="5" t="s">
        <v>5398</v>
      </c>
      <c r="I13075" s="6" t="s">
        <v>11705</v>
      </c>
      <c r="J13075" s="6" t="s">
        <v>11728</v>
      </c>
      <c r="K13075" s="17">
        <v>5</v>
      </c>
      <c r="L13075" s="17" t="s">
        <v>7730</v>
      </c>
      <c r="M13075" s="9">
        <v>1.5</v>
      </c>
      <c r="N13075" s="9"/>
      <c r="O13075" s="21"/>
      <c r="Q13075" s="29"/>
      <c r="U13075" s="17"/>
      <c r="V13075" s="2"/>
      <c r="Y13075" t="str">
        <f t="shared" si="804"/>
        <v/>
      </c>
      <c r="AA13075" t="str">
        <f t="shared" si="805"/>
        <v/>
      </c>
      <c r="AC13075" s="7"/>
      <c r="AD13075" t="s">
        <v>11705</v>
      </c>
      <c r="AE13075">
        <f t="shared" si="806"/>
        <v>0</v>
      </c>
      <c r="AG13075" s="2"/>
      <c r="AI13075" s="7"/>
    </row>
    <row r="13076" spans="1:35" ht="11" customHeight="1" outlineLevel="1" x14ac:dyDescent="0.25">
      <c r="A13076" t="s">
        <v>11703</v>
      </c>
      <c r="C13076" s="2" t="s">
        <v>11983</v>
      </c>
      <c r="D13076" s="2">
        <v>503</v>
      </c>
      <c r="E13076" s="7">
        <v>1982</v>
      </c>
      <c r="F13076" s="5" t="s">
        <v>2348</v>
      </c>
      <c r="H13076" s="5" t="s">
        <v>5398</v>
      </c>
      <c r="I13076" s="6" t="s">
        <v>11710</v>
      </c>
      <c r="J13076" s="6" t="s">
        <v>11731</v>
      </c>
      <c r="K13076" s="17">
        <v>6</v>
      </c>
      <c r="L13076" s="17" t="s">
        <v>7730</v>
      </c>
      <c r="M13076" s="9">
        <v>2.8</v>
      </c>
      <c r="N13076" s="9"/>
      <c r="O13076" s="21"/>
      <c r="Q13076" s="29"/>
      <c r="U13076" s="17"/>
      <c r="V13076" s="2"/>
      <c r="Y13076" t="str">
        <f t="shared" si="804"/>
        <v/>
      </c>
      <c r="AA13076" t="str">
        <f t="shared" si="805"/>
        <v/>
      </c>
      <c r="AC13076" s="7"/>
      <c r="AD13076" t="s">
        <v>11710</v>
      </c>
      <c r="AE13076">
        <f t="shared" si="806"/>
        <v>0</v>
      </c>
      <c r="AG13076" s="2"/>
      <c r="AI13076" s="7"/>
    </row>
    <row r="13077" spans="1:35" ht="11" customHeight="1" outlineLevel="1" x14ac:dyDescent="0.25">
      <c r="A13077" t="s">
        <v>11703</v>
      </c>
      <c r="C13077" s="2" t="s">
        <v>11983</v>
      </c>
      <c r="D13077" s="2">
        <v>504</v>
      </c>
      <c r="E13077" s="7">
        <v>1982</v>
      </c>
      <c r="F13077" s="5" t="s">
        <v>3983</v>
      </c>
      <c r="H13077" s="5" t="s">
        <v>5398</v>
      </c>
      <c r="I13077" s="6" t="s">
        <v>11710</v>
      </c>
      <c r="J13077" s="6" t="s">
        <v>11731</v>
      </c>
      <c r="K13077" s="17">
        <v>6</v>
      </c>
      <c r="L13077" s="17" t="s">
        <v>7730</v>
      </c>
      <c r="M13077" s="9">
        <v>2.8</v>
      </c>
      <c r="N13077" s="9"/>
      <c r="O13077" s="21"/>
      <c r="Q13077" s="29"/>
      <c r="U13077" s="17"/>
      <c r="V13077" s="2"/>
      <c r="Y13077" t="str">
        <f t="shared" si="804"/>
        <v/>
      </c>
      <c r="AA13077" t="str">
        <f t="shared" si="805"/>
        <v/>
      </c>
      <c r="AC13077" s="7"/>
      <c r="AD13077" t="s">
        <v>11710</v>
      </c>
      <c r="AE13077">
        <f t="shared" si="806"/>
        <v>0</v>
      </c>
      <c r="AG13077" s="2"/>
      <c r="AI13077" s="7"/>
    </row>
    <row r="13078" spans="1:35" ht="11" customHeight="1" outlineLevel="1" x14ac:dyDescent="0.25">
      <c r="A13078" t="s">
        <v>11703</v>
      </c>
      <c r="C13078" s="2" t="s">
        <v>11983</v>
      </c>
      <c r="D13078" s="2">
        <v>505</v>
      </c>
      <c r="E13078" s="7">
        <v>1982</v>
      </c>
      <c r="F13078" s="5" t="s">
        <v>11733</v>
      </c>
      <c r="H13078" s="5" t="s">
        <v>5398</v>
      </c>
      <c r="I13078" s="6" t="s">
        <v>11710</v>
      </c>
      <c r="J13078" s="6" t="s">
        <v>11731</v>
      </c>
      <c r="K13078" s="17">
        <v>6</v>
      </c>
      <c r="L13078" s="17" t="s">
        <v>7730</v>
      </c>
      <c r="M13078" s="9">
        <v>2.8</v>
      </c>
      <c r="N13078" s="9"/>
      <c r="O13078" s="21"/>
      <c r="Q13078" s="29"/>
      <c r="U13078" s="17"/>
      <c r="V13078" s="2"/>
      <c r="Y13078" t="str">
        <f t="shared" si="804"/>
        <v/>
      </c>
      <c r="AA13078" t="str">
        <f t="shared" si="805"/>
        <v/>
      </c>
      <c r="AC13078" s="7"/>
      <c r="AD13078" t="s">
        <v>11710</v>
      </c>
      <c r="AE13078">
        <f t="shared" si="806"/>
        <v>0</v>
      </c>
      <c r="AG13078" s="2"/>
      <c r="AI13078" s="7"/>
    </row>
    <row r="13079" spans="1:35" ht="11" customHeight="1" outlineLevel="1" x14ac:dyDescent="0.25">
      <c r="A13079" t="s">
        <v>11703</v>
      </c>
      <c r="C13079" s="2" t="s">
        <v>11983</v>
      </c>
      <c r="D13079" s="2">
        <v>506</v>
      </c>
      <c r="E13079" s="7">
        <v>1982</v>
      </c>
      <c r="F13079" s="5" t="s">
        <v>475</v>
      </c>
      <c r="H13079" s="5" t="s">
        <v>5398</v>
      </c>
      <c r="I13079" s="6" t="s">
        <v>11710</v>
      </c>
      <c r="J13079" s="6" t="s">
        <v>11731</v>
      </c>
      <c r="K13079" s="17">
        <v>6</v>
      </c>
      <c r="L13079" s="17" t="s">
        <v>7730</v>
      </c>
      <c r="M13079" s="9">
        <v>2.8</v>
      </c>
      <c r="N13079" s="9"/>
      <c r="O13079" s="21"/>
      <c r="Q13079" s="29"/>
      <c r="U13079" s="17"/>
      <c r="V13079" s="2"/>
      <c r="Y13079" t="str">
        <f t="shared" si="804"/>
        <v/>
      </c>
      <c r="AA13079" t="str">
        <f t="shared" si="805"/>
        <v/>
      </c>
      <c r="AC13079" s="7"/>
      <c r="AD13079" t="s">
        <v>11710</v>
      </c>
      <c r="AE13079">
        <f t="shared" si="806"/>
        <v>0</v>
      </c>
      <c r="AG13079" s="2"/>
      <c r="AI13079" s="7"/>
    </row>
    <row r="13080" spans="1:35" ht="11" customHeight="1" outlineLevel="1" x14ac:dyDescent="0.25">
      <c r="A13080" t="s">
        <v>11703</v>
      </c>
      <c r="C13080" s="2" t="s">
        <v>11983</v>
      </c>
      <c r="D13080" s="2" t="s">
        <v>11732</v>
      </c>
      <c r="E13080" s="7">
        <v>1982</v>
      </c>
      <c r="F13080" s="5" t="s">
        <v>10260</v>
      </c>
      <c r="H13080" s="5" t="s">
        <v>5398</v>
      </c>
      <c r="I13080" s="6" t="s">
        <v>11710</v>
      </c>
      <c r="J13080" s="6" t="s">
        <v>11731</v>
      </c>
      <c r="K13080" s="17">
        <v>6</v>
      </c>
      <c r="L13080" s="17" t="s">
        <v>7732</v>
      </c>
      <c r="M13080" s="9"/>
      <c r="N13080" s="9"/>
      <c r="O13080" s="21"/>
      <c r="Q13080" s="29"/>
      <c r="U13080" s="17"/>
      <c r="V13080" s="2"/>
      <c r="Y13080" t="str">
        <f t="shared" si="804"/>
        <v/>
      </c>
      <c r="AA13080">
        <f t="shared" si="805"/>
        <v>1</v>
      </c>
      <c r="AC13080" s="7"/>
      <c r="AD13080" t="s">
        <v>11710</v>
      </c>
      <c r="AE13080">
        <f t="shared" si="806"/>
        <v>0</v>
      </c>
      <c r="AG13080" s="2"/>
      <c r="AI13080" s="7"/>
    </row>
    <row r="13081" spans="1:35" ht="11" customHeight="1" outlineLevel="1" x14ac:dyDescent="0.25">
      <c r="A13081" t="s">
        <v>11703</v>
      </c>
      <c r="C13081" s="2" t="s">
        <v>11983</v>
      </c>
      <c r="D13081" s="2">
        <v>518</v>
      </c>
      <c r="E13081" s="7">
        <v>1982</v>
      </c>
      <c r="F13081" s="5" t="s">
        <v>11734</v>
      </c>
      <c r="H13081" s="5" t="s">
        <v>5398</v>
      </c>
      <c r="I13081" s="6" t="s">
        <v>11705</v>
      </c>
      <c r="J13081" s="6" t="s">
        <v>7074</v>
      </c>
      <c r="K13081" s="17">
        <v>5</v>
      </c>
      <c r="L13081" s="17" t="s">
        <v>7730</v>
      </c>
      <c r="M13081" s="9">
        <v>6.7</v>
      </c>
      <c r="N13081" s="9"/>
      <c r="O13081" s="21"/>
      <c r="Q13081" s="29"/>
      <c r="U13081" s="17"/>
      <c r="V13081" s="2"/>
      <c r="Y13081" t="str">
        <f t="shared" si="804"/>
        <v/>
      </c>
      <c r="AA13081" t="str">
        <f t="shared" si="805"/>
        <v/>
      </c>
      <c r="AC13081" s="7"/>
      <c r="AD13081" t="s">
        <v>11705</v>
      </c>
      <c r="AE13081">
        <f t="shared" si="806"/>
        <v>0</v>
      </c>
      <c r="AG13081" s="2"/>
      <c r="AI13081" s="7"/>
    </row>
    <row r="13082" spans="1:35" ht="11" customHeight="1" outlineLevel="1" x14ac:dyDescent="0.25">
      <c r="A13082" t="s">
        <v>11703</v>
      </c>
      <c r="C13082" s="2" t="s">
        <v>11983</v>
      </c>
      <c r="D13082" s="2">
        <v>520</v>
      </c>
      <c r="E13082" s="7">
        <v>1982</v>
      </c>
      <c r="F13082" s="5" t="s">
        <v>11734</v>
      </c>
      <c r="H13082" s="5" t="s">
        <v>5398</v>
      </c>
      <c r="I13082" s="6" t="s">
        <v>11705</v>
      </c>
      <c r="J13082" s="6" t="s">
        <v>11735</v>
      </c>
      <c r="K13082" s="17">
        <v>5</v>
      </c>
      <c r="L13082" s="17" t="s">
        <v>7730</v>
      </c>
      <c r="M13082" s="9">
        <v>1.5</v>
      </c>
      <c r="N13082" s="9"/>
      <c r="O13082" s="21"/>
      <c r="Q13082" s="29"/>
      <c r="U13082" s="17"/>
      <c r="V13082" s="2"/>
      <c r="Y13082" t="str">
        <f t="shared" si="804"/>
        <v/>
      </c>
      <c r="AA13082" t="str">
        <f t="shared" si="805"/>
        <v/>
      </c>
      <c r="AC13082" s="7"/>
      <c r="AD13082" t="s">
        <v>11705</v>
      </c>
      <c r="AE13082">
        <f t="shared" si="806"/>
        <v>0</v>
      </c>
      <c r="AG13082" s="2"/>
      <c r="AI13082" s="7"/>
    </row>
    <row r="13083" spans="1:35" ht="11" customHeight="1" outlineLevel="1" x14ac:dyDescent="0.25">
      <c r="A13083" t="s">
        <v>11703</v>
      </c>
      <c r="C13083" s="2" t="s">
        <v>11983</v>
      </c>
      <c r="D13083" s="2">
        <v>521</v>
      </c>
      <c r="E13083" s="7">
        <v>1982</v>
      </c>
      <c r="F13083" s="5" t="s">
        <v>11733</v>
      </c>
      <c r="H13083" s="5" t="s">
        <v>5398</v>
      </c>
      <c r="I13083" s="6" t="s">
        <v>11705</v>
      </c>
      <c r="J13083" s="6" t="s">
        <v>11735</v>
      </c>
      <c r="K13083" s="17">
        <v>5</v>
      </c>
      <c r="L13083" s="17" t="s">
        <v>7730</v>
      </c>
      <c r="M13083" s="9">
        <v>1.5</v>
      </c>
      <c r="N13083" s="9"/>
      <c r="O13083" s="21"/>
      <c r="Q13083" s="29"/>
      <c r="U13083" s="17"/>
      <c r="V13083" s="2"/>
      <c r="Y13083" t="str">
        <f t="shared" si="804"/>
        <v/>
      </c>
      <c r="AA13083" t="str">
        <f t="shared" si="805"/>
        <v/>
      </c>
      <c r="AC13083" s="7"/>
      <c r="AD13083" t="s">
        <v>11705</v>
      </c>
      <c r="AE13083">
        <f t="shared" si="806"/>
        <v>0</v>
      </c>
      <c r="AG13083" s="2"/>
      <c r="AI13083" s="7"/>
    </row>
    <row r="13084" spans="1:35" ht="11" customHeight="1" outlineLevel="1" x14ac:dyDescent="0.25">
      <c r="A13084" t="s">
        <v>11703</v>
      </c>
      <c r="C13084" s="2" t="s">
        <v>11983</v>
      </c>
      <c r="D13084" s="2">
        <v>539</v>
      </c>
      <c r="E13084" s="7">
        <v>1983</v>
      </c>
      <c r="F13084" s="5" t="s">
        <v>4686</v>
      </c>
      <c r="H13084" s="5" t="s">
        <v>5398</v>
      </c>
      <c r="I13084" s="6" t="s">
        <v>11705</v>
      </c>
      <c r="J13084" s="6" t="s">
        <v>11736</v>
      </c>
      <c r="K13084" s="17">
        <v>5</v>
      </c>
      <c r="L13084" s="17" t="s">
        <v>7730</v>
      </c>
      <c r="M13084" s="9">
        <v>3.5</v>
      </c>
      <c r="N13084" s="9"/>
      <c r="O13084" s="21"/>
      <c r="Q13084" s="29"/>
      <c r="U13084" s="17"/>
      <c r="V13084" s="2"/>
      <c r="Y13084" t="str">
        <f t="shared" si="804"/>
        <v/>
      </c>
      <c r="AA13084" t="str">
        <f t="shared" si="805"/>
        <v/>
      </c>
      <c r="AC13084" s="7"/>
      <c r="AD13084" t="s">
        <v>11705</v>
      </c>
      <c r="AE13084">
        <f t="shared" si="806"/>
        <v>0</v>
      </c>
      <c r="AG13084" s="2"/>
      <c r="AI13084" s="7"/>
    </row>
    <row r="13085" spans="1:35" ht="11" customHeight="1" outlineLevel="1" x14ac:dyDescent="0.25">
      <c r="A13085" t="s">
        <v>11703</v>
      </c>
      <c r="C13085" s="2" t="s">
        <v>11983</v>
      </c>
      <c r="D13085" s="2">
        <v>554</v>
      </c>
      <c r="E13085" s="7">
        <v>1984</v>
      </c>
      <c r="F13085" s="5" t="s">
        <v>3421</v>
      </c>
      <c r="H13085" s="5" t="s">
        <v>5398</v>
      </c>
      <c r="I13085" s="6" t="s">
        <v>11705</v>
      </c>
      <c r="J13085" s="6" t="s">
        <v>11737</v>
      </c>
      <c r="K13085" s="17">
        <v>5</v>
      </c>
      <c r="L13085" s="17" t="s">
        <v>7730</v>
      </c>
      <c r="M13085" s="9">
        <v>1.2</v>
      </c>
      <c r="N13085" s="9"/>
      <c r="O13085" s="21"/>
      <c r="Q13085" s="29"/>
      <c r="U13085" s="17"/>
      <c r="V13085" s="2"/>
      <c r="Y13085" t="str">
        <f t="shared" si="804"/>
        <v/>
      </c>
      <c r="AA13085" t="str">
        <f t="shared" si="805"/>
        <v/>
      </c>
      <c r="AC13085" s="7"/>
      <c r="AD13085" t="s">
        <v>11705</v>
      </c>
      <c r="AE13085">
        <f t="shared" si="806"/>
        <v>0</v>
      </c>
      <c r="AG13085" s="2"/>
      <c r="AI13085" s="7"/>
    </row>
    <row r="13086" spans="1:35" ht="11" customHeight="1" outlineLevel="1" x14ac:dyDescent="0.25">
      <c r="A13086" t="s">
        <v>11703</v>
      </c>
      <c r="C13086" s="2" t="s">
        <v>11983</v>
      </c>
      <c r="D13086" s="2">
        <v>558</v>
      </c>
      <c r="E13086" s="7">
        <v>1984</v>
      </c>
      <c r="F13086" s="5" t="s">
        <v>3421</v>
      </c>
      <c r="H13086" s="5" t="s">
        <v>5398</v>
      </c>
      <c r="I13086" s="6" t="s">
        <v>11705</v>
      </c>
      <c r="J13086" s="6" t="s">
        <v>11739</v>
      </c>
      <c r="K13086" s="17">
        <v>5</v>
      </c>
      <c r="L13086" s="17" t="s">
        <v>7730</v>
      </c>
      <c r="M13086" s="9">
        <v>3.15</v>
      </c>
      <c r="N13086" s="9"/>
      <c r="O13086" s="21"/>
      <c r="Q13086" s="29"/>
      <c r="U13086" s="17"/>
      <c r="V13086" s="2"/>
      <c r="Y13086" t="str">
        <f t="shared" si="804"/>
        <v/>
      </c>
      <c r="AA13086" t="str">
        <f t="shared" si="805"/>
        <v/>
      </c>
      <c r="AC13086" s="7"/>
      <c r="AD13086" t="s">
        <v>11705</v>
      </c>
      <c r="AE13086">
        <f t="shared" si="806"/>
        <v>0</v>
      </c>
      <c r="AG13086" s="2"/>
      <c r="AI13086" s="7"/>
    </row>
    <row r="13087" spans="1:35" ht="11" customHeight="1" outlineLevel="1" x14ac:dyDescent="0.25">
      <c r="A13087" t="s">
        <v>11703</v>
      </c>
      <c r="C13087" s="2" t="s">
        <v>11983</v>
      </c>
      <c r="D13087" s="2">
        <v>560</v>
      </c>
      <c r="E13087" s="7">
        <v>1984</v>
      </c>
      <c r="F13087" s="5" t="s">
        <v>2597</v>
      </c>
      <c r="H13087" s="5" t="s">
        <v>5398</v>
      </c>
      <c r="I13087" s="6" t="s">
        <v>11705</v>
      </c>
      <c r="J13087" s="6" t="s">
        <v>11739</v>
      </c>
      <c r="K13087" s="17">
        <v>5</v>
      </c>
      <c r="L13087" s="17" t="s">
        <v>7730</v>
      </c>
      <c r="M13087" s="9">
        <v>3.15</v>
      </c>
      <c r="N13087" s="9"/>
      <c r="O13087" s="21"/>
      <c r="Q13087" s="29"/>
      <c r="U13087" s="17"/>
      <c r="V13087" s="2"/>
      <c r="Y13087" t="str">
        <f t="shared" si="804"/>
        <v/>
      </c>
      <c r="AA13087" t="str">
        <f t="shared" si="805"/>
        <v/>
      </c>
      <c r="AC13087" s="7"/>
      <c r="AD13087" t="s">
        <v>11705</v>
      </c>
      <c r="AE13087">
        <f t="shared" si="806"/>
        <v>0</v>
      </c>
      <c r="AG13087" s="2"/>
      <c r="AI13087" s="7"/>
    </row>
    <row r="13088" spans="1:35" ht="11" customHeight="1" outlineLevel="1" x14ac:dyDescent="0.25">
      <c r="A13088" t="s">
        <v>11703</v>
      </c>
      <c r="C13088" s="2" t="s">
        <v>11983</v>
      </c>
      <c r="D13088" s="2">
        <v>568</v>
      </c>
      <c r="E13088" s="7">
        <v>1984</v>
      </c>
      <c r="F13088" s="5" t="s">
        <v>4686</v>
      </c>
      <c r="H13088" s="5" t="s">
        <v>5398</v>
      </c>
      <c r="I13088" s="6" t="s">
        <v>11705</v>
      </c>
      <c r="J13088" s="6" t="s">
        <v>11738</v>
      </c>
      <c r="K13088" s="17">
        <v>5</v>
      </c>
      <c r="L13088" s="17" t="s">
        <v>7730</v>
      </c>
      <c r="M13088" s="9">
        <v>2.15</v>
      </c>
      <c r="N13088" s="9"/>
      <c r="O13088" s="21"/>
      <c r="Q13088" s="29"/>
      <c r="U13088" s="17"/>
      <c r="V13088" s="2"/>
      <c r="Y13088" t="str">
        <f t="shared" si="804"/>
        <v/>
      </c>
      <c r="AA13088" t="str">
        <f t="shared" si="805"/>
        <v/>
      </c>
      <c r="AC13088" s="7"/>
      <c r="AD13088" t="s">
        <v>11705</v>
      </c>
      <c r="AE13088">
        <f t="shared" si="806"/>
        <v>0</v>
      </c>
      <c r="AG13088" s="2"/>
      <c r="AI13088" s="7"/>
    </row>
    <row r="13089" spans="1:35" ht="11" customHeight="1" outlineLevel="1" x14ac:dyDescent="0.25">
      <c r="A13089" t="s">
        <v>11703</v>
      </c>
      <c r="C13089" s="2" t="s">
        <v>11983</v>
      </c>
      <c r="D13089" s="2">
        <v>569</v>
      </c>
      <c r="E13089" s="7">
        <v>1984</v>
      </c>
      <c r="F13089" s="5" t="s">
        <v>2597</v>
      </c>
      <c r="H13089" s="5" t="s">
        <v>5398</v>
      </c>
      <c r="I13089" s="6" t="s">
        <v>11705</v>
      </c>
      <c r="J13089" s="6" t="s">
        <v>11738</v>
      </c>
      <c r="K13089" s="17">
        <v>5</v>
      </c>
      <c r="L13089" s="17" t="s">
        <v>7730</v>
      </c>
      <c r="M13089" s="9">
        <v>2.15</v>
      </c>
      <c r="N13089" s="9"/>
      <c r="O13089" s="21"/>
      <c r="Q13089" s="29"/>
      <c r="U13089" s="17"/>
      <c r="V13089" s="2"/>
      <c r="Y13089" t="str">
        <f t="shared" si="804"/>
        <v/>
      </c>
      <c r="AA13089" t="str">
        <f t="shared" si="805"/>
        <v/>
      </c>
      <c r="AC13089" s="7"/>
      <c r="AD13089" t="s">
        <v>11705</v>
      </c>
      <c r="AE13089">
        <f t="shared" si="806"/>
        <v>0</v>
      </c>
      <c r="AG13089" s="2"/>
      <c r="AI13089" s="7"/>
    </row>
    <row r="13090" spans="1:35" ht="11" customHeight="1" outlineLevel="1" x14ac:dyDescent="0.25">
      <c r="A13090" t="s">
        <v>11703</v>
      </c>
      <c r="C13090" s="2" t="s">
        <v>11983</v>
      </c>
      <c r="D13090" s="2">
        <v>570</v>
      </c>
      <c r="E13090" s="7">
        <v>1984</v>
      </c>
      <c r="F13090" s="5" t="s">
        <v>1528</v>
      </c>
      <c r="H13090" s="5" t="s">
        <v>5398</v>
      </c>
      <c r="I13090" s="6" t="s">
        <v>11705</v>
      </c>
      <c r="J13090" s="6" t="s">
        <v>11738</v>
      </c>
      <c r="K13090" s="17">
        <v>5</v>
      </c>
      <c r="L13090" s="17" t="s">
        <v>7730</v>
      </c>
      <c r="M13090" s="9">
        <v>2.15</v>
      </c>
      <c r="N13090" s="9"/>
      <c r="O13090" s="21"/>
      <c r="Q13090" s="29"/>
      <c r="U13090" s="17"/>
      <c r="V13090" s="2"/>
      <c r="Y13090" t="str">
        <f t="shared" si="804"/>
        <v/>
      </c>
      <c r="AA13090" t="str">
        <f t="shared" si="805"/>
        <v/>
      </c>
      <c r="AC13090" s="7"/>
      <c r="AD13090" t="s">
        <v>11705</v>
      </c>
      <c r="AE13090">
        <f t="shared" si="806"/>
        <v>0</v>
      </c>
      <c r="AG13090" s="2"/>
      <c r="AI13090" s="7"/>
    </row>
    <row r="13091" spans="1:35" ht="11" customHeight="1" outlineLevel="1" x14ac:dyDescent="0.25">
      <c r="A13091" t="s">
        <v>11703</v>
      </c>
      <c r="C13091" s="2" t="s">
        <v>11983</v>
      </c>
      <c r="D13091" s="2">
        <v>613</v>
      </c>
      <c r="E13091" s="7">
        <v>1986</v>
      </c>
      <c r="F13091" s="5" t="s">
        <v>3421</v>
      </c>
      <c r="H13091" s="5" t="s">
        <v>5398</v>
      </c>
      <c r="I13091" s="6" t="s">
        <v>11705</v>
      </c>
      <c r="J13091" s="6" t="s">
        <v>11740</v>
      </c>
      <c r="K13091" s="17">
        <v>5</v>
      </c>
      <c r="L13091" s="17" t="s">
        <v>7730</v>
      </c>
      <c r="M13091" s="9">
        <v>2</v>
      </c>
      <c r="N13091" s="9"/>
      <c r="O13091" s="21"/>
      <c r="Q13091" s="29"/>
      <c r="U13091" s="17"/>
      <c r="V13091" s="2"/>
      <c r="Y13091" t="str">
        <f t="shared" si="804"/>
        <v/>
      </c>
      <c r="AA13091" t="str">
        <f t="shared" si="805"/>
        <v/>
      </c>
      <c r="AC13091" s="7"/>
      <c r="AD13091" t="s">
        <v>11705</v>
      </c>
      <c r="AE13091">
        <f t="shared" si="806"/>
        <v>0</v>
      </c>
      <c r="AG13091" s="2"/>
      <c r="AI13091" s="7"/>
    </row>
    <row r="13092" spans="1:35" ht="11" customHeight="1" outlineLevel="1" x14ac:dyDescent="0.25">
      <c r="A13092" t="s">
        <v>11703</v>
      </c>
      <c r="C13092" s="2" t="s">
        <v>11983</v>
      </c>
      <c r="D13092" s="2">
        <v>616</v>
      </c>
      <c r="E13092" s="7">
        <v>1986</v>
      </c>
      <c r="F13092" s="5" t="s">
        <v>475</v>
      </c>
      <c r="H13092" s="5" t="s">
        <v>5398</v>
      </c>
      <c r="I13092" s="6" t="s">
        <v>11705</v>
      </c>
      <c r="J13092" s="6" t="s">
        <v>11740</v>
      </c>
      <c r="K13092" s="17">
        <v>3</v>
      </c>
      <c r="L13092" s="17" t="s">
        <v>7730</v>
      </c>
      <c r="M13092" s="9">
        <v>11.3</v>
      </c>
      <c r="N13092" s="9"/>
      <c r="O13092" s="21"/>
      <c r="Q13092" s="29"/>
      <c r="U13092" s="17"/>
      <c r="V13092" s="2"/>
      <c r="Y13092" t="str">
        <f t="shared" si="804"/>
        <v/>
      </c>
      <c r="AA13092" t="str">
        <f t="shared" si="805"/>
        <v/>
      </c>
      <c r="AC13092" s="7"/>
      <c r="AD13092" t="s">
        <v>11705</v>
      </c>
      <c r="AE13092">
        <f t="shared" si="806"/>
        <v>0</v>
      </c>
      <c r="AG13092" s="2"/>
      <c r="AI13092" s="7"/>
    </row>
    <row r="13093" spans="1:35" ht="11" customHeight="1" outlineLevel="1" x14ac:dyDescent="0.25">
      <c r="A13093" t="s">
        <v>11703</v>
      </c>
      <c r="C13093" s="2" t="s">
        <v>11983</v>
      </c>
      <c r="D13093" s="2" t="s">
        <v>11742</v>
      </c>
      <c r="E13093" s="7">
        <v>1986</v>
      </c>
      <c r="F13093" s="5" t="s">
        <v>11743</v>
      </c>
      <c r="H13093" s="5" t="s">
        <v>5398</v>
      </c>
      <c r="I13093" s="6" t="s">
        <v>11710</v>
      </c>
      <c r="J13093" s="6" t="s">
        <v>11741</v>
      </c>
      <c r="K13093" s="17">
        <v>6</v>
      </c>
      <c r="L13093" s="17" t="s">
        <v>7732</v>
      </c>
      <c r="M13093" s="9"/>
      <c r="N13093" s="9"/>
      <c r="O13093" s="21"/>
      <c r="Q13093" s="29"/>
      <c r="U13093" s="17"/>
      <c r="V13093" s="2"/>
      <c r="Y13093" t="str">
        <f t="shared" si="804"/>
        <v/>
      </c>
      <c r="AA13093">
        <f t="shared" si="805"/>
        <v>1</v>
      </c>
      <c r="AC13093" s="7"/>
      <c r="AD13093" t="s">
        <v>11710</v>
      </c>
      <c r="AE13093">
        <f t="shared" si="806"/>
        <v>0</v>
      </c>
      <c r="AG13093" s="2"/>
      <c r="AI13093" s="7"/>
    </row>
    <row r="13094" spans="1:35" ht="11" customHeight="1" outlineLevel="1" x14ac:dyDescent="0.25">
      <c r="A13094" t="s">
        <v>11703</v>
      </c>
      <c r="C13094" s="2" t="s">
        <v>11983</v>
      </c>
      <c r="D13094" s="2">
        <v>650</v>
      </c>
      <c r="E13094" s="7">
        <v>1987</v>
      </c>
      <c r="F13094" s="5" t="s">
        <v>4686</v>
      </c>
      <c r="H13094" s="5" t="s">
        <v>5398</v>
      </c>
      <c r="I13094" s="6" t="s">
        <v>11705</v>
      </c>
      <c r="J13094" s="6" t="s">
        <v>11744</v>
      </c>
      <c r="K13094" s="17">
        <v>3</v>
      </c>
      <c r="L13094" s="17" t="s">
        <v>7730</v>
      </c>
      <c r="M13094" s="9">
        <v>2</v>
      </c>
      <c r="N13094" s="9"/>
      <c r="O13094" s="21"/>
      <c r="Q13094" s="29"/>
      <c r="U13094" s="17"/>
      <c r="V13094" s="2"/>
      <c r="Y13094" t="str">
        <f t="shared" si="804"/>
        <v/>
      </c>
      <c r="AA13094" t="str">
        <f t="shared" si="805"/>
        <v/>
      </c>
      <c r="AC13094" s="7"/>
      <c r="AD13094" t="s">
        <v>11705</v>
      </c>
      <c r="AE13094">
        <f t="shared" si="806"/>
        <v>0</v>
      </c>
      <c r="AG13094" s="2"/>
      <c r="AI13094" s="7"/>
    </row>
    <row r="13095" spans="1:35" ht="11" customHeight="1" outlineLevel="1" x14ac:dyDescent="0.25">
      <c r="A13095" t="s">
        <v>11703</v>
      </c>
      <c r="C13095" s="2" t="s">
        <v>11983</v>
      </c>
      <c r="D13095" s="2">
        <v>653</v>
      </c>
      <c r="E13095" s="7">
        <v>1988</v>
      </c>
      <c r="F13095" s="5" t="s">
        <v>6640</v>
      </c>
      <c r="H13095" s="5" t="s">
        <v>5398</v>
      </c>
      <c r="I13095" s="6" t="s">
        <v>11705</v>
      </c>
      <c r="J13095" s="6" t="s">
        <v>7074</v>
      </c>
      <c r="K13095" s="17">
        <v>5</v>
      </c>
      <c r="L13095" s="17" t="s">
        <v>7730</v>
      </c>
      <c r="M13095" s="9">
        <v>2.7</v>
      </c>
      <c r="N13095" s="9"/>
      <c r="O13095" s="21"/>
      <c r="Q13095" s="29"/>
      <c r="U13095" s="17"/>
      <c r="V13095" s="2"/>
      <c r="Y13095" t="str">
        <f t="shared" si="804"/>
        <v/>
      </c>
      <c r="AA13095" t="str">
        <f t="shared" si="805"/>
        <v/>
      </c>
      <c r="AC13095" s="7"/>
      <c r="AD13095" t="s">
        <v>11705</v>
      </c>
      <c r="AE13095">
        <f t="shared" ref="AE13095:AE13125" si="807">COUNTIF(I13095,"*Fuji*")</f>
        <v>0</v>
      </c>
      <c r="AG13095" s="2"/>
      <c r="AI13095" s="7"/>
    </row>
    <row r="13096" spans="1:35" ht="11" customHeight="1" outlineLevel="1" x14ac:dyDescent="0.25">
      <c r="A13096" t="s">
        <v>11703</v>
      </c>
      <c r="C13096" s="2" t="s">
        <v>11983</v>
      </c>
      <c r="D13096" s="2">
        <v>654</v>
      </c>
      <c r="E13096" s="7">
        <v>1988</v>
      </c>
      <c r="F13096" s="5" t="s">
        <v>4686</v>
      </c>
      <c r="H13096" s="5" t="s">
        <v>5398</v>
      </c>
      <c r="I13096" s="6" t="s">
        <v>11705</v>
      </c>
      <c r="J13096" s="6" t="s">
        <v>7074</v>
      </c>
      <c r="K13096" s="17">
        <v>5</v>
      </c>
      <c r="L13096" s="17" t="s">
        <v>7730</v>
      </c>
      <c r="M13096" s="9">
        <v>2.7</v>
      </c>
      <c r="N13096" s="9"/>
      <c r="O13096" s="21"/>
      <c r="Q13096" s="29"/>
      <c r="U13096" s="17"/>
      <c r="V13096" s="2"/>
      <c r="Y13096" t="str">
        <f t="shared" si="804"/>
        <v/>
      </c>
      <c r="AA13096" t="str">
        <f t="shared" si="805"/>
        <v/>
      </c>
      <c r="AC13096" s="7"/>
      <c r="AD13096" t="s">
        <v>11705</v>
      </c>
      <c r="AE13096">
        <f t="shared" si="807"/>
        <v>0</v>
      </c>
      <c r="AG13096" s="2"/>
      <c r="AI13096" s="7"/>
    </row>
    <row r="13097" spans="1:35" ht="11" customHeight="1" outlineLevel="1" x14ac:dyDescent="0.25">
      <c r="A13097" t="s">
        <v>11703</v>
      </c>
      <c r="C13097" s="2" t="s">
        <v>11983</v>
      </c>
      <c r="D13097" s="2">
        <v>655</v>
      </c>
      <c r="E13097" s="7">
        <v>1988</v>
      </c>
      <c r="F13097" s="5" t="s">
        <v>2597</v>
      </c>
      <c r="H13097" s="5" t="s">
        <v>5398</v>
      </c>
      <c r="I13097" s="6" t="s">
        <v>11705</v>
      </c>
      <c r="J13097" s="6" t="s">
        <v>7074</v>
      </c>
      <c r="K13097" s="17">
        <v>3</v>
      </c>
      <c r="L13097" s="17" t="s">
        <v>7730</v>
      </c>
      <c r="M13097" s="9">
        <v>2.7</v>
      </c>
      <c r="N13097" s="9"/>
      <c r="O13097" s="21"/>
      <c r="Q13097" s="29"/>
      <c r="U13097" s="17"/>
      <c r="V13097" s="2"/>
      <c r="Y13097" t="str">
        <f t="shared" si="804"/>
        <v/>
      </c>
      <c r="AA13097" t="str">
        <f t="shared" si="805"/>
        <v/>
      </c>
      <c r="AC13097" s="7"/>
      <c r="AD13097" t="s">
        <v>11705</v>
      </c>
      <c r="AE13097">
        <f t="shared" si="807"/>
        <v>0</v>
      </c>
      <c r="AG13097" s="2"/>
      <c r="AI13097" s="7"/>
    </row>
    <row r="13098" spans="1:35" ht="11" customHeight="1" outlineLevel="1" x14ac:dyDescent="0.25">
      <c r="A13098" t="s">
        <v>11703</v>
      </c>
      <c r="C13098" s="2" t="s">
        <v>11983</v>
      </c>
      <c r="D13098" s="2">
        <v>656</v>
      </c>
      <c r="E13098" s="7">
        <v>1988</v>
      </c>
      <c r="F13098" s="5" t="s">
        <v>1528</v>
      </c>
      <c r="H13098" s="5" t="s">
        <v>5398</v>
      </c>
      <c r="I13098" s="6" t="s">
        <v>11705</v>
      </c>
      <c r="J13098" s="6" t="s">
        <v>7074</v>
      </c>
      <c r="K13098" s="17">
        <v>5</v>
      </c>
      <c r="L13098" s="17" t="s">
        <v>7730</v>
      </c>
      <c r="M13098" s="9">
        <v>2.7</v>
      </c>
      <c r="N13098" s="9"/>
      <c r="O13098" s="21"/>
      <c r="Q13098" s="29"/>
      <c r="U13098" s="17"/>
      <c r="V13098" s="2"/>
      <c r="Y13098" t="str">
        <f t="shared" si="804"/>
        <v/>
      </c>
      <c r="AA13098" t="str">
        <f t="shared" si="805"/>
        <v/>
      </c>
      <c r="AC13098" s="7"/>
      <c r="AD13098" t="s">
        <v>11705</v>
      </c>
      <c r="AE13098">
        <f t="shared" si="807"/>
        <v>0</v>
      </c>
      <c r="AG13098" s="2"/>
      <c r="AI13098" s="7"/>
    </row>
    <row r="13099" spans="1:35" ht="11" customHeight="1" outlineLevel="1" x14ac:dyDescent="0.25">
      <c r="A13099" t="s">
        <v>11703</v>
      </c>
      <c r="C13099" s="2" t="s">
        <v>11983</v>
      </c>
      <c r="D13099" s="2">
        <v>676</v>
      </c>
      <c r="E13099" s="7">
        <v>1988</v>
      </c>
      <c r="F13099" s="5" t="s">
        <v>6640</v>
      </c>
      <c r="H13099" s="5" t="s">
        <v>5398</v>
      </c>
      <c r="I13099" s="6" t="s">
        <v>11705</v>
      </c>
      <c r="J13099" s="6" t="s">
        <v>11745</v>
      </c>
      <c r="K13099" s="17">
        <v>3</v>
      </c>
      <c r="L13099" s="17" t="s">
        <v>7730</v>
      </c>
      <c r="M13099" s="9">
        <v>4.2</v>
      </c>
      <c r="N13099" s="9"/>
      <c r="O13099" s="21"/>
      <c r="Q13099" s="29"/>
      <c r="U13099" s="17"/>
      <c r="V13099" s="2"/>
      <c r="Y13099" t="str">
        <f t="shared" ref="Y13099:Y13162" si="808">IF(COUNTIF(F13099,"*fdc*"),1,"")</f>
        <v/>
      </c>
      <c r="AA13099" t="str">
        <f t="shared" ref="AA13099:AA13162" si="809">IF(COUNTIF(F13099,"*s/s*"),1,"")</f>
        <v/>
      </c>
      <c r="AC13099" s="7"/>
      <c r="AD13099" t="s">
        <v>11705</v>
      </c>
      <c r="AE13099">
        <f t="shared" si="807"/>
        <v>0</v>
      </c>
      <c r="AG13099" s="2"/>
      <c r="AI13099" s="7"/>
    </row>
    <row r="13100" spans="1:35" ht="11" customHeight="1" outlineLevel="1" x14ac:dyDescent="0.25">
      <c r="A13100" t="s">
        <v>11703</v>
      </c>
      <c r="C13100" s="2" t="s">
        <v>11983</v>
      </c>
      <c r="D13100" s="2">
        <v>678</v>
      </c>
      <c r="E13100" s="7">
        <v>1988</v>
      </c>
      <c r="F13100" s="5" t="s">
        <v>2597</v>
      </c>
      <c r="H13100" s="5" t="s">
        <v>5398</v>
      </c>
      <c r="I13100" s="6" t="s">
        <v>11705</v>
      </c>
      <c r="J13100" s="6" t="s">
        <v>11745</v>
      </c>
      <c r="K13100" s="17">
        <v>5</v>
      </c>
      <c r="L13100" s="17" t="s">
        <v>7732</v>
      </c>
      <c r="M13100" s="9"/>
      <c r="N13100" s="9"/>
      <c r="O13100" s="21"/>
      <c r="Q13100" s="29"/>
      <c r="U13100" s="17"/>
      <c r="V13100" s="2"/>
      <c r="Y13100" t="str">
        <f t="shared" si="808"/>
        <v/>
      </c>
      <c r="AA13100" t="str">
        <f t="shared" si="809"/>
        <v/>
      </c>
      <c r="AC13100" s="7"/>
      <c r="AD13100" t="s">
        <v>11705</v>
      </c>
      <c r="AE13100">
        <f t="shared" si="807"/>
        <v>0</v>
      </c>
      <c r="AG13100" s="2"/>
      <c r="AI13100" s="7"/>
    </row>
    <row r="13101" spans="1:35" ht="11" customHeight="1" outlineLevel="1" x14ac:dyDescent="0.25">
      <c r="A13101" t="s">
        <v>11703</v>
      </c>
      <c r="C13101" s="2" t="s">
        <v>11983</v>
      </c>
      <c r="D13101" s="2">
        <v>691</v>
      </c>
      <c r="E13101" s="7">
        <v>1989</v>
      </c>
      <c r="F13101" s="5" t="s">
        <v>4686</v>
      </c>
      <c r="H13101" s="5" t="s">
        <v>5398</v>
      </c>
      <c r="I13101" s="6" t="s">
        <v>11705</v>
      </c>
      <c r="J13101" s="6" t="s">
        <v>11746</v>
      </c>
      <c r="K13101" s="17">
        <v>5</v>
      </c>
      <c r="L13101" s="17" t="s">
        <v>7732</v>
      </c>
      <c r="M13101" s="9"/>
      <c r="N13101" s="9"/>
      <c r="O13101" s="21"/>
      <c r="Q13101" s="29"/>
      <c r="U13101" s="17"/>
      <c r="V13101" s="2"/>
      <c r="Y13101" t="str">
        <f t="shared" si="808"/>
        <v/>
      </c>
      <c r="AA13101" t="str">
        <f t="shared" si="809"/>
        <v/>
      </c>
      <c r="AC13101" s="7"/>
      <c r="AD13101" t="s">
        <v>11705</v>
      </c>
      <c r="AE13101">
        <f t="shared" si="807"/>
        <v>0</v>
      </c>
      <c r="AG13101" s="2"/>
      <c r="AI13101" s="7"/>
    </row>
    <row r="13102" spans="1:35" ht="11" customHeight="1" outlineLevel="1" x14ac:dyDescent="0.25">
      <c r="A13102" t="s">
        <v>11703</v>
      </c>
      <c r="C13102" s="2" t="s">
        <v>11983</v>
      </c>
      <c r="D13102" s="2">
        <v>703</v>
      </c>
      <c r="E13102" s="7">
        <v>1989</v>
      </c>
      <c r="F13102" s="5" t="s">
        <v>3421</v>
      </c>
      <c r="H13102" s="5" t="s">
        <v>5398</v>
      </c>
      <c r="I13102" s="6" t="s">
        <v>11710</v>
      </c>
      <c r="J13102" s="6" t="s">
        <v>11747</v>
      </c>
      <c r="K13102" s="17">
        <v>6</v>
      </c>
      <c r="L13102" s="17" t="s">
        <v>7732</v>
      </c>
      <c r="M13102" s="9"/>
      <c r="N13102" s="9"/>
      <c r="O13102" s="21"/>
      <c r="Q13102" s="29"/>
      <c r="U13102" s="17"/>
      <c r="V13102" s="2"/>
      <c r="Y13102" t="str">
        <f t="shared" si="808"/>
        <v/>
      </c>
      <c r="AA13102" t="str">
        <f t="shared" si="809"/>
        <v/>
      </c>
      <c r="AC13102" s="7"/>
      <c r="AD13102" t="s">
        <v>11710</v>
      </c>
      <c r="AE13102">
        <f t="shared" si="807"/>
        <v>0</v>
      </c>
      <c r="AG13102" s="2"/>
      <c r="AI13102" s="7"/>
    </row>
    <row r="13103" spans="1:35" ht="11" customHeight="1" outlineLevel="1" x14ac:dyDescent="0.25">
      <c r="A13103" t="s">
        <v>11703</v>
      </c>
      <c r="C13103" s="2" t="s">
        <v>11983</v>
      </c>
      <c r="D13103" s="2">
        <v>704</v>
      </c>
      <c r="E13103" s="7">
        <v>1989</v>
      </c>
      <c r="F13103" s="5" t="s">
        <v>4686</v>
      </c>
      <c r="H13103" s="5" t="s">
        <v>5398</v>
      </c>
      <c r="I13103" s="6" t="s">
        <v>11710</v>
      </c>
      <c r="J13103" s="6" t="s">
        <v>11747</v>
      </c>
      <c r="K13103" s="17">
        <v>6</v>
      </c>
      <c r="L13103" s="17" t="s">
        <v>7732</v>
      </c>
      <c r="M13103" s="9"/>
      <c r="N13103" s="9"/>
      <c r="O13103" s="21"/>
      <c r="Q13103" s="29"/>
      <c r="U13103" s="17"/>
      <c r="V13103" s="2"/>
      <c r="Y13103" t="str">
        <f t="shared" si="808"/>
        <v/>
      </c>
      <c r="AA13103" t="str">
        <f t="shared" si="809"/>
        <v/>
      </c>
      <c r="AC13103" s="7"/>
      <c r="AD13103" t="s">
        <v>11710</v>
      </c>
      <c r="AE13103">
        <f t="shared" si="807"/>
        <v>0</v>
      </c>
      <c r="AG13103" s="2"/>
      <c r="AI13103" s="7"/>
    </row>
    <row r="13104" spans="1:35" ht="11" customHeight="1" outlineLevel="1" x14ac:dyDescent="0.25">
      <c r="A13104" t="s">
        <v>11703</v>
      </c>
      <c r="C13104" s="2" t="s">
        <v>11983</v>
      </c>
      <c r="D13104" s="2">
        <v>705</v>
      </c>
      <c r="E13104" s="7">
        <v>1989</v>
      </c>
      <c r="F13104" s="5" t="s">
        <v>2597</v>
      </c>
      <c r="H13104" s="5" t="s">
        <v>5398</v>
      </c>
      <c r="I13104" s="6" t="s">
        <v>11710</v>
      </c>
      <c r="J13104" s="6" t="s">
        <v>11747</v>
      </c>
      <c r="K13104" s="17">
        <v>6</v>
      </c>
      <c r="L13104" s="17" t="s">
        <v>7732</v>
      </c>
      <c r="M13104" s="9"/>
      <c r="N13104" s="9"/>
      <c r="O13104" s="21"/>
      <c r="Q13104" s="29"/>
      <c r="U13104" s="17"/>
      <c r="V13104" s="2"/>
      <c r="Y13104" t="str">
        <f t="shared" si="808"/>
        <v/>
      </c>
      <c r="AA13104" t="str">
        <f t="shared" si="809"/>
        <v/>
      </c>
      <c r="AC13104" s="7"/>
      <c r="AD13104" t="s">
        <v>11710</v>
      </c>
      <c r="AE13104">
        <f t="shared" si="807"/>
        <v>0</v>
      </c>
      <c r="AG13104" s="2"/>
      <c r="AI13104" s="7"/>
    </row>
    <row r="13105" spans="1:35" ht="11" customHeight="1" outlineLevel="1" x14ac:dyDescent="0.25">
      <c r="A13105" t="s">
        <v>11703</v>
      </c>
      <c r="C13105" s="2" t="s">
        <v>11983</v>
      </c>
      <c r="D13105" s="2">
        <v>706</v>
      </c>
      <c r="E13105" s="7">
        <v>1989</v>
      </c>
      <c r="F13105" s="5" t="s">
        <v>5321</v>
      </c>
      <c r="H13105" s="5" t="s">
        <v>5398</v>
      </c>
      <c r="I13105" s="6" t="s">
        <v>11710</v>
      </c>
      <c r="J13105" s="6" t="s">
        <v>11747</v>
      </c>
      <c r="K13105" s="17">
        <v>6</v>
      </c>
      <c r="L13105" s="17" t="s">
        <v>7732</v>
      </c>
      <c r="M13105" s="9"/>
      <c r="N13105" s="9"/>
      <c r="O13105" s="21"/>
      <c r="Q13105" s="29"/>
      <c r="U13105" s="17"/>
      <c r="V13105" s="2"/>
      <c r="Y13105" t="str">
        <f t="shared" si="808"/>
        <v/>
      </c>
      <c r="AA13105" t="str">
        <f t="shared" si="809"/>
        <v/>
      </c>
      <c r="AC13105" s="7"/>
      <c r="AD13105" t="s">
        <v>11710</v>
      </c>
      <c r="AE13105">
        <f t="shared" si="807"/>
        <v>0</v>
      </c>
      <c r="AG13105" s="2"/>
      <c r="AI13105" s="7"/>
    </row>
    <row r="13106" spans="1:35" ht="11" customHeight="1" outlineLevel="1" x14ac:dyDescent="0.25">
      <c r="A13106" t="s">
        <v>11703</v>
      </c>
      <c r="C13106" s="2" t="s">
        <v>11983</v>
      </c>
      <c r="D13106" s="2" t="s">
        <v>11748</v>
      </c>
      <c r="E13106" s="7">
        <v>1989</v>
      </c>
      <c r="F13106" s="5" t="s">
        <v>11743</v>
      </c>
      <c r="H13106" s="5" t="s">
        <v>5398</v>
      </c>
      <c r="I13106" s="6" t="s">
        <v>11710</v>
      </c>
      <c r="J13106" s="6" t="s">
        <v>11747</v>
      </c>
      <c r="K13106" s="17">
        <v>6</v>
      </c>
      <c r="L13106" s="17" t="s">
        <v>7732</v>
      </c>
      <c r="M13106" s="9"/>
      <c r="N13106" s="9"/>
      <c r="O13106" s="21"/>
      <c r="Q13106" s="29"/>
      <c r="U13106" s="17"/>
      <c r="V13106" s="2"/>
      <c r="Y13106" t="str">
        <f t="shared" si="808"/>
        <v/>
      </c>
      <c r="AA13106">
        <f t="shared" si="809"/>
        <v>1</v>
      </c>
      <c r="AC13106" s="7"/>
      <c r="AD13106" t="s">
        <v>11710</v>
      </c>
      <c r="AE13106">
        <f t="shared" si="807"/>
        <v>0</v>
      </c>
      <c r="AG13106" s="2"/>
      <c r="AI13106" s="7"/>
    </row>
    <row r="13107" spans="1:35" ht="11" customHeight="1" outlineLevel="1" x14ac:dyDescent="0.25">
      <c r="A13107" t="s">
        <v>11703</v>
      </c>
      <c r="C13107" s="2" t="s">
        <v>11983</v>
      </c>
      <c r="D13107" s="2" t="s">
        <v>18858</v>
      </c>
      <c r="E13107" s="7">
        <v>1989</v>
      </c>
      <c r="F13107" s="5" t="s">
        <v>11750</v>
      </c>
      <c r="H13107" s="5" t="s">
        <v>5398</v>
      </c>
      <c r="I13107" s="6" t="s">
        <v>11705</v>
      </c>
      <c r="J13107" s="6" t="s">
        <v>11749</v>
      </c>
      <c r="K13107" s="17">
        <v>3</v>
      </c>
      <c r="L13107" s="17" t="s">
        <v>7730</v>
      </c>
      <c r="M13107" s="9">
        <v>11</v>
      </c>
      <c r="N13107" s="9"/>
      <c r="O13107" s="21"/>
      <c r="Q13107" s="29"/>
      <c r="S13107">
        <v>1</v>
      </c>
      <c r="T13107">
        <v>1</v>
      </c>
      <c r="U13107" s="17"/>
      <c r="V13107" s="2"/>
      <c r="Y13107" t="str">
        <f t="shared" si="808"/>
        <v/>
      </c>
      <c r="AA13107">
        <f t="shared" si="809"/>
        <v>1</v>
      </c>
      <c r="AC13107" s="7"/>
      <c r="AD13107" t="s">
        <v>11705</v>
      </c>
      <c r="AE13107">
        <f t="shared" si="807"/>
        <v>0</v>
      </c>
      <c r="AG13107" s="2"/>
      <c r="AI13107" s="7"/>
    </row>
    <row r="13108" spans="1:35" ht="11" customHeight="1" outlineLevel="1" x14ac:dyDescent="0.25">
      <c r="A13108" t="s">
        <v>11703</v>
      </c>
      <c r="C13108" s="2" t="s">
        <v>11983</v>
      </c>
      <c r="D13108" s="2">
        <v>712</v>
      </c>
      <c r="E13108" s="7">
        <v>1989</v>
      </c>
      <c r="F13108" s="5" t="s">
        <v>2597</v>
      </c>
      <c r="H13108" s="5" t="s">
        <v>5398</v>
      </c>
      <c r="I13108" s="6" t="s">
        <v>11705</v>
      </c>
      <c r="J13108" s="6" t="s">
        <v>11751</v>
      </c>
      <c r="K13108" s="17">
        <v>5</v>
      </c>
      <c r="L13108" s="17" t="s">
        <v>7732</v>
      </c>
      <c r="M13108" s="9"/>
      <c r="N13108" s="9"/>
      <c r="O13108" s="21"/>
      <c r="Q13108" s="29"/>
      <c r="U13108" s="17"/>
      <c r="V13108" s="2"/>
      <c r="Y13108" t="str">
        <f t="shared" si="808"/>
        <v/>
      </c>
      <c r="AA13108" t="str">
        <f t="shared" si="809"/>
        <v/>
      </c>
      <c r="AC13108" s="7"/>
      <c r="AD13108" t="s">
        <v>11705</v>
      </c>
      <c r="AE13108">
        <f t="shared" si="807"/>
        <v>0</v>
      </c>
      <c r="AG13108" s="2"/>
      <c r="AI13108" s="7"/>
    </row>
    <row r="13109" spans="1:35" ht="11" customHeight="1" outlineLevel="1" x14ac:dyDescent="0.25">
      <c r="A13109" t="s">
        <v>11703</v>
      </c>
      <c r="C13109" s="2" t="s">
        <v>11983</v>
      </c>
      <c r="D13109" s="2">
        <v>713</v>
      </c>
      <c r="E13109" s="7">
        <v>1989</v>
      </c>
      <c r="F13109" s="5" t="s">
        <v>1528</v>
      </c>
      <c r="H13109" s="5" t="s">
        <v>5398</v>
      </c>
      <c r="I13109" s="6" t="s">
        <v>11705</v>
      </c>
      <c r="J13109" s="6" t="s">
        <v>11751</v>
      </c>
      <c r="K13109" s="17">
        <v>5</v>
      </c>
      <c r="L13109" s="17" t="s">
        <v>7732</v>
      </c>
      <c r="M13109" s="9"/>
      <c r="N13109" s="9"/>
      <c r="O13109" s="21"/>
      <c r="Q13109" s="29"/>
      <c r="U13109" s="17"/>
      <c r="V13109" s="2"/>
      <c r="Y13109" t="str">
        <f t="shared" si="808"/>
        <v/>
      </c>
      <c r="AA13109" t="str">
        <f t="shared" si="809"/>
        <v/>
      </c>
      <c r="AC13109" s="7"/>
      <c r="AD13109" t="s">
        <v>11705</v>
      </c>
      <c r="AE13109">
        <f t="shared" si="807"/>
        <v>0</v>
      </c>
      <c r="AG13109" s="2"/>
      <c r="AI13109" s="7"/>
    </row>
    <row r="13110" spans="1:35" ht="11" customHeight="1" outlineLevel="1" x14ac:dyDescent="0.25">
      <c r="A13110" t="s">
        <v>11703</v>
      </c>
      <c r="C13110" s="2" t="s">
        <v>11983</v>
      </c>
      <c r="D13110" s="2" t="s">
        <v>11753</v>
      </c>
      <c r="E13110" s="7">
        <v>1990</v>
      </c>
      <c r="F13110" s="5" t="s">
        <v>11754</v>
      </c>
      <c r="H13110" s="5" t="s">
        <v>5398</v>
      </c>
      <c r="I13110" s="6" t="s">
        <v>11710</v>
      </c>
      <c r="J13110" s="6" t="s">
        <v>11752</v>
      </c>
      <c r="K13110" s="17">
        <v>6</v>
      </c>
      <c r="L13110" s="17" t="s">
        <v>7732</v>
      </c>
      <c r="M13110" s="9"/>
      <c r="N13110" s="9"/>
      <c r="O13110" s="21"/>
      <c r="Q13110" s="29"/>
      <c r="U13110" s="17"/>
      <c r="V13110" s="2"/>
      <c r="Y13110" t="str">
        <f t="shared" si="808"/>
        <v/>
      </c>
      <c r="AA13110">
        <f t="shared" si="809"/>
        <v>1</v>
      </c>
      <c r="AC13110" s="7"/>
      <c r="AD13110" t="s">
        <v>11710</v>
      </c>
      <c r="AE13110">
        <f t="shared" si="807"/>
        <v>0</v>
      </c>
      <c r="AG13110" s="2"/>
      <c r="AI13110" s="7"/>
    </row>
    <row r="13111" spans="1:35" ht="11" customHeight="1" outlineLevel="1" x14ac:dyDescent="0.25">
      <c r="A13111" t="s">
        <v>11703</v>
      </c>
      <c r="C13111" s="2" t="s">
        <v>11983</v>
      </c>
      <c r="D13111" s="2">
        <v>727</v>
      </c>
      <c r="E13111" s="7">
        <v>1990</v>
      </c>
      <c r="F13111" s="5" t="s">
        <v>2597</v>
      </c>
      <c r="H13111" s="5" t="s">
        <v>5398</v>
      </c>
      <c r="I13111" s="6" t="s">
        <v>11705</v>
      </c>
      <c r="J13111" s="6" t="s">
        <v>11755</v>
      </c>
      <c r="K13111" s="17">
        <v>3</v>
      </c>
      <c r="L13111" s="17" t="s">
        <v>7730</v>
      </c>
      <c r="M13111" s="9">
        <v>2.2999999999999998</v>
      </c>
      <c r="N13111" s="9"/>
      <c r="O13111" s="21"/>
      <c r="Q13111" s="29"/>
      <c r="U13111" s="17"/>
      <c r="V13111" s="2"/>
      <c r="Y13111" t="str">
        <f t="shared" si="808"/>
        <v/>
      </c>
      <c r="AA13111" t="str">
        <f t="shared" si="809"/>
        <v/>
      </c>
      <c r="AC13111" s="7"/>
      <c r="AD13111" t="s">
        <v>11705</v>
      </c>
      <c r="AE13111">
        <f t="shared" si="807"/>
        <v>0</v>
      </c>
      <c r="AG13111" s="2"/>
      <c r="AI13111" s="7"/>
    </row>
    <row r="13112" spans="1:35" ht="11" customHeight="1" outlineLevel="1" x14ac:dyDescent="0.25">
      <c r="A13112" t="s">
        <v>11703</v>
      </c>
      <c r="C13112" s="2" t="s">
        <v>11983</v>
      </c>
      <c r="D13112" s="2">
        <v>757</v>
      </c>
      <c r="E13112" s="7">
        <v>1992</v>
      </c>
      <c r="F13112" s="5" t="s">
        <v>6640</v>
      </c>
      <c r="H13112" s="5" t="s">
        <v>5398</v>
      </c>
      <c r="I13112" s="6" t="s">
        <v>11705</v>
      </c>
      <c r="J13112" s="6" t="s">
        <v>10645</v>
      </c>
      <c r="K13112" s="17">
        <v>3</v>
      </c>
      <c r="L13112" s="17" t="s">
        <v>7730</v>
      </c>
      <c r="M13112" s="9">
        <v>4.5999999999999996</v>
      </c>
      <c r="N13112" s="9"/>
      <c r="O13112" s="21"/>
      <c r="Q13112" s="29"/>
      <c r="U13112" s="17"/>
      <c r="V13112" s="2"/>
      <c r="Y13112" t="str">
        <f t="shared" si="808"/>
        <v/>
      </c>
      <c r="AA13112" t="str">
        <f t="shared" si="809"/>
        <v/>
      </c>
      <c r="AC13112" s="7"/>
      <c r="AD13112" t="s">
        <v>11705</v>
      </c>
      <c r="AE13112">
        <f t="shared" si="807"/>
        <v>0</v>
      </c>
      <c r="AG13112" s="2"/>
      <c r="AI13112" s="7"/>
    </row>
    <row r="13113" spans="1:35" ht="11" customHeight="1" outlineLevel="1" collapsed="1" x14ac:dyDescent="0.25">
      <c r="A13113" t="s">
        <v>11703</v>
      </c>
      <c r="C13113" s="2" t="s">
        <v>11983</v>
      </c>
      <c r="D13113" s="2">
        <v>759</v>
      </c>
      <c r="E13113" s="7">
        <v>1992</v>
      </c>
      <c r="F13113" s="5" t="s">
        <v>2597</v>
      </c>
      <c r="H13113" s="5" t="s">
        <v>5398</v>
      </c>
      <c r="I13113" s="6" t="s">
        <v>11705</v>
      </c>
      <c r="J13113" s="6" t="s">
        <v>10645</v>
      </c>
      <c r="K13113" s="17">
        <v>5</v>
      </c>
      <c r="L13113" s="17" t="s">
        <v>7730</v>
      </c>
      <c r="M13113" s="9">
        <v>4.5999999999999996</v>
      </c>
      <c r="N13113" s="9"/>
      <c r="O13113" s="21"/>
      <c r="Q13113" s="29"/>
      <c r="U13113" s="17"/>
      <c r="V13113" s="2"/>
      <c r="Y13113" t="str">
        <f t="shared" si="808"/>
        <v/>
      </c>
      <c r="AA13113" t="str">
        <f t="shared" si="809"/>
        <v/>
      </c>
      <c r="AC13113" s="7"/>
      <c r="AD13113" t="s">
        <v>11705</v>
      </c>
      <c r="AE13113">
        <f t="shared" si="807"/>
        <v>0</v>
      </c>
      <c r="AG13113" s="2"/>
      <c r="AI13113" s="7"/>
    </row>
    <row r="13114" spans="1:35" ht="11" customHeight="1" outlineLevel="1" x14ac:dyDescent="0.25">
      <c r="A13114" t="s">
        <v>11703</v>
      </c>
      <c r="C13114" s="2" t="s">
        <v>11983</v>
      </c>
      <c r="D13114" s="2">
        <v>782</v>
      </c>
      <c r="E13114" s="7">
        <v>1993</v>
      </c>
      <c r="F13114" s="5" t="s">
        <v>6640</v>
      </c>
      <c r="H13114" s="5" t="s">
        <v>5398</v>
      </c>
      <c r="I13114" s="6" t="s">
        <v>11705</v>
      </c>
      <c r="J13114" s="6" t="s">
        <v>11756</v>
      </c>
      <c r="K13114" s="17">
        <v>3</v>
      </c>
      <c r="L13114" s="17" t="s">
        <v>7730</v>
      </c>
      <c r="M13114" s="9">
        <v>2</v>
      </c>
      <c r="N13114" s="9"/>
      <c r="O13114" s="21"/>
      <c r="Q13114" s="29"/>
      <c r="U13114" s="17"/>
      <c r="V13114" s="2"/>
      <c r="Y13114" t="str">
        <f t="shared" si="808"/>
        <v/>
      </c>
      <c r="AA13114" t="str">
        <f t="shared" si="809"/>
        <v/>
      </c>
      <c r="AC13114" s="7"/>
      <c r="AD13114" t="s">
        <v>11705</v>
      </c>
      <c r="AE13114">
        <f t="shared" si="807"/>
        <v>0</v>
      </c>
      <c r="AG13114" s="2"/>
      <c r="AI13114" s="7"/>
    </row>
    <row r="13115" spans="1:35" ht="11" customHeight="1" outlineLevel="1" x14ac:dyDescent="0.25">
      <c r="A13115" t="s">
        <v>11703</v>
      </c>
      <c r="C13115" s="2" t="s">
        <v>11983</v>
      </c>
      <c r="D13115" s="2">
        <v>783</v>
      </c>
      <c r="E13115" s="7">
        <v>1993</v>
      </c>
      <c r="F13115" s="5" t="s">
        <v>2597</v>
      </c>
      <c r="H13115" s="5" t="s">
        <v>5398</v>
      </c>
      <c r="I13115" s="6" t="s">
        <v>11705</v>
      </c>
      <c r="J13115" s="6" t="s">
        <v>11756</v>
      </c>
      <c r="K13115" s="17">
        <v>5</v>
      </c>
      <c r="L13115" s="17" t="s">
        <v>7730</v>
      </c>
      <c r="M13115" s="9">
        <v>2.2000000000000002</v>
      </c>
      <c r="N13115" s="9"/>
      <c r="O13115" s="21"/>
      <c r="Q13115" s="29"/>
      <c r="U13115" s="17"/>
      <c r="V13115" s="2"/>
      <c r="Y13115" t="str">
        <f t="shared" si="808"/>
        <v/>
      </c>
      <c r="AA13115" t="str">
        <f t="shared" si="809"/>
        <v/>
      </c>
      <c r="AC13115" s="7"/>
      <c r="AD13115" t="s">
        <v>11705</v>
      </c>
      <c r="AE13115">
        <f t="shared" si="807"/>
        <v>0</v>
      </c>
      <c r="AG13115" s="2"/>
      <c r="AI13115" s="7"/>
    </row>
    <row r="13116" spans="1:35" ht="11" customHeight="1" outlineLevel="1" x14ac:dyDescent="0.25">
      <c r="A13116" t="s">
        <v>11703</v>
      </c>
      <c r="C13116" s="2" t="s">
        <v>11983</v>
      </c>
      <c r="D13116" s="2">
        <v>784</v>
      </c>
      <c r="E13116" s="7">
        <v>1993</v>
      </c>
      <c r="F13116" s="5" t="s">
        <v>4688</v>
      </c>
      <c r="H13116" s="5" t="s">
        <v>5398</v>
      </c>
      <c r="I13116" s="6" t="s">
        <v>11705</v>
      </c>
      <c r="J13116" s="6" t="s">
        <v>11756</v>
      </c>
      <c r="K13116" s="17">
        <v>5</v>
      </c>
      <c r="L13116" s="17" t="s">
        <v>7730</v>
      </c>
      <c r="M13116" s="9">
        <v>2.2000000000000002</v>
      </c>
      <c r="N13116" s="9"/>
      <c r="O13116" s="21"/>
      <c r="Q13116" s="29"/>
      <c r="U13116" s="17"/>
      <c r="V13116" s="2"/>
      <c r="Y13116" t="str">
        <f t="shared" si="808"/>
        <v/>
      </c>
      <c r="AA13116" t="str">
        <f t="shared" si="809"/>
        <v/>
      </c>
      <c r="AC13116" s="7"/>
      <c r="AD13116" t="s">
        <v>11705</v>
      </c>
      <c r="AE13116">
        <f t="shared" si="807"/>
        <v>0</v>
      </c>
      <c r="AG13116" s="2"/>
      <c r="AI13116" s="7"/>
    </row>
    <row r="13117" spans="1:35" ht="11" customHeight="1" outlineLevel="1" x14ac:dyDescent="0.25">
      <c r="A13117" t="s">
        <v>11703</v>
      </c>
      <c r="C13117" s="2" t="s">
        <v>11983</v>
      </c>
      <c r="D13117" s="2">
        <v>785</v>
      </c>
      <c r="E13117" s="7">
        <v>1993</v>
      </c>
      <c r="F13117" s="5" t="s">
        <v>1528</v>
      </c>
      <c r="H13117" s="5" t="s">
        <v>5398</v>
      </c>
      <c r="I13117" s="6" t="s">
        <v>11705</v>
      </c>
      <c r="J13117" s="6" t="s">
        <v>11756</v>
      </c>
      <c r="K13117" s="17">
        <v>5</v>
      </c>
      <c r="L13117" s="17" t="s">
        <v>7730</v>
      </c>
      <c r="M13117" s="9">
        <v>2.2000000000000002</v>
      </c>
      <c r="N13117" s="9"/>
      <c r="O13117" s="21"/>
      <c r="Q13117" s="29"/>
      <c r="U13117" s="17"/>
      <c r="V13117" s="2"/>
      <c r="Y13117" t="str">
        <f t="shared" si="808"/>
        <v/>
      </c>
      <c r="AA13117" t="str">
        <f t="shared" si="809"/>
        <v/>
      </c>
      <c r="AC13117" s="7"/>
      <c r="AD13117" t="s">
        <v>11705</v>
      </c>
      <c r="AE13117">
        <f t="shared" si="807"/>
        <v>0</v>
      </c>
      <c r="AG13117" s="2"/>
      <c r="AI13117" s="7"/>
    </row>
    <row r="13118" spans="1:35" ht="11" customHeight="1" outlineLevel="1" x14ac:dyDescent="0.25">
      <c r="A13118" t="s">
        <v>11703</v>
      </c>
      <c r="C13118" s="2" t="s">
        <v>11983</v>
      </c>
      <c r="D13118" s="2">
        <v>829</v>
      </c>
      <c r="E13118" s="7">
        <v>1998</v>
      </c>
      <c r="F13118" s="5" t="s">
        <v>11758</v>
      </c>
      <c r="H13118" s="5" t="s">
        <v>5398</v>
      </c>
      <c r="I13118" s="6" t="s">
        <v>11705</v>
      </c>
      <c r="J13118" s="6" t="s">
        <v>11757</v>
      </c>
      <c r="K13118" s="17">
        <v>5</v>
      </c>
      <c r="L13118" s="17" t="s">
        <v>7730</v>
      </c>
      <c r="M13118" s="9">
        <v>12.8</v>
      </c>
      <c r="N13118" s="9"/>
      <c r="O13118" s="21"/>
      <c r="Q13118" s="29"/>
      <c r="U13118" s="17"/>
      <c r="V13118" s="2"/>
      <c r="Y13118" t="str">
        <f t="shared" si="808"/>
        <v/>
      </c>
      <c r="AA13118">
        <f t="shared" si="809"/>
        <v>1</v>
      </c>
      <c r="AC13118" s="7"/>
      <c r="AD13118" t="s">
        <v>11705</v>
      </c>
      <c r="AE13118">
        <f t="shared" si="807"/>
        <v>0</v>
      </c>
      <c r="AG13118" s="2"/>
      <c r="AI13118" s="7"/>
    </row>
    <row r="13119" spans="1:35" ht="11" customHeight="1" outlineLevel="1" x14ac:dyDescent="0.25">
      <c r="A13119" t="s">
        <v>11703</v>
      </c>
      <c r="C13119" s="2" t="s">
        <v>11983</v>
      </c>
      <c r="D13119" s="2">
        <v>850</v>
      </c>
      <c r="E13119" s="7">
        <v>2001</v>
      </c>
      <c r="F13119" s="5" t="s">
        <v>6640</v>
      </c>
      <c r="H13119" s="5" t="s">
        <v>5398</v>
      </c>
      <c r="I13119" s="6" t="s">
        <v>11705</v>
      </c>
      <c r="J13119" s="6" t="s">
        <v>11759</v>
      </c>
      <c r="K13119" s="17">
        <v>5</v>
      </c>
      <c r="L13119" s="17" t="s">
        <v>7732</v>
      </c>
      <c r="M13119" s="9"/>
      <c r="N13119" s="9"/>
      <c r="O13119" s="21"/>
      <c r="Q13119" s="29"/>
      <c r="U13119" s="17"/>
      <c r="V13119" s="2"/>
      <c r="Y13119" t="str">
        <f t="shared" si="808"/>
        <v/>
      </c>
      <c r="AA13119" t="str">
        <f t="shared" si="809"/>
        <v/>
      </c>
      <c r="AC13119" s="7"/>
      <c r="AD13119" t="s">
        <v>11705</v>
      </c>
      <c r="AE13119">
        <f t="shared" si="807"/>
        <v>0</v>
      </c>
      <c r="AG13119" s="2"/>
      <c r="AI13119" s="7"/>
    </row>
    <row r="13120" spans="1:35" ht="11" customHeight="1" outlineLevel="1" x14ac:dyDescent="0.25">
      <c r="A13120" t="s">
        <v>11703</v>
      </c>
      <c r="C13120" s="2" t="s">
        <v>11983</v>
      </c>
      <c r="D13120" s="2">
        <v>851</v>
      </c>
      <c r="E13120" s="7">
        <v>2001</v>
      </c>
      <c r="F13120" s="5" t="s">
        <v>3983</v>
      </c>
      <c r="H13120" s="5" t="s">
        <v>5398</v>
      </c>
      <c r="I13120" s="6" t="s">
        <v>11705</v>
      </c>
      <c r="J13120" s="6" t="s">
        <v>11759</v>
      </c>
      <c r="K13120" s="17">
        <v>5</v>
      </c>
      <c r="L13120" s="17" t="s">
        <v>7732</v>
      </c>
      <c r="M13120" s="9"/>
      <c r="N13120" s="9"/>
      <c r="O13120" s="21"/>
      <c r="Q13120" s="29"/>
      <c r="U13120" s="17"/>
      <c r="V13120" s="2"/>
      <c r="Y13120" t="str">
        <f t="shared" si="808"/>
        <v/>
      </c>
      <c r="AA13120" t="str">
        <f t="shared" si="809"/>
        <v/>
      </c>
      <c r="AC13120" s="7"/>
      <c r="AD13120" t="s">
        <v>11705</v>
      </c>
      <c r="AE13120">
        <f t="shared" si="807"/>
        <v>0</v>
      </c>
      <c r="AG13120" s="2"/>
      <c r="AI13120" s="7"/>
    </row>
    <row r="13121" spans="1:49" ht="11" customHeight="1" outlineLevel="1" x14ac:dyDescent="0.25">
      <c r="A13121" t="s">
        <v>11703</v>
      </c>
      <c r="C13121" s="2" t="s">
        <v>11983</v>
      </c>
      <c r="D13121" s="2">
        <v>852</v>
      </c>
      <c r="E13121" s="7">
        <v>2001</v>
      </c>
      <c r="F13121" s="5" t="s">
        <v>2597</v>
      </c>
      <c r="H13121" s="5" t="s">
        <v>5398</v>
      </c>
      <c r="I13121" s="6" t="s">
        <v>11705</v>
      </c>
      <c r="J13121" s="6" t="s">
        <v>11759</v>
      </c>
      <c r="K13121" s="17">
        <v>5</v>
      </c>
      <c r="L13121" s="17" t="s">
        <v>7732</v>
      </c>
      <c r="M13121" s="9"/>
      <c r="N13121" s="9"/>
      <c r="O13121" s="21"/>
      <c r="Q13121" s="29"/>
      <c r="U13121" s="17"/>
      <c r="V13121" s="2"/>
      <c r="Y13121" t="str">
        <f t="shared" si="808"/>
        <v/>
      </c>
      <c r="AA13121" t="str">
        <f t="shared" si="809"/>
        <v/>
      </c>
      <c r="AC13121" s="7"/>
      <c r="AD13121" t="s">
        <v>11705</v>
      </c>
      <c r="AE13121">
        <f t="shared" si="807"/>
        <v>0</v>
      </c>
      <c r="AG13121" s="2"/>
      <c r="AI13121" s="7"/>
    </row>
    <row r="13122" spans="1:49" ht="11" customHeight="1" outlineLevel="1" x14ac:dyDescent="0.25">
      <c r="A13122" t="s">
        <v>11703</v>
      </c>
      <c r="C13122" s="2" t="s">
        <v>11983</v>
      </c>
      <c r="D13122" s="2">
        <v>854</v>
      </c>
      <c r="E13122" s="7">
        <v>2001</v>
      </c>
      <c r="F13122" s="5" t="s">
        <v>1528</v>
      </c>
      <c r="H13122" s="5" t="s">
        <v>5398</v>
      </c>
      <c r="I13122" s="6" t="s">
        <v>11705</v>
      </c>
      <c r="J13122" s="6" t="s">
        <v>11759</v>
      </c>
      <c r="K13122" s="17">
        <v>5</v>
      </c>
      <c r="L13122" s="17" t="s">
        <v>7732</v>
      </c>
      <c r="M13122" s="9"/>
      <c r="N13122" s="9"/>
      <c r="O13122" s="21"/>
      <c r="Q13122" s="29"/>
      <c r="U13122" s="17"/>
      <c r="V13122" s="2"/>
      <c r="Y13122" t="str">
        <f t="shared" si="808"/>
        <v/>
      </c>
      <c r="AA13122" t="str">
        <f t="shared" si="809"/>
        <v/>
      </c>
      <c r="AC13122" s="7"/>
      <c r="AD13122" t="s">
        <v>11705</v>
      </c>
      <c r="AE13122">
        <f t="shared" si="807"/>
        <v>0</v>
      </c>
      <c r="AG13122" s="2"/>
      <c r="AI13122" s="7"/>
    </row>
    <row r="13123" spans="1:49" ht="11" customHeight="1" outlineLevel="1" x14ac:dyDescent="0.25">
      <c r="A13123" t="s">
        <v>11703</v>
      </c>
      <c r="C13123" s="2" t="s">
        <v>11983</v>
      </c>
      <c r="D13123" s="2" t="s">
        <v>17074</v>
      </c>
      <c r="E13123" s="7">
        <v>2009</v>
      </c>
      <c r="F13123" s="5" t="s">
        <v>11761</v>
      </c>
      <c r="H13123" s="5" t="s">
        <v>5398</v>
      </c>
      <c r="I13123" s="6" t="s">
        <v>11705</v>
      </c>
      <c r="J13123" s="6" t="s">
        <v>11760</v>
      </c>
      <c r="K13123" s="17">
        <v>3</v>
      </c>
      <c r="L13123" s="17" t="s">
        <v>7732</v>
      </c>
      <c r="M13123" s="9"/>
      <c r="N13123" s="9"/>
      <c r="O13123" s="21"/>
      <c r="Q13123" s="29"/>
      <c r="U13123" s="17"/>
      <c r="V13123" s="2"/>
      <c r="Y13123" t="str">
        <f t="shared" si="808"/>
        <v/>
      </c>
      <c r="AA13123">
        <f t="shared" si="809"/>
        <v>1</v>
      </c>
      <c r="AC13123" s="7"/>
      <c r="AD13123" t="s">
        <v>11705</v>
      </c>
      <c r="AE13123">
        <f t="shared" si="807"/>
        <v>0</v>
      </c>
      <c r="AG13123" s="2"/>
      <c r="AI13123" s="7"/>
    </row>
    <row r="13124" spans="1:49" ht="11" customHeight="1" outlineLevel="1" x14ac:dyDescent="0.25">
      <c r="A13124" t="s">
        <v>11703</v>
      </c>
      <c r="C13124" s="2" t="s">
        <v>11983</v>
      </c>
      <c r="D13124" s="2">
        <v>945</v>
      </c>
      <c r="E13124" s="7">
        <v>2017</v>
      </c>
      <c r="F13124" s="5" t="s">
        <v>5321</v>
      </c>
      <c r="H13124" s="5" t="s">
        <v>5398</v>
      </c>
      <c r="I13124" s="6" t="s">
        <v>11710</v>
      </c>
      <c r="J13124" s="6" t="s">
        <v>11762</v>
      </c>
      <c r="K13124" s="17">
        <v>6</v>
      </c>
      <c r="L13124" s="17" t="s">
        <v>7732</v>
      </c>
      <c r="M13124" s="9"/>
      <c r="N13124" s="9"/>
      <c r="O13124" s="21"/>
      <c r="Q13124" s="29"/>
      <c r="U13124" s="17"/>
      <c r="V13124" s="2"/>
      <c r="Y13124" t="str">
        <f t="shared" si="808"/>
        <v/>
      </c>
      <c r="AA13124" t="str">
        <f t="shared" si="809"/>
        <v/>
      </c>
      <c r="AC13124" s="7"/>
      <c r="AD13124" t="s">
        <v>11710</v>
      </c>
      <c r="AE13124">
        <f t="shared" si="807"/>
        <v>0</v>
      </c>
      <c r="AG13124" s="2"/>
      <c r="AI13124" s="7"/>
    </row>
    <row r="13125" spans="1:49" ht="11" customHeight="1" outlineLevel="1" x14ac:dyDescent="0.25">
      <c r="A13125" t="s">
        <v>11703</v>
      </c>
      <c r="C13125" s="2" t="s">
        <v>11983</v>
      </c>
      <c r="D13125" s="2">
        <v>947</v>
      </c>
      <c r="E13125" s="7">
        <v>2020</v>
      </c>
      <c r="F13125" s="5" t="s">
        <v>479</v>
      </c>
      <c r="H13125" s="5" t="s">
        <v>5398</v>
      </c>
      <c r="I13125" s="6" t="s">
        <v>11705</v>
      </c>
      <c r="J13125" s="6" t="s">
        <v>11763</v>
      </c>
      <c r="K13125" s="17">
        <v>1</v>
      </c>
      <c r="L13125" s="17" t="s">
        <v>7730</v>
      </c>
      <c r="M13125" s="9">
        <v>7</v>
      </c>
      <c r="N13125" s="9"/>
      <c r="O13125" s="21"/>
      <c r="Q13125" s="29"/>
      <c r="S13125">
        <v>1</v>
      </c>
      <c r="T13125">
        <v>1</v>
      </c>
      <c r="U13125" s="17"/>
      <c r="V13125" s="2"/>
      <c r="Y13125" t="str">
        <f t="shared" si="808"/>
        <v/>
      </c>
      <c r="AA13125" t="str">
        <f t="shared" si="809"/>
        <v/>
      </c>
      <c r="AC13125" s="7"/>
      <c r="AD13125" t="s">
        <v>11705</v>
      </c>
      <c r="AE13125">
        <f t="shared" si="807"/>
        <v>0</v>
      </c>
      <c r="AG13125" s="2"/>
      <c r="AI13125" s="7"/>
    </row>
    <row r="13126" spans="1:49" ht="11" customHeight="1" x14ac:dyDescent="0.25">
      <c r="A13126" t="s">
        <v>14805</v>
      </c>
      <c r="B13126" t="s">
        <v>13084</v>
      </c>
      <c r="C13126" s="2" t="s">
        <v>12953</v>
      </c>
      <c r="E13126" s="7"/>
      <c r="F13126" s="5"/>
      <c r="H13126" s="5"/>
      <c r="I13126" s="6"/>
      <c r="J13126" s="6"/>
      <c r="K13126" s="17"/>
      <c r="L13126" s="17"/>
      <c r="M13126" s="9"/>
      <c r="N13126" s="9">
        <f>SUM(M13127:M13137)</f>
        <v>30.900000000000002</v>
      </c>
      <c r="O13126" s="21">
        <v>1496</v>
      </c>
      <c r="P13126">
        <f>COUNTIF(L13127:L13137,"*")</f>
        <v>11</v>
      </c>
      <c r="Q13126" s="29">
        <f>P13126/O13126</f>
        <v>7.3529411764705881E-3</v>
      </c>
      <c r="R13126">
        <f>COUNTIF(L13127:L13137,"Y")+COUNTIF(L13127:L13137,"S")</f>
        <v>9</v>
      </c>
      <c r="U13126" s="18" t="s">
        <v>7732</v>
      </c>
      <c r="V13126" s="2"/>
      <c r="W13126" t="s">
        <v>18477</v>
      </c>
      <c r="Y13126" t="str">
        <f t="shared" si="808"/>
        <v/>
      </c>
      <c r="AA13126" t="str">
        <f t="shared" si="809"/>
        <v/>
      </c>
      <c r="AC13126" s="7"/>
      <c r="AF13126">
        <f>COUNTIF(AE13127:AE13137,"1")</f>
        <v>7</v>
      </c>
      <c r="AG13126" s="2"/>
      <c r="AI13126" s="7"/>
      <c r="AJ13126">
        <f>COUNTIF($K13127:$K13137,"1")-COUNTIFS($K13127:$K13137,"1",$L13127:$L13137,"V")</f>
        <v>3</v>
      </c>
      <c r="AK13126">
        <f>COUNTIFS($K13127:$K13137,"1",$L13127:$L13137,"Y")+COUNTIFS($K13127:$K13137,"1",$L13127:$L13137,"s")</f>
        <v>3</v>
      </c>
      <c r="AL13126">
        <f>COUNTIF($K13127:$K13137,"2")-COUNTIFS($K13127:$K13137,"2",$L13127:$L13137,"V")</f>
        <v>0</v>
      </c>
      <c r="AM13126">
        <f>COUNTIFS($K13127:$K13137,"2",$L13127:$L13137,"Y")+COUNTIFS($K13127:$K13137,"2",$L13127:$L13137,"s")</f>
        <v>0</v>
      </c>
      <c r="AN13126">
        <f>COUNTIF($K13127:$K13137,"3")-COUNTIFS($K13127:$K13137,"3",$L13127:$L13137,"V")</f>
        <v>8</v>
      </c>
      <c r="AO13126">
        <f>COUNTIFS($K13127:$K13137,"3",$L13127:$L13137,"Y")+COUNTIFS($K13127:$K13137,"3",$L13127:$L13137,"s")</f>
        <v>6</v>
      </c>
      <c r="AP13126">
        <f>COUNTIF($K13127:$K13137,"4")-COUNTIFS($K13127:$K13137,"4",$L13127:$L13137,"V")</f>
        <v>0</v>
      </c>
      <c r="AQ13126">
        <f>COUNTIFS($K13127:$K13137,"4",$L13127:$L13137,"Y")+COUNTIFS($K13127:$K13137,"4",$L13127:$L13137,"s")</f>
        <v>0</v>
      </c>
      <c r="AR13126">
        <f>COUNTIF($K13127:$K13137,"5")-COUNTIFS($K13127:$K13137,"5",$L13127:$L13137,"V")</f>
        <v>0</v>
      </c>
      <c r="AS13126">
        <f>COUNTIFS($K13127:$K13137,"5",$L13127:$L13137,"Y")+COUNTIFS($K13127:$K13137,"5",$L13127:$L13137,"s")</f>
        <v>0</v>
      </c>
      <c r="AT13126">
        <f>COUNTIF($K13127:$K13137,"6")-COUNTIFS($K13127:$K13137,"6",$L13127:$L13137,"V")</f>
        <v>0</v>
      </c>
      <c r="AU13126">
        <f>COUNTIFS($K13127:$K13137,"6",$L13127:$L13137,"Y")+COUNTIFS($K13127:$K13137,"6",$L13127:$L13137,"s")</f>
        <v>0</v>
      </c>
      <c r="AV13126">
        <f>COUNTIF($K13127:$K13137,"7")-COUNTIFS($K13127:$K13137,"7",$L13127:$L13137,"V")</f>
        <v>0</v>
      </c>
      <c r="AW13126">
        <f>COUNTIFS($K13127:$K13137,"7",$L13127:$L13137,"Y")+COUNTIFS($K13127:$K13137,"7",$L13127:$L13137,"s")</f>
        <v>0</v>
      </c>
    </row>
    <row r="13127" spans="1:49" ht="11" customHeight="1" outlineLevel="1" x14ac:dyDescent="0.25">
      <c r="A13127" t="s">
        <v>2011</v>
      </c>
      <c r="C13127" s="2" t="s">
        <v>12953</v>
      </c>
      <c r="D13127" s="2">
        <v>891</v>
      </c>
      <c r="E13127" s="7">
        <v>1971</v>
      </c>
      <c r="F13127" s="5" t="s">
        <v>14799</v>
      </c>
      <c r="H13127" s="5" t="s">
        <v>5398</v>
      </c>
      <c r="I13127" s="6" t="s">
        <v>4361</v>
      </c>
      <c r="J13127" s="6" t="s">
        <v>8645</v>
      </c>
      <c r="K13127" s="17">
        <v>1</v>
      </c>
      <c r="L13127" s="17" t="s">
        <v>7730</v>
      </c>
      <c r="M13127" s="9">
        <v>7</v>
      </c>
      <c r="N13127" s="9"/>
      <c r="O13127" s="21"/>
      <c r="Q13127" s="29"/>
      <c r="U13127" s="17"/>
      <c r="V13127" s="2"/>
      <c r="Y13127" t="str">
        <f t="shared" si="808"/>
        <v/>
      </c>
      <c r="AA13127">
        <f t="shared" si="809"/>
        <v>1</v>
      </c>
      <c r="AC13127" s="7"/>
      <c r="AD13127" t="s">
        <v>4361</v>
      </c>
      <c r="AE13127">
        <f t="shared" ref="AE13127:AE13137" si="810">COUNTIF(I13127,"*Fuji*")</f>
        <v>1</v>
      </c>
      <c r="AG13127" s="2"/>
      <c r="AI13127" s="7"/>
    </row>
    <row r="13128" spans="1:49" ht="11" customHeight="1" outlineLevel="1" x14ac:dyDescent="0.25">
      <c r="A13128" t="s">
        <v>2011</v>
      </c>
      <c r="C13128" s="2" t="s">
        <v>12953</v>
      </c>
      <c r="D13128" s="2">
        <v>904</v>
      </c>
      <c r="E13128" s="7">
        <v>1971</v>
      </c>
      <c r="F13128" s="5" t="s">
        <v>14800</v>
      </c>
      <c r="H13128" s="5" t="s">
        <v>5398</v>
      </c>
      <c r="I13128" s="6" t="s">
        <v>5399</v>
      </c>
      <c r="J13128" s="6" t="s">
        <v>7248</v>
      </c>
      <c r="K13128" s="17">
        <v>1</v>
      </c>
      <c r="L13128" s="17" t="s">
        <v>7730</v>
      </c>
      <c r="M13128" s="9">
        <v>3.8</v>
      </c>
      <c r="N13128" s="9"/>
      <c r="O13128" s="21"/>
      <c r="Q13128" s="29"/>
      <c r="U13128" s="17"/>
      <c r="V13128" s="2"/>
      <c r="Y13128" t="str">
        <f t="shared" si="808"/>
        <v/>
      </c>
      <c r="AA13128" t="str">
        <f t="shared" si="809"/>
        <v/>
      </c>
      <c r="AC13128" s="7"/>
      <c r="AD13128" t="s">
        <v>5399</v>
      </c>
      <c r="AE13128">
        <f t="shared" si="810"/>
        <v>1</v>
      </c>
      <c r="AG13128" s="2"/>
      <c r="AI13128" s="7"/>
    </row>
    <row r="13129" spans="1:49" ht="11" customHeight="1" outlineLevel="1" x14ac:dyDescent="0.25">
      <c r="A13129" t="s">
        <v>2011</v>
      </c>
      <c r="C13129" s="2" t="s">
        <v>12953</v>
      </c>
      <c r="D13129" s="2">
        <v>909</v>
      </c>
      <c r="E13129" s="7">
        <v>1971</v>
      </c>
      <c r="F13129" s="5" t="s">
        <v>4492</v>
      </c>
      <c r="H13129" s="5" t="s">
        <v>5398</v>
      </c>
      <c r="I13129" s="6" t="s">
        <v>5399</v>
      </c>
      <c r="J13129" s="6" t="s">
        <v>7419</v>
      </c>
      <c r="K13129" s="17">
        <v>1</v>
      </c>
      <c r="L13129" s="17" t="s">
        <v>7730</v>
      </c>
      <c r="M13129" s="9">
        <v>3.8</v>
      </c>
      <c r="N13129" s="9"/>
      <c r="O13129" s="21"/>
      <c r="Q13129" s="29"/>
      <c r="U13129" s="17"/>
      <c r="V13129" s="2"/>
      <c r="Y13129" t="str">
        <f t="shared" si="808"/>
        <v/>
      </c>
      <c r="AA13129" t="str">
        <f t="shared" si="809"/>
        <v/>
      </c>
      <c r="AC13129" s="7"/>
      <c r="AD13129" t="s">
        <v>5399</v>
      </c>
      <c r="AE13129">
        <f t="shared" si="810"/>
        <v>1</v>
      </c>
      <c r="AG13129" s="2"/>
      <c r="AI13129" s="7"/>
    </row>
    <row r="13130" spans="1:49" ht="11" customHeight="1" outlineLevel="1" x14ac:dyDescent="0.25">
      <c r="A13130" t="s">
        <v>2011</v>
      </c>
      <c r="C13130" s="2" t="s">
        <v>12953</v>
      </c>
      <c r="D13130" s="2">
        <v>913</v>
      </c>
      <c r="E13130" s="7">
        <v>1971</v>
      </c>
      <c r="F13130" s="5" t="s">
        <v>4688</v>
      </c>
      <c r="H13130" s="5" t="s">
        <v>5398</v>
      </c>
      <c r="I13130" s="6" t="s">
        <v>9136</v>
      </c>
      <c r="J13130" s="6" t="s">
        <v>7419</v>
      </c>
      <c r="K13130" s="17">
        <v>3</v>
      </c>
      <c r="L13130" s="17" t="s">
        <v>20076</v>
      </c>
      <c r="M13130" s="9"/>
      <c r="N13130" s="9"/>
      <c r="O13130" s="21"/>
      <c r="Q13130" s="29"/>
      <c r="U13130" s="17"/>
      <c r="V13130" s="2"/>
      <c r="Y13130" t="str">
        <f t="shared" si="808"/>
        <v/>
      </c>
      <c r="AA13130" t="str">
        <f t="shared" si="809"/>
        <v/>
      </c>
      <c r="AC13130" s="7"/>
      <c r="AD13130" t="s">
        <v>9136</v>
      </c>
      <c r="AE13130">
        <f t="shared" si="810"/>
        <v>0</v>
      </c>
      <c r="AG13130" s="2"/>
      <c r="AI13130" s="7"/>
    </row>
    <row r="13131" spans="1:49" ht="11" customHeight="1" outlineLevel="1" x14ac:dyDescent="0.25">
      <c r="A13131" t="s">
        <v>2011</v>
      </c>
      <c r="C13131" s="2" t="s">
        <v>12953</v>
      </c>
      <c r="D13131" s="2" t="s">
        <v>18859</v>
      </c>
      <c r="E13131" s="7">
        <v>1971</v>
      </c>
      <c r="F13131" s="5" t="s">
        <v>14434</v>
      </c>
      <c r="H13131" s="5" t="s">
        <v>5398</v>
      </c>
      <c r="I13131" s="6" t="s">
        <v>9136</v>
      </c>
      <c r="J13131" s="6" t="s">
        <v>7419</v>
      </c>
      <c r="K13131" s="17">
        <v>3</v>
      </c>
      <c r="L13131" s="17" t="s">
        <v>7730</v>
      </c>
      <c r="M13131" s="9">
        <v>6.5</v>
      </c>
      <c r="N13131" s="9"/>
      <c r="O13131" s="21"/>
      <c r="Q13131" s="29"/>
      <c r="U13131" s="17"/>
      <c r="V13131" s="2"/>
      <c r="Y13131" t="str">
        <f t="shared" si="808"/>
        <v/>
      </c>
      <c r="AA13131">
        <f t="shared" si="809"/>
        <v>1</v>
      </c>
      <c r="AC13131" s="7"/>
      <c r="AD13131" t="s">
        <v>9136</v>
      </c>
      <c r="AE13131">
        <f t="shared" si="810"/>
        <v>0</v>
      </c>
      <c r="AG13131" s="2"/>
      <c r="AI13131" s="7"/>
    </row>
    <row r="13132" spans="1:49" ht="11" customHeight="1" outlineLevel="1" x14ac:dyDescent="0.25">
      <c r="A13132" t="s">
        <v>2011</v>
      </c>
      <c r="C13132" s="2" t="s">
        <v>12953</v>
      </c>
      <c r="D13132" s="2">
        <v>990</v>
      </c>
      <c r="E13132" s="7">
        <v>1971</v>
      </c>
      <c r="F13132" s="5" t="s">
        <v>14795</v>
      </c>
      <c r="H13132" s="5" t="s">
        <v>5398</v>
      </c>
      <c r="I13132" s="6" t="s">
        <v>5399</v>
      </c>
      <c r="J13132" s="6" t="s">
        <v>14801</v>
      </c>
      <c r="K13132" s="17">
        <v>3</v>
      </c>
      <c r="L13132" s="17" t="s">
        <v>7730</v>
      </c>
      <c r="M13132" s="9">
        <v>1.5</v>
      </c>
      <c r="N13132" s="9"/>
      <c r="O13132" s="21"/>
      <c r="Q13132" s="29"/>
      <c r="T13132">
        <v>1</v>
      </c>
      <c r="U13132" s="17"/>
      <c r="V13132" s="2"/>
      <c r="Y13132" t="str">
        <f t="shared" si="808"/>
        <v/>
      </c>
      <c r="AA13132" t="str">
        <f t="shared" si="809"/>
        <v/>
      </c>
      <c r="AC13132" s="7"/>
      <c r="AD13132" t="s">
        <v>5399</v>
      </c>
      <c r="AE13132">
        <f t="shared" si="810"/>
        <v>1</v>
      </c>
      <c r="AG13132" s="2"/>
      <c r="AI13132" s="7"/>
    </row>
    <row r="13133" spans="1:49" ht="11" customHeight="1" outlineLevel="1" x14ac:dyDescent="0.25">
      <c r="A13133" t="s">
        <v>2011</v>
      </c>
      <c r="C13133" s="2" t="s">
        <v>12953</v>
      </c>
      <c r="D13133" s="2">
        <v>995</v>
      </c>
      <c r="E13133" s="7">
        <v>1971</v>
      </c>
      <c r="F13133" s="5" t="s">
        <v>4686</v>
      </c>
      <c r="H13133" s="5" t="s">
        <v>5398</v>
      </c>
      <c r="I13133" s="6" t="s">
        <v>5399</v>
      </c>
      <c r="J13133" s="6" t="s">
        <v>14802</v>
      </c>
      <c r="K13133" s="17">
        <v>3</v>
      </c>
      <c r="L13133" s="17" t="s">
        <v>7732</v>
      </c>
      <c r="M13133" s="9"/>
      <c r="N13133" s="9"/>
      <c r="O13133" s="21"/>
      <c r="Q13133" s="29"/>
      <c r="U13133" s="17"/>
      <c r="V13133" s="2"/>
      <c r="X13133" t="s">
        <v>7732</v>
      </c>
      <c r="Y13133" t="str">
        <f t="shared" si="808"/>
        <v/>
      </c>
      <c r="AA13133" t="str">
        <f t="shared" si="809"/>
        <v/>
      </c>
      <c r="AC13133" s="7"/>
      <c r="AD13133" t="s">
        <v>5399</v>
      </c>
      <c r="AE13133">
        <f t="shared" si="810"/>
        <v>1</v>
      </c>
      <c r="AG13133" s="2"/>
      <c r="AI13133" s="7"/>
    </row>
    <row r="13134" spans="1:49" ht="11" customHeight="1" outlineLevel="1" x14ac:dyDescent="0.25">
      <c r="A13134" t="s">
        <v>2011</v>
      </c>
      <c r="C13134" s="2" t="s">
        <v>12953</v>
      </c>
      <c r="D13134" s="2">
        <v>997</v>
      </c>
      <c r="E13134" s="7">
        <v>1971</v>
      </c>
      <c r="F13134" s="5" t="s">
        <v>14803</v>
      </c>
      <c r="H13134" s="5" t="s">
        <v>5398</v>
      </c>
      <c r="I13134" s="6" t="s">
        <v>5399</v>
      </c>
      <c r="J13134" s="6" t="s">
        <v>14802</v>
      </c>
      <c r="K13134" s="17">
        <v>3</v>
      </c>
      <c r="L13134" s="17" t="s">
        <v>7730</v>
      </c>
      <c r="M13134" s="9">
        <v>6</v>
      </c>
      <c r="N13134" s="9"/>
      <c r="O13134" s="21"/>
      <c r="Q13134" s="29"/>
      <c r="U13134" s="17"/>
      <c r="V13134" s="2"/>
      <c r="Y13134" t="str">
        <f t="shared" si="808"/>
        <v/>
      </c>
      <c r="AA13134">
        <f t="shared" si="809"/>
        <v>1</v>
      </c>
      <c r="AC13134" s="7"/>
      <c r="AD13134" t="s">
        <v>5399</v>
      </c>
      <c r="AE13134">
        <f t="shared" si="810"/>
        <v>1</v>
      </c>
      <c r="AG13134" s="2"/>
      <c r="AI13134" s="7"/>
    </row>
    <row r="13135" spans="1:49" ht="11" customHeight="1" outlineLevel="1" x14ac:dyDescent="0.25">
      <c r="A13135" t="s">
        <v>2011</v>
      </c>
      <c r="C13135" s="2" t="s">
        <v>12953</v>
      </c>
      <c r="D13135" s="2">
        <v>998</v>
      </c>
      <c r="E13135" s="7">
        <v>1971</v>
      </c>
      <c r="F13135" s="5" t="s">
        <v>14434</v>
      </c>
      <c r="H13135" s="5" t="s">
        <v>5398</v>
      </c>
      <c r="I13135" s="6" t="s">
        <v>5399</v>
      </c>
      <c r="J13135" s="6" t="s">
        <v>14802</v>
      </c>
      <c r="K13135" s="17">
        <v>3</v>
      </c>
      <c r="L13135" s="17" t="s">
        <v>7732</v>
      </c>
      <c r="M13135" s="9"/>
      <c r="N13135" s="9"/>
      <c r="O13135" s="21"/>
      <c r="Q13135" s="29"/>
      <c r="U13135" s="17"/>
      <c r="V13135" s="2"/>
      <c r="Y13135" t="str">
        <f t="shared" si="808"/>
        <v/>
      </c>
      <c r="AA13135">
        <f t="shared" si="809"/>
        <v>1</v>
      </c>
      <c r="AC13135" s="7"/>
      <c r="AD13135" t="s">
        <v>5399</v>
      </c>
      <c r="AE13135">
        <f t="shared" si="810"/>
        <v>1</v>
      </c>
      <c r="AG13135" s="2"/>
      <c r="AI13135" s="7"/>
    </row>
    <row r="13136" spans="1:49" ht="11" customHeight="1" outlineLevel="1" x14ac:dyDescent="0.25">
      <c r="A13136" t="s">
        <v>2011</v>
      </c>
      <c r="C13136" s="2" t="s">
        <v>12953</v>
      </c>
      <c r="D13136" s="2">
        <v>1016</v>
      </c>
      <c r="E13136" s="7">
        <v>1971</v>
      </c>
      <c r="F13136" s="5" t="s">
        <v>2597</v>
      </c>
      <c r="H13136" s="5" t="s">
        <v>5398</v>
      </c>
      <c r="I13136" s="6" t="s">
        <v>9136</v>
      </c>
      <c r="J13136" s="6" t="s">
        <v>14804</v>
      </c>
      <c r="K13136" s="17">
        <v>3</v>
      </c>
      <c r="L13136" s="17" t="s">
        <v>20076</v>
      </c>
      <c r="M13136" s="9"/>
      <c r="N13136" s="9"/>
      <c r="O13136" s="21"/>
      <c r="Q13136" s="29"/>
      <c r="U13136" s="17"/>
      <c r="V13136" s="2"/>
      <c r="Y13136" t="str">
        <f t="shared" si="808"/>
        <v/>
      </c>
      <c r="AA13136" t="str">
        <f t="shared" si="809"/>
        <v/>
      </c>
      <c r="AC13136" s="7"/>
      <c r="AD13136" t="s">
        <v>9136</v>
      </c>
      <c r="AE13136">
        <f t="shared" si="810"/>
        <v>0</v>
      </c>
      <c r="AG13136" s="2"/>
      <c r="AI13136" s="7"/>
    </row>
    <row r="13137" spans="1:49" ht="11" customHeight="1" outlineLevel="1" x14ac:dyDescent="0.25">
      <c r="A13137" t="s">
        <v>2011</v>
      </c>
      <c r="C13137" s="2" t="s">
        <v>12953</v>
      </c>
      <c r="D13137" s="2" t="s">
        <v>18860</v>
      </c>
      <c r="E13137" s="7">
        <v>1971</v>
      </c>
      <c r="F13137" s="5" t="s">
        <v>13384</v>
      </c>
      <c r="H13137" s="5" t="s">
        <v>5398</v>
      </c>
      <c r="I13137" s="6" t="s">
        <v>9136</v>
      </c>
      <c r="J13137" s="6" t="s">
        <v>14804</v>
      </c>
      <c r="K13137" s="17">
        <v>3</v>
      </c>
      <c r="L13137" s="17" t="s">
        <v>7730</v>
      </c>
      <c r="M13137" s="9">
        <v>2.2999999999999998</v>
      </c>
      <c r="N13137" s="9"/>
      <c r="O13137" s="21"/>
      <c r="Q13137" s="29"/>
      <c r="U13137" s="17"/>
      <c r="V13137" s="2"/>
      <c r="Y13137" t="str">
        <f t="shared" si="808"/>
        <v/>
      </c>
      <c r="AA13137">
        <f t="shared" si="809"/>
        <v>1</v>
      </c>
      <c r="AC13137" s="7"/>
      <c r="AD13137" t="s">
        <v>9136</v>
      </c>
      <c r="AE13137">
        <f t="shared" si="810"/>
        <v>0</v>
      </c>
      <c r="AG13137" s="2"/>
      <c r="AI13137" s="7"/>
    </row>
    <row r="13138" spans="1:49" ht="11" customHeight="1" x14ac:dyDescent="0.25">
      <c r="A13138" t="s">
        <v>11810</v>
      </c>
      <c r="B13138" t="s">
        <v>12038</v>
      </c>
      <c r="C13138" s="2" t="s">
        <v>11983</v>
      </c>
      <c r="E13138" s="7"/>
      <c r="F13138" s="5"/>
      <c r="H13138" s="5"/>
      <c r="I13138" s="6"/>
      <c r="J13138" s="6"/>
      <c r="K13138" s="17"/>
      <c r="L13138" s="17"/>
      <c r="M13138" s="9"/>
      <c r="N13138" s="9">
        <f>SUM(M13139:M13280)</f>
        <v>284.4500000000001</v>
      </c>
      <c r="O13138" s="21">
        <v>10022</v>
      </c>
      <c r="P13138">
        <f>COUNTIF(L13139:L13280,"*")</f>
        <v>142</v>
      </c>
      <c r="Q13138" s="29">
        <f>P13138/O13138</f>
        <v>1.4168828577130314E-2</v>
      </c>
      <c r="R13138">
        <f>COUNTIF(L13139:L13280,"Y")+COUNTIF(L13139:L13280,"S")</f>
        <v>102</v>
      </c>
      <c r="U13138" s="17" t="s">
        <v>7730</v>
      </c>
      <c r="V13138" s="2"/>
      <c r="W13138" t="s">
        <v>18478</v>
      </c>
      <c r="Y13138" t="str">
        <f t="shared" si="808"/>
        <v/>
      </c>
      <c r="AA13138" t="str">
        <f t="shared" si="809"/>
        <v/>
      </c>
      <c r="AC13138" s="7"/>
      <c r="AF13138">
        <f>COUNTIF(AE13139:AE13204,"1")</f>
        <v>24</v>
      </c>
      <c r="AG13138" s="2"/>
      <c r="AI13138" s="7"/>
      <c r="AJ13138">
        <f>COUNTIF($K13139:$K13280,"1")-COUNTIFS($K13139:$K13280,"1",$L13139:$L13280,"V")</f>
        <v>51</v>
      </c>
      <c r="AK13138">
        <f>COUNTIFS($K13139:$K13280,"1",$L13139:$L13280,"Y")+COUNTIFS($K13139:$K13280,"1",$L13139:$L13280,"s")</f>
        <v>42</v>
      </c>
      <c r="AL13138">
        <f>COUNTIF($K13139:$K13280,"2")-COUNTIFS($K13139:$K13280,"2",$L13139:$L13280,"V")</f>
        <v>0</v>
      </c>
      <c r="AM13138">
        <f>COUNTIFS($K13139:$K13280,"2",$L13139:$L13280,"Y")+COUNTIFS($K13139:$K13280,"2",$L13139:$L13280,"s")</f>
        <v>0</v>
      </c>
      <c r="AN13138">
        <f>COUNTIF($K13139:$K13280,"3")-COUNTIFS($K13139:$K13280,"3",$L13139:$L13280,"V")</f>
        <v>27</v>
      </c>
      <c r="AO13138">
        <f>COUNTIFS($K13139:$K13280,"3",$L13139:$L13280,"Y")+COUNTIFS($K13139:$K13280,"3",$L13139:$L13280,"s")</f>
        <v>17</v>
      </c>
      <c r="AP13138">
        <f>COUNTIF($K13139:$K13280,"4")-COUNTIFS($K13139:$K13280,"4",$L13139:$L13280,"V")</f>
        <v>0</v>
      </c>
      <c r="AQ13138">
        <f>COUNTIFS($K13139:$K13280,"4",$L13139:$L13280,"Y")+COUNTIFS($K13139:$K13280,"4",$L13139:$L13280,"s")</f>
        <v>0</v>
      </c>
      <c r="AR13138">
        <f>COUNTIF($K13139:$K13280,"5")-COUNTIFS($K13139:$K13280,"5",$L13139:$L13280,"V")</f>
        <v>5</v>
      </c>
      <c r="AS13138">
        <f>COUNTIFS($K13139:$K13280,"5",$L13139:$L13280,"Y")+COUNTIFS($K13139:$K13280,"5",$L13139:$L13280,"s")</f>
        <v>4</v>
      </c>
      <c r="AT13138">
        <f>COUNTIF($K13139:$K13280,"6")-COUNTIFS($K13139:$K13280,"6",$L13139:$L13280,"V")</f>
        <v>0</v>
      </c>
      <c r="AU13138">
        <f>COUNTIFS($K13139:$K13280,"6",$L13139:$L13280,"Y")+COUNTIFS($K13139:$K13280,"6",$L13139:$L13280,"s")</f>
        <v>0</v>
      </c>
      <c r="AV13138">
        <f>COUNTIF($K13139:$K13280,"7")-COUNTIFS($K13139:$K13280,"7",$L13139:$L13280,"V")</f>
        <v>59</v>
      </c>
      <c r="AW13138">
        <f>COUNTIFS($K13139:$K13280,"7",$L13139:$L13280,"Y")+COUNTIFS($K13139:$K13280,"7",$L13139:$L13280,"s")</f>
        <v>39</v>
      </c>
    </row>
    <row r="13139" spans="1:49" ht="11" customHeight="1" outlineLevel="1" x14ac:dyDescent="0.25">
      <c r="A13139" t="s">
        <v>276</v>
      </c>
      <c r="C13139" s="2" t="s">
        <v>11983</v>
      </c>
      <c r="D13139" s="2">
        <v>1149</v>
      </c>
      <c r="E13139" s="7">
        <v>1988</v>
      </c>
      <c r="F13139" s="5" t="s">
        <v>6564</v>
      </c>
      <c r="H13139" s="5" t="s">
        <v>5398</v>
      </c>
      <c r="I13139" s="6" t="s">
        <v>5399</v>
      </c>
      <c r="J13139" s="6" t="s">
        <v>11764</v>
      </c>
      <c r="K13139" s="17">
        <v>1</v>
      </c>
      <c r="L13139" s="17" t="s">
        <v>7730</v>
      </c>
      <c r="M13139" s="9">
        <v>6</v>
      </c>
      <c r="N13139" s="9"/>
      <c r="O13139" s="21"/>
      <c r="Q13139" s="29"/>
      <c r="S13139">
        <v>1</v>
      </c>
      <c r="T13139">
        <v>1</v>
      </c>
      <c r="U13139" s="17"/>
      <c r="V13139" s="2">
        <v>1007</v>
      </c>
      <c r="Y13139" t="str">
        <f t="shared" si="808"/>
        <v/>
      </c>
      <c r="AA13139" t="str">
        <f t="shared" si="809"/>
        <v/>
      </c>
      <c r="AC13139" s="7"/>
      <c r="AD13139" t="s">
        <v>5399</v>
      </c>
      <c r="AE13139">
        <f t="shared" ref="AE13139:AE13170" si="811">COUNTIF(I13139,"*Fuji*")</f>
        <v>1</v>
      </c>
      <c r="AG13139" s="2"/>
      <c r="AH13139" t="s">
        <v>4921</v>
      </c>
      <c r="AI13139" s="7"/>
    </row>
    <row r="13140" spans="1:49" ht="11" customHeight="1" outlineLevel="1" x14ac:dyDescent="0.25">
      <c r="A13140" t="s">
        <v>276</v>
      </c>
      <c r="C13140" s="2" t="s">
        <v>11983</v>
      </c>
      <c r="D13140" s="2">
        <v>1309</v>
      </c>
      <c r="E13140" s="7">
        <v>1989</v>
      </c>
      <c r="F13140" s="5" t="s">
        <v>277</v>
      </c>
      <c r="H13140" s="5" t="s">
        <v>5398</v>
      </c>
      <c r="I13140" s="6" t="s">
        <v>278</v>
      </c>
      <c r="J13140" s="6" t="s">
        <v>11765</v>
      </c>
      <c r="K13140" s="17">
        <v>3</v>
      </c>
      <c r="L13140" s="17" t="s">
        <v>7730</v>
      </c>
      <c r="M13140" s="9">
        <v>2.8</v>
      </c>
      <c r="N13140" s="9"/>
      <c r="O13140" s="21"/>
      <c r="Q13140" s="29"/>
      <c r="U13140" s="17"/>
      <c r="V13140" s="2">
        <v>1117</v>
      </c>
      <c r="Y13140" t="str">
        <f t="shared" si="808"/>
        <v/>
      </c>
      <c r="AA13140" t="str">
        <f t="shared" si="809"/>
        <v/>
      </c>
      <c r="AC13140" s="7"/>
      <c r="AD13140" t="s">
        <v>278</v>
      </c>
      <c r="AE13140">
        <f t="shared" si="811"/>
        <v>0</v>
      </c>
      <c r="AG13140" s="2"/>
      <c r="AH13140" t="s">
        <v>1327</v>
      </c>
      <c r="AI13140" s="7" t="s">
        <v>4620</v>
      </c>
    </row>
    <row r="13141" spans="1:49" ht="11" customHeight="1" outlineLevel="1" x14ac:dyDescent="0.25">
      <c r="A13141" t="s">
        <v>276</v>
      </c>
      <c r="C13141" s="2" t="s">
        <v>11983</v>
      </c>
      <c r="D13141" s="2">
        <v>1313</v>
      </c>
      <c r="E13141" s="7">
        <v>1989</v>
      </c>
      <c r="F13141" s="5" t="s">
        <v>277</v>
      </c>
      <c r="H13141" s="5" t="s">
        <v>5398</v>
      </c>
      <c r="I13141" s="6" t="s">
        <v>5399</v>
      </c>
      <c r="J13141" s="6" t="s">
        <v>11765</v>
      </c>
      <c r="K13141" s="17">
        <v>3</v>
      </c>
      <c r="L13141" s="17" t="s">
        <v>7730</v>
      </c>
      <c r="M13141" s="9">
        <v>2.8</v>
      </c>
      <c r="N13141" s="9"/>
      <c r="O13141" s="21"/>
      <c r="Q13141" s="29"/>
      <c r="U13141" s="17"/>
      <c r="V13141" s="2">
        <v>1119</v>
      </c>
      <c r="Y13141" t="str">
        <f t="shared" si="808"/>
        <v/>
      </c>
      <c r="AA13141" t="str">
        <f t="shared" si="809"/>
        <v/>
      </c>
      <c r="AC13141" s="7"/>
      <c r="AD13141" t="s">
        <v>5399</v>
      </c>
      <c r="AE13141">
        <f t="shared" si="811"/>
        <v>1</v>
      </c>
      <c r="AG13141" s="2"/>
      <c r="AH13141" t="s">
        <v>4288</v>
      </c>
      <c r="AI13141" s="7" t="s">
        <v>4620</v>
      </c>
    </row>
    <row r="13142" spans="1:49" ht="11" customHeight="1" outlineLevel="1" x14ac:dyDescent="0.25">
      <c r="A13142" t="s">
        <v>276</v>
      </c>
      <c r="C13142" s="2" t="s">
        <v>11983</v>
      </c>
      <c r="D13142" s="2">
        <v>1319</v>
      </c>
      <c r="E13142" s="7">
        <v>1989</v>
      </c>
      <c r="F13142" s="5" t="s">
        <v>277</v>
      </c>
      <c r="H13142" s="5" t="s">
        <v>5398</v>
      </c>
      <c r="I13142" s="6" t="s">
        <v>5399</v>
      </c>
      <c r="J13142" s="6" t="s">
        <v>11765</v>
      </c>
      <c r="K13142" s="17">
        <v>1</v>
      </c>
      <c r="L13142" s="17" t="s">
        <v>7732</v>
      </c>
      <c r="M13142" s="9"/>
      <c r="N13142" s="9"/>
      <c r="O13142" s="21"/>
      <c r="Q13142" s="29"/>
      <c r="U13142" s="17"/>
      <c r="V13142" s="2"/>
      <c r="Y13142" t="str">
        <f t="shared" si="808"/>
        <v/>
      </c>
      <c r="AA13142" t="str">
        <f t="shared" si="809"/>
        <v/>
      </c>
      <c r="AC13142" s="7"/>
      <c r="AD13142" t="s">
        <v>5399</v>
      </c>
      <c r="AE13142">
        <f t="shared" si="811"/>
        <v>1</v>
      </c>
      <c r="AG13142" s="2"/>
      <c r="AH13142" t="s">
        <v>11766</v>
      </c>
      <c r="AI13142" s="7" t="s">
        <v>4620</v>
      </c>
    </row>
    <row r="13143" spans="1:49" ht="11" customHeight="1" outlineLevel="1" x14ac:dyDescent="0.25">
      <c r="A13143" t="s">
        <v>276</v>
      </c>
      <c r="C13143" s="2" t="s">
        <v>11983</v>
      </c>
      <c r="D13143" s="2">
        <v>1325</v>
      </c>
      <c r="E13143" s="7">
        <v>1989</v>
      </c>
      <c r="F13143" s="5" t="s">
        <v>277</v>
      </c>
      <c r="H13143" s="5" t="s">
        <v>5398</v>
      </c>
      <c r="I13143" s="6" t="s">
        <v>5399</v>
      </c>
      <c r="J13143" s="6" t="s">
        <v>11765</v>
      </c>
      <c r="K13143" s="17">
        <v>3</v>
      </c>
      <c r="L13143" s="17" t="s">
        <v>7730</v>
      </c>
      <c r="M13143" s="9">
        <v>1.2</v>
      </c>
      <c r="N13143" s="9"/>
      <c r="O13143" s="21"/>
      <c r="Q13143" s="29"/>
      <c r="U13143" s="17"/>
      <c r="V13143" s="2"/>
      <c r="Y13143" t="str">
        <f t="shared" si="808"/>
        <v/>
      </c>
      <c r="AA13143" t="str">
        <f t="shared" si="809"/>
        <v/>
      </c>
      <c r="AC13143" s="7"/>
      <c r="AD13143" t="s">
        <v>5399</v>
      </c>
      <c r="AE13143">
        <f t="shared" si="811"/>
        <v>1</v>
      </c>
      <c r="AG13143" s="2"/>
      <c r="AH13143" t="s">
        <v>11767</v>
      </c>
      <c r="AI13143" s="7" t="s">
        <v>4620</v>
      </c>
    </row>
    <row r="13144" spans="1:49" ht="11" customHeight="1" outlineLevel="1" x14ac:dyDescent="0.25">
      <c r="A13144" t="s">
        <v>276</v>
      </c>
      <c r="C13144" s="2" t="s">
        <v>11983</v>
      </c>
      <c r="D13144" s="2">
        <v>1332</v>
      </c>
      <c r="E13144" s="7">
        <v>1989</v>
      </c>
      <c r="F13144" s="5" t="s">
        <v>277</v>
      </c>
      <c r="H13144" s="5" t="s">
        <v>5398</v>
      </c>
      <c r="I13144" s="6" t="s">
        <v>5399</v>
      </c>
      <c r="J13144" s="6" t="s">
        <v>11765</v>
      </c>
      <c r="K13144" s="17">
        <v>3</v>
      </c>
      <c r="L13144" s="17" t="s">
        <v>7732</v>
      </c>
      <c r="M13144" s="9"/>
      <c r="N13144" s="9"/>
      <c r="O13144" s="21"/>
      <c r="Q13144" s="29"/>
      <c r="U13144" s="17"/>
      <c r="V13144" s="2"/>
      <c r="Y13144" t="str">
        <f t="shared" si="808"/>
        <v/>
      </c>
      <c r="AA13144" t="str">
        <f t="shared" si="809"/>
        <v/>
      </c>
      <c r="AC13144" s="7"/>
      <c r="AD13144" t="s">
        <v>5399</v>
      </c>
      <c r="AE13144">
        <f t="shared" si="811"/>
        <v>1</v>
      </c>
      <c r="AG13144" s="2"/>
      <c r="AH13144" t="s">
        <v>11768</v>
      </c>
      <c r="AI13144" s="7" t="s">
        <v>4620</v>
      </c>
    </row>
    <row r="13145" spans="1:49" ht="11" customHeight="1" outlineLevel="1" x14ac:dyDescent="0.25">
      <c r="A13145" t="s">
        <v>276</v>
      </c>
      <c r="C13145" s="2" t="s">
        <v>11983</v>
      </c>
      <c r="D13145" s="2">
        <v>1335</v>
      </c>
      <c r="E13145" s="7">
        <v>1989</v>
      </c>
      <c r="F13145" s="5" t="s">
        <v>277</v>
      </c>
      <c r="H13145" s="5" t="s">
        <v>5398</v>
      </c>
      <c r="I13145" s="6" t="s">
        <v>5399</v>
      </c>
      <c r="J13145" s="6" t="s">
        <v>11765</v>
      </c>
      <c r="K13145" s="17">
        <v>3</v>
      </c>
      <c r="L13145" s="17" t="s">
        <v>7732</v>
      </c>
      <c r="M13145" s="9"/>
      <c r="N13145" s="9"/>
      <c r="O13145" s="21"/>
      <c r="Q13145" s="29"/>
      <c r="U13145" s="17"/>
      <c r="V13145" s="2"/>
      <c r="Y13145" t="str">
        <f t="shared" si="808"/>
        <v/>
      </c>
      <c r="AA13145" t="str">
        <f t="shared" si="809"/>
        <v/>
      </c>
      <c r="AC13145" s="7"/>
      <c r="AD13145" t="s">
        <v>5399</v>
      </c>
      <c r="AE13145">
        <f t="shared" si="811"/>
        <v>1</v>
      </c>
      <c r="AG13145" s="2"/>
      <c r="AH13145" t="s">
        <v>11769</v>
      </c>
      <c r="AI13145" s="7" t="s">
        <v>4620</v>
      </c>
    </row>
    <row r="13146" spans="1:49" ht="11" customHeight="1" outlineLevel="1" x14ac:dyDescent="0.25">
      <c r="A13146" t="s">
        <v>276</v>
      </c>
      <c r="C13146" s="2" t="s">
        <v>11983</v>
      </c>
      <c r="D13146" s="2">
        <v>1338</v>
      </c>
      <c r="E13146" s="7">
        <v>1989</v>
      </c>
      <c r="F13146" s="5" t="s">
        <v>277</v>
      </c>
      <c r="H13146" s="5" t="s">
        <v>5398</v>
      </c>
      <c r="I13146" s="6" t="s">
        <v>5399</v>
      </c>
      <c r="J13146" s="6" t="s">
        <v>11765</v>
      </c>
      <c r="K13146" s="17">
        <v>3</v>
      </c>
      <c r="L13146" s="17" t="s">
        <v>7732</v>
      </c>
      <c r="M13146" s="9"/>
      <c r="N13146" s="9"/>
      <c r="O13146" s="21"/>
      <c r="Q13146" s="29"/>
      <c r="U13146" s="17"/>
      <c r="V13146" s="2"/>
      <c r="Y13146" t="str">
        <f t="shared" si="808"/>
        <v/>
      </c>
      <c r="AA13146" t="str">
        <f t="shared" si="809"/>
        <v/>
      </c>
      <c r="AC13146" s="7"/>
      <c r="AD13146" t="s">
        <v>5399</v>
      </c>
      <c r="AE13146">
        <f t="shared" si="811"/>
        <v>1</v>
      </c>
      <c r="AG13146" s="2"/>
      <c r="AH13146" t="s">
        <v>11770</v>
      </c>
      <c r="AI13146" s="7" t="s">
        <v>4620</v>
      </c>
    </row>
    <row r="13147" spans="1:49" ht="11" customHeight="1" outlineLevel="1" x14ac:dyDescent="0.25">
      <c r="A13147" t="s">
        <v>276</v>
      </c>
      <c r="C13147" s="2" t="s">
        <v>11983</v>
      </c>
      <c r="D13147" s="2">
        <v>1385</v>
      </c>
      <c r="E13147" s="7">
        <v>1990</v>
      </c>
      <c r="F13147" s="5" t="s">
        <v>1420</v>
      </c>
      <c r="H13147" s="5" t="s">
        <v>5398</v>
      </c>
      <c r="I13147" s="6" t="s">
        <v>1421</v>
      </c>
      <c r="J13147" s="6" t="s">
        <v>11771</v>
      </c>
      <c r="K13147" s="17">
        <v>1</v>
      </c>
      <c r="L13147" s="18" t="s">
        <v>20076</v>
      </c>
      <c r="M13147" s="9"/>
      <c r="N13147" s="9"/>
      <c r="O13147" s="21"/>
      <c r="Q13147" s="29"/>
      <c r="S13147">
        <v>1</v>
      </c>
      <c r="T13147">
        <v>1</v>
      </c>
      <c r="U13147" s="17"/>
      <c r="V13147" s="2" t="s">
        <v>279</v>
      </c>
      <c r="Y13147" t="str">
        <f t="shared" si="808"/>
        <v/>
      </c>
      <c r="AA13147" t="str">
        <f t="shared" si="809"/>
        <v/>
      </c>
      <c r="AC13147" s="7"/>
      <c r="AD13147" t="s">
        <v>1421</v>
      </c>
      <c r="AE13147">
        <f t="shared" si="811"/>
        <v>0</v>
      </c>
      <c r="AG13147" s="2"/>
      <c r="AH13147" t="s">
        <v>5415</v>
      </c>
      <c r="AI13147" s="7" t="s">
        <v>4620</v>
      </c>
    </row>
    <row r="13148" spans="1:49" ht="11" customHeight="1" outlineLevel="1" x14ac:dyDescent="0.25">
      <c r="A13148" t="s">
        <v>276</v>
      </c>
      <c r="C13148" s="2" t="s">
        <v>11983</v>
      </c>
      <c r="D13148" s="2" t="s">
        <v>11772</v>
      </c>
      <c r="E13148" s="7">
        <v>1990</v>
      </c>
      <c r="F13148" s="5" t="s">
        <v>11773</v>
      </c>
      <c r="H13148" s="5" t="s">
        <v>5398</v>
      </c>
      <c r="I13148" s="6" t="s">
        <v>1421</v>
      </c>
      <c r="J13148" s="6" t="s">
        <v>11771</v>
      </c>
      <c r="K13148" s="17">
        <v>1</v>
      </c>
      <c r="L13148" s="18" t="s">
        <v>7730</v>
      </c>
      <c r="M13148" s="9">
        <v>37</v>
      </c>
      <c r="N13148" s="9"/>
      <c r="O13148" s="21"/>
      <c r="Q13148" s="29"/>
      <c r="U13148" s="17"/>
      <c r="V13148" s="2"/>
      <c r="Y13148" t="str">
        <f t="shared" si="808"/>
        <v/>
      </c>
      <c r="AA13148">
        <f t="shared" si="809"/>
        <v>1</v>
      </c>
      <c r="AC13148" s="7"/>
      <c r="AD13148" t="s">
        <v>1421</v>
      </c>
      <c r="AE13148">
        <f t="shared" si="811"/>
        <v>0</v>
      </c>
      <c r="AG13148" s="2"/>
      <c r="AH13148" t="s">
        <v>5415</v>
      </c>
      <c r="AI13148" s="7" t="s">
        <v>4620</v>
      </c>
    </row>
    <row r="13149" spans="1:49" ht="11" customHeight="1" outlineLevel="1" x14ac:dyDescent="0.25">
      <c r="A13149" t="s">
        <v>276</v>
      </c>
      <c r="C13149" s="2" t="s">
        <v>11983</v>
      </c>
      <c r="D13149" s="2">
        <v>1400</v>
      </c>
      <c r="E13149" s="7">
        <v>1990</v>
      </c>
      <c r="F13149" s="5" t="s">
        <v>1420</v>
      </c>
      <c r="H13149" s="5" t="s">
        <v>5398</v>
      </c>
      <c r="I13149" s="6" t="s">
        <v>5414</v>
      </c>
      <c r="J13149" s="6" t="s">
        <v>11771</v>
      </c>
      <c r="K13149" s="17">
        <v>1</v>
      </c>
      <c r="L13149" s="18" t="s">
        <v>20076</v>
      </c>
      <c r="M13149" s="9"/>
      <c r="N13149" s="9"/>
      <c r="O13149" s="21"/>
      <c r="Q13149" s="29"/>
      <c r="T13149">
        <v>1</v>
      </c>
      <c r="U13149" s="17"/>
      <c r="V13149" s="2" t="s">
        <v>1422</v>
      </c>
      <c r="Y13149" t="str">
        <f t="shared" si="808"/>
        <v/>
      </c>
      <c r="AA13149" t="str">
        <f t="shared" si="809"/>
        <v/>
      </c>
      <c r="AC13149" s="7"/>
      <c r="AD13149" t="s">
        <v>5414</v>
      </c>
      <c r="AE13149">
        <f t="shared" si="811"/>
        <v>0</v>
      </c>
      <c r="AG13149" s="2"/>
      <c r="AH13149" t="s">
        <v>5415</v>
      </c>
      <c r="AI13149" s="7" t="s">
        <v>4620</v>
      </c>
    </row>
    <row r="13150" spans="1:49" ht="11" customHeight="1" outlineLevel="1" x14ac:dyDescent="0.25">
      <c r="A13150" t="s">
        <v>276</v>
      </c>
      <c r="C13150" s="2" t="s">
        <v>11983</v>
      </c>
      <c r="D13150" s="2" t="s">
        <v>11774</v>
      </c>
      <c r="E13150" s="7">
        <v>1990</v>
      </c>
      <c r="F13150" s="5" t="s">
        <v>11773</v>
      </c>
      <c r="H13150" s="5" t="s">
        <v>5398</v>
      </c>
      <c r="I13150" s="6" t="s">
        <v>5414</v>
      </c>
      <c r="J13150" s="6" t="s">
        <v>11771</v>
      </c>
      <c r="K13150" s="17">
        <v>1</v>
      </c>
      <c r="L13150" s="18" t="s">
        <v>7730</v>
      </c>
      <c r="M13150" s="9">
        <v>37</v>
      </c>
      <c r="N13150" s="9"/>
      <c r="O13150" s="21"/>
      <c r="Q13150" s="29"/>
      <c r="U13150" s="17"/>
      <c r="V13150" s="2"/>
      <c r="Y13150" t="str">
        <f t="shared" si="808"/>
        <v/>
      </c>
      <c r="AA13150">
        <f t="shared" si="809"/>
        <v>1</v>
      </c>
      <c r="AC13150" s="7"/>
      <c r="AD13150" t="s">
        <v>5414</v>
      </c>
      <c r="AE13150">
        <f t="shared" si="811"/>
        <v>0</v>
      </c>
      <c r="AG13150" s="2"/>
      <c r="AH13150" t="s">
        <v>5415</v>
      </c>
      <c r="AI13150" s="7" t="s">
        <v>4620</v>
      </c>
    </row>
    <row r="13151" spans="1:49" ht="11" customHeight="1" outlineLevel="1" x14ac:dyDescent="0.25">
      <c r="A13151" t="s">
        <v>276</v>
      </c>
      <c r="C13151" s="2" t="s">
        <v>11983</v>
      </c>
      <c r="D13151" s="2">
        <v>2293</v>
      </c>
      <c r="E13151" s="7">
        <v>1995</v>
      </c>
      <c r="F13151" s="5" t="s">
        <v>11803</v>
      </c>
      <c r="H13151" s="5" t="s">
        <v>5398</v>
      </c>
      <c r="I13151" s="6" t="s">
        <v>2352</v>
      </c>
      <c r="J13151" s="6" t="s">
        <v>8499</v>
      </c>
      <c r="K13151" s="17">
        <v>1</v>
      </c>
      <c r="L13151" s="17" t="s">
        <v>20076</v>
      </c>
      <c r="M13151" s="9"/>
      <c r="N13151" s="9"/>
      <c r="O13151" s="21"/>
      <c r="Q13151" s="29"/>
      <c r="U13151" s="17"/>
      <c r="V13151" s="2"/>
      <c r="Y13151" t="str">
        <f t="shared" si="808"/>
        <v/>
      </c>
      <c r="AA13151" t="str">
        <f t="shared" si="809"/>
        <v/>
      </c>
      <c r="AC13151" s="7"/>
      <c r="AD13151" t="s">
        <v>2352</v>
      </c>
      <c r="AE13151">
        <f t="shared" si="811"/>
        <v>0</v>
      </c>
      <c r="AG13151" s="2">
        <v>1</v>
      </c>
      <c r="AI13151" s="7"/>
    </row>
    <row r="13152" spans="1:49" ht="11" customHeight="1" outlineLevel="1" x14ac:dyDescent="0.25">
      <c r="A13152" t="s">
        <v>276</v>
      </c>
      <c r="C13152" s="2" t="s">
        <v>11983</v>
      </c>
      <c r="D13152" s="2" t="s">
        <v>11802</v>
      </c>
      <c r="E13152" s="7">
        <v>1995</v>
      </c>
      <c r="F13152" s="5" t="s">
        <v>11804</v>
      </c>
      <c r="H13152" s="5" t="s">
        <v>5398</v>
      </c>
      <c r="I13152" s="6" t="s">
        <v>2352</v>
      </c>
      <c r="J13152" s="6" t="s">
        <v>8499</v>
      </c>
      <c r="K13152" s="17">
        <v>1</v>
      </c>
      <c r="L13152" s="17" t="s">
        <v>7730</v>
      </c>
      <c r="M13152" s="9">
        <v>11</v>
      </c>
      <c r="N13152" s="9"/>
      <c r="O13152" s="21"/>
      <c r="Q13152" s="29"/>
      <c r="U13152" s="17"/>
      <c r="V13152" s="2"/>
      <c r="Y13152" t="str">
        <f t="shared" si="808"/>
        <v/>
      </c>
      <c r="AA13152">
        <f t="shared" si="809"/>
        <v>1</v>
      </c>
      <c r="AC13152" s="7"/>
      <c r="AD13152" t="s">
        <v>2352</v>
      </c>
      <c r="AE13152">
        <f t="shared" si="811"/>
        <v>0</v>
      </c>
      <c r="AG13152" s="2">
        <v>1</v>
      </c>
      <c r="AI13152" s="7"/>
    </row>
    <row r="13153" spans="1:35" ht="11" customHeight="1" outlineLevel="1" x14ac:dyDescent="0.25">
      <c r="A13153" t="s">
        <v>276</v>
      </c>
      <c r="C13153" s="2" t="s">
        <v>11983</v>
      </c>
      <c r="D13153" s="2">
        <v>2831</v>
      </c>
      <c r="E13153" s="7">
        <v>1997</v>
      </c>
      <c r="F13153" s="5" t="s">
        <v>11807</v>
      </c>
      <c r="H13153" s="5" t="s">
        <v>5398</v>
      </c>
      <c r="I13153" s="6" t="s">
        <v>6213</v>
      </c>
      <c r="J13153" s="6" t="s">
        <v>11805</v>
      </c>
      <c r="K13153" s="17">
        <v>3</v>
      </c>
      <c r="L13153" s="17" t="s">
        <v>7732</v>
      </c>
      <c r="M13153" s="9"/>
      <c r="N13153" s="9"/>
      <c r="O13153" s="21"/>
      <c r="Q13153" s="29"/>
      <c r="U13153" s="17"/>
      <c r="V13153" s="2"/>
      <c r="Y13153" t="str">
        <f t="shared" si="808"/>
        <v/>
      </c>
      <c r="AA13153" t="str">
        <f t="shared" si="809"/>
        <v/>
      </c>
      <c r="AC13153" s="7"/>
      <c r="AD13153" t="s">
        <v>6213</v>
      </c>
      <c r="AE13153">
        <f t="shared" si="811"/>
        <v>0</v>
      </c>
      <c r="AG13153" s="2"/>
      <c r="AH13153" t="s">
        <v>10871</v>
      </c>
      <c r="AI13153" s="7" t="s">
        <v>4922</v>
      </c>
    </row>
    <row r="13154" spans="1:35" ht="11" customHeight="1" outlineLevel="1" x14ac:dyDescent="0.25">
      <c r="A13154" t="s">
        <v>276</v>
      </c>
      <c r="C13154" s="2" t="s">
        <v>11983</v>
      </c>
      <c r="D13154" s="2" t="s">
        <v>11806</v>
      </c>
      <c r="E13154" s="7">
        <v>1997</v>
      </c>
      <c r="F13154" s="5" t="s">
        <v>11808</v>
      </c>
      <c r="H13154" s="5" t="s">
        <v>5398</v>
      </c>
      <c r="I13154" s="6" t="s">
        <v>6213</v>
      </c>
      <c r="J13154" s="6" t="s">
        <v>11805</v>
      </c>
      <c r="K13154" s="17">
        <v>5</v>
      </c>
      <c r="L13154" s="17" t="s">
        <v>7732</v>
      </c>
      <c r="M13154" s="9"/>
      <c r="N13154" s="9"/>
      <c r="O13154" s="21"/>
      <c r="Q13154" s="29"/>
      <c r="U13154" s="17"/>
      <c r="V13154" s="2">
        <v>1997</v>
      </c>
      <c r="Y13154" t="str">
        <f t="shared" si="808"/>
        <v/>
      </c>
      <c r="AA13154">
        <f t="shared" si="809"/>
        <v>1</v>
      </c>
      <c r="AC13154" s="7"/>
      <c r="AD13154" t="s">
        <v>6213</v>
      </c>
      <c r="AE13154">
        <f t="shared" si="811"/>
        <v>0</v>
      </c>
      <c r="AG13154" s="2"/>
      <c r="AH13154" t="s">
        <v>6214</v>
      </c>
      <c r="AI13154" s="7" t="s">
        <v>4922</v>
      </c>
    </row>
    <row r="13155" spans="1:35" ht="11" customHeight="1" outlineLevel="1" x14ac:dyDescent="0.25">
      <c r="A13155" t="s">
        <v>276</v>
      </c>
      <c r="C13155" s="2" t="s">
        <v>11983</v>
      </c>
      <c r="D13155" s="2" t="s">
        <v>20461</v>
      </c>
      <c r="E13155" s="7">
        <v>1998</v>
      </c>
      <c r="F13155" s="5" t="s">
        <v>11809</v>
      </c>
      <c r="H13155" s="5" t="s">
        <v>5398</v>
      </c>
      <c r="I13155" s="6" t="s">
        <v>5270</v>
      </c>
      <c r="J13155" s="6" t="s">
        <v>8499</v>
      </c>
      <c r="K13155" s="17">
        <v>1</v>
      </c>
      <c r="L13155" s="17" t="s">
        <v>7730</v>
      </c>
      <c r="M13155" s="9">
        <v>8</v>
      </c>
      <c r="N13155" s="9"/>
      <c r="O13155" s="21"/>
      <c r="Q13155" s="29"/>
      <c r="U13155" s="17"/>
      <c r="V13155" s="2">
        <v>2114</v>
      </c>
      <c r="Y13155" t="str">
        <f t="shared" si="808"/>
        <v/>
      </c>
      <c r="AA13155">
        <f t="shared" si="809"/>
        <v>1</v>
      </c>
      <c r="AC13155" s="7"/>
      <c r="AD13155" t="s">
        <v>5270</v>
      </c>
      <c r="AE13155">
        <f t="shared" si="811"/>
        <v>0</v>
      </c>
      <c r="AG13155" s="2">
        <v>1</v>
      </c>
      <c r="AH13155" t="s">
        <v>3354</v>
      </c>
      <c r="AI13155" s="7" t="s">
        <v>4922</v>
      </c>
    </row>
    <row r="13156" spans="1:35" ht="11" customHeight="1" outlineLevel="1" x14ac:dyDescent="0.25">
      <c r="A13156" t="s">
        <v>276</v>
      </c>
      <c r="C13156" s="2" t="s">
        <v>11983</v>
      </c>
      <c r="D13156" s="2" t="s">
        <v>18667</v>
      </c>
      <c r="E13156" s="7">
        <v>1998</v>
      </c>
      <c r="F13156" s="5" t="s">
        <v>11809</v>
      </c>
      <c r="H13156" s="5" t="s">
        <v>5398</v>
      </c>
      <c r="I13156" s="6" t="s">
        <v>5270</v>
      </c>
      <c r="J13156" s="6" t="s">
        <v>8499</v>
      </c>
      <c r="K13156" s="17">
        <v>1</v>
      </c>
      <c r="L13156" s="17" t="s">
        <v>7730</v>
      </c>
      <c r="M13156" s="9">
        <v>15</v>
      </c>
      <c r="N13156" s="9"/>
      <c r="O13156" s="21"/>
      <c r="Q13156" s="29"/>
      <c r="S13156">
        <v>1</v>
      </c>
      <c r="T13156">
        <v>1</v>
      </c>
      <c r="U13156" s="17"/>
      <c r="V13156" s="2">
        <v>2114</v>
      </c>
      <c r="Y13156" t="str">
        <f t="shared" si="808"/>
        <v/>
      </c>
      <c r="AA13156">
        <f t="shared" si="809"/>
        <v>1</v>
      </c>
      <c r="AC13156" s="7"/>
      <c r="AD13156" t="s">
        <v>5270</v>
      </c>
      <c r="AE13156">
        <f t="shared" si="811"/>
        <v>0</v>
      </c>
      <c r="AG13156" s="2">
        <v>1</v>
      </c>
      <c r="AH13156" t="s">
        <v>3354</v>
      </c>
      <c r="AI13156" s="7" t="s">
        <v>4922</v>
      </c>
    </row>
    <row r="13157" spans="1:35" ht="11" customHeight="1" outlineLevel="1" x14ac:dyDescent="0.25">
      <c r="A13157" t="s">
        <v>276</v>
      </c>
      <c r="C13157" s="2" t="s">
        <v>11983</v>
      </c>
      <c r="D13157" s="2">
        <v>3336</v>
      </c>
      <c r="E13157" s="7">
        <v>1999</v>
      </c>
      <c r="F13157" s="5" t="s">
        <v>11777</v>
      </c>
      <c r="H13157" s="5" t="s">
        <v>5398</v>
      </c>
      <c r="I13157" s="6" t="s">
        <v>5399</v>
      </c>
      <c r="J13157" s="6" t="s">
        <v>11778</v>
      </c>
      <c r="K13157" s="17">
        <v>3</v>
      </c>
      <c r="L13157" s="17" t="s">
        <v>20076</v>
      </c>
      <c r="M13157" s="9"/>
      <c r="N13157" s="9"/>
      <c r="O13157" s="21"/>
      <c r="Q13157" s="29"/>
      <c r="U13157" s="17"/>
      <c r="V13157" s="2"/>
      <c r="Y13157" t="str">
        <f t="shared" si="808"/>
        <v/>
      </c>
      <c r="AA13157" t="str">
        <f t="shared" si="809"/>
        <v/>
      </c>
      <c r="AC13157" s="7"/>
      <c r="AD13157" t="s">
        <v>5399</v>
      </c>
      <c r="AE13157">
        <f t="shared" si="811"/>
        <v>1</v>
      </c>
      <c r="AG13157" s="2"/>
      <c r="AI13157" s="7"/>
    </row>
    <row r="13158" spans="1:35" ht="11" customHeight="1" outlineLevel="1" x14ac:dyDescent="0.25">
      <c r="A13158" t="s">
        <v>276</v>
      </c>
      <c r="C13158" s="2" t="s">
        <v>11983</v>
      </c>
      <c r="D13158" s="2">
        <v>3337</v>
      </c>
      <c r="E13158" s="7">
        <v>1999</v>
      </c>
      <c r="F13158" s="5" t="s">
        <v>11777</v>
      </c>
      <c r="H13158" s="5" t="s">
        <v>5398</v>
      </c>
      <c r="I13158" s="6" t="s">
        <v>5399</v>
      </c>
      <c r="J13158" s="6" t="s">
        <v>11779</v>
      </c>
      <c r="K13158" s="17">
        <v>3</v>
      </c>
      <c r="L13158" s="17" t="s">
        <v>20076</v>
      </c>
      <c r="M13158" s="9"/>
      <c r="N13158" s="9"/>
      <c r="O13158" s="21"/>
      <c r="Q13158" s="29"/>
      <c r="U13158" s="17"/>
      <c r="V13158" s="2"/>
      <c r="Y13158" t="str">
        <f t="shared" si="808"/>
        <v/>
      </c>
      <c r="AA13158" t="str">
        <f t="shared" si="809"/>
        <v/>
      </c>
      <c r="AC13158" s="7"/>
      <c r="AD13158" t="s">
        <v>5399</v>
      </c>
      <c r="AE13158">
        <f t="shared" si="811"/>
        <v>1</v>
      </c>
      <c r="AG13158" s="2"/>
      <c r="AI13158" s="7"/>
    </row>
    <row r="13159" spans="1:35" ht="11" customHeight="1" outlineLevel="1" x14ac:dyDescent="0.25">
      <c r="A13159" t="s">
        <v>276</v>
      </c>
      <c r="C13159" s="2" t="s">
        <v>11983</v>
      </c>
      <c r="D13159" s="2">
        <v>3341</v>
      </c>
      <c r="E13159" s="7">
        <v>1999</v>
      </c>
      <c r="F13159" s="5" t="s">
        <v>11777</v>
      </c>
      <c r="H13159" s="5" t="s">
        <v>5398</v>
      </c>
      <c r="I13159" s="6" t="s">
        <v>5399</v>
      </c>
      <c r="J13159" s="6" t="s">
        <v>11780</v>
      </c>
      <c r="K13159" s="17">
        <v>1</v>
      </c>
      <c r="L13159" s="17" t="s">
        <v>20076</v>
      </c>
      <c r="M13159" s="9"/>
      <c r="N13159" s="9"/>
      <c r="O13159" s="21"/>
      <c r="Q13159" s="29"/>
      <c r="U13159" s="17"/>
      <c r="V13159" s="2"/>
      <c r="Y13159" t="str">
        <f t="shared" si="808"/>
        <v/>
      </c>
      <c r="AA13159" t="str">
        <f t="shared" si="809"/>
        <v/>
      </c>
      <c r="AC13159" s="7"/>
      <c r="AD13159" t="s">
        <v>5399</v>
      </c>
      <c r="AE13159">
        <f t="shared" si="811"/>
        <v>1</v>
      </c>
      <c r="AG13159" s="2"/>
      <c r="AI13159" s="7"/>
    </row>
    <row r="13160" spans="1:35" ht="11" customHeight="1" outlineLevel="1" x14ac:dyDescent="0.25">
      <c r="A13160" t="s">
        <v>276</v>
      </c>
      <c r="C13160" s="2" t="s">
        <v>11983</v>
      </c>
      <c r="D13160" s="2" t="s">
        <v>11775</v>
      </c>
      <c r="E13160" s="7">
        <v>1999</v>
      </c>
      <c r="F13160" s="5" t="s">
        <v>11776</v>
      </c>
      <c r="H13160" s="5" t="s">
        <v>5398</v>
      </c>
      <c r="I13160" s="6" t="s">
        <v>5128</v>
      </c>
      <c r="J13160" s="6" t="s">
        <v>11781</v>
      </c>
      <c r="K13160" s="17">
        <v>1</v>
      </c>
      <c r="L13160" s="17" t="s">
        <v>7730</v>
      </c>
      <c r="M13160" s="9">
        <v>8.4</v>
      </c>
      <c r="N13160" s="9"/>
      <c r="O13160" s="21"/>
      <c r="Q13160" s="29"/>
      <c r="U13160" s="17"/>
      <c r="V13160" s="2">
        <v>2226</v>
      </c>
      <c r="Y13160" t="str">
        <f t="shared" si="808"/>
        <v/>
      </c>
      <c r="AA13160">
        <f t="shared" si="809"/>
        <v>1</v>
      </c>
      <c r="AC13160" s="7"/>
      <c r="AD13160" t="s">
        <v>5128</v>
      </c>
      <c r="AE13160">
        <f t="shared" si="811"/>
        <v>1</v>
      </c>
      <c r="AG13160" s="2"/>
      <c r="AH13160" t="s">
        <v>4921</v>
      </c>
      <c r="AI13160" s="7" t="s">
        <v>4922</v>
      </c>
    </row>
    <row r="13161" spans="1:35" ht="11" customHeight="1" outlineLevel="1" x14ac:dyDescent="0.25">
      <c r="A13161" t="s">
        <v>276</v>
      </c>
      <c r="C13161" s="2" t="s">
        <v>11983</v>
      </c>
      <c r="D13161" s="2">
        <v>3343</v>
      </c>
      <c r="E13161" s="7">
        <v>1999</v>
      </c>
      <c r="F13161" s="5" t="s">
        <v>11777</v>
      </c>
      <c r="H13161" s="5" t="s">
        <v>5398</v>
      </c>
      <c r="I13161" s="6" t="s">
        <v>5399</v>
      </c>
      <c r="J13161" s="6" t="s">
        <v>11782</v>
      </c>
      <c r="K13161" s="17">
        <v>3</v>
      </c>
      <c r="L13161" s="17" t="s">
        <v>20076</v>
      </c>
      <c r="M13161" s="9"/>
      <c r="N13161" s="9"/>
      <c r="O13161" s="21"/>
      <c r="Q13161" s="29"/>
      <c r="U13161" s="17"/>
      <c r="V13161" s="2"/>
      <c r="Y13161" t="str">
        <f t="shared" si="808"/>
        <v/>
      </c>
      <c r="AA13161" t="str">
        <f t="shared" si="809"/>
        <v/>
      </c>
      <c r="AC13161" s="7"/>
      <c r="AD13161" t="s">
        <v>5399</v>
      </c>
      <c r="AE13161">
        <f t="shared" si="811"/>
        <v>1</v>
      </c>
      <c r="AG13161" s="2"/>
      <c r="AI13161" s="7"/>
    </row>
    <row r="13162" spans="1:35" ht="11" customHeight="1" outlineLevel="1" x14ac:dyDescent="0.25">
      <c r="A13162" t="s">
        <v>276</v>
      </c>
      <c r="C13162" s="2" t="s">
        <v>11983</v>
      </c>
      <c r="D13162" s="2">
        <v>3346</v>
      </c>
      <c r="E13162" s="7">
        <v>1999</v>
      </c>
      <c r="F13162" s="5" t="s">
        <v>11777</v>
      </c>
      <c r="H13162" s="5" t="s">
        <v>5398</v>
      </c>
      <c r="I13162" s="6" t="s">
        <v>5399</v>
      </c>
      <c r="J13162" s="6" t="s">
        <v>11783</v>
      </c>
      <c r="K13162" s="17">
        <v>3</v>
      </c>
      <c r="L13162" s="17" t="s">
        <v>20076</v>
      </c>
      <c r="M13162" s="9"/>
      <c r="N13162" s="9"/>
      <c r="O13162" s="21"/>
      <c r="Q13162" s="29"/>
      <c r="U13162" s="17"/>
      <c r="V13162" s="2"/>
      <c r="Y13162" t="str">
        <f t="shared" si="808"/>
        <v/>
      </c>
      <c r="AA13162" t="str">
        <f t="shared" si="809"/>
        <v/>
      </c>
      <c r="AC13162" s="7"/>
      <c r="AD13162" t="s">
        <v>5399</v>
      </c>
      <c r="AE13162">
        <f t="shared" si="811"/>
        <v>1</v>
      </c>
      <c r="AG13162" s="2"/>
      <c r="AI13162" s="7"/>
    </row>
    <row r="13163" spans="1:35" ht="11" customHeight="1" outlineLevel="1" collapsed="1" x14ac:dyDescent="0.25">
      <c r="A13163" t="s">
        <v>276</v>
      </c>
      <c r="C13163" s="2" t="s">
        <v>11983</v>
      </c>
      <c r="D13163" s="2">
        <v>3347</v>
      </c>
      <c r="E13163" s="7">
        <v>1999</v>
      </c>
      <c r="F13163" s="5" t="s">
        <v>11777</v>
      </c>
      <c r="H13163" s="5" t="s">
        <v>5398</v>
      </c>
      <c r="I13163" s="6" t="s">
        <v>5399</v>
      </c>
      <c r="J13163" s="6" t="s">
        <v>11784</v>
      </c>
      <c r="K13163" s="17">
        <v>3</v>
      </c>
      <c r="L13163" s="17" t="s">
        <v>20076</v>
      </c>
      <c r="M13163" s="9"/>
      <c r="N13163" s="9"/>
      <c r="O13163" s="21"/>
      <c r="Q13163" s="29"/>
      <c r="U13163" s="17"/>
      <c r="V13163" s="2"/>
      <c r="Y13163" t="str">
        <f t="shared" ref="Y13163:Y13226" si="812">IF(COUNTIF(F13163,"*fdc*"),1,"")</f>
        <v/>
      </c>
      <c r="AA13163" t="str">
        <f t="shared" ref="AA13163:AA13226" si="813">IF(COUNTIF(F13163,"*s/s*"),1,"")</f>
        <v/>
      </c>
      <c r="AC13163" s="7"/>
      <c r="AD13163" t="s">
        <v>5399</v>
      </c>
      <c r="AE13163">
        <f t="shared" si="811"/>
        <v>1</v>
      </c>
      <c r="AG13163" s="2"/>
      <c r="AI13163" s="7"/>
    </row>
    <row r="13164" spans="1:35" ht="11" customHeight="1" outlineLevel="1" x14ac:dyDescent="0.25">
      <c r="A13164" t="s">
        <v>276</v>
      </c>
      <c r="C13164" s="2" t="s">
        <v>11983</v>
      </c>
      <c r="D13164" s="2" t="s">
        <v>18861</v>
      </c>
      <c r="E13164" s="7">
        <v>1999</v>
      </c>
      <c r="F13164" s="5" t="s">
        <v>11776</v>
      </c>
      <c r="H13164" s="5" t="s">
        <v>5398</v>
      </c>
      <c r="I13164" s="6" t="s">
        <v>6171</v>
      </c>
      <c r="J13164" s="6" t="s">
        <v>11785</v>
      </c>
      <c r="K13164" s="17">
        <v>3</v>
      </c>
      <c r="L13164" s="17" t="s">
        <v>7730</v>
      </c>
      <c r="M13164" s="9">
        <v>8.4</v>
      </c>
      <c r="N13164" s="9"/>
      <c r="O13164" s="21"/>
      <c r="Q13164" s="29"/>
      <c r="U13164" s="17"/>
      <c r="V13164" s="2">
        <v>2225</v>
      </c>
      <c r="Y13164" t="str">
        <f t="shared" si="812"/>
        <v/>
      </c>
      <c r="AA13164">
        <f t="shared" si="813"/>
        <v>1</v>
      </c>
      <c r="AC13164" s="7"/>
      <c r="AD13164" t="s">
        <v>6171</v>
      </c>
      <c r="AE13164">
        <f t="shared" si="811"/>
        <v>0</v>
      </c>
      <c r="AG13164" s="2"/>
      <c r="AH13164" t="s">
        <v>4921</v>
      </c>
      <c r="AI13164" s="7" t="s">
        <v>4922</v>
      </c>
    </row>
    <row r="13165" spans="1:35" ht="11" customHeight="1" outlineLevel="1" x14ac:dyDescent="0.25">
      <c r="A13165" t="s">
        <v>276</v>
      </c>
      <c r="C13165" s="2" t="s">
        <v>11983</v>
      </c>
      <c r="D13165" s="2">
        <v>3348</v>
      </c>
      <c r="E13165" s="7">
        <v>1999</v>
      </c>
      <c r="F13165" s="5" t="s">
        <v>11786</v>
      </c>
      <c r="H13165" s="5" t="s">
        <v>5398</v>
      </c>
      <c r="I13165" s="6" t="s">
        <v>3862</v>
      </c>
      <c r="J13165" s="6" t="s">
        <v>11787</v>
      </c>
      <c r="K13165" s="17">
        <v>1</v>
      </c>
      <c r="L13165" s="17" t="s">
        <v>7730</v>
      </c>
      <c r="M13165" s="9">
        <v>10.65</v>
      </c>
      <c r="N13165" s="9"/>
      <c r="O13165" s="21"/>
      <c r="Q13165" s="29"/>
      <c r="U13165" s="17"/>
      <c r="V13165" s="2">
        <v>2227</v>
      </c>
      <c r="Y13165" t="str">
        <f t="shared" si="812"/>
        <v/>
      </c>
      <c r="AA13165">
        <f t="shared" si="813"/>
        <v>1</v>
      </c>
      <c r="AC13165" s="7"/>
      <c r="AD13165" t="s">
        <v>3862</v>
      </c>
      <c r="AE13165">
        <f t="shared" si="811"/>
        <v>1</v>
      </c>
      <c r="AG13165" s="2"/>
      <c r="AH13165" t="s">
        <v>4921</v>
      </c>
      <c r="AI13165" s="7" t="s">
        <v>4922</v>
      </c>
    </row>
    <row r="13166" spans="1:35" ht="11" customHeight="1" outlineLevel="1" x14ac:dyDescent="0.25">
      <c r="A13166" t="s">
        <v>276</v>
      </c>
      <c r="C13166" s="2" t="s">
        <v>11983</v>
      </c>
      <c r="D13166" s="2">
        <v>3349</v>
      </c>
      <c r="E13166" s="7">
        <v>1999</v>
      </c>
      <c r="F13166" s="5" t="s">
        <v>5127</v>
      </c>
      <c r="H13166" s="5" t="s">
        <v>5398</v>
      </c>
      <c r="I13166" s="6" t="s">
        <v>3863</v>
      </c>
      <c r="J13166" s="6" t="s">
        <v>11788</v>
      </c>
      <c r="K13166" s="17">
        <v>1</v>
      </c>
      <c r="L13166" s="17" t="s">
        <v>7730</v>
      </c>
      <c r="M13166" s="9">
        <v>10</v>
      </c>
      <c r="N13166" s="9"/>
      <c r="O13166" s="21"/>
      <c r="Q13166" s="29"/>
      <c r="U13166" s="17"/>
      <c r="V13166" s="2">
        <v>2228</v>
      </c>
      <c r="Y13166" t="str">
        <f t="shared" si="812"/>
        <v/>
      </c>
      <c r="AA13166" t="str">
        <f t="shared" si="813"/>
        <v/>
      </c>
      <c r="AC13166" s="7"/>
      <c r="AD13166" t="s">
        <v>3863</v>
      </c>
      <c r="AE13166">
        <f t="shared" si="811"/>
        <v>0</v>
      </c>
      <c r="AG13166" s="2"/>
      <c r="AH13166" t="s">
        <v>4921</v>
      </c>
      <c r="AI13166" s="7" t="s">
        <v>4922</v>
      </c>
    </row>
    <row r="13167" spans="1:35" ht="11" customHeight="1" outlineLevel="1" x14ac:dyDescent="0.25">
      <c r="A13167" t="s">
        <v>276</v>
      </c>
      <c r="C13167" s="2" t="s">
        <v>11983</v>
      </c>
      <c r="D13167" s="2">
        <v>4309</v>
      </c>
      <c r="E13167" s="7">
        <v>2002</v>
      </c>
      <c r="F13167" s="5" t="s">
        <v>3864</v>
      </c>
      <c r="H13167" s="5" t="s">
        <v>5398</v>
      </c>
      <c r="I13167" s="6" t="s">
        <v>2592</v>
      </c>
      <c r="J13167" s="6" t="s">
        <v>7137</v>
      </c>
      <c r="K13167" s="17">
        <v>1</v>
      </c>
      <c r="L13167" s="17" t="s">
        <v>20076</v>
      </c>
      <c r="M13167" s="9"/>
      <c r="N13167" s="9"/>
      <c r="O13167" s="21"/>
      <c r="Q13167" s="29"/>
      <c r="U13167" s="17"/>
      <c r="V13167" s="2" t="s">
        <v>5737</v>
      </c>
      <c r="Y13167" t="str">
        <f t="shared" si="812"/>
        <v/>
      </c>
      <c r="AA13167" t="str">
        <f t="shared" si="813"/>
        <v/>
      </c>
      <c r="AC13167" s="7"/>
      <c r="AD13167" t="s">
        <v>2592</v>
      </c>
      <c r="AE13167">
        <f t="shared" si="811"/>
        <v>0</v>
      </c>
      <c r="AG13167" s="2"/>
      <c r="AH13167" t="s">
        <v>2593</v>
      </c>
      <c r="AI13167" s="7" t="s">
        <v>4922</v>
      </c>
    </row>
    <row r="13168" spans="1:35" ht="11" customHeight="1" outlineLevel="1" x14ac:dyDescent="0.25">
      <c r="A13168" t="s">
        <v>276</v>
      </c>
      <c r="C13168" s="2" t="s">
        <v>11983</v>
      </c>
      <c r="D13168" s="2">
        <v>4310</v>
      </c>
      <c r="E13168" s="7">
        <v>2002</v>
      </c>
      <c r="F13168" s="5" t="s">
        <v>3864</v>
      </c>
      <c r="H13168" s="5" t="s">
        <v>5398</v>
      </c>
      <c r="I13168" s="6" t="s">
        <v>4102</v>
      </c>
      <c r="J13168" s="6" t="s">
        <v>7137</v>
      </c>
      <c r="K13168" s="17">
        <v>1</v>
      </c>
      <c r="L13168" s="17" t="s">
        <v>20076</v>
      </c>
      <c r="M13168" s="9"/>
      <c r="N13168" s="9"/>
      <c r="O13168" s="21"/>
      <c r="Q13168" s="29"/>
      <c r="U13168" s="17"/>
      <c r="V13168" s="2" t="s">
        <v>5738</v>
      </c>
      <c r="Y13168" t="str">
        <f t="shared" si="812"/>
        <v/>
      </c>
      <c r="AA13168" t="str">
        <f t="shared" si="813"/>
        <v/>
      </c>
      <c r="AC13168" s="7"/>
      <c r="AD13168" t="s">
        <v>4102</v>
      </c>
      <c r="AE13168">
        <f t="shared" si="811"/>
        <v>0</v>
      </c>
      <c r="AG13168" s="2"/>
      <c r="AH13168" t="s">
        <v>4103</v>
      </c>
      <c r="AI13168" s="7" t="s">
        <v>4922</v>
      </c>
    </row>
    <row r="13169" spans="1:35" ht="11" customHeight="1" outlineLevel="1" x14ac:dyDescent="0.25">
      <c r="A13169" t="s">
        <v>276</v>
      </c>
      <c r="C13169" s="2" t="s">
        <v>11983</v>
      </c>
      <c r="D13169" s="2">
        <v>4312</v>
      </c>
      <c r="E13169" s="7">
        <v>2002</v>
      </c>
      <c r="F13169" s="5" t="s">
        <v>3864</v>
      </c>
      <c r="H13169" s="5" t="s">
        <v>5398</v>
      </c>
      <c r="I13169" s="6" t="s">
        <v>5417</v>
      </c>
      <c r="J13169" s="6" t="s">
        <v>7137</v>
      </c>
      <c r="K13169" s="17">
        <v>1</v>
      </c>
      <c r="L13169" s="17" t="s">
        <v>20076</v>
      </c>
      <c r="M13169" s="9"/>
      <c r="N13169" s="9"/>
      <c r="O13169" s="21"/>
      <c r="Q13169" s="29"/>
      <c r="U13169" s="17"/>
      <c r="V13169" s="2" t="s">
        <v>5739</v>
      </c>
      <c r="Y13169" t="str">
        <f t="shared" si="812"/>
        <v/>
      </c>
      <c r="AA13169" t="str">
        <f t="shared" si="813"/>
        <v/>
      </c>
      <c r="AC13169" s="7"/>
      <c r="AD13169" t="s">
        <v>5417</v>
      </c>
      <c r="AE13169">
        <f t="shared" si="811"/>
        <v>0</v>
      </c>
      <c r="AG13169" s="2"/>
      <c r="AH13169" t="s">
        <v>4387</v>
      </c>
      <c r="AI13169" s="7" t="s">
        <v>4922</v>
      </c>
    </row>
    <row r="13170" spans="1:35" ht="11" customHeight="1" outlineLevel="1" x14ac:dyDescent="0.25">
      <c r="A13170" t="s">
        <v>276</v>
      </c>
      <c r="C13170" s="2" t="s">
        <v>11983</v>
      </c>
      <c r="D13170" s="2" t="s">
        <v>11789</v>
      </c>
      <c r="E13170" s="7">
        <v>2002</v>
      </c>
      <c r="F13170" s="5" t="s">
        <v>11790</v>
      </c>
      <c r="H13170" s="5" t="s">
        <v>5398</v>
      </c>
      <c r="I13170" s="6" t="s">
        <v>989</v>
      </c>
      <c r="J13170" s="6" t="s">
        <v>7137</v>
      </c>
      <c r="K13170" s="17">
        <v>1</v>
      </c>
      <c r="L13170" s="18" t="s">
        <v>7730</v>
      </c>
      <c r="M13170" s="9">
        <v>10</v>
      </c>
      <c r="N13170" s="9"/>
      <c r="O13170" s="21"/>
      <c r="Q13170" s="29"/>
      <c r="U13170" s="17"/>
      <c r="V13170" s="2">
        <v>2555</v>
      </c>
      <c r="Y13170" t="str">
        <f t="shared" si="812"/>
        <v/>
      </c>
      <c r="AA13170">
        <f t="shared" si="813"/>
        <v>1</v>
      </c>
      <c r="AC13170" s="7"/>
      <c r="AD13170" t="s">
        <v>989</v>
      </c>
      <c r="AE13170">
        <f t="shared" si="811"/>
        <v>0</v>
      </c>
      <c r="AG13170" s="2"/>
      <c r="AH13170" t="s">
        <v>3354</v>
      </c>
      <c r="AI13170" s="7" t="s">
        <v>4922</v>
      </c>
    </row>
    <row r="13171" spans="1:35" ht="11" customHeight="1" outlineLevel="1" x14ac:dyDescent="0.25">
      <c r="A13171" t="s">
        <v>276</v>
      </c>
      <c r="C13171" s="2" t="s">
        <v>11983</v>
      </c>
      <c r="D13171" s="2">
        <v>4823</v>
      </c>
      <c r="E13171" s="7">
        <v>2004</v>
      </c>
      <c r="F13171" s="5" t="s">
        <v>6616</v>
      </c>
      <c r="H13171" s="5" t="s">
        <v>5398</v>
      </c>
      <c r="I13171" s="6" t="s">
        <v>6617</v>
      </c>
      <c r="J13171" s="6" t="s">
        <v>11801</v>
      </c>
      <c r="K13171" s="17">
        <v>1</v>
      </c>
      <c r="L13171" s="17" t="s">
        <v>7732</v>
      </c>
      <c r="M13171" s="9"/>
      <c r="N13171" s="9"/>
      <c r="O13171" s="21"/>
      <c r="Q13171" s="29"/>
      <c r="U13171" s="17"/>
      <c r="V13171" s="2">
        <v>2786</v>
      </c>
      <c r="Y13171" t="str">
        <f t="shared" si="812"/>
        <v/>
      </c>
      <c r="AA13171" t="str">
        <f t="shared" si="813"/>
        <v/>
      </c>
      <c r="AC13171" s="7"/>
      <c r="AD13171" t="s">
        <v>6617</v>
      </c>
      <c r="AE13171">
        <f t="shared" ref="AE13171:AE13202" si="814">COUNTIF(I13171,"*Fuji*")</f>
        <v>1</v>
      </c>
      <c r="AG13171" s="2"/>
      <c r="AH13171" t="s">
        <v>4921</v>
      </c>
      <c r="AI13171" s="7" t="s">
        <v>4922</v>
      </c>
    </row>
    <row r="13172" spans="1:35" ht="11" customHeight="1" outlineLevel="1" x14ac:dyDescent="0.25">
      <c r="A13172" t="s">
        <v>276</v>
      </c>
      <c r="C13172" s="2" t="s">
        <v>11983</v>
      </c>
      <c r="D13172" s="2" t="s">
        <v>12498</v>
      </c>
      <c r="E13172" s="7">
        <v>2014</v>
      </c>
      <c r="F13172" s="5" t="s">
        <v>20093</v>
      </c>
      <c r="H13172" s="5" t="s">
        <v>5398</v>
      </c>
      <c r="I13172" s="6" t="s">
        <v>6213</v>
      </c>
      <c r="J13172" s="6" t="s">
        <v>10373</v>
      </c>
      <c r="K13172" s="17">
        <v>1</v>
      </c>
      <c r="L13172" s="17" t="s">
        <v>7730</v>
      </c>
      <c r="M13172" s="9">
        <v>11</v>
      </c>
      <c r="N13172" s="9"/>
      <c r="O13172" s="21"/>
      <c r="Q13172" s="29"/>
      <c r="U13172" s="17"/>
      <c r="V13172" s="2"/>
      <c r="Y13172" t="str">
        <f t="shared" si="812"/>
        <v/>
      </c>
      <c r="AA13172">
        <f t="shared" si="813"/>
        <v>1</v>
      </c>
      <c r="AC13172" s="7"/>
      <c r="AD13172" t="s">
        <v>6213</v>
      </c>
      <c r="AE13172">
        <f t="shared" si="814"/>
        <v>0</v>
      </c>
      <c r="AG13172" s="2"/>
      <c r="AI13172" s="7"/>
    </row>
    <row r="13173" spans="1:35" ht="11" customHeight="1" outlineLevel="1" x14ac:dyDescent="0.25">
      <c r="A13173" t="s">
        <v>276</v>
      </c>
      <c r="C13173" s="2" t="s">
        <v>11983</v>
      </c>
      <c r="D13173" s="2" t="s">
        <v>12498</v>
      </c>
      <c r="E13173" s="7">
        <v>2014</v>
      </c>
      <c r="F13173" s="5" t="s">
        <v>20093</v>
      </c>
      <c r="H13173" s="5" t="s">
        <v>5398</v>
      </c>
      <c r="I13173" s="6" t="s">
        <v>6213</v>
      </c>
      <c r="J13173" s="6" t="s">
        <v>10373</v>
      </c>
      <c r="K13173" s="17">
        <v>1</v>
      </c>
      <c r="L13173" s="17" t="s">
        <v>7730</v>
      </c>
      <c r="M13173" s="9">
        <v>11</v>
      </c>
      <c r="N13173" s="9"/>
      <c r="O13173" s="21"/>
      <c r="Q13173" s="29"/>
      <c r="U13173" s="17"/>
      <c r="V13173" s="2"/>
      <c r="Y13173" t="str">
        <f t="shared" si="812"/>
        <v/>
      </c>
      <c r="AA13173">
        <f t="shared" si="813"/>
        <v>1</v>
      </c>
      <c r="AC13173" s="7"/>
      <c r="AD13173" t="s">
        <v>6213</v>
      </c>
      <c r="AE13173">
        <f t="shared" si="814"/>
        <v>0</v>
      </c>
      <c r="AG13173" s="2"/>
      <c r="AI13173" s="7"/>
    </row>
    <row r="13174" spans="1:35" ht="11" customHeight="1" outlineLevel="1" x14ac:dyDescent="0.25">
      <c r="A13174" t="s">
        <v>276</v>
      </c>
      <c r="C13174" s="2" t="s">
        <v>11983</v>
      </c>
      <c r="D13174" s="2">
        <v>6243</v>
      </c>
      <c r="E13174" s="7">
        <v>2015</v>
      </c>
      <c r="F13174" s="5" t="s">
        <v>11793</v>
      </c>
      <c r="H13174" s="5" t="s">
        <v>5398</v>
      </c>
      <c r="I13174" s="6" t="s">
        <v>6617</v>
      </c>
      <c r="J13174" s="6" t="s">
        <v>11799</v>
      </c>
      <c r="K13174" s="17">
        <v>1</v>
      </c>
      <c r="L13174" s="17" t="s">
        <v>20076</v>
      </c>
      <c r="M13174" s="9"/>
      <c r="N13174" s="9"/>
      <c r="O13174" s="21"/>
      <c r="Q13174" s="29"/>
      <c r="U13174" s="17"/>
      <c r="V13174" s="2"/>
      <c r="Y13174" t="str">
        <f t="shared" si="812"/>
        <v/>
      </c>
      <c r="AA13174" t="str">
        <f t="shared" si="813"/>
        <v/>
      </c>
      <c r="AC13174" s="7"/>
      <c r="AD13174" t="s">
        <v>6617</v>
      </c>
      <c r="AE13174">
        <f t="shared" si="814"/>
        <v>1</v>
      </c>
      <c r="AG13174" s="2"/>
      <c r="AI13174" s="7"/>
    </row>
    <row r="13175" spans="1:35" ht="11" customHeight="1" outlineLevel="1" collapsed="1" x14ac:dyDescent="0.25">
      <c r="A13175" t="s">
        <v>276</v>
      </c>
      <c r="C13175" s="2" t="s">
        <v>11983</v>
      </c>
      <c r="D13175" s="2" t="s">
        <v>11798</v>
      </c>
      <c r="E13175" s="7">
        <v>2015</v>
      </c>
      <c r="F13175" s="5" t="s">
        <v>11794</v>
      </c>
      <c r="H13175" s="5" t="s">
        <v>5398</v>
      </c>
      <c r="I13175" s="6" t="s">
        <v>6617</v>
      </c>
      <c r="J13175" s="6" t="s">
        <v>11799</v>
      </c>
      <c r="K13175" s="17">
        <v>1</v>
      </c>
      <c r="L13175" s="17" t="s">
        <v>7730</v>
      </c>
      <c r="M13175" s="9">
        <v>2.5</v>
      </c>
      <c r="N13175" s="9"/>
      <c r="O13175" s="21"/>
      <c r="Q13175" s="29"/>
      <c r="U13175" s="17"/>
      <c r="V13175" s="2"/>
      <c r="Y13175" t="str">
        <f t="shared" si="812"/>
        <v/>
      </c>
      <c r="AA13175">
        <f t="shared" si="813"/>
        <v>1</v>
      </c>
      <c r="AC13175" s="7"/>
      <c r="AD13175" t="s">
        <v>6617</v>
      </c>
      <c r="AE13175">
        <f t="shared" si="814"/>
        <v>1</v>
      </c>
      <c r="AG13175" s="2"/>
      <c r="AI13175" s="7"/>
    </row>
    <row r="13176" spans="1:35" ht="11" customHeight="1" outlineLevel="1" x14ac:dyDescent="0.25">
      <c r="A13176" t="s">
        <v>276</v>
      </c>
      <c r="C13176" s="2" t="s">
        <v>11983</v>
      </c>
      <c r="D13176" s="2">
        <v>6247</v>
      </c>
      <c r="E13176" s="7">
        <v>2015</v>
      </c>
      <c r="F13176" s="5" t="s">
        <v>11795</v>
      </c>
      <c r="H13176" s="5" t="s">
        <v>5398</v>
      </c>
      <c r="I13176" s="6" t="s">
        <v>6617</v>
      </c>
      <c r="J13176" s="6" t="s">
        <v>11799</v>
      </c>
      <c r="K13176" s="17">
        <v>1</v>
      </c>
      <c r="L13176" s="17" t="s">
        <v>20076</v>
      </c>
      <c r="M13176" s="9"/>
      <c r="N13176" s="9"/>
      <c r="O13176" s="21"/>
      <c r="Q13176" s="29"/>
      <c r="U13176" s="17"/>
      <c r="V13176" s="2"/>
      <c r="Y13176" t="str">
        <f t="shared" si="812"/>
        <v/>
      </c>
      <c r="AA13176" t="str">
        <f t="shared" si="813"/>
        <v/>
      </c>
      <c r="AC13176" s="7"/>
      <c r="AD13176" t="s">
        <v>6617</v>
      </c>
      <c r="AE13176">
        <f t="shared" si="814"/>
        <v>1</v>
      </c>
      <c r="AG13176" s="2"/>
      <c r="AI13176" s="7"/>
    </row>
    <row r="13177" spans="1:35" ht="11" customHeight="1" outlineLevel="1" x14ac:dyDescent="0.25">
      <c r="A13177" t="s">
        <v>276</v>
      </c>
      <c r="C13177" s="2" t="s">
        <v>11983</v>
      </c>
      <c r="D13177" s="2" t="s">
        <v>11800</v>
      </c>
      <c r="E13177" s="7">
        <v>2015</v>
      </c>
      <c r="F13177" s="5" t="s">
        <v>11796</v>
      </c>
      <c r="H13177" s="5" t="s">
        <v>5398</v>
      </c>
      <c r="I13177" s="6" t="s">
        <v>6617</v>
      </c>
      <c r="J13177" s="6" t="s">
        <v>11799</v>
      </c>
      <c r="K13177" s="17">
        <v>1</v>
      </c>
      <c r="L13177" s="17" t="s">
        <v>7730</v>
      </c>
      <c r="M13177" s="9">
        <v>2.5</v>
      </c>
      <c r="N13177" s="9"/>
      <c r="O13177" s="21"/>
      <c r="Q13177" s="29"/>
      <c r="U13177" s="17"/>
      <c r="V13177" s="2"/>
      <c r="Y13177" t="str">
        <f t="shared" si="812"/>
        <v/>
      </c>
      <c r="AA13177">
        <f t="shared" si="813"/>
        <v>1</v>
      </c>
      <c r="AC13177" s="7"/>
      <c r="AD13177" t="s">
        <v>6617</v>
      </c>
      <c r="AE13177">
        <f t="shared" si="814"/>
        <v>1</v>
      </c>
      <c r="AG13177" s="2"/>
      <c r="AI13177" s="7"/>
    </row>
    <row r="13178" spans="1:35" ht="11" customHeight="1" outlineLevel="1" x14ac:dyDescent="0.25">
      <c r="A13178" t="s">
        <v>276</v>
      </c>
      <c r="C13178" s="2" t="s">
        <v>11983</v>
      </c>
      <c r="D13178" s="2">
        <v>6795</v>
      </c>
      <c r="E13178" s="7">
        <v>2015</v>
      </c>
      <c r="F13178" s="5" t="s">
        <v>20097</v>
      </c>
      <c r="H13178" s="5" t="s">
        <v>5398</v>
      </c>
      <c r="I13178" s="6" t="s">
        <v>20792</v>
      </c>
      <c r="J13178" s="6" t="s">
        <v>20789</v>
      </c>
      <c r="K13178" s="17">
        <v>3</v>
      </c>
      <c r="L13178" s="17" t="s">
        <v>20076</v>
      </c>
      <c r="M13178" s="9"/>
      <c r="N13178" s="9"/>
      <c r="O13178" s="21"/>
      <c r="Q13178" s="29"/>
      <c r="U13178" s="17"/>
      <c r="V13178" s="2"/>
      <c r="Y13178" t="str">
        <f t="shared" si="812"/>
        <v/>
      </c>
      <c r="AA13178" t="str">
        <f t="shared" si="813"/>
        <v/>
      </c>
      <c r="AC13178" s="7"/>
      <c r="AD13178" t="s">
        <v>20792</v>
      </c>
      <c r="AE13178">
        <f t="shared" si="814"/>
        <v>1</v>
      </c>
      <c r="AG13178" s="2"/>
      <c r="AI13178" s="7"/>
    </row>
    <row r="13179" spans="1:35" ht="11" customHeight="1" outlineLevel="1" collapsed="1" x14ac:dyDescent="0.25">
      <c r="A13179" t="s">
        <v>276</v>
      </c>
      <c r="C13179" s="2" t="s">
        <v>11983</v>
      </c>
      <c r="D13179" s="2" t="s">
        <v>20852</v>
      </c>
      <c r="E13179" s="7">
        <v>2015</v>
      </c>
      <c r="F13179" s="5" t="s">
        <v>20098</v>
      </c>
      <c r="H13179" s="5" t="s">
        <v>5398</v>
      </c>
      <c r="I13179" s="6" t="s">
        <v>20792</v>
      </c>
      <c r="J13179" s="6" t="s">
        <v>20789</v>
      </c>
      <c r="K13179" s="17">
        <v>3</v>
      </c>
      <c r="L13179" s="17" t="s">
        <v>7730</v>
      </c>
      <c r="M13179" s="9">
        <v>3.3</v>
      </c>
      <c r="N13179" s="9"/>
      <c r="O13179" s="21"/>
      <c r="Q13179" s="29"/>
      <c r="U13179" s="17"/>
      <c r="V13179" s="2"/>
      <c r="Y13179" t="str">
        <f t="shared" si="812"/>
        <v/>
      </c>
      <c r="AA13179">
        <f t="shared" si="813"/>
        <v>1</v>
      </c>
      <c r="AC13179" s="7"/>
      <c r="AD13179" t="s">
        <v>20792</v>
      </c>
      <c r="AE13179">
        <f t="shared" si="814"/>
        <v>1</v>
      </c>
      <c r="AG13179" s="2"/>
      <c r="AI13179" s="7"/>
    </row>
    <row r="13180" spans="1:35" ht="11" customHeight="1" outlineLevel="1" x14ac:dyDescent="0.25">
      <c r="A13180" t="s">
        <v>276</v>
      </c>
      <c r="C13180" s="2" t="s">
        <v>11983</v>
      </c>
      <c r="D13180" s="2">
        <v>6797</v>
      </c>
      <c r="E13180" s="7">
        <v>2015</v>
      </c>
      <c r="F13180" s="5" t="s">
        <v>20791</v>
      </c>
      <c r="H13180" s="5" t="s">
        <v>5398</v>
      </c>
      <c r="I13180" s="6" t="s">
        <v>20792</v>
      </c>
      <c r="J13180" s="6" t="s">
        <v>20789</v>
      </c>
      <c r="K13180" s="17">
        <v>3</v>
      </c>
      <c r="L13180" s="17" t="s">
        <v>20076</v>
      </c>
      <c r="M13180" s="9"/>
      <c r="N13180" s="9"/>
      <c r="O13180" s="21"/>
      <c r="Q13180" s="29"/>
      <c r="U13180" s="17"/>
      <c r="V13180" s="2"/>
      <c r="Y13180" t="str">
        <f t="shared" si="812"/>
        <v/>
      </c>
      <c r="AA13180" t="str">
        <f t="shared" si="813"/>
        <v/>
      </c>
      <c r="AC13180" s="7"/>
      <c r="AD13180" t="s">
        <v>20792</v>
      </c>
      <c r="AE13180">
        <f t="shared" si="814"/>
        <v>1</v>
      </c>
      <c r="AG13180" s="2"/>
      <c r="AI13180" s="7"/>
    </row>
    <row r="13181" spans="1:35" ht="11" customHeight="1" outlineLevel="1" x14ac:dyDescent="0.25">
      <c r="A13181" t="s">
        <v>276</v>
      </c>
      <c r="C13181" s="2" t="s">
        <v>11983</v>
      </c>
      <c r="D13181" s="2" t="s">
        <v>20790</v>
      </c>
      <c r="E13181" s="7">
        <v>2015</v>
      </c>
      <c r="F13181" s="5" t="s">
        <v>20099</v>
      </c>
      <c r="H13181" s="5" t="s">
        <v>5398</v>
      </c>
      <c r="I13181" s="6" t="s">
        <v>20792</v>
      </c>
      <c r="J13181" s="6" t="s">
        <v>20789</v>
      </c>
      <c r="K13181" s="17">
        <v>3</v>
      </c>
      <c r="L13181" s="17" t="s">
        <v>7730</v>
      </c>
      <c r="M13181" s="9">
        <v>3.3</v>
      </c>
      <c r="N13181" s="9"/>
      <c r="O13181" s="21"/>
      <c r="Q13181" s="29"/>
      <c r="U13181" s="17"/>
      <c r="V13181" s="2"/>
      <c r="Y13181" t="str">
        <f t="shared" si="812"/>
        <v/>
      </c>
      <c r="AA13181">
        <f t="shared" si="813"/>
        <v>1</v>
      </c>
      <c r="AC13181" s="7"/>
      <c r="AD13181" t="s">
        <v>20792</v>
      </c>
      <c r="AE13181">
        <f t="shared" si="814"/>
        <v>1</v>
      </c>
      <c r="AG13181" s="2"/>
      <c r="AI13181" s="7"/>
    </row>
    <row r="13182" spans="1:35" ht="11" customHeight="1" outlineLevel="1" x14ac:dyDescent="0.25">
      <c r="A13182" t="s">
        <v>276</v>
      </c>
      <c r="C13182" s="2" t="s">
        <v>11983</v>
      </c>
      <c r="D13182" s="2">
        <v>6843</v>
      </c>
      <c r="E13182" s="7">
        <v>2015</v>
      </c>
      <c r="F13182" s="5" t="s">
        <v>20097</v>
      </c>
      <c r="G13182">
        <v>1</v>
      </c>
      <c r="H13182" s="5" t="s">
        <v>5398</v>
      </c>
      <c r="I13182" s="6" t="s">
        <v>20096</v>
      </c>
      <c r="J13182" s="6" t="s">
        <v>20095</v>
      </c>
      <c r="K13182" s="17">
        <v>7</v>
      </c>
      <c r="L13182" s="17" t="s">
        <v>7732</v>
      </c>
      <c r="M13182" s="9"/>
      <c r="N13182" s="9"/>
      <c r="O13182" s="21"/>
      <c r="Q13182" s="29"/>
      <c r="U13182" s="17"/>
      <c r="V13182" s="2"/>
      <c r="Y13182" t="str">
        <f t="shared" si="812"/>
        <v/>
      </c>
      <c r="AA13182" t="str">
        <f t="shared" si="813"/>
        <v/>
      </c>
      <c r="AC13182" s="7"/>
      <c r="AD13182" t="s">
        <v>20096</v>
      </c>
      <c r="AE13182">
        <f t="shared" si="814"/>
        <v>0</v>
      </c>
      <c r="AG13182" s="2"/>
      <c r="AI13182" s="7"/>
    </row>
    <row r="13183" spans="1:35" ht="11" customHeight="1" outlineLevel="1" x14ac:dyDescent="0.25">
      <c r="A13183" t="s">
        <v>276</v>
      </c>
      <c r="C13183" s="2" t="s">
        <v>11983</v>
      </c>
      <c r="D13183" s="2">
        <v>6844</v>
      </c>
      <c r="E13183" s="7">
        <v>2015</v>
      </c>
      <c r="F13183" s="5" t="s">
        <v>20097</v>
      </c>
      <c r="G13183">
        <v>1</v>
      </c>
      <c r="H13183" s="5" t="s">
        <v>5398</v>
      </c>
      <c r="I13183" s="6" t="s">
        <v>20096</v>
      </c>
      <c r="J13183" s="6" t="s">
        <v>20095</v>
      </c>
      <c r="K13183" s="17">
        <v>7</v>
      </c>
      <c r="L13183" s="17" t="s">
        <v>7732</v>
      </c>
      <c r="M13183" s="9"/>
      <c r="N13183" s="9"/>
      <c r="O13183" s="21"/>
      <c r="Q13183" s="29"/>
      <c r="U13183" s="17"/>
      <c r="V13183" s="2"/>
      <c r="Y13183" t="str">
        <f t="shared" si="812"/>
        <v/>
      </c>
      <c r="AA13183" t="str">
        <f t="shared" si="813"/>
        <v/>
      </c>
      <c r="AC13183" s="7"/>
      <c r="AD13183" t="s">
        <v>20096</v>
      </c>
      <c r="AE13183">
        <f t="shared" si="814"/>
        <v>0</v>
      </c>
      <c r="AG13183" s="2"/>
      <c r="AI13183" s="7"/>
    </row>
    <row r="13184" spans="1:35" ht="11" customHeight="1" outlineLevel="1" x14ac:dyDescent="0.25">
      <c r="A13184" t="s">
        <v>276</v>
      </c>
      <c r="C13184" s="2" t="s">
        <v>11983</v>
      </c>
      <c r="D13184" s="2">
        <v>6845</v>
      </c>
      <c r="E13184" s="7">
        <v>2015</v>
      </c>
      <c r="F13184" s="5" t="s">
        <v>20097</v>
      </c>
      <c r="G13184">
        <v>1</v>
      </c>
      <c r="H13184" s="5" t="s">
        <v>5398</v>
      </c>
      <c r="I13184" s="6" t="s">
        <v>20096</v>
      </c>
      <c r="J13184" s="6" t="s">
        <v>20095</v>
      </c>
      <c r="K13184" s="17">
        <v>7</v>
      </c>
      <c r="L13184" s="17" t="s">
        <v>7732</v>
      </c>
      <c r="M13184" s="9"/>
      <c r="N13184" s="9"/>
      <c r="O13184" s="21"/>
      <c r="Q13184" s="29"/>
      <c r="U13184" s="17"/>
      <c r="V13184" s="2"/>
      <c r="Y13184" t="str">
        <f t="shared" si="812"/>
        <v/>
      </c>
      <c r="AA13184" t="str">
        <f t="shared" si="813"/>
        <v/>
      </c>
      <c r="AC13184" s="7"/>
      <c r="AD13184" t="s">
        <v>20096</v>
      </c>
      <c r="AE13184">
        <f t="shared" si="814"/>
        <v>0</v>
      </c>
      <c r="AG13184" s="2"/>
      <c r="AI13184" s="7"/>
    </row>
    <row r="13185" spans="1:35" ht="11" customHeight="1" outlineLevel="1" x14ac:dyDescent="0.25">
      <c r="A13185" t="s">
        <v>276</v>
      </c>
      <c r="C13185" s="2" t="s">
        <v>11983</v>
      </c>
      <c r="D13185" s="2">
        <v>6846</v>
      </c>
      <c r="E13185" s="7">
        <v>2015</v>
      </c>
      <c r="F13185" s="5" t="s">
        <v>20097</v>
      </c>
      <c r="G13185">
        <v>1</v>
      </c>
      <c r="H13185" s="5" t="s">
        <v>5398</v>
      </c>
      <c r="I13185" s="6" t="s">
        <v>20096</v>
      </c>
      <c r="J13185" s="6" t="s">
        <v>20095</v>
      </c>
      <c r="K13185" s="17">
        <v>7</v>
      </c>
      <c r="L13185" s="17" t="s">
        <v>7732</v>
      </c>
      <c r="M13185" s="9"/>
      <c r="N13185" s="9"/>
      <c r="O13185" s="21"/>
      <c r="Q13185" s="29"/>
      <c r="U13185" s="17"/>
      <c r="V13185" s="2"/>
      <c r="Y13185" t="str">
        <f t="shared" si="812"/>
        <v/>
      </c>
      <c r="AA13185" t="str">
        <f t="shared" si="813"/>
        <v/>
      </c>
      <c r="AC13185" s="7"/>
      <c r="AD13185" t="s">
        <v>20096</v>
      </c>
      <c r="AE13185">
        <f t="shared" si="814"/>
        <v>0</v>
      </c>
      <c r="AG13185" s="2"/>
      <c r="AI13185" s="7"/>
    </row>
    <row r="13186" spans="1:35" ht="11" customHeight="1" outlineLevel="1" x14ac:dyDescent="0.25">
      <c r="A13186" t="s">
        <v>276</v>
      </c>
      <c r="C13186" s="2" t="s">
        <v>11983</v>
      </c>
      <c r="D13186" s="2" t="s">
        <v>20094</v>
      </c>
      <c r="E13186" s="7">
        <v>2015</v>
      </c>
      <c r="F13186" s="5" t="s">
        <v>20098</v>
      </c>
      <c r="G13186">
        <v>1</v>
      </c>
      <c r="H13186" s="5" t="s">
        <v>5398</v>
      </c>
      <c r="I13186" s="6" t="s">
        <v>20096</v>
      </c>
      <c r="J13186" s="6" t="s">
        <v>20095</v>
      </c>
      <c r="K13186" s="17">
        <v>7</v>
      </c>
      <c r="L13186" s="17" t="s">
        <v>7732</v>
      </c>
      <c r="M13186" s="9"/>
      <c r="N13186" s="9"/>
      <c r="O13186" s="21"/>
      <c r="Q13186" s="29"/>
      <c r="U13186" s="17"/>
      <c r="V13186" s="2"/>
      <c r="Y13186" t="str">
        <f t="shared" si="812"/>
        <v/>
      </c>
      <c r="AA13186">
        <f t="shared" si="813"/>
        <v>1</v>
      </c>
      <c r="AC13186" s="7"/>
      <c r="AD13186" t="s">
        <v>20096</v>
      </c>
      <c r="AE13186">
        <f t="shared" si="814"/>
        <v>0</v>
      </c>
      <c r="AG13186" s="2"/>
      <c r="AI13186" s="7"/>
    </row>
    <row r="13187" spans="1:35" ht="11" customHeight="1" outlineLevel="1" x14ac:dyDescent="0.25">
      <c r="A13187" t="s">
        <v>276</v>
      </c>
      <c r="C13187" s="2" t="s">
        <v>11983</v>
      </c>
      <c r="D13187" s="2">
        <v>6847</v>
      </c>
      <c r="E13187" s="7">
        <v>2015</v>
      </c>
      <c r="F13187" s="5" t="s">
        <v>20099</v>
      </c>
      <c r="G13187">
        <v>1</v>
      </c>
      <c r="H13187" s="5" t="s">
        <v>5398</v>
      </c>
      <c r="I13187" s="6" t="s">
        <v>20096</v>
      </c>
      <c r="J13187" s="6" t="s">
        <v>20095</v>
      </c>
      <c r="K13187" s="17">
        <v>7</v>
      </c>
      <c r="L13187" s="17" t="s">
        <v>7732</v>
      </c>
      <c r="M13187" s="9"/>
      <c r="N13187" s="9"/>
      <c r="O13187" s="21"/>
      <c r="Q13187" s="29"/>
      <c r="U13187" s="17"/>
      <c r="V13187" s="2"/>
      <c r="Y13187" t="str">
        <f t="shared" si="812"/>
        <v/>
      </c>
      <c r="AA13187">
        <f t="shared" si="813"/>
        <v>1</v>
      </c>
      <c r="AC13187" s="7"/>
      <c r="AD13187" t="s">
        <v>20096</v>
      </c>
      <c r="AE13187">
        <f t="shared" si="814"/>
        <v>0</v>
      </c>
      <c r="AG13187" s="2"/>
      <c r="AI13187" s="7"/>
    </row>
    <row r="13188" spans="1:35" ht="11" customHeight="1" outlineLevel="1" x14ac:dyDescent="0.25">
      <c r="A13188" t="s">
        <v>276</v>
      </c>
      <c r="C13188" s="2" t="s">
        <v>11983</v>
      </c>
      <c r="D13188" s="2">
        <v>7382</v>
      </c>
      <c r="E13188" s="7">
        <v>2016</v>
      </c>
      <c r="F13188" s="5" t="s">
        <v>11795</v>
      </c>
      <c r="G13188">
        <v>1</v>
      </c>
      <c r="H13188" s="5" t="s">
        <v>5398</v>
      </c>
      <c r="I13188" s="6" t="s">
        <v>6213</v>
      </c>
      <c r="J13188" s="6" t="s">
        <v>20717</v>
      </c>
      <c r="K13188" s="17">
        <v>3</v>
      </c>
      <c r="L13188" s="17" t="s">
        <v>7732</v>
      </c>
      <c r="M13188" s="9"/>
      <c r="N13188" s="9"/>
      <c r="O13188" s="21"/>
      <c r="Q13188" s="29"/>
      <c r="U13188" s="17"/>
      <c r="V13188" s="2"/>
      <c r="Y13188" t="str">
        <f t="shared" si="812"/>
        <v/>
      </c>
      <c r="AA13188" t="str">
        <f t="shared" si="813"/>
        <v/>
      </c>
      <c r="AC13188" s="7"/>
      <c r="AD13188" t="s">
        <v>6213</v>
      </c>
      <c r="AE13188">
        <f t="shared" si="814"/>
        <v>0</v>
      </c>
      <c r="AG13188" s="2"/>
      <c r="AI13188" s="7"/>
    </row>
    <row r="13189" spans="1:35" ht="11" customHeight="1" outlineLevel="1" x14ac:dyDescent="0.25">
      <c r="A13189" t="s">
        <v>276</v>
      </c>
      <c r="C13189" s="2" t="s">
        <v>11983</v>
      </c>
      <c r="D13189" s="2" t="s">
        <v>20718</v>
      </c>
      <c r="E13189" s="7">
        <v>2016</v>
      </c>
      <c r="F13189" s="5" t="s">
        <v>11796</v>
      </c>
      <c r="G13189">
        <v>1</v>
      </c>
      <c r="H13189" s="5" t="s">
        <v>5398</v>
      </c>
      <c r="I13189" s="6" t="s">
        <v>6213</v>
      </c>
      <c r="J13189" s="6" t="s">
        <v>20717</v>
      </c>
      <c r="K13189" s="17">
        <v>3</v>
      </c>
      <c r="L13189" s="17" t="s">
        <v>7732</v>
      </c>
      <c r="M13189" s="9"/>
      <c r="N13189" s="9"/>
      <c r="O13189" s="21"/>
      <c r="Q13189" s="29"/>
      <c r="U13189" s="17"/>
      <c r="V13189" s="2"/>
      <c r="Y13189" t="str">
        <f t="shared" si="812"/>
        <v/>
      </c>
      <c r="AA13189">
        <f t="shared" si="813"/>
        <v>1</v>
      </c>
      <c r="AC13189" s="7"/>
      <c r="AD13189" t="s">
        <v>6213</v>
      </c>
      <c r="AE13189">
        <f t="shared" si="814"/>
        <v>0</v>
      </c>
      <c r="AG13189" s="2"/>
      <c r="AI13189" s="7"/>
    </row>
    <row r="13190" spans="1:35" ht="11" customHeight="1" outlineLevel="1" x14ac:dyDescent="0.25">
      <c r="A13190" t="s">
        <v>276</v>
      </c>
      <c r="C13190" s="2" t="s">
        <v>11983</v>
      </c>
      <c r="D13190" s="2">
        <v>7464</v>
      </c>
      <c r="E13190" s="7">
        <v>2016</v>
      </c>
      <c r="F13190" s="5" t="s">
        <v>11793</v>
      </c>
      <c r="H13190" s="5" t="s">
        <v>5398</v>
      </c>
      <c r="I13190" s="6" t="s">
        <v>20722</v>
      </c>
      <c r="J13190" s="6" t="s">
        <v>20719</v>
      </c>
      <c r="K13190" s="17">
        <v>3</v>
      </c>
      <c r="L13190" s="17" t="s">
        <v>20076</v>
      </c>
      <c r="M13190" s="9"/>
      <c r="N13190" s="9"/>
      <c r="O13190" s="21"/>
      <c r="Q13190" s="29"/>
      <c r="U13190" s="17"/>
      <c r="V13190" s="2"/>
      <c r="Y13190" t="str">
        <f t="shared" si="812"/>
        <v/>
      </c>
      <c r="AA13190" t="str">
        <f t="shared" si="813"/>
        <v/>
      </c>
      <c r="AC13190" s="7"/>
      <c r="AD13190" t="s">
        <v>20722</v>
      </c>
      <c r="AE13190">
        <f t="shared" si="814"/>
        <v>0</v>
      </c>
      <c r="AG13190" s="2"/>
      <c r="AI13190" s="7"/>
    </row>
    <row r="13191" spans="1:35" ht="11" customHeight="1" outlineLevel="1" x14ac:dyDescent="0.25">
      <c r="A13191" t="s">
        <v>276</v>
      </c>
      <c r="C13191" s="2" t="s">
        <v>11983</v>
      </c>
      <c r="D13191" s="2" t="s">
        <v>20720</v>
      </c>
      <c r="E13191" s="7">
        <v>2016</v>
      </c>
      <c r="F13191" s="5" t="s">
        <v>11794</v>
      </c>
      <c r="H13191" s="5" t="s">
        <v>5398</v>
      </c>
      <c r="I13191" s="6" t="s">
        <v>20722</v>
      </c>
      <c r="J13191" s="6" t="s">
        <v>20719</v>
      </c>
      <c r="K13191" s="17">
        <v>3</v>
      </c>
      <c r="L13191" s="17" t="s">
        <v>7730</v>
      </c>
      <c r="M13191" s="9">
        <v>2.5</v>
      </c>
      <c r="N13191" s="9"/>
      <c r="O13191" s="21"/>
      <c r="Q13191" s="29"/>
      <c r="U13191" s="17"/>
      <c r="V13191" s="2"/>
      <c r="Y13191" t="str">
        <f t="shared" si="812"/>
        <v/>
      </c>
      <c r="AA13191">
        <f t="shared" si="813"/>
        <v>1</v>
      </c>
      <c r="AC13191" s="7"/>
      <c r="AD13191" t="s">
        <v>20722</v>
      </c>
      <c r="AE13191">
        <f t="shared" si="814"/>
        <v>0</v>
      </c>
      <c r="AG13191" s="2"/>
      <c r="AI13191" s="7"/>
    </row>
    <row r="13192" spans="1:35" ht="11" customHeight="1" outlineLevel="1" x14ac:dyDescent="0.25">
      <c r="A13192" t="s">
        <v>276</v>
      </c>
      <c r="C13192" s="2" t="s">
        <v>11983</v>
      </c>
      <c r="D13192" s="2">
        <v>7467</v>
      </c>
      <c r="E13192" s="7">
        <v>2016</v>
      </c>
      <c r="F13192" s="5" t="s">
        <v>11795</v>
      </c>
      <c r="H13192" s="5" t="s">
        <v>5398</v>
      </c>
      <c r="I13192" s="6" t="s">
        <v>20722</v>
      </c>
      <c r="J13192" s="6" t="s">
        <v>20719</v>
      </c>
      <c r="K13192" s="17">
        <v>3</v>
      </c>
      <c r="L13192" s="17" t="s">
        <v>20076</v>
      </c>
      <c r="M13192" s="9"/>
      <c r="N13192" s="9"/>
      <c r="O13192" s="21"/>
      <c r="Q13192" s="29"/>
      <c r="U13192" s="17"/>
      <c r="V13192" s="2"/>
      <c r="Y13192" t="str">
        <f t="shared" si="812"/>
        <v/>
      </c>
      <c r="AA13192" t="str">
        <f t="shared" si="813"/>
        <v/>
      </c>
      <c r="AC13192" s="7"/>
      <c r="AD13192" t="s">
        <v>20722</v>
      </c>
      <c r="AE13192">
        <f t="shared" si="814"/>
        <v>0</v>
      </c>
      <c r="AG13192" s="2"/>
      <c r="AI13192" s="7"/>
    </row>
    <row r="13193" spans="1:35" ht="11" customHeight="1" outlineLevel="1" x14ac:dyDescent="0.25">
      <c r="A13193" t="s">
        <v>276</v>
      </c>
      <c r="C13193" s="2" t="s">
        <v>11983</v>
      </c>
      <c r="D13193" s="2" t="s">
        <v>20721</v>
      </c>
      <c r="E13193" s="7">
        <v>2016</v>
      </c>
      <c r="F13193" s="5" t="s">
        <v>11796</v>
      </c>
      <c r="H13193" s="5" t="s">
        <v>5398</v>
      </c>
      <c r="I13193" s="6" t="s">
        <v>20722</v>
      </c>
      <c r="J13193" s="6" t="s">
        <v>20719</v>
      </c>
      <c r="K13193" s="17">
        <v>3</v>
      </c>
      <c r="L13193" s="17" t="s">
        <v>7730</v>
      </c>
      <c r="M13193" s="9">
        <v>2.5</v>
      </c>
      <c r="N13193" s="9"/>
      <c r="O13193" s="21"/>
      <c r="Q13193" s="29"/>
      <c r="U13193" s="17"/>
      <c r="V13193" s="2"/>
      <c r="Y13193" t="str">
        <f t="shared" si="812"/>
        <v/>
      </c>
      <c r="AA13193">
        <f t="shared" si="813"/>
        <v>1</v>
      </c>
      <c r="AC13193" s="7"/>
      <c r="AD13193" t="s">
        <v>20722</v>
      </c>
      <c r="AE13193">
        <f t="shared" si="814"/>
        <v>0</v>
      </c>
      <c r="AG13193" s="2"/>
      <c r="AI13193" s="7"/>
    </row>
    <row r="13194" spans="1:35" ht="11" customHeight="1" outlineLevel="1" x14ac:dyDescent="0.25">
      <c r="A13194" t="s">
        <v>276</v>
      </c>
      <c r="C13194" s="2" t="s">
        <v>11983</v>
      </c>
      <c r="D13194" s="2">
        <v>7609</v>
      </c>
      <c r="E13194" s="7">
        <v>2016</v>
      </c>
      <c r="F13194" s="5" t="s">
        <v>11793</v>
      </c>
      <c r="H13194" s="5" t="s">
        <v>5398</v>
      </c>
      <c r="I13194" s="6" t="s">
        <v>8352</v>
      </c>
      <c r="J13194" s="6" t="s">
        <v>20609</v>
      </c>
      <c r="K13194" s="17">
        <v>7</v>
      </c>
      <c r="L13194" s="17" t="s">
        <v>20076</v>
      </c>
      <c r="M13194" s="9"/>
      <c r="N13194" s="9"/>
      <c r="O13194" s="21"/>
      <c r="Q13194" s="29"/>
      <c r="U13194" s="17"/>
      <c r="V13194" s="2"/>
      <c r="Y13194" t="str">
        <f t="shared" si="812"/>
        <v/>
      </c>
      <c r="AA13194" t="str">
        <f t="shared" si="813"/>
        <v/>
      </c>
      <c r="AC13194" s="7"/>
      <c r="AD13194" t="s">
        <v>8352</v>
      </c>
      <c r="AE13194">
        <f t="shared" si="814"/>
        <v>0</v>
      </c>
      <c r="AG13194" s="2">
        <v>1</v>
      </c>
      <c r="AI13194" s="7"/>
    </row>
    <row r="13195" spans="1:35" ht="11" customHeight="1" outlineLevel="1" x14ac:dyDescent="0.25">
      <c r="A13195" t="s">
        <v>276</v>
      </c>
      <c r="C13195" s="2" t="s">
        <v>11983</v>
      </c>
      <c r="D13195" s="2">
        <v>7610</v>
      </c>
      <c r="E13195" s="7">
        <v>2016</v>
      </c>
      <c r="F13195" s="5" t="s">
        <v>11793</v>
      </c>
      <c r="H13195" s="5" t="s">
        <v>5398</v>
      </c>
      <c r="I13195" s="6" t="s">
        <v>10271</v>
      </c>
      <c r="J13195" s="6" t="s">
        <v>20609</v>
      </c>
      <c r="K13195" s="17">
        <v>7</v>
      </c>
      <c r="L13195" s="17" t="s">
        <v>20076</v>
      </c>
      <c r="M13195" s="9"/>
      <c r="N13195" s="9"/>
      <c r="O13195" s="21"/>
      <c r="Q13195" s="29"/>
      <c r="U13195" s="17"/>
      <c r="V13195" s="2"/>
      <c r="Y13195" t="str">
        <f t="shared" si="812"/>
        <v/>
      </c>
      <c r="AA13195" t="str">
        <f t="shared" si="813"/>
        <v/>
      </c>
      <c r="AC13195" s="7"/>
      <c r="AD13195" t="s">
        <v>10271</v>
      </c>
      <c r="AE13195">
        <f t="shared" si="814"/>
        <v>0</v>
      </c>
      <c r="AG13195" s="2">
        <v>1</v>
      </c>
      <c r="AI13195" s="7"/>
    </row>
    <row r="13196" spans="1:35" ht="11" customHeight="1" outlineLevel="1" x14ac:dyDescent="0.25">
      <c r="A13196" t="s">
        <v>276</v>
      </c>
      <c r="C13196" s="2" t="s">
        <v>11983</v>
      </c>
      <c r="D13196" s="2" t="s">
        <v>20608</v>
      </c>
      <c r="E13196" s="7">
        <v>2016</v>
      </c>
      <c r="F13196" s="5" t="s">
        <v>11794</v>
      </c>
      <c r="H13196" s="5" t="s">
        <v>5398</v>
      </c>
      <c r="I13196" s="6" t="s">
        <v>20610</v>
      </c>
      <c r="J13196" s="6" t="s">
        <v>20609</v>
      </c>
      <c r="K13196" s="17">
        <v>7</v>
      </c>
      <c r="L13196" s="17" t="s">
        <v>7730</v>
      </c>
      <c r="M13196" s="9">
        <v>5</v>
      </c>
      <c r="N13196" s="9"/>
      <c r="O13196" s="21"/>
      <c r="Q13196" s="29"/>
      <c r="U13196" s="17"/>
      <c r="V13196" s="2"/>
      <c r="Y13196" t="str">
        <f t="shared" si="812"/>
        <v/>
      </c>
      <c r="AA13196">
        <f t="shared" si="813"/>
        <v>1</v>
      </c>
      <c r="AC13196" s="7"/>
      <c r="AD13196" t="s">
        <v>20610</v>
      </c>
      <c r="AE13196">
        <f t="shared" si="814"/>
        <v>0</v>
      </c>
      <c r="AG13196" s="2">
        <v>1</v>
      </c>
      <c r="AI13196" s="7"/>
    </row>
    <row r="13197" spans="1:35" ht="11" customHeight="1" outlineLevel="1" x14ac:dyDescent="0.25">
      <c r="A13197" t="s">
        <v>276</v>
      </c>
      <c r="C13197" s="2" t="s">
        <v>11983</v>
      </c>
      <c r="D13197" s="2">
        <v>7612</v>
      </c>
      <c r="E13197" s="7">
        <v>2016</v>
      </c>
      <c r="F13197" s="5" t="s">
        <v>11796</v>
      </c>
      <c r="H13197" s="5" t="s">
        <v>5398</v>
      </c>
      <c r="I13197" s="6" t="s">
        <v>20610</v>
      </c>
      <c r="J13197" s="6" t="s">
        <v>20609</v>
      </c>
      <c r="K13197" s="17">
        <v>7</v>
      </c>
      <c r="L13197" s="17" t="s">
        <v>7730</v>
      </c>
      <c r="M13197" s="9">
        <v>2.5</v>
      </c>
      <c r="N13197" s="9"/>
      <c r="O13197" s="21"/>
      <c r="Q13197" s="29"/>
      <c r="U13197" s="17"/>
      <c r="V13197" s="2"/>
      <c r="Y13197" t="str">
        <f t="shared" si="812"/>
        <v/>
      </c>
      <c r="AA13197">
        <f t="shared" si="813"/>
        <v>1</v>
      </c>
      <c r="AC13197" s="7"/>
      <c r="AD13197" t="s">
        <v>20610</v>
      </c>
      <c r="AE13197">
        <f t="shared" si="814"/>
        <v>0</v>
      </c>
      <c r="AG13197" s="2">
        <v>1</v>
      </c>
      <c r="AI13197" s="7"/>
    </row>
    <row r="13198" spans="1:35" ht="11" customHeight="1" outlineLevel="1" x14ac:dyDescent="0.25">
      <c r="A13198" t="s">
        <v>276</v>
      </c>
      <c r="C13198" s="2" t="s">
        <v>11983</v>
      </c>
      <c r="D13198" s="2">
        <v>7863</v>
      </c>
      <c r="E13198" s="7">
        <v>2016</v>
      </c>
      <c r="F13198" s="5" t="s">
        <v>11793</v>
      </c>
      <c r="H13198" s="5" t="s">
        <v>5398</v>
      </c>
      <c r="I13198" s="6" t="s">
        <v>8288</v>
      </c>
      <c r="J13198" s="6" t="s">
        <v>9286</v>
      </c>
      <c r="K13198" s="17">
        <v>1</v>
      </c>
      <c r="L13198" s="17" t="s">
        <v>20076</v>
      </c>
      <c r="M13198" s="9"/>
      <c r="N13198" s="9"/>
      <c r="O13198" s="21"/>
      <c r="Q13198" s="29"/>
      <c r="S13198">
        <v>1</v>
      </c>
      <c r="T13198">
        <v>1</v>
      </c>
      <c r="U13198" s="17"/>
      <c r="V13198" s="2"/>
      <c r="Y13198" t="str">
        <f t="shared" si="812"/>
        <v/>
      </c>
      <c r="AA13198" t="str">
        <f t="shared" si="813"/>
        <v/>
      </c>
      <c r="AC13198" s="7"/>
      <c r="AD13198" t="s">
        <v>8288</v>
      </c>
      <c r="AE13198">
        <f t="shared" si="814"/>
        <v>0</v>
      </c>
      <c r="AG13198" s="2"/>
      <c r="AI13198" s="7"/>
    </row>
    <row r="13199" spans="1:35" ht="11" customHeight="1" outlineLevel="1" x14ac:dyDescent="0.25">
      <c r="A13199" t="s">
        <v>276</v>
      </c>
      <c r="C13199" s="2" t="s">
        <v>11983</v>
      </c>
      <c r="D13199" s="2">
        <v>7864</v>
      </c>
      <c r="E13199" s="7">
        <v>2016</v>
      </c>
      <c r="F13199" s="5" t="s">
        <v>11793</v>
      </c>
      <c r="H13199" s="5" t="s">
        <v>5398</v>
      </c>
      <c r="I13199" s="6" t="s">
        <v>11671</v>
      </c>
      <c r="J13199" s="6" t="s">
        <v>9286</v>
      </c>
      <c r="K13199" s="17">
        <v>1</v>
      </c>
      <c r="L13199" s="17" t="s">
        <v>20076</v>
      </c>
      <c r="M13199" s="9"/>
      <c r="N13199" s="9"/>
      <c r="O13199" s="21"/>
      <c r="Q13199" s="29"/>
      <c r="U13199" s="17"/>
      <c r="V13199" s="2"/>
      <c r="Y13199" t="str">
        <f t="shared" si="812"/>
        <v/>
      </c>
      <c r="AA13199" t="str">
        <f t="shared" si="813"/>
        <v/>
      </c>
      <c r="AC13199" s="7"/>
      <c r="AD13199" t="s">
        <v>11671</v>
      </c>
      <c r="AE13199">
        <f t="shared" si="814"/>
        <v>0</v>
      </c>
      <c r="AG13199" s="2"/>
      <c r="AI13199" s="7"/>
    </row>
    <row r="13200" spans="1:35" ht="11" customHeight="1" outlineLevel="1" collapsed="1" x14ac:dyDescent="0.25">
      <c r="A13200" t="s">
        <v>276</v>
      </c>
      <c r="C13200" s="2" t="s">
        <v>11983</v>
      </c>
      <c r="D13200" s="2">
        <v>7865</v>
      </c>
      <c r="E13200" s="7">
        <v>2016</v>
      </c>
      <c r="F13200" s="5" t="s">
        <v>11793</v>
      </c>
      <c r="H13200" s="5" t="s">
        <v>5398</v>
      </c>
      <c r="I13200" s="6" t="s">
        <v>3985</v>
      </c>
      <c r="J13200" s="6" t="s">
        <v>9286</v>
      </c>
      <c r="K13200" s="17">
        <v>1</v>
      </c>
      <c r="L13200" s="17" t="s">
        <v>20076</v>
      </c>
      <c r="M13200" s="9"/>
      <c r="N13200" s="9"/>
      <c r="O13200" s="21"/>
      <c r="Q13200" s="29"/>
      <c r="U13200" s="17"/>
      <c r="V13200" s="2"/>
      <c r="Y13200" t="str">
        <f t="shared" si="812"/>
        <v/>
      </c>
      <c r="AA13200" t="str">
        <f t="shared" si="813"/>
        <v/>
      </c>
      <c r="AC13200" s="7"/>
      <c r="AD13200" t="s">
        <v>3985</v>
      </c>
      <c r="AE13200">
        <f t="shared" si="814"/>
        <v>0</v>
      </c>
      <c r="AG13200" s="2"/>
      <c r="AI13200" s="7"/>
    </row>
    <row r="13201" spans="1:35" ht="11" customHeight="1" outlineLevel="1" x14ac:dyDescent="0.25">
      <c r="A13201" t="s">
        <v>276</v>
      </c>
      <c r="C13201" s="2" t="s">
        <v>11983</v>
      </c>
      <c r="D13201" s="2">
        <v>7866</v>
      </c>
      <c r="E13201" s="7">
        <v>2016</v>
      </c>
      <c r="F13201" s="5" t="s">
        <v>11793</v>
      </c>
      <c r="H13201" s="5" t="s">
        <v>5398</v>
      </c>
      <c r="I13201" s="6" t="s">
        <v>12473</v>
      </c>
      <c r="J13201" s="6" t="s">
        <v>9286</v>
      </c>
      <c r="K13201" s="17">
        <v>1</v>
      </c>
      <c r="L13201" s="17" t="s">
        <v>20076</v>
      </c>
      <c r="M13201" s="9"/>
      <c r="N13201" s="9"/>
      <c r="O13201" s="21"/>
      <c r="Q13201" s="29"/>
      <c r="U13201" s="17"/>
      <c r="V13201" s="2"/>
      <c r="Y13201" t="str">
        <f t="shared" si="812"/>
        <v/>
      </c>
      <c r="AA13201" t="str">
        <f t="shared" si="813"/>
        <v/>
      </c>
      <c r="AC13201" s="7"/>
      <c r="AD13201" t="s">
        <v>12473</v>
      </c>
      <c r="AE13201">
        <f t="shared" si="814"/>
        <v>0</v>
      </c>
      <c r="AG13201" s="2"/>
      <c r="AI13201" s="7"/>
    </row>
    <row r="13202" spans="1:35" ht="11" customHeight="1" outlineLevel="1" x14ac:dyDescent="0.25">
      <c r="A13202" t="s">
        <v>276</v>
      </c>
      <c r="C13202" s="2" t="s">
        <v>11983</v>
      </c>
      <c r="D13202" s="2" t="s">
        <v>11791</v>
      </c>
      <c r="E13202" s="7">
        <v>2016</v>
      </c>
      <c r="F13202" s="5" t="s">
        <v>11794</v>
      </c>
      <c r="H13202" s="5" t="s">
        <v>5398</v>
      </c>
      <c r="I13202" s="6" t="s">
        <v>989</v>
      </c>
      <c r="J13202" s="6" t="s">
        <v>9286</v>
      </c>
      <c r="K13202" s="17">
        <v>1</v>
      </c>
      <c r="L13202" s="17" t="s">
        <v>7730</v>
      </c>
      <c r="M13202" s="9">
        <v>11</v>
      </c>
      <c r="N13202" s="9"/>
      <c r="O13202" s="21"/>
      <c r="Q13202" s="29"/>
      <c r="U13202" s="17"/>
      <c r="V13202" s="2"/>
      <c r="Y13202" t="str">
        <f t="shared" si="812"/>
        <v/>
      </c>
      <c r="AA13202">
        <f t="shared" si="813"/>
        <v>1</v>
      </c>
      <c r="AC13202" s="7"/>
      <c r="AD13202" t="s">
        <v>989</v>
      </c>
      <c r="AE13202">
        <f t="shared" si="814"/>
        <v>0</v>
      </c>
      <c r="AG13202" s="2"/>
      <c r="AI13202" s="7"/>
    </row>
    <row r="13203" spans="1:35" ht="11" customHeight="1" outlineLevel="1" x14ac:dyDescent="0.25">
      <c r="A13203" t="s">
        <v>276</v>
      </c>
      <c r="C13203" s="2" t="s">
        <v>11983</v>
      </c>
      <c r="D13203" s="2">
        <v>7867</v>
      </c>
      <c r="E13203" s="7">
        <v>2016</v>
      </c>
      <c r="F13203" s="5" t="s">
        <v>11795</v>
      </c>
      <c r="H13203" s="5" t="s">
        <v>5398</v>
      </c>
      <c r="I13203" s="6" t="s">
        <v>9354</v>
      </c>
      <c r="J13203" s="6" t="s">
        <v>9286</v>
      </c>
      <c r="K13203" s="17">
        <v>1</v>
      </c>
      <c r="L13203" s="17" t="s">
        <v>20076</v>
      </c>
      <c r="M13203" s="9"/>
      <c r="N13203" s="9"/>
      <c r="O13203" s="21"/>
      <c r="Q13203" s="29"/>
      <c r="U13203" s="17"/>
      <c r="V13203" s="2"/>
      <c r="Y13203" t="str">
        <f t="shared" si="812"/>
        <v/>
      </c>
      <c r="AA13203" t="str">
        <f t="shared" si="813"/>
        <v/>
      </c>
      <c r="AC13203" s="7"/>
      <c r="AD13203" t="s">
        <v>9354</v>
      </c>
      <c r="AE13203">
        <f t="shared" ref="AE13203:AE13234" si="815">COUNTIF(I13203,"*Fuji*")</f>
        <v>0</v>
      </c>
      <c r="AG13203" s="2"/>
      <c r="AI13203" s="7"/>
    </row>
    <row r="13204" spans="1:35" ht="11" customHeight="1" outlineLevel="1" x14ac:dyDescent="0.25">
      <c r="A13204" t="s">
        <v>276</v>
      </c>
      <c r="C13204" s="2" t="s">
        <v>11983</v>
      </c>
      <c r="D13204" s="2" t="s">
        <v>11792</v>
      </c>
      <c r="E13204" s="7">
        <v>2016</v>
      </c>
      <c r="F13204" s="5" t="s">
        <v>11796</v>
      </c>
      <c r="H13204" s="5" t="s">
        <v>5398</v>
      </c>
      <c r="I13204" s="6" t="s">
        <v>11797</v>
      </c>
      <c r="J13204" s="6" t="s">
        <v>9286</v>
      </c>
      <c r="K13204" s="17">
        <v>1</v>
      </c>
      <c r="L13204" s="17" t="s">
        <v>7730</v>
      </c>
      <c r="M13204" s="9">
        <v>11</v>
      </c>
      <c r="N13204" s="9"/>
      <c r="O13204" s="21"/>
      <c r="Q13204" s="29"/>
      <c r="T13204">
        <v>1</v>
      </c>
      <c r="U13204" s="17"/>
      <c r="V13204" s="2"/>
      <c r="Y13204" t="str">
        <f t="shared" si="812"/>
        <v/>
      </c>
      <c r="AA13204">
        <f t="shared" si="813"/>
        <v>1</v>
      </c>
      <c r="AC13204" s="7"/>
      <c r="AD13204" t="s">
        <v>11797</v>
      </c>
      <c r="AE13204">
        <f t="shared" si="815"/>
        <v>0</v>
      </c>
      <c r="AG13204" s="2"/>
      <c r="AI13204" s="7"/>
    </row>
    <row r="13205" spans="1:35" ht="11" customHeight="1" outlineLevel="1" x14ac:dyDescent="0.25">
      <c r="A13205" t="s">
        <v>276</v>
      </c>
      <c r="C13205" s="2" t="s">
        <v>11983</v>
      </c>
      <c r="D13205" s="2">
        <v>7953</v>
      </c>
      <c r="E13205" s="7">
        <v>2016</v>
      </c>
      <c r="F13205" s="5" t="s">
        <v>11793</v>
      </c>
      <c r="H13205" s="5" t="s">
        <v>5398</v>
      </c>
      <c r="I13205" s="6" t="s">
        <v>20726</v>
      </c>
      <c r="J13205" s="6" t="s">
        <v>20723</v>
      </c>
      <c r="K13205" s="17">
        <v>7</v>
      </c>
      <c r="L13205" s="17" t="s">
        <v>20076</v>
      </c>
      <c r="M13205" s="9"/>
      <c r="N13205" s="9"/>
      <c r="O13205" s="21"/>
      <c r="Q13205" s="29"/>
      <c r="U13205" s="17"/>
      <c r="V13205" s="2"/>
      <c r="Y13205" t="str">
        <f t="shared" si="812"/>
        <v/>
      </c>
      <c r="AA13205" t="str">
        <f t="shared" si="813"/>
        <v/>
      </c>
      <c r="AC13205" s="7"/>
      <c r="AD13205" t="s">
        <v>20726</v>
      </c>
      <c r="AE13205">
        <f t="shared" si="815"/>
        <v>0</v>
      </c>
      <c r="AG13205" s="2"/>
      <c r="AI13205" s="7"/>
    </row>
    <row r="13206" spans="1:35" ht="11" customHeight="1" outlineLevel="1" x14ac:dyDescent="0.25">
      <c r="A13206" t="s">
        <v>276</v>
      </c>
      <c r="C13206" s="2" t="s">
        <v>11983</v>
      </c>
      <c r="D13206" s="2">
        <v>7954</v>
      </c>
      <c r="E13206" s="7">
        <v>2016</v>
      </c>
      <c r="F13206" s="5" t="s">
        <v>11793</v>
      </c>
      <c r="H13206" s="5" t="s">
        <v>5398</v>
      </c>
      <c r="I13206" s="6" t="s">
        <v>20726</v>
      </c>
      <c r="J13206" s="6" t="s">
        <v>20723</v>
      </c>
      <c r="K13206" s="17">
        <v>7</v>
      </c>
      <c r="L13206" s="17" t="s">
        <v>20076</v>
      </c>
      <c r="M13206" s="9"/>
      <c r="N13206" s="9"/>
      <c r="O13206" s="21"/>
      <c r="Q13206" s="29"/>
      <c r="U13206" s="17"/>
      <c r="V13206" s="2"/>
      <c r="Y13206" t="str">
        <f t="shared" si="812"/>
        <v/>
      </c>
      <c r="AA13206" t="str">
        <f t="shared" si="813"/>
        <v/>
      </c>
      <c r="AC13206" s="7"/>
      <c r="AD13206" t="s">
        <v>20726</v>
      </c>
      <c r="AE13206">
        <f t="shared" si="815"/>
        <v>0</v>
      </c>
      <c r="AG13206" s="2"/>
      <c r="AI13206" s="7"/>
    </row>
    <row r="13207" spans="1:35" ht="11" customHeight="1" outlineLevel="1" x14ac:dyDescent="0.25">
      <c r="A13207" t="s">
        <v>276</v>
      </c>
      <c r="C13207" s="2" t="s">
        <v>11983</v>
      </c>
      <c r="D13207" s="2">
        <v>7955</v>
      </c>
      <c r="E13207" s="7">
        <v>2016</v>
      </c>
      <c r="F13207" s="5" t="s">
        <v>11793</v>
      </c>
      <c r="H13207" s="5" t="s">
        <v>5398</v>
      </c>
      <c r="I13207" s="6" t="s">
        <v>20726</v>
      </c>
      <c r="J13207" s="6" t="s">
        <v>20723</v>
      </c>
      <c r="K13207" s="17">
        <v>7</v>
      </c>
      <c r="L13207" s="17" t="s">
        <v>20076</v>
      </c>
      <c r="M13207" s="9"/>
      <c r="N13207" s="9"/>
      <c r="O13207" s="21"/>
      <c r="Q13207" s="29"/>
      <c r="U13207" s="17"/>
      <c r="V13207" s="2"/>
      <c r="Y13207" t="str">
        <f t="shared" si="812"/>
        <v/>
      </c>
      <c r="AA13207" t="str">
        <f t="shared" si="813"/>
        <v/>
      </c>
      <c r="AC13207" s="7"/>
      <c r="AD13207" t="s">
        <v>20726</v>
      </c>
      <c r="AE13207">
        <f t="shared" si="815"/>
        <v>0</v>
      </c>
      <c r="AG13207" s="2"/>
      <c r="AI13207" s="7"/>
    </row>
    <row r="13208" spans="1:35" ht="11" customHeight="1" outlineLevel="1" x14ac:dyDescent="0.25">
      <c r="A13208" t="s">
        <v>276</v>
      </c>
      <c r="C13208" s="2" t="s">
        <v>11983</v>
      </c>
      <c r="D13208" s="2">
        <v>7956</v>
      </c>
      <c r="E13208" s="7">
        <v>2016</v>
      </c>
      <c r="F13208" s="5" t="s">
        <v>11793</v>
      </c>
      <c r="H13208" s="5" t="s">
        <v>5398</v>
      </c>
      <c r="I13208" s="6" t="s">
        <v>20726</v>
      </c>
      <c r="J13208" s="6" t="s">
        <v>20723</v>
      </c>
      <c r="K13208" s="17">
        <v>7</v>
      </c>
      <c r="L13208" s="17" t="s">
        <v>20076</v>
      </c>
      <c r="M13208" s="9"/>
      <c r="N13208" s="9"/>
      <c r="O13208" s="21"/>
      <c r="Q13208" s="29"/>
      <c r="U13208" s="17"/>
      <c r="V13208" s="2"/>
      <c r="Y13208" t="str">
        <f t="shared" si="812"/>
        <v/>
      </c>
      <c r="AA13208" t="str">
        <f t="shared" si="813"/>
        <v/>
      </c>
      <c r="AC13208" s="7"/>
      <c r="AD13208" t="s">
        <v>20726</v>
      </c>
      <c r="AE13208">
        <f t="shared" si="815"/>
        <v>0</v>
      </c>
      <c r="AG13208" s="2"/>
      <c r="AI13208" s="7"/>
    </row>
    <row r="13209" spans="1:35" ht="11" customHeight="1" outlineLevel="1" x14ac:dyDescent="0.25">
      <c r="A13209" t="s">
        <v>276</v>
      </c>
      <c r="C13209" s="2" t="s">
        <v>11983</v>
      </c>
      <c r="D13209" s="2" t="s">
        <v>20724</v>
      </c>
      <c r="E13209" s="7">
        <v>2016</v>
      </c>
      <c r="F13209" s="5" t="s">
        <v>11794</v>
      </c>
      <c r="H13209" s="5" t="s">
        <v>5398</v>
      </c>
      <c r="I13209" s="6" t="s">
        <v>20726</v>
      </c>
      <c r="J13209" s="6" t="s">
        <v>20723</v>
      </c>
      <c r="K13209" s="17">
        <v>7</v>
      </c>
      <c r="L13209" s="17" t="s">
        <v>7730</v>
      </c>
      <c r="M13209" s="9">
        <v>2.5</v>
      </c>
      <c r="N13209" s="9"/>
      <c r="O13209" s="21"/>
      <c r="Q13209" s="29"/>
      <c r="U13209" s="17"/>
      <c r="V13209" s="2"/>
      <c r="Y13209" t="str">
        <f t="shared" si="812"/>
        <v/>
      </c>
      <c r="AA13209">
        <f t="shared" si="813"/>
        <v>1</v>
      </c>
      <c r="AC13209" s="7"/>
      <c r="AD13209" t="s">
        <v>20726</v>
      </c>
      <c r="AE13209">
        <f t="shared" si="815"/>
        <v>0</v>
      </c>
      <c r="AG13209" s="2"/>
      <c r="AI13209" s="7"/>
    </row>
    <row r="13210" spans="1:35" ht="11" customHeight="1" outlineLevel="1" x14ac:dyDescent="0.25">
      <c r="A13210" t="s">
        <v>276</v>
      </c>
      <c r="C13210" s="2" t="s">
        <v>11983</v>
      </c>
      <c r="D13210" s="2">
        <v>7957</v>
      </c>
      <c r="E13210" s="7">
        <v>2016</v>
      </c>
      <c r="F13210" s="5" t="s">
        <v>11795</v>
      </c>
      <c r="H13210" s="5" t="s">
        <v>5398</v>
      </c>
      <c r="I13210" s="6" t="s">
        <v>20726</v>
      </c>
      <c r="J13210" s="6" t="s">
        <v>20723</v>
      </c>
      <c r="K13210" s="17">
        <v>7</v>
      </c>
      <c r="L13210" s="17" t="s">
        <v>20076</v>
      </c>
      <c r="M13210" s="9"/>
      <c r="N13210" s="9"/>
      <c r="O13210" s="21"/>
      <c r="Q13210" s="29"/>
      <c r="U13210" s="17"/>
      <c r="V13210" s="2"/>
      <c r="Y13210" t="str">
        <f t="shared" si="812"/>
        <v/>
      </c>
      <c r="AA13210" t="str">
        <f t="shared" si="813"/>
        <v/>
      </c>
      <c r="AC13210" s="7"/>
      <c r="AD13210" t="s">
        <v>20726</v>
      </c>
      <c r="AE13210">
        <f t="shared" si="815"/>
        <v>0</v>
      </c>
      <c r="AG13210" s="2"/>
      <c r="AI13210" s="7"/>
    </row>
    <row r="13211" spans="1:35" ht="11" customHeight="1" outlineLevel="1" x14ac:dyDescent="0.25">
      <c r="A13211" t="s">
        <v>276</v>
      </c>
      <c r="C13211" s="2" t="s">
        <v>11983</v>
      </c>
      <c r="D13211" s="2" t="s">
        <v>20725</v>
      </c>
      <c r="E13211" s="7">
        <v>2016</v>
      </c>
      <c r="F13211" s="5" t="s">
        <v>11796</v>
      </c>
      <c r="H13211" s="5" t="s">
        <v>5398</v>
      </c>
      <c r="I13211" s="6" t="s">
        <v>20726</v>
      </c>
      <c r="J13211" s="6" t="s">
        <v>20723</v>
      </c>
      <c r="K13211" s="17">
        <v>7</v>
      </c>
      <c r="L13211" s="17" t="s">
        <v>7730</v>
      </c>
      <c r="M13211" s="9">
        <v>2.5</v>
      </c>
      <c r="N13211" s="9"/>
      <c r="O13211" s="21"/>
      <c r="Q13211" s="29"/>
      <c r="U13211" s="17"/>
      <c r="V13211" s="2"/>
      <c r="Y13211" t="str">
        <f t="shared" si="812"/>
        <v/>
      </c>
      <c r="AA13211">
        <f t="shared" si="813"/>
        <v>1</v>
      </c>
      <c r="AC13211" s="7"/>
      <c r="AD13211" t="s">
        <v>20726</v>
      </c>
      <c r="AE13211">
        <f t="shared" si="815"/>
        <v>0</v>
      </c>
      <c r="AG13211" s="2"/>
      <c r="AI13211" s="7"/>
    </row>
    <row r="13212" spans="1:35" ht="11" customHeight="1" outlineLevel="1" x14ac:dyDescent="0.25">
      <c r="A13212" t="s">
        <v>276</v>
      </c>
      <c r="C13212" s="2" t="s">
        <v>11983</v>
      </c>
      <c r="D13212" s="2">
        <v>8323</v>
      </c>
      <c r="E13212" s="7">
        <v>2017</v>
      </c>
      <c r="F13212" s="5" t="s">
        <v>20729</v>
      </c>
      <c r="H13212" s="5" t="s">
        <v>5398</v>
      </c>
      <c r="I13212" s="6" t="s">
        <v>20733</v>
      </c>
      <c r="J13212" s="6" t="s">
        <v>7554</v>
      </c>
      <c r="K13212" s="17">
        <v>7</v>
      </c>
      <c r="L13212" s="17" t="s">
        <v>20076</v>
      </c>
      <c r="M13212" s="9"/>
      <c r="N13212" s="9"/>
      <c r="O13212" s="21"/>
      <c r="Q13212" s="29"/>
      <c r="U13212" s="17"/>
      <c r="V13212" s="2"/>
      <c r="Y13212" t="str">
        <f t="shared" si="812"/>
        <v/>
      </c>
      <c r="AA13212" t="str">
        <f t="shared" si="813"/>
        <v/>
      </c>
      <c r="AC13212" s="7"/>
      <c r="AD13212" t="s">
        <v>20733</v>
      </c>
      <c r="AE13212">
        <f t="shared" si="815"/>
        <v>0</v>
      </c>
      <c r="AG13212" s="2"/>
      <c r="AI13212" s="7"/>
    </row>
    <row r="13213" spans="1:35" ht="11" customHeight="1" outlineLevel="1" x14ac:dyDescent="0.25">
      <c r="A13213" t="s">
        <v>276</v>
      </c>
      <c r="C13213" s="2" t="s">
        <v>11983</v>
      </c>
      <c r="D13213" s="2">
        <v>8324</v>
      </c>
      <c r="E13213" s="7">
        <v>2017</v>
      </c>
      <c r="F13213" s="5" t="s">
        <v>20729</v>
      </c>
      <c r="H13213" s="5" t="s">
        <v>5398</v>
      </c>
      <c r="I13213" s="6" t="s">
        <v>20734</v>
      </c>
      <c r="J13213" s="6" t="s">
        <v>7554</v>
      </c>
      <c r="K13213" s="17">
        <v>7</v>
      </c>
      <c r="L13213" s="17" t="s">
        <v>20076</v>
      </c>
      <c r="M13213" s="9"/>
      <c r="N13213" s="9"/>
      <c r="O13213" s="21"/>
      <c r="Q13213" s="29"/>
      <c r="U13213" s="17"/>
      <c r="V13213" s="2"/>
      <c r="Y13213" t="str">
        <f t="shared" si="812"/>
        <v/>
      </c>
      <c r="AA13213" t="str">
        <f t="shared" si="813"/>
        <v/>
      </c>
      <c r="AC13213" s="7"/>
      <c r="AD13213" t="s">
        <v>20734</v>
      </c>
      <c r="AE13213">
        <f t="shared" si="815"/>
        <v>0</v>
      </c>
      <c r="AG13213" s="2"/>
      <c r="AI13213" s="7"/>
    </row>
    <row r="13214" spans="1:35" ht="11" customHeight="1" outlineLevel="1" x14ac:dyDescent="0.25">
      <c r="A13214" t="s">
        <v>276</v>
      </c>
      <c r="C13214" s="2" t="s">
        <v>11983</v>
      </c>
      <c r="D13214" s="2">
        <v>8325</v>
      </c>
      <c r="E13214" s="7">
        <v>2017</v>
      </c>
      <c r="F13214" s="5" t="s">
        <v>20729</v>
      </c>
      <c r="H13214" s="5" t="s">
        <v>5398</v>
      </c>
      <c r="I13214" s="6" t="s">
        <v>20735</v>
      </c>
      <c r="J13214" s="6" t="s">
        <v>7554</v>
      </c>
      <c r="K13214" s="17">
        <v>7</v>
      </c>
      <c r="L13214" s="17" t="s">
        <v>20076</v>
      </c>
      <c r="M13214" s="9"/>
      <c r="N13214" s="9"/>
      <c r="O13214" s="21"/>
      <c r="Q13214" s="29"/>
      <c r="U13214" s="17"/>
      <c r="V13214" s="2"/>
      <c r="Y13214" t="str">
        <f t="shared" si="812"/>
        <v/>
      </c>
      <c r="AA13214" t="str">
        <f t="shared" si="813"/>
        <v/>
      </c>
      <c r="AC13214" s="7"/>
      <c r="AD13214" t="s">
        <v>20735</v>
      </c>
      <c r="AE13214">
        <f t="shared" si="815"/>
        <v>0</v>
      </c>
      <c r="AG13214" s="2"/>
      <c r="AI13214" s="7"/>
    </row>
    <row r="13215" spans="1:35" ht="11" customHeight="1" outlineLevel="1" x14ac:dyDescent="0.25">
      <c r="A13215" t="s">
        <v>276</v>
      </c>
      <c r="C13215" s="2" t="s">
        <v>11983</v>
      </c>
      <c r="D13215" s="2">
        <v>8326</v>
      </c>
      <c r="E13215" s="7">
        <v>2017</v>
      </c>
      <c r="F13215" s="5" t="s">
        <v>20729</v>
      </c>
      <c r="H13215" s="5" t="s">
        <v>5398</v>
      </c>
      <c r="I13215" s="6" t="s">
        <v>20736</v>
      </c>
      <c r="J13215" s="6" t="s">
        <v>7554</v>
      </c>
      <c r="K13215" s="17">
        <v>7</v>
      </c>
      <c r="L13215" s="17" t="s">
        <v>20076</v>
      </c>
      <c r="M13215" s="9"/>
      <c r="N13215" s="9"/>
      <c r="O13215" s="21"/>
      <c r="Q13215" s="29"/>
      <c r="U13215" s="17"/>
      <c r="V13215" s="2"/>
      <c r="Y13215" t="str">
        <f t="shared" si="812"/>
        <v/>
      </c>
      <c r="AA13215" t="str">
        <f t="shared" si="813"/>
        <v/>
      </c>
      <c r="AC13215" s="7"/>
      <c r="AD13215" t="s">
        <v>20736</v>
      </c>
      <c r="AE13215">
        <f t="shared" si="815"/>
        <v>0</v>
      </c>
      <c r="AG13215" s="2"/>
      <c r="AI13215" s="7"/>
    </row>
    <row r="13216" spans="1:35" ht="11" customHeight="1" outlineLevel="1" x14ac:dyDescent="0.25">
      <c r="A13216" t="s">
        <v>276</v>
      </c>
      <c r="C13216" s="2" t="s">
        <v>11983</v>
      </c>
      <c r="D13216" s="2" t="s">
        <v>20727</v>
      </c>
      <c r="E13216" s="7">
        <v>2017</v>
      </c>
      <c r="F13216" s="5" t="s">
        <v>20730</v>
      </c>
      <c r="H13216" s="5" t="s">
        <v>5398</v>
      </c>
      <c r="I13216" s="6" t="s">
        <v>7554</v>
      </c>
      <c r="J13216" s="6" t="s">
        <v>7554</v>
      </c>
      <c r="K13216" s="17">
        <v>7</v>
      </c>
      <c r="L13216" s="17" t="s">
        <v>7730</v>
      </c>
      <c r="M13216" s="9">
        <v>2.5</v>
      </c>
      <c r="N13216" s="9"/>
      <c r="O13216" s="21"/>
      <c r="Q13216" s="29"/>
      <c r="U13216" s="17"/>
      <c r="V13216" s="2"/>
      <c r="Y13216" t="str">
        <f t="shared" si="812"/>
        <v/>
      </c>
      <c r="AA13216">
        <f t="shared" si="813"/>
        <v>1</v>
      </c>
      <c r="AC13216" s="7"/>
      <c r="AD13216" t="s">
        <v>7554</v>
      </c>
      <c r="AE13216">
        <f t="shared" si="815"/>
        <v>0</v>
      </c>
      <c r="AG13216" s="2"/>
      <c r="AI13216" s="7"/>
    </row>
    <row r="13217" spans="1:35" ht="11" customHeight="1" outlineLevel="1" x14ac:dyDescent="0.25">
      <c r="A13217" t="s">
        <v>276</v>
      </c>
      <c r="C13217" s="2" t="s">
        <v>11983</v>
      </c>
      <c r="D13217" s="2">
        <v>8327</v>
      </c>
      <c r="E13217" s="7">
        <v>2017</v>
      </c>
      <c r="F13217" s="5" t="s">
        <v>20731</v>
      </c>
      <c r="H13217" s="5" t="s">
        <v>5398</v>
      </c>
      <c r="I13217" s="6" t="s">
        <v>20737</v>
      </c>
      <c r="J13217" s="6" t="s">
        <v>7554</v>
      </c>
      <c r="K13217" s="17">
        <v>7</v>
      </c>
      <c r="L13217" s="17" t="s">
        <v>20076</v>
      </c>
      <c r="M13217" s="9"/>
      <c r="N13217" s="9"/>
      <c r="O13217" s="21"/>
      <c r="Q13217" s="29"/>
      <c r="U13217" s="17"/>
      <c r="V13217" s="2"/>
      <c r="Y13217" t="str">
        <f t="shared" si="812"/>
        <v/>
      </c>
      <c r="AA13217" t="str">
        <f t="shared" si="813"/>
        <v/>
      </c>
      <c r="AC13217" s="7"/>
      <c r="AD13217" t="s">
        <v>20737</v>
      </c>
      <c r="AE13217">
        <f t="shared" si="815"/>
        <v>0</v>
      </c>
      <c r="AG13217" s="2"/>
      <c r="AI13217" s="7"/>
    </row>
    <row r="13218" spans="1:35" ht="11" customHeight="1" outlineLevel="1" x14ac:dyDescent="0.25">
      <c r="A13218" t="s">
        <v>276</v>
      </c>
      <c r="C13218" s="2" t="s">
        <v>11983</v>
      </c>
      <c r="D13218" s="2" t="s">
        <v>20728</v>
      </c>
      <c r="E13218" s="7">
        <v>2017</v>
      </c>
      <c r="F13218" s="5" t="s">
        <v>20732</v>
      </c>
      <c r="H13218" s="5" t="s">
        <v>5398</v>
      </c>
      <c r="I13218" s="6" t="s">
        <v>20737</v>
      </c>
      <c r="J13218" s="6" t="s">
        <v>7554</v>
      </c>
      <c r="K13218" s="17">
        <v>7</v>
      </c>
      <c r="L13218" s="17" t="s">
        <v>7730</v>
      </c>
      <c r="M13218" s="9">
        <v>2.5</v>
      </c>
      <c r="N13218" s="9"/>
      <c r="O13218" s="21"/>
      <c r="Q13218" s="29"/>
      <c r="U13218" s="17"/>
      <c r="V13218" s="2"/>
      <c r="Y13218" t="str">
        <f t="shared" si="812"/>
        <v/>
      </c>
      <c r="AA13218">
        <f t="shared" si="813"/>
        <v>1</v>
      </c>
      <c r="AC13218" s="7"/>
      <c r="AD13218" t="s">
        <v>20737</v>
      </c>
      <c r="AE13218">
        <f t="shared" si="815"/>
        <v>0</v>
      </c>
      <c r="AG13218" s="2"/>
      <c r="AI13218" s="7"/>
    </row>
    <row r="13219" spans="1:35" ht="11" customHeight="1" outlineLevel="1" x14ac:dyDescent="0.25">
      <c r="A13219" t="s">
        <v>276</v>
      </c>
      <c r="C13219" s="2" t="s">
        <v>11983</v>
      </c>
      <c r="D13219" s="2">
        <v>8479</v>
      </c>
      <c r="E13219" s="7">
        <v>2017</v>
      </c>
      <c r="F13219" s="5" t="s">
        <v>20729</v>
      </c>
      <c r="H13219" s="5" t="s">
        <v>5398</v>
      </c>
      <c r="I13219" s="6" t="s">
        <v>20733</v>
      </c>
      <c r="J13219" s="6" t="s">
        <v>7554</v>
      </c>
      <c r="K13219" s="17">
        <v>7</v>
      </c>
      <c r="L13219" s="17" t="s">
        <v>20076</v>
      </c>
      <c r="M13219" s="9"/>
      <c r="N13219" s="9"/>
      <c r="O13219" s="21"/>
      <c r="Q13219" s="29"/>
      <c r="U13219" s="17"/>
      <c r="V13219" s="2"/>
      <c r="Y13219" t="str">
        <f t="shared" si="812"/>
        <v/>
      </c>
      <c r="AA13219" t="str">
        <f t="shared" si="813"/>
        <v/>
      </c>
      <c r="AC13219" s="7"/>
      <c r="AD13219" t="s">
        <v>20733</v>
      </c>
      <c r="AE13219">
        <f t="shared" si="815"/>
        <v>0</v>
      </c>
      <c r="AG13219" s="2"/>
      <c r="AI13219" s="7"/>
    </row>
    <row r="13220" spans="1:35" ht="11" customHeight="1" outlineLevel="1" x14ac:dyDescent="0.25">
      <c r="A13220" t="s">
        <v>276</v>
      </c>
      <c r="C13220" s="2" t="s">
        <v>11983</v>
      </c>
      <c r="D13220" s="2">
        <v>8480</v>
      </c>
      <c r="E13220" s="7">
        <v>2017</v>
      </c>
      <c r="F13220" s="5" t="s">
        <v>20729</v>
      </c>
      <c r="H13220" s="5" t="s">
        <v>5398</v>
      </c>
      <c r="I13220" s="6" t="s">
        <v>20734</v>
      </c>
      <c r="J13220" s="6" t="s">
        <v>7554</v>
      </c>
      <c r="K13220" s="17">
        <v>7</v>
      </c>
      <c r="L13220" s="17" t="s">
        <v>20076</v>
      </c>
      <c r="M13220" s="9"/>
      <c r="N13220" s="9"/>
      <c r="O13220" s="21"/>
      <c r="Q13220" s="29"/>
      <c r="U13220" s="17"/>
      <c r="V13220" s="2"/>
      <c r="Y13220" t="str">
        <f t="shared" si="812"/>
        <v/>
      </c>
      <c r="AA13220" t="str">
        <f t="shared" si="813"/>
        <v/>
      </c>
      <c r="AC13220" s="7"/>
      <c r="AD13220" t="s">
        <v>20734</v>
      </c>
      <c r="AE13220">
        <f t="shared" si="815"/>
        <v>0</v>
      </c>
      <c r="AG13220" s="2"/>
      <c r="AI13220" s="7"/>
    </row>
    <row r="13221" spans="1:35" ht="11" customHeight="1" outlineLevel="1" x14ac:dyDescent="0.25">
      <c r="A13221" t="s">
        <v>276</v>
      </c>
      <c r="C13221" s="2" t="s">
        <v>11983</v>
      </c>
      <c r="D13221" s="2">
        <v>8481</v>
      </c>
      <c r="E13221" s="7">
        <v>2017</v>
      </c>
      <c r="F13221" s="5" t="s">
        <v>20729</v>
      </c>
      <c r="H13221" s="5" t="s">
        <v>5398</v>
      </c>
      <c r="I13221" s="6" t="s">
        <v>20735</v>
      </c>
      <c r="J13221" s="6" t="s">
        <v>7554</v>
      </c>
      <c r="K13221" s="17">
        <v>7</v>
      </c>
      <c r="L13221" s="17" t="s">
        <v>20076</v>
      </c>
      <c r="M13221" s="9"/>
      <c r="N13221" s="9"/>
      <c r="O13221" s="21"/>
      <c r="Q13221" s="29"/>
      <c r="U13221" s="17"/>
      <c r="V13221" s="2"/>
      <c r="Y13221" t="str">
        <f t="shared" si="812"/>
        <v/>
      </c>
      <c r="AA13221" t="str">
        <f t="shared" si="813"/>
        <v/>
      </c>
      <c r="AC13221" s="7"/>
      <c r="AD13221" t="s">
        <v>20735</v>
      </c>
      <c r="AE13221">
        <f t="shared" si="815"/>
        <v>0</v>
      </c>
      <c r="AG13221" s="2"/>
      <c r="AI13221" s="7"/>
    </row>
    <row r="13222" spans="1:35" ht="11" customHeight="1" outlineLevel="1" x14ac:dyDescent="0.25">
      <c r="A13222" t="s">
        <v>276</v>
      </c>
      <c r="C13222" s="2" t="s">
        <v>11983</v>
      </c>
      <c r="D13222" s="2">
        <v>8482</v>
      </c>
      <c r="E13222" s="7">
        <v>2017</v>
      </c>
      <c r="F13222" s="5" t="s">
        <v>20729</v>
      </c>
      <c r="H13222" s="5" t="s">
        <v>5398</v>
      </c>
      <c r="I13222" s="6" t="s">
        <v>20736</v>
      </c>
      <c r="J13222" s="6" t="s">
        <v>7554</v>
      </c>
      <c r="K13222" s="17">
        <v>7</v>
      </c>
      <c r="L13222" s="17" t="s">
        <v>20076</v>
      </c>
      <c r="M13222" s="9"/>
      <c r="N13222" s="9"/>
      <c r="O13222" s="21"/>
      <c r="Q13222" s="29"/>
      <c r="U13222" s="17"/>
      <c r="V13222" s="2"/>
      <c r="Y13222" t="str">
        <f t="shared" si="812"/>
        <v/>
      </c>
      <c r="AA13222" t="str">
        <f t="shared" si="813"/>
        <v/>
      </c>
      <c r="AC13222" s="7"/>
      <c r="AD13222" t="s">
        <v>20736</v>
      </c>
      <c r="AE13222">
        <f t="shared" si="815"/>
        <v>0</v>
      </c>
      <c r="AG13222" s="2"/>
      <c r="AI13222" s="7"/>
    </row>
    <row r="13223" spans="1:35" ht="11" customHeight="1" outlineLevel="1" x14ac:dyDescent="0.25">
      <c r="A13223" t="s">
        <v>276</v>
      </c>
      <c r="C13223" s="2" t="s">
        <v>11983</v>
      </c>
      <c r="D13223" s="2" t="s">
        <v>20738</v>
      </c>
      <c r="E13223" s="7">
        <v>2017</v>
      </c>
      <c r="F13223" s="5" t="s">
        <v>20730</v>
      </c>
      <c r="H13223" s="5" t="s">
        <v>5398</v>
      </c>
      <c r="I13223" s="6" t="s">
        <v>7554</v>
      </c>
      <c r="J13223" s="6" t="s">
        <v>7554</v>
      </c>
      <c r="K13223" s="17">
        <v>7</v>
      </c>
      <c r="L13223" s="17" t="s">
        <v>7730</v>
      </c>
      <c r="M13223" s="9">
        <v>2.5</v>
      </c>
      <c r="N13223" s="9"/>
      <c r="O13223" s="21"/>
      <c r="Q13223" s="29"/>
      <c r="U13223" s="17"/>
      <c r="V13223" s="2"/>
      <c r="Y13223" t="str">
        <f t="shared" si="812"/>
        <v/>
      </c>
      <c r="AA13223">
        <f t="shared" si="813"/>
        <v>1</v>
      </c>
      <c r="AC13223" s="7"/>
      <c r="AD13223" t="s">
        <v>7554</v>
      </c>
      <c r="AE13223">
        <f t="shared" si="815"/>
        <v>0</v>
      </c>
      <c r="AG13223" s="2"/>
      <c r="AI13223" s="7"/>
    </row>
    <row r="13224" spans="1:35" ht="11" customHeight="1" outlineLevel="1" x14ac:dyDescent="0.25">
      <c r="A13224" t="s">
        <v>276</v>
      </c>
      <c r="C13224" s="2" t="s">
        <v>11983</v>
      </c>
      <c r="D13224" s="2">
        <v>8483</v>
      </c>
      <c r="E13224" s="7">
        <v>2017</v>
      </c>
      <c r="F13224" s="5" t="s">
        <v>20731</v>
      </c>
      <c r="H13224" s="5" t="s">
        <v>5398</v>
      </c>
      <c r="I13224" s="6" t="s">
        <v>20737</v>
      </c>
      <c r="J13224" s="6" t="s">
        <v>7554</v>
      </c>
      <c r="K13224" s="17">
        <v>7</v>
      </c>
      <c r="L13224" s="17" t="s">
        <v>20076</v>
      </c>
      <c r="M13224" s="9"/>
      <c r="N13224" s="9"/>
      <c r="O13224" s="21"/>
      <c r="Q13224" s="29"/>
      <c r="U13224" s="17"/>
      <c r="V13224" s="2"/>
      <c r="Y13224" t="str">
        <f t="shared" si="812"/>
        <v/>
      </c>
      <c r="AA13224" t="str">
        <f t="shared" si="813"/>
        <v/>
      </c>
      <c r="AC13224" s="7"/>
      <c r="AD13224" t="s">
        <v>20737</v>
      </c>
      <c r="AE13224">
        <f t="shared" si="815"/>
        <v>0</v>
      </c>
      <c r="AG13224" s="2"/>
      <c r="AI13224" s="7"/>
    </row>
    <row r="13225" spans="1:35" ht="11" customHeight="1" outlineLevel="1" x14ac:dyDescent="0.25">
      <c r="A13225" t="s">
        <v>276</v>
      </c>
      <c r="C13225" s="2" t="s">
        <v>11983</v>
      </c>
      <c r="D13225" s="2" t="s">
        <v>20739</v>
      </c>
      <c r="E13225" s="7">
        <v>2017</v>
      </c>
      <c r="F13225" s="5" t="s">
        <v>20732</v>
      </c>
      <c r="H13225" s="5" t="s">
        <v>5398</v>
      </c>
      <c r="I13225" s="6" t="s">
        <v>20737</v>
      </c>
      <c r="J13225" s="6" t="s">
        <v>7554</v>
      </c>
      <c r="K13225" s="17">
        <v>7</v>
      </c>
      <c r="L13225" s="17" t="s">
        <v>7730</v>
      </c>
      <c r="M13225" s="9">
        <v>2.5</v>
      </c>
      <c r="N13225" s="9"/>
      <c r="O13225" s="21"/>
      <c r="Q13225" s="29"/>
      <c r="U13225" s="17"/>
      <c r="V13225" s="2"/>
      <c r="Y13225" t="str">
        <f t="shared" si="812"/>
        <v/>
      </c>
      <c r="AA13225">
        <f t="shared" si="813"/>
        <v>1</v>
      </c>
      <c r="AC13225" s="7"/>
      <c r="AD13225" t="s">
        <v>20737</v>
      </c>
      <c r="AE13225">
        <f t="shared" si="815"/>
        <v>0</v>
      </c>
      <c r="AG13225" s="2"/>
      <c r="AI13225" s="7"/>
    </row>
    <row r="13226" spans="1:35" ht="11" customHeight="1" outlineLevel="1" x14ac:dyDescent="0.25">
      <c r="A13226" t="s">
        <v>276</v>
      </c>
      <c r="C13226" s="2" t="s">
        <v>11983</v>
      </c>
      <c r="D13226" s="2">
        <v>8663</v>
      </c>
      <c r="E13226" s="7">
        <v>2017</v>
      </c>
      <c r="F13226" s="5" t="s">
        <v>20729</v>
      </c>
      <c r="H13226" s="5" t="s">
        <v>5398</v>
      </c>
      <c r="I13226" s="6" t="s">
        <v>20742</v>
      </c>
      <c r="J13226" s="6" t="s">
        <v>7554</v>
      </c>
      <c r="K13226" s="17">
        <v>7</v>
      </c>
      <c r="L13226" s="17" t="s">
        <v>20076</v>
      </c>
      <c r="M13226" s="9"/>
      <c r="N13226" s="9"/>
      <c r="O13226" s="21"/>
      <c r="Q13226" s="29"/>
      <c r="U13226" s="17"/>
      <c r="V13226" s="2"/>
      <c r="Y13226" t="str">
        <f t="shared" si="812"/>
        <v/>
      </c>
      <c r="AA13226" t="str">
        <f t="shared" si="813"/>
        <v/>
      </c>
      <c r="AC13226" s="7"/>
      <c r="AD13226" t="s">
        <v>20742</v>
      </c>
      <c r="AE13226">
        <f t="shared" si="815"/>
        <v>0</v>
      </c>
      <c r="AG13226" s="2"/>
      <c r="AI13226" s="7"/>
    </row>
    <row r="13227" spans="1:35" ht="11" customHeight="1" outlineLevel="1" x14ac:dyDescent="0.25">
      <c r="A13227" t="s">
        <v>276</v>
      </c>
      <c r="C13227" s="2" t="s">
        <v>11983</v>
      </c>
      <c r="D13227" s="2">
        <v>8664</v>
      </c>
      <c r="E13227" s="7">
        <v>2017</v>
      </c>
      <c r="F13227" s="5" t="s">
        <v>20729</v>
      </c>
      <c r="H13227" s="5" t="s">
        <v>5398</v>
      </c>
      <c r="I13227" s="6" t="s">
        <v>20743</v>
      </c>
      <c r="J13227" s="6" t="s">
        <v>7554</v>
      </c>
      <c r="K13227" s="17">
        <v>7</v>
      </c>
      <c r="L13227" s="17" t="s">
        <v>20076</v>
      </c>
      <c r="M13227" s="9"/>
      <c r="N13227" s="9"/>
      <c r="O13227" s="21"/>
      <c r="Q13227" s="29"/>
      <c r="U13227" s="17"/>
      <c r="V13227" s="2"/>
      <c r="Y13227" t="str">
        <f t="shared" ref="Y13227:Y13290" si="816">IF(COUNTIF(F13227,"*fdc*"),1,"")</f>
        <v/>
      </c>
      <c r="AA13227" t="str">
        <f t="shared" ref="AA13227:AA13290" si="817">IF(COUNTIF(F13227,"*s/s*"),1,"")</f>
        <v/>
      </c>
      <c r="AC13227" s="7"/>
      <c r="AD13227" t="s">
        <v>20743</v>
      </c>
      <c r="AE13227">
        <f t="shared" si="815"/>
        <v>0</v>
      </c>
      <c r="AG13227" s="2"/>
      <c r="AI13227" s="7"/>
    </row>
    <row r="13228" spans="1:35" ht="11" customHeight="1" outlineLevel="1" x14ac:dyDescent="0.25">
      <c r="A13228" t="s">
        <v>276</v>
      </c>
      <c r="C13228" s="2" t="s">
        <v>11983</v>
      </c>
      <c r="D13228" s="2">
        <v>8665</v>
      </c>
      <c r="E13228" s="7">
        <v>2017</v>
      </c>
      <c r="F13228" s="5" t="s">
        <v>20729</v>
      </c>
      <c r="H13228" s="5" t="s">
        <v>5398</v>
      </c>
      <c r="I13228" s="6" t="s">
        <v>20744</v>
      </c>
      <c r="J13228" s="6" t="s">
        <v>7554</v>
      </c>
      <c r="K13228" s="17">
        <v>7</v>
      </c>
      <c r="L13228" s="17" t="s">
        <v>20076</v>
      </c>
      <c r="M13228" s="9"/>
      <c r="N13228" s="9"/>
      <c r="O13228" s="21"/>
      <c r="Q13228" s="29"/>
      <c r="U13228" s="17"/>
      <c r="V13228" s="2"/>
      <c r="Y13228" t="str">
        <f t="shared" si="816"/>
        <v/>
      </c>
      <c r="AA13228" t="str">
        <f t="shared" si="817"/>
        <v/>
      </c>
      <c r="AC13228" s="7"/>
      <c r="AD13228" t="s">
        <v>20744</v>
      </c>
      <c r="AE13228">
        <f t="shared" si="815"/>
        <v>0</v>
      </c>
      <c r="AG13228" s="2"/>
      <c r="AI13228" s="7"/>
    </row>
    <row r="13229" spans="1:35" ht="11" customHeight="1" outlineLevel="1" x14ac:dyDescent="0.25">
      <c r="A13229" t="s">
        <v>276</v>
      </c>
      <c r="C13229" s="2" t="s">
        <v>11983</v>
      </c>
      <c r="D13229" s="2">
        <v>8666</v>
      </c>
      <c r="E13229" s="7">
        <v>2017</v>
      </c>
      <c r="F13229" s="5" t="s">
        <v>20729</v>
      </c>
      <c r="H13229" s="5" t="s">
        <v>5398</v>
      </c>
      <c r="I13229" s="6" t="s">
        <v>20745</v>
      </c>
      <c r="J13229" s="6" t="s">
        <v>7554</v>
      </c>
      <c r="K13229" s="17">
        <v>7</v>
      </c>
      <c r="L13229" s="17" t="s">
        <v>20076</v>
      </c>
      <c r="M13229" s="9"/>
      <c r="N13229" s="9"/>
      <c r="O13229" s="21"/>
      <c r="Q13229" s="29"/>
      <c r="U13229" s="17"/>
      <c r="V13229" s="2"/>
      <c r="Y13229" t="str">
        <f t="shared" si="816"/>
        <v/>
      </c>
      <c r="AA13229" t="str">
        <f t="shared" si="817"/>
        <v/>
      </c>
      <c r="AC13229" s="7"/>
      <c r="AD13229" t="s">
        <v>20745</v>
      </c>
      <c r="AE13229">
        <f t="shared" si="815"/>
        <v>0</v>
      </c>
      <c r="AG13229" s="2"/>
      <c r="AI13229" s="7"/>
    </row>
    <row r="13230" spans="1:35" ht="11" customHeight="1" outlineLevel="1" x14ac:dyDescent="0.25">
      <c r="A13230" t="s">
        <v>276</v>
      </c>
      <c r="C13230" s="2" t="s">
        <v>11983</v>
      </c>
      <c r="D13230" s="2" t="s">
        <v>20740</v>
      </c>
      <c r="E13230" s="7">
        <v>2017</v>
      </c>
      <c r="F13230" s="5" t="s">
        <v>20730</v>
      </c>
      <c r="H13230" s="5" t="s">
        <v>5398</v>
      </c>
      <c r="I13230" s="6" t="s">
        <v>7554</v>
      </c>
      <c r="J13230" s="6" t="s">
        <v>7554</v>
      </c>
      <c r="K13230" s="17">
        <v>7</v>
      </c>
      <c r="L13230" s="17" t="s">
        <v>7730</v>
      </c>
      <c r="M13230" s="9">
        <v>2.5</v>
      </c>
      <c r="N13230" s="9"/>
      <c r="O13230" s="21"/>
      <c r="Q13230" s="29"/>
      <c r="U13230" s="17"/>
      <c r="V13230" s="2"/>
      <c r="Y13230" t="str">
        <f t="shared" si="816"/>
        <v/>
      </c>
      <c r="AA13230">
        <f t="shared" si="817"/>
        <v>1</v>
      </c>
      <c r="AC13230" s="7"/>
      <c r="AD13230" t="s">
        <v>7554</v>
      </c>
      <c r="AE13230">
        <f t="shared" si="815"/>
        <v>0</v>
      </c>
      <c r="AG13230" s="2"/>
      <c r="AI13230" s="7"/>
    </row>
    <row r="13231" spans="1:35" ht="11" customHeight="1" outlineLevel="1" x14ac:dyDescent="0.25">
      <c r="A13231" t="s">
        <v>276</v>
      </c>
      <c r="C13231" s="2" t="s">
        <v>11983</v>
      </c>
      <c r="D13231" s="2">
        <v>8667</v>
      </c>
      <c r="E13231" s="7">
        <v>2017</v>
      </c>
      <c r="F13231" s="5" t="s">
        <v>20731</v>
      </c>
      <c r="H13231" s="5" t="s">
        <v>5398</v>
      </c>
      <c r="I13231" s="6" t="s">
        <v>20746</v>
      </c>
      <c r="J13231" s="6" t="s">
        <v>7554</v>
      </c>
      <c r="K13231" s="17">
        <v>7</v>
      </c>
      <c r="L13231" s="17" t="s">
        <v>20076</v>
      </c>
      <c r="M13231" s="9"/>
      <c r="N13231" s="9"/>
      <c r="O13231" s="21"/>
      <c r="Q13231" s="29"/>
      <c r="U13231" s="17"/>
      <c r="V13231" s="2"/>
      <c r="Y13231" t="str">
        <f t="shared" si="816"/>
        <v/>
      </c>
      <c r="AA13231" t="str">
        <f t="shared" si="817"/>
        <v/>
      </c>
      <c r="AC13231" s="7"/>
      <c r="AD13231" t="s">
        <v>20746</v>
      </c>
      <c r="AE13231">
        <f t="shared" si="815"/>
        <v>0</v>
      </c>
      <c r="AG13231" s="2"/>
      <c r="AI13231" s="7"/>
    </row>
    <row r="13232" spans="1:35" ht="11" customHeight="1" outlineLevel="1" x14ac:dyDescent="0.25">
      <c r="A13232" t="s">
        <v>276</v>
      </c>
      <c r="C13232" s="2" t="s">
        <v>11983</v>
      </c>
      <c r="D13232" s="2" t="s">
        <v>20741</v>
      </c>
      <c r="E13232" s="7">
        <v>2017</v>
      </c>
      <c r="F13232" s="5" t="s">
        <v>20732</v>
      </c>
      <c r="H13232" s="5" t="s">
        <v>5398</v>
      </c>
      <c r="I13232" s="6" t="s">
        <v>20746</v>
      </c>
      <c r="J13232" s="6" t="s">
        <v>7554</v>
      </c>
      <c r="K13232" s="17">
        <v>7</v>
      </c>
      <c r="L13232" s="17" t="s">
        <v>7730</v>
      </c>
      <c r="M13232" s="9">
        <v>2.5</v>
      </c>
      <c r="N13232" s="9"/>
      <c r="O13232" s="21"/>
      <c r="Q13232" s="29"/>
      <c r="U13232" s="17"/>
      <c r="V13232" s="2"/>
      <c r="Y13232" t="str">
        <f t="shared" si="816"/>
        <v/>
      </c>
      <c r="AA13232">
        <f t="shared" si="817"/>
        <v>1</v>
      </c>
      <c r="AC13232" s="7"/>
      <c r="AD13232" t="s">
        <v>20746</v>
      </c>
      <c r="AE13232">
        <f t="shared" si="815"/>
        <v>0</v>
      </c>
      <c r="AG13232" s="2"/>
      <c r="AI13232" s="7"/>
    </row>
    <row r="13233" spans="1:35" ht="11" customHeight="1" outlineLevel="1" x14ac:dyDescent="0.25">
      <c r="A13233" t="s">
        <v>276</v>
      </c>
      <c r="C13233" s="2" t="s">
        <v>11983</v>
      </c>
      <c r="D13233" s="2" t="s">
        <v>20747</v>
      </c>
      <c r="E13233" s="7">
        <v>2017</v>
      </c>
      <c r="F13233" s="5" t="s">
        <v>20732</v>
      </c>
      <c r="H13233" s="5" t="s">
        <v>5398</v>
      </c>
      <c r="I13233" s="6" t="s">
        <v>5270</v>
      </c>
      <c r="J13233" s="6" t="s">
        <v>8534</v>
      </c>
      <c r="K13233" s="17">
        <v>1</v>
      </c>
      <c r="L13233" s="17" t="s">
        <v>7730</v>
      </c>
      <c r="M13233" s="9">
        <v>3.3</v>
      </c>
      <c r="N13233" s="9"/>
      <c r="O13233" s="21"/>
      <c r="Q13233" s="29"/>
      <c r="U13233" s="17"/>
      <c r="V13233" s="2"/>
      <c r="Y13233" t="str">
        <f t="shared" si="816"/>
        <v/>
      </c>
      <c r="AA13233">
        <f t="shared" si="817"/>
        <v>1</v>
      </c>
      <c r="AC13233" s="7"/>
      <c r="AD13233" t="s">
        <v>5270</v>
      </c>
      <c r="AE13233">
        <f t="shared" si="815"/>
        <v>0</v>
      </c>
      <c r="AG13233" s="2">
        <v>1</v>
      </c>
      <c r="AI13233" s="7"/>
    </row>
    <row r="13234" spans="1:35" ht="11" customHeight="1" outlineLevel="1" x14ac:dyDescent="0.25">
      <c r="A13234" t="s">
        <v>276</v>
      </c>
      <c r="C13234" s="2" t="s">
        <v>11983</v>
      </c>
      <c r="D13234" s="2">
        <v>8798</v>
      </c>
      <c r="E13234" s="7">
        <v>2017</v>
      </c>
      <c r="F13234" s="5" t="s">
        <v>20729</v>
      </c>
      <c r="H13234" s="5" t="s">
        <v>5398</v>
      </c>
      <c r="I13234" s="6" t="s">
        <v>5620</v>
      </c>
      <c r="J13234" s="6" t="s">
        <v>9286</v>
      </c>
      <c r="K13234" s="17">
        <v>1</v>
      </c>
      <c r="L13234" s="17" t="s">
        <v>20076</v>
      </c>
      <c r="M13234" s="9"/>
      <c r="N13234" s="9"/>
      <c r="O13234" s="21"/>
      <c r="Q13234" s="29"/>
      <c r="U13234" s="17"/>
      <c r="V13234" s="2"/>
      <c r="Y13234" t="str">
        <f t="shared" si="816"/>
        <v/>
      </c>
      <c r="AA13234" t="str">
        <f t="shared" si="817"/>
        <v/>
      </c>
      <c r="AC13234" s="7"/>
      <c r="AD13234" t="s">
        <v>5620</v>
      </c>
      <c r="AE13234">
        <f t="shared" si="815"/>
        <v>0</v>
      </c>
      <c r="AG13234" s="2"/>
      <c r="AI13234" s="7"/>
    </row>
    <row r="13235" spans="1:35" ht="11" customHeight="1" outlineLevel="1" x14ac:dyDescent="0.25">
      <c r="A13235" t="s">
        <v>276</v>
      </c>
      <c r="C13235" s="2" t="s">
        <v>11983</v>
      </c>
      <c r="D13235" s="2">
        <v>8799</v>
      </c>
      <c r="E13235" s="7">
        <v>2017</v>
      </c>
      <c r="F13235" s="5" t="s">
        <v>20729</v>
      </c>
      <c r="H13235" s="5" t="s">
        <v>5398</v>
      </c>
      <c r="I13235" s="6" t="s">
        <v>5620</v>
      </c>
      <c r="J13235" s="6" t="s">
        <v>9286</v>
      </c>
      <c r="K13235" s="17">
        <v>1</v>
      </c>
      <c r="L13235" s="17" t="s">
        <v>20076</v>
      </c>
      <c r="M13235" s="9"/>
      <c r="N13235" s="9"/>
      <c r="O13235" s="21"/>
      <c r="Q13235" s="29"/>
      <c r="U13235" s="17"/>
      <c r="V13235" s="2"/>
      <c r="Y13235" t="str">
        <f t="shared" si="816"/>
        <v/>
      </c>
      <c r="AA13235" t="str">
        <f t="shared" si="817"/>
        <v/>
      </c>
      <c r="AC13235" s="7"/>
      <c r="AD13235" t="s">
        <v>5620</v>
      </c>
      <c r="AE13235">
        <f t="shared" ref="AE13235:AE13266" si="818">COUNTIF(I13235,"*Fuji*")</f>
        <v>0</v>
      </c>
      <c r="AG13235" s="2"/>
      <c r="AI13235" s="7"/>
    </row>
    <row r="13236" spans="1:35" ht="11" customHeight="1" outlineLevel="1" x14ac:dyDescent="0.25">
      <c r="A13236" t="s">
        <v>276</v>
      </c>
      <c r="C13236" s="2" t="s">
        <v>11983</v>
      </c>
      <c r="D13236" s="2">
        <v>8800</v>
      </c>
      <c r="E13236" s="7">
        <v>2017</v>
      </c>
      <c r="F13236" s="5" t="s">
        <v>20729</v>
      </c>
      <c r="H13236" s="5" t="s">
        <v>5398</v>
      </c>
      <c r="I13236" s="6" t="s">
        <v>5620</v>
      </c>
      <c r="J13236" s="6" t="s">
        <v>9286</v>
      </c>
      <c r="K13236" s="17">
        <v>1</v>
      </c>
      <c r="L13236" s="17" t="s">
        <v>20076</v>
      </c>
      <c r="M13236" s="9"/>
      <c r="N13236" s="9"/>
      <c r="O13236" s="21"/>
      <c r="Q13236" s="29"/>
      <c r="U13236" s="17"/>
      <c r="V13236" s="2"/>
      <c r="Y13236" t="str">
        <f t="shared" si="816"/>
        <v/>
      </c>
      <c r="AA13236" t="str">
        <f t="shared" si="817"/>
        <v/>
      </c>
      <c r="AC13236" s="7"/>
      <c r="AD13236" t="s">
        <v>5620</v>
      </c>
      <c r="AE13236">
        <f t="shared" si="818"/>
        <v>0</v>
      </c>
      <c r="AG13236" s="2"/>
      <c r="AI13236" s="7"/>
    </row>
    <row r="13237" spans="1:35" ht="11" customHeight="1" outlineLevel="1" x14ac:dyDescent="0.25">
      <c r="A13237" t="s">
        <v>276</v>
      </c>
      <c r="C13237" s="2" t="s">
        <v>11983</v>
      </c>
      <c r="D13237" s="2">
        <v>8801</v>
      </c>
      <c r="E13237" s="7">
        <v>2017</v>
      </c>
      <c r="F13237" s="5" t="s">
        <v>20729</v>
      </c>
      <c r="H13237" s="5" t="s">
        <v>5398</v>
      </c>
      <c r="I13237" s="6" t="s">
        <v>5620</v>
      </c>
      <c r="J13237" s="6" t="s">
        <v>9286</v>
      </c>
      <c r="K13237" s="17">
        <v>1</v>
      </c>
      <c r="L13237" s="17" t="s">
        <v>20076</v>
      </c>
      <c r="M13237" s="9"/>
      <c r="N13237" s="9"/>
      <c r="O13237" s="21"/>
      <c r="Q13237" s="29"/>
      <c r="U13237" s="17"/>
      <c r="V13237" s="2"/>
      <c r="Y13237" t="str">
        <f t="shared" si="816"/>
        <v/>
      </c>
      <c r="AA13237" t="str">
        <f t="shared" si="817"/>
        <v/>
      </c>
      <c r="AC13237" s="7"/>
      <c r="AD13237" t="s">
        <v>5620</v>
      </c>
      <c r="AE13237">
        <f t="shared" si="818"/>
        <v>0</v>
      </c>
      <c r="AG13237" s="2"/>
      <c r="AI13237" s="7"/>
    </row>
    <row r="13238" spans="1:35" ht="11" customHeight="1" outlineLevel="1" x14ac:dyDescent="0.25">
      <c r="A13238" t="s">
        <v>276</v>
      </c>
      <c r="C13238" s="2" t="s">
        <v>11983</v>
      </c>
      <c r="D13238" s="2" t="s">
        <v>20748</v>
      </c>
      <c r="E13238" s="7">
        <v>2017</v>
      </c>
      <c r="F13238" s="5" t="s">
        <v>20730</v>
      </c>
      <c r="H13238" s="5" t="s">
        <v>5398</v>
      </c>
      <c r="I13238" s="6" t="s">
        <v>5620</v>
      </c>
      <c r="J13238" s="6" t="s">
        <v>9286</v>
      </c>
      <c r="K13238" s="17">
        <v>1</v>
      </c>
      <c r="L13238" s="17" t="s">
        <v>7730</v>
      </c>
      <c r="M13238" s="9">
        <v>3.3</v>
      </c>
      <c r="N13238" s="9"/>
      <c r="O13238" s="21"/>
      <c r="Q13238" s="29"/>
      <c r="U13238" s="17"/>
      <c r="V13238" s="2"/>
      <c r="Y13238" t="str">
        <f t="shared" si="816"/>
        <v/>
      </c>
      <c r="AA13238">
        <f t="shared" si="817"/>
        <v>1</v>
      </c>
      <c r="AC13238" s="7"/>
      <c r="AD13238" t="s">
        <v>5620</v>
      </c>
      <c r="AE13238">
        <f t="shared" si="818"/>
        <v>0</v>
      </c>
      <c r="AG13238" s="2"/>
      <c r="AI13238" s="7"/>
    </row>
    <row r="13239" spans="1:35" ht="11" customHeight="1" outlineLevel="1" x14ac:dyDescent="0.25">
      <c r="A13239" t="s">
        <v>276</v>
      </c>
      <c r="C13239" s="2" t="s">
        <v>11983</v>
      </c>
      <c r="D13239" s="2">
        <v>8802</v>
      </c>
      <c r="E13239" s="7">
        <v>2017</v>
      </c>
      <c r="F13239" s="5" t="s">
        <v>20731</v>
      </c>
      <c r="H13239" s="5" t="s">
        <v>5398</v>
      </c>
      <c r="I13239" s="6" t="s">
        <v>5620</v>
      </c>
      <c r="J13239" s="6" t="s">
        <v>9286</v>
      </c>
      <c r="K13239" s="17">
        <v>1</v>
      </c>
      <c r="L13239" s="17" t="s">
        <v>20076</v>
      </c>
      <c r="M13239" s="9"/>
      <c r="N13239" s="9"/>
      <c r="O13239" s="21"/>
      <c r="Q13239" s="29"/>
      <c r="U13239" s="17"/>
      <c r="V13239" s="2"/>
      <c r="Y13239" t="str">
        <f t="shared" si="816"/>
        <v/>
      </c>
      <c r="AA13239" t="str">
        <f t="shared" si="817"/>
        <v/>
      </c>
      <c r="AC13239" s="7"/>
      <c r="AD13239" t="s">
        <v>5620</v>
      </c>
      <c r="AE13239">
        <f t="shared" si="818"/>
        <v>0</v>
      </c>
      <c r="AG13239" s="2"/>
      <c r="AI13239" s="7"/>
    </row>
    <row r="13240" spans="1:35" ht="11" customHeight="1" outlineLevel="1" x14ac:dyDescent="0.25">
      <c r="A13240" t="s">
        <v>276</v>
      </c>
      <c r="C13240" s="2" t="s">
        <v>11983</v>
      </c>
      <c r="D13240" s="2" t="s">
        <v>20749</v>
      </c>
      <c r="E13240" s="7">
        <v>2017</v>
      </c>
      <c r="F13240" s="5" t="s">
        <v>20732</v>
      </c>
      <c r="H13240" s="5" t="s">
        <v>5398</v>
      </c>
      <c r="I13240" s="6" t="s">
        <v>5620</v>
      </c>
      <c r="J13240" s="6" t="s">
        <v>9286</v>
      </c>
      <c r="K13240" s="17">
        <v>1</v>
      </c>
      <c r="L13240" s="17" t="s">
        <v>7730</v>
      </c>
      <c r="M13240" s="9">
        <v>3.3</v>
      </c>
      <c r="N13240" s="9"/>
      <c r="O13240" s="21"/>
      <c r="Q13240" s="29"/>
      <c r="U13240" s="17"/>
      <c r="V13240" s="2"/>
      <c r="Y13240" t="str">
        <f t="shared" si="816"/>
        <v/>
      </c>
      <c r="AA13240">
        <f t="shared" si="817"/>
        <v>1</v>
      </c>
      <c r="AC13240" s="7"/>
      <c r="AD13240" t="s">
        <v>5620</v>
      </c>
      <c r="AE13240">
        <f t="shared" si="818"/>
        <v>0</v>
      </c>
      <c r="AG13240" s="2"/>
      <c r="AI13240" s="7"/>
    </row>
    <row r="13241" spans="1:35" ht="11" customHeight="1" outlineLevel="1" x14ac:dyDescent="0.25">
      <c r="A13241" t="s">
        <v>276</v>
      </c>
      <c r="C13241" s="2" t="s">
        <v>11983</v>
      </c>
      <c r="D13241" s="2">
        <v>8878</v>
      </c>
      <c r="E13241" s="7">
        <v>2017</v>
      </c>
      <c r="F13241" s="5" t="s">
        <v>20729</v>
      </c>
      <c r="H13241" s="5" t="s">
        <v>5398</v>
      </c>
      <c r="I13241" s="6" t="s">
        <v>13845</v>
      </c>
      <c r="J13241" s="6" t="s">
        <v>20750</v>
      </c>
      <c r="K13241" s="17">
        <v>5</v>
      </c>
      <c r="L13241" s="17" t="s">
        <v>20076</v>
      </c>
      <c r="M13241" s="9"/>
      <c r="N13241" s="9"/>
      <c r="O13241" s="21"/>
      <c r="Q13241" s="29"/>
      <c r="U13241" s="17"/>
      <c r="V13241" s="2"/>
      <c r="Y13241" t="str">
        <f t="shared" si="816"/>
        <v/>
      </c>
      <c r="AA13241" t="str">
        <f t="shared" si="817"/>
        <v/>
      </c>
      <c r="AC13241" s="7"/>
      <c r="AD13241" t="s">
        <v>13845</v>
      </c>
      <c r="AE13241">
        <f t="shared" si="818"/>
        <v>0</v>
      </c>
      <c r="AG13241" s="2"/>
      <c r="AI13241" s="7"/>
    </row>
    <row r="13242" spans="1:35" ht="11" customHeight="1" outlineLevel="1" x14ac:dyDescent="0.25">
      <c r="A13242" t="s">
        <v>276</v>
      </c>
      <c r="C13242" s="2" t="s">
        <v>11983</v>
      </c>
      <c r="D13242" s="2">
        <v>8880</v>
      </c>
      <c r="E13242" s="7">
        <v>2017</v>
      </c>
      <c r="F13242" s="5" t="s">
        <v>20729</v>
      </c>
      <c r="H13242" s="5" t="s">
        <v>5398</v>
      </c>
      <c r="I13242" s="6" t="s">
        <v>13845</v>
      </c>
      <c r="J13242" s="6" t="s">
        <v>20751</v>
      </c>
      <c r="K13242" s="17">
        <v>5</v>
      </c>
      <c r="L13242" s="17" t="s">
        <v>20076</v>
      </c>
      <c r="M13242" s="9"/>
      <c r="N13242" s="9"/>
      <c r="O13242" s="21"/>
      <c r="Q13242" s="29"/>
      <c r="U13242" s="17"/>
      <c r="V13242" s="2"/>
      <c r="Y13242" t="str">
        <f t="shared" si="816"/>
        <v/>
      </c>
      <c r="AA13242" t="str">
        <f t="shared" si="817"/>
        <v/>
      </c>
      <c r="AC13242" s="7"/>
      <c r="AD13242" t="s">
        <v>13845</v>
      </c>
      <c r="AE13242">
        <f t="shared" si="818"/>
        <v>0</v>
      </c>
      <c r="AG13242" s="2"/>
      <c r="AI13242" s="7"/>
    </row>
    <row r="13243" spans="1:35" ht="11" customHeight="1" outlineLevel="1" x14ac:dyDescent="0.25">
      <c r="A13243" t="s">
        <v>276</v>
      </c>
      <c r="C13243" s="2" t="s">
        <v>11983</v>
      </c>
      <c r="D13243" s="2" t="s">
        <v>20754</v>
      </c>
      <c r="E13243" s="7">
        <v>2017</v>
      </c>
      <c r="F13243" s="5" t="s">
        <v>20730</v>
      </c>
      <c r="H13243" s="5" t="s">
        <v>5398</v>
      </c>
      <c r="I13243" s="6" t="s">
        <v>13845</v>
      </c>
      <c r="J13243" s="6" t="s">
        <v>20752</v>
      </c>
      <c r="K13243" s="17">
        <v>5</v>
      </c>
      <c r="L13243" s="17" t="s">
        <v>7730</v>
      </c>
      <c r="M13243" s="9">
        <v>3.3</v>
      </c>
      <c r="N13243" s="9"/>
      <c r="O13243" s="21"/>
      <c r="Q13243" s="29"/>
      <c r="U13243" s="17"/>
      <c r="V13243" s="2"/>
      <c r="Y13243" t="str">
        <f t="shared" si="816"/>
        <v/>
      </c>
      <c r="AA13243">
        <f t="shared" si="817"/>
        <v>1</v>
      </c>
      <c r="AC13243" s="7"/>
      <c r="AD13243" t="s">
        <v>13845</v>
      </c>
      <c r="AE13243">
        <f t="shared" si="818"/>
        <v>0</v>
      </c>
      <c r="AG13243" s="2"/>
      <c r="AI13243" s="7"/>
    </row>
    <row r="13244" spans="1:35" ht="11" customHeight="1" outlineLevel="1" x14ac:dyDescent="0.25">
      <c r="A13244" t="s">
        <v>276</v>
      </c>
      <c r="C13244" s="2" t="s">
        <v>11983</v>
      </c>
      <c r="D13244" s="2" t="s">
        <v>20755</v>
      </c>
      <c r="E13244" s="7">
        <v>2017</v>
      </c>
      <c r="F13244" s="5" t="s">
        <v>20732</v>
      </c>
      <c r="H13244" s="5" t="s">
        <v>5398</v>
      </c>
      <c r="I13244" s="6" t="s">
        <v>13845</v>
      </c>
      <c r="J13244" s="6" t="s">
        <v>20753</v>
      </c>
      <c r="K13244" s="17">
        <v>5</v>
      </c>
      <c r="L13244" s="17" t="s">
        <v>7730</v>
      </c>
      <c r="M13244" s="9">
        <v>3.3</v>
      </c>
      <c r="N13244" s="9"/>
      <c r="O13244" s="21"/>
      <c r="Q13244" s="29"/>
      <c r="U13244" s="17"/>
      <c r="V13244" s="2"/>
      <c r="Y13244" t="str">
        <f t="shared" si="816"/>
        <v/>
      </c>
      <c r="AA13244">
        <f t="shared" si="817"/>
        <v>1</v>
      </c>
      <c r="AC13244" s="7"/>
      <c r="AD13244" t="s">
        <v>13845</v>
      </c>
      <c r="AE13244">
        <f t="shared" si="818"/>
        <v>0</v>
      </c>
      <c r="AG13244" s="2"/>
      <c r="AI13244" s="7"/>
    </row>
    <row r="13245" spans="1:35" ht="11" customHeight="1" outlineLevel="1" x14ac:dyDescent="0.25">
      <c r="A13245" t="s">
        <v>276</v>
      </c>
      <c r="C13245" s="2" t="s">
        <v>11983</v>
      </c>
      <c r="D13245" s="2">
        <v>8898</v>
      </c>
      <c r="E13245" s="7">
        <v>2017</v>
      </c>
      <c r="F13245" s="5" t="s">
        <v>20729</v>
      </c>
      <c r="H13245" s="5" t="s">
        <v>5398</v>
      </c>
      <c r="I13245" s="6" t="s">
        <v>20758</v>
      </c>
      <c r="J13245" s="6" t="s">
        <v>7554</v>
      </c>
      <c r="K13245" s="17">
        <v>7</v>
      </c>
      <c r="L13245" s="17" t="s">
        <v>20076</v>
      </c>
      <c r="M13245" s="9"/>
      <c r="N13245" s="9"/>
      <c r="O13245" s="21"/>
      <c r="Q13245" s="29"/>
      <c r="U13245" s="17"/>
      <c r="V13245" s="2"/>
      <c r="Y13245" t="str">
        <f t="shared" si="816"/>
        <v/>
      </c>
      <c r="AA13245" t="str">
        <f t="shared" si="817"/>
        <v/>
      </c>
      <c r="AC13245" s="7"/>
      <c r="AD13245" t="s">
        <v>20758</v>
      </c>
      <c r="AE13245">
        <f t="shared" si="818"/>
        <v>0</v>
      </c>
      <c r="AG13245" s="2"/>
      <c r="AI13245" s="7"/>
    </row>
    <row r="13246" spans="1:35" ht="11" customHeight="1" outlineLevel="1" x14ac:dyDescent="0.25">
      <c r="A13246" t="s">
        <v>276</v>
      </c>
      <c r="C13246" s="2" t="s">
        <v>11983</v>
      </c>
      <c r="D13246" s="2">
        <v>8899</v>
      </c>
      <c r="E13246" s="7">
        <v>2017</v>
      </c>
      <c r="F13246" s="5" t="s">
        <v>20729</v>
      </c>
      <c r="H13246" s="5" t="s">
        <v>5398</v>
      </c>
      <c r="I13246" s="6" t="s">
        <v>20759</v>
      </c>
      <c r="J13246" s="6" t="s">
        <v>7554</v>
      </c>
      <c r="K13246" s="17">
        <v>7</v>
      </c>
      <c r="L13246" s="17" t="s">
        <v>20076</v>
      </c>
      <c r="M13246" s="9"/>
      <c r="N13246" s="9"/>
      <c r="O13246" s="21"/>
      <c r="Q13246" s="29"/>
      <c r="U13246" s="17"/>
      <c r="V13246" s="2"/>
      <c r="Y13246" t="str">
        <f t="shared" si="816"/>
        <v/>
      </c>
      <c r="AA13246" t="str">
        <f t="shared" si="817"/>
        <v/>
      </c>
      <c r="AC13246" s="7"/>
      <c r="AD13246" t="s">
        <v>20759</v>
      </c>
      <c r="AE13246">
        <f t="shared" si="818"/>
        <v>0</v>
      </c>
      <c r="AG13246" s="2"/>
      <c r="AI13246" s="7"/>
    </row>
    <row r="13247" spans="1:35" ht="11" customHeight="1" outlineLevel="1" x14ac:dyDescent="0.25">
      <c r="A13247" t="s">
        <v>276</v>
      </c>
      <c r="C13247" s="2" t="s">
        <v>11983</v>
      </c>
      <c r="D13247" s="2">
        <v>8900</v>
      </c>
      <c r="E13247" s="7">
        <v>2017</v>
      </c>
      <c r="F13247" s="5" t="s">
        <v>20729</v>
      </c>
      <c r="H13247" s="5" t="s">
        <v>5398</v>
      </c>
      <c r="I13247" s="6" t="s">
        <v>20760</v>
      </c>
      <c r="J13247" s="6" t="s">
        <v>7554</v>
      </c>
      <c r="K13247" s="17">
        <v>7</v>
      </c>
      <c r="L13247" s="17" t="s">
        <v>20076</v>
      </c>
      <c r="M13247" s="9"/>
      <c r="N13247" s="9"/>
      <c r="O13247" s="21"/>
      <c r="Q13247" s="29"/>
      <c r="U13247" s="17"/>
      <c r="V13247" s="2"/>
      <c r="Y13247" t="str">
        <f t="shared" si="816"/>
        <v/>
      </c>
      <c r="AA13247" t="str">
        <f t="shared" si="817"/>
        <v/>
      </c>
      <c r="AC13247" s="7"/>
      <c r="AD13247" t="s">
        <v>20760</v>
      </c>
      <c r="AE13247">
        <f t="shared" si="818"/>
        <v>0</v>
      </c>
      <c r="AG13247" s="2"/>
      <c r="AI13247" s="7"/>
    </row>
    <row r="13248" spans="1:35" ht="11" customHeight="1" outlineLevel="1" x14ac:dyDescent="0.25">
      <c r="A13248" t="s">
        <v>276</v>
      </c>
      <c r="C13248" s="2" t="s">
        <v>11983</v>
      </c>
      <c r="D13248" s="2">
        <v>8901</v>
      </c>
      <c r="E13248" s="7">
        <v>2017</v>
      </c>
      <c r="F13248" s="5" t="s">
        <v>20729</v>
      </c>
      <c r="H13248" s="5" t="s">
        <v>5398</v>
      </c>
      <c r="I13248" s="6" t="s">
        <v>20761</v>
      </c>
      <c r="J13248" s="6" t="s">
        <v>7554</v>
      </c>
      <c r="K13248" s="17">
        <v>7</v>
      </c>
      <c r="L13248" s="17" t="s">
        <v>20076</v>
      </c>
      <c r="M13248" s="9"/>
      <c r="N13248" s="9"/>
      <c r="O13248" s="21"/>
      <c r="Q13248" s="29"/>
      <c r="U13248" s="17"/>
      <c r="V13248" s="2"/>
      <c r="Y13248" t="str">
        <f t="shared" si="816"/>
        <v/>
      </c>
      <c r="AA13248" t="str">
        <f t="shared" si="817"/>
        <v/>
      </c>
      <c r="AC13248" s="7"/>
      <c r="AD13248" t="s">
        <v>20761</v>
      </c>
      <c r="AE13248">
        <f t="shared" si="818"/>
        <v>0</v>
      </c>
      <c r="AG13248" s="2"/>
      <c r="AI13248" s="7"/>
    </row>
    <row r="13249" spans="1:35" ht="11" customHeight="1" outlineLevel="1" x14ac:dyDescent="0.25">
      <c r="A13249" t="s">
        <v>276</v>
      </c>
      <c r="C13249" s="2" t="s">
        <v>11983</v>
      </c>
      <c r="D13249" s="2" t="s">
        <v>20756</v>
      </c>
      <c r="E13249" s="7">
        <v>2017</v>
      </c>
      <c r="F13249" s="5" t="s">
        <v>20730</v>
      </c>
      <c r="H13249" s="5" t="s">
        <v>5398</v>
      </c>
      <c r="I13249" s="6" t="s">
        <v>7554</v>
      </c>
      <c r="J13249" s="6" t="s">
        <v>7554</v>
      </c>
      <c r="K13249" s="17">
        <v>7</v>
      </c>
      <c r="L13249" s="17" t="s">
        <v>7730</v>
      </c>
      <c r="M13249" s="9">
        <v>2.5</v>
      </c>
      <c r="N13249" s="9"/>
      <c r="O13249" s="21"/>
      <c r="Q13249" s="29"/>
      <c r="U13249" s="17"/>
      <c r="V13249" s="2"/>
      <c r="Y13249" t="str">
        <f t="shared" si="816"/>
        <v/>
      </c>
      <c r="AA13249">
        <f t="shared" si="817"/>
        <v>1</v>
      </c>
      <c r="AC13249" s="7"/>
      <c r="AD13249" t="s">
        <v>7554</v>
      </c>
      <c r="AE13249">
        <f t="shared" si="818"/>
        <v>0</v>
      </c>
      <c r="AG13249" s="2"/>
      <c r="AI13249" s="7"/>
    </row>
    <row r="13250" spans="1:35" ht="11" customHeight="1" outlineLevel="1" x14ac:dyDescent="0.25">
      <c r="A13250" t="s">
        <v>276</v>
      </c>
      <c r="C13250" s="2" t="s">
        <v>11983</v>
      </c>
      <c r="D13250" s="2">
        <v>8902</v>
      </c>
      <c r="E13250" s="7">
        <v>2017</v>
      </c>
      <c r="F13250" s="5" t="s">
        <v>20731</v>
      </c>
      <c r="H13250" s="5" t="s">
        <v>5398</v>
      </c>
      <c r="I13250" s="6" t="s">
        <v>20762</v>
      </c>
      <c r="J13250" s="6" t="s">
        <v>7554</v>
      </c>
      <c r="K13250" s="17">
        <v>7</v>
      </c>
      <c r="L13250" s="17" t="s">
        <v>20076</v>
      </c>
      <c r="M13250" s="9"/>
      <c r="N13250" s="9"/>
      <c r="O13250" s="21"/>
      <c r="Q13250" s="29"/>
      <c r="U13250" s="17"/>
      <c r="V13250" s="2"/>
      <c r="Y13250" t="str">
        <f t="shared" si="816"/>
        <v/>
      </c>
      <c r="AA13250" t="str">
        <f t="shared" si="817"/>
        <v/>
      </c>
      <c r="AC13250" s="7"/>
      <c r="AD13250" t="s">
        <v>20762</v>
      </c>
      <c r="AE13250">
        <f t="shared" si="818"/>
        <v>0</v>
      </c>
      <c r="AG13250" s="2"/>
      <c r="AI13250" s="7"/>
    </row>
    <row r="13251" spans="1:35" ht="11" customHeight="1" outlineLevel="1" x14ac:dyDescent="0.25">
      <c r="A13251" t="s">
        <v>276</v>
      </c>
      <c r="C13251" s="2" t="s">
        <v>11983</v>
      </c>
      <c r="D13251" s="2" t="s">
        <v>20757</v>
      </c>
      <c r="E13251" s="7">
        <v>2017</v>
      </c>
      <c r="F13251" s="5" t="s">
        <v>20732</v>
      </c>
      <c r="H13251" s="5" t="s">
        <v>5398</v>
      </c>
      <c r="I13251" s="6" t="s">
        <v>20762</v>
      </c>
      <c r="J13251" s="6" t="s">
        <v>7554</v>
      </c>
      <c r="K13251" s="17">
        <v>7</v>
      </c>
      <c r="L13251" s="17" t="s">
        <v>7730</v>
      </c>
      <c r="M13251" s="9">
        <v>2.5</v>
      </c>
      <c r="N13251" s="9"/>
      <c r="O13251" s="21"/>
      <c r="Q13251" s="29"/>
      <c r="U13251" s="17"/>
      <c r="V13251" s="2"/>
      <c r="Y13251" t="str">
        <f t="shared" si="816"/>
        <v/>
      </c>
      <c r="AA13251">
        <f t="shared" si="817"/>
        <v>1</v>
      </c>
      <c r="AC13251" s="7"/>
      <c r="AD13251" t="s">
        <v>20762</v>
      </c>
      <c r="AE13251">
        <f t="shared" si="818"/>
        <v>0</v>
      </c>
      <c r="AG13251" s="2"/>
      <c r="AI13251" s="7"/>
    </row>
    <row r="13252" spans="1:35" ht="11" customHeight="1" outlineLevel="1" x14ac:dyDescent="0.25">
      <c r="A13252" t="s">
        <v>276</v>
      </c>
      <c r="C13252" s="2" t="s">
        <v>11983</v>
      </c>
      <c r="D13252" s="2">
        <v>8918</v>
      </c>
      <c r="E13252" s="7">
        <v>2017</v>
      </c>
      <c r="F13252" s="5" t="s">
        <v>20729</v>
      </c>
      <c r="H13252" s="5" t="s">
        <v>5398</v>
      </c>
      <c r="I13252" s="6" t="s">
        <v>5270</v>
      </c>
      <c r="J13252" s="6" t="s">
        <v>8534</v>
      </c>
      <c r="K13252" s="17">
        <v>1</v>
      </c>
      <c r="L13252" s="17" t="s">
        <v>20076</v>
      </c>
      <c r="M13252" s="9"/>
      <c r="N13252" s="9"/>
      <c r="O13252" s="21"/>
      <c r="Q13252" s="29"/>
      <c r="U13252" s="17"/>
      <c r="V13252" s="2"/>
      <c r="Y13252" t="str">
        <f t="shared" si="816"/>
        <v/>
      </c>
      <c r="AA13252" t="str">
        <f t="shared" si="817"/>
        <v/>
      </c>
      <c r="AC13252" s="7"/>
      <c r="AD13252" t="s">
        <v>5270</v>
      </c>
      <c r="AE13252">
        <f t="shared" si="818"/>
        <v>0</v>
      </c>
      <c r="AG13252" s="2">
        <v>1</v>
      </c>
      <c r="AI13252" s="7"/>
    </row>
    <row r="13253" spans="1:35" ht="11" customHeight="1" outlineLevel="1" x14ac:dyDescent="0.25">
      <c r="A13253" t="s">
        <v>276</v>
      </c>
      <c r="C13253" s="2" t="s">
        <v>11983</v>
      </c>
      <c r="D13253" s="2">
        <v>8920</v>
      </c>
      <c r="E13253" s="7">
        <v>2017</v>
      </c>
      <c r="F13253" s="5" t="s">
        <v>20729</v>
      </c>
      <c r="H13253" s="5" t="s">
        <v>5398</v>
      </c>
      <c r="I13253" s="6" t="s">
        <v>5270</v>
      </c>
      <c r="J13253" s="6" t="s">
        <v>8534</v>
      </c>
      <c r="K13253" s="17">
        <v>1</v>
      </c>
      <c r="L13253" s="17" t="s">
        <v>20076</v>
      </c>
      <c r="M13253" s="9"/>
      <c r="N13253" s="9"/>
      <c r="O13253" s="21"/>
      <c r="Q13253" s="29"/>
      <c r="U13253" s="17"/>
      <c r="V13253" s="2"/>
      <c r="Y13253" t="str">
        <f t="shared" si="816"/>
        <v/>
      </c>
      <c r="AA13253" t="str">
        <f t="shared" si="817"/>
        <v/>
      </c>
      <c r="AC13253" s="7"/>
      <c r="AD13253" t="s">
        <v>5270</v>
      </c>
      <c r="AE13253">
        <f t="shared" si="818"/>
        <v>0</v>
      </c>
      <c r="AG13253" s="2">
        <v>1</v>
      </c>
      <c r="AI13253" s="7"/>
    </row>
    <row r="13254" spans="1:35" ht="11" customHeight="1" outlineLevel="1" x14ac:dyDescent="0.25">
      <c r="A13254" t="s">
        <v>276</v>
      </c>
      <c r="C13254" s="2" t="s">
        <v>11983</v>
      </c>
      <c r="D13254" s="2" t="s">
        <v>20763</v>
      </c>
      <c r="E13254" s="7">
        <v>2017</v>
      </c>
      <c r="F13254" s="5" t="s">
        <v>20730</v>
      </c>
      <c r="H13254" s="5" t="s">
        <v>5398</v>
      </c>
      <c r="I13254" s="6" t="s">
        <v>5270</v>
      </c>
      <c r="J13254" s="6" t="s">
        <v>8534</v>
      </c>
      <c r="K13254" s="17">
        <v>1</v>
      </c>
      <c r="L13254" s="17" t="s">
        <v>7730</v>
      </c>
      <c r="M13254" s="9">
        <v>3.3</v>
      </c>
      <c r="N13254" s="9"/>
      <c r="O13254" s="21"/>
      <c r="Q13254" s="29"/>
      <c r="U13254" s="17"/>
      <c r="V13254" s="2"/>
      <c r="Y13254" t="str">
        <f t="shared" si="816"/>
        <v/>
      </c>
      <c r="AA13254">
        <f t="shared" si="817"/>
        <v>1</v>
      </c>
      <c r="AC13254" s="7"/>
      <c r="AD13254" t="s">
        <v>5270</v>
      </c>
      <c r="AE13254">
        <f t="shared" si="818"/>
        <v>0</v>
      </c>
      <c r="AG13254" s="2">
        <v>1</v>
      </c>
      <c r="AI13254" s="7"/>
    </row>
    <row r="13255" spans="1:35" ht="11" customHeight="1" outlineLevel="1" x14ac:dyDescent="0.25">
      <c r="A13255" t="s">
        <v>276</v>
      </c>
      <c r="C13255" s="2" t="s">
        <v>11983</v>
      </c>
      <c r="D13255" s="2" t="s">
        <v>20764</v>
      </c>
      <c r="E13255" s="7">
        <v>2017</v>
      </c>
      <c r="F13255" s="5" t="s">
        <v>20732</v>
      </c>
      <c r="H13255" s="5" t="s">
        <v>5398</v>
      </c>
      <c r="I13255" s="6" t="s">
        <v>5270</v>
      </c>
      <c r="J13255" s="6" t="s">
        <v>8534</v>
      </c>
      <c r="K13255" s="17">
        <v>1</v>
      </c>
      <c r="L13255" s="17" t="s">
        <v>7730</v>
      </c>
      <c r="M13255" s="9">
        <v>3.3</v>
      </c>
      <c r="N13255" s="9"/>
      <c r="O13255" s="21"/>
      <c r="Q13255" s="29"/>
      <c r="U13255" s="17"/>
      <c r="V13255" s="2"/>
      <c r="Y13255" t="str">
        <f t="shared" si="816"/>
        <v/>
      </c>
      <c r="AA13255">
        <f t="shared" si="817"/>
        <v>1</v>
      </c>
      <c r="AC13255" s="7"/>
      <c r="AD13255" t="s">
        <v>5270</v>
      </c>
      <c r="AE13255">
        <f t="shared" si="818"/>
        <v>0</v>
      </c>
      <c r="AG13255" s="2">
        <v>1</v>
      </c>
      <c r="AI13255" s="7"/>
    </row>
    <row r="13256" spans="1:35" ht="11" customHeight="1" outlineLevel="1" x14ac:dyDescent="0.25">
      <c r="A13256" t="s">
        <v>276</v>
      </c>
      <c r="C13256" s="2" t="s">
        <v>11983</v>
      </c>
      <c r="D13256" s="2">
        <v>9323</v>
      </c>
      <c r="E13256" s="7">
        <v>2018</v>
      </c>
      <c r="F13256" s="5" t="s">
        <v>20729</v>
      </c>
      <c r="G13256">
        <v>1</v>
      </c>
      <c r="H13256" s="5" t="s">
        <v>5398</v>
      </c>
      <c r="I13256" s="6" t="s">
        <v>20765</v>
      </c>
      <c r="J13256" s="6" t="s">
        <v>7554</v>
      </c>
      <c r="K13256" s="17">
        <v>7</v>
      </c>
      <c r="L13256" s="17" t="s">
        <v>7732</v>
      </c>
      <c r="M13256" s="9"/>
      <c r="N13256" s="9"/>
      <c r="O13256" s="21"/>
      <c r="Q13256" s="29"/>
      <c r="U13256" s="17"/>
      <c r="V13256" s="2"/>
      <c r="Y13256" t="str">
        <f t="shared" si="816"/>
        <v/>
      </c>
      <c r="AA13256" t="str">
        <f t="shared" si="817"/>
        <v/>
      </c>
      <c r="AC13256" s="7"/>
      <c r="AD13256" t="s">
        <v>20765</v>
      </c>
      <c r="AE13256">
        <f t="shared" si="818"/>
        <v>0</v>
      </c>
      <c r="AG13256" s="2"/>
      <c r="AI13256" s="7"/>
    </row>
    <row r="13257" spans="1:35" ht="11" customHeight="1" outlineLevel="1" x14ac:dyDescent="0.25">
      <c r="A13257" t="s">
        <v>276</v>
      </c>
      <c r="C13257" s="2" t="s">
        <v>11983</v>
      </c>
      <c r="D13257" s="2">
        <v>9324</v>
      </c>
      <c r="E13257" s="7">
        <v>2018</v>
      </c>
      <c r="F13257" s="5" t="s">
        <v>20729</v>
      </c>
      <c r="G13257">
        <v>1</v>
      </c>
      <c r="H13257" s="5" t="s">
        <v>5398</v>
      </c>
      <c r="I13257" s="6" t="s">
        <v>20766</v>
      </c>
      <c r="J13257" s="6" t="s">
        <v>7554</v>
      </c>
      <c r="K13257" s="17">
        <v>7</v>
      </c>
      <c r="L13257" s="17" t="s">
        <v>7732</v>
      </c>
      <c r="M13257" s="9"/>
      <c r="N13257" s="9"/>
      <c r="O13257" s="21"/>
      <c r="Q13257" s="29"/>
      <c r="U13257" s="17"/>
      <c r="V13257" s="2"/>
      <c r="Y13257" t="str">
        <f t="shared" si="816"/>
        <v/>
      </c>
      <c r="AA13257" t="str">
        <f t="shared" si="817"/>
        <v/>
      </c>
      <c r="AC13257" s="7"/>
      <c r="AD13257" t="s">
        <v>20766</v>
      </c>
      <c r="AE13257">
        <f t="shared" si="818"/>
        <v>0</v>
      </c>
      <c r="AG13257" s="2"/>
      <c r="AI13257" s="7"/>
    </row>
    <row r="13258" spans="1:35" ht="11" customHeight="1" outlineLevel="1" x14ac:dyDescent="0.25">
      <c r="A13258" t="s">
        <v>276</v>
      </c>
      <c r="C13258" s="2" t="s">
        <v>11983</v>
      </c>
      <c r="D13258" s="2">
        <v>9325</v>
      </c>
      <c r="E13258" s="7">
        <v>2018</v>
      </c>
      <c r="F13258" s="5" t="s">
        <v>20729</v>
      </c>
      <c r="G13258">
        <v>1</v>
      </c>
      <c r="H13258" s="5" t="s">
        <v>5398</v>
      </c>
      <c r="I13258" s="6" t="s">
        <v>20767</v>
      </c>
      <c r="J13258" s="6" t="s">
        <v>7554</v>
      </c>
      <c r="K13258" s="17">
        <v>7</v>
      </c>
      <c r="L13258" s="17" t="s">
        <v>7732</v>
      </c>
      <c r="M13258" s="9"/>
      <c r="N13258" s="9"/>
      <c r="O13258" s="21"/>
      <c r="Q13258" s="29"/>
      <c r="U13258" s="17"/>
      <c r="V13258" s="2"/>
      <c r="Y13258" t="str">
        <f t="shared" si="816"/>
        <v/>
      </c>
      <c r="AA13258" t="str">
        <f t="shared" si="817"/>
        <v/>
      </c>
      <c r="AC13258" s="7"/>
      <c r="AD13258" t="s">
        <v>20767</v>
      </c>
      <c r="AE13258">
        <f t="shared" si="818"/>
        <v>0</v>
      </c>
      <c r="AG13258" s="2"/>
      <c r="AI13258" s="7"/>
    </row>
    <row r="13259" spans="1:35" ht="11" customHeight="1" outlineLevel="1" x14ac:dyDescent="0.25">
      <c r="A13259" t="s">
        <v>276</v>
      </c>
      <c r="C13259" s="2" t="s">
        <v>11983</v>
      </c>
      <c r="D13259" s="2">
        <v>9326</v>
      </c>
      <c r="E13259" s="7">
        <v>2018</v>
      </c>
      <c r="F13259" s="5" t="s">
        <v>20729</v>
      </c>
      <c r="G13259">
        <v>1</v>
      </c>
      <c r="H13259" s="5" t="s">
        <v>5398</v>
      </c>
      <c r="I13259" s="6" t="s">
        <v>20768</v>
      </c>
      <c r="J13259" s="6" t="s">
        <v>7554</v>
      </c>
      <c r="K13259" s="17">
        <v>7</v>
      </c>
      <c r="L13259" s="17" t="s">
        <v>7732</v>
      </c>
      <c r="M13259" s="9"/>
      <c r="N13259" s="9"/>
      <c r="O13259" s="21"/>
      <c r="Q13259" s="29"/>
      <c r="U13259" s="17"/>
      <c r="V13259" s="2"/>
      <c r="Y13259" t="str">
        <f t="shared" si="816"/>
        <v/>
      </c>
      <c r="AA13259" t="str">
        <f t="shared" si="817"/>
        <v/>
      </c>
      <c r="AC13259" s="7"/>
      <c r="AD13259" t="s">
        <v>20768</v>
      </c>
      <c r="AE13259">
        <f t="shared" si="818"/>
        <v>0</v>
      </c>
      <c r="AG13259" s="2"/>
      <c r="AI13259" s="7"/>
    </row>
    <row r="13260" spans="1:35" ht="11" customHeight="1" outlineLevel="1" x14ac:dyDescent="0.25">
      <c r="A13260" t="s">
        <v>276</v>
      </c>
      <c r="C13260" s="2" t="s">
        <v>11983</v>
      </c>
      <c r="D13260" s="2" t="s">
        <v>20770</v>
      </c>
      <c r="E13260" s="7">
        <v>2018</v>
      </c>
      <c r="F13260" s="5" t="s">
        <v>20730</v>
      </c>
      <c r="G13260">
        <v>1</v>
      </c>
      <c r="H13260" s="5" t="s">
        <v>5398</v>
      </c>
      <c r="I13260" s="6" t="s">
        <v>7554</v>
      </c>
      <c r="J13260" s="6" t="s">
        <v>7554</v>
      </c>
      <c r="K13260" s="17">
        <v>7</v>
      </c>
      <c r="L13260" s="17" t="s">
        <v>7732</v>
      </c>
      <c r="M13260" s="9"/>
      <c r="N13260" s="9"/>
      <c r="O13260" s="21"/>
      <c r="Q13260" s="29"/>
      <c r="U13260" s="17"/>
      <c r="V13260" s="2"/>
      <c r="Y13260" t="str">
        <f t="shared" si="816"/>
        <v/>
      </c>
      <c r="AA13260">
        <f t="shared" si="817"/>
        <v>1</v>
      </c>
      <c r="AC13260" s="7"/>
      <c r="AD13260" t="s">
        <v>7554</v>
      </c>
      <c r="AE13260">
        <f t="shared" si="818"/>
        <v>0</v>
      </c>
      <c r="AG13260" s="2"/>
      <c r="AI13260" s="7"/>
    </row>
    <row r="13261" spans="1:35" ht="11" customHeight="1" outlineLevel="1" x14ac:dyDescent="0.25">
      <c r="A13261" t="s">
        <v>276</v>
      </c>
      <c r="C13261" s="2" t="s">
        <v>11983</v>
      </c>
      <c r="D13261" s="2">
        <v>9327</v>
      </c>
      <c r="E13261" s="7">
        <v>2018</v>
      </c>
      <c r="F13261" s="5" t="s">
        <v>20731</v>
      </c>
      <c r="G13261">
        <v>1</v>
      </c>
      <c r="H13261" s="5" t="s">
        <v>5398</v>
      </c>
      <c r="I13261" s="6" t="s">
        <v>20769</v>
      </c>
      <c r="J13261" s="6" t="s">
        <v>7554</v>
      </c>
      <c r="K13261" s="17">
        <v>7</v>
      </c>
      <c r="L13261" s="17" t="s">
        <v>7732</v>
      </c>
      <c r="M13261" s="9"/>
      <c r="N13261" s="9"/>
      <c r="O13261" s="21"/>
      <c r="Q13261" s="29"/>
      <c r="U13261" s="17"/>
      <c r="V13261" s="2"/>
      <c r="Y13261" t="str">
        <f t="shared" si="816"/>
        <v/>
      </c>
      <c r="AA13261" t="str">
        <f t="shared" si="817"/>
        <v/>
      </c>
      <c r="AC13261" s="7"/>
      <c r="AD13261" t="s">
        <v>20769</v>
      </c>
      <c r="AE13261">
        <f t="shared" si="818"/>
        <v>0</v>
      </c>
      <c r="AG13261" s="2"/>
      <c r="AI13261" s="7"/>
    </row>
    <row r="13262" spans="1:35" ht="11" customHeight="1" outlineLevel="1" x14ac:dyDescent="0.25">
      <c r="A13262" t="s">
        <v>276</v>
      </c>
      <c r="C13262" s="2" t="s">
        <v>11983</v>
      </c>
      <c r="D13262" s="2" t="s">
        <v>20771</v>
      </c>
      <c r="E13262" s="7">
        <v>2018</v>
      </c>
      <c r="F13262" s="5" t="s">
        <v>20732</v>
      </c>
      <c r="G13262">
        <v>1</v>
      </c>
      <c r="H13262" s="5" t="s">
        <v>5398</v>
      </c>
      <c r="I13262" s="6" t="s">
        <v>20769</v>
      </c>
      <c r="J13262" s="6" t="s">
        <v>7554</v>
      </c>
      <c r="K13262" s="17">
        <v>7</v>
      </c>
      <c r="L13262" s="17" t="s">
        <v>7732</v>
      </c>
      <c r="M13262" s="9"/>
      <c r="N13262" s="9"/>
      <c r="O13262" s="21"/>
      <c r="Q13262" s="29"/>
      <c r="U13262" s="17"/>
      <c r="V13262" s="2"/>
      <c r="Y13262" t="str">
        <f t="shared" si="816"/>
        <v/>
      </c>
      <c r="AA13262">
        <f t="shared" si="817"/>
        <v>1</v>
      </c>
      <c r="AC13262" s="7"/>
      <c r="AD13262" t="s">
        <v>20769</v>
      </c>
      <c r="AE13262">
        <f t="shared" si="818"/>
        <v>0</v>
      </c>
      <c r="AG13262" s="2"/>
      <c r="AI13262" s="7"/>
    </row>
    <row r="13263" spans="1:35" ht="11" customHeight="1" outlineLevel="1" x14ac:dyDescent="0.25">
      <c r="A13263" t="s">
        <v>276</v>
      </c>
      <c r="C13263" s="2" t="s">
        <v>11983</v>
      </c>
      <c r="D13263" s="2">
        <v>9536</v>
      </c>
      <c r="E13263" s="7">
        <v>2018</v>
      </c>
      <c r="F13263" s="5" t="s">
        <v>20731</v>
      </c>
      <c r="G13263">
        <v>1</v>
      </c>
      <c r="H13263" s="5" t="s">
        <v>5398</v>
      </c>
      <c r="I13263" s="6" t="s">
        <v>5270</v>
      </c>
      <c r="J13263" s="6" t="s">
        <v>8534</v>
      </c>
      <c r="K13263" s="17">
        <v>3</v>
      </c>
      <c r="L13263" s="17" t="s">
        <v>7732</v>
      </c>
      <c r="M13263" s="9"/>
      <c r="N13263" s="9"/>
      <c r="O13263" s="21"/>
      <c r="Q13263" s="29"/>
      <c r="U13263" s="17"/>
      <c r="V13263" s="2"/>
      <c r="Y13263" t="str">
        <f t="shared" si="816"/>
        <v/>
      </c>
      <c r="AA13263" t="str">
        <f t="shared" si="817"/>
        <v/>
      </c>
      <c r="AC13263" s="7"/>
      <c r="AD13263" t="s">
        <v>5270</v>
      </c>
      <c r="AE13263">
        <f t="shared" si="818"/>
        <v>0</v>
      </c>
      <c r="AG13263" s="2">
        <v>1</v>
      </c>
      <c r="AI13263" s="7"/>
    </row>
    <row r="13264" spans="1:35" ht="11" customHeight="1" outlineLevel="1" x14ac:dyDescent="0.25">
      <c r="A13264" t="s">
        <v>276</v>
      </c>
      <c r="C13264" s="2" t="s">
        <v>11983</v>
      </c>
      <c r="D13264" s="2" t="s">
        <v>20772</v>
      </c>
      <c r="E13264" s="7">
        <v>2018</v>
      </c>
      <c r="F13264" s="5" t="s">
        <v>20732</v>
      </c>
      <c r="G13264">
        <v>1</v>
      </c>
      <c r="H13264" s="5" t="s">
        <v>5398</v>
      </c>
      <c r="I13264" s="6" t="s">
        <v>5270</v>
      </c>
      <c r="J13264" s="6" t="s">
        <v>8534</v>
      </c>
      <c r="K13264" s="17">
        <v>3</v>
      </c>
      <c r="L13264" s="17" t="s">
        <v>7732</v>
      </c>
      <c r="M13264" s="9"/>
      <c r="N13264" s="9"/>
      <c r="O13264" s="21"/>
      <c r="Q13264" s="29"/>
      <c r="U13264" s="17"/>
      <c r="V13264" s="2"/>
      <c r="Y13264" t="str">
        <f t="shared" si="816"/>
        <v/>
      </c>
      <c r="AA13264">
        <f t="shared" si="817"/>
        <v>1</v>
      </c>
      <c r="AC13264" s="7"/>
      <c r="AD13264" t="s">
        <v>5270</v>
      </c>
      <c r="AE13264">
        <f t="shared" si="818"/>
        <v>0</v>
      </c>
      <c r="AG13264" s="2">
        <v>1</v>
      </c>
      <c r="AI13264" s="7"/>
    </row>
    <row r="13265" spans="1:35" ht="11" customHeight="1" outlineLevel="1" x14ac:dyDescent="0.25">
      <c r="A13265" t="s">
        <v>276</v>
      </c>
      <c r="C13265" s="2" t="s">
        <v>11983</v>
      </c>
      <c r="D13265" s="2">
        <v>9707</v>
      </c>
      <c r="E13265" s="7">
        <v>2018</v>
      </c>
      <c r="F13265" s="5" t="s">
        <v>20729</v>
      </c>
      <c r="G13265">
        <v>1</v>
      </c>
      <c r="H13265" s="5" t="s">
        <v>5398</v>
      </c>
      <c r="I13265" s="6" t="s">
        <v>20773</v>
      </c>
      <c r="J13265" s="6" t="s">
        <v>7554</v>
      </c>
      <c r="K13265" s="17">
        <v>7</v>
      </c>
      <c r="L13265" s="17" t="s">
        <v>7732</v>
      </c>
      <c r="M13265" s="9"/>
      <c r="N13265" s="9"/>
      <c r="O13265" s="21"/>
      <c r="Q13265" s="29"/>
      <c r="U13265" s="17"/>
      <c r="V13265" s="2"/>
      <c r="Y13265" t="str">
        <f t="shared" si="816"/>
        <v/>
      </c>
      <c r="AA13265" t="str">
        <f t="shared" si="817"/>
        <v/>
      </c>
      <c r="AC13265" s="7"/>
      <c r="AD13265" t="s">
        <v>20773</v>
      </c>
      <c r="AE13265">
        <f t="shared" si="818"/>
        <v>0</v>
      </c>
      <c r="AG13265" s="2"/>
      <c r="AI13265" s="7"/>
    </row>
    <row r="13266" spans="1:35" ht="11" customHeight="1" outlineLevel="1" x14ac:dyDescent="0.25">
      <c r="A13266" t="s">
        <v>276</v>
      </c>
      <c r="C13266" s="2" t="s">
        <v>11983</v>
      </c>
      <c r="D13266" s="2">
        <v>9708</v>
      </c>
      <c r="E13266" s="7">
        <v>2018</v>
      </c>
      <c r="F13266" s="5" t="s">
        <v>20729</v>
      </c>
      <c r="G13266">
        <v>1</v>
      </c>
      <c r="H13266" s="5" t="s">
        <v>5398</v>
      </c>
      <c r="I13266" s="6" t="s">
        <v>20774</v>
      </c>
      <c r="J13266" s="6" t="s">
        <v>7554</v>
      </c>
      <c r="K13266" s="17">
        <v>7</v>
      </c>
      <c r="L13266" s="17" t="s">
        <v>7732</v>
      </c>
      <c r="M13266" s="9"/>
      <c r="N13266" s="9"/>
      <c r="O13266" s="21"/>
      <c r="Q13266" s="29"/>
      <c r="U13266" s="17"/>
      <c r="V13266" s="2"/>
      <c r="Y13266" t="str">
        <f t="shared" si="816"/>
        <v/>
      </c>
      <c r="AA13266" t="str">
        <f t="shared" si="817"/>
        <v/>
      </c>
      <c r="AC13266" s="7"/>
      <c r="AD13266" t="s">
        <v>20774</v>
      </c>
      <c r="AE13266">
        <f t="shared" si="818"/>
        <v>0</v>
      </c>
      <c r="AG13266" s="2"/>
      <c r="AI13266" s="7"/>
    </row>
    <row r="13267" spans="1:35" ht="11" customHeight="1" outlineLevel="1" x14ac:dyDescent="0.25">
      <c r="A13267" t="s">
        <v>276</v>
      </c>
      <c r="C13267" s="2" t="s">
        <v>11983</v>
      </c>
      <c r="D13267" s="2">
        <v>9709</v>
      </c>
      <c r="E13267" s="7">
        <v>2018</v>
      </c>
      <c r="F13267" s="5" t="s">
        <v>20729</v>
      </c>
      <c r="G13267">
        <v>1</v>
      </c>
      <c r="H13267" s="5" t="s">
        <v>5398</v>
      </c>
      <c r="I13267" s="6" t="s">
        <v>20775</v>
      </c>
      <c r="J13267" s="6" t="s">
        <v>7554</v>
      </c>
      <c r="K13267" s="17">
        <v>7</v>
      </c>
      <c r="L13267" s="17" t="s">
        <v>7732</v>
      </c>
      <c r="M13267" s="9"/>
      <c r="N13267" s="9"/>
      <c r="O13267" s="21"/>
      <c r="Q13267" s="29"/>
      <c r="U13267" s="17"/>
      <c r="V13267" s="2"/>
      <c r="Y13267" t="str">
        <f t="shared" si="816"/>
        <v/>
      </c>
      <c r="AA13267" t="str">
        <f t="shared" si="817"/>
        <v/>
      </c>
      <c r="AC13267" s="7"/>
      <c r="AD13267" t="s">
        <v>20775</v>
      </c>
      <c r="AE13267">
        <f t="shared" ref="AE13267:AE13280" si="819">COUNTIF(I13267,"*Fuji*")</f>
        <v>0</v>
      </c>
      <c r="AG13267" s="2"/>
      <c r="AI13267" s="7"/>
    </row>
    <row r="13268" spans="1:35" ht="11" customHeight="1" outlineLevel="1" x14ac:dyDescent="0.25">
      <c r="A13268" t="s">
        <v>276</v>
      </c>
      <c r="C13268" s="2" t="s">
        <v>11983</v>
      </c>
      <c r="D13268" s="2">
        <v>9710</v>
      </c>
      <c r="E13268" s="7">
        <v>2018</v>
      </c>
      <c r="F13268" s="5" t="s">
        <v>20729</v>
      </c>
      <c r="G13268">
        <v>1</v>
      </c>
      <c r="H13268" s="5" t="s">
        <v>5398</v>
      </c>
      <c r="I13268" s="6" t="s">
        <v>20776</v>
      </c>
      <c r="J13268" s="6" t="s">
        <v>7554</v>
      </c>
      <c r="K13268" s="17">
        <v>7</v>
      </c>
      <c r="L13268" s="17" t="s">
        <v>7732</v>
      </c>
      <c r="M13268" s="9"/>
      <c r="N13268" s="9"/>
      <c r="O13268" s="21"/>
      <c r="Q13268" s="29"/>
      <c r="U13268" s="17"/>
      <c r="V13268" s="2"/>
      <c r="Y13268" t="str">
        <f t="shared" si="816"/>
        <v/>
      </c>
      <c r="AA13268" t="str">
        <f t="shared" si="817"/>
        <v/>
      </c>
      <c r="AC13268" s="7"/>
      <c r="AD13268" t="s">
        <v>20776</v>
      </c>
      <c r="AE13268">
        <f t="shared" si="819"/>
        <v>0</v>
      </c>
      <c r="AG13268" s="2"/>
      <c r="AI13268" s="7"/>
    </row>
    <row r="13269" spans="1:35" ht="11" customHeight="1" outlineLevel="1" x14ac:dyDescent="0.25">
      <c r="A13269" t="s">
        <v>276</v>
      </c>
      <c r="C13269" s="2" t="s">
        <v>11983</v>
      </c>
      <c r="D13269" s="2" t="s">
        <v>20778</v>
      </c>
      <c r="E13269" s="7">
        <v>2018</v>
      </c>
      <c r="F13269" s="5" t="s">
        <v>20730</v>
      </c>
      <c r="G13269">
        <v>1</v>
      </c>
      <c r="H13269" s="5" t="s">
        <v>5398</v>
      </c>
      <c r="I13269" s="6" t="s">
        <v>7554</v>
      </c>
      <c r="J13269" s="6" t="s">
        <v>7554</v>
      </c>
      <c r="K13269" s="17">
        <v>7</v>
      </c>
      <c r="L13269" s="17" t="s">
        <v>7732</v>
      </c>
      <c r="M13269" s="9"/>
      <c r="N13269" s="9"/>
      <c r="O13269" s="21"/>
      <c r="Q13269" s="29"/>
      <c r="U13269" s="17"/>
      <c r="V13269" s="2"/>
      <c r="Y13269" t="str">
        <f t="shared" si="816"/>
        <v/>
      </c>
      <c r="AA13269">
        <f t="shared" si="817"/>
        <v>1</v>
      </c>
      <c r="AC13269" s="7"/>
      <c r="AD13269" t="s">
        <v>7554</v>
      </c>
      <c r="AE13269">
        <f t="shared" si="819"/>
        <v>0</v>
      </c>
      <c r="AG13269" s="2"/>
      <c r="AI13269" s="7"/>
    </row>
    <row r="13270" spans="1:35" ht="11" customHeight="1" outlineLevel="1" x14ac:dyDescent="0.25">
      <c r="A13270" t="s">
        <v>276</v>
      </c>
      <c r="C13270" s="2" t="s">
        <v>11983</v>
      </c>
      <c r="D13270" s="2">
        <v>9711</v>
      </c>
      <c r="E13270" s="7">
        <v>2018</v>
      </c>
      <c r="F13270" s="5" t="s">
        <v>20731</v>
      </c>
      <c r="G13270">
        <v>1</v>
      </c>
      <c r="H13270" s="5" t="s">
        <v>5398</v>
      </c>
      <c r="I13270" s="6" t="s">
        <v>20777</v>
      </c>
      <c r="J13270" s="6" t="s">
        <v>7554</v>
      </c>
      <c r="K13270" s="17">
        <v>7</v>
      </c>
      <c r="L13270" s="17" t="s">
        <v>7732</v>
      </c>
      <c r="M13270" s="9"/>
      <c r="N13270" s="9"/>
      <c r="O13270" s="21"/>
      <c r="Q13270" s="29"/>
      <c r="U13270" s="17"/>
      <c r="V13270" s="2"/>
      <c r="Y13270" t="str">
        <f t="shared" si="816"/>
        <v/>
      </c>
      <c r="AA13270" t="str">
        <f t="shared" si="817"/>
        <v/>
      </c>
      <c r="AC13270" s="7"/>
      <c r="AD13270" t="s">
        <v>20777</v>
      </c>
      <c r="AE13270">
        <f t="shared" si="819"/>
        <v>0</v>
      </c>
      <c r="AG13270" s="2"/>
      <c r="AI13270" s="7"/>
    </row>
    <row r="13271" spans="1:35" ht="11" customHeight="1" outlineLevel="1" x14ac:dyDescent="0.25">
      <c r="A13271" t="s">
        <v>276</v>
      </c>
      <c r="C13271" s="2" t="s">
        <v>11983</v>
      </c>
      <c r="D13271" s="2" t="s">
        <v>20779</v>
      </c>
      <c r="E13271" s="7">
        <v>2018</v>
      </c>
      <c r="F13271" s="5" t="s">
        <v>20732</v>
      </c>
      <c r="G13271">
        <v>1</v>
      </c>
      <c r="H13271" s="5" t="s">
        <v>5398</v>
      </c>
      <c r="I13271" s="6" t="s">
        <v>20777</v>
      </c>
      <c r="J13271" s="6" t="s">
        <v>7554</v>
      </c>
      <c r="K13271" s="17">
        <v>7</v>
      </c>
      <c r="L13271" s="17" t="s">
        <v>7732</v>
      </c>
      <c r="M13271" s="9"/>
      <c r="N13271" s="9"/>
      <c r="O13271" s="21"/>
      <c r="Q13271" s="29"/>
      <c r="U13271" s="17"/>
      <c r="V13271" s="2"/>
      <c r="Y13271" t="str">
        <f t="shared" si="816"/>
        <v/>
      </c>
      <c r="AA13271">
        <f t="shared" si="817"/>
        <v>1</v>
      </c>
      <c r="AC13271" s="7"/>
      <c r="AD13271" t="s">
        <v>20777</v>
      </c>
      <c r="AE13271">
        <f t="shared" si="819"/>
        <v>0</v>
      </c>
      <c r="AG13271" s="2"/>
      <c r="AI13271" s="7"/>
    </row>
    <row r="13272" spans="1:35" ht="11" customHeight="1" outlineLevel="1" x14ac:dyDescent="0.25">
      <c r="A13272" t="s">
        <v>276</v>
      </c>
      <c r="C13272" s="2" t="s">
        <v>11983</v>
      </c>
      <c r="D13272" s="2">
        <v>9957</v>
      </c>
      <c r="E13272" s="7">
        <v>2018</v>
      </c>
      <c r="F13272" s="5" t="s">
        <v>20729</v>
      </c>
      <c r="G13272">
        <v>1</v>
      </c>
      <c r="H13272" s="5" t="s">
        <v>5398</v>
      </c>
      <c r="I13272" s="6" t="s">
        <v>20780</v>
      </c>
      <c r="J13272" s="6" t="s">
        <v>989</v>
      </c>
      <c r="K13272" s="17">
        <v>1</v>
      </c>
      <c r="L13272" s="17" t="s">
        <v>7732</v>
      </c>
      <c r="M13272" s="9"/>
      <c r="N13272" s="9"/>
      <c r="O13272" s="21"/>
      <c r="Q13272" s="29"/>
      <c r="U13272" s="17"/>
      <c r="V13272" s="2"/>
      <c r="Y13272" t="str">
        <f t="shared" si="816"/>
        <v/>
      </c>
      <c r="AA13272" t="str">
        <f t="shared" si="817"/>
        <v/>
      </c>
      <c r="AC13272" s="7"/>
      <c r="AD13272" t="s">
        <v>20780</v>
      </c>
      <c r="AE13272">
        <f t="shared" si="819"/>
        <v>0</v>
      </c>
      <c r="AG13272" s="2"/>
      <c r="AI13272" s="7"/>
    </row>
    <row r="13273" spans="1:35" ht="11" customHeight="1" outlineLevel="1" x14ac:dyDescent="0.25">
      <c r="A13273" t="s">
        <v>276</v>
      </c>
      <c r="C13273" s="2" t="s">
        <v>11983</v>
      </c>
      <c r="D13273" s="2">
        <v>9958</v>
      </c>
      <c r="E13273" s="7">
        <v>2018</v>
      </c>
      <c r="F13273" s="5" t="s">
        <v>20729</v>
      </c>
      <c r="G13273">
        <v>1</v>
      </c>
      <c r="H13273" s="5" t="s">
        <v>5398</v>
      </c>
      <c r="I13273" s="6" t="s">
        <v>20783</v>
      </c>
      <c r="J13273" s="6" t="s">
        <v>989</v>
      </c>
      <c r="K13273" s="17">
        <v>1</v>
      </c>
      <c r="L13273" s="17" t="s">
        <v>7732</v>
      </c>
      <c r="M13273" s="9"/>
      <c r="N13273" s="9"/>
      <c r="O13273" s="21"/>
      <c r="Q13273" s="29"/>
      <c r="U13273" s="17"/>
      <c r="V13273" s="2"/>
      <c r="Y13273" t="str">
        <f t="shared" si="816"/>
        <v/>
      </c>
      <c r="AA13273" t="str">
        <f t="shared" si="817"/>
        <v/>
      </c>
      <c r="AC13273" s="7"/>
      <c r="AD13273" t="s">
        <v>20783</v>
      </c>
      <c r="AE13273">
        <f t="shared" si="819"/>
        <v>0</v>
      </c>
      <c r="AG13273" s="2"/>
      <c r="AI13273" s="7"/>
    </row>
    <row r="13274" spans="1:35" ht="11" customHeight="1" outlineLevel="1" x14ac:dyDescent="0.25">
      <c r="A13274" t="s">
        <v>276</v>
      </c>
      <c r="C13274" s="2" t="s">
        <v>11983</v>
      </c>
      <c r="D13274" s="2">
        <v>9959</v>
      </c>
      <c r="E13274" s="7">
        <v>2018</v>
      </c>
      <c r="F13274" s="5" t="s">
        <v>20729</v>
      </c>
      <c r="G13274">
        <v>1</v>
      </c>
      <c r="H13274" s="5" t="s">
        <v>5398</v>
      </c>
      <c r="I13274" s="6" t="s">
        <v>20784</v>
      </c>
      <c r="J13274" s="6" t="s">
        <v>989</v>
      </c>
      <c r="K13274" s="17">
        <v>1</v>
      </c>
      <c r="L13274" s="17" t="s">
        <v>7732</v>
      </c>
      <c r="M13274" s="9"/>
      <c r="N13274" s="9"/>
      <c r="O13274" s="21"/>
      <c r="Q13274" s="29"/>
      <c r="U13274" s="17"/>
      <c r="V13274" s="2"/>
      <c r="Y13274" t="str">
        <f t="shared" si="816"/>
        <v/>
      </c>
      <c r="AA13274" t="str">
        <f t="shared" si="817"/>
        <v/>
      </c>
      <c r="AC13274" s="7"/>
      <c r="AD13274" t="s">
        <v>20784</v>
      </c>
      <c r="AE13274">
        <f t="shared" si="819"/>
        <v>0</v>
      </c>
      <c r="AG13274" s="2"/>
      <c r="AI13274" s="7"/>
    </row>
    <row r="13275" spans="1:35" ht="11" customHeight="1" outlineLevel="1" x14ac:dyDescent="0.25">
      <c r="A13275" t="s">
        <v>276</v>
      </c>
      <c r="C13275" s="2" t="s">
        <v>11983</v>
      </c>
      <c r="D13275" s="2">
        <v>9960</v>
      </c>
      <c r="E13275" s="7">
        <v>2018</v>
      </c>
      <c r="F13275" s="5" t="s">
        <v>20729</v>
      </c>
      <c r="G13275">
        <v>1</v>
      </c>
      <c r="H13275" s="5" t="s">
        <v>5398</v>
      </c>
      <c r="I13275" s="6" t="s">
        <v>20785</v>
      </c>
      <c r="J13275" s="6" t="s">
        <v>989</v>
      </c>
      <c r="K13275" s="17">
        <v>1</v>
      </c>
      <c r="L13275" s="17" t="s">
        <v>7732</v>
      </c>
      <c r="M13275" s="9"/>
      <c r="N13275" s="9"/>
      <c r="O13275" s="21"/>
      <c r="Q13275" s="29"/>
      <c r="U13275" s="17"/>
      <c r="V13275" s="2"/>
      <c r="Y13275" t="str">
        <f t="shared" si="816"/>
        <v/>
      </c>
      <c r="AA13275" t="str">
        <f t="shared" si="817"/>
        <v/>
      </c>
      <c r="AC13275" s="7"/>
      <c r="AD13275" t="s">
        <v>20785</v>
      </c>
      <c r="AE13275">
        <f t="shared" si="819"/>
        <v>0</v>
      </c>
      <c r="AG13275" s="2"/>
      <c r="AI13275" s="7"/>
    </row>
    <row r="13276" spans="1:35" ht="11" customHeight="1" outlineLevel="1" x14ac:dyDescent="0.25">
      <c r="A13276" t="s">
        <v>276</v>
      </c>
      <c r="C13276" s="2" t="s">
        <v>11983</v>
      </c>
      <c r="D13276" s="2" t="s">
        <v>20781</v>
      </c>
      <c r="E13276" s="7">
        <v>2018</v>
      </c>
      <c r="F13276" s="5" t="s">
        <v>20730</v>
      </c>
      <c r="G13276">
        <v>1</v>
      </c>
      <c r="H13276" s="5" t="s">
        <v>5398</v>
      </c>
      <c r="I13276" s="6" t="s">
        <v>989</v>
      </c>
      <c r="J13276" s="6" t="s">
        <v>989</v>
      </c>
      <c r="K13276" s="17">
        <v>1</v>
      </c>
      <c r="L13276" s="17" t="s">
        <v>7732</v>
      </c>
      <c r="M13276" s="9"/>
      <c r="N13276" s="9"/>
      <c r="O13276" s="21"/>
      <c r="Q13276" s="29"/>
      <c r="U13276" s="17"/>
      <c r="V13276" s="2"/>
      <c r="Y13276" t="str">
        <f t="shared" si="816"/>
        <v/>
      </c>
      <c r="AA13276">
        <f t="shared" si="817"/>
        <v>1</v>
      </c>
      <c r="AC13276" s="7"/>
      <c r="AD13276" t="s">
        <v>989</v>
      </c>
      <c r="AE13276">
        <f t="shared" si="819"/>
        <v>0</v>
      </c>
      <c r="AG13276" s="2"/>
      <c r="AI13276" s="7"/>
    </row>
    <row r="13277" spans="1:35" ht="11" customHeight="1" outlineLevel="1" x14ac:dyDescent="0.25">
      <c r="A13277" t="s">
        <v>276</v>
      </c>
      <c r="C13277" s="2" t="s">
        <v>11983</v>
      </c>
      <c r="D13277" s="2">
        <v>9961</v>
      </c>
      <c r="E13277" s="7">
        <v>2018</v>
      </c>
      <c r="F13277" s="5" t="s">
        <v>20731</v>
      </c>
      <c r="G13277">
        <v>1</v>
      </c>
      <c r="H13277" s="5" t="s">
        <v>5398</v>
      </c>
      <c r="I13277" s="6" t="s">
        <v>20786</v>
      </c>
      <c r="J13277" s="6" t="s">
        <v>989</v>
      </c>
      <c r="K13277" s="17">
        <v>1</v>
      </c>
      <c r="L13277" s="17" t="s">
        <v>7732</v>
      </c>
      <c r="M13277" s="9"/>
      <c r="N13277" s="9"/>
      <c r="O13277" s="21"/>
      <c r="Q13277" s="29"/>
      <c r="U13277" s="17"/>
      <c r="V13277" s="2"/>
      <c r="Y13277" t="str">
        <f t="shared" si="816"/>
        <v/>
      </c>
      <c r="AA13277" t="str">
        <f t="shared" si="817"/>
        <v/>
      </c>
      <c r="AC13277" s="7"/>
      <c r="AD13277" t="s">
        <v>20786</v>
      </c>
      <c r="AE13277">
        <f t="shared" si="819"/>
        <v>0</v>
      </c>
      <c r="AG13277" s="2"/>
      <c r="AI13277" s="7"/>
    </row>
    <row r="13278" spans="1:35" ht="11" customHeight="1" outlineLevel="1" x14ac:dyDescent="0.25">
      <c r="A13278" t="s">
        <v>276</v>
      </c>
      <c r="C13278" s="2" t="s">
        <v>11983</v>
      </c>
      <c r="D13278" s="2" t="s">
        <v>20782</v>
      </c>
      <c r="E13278" s="7">
        <v>2018</v>
      </c>
      <c r="F13278" s="5" t="s">
        <v>20732</v>
      </c>
      <c r="G13278">
        <v>1</v>
      </c>
      <c r="H13278" s="5" t="s">
        <v>5398</v>
      </c>
      <c r="I13278" s="6" t="s">
        <v>20787</v>
      </c>
      <c r="J13278" s="6" t="s">
        <v>989</v>
      </c>
      <c r="K13278" s="17">
        <v>1</v>
      </c>
      <c r="L13278" s="17" t="s">
        <v>7732</v>
      </c>
      <c r="M13278" s="9"/>
      <c r="N13278" s="9"/>
      <c r="O13278" s="21"/>
      <c r="Q13278" s="29"/>
      <c r="U13278" s="17"/>
      <c r="V13278" s="2"/>
      <c r="Y13278" t="str">
        <f t="shared" si="816"/>
        <v/>
      </c>
      <c r="AA13278">
        <f t="shared" si="817"/>
        <v>1</v>
      </c>
      <c r="AC13278" s="7"/>
      <c r="AD13278" t="s">
        <v>20787</v>
      </c>
      <c r="AE13278">
        <f t="shared" si="819"/>
        <v>0</v>
      </c>
      <c r="AG13278" s="2"/>
      <c r="AI13278" s="7"/>
    </row>
    <row r="13279" spans="1:35" ht="11" customHeight="1" outlineLevel="1" x14ac:dyDescent="0.25">
      <c r="A13279" t="s">
        <v>276</v>
      </c>
      <c r="C13279" s="2" t="s">
        <v>11983</v>
      </c>
      <c r="D13279" s="2">
        <v>9986</v>
      </c>
      <c r="E13279" s="7">
        <v>2018</v>
      </c>
      <c r="F13279" s="5" t="s">
        <v>20731</v>
      </c>
      <c r="G13279">
        <v>1</v>
      </c>
      <c r="H13279" s="5" t="s">
        <v>5398</v>
      </c>
      <c r="I13279" s="6" t="s">
        <v>5399</v>
      </c>
      <c r="J13279" s="6" t="s">
        <v>11311</v>
      </c>
      <c r="K13279" s="17">
        <v>3</v>
      </c>
      <c r="L13279" s="17" t="s">
        <v>7732</v>
      </c>
      <c r="M13279" s="9"/>
      <c r="N13279" s="9"/>
      <c r="O13279" s="21"/>
      <c r="Q13279" s="29"/>
      <c r="U13279" s="17"/>
      <c r="V13279" s="2"/>
      <c r="Y13279" t="str">
        <f t="shared" si="816"/>
        <v/>
      </c>
      <c r="AA13279" t="str">
        <f t="shared" si="817"/>
        <v/>
      </c>
      <c r="AC13279" s="7"/>
      <c r="AD13279" t="s">
        <v>5399</v>
      </c>
      <c r="AE13279">
        <f t="shared" si="819"/>
        <v>1</v>
      </c>
      <c r="AG13279" s="2"/>
      <c r="AI13279" s="7"/>
    </row>
    <row r="13280" spans="1:35" ht="11" customHeight="1" outlineLevel="1" x14ac:dyDescent="0.25">
      <c r="A13280" t="s">
        <v>276</v>
      </c>
      <c r="C13280" s="2" t="s">
        <v>11983</v>
      </c>
      <c r="D13280" s="2" t="s">
        <v>20788</v>
      </c>
      <c r="E13280" s="7">
        <v>2018</v>
      </c>
      <c r="F13280" s="5" t="s">
        <v>20732</v>
      </c>
      <c r="G13280">
        <v>1</v>
      </c>
      <c r="H13280" s="5" t="s">
        <v>5398</v>
      </c>
      <c r="I13280" s="6" t="s">
        <v>5399</v>
      </c>
      <c r="J13280" s="6" t="s">
        <v>11311</v>
      </c>
      <c r="K13280" s="17">
        <v>3</v>
      </c>
      <c r="L13280" s="17" t="s">
        <v>7732</v>
      </c>
      <c r="M13280" s="9"/>
      <c r="N13280" s="9"/>
      <c r="O13280" s="21"/>
      <c r="Q13280" s="29"/>
      <c r="U13280" s="17"/>
      <c r="V13280" s="2"/>
      <c r="Y13280" t="str">
        <f t="shared" si="816"/>
        <v/>
      </c>
      <c r="AA13280">
        <f t="shared" si="817"/>
        <v>1</v>
      </c>
      <c r="AC13280" s="7"/>
      <c r="AD13280" t="s">
        <v>5399</v>
      </c>
      <c r="AE13280">
        <f t="shared" si="819"/>
        <v>1</v>
      </c>
      <c r="AG13280" s="2"/>
      <c r="AI13280" s="7"/>
    </row>
    <row r="13281" spans="1:49" ht="11" customHeight="1" x14ac:dyDescent="0.25">
      <c r="A13281" s="4" t="s">
        <v>14690</v>
      </c>
      <c r="B13281" t="s">
        <v>17241</v>
      </c>
      <c r="C13281" s="2" t="s">
        <v>12953</v>
      </c>
      <c r="E13281" s="7"/>
      <c r="F13281" s="5"/>
      <c r="H13281" s="5"/>
      <c r="I13281" s="6"/>
      <c r="J13281" s="6"/>
      <c r="K13281" s="17"/>
      <c r="L13281" s="17"/>
      <c r="M13281" s="9"/>
      <c r="N13281" s="9">
        <f>SUM(M13282:M13282)</f>
        <v>9</v>
      </c>
      <c r="O13281" s="21">
        <v>2526</v>
      </c>
      <c r="P13281">
        <f>COUNTIF(L13282:L13282,"*")</f>
        <v>1</v>
      </c>
      <c r="Q13281" s="29">
        <f>P13281/O13281</f>
        <v>3.9588281868566902E-4</v>
      </c>
      <c r="R13281">
        <f>COUNTIF(L13282:L13282,"Y")+COUNTIF(L13282:L13282,"S")</f>
        <v>1</v>
      </c>
      <c r="U13281" s="17" t="s">
        <v>7730</v>
      </c>
      <c r="V13281" s="2"/>
      <c r="W13281" t="s">
        <v>18479</v>
      </c>
      <c r="Y13281" t="str">
        <f t="shared" si="816"/>
        <v/>
      </c>
      <c r="AA13281" t="str">
        <f t="shared" si="817"/>
        <v/>
      </c>
      <c r="AC13281" s="7"/>
      <c r="AF13281">
        <f>COUNTIF(AE13282:AE13282,"1")</f>
        <v>1</v>
      </c>
      <c r="AG13281" s="2"/>
      <c r="AI13281" s="7"/>
      <c r="AJ13281">
        <f>COUNTIF($K13282:$K13282,"1")-COUNTIFS($K13282:$K13282,"1",$L13282:$L13282,"V")</f>
        <v>1</v>
      </c>
      <c r="AK13281">
        <f>COUNTIFS($K13282:$K13282,"1",$L13282:$L13282,"Y")+COUNTIFS($K13282:$K13282,"1",$L13282:$L13282,"s")</f>
        <v>1</v>
      </c>
      <c r="AL13281">
        <f>COUNTIF($K13282:$K13282,"2")-COUNTIFS($K13282:$K13282,"2",$L13282:$L13282,"V")</f>
        <v>0</v>
      </c>
      <c r="AM13281">
        <f>COUNTIFS($K13282:$K13282,"2",$L13282:$L13282,"Y")+COUNTIFS($K13282:$K13282,"2",$L13282:$L13282,"s")</f>
        <v>0</v>
      </c>
      <c r="AN13281">
        <f>COUNTIF($K13282:$K13282,"3")-COUNTIFS($K13282:$K13282,"3",$L13282:$L13282,"V")</f>
        <v>0</v>
      </c>
      <c r="AO13281">
        <f>COUNTIFS($K13282:$K13282,"3",$L13282:$L13282,"Y")+COUNTIFS($K13282:$K13282,"3",$L13282:$L13282,"s")</f>
        <v>0</v>
      </c>
      <c r="AP13281">
        <f>COUNTIF($K13282:$K13282,"4")-COUNTIFS($K13282:$K13282,"4",$L13282:$L13282,"V")</f>
        <v>0</v>
      </c>
      <c r="AQ13281">
        <f>COUNTIFS($K13282:$K13282,"4",$L13282:$L13282,"Y")+COUNTIFS($K13282:$K13282,"4",$L13282:$L13282,"s")</f>
        <v>0</v>
      </c>
      <c r="AR13281">
        <f>COUNTIF($K13282:$K13282,"5")-COUNTIFS($K13282:$K13282,"5",$L13282:$L13282,"V")</f>
        <v>0</v>
      </c>
      <c r="AS13281">
        <f>COUNTIFS($K13282:$K13282,"5",$L13282:$L13282,"Y")+COUNTIFS($K13282:$K13282,"5",$L13282:$L13282,"s")</f>
        <v>0</v>
      </c>
      <c r="AT13281">
        <f>COUNTIF($K13282:$K13282,"6")-COUNTIFS($K13282:$K13282,"6",$L13282:$L13282,"V")</f>
        <v>0</v>
      </c>
      <c r="AU13281">
        <f>COUNTIFS($K13282:$K13282,"6",$L13282:$L13282,"Y")+COUNTIFS($K13282:$K13282,"6",$L13282:$L13282,"s")</f>
        <v>0</v>
      </c>
      <c r="AV13281">
        <f>COUNTIF($K13282:$K13282,"7")-COUNTIFS($K13282:$K13282,"7",$L13282:$L13282,"V")</f>
        <v>0</v>
      </c>
      <c r="AW13281">
        <f>COUNTIFS($K13282:$K13282,"7",$L13282:$L13282,"Y")+COUNTIFS($K13282:$K13282,"7",$L13282:$L13282,"s")</f>
        <v>0</v>
      </c>
    </row>
    <row r="13282" spans="1:49" ht="11" customHeight="1" outlineLevel="1" x14ac:dyDescent="0.25">
      <c r="A13282" t="s">
        <v>5740</v>
      </c>
      <c r="C13282" s="2" t="s">
        <v>12953</v>
      </c>
      <c r="D13282" s="2">
        <v>1101</v>
      </c>
      <c r="E13282" s="7">
        <v>2001</v>
      </c>
      <c r="F13282" s="5" t="s">
        <v>14689</v>
      </c>
      <c r="H13282" s="5" t="s">
        <v>5398</v>
      </c>
      <c r="I13282" s="6" t="s">
        <v>5399</v>
      </c>
      <c r="J13282" s="6" t="s">
        <v>14688</v>
      </c>
      <c r="K13282" s="17">
        <v>1</v>
      </c>
      <c r="L13282" s="17" t="s">
        <v>7730</v>
      </c>
      <c r="M13282" s="9">
        <v>9</v>
      </c>
      <c r="N13282" s="9"/>
      <c r="O13282" s="21"/>
      <c r="Q13282" s="29"/>
      <c r="U13282" s="17"/>
      <c r="V13282" s="2" t="s">
        <v>5741</v>
      </c>
      <c r="Y13282" t="str">
        <f t="shared" si="816"/>
        <v/>
      </c>
      <c r="AA13282">
        <f t="shared" si="817"/>
        <v>1</v>
      </c>
      <c r="AC13282" s="7"/>
      <c r="AD13282" t="s">
        <v>5399</v>
      </c>
      <c r="AE13282">
        <f>COUNTIF(I13282,"*Fuji*")</f>
        <v>1</v>
      </c>
      <c r="AG13282" s="2"/>
      <c r="AH13282" t="s">
        <v>4921</v>
      </c>
      <c r="AI13282" s="7" t="s">
        <v>4922</v>
      </c>
    </row>
    <row r="13283" spans="1:49" ht="11" customHeight="1" x14ac:dyDescent="0.25">
      <c r="A13283" s="4" t="s">
        <v>13444</v>
      </c>
      <c r="B13283" t="s">
        <v>13436</v>
      </c>
      <c r="C13283" s="2" t="s">
        <v>12521</v>
      </c>
      <c r="E13283" s="7"/>
      <c r="F13283" s="5"/>
      <c r="H13283" s="5"/>
      <c r="I13283" s="6"/>
      <c r="J13283" s="6"/>
      <c r="K13283" s="17"/>
      <c r="L13283" s="17"/>
      <c r="M13283" s="9"/>
      <c r="N13283" s="9">
        <f>SUM(M13284:M13290)</f>
        <v>17.7</v>
      </c>
      <c r="O13283" s="21">
        <v>909</v>
      </c>
      <c r="P13283">
        <f>COUNTIF(L13284:L13290,"*")</f>
        <v>7</v>
      </c>
      <c r="Q13283" s="29">
        <f>P13283/O13283</f>
        <v>7.7007700770077006E-3</v>
      </c>
      <c r="R13283">
        <f>COUNTIF(L13284:L13290,"Y")+COUNTIF(L13284:L13290,"S")</f>
        <v>7</v>
      </c>
      <c r="U13283" s="17" t="s">
        <v>7730</v>
      </c>
      <c r="V13283" s="2"/>
      <c r="W13283" t="s">
        <v>18481</v>
      </c>
      <c r="Y13283" t="str">
        <f t="shared" si="816"/>
        <v/>
      </c>
      <c r="AA13283" t="str">
        <f t="shared" si="817"/>
        <v/>
      </c>
      <c r="AC13283" s="7"/>
      <c r="AF13283">
        <f>COUNTIF(AE13284:AE13290,"1")</f>
        <v>0</v>
      </c>
      <c r="AG13283" s="2"/>
      <c r="AI13283" s="7"/>
      <c r="AJ13283">
        <f>COUNTIF($K13284:$K13290,"1")-COUNTIFS($K13284:$K13290,"1",$L13284:$L13290,"V")</f>
        <v>0</v>
      </c>
      <c r="AK13283">
        <f>COUNTIFS($K13284:$K13290,"1",$L13284:$L13290,"Y")+COUNTIFS($K13284:$K13290,"1",$L13284:$L13290,"s")</f>
        <v>0</v>
      </c>
      <c r="AL13283">
        <f>COUNTIF($K13284:$K13290,"2")-COUNTIFS($K13284:$K13290,"2",$L13284:$L13290,"V")</f>
        <v>2</v>
      </c>
      <c r="AM13283">
        <f>COUNTIFS($K13284:$K13290,"2",$L13284:$L13290,"Y")+COUNTIFS($K13284:$K13290,"2",$L13284:$L13290,"s")</f>
        <v>2</v>
      </c>
      <c r="AN13283">
        <f>COUNTIF($K13284:$K13290,"3")-COUNTIFS($K13284:$K13290,"3",$L13284:$L13290,"V")</f>
        <v>0</v>
      </c>
      <c r="AO13283">
        <f>COUNTIFS($K13284:$K13290,"3",$L13284:$L13290,"Y")+COUNTIFS($K13284:$K13290,"3",$L13284:$L13290,"s")</f>
        <v>0</v>
      </c>
      <c r="AP13283">
        <f>COUNTIF($K13284:$K13290,"4")-COUNTIFS($K13284:$K13290,"4",$L13284:$L13290,"V")</f>
        <v>0</v>
      </c>
      <c r="AQ13283">
        <f>COUNTIFS($K13284:$K13290,"4",$L13284:$L13290,"Y")+COUNTIFS($K13284:$K13290,"4",$L13284:$L13290,"s")</f>
        <v>0</v>
      </c>
      <c r="AR13283">
        <f>COUNTIF($K13284:$K13290,"5")-COUNTIFS($K13284:$K13290,"5",$L13284:$L13290,"V")</f>
        <v>1</v>
      </c>
      <c r="AS13283">
        <f>COUNTIFS($K13284:$K13290,"5",$L13284:$L13290,"Y")+COUNTIFS($K13284:$K13290,"5",$L13284:$L13290,"s")</f>
        <v>1</v>
      </c>
      <c r="AT13283">
        <f>COUNTIF($K13284:$K13290,"6")-COUNTIFS($K13284:$K13290,"6",$L13284:$L13290,"V")</f>
        <v>0</v>
      </c>
      <c r="AU13283">
        <f>COUNTIFS($K13284:$K13290,"6",$L13284:$L13290,"Y")+COUNTIFS($K13284:$K13290,"6",$L13284:$L13290,"s")</f>
        <v>0</v>
      </c>
      <c r="AV13283">
        <f>COUNTIF($K13284:$K13290,"7")-COUNTIFS($K13284:$K13290,"7",$L13284:$L13290,"V")</f>
        <v>4</v>
      </c>
      <c r="AW13283">
        <f>COUNTIFS($K13284:$K13290,"7",$L13284:$L13290,"Y")+COUNTIFS($K13284:$K13290,"7",$L13284:$L13290,"s")</f>
        <v>4</v>
      </c>
    </row>
    <row r="13284" spans="1:49" ht="11" customHeight="1" outlineLevel="1" x14ac:dyDescent="0.25">
      <c r="A13284" t="s">
        <v>2469</v>
      </c>
      <c r="C13284" s="2" t="s">
        <v>12521</v>
      </c>
      <c r="D13284" s="2">
        <v>12</v>
      </c>
      <c r="E13284" s="7">
        <v>1939</v>
      </c>
      <c r="F13284" s="8" t="s">
        <v>21599</v>
      </c>
      <c r="H13284" s="5" t="s">
        <v>584</v>
      </c>
      <c r="I13284" s="6" t="s">
        <v>2467</v>
      </c>
      <c r="J13284" s="6" t="s">
        <v>13437</v>
      </c>
      <c r="K13284" s="17">
        <v>5</v>
      </c>
      <c r="L13284" s="17" t="s">
        <v>7730</v>
      </c>
      <c r="M13284" s="9">
        <v>1</v>
      </c>
      <c r="N13284" s="9"/>
      <c r="O13284" s="21"/>
      <c r="Q13284" s="29"/>
      <c r="U13284" s="17"/>
      <c r="V13284" s="2">
        <v>13</v>
      </c>
      <c r="Y13284" t="str">
        <f t="shared" si="816"/>
        <v/>
      </c>
      <c r="AA13284" t="str">
        <f t="shared" si="817"/>
        <v/>
      </c>
      <c r="AC13284" s="7"/>
      <c r="AD13284" t="s">
        <v>2467</v>
      </c>
      <c r="AE13284">
        <f t="shared" ref="AE13284:AE13290" si="820">COUNTIF(I13284,"*Fuji*")</f>
        <v>0</v>
      </c>
      <c r="AG13284" s="2"/>
      <c r="AH13284" t="s">
        <v>669</v>
      </c>
      <c r="AI13284" s="7" t="s">
        <v>4922</v>
      </c>
    </row>
    <row r="13285" spans="1:49" ht="11" customHeight="1" outlineLevel="1" x14ac:dyDescent="0.25">
      <c r="A13285" t="s">
        <v>2469</v>
      </c>
      <c r="C13285" s="2" t="s">
        <v>12521</v>
      </c>
      <c r="D13285" s="2">
        <v>543</v>
      </c>
      <c r="E13285" s="7">
        <v>2006</v>
      </c>
      <c r="F13285" s="5" t="s">
        <v>13438</v>
      </c>
      <c r="H13285" s="5" t="s">
        <v>5398</v>
      </c>
      <c r="I13285" s="6" t="s">
        <v>13439</v>
      </c>
      <c r="J13285" s="6" t="s">
        <v>13440</v>
      </c>
      <c r="K13285" s="17">
        <v>2</v>
      </c>
      <c r="L13285" s="17" t="s">
        <v>20076</v>
      </c>
      <c r="M13285" s="9"/>
      <c r="N13285" s="9"/>
      <c r="O13285" s="21"/>
      <c r="Q13285" s="29"/>
      <c r="S13285">
        <v>1</v>
      </c>
      <c r="T13285">
        <v>1</v>
      </c>
      <c r="U13285" s="17"/>
      <c r="V13285" s="2"/>
      <c r="Y13285" t="str">
        <f t="shared" si="816"/>
        <v/>
      </c>
      <c r="AA13285" t="str">
        <f t="shared" si="817"/>
        <v/>
      </c>
      <c r="AC13285" s="7"/>
      <c r="AD13285" t="s">
        <v>13439</v>
      </c>
      <c r="AE13285">
        <f t="shared" si="820"/>
        <v>0</v>
      </c>
      <c r="AG13285" s="2"/>
      <c r="AI13285" s="7"/>
    </row>
    <row r="13286" spans="1:49" ht="11" customHeight="1" outlineLevel="1" x14ac:dyDescent="0.25">
      <c r="A13286" t="s">
        <v>2469</v>
      </c>
      <c r="C13286" s="2" t="s">
        <v>12521</v>
      </c>
      <c r="D13286" s="2" t="s">
        <v>13441</v>
      </c>
      <c r="E13286" s="7">
        <v>2006</v>
      </c>
      <c r="F13286" s="8" t="s">
        <v>21600</v>
      </c>
      <c r="H13286" s="5" t="s">
        <v>5398</v>
      </c>
      <c r="I13286" s="6" t="s">
        <v>13439</v>
      </c>
      <c r="J13286" s="6" t="s">
        <v>13440</v>
      </c>
      <c r="K13286" s="17">
        <v>2</v>
      </c>
      <c r="L13286" s="17" t="s">
        <v>7730</v>
      </c>
      <c r="M13286" s="9">
        <v>8</v>
      </c>
      <c r="N13286" s="9"/>
      <c r="O13286" s="21"/>
      <c r="Q13286" s="29"/>
      <c r="U13286" s="17"/>
      <c r="V13286" s="2"/>
      <c r="Y13286" t="str">
        <f t="shared" si="816"/>
        <v/>
      </c>
      <c r="AA13286">
        <f t="shared" si="817"/>
        <v>1</v>
      </c>
      <c r="AC13286" s="7"/>
      <c r="AD13286" t="s">
        <v>13439</v>
      </c>
      <c r="AE13286">
        <f t="shared" si="820"/>
        <v>0</v>
      </c>
      <c r="AG13286" s="2"/>
      <c r="AI13286" s="7"/>
    </row>
    <row r="13287" spans="1:49" ht="11" customHeight="1" outlineLevel="1" x14ac:dyDescent="0.25">
      <c r="A13287" t="s">
        <v>2469</v>
      </c>
      <c r="C13287" s="2" t="s">
        <v>12521</v>
      </c>
      <c r="D13287" s="2">
        <v>717</v>
      </c>
      <c r="E13287" s="7">
        <v>2013</v>
      </c>
      <c r="F13287" s="19">
        <v>0.6</v>
      </c>
      <c r="H13287" s="5" t="s">
        <v>5398</v>
      </c>
      <c r="I13287" s="6" t="s">
        <v>9223</v>
      </c>
      <c r="J13287" s="6" t="s">
        <v>13442</v>
      </c>
      <c r="K13287" s="17">
        <v>7</v>
      </c>
      <c r="L13287" s="17" t="s">
        <v>7730</v>
      </c>
      <c r="M13287" s="9">
        <v>0.6</v>
      </c>
      <c r="N13287" s="9"/>
      <c r="O13287" s="21"/>
      <c r="Q13287" s="29"/>
      <c r="U13287" s="17"/>
      <c r="V13287" s="2"/>
      <c r="Y13287" t="str">
        <f t="shared" si="816"/>
        <v/>
      </c>
      <c r="AA13287" t="str">
        <f t="shared" si="817"/>
        <v/>
      </c>
      <c r="AC13287" s="7"/>
      <c r="AD13287" t="s">
        <v>9223</v>
      </c>
      <c r="AE13287">
        <f t="shared" si="820"/>
        <v>0</v>
      </c>
      <c r="AG13287" s="2"/>
      <c r="AI13287" s="7"/>
    </row>
    <row r="13288" spans="1:49" ht="11" customHeight="1" outlineLevel="1" x14ac:dyDescent="0.25">
      <c r="A13288" t="s">
        <v>2469</v>
      </c>
      <c r="C13288" s="2" t="s">
        <v>12521</v>
      </c>
      <c r="D13288" s="2">
        <v>718</v>
      </c>
      <c r="E13288" s="7">
        <v>2013</v>
      </c>
      <c r="F13288" s="19">
        <v>0.6</v>
      </c>
      <c r="H13288" s="5" t="s">
        <v>5398</v>
      </c>
      <c r="I13288" s="6" t="s">
        <v>9223</v>
      </c>
      <c r="J13288" s="6" t="s">
        <v>13442</v>
      </c>
      <c r="K13288" s="17">
        <v>7</v>
      </c>
      <c r="L13288" s="17" t="s">
        <v>7730</v>
      </c>
      <c r="M13288" s="9">
        <v>0.6</v>
      </c>
      <c r="N13288" s="9"/>
      <c r="O13288" s="21"/>
      <c r="Q13288" s="29"/>
      <c r="U13288" s="17"/>
      <c r="V13288" s="2"/>
      <c r="Y13288" t="str">
        <f t="shared" si="816"/>
        <v/>
      </c>
      <c r="AA13288" t="str">
        <f t="shared" si="817"/>
        <v/>
      </c>
      <c r="AC13288" s="7"/>
      <c r="AD13288" t="s">
        <v>9223</v>
      </c>
      <c r="AE13288">
        <f t="shared" si="820"/>
        <v>0</v>
      </c>
      <c r="AG13288" s="2"/>
      <c r="AI13288" s="7"/>
    </row>
    <row r="13289" spans="1:49" ht="11" customHeight="1" outlineLevel="1" x14ac:dyDescent="0.25">
      <c r="A13289" t="s">
        <v>2469</v>
      </c>
      <c r="C13289" s="2" t="s">
        <v>12521</v>
      </c>
      <c r="D13289" s="2">
        <v>838</v>
      </c>
      <c r="E13289" s="7">
        <v>2018</v>
      </c>
      <c r="F13289" s="19">
        <v>1.65</v>
      </c>
      <c r="H13289" s="5" t="s">
        <v>5398</v>
      </c>
      <c r="I13289" s="6" t="s">
        <v>9223</v>
      </c>
      <c r="J13289" s="6" t="s">
        <v>13443</v>
      </c>
      <c r="K13289" s="17">
        <v>7</v>
      </c>
      <c r="L13289" s="17" t="s">
        <v>7730</v>
      </c>
      <c r="M13289" s="9">
        <v>3.75</v>
      </c>
      <c r="N13289" s="9"/>
      <c r="O13289" s="21"/>
      <c r="Q13289" s="29"/>
      <c r="U13289" s="17"/>
      <c r="V13289" s="2"/>
      <c r="Y13289" t="str">
        <f t="shared" si="816"/>
        <v/>
      </c>
      <c r="AA13289" t="str">
        <f t="shared" si="817"/>
        <v/>
      </c>
      <c r="AC13289" s="7"/>
      <c r="AD13289" t="s">
        <v>9223</v>
      </c>
      <c r="AE13289">
        <f t="shared" si="820"/>
        <v>0</v>
      </c>
      <c r="AG13289" s="2"/>
      <c r="AI13289" s="7"/>
    </row>
    <row r="13290" spans="1:49" ht="11" customHeight="1" outlineLevel="1" x14ac:dyDescent="0.25">
      <c r="A13290" t="s">
        <v>2469</v>
      </c>
      <c r="C13290" s="2" t="s">
        <v>12521</v>
      </c>
      <c r="D13290" s="2">
        <v>839</v>
      </c>
      <c r="E13290" s="7">
        <v>2018</v>
      </c>
      <c r="F13290" s="19">
        <v>1.65</v>
      </c>
      <c r="H13290" s="5" t="s">
        <v>5398</v>
      </c>
      <c r="I13290" s="6" t="s">
        <v>9223</v>
      </c>
      <c r="J13290" s="6" t="s">
        <v>13443</v>
      </c>
      <c r="K13290" s="17">
        <v>7</v>
      </c>
      <c r="L13290" s="17" t="s">
        <v>7730</v>
      </c>
      <c r="M13290" s="9">
        <v>3.75</v>
      </c>
      <c r="N13290" s="9"/>
      <c r="O13290" s="21"/>
      <c r="Q13290" s="29"/>
      <c r="U13290" s="17"/>
      <c r="V13290" s="2"/>
      <c r="Y13290" t="str">
        <f t="shared" si="816"/>
        <v/>
      </c>
      <c r="AA13290" t="str">
        <f t="shared" si="817"/>
        <v/>
      </c>
      <c r="AC13290" s="7"/>
      <c r="AD13290" t="s">
        <v>9223</v>
      </c>
      <c r="AE13290">
        <f t="shared" si="820"/>
        <v>0</v>
      </c>
      <c r="AG13290" s="2"/>
      <c r="AI13290" s="7"/>
    </row>
    <row r="13291" spans="1:49" ht="11" customHeight="1" x14ac:dyDescent="0.25">
      <c r="A13291" s="4" t="s">
        <v>13445</v>
      </c>
      <c r="B13291" t="s">
        <v>13196</v>
      </c>
      <c r="C13291" s="2" t="s">
        <v>12521</v>
      </c>
      <c r="E13291" s="7"/>
      <c r="F13291" s="5"/>
      <c r="H13291" s="5"/>
      <c r="I13291" s="6"/>
      <c r="J13291" s="6"/>
      <c r="K13291" s="17"/>
      <c r="L13291" s="17"/>
      <c r="M13291" s="9"/>
      <c r="N13291" s="9">
        <f>SUM(M13292:M13300)</f>
        <v>32.6</v>
      </c>
      <c r="O13291" s="21">
        <v>1300</v>
      </c>
      <c r="P13291">
        <f>COUNTIF(L13292:L13300,"*")</f>
        <v>9</v>
      </c>
      <c r="Q13291" s="29">
        <f>P13291/O13291</f>
        <v>6.9230769230769233E-3</v>
      </c>
      <c r="R13291">
        <f>COUNTIF(L13292:L13300,"Y")+COUNTIF(L13292:L13300,"S")</f>
        <v>9</v>
      </c>
      <c r="U13291" s="17" t="s">
        <v>7730</v>
      </c>
      <c r="V13291" s="2"/>
      <c r="W13291" t="s">
        <v>18480</v>
      </c>
      <c r="Y13291" t="str">
        <f t="shared" ref="Y13291:Y13356" si="821">IF(COUNTIF(F13291,"*fdc*"),1,"")</f>
        <v/>
      </c>
      <c r="AA13291" t="str">
        <f t="shared" ref="AA13291:AA13356" si="822">IF(COUNTIF(F13291,"*s/s*"),1,"")</f>
        <v/>
      </c>
      <c r="AC13291" s="7"/>
      <c r="AF13291">
        <f>COUNTIF(AE13292:AE13300,"1")</f>
        <v>0</v>
      </c>
      <c r="AG13291" s="2"/>
      <c r="AI13291" s="7"/>
      <c r="AJ13291">
        <f>COUNTIF($K13292:$K13300,"1")-COUNTIFS($K13292:$K13300,"1",$L13292:$L13300,"V")</f>
        <v>1</v>
      </c>
      <c r="AK13291">
        <f>COUNTIFS($K13292:$K13300,"1",$L13292:$L13300,"Y")+COUNTIFS($K13292:$K13300,"1",$L13292:$L13300,"s")</f>
        <v>1</v>
      </c>
      <c r="AL13291">
        <f>COUNTIF($K13292:$K13300,"2")-COUNTIFS($K13292:$K13300,"2",$L13292:$L13300,"V")</f>
        <v>0</v>
      </c>
      <c r="AM13291">
        <f>COUNTIFS($K13292:$K13300,"2",$L13292:$L13300,"Y")+COUNTIFS($K13292:$K13300,"2",$L13292:$L13300,"s")</f>
        <v>0</v>
      </c>
      <c r="AN13291">
        <f>COUNTIF($K13292:$K13300,"3")-COUNTIFS($K13292:$K13300,"3",$L13292:$L13300,"V")</f>
        <v>0</v>
      </c>
      <c r="AO13291">
        <f>COUNTIFS($K13292:$K13300,"3",$L13292:$L13300,"Y")+COUNTIFS($K13292:$K13300,"3",$L13292:$L13300,"s")</f>
        <v>0</v>
      </c>
      <c r="AP13291">
        <f>COUNTIF($K13292:$K13300,"4")-COUNTIFS($K13292:$K13300,"4",$L13292:$L13300,"V")</f>
        <v>0</v>
      </c>
      <c r="AQ13291">
        <f>COUNTIFS($K13292:$K13300,"4",$L13292:$L13300,"Y")+COUNTIFS($K13292:$K13300,"4",$L13292:$L13300,"s")</f>
        <v>0</v>
      </c>
      <c r="AR13291">
        <f>COUNTIF($K13292:$K13300,"5")-COUNTIFS($K13292:$K13300,"5",$L13292:$L13300,"V")</f>
        <v>0</v>
      </c>
      <c r="AS13291">
        <f>COUNTIFS($K13292:$K13300,"5",$L13292:$L13300,"Y")+COUNTIFS($K13292:$K13300,"5",$L13292:$L13300,"s")</f>
        <v>0</v>
      </c>
      <c r="AT13291">
        <f>COUNTIF($K13292:$K13300,"6")-COUNTIFS($K13292:$K13300,"6",$L13292:$L13300,"V")</f>
        <v>0</v>
      </c>
      <c r="AU13291">
        <f>COUNTIFS($K13292:$K13300,"6",$L13292:$L13300,"Y")+COUNTIFS($K13292:$K13300,"6",$L13292:$L13300,"s")</f>
        <v>0</v>
      </c>
      <c r="AV13291">
        <f>COUNTIF($K13292:$K13300,"7")-COUNTIFS($K13292:$K13300,"7",$L13292:$L13300,"V")</f>
        <v>8</v>
      </c>
      <c r="AW13291">
        <f>COUNTIFS($K13292:$K13300,"7",$L13292:$L13300,"Y")+COUNTIFS($K13292:$K13300,"7",$L13292:$L13300,"s")</f>
        <v>8</v>
      </c>
    </row>
    <row r="13292" spans="1:49" ht="11" customHeight="1" outlineLevel="1" x14ac:dyDescent="0.25">
      <c r="A13292" t="s">
        <v>13446</v>
      </c>
      <c r="C13292" s="2" t="s">
        <v>12521</v>
      </c>
      <c r="D13292" s="2">
        <v>187</v>
      </c>
      <c r="E13292" s="7">
        <v>1997</v>
      </c>
      <c r="F13292" s="5" t="s">
        <v>5902</v>
      </c>
      <c r="H13292" s="5" t="s">
        <v>5398</v>
      </c>
      <c r="I13292" s="6" t="s">
        <v>9223</v>
      </c>
      <c r="J13292" s="6" t="s">
        <v>7554</v>
      </c>
      <c r="K13292" s="17">
        <v>7</v>
      </c>
      <c r="L13292" s="17" t="s">
        <v>7730</v>
      </c>
      <c r="M13292" s="9">
        <v>3</v>
      </c>
      <c r="N13292" s="9"/>
      <c r="O13292" s="21"/>
      <c r="Q13292" s="29"/>
      <c r="U13292" s="17"/>
      <c r="V13292" s="2"/>
      <c r="Y13292" t="str">
        <f t="shared" si="821"/>
        <v/>
      </c>
      <c r="AA13292" t="str">
        <f t="shared" si="822"/>
        <v/>
      </c>
      <c r="AC13292" s="7"/>
      <c r="AD13292" t="s">
        <v>9223</v>
      </c>
      <c r="AE13292">
        <f t="shared" ref="AE13292:AE13300" si="823">COUNTIF(I13292,"*Fuji*")</f>
        <v>0</v>
      </c>
      <c r="AG13292" s="2"/>
      <c r="AI13292" s="7"/>
    </row>
    <row r="13293" spans="1:49" ht="11" customHeight="1" outlineLevel="1" x14ac:dyDescent="0.25">
      <c r="A13293" t="s">
        <v>13446</v>
      </c>
      <c r="C13293" s="2" t="s">
        <v>12521</v>
      </c>
      <c r="D13293" s="2" t="s">
        <v>8398</v>
      </c>
      <c r="E13293" s="7">
        <v>1998</v>
      </c>
      <c r="F13293" s="5" t="s">
        <v>13447</v>
      </c>
      <c r="H13293" s="5" t="s">
        <v>5398</v>
      </c>
      <c r="I13293" s="6" t="s">
        <v>13448</v>
      </c>
      <c r="J13293" s="6" t="s">
        <v>13449</v>
      </c>
      <c r="K13293" s="17">
        <v>1</v>
      </c>
      <c r="L13293" s="17" t="s">
        <v>7730</v>
      </c>
      <c r="M13293" s="9">
        <v>6.4</v>
      </c>
      <c r="N13293" s="9"/>
      <c r="O13293" s="21"/>
      <c r="Q13293" s="29"/>
      <c r="U13293" s="17"/>
      <c r="V13293" s="2"/>
      <c r="Y13293" t="str">
        <f t="shared" si="821"/>
        <v/>
      </c>
      <c r="AA13293">
        <f t="shared" si="822"/>
        <v>1</v>
      </c>
      <c r="AC13293" s="7"/>
      <c r="AD13293" t="s">
        <v>13448</v>
      </c>
      <c r="AE13293">
        <f t="shared" si="823"/>
        <v>0</v>
      </c>
      <c r="AG13293" s="2">
        <v>1</v>
      </c>
      <c r="AI13293" s="7"/>
    </row>
    <row r="13294" spans="1:49" ht="11" customHeight="1" outlineLevel="1" x14ac:dyDescent="0.25">
      <c r="A13294" t="s">
        <v>13446</v>
      </c>
      <c r="C13294" s="2" t="s">
        <v>12521</v>
      </c>
      <c r="D13294" s="2">
        <v>257</v>
      </c>
      <c r="E13294" s="7">
        <v>1999</v>
      </c>
      <c r="F13294" s="5" t="s">
        <v>5902</v>
      </c>
      <c r="H13294" s="5" t="s">
        <v>5398</v>
      </c>
      <c r="I13294" s="6" t="s">
        <v>9223</v>
      </c>
      <c r="J13294" s="6" t="s">
        <v>7554</v>
      </c>
      <c r="K13294" s="17">
        <v>7</v>
      </c>
      <c r="L13294" s="17" t="s">
        <v>7730</v>
      </c>
      <c r="M13294" s="9">
        <v>2.7</v>
      </c>
      <c r="N13294" s="9"/>
      <c r="O13294" s="21"/>
      <c r="Q13294" s="29"/>
      <c r="U13294" s="17"/>
      <c r="V13294" s="2"/>
      <c r="Y13294" t="str">
        <f t="shared" si="821"/>
        <v/>
      </c>
      <c r="AA13294" t="str">
        <f t="shared" si="822"/>
        <v/>
      </c>
      <c r="AC13294" s="7"/>
      <c r="AD13294" t="s">
        <v>9223</v>
      </c>
      <c r="AE13294">
        <f t="shared" si="823"/>
        <v>0</v>
      </c>
      <c r="AG13294" s="2"/>
      <c r="AI13294" s="7"/>
    </row>
    <row r="13295" spans="1:49" ht="11" customHeight="1" outlineLevel="1" x14ac:dyDescent="0.25">
      <c r="A13295" t="s">
        <v>13446</v>
      </c>
      <c r="C13295" s="2" t="s">
        <v>12521</v>
      </c>
      <c r="D13295" s="2">
        <v>257</v>
      </c>
      <c r="E13295" s="7">
        <v>1999</v>
      </c>
      <c r="F13295" s="5" t="s">
        <v>21200</v>
      </c>
      <c r="H13295" s="5" t="s">
        <v>5398</v>
      </c>
      <c r="I13295" s="6" t="s">
        <v>9223</v>
      </c>
      <c r="J13295" s="6" t="s">
        <v>7554</v>
      </c>
      <c r="K13295" s="17">
        <v>7</v>
      </c>
      <c r="L13295" s="17" t="s">
        <v>7730</v>
      </c>
      <c r="M13295" s="9">
        <v>3</v>
      </c>
      <c r="N13295" s="9"/>
      <c r="O13295" s="21"/>
      <c r="Q13295" s="29"/>
      <c r="T13295">
        <v>1</v>
      </c>
      <c r="U13295" s="17"/>
      <c r="V13295" s="2"/>
      <c r="Y13295">
        <f t="shared" si="821"/>
        <v>1</v>
      </c>
      <c r="AA13295" t="str">
        <f t="shared" si="822"/>
        <v/>
      </c>
      <c r="AC13295" s="7"/>
      <c r="AD13295" t="s">
        <v>9223</v>
      </c>
      <c r="AE13295">
        <f t="shared" si="823"/>
        <v>0</v>
      </c>
      <c r="AG13295" s="2"/>
      <c r="AI13295" s="7"/>
    </row>
    <row r="13296" spans="1:49" ht="11" customHeight="1" outlineLevel="1" collapsed="1" x14ac:dyDescent="0.25">
      <c r="A13296" t="s">
        <v>13446</v>
      </c>
      <c r="C13296" s="2" t="s">
        <v>12521</v>
      </c>
      <c r="D13296" s="2">
        <v>338</v>
      </c>
      <c r="E13296" s="7">
        <v>2001</v>
      </c>
      <c r="F13296" s="5" t="s">
        <v>5114</v>
      </c>
      <c r="H13296" s="5" t="s">
        <v>5398</v>
      </c>
      <c r="I13296" s="6" t="s">
        <v>9223</v>
      </c>
      <c r="J13296" s="6" t="s">
        <v>7554</v>
      </c>
      <c r="K13296" s="17">
        <v>7</v>
      </c>
      <c r="L13296" s="17" t="s">
        <v>7730</v>
      </c>
      <c r="M13296" s="9">
        <v>2.5</v>
      </c>
      <c r="N13296" s="9"/>
      <c r="O13296" s="21"/>
      <c r="Q13296" s="29"/>
      <c r="U13296" s="17"/>
      <c r="V13296" s="2"/>
      <c r="Y13296" t="str">
        <f t="shared" si="821"/>
        <v/>
      </c>
      <c r="AA13296" t="str">
        <f t="shared" si="822"/>
        <v/>
      </c>
      <c r="AC13296" s="7"/>
      <c r="AD13296" t="s">
        <v>9223</v>
      </c>
      <c r="AE13296">
        <f t="shared" si="823"/>
        <v>0</v>
      </c>
      <c r="AG13296" s="2"/>
      <c r="AI13296" s="7"/>
    </row>
    <row r="13297" spans="1:49" ht="11" customHeight="1" outlineLevel="1" x14ac:dyDescent="0.25">
      <c r="A13297" t="s">
        <v>13446</v>
      </c>
      <c r="C13297" s="2" t="s">
        <v>12521</v>
      </c>
      <c r="D13297" s="2">
        <v>339</v>
      </c>
      <c r="E13297" s="7">
        <v>2001</v>
      </c>
      <c r="F13297" s="5" t="s">
        <v>5114</v>
      </c>
      <c r="H13297" s="5" t="s">
        <v>5398</v>
      </c>
      <c r="I13297" s="6" t="s">
        <v>9223</v>
      </c>
      <c r="J13297" s="6" t="s">
        <v>7554</v>
      </c>
      <c r="K13297" s="17">
        <v>7</v>
      </c>
      <c r="L13297" s="17" t="s">
        <v>7730</v>
      </c>
      <c r="M13297" s="9">
        <v>2.5</v>
      </c>
      <c r="N13297" s="9"/>
      <c r="O13297" s="21"/>
      <c r="Q13297" s="29"/>
      <c r="U13297" s="17"/>
      <c r="V13297" s="2"/>
      <c r="Y13297" t="str">
        <f t="shared" si="821"/>
        <v/>
      </c>
      <c r="AA13297" t="str">
        <f t="shared" si="822"/>
        <v/>
      </c>
      <c r="AC13297" s="7"/>
      <c r="AD13297" t="s">
        <v>9223</v>
      </c>
      <c r="AE13297">
        <f t="shared" si="823"/>
        <v>0</v>
      </c>
      <c r="AG13297" s="2"/>
      <c r="AI13297" s="7"/>
    </row>
    <row r="13298" spans="1:49" ht="11" customHeight="1" outlineLevel="1" x14ac:dyDescent="0.25">
      <c r="A13298" t="s">
        <v>13446</v>
      </c>
      <c r="C13298" s="2" t="s">
        <v>12521</v>
      </c>
      <c r="D13298" s="2">
        <v>406</v>
      </c>
      <c r="E13298" s="7">
        <v>2003</v>
      </c>
      <c r="F13298" s="5" t="s">
        <v>13450</v>
      </c>
      <c r="H13298" s="5" t="s">
        <v>5398</v>
      </c>
      <c r="I13298" s="6" t="s">
        <v>13451</v>
      </c>
      <c r="J13298" s="6" t="s">
        <v>7554</v>
      </c>
      <c r="K13298" s="17">
        <v>7</v>
      </c>
      <c r="L13298" s="17" t="s">
        <v>7730</v>
      </c>
      <c r="M13298" s="9">
        <v>6</v>
      </c>
      <c r="N13298" s="9"/>
      <c r="O13298" s="21"/>
      <c r="Q13298" s="29"/>
      <c r="U13298" s="17"/>
      <c r="V13298" s="2"/>
      <c r="Y13298" t="str">
        <f t="shared" si="821"/>
        <v/>
      </c>
      <c r="AA13298" t="str">
        <f t="shared" si="822"/>
        <v/>
      </c>
      <c r="AC13298" s="7"/>
      <c r="AD13298" t="s">
        <v>13451</v>
      </c>
      <c r="AE13298">
        <f t="shared" si="823"/>
        <v>0</v>
      </c>
      <c r="AG13298" s="2"/>
      <c r="AI13298" s="7"/>
    </row>
    <row r="13299" spans="1:49" ht="11" customHeight="1" outlineLevel="1" x14ac:dyDescent="0.25">
      <c r="A13299" t="s">
        <v>13446</v>
      </c>
      <c r="C13299" s="2" t="s">
        <v>12521</v>
      </c>
      <c r="D13299" s="2">
        <v>483</v>
      </c>
      <c r="E13299" s="7">
        <v>2005</v>
      </c>
      <c r="F13299" s="5" t="s">
        <v>13450</v>
      </c>
      <c r="H13299" s="5" t="s">
        <v>5398</v>
      </c>
      <c r="I13299" s="6" t="s">
        <v>13452</v>
      </c>
      <c r="J13299" s="6" t="s">
        <v>7554</v>
      </c>
      <c r="K13299" s="17">
        <v>7</v>
      </c>
      <c r="L13299" s="17" t="s">
        <v>7730</v>
      </c>
      <c r="M13299" s="9">
        <v>3.5</v>
      </c>
      <c r="N13299" s="9"/>
      <c r="O13299" s="21"/>
      <c r="Q13299" s="29"/>
      <c r="U13299" s="17"/>
      <c r="V13299" s="2"/>
      <c r="Y13299" t="str">
        <f t="shared" si="821"/>
        <v/>
      </c>
      <c r="AA13299" t="str">
        <f t="shared" si="822"/>
        <v/>
      </c>
      <c r="AC13299" s="7"/>
      <c r="AD13299" t="s">
        <v>13452</v>
      </c>
      <c r="AE13299">
        <f t="shared" si="823"/>
        <v>0</v>
      </c>
      <c r="AG13299" s="2"/>
      <c r="AI13299" s="7"/>
    </row>
    <row r="13300" spans="1:49" ht="11" customHeight="1" outlineLevel="1" x14ac:dyDescent="0.25">
      <c r="A13300" t="s">
        <v>13446</v>
      </c>
      <c r="C13300" s="2" t="s">
        <v>12521</v>
      </c>
      <c r="D13300" s="2">
        <v>570</v>
      </c>
      <c r="E13300" s="7">
        <v>2007</v>
      </c>
      <c r="F13300" s="19">
        <v>0.45</v>
      </c>
      <c r="H13300" s="5" t="s">
        <v>5398</v>
      </c>
      <c r="I13300" s="6" t="s">
        <v>10198</v>
      </c>
      <c r="J13300" s="6" t="s">
        <v>7554</v>
      </c>
      <c r="K13300" s="17">
        <v>7</v>
      </c>
      <c r="L13300" s="17" t="s">
        <v>7730</v>
      </c>
      <c r="M13300" s="9">
        <v>3</v>
      </c>
      <c r="N13300" s="9"/>
      <c r="O13300" s="21"/>
      <c r="Q13300" s="29"/>
      <c r="U13300" s="17"/>
      <c r="V13300" s="2"/>
      <c r="Y13300" t="str">
        <f t="shared" si="821"/>
        <v/>
      </c>
      <c r="AA13300" t="str">
        <f t="shared" si="822"/>
        <v/>
      </c>
      <c r="AC13300" s="7"/>
      <c r="AD13300" t="s">
        <v>10198</v>
      </c>
      <c r="AE13300">
        <f t="shared" si="823"/>
        <v>0</v>
      </c>
      <c r="AG13300" s="2"/>
      <c r="AI13300" s="7"/>
    </row>
    <row r="13301" spans="1:49" ht="11" customHeight="1" x14ac:dyDescent="0.25">
      <c r="A13301" s="4" t="s">
        <v>8539</v>
      </c>
      <c r="B13301" t="s">
        <v>13274</v>
      </c>
      <c r="C13301" s="2" t="s">
        <v>12455</v>
      </c>
      <c r="E13301" s="7"/>
      <c r="F13301" s="5"/>
      <c r="H13301" s="5"/>
      <c r="I13301" s="6"/>
      <c r="J13301" s="6"/>
      <c r="K13301" s="17"/>
      <c r="L13301" s="17"/>
      <c r="M13301" s="9"/>
      <c r="N13301" s="9">
        <f>SUM(M13302:M13387)</f>
        <v>224.89999999999998</v>
      </c>
      <c r="O13301" s="21">
        <v>4838</v>
      </c>
      <c r="P13301">
        <f>COUNTIF(L13302:L13387,"*")</f>
        <v>86</v>
      </c>
      <c r="Q13301" s="29">
        <f>P13301/O13301</f>
        <v>1.7775940471269118E-2</v>
      </c>
      <c r="R13301">
        <f>COUNTIF(L13302:L13387,"Y")+COUNTIF(L13302:L13387,"S")</f>
        <v>86</v>
      </c>
      <c r="U13301" s="17" t="s">
        <v>7730</v>
      </c>
      <c r="V13301" s="2"/>
      <c r="W13301" t="s">
        <v>18482</v>
      </c>
      <c r="Y13301" t="str">
        <f t="shared" si="821"/>
        <v/>
      </c>
      <c r="AA13301" t="str">
        <f t="shared" si="822"/>
        <v/>
      </c>
      <c r="AC13301" s="7"/>
      <c r="AF13301">
        <f>COUNTIF(AE13302:AE13387,"1")</f>
        <v>8</v>
      </c>
      <c r="AG13301" s="2"/>
      <c r="AI13301" s="7"/>
      <c r="AJ13301">
        <f>COUNTIF($K13302:$K13387,"1")-COUNTIFS($K13302:$K13387,"1",$L13302:$L13387,"V")</f>
        <v>28</v>
      </c>
      <c r="AK13301">
        <f>COUNTIFS($K13302:$K13387,"1",$L13302:$L13387,"Y")+COUNTIFS($K13302:$K13387,"1",$L13302:$L13387,"s")</f>
        <v>28</v>
      </c>
      <c r="AL13301">
        <f>COUNTIF($K13302:$K13387,"2")-COUNTIFS($K13302:$K13387,"2",$L13302:$L13387,"V")</f>
        <v>1</v>
      </c>
      <c r="AM13301">
        <f>COUNTIFS($K13302:$K13387,"2",$L13302:$L13387,"Y")+COUNTIFS($K13302:$K13387,"2",$L13302:$L13387,"s")</f>
        <v>1</v>
      </c>
      <c r="AN13301">
        <f>COUNTIF($K13302:$K13387,"3")-COUNTIFS($K13302:$K13387,"3",$L13302:$L13387,"V")</f>
        <v>20</v>
      </c>
      <c r="AO13301">
        <f>COUNTIFS($K13302:$K13387,"3",$L13302:$L13387,"Y")+COUNTIFS($K13302:$K13387,"3",$L13302:$L13387,"s")</f>
        <v>20</v>
      </c>
      <c r="AP13301">
        <f>COUNTIF($K13302:$K13387,"4")-COUNTIFS($K13302:$K13387,"4",$L13302:$L13387,"V")</f>
        <v>2</v>
      </c>
      <c r="AQ13301">
        <f>COUNTIFS($K13302:$K13387,"4",$L13302:$L13387,"Y")+COUNTIFS($K13302:$K13387,"4",$L13302:$L13387,"s")</f>
        <v>2</v>
      </c>
      <c r="AR13301">
        <f>COUNTIF($K13302:$K13387,"5")-COUNTIFS($K13302:$K13387,"5",$L13302:$L13387,"V")</f>
        <v>0</v>
      </c>
      <c r="AS13301">
        <f>COUNTIFS($K13302:$K13387,"5",$L13302:$L13387,"Y")+COUNTIFS($K13302:$K13387,"5",$L13302:$L13387,"s")</f>
        <v>0</v>
      </c>
      <c r="AT13301">
        <f>COUNTIF($K13302:$K13387,"6")-COUNTIFS($K13302:$K13387,"6",$L13302:$L13387,"V")</f>
        <v>18</v>
      </c>
      <c r="AU13301">
        <f>COUNTIFS($K13302:$K13387,"6",$L13302:$L13387,"Y")+COUNTIFS($K13302:$K13387,"6",$L13302:$L13387,"s")</f>
        <v>18</v>
      </c>
      <c r="AV13301">
        <f>COUNTIF($K13302:$K13387,"7")-COUNTIFS($K13302:$K13387,"7",$L13302:$L13387,"V")</f>
        <v>17</v>
      </c>
      <c r="AW13301">
        <f>COUNTIFS($K13302:$K13387,"7",$L13302:$L13387,"Y")+COUNTIFS($K13302:$K13387,"7",$L13302:$L13387,"s")</f>
        <v>17</v>
      </c>
    </row>
    <row r="13302" spans="1:49" ht="11" customHeight="1" outlineLevel="1" x14ac:dyDescent="0.25">
      <c r="A13302" t="s">
        <v>1423</v>
      </c>
      <c r="C13302" s="2" t="s">
        <v>12455</v>
      </c>
      <c r="D13302" s="2">
        <v>68</v>
      </c>
      <c r="E13302" s="7" t="s">
        <v>1424</v>
      </c>
      <c r="F13302" s="5" t="s">
        <v>2658</v>
      </c>
      <c r="H13302" s="5" t="s">
        <v>1425</v>
      </c>
      <c r="I13302" s="6" t="s">
        <v>1426</v>
      </c>
      <c r="J13302" s="6" t="s">
        <v>8471</v>
      </c>
      <c r="K13302" s="17">
        <v>1</v>
      </c>
      <c r="L13302" s="17" t="s">
        <v>7730</v>
      </c>
      <c r="M13302" s="9">
        <v>7.1</v>
      </c>
      <c r="N13302" s="9"/>
      <c r="O13302" s="21"/>
      <c r="Q13302" s="29"/>
      <c r="S13302">
        <v>1</v>
      </c>
      <c r="T13302">
        <v>1</v>
      </c>
      <c r="U13302" s="17"/>
      <c r="V13302" s="2">
        <v>76</v>
      </c>
      <c r="Y13302" t="str">
        <f t="shared" si="821"/>
        <v/>
      </c>
      <c r="AA13302" t="str">
        <f t="shared" si="822"/>
        <v/>
      </c>
      <c r="AC13302" s="7"/>
      <c r="AD13302" t="s">
        <v>1426</v>
      </c>
      <c r="AE13302">
        <f t="shared" ref="AE13302:AE13333" si="824">COUNTIF(I13302,"*Fuji*")</f>
        <v>0</v>
      </c>
      <c r="AG13302" s="2"/>
      <c r="AH13302" t="s">
        <v>1427</v>
      </c>
      <c r="AI13302" s="7" t="s">
        <v>4922</v>
      </c>
    </row>
    <row r="13303" spans="1:49" ht="11" customHeight="1" outlineLevel="1" x14ac:dyDescent="0.25">
      <c r="A13303" t="s">
        <v>1423</v>
      </c>
      <c r="C13303" s="2" t="s">
        <v>12455</v>
      </c>
      <c r="D13303" s="2">
        <v>69</v>
      </c>
      <c r="E13303" s="7">
        <v>1942</v>
      </c>
      <c r="F13303" s="5" t="s">
        <v>8473</v>
      </c>
      <c r="H13303" s="5" t="s">
        <v>8474</v>
      </c>
      <c r="I13303" s="6" t="s">
        <v>8475</v>
      </c>
      <c r="J13303" s="6" t="s">
        <v>8472</v>
      </c>
      <c r="K13303" s="17">
        <v>2</v>
      </c>
      <c r="L13303" s="17" t="s">
        <v>7730</v>
      </c>
      <c r="M13303" s="9">
        <v>13.3</v>
      </c>
      <c r="N13303" s="9"/>
      <c r="O13303" s="21"/>
      <c r="Q13303" s="29"/>
      <c r="U13303" s="17"/>
      <c r="V13303" s="2"/>
      <c r="Y13303" t="str">
        <f t="shared" si="821"/>
        <v/>
      </c>
      <c r="AA13303" t="str">
        <f t="shared" si="822"/>
        <v/>
      </c>
      <c r="AC13303" s="7"/>
      <c r="AD13303" t="s">
        <v>8475</v>
      </c>
      <c r="AE13303">
        <f t="shared" si="824"/>
        <v>0</v>
      </c>
      <c r="AG13303" s="2"/>
      <c r="AI13303" s="7"/>
    </row>
    <row r="13304" spans="1:49" ht="11" customHeight="1" outlineLevel="1" x14ac:dyDescent="0.25">
      <c r="A13304" t="s">
        <v>1423</v>
      </c>
      <c r="C13304" s="2" t="s">
        <v>12455</v>
      </c>
      <c r="D13304" s="2">
        <v>87</v>
      </c>
      <c r="E13304" s="7" t="s">
        <v>1428</v>
      </c>
      <c r="F13304" s="5" t="s">
        <v>1017</v>
      </c>
      <c r="H13304" s="5" t="s">
        <v>1429</v>
      </c>
      <c r="I13304" s="6" t="s">
        <v>250</v>
      </c>
      <c r="J13304" s="6" t="s">
        <v>8476</v>
      </c>
      <c r="K13304" s="17">
        <v>6</v>
      </c>
      <c r="L13304" s="17" t="s">
        <v>7730</v>
      </c>
      <c r="M13304" s="9">
        <v>3.2</v>
      </c>
      <c r="N13304" s="9"/>
      <c r="O13304" s="21"/>
      <c r="Q13304" s="29"/>
      <c r="U13304" s="17"/>
      <c r="V13304" s="2">
        <v>95</v>
      </c>
      <c r="Y13304" t="str">
        <f t="shared" si="821"/>
        <v/>
      </c>
      <c r="AA13304" t="str">
        <f t="shared" si="822"/>
        <v/>
      </c>
      <c r="AC13304" s="7"/>
      <c r="AD13304" t="s">
        <v>250</v>
      </c>
      <c r="AE13304">
        <f t="shared" si="824"/>
        <v>0</v>
      </c>
      <c r="AG13304" s="2"/>
      <c r="AH13304" t="s">
        <v>251</v>
      </c>
      <c r="AI13304" s="7" t="s">
        <v>4610</v>
      </c>
    </row>
    <row r="13305" spans="1:49" ht="11" customHeight="1" outlineLevel="1" x14ac:dyDescent="0.25">
      <c r="A13305" t="s">
        <v>1423</v>
      </c>
      <c r="C13305" s="2" t="s">
        <v>12455</v>
      </c>
      <c r="D13305" s="2">
        <v>92</v>
      </c>
      <c r="E13305" s="7" t="s">
        <v>1428</v>
      </c>
      <c r="F13305" s="5" t="s">
        <v>252</v>
      </c>
      <c r="H13305" s="5" t="s">
        <v>5226</v>
      </c>
      <c r="I13305" s="6" t="s">
        <v>250</v>
      </c>
      <c r="J13305" s="6" t="s">
        <v>8476</v>
      </c>
      <c r="K13305" s="17">
        <v>6</v>
      </c>
      <c r="L13305" s="17" t="s">
        <v>7730</v>
      </c>
      <c r="M13305" s="9">
        <v>4</v>
      </c>
      <c r="N13305" s="9"/>
      <c r="O13305" s="21"/>
      <c r="Q13305" s="29"/>
      <c r="U13305" s="17"/>
      <c r="V13305" s="2">
        <v>100</v>
      </c>
      <c r="Y13305" t="str">
        <f t="shared" si="821"/>
        <v/>
      </c>
      <c r="AA13305" t="str">
        <f t="shared" si="822"/>
        <v/>
      </c>
      <c r="AC13305" s="7"/>
      <c r="AD13305" t="s">
        <v>250</v>
      </c>
      <c r="AE13305">
        <f t="shared" si="824"/>
        <v>0</v>
      </c>
      <c r="AG13305" s="2"/>
      <c r="AH13305" t="s">
        <v>251</v>
      </c>
      <c r="AI13305" s="7" t="s">
        <v>4922</v>
      </c>
    </row>
    <row r="13306" spans="1:49" ht="11" customHeight="1" outlineLevel="1" x14ac:dyDescent="0.25">
      <c r="A13306" t="s">
        <v>1423</v>
      </c>
      <c r="C13306" s="2" t="s">
        <v>12455</v>
      </c>
      <c r="D13306" s="2">
        <v>93</v>
      </c>
      <c r="E13306" s="7" t="s">
        <v>1428</v>
      </c>
      <c r="F13306" s="5" t="s">
        <v>2658</v>
      </c>
      <c r="H13306" s="5" t="s">
        <v>5237</v>
      </c>
      <c r="I13306" s="6" t="s">
        <v>1426</v>
      </c>
      <c r="J13306" s="6" t="s">
        <v>8477</v>
      </c>
      <c r="K13306" s="17">
        <v>1</v>
      </c>
      <c r="L13306" s="17" t="s">
        <v>7730</v>
      </c>
      <c r="M13306" s="9">
        <v>6.2</v>
      </c>
      <c r="N13306" s="9"/>
      <c r="O13306" s="21"/>
      <c r="Q13306" s="29"/>
      <c r="U13306" s="17"/>
      <c r="V13306" s="2">
        <v>101</v>
      </c>
      <c r="Y13306" t="str">
        <f t="shared" si="821"/>
        <v/>
      </c>
      <c r="AA13306" t="str">
        <f t="shared" si="822"/>
        <v/>
      </c>
      <c r="AC13306" s="7"/>
      <c r="AD13306" t="s">
        <v>1426</v>
      </c>
      <c r="AE13306">
        <f t="shared" si="824"/>
        <v>0</v>
      </c>
      <c r="AG13306" s="2"/>
      <c r="AH13306" t="s">
        <v>1427</v>
      </c>
      <c r="AI13306" s="7" t="s">
        <v>4922</v>
      </c>
    </row>
    <row r="13307" spans="1:49" ht="11" customHeight="1" outlineLevel="1" x14ac:dyDescent="0.25">
      <c r="A13307" t="s">
        <v>1423</v>
      </c>
      <c r="C13307" s="2" t="s">
        <v>12455</v>
      </c>
      <c r="D13307" s="2">
        <v>110</v>
      </c>
      <c r="E13307" s="7" t="s">
        <v>6440</v>
      </c>
      <c r="F13307" s="8" t="s">
        <v>22091</v>
      </c>
      <c r="H13307" s="5" t="s">
        <v>1429</v>
      </c>
      <c r="I13307" s="6" t="s">
        <v>250</v>
      </c>
      <c r="J13307" s="6" t="s">
        <v>8478</v>
      </c>
      <c r="K13307" s="17">
        <v>6</v>
      </c>
      <c r="L13307" s="17" t="s">
        <v>7730</v>
      </c>
      <c r="M13307" s="9">
        <v>7.3</v>
      </c>
      <c r="N13307" s="9"/>
      <c r="O13307" s="21"/>
      <c r="Q13307" s="29"/>
      <c r="U13307" s="17"/>
      <c r="V13307" s="2">
        <v>123</v>
      </c>
      <c r="Y13307" t="str">
        <f t="shared" si="821"/>
        <v/>
      </c>
      <c r="AA13307" t="str">
        <f t="shared" si="822"/>
        <v/>
      </c>
      <c r="AC13307" s="7"/>
      <c r="AD13307" t="s">
        <v>250</v>
      </c>
      <c r="AE13307">
        <f t="shared" si="824"/>
        <v>0</v>
      </c>
      <c r="AG13307" s="2"/>
      <c r="AH13307" t="s">
        <v>251</v>
      </c>
      <c r="AI13307" s="7" t="s">
        <v>4922</v>
      </c>
    </row>
    <row r="13308" spans="1:49" ht="11" customHeight="1" outlineLevel="1" x14ac:dyDescent="0.25">
      <c r="A13308" t="s">
        <v>1423</v>
      </c>
      <c r="C13308" s="2" t="s">
        <v>12455</v>
      </c>
      <c r="D13308" s="2">
        <v>111</v>
      </c>
      <c r="E13308" s="7" t="s">
        <v>6440</v>
      </c>
      <c r="F13308" s="5" t="s">
        <v>2658</v>
      </c>
      <c r="H13308" s="5" t="s">
        <v>5237</v>
      </c>
      <c r="I13308" s="6" t="s">
        <v>1426</v>
      </c>
      <c r="J13308" s="6" t="s">
        <v>8479</v>
      </c>
      <c r="K13308" s="17">
        <v>1</v>
      </c>
      <c r="L13308" s="17" t="s">
        <v>7730</v>
      </c>
      <c r="M13308" s="9">
        <v>1.8</v>
      </c>
      <c r="N13308" s="9"/>
      <c r="O13308" s="21"/>
      <c r="Q13308" s="29"/>
      <c r="U13308" s="17"/>
      <c r="V13308" s="2">
        <v>124</v>
      </c>
      <c r="Y13308" t="str">
        <f t="shared" si="821"/>
        <v/>
      </c>
      <c r="AA13308" t="str">
        <f t="shared" si="822"/>
        <v/>
      </c>
      <c r="AC13308" s="7"/>
      <c r="AD13308" t="s">
        <v>1426</v>
      </c>
      <c r="AE13308">
        <f t="shared" si="824"/>
        <v>0</v>
      </c>
      <c r="AG13308" s="2"/>
      <c r="AH13308" t="s">
        <v>1427</v>
      </c>
      <c r="AI13308" s="7" t="s">
        <v>4922</v>
      </c>
    </row>
    <row r="13309" spans="1:49" ht="11" customHeight="1" outlineLevel="1" x14ac:dyDescent="0.25">
      <c r="A13309" t="s">
        <v>1423</v>
      </c>
      <c r="C13309" s="2" t="s">
        <v>12455</v>
      </c>
      <c r="D13309" s="2">
        <v>163</v>
      </c>
      <c r="E13309" s="7">
        <v>1968</v>
      </c>
      <c r="F13309" s="5" t="s">
        <v>3217</v>
      </c>
      <c r="H13309" s="5" t="s">
        <v>5398</v>
      </c>
      <c r="I13309" s="6" t="s">
        <v>2239</v>
      </c>
      <c r="J13309" s="6" t="s">
        <v>8481</v>
      </c>
      <c r="K13309" s="17">
        <v>3</v>
      </c>
      <c r="L13309" s="17" t="s">
        <v>7730</v>
      </c>
      <c r="M13309" s="9">
        <v>1</v>
      </c>
      <c r="N13309" s="9"/>
      <c r="O13309" s="21"/>
      <c r="Q13309" s="29"/>
      <c r="U13309" s="17"/>
      <c r="V13309" s="2">
        <v>176</v>
      </c>
      <c r="Y13309" t="str">
        <f t="shared" si="821"/>
        <v/>
      </c>
      <c r="AA13309" t="str">
        <f t="shared" si="822"/>
        <v/>
      </c>
      <c r="AC13309" s="7"/>
      <c r="AD13309" t="s">
        <v>2239</v>
      </c>
      <c r="AE13309">
        <f t="shared" si="824"/>
        <v>0</v>
      </c>
      <c r="AG13309" s="2"/>
      <c r="AH13309" t="s">
        <v>251</v>
      </c>
      <c r="AI13309" s="7" t="s">
        <v>4610</v>
      </c>
    </row>
    <row r="13310" spans="1:49" ht="11" customHeight="1" outlineLevel="1" x14ac:dyDescent="0.25">
      <c r="A13310" t="s">
        <v>1423</v>
      </c>
      <c r="C13310" s="2" t="s">
        <v>12455</v>
      </c>
      <c r="D13310" s="2">
        <v>181</v>
      </c>
      <c r="E13310" s="7">
        <v>1968</v>
      </c>
      <c r="F13310" s="5" t="s">
        <v>6019</v>
      </c>
      <c r="H13310" s="5" t="s">
        <v>5398</v>
      </c>
      <c r="I13310" s="6" t="s">
        <v>250</v>
      </c>
      <c r="J13310" s="6" t="s">
        <v>8480</v>
      </c>
      <c r="K13310" s="17">
        <v>6</v>
      </c>
      <c r="L13310" s="18" t="s">
        <v>7730</v>
      </c>
      <c r="M13310" s="9">
        <v>10.6</v>
      </c>
      <c r="N13310" s="9"/>
      <c r="O13310" s="21"/>
      <c r="Q13310" s="29"/>
      <c r="U13310" s="17"/>
      <c r="V13310" s="2">
        <v>194</v>
      </c>
      <c r="Y13310" t="str">
        <f t="shared" si="821"/>
        <v/>
      </c>
      <c r="AA13310" t="str">
        <f t="shared" si="822"/>
        <v/>
      </c>
      <c r="AC13310" s="7"/>
      <c r="AD13310" t="s">
        <v>250</v>
      </c>
      <c r="AE13310">
        <f t="shared" si="824"/>
        <v>0</v>
      </c>
      <c r="AG13310" s="2"/>
      <c r="AH13310" t="s">
        <v>251</v>
      </c>
      <c r="AI13310" s="7" t="s">
        <v>4922</v>
      </c>
    </row>
    <row r="13311" spans="1:49" ht="11" customHeight="1" outlineLevel="1" x14ac:dyDescent="0.25">
      <c r="A13311" t="s">
        <v>1423</v>
      </c>
      <c r="C13311" s="2" t="s">
        <v>12455</v>
      </c>
      <c r="D13311" s="2">
        <v>196</v>
      </c>
      <c r="E13311" s="7">
        <v>1970</v>
      </c>
      <c r="F13311" s="5" t="s">
        <v>1640</v>
      </c>
      <c r="H13311" s="5" t="s">
        <v>5398</v>
      </c>
      <c r="I13311" s="6" t="s">
        <v>250</v>
      </c>
      <c r="J13311" s="6" t="s">
        <v>8482</v>
      </c>
      <c r="K13311" s="17">
        <v>6</v>
      </c>
      <c r="L13311" s="17" t="s">
        <v>7730</v>
      </c>
      <c r="M13311" s="9">
        <v>2.5</v>
      </c>
      <c r="N13311" s="9"/>
      <c r="O13311" s="21"/>
      <c r="Q13311" s="29"/>
      <c r="U13311" s="17"/>
      <c r="V13311" s="2">
        <v>209</v>
      </c>
      <c r="Y13311" t="str">
        <f t="shared" si="821"/>
        <v/>
      </c>
      <c r="AA13311" t="str">
        <f t="shared" si="822"/>
        <v/>
      </c>
      <c r="AC13311" s="7"/>
      <c r="AD13311" t="s">
        <v>250</v>
      </c>
      <c r="AE13311">
        <f t="shared" si="824"/>
        <v>0</v>
      </c>
      <c r="AG13311" s="2"/>
      <c r="AH13311" t="s">
        <v>251</v>
      </c>
      <c r="AI13311" s="7" t="s">
        <v>4922</v>
      </c>
    </row>
    <row r="13312" spans="1:49" ht="11" customHeight="1" outlineLevel="1" x14ac:dyDescent="0.25">
      <c r="A13312" t="s">
        <v>1423</v>
      </c>
      <c r="C13312" s="2" t="s">
        <v>12455</v>
      </c>
      <c r="D13312" s="2">
        <v>251</v>
      </c>
      <c r="E13312" s="7">
        <v>1974</v>
      </c>
      <c r="F13312" s="5" t="s">
        <v>183</v>
      </c>
      <c r="H13312" s="5" t="s">
        <v>5398</v>
      </c>
      <c r="I13312" s="6" t="s">
        <v>250</v>
      </c>
      <c r="J13312" s="6" t="s">
        <v>8483</v>
      </c>
      <c r="K13312" s="17">
        <v>6</v>
      </c>
      <c r="L13312" s="17" t="s">
        <v>7730</v>
      </c>
      <c r="M13312" s="9">
        <v>0.8</v>
      </c>
      <c r="N13312" s="9"/>
      <c r="O13312" s="21"/>
      <c r="Q13312" s="29"/>
      <c r="U13312" s="17"/>
      <c r="V13312" s="2">
        <v>264</v>
      </c>
      <c r="Y13312" t="str">
        <f t="shared" si="821"/>
        <v/>
      </c>
      <c r="AA13312" t="str">
        <f t="shared" si="822"/>
        <v/>
      </c>
      <c r="AC13312" s="7"/>
      <c r="AD13312" t="s">
        <v>250</v>
      </c>
      <c r="AE13312">
        <f t="shared" si="824"/>
        <v>0</v>
      </c>
      <c r="AG13312" s="2"/>
      <c r="AH13312" t="s">
        <v>251</v>
      </c>
      <c r="AI13312" s="7" t="s">
        <v>4610</v>
      </c>
    </row>
    <row r="13313" spans="1:35" ht="11" customHeight="1" outlineLevel="1" collapsed="1" x14ac:dyDescent="0.25">
      <c r="A13313" t="s">
        <v>1423</v>
      </c>
      <c r="C13313" s="2" t="s">
        <v>12455</v>
      </c>
      <c r="D13313" s="2">
        <v>252</v>
      </c>
      <c r="E13313" s="7">
        <v>1974</v>
      </c>
      <c r="F13313" s="5" t="s">
        <v>5238</v>
      </c>
      <c r="H13313" s="5" t="s">
        <v>5398</v>
      </c>
      <c r="I13313" s="6" t="s">
        <v>250</v>
      </c>
      <c r="J13313" s="6" t="s">
        <v>8483</v>
      </c>
      <c r="K13313" s="17">
        <v>6</v>
      </c>
      <c r="L13313" s="17" t="s">
        <v>7730</v>
      </c>
      <c r="M13313" s="9">
        <v>0.8</v>
      </c>
      <c r="N13313" s="9"/>
      <c r="O13313" s="21"/>
      <c r="Q13313" s="29"/>
      <c r="U13313" s="17"/>
      <c r="V13313" s="2">
        <v>265</v>
      </c>
      <c r="Y13313" t="str">
        <f t="shared" si="821"/>
        <v/>
      </c>
      <c r="AA13313" t="str">
        <f t="shared" si="822"/>
        <v/>
      </c>
      <c r="AC13313" s="7"/>
      <c r="AD13313" t="s">
        <v>250</v>
      </c>
      <c r="AE13313">
        <f t="shared" si="824"/>
        <v>0</v>
      </c>
      <c r="AG13313" s="2"/>
      <c r="AH13313" t="s">
        <v>251</v>
      </c>
      <c r="AI13313" s="7" t="s">
        <v>4610</v>
      </c>
    </row>
    <row r="13314" spans="1:35" ht="11" customHeight="1" outlineLevel="1" x14ac:dyDescent="0.25">
      <c r="A13314" t="s">
        <v>1423</v>
      </c>
      <c r="C13314" s="2" t="s">
        <v>12455</v>
      </c>
      <c r="D13314" s="2">
        <v>253</v>
      </c>
      <c r="E13314" s="7">
        <v>1974</v>
      </c>
      <c r="F13314" s="5" t="s">
        <v>5239</v>
      </c>
      <c r="H13314" s="5" t="s">
        <v>5398</v>
      </c>
      <c r="I13314" s="6" t="s">
        <v>250</v>
      </c>
      <c r="J13314" s="6" t="s">
        <v>8483</v>
      </c>
      <c r="K13314" s="17">
        <v>6</v>
      </c>
      <c r="L13314" s="17" t="s">
        <v>7730</v>
      </c>
      <c r="M13314" s="9">
        <v>0.8</v>
      </c>
      <c r="N13314" s="9"/>
      <c r="O13314" s="21"/>
      <c r="Q13314" s="29"/>
      <c r="U13314" s="17"/>
      <c r="V13314" s="2">
        <v>266</v>
      </c>
      <c r="Y13314" t="str">
        <f t="shared" si="821"/>
        <v/>
      </c>
      <c r="AA13314" t="str">
        <f t="shared" si="822"/>
        <v/>
      </c>
      <c r="AC13314" s="7"/>
      <c r="AD13314" t="s">
        <v>250</v>
      </c>
      <c r="AE13314">
        <f t="shared" si="824"/>
        <v>0</v>
      </c>
      <c r="AG13314" s="2"/>
      <c r="AH13314" t="s">
        <v>251</v>
      </c>
      <c r="AI13314" s="7" t="s">
        <v>4610</v>
      </c>
    </row>
    <row r="13315" spans="1:35" ht="11" customHeight="1" outlineLevel="1" x14ac:dyDescent="0.25">
      <c r="A13315" t="s">
        <v>1423</v>
      </c>
      <c r="C13315" s="2" t="s">
        <v>12455</v>
      </c>
      <c r="D13315" s="2">
        <v>254</v>
      </c>
      <c r="E13315" s="7">
        <v>1974</v>
      </c>
      <c r="F13315" s="5" t="s">
        <v>1640</v>
      </c>
      <c r="H13315" s="5" t="s">
        <v>5398</v>
      </c>
      <c r="I13315" s="6" t="s">
        <v>250</v>
      </c>
      <c r="J13315" s="6" t="s">
        <v>8483</v>
      </c>
      <c r="K13315" s="17">
        <v>6</v>
      </c>
      <c r="L13315" s="17" t="s">
        <v>7730</v>
      </c>
      <c r="M13315" s="9">
        <v>0.8</v>
      </c>
      <c r="N13315" s="9"/>
      <c r="O13315" s="21"/>
      <c r="Q13315" s="29"/>
      <c r="U13315" s="17"/>
      <c r="V13315" s="2">
        <v>267</v>
      </c>
      <c r="Y13315" t="str">
        <f t="shared" si="821"/>
        <v/>
      </c>
      <c r="AA13315" t="str">
        <f t="shared" si="822"/>
        <v/>
      </c>
      <c r="AC13315" s="7"/>
      <c r="AD13315" t="s">
        <v>250</v>
      </c>
      <c r="AE13315">
        <f t="shared" si="824"/>
        <v>0</v>
      </c>
      <c r="AG13315" s="2"/>
      <c r="AH13315" t="s">
        <v>251</v>
      </c>
      <c r="AI13315" s="7" t="s">
        <v>4922</v>
      </c>
    </row>
    <row r="13316" spans="1:35" ht="11" customHeight="1" outlineLevel="1" x14ac:dyDescent="0.25">
      <c r="A13316" t="s">
        <v>1423</v>
      </c>
      <c r="C13316" s="2" t="s">
        <v>12455</v>
      </c>
      <c r="D13316" s="2">
        <v>259</v>
      </c>
      <c r="E13316" s="7">
        <v>1974</v>
      </c>
      <c r="F13316" s="5" t="s">
        <v>183</v>
      </c>
      <c r="H13316" s="5" t="s">
        <v>5398</v>
      </c>
      <c r="I13316" s="6" t="s">
        <v>250</v>
      </c>
      <c r="J13316" s="6" t="s">
        <v>7660</v>
      </c>
      <c r="K13316" s="17">
        <v>6</v>
      </c>
      <c r="L13316" s="17" t="s">
        <v>7730</v>
      </c>
      <c r="M13316" s="9">
        <v>0.8</v>
      </c>
      <c r="N13316" s="9"/>
      <c r="O13316" s="21"/>
      <c r="Q13316" s="29"/>
      <c r="U13316" s="17"/>
      <c r="V13316" s="2">
        <v>272</v>
      </c>
      <c r="Y13316" t="str">
        <f t="shared" si="821"/>
        <v/>
      </c>
      <c r="AA13316" t="str">
        <f t="shared" si="822"/>
        <v/>
      </c>
      <c r="AC13316" s="7"/>
      <c r="AD13316" t="s">
        <v>250</v>
      </c>
      <c r="AE13316">
        <f t="shared" si="824"/>
        <v>0</v>
      </c>
      <c r="AG13316" s="2"/>
      <c r="AH13316" t="s">
        <v>251</v>
      </c>
      <c r="AI13316" s="7" t="s">
        <v>4610</v>
      </c>
    </row>
    <row r="13317" spans="1:35" ht="11" customHeight="1" outlineLevel="1" x14ac:dyDescent="0.25">
      <c r="A13317" t="s">
        <v>1423</v>
      </c>
      <c r="C13317" s="2" t="s">
        <v>12455</v>
      </c>
      <c r="D13317" s="2">
        <v>260</v>
      </c>
      <c r="E13317" s="7">
        <v>1974</v>
      </c>
      <c r="F13317" s="5" t="s">
        <v>5238</v>
      </c>
      <c r="H13317" s="5" t="s">
        <v>5398</v>
      </c>
      <c r="I13317" s="6" t="s">
        <v>250</v>
      </c>
      <c r="J13317" s="6" t="s">
        <v>7660</v>
      </c>
      <c r="K13317" s="17">
        <v>6</v>
      </c>
      <c r="L13317" s="17" t="s">
        <v>7730</v>
      </c>
      <c r="M13317" s="9">
        <v>0.8</v>
      </c>
      <c r="N13317" s="9"/>
      <c r="O13317" s="21"/>
      <c r="Q13317" s="29"/>
      <c r="U13317" s="17"/>
      <c r="V13317" s="2">
        <v>273</v>
      </c>
      <c r="Y13317" t="str">
        <f t="shared" si="821"/>
        <v/>
      </c>
      <c r="AA13317" t="str">
        <f t="shared" si="822"/>
        <v/>
      </c>
      <c r="AC13317" s="7"/>
      <c r="AD13317" t="s">
        <v>250</v>
      </c>
      <c r="AE13317">
        <f t="shared" si="824"/>
        <v>0</v>
      </c>
      <c r="AG13317" s="2"/>
      <c r="AH13317" t="s">
        <v>251</v>
      </c>
      <c r="AI13317" s="7" t="s">
        <v>4610</v>
      </c>
    </row>
    <row r="13318" spans="1:35" ht="11" customHeight="1" outlineLevel="1" x14ac:dyDescent="0.25">
      <c r="A13318" t="s">
        <v>1423</v>
      </c>
      <c r="C13318" s="2" t="s">
        <v>12455</v>
      </c>
      <c r="D13318" s="2">
        <v>261</v>
      </c>
      <c r="E13318" s="7">
        <v>1974</v>
      </c>
      <c r="F13318" s="5" t="s">
        <v>5239</v>
      </c>
      <c r="H13318" s="5" t="s">
        <v>5398</v>
      </c>
      <c r="I13318" s="6" t="s">
        <v>250</v>
      </c>
      <c r="J13318" s="6" t="s">
        <v>7660</v>
      </c>
      <c r="K13318" s="17">
        <v>6</v>
      </c>
      <c r="L13318" s="17" t="s">
        <v>7730</v>
      </c>
      <c r="M13318" s="9">
        <v>0.8</v>
      </c>
      <c r="N13318" s="9"/>
      <c r="O13318" s="21"/>
      <c r="Q13318" s="29"/>
      <c r="U13318" s="17"/>
      <c r="V13318" s="2">
        <v>274</v>
      </c>
      <c r="Y13318" t="str">
        <f t="shared" si="821"/>
        <v/>
      </c>
      <c r="AA13318" t="str">
        <f t="shared" si="822"/>
        <v/>
      </c>
      <c r="AC13318" s="7"/>
      <c r="AD13318" t="s">
        <v>250</v>
      </c>
      <c r="AE13318">
        <f t="shared" si="824"/>
        <v>0</v>
      </c>
      <c r="AG13318" s="2"/>
      <c r="AH13318" t="s">
        <v>251</v>
      </c>
      <c r="AI13318" s="7" t="s">
        <v>4610</v>
      </c>
    </row>
    <row r="13319" spans="1:35" ht="11" customHeight="1" outlineLevel="1" x14ac:dyDescent="0.25">
      <c r="A13319" t="s">
        <v>1423</v>
      </c>
      <c r="C13319" s="2" t="s">
        <v>12455</v>
      </c>
      <c r="D13319" s="2">
        <v>262</v>
      </c>
      <c r="E13319" s="7">
        <v>1974</v>
      </c>
      <c r="F13319" s="5" t="s">
        <v>5240</v>
      </c>
      <c r="H13319" s="5" t="s">
        <v>5398</v>
      </c>
      <c r="I13319" s="6" t="s">
        <v>250</v>
      </c>
      <c r="J13319" s="6" t="s">
        <v>7660</v>
      </c>
      <c r="K13319" s="17">
        <v>6</v>
      </c>
      <c r="L13319" s="17" t="s">
        <v>7730</v>
      </c>
      <c r="M13319" s="9">
        <v>0.8</v>
      </c>
      <c r="N13319" s="9"/>
      <c r="O13319" s="21"/>
      <c r="Q13319" s="29"/>
      <c r="U13319" s="17"/>
      <c r="V13319" s="2">
        <v>275</v>
      </c>
      <c r="Y13319" t="str">
        <f t="shared" si="821"/>
        <v/>
      </c>
      <c r="AA13319" t="str">
        <f t="shared" si="822"/>
        <v/>
      </c>
      <c r="AC13319" s="7"/>
      <c r="AD13319" t="s">
        <v>250</v>
      </c>
      <c r="AE13319">
        <f t="shared" si="824"/>
        <v>0</v>
      </c>
      <c r="AG13319" s="2"/>
      <c r="AH13319" t="s">
        <v>251</v>
      </c>
      <c r="AI13319" s="7" t="s">
        <v>4922</v>
      </c>
    </row>
    <row r="13320" spans="1:35" ht="11" customHeight="1" outlineLevel="1" x14ac:dyDescent="0.25">
      <c r="A13320" t="s">
        <v>1423</v>
      </c>
      <c r="C13320" s="2" t="s">
        <v>12455</v>
      </c>
      <c r="D13320" s="2" t="s">
        <v>8484</v>
      </c>
      <c r="E13320" s="7">
        <v>1976</v>
      </c>
      <c r="F13320" s="5" t="s">
        <v>753</v>
      </c>
      <c r="H13320" s="5" t="s">
        <v>5398</v>
      </c>
      <c r="I13320" s="6" t="s">
        <v>8485</v>
      </c>
      <c r="J13320" s="6" t="s">
        <v>7663</v>
      </c>
      <c r="K13320" s="17">
        <v>6</v>
      </c>
      <c r="L13320" s="17" t="s">
        <v>7730</v>
      </c>
      <c r="M13320" s="9">
        <v>7</v>
      </c>
      <c r="N13320" s="9"/>
      <c r="O13320" s="21"/>
      <c r="Q13320" s="29"/>
      <c r="U13320" s="17"/>
      <c r="V13320" s="2"/>
      <c r="Y13320" t="str">
        <f t="shared" si="821"/>
        <v/>
      </c>
      <c r="AA13320">
        <f t="shared" si="822"/>
        <v>1</v>
      </c>
      <c r="AC13320" s="7"/>
      <c r="AD13320" t="s">
        <v>8485</v>
      </c>
      <c r="AE13320">
        <f t="shared" si="824"/>
        <v>0</v>
      </c>
      <c r="AG13320" s="2"/>
      <c r="AI13320" s="7"/>
    </row>
    <row r="13321" spans="1:35" ht="11" customHeight="1" outlineLevel="1" x14ac:dyDescent="0.25">
      <c r="A13321" t="s">
        <v>1423</v>
      </c>
      <c r="C13321" s="2" t="s">
        <v>12455</v>
      </c>
      <c r="D13321" s="2">
        <v>431</v>
      </c>
      <c r="E13321" s="7">
        <v>1981</v>
      </c>
      <c r="F13321" s="5" t="s">
        <v>5138</v>
      </c>
      <c r="H13321" s="5" t="s">
        <v>5398</v>
      </c>
      <c r="I13321" s="6" t="s">
        <v>250</v>
      </c>
      <c r="J13321" s="6" t="s">
        <v>8486</v>
      </c>
      <c r="K13321" s="17">
        <v>6</v>
      </c>
      <c r="L13321" s="17" t="s">
        <v>7730</v>
      </c>
      <c r="M13321" s="9">
        <v>0.5</v>
      </c>
      <c r="N13321" s="9"/>
      <c r="O13321" s="21"/>
      <c r="Q13321" s="29"/>
      <c r="U13321" s="17"/>
      <c r="V13321" s="2">
        <v>440</v>
      </c>
      <c r="Y13321" t="str">
        <f t="shared" si="821"/>
        <v/>
      </c>
      <c r="AA13321" t="str">
        <f t="shared" si="822"/>
        <v/>
      </c>
      <c r="AC13321" s="7"/>
      <c r="AD13321" t="s">
        <v>250</v>
      </c>
      <c r="AE13321">
        <f t="shared" si="824"/>
        <v>0</v>
      </c>
      <c r="AG13321" s="2"/>
      <c r="AH13321" t="s">
        <v>251</v>
      </c>
      <c r="AI13321" s="7" t="s">
        <v>4610</v>
      </c>
    </row>
    <row r="13322" spans="1:35" ht="11" customHeight="1" outlineLevel="1" x14ac:dyDescent="0.25">
      <c r="A13322" t="s">
        <v>1423</v>
      </c>
      <c r="C13322" s="2" t="s">
        <v>12455</v>
      </c>
      <c r="D13322" s="2">
        <v>784</v>
      </c>
      <c r="E13322" s="7">
        <v>1992</v>
      </c>
      <c r="F13322" s="5" t="s">
        <v>5140</v>
      </c>
      <c r="H13322" s="5" t="s">
        <v>5398</v>
      </c>
      <c r="I13322" s="6" t="s">
        <v>250</v>
      </c>
      <c r="J13322" s="6" t="s">
        <v>8487</v>
      </c>
      <c r="K13322" s="17">
        <v>6</v>
      </c>
      <c r="L13322" s="17" t="s">
        <v>7730</v>
      </c>
      <c r="M13322" s="9">
        <v>1.8</v>
      </c>
      <c r="N13322" s="9"/>
      <c r="O13322" s="21"/>
      <c r="Q13322" s="29"/>
      <c r="U13322" s="17"/>
      <c r="V13322" s="2">
        <v>723</v>
      </c>
      <c r="Y13322" t="str">
        <f t="shared" si="821"/>
        <v/>
      </c>
      <c r="AA13322" t="str">
        <f t="shared" si="822"/>
        <v/>
      </c>
      <c r="AC13322" s="7"/>
      <c r="AD13322" t="s">
        <v>250</v>
      </c>
      <c r="AE13322">
        <f t="shared" si="824"/>
        <v>0</v>
      </c>
      <c r="AG13322" s="2"/>
      <c r="AH13322" t="s">
        <v>251</v>
      </c>
      <c r="AI13322" s="7" t="s">
        <v>4610</v>
      </c>
    </row>
    <row r="13323" spans="1:35" ht="11" customHeight="1" outlineLevel="1" x14ac:dyDescent="0.25">
      <c r="A13323" t="s">
        <v>1423</v>
      </c>
      <c r="C13323" s="2" t="s">
        <v>12455</v>
      </c>
      <c r="D13323" s="2" t="s">
        <v>19980</v>
      </c>
      <c r="E13323" s="7">
        <v>1992</v>
      </c>
      <c r="F13323" s="5" t="s">
        <v>1591</v>
      </c>
      <c r="H13323" s="5" t="s">
        <v>5398</v>
      </c>
      <c r="I13323" s="6" t="s">
        <v>250</v>
      </c>
      <c r="J13323" s="6" t="s">
        <v>8487</v>
      </c>
      <c r="K13323" s="17">
        <v>6</v>
      </c>
      <c r="L13323" s="17" t="s">
        <v>7730</v>
      </c>
      <c r="M13323" s="9">
        <v>5</v>
      </c>
      <c r="N13323" s="9"/>
      <c r="O13323" s="21"/>
      <c r="Q13323" s="29"/>
      <c r="U13323" s="17"/>
      <c r="V13323" s="2" t="s">
        <v>6497</v>
      </c>
      <c r="Y13323" t="str">
        <f t="shared" si="821"/>
        <v/>
      </c>
      <c r="AA13323" t="str">
        <f t="shared" si="822"/>
        <v/>
      </c>
      <c r="AC13323" s="7"/>
      <c r="AD13323" t="s">
        <v>250</v>
      </c>
      <c r="AE13323">
        <f t="shared" si="824"/>
        <v>0</v>
      </c>
      <c r="AG13323" s="2"/>
      <c r="AH13323" t="s">
        <v>251</v>
      </c>
      <c r="AI13323" s="7" t="s">
        <v>4922</v>
      </c>
    </row>
    <row r="13324" spans="1:35" ht="11" customHeight="1" outlineLevel="1" x14ac:dyDescent="0.25">
      <c r="A13324" t="s">
        <v>1423</v>
      </c>
      <c r="C13324" s="2" t="s">
        <v>12455</v>
      </c>
      <c r="D13324" s="2">
        <v>865</v>
      </c>
      <c r="E13324" s="7">
        <v>1994</v>
      </c>
      <c r="F13324" s="5" t="s">
        <v>5279</v>
      </c>
      <c r="H13324" s="5" t="s">
        <v>5398</v>
      </c>
      <c r="I13324" s="6" t="s">
        <v>5244</v>
      </c>
      <c r="J13324" s="6" t="s">
        <v>989</v>
      </c>
      <c r="K13324" s="17">
        <v>1</v>
      </c>
      <c r="L13324" s="17" t="s">
        <v>7730</v>
      </c>
      <c r="M13324" s="9">
        <v>1</v>
      </c>
      <c r="N13324" s="9"/>
      <c r="O13324" s="21"/>
      <c r="Q13324" s="29"/>
      <c r="U13324" s="17"/>
      <c r="V13324" s="2">
        <v>779</v>
      </c>
      <c r="Y13324" t="str">
        <f t="shared" si="821"/>
        <v/>
      </c>
      <c r="AA13324" t="str">
        <f t="shared" si="822"/>
        <v/>
      </c>
      <c r="AC13324" s="7"/>
      <c r="AD13324" t="s">
        <v>5244</v>
      </c>
      <c r="AE13324">
        <f t="shared" si="824"/>
        <v>0</v>
      </c>
      <c r="AG13324" s="2"/>
      <c r="AH13324" t="s">
        <v>5245</v>
      </c>
      <c r="AI13324" s="7" t="s">
        <v>4610</v>
      </c>
    </row>
    <row r="13325" spans="1:35" ht="11" customHeight="1" outlineLevel="1" x14ac:dyDescent="0.25">
      <c r="A13325" t="s">
        <v>1423</v>
      </c>
      <c r="C13325" s="2" t="s">
        <v>12455</v>
      </c>
      <c r="D13325" s="2">
        <v>866</v>
      </c>
      <c r="E13325" s="7">
        <v>1994</v>
      </c>
      <c r="F13325" s="5" t="s">
        <v>2621</v>
      </c>
      <c r="H13325" s="5" t="s">
        <v>5398</v>
      </c>
      <c r="I13325" s="6" t="s">
        <v>5246</v>
      </c>
      <c r="J13325" s="6" t="s">
        <v>989</v>
      </c>
      <c r="K13325" s="17">
        <v>1</v>
      </c>
      <c r="L13325" s="17" t="s">
        <v>7730</v>
      </c>
      <c r="M13325" s="9">
        <v>1</v>
      </c>
      <c r="N13325" s="9"/>
      <c r="O13325" s="21"/>
      <c r="Q13325" s="29"/>
      <c r="U13325" s="17"/>
      <c r="V13325" s="2">
        <v>780</v>
      </c>
      <c r="Y13325" t="str">
        <f t="shared" si="821"/>
        <v/>
      </c>
      <c r="AA13325" t="str">
        <f t="shared" si="822"/>
        <v/>
      </c>
      <c r="AC13325" s="7"/>
      <c r="AD13325" t="s">
        <v>5246</v>
      </c>
      <c r="AE13325">
        <f t="shared" si="824"/>
        <v>0</v>
      </c>
      <c r="AG13325" s="2"/>
      <c r="AH13325" t="s">
        <v>4114</v>
      </c>
      <c r="AI13325" s="7" t="s">
        <v>4610</v>
      </c>
    </row>
    <row r="13326" spans="1:35" ht="11" customHeight="1" outlineLevel="1" x14ac:dyDescent="0.25">
      <c r="A13326" t="s">
        <v>1423</v>
      </c>
      <c r="C13326" s="2" t="s">
        <v>12455</v>
      </c>
      <c r="D13326" s="2">
        <v>867</v>
      </c>
      <c r="E13326" s="7">
        <v>1994</v>
      </c>
      <c r="F13326" s="5" t="s">
        <v>1689</v>
      </c>
      <c r="H13326" s="5" t="s">
        <v>5398</v>
      </c>
      <c r="I13326" s="6" t="s">
        <v>5246</v>
      </c>
      <c r="J13326" s="6" t="s">
        <v>989</v>
      </c>
      <c r="K13326" s="17">
        <v>1</v>
      </c>
      <c r="L13326" s="17" t="s">
        <v>7730</v>
      </c>
      <c r="M13326" s="9">
        <v>1</v>
      </c>
      <c r="N13326" s="9"/>
      <c r="O13326" s="21"/>
      <c r="Q13326" s="29"/>
      <c r="U13326" s="17"/>
      <c r="V13326" s="2">
        <v>781</v>
      </c>
      <c r="Y13326" t="str">
        <f t="shared" si="821"/>
        <v/>
      </c>
      <c r="AA13326" t="str">
        <f t="shared" si="822"/>
        <v/>
      </c>
      <c r="AC13326" s="7"/>
      <c r="AD13326" t="s">
        <v>5246</v>
      </c>
      <c r="AE13326">
        <f t="shared" si="824"/>
        <v>0</v>
      </c>
      <c r="AG13326" s="2"/>
      <c r="AH13326" t="s">
        <v>4114</v>
      </c>
      <c r="AI13326" s="7" t="s">
        <v>4610</v>
      </c>
    </row>
    <row r="13327" spans="1:35" ht="11" customHeight="1" outlineLevel="1" x14ac:dyDescent="0.25">
      <c r="A13327" t="s">
        <v>1423</v>
      </c>
      <c r="C13327" s="2" t="s">
        <v>12455</v>
      </c>
      <c r="D13327" s="2">
        <v>868</v>
      </c>
      <c r="E13327" s="7">
        <v>1994</v>
      </c>
      <c r="F13327" s="5" t="s">
        <v>5295</v>
      </c>
      <c r="H13327" s="5" t="s">
        <v>5398</v>
      </c>
      <c r="I13327" s="6" t="s">
        <v>1426</v>
      </c>
      <c r="J13327" s="6" t="s">
        <v>989</v>
      </c>
      <c r="K13327" s="17">
        <v>1</v>
      </c>
      <c r="L13327" s="17" t="s">
        <v>7730</v>
      </c>
      <c r="M13327" s="9">
        <v>1</v>
      </c>
      <c r="N13327" s="9"/>
      <c r="O13327" s="21"/>
      <c r="Q13327" s="29"/>
      <c r="U13327" s="17"/>
      <c r="V13327" s="2">
        <v>782</v>
      </c>
      <c r="Y13327" t="str">
        <f t="shared" si="821"/>
        <v/>
      </c>
      <c r="AA13327" t="str">
        <f t="shared" si="822"/>
        <v/>
      </c>
      <c r="AC13327" s="7"/>
      <c r="AD13327" t="s">
        <v>1426</v>
      </c>
      <c r="AE13327">
        <f t="shared" si="824"/>
        <v>0</v>
      </c>
      <c r="AG13327" s="2"/>
      <c r="AH13327" t="s">
        <v>1427</v>
      </c>
      <c r="AI13327" s="7" t="s">
        <v>4610</v>
      </c>
    </row>
    <row r="13328" spans="1:35" ht="11" customHeight="1" outlineLevel="1" x14ac:dyDescent="0.25">
      <c r="A13328" t="s">
        <v>1423</v>
      </c>
      <c r="C13328" s="2" t="s">
        <v>12455</v>
      </c>
      <c r="D13328" s="2">
        <v>869</v>
      </c>
      <c r="E13328" s="7">
        <v>1994</v>
      </c>
      <c r="F13328" s="8" t="s">
        <v>6019</v>
      </c>
      <c r="H13328" s="5" t="s">
        <v>5398</v>
      </c>
      <c r="I13328" s="6" t="s">
        <v>4115</v>
      </c>
      <c r="J13328" s="6" t="s">
        <v>989</v>
      </c>
      <c r="K13328" s="17">
        <v>6</v>
      </c>
      <c r="L13328" s="17" t="s">
        <v>7730</v>
      </c>
      <c r="M13328" s="9">
        <v>1.5</v>
      </c>
      <c r="N13328" s="9"/>
      <c r="O13328" s="21"/>
      <c r="Q13328" s="29"/>
      <c r="U13328" s="17"/>
      <c r="V13328" s="2"/>
      <c r="Y13328" t="str">
        <f t="shared" si="821"/>
        <v/>
      </c>
      <c r="AA13328" t="str">
        <f t="shared" si="822"/>
        <v/>
      </c>
      <c r="AC13328" s="7"/>
      <c r="AD13328" t="s">
        <v>4115</v>
      </c>
      <c r="AE13328">
        <f t="shared" si="824"/>
        <v>0</v>
      </c>
      <c r="AG13328" s="2"/>
      <c r="AH13328" t="s">
        <v>251</v>
      </c>
      <c r="AI13328" s="7"/>
    </row>
    <row r="13329" spans="1:35" ht="11" customHeight="1" outlineLevel="1" x14ac:dyDescent="0.25">
      <c r="A13329" t="s">
        <v>1423</v>
      </c>
      <c r="C13329" s="2" t="s">
        <v>12455</v>
      </c>
      <c r="D13329" s="2">
        <v>870</v>
      </c>
      <c r="E13329" s="7">
        <v>1994</v>
      </c>
      <c r="F13329" s="8" t="s">
        <v>6019</v>
      </c>
      <c r="H13329" s="5" t="s">
        <v>5398</v>
      </c>
      <c r="I13329" s="6" t="s">
        <v>4115</v>
      </c>
      <c r="J13329" s="6" t="s">
        <v>989</v>
      </c>
      <c r="K13329" s="17">
        <v>1</v>
      </c>
      <c r="L13329" s="17" t="s">
        <v>20076</v>
      </c>
      <c r="M13329" s="9"/>
      <c r="N13329" s="9"/>
      <c r="O13329" s="21"/>
      <c r="Q13329" s="29"/>
      <c r="S13329">
        <v>1</v>
      </c>
      <c r="T13329">
        <v>1</v>
      </c>
      <c r="U13329" s="17"/>
      <c r="V13329" s="2"/>
      <c r="Y13329" t="str">
        <f t="shared" si="821"/>
        <v/>
      </c>
      <c r="AA13329" t="str">
        <f t="shared" si="822"/>
        <v/>
      </c>
      <c r="AC13329" s="7"/>
      <c r="AD13329" t="s">
        <v>4115</v>
      </c>
      <c r="AE13329">
        <f t="shared" si="824"/>
        <v>0</v>
      </c>
      <c r="AG13329" s="2"/>
      <c r="AH13329" t="s">
        <v>251</v>
      </c>
      <c r="AI13329" s="7"/>
    </row>
    <row r="13330" spans="1:35" ht="11" customHeight="1" outlineLevel="1" x14ac:dyDescent="0.25">
      <c r="A13330" t="s">
        <v>1423</v>
      </c>
      <c r="C13330" s="2" t="s">
        <v>12455</v>
      </c>
      <c r="D13330" s="2" t="s">
        <v>8488</v>
      </c>
      <c r="E13330" s="7">
        <v>1994</v>
      </c>
      <c r="F13330" s="5" t="s">
        <v>21678</v>
      </c>
      <c r="H13330" s="5" t="s">
        <v>5398</v>
      </c>
      <c r="I13330" s="6" t="s">
        <v>4115</v>
      </c>
      <c r="J13330" s="6" t="s">
        <v>989</v>
      </c>
      <c r="K13330" s="17">
        <v>1</v>
      </c>
      <c r="L13330" s="17" t="s">
        <v>7730</v>
      </c>
      <c r="M13330" s="9">
        <v>5</v>
      </c>
      <c r="N13330" s="9"/>
      <c r="O13330" s="21"/>
      <c r="Q13330" s="29"/>
      <c r="S13330">
        <v>1</v>
      </c>
      <c r="T13330">
        <v>1</v>
      </c>
      <c r="U13330" s="17"/>
      <c r="V13330" s="2">
        <v>783</v>
      </c>
      <c r="Y13330" t="str">
        <f t="shared" si="821"/>
        <v/>
      </c>
      <c r="AA13330">
        <f t="shared" si="822"/>
        <v>1</v>
      </c>
      <c r="AC13330" s="7"/>
      <c r="AD13330" t="s">
        <v>4115</v>
      </c>
      <c r="AE13330">
        <f t="shared" si="824"/>
        <v>0</v>
      </c>
      <c r="AG13330" s="2"/>
      <c r="AH13330" t="s">
        <v>251</v>
      </c>
      <c r="AI13330" s="7" t="s">
        <v>4922</v>
      </c>
    </row>
    <row r="13331" spans="1:35" ht="11" customHeight="1" outlineLevel="1" x14ac:dyDescent="0.25">
      <c r="A13331" t="s">
        <v>1423</v>
      </c>
      <c r="C13331" s="2" t="s">
        <v>12455</v>
      </c>
      <c r="D13331" s="2">
        <v>909</v>
      </c>
      <c r="E13331" s="7">
        <v>1996</v>
      </c>
      <c r="F13331" s="5" t="s">
        <v>21679</v>
      </c>
      <c r="H13331" s="5" t="s">
        <v>5398</v>
      </c>
      <c r="I13331" s="6" t="s">
        <v>8493</v>
      </c>
      <c r="J13331" s="6" t="s">
        <v>8490</v>
      </c>
      <c r="K13331" s="17">
        <v>3</v>
      </c>
      <c r="L13331" s="17" t="s">
        <v>7730</v>
      </c>
      <c r="M13331" s="9">
        <v>0.8</v>
      </c>
      <c r="N13331" s="9"/>
      <c r="O13331" s="21"/>
      <c r="Q13331" s="29"/>
      <c r="U13331" s="17"/>
      <c r="V13331" s="2"/>
      <c r="Y13331" t="str">
        <f t="shared" si="821"/>
        <v/>
      </c>
      <c r="AA13331">
        <f t="shared" si="822"/>
        <v>1</v>
      </c>
      <c r="AC13331" s="7"/>
      <c r="AD13331" t="s">
        <v>8493</v>
      </c>
      <c r="AE13331">
        <f t="shared" si="824"/>
        <v>0</v>
      </c>
      <c r="AG13331" s="2"/>
      <c r="AI13331" s="7"/>
    </row>
    <row r="13332" spans="1:35" ht="11" customHeight="1" outlineLevel="1" x14ac:dyDescent="0.25">
      <c r="A13332" t="s">
        <v>1423</v>
      </c>
      <c r="C13332" s="2" t="s">
        <v>12455</v>
      </c>
      <c r="D13332" s="2" t="s">
        <v>8491</v>
      </c>
      <c r="E13332" s="7">
        <v>1996</v>
      </c>
      <c r="F13332" s="5" t="s">
        <v>7028</v>
      </c>
      <c r="H13332" s="5" t="s">
        <v>5398</v>
      </c>
      <c r="I13332" s="6" t="s">
        <v>8493</v>
      </c>
      <c r="J13332" s="6" t="s">
        <v>8490</v>
      </c>
      <c r="K13332" s="17">
        <v>3</v>
      </c>
      <c r="L13332" s="17" t="s">
        <v>7730</v>
      </c>
      <c r="M13332" s="9">
        <v>1.5</v>
      </c>
      <c r="N13332" s="9"/>
      <c r="O13332" s="21"/>
      <c r="Q13332" s="29"/>
      <c r="U13332" s="17"/>
      <c r="V13332" s="2"/>
      <c r="X13332" t="s">
        <v>7732</v>
      </c>
      <c r="Y13332">
        <f t="shared" si="821"/>
        <v>1</v>
      </c>
      <c r="AA13332" t="str">
        <f t="shared" si="822"/>
        <v/>
      </c>
      <c r="AC13332" s="7"/>
      <c r="AD13332" t="s">
        <v>8493</v>
      </c>
      <c r="AE13332">
        <f t="shared" si="824"/>
        <v>0</v>
      </c>
      <c r="AG13332" s="2"/>
      <c r="AI13332" s="7"/>
    </row>
    <row r="13333" spans="1:35" ht="11" customHeight="1" outlineLevel="1" x14ac:dyDescent="0.25">
      <c r="A13333" t="s">
        <v>1423</v>
      </c>
      <c r="C13333" s="2" t="s">
        <v>12455</v>
      </c>
      <c r="D13333" s="2">
        <v>942</v>
      </c>
      <c r="E13333" s="7">
        <v>1997</v>
      </c>
      <c r="F13333" s="5" t="s">
        <v>6019</v>
      </c>
      <c r="H13333" s="5" t="s">
        <v>5398</v>
      </c>
      <c r="I13333" s="6" t="s">
        <v>8494</v>
      </c>
      <c r="J13333" s="6" t="s">
        <v>8492</v>
      </c>
      <c r="K13333" s="17">
        <v>3</v>
      </c>
      <c r="L13333" s="17" t="s">
        <v>20076</v>
      </c>
      <c r="M13333" s="9"/>
      <c r="N13333" s="9"/>
      <c r="O13333" s="21"/>
      <c r="Q13333" s="29"/>
      <c r="S13333">
        <v>1</v>
      </c>
      <c r="T13333">
        <v>1</v>
      </c>
      <c r="U13333" s="17"/>
      <c r="V13333" s="2">
        <v>847</v>
      </c>
      <c r="Y13333" t="str">
        <f t="shared" si="821"/>
        <v/>
      </c>
      <c r="AA13333" t="str">
        <f t="shared" si="822"/>
        <v/>
      </c>
      <c r="AC13333" s="7"/>
      <c r="AD13333" t="s">
        <v>8494</v>
      </c>
      <c r="AE13333">
        <f t="shared" si="824"/>
        <v>0</v>
      </c>
      <c r="AG13333" s="2"/>
      <c r="AI13333" s="7"/>
    </row>
    <row r="13334" spans="1:35" ht="11" customHeight="1" outlineLevel="1" x14ac:dyDescent="0.25">
      <c r="A13334" t="s">
        <v>1423</v>
      </c>
      <c r="C13334" s="2" t="s">
        <v>12455</v>
      </c>
      <c r="D13334" s="2" t="s">
        <v>18862</v>
      </c>
      <c r="E13334" s="7">
        <v>1997</v>
      </c>
      <c r="F13334" s="5" t="s">
        <v>2238</v>
      </c>
      <c r="H13334" s="5" t="s">
        <v>5398</v>
      </c>
      <c r="I13334" s="6" t="s">
        <v>8494</v>
      </c>
      <c r="J13334" s="6" t="s">
        <v>8492</v>
      </c>
      <c r="K13334" s="17">
        <v>3</v>
      </c>
      <c r="L13334" s="17" t="s">
        <v>7730</v>
      </c>
      <c r="M13334" s="9">
        <v>4.5</v>
      </c>
      <c r="N13334" s="9"/>
      <c r="O13334" s="21"/>
      <c r="Q13334" s="29"/>
      <c r="U13334" s="17"/>
      <c r="V13334" s="2">
        <v>847</v>
      </c>
      <c r="Y13334" t="str">
        <f t="shared" si="821"/>
        <v/>
      </c>
      <c r="AA13334" t="str">
        <f t="shared" si="822"/>
        <v/>
      </c>
      <c r="AC13334" s="7"/>
      <c r="AD13334" t="s">
        <v>8494</v>
      </c>
      <c r="AE13334">
        <f t="shared" ref="AE13334:AE13367" si="825">COUNTIF(I13334,"*Fuji*")</f>
        <v>0</v>
      </c>
      <c r="AG13334" s="2"/>
      <c r="AI13334" s="7"/>
    </row>
    <row r="13335" spans="1:35" ht="11" customHeight="1" outlineLevel="1" x14ac:dyDescent="0.25">
      <c r="A13335" t="s">
        <v>1423</v>
      </c>
      <c r="C13335" s="2" t="s">
        <v>12455</v>
      </c>
      <c r="D13335" s="2" t="s">
        <v>18863</v>
      </c>
      <c r="E13335" s="7">
        <v>1998</v>
      </c>
      <c r="F13335" s="5" t="s">
        <v>14689</v>
      </c>
      <c r="H13335" s="5" t="s">
        <v>5398</v>
      </c>
      <c r="I13335" s="6" t="s">
        <v>8497</v>
      </c>
      <c r="J13335" s="6" t="s">
        <v>8495</v>
      </c>
      <c r="K13335" s="17">
        <v>3</v>
      </c>
      <c r="L13335" s="17" t="s">
        <v>7730</v>
      </c>
      <c r="M13335" s="9">
        <v>1</v>
      </c>
      <c r="N13335" s="9"/>
      <c r="O13335" s="21"/>
      <c r="Q13335" s="29"/>
      <c r="U13335" s="17"/>
      <c r="V13335" s="2"/>
      <c r="Y13335" t="str">
        <f t="shared" si="821"/>
        <v/>
      </c>
      <c r="AA13335">
        <f t="shared" si="822"/>
        <v>1</v>
      </c>
      <c r="AC13335" s="7"/>
      <c r="AD13335" t="s">
        <v>8497</v>
      </c>
      <c r="AE13335">
        <f t="shared" si="825"/>
        <v>0</v>
      </c>
      <c r="AG13335" s="2"/>
      <c r="AI13335" s="7"/>
    </row>
    <row r="13336" spans="1:35" ht="11" customHeight="1" outlineLevel="1" x14ac:dyDescent="0.25">
      <c r="A13336" t="s">
        <v>1423</v>
      </c>
      <c r="C13336" s="2" t="s">
        <v>12455</v>
      </c>
      <c r="D13336" s="2" t="s">
        <v>8498</v>
      </c>
      <c r="E13336" s="7">
        <v>2002</v>
      </c>
      <c r="F13336" s="5" t="s">
        <v>21680</v>
      </c>
      <c r="H13336" s="5" t="s">
        <v>5398</v>
      </c>
      <c r="I13336" s="6" t="s">
        <v>8496</v>
      </c>
      <c r="J13336" s="6" t="s">
        <v>6923</v>
      </c>
      <c r="K13336" s="17">
        <v>3</v>
      </c>
      <c r="L13336" s="17" t="s">
        <v>7730</v>
      </c>
      <c r="M13336" s="9">
        <v>1.4</v>
      </c>
      <c r="N13336" s="9"/>
      <c r="O13336" s="21"/>
      <c r="Q13336" s="29"/>
      <c r="U13336" s="17"/>
      <c r="V13336" s="2"/>
      <c r="Y13336" t="str">
        <f t="shared" si="821"/>
        <v/>
      </c>
      <c r="AA13336">
        <f t="shared" si="822"/>
        <v>1</v>
      </c>
      <c r="AC13336" s="7"/>
      <c r="AD13336" t="s">
        <v>8496</v>
      </c>
      <c r="AE13336">
        <f t="shared" si="825"/>
        <v>0</v>
      </c>
      <c r="AG13336" s="2"/>
      <c r="AI13336" s="7"/>
    </row>
    <row r="13337" spans="1:35" ht="11" customHeight="1" outlineLevel="1" x14ac:dyDescent="0.25">
      <c r="A13337" t="s">
        <v>1423</v>
      </c>
      <c r="C13337" s="2" t="s">
        <v>12455</v>
      </c>
      <c r="D13337" s="3" t="s">
        <v>22462</v>
      </c>
      <c r="E13337" s="7">
        <v>2005</v>
      </c>
      <c r="F13337" s="8" t="s">
        <v>22463</v>
      </c>
      <c r="H13337" s="5" t="s">
        <v>5398</v>
      </c>
      <c r="I13337" s="39" t="s">
        <v>22464</v>
      </c>
      <c r="J13337" s="6" t="s">
        <v>22461</v>
      </c>
      <c r="K13337" s="17">
        <v>4</v>
      </c>
      <c r="L13337" s="18" t="s">
        <v>7730</v>
      </c>
      <c r="M13337" s="9">
        <v>7</v>
      </c>
      <c r="N13337" s="9"/>
      <c r="O13337" s="21"/>
      <c r="Q13337" s="29"/>
      <c r="U13337" s="17"/>
      <c r="V13337" s="2"/>
      <c r="Y13337" t="str">
        <f t="shared" si="821"/>
        <v/>
      </c>
      <c r="AA13337">
        <f t="shared" si="822"/>
        <v>1</v>
      </c>
      <c r="AC13337" s="7"/>
      <c r="AD13337" s="1" t="s">
        <v>22465</v>
      </c>
      <c r="AE13337">
        <f t="shared" si="825"/>
        <v>0</v>
      </c>
      <c r="AG13337" s="2"/>
      <c r="AI13337" s="7"/>
    </row>
    <row r="13338" spans="1:35" ht="11" customHeight="1" outlineLevel="1" x14ac:dyDescent="0.25">
      <c r="A13338" t="s">
        <v>1423</v>
      </c>
      <c r="C13338" s="2" t="s">
        <v>12455</v>
      </c>
      <c r="D13338" s="3" t="s">
        <v>22462</v>
      </c>
      <c r="E13338" s="7">
        <v>2005</v>
      </c>
      <c r="F13338" s="8" t="s">
        <v>22466</v>
      </c>
      <c r="H13338" s="5" t="s">
        <v>5398</v>
      </c>
      <c r="I13338" s="39" t="s">
        <v>22464</v>
      </c>
      <c r="J13338" s="6" t="s">
        <v>22461</v>
      </c>
      <c r="K13338" s="17">
        <v>4</v>
      </c>
      <c r="L13338" s="18" t="s">
        <v>7730</v>
      </c>
      <c r="M13338" s="9">
        <v>8</v>
      </c>
      <c r="N13338" s="9"/>
      <c r="O13338" s="21"/>
      <c r="Q13338" s="29"/>
      <c r="U13338" s="17"/>
      <c r="V13338" s="2"/>
      <c r="Y13338">
        <f>IF(COUNTIF(F13338,"*fdc*"),1,"")</f>
        <v>1</v>
      </c>
      <c r="AA13338">
        <f>IF(COUNTIF(F13338,"*s/s*"),1,"")</f>
        <v>1</v>
      </c>
      <c r="AC13338" s="7"/>
      <c r="AD13338" s="1" t="s">
        <v>22465</v>
      </c>
      <c r="AE13338">
        <f>COUNTIF(I13338,"*Fuji*")</f>
        <v>0</v>
      </c>
      <c r="AG13338" s="2"/>
      <c r="AI13338" s="7"/>
    </row>
    <row r="13339" spans="1:35" ht="11" customHeight="1" outlineLevel="1" x14ac:dyDescent="0.25">
      <c r="A13339" t="s">
        <v>1423</v>
      </c>
      <c r="C13339" s="2" t="s">
        <v>12455</v>
      </c>
      <c r="D13339" s="2">
        <v>1319</v>
      </c>
      <c r="E13339" s="7">
        <v>2006</v>
      </c>
      <c r="F13339" s="5" t="s">
        <v>5138</v>
      </c>
      <c r="H13339" s="5" t="s">
        <v>5398</v>
      </c>
      <c r="I13339" s="6" t="s">
        <v>8500</v>
      </c>
      <c r="J13339" s="6" t="s">
        <v>8499</v>
      </c>
      <c r="K13339" s="17">
        <v>3</v>
      </c>
      <c r="L13339" s="17" t="s">
        <v>20076</v>
      </c>
      <c r="M13339" s="9"/>
      <c r="N13339" s="9"/>
      <c r="O13339" s="21"/>
      <c r="Q13339" s="29"/>
      <c r="U13339" s="17"/>
      <c r="V13339" s="2"/>
      <c r="Y13339" t="str">
        <f t="shared" si="821"/>
        <v/>
      </c>
      <c r="AA13339" t="str">
        <f t="shared" si="822"/>
        <v/>
      </c>
      <c r="AC13339" s="7"/>
      <c r="AD13339" t="s">
        <v>8500</v>
      </c>
      <c r="AE13339">
        <f t="shared" si="825"/>
        <v>0</v>
      </c>
      <c r="AG13339" s="2">
        <v>1</v>
      </c>
      <c r="AI13339" s="7"/>
    </row>
    <row r="13340" spans="1:35" ht="11" customHeight="1" outlineLevel="1" x14ac:dyDescent="0.25">
      <c r="A13340" t="s">
        <v>1423</v>
      </c>
      <c r="C13340" s="2" t="s">
        <v>12455</v>
      </c>
      <c r="D13340" s="2" t="s">
        <v>8501</v>
      </c>
      <c r="E13340" s="7">
        <v>2006</v>
      </c>
      <c r="F13340" s="5" t="s">
        <v>8502</v>
      </c>
      <c r="H13340" s="5" t="s">
        <v>5398</v>
      </c>
      <c r="I13340" s="6" t="s">
        <v>8500</v>
      </c>
      <c r="J13340" s="6" t="s">
        <v>8499</v>
      </c>
      <c r="K13340" s="17">
        <v>3</v>
      </c>
      <c r="L13340" s="17" t="s">
        <v>7730</v>
      </c>
      <c r="M13340" s="9">
        <v>6</v>
      </c>
      <c r="N13340" s="9"/>
      <c r="O13340" s="21"/>
      <c r="Q13340" s="29"/>
      <c r="U13340" s="17"/>
      <c r="V13340" s="2"/>
      <c r="Y13340">
        <f t="shared" si="821"/>
        <v>1</v>
      </c>
      <c r="AA13340" t="str">
        <f t="shared" si="822"/>
        <v/>
      </c>
      <c r="AC13340" s="7"/>
      <c r="AD13340" t="s">
        <v>8500</v>
      </c>
      <c r="AE13340">
        <f t="shared" si="825"/>
        <v>0</v>
      </c>
      <c r="AG13340" s="2">
        <v>1</v>
      </c>
      <c r="AI13340" s="7"/>
    </row>
    <row r="13341" spans="1:35" ht="11" customHeight="1" outlineLevel="1" x14ac:dyDescent="0.25">
      <c r="A13341" t="s">
        <v>1423</v>
      </c>
      <c r="C13341" s="2" t="s">
        <v>12455</v>
      </c>
      <c r="D13341" s="2">
        <v>1464</v>
      </c>
      <c r="E13341" s="7">
        <v>2012</v>
      </c>
      <c r="F13341" s="8" t="s">
        <v>14764</v>
      </c>
      <c r="H13341" s="5" t="s">
        <v>5398</v>
      </c>
      <c r="I13341" s="6" t="s">
        <v>8508</v>
      </c>
      <c r="J13341" s="6" t="s">
        <v>8503</v>
      </c>
      <c r="K13341" s="17">
        <v>1</v>
      </c>
      <c r="L13341" s="17" t="s">
        <v>20076</v>
      </c>
      <c r="M13341" s="9"/>
      <c r="N13341" s="9"/>
      <c r="O13341" s="21"/>
      <c r="Q13341" s="29"/>
      <c r="U13341" s="17"/>
      <c r="V13341" s="2"/>
      <c r="Y13341" t="str">
        <f t="shared" si="821"/>
        <v/>
      </c>
      <c r="AA13341" t="str">
        <f t="shared" si="822"/>
        <v/>
      </c>
      <c r="AC13341" s="7"/>
      <c r="AD13341" t="s">
        <v>8508</v>
      </c>
      <c r="AE13341">
        <f t="shared" si="825"/>
        <v>0</v>
      </c>
      <c r="AG13341" s="2"/>
      <c r="AI13341" s="7"/>
    </row>
    <row r="13342" spans="1:35" ht="11" customHeight="1" outlineLevel="1" x14ac:dyDescent="0.25">
      <c r="A13342" t="s">
        <v>1423</v>
      </c>
      <c r="C13342" s="2" t="s">
        <v>12455</v>
      </c>
      <c r="D13342" s="2">
        <v>1465</v>
      </c>
      <c r="E13342" s="7">
        <v>2012</v>
      </c>
      <c r="F13342" s="8" t="s">
        <v>14764</v>
      </c>
      <c r="H13342" s="5" t="s">
        <v>5398</v>
      </c>
      <c r="I13342" s="6" t="s">
        <v>8508</v>
      </c>
      <c r="J13342" s="6" t="s">
        <v>8503</v>
      </c>
      <c r="K13342" s="17">
        <v>1</v>
      </c>
      <c r="L13342" s="17" t="s">
        <v>20076</v>
      </c>
      <c r="M13342" s="9"/>
      <c r="N13342" s="9"/>
      <c r="O13342" s="21"/>
      <c r="Q13342" s="29"/>
      <c r="U13342" s="17"/>
      <c r="V13342" s="2"/>
      <c r="Y13342" t="str">
        <f t="shared" si="821"/>
        <v/>
      </c>
      <c r="AA13342" t="str">
        <f t="shared" si="822"/>
        <v/>
      </c>
      <c r="AC13342" s="7"/>
      <c r="AD13342" t="s">
        <v>8508</v>
      </c>
      <c r="AE13342">
        <f t="shared" si="825"/>
        <v>0</v>
      </c>
      <c r="AG13342" s="2"/>
      <c r="AI13342" s="7"/>
    </row>
    <row r="13343" spans="1:35" ht="11" customHeight="1" outlineLevel="1" x14ac:dyDescent="0.25">
      <c r="A13343" t="s">
        <v>1423</v>
      </c>
      <c r="C13343" s="2" t="s">
        <v>12455</v>
      </c>
      <c r="D13343" s="2">
        <v>1466</v>
      </c>
      <c r="E13343" s="7">
        <v>2012</v>
      </c>
      <c r="F13343" s="8" t="s">
        <v>14764</v>
      </c>
      <c r="H13343" s="5" t="s">
        <v>5398</v>
      </c>
      <c r="I13343" s="6" t="s">
        <v>8508</v>
      </c>
      <c r="J13343" s="6" t="s">
        <v>8503</v>
      </c>
      <c r="K13343" s="17">
        <v>1</v>
      </c>
      <c r="L13343" s="17" t="s">
        <v>20076</v>
      </c>
      <c r="M13343" s="9"/>
      <c r="N13343" s="9"/>
      <c r="O13343" s="21"/>
      <c r="Q13343" s="29"/>
      <c r="U13343" s="17"/>
      <c r="V13343" s="2"/>
      <c r="Y13343" t="str">
        <f t="shared" si="821"/>
        <v/>
      </c>
      <c r="AA13343" t="str">
        <f t="shared" si="822"/>
        <v/>
      </c>
      <c r="AC13343" s="7"/>
      <c r="AD13343" t="s">
        <v>8508</v>
      </c>
      <c r="AE13343">
        <f t="shared" si="825"/>
        <v>0</v>
      </c>
      <c r="AG13343" s="2"/>
      <c r="AI13343" s="7"/>
    </row>
    <row r="13344" spans="1:35" ht="11" customHeight="1" outlineLevel="1" x14ac:dyDescent="0.25">
      <c r="A13344" t="s">
        <v>1423</v>
      </c>
      <c r="C13344" s="2" t="s">
        <v>12455</v>
      </c>
      <c r="D13344" s="2">
        <v>1467</v>
      </c>
      <c r="E13344" s="7">
        <v>2012</v>
      </c>
      <c r="F13344" s="8" t="s">
        <v>14764</v>
      </c>
      <c r="H13344" s="5" t="s">
        <v>5398</v>
      </c>
      <c r="I13344" s="6" t="s">
        <v>8508</v>
      </c>
      <c r="J13344" s="6" t="s">
        <v>8503</v>
      </c>
      <c r="K13344" s="17">
        <v>1</v>
      </c>
      <c r="L13344" s="17" t="s">
        <v>20076</v>
      </c>
      <c r="M13344" s="9"/>
      <c r="N13344" s="9"/>
      <c r="O13344" s="21"/>
      <c r="Q13344" s="29"/>
      <c r="U13344" s="17"/>
      <c r="V13344" s="2"/>
      <c r="Y13344" t="str">
        <f t="shared" si="821"/>
        <v/>
      </c>
      <c r="AA13344" t="str">
        <f t="shared" si="822"/>
        <v/>
      </c>
      <c r="AC13344" s="7"/>
      <c r="AD13344" t="s">
        <v>8508</v>
      </c>
      <c r="AE13344">
        <f t="shared" si="825"/>
        <v>0</v>
      </c>
      <c r="AG13344" s="2"/>
      <c r="AI13344" s="7"/>
    </row>
    <row r="13345" spans="1:35" ht="11" customHeight="1" outlineLevel="1" x14ac:dyDescent="0.25">
      <c r="A13345" t="s">
        <v>1423</v>
      </c>
      <c r="C13345" s="2" t="s">
        <v>12455</v>
      </c>
      <c r="D13345" s="2">
        <v>1468</v>
      </c>
      <c r="E13345" s="7">
        <v>2012</v>
      </c>
      <c r="F13345" s="8" t="s">
        <v>22092</v>
      </c>
      <c r="H13345" s="5" t="s">
        <v>5398</v>
      </c>
      <c r="I13345" s="6" t="s">
        <v>8508</v>
      </c>
      <c r="J13345" s="6" t="s">
        <v>8503</v>
      </c>
      <c r="K13345" s="17">
        <v>1</v>
      </c>
      <c r="L13345" s="17" t="s">
        <v>20076</v>
      </c>
      <c r="M13345" s="9"/>
      <c r="N13345" s="9"/>
      <c r="O13345" s="21"/>
      <c r="Q13345" s="29"/>
      <c r="U13345" s="17"/>
      <c r="V13345" s="2"/>
      <c r="Y13345" t="str">
        <f t="shared" si="821"/>
        <v/>
      </c>
      <c r="AA13345" t="str">
        <f t="shared" si="822"/>
        <v/>
      </c>
      <c r="AC13345" s="7"/>
      <c r="AD13345" t="s">
        <v>8508</v>
      </c>
      <c r="AE13345">
        <f t="shared" si="825"/>
        <v>0</v>
      </c>
      <c r="AG13345" s="2"/>
      <c r="AI13345" s="7"/>
    </row>
    <row r="13346" spans="1:35" ht="11" customHeight="1" outlineLevel="1" x14ac:dyDescent="0.25">
      <c r="A13346" t="s">
        <v>1423</v>
      </c>
      <c r="C13346" s="2" t="s">
        <v>12455</v>
      </c>
      <c r="D13346" s="2" t="s">
        <v>8505</v>
      </c>
      <c r="E13346" s="7">
        <v>2012</v>
      </c>
      <c r="F13346" s="5" t="s">
        <v>8506</v>
      </c>
      <c r="H13346" s="5" t="s">
        <v>5398</v>
      </c>
      <c r="I13346" s="6" t="s">
        <v>8508</v>
      </c>
      <c r="J13346" s="6" t="s">
        <v>8503</v>
      </c>
      <c r="K13346" s="17">
        <v>1</v>
      </c>
      <c r="L13346" s="17" t="s">
        <v>7730</v>
      </c>
      <c r="M13346" s="9">
        <v>14</v>
      </c>
      <c r="N13346" s="9"/>
      <c r="O13346" s="21"/>
      <c r="Q13346" s="29"/>
      <c r="U13346" s="17"/>
      <c r="V13346" s="2"/>
      <c r="Y13346" t="str">
        <f t="shared" si="821"/>
        <v/>
      </c>
      <c r="AA13346" t="str">
        <f t="shared" si="822"/>
        <v/>
      </c>
      <c r="AC13346" s="7"/>
      <c r="AD13346" t="s">
        <v>8508</v>
      </c>
      <c r="AE13346">
        <f t="shared" si="825"/>
        <v>0</v>
      </c>
      <c r="AG13346" s="2"/>
      <c r="AI13346" s="7"/>
    </row>
    <row r="13347" spans="1:35" ht="11" customHeight="1" outlineLevel="1" x14ac:dyDescent="0.25">
      <c r="A13347" t="s">
        <v>1423</v>
      </c>
      <c r="C13347" s="2" t="s">
        <v>12455</v>
      </c>
      <c r="D13347" s="2" t="s">
        <v>20663</v>
      </c>
      <c r="E13347" s="7">
        <v>2013</v>
      </c>
      <c r="F13347" s="5" t="s">
        <v>8511</v>
      </c>
      <c r="H13347" s="5" t="s">
        <v>5398</v>
      </c>
      <c r="I13347" s="6" t="s">
        <v>11230</v>
      </c>
      <c r="J13347" s="6" t="s">
        <v>20664</v>
      </c>
      <c r="K13347" s="17">
        <v>7</v>
      </c>
      <c r="L13347" s="17" t="s">
        <v>7730</v>
      </c>
      <c r="M13347" s="9">
        <v>2.5</v>
      </c>
      <c r="N13347" s="9"/>
      <c r="O13347" s="21"/>
      <c r="Q13347" s="29"/>
      <c r="U13347" s="17"/>
      <c r="V13347" s="2"/>
      <c r="Y13347" t="str">
        <f t="shared" si="821"/>
        <v/>
      </c>
      <c r="AA13347" t="str">
        <f t="shared" si="822"/>
        <v/>
      </c>
      <c r="AC13347" s="7"/>
      <c r="AD13347" t="s">
        <v>11230</v>
      </c>
      <c r="AE13347">
        <f t="shared" si="825"/>
        <v>0</v>
      </c>
      <c r="AG13347" s="2"/>
      <c r="AI13347" s="7"/>
    </row>
    <row r="13348" spans="1:35" ht="11" customHeight="1" outlineLevel="1" x14ac:dyDescent="0.25">
      <c r="A13348" t="s">
        <v>1423</v>
      </c>
      <c r="C13348" s="2" t="s">
        <v>12455</v>
      </c>
      <c r="D13348" s="2">
        <v>1854</v>
      </c>
      <c r="E13348" s="7">
        <v>2013</v>
      </c>
      <c r="F13348" s="8" t="s">
        <v>1505</v>
      </c>
      <c r="H13348" s="5" t="s">
        <v>5398</v>
      </c>
      <c r="I13348" s="6" t="s">
        <v>11230</v>
      </c>
      <c r="J13348" s="6" t="s">
        <v>20664</v>
      </c>
      <c r="K13348" s="17">
        <v>7</v>
      </c>
      <c r="L13348" s="17" t="s">
        <v>7730</v>
      </c>
      <c r="M13348" s="9">
        <v>2.5</v>
      </c>
      <c r="N13348" s="9"/>
      <c r="O13348" s="21"/>
      <c r="Q13348" s="29"/>
      <c r="U13348" s="17"/>
      <c r="V13348" s="2"/>
      <c r="Y13348" t="str">
        <f t="shared" si="821"/>
        <v/>
      </c>
      <c r="AA13348" t="str">
        <f t="shared" si="822"/>
        <v/>
      </c>
      <c r="AC13348" s="7"/>
      <c r="AD13348" t="s">
        <v>11230</v>
      </c>
      <c r="AE13348">
        <f t="shared" si="825"/>
        <v>0</v>
      </c>
      <c r="AG13348" s="2"/>
      <c r="AI13348" s="7"/>
    </row>
    <row r="13349" spans="1:35" ht="11" customHeight="1" outlineLevel="1" x14ac:dyDescent="0.25">
      <c r="A13349" t="s">
        <v>1423</v>
      </c>
      <c r="C13349" s="2" t="s">
        <v>12455</v>
      </c>
      <c r="D13349" s="2" t="s">
        <v>8510</v>
      </c>
      <c r="E13349" s="7">
        <v>2013</v>
      </c>
      <c r="F13349" s="5" t="s">
        <v>8511</v>
      </c>
      <c r="H13349" s="5" t="s">
        <v>5398</v>
      </c>
      <c r="I13349" s="6" t="s">
        <v>8512</v>
      </c>
      <c r="J13349" s="6" t="s">
        <v>7554</v>
      </c>
      <c r="K13349" s="17">
        <v>7</v>
      </c>
      <c r="L13349" s="17" t="s">
        <v>7730</v>
      </c>
      <c r="M13349" s="9">
        <v>2.5</v>
      </c>
      <c r="N13349" s="9"/>
      <c r="O13349" s="21"/>
      <c r="Q13349" s="29"/>
      <c r="U13349" s="17"/>
      <c r="V13349" s="2"/>
      <c r="Y13349" t="str">
        <f t="shared" si="821"/>
        <v/>
      </c>
      <c r="AA13349" t="str">
        <f t="shared" si="822"/>
        <v/>
      </c>
      <c r="AC13349" s="7"/>
      <c r="AD13349" t="s">
        <v>8512</v>
      </c>
      <c r="AE13349">
        <f t="shared" si="825"/>
        <v>0</v>
      </c>
      <c r="AG13349" s="2"/>
      <c r="AI13349" s="7"/>
    </row>
    <row r="13350" spans="1:35" ht="11" customHeight="1" outlineLevel="1" x14ac:dyDescent="0.25">
      <c r="A13350" t="s">
        <v>1423</v>
      </c>
      <c r="C13350" s="2" t="s">
        <v>12455</v>
      </c>
      <c r="D13350" s="2">
        <v>2074</v>
      </c>
      <c r="E13350" s="7">
        <v>2013</v>
      </c>
      <c r="F13350" s="5" t="s">
        <v>8509</v>
      </c>
      <c r="H13350" s="5" t="s">
        <v>5398</v>
      </c>
      <c r="I13350" s="6" t="s">
        <v>8513</v>
      </c>
      <c r="J13350" s="6" t="s">
        <v>7554</v>
      </c>
      <c r="K13350" s="17">
        <v>7</v>
      </c>
      <c r="L13350" s="17" t="s">
        <v>7730</v>
      </c>
      <c r="M13350" s="9">
        <v>2.5</v>
      </c>
      <c r="N13350" s="9"/>
      <c r="O13350" s="21"/>
      <c r="Q13350" s="29"/>
      <c r="U13350" s="17"/>
      <c r="V13350" s="2"/>
      <c r="Y13350" t="str">
        <f t="shared" si="821"/>
        <v/>
      </c>
      <c r="AA13350" t="str">
        <f t="shared" si="822"/>
        <v/>
      </c>
      <c r="AC13350" s="7"/>
      <c r="AD13350" t="s">
        <v>8513</v>
      </c>
      <c r="AE13350">
        <f t="shared" si="825"/>
        <v>0</v>
      </c>
      <c r="AG13350" s="2"/>
      <c r="AI13350" s="7"/>
    </row>
    <row r="13351" spans="1:35" ht="11" customHeight="1" outlineLevel="1" x14ac:dyDescent="0.25">
      <c r="A13351" t="s">
        <v>1423</v>
      </c>
      <c r="C13351" s="2" t="s">
        <v>12455</v>
      </c>
      <c r="D13351" s="2" t="s">
        <v>8515</v>
      </c>
      <c r="E13351" s="7">
        <v>2013</v>
      </c>
      <c r="F13351" s="5" t="s">
        <v>8511</v>
      </c>
      <c r="H13351" s="5" t="s">
        <v>5398</v>
      </c>
      <c r="I13351" s="6" t="s">
        <v>7316</v>
      </c>
      <c r="J13351" s="6" t="s">
        <v>8514</v>
      </c>
      <c r="K13351" s="17">
        <v>1</v>
      </c>
      <c r="L13351" s="17" t="s">
        <v>7730</v>
      </c>
      <c r="M13351" s="9">
        <v>2.5</v>
      </c>
      <c r="N13351" s="9"/>
      <c r="O13351" s="21"/>
      <c r="Q13351" s="29"/>
      <c r="U13351" s="17"/>
      <c r="V13351" s="2"/>
      <c r="Y13351" t="str">
        <f t="shared" si="821"/>
        <v/>
      </c>
      <c r="AA13351" t="str">
        <f t="shared" si="822"/>
        <v/>
      </c>
      <c r="AC13351" s="7"/>
      <c r="AD13351" t="s">
        <v>7316</v>
      </c>
      <c r="AE13351">
        <f t="shared" si="825"/>
        <v>1</v>
      </c>
      <c r="AG13351" s="2"/>
      <c r="AI13351" s="7"/>
    </row>
    <row r="13352" spans="1:35" ht="11" customHeight="1" outlineLevel="1" x14ac:dyDescent="0.25">
      <c r="A13352" t="s">
        <v>1423</v>
      </c>
      <c r="C13352" s="2" t="s">
        <v>12455</v>
      </c>
      <c r="D13352" s="2">
        <v>2264</v>
      </c>
      <c r="E13352" s="7">
        <v>2013</v>
      </c>
      <c r="F13352" s="5" t="s">
        <v>8509</v>
      </c>
      <c r="H13352" s="5" t="s">
        <v>5398</v>
      </c>
      <c r="I13352" s="6" t="s">
        <v>4361</v>
      </c>
      <c r="J13352" s="6" t="s">
        <v>8514</v>
      </c>
      <c r="K13352" s="17">
        <v>1</v>
      </c>
      <c r="L13352" s="17" t="s">
        <v>7730</v>
      </c>
      <c r="M13352" s="9">
        <v>2.5</v>
      </c>
      <c r="N13352" s="9"/>
      <c r="O13352" s="21"/>
      <c r="Q13352" s="29"/>
      <c r="U13352" s="17"/>
      <c r="V13352" s="2"/>
      <c r="Y13352" t="str">
        <f t="shared" si="821"/>
        <v/>
      </c>
      <c r="AA13352" t="str">
        <f t="shared" si="822"/>
        <v/>
      </c>
      <c r="AC13352" s="7"/>
      <c r="AD13352" t="s">
        <v>4361</v>
      </c>
      <c r="AE13352">
        <f t="shared" si="825"/>
        <v>1</v>
      </c>
      <c r="AG13352" s="2"/>
      <c r="AI13352" s="7"/>
    </row>
    <row r="13353" spans="1:35" ht="11" customHeight="1" outlineLevel="1" x14ac:dyDescent="0.25">
      <c r="A13353" t="s">
        <v>1423</v>
      </c>
      <c r="C13353" s="2" t="s">
        <v>12455</v>
      </c>
      <c r="D13353" s="2">
        <v>2315</v>
      </c>
      <c r="E13353" s="7">
        <v>2014</v>
      </c>
      <c r="F13353" s="8" t="s">
        <v>20459</v>
      </c>
      <c r="H13353" s="5" t="s">
        <v>5398</v>
      </c>
      <c r="I13353" s="6" t="s">
        <v>8508</v>
      </c>
      <c r="J13353" s="6" t="s">
        <v>8503</v>
      </c>
      <c r="K13353" s="17">
        <v>1</v>
      </c>
      <c r="L13353" s="17" t="s">
        <v>20076</v>
      </c>
      <c r="M13353" s="9"/>
      <c r="N13353" s="9"/>
      <c r="O13353" s="21"/>
      <c r="Q13353" s="29"/>
      <c r="T13353">
        <v>1</v>
      </c>
      <c r="U13353" s="17"/>
      <c r="V13353" s="2"/>
      <c r="Y13353" t="str">
        <f t="shared" si="821"/>
        <v/>
      </c>
      <c r="AA13353" t="str">
        <f t="shared" si="822"/>
        <v/>
      </c>
      <c r="AC13353" s="7"/>
      <c r="AD13353" t="s">
        <v>8508</v>
      </c>
      <c r="AE13353">
        <f t="shared" si="825"/>
        <v>0</v>
      </c>
      <c r="AG13353" s="2"/>
      <c r="AI13353" s="7"/>
    </row>
    <row r="13354" spans="1:35" ht="11" customHeight="1" outlineLevel="1" x14ac:dyDescent="0.25">
      <c r="A13354" t="s">
        <v>1423</v>
      </c>
      <c r="C13354" s="2" t="s">
        <v>12455</v>
      </c>
      <c r="D13354" s="2">
        <v>2316</v>
      </c>
      <c r="E13354" s="7">
        <v>2014</v>
      </c>
      <c r="F13354" s="8" t="s">
        <v>20459</v>
      </c>
      <c r="H13354" s="5" t="s">
        <v>5398</v>
      </c>
      <c r="I13354" s="6" t="s">
        <v>8508</v>
      </c>
      <c r="J13354" s="6" t="s">
        <v>8503</v>
      </c>
      <c r="K13354" s="17">
        <v>1</v>
      </c>
      <c r="L13354" s="17" t="s">
        <v>20076</v>
      </c>
      <c r="M13354" s="9"/>
      <c r="N13354" s="9"/>
      <c r="O13354" s="21"/>
      <c r="Q13354" s="29"/>
      <c r="U13354" s="17"/>
      <c r="V13354" s="2"/>
      <c r="Y13354" t="str">
        <f t="shared" si="821"/>
        <v/>
      </c>
      <c r="AA13354" t="str">
        <f t="shared" si="822"/>
        <v/>
      </c>
      <c r="AC13354" s="7"/>
      <c r="AD13354" t="s">
        <v>8508</v>
      </c>
      <c r="AE13354">
        <f t="shared" si="825"/>
        <v>0</v>
      </c>
      <c r="AG13354" s="2"/>
      <c r="AI13354" s="7"/>
    </row>
    <row r="13355" spans="1:35" ht="11" customHeight="1" outlineLevel="1" x14ac:dyDescent="0.25">
      <c r="A13355" t="s">
        <v>1423</v>
      </c>
      <c r="C13355" s="2" t="s">
        <v>12455</v>
      </c>
      <c r="D13355" s="2">
        <v>2317</v>
      </c>
      <c r="E13355" s="7">
        <v>2014</v>
      </c>
      <c r="F13355" s="8" t="s">
        <v>20459</v>
      </c>
      <c r="H13355" s="5" t="s">
        <v>5398</v>
      </c>
      <c r="I13355" s="6" t="s">
        <v>8508</v>
      </c>
      <c r="J13355" s="6" t="s">
        <v>8503</v>
      </c>
      <c r="K13355" s="17">
        <v>1</v>
      </c>
      <c r="L13355" s="17" t="s">
        <v>20076</v>
      </c>
      <c r="M13355" s="9"/>
      <c r="N13355" s="9"/>
      <c r="O13355" s="21"/>
      <c r="Q13355" s="29"/>
      <c r="U13355" s="17"/>
      <c r="V13355" s="2"/>
      <c r="Y13355" t="str">
        <f t="shared" si="821"/>
        <v/>
      </c>
      <c r="AA13355" t="str">
        <f t="shared" si="822"/>
        <v/>
      </c>
      <c r="AC13355" s="7"/>
      <c r="AD13355" t="s">
        <v>8508</v>
      </c>
      <c r="AE13355">
        <f t="shared" si="825"/>
        <v>0</v>
      </c>
      <c r="AG13355" s="2"/>
      <c r="AI13355" s="7"/>
    </row>
    <row r="13356" spans="1:35" ht="11" customHeight="1" outlineLevel="1" x14ac:dyDescent="0.25">
      <c r="A13356" t="s">
        <v>1423</v>
      </c>
      <c r="C13356" s="2" t="s">
        <v>12455</v>
      </c>
      <c r="D13356" s="2">
        <v>2318</v>
      </c>
      <c r="E13356" s="7">
        <v>2014</v>
      </c>
      <c r="F13356" s="8" t="s">
        <v>20459</v>
      </c>
      <c r="H13356" s="5" t="s">
        <v>5398</v>
      </c>
      <c r="I13356" s="6" t="s">
        <v>8508</v>
      </c>
      <c r="J13356" s="6" t="s">
        <v>8503</v>
      </c>
      <c r="K13356" s="17">
        <v>1</v>
      </c>
      <c r="L13356" s="17" t="s">
        <v>20076</v>
      </c>
      <c r="M13356" s="9"/>
      <c r="N13356" s="9"/>
      <c r="O13356" s="21"/>
      <c r="Q13356" s="29"/>
      <c r="U13356" s="17"/>
      <c r="V13356" s="2"/>
      <c r="Y13356" t="str">
        <f t="shared" si="821"/>
        <v/>
      </c>
      <c r="AA13356" t="str">
        <f t="shared" si="822"/>
        <v/>
      </c>
      <c r="AC13356" s="7"/>
      <c r="AD13356" t="s">
        <v>8508</v>
      </c>
      <c r="AE13356">
        <f t="shared" si="825"/>
        <v>0</v>
      </c>
      <c r="AG13356" s="2"/>
      <c r="AI13356" s="7"/>
    </row>
    <row r="13357" spans="1:35" ht="11" customHeight="1" outlineLevel="1" x14ac:dyDescent="0.25">
      <c r="A13357" t="s">
        <v>1423</v>
      </c>
      <c r="C13357" s="2" t="s">
        <v>12455</v>
      </c>
      <c r="D13357" s="2" t="s">
        <v>8516</v>
      </c>
      <c r="E13357" s="7">
        <v>2014</v>
      </c>
      <c r="F13357" s="5" t="s">
        <v>8511</v>
      </c>
      <c r="H13357" s="5" t="s">
        <v>5398</v>
      </c>
      <c r="I13357" s="6" t="s">
        <v>8508</v>
      </c>
      <c r="J13357" s="6" t="s">
        <v>8503</v>
      </c>
      <c r="K13357" s="17">
        <v>1</v>
      </c>
      <c r="L13357" s="17" t="s">
        <v>7730</v>
      </c>
      <c r="M13357" s="9">
        <v>10</v>
      </c>
      <c r="N13357" s="9"/>
      <c r="O13357" s="21"/>
      <c r="Q13357" s="29"/>
      <c r="U13357" s="17"/>
      <c r="V13357" s="2"/>
      <c r="Y13357" t="str">
        <f t="shared" ref="Y13357:Y13420" si="826">IF(COUNTIF(F13357,"*fdc*"),1,"")</f>
        <v/>
      </c>
      <c r="AA13357" t="str">
        <f t="shared" ref="AA13357:AA13420" si="827">IF(COUNTIF(F13357,"*s/s*"),1,"")</f>
        <v/>
      </c>
      <c r="AC13357" s="7"/>
      <c r="AD13357" t="s">
        <v>8508</v>
      </c>
      <c r="AE13357">
        <f t="shared" si="825"/>
        <v>0</v>
      </c>
      <c r="AG13357" s="2"/>
      <c r="AI13357" s="7"/>
    </row>
    <row r="13358" spans="1:35" ht="11" customHeight="1" outlineLevel="1" x14ac:dyDescent="0.25">
      <c r="A13358" t="s">
        <v>1423</v>
      </c>
      <c r="C13358" s="2" t="s">
        <v>12455</v>
      </c>
      <c r="D13358" s="2" t="s">
        <v>13189</v>
      </c>
      <c r="E13358" s="7">
        <v>2014</v>
      </c>
      <c r="F13358" s="5" t="s">
        <v>8509</v>
      </c>
      <c r="H13358" s="5" t="s">
        <v>5398</v>
      </c>
      <c r="I13358" s="6" t="s">
        <v>8507</v>
      </c>
      <c r="J13358" s="6" t="s">
        <v>8503</v>
      </c>
      <c r="K13358" s="17">
        <v>1</v>
      </c>
      <c r="L13358" s="17" t="s">
        <v>7730</v>
      </c>
      <c r="M13358" s="9">
        <v>10</v>
      </c>
      <c r="N13358" s="9"/>
      <c r="O13358" s="21"/>
      <c r="Q13358" s="29"/>
      <c r="U13358" s="17"/>
      <c r="V13358" s="2"/>
      <c r="Y13358" t="str">
        <f t="shared" si="826"/>
        <v/>
      </c>
      <c r="AA13358" t="str">
        <f t="shared" si="827"/>
        <v/>
      </c>
      <c r="AC13358" s="7"/>
      <c r="AD13358" t="s">
        <v>8507</v>
      </c>
      <c r="AE13358">
        <f t="shared" si="825"/>
        <v>0</v>
      </c>
      <c r="AG13358" s="2"/>
      <c r="AI13358" s="7"/>
    </row>
    <row r="13359" spans="1:35" ht="11" customHeight="1" outlineLevel="1" x14ac:dyDescent="0.25">
      <c r="A13359" t="s">
        <v>1423</v>
      </c>
      <c r="C13359" s="2" t="s">
        <v>12455</v>
      </c>
      <c r="D13359" s="2">
        <v>2319</v>
      </c>
      <c r="E13359" s="7">
        <v>2014</v>
      </c>
      <c r="F13359" s="8" t="s">
        <v>21778</v>
      </c>
      <c r="H13359" s="5" t="s">
        <v>5398</v>
      </c>
      <c r="I13359" s="6" t="s">
        <v>8507</v>
      </c>
      <c r="J13359" s="6" t="s">
        <v>8503</v>
      </c>
      <c r="K13359" s="17">
        <v>1</v>
      </c>
      <c r="L13359" s="17" t="s">
        <v>20076</v>
      </c>
      <c r="M13359" s="9"/>
      <c r="N13359" s="9"/>
      <c r="O13359" s="21"/>
      <c r="Q13359" s="29"/>
      <c r="U13359" s="17"/>
      <c r="V13359" s="2"/>
      <c r="Y13359" t="str">
        <f t="shared" si="826"/>
        <v/>
      </c>
      <c r="AA13359" t="str">
        <f t="shared" si="827"/>
        <v/>
      </c>
      <c r="AC13359" s="7"/>
      <c r="AD13359" t="s">
        <v>8507</v>
      </c>
      <c r="AE13359">
        <f t="shared" si="825"/>
        <v>0</v>
      </c>
      <c r="AG13359" s="2"/>
      <c r="AI13359" s="7"/>
    </row>
    <row r="13360" spans="1:35" ht="11" customHeight="1" outlineLevel="1" x14ac:dyDescent="0.25">
      <c r="A13360" t="s">
        <v>1423</v>
      </c>
      <c r="C13360" s="2" t="s">
        <v>12455</v>
      </c>
      <c r="D13360" s="2">
        <v>2604</v>
      </c>
      <c r="E13360" s="7">
        <v>2014</v>
      </c>
      <c r="F13360" s="8" t="s">
        <v>21778</v>
      </c>
      <c r="H13360" s="5" t="s">
        <v>5398</v>
      </c>
      <c r="I13360" s="6" t="s">
        <v>5270</v>
      </c>
      <c r="J13360" s="6" t="s">
        <v>20660</v>
      </c>
      <c r="K13360" s="17">
        <v>1</v>
      </c>
      <c r="L13360" s="17" t="s">
        <v>7730</v>
      </c>
      <c r="M13360" s="9">
        <v>2.5</v>
      </c>
      <c r="N13360" s="9"/>
      <c r="O13360" s="21"/>
      <c r="Q13360" s="29"/>
      <c r="U13360" s="17"/>
      <c r="V13360" s="2"/>
      <c r="Y13360" t="str">
        <f t="shared" si="826"/>
        <v/>
      </c>
      <c r="AA13360" t="str">
        <f t="shared" si="827"/>
        <v/>
      </c>
      <c r="AC13360" s="7"/>
      <c r="AD13360" t="s">
        <v>5270</v>
      </c>
      <c r="AE13360">
        <f t="shared" si="825"/>
        <v>0</v>
      </c>
      <c r="AG13360" s="2">
        <v>1</v>
      </c>
      <c r="AI13360" s="7"/>
    </row>
    <row r="13361" spans="1:35" ht="11" customHeight="1" outlineLevel="1" x14ac:dyDescent="0.25">
      <c r="A13361" t="s">
        <v>1423</v>
      </c>
      <c r="C13361" s="2" t="s">
        <v>12455</v>
      </c>
      <c r="D13361" s="2" t="s">
        <v>8517</v>
      </c>
      <c r="E13361" s="7">
        <v>2014</v>
      </c>
      <c r="F13361" s="5" t="s">
        <v>8511</v>
      </c>
      <c r="H13361" s="5" t="s">
        <v>5398</v>
      </c>
      <c r="I13361" s="6" t="s">
        <v>8512</v>
      </c>
      <c r="J13361" s="6" t="s">
        <v>7554</v>
      </c>
      <c r="K13361" s="17">
        <v>7</v>
      </c>
      <c r="L13361" s="17" t="s">
        <v>7730</v>
      </c>
      <c r="M13361" s="9">
        <v>2.5</v>
      </c>
      <c r="N13361" s="9"/>
      <c r="O13361" s="21"/>
      <c r="Q13361" s="29"/>
      <c r="U13361" s="17"/>
      <c r="V13361" s="2"/>
      <c r="Y13361" t="str">
        <f t="shared" si="826"/>
        <v/>
      </c>
      <c r="AA13361" t="str">
        <f t="shared" si="827"/>
        <v/>
      </c>
      <c r="AC13361" s="7"/>
      <c r="AD13361" t="s">
        <v>8512</v>
      </c>
      <c r="AE13361">
        <f t="shared" si="825"/>
        <v>0</v>
      </c>
      <c r="AG13361" s="2"/>
      <c r="AI13361" s="7"/>
    </row>
    <row r="13362" spans="1:35" ht="11" customHeight="1" outlineLevel="1" x14ac:dyDescent="0.25">
      <c r="A13362" t="s">
        <v>1423</v>
      </c>
      <c r="C13362" s="2" t="s">
        <v>12455</v>
      </c>
      <c r="D13362" s="2">
        <v>2829</v>
      </c>
      <c r="E13362" s="7">
        <v>2014</v>
      </c>
      <c r="F13362" s="5" t="s">
        <v>8509</v>
      </c>
      <c r="H13362" s="5" t="s">
        <v>5398</v>
      </c>
      <c r="I13362" s="6" t="s">
        <v>8512</v>
      </c>
      <c r="J13362" s="6" t="s">
        <v>7554</v>
      </c>
      <c r="K13362" s="17">
        <v>7</v>
      </c>
      <c r="L13362" s="17" t="s">
        <v>7730</v>
      </c>
      <c r="M13362" s="9">
        <v>2.5</v>
      </c>
      <c r="N13362" s="9"/>
      <c r="O13362" s="21"/>
      <c r="Q13362" s="29"/>
      <c r="U13362" s="17"/>
      <c r="V13362" s="2"/>
      <c r="Y13362" t="str">
        <f t="shared" si="826"/>
        <v/>
      </c>
      <c r="AA13362" t="str">
        <f t="shared" si="827"/>
        <v/>
      </c>
      <c r="AC13362" s="7"/>
      <c r="AD13362" t="s">
        <v>8512</v>
      </c>
      <c r="AE13362">
        <f t="shared" si="825"/>
        <v>0</v>
      </c>
      <c r="AG13362" s="2"/>
      <c r="AI13362" s="7"/>
    </row>
    <row r="13363" spans="1:35" ht="11" customHeight="1" outlineLevel="1" x14ac:dyDescent="0.25">
      <c r="A13363" t="s">
        <v>1423</v>
      </c>
      <c r="C13363" s="2" t="s">
        <v>12455</v>
      </c>
      <c r="D13363" s="2" t="s">
        <v>18864</v>
      </c>
      <c r="E13363" s="7">
        <v>2015</v>
      </c>
      <c r="F13363" s="5" t="s">
        <v>8519</v>
      </c>
      <c r="H13363" s="5" t="s">
        <v>5398</v>
      </c>
      <c r="I13363" s="6" t="s">
        <v>4361</v>
      </c>
      <c r="J13363" s="6" t="s">
        <v>8518</v>
      </c>
      <c r="K13363" s="17">
        <v>3</v>
      </c>
      <c r="L13363" s="17" t="s">
        <v>7730</v>
      </c>
      <c r="M13363" s="9">
        <v>2.5</v>
      </c>
      <c r="N13363" s="9"/>
      <c r="O13363" s="21"/>
      <c r="Q13363" s="29"/>
      <c r="U13363" s="17"/>
      <c r="V13363" s="2"/>
      <c r="Y13363" t="str">
        <f t="shared" si="826"/>
        <v/>
      </c>
      <c r="AA13363" t="str">
        <f t="shared" si="827"/>
        <v/>
      </c>
      <c r="AC13363" s="7"/>
      <c r="AD13363" t="s">
        <v>4361</v>
      </c>
      <c r="AE13363">
        <f t="shared" si="825"/>
        <v>1</v>
      </c>
      <c r="AG13363" s="2"/>
      <c r="AI13363" s="7"/>
    </row>
    <row r="13364" spans="1:35" ht="11" customHeight="1" outlineLevel="1" x14ac:dyDescent="0.25">
      <c r="A13364" t="s">
        <v>1423</v>
      </c>
      <c r="C13364" s="2" t="s">
        <v>12455</v>
      </c>
      <c r="D13364" s="2" t="s">
        <v>20662</v>
      </c>
      <c r="E13364" s="7">
        <v>2015</v>
      </c>
      <c r="F13364" s="5" t="s">
        <v>8520</v>
      </c>
      <c r="H13364" s="5" t="s">
        <v>5398</v>
      </c>
      <c r="I13364" s="6" t="s">
        <v>7554</v>
      </c>
      <c r="J13364" s="6" t="s">
        <v>20661</v>
      </c>
      <c r="K13364" s="17">
        <v>7</v>
      </c>
      <c r="L13364" s="17" t="s">
        <v>7730</v>
      </c>
      <c r="M13364" s="9">
        <v>2.5</v>
      </c>
      <c r="N13364" s="9"/>
      <c r="O13364" s="21"/>
      <c r="Q13364" s="29"/>
      <c r="U13364" s="17"/>
      <c r="V13364" s="2"/>
      <c r="Y13364" t="str">
        <f t="shared" si="826"/>
        <v/>
      </c>
      <c r="AA13364" t="str">
        <f t="shared" si="827"/>
        <v/>
      </c>
      <c r="AC13364" s="7"/>
      <c r="AD13364" t="s">
        <v>7554</v>
      </c>
      <c r="AE13364">
        <f t="shared" si="825"/>
        <v>0</v>
      </c>
      <c r="AG13364" s="2"/>
      <c r="AI13364" s="7"/>
    </row>
    <row r="13365" spans="1:35" ht="11" customHeight="1" outlineLevel="1" x14ac:dyDescent="0.25">
      <c r="A13365" t="s">
        <v>1423</v>
      </c>
      <c r="C13365" s="2" t="s">
        <v>12455</v>
      </c>
      <c r="D13365" s="2">
        <v>3254</v>
      </c>
      <c r="E13365" s="7">
        <v>2015</v>
      </c>
      <c r="F13365" s="5" t="s">
        <v>8519</v>
      </c>
      <c r="H13365" s="5" t="s">
        <v>5398</v>
      </c>
      <c r="I13365" s="6" t="s">
        <v>7554</v>
      </c>
      <c r="J13365" s="6" t="s">
        <v>20661</v>
      </c>
      <c r="K13365" s="17">
        <v>7</v>
      </c>
      <c r="L13365" s="17" t="s">
        <v>7730</v>
      </c>
      <c r="M13365" s="9">
        <v>2.5</v>
      </c>
      <c r="N13365" s="9"/>
      <c r="O13365" s="21"/>
      <c r="Q13365" s="29"/>
      <c r="U13365" s="17"/>
      <c r="V13365" s="2"/>
      <c r="Y13365" t="str">
        <f t="shared" si="826"/>
        <v/>
      </c>
      <c r="AA13365" t="str">
        <f t="shared" si="827"/>
        <v/>
      </c>
      <c r="AC13365" s="7"/>
      <c r="AD13365" t="s">
        <v>7554</v>
      </c>
      <c r="AE13365">
        <f t="shared" si="825"/>
        <v>0</v>
      </c>
      <c r="AG13365" s="2"/>
      <c r="AI13365" s="7"/>
    </row>
    <row r="13366" spans="1:35" ht="11" customHeight="1" outlineLevel="1" x14ac:dyDescent="0.25">
      <c r="A13366" t="s">
        <v>1423</v>
      </c>
      <c r="C13366" s="2" t="s">
        <v>12455</v>
      </c>
      <c r="D13366" s="2" t="s">
        <v>8521</v>
      </c>
      <c r="E13366" s="7">
        <v>2015</v>
      </c>
      <c r="F13366" s="5" t="s">
        <v>8520</v>
      </c>
      <c r="H13366" s="5" t="s">
        <v>5398</v>
      </c>
      <c r="I13366" s="6" t="s">
        <v>7554</v>
      </c>
      <c r="J13366" s="6" t="s">
        <v>7554</v>
      </c>
      <c r="K13366" s="17">
        <v>7</v>
      </c>
      <c r="L13366" s="17" t="s">
        <v>7730</v>
      </c>
      <c r="M13366" s="9">
        <v>2.5</v>
      </c>
      <c r="N13366" s="9"/>
      <c r="O13366" s="21"/>
      <c r="Q13366" s="29"/>
      <c r="U13366" s="17"/>
      <c r="V13366" s="2"/>
      <c r="Y13366" t="str">
        <f t="shared" si="826"/>
        <v/>
      </c>
      <c r="AA13366" t="str">
        <f t="shared" si="827"/>
        <v/>
      </c>
      <c r="AC13366" s="7"/>
      <c r="AD13366" t="s">
        <v>7554</v>
      </c>
      <c r="AE13366">
        <f t="shared" si="825"/>
        <v>0</v>
      </c>
      <c r="AG13366" s="2"/>
      <c r="AI13366" s="7"/>
    </row>
    <row r="13367" spans="1:35" ht="11" customHeight="1" outlineLevel="1" x14ac:dyDescent="0.25">
      <c r="A13367" t="s">
        <v>1423</v>
      </c>
      <c r="C13367" s="2" t="s">
        <v>12455</v>
      </c>
      <c r="D13367" s="2">
        <v>3109</v>
      </c>
      <c r="E13367" s="7">
        <v>2015</v>
      </c>
      <c r="F13367" s="5" t="s">
        <v>8519</v>
      </c>
      <c r="H13367" s="5" t="s">
        <v>5398</v>
      </c>
      <c r="I13367" s="6" t="s">
        <v>7554</v>
      </c>
      <c r="J13367" s="6" t="s">
        <v>7554</v>
      </c>
      <c r="K13367" s="17">
        <v>7</v>
      </c>
      <c r="L13367" s="17" t="s">
        <v>7730</v>
      </c>
      <c r="M13367" s="9">
        <v>2.5</v>
      </c>
      <c r="N13367" s="9"/>
      <c r="O13367" s="21"/>
      <c r="Q13367" s="29"/>
      <c r="U13367" s="17"/>
      <c r="V13367" s="2"/>
      <c r="Y13367" t="str">
        <f t="shared" si="826"/>
        <v/>
      </c>
      <c r="AA13367" t="str">
        <f t="shared" si="827"/>
        <v/>
      </c>
      <c r="AC13367" s="7"/>
      <c r="AD13367" t="s">
        <v>7554</v>
      </c>
      <c r="AE13367">
        <f t="shared" si="825"/>
        <v>0</v>
      </c>
      <c r="AG13367" s="2"/>
      <c r="AI13367" s="7"/>
    </row>
    <row r="13368" spans="1:35" ht="11" customHeight="1" outlineLevel="1" x14ac:dyDescent="0.25">
      <c r="A13368" t="s">
        <v>1423</v>
      </c>
      <c r="C13368" s="2" t="s">
        <v>12455</v>
      </c>
      <c r="D13368" s="2" t="s">
        <v>8524</v>
      </c>
      <c r="E13368" s="7">
        <v>2016</v>
      </c>
      <c r="F13368" s="5" t="s">
        <v>8511</v>
      </c>
      <c r="H13368" s="5" t="s">
        <v>5398</v>
      </c>
      <c r="I13368" s="6" t="s">
        <v>8523</v>
      </c>
      <c r="J13368" s="6" t="s">
        <v>7554</v>
      </c>
      <c r="K13368" s="17">
        <v>7</v>
      </c>
      <c r="L13368" s="17" t="s">
        <v>7730</v>
      </c>
      <c r="M13368" s="9">
        <v>2.5</v>
      </c>
      <c r="N13368" s="9"/>
      <c r="O13368" s="21"/>
      <c r="Q13368" s="29"/>
      <c r="U13368" s="17"/>
      <c r="V13368" s="2"/>
      <c r="Y13368" t="str">
        <f t="shared" si="826"/>
        <v/>
      </c>
      <c r="AA13368" t="str">
        <f t="shared" si="827"/>
        <v/>
      </c>
      <c r="AC13368" s="7"/>
      <c r="AD13368" t="s">
        <v>8523</v>
      </c>
      <c r="AE13368">
        <f t="shared" ref="AE13368:AE13387" si="828">COUNTIF(I13368,"*Fuji*")</f>
        <v>0</v>
      </c>
      <c r="AG13368" s="2"/>
      <c r="AI13368" s="7"/>
    </row>
    <row r="13369" spans="1:35" ht="11" customHeight="1" outlineLevel="1" x14ac:dyDescent="0.25">
      <c r="A13369" t="s">
        <v>1423</v>
      </c>
      <c r="C13369" s="2" t="s">
        <v>12455</v>
      </c>
      <c r="D13369" s="2">
        <v>3513</v>
      </c>
      <c r="E13369" s="7">
        <v>2016</v>
      </c>
      <c r="F13369" s="5" t="s">
        <v>8509</v>
      </c>
      <c r="H13369" s="5" t="s">
        <v>5398</v>
      </c>
      <c r="I13369" s="6" t="s">
        <v>8522</v>
      </c>
      <c r="J13369" s="6" t="s">
        <v>7554</v>
      </c>
      <c r="K13369" s="17">
        <v>7</v>
      </c>
      <c r="L13369" s="17" t="s">
        <v>7730</v>
      </c>
      <c r="M13369" s="9">
        <v>2.5</v>
      </c>
      <c r="N13369" s="9"/>
      <c r="O13369" s="21"/>
      <c r="Q13369" s="29"/>
      <c r="U13369" s="17"/>
      <c r="V13369" s="2"/>
      <c r="Y13369" t="str">
        <f t="shared" si="826"/>
        <v/>
      </c>
      <c r="AA13369" t="str">
        <f t="shared" si="827"/>
        <v/>
      </c>
      <c r="AC13369" s="7"/>
      <c r="AD13369" t="s">
        <v>8522</v>
      </c>
      <c r="AE13369">
        <f t="shared" si="828"/>
        <v>0</v>
      </c>
      <c r="AG13369" s="2"/>
      <c r="AI13369" s="7"/>
    </row>
    <row r="13370" spans="1:35" ht="11" customHeight="1" outlineLevel="1" x14ac:dyDescent="0.25">
      <c r="A13370" t="s">
        <v>1423</v>
      </c>
      <c r="C13370" s="2" t="s">
        <v>12455</v>
      </c>
      <c r="D13370" s="2" t="s">
        <v>8526</v>
      </c>
      <c r="E13370" s="7">
        <v>2016</v>
      </c>
      <c r="F13370" s="5" t="s">
        <v>8520</v>
      </c>
      <c r="H13370" s="5" t="s">
        <v>5398</v>
      </c>
      <c r="I13370" s="6" t="s">
        <v>8525</v>
      </c>
      <c r="J13370" s="6" t="s">
        <v>7554</v>
      </c>
      <c r="K13370" s="17">
        <v>7</v>
      </c>
      <c r="L13370" s="17" t="s">
        <v>7730</v>
      </c>
      <c r="M13370" s="9">
        <v>2.5</v>
      </c>
      <c r="N13370" s="9"/>
      <c r="O13370" s="21"/>
      <c r="Q13370" s="29"/>
      <c r="U13370" s="17"/>
      <c r="V13370" s="2"/>
      <c r="Y13370" t="str">
        <f t="shared" si="826"/>
        <v/>
      </c>
      <c r="AA13370" t="str">
        <f t="shared" si="827"/>
        <v/>
      </c>
      <c r="AC13370" s="7"/>
      <c r="AD13370" t="s">
        <v>8525</v>
      </c>
      <c r="AE13370">
        <f t="shared" si="828"/>
        <v>0</v>
      </c>
      <c r="AG13370" s="2"/>
      <c r="AI13370" s="7"/>
    </row>
    <row r="13371" spans="1:35" ht="11" customHeight="1" outlineLevel="1" x14ac:dyDescent="0.25">
      <c r="A13371" t="s">
        <v>1423</v>
      </c>
      <c r="C13371" s="2" t="s">
        <v>12455</v>
      </c>
      <c r="D13371" s="2">
        <v>3833</v>
      </c>
      <c r="E13371" s="7">
        <v>2016</v>
      </c>
      <c r="F13371" s="5" t="s">
        <v>8519</v>
      </c>
      <c r="H13371" s="5" t="s">
        <v>5398</v>
      </c>
      <c r="I13371" s="6" t="s">
        <v>8527</v>
      </c>
      <c r="J13371" s="6" t="s">
        <v>8528</v>
      </c>
      <c r="K13371" s="17">
        <v>1</v>
      </c>
      <c r="L13371" s="17" t="s">
        <v>7730</v>
      </c>
      <c r="M13371" s="9">
        <v>2.5</v>
      </c>
      <c r="N13371" s="9"/>
      <c r="O13371" s="21"/>
      <c r="Q13371" s="29"/>
      <c r="U13371" s="17"/>
      <c r="V13371" s="2"/>
      <c r="Y13371" t="str">
        <f t="shared" si="826"/>
        <v/>
      </c>
      <c r="AA13371" t="str">
        <f t="shared" si="827"/>
        <v/>
      </c>
      <c r="AC13371" s="7"/>
      <c r="AD13371" t="s">
        <v>8527</v>
      </c>
      <c r="AE13371">
        <f t="shared" si="828"/>
        <v>0</v>
      </c>
      <c r="AG13371" s="2"/>
      <c r="AI13371" s="7"/>
    </row>
    <row r="13372" spans="1:35" ht="11" customHeight="1" outlineLevel="1" x14ac:dyDescent="0.25">
      <c r="A13372" t="s">
        <v>1423</v>
      </c>
      <c r="C13372" s="2" t="s">
        <v>12455</v>
      </c>
      <c r="D13372" s="2">
        <v>4097</v>
      </c>
      <c r="E13372" s="7">
        <v>2016</v>
      </c>
      <c r="F13372" s="8" t="s">
        <v>21719</v>
      </c>
      <c r="H13372" s="5" t="s">
        <v>5398</v>
      </c>
      <c r="I13372" s="6" t="s">
        <v>4361</v>
      </c>
      <c r="J13372" s="6" t="s">
        <v>8529</v>
      </c>
      <c r="K13372" s="17">
        <v>1</v>
      </c>
      <c r="L13372" s="17" t="s">
        <v>20076</v>
      </c>
      <c r="M13372" s="9"/>
      <c r="N13372" s="9"/>
      <c r="O13372" s="21"/>
      <c r="Q13372" s="29"/>
      <c r="U13372" s="17"/>
      <c r="V13372" s="2"/>
      <c r="Y13372" t="str">
        <f t="shared" si="826"/>
        <v/>
      </c>
      <c r="AA13372" t="str">
        <f t="shared" si="827"/>
        <v/>
      </c>
      <c r="AC13372" s="7"/>
      <c r="AD13372" t="s">
        <v>4361</v>
      </c>
      <c r="AE13372">
        <f t="shared" si="828"/>
        <v>1</v>
      </c>
      <c r="AG13372" s="2"/>
      <c r="AI13372" s="7"/>
    </row>
    <row r="13373" spans="1:35" ht="11" customHeight="1" outlineLevel="1" x14ac:dyDescent="0.25">
      <c r="A13373" t="s">
        <v>1423</v>
      </c>
      <c r="C13373" s="2" t="s">
        <v>12455</v>
      </c>
      <c r="D13373" s="2" t="s">
        <v>18668</v>
      </c>
      <c r="E13373" s="7">
        <v>2016</v>
      </c>
      <c r="F13373" s="5" t="s">
        <v>8519</v>
      </c>
      <c r="H13373" s="5" t="s">
        <v>5398</v>
      </c>
      <c r="I13373" s="6" t="s">
        <v>4361</v>
      </c>
      <c r="J13373" s="6" t="s">
        <v>8529</v>
      </c>
      <c r="K13373" s="17">
        <v>1</v>
      </c>
      <c r="L13373" s="17" t="s">
        <v>7730</v>
      </c>
      <c r="M13373" s="9">
        <v>2.5</v>
      </c>
      <c r="N13373" s="9"/>
      <c r="O13373" s="21"/>
      <c r="Q13373" s="29"/>
      <c r="U13373" s="17"/>
      <c r="V13373" s="2"/>
      <c r="Y13373" t="str">
        <f t="shared" si="826"/>
        <v/>
      </c>
      <c r="AA13373" t="str">
        <f t="shared" si="827"/>
        <v/>
      </c>
      <c r="AC13373" s="7"/>
      <c r="AD13373" t="s">
        <v>4361</v>
      </c>
      <c r="AE13373">
        <f t="shared" si="828"/>
        <v>1</v>
      </c>
      <c r="AG13373" s="2"/>
      <c r="AI13373" s="7"/>
    </row>
    <row r="13374" spans="1:35" ht="11" customHeight="1" outlineLevel="1" x14ac:dyDescent="0.25">
      <c r="A13374" t="s">
        <v>1423</v>
      </c>
      <c r="C13374" s="2" t="s">
        <v>12455</v>
      </c>
      <c r="D13374" s="2">
        <v>4286</v>
      </c>
      <c r="E13374" s="7">
        <v>2017</v>
      </c>
      <c r="F13374" s="8" t="s">
        <v>5852</v>
      </c>
      <c r="H13374" s="5" t="s">
        <v>5398</v>
      </c>
      <c r="I13374" s="6" t="s">
        <v>5270</v>
      </c>
      <c r="J13374" s="6" t="s">
        <v>8534</v>
      </c>
      <c r="K13374" s="17">
        <v>3</v>
      </c>
      <c r="L13374" s="17" t="s">
        <v>20076</v>
      </c>
      <c r="M13374" s="9"/>
      <c r="N13374" s="9"/>
      <c r="O13374" s="21"/>
      <c r="Q13374" s="29"/>
      <c r="U13374" s="17"/>
      <c r="V13374" s="2"/>
      <c r="Y13374" t="str">
        <f t="shared" si="826"/>
        <v/>
      </c>
      <c r="AA13374" t="str">
        <f t="shared" si="827"/>
        <v/>
      </c>
      <c r="AC13374" s="7"/>
      <c r="AD13374" t="s">
        <v>5270</v>
      </c>
      <c r="AE13374">
        <f t="shared" si="828"/>
        <v>0</v>
      </c>
      <c r="AG13374" s="2">
        <v>1</v>
      </c>
      <c r="AI13374" s="7"/>
    </row>
    <row r="13375" spans="1:35" ht="11" customHeight="1" outlineLevel="1" x14ac:dyDescent="0.25">
      <c r="A13375" t="s">
        <v>1423</v>
      </c>
      <c r="C13375" s="2" t="s">
        <v>12455</v>
      </c>
      <c r="D13375" s="2" t="s">
        <v>20658</v>
      </c>
      <c r="E13375" s="7">
        <v>2017</v>
      </c>
      <c r="F13375" s="5" t="s">
        <v>8530</v>
      </c>
      <c r="H13375" s="5" t="s">
        <v>5398</v>
      </c>
      <c r="I13375" s="6" t="s">
        <v>5270</v>
      </c>
      <c r="J13375" s="6" t="s">
        <v>8534</v>
      </c>
      <c r="K13375" s="17">
        <v>3</v>
      </c>
      <c r="L13375" s="17" t="s">
        <v>7730</v>
      </c>
      <c r="M13375" s="9">
        <v>2.5</v>
      </c>
      <c r="N13375" s="9"/>
      <c r="O13375" s="21"/>
      <c r="Q13375" s="29"/>
      <c r="U13375" s="17"/>
      <c r="V13375" s="2"/>
      <c r="Y13375" t="str">
        <f t="shared" si="826"/>
        <v/>
      </c>
      <c r="AA13375" t="str">
        <f t="shared" si="827"/>
        <v/>
      </c>
      <c r="AC13375" s="7"/>
      <c r="AD13375" t="s">
        <v>5270</v>
      </c>
      <c r="AE13375">
        <f t="shared" si="828"/>
        <v>0</v>
      </c>
      <c r="AG13375" s="2">
        <v>1</v>
      </c>
      <c r="AI13375" s="7"/>
    </row>
    <row r="13376" spans="1:35" ht="11" customHeight="1" outlineLevel="1" x14ac:dyDescent="0.25">
      <c r="A13376" t="s">
        <v>1423</v>
      </c>
      <c r="C13376" s="2" t="s">
        <v>12455</v>
      </c>
      <c r="D13376" s="2" t="s">
        <v>20659</v>
      </c>
      <c r="E13376" s="7">
        <v>2017</v>
      </c>
      <c r="F13376" s="5" t="s">
        <v>8519</v>
      </c>
      <c r="H13376" s="5" t="s">
        <v>5398</v>
      </c>
      <c r="I13376" s="6" t="s">
        <v>5270</v>
      </c>
      <c r="J13376" s="6" t="s">
        <v>8534</v>
      </c>
      <c r="K13376" s="17">
        <v>3</v>
      </c>
      <c r="L13376" s="17" t="s">
        <v>7730</v>
      </c>
      <c r="M13376" s="9">
        <v>2.5</v>
      </c>
      <c r="N13376" s="9"/>
      <c r="O13376" s="21"/>
      <c r="Q13376" s="29"/>
      <c r="U13376" s="17"/>
      <c r="V13376" s="2"/>
      <c r="Y13376" t="str">
        <f t="shared" si="826"/>
        <v/>
      </c>
      <c r="AA13376" t="str">
        <f t="shared" si="827"/>
        <v/>
      </c>
      <c r="AC13376" s="7"/>
      <c r="AD13376" t="s">
        <v>5270</v>
      </c>
      <c r="AE13376">
        <f t="shared" si="828"/>
        <v>0</v>
      </c>
      <c r="AG13376" s="2">
        <v>1</v>
      </c>
      <c r="AI13376" s="7"/>
    </row>
    <row r="13377" spans="1:49" ht="11" customHeight="1" outlineLevel="1" x14ac:dyDescent="0.25">
      <c r="A13377" t="s">
        <v>1423</v>
      </c>
      <c r="C13377" s="2" t="s">
        <v>12455</v>
      </c>
      <c r="D13377" s="2" t="s">
        <v>8533</v>
      </c>
      <c r="E13377" s="7">
        <v>2017</v>
      </c>
      <c r="F13377" s="5" t="s">
        <v>8530</v>
      </c>
      <c r="H13377" s="5" t="s">
        <v>5398</v>
      </c>
      <c r="I13377" s="6" t="s">
        <v>8532</v>
      </c>
      <c r="J13377" s="6" t="s">
        <v>7554</v>
      </c>
      <c r="K13377" s="17">
        <v>7</v>
      </c>
      <c r="L13377" s="17" t="s">
        <v>7730</v>
      </c>
      <c r="M13377" s="9">
        <v>2.5</v>
      </c>
      <c r="N13377" s="9"/>
      <c r="O13377" s="21"/>
      <c r="Q13377" s="29"/>
      <c r="U13377" s="17"/>
      <c r="V13377" s="2"/>
      <c r="Y13377" t="str">
        <f t="shared" si="826"/>
        <v/>
      </c>
      <c r="AA13377" t="str">
        <f t="shared" si="827"/>
        <v/>
      </c>
      <c r="AC13377" s="7"/>
      <c r="AD13377" t="s">
        <v>8532</v>
      </c>
      <c r="AE13377">
        <f t="shared" si="828"/>
        <v>0</v>
      </c>
      <c r="AG13377" s="2"/>
      <c r="AI13377" s="7"/>
    </row>
    <row r="13378" spans="1:49" ht="11" customHeight="1" outlineLevel="1" x14ac:dyDescent="0.25">
      <c r="A13378" t="s">
        <v>1423</v>
      </c>
      <c r="C13378" s="2" t="s">
        <v>12455</v>
      </c>
      <c r="D13378" s="2">
        <v>4358</v>
      </c>
      <c r="E13378" s="7">
        <v>2017</v>
      </c>
      <c r="F13378" s="5" t="s">
        <v>8519</v>
      </c>
      <c r="H13378" s="5" t="s">
        <v>5398</v>
      </c>
      <c r="I13378" s="6" t="s">
        <v>8531</v>
      </c>
      <c r="J13378" s="6" t="s">
        <v>7554</v>
      </c>
      <c r="K13378" s="17">
        <v>7</v>
      </c>
      <c r="L13378" s="17" t="s">
        <v>7730</v>
      </c>
      <c r="M13378" s="9">
        <v>2.5</v>
      </c>
      <c r="N13378" s="9"/>
      <c r="O13378" s="21"/>
      <c r="Q13378" s="29"/>
      <c r="U13378" s="17"/>
      <c r="V13378" s="2"/>
      <c r="Y13378" t="str">
        <f t="shared" si="826"/>
        <v/>
      </c>
      <c r="AA13378" t="str">
        <f t="shared" si="827"/>
        <v/>
      </c>
      <c r="AC13378" s="7"/>
      <c r="AD13378" t="s">
        <v>8531</v>
      </c>
      <c r="AE13378">
        <f t="shared" si="828"/>
        <v>0</v>
      </c>
      <c r="AG13378" s="2"/>
      <c r="AI13378" s="7"/>
    </row>
    <row r="13379" spans="1:49" ht="11" customHeight="1" outlineLevel="1" x14ac:dyDescent="0.25">
      <c r="A13379" t="s">
        <v>1423</v>
      </c>
      <c r="C13379" s="2" t="s">
        <v>12455</v>
      </c>
      <c r="D13379" s="2">
        <v>4449</v>
      </c>
      <c r="E13379" s="7">
        <v>2017</v>
      </c>
      <c r="F13379" s="8" t="s">
        <v>5852</v>
      </c>
      <c r="H13379" s="5" t="s">
        <v>5398</v>
      </c>
      <c r="I13379" s="6" t="s">
        <v>2352</v>
      </c>
      <c r="J13379" s="6" t="s">
        <v>8534</v>
      </c>
      <c r="K13379" s="17">
        <v>3</v>
      </c>
      <c r="L13379" s="17" t="s">
        <v>20076</v>
      </c>
      <c r="M13379" s="9"/>
      <c r="N13379" s="9"/>
      <c r="O13379" s="21"/>
      <c r="Q13379" s="29"/>
      <c r="U13379" s="17"/>
      <c r="V13379" s="2"/>
      <c r="Y13379" t="str">
        <f t="shared" si="826"/>
        <v/>
      </c>
      <c r="AA13379" t="str">
        <f t="shared" si="827"/>
        <v/>
      </c>
      <c r="AC13379" s="7"/>
      <c r="AD13379" t="s">
        <v>2352</v>
      </c>
      <c r="AE13379">
        <f t="shared" si="828"/>
        <v>0</v>
      </c>
      <c r="AG13379" s="2">
        <v>1</v>
      </c>
      <c r="AI13379" s="7"/>
    </row>
    <row r="13380" spans="1:49" ht="11" customHeight="1" outlineLevel="1" x14ac:dyDescent="0.25">
      <c r="A13380" t="s">
        <v>1423</v>
      </c>
      <c r="C13380" s="2" t="s">
        <v>12455</v>
      </c>
      <c r="D13380" s="2">
        <v>4450</v>
      </c>
      <c r="E13380" s="7">
        <v>2017</v>
      </c>
      <c r="F13380" s="8" t="s">
        <v>5852</v>
      </c>
      <c r="H13380" s="5" t="s">
        <v>5398</v>
      </c>
      <c r="I13380" s="6" t="s">
        <v>2352</v>
      </c>
      <c r="J13380" s="6" t="s">
        <v>8534</v>
      </c>
      <c r="K13380" s="17">
        <v>3</v>
      </c>
      <c r="L13380" s="17" t="s">
        <v>20076</v>
      </c>
      <c r="M13380" s="9"/>
      <c r="N13380" s="9"/>
      <c r="O13380" s="21"/>
      <c r="Q13380" s="29"/>
      <c r="U13380" s="17"/>
      <c r="V13380" s="2"/>
      <c r="Y13380" t="str">
        <f t="shared" si="826"/>
        <v/>
      </c>
      <c r="AA13380" t="str">
        <f t="shared" si="827"/>
        <v/>
      </c>
      <c r="AC13380" s="7"/>
      <c r="AD13380" t="s">
        <v>2352</v>
      </c>
      <c r="AE13380">
        <f t="shared" si="828"/>
        <v>0</v>
      </c>
      <c r="AG13380" s="2">
        <v>1</v>
      </c>
      <c r="AI13380" s="7"/>
    </row>
    <row r="13381" spans="1:49" ht="11" customHeight="1" outlineLevel="1" x14ac:dyDescent="0.25">
      <c r="A13381" t="s">
        <v>1423</v>
      </c>
      <c r="C13381" s="2" t="s">
        <v>12455</v>
      </c>
      <c r="D13381" s="2" t="s">
        <v>20657</v>
      </c>
      <c r="E13381" s="7">
        <v>2017</v>
      </c>
      <c r="F13381" s="5" t="s">
        <v>8530</v>
      </c>
      <c r="H13381" s="5" t="s">
        <v>5398</v>
      </c>
      <c r="I13381" s="6" t="s">
        <v>2352</v>
      </c>
      <c r="J13381" s="6" t="s">
        <v>8534</v>
      </c>
      <c r="K13381" s="17">
        <v>3</v>
      </c>
      <c r="L13381" s="17" t="s">
        <v>7730</v>
      </c>
      <c r="M13381" s="9">
        <v>2.5</v>
      </c>
      <c r="N13381" s="9"/>
      <c r="O13381" s="21"/>
      <c r="Q13381" s="29"/>
      <c r="U13381" s="17"/>
      <c r="V13381" s="2"/>
      <c r="Y13381" t="str">
        <f t="shared" si="826"/>
        <v/>
      </c>
      <c r="AA13381" t="str">
        <f t="shared" si="827"/>
        <v/>
      </c>
      <c r="AC13381" s="7"/>
      <c r="AD13381" t="s">
        <v>2352</v>
      </c>
      <c r="AE13381">
        <f t="shared" si="828"/>
        <v>0</v>
      </c>
      <c r="AG13381" s="2">
        <v>1</v>
      </c>
      <c r="AI13381" s="7"/>
    </row>
    <row r="13382" spans="1:49" ht="11" customHeight="1" outlineLevel="1" x14ac:dyDescent="0.25">
      <c r="A13382" t="s">
        <v>1423</v>
      </c>
      <c r="C13382" s="2" t="s">
        <v>12455</v>
      </c>
      <c r="D13382" s="2">
        <v>4453</v>
      </c>
      <c r="E13382" s="7">
        <v>2017</v>
      </c>
      <c r="F13382" s="5" t="s">
        <v>8519</v>
      </c>
      <c r="H13382" s="5" t="s">
        <v>5398</v>
      </c>
      <c r="I13382" s="6" t="s">
        <v>2352</v>
      </c>
      <c r="J13382" s="6" t="s">
        <v>8534</v>
      </c>
      <c r="K13382" s="17">
        <v>3</v>
      </c>
      <c r="L13382" s="17" t="s">
        <v>7730</v>
      </c>
      <c r="M13382" s="9">
        <v>2.5</v>
      </c>
      <c r="N13382" s="9"/>
      <c r="O13382" s="21"/>
      <c r="Q13382" s="29"/>
      <c r="U13382" s="17"/>
      <c r="V13382" s="2"/>
      <c r="Y13382" t="str">
        <f t="shared" si="826"/>
        <v/>
      </c>
      <c r="AA13382" t="str">
        <f t="shared" si="827"/>
        <v/>
      </c>
      <c r="AC13382" s="7"/>
      <c r="AD13382" t="s">
        <v>2352</v>
      </c>
      <c r="AE13382">
        <f t="shared" si="828"/>
        <v>0</v>
      </c>
      <c r="AG13382" s="2">
        <v>1</v>
      </c>
      <c r="AI13382" s="7"/>
    </row>
    <row r="13383" spans="1:49" ht="11" customHeight="1" outlineLevel="1" x14ac:dyDescent="0.25">
      <c r="A13383" t="s">
        <v>1423</v>
      </c>
      <c r="C13383" s="2" t="s">
        <v>12455</v>
      </c>
      <c r="D13383" s="2" t="s">
        <v>8535</v>
      </c>
      <c r="E13383" s="7">
        <v>2017</v>
      </c>
      <c r="F13383" s="5" t="s">
        <v>8530</v>
      </c>
      <c r="H13383" s="5" t="s">
        <v>5398</v>
      </c>
      <c r="I13383" s="6" t="s">
        <v>8536</v>
      </c>
      <c r="J13383" s="6" t="s">
        <v>7554</v>
      </c>
      <c r="K13383" s="17">
        <v>7</v>
      </c>
      <c r="L13383" s="17" t="s">
        <v>7730</v>
      </c>
      <c r="M13383" s="9">
        <v>2.5</v>
      </c>
      <c r="N13383" s="9"/>
      <c r="O13383" s="21"/>
      <c r="Q13383" s="29"/>
      <c r="U13383" s="17"/>
      <c r="V13383" s="2"/>
      <c r="Y13383" t="str">
        <f t="shared" si="826"/>
        <v/>
      </c>
      <c r="AA13383" t="str">
        <f t="shared" si="827"/>
        <v/>
      </c>
      <c r="AC13383" s="7"/>
      <c r="AD13383" t="s">
        <v>8536</v>
      </c>
      <c r="AE13383">
        <f t="shared" si="828"/>
        <v>0</v>
      </c>
      <c r="AG13383" s="2"/>
      <c r="AI13383" s="7"/>
    </row>
    <row r="13384" spans="1:49" ht="11" customHeight="1" outlineLevel="1" x14ac:dyDescent="0.25">
      <c r="A13384" t="s">
        <v>1423</v>
      </c>
      <c r="C13384" s="2" t="s">
        <v>12455</v>
      </c>
      <c r="D13384" s="2">
        <v>4598</v>
      </c>
      <c r="E13384" s="7">
        <v>2017</v>
      </c>
      <c r="F13384" s="5" t="s">
        <v>8519</v>
      </c>
      <c r="H13384" s="5" t="s">
        <v>5398</v>
      </c>
      <c r="I13384" s="6" t="s">
        <v>8537</v>
      </c>
      <c r="J13384" s="6" t="s">
        <v>7554</v>
      </c>
      <c r="K13384" s="17">
        <v>7</v>
      </c>
      <c r="L13384" s="17" t="s">
        <v>7730</v>
      </c>
      <c r="M13384" s="9">
        <v>2.5</v>
      </c>
      <c r="N13384" s="9"/>
      <c r="O13384" s="21"/>
      <c r="Q13384" s="29"/>
      <c r="U13384" s="17"/>
      <c r="V13384" s="2"/>
      <c r="Y13384" t="str">
        <f t="shared" si="826"/>
        <v/>
      </c>
      <c r="AA13384" t="str">
        <f t="shared" si="827"/>
        <v/>
      </c>
      <c r="AC13384" s="7"/>
      <c r="AD13384" t="s">
        <v>8537</v>
      </c>
      <c r="AE13384">
        <f t="shared" si="828"/>
        <v>0</v>
      </c>
      <c r="AG13384" s="2"/>
      <c r="AI13384" s="7"/>
    </row>
    <row r="13385" spans="1:49" ht="11" customHeight="1" outlineLevel="1" x14ac:dyDescent="0.25">
      <c r="A13385" t="s">
        <v>1423</v>
      </c>
      <c r="C13385" s="2" t="s">
        <v>12455</v>
      </c>
      <c r="D13385" s="2">
        <v>4716</v>
      </c>
      <c r="E13385" s="7">
        <v>2017</v>
      </c>
      <c r="F13385" s="8" t="s">
        <v>5852</v>
      </c>
      <c r="H13385" s="5" t="s">
        <v>5398</v>
      </c>
      <c r="I13385" s="6" t="s">
        <v>4361</v>
      </c>
      <c r="J13385" s="6" t="s">
        <v>8538</v>
      </c>
      <c r="K13385" s="17">
        <v>3</v>
      </c>
      <c r="L13385" s="17" t="s">
        <v>20076</v>
      </c>
      <c r="M13385" s="9"/>
      <c r="N13385" s="9"/>
      <c r="O13385" s="21"/>
      <c r="Q13385" s="29"/>
      <c r="U13385" s="17"/>
      <c r="V13385" s="2"/>
      <c r="Y13385" t="str">
        <f t="shared" si="826"/>
        <v/>
      </c>
      <c r="AA13385" t="str">
        <f t="shared" si="827"/>
        <v/>
      </c>
      <c r="AC13385" s="7"/>
      <c r="AD13385" t="s">
        <v>4361</v>
      </c>
      <c r="AE13385">
        <f t="shared" si="828"/>
        <v>1</v>
      </c>
      <c r="AG13385" s="2"/>
      <c r="AI13385" s="7"/>
    </row>
    <row r="13386" spans="1:49" ht="11" customHeight="1" outlineLevel="1" x14ac:dyDescent="0.25">
      <c r="A13386" t="s">
        <v>1423</v>
      </c>
      <c r="C13386" s="2" t="s">
        <v>12455</v>
      </c>
      <c r="D13386" s="2" t="s">
        <v>20665</v>
      </c>
      <c r="E13386" s="7">
        <v>2017</v>
      </c>
      <c r="F13386" s="5" t="s">
        <v>8530</v>
      </c>
      <c r="H13386" s="5" t="s">
        <v>5398</v>
      </c>
      <c r="I13386" s="6" t="s">
        <v>4361</v>
      </c>
      <c r="J13386" s="6" t="s">
        <v>8538</v>
      </c>
      <c r="K13386" s="17">
        <v>3</v>
      </c>
      <c r="L13386" s="17" t="s">
        <v>7730</v>
      </c>
      <c r="M13386" s="9">
        <v>2.5</v>
      </c>
      <c r="N13386" s="9"/>
      <c r="O13386" s="21"/>
      <c r="Q13386" s="29"/>
      <c r="U13386" s="17"/>
      <c r="V13386" s="2"/>
      <c r="Y13386" t="str">
        <f t="shared" si="826"/>
        <v/>
      </c>
      <c r="AA13386" t="str">
        <f t="shared" si="827"/>
        <v/>
      </c>
      <c r="AC13386" s="7"/>
      <c r="AD13386" t="s">
        <v>4361</v>
      </c>
      <c r="AE13386">
        <f t="shared" si="828"/>
        <v>1</v>
      </c>
      <c r="AG13386" s="2"/>
      <c r="AI13386" s="7"/>
    </row>
    <row r="13387" spans="1:49" ht="11" customHeight="1" outlineLevel="1" x14ac:dyDescent="0.25">
      <c r="A13387" t="s">
        <v>1423</v>
      </c>
      <c r="C13387" s="2" t="s">
        <v>12455</v>
      </c>
      <c r="D13387" s="2">
        <v>4718</v>
      </c>
      <c r="E13387" s="7">
        <v>2017</v>
      </c>
      <c r="F13387" s="5" t="s">
        <v>8519</v>
      </c>
      <c r="H13387" s="5" t="s">
        <v>5398</v>
      </c>
      <c r="I13387" s="6" t="s">
        <v>4361</v>
      </c>
      <c r="J13387" s="6" t="s">
        <v>8538</v>
      </c>
      <c r="K13387" s="17">
        <v>3</v>
      </c>
      <c r="L13387" s="17" t="s">
        <v>7730</v>
      </c>
      <c r="M13387" s="9">
        <v>2.5</v>
      </c>
      <c r="N13387" s="9"/>
      <c r="O13387" s="21"/>
      <c r="Q13387" s="29"/>
      <c r="U13387" s="17"/>
      <c r="V13387" s="2"/>
      <c r="Y13387" t="str">
        <f t="shared" si="826"/>
        <v/>
      </c>
      <c r="AA13387" t="str">
        <f t="shared" si="827"/>
        <v/>
      </c>
      <c r="AC13387" s="7"/>
      <c r="AD13387" t="s">
        <v>4361</v>
      </c>
      <c r="AE13387">
        <f t="shared" si="828"/>
        <v>1</v>
      </c>
      <c r="AG13387" s="2"/>
      <c r="AI13387" s="7"/>
    </row>
    <row r="13388" spans="1:49" ht="11" customHeight="1" x14ac:dyDescent="0.25">
      <c r="A13388" t="s">
        <v>11811</v>
      </c>
      <c r="B13388" t="s">
        <v>12040</v>
      </c>
      <c r="C13388" s="2" t="s">
        <v>11983</v>
      </c>
      <c r="E13388" s="7"/>
      <c r="F13388" s="5"/>
      <c r="H13388" s="5"/>
      <c r="I13388" s="6"/>
      <c r="J13388" s="6"/>
      <c r="K13388" s="17"/>
      <c r="L13388" s="17"/>
      <c r="M13388" s="9"/>
      <c r="N13388" s="9">
        <f>SUM(M13389:M13397)</f>
        <v>14.8</v>
      </c>
      <c r="O13388" s="21">
        <v>1009</v>
      </c>
      <c r="P13388">
        <f>COUNTIF(L13389:L13397,"*")</f>
        <v>9</v>
      </c>
      <c r="Q13388" s="29">
        <f>P13388/O13388</f>
        <v>8.9197224975222991E-3</v>
      </c>
      <c r="R13388">
        <f>COUNTIF(L13389:L13397,"Y")+COUNTIF(L13389:L13397,"S")</f>
        <v>4</v>
      </c>
      <c r="U13388" s="17" t="s">
        <v>7730</v>
      </c>
      <c r="V13388" s="2"/>
      <c r="W13388" t="s">
        <v>18483</v>
      </c>
      <c r="Y13388" t="str">
        <f t="shared" si="826"/>
        <v/>
      </c>
      <c r="AA13388" t="str">
        <f t="shared" si="827"/>
        <v/>
      </c>
      <c r="AC13388" s="7"/>
      <c r="AF13388">
        <f>COUNTIF(AE13389:AE13397,"1")</f>
        <v>0</v>
      </c>
      <c r="AG13388" s="2"/>
      <c r="AI13388" s="7"/>
      <c r="AJ13388">
        <f>COUNTIF($K13389:$K13397,"1")-COUNTIFS($K13389:$K13397,"1",$L13389:$L13397,"V")</f>
        <v>1</v>
      </c>
      <c r="AK13388">
        <f>COUNTIFS($K13389:$K13397,"1",$L13389:$L13397,"Y")+COUNTIFS($K13389:$K13397,"1",$L13389:$L13397,"s")</f>
        <v>1</v>
      </c>
      <c r="AL13388">
        <f>COUNTIF($K13389:$K13397,"2")-COUNTIFS($K13389:$K13397,"2",$L13389:$L13397,"V")</f>
        <v>5</v>
      </c>
      <c r="AM13388">
        <f>COUNTIFS($K13389:$K13397,"2",$L13389:$L13397,"Y")+COUNTIFS($K13389:$K13397,"2",$L13389:$L13397,"s")</f>
        <v>0</v>
      </c>
      <c r="AN13388">
        <f>COUNTIF($K13389:$K13397,"3")-COUNTIFS($K13389:$K13397,"3",$L13389:$L13397,"V")</f>
        <v>1</v>
      </c>
      <c r="AO13388">
        <f>COUNTIFS($K13389:$K13397,"3",$L13389:$L13397,"Y")+COUNTIFS($K13389:$K13397,"3",$L13389:$L13397,"s")</f>
        <v>1</v>
      </c>
      <c r="AP13388">
        <f>COUNTIF($K13389:$K13397,"4")-COUNTIFS($K13389:$K13397,"4",$L13389:$L13397,"V")</f>
        <v>0</v>
      </c>
      <c r="AQ13388">
        <f>COUNTIFS($K13389:$K13397,"4",$L13389:$L13397,"Y")+COUNTIFS($K13389:$K13397,"4",$L13389:$L13397,"s")</f>
        <v>0</v>
      </c>
      <c r="AR13388">
        <f>COUNTIF($K13389:$K13397,"5")-COUNTIFS($K13389:$K13397,"5",$L13389:$L13397,"V")</f>
        <v>0</v>
      </c>
      <c r="AS13388">
        <f>COUNTIFS($K13389:$K13397,"5",$L13389:$L13397,"Y")+COUNTIFS($K13389:$K13397,"5",$L13389:$L13397,"s")</f>
        <v>0</v>
      </c>
      <c r="AT13388">
        <f>COUNTIF($K13389:$K13397,"6")-COUNTIFS($K13389:$K13397,"6",$L13389:$L13397,"V")</f>
        <v>0</v>
      </c>
      <c r="AU13388">
        <f>COUNTIFS($K13389:$K13397,"6",$L13389:$L13397,"Y")+COUNTIFS($K13389:$K13397,"6",$L13389:$L13397,"s")</f>
        <v>0</v>
      </c>
      <c r="AV13388">
        <f>COUNTIF($K13389:$K13397,"7")-COUNTIFS($K13389:$K13397,"7",$L13389:$L13397,"V")</f>
        <v>2</v>
      </c>
      <c r="AW13388">
        <f>COUNTIFS($K13389:$K13397,"7",$L13389:$L13397,"Y")+COUNTIFS($K13389:$K13397,"7",$L13389:$L13397,"s")</f>
        <v>2</v>
      </c>
    </row>
    <row r="13389" spans="1:49" ht="11" customHeight="1" outlineLevel="1" x14ac:dyDescent="0.25">
      <c r="A13389" t="s">
        <v>11812</v>
      </c>
      <c r="C13389" s="2" t="s">
        <v>11983</v>
      </c>
      <c r="D13389" s="2">
        <v>407</v>
      </c>
      <c r="E13389" s="7">
        <v>1987</v>
      </c>
      <c r="F13389" s="8" t="s">
        <v>4367</v>
      </c>
      <c r="H13389" s="5" t="s">
        <v>5398</v>
      </c>
      <c r="I13389" s="6" t="s">
        <v>13336</v>
      </c>
      <c r="J13389" s="6" t="s">
        <v>20006</v>
      </c>
      <c r="K13389" s="17">
        <v>2</v>
      </c>
      <c r="L13389" s="17" t="s">
        <v>7732</v>
      </c>
      <c r="M13389" s="9"/>
      <c r="N13389" s="9"/>
      <c r="O13389" s="21"/>
      <c r="Q13389" s="29"/>
      <c r="U13389" s="17"/>
      <c r="V13389" s="2"/>
      <c r="Y13389" t="str">
        <f t="shared" si="826"/>
        <v/>
      </c>
      <c r="AA13389" t="str">
        <f t="shared" si="827"/>
        <v/>
      </c>
      <c r="AC13389" s="7"/>
      <c r="AD13389" t="s">
        <v>13336</v>
      </c>
      <c r="AE13389">
        <f t="shared" ref="AE13389:AE13397" si="829">COUNTIF(I13389,"*Fuji*")</f>
        <v>0</v>
      </c>
      <c r="AG13389" s="2"/>
      <c r="AI13389" s="7"/>
    </row>
    <row r="13390" spans="1:49" ht="11" customHeight="1" outlineLevel="1" x14ac:dyDescent="0.25">
      <c r="A13390" t="s">
        <v>11812</v>
      </c>
      <c r="C13390" s="2" t="s">
        <v>11983</v>
      </c>
      <c r="D13390" s="2">
        <v>408</v>
      </c>
      <c r="E13390" s="7">
        <v>1987</v>
      </c>
      <c r="F13390" s="8" t="s">
        <v>5401</v>
      </c>
      <c r="H13390" s="5" t="s">
        <v>5398</v>
      </c>
      <c r="I13390" s="6" t="s">
        <v>13336</v>
      </c>
      <c r="J13390" s="6" t="s">
        <v>20006</v>
      </c>
      <c r="K13390" s="17">
        <v>2</v>
      </c>
      <c r="L13390" s="17" t="s">
        <v>7732</v>
      </c>
      <c r="M13390" s="9"/>
      <c r="N13390" s="9"/>
      <c r="O13390" s="21"/>
      <c r="Q13390" s="29"/>
      <c r="U13390" s="17"/>
      <c r="V13390" s="2"/>
      <c r="Y13390" t="str">
        <f t="shared" si="826"/>
        <v/>
      </c>
      <c r="AA13390" t="str">
        <f t="shared" si="827"/>
        <v/>
      </c>
      <c r="AC13390" s="7"/>
      <c r="AD13390" t="s">
        <v>13336</v>
      </c>
      <c r="AE13390">
        <f t="shared" si="829"/>
        <v>0</v>
      </c>
      <c r="AG13390" s="2"/>
      <c r="AI13390" s="7"/>
    </row>
    <row r="13391" spans="1:49" ht="11" customHeight="1" outlineLevel="1" x14ac:dyDescent="0.25">
      <c r="A13391" t="s">
        <v>11812</v>
      </c>
      <c r="C13391" s="2" t="s">
        <v>11983</v>
      </c>
      <c r="D13391" s="2">
        <v>409</v>
      </c>
      <c r="E13391" s="7">
        <v>1987</v>
      </c>
      <c r="F13391" s="8" t="s">
        <v>3822</v>
      </c>
      <c r="H13391" s="5" t="s">
        <v>5398</v>
      </c>
      <c r="I13391" s="6" t="s">
        <v>13336</v>
      </c>
      <c r="J13391" s="6" t="s">
        <v>20006</v>
      </c>
      <c r="K13391" s="17">
        <v>2</v>
      </c>
      <c r="L13391" s="17" t="s">
        <v>7732</v>
      </c>
      <c r="M13391" s="9"/>
      <c r="N13391" s="9"/>
      <c r="O13391" s="21"/>
      <c r="Q13391" s="29"/>
      <c r="U13391" s="17"/>
      <c r="V13391" s="2"/>
      <c r="Y13391" t="str">
        <f t="shared" si="826"/>
        <v/>
      </c>
      <c r="AA13391" t="str">
        <f t="shared" si="827"/>
        <v/>
      </c>
      <c r="AC13391" s="7"/>
      <c r="AD13391" t="s">
        <v>13336</v>
      </c>
      <c r="AE13391">
        <f t="shared" si="829"/>
        <v>0</v>
      </c>
      <c r="AG13391" s="2"/>
      <c r="AI13391" s="7"/>
    </row>
    <row r="13392" spans="1:49" ht="11" customHeight="1" outlineLevel="1" x14ac:dyDescent="0.25">
      <c r="A13392" t="s">
        <v>11812</v>
      </c>
      <c r="C13392" s="2" t="s">
        <v>11983</v>
      </c>
      <c r="D13392" s="2">
        <v>410</v>
      </c>
      <c r="E13392" s="7">
        <v>1987</v>
      </c>
      <c r="F13392" s="8" t="s">
        <v>6841</v>
      </c>
      <c r="H13392" s="5" t="s">
        <v>5398</v>
      </c>
      <c r="I13392" s="6" t="s">
        <v>13336</v>
      </c>
      <c r="J13392" s="6" t="s">
        <v>20006</v>
      </c>
      <c r="K13392" s="17">
        <v>2</v>
      </c>
      <c r="L13392" s="17" t="s">
        <v>7732</v>
      </c>
      <c r="M13392" s="9"/>
      <c r="N13392" s="9"/>
      <c r="O13392" s="21"/>
      <c r="Q13392" s="29"/>
      <c r="U13392" s="17"/>
      <c r="V13392" s="2"/>
      <c r="Y13392" t="str">
        <f t="shared" si="826"/>
        <v/>
      </c>
      <c r="AA13392" t="str">
        <f t="shared" si="827"/>
        <v/>
      </c>
      <c r="AC13392" s="7"/>
      <c r="AD13392" t="s">
        <v>13336</v>
      </c>
      <c r="AE13392">
        <f t="shared" si="829"/>
        <v>0</v>
      </c>
      <c r="AG13392" s="2"/>
      <c r="AI13392" s="7"/>
    </row>
    <row r="13393" spans="1:49" ht="11" customHeight="1" outlineLevel="1" x14ac:dyDescent="0.25">
      <c r="A13393" t="s">
        <v>11812</v>
      </c>
      <c r="C13393" s="2" t="s">
        <v>11983</v>
      </c>
      <c r="D13393" s="2">
        <v>411</v>
      </c>
      <c r="E13393" s="7">
        <v>1987</v>
      </c>
      <c r="F13393" s="8" t="s">
        <v>21765</v>
      </c>
      <c r="H13393" s="5" t="s">
        <v>5398</v>
      </c>
      <c r="I13393" s="6" t="s">
        <v>5620</v>
      </c>
      <c r="J13393" s="6" t="s">
        <v>20006</v>
      </c>
      <c r="K13393" s="17">
        <v>2</v>
      </c>
      <c r="L13393" s="17" t="s">
        <v>7732</v>
      </c>
      <c r="M13393" s="9"/>
      <c r="N13393" s="9"/>
      <c r="O13393" s="21"/>
      <c r="Q13393" s="29"/>
      <c r="U13393" s="17"/>
      <c r="V13393" s="2"/>
      <c r="Y13393" t="str">
        <f t="shared" si="826"/>
        <v/>
      </c>
      <c r="AA13393" t="str">
        <f t="shared" si="827"/>
        <v/>
      </c>
      <c r="AC13393" s="7"/>
      <c r="AD13393" t="s">
        <v>5620</v>
      </c>
      <c r="AE13393">
        <f t="shared" si="829"/>
        <v>0</v>
      </c>
      <c r="AG13393" s="2"/>
      <c r="AI13393" s="7"/>
    </row>
    <row r="13394" spans="1:49" ht="11" customHeight="1" outlineLevel="1" x14ac:dyDescent="0.25">
      <c r="A13394" t="s">
        <v>11812</v>
      </c>
      <c r="C13394" s="2" t="s">
        <v>11983</v>
      </c>
      <c r="D13394" s="2">
        <v>492</v>
      </c>
      <c r="E13394" s="7">
        <v>1993</v>
      </c>
      <c r="F13394" s="5" t="s">
        <v>5095</v>
      </c>
      <c r="H13394" s="5" t="s">
        <v>5398</v>
      </c>
      <c r="I13394" s="6" t="s">
        <v>2352</v>
      </c>
      <c r="J13394" s="6" t="s">
        <v>8499</v>
      </c>
      <c r="K13394" s="17">
        <v>3</v>
      </c>
      <c r="L13394" s="17" t="s">
        <v>7730</v>
      </c>
      <c r="M13394" s="9">
        <v>5</v>
      </c>
      <c r="N13394" s="9"/>
      <c r="O13394" s="21"/>
      <c r="Q13394" s="29"/>
      <c r="U13394" s="17"/>
      <c r="V13394" s="2"/>
      <c r="Y13394" t="str">
        <f t="shared" si="826"/>
        <v/>
      </c>
      <c r="AA13394" t="str">
        <f t="shared" si="827"/>
        <v/>
      </c>
      <c r="AC13394" s="7"/>
      <c r="AD13394" t="s">
        <v>2352</v>
      </c>
      <c r="AE13394">
        <f t="shared" si="829"/>
        <v>0</v>
      </c>
      <c r="AG13394" s="2">
        <v>1</v>
      </c>
      <c r="AI13394" s="7"/>
    </row>
    <row r="13395" spans="1:49" ht="11" customHeight="1" outlineLevel="1" x14ac:dyDescent="0.25">
      <c r="A13395" t="s">
        <v>11812</v>
      </c>
      <c r="C13395" s="2" t="s">
        <v>11983</v>
      </c>
      <c r="D13395" s="3" t="s">
        <v>20161</v>
      </c>
      <c r="E13395" s="7">
        <v>1997</v>
      </c>
      <c r="F13395" s="5" t="s">
        <v>997</v>
      </c>
      <c r="H13395" s="5" t="s">
        <v>5398</v>
      </c>
      <c r="I13395" s="6" t="s">
        <v>998</v>
      </c>
      <c r="J13395" s="6"/>
      <c r="K13395" s="17">
        <v>1</v>
      </c>
      <c r="L13395" s="17" t="s">
        <v>7730</v>
      </c>
      <c r="M13395" s="9">
        <v>3.8</v>
      </c>
      <c r="N13395" s="9"/>
      <c r="O13395" s="21"/>
      <c r="Q13395" s="29"/>
      <c r="S13395">
        <v>1</v>
      </c>
      <c r="T13395">
        <v>1</v>
      </c>
      <c r="U13395" s="17"/>
      <c r="V13395" s="2" t="s">
        <v>4116</v>
      </c>
      <c r="Y13395" t="str">
        <f t="shared" si="826"/>
        <v/>
      </c>
      <c r="AA13395" t="str">
        <f t="shared" si="827"/>
        <v/>
      </c>
      <c r="AC13395" s="7"/>
      <c r="AD13395" t="s">
        <v>998</v>
      </c>
      <c r="AE13395">
        <f t="shared" si="829"/>
        <v>0</v>
      </c>
      <c r="AG13395" s="2"/>
      <c r="AH13395" t="s">
        <v>3354</v>
      </c>
      <c r="AI13395" s="7" t="s">
        <v>4922</v>
      </c>
    </row>
    <row r="13396" spans="1:49" ht="11" customHeight="1" outlineLevel="1" x14ac:dyDescent="0.25">
      <c r="A13396" t="s">
        <v>11812</v>
      </c>
      <c r="C13396" s="2" t="s">
        <v>11983</v>
      </c>
      <c r="D13396" s="3" t="s">
        <v>20161</v>
      </c>
      <c r="E13396" s="7">
        <v>1999</v>
      </c>
      <c r="F13396" s="8" t="s">
        <v>21766</v>
      </c>
      <c r="H13396" s="5" t="s">
        <v>5398</v>
      </c>
      <c r="I13396" s="6" t="s">
        <v>7554</v>
      </c>
      <c r="J13396" s="6"/>
      <c r="K13396" s="17">
        <v>7</v>
      </c>
      <c r="L13396" s="17" t="s">
        <v>7730</v>
      </c>
      <c r="M13396" s="9">
        <v>3</v>
      </c>
      <c r="N13396" s="9"/>
      <c r="O13396" s="21"/>
      <c r="Q13396" s="29"/>
      <c r="U13396" s="17"/>
      <c r="V13396" s="2" t="s">
        <v>4116</v>
      </c>
      <c r="Y13396" t="str">
        <f t="shared" si="826"/>
        <v/>
      </c>
      <c r="AA13396">
        <f t="shared" si="827"/>
        <v>1</v>
      </c>
      <c r="AC13396" s="7"/>
      <c r="AD13396" t="s">
        <v>7554</v>
      </c>
      <c r="AE13396">
        <f t="shared" si="829"/>
        <v>0</v>
      </c>
      <c r="AG13396" s="2"/>
      <c r="AH13396" t="s">
        <v>3354</v>
      </c>
      <c r="AI13396" s="7" t="s">
        <v>4922</v>
      </c>
    </row>
    <row r="13397" spans="1:49" ht="11" customHeight="1" outlineLevel="1" x14ac:dyDescent="0.25">
      <c r="A13397" t="s">
        <v>11812</v>
      </c>
      <c r="C13397" s="2" t="s">
        <v>11983</v>
      </c>
      <c r="D13397" s="3" t="s">
        <v>20161</v>
      </c>
      <c r="E13397" s="7">
        <v>2000</v>
      </c>
      <c r="F13397" s="8" t="s">
        <v>21766</v>
      </c>
      <c r="H13397" s="5" t="s">
        <v>5398</v>
      </c>
      <c r="I13397" s="6" t="s">
        <v>7554</v>
      </c>
      <c r="J13397" s="6"/>
      <c r="K13397" s="17">
        <v>7</v>
      </c>
      <c r="L13397" s="17" t="s">
        <v>7730</v>
      </c>
      <c r="M13397" s="9">
        <v>3</v>
      </c>
      <c r="N13397" s="9"/>
      <c r="O13397" s="21"/>
      <c r="Q13397" s="29"/>
      <c r="U13397" s="17"/>
      <c r="V13397" s="2" t="s">
        <v>4116</v>
      </c>
      <c r="Y13397" t="str">
        <f t="shared" si="826"/>
        <v/>
      </c>
      <c r="AA13397">
        <f t="shared" si="827"/>
        <v>1</v>
      </c>
      <c r="AC13397" s="7"/>
      <c r="AD13397" t="s">
        <v>7554</v>
      </c>
      <c r="AE13397">
        <f t="shared" si="829"/>
        <v>0</v>
      </c>
      <c r="AG13397" s="2"/>
      <c r="AH13397" t="s">
        <v>3354</v>
      </c>
      <c r="AI13397" s="7" t="s">
        <v>4922</v>
      </c>
    </row>
    <row r="13398" spans="1:49" ht="11" customHeight="1" x14ac:dyDescent="0.25">
      <c r="A13398" s="4" t="s">
        <v>8470</v>
      </c>
      <c r="B13398" t="s">
        <v>12041</v>
      </c>
      <c r="C13398" s="2" t="s">
        <v>11983</v>
      </c>
      <c r="E13398" s="7"/>
      <c r="F13398" s="5"/>
      <c r="H13398" s="5"/>
      <c r="I13398" s="6"/>
      <c r="J13398" s="6"/>
      <c r="K13398" s="17"/>
      <c r="L13398" s="17"/>
      <c r="M13398" s="9"/>
      <c r="N13398" s="9">
        <f>SUM(M13399:M13414)</f>
        <v>61.550000000000004</v>
      </c>
      <c r="O13398" s="21">
        <v>2700</v>
      </c>
      <c r="P13398">
        <f>COUNTIF(L13399:L13414,"*")</f>
        <v>16</v>
      </c>
      <c r="Q13398" s="29">
        <f>P13398/O13398</f>
        <v>5.9259259259259256E-3</v>
      </c>
      <c r="R13398">
        <f>COUNTIF(L13399:L13414,"Y")+COUNTIF(L13399:L13414,"S")</f>
        <v>16</v>
      </c>
      <c r="U13398" s="17" t="s">
        <v>7730</v>
      </c>
      <c r="V13398" s="2"/>
      <c r="W13398" t="s">
        <v>18484</v>
      </c>
      <c r="Y13398" t="str">
        <f t="shared" si="826"/>
        <v/>
      </c>
      <c r="AA13398" t="str">
        <f t="shared" si="827"/>
        <v/>
      </c>
      <c r="AC13398" s="7"/>
      <c r="AF13398">
        <f>COUNTIF(AE13399:AE13414,"1")</f>
        <v>0</v>
      </c>
      <c r="AG13398" s="2"/>
      <c r="AI13398" s="7"/>
      <c r="AJ13398">
        <f>COUNTIF($K13399:$K13414,"1")-COUNTIFS($K13399:$K13414,"1",$L13399:$L13414,"V")</f>
        <v>2</v>
      </c>
      <c r="AK13398">
        <f>COUNTIFS($K13399:$K13414,"1",$L13399:$L13414,"Y")+COUNTIFS($K13399:$K13414,"1",$L13399:$L13414,"s")</f>
        <v>2</v>
      </c>
      <c r="AL13398">
        <f>COUNTIF($K13399:$K13414,"2")-COUNTIFS($K13399:$K13414,"2",$L13399:$L13414,"V")</f>
        <v>0</v>
      </c>
      <c r="AM13398">
        <f>COUNTIFS($K13399:$K13414,"2",$L13399:$L13414,"Y")+COUNTIFS($K13399:$K13414,"2",$L13399:$L13414,"s")</f>
        <v>0</v>
      </c>
      <c r="AN13398">
        <f>COUNTIF($K13399:$K13414,"3")-COUNTIFS($K13399:$K13414,"3",$L13399:$L13414,"V")</f>
        <v>1</v>
      </c>
      <c r="AO13398">
        <f>COUNTIFS($K13399:$K13414,"3",$L13399:$L13414,"Y")+COUNTIFS($K13399:$K13414,"3",$L13399:$L13414,"s")</f>
        <v>1</v>
      </c>
      <c r="AP13398">
        <f>COUNTIF($K13399:$K13414,"4")-COUNTIFS($K13399:$K13414,"4",$L13399:$L13414,"V")</f>
        <v>4</v>
      </c>
      <c r="AQ13398">
        <f>COUNTIFS($K13399:$K13414,"4",$L13399:$L13414,"Y")+COUNTIFS($K13399:$K13414,"4",$L13399:$L13414,"s")</f>
        <v>4</v>
      </c>
      <c r="AR13398">
        <f>COUNTIF($K13399:$K13414,"5")-COUNTIFS($K13399:$K13414,"5",$L13399:$L13414,"V")</f>
        <v>5</v>
      </c>
      <c r="AS13398">
        <f>COUNTIFS($K13399:$K13414,"5",$L13399:$L13414,"Y")+COUNTIFS($K13399:$K13414,"5",$L13399:$L13414,"s")</f>
        <v>5</v>
      </c>
      <c r="AT13398">
        <f>COUNTIF($K13399:$K13414,"6")-COUNTIFS($K13399:$K13414,"6",$L13399:$L13414,"V")</f>
        <v>0</v>
      </c>
      <c r="AU13398">
        <f>COUNTIFS($K13399:$K13414,"6",$L13399:$L13414,"Y")+COUNTIFS($K13399:$K13414,"6",$L13399:$L13414,"s")</f>
        <v>0</v>
      </c>
      <c r="AV13398">
        <f>COUNTIF($K13399:$K13414,"7")-COUNTIFS($K13399:$K13414,"7",$L13399:$L13414,"V")</f>
        <v>4</v>
      </c>
      <c r="AW13398">
        <f>COUNTIFS($K13399:$K13414,"7",$L13399:$L13414,"Y")+COUNTIFS($K13399:$K13414,"7",$L13399:$L13414,"s")</f>
        <v>4</v>
      </c>
    </row>
    <row r="13399" spans="1:49" ht="11" customHeight="1" outlineLevel="1" x14ac:dyDescent="0.25">
      <c r="A13399" t="s">
        <v>5578</v>
      </c>
      <c r="C13399" s="2" t="s">
        <v>11983</v>
      </c>
      <c r="D13399" s="2">
        <v>592</v>
      </c>
      <c r="E13399" s="7">
        <v>1980</v>
      </c>
      <c r="F13399" s="5" t="s">
        <v>5239</v>
      </c>
      <c r="H13399" s="5" t="s">
        <v>5398</v>
      </c>
      <c r="I13399" s="6" t="s">
        <v>9607</v>
      </c>
      <c r="J13399" s="6" t="s">
        <v>21189</v>
      </c>
      <c r="K13399" s="17">
        <v>7</v>
      </c>
      <c r="L13399" s="17" t="s">
        <v>20076</v>
      </c>
      <c r="M13399" s="9"/>
      <c r="N13399" s="9"/>
      <c r="O13399" s="21"/>
      <c r="Q13399" s="29"/>
      <c r="U13399" s="17"/>
      <c r="V13399" s="2"/>
      <c r="Y13399" t="str">
        <f t="shared" si="826"/>
        <v/>
      </c>
      <c r="AA13399" t="str">
        <f t="shared" si="827"/>
        <v/>
      </c>
      <c r="AC13399" s="7"/>
      <c r="AD13399" t="s">
        <v>9607</v>
      </c>
      <c r="AE13399">
        <f t="shared" ref="AE13399:AE13414" si="830">COUNTIF(I13399,"*Fuji*")</f>
        <v>0</v>
      </c>
      <c r="AG13399" s="2"/>
      <c r="AI13399" s="7"/>
    </row>
    <row r="13400" spans="1:49" ht="11" customHeight="1" outlineLevel="1" x14ac:dyDescent="0.25">
      <c r="A13400" t="s">
        <v>5578</v>
      </c>
      <c r="C13400" s="2" t="s">
        <v>11983</v>
      </c>
      <c r="D13400" s="2">
        <v>593</v>
      </c>
      <c r="E13400" s="7">
        <v>1980</v>
      </c>
      <c r="F13400" s="5" t="s">
        <v>2974</v>
      </c>
      <c r="H13400" s="5" t="s">
        <v>5398</v>
      </c>
      <c r="I13400" s="6" t="s">
        <v>9607</v>
      </c>
      <c r="J13400" s="6" t="s">
        <v>21189</v>
      </c>
      <c r="K13400" s="17">
        <v>7</v>
      </c>
      <c r="L13400" s="17" t="s">
        <v>20076</v>
      </c>
      <c r="M13400" s="9"/>
      <c r="N13400" s="9"/>
      <c r="O13400" s="21"/>
      <c r="Q13400" s="29"/>
      <c r="U13400" s="17"/>
      <c r="V13400" s="2"/>
      <c r="Y13400" t="str">
        <f t="shared" si="826"/>
        <v/>
      </c>
      <c r="AA13400" t="str">
        <f t="shared" si="827"/>
        <v/>
      </c>
      <c r="AC13400" s="7"/>
      <c r="AD13400" t="s">
        <v>9607</v>
      </c>
      <c r="AE13400">
        <f t="shared" si="830"/>
        <v>0</v>
      </c>
      <c r="AG13400" s="2"/>
      <c r="AI13400" s="7"/>
    </row>
    <row r="13401" spans="1:49" ht="11" customHeight="1" outlineLevel="1" x14ac:dyDescent="0.25">
      <c r="A13401" t="s">
        <v>5578</v>
      </c>
      <c r="C13401" s="2" t="s">
        <v>11983</v>
      </c>
      <c r="D13401" s="2" t="s">
        <v>12628</v>
      </c>
      <c r="E13401" s="7">
        <v>1980</v>
      </c>
      <c r="F13401" s="5" t="s">
        <v>21190</v>
      </c>
      <c r="H13401" s="5" t="s">
        <v>5398</v>
      </c>
      <c r="I13401" s="6" t="s">
        <v>9607</v>
      </c>
      <c r="J13401" s="6" t="s">
        <v>21189</v>
      </c>
      <c r="K13401" s="17">
        <v>7</v>
      </c>
      <c r="L13401" s="17" t="s">
        <v>7730</v>
      </c>
      <c r="M13401" s="9">
        <v>3</v>
      </c>
      <c r="N13401" s="9"/>
      <c r="O13401" s="21"/>
      <c r="Q13401" s="29"/>
      <c r="U13401" s="17"/>
      <c r="V13401" s="2"/>
      <c r="Y13401">
        <f t="shared" si="826"/>
        <v>1</v>
      </c>
      <c r="AA13401" t="str">
        <f t="shared" si="827"/>
        <v/>
      </c>
      <c r="AC13401" s="7"/>
      <c r="AD13401" t="s">
        <v>9607</v>
      </c>
      <c r="AE13401">
        <f t="shared" si="830"/>
        <v>0</v>
      </c>
      <c r="AG13401" s="2"/>
      <c r="AI13401" s="7"/>
    </row>
    <row r="13402" spans="1:49" ht="11" customHeight="1" outlineLevel="1" x14ac:dyDescent="0.25">
      <c r="A13402" t="s">
        <v>5578</v>
      </c>
      <c r="C13402" s="2" t="s">
        <v>11983</v>
      </c>
      <c r="D13402" s="2">
        <v>665</v>
      </c>
      <c r="E13402" s="7">
        <v>1983</v>
      </c>
      <c r="F13402" s="5" t="s">
        <v>2974</v>
      </c>
      <c r="H13402" s="5" t="s">
        <v>5398</v>
      </c>
      <c r="I13402" s="6" t="s">
        <v>8456</v>
      </c>
      <c r="J13402" s="6" t="s">
        <v>8457</v>
      </c>
      <c r="K13402" s="17">
        <v>5</v>
      </c>
      <c r="L13402" s="17" t="s">
        <v>7730</v>
      </c>
      <c r="M13402" s="9">
        <v>2.4</v>
      </c>
      <c r="N13402" s="9"/>
      <c r="O13402" s="21"/>
      <c r="Q13402" s="29"/>
      <c r="U13402" s="17"/>
      <c r="V13402" s="2"/>
      <c r="Y13402" t="str">
        <f t="shared" si="826"/>
        <v/>
      </c>
      <c r="AA13402" t="str">
        <f t="shared" si="827"/>
        <v/>
      </c>
      <c r="AC13402" s="7"/>
      <c r="AD13402" t="s">
        <v>8456</v>
      </c>
      <c r="AE13402">
        <f t="shared" si="830"/>
        <v>0</v>
      </c>
      <c r="AG13402" s="2"/>
      <c r="AI13402" s="7"/>
    </row>
    <row r="13403" spans="1:49" ht="11" customHeight="1" outlineLevel="1" x14ac:dyDescent="0.25">
      <c r="A13403" t="s">
        <v>5578</v>
      </c>
      <c r="C13403" s="2" t="s">
        <v>11983</v>
      </c>
      <c r="D13403" s="2">
        <v>685</v>
      </c>
      <c r="E13403" s="7">
        <v>1984</v>
      </c>
      <c r="F13403" s="5" t="s">
        <v>17981</v>
      </c>
      <c r="H13403" s="5" t="s">
        <v>5398</v>
      </c>
      <c r="I13403" s="6" t="s">
        <v>8469</v>
      </c>
      <c r="J13403" s="6" t="s">
        <v>8467</v>
      </c>
      <c r="K13403" s="17">
        <v>4</v>
      </c>
      <c r="L13403" s="17" t="s">
        <v>7730</v>
      </c>
      <c r="M13403" s="9">
        <v>0.3</v>
      </c>
      <c r="N13403" s="9"/>
      <c r="O13403" s="21"/>
      <c r="Q13403" s="29"/>
      <c r="U13403" s="17"/>
      <c r="V13403" s="2"/>
      <c r="Y13403" t="str">
        <f t="shared" si="826"/>
        <v/>
      </c>
      <c r="AA13403" t="str">
        <f t="shared" si="827"/>
        <v/>
      </c>
      <c r="AC13403" s="7"/>
      <c r="AD13403" t="s">
        <v>8469</v>
      </c>
      <c r="AE13403">
        <f t="shared" si="830"/>
        <v>0</v>
      </c>
      <c r="AG13403" s="2"/>
      <c r="AI13403" s="7"/>
    </row>
    <row r="13404" spans="1:49" ht="11" customHeight="1" outlineLevel="1" x14ac:dyDescent="0.25">
      <c r="A13404" t="s">
        <v>5578</v>
      </c>
      <c r="C13404" s="2" t="s">
        <v>11983</v>
      </c>
      <c r="D13404" s="2" t="s">
        <v>8468</v>
      </c>
      <c r="E13404" s="7">
        <v>1984</v>
      </c>
      <c r="F13404" s="5" t="s">
        <v>21187</v>
      </c>
      <c r="H13404" s="5" t="s">
        <v>5398</v>
      </c>
      <c r="I13404" s="6" t="s">
        <v>8469</v>
      </c>
      <c r="J13404" s="6" t="s">
        <v>8467</v>
      </c>
      <c r="K13404" s="17">
        <v>4</v>
      </c>
      <c r="L13404" s="17" t="s">
        <v>7730</v>
      </c>
      <c r="M13404" s="9">
        <v>3</v>
      </c>
      <c r="N13404" s="9"/>
      <c r="O13404" s="21"/>
      <c r="Q13404" s="29"/>
      <c r="U13404" s="17"/>
      <c r="V13404" s="2"/>
      <c r="Y13404" t="str">
        <f t="shared" si="826"/>
        <v/>
      </c>
      <c r="AA13404" t="str">
        <f t="shared" si="827"/>
        <v/>
      </c>
      <c r="AC13404" s="7"/>
      <c r="AD13404" t="s">
        <v>8469</v>
      </c>
      <c r="AE13404">
        <f t="shared" si="830"/>
        <v>0</v>
      </c>
      <c r="AG13404" s="2"/>
      <c r="AI13404" s="7"/>
    </row>
    <row r="13405" spans="1:49" ht="11" customHeight="1" outlineLevel="1" x14ac:dyDescent="0.25">
      <c r="A13405" t="s">
        <v>5578</v>
      </c>
      <c r="C13405" s="2" t="s">
        <v>11983</v>
      </c>
      <c r="D13405" s="2" t="s">
        <v>8468</v>
      </c>
      <c r="E13405" s="7">
        <v>1984</v>
      </c>
      <c r="F13405" s="5" t="s">
        <v>21188</v>
      </c>
      <c r="H13405" s="5" t="s">
        <v>5398</v>
      </c>
      <c r="I13405" s="6" t="s">
        <v>8469</v>
      </c>
      <c r="J13405" s="6" t="s">
        <v>8467</v>
      </c>
      <c r="K13405" s="17">
        <v>4</v>
      </c>
      <c r="L13405" s="17" t="s">
        <v>7730</v>
      </c>
      <c r="M13405" s="9">
        <v>12</v>
      </c>
      <c r="N13405" s="9"/>
      <c r="O13405" s="21"/>
      <c r="Q13405" s="29"/>
      <c r="U13405" s="17"/>
      <c r="V13405" s="2"/>
      <c r="Y13405" t="str">
        <f t="shared" si="826"/>
        <v/>
      </c>
      <c r="AA13405" t="str">
        <f t="shared" si="827"/>
        <v/>
      </c>
      <c r="AC13405" s="7"/>
      <c r="AD13405" t="s">
        <v>8469</v>
      </c>
      <c r="AE13405">
        <f t="shared" si="830"/>
        <v>0</v>
      </c>
      <c r="AG13405" s="2"/>
      <c r="AI13405" s="7"/>
    </row>
    <row r="13406" spans="1:49" ht="11" customHeight="1" outlineLevel="1" collapsed="1" x14ac:dyDescent="0.25">
      <c r="A13406" t="s">
        <v>5578</v>
      </c>
      <c r="C13406" s="2" t="s">
        <v>11983</v>
      </c>
      <c r="D13406" s="2">
        <v>736</v>
      </c>
      <c r="E13406" s="7">
        <v>1986</v>
      </c>
      <c r="F13406" s="5" t="s">
        <v>2974</v>
      </c>
      <c r="H13406" s="5" t="s">
        <v>5398</v>
      </c>
      <c r="I13406" s="6" t="s">
        <v>1394</v>
      </c>
      <c r="J13406" s="6" t="s">
        <v>7768</v>
      </c>
      <c r="K13406" s="17">
        <v>5</v>
      </c>
      <c r="L13406" s="17" t="s">
        <v>7730</v>
      </c>
      <c r="M13406" s="9">
        <v>2.1</v>
      </c>
      <c r="N13406" s="9"/>
      <c r="O13406" s="21"/>
      <c r="Q13406" s="29"/>
      <c r="U13406" s="17"/>
      <c r="V13406" s="2">
        <v>679</v>
      </c>
      <c r="Y13406" t="str">
        <f t="shared" si="826"/>
        <v/>
      </c>
      <c r="AA13406" t="str">
        <f t="shared" si="827"/>
        <v/>
      </c>
      <c r="AC13406" s="7"/>
      <c r="AD13406" t="s">
        <v>1394</v>
      </c>
      <c r="AE13406">
        <f t="shared" si="830"/>
        <v>0</v>
      </c>
      <c r="AG13406" s="2"/>
      <c r="AH13406" t="s">
        <v>60</v>
      </c>
      <c r="AI13406" s="7" t="s">
        <v>4610</v>
      </c>
    </row>
    <row r="13407" spans="1:49" ht="11" customHeight="1" outlineLevel="1" x14ac:dyDescent="0.25">
      <c r="A13407" t="s">
        <v>5578</v>
      </c>
      <c r="C13407" s="2" t="s">
        <v>11983</v>
      </c>
      <c r="D13407" s="2">
        <v>803</v>
      </c>
      <c r="E13407" s="7">
        <v>1988</v>
      </c>
      <c r="F13407" s="5" t="s">
        <v>2348</v>
      </c>
      <c r="H13407" s="5" t="s">
        <v>5398</v>
      </c>
      <c r="I13407" s="6" t="s">
        <v>1395</v>
      </c>
      <c r="J13407" s="6" t="s">
        <v>8454</v>
      </c>
      <c r="K13407" s="17">
        <v>5</v>
      </c>
      <c r="L13407" s="17" t="s">
        <v>7730</v>
      </c>
      <c r="M13407" s="9">
        <v>2.35</v>
      </c>
      <c r="N13407" s="9"/>
      <c r="O13407" s="21"/>
      <c r="Q13407" s="29"/>
      <c r="U13407" s="17"/>
      <c r="V13407" s="2">
        <v>760</v>
      </c>
      <c r="Y13407" t="str">
        <f t="shared" si="826"/>
        <v/>
      </c>
      <c r="AA13407" t="str">
        <f t="shared" si="827"/>
        <v/>
      </c>
      <c r="AC13407" s="7"/>
      <c r="AD13407" t="s">
        <v>1395</v>
      </c>
      <c r="AE13407">
        <f t="shared" si="830"/>
        <v>0</v>
      </c>
      <c r="AG13407" s="2"/>
      <c r="AH13407" t="s">
        <v>60</v>
      </c>
      <c r="AI13407" s="7" t="s">
        <v>4610</v>
      </c>
    </row>
    <row r="13408" spans="1:49" ht="11" customHeight="1" outlineLevel="1" x14ac:dyDescent="0.25">
      <c r="A13408" t="s">
        <v>5578</v>
      </c>
      <c r="C13408" s="2" t="s">
        <v>11983</v>
      </c>
      <c r="D13408" s="2">
        <v>820</v>
      </c>
      <c r="E13408" s="7">
        <v>1989</v>
      </c>
      <c r="F13408" s="5" t="s">
        <v>2348</v>
      </c>
      <c r="H13408" s="5" t="s">
        <v>5398</v>
      </c>
      <c r="I13408" s="6" t="s">
        <v>2366</v>
      </c>
      <c r="J13408" s="6" t="s">
        <v>18669</v>
      </c>
      <c r="K13408" s="17">
        <v>5</v>
      </c>
      <c r="L13408" s="17" t="s">
        <v>7730</v>
      </c>
      <c r="M13408" s="9">
        <v>2</v>
      </c>
      <c r="N13408" s="9"/>
      <c r="O13408" s="21"/>
      <c r="Q13408" s="29"/>
      <c r="U13408" s="17"/>
      <c r="V13408" s="2">
        <v>776</v>
      </c>
      <c r="Y13408" t="str">
        <f t="shared" si="826"/>
        <v/>
      </c>
      <c r="AA13408" t="str">
        <f t="shared" si="827"/>
        <v/>
      </c>
      <c r="AC13408" s="7"/>
      <c r="AD13408" t="s">
        <v>2366</v>
      </c>
      <c r="AE13408">
        <f t="shared" si="830"/>
        <v>0</v>
      </c>
      <c r="AG13408" s="2"/>
      <c r="AH13408" t="s">
        <v>60</v>
      </c>
      <c r="AI13408" s="7" t="s">
        <v>4610</v>
      </c>
    </row>
    <row r="13409" spans="1:49" ht="11" customHeight="1" outlineLevel="1" x14ac:dyDescent="0.25">
      <c r="A13409" t="s">
        <v>5578</v>
      </c>
      <c r="C13409" s="2" t="s">
        <v>11983</v>
      </c>
      <c r="D13409" s="2">
        <v>827</v>
      </c>
      <c r="E13409" s="7">
        <v>1989</v>
      </c>
      <c r="F13409" s="5" t="s">
        <v>3421</v>
      </c>
      <c r="H13409" s="5" t="s">
        <v>5398</v>
      </c>
      <c r="I13409" s="6" t="s">
        <v>1396</v>
      </c>
      <c r="J13409" s="6" t="s">
        <v>8455</v>
      </c>
      <c r="K13409" s="17">
        <v>4</v>
      </c>
      <c r="L13409" s="17" t="s">
        <v>7730</v>
      </c>
      <c r="M13409" s="9">
        <v>0.5</v>
      </c>
      <c r="N13409" s="9"/>
      <c r="O13409" s="21"/>
      <c r="Q13409" s="29"/>
      <c r="U13409" s="17"/>
      <c r="V13409" s="2">
        <v>783</v>
      </c>
      <c r="Y13409" t="str">
        <f t="shared" si="826"/>
        <v/>
      </c>
      <c r="AA13409" t="str">
        <f t="shared" si="827"/>
        <v/>
      </c>
      <c r="AC13409" s="7"/>
      <c r="AD13409" t="s">
        <v>1396</v>
      </c>
      <c r="AE13409">
        <f t="shared" si="830"/>
        <v>0</v>
      </c>
      <c r="AG13409" s="2"/>
      <c r="AH13409" t="s">
        <v>60</v>
      </c>
      <c r="AI13409" s="7" t="s">
        <v>4610</v>
      </c>
    </row>
    <row r="13410" spans="1:49" ht="11" customHeight="1" outlineLevel="1" x14ac:dyDescent="0.25">
      <c r="A13410" t="s">
        <v>5578</v>
      </c>
      <c r="C13410" s="2" t="s">
        <v>11983</v>
      </c>
      <c r="D13410" s="2">
        <v>843</v>
      </c>
      <c r="E13410" s="7">
        <v>1990</v>
      </c>
      <c r="F13410" s="5" t="s">
        <v>3421</v>
      </c>
      <c r="H13410" s="5" t="s">
        <v>5398</v>
      </c>
      <c r="I13410" s="6" t="s">
        <v>2365</v>
      </c>
      <c r="J13410" s="6" t="s">
        <v>7074</v>
      </c>
      <c r="K13410" s="17">
        <v>5</v>
      </c>
      <c r="L13410" s="17" t="s">
        <v>7730</v>
      </c>
      <c r="M13410" s="9">
        <v>1.6</v>
      </c>
      <c r="N13410" s="9"/>
      <c r="O13410" s="21"/>
      <c r="Q13410" s="29"/>
      <c r="U13410" s="17"/>
      <c r="V13410" s="2">
        <v>793</v>
      </c>
      <c r="Y13410" t="str">
        <f t="shared" si="826"/>
        <v/>
      </c>
      <c r="AA13410" t="str">
        <f t="shared" si="827"/>
        <v/>
      </c>
      <c r="AC13410" s="7"/>
      <c r="AD13410" t="s">
        <v>2365</v>
      </c>
      <c r="AE13410">
        <f t="shared" si="830"/>
        <v>0</v>
      </c>
      <c r="AG13410" s="2"/>
      <c r="AH13410" t="s">
        <v>60</v>
      </c>
      <c r="AI13410" s="7" t="s">
        <v>4610</v>
      </c>
    </row>
    <row r="13411" spans="1:49" ht="11" customHeight="1" outlineLevel="1" x14ac:dyDescent="0.25">
      <c r="A13411" t="s">
        <v>5578</v>
      </c>
      <c r="C13411" s="2" t="s">
        <v>11983</v>
      </c>
      <c r="D13411" s="2">
        <v>1323</v>
      </c>
      <c r="E13411" s="7">
        <v>2000</v>
      </c>
      <c r="F13411" s="8" t="s">
        <v>21767</v>
      </c>
      <c r="H13411" s="5" t="s">
        <v>5398</v>
      </c>
      <c r="I13411" s="6" t="s">
        <v>8459</v>
      </c>
      <c r="J13411" s="6" t="s">
        <v>8458</v>
      </c>
      <c r="K13411" s="17">
        <v>3</v>
      </c>
      <c r="L13411" s="17" t="s">
        <v>7730</v>
      </c>
      <c r="M13411" s="9">
        <v>1.3</v>
      </c>
      <c r="N13411" s="9"/>
      <c r="O13411" s="21"/>
      <c r="Q13411" s="29"/>
      <c r="U13411" s="17"/>
      <c r="V13411" s="2"/>
      <c r="Y13411" t="str">
        <f t="shared" si="826"/>
        <v/>
      </c>
      <c r="AA13411" t="str">
        <f t="shared" si="827"/>
        <v/>
      </c>
      <c r="AC13411" s="7"/>
      <c r="AD13411" t="s">
        <v>8459</v>
      </c>
      <c r="AE13411">
        <f t="shared" si="830"/>
        <v>0</v>
      </c>
      <c r="AG13411" s="2"/>
      <c r="AI13411" s="7"/>
    </row>
    <row r="13412" spans="1:49" ht="11" customHeight="1" outlineLevel="1" x14ac:dyDescent="0.25">
      <c r="A13412" t="s">
        <v>5578</v>
      </c>
      <c r="C13412" s="2" t="s">
        <v>11983</v>
      </c>
      <c r="D13412" s="2" t="s">
        <v>8461</v>
      </c>
      <c r="E13412" s="7">
        <v>2016</v>
      </c>
      <c r="F13412" s="5" t="s">
        <v>21681</v>
      </c>
      <c r="H13412" s="5" t="s">
        <v>5398</v>
      </c>
      <c r="I13412" s="6" t="s">
        <v>8462</v>
      </c>
      <c r="J13412" s="6" t="s">
        <v>8460</v>
      </c>
      <c r="K13412" s="17">
        <v>1</v>
      </c>
      <c r="L13412" s="17" t="s">
        <v>7730</v>
      </c>
      <c r="M13412" s="9">
        <v>16</v>
      </c>
      <c r="N13412" s="9"/>
      <c r="O13412" s="21"/>
      <c r="Q13412" s="29"/>
      <c r="S13412">
        <v>1</v>
      </c>
      <c r="T13412">
        <v>1</v>
      </c>
      <c r="U13412" s="17"/>
      <c r="V13412" s="2"/>
      <c r="Y13412" t="str">
        <f t="shared" si="826"/>
        <v/>
      </c>
      <c r="AA13412">
        <f t="shared" si="827"/>
        <v>1</v>
      </c>
      <c r="AC13412" s="7"/>
      <c r="AD13412" t="s">
        <v>8462</v>
      </c>
      <c r="AE13412">
        <f t="shared" si="830"/>
        <v>0</v>
      </c>
      <c r="AG13412" s="2"/>
      <c r="AI13412" s="7"/>
    </row>
    <row r="13413" spans="1:49" ht="11" customHeight="1" outlineLevel="1" x14ac:dyDescent="0.25">
      <c r="A13413" t="s">
        <v>5578</v>
      </c>
      <c r="C13413" s="2" t="s">
        <v>11983</v>
      </c>
      <c r="D13413" s="2" t="s">
        <v>8463</v>
      </c>
      <c r="E13413" s="7">
        <v>2016</v>
      </c>
      <c r="F13413" s="5" t="s">
        <v>8067</v>
      </c>
      <c r="H13413" s="5" t="s">
        <v>5398</v>
      </c>
      <c r="I13413" s="6" t="s">
        <v>8462</v>
      </c>
      <c r="J13413" s="6" t="s">
        <v>8460</v>
      </c>
      <c r="K13413" s="17">
        <v>1</v>
      </c>
      <c r="L13413" s="17" t="s">
        <v>7730</v>
      </c>
      <c r="M13413" s="9">
        <v>0</v>
      </c>
      <c r="N13413" s="9"/>
      <c r="O13413" s="21"/>
      <c r="Q13413" s="29"/>
      <c r="U13413" s="17"/>
      <c r="V13413" s="2"/>
      <c r="X13413" t="s">
        <v>7732</v>
      </c>
      <c r="Y13413" t="str">
        <f t="shared" si="826"/>
        <v/>
      </c>
      <c r="AA13413" t="str">
        <f t="shared" si="827"/>
        <v/>
      </c>
      <c r="AC13413" s="7"/>
      <c r="AD13413" t="s">
        <v>8462</v>
      </c>
      <c r="AE13413">
        <f t="shared" si="830"/>
        <v>0</v>
      </c>
      <c r="AG13413" s="2"/>
      <c r="AI13413" s="7"/>
    </row>
    <row r="13414" spans="1:49" ht="11" customHeight="1" outlineLevel="1" x14ac:dyDescent="0.25">
      <c r="A13414" t="s">
        <v>5578</v>
      </c>
      <c r="C13414" s="2" t="s">
        <v>11983</v>
      </c>
      <c r="D13414" s="2" t="s">
        <v>8466</v>
      </c>
      <c r="E13414" s="7">
        <v>2019</v>
      </c>
      <c r="F13414" s="5" t="s">
        <v>21622</v>
      </c>
      <c r="H13414" s="5" t="s">
        <v>5398</v>
      </c>
      <c r="I13414" s="6" t="s">
        <v>8465</v>
      </c>
      <c r="J13414" s="6" t="s">
        <v>8464</v>
      </c>
      <c r="K13414" s="17">
        <v>7</v>
      </c>
      <c r="L13414" s="17" t="s">
        <v>7730</v>
      </c>
      <c r="M13414" s="9">
        <v>15</v>
      </c>
      <c r="N13414" s="9"/>
      <c r="O13414" s="21"/>
      <c r="Q13414" s="29"/>
      <c r="U13414" s="17"/>
      <c r="V13414" s="2"/>
      <c r="Y13414" t="str">
        <f t="shared" si="826"/>
        <v/>
      </c>
      <c r="AA13414">
        <f t="shared" si="827"/>
        <v>1</v>
      </c>
      <c r="AC13414" s="7"/>
      <c r="AD13414" t="s">
        <v>8465</v>
      </c>
      <c r="AE13414">
        <f t="shared" si="830"/>
        <v>0</v>
      </c>
      <c r="AG13414" s="2"/>
      <c r="AI13414" s="7"/>
    </row>
    <row r="13415" spans="1:49" ht="11" customHeight="1" x14ac:dyDescent="0.25">
      <c r="A13415" s="4" t="s">
        <v>13953</v>
      </c>
      <c r="B13415" t="s">
        <v>13954</v>
      </c>
      <c r="C13415" s="2" t="s">
        <v>12976</v>
      </c>
      <c r="E13415" s="7"/>
      <c r="F13415" s="5"/>
      <c r="H13415" s="5"/>
      <c r="I13415" s="6"/>
      <c r="J13415" s="6"/>
      <c r="K13415" s="17"/>
      <c r="L13415" s="17"/>
      <c r="M13415" s="9"/>
      <c r="N13415" s="9">
        <f>SUM(M13416:M13421)</f>
        <v>20</v>
      </c>
      <c r="O13415" s="21">
        <v>79</v>
      </c>
      <c r="P13415">
        <f>COUNTIF(L13416:L13421,"*")</f>
        <v>6</v>
      </c>
      <c r="Q13415" s="29">
        <f>P13415/O13415</f>
        <v>7.5949367088607597E-2</v>
      </c>
      <c r="R13415">
        <f>COUNTIF(L13416:L13421,"Y")+COUNTIF(L13416:L13421,"S")</f>
        <v>6</v>
      </c>
      <c r="U13415" s="18" t="s">
        <v>7732</v>
      </c>
      <c r="V13415" s="2"/>
      <c r="W13415" t="s">
        <v>18485</v>
      </c>
      <c r="Y13415" t="str">
        <f t="shared" si="826"/>
        <v/>
      </c>
      <c r="AA13415" t="str">
        <f t="shared" si="827"/>
        <v/>
      </c>
      <c r="AC13415" s="7"/>
      <c r="AF13415">
        <f>COUNTIF(AE13416:AE13421,"1")</f>
        <v>0</v>
      </c>
      <c r="AG13415" s="2"/>
      <c r="AI13415" s="7"/>
      <c r="AJ13415">
        <f>COUNTIF($K13416:$K13421,"1")-COUNTIFS($K13416:$K13421,"1",$L13416:$L13421,"V")</f>
        <v>1</v>
      </c>
      <c r="AK13415">
        <f>COUNTIFS($K13416:$K13421,"1",$L13416:$L13421,"Y")+COUNTIFS($K13416:$K13421,"1",$L13416:$L13421,"s")</f>
        <v>1</v>
      </c>
      <c r="AL13415">
        <f>COUNTIF($K13416:$K13421,"2")-COUNTIFS($K13416:$K13421,"2",$L13416:$L13421,"V")</f>
        <v>0</v>
      </c>
      <c r="AM13415">
        <f>COUNTIFS($K13416:$K13421,"2",$L13416:$L13421,"Y")+COUNTIFS($K13416:$K13421,"2",$L13416:$L13421,"s")</f>
        <v>0</v>
      </c>
      <c r="AN13415">
        <f>COUNTIF($K13416:$K13421,"3")-COUNTIFS($K13416:$K13421,"3",$L13416:$L13421,"V")</f>
        <v>1</v>
      </c>
      <c r="AO13415">
        <f>COUNTIFS($K13416:$K13421,"3",$L13416:$L13421,"Y")+COUNTIFS($K13416:$K13421,"3",$L13416:$L13421,"s")</f>
        <v>1</v>
      </c>
      <c r="AP13415">
        <f>COUNTIF($K13416:$K13421,"4")-COUNTIFS($K13416:$K13421,"4",$L13416:$L13421,"V")</f>
        <v>0</v>
      </c>
      <c r="AQ13415">
        <f>COUNTIFS($K13416:$K13421,"4",$L13416:$L13421,"Y")+COUNTIFS($K13416:$K13421,"4",$L13416:$L13421,"s")</f>
        <v>0</v>
      </c>
      <c r="AR13415">
        <f>COUNTIF($K13416:$K13421,"5")-COUNTIFS($K13416:$K13421,"5",$L13416:$L13421,"V")</f>
        <v>0</v>
      </c>
      <c r="AS13415">
        <f>COUNTIFS($K13416:$K13421,"5",$L13416:$L13421,"Y")+COUNTIFS($K13416:$K13421,"5",$L13416:$L13421,"s")</f>
        <v>0</v>
      </c>
      <c r="AT13415">
        <f>COUNTIF($K13416:$K13421,"6")-COUNTIFS($K13416:$K13421,"6",$L13416:$L13421,"V")</f>
        <v>4</v>
      </c>
      <c r="AU13415">
        <f>COUNTIFS($K13416:$K13421,"6",$L13416:$L13421,"Y")+COUNTIFS($K13416:$K13421,"6",$L13416:$L13421,"s")</f>
        <v>4</v>
      </c>
      <c r="AV13415">
        <f>COUNTIF($K13416:$K13421,"7")-COUNTIFS($K13416:$K13421,"7",$L13416:$L13421,"V")</f>
        <v>0</v>
      </c>
      <c r="AW13415">
        <f>COUNTIFS($K13416:$K13421,"7",$L13416:$L13421,"Y")+COUNTIFS($K13416:$K13421,"7",$L13416:$L13421,"s")</f>
        <v>0</v>
      </c>
    </row>
    <row r="13416" spans="1:49" ht="11" customHeight="1" outlineLevel="1" x14ac:dyDescent="0.25">
      <c r="A13416" t="s">
        <v>999</v>
      </c>
      <c r="C13416" s="2" t="s">
        <v>12976</v>
      </c>
      <c r="D13416" s="2">
        <v>10</v>
      </c>
      <c r="E13416" s="7">
        <v>1963</v>
      </c>
      <c r="F13416" s="5" t="s">
        <v>1099</v>
      </c>
      <c r="H13416" s="5" t="s">
        <v>5559</v>
      </c>
      <c r="I13416" s="6" t="s">
        <v>2413</v>
      </c>
      <c r="J13416" s="6" t="s">
        <v>13949</v>
      </c>
      <c r="K13416" s="17">
        <v>6</v>
      </c>
      <c r="L13416" s="17" t="s">
        <v>7730</v>
      </c>
      <c r="M13416" s="9">
        <v>2.5</v>
      </c>
      <c r="N13416" s="9"/>
      <c r="O13416" s="21"/>
      <c r="Q13416" s="29"/>
      <c r="U13416" s="17"/>
      <c r="V13416" s="2">
        <v>2</v>
      </c>
      <c r="Y13416" t="str">
        <f t="shared" si="826"/>
        <v/>
      </c>
      <c r="AA13416" t="str">
        <f t="shared" si="827"/>
        <v/>
      </c>
      <c r="AC13416" s="7"/>
      <c r="AD13416" t="s">
        <v>2413</v>
      </c>
      <c r="AE13416">
        <f t="shared" ref="AE13416:AE13421" si="831">COUNTIF(I13416,"*Fuji*")</f>
        <v>0</v>
      </c>
      <c r="AG13416" s="2"/>
      <c r="AH13416" t="s">
        <v>3757</v>
      </c>
      <c r="AI13416" s="7" t="s">
        <v>4610</v>
      </c>
    </row>
    <row r="13417" spans="1:49" ht="11" customHeight="1" outlineLevel="1" x14ac:dyDescent="0.25">
      <c r="A13417" t="s">
        <v>999</v>
      </c>
      <c r="C13417" s="2" t="s">
        <v>12976</v>
      </c>
      <c r="D13417" s="2">
        <v>26</v>
      </c>
      <c r="E13417" s="7">
        <v>1971</v>
      </c>
      <c r="F13417" s="5" t="s">
        <v>2414</v>
      </c>
      <c r="H13417" s="5" t="s">
        <v>5559</v>
      </c>
      <c r="I13417" s="6" t="s">
        <v>2413</v>
      </c>
      <c r="J13417" s="6" t="s">
        <v>13950</v>
      </c>
      <c r="K13417" s="17">
        <v>6</v>
      </c>
      <c r="L13417" s="17" t="s">
        <v>7730</v>
      </c>
      <c r="M13417" s="9">
        <v>2.6</v>
      </c>
      <c r="N13417" s="9"/>
      <c r="O13417" s="21"/>
      <c r="Q13417" s="29"/>
      <c r="U13417" s="17"/>
      <c r="V13417" s="2">
        <v>18</v>
      </c>
      <c r="Y13417" t="str">
        <f t="shared" si="826"/>
        <v/>
      </c>
      <c r="AA13417" t="str">
        <f t="shared" si="827"/>
        <v/>
      </c>
      <c r="AC13417" s="7"/>
      <c r="AD13417" t="s">
        <v>2413</v>
      </c>
      <c r="AE13417">
        <f t="shared" si="831"/>
        <v>0</v>
      </c>
      <c r="AG13417" s="2"/>
      <c r="AH13417" t="s">
        <v>3757</v>
      </c>
      <c r="AI13417" s="7" t="s">
        <v>4610</v>
      </c>
    </row>
    <row r="13418" spans="1:49" ht="11" customHeight="1" outlineLevel="1" x14ac:dyDescent="0.25">
      <c r="A13418" t="s">
        <v>999</v>
      </c>
      <c r="C13418" s="2" t="s">
        <v>12976</v>
      </c>
      <c r="D13418" s="2">
        <v>60</v>
      </c>
      <c r="E13418" s="7">
        <v>1976</v>
      </c>
      <c r="F13418" s="5" t="s">
        <v>2416</v>
      </c>
      <c r="H13418" s="5" t="s">
        <v>5559</v>
      </c>
      <c r="I13418" s="6" t="s">
        <v>2413</v>
      </c>
      <c r="J13418" s="6" t="s">
        <v>13951</v>
      </c>
      <c r="K13418" s="17">
        <v>6</v>
      </c>
      <c r="L13418" s="17" t="s">
        <v>7730</v>
      </c>
      <c r="M13418" s="9">
        <v>3</v>
      </c>
      <c r="N13418" s="9"/>
      <c r="O13418" s="21"/>
      <c r="Q13418" s="29"/>
      <c r="U13418" s="17"/>
      <c r="V13418" s="2" t="s">
        <v>2415</v>
      </c>
      <c r="Y13418" t="str">
        <f t="shared" si="826"/>
        <v/>
      </c>
      <c r="AA13418" t="str">
        <f t="shared" si="827"/>
        <v/>
      </c>
      <c r="AC13418" s="7"/>
      <c r="AD13418" t="s">
        <v>2413</v>
      </c>
      <c r="AE13418">
        <f t="shared" si="831"/>
        <v>0</v>
      </c>
      <c r="AG13418" s="2"/>
      <c r="AH13418" t="s">
        <v>3757</v>
      </c>
      <c r="AI13418" s="7" t="s">
        <v>4922</v>
      </c>
    </row>
    <row r="13419" spans="1:49" ht="11" customHeight="1" outlineLevel="1" x14ac:dyDescent="0.25">
      <c r="A13419" t="s">
        <v>999</v>
      </c>
      <c r="C13419" s="2" t="s">
        <v>12976</v>
      </c>
      <c r="D13419" s="2">
        <v>75</v>
      </c>
      <c r="E13419" s="7">
        <v>1979</v>
      </c>
      <c r="F13419" s="5" t="s">
        <v>1107</v>
      </c>
      <c r="H13419" s="5" t="s">
        <v>5398</v>
      </c>
      <c r="I13419" s="6" t="s">
        <v>2413</v>
      </c>
      <c r="J13419" s="6" t="s">
        <v>13952</v>
      </c>
      <c r="K13419" s="17">
        <v>6</v>
      </c>
      <c r="L13419" s="17" t="s">
        <v>7730</v>
      </c>
      <c r="M13419" s="9">
        <v>7</v>
      </c>
      <c r="N13419" s="9"/>
      <c r="O13419" s="21"/>
      <c r="Q13419" s="29"/>
      <c r="U13419" s="17"/>
      <c r="V13419" s="2">
        <v>53</v>
      </c>
      <c r="Y13419" t="str">
        <f t="shared" si="826"/>
        <v/>
      </c>
      <c r="AA13419" t="str">
        <f t="shared" si="827"/>
        <v/>
      </c>
      <c r="AC13419" s="7"/>
      <c r="AD13419" t="s">
        <v>2413</v>
      </c>
      <c r="AE13419">
        <f t="shared" si="831"/>
        <v>0</v>
      </c>
      <c r="AG13419" s="2"/>
      <c r="AH13419" t="s">
        <v>3757</v>
      </c>
      <c r="AI13419" s="7" t="s">
        <v>4922</v>
      </c>
    </row>
    <row r="13420" spans="1:49" ht="11" customHeight="1" outlineLevel="1" x14ac:dyDescent="0.25">
      <c r="A13420" t="s">
        <v>13961</v>
      </c>
      <c r="C13420" s="2" t="s">
        <v>12976</v>
      </c>
      <c r="D13420" s="2">
        <v>58</v>
      </c>
      <c r="E13420" s="7">
        <v>1992</v>
      </c>
      <c r="F13420" s="5" t="s">
        <v>5803</v>
      </c>
      <c r="H13420" s="5" t="s">
        <v>5398</v>
      </c>
      <c r="I13420" s="6" t="s">
        <v>1649</v>
      </c>
      <c r="J13420" s="6" t="s">
        <v>13958</v>
      </c>
      <c r="K13420" s="17">
        <v>3</v>
      </c>
      <c r="L13420" s="17" t="s">
        <v>7730</v>
      </c>
      <c r="M13420" s="9">
        <v>1.4</v>
      </c>
      <c r="N13420" s="9"/>
      <c r="O13420" s="21">
        <v>626</v>
      </c>
      <c r="Q13420" s="29"/>
      <c r="T13420">
        <v>1</v>
      </c>
      <c r="U13420" s="17"/>
      <c r="V13420" s="2">
        <v>158</v>
      </c>
      <c r="Y13420" t="str">
        <f t="shared" si="826"/>
        <v/>
      </c>
      <c r="AA13420" t="str">
        <f t="shared" si="827"/>
        <v/>
      </c>
      <c r="AC13420" s="7"/>
      <c r="AD13420" t="s">
        <v>1649</v>
      </c>
      <c r="AE13420">
        <f t="shared" si="831"/>
        <v>0</v>
      </c>
      <c r="AG13420" s="2"/>
      <c r="AH13420" t="s">
        <v>3757</v>
      </c>
      <c r="AI13420" s="7" t="s">
        <v>4610</v>
      </c>
    </row>
    <row r="13421" spans="1:49" ht="11" customHeight="1" outlineLevel="1" x14ac:dyDescent="0.3">
      <c r="A13421" t="s">
        <v>13960</v>
      </c>
      <c r="C13421" s="2" t="s">
        <v>12976</v>
      </c>
      <c r="D13421" s="2">
        <v>545</v>
      </c>
      <c r="E13421" s="7">
        <v>2016</v>
      </c>
      <c r="F13421" s="8" t="s">
        <v>22179</v>
      </c>
      <c r="H13421" s="5" t="s">
        <v>5398</v>
      </c>
      <c r="I13421" s="6" t="s">
        <v>13959</v>
      </c>
      <c r="J13421" s="6" t="s">
        <v>13959</v>
      </c>
      <c r="K13421" s="17">
        <v>1</v>
      </c>
      <c r="L13421" s="17" t="s">
        <v>7730</v>
      </c>
      <c r="M13421" s="9">
        <v>3.5</v>
      </c>
      <c r="N13421" s="9"/>
      <c r="O13421" s="21"/>
      <c r="Q13421" s="29"/>
      <c r="U13421" s="17"/>
      <c r="V13421" s="2"/>
      <c r="Y13421" t="str">
        <f t="shared" ref="Y13421:Y13485" si="832">IF(COUNTIF(F13421,"*fdc*"),1,"")</f>
        <v/>
      </c>
      <c r="AA13421" t="str">
        <f t="shared" ref="AA13421:AA13485" si="833">IF(COUNTIF(F13421,"*s/s*"),1,"")</f>
        <v/>
      </c>
      <c r="AC13421" s="7"/>
      <c r="AD13421" t="s">
        <v>13959</v>
      </c>
      <c r="AE13421">
        <f t="shared" si="831"/>
        <v>0</v>
      </c>
      <c r="AG13421" s="2"/>
      <c r="AI13421" s="7"/>
    </row>
    <row r="13422" spans="1:49" ht="11" customHeight="1" x14ac:dyDescent="0.25">
      <c r="A13422" t="s">
        <v>14727</v>
      </c>
      <c r="B13422" t="s">
        <v>14550</v>
      </c>
      <c r="C13422" s="2" t="s">
        <v>12953</v>
      </c>
      <c r="E13422" s="7"/>
      <c r="F13422" s="5"/>
      <c r="H13422" s="5"/>
      <c r="I13422" s="6"/>
      <c r="J13422" s="6"/>
      <c r="K13422" s="17"/>
      <c r="L13422" s="17"/>
      <c r="M13422" s="9"/>
      <c r="N13422" s="9">
        <f>SUM(M13423:M13484)</f>
        <v>133.05000000000001</v>
      </c>
      <c r="O13422" s="21">
        <v>3486</v>
      </c>
      <c r="P13422">
        <f>COUNTIF(L13423:L13484,"*")</f>
        <v>62</v>
      </c>
      <c r="Q13422" s="29">
        <f>P13422/O13422</f>
        <v>1.7785427423981641E-2</v>
      </c>
      <c r="R13422">
        <f>COUNTIF(L13423:L13484,"Y")+COUNTIF(L13423:L13484,"S")</f>
        <v>52</v>
      </c>
      <c r="U13422" s="17" t="s">
        <v>7730</v>
      </c>
      <c r="V13422" s="2"/>
      <c r="W13422" t="s">
        <v>18486</v>
      </c>
      <c r="Y13422" t="str">
        <f t="shared" si="832"/>
        <v/>
      </c>
      <c r="AA13422" t="str">
        <f t="shared" si="833"/>
        <v/>
      </c>
      <c r="AC13422" s="7"/>
      <c r="AF13422">
        <f>COUNTIF(AE13423:AE13484,"1")</f>
        <v>4</v>
      </c>
      <c r="AG13422" s="2"/>
      <c r="AI13422" s="7"/>
      <c r="AJ13422">
        <f>COUNTIF($K13423:$K13484,"1")-COUNTIFS($K13423:$K13484,"1",$L13423:$L13484,"V")</f>
        <v>13</v>
      </c>
      <c r="AK13422">
        <f>COUNTIFS($K13423:$K13484,"1",$L13423:$L13484,"Y")+COUNTIFS($K13423:$K13484,"1",$L13423:$L13484,"s")</f>
        <v>12</v>
      </c>
      <c r="AL13422">
        <f>COUNTIF($K13423:$K13484,"2")-COUNTIFS($K13423:$K13484,"2",$L13423:$L13484,"V")</f>
        <v>12</v>
      </c>
      <c r="AM13422">
        <f>COUNTIFS($K13423:$K13484,"2",$L13423:$L13484,"Y")+COUNTIFS($K13423:$K13484,"2",$L13423:$L13484,"s")</f>
        <v>12</v>
      </c>
      <c r="AN13422">
        <f>COUNTIF($K13423:$K13484,"3")-COUNTIFS($K13423:$K13484,"3",$L13423:$L13484,"V")</f>
        <v>4</v>
      </c>
      <c r="AO13422">
        <f>COUNTIFS($K13423:$K13484,"3",$L13423:$L13484,"Y")+COUNTIFS($K13423:$K13484,"3",$L13423:$L13484,"s")</f>
        <v>4</v>
      </c>
      <c r="AP13422">
        <f>COUNTIF($K13423:$K13484,"4")-COUNTIFS($K13423:$K13484,"4",$L13423:$L13484,"V")</f>
        <v>3</v>
      </c>
      <c r="AQ13422">
        <f>COUNTIFS($K13423:$K13484,"4",$L13423:$L13484,"Y")+COUNTIFS($K13423:$K13484,"4",$L13423:$L13484,"s")</f>
        <v>2</v>
      </c>
      <c r="AR13422">
        <f>COUNTIF($K13423:$K13484,"5")-COUNTIFS($K13423:$K13484,"5",$L13423:$L13484,"V")</f>
        <v>30</v>
      </c>
      <c r="AS13422">
        <f>COUNTIFS($K13423:$K13484,"5",$L13423:$L13484,"Y")+COUNTIFS($K13423:$K13484,"5",$L13423:$L13484,"s")</f>
        <v>22</v>
      </c>
      <c r="AT13422">
        <f>COUNTIF($K13423:$K13484,"6")-COUNTIFS($K13423:$K13484,"6",$L13423:$L13484,"V")</f>
        <v>0</v>
      </c>
      <c r="AU13422">
        <f>COUNTIFS($K13423:$K13484,"6",$L13423:$L13484,"Y")+COUNTIFS($K13423:$K13484,"6",$L13423:$L13484,"s")</f>
        <v>0</v>
      </c>
      <c r="AV13422">
        <f>COUNTIF($K13423:$K13484,"7")-COUNTIFS($K13423:$K13484,"7",$L13423:$L13484,"V")</f>
        <v>0</v>
      </c>
      <c r="AW13422">
        <f>COUNTIFS($K13423:$K13484,"7",$L13423:$L13484,"Y")+COUNTIFS($K13423:$K13484,"7",$L13423:$L13484,"s")</f>
        <v>0</v>
      </c>
    </row>
    <row r="13423" spans="1:49" ht="11" customHeight="1" outlineLevel="1" x14ac:dyDescent="0.25">
      <c r="A13423" t="s">
        <v>8034</v>
      </c>
      <c r="C13423" s="2" t="s">
        <v>12953</v>
      </c>
      <c r="D13423" s="2">
        <v>179</v>
      </c>
      <c r="E13423" s="7">
        <v>1954</v>
      </c>
      <c r="F13423" s="5" t="s">
        <v>5808</v>
      </c>
      <c r="H13423" s="5" t="s">
        <v>1507</v>
      </c>
      <c r="I13423" s="6" t="s">
        <v>5877</v>
      </c>
      <c r="J13423" s="6" t="s">
        <v>14691</v>
      </c>
      <c r="K13423" s="17">
        <v>5</v>
      </c>
      <c r="L13423" s="17" t="s">
        <v>7732</v>
      </c>
      <c r="M13423" s="9"/>
      <c r="N13423" s="9"/>
      <c r="O13423" s="21"/>
      <c r="Q13423" s="29"/>
      <c r="U13423" s="17"/>
      <c r="V13423" s="2">
        <v>200</v>
      </c>
      <c r="Y13423" t="str">
        <f t="shared" si="832"/>
        <v/>
      </c>
      <c r="AA13423" t="str">
        <f t="shared" si="833"/>
        <v/>
      </c>
      <c r="AC13423" s="7"/>
      <c r="AD13423" t="s">
        <v>5877</v>
      </c>
      <c r="AE13423">
        <f t="shared" ref="AE13423:AE13455" si="834">COUNTIF(I13423,"*Fuji*")</f>
        <v>0</v>
      </c>
      <c r="AG13423" s="2"/>
      <c r="AH13423" t="s">
        <v>5812</v>
      </c>
      <c r="AI13423" s="7" t="s">
        <v>4610</v>
      </c>
    </row>
    <row r="13424" spans="1:49" ht="11" customHeight="1" outlineLevel="1" x14ac:dyDescent="0.25">
      <c r="A13424" t="s">
        <v>8034</v>
      </c>
      <c r="C13424" s="2" t="s">
        <v>12953</v>
      </c>
      <c r="D13424" s="2">
        <v>180</v>
      </c>
      <c r="E13424" s="7">
        <v>1954</v>
      </c>
      <c r="F13424" s="5" t="s">
        <v>5809</v>
      </c>
      <c r="H13424" s="5" t="s">
        <v>1674</v>
      </c>
      <c r="I13424" s="6" t="s">
        <v>5877</v>
      </c>
      <c r="J13424" s="6" t="s">
        <v>14691</v>
      </c>
      <c r="K13424" s="17">
        <v>5</v>
      </c>
      <c r="L13424" s="17" t="s">
        <v>7732</v>
      </c>
      <c r="M13424" s="9"/>
      <c r="N13424" s="9"/>
      <c r="O13424" s="21"/>
      <c r="Q13424" s="29"/>
      <c r="U13424" s="17"/>
      <c r="V13424" s="2">
        <v>201</v>
      </c>
      <c r="Y13424" t="str">
        <f t="shared" si="832"/>
        <v/>
      </c>
      <c r="AA13424" t="str">
        <f t="shared" si="833"/>
        <v/>
      </c>
      <c r="AC13424" s="7"/>
      <c r="AD13424" t="s">
        <v>5877</v>
      </c>
      <c r="AE13424">
        <f t="shared" si="834"/>
        <v>0</v>
      </c>
      <c r="AG13424" s="2"/>
      <c r="AH13424" t="s">
        <v>5812</v>
      </c>
      <c r="AI13424" s="7" t="s">
        <v>4610</v>
      </c>
    </row>
    <row r="13425" spans="1:35" ht="11" customHeight="1" outlineLevel="1" x14ac:dyDescent="0.25">
      <c r="A13425" t="s">
        <v>8034</v>
      </c>
      <c r="C13425" s="2" t="s">
        <v>12953</v>
      </c>
      <c r="D13425" s="2">
        <v>181</v>
      </c>
      <c r="E13425" s="7">
        <v>1954</v>
      </c>
      <c r="F13425" s="5" t="s">
        <v>5810</v>
      </c>
      <c r="H13425" s="5" t="s">
        <v>3313</v>
      </c>
      <c r="I13425" s="6" t="s">
        <v>5877</v>
      </c>
      <c r="J13425" s="6" t="s">
        <v>14691</v>
      </c>
      <c r="K13425" s="17">
        <v>5</v>
      </c>
      <c r="L13425" s="17" t="s">
        <v>7730</v>
      </c>
      <c r="M13425" s="9">
        <v>6</v>
      </c>
      <c r="N13425" s="9"/>
      <c r="O13425" s="21"/>
      <c r="Q13425" s="29"/>
      <c r="U13425" s="17"/>
      <c r="V13425" s="2">
        <v>202</v>
      </c>
      <c r="Y13425" t="str">
        <f t="shared" si="832"/>
        <v/>
      </c>
      <c r="AA13425" t="str">
        <f t="shared" si="833"/>
        <v/>
      </c>
      <c r="AC13425" s="7"/>
      <c r="AD13425" t="s">
        <v>5877</v>
      </c>
      <c r="AE13425">
        <f t="shared" si="834"/>
        <v>0</v>
      </c>
      <c r="AG13425" s="2"/>
      <c r="AH13425" t="s">
        <v>5812</v>
      </c>
      <c r="AI13425" s="7" t="s">
        <v>4610</v>
      </c>
    </row>
    <row r="13426" spans="1:35" ht="11" customHeight="1" outlineLevel="1" x14ac:dyDescent="0.25">
      <c r="A13426" t="s">
        <v>8034</v>
      </c>
      <c r="C13426" s="2" t="s">
        <v>12953</v>
      </c>
      <c r="D13426" s="2" t="s">
        <v>14692</v>
      </c>
      <c r="E13426" s="7">
        <v>1954</v>
      </c>
      <c r="F13426" s="5" t="s">
        <v>9934</v>
      </c>
      <c r="H13426" s="5" t="s">
        <v>3313</v>
      </c>
      <c r="I13426" s="6" t="s">
        <v>5877</v>
      </c>
      <c r="J13426" s="6" t="s">
        <v>14691</v>
      </c>
      <c r="K13426" s="17">
        <v>5</v>
      </c>
      <c r="L13426" s="17" t="s">
        <v>7732</v>
      </c>
      <c r="M13426" s="9"/>
      <c r="N13426" s="9"/>
      <c r="O13426" s="21"/>
      <c r="Q13426" s="29"/>
      <c r="U13426" s="17"/>
      <c r="V13426" s="2" t="s">
        <v>5911</v>
      </c>
      <c r="Y13426" t="str">
        <f t="shared" si="832"/>
        <v/>
      </c>
      <c r="AA13426">
        <f t="shared" si="833"/>
        <v>1</v>
      </c>
      <c r="AC13426" s="7"/>
      <c r="AD13426" t="s">
        <v>5877</v>
      </c>
      <c r="AE13426">
        <f t="shared" si="834"/>
        <v>0</v>
      </c>
      <c r="AG13426" s="2"/>
      <c r="AH13426" t="s">
        <v>5812</v>
      </c>
      <c r="AI13426" s="7"/>
    </row>
    <row r="13427" spans="1:35" ht="11" customHeight="1" outlineLevel="1" x14ac:dyDescent="0.25">
      <c r="A13427" t="s">
        <v>8034</v>
      </c>
      <c r="C13427" s="2" t="s">
        <v>12953</v>
      </c>
      <c r="D13427" s="2">
        <v>832</v>
      </c>
      <c r="E13427" s="7">
        <v>1972</v>
      </c>
      <c r="F13427" s="5" t="s">
        <v>2378</v>
      </c>
      <c r="H13427" s="5" t="s">
        <v>5398</v>
      </c>
      <c r="I13427" s="6" t="s">
        <v>2379</v>
      </c>
      <c r="J13427" s="6" t="s">
        <v>8341</v>
      </c>
      <c r="K13427" s="17">
        <v>2</v>
      </c>
      <c r="L13427" s="17" t="s">
        <v>7730</v>
      </c>
      <c r="M13427" s="9">
        <v>5</v>
      </c>
      <c r="N13427" s="9"/>
      <c r="O13427" s="21"/>
      <c r="Q13427" s="29"/>
      <c r="U13427" s="17"/>
      <c r="V13427" s="2">
        <v>823</v>
      </c>
      <c r="Y13427" t="str">
        <f t="shared" si="832"/>
        <v/>
      </c>
      <c r="AA13427" t="str">
        <f t="shared" si="833"/>
        <v/>
      </c>
      <c r="AC13427" s="7"/>
      <c r="AD13427" t="s">
        <v>2379</v>
      </c>
      <c r="AE13427">
        <f t="shared" si="834"/>
        <v>0</v>
      </c>
      <c r="AG13427" s="2"/>
      <c r="AH13427" t="s">
        <v>6304</v>
      </c>
      <c r="AI13427" s="7" t="s">
        <v>4610</v>
      </c>
    </row>
    <row r="13428" spans="1:35" ht="11" customHeight="1" outlineLevel="1" x14ac:dyDescent="0.25">
      <c r="A13428" t="s">
        <v>8034</v>
      </c>
      <c r="C13428" s="2" t="s">
        <v>12953</v>
      </c>
      <c r="D13428" s="2">
        <v>887</v>
      </c>
      <c r="E13428" s="7">
        <v>1973</v>
      </c>
      <c r="F13428" s="5" t="s">
        <v>2378</v>
      </c>
      <c r="H13428" s="5" t="s">
        <v>5398</v>
      </c>
      <c r="I13428" s="6" t="s">
        <v>2126</v>
      </c>
      <c r="J13428" s="6" t="s">
        <v>14693</v>
      </c>
      <c r="K13428" s="17">
        <v>5</v>
      </c>
      <c r="L13428" s="17" t="s">
        <v>7732</v>
      </c>
      <c r="M13428" s="9"/>
      <c r="N13428" s="9"/>
      <c r="O13428" s="21"/>
      <c r="Q13428" s="29"/>
      <c r="U13428" s="17"/>
      <c r="V13428" s="2">
        <v>853</v>
      </c>
      <c r="Y13428" t="str">
        <f t="shared" si="832"/>
        <v/>
      </c>
      <c r="AA13428" t="str">
        <f t="shared" si="833"/>
        <v/>
      </c>
      <c r="AC13428" s="7"/>
      <c r="AD13428" t="s">
        <v>2126</v>
      </c>
      <c r="AE13428">
        <f t="shared" si="834"/>
        <v>0</v>
      </c>
      <c r="AG13428" s="2"/>
      <c r="AH13428" t="s">
        <v>5812</v>
      </c>
      <c r="AI13428" s="7" t="s">
        <v>4610</v>
      </c>
    </row>
    <row r="13429" spans="1:35" ht="11" customHeight="1" outlineLevel="1" x14ac:dyDescent="0.25">
      <c r="A13429" t="s">
        <v>8034</v>
      </c>
      <c r="C13429" s="2" t="s">
        <v>12953</v>
      </c>
      <c r="D13429" s="2">
        <v>864</v>
      </c>
      <c r="E13429" s="7">
        <v>1973</v>
      </c>
      <c r="F13429" s="5" t="s">
        <v>2378</v>
      </c>
      <c r="H13429" s="5" t="s">
        <v>5398</v>
      </c>
      <c r="I13429" s="6" t="s">
        <v>2127</v>
      </c>
      <c r="J13429" s="6" t="s">
        <v>14693</v>
      </c>
      <c r="K13429" s="17">
        <v>5</v>
      </c>
      <c r="L13429" s="17" t="s">
        <v>7732</v>
      </c>
      <c r="M13429" s="9"/>
      <c r="N13429" s="9"/>
      <c r="O13429" s="21"/>
      <c r="Q13429" s="29"/>
      <c r="U13429" s="17"/>
      <c r="V13429" s="2">
        <v>854</v>
      </c>
      <c r="Y13429" t="str">
        <f t="shared" si="832"/>
        <v/>
      </c>
      <c r="AA13429" t="str">
        <f t="shared" si="833"/>
        <v/>
      </c>
      <c r="AC13429" s="7"/>
      <c r="AD13429" t="s">
        <v>2127</v>
      </c>
      <c r="AE13429">
        <f t="shared" si="834"/>
        <v>0</v>
      </c>
      <c r="AG13429" s="2"/>
      <c r="AH13429" t="s">
        <v>6304</v>
      </c>
      <c r="AI13429" s="7" t="s">
        <v>4610</v>
      </c>
    </row>
    <row r="13430" spans="1:35" ht="11" customHeight="1" outlineLevel="1" x14ac:dyDescent="0.25">
      <c r="A13430" t="s">
        <v>8034</v>
      </c>
      <c r="C13430" s="2" t="s">
        <v>12953</v>
      </c>
      <c r="D13430" s="2">
        <v>865</v>
      </c>
      <c r="E13430" s="7">
        <v>1973</v>
      </c>
      <c r="F13430" s="5" t="s">
        <v>2378</v>
      </c>
      <c r="H13430" s="5" t="s">
        <v>5398</v>
      </c>
      <c r="I13430" s="6" t="s">
        <v>2127</v>
      </c>
      <c r="J13430" s="6" t="s">
        <v>14693</v>
      </c>
      <c r="K13430" s="17">
        <v>5</v>
      </c>
      <c r="L13430" s="17" t="s">
        <v>7732</v>
      </c>
      <c r="M13430" s="9"/>
      <c r="N13430" s="9"/>
      <c r="O13430" s="21"/>
      <c r="Q13430" s="29"/>
      <c r="U13430" s="17"/>
      <c r="V13430" s="2"/>
      <c r="Y13430" t="str">
        <f t="shared" si="832"/>
        <v/>
      </c>
      <c r="AA13430" t="str">
        <f t="shared" si="833"/>
        <v/>
      </c>
      <c r="AC13430" s="7"/>
      <c r="AD13430" t="s">
        <v>2127</v>
      </c>
      <c r="AE13430">
        <f t="shared" si="834"/>
        <v>0</v>
      </c>
      <c r="AG13430" s="2"/>
      <c r="AI13430" s="7"/>
    </row>
    <row r="13431" spans="1:35" ht="11" customHeight="1" outlineLevel="1" x14ac:dyDescent="0.25">
      <c r="A13431" t="s">
        <v>8034</v>
      </c>
      <c r="C13431" s="2" t="s">
        <v>12953</v>
      </c>
      <c r="D13431" s="2">
        <v>1040</v>
      </c>
      <c r="E13431" s="7">
        <v>1976</v>
      </c>
      <c r="F13431" s="5" t="s">
        <v>5082</v>
      </c>
      <c r="H13431" s="5" t="s">
        <v>5398</v>
      </c>
      <c r="I13431" s="6" t="s">
        <v>9083</v>
      </c>
      <c r="J13431" s="6" t="s">
        <v>14694</v>
      </c>
      <c r="K13431" s="17">
        <v>4</v>
      </c>
      <c r="L13431" s="17" t="s">
        <v>7732</v>
      </c>
      <c r="M13431" s="9"/>
      <c r="N13431" s="9"/>
      <c r="O13431" s="21"/>
      <c r="Q13431" s="29"/>
      <c r="U13431" s="17"/>
      <c r="V13431" s="2"/>
      <c r="Y13431" t="str">
        <f t="shared" si="832"/>
        <v/>
      </c>
      <c r="AA13431" t="str">
        <f t="shared" si="833"/>
        <v/>
      </c>
      <c r="AC13431" s="7"/>
      <c r="AD13431" t="s">
        <v>9083</v>
      </c>
      <c r="AE13431">
        <f t="shared" si="834"/>
        <v>0</v>
      </c>
      <c r="AG13431" s="2"/>
      <c r="AI13431" s="7"/>
    </row>
    <row r="13432" spans="1:35" ht="11" customHeight="1" outlineLevel="1" x14ac:dyDescent="0.25">
      <c r="A13432" t="s">
        <v>8034</v>
      </c>
      <c r="C13432" s="2" t="s">
        <v>12953</v>
      </c>
      <c r="D13432" s="2">
        <v>1088</v>
      </c>
      <c r="E13432" s="7">
        <v>1977</v>
      </c>
      <c r="F13432" s="5" t="s">
        <v>5082</v>
      </c>
      <c r="H13432" s="5" t="s">
        <v>5398</v>
      </c>
      <c r="I13432" s="6" t="s">
        <v>2052</v>
      </c>
      <c r="J13432" s="6" t="s">
        <v>14695</v>
      </c>
      <c r="K13432" s="17">
        <v>5</v>
      </c>
      <c r="L13432" s="17" t="s">
        <v>7730</v>
      </c>
      <c r="M13432" s="9">
        <v>1.5</v>
      </c>
      <c r="N13432" s="9"/>
      <c r="O13432" s="21"/>
      <c r="Q13432" s="29"/>
      <c r="U13432" s="17"/>
      <c r="V13432" s="2">
        <v>1104</v>
      </c>
      <c r="Y13432" t="str">
        <f t="shared" si="832"/>
        <v/>
      </c>
      <c r="AA13432" t="str">
        <f t="shared" si="833"/>
        <v/>
      </c>
      <c r="AC13432" s="7"/>
      <c r="AD13432" t="s">
        <v>2052</v>
      </c>
      <c r="AE13432">
        <f t="shared" si="834"/>
        <v>0</v>
      </c>
      <c r="AG13432" s="2"/>
      <c r="AH13432" t="s">
        <v>2053</v>
      </c>
      <c r="AI13432" s="7" t="s">
        <v>4610</v>
      </c>
    </row>
    <row r="13433" spans="1:35" ht="11" customHeight="1" outlineLevel="1" x14ac:dyDescent="0.25">
      <c r="A13433" t="s">
        <v>8034</v>
      </c>
      <c r="C13433" s="2" t="s">
        <v>12953</v>
      </c>
      <c r="D13433" s="2">
        <v>1120</v>
      </c>
      <c r="E13433" s="7">
        <v>1978</v>
      </c>
      <c r="F13433" s="5" t="s">
        <v>5082</v>
      </c>
      <c r="H13433" s="5" t="s">
        <v>5398</v>
      </c>
      <c r="I13433" s="6" t="s">
        <v>5083</v>
      </c>
      <c r="J13433" s="6" t="s">
        <v>14696</v>
      </c>
      <c r="K13433" s="17">
        <v>5</v>
      </c>
      <c r="L13433" s="17" t="s">
        <v>7732</v>
      </c>
      <c r="M13433" s="9"/>
      <c r="N13433" s="9"/>
      <c r="O13433" s="21"/>
      <c r="Q13433" s="29"/>
      <c r="U13433" s="17"/>
      <c r="V13433" s="2">
        <v>1134</v>
      </c>
      <c r="Y13433" t="str">
        <f t="shared" si="832"/>
        <v/>
      </c>
      <c r="AA13433" t="str">
        <f t="shared" si="833"/>
        <v/>
      </c>
      <c r="AC13433" s="7"/>
      <c r="AD13433" t="s">
        <v>5083</v>
      </c>
      <c r="AE13433">
        <f t="shared" si="834"/>
        <v>0</v>
      </c>
      <c r="AG13433" s="2"/>
      <c r="AH13433" t="s">
        <v>2779</v>
      </c>
      <c r="AI13433" s="7" t="s">
        <v>4610</v>
      </c>
    </row>
    <row r="13434" spans="1:35" ht="11" customHeight="1" outlineLevel="1" x14ac:dyDescent="0.25">
      <c r="A13434" t="s">
        <v>8034</v>
      </c>
      <c r="C13434" s="2" t="s">
        <v>12953</v>
      </c>
      <c r="D13434" s="2">
        <v>1164</v>
      </c>
      <c r="E13434" s="7">
        <v>1979</v>
      </c>
      <c r="F13434" s="5" t="s">
        <v>5082</v>
      </c>
      <c r="H13434" s="5" t="s">
        <v>5398</v>
      </c>
      <c r="I13434" s="6" t="s">
        <v>2126</v>
      </c>
      <c r="J13434" s="6" t="s">
        <v>14695</v>
      </c>
      <c r="K13434" s="17">
        <v>5</v>
      </c>
      <c r="L13434" s="17" t="s">
        <v>7732</v>
      </c>
      <c r="M13434" s="9"/>
      <c r="N13434" s="9"/>
      <c r="O13434" s="21"/>
      <c r="Q13434" s="29"/>
      <c r="U13434" s="17"/>
      <c r="V13434" s="2"/>
      <c r="Y13434" t="str">
        <f t="shared" si="832"/>
        <v/>
      </c>
      <c r="AA13434" t="str">
        <f t="shared" si="833"/>
        <v/>
      </c>
      <c r="AC13434" s="7"/>
      <c r="AD13434" t="s">
        <v>2126</v>
      </c>
      <c r="AE13434">
        <f t="shared" si="834"/>
        <v>0</v>
      </c>
      <c r="AG13434" s="2"/>
      <c r="AI13434" s="7"/>
    </row>
    <row r="13435" spans="1:35" ht="11" customHeight="1" outlineLevel="1" x14ac:dyDescent="0.25">
      <c r="A13435" t="s">
        <v>8034</v>
      </c>
      <c r="C13435" s="2" t="s">
        <v>12953</v>
      </c>
      <c r="D13435" s="2">
        <v>1252</v>
      </c>
      <c r="E13435" s="7">
        <v>1981</v>
      </c>
      <c r="F13435" s="5" t="s">
        <v>4312</v>
      </c>
      <c r="H13435" s="5" t="s">
        <v>5398</v>
      </c>
      <c r="I13435" s="6" t="s">
        <v>2052</v>
      </c>
      <c r="J13435" s="6" t="s">
        <v>14695</v>
      </c>
      <c r="K13435" s="17">
        <v>5</v>
      </c>
      <c r="L13435" s="17" t="s">
        <v>7730</v>
      </c>
      <c r="M13435" s="9">
        <v>1.3</v>
      </c>
      <c r="N13435" s="9"/>
      <c r="O13435" s="21"/>
      <c r="Q13435" s="29"/>
      <c r="U13435" s="17"/>
      <c r="V13435" s="2">
        <v>1275</v>
      </c>
      <c r="Y13435" t="str">
        <f t="shared" si="832"/>
        <v/>
      </c>
      <c r="AA13435" t="str">
        <f t="shared" si="833"/>
        <v/>
      </c>
      <c r="AC13435" s="7"/>
      <c r="AD13435" t="s">
        <v>2052</v>
      </c>
      <c r="AE13435">
        <f t="shared" si="834"/>
        <v>0</v>
      </c>
      <c r="AG13435" s="2"/>
      <c r="AH13435" t="s">
        <v>2053</v>
      </c>
      <c r="AI13435" s="7" t="s">
        <v>4610</v>
      </c>
    </row>
    <row r="13436" spans="1:35" ht="11" customHeight="1" outlineLevel="1" x14ac:dyDescent="0.25">
      <c r="A13436" t="s">
        <v>8034</v>
      </c>
      <c r="C13436" s="2" t="s">
        <v>12953</v>
      </c>
      <c r="D13436" s="2">
        <v>1379</v>
      </c>
      <c r="E13436" s="7">
        <v>1984</v>
      </c>
      <c r="F13436" s="5" t="s">
        <v>4313</v>
      </c>
      <c r="H13436" s="5" t="s">
        <v>5398</v>
      </c>
      <c r="I13436" s="6" t="s">
        <v>153</v>
      </c>
      <c r="J13436" s="6" t="s">
        <v>14697</v>
      </c>
      <c r="K13436" s="17">
        <v>1</v>
      </c>
      <c r="L13436" s="17" t="s">
        <v>7730</v>
      </c>
      <c r="M13436" s="9">
        <v>0.7</v>
      </c>
      <c r="N13436" s="9"/>
      <c r="O13436" s="21"/>
      <c r="Q13436" s="29"/>
      <c r="U13436" s="17"/>
      <c r="V13436" s="2">
        <v>1383</v>
      </c>
      <c r="Y13436" t="str">
        <f t="shared" si="832"/>
        <v/>
      </c>
      <c r="AA13436" t="str">
        <f t="shared" si="833"/>
        <v/>
      </c>
      <c r="AC13436" s="7"/>
      <c r="AD13436" t="s">
        <v>153</v>
      </c>
      <c r="AE13436">
        <f t="shared" si="834"/>
        <v>1</v>
      </c>
      <c r="AG13436" s="2"/>
      <c r="AH13436" t="s">
        <v>4921</v>
      </c>
      <c r="AI13436" s="7" t="s">
        <v>4610</v>
      </c>
    </row>
    <row r="13437" spans="1:35" ht="11" customHeight="1" outlineLevel="1" x14ac:dyDescent="0.25">
      <c r="A13437" t="s">
        <v>8034</v>
      </c>
      <c r="C13437" s="2" t="s">
        <v>12953</v>
      </c>
      <c r="D13437" s="2" t="s">
        <v>13048</v>
      </c>
      <c r="E13437" s="7">
        <v>1984</v>
      </c>
      <c r="F13437" s="5" t="s">
        <v>753</v>
      </c>
      <c r="H13437" s="5" t="s">
        <v>5398</v>
      </c>
      <c r="I13437" s="6" t="s">
        <v>153</v>
      </c>
      <c r="J13437" s="6" t="s">
        <v>14697</v>
      </c>
      <c r="K13437" s="17">
        <v>1</v>
      </c>
      <c r="L13437" s="17" t="s">
        <v>7732</v>
      </c>
      <c r="M13437" s="9"/>
      <c r="N13437" s="9"/>
      <c r="O13437" s="21"/>
      <c r="Q13437" s="29"/>
      <c r="U13437" s="17"/>
      <c r="V13437" s="2" t="s">
        <v>4314</v>
      </c>
      <c r="Y13437" t="str">
        <f t="shared" si="832"/>
        <v/>
      </c>
      <c r="AA13437">
        <f t="shared" si="833"/>
        <v>1</v>
      </c>
      <c r="AC13437" s="7"/>
      <c r="AD13437" t="s">
        <v>153</v>
      </c>
      <c r="AE13437">
        <f t="shared" si="834"/>
        <v>1</v>
      </c>
      <c r="AG13437" s="2"/>
      <c r="AH13437" t="s">
        <v>4921</v>
      </c>
      <c r="AI13437" s="7" t="s">
        <v>4922</v>
      </c>
    </row>
    <row r="13438" spans="1:35" ht="11" customHeight="1" outlineLevel="1" x14ac:dyDescent="0.25">
      <c r="A13438" t="s">
        <v>8034</v>
      </c>
      <c r="C13438" s="2" t="s">
        <v>12953</v>
      </c>
      <c r="D13438" s="2">
        <v>1410</v>
      </c>
      <c r="E13438" s="7">
        <v>1985</v>
      </c>
      <c r="F13438" s="5" t="s">
        <v>4313</v>
      </c>
      <c r="H13438" s="5" t="s">
        <v>5398</v>
      </c>
      <c r="I13438" s="6" t="s">
        <v>5083</v>
      </c>
      <c r="J13438" s="6" t="s">
        <v>14698</v>
      </c>
      <c r="K13438" s="17">
        <v>2</v>
      </c>
      <c r="L13438" s="17" t="s">
        <v>7730</v>
      </c>
      <c r="M13438" s="9">
        <v>0.7</v>
      </c>
      <c r="N13438" s="9"/>
      <c r="O13438" s="21"/>
      <c r="Q13438" s="29"/>
      <c r="U13438" s="17"/>
      <c r="V13438" s="2">
        <v>1429</v>
      </c>
      <c r="Y13438" t="str">
        <f t="shared" si="832"/>
        <v/>
      </c>
      <c r="AA13438" t="str">
        <f t="shared" si="833"/>
        <v/>
      </c>
      <c r="AC13438" s="7"/>
      <c r="AD13438" t="s">
        <v>5083</v>
      </c>
      <c r="AE13438">
        <f t="shared" si="834"/>
        <v>0</v>
      </c>
      <c r="AG13438" s="2"/>
      <c r="AH13438" t="s">
        <v>2779</v>
      </c>
      <c r="AI13438" s="7" t="s">
        <v>4610</v>
      </c>
    </row>
    <row r="13439" spans="1:35" ht="11" customHeight="1" outlineLevel="1" x14ac:dyDescent="0.25">
      <c r="A13439" t="s">
        <v>8034</v>
      </c>
      <c r="C13439" s="2" t="s">
        <v>12953</v>
      </c>
      <c r="D13439" s="2">
        <v>1425</v>
      </c>
      <c r="E13439" s="7">
        <v>1985</v>
      </c>
      <c r="F13439" s="5" t="s">
        <v>4313</v>
      </c>
      <c r="H13439" s="5" t="s">
        <v>5398</v>
      </c>
      <c r="I13439" s="6" t="s">
        <v>153</v>
      </c>
      <c r="J13439" s="6" t="s">
        <v>14699</v>
      </c>
      <c r="K13439" s="17">
        <v>1</v>
      </c>
      <c r="L13439" s="17" t="s">
        <v>7730</v>
      </c>
      <c r="M13439" s="9">
        <v>2</v>
      </c>
      <c r="N13439" s="9"/>
      <c r="O13439" s="21"/>
      <c r="Q13439" s="29"/>
      <c r="S13439">
        <v>1</v>
      </c>
      <c r="T13439">
        <v>1</v>
      </c>
      <c r="U13439" s="17"/>
      <c r="V13439" s="2">
        <v>1448</v>
      </c>
      <c r="Y13439" t="str">
        <f t="shared" si="832"/>
        <v/>
      </c>
      <c r="AA13439" t="str">
        <f t="shared" si="833"/>
        <v/>
      </c>
      <c r="AC13439" s="7"/>
      <c r="AD13439" t="s">
        <v>153</v>
      </c>
      <c r="AE13439">
        <f t="shared" si="834"/>
        <v>1</v>
      </c>
      <c r="AG13439" s="2"/>
      <c r="AH13439" t="s">
        <v>4921</v>
      </c>
      <c r="AI13439" s="7" t="s">
        <v>4610</v>
      </c>
    </row>
    <row r="13440" spans="1:35" ht="11" customHeight="1" outlineLevel="1" x14ac:dyDescent="0.25">
      <c r="A13440" t="s">
        <v>8034</v>
      </c>
      <c r="C13440" s="2" t="s">
        <v>12953</v>
      </c>
      <c r="D13440" s="2">
        <v>1426</v>
      </c>
      <c r="E13440" s="7">
        <v>1985</v>
      </c>
      <c r="F13440" s="5" t="s">
        <v>4158</v>
      </c>
      <c r="H13440" s="5" t="s">
        <v>5398</v>
      </c>
      <c r="I13440" s="6" t="s">
        <v>153</v>
      </c>
      <c r="J13440" s="6" t="s">
        <v>14699</v>
      </c>
      <c r="K13440" s="17">
        <v>1</v>
      </c>
      <c r="L13440" s="17" t="s">
        <v>7730</v>
      </c>
      <c r="M13440" s="9">
        <v>2</v>
      </c>
      <c r="N13440" s="9"/>
      <c r="O13440" s="21"/>
      <c r="Q13440" s="29"/>
      <c r="U13440" s="17"/>
      <c r="V13440" s="2" t="s">
        <v>3109</v>
      </c>
      <c r="Y13440" t="str">
        <f t="shared" si="832"/>
        <v/>
      </c>
      <c r="AA13440" t="str">
        <f t="shared" si="833"/>
        <v/>
      </c>
      <c r="AC13440" s="7"/>
      <c r="AD13440" t="s">
        <v>153</v>
      </c>
      <c r="AE13440">
        <f t="shared" si="834"/>
        <v>1</v>
      </c>
      <c r="AG13440" s="2"/>
      <c r="AH13440" t="s">
        <v>4921</v>
      </c>
      <c r="AI13440" s="7" t="s">
        <v>4610</v>
      </c>
    </row>
    <row r="13441" spans="1:35" ht="11" customHeight="1" outlineLevel="1" x14ac:dyDescent="0.25">
      <c r="A13441" t="s">
        <v>8034</v>
      </c>
      <c r="C13441" s="2" t="s">
        <v>12953</v>
      </c>
      <c r="D13441" s="2">
        <v>1727</v>
      </c>
      <c r="E13441" s="7">
        <v>1993</v>
      </c>
      <c r="F13441" s="5" t="s">
        <v>5872</v>
      </c>
      <c r="H13441" s="5" t="s">
        <v>5398</v>
      </c>
      <c r="I13441" s="6" t="s">
        <v>5083</v>
      </c>
      <c r="J13441" s="6" t="s">
        <v>14701</v>
      </c>
      <c r="K13441" s="17">
        <v>2</v>
      </c>
      <c r="L13441" s="17" t="s">
        <v>7730</v>
      </c>
      <c r="M13441" s="9">
        <v>1</v>
      </c>
      <c r="N13441" s="9"/>
      <c r="O13441" s="21"/>
      <c r="Q13441" s="29"/>
      <c r="U13441" s="17"/>
      <c r="V13441" s="2">
        <v>1692</v>
      </c>
      <c r="Y13441" t="str">
        <f t="shared" si="832"/>
        <v/>
      </c>
      <c r="AA13441" t="str">
        <f t="shared" si="833"/>
        <v/>
      </c>
      <c r="AC13441" s="7"/>
      <c r="AD13441" t="s">
        <v>5083</v>
      </c>
      <c r="AE13441">
        <f t="shared" si="834"/>
        <v>0</v>
      </c>
      <c r="AG13441" s="2"/>
      <c r="AH13441" t="s">
        <v>2779</v>
      </c>
      <c r="AI13441" s="7" t="s">
        <v>4610</v>
      </c>
    </row>
    <row r="13442" spans="1:35" ht="11" customHeight="1" outlineLevel="1" x14ac:dyDescent="0.25">
      <c r="A13442" t="s">
        <v>8034</v>
      </c>
      <c r="C13442" s="2" t="s">
        <v>12953</v>
      </c>
      <c r="D13442" s="2" t="s">
        <v>14700</v>
      </c>
      <c r="E13442" s="7">
        <v>1993</v>
      </c>
      <c r="F13442" s="5" t="s">
        <v>753</v>
      </c>
      <c r="H13442" s="5" t="s">
        <v>5398</v>
      </c>
      <c r="I13442" s="6" t="s">
        <v>5083</v>
      </c>
      <c r="J13442" s="6" t="s">
        <v>14701</v>
      </c>
      <c r="K13442" s="17">
        <v>2</v>
      </c>
      <c r="L13442" s="17" t="s">
        <v>7730</v>
      </c>
      <c r="M13442" s="9">
        <v>5</v>
      </c>
      <c r="N13442" s="9"/>
      <c r="O13442" s="21"/>
      <c r="Q13442" s="29"/>
      <c r="U13442" s="17"/>
      <c r="V13442" s="2" t="s">
        <v>5871</v>
      </c>
      <c r="Y13442" t="str">
        <f t="shared" si="832"/>
        <v/>
      </c>
      <c r="AA13442">
        <f t="shared" si="833"/>
        <v>1</v>
      </c>
      <c r="AC13442" s="7"/>
      <c r="AD13442" t="s">
        <v>5083</v>
      </c>
      <c r="AE13442">
        <f t="shared" si="834"/>
        <v>0</v>
      </c>
      <c r="AG13442" s="2"/>
      <c r="AH13442" t="s">
        <v>2779</v>
      </c>
      <c r="AI13442" s="7" t="s">
        <v>4610</v>
      </c>
    </row>
    <row r="13443" spans="1:35" ht="11" customHeight="1" outlineLevel="1" x14ac:dyDescent="0.25">
      <c r="A13443" t="s">
        <v>8034</v>
      </c>
      <c r="C13443" s="2" t="s">
        <v>12953</v>
      </c>
      <c r="D13443" s="2">
        <v>1844</v>
      </c>
      <c r="E13443" s="7">
        <v>1995</v>
      </c>
      <c r="F13443" s="5" t="s">
        <v>20071</v>
      </c>
      <c r="H13443" s="5" t="s">
        <v>5398</v>
      </c>
      <c r="I13443" s="6" t="s">
        <v>6866</v>
      </c>
      <c r="J13443" s="6" t="s">
        <v>20069</v>
      </c>
      <c r="K13443" s="17">
        <v>3</v>
      </c>
      <c r="L13443" s="17" t="s">
        <v>20076</v>
      </c>
      <c r="M13443" s="9"/>
      <c r="N13443" s="9"/>
      <c r="O13443" s="21"/>
      <c r="Q13443" s="29"/>
      <c r="U13443" s="17"/>
      <c r="V13443" s="2"/>
      <c r="Y13443" t="str">
        <f t="shared" si="832"/>
        <v/>
      </c>
      <c r="AA13443" t="str">
        <f t="shared" si="833"/>
        <v/>
      </c>
      <c r="AC13443" s="7"/>
      <c r="AD13443" t="s">
        <v>6866</v>
      </c>
      <c r="AE13443">
        <f t="shared" si="834"/>
        <v>0</v>
      </c>
      <c r="AG13443" s="2"/>
      <c r="AH13443" t="s">
        <v>2779</v>
      </c>
      <c r="AI13443" s="7" t="s">
        <v>4922</v>
      </c>
    </row>
    <row r="13444" spans="1:35" ht="11" customHeight="1" outlineLevel="1" x14ac:dyDescent="0.25">
      <c r="A13444" t="s">
        <v>8034</v>
      </c>
      <c r="C13444" s="2" t="s">
        <v>12953</v>
      </c>
      <c r="D13444" s="2" t="s">
        <v>20070</v>
      </c>
      <c r="E13444" s="7">
        <v>1995</v>
      </c>
      <c r="F13444" s="5" t="s">
        <v>20068</v>
      </c>
      <c r="H13444" s="5" t="s">
        <v>5398</v>
      </c>
      <c r="I13444" s="6" t="s">
        <v>6866</v>
      </c>
      <c r="J13444" s="6" t="s">
        <v>20069</v>
      </c>
      <c r="K13444" s="17">
        <v>3</v>
      </c>
      <c r="L13444" s="17" t="s">
        <v>7730</v>
      </c>
      <c r="M13444" s="9">
        <v>5</v>
      </c>
      <c r="N13444" s="9"/>
      <c r="O13444" s="21"/>
      <c r="Q13444" s="29"/>
      <c r="U13444" s="17"/>
      <c r="V13444" s="2"/>
      <c r="Y13444" t="str">
        <f t="shared" si="832"/>
        <v/>
      </c>
      <c r="AA13444">
        <f t="shared" si="833"/>
        <v>1</v>
      </c>
      <c r="AC13444" s="7"/>
      <c r="AD13444" t="s">
        <v>6866</v>
      </c>
      <c r="AE13444">
        <f t="shared" si="834"/>
        <v>0</v>
      </c>
      <c r="AG13444" s="2"/>
      <c r="AH13444" t="s">
        <v>2779</v>
      </c>
      <c r="AI13444" s="7" t="s">
        <v>4922</v>
      </c>
    </row>
    <row r="13445" spans="1:35" ht="11" customHeight="1" outlineLevel="1" x14ac:dyDescent="0.25">
      <c r="A13445" t="s">
        <v>8034</v>
      </c>
      <c r="C13445" s="2" t="s">
        <v>12953</v>
      </c>
      <c r="D13445" s="2" t="s">
        <v>14702</v>
      </c>
      <c r="E13445" s="7">
        <v>2000</v>
      </c>
      <c r="F13445" s="5" t="s">
        <v>14703</v>
      </c>
      <c r="H13445" s="5" t="s">
        <v>5398</v>
      </c>
      <c r="I13445" s="6" t="s">
        <v>4662</v>
      </c>
      <c r="J13445" s="6" t="s">
        <v>8554</v>
      </c>
      <c r="K13445" s="17">
        <v>1</v>
      </c>
      <c r="L13445" s="17" t="s">
        <v>7730</v>
      </c>
      <c r="M13445" s="9">
        <v>6</v>
      </c>
      <c r="N13445" s="9"/>
      <c r="O13445" s="21"/>
      <c r="Q13445" s="29"/>
      <c r="U13445" s="17"/>
      <c r="V13445" s="2">
        <v>1971</v>
      </c>
      <c r="Y13445" t="str">
        <f t="shared" si="832"/>
        <v/>
      </c>
      <c r="AA13445">
        <f t="shared" si="833"/>
        <v>1</v>
      </c>
      <c r="AC13445" s="7"/>
      <c r="AD13445" t="s">
        <v>4662</v>
      </c>
      <c r="AE13445">
        <f t="shared" si="834"/>
        <v>0</v>
      </c>
      <c r="AG13445" s="2"/>
      <c r="AH13445" t="s">
        <v>2779</v>
      </c>
      <c r="AI13445" s="7" t="s">
        <v>4922</v>
      </c>
    </row>
    <row r="13446" spans="1:35" ht="11" customHeight="1" outlineLevel="1" x14ac:dyDescent="0.25">
      <c r="A13446" t="s">
        <v>8034</v>
      </c>
      <c r="C13446" s="2" t="s">
        <v>12953</v>
      </c>
      <c r="D13446" s="2">
        <v>2147</v>
      </c>
      <c r="E13446" s="7">
        <v>2001</v>
      </c>
      <c r="F13446" s="5" t="s">
        <v>20894</v>
      </c>
      <c r="H13446" s="5" t="s">
        <v>5398</v>
      </c>
      <c r="I13446" s="6" t="s">
        <v>4772</v>
      </c>
      <c r="J13446" s="6" t="s">
        <v>20895</v>
      </c>
      <c r="K13446" s="17">
        <v>2</v>
      </c>
      <c r="L13446" s="17" t="s">
        <v>7730</v>
      </c>
      <c r="M13446" s="9">
        <v>2.2999999999999998</v>
      </c>
      <c r="N13446" s="9"/>
      <c r="O13446" s="21"/>
      <c r="Q13446" s="29"/>
      <c r="U13446" s="17"/>
      <c r="V13446" s="2"/>
      <c r="Y13446" t="str">
        <f t="shared" si="832"/>
        <v/>
      </c>
      <c r="AA13446" t="str">
        <f t="shared" si="833"/>
        <v/>
      </c>
      <c r="AC13446" s="7"/>
      <c r="AD13446" t="s">
        <v>4772</v>
      </c>
      <c r="AE13446">
        <f t="shared" si="834"/>
        <v>0</v>
      </c>
      <c r="AG13446" s="2"/>
      <c r="AH13446" t="s">
        <v>6304</v>
      </c>
      <c r="AI13446" s="7" t="s">
        <v>4922</v>
      </c>
    </row>
    <row r="13447" spans="1:35" ht="11" customHeight="1" outlineLevel="1" x14ac:dyDescent="0.25">
      <c r="A13447" t="s">
        <v>8034</v>
      </c>
      <c r="C13447" s="2" t="s">
        <v>12953</v>
      </c>
      <c r="D13447" s="2" t="s">
        <v>14704</v>
      </c>
      <c r="E13447" s="7">
        <v>2001</v>
      </c>
      <c r="F13447" s="5" t="s">
        <v>14703</v>
      </c>
      <c r="H13447" s="5" t="s">
        <v>5398</v>
      </c>
      <c r="I13447" s="6" t="s">
        <v>4663</v>
      </c>
      <c r="J13447" s="6" t="s">
        <v>14705</v>
      </c>
      <c r="K13447" s="17">
        <v>3</v>
      </c>
      <c r="L13447" s="18" t="s">
        <v>7730</v>
      </c>
      <c r="M13447" s="9">
        <v>8.3000000000000007</v>
      </c>
      <c r="N13447" s="9"/>
      <c r="O13447" s="21"/>
      <c r="Q13447" s="29"/>
      <c r="U13447" s="17"/>
      <c r="V13447" s="2">
        <v>1979</v>
      </c>
      <c r="Y13447" t="str">
        <f t="shared" si="832"/>
        <v/>
      </c>
      <c r="AA13447">
        <f t="shared" si="833"/>
        <v>1</v>
      </c>
      <c r="AC13447" s="7"/>
      <c r="AD13447" t="s">
        <v>4663</v>
      </c>
      <c r="AE13447">
        <f t="shared" si="834"/>
        <v>0</v>
      </c>
      <c r="AG13447" s="2"/>
      <c r="AH13447" t="s">
        <v>6304</v>
      </c>
      <c r="AI13447" s="7" t="s">
        <v>4922</v>
      </c>
    </row>
    <row r="13448" spans="1:35" ht="11" customHeight="1" outlineLevel="1" x14ac:dyDescent="0.25">
      <c r="A13448" t="s">
        <v>8034</v>
      </c>
      <c r="C13448" s="2" t="s">
        <v>12953</v>
      </c>
      <c r="D13448" s="2">
        <v>2254</v>
      </c>
      <c r="E13448" s="7">
        <v>2002</v>
      </c>
      <c r="F13448" s="5" t="s">
        <v>5876</v>
      </c>
      <c r="H13448" s="5" t="s">
        <v>5398</v>
      </c>
      <c r="I13448" s="6" t="s">
        <v>22482</v>
      </c>
      <c r="J13448" s="6" t="s">
        <v>7451</v>
      </c>
      <c r="K13448" s="17">
        <v>5</v>
      </c>
      <c r="L13448" s="18" t="s">
        <v>7730</v>
      </c>
      <c r="M13448" s="9">
        <v>4</v>
      </c>
      <c r="N13448" s="9"/>
      <c r="O13448" s="21"/>
      <c r="Q13448" s="29"/>
      <c r="U13448" s="17"/>
      <c r="V13448" s="2" t="s">
        <v>8</v>
      </c>
      <c r="Y13448" t="str">
        <f>IF(COUNTIF(F13448,"*fdc*"),1,"")</f>
        <v/>
      </c>
      <c r="AA13448" t="str">
        <f>IF(COUNTIF(F13448,"*s/s*"),1,"")</f>
        <v/>
      </c>
      <c r="AC13448" s="7"/>
      <c r="AD13448" t="s">
        <v>22482</v>
      </c>
      <c r="AE13448">
        <f>COUNTIF(I13448,"*Fuji*")</f>
        <v>0</v>
      </c>
      <c r="AG13448" s="2"/>
      <c r="AH13448" t="s">
        <v>5812</v>
      </c>
      <c r="AI13448" s="7" t="s">
        <v>4610</v>
      </c>
    </row>
    <row r="13449" spans="1:35" ht="11" customHeight="1" outlineLevel="1" x14ac:dyDescent="0.25">
      <c r="A13449" t="s">
        <v>8034</v>
      </c>
      <c r="C13449" s="2" t="s">
        <v>12953</v>
      </c>
      <c r="D13449" s="2">
        <v>2266</v>
      </c>
      <c r="E13449" s="7">
        <v>2002</v>
      </c>
      <c r="F13449" s="5" t="s">
        <v>5876</v>
      </c>
      <c r="H13449" s="5" t="s">
        <v>5398</v>
      </c>
      <c r="I13449" s="6" t="s">
        <v>22483</v>
      </c>
      <c r="J13449" s="6" t="s">
        <v>7451</v>
      </c>
      <c r="K13449" s="17">
        <v>5</v>
      </c>
      <c r="L13449" s="18" t="s">
        <v>7730</v>
      </c>
      <c r="M13449" s="9">
        <v>4</v>
      </c>
      <c r="N13449" s="9"/>
      <c r="O13449" s="21"/>
      <c r="Q13449" s="29"/>
      <c r="U13449" s="17"/>
      <c r="V13449" s="2" t="s">
        <v>8</v>
      </c>
      <c r="Y13449" t="str">
        <f t="shared" si="832"/>
        <v/>
      </c>
      <c r="AA13449" t="str">
        <f t="shared" si="833"/>
        <v/>
      </c>
      <c r="AC13449" s="7"/>
      <c r="AD13449" t="s">
        <v>22483</v>
      </c>
      <c r="AE13449">
        <f t="shared" si="834"/>
        <v>0</v>
      </c>
      <c r="AG13449" s="2"/>
      <c r="AH13449" t="s">
        <v>5812</v>
      </c>
      <c r="AI13449" s="7" t="s">
        <v>4610</v>
      </c>
    </row>
    <row r="13450" spans="1:35" ht="11" customHeight="1" outlineLevel="1" x14ac:dyDescent="0.25">
      <c r="A13450" t="s">
        <v>8034</v>
      </c>
      <c r="C13450" s="2" t="s">
        <v>12953</v>
      </c>
      <c r="D13450" s="2">
        <v>2270</v>
      </c>
      <c r="E13450" s="7">
        <v>2002</v>
      </c>
      <c r="F13450" s="5" t="s">
        <v>5876</v>
      </c>
      <c r="H13450" s="5" t="s">
        <v>5398</v>
      </c>
      <c r="I13450" s="6" t="s">
        <v>5877</v>
      </c>
      <c r="J13450" s="6" t="s">
        <v>7451</v>
      </c>
      <c r="K13450" s="17">
        <v>5</v>
      </c>
      <c r="L13450" s="17" t="s">
        <v>7730</v>
      </c>
      <c r="M13450" s="9">
        <v>2.7</v>
      </c>
      <c r="N13450" s="9"/>
      <c r="O13450" s="21"/>
      <c r="Q13450" s="29"/>
      <c r="U13450" s="17"/>
      <c r="V13450" s="2" t="s">
        <v>5873</v>
      </c>
      <c r="Y13450" t="str">
        <f t="shared" si="832"/>
        <v/>
      </c>
      <c r="AA13450" t="str">
        <f t="shared" si="833"/>
        <v/>
      </c>
      <c r="AC13450" s="7"/>
      <c r="AD13450" t="s">
        <v>5877</v>
      </c>
      <c r="AE13450">
        <f t="shared" si="834"/>
        <v>0</v>
      </c>
      <c r="AG13450" s="2"/>
      <c r="AH13450" t="s">
        <v>5812</v>
      </c>
      <c r="AI13450" s="7" t="s">
        <v>4610</v>
      </c>
    </row>
    <row r="13451" spans="1:35" ht="11" customHeight="1" outlineLevel="1" x14ac:dyDescent="0.25">
      <c r="A13451" t="s">
        <v>8034</v>
      </c>
      <c r="C13451" s="2" t="s">
        <v>12953</v>
      </c>
      <c r="D13451" s="2">
        <v>2272</v>
      </c>
      <c r="E13451" s="7">
        <v>2002</v>
      </c>
      <c r="F13451" s="5" t="s">
        <v>5876</v>
      </c>
      <c r="H13451" s="5" t="s">
        <v>5398</v>
      </c>
      <c r="I13451" s="39" t="s">
        <v>22484</v>
      </c>
      <c r="J13451" s="6" t="s">
        <v>7451</v>
      </c>
      <c r="K13451" s="17">
        <v>5</v>
      </c>
      <c r="L13451" s="17" t="s">
        <v>7730</v>
      </c>
      <c r="M13451" s="9">
        <v>2.7</v>
      </c>
      <c r="N13451" s="9"/>
      <c r="O13451" s="21"/>
      <c r="Q13451" s="29"/>
      <c r="U13451" s="17"/>
      <c r="V13451" s="2" t="s">
        <v>5874</v>
      </c>
      <c r="Y13451" t="str">
        <f t="shared" si="832"/>
        <v/>
      </c>
      <c r="AA13451" t="str">
        <f t="shared" si="833"/>
        <v/>
      </c>
      <c r="AC13451" s="7"/>
      <c r="AD13451" t="s">
        <v>22484</v>
      </c>
      <c r="AE13451">
        <f t="shared" si="834"/>
        <v>0</v>
      </c>
      <c r="AG13451" s="2"/>
      <c r="AH13451" t="s">
        <v>6304</v>
      </c>
      <c r="AI13451" s="7" t="s">
        <v>4610</v>
      </c>
    </row>
    <row r="13452" spans="1:35" ht="11" customHeight="1" outlineLevel="1" x14ac:dyDescent="0.25">
      <c r="A13452" t="s">
        <v>8034</v>
      </c>
      <c r="C13452" s="2" t="s">
        <v>12953</v>
      </c>
      <c r="D13452" s="2">
        <v>2280</v>
      </c>
      <c r="E13452" s="7">
        <v>2002</v>
      </c>
      <c r="F13452" s="5" t="s">
        <v>5876</v>
      </c>
      <c r="H13452" s="5" t="s">
        <v>5398</v>
      </c>
      <c r="I13452" s="6" t="s">
        <v>2379</v>
      </c>
      <c r="J13452" s="6" t="s">
        <v>7451</v>
      </c>
      <c r="K13452" s="17">
        <v>1</v>
      </c>
      <c r="L13452" s="18" t="s">
        <v>7730</v>
      </c>
      <c r="M13452" s="9">
        <v>4</v>
      </c>
      <c r="N13452" s="9"/>
      <c r="O13452" s="21"/>
      <c r="Q13452" s="29"/>
      <c r="U13452" s="17"/>
      <c r="V13452" s="2" t="s">
        <v>5875</v>
      </c>
      <c r="Y13452" t="str">
        <f t="shared" si="832"/>
        <v/>
      </c>
      <c r="AA13452" t="str">
        <f t="shared" si="833"/>
        <v/>
      </c>
      <c r="AC13452" s="7"/>
      <c r="AD13452" t="s">
        <v>2379</v>
      </c>
      <c r="AE13452">
        <f t="shared" si="834"/>
        <v>0</v>
      </c>
      <c r="AG13452" s="2"/>
      <c r="AH13452" t="s">
        <v>6304</v>
      </c>
      <c r="AI13452" s="7" t="s">
        <v>4610</v>
      </c>
    </row>
    <row r="13453" spans="1:35" ht="11" customHeight="1" outlineLevel="1" x14ac:dyDescent="0.25">
      <c r="A13453" t="s">
        <v>8034</v>
      </c>
      <c r="C13453" s="2" t="s">
        <v>12953</v>
      </c>
      <c r="D13453" s="2" t="s">
        <v>14706</v>
      </c>
      <c r="E13453" s="7">
        <v>2004</v>
      </c>
      <c r="F13453" s="5" t="s">
        <v>5814</v>
      </c>
      <c r="H13453" s="5" t="s">
        <v>5398</v>
      </c>
      <c r="I13453" s="6" t="s">
        <v>5877</v>
      </c>
      <c r="J13453" s="6" t="s">
        <v>5877</v>
      </c>
      <c r="K13453" s="17">
        <v>5</v>
      </c>
      <c r="L13453" s="18" t="s">
        <v>7730</v>
      </c>
      <c r="M13453" s="9">
        <v>4.7</v>
      </c>
      <c r="N13453" s="9"/>
      <c r="O13453" s="21"/>
      <c r="Q13453" s="29"/>
      <c r="U13453" s="17"/>
      <c r="V13453" s="2" t="s">
        <v>5813</v>
      </c>
      <c r="Y13453" t="str">
        <f t="shared" si="832"/>
        <v/>
      </c>
      <c r="AA13453" t="str">
        <f t="shared" si="833"/>
        <v/>
      </c>
      <c r="AC13453" s="7"/>
      <c r="AD13453" t="s">
        <v>5877</v>
      </c>
      <c r="AE13453">
        <f t="shared" si="834"/>
        <v>0</v>
      </c>
      <c r="AG13453" s="2"/>
      <c r="AH13453" t="s">
        <v>5812</v>
      </c>
      <c r="AI13453" s="7" t="s">
        <v>4610</v>
      </c>
    </row>
    <row r="13454" spans="1:35" ht="11" customHeight="1" outlineLevel="1" x14ac:dyDescent="0.25">
      <c r="A13454" t="s">
        <v>8034</v>
      </c>
      <c r="C13454" s="2" t="s">
        <v>12953</v>
      </c>
      <c r="D13454" s="2">
        <v>2380</v>
      </c>
      <c r="E13454" s="7">
        <v>2004</v>
      </c>
      <c r="F13454" s="5" t="s">
        <v>4789</v>
      </c>
      <c r="H13454" s="5" t="s">
        <v>5398</v>
      </c>
      <c r="I13454" s="6" t="s">
        <v>5877</v>
      </c>
      <c r="J13454" s="6" t="s">
        <v>5877</v>
      </c>
      <c r="K13454" s="17">
        <v>5</v>
      </c>
      <c r="L13454" s="18" t="s">
        <v>20076</v>
      </c>
      <c r="M13454" s="9"/>
      <c r="N13454" s="9"/>
      <c r="O13454" s="21"/>
      <c r="Q13454" s="29"/>
      <c r="U13454" s="17"/>
      <c r="V13454" s="2">
        <v>2137</v>
      </c>
      <c r="Y13454" t="str">
        <f t="shared" si="832"/>
        <v/>
      </c>
      <c r="AA13454" t="str">
        <f t="shared" si="833"/>
        <v/>
      </c>
      <c r="AC13454" s="7"/>
      <c r="AD13454" t="s">
        <v>5877</v>
      </c>
      <c r="AE13454">
        <f t="shared" si="834"/>
        <v>0</v>
      </c>
      <c r="AG13454" s="2"/>
      <c r="AH13454" t="s">
        <v>5812</v>
      </c>
      <c r="AI13454" s="7" t="s">
        <v>4610</v>
      </c>
    </row>
    <row r="13455" spans="1:35" ht="11" customHeight="1" outlineLevel="1" x14ac:dyDescent="0.25">
      <c r="A13455" t="s">
        <v>8034</v>
      </c>
      <c r="C13455" s="2" t="s">
        <v>12953</v>
      </c>
      <c r="D13455" s="2">
        <v>2420</v>
      </c>
      <c r="E13455" s="7">
        <v>2004</v>
      </c>
      <c r="F13455" s="5" t="s">
        <v>5876</v>
      </c>
      <c r="H13455" s="5" t="s">
        <v>5398</v>
      </c>
      <c r="I13455" s="6" t="s">
        <v>6303</v>
      </c>
      <c r="J13455" s="6" t="s">
        <v>14707</v>
      </c>
      <c r="K13455" s="17">
        <v>1</v>
      </c>
      <c r="L13455" s="17" t="s">
        <v>20076</v>
      </c>
      <c r="M13455" s="9"/>
      <c r="N13455" s="9"/>
      <c r="O13455" s="21"/>
      <c r="Q13455" s="29"/>
      <c r="S13455">
        <v>1</v>
      </c>
      <c r="T13455">
        <v>1</v>
      </c>
      <c r="U13455" s="17"/>
      <c r="V13455" s="2" t="s">
        <v>6195</v>
      </c>
      <c r="Y13455" t="str">
        <f t="shared" si="832"/>
        <v/>
      </c>
      <c r="AA13455" t="str">
        <f t="shared" si="833"/>
        <v/>
      </c>
      <c r="AC13455" s="7"/>
      <c r="AD13455" t="s">
        <v>6303</v>
      </c>
      <c r="AE13455">
        <f t="shared" si="834"/>
        <v>0</v>
      </c>
      <c r="AG13455" s="2"/>
      <c r="AH13455" t="s">
        <v>6304</v>
      </c>
      <c r="AI13455" s="7" t="s">
        <v>4610</v>
      </c>
    </row>
    <row r="13456" spans="1:35" ht="11" customHeight="1" outlineLevel="1" x14ac:dyDescent="0.25">
      <c r="A13456" t="s">
        <v>8034</v>
      </c>
      <c r="C13456" s="2" t="s">
        <v>12953</v>
      </c>
      <c r="D13456" s="2">
        <v>2421</v>
      </c>
      <c r="E13456" s="7">
        <v>2004</v>
      </c>
      <c r="F13456" s="5" t="s">
        <v>5876</v>
      </c>
      <c r="H13456" s="5" t="s">
        <v>5398</v>
      </c>
      <c r="I13456" s="6" t="s">
        <v>5878</v>
      </c>
      <c r="J13456" s="6" t="s">
        <v>14707</v>
      </c>
      <c r="K13456" s="17">
        <v>5</v>
      </c>
      <c r="L13456" s="17" t="s">
        <v>20076</v>
      </c>
      <c r="M13456" s="9"/>
      <c r="N13456" s="9"/>
      <c r="O13456" s="21"/>
      <c r="Q13456" s="29"/>
      <c r="U13456" s="17"/>
      <c r="V13456" s="2" t="s">
        <v>3285</v>
      </c>
      <c r="Y13456" t="str">
        <f t="shared" si="832"/>
        <v/>
      </c>
      <c r="AA13456" t="str">
        <f t="shared" si="833"/>
        <v/>
      </c>
      <c r="AC13456" s="7"/>
      <c r="AD13456" t="s">
        <v>5878</v>
      </c>
      <c r="AE13456">
        <f t="shared" ref="AE13456:AE13484" si="835">COUNTIF(I13456,"*Fuji*")</f>
        <v>0</v>
      </c>
      <c r="AG13456" s="2"/>
      <c r="AH13456" t="s">
        <v>6304</v>
      </c>
      <c r="AI13456" s="7" t="s">
        <v>4610</v>
      </c>
    </row>
    <row r="13457" spans="1:35" ht="11" customHeight="1" outlineLevel="1" x14ac:dyDescent="0.25">
      <c r="A13457" t="s">
        <v>8034</v>
      </c>
      <c r="C13457" s="2" t="s">
        <v>12953</v>
      </c>
      <c r="D13457" s="2">
        <v>2422</v>
      </c>
      <c r="E13457" s="7">
        <v>2004</v>
      </c>
      <c r="F13457" s="5" t="s">
        <v>5876</v>
      </c>
      <c r="H13457" s="5" t="s">
        <v>5398</v>
      </c>
      <c r="I13457" s="6" t="s">
        <v>5879</v>
      </c>
      <c r="J13457" s="6" t="s">
        <v>14707</v>
      </c>
      <c r="K13457" s="17">
        <v>5</v>
      </c>
      <c r="L13457" s="17" t="s">
        <v>20076</v>
      </c>
      <c r="M13457" s="9"/>
      <c r="N13457" s="9"/>
      <c r="O13457" s="21"/>
      <c r="Q13457" s="29"/>
      <c r="U13457" s="17"/>
      <c r="V13457" s="2" t="s">
        <v>6196</v>
      </c>
      <c r="Y13457" t="str">
        <f t="shared" si="832"/>
        <v/>
      </c>
      <c r="AA13457" t="str">
        <f t="shared" si="833"/>
        <v/>
      </c>
      <c r="AC13457" s="7"/>
      <c r="AD13457" t="s">
        <v>5879</v>
      </c>
      <c r="AE13457">
        <f t="shared" si="835"/>
        <v>0</v>
      </c>
      <c r="AG13457" s="2"/>
      <c r="AH13457" t="s">
        <v>6304</v>
      </c>
      <c r="AI13457" s="7" t="s">
        <v>4610</v>
      </c>
    </row>
    <row r="13458" spans="1:35" ht="11" customHeight="1" outlineLevel="1" x14ac:dyDescent="0.25">
      <c r="A13458" t="s">
        <v>8034</v>
      </c>
      <c r="C13458" s="2" t="s">
        <v>12953</v>
      </c>
      <c r="D13458" s="2">
        <v>2423</v>
      </c>
      <c r="E13458" s="7">
        <v>2004</v>
      </c>
      <c r="F13458" s="5" t="s">
        <v>5876</v>
      </c>
      <c r="H13458" s="5" t="s">
        <v>5398</v>
      </c>
      <c r="I13458" s="6" t="s">
        <v>5880</v>
      </c>
      <c r="J13458" s="6" t="s">
        <v>14707</v>
      </c>
      <c r="K13458" s="17">
        <v>5</v>
      </c>
      <c r="L13458" s="17" t="s">
        <v>20076</v>
      </c>
      <c r="M13458" s="9"/>
      <c r="N13458" s="9"/>
      <c r="O13458" s="21"/>
      <c r="Q13458" s="29"/>
      <c r="U13458" s="17"/>
      <c r="V13458" s="2" t="s">
        <v>6197</v>
      </c>
      <c r="Y13458" t="str">
        <f t="shared" si="832"/>
        <v/>
      </c>
      <c r="AA13458" t="str">
        <f t="shared" si="833"/>
        <v/>
      </c>
      <c r="AC13458" s="7"/>
      <c r="AD13458" t="s">
        <v>5880</v>
      </c>
      <c r="AE13458">
        <f t="shared" si="835"/>
        <v>0</v>
      </c>
      <c r="AG13458" s="2"/>
      <c r="AH13458" t="s">
        <v>6304</v>
      </c>
      <c r="AI13458" s="7" t="s">
        <v>4610</v>
      </c>
    </row>
    <row r="13459" spans="1:35" ht="11" customHeight="1" outlineLevel="1" x14ac:dyDescent="0.25">
      <c r="A13459" t="s">
        <v>8034</v>
      </c>
      <c r="C13459" s="2" t="s">
        <v>12953</v>
      </c>
      <c r="D13459" s="2" t="s">
        <v>16294</v>
      </c>
      <c r="E13459" s="7">
        <v>2004</v>
      </c>
      <c r="F13459" s="5" t="s">
        <v>16295</v>
      </c>
      <c r="H13459" s="5" t="s">
        <v>5398</v>
      </c>
      <c r="I13459" s="6" t="s">
        <v>16296</v>
      </c>
      <c r="J13459" s="6" t="s">
        <v>14707</v>
      </c>
      <c r="K13459" s="17">
        <v>5</v>
      </c>
      <c r="L13459" s="17" t="s">
        <v>7730</v>
      </c>
      <c r="M13459" s="9">
        <v>4.5</v>
      </c>
      <c r="N13459" s="9"/>
      <c r="O13459" s="21"/>
      <c r="Q13459" s="29"/>
      <c r="U13459" s="17"/>
      <c r="V13459" s="2"/>
      <c r="Y13459" t="str">
        <f t="shared" si="832"/>
        <v/>
      </c>
      <c r="AA13459" t="str">
        <f t="shared" si="833"/>
        <v/>
      </c>
      <c r="AC13459" s="7"/>
      <c r="AD13459" t="s">
        <v>16296</v>
      </c>
      <c r="AE13459">
        <f t="shared" si="835"/>
        <v>0</v>
      </c>
      <c r="AG13459" s="2"/>
      <c r="AH13459" t="s">
        <v>6304</v>
      </c>
      <c r="AI13459" s="7" t="s">
        <v>4610</v>
      </c>
    </row>
    <row r="13460" spans="1:35" ht="11" customHeight="1" outlineLevel="1" x14ac:dyDescent="0.25">
      <c r="A13460" t="s">
        <v>8034</v>
      </c>
      <c r="C13460" s="2" t="s">
        <v>12953</v>
      </c>
      <c r="D13460" s="2">
        <v>2420</v>
      </c>
      <c r="E13460" s="7">
        <v>2004</v>
      </c>
      <c r="F13460" s="5" t="s">
        <v>16297</v>
      </c>
      <c r="H13460" s="5" t="s">
        <v>5398</v>
      </c>
      <c r="I13460" s="6" t="s">
        <v>6303</v>
      </c>
      <c r="J13460" s="6" t="s">
        <v>14707</v>
      </c>
      <c r="K13460" s="17">
        <v>1</v>
      </c>
      <c r="L13460" s="17" t="s">
        <v>7730</v>
      </c>
      <c r="M13460" s="9">
        <v>2.2999999999999998</v>
      </c>
      <c r="N13460" s="9"/>
      <c r="O13460" s="21"/>
      <c r="Q13460" s="29"/>
      <c r="U13460" s="17"/>
      <c r="V13460" s="2"/>
      <c r="X13460" t="s">
        <v>7732</v>
      </c>
      <c r="Y13460">
        <f t="shared" si="832"/>
        <v>1</v>
      </c>
      <c r="AA13460" t="str">
        <f t="shared" si="833"/>
        <v/>
      </c>
      <c r="AC13460" s="7"/>
      <c r="AD13460" t="s">
        <v>6303</v>
      </c>
      <c r="AE13460">
        <f t="shared" si="835"/>
        <v>0</v>
      </c>
      <c r="AG13460" s="2"/>
      <c r="AI13460" s="7"/>
    </row>
    <row r="13461" spans="1:35" ht="11" customHeight="1" outlineLevel="1" x14ac:dyDescent="0.25">
      <c r="A13461" t="s">
        <v>8034</v>
      </c>
      <c r="C13461" s="2" t="s">
        <v>12953</v>
      </c>
      <c r="D13461" s="2">
        <v>2421</v>
      </c>
      <c r="E13461" s="7">
        <v>2004</v>
      </c>
      <c r="F13461" s="5" t="s">
        <v>16297</v>
      </c>
      <c r="H13461" s="5" t="s">
        <v>5398</v>
      </c>
      <c r="I13461" s="6" t="s">
        <v>5878</v>
      </c>
      <c r="J13461" s="6" t="s">
        <v>14707</v>
      </c>
      <c r="K13461" s="17">
        <v>5</v>
      </c>
      <c r="L13461" s="17" t="s">
        <v>7730</v>
      </c>
      <c r="M13461" s="9">
        <v>2.2999999999999998</v>
      </c>
      <c r="N13461" s="9"/>
      <c r="O13461" s="21"/>
      <c r="Q13461" s="29"/>
      <c r="U13461" s="17"/>
      <c r="V13461" s="2"/>
      <c r="Y13461">
        <f t="shared" si="832"/>
        <v>1</v>
      </c>
      <c r="AA13461" t="str">
        <f t="shared" si="833"/>
        <v/>
      </c>
      <c r="AC13461" s="7"/>
      <c r="AD13461" t="s">
        <v>5878</v>
      </c>
      <c r="AE13461">
        <f t="shared" si="835"/>
        <v>0</v>
      </c>
      <c r="AG13461" s="2"/>
      <c r="AI13461" s="7"/>
    </row>
    <row r="13462" spans="1:35" ht="11" customHeight="1" outlineLevel="1" x14ac:dyDescent="0.25">
      <c r="A13462" t="s">
        <v>8034</v>
      </c>
      <c r="C13462" s="2" t="s">
        <v>12953</v>
      </c>
      <c r="D13462" s="2">
        <v>2422</v>
      </c>
      <c r="E13462" s="7">
        <v>2004</v>
      </c>
      <c r="F13462" s="5" t="s">
        <v>16297</v>
      </c>
      <c r="H13462" s="5" t="s">
        <v>5398</v>
      </c>
      <c r="I13462" s="6" t="s">
        <v>5879</v>
      </c>
      <c r="J13462" s="6" t="s">
        <v>14707</v>
      </c>
      <c r="K13462" s="17">
        <v>5</v>
      </c>
      <c r="L13462" s="17" t="s">
        <v>7730</v>
      </c>
      <c r="M13462" s="9">
        <v>2.2999999999999998</v>
      </c>
      <c r="N13462" s="9"/>
      <c r="O13462" s="21"/>
      <c r="Q13462" s="29"/>
      <c r="U13462" s="17"/>
      <c r="V13462" s="2"/>
      <c r="Y13462">
        <f t="shared" si="832"/>
        <v>1</v>
      </c>
      <c r="AA13462" t="str">
        <f t="shared" si="833"/>
        <v/>
      </c>
      <c r="AC13462" s="7"/>
      <c r="AD13462" t="s">
        <v>5879</v>
      </c>
      <c r="AE13462">
        <f t="shared" si="835"/>
        <v>0</v>
      </c>
      <c r="AG13462" s="2"/>
      <c r="AI13462" s="7"/>
    </row>
    <row r="13463" spans="1:35" ht="11" customHeight="1" outlineLevel="1" x14ac:dyDescent="0.25">
      <c r="A13463" t="s">
        <v>8034</v>
      </c>
      <c r="C13463" s="2" t="s">
        <v>12953</v>
      </c>
      <c r="D13463" s="2">
        <v>2423</v>
      </c>
      <c r="E13463" s="7">
        <v>2004</v>
      </c>
      <c r="F13463" s="5" t="s">
        <v>16297</v>
      </c>
      <c r="H13463" s="5" t="s">
        <v>5398</v>
      </c>
      <c r="I13463" s="6" t="s">
        <v>5880</v>
      </c>
      <c r="J13463" s="6" t="s">
        <v>14707</v>
      </c>
      <c r="K13463" s="17">
        <v>5</v>
      </c>
      <c r="L13463" s="17" t="s">
        <v>7730</v>
      </c>
      <c r="M13463" s="9">
        <v>2.2999999999999998</v>
      </c>
      <c r="N13463" s="9"/>
      <c r="O13463" s="21"/>
      <c r="Q13463" s="29"/>
      <c r="U13463" s="17"/>
      <c r="V13463" s="2"/>
      <c r="Y13463">
        <f t="shared" si="832"/>
        <v>1</v>
      </c>
      <c r="AA13463" t="str">
        <f t="shared" si="833"/>
        <v/>
      </c>
      <c r="AC13463" s="7"/>
      <c r="AD13463" t="s">
        <v>5880</v>
      </c>
      <c r="AE13463">
        <f t="shared" si="835"/>
        <v>0</v>
      </c>
      <c r="AG13463" s="2"/>
      <c r="AI13463" s="7"/>
    </row>
    <row r="13464" spans="1:35" ht="11" customHeight="1" outlineLevel="1" x14ac:dyDescent="0.25">
      <c r="A13464" t="s">
        <v>8034</v>
      </c>
      <c r="C13464" s="2" t="s">
        <v>12953</v>
      </c>
      <c r="D13464" s="2">
        <v>2445</v>
      </c>
      <c r="E13464" s="7">
        <v>2005</v>
      </c>
      <c r="F13464" s="5" t="s">
        <v>14708</v>
      </c>
      <c r="H13464" s="5" t="s">
        <v>5398</v>
      </c>
      <c r="I13464" s="6" t="s">
        <v>14709</v>
      </c>
      <c r="J13464" s="6" t="s">
        <v>14710</v>
      </c>
      <c r="K13464" s="17">
        <v>5</v>
      </c>
      <c r="L13464" s="18" t="s">
        <v>7730</v>
      </c>
      <c r="M13464" s="9">
        <v>4.7</v>
      </c>
      <c r="N13464" s="9"/>
      <c r="O13464" s="21"/>
      <c r="Q13464" s="29"/>
      <c r="U13464" s="17"/>
      <c r="V13464" s="2"/>
      <c r="Y13464" t="str">
        <f t="shared" si="832"/>
        <v/>
      </c>
      <c r="AA13464" t="str">
        <f t="shared" si="833"/>
        <v/>
      </c>
      <c r="AC13464" s="7"/>
      <c r="AD13464" t="s">
        <v>14709</v>
      </c>
      <c r="AE13464">
        <f t="shared" si="835"/>
        <v>0</v>
      </c>
      <c r="AG13464" s="2"/>
      <c r="AI13464" s="7"/>
    </row>
    <row r="13465" spans="1:35" ht="11" customHeight="1" outlineLevel="1" x14ac:dyDescent="0.25">
      <c r="A13465" t="s">
        <v>8034</v>
      </c>
      <c r="C13465" s="2" t="s">
        <v>12953</v>
      </c>
      <c r="D13465" s="2">
        <v>2498</v>
      </c>
      <c r="E13465" s="7">
        <v>2006</v>
      </c>
      <c r="F13465" s="5" t="s">
        <v>14708</v>
      </c>
      <c r="H13465" s="5" t="s">
        <v>5398</v>
      </c>
      <c r="I13465" s="6" t="s">
        <v>14712</v>
      </c>
      <c r="J13465" s="6" t="s">
        <v>14711</v>
      </c>
      <c r="K13465" s="17">
        <v>5</v>
      </c>
      <c r="L13465" s="18" t="s">
        <v>7730</v>
      </c>
      <c r="M13465" s="9">
        <v>2.2999999999999998</v>
      </c>
      <c r="N13465" s="9"/>
      <c r="O13465" s="21"/>
      <c r="Q13465" s="29"/>
      <c r="U13465" s="17"/>
      <c r="V13465" s="2"/>
      <c r="Y13465" t="str">
        <f t="shared" si="832"/>
        <v/>
      </c>
      <c r="AA13465" t="str">
        <f t="shared" si="833"/>
        <v/>
      </c>
      <c r="AC13465" s="7"/>
      <c r="AD13465" t="s">
        <v>14712</v>
      </c>
      <c r="AE13465">
        <f t="shared" si="835"/>
        <v>0</v>
      </c>
      <c r="AG13465" s="2"/>
      <c r="AI13465" s="7"/>
    </row>
    <row r="13466" spans="1:35" ht="11" customHeight="1" outlineLevel="1" x14ac:dyDescent="0.25">
      <c r="A13466" t="s">
        <v>8034</v>
      </c>
      <c r="C13466" s="2" t="s">
        <v>12953</v>
      </c>
      <c r="D13466" s="2" t="s">
        <v>16290</v>
      </c>
      <c r="E13466" s="7">
        <v>2006</v>
      </c>
      <c r="F13466" s="5" t="s">
        <v>16291</v>
      </c>
      <c r="H13466" s="5" t="s">
        <v>5398</v>
      </c>
      <c r="I13466" s="6" t="s">
        <v>16292</v>
      </c>
      <c r="J13466" s="6" t="s">
        <v>16293</v>
      </c>
      <c r="K13466" s="17">
        <v>1</v>
      </c>
      <c r="L13466" s="17" t="s">
        <v>7730</v>
      </c>
      <c r="M13466" s="9">
        <v>3.2</v>
      </c>
      <c r="N13466" s="9"/>
      <c r="O13466" s="21"/>
      <c r="Q13466" s="29"/>
      <c r="U13466" s="17"/>
      <c r="V13466" s="2"/>
      <c r="X13466" t="s">
        <v>7732</v>
      </c>
      <c r="Y13466" t="str">
        <f t="shared" si="832"/>
        <v/>
      </c>
      <c r="AA13466" t="str">
        <f t="shared" si="833"/>
        <v/>
      </c>
      <c r="AC13466" s="7"/>
      <c r="AD13466" t="s">
        <v>16292</v>
      </c>
      <c r="AE13466">
        <f t="shared" si="835"/>
        <v>0</v>
      </c>
      <c r="AG13466" s="2">
        <v>1</v>
      </c>
      <c r="AI13466" s="7"/>
    </row>
    <row r="13467" spans="1:35" ht="11" customHeight="1" outlineLevel="1" x14ac:dyDescent="0.25">
      <c r="A13467" t="s">
        <v>8034</v>
      </c>
      <c r="C13467" s="2" t="s">
        <v>12953</v>
      </c>
      <c r="D13467" s="2">
        <v>2603</v>
      </c>
      <c r="E13467" s="7">
        <v>2007</v>
      </c>
      <c r="F13467" s="5" t="s">
        <v>14714</v>
      </c>
      <c r="H13467" s="5" t="s">
        <v>5398</v>
      </c>
      <c r="I13467" s="6" t="s">
        <v>14715</v>
      </c>
      <c r="J13467" s="6" t="s">
        <v>14713</v>
      </c>
      <c r="K13467" s="17">
        <v>5</v>
      </c>
      <c r="L13467" s="17" t="s">
        <v>7730</v>
      </c>
      <c r="M13467" s="9">
        <v>1.5</v>
      </c>
      <c r="N13467" s="9"/>
      <c r="O13467" s="21"/>
      <c r="Q13467" s="29"/>
      <c r="U13467" s="17"/>
      <c r="V13467" s="2"/>
      <c r="Y13467" t="str">
        <f t="shared" si="832"/>
        <v/>
      </c>
      <c r="AA13467" t="str">
        <f t="shared" si="833"/>
        <v/>
      </c>
      <c r="AC13467" s="7"/>
      <c r="AD13467" t="s">
        <v>14715</v>
      </c>
      <c r="AE13467">
        <f t="shared" si="835"/>
        <v>0</v>
      </c>
      <c r="AG13467" s="2"/>
      <c r="AI13467" s="7"/>
    </row>
    <row r="13468" spans="1:35" ht="11" customHeight="1" outlineLevel="1" x14ac:dyDescent="0.25">
      <c r="A13468" t="s">
        <v>8034</v>
      </c>
      <c r="C13468" s="2" t="s">
        <v>12953</v>
      </c>
      <c r="D13468" s="2">
        <v>2604</v>
      </c>
      <c r="E13468" s="7">
        <v>2007</v>
      </c>
      <c r="F13468" s="5" t="s">
        <v>14714</v>
      </c>
      <c r="H13468" s="5" t="s">
        <v>5398</v>
      </c>
      <c r="I13468" s="6" t="s">
        <v>14715</v>
      </c>
      <c r="J13468" s="6" t="s">
        <v>14713</v>
      </c>
      <c r="K13468" s="17">
        <v>2</v>
      </c>
      <c r="L13468" s="17" t="s">
        <v>7730</v>
      </c>
      <c r="M13468" s="9">
        <v>1.5</v>
      </c>
      <c r="N13468" s="9"/>
      <c r="O13468" s="21"/>
      <c r="Q13468" s="29"/>
      <c r="U13468" s="17"/>
      <c r="V13468" s="2"/>
      <c r="Y13468" t="str">
        <f t="shared" si="832"/>
        <v/>
      </c>
      <c r="AA13468" t="str">
        <f t="shared" si="833"/>
        <v/>
      </c>
      <c r="AC13468" s="7"/>
      <c r="AD13468" t="s">
        <v>14715</v>
      </c>
      <c r="AE13468">
        <f t="shared" si="835"/>
        <v>0</v>
      </c>
      <c r="AG13468" s="2"/>
      <c r="AI13468" s="7"/>
    </row>
    <row r="13469" spans="1:35" ht="11" customHeight="1" outlineLevel="1" x14ac:dyDescent="0.25">
      <c r="A13469" t="s">
        <v>8034</v>
      </c>
      <c r="C13469" s="2" t="s">
        <v>12953</v>
      </c>
      <c r="D13469" s="2">
        <v>2605</v>
      </c>
      <c r="E13469" s="7">
        <v>2007</v>
      </c>
      <c r="F13469" s="5" t="s">
        <v>14714</v>
      </c>
      <c r="H13469" s="5" t="s">
        <v>5398</v>
      </c>
      <c r="I13469" s="6" t="s">
        <v>14715</v>
      </c>
      <c r="J13469" s="6" t="s">
        <v>14713</v>
      </c>
      <c r="K13469" s="17">
        <v>5</v>
      </c>
      <c r="L13469" s="17" t="s">
        <v>7730</v>
      </c>
      <c r="M13469" s="9">
        <v>1.5</v>
      </c>
      <c r="N13469" s="9"/>
      <c r="O13469" s="21"/>
      <c r="Q13469" s="29"/>
      <c r="U13469" s="17"/>
      <c r="V13469" s="2"/>
      <c r="Y13469" t="str">
        <f t="shared" si="832"/>
        <v/>
      </c>
      <c r="AA13469" t="str">
        <f t="shared" si="833"/>
        <v/>
      </c>
      <c r="AC13469" s="7"/>
      <c r="AD13469" t="s">
        <v>14715</v>
      </c>
      <c r="AE13469">
        <f t="shared" si="835"/>
        <v>0</v>
      </c>
      <c r="AG13469" s="2"/>
      <c r="AI13469" s="7"/>
    </row>
    <row r="13470" spans="1:35" ht="11" customHeight="1" outlineLevel="1" x14ac:dyDescent="0.25">
      <c r="A13470" t="s">
        <v>8034</v>
      </c>
      <c r="C13470" s="2" t="s">
        <v>12953</v>
      </c>
      <c r="D13470" s="2">
        <v>2606</v>
      </c>
      <c r="E13470" s="7">
        <v>2007</v>
      </c>
      <c r="F13470" s="5" t="s">
        <v>14714</v>
      </c>
      <c r="H13470" s="5" t="s">
        <v>5398</v>
      </c>
      <c r="I13470" s="6" t="s">
        <v>14715</v>
      </c>
      <c r="J13470" s="6" t="s">
        <v>14713</v>
      </c>
      <c r="K13470" s="17">
        <v>5</v>
      </c>
      <c r="L13470" s="17" t="s">
        <v>7730</v>
      </c>
      <c r="M13470" s="9">
        <v>1.5</v>
      </c>
      <c r="N13470" s="9"/>
      <c r="O13470" s="21"/>
      <c r="Q13470" s="29"/>
      <c r="U13470" s="17"/>
      <c r="V13470" s="2"/>
      <c r="Y13470" t="str">
        <f t="shared" si="832"/>
        <v/>
      </c>
      <c r="AA13470" t="str">
        <f t="shared" si="833"/>
        <v/>
      </c>
      <c r="AC13470" s="7"/>
      <c r="AD13470" t="s">
        <v>14715</v>
      </c>
      <c r="AE13470">
        <f t="shared" si="835"/>
        <v>0</v>
      </c>
      <c r="AG13470" s="2"/>
      <c r="AI13470" s="7"/>
    </row>
    <row r="13471" spans="1:35" ht="11" customHeight="1" outlineLevel="1" x14ac:dyDescent="0.25">
      <c r="A13471" t="s">
        <v>8034</v>
      </c>
      <c r="C13471" s="2" t="s">
        <v>12953</v>
      </c>
      <c r="D13471" s="2">
        <v>2702</v>
      </c>
      <c r="E13471" s="7">
        <v>2009</v>
      </c>
      <c r="F13471" s="5" t="s">
        <v>14714</v>
      </c>
      <c r="H13471" s="5" t="s">
        <v>5398</v>
      </c>
      <c r="I13471" s="6" t="s">
        <v>14717</v>
      </c>
      <c r="J13471" s="6" t="s">
        <v>14716</v>
      </c>
      <c r="K13471" s="17">
        <v>2</v>
      </c>
      <c r="L13471" s="17" t="s">
        <v>20076</v>
      </c>
      <c r="M13471" s="9"/>
      <c r="N13471" s="9"/>
      <c r="O13471" s="21"/>
      <c r="Q13471" s="29"/>
      <c r="U13471" s="17"/>
      <c r="V13471" s="2"/>
      <c r="Y13471" t="str">
        <f t="shared" si="832"/>
        <v/>
      </c>
      <c r="AA13471" t="str">
        <f t="shared" si="833"/>
        <v/>
      </c>
      <c r="AC13471" s="7"/>
      <c r="AD13471" t="s">
        <v>14717</v>
      </c>
      <c r="AE13471">
        <f t="shared" si="835"/>
        <v>0</v>
      </c>
      <c r="AG13471" s="2"/>
      <c r="AI13471" s="7"/>
    </row>
    <row r="13472" spans="1:35" ht="11" customHeight="1" outlineLevel="1" x14ac:dyDescent="0.25">
      <c r="A13472" t="s">
        <v>8034</v>
      </c>
      <c r="C13472" s="2" t="s">
        <v>12953</v>
      </c>
      <c r="D13472" s="2">
        <v>2703</v>
      </c>
      <c r="E13472" s="7">
        <v>2009</v>
      </c>
      <c r="F13472" s="5" t="s">
        <v>14714</v>
      </c>
      <c r="H13472" s="5" t="s">
        <v>5398</v>
      </c>
      <c r="I13472" s="6" t="s">
        <v>14717</v>
      </c>
      <c r="J13472" s="6" t="s">
        <v>14716</v>
      </c>
      <c r="K13472" s="17">
        <v>2</v>
      </c>
      <c r="L13472" s="17" t="s">
        <v>20076</v>
      </c>
      <c r="M13472" s="9"/>
      <c r="N13472" s="9"/>
      <c r="O13472" s="21"/>
      <c r="Q13472" s="29"/>
      <c r="U13472" s="17"/>
      <c r="V13472" s="2"/>
      <c r="Y13472" t="str">
        <f t="shared" si="832"/>
        <v/>
      </c>
      <c r="AA13472" t="str">
        <f t="shared" si="833"/>
        <v/>
      </c>
      <c r="AC13472" s="7"/>
      <c r="AD13472" t="s">
        <v>14717</v>
      </c>
      <c r="AE13472">
        <f t="shared" si="835"/>
        <v>0</v>
      </c>
      <c r="AG13472" s="2"/>
      <c r="AI13472" s="7"/>
    </row>
    <row r="13473" spans="1:49" ht="11" customHeight="1" outlineLevel="1" x14ac:dyDescent="0.25">
      <c r="A13473" t="s">
        <v>8034</v>
      </c>
      <c r="C13473" s="2" t="s">
        <v>12953</v>
      </c>
      <c r="D13473" s="2" t="s">
        <v>16284</v>
      </c>
      <c r="E13473" s="7">
        <v>2009</v>
      </c>
      <c r="F13473" s="5" t="s">
        <v>16285</v>
      </c>
      <c r="H13473" s="5" t="s">
        <v>5398</v>
      </c>
      <c r="I13473" s="6" t="s">
        <v>14717</v>
      </c>
      <c r="J13473" s="6" t="s">
        <v>14716</v>
      </c>
      <c r="K13473" s="17">
        <v>2</v>
      </c>
      <c r="L13473" s="17" t="s">
        <v>7730</v>
      </c>
      <c r="M13473" s="9">
        <v>5</v>
      </c>
      <c r="N13473" s="9"/>
      <c r="O13473" s="21"/>
      <c r="Q13473" s="29"/>
      <c r="U13473" s="17"/>
      <c r="V13473" s="2"/>
      <c r="X13473" t="s">
        <v>7732</v>
      </c>
      <c r="Y13473" t="str">
        <f t="shared" si="832"/>
        <v/>
      </c>
      <c r="AA13473">
        <f t="shared" si="833"/>
        <v>1</v>
      </c>
      <c r="AC13473" s="7"/>
      <c r="AD13473" t="s">
        <v>14717</v>
      </c>
      <c r="AE13473">
        <f t="shared" si="835"/>
        <v>0</v>
      </c>
      <c r="AG13473" s="2"/>
      <c r="AI13473" s="7"/>
    </row>
    <row r="13474" spans="1:49" ht="11" customHeight="1" outlineLevel="1" x14ac:dyDescent="0.25">
      <c r="A13474" t="s">
        <v>8034</v>
      </c>
      <c r="C13474" s="2" t="s">
        <v>12953</v>
      </c>
      <c r="D13474" s="2" t="s">
        <v>16284</v>
      </c>
      <c r="E13474" s="7">
        <v>2009</v>
      </c>
      <c r="F13474" s="5" t="s">
        <v>16286</v>
      </c>
      <c r="H13474" s="5" t="s">
        <v>5398</v>
      </c>
      <c r="I13474" s="6" t="s">
        <v>14717</v>
      </c>
      <c r="J13474" s="6" t="s">
        <v>14716</v>
      </c>
      <c r="K13474" s="17">
        <v>2</v>
      </c>
      <c r="L13474" s="17" t="s">
        <v>7730</v>
      </c>
      <c r="M13474" s="9">
        <v>2.6</v>
      </c>
      <c r="N13474" s="9"/>
      <c r="O13474" s="21"/>
      <c r="Q13474" s="29"/>
      <c r="U13474" s="17"/>
      <c r="V13474" s="2"/>
      <c r="X13474" t="s">
        <v>7732</v>
      </c>
      <c r="Y13474">
        <f t="shared" si="832"/>
        <v>1</v>
      </c>
      <c r="AA13474" t="str">
        <f t="shared" si="833"/>
        <v/>
      </c>
      <c r="AC13474" s="7"/>
      <c r="AD13474" t="s">
        <v>14717</v>
      </c>
      <c r="AE13474">
        <f t="shared" si="835"/>
        <v>0</v>
      </c>
      <c r="AG13474" s="2"/>
      <c r="AI13474" s="7"/>
    </row>
    <row r="13475" spans="1:49" ht="11" customHeight="1" outlineLevel="1" x14ac:dyDescent="0.25">
      <c r="A13475" t="s">
        <v>8034</v>
      </c>
      <c r="C13475" s="2" t="s">
        <v>12953</v>
      </c>
      <c r="D13475" s="2" t="s">
        <v>16284</v>
      </c>
      <c r="E13475" s="7">
        <v>2009</v>
      </c>
      <c r="F13475" s="5" t="s">
        <v>16286</v>
      </c>
      <c r="H13475" s="5" t="s">
        <v>5398</v>
      </c>
      <c r="I13475" s="6" t="s">
        <v>14717</v>
      </c>
      <c r="J13475" s="6" t="s">
        <v>14716</v>
      </c>
      <c r="K13475" s="17">
        <v>2</v>
      </c>
      <c r="L13475" s="17" t="s">
        <v>7730</v>
      </c>
      <c r="M13475" s="9">
        <v>2.6</v>
      </c>
      <c r="N13475" s="9"/>
      <c r="O13475" s="21"/>
      <c r="Q13475" s="29"/>
      <c r="U13475" s="17"/>
      <c r="V13475" s="2"/>
      <c r="X13475" t="s">
        <v>7732</v>
      </c>
      <c r="Y13475">
        <f t="shared" si="832"/>
        <v>1</v>
      </c>
      <c r="AA13475" t="str">
        <f t="shared" si="833"/>
        <v/>
      </c>
      <c r="AC13475" s="7"/>
      <c r="AD13475" t="s">
        <v>14717</v>
      </c>
      <c r="AE13475">
        <f t="shared" si="835"/>
        <v>0</v>
      </c>
      <c r="AG13475" s="2"/>
      <c r="AI13475" s="7"/>
    </row>
    <row r="13476" spans="1:49" ht="11" customHeight="1" outlineLevel="1" x14ac:dyDescent="0.25">
      <c r="A13476" t="s">
        <v>8034</v>
      </c>
      <c r="C13476" s="2" t="s">
        <v>12953</v>
      </c>
      <c r="D13476" s="2">
        <v>2919</v>
      </c>
      <c r="E13476" s="7">
        <v>2013</v>
      </c>
      <c r="F13476" s="5" t="s">
        <v>14719</v>
      </c>
      <c r="H13476" s="5" t="s">
        <v>5398</v>
      </c>
      <c r="I13476" s="6" t="s">
        <v>14720</v>
      </c>
      <c r="J13476" s="6" t="s">
        <v>14718</v>
      </c>
      <c r="K13476" s="17">
        <v>1</v>
      </c>
      <c r="L13476" s="18" t="s">
        <v>7730</v>
      </c>
      <c r="M13476" s="9">
        <v>1.4</v>
      </c>
      <c r="N13476" s="9"/>
      <c r="O13476" s="21"/>
      <c r="Q13476" s="29"/>
      <c r="U13476" s="17"/>
      <c r="V13476" s="2"/>
      <c r="Y13476" t="str">
        <f t="shared" si="832"/>
        <v/>
      </c>
      <c r="AA13476" t="str">
        <f t="shared" si="833"/>
        <v/>
      </c>
      <c r="AC13476" s="7"/>
      <c r="AD13476" t="s">
        <v>14720</v>
      </c>
      <c r="AE13476">
        <f t="shared" si="835"/>
        <v>0</v>
      </c>
      <c r="AG13476" s="2"/>
      <c r="AI13476" s="7"/>
    </row>
    <row r="13477" spans="1:49" ht="11" customHeight="1" outlineLevel="1" x14ac:dyDescent="0.25">
      <c r="A13477" t="s">
        <v>8034</v>
      </c>
      <c r="C13477" s="2" t="s">
        <v>12953</v>
      </c>
      <c r="D13477" s="2">
        <v>2920</v>
      </c>
      <c r="E13477" s="7">
        <v>2013</v>
      </c>
      <c r="F13477" s="5" t="s">
        <v>14719</v>
      </c>
      <c r="H13477" s="5" t="s">
        <v>5398</v>
      </c>
      <c r="I13477" s="6" t="s">
        <v>14721</v>
      </c>
      <c r="J13477" s="6" t="s">
        <v>14718</v>
      </c>
      <c r="K13477" s="17">
        <v>4</v>
      </c>
      <c r="L13477" s="18" t="s">
        <v>7730</v>
      </c>
      <c r="M13477" s="9">
        <v>1.4</v>
      </c>
      <c r="N13477" s="9"/>
      <c r="O13477" s="21"/>
      <c r="Q13477" s="29"/>
      <c r="U13477" s="17"/>
      <c r="V13477" s="2"/>
      <c r="Y13477" t="str">
        <f t="shared" si="832"/>
        <v/>
      </c>
      <c r="AA13477" t="str">
        <f t="shared" si="833"/>
        <v/>
      </c>
      <c r="AC13477" s="7"/>
      <c r="AD13477" t="s">
        <v>14721</v>
      </c>
      <c r="AE13477">
        <f t="shared" si="835"/>
        <v>0</v>
      </c>
      <c r="AG13477" s="2"/>
      <c r="AI13477" s="7"/>
    </row>
    <row r="13478" spans="1:49" ht="11" customHeight="1" outlineLevel="1" x14ac:dyDescent="0.25">
      <c r="A13478" t="s">
        <v>8034</v>
      </c>
      <c r="C13478" s="2" t="s">
        <v>12953</v>
      </c>
      <c r="D13478" s="2" t="s">
        <v>16287</v>
      </c>
      <c r="E13478" s="7">
        <v>2013</v>
      </c>
      <c r="F13478" s="8" t="s">
        <v>22239</v>
      </c>
      <c r="H13478" s="5" t="s">
        <v>5398</v>
      </c>
      <c r="I13478" s="6" t="s">
        <v>14720</v>
      </c>
      <c r="J13478" s="6" t="s">
        <v>14718</v>
      </c>
      <c r="K13478" s="17">
        <v>1</v>
      </c>
      <c r="L13478" s="17" t="s">
        <v>7730</v>
      </c>
      <c r="M13478" s="9">
        <v>2.5</v>
      </c>
      <c r="N13478" s="9"/>
      <c r="O13478" s="21"/>
      <c r="Q13478" s="29"/>
      <c r="U13478" s="17"/>
      <c r="V13478" s="2"/>
      <c r="X13478" t="s">
        <v>7732</v>
      </c>
      <c r="Y13478">
        <f t="shared" si="832"/>
        <v>1</v>
      </c>
      <c r="Z13478">
        <v>1</v>
      </c>
      <c r="AA13478" t="str">
        <f t="shared" si="833"/>
        <v/>
      </c>
      <c r="AC13478" s="7"/>
      <c r="AD13478" t="s">
        <v>14720</v>
      </c>
      <c r="AE13478">
        <f t="shared" si="835"/>
        <v>0</v>
      </c>
      <c r="AG13478" s="2"/>
      <c r="AI13478" s="7"/>
    </row>
    <row r="13479" spans="1:49" ht="11" customHeight="1" outlineLevel="1" x14ac:dyDescent="0.25">
      <c r="A13479" t="s">
        <v>8034</v>
      </c>
      <c r="C13479" s="2" t="s">
        <v>12953</v>
      </c>
      <c r="D13479" s="2" t="s">
        <v>9587</v>
      </c>
      <c r="E13479" s="7">
        <v>2013</v>
      </c>
      <c r="F13479" s="5" t="s">
        <v>16288</v>
      </c>
      <c r="H13479" s="5" t="s">
        <v>5398</v>
      </c>
      <c r="I13479" s="6" t="s">
        <v>14721</v>
      </c>
      <c r="J13479" s="6" t="s">
        <v>14718</v>
      </c>
      <c r="K13479" s="17">
        <v>4</v>
      </c>
      <c r="L13479" s="17" t="s">
        <v>7730</v>
      </c>
      <c r="M13479" s="9">
        <v>2.5</v>
      </c>
      <c r="N13479" s="9"/>
      <c r="O13479" s="21"/>
      <c r="Q13479" s="29"/>
      <c r="U13479" s="17"/>
      <c r="V13479" s="2"/>
      <c r="X13479" t="s">
        <v>7732</v>
      </c>
      <c r="Y13479">
        <f t="shared" si="832"/>
        <v>1</v>
      </c>
      <c r="Z13479">
        <v>1</v>
      </c>
      <c r="AA13479" t="str">
        <f t="shared" si="833"/>
        <v/>
      </c>
      <c r="AC13479" s="7"/>
      <c r="AD13479" t="s">
        <v>14721</v>
      </c>
      <c r="AE13479">
        <f t="shared" si="835"/>
        <v>0</v>
      </c>
      <c r="AG13479" s="2"/>
      <c r="AI13479" s="7"/>
    </row>
    <row r="13480" spans="1:49" ht="11" customHeight="1" outlineLevel="1" x14ac:dyDescent="0.25">
      <c r="A13480" t="s">
        <v>8034</v>
      </c>
      <c r="C13480" s="2" t="s">
        <v>12953</v>
      </c>
      <c r="D13480" s="2" t="s">
        <v>16289</v>
      </c>
      <c r="E13480" s="7">
        <v>2013</v>
      </c>
      <c r="F13480" s="8" t="s">
        <v>22240</v>
      </c>
      <c r="H13480" s="5" t="s">
        <v>5398</v>
      </c>
      <c r="I13480" s="6" t="s">
        <v>14720</v>
      </c>
      <c r="J13480" s="6" t="s">
        <v>14718</v>
      </c>
      <c r="K13480" s="17">
        <v>1</v>
      </c>
      <c r="L13480" s="17" t="s">
        <v>7730</v>
      </c>
      <c r="M13480" s="9">
        <v>3</v>
      </c>
      <c r="N13480" s="9"/>
      <c r="O13480" s="21"/>
      <c r="Q13480" s="29"/>
      <c r="U13480" s="17"/>
      <c r="V13480" s="2"/>
      <c r="X13480" t="s">
        <v>7732</v>
      </c>
      <c r="Y13480" t="str">
        <f t="shared" si="832"/>
        <v/>
      </c>
      <c r="Z13480">
        <v>1</v>
      </c>
      <c r="AA13480" t="str">
        <f t="shared" si="833"/>
        <v/>
      </c>
      <c r="AC13480" s="7"/>
      <c r="AD13480" t="s">
        <v>14720</v>
      </c>
      <c r="AE13480">
        <f t="shared" si="835"/>
        <v>0</v>
      </c>
      <c r="AG13480" s="2"/>
      <c r="AI13480" s="7"/>
    </row>
    <row r="13481" spans="1:49" ht="11" customHeight="1" outlineLevel="1" x14ac:dyDescent="0.25">
      <c r="A13481" t="s">
        <v>8034</v>
      </c>
      <c r="C13481" s="2" t="s">
        <v>12953</v>
      </c>
      <c r="D13481" s="2">
        <v>2953</v>
      </c>
      <c r="E13481" s="7">
        <v>2013</v>
      </c>
      <c r="F13481" s="5" t="s">
        <v>14723</v>
      </c>
      <c r="H13481" s="5" t="s">
        <v>5398</v>
      </c>
      <c r="I13481" s="6" t="s">
        <v>2379</v>
      </c>
      <c r="J13481" s="6" t="s">
        <v>14722</v>
      </c>
      <c r="K13481" s="17">
        <v>1</v>
      </c>
      <c r="L13481" s="18" t="s">
        <v>7730</v>
      </c>
      <c r="M13481" s="9">
        <v>2.2000000000000002</v>
      </c>
      <c r="N13481" s="9"/>
      <c r="O13481" s="21"/>
      <c r="Q13481" s="29"/>
      <c r="U13481" s="17"/>
      <c r="V13481" s="2"/>
      <c r="Y13481" t="str">
        <f t="shared" si="832"/>
        <v/>
      </c>
      <c r="AA13481" t="str">
        <f t="shared" si="833"/>
        <v/>
      </c>
      <c r="AC13481" s="7"/>
      <c r="AD13481" t="s">
        <v>2379</v>
      </c>
      <c r="AE13481">
        <f t="shared" si="835"/>
        <v>0</v>
      </c>
      <c r="AG13481" s="2"/>
      <c r="AI13481" s="7"/>
    </row>
    <row r="13482" spans="1:49" ht="11" customHeight="1" outlineLevel="1" x14ac:dyDescent="0.25">
      <c r="A13482" t="s">
        <v>8034</v>
      </c>
      <c r="C13482" s="2" t="s">
        <v>12953</v>
      </c>
      <c r="D13482" s="2">
        <v>3131</v>
      </c>
      <c r="E13482" s="7">
        <v>2016</v>
      </c>
      <c r="F13482" s="5" t="s">
        <v>14723</v>
      </c>
      <c r="H13482" s="5" t="s">
        <v>5398</v>
      </c>
      <c r="I13482" s="6" t="s">
        <v>14720</v>
      </c>
      <c r="J13482" s="6" t="s">
        <v>16298</v>
      </c>
      <c r="K13482" s="17">
        <v>3</v>
      </c>
      <c r="L13482" s="17" t="s">
        <v>7730</v>
      </c>
      <c r="M13482" s="9">
        <v>3.5</v>
      </c>
      <c r="N13482" s="9"/>
      <c r="O13482" s="21"/>
      <c r="Q13482" s="29"/>
      <c r="U13482" s="17"/>
      <c r="V13482" s="2"/>
      <c r="Y13482" t="str">
        <f t="shared" si="832"/>
        <v/>
      </c>
      <c r="AA13482" t="str">
        <f t="shared" si="833"/>
        <v/>
      </c>
      <c r="AC13482" s="7"/>
      <c r="AD13482" t="s">
        <v>14720</v>
      </c>
      <c r="AE13482">
        <f t="shared" si="835"/>
        <v>0</v>
      </c>
      <c r="AG13482" s="2"/>
      <c r="AI13482" s="7"/>
    </row>
    <row r="13483" spans="1:49" ht="11" customHeight="1" outlineLevel="1" x14ac:dyDescent="0.25">
      <c r="A13483" t="s">
        <v>8034</v>
      </c>
      <c r="C13483" s="2" t="s">
        <v>12953</v>
      </c>
      <c r="D13483" s="2">
        <v>3304</v>
      </c>
      <c r="E13483" s="7">
        <v>2018</v>
      </c>
      <c r="F13483" s="5" t="s">
        <v>14725</v>
      </c>
      <c r="H13483" s="5" t="s">
        <v>5398</v>
      </c>
      <c r="I13483" s="6" t="s">
        <v>14726</v>
      </c>
      <c r="J13483" s="6" t="s">
        <v>14724</v>
      </c>
      <c r="K13483" s="17">
        <v>2</v>
      </c>
      <c r="L13483" s="18" t="s">
        <v>7730</v>
      </c>
      <c r="M13483" s="9">
        <v>4.8</v>
      </c>
      <c r="N13483" s="9"/>
      <c r="O13483" s="21"/>
      <c r="Q13483" s="29"/>
      <c r="U13483" s="17"/>
      <c r="V13483" s="2"/>
      <c r="Y13483" t="str">
        <f t="shared" si="832"/>
        <v/>
      </c>
      <c r="AA13483" t="str">
        <f t="shared" si="833"/>
        <v/>
      </c>
      <c r="AC13483" s="7"/>
      <c r="AD13483" t="s">
        <v>14726</v>
      </c>
      <c r="AE13483">
        <f t="shared" si="835"/>
        <v>0</v>
      </c>
      <c r="AG13483" s="2"/>
      <c r="AI13483" s="7"/>
    </row>
    <row r="13484" spans="1:49" ht="11" customHeight="1" outlineLevel="1" x14ac:dyDescent="0.25">
      <c r="A13484" t="s">
        <v>8034</v>
      </c>
      <c r="C13484" s="2" t="s">
        <v>12953</v>
      </c>
      <c r="D13484" s="2">
        <v>3408</v>
      </c>
      <c r="E13484" s="7">
        <v>2019</v>
      </c>
      <c r="F13484" s="5" t="s">
        <v>20493</v>
      </c>
      <c r="H13484" s="5" t="s">
        <v>5398</v>
      </c>
      <c r="I13484" s="6" t="s">
        <v>14726</v>
      </c>
      <c r="J13484" s="6" t="s">
        <v>20494</v>
      </c>
      <c r="K13484" s="17">
        <v>5</v>
      </c>
      <c r="L13484" s="17" t="s">
        <v>7730</v>
      </c>
      <c r="M13484" s="9">
        <v>2.75</v>
      </c>
      <c r="N13484" s="9"/>
      <c r="O13484" s="21"/>
      <c r="Q13484" s="29"/>
      <c r="U13484" s="17"/>
      <c r="V13484" s="2"/>
      <c r="Y13484" t="str">
        <f t="shared" si="832"/>
        <v/>
      </c>
      <c r="AA13484" t="str">
        <f t="shared" si="833"/>
        <v/>
      </c>
      <c r="AC13484" s="7"/>
      <c r="AD13484" t="s">
        <v>14726</v>
      </c>
      <c r="AE13484">
        <f t="shared" si="835"/>
        <v>0</v>
      </c>
      <c r="AG13484" s="2"/>
      <c r="AI13484" s="7"/>
    </row>
    <row r="13485" spans="1:49" ht="11" customHeight="1" x14ac:dyDescent="0.25">
      <c r="A13485" s="4" t="s">
        <v>11332</v>
      </c>
      <c r="B13485" t="s">
        <v>12027</v>
      </c>
      <c r="C13485" s="2" t="s">
        <v>11983</v>
      </c>
      <c r="E13485" s="7"/>
      <c r="F13485" s="5"/>
      <c r="H13485" s="5"/>
      <c r="I13485" s="6"/>
      <c r="J13485" s="6"/>
      <c r="K13485" s="17"/>
      <c r="L13485" s="17"/>
      <c r="M13485" s="9"/>
      <c r="N13485" s="9">
        <f>SUM(M13486:M13515)</f>
        <v>36.399999999999991</v>
      </c>
      <c r="O13485" s="21">
        <v>682</v>
      </c>
      <c r="P13485">
        <f>COUNTIF(L13486:L13515,"*")</f>
        <v>30</v>
      </c>
      <c r="Q13485" s="29">
        <f>P13485/O13485</f>
        <v>4.398826979472141E-2</v>
      </c>
      <c r="R13485">
        <f>COUNTIF(L13486:L13515,"Y")+COUNTIF(L13486:L13515,"S")</f>
        <v>30</v>
      </c>
      <c r="U13485" s="18" t="s">
        <v>7732</v>
      </c>
      <c r="V13485" s="2"/>
      <c r="W13485" t="s">
        <v>18488</v>
      </c>
      <c r="Y13485" t="str">
        <f t="shared" si="832"/>
        <v/>
      </c>
      <c r="AA13485" t="str">
        <f t="shared" si="833"/>
        <v/>
      </c>
      <c r="AC13485" s="7"/>
      <c r="AF13485">
        <f>COUNTIF(AE13486:AE13515,"1")</f>
        <v>0</v>
      </c>
      <c r="AG13485" s="2"/>
      <c r="AI13485" s="7"/>
      <c r="AJ13485">
        <f>COUNTIF($K13486:$K13515,"1")-COUNTIFS($K13486:$K13515,"1",$L13486:$L13515,"V")</f>
        <v>0</v>
      </c>
      <c r="AK13485">
        <f>COUNTIFS($K13486:$K13515,"1",$L13486:$L13515,"Y")+COUNTIFS($K13486:$K13515,"1",$L13486:$L13515,"s")</f>
        <v>0</v>
      </c>
      <c r="AL13485">
        <f>COUNTIF($K13486:$K13515,"2")-COUNTIFS($K13486:$K13515,"2",$L13486:$L13515,"V")</f>
        <v>2</v>
      </c>
      <c r="AM13485">
        <f>COUNTIFS($K13486:$K13515,"2",$L13486:$L13515,"Y")+COUNTIFS($K13486:$K13515,"2",$L13486:$L13515,"s")</f>
        <v>2</v>
      </c>
      <c r="AN13485">
        <f>COUNTIF($K13486:$K13515,"3")-COUNTIFS($K13486:$K13515,"3",$L13486:$L13515,"V")</f>
        <v>0</v>
      </c>
      <c r="AO13485">
        <f>COUNTIFS($K13486:$K13515,"3",$L13486:$L13515,"Y")+COUNTIFS($K13486:$K13515,"3",$L13486:$L13515,"s")</f>
        <v>0</v>
      </c>
      <c r="AP13485">
        <f>COUNTIF($K13486:$K13515,"4")-COUNTIFS($K13486:$K13515,"4",$L13486:$L13515,"V")</f>
        <v>0</v>
      </c>
      <c r="AQ13485">
        <f>COUNTIFS($K13486:$K13515,"4",$L13486:$L13515,"Y")+COUNTIFS($K13486:$K13515,"4",$L13486:$L13515,"s")</f>
        <v>0</v>
      </c>
      <c r="AR13485">
        <f>COUNTIF($K13486:$K13515,"5")-COUNTIFS($K13486:$K13515,"5",$L13486:$L13515,"V")</f>
        <v>3</v>
      </c>
      <c r="AS13485">
        <f>COUNTIFS($K13486:$K13515,"5",$L13486:$L13515,"Y")+COUNTIFS($K13486:$K13515,"5",$L13486:$L13515,"s")</f>
        <v>3</v>
      </c>
      <c r="AT13485">
        <f>COUNTIF($K13486:$K13515,"6")-COUNTIFS($K13486:$K13515,"6",$L13486:$L13515,"V")</f>
        <v>0</v>
      </c>
      <c r="AU13485">
        <f>COUNTIFS($K13486:$K13515,"6",$L13486:$L13515,"Y")+COUNTIFS($K13486:$K13515,"6",$L13486:$L13515,"s")</f>
        <v>0</v>
      </c>
      <c r="AV13485">
        <f>COUNTIF($K13486:$K13515,"7")-COUNTIFS($K13486:$K13515,"7",$L13486:$L13515,"V")</f>
        <v>25</v>
      </c>
      <c r="AW13485">
        <f>COUNTIFS($K13486:$K13515,"7",$L13486:$L13515,"Y")+COUNTIFS($K13486:$K13515,"7",$L13486:$L13515,"s")</f>
        <v>25</v>
      </c>
    </row>
    <row r="13486" spans="1:49" ht="11" customHeight="1" outlineLevel="1" x14ac:dyDescent="0.25">
      <c r="A13486" t="s">
        <v>5579</v>
      </c>
      <c r="C13486" s="2" t="s">
        <v>11983</v>
      </c>
      <c r="D13486" s="2">
        <v>305</v>
      </c>
      <c r="E13486" s="7">
        <v>1961</v>
      </c>
      <c r="F13486" s="5" t="s">
        <v>5138</v>
      </c>
      <c r="H13486" s="5" t="s">
        <v>5398</v>
      </c>
      <c r="I13486" s="6" t="s">
        <v>9607</v>
      </c>
      <c r="J13486" s="6" t="s">
        <v>20021</v>
      </c>
      <c r="K13486" s="17">
        <v>7</v>
      </c>
      <c r="L13486" s="17" t="s">
        <v>7730</v>
      </c>
      <c r="M13486" s="9">
        <v>0.3</v>
      </c>
      <c r="N13486" s="9"/>
      <c r="O13486" s="21"/>
      <c r="Q13486" s="29"/>
      <c r="U13486" s="17"/>
      <c r="V13486" s="2"/>
      <c r="Y13486" t="str">
        <f t="shared" ref="Y13486:Y13549" si="836">IF(COUNTIF(F13486,"*fdc*"),1,"")</f>
        <v/>
      </c>
      <c r="AA13486" t="str">
        <f t="shared" ref="AA13486:AA13549" si="837">IF(COUNTIF(F13486,"*s/s*"),1,"")</f>
        <v/>
      </c>
      <c r="AC13486" s="7"/>
      <c r="AD13486" t="s">
        <v>9607</v>
      </c>
      <c r="AE13486">
        <f t="shared" ref="AE13486:AE13515" si="838">COUNTIF(I13486,"*Fuji*")</f>
        <v>0</v>
      </c>
      <c r="AG13486" s="2"/>
      <c r="AI13486" s="7"/>
    </row>
    <row r="13487" spans="1:49" ht="11" customHeight="1" outlineLevel="1" x14ac:dyDescent="0.25">
      <c r="A13487" t="s">
        <v>5579</v>
      </c>
      <c r="C13487" s="2" t="s">
        <v>11983</v>
      </c>
      <c r="D13487" s="2">
        <v>461</v>
      </c>
      <c r="E13487" s="7">
        <v>1979</v>
      </c>
      <c r="F13487" s="5" t="s">
        <v>183</v>
      </c>
      <c r="H13487" s="5" t="s">
        <v>5398</v>
      </c>
      <c r="I13487" s="6" t="s">
        <v>20585</v>
      </c>
      <c r="J13487" s="6" t="s">
        <v>20584</v>
      </c>
      <c r="K13487" s="17">
        <v>7</v>
      </c>
      <c r="L13487" s="17" t="s">
        <v>7730</v>
      </c>
      <c r="M13487" s="9">
        <v>0.35</v>
      </c>
      <c r="N13487" s="9"/>
      <c r="O13487" s="21"/>
      <c r="Q13487" s="29"/>
      <c r="U13487" s="17"/>
      <c r="V13487" s="2"/>
      <c r="Y13487" t="str">
        <f t="shared" si="836"/>
        <v/>
      </c>
      <c r="AA13487" t="str">
        <f t="shared" si="837"/>
        <v/>
      </c>
      <c r="AC13487" s="7"/>
      <c r="AD13487" t="s">
        <v>20585</v>
      </c>
      <c r="AE13487">
        <f t="shared" si="838"/>
        <v>0</v>
      </c>
      <c r="AG13487" s="2"/>
      <c r="AI13487" s="7"/>
    </row>
    <row r="13488" spans="1:49" ht="11" customHeight="1" outlineLevel="1" x14ac:dyDescent="0.25">
      <c r="A13488" t="s">
        <v>5579</v>
      </c>
      <c r="C13488" s="2" t="s">
        <v>11983</v>
      </c>
      <c r="D13488" s="2">
        <v>462</v>
      </c>
      <c r="E13488" s="7">
        <v>1979</v>
      </c>
      <c r="F13488" s="5" t="s">
        <v>5239</v>
      </c>
      <c r="H13488" s="5" t="s">
        <v>5398</v>
      </c>
      <c r="I13488" s="6" t="s">
        <v>10272</v>
      </c>
      <c r="J13488" s="6" t="s">
        <v>20584</v>
      </c>
      <c r="K13488" s="17">
        <v>7</v>
      </c>
      <c r="L13488" s="17" t="s">
        <v>7730</v>
      </c>
      <c r="M13488" s="9">
        <v>0.35</v>
      </c>
      <c r="N13488" s="9"/>
      <c r="O13488" s="21"/>
      <c r="Q13488" s="29"/>
      <c r="U13488" s="17"/>
      <c r="V13488" s="2"/>
      <c r="Y13488" t="str">
        <f t="shared" si="836"/>
        <v/>
      </c>
      <c r="AA13488" t="str">
        <f t="shared" si="837"/>
        <v/>
      </c>
      <c r="AC13488" s="7"/>
      <c r="AD13488" t="s">
        <v>10272</v>
      </c>
      <c r="AE13488">
        <f t="shared" si="838"/>
        <v>0</v>
      </c>
      <c r="AG13488" s="2"/>
      <c r="AI13488" s="7"/>
    </row>
    <row r="13489" spans="1:35" ht="11" customHeight="1" outlineLevel="1" x14ac:dyDescent="0.25">
      <c r="A13489" t="s">
        <v>5579</v>
      </c>
      <c r="C13489" s="2" t="s">
        <v>11983</v>
      </c>
      <c r="D13489" s="2">
        <v>463</v>
      </c>
      <c r="E13489" s="7">
        <v>1979</v>
      </c>
      <c r="F13489" s="5" t="s">
        <v>2974</v>
      </c>
      <c r="H13489" s="5" t="s">
        <v>5398</v>
      </c>
      <c r="I13489" s="6" t="s">
        <v>9366</v>
      </c>
      <c r="J13489" s="6" t="s">
        <v>20584</v>
      </c>
      <c r="K13489" s="17">
        <v>7</v>
      </c>
      <c r="L13489" s="17" t="s">
        <v>7730</v>
      </c>
      <c r="M13489" s="9">
        <v>0.35</v>
      </c>
      <c r="N13489" s="9"/>
      <c r="O13489" s="21"/>
      <c r="Q13489" s="29"/>
      <c r="U13489" s="17"/>
      <c r="V13489" s="2"/>
      <c r="Y13489" t="str">
        <f t="shared" si="836"/>
        <v/>
      </c>
      <c r="AA13489" t="str">
        <f t="shared" si="837"/>
        <v/>
      </c>
      <c r="AC13489" s="7"/>
      <c r="AD13489" t="s">
        <v>9366</v>
      </c>
      <c r="AE13489">
        <f t="shared" si="838"/>
        <v>0</v>
      </c>
      <c r="AG13489" s="2"/>
      <c r="AI13489" s="7"/>
    </row>
    <row r="13490" spans="1:35" ht="11" customHeight="1" outlineLevel="1" x14ac:dyDescent="0.25">
      <c r="A13490" t="s">
        <v>5579</v>
      </c>
      <c r="C13490" s="2" t="s">
        <v>11983</v>
      </c>
      <c r="D13490" s="2">
        <v>464</v>
      </c>
      <c r="E13490" s="7">
        <v>1979</v>
      </c>
      <c r="F13490" s="5" t="s">
        <v>5140</v>
      </c>
      <c r="H13490" s="5" t="s">
        <v>5398</v>
      </c>
      <c r="I13490" s="6" t="s">
        <v>9363</v>
      </c>
      <c r="J13490" s="6" t="s">
        <v>20584</v>
      </c>
      <c r="K13490" s="17">
        <v>7</v>
      </c>
      <c r="L13490" s="17" t="s">
        <v>7730</v>
      </c>
      <c r="M13490" s="9">
        <v>0.35</v>
      </c>
      <c r="N13490" s="9"/>
      <c r="O13490" s="21"/>
      <c r="Q13490" s="29"/>
      <c r="U13490" s="17"/>
      <c r="V13490" s="2"/>
      <c r="Y13490" t="str">
        <f t="shared" si="836"/>
        <v/>
      </c>
      <c r="AA13490" t="str">
        <f t="shared" si="837"/>
        <v/>
      </c>
      <c r="AC13490" s="7"/>
      <c r="AD13490" t="s">
        <v>9363</v>
      </c>
      <c r="AE13490">
        <f t="shared" si="838"/>
        <v>0</v>
      </c>
      <c r="AG13490" s="2"/>
      <c r="AI13490" s="7"/>
    </row>
    <row r="13491" spans="1:35" ht="11" customHeight="1" outlineLevel="1" x14ac:dyDescent="0.25">
      <c r="A13491" t="s">
        <v>5579</v>
      </c>
      <c r="C13491" s="2" t="s">
        <v>11983</v>
      </c>
      <c r="D13491" s="2" t="s">
        <v>19926</v>
      </c>
      <c r="E13491" s="7">
        <v>1979</v>
      </c>
      <c r="F13491" s="5" t="s">
        <v>21191</v>
      </c>
      <c r="H13491" s="5" t="s">
        <v>5398</v>
      </c>
      <c r="I13491" s="6" t="s">
        <v>7554</v>
      </c>
      <c r="J13491" s="6" t="s">
        <v>20584</v>
      </c>
      <c r="K13491" s="17">
        <v>7</v>
      </c>
      <c r="L13491" s="17" t="s">
        <v>7730</v>
      </c>
      <c r="M13491" s="9">
        <v>3</v>
      </c>
      <c r="N13491" s="9"/>
      <c r="O13491" s="21"/>
      <c r="Q13491" s="29"/>
      <c r="U13491" s="17"/>
      <c r="V13491" s="2"/>
      <c r="Y13491">
        <f t="shared" si="836"/>
        <v>1</v>
      </c>
      <c r="AA13491" t="str">
        <f t="shared" si="837"/>
        <v/>
      </c>
      <c r="AC13491" s="7"/>
      <c r="AD13491" t="s">
        <v>7554</v>
      </c>
      <c r="AE13491">
        <f t="shared" si="838"/>
        <v>0</v>
      </c>
      <c r="AG13491" s="2"/>
      <c r="AI13491" s="7"/>
    </row>
    <row r="13492" spans="1:35" ht="11" customHeight="1" outlineLevel="1" x14ac:dyDescent="0.25">
      <c r="A13492" t="s">
        <v>5579</v>
      </c>
      <c r="C13492" s="2" t="s">
        <v>11983</v>
      </c>
      <c r="D13492" s="2">
        <v>524</v>
      </c>
      <c r="E13492" s="7">
        <v>1982</v>
      </c>
      <c r="F13492" s="5" t="s">
        <v>5239</v>
      </c>
      <c r="H13492" s="5" t="s">
        <v>5398</v>
      </c>
      <c r="I13492" s="6" t="s">
        <v>20020</v>
      </c>
      <c r="J13492" s="6" t="s">
        <v>5893</v>
      </c>
      <c r="K13492" s="17">
        <v>5</v>
      </c>
      <c r="L13492" s="17" t="s">
        <v>7730</v>
      </c>
      <c r="M13492" s="9">
        <v>4.5</v>
      </c>
      <c r="N13492" s="9"/>
      <c r="O13492" s="21"/>
      <c r="Q13492" s="29"/>
      <c r="U13492" s="17"/>
      <c r="V13492" s="2"/>
      <c r="Y13492" t="str">
        <f t="shared" si="836"/>
        <v/>
      </c>
      <c r="AA13492" t="str">
        <f t="shared" si="837"/>
        <v/>
      </c>
      <c r="AC13492" s="7"/>
      <c r="AD13492" t="s">
        <v>20020</v>
      </c>
      <c r="AE13492">
        <f t="shared" si="838"/>
        <v>0</v>
      </c>
      <c r="AG13492" s="2"/>
      <c r="AI13492" s="7"/>
    </row>
    <row r="13493" spans="1:35" ht="11" customHeight="1" outlineLevel="1" x14ac:dyDescent="0.25">
      <c r="A13493" t="s">
        <v>5579</v>
      </c>
      <c r="C13493" s="2" t="s">
        <v>11983</v>
      </c>
      <c r="D13493" s="2">
        <v>536</v>
      </c>
      <c r="E13493" s="7">
        <v>1983</v>
      </c>
      <c r="F13493" s="5" t="s">
        <v>5138</v>
      </c>
      <c r="H13493" s="5" t="s">
        <v>5398</v>
      </c>
      <c r="I13493" s="6" t="s">
        <v>21168</v>
      </c>
      <c r="J13493" s="6" t="s">
        <v>21167</v>
      </c>
      <c r="K13493" s="17">
        <v>7</v>
      </c>
      <c r="L13493" s="17" t="s">
        <v>7730</v>
      </c>
      <c r="M13493" s="9">
        <v>0.95</v>
      </c>
      <c r="N13493" s="9"/>
      <c r="O13493" s="21"/>
      <c r="Q13493" s="29"/>
      <c r="U13493" s="17"/>
      <c r="V13493" s="2">
        <v>569</v>
      </c>
      <c r="Y13493" t="str">
        <f t="shared" si="836"/>
        <v/>
      </c>
      <c r="AA13493" t="str">
        <f t="shared" si="837"/>
        <v/>
      </c>
      <c r="AC13493" s="7"/>
      <c r="AD13493" t="s">
        <v>21168</v>
      </c>
      <c r="AE13493">
        <f t="shared" si="838"/>
        <v>0</v>
      </c>
      <c r="AG13493" s="2"/>
      <c r="AH13493" t="s">
        <v>60</v>
      </c>
      <c r="AI13493" s="7" t="s">
        <v>4922</v>
      </c>
    </row>
    <row r="13494" spans="1:35" ht="11" customHeight="1" outlineLevel="1" x14ac:dyDescent="0.25">
      <c r="A13494" t="s">
        <v>5579</v>
      </c>
      <c r="C13494" s="2" t="s">
        <v>11983</v>
      </c>
      <c r="D13494" s="2">
        <v>537</v>
      </c>
      <c r="E13494" s="7">
        <v>1983</v>
      </c>
      <c r="F13494" s="5" t="s">
        <v>2974</v>
      </c>
      <c r="H13494" s="5" t="s">
        <v>5398</v>
      </c>
      <c r="I13494" s="6" t="s">
        <v>21168</v>
      </c>
      <c r="J13494" s="6" t="s">
        <v>21167</v>
      </c>
      <c r="K13494" s="17">
        <v>7</v>
      </c>
      <c r="L13494" s="17" t="s">
        <v>7730</v>
      </c>
      <c r="M13494" s="9">
        <v>0.95</v>
      </c>
      <c r="N13494" s="9"/>
      <c r="O13494" s="21"/>
      <c r="Q13494" s="29"/>
      <c r="U13494" s="17"/>
      <c r="V13494" s="2"/>
      <c r="X13494" t="s">
        <v>7732</v>
      </c>
      <c r="Y13494" t="str">
        <f t="shared" si="836"/>
        <v/>
      </c>
      <c r="AA13494" t="str">
        <f t="shared" si="837"/>
        <v/>
      </c>
      <c r="AC13494" s="7"/>
      <c r="AD13494" t="s">
        <v>21168</v>
      </c>
      <c r="AE13494">
        <f t="shared" si="838"/>
        <v>0</v>
      </c>
      <c r="AG13494" s="2"/>
      <c r="AI13494" s="7"/>
    </row>
    <row r="13495" spans="1:35" ht="11" customHeight="1" outlineLevel="1" x14ac:dyDescent="0.25">
      <c r="A13495" t="s">
        <v>5579</v>
      </c>
      <c r="C13495" s="2" t="s">
        <v>11983</v>
      </c>
      <c r="D13495" s="2">
        <v>538</v>
      </c>
      <c r="E13495" s="7">
        <v>1983</v>
      </c>
      <c r="F13495" s="5" t="s">
        <v>5140</v>
      </c>
      <c r="H13495" s="5" t="s">
        <v>5398</v>
      </c>
      <c r="I13495" s="6" t="s">
        <v>21165</v>
      </c>
      <c r="J13495" s="6" t="s">
        <v>21167</v>
      </c>
      <c r="K13495" s="17">
        <v>7</v>
      </c>
      <c r="L13495" s="17" t="s">
        <v>7730</v>
      </c>
      <c r="M13495" s="9">
        <v>0.95</v>
      </c>
      <c r="N13495" s="9"/>
      <c r="O13495" s="21"/>
      <c r="Q13495" s="29"/>
      <c r="U13495" s="17"/>
      <c r="V13495" s="2">
        <v>588</v>
      </c>
      <c r="Y13495" t="str">
        <f t="shared" si="836"/>
        <v/>
      </c>
      <c r="AA13495" t="str">
        <f t="shared" si="837"/>
        <v/>
      </c>
      <c r="AC13495" s="7"/>
      <c r="AD13495" t="s">
        <v>21165</v>
      </c>
      <c r="AE13495">
        <f t="shared" si="838"/>
        <v>0</v>
      </c>
      <c r="AG13495" s="2"/>
      <c r="AH13495" t="s">
        <v>60</v>
      </c>
      <c r="AI13495" s="7" t="s">
        <v>4610</v>
      </c>
    </row>
    <row r="13496" spans="1:35" ht="11" customHeight="1" outlineLevel="1" x14ac:dyDescent="0.25">
      <c r="A13496" t="s">
        <v>5579</v>
      </c>
      <c r="C13496" s="2" t="s">
        <v>11983</v>
      </c>
      <c r="D13496" s="2">
        <v>539</v>
      </c>
      <c r="E13496" s="7">
        <v>1983</v>
      </c>
      <c r="F13496" s="5" t="s">
        <v>2348</v>
      </c>
      <c r="H13496" s="5" t="s">
        <v>5398</v>
      </c>
      <c r="I13496" s="6" t="s">
        <v>21166</v>
      </c>
      <c r="J13496" s="6" t="s">
        <v>21167</v>
      </c>
      <c r="K13496" s="17">
        <v>7</v>
      </c>
      <c r="L13496" s="17" t="s">
        <v>7730</v>
      </c>
      <c r="M13496" s="9">
        <v>0.95</v>
      </c>
      <c r="N13496" s="9"/>
      <c r="O13496" s="21"/>
      <c r="Q13496" s="29"/>
      <c r="U13496" s="17"/>
      <c r="V13496" s="2"/>
      <c r="Y13496" t="str">
        <f t="shared" si="836"/>
        <v/>
      </c>
      <c r="AA13496" t="str">
        <f t="shared" si="837"/>
        <v/>
      </c>
      <c r="AC13496" s="7"/>
      <c r="AD13496" t="s">
        <v>21166</v>
      </c>
      <c r="AE13496">
        <f t="shared" si="838"/>
        <v>0</v>
      </c>
      <c r="AG13496" s="2"/>
      <c r="AI13496" s="7"/>
    </row>
    <row r="13497" spans="1:35" ht="11" customHeight="1" outlineLevel="1" x14ac:dyDescent="0.25">
      <c r="A13497" t="s">
        <v>5579</v>
      </c>
      <c r="C13497" s="2" t="s">
        <v>11983</v>
      </c>
      <c r="D13497" s="2">
        <v>590</v>
      </c>
      <c r="E13497" s="7">
        <v>1986</v>
      </c>
      <c r="F13497" s="5" t="s">
        <v>5279</v>
      </c>
      <c r="H13497" s="5" t="s">
        <v>5398</v>
      </c>
      <c r="I13497" s="6" t="s">
        <v>2367</v>
      </c>
      <c r="J13497" s="6" t="s">
        <v>7768</v>
      </c>
      <c r="K13497" s="17">
        <v>2</v>
      </c>
      <c r="L13497" s="17" t="s">
        <v>7730</v>
      </c>
      <c r="M13497" s="9">
        <v>1.5</v>
      </c>
      <c r="N13497" s="9"/>
      <c r="O13497" s="21"/>
      <c r="Q13497" s="29"/>
      <c r="U13497" s="17"/>
      <c r="V13497" s="2">
        <v>569</v>
      </c>
      <c r="Y13497" t="str">
        <f t="shared" si="836"/>
        <v/>
      </c>
      <c r="AA13497" t="str">
        <f t="shared" si="837"/>
        <v/>
      </c>
      <c r="AC13497" s="7"/>
      <c r="AD13497" t="s">
        <v>2367</v>
      </c>
      <c r="AE13497">
        <f t="shared" si="838"/>
        <v>0</v>
      </c>
      <c r="AG13497" s="2"/>
      <c r="AH13497" t="s">
        <v>60</v>
      </c>
      <c r="AI13497" s="7" t="s">
        <v>4922</v>
      </c>
    </row>
    <row r="13498" spans="1:35" ht="11" customHeight="1" outlineLevel="1" x14ac:dyDescent="0.25">
      <c r="A13498" t="s">
        <v>5579</v>
      </c>
      <c r="C13498" s="2" t="s">
        <v>11983</v>
      </c>
      <c r="D13498" s="2" t="s">
        <v>11331</v>
      </c>
      <c r="E13498" s="7">
        <v>1986</v>
      </c>
      <c r="F13498" s="5" t="s">
        <v>7028</v>
      </c>
      <c r="H13498" s="5" t="s">
        <v>5398</v>
      </c>
      <c r="I13498" s="6" t="s">
        <v>2367</v>
      </c>
      <c r="J13498" s="6" t="s">
        <v>7768</v>
      </c>
      <c r="K13498" s="17">
        <v>2</v>
      </c>
      <c r="L13498" s="17" t="s">
        <v>7730</v>
      </c>
      <c r="M13498" s="9">
        <v>2</v>
      </c>
      <c r="N13498" s="9"/>
      <c r="O13498" s="21"/>
      <c r="Q13498" s="29"/>
      <c r="U13498" s="17"/>
      <c r="V13498" s="2"/>
      <c r="X13498" t="s">
        <v>7732</v>
      </c>
      <c r="Y13498">
        <f t="shared" si="836"/>
        <v>1</v>
      </c>
      <c r="AA13498" t="str">
        <f t="shared" si="837"/>
        <v/>
      </c>
      <c r="AC13498" s="7"/>
      <c r="AD13498" t="s">
        <v>2367</v>
      </c>
      <c r="AE13498">
        <f t="shared" si="838"/>
        <v>0</v>
      </c>
      <c r="AG13498" s="2"/>
      <c r="AI13498" s="7"/>
    </row>
    <row r="13499" spans="1:35" ht="11" customHeight="1" outlineLevel="1" x14ac:dyDescent="0.25">
      <c r="A13499" t="s">
        <v>5579</v>
      </c>
      <c r="C13499" s="2" t="s">
        <v>11983</v>
      </c>
      <c r="D13499" s="2">
        <v>610</v>
      </c>
      <c r="E13499" s="7">
        <v>1987</v>
      </c>
      <c r="F13499" s="5" t="s">
        <v>5140</v>
      </c>
      <c r="H13499" s="5" t="s">
        <v>5398</v>
      </c>
      <c r="I13499" s="6" t="s">
        <v>2368</v>
      </c>
      <c r="J13499" s="6" t="s">
        <v>11327</v>
      </c>
      <c r="K13499" s="17">
        <v>5</v>
      </c>
      <c r="L13499" s="17" t="s">
        <v>7730</v>
      </c>
      <c r="M13499" s="9">
        <v>1.5</v>
      </c>
      <c r="N13499" s="9"/>
      <c r="O13499" s="21"/>
      <c r="Q13499" s="29"/>
      <c r="U13499" s="17"/>
      <c r="V13499" s="2">
        <v>588</v>
      </c>
      <c r="Y13499" t="str">
        <f t="shared" si="836"/>
        <v/>
      </c>
      <c r="AA13499" t="str">
        <f t="shared" si="837"/>
        <v/>
      </c>
      <c r="AC13499" s="7"/>
      <c r="AD13499" t="s">
        <v>2368</v>
      </c>
      <c r="AE13499">
        <f t="shared" si="838"/>
        <v>0</v>
      </c>
      <c r="AG13499" s="2"/>
      <c r="AH13499" t="s">
        <v>60</v>
      </c>
      <c r="AI13499" s="7" t="s">
        <v>4610</v>
      </c>
    </row>
    <row r="13500" spans="1:35" ht="11" customHeight="1" outlineLevel="1" x14ac:dyDescent="0.25">
      <c r="A13500" t="s">
        <v>5579</v>
      </c>
      <c r="C13500" s="2" t="s">
        <v>11983</v>
      </c>
      <c r="D13500" s="2" t="s">
        <v>11330</v>
      </c>
      <c r="E13500" s="7">
        <v>1987</v>
      </c>
      <c r="F13500" s="5" t="s">
        <v>7028</v>
      </c>
      <c r="H13500" s="5" t="s">
        <v>5398</v>
      </c>
      <c r="I13500" s="6" t="s">
        <v>2368</v>
      </c>
      <c r="J13500" s="6" t="s">
        <v>11327</v>
      </c>
      <c r="K13500" s="17">
        <v>5</v>
      </c>
      <c r="L13500" s="17" t="s">
        <v>7730</v>
      </c>
      <c r="M13500" s="9">
        <v>2</v>
      </c>
      <c r="N13500" s="9"/>
      <c r="O13500" s="21"/>
      <c r="Q13500" s="29"/>
      <c r="U13500" s="17"/>
      <c r="V13500" s="2"/>
      <c r="Y13500">
        <f t="shared" si="836"/>
        <v>1</v>
      </c>
      <c r="AA13500" t="str">
        <f t="shared" si="837"/>
        <v/>
      </c>
      <c r="AC13500" s="7"/>
      <c r="AD13500" t="s">
        <v>2368</v>
      </c>
      <c r="AE13500">
        <f t="shared" si="838"/>
        <v>0</v>
      </c>
      <c r="AG13500" s="2"/>
      <c r="AI13500" s="7"/>
    </row>
    <row r="13501" spans="1:35" ht="11" customHeight="1" outlineLevel="1" x14ac:dyDescent="0.25">
      <c r="A13501" t="s">
        <v>5579</v>
      </c>
      <c r="C13501" s="2" t="s">
        <v>11983</v>
      </c>
      <c r="D13501" s="2">
        <v>648</v>
      </c>
      <c r="E13501" s="7">
        <v>1989</v>
      </c>
      <c r="F13501" s="5" t="s">
        <v>6383</v>
      </c>
      <c r="H13501" s="5" t="s">
        <v>5398</v>
      </c>
      <c r="I13501" s="6" t="s">
        <v>9223</v>
      </c>
      <c r="J13501" s="6" t="s">
        <v>11329</v>
      </c>
      <c r="K13501" s="17">
        <v>7</v>
      </c>
      <c r="L13501" s="17" t="s">
        <v>7730</v>
      </c>
      <c r="M13501" s="9">
        <v>0.65</v>
      </c>
      <c r="N13501" s="9"/>
      <c r="O13501" s="21"/>
      <c r="Q13501" s="29"/>
      <c r="U13501" s="17"/>
      <c r="V13501" s="2"/>
      <c r="Y13501" t="str">
        <f t="shared" si="836"/>
        <v/>
      </c>
      <c r="AA13501" t="str">
        <f t="shared" si="837"/>
        <v/>
      </c>
      <c r="AC13501" s="7"/>
      <c r="AD13501" t="s">
        <v>9223</v>
      </c>
      <c r="AE13501">
        <f t="shared" si="838"/>
        <v>0</v>
      </c>
      <c r="AG13501" s="2"/>
      <c r="AI13501" s="7"/>
    </row>
    <row r="13502" spans="1:35" ht="11" customHeight="1" outlineLevel="1" x14ac:dyDescent="0.25">
      <c r="A13502" t="s">
        <v>5579</v>
      </c>
      <c r="C13502" s="2" t="s">
        <v>11983</v>
      </c>
      <c r="D13502" s="2">
        <v>649</v>
      </c>
      <c r="E13502" s="7">
        <v>1989</v>
      </c>
      <c r="F13502" s="5" t="s">
        <v>4732</v>
      </c>
      <c r="H13502" s="5" t="s">
        <v>5398</v>
      </c>
      <c r="I13502" s="6" t="s">
        <v>9223</v>
      </c>
      <c r="J13502" s="6" t="s">
        <v>11329</v>
      </c>
      <c r="K13502" s="17">
        <v>7</v>
      </c>
      <c r="L13502" s="17" t="s">
        <v>7730</v>
      </c>
      <c r="M13502" s="9">
        <v>0.65</v>
      </c>
      <c r="N13502" s="9"/>
      <c r="O13502" s="21"/>
      <c r="Q13502" s="29"/>
      <c r="U13502" s="17"/>
      <c r="V13502" s="2"/>
      <c r="Y13502" t="str">
        <f t="shared" si="836"/>
        <v/>
      </c>
      <c r="AA13502" t="str">
        <f t="shared" si="837"/>
        <v/>
      </c>
      <c r="AC13502" s="7"/>
      <c r="AD13502" t="s">
        <v>9223</v>
      </c>
      <c r="AE13502">
        <f t="shared" si="838"/>
        <v>0</v>
      </c>
      <c r="AG13502" s="2"/>
      <c r="AI13502" s="7"/>
    </row>
    <row r="13503" spans="1:35" ht="11" customHeight="1" outlineLevel="1" x14ac:dyDescent="0.25">
      <c r="A13503" t="s">
        <v>5579</v>
      </c>
      <c r="C13503" s="2" t="s">
        <v>11983</v>
      </c>
      <c r="D13503" s="2">
        <v>650</v>
      </c>
      <c r="E13503" s="7">
        <v>1989</v>
      </c>
      <c r="F13503" s="5" t="s">
        <v>5139</v>
      </c>
      <c r="H13503" s="5" t="s">
        <v>5398</v>
      </c>
      <c r="I13503" s="6" t="s">
        <v>9223</v>
      </c>
      <c r="J13503" s="6" t="s">
        <v>11329</v>
      </c>
      <c r="K13503" s="17">
        <v>7</v>
      </c>
      <c r="L13503" s="17" t="s">
        <v>7730</v>
      </c>
      <c r="M13503" s="9">
        <v>0.65</v>
      </c>
      <c r="N13503" s="9"/>
      <c r="O13503" s="21"/>
      <c r="Q13503" s="29"/>
      <c r="U13503" s="17"/>
      <c r="V13503" s="2"/>
      <c r="Y13503" t="str">
        <f t="shared" si="836"/>
        <v/>
      </c>
      <c r="AA13503" t="str">
        <f t="shared" si="837"/>
        <v/>
      </c>
      <c r="AC13503" s="7"/>
      <c r="AD13503" t="s">
        <v>9223</v>
      </c>
      <c r="AE13503">
        <f t="shared" si="838"/>
        <v>0</v>
      </c>
      <c r="AG13503" s="2"/>
      <c r="AI13503" s="7"/>
    </row>
    <row r="13504" spans="1:35" ht="11" customHeight="1" outlineLevel="1" x14ac:dyDescent="0.25">
      <c r="A13504" t="s">
        <v>5579</v>
      </c>
      <c r="C13504" s="2" t="s">
        <v>11983</v>
      </c>
      <c r="D13504" s="2">
        <v>651</v>
      </c>
      <c r="E13504" s="7">
        <v>1989</v>
      </c>
      <c r="F13504" s="5" t="s">
        <v>95</v>
      </c>
      <c r="H13504" s="5" t="s">
        <v>5398</v>
      </c>
      <c r="I13504" s="6" t="s">
        <v>9223</v>
      </c>
      <c r="J13504" s="6" t="s">
        <v>11329</v>
      </c>
      <c r="K13504" s="17">
        <v>7</v>
      </c>
      <c r="L13504" s="17" t="s">
        <v>7730</v>
      </c>
      <c r="M13504" s="9">
        <v>0.65</v>
      </c>
      <c r="N13504" s="9"/>
      <c r="O13504" s="21"/>
      <c r="Q13504" s="29"/>
      <c r="U13504" s="17"/>
      <c r="V13504" s="2"/>
      <c r="Y13504" t="str">
        <f t="shared" si="836"/>
        <v/>
      </c>
      <c r="AA13504" t="str">
        <f t="shared" si="837"/>
        <v/>
      </c>
      <c r="AC13504" s="7"/>
      <c r="AD13504" t="s">
        <v>9223</v>
      </c>
      <c r="AE13504">
        <f t="shared" si="838"/>
        <v>0</v>
      </c>
      <c r="AG13504" s="2"/>
      <c r="AI13504" s="7"/>
    </row>
    <row r="13505" spans="1:49" ht="11" customHeight="1" outlineLevel="1" x14ac:dyDescent="0.25">
      <c r="A13505" t="s">
        <v>5579</v>
      </c>
      <c r="C13505" s="2" t="s">
        <v>11983</v>
      </c>
      <c r="D13505" s="2">
        <v>652</v>
      </c>
      <c r="E13505" s="7">
        <v>1989</v>
      </c>
      <c r="F13505" s="5" t="s">
        <v>5138</v>
      </c>
      <c r="H13505" s="5" t="s">
        <v>5398</v>
      </c>
      <c r="I13505" s="6" t="s">
        <v>9223</v>
      </c>
      <c r="J13505" s="6" t="s">
        <v>11329</v>
      </c>
      <c r="K13505" s="17">
        <v>7</v>
      </c>
      <c r="L13505" s="17" t="s">
        <v>7730</v>
      </c>
      <c r="M13505" s="9">
        <v>0.65</v>
      </c>
      <c r="N13505" s="9"/>
      <c r="O13505" s="21"/>
      <c r="Q13505" s="29"/>
      <c r="U13505" s="17"/>
      <c r="V13505" s="2"/>
      <c r="Y13505" t="str">
        <f t="shared" si="836"/>
        <v/>
      </c>
      <c r="AA13505" t="str">
        <f t="shared" si="837"/>
        <v/>
      </c>
      <c r="AC13505" s="7"/>
      <c r="AD13505" t="s">
        <v>9223</v>
      </c>
      <c r="AE13505">
        <f t="shared" si="838"/>
        <v>0</v>
      </c>
      <c r="AG13505" s="2"/>
      <c r="AI13505" s="7"/>
    </row>
    <row r="13506" spans="1:49" ht="11" customHeight="1" outlineLevel="1" x14ac:dyDescent="0.25">
      <c r="A13506" t="s">
        <v>5579</v>
      </c>
      <c r="C13506" s="2" t="s">
        <v>11983</v>
      </c>
      <c r="D13506" s="2">
        <v>653</v>
      </c>
      <c r="E13506" s="7">
        <v>1989</v>
      </c>
      <c r="F13506" s="5" t="s">
        <v>5657</v>
      </c>
      <c r="H13506" s="5" t="s">
        <v>5398</v>
      </c>
      <c r="I13506" s="6" t="s">
        <v>9223</v>
      </c>
      <c r="J13506" s="6" t="s">
        <v>11329</v>
      </c>
      <c r="K13506" s="17">
        <v>7</v>
      </c>
      <c r="L13506" s="17" t="s">
        <v>7730</v>
      </c>
      <c r="M13506" s="9">
        <v>0.65</v>
      </c>
      <c r="N13506" s="9"/>
      <c r="O13506" s="21"/>
      <c r="Q13506" s="29"/>
      <c r="U13506" s="17"/>
      <c r="V13506" s="2"/>
      <c r="Y13506" t="str">
        <f t="shared" si="836"/>
        <v/>
      </c>
      <c r="AA13506" t="str">
        <f t="shared" si="837"/>
        <v/>
      </c>
      <c r="AC13506" s="7"/>
      <c r="AD13506" t="s">
        <v>9223</v>
      </c>
      <c r="AE13506">
        <f t="shared" si="838"/>
        <v>0</v>
      </c>
      <c r="AG13506" s="2"/>
      <c r="AI13506" s="7"/>
    </row>
    <row r="13507" spans="1:49" ht="11" customHeight="1" outlineLevel="1" x14ac:dyDescent="0.25">
      <c r="A13507" t="s">
        <v>5579</v>
      </c>
      <c r="C13507" s="2" t="s">
        <v>11983</v>
      </c>
      <c r="D13507" s="2">
        <v>654</v>
      </c>
      <c r="E13507" s="7">
        <v>1989</v>
      </c>
      <c r="F13507" s="5" t="s">
        <v>2974</v>
      </c>
      <c r="H13507" s="5" t="s">
        <v>5398</v>
      </c>
      <c r="I13507" s="6" t="s">
        <v>9223</v>
      </c>
      <c r="J13507" s="6" t="s">
        <v>11329</v>
      </c>
      <c r="K13507" s="17">
        <v>7</v>
      </c>
      <c r="L13507" s="17" t="s">
        <v>7730</v>
      </c>
      <c r="M13507" s="9">
        <v>0.65</v>
      </c>
      <c r="N13507" s="9"/>
      <c r="O13507" s="21"/>
      <c r="Q13507" s="29"/>
      <c r="U13507" s="17"/>
      <c r="V13507" s="2"/>
      <c r="Y13507" t="str">
        <f t="shared" si="836"/>
        <v/>
      </c>
      <c r="AA13507" t="str">
        <f t="shared" si="837"/>
        <v/>
      </c>
      <c r="AC13507" s="7"/>
      <c r="AD13507" t="s">
        <v>9223</v>
      </c>
      <c r="AE13507">
        <f t="shared" si="838"/>
        <v>0</v>
      </c>
      <c r="AG13507" s="2"/>
      <c r="AI13507" s="7"/>
    </row>
    <row r="13508" spans="1:49" ht="11" customHeight="1" outlineLevel="1" x14ac:dyDescent="0.25">
      <c r="A13508" t="s">
        <v>5579</v>
      </c>
      <c r="C13508" s="2" t="s">
        <v>11983</v>
      </c>
      <c r="D13508" s="2">
        <v>655</v>
      </c>
      <c r="E13508" s="7">
        <v>1989</v>
      </c>
      <c r="F13508" s="5" t="s">
        <v>5140</v>
      </c>
      <c r="H13508" s="5" t="s">
        <v>5398</v>
      </c>
      <c r="I13508" s="6" t="s">
        <v>11328</v>
      </c>
      <c r="J13508" s="6" t="s">
        <v>11329</v>
      </c>
      <c r="K13508" s="17">
        <v>7</v>
      </c>
      <c r="L13508" s="17" t="s">
        <v>7730</v>
      </c>
      <c r="M13508" s="9">
        <v>0.65</v>
      </c>
      <c r="N13508" s="9"/>
      <c r="O13508" s="21"/>
      <c r="Q13508" s="29"/>
      <c r="U13508" s="17"/>
      <c r="V13508" s="2"/>
      <c r="Y13508" t="str">
        <f t="shared" si="836"/>
        <v/>
      </c>
      <c r="AA13508" t="str">
        <f t="shared" si="837"/>
        <v/>
      </c>
      <c r="AC13508" s="7"/>
      <c r="AD13508" t="s">
        <v>11328</v>
      </c>
      <c r="AE13508">
        <f t="shared" si="838"/>
        <v>0</v>
      </c>
      <c r="AG13508" s="2"/>
      <c r="AI13508" s="7"/>
    </row>
    <row r="13509" spans="1:49" ht="11" customHeight="1" outlineLevel="1" x14ac:dyDescent="0.25">
      <c r="A13509" t="s">
        <v>5579</v>
      </c>
      <c r="C13509" s="2" t="s">
        <v>11983</v>
      </c>
      <c r="D13509" s="2">
        <v>656</v>
      </c>
      <c r="E13509" s="7">
        <v>1989</v>
      </c>
      <c r="F13509" s="5" t="s">
        <v>5279</v>
      </c>
      <c r="H13509" s="5" t="s">
        <v>5398</v>
      </c>
      <c r="I13509" s="6" t="s">
        <v>11328</v>
      </c>
      <c r="J13509" s="6" t="s">
        <v>11329</v>
      </c>
      <c r="K13509" s="17">
        <v>7</v>
      </c>
      <c r="L13509" s="17" t="s">
        <v>7730</v>
      </c>
      <c r="M13509" s="9">
        <v>1.6</v>
      </c>
      <c r="N13509" s="9"/>
      <c r="O13509" s="21"/>
      <c r="Q13509" s="29"/>
      <c r="U13509" s="17"/>
      <c r="V13509" s="2"/>
      <c r="Y13509" t="str">
        <f t="shared" si="836"/>
        <v/>
      </c>
      <c r="AA13509" t="str">
        <f t="shared" si="837"/>
        <v/>
      </c>
      <c r="AC13509" s="7"/>
      <c r="AD13509" t="s">
        <v>11328</v>
      </c>
      <c r="AE13509">
        <f t="shared" si="838"/>
        <v>0</v>
      </c>
      <c r="AG13509" s="2"/>
      <c r="AI13509" s="7"/>
    </row>
    <row r="13510" spans="1:49" ht="11" customHeight="1" outlineLevel="1" x14ac:dyDescent="0.25">
      <c r="A13510" t="s">
        <v>5579</v>
      </c>
      <c r="C13510" s="2" t="s">
        <v>11983</v>
      </c>
      <c r="D13510" s="2">
        <v>657</v>
      </c>
      <c r="E13510" s="7">
        <v>1989</v>
      </c>
      <c r="F13510" s="5" t="s">
        <v>1640</v>
      </c>
      <c r="H13510" s="5" t="s">
        <v>5398</v>
      </c>
      <c r="I13510" s="6" t="s">
        <v>11328</v>
      </c>
      <c r="J13510" s="6" t="s">
        <v>11329</v>
      </c>
      <c r="K13510" s="17">
        <v>7</v>
      </c>
      <c r="L13510" s="17" t="s">
        <v>7730</v>
      </c>
      <c r="M13510" s="9">
        <v>1.6</v>
      </c>
      <c r="N13510" s="9"/>
      <c r="O13510" s="21"/>
      <c r="Q13510" s="29"/>
      <c r="U13510" s="17"/>
      <c r="V13510" s="2"/>
      <c r="Y13510" t="str">
        <f t="shared" si="836"/>
        <v/>
      </c>
      <c r="AA13510" t="str">
        <f t="shared" si="837"/>
        <v/>
      </c>
      <c r="AC13510" s="7"/>
      <c r="AD13510" t="s">
        <v>11328</v>
      </c>
      <c r="AE13510">
        <f t="shared" si="838"/>
        <v>0</v>
      </c>
      <c r="AG13510" s="2"/>
      <c r="AI13510" s="7"/>
    </row>
    <row r="13511" spans="1:49" ht="11" customHeight="1" outlineLevel="1" x14ac:dyDescent="0.25">
      <c r="A13511" t="s">
        <v>5579</v>
      </c>
      <c r="C13511" s="2" t="s">
        <v>11983</v>
      </c>
      <c r="D13511" s="2">
        <v>658</v>
      </c>
      <c r="E13511" s="7">
        <v>1989</v>
      </c>
      <c r="F13511" s="5" t="s">
        <v>2348</v>
      </c>
      <c r="H13511" s="5" t="s">
        <v>5398</v>
      </c>
      <c r="I13511" s="6" t="s">
        <v>9223</v>
      </c>
      <c r="J13511" s="6" t="s">
        <v>11329</v>
      </c>
      <c r="K13511" s="17">
        <v>7</v>
      </c>
      <c r="L13511" s="17" t="s">
        <v>7730</v>
      </c>
      <c r="M13511" s="9">
        <v>1.6</v>
      </c>
      <c r="N13511" s="9"/>
      <c r="O13511" s="21"/>
      <c r="Q13511" s="29"/>
      <c r="U13511" s="17"/>
      <c r="V13511" s="2"/>
      <c r="Y13511" t="str">
        <f t="shared" si="836"/>
        <v/>
      </c>
      <c r="AA13511" t="str">
        <f t="shared" si="837"/>
        <v/>
      </c>
      <c r="AC13511" s="7"/>
      <c r="AD13511" t="s">
        <v>9223</v>
      </c>
      <c r="AE13511">
        <f t="shared" si="838"/>
        <v>0</v>
      </c>
      <c r="AG13511" s="2"/>
      <c r="AI13511" s="7"/>
    </row>
    <row r="13512" spans="1:49" ht="11" customHeight="1" outlineLevel="1" x14ac:dyDescent="0.25">
      <c r="A13512" t="s">
        <v>5579</v>
      </c>
      <c r="C13512" s="2" t="s">
        <v>11983</v>
      </c>
      <c r="D13512" s="2">
        <v>659</v>
      </c>
      <c r="E13512" s="7">
        <v>1989</v>
      </c>
      <c r="F13512" s="5" t="s">
        <v>5240</v>
      </c>
      <c r="H13512" s="5" t="s">
        <v>5398</v>
      </c>
      <c r="I13512" s="6" t="s">
        <v>9223</v>
      </c>
      <c r="J13512" s="6" t="s">
        <v>11329</v>
      </c>
      <c r="K13512" s="17">
        <v>7</v>
      </c>
      <c r="L13512" s="17" t="s">
        <v>7730</v>
      </c>
      <c r="M13512" s="9">
        <v>1.6</v>
      </c>
      <c r="N13512" s="9"/>
      <c r="O13512" s="21"/>
      <c r="Q13512" s="29"/>
      <c r="U13512" s="17"/>
      <c r="V13512" s="2"/>
      <c r="Y13512" t="str">
        <f t="shared" si="836"/>
        <v/>
      </c>
      <c r="AA13512" t="str">
        <f t="shared" si="837"/>
        <v/>
      </c>
      <c r="AC13512" s="7"/>
      <c r="AD13512" t="s">
        <v>9223</v>
      </c>
      <c r="AE13512">
        <f t="shared" si="838"/>
        <v>0</v>
      </c>
      <c r="AG13512" s="2"/>
      <c r="AI13512" s="7"/>
    </row>
    <row r="13513" spans="1:49" ht="11" customHeight="1" outlineLevel="1" x14ac:dyDescent="0.25">
      <c r="A13513" t="s">
        <v>5579</v>
      </c>
      <c r="C13513" s="2" t="s">
        <v>11983</v>
      </c>
      <c r="D13513" s="2">
        <v>660</v>
      </c>
      <c r="E13513" s="7">
        <v>1989</v>
      </c>
      <c r="F13513" s="5" t="s">
        <v>3421</v>
      </c>
      <c r="H13513" s="5" t="s">
        <v>5398</v>
      </c>
      <c r="I13513" s="6" t="s">
        <v>11328</v>
      </c>
      <c r="J13513" s="6" t="s">
        <v>11329</v>
      </c>
      <c r="K13513" s="17">
        <v>7</v>
      </c>
      <c r="L13513" s="17" t="s">
        <v>7730</v>
      </c>
      <c r="M13513" s="9">
        <v>1.6</v>
      </c>
      <c r="N13513" s="9"/>
      <c r="O13513" s="21"/>
      <c r="Q13513" s="29"/>
      <c r="U13513" s="17"/>
      <c r="V13513" s="2"/>
      <c r="Y13513" t="str">
        <f t="shared" si="836"/>
        <v/>
      </c>
      <c r="AA13513" t="str">
        <f t="shared" si="837"/>
        <v/>
      </c>
      <c r="AC13513" s="7"/>
      <c r="AD13513" t="s">
        <v>11328</v>
      </c>
      <c r="AE13513">
        <f t="shared" si="838"/>
        <v>0</v>
      </c>
      <c r="AG13513" s="2"/>
      <c r="AI13513" s="7"/>
    </row>
    <row r="13514" spans="1:49" ht="11" customHeight="1" outlineLevel="1" x14ac:dyDescent="0.25">
      <c r="A13514" t="s">
        <v>5579</v>
      </c>
      <c r="C13514" s="2" t="s">
        <v>11983</v>
      </c>
      <c r="D13514" s="2">
        <v>661</v>
      </c>
      <c r="E13514" s="7">
        <v>1989</v>
      </c>
      <c r="F13514" s="5" t="s">
        <v>6640</v>
      </c>
      <c r="H13514" s="5" t="s">
        <v>5398</v>
      </c>
      <c r="I13514" s="6" t="s">
        <v>11328</v>
      </c>
      <c r="J13514" s="6" t="s">
        <v>11329</v>
      </c>
      <c r="K13514" s="17">
        <v>7</v>
      </c>
      <c r="L13514" s="17" t="s">
        <v>7730</v>
      </c>
      <c r="M13514" s="9">
        <v>1.6</v>
      </c>
      <c r="N13514" s="9"/>
      <c r="O13514" s="21"/>
      <c r="Q13514" s="29"/>
      <c r="U13514" s="17"/>
      <c r="V13514" s="2"/>
      <c r="Y13514" t="str">
        <f t="shared" si="836"/>
        <v/>
      </c>
      <c r="AA13514" t="str">
        <f t="shared" si="837"/>
        <v/>
      </c>
      <c r="AC13514" s="7"/>
      <c r="AD13514" t="s">
        <v>11328</v>
      </c>
      <c r="AE13514">
        <f t="shared" si="838"/>
        <v>0</v>
      </c>
      <c r="AG13514" s="2"/>
      <c r="AI13514" s="7"/>
    </row>
    <row r="13515" spans="1:49" ht="11" customHeight="1" outlineLevel="1" x14ac:dyDescent="0.25">
      <c r="A13515" t="s">
        <v>5579</v>
      </c>
      <c r="C13515" s="2" t="s">
        <v>11983</v>
      </c>
      <c r="D13515" s="2">
        <v>662</v>
      </c>
      <c r="E13515" s="7">
        <v>1989</v>
      </c>
      <c r="F13515" s="5" t="s">
        <v>4686</v>
      </c>
      <c r="H13515" s="5" t="s">
        <v>5398</v>
      </c>
      <c r="I13515" s="6" t="s">
        <v>9223</v>
      </c>
      <c r="J13515" s="6" t="s">
        <v>11329</v>
      </c>
      <c r="K13515" s="17">
        <v>7</v>
      </c>
      <c r="L13515" s="17" t="s">
        <v>7730</v>
      </c>
      <c r="M13515" s="9">
        <v>1.6</v>
      </c>
      <c r="N13515" s="9"/>
      <c r="O13515" s="21"/>
      <c r="Q13515" s="29"/>
      <c r="U13515" s="17"/>
      <c r="V13515" s="2"/>
      <c r="Y13515" t="str">
        <f t="shared" si="836"/>
        <v/>
      </c>
      <c r="AA13515" t="str">
        <f t="shared" si="837"/>
        <v/>
      </c>
      <c r="AC13515" s="7"/>
      <c r="AD13515" t="s">
        <v>9223</v>
      </c>
      <c r="AE13515">
        <f t="shared" si="838"/>
        <v>0</v>
      </c>
      <c r="AG13515" s="2"/>
      <c r="AI13515" s="7"/>
    </row>
    <row r="13516" spans="1:49" ht="11" customHeight="1" x14ac:dyDescent="0.25">
      <c r="A13516" s="4" t="s">
        <v>12449</v>
      </c>
      <c r="B13516" t="s">
        <v>12440</v>
      </c>
      <c r="C13516" s="2" t="s">
        <v>11983</v>
      </c>
      <c r="E13516" s="7"/>
      <c r="F13516" s="5"/>
      <c r="H13516" s="5"/>
      <c r="I13516" s="6"/>
      <c r="J13516" s="6"/>
      <c r="K13516" s="17"/>
      <c r="L13516" s="17"/>
      <c r="M13516" s="9"/>
      <c r="N13516" s="9">
        <f>SUM(M13517:M13517)</f>
        <v>0.3</v>
      </c>
      <c r="O13516" s="21">
        <v>126</v>
      </c>
      <c r="P13516">
        <f>COUNTIF(L13517:L13517,"*")</f>
        <v>1</v>
      </c>
      <c r="Q13516" s="29">
        <f>P13516/O13516</f>
        <v>7.9365079365079361E-3</v>
      </c>
      <c r="R13516">
        <f>COUNTIF(L13517:L13517,"Y")+COUNTIF(L13517:L13517,"S")</f>
        <v>1</v>
      </c>
      <c r="U13516" s="18" t="s">
        <v>7732</v>
      </c>
      <c r="V13516" s="2"/>
      <c r="W13516" t="s">
        <v>18487</v>
      </c>
      <c r="Y13516" t="str">
        <f t="shared" si="836"/>
        <v/>
      </c>
      <c r="AA13516" t="str">
        <f t="shared" si="837"/>
        <v/>
      </c>
      <c r="AC13516" s="7"/>
      <c r="AF13516">
        <f>COUNTIF(AE13517:AE13517,"1")</f>
        <v>0</v>
      </c>
      <c r="AG13516" s="2"/>
      <c r="AI13516" s="7"/>
      <c r="AJ13516">
        <f>COUNTIF($K13517:$K13517,"1")-COUNTIFS($K13517:$K13517,"1",$L13517:$L13517,"V")</f>
        <v>0</v>
      </c>
      <c r="AK13516">
        <f>COUNTIFS($K13517:$K13517,"1",$L13517:$L13517,"Y")+COUNTIFS($K13517:$K13517,"1",$L13517:$L13517,"s")</f>
        <v>0</v>
      </c>
      <c r="AL13516">
        <f>COUNTIF($K13517:$K13517,"2")-COUNTIFS($K13517:$K13517,"2",$L13517:$L13517,"V")</f>
        <v>0</v>
      </c>
      <c r="AM13516">
        <f>COUNTIFS($K13517:$K13517,"2",$L13517:$L13517,"Y")+COUNTIFS($K13517:$K13517,"2",$L13517:$L13517,"s")</f>
        <v>0</v>
      </c>
      <c r="AN13516">
        <f>COUNTIF($K13517:$K13517,"3")-COUNTIFS($K13517:$K13517,"3",$L13517:$L13517,"V")</f>
        <v>0</v>
      </c>
      <c r="AO13516">
        <f>COUNTIFS($K13517:$K13517,"3",$L13517:$L13517,"Y")+COUNTIFS($K13517:$K13517,"3",$L13517:$L13517,"s")</f>
        <v>0</v>
      </c>
      <c r="AP13516">
        <f>COUNTIF($K13517:$K13517,"4")-COUNTIFS($K13517:$K13517,"4",$L13517:$L13517,"V")</f>
        <v>0</v>
      </c>
      <c r="AQ13516">
        <f>COUNTIFS($K13517:$K13517,"4",$L13517:$L13517,"Y")+COUNTIFS($K13517:$K13517,"4",$L13517:$L13517,"s")</f>
        <v>0</v>
      </c>
      <c r="AR13516">
        <f>COUNTIF($K13517:$K13517,"5")-COUNTIFS($K13517:$K13517,"5",$L13517:$L13517,"V")</f>
        <v>0</v>
      </c>
      <c r="AS13516">
        <f>COUNTIFS($K13517:$K13517,"5",$L13517:$L13517,"Y")+COUNTIFS($K13517:$K13517,"5",$L13517:$L13517,"s")</f>
        <v>0</v>
      </c>
      <c r="AT13516">
        <f>COUNTIF($K13517:$K13517,"6")-COUNTIFS($K13517:$K13517,"6",$L13517:$L13517,"V")</f>
        <v>0</v>
      </c>
      <c r="AU13516">
        <f>COUNTIFS($K13517:$K13517,"6",$L13517:$L13517,"Y")+COUNTIFS($K13517:$K13517,"6",$L13517:$L13517,"s")</f>
        <v>0</v>
      </c>
      <c r="AV13516">
        <f>COUNTIF($K13517:$K13517,"7")-COUNTIFS($K13517:$K13517,"7",$L13517:$L13517,"V")</f>
        <v>1</v>
      </c>
      <c r="AW13516">
        <f>COUNTIFS($K13517:$K13517,"7",$L13517:$L13517,"Y")+COUNTIFS($K13517:$K13517,"7",$L13517:$L13517,"s")</f>
        <v>1</v>
      </c>
    </row>
    <row r="13517" spans="1:49" ht="11" customHeight="1" outlineLevel="1" x14ac:dyDescent="0.25">
      <c r="A13517" t="s">
        <v>12450</v>
      </c>
      <c r="C13517" s="2" t="s">
        <v>11983</v>
      </c>
      <c r="D13517" s="2">
        <v>101</v>
      </c>
      <c r="E13517" s="7">
        <v>1964</v>
      </c>
      <c r="F13517" s="5" t="s">
        <v>4616</v>
      </c>
      <c r="H13517" s="5" t="s">
        <v>5398</v>
      </c>
      <c r="I13517" s="6" t="s">
        <v>12446</v>
      </c>
      <c r="J13517" s="6" t="s">
        <v>6992</v>
      </c>
      <c r="K13517" s="17">
        <v>7</v>
      </c>
      <c r="L13517" s="17" t="s">
        <v>7730</v>
      </c>
      <c r="M13517" s="9">
        <v>0.3</v>
      </c>
      <c r="N13517" s="9"/>
      <c r="O13517" s="21"/>
      <c r="Q13517" s="29"/>
      <c r="U13517" s="17"/>
      <c r="V13517" s="2"/>
      <c r="Y13517" t="str">
        <f t="shared" si="836"/>
        <v/>
      </c>
      <c r="AA13517" t="str">
        <f t="shared" si="837"/>
        <v/>
      </c>
      <c r="AC13517" s="7"/>
      <c r="AD13517" t="s">
        <v>12446</v>
      </c>
      <c r="AE13517">
        <f>COUNTIF(I13517,"*Fuji*")</f>
        <v>0</v>
      </c>
      <c r="AG13517" s="2"/>
      <c r="AH13517" t="s">
        <v>767</v>
      </c>
      <c r="AI13517" s="7" t="s">
        <v>4610</v>
      </c>
    </row>
    <row r="13518" spans="1:49" ht="11" customHeight="1" x14ac:dyDescent="0.25">
      <c r="A13518" t="s">
        <v>13453</v>
      </c>
      <c r="B13518" t="s">
        <v>2301</v>
      </c>
      <c r="C13518" s="2" t="s">
        <v>12521</v>
      </c>
      <c r="E13518" s="7"/>
      <c r="F13518" s="5"/>
      <c r="H13518" s="5"/>
      <c r="I13518" s="6"/>
      <c r="J13518" s="6"/>
      <c r="K13518" s="17"/>
      <c r="L13518" s="17"/>
      <c r="M13518" s="9"/>
      <c r="N13518" s="9">
        <f>SUM(M13519:M13556)</f>
        <v>129.39999999999998</v>
      </c>
      <c r="O13518" s="21">
        <v>5665</v>
      </c>
      <c r="P13518">
        <f>COUNTIF(L13519:L13556,"*")</f>
        <v>38</v>
      </c>
      <c r="Q13518" s="29">
        <f>P13518/O13518</f>
        <v>6.707855251544572E-3</v>
      </c>
      <c r="R13518">
        <f>COUNTIF(L13519:L13556,"Y")+COUNTIF(L13519:L13556,"S")</f>
        <v>38</v>
      </c>
      <c r="U13518" s="17" t="s">
        <v>7730</v>
      </c>
      <c r="V13518" s="2"/>
      <c r="W13518" t="s">
        <v>18489</v>
      </c>
      <c r="Y13518" t="str">
        <f t="shared" si="836"/>
        <v/>
      </c>
      <c r="AA13518" t="str">
        <f t="shared" si="837"/>
        <v/>
      </c>
      <c r="AC13518" s="7"/>
      <c r="AF13518">
        <f>COUNTIF(AE13519:AE13556,"1")</f>
        <v>0</v>
      </c>
      <c r="AG13518" s="2"/>
      <c r="AI13518" s="7"/>
      <c r="AJ13518">
        <f>COUNTIF($K13519:$K13556,"1")-COUNTIFS($K13519:$K13556,"1",$L13519:$L13556,"V")</f>
        <v>7</v>
      </c>
      <c r="AK13518">
        <f>COUNTIFS($K13519:$K13556,"1",$L13519:$L13556,"Y")+COUNTIFS($K13519:$K13556,"1",$L13519:$L13556,"s")</f>
        <v>7</v>
      </c>
      <c r="AL13518">
        <f>COUNTIF($K13519:$K13556,"2")-COUNTIFS($K13519:$K13556,"2",$L13519:$L13556,"V")</f>
        <v>2</v>
      </c>
      <c r="AM13518">
        <f>COUNTIFS($K13519:$K13556,"2",$L13519:$L13556,"Y")+COUNTIFS($K13519:$K13556,"2",$L13519:$L13556,"s")</f>
        <v>2</v>
      </c>
      <c r="AN13518">
        <f>COUNTIF($K13519:$K13556,"3")-COUNTIFS($K13519:$K13556,"3",$L13519:$L13556,"V")</f>
        <v>3</v>
      </c>
      <c r="AO13518">
        <f>COUNTIFS($K13519:$K13556,"3",$L13519:$L13556,"Y")+COUNTIFS($K13519:$K13556,"3",$L13519:$L13556,"s")</f>
        <v>3</v>
      </c>
      <c r="AP13518">
        <f>COUNTIF($K13519:$K13556,"4")-COUNTIFS($K13519:$K13556,"4",$L13519:$L13556,"V")</f>
        <v>3</v>
      </c>
      <c r="AQ13518">
        <f>COUNTIFS($K13519:$K13556,"4",$L13519:$L13556,"Y")+COUNTIFS($K13519:$K13556,"4",$L13519:$L13556,"s")</f>
        <v>3</v>
      </c>
      <c r="AR13518">
        <f>COUNTIF($K13519:$K13556,"5")-COUNTIFS($K13519:$K13556,"5",$L13519:$L13556,"V")</f>
        <v>8</v>
      </c>
      <c r="AS13518">
        <f>COUNTIFS($K13519:$K13556,"5",$L13519:$L13556,"Y")+COUNTIFS($K13519:$K13556,"5",$L13519:$L13556,"s")</f>
        <v>8</v>
      </c>
      <c r="AT13518">
        <f>COUNTIF($K13519:$K13556,"6")-COUNTIFS($K13519:$K13556,"6",$L13519:$L13556,"V")</f>
        <v>6</v>
      </c>
      <c r="AU13518">
        <f>COUNTIFS($K13519:$K13556,"6",$L13519:$L13556,"Y")+COUNTIFS($K13519:$K13556,"6",$L13519:$L13556,"s")</f>
        <v>6</v>
      </c>
      <c r="AV13518">
        <f>COUNTIF($K13519:$K13556,"7")-COUNTIFS($K13519:$K13556,"7",$L13519:$L13556,"V")</f>
        <v>9</v>
      </c>
      <c r="AW13518">
        <f>COUNTIFS($K13519:$K13556,"7",$L13519:$L13556,"Y")+COUNTIFS($K13519:$K13556,"7",$L13519:$L13556,"s")</f>
        <v>9</v>
      </c>
    </row>
    <row r="13519" spans="1:49" ht="11" customHeight="1" outlineLevel="1" x14ac:dyDescent="0.25">
      <c r="A13519" t="s">
        <v>4035</v>
      </c>
      <c r="C13519" s="2" t="s">
        <v>12521</v>
      </c>
      <c r="D13519" s="2">
        <v>1405</v>
      </c>
      <c r="E13519" s="7">
        <v>1963</v>
      </c>
      <c r="F13519" s="5" t="s">
        <v>631</v>
      </c>
      <c r="H13519" s="5" t="s">
        <v>5398</v>
      </c>
      <c r="I13519" s="6" t="s">
        <v>1595</v>
      </c>
      <c r="J13519" s="6" t="s">
        <v>13454</v>
      </c>
      <c r="K13519" s="17">
        <v>2</v>
      </c>
      <c r="L13519" s="17" t="s">
        <v>7730</v>
      </c>
      <c r="M13519" s="9">
        <v>1</v>
      </c>
      <c r="N13519" s="9"/>
      <c r="O13519" s="21"/>
      <c r="Q13519" s="29"/>
      <c r="U13519" s="17"/>
      <c r="V13519" s="2">
        <v>1061</v>
      </c>
      <c r="Y13519" t="str">
        <f t="shared" si="836"/>
        <v/>
      </c>
      <c r="AA13519" t="str">
        <f t="shared" si="837"/>
        <v/>
      </c>
      <c r="AC13519" s="7"/>
      <c r="AD13519" t="s">
        <v>1595</v>
      </c>
      <c r="AE13519">
        <f t="shared" ref="AE13519:AE13556" si="839">COUNTIF(I13519,"*Fuji*")</f>
        <v>0</v>
      </c>
      <c r="AG13519" s="2"/>
      <c r="AH13519" t="s">
        <v>767</v>
      </c>
      <c r="AI13519" s="7" t="s">
        <v>4610</v>
      </c>
    </row>
    <row r="13520" spans="1:49" ht="11" customHeight="1" outlineLevel="1" x14ac:dyDescent="0.25">
      <c r="A13520" t="s">
        <v>4035</v>
      </c>
      <c r="C13520" s="2" t="s">
        <v>12521</v>
      </c>
      <c r="D13520" s="2">
        <v>1583</v>
      </c>
      <c r="E13520" s="7">
        <v>1965</v>
      </c>
      <c r="F13520" s="5" t="s">
        <v>631</v>
      </c>
      <c r="H13520" s="5" t="s">
        <v>5398</v>
      </c>
      <c r="I13520" s="6" t="s">
        <v>1596</v>
      </c>
      <c r="J13520" s="6" t="s">
        <v>13454</v>
      </c>
      <c r="K13520" s="17">
        <v>2</v>
      </c>
      <c r="L13520" s="17" t="s">
        <v>7730</v>
      </c>
      <c r="M13520" s="9">
        <v>0.8</v>
      </c>
      <c r="N13520" s="9"/>
      <c r="O13520" s="21"/>
      <c r="Q13520" s="29"/>
      <c r="U13520" s="17"/>
      <c r="V13520" s="2">
        <v>1091</v>
      </c>
      <c r="Y13520" t="str">
        <f t="shared" si="836"/>
        <v/>
      </c>
      <c r="AA13520" t="str">
        <f t="shared" si="837"/>
        <v/>
      </c>
      <c r="AC13520" s="7"/>
      <c r="AD13520" t="s">
        <v>1596</v>
      </c>
      <c r="AE13520">
        <f t="shared" si="839"/>
        <v>0</v>
      </c>
      <c r="AG13520" s="2"/>
      <c r="AH13520" t="s">
        <v>1462</v>
      </c>
      <c r="AI13520" s="7" t="s">
        <v>4610</v>
      </c>
    </row>
    <row r="13521" spans="1:35" ht="11" customHeight="1" outlineLevel="1" x14ac:dyDescent="0.25">
      <c r="A13521" t="s">
        <v>4035</v>
      </c>
      <c r="C13521" s="2" t="s">
        <v>12521</v>
      </c>
      <c r="D13521" s="2">
        <v>1624</v>
      </c>
      <c r="E13521" s="7">
        <v>1966</v>
      </c>
      <c r="F13521" s="5" t="s">
        <v>1099</v>
      </c>
      <c r="H13521" s="5" t="s">
        <v>5555</v>
      </c>
      <c r="I13521" s="6" t="s">
        <v>6754</v>
      </c>
      <c r="J13521" s="6" t="s">
        <v>13455</v>
      </c>
      <c r="K13521" s="17">
        <v>3</v>
      </c>
      <c r="L13521" s="17" t="s">
        <v>7730</v>
      </c>
      <c r="M13521" s="9">
        <v>0.7</v>
      </c>
      <c r="N13521" s="9"/>
      <c r="O13521" s="21"/>
      <c r="Q13521" s="29"/>
      <c r="U13521" s="17"/>
      <c r="V13521" s="2">
        <v>1358</v>
      </c>
      <c r="Y13521" t="str">
        <f t="shared" si="836"/>
        <v/>
      </c>
      <c r="AA13521" t="str">
        <f t="shared" si="837"/>
        <v/>
      </c>
      <c r="AC13521" s="7"/>
      <c r="AD13521" t="s">
        <v>6754</v>
      </c>
      <c r="AE13521">
        <f t="shared" si="839"/>
        <v>0</v>
      </c>
      <c r="AG13521" s="2"/>
      <c r="AH13521" t="s">
        <v>1462</v>
      </c>
      <c r="AI13521" s="7" t="s">
        <v>4610</v>
      </c>
    </row>
    <row r="13522" spans="1:35" ht="11" customHeight="1" outlineLevel="1" x14ac:dyDescent="0.25">
      <c r="A13522" t="s">
        <v>4035</v>
      </c>
      <c r="C13522" s="2" t="s">
        <v>12521</v>
      </c>
      <c r="D13522" s="2">
        <v>2023</v>
      </c>
      <c r="E13522" s="7">
        <v>1973</v>
      </c>
      <c r="F13522" s="5" t="s">
        <v>4880</v>
      </c>
      <c r="H13522" s="5" t="s">
        <v>5398</v>
      </c>
      <c r="I13522" s="6" t="s">
        <v>6754</v>
      </c>
      <c r="J13522" s="6" t="s">
        <v>13456</v>
      </c>
      <c r="K13522" s="17">
        <v>5</v>
      </c>
      <c r="L13522" s="17" t="s">
        <v>7730</v>
      </c>
      <c r="M13522" s="9">
        <v>3.2</v>
      </c>
      <c r="N13522" s="9"/>
      <c r="O13522" s="21"/>
      <c r="Q13522" s="29"/>
      <c r="U13522" s="17"/>
      <c r="V13522" s="2">
        <v>1749</v>
      </c>
      <c r="Y13522" t="str">
        <f t="shared" si="836"/>
        <v/>
      </c>
      <c r="AA13522" t="str">
        <f t="shared" si="837"/>
        <v/>
      </c>
      <c r="AC13522" s="7"/>
      <c r="AD13522" t="s">
        <v>6754</v>
      </c>
      <c r="AE13522">
        <f t="shared" si="839"/>
        <v>0</v>
      </c>
      <c r="AG13522" s="2"/>
      <c r="AH13522" t="s">
        <v>1462</v>
      </c>
      <c r="AI13522" s="7" t="s">
        <v>4610</v>
      </c>
    </row>
    <row r="13523" spans="1:35" ht="11" customHeight="1" outlineLevel="1" x14ac:dyDescent="0.25">
      <c r="A13523" t="s">
        <v>4035</v>
      </c>
      <c r="C13523" s="2" t="s">
        <v>12521</v>
      </c>
      <c r="D13523" s="2">
        <v>2024</v>
      </c>
      <c r="E13523" s="7">
        <v>1973</v>
      </c>
      <c r="F13523" s="5" t="s">
        <v>631</v>
      </c>
      <c r="H13523" s="5" t="s">
        <v>5398</v>
      </c>
      <c r="I13523" s="6" t="s">
        <v>5554</v>
      </c>
      <c r="J13523" s="6" t="s">
        <v>13456</v>
      </c>
      <c r="K13523" s="17">
        <v>3</v>
      </c>
      <c r="L13523" s="17" t="s">
        <v>7730</v>
      </c>
      <c r="M13523" s="9">
        <v>0.4</v>
      </c>
      <c r="N13523" s="9"/>
      <c r="O13523" s="21"/>
      <c r="Q13523" s="29"/>
      <c r="U13523" s="17"/>
      <c r="V13523" s="2">
        <v>1750</v>
      </c>
      <c r="Y13523" t="str">
        <f t="shared" si="836"/>
        <v/>
      </c>
      <c r="AA13523" t="str">
        <f t="shared" si="837"/>
        <v/>
      </c>
      <c r="AC13523" s="7"/>
      <c r="AD13523" t="s">
        <v>5554</v>
      </c>
      <c r="AE13523">
        <f t="shared" si="839"/>
        <v>0</v>
      </c>
      <c r="AG13523" s="2"/>
      <c r="AH13523" t="s">
        <v>1462</v>
      </c>
      <c r="AI13523" s="7" t="s">
        <v>4610</v>
      </c>
    </row>
    <row r="13524" spans="1:35" ht="11" customHeight="1" outlineLevel="1" x14ac:dyDescent="0.25">
      <c r="A13524" t="s">
        <v>4035</v>
      </c>
      <c r="C13524" s="2" t="s">
        <v>12521</v>
      </c>
      <c r="D13524" s="2">
        <v>2377</v>
      </c>
      <c r="E13524" s="7">
        <v>1978</v>
      </c>
      <c r="F13524" s="5" t="s">
        <v>6712</v>
      </c>
      <c r="H13524" s="5" t="s">
        <v>5398</v>
      </c>
      <c r="I13524" s="6" t="s">
        <v>6022</v>
      </c>
      <c r="J13524" s="6" t="s">
        <v>13457</v>
      </c>
      <c r="K13524" s="17">
        <v>5</v>
      </c>
      <c r="L13524" s="17" t="s">
        <v>7730</v>
      </c>
      <c r="M13524" s="9">
        <v>0.8</v>
      </c>
      <c r="N13524" s="9"/>
      <c r="O13524" s="21"/>
      <c r="Q13524" s="29"/>
      <c r="U13524" s="17"/>
      <c r="V13524" s="2">
        <v>2107</v>
      </c>
      <c r="Y13524" t="str">
        <f t="shared" si="836"/>
        <v/>
      </c>
      <c r="AA13524" t="str">
        <f t="shared" si="837"/>
        <v/>
      </c>
      <c r="AC13524" s="7"/>
      <c r="AD13524" t="s">
        <v>6022</v>
      </c>
      <c r="AE13524">
        <f t="shared" si="839"/>
        <v>0</v>
      </c>
      <c r="AG13524" s="2"/>
      <c r="AH13524" t="s">
        <v>5234</v>
      </c>
      <c r="AI13524" s="7" t="s">
        <v>4610</v>
      </c>
    </row>
    <row r="13525" spans="1:35" ht="11" customHeight="1" outlineLevel="1" x14ac:dyDescent="0.25">
      <c r="A13525" t="s">
        <v>4035</v>
      </c>
      <c r="C13525" s="2" t="s">
        <v>12521</v>
      </c>
      <c r="D13525" s="2">
        <v>2512</v>
      </c>
      <c r="E13525" s="7">
        <v>1981</v>
      </c>
      <c r="F13525" s="5" t="s">
        <v>6712</v>
      </c>
      <c r="H13525" s="5" t="s">
        <v>5398</v>
      </c>
      <c r="I13525" s="6" t="s">
        <v>1597</v>
      </c>
      <c r="J13525" s="6" t="s">
        <v>13458</v>
      </c>
      <c r="K13525" s="17">
        <v>6</v>
      </c>
      <c r="L13525" s="17" t="s">
        <v>7730</v>
      </c>
      <c r="M13525" s="9">
        <v>1</v>
      </c>
      <c r="N13525" s="9"/>
      <c r="O13525" s="21"/>
      <c r="Q13525" s="29"/>
      <c r="U13525" s="17"/>
      <c r="V13525" s="2">
        <v>2244</v>
      </c>
      <c r="Y13525" t="str">
        <f t="shared" si="836"/>
        <v/>
      </c>
      <c r="AA13525" t="str">
        <f t="shared" si="837"/>
        <v/>
      </c>
      <c r="AC13525" s="7"/>
      <c r="AD13525" t="s">
        <v>1597</v>
      </c>
      <c r="AE13525">
        <f t="shared" si="839"/>
        <v>0</v>
      </c>
      <c r="AG13525" s="2"/>
      <c r="AH13525" t="s">
        <v>4912</v>
      </c>
      <c r="AI13525" s="7" t="s">
        <v>4610</v>
      </c>
    </row>
    <row r="13526" spans="1:35" ht="11" customHeight="1" outlineLevel="1" x14ac:dyDescent="0.25">
      <c r="A13526" t="s">
        <v>4035</v>
      </c>
      <c r="C13526" s="2" t="s">
        <v>12521</v>
      </c>
      <c r="D13526" s="2">
        <v>2560</v>
      </c>
      <c r="E13526" s="7">
        <v>1982</v>
      </c>
      <c r="F13526" s="5" t="s">
        <v>5803</v>
      </c>
      <c r="H13526" s="5" t="s">
        <v>5398</v>
      </c>
      <c r="I13526" s="39" t="s">
        <v>4036</v>
      </c>
      <c r="J13526" s="6" t="s">
        <v>11094</v>
      </c>
      <c r="K13526" s="17">
        <v>6</v>
      </c>
      <c r="L13526" s="17" t="s">
        <v>7730</v>
      </c>
      <c r="M13526" s="9">
        <v>0.5</v>
      </c>
      <c r="N13526" s="9"/>
      <c r="O13526" s="21"/>
      <c r="Q13526" s="29"/>
      <c r="U13526" s="17"/>
      <c r="V13526" s="2">
        <v>2296</v>
      </c>
      <c r="Y13526" t="str">
        <f t="shared" si="836"/>
        <v/>
      </c>
      <c r="AA13526" t="str">
        <f t="shared" si="837"/>
        <v/>
      </c>
      <c r="AC13526" s="7"/>
      <c r="AD13526" t="s">
        <v>4036</v>
      </c>
      <c r="AE13526">
        <f t="shared" si="839"/>
        <v>0</v>
      </c>
      <c r="AG13526" s="2"/>
      <c r="AH13526" t="s">
        <v>1462</v>
      </c>
      <c r="AI13526" s="7" t="s">
        <v>4610</v>
      </c>
    </row>
    <row r="13527" spans="1:35" ht="11" customHeight="1" outlineLevel="1" x14ac:dyDescent="0.25">
      <c r="A13527" t="s">
        <v>4035</v>
      </c>
      <c r="C13527" s="2" t="s">
        <v>12521</v>
      </c>
      <c r="D13527" s="2">
        <v>2642</v>
      </c>
      <c r="E13527" s="7">
        <v>1984</v>
      </c>
      <c r="F13527" s="5" t="s">
        <v>1598</v>
      </c>
      <c r="H13527" s="5" t="s">
        <v>5398</v>
      </c>
      <c r="I13527" s="6" t="s">
        <v>1597</v>
      </c>
      <c r="J13527" s="6" t="s">
        <v>13459</v>
      </c>
      <c r="K13527" s="17">
        <v>6</v>
      </c>
      <c r="L13527" s="17" t="s">
        <v>7730</v>
      </c>
      <c r="M13527" s="9">
        <v>0.6</v>
      </c>
      <c r="N13527" s="9"/>
      <c r="O13527" s="21"/>
      <c r="Q13527" s="29"/>
      <c r="U13527" s="17"/>
      <c r="V13527" s="2">
        <v>2372</v>
      </c>
      <c r="Y13527" t="str">
        <f t="shared" si="836"/>
        <v/>
      </c>
      <c r="AA13527" t="str">
        <f t="shared" si="837"/>
        <v/>
      </c>
      <c r="AC13527" s="7"/>
      <c r="AD13527" t="s">
        <v>1597</v>
      </c>
      <c r="AE13527">
        <f t="shared" si="839"/>
        <v>0</v>
      </c>
      <c r="AG13527" s="2"/>
      <c r="AH13527" t="s">
        <v>4912</v>
      </c>
      <c r="AI13527" s="7" t="s">
        <v>4610</v>
      </c>
    </row>
    <row r="13528" spans="1:35" ht="11" customHeight="1" outlineLevel="1" x14ac:dyDescent="0.25">
      <c r="A13528" t="s">
        <v>4035</v>
      </c>
      <c r="C13528" s="2" t="s">
        <v>12521</v>
      </c>
      <c r="D13528" s="2">
        <v>2792</v>
      </c>
      <c r="E13528" s="7">
        <v>1987</v>
      </c>
      <c r="F13528" s="5" t="s">
        <v>5803</v>
      </c>
      <c r="H13528" s="5" t="s">
        <v>6752</v>
      </c>
      <c r="I13528" s="6" t="s">
        <v>6753</v>
      </c>
      <c r="J13528" s="6" t="s">
        <v>13455</v>
      </c>
      <c r="K13528" s="17">
        <v>5</v>
      </c>
      <c r="L13528" s="17" t="s">
        <v>7730</v>
      </c>
      <c r="M13528" s="9">
        <v>1.4</v>
      </c>
      <c r="N13528" s="9"/>
      <c r="O13528" s="21"/>
      <c r="Q13528" s="29"/>
      <c r="U13528" s="17"/>
      <c r="V13528" s="2" t="s">
        <v>8023</v>
      </c>
      <c r="Y13528" t="str">
        <f t="shared" si="836"/>
        <v/>
      </c>
      <c r="AA13528" t="str">
        <f t="shared" si="837"/>
        <v/>
      </c>
      <c r="AC13528" s="7"/>
      <c r="AD13528" t="s">
        <v>6753</v>
      </c>
      <c r="AE13528">
        <f t="shared" si="839"/>
        <v>0</v>
      </c>
      <c r="AG13528" s="2"/>
      <c r="AH13528" t="s">
        <v>669</v>
      </c>
      <c r="AI13528" s="7" t="s">
        <v>4610</v>
      </c>
    </row>
    <row r="13529" spans="1:35" ht="11" customHeight="1" outlineLevel="1" x14ac:dyDescent="0.25">
      <c r="A13529" t="s">
        <v>4035</v>
      </c>
      <c r="C13529" s="2" t="s">
        <v>12521</v>
      </c>
      <c r="D13529" s="2">
        <v>3026</v>
      </c>
      <c r="E13529" s="7">
        <v>1991</v>
      </c>
      <c r="F13529" s="5" t="s">
        <v>4236</v>
      </c>
      <c r="H13529" s="5" t="s">
        <v>5398</v>
      </c>
      <c r="I13529" s="6" t="s">
        <v>1599</v>
      </c>
      <c r="J13529" s="6" t="s">
        <v>13460</v>
      </c>
      <c r="K13529" s="17">
        <v>5</v>
      </c>
      <c r="L13529" s="17" t="s">
        <v>7730</v>
      </c>
      <c r="M13529" s="9">
        <v>4</v>
      </c>
      <c r="N13529" s="9"/>
      <c r="O13529" s="21"/>
      <c r="Q13529" s="29"/>
      <c r="U13529" s="17"/>
      <c r="V13529" s="2">
        <v>2664</v>
      </c>
      <c r="Y13529" t="str">
        <f t="shared" si="836"/>
        <v/>
      </c>
      <c r="AA13529" t="str">
        <f t="shared" si="837"/>
        <v/>
      </c>
      <c r="AC13529" s="7"/>
      <c r="AD13529" t="s">
        <v>1599</v>
      </c>
      <c r="AE13529">
        <f t="shared" si="839"/>
        <v>0</v>
      </c>
      <c r="AG13529" s="2"/>
      <c r="AH13529" t="s">
        <v>4912</v>
      </c>
      <c r="AI13529" s="7" t="s">
        <v>4610</v>
      </c>
    </row>
    <row r="13530" spans="1:35" ht="11" customHeight="1" outlineLevel="1" x14ac:dyDescent="0.25">
      <c r="A13530" t="s">
        <v>4035</v>
      </c>
      <c r="C13530" s="2" t="s">
        <v>12521</v>
      </c>
      <c r="D13530" s="2">
        <v>3150</v>
      </c>
      <c r="E13530" s="7">
        <v>1994</v>
      </c>
      <c r="F13530" s="5" t="s">
        <v>5009</v>
      </c>
      <c r="H13530" s="5" t="s">
        <v>5398</v>
      </c>
      <c r="I13530" s="6" t="s">
        <v>13461</v>
      </c>
      <c r="J13530" s="6" t="s">
        <v>7554</v>
      </c>
      <c r="K13530" s="17">
        <v>7</v>
      </c>
      <c r="L13530" s="17" t="s">
        <v>7730</v>
      </c>
      <c r="M13530" s="9">
        <v>0.8</v>
      </c>
      <c r="N13530" s="9"/>
      <c r="O13530" s="21"/>
      <c r="Q13530" s="29"/>
      <c r="U13530" s="17"/>
      <c r="V13530" s="2"/>
      <c r="Y13530" t="str">
        <f t="shared" si="836"/>
        <v/>
      </c>
      <c r="AA13530" t="str">
        <f t="shared" si="837"/>
        <v/>
      </c>
      <c r="AC13530" s="7"/>
      <c r="AD13530" t="s">
        <v>13461</v>
      </c>
      <c r="AE13530">
        <f t="shared" si="839"/>
        <v>0</v>
      </c>
      <c r="AG13530" s="2"/>
      <c r="AI13530" s="7"/>
    </row>
    <row r="13531" spans="1:35" ht="11" customHeight="1" outlineLevel="1" x14ac:dyDescent="0.25">
      <c r="A13531" t="s">
        <v>4035</v>
      </c>
      <c r="C13531" s="2" t="s">
        <v>12521</v>
      </c>
      <c r="D13531" s="2">
        <v>3151</v>
      </c>
      <c r="E13531" s="7">
        <v>1994</v>
      </c>
      <c r="F13531" s="5" t="s">
        <v>5009</v>
      </c>
      <c r="H13531" s="5" t="s">
        <v>5398</v>
      </c>
      <c r="I13531" s="6" t="s">
        <v>13462</v>
      </c>
      <c r="J13531" s="6" t="s">
        <v>7554</v>
      </c>
      <c r="K13531" s="17">
        <v>7</v>
      </c>
      <c r="L13531" s="17" t="s">
        <v>7730</v>
      </c>
      <c r="M13531" s="9">
        <v>0.8</v>
      </c>
      <c r="N13531" s="9"/>
      <c r="O13531" s="21"/>
      <c r="Q13531" s="29"/>
      <c r="U13531" s="17"/>
      <c r="V13531" s="2"/>
      <c r="Y13531" t="str">
        <f t="shared" si="836"/>
        <v/>
      </c>
      <c r="AA13531" t="str">
        <f t="shared" si="837"/>
        <v/>
      </c>
      <c r="AC13531" s="7"/>
      <c r="AD13531" t="s">
        <v>13462</v>
      </c>
      <c r="AE13531">
        <f t="shared" si="839"/>
        <v>0</v>
      </c>
      <c r="AG13531" s="2"/>
      <c r="AI13531" s="7"/>
    </row>
    <row r="13532" spans="1:35" ht="11" customHeight="1" outlineLevel="1" x14ac:dyDescent="0.25">
      <c r="A13532" t="s">
        <v>4035</v>
      </c>
      <c r="C13532" s="2" t="s">
        <v>12521</v>
      </c>
      <c r="D13532" s="2">
        <v>3152</v>
      </c>
      <c r="E13532" s="7">
        <v>1994</v>
      </c>
      <c r="F13532" s="5" t="s">
        <v>5009</v>
      </c>
      <c r="H13532" s="5" t="s">
        <v>5398</v>
      </c>
      <c r="I13532" s="6" t="s">
        <v>8351</v>
      </c>
      <c r="J13532" s="6" t="s">
        <v>7554</v>
      </c>
      <c r="K13532" s="17">
        <v>7</v>
      </c>
      <c r="L13532" s="17" t="s">
        <v>7730</v>
      </c>
      <c r="M13532" s="9">
        <v>0.8</v>
      </c>
      <c r="N13532" s="9"/>
      <c r="O13532" s="21"/>
      <c r="Q13532" s="29"/>
      <c r="U13532" s="17"/>
      <c r="V13532" s="2"/>
      <c r="Y13532" t="str">
        <f t="shared" si="836"/>
        <v/>
      </c>
      <c r="AA13532" t="str">
        <f t="shared" si="837"/>
        <v/>
      </c>
      <c r="AC13532" s="7"/>
      <c r="AD13532" t="s">
        <v>8351</v>
      </c>
      <c r="AE13532">
        <f t="shared" si="839"/>
        <v>0</v>
      </c>
      <c r="AG13532" s="2"/>
      <c r="AI13532" s="7"/>
    </row>
    <row r="13533" spans="1:35" ht="11" customHeight="1" outlineLevel="1" x14ac:dyDescent="0.25">
      <c r="A13533" t="s">
        <v>4035</v>
      </c>
      <c r="C13533" s="2" t="s">
        <v>12521</v>
      </c>
      <c r="D13533" s="2">
        <v>3153</v>
      </c>
      <c r="E13533" s="7">
        <v>1994</v>
      </c>
      <c r="F13533" s="5" t="s">
        <v>5009</v>
      </c>
      <c r="H13533" s="5" t="s">
        <v>5398</v>
      </c>
      <c r="I13533" s="6" t="s">
        <v>10901</v>
      </c>
      <c r="J13533" s="6" t="s">
        <v>7554</v>
      </c>
      <c r="K13533" s="17">
        <v>7</v>
      </c>
      <c r="L13533" s="17" t="s">
        <v>7730</v>
      </c>
      <c r="M13533" s="9">
        <v>0.8</v>
      </c>
      <c r="N13533" s="9"/>
      <c r="O13533" s="21"/>
      <c r="Q13533" s="29"/>
      <c r="U13533" s="17"/>
      <c r="V13533" s="2"/>
      <c r="Y13533" t="str">
        <f t="shared" si="836"/>
        <v/>
      </c>
      <c r="AA13533" t="str">
        <f t="shared" si="837"/>
        <v/>
      </c>
      <c r="AC13533" s="7"/>
      <c r="AD13533" t="s">
        <v>10901</v>
      </c>
      <c r="AE13533">
        <f t="shared" si="839"/>
        <v>0</v>
      </c>
      <c r="AG13533" s="2"/>
      <c r="AI13533" s="7"/>
    </row>
    <row r="13534" spans="1:35" ht="11" customHeight="1" outlineLevel="1" x14ac:dyDescent="0.25">
      <c r="A13534" t="s">
        <v>4035</v>
      </c>
      <c r="C13534" s="2" t="s">
        <v>12521</v>
      </c>
      <c r="D13534" s="2">
        <v>3176</v>
      </c>
      <c r="E13534" s="7">
        <v>1994</v>
      </c>
      <c r="F13534" s="5" t="s">
        <v>13464</v>
      </c>
      <c r="H13534" s="5" t="s">
        <v>5398</v>
      </c>
      <c r="I13534" s="6" t="s">
        <v>4727</v>
      </c>
      <c r="J13534" s="6" t="s">
        <v>13463</v>
      </c>
      <c r="K13534" s="17">
        <v>6</v>
      </c>
      <c r="L13534" s="17" t="s">
        <v>7730</v>
      </c>
      <c r="M13534" s="9">
        <v>2</v>
      </c>
      <c r="N13534" s="9"/>
      <c r="O13534" s="21"/>
      <c r="Q13534" s="29"/>
      <c r="U13534" s="17"/>
      <c r="V13534" s="2">
        <v>2785</v>
      </c>
      <c r="Y13534" t="str">
        <f t="shared" si="836"/>
        <v/>
      </c>
      <c r="AA13534">
        <f t="shared" si="837"/>
        <v>1</v>
      </c>
      <c r="AC13534" s="7"/>
      <c r="AD13534" t="s">
        <v>4727</v>
      </c>
      <c r="AE13534">
        <f t="shared" si="839"/>
        <v>0</v>
      </c>
      <c r="AG13534" s="2"/>
      <c r="AH13534" t="s">
        <v>5234</v>
      </c>
      <c r="AI13534" s="7" t="s">
        <v>4922</v>
      </c>
    </row>
    <row r="13535" spans="1:35" ht="11" customHeight="1" outlineLevel="1" x14ac:dyDescent="0.25">
      <c r="A13535" t="s">
        <v>4035</v>
      </c>
      <c r="C13535" s="2" t="s">
        <v>12521</v>
      </c>
      <c r="D13535" s="2">
        <v>3207</v>
      </c>
      <c r="E13535" s="7">
        <v>1995</v>
      </c>
      <c r="F13535" s="5" t="s">
        <v>2588</v>
      </c>
      <c r="H13535" s="5" t="s">
        <v>5398</v>
      </c>
      <c r="I13535" s="6" t="s">
        <v>13468</v>
      </c>
      <c r="J13535" s="6" t="s">
        <v>7554</v>
      </c>
      <c r="K13535" s="17">
        <v>7</v>
      </c>
      <c r="L13535" s="17" t="s">
        <v>7730</v>
      </c>
      <c r="M13535" s="9">
        <v>1</v>
      </c>
      <c r="N13535" s="9"/>
      <c r="O13535" s="21"/>
      <c r="Q13535" s="29"/>
      <c r="U13535" s="17"/>
      <c r="V13535" s="2"/>
      <c r="Y13535" t="str">
        <f t="shared" si="836"/>
        <v/>
      </c>
      <c r="AA13535" t="str">
        <f t="shared" si="837"/>
        <v/>
      </c>
      <c r="AC13535" s="7"/>
      <c r="AD13535" t="s">
        <v>13468</v>
      </c>
      <c r="AE13535">
        <f t="shared" si="839"/>
        <v>0</v>
      </c>
      <c r="AG13535" s="2"/>
      <c r="AI13535" s="7"/>
    </row>
    <row r="13536" spans="1:35" ht="11" customHeight="1" outlineLevel="1" x14ac:dyDescent="0.25">
      <c r="A13536" t="s">
        <v>4035</v>
      </c>
      <c r="C13536" s="2" t="s">
        <v>12521</v>
      </c>
      <c r="D13536" s="2">
        <v>3209</v>
      </c>
      <c r="E13536" s="7">
        <v>1995</v>
      </c>
      <c r="F13536" s="5" t="s">
        <v>2588</v>
      </c>
      <c r="H13536" s="5" t="s">
        <v>5398</v>
      </c>
      <c r="I13536" s="6" t="s">
        <v>10198</v>
      </c>
      <c r="J13536" s="6" t="s">
        <v>7554</v>
      </c>
      <c r="K13536" s="17">
        <v>7</v>
      </c>
      <c r="L13536" s="17" t="s">
        <v>7730</v>
      </c>
      <c r="M13536" s="9">
        <v>3.8</v>
      </c>
      <c r="N13536" s="9"/>
      <c r="O13536" s="21"/>
      <c r="Q13536" s="29"/>
      <c r="U13536" s="17"/>
      <c r="V13536" s="2"/>
      <c r="Y13536" t="str">
        <f t="shared" si="836"/>
        <v/>
      </c>
      <c r="AA13536" t="str">
        <f t="shared" si="837"/>
        <v/>
      </c>
      <c r="AC13536" s="7"/>
      <c r="AD13536" t="s">
        <v>10198</v>
      </c>
      <c r="AE13536">
        <f t="shared" si="839"/>
        <v>0</v>
      </c>
      <c r="AG13536" s="2"/>
      <c r="AI13536" s="7"/>
    </row>
    <row r="13537" spans="1:35" ht="11" customHeight="1" outlineLevel="1" x14ac:dyDescent="0.25">
      <c r="A13537" t="s">
        <v>4035</v>
      </c>
      <c r="C13537" s="2" t="s">
        <v>12521</v>
      </c>
      <c r="D13537" s="2">
        <v>3266</v>
      </c>
      <c r="E13537" s="7">
        <v>1996</v>
      </c>
      <c r="F13537" s="5" t="s">
        <v>4769</v>
      </c>
      <c r="H13537" s="5" t="s">
        <v>5398</v>
      </c>
      <c r="I13537" s="6" t="s">
        <v>9223</v>
      </c>
      <c r="J13537" s="6" t="s">
        <v>7554</v>
      </c>
      <c r="K13537" s="17">
        <v>7</v>
      </c>
      <c r="L13537" s="17" t="s">
        <v>7730</v>
      </c>
      <c r="M13537" s="9">
        <v>0.4</v>
      </c>
      <c r="N13537" s="9"/>
      <c r="O13537" s="21"/>
      <c r="Q13537" s="29"/>
      <c r="U13537" s="17"/>
      <c r="V13537" s="2"/>
      <c r="Y13537" t="str">
        <f t="shared" si="836"/>
        <v/>
      </c>
      <c r="AA13537" t="str">
        <f t="shared" si="837"/>
        <v/>
      </c>
      <c r="AC13537" s="7"/>
      <c r="AD13537" t="s">
        <v>9223</v>
      </c>
      <c r="AE13537">
        <f t="shared" si="839"/>
        <v>0</v>
      </c>
      <c r="AG13537" s="2"/>
      <c r="AI13537" s="7"/>
    </row>
    <row r="13538" spans="1:35" ht="11" customHeight="1" outlineLevel="1" x14ac:dyDescent="0.25">
      <c r="A13538" t="s">
        <v>4035</v>
      </c>
      <c r="C13538" s="2" t="s">
        <v>12521</v>
      </c>
      <c r="D13538" s="2">
        <v>3736</v>
      </c>
      <c r="E13538" s="7">
        <v>2002</v>
      </c>
      <c r="F13538" s="19">
        <v>2.1</v>
      </c>
      <c r="H13538" s="5" t="s">
        <v>5398</v>
      </c>
      <c r="I13538" s="6" t="s">
        <v>6601</v>
      </c>
      <c r="J13538" s="6" t="s">
        <v>13465</v>
      </c>
      <c r="K13538" s="17">
        <v>5</v>
      </c>
      <c r="L13538" s="17" t="s">
        <v>7730</v>
      </c>
      <c r="M13538" s="9">
        <v>5</v>
      </c>
      <c r="N13538" s="9"/>
      <c r="O13538" s="21"/>
      <c r="Q13538" s="29"/>
      <c r="U13538" s="17"/>
      <c r="V13538" s="2">
        <v>3154</v>
      </c>
      <c r="Y13538" t="str">
        <f t="shared" si="836"/>
        <v/>
      </c>
      <c r="AA13538" t="str">
        <f t="shared" si="837"/>
        <v/>
      </c>
      <c r="AC13538" s="7"/>
      <c r="AD13538" t="s">
        <v>6601</v>
      </c>
      <c r="AE13538">
        <f t="shared" si="839"/>
        <v>0</v>
      </c>
      <c r="AG13538" s="2"/>
      <c r="AH13538" t="s">
        <v>669</v>
      </c>
      <c r="AI13538" s="7" t="s">
        <v>4922</v>
      </c>
    </row>
    <row r="13539" spans="1:35" ht="11" customHeight="1" outlineLevel="1" x14ac:dyDescent="0.25">
      <c r="A13539" t="s">
        <v>4035</v>
      </c>
      <c r="C13539" s="2" t="s">
        <v>12521</v>
      </c>
      <c r="D13539" s="2">
        <v>3904</v>
      </c>
      <c r="E13539" s="7">
        <v>2003</v>
      </c>
      <c r="F13539" s="19">
        <v>0.26</v>
      </c>
      <c r="H13539" s="5" t="s">
        <v>5398</v>
      </c>
      <c r="I13539" s="6" t="s">
        <v>13479</v>
      </c>
      <c r="J13539" s="6" t="s">
        <v>13480</v>
      </c>
      <c r="K13539" s="17">
        <v>4</v>
      </c>
      <c r="L13539" s="17" t="s">
        <v>7730</v>
      </c>
      <c r="M13539" s="9">
        <v>2</v>
      </c>
      <c r="N13539" s="9"/>
      <c r="O13539" s="21"/>
      <c r="Q13539" s="29"/>
      <c r="U13539" s="17"/>
      <c r="V13539" s="2"/>
      <c r="Y13539" t="str">
        <f t="shared" si="836"/>
        <v/>
      </c>
      <c r="AA13539" t="str">
        <f t="shared" si="837"/>
        <v/>
      </c>
      <c r="AC13539" s="7"/>
      <c r="AD13539" t="s">
        <v>13479</v>
      </c>
      <c r="AE13539">
        <f t="shared" si="839"/>
        <v>0</v>
      </c>
      <c r="AG13539" s="2"/>
      <c r="AI13539" s="7"/>
    </row>
    <row r="13540" spans="1:35" ht="11" customHeight="1" outlineLevel="1" x14ac:dyDescent="0.25">
      <c r="A13540" t="s">
        <v>4035</v>
      </c>
      <c r="C13540" s="2" t="s">
        <v>12521</v>
      </c>
      <c r="D13540" s="2" t="s">
        <v>13478</v>
      </c>
      <c r="E13540" s="7">
        <v>2003</v>
      </c>
      <c r="F13540" s="5" t="s">
        <v>13481</v>
      </c>
      <c r="H13540" s="5" t="s">
        <v>5398</v>
      </c>
      <c r="I13540" s="6" t="s">
        <v>13479</v>
      </c>
      <c r="J13540" s="6" t="s">
        <v>13480</v>
      </c>
      <c r="K13540" s="17">
        <v>4</v>
      </c>
      <c r="L13540" s="17" t="s">
        <v>7730</v>
      </c>
      <c r="M13540" s="9">
        <v>1.7</v>
      </c>
      <c r="N13540" s="9"/>
      <c r="O13540" s="21"/>
      <c r="Q13540" s="29"/>
      <c r="U13540" s="17"/>
      <c r="V13540" s="2"/>
      <c r="Y13540" t="str">
        <f t="shared" si="836"/>
        <v/>
      </c>
      <c r="AA13540">
        <f t="shared" si="837"/>
        <v>1</v>
      </c>
      <c r="AC13540" s="7"/>
      <c r="AD13540" t="s">
        <v>13479</v>
      </c>
      <c r="AE13540">
        <f t="shared" si="839"/>
        <v>0</v>
      </c>
      <c r="AG13540" s="2"/>
      <c r="AI13540" s="7"/>
    </row>
    <row r="13541" spans="1:35" ht="11" customHeight="1" outlineLevel="1" x14ac:dyDescent="0.25">
      <c r="A13541" t="s">
        <v>4035</v>
      </c>
      <c r="C13541" s="2" t="s">
        <v>12521</v>
      </c>
      <c r="D13541" s="2">
        <v>4004</v>
      </c>
      <c r="E13541" s="7">
        <v>2004</v>
      </c>
      <c r="F13541" s="19">
        <v>0.77</v>
      </c>
      <c r="H13541" s="5" t="s">
        <v>5398</v>
      </c>
      <c r="I13541" s="6" t="s">
        <v>6603</v>
      </c>
      <c r="J13541" s="6" t="s">
        <v>13466</v>
      </c>
      <c r="K13541" s="17">
        <v>5</v>
      </c>
      <c r="L13541" s="17" t="s">
        <v>7730</v>
      </c>
      <c r="M13541" s="9">
        <v>5.0999999999999996</v>
      </c>
      <c r="N13541" s="9"/>
      <c r="O13541" s="21"/>
      <c r="Q13541" s="29"/>
      <c r="U13541" s="17"/>
      <c r="V13541" s="2">
        <v>3325</v>
      </c>
      <c r="Y13541" t="str">
        <f t="shared" si="836"/>
        <v/>
      </c>
      <c r="AA13541" t="str">
        <f t="shared" si="837"/>
        <v/>
      </c>
      <c r="AC13541" s="7"/>
      <c r="AD13541" t="s">
        <v>6603</v>
      </c>
      <c r="AE13541">
        <f t="shared" si="839"/>
        <v>0</v>
      </c>
      <c r="AG13541" s="2"/>
      <c r="AH13541" t="s">
        <v>5234</v>
      </c>
      <c r="AI13541" s="7" t="s">
        <v>4922</v>
      </c>
    </row>
    <row r="13542" spans="1:35" ht="11" customHeight="1" outlineLevel="1" x14ac:dyDescent="0.25">
      <c r="A13542" t="s">
        <v>4035</v>
      </c>
      <c r="C13542" s="2" t="s">
        <v>12521</v>
      </c>
      <c r="D13542" s="2">
        <v>4156</v>
      </c>
      <c r="E13542" s="7">
        <v>2006</v>
      </c>
      <c r="F13542" s="19">
        <v>0.28999999999999998</v>
      </c>
      <c r="H13542" s="5" t="s">
        <v>5398</v>
      </c>
      <c r="I13542" s="6" t="s">
        <v>264</v>
      </c>
      <c r="J13542" s="6" t="s">
        <v>13467</v>
      </c>
      <c r="K13542" s="17">
        <v>1</v>
      </c>
      <c r="L13542" s="17" t="s">
        <v>7730</v>
      </c>
      <c r="M13542" s="9">
        <v>1.2</v>
      </c>
      <c r="N13542" s="9"/>
      <c r="O13542" s="21"/>
      <c r="Q13542" s="29"/>
      <c r="S13542">
        <v>1</v>
      </c>
      <c r="T13542">
        <v>1</v>
      </c>
      <c r="U13542" s="17"/>
      <c r="V13542" s="2">
        <v>3433</v>
      </c>
      <c r="Y13542" t="str">
        <f t="shared" si="836"/>
        <v/>
      </c>
      <c r="AA13542" t="str">
        <f t="shared" si="837"/>
        <v/>
      </c>
      <c r="AC13542" s="7"/>
      <c r="AD13542" t="s">
        <v>264</v>
      </c>
      <c r="AE13542">
        <f t="shared" si="839"/>
        <v>0</v>
      </c>
      <c r="AG13542" s="2"/>
      <c r="AH13542" t="s">
        <v>5234</v>
      </c>
      <c r="AI13542" s="7"/>
    </row>
    <row r="13543" spans="1:35" ht="11" customHeight="1" outlineLevel="1" x14ac:dyDescent="0.25">
      <c r="A13543" t="s">
        <v>4035</v>
      </c>
      <c r="C13543" s="2" t="s">
        <v>12521</v>
      </c>
      <c r="D13543" s="2">
        <v>4156</v>
      </c>
      <c r="E13543" s="7">
        <v>2006</v>
      </c>
      <c r="F13543" s="8" t="s">
        <v>21601</v>
      </c>
      <c r="H13543" s="5" t="s">
        <v>5398</v>
      </c>
      <c r="I13543" s="6" t="s">
        <v>264</v>
      </c>
      <c r="J13543" s="6" t="s">
        <v>13467</v>
      </c>
      <c r="K13543" s="17">
        <v>1</v>
      </c>
      <c r="L13543" s="17" t="s">
        <v>7730</v>
      </c>
      <c r="M13543" s="9">
        <v>4.8</v>
      </c>
      <c r="N13543" s="9"/>
      <c r="O13543" s="21"/>
      <c r="Q13543" s="29"/>
      <c r="U13543" s="17"/>
      <c r="V13543" s="2">
        <v>3433</v>
      </c>
      <c r="Y13543">
        <f t="shared" si="836"/>
        <v>1</v>
      </c>
      <c r="AA13543" t="str">
        <f t="shared" si="837"/>
        <v/>
      </c>
      <c r="AC13543" s="7"/>
      <c r="AD13543" t="s">
        <v>264</v>
      </c>
      <c r="AE13543">
        <f t="shared" si="839"/>
        <v>0</v>
      </c>
      <c r="AG13543" s="2"/>
      <c r="AH13543" t="s">
        <v>5234</v>
      </c>
      <c r="AI13543" s="7"/>
    </row>
    <row r="13544" spans="1:35" ht="11" customHeight="1" outlineLevel="1" x14ac:dyDescent="0.25">
      <c r="A13544" t="s">
        <v>4035</v>
      </c>
      <c r="C13544" s="2" t="s">
        <v>12521</v>
      </c>
      <c r="D13544" s="2">
        <v>4480</v>
      </c>
      <c r="E13544" s="7">
        <v>2010</v>
      </c>
      <c r="F13544" s="5" t="s">
        <v>13472</v>
      </c>
      <c r="H13544" s="5" t="s">
        <v>5398</v>
      </c>
      <c r="I13544" s="6" t="s">
        <v>13482</v>
      </c>
      <c r="J13544" s="6" t="s">
        <v>13483</v>
      </c>
      <c r="K13544" s="17">
        <v>6</v>
      </c>
      <c r="L13544" s="17" t="s">
        <v>7730</v>
      </c>
      <c r="M13544" s="9">
        <v>3.5</v>
      </c>
      <c r="N13544" s="9"/>
      <c r="O13544" s="21"/>
      <c r="Q13544" s="29"/>
      <c r="U13544" s="17"/>
      <c r="V13544" s="2"/>
      <c r="Y13544" t="str">
        <f t="shared" si="836"/>
        <v/>
      </c>
      <c r="AA13544" t="str">
        <f t="shared" si="837"/>
        <v/>
      </c>
      <c r="AC13544" s="7"/>
      <c r="AD13544" t="s">
        <v>13482</v>
      </c>
      <c r="AE13544">
        <f t="shared" si="839"/>
        <v>0</v>
      </c>
      <c r="AG13544" s="2"/>
      <c r="AI13544" s="7"/>
    </row>
    <row r="13545" spans="1:35" ht="11" customHeight="1" outlineLevel="1" x14ac:dyDescent="0.25">
      <c r="A13545" t="s">
        <v>4035</v>
      </c>
      <c r="C13545" s="2" t="s">
        <v>12521</v>
      </c>
      <c r="D13545" s="2">
        <v>4539</v>
      </c>
      <c r="E13545" s="7">
        <v>2010</v>
      </c>
      <c r="F13545" s="19">
        <v>0.45</v>
      </c>
      <c r="H13545" s="5" t="s">
        <v>5398</v>
      </c>
      <c r="I13545" s="6" t="s">
        <v>13484</v>
      </c>
      <c r="J13545" s="6" t="s">
        <v>8341</v>
      </c>
      <c r="K13545" s="17">
        <v>1</v>
      </c>
      <c r="L13545" s="17" t="s">
        <v>20076</v>
      </c>
      <c r="M13545" s="9"/>
      <c r="N13545" s="9"/>
      <c r="O13545" s="21"/>
      <c r="Q13545" s="29"/>
      <c r="T13545">
        <v>1</v>
      </c>
      <c r="U13545" s="17"/>
      <c r="V13545" s="2"/>
      <c r="Y13545" t="str">
        <f t="shared" si="836"/>
        <v/>
      </c>
      <c r="AA13545" t="str">
        <f t="shared" si="837"/>
        <v/>
      </c>
      <c r="AC13545" s="7"/>
      <c r="AD13545" t="s">
        <v>13484</v>
      </c>
      <c r="AE13545">
        <f t="shared" si="839"/>
        <v>0</v>
      </c>
      <c r="AG13545" s="2"/>
      <c r="AI13545" s="7"/>
    </row>
    <row r="13546" spans="1:35" ht="11" customHeight="1" outlineLevel="1" x14ac:dyDescent="0.25">
      <c r="A13546" t="s">
        <v>4035</v>
      </c>
      <c r="C13546" s="2" t="s">
        <v>12521</v>
      </c>
      <c r="D13546" s="2" t="s">
        <v>14169</v>
      </c>
      <c r="E13546" s="7">
        <v>2010</v>
      </c>
      <c r="F13546" s="8" t="s">
        <v>22241</v>
      </c>
      <c r="H13546" s="5" t="s">
        <v>5398</v>
      </c>
      <c r="I13546" s="6" t="s">
        <v>13484</v>
      </c>
      <c r="J13546" s="6" t="s">
        <v>8341</v>
      </c>
      <c r="K13546" s="17">
        <v>1</v>
      </c>
      <c r="L13546" s="17" t="s">
        <v>7730</v>
      </c>
      <c r="M13546" s="9">
        <v>4.4000000000000004</v>
      </c>
      <c r="N13546" s="9"/>
      <c r="O13546" s="21"/>
      <c r="Q13546" s="29"/>
      <c r="U13546" s="17"/>
      <c r="V13546" s="2"/>
      <c r="X13546" t="s">
        <v>7732</v>
      </c>
      <c r="Y13546">
        <f t="shared" si="836"/>
        <v>1</v>
      </c>
      <c r="Z13546">
        <v>1</v>
      </c>
      <c r="AA13546" t="str">
        <f t="shared" si="837"/>
        <v/>
      </c>
      <c r="AC13546" s="7"/>
      <c r="AD13546" t="s">
        <v>13484</v>
      </c>
      <c r="AE13546">
        <f t="shared" si="839"/>
        <v>0</v>
      </c>
      <c r="AG13546" s="2"/>
      <c r="AI13546" s="7"/>
    </row>
    <row r="13547" spans="1:35" ht="11" customHeight="1" outlineLevel="1" x14ac:dyDescent="0.25">
      <c r="A13547" t="s">
        <v>4035</v>
      </c>
      <c r="C13547" s="2" t="s">
        <v>12521</v>
      </c>
      <c r="D13547" s="3" t="s">
        <v>22242</v>
      </c>
      <c r="E13547" s="7">
        <v>2012</v>
      </c>
      <c r="F13547" s="31" t="s">
        <v>22244</v>
      </c>
      <c r="H13547" s="5" t="s">
        <v>5398</v>
      </c>
      <c r="I13547" s="6" t="s">
        <v>5233</v>
      </c>
      <c r="J13547" s="6" t="s">
        <v>22243</v>
      </c>
      <c r="K13547" s="17">
        <v>3</v>
      </c>
      <c r="L13547" s="17" t="s">
        <v>7730</v>
      </c>
      <c r="M13547" s="9">
        <v>5</v>
      </c>
      <c r="N13547" s="9"/>
      <c r="O13547" s="21"/>
      <c r="Q13547" s="29"/>
      <c r="U13547" s="17"/>
      <c r="V13547" s="2"/>
      <c r="Y13547">
        <f t="shared" si="836"/>
        <v>1</v>
      </c>
      <c r="Z13547">
        <v>1</v>
      </c>
      <c r="AA13547" t="str">
        <f t="shared" si="837"/>
        <v/>
      </c>
      <c r="AC13547" s="7"/>
      <c r="AD13547" s="1" t="s">
        <v>22245</v>
      </c>
      <c r="AE13547">
        <f t="shared" si="839"/>
        <v>0</v>
      </c>
      <c r="AG13547" s="2"/>
      <c r="AI13547" s="7"/>
    </row>
    <row r="13548" spans="1:35" ht="11" customHeight="1" outlineLevel="1" x14ac:dyDescent="0.25">
      <c r="A13548" t="s">
        <v>4035</v>
      </c>
      <c r="C13548" s="2" t="s">
        <v>12521</v>
      </c>
      <c r="D13548" s="2">
        <v>4865</v>
      </c>
      <c r="E13548" s="7">
        <v>2014</v>
      </c>
      <c r="F13548" s="19">
        <v>0.1</v>
      </c>
      <c r="H13548" s="5" t="s">
        <v>5398</v>
      </c>
      <c r="I13548" s="6" t="s">
        <v>7554</v>
      </c>
      <c r="J13548" s="6" t="s">
        <v>13485</v>
      </c>
      <c r="K13548" s="17">
        <v>7</v>
      </c>
      <c r="L13548" s="17" t="s">
        <v>7730</v>
      </c>
      <c r="M13548" s="9">
        <v>8.8000000000000007</v>
      </c>
      <c r="N13548" s="9"/>
      <c r="O13548" s="21"/>
      <c r="Q13548" s="29"/>
      <c r="U13548" s="17"/>
      <c r="V13548" s="2"/>
      <c r="Y13548" t="str">
        <f t="shared" si="836"/>
        <v/>
      </c>
      <c r="AA13548" t="str">
        <f t="shared" si="837"/>
        <v/>
      </c>
      <c r="AC13548" s="7"/>
      <c r="AD13548" t="s">
        <v>7554</v>
      </c>
      <c r="AE13548">
        <f t="shared" si="839"/>
        <v>0</v>
      </c>
      <c r="AG13548" s="2"/>
      <c r="AI13548" s="7"/>
    </row>
    <row r="13549" spans="1:35" ht="11" customHeight="1" outlineLevel="1" x14ac:dyDescent="0.25">
      <c r="A13549" t="s">
        <v>4035</v>
      </c>
      <c r="C13549" s="2" t="s">
        <v>12521</v>
      </c>
      <c r="D13549" s="2">
        <v>4984</v>
      </c>
      <c r="E13549" s="7">
        <v>2015</v>
      </c>
      <c r="F13549" s="19">
        <v>2</v>
      </c>
      <c r="H13549" s="5" t="s">
        <v>5398</v>
      </c>
      <c r="I13549" s="6" t="s">
        <v>13487</v>
      </c>
      <c r="J13549" s="6" t="s">
        <v>13486</v>
      </c>
      <c r="K13549" s="17">
        <v>1</v>
      </c>
      <c r="L13549" s="17" t="s">
        <v>7730</v>
      </c>
      <c r="M13549" s="9">
        <v>18</v>
      </c>
      <c r="N13549" s="9"/>
      <c r="O13549" s="21"/>
      <c r="Q13549" s="29"/>
      <c r="U13549" s="17"/>
      <c r="V13549" s="2"/>
      <c r="Y13549" t="str">
        <f t="shared" si="836"/>
        <v/>
      </c>
      <c r="AA13549" t="str">
        <f t="shared" si="837"/>
        <v/>
      </c>
      <c r="AC13549" s="7"/>
      <c r="AD13549" t="s">
        <v>13487</v>
      </c>
      <c r="AE13549">
        <f t="shared" si="839"/>
        <v>0</v>
      </c>
      <c r="AG13549" s="2">
        <v>1</v>
      </c>
      <c r="AI13549" s="7"/>
    </row>
    <row r="13550" spans="1:35" ht="11" customHeight="1" outlineLevel="1" x14ac:dyDescent="0.25">
      <c r="A13550" t="s">
        <v>4035</v>
      </c>
      <c r="C13550" s="2" t="s">
        <v>12521</v>
      </c>
      <c r="D13550" s="2">
        <v>5191</v>
      </c>
      <c r="E13550" s="7">
        <v>2017</v>
      </c>
      <c r="F13550" s="19">
        <v>1.35</v>
      </c>
      <c r="H13550" s="5" t="s">
        <v>5398</v>
      </c>
      <c r="I13550" s="6" t="s">
        <v>12892</v>
      </c>
      <c r="J13550" s="6" t="s">
        <v>13488</v>
      </c>
      <c r="K13550" s="17">
        <v>4</v>
      </c>
      <c r="L13550" s="17" t="s">
        <v>7730</v>
      </c>
      <c r="M13550" s="9">
        <v>4.0999999999999996</v>
      </c>
      <c r="N13550" s="9"/>
      <c r="O13550" s="21"/>
      <c r="Q13550" s="29"/>
      <c r="U13550" s="17"/>
      <c r="V13550" s="2"/>
      <c r="Y13550" t="str">
        <f t="shared" ref="Y13550:Y13619" si="840">IF(COUNTIF(F13550,"*fdc*"),1,"")</f>
        <v/>
      </c>
      <c r="AA13550" t="str">
        <f t="shared" ref="AA13550:AA13619" si="841">IF(COUNTIF(F13550,"*s/s*"),1,"")</f>
        <v/>
      </c>
      <c r="AC13550" s="7"/>
      <c r="AD13550" t="s">
        <v>12892</v>
      </c>
      <c r="AE13550">
        <f t="shared" si="839"/>
        <v>0</v>
      </c>
      <c r="AG13550" s="2"/>
      <c r="AI13550" s="7"/>
    </row>
    <row r="13551" spans="1:35" ht="11" customHeight="1" outlineLevel="1" x14ac:dyDescent="0.25">
      <c r="A13551" t="s">
        <v>4035</v>
      </c>
      <c r="C13551" s="2" t="s">
        <v>12521</v>
      </c>
      <c r="D13551" s="2" t="s">
        <v>13491</v>
      </c>
      <c r="E13551" s="7">
        <v>2017</v>
      </c>
      <c r="F13551" s="8" t="s">
        <v>21602</v>
      </c>
      <c r="H13551" s="5" t="s">
        <v>5398</v>
      </c>
      <c r="I13551" s="6" t="s">
        <v>13489</v>
      </c>
      <c r="J13551" s="6" t="s">
        <v>13490</v>
      </c>
      <c r="K13551" s="17">
        <v>6</v>
      </c>
      <c r="L13551" s="17" t="s">
        <v>7730</v>
      </c>
      <c r="M13551" s="9">
        <v>7.5</v>
      </c>
      <c r="N13551" s="9"/>
      <c r="O13551" s="21"/>
      <c r="Q13551" s="29"/>
      <c r="U13551" s="17"/>
      <c r="V13551" s="2"/>
      <c r="Y13551" t="str">
        <f t="shared" si="840"/>
        <v/>
      </c>
      <c r="AA13551" t="str">
        <f t="shared" si="841"/>
        <v/>
      </c>
      <c r="AC13551" s="7"/>
      <c r="AD13551" t="s">
        <v>13489</v>
      </c>
      <c r="AE13551">
        <f t="shared" si="839"/>
        <v>0</v>
      </c>
      <c r="AG13551" s="2"/>
      <c r="AI13551" s="7"/>
    </row>
    <row r="13552" spans="1:35" ht="11" customHeight="1" outlineLevel="1" x14ac:dyDescent="0.25">
      <c r="A13552" t="s">
        <v>4035</v>
      </c>
      <c r="C13552" s="2" t="s">
        <v>12521</v>
      </c>
      <c r="D13552" s="2">
        <v>5355</v>
      </c>
      <c r="E13552" s="7">
        <v>2019</v>
      </c>
      <c r="F13552" s="8" t="s">
        <v>13493</v>
      </c>
      <c r="H13552" s="5" t="s">
        <v>5398</v>
      </c>
      <c r="I13552" s="6" t="s">
        <v>13494</v>
      </c>
      <c r="J13552" s="6" t="s">
        <v>13492</v>
      </c>
      <c r="K13552" s="17">
        <v>1</v>
      </c>
      <c r="L13552" s="17" t="s">
        <v>7730</v>
      </c>
      <c r="M13552" s="9">
        <v>12.5</v>
      </c>
      <c r="N13552" s="9"/>
      <c r="O13552" s="21"/>
      <c r="Q13552" s="29"/>
      <c r="U13552" s="17"/>
      <c r="V13552" s="2"/>
      <c r="Y13552" t="str">
        <f t="shared" si="840"/>
        <v/>
      </c>
      <c r="AA13552">
        <f t="shared" si="841"/>
        <v>1</v>
      </c>
      <c r="AC13552" s="7"/>
      <c r="AD13552" t="s">
        <v>13494</v>
      </c>
      <c r="AE13552">
        <f t="shared" si="839"/>
        <v>0</v>
      </c>
      <c r="AG13552" s="2"/>
      <c r="AI13552" s="7"/>
    </row>
    <row r="13553" spans="1:49" ht="11" customHeight="1" outlineLevel="1" x14ac:dyDescent="0.25">
      <c r="A13553" t="s">
        <v>4035</v>
      </c>
      <c r="C13553" s="2" t="s">
        <v>12521</v>
      </c>
      <c r="D13553" s="2">
        <v>5441</v>
      </c>
      <c r="E13553" s="7">
        <v>2020</v>
      </c>
      <c r="F13553" s="5" t="s">
        <v>13469</v>
      </c>
      <c r="H13553" s="5" t="s">
        <v>5398</v>
      </c>
      <c r="I13553" s="6" t="s">
        <v>13332</v>
      </c>
      <c r="J13553" s="6" t="s">
        <v>13470</v>
      </c>
      <c r="K13553" s="17">
        <v>1</v>
      </c>
      <c r="L13553" s="17" t="s">
        <v>7730</v>
      </c>
      <c r="M13553" s="9">
        <v>9</v>
      </c>
      <c r="N13553" s="9"/>
      <c r="O13553" s="21"/>
      <c r="Q13553" s="29"/>
      <c r="U13553" s="17"/>
      <c r="V13553" s="2"/>
      <c r="Y13553" t="str">
        <f t="shared" si="840"/>
        <v/>
      </c>
      <c r="AA13553">
        <f t="shared" si="841"/>
        <v>1</v>
      </c>
      <c r="AC13553" s="7"/>
      <c r="AD13553" t="s">
        <v>13332</v>
      </c>
      <c r="AE13553">
        <f t="shared" si="839"/>
        <v>0</v>
      </c>
      <c r="AG13553" s="2"/>
      <c r="AI13553" s="7"/>
    </row>
    <row r="13554" spans="1:49" ht="11" customHeight="1" outlineLevel="1" x14ac:dyDescent="0.25">
      <c r="A13554" t="s">
        <v>4035</v>
      </c>
      <c r="C13554" s="2" t="s">
        <v>12521</v>
      </c>
      <c r="D13554" s="2">
        <v>5445</v>
      </c>
      <c r="E13554" s="7">
        <v>2020</v>
      </c>
      <c r="F13554" s="5" t="s">
        <v>13472</v>
      </c>
      <c r="H13554" s="5" t="s">
        <v>5398</v>
      </c>
      <c r="I13554" s="6" t="s">
        <v>13473</v>
      </c>
      <c r="J13554" s="6" t="s">
        <v>13471</v>
      </c>
      <c r="K13554" s="17">
        <v>7</v>
      </c>
      <c r="L13554" s="17" t="s">
        <v>7730</v>
      </c>
      <c r="M13554" s="9">
        <v>3</v>
      </c>
      <c r="N13554" s="9"/>
      <c r="O13554" s="21"/>
      <c r="Q13554" s="29"/>
      <c r="U13554" s="17"/>
      <c r="V13554" s="2"/>
      <c r="Y13554" t="str">
        <f t="shared" si="840"/>
        <v/>
      </c>
      <c r="AA13554" t="str">
        <f t="shared" si="841"/>
        <v/>
      </c>
      <c r="AC13554" s="7"/>
      <c r="AD13554" t="s">
        <v>13473</v>
      </c>
      <c r="AE13554">
        <f t="shared" si="839"/>
        <v>0</v>
      </c>
      <c r="AG13554" s="2"/>
      <c r="AI13554" s="7"/>
    </row>
    <row r="13555" spans="1:49" ht="11" customHeight="1" outlineLevel="1" x14ac:dyDescent="0.25">
      <c r="A13555" t="s">
        <v>4035</v>
      </c>
      <c r="C13555" s="2" t="s">
        <v>12521</v>
      </c>
      <c r="D13555" s="2">
        <v>5489</v>
      </c>
      <c r="E13555" s="7">
        <v>2020</v>
      </c>
      <c r="F13555" s="19">
        <v>4</v>
      </c>
      <c r="H13555" s="5" t="s">
        <v>5398</v>
      </c>
      <c r="I13555" s="6" t="s">
        <v>13477</v>
      </c>
      <c r="J13555" s="6" t="s">
        <v>13474</v>
      </c>
      <c r="K13555" s="17">
        <v>5</v>
      </c>
      <c r="L13555" s="17" t="s">
        <v>20076</v>
      </c>
      <c r="M13555" s="9"/>
      <c r="N13555" s="9"/>
      <c r="O13555" s="21"/>
      <c r="Q13555" s="29"/>
      <c r="U13555" s="17"/>
      <c r="V13555" s="2"/>
      <c r="Y13555" t="str">
        <f t="shared" si="840"/>
        <v/>
      </c>
      <c r="AA13555" t="str">
        <f t="shared" si="841"/>
        <v/>
      </c>
      <c r="AC13555" s="7"/>
      <c r="AD13555" t="s">
        <v>13477</v>
      </c>
      <c r="AE13555">
        <f t="shared" si="839"/>
        <v>0</v>
      </c>
      <c r="AG13555" s="2"/>
      <c r="AI13555" s="7"/>
    </row>
    <row r="13556" spans="1:49" ht="11" customHeight="1" outlineLevel="1" x14ac:dyDescent="0.25">
      <c r="A13556" t="s">
        <v>4035</v>
      </c>
      <c r="C13556" s="2" t="s">
        <v>12521</v>
      </c>
      <c r="D13556" s="2" t="s">
        <v>13475</v>
      </c>
      <c r="E13556" s="7">
        <v>2020</v>
      </c>
      <c r="F13556" s="5" t="s">
        <v>13476</v>
      </c>
      <c r="H13556" s="5" t="s">
        <v>5398</v>
      </c>
      <c r="I13556" s="6" t="s">
        <v>13477</v>
      </c>
      <c r="J13556" s="6" t="s">
        <v>13474</v>
      </c>
      <c r="K13556" s="17">
        <v>5</v>
      </c>
      <c r="L13556" s="17" t="s">
        <v>7730</v>
      </c>
      <c r="M13556" s="9">
        <v>9</v>
      </c>
      <c r="N13556" s="9"/>
      <c r="O13556" s="21"/>
      <c r="Q13556" s="29"/>
      <c r="U13556" s="17"/>
      <c r="V13556" s="2"/>
      <c r="Y13556" t="str">
        <f t="shared" si="840"/>
        <v/>
      </c>
      <c r="AA13556">
        <f t="shared" si="841"/>
        <v>1</v>
      </c>
      <c r="AC13556" s="7"/>
      <c r="AD13556" t="s">
        <v>13477</v>
      </c>
      <c r="AE13556">
        <f t="shared" si="839"/>
        <v>0</v>
      </c>
      <c r="AG13556" s="2"/>
      <c r="AI13556" s="7"/>
    </row>
    <row r="13557" spans="1:49" ht="11" customHeight="1" x14ac:dyDescent="0.25">
      <c r="A13557" t="s">
        <v>9818</v>
      </c>
      <c r="B13557" t="s">
        <v>12011</v>
      </c>
      <c r="C13557" s="2" t="s">
        <v>11983</v>
      </c>
      <c r="E13557" s="7"/>
      <c r="F13557" s="5"/>
      <c r="H13557" s="5"/>
      <c r="I13557" s="6"/>
      <c r="J13557" s="6"/>
      <c r="K13557" s="17"/>
      <c r="L13557" s="17"/>
      <c r="M13557" s="9"/>
      <c r="N13557" s="9">
        <f>SUM(M13558:M13576)</f>
        <v>12.15</v>
      </c>
      <c r="O13557" s="21">
        <v>487</v>
      </c>
      <c r="P13557">
        <f>COUNTIF(L13558:L13576,"*")</f>
        <v>19</v>
      </c>
      <c r="Q13557" s="29">
        <f>P13557/O13557</f>
        <v>3.9014373716632446E-2</v>
      </c>
      <c r="R13557">
        <f>COUNTIF(L13558:L13576,"Y")+COUNTIF(L13558:L13576,"S")</f>
        <v>12</v>
      </c>
      <c r="U13557" s="18" t="s">
        <v>7732</v>
      </c>
      <c r="V13557" s="2"/>
      <c r="W13557" t="s">
        <v>18490</v>
      </c>
      <c r="Y13557" t="str">
        <f t="shared" si="840"/>
        <v/>
      </c>
      <c r="AA13557" t="str">
        <f t="shared" si="841"/>
        <v/>
      </c>
      <c r="AC13557" s="7"/>
      <c r="AF13557">
        <f>COUNTIF(AE13558:AE13576,"1")</f>
        <v>0</v>
      </c>
      <c r="AG13557" s="2"/>
      <c r="AI13557" s="7"/>
      <c r="AJ13557">
        <f>COUNTIF($K13558:$K13576,"1")-COUNTIFS($K13558:$K13576,"1",$L13558:$L13576,"V")</f>
        <v>12</v>
      </c>
      <c r="AK13557">
        <f>COUNTIFS($K13558:$K13576,"1",$L13558:$L13576,"Y")+COUNTIFS($K13558:$K13576,"1",$L13558:$L13576,"s")</f>
        <v>5</v>
      </c>
      <c r="AL13557">
        <f>COUNTIF($K13558:$K13576,"2")-COUNTIFS($K13558:$K13576,"2",$L13558:$L13576,"V")</f>
        <v>0</v>
      </c>
      <c r="AM13557">
        <f>COUNTIFS($K13558:$K13576,"2",$L13558:$L13576,"Y")+COUNTIFS($K13558:$K13576,"2",$L13558:$L13576,"s")</f>
        <v>0</v>
      </c>
      <c r="AN13557">
        <f>COUNTIF($K13558:$K13576,"3")-COUNTIFS($K13558:$K13576,"3",$L13558:$L13576,"V")</f>
        <v>7</v>
      </c>
      <c r="AO13557">
        <f>COUNTIFS($K13558:$K13576,"3",$L13558:$L13576,"Y")+COUNTIFS($K13558:$K13576,"3",$L13558:$L13576,"s")</f>
        <v>7</v>
      </c>
      <c r="AP13557">
        <f>COUNTIF($K13558:$K13576,"4")-COUNTIFS($K13558:$K13576,"4",$L13558:$L13576,"V")</f>
        <v>0</v>
      </c>
      <c r="AQ13557">
        <f>COUNTIFS($K13558:$K13576,"4",$L13558:$L13576,"Y")+COUNTIFS($K13558:$K13576,"4",$L13558:$L13576,"s")</f>
        <v>0</v>
      </c>
      <c r="AR13557">
        <f>COUNTIF($K13558:$K13576,"5")-COUNTIFS($K13558:$K13576,"5",$L13558:$L13576,"V")</f>
        <v>0</v>
      </c>
      <c r="AS13557">
        <f>COUNTIFS($K13558:$K13576,"5",$L13558:$L13576,"Y")+COUNTIFS($K13558:$K13576,"5",$L13558:$L13576,"s")</f>
        <v>0</v>
      </c>
      <c r="AT13557">
        <f>COUNTIF($K13558:$K13576,"6")-COUNTIFS($K13558:$K13576,"6",$L13558:$L13576,"V")</f>
        <v>0</v>
      </c>
      <c r="AU13557">
        <f>COUNTIFS($K13558:$K13576,"6",$L13558:$L13576,"Y")+COUNTIFS($K13558:$K13576,"6",$L13558:$L13576,"s")</f>
        <v>0</v>
      </c>
      <c r="AV13557">
        <f>COUNTIF($K13558:$K13576,"7")-COUNTIFS($K13558:$K13576,"7",$L13558:$L13576,"V")</f>
        <v>0</v>
      </c>
      <c r="AW13557">
        <f>COUNTIFS($K13558:$K13576,"7",$L13558:$L13576,"Y")+COUNTIFS($K13558:$K13576,"7",$L13558:$L13576,"s")</f>
        <v>0</v>
      </c>
    </row>
    <row r="13558" spans="1:49" ht="11" customHeight="1" outlineLevel="1" x14ac:dyDescent="0.25">
      <c r="A13558" t="s">
        <v>3417</v>
      </c>
      <c r="C13558" s="2" t="s">
        <v>11983</v>
      </c>
      <c r="D13558" s="2">
        <v>341</v>
      </c>
      <c r="E13558" s="7">
        <v>1949</v>
      </c>
      <c r="F13558" s="5" t="s">
        <v>631</v>
      </c>
      <c r="H13558" s="5" t="s">
        <v>1119</v>
      </c>
      <c r="I13558" s="6" t="s">
        <v>3418</v>
      </c>
      <c r="J13558" s="6" t="s">
        <v>9815</v>
      </c>
      <c r="K13558" s="17">
        <v>3</v>
      </c>
      <c r="L13558" s="17" t="s">
        <v>7730</v>
      </c>
      <c r="M13558" s="9">
        <v>6.6</v>
      </c>
      <c r="N13558" s="9"/>
      <c r="O13558" s="21"/>
      <c r="Q13558" s="29"/>
      <c r="U13558" s="17"/>
      <c r="V13558" s="2" t="s">
        <v>5280</v>
      </c>
      <c r="Y13558" t="str">
        <f>IF(COUNTIF(F13558,"*fdc*"),1,"")</f>
        <v/>
      </c>
      <c r="AA13558" t="str">
        <f>IF(COUNTIF(F13558,"*s/s*"),1,"")</f>
        <v/>
      </c>
      <c r="AC13558" s="7"/>
      <c r="AD13558" t="s">
        <v>3418</v>
      </c>
      <c r="AE13558">
        <f>COUNTIF(I13558,"*Fuji*")</f>
        <v>0</v>
      </c>
      <c r="AG13558" s="2"/>
      <c r="AH13558" t="s">
        <v>767</v>
      </c>
      <c r="AI13558" s="7" t="s">
        <v>4922</v>
      </c>
    </row>
    <row r="13559" spans="1:49" ht="11" customHeight="1" outlineLevel="1" x14ac:dyDescent="0.25">
      <c r="A13559" t="s">
        <v>3417</v>
      </c>
      <c r="C13559" s="2" t="s">
        <v>11983</v>
      </c>
      <c r="D13559" s="2">
        <v>342</v>
      </c>
      <c r="E13559" s="7">
        <v>1949</v>
      </c>
      <c r="F13559" s="5" t="s">
        <v>4732</v>
      </c>
      <c r="H13559" s="5" t="s">
        <v>2291</v>
      </c>
      <c r="I13559" s="6" t="s">
        <v>3418</v>
      </c>
      <c r="J13559" s="6" t="s">
        <v>9806</v>
      </c>
      <c r="K13559" s="17">
        <v>1</v>
      </c>
      <c r="L13559" s="17" t="s">
        <v>7730</v>
      </c>
      <c r="M13559" s="9">
        <v>0.25</v>
      </c>
      <c r="N13559" s="9"/>
      <c r="O13559" s="21"/>
      <c r="Q13559" s="29"/>
      <c r="U13559" s="17"/>
      <c r="V13559" s="2">
        <v>305</v>
      </c>
      <c r="Y13559" t="str">
        <f>IF(COUNTIF(F13559,"*fdc*"),1,"")</f>
        <v/>
      </c>
      <c r="AA13559" t="str">
        <f>IF(COUNTIF(F13559,"*s/s*"),1,"")</f>
        <v/>
      </c>
      <c r="AC13559" s="7"/>
      <c r="AD13559" t="s">
        <v>3418</v>
      </c>
      <c r="AE13559">
        <f>COUNTIF(I13559,"*Fuji*")</f>
        <v>0</v>
      </c>
      <c r="AG13559" s="2"/>
      <c r="AH13559" t="s">
        <v>767</v>
      </c>
      <c r="AI13559" s="7" t="s">
        <v>4610</v>
      </c>
    </row>
    <row r="13560" spans="1:49" ht="11" customHeight="1" outlineLevel="1" x14ac:dyDescent="0.25">
      <c r="A13560" t="s">
        <v>3417</v>
      </c>
      <c r="C13560" s="2" t="s">
        <v>11983</v>
      </c>
      <c r="D13560" s="2">
        <v>343</v>
      </c>
      <c r="E13560" s="7">
        <v>1949</v>
      </c>
      <c r="F13560" s="5" t="s">
        <v>5140</v>
      </c>
      <c r="H13560" s="5" t="s">
        <v>3964</v>
      </c>
      <c r="I13560" s="6" t="s">
        <v>3418</v>
      </c>
      <c r="J13560" s="6" t="s">
        <v>9807</v>
      </c>
      <c r="K13560" s="17">
        <v>1</v>
      </c>
      <c r="L13560" s="17" t="s">
        <v>7730</v>
      </c>
      <c r="M13560" s="9">
        <v>0.5</v>
      </c>
      <c r="N13560" s="9"/>
      <c r="O13560" s="21"/>
      <c r="Q13560" s="29"/>
      <c r="U13560" s="17"/>
      <c r="V13560" s="2">
        <v>309</v>
      </c>
      <c r="Y13560" t="str">
        <f t="shared" si="840"/>
        <v/>
      </c>
      <c r="AA13560" t="str">
        <f t="shared" si="841"/>
        <v/>
      </c>
      <c r="AC13560" s="7"/>
      <c r="AD13560" t="s">
        <v>3418</v>
      </c>
      <c r="AE13560">
        <f t="shared" ref="AE13560:AE13576" si="842">COUNTIF(I13560,"*Fuji*")</f>
        <v>0</v>
      </c>
      <c r="AG13560" s="2"/>
      <c r="AH13560" t="s">
        <v>767</v>
      </c>
      <c r="AI13560" s="7" t="s">
        <v>4610</v>
      </c>
    </row>
    <row r="13561" spans="1:49" ht="11" customHeight="1" outlineLevel="1" x14ac:dyDescent="0.25">
      <c r="A13561" t="s">
        <v>3417</v>
      </c>
      <c r="C13561" s="2" t="s">
        <v>11983</v>
      </c>
      <c r="D13561" s="2">
        <v>344</v>
      </c>
      <c r="E13561" s="7">
        <v>1949</v>
      </c>
      <c r="F13561" s="5" t="s">
        <v>3421</v>
      </c>
      <c r="H13561" s="5" t="s">
        <v>4558</v>
      </c>
      <c r="I13561" s="6" t="s">
        <v>3418</v>
      </c>
      <c r="J13561" s="6" t="s">
        <v>9808</v>
      </c>
      <c r="K13561" s="17">
        <v>1</v>
      </c>
      <c r="L13561" s="17" t="s">
        <v>7730</v>
      </c>
      <c r="M13561" s="9">
        <v>0.5</v>
      </c>
      <c r="N13561" s="9"/>
      <c r="O13561" s="21"/>
      <c r="Q13561" s="29"/>
      <c r="U13561" s="17"/>
      <c r="V13561" s="2">
        <v>312</v>
      </c>
      <c r="Y13561" t="str">
        <f t="shared" si="840"/>
        <v/>
      </c>
      <c r="AA13561" t="str">
        <f t="shared" si="841"/>
        <v/>
      </c>
      <c r="AC13561" s="7"/>
      <c r="AD13561" t="s">
        <v>3418</v>
      </c>
      <c r="AE13561">
        <f t="shared" si="842"/>
        <v>0</v>
      </c>
      <c r="AG13561" s="2"/>
      <c r="AH13561" t="s">
        <v>767</v>
      </c>
      <c r="AI13561" s="7" t="s">
        <v>4610</v>
      </c>
    </row>
    <row r="13562" spans="1:49" ht="11" customHeight="1" outlineLevel="1" collapsed="1" x14ac:dyDescent="0.25">
      <c r="A13562" t="s">
        <v>3417</v>
      </c>
      <c r="C13562" s="2" t="s">
        <v>11983</v>
      </c>
      <c r="D13562" s="2">
        <v>345</v>
      </c>
      <c r="E13562" s="7">
        <v>1949</v>
      </c>
      <c r="F13562" s="5" t="s">
        <v>53</v>
      </c>
      <c r="H13562" s="5" t="s">
        <v>3829</v>
      </c>
      <c r="I13562" s="6" t="s">
        <v>3418</v>
      </c>
      <c r="J13562" s="6" t="s">
        <v>9809</v>
      </c>
      <c r="K13562" s="17">
        <v>1</v>
      </c>
      <c r="L13562" s="17" t="s">
        <v>7732</v>
      </c>
      <c r="M13562" s="9"/>
      <c r="N13562" s="9"/>
      <c r="O13562" s="21"/>
      <c r="Q13562" s="29"/>
      <c r="U13562" s="17"/>
      <c r="V13562" s="2">
        <v>315</v>
      </c>
      <c r="Y13562" t="str">
        <f t="shared" si="840"/>
        <v/>
      </c>
      <c r="AA13562" t="str">
        <f t="shared" si="841"/>
        <v/>
      </c>
      <c r="AC13562" s="7"/>
      <c r="AD13562" t="s">
        <v>3418</v>
      </c>
      <c r="AE13562">
        <f t="shared" si="842"/>
        <v>0</v>
      </c>
      <c r="AG13562" s="2"/>
      <c r="AH13562" t="s">
        <v>767</v>
      </c>
      <c r="AI13562" s="7" t="s">
        <v>4922</v>
      </c>
    </row>
    <row r="13563" spans="1:49" ht="11" customHeight="1" outlineLevel="1" x14ac:dyDescent="0.25">
      <c r="A13563" t="s">
        <v>3417</v>
      </c>
      <c r="C13563" s="2" t="s">
        <v>11983</v>
      </c>
      <c r="D13563" s="2">
        <v>346</v>
      </c>
      <c r="E13563" s="7">
        <v>1949</v>
      </c>
      <c r="F13563" s="5" t="s">
        <v>815</v>
      </c>
      <c r="H13563" s="5" t="s">
        <v>55</v>
      </c>
      <c r="I13563" s="6" t="s">
        <v>3418</v>
      </c>
      <c r="J13563" s="6" t="s">
        <v>9810</v>
      </c>
      <c r="K13563" s="17">
        <v>1</v>
      </c>
      <c r="L13563" s="17" t="s">
        <v>7732</v>
      </c>
      <c r="M13563" s="9"/>
      <c r="N13563" s="9"/>
      <c r="O13563" s="21"/>
      <c r="Q13563" s="29"/>
      <c r="U13563" s="17"/>
      <c r="V13563" s="2">
        <v>318</v>
      </c>
      <c r="Y13563" t="str">
        <f t="shared" si="840"/>
        <v/>
      </c>
      <c r="AA13563" t="str">
        <f t="shared" si="841"/>
        <v/>
      </c>
      <c r="AC13563" s="7"/>
      <c r="AD13563" t="s">
        <v>3418</v>
      </c>
      <c r="AE13563">
        <f t="shared" si="842"/>
        <v>0</v>
      </c>
      <c r="AG13563" s="2"/>
      <c r="AH13563" t="s">
        <v>767</v>
      </c>
      <c r="AI13563" s="7" t="s">
        <v>4922</v>
      </c>
    </row>
    <row r="13564" spans="1:49" ht="11" customHeight="1" outlineLevel="1" x14ac:dyDescent="0.25">
      <c r="A13564" t="s">
        <v>3417</v>
      </c>
      <c r="C13564" s="2" t="s">
        <v>11983</v>
      </c>
      <c r="D13564" s="2">
        <v>351</v>
      </c>
      <c r="E13564" s="7">
        <v>1949</v>
      </c>
      <c r="F13564" s="5" t="s">
        <v>5138</v>
      </c>
      <c r="H13564" s="5" t="s">
        <v>54</v>
      </c>
      <c r="I13564" s="6" t="s">
        <v>3418</v>
      </c>
      <c r="J13564" s="6" t="s">
        <v>9811</v>
      </c>
      <c r="K13564" s="17">
        <v>1</v>
      </c>
      <c r="L13564" s="17" t="s">
        <v>7730</v>
      </c>
      <c r="M13564" s="9">
        <v>1</v>
      </c>
      <c r="N13564" s="9"/>
      <c r="O13564" s="21"/>
      <c r="Q13564" s="29"/>
      <c r="U13564" s="17"/>
      <c r="V13564" s="2">
        <v>307</v>
      </c>
      <c r="Y13564" t="str">
        <f t="shared" si="840"/>
        <v/>
      </c>
      <c r="AA13564" t="str">
        <f t="shared" si="841"/>
        <v/>
      </c>
      <c r="AC13564" s="7"/>
      <c r="AD13564" t="s">
        <v>3418</v>
      </c>
      <c r="AE13564">
        <f t="shared" si="842"/>
        <v>0</v>
      </c>
      <c r="AG13564" s="2"/>
      <c r="AH13564" t="s">
        <v>767</v>
      </c>
      <c r="AI13564" s="7" t="s">
        <v>4610</v>
      </c>
    </row>
    <row r="13565" spans="1:49" ht="11" customHeight="1" outlineLevel="1" x14ac:dyDescent="0.25">
      <c r="A13565" t="s">
        <v>3417</v>
      </c>
      <c r="C13565" s="2" t="s">
        <v>11983</v>
      </c>
      <c r="D13565" s="2">
        <v>352</v>
      </c>
      <c r="E13565" s="7">
        <v>1949</v>
      </c>
      <c r="F13565" s="5" t="s">
        <v>2348</v>
      </c>
      <c r="H13565" s="5" t="s">
        <v>547</v>
      </c>
      <c r="I13565" s="6" t="s">
        <v>3418</v>
      </c>
      <c r="J13565" s="6" t="s">
        <v>9811</v>
      </c>
      <c r="K13565" s="17">
        <v>1</v>
      </c>
      <c r="L13565" s="17" t="s">
        <v>7732</v>
      </c>
      <c r="M13565" s="9"/>
      <c r="N13565" s="9"/>
      <c r="O13565" s="21"/>
      <c r="Q13565" s="29"/>
      <c r="U13565" s="17"/>
      <c r="V13565" s="2">
        <v>310</v>
      </c>
      <c r="Y13565" t="str">
        <f t="shared" si="840"/>
        <v/>
      </c>
      <c r="AA13565" t="str">
        <f t="shared" si="841"/>
        <v/>
      </c>
      <c r="AC13565" s="7"/>
      <c r="AD13565" t="s">
        <v>3418</v>
      </c>
      <c r="AE13565">
        <f t="shared" si="842"/>
        <v>0</v>
      </c>
      <c r="AG13565" s="2"/>
      <c r="AH13565" t="s">
        <v>767</v>
      </c>
      <c r="AI13565" s="7" t="s">
        <v>4610</v>
      </c>
    </row>
    <row r="13566" spans="1:49" ht="11" customHeight="1" outlineLevel="1" x14ac:dyDescent="0.25">
      <c r="A13566" t="s">
        <v>3417</v>
      </c>
      <c r="C13566" s="2" t="s">
        <v>11983</v>
      </c>
      <c r="D13566" s="2">
        <v>353</v>
      </c>
      <c r="E13566" s="7">
        <v>1949</v>
      </c>
      <c r="F13566" s="5" t="s">
        <v>5296</v>
      </c>
      <c r="H13566" s="5" t="s">
        <v>5212</v>
      </c>
      <c r="I13566" s="6" t="s">
        <v>3418</v>
      </c>
      <c r="J13566" s="6" t="s">
        <v>9811</v>
      </c>
      <c r="K13566" s="17">
        <v>1</v>
      </c>
      <c r="L13566" s="17" t="s">
        <v>7730</v>
      </c>
      <c r="M13566" s="9">
        <v>0.5</v>
      </c>
      <c r="N13566" s="9"/>
      <c r="O13566" s="21"/>
      <c r="Q13566" s="29"/>
      <c r="U13566" s="17"/>
      <c r="V13566" s="2">
        <v>313</v>
      </c>
      <c r="Y13566" t="str">
        <f t="shared" si="840"/>
        <v/>
      </c>
      <c r="AA13566" t="str">
        <f t="shared" si="841"/>
        <v/>
      </c>
      <c r="AC13566" s="7"/>
      <c r="AD13566" t="s">
        <v>3418</v>
      </c>
      <c r="AE13566">
        <f t="shared" si="842"/>
        <v>0</v>
      </c>
      <c r="AG13566" s="2"/>
      <c r="AH13566" t="s">
        <v>767</v>
      </c>
      <c r="AI13566" s="7" t="s">
        <v>4610</v>
      </c>
    </row>
    <row r="13567" spans="1:49" ht="11" customHeight="1" outlineLevel="1" x14ac:dyDescent="0.25">
      <c r="A13567" t="s">
        <v>3417</v>
      </c>
      <c r="C13567" s="2" t="s">
        <v>11983</v>
      </c>
      <c r="D13567" s="2">
        <v>354</v>
      </c>
      <c r="E13567" s="7">
        <v>1949</v>
      </c>
      <c r="F13567" s="5" t="s">
        <v>631</v>
      </c>
      <c r="H13567" s="5" t="s">
        <v>3966</v>
      </c>
      <c r="I13567" s="6" t="s">
        <v>3418</v>
      </c>
      <c r="J13567" s="6" t="s">
        <v>9811</v>
      </c>
      <c r="K13567" s="17">
        <v>1</v>
      </c>
      <c r="L13567" s="17" t="s">
        <v>7732</v>
      </c>
      <c r="M13567" s="9"/>
      <c r="N13567" s="9"/>
      <c r="O13567" s="21"/>
      <c r="Q13567" s="29"/>
      <c r="U13567" s="17"/>
      <c r="V13567" s="2">
        <v>317</v>
      </c>
      <c r="Y13567" t="str">
        <f t="shared" si="840"/>
        <v/>
      </c>
      <c r="AA13567" t="str">
        <f t="shared" si="841"/>
        <v/>
      </c>
      <c r="AC13567" s="7"/>
      <c r="AD13567" t="s">
        <v>3418</v>
      </c>
      <c r="AE13567">
        <f t="shared" si="842"/>
        <v>0</v>
      </c>
      <c r="AG13567" s="2"/>
      <c r="AH13567" t="s">
        <v>767</v>
      </c>
      <c r="AI13567" s="7" t="s">
        <v>4922</v>
      </c>
    </row>
    <row r="13568" spans="1:49" ht="11" customHeight="1" outlineLevel="1" x14ac:dyDescent="0.25">
      <c r="A13568" t="s">
        <v>3417</v>
      </c>
      <c r="C13568" s="2" t="s">
        <v>11983</v>
      </c>
      <c r="D13568" s="2">
        <v>363</v>
      </c>
      <c r="E13568" s="7">
        <v>1951</v>
      </c>
      <c r="F13568" s="5" t="s">
        <v>3421</v>
      </c>
      <c r="H13568" s="5" t="s">
        <v>3966</v>
      </c>
      <c r="I13568" s="6" t="s">
        <v>3418</v>
      </c>
      <c r="J13568" s="6" t="s">
        <v>9813</v>
      </c>
      <c r="K13568" s="17">
        <v>1</v>
      </c>
      <c r="L13568" s="17" t="s">
        <v>7732</v>
      </c>
      <c r="M13568" s="9"/>
      <c r="N13568" s="9"/>
      <c r="O13568" s="21"/>
      <c r="Q13568" s="29"/>
      <c r="U13568" s="17"/>
      <c r="V13568" s="2" t="s">
        <v>2106</v>
      </c>
      <c r="Y13568" t="str">
        <f t="shared" si="840"/>
        <v/>
      </c>
      <c r="AA13568" t="str">
        <f t="shared" si="841"/>
        <v/>
      </c>
      <c r="AC13568" s="7"/>
      <c r="AD13568" t="s">
        <v>3418</v>
      </c>
      <c r="AE13568">
        <f t="shared" si="842"/>
        <v>0</v>
      </c>
      <c r="AG13568" s="2"/>
      <c r="AH13568" t="s">
        <v>767</v>
      </c>
      <c r="AI13568" s="7" t="s">
        <v>4610</v>
      </c>
    </row>
    <row r="13569" spans="1:49" ht="11" customHeight="1" outlineLevel="1" x14ac:dyDescent="0.25">
      <c r="A13569" t="s">
        <v>3417</v>
      </c>
      <c r="C13569" s="2" t="s">
        <v>11983</v>
      </c>
      <c r="D13569" s="2">
        <v>366</v>
      </c>
      <c r="E13569" s="7">
        <v>1951</v>
      </c>
      <c r="F13569" s="5" t="s">
        <v>9812</v>
      </c>
      <c r="H13569" s="5" t="s">
        <v>584</v>
      </c>
      <c r="I13569" s="6" t="s">
        <v>3418</v>
      </c>
      <c r="J13569" s="6" t="s">
        <v>9813</v>
      </c>
      <c r="K13569" s="17">
        <v>1</v>
      </c>
      <c r="L13569" s="17" t="s">
        <v>7732</v>
      </c>
      <c r="M13569" s="9"/>
      <c r="N13569" s="9"/>
      <c r="O13569" s="21"/>
      <c r="Q13569" s="29"/>
      <c r="U13569" s="17"/>
      <c r="V13569" s="2" t="s">
        <v>6277</v>
      </c>
      <c r="Y13569" t="str">
        <f t="shared" si="840"/>
        <v/>
      </c>
      <c r="AA13569" t="str">
        <f t="shared" si="841"/>
        <v/>
      </c>
      <c r="AC13569" s="7"/>
      <c r="AD13569" t="s">
        <v>3418</v>
      </c>
      <c r="AE13569">
        <f t="shared" si="842"/>
        <v>0</v>
      </c>
      <c r="AG13569" s="2"/>
      <c r="AH13569" t="s">
        <v>767</v>
      </c>
      <c r="AI13569" s="7" t="s">
        <v>4610</v>
      </c>
    </row>
    <row r="13570" spans="1:49" ht="11" customHeight="1" outlineLevel="1" collapsed="1" x14ac:dyDescent="0.25">
      <c r="A13570" t="s">
        <v>3417</v>
      </c>
      <c r="C13570" s="2" t="s">
        <v>11983</v>
      </c>
      <c r="D13570" s="2">
        <v>369</v>
      </c>
      <c r="E13570" s="7">
        <v>1951</v>
      </c>
      <c r="F13570" s="5" t="s">
        <v>3174</v>
      </c>
      <c r="H13570" s="5" t="s">
        <v>588</v>
      </c>
      <c r="I13570" s="6" t="s">
        <v>3418</v>
      </c>
      <c r="J13570" s="6" t="s">
        <v>9814</v>
      </c>
      <c r="K13570" s="17">
        <v>1</v>
      </c>
      <c r="L13570" s="17" t="s">
        <v>7732</v>
      </c>
      <c r="M13570" s="9"/>
      <c r="N13570" s="9"/>
      <c r="O13570" s="21"/>
      <c r="Q13570" s="29"/>
      <c r="U13570" s="17"/>
      <c r="V13570" s="2" t="s">
        <v>3419</v>
      </c>
      <c r="Y13570" t="str">
        <f t="shared" si="840"/>
        <v/>
      </c>
      <c r="AA13570" t="str">
        <f t="shared" si="841"/>
        <v/>
      </c>
      <c r="AC13570" s="7"/>
      <c r="AD13570" t="s">
        <v>3418</v>
      </c>
      <c r="AE13570">
        <f t="shared" si="842"/>
        <v>0</v>
      </c>
      <c r="AG13570" s="2"/>
      <c r="AH13570" t="s">
        <v>767</v>
      </c>
      <c r="AI13570" s="7" t="s">
        <v>4610</v>
      </c>
    </row>
    <row r="13571" spans="1:49" ht="11" customHeight="1" outlineLevel="1" x14ac:dyDescent="0.25">
      <c r="A13571" t="s">
        <v>3417</v>
      </c>
      <c r="C13571" s="2" t="s">
        <v>11983</v>
      </c>
      <c r="D13571" s="2">
        <v>427</v>
      </c>
      <c r="E13571" s="7">
        <v>1956</v>
      </c>
      <c r="F13571" s="5" t="s">
        <v>215</v>
      </c>
      <c r="H13571" s="5"/>
      <c r="I13571" s="6" t="s">
        <v>216</v>
      </c>
      <c r="J13571" s="6" t="s">
        <v>9816</v>
      </c>
      <c r="K13571" s="17">
        <v>3</v>
      </c>
      <c r="L13571" s="17" t="s">
        <v>7730</v>
      </c>
      <c r="M13571" s="9">
        <v>0.5</v>
      </c>
      <c r="N13571" s="9"/>
      <c r="O13571" s="21"/>
      <c r="Q13571" s="29"/>
      <c r="U13571" s="17"/>
      <c r="V13571" s="2" t="s">
        <v>211</v>
      </c>
      <c r="Y13571" t="str">
        <f t="shared" si="840"/>
        <v/>
      </c>
      <c r="AA13571" t="str">
        <f t="shared" si="841"/>
        <v/>
      </c>
      <c r="AC13571" s="7"/>
      <c r="AD13571" t="s">
        <v>216</v>
      </c>
      <c r="AE13571">
        <f t="shared" si="842"/>
        <v>0</v>
      </c>
      <c r="AG13571" s="2"/>
      <c r="AH13571" t="s">
        <v>767</v>
      </c>
      <c r="AI13571" s="7" t="s">
        <v>4610</v>
      </c>
    </row>
    <row r="13572" spans="1:49" ht="11" customHeight="1" outlineLevel="1" x14ac:dyDescent="0.25">
      <c r="A13572" t="s">
        <v>3417</v>
      </c>
      <c r="C13572" s="2" t="s">
        <v>11983</v>
      </c>
      <c r="D13572" s="2">
        <v>428</v>
      </c>
      <c r="E13572" s="7">
        <v>1956</v>
      </c>
      <c r="F13572" s="5" t="s">
        <v>2068</v>
      </c>
      <c r="H13572" s="5" t="s">
        <v>1674</v>
      </c>
      <c r="I13572" s="6" t="s">
        <v>216</v>
      </c>
      <c r="J13572" s="6" t="s">
        <v>9816</v>
      </c>
      <c r="K13572" s="17">
        <v>3</v>
      </c>
      <c r="L13572" s="17" t="s">
        <v>7730</v>
      </c>
      <c r="M13572" s="9">
        <v>0.5</v>
      </c>
      <c r="N13572" s="9"/>
      <c r="O13572" s="21"/>
      <c r="Q13572" s="29"/>
      <c r="U13572" s="17"/>
      <c r="V13572" s="2" t="s">
        <v>212</v>
      </c>
      <c r="Y13572" t="str">
        <f t="shared" si="840"/>
        <v/>
      </c>
      <c r="AA13572" t="str">
        <f t="shared" si="841"/>
        <v/>
      </c>
      <c r="AC13572" s="7"/>
      <c r="AD13572" t="s">
        <v>216</v>
      </c>
      <c r="AE13572">
        <f t="shared" si="842"/>
        <v>0</v>
      </c>
      <c r="AG13572" s="2"/>
      <c r="AH13572" t="s">
        <v>767</v>
      </c>
      <c r="AI13572" s="7" t="s">
        <v>4610</v>
      </c>
    </row>
    <row r="13573" spans="1:49" ht="11" customHeight="1" outlineLevel="1" x14ac:dyDescent="0.25">
      <c r="A13573" t="s">
        <v>3417</v>
      </c>
      <c r="C13573" s="2" t="s">
        <v>11983</v>
      </c>
      <c r="D13573" s="2">
        <v>429</v>
      </c>
      <c r="E13573" s="7">
        <v>1956</v>
      </c>
      <c r="F13573" s="5" t="s">
        <v>2621</v>
      </c>
      <c r="H13573" s="5" t="s">
        <v>209</v>
      </c>
      <c r="I13573" s="6" t="s">
        <v>210</v>
      </c>
      <c r="J13573" s="6" t="s">
        <v>9816</v>
      </c>
      <c r="K13573" s="17">
        <v>3</v>
      </c>
      <c r="L13573" s="17" t="s">
        <v>7730</v>
      </c>
      <c r="M13573" s="9">
        <v>1</v>
      </c>
      <c r="N13573" s="9"/>
      <c r="O13573" s="21"/>
      <c r="Q13573" s="29"/>
      <c r="U13573" s="17"/>
      <c r="V13573" s="2">
        <v>346</v>
      </c>
      <c r="Y13573" t="str">
        <f t="shared" si="840"/>
        <v/>
      </c>
      <c r="AA13573" t="str">
        <f t="shared" si="841"/>
        <v/>
      </c>
      <c r="AC13573" s="7"/>
      <c r="AD13573" t="s">
        <v>210</v>
      </c>
      <c r="AE13573">
        <f t="shared" si="842"/>
        <v>0</v>
      </c>
      <c r="AG13573" s="2"/>
      <c r="AH13573" t="s">
        <v>767</v>
      </c>
      <c r="AI13573" s="7" t="s">
        <v>4610</v>
      </c>
    </row>
    <row r="13574" spans="1:49" ht="11" customHeight="1" outlineLevel="1" x14ac:dyDescent="0.25">
      <c r="A13574" t="s">
        <v>3417</v>
      </c>
      <c r="C13574" s="2" t="s">
        <v>11983</v>
      </c>
      <c r="D13574" s="2">
        <v>438</v>
      </c>
      <c r="E13574" s="7">
        <v>1958</v>
      </c>
      <c r="F13574" s="5" t="s">
        <v>2602</v>
      </c>
      <c r="H13574" s="5" t="s">
        <v>6794</v>
      </c>
      <c r="I13574" s="6" t="s">
        <v>210</v>
      </c>
      <c r="J13574" s="6" t="s">
        <v>9817</v>
      </c>
      <c r="K13574" s="17">
        <v>3</v>
      </c>
      <c r="L13574" s="17" t="s">
        <v>7730</v>
      </c>
      <c r="M13574" s="9">
        <v>0.25</v>
      </c>
      <c r="N13574" s="9"/>
      <c r="O13574" s="21"/>
      <c r="Q13574" s="29"/>
      <c r="U13574" s="17"/>
      <c r="V13574" s="2" t="s">
        <v>213</v>
      </c>
      <c r="Y13574" t="str">
        <f t="shared" si="840"/>
        <v/>
      </c>
      <c r="AA13574" t="str">
        <f t="shared" si="841"/>
        <v/>
      </c>
      <c r="AC13574" s="7"/>
      <c r="AD13574" t="s">
        <v>210</v>
      </c>
      <c r="AE13574">
        <f t="shared" si="842"/>
        <v>0</v>
      </c>
      <c r="AG13574" s="2"/>
      <c r="AH13574" t="s">
        <v>767</v>
      </c>
      <c r="AI13574" s="7" t="s">
        <v>4610</v>
      </c>
    </row>
    <row r="13575" spans="1:49" ht="11" customHeight="1" outlineLevel="1" x14ac:dyDescent="0.25">
      <c r="A13575" t="s">
        <v>3417</v>
      </c>
      <c r="C13575" s="2" t="s">
        <v>11983</v>
      </c>
      <c r="D13575" s="2">
        <v>439</v>
      </c>
      <c r="E13575" s="7">
        <v>1958</v>
      </c>
      <c r="F13575" s="5" t="s">
        <v>217</v>
      </c>
      <c r="H13575" s="5" t="s">
        <v>5220</v>
      </c>
      <c r="I13575" s="6" t="s">
        <v>210</v>
      </c>
      <c r="J13575" s="6" t="s">
        <v>9817</v>
      </c>
      <c r="K13575" s="17">
        <v>3</v>
      </c>
      <c r="L13575" s="17" t="s">
        <v>7730</v>
      </c>
      <c r="M13575" s="9">
        <v>0.3</v>
      </c>
      <c r="N13575" s="9"/>
      <c r="O13575" s="21"/>
      <c r="Q13575" s="29"/>
      <c r="U13575" s="17"/>
      <c r="V13575" s="2" t="s">
        <v>214</v>
      </c>
      <c r="Y13575" t="str">
        <f t="shared" si="840"/>
        <v/>
      </c>
      <c r="AA13575" t="str">
        <f t="shared" si="841"/>
        <v/>
      </c>
      <c r="AC13575" s="7"/>
      <c r="AD13575" t="s">
        <v>210</v>
      </c>
      <c r="AE13575">
        <f t="shared" si="842"/>
        <v>0</v>
      </c>
      <c r="AG13575" s="2"/>
      <c r="AH13575" t="s">
        <v>767</v>
      </c>
      <c r="AI13575" s="7" t="s">
        <v>4610</v>
      </c>
    </row>
    <row r="13576" spans="1:49" ht="11" customHeight="1" outlineLevel="1" x14ac:dyDescent="0.25">
      <c r="A13576" t="s">
        <v>3417</v>
      </c>
      <c r="C13576" s="2" t="s">
        <v>11983</v>
      </c>
      <c r="D13576" s="2">
        <v>440</v>
      </c>
      <c r="E13576" s="7">
        <v>1958</v>
      </c>
      <c r="F13576" s="5" t="s">
        <v>218</v>
      </c>
      <c r="H13576" s="5" t="s">
        <v>547</v>
      </c>
      <c r="I13576" s="6" t="s">
        <v>210</v>
      </c>
      <c r="J13576" s="6" t="s">
        <v>9817</v>
      </c>
      <c r="K13576" s="17">
        <v>3</v>
      </c>
      <c r="L13576" s="17" t="s">
        <v>7730</v>
      </c>
      <c r="M13576" s="9">
        <v>0.25</v>
      </c>
      <c r="N13576" s="9"/>
      <c r="O13576" s="21"/>
      <c r="Q13576" s="29"/>
      <c r="U13576" s="17"/>
      <c r="V13576" s="2" t="s">
        <v>5310</v>
      </c>
      <c r="Y13576" t="str">
        <f t="shared" si="840"/>
        <v/>
      </c>
      <c r="AA13576" t="str">
        <f t="shared" si="841"/>
        <v/>
      </c>
      <c r="AC13576" s="7"/>
      <c r="AD13576" t="s">
        <v>210</v>
      </c>
      <c r="AE13576">
        <f t="shared" si="842"/>
        <v>0</v>
      </c>
      <c r="AG13576" s="2"/>
      <c r="AH13576" t="s">
        <v>767</v>
      </c>
      <c r="AI13576" s="7" t="s">
        <v>4610</v>
      </c>
    </row>
    <row r="13577" spans="1:49" ht="11" customHeight="1" x14ac:dyDescent="0.25">
      <c r="A13577" t="s">
        <v>14742</v>
      </c>
      <c r="B13577" t="s">
        <v>14728</v>
      </c>
      <c r="C13577" s="2" t="s">
        <v>12953</v>
      </c>
      <c r="E13577" s="7"/>
      <c r="F13577" s="5"/>
      <c r="H13577" s="5"/>
      <c r="I13577" s="6"/>
      <c r="J13577" s="6"/>
      <c r="K13577" s="17"/>
      <c r="L13577" s="17"/>
      <c r="M13577" s="9"/>
      <c r="N13577" s="9">
        <f>SUM(M13578:M13595)</f>
        <v>19</v>
      </c>
      <c r="O13577" s="21">
        <v>1924</v>
      </c>
      <c r="P13577">
        <f>COUNTIF(L13578:L13595,"*")</f>
        <v>18</v>
      </c>
      <c r="Q13577" s="29">
        <f>P13577/O13577</f>
        <v>9.355509355509356E-3</v>
      </c>
      <c r="R13577">
        <f>COUNTIF(L13578:L13595,"Y")+COUNTIF(L13578:L13595,"S")</f>
        <v>7</v>
      </c>
      <c r="U13577" s="17" t="s">
        <v>7730</v>
      </c>
      <c r="V13577" s="2"/>
      <c r="W13577" t="s">
        <v>18491</v>
      </c>
      <c r="Y13577" t="str">
        <f t="shared" si="840"/>
        <v/>
      </c>
      <c r="AA13577" t="str">
        <f t="shared" si="841"/>
        <v/>
      </c>
      <c r="AC13577" s="7"/>
      <c r="AF13577">
        <f>COUNTIF(AE13578:AE13595,"1")</f>
        <v>1</v>
      </c>
      <c r="AG13577" s="2"/>
      <c r="AI13577" s="7"/>
      <c r="AJ13577">
        <f>COUNTIF($K13578:$K13595,"1")-COUNTIFS($K13578:$K13595,"1",$L13578:$L13595,"V")</f>
        <v>1</v>
      </c>
      <c r="AK13577">
        <f>COUNTIFS($K13578:$K13595,"1",$L13578:$L13595,"Y")+COUNTIFS($K13578:$K13595,"1",$L13578:$L13595,"s")</f>
        <v>1</v>
      </c>
      <c r="AL13577">
        <f>COUNTIF($K13578:$K13595,"2")-COUNTIFS($K13578:$K13595,"2",$L13578:$L13595,"V")</f>
        <v>0</v>
      </c>
      <c r="AM13577">
        <f>COUNTIFS($K13578:$K13595,"2",$L13578:$L13595,"Y")+COUNTIFS($K13578:$K13595,"2",$L13578:$L13595,"s")</f>
        <v>0</v>
      </c>
      <c r="AN13577">
        <f>COUNTIF($K13578:$K13595,"3")-COUNTIFS($K13578:$K13595,"3",$L13578:$L13595,"V")</f>
        <v>0</v>
      </c>
      <c r="AO13577">
        <f>COUNTIFS($K13578:$K13595,"3",$L13578:$L13595,"Y")+COUNTIFS($K13578:$K13595,"3",$L13578:$L13595,"s")</f>
        <v>0</v>
      </c>
      <c r="AP13577">
        <f>COUNTIF($K13578:$K13595,"4")-COUNTIFS($K13578:$K13595,"4",$L13578:$L13595,"V")</f>
        <v>0</v>
      </c>
      <c r="AQ13577">
        <f>COUNTIFS($K13578:$K13595,"4",$L13578:$L13595,"Y")+COUNTIFS($K13578:$K13595,"4",$L13578:$L13595,"s")</f>
        <v>0</v>
      </c>
      <c r="AR13577">
        <f>COUNTIF($K13578:$K13595,"5")-COUNTIFS($K13578:$K13595,"5",$L13578:$L13595,"V")</f>
        <v>6</v>
      </c>
      <c r="AS13577">
        <f>COUNTIFS($K13578:$K13595,"5",$L13578:$L13595,"Y")+COUNTIFS($K13578:$K13595,"5",$L13578:$L13595,"s")</f>
        <v>0</v>
      </c>
      <c r="AT13577">
        <f>COUNTIF($K13578:$K13595,"6")-COUNTIFS($K13578:$K13595,"6",$L13578:$L13595,"V")</f>
        <v>0</v>
      </c>
      <c r="AU13577">
        <f>COUNTIFS($K13578:$K13595,"6",$L13578:$L13595,"Y")+COUNTIFS($K13578:$K13595,"6",$L13578:$L13595,"s")</f>
        <v>0</v>
      </c>
      <c r="AV13577">
        <f>COUNTIF($K13578:$K13595,"7")-COUNTIFS($K13578:$K13595,"7",$L13578:$L13595,"V")</f>
        <v>11</v>
      </c>
      <c r="AW13577">
        <f>COUNTIFS($K13578:$K13595,"7",$L13578:$L13595,"Y")+COUNTIFS($K13578:$K13595,"7",$L13578:$L13595,"s")</f>
        <v>6</v>
      </c>
    </row>
    <row r="13578" spans="1:49" ht="11" customHeight="1" outlineLevel="1" x14ac:dyDescent="0.25">
      <c r="A13578" t="s">
        <v>6717</v>
      </c>
      <c r="C13578" s="2" t="s">
        <v>12953</v>
      </c>
      <c r="D13578" s="2">
        <v>32</v>
      </c>
      <c r="E13578" s="7">
        <v>1976</v>
      </c>
      <c r="F13578" s="5" t="s">
        <v>1346</v>
      </c>
      <c r="H13578" s="5" t="s">
        <v>5398</v>
      </c>
      <c r="I13578" s="6" t="s">
        <v>14733</v>
      </c>
      <c r="J13578" s="6" t="s">
        <v>14737</v>
      </c>
      <c r="K13578" s="17">
        <v>7</v>
      </c>
      <c r="L13578" s="17" t="s">
        <v>7732</v>
      </c>
      <c r="M13578" s="9"/>
      <c r="N13578" s="9"/>
      <c r="O13578" s="21"/>
      <c r="Q13578" s="29"/>
      <c r="U13578" s="17"/>
      <c r="V13578" s="2"/>
      <c r="Y13578" t="str">
        <f t="shared" si="840"/>
        <v/>
      </c>
      <c r="AA13578" t="str">
        <f t="shared" si="841"/>
        <v/>
      </c>
      <c r="AC13578" s="7"/>
      <c r="AD13578" t="s">
        <v>14733</v>
      </c>
      <c r="AE13578">
        <f t="shared" ref="AE13578:AE13595" si="843">COUNTIF(I13578,"*Fuji*")</f>
        <v>0</v>
      </c>
      <c r="AG13578" s="2"/>
      <c r="AI13578" s="7"/>
    </row>
    <row r="13579" spans="1:49" ht="11" customHeight="1" outlineLevel="1" x14ac:dyDescent="0.25">
      <c r="A13579" t="s">
        <v>6717</v>
      </c>
      <c r="C13579" s="2" t="s">
        <v>12953</v>
      </c>
      <c r="D13579" s="2">
        <v>33</v>
      </c>
      <c r="E13579" s="7">
        <v>1976</v>
      </c>
      <c r="F13579" s="5" t="s">
        <v>6867</v>
      </c>
      <c r="H13579" s="5" t="s">
        <v>5398</v>
      </c>
      <c r="I13579" s="6" t="s">
        <v>14734</v>
      </c>
      <c r="J13579" s="6" t="s">
        <v>14737</v>
      </c>
      <c r="K13579" s="17">
        <v>7</v>
      </c>
      <c r="L13579" s="17" t="s">
        <v>7732</v>
      </c>
      <c r="M13579" s="9"/>
      <c r="N13579" s="9"/>
      <c r="O13579" s="21"/>
      <c r="Q13579" s="29"/>
      <c r="U13579" s="17"/>
      <c r="V13579" s="2"/>
      <c r="Y13579" t="str">
        <f t="shared" si="840"/>
        <v/>
      </c>
      <c r="AA13579" t="str">
        <f t="shared" si="841"/>
        <v/>
      </c>
      <c r="AC13579" s="7"/>
      <c r="AD13579" t="s">
        <v>14734</v>
      </c>
      <c r="AE13579">
        <f t="shared" si="843"/>
        <v>0</v>
      </c>
      <c r="AG13579" s="2"/>
      <c r="AI13579" s="7"/>
    </row>
    <row r="13580" spans="1:49" ht="11" customHeight="1" outlineLevel="1" x14ac:dyDescent="0.25">
      <c r="A13580" t="s">
        <v>6717</v>
      </c>
      <c r="C13580" s="2" t="s">
        <v>12953</v>
      </c>
      <c r="D13580" s="2">
        <v>34</v>
      </c>
      <c r="E13580" s="7">
        <v>1976</v>
      </c>
      <c r="F13580" s="5" t="s">
        <v>14730</v>
      </c>
      <c r="H13580" s="5" t="s">
        <v>5398</v>
      </c>
      <c r="I13580" s="6" t="s">
        <v>14350</v>
      </c>
      <c r="J13580" s="6" t="s">
        <v>14737</v>
      </c>
      <c r="K13580" s="17">
        <v>7</v>
      </c>
      <c r="L13580" s="17" t="s">
        <v>7732</v>
      </c>
      <c r="M13580" s="9"/>
      <c r="N13580" s="9"/>
      <c r="O13580" s="21"/>
      <c r="Q13580" s="29"/>
      <c r="U13580" s="17"/>
      <c r="V13580" s="2"/>
      <c r="Y13580" t="str">
        <f t="shared" si="840"/>
        <v/>
      </c>
      <c r="AA13580" t="str">
        <f t="shared" si="841"/>
        <v/>
      </c>
      <c r="AC13580" s="7"/>
      <c r="AD13580" t="s">
        <v>14350</v>
      </c>
      <c r="AE13580">
        <f t="shared" si="843"/>
        <v>0</v>
      </c>
      <c r="AG13580" s="2"/>
      <c r="AI13580" s="7"/>
    </row>
    <row r="13581" spans="1:49" ht="11" customHeight="1" outlineLevel="1" x14ac:dyDescent="0.25">
      <c r="A13581" t="s">
        <v>6717</v>
      </c>
      <c r="C13581" s="2" t="s">
        <v>12953</v>
      </c>
      <c r="D13581" s="2">
        <v>35</v>
      </c>
      <c r="E13581" s="7">
        <v>1976</v>
      </c>
      <c r="F13581" s="5" t="s">
        <v>14731</v>
      </c>
      <c r="H13581" s="5" t="s">
        <v>5398</v>
      </c>
      <c r="I13581" s="6" t="s">
        <v>14735</v>
      </c>
      <c r="J13581" s="6" t="s">
        <v>14737</v>
      </c>
      <c r="K13581" s="17">
        <v>7</v>
      </c>
      <c r="L13581" s="17" t="s">
        <v>7732</v>
      </c>
      <c r="M13581" s="9"/>
      <c r="N13581" s="9"/>
      <c r="O13581" s="21"/>
      <c r="Q13581" s="29"/>
      <c r="U13581" s="17"/>
      <c r="V13581" s="2"/>
      <c r="Y13581" t="str">
        <f t="shared" si="840"/>
        <v/>
      </c>
      <c r="AA13581" t="str">
        <f t="shared" si="841"/>
        <v/>
      </c>
      <c r="AC13581" s="7"/>
      <c r="AD13581" t="s">
        <v>14735</v>
      </c>
      <c r="AE13581">
        <f t="shared" si="843"/>
        <v>0</v>
      </c>
      <c r="AG13581" s="2"/>
      <c r="AI13581" s="7"/>
    </row>
    <row r="13582" spans="1:49" ht="11" customHeight="1" outlineLevel="1" x14ac:dyDescent="0.25">
      <c r="A13582" t="s">
        <v>6717</v>
      </c>
      <c r="C13582" s="2" t="s">
        <v>12953</v>
      </c>
      <c r="D13582" s="2" t="s">
        <v>14729</v>
      </c>
      <c r="E13582" s="7">
        <v>1976</v>
      </c>
      <c r="F13582" s="5" t="s">
        <v>14732</v>
      </c>
      <c r="H13582" s="5" t="s">
        <v>5398</v>
      </c>
      <c r="I13582" s="6" t="s">
        <v>14736</v>
      </c>
      <c r="J13582" s="6" t="s">
        <v>14737</v>
      </c>
      <c r="K13582" s="17">
        <v>7</v>
      </c>
      <c r="L13582" s="17" t="s">
        <v>7732</v>
      </c>
      <c r="M13582" s="9"/>
      <c r="N13582" s="9"/>
      <c r="O13582" s="21"/>
      <c r="Q13582" s="29"/>
      <c r="U13582" s="17"/>
      <c r="V13582" s="2"/>
      <c r="Y13582" t="str">
        <f t="shared" si="840"/>
        <v/>
      </c>
      <c r="AA13582">
        <f t="shared" si="841"/>
        <v>1</v>
      </c>
      <c r="AC13582" s="7"/>
      <c r="AD13582" t="s">
        <v>14736</v>
      </c>
      <c r="AE13582">
        <f t="shared" si="843"/>
        <v>0</v>
      </c>
      <c r="AG13582" s="2"/>
      <c r="AI13582" s="7"/>
    </row>
    <row r="13583" spans="1:49" ht="11" customHeight="1" outlineLevel="1" x14ac:dyDescent="0.25">
      <c r="A13583" t="s">
        <v>6717</v>
      </c>
      <c r="C13583" s="2" t="s">
        <v>12953</v>
      </c>
      <c r="D13583" s="2">
        <v>913</v>
      </c>
      <c r="E13583" s="7">
        <v>2002</v>
      </c>
      <c r="F13583" s="5" t="s">
        <v>6718</v>
      </c>
      <c r="H13583" s="5" t="s">
        <v>5398</v>
      </c>
      <c r="I13583" s="6" t="s">
        <v>5399</v>
      </c>
      <c r="J13583" s="6" t="s">
        <v>14741</v>
      </c>
      <c r="K13583" s="17">
        <v>1</v>
      </c>
      <c r="L13583" s="17" t="s">
        <v>7730</v>
      </c>
      <c r="M13583" s="9">
        <v>1.3</v>
      </c>
      <c r="N13583" s="9"/>
      <c r="O13583" s="21"/>
      <c r="Q13583" s="29"/>
      <c r="S13583">
        <v>1</v>
      </c>
      <c r="T13583">
        <v>1</v>
      </c>
      <c r="U13583" s="17"/>
      <c r="V13583" s="2">
        <v>1378</v>
      </c>
      <c r="Y13583" t="str">
        <f t="shared" si="840"/>
        <v/>
      </c>
      <c r="AA13583" t="str">
        <f t="shared" si="841"/>
        <v/>
      </c>
      <c r="AC13583" s="7"/>
      <c r="AD13583" t="s">
        <v>5399</v>
      </c>
      <c r="AE13583">
        <f t="shared" si="843"/>
        <v>1</v>
      </c>
      <c r="AG13583" s="2"/>
      <c r="AH13583" t="s">
        <v>4921</v>
      </c>
      <c r="AI13583" s="7" t="s">
        <v>4610</v>
      </c>
    </row>
    <row r="13584" spans="1:49" ht="11" customHeight="1" outlineLevel="1" x14ac:dyDescent="0.25">
      <c r="A13584" t="s">
        <v>6717</v>
      </c>
      <c r="C13584" s="2" t="s">
        <v>12953</v>
      </c>
      <c r="D13584" s="2">
        <v>1012</v>
      </c>
      <c r="E13584" s="7">
        <v>2003</v>
      </c>
      <c r="F13584" s="5" t="s">
        <v>14739</v>
      </c>
      <c r="H13584" s="5" t="s">
        <v>5398</v>
      </c>
      <c r="I13584" s="6" t="s">
        <v>14733</v>
      </c>
      <c r="J13584" s="6" t="s">
        <v>14738</v>
      </c>
      <c r="K13584" s="17">
        <v>7</v>
      </c>
      <c r="L13584" s="18" t="s">
        <v>7730</v>
      </c>
      <c r="M13584" s="9">
        <v>5.7</v>
      </c>
      <c r="N13584" s="9"/>
      <c r="O13584" s="21"/>
      <c r="Q13584" s="29"/>
      <c r="U13584" s="17"/>
      <c r="V13584" s="2"/>
      <c r="Y13584" t="str">
        <f t="shared" si="840"/>
        <v/>
      </c>
      <c r="AA13584" t="str">
        <f t="shared" si="841"/>
        <v/>
      </c>
      <c r="AC13584" s="7"/>
      <c r="AD13584" t="s">
        <v>14733</v>
      </c>
      <c r="AE13584">
        <f t="shared" si="843"/>
        <v>0</v>
      </c>
      <c r="AG13584" s="2"/>
      <c r="AI13584" s="7"/>
    </row>
    <row r="13585" spans="1:49" ht="11" customHeight="1" outlineLevel="1" x14ac:dyDescent="0.25">
      <c r="A13585" t="s">
        <v>6717</v>
      </c>
      <c r="C13585" s="2" t="s">
        <v>12953</v>
      </c>
      <c r="D13585" s="2">
        <v>1059</v>
      </c>
      <c r="E13585" s="7">
        <v>2004</v>
      </c>
      <c r="F13585" s="5" t="s">
        <v>14731</v>
      </c>
      <c r="H13585" s="5" t="s">
        <v>5398</v>
      </c>
      <c r="I13585" s="6" t="s">
        <v>14733</v>
      </c>
      <c r="J13585" s="6" t="s">
        <v>14740</v>
      </c>
      <c r="K13585" s="17">
        <v>7</v>
      </c>
      <c r="L13585" s="17" t="s">
        <v>7730</v>
      </c>
      <c r="M13585" s="9"/>
      <c r="N13585" s="9"/>
      <c r="O13585" s="21"/>
      <c r="Q13585" s="29"/>
      <c r="U13585" s="17"/>
      <c r="V13585" s="2"/>
      <c r="Y13585" t="str">
        <f t="shared" si="840"/>
        <v/>
      </c>
      <c r="AA13585" t="str">
        <f t="shared" si="841"/>
        <v/>
      </c>
      <c r="AC13585" s="7"/>
      <c r="AD13585" t="s">
        <v>14733</v>
      </c>
      <c r="AE13585">
        <f t="shared" si="843"/>
        <v>0</v>
      </c>
      <c r="AG13585" s="2"/>
      <c r="AI13585" s="7"/>
    </row>
    <row r="13586" spans="1:49" ht="11" customHeight="1" outlineLevel="1" x14ac:dyDescent="0.25">
      <c r="A13586" t="s">
        <v>6717</v>
      </c>
      <c r="C13586" s="2" t="s">
        <v>12953</v>
      </c>
      <c r="D13586" s="2" t="s">
        <v>22530</v>
      </c>
      <c r="E13586" s="7">
        <v>2014</v>
      </c>
      <c r="F13586" s="5" t="s">
        <v>22529</v>
      </c>
      <c r="H13586" s="5" t="s">
        <v>5398</v>
      </c>
      <c r="I13586" s="6" t="s">
        <v>22527</v>
      </c>
      <c r="J13586" s="6" t="s">
        <v>18318</v>
      </c>
      <c r="K13586" s="17">
        <v>5</v>
      </c>
      <c r="L13586" s="17" t="s">
        <v>7732</v>
      </c>
      <c r="M13586" s="9"/>
      <c r="N13586" s="9"/>
      <c r="O13586" s="21"/>
      <c r="Q13586" s="29"/>
      <c r="U13586" s="17"/>
      <c r="V13586" s="2"/>
      <c r="Y13586" t="str">
        <f t="shared" si="840"/>
        <v/>
      </c>
      <c r="AA13586">
        <f t="shared" si="841"/>
        <v>1</v>
      </c>
      <c r="AC13586" s="7"/>
      <c r="AD13586" t="s">
        <v>22528</v>
      </c>
      <c r="AE13586">
        <f t="shared" si="843"/>
        <v>0</v>
      </c>
      <c r="AG13586" s="2"/>
      <c r="AI13586" s="7"/>
    </row>
    <row r="13587" spans="1:49" ht="11" customHeight="1" outlineLevel="1" x14ac:dyDescent="0.25">
      <c r="A13587" t="s">
        <v>6717</v>
      </c>
      <c r="C13587" s="2" t="s">
        <v>12953</v>
      </c>
      <c r="D13587" s="2">
        <v>1609</v>
      </c>
      <c r="E13587" s="7">
        <v>2014</v>
      </c>
      <c r="F13587" s="5" t="s">
        <v>2601</v>
      </c>
      <c r="H13587" s="5" t="s">
        <v>5398</v>
      </c>
      <c r="I13587" s="6" t="s">
        <v>22531</v>
      </c>
      <c r="J13587" s="6" t="s">
        <v>18318</v>
      </c>
      <c r="K13587" s="17">
        <v>5</v>
      </c>
      <c r="L13587" s="17" t="s">
        <v>7732</v>
      </c>
      <c r="M13587" s="9"/>
      <c r="N13587" s="9"/>
      <c r="O13587" s="21"/>
      <c r="Q13587" s="29"/>
      <c r="U13587" s="17"/>
      <c r="V13587" s="2"/>
      <c r="Y13587" t="str">
        <f t="shared" si="840"/>
        <v/>
      </c>
      <c r="AA13587" t="str">
        <f t="shared" si="841"/>
        <v/>
      </c>
      <c r="AC13587" s="7"/>
      <c r="AD13587" t="s">
        <v>22528</v>
      </c>
      <c r="AE13587">
        <f t="shared" si="843"/>
        <v>0</v>
      </c>
      <c r="AG13587" s="2"/>
      <c r="AI13587" s="7"/>
    </row>
    <row r="13588" spans="1:49" ht="11" customHeight="1" outlineLevel="1" x14ac:dyDescent="0.25">
      <c r="A13588" t="s">
        <v>6717</v>
      </c>
      <c r="C13588" s="2" t="s">
        <v>12953</v>
      </c>
      <c r="D13588" s="2">
        <v>1610</v>
      </c>
      <c r="E13588" s="7">
        <v>2014</v>
      </c>
      <c r="F13588" s="5" t="s">
        <v>1528</v>
      </c>
      <c r="H13588" s="5" t="s">
        <v>5398</v>
      </c>
      <c r="I13588" s="6" t="s">
        <v>22532</v>
      </c>
      <c r="J13588" s="6" t="s">
        <v>18318</v>
      </c>
      <c r="K13588" s="17">
        <v>5</v>
      </c>
      <c r="L13588" s="17" t="s">
        <v>7732</v>
      </c>
      <c r="M13588" s="9"/>
      <c r="N13588" s="9"/>
      <c r="O13588" s="21"/>
      <c r="Q13588" s="29"/>
      <c r="U13588" s="17"/>
      <c r="V13588" s="2"/>
      <c r="Y13588" t="str">
        <f t="shared" ref="Y13588:Y13590" si="844">IF(COUNTIF(F13588,"*fdc*"),1,"")</f>
        <v/>
      </c>
      <c r="AA13588" t="str">
        <f t="shared" ref="AA13588:AA13590" si="845">IF(COUNTIF(F13588,"*s/s*"),1,"")</f>
        <v/>
      </c>
      <c r="AC13588" s="7"/>
      <c r="AD13588" t="s">
        <v>22528</v>
      </c>
      <c r="AE13588">
        <f t="shared" ref="AE13588:AE13590" si="846">COUNTIF(I13588,"*Fuji*")</f>
        <v>0</v>
      </c>
      <c r="AG13588" s="2"/>
      <c r="AI13588" s="7"/>
    </row>
    <row r="13589" spans="1:49" ht="11" customHeight="1" outlineLevel="1" x14ac:dyDescent="0.25">
      <c r="A13589" t="s">
        <v>6717</v>
      </c>
      <c r="C13589" s="2" t="s">
        <v>12953</v>
      </c>
      <c r="D13589" s="2">
        <v>1611</v>
      </c>
      <c r="E13589" s="7">
        <v>2014</v>
      </c>
      <c r="F13589" s="5" t="s">
        <v>479</v>
      </c>
      <c r="H13589" s="5" t="s">
        <v>5398</v>
      </c>
      <c r="I13589" s="6" t="s">
        <v>22533</v>
      </c>
      <c r="J13589" s="6" t="s">
        <v>18318</v>
      </c>
      <c r="K13589" s="17">
        <v>5</v>
      </c>
      <c r="L13589" s="17" t="s">
        <v>7732</v>
      </c>
      <c r="M13589" s="9"/>
      <c r="N13589" s="9"/>
      <c r="O13589" s="21"/>
      <c r="Q13589" s="29"/>
      <c r="U13589" s="17"/>
      <c r="V13589" s="2"/>
      <c r="Y13589" t="str">
        <f t="shared" si="844"/>
        <v/>
      </c>
      <c r="AA13589" t="str">
        <f t="shared" si="845"/>
        <v/>
      </c>
      <c r="AC13589" s="7"/>
      <c r="AD13589" t="s">
        <v>22528</v>
      </c>
      <c r="AE13589">
        <f t="shared" si="846"/>
        <v>0</v>
      </c>
      <c r="AG13589" s="2"/>
      <c r="AI13589" s="7"/>
    </row>
    <row r="13590" spans="1:49" ht="11" customHeight="1" outlineLevel="1" x14ac:dyDescent="0.25">
      <c r="A13590" t="s">
        <v>6717</v>
      </c>
      <c r="C13590" s="2" t="s">
        <v>12953</v>
      </c>
      <c r="D13590" s="2">
        <v>1612</v>
      </c>
      <c r="E13590" s="7">
        <v>2014</v>
      </c>
      <c r="F13590" s="5" t="s">
        <v>6886</v>
      </c>
      <c r="H13590" s="5" t="s">
        <v>5398</v>
      </c>
      <c r="I13590" s="6" t="s">
        <v>22534</v>
      </c>
      <c r="J13590" s="6" t="s">
        <v>18318</v>
      </c>
      <c r="K13590" s="17">
        <v>5</v>
      </c>
      <c r="L13590" s="17" t="s">
        <v>7732</v>
      </c>
      <c r="M13590" s="9"/>
      <c r="N13590" s="9"/>
      <c r="O13590" s="21"/>
      <c r="Q13590" s="29"/>
      <c r="U13590" s="17"/>
      <c r="V13590" s="2"/>
      <c r="Y13590" t="str">
        <f t="shared" si="844"/>
        <v/>
      </c>
      <c r="AA13590" t="str">
        <f t="shared" si="845"/>
        <v/>
      </c>
      <c r="AC13590" s="7"/>
      <c r="AD13590" t="s">
        <v>22528</v>
      </c>
      <c r="AE13590">
        <f t="shared" si="846"/>
        <v>0</v>
      </c>
      <c r="AG13590" s="2"/>
      <c r="AI13590" s="7"/>
    </row>
    <row r="13591" spans="1:49" ht="11" customHeight="1" outlineLevel="1" x14ac:dyDescent="0.25">
      <c r="A13591" t="s">
        <v>6717</v>
      </c>
      <c r="C13591" s="2" t="s">
        <v>12953</v>
      </c>
      <c r="D13591" s="2">
        <v>1613</v>
      </c>
      <c r="E13591" s="7">
        <v>2014</v>
      </c>
      <c r="F13591" s="5" t="s">
        <v>8117</v>
      </c>
      <c r="H13591" s="5" t="s">
        <v>5398</v>
      </c>
      <c r="I13591" s="6" t="s">
        <v>22535</v>
      </c>
      <c r="J13591" s="6" t="s">
        <v>18318</v>
      </c>
      <c r="K13591" s="17">
        <v>5</v>
      </c>
      <c r="L13591" s="17" t="s">
        <v>7732</v>
      </c>
      <c r="M13591" s="9"/>
      <c r="N13591" s="9"/>
      <c r="O13591" s="21"/>
      <c r="Q13591" s="29"/>
      <c r="U13591" s="17"/>
      <c r="V13591" s="2"/>
      <c r="Y13591" t="str">
        <f t="shared" ref="Y13591" si="847">IF(COUNTIF(F13591,"*fdc*"),1,"")</f>
        <v/>
      </c>
      <c r="AA13591" t="str">
        <f t="shared" ref="AA13591" si="848">IF(COUNTIF(F13591,"*s/s*"),1,"")</f>
        <v/>
      </c>
      <c r="AC13591" s="7"/>
      <c r="AD13591" t="s">
        <v>22528</v>
      </c>
      <c r="AE13591">
        <f t="shared" ref="AE13591" si="849">COUNTIF(I13591,"*Fuji*")</f>
        <v>0</v>
      </c>
      <c r="AG13591" s="2"/>
      <c r="AI13591" s="7"/>
    </row>
    <row r="13592" spans="1:49" ht="11" customHeight="1" outlineLevel="1" x14ac:dyDescent="0.25">
      <c r="A13592" t="s">
        <v>6717</v>
      </c>
      <c r="C13592" s="2" t="s">
        <v>12953</v>
      </c>
      <c r="D13592" s="2">
        <v>1632</v>
      </c>
      <c r="E13592" s="7">
        <v>2015</v>
      </c>
      <c r="F13592" s="5" t="s">
        <v>1528</v>
      </c>
      <c r="H13592" s="5" t="s">
        <v>5398</v>
      </c>
      <c r="I13592" s="6" t="s">
        <v>9223</v>
      </c>
      <c r="J13592" s="6" t="s">
        <v>14737</v>
      </c>
      <c r="K13592" s="17">
        <v>7</v>
      </c>
      <c r="L13592" s="17" t="s">
        <v>7730</v>
      </c>
      <c r="M13592" s="9">
        <v>3</v>
      </c>
      <c r="N13592" s="9"/>
      <c r="O13592" s="21"/>
      <c r="Q13592" s="29"/>
      <c r="U13592" s="17"/>
      <c r="V13592" s="2"/>
      <c r="Y13592" t="str">
        <f t="shared" si="840"/>
        <v/>
      </c>
      <c r="AA13592" t="str">
        <f t="shared" si="841"/>
        <v/>
      </c>
      <c r="AC13592" s="7"/>
      <c r="AD13592" t="s">
        <v>9223</v>
      </c>
      <c r="AE13592">
        <f t="shared" si="843"/>
        <v>0</v>
      </c>
      <c r="AG13592" s="2"/>
      <c r="AI13592" s="7"/>
    </row>
    <row r="13593" spans="1:49" ht="11" customHeight="1" outlineLevel="1" x14ac:dyDescent="0.25">
      <c r="A13593" t="s">
        <v>6717</v>
      </c>
      <c r="C13593" s="2" t="s">
        <v>12953</v>
      </c>
      <c r="D13593" s="2">
        <v>1633</v>
      </c>
      <c r="E13593" s="7">
        <v>2015</v>
      </c>
      <c r="F13593" s="5" t="s">
        <v>2772</v>
      </c>
      <c r="H13593" s="5" t="s">
        <v>5398</v>
      </c>
      <c r="I13593" s="6" t="s">
        <v>9223</v>
      </c>
      <c r="J13593" s="6" t="s">
        <v>14737</v>
      </c>
      <c r="K13593" s="17">
        <v>7</v>
      </c>
      <c r="L13593" s="17" t="s">
        <v>7730</v>
      </c>
      <c r="M13593" s="9">
        <v>3</v>
      </c>
      <c r="N13593" s="9"/>
      <c r="O13593" s="21"/>
      <c r="Q13593" s="29"/>
      <c r="U13593" s="17"/>
      <c r="V13593" s="2"/>
      <c r="Y13593" t="str">
        <f t="shared" si="840"/>
        <v/>
      </c>
      <c r="AA13593" t="str">
        <f t="shared" si="841"/>
        <v/>
      </c>
      <c r="AC13593" s="7"/>
      <c r="AD13593" t="s">
        <v>9223</v>
      </c>
      <c r="AE13593">
        <f t="shared" si="843"/>
        <v>0</v>
      </c>
      <c r="AG13593" s="2"/>
      <c r="AI13593" s="7"/>
    </row>
    <row r="13594" spans="1:49" ht="11" customHeight="1" outlineLevel="1" x14ac:dyDescent="0.25">
      <c r="A13594" t="s">
        <v>6717</v>
      </c>
      <c r="C13594" s="2" t="s">
        <v>12953</v>
      </c>
      <c r="D13594" s="2">
        <v>1634</v>
      </c>
      <c r="E13594" s="7">
        <v>2015</v>
      </c>
      <c r="F13594" s="5" t="s">
        <v>3987</v>
      </c>
      <c r="H13594" s="5" t="s">
        <v>5398</v>
      </c>
      <c r="I13594" s="6" t="s">
        <v>9223</v>
      </c>
      <c r="J13594" s="6" t="s">
        <v>14737</v>
      </c>
      <c r="K13594" s="17">
        <v>7</v>
      </c>
      <c r="L13594" s="17" t="s">
        <v>7730</v>
      </c>
      <c r="M13594" s="9">
        <v>3</v>
      </c>
      <c r="N13594" s="9"/>
      <c r="O13594" s="21"/>
      <c r="Q13594" s="29"/>
      <c r="U13594" s="17"/>
      <c r="V13594" s="2"/>
      <c r="Y13594" t="str">
        <f t="shared" si="840"/>
        <v/>
      </c>
      <c r="AA13594" t="str">
        <f t="shared" si="841"/>
        <v/>
      </c>
      <c r="AC13594" s="7"/>
      <c r="AD13594" t="s">
        <v>9223</v>
      </c>
      <c r="AE13594">
        <f t="shared" si="843"/>
        <v>0</v>
      </c>
      <c r="AG13594" s="2"/>
      <c r="AI13594" s="7"/>
    </row>
    <row r="13595" spans="1:49" ht="11" customHeight="1" outlineLevel="1" x14ac:dyDescent="0.25">
      <c r="A13595" t="s">
        <v>6717</v>
      </c>
      <c r="C13595" s="2" t="s">
        <v>12953</v>
      </c>
      <c r="D13595" s="2">
        <v>1635</v>
      </c>
      <c r="E13595" s="7">
        <v>2015</v>
      </c>
      <c r="F13595" s="5" t="s">
        <v>6142</v>
      </c>
      <c r="H13595" s="5" t="s">
        <v>5398</v>
      </c>
      <c r="I13595" s="6" t="s">
        <v>9223</v>
      </c>
      <c r="J13595" s="6" t="s">
        <v>14737</v>
      </c>
      <c r="K13595" s="17">
        <v>7</v>
      </c>
      <c r="L13595" s="17" t="s">
        <v>7730</v>
      </c>
      <c r="M13595" s="9">
        <v>3</v>
      </c>
      <c r="N13595" s="9"/>
      <c r="O13595" s="21"/>
      <c r="Q13595" s="29"/>
      <c r="U13595" s="17"/>
      <c r="V13595" s="2"/>
      <c r="Y13595" t="str">
        <f t="shared" si="840"/>
        <v/>
      </c>
      <c r="AA13595" t="str">
        <f t="shared" si="841"/>
        <v/>
      </c>
      <c r="AC13595" s="7"/>
      <c r="AD13595" t="s">
        <v>9223</v>
      </c>
      <c r="AE13595">
        <f t="shared" si="843"/>
        <v>0</v>
      </c>
      <c r="AG13595" s="2"/>
      <c r="AI13595" s="7"/>
    </row>
    <row r="13596" spans="1:49" ht="11" customHeight="1" x14ac:dyDescent="0.25">
      <c r="A13596" s="4" t="s">
        <v>12652</v>
      </c>
      <c r="B13596" t="s">
        <v>12645</v>
      </c>
      <c r="C13596" s="2" t="s">
        <v>12521</v>
      </c>
      <c r="E13596" s="7"/>
      <c r="F13596" s="5"/>
      <c r="H13596" s="5"/>
      <c r="I13596" s="6"/>
      <c r="J13596" s="6"/>
      <c r="K13596" s="17"/>
      <c r="L13596" s="17"/>
      <c r="M13596" s="9"/>
      <c r="N13596" s="9">
        <f>SUM(M13597:M13600)</f>
        <v>6.6</v>
      </c>
      <c r="O13596" s="21">
        <v>864</v>
      </c>
      <c r="P13596">
        <f>COUNTIF(L13597:L13600,"*")</f>
        <v>4</v>
      </c>
      <c r="Q13596" s="29">
        <f>P13596/O13596</f>
        <v>4.6296296296296294E-3</v>
      </c>
      <c r="R13596">
        <f>COUNTIF(L13597:L13600,"Y")+COUNTIF(L13597:L13600,"S")</f>
        <v>4</v>
      </c>
      <c r="U13596" s="17" t="s">
        <v>7730</v>
      </c>
      <c r="V13596" s="2"/>
      <c r="W13596" t="s">
        <v>18475</v>
      </c>
      <c r="Y13596" t="str">
        <f t="shared" si="840"/>
        <v/>
      </c>
      <c r="AA13596" t="str">
        <f t="shared" si="841"/>
        <v/>
      </c>
      <c r="AC13596" s="7"/>
      <c r="AF13596">
        <f>COUNTIF(AE13597:AE13600,"1")</f>
        <v>0</v>
      </c>
      <c r="AG13596" s="2"/>
      <c r="AI13596" s="7"/>
      <c r="AJ13596">
        <f>COUNTIF($K13597:$K13600,"1")-COUNTIFS($K13597:$K13600,"1",$L13597:$L13600,"V")</f>
        <v>0</v>
      </c>
      <c r="AK13596">
        <f>COUNTIFS($K13597:$K13600,"1",$L13597:$L13600,"Y")+COUNTIFS($K13597:$K13600,"1",$L13597:$L13600,"s")</f>
        <v>0</v>
      </c>
      <c r="AL13596">
        <f>COUNTIF($K13597:$K13600,"2")-COUNTIFS($K13597:$K13600,"2",$L13597:$L13600,"V")</f>
        <v>0</v>
      </c>
      <c r="AM13596">
        <f>COUNTIFS($K13597:$K13600,"2",$L13597:$L13600,"Y")+COUNTIFS($K13597:$K13600,"2",$L13597:$L13600,"s")</f>
        <v>0</v>
      </c>
      <c r="AN13596">
        <f>COUNTIF($K13597:$K13600,"3")-COUNTIFS($K13597:$K13600,"3",$L13597:$L13600,"V")</f>
        <v>0</v>
      </c>
      <c r="AO13596">
        <f>COUNTIFS($K13597:$K13600,"3",$L13597:$L13600,"Y")+COUNTIFS($K13597:$K13600,"3",$L13597:$L13600,"s")</f>
        <v>0</v>
      </c>
      <c r="AP13596">
        <f>COUNTIF($K13597:$K13600,"4")-COUNTIFS($K13597:$K13600,"4",$L13597:$L13600,"V")</f>
        <v>0</v>
      </c>
      <c r="AQ13596">
        <f>COUNTIFS($K13597:$K13600,"4",$L13597:$L13600,"Y")+COUNTIFS($K13597:$K13600,"4",$L13597:$L13600,"s")</f>
        <v>0</v>
      </c>
      <c r="AR13596">
        <f>COUNTIF($K13597:$K13600,"5")-COUNTIFS($K13597:$K13600,"5",$L13597:$L13600,"V")</f>
        <v>0</v>
      </c>
      <c r="AS13596">
        <f>COUNTIFS($K13597:$K13600,"5",$L13597:$L13600,"Y")+COUNTIFS($K13597:$K13600,"5",$L13597:$L13600,"s")</f>
        <v>0</v>
      </c>
      <c r="AT13596">
        <f>COUNTIF($K13597:$K13600,"6")-COUNTIFS($K13597:$K13600,"6",$L13597:$L13600,"V")</f>
        <v>0</v>
      </c>
      <c r="AU13596">
        <f>COUNTIFS($K13597:$K13600,"6",$L13597:$L13600,"Y")+COUNTIFS($K13597:$K13600,"6",$L13597:$L13600,"s")</f>
        <v>0</v>
      </c>
      <c r="AV13596">
        <f>COUNTIF($K13597:$K13600,"7")-COUNTIFS($K13597:$K13600,"7",$L13597:$L13600,"V")</f>
        <v>4</v>
      </c>
      <c r="AW13596">
        <f>COUNTIFS($K13597:$K13600,"7",$L13597:$L13600,"Y")+COUNTIFS($K13597:$K13600,"7",$L13597:$L13600,"s")</f>
        <v>4</v>
      </c>
    </row>
    <row r="13597" spans="1:49" ht="11" customHeight="1" outlineLevel="1" x14ac:dyDescent="0.25">
      <c r="A13597" t="s">
        <v>12653</v>
      </c>
      <c r="C13597" s="2" t="s">
        <v>12521</v>
      </c>
      <c r="D13597" s="2">
        <v>311</v>
      </c>
      <c r="E13597" s="7">
        <v>2004</v>
      </c>
      <c r="F13597" s="5" t="s">
        <v>12654</v>
      </c>
      <c r="H13597" s="5" t="s">
        <v>5398</v>
      </c>
      <c r="I13597" s="6" t="s">
        <v>9223</v>
      </c>
      <c r="J13597" s="6" t="s">
        <v>7554</v>
      </c>
      <c r="K13597" s="17">
        <v>7</v>
      </c>
      <c r="L13597" s="17" t="s">
        <v>7730</v>
      </c>
      <c r="M13597" s="9">
        <v>1.65</v>
      </c>
      <c r="N13597" s="9"/>
      <c r="O13597" s="21"/>
      <c r="Q13597" s="29"/>
      <c r="U13597" s="17"/>
      <c r="V13597" s="2"/>
      <c r="Y13597" t="str">
        <f t="shared" si="840"/>
        <v/>
      </c>
      <c r="AA13597" t="str">
        <f t="shared" si="841"/>
        <v/>
      </c>
      <c r="AC13597" s="7"/>
      <c r="AD13597" t="s">
        <v>9223</v>
      </c>
      <c r="AE13597">
        <f>COUNTIF(I13597,"*Fuji*")</f>
        <v>0</v>
      </c>
      <c r="AG13597" s="2"/>
      <c r="AI13597" s="7"/>
    </row>
    <row r="13598" spans="1:49" ht="11" customHeight="1" outlineLevel="1" x14ac:dyDescent="0.25">
      <c r="A13598" t="s">
        <v>12653</v>
      </c>
      <c r="C13598" s="2" t="s">
        <v>12521</v>
      </c>
      <c r="D13598" s="2">
        <v>312</v>
      </c>
      <c r="E13598" s="7">
        <v>2004</v>
      </c>
      <c r="F13598" s="5" t="s">
        <v>12654</v>
      </c>
      <c r="H13598" s="5" t="s">
        <v>5398</v>
      </c>
      <c r="I13598" s="6" t="s">
        <v>9223</v>
      </c>
      <c r="J13598" s="6" t="s">
        <v>7554</v>
      </c>
      <c r="K13598" s="17">
        <v>7</v>
      </c>
      <c r="L13598" s="17" t="s">
        <v>7730</v>
      </c>
      <c r="M13598" s="9">
        <v>1.65</v>
      </c>
      <c r="N13598" s="9"/>
      <c r="O13598" s="21"/>
      <c r="Q13598" s="29"/>
      <c r="U13598" s="17"/>
      <c r="V13598" s="2"/>
      <c r="Y13598" t="str">
        <f t="shared" si="840"/>
        <v/>
      </c>
      <c r="AA13598" t="str">
        <f t="shared" si="841"/>
        <v/>
      </c>
      <c r="AC13598" s="7"/>
      <c r="AD13598" t="s">
        <v>9223</v>
      </c>
      <c r="AE13598">
        <f>COUNTIF(I13598,"*Fuji*")</f>
        <v>0</v>
      </c>
      <c r="AG13598" s="2"/>
      <c r="AI13598" s="7"/>
    </row>
    <row r="13599" spans="1:49" ht="11" customHeight="1" outlineLevel="1" x14ac:dyDescent="0.25">
      <c r="A13599" t="s">
        <v>12653</v>
      </c>
      <c r="C13599" s="2" t="s">
        <v>12521</v>
      </c>
      <c r="D13599" s="2">
        <v>313</v>
      </c>
      <c r="E13599" s="7">
        <v>2004</v>
      </c>
      <c r="F13599" s="5" t="s">
        <v>12655</v>
      </c>
      <c r="H13599" s="5" t="s">
        <v>5398</v>
      </c>
      <c r="I13599" s="6" t="s">
        <v>9223</v>
      </c>
      <c r="J13599" s="6" t="s">
        <v>7554</v>
      </c>
      <c r="K13599" s="17">
        <v>7</v>
      </c>
      <c r="L13599" s="17" t="s">
        <v>7730</v>
      </c>
      <c r="M13599" s="9">
        <v>1.65</v>
      </c>
      <c r="N13599" s="9"/>
      <c r="O13599" s="21"/>
      <c r="Q13599" s="29"/>
      <c r="U13599" s="17"/>
      <c r="V13599" s="2"/>
      <c r="Y13599" t="str">
        <f t="shared" si="840"/>
        <v/>
      </c>
      <c r="AA13599" t="str">
        <f t="shared" si="841"/>
        <v/>
      </c>
      <c r="AC13599" s="7"/>
      <c r="AD13599" t="s">
        <v>9223</v>
      </c>
      <c r="AE13599">
        <f>COUNTIF(I13599,"*Fuji*")</f>
        <v>0</v>
      </c>
      <c r="AG13599" s="2"/>
      <c r="AI13599" s="7"/>
    </row>
    <row r="13600" spans="1:49" ht="11" customHeight="1" outlineLevel="1" x14ac:dyDescent="0.25">
      <c r="A13600" t="s">
        <v>12653</v>
      </c>
      <c r="C13600" s="2" t="s">
        <v>12521</v>
      </c>
      <c r="D13600" s="2">
        <v>314</v>
      </c>
      <c r="E13600" s="7">
        <v>2004</v>
      </c>
      <c r="F13600" s="5" t="s">
        <v>12655</v>
      </c>
      <c r="H13600" s="5" t="s">
        <v>5398</v>
      </c>
      <c r="I13600" s="6" t="s">
        <v>9223</v>
      </c>
      <c r="J13600" s="6" t="s">
        <v>7554</v>
      </c>
      <c r="K13600" s="17">
        <v>7</v>
      </c>
      <c r="L13600" s="17" t="s">
        <v>7730</v>
      </c>
      <c r="M13600" s="9">
        <v>1.65</v>
      </c>
      <c r="N13600" s="9"/>
      <c r="O13600" s="21"/>
      <c r="Q13600" s="29"/>
      <c r="U13600" s="17"/>
      <c r="V13600" s="2"/>
      <c r="Y13600" t="str">
        <f t="shared" si="840"/>
        <v/>
      </c>
      <c r="AA13600" t="str">
        <f t="shared" si="841"/>
        <v/>
      </c>
      <c r="AC13600" s="7"/>
      <c r="AD13600" t="s">
        <v>9223</v>
      </c>
      <c r="AE13600">
        <f>COUNTIF(I13600,"*Fuji*")</f>
        <v>0</v>
      </c>
      <c r="AG13600" s="2"/>
      <c r="AI13600" s="7"/>
    </row>
    <row r="13601" spans="1:49" ht="11" customHeight="1" x14ac:dyDescent="0.25">
      <c r="A13601" t="s">
        <v>18037</v>
      </c>
      <c r="B13601" t="s">
        <v>16323</v>
      </c>
      <c r="C13601" s="2" t="s">
        <v>12974</v>
      </c>
      <c r="E13601" s="7"/>
      <c r="F13601" s="5"/>
      <c r="H13601" s="5"/>
      <c r="I13601" s="6"/>
      <c r="J13601" s="6"/>
      <c r="K13601" s="17"/>
      <c r="L13601" s="17"/>
      <c r="M13601" s="9"/>
      <c r="N13601" s="9">
        <f>SUM(M13602:M13645)</f>
        <v>18.05</v>
      </c>
      <c r="O13601" s="21">
        <v>308</v>
      </c>
      <c r="P13601">
        <f>COUNTIF(L13602:L13645,"*")</f>
        <v>44</v>
      </c>
      <c r="Q13601" s="29">
        <f>P13601/O13601</f>
        <v>0.14285714285714285</v>
      </c>
      <c r="R13601">
        <f>COUNTIF(L13602:L13645,"Y")+COUNTIF(L13602:L13645,"S")</f>
        <v>21</v>
      </c>
      <c r="U13601" s="18" t="s">
        <v>7732</v>
      </c>
      <c r="V13601" s="2"/>
      <c r="W13601" t="s">
        <v>18492</v>
      </c>
      <c r="Y13601" t="str">
        <f t="shared" si="840"/>
        <v/>
      </c>
      <c r="AA13601" t="str">
        <f t="shared" si="841"/>
        <v/>
      </c>
      <c r="AC13601" s="7"/>
      <c r="AF13601">
        <f>COUNTIF(AE13602:AE13645,"1")</f>
        <v>0</v>
      </c>
      <c r="AG13601" s="2"/>
      <c r="AI13601" s="7"/>
      <c r="AJ13601">
        <f>COUNTIF($K13602:$K13645,"1")-COUNTIFS($K13602:$K13645,"1",$L13602:$L13645,"V")</f>
        <v>2</v>
      </c>
      <c r="AK13601">
        <f>COUNTIFS($K13602:$K13645,"1",$L13602:$L13645,"Y")+COUNTIFS($K13602:$K13645,"1",$L13602:$L13645,"s")</f>
        <v>2</v>
      </c>
      <c r="AL13601">
        <f>COUNTIF($K13602:$K13645,"2")-COUNTIFS($K13602:$K13645,"2",$L13602:$L13645,"V")</f>
        <v>0</v>
      </c>
      <c r="AM13601">
        <f>COUNTIFS($K13602:$K13645,"2",$L13602:$L13645,"Y")+COUNTIFS($K13602:$K13645,"2",$L13602:$L13645,"s")</f>
        <v>0</v>
      </c>
      <c r="AN13601">
        <f>COUNTIF($K13602:$K13645,"3")-COUNTIFS($K13602:$K13645,"3",$L13602:$L13645,"V")</f>
        <v>17</v>
      </c>
      <c r="AO13601">
        <f>COUNTIFS($K13602:$K13645,"3",$L13602:$L13645,"Y")+COUNTIFS($K13602:$K13645,"3",$L13602:$L13645,"s")</f>
        <v>11</v>
      </c>
      <c r="AP13601">
        <f>COUNTIF($K13602:$K13645,"4")-COUNTIFS($K13602:$K13645,"4",$L13602:$L13645,"V")</f>
        <v>0</v>
      </c>
      <c r="AQ13601">
        <f>COUNTIFS($K13602:$K13645,"4",$L13602:$L13645,"Y")+COUNTIFS($K13602:$K13645,"4",$L13602:$L13645,"s")</f>
        <v>0</v>
      </c>
      <c r="AR13601">
        <f>COUNTIF($K13602:$K13645,"5")-COUNTIFS($K13602:$K13645,"5",$L13602:$L13645,"V")</f>
        <v>9</v>
      </c>
      <c r="AS13601">
        <f>COUNTIFS($K13602:$K13645,"5",$L13602:$L13645,"Y")+COUNTIFS($K13602:$K13645,"5",$L13602:$L13645,"s")</f>
        <v>3</v>
      </c>
      <c r="AT13601">
        <f>COUNTIF($K13602:$K13645,"6")-COUNTIFS($K13602:$K13645,"6",$L13602:$L13645,"V")</f>
        <v>16</v>
      </c>
      <c r="AU13601">
        <f>COUNTIFS($K13602:$K13645,"6",$L13602:$L13645,"Y")+COUNTIFS($K13602:$K13645,"6",$L13602:$L13645,"s")</f>
        <v>5</v>
      </c>
      <c r="AV13601">
        <f>COUNTIF($K13602:$K13645,"7")-COUNTIFS($K13602:$K13645,"7",$L13602:$L13645,"V")</f>
        <v>0</v>
      </c>
      <c r="AW13601">
        <f>COUNTIFS($K13602:$K13645,"7",$L13602:$L13645,"Y")+COUNTIFS($K13602:$K13645,"7",$L13602:$L13645,"s")</f>
        <v>0</v>
      </c>
    </row>
    <row r="13602" spans="1:49" ht="11" customHeight="1" outlineLevel="1" x14ac:dyDescent="0.25">
      <c r="A13602" t="s">
        <v>16322</v>
      </c>
      <c r="C13602" s="2" t="s">
        <v>12974</v>
      </c>
      <c r="D13602" s="2">
        <v>3</v>
      </c>
      <c r="E13602" s="7">
        <v>1952</v>
      </c>
      <c r="F13602" s="5" t="s">
        <v>3217</v>
      </c>
      <c r="H13602" s="5" t="s">
        <v>17808</v>
      </c>
      <c r="I13602" s="6" t="s">
        <v>125</v>
      </c>
      <c r="J13602" s="6" t="s">
        <v>17813</v>
      </c>
      <c r="K13602" s="17">
        <v>6</v>
      </c>
      <c r="L13602" s="17" t="s">
        <v>7732</v>
      </c>
      <c r="M13602" s="9"/>
      <c r="N13602" s="9"/>
      <c r="O13602" s="21"/>
      <c r="Q13602" s="29"/>
      <c r="U13602" s="17"/>
      <c r="V13602" s="2">
        <v>109</v>
      </c>
      <c r="Y13602" t="str">
        <f t="shared" si="840"/>
        <v/>
      </c>
      <c r="AA13602" t="str">
        <f t="shared" si="841"/>
        <v/>
      </c>
      <c r="AC13602" s="7"/>
      <c r="AD13602" t="s">
        <v>125</v>
      </c>
      <c r="AE13602">
        <f t="shared" ref="AE13602:AE13645" si="850">COUNTIF(I13602,"*Fuji*")</f>
        <v>0</v>
      </c>
      <c r="AG13602" s="2"/>
      <c r="AH13602" t="s">
        <v>4335</v>
      </c>
      <c r="AI13602" s="7" t="s">
        <v>4922</v>
      </c>
    </row>
    <row r="13603" spans="1:49" ht="11" customHeight="1" outlineLevel="1" x14ac:dyDescent="0.25">
      <c r="A13603" t="s">
        <v>16322</v>
      </c>
      <c r="C13603" s="2" t="s">
        <v>12974</v>
      </c>
      <c r="D13603" s="2">
        <v>5</v>
      </c>
      <c r="E13603" s="7">
        <v>1952</v>
      </c>
      <c r="F13603" s="5" t="s">
        <v>5139</v>
      </c>
      <c r="H13603" s="5" t="s">
        <v>17809</v>
      </c>
      <c r="I13603" s="6" t="s">
        <v>17798</v>
      </c>
      <c r="J13603" s="6" t="s">
        <v>17813</v>
      </c>
      <c r="K13603" s="17">
        <v>3</v>
      </c>
      <c r="L13603" s="17" t="s">
        <v>7730</v>
      </c>
      <c r="M13603" s="9">
        <v>0.6</v>
      </c>
      <c r="N13603" s="9"/>
      <c r="O13603" s="21"/>
      <c r="Q13603" s="29"/>
      <c r="U13603" s="17"/>
      <c r="V13603" s="2">
        <v>111</v>
      </c>
      <c r="Y13603" t="str">
        <f t="shared" si="840"/>
        <v/>
      </c>
      <c r="AA13603" t="str">
        <f t="shared" si="841"/>
        <v/>
      </c>
      <c r="AC13603" s="7"/>
      <c r="AD13603" t="s">
        <v>17798</v>
      </c>
      <c r="AE13603">
        <f t="shared" si="850"/>
        <v>0</v>
      </c>
      <c r="AG13603" s="2"/>
      <c r="AH13603" t="s">
        <v>4335</v>
      </c>
      <c r="AI13603" s="7" t="s">
        <v>4620</v>
      </c>
    </row>
    <row r="13604" spans="1:49" ht="11" customHeight="1" outlineLevel="1" x14ac:dyDescent="0.25">
      <c r="A13604" t="s">
        <v>16322</v>
      </c>
      <c r="C13604" s="2" t="s">
        <v>12974</v>
      </c>
      <c r="D13604" s="2">
        <v>6</v>
      </c>
      <c r="E13604" s="7">
        <v>1952</v>
      </c>
      <c r="F13604" s="5" t="s">
        <v>1629</v>
      </c>
      <c r="H13604" s="5" t="s">
        <v>1580</v>
      </c>
      <c r="I13604" s="6" t="s">
        <v>1269</v>
      </c>
      <c r="J13604" s="6" t="s">
        <v>17813</v>
      </c>
      <c r="K13604" s="17">
        <v>5</v>
      </c>
      <c r="L13604" s="17" t="s">
        <v>7732</v>
      </c>
      <c r="M13604" s="9"/>
      <c r="N13604" s="9"/>
      <c r="O13604" s="21"/>
      <c r="Q13604" s="29"/>
      <c r="U13604" s="17"/>
      <c r="V13604" s="2">
        <v>112</v>
      </c>
      <c r="Y13604" t="str">
        <f t="shared" si="840"/>
        <v/>
      </c>
      <c r="AA13604" t="str">
        <f t="shared" si="841"/>
        <v/>
      </c>
      <c r="AC13604" s="7"/>
      <c r="AD13604" t="s">
        <v>1269</v>
      </c>
      <c r="AE13604">
        <f t="shared" si="850"/>
        <v>0</v>
      </c>
      <c r="AG13604" s="2"/>
      <c r="AH13604" t="s">
        <v>4335</v>
      </c>
      <c r="AI13604" s="7" t="s">
        <v>4620</v>
      </c>
    </row>
    <row r="13605" spans="1:49" ht="11" customHeight="1" outlineLevel="1" x14ac:dyDescent="0.25">
      <c r="A13605" t="s">
        <v>16322</v>
      </c>
      <c r="C13605" s="2" t="s">
        <v>12974</v>
      </c>
      <c r="D13605" s="2">
        <v>8</v>
      </c>
      <c r="E13605" s="7">
        <v>1952</v>
      </c>
      <c r="F13605" s="5" t="s">
        <v>2888</v>
      </c>
      <c r="H13605" s="5" t="s">
        <v>17810</v>
      </c>
      <c r="I13605" s="6" t="s">
        <v>11705</v>
      </c>
      <c r="J13605" s="6" t="s">
        <v>17813</v>
      </c>
      <c r="K13605" s="17">
        <v>5</v>
      </c>
      <c r="L13605" s="17" t="s">
        <v>7732</v>
      </c>
      <c r="M13605" s="9"/>
      <c r="N13605" s="9"/>
      <c r="O13605" s="21"/>
      <c r="Q13605" s="29"/>
      <c r="U13605" s="17"/>
      <c r="V13605" s="2"/>
      <c r="Y13605" t="str">
        <f t="shared" si="840"/>
        <v/>
      </c>
      <c r="AA13605" t="str">
        <f t="shared" si="841"/>
        <v/>
      </c>
      <c r="AC13605" s="7"/>
      <c r="AD13605" t="s">
        <v>11705</v>
      </c>
      <c r="AE13605">
        <f t="shared" si="850"/>
        <v>0</v>
      </c>
      <c r="AG13605" s="2"/>
      <c r="AH13605" t="s">
        <v>4335</v>
      </c>
      <c r="AI13605" s="7" t="s">
        <v>4620</v>
      </c>
    </row>
    <row r="13606" spans="1:49" ht="11" customHeight="1" outlineLevel="1" x14ac:dyDescent="0.25">
      <c r="A13606" t="s">
        <v>16322</v>
      </c>
      <c r="C13606" s="2" t="s">
        <v>12974</v>
      </c>
      <c r="D13606" s="2">
        <v>9</v>
      </c>
      <c r="E13606" s="7">
        <v>1952</v>
      </c>
      <c r="F13606" s="5" t="s">
        <v>6021</v>
      </c>
      <c r="H13606" s="5" t="s">
        <v>17811</v>
      </c>
      <c r="I13606" s="6" t="s">
        <v>11705</v>
      </c>
      <c r="J13606" s="6" t="s">
        <v>17813</v>
      </c>
      <c r="K13606" s="17">
        <v>3</v>
      </c>
      <c r="L13606" s="17" t="s">
        <v>7732</v>
      </c>
      <c r="M13606" s="9"/>
      <c r="N13606" s="9"/>
      <c r="O13606" s="21"/>
      <c r="Q13606" s="29"/>
      <c r="U13606" s="17"/>
      <c r="V13606" s="2"/>
      <c r="Y13606" t="str">
        <f t="shared" si="840"/>
        <v/>
      </c>
      <c r="AA13606" t="str">
        <f t="shared" si="841"/>
        <v/>
      </c>
      <c r="AC13606" s="7"/>
      <c r="AD13606" t="s">
        <v>11705</v>
      </c>
      <c r="AE13606">
        <f t="shared" si="850"/>
        <v>0</v>
      </c>
      <c r="AG13606" s="2"/>
      <c r="AH13606" t="s">
        <v>4335</v>
      </c>
      <c r="AI13606" s="7" t="s">
        <v>4523</v>
      </c>
    </row>
    <row r="13607" spans="1:49" ht="11" customHeight="1" outlineLevel="1" x14ac:dyDescent="0.25">
      <c r="A13607" t="s">
        <v>16322</v>
      </c>
      <c r="C13607" s="2" t="s">
        <v>12974</v>
      </c>
      <c r="D13607" s="2">
        <v>11</v>
      </c>
      <c r="E13607" s="7">
        <v>1952</v>
      </c>
      <c r="F13607" s="5">
        <v>1.2</v>
      </c>
      <c r="H13607" s="5" t="s">
        <v>17812</v>
      </c>
      <c r="I13607" s="6" t="s">
        <v>11705</v>
      </c>
      <c r="J13607" s="6" t="s">
        <v>17813</v>
      </c>
      <c r="K13607" s="17">
        <v>5</v>
      </c>
      <c r="L13607" s="17" t="s">
        <v>7732</v>
      </c>
      <c r="M13607" s="9"/>
      <c r="N13607" s="9"/>
      <c r="O13607" s="21"/>
      <c r="Q13607" s="29"/>
      <c r="U13607" s="17"/>
      <c r="V13607" s="2"/>
      <c r="Y13607" t="str">
        <f t="shared" si="840"/>
        <v/>
      </c>
      <c r="AA13607" t="str">
        <f t="shared" si="841"/>
        <v/>
      </c>
      <c r="AC13607" s="7"/>
      <c r="AD13607" t="s">
        <v>11705</v>
      </c>
      <c r="AE13607">
        <f t="shared" si="850"/>
        <v>0</v>
      </c>
      <c r="AG13607" s="2"/>
      <c r="AH13607" t="s">
        <v>4335</v>
      </c>
      <c r="AI13607" s="7" t="s">
        <v>4610</v>
      </c>
    </row>
    <row r="13608" spans="1:49" ht="11" customHeight="1" outlineLevel="1" x14ac:dyDescent="0.25">
      <c r="A13608" t="s">
        <v>16322</v>
      </c>
      <c r="C13608" s="2" t="s">
        <v>12974</v>
      </c>
      <c r="D13608" s="2">
        <v>14</v>
      </c>
      <c r="E13608" s="7">
        <v>1954</v>
      </c>
      <c r="F13608" s="5" t="s">
        <v>5068</v>
      </c>
      <c r="H13608" s="5" t="s">
        <v>2291</v>
      </c>
      <c r="I13608" s="6" t="s">
        <v>11705</v>
      </c>
      <c r="J13608" s="6" t="s">
        <v>17814</v>
      </c>
      <c r="K13608" s="17">
        <v>6</v>
      </c>
      <c r="L13608" s="17" t="s">
        <v>7730</v>
      </c>
      <c r="M13608" s="9">
        <v>1</v>
      </c>
      <c r="N13608" s="9"/>
      <c r="O13608" s="21"/>
      <c r="Q13608" s="29"/>
      <c r="U13608" s="17"/>
      <c r="V13608" s="2">
        <v>123</v>
      </c>
      <c r="Y13608" t="str">
        <f t="shared" si="840"/>
        <v/>
      </c>
      <c r="AA13608" t="str">
        <f t="shared" si="841"/>
        <v/>
      </c>
      <c r="AC13608" s="7"/>
      <c r="AD13608" t="s">
        <v>11705</v>
      </c>
      <c r="AE13608">
        <f t="shared" si="850"/>
        <v>0</v>
      </c>
      <c r="AG13608" s="2"/>
      <c r="AH13608" t="s">
        <v>4335</v>
      </c>
      <c r="AI13608" s="7" t="s">
        <v>4610</v>
      </c>
    </row>
    <row r="13609" spans="1:49" ht="11" customHeight="1" outlineLevel="1" x14ac:dyDescent="0.25">
      <c r="A13609" t="s">
        <v>16322</v>
      </c>
      <c r="C13609" s="2" t="s">
        <v>12974</v>
      </c>
      <c r="D13609" s="2">
        <v>17</v>
      </c>
      <c r="E13609" s="7">
        <v>1954</v>
      </c>
      <c r="F13609" s="5" t="s">
        <v>3217</v>
      </c>
      <c r="H13609" s="5" t="s">
        <v>17808</v>
      </c>
      <c r="I13609" s="6" t="s">
        <v>125</v>
      </c>
      <c r="J13609" s="6" t="s">
        <v>17814</v>
      </c>
      <c r="K13609" s="17">
        <v>6</v>
      </c>
      <c r="L13609" s="17" t="s">
        <v>7730</v>
      </c>
      <c r="M13609" s="9">
        <v>0.6</v>
      </c>
      <c r="N13609" s="9"/>
      <c r="O13609" s="21"/>
      <c r="Q13609" s="29"/>
      <c r="U13609" s="17"/>
      <c r="V13609" s="2">
        <v>123</v>
      </c>
      <c r="Y13609" t="str">
        <f t="shared" si="840"/>
        <v/>
      </c>
      <c r="AA13609" t="str">
        <f t="shared" si="841"/>
        <v/>
      </c>
      <c r="AC13609" s="7"/>
      <c r="AD13609" t="s">
        <v>125</v>
      </c>
      <c r="AE13609">
        <f t="shared" si="850"/>
        <v>0</v>
      </c>
      <c r="AG13609" s="2"/>
      <c r="AH13609" t="s">
        <v>4335</v>
      </c>
      <c r="AI13609" s="7" t="s">
        <v>4610</v>
      </c>
    </row>
    <row r="13610" spans="1:49" ht="11" customHeight="1" outlineLevel="1" x14ac:dyDescent="0.25">
      <c r="A13610" t="s">
        <v>16322</v>
      </c>
      <c r="C13610" s="2" t="s">
        <v>12974</v>
      </c>
      <c r="D13610" s="2">
        <v>19</v>
      </c>
      <c r="E13610" s="7">
        <v>1954</v>
      </c>
      <c r="F13610" s="5" t="s">
        <v>5139</v>
      </c>
      <c r="H13610" s="5" t="s">
        <v>17809</v>
      </c>
      <c r="I13610" s="6" t="s">
        <v>17798</v>
      </c>
      <c r="J13610" s="6" t="s">
        <v>17814</v>
      </c>
      <c r="K13610" s="17">
        <v>3</v>
      </c>
      <c r="L13610" s="17" t="s">
        <v>7730</v>
      </c>
      <c r="M13610" s="9">
        <v>0.6</v>
      </c>
      <c r="N13610" s="9"/>
      <c r="O13610" s="21"/>
      <c r="Q13610" s="29"/>
      <c r="U13610" s="17"/>
      <c r="V13610" s="2">
        <v>125</v>
      </c>
      <c r="Y13610" t="str">
        <f t="shared" si="840"/>
        <v/>
      </c>
      <c r="AA13610" t="str">
        <f t="shared" si="841"/>
        <v/>
      </c>
      <c r="AC13610" s="7"/>
      <c r="AD13610" t="s">
        <v>17798</v>
      </c>
      <c r="AE13610">
        <f t="shared" si="850"/>
        <v>0</v>
      </c>
      <c r="AG13610" s="2"/>
      <c r="AH13610" t="s">
        <v>4335</v>
      </c>
      <c r="AI13610" s="7" t="s">
        <v>4922</v>
      </c>
    </row>
    <row r="13611" spans="1:49" ht="11" customHeight="1" outlineLevel="1" x14ac:dyDescent="0.25">
      <c r="A13611" t="s">
        <v>16322</v>
      </c>
      <c r="C13611" s="2" t="s">
        <v>12974</v>
      </c>
      <c r="D13611" s="2">
        <v>20</v>
      </c>
      <c r="E13611" s="7">
        <v>1954</v>
      </c>
      <c r="F13611" s="5" t="s">
        <v>1629</v>
      </c>
      <c r="H13611" s="5" t="s">
        <v>1580</v>
      </c>
      <c r="I13611" s="6" t="s">
        <v>1269</v>
      </c>
      <c r="J13611" s="6" t="s">
        <v>17814</v>
      </c>
      <c r="K13611" s="17">
        <v>5</v>
      </c>
      <c r="L13611" s="17" t="s">
        <v>7730</v>
      </c>
      <c r="M13611" s="9">
        <v>0.6</v>
      </c>
      <c r="N13611" s="9"/>
      <c r="O13611" s="21"/>
      <c r="Q13611" s="29"/>
      <c r="U13611" s="17"/>
      <c r="V13611" s="2">
        <v>126</v>
      </c>
      <c r="Y13611" t="str">
        <f t="shared" si="840"/>
        <v/>
      </c>
      <c r="AA13611" t="str">
        <f t="shared" si="841"/>
        <v/>
      </c>
      <c r="AC13611" s="7"/>
      <c r="AD13611" t="s">
        <v>1269</v>
      </c>
      <c r="AE13611">
        <f t="shared" si="850"/>
        <v>0</v>
      </c>
      <c r="AG13611" s="2"/>
      <c r="AH13611" t="s">
        <v>4335</v>
      </c>
      <c r="AI13611" s="7" t="s">
        <v>4922</v>
      </c>
    </row>
    <row r="13612" spans="1:49" ht="11" customHeight="1" outlineLevel="1" collapsed="1" x14ac:dyDescent="0.25">
      <c r="A13612" t="s">
        <v>16322</v>
      </c>
      <c r="C13612" s="2" t="s">
        <v>12974</v>
      </c>
      <c r="D13612" s="2">
        <v>23</v>
      </c>
      <c r="E13612" s="7">
        <v>1954</v>
      </c>
      <c r="F13612" s="5" t="s">
        <v>2888</v>
      </c>
      <c r="H13612" s="5" t="s">
        <v>17810</v>
      </c>
      <c r="I13612" s="6" t="s">
        <v>11705</v>
      </c>
      <c r="J13612" s="6" t="s">
        <v>17814</v>
      </c>
      <c r="K13612" s="17">
        <v>5</v>
      </c>
      <c r="L13612" s="17" t="s">
        <v>7730</v>
      </c>
      <c r="M13612" s="9">
        <v>0.6</v>
      </c>
      <c r="N13612" s="9"/>
      <c r="O13612" s="21"/>
      <c r="Q13612" s="29"/>
      <c r="U13612" s="17"/>
      <c r="V13612" s="2"/>
      <c r="Y13612" t="str">
        <f t="shared" si="840"/>
        <v/>
      </c>
      <c r="AA13612" t="str">
        <f t="shared" si="841"/>
        <v/>
      </c>
      <c r="AC13612" s="7"/>
      <c r="AD13612" t="s">
        <v>11705</v>
      </c>
      <c r="AE13612">
        <f t="shared" si="850"/>
        <v>0</v>
      </c>
      <c r="AG13612" s="2"/>
      <c r="AH13612" t="s">
        <v>4335</v>
      </c>
      <c r="AI13612" s="7" t="s">
        <v>4922</v>
      </c>
    </row>
    <row r="13613" spans="1:49" ht="11" customHeight="1" outlineLevel="1" x14ac:dyDescent="0.25">
      <c r="A13613" t="s">
        <v>16322</v>
      </c>
      <c r="C13613" s="2" t="s">
        <v>12974</v>
      </c>
      <c r="D13613" s="2">
        <v>24</v>
      </c>
      <c r="E13613" s="7">
        <v>1954</v>
      </c>
      <c r="F13613" s="5" t="s">
        <v>6021</v>
      </c>
      <c r="H13613" s="5" t="s">
        <v>17811</v>
      </c>
      <c r="I13613" s="6" t="s">
        <v>11705</v>
      </c>
      <c r="J13613" s="6" t="s">
        <v>17814</v>
      </c>
      <c r="K13613" s="17">
        <v>3</v>
      </c>
      <c r="L13613" s="17" t="s">
        <v>7732</v>
      </c>
      <c r="M13613" s="9"/>
      <c r="N13613" s="9"/>
      <c r="O13613" s="21"/>
      <c r="Q13613" s="29"/>
      <c r="U13613" s="17"/>
      <c r="V13613" s="2"/>
      <c r="Y13613" t="str">
        <f t="shared" si="840"/>
        <v/>
      </c>
      <c r="AA13613" t="str">
        <f t="shared" si="841"/>
        <v/>
      </c>
      <c r="AC13613" s="7"/>
      <c r="AD13613" t="s">
        <v>11705</v>
      </c>
      <c r="AE13613">
        <f t="shared" si="850"/>
        <v>0</v>
      </c>
      <c r="AG13613" s="2"/>
      <c r="AH13613" t="s">
        <v>4335</v>
      </c>
      <c r="AI13613" s="7" t="s">
        <v>4922</v>
      </c>
    </row>
    <row r="13614" spans="1:49" ht="11" customHeight="1" outlineLevel="1" x14ac:dyDescent="0.25">
      <c r="A13614" t="s">
        <v>16322</v>
      </c>
      <c r="C13614" s="2" t="s">
        <v>12974</v>
      </c>
      <c r="D13614" s="2">
        <v>26</v>
      </c>
      <c r="E13614" s="7">
        <v>1954</v>
      </c>
      <c r="F13614" s="5">
        <v>1.2</v>
      </c>
      <c r="H13614" s="5" t="s">
        <v>17812</v>
      </c>
      <c r="I13614" s="6" t="s">
        <v>11705</v>
      </c>
      <c r="J13614" s="6" t="s">
        <v>17814</v>
      </c>
      <c r="K13614" s="17">
        <v>5</v>
      </c>
      <c r="L13614" s="17" t="s">
        <v>7732</v>
      </c>
      <c r="M13614" s="9"/>
      <c r="N13614" s="9"/>
      <c r="O13614" s="21"/>
      <c r="Q13614" s="29"/>
      <c r="U13614" s="17"/>
      <c r="V13614" s="2"/>
      <c r="Y13614" t="str">
        <f t="shared" si="840"/>
        <v/>
      </c>
      <c r="AA13614" t="str">
        <f t="shared" si="841"/>
        <v/>
      </c>
      <c r="AC13614" s="7"/>
      <c r="AD13614" t="s">
        <v>11705</v>
      </c>
      <c r="AE13614">
        <f t="shared" si="850"/>
        <v>0</v>
      </c>
      <c r="AG13614" s="2"/>
      <c r="AH13614" t="s">
        <v>4335</v>
      </c>
      <c r="AI13614" s="7" t="s">
        <v>4922</v>
      </c>
    </row>
    <row r="13615" spans="1:49" ht="11" customHeight="1" outlineLevel="1" x14ac:dyDescent="0.25">
      <c r="A13615" t="s">
        <v>16322</v>
      </c>
      <c r="C13615" s="2" t="s">
        <v>12974</v>
      </c>
      <c r="D13615" s="2">
        <v>27</v>
      </c>
      <c r="E13615" s="7">
        <v>1954</v>
      </c>
      <c r="F13615" s="5">
        <v>2.4</v>
      </c>
      <c r="H13615" s="5" t="s">
        <v>17816</v>
      </c>
      <c r="I13615" s="6" t="s">
        <v>17817</v>
      </c>
      <c r="J13615" s="6" t="s">
        <v>17814</v>
      </c>
      <c r="K13615" s="17">
        <v>6</v>
      </c>
      <c r="L13615" s="17" t="s">
        <v>7732</v>
      </c>
      <c r="M13615" s="9"/>
      <c r="N13615" s="9"/>
      <c r="O13615" s="21"/>
      <c r="Q13615" s="29"/>
      <c r="U13615" s="17"/>
      <c r="V13615" s="2">
        <v>133</v>
      </c>
      <c r="Y13615" t="str">
        <f t="shared" si="840"/>
        <v/>
      </c>
      <c r="AA13615" t="str">
        <f t="shared" si="841"/>
        <v/>
      </c>
      <c r="AC13615" s="7"/>
      <c r="AD13615" t="s">
        <v>17817</v>
      </c>
      <c r="AE13615">
        <f t="shared" si="850"/>
        <v>0</v>
      </c>
      <c r="AG13615" s="2"/>
      <c r="AI13615" s="7"/>
    </row>
    <row r="13616" spans="1:49" ht="11" customHeight="1" outlineLevel="1" collapsed="1" x14ac:dyDescent="0.25">
      <c r="A13616" t="s">
        <v>16322</v>
      </c>
      <c r="C13616" s="2" t="s">
        <v>12974</v>
      </c>
      <c r="D13616" s="2">
        <v>29</v>
      </c>
      <c r="E13616" s="7">
        <v>1957</v>
      </c>
      <c r="F13616" s="5" t="s">
        <v>2888</v>
      </c>
      <c r="H13616" s="5" t="s">
        <v>17381</v>
      </c>
      <c r="I13616" s="6" t="s">
        <v>2150</v>
      </c>
      <c r="J13616" s="6" t="s">
        <v>17815</v>
      </c>
      <c r="K13616" s="17">
        <v>1</v>
      </c>
      <c r="L13616" s="17" t="s">
        <v>7730</v>
      </c>
      <c r="M13616" s="9">
        <v>0.8</v>
      </c>
      <c r="N13616" s="9"/>
      <c r="O13616" s="21"/>
      <c r="Q13616" s="29"/>
      <c r="U13616" s="17"/>
      <c r="V13616" s="2">
        <v>135</v>
      </c>
      <c r="Y13616" t="str">
        <f t="shared" si="840"/>
        <v/>
      </c>
      <c r="AA13616" t="str">
        <f t="shared" si="841"/>
        <v/>
      </c>
      <c r="AC13616" s="7"/>
      <c r="AD13616" t="s">
        <v>2150</v>
      </c>
      <c r="AE13616">
        <f t="shared" si="850"/>
        <v>0</v>
      </c>
      <c r="AG13616" s="2"/>
      <c r="AH13616" t="s">
        <v>4335</v>
      </c>
      <c r="AI13616" s="7" t="s">
        <v>4922</v>
      </c>
    </row>
    <row r="13617" spans="1:35" ht="11" customHeight="1" outlineLevel="1" x14ac:dyDescent="0.25">
      <c r="A13617" t="s">
        <v>16322</v>
      </c>
      <c r="C13617" s="2" t="s">
        <v>12974</v>
      </c>
      <c r="D13617" s="2">
        <v>30</v>
      </c>
      <c r="E13617" s="7">
        <v>1958</v>
      </c>
      <c r="F13617" s="5" t="s">
        <v>3217</v>
      </c>
      <c r="H13617" s="5" t="s">
        <v>6501</v>
      </c>
      <c r="I13617" s="6" t="s">
        <v>17383</v>
      </c>
      <c r="J13617" s="6" t="s">
        <v>17818</v>
      </c>
      <c r="K13617" s="17">
        <v>6</v>
      </c>
      <c r="L13617" s="17" t="s">
        <v>7732</v>
      </c>
      <c r="M13617" s="9"/>
      <c r="N13617" s="9"/>
      <c r="O13617" s="21"/>
      <c r="Q13617" s="29"/>
      <c r="U13617" s="17"/>
      <c r="V13617" s="2"/>
      <c r="Y13617" t="str">
        <f t="shared" si="840"/>
        <v/>
      </c>
      <c r="AA13617" t="str">
        <f t="shared" si="841"/>
        <v/>
      </c>
      <c r="AC13617" s="7"/>
      <c r="AD13617" t="s">
        <v>17383</v>
      </c>
      <c r="AE13617">
        <f t="shared" si="850"/>
        <v>0</v>
      </c>
      <c r="AG13617" s="2"/>
      <c r="AH13617" t="s">
        <v>4335</v>
      </c>
      <c r="AI13617" s="7" t="s">
        <v>4922</v>
      </c>
    </row>
    <row r="13618" spans="1:35" ht="11" customHeight="1" outlineLevel="1" x14ac:dyDescent="0.25">
      <c r="A13618" t="s">
        <v>16322</v>
      </c>
      <c r="C13618" s="2" t="s">
        <v>12974</v>
      </c>
      <c r="D13618" s="2">
        <v>31</v>
      </c>
      <c r="E13618" s="7">
        <v>1958</v>
      </c>
      <c r="F13618" s="5" t="s">
        <v>1629</v>
      </c>
      <c r="H13618" s="5" t="s">
        <v>17381</v>
      </c>
      <c r="I13618" s="6" t="s">
        <v>17383</v>
      </c>
      <c r="J13618" s="6" t="s">
        <v>17818</v>
      </c>
      <c r="K13618" s="17">
        <v>6</v>
      </c>
      <c r="L13618" s="17" t="s">
        <v>7732</v>
      </c>
      <c r="M13618" s="9"/>
      <c r="N13618" s="9"/>
      <c r="O13618" s="21"/>
      <c r="Q13618" s="29"/>
      <c r="U13618" s="17"/>
      <c r="V13618" s="2"/>
      <c r="Y13618" t="str">
        <f t="shared" si="840"/>
        <v/>
      </c>
      <c r="AA13618" t="str">
        <f t="shared" si="841"/>
        <v/>
      </c>
      <c r="AC13618" s="7"/>
      <c r="AD13618" t="s">
        <v>17383</v>
      </c>
      <c r="AE13618">
        <f t="shared" si="850"/>
        <v>0</v>
      </c>
      <c r="AG13618" s="2"/>
      <c r="AH13618" t="s">
        <v>4335</v>
      </c>
      <c r="AI13618" s="7" t="s">
        <v>4922</v>
      </c>
    </row>
    <row r="13619" spans="1:35" ht="11" customHeight="1" outlineLevel="1" x14ac:dyDescent="0.25">
      <c r="A13619" t="s">
        <v>16322</v>
      </c>
      <c r="C13619" s="2" t="s">
        <v>12974</v>
      </c>
      <c r="D13619" s="2">
        <v>32</v>
      </c>
      <c r="E13619" s="7">
        <v>1958</v>
      </c>
      <c r="F13619" s="5" t="s">
        <v>1935</v>
      </c>
      <c r="H13619" s="5" t="s">
        <v>4006</v>
      </c>
      <c r="I13619" s="6" t="s">
        <v>17383</v>
      </c>
      <c r="J13619" s="6" t="s">
        <v>17818</v>
      </c>
      <c r="K13619" s="17">
        <v>6</v>
      </c>
      <c r="L13619" s="17" t="s">
        <v>7732</v>
      </c>
      <c r="M13619" s="9"/>
      <c r="N13619" s="9"/>
      <c r="O13619" s="21"/>
      <c r="Q13619" s="29"/>
      <c r="U13619" s="17"/>
      <c r="V13619" s="2"/>
      <c r="Y13619" t="str">
        <f t="shared" si="840"/>
        <v/>
      </c>
      <c r="AA13619" t="str">
        <f t="shared" si="841"/>
        <v/>
      </c>
      <c r="AC13619" s="7"/>
      <c r="AD13619" t="s">
        <v>17383</v>
      </c>
      <c r="AE13619">
        <f t="shared" si="850"/>
        <v>0</v>
      </c>
      <c r="AG13619" s="2"/>
      <c r="AH13619" t="s">
        <v>4335</v>
      </c>
      <c r="AI13619" s="7" t="s">
        <v>4620</v>
      </c>
    </row>
    <row r="13620" spans="1:35" ht="11" customHeight="1" outlineLevel="1" x14ac:dyDescent="0.25">
      <c r="A13620" t="s">
        <v>16322</v>
      </c>
      <c r="C13620" s="2" t="s">
        <v>12974</v>
      </c>
      <c r="D13620" s="2">
        <v>42</v>
      </c>
      <c r="E13620" s="7">
        <v>1963</v>
      </c>
      <c r="F13620" s="5" t="s">
        <v>3217</v>
      </c>
      <c r="H13620" s="5" t="s">
        <v>5398</v>
      </c>
      <c r="I13620" s="6" t="s">
        <v>17824</v>
      </c>
      <c r="J13620" s="6" t="s">
        <v>7002</v>
      </c>
      <c r="K13620" s="17">
        <v>3</v>
      </c>
      <c r="L13620" s="17" t="s">
        <v>7730</v>
      </c>
      <c r="M13620" s="9">
        <v>0.5</v>
      </c>
      <c r="N13620" s="9"/>
      <c r="O13620" s="21"/>
      <c r="Q13620" s="29"/>
      <c r="T13620">
        <v>1</v>
      </c>
      <c r="U13620" s="17"/>
      <c r="V13620" s="2">
        <v>148</v>
      </c>
      <c r="Y13620" t="str">
        <f t="shared" ref="Y13620:Y13683" si="851">IF(COUNTIF(F13620,"*fdc*"),1,"")</f>
        <v/>
      </c>
      <c r="AA13620" t="str">
        <f t="shared" ref="AA13620:AA13683" si="852">IF(COUNTIF(F13620,"*s/s*"),1,"")</f>
        <v/>
      </c>
      <c r="AC13620" s="7"/>
      <c r="AD13620" t="s">
        <v>17824</v>
      </c>
      <c r="AE13620">
        <f t="shared" si="850"/>
        <v>0</v>
      </c>
      <c r="AG13620" s="2"/>
      <c r="AI13620" s="7"/>
    </row>
    <row r="13621" spans="1:35" ht="11" customHeight="1" outlineLevel="1" x14ac:dyDescent="0.25">
      <c r="A13621" t="s">
        <v>16322</v>
      </c>
      <c r="C13621" s="2" t="s">
        <v>12974</v>
      </c>
      <c r="D13621" s="2">
        <v>44</v>
      </c>
      <c r="E13621" s="7">
        <v>1963</v>
      </c>
      <c r="F13621" s="5" t="s">
        <v>5139</v>
      </c>
      <c r="H13621" s="5" t="s">
        <v>5398</v>
      </c>
      <c r="I13621" s="6" t="s">
        <v>17819</v>
      </c>
      <c r="J13621" s="6" t="s">
        <v>7002</v>
      </c>
      <c r="K13621" s="17">
        <v>3</v>
      </c>
      <c r="L13621" s="17" t="s">
        <v>7730</v>
      </c>
      <c r="M13621" s="9">
        <v>0.5</v>
      </c>
      <c r="N13621" s="9"/>
      <c r="O13621" s="21"/>
      <c r="Q13621" s="29"/>
      <c r="U13621" s="17"/>
      <c r="V13621" s="2"/>
      <c r="Y13621" t="str">
        <f t="shared" si="851"/>
        <v/>
      </c>
      <c r="AA13621" t="str">
        <f t="shared" si="852"/>
        <v/>
      </c>
      <c r="AC13621" s="7"/>
      <c r="AD13621" t="s">
        <v>17819</v>
      </c>
      <c r="AE13621">
        <f t="shared" si="850"/>
        <v>0</v>
      </c>
      <c r="AG13621" s="2"/>
      <c r="AH13621" t="s">
        <v>4335</v>
      </c>
      <c r="AI13621" s="7" t="s">
        <v>4620</v>
      </c>
    </row>
    <row r="13622" spans="1:35" ht="11" customHeight="1" outlineLevel="1" x14ac:dyDescent="0.25">
      <c r="A13622" t="s">
        <v>16322</v>
      </c>
      <c r="C13622" s="2" t="s">
        <v>12974</v>
      </c>
      <c r="D13622" s="2">
        <v>45</v>
      </c>
      <c r="E13622" s="7">
        <v>1963</v>
      </c>
      <c r="F13622" s="5" t="s">
        <v>1629</v>
      </c>
      <c r="H13622" s="5" t="s">
        <v>5398</v>
      </c>
      <c r="I13622" s="6" t="s">
        <v>17821</v>
      </c>
      <c r="J13622" s="6" t="s">
        <v>7002</v>
      </c>
      <c r="K13622" s="17">
        <v>1</v>
      </c>
      <c r="L13622" s="17" t="s">
        <v>7730</v>
      </c>
      <c r="M13622" s="9">
        <v>0.6</v>
      </c>
      <c r="N13622" s="9"/>
      <c r="O13622" s="21"/>
      <c r="Q13622" s="29"/>
      <c r="U13622" s="17"/>
      <c r="V13622" s="2">
        <v>151</v>
      </c>
      <c r="Y13622" t="str">
        <f t="shared" si="851"/>
        <v/>
      </c>
      <c r="AA13622" t="str">
        <f t="shared" si="852"/>
        <v/>
      </c>
      <c r="AC13622" s="7"/>
      <c r="AD13622" t="s">
        <v>17821</v>
      </c>
      <c r="AE13622">
        <f t="shared" si="850"/>
        <v>0</v>
      </c>
      <c r="AG13622" s="2"/>
      <c r="AH13622" t="s">
        <v>4335</v>
      </c>
      <c r="AI13622" s="7" t="s">
        <v>4620</v>
      </c>
    </row>
    <row r="13623" spans="1:35" ht="11" customHeight="1" outlineLevel="1" x14ac:dyDescent="0.25">
      <c r="A13623" t="s">
        <v>16322</v>
      </c>
      <c r="C13623" s="2" t="s">
        <v>12974</v>
      </c>
      <c r="D13623" s="2">
        <v>52</v>
      </c>
      <c r="E13623" s="7">
        <v>1963</v>
      </c>
      <c r="F13623" s="5">
        <v>1</v>
      </c>
      <c r="H13623" s="5" t="s">
        <v>5398</v>
      </c>
      <c r="I13623" s="6" t="s">
        <v>17822</v>
      </c>
      <c r="J13623" s="6" t="s">
        <v>7002</v>
      </c>
      <c r="K13623" s="17">
        <v>6</v>
      </c>
      <c r="L13623" s="17" t="s">
        <v>7732</v>
      </c>
      <c r="M13623" s="9"/>
      <c r="N13623" s="9"/>
      <c r="O13623" s="21"/>
      <c r="Q13623" s="29"/>
      <c r="U13623" s="17"/>
      <c r="V13623" s="2">
        <v>158</v>
      </c>
      <c r="Y13623" t="str">
        <f t="shared" si="851"/>
        <v/>
      </c>
      <c r="AA13623" t="str">
        <f t="shared" si="852"/>
        <v/>
      </c>
      <c r="AC13623" s="7"/>
      <c r="AD13623" t="s">
        <v>17822</v>
      </c>
      <c r="AE13623">
        <f t="shared" si="850"/>
        <v>0</v>
      </c>
      <c r="AG13623" s="2"/>
      <c r="AI13623" s="7"/>
    </row>
    <row r="13624" spans="1:35" ht="11" customHeight="1" outlineLevel="1" x14ac:dyDescent="0.25">
      <c r="A13624" t="s">
        <v>16322</v>
      </c>
      <c r="C13624" s="2" t="s">
        <v>12974</v>
      </c>
      <c r="D13624" s="2">
        <v>53</v>
      </c>
      <c r="E13624" s="7">
        <v>1963</v>
      </c>
      <c r="F13624" s="5">
        <v>2.5</v>
      </c>
      <c r="H13624" s="5" t="s">
        <v>5398</v>
      </c>
      <c r="I13624" s="6" t="s">
        <v>17823</v>
      </c>
      <c r="J13624" s="6" t="s">
        <v>7002</v>
      </c>
      <c r="K13624" s="17">
        <v>6</v>
      </c>
      <c r="L13624" s="17" t="s">
        <v>7732</v>
      </c>
      <c r="M13624" s="9"/>
      <c r="N13624" s="9"/>
      <c r="O13624" s="21"/>
      <c r="Q13624" s="29"/>
      <c r="U13624" s="17"/>
      <c r="V13624" s="2"/>
      <c r="Y13624" t="str">
        <f t="shared" si="851"/>
        <v/>
      </c>
      <c r="AA13624" t="str">
        <f t="shared" si="852"/>
        <v/>
      </c>
      <c r="AC13624" s="7"/>
      <c r="AD13624" t="s">
        <v>17823</v>
      </c>
      <c r="AE13624">
        <f t="shared" si="850"/>
        <v>0</v>
      </c>
      <c r="AG13624" s="2"/>
      <c r="AI13624" s="7"/>
    </row>
    <row r="13625" spans="1:35" ht="11" customHeight="1" outlineLevel="1" x14ac:dyDescent="0.25">
      <c r="A13625" t="s">
        <v>16322</v>
      </c>
      <c r="C13625" s="2" t="s">
        <v>12974</v>
      </c>
      <c r="D13625" s="2">
        <v>55</v>
      </c>
      <c r="E13625" s="7">
        <v>1964</v>
      </c>
      <c r="F13625" s="5" t="s">
        <v>1821</v>
      </c>
      <c r="H13625" s="5" t="s">
        <v>5398</v>
      </c>
      <c r="I13625" s="6" t="s">
        <v>17824</v>
      </c>
      <c r="J13625" s="6" t="s">
        <v>17825</v>
      </c>
      <c r="K13625" s="17">
        <v>3</v>
      </c>
      <c r="L13625" s="17" t="s">
        <v>7730</v>
      </c>
      <c r="M13625" s="9">
        <v>1.3</v>
      </c>
      <c r="N13625" s="9"/>
      <c r="O13625" s="21"/>
      <c r="Q13625" s="29"/>
      <c r="U13625" s="17"/>
      <c r="V13625" s="2"/>
      <c r="Y13625" t="str">
        <f t="shared" si="851"/>
        <v/>
      </c>
      <c r="AA13625" t="str">
        <f t="shared" si="852"/>
        <v/>
      </c>
      <c r="AC13625" s="7"/>
      <c r="AD13625" t="s">
        <v>17824</v>
      </c>
      <c r="AE13625">
        <f t="shared" si="850"/>
        <v>0</v>
      </c>
      <c r="AG13625" s="2"/>
      <c r="AI13625" s="7"/>
    </row>
    <row r="13626" spans="1:35" ht="11" customHeight="1" outlineLevel="1" x14ac:dyDescent="0.25">
      <c r="A13626" t="s">
        <v>16322</v>
      </c>
      <c r="C13626" s="2" t="s">
        <v>12974</v>
      </c>
      <c r="D13626" s="2">
        <v>77</v>
      </c>
      <c r="E13626" s="7">
        <v>1967</v>
      </c>
      <c r="F13626" s="5" t="s">
        <v>5138</v>
      </c>
      <c r="H13626" s="5" t="s">
        <v>5398</v>
      </c>
      <c r="I13626" s="6" t="s">
        <v>17827</v>
      </c>
      <c r="J13626" s="6" t="s">
        <v>17826</v>
      </c>
      <c r="K13626" s="17">
        <v>6</v>
      </c>
      <c r="L13626" s="17" t="s">
        <v>7732</v>
      </c>
      <c r="M13626" s="9"/>
      <c r="N13626" s="9"/>
      <c r="O13626" s="21"/>
      <c r="Q13626" s="29"/>
      <c r="U13626" s="17"/>
      <c r="V13626" s="2"/>
      <c r="Y13626" t="str">
        <f t="shared" si="851"/>
        <v/>
      </c>
      <c r="AA13626" t="str">
        <f t="shared" si="852"/>
        <v/>
      </c>
      <c r="AC13626" s="7"/>
      <c r="AD13626" t="s">
        <v>17827</v>
      </c>
      <c r="AE13626">
        <f t="shared" si="850"/>
        <v>0</v>
      </c>
      <c r="AG13626" s="2"/>
      <c r="AI13626" s="7"/>
    </row>
    <row r="13627" spans="1:35" ht="11" customHeight="1" outlineLevel="1" x14ac:dyDescent="0.25">
      <c r="A13627" t="s">
        <v>16322</v>
      </c>
      <c r="C13627" s="2" t="s">
        <v>12974</v>
      </c>
      <c r="D13627" s="2">
        <v>93</v>
      </c>
      <c r="E13627" s="7">
        <v>1969</v>
      </c>
      <c r="F13627" s="5" t="s">
        <v>2974</v>
      </c>
      <c r="H13627" s="5" t="s">
        <v>5398</v>
      </c>
      <c r="I13627" s="6" t="s">
        <v>125</v>
      </c>
      <c r="J13627" s="6" t="s">
        <v>17847</v>
      </c>
      <c r="K13627" s="17">
        <v>6</v>
      </c>
      <c r="L13627" s="17" t="s">
        <v>7732</v>
      </c>
      <c r="M13627" s="9"/>
      <c r="N13627" s="9"/>
      <c r="O13627" s="21"/>
      <c r="Q13627" s="29"/>
      <c r="U13627" s="17"/>
      <c r="V13627" s="2">
        <v>199</v>
      </c>
      <c r="Y13627" t="str">
        <f t="shared" si="851"/>
        <v/>
      </c>
      <c r="AA13627" t="str">
        <f t="shared" si="852"/>
        <v/>
      </c>
      <c r="AC13627" s="7"/>
      <c r="AD13627" t="s">
        <v>125</v>
      </c>
      <c r="AE13627">
        <f t="shared" si="850"/>
        <v>0</v>
      </c>
      <c r="AG13627" s="2"/>
      <c r="AI13627" s="7"/>
    </row>
    <row r="13628" spans="1:35" ht="11" customHeight="1" outlineLevel="1" collapsed="1" x14ac:dyDescent="0.25">
      <c r="A13628" t="s">
        <v>16322</v>
      </c>
      <c r="C13628" s="2" t="s">
        <v>12974</v>
      </c>
      <c r="D13628" s="2">
        <v>100</v>
      </c>
      <c r="E13628" s="7">
        <v>1970</v>
      </c>
      <c r="F13628" s="5" t="s">
        <v>5068</v>
      </c>
      <c r="H13628" s="5" t="s">
        <v>5398</v>
      </c>
      <c r="I13628" s="6" t="s">
        <v>17829</v>
      </c>
      <c r="J13628" s="6" t="s">
        <v>17828</v>
      </c>
      <c r="K13628" s="17">
        <v>5</v>
      </c>
      <c r="L13628" s="17" t="s">
        <v>7730</v>
      </c>
      <c r="M13628" s="9">
        <v>0.25</v>
      </c>
      <c r="N13628" s="9"/>
      <c r="O13628" s="21"/>
      <c r="Q13628" s="29"/>
      <c r="U13628" s="17"/>
      <c r="V13628" s="2"/>
      <c r="Y13628" t="str">
        <f t="shared" si="851"/>
        <v/>
      </c>
      <c r="AA13628" t="str">
        <f t="shared" si="852"/>
        <v/>
      </c>
      <c r="AC13628" s="7"/>
      <c r="AD13628" t="s">
        <v>17829</v>
      </c>
      <c r="AE13628">
        <f t="shared" si="850"/>
        <v>0</v>
      </c>
      <c r="AG13628" s="2"/>
      <c r="AI13628" s="7"/>
    </row>
    <row r="13629" spans="1:35" ht="11" customHeight="1" outlineLevel="1" x14ac:dyDescent="0.25">
      <c r="A13629" t="s">
        <v>16322</v>
      </c>
      <c r="C13629" s="2" t="s">
        <v>12974</v>
      </c>
      <c r="D13629" s="2">
        <v>139</v>
      </c>
      <c r="E13629" s="7">
        <v>1971</v>
      </c>
      <c r="F13629" s="5" t="s">
        <v>5068</v>
      </c>
      <c r="H13629" s="5" t="s">
        <v>5398</v>
      </c>
      <c r="I13629" s="6" t="s">
        <v>17831</v>
      </c>
      <c r="J13629" s="6" t="s">
        <v>17830</v>
      </c>
      <c r="K13629" s="17">
        <v>3</v>
      </c>
      <c r="L13629" s="17" t="s">
        <v>7730</v>
      </c>
      <c r="M13629" s="9">
        <v>0.3</v>
      </c>
      <c r="N13629" s="9"/>
      <c r="O13629" s="21"/>
      <c r="Q13629" s="29"/>
      <c r="U13629" s="17"/>
      <c r="V13629" s="2"/>
      <c r="Y13629" t="str">
        <f t="shared" si="851"/>
        <v/>
      </c>
      <c r="AA13629" t="str">
        <f t="shared" si="852"/>
        <v/>
      </c>
      <c r="AC13629" s="7"/>
      <c r="AD13629" t="s">
        <v>17831</v>
      </c>
      <c r="AE13629">
        <f t="shared" si="850"/>
        <v>0</v>
      </c>
      <c r="AG13629" s="2"/>
      <c r="AI13629" s="7"/>
    </row>
    <row r="13630" spans="1:35" ht="11" customHeight="1" outlineLevel="1" x14ac:dyDescent="0.25">
      <c r="A13630" t="s">
        <v>16322</v>
      </c>
      <c r="C13630" s="2" t="s">
        <v>12974</v>
      </c>
      <c r="D13630" s="2">
        <v>140</v>
      </c>
      <c r="E13630" s="7">
        <v>1971</v>
      </c>
      <c r="F13630" s="5" t="s">
        <v>2974</v>
      </c>
      <c r="H13630" s="5" t="s">
        <v>5398</v>
      </c>
      <c r="I13630" s="6" t="s">
        <v>17831</v>
      </c>
      <c r="J13630" s="6" t="s">
        <v>17830</v>
      </c>
      <c r="K13630" s="17">
        <v>3</v>
      </c>
      <c r="L13630" s="17" t="s">
        <v>7732</v>
      </c>
      <c r="M13630" s="9"/>
      <c r="N13630" s="9"/>
      <c r="O13630" s="21"/>
      <c r="Q13630" s="29"/>
      <c r="U13630" s="17"/>
      <c r="V13630" s="2"/>
      <c r="Y13630" t="str">
        <f t="shared" si="851"/>
        <v/>
      </c>
      <c r="AA13630" t="str">
        <f t="shared" si="852"/>
        <v/>
      </c>
      <c r="AC13630" s="7"/>
      <c r="AD13630" t="s">
        <v>17831</v>
      </c>
      <c r="AE13630">
        <f t="shared" si="850"/>
        <v>0</v>
      </c>
      <c r="AG13630" s="2"/>
      <c r="AI13630" s="7"/>
    </row>
    <row r="13631" spans="1:35" ht="11" customHeight="1" outlineLevel="1" x14ac:dyDescent="0.25">
      <c r="A13631" t="s">
        <v>16322</v>
      </c>
      <c r="C13631" s="2" t="s">
        <v>12974</v>
      </c>
      <c r="D13631" s="2">
        <v>141</v>
      </c>
      <c r="E13631" s="7">
        <v>1971</v>
      </c>
      <c r="F13631" s="5" t="s">
        <v>5279</v>
      </c>
      <c r="H13631" s="5" t="s">
        <v>5398</v>
      </c>
      <c r="I13631" s="6" t="s">
        <v>17831</v>
      </c>
      <c r="J13631" s="6" t="s">
        <v>17830</v>
      </c>
      <c r="K13631" s="17">
        <v>5</v>
      </c>
      <c r="L13631" s="17" t="s">
        <v>7732</v>
      </c>
      <c r="M13631" s="9"/>
      <c r="N13631" s="9"/>
      <c r="O13631" s="21"/>
      <c r="Q13631" s="29"/>
      <c r="U13631" s="17"/>
      <c r="V13631" s="2"/>
      <c r="Y13631" t="str">
        <f t="shared" si="851"/>
        <v/>
      </c>
      <c r="AA13631" t="str">
        <f t="shared" si="852"/>
        <v/>
      </c>
      <c r="AC13631" s="7"/>
      <c r="AD13631" t="s">
        <v>17831</v>
      </c>
      <c r="AE13631">
        <f t="shared" si="850"/>
        <v>0</v>
      </c>
      <c r="AG13631" s="2"/>
      <c r="AI13631" s="7"/>
    </row>
    <row r="13632" spans="1:35" ht="11" customHeight="1" outlineLevel="1" x14ac:dyDescent="0.25">
      <c r="A13632" t="s">
        <v>16322</v>
      </c>
      <c r="C13632" s="2" t="s">
        <v>12974</v>
      </c>
      <c r="D13632" s="2">
        <v>142</v>
      </c>
      <c r="E13632" s="7">
        <v>1971</v>
      </c>
      <c r="F13632" s="5" t="s">
        <v>3421</v>
      </c>
      <c r="H13632" s="5" t="s">
        <v>5398</v>
      </c>
      <c r="I13632" s="6" t="s">
        <v>17832</v>
      </c>
      <c r="J13632" s="6" t="s">
        <v>17830</v>
      </c>
      <c r="K13632" s="17">
        <v>5</v>
      </c>
      <c r="L13632" s="17" t="s">
        <v>7732</v>
      </c>
      <c r="M13632" s="9"/>
      <c r="N13632" s="9"/>
      <c r="O13632" s="21"/>
      <c r="Q13632" s="29"/>
      <c r="U13632" s="17"/>
      <c r="V13632" s="2"/>
      <c r="Y13632" t="str">
        <f t="shared" si="851"/>
        <v/>
      </c>
      <c r="AA13632" t="str">
        <f t="shared" si="852"/>
        <v/>
      </c>
      <c r="AC13632" s="7"/>
      <c r="AD13632" t="s">
        <v>17832</v>
      </c>
      <c r="AE13632">
        <f t="shared" si="850"/>
        <v>0</v>
      </c>
      <c r="AG13632" s="2"/>
      <c r="AI13632" s="7"/>
    </row>
    <row r="13633" spans="1:49" ht="11" customHeight="1" outlineLevel="1" x14ac:dyDescent="0.25">
      <c r="A13633" t="s">
        <v>16322</v>
      </c>
      <c r="C13633" s="2" t="s">
        <v>12974</v>
      </c>
      <c r="D13633" s="2">
        <v>143</v>
      </c>
      <c r="E13633" s="7">
        <v>1972</v>
      </c>
      <c r="F13633" s="5" t="s">
        <v>183</v>
      </c>
      <c r="H13633" s="5" t="s">
        <v>5398</v>
      </c>
      <c r="I13633" s="6" t="s">
        <v>17833</v>
      </c>
      <c r="J13633" s="6" t="s">
        <v>17399</v>
      </c>
      <c r="K13633" s="17">
        <v>3</v>
      </c>
      <c r="L13633" s="17" t="s">
        <v>7730</v>
      </c>
      <c r="M13633" s="9">
        <v>0.5</v>
      </c>
      <c r="N13633" s="9"/>
      <c r="O13633" s="21"/>
      <c r="Q13633" s="29"/>
      <c r="U13633" s="17"/>
      <c r="V13633" s="2"/>
      <c r="Y13633" t="str">
        <f t="shared" si="851"/>
        <v/>
      </c>
      <c r="AA13633" t="str">
        <f t="shared" si="852"/>
        <v/>
      </c>
      <c r="AC13633" s="7"/>
      <c r="AD13633" t="s">
        <v>17833</v>
      </c>
      <c r="AE13633">
        <f t="shared" si="850"/>
        <v>0</v>
      </c>
      <c r="AG13633" s="2"/>
      <c r="AI13633" s="7"/>
    </row>
    <row r="13634" spans="1:49" ht="11" customHeight="1" outlineLevel="1" x14ac:dyDescent="0.25">
      <c r="A13634" t="s">
        <v>16322</v>
      </c>
      <c r="C13634" s="2" t="s">
        <v>12974</v>
      </c>
      <c r="D13634" s="2">
        <v>144</v>
      </c>
      <c r="E13634" s="7">
        <v>1972</v>
      </c>
      <c r="F13634" s="5" t="s">
        <v>2974</v>
      </c>
      <c r="H13634" s="5" t="s">
        <v>5398</v>
      </c>
      <c r="I13634" s="6" t="s">
        <v>17833</v>
      </c>
      <c r="J13634" s="6" t="s">
        <v>17399</v>
      </c>
      <c r="K13634" s="17">
        <v>3</v>
      </c>
      <c r="L13634" s="17" t="s">
        <v>7730</v>
      </c>
      <c r="M13634" s="9">
        <v>0.5</v>
      </c>
      <c r="N13634" s="9"/>
      <c r="O13634" s="21"/>
      <c r="Q13634" s="29"/>
      <c r="U13634" s="17"/>
      <c r="V13634" s="2"/>
      <c r="Y13634" t="str">
        <f t="shared" si="851"/>
        <v/>
      </c>
      <c r="AA13634" t="str">
        <f t="shared" si="852"/>
        <v/>
      </c>
      <c r="AC13634" s="7"/>
      <c r="AD13634" t="s">
        <v>17833</v>
      </c>
      <c r="AE13634">
        <f t="shared" si="850"/>
        <v>0</v>
      </c>
      <c r="AG13634" s="2"/>
      <c r="AI13634" s="7"/>
    </row>
    <row r="13635" spans="1:49" ht="11" customHeight="1" outlineLevel="1" x14ac:dyDescent="0.25">
      <c r="A13635" t="s">
        <v>16322</v>
      </c>
      <c r="C13635" s="2" t="s">
        <v>12974</v>
      </c>
      <c r="D13635" s="2">
        <v>145</v>
      </c>
      <c r="E13635" s="7">
        <v>1972</v>
      </c>
      <c r="F13635" s="5" t="s">
        <v>5279</v>
      </c>
      <c r="H13635" s="5" t="s">
        <v>5398</v>
      </c>
      <c r="I13635" s="6" t="s">
        <v>17833</v>
      </c>
      <c r="J13635" s="6" t="s">
        <v>17399</v>
      </c>
      <c r="K13635" s="17">
        <v>3</v>
      </c>
      <c r="L13635" s="17" t="s">
        <v>7730</v>
      </c>
      <c r="M13635" s="9">
        <v>0.5</v>
      </c>
      <c r="N13635" s="9"/>
      <c r="O13635" s="21"/>
      <c r="Q13635" s="29"/>
      <c r="U13635" s="17"/>
      <c r="V13635" s="2"/>
      <c r="Y13635" t="str">
        <f t="shared" si="851"/>
        <v/>
      </c>
      <c r="AA13635" t="str">
        <f t="shared" si="852"/>
        <v/>
      </c>
      <c r="AC13635" s="7"/>
      <c r="AD13635" t="s">
        <v>17833</v>
      </c>
      <c r="AE13635">
        <f t="shared" si="850"/>
        <v>0</v>
      </c>
      <c r="AG13635" s="2"/>
      <c r="AI13635" s="7"/>
    </row>
    <row r="13636" spans="1:49" ht="11" customHeight="1" outlineLevel="1" x14ac:dyDescent="0.25">
      <c r="A13636" t="s">
        <v>16322</v>
      </c>
      <c r="C13636" s="2" t="s">
        <v>12974</v>
      </c>
      <c r="D13636" s="2">
        <v>146</v>
      </c>
      <c r="E13636" s="7">
        <v>1972</v>
      </c>
      <c r="F13636" s="5" t="s">
        <v>2348</v>
      </c>
      <c r="H13636" s="5" t="s">
        <v>5398</v>
      </c>
      <c r="I13636" s="6" t="s">
        <v>17833</v>
      </c>
      <c r="J13636" s="6" t="s">
        <v>17399</v>
      </c>
      <c r="K13636" s="17">
        <v>3</v>
      </c>
      <c r="L13636" s="17" t="s">
        <v>7730</v>
      </c>
      <c r="M13636" s="9">
        <v>0.5</v>
      </c>
      <c r="N13636" s="9"/>
      <c r="O13636" s="21"/>
      <c r="Q13636" s="29"/>
      <c r="U13636" s="17"/>
      <c r="V13636" s="2"/>
      <c r="Y13636" t="str">
        <f t="shared" si="851"/>
        <v/>
      </c>
      <c r="AA13636" t="str">
        <f t="shared" si="852"/>
        <v/>
      </c>
      <c r="AC13636" s="7"/>
      <c r="AD13636" t="s">
        <v>17833</v>
      </c>
      <c r="AE13636">
        <f t="shared" si="850"/>
        <v>0</v>
      </c>
      <c r="AG13636" s="2"/>
      <c r="AI13636" s="7"/>
    </row>
    <row r="13637" spans="1:49" ht="11" customHeight="1" outlineLevel="1" x14ac:dyDescent="0.25">
      <c r="A13637" t="s">
        <v>16322</v>
      </c>
      <c r="C13637" s="2" t="s">
        <v>12974</v>
      </c>
      <c r="D13637" s="2">
        <v>156</v>
      </c>
      <c r="E13637" s="7">
        <v>1973</v>
      </c>
      <c r="F13637" s="5">
        <v>2.5</v>
      </c>
      <c r="H13637" s="5" t="s">
        <v>5398</v>
      </c>
      <c r="I13637" s="6" t="s">
        <v>17314</v>
      </c>
      <c r="J13637" s="6" t="s">
        <v>17834</v>
      </c>
      <c r="K13637" s="17">
        <v>3</v>
      </c>
      <c r="L13637" s="17" t="s">
        <v>7732</v>
      </c>
      <c r="M13637" s="9"/>
      <c r="N13637" s="9"/>
      <c r="O13637" s="21"/>
      <c r="Q13637" s="29"/>
      <c r="U13637" s="17"/>
      <c r="V13637" s="2"/>
      <c r="Y13637" t="str">
        <f t="shared" si="851"/>
        <v/>
      </c>
      <c r="AA13637" t="str">
        <f t="shared" si="852"/>
        <v/>
      </c>
      <c r="AC13637" s="7"/>
      <c r="AD13637" t="s">
        <v>17314</v>
      </c>
      <c r="AE13637">
        <f t="shared" si="850"/>
        <v>0</v>
      </c>
      <c r="AG13637" s="2"/>
      <c r="AI13637" s="7"/>
    </row>
    <row r="13638" spans="1:49" ht="11" customHeight="1" outlineLevel="1" x14ac:dyDescent="0.25">
      <c r="A13638" t="s">
        <v>16322</v>
      </c>
      <c r="C13638" s="2" t="s">
        <v>12974</v>
      </c>
      <c r="D13638" s="2">
        <v>163</v>
      </c>
      <c r="E13638" s="7">
        <v>1973</v>
      </c>
      <c r="F13638" s="5" t="s">
        <v>17836</v>
      </c>
      <c r="H13638" s="5" t="s">
        <v>5398</v>
      </c>
      <c r="I13638" s="6" t="s">
        <v>17314</v>
      </c>
      <c r="J13638" s="6" t="s">
        <v>17835</v>
      </c>
      <c r="K13638" s="17">
        <v>3</v>
      </c>
      <c r="L13638" s="17" t="s">
        <v>7730</v>
      </c>
      <c r="M13638" s="9">
        <v>2.4</v>
      </c>
      <c r="N13638" s="9"/>
      <c r="O13638" s="21"/>
      <c r="Q13638" s="29"/>
      <c r="U13638" s="17"/>
      <c r="V13638" s="2"/>
      <c r="Y13638" t="str">
        <f t="shared" si="851"/>
        <v/>
      </c>
      <c r="AA13638" t="str">
        <f t="shared" si="852"/>
        <v/>
      </c>
      <c r="AC13638" s="7"/>
      <c r="AD13638" t="s">
        <v>17314</v>
      </c>
      <c r="AE13638">
        <f t="shared" si="850"/>
        <v>0</v>
      </c>
      <c r="AG13638" s="2"/>
      <c r="AI13638" s="7"/>
    </row>
    <row r="13639" spans="1:49" ht="11" customHeight="1" outlineLevel="1" x14ac:dyDescent="0.25">
      <c r="A13639" t="s">
        <v>16322</v>
      </c>
      <c r="C13639" s="2" t="s">
        <v>12974</v>
      </c>
      <c r="D13639" s="2">
        <v>189</v>
      </c>
      <c r="E13639" s="7">
        <v>1974</v>
      </c>
      <c r="F13639" s="5" t="s">
        <v>17838</v>
      </c>
      <c r="H13639" s="5" t="s">
        <v>5398</v>
      </c>
      <c r="I13639" s="6" t="s">
        <v>17839</v>
      </c>
      <c r="J13639" s="6" t="s">
        <v>17837</v>
      </c>
      <c r="K13639" s="17">
        <v>6</v>
      </c>
      <c r="L13639" s="17" t="s">
        <v>7730</v>
      </c>
      <c r="M13639" s="9">
        <v>1.3</v>
      </c>
      <c r="N13639" s="9"/>
      <c r="O13639" s="21"/>
      <c r="Q13639" s="29"/>
      <c r="U13639" s="17"/>
      <c r="V13639" s="2">
        <v>294</v>
      </c>
      <c r="Y13639" t="str">
        <f t="shared" si="851"/>
        <v/>
      </c>
      <c r="AA13639">
        <f t="shared" si="852"/>
        <v>1</v>
      </c>
      <c r="AC13639" s="7"/>
      <c r="AD13639" t="s">
        <v>17839</v>
      </c>
      <c r="AE13639">
        <f t="shared" si="850"/>
        <v>0</v>
      </c>
      <c r="AG13639" s="2"/>
      <c r="AI13639" s="7"/>
    </row>
    <row r="13640" spans="1:49" ht="11" customHeight="1" outlineLevel="1" x14ac:dyDescent="0.25">
      <c r="A13640" t="s">
        <v>16322</v>
      </c>
      <c r="C13640" s="2" t="s">
        <v>12974</v>
      </c>
      <c r="D13640" s="2">
        <v>190</v>
      </c>
      <c r="E13640" s="7">
        <v>1974</v>
      </c>
      <c r="F13640" s="5" t="s">
        <v>17840</v>
      </c>
      <c r="H13640" s="5" t="s">
        <v>5398</v>
      </c>
      <c r="I13640" s="6" t="s">
        <v>17839</v>
      </c>
      <c r="J13640" s="6" t="s">
        <v>17837</v>
      </c>
      <c r="K13640" s="17">
        <v>6</v>
      </c>
      <c r="L13640" s="17" t="s">
        <v>7732</v>
      </c>
      <c r="M13640" s="9"/>
      <c r="N13640" s="9"/>
      <c r="O13640" s="21"/>
      <c r="Q13640" s="29"/>
      <c r="U13640" s="17"/>
      <c r="V13640" s="2">
        <v>295</v>
      </c>
      <c r="Y13640" t="str">
        <f t="shared" si="851"/>
        <v/>
      </c>
      <c r="AA13640">
        <f t="shared" si="852"/>
        <v>1</v>
      </c>
      <c r="AC13640" s="7"/>
      <c r="AD13640" t="s">
        <v>17839</v>
      </c>
      <c r="AE13640">
        <f t="shared" si="850"/>
        <v>0</v>
      </c>
      <c r="AG13640" s="2"/>
      <c r="AI13640" s="7"/>
    </row>
    <row r="13641" spans="1:49" ht="11" customHeight="1" outlineLevel="1" x14ac:dyDescent="0.25">
      <c r="A13641" t="s">
        <v>16322</v>
      </c>
      <c r="C13641" s="2" t="s">
        <v>12974</v>
      </c>
      <c r="D13641" s="2">
        <v>217</v>
      </c>
      <c r="E13641" s="7">
        <v>1976</v>
      </c>
      <c r="F13641" s="5" t="s">
        <v>1935</v>
      </c>
      <c r="H13641" s="5" t="s">
        <v>5398</v>
      </c>
      <c r="I13641" s="6" t="s">
        <v>17842</v>
      </c>
      <c r="J13641" s="6" t="s">
        <v>17841</v>
      </c>
      <c r="K13641" s="17">
        <v>6</v>
      </c>
      <c r="L13641" s="17" t="s">
        <v>20076</v>
      </c>
      <c r="M13641" s="9"/>
      <c r="N13641" s="9"/>
      <c r="O13641" s="21"/>
      <c r="Q13641" s="29"/>
      <c r="U13641" s="17"/>
      <c r="V13641" s="2"/>
      <c r="Y13641" t="str">
        <f t="shared" si="851"/>
        <v/>
      </c>
      <c r="AA13641" t="str">
        <f t="shared" si="852"/>
        <v/>
      </c>
      <c r="AC13641" s="7"/>
      <c r="AD13641" t="s">
        <v>17842</v>
      </c>
      <c r="AE13641">
        <f t="shared" si="850"/>
        <v>0</v>
      </c>
      <c r="AG13641" s="2"/>
      <c r="AI13641" s="7"/>
    </row>
    <row r="13642" spans="1:49" ht="11" customHeight="1" outlineLevel="1" x14ac:dyDescent="0.25">
      <c r="A13642" t="s">
        <v>16322</v>
      </c>
      <c r="C13642" s="2" t="s">
        <v>12974</v>
      </c>
      <c r="D13642" s="2" t="s">
        <v>5200</v>
      </c>
      <c r="E13642" s="7">
        <v>1976</v>
      </c>
      <c r="F13642" s="5" t="s">
        <v>20574</v>
      </c>
      <c r="H13642" s="5" t="s">
        <v>5398</v>
      </c>
      <c r="I13642" s="6" t="s">
        <v>17842</v>
      </c>
      <c r="J13642" s="6" t="s">
        <v>17841</v>
      </c>
      <c r="K13642" s="17">
        <v>6</v>
      </c>
      <c r="L13642" s="17" t="s">
        <v>7730</v>
      </c>
      <c r="M13642" s="9">
        <v>4.0999999999999996</v>
      </c>
      <c r="N13642" s="9"/>
      <c r="O13642" s="21"/>
      <c r="Q13642" s="29"/>
      <c r="U13642" s="17"/>
      <c r="V13642" s="2"/>
      <c r="Y13642" t="str">
        <f t="shared" si="851"/>
        <v/>
      </c>
      <c r="AA13642">
        <f t="shared" si="852"/>
        <v>1</v>
      </c>
      <c r="AC13642" s="7"/>
      <c r="AD13642" t="s">
        <v>17842</v>
      </c>
      <c r="AE13642">
        <f t="shared" si="850"/>
        <v>0</v>
      </c>
      <c r="AG13642" s="2"/>
      <c r="AI13642" s="7"/>
    </row>
    <row r="13643" spans="1:49" ht="11" customHeight="1" outlineLevel="1" x14ac:dyDescent="0.25">
      <c r="A13643" t="s">
        <v>16322</v>
      </c>
      <c r="C13643" s="2" t="s">
        <v>12974</v>
      </c>
      <c r="D13643" s="2">
        <v>235</v>
      </c>
      <c r="E13643" s="7">
        <v>1977</v>
      </c>
      <c r="F13643" s="5" t="s">
        <v>2974</v>
      </c>
      <c r="H13643" s="5" t="s">
        <v>5398</v>
      </c>
      <c r="I13643" s="6" t="s">
        <v>17844</v>
      </c>
      <c r="J13643" s="6" t="s">
        <v>17843</v>
      </c>
      <c r="K13643" s="17">
        <v>6</v>
      </c>
      <c r="L13643" s="17" t="s">
        <v>7732</v>
      </c>
      <c r="M13643" s="9"/>
      <c r="N13643" s="9"/>
      <c r="O13643" s="21"/>
      <c r="Q13643" s="29"/>
      <c r="U13643" s="17"/>
      <c r="V13643" s="2"/>
      <c r="Y13643" t="str">
        <f t="shared" si="851"/>
        <v/>
      </c>
      <c r="AA13643" t="str">
        <f t="shared" si="852"/>
        <v/>
      </c>
      <c r="AC13643" s="7"/>
      <c r="AD13643" t="s">
        <v>17844</v>
      </c>
      <c r="AE13643">
        <f t="shared" si="850"/>
        <v>0</v>
      </c>
      <c r="AG13643" s="2"/>
      <c r="AI13643" s="7"/>
    </row>
    <row r="13644" spans="1:49" ht="11" customHeight="1" outlineLevel="1" x14ac:dyDescent="0.25">
      <c r="A13644" t="s">
        <v>16322</v>
      </c>
      <c r="C13644" s="2" t="s">
        <v>12974</v>
      </c>
      <c r="D13644" s="2">
        <v>268</v>
      </c>
      <c r="E13644" s="7">
        <v>1978</v>
      </c>
      <c r="F13644" s="5" t="s">
        <v>5138</v>
      </c>
      <c r="H13644" s="5" t="s">
        <v>5398</v>
      </c>
      <c r="I13644" s="6" t="s">
        <v>17846</v>
      </c>
      <c r="J13644" s="6" t="s">
        <v>17845</v>
      </c>
      <c r="K13644" s="17">
        <v>3</v>
      </c>
      <c r="L13644" s="17" t="s">
        <v>7732</v>
      </c>
      <c r="M13644" s="9"/>
      <c r="N13644" s="9"/>
      <c r="O13644" s="21"/>
      <c r="Q13644" s="29"/>
      <c r="U13644" s="17"/>
      <c r="V13644" s="2"/>
      <c r="Y13644" t="str">
        <f t="shared" si="851"/>
        <v/>
      </c>
      <c r="AA13644" t="str">
        <f t="shared" si="852"/>
        <v/>
      </c>
      <c r="AC13644" s="7"/>
      <c r="AD13644" t="s">
        <v>17846</v>
      </c>
      <c r="AE13644">
        <f t="shared" si="850"/>
        <v>0</v>
      </c>
      <c r="AG13644" s="2"/>
      <c r="AI13644" s="7"/>
    </row>
    <row r="13645" spans="1:49" ht="11" customHeight="1" outlineLevel="1" collapsed="1" x14ac:dyDescent="0.25">
      <c r="A13645" t="s">
        <v>16322</v>
      </c>
      <c r="C13645" s="2" t="s">
        <v>12974</v>
      </c>
      <c r="D13645" s="2">
        <v>271</v>
      </c>
      <c r="E13645" s="7">
        <v>1978</v>
      </c>
      <c r="F13645" s="5" t="s">
        <v>3421</v>
      </c>
      <c r="H13645" s="5" t="s">
        <v>5398</v>
      </c>
      <c r="I13645" s="6" t="s">
        <v>17846</v>
      </c>
      <c r="J13645" s="6" t="s">
        <v>17845</v>
      </c>
      <c r="K13645" s="17">
        <v>3</v>
      </c>
      <c r="L13645" s="17" t="s">
        <v>7732</v>
      </c>
      <c r="M13645" s="9"/>
      <c r="N13645" s="9"/>
      <c r="O13645" s="21"/>
      <c r="Q13645" s="29"/>
      <c r="U13645" s="17"/>
      <c r="V13645" s="2"/>
      <c r="Y13645" t="str">
        <f t="shared" si="851"/>
        <v/>
      </c>
      <c r="AA13645" t="str">
        <f t="shared" si="852"/>
        <v/>
      </c>
      <c r="AC13645" s="7"/>
      <c r="AD13645" t="s">
        <v>17846</v>
      </c>
      <c r="AE13645">
        <f t="shared" si="850"/>
        <v>0</v>
      </c>
      <c r="AG13645" s="2"/>
      <c r="AI13645" s="7"/>
    </row>
    <row r="13646" spans="1:49" ht="11" customHeight="1" x14ac:dyDescent="0.25">
      <c r="A13646" t="s">
        <v>11968</v>
      </c>
      <c r="B13646" t="s">
        <v>3510</v>
      </c>
      <c r="C13646" s="2" t="s">
        <v>11983</v>
      </c>
      <c r="E13646" s="7"/>
      <c r="F13646" s="5"/>
      <c r="H13646" s="5"/>
      <c r="I13646" s="6"/>
      <c r="J13646" s="6"/>
      <c r="K13646" s="17"/>
      <c r="L13646" s="17"/>
      <c r="M13646" s="9"/>
      <c r="N13646" s="9">
        <f>SUM(M13647:M13894)</f>
        <v>125.50000000000003</v>
      </c>
      <c r="O13646" s="21">
        <v>1315</v>
      </c>
      <c r="P13646">
        <f>COUNTIF(L13647:L13894,"*")</f>
        <v>248</v>
      </c>
      <c r="Q13646" s="29">
        <f>P13646/O13646</f>
        <v>0.18859315589353612</v>
      </c>
      <c r="R13646">
        <f>COUNTIF(L13647:L13894,"Y")+COUNTIF(L13647:L13894,"S")</f>
        <v>83</v>
      </c>
      <c r="U13646" s="17" t="s">
        <v>7730</v>
      </c>
      <c r="V13646" s="2"/>
      <c r="W13646" t="s">
        <v>18493</v>
      </c>
      <c r="Y13646" t="str">
        <f t="shared" si="851"/>
        <v/>
      </c>
      <c r="AA13646" t="str">
        <f t="shared" si="852"/>
        <v/>
      </c>
      <c r="AC13646" s="7"/>
      <c r="AF13646">
        <f>COUNTIF(AE13647:AE13894,"1")</f>
        <v>0</v>
      </c>
      <c r="AG13646" s="2"/>
      <c r="AI13646" s="7"/>
      <c r="AJ13646">
        <f>COUNTIF($K13647:$K13894,"1")-COUNTIFS($K13647:$K13894,"1",$L13647:$L13894,"V")</f>
        <v>1</v>
      </c>
      <c r="AK13646">
        <f>COUNTIFS($K13647:$K13894,"1",$L13647:$L13894,"Y")+COUNTIFS($K13647:$K13894,"1",$L13647:$L13894,"s")</f>
        <v>1</v>
      </c>
      <c r="AL13646">
        <f>COUNTIF($K13647:$K13894,"2")-COUNTIFS($K13647:$K13894,"2",$L13647:$L13894,"V")</f>
        <v>4</v>
      </c>
      <c r="AM13646">
        <f>COUNTIFS($K13647:$K13894,"2",$L13647:$L13894,"Y")+COUNTIFS($K13647:$K13894,"2",$L13647:$L13894,"s")</f>
        <v>1</v>
      </c>
      <c r="AN13646">
        <f>COUNTIF($K13647:$K13894,"3")-COUNTIFS($K13647:$K13894,"3",$L13647:$L13894,"V")</f>
        <v>36</v>
      </c>
      <c r="AO13646">
        <f>COUNTIFS($K13647:$K13894,"3",$L13647:$L13894,"Y")+COUNTIFS($K13647:$K13894,"3",$L13647:$L13894,"s")</f>
        <v>18</v>
      </c>
      <c r="AP13646">
        <f>COUNTIF($K13647:$K13894,"4")-COUNTIFS($K13647:$K13894,"4",$L13647:$L13894,"V")</f>
        <v>10</v>
      </c>
      <c r="AQ13646">
        <f>COUNTIFS($K13647:$K13894,"4",$L13647:$L13894,"Y")+COUNTIFS($K13647:$K13894,"4",$L13647:$L13894,"s")</f>
        <v>1</v>
      </c>
      <c r="AR13646">
        <f>COUNTIF($K13647:$K13894,"5")-COUNTIFS($K13647:$K13894,"5",$L13647:$L13894,"V")</f>
        <v>183</v>
      </c>
      <c r="AS13646">
        <f>COUNTIFS($K13647:$K13894,"5",$L13647:$L13894,"Y")+COUNTIFS($K13647:$K13894,"5",$L13647:$L13894,"s")</f>
        <v>55</v>
      </c>
      <c r="AT13646">
        <f>COUNTIF($K13647:$K13894,"6")-COUNTIFS($K13647:$K13894,"6",$L13647:$L13894,"V")</f>
        <v>14</v>
      </c>
      <c r="AU13646">
        <f>COUNTIFS($K13647:$K13894,"6",$L13647:$L13894,"Y")+COUNTIFS($K13647:$K13894,"6",$L13647:$L13894,"s")</f>
        <v>7</v>
      </c>
      <c r="AV13646">
        <f>COUNTIF($K13647:$K13894,"7")-COUNTIFS($K13647:$K13894,"7",$L13647:$L13894,"V")</f>
        <v>0</v>
      </c>
      <c r="AW13646">
        <f>COUNTIFS($K13647:$K13894,"7",$L13647:$L13894,"Y")+COUNTIFS($K13647:$K13894,"7",$L13647:$L13894,"s")</f>
        <v>0</v>
      </c>
    </row>
    <row r="13647" spans="1:49" ht="11" customHeight="1" outlineLevel="1" x14ac:dyDescent="0.25">
      <c r="A13647" t="s">
        <v>4334</v>
      </c>
      <c r="C13647" s="2" t="s">
        <v>11983</v>
      </c>
      <c r="D13647" s="2">
        <v>67</v>
      </c>
      <c r="E13647" s="7">
        <v>1922</v>
      </c>
      <c r="F13647" s="5" t="s">
        <v>4880</v>
      </c>
      <c r="H13647" s="5" t="s">
        <v>3868</v>
      </c>
      <c r="I13647" s="6" t="s">
        <v>5081</v>
      </c>
      <c r="J13647" s="6" t="s">
        <v>11816</v>
      </c>
      <c r="K13647" s="17">
        <v>5</v>
      </c>
      <c r="L13647" s="17" t="s">
        <v>7732</v>
      </c>
      <c r="M13647" s="9"/>
      <c r="N13647" s="9"/>
      <c r="O13647" s="21"/>
      <c r="Q13647" s="29"/>
      <c r="U13647" s="17"/>
      <c r="V13647" s="2">
        <v>95</v>
      </c>
      <c r="Y13647" t="str">
        <f t="shared" si="851"/>
        <v/>
      </c>
      <c r="AA13647" t="str">
        <f t="shared" si="852"/>
        <v/>
      </c>
      <c r="AC13647" s="7"/>
      <c r="AD13647" t="s">
        <v>5081</v>
      </c>
      <c r="AE13647">
        <f t="shared" ref="AE13647:AE13710" si="853">COUNTIF(I13647,"*Fuji*")</f>
        <v>0</v>
      </c>
      <c r="AG13647" s="2"/>
      <c r="AH13647" t="s">
        <v>4335</v>
      </c>
      <c r="AI13647" s="7" t="s">
        <v>4922</v>
      </c>
    </row>
    <row r="13648" spans="1:49" ht="11" customHeight="1" outlineLevel="1" x14ac:dyDescent="0.25">
      <c r="A13648" t="s">
        <v>4334</v>
      </c>
      <c r="C13648" s="2" t="s">
        <v>11983</v>
      </c>
      <c r="D13648" s="2">
        <v>68</v>
      </c>
      <c r="E13648" s="7">
        <v>1922</v>
      </c>
      <c r="F13648" s="5" t="s">
        <v>4909</v>
      </c>
      <c r="H13648" s="5" t="s">
        <v>3869</v>
      </c>
      <c r="I13648" s="6" t="s">
        <v>5081</v>
      </c>
      <c r="J13648" s="6" t="s">
        <v>11816</v>
      </c>
      <c r="K13648" s="17">
        <v>5</v>
      </c>
      <c r="L13648" s="17" t="s">
        <v>7732</v>
      </c>
      <c r="M13648" s="9"/>
      <c r="N13648" s="9"/>
      <c r="O13648" s="21"/>
      <c r="Q13648" s="29"/>
      <c r="U13648" s="17"/>
      <c r="V13648" s="2">
        <v>96</v>
      </c>
      <c r="Y13648" t="str">
        <f t="shared" si="851"/>
        <v/>
      </c>
      <c r="AA13648" t="str">
        <f t="shared" si="852"/>
        <v/>
      </c>
      <c r="AC13648" s="7"/>
      <c r="AD13648" t="s">
        <v>5081</v>
      </c>
      <c r="AE13648">
        <f t="shared" si="853"/>
        <v>0</v>
      </c>
      <c r="AG13648" s="2"/>
      <c r="AH13648" t="s">
        <v>4335</v>
      </c>
      <c r="AI13648" s="7" t="s">
        <v>4620</v>
      </c>
    </row>
    <row r="13649" spans="1:35" ht="11" customHeight="1" outlineLevel="1" x14ac:dyDescent="0.25">
      <c r="A13649" t="s">
        <v>4334</v>
      </c>
      <c r="C13649" s="2" t="s">
        <v>11983</v>
      </c>
      <c r="D13649" s="2">
        <v>69</v>
      </c>
      <c r="E13649" s="7">
        <v>1922</v>
      </c>
      <c r="F13649" s="5" t="s">
        <v>5979</v>
      </c>
      <c r="H13649" s="5" t="s">
        <v>4911</v>
      </c>
      <c r="I13649" s="6" t="s">
        <v>5081</v>
      </c>
      <c r="J13649" s="6" t="s">
        <v>11816</v>
      </c>
      <c r="K13649" s="17">
        <v>5</v>
      </c>
      <c r="L13649" s="17" t="s">
        <v>7732</v>
      </c>
      <c r="M13649" s="9"/>
      <c r="N13649" s="9"/>
      <c r="O13649" s="21"/>
      <c r="Q13649" s="29"/>
      <c r="U13649" s="17"/>
      <c r="V13649" s="2">
        <v>97</v>
      </c>
      <c r="Y13649" t="str">
        <f t="shared" si="851"/>
        <v/>
      </c>
      <c r="AA13649" t="str">
        <f t="shared" si="852"/>
        <v/>
      </c>
      <c r="AC13649" s="7"/>
      <c r="AD13649" t="s">
        <v>5081</v>
      </c>
      <c r="AE13649">
        <f t="shared" si="853"/>
        <v>0</v>
      </c>
      <c r="AG13649" s="2"/>
      <c r="AH13649" t="s">
        <v>4335</v>
      </c>
      <c r="AI13649" s="7" t="s">
        <v>4620</v>
      </c>
    </row>
    <row r="13650" spans="1:35" ht="11" customHeight="1" outlineLevel="1" x14ac:dyDescent="0.25">
      <c r="A13650" t="s">
        <v>4334</v>
      </c>
      <c r="C13650" s="2" t="s">
        <v>11983</v>
      </c>
      <c r="D13650" s="2">
        <v>70</v>
      </c>
      <c r="E13650" s="7">
        <v>1922</v>
      </c>
      <c r="F13650" s="5" t="s">
        <v>4611</v>
      </c>
      <c r="H13650" s="5" t="s">
        <v>1100</v>
      </c>
      <c r="I13650" s="6" t="s">
        <v>5081</v>
      </c>
      <c r="J13650" s="6" t="s">
        <v>11816</v>
      </c>
      <c r="K13650" s="17">
        <v>5</v>
      </c>
      <c r="L13650" s="17" t="s">
        <v>7732</v>
      </c>
      <c r="M13650" s="9"/>
      <c r="N13650" s="9"/>
      <c r="O13650" s="21"/>
      <c r="Q13650" s="29"/>
      <c r="U13650" s="17"/>
      <c r="V13650" s="2">
        <v>98</v>
      </c>
      <c r="Y13650" t="str">
        <f t="shared" si="851"/>
        <v/>
      </c>
      <c r="AA13650" t="str">
        <f t="shared" si="852"/>
        <v/>
      </c>
      <c r="AC13650" s="7"/>
      <c r="AD13650" t="s">
        <v>5081</v>
      </c>
      <c r="AE13650">
        <f t="shared" si="853"/>
        <v>0</v>
      </c>
      <c r="AG13650" s="2"/>
      <c r="AH13650" t="s">
        <v>4335</v>
      </c>
      <c r="AI13650" s="7" t="s">
        <v>4620</v>
      </c>
    </row>
    <row r="13651" spans="1:35" ht="11" customHeight="1" outlineLevel="1" x14ac:dyDescent="0.25">
      <c r="A13651" t="s">
        <v>4334</v>
      </c>
      <c r="C13651" s="2" t="s">
        <v>11983</v>
      </c>
      <c r="D13651" s="2">
        <v>71</v>
      </c>
      <c r="E13651" s="7">
        <v>1922</v>
      </c>
      <c r="F13651" s="8" t="s">
        <v>3870</v>
      </c>
      <c r="H13651" s="5" t="s">
        <v>4908</v>
      </c>
      <c r="I13651" s="6" t="s">
        <v>5081</v>
      </c>
      <c r="J13651" s="6" t="s">
        <v>11816</v>
      </c>
      <c r="K13651" s="17">
        <v>5</v>
      </c>
      <c r="L13651" s="17" t="s">
        <v>7732</v>
      </c>
      <c r="M13651" s="9"/>
      <c r="N13651" s="9"/>
      <c r="O13651" s="21"/>
      <c r="Q13651" s="29"/>
      <c r="U13651" s="17"/>
      <c r="V13651" s="2">
        <v>99</v>
      </c>
      <c r="Y13651" t="str">
        <f t="shared" si="851"/>
        <v/>
      </c>
      <c r="AA13651" t="str">
        <f t="shared" si="852"/>
        <v/>
      </c>
      <c r="AC13651" s="7"/>
      <c r="AD13651" t="s">
        <v>5081</v>
      </c>
      <c r="AE13651">
        <f t="shared" si="853"/>
        <v>0</v>
      </c>
      <c r="AG13651" s="2"/>
      <c r="AH13651" t="s">
        <v>4335</v>
      </c>
      <c r="AI13651" s="7" t="s">
        <v>4523</v>
      </c>
    </row>
    <row r="13652" spans="1:35" ht="11" customHeight="1" outlineLevel="1" x14ac:dyDescent="0.25">
      <c r="A13652" t="s">
        <v>4334</v>
      </c>
      <c r="C13652" s="2" t="s">
        <v>11983</v>
      </c>
      <c r="D13652" s="2">
        <v>72</v>
      </c>
      <c r="E13652" s="7" t="s">
        <v>11828</v>
      </c>
      <c r="F13652" s="5" t="s">
        <v>1530</v>
      </c>
      <c r="H13652" s="5" t="s">
        <v>1531</v>
      </c>
      <c r="I13652" s="6" t="s">
        <v>5081</v>
      </c>
      <c r="J13652" s="6" t="s">
        <v>11815</v>
      </c>
      <c r="K13652" s="17">
        <v>5</v>
      </c>
      <c r="L13652" s="17" t="s">
        <v>7730</v>
      </c>
      <c r="M13652" s="9">
        <v>2.1</v>
      </c>
      <c r="N13652" s="9"/>
      <c r="O13652" s="21"/>
      <c r="Q13652" s="29"/>
      <c r="U13652" s="17"/>
      <c r="V13652" s="2">
        <v>79</v>
      </c>
      <c r="Y13652" t="str">
        <f t="shared" si="851"/>
        <v/>
      </c>
      <c r="AA13652" t="str">
        <f t="shared" si="852"/>
        <v/>
      </c>
      <c r="AC13652" s="7"/>
      <c r="AD13652" t="s">
        <v>5081</v>
      </c>
      <c r="AE13652">
        <f t="shared" si="853"/>
        <v>0</v>
      </c>
      <c r="AG13652" s="2"/>
      <c r="AH13652" t="s">
        <v>4335</v>
      </c>
      <c r="AI13652" s="7" t="s">
        <v>4610</v>
      </c>
    </row>
    <row r="13653" spans="1:35" ht="11" customHeight="1" outlineLevel="1" x14ac:dyDescent="0.25">
      <c r="A13653" t="s">
        <v>4334</v>
      </c>
      <c r="C13653" s="2" t="s">
        <v>11983</v>
      </c>
      <c r="D13653" s="2">
        <v>73</v>
      </c>
      <c r="E13653" s="7" t="s">
        <v>11828</v>
      </c>
      <c r="F13653" s="5" t="s">
        <v>1099</v>
      </c>
      <c r="H13653" s="5" t="s">
        <v>1100</v>
      </c>
      <c r="I13653" s="6" t="s">
        <v>5081</v>
      </c>
      <c r="J13653" s="6" t="s">
        <v>11815</v>
      </c>
      <c r="K13653" s="17">
        <v>5</v>
      </c>
      <c r="L13653" s="17" t="s">
        <v>7730</v>
      </c>
      <c r="M13653" s="9">
        <v>1</v>
      </c>
      <c r="N13653" s="9"/>
      <c r="O13653" s="21"/>
      <c r="Q13653" s="29"/>
      <c r="U13653" s="17"/>
      <c r="V13653" s="2">
        <v>80</v>
      </c>
      <c r="Y13653" t="str">
        <f t="shared" si="851"/>
        <v/>
      </c>
      <c r="AA13653" t="str">
        <f t="shared" si="852"/>
        <v/>
      </c>
      <c r="AC13653" s="7"/>
      <c r="AD13653" t="s">
        <v>5081</v>
      </c>
      <c r="AE13653">
        <f t="shared" si="853"/>
        <v>0</v>
      </c>
      <c r="AG13653" s="2"/>
      <c r="AH13653" t="s">
        <v>4335</v>
      </c>
      <c r="AI13653" s="7" t="s">
        <v>4610</v>
      </c>
    </row>
    <row r="13654" spans="1:35" ht="11" customHeight="1" outlineLevel="1" x14ac:dyDescent="0.25">
      <c r="A13654" t="s">
        <v>4334</v>
      </c>
      <c r="C13654" s="2" t="s">
        <v>11983</v>
      </c>
      <c r="D13654" s="2">
        <v>74</v>
      </c>
      <c r="E13654" s="7" t="s">
        <v>11828</v>
      </c>
      <c r="F13654" s="5" t="s">
        <v>1101</v>
      </c>
      <c r="H13654" s="5" t="s">
        <v>6133</v>
      </c>
      <c r="I13654" s="6" t="s">
        <v>5081</v>
      </c>
      <c r="J13654" s="6" t="s">
        <v>11815</v>
      </c>
      <c r="K13654" s="17">
        <v>5</v>
      </c>
      <c r="L13654" s="17" t="s">
        <v>7732</v>
      </c>
      <c r="M13654" s="9"/>
      <c r="N13654" s="9"/>
      <c r="O13654" s="21"/>
      <c r="Q13654" s="29"/>
      <c r="U13654" s="17"/>
      <c r="V13654" s="2">
        <v>81</v>
      </c>
      <c r="Y13654" t="str">
        <f t="shared" si="851"/>
        <v/>
      </c>
      <c r="AA13654" t="str">
        <f t="shared" si="852"/>
        <v/>
      </c>
      <c r="AC13654" s="7"/>
      <c r="AD13654" t="s">
        <v>5081</v>
      </c>
      <c r="AE13654">
        <f t="shared" si="853"/>
        <v>0</v>
      </c>
      <c r="AG13654" s="2"/>
      <c r="AH13654" t="s">
        <v>4335</v>
      </c>
      <c r="AI13654" s="7" t="s">
        <v>4922</v>
      </c>
    </row>
    <row r="13655" spans="1:35" ht="11" customHeight="1" outlineLevel="1" x14ac:dyDescent="0.25">
      <c r="A13655" t="s">
        <v>4334</v>
      </c>
      <c r="C13655" s="2" t="s">
        <v>11983</v>
      </c>
      <c r="D13655" s="2">
        <v>75</v>
      </c>
      <c r="E13655" s="7" t="s">
        <v>11828</v>
      </c>
      <c r="F13655" s="5" t="s">
        <v>637</v>
      </c>
      <c r="H13655" s="5" t="s">
        <v>2722</v>
      </c>
      <c r="I13655" s="6" t="s">
        <v>5081</v>
      </c>
      <c r="J13655" s="6" t="s">
        <v>11815</v>
      </c>
      <c r="K13655" s="17">
        <v>5</v>
      </c>
      <c r="L13655" s="17" t="s">
        <v>7730</v>
      </c>
      <c r="M13655" s="9">
        <v>1.3</v>
      </c>
      <c r="N13655" s="9"/>
      <c r="O13655" s="21"/>
      <c r="Q13655" s="29"/>
      <c r="U13655" s="17"/>
      <c r="V13655" s="2">
        <v>82</v>
      </c>
      <c r="Y13655" t="str">
        <f t="shared" si="851"/>
        <v/>
      </c>
      <c r="AA13655" t="str">
        <f t="shared" si="852"/>
        <v/>
      </c>
      <c r="AC13655" s="7"/>
      <c r="AD13655" t="s">
        <v>5081</v>
      </c>
      <c r="AE13655">
        <f t="shared" si="853"/>
        <v>0</v>
      </c>
      <c r="AG13655" s="2"/>
      <c r="AH13655" t="s">
        <v>4335</v>
      </c>
      <c r="AI13655" s="7" t="s">
        <v>4922</v>
      </c>
    </row>
    <row r="13656" spans="1:35" ht="11" customHeight="1" outlineLevel="1" x14ac:dyDescent="0.25">
      <c r="A13656" t="s">
        <v>4334</v>
      </c>
      <c r="C13656" s="2" t="s">
        <v>11983</v>
      </c>
      <c r="D13656" s="2">
        <v>76</v>
      </c>
      <c r="E13656" s="7" t="s">
        <v>11828</v>
      </c>
      <c r="F13656" s="5" t="s">
        <v>1104</v>
      </c>
      <c r="H13656" s="5" t="s">
        <v>2290</v>
      </c>
      <c r="I13656" s="6" t="s">
        <v>5081</v>
      </c>
      <c r="J13656" s="6" t="s">
        <v>11815</v>
      </c>
      <c r="K13656" s="17">
        <v>5</v>
      </c>
      <c r="L13656" s="17" t="s">
        <v>7732</v>
      </c>
      <c r="M13656" s="9"/>
      <c r="N13656" s="9"/>
      <c r="O13656" s="21"/>
      <c r="Q13656" s="29"/>
      <c r="U13656" s="17"/>
      <c r="V13656" s="2">
        <v>83</v>
      </c>
      <c r="Y13656" t="str">
        <f t="shared" si="851"/>
        <v/>
      </c>
      <c r="AA13656" t="str">
        <f t="shared" si="852"/>
        <v/>
      </c>
      <c r="AC13656" s="7"/>
      <c r="AD13656" t="s">
        <v>5081</v>
      </c>
      <c r="AE13656">
        <f t="shared" si="853"/>
        <v>0</v>
      </c>
      <c r="AG13656" s="2"/>
      <c r="AH13656" t="s">
        <v>4335</v>
      </c>
      <c r="AI13656" s="7" t="s">
        <v>4922</v>
      </c>
    </row>
    <row r="13657" spans="1:35" ht="11" customHeight="1" outlineLevel="1" x14ac:dyDescent="0.25">
      <c r="A13657" t="s">
        <v>4334</v>
      </c>
      <c r="C13657" s="2" t="s">
        <v>11983</v>
      </c>
      <c r="D13657" s="2">
        <v>77</v>
      </c>
      <c r="E13657" s="7" t="s">
        <v>11828</v>
      </c>
      <c r="F13657" s="5" t="s">
        <v>631</v>
      </c>
      <c r="H13657" s="5" t="s">
        <v>2723</v>
      </c>
      <c r="I13657" s="6" t="s">
        <v>5081</v>
      </c>
      <c r="J13657" s="6" t="s">
        <v>11815</v>
      </c>
      <c r="K13657" s="17">
        <v>5</v>
      </c>
      <c r="L13657" s="17" t="s">
        <v>7730</v>
      </c>
      <c r="M13657" s="9">
        <v>2.4</v>
      </c>
      <c r="N13657" s="9"/>
      <c r="O13657" s="21"/>
      <c r="Q13657" s="29"/>
      <c r="U13657" s="17"/>
      <c r="V13657" s="2">
        <v>84</v>
      </c>
      <c r="Y13657" t="str">
        <f t="shared" si="851"/>
        <v/>
      </c>
      <c r="AA13657" t="str">
        <f t="shared" si="852"/>
        <v/>
      </c>
      <c r="AC13657" s="7"/>
      <c r="AD13657" t="s">
        <v>5081</v>
      </c>
      <c r="AE13657">
        <f t="shared" si="853"/>
        <v>0</v>
      </c>
      <c r="AG13657" s="2"/>
      <c r="AH13657" t="s">
        <v>4335</v>
      </c>
      <c r="AI13657" s="7" t="s">
        <v>4922</v>
      </c>
    </row>
    <row r="13658" spans="1:35" ht="11" customHeight="1" outlineLevel="1" x14ac:dyDescent="0.25">
      <c r="A13658" t="s">
        <v>4334</v>
      </c>
      <c r="C13658" s="2" t="s">
        <v>11983</v>
      </c>
      <c r="D13658" s="2">
        <v>78</v>
      </c>
      <c r="E13658" s="7" t="s">
        <v>11828</v>
      </c>
      <c r="F13658" s="5" t="s">
        <v>1107</v>
      </c>
      <c r="H13658" s="5" t="s">
        <v>4908</v>
      </c>
      <c r="I13658" s="6" t="s">
        <v>5081</v>
      </c>
      <c r="J13658" s="6" t="s">
        <v>11815</v>
      </c>
      <c r="K13658" s="17">
        <v>5</v>
      </c>
      <c r="L13658" s="17" t="s">
        <v>7730</v>
      </c>
      <c r="M13658" s="9">
        <v>2.1</v>
      </c>
      <c r="N13658" s="9"/>
      <c r="O13658" s="21"/>
      <c r="Q13658" s="29"/>
      <c r="U13658" s="17"/>
      <c r="V13658" s="2">
        <v>85</v>
      </c>
      <c r="Y13658" t="str">
        <f t="shared" si="851"/>
        <v/>
      </c>
      <c r="AA13658" t="str">
        <f t="shared" si="852"/>
        <v/>
      </c>
      <c r="AC13658" s="7"/>
      <c r="AD13658" t="s">
        <v>5081</v>
      </c>
      <c r="AE13658">
        <f t="shared" si="853"/>
        <v>0</v>
      </c>
      <c r="AG13658" s="2"/>
      <c r="AH13658" t="s">
        <v>4335</v>
      </c>
      <c r="AI13658" s="7" t="s">
        <v>4922</v>
      </c>
    </row>
    <row r="13659" spans="1:35" ht="11" customHeight="1" outlineLevel="1" x14ac:dyDescent="0.25">
      <c r="A13659" t="s">
        <v>4334</v>
      </c>
      <c r="C13659" s="2" t="s">
        <v>11983</v>
      </c>
      <c r="D13659" s="2">
        <v>79</v>
      </c>
      <c r="E13659" s="7" t="s">
        <v>11828</v>
      </c>
      <c r="F13659" s="5" t="s">
        <v>1109</v>
      </c>
      <c r="H13659" s="5" t="s">
        <v>4008</v>
      </c>
      <c r="I13659" s="6" t="s">
        <v>5081</v>
      </c>
      <c r="J13659" s="6" t="s">
        <v>11815</v>
      </c>
      <c r="K13659" s="17">
        <v>5</v>
      </c>
      <c r="L13659" s="17" t="s">
        <v>7730</v>
      </c>
      <c r="M13659" s="9">
        <v>2.1</v>
      </c>
      <c r="N13659" s="9"/>
      <c r="O13659" s="21"/>
      <c r="Q13659" s="29"/>
      <c r="U13659" s="17"/>
      <c r="V13659" s="2">
        <v>86</v>
      </c>
      <c r="Y13659" t="str">
        <f t="shared" si="851"/>
        <v/>
      </c>
      <c r="AA13659" t="str">
        <f t="shared" si="852"/>
        <v/>
      </c>
      <c r="AC13659" s="7"/>
      <c r="AD13659" t="s">
        <v>5081</v>
      </c>
      <c r="AE13659">
        <f t="shared" si="853"/>
        <v>0</v>
      </c>
      <c r="AG13659" s="2"/>
      <c r="AH13659" t="s">
        <v>4335</v>
      </c>
      <c r="AI13659" s="7" t="s">
        <v>4922</v>
      </c>
    </row>
    <row r="13660" spans="1:35" ht="11" customHeight="1" outlineLevel="1" x14ac:dyDescent="0.25">
      <c r="A13660" t="s">
        <v>4334</v>
      </c>
      <c r="C13660" s="2" t="s">
        <v>11983</v>
      </c>
      <c r="D13660" s="2">
        <v>80</v>
      </c>
      <c r="E13660" s="7" t="s">
        <v>11828</v>
      </c>
      <c r="F13660" s="5" t="s">
        <v>4616</v>
      </c>
      <c r="H13660" s="5" t="s">
        <v>6103</v>
      </c>
      <c r="I13660" s="6" t="s">
        <v>5081</v>
      </c>
      <c r="J13660" s="6" t="s">
        <v>11815</v>
      </c>
      <c r="K13660" s="17">
        <v>5</v>
      </c>
      <c r="L13660" s="17" t="s">
        <v>7732</v>
      </c>
      <c r="M13660" s="9"/>
      <c r="N13660" s="9"/>
      <c r="O13660" s="21"/>
      <c r="Q13660" s="29"/>
      <c r="U13660" s="17"/>
      <c r="V13660" s="2">
        <v>87</v>
      </c>
      <c r="Y13660" t="str">
        <f t="shared" si="851"/>
        <v/>
      </c>
      <c r="AA13660" t="str">
        <f t="shared" si="852"/>
        <v/>
      </c>
      <c r="AC13660" s="7"/>
      <c r="AD13660" t="s">
        <v>5081</v>
      </c>
      <c r="AE13660">
        <f t="shared" si="853"/>
        <v>0</v>
      </c>
      <c r="AG13660" s="2"/>
      <c r="AH13660" t="s">
        <v>4335</v>
      </c>
      <c r="AI13660" s="7" t="s">
        <v>4922</v>
      </c>
    </row>
    <row r="13661" spans="1:35" ht="11" customHeight="1" outlineLevel="1" x14ac:dyDescent="0.25">
      <c r="A13661" t="s">
        <v>4334</v>
      </c>
      <c r="C13661" s="2" t="s">
        <v>11983</v>
      </c>
      <c r="D13661" s="2">
        <v>81</v>
      </c>
      <c r="E13661" s="7" t="s">
        <v>11828</v>
      </c>
      <c r="F13661" s="5" t="s">
        <v>4909</v>
      </c>
      <c r="H13661" s="5" t="s">
        <v>1100</v>
      </c>
      <c r="I13661" s="6" t="s">
        <v>5081</v>
      </c>
      <c r="J13661" s="6" t="s">
        <v>11815</v>
      </c>
      <c r="K13661" s="17">
        <v>5</v>
      </c>
      <c r="L13661" s="17" t="s">
        <v>7732</v>
      </c>
      <c r="M13661" s="9"/>
      <c r="N13661" s="9"/>
      <c r="O13661" s="21"/>
      <c r="Q13661" s="29"/>
      <c r="U13661" s="17"/>
      <c r="V13661" s="2">
        <v>88</v>
      </c>
      <c r="Y13661" t="str">
        <f t="shared" si="851"/>
        <v/>
      </c>
      <c r="AA13661" t="str">
        <f t="shared" si="852"/>
        <v/>
      </c>
      <c r="AC13661" s="7"/>
      <c r="AD13661" t="s">
        <v>5081</v>
      </c>
      <c r="AE13661">
        <f t="shared" si="853"/>
        <v>0</v>
      </c>
      <c r="AG13661" s="2"/>
      <c r="AH13661" t="s">
        <v>4335</v>
      </c>
      <c r="AI13661" s="7" t="s">
        <v>4922</v>
      </c>
    </row>
    <row r="13662" spans="1:35" ht="11" customHeight="1" outlineLevel="1" x14ac:dyDescent="0.25">
      <c r="A13662" t="s">
        <v>4334</v>
      </c>
      <c r="C13662" s="2" t="s">
        <v>11983</v>
      </c>
      <c r="D13662" s="2">
        <v>82</v>
      </c>
      <c r="E13662" s="7" t="s">
        <v>11828</v>
      </c>
      <c r="F13662" s="5" t="s">
        <v>2658</v>
      </c>
      <c r="H13662" s="5" t="s">
        <v>4910</v>
      </c>
      <c r="I13662" s="6" t="s">
        <v>5081</v>
      </c>
      <c r="J13662" s="6" t="s">
        <v>11815</v>
      </c>
      <c r="K13662" s="17">
        <v>5</v>
      </c>
      <c r="L13662" s="17" t="s">
        <v>7732</v>
      </c>
      <c r="M13662" s="9"/>
      <c r="N13662" s="9"/>
      <c r="O13662" s="21"/>
      <c r="Q13662" s="29"/>
      <c r="U13662" s="17"/>
      <c r="V13662" s="2">
        <v>89</v>
      </c>
      <c r="Y13662" t="str">
        <f t="shared" si="851"/>
        <v/>
      </c>
      <c r="AA13662" t="str">
        <f t="shared" si="852"/>
        <v/>
      </c>
      <c r="AC13662" s="7"/>
      <c r="AD13662" t="s">
        <v>5081</v>
      </c>
      <c r="AE13662">
        <f t="shared" si="853"/>
        <v>0</v>
      </c>
      <c r="AG13662" s="2"/>
      <c r="AH13662" t="s">
        <v>4335</v>
      </c>
      <c r="AI13662" s="7" t="s">
        <v>4620</v>
      </c>
    </row>
    <row r="13663" spans="1:35" ht="11" customHeight="1" outlineLevel="1" x14ac:dyDescent="0.25">
      <c r="A13663" t="s">
        <v>4334</v>
      </c>
      <c r="C13663" s="2" t="s">
        <v>11983</v>
      </c>
      <c r="D13663" s="2">
        <v>83</v>
      </c>
      <c r="E13663" s="7" t="s">
        <v>11828</v>
      </c>
      <c r="F13663" s="5" t="s">
        <v>5979</v>
      </c>
      <c r="H13663" s="5" t="s">
        <v>4911</v>
      </c>
      <c r="I13663" s="6" t="s">
        <v>5081</v>
      </c>
      <c r="J13663" s="6" t="s">
        <v>11815</v>
      </c>
      <c r="K13663" s="17">
        <v>5</v>
      </c>
      <c r="L13663" s="17" t="s">
        <v>7732</v>
      </c>
      <c r="M13663" s="9"/>
      <c r="N13663" s="9"/>
      <c r="O13663" s="21"/>
      <c r="Q13663" s="29"/>
      <c r="U13663" s="17"/>
      <c r="V13663" s="2">
        <v>90</v>
      </c>
      <c r="Y13663" t="str">
        <f t="shared" si="851"/>
        <v/>
      </c>
      <c r="AA13663" t="str">
        <f t="shared" si="852"/>
        <v/>
      </c>
      <c r="AC13663" s="7"/>
      <c r="AD13663" t="s">
        <v>5081</v>
      </c>
      <c r="AE13663">
        <f t="shared" si="853"/>
        <v>0</v>
      </c>
      <c r="AG13663" s="2"/>
      <c r="AH13663" t="s">
        <v>4335</v>
      </c>
      <c r="AI13663" s="7" t="s">
        <v>4620</v>
      </c>
    </row>
    <row r="13664" spans="1:35" ht="11" customHeight="1" outlineLevel="1" x14ac:dyDescent="0.25">
      <c r="A13664" t="s">
        <v>4334</v>
      </c>
      <c r="C13664" s="2" t="s">
        <v>11983</v>
      </c>
      <c r="D13664" s="2">
        <v>84</v>
      </c>
      <c r="E13664" s="7" t="s">
        <v>11828</v>
      </c>
      <c r="F13664" s="5" t="s">
        <v>4611</v>
      </c>
      <c r="H13664" s="5" t="s">
        <v>1100</v>
      </c>
      <c r="I13664" s="6" t="s">
        <v>5081</v>
      </c>
      <c r="J13664" s="6" t="s">
        <v>11815</v>
      </c>
      <c r="K13664" s="17">
        <v>5</v>
      </c>
      <c r="L13664" s="17" t="s">
        <v>7732</v>
      </c>
      <c r="M13664" s="9"/>
      <c r="N13664" s="9"/>
      <c r="O13664" s="21"/>
      <c r="Q13664" s="29"/>
      <c r="U13664" s="17"/>
      <c r="V13664" s="2">
        <v>91</v>
      </c>
      <c r="Y13664" t="str">
        <f t="shared" si="851"/>
        <v/>
      </c>
      <c r="AA13664" t="str">
        <f t="shared" si="852"/>
        <v/>
      </c>
      <c r="AC13664" s="7"/>
      <c r="AD13664" t="s">
        <v>5081</v>
      </c>
      <c r="AE13664">
        <f t="shared" si="853"/>
        <v>0</v>
      </c>
      <c r="AG13664" s="2"/>
      <c r="AH13664" t="s">
        <v>4335</v>
      </c>
      <c r="AI13664" s="7" t="s">
        <v>4620</v>
      </c>
    </row>
    <row r="13665" spans="1:35" ht="11" customHeight="1" outlineLevel="1" x14ac:dyDescent="0.25">
      <c r="A13665" t="s">
        <v>4334</v>
      </c>
      <c r="C13665" s="2" t="s">
        <v>11983</v>
      </c>
      <c r="D13665" s="2">
        <v>85</v>
      </c>
      <c r="E13665" s="7" t="s">
        <v>11828</v>
      </c>
      <c r="F13665" s="5" t="s">
        <v>3865</v>
      </c>
      <c r="H13665" s="5" t="s">
        <v>3866</v>
      </c>
      <c r="I13665" s="6" t="s">
        <v>5081</v>
      </c>
      <c r="J13665" s="6" t="s">
        <v>11815</v>
      </c>
      <c r="K13665" s="17">
        <v>5</v>
      </c>
      <c r="L13665" s="17" t="s">
        <v>7732</v>
      </c>
      <c r="M13665" s="9"/>
      <c r="N13665" s="9"/>
      <c r="O13665" s="21"/>
      <c r="Q13665" s="29"/>
      <c r="U13665" s="17"/>
      <c r="V13665" s="2">
        <v>92</v>
      </c>
      <c r="Y13665" t="str">
        <f t="shared" si="851"/>
        <v/>
      </c>
      <c r="AA13665" t="str">
        <f t="shared" si="852"/>
        <v/>
      </c>
      <c r="AC13665" s="7"/>
      <c r="AD13665" t="s">
        <v>5081</v>
      </c>
      <c r="AE13665">
        <f t="shared" si="853"/>
        <v>0</v>
      </c>
      <c r="AG13665" s="2"/>
      <c r="AH13665" t="s">
        <v>4335</v>
      </c>
      <c r="AI13665" s="7" t="s">
        <v>4523</v>
      </c>
    </row>
    <row r="13666" spans="1:35" ht="11" customHeight="1" outlineLevel="1" x14ac:dyDescent="0.25">
      <c r="A13666" t="s">
        <v>4334</v>
      </c>
      <c r="C13666" s="2" t="s">
        <v>11983</v>
      </c>
      <c r="D13666" s="2">
        <v>86</v>
      </c>
      <c r="E13666" s="7" t="s">
        <v>11828</v>
      </c>
      <c r="F13666" s="5" t="s">
        <v>4367</v>
      </c>
      <c r="H13666" s="5" t="s">
        <v>2294</v>
      </c>
      <c r="I13666" s="6" t="s">
        <v>5081</v>
      </c>
      <c r="J13666" s="6" t="s">
        <v>11815</v>
      </c>
      <c r="K13666" s="17">
        <v>5</v>
      </c>
      <c r="L13666" s="17" t="s">
        <v>7732</v>
      </c>
      <c r="M13666" s="9"/>
      <c r="N13666" s="9"/>
      <c r="O13666" s="21"/>
      <c r="Q13666" s="29"/>
      <c r="U13666" s="17"/>
      <c r="V13666" s="2">
        <v>93</v>
      </c>
      <c r="Y13666" t="str">
        <f t="shared" si="851"/>
        <v/>
      </c>
      <c r="AA13666" t="str">
        <f t="shared" si="852"/>
        <v/>
      </c>
      <c r="AC13666" s="7"/>
      <c r="AD13666" t="s">
        <v>5081</v>
      </c>
      <c r="AE13666">
        <f t="shared" si="853"/>
        <v>0</v>
      </c>
      <c r="AG13666" s="2"/>
      <c r="AH13666" t="s">
        <v>4335</v>
      </c>
      <c r="AI13666" s="7" t="s">
        <v>4523</v>
      </c>
    </row>
    <row r="13667" spans="1:35" ht="11" customHeight="1" outlineLevel="1" x14ac:dyDescent="0.25">
      <c r="A13667" t="s">
        <v>4334</v>
      </c>
      <c r="C13667" s="2" t="s">
        <v>11983</v>
      </c>
      <c r="D13667" s="2">
        <v>87</v>
      </c>
      <c r="E13667" s="7" t="s">
        <v>11828</v>
      </c>
      <c r="F13667" s="5" t="s">
        <v>3867</v>
      </c>
      <c r="H13667" s="5" t="s">
        <v>4008</v>
      </c>
      <c r="I13667" s="6" t="s">
        <v>5081</v>
      </c>
      <c r="J13667" s="6" t="s">
        <v>11815</v>
      </c>
      <c r="K13667" s="17">
        <v>5</v>
      </c>
      <c r="L13667" s="17" t="s">
        <v>7732</v>
      </c>
      <c r="M13667" s="9"/>
      <c r="N13667" s="9"/>
      <c r="O13667" s="21"/>
      <c r="Q13667" s="29"/>
      <c r="U13667" s="17"/>
      <c r="V13667" s="2">
        <v>94</v>
      </c>
      <c r="Y13667" t="str">
        <f t="shared" si="851"/>
        <v/>
      </c>
      <c r="AA13667" t="str">
        <f t="shared" si="852"/>
        <v/>
      </c>
      <c r="AC13667" s="7"/>
      <c r="AD13667" t="s">
        <v>5081</v>
      </c>
      <c r="AE13667">
        <f t="shared" si="853"/>
        <v>0</v>
      </c>
      <c r="AG13667" s="2"/>
      <c r="AH13667" t="s">
        <v>4335</v>
      </c>
      <c r="AI13667" s="7" t="s">
        <v>5041</v>
      </c>
    </row>
    <row r="13668" spans="1:35" ht="11" customHeight="1" outlineLevel="1" x14ac:dyDescent="0.25">
      <c r="A13668" t="s">
        <v>4334</v>
      </c>
      <c r="C13668" s="2" t="s">
        <v>11983</v>
      </c>
      <c r="D13668" s="2">
        <v>88</v>
      </c>
      <c r="E13668" s="7">
        <v>1934</v>
      </c>
      <c r="F13668" s="5" t="s">
        <v>1530</v>
      </c>
      <c r="H13668" s="5" t="s">
        <v>1196</v>
      </c>
      <c r="I13668" s="6" t="s">
        <v>3871</v>
      </c>
      <c r="J13668" s="6" t="s">
        <v>11824</v>
      </c>
      <c r="K13668" s="17">
        <v>2</v>
      </c>
      <c r="L13668" s="17" t="s">
        <v>7732</v>
      </c>
      <c r="M13668" s="9"/>
      <c r="N13668" s="9"/>
      <c r="O13668" s="21"/>
      <c r="Q13668" s="29"/>
      <c r="U13668" s="17"/>
      <c r="V13668" s="2">
        <v>101</v>
      </c>
      <c r="Y13668" t="str">
        <f t="shared" si="851"/>
        <v/>
      </c>
      <c r="AA13668" t="str">
        <f t="shared" si="852"/>
        <v/>
      </c>
      <c r="AC13668" s="7"/>
      <c r="AD13668" t="s">
        <v>3871</v>
      </c>
      <c r="AE13668">
        <f t="shared" si="853"/>
        <v>0</v>
      </c>
      <c r="AG13668" s="2"/>
      <c r="AH13668" t="s">
        <v>4335</v>
      </c>
      <c r="AI13668" s="7" t="s">
        <v>4610</v>
      </c>
    </row>
    <row r="13669" spans="1:35" ht="11" customHeight="1" outlineLevel="1" x14ac:dyDescent="0.25">
      <c r="A13669" t="s">
        <v>4334</v>
      </c>
      <c r="C13669" s="2" t="s">
        <v>11983</v>
      </c>
      <c r="D13669" s="2">
        <v>90</v>
      </c>
      <c r="E13669" s="7">
        <v>1934</v>
      </c>
      <c r="F13669" s="5" t="s">
        <v>1101</v>
      </c>
      <c r="H13669" s="5" t="s">
        <v>3402</v>
      </c>
      <c r="I13669" s="6" t="s">
        <v>3872</v>
      </c>
      <c r="J13669" s="6" t="s">
        <v>11824</v>
      </c>
      <c r="K13669" s="17">
        <v>6</v>
      </c>
      <c r="L13669" s="17" t="s">
        <v>7732</v>
      </c>
      <c r="M13669" s="9"/>
      <c r="N13669" s="9"/>
      <c r="O13669" s="21"/>
      <c r="Q13669" s="29"/>
      <c r="U13669" s="17"/>
      <c r="V13669" s="2">
        <v>103</v>
      </c>
      <c r="Y13669" t="str">
        <f t="shared" si="851"/>
        <v/>
      </c>
      <c r="AA13669" t="str">
        <f t="shared" si="852"/>
        <v/>
      </c>
      <c r="AC13669" s="7"/>
      <c r="AD13669" t="s">
        <v>3872</v>
      </c>
      <c r="AE13669">
        <f t="shared" si="853"/>
        <v>0</v>
      </c>
      <c r="AG13669" s="2"/>
      <c r="AH13669" t="s">
        <v>4335</v>
      </c>
      <c r="AI13669" s="7" t="s">
        <v>4922</v>
      </c>
    </row>
    <row r="13670" spans="1:35" ht="11" customHeight="1" outlineLevel="1" x14ac:dyDescent="0.25">
      <c r="A13670" t="s">
        <v>4334</v>
      </c>
      <c r="C13670" s="2" t="s">
        <v>11983</v>
      </c>
      <c r="D13670" s="2">
        <v>92</v>
      </c>
      <c r="E13670" s="7">
        <v>1934</v>
      </c>
      <c r="F13670" s="5" t="s">
        <v>1104</v>
      </c>
      <c r="H13670" s="5" t="s">
        <v>11825</v>
      </c>
      <c r="I13670" s="6" t="s">
        <v>11821</v>
      </c>
      <c r="J13670" s="6" t="s">
        <v>11824</v>
      </c>
      <c r="K13670" s="17">
        <v>5</v>
      </c>
      <c r="L13670" s="17" t="s">
        <v>7732</v>
      </c>
      <c r="M13670" s="9"/>
      <c r="N13670" s="9"/>
      <c r="O13670" s="21"/>
      <c r="Q13670" s="29"/>
      <c r="U13670" s="17"/>
      <c r="V13670" s="2"/>
      <c r="Y13670" t="str">
        <f t="shared" si="851"/>
        <v/>
      </c>
      <c r="AA13670" t="str">
        <f t="shared" si="852"/>
        <v/>
      </c>
      <c r="AC13670" s="7"/>
      <c r="AD13670" t="s">
        <v>11821</v>
      </c>
      <c r="AE13670">
        <f t="shared" si="853"/>
        <v>0</v>
      </c>
      <c r="AG13670" s="2"/>
      <c r="AI13670" s="7"/>
    </row>
    <row r="13671" spans="1:35" ht="11" customHeight="1" outlineLevel="1" x14ac:dyDescent="0.25">
      <c r="A13671" t="s">
        <v>4334</v>
      </c>
      <c r="C13671" s="2" t="s">
        <v>11983</v>
      </c>
      <c r="D13671" s="2">
        <v>93</v>
      </c>
      <c r="E13671" s="7">
        <v>1934</v>
      </c>
      <c r="F13671" s="5" t="s">
        <v>1107</v>
      </c>
      <c r="H13671" s="5" t="s">
        <v>5702</v>
      </c>
      <c r="I13671" s="6" t="s">
        <v>11822</v>
      </c>
      <c r="J13671" s="6" t="s">
        <v>11824</v>
      </c>
      <c r="K13671" s="17">
        <v>5</v>
      </c>
      <c r="L13671" s="17" t="s">
        <v>7732</v>
      </c>
      <c r="M13671" s="9"/>
      <c r="N13671" s="9"/>
      <c r="O13671" s="21"/>
      <c r="Q13671" s="29"/>
      <c r="U13671" s="17"/>
      <c r="V13671" s="2"/>
      <c r="Y13671" t="str">
        <f t="shared" si="851"/>
        <v/>
      </c>
      <c r="AA13671" t="str">
        <f t="shared" si="852"/>
        <v/>
      </c>
      <c r="AC13671" s="7"/>
      <c r="AD13671" t="s">
        <v>11822</v>
      </c>
      <c r="AE13671">
        <f t="shared" si="853"/>
        <v>0</v>
      </c>
      <c r="AG13671" s="2"/>
      <c r="AI13671" s="7"/>
    </row>
    <row r="13672" spans="1:35" ht="11" customHeight="1" outlineLevel="1" x14ac:dyDescent="0.25">
      <c r="A13672" t="s">
        <v>4334</v>
      </c>
      <c r="C13672" s="2" t="s">
        <v>11983</v>
      </c>
      <c r="D13672" s="2">
        <v>94</v>
      </c>
      <c r="E13672" s="7">
        <v>1934</v>
      </c>
      <c r="F13672" s="5" t="s">
        <v>4616</v>
      </c>
      <c r="H13672" s="5" t="s">
        <v>11826</v>
      </c>
      <c r="I13672" s="6" t="s">
        <v>11823</v>
      </c>
      <c r="J13672" s="6" t="s">
        <v>11824</v>
      </c>
      <c r="K13672" s="17">
        <v>5</v>
      </c>
      <c r="L13672" s="17" t="s">
        <v>7730</v>
      </c>
      <c r="M13672" s="9">
        <v>6.3</v>
      </c>
      <c r="N13672" s="9"/>
      <c r="O13672" s="21"/>
      <c r="Q13672" s="29"/>
      <c r="U13672" s="17"/>
      <c r="V13672" s="2"/>
      <c r="Y13672" t="str">
        <f t="shared" si="851"/>
        <v/>
      </c>
      <c r="AA13672" t="str">
        <f t="shared" si="852"/>
        <v/>
      </c>
      <c r="AC13672" s="7"/>
      <c r="AD13672" t="s">
        <v>11823</v>
      </c>
      <c r="AE13672">
        <f t="shared" si="853"/>
        <v>0</v>
      </c>
      <c r="AG13672" s="2"/>
      <c r="AI13672" s="7"/>
    </row>
    <row r="13673" spans="1:35" ht="11" customHeight="1" outlineLevel="1" x14ac:dyDescent="0.25">
      <c r="A13673" t="s">
        <v>4334</v>
      </c>
      <c r="C13673" s="2" t="s">
        <v>11983</v>
      </c>
      <c r="D13673" s="2">
        <v>97</v>
      </c>
      <c r="E13673" s="7">
        <v>1934</v>
      </c>
      <c r="F13673" s="5" t="s">
        <v>4367</v>
      </c>
      <c r="H13673" s="5" t="s">
        <v>4908</v>
      </c>
      <c r="I13673" s="6" t="s">
        <v>5081</v>
      </c>
      <c r="J13673" s="6" t="s">
        <v>11824</v>
      </c>
      <c r="K13673" s="17">
        <v>5</v>
      </c>
      <c r="L13673" s="17" t="s">
        <v>7732</v>
      </c>
      <c r="M13673" s="9"/>
      <c r="N13673" s="9"/>
      <c r="O13673" s="21"/>
      <c r="Q13673" s="29"/>
      <c r="U13673" s="17"/>
      <c r="V13673" s="2">
        <v>110</v>
      </c>
      <c r="Y13673" t="str">
        <f t="shared" si="851"/>
        <v/>
      </c>
      <c r="AA13673" t="str">
        <f t="shared" si="852"/>
        <v/>
      </c>
      <c r="AC13673" s="7"/>
      <c r="AD13673" t="s">
        <v>5081</v>
      </c>
      <c r="AE13673">
        <f t="shared" si="853"/>
        <v>0</v>
      </c>
      <c r="AG13673" s="2"/>
      <c r="AH13673" t="s">
        <v>4335</v>
      </c>
      <c r="AI13673" s="7" t="s">
        <v>4523</v>
      </c>
    </row>
    <row r="13674" spans="1:35" ht="11" customHeight="1" outlineLevel="1" x14ac:dyDescent="0.25">
      <c r="A13674" t="s">
        <v>4334</v>
      </c>
      <c r="C13674" s="2" t="s">
        <v>11983</v>
      </c>
      <c r="D13674" s="2">
        <v>105</v>
      </c>
      <c r="E13674" s="7">
        <v>1938</v>
      </c>
      <c r="F13674" s="5" t="s">
        <v>1530</v>
      </c>
      <c r="H13674" s="5" t="s">
        <v>6704</v>
      </c>
      <c r="I13674" s="6" t="s">
        <v>5081</v>
      </c>
      <c r="J13674" s="6" t="s">
        <v>11827</v>
      </c>
      <c r="K13674" s="17">
        <v>5</v>
      </c>
      <c r="L13674" s="17" t="s">
        <v>7732</v>
      </c>
      <c r="M13674" s="9"/>
      <c r="N13674" s="9"/>
      <c r="O13674" s="21"/>
      <c r="Q13674" s="29"/>
      <c r="U13674" s="17"/>
      <c r="V13674" s="2">
        <v>118</v>
      </c>
      <c r="Y13674" t="str">
        <f t="shared" si="851"/>
        <v/>
      </c>
      <c r="AA13674" t="str">
        <f t="shared" si="852"/>
        <v/>
      </c>
      <c r="AC13674" s="7"/>
      <c r="AD13674" t="s">
        <v>5081</v>
      </c>
      <c r="AE13674">
        <f t="shared" si="853"/>
        <v>0</v>
      </c>
      <c r="AG13674" s="2"/>
      <c r="AH13674" t="s">
        <v>4335</v>
      </c>
      <c r="AI13674" s="7" t="s">
        <v>4610</v>
      </c>
    </row>
    <row r="13675" spans="1:35" ht="11" customHeight="1" outlineLevel="1" x14ac:dyDescent="0.25">
      <c r="A13675" t="s">
        <v>4334</v>
      </c>
      <c r="C13675" s="2" t="s">
        <v>11983</v>
      </c>
      <c r="D13675" s="2">
        <v>106</v>
      </c>
      <c r="E13675" s="7">
        <v>1938</v>
      </c>
      <c r="F13675" s="5" t="s">
        <v>1099</v>
      </c>
      <c r="H13675" s="5" t="s">
        <v>1121</v>
      </c>
      <c r="I13675" s="6" t="s">
        <v>5081</v>
      </c>
      <c r="J13675" s="6" t="s">
        <v>11827</v>
      </c>
      <c r="K13675" s="17">
        <v>5</v>
      </c>
      <c r="L13675" s="17" t="s">
        <v>7732</v>
      </c>
      <c r="M13675" s="9"/>
      <c r="N13675" s="9"/>
      <c r="O13675" s="21"/>
      <c r="Q13675" s="29"/>
      <c r="U13675" s="17"/>
      <c r="V13675" s="2">
        <v>119</v>
      </c>
      <c r="Y13675" t="str">
        <f t="shared" si="851"/>
        <v/>
      </c>
      <c r="AA13675" t="str">
        <f t="shared" si="852"/>
        <v/>
      </c>
      <c r="AC13675" s="7"/>
      <c r="AD13675" t="s">
        <v>5081</v>
      </c>
      <c r="AE13675">
        <f t="shared" si="853"/>
        <v>0</v>
      </c>
      <c r="AG13675" s="2"/>
      <c r="AH13675" t="s">
        <v>4335</v>
      </c>
      <c r="AI13675" s="7" t="s">
        <v>4922</v>
      </c>
    </row>
    <row r="13676" spans="1:35" ht="11" customHeight="1" outlineLevel="1" x14ac:dyDescent="0.25">
      <c r="A13676" t="s">
        <v>4334</v>
      </c>
      <c r="C13676" s="2" t="s">
        <v>11983</v>
      </c>
      <c r="D13676" s="2">
        <v>107</v>
      </c>
      <c r="E13676" s="7">
        <v>1938</v>
      </c>
      <c r="F13676" s="5" t="s">
        <v>1099</v>
      </c>
      <c r="H13676" s="5" t="s">
        <v>1286</v>
      </c>
      <c r="I13676" s="6" t="s">
        <v>5081</v>
      </c>
      <c r="J13676" s="6" t="s">
        <v>11827</v>
      </c>
      <c r="K13676" s="17">
        <v>5</v>
      </c>
      <c r="L13676" s="17" t="s">
        <v>7732</v>
      </c>
      <c r="M13676" s="9"/>
      <c r="N13676" s="9"/>
      <c r="O13676" s="21"/>
      <c r="Q13676" s="29"/>
      <c r="U13676" s="17"/>
      <c r="V13676" s="2" t="s">
        <v>3959</v>
      </c>
      <c r="Y13676" t="str">
        <f t="shared" si="851"/>
        <v/>
      </c>
      <c r="AA13676" t="str">
        <f t="shared" si="852"/>
        <v/>
      </c>
      <c r="AC13676" s="7"/>
      <c r="AD13676" t="s">
        <v>5081</v>
      </c>
      <c r="AE13676">
        <f t="shared" si="853"/>
        <v>0</v>
      </c>
      <c r="AG13676" s="2"/>
      <c r="AH13676" t="s">
        <v>4335</v>
      </c>
      <c r="AI13676" s="7" t="s">
        <v>4610</v>
      </c>
    </row>
    <row r="13677" spans="1:35" ht="11" customHeight="1" outlineLevel="1" x14ac:dyDescent="0.25">
      <c r="A13677" t="s">
        <v>4334</v>
      </c>
      <c r="C13677" s="2" t="s">
        <v>11983</v>
      </c>
      <c r="D13677" s="2">
        <v>108</v>
      </c>
      <c r="E13677" s="7">
        <v>1938</v>
      </c>
      <c r="F13677" s="5" t="s">
        <v>1101</v>
      </c>
      <c r="H13677" s="5" t="s">
        <v>6486</v>
      </c>
      <c r="I13677" s="6" t="s">
        <v>5081</v>
      </c>
      <c r="J13677" s="6" t="s">
        <v>11827</v>
      </c>
      <c r="K13677" s="17">
        <v>5</v>
      </c>
      <c r="L13677" s="17" t="s">
        <v>7732</v>
      </c>
      <c r="M13677" s="9"/>
      <c r="N13677" s="9"/>
      <c r="O13677" s="21"/>
      <c r="Q13677" s="29"/>
      <c r="U13677" s="17"/>
      <c r="V13677" s="2">
        <v>120</v>
      </c>
      <c r="Y13677" t="str">
        <f t="shared" si="851"/>
        <v/>
      </c>
      <c r="AA13677" t="str">
        <f t="shared" si="852"/>
        <v/>
      </c>
      <c r="AC13677" s="7"/>
      <c r="AD13677" t="s">
        <v>5081</v>
      </c>
      <c r="AE13677">
        <f t="shared" si="853"/>
        <v>0</v>
      </c>
      <c r="AG13677" s="2"/>
      <c r="AH13677" t="s">
        <v>4335</v>
      </c>
      <c r="AI13677" s="7" t="s">
        <v>4610</v>
      </c>
    </row>
    <row r="13678" spans="1:35" ht="11" customHeight="1" outlineLevel="1" x14ac:dyDescent="0.25">
      <c r="A13678" t="s">
        <v>4334</v>
      </c>
      <c r="C13678" s="2" t="s">
        <v>11983</v>
      </c>
      <c r="D13678" s="2">
        <v>109</v>
      </c>
      <c r="E13678" s="7">
        <v>1938</v>
      </c>
      <c r="F13678" s="5" t="s">
        <v>637</v>
      </c>
      <c r="H13678" s="5" t="s">
        <v>5037</v>
      </c>
      <c r="I13678" s="6" t="s">
        <v>5081</v>
      </c>
      <c r="J13678" s="6" t="s">
        <v>11827</v>
      </c>
      <c r="K13678" s="17">
        <v>5</v>
      </c>
      <c r="L13678" s="17" t="s">
        <v>7732</v>
      </c>
      <c r="M13678" s="9"/>
      <c r="N13678" s="9"/>
      <c r="O13678" s="21"/>
      <c r="Q13678" s="29"/>
      <c r="U13678" s="17"/>
      <c r="V13678" s="2">
        <v>121</v>
      </c>
      <c r="Y13678" t="str">
        <f t="shared" si="851"/>
        <v/>
      </c>
      <c r="AA13678" t="str">
        <f t="shared" si="852"/>
        <v/>
      </c>
      <c r="AC13678" s="7"/>
      <c r="AD13678" t="s">
        <v>5081</v>
      </c>
      <c r="AE13678">
        <f t="shared" si="853"/>
        <v>0</v>
      </c>
      <c r="AG13678" s="2"/>
      <c r="AH13678" t="s">
        <v>4335</v>
      </c>
      <c r="AI13678" s="7" t="s">
        <v>4610</v>
      </c>
    </row>
    <row r="13679" spans="1:35" ht="11" customHeight="1" outlineLevel="1" x14ac:dyDescent="0.25">
      <c r="A13679" t="s">
        <v>4334</v>
      </c>
      <c r="C13679" s="2" t="s">
        <v>11983</v>
      </c>
      <c r="D13679" s="2">
        <v>110</v>
      </c>
      <c r="E13679" s="7">
        <v>1938</v>
      </c>
      <c r="F13679" s="5" t="s">
        <v>1104</v>
      </c>
      <c r="H13679" s="5" t="s">
        <v>6658</v>
      </c>
      <c r="I13679" s="6" t="s">
        <v>5081</v>
      </c>
      <c r="J13679" s="6" t="s">
        <v>11827</v>
      </c>
      <c r="K13679" s="17">
        <v>5</v>
      </c>
      <c r="L13679" s="17" t="s">
        <v>7732</v>
      </c>
      <c r="M13679" s="9"/>
      <c r="N13679" s="9"/>
      <c r="O13679" s="21"/>
      <c r="Q13679" s="29"/>
      <c r="U13679" s="17"/>
      <c r="V13679" s="2">
        <v>122</v>
      </c>
      <c r="Y13679" t="str">
        <f t="shared" si="851"/>
        <v/>
      </c>
      <c r="AA13679" t="str">
        <f t="shared" si="852"/>
        <v/>
      </c>
      <c r="AC13679" s="7"/>
      <c r="AD13679" t="s">
        <v>5081</v>
      </c>
      <c r="AE13679">
        <f t="shared" si="853"/>
        <v>0</v>
      </c>
      <c r="AG13679" s="2"/>
      <c r="AH13679" t="s">
        <v>4335</v>
      </c>
      <c r="AI13679" s="7" t="s">
        <v>4620</v>
      </c>
    </row>
    <row r="13680" spans="1:35" ht="11" customHeight="1" outlineLevel="1" x14ac:dyDescent="0.25">
      <c r="A13680" t="s">
        <v>4334</v>
      </c>
      <c r="C13680" s="2" t="s">
        <v>11983</v>
      </c>
      <c r="D13680" s="2">
        <v>111</v>
      </c>
      <c r="E13680" s="7">
        <v>1938</v>
      </c>
      <c r="F13680" s="5" t="s">
        <v>1104</v>
      </c>
      <c r="H13680" s="5" t="s">
        <v>3873</v>
      </c>
      <c r="I13680" s="6" t="s">
        <v>5081</v>
      </c>
      <c r="J13680" s="6" t="s">
        <v>11827</v>
      </c>
      <c r="K13680" s="17">
        <v>5</v>
      </c>
      <c r="L13680" s="17" t="s">
        <v>7732</v>
      </c>
      <c r="M13680" s="9"/>
      <c r="N13680" s="9"/>
      <c r="O13680" s="21"/>
      <c r="Q13680" s="29"/>
      <c r="U13680" s="17"/>
      <c r="V13680" s="2" t="s">
        <v>8024</v>
      </c>
      <c r="Y13680" t="str">
        <f t="shared" si="851"/>
        <v/>
      </c>
      <c r="AA13680" t="str">
        <f t="shared" si="852"/>
        <v/>
      </c>
      <c r="AC13680" s="7"/>
      <c r="AD13680" t="s">
        <v>5081</v>
      </c>
      <c r="AE13680">
        <f t="shared" si="853"/>
        <v>0</v>
      </c>
      <c r="AG13680" s="2"/>
      <c r="AH13680" t="s">
        <v>4335</v>
      </c>
      <c r="AI13680" s="7" t="s">
        <v>4610</v>
      </c>
    </row>
    <row r="13681" spans="1:35" ht="11" customHeight="1" outlineLevel="1" x14ac:dyDescent="0.25">
      <c r="A13681" t="s">
        <v>4334</v>
      </c>
      <c r="C13681" s="2" t="s">
        <v>11983</v>
      </c>
      <c r="D13681" s="2">
        <v>112</v>
      </c>
      <c r="E13681" s="7">
        <v>1938</v>
      </c>
      <c r="F13681" s="5" t="s">
        <v>4880</v>
      </c>
      <c r="H13681" s="5" t="s">
        <v>2290</v>
      </c>
      <c r="I13681" s="6" t="s">
        <v>5081</v>
      </c>
      <c r="J13681" s="6" t="s">
        <v>11827</v>
      </c>
      <c r="K13681" s="17">
        <v>5</v>
      </c>
      <c r="L13681" s="17" t="s">
        <v>7732</v>
      </c>
      <c r="M13681" s="9"/>
      <c r="N13681" s="9"/>
      <c r="O13681" s="21"/>
      <c r="Q13681" s="29"/>
      <c r="U13681" s="17"/>
      <c r="V13681" s="2" t="s">
        <v>8025</v>
      </c>
      <c r="Y13681" t="str">
        <f t="shared" si="851"/>
        <v/>
      </c>
      <c r="AA13681" t="str">
        <f t="shared" si="852"/>
        <v/>
      </c>
      <c r="AC13681" s="7"/>
      <c r="AD13681" t="s">
        <v>5081</v>
      </c>
      <c r="AE13681">
        <f t="shared" si="853"/>
        <v>0</v>
      </c>
      <c r="AG13681" s="2"/>
      <c r="AH13681" t="s">
        <v>4335</v>
      </c>
      <c r="AI13681" s="7" t="s">
        <v>4610</v>
      </c>
    </row>
    <row r="13682" spans="1:35" ht="11" customHeight="1" outlineLevel="1" x14ac:dyDescent="0.25">
      <c r="A13682" t="s">
        <v>4334</v>
      </c>
      <c r="C13682" s="2" t="s">
        <v>11983</v>
      </c>
      <c r="D13682" s="2">
        <v>113</v>
      </c>
      <c r="E13682" s="7">
        <v>1938</v>
      </c>
      <c r="F13682" s="5" t="s">
        <v>1107</v>
      </c>
      <c r="H13682" s="5" t="s">
        <v>4519</v>
      </c>
      <c r="I13682" s="6" t="s">
        <v>5081</v>
      </c>
      <c r="J13682" s="6" t="s">
        <v>11827</v>
      </c>
      <c r="K13682" s="17">
        <v>5</v>
      </c>
      <c r="L13682" s="17" t="s">
        <v>7732</v>
      </c>
      <c r="M13682" s="9"/>
      <c r="N13682" s="9"/>
      <c r="O13682" s="21"/>
      <c r="Q13682" s="29"/>
      <c r="U13682" s="17"/>
      <c r="V13682" s="2">
        <v>123</v>
      </c>
      <c r="Y13682" t="str">
        <f t="shared" si="851"/>
        <v/>
      </c>
      <c r="AA13682" t="str">
        <f t="shared" si="852"/>
        <v/>
      </c>
      <c r="AC13682" s="7"/>
      <c r="AD13682" t="s">
        <v>5081</v>
      </c>
      <c r="AE13682">
        <f t="shared" si="853"/>
        <v>0</v>
      </c>
      <c r="AG13682" s="2"/>
      <c r="AH13682" t="s">
        <v>4335</v>
      </c>
      <c r="AI13682" s="7" t="s">
        <v>4610</v>
      </c>
    </row>
    <row r="13683" spans="1:35" ht="11" customHeight="1" outlineLevel="1" x14ac:dyDescent="0.25">
      <c r="A13683" t="s">
        <v>4334</v>
      </c>
      <c r="C13683" s="2" t="s">
        <v>11983</v>
      </c>
      <c r="D13683" s="2">
        <v>114</v>
      </c>
      <c r="E13683" s="7">
        <v>1938</v>
      </c>
      <c r="F13683" s="5" t="s">
        <v>1109</v>
      </c>
      <c r="H13683" s="5" t="s">
        <v>3874</v>
      </c>
      <c r="I13683" s="6" t="s">
        <v>5081</v>
      </c>
      <c r="J13683" s="6" t="s">
        <v>11827</v>
      </c>
      <c r="K13683" s="17">
        <v>5</v>
      </c>
      <c r="L13683" s="17" t="s">
        <v>7730</v>
      </c>
      <c r="M13683" s="9">
        <v>1.6</v>
      </c>
      <c r="N13683" s="9"/>
      <c r="O13683" s="21"/>
      <c r="Q13683" s="29"/>
      <c r="U13683" s="17"/>
      <c r="V13683" s="2" t="s">
        <v>8026</v>
      </c>
      <c r="Y13683" t="str">
        <f t="shared" si="851"/>
        <v/>
      </c>
      <c r="AA13683" t="str">
        <f t="shared" si="852"/>
        <v/>
      </c>
      <c r="AC13683" s="7"/>
      <c r="AD13683" t="s">
        <v>5081</v>
      </c>
      <c r="AE13683">
        <f t="shared" si="853"/>
        <v>0</v>
      </c>
      <c r="AG13683" s="2"/>
      <c r="AH13683" t="s">
        <v>4335</v>
      </c>
      <c r="AI13683" s="7" t="s">
        <v>4922</v>
      </c>
    </row>
    <row r="13684" spans="1:35" ht="11" customHeight="1" outlineLevel="1" x14ac:dyDescent="0.25">
      <c r="A13684" t="s">
        <v>4334</v>
      </c>
      <c r="C13684" s="2" t="s">
        <v>11983</v>
      </c>
      <c r="D13684" s="2">
        <v>115</v>
      </c>
      <c r="E13684" s="7">
        <v>1938</v>
      </c>
      <c r="F13684" s="5" t="s">
        <v>4616</v>
      </c>
      <c r="H13684" s="5" t="s">
        <v>5796</v>
      </c>
      <c r="I13684" s="6" t="s">
        <v>5081</v>
      </c>
      <c r="J13684" s="6" t="s">
        <v>11827</v>
      </c>
      <c r="K13684" s="17">
        <v>5</v>
      </c>
      <c r="L13684" s="17" t="s">
        <v>7730</v>
      </c>
      <c r="M13684" s="9">
        <v>0.6</v>
      </c>
      <c r="N13684" s="9"/>
      <c r="O13684" s="21"/>
      <c r="Q13684" s="29"/>
      <c r="U13684" s="17"/>
      <c r="V13684" s="2">
        <v>124</v>
      </c>
      <c r="Y13684" t="str">
        <f t="shared" ref="Y13684:Y13747" si="854">IF(COUNTIF(F13684,"*fdc*"),1,"")</f>
        <v/>
      </c>
      <c r="AA13684" t="str">
        <f t="shared" ref="AA13684:AA13747" si="855">IF(COUNTIF(F13684,"*s/s*"),1,"")</f>
        <v/>
      </c>
      <c r="AC13684" s="7"/>
      <c r="AD13684" t="s">
        <v>5081</v>
      </c>
      <c r="AE13684">
        <f t="shared" si="853"/>
        <v>0</v>
      </c>
      <c r="AG13684" s="2"/>
      <c r="AH13684" t="s">
        <v>4335</v>
      </c>
      <c r="AI13684" s="7" t="s">
        <v>4610</v>
      </c>
    </row>
    <row r="13685" spans="1:35" ht="11" customHeight="1" outlineLevel="1" x14ac:dyDescent="0.25">
      <c r="A13685" t="s">
        <v>4334</v>
      </c>
      <c r="C13685" s="2" t="s">
        <v>11983</v>
      </c>
      <c r="D13685" s="2">
        <v>116</v>
      </c>
      <c r="E13685" s="7">
        <v>1938</v>
      </c>
      <c r="F13685" s="5" t="s">
        <v>5979</v>
      </c>
      <c r="H13685" s="5" t="s">
        <v>3875</v>
      </c>
      <c r="I13685" s="6" t="s">
        <v>5081</v>
      </c>
      <c r="J13685" s="6" t="s">
        <v>11827</v>
      </c>
      <c r="K13685" s="17">
        <v>5</v>
      </c>
      <c r="L13685" s="17" t="s">
        <v>7732</v>
      </c>
      <c r="M13685" s="9"/>
      <c r="N13685" s="9"/>
      <c r="O13685" s="21"/>
      <c r="Q13685" s="29"/>
      <c r="U13685" s="17"/>
      <c r="V13685" s="2">
        <v>125</v>
      </c>
      <c r="Y13685" t="str">
        <f t="shared" si="854"/>
        <v/>
      </c>
      <c r="AA13685" t="str">
        <f t="shared" si="855"/>
        <v/>
      </c>
      <c r="AC13685" s="7"/>
      <c r="AD13685" t="s">
        <v>5081</v>
      </c>
      <c r="AE13685">
        <f t="shared" si="853"/>
        <v>0</v>
      </c>
      <c r="AG13685" s="2"/>
      <c r="AH13685" t="s">
        <v>4335</v>
      </c>
      <c r="AI13685" s="7" t="s">
        <v>4922</v>
      </c>
    </row>
    <row r="13686" spans="1:35" ht="11" customHeight="1" outlineLevel="1" x14ac:dyDescent="0.25">
      <c r="A13686" t="s">
        <v>4334</v>
      </c>
      <c r="C13686" s="2" t="s">
        <v>11983</v>
      </c>
      <c r="D13686" s="2">
        <v>117</v>
      </c>
      <c r="E13686" s="7">
        <v>1938</v>
      </c>
      <c r="F13686" s="5" t="s">
        <v>4611</v>
      </c>
      <c r="H13686" s="5" t="s">
        <v>1658</v>
      </c>
      <c r="I13686" s="6" t="s">
        <v>5081</v>
      </c>
      <c r="J13686" s="6" t="s">
        <v>11827</v>
      </c>
      <c r="K13686" s="17">
        <v>5</v>
      </c>
      <c r="L13686" s="17" t="s">
        <v>7732</v>
      </c>
      <c r="M13686" s="9"/>
      <c r="N13686" s="9"/>
      <c r="O13686" s="21"/>
      <c r="Q13686" s="29"/>
      <c r="U13686" s="17"/>
      <c r="V13686" s="2">
        <v>126</v>
      </c>
      <c r="Y13686" t="str">
        <f t="shared" si="854"/>
        <v/>
      </c>
      <c r="AA13686" t="str">
        <f t="shared" si="855"/>
        <v/>
      </c>
      <c r="AC13686" s="7"/>
      <c r="AD13686" t="s">
        <v>5081</v>
      </c>
      <c r="AE13686">
        <f t="shared" si="853"/>
        <v>0</v>
      </c>
      <c r="AG13686" s="2"/>
      <c r="AH13686" t="s">
        <v>4335</v>
      </c>
      <c r="AI13686" s="7" t="s">
        <v>4922</v>
      </c>
    </row>
    <row r="13687" spans="1:35" ht="11" customHeight="1" outlineLevel="1" x14ac:dyDescent="0.25">
      <c r="A13687" t="s">
        <v>4334</v>
      </c>
      <c r="C13687" s="2" t="s">
        <v>11983</v>
      </c>
      <c r="D13687" s="2">
        <v>118</v>
      </c>
      <c r="E13687" s="7">
        <v>1938</v>
      </c>
      <c r="F13687" s="5" t="s">
        <v>4367</v>
      </c>
      <c r="H13687" s="5" t="s">
        <v>3829</v>
      </c>
      <c r="I13687" s="6" t="s">
        <v>5081</v>
      </c>
      <c r="J13687" s="6" t="s">
        <v>11827</v>
      </c>
      <c r="K13687" s="17">
        <v>5</v>
      </c>
      <c r="L13687" s="17" t="s">
        <v>7732</v>
      </c>
      <c r="M13687" s="9"/>
      <c r="N13687" s="9"/>
      <c r="O13687" s="21"/>
      <c r="Q13687" s="29"/>
      <c r="U13687" s="17"/>
      <c r="V13687" s="2">
        <v>127</v>
      </c>
      <c r="Y13687" t="str">
        <f t="shared" si="854"/>
        <v/>
      </c>
      <c r="AA13687" t="str">
        <f t="shared" si="855"/>
        <v/>
      </c>
      <c r="AC13687" s="7"/>
      <c r="AD13687" t="s">
        <v>5081</v>
      </c>
      <c r="AE13687">
        <f t="shared" si="853"/>
        <v>0</v>
      </c>
      <c r="AG13687" s="2"/>
      <c r="AH13687" t="s">
        <v>4335</v>
      </c>
      <c r="AI13687" s="7" t="s">
        <v>4620</v>
      </c>
    </row>
    <row r="13688" spans="1:35" ht="11" customHeight="1" outlineLevel="1" x14ac:dyDescent="0.25">
      <c r="A13688" t="s">
        <v>4334</v>
      </c>
      <c r="C13688" s="2" t="s">
        <v>11983</v>
      </c>
      <c r="D13688" s="2">
        <v>127</v>
      </c>
      <c r="E13688" s="7">
        <v>1949</v>
      </c>
      <c r="F13688" s="5" t="s">
        <v>1099</v>
      </c>
      <c r="H13688" s="5" t="s">
        <v>3876</v>
      </c>
      <c r="I13688" s="6" t="s">
        <v>5081</v>
      </c>
      <c r="J13688" s="6" t="s">
        <v>11827</v>
      </c>
      <c r="K13688" s="17">
        <v>5</v>
      </c>
      <c r="L13688" s="17" t="s">
        <v>7732</v>
      </c>
      <c r="M13688" s="9"/>
      <c r="N13688" s="9"/>
      <c r="O13688" s="21"/>
      <c r="Q13688" s="29"/>
      <c r="U13688" s="17"/>
      <c r="V13688" s="2">
        <v>136</v>
      </c>
      <c r="Y13688" t="str">
        <f t="shared" si="854"/>
        <v/>
      </c>
      <c r="AA13688" t="str">
        <f t="shared" si="855"/>
        <v/>
      </c>
      <c r="AC13688" s="7"/>
      <c r="AD13688" t="s">
        <v>5081</v>
      </c>
      <c r="AE13688">
        <f t="shared" si="853"/>
        <v>0</v>
      </c>
      <c r="AG13688" s="2"/>
      <c r="AH13688" t="s">
        <v>4335</v>
      </c>
      <c r="AI13688" s="7" t="s">
        <v>4610</v>
      </c>
    </row>
    <row r="13689" spans="1:35" ht="11" customHeight="1" outlineLevel="1" x14ac:dyDescent="0.25">
      <c r="A13689" t="s">
        <v>4334</v>
      </c>
      <c r="C13689" s="2" t="s">
        <v>11983</v>
      </c>
      <c r="D13689" s="2">
        <v>128</v>
      </c>
      <c r="E13689" s="7">
        <v>1949</v>
      </c>
      <c r="F13689" s="5" t="s">
        <v>1101</v>
      </c>
      <c r="H13689" s="5" t="s">
        <v>4006</v>
      </c>
      <c r="I13689" s="6" t="s">
        <v>5081</v>
      </c>
      <c r="J13689" s="6" t="s">
        <v>11827</v>
      </c>
      <c r="K13689" s="17">
        <v>5</v>
      </c>
      <c r="L13689" s="17" t="s">
        <v>7732</v>
      </c>
      <c r="M13689" s="9"/>
      <c r="N13689" s="9"/>
      <c r="O13689" s="21"/>
      <c r="Q13689" s="29"/>
      <c r="U13689" s="17"/>
      <c r="V13689" s="2">
        <v>137</v>
      </c>
      <c r="Y13689" t="str">
        <f t="shared" si="854"/>
        <v/>
      </c>
      <c r="AA13689" t="str">
        <f t="shared" si="855"/>
        <v/>
      </c>
      <c r="AC13689" s="7"/>
      <c r="AD13689" t="s">
        <v>5081</v>
      </c>
      <c r="AE13689">
        <f t="shared" si="853"/>
        <v>0</v>
      </c>
      <c r="AG13689" s="2"/>
      <c r="AH13689" t="s">
        <v>4335</v>
      </c>
      <c r="AI13689" s="7" t="s">
        <v>4610</v>
      </c>
    </row>
    <row r="13690" spans="1:35" ht="11" customHeight="1" outlineLevel="1" x14ac:dyDescent="0.25">
      <c r="A13690" t="s">
        <v>4334</v>
      </c>
      <c r="C13690" s="2" t="s">
        <v>11983</v>
      </c>
      <c r="D13690" s="2">
        <v>129</v>
      </c>
      <c r="E13690" s="7">
        <v>1949</v>
      </c>
      <c r="F13690" s="5" t="s">
        <v>637</v>
      </c>
      <c r="H13690" s="5" t="s">
        <v>6486</v>
      </c>
      <c r="I13690" s="6" t="s">
        <v>5081</v>
      </c>
      <c r="J13690" s="6" t="s">
        <v>11827</v>
      </c>
      <c r="K13690" s="17">
        <v>5</v>
      </c>
      <c r="L13690" s="17" t="s">
        <v>7732</v>
      </c>
      <c r="M13690" s="9"/>
      <c r="N13690" s="9"/>
      <c r="O13690" s="21"/>
      <c r="Q13690" s="29"/>
      <c r="U13690" s="17"/>
      <c r="V13690" s="2">
        <v>138</v>
      </c>
      <c r="Y13690" t="str">
        <f t="shared" si="854"/>
        <v/>
      </c>
      <c r="AA13690" t="str">
        <f t="shared" si="855"/>
        <v/>
      </c>
      <c r="AC13690" s="7"/>
      <c r="AD13690" t="s">
        <v>5081</v>
      </c>
      <c r="AE13690">
        <f t="shared" si="853"/>
        <v>0</v>
      </c>
      <c r="AG13690" s="2"/>
      <c r="AH13690" t="s">
        <v>4335</v>
      </c>
      <c r="AI13690" s="7" t="s">
        <v>4610</v>
      </c>
    </row>
    <row r="13691" spans="1:35" ht="11" customHeight="1" outlineLevel="1" x14ac:dyDescent="0.25">
      <c r="A13691" t="s">
        <v>4334</v>
      </c>
      <c r="C13691" s="2" t="s">
        <v>11983</v>
      </c>
      <c r="D13691" s="2">
        <v>131</v>
      </c>
      <c r="E13691" s="7">
        <v>1953</v>
      </c>
      <c r="F13691" s="5" t="s">
        <v>1530</v>
      </c>
      <c r="H13691" s="5" t="s">
        <v>591</v>
      </c>
      <c r="I13691" s="6" t="s">
        <v>5081</v>
      </c>
      <c r="J13691" s="6" t="s">
        <v>8963</v>
      </c>
      <c r="K13691" s="17">
        <v>5</v>
      </c>
      <c r="L13691" s="17" t="s">
        <v>7730</v>
      </c>
      <c r="M13691" s="9">
        <v>0.6</v>
      </c>
      <c r="N13691" s="9"/>
      <c r="O13691" s="21"/>
      <c r="Q13691" s="29"/>
      <c r="U13691" s="17"/>
      <c r="V13691" s="2">
        <v>140</v>
      </c>
      <c r="Y13691" t="str">
        <f t="shared" si="854"/>
        <v/>
      </c>
      <c r="AA13691" t="str">
        <f t="shared" si="855"/>
        <v/>
      </c>
      <c r="AC13691" s="7"/>
      <c r="AD13691" t="s">
        <v>5081</v>
      </c>
      <c r="AE13691">
        <f t="shared" si="853"/>
        <v>0</v>
      </c>
      <c r="AG13691" s="2"/>
      <c r="AH13691" t="s">
        <v>4335</v>
      </c>
      <c r="AI13691" s="7" t="s">
        <v>4610</v>
      </c>
    </row>
    <row r="13692" spans="1:35" ht="11" customHeight="1" outlineLevel="1" x14ac:dyDescent="0.25">
      <c r="A13692" t="s">
        <v>4334</v>
      </c>
      <c r="C13692" s="2" t="s">
        <v>11983</v>
      </c>
      <c r="D13692" s="2">
        <v>132</v>
      </c>
      <c r="E13692" s="7">
        <v>1953</v>
      </c>
      <c r="F13692" s="5" t="s">
        <v>1099</v>
      </c>
      <c r="H13692" s="5" t="s">
        <v>11829</v>
      </c>
      <c r="I13692" s="6" t="s">
        <v>5081</v>
      </c>
      <c r="J13692" s="6" t="s">
        <v>8963</v>
      </c>
      <c r="K13692" s="17">
        <v>3</v>
      </c>
      <c r="L13692" s="17" t="s">
        <v>7730</v>
      </c>
      <c r="M13692" s="9">
        <v>1.4</v>
      </c>
      <c r="N13692" s="9"/>
      <c r="O13692" s="21"/>
      <c r="Q13692" s="29"/>
      <c r="U13692" s="17"/>
      <c r="V13692" s="2"/>
      <c r="Y13692" t="str">
        <f t="shared" si="854"/>
        <v/>
      </c>
      <c r="AA13692" t="str">
        <f t="shared" si="855"/>
        <v/>
      </c>
      <c r="AC13692" s="7"/>
      <c r="AD13692" t="s">
        <v>5081</v>
      </c>
      <c r="AE13692">
        <f t="shared" si="853"/>
        <v>0</v>
      </c>
      <c r="AG13692" s="2"/>
      <c r="AH13692" t="s">
        <v>4335</v>
      </c>
      <c r="AI13692" s="7" t="s">
        <v>4610</v>
      </c>
    </row>
    <row r="13693" spans="1:35" ht="11" customHeight="1" outlineLevel="1" x14ac:dyDescent="0.25">
      <c r="A13693" t="s">
        <v>4334</v>
      </c>
      <c r="C13693" s="2" t="s">
        <v>11983</v>
      </c>
      <c r="D13693" s="2">
        <v>133</v>
      </c>
      <c r="E13693" s="7">
        <v>1953</v>
      </c>
      <c r="F13693" s="5" t="s">
        <v>1101</v>
      </c>
      <c r="H13693" s="5" t="s">
        <v>11830</v>
      </c>
      <c r="I13693" s="6" t="s">
        <v>5081</v>
      </c>
      <c r="J13693" s="6" t="s">
        <v>8963</v>
      </c>
      <c r="K13693" s="17">
        <v>5</v>
      </c>
      <c r="L13693" s="17" t="s">
        <v>7730</v>
      </c>
      <c r="M13693" s="9">
        <v>4.0999999999999996</v>
      </c>
      <c r="N13693" s="9"/>
      <c r="O13693" s="21"/>
      <c r="Q13693" s="29"/>
      <c r="U13693" s="17"/>
      <c r="V13693" s="2"/>
      <c r="Y13693" t="str">
        <f t="shared" si="854"/>
        <v/>
      </c>
      <c r="AA13693" t="str">
        <f t="shared" si="855"/>
        <v/>
      </c>
      <c r="AC13693" s="7"/>
      <c r="AD13693" t="s">
        <v>5081</v>
      </c>
      <c r="AE13693">
        <f t="shared" si="853"/>
        <v>0</v>
      </c>
      <c r="AG13693" s="2"/>
      <c r="AH13693" t="s">
        <v>4335</v>
      </c>
      <c r="AI13693" s="7" t="s">
        <v>4610</v>
      </c>
    </row>
    <row r="13694" spans="1:35" ht="11" customHeight="1" outlineLevel="1" x14ac:dyDescent="0.25">
      <c r="A13694" t="s">
        <v>4334</v>
      </c>
      <c r="C13694" s="2" t="s">
        <v>11983</v>
      </c>
      <c r="D13694" s="2">
        <v>135</v>
      </c>
      <c r="E13694" s="7">
        <v>1953</v>
      </c>
      <c r="F13694" s="5" t="s">
        <v>1284</v>
      </c>
      <c r="H13694" s="5" t="s">
        <v>11820</v>
      </c>
      <c r="I13694" s="6" t="s">
        <v>5081</v>
      </c>
      <c r="J13694" s="6" t="s">
        <v>8963</v>
      </c>
      <c r="K13694" s="17">
        <v>5</v>
      </c>
      <c r="L13694" s="17" t="s">
        <v>7730</v>
      </c>
      <c r="M13694" s="9">
        <v>1.4</v>
      </c>
      <c r="N13694" s="9"/>
      <c r="O13694" s="21"/>
      <c r="Q13694" s="29"/>
      <c r="U13694" s="17"/>
      <c r="V13694" s="2"/>
      <c r="Y13694" t="str">
        <f t="shared" si="854"/>
        <v/>
      </c>
      <c r="AA13694" t="str">
        <f t="shared" si="855"/>
        <v/>
      </c>
      <c r="AC13694" s="7"/>
      <c r="AD13694" t="s">
        <v>5081</v>
      </c>
      <c r="AE13694">
        <f t="shared" si="853"/>
        <v>0</v>
      </c>
      <c r="AG13694" s="2"/>
      <c r="AH13694" t="s">
        <v>4335</v>
      </c>
      <c r="AI13694" s="7" t="s">
        <v>4610</v>
      </c>
    </row>
    <row r="13695" spans="1:35" ht="11" customHeight="1" outlineLevel="1" x14ac:dyDescent="0.25">
      <c r="A13695" t="s">
        <v>4334</v>
      </c>
      <c r="C13695" s="2" t="s">
        <v>11983</v>
      </c>
      <c r="D13695" s="2">
        <v>136</v>
      </c>
      <c r="E13695" s="7">
        <v>1953</v>
      </c>
      <c r="F13695" s="5" t="s">
        <v>1104</v>
      </c>
      <c r="H13695" s="5" t="s">
        <v>2291</v>
      </c>
      <c r="I13695" s="6" t="s">
        <v>5081</v>
      </c>
      <c r="J13695" s="6" t="s">
        <v>8963</v>
      </c>
      <c r="K13695" s="17">
        <v>5</v>
      </c>
      <c r="L13695" s="17" t="s">
        <v>7730</v>
      </c>
      <c r="M13695" s="9">
        <v>1.4</v>
      </c>
      <c r="N13695" s="9"/>
      <c r="O13695" s="21"/>
      <c r="Q13695" s="29"/>
      <c r="U13695" s="17"/>
      <c r="V13695" s="2"/>
      <c r="Y13695" t="str">
        <f t="shared" si="854"/>
        <v/>
      </c>
      <c r="AA13695" t="str">
        <f t="shared" si="855"/>
        <v/>
      </c>
      <c r="AC13695" s="7"/>
      <c r="AD13695" t="s">
        <v>5081</v>
      </c>
      <c r="AE13695">
        <f t="shared" si="853"/>
        <v>0</v>
      </c>
      <c r="AG13695" s="2"/>
      <c r="AH13695" t="s">
        <v>4335</v>
      </c>
      <c r="AI13695" s="7" t="s">
        <v>4610</v>
      </c>
    </row>
    <row r="13696" spans="1:35" ht="11" customHeight="1" outlineLevel="1" x14ac:dyDescent="0.25">
      <c r="A13696" t="s">
        <v>4334</v>
      </c>
      <c r="C13696" s="2" t="s">
        <v>11983</v>
      </c>
      <c r="D13696" s="2">
        <v>137</v>
      </c>
      <c r="E13696" s="7">
        <v>1953</v>
      </c>
      <c r="F13696" s="5" t="s">
        <v>4880</v>
      </c>
      <c r="H13696" s="5" t="s">
        <v>11825</v>
      </c>
      <c r="I13696" s="6" t="s">
        <v>5081</v>
      </c>
      <c r="J13696" s="6" t="s">
        <v>8963</v>
      </c>
      <c r="K13696" s="17">
        <v>3</v>
      </c>
      <c r="L13696" s="17" t="s">
        <v>7730</v>
      </c>
      <c r="M13696" s="9">
        <v>1.4</v>
      </c>
      <c r="N13696" s="9"/>
      <c r="O13696" s="21"/>
      <c r="Q13696" s="29"/>
      <c r="U13696" s="17"/>
      <c r="V13696" s="2"/>
      <c r="Y13696" t="str">
        <f t="shared" si="854"/>
        <v/>
      </c>
      <c r="AA13696" t="str">
        <f t="shared" si="855"/>
        <v/>
      </c>
      <c r="AC13696" s="7"/>
      <c r="AD13696" t="s">
        <v>5081</v>
      </c>
      <c r="AE13696">
        <f t="shared" si="853"/>
        <v>0</v>
      </c>
      <c r="AG13696" s="2"/>
      <c r="AH13696" t="s">
        <v>4335</v>
      </c>
      <c r="AI13696" s="7" t="s">
        <v>4610</v>
      </c>
    </row>
    <row r="13697" spans="1:35" ht="11" customHeight="1" outlineLevel="1" x14ac:dyDescent="0.25">
      <c r="A13697" t="s">
        <v>4334</v>
      </c>
      <c r="C13697" s="2" t="s">
        <v>11983</v>
      </c>
      <c r="D13697" s="2">
        <v>139</v>
      </c>
      <c r="E13697" s="7">
        <v>1953</v>
      </c>
      <c r="F13697" s="5" t="s">
        <v>3877</v>
      </c>
      <c r="H13697" s="5" t="s">
        <v>3873</v>
      </c>
      <c r="I13697" s="6" t="s">
        <v>3878</v>
      </c>
      <c r="J13697" s="6" t="s">
        <v>8963</v>
      </c>
      <c r="K13697" s="17">
        <v>6</v>
      </c>
      <c r="L13697" s="17" t="s">
        <v>7730</v>
      </c>
      <c r="M13697" s="9">
        <v>1.4</v>
      </c>
      <c r="N13697" s="9"/>
      <c r="O13697" s="21"/>
      <c r="Q13697" s="29"/>
      <c r="U13697" s="17"/>
      <c r="V13697" s="2">
        <v>148</v>
      </c>
      <c r="Y13697" t="str">
        <f t="shared" si="854"/>
        <v/>
      </c>
      <c r="AA13697" t="str">
        <f t="shared" si="855"/>
        <v/>
      </c>
      <c r="AC13697" s="7"/>
      <c r="AD13697" t="s">
        <v>3878</v>
      </c>
      <c r="AE13697">
        <f t="shared" si="853"/>
        <v>0</v>
      </c>
      <c r="AG13697" s="2"/>
      <c r="AH13697" t="s">
        <v>4335</v>
      </c>
      <c r="AI13697" s="7" t="s">
        <v>4610</v>
      </c>
    </row>
    <row r="13698" spans="1:35" ht="11" customHeight="1" outlineLevel="1" x14ac:dyDescent="0.25">
      <c r="A13698" t="s">
        <v>4334</v>
      </c>
      <c r="C13698" s="2" t="s">
        <v>11983</v>
      </c>
      <c r="D13698" s="2">
        <v>148</v>
      </c>
      <c r="E13698" s="7">
        <v>1959</v>
      </c>
      <c r="F13698" s="5" t="s">
        <v>1107</v>
      </c>
      <c r="H13698" s="5" t="s">
        <v>11831</v>
      </c>
      <c r="I13698" s="6" t="s">
        <v>11832</v>
      </c>
      <c r="J13698" s="6" t="s">
        <v>11833</v>
      </c>
      <c r="K13698" s="17">
        <v>5</v>
      </c>
      <c r="L13698" s="17" t="s">
        <v>7732</v>
      </c>
      <c r="M13698" s="9"/>
      <c r="N13698" s="9"/>
      <c r="O13698" s="21"/>
      <c r="Q13698" s="29"/>
      <c r="U13698" s="17"/>
      <c r="V13698" s="2"/>
      <c r="Y13698" t="str">
        <f t="shared" si="854"/>
        <v/>
      </c>
      <c r="AA13698" t="str">
        <f t="shared" si="855"/>
        <v/>
      </c>
      <c r="AC13698" s="7"/>
      <c r="AD13698" t="s">
        <v>11832</v>
      </c>
      <c r="AE13698">
        <f t="shared" si="853"/>
        <v>0</v>
      </c>
      <c r="AG13698" s="2"/>
      <c r="AI13698" s="7"/>
    </row>
    <row r="13699" spans="1:35" ht="11" customHeight="1" outlineLevel="1" x14ac:dyDescent="0.25">
      <c r="A13699" t="s">
        <v>4334</v>
      </c>
      <c r="C13699" s="2" t="s">
        <v>11983</v>
      </c>
      <c r="D13699" s="2">
        <v>150</v>
      </c>
      <c r="E13699" s="7">
        <v>1961</v>
      </c>
      <c r="F13699" s="5" t="s">
        <v>2997</v>
      </c>
      <c r="H13699" s="5" t="s">
        <v>6133</v>
      </c>
      <c r="I13699" s="6" t="s">
        <v>3459</v>
      </c>
      <c r="J13699" s="6" t="s">
        <v>11834</v>
      </c>
      <c r="K13699" s="17">
        <v>4</v>
      </c>
      <c r="L13699" s="17" t="s">
        <v>7732</v>
      </c>
      <c r="M13699" s="9"/>
      <c r="N13699" s="9"/>
      <c r="O13699" s="21"/>
      <c r="Q13699" s="29"/>
      <c r="U13699" s="17"/>
      <c r="V13699" s="2" t="s">
        <v>3443</v>
      </c>
      <c r="Y13699" t="str">
        <f t="shared" si="854"/>
        <v/>
      </c>
      <c r="AA13699" t="str">
        <f t="shared" si="855"/>
        <v/>
      </c>
      <c r="AC13699" s="7"/>
      <c r="AD13699" t="s">
        <v>3459</v>
      </c>
      <c r="AE13699">
        <f t="shared" si="853"/>
        <v>0</v>
      </c>
      <c r="AG13699" s="2"/>
      <c r="AH13699" t="s">
        <v>3354</v>
      </c>
      <c r="AI13699" s="7" t="s">
        <v>4523</v>
      </c>
    </row>
    <row r="13700" spans="1:35" ht="11" customHeight="1" outlineLevel="1" x14ac:dyDescent="0.25">
      <c r="A13700" t="s">
        <v>4334</v>
      </c>
      <c r="C13700" s="2" t="s">
        <v>11983</v>
      </c>
      <c r="D13700" s="2">
        <v>151</v>
      </c>
      <c r="E13700" s="7">
        <v>1961</v>
      </c>
      <c r="F13700" s="5" t="s">
        <v>2998</v>
      </c>
      <c r="H13700" s="5" t="s">
        <v>2661</v>
      </c>
      <c r="I13700" s="6" t="s">
        <v>3459</v>
      </c>
      <c r="J13700" s="6" t="s">
        <v>11834</v>
      </c>
      <c r="K13700" s="17">
        <v>4</v>
      </c>
      <c r="L13700" s="17" t="s">
        <v>7732</v>
      </c>
      <c r="M13700" s="9"/>
      <c r="N13700" s="9"/>
      <c r="O13700" s="21"/>
      <c r="Q13700" s="29"/>
      <c r="U13700" s="17"/>
      <c r="V13700" s="2" t="s">
        <v>2976</v>
      </c>
      <c r="Y13700" t="str">
        <f t="shared" si="854"/>
        <v/>
      </c>
      <c r="AA13700" t="str">
        <f t="shared" si="855"/>
        <v/>
      </c>
      <c r="AC13700" s="7"/>
      <c r="AD13700" t="s">
        <v>3459</v>
      </c>
      <c r="AE13700">
        <f t="shared" si="853"/>
        <v>0</v>
      </c>
      <c r="AG13700" s="2"/>
      <c r="AH13700" t="s">
        <v>3354</v>
      </c>
      <c r="AI13700" s="7" t="s">
        <v>4523</v>
      </c>
    </row>
    <row r="13701" spans="1:35" ht="11" customHeight="1" outlineLevel="1" x14ac:dyDescent="0.25">
      <c r="A13701" t="s">
        <v>4334</v>
      </c>
      <c r="C13701" s="2" t="s">
        <v>11983</v>
      </c>
      <c r="D13701" s="2">
        <v>152</v>
      </c>
      <c r="E13701" s="7">
        <v>1961</v>
      </c>
      <c r="F13701" s="5" t="s">
        <v>3455</v>
      </c>
      <c r="H13701" s="5" t="s">
        <v>3457</v>
      </c>
      <c r="I13701" s="6" t="s">
        <v>3459</v>
      </c>
      <c r="J13701" s="6" t="s">
        <v>11834</v>
      </c>
      <c r="K13701" s="17">
        <v>4</v>
      </c>
      <c r="L13701" s="17" t="s">
        <v>7732</v>
      </c>
      <c r="M13701" s="9"/>
      <c r="N13701" s="9"/>
      <c r="O13701" s="21"/>
      <c r="Q13701" s="29"/>
      <c r="U13701" s="17"/>
      <c r="V13701" s="2" t="s">
        <v>5585</v>
      </c>
      <c r="Y13701" t="str">
        <f t="shared" si="854"/>
        <v/>
      </c>
      <c r="AA13701" t="str">
        <f t="shared" si="855"/>
        <v/>
      </c>
      <c r="AC13701" s="7"/>
      <c r="AD13701" t="s">
        <v>3459</v>
      </c>
      <c r="AE13701">
        <f t="shared" si="853"/>
        <v>0</v>
      </c>
      <c r="AG13701" s="2"/>
      <c r="AH13701" t="s">
        <v>3354</v>
      </c>
      <c r="AI13701" s="7" t="s">
        <v>4523</v>
      </c>
    </row>
    <row r="13702" spans="1:35" ht="11" customHeight="1" outlineLevel="1" x14ac:dyDescent="0.25">
      <c r="A13702" t="s">
        <v>4334</v>
      </c>
      <c r="C13702" s="2" t="s">
        <v>11983</v>
      </c>
      <c r="D13702" s="2">
        <v>153</v>
      </c>
      <c r="E13702" s="7">
        <v>1961</v>
      </c>
      <c r="F13702" s="5" t="s">
        <v>3456</v>
      </c>
      <c r="H13702" s="5" t="s">
        <v>3458</v>
      </c>
      <c r="I13702" s="6" t="s">
        <v>3459</v>
      </c>
      <c r="J13702" s="6" t="s">
        <v>11834</v>
      </c>
      <c r="K13702" s="17">
        <v>4</v>
      </c>
      <c r="L13702" s="17" t="s">
        <v>7732</v>
      </c>
      <c r="M13702" s="9"/>
      <c r="N13702" s="9"/>
      <c r="O13702" s="21"/>
      <c r="Q13702" s="29"/>
      <c r="U13702" s="17"/>
      <c r="V13702" s="2" t="s">
        <v>2996</v>
      </c>
      <c r="Y13702" t="str">
        <f t="shared" si="854"/>
        <v/>
      </c>
      <c r="AA13702" t="str">
        <f t="shared" si="855"/>
        <v/>
      </c>
      <c r="AC13702" s="7"/>
      <c r="AD13702" t="s">
        <v>3459</v>
      </c>
      <c r="AE13702">
        <f t="shared" si="853"/>
        <v>0</v>
      </c>
      <c r="AG13702" s="2"/>
      <c r="AH13702" t="s">
        <v>3354</v>
      </c>
      <c r="AI13702" s="7" t="s">
        <v>4523</v>
      </c>
    </row>
    <row r="13703" spans="1:35" ht="11" customHeight="1" outlineLevel="1" x14ac:dyDescent="0.25">
      <c r="A13703" t="s">
        <v>4334</v>
      </c>
      <c r="C13703" s="2" t="s">
        <v>11983</v>
      </c>
      <c r="D13703" s="2">
        <v>190</v>
      </c>
      <c r="E13703" s="7">
        <v>1967</v>
      </c>
      <c r="F13703" s="5" t="s">
        <v>4616</v>
      </c>
      <c r="H13703" s="5" t="s">
        <v>5398</v>
      </c>
      <c r="I13703" s="6" t="s">
        <v>11835</v>
      </c>
      <c r="J13703" s="6" t="s">
        <v>8482</v>
      </c>
      <c r="K13703" s="17">
        <v>5</v>
      </c>
      <c r="L13703" s="17" t="s">
        <v>7730</v>
      </c>
      <c r="M13703" s="9">
        <v>0.5</v>
      </c>
      <c r="N13703" s="9"/>
      <c r="O13703" s="21"/>
      <c r="Q13703" s="29"/>
      <c r="U13703" s="17"/>
      <c r="V13703" s="2"/>
      <c r="Y13703" t="str">
        <f t="shared" si="854"/>
        <v/>
      </c>
      <c r="AA13703" t="str">
        <f t="shared" si="855"/>
        <v/>
      </c>
      <c r="AC13703" s="7"/>
      <c r="AD13703" t="s">
        <v>11835</v>
      </c>
      <c r="AE13703">
        <f t="shared" si="853"/>
        <v>0</v>
      </c>
      <c r="AG13703" s="2"/>
      <c r="AI13703" s="7"/>
    </row>
    <row r="13704" spans="1:35" ht="11" customHeight="1" outlineLevel="1" x14ac:dyDescent="0.25">
      <c r="A13704" t="s">
        <v>4334</v>
      </c>
      <c r="C13704" s="2" t="s">
        <v>11983</v>
      </c>
      <c r="D13704" s="2">
        <v>191</v>
      </c>
      <c r="E13704" s="7">
        <v>1967</v>
      </c>
      <c r="F13704" s="5" t="s">
        <v>11818</v>
      </c>
      <c r="H13704" s="5" t="s">
        <v>5398</v>
      </c>
      <c r="I13704" s="6" t="s">
        <v>11835</v>
      </c>
      <c r="J13704" s="6" t="s">
        <v>8482</v>
      </c>
      <c r="K13704" s="17">
        <v>5</v>
      </c>
      <c r="L13704" s="17" t="s">
        <v>7730</v>
      </c>
      <c r="M13704" s="9">
        <v>0.5</v>
      </c>
      <c r="N13704" s="9"/>
      <c r="O13704" s="21"/>
      <c r="Q13704" s="29"/>
      <c r="U13704" s="17"/>
      <c r="V13704" s="2"/>
      <c r="Y13704" t="str">
        <f t="shared" si="854"/>
        <v/>
      </c>
      <c r="AA13704" t="str">
        <f t="shared" si="855"/>
        <v/>
      </c>
      <c r="AC13704" s="7"/>
      <c r="AD13704" t="s">
        <v>11835</v>
      </c>
      <c r="AE13704">
        <f t="shared" si="853"/>
        <v>0</v>
      </c>
      <c r="AG13704" s="2"/>
      <c r="AI13704" s="7"/>
    </row>
    <row r="13705" spans="1:35" ht="11" customHeight="1" outlineLevel="1" x14ac:dyDescent="0.25">
      <c r="A13705" t="s">
        <v>4334</v>
      </c>
      <c r="C13705" s="2" t="s">
        <v>11983</v>
      </c>
      <c r="D13705" s="2">
        <v>196</v>
      </c>
      <c r="E13705" s="7">
        <v>1968</v>
      </c>
      <c r="F13705" s="5" t="s">
        <v>4880</v>
      </c>
      <c r="H13705" s="5" t="s">
        <v>3879</v>
      </c>
      <c r="I13705" s="6" t="s">
        <v>3880</v>
      </c>
      <c r="J13705" s="6" t="s">
        <v>11836</v>
      </c>
      <c r="K13705" s="17">
        <v>6</v>
      </c>
      <c r="L13705" s="17" t="s">
        <v>7732</v>
      </c>
      <c r="M13705" s="9"/>
      <c r="N13705" s="9"/>
      <c r="O13705" s="21"/>
      <c r="Q13705" s="29"/>
      <c r="U13705" s="17"/>
      <c r="V13705" s="2">
        <v>201</v>
      </c>
      <c r="Y13705" t="str">
        <f t="shared" si="854"/>
        <v/>
      </c>
      <c r="AA13705" t="str">
        <f t="shared" si="855"/>
        <v/>
      </c>
      <c r="AC13705" s="7"/>
      <c r="AD13705" t="s">
        <v>3880</v>
      </c>
      <c r="AE13705">
        <f t="shared" si="853"/>
        <v>0</v>
      </c>
      <c r="AG13705" s="2"/>
      <c r="AH13705" t="s">
        <v>4335</v>
      </c>
      <c r="AI13705" s="7" t="s">
        <v>4610</v>
      </c>
    </row>
    <row r="13706" spans="1:35" ht="11" customHeight="1" outlineLevel="1" x14ac:dyDescent="0.25">
      <c r="A13706" t="s">
        <v>4334</v>
      </c>
      <c r="C13706" s="2" t="s">
        <v>11983</v>
      </c>
      <c r="D13706" s="2">
        <v>197</v>
      </c>
      <c r="E13706" s="7">
        <v>1968</v>
      </c>
      <c r="F13706" s="5" t="s">
        <v>1109</v>
      </c>
      <c r="H13706" s="5" t="s">
        <v>3874</v>
      </c>
      <c r="I13706" s="6" t="s">
        <v>3880</v>
      </c>
      <c r="J13706" s="6" t="s">
        <v>11836</v>
      </c>
      <c r="K13706" s="17">
        <v>6</v>
      </c>
      <c r="L13706" s="17" t="s">
        <v>7732</v>
      </c>
      <c r="M13706" s="9"/>
      <c r="N13706" s="9"/>
      <c r="O13706" s="21"/>
      <c r="Q13706" s="29"/>
      <c r="U13706" s="17"/>
      <c r="V13706" s="2">
        <v>202</v>
      </c>
      <c r="Y13706" t="str">
        <f t="shared" si="854"/>
        <v/>
      </c>
      <c r="AA13706" t="str">
        <f t="shared" si="855"/>
        <v/>
      </c>
      <c r="AC13706" s="7"/>
      <c r="AD13706" t="s">
        <v>3880</v>
      </c>
      <c r="AE13706">
        <f t="shared" si="853"/>
        <v>0</v>
      </c>
      <c r="AG13706" s="2"/>
      <c r="AH13706" t="s">
        <v>4335</v>
      </c>
      <c r="AI13706" s="7" t="s">
        <v>4610</v>
      </c>
    </row>
    <row r="13707" spans="1:35" ht="11" customHeight="1" outlineLevel="1" x14ac:dyDescent="0.25">
      <c r="A13707" t="s">
        <v>4334</v>
      </c>
      <c r="C13707" s="2" t="s">
        <v>11983</v>
      </c>
      <c r="D13707" s="2">
        <v>198</v>
      </c>
      <c r="E13707" s="7">
        <v>1968</v>
      </c>
      <c r="F13707" s="5" t="s">
        <v>6309</v>
      </c>
      <c r="H13707" s="5" t="s">
        <v>3881</v>
      </c>
      <c r="I13707" s="6" t="s">
        <v>3880</v>
      </c>
      <c r="J13707" s="6" t="s">
        <v>11836</v>
      </c>
      <c r="K13707" s="17">
        <v>6</v>
      </c>
      <c r="L13707" s="17" t="s">
        <v>7732</v>
      </c>
      <c r="M13707" s="9"/>
      <c r="N13707" s="9"/>
      <c r="O13707" s="21"/>
      <c r="Q13707" s="29"/>
      <c r="U13707" s="17"/>
      <c r="V13707" s="2">
        <v>203</v>
      </c>
      <c r="Y13707" t="str">
        <f t="shared" si="854"/>
        <v/>
      </c>
      <c r="AA13707" t="str">
        <f t="shared" si="855"/>
        <v/>
      </c>
      <c r="AC13707" s="7"/>
      <c r="AD13707" t="s">
        <v>3880</v>
      </c>
      <c r="AE13707">
        <f t="shared" si="853"/>
        <v>0</v>
      </c>
      <c r="AG13707" s="2"/>
      <c r="AH13707" t="s">
        <v>4335</v>
      </c>
      <c r="AI13707" s="7" t="s">
        <v>4610</v>
      </c>
    </row>
    <row r="13708" spans="1:35" ht="11" customHeight="1" outlineLevel="1" x14ac:dyDescent="0.25">
      <c r="A13708" t="s">
        <v>4334</v>
      </c>
      <c r="C13708" s="2" t="s">
        <v>11983</v>
      </c>
      <c r="D13708" s="2">
        <v>199</v>
      </c>
      <c r="E13708" s="7">
        <v>1968</v>
      </c>
      <c r="F13708" s="5" t="s">
        <v>3882</v>
      </c>
      <c r="H13708" s="5" t="s">
        <v>6244</v>
      </c>
      <c r="I13708" s="6" t="s">
        <v>3880</v>
      </c>
      <c r="J13708" s="6" t="s">
        <v>11836</v>
      </c>
      <c r="K13708" s="17">
        <v>6</v>
      </c>
      <c r="L13708" s="17" t="s">
        <v>7732</v>
      </c>
      <c r="M13708" s="9"/>
      <c r="N13708" s="9"/>
      <c r="O13708" s="21"/>
      <c r="Q13708" s="29"/>
      <c r="U13708" s="17"/>
      <c r="V13708" s="2">
        <v>204</v>
      </c>
      <c r="Y13708" t="str">
        <f t="shared" si="854"/>
        <v/>
      </c>
      <c r="AA13708" t="str">
        <f t="shared" si="855"/>
        <v/>
      </c>
      <c r="AC13708" s="7"/>
      <c r="AD13708" t="s">
        <v>3880</v>
      </c>
      <c r="AE13708">
        <f t="shared" si="853"/>
        <v>0</v>
      </c>
      <c r="AG13708" s="2"/>
      <c r="AH13708" t="s">
        <v>4335</v>
      </c>
      <c r="AI13708" s="7" t="s">
        <v>4610</v>
      </c>
    </row>
    <row r="13709" spans="1:35" ht="11" customHeight="1" outlineLevel="1" x14ac:dyDescent="0.25">
      <c r="A13709" t="s">
        <v>4334</v>
      </c>
      <c r="C13709" s="2" t="s">
        <v>11983</v>
      </c>
      <c r="D13709" s="2">
        <v>204</v>
      </c>
      <c r="E13709" s="7">
        <v>1968</v>
      </c>
      <c r="F13709" s="5" t="s">
        <v>11819</v>
      </c>
      <c r="H13709" s="5" t="s">
        <v>5398</v>
      </c>
      <c r="I13709" s="6" t="s">
        <v>11705</v>
      </c>
      <c r="J13709" s="6" t="s">
        <v>11837</v>
      </c>
      <c r="K13709" s="17">
        <v>3</v>
      </c>
      <c r="L13709" s="17" t="s">
        <v>7732</v>
      </c>
      <c r="M13709" s="9"/>
      <c r="N13709" s="9"/>
      <c r="O13709" s="21"/>
      <c r="Q13709" s="29"/>
      <c r="U13709" s="17"/>
      <c r="V13709" s="2"/>
      <c r="Y13709" t="str">
        <f t="shared" si="854"/>
        <v/>
      </c>
      <c r="AA13709" t="str">
        <f t="shared" si="855"/>
        <v/>
      </c>
      <c r="AC13709" s="7"/>
      <c r="AD13709" t="s">
        <v>11705</v>
      </c>
      <c r="AE13709">
        <f t="shared" si="853"/>
        <v>0</v>
      </c>
      <c r="AG13709" s="2"/>
      <c r="AI13709" s="7"/>
    </row>
    <row r="13710" spans="1:35" ht="11" customHeight="1" outlineLevel="1" x14ac:dyDescent="0.25">
      <c r="A13710" t="s">
        <v>4334</v>
      </c>
      <c r="C13710" s="2" t="s">
        <v>11983</v>
      </c>
      <c r="D13710" s="2">
        <v>214</v>
      </c>
      <c r="E13710" s="7">
        <v>1968</v>
      </c>
      <c r="F13710" s="5" t="s">
        <v>11817</v>
      </c>
      <c r="H13710" s="5" t="s">
        <v>5398</v>
      </c>
      <c r="I13710" s="6" t="s">
        <v>11705</v>
      </c>
      <c r="J13710" s="6" t="s">
        <v>11837</v>
      </c>
      <c r="K13710" s="17">
        <v>5</v>
      </c>
      <c r="L13710" s="17" t="s">
        <v>7732</v>
      </c>
      <c r="M13710" s="9"/>
      <c r="N13710" s="9"/>
      <c r="O13710" s="21"/>
      <c r="Q13710" s="29"/>
      <c r="U13710" s="17"/>
      <c r="V13710" s="2"/>
      <c r="Y13710" t="str">
        <f t="shared" si="854"/>
        <v/>
      </c>
      <c r="AA13710" t="str">
        <f t="shared" si="855"/>
        <v/>
      </c>
      <c r="AC13710" s="7"/>
      <c r="AD13710" t="s">
        <v>11705</v>
      </c>
      <c r="AE13710">
        <f t="shared" si="853"/>
        <v>0</v>
      </c>
      <c r="AG13710" s="2"/>
      <c r="AI13710" s="7"/>
    </row>
    <row r="13711" spans="1:35" ht="11" customHeight="1" outlineLevel="1" x14ac:dyDescent="0.25">
      <c r="A13711" t="s">
        <v>4334</v>
      </c>
      <c r="C13711" s="2" t="s">
        <v>11983</v>
      </c>
      <c r="D13711" s="2">
        <v>218</v>
      </c>
      <c r="E13711" s="7">
        <v>1968</v>
      </c>
      <c r="F13711" s="8" t="s">
        <v>3870</v>
      </c>
      <c r="H13711" s="5" t="s">
        <v>5398</v>
      </c>
      <c r="I13711" s="6" t="s">
        <v>11705</v>
      </c>
      <c r="J13711" s="6" t="s">
        <v>11837</v>
      </c>
      <c r="K13711" s="17">
        <v>5</v>
      </c>
      <c r="L13711" s="17" t="s">
        <v>7732</v>
      </c>
      <c r="M13711" s="9"/>
      <c r="N13711" s="9"/>
      <c r="O13711" s="21"/>
      <c r="Q13711" s="29"/>
      <c r="U13711" s="17"/>
      <c r="V13711" s="2"/>
      <c r="Y13711" t="str">
        <f t="shared" si="854"/>
        <v/>
      </c>
      <c r="AA13711" t="str">
        <f t="shared" si="855"/>
        <v/>
      </c>
      <c r="AC13711" s="7"/>
      <c r="AD13711" t="s">
        <v>11705</v>
      </c>
      <c r="AE13711">
        <f t="shared" ref="AE13711:AE13774" si="856">COUNTIF(I13711,"*Fuji*")</f>
        <v>0</v>
      </c>
      <c r="AG13711" s="2"/>
      <c r="AI13711" s="7"/>
    </row>
    <row r="13712" spans="1:35" ht="11" customHeight="1" outlineLevel="1" x14ac:dyDescent="0.25">
      <c r="A13712" t="s">
        <v>4334</v>
      </c>
      <c r="C13712" s="2" t="s">
        <v>11983</v>
      </c>
      <c r="D13712" s="2">
        <v>247</v>
      </c>
      <c r="E13712" s="7">
        <v>1971</v>
      </c>
      <c r="F13712" s="5" t="s">
        <v>1601</v>
      </c>
      <c r="H13712" s="5" t="s">
        <v>5398</v>
      </c>
      <c r="I13712" s="6" t="s">
        <v>11705</v>
      </c>
      <c r="J13712" s="6" t="s">
        <v>11837</v>
      </c>
      <c r="K13712" s="17">
        <v>5</v>
      </c>
      <c r="L13712" s="17" t="s">
        <v>7732</v>
      </c>
      <c r="M13712" s="9"/>
      <c r="N13712" s="9"/>
      <c r="O13712" s="21"/>
      <c r="Q13712" s="29"/>
      <c r="U13712" s="17"/>
      <c r="V13712" s="2"/>
      <c r="Y13712" t="str">
        <f t="shared" si="854"/>
        <v/>
      </c>
      <c r="AA13712" t="str">
        <f t="shared" si="855"/>
        <v/>
      </c>
      <c r="AC13712" s="7"/>
      <c r="AD13712" t="s">
        <v>11705</v>
      </c>
      <c r="AE13712">
        <f t="shared" si="856"/>
        <v>0</v>
      </c>
      <c r="AG13712" s="2"/>
      <c r="AI13712" s="7"/>
    </row>
    <row r="13713" spans="1:35" ht="11" customHeight="1" outlineLevel="1" x14ac:dyDescent="0.25">
      <c r="A13713" t="s">
        <v>4334</v>
      </c>
      <c r="C13713" s="2" t="s">
        <v>11983</v>
      </c>
      <c r="D13713" s="2">
        <v>248</v>
      </c>
      <c r="E13713" s="7">
        <v>1971</v>
      </c>
      <c r="F13713" s="5" t="s">
        <v>815</v>
      </c>
      <c r="H13713" s="5" t="s">
        <v>5398</v>
      </c>
      <c r="I13713" s="6" t="s">
        <v>11705</v>
      </c>
      <c r="J13713" s="6" t="s">
        <v>11837</v>
      </c>
      <c r="K13713" s="17">
        <v>5</v>
      </c>
      <c r="L13713" s="17" t="s">
        <v>7732</v>
      </c>
      <c r="M13713" s="9"/>
      <c r="N13713" s="9"/>
      <c r="O13713" s="21"/>
      <c r="Q13713" s="29"/>
      <c r="U13713" s="17"/>
      <c r="V13713" s="2"/>
      <c r="Y13713" t="str">
        <f t="shared" si="854"/>
        <v/>
      </c>
      <c r="AA13713" t="str">
        <f t="shared" si="855"/>
        <v/>
      </c>
      <c r="AC13713" s="7"/>
      <c r="AD13713" t="s">
        <v>11705</v>
      </c>
      <c r="AE13713">
        <f t="shared" si="856"/>
        <v>0</v>
      </c>
      <c r="AG13713" s="2"/>
      <c r="AI13713" s="7"/>
    </row>
    <row r="13714" spans="1:35" ht="11" customHeight="1" outlineLevel="1" x14ac:dyDescent="0.25">
      <c r="A13714" t="s">
        <v>4334</v>
      </c>
      <c r="C13714" s="2" t="s">
        <v>11983</v>
      </c>
      <c r="D13714" s="2">
        <v>283</v>
      </c>
      <c r="E13714" s="7">
        <v>1975</v>
      </c>
      <c r="F13714" s="5" t="s">
        <v>4236</v>
      </c>
      <c r="H13714" s="5" t="s">
        <v>5398</v>
      </c>
      <c r="I13714" s="6" t="s">
        <v>11839</v>
      </c>
      <c r="J13714" s="6" t="s">
        <v>11838</v>
      </c>
      <c r="K13714" s="17">
        <v>3</v>
      </c>
      <c r="L13714" s="17" t="s">
        <v>7730</v>
      </c>
      <c r="M13714" s="9">
        <v>1.4</v>
      </c>
      <c r="N13714" s="9"/>
      <c r="O13714" s="21"/>
      <c r="Q13714" s="29"/>
      <c r="U13714" s="17"/>
      <c r="V13714" s="2"/>
      <c r="Y13714" t="str">
        <f t="shared" si="854"/>
        <v/>
      </c>
      <c r="AA13714" t="str">
        <f t="shared" si="855"/>
        <v/>
      </c>
      <c r="AC13714" s="7"/>
      <c r="AD13714" t="s">
        <v>11839</v>
      </c>
      <c r="AE13714">
        <f t="shared" si="856"/>
        <v>0</v>
      </c>
      <c r="AG13714" s="2"/>
      <c r="AI13714" s="7"/>
    </row>
    <row r="13715" spans="1:35" ht="11" customHeight="1" outlineLevel="1" x14ac:dyDescent="0.25">
      <c r="A13715" t="s">
        <v>4334</v>
      </c>
      <c r="C13715" s="2" t="s">
        <v>11983</v>
      </c>
      <c r="D13715" s="2">
        <v>288</v>
      </c>
      <c r="E13715" s="7">
        <v>1976</v>
      </c>
      <c r="F13715" s="5" t="s">
        <v>1109</v>
      </c>
      <c r="H13715" s="5" t="s">
        <v>5398</v>
      </c>
      <c r="I13715" s="6" t="s">
        <v>4729</v>
      </c>
      <c r="J13715" s="6" t="s">
        <v>11840</v>
      </c>
      <c r="K13715" s="17">
        <v>3</v>
      </c>
      <c r="L13715" s="17" t="s">
        <v>7730</v>
      </c>
      <c r="M13715" s="9">
        <v>0.65</v>
      </c>
      <c r="N13715" s="9"/>
      <c r="O13715" s="21"/>
      <c r="Q13715" s="29"/>
      <c r="U13715" s="17"/>
      <c r="V13715" s="2">
        <v>293</v>
      </c>
      <c r="Y13715" t="str">
        <f t="shared" si="854"/>
        <v/>
      </c>
      <c r="AA13715" t="str">
        <f t="shared" si="855"/>
        <v/>
      </c>
      <c r="AC13715" s="7"/>
      <c r="AD13715" t="s">
        <v>4729</v>
      </c>
      <c r="AE13715">
        <f t="shared" si="856"/>
        <v>0</v>
      </c>
      <c r="AG13715" s="2"/>
      <c r="AH13715" t="s">
        <v>4335</v>
      </c>
      <c r="AI13715" s="7" t="s">
        <v>4610</v>
      </c>
    </row>
    <row r="13716" spans="1:35" ht="11" customHeight="1" outlineLevel="1" x14ac:dyDescent="0.25">
      <c r="A13716" t="s">
        <v>4334</v>
      </c>
      <c r="C13716" s="2" t="s">
        <v>11983</v>
      </c>
      <c r="D13716" s="2">
        <v>289</v>
      </c>
      <c r="E13716" s="7">
        <v>1976</v>
      </c>
      <c r="F13716" s="5" t="s">
        <v>4728</v>
      </c>
      <c r="H13716" s="5" t="s">
        <v>5398</v>
      </c>
      <c r="I13716" s="6" t="s">
        <v>4729</v>
      </c>
      <c r="J13716" s="6" t="s">
        <v>11840</v>
      </c>
      <c r="K13716" s="17">
        <v>3</v>
      </c>
      <c r="L13716" s="17" t="s">
        <v>7730</v>
      </c>
      <c r="M13716" s="9">
        <v>0.65</v>
      </c>
      <c r="N13716" s="9"/>
      <c r="O13716" s="21"/>
      <c r="Q13716" s="29"/>
      <c r="U13716" s="17"/>
      <c r="V13716" s="2">
        <v>294</v>
      </c>
      <c r="Y13716" t="str">
        <f t="shared" si="854"/>
        <v/>
      </c>
      <c r="AA13716" t="str">
        <f t="shared" si="855"/>
        <v/>
      </c>
      <c r="AC13716" s="7"/>
      <c r="AD13716" t="s">
        <v>4729</v>
      </c>
      <c r="AE13716">
        <f t="shared" si="856"/>
        <v>0</v>
      </c>
      <c r="AG13716" s="2"/>
      <c r="AH13716" t="s">
        <v>4335</v>
      </c>
      <c r="AI13716" s="7" t="s">
        <v>4610</v>
      </c>
    </row>
    <row r="13717" spans="1:35" ht="11" customHeight="1" outlineLevel="1" x14ac:dyDescent="0.25">
      <c r="A13717" t="s">
        <v>4334</v>
      </c>
      <c r="C13717" s="2" t="s">
        <v>11983</v>
      </c>
      <c r="D13717" s="2">
        <v>291</v>
      </c>
      <c r="E13717" s="7">
        <v>1976</v>
      </c>
      <c r="F13717" s="5" t="s">
        <v>1109</v>
      </c>
      <c r="H13717" s="5" t="s">
        <v>5398</v>
      </c>
      <c r="I13717" s="6" t="s">
        <v>11842</v>
      </c>
      <c r="J13717" s="6" t="s">
        <v>8936</v>
      </c>
      <c r="K13717" s="17">
        <v>5</v>
      </c>
      <c r="L13717" s="17" t="s">
        <v>7730</v>
      </c>
      <c r="M13717" s="9">
        <v>0.35</v>
      </c>
      <c r="N13717" s="9"/>
      <c r="O13717" s="21"/>
      <c r="Q13717" s="29"/>
      <c r="U13717" s="17"/>
      <c r="V13717" s="2"/>
      <c r="Y13717" t="str">
        <f t="shared" si="854"/>
        <v/>
      </c>
      <c r="AA13717" t="str">
        <f t="shared" si="855"/>
        <v/>
      </c>
      <c r="AC13717" s="7"/>
      <c r="AD13717" t="s">
        <v>11842</v>
      </c>
      <c r="AE13717">
        <f t="shared" si="856"/>
        <v>0</v>
      </c>
      <c r="AG13717" s="2"/>
      <c r="AI13717" s="7"/>
    </row>
    <row r="13718" spans="1:35" ht="11" customHeight="1" outlineLevel="1" x14ac:dyDescent="0.25">
      <c r="A13718" t="s">
        <v>4334</v>
      </c>
      <c r="C13718" s="2" t="s">
        <v>11983</v>
      </c>
      <c r="D13718" s="2">
        <v>292</v>
      </c>
      <c r="E13718" s="7">
        <v>1976</v>
      </c>
      <c r="F13718" s="5" t="s">
        <v>4236</v>
      </c>
      <c r="H13718" s="5" t="s">
        <v>5398</v>
      </c>
      <c r="I13718" s="6" t="s">
        <v>11841</v>
      </c>
      <c r="J13718" s="6" t="s">
        <v>8936</v>
      </c>
      <c r="K13718" s="17">
        <v>5</v>
      </c>
      <c r="L13718" s="17" t="s">
        <v>7730</v>
      </c>
      <c r="M13718" s="9">
        <v>0.35</v>
      </c>
      <c r="N13718" s="9"/>
      <c r="O13718" s="21"/>
      <c r="Q13718" s="29"/>
      <c r="U13718" s="17"/>
      <c r="V13718" s="2"/>
      <c r="Y13718" t="str">
        <f t="shared" si="854"/>
        <v/>
      </c>
      <c r="AA13718" t="str">
        <f t="shared" si="855"/>
        <v/>
      </c>
      <c r="AC13718" s="7"/>
      <c r="AD13718" t="s">
        <v>11841</v>
      </c>
      <c r="AE13718">
        <f t="shared" si="856"/>
        <v>0</v>
      </c>
      <c r="AG13718" s="2"/>
      <c r="AI13718" s="7"/>
    </row>
    <row r="13719" spans="1:35" ht="11" customHeight="1" outlineLevel="1" x14ac:dyDescent="0.25">
      <c r="A13719" t="s">
        <v>4334</v>
      </c>
      <c r="C13719" s="2" t="s">
        <v>11983</v>
      </c>
      <c r="D13719" s="2">
        <v>293</v>
      </c>
      <c r="E13719" s="7">
        <v>1976</v>
      </c>
      <c r="F13719" s="5" t="s">
        <v>1099</v>
      </c>
      <c r="H13719" s="5" t="s">
        <v>5398</v>
      </c>
      <c r="I13719" s="6" t="s">
        <v>3883</v>
      </c>
      <c r="J13719" s="6" t="s">
        <v>11843</v>
      </c>
      <c r="K13719" s="17">
        <v>5</v>
      </c>
      <c r="L13719" s="17" t="s">
        <v>7730</v>
      </c>
      <c r="M13719" s="9">
        <v>1.6</v>
      </c>
      <c r="N13719" s="9"/>
      <c r="O13719" s="21"/>
      <c r="Q13719" s="29"/>
      <c r="U13719" s="17"/>
      <c r="V13719" s="2">
        <v>298</v>
      </c>
      <c r="Y13719" t="str">
        <f t="shared" si="854"/>
        <v/>
      </c>
      <c r="AA13719" t="str">
        <f t="shared" si="855"/>
        <v/>
      </c>
      <c r="AC13719" s="7"/>
      <c r="AD13719" t="s">
        <v>3883</v>
      </c>
      <c r="AE13719">
        <f t="shared" si="856"/>
        <v>0</v>
      </c>
      <c r="AG13719" s="2"/>
      <c r="AH13719" t="s">
        <v>4335</v>
      </c>
      <c r="AI13719" s="7" t="s">
        <v>4610</v>
      </c>
    </row>
    <row r="13720" spans="1:35" ht="11" customHeight="1" outlineLevel="1" x14ac:dyDescent="0.25">
      <c r="A13720" t="s">
        <v>4334</v>
      </c>
      <c r="C13720" s="2" t="s">
        <v>11983</v>
      </c>
      <c r="D13720" s="2">
        <v>294</v>
      </c>
      <c r="E13720" s="7">
        <v>1976</v>
      </c>
      <c r="F13720" s="5" t="s">
        <v>1104</v>
      </c>
      <c r="H13720" s="5" t="s">
        <v>5398</v>
      </c>
      <c r="I13720" s="6" t="s">
        <v>2317</v>
      </c>
      <c r="J13720" s="6" t="s">
        <v>11843</v>
      </c>
      <c r="K13720" s="17">
        <v>5</v>
      </c>
      <c r="L13720" s="17" t="s">
        <v>7730</v>
      </c>
      <c r="M13720" s="9">
        <v>1.6</v>
      </c>
      <c r="N13720" s="9"/>
      <c r="O13720" s="21"/>
      <c r="Q13720" s="29"/>
      <c r="U13720" s="17"/>
      <c r="V13720" s="2">
        <v>299</v>
      </c>
      <c r="Y13720" t="str">
        <f t="shared" si="854"/>
        <v/>
      </c>
      <c r="AA13720" t="str">
        <f t="shared" si="855"/>
        <v/>
      </c>
      <c r="AC13720" s="7"/>
      <c r="AD13720" t="s">
        <v>2317</v>
      </c>
      <c r="AE13720">
        <f t="shared" si="856"/>
        <v>0</v>
      </c>
      <c r="AG13720" s="2"/>
      <c r="AH13720" t="s">
        <v>4335</v>
      </c>
      <c r="AI13720" s="7" t="s">
        <v>4610</v>
      </c>
    </row>
    <row r="13721" spans="1:35" ht="11" customHeight="1" outlineLevel="1" x14ac:dyDescent="0.25">
      <c r="A13721" t="s">
        <v>4334</v>
      </c>
      <c r="C13721" s="2" t="s">
        <v>11983</v>
      </c>
      <c r="D13721" s="2">
        <v>295</v>
      </c>
      <c r="E13721" s="7">
        <v>1976</v>
      </c>
      <c r="F13721" s="5" t="s">
        <v>631</v>
      </c>
      <c r="H13721" s="5" t="s">
        <v>5398</v>
      </c>
      <c r="I13721" s="6" t="s">
        <v>2318</v>
      </c>
      <c r="J13721" s="6" t="s">
        <v>11843</v>
      </c>
      <c r="K13721" s="17">
        <v>3</v>
      </c>
      <c r="L13721" s="17" t="s">
        <v>7730</v>
      </c>
      <c r="M13721" s="9">
        <v>1.6</v>
      </c>
      <c r="N13721" s="9"/>
      <c r="O13721" s="21"/>
      <c r="Q13721" s="29"/>
      <c r="U13721" s="17"/>
      <c r="V13721" s="2">
        <v>300</v>
      </c>
      <c r="Y13721" t="str">
        <f t="shared" si="854"/>
        <v/>
      </c>
      <c r="AA13721" t="str">
        <f t="shared" si="855"/>
        <v/>
      </c>
      <c r="AC13721" s="7"/>
      <c r="AD13721" t="s">
        <v>2318</v>
      </c>
      <c r="AE13721">
        <f t="shared" si="856"/>
        <v>0</v>
      </c>
      <c r="AG13721" s="2"/>
      <c r="AH13721" t="s">
        <v>4335</v>
      </c>
      <c r="AI13721" s="7" t="s">
        <v>4610</v>
      </c>
    </row>
    <row r="13722" spans="1:35" ht="11" customHeight="1" outlineLevel="1" x14ac:dyDescent="0.25">
      <c r="A13722" t="s">
        <v>4334</v>
      </c>
      <c r="C13722" s="2" t="s">
        <v>11983</v>
      </c>
      <c r="D13722" s="2">
        <v>296</v>
      </c>
      <c r="E13722" s="7">
        <v>1976</v>
      </c>
      <c r="F13722" s="5" t="s">
        <v>1107</v>
      </c>
      <c r="H13722" s="5" t="s">
        <v>5398</v>
      </c>
      <c r="I13722" s="6" t="s">
        <v>2476</v>
      </c>
      <c r="J13722" s="6" t="s">
        <v>11843</v>
      </c>
      <c r="K13722" s="17">
        <v>5</v>
      </c>
      <c r="L13722" s="17" t="s">
        <v>7730</v>
      </c>
      <c r="M13722" s="9">
        <v>1.6</v>
      </c>
      <c r="N13722" s="9"/>
      <c r="O13722" s="21"/>
      <c r="Q13722" s="29"/>
      <c r="U13722" s="17"/>
      <c r="V13722" s="2">
        <v>301</v>
      </c>
      <c r="Y13722" t="str">
        <f t="shared" si="854"/>
        <v/>
      </c>
      <c r="AA13722" t="str">
        <f t="shared" si="855"/>
        <v/>
      </c>
      <c r="AC13722" s="7"/>
      <c r="AD13722" t="s">
        <v>2476</v>
      </c>
      <c r="AE13722">
        <f t="shared" si="856"/>
        <v>0</v>
      </c>
      <c r="AG13722" s="2"/>
      <c r="AH13722" t="s">
        <v>4335</v>
      </c>
      <c r="AI13722" s="7" t="s">
        <v>4610</v>
      </c>
    </row>
    <row r="13723" spans="1:35" ht="11" customHeight="1" outlineLevel="1" x14ac:dyDescent="0.25">
      <c r="A13723" t="s">
        <v>4334</v>
      </c>
      <c r="C13723" s="2" t="s">
        <v>11983</v>
      </c>
      <c r="D13723" s="2">
        <v>297</v>
      </c>
      <c r="E13723" s="7">
        <v>1976</v>
      </c>
      <c r="F13723" s="5" t="s">
        <v>1109</v>
      </c>
      <c r="H13723" s="5" t="s">
        <v>5398</v>
      </c>
      <c r="I13723" s="6" t="s">
        <v>2477</v>
      </c>
      <c r="J13723" s="6" t="s">
        <v>11843</v>
      </c>
      <c r="K13723" s="17">
        <v>5</v>
      </c>
      <c r="L13723" s="17" t="s">
        <v>7730</v>
      </c>
      <c r="M13723" s="9">
        <v>1.6</v>
      </c>
      <c r="N13723" s="9"/>
      <c r="O13723" s="21"/>
      <c r="Q13723" s="29"/>
      <c r="U13723" s="17"/>
      <c r="V13723" s="2">
        <v>302</v>
      </c>
      <c r="Y13723" t="str">
        <f t="shared" si="854"/>
        <v/>
      </c>
      <c r="AA13723" t="str">
        <f t="shared" si="855"/>
        <v/>
      </c>
      <c r="AC13723" s="7"/>
      <c r="AD13723" t="s">
        <v>2477</v>
      </c>
      <c r="AE13723">
        <f t="shared" si="856"/>
        <v>0</v>
      </c>
      <c r="AG13723" s="2"/>
      <c r="AH13723" t="s">
        <v>4335</v>
      </c>
      <c r="AI13723" s="7" t="s">
        <v>4610</v>
      </c>
    </row>
    <row r="13724" spans="1:35" ht="11" customHeight="1" outlineLevel="1" x14ac:dyDescent="0.25">
      <c r="A13724" t="s">
        <v>4334</v>
      </c>
      <c r="C13724" s="2" t="s">
        <v>11983</v>
      </c>
      <c r="D13724" s="2">
        <v>298</v>
      </c>
      <c r="E13724" s="7">
        <v>1976</v>
      </c>
      <c r="F13724" s="5" t="s">
        <v>3761</v>
      </c>
      <c r="H13724" s="5" t="s">
        <v>5398</v>
      </c>
      <c r="I13724" s="6" t="s">
        <v>3507</v>
      </c>
      <c r="J13724" s="6" t="s">
        <v>11843</v>
      </c>
      <c r="K13724" s="17">
        <v>5</v>
      </c>
      <c r="L13724" s="17" t="s">
        <v>7730</v>
      </c>
      <c r="M13724" s="9">
        <v>1.6</v>
      </c>
      <c r="N13724" s="9"/>
      <c r="O13724" s="21"/>
      <c r="Q13724" s="29"/>
      <c r="U13724" s="17"/>
      <c r="V13724" s="2">
        <v>303</v>
      </c>
      <c r="Y13724" t="str">
        <f t="shared" si="854"/>
        <v/>
      </c>
      <c r="AA13724" t="str">
        <f t="shared" si="855"/>
        <v/>
      </c>
      <c r="AC13724" s="7"/>
      <c r="AD13724" t="s">
        <v>3507</v>
      </c>
      <c r="AE13724">
        <f t="shared" si="856"/>
        <v>0</v>
      </c>
      <c r="AG13724" s="2"/>
      <c r="AH13724" t="s">
        <v>4335</v>
      </c>
      <c r="AI13724" s="7" t="s">
        <v>4610</v>
      </c>
    </row>
    <row r="13725" spans="1:35" ht="11" customHeight="1" outlineLevel="1" x14ac:dyDescent="0.25">
      <c r="A13725" t="s">
        <v>4334</v>
      </c>
      <c r="C13725" s="2" t="s">
        <v>11983</v>
      </c>
      <c r="D13725" s="2">
        <v>302</v>
      </c>
      <c r="E13725" s="7">
        <v>1976</v>
      </c>
      <c r="F13725" s="5" t="s">
        <v>3508</v>
      </c>
      <c r="H13725" s="5" t="s">
        <v>5398</v>
      </c>
      <c r="I13725" s="6" t="s">
        <v>3509</v>
      </c>
      <c r="J13725" s="6" t="s">
        <v>11843</v>
      </c>
      <c r="K13725" s="17">
        <v>3</v>
      </c>
      <c r="L13725" s="17" t="s">
        <v>7730</v>
      </c>
      <c r="M13725" s="9">
        <v>1.6</v>
      </c>
      <c r="N13725" s="9"/>
      <c r="O13725" s="21"/>
      <c r="Q13725" s="29"/>
      <c r="U13725" s="17"/>
      <c r="V13725" s="2">
        <v>307</v>
      </c>
      <c r="Y13725" t="str">
        <f t="shared" si="854"/>
        <v/>
      </c>
      <c r="AA13725" t="str">
        <f t="shared" si="855"/>
        <v/>
      </c>
      <c r="AC13725" s="7"/>
      <c r="AD13725" t="s">
        <v>3509</v>
      </c>
      <c r="AE13725">
        <f t="shared" si="856"/>
        <v>0</v>
      </c>
      <c r="AG13725" s="2"/>
      <c r="AH13725" t="s">
        <v>4335</v>
      </c>
      <c r="AI13725" s="7" t="s">
        <v>4610</v>
      </c>
    </row>
    <row r="13726" spans="1:35" ht="11" customHeight="1" outlineLevel="1" x14ac:dyDescent="0.25">
      <c r="A13726" t="s">
        <v>4334</v>
      </c>
      <c r="C13726" s="2" t="s">
        <v>11983</v>
      </c>
      <c r="D13726" s="2">
        <v>304</v>
      </c>
      <c r="E13726" s="7">
        <v>1976</v>
      </c>
      <c r="F13726" s="8" t="s">
        <v>3870</v>
      </c>
      <c r="H13726" s="5" t="s">
        <v>5398</v>
      </c>
      <c r="I13726" s="6" t="s">
        <v>3510</v>
      </c>
      <c r="J13726" s="6" t="s">
        <v>11843</v>
      </c>
      <c r="K13726" s="17">
        <v>5</v>
      </c>
      <c r="L13726" s="17" t="s">
        <v>7730</v>
      </c>
      <c r="M13726" s="9">
        <v>1.6</v>
      </c>
      <c r="N13726" s="9"/>
      <c r="O13726" s="21"/>
      <c r="Q13726" s="29"/>
      <c r="U13726" s="17"/>
      <c r="V13726" s="2">
        <v>309</v>
      </c>
      <c r="Y13726" t="str">
        <f t="shared" si="854"/>
        <v/>
      </c>
      <c r="AA13726" t="str">
        <f t="shared" si="855"/>
        <v/>
      </c>
      <c r="AC13726" s="7"/>
      <c r="AD13726" t="s">
        <v>3510</v>
      </c>
      <c r="AE13726">
        <f t="shared" si="856"/>
        <v>0</v>
      </c>
      <c r="AG13726" s="2"/>
      <c r="AH13726" t="s">
        <v>4335</v>
      </c>
      <c r="AI13726" s="7" t="s">
        <v>4922</v>
      </c>
    </row>
    <row r="13727" spans="1:35" ht="11" customHeight="1" outlineLevel="1" x14ac:dyDescent="0.25">
      <c r="A13727" t="s">
        <v>4334</v>
      </c>
      <c r="C13727" s="2" t="s">
        <v>11983</v>
      </c>
      <c r="D13727" s="2">
        <v>305</v>
      </c>
      <c r="E13727" s="7">
        <v>1976</v>
      </c>
      <c r="F13727" s="8" t="s">
        <v>10880</v>
      </c>
      <c r="H13727" s="5" t="s">
        <v>5398</v>
      </c>
      <c r="I13727" s="6" t="s">
        <v>2777</v>
      </c>
      <c r="J13727" s="6" t="s">
        <v>11843</v>
      </c>
      <c r="K13727" s="17">
        <v>3</v>
      </c>
      <c r="L13727" s="17" t="s">
        <v>7730</v>
      </c>
      <c r="M13727" s="9">
        <v>1.6</v>
      </c>
      <c r="N13727" s="9"/>
      <c r="O13727" s="21"/>
      <c r="Q13727" s="29"/>
      <c r="U13727" s="17"/>
      <c r="V13727" s="2">
        <v>310</v>
      </c>
      <c r="Y13727" t="str">
        <f t="shared" si="854"/>
        <v/>
      </c>
      <c r="AA13727" t="str">
        <f t="shared" si="855"/>
        <v/>
      </c>
      <c r="AC13727" s="7"/>
      <c r="AD13727" t="s">
        <v>2777</v>
      </c>
      <c r="AE13727">
        <f t="shared" si="856"/>
        <v>0</v>
      </c>
      <c r="AG13727" s="2"/>
      <c r="AH13727" t="s">
        <v>4335</v>
      </c>
      <c r="AI13727" s="7" t="s">
        <v>4922</v>
      </c>
    </row>
    <row r="13728" spans="1:35" ht="11" customHeight="1" outlineLevel="1" x14ac:dyDescent="0.25">
      <c r="A13728" t="s">
        <v>4334</v>
      </c>
      <c r="C13728" s="2" t="s">
        <v>11983</v>
      </c>
      <c r="D13728" s="2">
        <v>306</v>
      </c>
      <c r="E13728" s="7">
        <v>1977</v>
      </c>
      <c r="F13728" s="5" t="s">
        <v>1109</v>
      </c>
      <c r="H13728" s="5" t="s">
        <v>5398</v>
      </c>
      <c r="I13728" s="6" t="s">
        <v>11844</v>
      </c>
      <c r="J13728" s="6" t="s">
        <v>11721</v>
      </c>
      <c r="K13728" s="17">
        <v>5</v>
      </c>
      <c r="L13728" s="17" t="s">
        <v>7730</v>
      </c>
      <c r="M13728" s="9">
        <v>0.7</v>
      </c>
      <c r="N13728" s="9"/>
      <c r="O13728" s="21"/>
      <c r="Q13728" s="29"/>
      <c r="U13728" s="17"/>
      <c r="V13728" s="2"/>
      <c r="Y13728" t="str">
        <f t="shared" si="854"/>
        <v/>
      </c>
      <c r="AA13728" t="str">
        <f t="shared" si="855"/>
        <v/>
      </c>
      <c r="AC13728" s="7"/>
      <c r="AD13728" t="s">
        <v>11844</v>
      </c>
      <c r="AE13728">
        <f t="shared" si="856"/>
        <v>0</v>
      </c>
      <c r="AG13728" s="2"/>
      <c r="AI13728" s="7"/>
    </row>
    <row r="13729" spans="1:35" ht="11" customHeight="1" outlineLevel="1" x14ac:dyDescent="0.25">
      <c r="A13729" t="s">
        <v>4334</v>
      </c>
      <c r="C13729" s="2" t="s">
        <v>11983</v>
      </c>
      <c r="D13729" s="2">
        <v>311</v>
      </c>
      <c r="E13729" s="7">
        <v>1977</v>
      </c>
      <c r="F13729" s="5" t="s">
        <v>11845</v>
      </c>
      <c r="H13729" s="5" t="s">
        <v>5398</v>
      </c>
      <c r="I13729" s="6" t="s">
        <v>11846</v>
      </c>
      <c r="J13729" s="6" t="s">
        <v>11847</v>
      </c>
      <c r="K13729" s="17">
        <v>5</v>
      </c>
      <c r="L13729" s="17" t="s">
        <v>7730</v>
      </c>
      <c r="M13729" s="9">
        <v>2.2000000000000002</v>
      </c>
      <c r="N13729" s="9"/>
      <c r="O13729" s="21"/>
      <c r="Q13729" s="29"/>
      <c r="U13729" s="17"/>
      <c r="V13729" s="2"/>
      <c r="Y13729" t="str">
        <f t="shared" si="854"/>
        <v/>
      </c>
      <c r="AA13729" t="str">
        <f t="shared" si="855"/>
        <v/>
      </c>
      <c r="AC13729" s="7"/>
      <c r="AD13729" t="s">
        <v>11846</v>
      </c>
      <c r="AE13729">
        <f t="shared" si="856"/>
        <v>0</v>
      </c>
      <c r="AG13729" s="2"/>
      <c r="AI13729" s="7"/>
    </row>
    <row r="13730" spans="1:35" ht="11" customHeight="1" outlineLevel="1" x14ac:dyDescent="0.25">
      <c r="A13730" t="s">
        <v>4334</v>
      </c>
      <c r="C13730" s="2" t="s">
        <v>11983</v>
      </c>
      <c r="D13730" s="2">
        <v>315</v>
      </c>
      <c r="E13730" s="7">
        <v>1978</v>
      </c>
      <c r="F13730" s="5" t="s">
        <v>1104</v>
      </c>
      <c r="H13730" s="5" t="s">
        <v>5398</v>
      </c>
      <c r="I13730" s="6" t="s">
        <v>4999</v>
      </c>
      <c r="J13730" s="6" t="s">
        <v>11848</v>
      </c>
      <c r="K13730" s="17">
        <v>3</v>
      </c>
      <c r="L13730" s="17" t="s">
        <v>7730</v>
      </c>
      <c r="M13730" s="9">
        <v>4.0999999999999996</v>
      </c>
      <c r="N13730" s="9"/>
      <c r="O13730" s="21"/>
      <c r="Q13730" s="29"/>
      <c r="U13730" s="17"/>
      <c r="V13730" s="2">
        <v>318</v>
      </c>
      <c r="Y13730" t="str">
        <f t="shared" si="854"/>
        <v/>
      </c>
      <c r="AA13730" t="str">
        <f t="shared" si="855"/>
        <v/>
      </c>
      <c r="AC13730" s="7"/>
      <c r="AD13730" t="s">
        <v>4999</v>
      </c>
      <c r="AE13730">
        <f t="shared" si="856"/>
        <v>0</v>
      </c>
      <c r="AG13730" s="2"/>
      <c r="AH13730" t="s">
        <v>4335</v>
      </c>
      <c r="AI13730" s="7" t="s">
        <v>4610</v>
      </c>
    </row>
    <row r="13731" spans="1:35" ht="11" customHeight="1" outlineLevel="1" x14ac:dyDescent="0.25">
      <c r="A13731" t="s">
        <v>4334</v>
      </c>
      <c r="C13731" s="2" t="s">
        <v>11983</v>
      </c>
      <c r="D13731" s="2">
        <v>329</v>
      </c>
      <c r="E13731" s="7">
        <v>1979</v>
      </c>
      <c r="F13731" s="5" t="s">
        <v>631</v>
      </c>
      <c r="H13731" s="5" t="s">
        <v>5398</v>
      </c>
      <c r="I13731" s="6" t="s">
        <v>5000</v>
      </c>
      <c r="J13731" s="6" t="s">
        <v>11849</v>
      </c>
      <c r="K13731" s="17">
        <v>2</v>
      </c>
      <c r="L13731" s="17" t="s">
        <v>7730</v>
      </c>
      <c r="M13731" s="9">
        <v>1.4</v>
      </c>
      <c r="N13731" s="9"/>
      <c r="O13731" s="21"/>
      <c r="Q13731" s="29"/>
      <c r="U13731" s="17"/>
      <c r="V13731" s="2">
        <v>332</v>
      </c>
      <c r="Y13731" t="str">
        <f t="shared" si="854"/>
        <v/>
      </c>
      <c r="AA13731" t="str">
        <f t="shared" si="855"/>
        <v/>
      </c>
      <c r="AC13731" s="7"/>
      <c r="AD13731" t="s">
        <v>5000</v>
      </c>
      <c r="AE13731">
        <f t="shared" si="856"/>
        <v>0</v>
      </c>
      <c r="AG13731" s="2"/>
      <c r="AH13731" t="s">
        <v>4335</v>
      </c>
      <c r="AI13731" s="7" t="s">
        <v>4610</v>
      </c>
    </row>
    <row r="13732" spans="1:35" ht="11" customHeight="1" outlineLevel="1" x14ac:dyDescent="0.25">
      <c r="A13732" t="s">
        <v>4334</v>
      </c>
      <c r="C13732" s="2" t="s">
        <v>11983</v>
      </c>
      <c r="D13732" s="2">
        <v>330</v>
      </c>
      <c r="E13732" s="7">
        <v>1979</v>
      </c>
      <c r="F13732" s="5" t="s">
        <v>1109</v>
      </c>
      <c r="H13732" s="5" t="s">
        <v>5398</v>
      </c>
      <c r="I13732" s="6" t="s">
        <v>5001</v>
      </c>
      <c r="J13732" s="6" t="s">
        <v>11849</v>
      </c>
      <c r="K13732" s="17">
        <v>5</v>
      </c>
      <c r="L13732" s="17" t="s">
        <v>7730</v>
      </c>
      <c r="M13732" s="9">
        <v>0.9</v>
      </c>
      <c r="N13732" s="9"/>
      <c r="O13732" s="21"/>
      <c r="Q13732" s="29"/>
      <c r="U13732" s="17"/>
      <c r="V13732" s="2">
        <v>333</v>
      </c>
      <c r="Y13732" t="str">
        <f t="shared" si="854"/>
        <v/>
      </c>
      <c r="AA13732" t="str">
        <f t="shared" si="855"/>
        <v/>
      </c>
      <c r="AC13732" s="7"/>
      <c r="AD13732" t="s">
        <v>5001</v>
      </c>
      <c r="AE13732">
        <f t="shared" si="856"/>
        <v>0</v>
      </c>
      <c r="AG13732" s="2"/>
      <c r="AH13732" t="s">
        <v>4335</v>
      </c>
      <c r="AI13732" s="7" t="s">
        <v>4610</v>
      </c>
    </row>
    <row r="13733" spans="1:35" ht="11" customHeight="1" outlineLevel="1" x14ac:dyDescent="0.25">
      <c r="A13733" t="s">
        <v>4334</v>
      </c>
      <c r="C13733" s="2" t="s">
        <v>11983</v>
      </c>
      <c r="D13733" s="2">
        <v>331</v>
      </c>
      <c r="E13733" s="7">
        <v>1979</v>
      </c>
      <c r="F13733" s="5" t="s">
        <v>2530</v>
      </c>
      <c r="H13733" s="5" t="s">
        <v>5398</v>
      </c>
      <c r="I13733" s="6" t="s">
        <v>5002</v>
      </c>
      <c r="J13733" s="6" t="s">
        <v>11849</v>
      </c>
      <c r="K13733" s="17">
        <v>5</v>
      </c>
      <c r="L13733" s="17" t="s">
        <v>7730</v>
      </c>
      <c r="M13733" s="9">
        <v>0.9</v>
      </c>
      <c r="N13733" s="9"/>
      <c r="O13733" s="21"/>
      <c r="Q13733" s="29"/>
      <c r="U13733" s="17"/>
      <c r="V13733" s="2">
        <v>334</v>
      </c>
      <c r="Y13733" t="str">
        <f t="shared" si="854"/>
        <v/>
      </c>
      <c r="AA13733" t="str">
        <f t="shared" si="855"/>
        <v/>
      </c>
      <c r="AC13733" s="7"/>
      <c r="AD13733" t="s">
        <v>5002</v>
      </c>
      <c r="AE13733">
        <f t="shared" si="856"/>
        <v>0</v>
      </c>
      <c r="AG13733" s="2"/>
      <c r="AH13733" t="s">
        <v>4335</v>
      </c>
      <c r="AI13733" s="7" t="s">
        <v>4610</v>
      </c>
    </row>
    <row r="13734" spans="1:35" ht="11" customHeight="1" outlineLevel="1" x14ac:dyDescent="0.25">
      <c r="A13734" t="s">
        <v>4334</v>
      </c>
      <c r="C13734" s="2" t="s">
        <v>11983</v>
      </c>
      <c r="D13734" s="2">
        <v>335</v>
      </c>
      <c r="E13734" s="7">
        <v>1980</v>
      </c>
      <c r="F13734" s="5" t="s">
        <v>631</v>
      </c>
      <c r="H13734" s="5" t="s">
        <v>5398</v>
      </c>
      <c r="I13734" s="6" t="s">
        <v>11850</v>
      </c>
      <c r="J13734" s="6" t="s">
        <v>11851</v>
      </c>
      <c r="K13734" s="17">
        <v>5</v>
      </c>
      <c r="L13734" s="17" t="s">
        <v>7730</v>
      </c>
      <c r="M13734" s="9">
        <v>1</v>
      </c>
      <c r="N13734" s="9"/>
      <c r="O13734" s="21"/>
      <c r="Q13734" s="29"/>
      <c r="U13734" s="17"/>
      <c r="V13734" s="2"/>
      <c r="Y13734" t="str">
        <f t="shared" si="854"/>
        <v/>
      </c>
      <c r="AA13734" t="str">
        <f t="shared" si="855"/>
        <v/>
      </c>
      <c r="AC13734" s="7"/>
      <c r="AD13734" t="s">
        <v>11850</v>
      </c>
      <c r="AE13734">
        <f t="shared" si="856"/>
        <v>0</v>
      </c>
      <c r="AG13734" s="2"/>
      <c r="AI13734" s="7"/>
    </row>
    <row r="13735" spans="1:35" ht="11" customHeight="1" outlineLevel="1" x14ac:dyDescent="0.25">
      <c r="A13735" t="s">
        <v>4334</v>
      </c>
      <c r="C13735" s="2" t="s">
        <v>11983</v>
      </c>
      <c r="D13735" s="2">
        <v>339</v>
      </c>
      <c r="E13735" s="7">
        <v>1980</v>
      </c>
      <c r="F13735" s="5" t="s">
        <v>3761</v>
      </c>
      <c r="H13735" s="5" t="s">
        <v>5398</v>
      </c>
      <c r="I13735" s="6" t="s">
        <v>3507</v>
      </c>
      <c r="J13735" s="6" t="s">
        <v>11852</v>
      </c>
      <c r="K13735" s="17">
        <v>5</v>
      </c>
      <c r="L13735" s="17" t="s">
        <v>7730</v>
      </c>
      <c r="M13735" s="9">
        <v>1.7</v>
      </c>
      <c r="N13735" s="9"/>
      <c r="O13735" s="21"/>
      <c r="Q13735" s="29"/>
      <c r="U13735" s="17"/>
      <c r="V13735" s="2">
        <v>342</v>
      </c>
      <c r="Y13735" t="str">
        <f t="shared" si="854"/>
        <v/>
      </c>
      <c r="AA13735" t="str">
        <f t="shared" si="855"/>
        <v/>
      </c>
      <c r="AC13735" s="7"/>
      <c r="AD13735" t="s">
        <v>3507</v>
      </c>
      <c r="AE13735">
        <f t="shared" si="856"/>
        <v>0</v>
      </c>
      <c r="AG13735" s="2"/>
      <c r="AH13735" t="s">
        <v>4335</v>
      </c>
      <c r="AI13735" s="7" t="s">
        <v>4610</v>
      </c>
    </row>
    <row r="13736" spans="1:35" ht="11" customHeight="1" outlineLevel="1" x14ac:dyDescent="0.25">
      <c r="A13736" t="s">
        <v>4334</v>
      </c>
      <c r="C13736" s="2" t="s">
        <v>11983</v>
      </c>
      <c r="D13736" s="2">
        <v>345</v>
      </c>
      <c r="E13736" s="7">
        <v>1981</v>
      </c>
      <c r="F13736" s="5" t="s">
        <v>631</v>
      </c>
      <c r="H13736" s="5" t="s">
        <v>5398</v>
      </c>
      <c r="I13736" s="6" t="s">
        <v>5003</v>
      </c>
      <c r="J13736" s="6" t="s">
        <v>11853</v>
      </c>
      <c r="K13736" s="17">
        <v>6</v>
      </c>
      <c r="L13736" s="17" t="s">
        <v>7730</v>
      </c>
      <c r="M13736" s="9">
        <v>0.45</v>
      </c>
      <c r="N13736" s="9"/>
      <c r="O13736" s="21"/>
      <c r="Q13736" s="29"/>
      <c r="U13736" s="17"/>
      <c r="V13736" s="2">
        <v>348</v>
      </c>
      <c r="Y13736" t="str">
        <f t="shared" si="854"/>
        <v/>
      </c>
      <c r="AA13736" t="str">
        <f t="shared" si="855"/>
        <v/>
      </c>
      <c r="AC13736" s="7"/>
      <c r="AD13736" t="s">
        <v>5003</v>
      </c>
      <c r="AE13736">
        <f t="shared" si="856"/>
        <v>0</v>
      </c>
      <c r="AG13736" s="2"/>
      <c r="AH13736" t="s">
        <v>4335</v>
      </c>
      <c r="AI13736" s="7" t="s">
        <v>4610</v>
      </c>
    </row>
    <row r="13737" spans="1:35" ht="11" customHeight="1" outlineLevel="1" x14ac:dyDescent="0.25">
      <c r="A13737" t="s">
        <v>4334</v>
      </c>
      <c r="C13737" s="2" t="s">
        <v>11983</v>
      </c>
      <c r="D13737" s="2">
        <v>346</v>
      </c>
      <c r="E13737" s="7">
        <v>1981</v>
      </c>
      <c r="F13737" s="5" t="s">
        <v>1109</v>
      </c>
      <c r="H13737" s="5" t="s">
        <v>5398</v>
      </c>
      <c r="I13737" s="6" t="s">
        <v>5004</v>
      </c>
      <c r="J13737" s="6" t="s">
        <v>11853</v>
      </c>
      <c r="K13737" s="17">
        <v>6</v>
      </c>
      <c r="L13737" s="17" t="s">
        <v>7730</v>
      </c>
      <c r="M13737" s="9">
        <v>0.45</v>
      </c>
      <c r="N13737" s="9"/>
      <c r="O13737" s="21"/>
      <c r="Q13737" s="29"/>
      <c r="U13737" s="17"/>
      <c r="V13737" s="2">
        <v>349</v>
      </c>
      <c r="Y13737" t="str">
        <f t="shared" si="854"/>
        <v/>
      </c>
      <c r="AA13737" t="str">
        <f t="shared" si="855"/>
        <v/>
      </c>
      <c r="AC13737" s="7"/>
      <c r="AD13737" t="s">
        <v>5004</v>
      </c>
      <c r="AE13737">
        <f t="shared" si="856"/>
        <v>0</v>
      </c>
      <c r="AG13737" s="2"/>
      <c r="AH13737" t="s">
        <v>4335</v>
      </c>
      <c r="AI13737" s="7" t="s">
        <v>4610</v>
      </c>
    </row>
    <row r="13738" spans="1:35" ht="11" customHeight="1" outlineLevel="1" x14ac:dyDescent="0.25">
      <c r="A13738" t="s">
        <v>4334</v>
      </c>
      <c r="C13738" s="2" t="s">
        <v>11983</v>
      </c>
      <c r="D13738" s="2">
        <v>347</v>
      </c>
      <c r="E13738" s="7">
        <v>1981</v>
      </c>
      <c r="F13738" s="5" t="s">
        <v>2308</v>
      </c>
      <c r="H13738" s="5" t="s">
        <v>5398</v>
      </c>
      <c r="I13738" s="6" t="s">
        <v>5005</v>
      </c>
      <c r="J13738" s="6" t="s">
        <v>11853</v>
      </c>
      <c r="K13738" s="17">
        <v>6</v>
      </c>
      <c r="L13738" s="17" t="s">
        <v>7730</v>
      </c>
      <c r="M13738" s="9">
        <v>0.45</v>
      </c>
      <c r="N13738" s="9"/>
      <c r="O13738" s="21"/>
      <c r="Q13738" s="29"/>
      <c r="U13738" s="17"/>
      <c r="V13738" s="2">
        <v>350</v>
      </c>
      <c r="Y13738" t="str">
        <f t="shared" si="854"/>
        <v/>
      </c>
      <c r="AA13738" t="str">
        <f t="shared" si="855"/>
        <v/>
      </c>
      <c r="AC13738" s="7"/>
      <c r="AD13738" t="s">
        <v>5005</v>
      </c>
      <c r="AE13738">
        <f t="shared" si="856"/>
        <v>0</v>
      </c>
      <c r="AG13738" s="2"/>
      <c r="AH13738" t="s">
        <v>4335</v>
      </c>
      <c r="AI13738" s="7" t="s">
        <v>4610</v>
      </c>
    </row>
    <row r="13739" spans="1:35" ht="11" customHeight="1" outlineLevel="1" x14ac:dyDescent="0.25">
      <c r="A13739" t="s">
        <v>4334</v>
      </c>
      <c r="C13739" s="2" t="s">
        <v>11983</v>
      </c>
      <c r="D13739" s="2">
        <v>348</v>
      </c>
      <c r="E13739" s="7">
        <v>1981</v>
      </c>
      <c r="F13739" s="5" t="s">
        <v>2588</v>
      </c>
      <c r="H13739" s="5" t="s">
        <v>5398</v>
      </c>
      <c r="I13739" s="6" t="s">
        <v>5006</v>
      </c>
      <c r="J13739" s="6" t="s">
        <v>11853</v>
      </c>
      <c r="K13739" s="17">
        <v>6</v>
      </c>
      <c r="L13739" s="17" t="s">
        <v>7730</v>
      </c>
      <c r="M13739" s="9">
        <v>0.45</v>
      </c>
      <c r="N13739" s="9"/>
      <c r="O13739" s="21"/>
      <c r="Q13739" s="29"/>
      <c r="U13739" s="17"/>
      <c r="V13739" s="2">
        <v>351</v>
      </c>
      <c r="Y13739" t="str">
        <f t="shared" si="854"/>
        <v/>
      </c>
      <c r="AA13739" t="str">
        <f t="shared" si="855"/>
        <v/>
      </c>
      <c r="AC13739" s="7"/>
      <c r="AD13739" t="s">
        <v>5006</v>
      </c>
      <c r="AE13739">
        <f t="shared" si="856"/>
        <v>0</v>
      </c>
      <c r="AG13739" s="2"/>
      <c r="AH13739" t="s">
        <v>4335</v>
      </c>
      <c r="AI13739" s="7" t="s">
        <v>4610</v>
      </c>
    </row>
    <row r="13740" spans="1:35" ht="11" customHeight="1" outlineLevel="1" x14ac:dyDescent="0.25">
      <c r="A13740" t="s">
        <v>4334</v>
      </c>
      <c r="C13740" s="2" t="s">
        <v>11983</v>
      </c>
      <c r="D13740" s="2">
        <v>349</v>
      </c>
      <c r="E13740" s="7">
        <v>1981</v>
      </c>
      <c r="F13740" s="5" t="s">
        <v>11854</v>
      </c>
      <c r="H13740" s="5" t="s">
        <v>5398</v>
      </c>
      <c r="I13740" s="6" t="s">
        <v>11855</v>
      </c>
      <c r="J13740" s="6" t="s">
        <v>11853</v>
      </c>
      <c r="K13740" s="17">
        <v>6</v>
      </c>
      <c r="L13740" s="17" t="s">
        <v>7730</v>
      </c>
      <c r="M13740" s="9">
        <v>1.6</v>
      </c>
      <c r="N13740" s="9"/>
      <c r="O13740" s="21"/>
      <c r="Q13740" s="29"/>
      <c r="U13740" s="17"/>
      <c r="V13740" s="2"/>
      <c r="Y13740" t="str">
        <f t="shared" si="854"/>
        <v/>
      </c>
      <c r="AA13740">
        <f t="shared" si="855"/>
        <v>1</v>
      </c>
      <c r="AC13740" s="7"/>
      <c r="AD13740" t="s">
        <v>11855</v>
      </c>
      <c r="AE13740">
        <f t="shared" si="856"/>
        <v>0</v>
      </c>
      <c r="AG13740" s="2"/>
      <c r="AI13740" s="7"/>
    </row>
    <row r="13741" spans="1:35" ht="11" customHeight="1" outlineLevel="1" x14ac:dyDescent="0.25">
      <c r="A13741" t="s">
        <v>4334</v>
      </c>
      <c r="C13741" s="2" t="s">
        <v>11983</v>
      </c>
      <c r="D13741" s="2">
        <v>366</v>
      </c>
      <c r="E13741" s="7">
        <v>1982</v>
      </c>
      <c r="F13741" s="5" t="s">
        <v>5803</v>
      </c>
      <c r="H13741" s="5" t="s">
        <v>5398</v>
      </c>
      <c r="I13741" s="6" t="s">
        <v>5007</v>
      </c>
      <c r="J13741" s="6" t="s">
        <v>11856</v>
      </c>
      <c r="K13741" s="17">
        <v>2</v>
      </c>
      <c r="L13741" s="17" t="s">
        <v>7732</v>
      </c>
      <c r="M13741" s="9"/>
      <c r="N13741" s="9"/>
      <c r="O13741" s="21"/>
      <c r="Q13741" s="29"/>
      <c r="U13741" s="17"/>
      <c r="V13741" s="2">
        <v>369</v>
      </c>
      <c r="Y13741" t="str">
        <f t="shared" si="854"/>
        <v/>
      </c>
      <c r="AA13741" t="str">
        <f t="shared" si="855"/>
        <v/>
      </c>
      <c r="AC13741" s="7"/>
      <c r="AD13741" t="s">
        <v>5007</v>
      </c>
      <c r="AE13741">
        <f t="shared" si="856"/>
        <v>0</v>
      </c>
      <c r="AG13741" s="2"/>
      <c r="AH13741" t="s">
        <v>4335</v>
      </c>
      <c r="AI13741" s="7" t="s">
        <v>4610</v>
      </c>
    </row>
    <row r="13742" spans="1:35" ht="11" customHeight="1" outlineLevel="1" x14ac:dyDescent="0.25">
      <c r="A13742" t="s">
        <v>4334</v>
      </c>
      <c r="C13742" s="2" t="s">
        <v>11983</v>
      </c>
      <c r="D13742" s="2">
        <v>367</v>
      </c>
      <c r="E13742" s="7">
        <v>1982</v>
      </c>
      <c r="F13742" s="5" t="s">
        <v>4236</v>
      </c>
      <c r="H13742" s="5" t="s">
        <v>5398</v>
      </c>
      <c r="I13742" s="6" t="s">
        <v>2726</v>
      </c>
      <c r="J13742" s="6" t="s">
        <v>11856</v>
      </c>
      <c r="K13742" s="17">
        <v>3</v>
      </c>
      <c r="L13742" s="17" t="s">
        <v>7732</v>
      </c>
      <c r="M13742" s="9"/>
      <c r="N13742" s="9"/>
      <c r="O13742" s="21"/>
      <c r="Q13742" s="29"/>
      <c r="U13742" s="17"/>
      <c r="V13742" s="2">
        <v>370</v>
      </c>
      <c r="Y13742" t="str">
        <f t="shared" si="854"/>
        <v/>
      </c>
      <c r="AA13742" t="str">
        <f t="shared" si="855"/>
        <v/>
      </c>
      <c r="AC13742" s="7"/>
      <c r="AD13742" t="s">
        <v>2726</v>
      </c>
      <c r="AE13742">
        <f t="shared" si="856"/>
        <v>0</v>
      </c>
      <c r="AG13742" s="2"/>
      <c r="AH13742" t="s">
        <v>4335</v>
      </c>
      <c r="AI13742" s="7" t="s">
        <v>4610</v>
      </c>
    </row>
    <row r="13743" spans="1:35" ht="11" customHeight="1" outlineLevel="1" x14ac:dyDescent="0.25">
      <c r="A13743" t="s">
        <v>4334</v>
      </c>
      <c r="C13743" s="2" t="s">
        <v>11983</v>
      </c>
      <c r="D13743" s="2">
        <v>368</v>
      </c>
      <c r="E13743" s="7">
        <v>1982</v>
      </c>
      <c r="F13743" s="5" t="s">
        <v>5009</v>
      </c>
      <c r="H13743" s="5" t="s">
        <v>5398</v>
      </c>
      <c r="I13743" s="6" t="s">
        <v>2727</v>
      </c>
      <c r="J13743" s="6" t="s">
        <v>11856</v>
      </c>
      <c r="K13743" s="17">
        <v>3</v>
      </c>
      <c r="L13743" s="17" t="s">
        <v>7730</v>
      </c>
      <c r="M13743" s="9">
        <v>2.5</v>
      </c>
      <c r="N13743" s="9"/>
      <c r="O13743" s="21"/>
      <c r="Q13743" s="29"/>
      <c r="U13743" s="17"/>
      <c r="V13743" s="2">
        <v>371</v>
      </c>
      <c r="Y13743" t="str">
        <f t="shared" si="854"/>
        <v/>
      </c>
      <c r="AA13743" t="str">
        <f t="shared" si="855"/>
        <v/>
      </c>
      <c r="AC13743" s="7"/>
      <c r="AD13743" t="s">
        <v>2727</v>
      </c>
      <c r="AE13743">
        <f t="shared" si="856"/>
        <v>0</v>
      </c>
      <c r="AG13743" s="2"/>
      <c r="AH13743" t="s">
        <v>4335</v>
      </c>
      <c r="AI13743" s="7" t="s">
        <v>4610</v>
      </c>
    </row>
    <row r="13744" spans="1:35" ht="11" customHeight="1" outlineLevel="1" x14ac:dyDescent="0.25">
      <c r="A13744" t="s">
        <v>4334</v>
      </c>
      <c r="C13744" s="2" t="s">
        <v>11983</v>
      </c>
      <c r="D13744" s="2">
        <v>369</v>
      </c>
      <c r="E13744" s="7">
        <v>1982</v>
      </c>
      <c r="F13744" s="5" t="s">
        <v>3877</v>
      </c>
      <c r="H13744" s="5" t="s">
        <v>5398</v>
      </c>
      <c r="I13744" s="6" t="s">
        <v>11835</v>
      </c>
      <c r="J13744" s="6" t="s">
        <v>11857</v>
      </c>
      <c r="K13744" s="17">
        <v>5</v>
      </c>
      <c r="L13744" s="17" t="s">
        <v>7730</v>
      </c>
      <c r="M13744" s="9">
        <v>2.8</v>
      </c>
      <c r="N13744" s="9"/>
      <c r="O13744" s="21"/>
      <c r="Q13744" s="29"/>
      <c r="U13744" s="17"/>
      <c r="V13744" s="2"/>
      <c r="Y13744" t="str">
        <f t="shared" si="854"/>
        <v/>
      </c>
      <c r="AA13744" t="str">
        <f t="shared" si="855"/>
        <v/>
      </c>
      <c r="AC13744" s="7"/>
      <c r="AD13744" t="s">
        <v>11835</v>
      </c>
      <c r="AE13744">
        <f t="shared" si="856"/>
        <v>0</v>
      </c>
      <c r="AG13744" s="2"/>
      <c r="AI13744" s="7"/>
    </row>
    <row r="13745" spans="1:35" ht="11" customHeight="1" outlineLevel="1" x14ac:dyDescent="0.25">
      <c r="A13745" t="s">
        <v>4334</v>
      </c>
      <c r="C13745" s="2" t="s">
        <v>11983</v>
      </c>
      <c r="D13745" s="2">
        <v>374</v>
      </c>
      <c r="E13745" s="7">
        <v>1982</v>
      </c>
      <c r="F13745" s="5" t="s">
        <v>3508</v>
      </c>
      <c r="H13745" s="5" t="s">
        <v>5398</v>
      </c>
      <c r="I13745" s="6" t="s">
        <v>11858</v>
      </c>
      <c r="J13745" s="6" t="s">
        <v>11859</v>
      </c>
      <c r="K13745" s="17">
        <v>1</v>
      </c>
      <c r="L13745" s="17" t="s">
        <v>7730</v>
      </c>
      <c r="M13745" s="9">
        <v>1.7</v>
      </c>
      <c r="N13745" s="9"/>
      <c r="O13745" s="21"/>
      <c r="Q13745" s="29"/>
      <c r="U13745" s="17"/>
      <c r="V13745" s="2"/>
      <c r="Y13745" t="str">
        <f t="shared" si="854"/>
        <v/>
      </c>
      <c r="AA13745" t="str">
        <f t="shared" si="855"/>
        <v/>
      </c>
      <c r="AC13745" s="7"/>
      <c r="AD13745" t="s">
        <v>11858</v>
      </c>
      <c r="AE13745">
        <f t="shared" si="856"/>
        <v>0</v>
      </c>
      <c r="AG13745" s="2"/>
      <c r="AI13745" s="7"/>
    </row>
    <row r="13746" spans="1:35" ht="11" customHeight="1" outlineLevel="1" x14ac:dyDescent="0.25">
      <c r="A13746" t="s">
        <v>4334</v>
      </c>
      <c r="C13746" s="2" t="s">
        <v>11983</v>
      </c>
      <c r="D13746" s="2">
        <v>379</v>
      </c>
      <c r="E13746" s="7">
        <v>1983</v>
      </c>
      <c r="F13746" s="5" t="s">
        <v>3877</v>
      </c>
      <c r="H13746" s="5" t="s">
        <v>5398</v>
      </c>
      <c r="I13746" s="6" t="s">
        <v>5010</v>
      </c>
      <c r="J13746" s="6" t="s">
        <v>11860</v>
      </c>
      <c r="K13746" s="17">
        <v>5</v>
      </c>
      <c r="L13746" s="17" t="s">
        <v>7730</v>
      </c>
      <c r="M13746" s="9">
        <v>0.4</v>
      </c>
      <c r="N13746" s="9"/>
      <c r="O13746" s="21"/>
      <c r="Q13746" s="29"/>
      <c r="U13746" s="17"/>
      <c r="V13746" s="2">
        <v>382</v>
      </c>
      <c r="Y13746" t="str">
        <f t="shared" si="854"/>
        <v/>
      </c>
      <c r="AA13746" t="str">
        <f t="shared" si="855"/>
        <v/>
      </c>
      <c r="AC13746" s="7"/>
      <c r="AD13746" t="s">
        <v>5010</v>
      </c>
      <c r="AE13746">
        <f t="shared" si="856"/>
        <v>0</v>
      </c>
      <c r="AG13746" s="2"/>
      <c r="AH13746" t="s">
        <v>4335</v>
      </c>
      <c r="AI13746" s="7" t="s">
        <v>4610</v>
      </c>
    </row>
    <row r="13747" spans="1:35" ht="11" customHeight="1" outlineLevel="1" x14ac:dyDescent="0.25">
      <c r="A13747" t="s">
        <v>4334</v>
      </c>
      <c r="C13747" s="2" t="s">
        <v>11983</v>
      </c>
      <c r="D13747" s="2">
        <v>380</v>
      </c>
      <c r="E13747" s="7">
        <v>1983</v>
      </c>
      <c r="F13747" s="5" t="s">
        <v>5008</v>
      </c>
      <c r="H13747" s="5" t="s">
        <v>5398</v>
      </c>
      <c r="I13747" s="6" t="s">
        <v>5011</v>
      </c>
      <c r="J13747" s="6" t="s">
        <v>11860</v>
      </c>
      <c r="K13747" s="17">
        <v>5</v>
      </c>
      <c r="L13747" s="17" t="s">
        <v>7730</v>
      </c>
      <c r="M13747" s="9">
        <v>0.4</v>
      </c>
      <c r="N13747" s="9"/>
      <c r="O13747" s="21"/>
      <c r="Q13747" s="29"/>
      <c r="U13747" s="17"/>
      <c r="V13747" s="2">
        <v>383</v>
      </c>
      <c r="Y13747" t="str">
        <f t="shared" si="854"/>
        <v/>
      </c>
      <c r="AA13747" t="str">
        <f t="shared" si="855"/>
        <v/>
      </c>
      <c r="AC13747" s="7"/>
      <c r="AD13747" t="s">
        <v>5011</v>
      </c>
      <c r="AE13747">
        <f t="shared" si="856"/>
        <v>0</v>
      </c>
      <c r="AG13747" s="2"/>
      <c r="AH13747" t="s">
        <v>4335</v>
      </c>
      <c r="AI13747" s="7" t="s">
        <v>4610</v>
      </c>
    </row>
    <row r="13748" spans="1:35" ht="11" customHeight="1" outlineLevel="1" x14ac:dyDescent="0.25">
      <c r="A13748" t="s">
        <v>4334</v>
      </c>
      <c r="C13748" s="2" t="s">
        <v>11983</v>
      </c>
      <c r="D13748" s="2">
        <v>381</v>
      </c>
      <c r="E13748" s="7">
        <v>1983</v>
      </c>
      <c r="F13748" s="5" t="s">
        <v>5009</v>
      </c>
      <c r="H13748" s="5" t="s">
        <v>5398</v>
      </c>
      <c r="I13748" s="6" t="s">
        <v>5012</v>
      </c>
      <c r="J13748" s="6" t="s">
        <v>11860</v>
      </c>
      <c r="K13748" s="17">
        <v>5</v>
      </c>
      <c r="L13748" s="17" t="s">
        <v>7730</v>
      </c>
      <c r="M13748" s="9">
        <v>0.4</v>
      </c>
      <c r="N13748" s="9"/>
      <c r="O13748" s="21"/>
      <c r="Q13748" s="29"/>
      <c r="U13748" s="17"/>
      <c r="V13748" s="2">
        <v>384</v>
      </c>
      <c r="Y13748" t="str">
        <f t="shared" ref="Y13748:Y13811" si="857">IF(COUNTIF(F13748,"*fdc*"),1,"")</f>
        <v/>
      </c>
      <c r="AA13748" t="str">
        <f t="shared" ref="AA13748:AA13811" si="858">IF(COUNTIF(F13748,"*s/s*"),1,"")</f>
        <v/>
      </c>
      <c r="AC13748" s="7"/>
      <c r="AD13748" t="s">
        <v>5012</v>
      </c>
      <c r="AE13748">
        <f t="shared" si="856"/>
        <v>0</v>
      </c>
      <c r="AG13748" s="2"/>
      <c r="AH13748" t="s">
        <v>4335</v>
      </c>
      <c r="AI13748" s="7" t="s">
        <v>4610</v>
      </c>
    </row>
    <row r="13749" spans="1:35" ht="11" customHeight="1" outlineLevel="1" x14ac:dyDescent="0.25">
      <c r="A13749" t="s">
        <v>4334</v>
      </c>
      <c r="C13749" s="2" t="s">
        <v>11983</v>
      </c>
      <c r="D13749" s="2">
        <v>382</v>
      </c>
      <c r="E13749" s="7">
        <v>1983</v>
      </c>
      <c r="F13749" s="5" t="s">
        <v>2884</v>
      </c>
      <c r="H13749" s="5" t="s">
        <v>5398</v>
      </c>
      <c r="I13749" s="6" t="s">
        <v>5013</v>
      </c>
      <c r="J13749" s="6" t="s">
        <v>11860</v>
      </c>
      <c r="K13749" s="17">
        <v>5</v>
      </c>
      <c r="L13749" s="17" t="s">
        <v>7730</v>
      </c>
      <c r="M13749" s="9">
        <v>0.4</v>
      </c>
      <c r="N13749" s="9"/>
      <c r="O13749" s="21"/>
      <c r="Q13749" s="29"/>
      <c r="U13749" s="17"/>
      <c r="V13749" s="2">
        <v>385</v>
      </c>
      <c r="Y13749" t="str">
        <f t="shared" si="857"/>
        <v/>
      </c>
      <c r="AA13749" t="str">
        <f t="shared" si="858"/>
        <v/>
      </c>
      <c r="AC13749" s="7"/>
      <c r="AD13749" t="s">
        <v>5013</v>
      </c>
      <c r="AE13749">
        <f t="shared" si="856"/>
        <v>0</v>
      </c>
      <c r="AG13749" s="2"/>
      <c r="AH13749" t="s">
        <v>4335</v>
      </c>
      <c r="AI13749" s="7" t="s">
        <v>4922</v>
      </c>
    </row>
    <row r="13750" spans="1:35" ht="11" customHeight="1" outlineLevel="1" x14ac:dyDescent="0.25">
      <c r="A13750" t="s">
        <v>4334</v>
      </c>
      <c r="C13750" s="2" t="s">
        <v>11983</v>
      </c>
      <c r="D13750" s="2">
        <v>397</v>
      </c>
      <c r="E13750" s="7">
        <v>1984</v>
      </c>
      <c r="F13750" s="5" t="s">
        <v>1099</v>
      </c>
      <c r="H13750" s="5" t="s">
        <v>5398</v>
      </c>
      <c r="I13750" s="6" t="s">
        <v>3871</v>
      </c>
      <c r="J13750" s="6" t="s">
        <v>11861</v>
      </c>
      <c r="K13750" s="17">
        <v>3</v>
      </c>
      <c r="L13750" s="17" t="s">
        <v>7730</v>
      </c>
      <c r="M13750" s="9">
        <v>1</v>
      </c>
      <c r="N13750" s="9"/>
      <c r="O13750" s="21"/>
      <c r="Q13750" s="29"/>
      <c r="U13750" s="17"/>
      <c r="V13750" s="2">
        <v>399</v>
      </c>
      <c r="Y13750" t="str">
        <f t="shared" si="857"/>
        <v/>
      </c>
      <c r="AA13750" t="str">
        <f t="shared" si="858"/>
        <v/>
      </c>
      <c r="AC13750" s="7"/>
      <c r="AD13750" t="s">
        <v>3871</v>
      </c>
      <c r="AE13750">
        <f t="shared" si="856"/>
        <v>0</v>
      </c>
      <c r="AG13750" s="2"/>
      <c r="AH13750" t="s">
        <v>4335</v>
      </c>
      <c r="AI13750" s="7" t="s">
        <v>4610</v>
      </c>
    </row>
    <row r="13751" spans="1:35" ht="11" customHeight="1" outlineLevel="1" x14ac:dyDescent="0.25">
      <c r="A13751" t="s">
        <v>4334</v>
      </c>
      <c r="C13751" s="2" t="s">
        <v>11983</v>
      </c>
      <c r="D13751" s="2">
        <v>399</v>
      </c>
      <c r="E13751" s="7">
        <v>1984</v>
      </c>
      <c r="F13751" s="5" t="s">
        <v>1107</v>
      </c>
      <c r="H13751" s="5" t="s">
        <v>5398</v>
      </c>
      <c r="I13751" s="6" t="s">
        <v>2885</v>
      </c>
      <c r="J13751" s="6" t="s">
        <v>11861</v>
      </c>
      <c r="K13751" s="17">
        <v>6</v>
      </c>
      <c r="L13751" s="17" t="s">
        <v>7730</v>
      </c>
      <c r="M13751" s="9">
        <v>1</v>
      </c>
      <c r="N13751" s="9"/>
      <c r="O13751" s="21"/>
      <c r="Q13751" s="29"/>
      <c r="U13751" s="17"/>
      <c r="V13751" s="2">
        <v>401</v>
      </c>
      <c r="Y13751" t="str">
        <f t="shared" si="857"/>
        <v/>
      </c>
      <c r="AA13751" t="str">
        <f t="shared" si="858"/>
        <v/>
      </c>
      <c r="AC13751" s="7"/>
      <c r="AD13751" t="s">
        <v>2885</v>
      </c>
      <c r="AE13751">
        <f t="shared" si="856"/>
        <v>0</v>
      </c>
      <c r="AG13751" s="2"/>
      <c r="AH13751" t="s">
        <v>4335</v>
      </c>
      <c r="AI13751" s="7" t="s">
        <v>4610</v>
      </c>
    </row>
    <row r="13752" spans="1:35" ht="11" customHeight="1" outlineLevel="1" x14ac:dyDescent="0.25">
      <c r="A13752" t="s">
        <v>4334</v>
      </c>
      <c r="C13752" s="2" t="s">
        <v>11983</v>
      </c>
      <c r="D13752" s="2">
        <v>401</v>
      </c>
      <c r="E13752" s="7">
        <v>1984</v>
      </c>
      <c r="F13752" s="5" t="s">
        <v>5008</v>
      </c>
      <c r="H13752" s="5" t="s">
        <v>5398</v>
      </c>
      <c r="I13752" s="6" t="s">
        <v>11705</v>
      </c>
      <c r="J13752" s="6" t="s">
        <v>11861</v>
      </c>
      <c r="K13752" s="17">
        <v>3</v>
      </c>
      <c r="L13752" s="17" t="s">
        <v>7730</v>
      </c>
      <c r="M13752" s="9">
        <v>1</v>
      </c>
      <c r="N13752" s="9"/>
      <c r="O13752" s="21"/>
      <c r="Q13752" s="29"/>
      <c r="U13752" s="17"/>
      <c r="V13752" s="2"/>
      <c r="Y13752" t="str">
        <f t="shared" si="857"/>
        <v/>
      </c>
      <c r="AA13752" t="str">
        <f t="shared" si="858"/>
        <v/>
      </c>
      <c r="AC13752" s="7"/>
      <c r="AD13752" t="s">
        <v>11705</v>
      </c>
      <c r="AE13752">
        <f t="shared" si="856"/>
        <v>0</v>
      </c>
      <c r="AG13752" s="2"/>
      <c r="AI13752" s="7"/>
    </row>
    <row r="13753" spans="1:35" ht="11" customHeight="1" outlineLevel="1" x14ac:dyDescent="0.25">
      <c r="A13753" t="s">
        <v>4334</v>
      </c>
      <c r="C13753" s="2" t="s">
        <v>11983</v>
      </c>
      <c r="D13753" s="2">
        <v>402</v>
      </c>
      <c r="E13753" s="7">
        <v>1984</v>
      </c>
      <c r="F13753" s="5" t="s">
        <v>6709</v>
      </c>
      <c r="H13753" s="5" t="s">
        <v>5398</v>
      </c>
      <c r="I13753" s="6" t="s">
        <v>11705</v>
      </c>
      <c r="J13753" s="6" t="s">
        <v>11861</v>
      </c>
      <c r="K13753" s="17">
        <v>5</v>
      </c>
      <c r="L13753" s="17" t="s">
        <v>7730</v>
      </c>
      <c r="M13753" s="9">
        <v>1</v>
      </c>
      <c r="N13753" s="9"/>
      <c r="O13753" s="21"/>
      <c r="Q13753" s="29"/>
      <c r="U13753" s="17"/>
      <c r="V13753" s="2"/>
      <c r="Y13753" t="str">
        <f t="shared" si="857"/>
        <v/>
      </c>
      <c r="AA13753" t="str">
        <f t="shared" si="858"/>
        <v/>
      </c>
      <c r="AC13753" s="7"/>
      <c r="AD13753" t="s">
        <v>11705</v>
      </c>
      <c r="AE13753">
        <f t="shared" si="856"/>
        <v>0</v>
      </c>
      <c r="AG13753" s="2"/>
      <c r="AI13753" s="7"/>
    </row>
    <row r="13754" spans="1:35" ht="11" customHeight="1" outlineLevel="1" x14ac:dyDescent="0.25">
      <c r="A13754" t="s">
        <v>4334</v>
      </c>
      <c r="C13754" s="2" t="s">
        <v>11983</v>
      </c>
      <c r="D13754" s="2">
        <v>403</v>
      </c>
      <c r="E13754" s="7">
        <v>1984</v>
      </c>
      <c r="F13754" s="5" t="s">
        <v>5009</v>
      </c>
      <c r="H13754" s="5" t="s">
        <v>5398</v>
      </c>
      <c r="I13754" s="6" t="s">
        <v>11705</v>
      </c>
      <c r="J13754" s="6" t="s">
        <v>11861</v>
      </c>
      <c r="K13754" s="17">
        <v>5</v>
      </c>
      <c r="L13754" s="17" t="s">
        <v>7730</v>
      </c>
      <c r="M13754" s="9">
        <v>1</v>
      </c>
      <c r="N13754" s="9"/>
      <c r="O13754" s="21"/>
      <c r="Q13754" s="29"/>
      <c r="U13754" s="17"/>
      <c r="V13754" s="2"/>
      <c r="Y13754" t="str">
        <f t="shared" si="857"/>
        <v/>
      </c>
      <c r="AA13754" t="str">
        <f t="shared" si="858"/>
        <v/>
      </c>
      <c r="AC13754" s="7"/>
      <c r="AD13754" t="s">
        <v>11705</v>
      </c>
      <c r="AE13754">
        <f t="shared" si="856"/>
        <v>0</v>
      </c>
      <c r="AG13754" s="2"/>
      <c r="AI13754" s="7"/>
    </row>
    <row r="13755" spans="1:35" ht="11" customHeight="1" outlineLevel="1" x14ac:dyDescent="0.25">
      <c r="A13755" t="s">
        <v>4334</v>
      </c>
      <c r="C13755" s="2" t="s">
        <v>11983</v>
      </c>
      <c r="D13755" s="2">
        <v>404</v>
      </c>
      <c r="E13755" s="7">
        <v>1984</v>
      </c>
      <c r="F13755" s="5" t="s">
        <v>4728</v>
      </c>
      <c r="H13755" s="5" t="s">
        <v>5398</v>
      </c>
      <c r="I13755" s="6" t="s">
        <v>11705</v>
      </c>
      <c r="J13755" s="6" t="s">
        <v>11861</v>
      </c>
      <c r="K13755" s="17">
        <v>5</v>
      </c>
      <c r="L13755" s="17" t="s">
        <v>7730</v>
      </c>
      <c r="M13755" s="9">
        <v>1</v>
      </c>
      <c r="N13755" s="9"/>
      <c r="O13755" s="21"/>
      <c r="Q13755" s="29"/>
      <c r="U13755" s="17"/>
      <c r="V13755" s="2"/>
      <c r="Y13755" t="str">
        <f t="shared" si="857"/>
        <v/>
      </c>
      <c r="AA13755" t="str">
        <f t="shared" si="858"/>
        <v/>
      </c>
      <c r="AC13755" s="7"/>
      <c r="AD13755" t="s">
        <v>11705</v>
      </c>
      <c r="AE13755">
        <f t="shared" si="856"/>
        <v>0</v>
      </c>
      <c r="AG13755" s="2"/>
      <c r="AI13755" s="7"/>
    </row>
    <row r="13756" spans="1:35" ht="11" customHeight="1" outlineLevel="1" x14ac:dyDescent="0.25">
      <c r="A13756" t="s">
        <v>4334</v>
      </c>
      <c r="C13756" s="2" t="s">
        <v>11983</v>
      </c>
      <c r="D13756" s="2">
        <v>405</v>
      </c>
      <c r="E13756" s="7">
        <v>1984</v>
      </c>
      <c r="F13756" s="5" t="s">
        <v>2884</v>
      </c>
      <c r="H13756" s="5" t="s">
        <v>5398</v>
      </c>
      <c r="I13756" s="6" t="s">
        <v>5081</v>
      </c>
      <c r="J13756" s="6" t="s">
        <v>11861</v>
      </c>
      <c r="K13756" s="17">
        <v>5</v>
      </c>
      <c r="L13756" s="17" t="s">
        <v>7730</v>
      </c>
      <c r="M13756" s="9">
        <v>1</v>
      </c>
      <c r="N13756" s="9"/>
      <c r="O13756" s="21"/>
      <c r="Q13756" s="29"/>
      <c r="U13756" s="17"/>
      <c r="V13756" s="2">
        <v>407</v>
      </c>
      <c r="Y13756" t="str">
        <f t="shared" si="857"/>
        <v/>
      </c>
      <c r="AA13756" t="str">
        <f t="shared" si="858"/>
        <v/>
      </c>
      <c r="AC13756" s="7"/>
      <c r="AD13756" t="s">
        <v>5081</v>
      </c>
      <c r="AE13756">
        <f t="shared" si="856"/>
        <v>0</v>
      </c>
      <c r="AG13756" s="2"/>
      <c r="AH13756" t="s">
        <v>4335</v>
      </c>
      <c r="AI13756" s="7" t="s">
        <v>4922</v>
      </c>
    </row>
    <row r="13757" spans="1:35" ht="11" customHeight="1" outlineLevel="1" x14ac:dyDescent="0.25">
      <c r="A13757" t="s">
        <v>4334</v>
      </c>
      <c r="C13757" s="2" t="s">
        <v>11983</v>
      </c>
      <c r="D13757" s="2">
        <v>407</v>
      </c>
      <c r="E13757" s="7">
        <v>1984</v>
      </c>
      <c r="F13757" s="5">
        <v>2</v>
      </c>
      <c r="H13757" s="5" t="s">
        <v>5398</v>
      </c>
      <c r="I13757" s="6" t="s">
        <v>11835</v>
      </c>
      <c r="J13757" s="6" t="s">
        <v>11861</v>
      </c>
      <c r="K13757" s="17">
        <v>5</v>
      </c>
      <c r="L13757" s="17" t="s">
        <v>7730</v>
      </c>
      <c r="M13757" s="9">
        <v>1</v>
      </c>
      <c r="N13757" s="9"/>
      <c r="O13757" s="21"/>
      <c r="Q13757" s="29"/>
      <c r="U13757" s="17"/>
      <c r="V13757" s="2"/>
      <c r="Y13757" t="str">
        <f t="shared" si="857"/>
        <v/>
      </c>
      <c r="AA13757" t="str">
        <f t="shared" si="858"/>
        <v/>
      </c>
      <c r="AC13757" s="7"/>
      <c r="AD13757" t="s">
        <v>11835</v>
      </c>
      <c r="AE13757">
        <f t="shared" si="856"/>
        <v>0</v>
      </c>
      <c r="AG13757" s="2"/>
      <c r="AI13757" s="7"/>
    </row>
    <row r="13758" spans="1:35" ht="11" customHeight="1" outlineLevel="1" x14ac:dyDescent="0.25">
      <c r="A13758" t="s">
        <v>4334</v>
      </c>
      <c r="C13758" s="2" t="s">
        <v>11983</v>
      </c>
      <c r="D13758" s="2">
        <v>482</v>
      </c>
      <c r="E13758" s="7">
        <v>1987</v>
      </c>
      <c r="F13758" s="5" t="s">
        <v>5619</v>
      </c>
      <c r="H13758" s="5" t="s">
        <v>5398</v>
      </c>
      <c r="I13758" s="6" t="s">
        <v>11864</v>
      </c>
      <c r="J13758" s="6" t="s">
        <v>9201</v>
      </c>
      <c r="K13758" s="17">
        <v>5</v>
      </c>
      <c r="L13758" s="17" t="s">
        <v>7730</v>
      </c>
      <c r="M13758" s="9">
        <v>3</v>
      </c>
      <c r="N13758" s="9"/>
      <c r="O13758" s="21"/>
      <c r="Q13758" s="29"/>
      <c r="U13758" s="17"/>
      <c r="V13758" s="2"/>
      <c r="Y13758" t="str">
        <f t="shared" si="857"/>
        <v/>
      </c>
      <c r="AA13758" t="str">
        <f t="shared" si="858"/>
        <v/>
      </c>
      <c r="AC13758" s="7"/>
      <c r="AD13758" t="s">
        <v>11864</v>
      </c>
      <c r="AE13758">
        <f t="shared" si="856"/>
        <v>0</v>
      </c>
      <c r="AG13758" s="2"/>
      <c r="AI13758" s="7"/>
    </row>
    <row r="13759" spans="1:35" ht="11" customHeight="1" outlineLevel="1" x14ac:dyDescent="0.25">
      <c r="A13759" t="s">
        <v>4334</v>
      </c>
      <c r="C13759" s="2" t="s">
        <v>11983</v>
      </c>
      <c r="D13759" s="2">
        <v>484</v>
      </c>
      <c r="E13759" s="7">
        <v>1987</v>
      </c>
      <c r="F13759" s="5" t="s">
        <v>4769</v>
      </c>
      <c r="H13759" s="5" t="s">
        <v>5398</v>
      </c>
      <c r="I13759" s="6" t="s">
        <v>11864</v>
      </c>
      <c r="J13759" s="6" t="s">
        <v>9201</v>
      </c>
      <c r="K13759" s="17">
        <v>5</v>
      </c>
      <c r="L13759" s="17" t="s">
        <v>7732</v>
      </c>
      <c r="M13759" s="9"/>
      <c r="N13759" s="9"/>
      <c r="O13759" s="21"/>
      <c r="Q13759" s="29"/>
      <c r="U13759" s="17"/>
      <c r="V13759" s="2"/>
      <c r="Y13759" t="str">
        <f t="shared" si="857"/>
        <v/>
      </c>
      <c r="AA13759" t="str">
        <f t="shared" si="858"/>
        <v/>
      </c>
      <c r="AC13759" s="7"/>
      <c r="AD13759" t="s">
        <v>11864</v>
      </c>
      <c r="AE13759">
        <f t="shared" si="856"/>
        <v>0</v>
      </c>
      <c r="AG13759" s="2"/>
      <c r="AI13759" s="7"/>
    </row>
    <row r="13760" spans="1:35" ht="11" customHeight="1" outlineLevel="1" x14ac:dyDescent="0.25">
      <c r="A13760" t="s">
        <v>4334</v>
      </c>
      <c r="C13760" s="2" t="s">
        <v>11983</v>
      </c>
      <c r="D13760" s="2">
        <v>485</v>
      </c>
      <c r="E13760" s="7">
        <v>1987</v>
      </c>
      <c r="F13760" s="5" t="s">
        <v>11863</v>
      </c>
      <c r="H13760" s="5" t="s">
        <v>5398</v>
      </c>
      <c r="I13760" s="6" t="s">
        <v>11864</v>
      </c>
      <c r="J13760" s="6" t="s">
        <v>9201</v>
      </c>
      <c r="K13760" s="17">
        <v>5</v>
      </c>
      <c r="L13760" s="17" t="s">
        <v>7732</v>
      </c>
      <c r="M13760" s="9"/>
      <c r="N13760" s="9"/>
      <c r="O13760" s="21"/>
      <c r="Q13760" s="29"/>
      <c r="U13760" s="17"/>
      <c r="V13760" s="2"/>
      <c r="Y13760" t="str">
        <f t="shared" si="857"/>
        <v/>
      </c>
      <c r="AA13760">
        <f t="shared" si="858"/>
        <v>1</v>
      </c>
      <c r="AC13760" s="7"/>
      <c r="AD13760" t="s">
        <v>11864</v>
      </c>
      <c r="AE13760">
        <f t="shared" si="856"/>
        <v>0</v>
      </c>
      <c r="AG13760" s="2"/>
      <c r="AI13760" s="7"/>
    </row>
    <row r="13761" spans="1:35" ht="11" customHeight="1" outlineLevel="1" x14ac:dyDescent="0.25">
      <c r="A13761" t="s">
        <v>4334</v>
      </c>
      <c r="C13761" s="2" t="s">
        <v>11983</v>
      </c>
      <c r="D13761" s="2">
        <v>492</v>
      </c>
      <c r="E13761" s="7">
        <v>1988</v>
      </c>
      <c r="F13761" s="5" t="s">
        <v>5619</v>
      </c>
      <c r="H13761" s="5" t="s">
        <v>5398</v>
      </c>
      <c r="I13761" s="6" t="s">
        <v>11865</v>
      </c>
      <c r="J13761" s="6" t="s">
        <v>11866</v>
      </c>
      <c r="K13761" s="17">
        <v>5</v>
      </c>
      <c r="L13761" s="17" t="s">
        <v>7730</v>
      </c>
      <c r="M13761" s="9">
        <v>1.3</v>
      </c>
      <c r="N13761" s="9"/>
      <c r="O13761" s="21"/>
      <c r="Q13761" s="29"/>
      <c r="U13761" s="17"/>
      <c r="V13761" s="2"/>
      <c r="Y13761" t="str">
        <f t="shared" si="857"/>
        <v/>
      </c>
      <c r="AA13761" t="str">
        <f t="shared" si="858"/>
        <v/>
      </c>
      <c r="AC13761" s="7"/>
      <c r="AD13761" t="s">
        <v>11865</v>
      </c>
      <c r="AE13761">
        <f t="shared" si="856"/>
        <v>0</v>
      </c>
      <c r="AG13761" s="2"/>
      <c r="AI13761" s="7"/>
    </row>
    <row r="13762" spans="1:35" ht="11" customHeight="1" outlineLevel="1" x14ac:dyDescent="0.25">
      <c r="A13762" t="s">
        <v>4334</v>
      </c>
      <c r="C13762" s="2" t="s">
        <v>11983</v>
      </c>
      <c r="D13762" s="2">
        <v>493</v>
      </c>
      <c r="E13762" s="7">
        <v>1988</v>
      </c>
      <c r="F13762" s="5" t="s">
        <v>1375</v>
      </c>
      <c r="H13762" s="5" t="s">
        <v>5398</v>
      </c>
      <c r="I13762" s="6" t="s">
        <v>11865</v>
      </c>
      <c r="J13762" s="6" t="s">
        <v>11866</v>
      </c>
      <c r="K13762" s="17">
        <v>5</v>
      </c>
      <c r="L13762" s="17" t="s">
        <v>7732</v>
      </c>
      <c r="M13762" s="9"/>
      <c r="N13762" s="9"/>
      <c r="O13762" s="21"/>
      <c r="Q13762" s="29"/>
      <c r="U13762" s="17"/>
      <c r="V13762" s="2"/>
      <c r="Y13762" t="str">
        <f t="shared" si="857"/>
        <v/>
      </c>
      <c r="AA13762" t="str">
        <f t="shared" si="858"/>
        <v/>
      </c>
      <c r="AC13762" s="7"/>
      <c r="AD13762" t="s">
        <v>11865</v>
      </c>
      <c r="AE13762">
        <f t="shared" si="856"/>
        <v>0</v>
      </c>
      <c r="AG13762" s="2"/>
      <c r="AI13762" s="7"/>
    </row>
    <row r="13763" spans="1:35" ht="11" customHeight="1" outlineLevel="1" x14ac:dyDescent="0.25">
      <c r="A13763" t="s">
        <v>4334</v>
      </c>
      <c r="C13763" s="2" t="s">
        <v>11983</v>
      </c>
      <c r="D13763" s="2">
        <v>494</v>
      </c>
      <c r="E13763" s="7">
        <v>1988</v>
      </c>
      <c r="F13763" s="5" t="s">
        <v>4769</v>
      </c>
      <c r="H13763" s="5" t="s">
        <v>5398</v>
      </c>
      <c r="I13763" s="6" t="s">
        <v>11865</v>
      </c>
      <c r="J13763" s="6" t="s">
        <v>11866</v>
      </c>
      <c r="K13763" s="17">
        <v>5</v>
      </c>
      <c r="L13763" s="17" t="s">
        <v>7732</v>
      </c>
      <c r="M13763" s="9"/>
      <c r="N13763" s="9"/>
      <c r="O13763" s="21"/>
      <c r="Q13763" s="29"/>
      <c r="U13763" s="17"/>
      <c r="V13763" s="2"/>
      <c r="Y13763" t="str">
        <f t="shared" si="857"/>
        <v/>
      </c>
      <c r="AA13763" t="str">
        <f t="shared" si="858"/>
        <v/>
      </c>
      <c r="AC13763" s="7"/>
      <c r="AD13763" t="s">
        <v>11865</v>
      </c>
      <c r="AE13763">
        <f t="shared" si="856"/>
        <v>0</v>
      </c>
      <c r="AG13763" s="2"/>
      <c r="AI13763" s="7"/>
    </row>
    <row r="13764" spans="1:35" ht="11" customHeight="1" outlineLevel="1" x14ac:dyDescent="0.25">
      <c r="A13764" t="s">
        <v>4334</v>
      </c>
      <c r="C13764" s="2" t="s">
        <v>11983</v>
      </c>
      <c r="D13764" s="2">
        <v>548</v>
      </c>
      <c r="E13764" s="7">
        <v>1990</v>
      </c>
      <c r="F13764" s="5">
        <v>1</v>
      </c>
      <c r="H13764" s="5" t="s">
        <v>5398</v>
      </c>
      <c r="I13764" s="6" t="s">
        <v>11867</v>
      </c>
      <c r="J13764" s="6" t="s">
        <v>11868</v>
      </c>
      <c r="K13764" s="17">
        <v>6</v>
      </c>
      <c r="L13764" s="17" t="s">
        <v>7732</v>
      </c>
      <c r="M13764" s="9"/>
      <c r="N13764" s="9"/>
      <c r="O13764" s="21"/>
      <c r="Q13764" s="29"/>
      <c r="U13764" s="17"/>
      <c r="V13764" s="2"/>
      <c r="Y13764" t="str">
        <f t="shared" si="857"/>
        <v/>
      </c>
      <c r="AA13764" t="str">
        <f t="shared" si="858"/>
        <v/>
      </c>
      <c r="AC13764" s="7"/>
      <c r="AD13764" t="s">
        <v>11867</v>
      </c>
      <c r="AE13764">
        <f t="shared" si="856"/>
        <v>0</v>
      </c>
      <c r="AG13764" s="2"/>
      <c r="AI13764" s="7"/>
    </row>
    <row r="13765" spans="1:35" ht="11" customHeight="1" outlineLevel="1" x14ac:dyDescent="0.25">
      <c r="A13765" t="s">
        <v>4334</v>
      </c>
      <c r="C13765" s="2" t="s">
        <v>11983</v>
      </c>
      <c r="D13765" s="2">
        <v>587</v>
      </c>
      <c r="E13765" s="7">
        <v>1992</v>
      </c>
      <c r="F13765" s="5" t="s">
        <v>1375</v>
      </c>
      <c r="H13765" s="5" t="s">
        <v>5398</v>
      </c>
      <c r="I13765" s="6" t="s">
        <v>11865</v>
      </c>
      <c r="J13765" s="6" t="s">
        <v>11869</v>
      </c>
      <c r="K13765" s="17">
        <v>5</v>
      </c>
      <c r="L13765" s="17" t="s">
        <v>7732</v>
      </c>
      <c r="M13765" s="9"/>
      <c r="N13765" s="9"/>
      <c r="O13765" s="21"/>
      <c r="Q13765" s="29"/>
      <c r="U13765" s="17"/>
      <c r="V13765" s="2"/>
      <c r="Y13765" t="str">
        <f t="shared" si="857"/>
        <v/>
      </c>
      <c r="AA13765" t="str">
        <f t="shared" si="858"/>
        <v/>
      </c>
      <c r="AC13765" s="7"/>
      <c r="AD13765" t="s">
        <v>11865</v>
      </c>
      <c r="AE13765">
        <f t="shared" si="856"/>
        <v>0</v>
      </c>
      <c r="AG13765" s="2"/>
      <c r="AI13765" s="7"/>
    </row>
    <row r="13766" spans="1:35" ht="11" customHeight="1" outlineLevel="1" x14ac:dyDescent="0.25">
      <c r="A13766" t="s">
        <v>4334</v>
      </c>
      <c r="C13766" s="2" t="s">
        <v>11983</v>
      </c>
      <c r="D13766" s="2">
        <v>591</v>
      </c>
      <c r="E13766" s="7">
        <v>1992</v>
      </c>
      <c r="F13766" s="5" t="s">
        <v>11871</v>
      </c>
      <c r="H13766" s="5" t="s">
        <v>5398</v>
      </c>
      <c r="I13766" s="6" t="s">
        <v>11865</v>
      </c>
      <c r="J13766" s="6" t="s">
        <v>11869</v>
      </c>
      <c r="K13766" s="17">
        <v>5</v>
      </c>
      <c r="L13766" s="17" t="s">
        <v>7732</v>
      </c>
      <c r="M13766" s="9"/>
      <c r="N13766" s="9"/>
      <c r="O13766" s="21"/>
      <c r="Q13766" s="29"/>
      <c r="U13766" s="17"/>
      <c r="V13766" s="2"/>
      <c r="Y13766" t="str">
        <f t="shared" si="857"/>
        <v/>
      </c>
      <c r="AA13766" t="str">
        <f t="shared" si="858"/>
        <v/>
      </c>
      <c r="AC13766" s="7"/>
      <c r="AD13766" t="s">
        <v>11865</v>
      </c>
      <c r="AE13766">
        <f t="shared" si="856"/>
        <v>0</v>
      </c>
      <c r="AG13766" s="2"/>
      <c r="AI13766" s="7"/>
    </row>
    <row r="13767" spans="1:35" ht="11" customHeight="1" outlineLevel="1" x14ac:dyDescent="0.25">
      <c r="A13767" t="s">
        <v>4334</v>
      </c>
      <c r="C13767" s="2" t="s">
        <v>11983</v>
      </c>
      <c r="D13767" s="2" t="s">
        <v>11870</v>
      </c>
      <c r="E13767" s="7">
        <v>1992</v>
      </c>
      <c r="F13767" s="5" t="s">
        <v>10260</v>
      </c>
      <c r="H13767" s="5" t="s">
        <v>5398</v>
      </c>
      <c r="I13767" s="6" t="s">
        <v>11865</v>
      </c>
      <c r="J13767" s="6" t="s">
        <v>11869</v>
      </c>
      <c r="K13767" s="17">
        <v>5</v>
      </c>
      <c r="L13767" s="17" t="s">
        <v>7732</v>
      </c>
      <c r="M13767" s="9"/>
      <c r="N13767" s="9"/>
      <c r="O13767" s="21"/>
      <c r="Q13767" s="29"/>
      <c r="U13767" s="17"/>
      <c r="V13767" s="2"/>
      <c r="Y13767" t="str">
        <f t="shared" si="857"/>
        <v/>
      </c>
      <c r="AA13767">
        <f t="shared" si="858"/>
        <v>1</v>
      </c>
      <c r="AC13767" s="7"/>
      <c r="AD13767" t="s">
        <v>11865</v>
      </c>
      <c r="AE13767">
        <f t="shared" si="856"/>
        <v>0</v>
      </c>
      <c r="AG13767" s="2"/>
      <c r="AI13767" s="7"/>
    </row>
    <row r="13768" spans="1:35" ht="11" customHeight="1" outlineLevel="1" x14ac:dyDescent="0.25">
      <c r="A13768" t="s">
        <v>4334</v>
      </c>
      <c r="C13768" s="2" t="s">
        <v>11983</v>
      </c>
      <c r="D13768" s="2">
        <v>598</v>
      </c>
      <c r="E13768" s="7">
        <v>1992</v>
      </c>
      <c r="F13768" s="5" t="s">
        <v>11872</v>
      </c>
      <c r="H13768" s="5" t="s">
        <v>5398</v>
      </c>
      <c r="I13768" s="6" t="s">
        <v>11865</v>
      </c>
      <c r="J13768" s="6" t="s">
        <v>11873</v>
      </c>
      <c r="K13768" s="17">
        <v>5</v>
      </c>
      <c r="L13768" s="17" t="s">
        <v>7732</v>
      </c>
      <c r="M13768" s="9"/>
      <c r="N13768" s="9"/>
      <c r="O13768" s="21"/>
      <c r="Q13768" s="29"/>
      <c r="U13768" s="17"/>
      <c r="V13768" s="2"/>
      <c r="Y13768" t="str">
        <f t="shared" si="857"/>
        <v/>
      </c>
      <c r="AA13768" t="str">
        <f t="shared" si="858"/>
        <v/>
      </c>
      <c r="AC13768" s="7"/>
      <c r="AD13768" t="s">
        <v>11865</v>
      </c>
      <c r="AE13768">
        <f t="shared" si="856"/>
        <v>0</v>
      </c>
      <c r="AG13768" s="2"/>
      <c r="AI13768" s="7"/>
    </row>
    <row r="13769" spans="1:35" ht="11" customHeight="1" outlineLevel="1" x14ac:dyDescent="0.25">
      <c r="A13769" t="s">
        <v>4334</v>
      </c>
      <c r="C13769" s="2" t="s">
        <v>11983</v>
      </c>
      <c r="D13769" s="2">
        <v>611</v>
      </c>
      <c r="E13769" s="7">
        <v>1993</v>
      </c>
      <c r="F13769" s="5" t="s">
        <v>1099</v>
      </c>
      <c r="H13769" s="5" t="s">
        <v>5398</v>
      </c>
      <c r="I13769" s="6" t="s">
        <v>11874</v>
      </c>
      <c r="J13769" s="6" t="s">
        <v>8490</v>
      </c>
      <c r="K13769" s="17">
        <v>5</v>
      </c>
      <c r="L13769" s="17" t="s">
        <v>7732</v>
      </c>
      <c r="M13769" s="9"/>
      <c r="N13769" s="9"/>
      <c r="O13769" s="21"/>
      <c r="Q13769" s="29"/>
      <c r="U13769" s="17"/>
      <c r="V13769" s="2"/>
      <c r="Y13769" t="str">
        <f t="shared" si="857"/>
        <v/>
      </c>
      <c r="AA13769" t="str">
        <f t="shared" si="858"/>
        <v/>
      </c>
      <c r="AC13769" s="7"/>
      <c r="AD13769" t="s">
        <v>11874</v>
      </c>
      <c r="AE13769">
        <f t="shared" si="856"/>
        <v>0</v>
      </c>
      <c r="AG13769" s="2"/>
      <c r="AI13769" s="7"/>
    </row>
    <row r="13770" spans="1:35" ht="11" customHeight="1" outlineLevel="1" x14ac:dyDescent="0.25">
      <c r="A13770" t="s">
        <v>4334</v>
      </c>
      <c r="C13770" s="2" t="s">
        <v>11983</v>
      </c>
      <c r="D13770" s="2">
        <v>612</v>
      </c>
      <c r="E13770" s="7">
        <v>1993</v>
      </c>
      <c r="F13770" s="5" t="s">
        <v>1104</v>
      </c>
      <c r="H13770" s="5" t="s">
        <v>5398</v>
      </c>
      <c r="I13770" s="6" t="s">
        <v>11874</v>
      </c>
      <c r="J13770" s="6" t="s">
        <v>8490</v>
      </c>
      <c r="K13770" s="17">
        <v>5</v>
      </c>
      <c r="L13770" s="17" t="s">
        <v>7732</v>
      </c>
      <c r="M13770" s="9"/>
      <c r="N13770" s="9"/>
      <c r="O13770" s="21"/>
      <c r="Q13770" s="29"/>
      <c r="U13770" s="17"/>
      <c r="V13770" s="2"/>
      <c r="Y13770" t="str">
        <f t="shared" si="857"/>
        <v/>
      </c>
      <c r="AA13770" t="str">
        <f t="shared" si="858"/>
        <v/>
      </c>
      <c r="AC13770" s="7"/>
      <c r="AD13770" t="s">
        <v>11874</v>
      </c>
      <c r="AE13770">
        <f t="shared" si="856"/>
        <v>0</v>
      </c>
      <c r="AG13770" s="2"/>
      <c r="AI13770" s="7"/>
    </row>
    <row r="13771" spans="1:35" ht="11" customHeight="1" outlineLevel="1" x14ac:dyDescent="0.25">
      <c r="A13771" t="s">
        <v>4334</v>
      </c>
      <c r="C13771" s="2" t="s">
        <v>11983</v>
      </c>
      <c r="D13771" s="2">
        <v>613</v>
      </c>
      <c r="E13771" s="7">
        <v>1993</v>
      </c>
      <c r="F13771" s="5" t="s">
        <v>5008</v>
      </c>
      <c r="H13771" s="5" t="s">
        <v>5398</v>
      </c>
      <c r="I13771" s="6" t="s">
        <v>11874</v>
      </c>
      <c r="J13771" s="6" t="s">
        <v>8490</v>
      </c>
      <c r="K13771" s="17">
        <v>5</v>
      </c>
      <c r="L13771" s="17" t="s">
        <v>7732</v>
      </c>
      <c r="M13771" s="9"/>
      <c r="N13771" s="9"/>
      <c r="O13771" s="21"/>
      <c r="Q13771" s="29"/>
      <c r="U13771" s="17"/>
      <c r="V13771" s="2"/>
      <c r="Y13771" t="str">
        <f t="shared" si="857"/>
        <v/>
      </c>
      <c r="AA13771" t="str">
        <f t="shared" si="858"/>
        <v/>
      </c>
      <c r="AC13771" s="7"/>
      <c r="AD13771" t="s">
        <v>11874</v>
      </c>
      <c r="AE13771">
        <f t="shared" si="856"/>
        <v>0</v>
      </c>
      <c r="AG13771" s="2"/>
      <c r="AI13771" s="7"/>
    </row>
    <row r="13772" spans="1:35" ht="11" customHeight="1" outlineLevel="1" x14ac:dyDescent="0.25">
      <c r="A13772" t="s">
        <v>4334</v>
      </c>
      <c r="C13772" s="2" t="s">
        <v>11983</v>
      </c>
      <c r="D13772" s="2">
        <v>614</v>
      </c>
      <c r="E13772" s="7">
        <v>1993</v>
      </c>
      <c r="F13772" s="5" t="s">
        <v>6712</v>
      </c>
      <c r="H13772" s="5" t="s">
        <v>5398</v>
      </c>
      <c r="I13772" s="6" t="s">
        <v>11874</v>
      </c>
      <c r="J13772" s="6" t="s">
        <v>8490</v>
      </c>
      <c r="K13772" s="17">
        <v>5</v>
      </c>
      <c r="L13772" s="17" t="s">
        <v>7732</v>
      </c>
      <c r="M13772" s="9"/>
      <c r="N13772" s="9"/>
      <c r="O13772" s="21"/>
      <c r="Q13772" s="29"/>
      <c r="U13772" s="17"/>
      <c r="V13772" s="2"/>
      <c r="Y13772" t="str">
        <f t="shared" si="857"/>
        <v/>
      </c>
      <c r="AA13772" t="str">
        <f t="shared" si="858"/>
        <v/>
      </c>
      <c r="AC13772" s="7"/>
      <c r="AD13772" t="s">
        <v>11874</v>
      </c>
      <c r="AE13772">
        <f t="shared" si="856"/>
        <v>0</v>
      </c>
      <c r="AG13772" s="2"/>
      <c r="AI13772" s="7"/>
    </row>
    <row r="13773" spans="1:35" ht="11" customHeight="1" outlineLevel="1" x14ac:dyDescent="0.25">
      <c r="A13773" t="s">
        <v>4334</v>
      </c>
      <c r="C13773" s="2" t="s">
        <v>11983</v>
      </c>
      <c r="D13773" s="2">
        <v>615</v>
      </c>
      <c r="E13773" s="7">
        <v>1993</v>
      </c>
      <c r="F13773" s="5" t="s">
        <v>6709</v>
      </c>
      <c r="H13773" s="5" t="s">
        <v>5398</v>
      </c>
      <c r="I13773" s="6" t="s">
        <v>11874</v>
      </c>
      <c r="J13773" s="6" t="s">
        <v>8490</v>
      </c>
      <c r="K13773" s="17">
        <v>5</v>
      </c>
      <c r="L13773" s="17" t="s">
        <v>7732</v>
      </c>
      <c r="M13773" s="9"/>
      <c r="N13773" s="9"/>
      <c r="O13773" s="21"/>
      <c r="Q13773" s="29"/>
      <c r="U13773" s="17"/>
      <c r="V13773" s="2"/>
      <c r="Y13773" t="str">
        <f t="shared" si="857"/>
        <v/>
      </c>
      <c r="AA13773" t="str">
        <f t="shared" si="858"/>
        <v/>
      </c>
      <c r="AC13773" s="7"/>
      <c r="AD13773" t="s">
        <v>11874</v>
      </c>
      <c r="AE13773">
        <f t="shared" si="856"/>
        <v>0</v>
      </c>
      <c r="AG13773" s="2"/>
      <c r="AI13773" s="7"/>
    </row>
    <row r="13774" spans="1:35" ht="11" customHeight="1" outlineLevel="1" x14ac:dyDescent="0.25">
      <c r="A13774" t="s">
        <v>4334</v>
      </c>
      <c r="C13774" s="2" t="s">
        <v>11983</v>
      </c>
      <c r="D13774" s="2">
        <v>616</v>
      </c>
      <c r="E13774" s="7">
        <v>1993</v>
      </c>
      <c r="F13774" s="5" t="s">
        <v>6186</v>
      </c>
      <c r="H13774" s="5" t="s">
        <v>5398</v>
      </c>
      <c r="I13774" s="6" t="s">
        <v>11874</v>
      </c>
      <c r="J13774" s="6" t="s">
        <v>8490</v>
      </c>
      <c r="K13774" s="17">
        <v>5</v>
      </c>
      <c r="L13774" s="17" t="s">
        <v>7732</v>
      </c>
      <c r="M13774" s="9"/>
      <c r="N13774" s="9"/>
      <c r="O13774" s="21"/>
      <c r="Q13774" s="29"/>
      <c r="U13774" s="17"/>
      <c r="V13774" s="2"/>
      <c r="Y13774" t="str">
        <f t="shared" si="857"/>
        <v/>
      </c>
      <c r="AA13774" t="str">
        <f t="shared" si="858"/>
        <v/>
      </c>
      <c r="AC13774" s="7"/>
      <c r="AD13774" t="s">
        <v>11874</v>
      </c>
      <c r="AE13774">
        <f t="shared" si="856"/>
        <v>0</v>
      </c>
      <c r="AG13774" s="2"/>
      <c r="AI13774" s="7"/>
    </row>
    <row r="13775" spans="1:35" ht="11" customHeight="1" outlineLevel="1" x14ac:dyDescent="0.25">
      <c r="A13775" t="s">
        <v>4334</v>
      </c>
      <c r="C13775" s="2" t="s">
        <v>11983</v>
      </c>
      <c r="D13775" s="2">
        <v>617</v>
      </c>
      <c r="E13775" s="7">
        <v>1993</v>
      </c>
      <c r="F13775" s="5" t="s">
        <v>4236</v>
      </c>
      <c r="H13775" s="5" t="s">
        <v>5398</v>
      </c>
      <c r="I13775" s="6" t="s">
        <v>11874</v>
      </c>
      <c r="J13775" s="6" t="s">
        <v>8490</v>
      </c>
      <c r="K13775" s="17">
        <v>5</v>
      </c>
      <c r="L13775" s="17" t="s">
        <v>7732</v>
      </c>
      <c r="M13775" s="9"/>
      <c r="N13775" s="9"/>
      <c r="O13775" s="21"/>
      <c r="Q13775" s="29"/>
      <c r="U13775" s="17"/>
      <c r="V13775" s="2"/>
      <c r="Y13775" t="str">
        <f t="shared" si="857"/>
        <v/>
      </c>
      <c r="AA13775" t="str">
        <f t="shared" si="858"/>
        <v/>
      </c>
      <c r="AC13775" s="7"/>
      <c r="AD13775" t="s">
        <v>11874</v>
      </c>
      <c r="AE13775">
        <f t="shared" ref="AE13775:AE13838" si="859">COUNTIF(I13775,"*Fuji*")</f>
        <v>0</v>
      </c>
      <c r="AG13775" s="2"/>
      <c r="AI13775" s="7"/>
    </row>
    <row r="13776" spans="1:35" ht="11" customHeight="1" outlineLevel="1" x14ac:dyDescent="0.25">
      <c r="A13776" t="s">
        <v>4334</v>
      </c>
      <c r="C13776" s="2" t="s">
        <v>11983</v>
      </c>
      <c r="D13776" s="2">
        <v>618</v>
      </c>
      <c r="E13776" s="7">
        <v>1993</v>
      </c>
      <c r="F13776" s="5" t="s">
        <v>5802</v>
      </c>
      <c r="H13776" s="5" t="s">
        <v>5398</v>
      </c>
      <c r="I13776" s="6" t="s">
        <v>11874</v>
      </c>
      <c r="J13776" s="6" t="s">
        <v>8490</v>
      </c>
      <c r="K13776" s="17">
        <v>5</v>
      </c>
      <c r="L13776" s="17" t="s">
        <v>7732</v>
      </c>
      <c r="M13776" s="9"/>
      <c r="N13776" s="9"/>
      <c r="O13776" s="21"/>
      <c r="Q13776" s="29"/>
      <c r="U13776" s="17"/>
      <c r="V13776" s="2"/>
      <c r="Y13776" t="str">
        <f t="shared" si="857"/>
        <v/>
      </c>
      <c r="AA13776" t="str">
        <f t="shared" si="858"/>
        <v/>
      </c>
      <c r="AC13776" s="7"/>
      <c r="AD13776" t="s">
        <v>11874</v>
      </c>
      <c r="AE13776">
        <f t="shared" si="859"/>
        <v>0</v>
      </c>
      <c r="AG13776" s="2"/>
      <c r="AI13776" s="7"/>
    </row>
    <row r="13777" spans="1:35" ht="11" customHeight="1" outlineLevel="1" x14ac:dyDescent="0.25">
      <c r="A13777" t="s">
        <v>4334</v>
      </c>
      <c r="C13777" s="2" t="s">
        <v>11983</v>
      </c>
      <c r="D13777" s="2">
        <v>619</v>
      </c>
      <c r="E13777" s="7">
        <v>1993</v>
      </c>
      <c r="F13777" s="5" t="s">
        <v>11862</v>
      </c>
      <c r="H13777" s="5" t="s">
        <v>5398</v>
      </c>
      <c r="I13777" s="6" t="s">
        <v>11874</v>
      </c>
      <c r="J13777" s="6" t="s">
        <v>8490</v>
      </c>
      <c r="K13777" s="17">
        <v>5</v>
      </c>
      <c r="L13777" s="17" t="s">
        <v>7732</v>
      </c>
      <c r="M13777" s="9"/>
      <c r="N13777" s="9"/>
      <c r="O13777" s="21"/>
      <c r="Q13777" s="29"/>
      <c r="U13777" s="17"/>
      <c r="V13777" s="2"/>
      <c r="Y13777" t="str">
        <f t="shared" si="857"/>
        <v/>
      </c>
      <c r="AA13777" t="str">
        <f t="shared" si="858"/>
        <v/>
      </c>
      <c r="AC13777" s="7"/>
      <c r="AD13777" t="s">
        <v>11874</v>
      </c>
      <c r="AE13777">
        <f t="shared" si="859"/>
        <v>0</v>
      </c>
      <c r="AG13777" s="2"/>
      <c r="AI13777" s="7"/>
    </row>
    <row r="13778" spans="1:35" ht="11" customHeight="1" outlineLevel="1" x14ac:dyDescent="0.25">
      <c r="A13778" t="s">
        <v>4334</v>
      </c>
      <c r="C13778" s="2" t="s">
        <v>11983</v>
      </c>
      <c r="D13778" s="2">
        <v>620</v>
      </c>
      <c r="E13778" s="7">
        <v>1993</v>
      </c>
      <c r="F13778" s="5">
        <v>1</v>
      </c>
      <c r="H13778" s="5" t="s">
        <v>5398</v>
      </c>
      <c r="I13778" s="6" t="s">
        <v>11874</v>
      </c>
      <c r="J13778" s="6" t="s">
        <v>8490</v>
      </c>
      <c r="K13778" s="17">
        <v>5</v>
      </c>
      <c r="L13778" s="17" t="s">
        <v>7732</v>
      </c>
      <c r="M13778" s="9"/>
      <c r="N13778" s="9"/>
      <c r="O13778" s="21"/>
      <c r="Q13778" s="29"/>
      <c r="U13778" s="17"/>
      <c r="V13778" s="2"/>
      <c r="Y13778" t="str">
        <f t="shared" si="857"/>
        <v/>
      </c>
      <c r="AA13778" t="str">
        <f t="shared" si="858"/>
        <v/>
      </c>
      <c r="AC13778" s="7"/>
      <c r="AD13778" t="s">
        <v>11874</v>
      </c>
      <c r="AE13778">
        <f t="shared" si="859"/>
        <v>0</v>
      </c>
      <c r="AG13778" s="2"/>
      <c r="AI13778" s="7"/>
    </row>
    <row r="13779" spans="1:35" ht="11" customHeight="1" outlineLevel="1" x14ac:dyDescent="0.25">
      <c r="A13779" t="s">
        <v>4334</v>
      </c>
      <c r="C13779" s="2" t="s">
        <v>11983</v>
      </c>
      <c r="D13779" s="2">
        <v>622</v>
      </c>
      <c r="E13779" s="7">
        <v>1993</v>
      </c>
      <c r="F13779" s="5">
        <v>5</v>
      </c>
      <c r="H13779" s="5" t="s">
        <v>5398</v>
      </c>
      <c r="I13779" s="6" t="s">
        <v>11874</v>
      </c>
      <c r="J13779" s="6" t="s">
        <v>8490</v>
      </c>
      <c r="K13779" s="17">
        <v>5</v>
      </c>
      <c r="L13779" s="17" t="s">
        <v>7732</v>
      </c>
      <c r="M13779" s="9"/>
      <c r="N13779" s="9"/>
      <c r="O13779" s="21"/>
      <c r="Q13779" s="29"/>
      <c r="U13779" s="17"/>
      <c r="V13779" s="2"/>
      <c r="Y13779" t="str">
        <f t="shared" si="857"/>
        <v/>
      </c>
      <c r="AA13779" t="str">
        <f t="shared" si="858"/>
        <v/>
      </c>
      <c r="AC13779" s="7"/>
      <c r="AD13779" t="s">
        <v>11874</v>
      </c>
      <c r="AE13779">
        <f t="shared" si="859"/>
        <v>0</v>
      </c>
      <c r="AG13779" s="2"/>
      <c r="AI13779" s="7"/>
    </row>
    <row r="13780" spans="1:35" ht="11" customHeight="1" outlineLevel="1" x14ac:dyDescent="0.25">
      <c r="A13780" t="s">
        <v>4334</v>
      </c>
      <c r="C13780" s="2" t="s">
        <v>11983</v>
      </c>
      <c r="D13780" s="2">
        <v>657</v>
      </c>
      <c r="E13780" s="7">
        <v>1995</v>
      </c>
      <c r="F13780" s="5" t="s">
        <v>4236</v>
      </c>
      <c r="H13780" s="5" t="s">
        <v>5398</v>
      </c>
      <c r="I13780" s="6" t="s">
        <v>11876</v>
      </c>
      <c r="J13780" s="6" t="s">
        <v>11875</v>
      </c>
      <c r="K13780" s="17">
        <v>5</v>
      </c>
      <c r="L13780" s="17" t="s">
        <v>7732</v>
      </c>
      <c r="M13780" s="9"/>
      <c r="N13780" s="9"/>
      <c r="O13780" s="21"/>
      <c r="Q13780" s="29"/>
      <c r="U13780" s="17"/>
      <c r="V13780" s="2"/>
      <c r="Y13780" t="str">
        <f t="shared" si="857"/>
        <v/>
      </c>
      <c r="AA13780" t="str">
        <f t="shared" si="858"/>
        <v/>
      </c>
      <c r="AC13780" s="7"/>
      <c r="AD13780" t="s">
        <v>11876</v>
      </c>
      <c r="AE13780">
        <f t="shared" si="859"/>
        <v>0</v>
      </c>
      <c r="AG13780" s="2"/>
      <c r="AI13780" s="7"/>
    </row>
    <row r="13781" spans="1:35" ht="11" customHeight="1" outlineLevel="1" x14ac:dyDescent="0.25">
      <c r="A13781" t="s">
        <v>4334</v>
      </c>
      <c r="C13781" s="2" t="s">
        <v>11983</v>
      </c>
      <c r="D13781" s="2">
        <v>660</v>
      </c>
      <c r="E13781" s="7">
        <v>1995</v>
      </c>
      <c r="F13781" s="5" t="s">
        <v>4236</v>
      </c>
      <c r="H13781" s="5" t="s">
        <v>5398</v>
      </c>
      <c r="I13781" s="6" t="s">
        <v>11879</v>
      </c>
      <c r="J13781" s="6" t="s">
        <v>11880</v>
      </c>
      <c r="K13781" s="17">
        <v>5</v>
      </c>
      <c r="L13781" s="17" t="s">
        <v>7732</v>
      </c>
      <c r="M13781" s="9"/>
      <c r="N13781" s="9"/>
      <c r="O13781" s="21"/>
      <c r="Q13781" s="29"/>
      <c r="U13781" s="17"/>
      <c r="V13781" s="2"/>
      <c r="Y13781" t="str">
        <f t="shared" si="857"/>
        <v/>
      </c>
      <c r="AA13781" t="str">
        <f t="shared" si="858"/>
        <v/>
      </c>
      <c r="AC13781" s="7"/>
      <c r="AD13781" t="s">
        <v>11879</v>
      </c>
      <c r="AE13781">
        <f t="shared" si="859"/>
        <v>0</v>
      </c>
      <c r="AG13781" s="2"/>
      <c r="AI13781" s="7"/>
    </row>
    <row r="13782" spans="1:35" ht="11" customHeight="1" outlineLevel="1" x14ac:dyDescent="0.25">
      <c r="A13782" t="s">
        <v>4334</v>
      </c>
      <c r="C13782" s="2" t="s">
        <v>11983</v>
      </c>
      <c r="D13782" s="2">
        <v>661</v>
      </c>
      <c r="E13782" s="7">
        <v>1995</v>
      </c>
      <c r="F13782" s="5" t="s">
        <v>4236</v>
      </c>
      <c r="H13782" s="5" t="s">
        <v>5398</v>
      </c>
      <c r="I13782" s="6" t="s">
        <v>11879</v>
      </c>
      <c r="J13782" s="6" t="s">
        <v>11880</v>
      </c>
      <c r="K13782" s="17">
        <v>5</v>
      </c>
      <c r="L13782" s="17" t="s">
        <v>7732</v>
      </c>
      <c r="M13782" s="9"/>
      <c r="N13782" s="9"/>
      <c r="O13782" s="21"/>
      <c r="Q13782" s="29"/>
      <c r="U13782" s="17"/>
      <c r="V13782" s="2"/>
      <c r="Y13782" t="str">
        <f t="shared" si="857"/>
        <v/>
      </c>
      <c r="AA13782" t="str">
        <f t="shared" si="858"/>
        <v/>
      </c>
      <c r="AC13782" s="7"/>
      <c r="AD13782" t="s">
        <v>11879</v>
      </c>
      <c r="AE13782">
        <f t="shared" si="859"/>
        <v>0</v>
      </c>
      <c r="AG13782" s="2"/>
      <c r="AI13782" s="7"/>
    </row>
    <row r="13783" spans="1:35" ht="11" customHeight="1" outlineLevel="1" x14ac:dyDescent="0.25">
      <c r="A13783" t="s">
        <v>4334</v>
      </c>
      <c r="C13783" s="2" t="s">
        <v>11983</v>
      </c>
      <c r="D13783" s="2">
        <v>662</v>
      </c>
      <c r="E13783" s="7">
        <v>1995</v>
      </c>
      <c r="F13783" s="5" t="s">
        <v>4236</v>
      </c>
      <c r="H13783" s="5" t="s">
        <v>5398</v>
      </c>
      <c r="I13783" s="6" t="s">
        <v>11879</v>
      </c>
      <c r="J13783" s="6" t="s">
        <v>11880</v>
      </c>
      <c r="K13783" s="17">
        <v>5</v>
      </c>
      <c r="L13783" s="17" t="s">
        <v>7732</v>
      </c>
      <c r="M13783" s="9"/>
      <c r="N13783" s="9"/>
      <c r="O13783" s="21"/>
      <c r="Q13783" s="29"/>
      <c r="U13783" s="17"/>
      <c r="V13783" s="2"/>
      <c r="Y13783" t="str">
        <f t="shared" si="857"/>
        <v/>
      </c>
      <c r="AA13783" t="str">
        <f t="shared" si="858"/>
        <v/>
      </c>
      <c r="AC13783" s="7"/>
      <c r="AD13783" t="s">
        <v>11879</v>
      </c>
      <c r="AE13783">
        <f t="shared" si="859"/>
        <v>0</v>
      </c>
      <c r="AG13783" s="2"/>
      <c r="AI13783" s="7"/>
    </row>
    <row r="13784" spans="1:35" ht="11" customHeight="1" outlineLevel="1" x14ac:dyDescent="0.25">
      <c r="A13784" t="s">
        <v>4334</v>
      </c>
      <c r="C13784" s="2" t="s">
        <v>11983</v>
      </c>
      <c r="D13784" s="2">
        <v>663</v>
      </c>
      <c r="E13784" s="7">
        <v>1995</v>
      </c>
      <c r="F13784" s="5" t="s">
        <v>4236</v>
      </c>
      <c r="H13784" s="5" t="s">
        <v>5398</v>
      </c>
      <c r="I13784" s="6" t="s">
        <v>11879</v>
      </c>
      <c r="J13784" s="6" t="s">
        <v>11880</v>
      </c>
      <c r="K13784" s="17">
        <v>5</v>
      </c>
      <c r="L13784" s="17" t="s">
        <v>7732</v>
      </c>
      <c r="M13784" s="9"/>
      <c r="N13784" s="9"/>
      <c r="O13784" s="21"/>
      <c r="Q13784" s="29"/>
      <c r="U13784" s="17"/>
      <c r="V13784" s="2"/>
      <c r="Y13784" t="str">
        <f t="shared" si="857"/>
        <v/>
      </c>
      <c r="AA13784" t="str">
        <f t="shared" si="858"/>
        <v/>
      </c>
      <c r="AC13784" s="7"/>
      <c r="AD13784" t="s">
        <v>11879</v>
      </c>
      <c r="AE13784">
        <f t="shared" si="859"/>
        <v>0</v>
      </c>
      <c r="AG13784" s="2"/>
      <c r="AI13784" s="7"/>
    </row>
    <row r="13785" spans="1:35" ht="11" customHeight="1" outlineLevel="1" x14ac:dyDescent="0.25">
      <c r="A13785" t="s">
        <v>4334</v>
      </c>
      <c r="C13785" s="2" t="s">
        <v>11983</v>
      </c>
      <c r="D13785" s="2">
        <v>664</v>
      </c>
      <c r="E13785" s="7">
        <v>1995</v>
      </c>
      <c r="F13785" s="5" t="s">
        <v>4236</v>
      </c>
      <c r="H13785" s="5" t="s">
        <v>5398</v>
      </c>
      <c r="I13785" s="6" t="s">
        <v>11879</v>
      </c>
      <c r="J13785" s="6" t="s">
        <v>11880</v>
      </c>
      <c r="K13785" s="17">
        <v>3</v>
      </c>
      <c r="L13785" s="17" t="s">
        <v>7732</v>
      </c>
      <c r="M13785" s="9"/>
      <c r="N13785" s="9"/>
      <c r="O13785" s="21"/>
      <c r="Q13785" s="29"/>
      <c r="U13785" s="17"/>
      <c r="V13785" s="2"/>
      <c r="Y13785" t="str">
        <f t="shared" si="857"/>
        <v/>
      </c>
      <c r="AA13785" t="str">
        <f t="shared" si="858"/>
        <v/>
      </c>
      <c r="AC13785" s="7"/>
      <c r="AD13785" t="s">
        <v>11879</v>
      </c>
      <c r="AE13785">
        <f t="shared" si="859"/>
        <v>0</v>
      </c>
      <c r="AG13785" s="2"/>
      <c r="AI13785" s="7"/>
    </row>
    <row r="13786" spans="1:35" ht="11" customHeight="1" outlineLevel="1" x14ac:dyDescent="0.25">
      <c r="A13786" t="s">
        <v>4334</v>
      </c>
      <c r="C13786" s="2" t="s">
        <v>11983</v>
      </c>
      <c r="D13786" s="2" t="s">
        <v>11877</v>
      </c>
      <c r="E13786" s="7">
        <v>1995</v>
      </c>
      <c r="F13786" s="5" t="s">
        <v>11878</v>
      </c>
      <c r="H13786" s="5" t="s">
        <v>5398</v>
      </c>
      <c r="I13786" s="6" t="s">
        <v>11879</v>
      </c>
      <c r="J13786" s="6" t="s">
        <v>11880</v>
      </c>
      <c r="K13786" s="17">
        <v>5</v>
      </c>
      <c r="L13786" s="17" t="s">
        <v>7732</v>
      </c>
      <c r="M13786" s="9"/>
      <c r="N13786" s="9"/>
      <c r="O13786" s="21"/>
      <c r="Q13786" s="29"/>
      <c r="U13786" s="17"/>
      <c r="V13786" s="2"/>
      <c r="Y13786" t="str">
        <f t="shared" si="857"/>
        <v/>
      </c>
      <c r="AA13786" t="str">
        <f t="shared" si="858"/>
        <v/>
      </c>
      <c r="AC13786" s="7"/>
      <c r="AD13786" t="s">
        <v>11879</v>
      </c>
      <c r="AE13786">
        <f t="shared" si="859"/>
        <v>0</v>
      </c>
      <c r="AG13786" s="2"/>
      <c r="AI13786" s="7"/>
    </row>
    <row r="13787" spans="1:35" ht="11" customHeight="1" outlineLevel="1" x14ac:dyDescent="0.25">
      <c r="A13787" t="s">
        <v>4334</v>
      </c>
      <c r="C13787" s="2" t="s">
        <v>11983</v>
      </c>
      <c r="D13787" s="2">
        <v>665</v>
      </c>
      <c r="E13787" s="7">
        <v>1995</v>
      </c>
      <c r="F13787" s="5" t="s">
        <v>631</v>
      </c>
      <c r="H13787" s="5" t="s">
        <v>5398</v>
      </c>
      <c r="I13787" s="6" t="s">
        <v>11850</v>
      </c>
      <c r="J13787" s="6" t="s">
        <v>11881</v>
      </c>
      <c r="K13787" s="17">
        <v>5</v>
      </c>
      <c r="L13787" s="17" t="s">
        <v>7732</v>
      </c>
      <c r="M13787" s="9"/>
      <c r="N13787" s="9"/>
      <c r="O13787" s="21"/>
      <c r="Q13787" s="29"/>
      <c r="U13787" s="17"/>
      <c r="V13787" s="2"/>
      <c r="Y13787" t="str">
        <f t="shared" si="857"/>
        <v/>
      </c>
      <c r="AA13787" t="str">
        <f t="shared" si="858"/>
        <v/>
      </c>
      <c r="AC13787" s="7"/>
      <c r="AD13787" t="s">
        <v>11850</v>
      </c>
      <c r="AE13787">
        <f t="shared" si="859"/>
        <v>0</v>
      </c>
      <c r="AG13787" s="2"/>
      <c r="AI13787" s="7"/>
    </row>
    <row r="13788" spans="1:35" ht="11" customHeight="1" outlineLevel="1" x14ac:dyDescent="0.25">
      <c r="A13788" t="s">
        <v>4334</v>
      </c>
      <c r="C13788" s="2" t="s">
        <v>11983</v>
      </c>
      <c r="D13788" s="2">
        <v>666</v>
      </c>
      <c r="E13788" s="7">
        <v>1995</v>
      </c>
      <c r="F13788" s="5" t="s">
        <v>631</v>
      </c>
      <c r="H13788" s="5" t="s">
        <v>5398</v>
      </c>
      <c r="I13788" s="6" t="s">
        <v>11850</v>
      </c>
      <c r="J13788" s="6" t="s">
        <v>11881</v>
      </c>
      <c r="K13788" s="17">
        <v>5</v>
      </c>
      <c r="L13788" s="17" t="s">
        <v>7732</v>
      </c>
      <c r="M13788" s="9"/>
      <c r="N13788" s="9"/>
      <c r="O13788" s="21"/>
      <c r="Q13788" s="29"/>
      <c r="U13788" s="17"/>
      <c r="V13788" s="2"/>
      <c r="Y13788" t="str">
        <f t="shared" si="857"/>
        <v/>
      </c>
      <c r="AA13788" t="str">
        <f t="shared" si="858"/>
        <v/>
      </c>
      <c r="AC13788" s="7"/>
      <c r="AD13788" t="s">
        <v>11850</v>
      </c>
      <c r="AE13788">
        <f t="shared" si="859"/>
        <v>0</v>
      </c>
      <c r="AG13788" s="2"/>
      <c r="AI13788" s="7"/>
    </row>
    <row r="13789" spans="1:35" ht="11" customHeight="1" outlineLevel="1" x14ac:dyDescent="0.25">
      <c r="A13789" t="s">
        <v>4334</v>
      </c>
      <c r="C13789" s="2" t="s">
        <v>11983</v>
      </c>
      <c r="D13789" s="2">
        <v>667</v>
      </c>
      <c r="E13789" s="7">
        <v>1995</v>
      </c>
      <c r="F13789" s="5" t="s">
        <v>6712</v>
      </c>
      <c r="H13789" s="5" t="s">
        <v>5398</v>
      </c>
      <c r="I13789" s="6" t="s">
        <v>11850</v>
      </c>
      <c r="J13789" s="6" t="s">
        <v>11881</v>
      </c>
      <c r="K13789" s="17">
        <v>5</v>
      </c>
      <c r="L13789" s="17" t="s">
        <v>7732</v>
      </c>
      <c r="M13789" s="9"/>
      <c r="N13789" s="9"/>
      <c r="O13789" s="21"/>
      <c r="Q13789" s="29"/>
      <c r="U13789" s="17"/>
      <c r="V13789" s="2"/>
      <c r="Y13789" t="str">
        <f t="shared" si="857"/>
        <v/>
      </c>
      <c r="AA13789" t="str">
        <f t="shared" si="858"/>
        <v/>
      </c>
      <c r="AC13789" s="7"/>
      <c r="AD13789" t="s">
        <v>11850</v>
      </c>
      <c r="AE13789">
        <f t="shared" si="859"/>
        <v>0</v>
      </c>
      <c r="AG13789" s="2"/>
      <c r="AI13789" s="7"/>
    </row>
    <row r="13790" spans="1:35" ht="11" customHeight="1" outlineLevel="1" x14ac:dyDescent="0.25">
      <c r="A13790" t="s">
        <v>4334</v>
      </c>
      <c r="C13790" s="2" t="s">
        <v>11983</v>
      </c>
      <c r="D13790" s="2">
        <v>668</v>
      </c>
      <c r="E13790" s="7">
        <v>1995</v>
      </c>
      <c r="F13790" s="5" t="s">
        <v>6712</v>
      </c>
      <c r="H13790" s="5" t="s">
        <v>5398</v>
      </c>
      <c r="I13790" s="6" t="s">
        <v>11850</v>
      </c>
      <c r="J13790" s="6" t="s">
        <v>11881</v>
      </c>
      <c r="K13790" s="17">
        <v>3</v>
      </c>
      <c r="L13790" s="17" t="s">
        <v>7732</v>
      </c>
      <c r="M13790" s="9"/>
      <c r="N13790" s="9"/>
      <c r="O13790" s="21"/>
      <c r="Q13790" s="29"/>
      <c r="U13790" s="17"/>
      <c r="V13790" s="2"/>
      <c r="Y13790" t="str">
        <f t="shared" si="857"/>
        <v/>
      </c>
      <c r="AA13790" t="str">
        <f t="shared" si="858"/>
        <v/>
      </c>
      <c r="AC13790" s="7"/>
      <c r="AD13790" t="s">
        <v>11850</v>
      </c>
      <c r="AE13790">
        <f t="shared" si="859"/>
        <v>0</v>
      </c>
      <c r="AG13790" s="2"/>
      <c r="AI13790" s="7"/>
    </row>
    <row r="13791" spans="1:35" ht="11" customHeight="1" outlineLevel="1" x14ac:dyDescent="0.3">
      <c r="A13791" t="s">
        <v>4334</v>
      </c>
      <c r="C13791" s="2" t="s">
        <v>11983</v>
      </c>
      <c r="D13791" s="2" t="s">
        <v>18865</v>
      </c>
      <c r="E13791" s="7">
        <v>1995</v>
      </c>
      <c r="F13791" s="5" t="s">
        <v>11884</v>
      </c>
      <c r="H13791" s="5" t="s">
        <v>5398</v>
      </c>
      <c r="I13791" s="6" t="s">
        <v>11883</v>
      </c>
      <c r="J13791" s="6" t="s">
        <v>11882</v>
      </c>
      <c r="K13791" s="17">
        <v>3</v>
      </c>
      <c r="L13791" s="17" t="s">
        <v>7732</v>
      </c>
      <c r="M13791" s="9"/>
      <c r="N13791" s="9"/>
      <c r="O13791" s="21"/>
      <c r="Q13791" s="29"/>
      <c r="U13791" s="17"/>
      <c r="V13791" s="2"/>
      <c r="Y13791" t="str">
        <f t="shared" si="857"/>
        <v/>
      </c>
      <c r="AA13791">
        <f t="shared" si="858"/>
        <v>1</v>
      </c>
      <c r="AC13791" s="7"/>
      <c r="AD13791" t="s">
        <v>11883</v>
      </c>
      <c r="AE13791">
        <f t="shared" si="859"/>
        <v>0</v>
      </c>
      <c r="AG13791" s="2"/>
      <c r="AI13791" s="7"/>
    </row>
    <row r="13792" spans="1:35" ht="11" customHeight="1" outlineLevel="1" x14ac:dyDescent="0.25">
      <c r="A13792" t="s">
        <v>4334</v>
      </c>
      <c r="C13792" s="2" t="s">
        <v>11983</v>
      </c>
      <c r="D13792" s="2" t="s">
        <v>11887</v>
      </c>
      <c r="E13792" s="7">
        <v>1995</v>
      </c>
      <c r="F13792" s="5" t="s">
        <v>11888</v>
      </c>
      <c r="H13792" s="5" t="s">
        <v>5398</v>
      </c>
      <c r="I13792" s="6" t="s">
        <v>11886</v>
      </c>
      <c r="J13792" s="6" t="s">
        <v>11885</v>
      </c>
      <c r="K13792" s="17">
        <v>3</v>
      </c>
      <c r="L13792" s="17" t="s">
        <v>7730</v>
      </c>
      <c r="M13792" s="9">
        <v>6.6</v>
      </c>
      <c r="N13792" s="9"/>
      <c r="O13792" s="21"/>
      <c r="Q13792" s="29"/>
      <c r="U13792" s="17"/>
      <c r="V13792" s="2"/>
      <c r="Y13792" t="str">
        <f t="shared" si="857"/>
        <v/>
      </c>
      <c r="AA13792">
        <f t="shared" si="858"/>
        <v>1</v>
      </c>
      <c r="AC13792" s="7"/>
      <c r="AD13792" t="s">
        <v>11886</v>
      </c>
      <c r="AE13792">
        <f t="shared" si="859"/>
        <v>0</v>
      </c>
      <c r="AG13792" s="2"/>
      <c r="AI13792" s="7"/>
    </row>
    <row r="13793" spans="1:35" ht="11" customHeight="1" outlineLevel="1" x14ac:dyDescent="0.25">
      <c r="A13793" t="s">
        <v>4334</v>
      </c>
      <c r="C13793" s="2" t="s">
        <v>11983</v>
      </c>
      <c r="D13793" s="2">
        <v>686</v>
      </c>
      <c r="E13793" s="7">
        <v>1996</v>
      </c>
      <c r="F13793" s="5" t="s">
        <v>6712</v>
      </c>
      <c r="H13793" s="5" t="s">
        <v>5398</v>
      </c>
      <c r="I13793" s="6" t="s">
        <v>11890</v>
      </c>
      <c r="J13793" s="6" t="s">
        <v>11891</v>
      </c>
      <c r="K13793" s="17">
        <v>5</v>
      </c>
      <c r="L13793" s="17" t="s">
        <v>7730</v>
      </c>
      <c r="M13793" s="9">
        <v>0.7</v>
      </c>
      <c r="N13793" s="9"/>
      <c r="O13793" s="21"/>
      <c r="Q13793" s="29"/>
      <c r="U13793" s="17"/>
      <c r="V13793" s="2"/>
      <c r="Y13793" t="str">
        <f t="shared" si="857"/>
        <v/>
      </c>
      <c r="AA13793" t="str">
        <f t="shared" si="858"/>
        <v/>
      </c>
      <c r="AC13793" s="7"/>
      <c r="AD13793" t="s">
        <v>11890</v>
      </c>
      <c r="AE13793">
        <f t="shared" si="859"/>
        <v>0</v>
      </c>
      <c r="AG13793" s="2"/>
      <c r="AI13793" s="7"/>
    </row>
    <row r="13794" spans="1:35" ht="11" customHeight="1" outlineLevel="1" x14ac:dyDescent="0.25">
      <c r="A13794" t="s">
        <v>4334</v>
      </c>
      <c r="C13794" s="2" t="s">
        <v>11983</v>
      </c>
      <c r="D13794" s="2">
        <v>687</v>
      </c>
      <c r="E13794" s="7">
        <v>1996</v>
      </c>
      <c r="F13794" s="5" t="s">
        <v>4236</v>
      </c>
      <c r="H13794" s="5" t="s">
        <v>5398</v>
      </c>
      <c r="I13794" s="6" t="s">
        <v>11890</v>
      </c>
      <c r="J13794" s="6" t="s">
        <v>11891</v>
      </c>
      <c r="K13794" s="17">
        <v>3</v>
      </c>
      <c r="L13794" s="17" t="s">
        <v>7732</v>
      </c>
      <c r="M13794" s="9"/>
      <c r="N13794" s="9"/>
      <c r="O13794" s="21"/>
      <c r="Q13794" s="29"/>
      <c r="U13794" s="17"/>
      <c r="V13794" s="2"/>
      <c r="Y13794" t="str">
        <f t="shared" si="857"/>
        <v/>
      </c>
      <c r="AA13794" t="str">
        <f t="shared" si="858"/>
        <v/>
      </c>
      <c r="AC13794" s="7"/>
      <c r="AD13794" t="s">
        <v>11890</v>
      </c>
      <c r="AE13794">
        <f t="shared" si="859"/>
        <v>0</v>
      </c>
      <c r="AG13794" s="2"/>
      <c r="AI13794" s="7"/>
    </row>
    <row r="13795" spans="1:35" ht="11" customHeight="1" outlineLevel="1" x14ac:dyDescent="0.25">
      <c r="A13795" t="s">
        <v>4334</v>
      </c>
      <c r="C13795" s="2" t="s">
        <v>11983</v>
      </c>
      <c r="D13795" s="2">
        <v>688</v>
      </c>
      <c r="E13795" s="7">
        <v>1996</v>
      </c>
      <c r="F13795" s="5" t="s">
        <v>11889</v>
      </c>
      <c r="H13795" s="5" t="s">
        <v>5398</v>
      </c>
      <c r="I13795" s="6" t="s">
        <v>11890</v>
      </c>
      <c r="J13795" s="6" t="s">
        <v>11891</v>
      </c>
      <c r="K13795" s="17">
        <v>5</v>
      </c>
      <c r="L13795" s="17" t="s">
        <v>7732</v>
      </c>
      <c r="M13795" s="9"/>
      <c r="N13795" s="9"/>
      <c r="O13795" s="21"/>
      <c r="Q13795" s="29"/>
      <c r="U13795" s="17"/>
      <c r="V13795" s="2"/>
      <c r="Y13795" t="str">
        <f t="shared" si="857"/>
        <v/>
      </c>
      <c r="AA13795" t="str">
        <f t="shared" si="858"/>
        <v/>
      </c>
      <c r="AC13795" s="7"/>
      <c r="AD13795" t="s">
        <v>11890</v>
      </c>
      <c r="AE13795">
        <f t="shared" si="859"/>
        <v>0</v>
      </c>
      <c r="AG13795" s="2"/>
      <c r="AI13795" s="7"/>
    </row>
    <row r="13796" spans="1:35" ht="11" customHeight="1" outlineLevel="1" x14ac:dyDescent="0.25">
      <c r="A13796" t="s">
        <v>4334</v>
      </c>
      <c r="C13796" s="2" t="s">
        <v>11983</v>
      </c>
      <c r="D13796" s="2">
        <v>692</v>
      </c>
      <c r="E13796" s="7">
        <v>1996</v>
      </c>
      <c r="F13796" s="5" t="s">
        <v>6709</v>
      </c>
      <c r="H13796" s="5" t="s">
        <v>5398</v>
      </c>
      <c r="I13796" s="6" t="s">
        <v>11893</v>
      </c>
      <c r="J13796" s="6" t="s">
        <v>11892</v>
      </c>
      <c r="K13796" s="17">
        <v>5</v>
      </c>
      <c r="L13796" s="17" t="s">
        <v>7732</v>
      </c>
      <c r="M13796" s="9"/>
      <c r="N13796" s="9"/>
      <c r="O13796" s="21"/>
      <c r="Q13796" s="29"/>
      <c r="U13796" s="17"/>
      <c r="V13796" s="2"/>
      <c r="Y13796" t="str">
        <f t="shared" si="857"/>
        <v/>
      </c>
      <c r="AA13796" t="str">
        <f t="shared" si="858"/>
        <v/>
      </c>
      <c r="AC13796" s="7"/>
      <c r="AD13796" t="s">
        <v>11893</v>
      </c>
      <c r="AE13796">
        <f t="shared" si="859"/>
        <v>0</v>
      </c>
      <c r="AG13796" s="2"/>
      <c r="AI13796" s="7"/>
    </row>
    <row r="13797" spans="1:35" ht="11" customHeight="1" outlineLevel="1" x14ac:dyDescent="0.25">
      <c r="A13797" t="s">
        <v>4334</v>
      </c>
      <c r="C13797" s="2" t="s">
        <v>11983</v>
      </c>
      <c r="D13797" s="2">
        <v>697</v>
      </c>
      <c r="E13797" s="7">
        <v>1996</v>
      </c>
      <c r="F13797" s="5" t="s">
        <v>6712</v>
      </c>
      <c r="H13797" s="5" t="s">
        <v>5398</v>
      </c>
      <c r="I13797" s="6" t="s">
        <v>11705</v>
      </c>
      <c r="J13797" s="6" t="s">
        <v>11894</v>
      </c>
      <c r="K13797" s="17">
        <v>5</v>
      </c>
      <c r="L13797" s="17" t="s">
        <v>7730</v>
      </c>
      <c r="M13797" s="9">
        <v>1.25</v>
      </c>
      <c r="N13797" s="9"/>
      <c r="O13797" s="21"/>
      <c r="Q13797" s="29"/>
      <c r="U13797" s="17"/>
      <c r="V13797" s="2"/>
      <c r="Y13797" t="str">
        <f t="shared" si="857"/>
        <v/>
      </c>
      <c r="AA13797" t="str">
        <f t="shared" si="858"/>
        <v/>
      </c>
      <c r="AC13797" s="7"/>
      <c r="AD13797" t="s">
        <v>11705</v>
      </c>
      <c r="AE13797">
        <f t="shared" si="859"/>
        <v>0</v>
      </c>
      <c r="AG13797" s="2"/>
      <c r="AI13797" s="7"/>
    </row>
    <row r="13798" spans="1:35" ht="11" customHeight="1" outlineLevel="1" x14ac:dyDescent="0.25">
      <c r="A13798" t="s">
        <v>4334</v>
      </c>
      <c r="C13798" s="2" t="s">
        <v>11983</v>
      </c>
      <c r="D13798" s="2">
        <v>699</v>
      </c>
      <c r="E13798" s="7">
        <v>1996</v>
      </c>
      <c r="F13798" s="5" t="s">
        <v>11889</v>
      </c>
      <c r="H13798" s="5" t="s">
        <v>5398</v>
      </c>
      <c r="I13798" s="6" t="s">
        <v>11705</v>
      </c>
      <c r="J13798" s="6" t="s">
        <v>11894</v>
      </c>
      <c r="K13798" s="17">
        <v>5</v>
      </c>
      <c r="L13798" s="17" t="s">
        <v>7730</v>
      </c>
      <c r="M13798" s="9">
        <v>1.25</v>
      </c>
      <c r="N13798" s="9"/>
      <c r="O13798" s="21"/>
      <c r="Q13798" s="29"/>
      <c r="U13798" s="17"/>
      <c r="V13798" s="2"/>
      <c r="Y13798" t="str">
        <f t="shared" si="857"/>
        <v/>
      </c>
      <c r="AA13798" t="str">
        <f t="shared" si="858"/>
        <v/>
      </c>
      <c r="AC13798" s="7"/>
      <c r="AD13798" t="s">
        <v>11705</v>
      </c>
      <c r="AE13798">
        <f t="shared" si="859"/>
        <v>0</v>
      </c>
      <c r="AG13798" s="2"/>
      <c r="AI13798" s="7"/>
    </row>
    <row r="13799" spans="1:35" ht="11" customHeight="1" outlineLevel="1" x14ac:dyDescent="0.25">
      <c r="A13799" t="s">
        <v>4334</v>
      </c>
      <c r="C13799" s="2" t="s">
        <v>11983</v>
      </c>
      <c r="D13799" s="2">
        <v>703</v>
      </c>
      <c r="E13799" s="7">
        <v>1996</v>
      </c>
      <c r="F13799" s="5" t="s">
        <v>4236</v>
      </c>
      <c r="H13799" s="5" t="s">
        <v>5398</v>
      </c>
      <c r="I13799" s="6" t="s">
        <v>11705</v>
      </c>
      <c r="J13799" s="6" t="s">
        <v>11895</v>
      </c>
      <c r="K13799" s="17">
        <v>3</v>
      </c>
      <c r="L13799" s="17" t="s">
        <v>7732</v>
      </c>
      <c r="M13799" s="9"/>
      <c r="N13799" s="9"/>
      <c r="O13799" s="21"/>
      <c r="Q13799" s="29"/>
      <c r="U13799" s="17"/>
      <c r="V13799" s="2"/>
      <c r="Y13799" t="str">
        <f t="shared" si="857"/>
        <v/>
      </c>
      <c r="AA13799" t="str">
        <f t="shared" si="858"/>
        <v/>
      </c>
      <c r="AC13799" s="7"/>
      <c r="AD13799" t="s">
        <v>11705</v>
      </c>
      <c r="AE13799">
        <f t="shared" si="859"/>
        <v>0</v>
      </c>
      <c r="AG13799" s="2"/>
      <c r="AI13799" s="7"/>
    </row>
    <row r="13800" spans="1:35" ht="11" customHeight="1" outlineLevel="1" x14ac:dyDescent="0.25">
      <c r="A13800" t="s">
        <v>4334</v>
      </c>
      <c r="C13800" s="2" t="s">
        <v>11983</v>
      </c>
      <c r="D13800" s="2">
        <v>705</v>
      </c>
      <c r="E13800" s="7">
        <v>1996</v>
      </c>
      <c r="F13800" s="5" t="s">
        <v>4769</v>
      </c>
      <c r="H13800" s="5" t="s">
        <v>5398</v>
      </c>
      <c r="I13800" s="6" t="s">
        <v>11705</v>
      </c>
      <c r="J13800" s="6" t="s">
        <v>11895</v>
      </c>
      <c r="K13800" s="17">
        <v>5</v>
      </c>
      <c r="L13800" s="17" t="s">
        <v>7732</v>
      </c>
      <c r="M13800" s="9"/>
      <c r="N13800" s="9"/>
      <c r="O13800" s="21"/>
      <c r="Q13800" s="29"/>
      <c r="U13800" s="17"/>
      <c r="V13800" s="2"/>
      <c r="Y13800" t="str">
        <f t="shared" si="857"/>
        <v/>
      </c>
      <c r="AA13800" t="str">
        <f t="shared" si="858"/>
        <v/>
      </c>
      <c r="AC13800" s="7"/>
      <c r="AD13800" t="s">
        <v>11705</v>
      </c>
      <c r="AE13800">
        <f t="shared" si="859"/>
        <v>0</v>
      </c>
      <c r="AG13800" s="2"/>
      <c r="AI13800" s="7"/>
    </row>
    <row r="13801" spans="1:35" ht="11" customHeight="1" outlineLevel="1" x14ac:dyDescent="0.25">
      <c r="A13801" t="s">
        <v>4334</v>
      </c>
      <c r="C13801" s="2" t="s">
        <v>11983</v>
      </c>
      <c r="D13801" s="2">
        <v>706</v>
      </c>
      <c r="E13801" s="7">
        <v>1996</v>
      </c>
      <c r="F13801" s="5" t="s">
        <v>6712</v>
      </c>
      <c r="H13801" s="5" t="s">
        <v>5398</v>
      </c>
      <c r="I13801" s="6" t="s">
        <v>11705</v>
      </c>
      <c r="J13801" s="6" t="s">
        <v>11896</v>
      </c>
      <c r="K13801" s="17">
        <v>5</v>
      </c>
      <c r="L13801" s="17" t="s">
        <v>7730</v>
      </c>
      <c r="M13801" s="9">
        <v>3.5</v>
      </c>
      <c r="N13801" s="9"/>
      <c r="O13801" s="21"/>
      <c r="Q13801" s="29"/>
      <c r="U13801" s="17"/>
      <c r="V13801" s="2"/>
      <c r="Y13801" t="str">
        <f t="shared" si="857"/>
        <v/>
      </c>
      <c r="AA13801" t="str">
        <f t="shared" si="858"/>
        <v/>
      </c>
      <c r="AC13801" s="7"/>
      <c r="AD13801" t="s">
        <v>11705</v>
      </c>
      <c r="AE13801">
        <f t="shared" si="859"/>
        <v>0</v>
      </c>
      <c r="AG13801" s="2"/>
      <c r="AI13801" s="7"/>
    </row>
    <row r="13802" spans="1:35" ht="11" customHeight="1" outlineLevel="1" x14ac:dyDescent="0.25">
      <c r="A13802" t="s">
        <v>4334</v>
      </c>
      <c r="C13802" s="2" t="s">
        <v>11983</v>
      </c>
      <c r="D13802" s="2">
        <v>709</v>
      </c>
      <c r="E13802" s="7">
        <v>1996</v>
      </c>
      <c r="F13802" s="5">
        <v>1</v>
      </c>
      <c r="H13802" s="5" t="s">
        <v>5398</v>
      </c>
      <c r="I13802" s="6" t="s">
        <v>11705</v>
      </c>
      <c r="J13802" s="6" t="s">
        <v>11896</v>
      </c>
      <c r="K13802" s="17">
        <v>5</v>
      </c>
      <c r="L13802" s="17" t="s">
        <v>7730</v>
      </c>
      <c r="M13802" s="9">
        <v>3.5</v>
      </c>
      <c r="N13802" s="9"/>
      <c r="O13802" s="21"/>
      <c r="Q13802" s="29"/>
      <c r="U13802" s="17"/>
      <c r="V13802" s="2"/>
      <c r="Y13802" t="str">
        <f t="shared" si="857"/>
        <v/>
      </c>
      <c r="AA13802" t="str">
        <f t="shared" si="858"/>
        <v/>
      </c>
      <c r="AC13802" s="7"/>
      <c r="AD13802" t="s">
        <v>11705</v>
      </c>
      <c r="AE13802">
        <f t="shared" si="859"/>
        <v>0</v>
      </c>
      <c r="AG13802" s="2"/>
      <c r="AI13802" s="7"/>
    </row>
    <row r="13803" spans="1:35" ht="11" customHeight="1" outlineLevel="1" x14ac:dyDescent="0.25">
      <c r="A13803" t="s">
        <v>4334</v>
      </c>
      <c r="C13803" s="2" t="s">
        <v>11983</v>
      </c>
      <c r="D13803" s="2">
        <v>710</v>
      </c>
      <c r="E13803" s="7">
        <v>1997</v>
      </c>
      <c r="F13803" s="5" t="s">
        <v>4236</v>
      </c>
      <c r="H13803" s="5" t="s">
        <v>5398</v>
      </c>
      <c r="I13803" s="6" t="s">
        <v>11900</v>
      </c>
      <c r="J13803" s="6" t="s">
        <v>11899</v>
      </c>
      <c r="K13803" s="17">
        <v>5</v>
      </c>
      <c r="L13803" s="17" t="s">
        <v>7732</v>
      </c>
      <c r="M13803" s="9"/>
      <c r="N13803" s="9"/>
      <c r="O13803" s="21"/>
      <c r="Q13803" s="29"/>
      <c r="U13803" s="17"/>
      <c r="V13803" s="2"/>
      <c r="Y13803" t="str">
        <f t="shared" si="857"/>
        <v/>
      </c>
      <c r="AA13803" t="str">
        <f t="shared" si="858"/>
        <v/>
      </c>
      <c r="AC13803" s="7"/>
      <c r="AD13803" t="s">
        <v>11900</v>
      </c>
      <c r="AE13803">
        <f t="shared" si="859"/>
        <v>0</v>
      </c>
      <c r="AG13803" s="2"/>
      <c r="AI13803" s="7"/>
    </row>
    <row r="13804" spans="1:35" ht="11" customHeight="1" outlineLevel="1" x14ac:dyDescent="0.25">
      <c r="A13804" t="s">
        <v>4334</v>
      </c>
      <c r="C13804" s="2" t="s">
        <v>11983</v>
      </c>
      <c r="D13804" s="2">
        <v>711</v>
      </c>
      <c r="E13804" s="7">
        <v>1997</v>
      </c>
      <c r="F13804" s="5" t="s">
        <v>4236</v>
      </c>
      <c r="H13804" s="5" t="s">
        <v>5398</v>
      </c>
      <c r="I13804" s="6" t="s">
        <v>11900</v>
      </c>
      <c r="J13804" s="6" t="s">
        <v>11899</v>
      </c>
      <c r="K13804" s="17">
        <v>5</v>
      </c>
      <c r="L13804" s="17" t="s">
        <v>7732</v>
      </c>
      <c r="M13804" s="9"/>
      <c r="N13804" s="9"/>
      <c r="O13804" s="21"/>
      <c r="Q13804" s="29"/>
      <c r="U13804" s="17"/>
      <c r="V13804" s="2"/>
      <c r="Y13804" t="str">
        <f t="shared" si="857"/>
        <v/>
      </c>
      <c r="AA13804" t="str">
        <f t="shared" si="858"/>
        <v/>
      </c>
      <c r="AC13804" s="7"/>
      <c r="AD13804" t="s">
        <v>11900</v>
      </c>
      <c r="AE13804">
        <f t="shared" si="859"/>
        <v>0</v>
      </c>
      <c r="AG13804" s="2"/>
      <c r="AI13804" s="7"/>
    </row>
    <row r="13805" spans="1:35" ht="11" customHeight="1" outlineLevel="1" x14ac:dyDescent="0.25">
      <c r="A13805" t="s">
        <v>4334</v>
      </c>
      <c r="C13805" s="2" t="s">
        <v>11983</v>
      </c>
      <c r="D13805" s="2">
        <v>712</v>
      </c>
      <c r="E13805" s="7">
        <v>1997</v>
      </c>
      <c r="F13805" s="5" t="s">
        <v>4236</v>
      </c>
      <c r="H13805" s="5" t="s">
        <v>5398</v>
      </c>
      <c r="I13805" s="6" t="s">
        <v>11900</v>
      </c>
      <c r="J13805" s="6" t="s">
        <v>11899</v>
      </c>
      <c r="K13805" s="17">
        <v>3</v>
      </c>
      <c r="L13805" s="17" t="s">
        <v>7732</v>
      </c>
      <c r="M13805" s="9"/>
      <c r="N13805" s="9"/>
      <c r="O13805" s="21"/>
      <c r="Q13805" s="29"/>
      <c r="U13805" s="17"/>
      <c r="V13805" s="2"/>
      <c r="Y13805" t="str">
        <f t="shared" si="857"/>
        <v/>
      </c>
      <c r="AA13805" t="str">
        <f t="shared" si="858"/>
        <v/>
      </c>
      <c r="AC13805" s="7"/>
      <c r="AD13805" t="s">
        <v>11900</v>
      </c>
      <c r="AE13805">
        <f t="shared" si="859"/>
        <v>0</v>
      </c>
      <c r="AG13805" s="2"/>
      <c r="AI13805" s="7"/>
    </row>
    <row r="13806" spans="1:35" ht="11" customHeight="1" outlineLevel="1" x14ac:dyDescent="0.25">
      <c r="A13806" t="s">
        <v>4334</v>
      </c>
      <c r="C13806" s="2" t="s">
        <v>11983</v>
      </c>
      <c r="D13806" s="2" t="s">
        <v>11897</v>
      </c>
      <c r="E13806" s="7">
        <v>1997</v>
      </c>
      <c r="F13806" s="5" t="s">
        <v>11898</v>
      </c>
      <c r="H13806" s="5" t="s">
        <v>5398</v>
      </c>
      <c r="I13806" s="6" t="s">
        <v>11900</v>
      </c>
      <c r="J13806" s="6" t="s">
        <v>11899</v>
      </c>
      <c r="K13806" s="17">
        <v>3</v>
      </c>
      <c r="L13806" s="17" t="s">
        <v>7732</v>
      </c>
      <c r="M13806" s="9"/>
      <c r="N13806" s="9"/>
      <c r="O13806" s="21"/>
      <c r="Q13806" s="29"/>
      <c r="U13806" s="17"/>
      <c r="V13806" s="2"/>
      <c r="Y13806" t="str">
        <f t="shared" si="857"/>
        <v/>
      </c>
      <c r="AA13806">
        <f t="shared" si="858"/>
        <v>1</v>
      </c>
      <c r="AC13806" s="7"/>
      <c r="AD13806" t="s">
        <v>11900</v>
      </c>
      <c r="AE13806">
        <f t="shared" si="859"/>
        <v>0</v>
      </c>
      <c r="AG13806" s="2"/>
      <c r="AI13806" s="7"/>
    </row>
    <row r="13807" spans="1:35" ht="11" customHeight="1" outlineLevel="1" x14ac:dyDescent="0.25">
      <c r="A13807" t="s">
        <v>4334</v>
      </c>
      <c r="C13807" s="2" t="s">
        <v>11983</v>
      </c>
      <c r="D13807" s="2">
        <v>716</v>
      </c>
      <c r="E13807" s="7">
        <v>1997</v>
      </c>
      <c r="F13807" s="5" t="s">
        <v>2308</v>
      </c>
      <c r="H13807" s="5" t="s">
        <v>5398</v>
      </c>
      <c r="I13807" s="6" t="s">
        <v>11902</v>
      </c>
      <c r="J13807" s="6" t="s">
        <v>11901</v>
      </c>
      <c r="K13807" s="17">
        <v>5</v>
      </c>
      <c r="L13807" s="17" t="s">
        <v>7730</v>
      </c>
      <c r="M13807" s="9">
        <v>0.9</v>
      </c>
      <c r="N13807" s="9"/>
      <c r="O13807" s="21"/>
      <c r="Q13807" s="29"/>
      <c r="U13807" s="17"/>
      <c r="V13807" s="2"/>
      <c r="Y13807" t="str">
        <f t="shared" si="857"/>
        <v/>
      </c>
      <c r="AA13807" t="str">
        <f t="shared" si="858"/>
        <v/>
      </c>
      <c r="AC13807" s="7"/>
      <c r="AD13807" t="s">
        <v>11902</v>
      </c>
      <c r="AE13807">
        <f t="shared" si="859"/>
        <v>0</v>
      </c>
      <c r="AG13807" s="2"/>
      <c r="AI13807" s="7"/>
    </row>
    <row r="13808" spans="1:35" ht="11" customHeight="1" outlineLevel="1" x14ac:dyDescent="0.25">
      <c r="A13808" t="s">
        <v>4334</v>
      </c>
      <c r="C13808" s="2" t="s">
        <v>11983</v>
      </c>
      <c r="D13808" s="2">
        <v>718</v>
      </c>
      <c r="E13808" s="7">
        <v>1997</v>
      </c>
      <c r="F13808" s="5" t="s">
        <v>2588</v>
      </c>
      <c r="H13808" s="5" t="s">
        <v>5398</v>
      </c>
      <c r="I13808" s="6" t="s">
        <v>11902</v>
      </c>
      <c r="J13808" s="6" t="s">
        <v>11901</v>
      </c>
      <c r="K13808" s="17">
        <v>3</v>
      </c>
      <c r="L13808" s="17" t="s">
        <v>7732</v>
      </c>
      <c r="M13808" s="9"/>
      <c r="N13808" s="9"/>
      <c r="O13808" s="21"/>
      <c r="Q13808" s="29"/>
      <c r="U13808" s="17"/>
      <c r="V13808" s="2"/>
      <c r="Y13808" t="str">
        <f t="shared" si="857"/>
        <v/>
      </c>
      <c r="AA13808" t="str">
        <f t="shared" si="858"/>
        <v/>
      </c>
      <c r="AC13808" s="7"/>
      <c r="AD13808" t="s">
        <v>11902</v>
      </c>
      <c r="AE13808">
        <f t="shared" si="859"/>
        <v>0</v>
      </c>
      <c r="AG13808" s="2"/>
      <c r="AI13808" s="7"/>
    </row>
    <row r="13809" spans="1:35" ht="11" customHeight="1" outlineLevel="1" x14ac:dyDescent="0.25">
      <c r="A13809" t="s">
        <v>4334</v>
      </c>
      <c r="C13809" s="2" t="s">
        <v>11983</v>
      </c>
      <c r="D13809" s="2">
        <v>720</v>
      </c>
      <c r="E13809" s="7">
        <v>1997</v>
      </c>
      <c r="F13809" s="5" t="s">
        <v>11862</v>
      </c>
      <c r="H13809" s="5" t="s">
        <v>5398</v>
      </c>
      <c r="I13809" s="6" t="s">
        <v>11904</v>
      </c>
      <c r="J13809" s="6" t="s">
        <v>11903</v>
      </c>
      <c r="K13809" s="17">
        <v>3</v>
      </c>
      <c r="L13809" s="17" t="s">
        <v>20076</v>
      </c>
      <c r="M13809" s="9"/>
      <c r="N13809" s="9"/>
      <c r="O13809" s="21"/>
      <c r="Q13809" s="29"/>
      <c r="U13809" s="17"/>
      <c r="V13809" s="2"/>
      <c r="Y13809" t="str">
        <f t="shared" si="857"/>
        <v/>
      </c>
      <c r="AA13809" t="str">
        <f t="shared" si="858"/>
        <v/>
      </c>
      <c r="AC13809" s="7"/>
      <c r="AD13809" t="s">
        <v>11904</v>
      </c>
      <c r="AE13809">
        <f t="shared" si="859"/>
        <v>0</v>
      </c>
      <c r="AG13809" s="2"/>
      <c r="AI13809" s="7"/>
    </row>
    <row r="13810" spans="1:35" ht="11" customHeight="1" outlineLevel="1" x14ac:dyDescent="0.25">
      <c r="A13810" t="s">
        <v>4334</v>
      </c>
      <c r="C13810" s="2" t="s">
        <v>11983</v>
      </c>
      <c r="D13810" s="2" t="s">
        <v>2482</v>
      </c>
      <c r="E13810" s="7">
        <v>1997</v>
      </c>
      <c r="F13810" s="5" t="s">
        <v>11863</v>
      </c>
      <c r="H13810" s="5" t="s">
        <v>5398</v>
      </c>
      <c r="I13810" s="6" t="s">
        <v>11904</v>
      </c>
      <c r="J13810" s="6" t="s">
        <v>11903</v>
      </c>
      <c r="K13810" s="17">
        <v>3</v>
      </c>
      <c r="L13810" s="17" t="s">
        <v>7730</v>
      </c>
      <c r="M13810" s="9">
        <v>4</v>
      </c>
      <c r="N13810" s="9"/>
      <c r="O13810" s="21"/>
      <c r="Q13810" s="29"/>
      <c r="U13810" s="17"/>
      <c r="V13810" s="2"/>
      <c r="Y13810" t="str">
        <f t="shared" si="857"/>
        <v/>
      </c>
      <c r="AA13810">
        <f t="shared" si="858"/>
        <v>1</v>
      </c>
      <c r="AC13810" s="7"/>
      <c r="AD13810" t="s">
        <v>11904</v>
      </c>
      <c r="AE13810">
        <f t="shared" si="859"/>
        <v>0</v>
      </c>
      <c r="AG13810" s="2"/>
      <c r="AI13810" s="7"/>
    </row>
    <row r="13811" spans="1:35" ht="11" customHeight="1" outlineLevel="1" x14ac:dyDescent="0.25">
      <c r="A13811" t="s">
        <v>4334</v>
      </c>
      <c r="C13811" s="2" t="s">
        <v>11983</v>
      </c>
      <c r="D13811" s="2">
        <v>730</v>
      </c>
      <c r="E13811" s="7">
        <v>1997</v>
      </c>
      <c r="F13811" s="5" t="s">
        <v>582</v>
      </c>
      <c r="H13811" s="5" t="s">
        <v>5398</v>
      </c>
      <c r="I13811" s="6" t="s">
        <v>11905</v>
      </c>
      <c r="J13811" s="6" t="s">
        <v>7078</v>
      </c>
      <c r="K13811" s="17">
        <v>5</v>
      </c>
      <c r="L13811" s="17" t="s">
        <v>7732</v>
      </c>
      <c r="M13811" s="9"/>
      <c r="N13811" s="9"/>
      <c r="O13811" s="21"/>
      <c r="Q13811" s="29"/>
      <c r="U13811" s="17"/>
      <c r="V13811" s="2"/>
      <c r="Y13811" t="str">
        <f t="shared" si="857"/>
        <v/>
      </c>
      <c r="AA13811" t="str">
        <f t="shared" si="858"/>
        <v/>
      </c>
      <c r="AC13811" s="7"/>
      <c r="AD13811" t="s">
        <v>11905</v>
      </c>
      <c r="AE13811">
        <f t="shared" si="859"/>
        <v>0</v>
      </c>
      <c r="AG13811" s="2"/>
      <c r="AI13811" s="7"/>
    </row>
    <row r="13812" spans="1:35" ht="11" customHeight="1" outlineLevel="1" x14ac:dyDescent="0.25">
      <c r="A13812" t="s">
        <v>4334</v>
      </c>
      <c r="C13812" s="2" t="s">
        <v>11983</v>
      </c>
      <c r="D13812" s="2">
        <v>732</v>
      </c>
      <c r="E13812" s="7">
        <v>1998</v>
      </c>
      <c r="F13812" s="5" t="s">
        <v>2308</v>
      </c>
      <c r="H13812" s="5" t="s">
        <v>5398</v>
      </c>
      <c r="I13812" s="6" t="s">
        <v>11890</v>
      </c>
      <c r="J13812" s="6" t="s">
        <v>11891</v>
      </c>
      <c r="K13812" s="17">
        <v>3</v>
      </c>
      <c r="L13812" s="17" t="s">
        <v>7730</v>
      </c>
      <c r="M13812" s="9">
        <v>1.25</v>
      </c>
      <c r="N13812" s="9"/>
      <c r="O13812" s="21"/>
      <c r="Q13812" s="29"/>
      <c r="U13812" s="17"/>
      <c r="V13812" s="2"/>
      <c r="Y13812" t="str">
        <f t="shared" ref="Y13812:Y13875" si="860">IF(COUNTIF(F13812,"*fdc*"),1,"")</f>
        <v/>
      </c>
      <c r="AA13812" t="str">
        <f t="shared" ref="AA13812:AA13875" si="861">IF(COUNTIF(F13812,"*s/s*"),1,"")</f>
        <v/>
      </c>
      <c r="AC13812" s="7"/>
      <c r="AD13812" t="s">
        <v>11890</v>
      </c>
      <c r="AE13812">
        <f t="shared" si="859"/>
        <v>0</v>
      </c>
      <c r="AG13812" s="2"/>
      <c r="AI13812" s="7"/>
    </row>
    <row r="13813" spans="1:35" ht="11" customHeight="1" outlineLevel="1" x14ac:dyDescent="0.25">
      <c r="A13813" t="s">
        <v>4334</v>
      </c>
      <c r="C13813" s="2" t="s">
        <v>11983</v>
      </c>
      <c r="D13813" s="2">
        <v>733</v>
      </c>
      <c r="E13813" s="7">
        <v>1998</v>
      </c>
      <c r="F13813" s="5" t="s">
        <v>4236</v>
      </c>
      <c r="H13813" s="5" t="s">
        <v>5398</v>
      </c>
      <c r="I13813" s="6" t="s">
        <v>11890</v>
      </c>
      <c r="J13813" s="6" t="s">
        <v>11891</v>
      </c>
      <c r="K13813" s="17">
        <v>5</v>
      </c>
      <c r="L13813" s="17" t="s">
        <v>7730</v>
      </c>
      <c r="M13813" s="9">
        <v>1.25</v>
      </c>
      <c r="N13813" s="9"/>
      <c r="O13813" s="21"/>
      <c r="Q13813" s="29"/>
      <c r="U13813" s="17"/>
      <c r="V13813" s="2"/>
      <c r="Y13813" t="str">
        <f t="shared" si="860"/>
        <v/>
      </c>
      <c r="AA13813" t="str">
        <f t="shared" si="861"/>
        <v/>
      </c>
      <c r="AC13813" s="7"/>
      <c r="AD13813" t="s">
        <v>11890</v>
      </c>
      <c r="AE13813">
        <f t="shared" si="859"/>
        <v>0</v>
      </c>
      <c r="AG13813" s="2"/>
      <c r="AI13813" s="7"/>
    </row>
    <row r="13814" spans="1:35" ht="11" customHeight="1" outlineLevel="1" x14ac:dyDescent="0.25">
      <c r="A13814" t="s">
        <v>4334</v>
      </c>
      <c r="C13814" s="2" t="s">
        <v>11983</v>
      </c>
      <c r="D13814" s="2">
        <v>735</v>
      </c>
      <c r="E13814" s="7">
        <v>1998</v>
      </c>
      <c r="F13814" s="5" t="s">
        <v>2728</v>
      </c>
      <c r="H13814" s="5" t="s">
        <v>5398</v>
      </c>
      <c r="I13814" s="6" t="s">
        <v>11890</v>
      </c>
      <c r="J13814" s="6" t="s">
        <v>11891</v>
      </c>
      <c r="K13814" s="17">
        <v>5</v>
      </c>
      <c r="L13814" s="17" t="s">
        <v>7732</v>
      </c>
      <c r="M13814" s="9"/>
      <c r="N13814" s="9"/>
      <c r="O13814" s="21"/>
      <c r="Q13814" s="29"/>
      <c r="U13814" s="17"/>
      <c r="V13814" s="2"/>
      <c r="Y13814" t="str">
        <f t="shared" si="860"/>
        <v/>
      </c>
      <c r="AA13814" t="str">
        <f t="shared" si="861"/>
        <v/>
      </c>
      <c r="AC13814" s="7"/>
      <c r="AD13814" t="s">
        <v>11890</v>
      </c>
      <c r="AE13814">
        <f t="shared" si="859"/>
        <v>0</v>
      </c>
      <c r="AG13814" s="2"/>
      <c r="AI13814" s="7"/>
    </row>
    <row r="13815" spans="1:35" ht="11" customHeight="1" outlineLevel="1" x14ac:dyDescent="0.25">
      <c r="A13815" t="s">
        <v>4334</v>
      </c>
      <c r="C13815" s="2" t="s">
        <v>11983</v>
      </c>
      <c r="D13815" s="2">
        <v>742</v>
      </c>
      <c r="E13815" s="7">
        <v>1998</v>
      </c>
      <c r="F13815" s="5" t="s">
        <v>2588</v>
      </c>
      <c r="H13815" s="5" t="s">
        <v>5398</v>
      </c>
      <c r="I13815" s="6" t="s">
        <v>11906</v>
      </c>
      <c r="J13815" s="6" t="s">
        <v>11901</v>
      </c>
      <c r="K13815" s="17">
        <v>3</v>
      </c>
      <c r="L13815" s="17" t="s">
        <v>7730</v>
      </c>
      <c r="M13815" s="9">
        <v>1.3</v>
      </c>
      <c r="N13815" s="9"/>
      <c r="O13815" s="21"/>
      <c r="Q13815" s="29"/>
      <c r="U13815" s="17"/>
      <c r="V13815" s="2"/>
      <c r="Y13815" t="str">
        <f t="shared" si="860"/>
        <v/>
      </c>
      <c r="AA13815" t="str">
        <f t="shared" si="861"/>
        <v/>
      </c>
      <c r="AC13815" s="7"/>
      <c r="AD13815" t="s">
        <v>11906</v>
      </c>
      <c r="AE13815">
        <f t="shared" si="859"/>
        <v>0</v>
      </c>
      <c r="AG13815" s="2"/>
      <c r="AI13815" s="7"/>
    </row>
    <row r="13816" spans="1:35" ht="11" customHeight="1" outlineLevel="1" x14ac:dyDescent="0.25">
      <c r="A13816" t="s">
        <v>4334</v>
      </c>
      <c r="C13816" s="2" t="s">
        <v>11983</v>
      </c>
      <c r="D13816" s="2">
        <v>746</v>
      </c>
      <c r="E13816" s="7">
        <v>1998</v>
      </c>
      <c r="F13816" s="5" t="s">
        <v>2308</v>
      </c>
      <c r="H13816" s="5" t="s">
        <v>5398</v>
      </c>
      <c r="I13816" s="6" t="s">
        <v>11907</v>
      </c>
      <c r="J13816" s="6" t="s">
        <v>11485</v>
      </c>
      <c r="K13816" s="17">
        <v>3</v>
      </c>
      <c r="L13816" s="17" t="s">
        <v>7732</v>
      </c>
      <c r="M13816" s="9"/>
      <c r="N13816" s="9"/>
      <c r="O13816" s="21"/>
      <c r="Q13816" s="29"/>
      <c r="U13816" s="17"/>
      <c r="V13816" s="2"/>
      <c r="Y13816" t="str">
        <f t="shared" si="860"/>
        <v/>
      </c>
      <c r="AA13816" t="str">
        <f t="shared" si="861"/>
        <v/>
      </c>
      <c r="AC13816" s="7"/>
      <c r="AD13816" t="s">
        <v>11907</v>
      </c>
      <c r="AE13816">
        <f t="shared" si="859"/>
        <v>0</v>
      </c>
      <c r="AG13816" s="2"/>
      <c r="AI13816" s="7"/>
    </row>
    <row r="13817" spans="1:35" ht="11" customHeight="1" outlineLevel="1" x14ac:dyDescent="0.25">
      <c r="A13817" t="s">
        <v>4334</v>
      </c>
      <c r="C13817" s="2" t="s">
        <v>11983</v>
      </c>
      <c r="D13817" s="2">
        <v>747</v>
      </c>
      <c r="E13817" s="7">
        <v>1998</v>
      </c>
      <c r="F13817" s="5" t="s">
        <v>4236</v>
      </c>
      <c r="H13817" s="5" t="s">
        <v>5398</v>
      </c>
      <c r="I13817" s="6" t="s">
        <v>11907</v>
      </c>
      <c r="J13817" s="6" t="s">
        <v>11485</v>
      </c>
      <c r="K13817" s="17">
        <v>5</v>
      </c>
      <c r="L13817" s="17" t="s">
        <v>7732</v>
      </c>
      <c r="M13817" s="9"/>
      <c r="N13817" s="9"/>
      <c r="O13817" s="21"/>
      <c r="Q13817" s="29"/>
      <c r="U13817" s="17"/>
      <c r="V13817" s="2"/>
      <c r="Y13817" t="str">
        <f t="shared" si="860"/>
        <v/>
      </c>
      <c r="AA13817" t="str">
        <f t="shared" si="861"/>
        <v/>
      </c>
      <c r="AC13817" s="7"/>
      <c r="AD13817" t="s">
        <v>11907</v>
      </c>
      <c r="AE13817">
        <f t="shared" si="859"/>
        <v>0</v>
      </c>
      <c r="AG13817" s="2"/>
      <c r="AI13817" s="7"/>
    </row>
    <row r="13818" spans="1:35" ht="11" customHeight="1" outlineLevel="1" x14ac:dyDescent="0.25">
      <c r="A13818" t="s">
        <v>4334</v>
      </c>
      <c r="C13818" s="2" t="s">
        <v>11983</v>
      </c>
      <c r="D13818" s="2">
        <v>749</v>
      </c>
      <c r="E13818" s="7">
        <v>1998</v>
      </c>
      <c r="F13818" s="5" t="s">
        <v>5802</v>
      </c>
      <c r="H13818" s="5" t="s">
        <v>5398</v>
      </c>
      <c r="I13818" s="6" t="s">
        <v>11907</v>
      </c>
      <c r="J13818" s="6" t="s">
        <v>11485</v>
      </c>
      <c r="K13818" s="17">
        <v>5</v>
      </c>
      <c r="L13818" s="17" t="s">
        <v>7732</v>
      </c>
      <c r="M13818" s="9"/>
      <c r="N13818" s="9"/>
      <c r="O13818" s="21"/>
      <c r="Q13818" s="29"/>
      <c r="U13818" s="17"/>
      <c r="V13818" s="2"/>
      <c r="Y13818" t="str">
        <f t="shared" si="860"/>
        <v/>
      </c>
      <c r="AA13818" t="str">
        <f t="shared" si="861"/>
        <v/>
      </c>
      <c r="AC13818" s="7"/>
      <c r="AD13818" t="s">
        <v>11907</v>
      </c>
      <c r="AE13818">
        <f t="shared" si="859"/>
        <v>0</v>
      </c>
      <c r="AG13818" s="2"/>
      <c r="AI13818" s="7"/>
    </row>
    <row r="13819" spans="1:35" ht="11" customHeight="1" outlineLevel="1" x14ac:dyDescent="0.25">
      <c r="A13819" t="s">
        <v>4334</v>
      </c>
      <c r="C13819" s="2" t="s">
        <v>11983</v>
      </c>
      <c r="D13819" s="2">
        <v>751</v>
      </c>
      <c r="E13819" s="7">
        <v>1998</v>
      </c>
      <c r="F13819" s="5" t="s">
        <v>2530</v>
      </c>
      <c r="H13819" s="5" t="s">
        <v>5398</v>
      </c>
      <c r="I13819" s="6" t="s">
        <v>11907</v>
      </c>
      <c r="J13819" s="6" t="s">
        <v>11485</v>
      </c>
      <c r="K13819" s="17">
        <v>3</v>
      </c>
      <c r="L13819" s="17" t="s">
        <v>7732</v>
      </c>
      <c r="M13819" s="9"/>
      <c r="N13819" s="9"/>
      <c r="O13819" s="21"/>
      <c r="Q13819" s="29"/>
      <c r="U13819" s="17"/>
      <c r="V13819" s="2"/>
      <c r="Y13819" t="str">
        <f t="shared" si="860"/>
        <v/>
      </c>
      <c r="AA13819" t="str">
        <f t="shared" si="861"/>
        <v/>
      </c>
      <c r="AC13819" s="7"/>
      <c r="AD13819" t="s">
        <v>11907</v>
      </c>
      <c r="AE13819">
        <f t="shared" si="859"/>
        <v>0</v>
      </c>
      <c r="AG13819" s="2"/>
      <c r="AI13819" s="7"/>
    </row>
    <row r="13820" spans="1:35" ht="11" customHeight="1" outlineLevel="1" x14ac:dyDescent="0.25">
      <c r="A13820" t="s">
        <v>4334</v>
      </c>
      <c r="C13820" s="2" t="s">
        <v>11983</v>
      </c>
      <c r="D13820" s="2">
        <v>752</v>
      </c>
      <c r="E13820" s="7">
        <v>1998</v>
      </c>
      <c r="F13820" s="5" t="s">
        <v>11862</v>
      </c>
      <c r="H13820" s="5" t="s">
        <v>5398</v>
      </c>
      <c r="I13820" s="6" t="s">
        <v>11907</v>
      </c>
      <c r="J13820" s="6" t="s">
        <v>11485</v>
      </c>
      <c r="K13820" s="17">
        <v>5</v>
      </c>
      <c r="L13820" s="17" t="s">
        <v>7732</v>
      </c>
      <c r="M13820" s="9"/>
      <c r="N13820" s="9"/>
      <c r="O13820" s="21"/>
      <c r="Q13820" s="29"/>
      <c r="U13820" s="17"/>
      <c r="V13820" s="2"/>
      <c r="Y13820" t="str">
        <f t="shared" si="860"/>
        <v/>
      </c>
      <c r="AA13820" t="str">
        <f t="shared" si="861"/>
        <v/>
      </c>
      <c r="AC13820" s="7"/>
      <c r="AD13820" t="s">
        <v>11907</v>
      </c>
      <c r="AE13820">
        <f t="shared" si="859"/>
        <v>0</v>
      </c>
      <c r="AG13820" s="2"/>
      <c r="AI13820" s="7"/>
    </row>
    <row r="13821" spans="1:35" ht="11" customHeight="1" outlineLevel="1" x14ac:dyDescent="0.25">
      <c r="A13821" t="s">
        <v>4334</v>
      </c>
      <c r="C13821" s="2" t="s">
        <v>11983</v>
      </c>
      <c r="D13821" s="2">
        <v>753</v>
      </c>
      <c r="E13821" s="7">
        <v>1998</v>
      </c>
      <c r="F13821" s="5" t="s">
        <v>2728</v>
      </c>
      <c r="H13821" s="5" t="s">
        <v>5398</v>
      </c>
      <c r="I13821" s="6" t="s">
        <v>11907</v>
      </c>
      <c r="J13821" s="6" t="s">
        <v>11485</v>
      </c>
      <c r="K13821" s="17">
        <v>3</v>
      </c>
      <c r="L13821" s="17" t="s">
        <v>7732</v>
      </c>
      <c r="M13821" s="9"/>
      <c r="N13821" s="9"/>
      <c r="O13821" s="21"/>
      <c r="Q13821" s="29"/>
      <c r="U13821" s="17"/>
      <c r="V13821" s="2"/>
      <c r="Y13821" t="str">
        <f t="shared" si="860"/>
        <v/>
      </c>
      <c r="AA13821" t="str">
        <f t="shared" si="861"/>
        <v/>
      </c>
      <c r="AC13821" s="7"/>
      <c r="AD13821" t="s">
        <v>11907</v>
      </c>
      <c r="AE13821">
        <f t="shared" si="859"/>
        <v>0</v>
      </c>
      <c r="AG13821" s="2"/>
      <c r="AI13821" s="7"/>
    </row>
    <row r="13822" spans="1:35" ht="11" customHeight="1" outlineLevel="1" x14ac:dyDescent="0.25">
      <c r="A13822" t="s">
        <v>4334</v>
      </c>
      <c r="C13822" s="2" t="s">
        <v>11983</v>
      </c>
      <c r="D13822" s="2">
        <v>754</v>
      </c>
      <c r="E13822" s="7">
        <v>1998</v>
      </c>
      <c r="F13822" s="8" t="s">
        <v>10880</v>
      </c>
      <c r="H13822" s="5" t="s">
        <v>5398</v>
      </c>
      <c r="I13822" s="6" t="s">
        <v>11907</v>
      </c>
      <c r="J13822" s="6" t="s">
        <v>11485</v>
      </c>
      <c r="K13822" s="17">
        <v>5</v>
      </c>
      <c r="L13822" s="17" t="s">
        <v>7732</v>
      </c>
      <c r="M13822" s="9"/>
      <c r="N13822" s="9"/>
      <c r="O13822" s="21"/>
      <c r="Q13822" s="29"/>
      <c r="U13822" s="17"/>
      <c r="V13822" s="2"/>
      <c r="Y13822" t="str">
        <f t="shared" si="860"/>
        <v/>
      </c>
      <c r="AA13822" t="str">
        <f t="shared" si="861"/>
        <v/>
      </c>
      <c r="AC13822" s="7"/>
      <c r="AD13822" t="s">
        <v>11907</v>
      </c>
      <c r="AE13822">
        <f t="shared" si="859"/>
        <v>0</v>
      </c>
      <c r="AG13822" s="2"/>
      <c r="AI13822" s="7"/>
    </row>
    <row r="13823" spans="1:35" ht="11" customHeight="1" outlineLevel="1" x14ac:dyDescent="0.25">
      <c r="A13823" t="s">
        <v>4334</v>
      </c>
      <c r="C13823" s="2" t="s">
        <v>11983</v>
      </c>
      <c r="D13823" s="2">
        <v>755</v>
      </c>
      <c r="E13823" s="7">
        <v>1998</v>
      </c>
      <c r="F13823" s="8" t="s">
        <v>10879</v>
      </c>
      <c r="H13823" s="5" t="s">
        <v>5398</v>
      </c>
      <c r="I13823" s="6" t="s">
        <v>11907</v>
      </c>
      <c r="J13823" s="6" t="s">
        <v>11485</v>
      </c>
      <c r="K13823" s="17">
        <v>5</v>
      </c>
      <c r="L13823" s="17" t="s">
        <v>7732</v>
      </c>
      <c r="M13823" s="9"/>
      <c r="N13823" s="9"/>
      <c r="O13823" s="21"/>
      <c r="Q13823" s="29"/>
      <c r="U13823" s="17"/>
      <c r="V13823" s="2"/>
      <c r="Y13823" t="str">
        <f t="shared" si="860"/>
        <v/>
      </c>
      <c r="AA13823" t="str">
        <f t="shared" si="861"/>
        <v/>
      </c>
      <c r="AC13823" s="7"/>
      <c r="AD13823" t="s">
        <v>11907</v>
      </c>
      <c r="AE13823">
        <f t="shared" si="859"/>
        <v>0</v>
      </c>
      <c r="AG13823" s="2"/>
      <c r="AI13823" s="7"/>
    </row>
    <row r="13824" spans="1:35" ht="11" customHeight="1" outlineLevel="1" x14ac:dyDescent="0.25">
      <c r="A13824" t="s">
        <v>4334</v>
      </c>
      <c r="C13824" s="2" t="s">
        <v>11983</v>
      </c>
      <c r="D13824" s="2">
        <v>760</v>
      </c>
      <c r="E13824" s="7">
        <v>1999</v>
      </c>
      <c r="F13824" s="8" t="s">
        <v>21768</v>
      </c>
      <c r="H13824" s="5" t="s">
        <v>5398</v>
      </c>
      <c r="I13824" s="6" t="s">
        <v>11910</v>
      </c>
      <c r="J13824" s="6" t="s">
        <v>11911</v>
      </c>
      <c r="K13824" s="17">
        <v>5</v>
      </c>
      <c r="L13824" s="17" t="s">
        <v>7732</v>
      </c>
      <c r="M13824" s="9"/>
      <c r="N13824" s="9"/>
      <c r="O13824" s="21"/>
      <c r="Q13824" s="29"/>
      <c r="U13824" s="17"/>
      <c r="V13824" s="2"/>
      <c r="Y13824" t="str">
        <f t="shared" si="860"/>
        <v/>
      </c>
      <c r="AA13824" t="str">
        <f t="shared" si="861"/>
        <v/>
      </c>
      <c r="AC13824" s="7"/>
      <c r="AD13824" t="s">
        <v>11910</v>
      </c>
      <c r="AE13824">
        <f t="shared" si="859"/>
        <v>0</v>
      </c>
      <c r="AG13824" s="2"/>
      <c r="AI13824" s="7"/>
    </row>
    <row r="13825" spans="1:35" ht="11" customHeight="1" outlineLevel="1" x14ac:dyDescent="0.3">
      <c r="A13825" t="s">
        <v>4334</v>
      </c>
      <c r="C13825" s="2" t="s">
        <v>11983</v>
      </c>
      <c r="D13825" s="2" t="s">
        <v>11908</v>
      </c>
      <c r="E13825" s="7">
        <v>1999</v>
      </c>
      <c r="F13825" s="5" t="s">
        <v>11909</v>
      </c>
      <c r="H13825" s="5" t="s">
        <v>5398</v>
      </c>
      <c r="I13825" s="6" t="s">
        <v>11910</v>
      </c>
      <c r="J13825" s="6" t="s">
        <v>11911</v>
      </c>
      <c r="K13825" s="17">
        <v>5</v>
      </c>
      <c r="L13825" s="17" t="s">
        <v>7732</v>
      </c>
      <c r="M13825" s="9"/>
      <c r="N13825" s="9"/>
      <c r="O13825" s="21"/>
      <c r="Q13825" s="29"/>
      <c r="U13825" s="17"/>
      <c r="V13825" s="2"/>
      <c r="Y13825" t="str">
        <f t="shared" si="860"/>
        <v/>
      </c>
      <c r="AA13825">
        <f t="shared" si="861"/>
        <v>1</v>
      </c>
      <c r="AC13825" s="7"/>
      <c r="AD13825" t="s">
        <v>11910</v>
      </c>
      <c r="AE13825">
        <f t="shared" si="859"/>
        <v>0</v>
      </c>
      <c r="AG13825" s="2"/>
      <c r="AI13825" s="7"/>
    </row>
    <row r="13826" spans="1:35" ht="11" customHeight="1" outlineLevel="1" x14ac:dyDescent="0.25">
      <c r="A13826" t="s">
        <v>4334</v>
      </c>
      <c r="C13826" s="2" t="s">
        <v>11983</v>
      </c>
      <c r="D13826" s="2">
        <v>764</v>
      </c>
      <c r="E13826" s="7">
        <v>1999</v>
      </c>
      <c r="F13826" s="5" t="s">
        <v>2308</v>
      </c>
      <c r="H13826" s="5" t="s">
        <v>5398</v>
      </c>
      <c r="I13826" s="6" t="s">
        <v>11912</v>
      </c>
      <c r="J13826" s="6" t="s">
        <v>11901</v>
      </c>
      <c r="K13826" s="17">
        <v>5</v>
      </c>
      <c r="L13826" s="17" t="s">
        <v>7732</v>
      </c>
      <c r="M13826" s="9"/>
      <c r="N13826" s="9"/>
      <c r="O13826" s="21"/>
      <c r="Q13826" s="29"/>
      <c r="U13826" s="17"/>
      <c r="V13826" s="2"/>
      <c r="Y13826" t="str">
        <f t="shared" si="860"/>
        <v/>
      </c>
      <c r="AA13826" t="str">
        <f t="shared" si="861"/>
        <v/>
      </c>
      <c r="AC13826" s="7"/>
      <c r="AD13826" t="s">
        <v>11912</v>
      </c>
      <c r="AE13826">
        <f t="shared" si="859"/>
        <v>0</v>
      </c>
      <c r="AG13826" s="2"/>
      <c r="AI13826" s="7"/>
    </row>
    <row r="13827" spans="1:35" ht="11" customHeight="1" outlineLevel="1" x14ac:dyDescent="0.25">
      <c r="A13827" t="s">
        <v>4334</v>
      </c>
      <c r="C13827" s="2" t="s">
        <v>11983</v>
      </c>
      <c r="D13827" s="2">
        <v>765</v>
      </c>
      <c r="E13827" s="7">
        <v>1999</v>
      </c>
      <c r="F13827" s="5" t="s">
        <v>4236</v>
      </c>
      <c r="H13827" s="5" t="s">
        <v>5398</v>
      </c>
      <c r="I13827" s="6" t="s">
        <v>11912</v>
      </c>
      <c r="J13827" s="6" t="s">
        <v>11901</v>
      </c>
      <c r="K13827" s="17">
        <v>5</v>
      </c>
      <c r="L13827" s="17" t="s">
        <v>7732</v>
      </c>
      <c r="M13827" s="9"/>
      <c r="N13827" s="9"/>
      <c r="O13827" s="21"/>
      <c r="Q13827" s="29"/>
      <c r="U13827" s="17"/>
      <c r="V13827" s="2"/>
      <c r="Y13827" t="str">
        <f t="shared" si="860"/>
        <v/>
      </c>
      <c r="AA13827" t="str">
        <f t="shared" si="861"/>
        <v/>
      </c>
      <c r="AC13827" s="7"/>
      <c r="AD13827" t="s">
        <v>11912</v>
      </c>
      <c r="AE13827">
        <f t="shared" si="859"/>
        <v>0</v>
      </c>
      <c r="AG13827" s="2"/>
      <c r="AI13827" s="7"/>
    </row>
    <row r="13828" spans="1:35" ht="11" customHeight="1" outlineLevel="1" x14ac:dyDescent="0.25">
      <c r="A13828" t="s">
        <v>4334</v>
      </c>
      <c r="C13828" s="2" t="s">
        <v>11983</v>
      </c>
      <c r="D13828" s="2">
        <v>766</v>
      </c>
      <c r="E13828" s="7">
        <v>1999</v>
      </c>
      <c r="F13828" s="5" t="s">
        <v>2588</v>
      </c>
      <c r="H13828" s="5" t="s">
        <v>5398</v>
      </c>
      <c r="I13828" s="6" t="s">
        <v>11912</v>
      </c>
      <c r="J13828" s="6" t="s">
        <v>11901</v>
      </c>
      <c r="K13828" s="17">
        <v>5</v>
      </c>
      <c r="L13828" s="17" t="s">
        <v>7732</v>
      </c>
      <c r="M13828" s="9"/>
      <c r="N13828" s="9"/>
      <c r="O13828" s="21"/>
      <c r="Q13828" s="29"/>
      <c r="U13828" s="17"/>
      <c r="V13828" s="2"/>
      <c r="Y13828" t="str">
        <f t="shared" si="860"/>
        <v/>
      </c>
      <c r="AA13828" t="str">
        <f t="shared" si="861"/>
        <v/>
      </c>
      <c r="AC13828" s="7"/>
      <c r="AD13828" t="s">
        <v>11912</v>
      </c>
      <c r="AE13828">
        <f t="shared" si="859"/>
        <v>0</v>
      </c>
      <c r="AG13828" s="2"/>
      <c r="AI13828" s="7"/>
    </row>
    <row r="13829" spans="1:35" ht="11" customHeight="1" outlineLevel="1" x14ac:dyDescent="0.25">
      <c r="A13829" t="s">
        <v>4334</v>
      </c>
      <c r="C13829" s="2" t="s">
        <v>11983</v>
      </c>
      <c r="D13829" s="2">
        <v>767</v>
      </c>
      <c r="E13829" s="7">
        <v>1999</v>
      </c>
      <c r="F13829" s="5" t="s">
        <v>2728</v>
      </c>
      <c r="H13829" s="5" t="s">
        <v>5398</v>
      </c>
      <c r="I13829" s="6" t="s">
        <v>11912</v>
      </c>
      <c r="J13829" s="6" t="s">
        <v>11901</v>
      </c>
      <c r="K13829" s="17">
        <v>5</v>
      </c>
      <c r="L13829" s="17" t="s">
        <v>7732</v>
      </c>
      <c r="M13829" s="9"/>
      <c r="N13829" s="9"/>
      <c r="O13829" s="21"/>
      <c r="Q13829" s="29"/>
      <c r="U13829" s="17"/>
      <c r="V13829" s="2"/>
      <c r="Y13829" t="str">
        <f t="shared" si="860"/>
        <v/>
      </c>
      <c r="AA13829" t="str">
        <f t="shared" si="861"/>
        <v/>
      </c>
      <c r="AC13829" s="7"/>
      <c r="AD13829" t="s">
        <v>11912</v>
      </c>
      <c r="AE13829">
        <f t="shared" si="859"/>
        <v>0</v>
      </c>
      <c r="AG13829" s="2"/>
      <c r="AI13829" s="7"/>
    </row>
    <row r="13830" spans="1:35" ht="11" customHeight="1" outlineLevel="1" collapsed="1" x14ac:dyDescent="0.25">
      <c r="A13830" t="s">
        <v>4334</v>
      </c>
      <c r="C13830" s="2" t="s">
        <v>11983</v>
      </c>
      <c r="D13830" s="2">
        <v>774</v>
      </c>
      <c r="E13830" s="7">
        <v>1999</v>
      </c>
      <c r="F13830" s="5" t="s">
        <v>4236</v>
      </c>
      <c r="H13830" s="5" t="s">
        <v>5398</v>
      </c>
      <c r="I13830" s="6" t="s">
        <v>11865</v>
      </c>
      <c r="J13830" s="6" t="s">
        <v>11913</v>
      </c>
      <c r="K13830" s="17">
        <v>5</v>
      </c>
      <c r="L13830" s="17" t="s">
        <v>7732</v>
      </c>
      <c r="M13830" s="9"/>
      <c r="N13830" s="9"/>
      <c r="O13830" s="21"/>
      <c r="Q13830" s="29"/>
      <c r="U13830" s="17"/>
      <c r="V13830" s="2"/>
      <c r="Y13830" t="str">
        <f t="shared" si="860"/>
        <v/>
      </c>
      <c r="AA13830" t="str">
        <f t="shared" si="861"/>
        <v/>
      </c>
      <c r="AC13830" s="7"/>
      <c r="AD13830" t="s">
        <v>11865</v>
      </c>
      <c r="AE13830">
        <f t="shared" si="859"/>
        <v>0</v>
      </c>
      <c r="AG13830" s="2"/>
      <c r="AI13830" s="7"/>
    </row>
    <row r="13831" spans="1:35" ht="11" customHeight="1" outlineLevel="1" x14ac:dyDescent="0.25">
      <c r="A13831" t="s">
        <v>4334</v>
      </c>
      <c r="C13831" s="2" t="s">
        <v>11983</v>
      </c>
      <c r="D13831" s="2">
        <v>776</v>
      </c>
      <c r="E13831" s="7">
        <v>1999</v>
      </c>
      <c r="F13831" s="5" t="s">
        <v>2728</v>
      </c>
      <c r="H13831" s="5" t="s">
        <v>5398</v>
      </c>
      <c r="I13831" s="6" t="s">
        <v>11705</v>
      </c>
      <c r="J13831" s="6" t="s">
        <v>11913</v>
      </c>
      <c r="K13831" s="17">
        <v>5</v>
      </c>
      <c r="L13831" s="17" t="s">
        <v>7732</v>
      </c>
      <c r="M13831" s="9"/>
      <c r="N13831" s="9"/>
      <c r="O13831" s="21"/>
      <c r="Q13831" s="29"/>
      <c r="U13831" s="17"/>
      <c r="V13831" s="2"/>
      <c r="Y13831" t="str">
        <f t="shared" si="860"/>
        <v/>
      </c>
      <c r="AA13831" t="str">
        <f t="shared" si="861"/>
        <v/>
      </c>
      <c r="AC13831" s="7"/>
      <c r="AD13831" t="s">
        <v>11705</v>
      </c>
      <c r="AE13831">
        <f t="shared" si="859"/>
        <v>0</v>
      </c>
      <c r="AG13831" s="2"/>
      <c r="AI13831" s="7"/>
    </row>
    <row r="13832" spans="1:35" ht="11" customHeight="1" outlineLevel="1" collapsed="1" x14ac:dyDescent="0.3">
      <c r="A13832" t="s">
        <v>4334</v>
      </c>
      <c r="C13832" s="2" t="s">
        <v>11983</v>
      </c>
      <c r="D13832" s="2" t="s">
        <v>18866</v>
      </c>
      <c r="E13832" s="7">
        <v>1999</v>
      </c>
      <c r="F13832" s="5" t="s">
        <v>11914</v>
      </c>
      <c r="H13832" s="5" t="s">
        <v>5398</v>
      </c>
      <c r="I13832" s="6" t="s">
        <v>5014</v>
      </c>
      <c r="J13832" s="6" t="s">
        <v>11915</v>
      </c>
      <c r="K13832" s="17">
        <v>3</v>
      </c>
      <c r="L13832" s="17" t="s">
        <v>7732</v>
      </c>
      <c r="M13832" s="9"/>
      <c r="N13832" s="9"/>
      <c r="O13832" s="21"/>
      <c r="Q13832" s="29"/>
      <c r="U13832" s="17"/>
      <c r="V13832" s="2">
        <v>749</v>
      </c>
      <c r="Y13832" t="str">
        <f t="shared" si="860"/>
        <v/>
      </c>
      <c r="AA13832">
        <f t="shared" si="861"/>
        <v>1</v>
      </c>
      <c r="AC13832" s="7"/>
      <c r="AD13832" t="s">
        <v>5014</v>
      </c>
      <c r="AE13832">
        <f t="shared" si="859"/>
        <v>0</v>
      </c>
      <c r="AG13832" s="2"/>
      <c r="AH13832" t="s">
        <v>4335</v>
      </c>
      <c r="AI13832" s="7" t="s">
        <v>4620</v>
      </c>
    </row>
    <row r="13833" spans="1:35" ht="11" customHeight="1" outlineLevel="1" x14ac:dyDescent="0.25">
      <c r="A13833" t="s">
        <v>4334</v>
      </c>
      <c r="C13833" s="2" t="s">
        <v>11983</v>
      </c>
      <c r="D13833" s="2">
        <v>788</v>
      </c>
      <c r="E13833" s="7">
        <v>2000</v>
      </c>
      <c r="F13833" s="5" t="s">
        <v>2308</v>
      </c>
      <c r="H13833" s="5" t="s">
        <v>5398</v>
      </c>
      <c r="I13833" s="6" t="s">
        <v>11916</v>
      </c>
      <c r="J13833" s="6" t="s">
        <v>11901</v>
      </c>
      <c r="K13833" s="17">
        <v>5</v>
      </c>
      <c r="L13833" s="17" t="s">
        <v>7732</v>
      </c>
      <c r="M13833" s="9"/>
      <c r="N13833" s="9"/>
      <c r="O13833" s="21"/>
      <c r="Q13833" s="29"/>
      <c r="U13833" s="17"/>
      <c r="V13833" s="2"/>
      <c r="Y13833" t="str">
        <f t="shared" si="860"/>
        <v/>
      </c>
      <c r="AA13833" t="str">
        <f t="shared" si="861"/>
        <v/>
      </c>
      <c r="AC13833" s="7"/>
      <c r="AD13833" t="s">
        <v>11916</v>
      </c>
      <c r="AE13833">
        <f t="shared" si="859"/>
        <v>0</v>
      </c>
      <c r="AG13833" s="2"/>
      <c r="AI13833" s="7"/>
    </row>
    <row r="13834" spans="1:35" ht="11" customHeight="1" outlineLevel="1" x14ac:dyDescent="0.25">
      <c r="A13834" t="s">
        <v>4334</v>
      </c>
      <c r="C13834" s="2" t="s">
        <v>11983</v>
      </c>
      <c r="D13834" s="2">
        <v>789</v>
      </c>
      <c r="E13834" s="7">
        <v>2000</v>
      </c>
      <c r="F13834" s="5" t="s">
        <v>4236</v>
      </c>
      <c r="H13834" s="5" t="s">
        <v>5398</v>
      </c>
      <c r="I13834" s="6" t="s">
        <v>11916</v>
      </c>
      <c r="J13834" s="6" t="s">
        <v>11901</v>
      </c>
      <c r="K13834" s="17">
        <v>5</v>
      </c>
      <c r="L13834" s="17" t="s">
        <v>7732</v>
      </c>
      <c r="M13834" s="9"/>
      <c r="N13834" s="9"/>
      <c r="O13834" s="21"/>
      <c r="Q13834" s="29"/>
      <c r="U13834" s="17"/>
      <c r="V13834" s="2"/>
      <c r="Y13834" t="str">
        <f t="shared" si="860"/>
        <v/>
      </c>
      <c r="AA13834" t="str">
        <f t="shared" si="861"/>
        <v/>
      </c>
      <c r="AC13834" s="7"/>
      <c r="AD13834" t="s">
        <v>11916</v>
      </c>
      <c r="AE13834">
        <f t="shared" si="859"/>
        <v>0</v>
      </c>
      <c r="AG13834" s="2"/>
      <c r="AI13834" s="7"/>
    </row>
    <row r="13835" spans="1:35" ht="11" customHeight="1" outlineLevel="1" x14ac:dyDescent="0.25">
      <c r="A13835" t="s">
        <v>4334</v>
      </c>
      <c r="C13835" s="2" t="s">
        <v>11983</v>
      </c>
      <c r="D13835" s="2">
        <v>790</v>
      </c>
      <c r="E13835" s="7">
        <v>2000</v>
      </c>
      <c r="F13835" s="5" t="s">
        <v>2588</v>
      </c>
      <c r="H13835" s="5" t="s">
        <v>5398</v>
      </c>
      <c r="I13835" s="6" t="s">
        <v>11916</v>
      </c>
      <c r="J13835" s="6" t="s">
        <v>11901</v>
      </c>
      <c r="K13835" s="17">
        <v>5</v>
      </c>
      <c r="L13835" s="17" t="s">
        <v>7732</v>
      </c>
      <c r="M13835" s="9"/>
      <c r="N13835" s="9"/>
      <c r="O13835" s="21"/>
      <c r="Q13835" s="29"/>
      <c r="U13835" s="17"/>
      <c r="V13835" s="2"/>
      <c r="Y13835" t="str">
        <f t="shared" si="860"/>
        <v/>
      </c>
      <c r="AA13835" t="str">
        <f t="shared" si="861"/>
        <v/>
      </c>
      <c r="AC13835" s="7"/>
      <c r="AD13835" t="s">
        <v>11916</v>
      </c>
      <c r="AE13835">
        <f t="shared" si="859"/>
        <v>0</v>
      </c>
      <c r="AG13835" s="2"/>
      <c r="AI13835" s="7"/>
    </row>
    <row r="13836" spans="1:35" ht="11" customHeight="1" outlineLevel="1" x14ac:dyDescent="0.25">
      <c r="A13836" t="s">
        <v>4334</v>
      </c>
      <c r="C13836" s="2" t="s">
        <v>11983</v>
      </c>
      <c r="D13836" s="2" t="s">
        <v>11918</v>
      </c>
      <c r="E13836" s="7">
        <v>2001</v>
      </c>
      <c r="F13836" s="5" t="s">
        <v>11919</v>
      </c>
      <c r="H13836" s="5" t="s">
        <v>5398</v>
      </c>
      <c r="I13836" s="6" t="s">
        <v>11710</v>
      </c>
      <c r="J13836" s="6" t="s">
        <v>11917</v>
      </c>
      <c r="K13836" s="17">
        <v>6</v>
      </c>
      <c r="L13836" s="17" t="s">
        <v>7732</v>
      </c>
      <c r="M13836" s="9"/>
      <c r="N13836" s="9"/>
      <c r="O13836" s="21"/>
      <c r="Q13836" s="29"/>
      <c r="U13836" s="17"/>
      <c r="V13836" s="2"/>
      <c r="Y13836" t="str">
        <f t="shared" si="860"/>
        <v/>
      </c>
      <c r="AA13836">
        <f t="shared" si="861"/>
        <v>1</v>
      </c>
      <c r="AC13836" s="7"/>
      <c r="AD13836" t="s">
        <v>11710</v>
      </c>
      <c r="AE13836">
        <f t="shared" si="859"/>
        <v>0</v>
      </c>
      <c r="AG13836" s="2"/>
      <c r="AI13836" s="7"/>
    </row>
    <row r="13837" spans="1:35" ht="11" customHeight="1" outlineLevel="1" x14ac:dyDescent="0.25">
      <c r="A13837" t="s">
        <v>4334</v>
      </c>
      <c r="C13837" s="2" t="s">
        <v>11983</v>
      </c>
      <c r="D13837" s="2">
        <v>806</v>
      </c>
      <c r="E13837" s="7">
        <v>2000</v>
      </c>
      <c r="F13837" s="5" t="s">
        <v>2308</v>
      </c>
      <c r="H13837" s="5" t="s">
        <v>5398</v>
      </c>
      <c r="I13837" s="6" t="s">
        <v>11822</v>
      </c>
      <c r="J13837" s="6" t="s">
        <v>11920</v>
      </c>
      <c r="K13837" s="17">
        <v>5</v>
      </c>
      <c r="L13837" s="17" t="s">
        <v>7732</v>
      </c>
      <c r="M13837" s="9"/>
      <c r="N13837" s="9"/>
      <c r="O13837" s="21"/>
      <c r="Q13837" s="29"/>
      <c r="U13837" s="17"/>
      <c r="V13837" s="2"/>
      <c r="Y13837" t="str">
        <f t="shared" si="860"/>
        <v/>
      </c>
      <c r="AA13837" t="str">
        <f t="shared" si="861"/>
        <v/>
      </c>
      <c r="AC13837" s="7"/>
      <c r="AD13837" t="s">
        <v>11822</v>
      </c>
      <c r="AE13837">
        <f t="shared" si="859"/>
        <v>0</v>
      </c>
      <c r="AG13837" s="2"/>
      <c r="AI13837" s="7"/>
    </row>
    <row r="13838" spans="1:35" ht="11" customHeight="1" outlineLevel="1" x14ac:dyDescent="0.25">
      <c r="A13838" t="s">
        <v>4334</v>
      </c>
      <c r="C13838" s="2" t="s">
        <v>11983</v>
      </c>
      <c r="D13838" s="2">
        <v>814</v>
      </c>
      <c r="E13838" s="7">
        <v>2001</v>
      </c>
      <c r="F13838" s="5" t="s">
        <v>2728</v>
      </c>
      <c r="H13838" s="5" t="s">
        <v>5398</v>
      </c>
      <c r="I13838" s="6" t="s">
        <v>2729</v>
      </c>
      <c r="J13838" s="6" t="s">
        <v>11901</v>
      </c>
      <c r="K13838" s="17">
        <v>3</v>
      </c>
      <c r="L13838" s="17" t="s">
        <v>7732</v>
      </c>
      <c r="M13838" s="9"/>
      <c r="N13838" s="9"/>
      <c r="O13838" s="21"/>
      <c r="Q13838" s="29"/>
      <c r="U13838" s="17"/>
      <c r="V13838" s="2">
        <v>772</v>
      </c>
      <c r="Y13838" t="str">
        <f t="shared" si="860"/>
        <v/>
      </c>
      <c r="AA13838" t="str">
        <f t="shared" si="861"/>
        <v/>
      </c>
      <c r="AC13838" s="7"/>
      <c r="AD13838" t="s">
        <v>2729</v>
      </c>
      <c r="AE13838">
        <f t="shared" si="859"/>
        <v>0</v>
      </c>
      <c r="AG13838" s="2"/>
      <c r="AH13838" t="s">
        <v>4335</v>
      </c>
      <c r="AI13838" s="7" t="s">
        <v>4922</v>
      </c>
    </row>
    <row r="13839" spans="1:35" ht="11" customHeight="1" outlineLevel="1" x14ac:dyDescent="0.25">
      <c r="A13839" t="s">
        <v>4334</v>
      </c>
      <c r="C13839" s="2" t="s">
        <v>11983</v>
      </c>
      <c r="D13839" s="2">
        <v>848</v>
      </c>
      <c r="E13839" s="7">
        <v>2002</v>
      </c>
      <c r="F13839" s="5" t="s">
        <v>2308</v>
      </c>
      <c r="H13839" s="5" t="s">
        <v>5398</v>
      </c>
      <c r="I13839" s="6" t="s">
        <v>11922</v>
      </c>
      <c r="J13839" s="6" t="s">
        <v>11921</v>
      </c>
      <c r="K13839" s="17">
        <v>5</v>
      </c>
      <c r="L13839" s="17" t="s">
        <v>7732</v>
      </c>
      <c r="M13839" s="9"/>
      <c r="N13839" s="9"/>
      <c r="O13839" s="21"/>
      <c r="Q13839" s="29"/>
      <c r="U13839" s="17"/>
      <c r="V13839" s="2"/>
      <c r="Y13839" t="str">
        <f t="shared" si="860"/>
        <v/>
      </c>
      <c r="AA13839" t="str">
        <f t="shared" si="861"/>
        <v/>
      </c>
      <c r="AC13839" s="7"/>
      <c r="AD13839" t="s">
        <v>11922</v>
      </c>
      <c r="AE13839">
        <f t="shared" ref="AE13839:AE13894" si="862">COUNTIF(I13839,"*Fuji*")</f>
        <v>0</v>
      </c>
      <c r="AG13839" s="2"/>
      <c r="AI13839" s="7"/>
    </row>
    <row r="13840" spans="1:35" ht="11" customHeight="1" outlineLevel="1" x14ac:dyDescent="0.25">
      <c r="A13840" t="s">
        <v>4334</v>
      </c>
      <c r="C13840" s="2" t="s">
        <v>11983</v>
      </c>
      <c r="D13840" s="2">
        <v>849</v>
      </c>
      <c r="E13840" s="7">
        <v>2002</v>
      </c>
      <c r="F13840" s="5" t="s">
        <v>4236</v>
      </c>
      <c r="H13840" s="5" t="s">
        <v>5398</v>
      </c>
      <c r="I13840" s="6" t="s">
        <v>11922</v>
      </c>
      <c r="J13840" s="6" t="s">
        <v>11921</v>
      </c>
      <c r="K13840" s="17">
        <v>5</v>
      </c>
      <c r="L13840" s="17" t="s">
        <v>7732</v>
      </c>
      <c r="M13840" s="9"/>
      <c r="N13840" s="9"/>
      <c r="O13840" s="21"/>
      <c r="Q13840" s="29"/>
      <c r="U13840" s="17"/>
      <c r="V13840" s="2"/>
      <c r="Y13840" t="str">
        <f t="shared" si="860"/>
        <v/>
      </c>
      <c r="AA13840" t="str">
        <f t="shared" si="861"/>
        <v/>
      </c>
      <c r="AC13840" s="7"/>
      <c r="AD13840" t="s">
        <v>11922</v>
      </c>
      <c r="AE13840">
        <f t="shared" si="862"/>
        <v>0</v>
      </c>
      <c r="AG13840" s="2"/>
      <c r="AI13840" s="7"/>
    </row>
    <row r="13841" spans="1:35" ht="11" customHeight="1" outlineLevel="1" x14ac:dyDescent="0.25">
      <c r="A13841" t="s">
        <v>4334</v>
      </c>
      <c r="C13841" s="2" t="s">
        <v>11983</v>
      </c>
      <c r="D13841" s="2">
        <v>850</v>
      </c>
      <c r="E13841" s="7">
        <v>2002</v>
      </c>
      <c r="F13841" s="5" t="s">
        <v>2588</v>
      </c>
      <c r="H13841" s="5" t="s">
        <v>5398</v>
      </c>
      <c r="I13841" s="6" t="s">
        <v>11922</v>
      </c>
      <c r="J13841" s="6" t="s">
        <v>11921</v>
      </c>
      <c r="K13841" s="17">
        <v>5</v>
      </c>
      <c r="L13841" s="17" t="s">
        <v>7732</v>
      </c>
      <c r="M13841" s="9"/>
      <c r="N13841" s="9"/>
      <c r="O13841" s="21"/>
      <c r="Q13841" s="29"/>
      <c r="U13841" s="17"/>
      <c r="V13841" s="2"/>
      <c r="Y13841" t="str">
        <f t="shared" si="860"/>
        <v/>
      </c>
      <c r="AA13841" t="str">
        <f t="shared" si="861"/>
        <v/>
      </c>
      <c r="AC13841" s="7"/>
      <c r="AD13841" t="s">
        <v>11922</v>
      </c>
      <c r="AE13841">
        <f t="shared" si="862"/>
        <v>0</v>
      </c>
      <c r="AG13841" s="2"/>
      <c r="AI13841" s="7"/>
    </row>
    <row r="13842" spans="1:35" ht="11" customHeight="1" outlineLevel="1" x14ac:dyDescent="0.25">
      <c r="A13842" t="s">
        <v>4334</v>
      </c>
      <c r="C13842" s="2" t="s">
        <v>11983</v>
      </c>
      <c r="D13842" s="2">
        <v>851</v>
      </c>
      <c r="E13842" s="7">
        <v>2002</v>
      </c>
      <c r="F13842" s="5" t="s">
        <v>2728</v>
      </c>
      <c r="H13842" s="5" t="s">
        <v>5398</v>
      </c>
      <c r="I13842" s="6" t="s">
        <v>11922</v>
      </c>
      <c r="J13842" s="6" t="s">
        <v>11921</v>
      </c>
      <c r="K13842" s="17">
        <v>5</v>
      </c>
      <c r="L13842" s="17" t="s">
        <v>7732</v>
      </c>
      <c r="M13842" s="9"/>
      <c r="N13842" s="9"/>
      <c r="O13842" s="21"/>
      <c r="Q13842" s="29"/>
      <c r="U13842" s="17"/>
      <c r="V13842" s="2"/>
      <c r="Y13842" t="str">
        <f t="shared" si="860"/>
        <v/>
      </c>
      <c r="AA13842" t="str">
        <f t="shared" si="861"/>
        <v/>
      </c>
      <c r="AC13842" s="7"/>
      <c r="AD13842" t="s">
        <v>11922</v>
      </c>
      <c r="AE13842">
        <f t="shared" si="862"/>
        <v>0</v>
      </c>
      <c r="AG13842" s="2"/>
      <c r="AI13842" s="7"/>
    </row>
    <row r="13843" spans="1:35" ht="11" customHeight="1" outlineLevel="1" x14ac:dyDescent="0.25">
      <c r="A13843" t="s">
        <v>4334</v>
      </c>
      <c r="C13843" s="2" t="s">
        <v>11983</v>
      </c>
      <c r="D13843" s="2">
        <v>865</v>
      </c>
      <c r="E13843" s="7">
        <v>2002</v>
      </c>
      <c r="F13843" s="5" t="s">
        <v>6709</v>
      </c>
      <c r="H13843" s="5" t="s">
        <v>5398</v>
      </c>
      <c r="I13843" s="6" t="s">
        <v>11924</v>
      </c>
      <c r="J13843" s="6" t="s">
        <v>11923</v>
      </c>
      <c r="K13843" s="17">
        <v>3</v>
      </c>
      <c r="L13843" s="17" t="s">
        <v>7732</v>
      </c>
      <c r="M13843" s="9"/>
      <c r="N13843" s="9"/>
      <c r="O13843" s="21"/>
      <c r="Q13843" s="29"/>
      <c r="U13843" s="17"/>
      <c r="V13843" s="2"/>
      <c r="Y13843" t="str">
        <f t="shared" si="860"/>
        <v/>
      </c>
      <c r="AA13843" t="str">
        <f t="shared" si="861"/>
        <v/>
      </c>
      <c r="AC13843" s="7"/>
      <c r="AD13843" t="s">
        <v>11924</v>
      </c>
      <c r="AE13843">
        <f t="shared" si="862"/>
        <v>0</v>
      </c>
      <c r="AG13843" s="2"/>
      <c r="AI13843" s="7"/>
    </row>
    <row r="13844" spans="1:35" ht="11" customHeight="1" outlineLevel="1" x14ac:dyDescent="0.25">
      <c r="A13844" t="s">
        <v>4334</v>
      </c>
      <c r="C13844" s="2" t="s">
        <v>11983</v>
      </c>
      <c r="D13844" s="2">
        <v>870</v>
      </c>
      <c r="E13844" s="7">
        <v>2003</v>
      </c>
      <c r="F13844" s="5" t="s">
        <v>4236</v>
      </c>
      <c r="H13844" s="5" t="s">
        <v>5398</v>
      </c>
      <c r="I13844" s="6" t="s">
        <v>5015</v>
      </c>
      <c r="J13844" s="6" t="s">
        <v>7074</v>
      </c>
      <c r="K13844" s="17">
        <v>5</v>
      </c>
      <c r="L13844" s="17" t="s">
        <v>7732</v>
      </c>
      <c r="M13844" s="9"/>
      <c r="N13844" s="9"/>
      <c r="O13844" s="21"/>
      <c r="Q13844" s="29"/>
      <c r="U13844" s="17"/>
      <c r="V13844" s="2"/>
      <c r="Y13844" t="str">
        <f t="shared" si="860"/>
        <v/>
      </c>
      <c r="AA13844" t="str">
        <f t="shared" si="861"/>
        <v/>
      </c>
      <c r="AC13844" s="7"/>
      <c r="AD13844" t="s">
        <v>5015</v>
      </c>
      <c r="AE13844">
        <f t="shared" si="862"/>
        <v>0</v>
      </c>
      <c r="AG13844" s="2"/>
      <c r="AI13844" s="7"/>
    </row>
    <row r="13845" spans="1:35" ht="11" customHeight="1" outlineLevel="1" x14ac:dyDescent="0.25">
      <c r="A13845" t="s">
        <v>4334</v>
      </c>
      <c r="C13845" s="2" t="s">
        <v>11983</v>
      </c>
      <c r="D13845" s="2">
        <v>871</v>
      </c>
      <c r="E13845" s="7">
        <v>2003</v>
      </c>
      <c r="F13845" s="5" t="s">
        <v>4236</v>
      </c>
      <c r="H13845" s="5" t="s">
        <v>5398</v>
      </c>
      <c r="I13845" s="6" t="s">
        <v>5015</v>
      </c>
      <c r="J13845" s="6" t="s">
        <v>7074</v>
      </c>
      <c r="K13845" s="17">
        <v>5</v>
      </c>
      <c r="L13845" s="17" t="s">
        <v>7732</v>
      </c>
      <c r="M13845" s="9"/>
      <c r="N13845" s="9"/>
      <c r="O13845" s="21"/>
      <c r="Q13845" s="29"/>
      <c r="U13845" s="17"/>
      <c r="V13845" s="2">
        <v>818</v>
      </c>
      <c r="Y13845" t="str">
        <f t="shared" si="860"/>
        <v/>
      </c>
      <c r="AA13845" t="str">
        <f t="shared" si="861"/>
        <v/>
      </c>
      <c r="AC13845" s="7"/>
      <c r="AD13845" t="s">
        <v>5015</v>
      </c>
      <c r="AE13845">
        <f t="shared" si="862"/>
        <v>0</v>
      </c>
      <c r="AG13845" s="2"/>
      <c r="AH13845" t="s">
        <v>4335</v>
      </c>
      <c r="AI13845" s="7" t="s">
        <v>4610</v>
      </c>
    </row>
    <row r="13846" spans="1:35" ht="11" customHeight="1" outlineLevel="1" x14ac:dyDescent="0.25">
      <c r="A13846" t="s">
        <v>4334</v>
      </c>
      <c r="C13846" s="2" t="s">
        <v>11983</v>
      </c>
      <c r="D13846" s="2">
        <v>872</v>
      </c>
      <c r="E13846" s="7">
        <v>2003</v>
      </c>
      <c r="F13846" s="5" t="s">
        <v>4236</v>
      </c>
      <c r="H13846" s="5" t="s">
        <v>5398</v>
      </c>
      <c r="I13846" s="6" t="s">
        <v>5015</v>
      </c>
      <c r="J13846" s="6" t="s">
        <v>7074</v>
      </c>
      <c r="K13846" s="17">
        <v>5</v>
      </c>
      <c r="L13846" s="17" t="s">
        <v>7732</v>
      </c>
      <c r="M13846" s="9"/>
      <c r="N13846" s="9"/>
      <c r="O13846" s="21"/>
      <c r="Q13846" s="29"/>
      <c r="U13846" s="17"/>
      <c r="V13846" s="2">
        <v>819</v>
      </c>
      <c r="Y13846" t="str">
        <f t="shared" si="860"/>
        <v/>
      </c>
      <c r="AA13846" t="str">
        <f t="shared" si="861"/>
        <v/>
      </c>
      <c r="AC13846" s="7"/>
      <c r="AD13846" t="s">
        <v>5015</v>
      </c>
      <c r="AE13846">
        <f t="shared" si="862"/>
        <v>0</v>
      </c>
      <c r="AG13846" s="2"/>
      <c r="AH13846" t="s">
        <v>4335</v>
      </c>
      <c r="AI13846" s="7" t="s">
        <v>4620</v>
      </c>
    </row>
    <row r="13847" spans="1:35" ht="11" customHeight="1" outlineLevel="1" x14ac:dyDescent="0.25">
      <c r="A13847" t="s">
        <v>4334</v>
      </c>
      <c r="C13847" s="2" t="s">
        <v>11983</v>
      </c>
      <c r="D13847" s="2">
        <v>873</v>
      </c>
      <c r="E13847" s="7">
        <v>2003</v>
      </c>
      <c r="F13847" s="5" t="s">
        <v>4236</v>
      </c>
      <c r="H13847" s="5" t="s">
        <v>5398</v>
      </c>
      <c r="I13847" s="6" t="s">
        <v>5015</v>
      </c>
      <c r="J13847" s="6" t="s">
        <v>7074</v>
      </c>
      <c r="K13847" s="17">
        <v>5</v>
      </c>
      <c r="L13847" s="17" t="s">
        <v>7732</v>
      </c>
      <c r="M13847" s="9"/>
      <c r="N13847" s="9"/>
      <c r="O13847" s="21"/>
      <c r="Q13847" s="29"/>
      <c r="U13847" s="17"/>
      <c r="V13847" s="2"/>
      <c r="Y13847" t="str">
        <f t="shared" si="860"/>
        <v/>
      </c>
      <c r="AA13847" t="str">
        <f t="shared" si="861"/>
        <v/>
      </c>
      <c r="AC13847" s="7"/>
      <c r="AD13847" t="s">
        <v>5015</v>
      </c>
      <c r="AE13847">
        <f t="shared" si="862"/>
        <v>0</v>
      </c>
      <c r="AG13847" s="2"/>
      <c r="AI13847" s="7"/>
    </row>
    <row r="13848" spans="1:35" ht="11" customHeight="1" outlineLevel="1" x14ac:dyDescent="0.25">
      <c r="A13848" t="s">
        <v>4334</v>
      </c>
      <c r="C13848" s="2" t="s">
        <v>11983</v>
      </c>
      <c r="D13848" s="2" t="s">
        <v>11925</v>
      </c>
      <c r="E13848" s="7">
        <v>2003</v>
      </c>
      <c r="F13848" s="5" t="s">
        <v>11926</v>
      </c>
      <c r="H13848" s="5" t="s">
        <v>5398</v>
      </c>
      <c r="I13848" s="6" t="s">
        <v>5015</v>
      </c>
      <c r="J13848" s="6" t="s">
        <v>7074</v>
      </c>
      <c r="K13848" s="17">
        <v>5</v>
      </c>
      <c r="L13848" s="17" t="s">
        <v>7732</v>
      </c>
      <c r="M13848" s="9"/>
      <c r="N13848" s="9"/>
      <c r="O13848" s="21"/>
      <c r="Q13848" s="29"/>
      <c r="U13848" s="17"/>
      <c r="V13848" s="2">
        <v>819</v>
      </c>
      <c r="Y13848" t="str">
        <f t="shared" si="860"/>
        <v/>
      </c>
      <c r="AA13848">
        <f t="shared" si="861"/>
        <v>1</v>
      </c>
      <c r="AC13848" s="7"/>
      <c r="AD13848" t="s">
        <v>5015</v>
      </c>
      <c r="AE13848">
        <f t="shared" si="862"/>
        <v>0</v>
      </c>
      <c r="AG13848" s="2"/>
      <c r="AI13848" s="7"/>
    </row>
    <row r="13849" spans="1:35" ht="11" customHeight="1" outlineLevel="1" x14ac:dyDescent="0.25">
      <c r="A13849" t="s">
        <v>4334</v>
      </c>
      <c r="C13849" s="2" t="s">
        <v>11983</v>
      </c>
      <c r="D13849" s="2">
        <v>899</v>
      </c>
      <c r="E13849" s="7">
        <v>2003</v>
      </c>
      <c r="F13849" s="5" t="s">
        <v>815</v>
      </c>
      <c r="H13849" s="5" t="s">
        <v>5398</v>
      </c>
      <c r="I13849" s="6" t="s">
        <v>11928</v>
      </c>
      <c r="J13849" s="6" t="s">
        <v>11927</v>
      </c>
      <c r="K13849" s="17">
        <v>5</v>
      </c>
      <c r="L13849" s="17" t="s">
        <v>7732</v>
      </c>
      <c r="M13849" s="9"/>
      <c r="N13849" s="9"/>
      <c r="O13849" s="21"/>
      <c r="Q13849" s="29"/>
      <c r="U13849" s="17"/>
      <c r="V13849" s="2"/>
      <c r="Y13849" t="str">
        <f t="shared" si="860"/>
        <v/>
      </c>
      <c r="AA13849" t="str">
        <f t="shared" si="861"/>
        <v/>
      </c>
      <c r="AC13849" s="7"/>
      <c r="AD13849" t="s">
        <v>11928</v>
      </c>
      <c r="AE13849">
        <f t="shared" si="862"/>
        <v>0</v>
      </c>
      <c r="AG13849" s="2"/>
      <c r="AI13849" s="7"/>
    </row>
    <row r="13850" spans="1:35" ht="11" customHeight="1" outlineLevel="1" collapsed="1" x14ac:dyDescent="0.25">
      <c r="A13850" t="s">
        <v>4334</v>
      </c>
      <c r="C13850" s="2" t="s">
        <v>11983</v>
      </c>
      <c r="D13850" s="2">
        <v>900</v>
      </c>
      <c r="E13850" s="7">
        <v>2003</v>
      </c>
      <c r="F13850" s="5" t="s">
        <v>6709</v>
      </c>
      <c r="H13850" s="5" t="s">
        <v>5398</v>
      </c>
      <c r="I13850" s="6" t="s">
        <v>11929</v>
      </c>
      <c r="J13850" s="6" t="s">
        <v>11927</v>
      </c>
      <c r="K13850" s="17">
        <v>5</v>
      </c>
      <c r="L13850" s="17" t="s">
        <v>7732</v>
      </c>
      <c r="M13850" s="9"/>
      <c r="N13850" s="9"/>
      <c r="O13850" s="21"/>
      <c r="Q13850" s="29"/>
      <c r="U13850" s="17"/>
      <c r="V13850" s="2"/>
      <c r="Y13850" t="str">
        <f t="shared" si="860"/>
        <v/>
      </c>
      <c r="AA13850" t="str">
        <f t="shared" si="861"/>
        <v/>
      </c>
      <c r="AC13850" s="7"/>
      <c r="AD13850" t="s">
        <v>11929</v>
      </c>
      <c r="AE13850">
        <f t="shared" si="862"/>
        <v>0</v>
      </c>
      <c r="AG13850" s="2"/>
      <c r="AI13850" s="7"/>
    </row>
    <row r="13851" spans="1:35" ht="11" customHeight="1" outlineLevel="1" x14ac:dyDescent="0.25">
      <c r="A13851" t="s">
        <v>4334</v>
      </c>
      <c r="C13851" s="2" t="s">
        <v>11983</v>
      </c>
      <c r="D13851" s="2">
        <v>924</v>
      </c>
      <c r="E13851" s="7">
        <v>2004</v>
      </c>
      <c r="F13851" s="5" t="s">
        <v>2308</v>
      </c>
      <c r="H13851" s="5" t="s">
        <v>5398</v>
      </c>
      <c r="I13851" s="6" t="s">
        <v>11865</v>
      </c>
      <c r="J13851" s="6" t="s">
        <v>11930</v>
      </c>
      <c r="K13851" s="17">
        <v>5</v>
      </c>
      <c r="L13851" s="17" t="s">
        <v>7732</v>
      </c>
      <c r="M13851" s="9"/>
      <c r="N13851" s="9"/>
      <c r="O13851" s="21"/>
      <c r="Q13851" s="29"/>
      <c r="U13851" s="17"/>
      <c r="V13851" s="2"/>
      <c r="Y13851" t="str">
        <f t="shared" si="860"/>
        <v/>
      </c>
      <c r="AA13851" t="str">
        <f t="shared" si="861"/>
        <v/>
      </c>
      <c r="AC13851" s="7"/>
      <c r="AD13851" t="s">
        <v>11865</v>
      </c>
      <c r="AE13851">
        <f t="shared" si="862"/>
        <v>0</v>
      </c>
      <c r="AG13851" s="2"/>
      <c r="AI13851" s="7"/>
    </row>
    <row r="13852" spans="1:35" ht="11" customHeight="1" outlineLevel="1" x14ac:dyDescent="0.25">
      <c r="A13852" t="s">
        <v>4334</v>
      </c>
      <c r="C13852" s="2" t="s">
        <v>11983</v>
      </c>
      <c r="D13852" s="2">
        <v>928</v>
      </c>
      <c r="E13852" s="7">
        <v>2005</v>
      </c>
      <c r="F13852" s="5" t="s">
        <v>5802</v>
      </c>
      <c r="H13852" s="5" t="s">
        <v>5398</v>
      </c>
      <c r="I13852" s="6" t="s">
        <v>11931</v>
      </c>
      <c r="J13852" s="6" t="s">
        <v>7768</v>
      </c>
      <c r="K13852" s="17">
        <v>5</v>
      </c>
      <c r="L13852" s="17" t="s">
        <v>7732</v>
      </c>
      <c r="M13852" s="9"/>
      <c r="N13852" s="9"/>
      <c r="O13852" s="21"/>
      <c r="Q13852" s="29"/>
      <c r="U13852" s="17"/>
      <c r="V13852" s="2"/>
      <c r="Y13852" t="str">
        <f t="shared" si="860"/>
        <v/>
      </c>
      <c r="AA13852" t="str">
        <f t="shared" si="861"/>
        <v/>
      </c>
      <c r="AC13852" s="7"/>
      <c r="AD13852" t="s">
        <v>11931</v>
      </c>
      <c r="AE13852">
        <f t="shared" si="862"/>
        <v>0</v>
      </c>
      <c r="AG13852" s="2"/>
      <c r="AI13852" s="7"/>
    </row>
    <row r="13853" spans="1:35" ht="11" customHeight="1" outlineLevel="1" x14ac:dyDescent="0.25">
      <c r="A13853" t="s">
        <v>4334</v>
      </c>
      <c r="C13853" s="2" t="s">
        <v>11983</v>
      </c>
      <c r="D13853" s="2">
        <v>929</v>
      </c>
      <c r="E13853" s="7">
        <v>2005</v>
      </c>
      <c r="F13853" s="5" t="s">
        <v>582</v>
      </c>
      <c r="H13853" s="5" t="s">
        <v>5398</v>
      </c>
      <c r="I13853" s="6" t="s">
        <v>11934</v>
      </c>
      <c r="J13853" s="6" t="s">
        <v>7768</v>
      </c>
      <c r="K13853" s="17">
        <v>5</v>
      </c>
      <c r="L13853" s="17" t="s">
        <v>7732</v>
      </c>
      <c r="M13853" s="9"/>
      <c r="N13853" s="9"/>
      <c r="O13853" s="21"/>
      <c r="Q13853" s="29"/>
      <c r="U13853" s="17"/>
      <c r="V13853" s="2"/>
      <c r="Y13853" t="str">
        <f t="shared" si="860"/>
        <v/>
      </c>
      <c r="AA13853" t="str">
        <f t="shared" si="861"/>
        <v/>
      </c>
      <c r="AC13853" s="7"/>
      <c r="AD13853" t="s">
        <v>11934</v>
      </c>
      <c r="AE13853">
        <f t="shared" si="862"/>
        <v>0</v>
      </c>
      <c r="AG13853" s="2"/>
      <c r="AI13853" s="7"/>
    </row>
    <row r="13854" spans="1:35" ht="11" customHeight="1" outlineLevel="1" x14ac:dyDescent="0.25">
      <c r="A13854" t="s">
        <v>4334</v>
      </c>
      <c r="C13854" s="2" t="s">
        <v>11983</v>
      </c>
      <c r="D13854" s="2">
        <v>930</v>
      </c>
      <c r="E13854" s="7">
        <v>2005</v>
      </c>
      <c r="F13854" s="5" t="s">
        <v>2530</v>
      </c>
      <c r="H13854" s="5" t="s">
        <v>5398</v>
      </c>
      <c r="I13854" s="6" t="s">
        <v>11932</v>
      </c>
      <c r="J13854" s="6" t="s">
        <v>7768</v>
      </c>
      <c r="K13854" s="17">
        <v>5</v>
      </c>
      <c r="L13854" s="17" t="s">
        <v>7732</v>
      </c>
      <c r="M13854" s="9"/>
      <c r="N13854" s="9"/>
      <c r="O13854" s="21"/>
      <c r="Q13854" s="29"/>
      <c r="U13854" s="17"/>
      <c r="V13854" s="2"/>
      <c r="Y13854" t="str">
        <f t="shared" si="860"/>
        <v/>
      </c>
      <c r="AA13854" t="str">
        <f t="shared" si="861"/>
        <v/>
      </c>
      <c r="AC13854" s="7"/>
      <c r="AD13854" t="s">
        <v>11932</v>
      </c>
      <c r="AE13854">
        <f t="shared" si="862"/>
        <v>0</v>
      </c>
      <c r="AG13854" s="2"/>
      <c r="AI13854" s="7"/>
    </row>
    <row r="13855" spans="1:35" ht="11" customHeight="1" outlineLevel="1" x14ac:dyDescent="0.25">
      <c r="A13855" t="s">
        <v>4334</v>
      </c>
      <c r="C13855" s="2" t="s">
        <v>11983</v>
      </c>
      <c r="D13855" s="2">
        <v>931</v>
      </c>
      <c r="E13855" s="7">
        <v>2005</v>
      </c>
      <c r="F13855" s="8" t="s">
        <v>3870</v>
      </c>
      <c r="H13855" s="5" t="s">
        <v>5398</v>
      </c>
      <c r="I13855" s="6" t="s">
        <v>11933</v>
      </c>
      <c r="J13855" s="6" t="s">
        <v>7768</v>
      </c>
      <c r="K13855" s="17">
        <v>5</v>
      </c>
      <c r="L13855" s="17" t="s">
        <v>7732</v>
      </c>
      <c r="M13855" s="9"/>
      <c r="N13855" s="9"/>
      <c r="O13855" s="21"/>
      <c r="Q13855" s="29"/>
      <c r="U13855" s="17"/>
      <c r="V13855" s="2"/>
      <c r="Y13855" t="str">
        <f t="shared" si="860"/>
        <v/>
      </c>
      <c r="AA13855" t="str">
        <f t="shared" si="861"/>
        <v/>
      </c>
      <c r="AC13855" s="7"/>
      <c r="AD13855" t="s">
        <v>11933</v>
      </c>
      <c r="AE13855">
        <f t="shared" si="862"/>
        <v>0</v>
      </c>
      <c r="AG13855" s="2"/>
      <c r="AI13855" s="7"/>
    </row>
    <row r="13856" spans="1:35" ht="11" customHeight="1" outlineLevel="1" x14ac:dyDescent="0.25">
      <c r="A13856" t="s">
        <v>4334</v>
      </c>
      <c r="C13856" s="2" t="s">
        <v>11983</v>
      </c>
      <c r="D13856" s="2" t="s">
        <v>11935</v>
      </c>
      <c r="E13856" s="7">
        <v>2005</v>
      </c>
      <c r="F13856" s="5" t="s">
        <v>3480</v>
      </c>
      <c r="H13856" s="5" t="s">
        <v>5398</v>
      </c>
      <c r="I13856" s="6" t="s">
        <v>1748</v>
      </c>
      <c r="J13856" s="6" t="s">
        <v>7768</v>
      </c>
      <c r="K13856" s="17">
        <v>5</v>
      </c>
      <c r="L13856" s="17" t="s">
        <v>7732</v>
      </c>
      <c r="M13856" s="9"/>
      <c r="N13856" s="9"/>
      <c r="O13856" s="21"/>
      <c r="Q13856" s="29"/>
      <c r="U13856" s="17"/>
      <c r="V13856" s="2">
        <v>866</v>
      </c>
      <c r="Y13856" t="str">
        <f t="shared" si="860"/>
        <v/>
      </c>
      <c r="AA13856" t="str">
        <f t="shared" si="861"/>
        <v/>
      </c>
      <c r="AC13856" s="7"/>
      <c r="AD13856" t="s">
        <v>1748</v>
      </c>
      <c r="AE13856">
        <f t="shared" si="862"/>
        <v>0</v>
      </c>
      <c r="AG13856" s="2"/>
      <c r="AH13856" t="s">
        <v>4335</v>
      </c>
      <c r="AI13856" s="7" t="s">
        <v>4922</v>
      </c>
    </row>
    <row r="13857" spans="1:35" ht="11" customHeight="1" outlineLevel="1" x14ac:dyDescent="0.25">
      <c r="A13857" t="s">
        <v>4334</v>
      </c>
      <c r="C13857" s="2" t="s">
        <v>11983</v>
      </c>
      <c r="D13857" s="2">
        <v>966</v>
      </c>
      <c r="E13857" s="7">
        <v>2006</v>
      </c>
      <c r="F13857" s="5" t="s">
        <v>815</v>
      </c>
      <c r="H13857" s="5" t="s">
        <v>5398</v>
      </c>
      <c r="I13857" s="6" t="s">
        <v>1749</v>
      </c>
      <c r="J13857" s="6" t="s">
        <v>11936</v>
      </c>
      <c r="K13857" s="17">
        <v>5</v>
      </c>
      <c r="L13857" s="17" t="s">
        <v>7732</v>
      </c>
      <c r="M13857" s="9"/>
      <c r="N13857" s="9"/>
      <c r="O13857" s="21"/>
      <c r="Q13857" s="29"/>
      <c r="U13857" s="17"/>
      <c r="V13857" s="2">
        <v>887</v>
      </c>
      <c r="Y13857" t="str">
        <f t="shared" si="860"/>
        <v/>
      </c>
      <c r="AA13857" t="str">
        <f t="shared" si="861"/>
        <v/>
      </c>
      <c r="AC13857" s="7"/>
      <c r="AD13857" t="s">
        <v>1749</v>
      </c>
      <c r="AE13857">
        <f t="shared" si="862"/>
        <v>0</v>
      </c>
      <c r="AG13857" s="2"/>
      <c r="AH13857" t="s">
        <v>4335</v>
      </c>
      <c r="AI13857" s="7" t="s">
        <v>4922</v>
      </c>
    </row>
    <row r="13858" spans="1:35" ht="11" customHeight="1" outlineLevel="1" x14ac:dyDescent="0.25">
      <c r="A13858" t="s">
        <v>4334</v>
      </c>
      <c r="C13858" s="2" t="s">
        <v>11983</v>
      </c>
      <c r="D13858" s="2">
        <v>1007</v>
      </c>
      <c r="E13858" s="7">
        <v>2006</v>
      </c>
      <c r="F13858" s="5" t="s">
        <v>4236</v>
      </c>
      <c r="H13858" s="5" t="s">
        <v>5398</v>
      </c>
      <c r="I13858" s="6" t="s">
        <v>11938</v>
      </c>
      <c r="J13858" s="6" t="s">
        <v>11937</v>
      </c>
      <c r="K13858" s="17">
        <v>5</v>
      </c>
      <c r="L13858" s="17" t="s">
        <v>7732</v>
      </c>
      <c r="M13858" s="9"/>
      <c r="N13858" s="9"/>
      <c r="O13858" s="21"/>
      <c r="Q13858" s="29"/>
      <c r="U13858" s="17"/>
      <c r="V13858" s="2"/>
      <c r="Y13858" t="str">
        <f t="shared" si="860"/>
        <v/>
      </c>
      <c r="AA13858" t="str">
        <f t="shared" si="861"/>
        <v/>
      </c>
      <c r="AC13858" s="7"/>
      <c r="AD13858" t="s">
        <v>11938</v>
      </c>
      <c r="AE13858">
        <f t="shared" si="862"/>
        <v>0</v>
      </c>
      <c r="AG13858" s="2"/>
      <c r="AI13858" s="7"/>
    </row>
    <row r="13859" spans="1:35" ht="11" customHeight="1" outlineLevel="1" x14ac:dyDescent="0.25">
      <c r="A13859" t="s">
        <v>4334</v>
      </c>
      <c r="C13859" s="2" t="s">
        <v>11983</v>
      </c>
      <c r="D13859" s="2">
        <v>1008</v>
      </c>
      <c r="E13859" s="7">
        <v>2006</v>
      </c>
      <c r="F13859" s="5" t="s">
        <v>4236</v>
      </c>
      <c r="H13859" s="5" t="s">
        <v>5398</v>
      </c>
      <c r="I13859" s="6" t="s">
        <v>11938</v>
      </c>
      <c r="J13859" s="6" t="s">
        <v>11937</v>
      </c>
      <c r="K13859" s="17">
        <v>5</v>
      </c>
      <c r="L13859" s="17" t="s">
        <v>7732</v>
      </c>
      <c r="M13859" s="9"/>
      <c r="N13859" s="9"/>
      <c r="O13859" s="21"/>
      <c r="Q13859" s="29"/>
      <c r="U13859" s="17"/>
      <c r="V13859" s="2"/>
      <c r="Y13859" t="str">
        <f t="shared" si="860"/>
        <v/>
      </c>
      <c r="AA13859" t="str">
        <f t="shared" si="861"/>
        <v/>
      </c>
      <c r="AC13859" s="7"/>
      <c r="AD13859" t="s">
        <v>11938</v>
      </c>
      <c r="AE13859">
        <f t="shared" si="862"/>
        <v>0</v>
      </c>
      <c r="AG13859" s="2"/>
      <c r="AI13859" s="7"/>
    </row>
    <row r="13860" spans="1:35" ht="11" customHeight="1" outlineLevel="1" x14ac:dyDescent="0.25">
      <c r="A13860" t="s">
        <v>4334</v>
      </c>
      <c r="C13860" s="2" t="s">
        <v>11983</v>
      </c>
      <c r="D13860" s="2" t="s">
        <v>11940</v>
      </c>
      <c r="E13860" s="7">
        <v>2006</v>
      </c>
      <c r="F13860" s="5" t="s">
        <v>10684</v>
      </c>
      <c r="H13860" s="5" t="s">
        <v>5398</v>
      </c>
      <c r="I13860" s="6" t="s">
        <v>9547</v>
      </c>
      <c r="J13860" s="6" t="s">
        <v>11939</v>
      </c>
      <c r="K13860" s="17">
        <v>5</v>
      </c>
      <c r="L13860" s="17" t="s">
        <v>7732</v>
      </c>
      <c r="M13860" s="9"/>
      <c r="N13860" s="9"/>
      <c r="O13860" s="21"/>
      <c r="Q13860" s="29"/>
      <c r="U13860" s="17"/>
      <c r="V13860" s="2"/>
      <c r="Y13860" t="str">
        <f t="shared" si="860"/>
        <v/>
      </c>
      <c r="AA13860">
        <f t="shared" si="861"/>
        <v>1</v>
      </c>
      <c r="AC13860" s="7"/>
      <c r="AD13860" t="s">
        <v>9547</v>
      </c>
      <c r="AE13860">
        <f t="shared" si="862"/>
        <v>0</v>
      </c>
      <c r="AG13860" s="2"/>
      <c r="AI13860" s="7"/>
    </row>
    <row r="13861" spans="1:35" ht="11" customHeight="1" outlineLevel="1" x14ac:dyDescent="0.25">
      <c r="A13861" t="s">
        <v>4334</v>
      </c>
      <c r="C13861" s="2" t="s">
        <v>11983</v>
      </c>
      <c r="D13861" s="2">
        <v>1094</v>
      </c>
      <c r="E13861" s="7">
        <v>2009</v>
      </c>
      <c r="F13861" s="5" t="s">
        <v>9207</v>
      </c>
      <c r="H13861" s="5" t="s">
        <v>5398</v>
      </c>
      <c r="I13861" s="6" t="s">
        <v>11942</v>
      </c>
      <c r="J13861" s="6" t="s">
        <v>11941</v>
      </c>
      <c r="K13861" s="17">
        <v>5</v>
      </c>
      <c r="L13861" s="17" t="s">
        <v>7732</v>
      </c>
      <c r="M13861" s="9"/>
      <c r="N13861" s="9"/>
      <c r="O13861" s="21"/>
      <c r="Q13861" s="29"/>
      <c r="U13861" s="17"/>
      <c r="V13861" s="2"/>
      <c r="Y13861" t="str">
        <f t="shared" si="860"/>
        <v/>
      </c>
      <c r="AA13861" t="str">
        <f t="shared" si="861"/>
        <v/>
      </c>
      <c r="AC13861" s="7"/>
      <c r="AD13861" t="s">
        <v>11942</v>
      </c>
      <c r="AE13861">
        <f t="shared" si="862"/>
        <v>0</v>
      </c>
      <c r="AG13861" s="2"/>
      <c r="AI13861" s="7"/>
    </row>
    <row r="13862" spans="1:35" ht="11" customHeight="1" outlineLevel="1" x14ac:dyDescent="0.25">
      <c r="A13862" t="s">
        <v>4334</v>
      </c>
      <c r="C13862" s="2" t="s">
        <v>11983</v>
      </c>
      <c r="D13862" s="2">
        <v>1097</v>
      </c>
      <c r="E13862" s="7">
        <v>2009</v>
      </c>
      <c r="F13862" s="5" t="s">
        <v>6709</v>
      </c>
      <c r="H13862" s="5" t="s">
        <v>5398</v>
      </c>
      <c r="I13862" s="6" t="s">
        <v>11944</v>
      </c>
      <c r="J13862" s="6" t="s">
        <v>11943</v>
      </c>
      <c r="K13862" s="17">
        <v>3</v>
      </c>
      <c r="L13862" s="17" t="s">
        <v>7732</v>
      </c>
      <c r="M13862" s="9"/>
      <c r="N13862" s="9"/>
      <c r="O13862" s="21"/>
      <c r="Q13862" s="29"/>
      <c r="U13862" s="17"/>
      <c r="V13862" s="2"/>
      <c r="Y13862" t="str">
        <f t="shared" si="860"/>
        <v/>
      </c>
      <c r="AA13862" t="str">
        <f t="shared" si="861"/>
        <v/>
      </c>
      <c r="AC13862" s="7"/>
      <c r="AD13862" t="s">
        <v>11944</v>
      </c>
      <c r="AE13862">
        <f t="shared" si="862"/>
        <v>0</v>
      </c>
      <c r="AG13862" s="2"/>
      <c r="AI13862" s="7"/>
    </row>
    <row r="13863" spans="1:35" ht="11" customHeight="1" outlineLevel="1" x14ac:dyDescent="0.25">
      <c r="A13863" t="s">
        <v>4334</v>
      </c>
      <c r="C13863" s="2" t="s">
        <v>11983</v>
      </c>
      <c r="D13863" s="2">
        <v>1140</v>
      </c>
      <c r="E13863" s="7">
        <v>2010</v>
      </c>
      <c r="F13863" s="5" t="s">
        <v>6709</v>
      </c>
      <c r="H13863" s="5" t="s">
        <v>5398</v>
      </c>
      <c r="I13863" s="6" t="s">
        <v>11865</v>
      </c>
      <c r="J13863" s="6" t="s">
        <v>11945</v>
      </c>
      <c r="K13863" s="17">
        <v>5</v>
      </c>
      <c r="L13863" s="17" t="s">
        <v>7732</v>
      </c>
      <c r="M13863" s="9"/>
      <c r="N13863" s="9"/>
      <c r="O13863" s="21"/>
      <c r="Q13863" s="29"/>
      <c r="U13863" s="17"/>
      <c r="V13863" s="2"/>
      <c r="Y13863" t="str">
        <f t="shared" si="860"/>
        <v/>
      </c>
      <c r="AA13863" t="str">
        <f t="shared" si="861"/>
        <v/>
      </c>
      <c r="AC13863" s="7"/>
      <c r="AD13863" t="s">
        <v>11865</v>
      </c>
      <c r="AE13863">
        <f t="shared" si="862"/>
        <v>0</v>
      </c>
      <c r="AG13863" s="2"/>
      <c r="AI13863" s="7"/>
    </row>
    <row r="13864" spans="1:35" ht="11" customHeight="1" outlineLevel="1" x14ac:dyDescent="0.25">
      <c r="A13864" t="s">
        <v>4334</v>
      </c>
      <c r="C13864" s="2" t="s">
        <v>11983</v>
      </c>
      <c r="D13864" s="2">
        <v>1141</v>
      </c>
      <c r="E13864" s="7">
        <v>2010</v>
      </c>
      <c r="F13864" s="5" t="s">
        <v>5802</v>
      </c>
      <c r="H13864" s="5" t="s">
        <v>5398</v>
      </c>
      <c r="I13864" s="6" t="s">
        <v>11865</v>
      </c>
      <c r="J13864" s="6" t="s">
        <v>11945</v>
      </c>
      <c r="K13864" s="17">
        <v>5</v>
      </c>
      <c r="L13864" s="17" t="s">
        <v>7732</v>
      </c>
      <c r="M13864" s="9"/>
      <c r="N13864" s="9"/>
      <c r="O13864" s="21"/>
      <c r="Q13864" s="29"/>
      <c r="U13864" s="17"/>
      <c r="V13864" s="2"/>
      <c r="Y13864" t="str">
        <f t="shared" si="860"/>
        <v/>
      </c>
      <c r="AA13864" t="str">
        <f t="shared" si="861"/>
        <v/>
      </c>
      <c r="AC13864" s="7"/>
      <c r="AD13864" t="s">
        <v>11865</v>
      </c>
      <c r="AE13864">
        <f t="shared" si="862"/>
        <v>0</v>
      </c>
      <c r="AG13864" s="2"/>
      <c r="AI13864" s="7"/>
    </row>
    <row r="13865" spans="1:35" ht="11" customHeight="1" outlineLevel="1" x14ac:dyDescent="0.25">
      <c r="A13865" t="s">
        <v>4334</v>
      </c>
      <c r="C13865" s="2" t="s">
        <v>11983</v>
      </c>
      <c r="D13865" s="2" t="s">
        <v>11947</v>
      </c>
      <c r="E13865" s="7">
        <v>2010</v>
      </c>
      <c r="F13865" s="5" t="s">
        <v>9485</v>
      </c>
      <c r="H13865" s="5" t="s">
        <v>5398</v>
      </c>
      <c r="I13865" s="6" t="s">
        <v>11835</v>
      </c>
      <c r="J13865" s="6" t="s">
        <v>11946</v>
      </c>
      <c r="K13865" s="17">
        <v>5</v>
      </c>
      <c r="L13865" s="17" t="s">
        <v>7732</v>
      </c>
      <c r="M13865" s="9"/>
      <c r="N13865" s="9"/>
      <c r="O13865" s="21"/>
      <c r="Q13865" s="29"/>
      <c r="U13865" s="17"/>
      <c r="V13865" s="2"/>
      <c r="Y13865" t="str">
        <f t="shared" si="860"/>
        <v/>
      </c>
      <c r="AA13865">
        <f t="shared" si="861"/>
        <v>1</v>
      </c>
      <c r="AC13865" s="7"/>
      <c r="AD13865" t="s">
        <v>11835</v>
      </c>
      <c r="AE13865">
        <f t="shared" si="862"/>
        <v>0</v>
      </c>
      <c r="AG13865" s="2"/>
      <c r="AI13865" s="7"/>
    </row>
    <row r="13866" spans="1:35" ht="11" customHeight="1" outlineLevel="1" collapsed="1" x14ac:dyDescent="0.25">
      <c r="A13866" t="s">
        <v>4334</v>
      </c>
      <c r="C13866" s="2" t="s">
        <v>11983</v>
      </c>
      <c r="D13866" s="2" t="s">
        <v>11950</v>
      </c>
      <c r="E13866" s="7">
        <v>2012</v>
      </c>
      <c r="F13866" s="5" t="s">
        <v>11948</v>
      </c>
      <c r="H13866" s="5" t="s">
        <v>5398</v>
      </c>
      <c r="I13866" s="6" t="s">
        <v>11835</v>
      </c>
      <c r="J13866" s="6" t="s">
        <v>11949</v>
      </c>
      <c r="K13866" s="17">
        <v>5</v>
      </c>
      <c r="L13866" s="17" t="s">
        <v>7732</v>
      </c>
      <c r="M13866" s="9"/>
      <c r="N13866" s="9"/>
      <c r="O13866" s="21"/>
      <c r="Q13866" s="29"/>
      <c r="U13866" s="17"/>
      <c r="V13866" s="2"/>
      <c r="Y13866" t="str">
        <f t="shared" si="860"/>
        <v/>
      </c>
      <c r="AA13866">
        <f t="shared" si="861"/>
        <v>1</v>
      </c>
      <c r="AC13866" s="7"/>
      <c r="AD13866" t="s">
        <v>11835</v>
      </c>
      <c r="AE13866">
        <f t="shared" si="862"/>
        <v>0</v>
      </c>
      <c r="AG13866" s="2"/>
      <c r="AI13866" s="7"/>
    </row>
    <row r="13867" spans="1:35" ht="11" customHeight="1" outlineLevel="1" x14ac:dyDescent="0.25">
      <c r="A13867" t="s">
        <v>4334</v>
      </c>
      <c r="C13867" s="2" t="s">
        <v>11983</v>
      </c>
      <c r="D13867" s="2">
        <v>1182</v>
      </c>
      <c r="E13867" s="7">
        <v>2012</v>
      </c>
      <c r="F13867" s="5" t="s">
        <v>582</v>
      </c>
      <c r="H13867" s="5" t="s">
        <v>5398</v>
      </c>
      <c r="I13867" s="6" t="s">
        <v>11865</v>
      </c>
      <c r="J13867" s="6" t="s">
        <v>11951</v>
      </c>
      <c r="K13867" s="17">
        <v>3</v>
      </c>
      <c r="L13867" s="17" t="s">
        <v>7732</v>
      </c>
      <c r="M13867" s="9"/>
      <c r="N13867" s="9"/>
      <c r="O13867" s="21"/>
      <c r="Q13867" s="29"/>
      <c r="U13867" s="17"/>
      <c r="V13867" s="2"/>
      <c r="Y13867" t="str">
        <f t="shared" si="860"/>
        <v/>
      </c>
      <c r="AA13867" t="str">
        <f t="shared" si="861"/>
        <v/>
      </c>
      <c r="AC13867" s="7"/>
      <c r="AD13867" t="s">
        <v>11865</v>
      </c>
      <c r="AE13867">
        <f t="shared" si="862"/>
        <v>0</v>
      </c>
      <c r="AG13867" s="2"/>
      <c r="AI13867" s="7"/>
    </row>
    <row r="13868" spans="1:35" ht="11" customHeight="1" outlineLevel="1" x14ac:dyDescent="0.25">
      <c r="A13868" t="s">
        <v>4334</v>
      </c>
      <c r="C13868" s="2" t="s">
        <v>11983</v>
      </c>
      <c r="D13868" s="2">
        <v>1183</v>
      </c>
      <c r="E13868" s="7">
        <v>2012</v>
      </c>
      <c r="F13868" s="5" t="s">
        <v>2530</v>
      </c>
      <c r="H13868" s="5" t="s">
        <v>5398</v>
      </c>
      <c r="I13868" s="6" t="s">
        <v>11865</v>
      </c>
      <c r="J13868" s="6" t="s">
        <v>11951</v>
      </c>
      <c r="K13868" s="17">
        <v>5</v>
      </c>
      <c r="L13868" s="17" t="s">
        <v>7732</v>
      </c>
      <c r="M13868" s="9"/>
      <c r="N13868" s="9"/>
      <c r="O13868" s="21"/>
      <c r="Q13868" s="29"/>
      <c r="U13868" s="17"/>
      <c r="V13868" s="2"/>
      <c r="Y13868" t="str">
        <f t="shared" si="860"/>
        <v/>
      </c>
      <c r="AA13868" t="str">
        <f t="shared" si="861"/>
        <v/>
      </c>
      <c r="AC13868" s="7"/>
      <c r="AD13868" t="s">
        <v>11865</v>
      </c>
      <c r="AE13868">
        <f t="shared" si="862"/>
        <v>0</v>
      </c>
      <c r="AG13868" s="2"/>
      <c r="AI13868" s="7"/>
    </row>
    <row r="13869" spans="1:35" ht="11" customHeight="1" outlineLevel="1" x14ac:dyDescent="0.25">
      <c r="A13869" t="s">
        <v>4334</v>
      </c>
      <c r="C13869" s="2" t="s">
        <v>11983</v>
      </c>
      <c r="D13869" s="2">
        <v>1203</v>
      </c>
      <c r="E13869" s="7">
        <v>2014</v>
      </c>
      <c r="F13869" s="5" t="s">
        <v>4236</v>
      </c>
      <c r="H13869" s="5" t="s">
        <v>5398</v>
      </c>
      <c r="I13869" s="6" t="s">
        <v>11953</v>
      </c>
      <c r="J13869" s="6" t="s">
        <v>11952</v>
      </c>
      <c r="K13869" s="17">
        <v>5</v>
      </c>
      <c r="L13869" s="17" t="s">
        <v>7732</v>
      </c>
      <c r="M13869" s="9"/>
      <c r="N13869" s="9"/>
      <c r="O13869" s="21"/>
      <c r="Q13869" s="29"/>
      <c r="U13869" s="17"/>
      <c r="V13869" s="2"/>
      <c r="Y13869" t="str">
        <f t="shared" si="860"/>
        <v/>
      </c>
      <c r="AA13869" t="str">
        <f t="shared" si="861"/>
        <v/>
      </c>
      <c r="AC13869" s="7"/>
      <c r="AD13869" t="s">
        <v>11953</v>
      </c>
      <c r="AE13869">
        <f t="shared" si="862"/>
        <v>0</v>
      </c>
      <c r="AG13869" s="2"/>
      <c r="AI13869" s="7"/>
    </row>
    <row r="13870" spans="1:35" ht="11" customHeight="1" outlineLevel="1" x14ac:dyDescent="0.25">
      <c r="A13870" t="s">
        <v>4334</v>
      </c>
      <c r="C13870" s="2" t="s">
        <v>11983</v>
      </c>
      <c r="D13870" s="2">
        <v>1204</v>
      </c>
      <c r="E13870" s="7">
        <v>2014</v>
      </c>
      <c r="F13870" s="5" t="s">
        <v>582</v>
      </c>
      <c r="H13870" s="5" t="s">
        <v>5398</v>
      </c>
      <c r="I13870" s="6" t="s">
        <v>11953</v>
      </c>
      <c r="J13870" s="6" t="s">
        <v>11952</v>
      </c>
      <c r="K13870" s="17">
        <v>4</v>
      </c>
      <c r="L13870" s="17" t="s">
        <v>7732</v>
      </c>
      <c r="M13870" s="9"/>
      <c r="N13870" s="9"/>
      <c r="O13870" s="21"/>
      <c r="Q13870" s="29"/>
      <c r="U13870" s="17"/>
      <c r="V13870" s="2"/>
      <c r="Y13870" t="str">
        <f t="shared" si="860"/>
        <v/>
      </c>
      <c r="AA13870" t="str">
        <f t="shared" si="861"/>
        <v/>
      </c>
      <c r="AC13870" s="7"/>
      <c r="AD13870" t="s">
        <v>11953</v>
      </c>
      <c r="AE13870">
        <f t="shared" si="862"/>
        <v>0</v>
      </c>
      <c r="AG13870" s="2"/>
      <c r="AI13870" s="7"/>
    </row>
    <row r="13871" spans="1:35" ht="11" customHeight="1" outlineLevel="1" x14ac:dyDescent="0.25">
      <c r="A13871" t="s">
        <v>4334</v>
      </c>
      <c r="C13871" s="2" t="s">
        <v>11983</v>
      </c>
      <c r="D13871" s="2">
        <v>1205</v>
      </c>
      <c r="E13871" s="7">
        <v>2014</v>
      </c>
      <c r="F13871" s="5" t="s">
        <v>2530</v>
      </c>
      <c r="H13871" s="5" t="s">
        <v>5398</v>
      </c>
      <c r="I13871" s="6" t="s">
        <v>11953</v>
      </c>
      <c r="J13871" s="6" t="s">
        <v>11952</v>
      </c>
      <c r="K13871" s="17">
        <v>4</v>
      </c>
      <c r="L13871" s="17" t="s">
        <v>7732</v>
      </c>
      <c r="M13871" s="9"/>
      <c r="N13871" s="9"/>
      <c r="O13871" s="21"/>
      <c r="Q13871" s="29"/>
      <c r="U13871" s="17"/>
      <c r="V13871" s="2"/>
      <c r="Y13871" t="str">
        <f t="shared" si="860"/>
        <v/>
      </c>
      <c r="AA13871" t="str">
        <f t="shared" si="861"/>
        <v/>
      </c>
      <c r="AC13871" s="7"/>
      <c r="AD13871" t="s">
        <v>11953</v>
      </c>
      <c r="AE13871">
        <f t="shared" si="862"/>
        <v>0</v>
      </c>
      <c r="AG13871" s="2"/>
      <c r="AI13871" s="7"/>
    </row>
    <row r="13872" spans="1:35" ht="11" customHeight="1" outlineLevel="1" x14ac:dyDescent="0.25">
      <c r="A13872" t="s">
        <v>4334</v>
      </c>
      <c r="C13872" s="2" t="s">
        <v>11983</v>
      </c>
      <c r="D13872" s="2">
        <v>1206</v>
      </c>
      <c r="E13872" s="7">
        <v>2014</v>
      </c>
      <c r="F13872" s="5" t="s">
        <v>4769</v>
      </c>
      <c r="H13872" s="5" t="s">
        <v>5398</v>
      </c>
      <c r="I13872" s="6" t="s">
        <v>11953</v>
      </c>
      <c r="J13872" s="6" t="s">
        <v>11952</v>
      </c>
      <c r="K13872" s="17">
        <v>4</v>
      </c>
      <c r="L13872" s="17" t="s">
        <v>7732</v>
      </c>
      <c r="M13872" s="9"/>
      <c r="N13872" s="9"/>
      <c r="O13872" s="21"/>
      <c r="Q13872" s="29"/>
      <c r="U13872" s="17"/>
      <c r="V13872" s="2"/>
      <c r="Y13872" t="str">
        <f t="shared" si="860"/>
        <v/>
      </c>
      <c r="AA13872" t="str">
        <f t="shared" si="861"/>
        <v/>
      </c>
      <c r="AC13872" s="7"/>
      <c r="AD13872" t="s">
        <v>11953</v>
      </c>
      <c r="AE13872">
        <f t="shared" si="862"/>
        <v>0</v>
      </c>
      <c r="AG13872" s="2"/>
      <c r="AI13872" s="7"/>
    </row>
    <row r="13873" spans="1:35" ht="11" customHeight="1" outlineLevel="1" x14ac:dyDescent="0.25">
      <c r="A13873" t="s">
        <v>4334</v>
      </c>
      <c r="C13873" s="2" t="s">
        <v>11983</v>
      </c>
      <c r="D13873" s="2">
        <v>1207</v>
      </c>
      <c r="E13873" s="7">
        <v>2014</v>
      </c>
      <c r="F13873" s="5" t="s">
        <v>10880</v>
      </c>
      <c r="H13873" s="5" t="s">
        <v>5398</v>
      </c>
      <c r="I13873" s="6" t="s">
        <v>11953</v>
      </c>
      <c r="J13873" s="6" t="s">
        <v>11952</v>
      </c>
      <c r="K13873" s="17">
        <v>4</v>
      </c>
      <c r="L13873" s="17" t="s">
        <v>7732</v>
      </c>
      <c r="M13873" s="9"/>
      <c r="N13873" s="9"/>
      <c r="O13873" s="21"/>
      <c r="Q13873" s="29"/>
      <c r="U13873" s="17"/>
      <c r="V13873" s="2"/>
      <c r="Y13873" t="str">
        <f t="shared" si="860"/>
        <v/>
      </c>
      <c r="AA13873" t="str">
        <f t="shared" si="861"/>
        <v/>
      </c>
      <c r="AC13873" s="7"/>
      <c r="AD13873" t="s">
        <v>11953</v>
      </c>
      <c r="AE13873">
        <f t="shared" si="862"/>
        <v>0</v>
      </c>
      <c r="AG13873" s="2"/>
      <c r="AI13873" s="7"/>
    </row>
    <row r="13874" spans="1:35" ht="11" customHeight="1" outlineLevel="1" x14ac:dyDescent="0.3">
      <c r="A13874" t="s">
        <v>4334</v>
      </c>
      <c r="C13874" s="2" t="s">
        <v>11983</v>
      </c>
      <c r="D13874" s="2" t="s">
        <v>18867</v>
      </c>
      <c r="E13874" s="7">
        <v>2014</v>
      </c>
      <c r="F13874" s="5" t="s">
        <v>11914</v>
      </c>
      <c r="H13874" s="5" t="s">
        <v>5398</v>
      </c>
      <c r="I13874" s="6" t="s">
        <v>11953</v>
      </c>
      <c r="J13874" s="6" t="s">
        <v>11952</v>
      </c>
      <c r="K13874" s="17">
        <v>4</v>
      </c>
      <c r="L13874" s="17" t="s">
        <v>7732</v>
      </c>
      <c r="M13874" s="9"/>
      <c r="N13874" s="9"/>
      <c r="O13874" s="21"/>
      <c r="Q13874" s="29"/>
      <c r="U13874" s="17"/>
      <c r="V13874" s="2"/>
      <c r="Y13874" t="str">
        <f t="shared" si="860"/>
        <v/>
      </c>
      <c r="AA13874">
        <f t="shared" si="861"/>
        <v>1</v>
      </c>
      <c r="AC13874" s="7"/>
      <c r="AD13874" t="s">
        <v>11953</v>
      </c>
      <c r="AE13874">
        <f t="shared" si="862"/>
        <v>0</v>
      </c>
      <c r="AG13874" s="2"/>
      <c r="AI13874" s="7"/>
    </row>
    <row r="13875" spans="1:35" ht="11" customHeight="1" outlineLevel="1" x14ac:dyDescent="0.25">
      <c r="A13875" t="s">
        <v>4334</v>
      </c>
      <c r="C13875" s="2" t="s">
        <v>11983</v>
      </c>
      <c r="D13875" s="2">
        <v>1226</v>
      </c>
      <c r="E13875" s="7">
        <v>2014</v>
      </c>
      <c r="F13875" s="5" t="s">
        <v>4769</v>
      </c>
      <c r="H13875" s="5" t="s">
        <v>5398</v>
      </c>
      <c r="I13875" s="6" t="s">
        <v>11865</v>
      </c>
      <c r="J13875" s="6" t="s">
        <v>11954</v>
      </c>
      <c r="K13875" s="17">
        <v>5</v>
      </c>
      <c r="L13875" s="17" t="s">
        <v>20076</v>
      </c>
      <c r="M13875" s="9"/>
      <c r="N13875" s="9"/>
      <c r="O13875" s="21"/>
      <c r="Q13875" s="29"/>
      <c r="U13875" s="17"/>
      <c r="V13875" s="2"/>
      <c r="Y13875" t="str">
        <f t="shared" si="860"/>
        <v/>
      </c>
      <c r="AA13875" t="str">
        <f t="shared" si="861"/>
        <v/>
      </c>
      <c r="AC13875" s="7"/>
      <c r="AD13875" t="s">
        <v>11865</v>
      </c>
      <c r="AE13875">
        <f t="shared" si="862"/>
        <v>0</v>
      </c>
      <c r="AG13875" s="2"/>
      <c r="AI13875" s="7"/>
    </row>
    <row r="13876" spans="1:35" ht="11" customHeight="1" outlineLevel="1" x14ac:dyDescent="0.25">
      <c r="A13876" t="s">
        <v>4334</v>
      </c>
      <c r="C13876" s="2" t="s">
        <v>11983</v>
      </c>
      <c r="D13876" s="2" t="s">
        <v>11955</v>
      </c>
      <c r="E13876" s="7">
        <v>2014</v>
      </c>
      <c r="F13876" s="5" t="s">
        <v>11956</v>
      </c>
      <c r="H13876" s="5" t="s">
        <v>5398</v>
      </c>
      <c r="I13876" s="6" t="s">
        <v>11865</v>
      </c>
      <c r="J13876" s="6" t="s">
        <v>11954</v>
      </c>
      <c r="K13876" s="17">
        <v>5</v>
      </c>
      <c r="L13876" s="17" t="s">
        <v>7730</v>
      </c>
      <c r="M13876" s="9">
        <v>3.5</v>
      </c>
      <c r="N13876" s="9"/>
      <c r="O13876" s="21"/>
      <c r="Q13876" s="29"/>
      <c r="U13876" s="17"/>
      <c r="V13876" s="2"/>
      <c r="Y13876" t="str">
        <f t="shared" ref="Y13876:Y13939" si="863">IF(COUNTIF(F13876,"*fdc*"),1,"")</f>
        <v/>
      </c>
      <c r="AA13876">
        <f t="shared" ref="AA13876:AA13939" si="864">IF(COUNTIF(F13876,"*s/s*"),1,"")</f>
        <v>1</v>
      </c>
      <c r="AC13876" s="7"/>
      <c r="AD13876" t="s">
        <v>11865</v>
      </c>
      <c r="AE13876">
        <f t="shared" si="862"/>
        <v>0</v>
      </c>
      <c r="AG13876" s="2"/>
      <c r="AI13876" s="7"/>
    </row>
    <row r="13877" spans="1:35" ht="11" customHeight="1" outlineLevel="1" x14ac:dyDescent="0.25">
      <c r="A13877" t="s">
        <v>4334</v>
      </c>
      <c r="C13877" s="2" t="s">
        <v>11983</v>
      </c>
      <c r="D13877" s="2">
        <v>1227</v>
      </c>
      <c r="E13877" s="7">
        <v>2015</v>
      </c>
      <c r="F13877" s="5" t="s">
        <v>582</v>
      </c>
      <c r="H13877" s="5" t="s">
        <v>5398</v>
      </c>
      <c r="I13877" s="6" t="s">
        <v>11958</v>
      </c>
      <c r="J13877" s="6" t="s">
        <v>11822</v>
      </c>
      <c r="K13877" s="17">
        <v>5</v>
      </c>
      <c r="L13877" s="17" t="s">
        <v>20076</v>
      </c>
      <c r="M13877" s="9"/>
      <c r="N13877" s="9"/>
      <c r="O13877" s="21"/>
      <c r="Q13877" s="29"/>
      <c r="U13877" s="17"/>
      <c r="V13877" s="2"/>
      <c r="Y13877" t="str">
        <f t="shared" si="863"/>
        <v/>
      </c>
      <c r="AA13877" t="str">
        <f t="shared" si="864"/>
        <v/>
      </c>
      <c r="AC13877" s="7"/>
      <c r="AD13877" t="s">
        <v>11958</v>
      </c>
      <c r="AE13877">
        <f t="shared" si="862"/>
        <v>0</v>
      </c>
      <c r="AG13877" s="2"/>
      <c r="AI13877" s="7"/>
    </row>
    <row r="13878" spans="1:35" ht="11" customHeight="1" outlineLevel="1" x14ac:dyDescent="0.25">
      <c r="A13878" t="s">
        <v>4334</v>
      </c>
      <c r="C13878" s="2" t="s">
        <v>11983</v>
      </c>
      <c r="D13878" s="2">
        <v>1228</v>
      </c>
      <c r="E13878" s="7">
        <v>2015</v>
      </c>
      <c r="F13878" s="5" t="s">
        <v>2530</v>
      </c>
      <c r="H13878" s="5" t="s">
        <v>5398</v>
      </c>
      <c r="I13878" s="6" t="s">
        <v>11958</v>
      </c>
      <c r="J13878" s="6" t="s">
        <v>11822</v>
      </c>
      <c r="K13878" s="17">
        <v>5</v>
      </c>
      <c r="L13878" s="17" t="s">
        <v>20076</v>
      </c>
      <c r="M13878" s="9"/>
      <c r="N13878" s="9"/>
      <c r="O13878" s="21"/>
      <c r="Q13878" s="29"/>
      <c r="U13878" s="17"/>
      <c r="V13878" s="2"/>
      <c r="Y13878" t="str">
        <f t="shared" si="863"/>
        <v/>
      </c>
      <c r="AA13878" t="str">
        <f t="shared" si="864"/>
        <v/>
      </c>
      <c r="AC13878" s="7"/>
      <c r="AD13878" t="s">
        <v>11958</v>
      </c>
      <c r="AE13878">
        <f t="shared" si="862"/>
        <v>0</v>
      </c>
      <c r="AG13878" s="2"/>
      <c r="AI13878" s="7"/>
    </row>
    <row r="13879" spans="1:35" ht="11" customHeight="1" outlineLevel="1" x14ac:dyDescent="0.25">
      <c r="A13879" t="s">
        <v>4334</v>
      </c>
      <c r="C13879" s="2" t="s">
        <v>11983</v>
      </c>
      <c r="D13879" s="2">
        <v>1229</v>
      </c>
      <c r="E13879" s="7">
        <v>2015</v>
      </c>
      <c r="F13879" s="5" t="s">
        <v>4769</v>
      </c>
      <c r="H13879" s="5" t="s">
        <v>5398</v>
      </c>
      <c r="I13879" s="6" t="s">
        <v>11958</v>
      </c>
      <c r="J13879" s="6" t="s">
        <v>11822</v>
      </c>
      <c r="K13879" s="17">
        <v>5</v>
      </c>
      <c r="L13879" s="17" t="s">
        <v>20076</v>
      </c>
      <c r="M13879" s="9"/>
      <c r="N13879" s="9"/>
      <c r="O13879" s="21"/>
      <c r="Q13879" s="29"/>
      <c r="U13879" s="17"/>
      <c r="V13879" s="2"/>
      <c r="Y13879" t="str">
        <f t="shared" si="863"/>
        <v/>
      </c>
      <c r="AA13879" t="str">
        <f t="shared" si="864"/>
        <v/>
      </c>
      <c r="AC13879" s="7"/>
      <c r="AD13879" t="s">
        <v>11958</v>
      </c>
      <c r="AE13879">
        <f t="shared" si="862"/>
        <v>0</v>
      </c>
      <c r="AG13879" s="2"/>
      <c r="AI13879" s="7"/>
    </row>
    <row r="13880" spans="1:35" ht="11" customHeight="1" outlineLevel="1" x14ac:dyDescent="0.25">
      <c r="A13880" t="s">
        <v>4334</v>
      </c>
      <c r="C13880" s="2" t="s">
        <v>11983</v>
      </c>
      <c r="D13880" s="2">
        <v>1230</v>
      </c>
      <c r="E13880" s="7">
        <v>2015</v>
      </c>
      <c r="F13880" s="5" t="s">
        <v>2728</v>
      </c>
      <c r="H13880" s="5" t="s">
        <v>5398</v>
      </c>
      <c r="I13880" s="6" t="s">
        <v>11958</v>
      </c>
      <c r="J13880" s="6" t="s">
        <v>11822</v>
      </c>
      <c r="K13880" s="17">
        <v>5</v>
      </c>
      <c r="L13880" s="17" t="s">
        <v>20076</v>
      </c>
      <c r="M13880" s="9"/>
      <c r="N13880" s="9"/>
      <c r="O13880" s="21"/>
      <c r="Q13880" s="29"/>
      <c r="U13880" s="17"/>
      <c r="V13880" s="2"/>
      <c r="Y13880" t="str">
        <f t="shared" si="863"/>
        <v/>
      </c>
      <c r="AA13880" t="str">
        <f t="shared" si="864"/>
        <v/>
      </c>
      <c r="AC13880" s="7"/>
      <c r="AD13880" t="s">
        <v>11958</v>
      </c>
      <c r="AE13880">
        <f t="shared" si="862"/>
        <v>0</v>
      </c>
      <c r="AG13880" s="2"/>
      <c r="AI13880" s="7"/>
    </row>
    <row r="13881" spans="1:35" ht="11" customHeight="1" outlineLevel="1" x14ac:dyDescent="0.25">
      <c r="A13881" t="s">
        <v>4334</v>
      </c>
      <c r="C13881" s="2" t="s">
        <v>11983</v>
      </c>
      <c r="D13881" s="2" t="s">
        <v>11957</v>
      </c>
      <c r="E13881" s="7">
        <v>2015</v>
      </c>
      <c r="F13881" s="5" t="s">
        <v>3480</v>
      </c>
      <c r="H13881" s="5" t="s">
        <v>5398</v>
      </c>
      <c r="I13881" s="6" t="s">
        <v>11958</v>
      </c>
      <c r="J13881" s="6" t="s">
        <v>11822</v>
      </c>
      <c r="K13881" s="17">
        <v>5</v>
      </c>
      <c r="L13881" s="17" t="s">
        <v>7730</v>
      </c>
      <c r="M13881" s="9">
        <v>6</v>
      </c>
      <c r="N13881" s="9"/>
      <c r="O13881" s="21"/>
      <c r="Q13881" s="29"/>
      <c r="U13881" s="17"/>
      <c r="V13881" s="2"/>
      <c r="Y13881" t="str">
        <f t="shared" si="863"/>
        <v/>
      </c>
      <c r="AA13881" t="str">
        <f t="shared" si="864"/>
        <v/>
      </c>
      <c r="AC13881" s="7"/>
      <c r="AD13881" t="s">
        <v>11958</v>
      </c>
      <c r="AE13881">
        <f t="shared" si="862"/>
        <v>0</v>
      </c>
      <c r="AG13881" s="2"/>
      <c r="AI13881" s="7"/>
    </row>
    <row r="13882" spans="1:35" ht="11" customHeight="1" outlineLevel="1" x14ac:dyDescent="0.3">
      <c r="A13882" t="s">
        <v>4334</v>
      </c>
      <c r="C13882" s="2" t="s">
        <v>11983</v>
      </c>
      <c r="D13882" s="2">
        <v>1252</v>
      </c>
      <c r="E13882" s="7">
        <v>2016</v>
      </c>
      <c r="F13882" s="5" t="s">
        <v>11914</v>
      </c>
      <c r="H13882" s="5" t="s">
        <v>5398</v>
      </c>
      <c r="I13882" s="6" t="s">
        <v>11953</v>
      </c>
      <c r="J13882" s="6" t="s">
        <v>11959</v>
      </c>
      <c r="K13882" s="17">
        <v>4</v>
      </c>
      <c r="L13882" s="17" t="s">
        <v>20076</v>
      </c>
      <c r="M13882" s="9"/>
      <c r="N13882" s="9"/>
      <c r="O13882" s="21"/>
      <c r="Q13882" s="29"/>
      <c r="U13882" s="17"/>
      <c r="V13882" s="2"/>
      <c r="Y13882" t="str">
        <f t="shared" si="863"/>
        <v/>
      </c>
      <c r="AA13882">
        <f t="shared" si="864"/>
        <v>1</v>
      </c>
      <c r="AC13882" s="7"/>
      <c r="AD13882" t="s">
        <v>11953</v>
      </c>
      <c r="AE13882">
        <f t="shared" si="862"/>
        <v>0</v>
      </c>
      <c r="AG13882" s="2"/>
      <c r="AI13882" s="7"/>
    </row>
    <row r="13883" spans="1:35" ht="11" customHeight="1" outlineLevel="1" x14ac:dyDescent="0.3">
      <c r="A13883" t="s">
        <v>4334</v>
      </c>
      <c r="C13883" s="2" t="s">
        <v>11983</v>
      </c>
      <c r="D13883" s="2" t="s">
        <v>21061</v>
      </c>
      <c r="E13883" s="7">
        <v>2016</v>
      </c>
      <c r="F13883" s="5" t="s">
        <v>11914</v>
      </c>
      <c r="H13883" s="5" t="s">
        <v>5398</v>
      </c>
      <c r="I13883" s="6" t="s">
        <v>11961</v>
      </c>
      <c r="J13883" s="6" t="s">
        <v>11960</v>
      </c>
      <c r="K13883" s="17">
        <v>3</v>
      </c>
      <c r="L13883" s="17" t="s">
        <v>7730</v>
      </c>
      <c r="M13883" s="9">
        <v>3.3</v>
      </c>
      <c r="N13883" s="9"/>
      <c r="O13883" s="21"/>
      <c r="Q13883" s="29"/>
      <c r="U13883" s="17"/>
      <c r="V13883" s="2"/>
      <c r="Y13883" t="str">
        <f t="shared" si="863"/>
        <v/>
      </c>
      <c r="AA13883">
        <f t="shared" si="864"/>
        <v>1</v>
      </c>
      <c r="AC13883" s="7"/>
      <c r="AD13883" t="s">
        <v>11961</v>
      </c>
      <c r="AE13883">
        <f t="shared" si="862"/>
        <v>0</v>
      </c>
      <c r="AG13883" s="2"/>
      <c r="AI13883" s="7"/>
    </row>
    <row r="13884" spans="1:35" ht="11" customHeight="1" outlineLevel="1" x14ac:dyDescent="0.25">
      <c r="A13884" t="s">
        <v>4334</v>
      </c>
      <c r="C13884" s="2" t="s">
        <v>11983</v>
      </c>
      <c r="D13884" s="2">
        <v>1261</v>
      </c>
      <c r="E13884" s="7">
        <v>2017</v>
      </c>
      <c r="F13884" s="5" t="s">
        <v>582</v>
      </c>
      <c r="H13884" s="5" t="s">
        <v>5398</v>
      </c>
      <c r="I13884" s="6" t="s">
        <v>11964</v>
      </c>
      <c r="J13884" s="6" t="s">
        <v>11962</v>
      </c>
      <c r="K13884" s="17">
        <v>5</v>
      </c>
      <c r="L13884" s="17" t="s">
        <v>7732</v>
      </c>
      <c r="M13884" s="9"/>
      <c r="N13884" s="9"/>
      <c r="O13884" s="21"/>
      <c r="Q13884" s="29"/>
      <c r="U13884" s="17"/>
      <c r="V13884" s="2"/>
      <c r="Y13884" t="str">
        <f t="shared" si="863"/>
        <v/>
      </c>
      <c r="AA13884" t="str">
        <f t="shared" si="864"/>
        <v/>
      </c>
      <c r="AC13884" s="7"/>
      <c r="AD13884" t="s">
        <v>11964</v>
      </c>
      <c r="AE13884">
        <f t="shared" si="862"/>
        <v>0</v>
      </c>
      <c r="AG13884" s="2"/>
      <c r="AI13884" s="7"/>
    </row>
    <row r="13885" spans="1:35" ht="11" customHeight="1" outlineLevel="1" x14ac:dyDescent="0.25">
      <c r="A13885" t="s">
        <v>4334</v>
      </c>
      <c r="C13885" s="2" t="s">
        <v>11983</v>
      </c>
      <c r="D13885" s="2">
        <v>1262</v>
      </c>
      <c r="E13885" s="7">
        <v>2017</v>
      </c>
      <c r="F13885" s="5" t="s">
        <v>2530</v>
      </c>
      <c r="H13885" s="5" t="s">
        <v>5398</v>
      </c>
      <c r="I13885" s="6" t="s">
        <v>11964</v>
      </c>
      <c r="J13885" s="6" t="s">
        <v>11962</v>
      </c>
      <c r="K13885" s="17">
        <v>5</v>
      </c>
      <c r="L13885" s="17" t="s">
        <v>7732</v>
      </c>
      <c r="M13885" s="9"/>
      <c r="N13885" s="9"/>
      <c r="O13885" s="21"/>
      <c r="Q13885" s="29"/>
      <c r="U13885" s="17"/>
      <c r="V13885" s="2"/>
      <c r="Y13885" t="str">
        <f t="shared" si="863"/>
        <v/>
      </c>
      <c r="AA13885" t="str">
        <f t="shared" si="864"/>
        <v/>
      </c>
      <c r="AC13885" s="7"/>
      <c r="AD13885" t="s">
        <v>11964</v>
      </c>
      <c r="AE13885">
        <f t="shared" si="862"/>
        <v>0</v>
      </c>
      <c r="AG13885" s="2"/>
      <c r="AI13885" s="7"/>
    </row>
    <row r="13886" spans="1:35" ht="11" customHeight="1" outlineLevel="1" x14ac:dyDescent="0.25">
      <c r="A13886" t="s">
        <v>4334</v>
      </c>
      <c r="C13886" s="2" t="s">
        <v>11983</v>
      </c>
      <c r="D13886" s="2">
        <v>1263</v>
      </c>
      <c r="E13886" s="7">
        <v>2017</v>
      </c>
      <c r="F13886" s="5" t="s">
        <v>4769</v>
      </c>
      <c r="H13886" s="5" t="s">
        <v>5398</v>
      </c>
      <c r="I13886" s="6" t="s">
        <v>11964</v>
      </c>
      <c r="J13886" s="6" t="s">
        <v>11962</v>
      </c>
      <c r="K13886" s="17">
        <v>5</v>
      </c>
      <c r="L13886" s="17" t="s">
        <v>7732</v>
      </c>
      <c r="M13886" s="9"/>
      <c r="N13886" s="9"/>
      <c r="O13886" s="21"/>
      <c r="Q13886" s="29"/>
      <c r="U13886" s="17"/>
      <c r="V13886" s="2"/>
      <c r="Y13886" t="str">
        <f t="shared" si="863"/>
        <v/>
      </c>
      <c r="AA13886" t="str">
        <f t="shared" si="864"/>
        <v/>
      </c>
      <c r="AC13886" s="7"/>
      <c r="AD13886" t="s">
        <v>11964</v>
      </c>
      <c r="AE13886">
        <f t="shared" si="862"/>
        <v>0</v>
      </c>
      <c r="AG13886" s="2"/>
      <c r="AI13886" s="7"/>
    </row>
    <row r="13887" spans="1:35" ht="11" customHeight="1" outlineLevel="1" x14ac:dyDescent="0.25">
      <c r="A13887" t="s">
        <v>4334</v>
      </c>
      <c r="C13887" s="2" t="s">
        <v>11983</v>
      </c>
      <c r="D13887" s="2">
        <v>1264</v>
      </c>
      <c r="E13887" s="7">
        <v>2017</v>
      </c>
      <c r="F13887" s="8" t="s">
        <v>3870</v>
      </c>
      <c r="H13887" s="5" t="s">
        <v>5398</v>
      </c>
      <c r="I13887" s="6" t="s">
        <v>11964</v>
      </c>
      <c r="J13887" s="6" t="s">
        <v>11962</v>
      </c>
      <c r="K13887" s="17">
        <v>2</v>
      </c>
      <c r="L13887" s="17" t="s">
        <v>7732</v>
      </c>
      <c r="M13887" s="9"/>
      <c r="N13887" s="9"/>
      <c r="O13887" s="21"/>
      <c r="Q13887" s="29"/>
      <c r="U13887" s="17"/>
      <c r="V13887" s="2"/>
      <c r="Y13887" t="str">
        <f t="shared" si="863"/>
        <v/>
      </c>
      <c r="AA13887" t="str">
        <f t="shared" si="864"/>
        <v/>
      </c>
      <c r="AC13887" s="7"/>
      <c r="AD13887" t="s">
        <v>11964</v>
      </c>
      <c r="AE13887">
        <f t="shared" si="862"/>
        <v>0</v>
      </c>
      <c r="AG13887" s="2"/>
      <c r="AI13887" s="7"/>
    </row>
    <row r="13888" spans="1:35" ht="11" customHeight="1" outlineLevel="1" x14ac:dyDescent="0.3">
      <c r="A13888" t="s">
        <v>4334</v>
      </c>
      <c r="C13888" s="2" t="s">
        <v>11983</v>
      </c>
      <c r="D13888" s="2">
        <v>1265</v>
      </c>
      <c r="E13888" s="7">
        <v>2017</v>
      </c>
      <c r="F13888" s="5" t="s">
        <v>11963</v>
      </c>
      <c r="H13888" s="5" t="s">
        <v>5398</v>
      </c>
      <c r="I13888" s="6" t="s">
        <v>11964</v>
      </c>
      <c r="J13888" s="6" t="s">
        <v>11962</v>
      </c>
      <c r="K13888" s="17">
        <v>5</v>
      </c>
      <c r="L13888" s="17" t="s">
        <v>7732</v>
      </c>
      <c r="M13888" s="9"/>
      <c r="N13888" s="9"/>
      <c r="O13888" s="21"/>
      <c r="Q13888" s="29"/>
      <c r="U13888" s="17"/>
      <c r="V13888" s="2"/>
      <c r="Y13888" t="str">
        <f t="shared" si="863"/>
        <v/>
      </c>
      <c r="AA13888">
        <f t="shared" si="864"/>
        <v>1</v>
      </c>
      <c r="AC13888" s="7"/>
      <c r="AD13888" t="s">
        <v>11964</v>
      </c>
      <c r="AE13888">
        <f t="shared" si="862"/>
        <v>0</v>
      </c>
      <c r="AG13888" s="2"/>
      <c r="AI13888" s="7"/>
    </row>
    <row r="13889" spans="1:49" ht="11" customHeight="1" outlineLevel="1" x14ac:dyDescent="0.25">
      <c r="A13889" t="s">
        <v>4334</v>
      </c>
      <c r="C13889" s="2" t="s">
        <v>11983</v>
      </c>
      <c r="D13889" s="2">
        <v>1268</v>
      </c>
      <c r="E13889" s="7">
        <v>2018</v>
      </c>
      <c r="F13889" s="5" t="s">
        <v>2530</v>
      </c>
      <c r="H13889" s="5" t="s">
        <v>5398</v>
      </c>
      <c r="I13889" s="6" t="s">
        <v>11865</v>
      </c>
      <c r="J13889" s="6" t="s">
        <v>11965</v>
      </c>
      <c r="K13889" s="17">
        <v>5</v>
      </c>
      <c r="L13889" s="17" t="s">
        <v>7732</v>
      </c>
      <c r="M13889" s="9"/>
      <c r="N13889" s="9"/>
      <c r="O13889" s="21"/>
      <c r="Q13889" s="29"/>
      <c r="U13889" s="17"/>
      <c r="V13889" s="2"/>
      <c r="Y13889" t="str">
        <f t="shared" si="863"/>
        <v/>
      </c>
      <c r="AA13889" t="str">
        <f t="shared" si="864"/>
        <v/>
      </c>
      <c r="AC13889" s="7"/>
      <c r="AD13889" t="s">
        <v>11865</v>
      </c>
      <c r="AE13889">
        <f t="shared" si="862"/>
        <v>0</v>
      </c>
      <c r="AG13889" s="2"/>
      <c r="AI13889" s="7"/>
    </row>
    <row r="13890" spans="1:49" ht="11" customHeight="1" outlineLevel="1" x14ac:dyDescent="0.25">
      <c r="A13890" t="s">
        <v>4334</v>
      </c>
      <c r="C13890" s="2" t="s">
        <v>11983</v>
      </c>
      <c r="D13890" s="2">
        <v>1270</v>
      </c>
      <c r="E13890" s="7">
        <v>2018</v>
      </c>
      <c r="F13890" s="8" t="s">
        <v>10880</v>
      </c>
      <c r="H13890" s="5" t="s">
        <v>5398</v>
      </c>
      <c r="I13890" s="6" t="s">
        <v>11865</v>
      </c>
      <c r="J13890" s="6" t="s">
        <v>11965</v>
      </c>
      <c r="K13890" s="17">
        <v>5</v>
      </c>
      <c r="L13890" s="17" t="s">
        <v>7732</v>
      </c>
      <c r="M13890" s="9"/>
      <c r="N13890" s="9"/>
      <c r="O13890" s="21"/>
      <c r="Q13890" s="29"/>
      <c r="U13890" s="17"/>
      <c r="V13890" s="2"/>
      <c r="Y13890" t="str">
        <f t="shared" si="863"/>
        <v/>
      </c>
      <c r="AA13890" t="str">
        <f t="shared" si="864"/>
        <v/>
      </c>
      <c r="AC13890" s="7"/>
      <c r="AD13890" t="s">
        <v>11865</v>
      </c>
      <c r="AE13890">
        <f t="shared" si="862"/>
        <v>0</v>
      </c>
      <c r="AG13890" s="2"/>
      <c r="AI13890" s="7"/>
    </row>
    <row r="13891" spans="1:49" ht="11" customHeight="1" outlineLevel="1" x14ac:dyDescent="0.3">
      <c r="A13891" t="s">
        <v>4334</v>
      </c>
      <c r="C13891" s="2" t="s">
        <v>11983</v>
      </c>
      <c r="D13891" s="2">
        <v>1280</v>
      </c>
      <c r="E13891" s="7">
        <v>2018</v>
      </c>
      <c r="F13891" s="8" t="s">
        <v>21769</v>
      </c>
      <c r="H13891" s="5" t="s">
        <v>5398</v>
      </c>
      <c r="I13891" s="6" t="s">
        <v>11966</v>
      </c>
      <c r="J13891" s="6" t="s">
        <v>11959</v>
      </c>
      <c r="K13891" s="17">
        <v>5</v>
      </c>
      <c r="L13891" s="17" t="s">
        <v>7732</v>
      </c>
      <c r="M13891" s="9"/>
      <c r="N13891" s="9"/>
      <c r="O13891" s="21"/>
      <c r="Q13891" s="29"/>
      <c r="U13891" s="17"/>
      <c r="V13891" s="2"/>
      <c r="Y13891" t="str">
        <f t="shared" si="863"/>
        <v/>
      </c>
      <c r="AA13891">
        <f t="shared" si="864"/>
        <v>1</v>
      </c>
      <c r="AC13891" s="7"/>
      <c r="AD13891" t="s">
        <v>11966</v>
      </c>
      <c r="AE13891">
        <f t="shared" si="862"/>
        <v>0</v>
      </c>
      <c r="AG13891" s="2"/>
      <c r="AI13891" s="7"/>
    </row>
    <row r="13892" spans="1:49" ht="11" customHeight="1" outlineLevel="1" collapsed="1" x14ac:dyDescent="0.25">
      <c r="A13892" t="s">
        <v>4334</v>
      </c>
      <c r="C13892" s="2" t="s">
        <v>11983</v>
      </c>
      <c r="D13892" s="2">
        <v>1292</v>
      </c>
      <c r="E13892" s="7">
        <v>2020</v>
      </c>
      <c r="F13892" s="5" t="s">
        <v>2530</v>
      </c>
      <c r="H13892" s="5" t="s">
        <v>5398</v>
      </c>
      <c r="I13892" s="6" t="s">
        <v>4967</v>
      </c>
      <c r="J13892" s="6" t="s">
        <v>11967</v>
      </c>
      <c r="K13892" s="17">
        <v>5</v>
      </c>
      <c r="L13892" s="17" t="s">
        <v>7732</v>
      </c>
      <c r="M13892" s="9"/>
      <c r="N13892" s="9"/>
      <c r="O13892" s="21"/>
      <c r="Q13892" s="29"/>
      <c r="U13892" s="17"/>
      <c r="V13892" s="2"/>
      <c r="Y13892" t="str">
        <f t="shared" si="863"/>
        <v/>
      </c>
      <c r="AA13892" t="str">
        <f t="shared" si="864"/>
        <v/>
      </c>
      <c r="AC13892" s="7"/>
      <c r="AD13892" t="s">
        <v>4967</v>
      </c>
      <c r="AE13892">
        <f t="shared" si="862"/>
        <v>0</v>
      </c>
      <c r="AG13892" s="2"/>
      <c r="AI13892" s="7"/>
    </row>
    <row r="13893" spans="1:49" ht="11" customHeight="1" outlineLevel="1" x14ac:dyDescent="0.25">
      <c r="A13893" t="s">
        <v>4334</v>
      </c>
      <c r="C13893" s="2" t="s">
        <v>11983</v>
      </c>
      <c r="D13893" s="2">
        <v>1293</v>
      </c>
      <c r="E13893" s="7">
        <v>2020</v>
      </c>
      <c r="F13893" s="5" t="s">
        <v>4769</v>
      </c>
      <c r="H13893" s="5" t="s">
        <v>5398</v>
      </c>
      <c r="I13893" s="6" t="s">
        <v>4967</v>
      </c>
      <c r="J13893" s="6" t="s">
        <v>11967</v>
      </c>
      <c r="K13893" s="17">
        <v>5</v>
      </c>
      <c r="L13893" s="17" t="s">
        <v>7732</v>
      </c>
      <c r="M13893" s="9"/>
      <c r="N13893" s="9"/>
      <c r="O13893" s="21"/>
      <c r="Q13893" s="29"/>
      <c r="U13893" s="17"/>
      <c r="V13893" s="2"/>
      <c r="Y13893" t="str">
        <f t="shared" si="863"/>
        <v/>
      </c>
      <c r="AA13893" t="str">
        <f t="shared" si="864"/>
        <v/>
      </c>
      <c r="AC13893" s="7"/>
      <c r="AD13893" t="s">
        <v>4967</v>
      </c>
      <c r="AE13893">
        <f t="shared" si="862"/>
        <v>0</v>
      </c>
      <c r="AG13893" s="2"/>
      <c r="AI13893" s="7"/>
    </row>
    <row r="13894" spans="1:49" ht="11" customHeight="1" outlineLevel="1" x14ac:dyDescent="0.25">
      <c r="A13894" t="s">
        <v>4334</v>
      </c>
      <c r="C13894" s="2" t="s">
        <v>11983</v>
      </c>
      <c r="D13894" s="2">
        <v>1294</v>
      </c>
      <c r="E13894" s="7">
        <v>2020</v>
      </c>
      <c r="F13894" s="5" t="s">
        <v>2728</v>
      </c>
      <c r="H13894" s="5" t="s">
        <v>5398</v>
      </c>
      <c r="I13894" s="6" t="s">
        <v>4967</v>
      </c>
      <c r="J13894" s="6" t="s">
        <v>11967</v>
      </c>
      <c r="K13894" s="17">
        <v>5</v>
      </c>
      <c r="L13894" s="17" t="s">
        <v>7732</v>
      </c>
      <c r="M13894" s="9"/>
      <c r="N13894" s="9"/>
      <c r="O13894" s="21"/>
      <c r="Q13894" s="29"/>
      <c r="U13894" s="17"/>
      <c r="V13894" s="2"/>
      <c r="Y13894" t="str">
        <f t="shared" si="863"/>
        <v/>
      </c>
      <c r="AA13894" t="str">
        <f t="shared" si="864"/>
        <v/>
      </c>
      <c r="AC13894" s="7"/>
      <c r="AD13894" t="s">
        <v>4967</v>
      </c>
      <c r="AE13894">
        <f t="shared" si="862"/>
        <v>0</v>
      </c>
      <c r="AG13894" s="2"/>
      <c r="AI13894" s="7"/>
    </row>
    <row r="13895" spans="1:49" ht="11" customHeight="1" x14ac:dyDescent="0.25">
      <c r="A13895" t="s">
        <v>17881</v>
      </c>
      <c r="B13895" t="s">
        <v>13016</v>
      </c>
      <c r="C13895" s="2" t="s">
        <v>12974</v>
      </c>
      <c r="E13895" s="7"/>
      <c r="F13895" s="5"/>
      <c r="H13895" s="5"/>
      <c r="I13895" s="6"/>
      <c r="J13895" s="6"/>
      <c r="K13895" s="17"/>
      <c r="L13895" s="17"/>
      <c r="M13895" s="9"/>
      <c r="N13895" s="9">
        <f>SUM(M13896:M13942)</f>
        <v>55.999999999999986</v>
      </c>
      <c r="O13895" s="21">
        <v>1600</v>
      </c>
      <c r="P13895">
        <f>COUNTIF(L13896:L13942,"*")</f>
        <v>47</v>
      </c>
      <c r="Q13895" s="29">
        <f>P13895/O13895</f>
        <v>2.9374999999999998E-2</v>
      </c>
      <c r="R13895">
        <f>COUNTIF(L13896:L13942,"Y")+COUNTIF(L13896:L13942,"S")</f>
        <v>27</v>
      </c>
      <c r="U13895" s="17" t="s">
        <v>7730</v>
      </c>
      <c r="V13895" s="2"/>
      <c r="W13895" t="s">
        <v>18494</v>
      </c>
      <c r="Y13895" t="str">
        <f t="shared" si="863"/>
        <v/>
      </c>
      <c r="AA13895" t="str">
        <f t="shared" si="864"/>
        <v/>
      </c>
      <c r="AC13895" s="7"/>
      <c r="AF13895">
        <f>COUNTIF(AE13896:AE13942,"1")</f>
        <v>2</v>
      </c>
      <c r="AG13895" s="2"/>
      <c r="AI13895" s="7"/>
      <c r="AJ13895">
        <f>COUNTIF($K13896:$K13942,"1")-COUNTIFS($K13896:$K13942,"1",$L13896:$L13942,"V")</f>
        <v>7</v>
      </c>
      <c r="AK13895">
        <f>COUNTIFS($K13896:$K13942,"1",$L13896:$L13942,"Y")+COUNTIFS($K13896:$K13942,"1",$L13896:$L13942,"s")</f>
        <v>1</v>
      </c>
      <c r="AL13895">
        <f>COUNTIF($K13896:$K13942,"2")-COUNTIFS($K13896:$K13942,"2",$L13896:$L13942,"V")</f>
        <v>0</v>
      </c>
      <c r="AM13895">
        <f>COUNTIFS($K13896:$K13942,"2",$L13896:$L13942,"Y")+COUNTIFS($K13896:$K13942,"2",$L13896:$L13942,"s")</f>
        <v>0</v>
      </c>
      <c r="AN13895">
        <f>COUNTIF($K13896:$K13942,"3")-COUNTIFS($K13896:$K13942,"3",$L13896:$L13942,"V")</f>
        <v>19</v>
      </c>
      <c r="AO13895">
        <f>COUNTIFS($K13896:$K13942,"3",$L13896:$L13942,"Y")+COUNTIFS($K13896:$K13942,"3",$L13896:$L13942,"s")</f>
        <v>11</v>
      </c>
      <c r="AP13895">
        <f>COUNTIF($K13896:$K13942,"4")-COUNTIFS($K13896:$K13942,"4",$L13896:$L13942,"V")</f>
        <v>0</v>
      </c>
      <c r="AQ13895">
        <f>COUNTIFS($K13896:$K13942,"4",$L13896:$L13942,"Y")+COUNTIFS($K13896:$K13942,"4",$L13896:$L13942,"s")</f>
        <v>0</v>
      </c>
      <c r="AR13895">
        <f>COUNTIF($K13896:$K13942,"5")-COUNTIFS($K13896:$K13942,"5",$L13896:$L13942,"V")</f>
        <v>7</v>
      </c>
      <c r="AS13895">
        <f>COUNTIFS($K13896:$K13942,"5",$L13896:$L13942,"Y")+COUNTIFS($K13896:$K13942,"5",$L13896:$L13942,"s")</f>
        <v>6</v>
      </c>
      <c r="AT13895">
        <f>COUNTIF($K13896:$K13942,"6")-COUNTIFS($K13896:$K13942,"6",$L13896:$L13942,"V")</f>
        <v>14</v>
      </c>
      <c r="AU13895">
        <f>COUNTIFS($K13896:$K13942,"6",$L13896:$L13942,"Y")+COUNTIFS($K13896:$K13942,"6",$L13896:$L13942,"s")</f>
        <v>9</v>
      </c>
      <c r="AV13895">
        <f>COUNTIF($K13896:$K13942,"7")-COUNTIFS($K13896:$K13942,"7",$L13896:$L13942,"V")</f>
        <v>0</v>
      </c>
      <c r="AW13895">
        <f>COUNTIFS($K13896:$K13942,"7",$L13896:$L13942,"Y")+COUNTIFS($K13896:$K13942,"7",$L13896:$L13942,"s")</f>
        <v>0</v>
      </c>
    </row>
    <row r="13896" spans="1:49" ht="11" customHeight="1" outlineLevel="1" x14ac:dyDescent="0.25">
      <c r="A13896" t="s">
        <v>8032</v>
      </c>
      <c r="C13896" s="2" t="s">
        <v>12974</v>
      </c>
      <c r="D13896" s="2">
        <v>4</v>
      </c>
      <c r="E13896" s="7">
        <v>1980</v>
      </c>
      <c r="F13896" s="5" t="s">
        <v>5239</v>
      </c>
      <c r="H13896" s="5" t="s">
        <v>5398</v>
      </c>
      <c r="I13896" s="6" t="s">
        <v>20873</v>
      </c>
      <c r="J13896" s="6" t="s">
        <v>17852</v>
      </c>
      <c r="K13896" s="17">
        <v>3</v>
      </c>
      <c r="L13896" s="17" t="s">
        <v>7730</v>
      </c>
      <c r="M13896" s="9">
        <v>0.6</v>
      </c>
      <c r="N13896" s="9"/>
      <c r="O13896" s="21"/>
      <c r="Q13896" s="29"/>
      <c r="U13896" s="17"/>
      <c r="V13896" s="2"/>
      <c r="Y13896" t="str">
        <f t="shared" si="863"/>
        <v/>
      </c>
      <c r="AA13896" t="str">
        <f t="shared" si="864"/>
        <v/>
      </c>
      <c r="AC13896" s="7"/>
      <c r="AD13896" t="s">
        <v>20873</v>
      </c>
      <c r="AE13896">
        <f t="shared" ref="AE13896:AE13942" si="865">COUNTIF(I13896,"*Fuji*")</f>
        <v>0</v>
      </c>
      <c r="AG13896" s="2"/>
      <c r="AI13896" s="7"/>
    </row>
    <row r="13897" spans="1:49" ht="11" customHeight="1" outlineLevel="1" x14ac:dyDescent="0.25">
      <c r="A13897" t="s">
        <v>8032</v>
      </c>
      <c r="C13897" s="2" t="s">
        <v>12974</v>
      </c>
      <c r="D13897" s="2">
        <v>6</v>
      </c>
      <c r="E13897" s="7">
        <v>1980</v>
      </c>
      <c r="F13897" s="5" t="s">
        <v>5279</v>
      </c>
      <c r="H13897" s="5" t="s">
        <v>5398</v>
      </c>
      <c r="I13897" s="6" t="s">
        <v>17851</v>
      </c>
      <c r="J13897" s="6" t="s">
        <v>17852</v>
      </c>
      <c r="K13897" s="17">
        <v>3</v>
      </c>
      <c r="L13897" s="17" t="s">
        <v>7730</v>
      </c>
      <c r="M13897" s="9">
        <v>0.6</v>
      </c>
      <c r="N13897" s="9"/>
      <c r="O13897" s="21"/>
      <c r="Q13897" s="29"/>
      <c r="U13897" s="17"/>
      <c r="V13897" s="2"/>
      <c r="Y13897" t="str">
        <f t="shared" si="863"/>
        <v/>
      </c>
      <c r="AA13897" t="str">
        <f t="shared" si="864"/>
        <v/>
      </c>
      <c r="AC13897" s="7"/>
      <c r="AD13897" t="s">
        <v>17851</v>
      </c>
      <c r="AE13897">
        <f t="shared" si="865"/>
        <v>0</v>
      </c>
      <c r="AG13897" s="2"/>
      <c r="AI13897" s="7"/>
    </row>
    <row r="13898" spans="1:49" ht="11" customHeight="1" outlineLevel="1" x14ac:dyDescent="0.25">
      <c r="A13898" t="s">
        <v>8032</v>
      </c>
      <c r="C13898" s="2" t="s">
        <v>12974</v>
      </c>
      <c r="D13898" s="2">
        <v>10</v>
      </c>
      <c r="E13898" s="7">
        <v>1980</v>
      </c>
      <c r="F13898" s="5" t="s">
        <v>5297</v>
      </c>
      <c r="H13898" s="5" t="s">
        <v>5398</v>
      </c>
      <c r="I13898" s="6" t="s">
        <v>20874</v>
      </c>
      <c r="J13898" s="6" t="s">
        <v>17852</v>
      </c>
      <c r="K13898" s="17">
        <v>3</v>
      </c>
      <c r="L13898" s="17" t="s">
        <v>7730</v>
      </c>
      <c r="M13898" s="9">
        <v>0.6</v>
      </c>
      <c r="N13898" s="9"/>
      <c r="O13898" s="21"/>
      <c r="Q13898" s="29"/>
      <c r="U13898" s="17"/>
      <c r="V13898" s="2"/>
      <c r="Y13898" t="str">
        <f t="shared" si="863"/>
        <v/>
      </c>
      <c r="AA13898" t="str">
        <f t="shared" si="864"/>
        <v/>
      </c>
      <c r="AC13898" s="7"/>
      <c r="AD13898" t="s">
        <v>20874</v>
      </c>
      <c r="AE13898">
        <f t="shared" si="865"/>
        <v>0</v>
      </c>
      <c r="AG13898" s="2"/>
      <c r="AI13898" s="7"/>
    </row>
    <row r="13899" spans="1:49" ht="11" customHeight="1" outlineLevel="1" x14ac:dyDescent="0.25">
      <c r="A13899" t="s">
        <v>8032</v>
      </c>
      <c r="C13899" s="2" t="s">
        <v>12974</v>
      </c>
      <c r="D13899" s="2">
        <v>11</v>
      </c>
      <c r="E13899" s="7">
        <v>1980</v>
      </c>
      <c r="F13899" s="5" t="s">
        <v>6311</v>
      </c>
      <c r="H13899" s="5" t="s">
        <v>5398</v>
      </c>
      <c r="I13899" s="6" t="s">
        <v>20875</v>
      </c>
      <c r="J13899" s="6" t="s">
        <v>17852</v>
      </c>
      <c r="K13899" s="17">
        <v>3</v>
      </c>
      <c r="L13899" s="17" t="s">
        <v>7730</v>
      </c>
      <c r="M13899" s="9">
        <v>0.6</v>
      </c>
      <c r="N13899" s="9"/>
      <c r="O13899" s="21"/>
      <c r="Q13899" s="29"/>
      <c r="U13899" s="17"/>
      <c r="V13899" s="2"/>
      <c r="Y13899" t="str">
        <f t="shared" si="863"/>
        <v/>
      </c>
      <c r="AA13899" t="str">
        <f t="shared" si="864"/>
        <v/>
      </c>
      <c r="AC13899" s="7"/>
      <c r="AD13899" t="s">
        <v>20875</v>
      </c>
      <c r="AE13899">
        <f t="shared" si="865"/>
        <v>0</v>
      </c>
      <c r="AG13899" s="2"/>
      <c r="AI13899" s="7"/>
    </row>
    <row r="13900" spans="1:49" ht="11" customHeight="1" outlineLevel="1" x14ac:dyDescent="0.25">
      <c r="A13900" t="s">
        <v>8032</v>
      </c>
      <c r="C13900" s="2" t="s">
        <v>12974</v>
      </c>
      <c r="D13900" s="2">
        <v>14</v>
      </c>
      <c r="E13900" s="7">
        <v>1980</v>
      </c>
      <c r="F13900" s="5" t="s">
        <v>183</v>
      </c>
      <c r="H13900" s="5" t="s">
        <v>5398</v>
      </c>
      <c r="I13900" s="6" t="s">
        <v>17076</v>
      </c>
      <c r="J13900" s="6" t="s">
        <v>7595</v>
      </c>
      <c r="K13900" s="17">
        <v>5</v>
      </c>
      <c r="L13900" s="17" t="s">
        <v>7730</v>
      </c>
      <c r="M13900" s="9">
        <v>2</v>
      </c>
      <c r="N13900" s="9"/>
      <c r="O13900" s="21"/>
      <c r="Q13900" s="29"/>
      <c r="U13900" s="17"/>
      <c r="V13900" s="2"/>
      <c r="Y13900" t="str">
        <f t="shared" si="863"/>
        <v/>
      </c>
      <c r="AA13900" t="str">
        <f t="shared" si="864"/>
        <v/>
      </c>
      <c r="AC13900" s="7"/>
      <c r="AD13900" t="s">
        <v>17076</v>
      </c>
      <c r="AE13900">
        <f t="shared" si="865"/>
        <v>0</v>
      </c>
      <c r="AG13900" s="2"/>
      <c r="AI13900" s="7"/>
    </row>
    <row r="13901" spans="1:49" ht="11" customHeight="1" outlineLevel="1" x14ac:dyDescent="0.25">
      <c r="A13901" t="s">
        <v>8032</v>
      </c>
      <c r="C13901" s="2" t="s">
        <v>12974</v>
      </c>
      <c r="D13901" s="2">
        <v>19</v>
      </c>
      <c r="E13901" s="7">
        <v>1980</v>
      </c>
      <c r="F13901" s="5" t="s">
        <v>6019</v>
      </c>
      <c r="H13901" s="5" t="s">
        <v>5398</v>
      </c>
      <c r="I13901" s="6" t="s">
        <v>17076</v>
      </c>
      <c r="J13901" s="6" t="s">
        <v>7595</v>
      </c>
      <c r="K13901" s="17">
        <v>3</v>
      </c>
      <c r="L13901" s="17" t="s">
        <v>7730</v>
      </c>
      <c r="M13901" s="9">
        <v>2</v>
      </c>
      <c r="N13901" s="9"/>
      <c r="O13901" s="21"/>
      <c r="Q13901" s="29"/>
      <c r="U13901" s="17"/>
      <c r="V13901" s="2"/>
      <c r="Y13901" t="str">
        <f t="shared" si="863"/>
        <v/>
      </c>
      <c r="AA13901" t="str">
        <f t="shared" si="864"/>
        <v/>
      </c>
      <c r="AC13901" s="7"/>
      <c r="AD13901" t="s">
        <v>17076</v>
      </c>
      <c r="AE13901">
        <f t="shared" si="865"/>
        <v>0</v>
      </c>
      <c r="AG13901" s="2"/>
      <c r="AI13901" s="7"/>
    </row>
    <row r="13902" spans="1:49" ht="11" customHeight="1" outlineLevel="1" x14ac:dyDescent="0.25">
      <c r="A13902" t="s">
        <v>8032</v>
      </c>
      <c r="C13902" s="2" t="s">
        <v>12974</v>
      </c>
      <c r="D13902" s="2">
        <v>62</v>
      </c>
      <c r="E13902" s="7">
        <v>1982</v>
      </c>
      <c r="F13902" s="5" t="s">
        <v>5239</v>
      </c>
      <c r="H13902" s="5" t="s">
        <v>5398</v>
      </c>
      <c r="I13902" s="6" t="s">
        <v>3042</v>
      </c>
      <c r="J13902" s="6" t="s">
        <v>20562</v>
      </c>
      <c r="K13902" s="17">
        <v>3</v>
      </c>
      <c r="L13902" s="17" t="s">
        <v>7730</v>
      </c>
      <c r="M13902" s="9">
        <v>0.35</v>
      </c>
      <c r="N13902" s="9"/>
      <c r="O13902" s="21"/>
      <c r="Q13902" s="29"/>
      <c r="U13902" s="17"/>
      <c r="V13902" s="2">
        <v>106</v>
      </c>
      <c r="Y13902" t="str">
        <f t="shared" si="863"/>
        <v/>
      </c>
      <c r="AA13902" t="str">
        <f t="shared" si="864"/>
        <v/>
      </c>
      <c r="AC13902" s="7"/>
      <c r="AD13902" t="s">
        <v>3042</v>
      </c>
      <c r="AE13902">
        <f t="shared" si="865"/>
        <v>0</v>
      </c>
      <c r="AG13902" s="2"/>
      <c r="AH13902" t="s">
        <v>3884</v>
      </c>
      <c r="AI13902" s="7" t="s">
        <v>4610</v>
      </c>
    </row>
    <row r="13903" spans="1:49" ht="11" customHeight="1" outlineLevel="1" x14ac:dyDescent="0.25">
      <c r="A13903" t="s">
        <v>8032</v>
      </c>
      <c r="C13903" s="2" t="s">
        <v>12974</v>
      </c>
      <c r="D13903" s="2">
        <v>63</v>
      </c>
      <c r="E13903" s="7">
        <v>1982</v>
      </c>
      <c r="F13903" s="5" t="s">
        <v>5297</v>
      </c>
      <c r="H13903" s="5" t="s">
        <v>5398</v>
      </c>
      <c r="I13903" s="6" t="s">
        <v>3042</v>
      </c>
      <c r="J13903" s="6" t="s">
        <v>20562</v>
      </c>
      <c r="K13903" s="17">
        <v>3</v>
      </c>
      <c r="L13903" s="17" t="s">
        <v>7730</v>
      </c>
      <c r="M13903" s="9">
        <v>0.35</v>
      </c>
      <c r="N13903" s="9"/>
      <c r="O13903" s="21"/>
      <c r="Q13903" s="29"/>
      <c r="U13903" s="17"/>
      <c r="V13903" s="2">
        <v>106</v>
      </c>
      <c r="Y13903" t="str">
        <f t="shared" si="863"/>
        <v/>
      </c>
      <c r="AA13903" t="str">
        <f t="shared" si="864"/>
        <v/>
      </c>
      <c r="AC13903" s="7"/>
      <c r="AD13903" t="s">
        <v>3042</v>
      </c>
      <c r="AE13903">
        <f t="shared" si="865"/>
        <v>0</v>
      </c>
      <c r="AG13903" s="2"/>
      <c r="AH13903" t="s">
        <v>3884</v>
      </c>
      <c r="AI13903" s="7" t="s">
        <v>4610</v>
      </c>
    </row>
    <row r="13904" spans="1:49" ht="11" customHeight="1" outlineLevel="1" x14ac:dyDescent="0.25">
      <c r="A13904" t="s">
        <v>8032</v>
      </c>
      <c r="C13904" s="2" t="s">
        <v>12974</v>
      </c>
      <c r="D13904" s="2">
        <v>78</v>
      </c>
      <c r="E13904" s="7">
        <v>1983</v>
      </c>
      <c r="F13904" s="5" t="s">
        <v>5297</v>
      </c>
      <c r="H13904" s="5" t="s">
        <v>5398</v>
      </c>
      <c r="I13904" s="6" t="s">
        <v>17853</v>
      </c>
      <c r="J13904" s="6" t="s">
        <v>8251</v>
      </c>
      <c r="K13904" s="17">
        <v>3</v>
      </c>
      <c r="L13904" s="17" t="s">
        <v>7730</v>
      </c>
      <c r="M13904" s="9">
        <v>1.6</v>
      </c>
      <c r="N13904" s="9"/>
      <c r="O13904" s="21"/>
      <c r="Q13904" s="29"/>
      <c r="U13904" s="17"/>
      <c r="V13904" s="2">
        <v>106</v>
      </c>
      <c r="Y13904" t="str">
        <f t="shared" si="863"/>
        <v/>
      </c>
      <c r="AA13904" t="str">
        <f t="shared" si="864"/>
        <v/>
      </c>
      <c r="AC13904" s="7"/>
      <c r="AD13904" t="s">
        <v>17853</v>
      </c>
      <c r="AE13904">
        <f t="shared" si="865"/>
        <v>0</v>
      </c>
      <c r="AG13904" s="2"/>
      <c r="AH13904" t="s">
        <v>3884</v>
      </c>
      <c r="AI13904" s="7" t="s">
        <v>4610</v>
      </c>
    </row>
    <row r="13905" spans="1:35" ht="11" customHeight="1" outlineLevel="1" x14ac:dyDescent="0.25">
      <c r="A13905" t="s">
        <v>8032</v>
      </c>
      <c r="C13905" s="2" t="s">
        <v>12974</v>
      </c>
      <c r="D13905" s="2">
        <v>79</v>
      </c>
      <c r="E13905" s="7">
        <v>1983</v>
      </c>
      <c r="F13905" s="5" t="s">
        <v>6019</v>
      </c>
      <c r="H13905" s="5" t="s">
        <v>5398</v>
      </c>
      <c r="I13905" s="6" t="s">
        <v>17853</v>
      </c>
      <c r="J13905" s="6" t="s">
        <v>8251</v>
      </c>
      <c r="K13905" s="17">
        <v>3</v>
      </c>
      <c r="L13905" s="17" t="s">
        <v>7730</v>
      </c>
      <c r="M13905" s="9">
        <v>1.6</v>
      </c>
      <c r="N13905" s="9"/>
      <c r="O13905" s="21"/>
      <c r="Q13905" s="29"/>
      <c r="U13905" s="17"/>
      <c r="V13905" s="2">
        <v>107</v>
      </c>
      <c r="Y13905" t="str">
        <f t="shared" si="863"/>
        <v/>
      </c>
      <c r="AA13905" t="str">
        <f t="shared" si="864"/>
        <v/>
      </c>
      <c r="AC13905" s="7"/>
      <c r="AD13905" t="s">
        <v>17853</v>
      </c>
      <c r="AE13905">
        <f t="shared" si="865"/>
        <v>0</v>
      </c>
      <c r="AG13905" s="2"/>
      <c r="AH13905" t="s">
        <v>3884</v>
      </c>
      <c r="AI13905" s="7" t="s">
        <v>4610</v>
      </c>
    </row>
    <row r="13906" spans="1:35" ht="11" customHeight="1" outlineLevel="1" collapsed="1" x14ac:dyDescent="0.25">
      <c r="A13906" t="s">
        <v>8032</v>
      </c>
      <c r="C13906" s="2" t="s">
        <v>12974</v>
      </c>
      <c r="D13906" s="2">
        <v>101</v>
      </c>
      <c r="E13906" s="7">
        <v>1983</v>
      </c>
      <c r="F13906" s="5" t="s">
        <v>3421</v>
      </c>
      <c r="H13906" s="5" t="s">
        <v>5398</v>
      </c>
      <c r="I13906" s="6" t="s">
        <v>17855</v>
      </c>
      <c r="J13906" s="6" t="s">
        <v>17854</v>
      </c>
      <c r="K13906" s="17">
        <v>5</v>
      </c>
      <c r="L13906" s="17" t="s">
        <v>7730</v>
      </c>
      <c r="M13906" s="9">
        <v>1.3</v>
      </c>
      <c r="N13906" s="9"/>
      <c r="O13906" s="21"/>
      <c r="Q13906" s="29"/>
      <c r="U13906" s="17"/>
      <c r="V13906" s="2"/>
      <c r="Y13906" t="str">
        <f t="shared" si="863"/>
        <v/>
      </c>
      <c r="AA13906" t="str">
        <f t="shared" si="864"/>
        <v/>
      </c>
      <c r="AC13906" s="7"/>
      <c r="AD13906" t="s">
        <v>17855</v>
      </c>
      <c r="AE13906">
        <f t="shared" si="865"/>
        <v>0</v>
      </c>
      <c r="AG13906" s="2"/>
      <c r="AI13906" s="7"/>
    </row>
    <row r="13907" spans="1:35" ht="11" customHeight="1" outlineLevel="1" x14ac:dyDescent="0.25">
      <c r="A13907" t="s">
        <v>8032</v>
      </c>
      <c r="C13907" s="2" t="s">
        <v>12974</v>
      </c>
      <c r="D13907" s="2">
        <v>104</v>
      </c>
      <c r="E13907" s="7">
        <v>1983</v>
      </c>
      <c r="F13907" s="5" t="s">
        <v>5279</v>
      </c>
      <c r="H13907" s="5" t="s">
        <v>5398</v>
      </c>
      <c r="I13907" s="6" t="s">
        <v>17856</v>
      </c>
      <c r="J13907" s="6" t="s">
        <v>7078</v>
      </c>
      <c r="K13907" s="17">
        <v>3</v>
      </c>
      <c r="L13907" s="17" t="s">
        <v>7730</v>
      </c>
      <c r="M13907" s="9">
        <v>1.8</v>
      </c>
      <c r="N13907" s="9"/>
      <c r="O13907" s="21"/>
      <c r="Q13907" s="29"/>
      <c r="S13907">
        <v>1</v>
      </c>
      <c r="T13907">
        <v>1</v>
      </c>
      <c r="U13907" s="17"/>
      <c r="V13907" s="2"/>
      <c r="Y13907" t="str">
        <f t="shared" si="863"/>
        <v/>
      </c>
      <c r="AA13907" t="str">
        <f t="shared" si="864"/>
        <v/>
      </c>
      <c r="AC13907" s="7"/>
      <c r="AD13907" t="s">
        <v>17856</v>
      </c>
      <c r="AE13907">
        <f t="shared" si="865"/>
        <v>0</v>
      </c>
      <c r="AG13907" s="2"/>
      <c r="AI13907" s="7"/>
    </row>
    <row r="13908" spans="1:35" ht="11" customHeight="1" outlineLevel="1" x14ac:dyDescent="0.25">
      <c r="A13908" t="s">
        <v>8032</v>
      </c>
      <c r="C13908" s="2" t="s">
        <v>12974</v>
      </c>
      <c r="D13908" s="2">
        <v>149</v>
      </c>
      <c r="E13908" s="7">
        <v>1985</v>
      </c>
      <c r="F13908" s="5" t="s">
        <v>5138</v>
      </c>
      <c r="H13908" s="5" t="s">
        <v>5398</v>
      </c>
      <c r="I13908" s="6" t="s">
        <v>3038</v>
      </c>
      <c r="J13908" s="6" t="s">
        <v>17857</v>
      </c>
      <c r="K13908" s="17">
        <v>6</v>
      </c>
      <c r="L13908" s="17" t="s">
        <v>7730</v>
      </c>
      <c r="M13908" s="9">
        <v>4.2</v>
      </c>
      <c r="N13908" s="9"/>
      <c r="O13908" s="21"/>
      <c r="Q13908" s="29"/>
      <c r="U13908" s="17"/>
      <c r="V13908" s="2">
        <v>173</v>
      </c>
      <c r="Y13908" t="str">
        <f t="shared" si="863"/>
        <v/>
      </c>
      <c r="AA13908" t="str">
        <f t="shared" si="864"/>
        <v/>
      </c>
      <c r="AC13908" s="7"/>
      <c r="AD13908" t="s">
        <v>3038</v>
      </c>
      <c r="AE13908">
        <f t="shared" si="865"/>
        <v>0</v>
      </c>
      <c r="AG13908" s="2"/>
      <c r="AH13908" t="s">
        <v>3884</v>
      </c>
      <c r="AI13908" s="7" t="s">
        <v>4610</v>
      </c>
    </row>
    <row r="13909" spans="1:35" ht="11" customHeight="1" outlineLevel="1" x14ac:dyDescent="0.25">
      <c r="A13909" t="s">
        <v>8032</v>
      </c>
      <c r="C13909" s="2" t="s">
        <v>12974</v>
      </c>
      <c r="D13909" s="2">
        <v>193</v>
      </c>
      <c r="E13909" s="7">
        <v>1987</v>
      </c>
      <c r="F13909" s="5" t="s">
        <v>69</v>
      </c>
      <c r="H13909" s="5" t="s">
        <v>5398</v>
      </c>
      <c r="I13909" s="6" t="s">
        <v>9034</v>
      </c>
      <c r="J13909" s="6" t="s">
        <v>20563</v>
      </c>
      <c r="K13909" s="17">
        <v>5</v>
      </c>
      <c r="L13909" s="17" t="s">
        <v>7730</v>
      </c>
      <c r="M13909" s="9">
        <v>4.2</v>
      </c>
      <c r="N13909" s="9"/>
      <c r="O13909" s="21"/>
      <c r="Q13909" s="29"/>
      <c r="U13909" s="17"/>
      <c r="V13909" s="2"/>
      <c r="Y13909" t="str">
        <f t="shared" si="863"/>
        <v/>
      </c>
      <c r="AA13909" t="str">
        <f t="shared" si="864"/>
        <v/>
      </c>
      <c r="AC13909" s="7"/>
      <c r="AD13909" t="s">
        <v>9034</v>
      </c>
      <c r="AE13909">
        <f t="shared" si="865"/>
        <v>0</v>
      </c>
      <c r="AG13909" s="2"/>
      <c r="AI13909" s="7"/>
    </row>
    <row r="13910" spans="1:35" ht="11" customHeight="1" outlineLevel="1" x14ac:dyDescent="0.25">
      <c r="A13910" t="s">
        <v>8032</v>
      </c>
      <c r="C13910" s="2" t="s">
        <v>12974</v>
      </c>
      <c r="D13910" s="2">
        <v>212</v>
      </c>
      <c r="E13910" s="7">
        <v>1988</v>
      </c>
      <c r="F13910" s="5" t="s">
        <v>69</v>
      </c>
      <c r="H13910" s="5" t="s">
        <v>5398</v>
      </c>
      <c r="I13910" s="6" t="s">
        <v>17858</v>
      </c>
      <c r="J13910" s="6" t="s">
        <v>17859</v>
      </c>
      <c r="K13910" s="17">
        <v>5</v>
      </c>
      <c r="L13910" s="17" t="s">
        <v>7730</v>
      </c>
      <c r="M13910" s="9">
        <v>11.5</v>
      </c>
      <c r="N13910" s="9"/>
      <c r="O13910" s="21"/>
      <c r="Q13910" s="29"/>
      <c r="U13910" s="17"/>
      <c r="V13910" s="2"/>
      <c r="Y13910" t="str">
        <f t="shared" si="863"/>
        <v/>
      </c>
      <c r="AA13910" t="str">
        <f t="shared" si="864"/>
        <v/>
      </c>
      <c r="AC13910" s="7"/>
      <c r="AD13910" t="s">
        <v>17858</v>
      </c>
      <c r="AE13910">
        <f t="shared" si="865"/>
        <v>0</v>
      </c>
      <c r="AG13910" s="2"/>
      <c r="AI13910" s="7"/>
    </row>
    <row r="13911" spans="1:35" ht="11" customHeight="1" outlineLevel="1" x14ac:dyDescent="0.25">
      <c r="A13911" t="s">
        <v>8032</v>
      </c>
      <c r="C13911" s="2" t="s">
        <v>12974</v>
      </c>
      <c r="D13911" s="2">
        <v>238</v>
      </c>
      <c r="E13911" s="7">
        <v>1989</v>
      </c>
      <c r="F13911" s="5" t="s">
        <v>5138</v>
      </c>
      <c r="H13911" s="5" t="s">
        <v>3039</v>
      </c>
      <c r="I13911" s="6" t="s">
        <v>3038</v>
      </c>
      <c r="J13911" s="6" t="s">
        <v>3038</v>
      </c>
      <c r="K13911" s="17">
        <v>6</v>
      </c>
      <c r="L13911" s="17" t="s">
        <v>7730</v>
      </c>
      <c r="M13911" s="9">
        <v>0.65</v>
      </c>
      <c r="N13911" s="9"/>
      <c r="O13911" s="21"/>
      <c r="Q13911" s="29"/>
      <c r="U13911" s="17"/>
      <c r="V13911" s="2">
        <v>255</v>
      </c>
      <c r="Y13911" t="str">
        <f t="shared" si="863"/>
        <v/>
      </c>
      <c r="AA13911" t="str">
        <f t="shared" si="864"/>
        <v/>
      </c>
      <c r="AC13911" s="7"/>
      <c r="AD13911" t="s">
        <v>3038</v>
      </c>
      <c r="AE13911">
        <f t="shared" si="865"/>
        <v>0</v>
      </c>
      <c r="AG13911" s="2"/>
      <c r="AH13911" t="s">
        <v>3884</v>
      </c>
      <c r="AI13911" s="7" t="s">
        <v>4610</v>
      </c>
    </row>
    <row r="13912" spans="1:35" ht="11" customHeight="1" outlineLevel="1" x14ac:dyDescent="0.25">
      <c r="A13912" t="s">
        <v>8032</v>
      </c>
      <c r="C13912" s="2" t="s">
        <v>12974</v>
      </c>
      <c r="D13912" s="2">
        <v>239</v>
      </c>
      <c r="E13912" s="7">
        <v>1989</v>
      </c>
      <c r="F13912" s="5" t="s">
        <v>5239</v>
      </c>
      <c r="H13912" s="5" t="s">
        <v>3402</v>
      </c>
      <c r="I13912" s="6" t="s">
        <v>3038</v>
      </c>
      <c r="J13912" s="6" t="s">
        <v>3038</v>
      </c>
      <c r="K13912" s="17">
        <v>6</v>
      </c>
      <c r="L13912" s="17" t="s">
        <v>7730</v>
      </c>
      <c r="M13912" s="9">
        <v>0.65</v>
      </c>
      <c r="N13912" s="9"/>
      <c r="O13912" s="21"/>
      <c r="Q13912" s="29"/>
      <c r="U13912" s="17"/>
      <c r="V13912" s="2">
        <v>256</v>
      </c>
      <c r="Y13912" t="str">
        <f t="shared" si="863"/>
        <v/>
      </c>
      <c r="AA13912" t="str">
        <f t="shared" si="864"/>
        <v/>
      </c>
      <c r="AC13912" s="7"/>
      <c r="AD13912" t="s">
        <v>3038</v>
      </c>
      <c r="AE13912">
        <f t="shared" si="865"/>
        <v>0</v>
      </c>
      <c r="AG13912" s="2"/>
      <c r="AH13912" t="s">
        <v>3884</v>
      </c>
      <c r="AI13912" s="7" t="s">
        <v>4610</v>
      </c>
    </row>
    <row r="13913" spans="1:35" ht="11" customHeight="1" outlineLevel="1" x14ac:dyDescent="0.25">
      <c r="A13913" t="s">
        <v>8032</v>
      </c>
      <c r="C13913" s="2" t="s">
        <v>12974</v>
      </c>
      <c r="D13913" s="2">
        <v>240</v>
      </c>
      <c r="E13913" s="7">
        <v>1989</v>
      </c>
      <c r="F13913" s="5" t="s">
        <v>2974</v>
      </c>
      <c r="H13913" s="5" t="s">
        <v>3040</v>
      </c>
      <c r="I13913" s="6" t="s">
        <v>3038</v>
      </c>
      <c r="J13913" s="6" t="s">
        <v>3038</v>
      </c>
      <c r="K13913" s="17">
        <v>6</v>
      </c>
      <c r="L13913" s="17" t="s">
        <v>7730</v>
      </c>
      <c r="M13913" s="9">
        <v>0.65</v>
      </c>
      <c r="N13913" s="9"/>
      <c r="O13913" s="21"/>
      <c r="Q13913" s="29"/>
      <c r="U13913" s="17"/>
      <c r="V13913" s="2">
        <v>257</v>
      </c>
      <c r="Y13913" t="str">
        <f t="shared" si="863"/>
        <v/>
      </c>
      <c r="AA13913" t="str">
        <f t="shared" si="864"/>
        <v/>
      </c>
      <c r="AC13913" s="7"/>
      <c r="AD13913" t="s">
        <v>3038</v>
      </c>
      <c r="AE13913">
        <f t="shared" si="865"/>
        <v>0</v>
      </c>
      <c r="AG13913" s="2"/>
      <c r="AH13913" t="s">
        <v>3884</v>
      </c>
      <c r="AI13913" s="7" t="s">
        <v>4610</v>
      </c>
    </row>
    <row r="13914" spans="1:35" ht="11" customHeight="1" outlineLevel="1" x14ac:dyDescent="0.25">
      <c r="A13914" t="s">
        <v>8032</v>
      </c>
      <c r="C13914" s="2" t="s">
        <v>12974</v>
      </c>
      <c r="D13914" s="2">
        <v>241</v>
      </c>
      <c r="E13914" s="7">
        <v>1989</v>
      </c>
      <c r="F13914" s="5" t="s">
        <v>2348</v>
      </c>
      <c r="H13914" s="5" t="s">
        <v>3041</v>
      </c>
      <c r="I13914" s="6" t="s">
        <v>3038</v>
      </c>
      <c r="J13914" s="6" t="s">
        <v>3038</v>
      </c>
      <c r="K13914" s="17">
        <v>6</v>
      </c>
      <c r="L13914" s="17" t="s">
        <v>7730</v>
      </c>
      <c r="M13914" s="9">
        <v>0.65</v>
      </c>
      <c r="N13914" s="9"/>
      <c r="O13914" s="21"/>
      <c r="Q13914" s="29"/>
      <c r="U13914" s="17"/>
      <c r="V13914" s="2">
        <v>259</v>
      </c>
      <c r="Y13914" t="str">
        <f t="shared" si="863"/>
        <v/>
      </c>
      <c r="AA13914" t="str">
        <f t="shared" si="864"/>
        <v/>
      </c>
      <c r="AC13914" s="7"/>
      <c r="AD13914" t="s">
        <v>3038</v>
      </c>
      <c r="AE13914">
        <f t="shared" si="865"/>
        <v>0</v>
      </c>
      <c r="AG13914" s="2"/>
      <c r="AH13914" t="s">
        <v>3884</v>
      </c>
      <c r="AI13914" s="7" t="s">
        <v>4610</v>
      </c>
    </row>
    <row r="13915" spans="1:35" ht="11" customHeight="1" outlineLevel="1" x14ac:dyDescent="0.25">
      <c r="A13915" t="s">
        <v>8032</v>
      </c>
      <c r="C13915" s="2" t="s">
        <v>12974</v>
      </c>
      <c r="D13915" s="2">
        <v>242</v>
      </c>
      <c r="E13915" s="7">
        <v>1989</v>
      </c>
      <c r="F13915" s="5" t="s">
        <v>1346</v>
      </c>
      <c r="H13915" s="5" t="s">
        <v>2661</v>
      </c>
      <c r="I13915" s="6" t="s">
        <v>3038</v>
      </c>
      <c r="J13915" s="6" t="s">
        <v>3038</v>
      </c>
      <c r="K13915" s="17">
        <v>6</v>
      </c>
      <c r="L13915" s="17" t="s">
        <v>7730</v>
      </c>
      <c r="M13915" s="9">
        <v>0.65</v>
      </c>
      <c r="N13915" s="9"/>
      <c r="O13915" s="21"/>
      <c r="Q13915" s="29"/>
      <c r="U13915" s="17"/>
      <c r="V13915" s="2">
        <v>261</v>
      </c>
      <c r="Y13915" t="str">
        <f t="shared" si="863"/>
        <v/>
      </c>
      <c r="AA13915" t="str">
        <f t="shared" si="864"/>
        <v/>
      </c>
      <c r="AC13915" s="7"/>
      <c r="AD13915" t="s">
        <v>3038</v>
      </c>
      <c r="AE13915">
        <f t="shared" si="865"/>
        <v>0</v>
      </c>
      <c r="AG13915" s="2"/>
      <c r="AH13915" t="s">
        <v>3884</v>
      </c>
      <c r="AI13915" s="7" t="s">
        <v>4610</v>
      </c>
    </row>
    <row r="13916" spans="1:35" ht="11" customHeight="1" outlineLevel="1" collapsed="1" x14ac:dyDescent="0.25">
      <c r="A13916" t="s">
        <v>8032</v>
      </c>
      <c r="C13916" s="2" t="s">
        <v>12974</v>
      </c>
      <c r="D13916" s="2">
        <v>243</v>
      </c>
      <c r="E13916" s="7">
        <v>1989</v>
      </c>
      <c r="F13916" s="5" t="s">
        <v>6311</v>
      </c>
      <c r="H13916" s="5" t="s">
        <v>3401</v>
      </c>
      <c r="I13916" s="6" t="s">
        <v>3038</v>
      </c>
      <c r="J13916" s="6" t="s">
        <v>3038</v>
      </c>
      <c r="K13916" s="17">
        <v>6</v>
      </c>
      <c r="L13916" s="17" t="s">
        <v>7730</v>
      </c>
      <c r="M13916" s="9">
        <v>0.65</v>
      </c>
      <c r="N13916" s="9"/>
      <c r="O13916" s="21"/>
      <c r="Q13916" s="29"/>
      <c r="U13916" s="17"/>
      <c r="V13916" s="2">
        <v>265</v>
      </c>
      <c r="Y13916" t="str">
        <f t="shared" si="863"/>
        <v/>
      </c>
      <c r="AA13916" t="str">
        <f t="shared" si="864"/>
        <v/>
      </c>
      <c r="AC13916" s="7"/>
      <c r="AD13916" t="s">
        <v>3038</v>
      </c>
      <c r="AE13916">
        <f t="shared" si="865"/>
        <v>0</v>
      </c>
      <c r="AG13916" s="2"/>
      <c r="AH13916" t="s">
        <v>3884</v>
      </c>
      <c r="AI13916" s="7" t="s">
        <v>4610</v>
      </c>
    </row>
    <row r="13917" spans="1:35" ht="11" customHeight="1" outlineLevel="1" x14ac:dyDescent="0.25">
      <c r="A13917" t="s">
        <v>8032</v>
      </c>
      <c r="C13917" s="2" t="s">
        <v>12974</v>
      </c>
      <c r="D13917" s="2">
        <v>244</v>
      </c>
      <c r="E13917" s="7">
        <v>1989</v>
      </c>
      <c r="F13917" s="5" t="s">
        <v>5239</v>
      </c>
      <c r="H13917" s="5" t="s">
        <v>5398</v>
      </c>
      <c r="I13917" s="6" t="s">
        <v>15101</v>
      </c>
      <c r="J13917" s="6" t="s">
        <v>17860</v>
      </c>
      <c r="K13917" s="17">
        <v>3</v>
      </c>
      <c r="L13917" s="17" t="s">
        <v>7730</v>
      </c>
      <c r="M13917" s="9">
        <v>2.5</v>
      </c>
      <c r="N13917" s="9"/>
      <c r="O13917" s="21"/>
      <c r="Q13917" s="29"/>
      <c r="U13917" s="17"/>
      <c r="V13917" s="2"/>
      <c r="Y13917" t="str">
        <f t="shared" si="863"/>
        <v/>
      </c>
      <c r="AA13917" t="str">
        <f t="shared" si="864"/>
        <v/>
      </c>
      <c r="AC13917" s="7"/>
      <c r="AD13917" t="s">
        <v>15101</v>
      </c>
      <c r="AE13917">
        <f t="shared" si="865"/>
        <v>0</v>
      </c>
      <c r="AG13917" s="2"/>
      <c r="AI13917" s="7"/>
    </row>
    <row r="13918" spans="1:35" ht="11" customHeight="1" outlineLevel="1" x14ac:dyDescent="0.25">
      <c r="A13918" t="s">
        <v>8032</v>
      </c>
      <c r="C13918" s="2" t="s">
        <v>12974</v>
      </c>
      <c r="D13918" s="2">
        <v>245</v>
      </c>
      <c r="E13918" s="7">
        <v>1989</v>
      </c>
      <c r="F13918" s="5" t="s">
        <v>1689</v>
      </c>
      <c r="H13918" s="5" t="s">
        <v>5398</v>
      </c>
      <c r="I13918" s="6" t="s">
        <v>17844</v>
      </c>
      <c r="J13918" s="6" t="s">
        <v>17861</v>
      </c>
      <c r="K13918" s="17">
        <v>6</v>
      </c>
      <c r="L13918" s="17" t="s">
        <v>7730</v>
      </c>
      <c r="M13918" s="9">
        <v>2.5</v>
      </c>
      <c r="N13918" s="9"/>
      <c r="O13918" s="21"/>
      <c r="Q13918" s="29"/>
      <c r="U13918" s="17"/>
      <c r="V13918" s="2"/>
      <c r="Y13918" t="str">
        <f t="shared" si="863"/>
        <v/>
      </c>
      <c r="AA13918" t="str">
        <f t="shared" si="864"/>
        <v/>
      </c>
      <c r="AC13918" s="7"/>
      <c r="AD13918" t="s">
        <v>17844</v>
      </c>
      <c r="AE13918">
        <f t="shared" si="865"/>
        <v>0</v>
      </c>
      <c r="AG13918" s="2"/>
      <c r="AI13918" s="7"/>
    </row>
    <row r="13919" spans="1:35" ht="11" customHeight="1" outlineLevel="1" x14ac:dyDescent="0.25">
      <c r="A13919" t="s">
        <v>8032</v>
      </c>
      <c r="C13919" s="2" t="s">
        <v>12974</v>
      </c>
      <c r="D13919" s="2">
        <v>247</v>
      </c>
      <c r="E13919" s="7">
        <v>1989</v>
      </c>
      <c r="F13919" s="5" t="s">
        <v>1776</v>
      </c>
      <c r="H13919" s="5" t="s">
        <v>5398</v>
      </c>
      <c r="I13919" s="6" t="s">
        <v>17844</v>
      </c>
      <c r="J13919" s="6" t="s">
        <v>17862</v>
      </c>
      <c r="K13919" s="17">
        <v>6</v>
      </c>
      <c r="L13919" s="17" t="s">
        <v>7730</v>
      </c>
      <c r="M13919" s="9">
        <v>2.5</v>
      </c>
      <c r="N13919" s="9"/>
      <c r="O13919" s="21"/>
      <c r="Q13919" s="29"/>
      <c r="U13919" s="17"/>
      <c r="V13919" s="2"/>
      <c r="Y13919" t="str">
        <f t="shared" si="863"/>
        <v/>
      </c>
      <c r="AA13919" t="str">
        <f t="shared" si="864"/>
        <v/>
      </c>
      <c r="AC13919" s="7"/>
      <c r="AD13919" t="s">
        <v>17844</v>
      </c>
      <c r="AE13919">
        <f t="shared" si="865"/>
        <v>0</v>
      </c>
      <c r="AG13919" s="2"/>
      <c r="AI13919" s="7"/>
    </row>
    <row r="13920" spans="1:35" ht="11" customHeight="1" outlineLevel="1" collapsed="1" x14ac:dyDescent="0.25">
      <c r="A13920" t="s">
        <v>8032</v>
      </c>
      <c r="C13920" s="2" t="s">
        <v>12974</v>
      </c>
      <c r="D13920" s="2">
        <v>260</v>
      </c>
      <c r="E13920" s="7">
        <v>1990</v>
      </c>
      <c r="F13920" s="5" t="s">
        <v>5239</v>
      </c>
      <c r="H13920" s="5" t="s">
        <v>5398</v>
      </c>
      <c r="I13920" s="6" t="s">
        <v>3042</v>
      </c>
      <c r="J13920" s="6" t="s">
        <v>17863</v>
      </c>
      <c r="K13920" s="17">
        <v>3</v>
      </c>
      <c r="L13920" s="17" t="s">
        <v>7732</v>
      </c>
      <c r="M13920" s="9"/>
      <c r="N13920" s="9"/>
      <c r="O13920" s="21"/>
      <c r="Q13920" s="29"/>
      <c r="U13920" s="17"/>
      <c r="V13920" s="2">
        <v>285</v>
      </c>
      <c r="Y13920" t="str">
        <f t="shared" si="863"/>
        <v/>
      </c>
      <c r="AA13920" t="str">
        <f t="shared" si="864"/>
        <v/>
      </c>
      <c r="AC13920" s="7"/>
      <c r="AD13920" t="s">
        <v>3042</v>
      </c>
      <c r="AE13920">
        <f t="shared" si="865"/>
        <v>0</v>
      </c>
      <c r="AG13920" s="2"/>
      <c r="AH13920" t="s">
        <v>3884</v>
      </c>
      <c r="AI13920" s="7" t="s">
        <v>4610</v>
      </c>
    </row>
    <row r="13921" spans="1:35" ht="11" customHeight="1" outlineLevel="1" x14ac:dyDescent="0.25">
      <c r="A13921" t="s">
        <v>8032</v>
      </c>
      <c r="C13921" s="2" t="s">
        <v>12974</v>
      </c>
      <c r="D13921" s="2">
        <v>267</v>
      </c>
      <c r="E13921" s="7">
        <v>1990</v>
      </c>
      <c r="F13921" s="5" t="s">
        <v>5138</v>
      </c>
      <c r="H13921" s="5" t="s">
        <v>5398</v>
      </c>
      <c r="I13921" s="6" t="s">
        <v>15101</v>
      </c>
      <c r="J13921" s="6" t="s">
        <v>7595</v>
      </c>
      <c r="K13921" s="17">
        <v>3</v>
      </c>
      <c r="L13921" s="17" t="s">
        <v>7732</v>
      </c>
      <c r="M13921" s="9"/>
      <c r="N13921" s="9"/>
      <c r="O13921" s="21"/>
      <c r="Q13921" s="29"/>
      <c r="U13921" s="17"/>
      <c r="V13921" s="2"/>
      <c r="Y13921" t="str">
        <f t="shared" si="863"/>
        <v/>
      </c>
      <c r="AA13921" t="str">
        <f t="shared" si="864"/>
        <v/>
      </c>
      <c r="AC13921" s="7"/>
      <c r="AD13921" t="s">
        <v>15101</v>
      </c>
      <c r="AE13921">
        <f t="shared" si="865"/>
        <v>0</v>
      </c>
      <c r="AG13921" s="2"/>
      <c r="AI13921" s="7"/>
    </row>
    <row r="13922" spans="1:35" ht="11" customHeight="1" outlineLevel="1" x14ac:dyDescent="0.25">
      <c r="A13922" t="s">
        <v>8032</v>
      </c>
      <c r="C13922" s="2" t="s">
        <v>12974</v>
      </c>
      <c r="D13922" s="2">
        <v>270</v>
      </c>
      <c r="E13922" s="7">
        <v>1990</v>
      </c>
      <c r="F13922" s="5" t="s">
        <v>2974</v>
      </c>
      <c r="H13922" s="5" t="s">
        <v>5398</v>
      </c>
      <c r="I13922" s="6" t="s">
        <v>15101</v>
      </c>
      <c r="J13922" s="6" t="s">
        <v>7595</v>
      </c>
      <c r="K13922" s="17">
        <v>3</v>
      </c>
      <c r="L13922" s="17" t="s">
        <v>7732</v>
      </c>
      <c r="M13922" s="9"/>
      <c r="N13922" s="9"/>
      <c r="O13922" s="21"/>
      <c r="Q13922" s="29"/>
      <c r="U13922" s="17"/>
      <c r="V13922" s="2"/>
      <c r="Y13922" t="str">
        <f t="shared" si="863"/>
        <v/>
      </c>
      <c r="AA13922" t="str">
        <f t="shared" si="864"/>
        <v/>
      </c>
      <c r="AC13922" s="7"/>
      <c r="AD13922" t="s">
        <v>15101</v>
      </c>
      <c r="AE13922">
        <f t="shared" si="865"/>
        <v>0</v>
      </c>
      <c r="AG13922" s="2"/>
      <c r="AI13922" s="7"/>
    </row>
    <row r="13923" spans="1:35" ht="11" customHeight="1" outlineLevel="1" x14ac:dyDescent="0.25">
      <c r="A13923" t="s">
        <v>8032</v>
      </c>
      <c r="C13923" s="2" t="s">
        <v>12974</v>
      </c>
      <c r="D13923" s="2">
        <v>274</v>
      </c>
      <c r="E13923" s="7">
        <v>1990</v>
      </c>
      <c r="F13923" s="5" t="s">
        <v>1689</v>
      </c>
      <c r="H13923" s="5" t="s">
        <v>5398</v>
      </c>
      <c r="I13923" s="6" t="s">
        <v>15101</v>
      </c>
      <c r="J13923" s="6" t="s">
        <v>7595</v>
      </c>
      <c r="K13923" s="17">
        <v>3</v>
      </c>
      <c r="L13923" s="17" t="s">
        <v>7732</v>
      </c>
      <c r="M13923" s="9"/>
      <c r="N13923" s="9"/>
      <c r="O13923" s="21"/>
      <c r="Q13923" s="29"/>
      <c r="U13923" s="17"/>
      <c r="V13923" s="2"/>
      <c r="Y13923" t="str">
        <f t="shared" si="863"/>
        <v/>
      </c>
      <c r="AA13923" t="str">
        <f t="shared" si="864"/>
        <v/>
      </c>
      <c r="AC13923" s="7"/>
      <c r="AD13923" t="s">
        <v>15101</v>
      </c>
      <c r="AE13923">
        <f t="shared" si="865"/>
        <v>0</v>
      </c>
      <c r="AG13923" s="2"/>
      <c r="AI13923" s="7"/>
    </row>
    <row r="13924" spans="1:35" ht="11" customHeight="1" outlineLevel="1" x14ac:dyDescent="0.25">
      <c r="A13924" t="s">
        <v>8032</v>
      </c>
      <c r="C13924" s="2" t="s">
        <v>12974</v>
      </c>
      <c r="D13924" s="2">
        <v>305</v>
      </c>
      <c r="E13924" s="7">
        <v>1992</v>
      </c>
      <c r="F13924" s="5" t="s">
        <v>5138</v>
      </c>
      <c r="H13924" s="5" t="s">
        <v>5398</v>
      </c>
      <c r="I13924" s="6" t="s">
        <v>20872</v>
      </c>
      <c r="J13924" s="6" t="s">
        <v>10645</v>
      </c>
      <c r="K13924" s="17">
        <v>5</v>
      </c>
      <c r="L13924" s="17" t="s">
        <v>7730</v>
      </c>
      <c r="M13924" s="9">
        <v>1.5</v>
      </c>
      <c r="N13924" s="9"/>
      <c r="O13924" s="21"/>
      <c r="Q13924" s="29"/>
      <c r="U13924" s="17"/>
      <c r="V13924" s="2"/>
      <c r="Y13924" t="str">
        <f t="shared" si="863"/>
        <v/>
      </c>
      <c r="AA13924" t="str">
        <f t="shared" si="864"/>
        <v/>
      </c>
      <c r="AC13924" s="7"/>
      <c r="AD13924" t="s">
        <v>20872</v>
      </c>
      <c r="AE13924">
        <f t="shared" si="865"/>
        <v>0</v>
      </c>
      <c r="AG13924" s="2"/>
      <c r="AH13924" t="s">
        <v>3884</v>
      </c>
      <c r="AI13924" s="7" t="s">
        <v>4610</v>
      </c>
    </row>
    <row r="13925" spans="1:35" ht="11" customHeight="1" outlineLevel="1" x14ac:dyDescent="0.25">
      <c r="A13925" t="s">
        <v>8032</v>
      </c>
      <c r="C13925" s="2" t="s">
        <v>12974</v>
      </c>
      <c r="D13925" s="2">
        <v>306</v>
      </c>
      <c r="E13925" s="7">
        <v>1992</v>
      </c>
      <c r="F13925" s="5" t="s">
        <v>2348</v>
      </c>
      <c r="H13925" s="5" t="s">
        <v>5398</v>
      </c>
      <c r="I13925" s="6" t="s">
        <v>20872</v>
      </c>
      <c r="J13925" s="6" t="s">
        <v>10645</v>
      </c>
      <c r="K13925" s="17">
        <v>5</v>
      </c>
      <c r="L13925" s="17" t="s">
        <v>7730</v>
      </c>
      <c r="M13925" s="9">
        <v>1.5</v>
      </c>
      <c r="N13925" s="9"/>
      <c r="O13925" s="21"/>
      <c r="Q13925" s="29"/>
      <c r="U13925" s="17"/>
      <c r="V13925" s="2"/>
      <c r="Y13925" t="str">
        <f t="shared" si="863"/>
        <v/>
      </c>
      <c r="AA13925" t="str">
        <f t="shared" si="864"/>
        <v/>
      </c>
      <c r="AC13925" s="7"/>
      <c r="AD13925" t="s">
        <v>20872</v>
      </c>
      <c r="AE13925">
        <f t="shared" si="865"/>
        <v>0</v>
      </c>
      <c r="AG13925" s="2"/>
      <c r="AH13925" t="s">
        <v>3884</v>
      </c>
      <c r="AI13925" s="7" t="s">
        <v>4610</v>
      </c>
    </row>
    <row r="13926" spans="1:35" ht="11" customHeight="1" outlineLevel="1" x14ac:dyDescent="0.25">
      <c r="A13926" t="s">
        <v>8032</v>
      </c>
      <c r="C13926" s="2" t="s">
        <v>12974</v>
      </c>
      <c r="D13926" s="2">
        <v>310</v>
      </c>
      <c r="E13926" s="7">
        <v>1992</v>
      </c>
      <c r="F13926" s="5" t="s">
        <v>5138</v>
      </c>
      <c r="H13926" s="5" t="s">
        <v>5398</v>
      </c>
      <c r="I13926" s="6" t="s">
        <v>3038</v>
      </c>
      <c r="J13926" s="6" t="s">
        <v>17864</v>
      </c>
      <c r="K13926" s="17">
        <v>6</v>
      </c>
      <c r="L13926" s="17" t="s">
        <v>7732</v>
      </c>
      <c r="M13926" s="9"/>
      <c r="N13926" s="9"/>
      <c r="O13926" s="21"/>
      <c r="Q13926" s="29"/>
      <c r="U13926" s="17"/>
      <c r="V13926" s="2">
        <v>337</v>
      </c>
      <c r="Y13926" t="str">
        <f t="shared" si="863"/>
        <v/>
      </c>
      <c r="AA13926" t="str">
        <f t="shared" si="864"/>
        <v/>
      </c>
      <c r="AC13926" s="7"/>
      <c r="AD13926" t="s">
        <v>3038</v>
      </c>
      <c r="AE13926">
        <f t="shared" si="865"/>
        <v>0</v>
      </c>
      <c r="AG13926" s="2"/>
      <c r="AH13926" t="s">
        <v>3884</v>
      </c>
      <c r="AI13926" s="7" t="s">
        <v>4610</v>
      </c>
    </row>
    <row r="13927" spans="1:35" ht="11" customHeight="1" outlineLevel="1" x14ac:dyDescent="0.25">
      <c r="A13927" t="s">
        <v>8032</v>
      </c>
      <c r="C13927" s="2" t="s">
        <v>12974</v>
      </c>
      <c r="D13927" s="2">
        <v>342</v>
      </c>
      <c r="E13927" s="7">
        <v>1993</v>
      </c>
      <c r="F13927" s="5" t="s">
        <v>2974</v>
      </c>
      <c r="H13927" s="5" t="s">
        <v>5398</v>
      </c>
      <c r="I13927" s="6" t="s">
        <v>3038</v>
      </c>
      <c r="J13927" s="6" t="s">
        <v>17865</v>
      </c>
      <c r="K13927" s="17">
        <v>6</v>
      </c>
      <c r="L13927" s="17" t="s">
        <v>7732</v>
      </c>
      <c r="M13927" s="9"/>
      <c r="N13927" s="9"/>
      <c r="O13927" s="21"/>
      <c r="Q13927" s="29"/>
      <c r="U13927" s="17"/>
      <c r="V13927" s="2">
        <v>366</v>
      </c>
      <c r="Y13927" t="str">
        <f t="shared" si="863"/>
        <v/>
      </c>
      <c r="AA13927" t="str">
        <f t="shared" si="864"/>
        <v/>
      </c>
      <c r="AC13927" s="7"/>
      <c r="AD13927" t="s">
        <v>3038</v>
      </c>
      <c r="AE13927">
        <f t="shared" si="865"/>
        <v>0</v>
      </c>
      <c r="AG13927" s="2"/>
      <c r="AH13927" t="s">
        <v>3884</v>
      </c>
      <c r="AI13927" s="7" t="s">
        <v>4610</v>
      </c>
    </row>
    <row r="13928" spans="1:35" ht="11" customHeight="1" outlineLevel="1" x14ac:dyDescent="0.25">
      <c r="A13928" t="s">
        <v>8032</v>
      </c>
      <c r="C13928" s="2" t="s">
        <v>12974</v>
      </c>
      <c r="D13928" s="2">
        <v>344</v>
      </c>
      <c r="E13928" s="7">
        <v>1993</v>
      </c>
      <c r="F13928" s="5" t="s">
        <v>69</v>
      </c>
      <c r="H13928" s="5" t="s">
        <v>5398</v>
      </c>
      <c r="I13928" s="6" t="s">
        <v>3038</v>
      </c>
      <c r="J13928" s="6" t="s">
        <v>17865</v>
      </c>
      <c r="K13928" s="17">
        <v>6</v>
      </c>
      <c r="L13928" s="17" t="s">
        <v>7732</v>
      </c>
      <c r="M13928" s="9"/>
      <c r="N13928" s="9"/>
      <c r="O13928" s="21"/>
      <c r="Q13928" s="29"/>
      <c r="U13928" s="17"/>
      <c r="V13928" s="2">
        <v>368</v>
      </c>
      <c r="Y13928" t="str">
        <f t="shared" si="863"/>
        <v/>
      </c>
      <c r="AA13928" t="str">
        <f t="shared" si="864"/>
        <v/>
      </c>
      <c r="AC13928" s="7"/>
      <c r="AD13928" t="s">
        <v>3038</v>
      </c>
      <c r="AE13928">
        <f t="shared" si="865"/>
        <v>0</v>
      </c>
      <c r="AG13928" s="2"/>
      <c r="AH13928" t="s">
        <v>3884</v>
      </c>
      <c r="AI13928" s="7" t="s">
        <v>4922</v>
      </c>
    </row>
    <row r="13929" spans="1:35" ht="11" customHeight="1" outlineLevel="1" x14ac:dyDescent="0.25">
      <c r="A13929" t="s">
        <v>8032</v>
      </c>
      <c r="C13929" s="2" t="s">
        <v>12974</v>
      </c>
      <c r="D13929" s="2">
        <v>467</v>
      </c>
      <c r="E13929" s="7">
        <v>1999</v>
      </c>
      <c r="F13929" s="5" t="s">
        <v>5296</v>
      </c>
      <c r="H13929" s="5" t="s">
        <v>5398</v>
      </c>
      <c r="I13929" s="6" t="s">
        <v>3038</v>
      </c>
      <c r="J13929" s="6" t="s">
        <v>8166</v>
      </c>
      <c r="K13929" s="17">
        <v>6</v>
      </c>
      <c r="L13929" s="17" t="s">
        <v>7732</v>
      </c>
      <c r="M13929" s="9"/>
      <c r="N13929" s="9"/>
      <c r="O13929" s="21"/>
      <c r="Q13929" s="29"/>
      <c r="U13929" s="17"/>
      <c r="V13929" s="2">
        <v>458</v>
      </c>
      <c r="Y13929" t="str">
        <f t="shared" si="863"/>
        <v/>
      </c>
      <c r="AA13929" t="str">
        <f t="shared" si="864"/>
        <v/>
      </c>
      <c r="AC13929" s="7"/>
      <c r="AD13929" t="s">
        <v>3038</v>
      </c>
      <c r="AE13929">
        <f t="shared" si="865"/>
        <v>0</v>
      </c>
      <c r="AG13929" s="2"/>
      <c r="AH13929" t="s">
        <v>3884</v>
      </c>
      <c r="AI13929" s="7" t="s">
        <v>4922</v>
      </c>
    </row>
    <row r="13930" spans="1:35" ht="11" customHeight="1" outlineLevel="1" x14ac:dyDescent="0.25">
      <c r="A13930" t="s">
        <v>8032</v>
      </c>
      <c r="C13930" s="2" t="s">
        <v>12974</v>
      </c>
      <c r="D13930" s="2" t="s">
        <v>17866</v>
      </c>
      <c r="E13930" s="7">
        <v>2001</v>
      </c>
      <c r="F13930" s="5" t="s">
        <v>17867</v>
      </c>
      <c r="H13930" s="5" t="s">
        <v>5398</v>
      </c>
      <c r="I13930" s="6" t="s">
        <v>17868</v>
      </c>
      <c r="J13930" s="6" t="s">
        <v>17869</v>
      </c>
      <c r="K13930" s="17">
        <v>3</v>
      </c>
      <c r="L13930" s="17" t="s">
        <v>7732</v>
      </c>
      <c r="M13930" s="9"/>
      <c r="N13930" s="9"/>
      <c r="O13930" s="21"/>
      <c r="Q13930" s="29"/>
      <c r="U13930" s="17"/>
      <c r="V13930" s="2"/>
      <c r="Y13930" t="str">
        <f t="shared" si="863"/>
        <v/>
      </c>
      <c r="AA13930">
        <f t="shared" si="864"/>
        <v>1</v>
      </c>
      <c r="AC13930" s="7"/>
      <c r="AD13930" t="s">
        <v>17868</v>
      </c>
      <c r="AE13930">
        <f t="shared" si="865"/>
        <v>0</v>
      </c>
      <c r="AG13930" s="2"/>
      <c r="AI13930" s="7"/>
    </row>
    <row r="13931" spans="1:35" ht="11" customHeight="1" outlineLevel="1" x14ac:dyDescent="0.25">
      <c r="A13931" t="s">
        <v>8032</v>
      </c>
      <c r="C13931" s="2" t="s">
        <v>12974</v>
      </c>
      <c r="D13931" s="2">
        <v>653</v>
      </c>
      <c r="E13931" s="7">
        <v>2002</v>
      </c>
      <c r="F13931" s="5" t="s">
        <v>6019</v>
      </c>
      <c r="H13931" s="5" t="s">
        <v>5398</v>
      </c>
      <c r="I13931" s="6" t="s">
        <v>2189</v>
      </c>
      <c r="J13931" s="6" t="s">
        <v>7137</v>
      </c>
      <c r="K13931" s="17">
        <v>1</v>
      </c>
      <c r="L13931" s="17" t="s">
        <v>7732</v>
      </c>
      <c r="M13931" s="9"/>
      <c r="N13931" s="9"/>
      <c r="O13931" s="21"/>
      <c r="Q13931" s="29"/>
      <c r="U13931" s="17"/>
      <c r="V13931" s="2">
        <v>535</v>
      </c>
      <c r="Y13931" t="str">
        <f t="shared" si="863"/>
        <v/>
      </c>
      <c r="AA13931" t="str">
        <f t="shared" si="864"/>
        <v/>
      </c>
      <c r="AC13931" s="7"/>
      <c r="AD13931" t="s">
        <v>2189</v>
      </c>
      <c r="AE13931">
        <f t="shared" si="865"/>
        <v>0</v>
      </c>
      <c r="AG13931" s="2"/>
      <c r="AH13931" t="s">
        <v>745</v>
      </c>
      <c r="AI13931" s="7" t="s">
        <v>4922</v>
      </c>
    </row>
    <row r="13932" spans="1:35" ht="11" customHeight="1" outlineLevel="1" x14ac:dyDescent="0.25">
      <c r="A13932" t="s">
        <v>8032</v>
      </c>
      <c r="C13932" s="2" t="s">
        <v>12974</v>
      </c>
      <c r="D13932" s="2" t="s">
        <v>17870</v>
      </c>
      <c r="E13932" s="7">
        <v>2002</v>
      </c>
      <c r="F13932" s="5" t="s">
        <v>17553</v>
      </c>
      <c r="H13932" s="5" t="s">
        <v>5398</v>
      </c>
      <c r="I13932" s="6" t="s">
        <v>2189</v>
      </c>
      <c r="J13932" s="6" t="s">
        <v>7137</v>
      </c>
      <c r="K13932" s="17">
        <v>1</v>
      </c>
      <c r="L13932" s="17" t="s">
        <v>7732</v>
      </c>
      <c r="M13932" s="9"/>
      <c r="N13932" s="9"/>
      <c r="O13932" s="21"/>
      <c r="Q13932" s="29"/>
      <c r="U13932" s="17"/>
      <c r="V13932" s="2"/>
      <c r="Y13932" t="str">
        <f t="shared" si="863"/>
        <v/>
      </c>
      <c r="AA13932">
        <f t="shared" si="864"/>
        <v>1</v>
      </c>
      <c r="AC13932" s="7"/>
      <c r="AD13932" t="s">
        <v>2189</v>
      </c>
      <c r="AE13932">
        <f t="shared" si="865"/>
        <v>0</v>
      </c>
      <c r="AG13932" s="2"/>
      <c r="AI13932" s="7"/>
    </row>
    <row r="13933" spans="1:35" ht="11" customHeight="1" outlineLevel="1" x14ac:dyDescent="0.25">
      <c r="A13933" t="s">
        <v>8032</v>
      </c>
      <c r="C13933" s="2" t="s">
        <v>12974</v>
      </c>
      <c r="D13933" s="2">
        <v>1020</v>
      </c>
      <c r="E13933" s="7">
        <v>2009</v>
      </c>
      <c r="F13933" s="5" t="s">
        <v>5296</v>
      </c>
      <c r="H13933" s="5" t="s">
        <v>5398</v>
      </c>
      <c r="I13933" s="6" t="s">
        <v>17337</v>
      </c>
      <c r="J13933" s="6" t="s">
        <v>17871</v>
      </c>
      <c r="K13933" s="17">
        <v>5</v>
      </c>
      <c r="L13933" s="17" t="s">
        <v>7732</v>
      </c>
      <c r="M13933" s="9"/>
      <c r="N13933" s="9"/>
      <c r="O13933" s="21"/>
      <c r="Q13933" s="29"/>
      <c r="U13933" s="17"/>
      <c r="V13933" s="2"/>
      <c r="Y13933" t="str">
        <f t="shared" si="863"/>
        <v/>
      </c>
      <c r="AA13933" t="str">
        <f t="shared" si="864"/>
        <v/>
      </c>
      <c r="AC13933" s="7"/>
      <c r="AD13933" t="s">
        <v>17337</v>
      </c>
      <c r="AE13933">
        <f t="shared" si="865"/>
        <v>0</v>
      </c>
      <c r="AG13933" s="2"/>
      <c r="AI13933" s="7"/>
    </row>
    <row r="13934" spans="1:35" ht="11" customHeight="1" outlineLevel="1" x14ac:dyDescent="0.25">
      <c r="A13934" t="s">
        <v>8032</v>
      </c>
      <c r="C13934" s="2" t="s">
        <v>12974</v>
      </c>
      <c r="D13934" s="2">
        <v>1042</v>
      </c>
      <c r="E13934" s="7">
        <v>2009</v>
      </c>
      <c r="F13934" s="5" t="s">
        <v>4647</v>
      </c>
      <c r="H13934" s="5" t="s">
        <v>5398</v>
      </c>
      <c r="I13934" s="6" t="s">
        <v>17844</v>
      </c>
      <c r="J13934" s="6" t="s">
        <v>7078</v>
      </c>
      <c r="K13934" s="17">
        <v>6</v>
      </c>
      <c r="L13934" s="17" t="s">
        <v>7732</v>
      </c>
      <c r="M13934" s="9"/>
      <c r="N13934" s="9"/>
      <c r="O13934" s="21"/>
      <c r="Q13934" s="29"/>
      <c r="U13934" s="17"/>
      <c r="V13934" s="2"/>
      <c r="Y13934" t="str">
        <f t="shared" si="863"/>
        <v/>
      </c>
      <c r="AA13934" t="str">
        <f t="shared" si="864"/>
        <v/>
      </c>
      <c r="AC13934" s="7"/>
      <c r="AD13934" t="s">
        <v>17844</v>
      </c>
      <c r="AE13934">
        <f t="shared" si="865"/>
        <v>0</v>
      </c>
      <c r="AG13934" s="2"/>
      <c r="AI13934" s="7"/>
    </row>
    <row r="13935" spans="1:35" ht="11" customHeight="1" outlineLevel="1" x14ac:dyDescent="0.25">
      <c r="A13935" t="s">
        <v>8032</v>
      </c>
      <c r="C13935" s="2" t="s">
        <v>12974</v>
      </c>
      <c r="D13935" s="2">
        <v>1192</v>
      </c>
      <c r="E13935" s="7">
        <v>2011</v>
      </c>
      <c r="F13935" s="5" t="s">
        <v>542</v>
      </c>
      <c r="H13935" s="5" t="s">
        <v>5398</v>
      </c>
      <c r="I13935" s="6" t="s">
        <v>5399</v>
      </c>
      <c r="J13935" s="6" t="s">
        <v>17872</v>
      </c>
      <c r="K13935" s="17">
        <v>1</v>
      </c>
      <c r="L13935" s="17" t="s">
        <v>7732</v>
      </c>
      <c r="M13935" s="9"/>
      <c r="N13935" s="9"/>
      <c r="O13935" s="21"/>
      <c r="Q13935" s="29"/>
      <c r="U13935" s="17"/>
      <c r="V13935" s="2"/>
      <c r="Y13935" t="str">
        <f t="shared" si="863"/>
        <v/>
      </c>
      <c r="AA13935" t="str">
        <f t="shared" si="864"/>
        <v/>
      </c>
      <c r="AC13935" s="7"/>
      <c r="AD13935" t="s">
        <v>5399</v>
      </c>
      <c r="AE13935">
        <f t="shared" si="865"/>
        <v>1</v>
      </c>
      <c r="AG13935" s="2"/>
      <c r="AI13935" s="7"/>
    </row>
    <row r="13936" spans="1:35" ht="11" customHeight="1" outlineLevel="1" x14ac:dyDescent="0.25">
      <c r="A13936" t="s">
        <v>8032</v>
      </c>
      <c r="C13936" s="2" t="s">
        <v>12974</v>
      </c>
      <c r="D13936" s="2" t="s">
        <v>17873</v>
      </c>
      <c r="E13936" s="7">
        <v>2011</v>
      </c>
      <c r="F13936" s="5" t="s">
        <v>13095</v>
      </c>
      <c r="H13936" s="5" t="s">
        <v>5398</v>
      </c>
      <c r="I13936" s="6" t="s">
        <v>5399</v>
      </c>
      <c r="J13936" s="6" t="s">
        <v>17872</v>
      </c>
      <c r="K13936" s="17">
        <v>1</v>
      </c>
      <c r="L13936" s="17" t="s">
        <v>7732</v>
      </c>
      <c r="M13936" s="9"/>
      <c r="N13936" s="9"/>
      <c r="O13936" s="21"/>
      <c r="Q13936" s="29"/>
      <c r="U13936" s="17"/>
      <c r="V13936" s="2"/>
      <c r="Y13936" t="str">
        <f t="shared" si="863"/>
        <v/>
      </c>
      <c r="AA13936">
        <f t="shared" si="864"/>
        <v>1</v>
      </c>
      <c r="AC13936" s="7"/>
      <c r="AD13936" t="s">
        <v>5399</v>
      </c>
      <c r="AE13936">
        <f t="shared" si="865"/>
        <v>1</v>
      </c>
      <c r="AG13936" s="2"/>
      <c r="AI13936" s="7"/>
    </row>
    <row r="13937" spans="1:49" ht="11" customHeight="1" outlineLevel="1" x14ac:dyDescent="0.25">
      <c r="A13937" t="s">
        <v>8032</v>
      </c>
      <c r="C13937" s="2" t="s">
        <v>12974</v>
      </c>
      <c r="D13937" s="2">
        <v>1339</v>
      </c>
      <c r="E13937" s="7">
        <v>2014</v>
      </c>
      <c r="F13937" s="5" t="s">
        <v>5279</v>
      </c>
      <c r="H13937" s="5" t="s">
        <v>5398</v>
      </c>
      <c r="I13937" s="6" t="s">
        <v>17820</v>
      </c>
      <c r="J13937" s="6" t="s">
        <v>17874</v>
      </c>
      <c r="K13937" s="17">
        <v>1</v>
      </c>
      <c r="L13937" s="17" t="s">
        <v>7732</v>
      </c>
      <c r="M13937" s="9"/>
      <c r="N13937" s="9"/>
      <c r="O13937" s="21"/>
      <c r="Q13937" s="29"/>
      <c r="U13937" s="17"/>
      <c r="V13937" s="2"/>
      <c r="Y13937" t="str">
        <f t="shared" si="863"/>
        <v/>
      </c>
      <c r="AA13937" t="str">
        <f t="shared" si="864"/>
        <v/>
      </c>
      <c r="AC13937" s="7"/>
      <c r="AD13937" t="s">
        <v>17820</v>
      </c>
      <c r="AE13937">
        <f t="shared" si="865"/>
        <v>0</v>
      </c>
      <c r="AG13937" s="2"/>
      <c r="AI13937" s="7"/>
    </row>
    <row r="13938" spans="1:49" ht="11" customHeight="1" outlineLevel="1" x14ac:dyDescent="0.25">
      <c r="A13938" t="s">
        <v>8032</v>
      </c>
      <c r="C13938" s="2" t="s">
        <v>12974</v>
      </c>
      <c r="D13938" s="2" t="s">
        <v>17875</v>
      </c>
      <c r="E13938" s="7">
        <v>2014</v>
      </c>
      <c r="F13938" s="5" t="s">
        <v>17876</v>
      </c>
      <c r="H13938" s="5" t="s">
        <v>5398</v>
      </c>
      <c r="I13938" s="6" t="s">
        <v>17820</v>
      </c>
      <c r="J13938" s="6" t="s">
        <v>17874</v>
      </c>
      <c r="K13938" s="17">
        <v>1</v>
      </c>
      <c r="L13938" s="17" t="s">
        <v>7732</v>
      </c>
      <c r="M13938" s="9"/>
      <c r="N13938" s="9"/>
      <c r="O13938" s="21"/>
      <c r="Q13938" s="29"/>
      <c r="U13938" s="17"/>
      <c r="V13938" s="2"/>
      <c r="Y13938" t="str">
        <f t="shared" si="863"/>
        <v/>
      </c>
      <c r="AA13938">
        <f t="shared" si="864"/>
        <v>1</v>
      </c>
      <c r="AC13938" s="7"/>
      <c r="AD13938" t="s">
        <v>17820</v>
      </c>
      <c r="AE13938">
        <f t="shared" si="865"/>
        <v>0</v>
      </c>
      <c r="AG13938" s="2"/>
      <c r="AI13938" s="7"/>
    </row>
    <row r="13939" spans="1:49" ht="11" customHeight="1" outlineLevel="1" x14ac:dyDescent="0.25">
      <c r="A13939" t="s">
        <v>8032</v>
      </c>
      <c r="C13939" s="2" t="s">
        <v>12974</v>
      </c>
      <c r="D13939" s="2">
        <v>1459</v>
      </c>
      <c r="E13939" s="7">
        <v>2015</v>
      </c>
      <c r="F13939" s="5" t="s">
        <v>6311</v>
      </c>
      <c r="H13939" s="5" t="s">
        <v>5398</v>
      </c>
      <c r="I13939" s="6" t="s">
        <v>17878</v>
      </c>
      <c r="J13939" s="6" t="s">
        <v>17877</v>
      </c>
      <c r="K13939" s="17">
        <v>3</v>
      </c>
      <c r="L13939" s="17" t="s">
        <v>7732</v>
      </c>
      <c r="M13939" s="9"/>
      <c r="N13939" s="9"/>
      <c r="O13939" s="21"/>
      <c r="Q13939" s="29"/>
      <c r="U13939" s="17"/>
      <c r="V13939" s="2"/>
      <c r="Y13939" t="str">
        <f t="shared" si="863"/>
        <v/>
      </c>
      <c r="AA13939" t="str">
        <f t="shared" si="864"/>
        <v/>
      </c>
      <c r="AC13939" s="7"/>
      <c r="AD13939" t="s">
        <v>17878</v>
      </c>
      <c r="AE13939">
        <f t="shared" si="865"/>
        <v>0</v>
      </c>
      <c r="AG13939" s="2"/>
      <c r="AI13939" s="7"/>
    </row>
    <row r="13940" spans="1:49" ht="11" customHeight="1" outlineLevel="1" x14ac:dyDescent="0.25">
      <c r="A13940" t="s">
        <v>8032</v>
      </c>
      <c r="C13940" s="2" t="s">
        <v>12974</v>
      </c>
      <c r="D13940" s="2">
        <v>1460</v>
      </c>
      <c r="E13940" s="7">
        <v>2015</v>
      </c>
      <c r="F13940" s="5" t="s">
        <v>5852</v>
      </c>
      <c r="H13940" s="5" t="s">
        <v>5398</v>
      </c>
      <c r="I13940" s="6" t="s">
        <v>17878</v>
      </c>
      <c r="J13940" s="6" t="s">
        <v>17877</v>
      </c>
      <c r="K13940" s="17">
        <v>3</v>
      </c>
      <c r="L13940" s="17" t="s">
        <v>7732</v>
      </c>
      <c r="M13940" s="9"/>
      <c r="N13940" s="9"/>
      <c r="O13940" s="21"/>
      <c r="Q13940" s="29"/>
      <c r="U13940" s="17"/>
      <c r="V13940" s="2"/>
      <c r="Y13940" t="str">
        <f t="shared" ref="Y13940:Y14003" si="866">IF(COUNTIF(F13940,"*fdc*"),1,"")</f>
        <v/>
      </c>
      <c r="AA13940" t="str">
        <f t="shared" ref="AA13940:AA14003" si="867">IF(COUNTIF(F13940,"*s/s*"),1,"")</f>
        <v/>
      </c>
      <c r="AC13940" s="7"/>
      <c r="AD13940" t="s">
        <v>17878</v>
      </c>
      <c r="AE13940">
        <f t="shared" si="865"/>
        <v>0</v>
      </c>
      <c r="AG13940" s="2"/>
      <c r="AI13940" s="7"/>
    </row>
    <row r="13941" spans="1:49" ht="11" customHeight="1" outlineLevel="1" x14ac:dyDescent="0.25">
      <c r="A13941" t="s">
        <v>8032</v>
      </c>
      <c r="C13941" s="2" t="s">
        <v>12974</v>
      </c>
      <c r="D13941" s="2" t="s">
        <v>18868</v>
      </c>
      <c r="E13941" s="7">
        <v>2015</v>
      </c>
      <c r="F13941" s="5" t="s">
        <v>13131</v>
      </c>
      <c r="H13941" s="5" t="s">
        <v>5398</v>
      </c>
      <c r="I13941" s="6" t="s">
        <v>17878</v>
      </c>
      <c r="J13941" s="6" t="s">
        <v>17877</v>
      </c>
      <c r="K13941" s="17">
        <v>3</v>
      </c>
      <c r="L13941" s="17" t="s">
        <v>7732</v>
      </c>
      <c r="M13941" s="9"/>
      <c r="N13941" s="9"/>
      <c r="O13941" s="21"/>
      <c r="Q13941" s="29"/>
      <c r="U13941" s="17"/>
      <c r="V13941" s="2"/>
      <c r="Y13941" t="str">
        <f t="shared" si="866"/>
        <v/>
      </c>
      <c r="AA13941">
        <f t="shared" si="867"/>
        <v>1</v>
      </c>
      <c r="AC13941" s="7"/>
      <c r="AD13941" t="s">
        <v>17878</v>
      </c>
      <c r="AE13941">
        <f t="shared" si="865"/>
        <v>0</v>
      </c>
      <c r="AG13941" s="2"/>
      <c r="AI13941" s="7"/>
    </row>
    <row r="13942" spans="1:49" ht="11" customHeight="1" outlineLevel="1" x14ac:dyDescent="0.25">
      <c r="A13942" t="s">
        <v>8032</v>
      </c>
      <c r="C13942" s="2" t="s">
        <v>12974</v>
      </c>
      <c r="D13942" s="2">
        <v>1555</v>
      </c>
      <c r="E13942" s="7">
        <v>2016</v>
      </c>
      <c r="F13942" s="5" t="s">
        <v>13131</v>
      </c>
      <c r="H13942" s="5" t="s">
        <v>5398</v>
      </c>
      <c r="I13942" s="6" t="s">
        <v>17880</v>
      </c>
      <c r="J13942" s="6" t="s">
        <v>17879</v>
      </c>
      <c r="K13942" s="17">
        <v>1</v>
      </c>
      <c r="L13942" s="18" t="s">
        <v>7730</v>
      </c>
      <c r="M13942" s="9">
        <v>8.3000000000000007</v>
      </c>
      <c r="N13942" s="9"/>
      <c r="O13942" s="21"/>
      <c r="Q13942" s="29"/>
      <c r="U13942" s="17"/>
      <c r="V13942" s="2"/>
      <c r="Y13942" t="str">
        <f t="shared" si="866"/>
        <v/>
      </c>
      <c r="AA13942">
        <f t="shared" si="867"/>
        <v>1</v>
      </c>
      <c r="AC13942" s="7"/>
      <c r="AD13942" t="s">
        <v>17880</v>
      </c>
      <c r="AE13942">
        <f t="shared" si="865"/>
        <v>0</v>
      </c>
      <c r="AG13942" s="2"/>
      <c r="AI13942" s="7"/>
    </row>
    <row r="13943" spans="1:49" ht="11" customHeight="1" x14ac:dyDescent="0.25">
      <c r="A13943" s="126" t="s">
        <v>17849</v>
      </c>
      <c r="B13943" t="s">
        <v>13016</v>
      </c>
      <c r="C13943" s="2" t="s">
        <v>12974</v>
      </c>
      <c r="E13943" s="7"/>
      <c r="F13943" s="5"/>
      <c r="H13943" s="5"/>
      <c r="I13943" s="6"/>
      <c r="J13943" s="6"/>
      <c r="K13943" s="17"/>
      <c r="L13943" s="17"/>
      <c r="M13943" s="9"/>
      <c r="N13943" s="9">
        <f>SUM(M13944:M13958)</f>
        <v>89</v>
      </c>
      <c r="O13943" s="21">
        <v>107</v>
      </c>
      <c r="P13943">
        <f>COUNTIF(L13944:L13958,"*")</f>
        <v>15</v>
      </c>
      <c r="Q13943" s="29">
        <f>P13943/O13943</f>
        <v>0.14018691588785046</v>
      </c>
      <c r="R13943">
        <f>COUNTIF(L13944:L13958,"Y")+COUNTIF(L13944:L13958,"S")</f>
        <v>11</v>
      </c>
      <c r="U13943" s="18" t="s">
        <v>7732</v>
      </c>
      <c r="V13943" s="2"/>
      <c r="W13943" t="s">
        <v>18495</v>
      </c>
      <c r="Y13943" t="str">
        <f t="shared" si="866"/>
        <v/>
      </c>
      <c r="AA13943" t="str">
        <f t="shared" si="867"/>
        <v/>
      </c>
      <c r="AC13943" s="7"/>
      <c r="AF13943">
        <f>COUNTIF(AE13944:AE13958,"1")</f>
        <v>0</v>
      </c>
      <c r="AG13943" s="2"/>
      <c r="AI13943" s="7"/>
      <c r="AJ13943">
        <f>COUNTIF($K13944:$K13958,"1")-COUNTIFS($K13944:$K13958,"1",$L13944:$L13958,"V")</f>
        <v>0</v>
      </c>
      <c r="AK13943">
        <f>COUNTIFS($K13944:$K13958,"1",$L13944:$L13958,"Y")+COUNTIFS($K13944:$K13958,"1",$L13944:$L13958,"s")</f>
        <v>0</v>
      </c>
      <c r="AL13943">
        <f>COUNTIF($K13944:$K13958,"2")-COUNTIFS($K13944:$K13958,"2",$L13944:$L13958,"V")</f>
        <v>0</v>
      </c>
      <c r="AM13943">
        <f>COUNTIFS($K13944:$K13958,"2",$L13944:$L13958,"Y")+COUNTIFS($K13944:$K13958,"2",$L13944:$L13958,"s")</f>
        <v>0</v>
      </c>
      <c r="AN13943">
        <f>COUNTIF($K13944:$K13958,"3")-COUNTIFS($K13944:$K13958,"3",$L13944:$L13958,"V")</f>
        <v>13</v>
      </c>
      <c r="AO13943">
        <f>COUNTIFS($K13944:$K13958,"3",$L13944:$L13958,"Y")+COUNTIFS($K13944:$K13958,"3",$L13944:$L13958,"s")</f>
        <v>9</v>
      </c>
      <c r="AP13943">
        <f>COUNTIF($K13944:$K13958,"4")-COUNTIFS($K13944:$K13958,"4",$L13944:$L13958,"V")</f>
        <v>0</v>
      </c>
      <c r="AQ13943">
        <f>COUNTIFS($K13944:$K13958,"4",$L13944:$L13958,"Y")+COUNTIFS($K13944:$K13958,"4",$L13944:$L13958,"s")</f>
        <v>0</v>
      </c>
      <c r="AR13943">
        <f>COUNTIF($K13944:$K13958,"5")-COUNTIFS($K13944:$K13958,"5",$L13944:$L13958,"V")</f>
        <v>0</v>
      </c>
      <c r="AS13943">
        <f>COUNTIFS($K13944:$K13958,"5",$L13944:$L13958,"Y")+COUNTIFS($K13944:$K13958,"5",$L13944:$L13958,"s")</f>
        <v>0</v>
      </c>
      <c r="AT13943">
        <f>COUNTIF($K13944:$K13958,"6")-COUNTIFS($K13944:$K13958,"6",$L13944:$L13958,"V")</f>
        <v>2</v>
      </c>
      <c r="AU13943">
        <f>COUNTIFS($K13944:$K13958,"6",$L13944:$L13958,"Y")+COUNTIFS($K13944:$K13958,"6",$L13944:$L13958,"s")</f>
        <v>2</v>
      </c>
      <c r="AV13943">
        <f>COUNTIF($K13944:$K13958,"7")-COUNTIFS($K13944:$K13958,"7",$L13944:$L13958,"V")</f>
        <v>0</v>
      </c>
      <c r="AW13943">
        <f>COUNTIFS($K13944:$K13958,"7",$L13944:$L13958,"Y")+COUNTIFS($K13944:$K13958,"7",$L13944:$L13958,"s")</f>
        <v>0</v>
      </c>
    </row>
    <row r="13944" spans="1:49" ht="11" customHeight="1" outlineLevel="1" x14ac:dyDescent="0.25">
      <c r="A13944" t="s">
        <v>8033</v>
      </c>
      <c r="C13944" s="2" t="s">
        <v>12974</v>
      </c>
      <c r="D13944" s="2">
        <v>52</v>
      </c>
      <c r="E13944" s="7">
        <v>1923</v>
      </c>
      <c r="F13944" s="5" t="s">
        <v>1530</v>
      </c>
      <c r="H13944" s="5" t="s">
        <v>3043</v>
      </c>
      <c r="I13944" s="6" t="s">
        <v>1281</v>
      </c>
      <c r="J13944" s="6" t="s">
        <v>17848</v>
      </c>
      <c r="K13944" s="17">
        <v>3</v>
      </c>
      <c r="L13944" s="17" t="s">
        <v>7730</v>
      </c>
      <c r="M13944" s="9">
        <v>6</v>
      </c>
      <c r="N13944" s="9"/>
      <c r="O13944" s="21"/>
      <c r="Q13944" s="29"/>
      <c r="U13944" s="17"/>
      <c r="V13944" s="2">
        <v>52</v>
      </c>
      <c r="Y13944" t="str">
        <f t="shared" si="866"/>
        <v/>
      </c>
      <c r="AA13944" t="str">
        <f t="shared" si="867"/>
        <v/>
      </c>
      <c r="AC13944" s="7"/>
      <c r="AD13944" t="s">
        <v>1281</v>
      </c>
      <c r="AE13944">
        <f t="shared" ref="AE13944:AE13958" si="868">COUNTIF(I13944,"*Fuji*")</f>
        <v>0</v>
      </c>
      <c r="AG13944" s="2"/>
      <c r="AH13944" t="s">
        <v>3884</v>
      </c>
      <c r="AI13944" s="7" t="s">
        <v>4922</v>
      </c>
    </row>
    <row r="13945" spans="1:49" ht="11" customHeight="1" outlineLevel="1" x14ac:dyDescent="0.25">
      <c r="A13945" t="s">
        <v>8033</v>
      </c>
      <c r="C13945" s="2" t="s">
        <v>12974</v>
      </c>
      <c r="D13945" s="2">
        <v>53</v>
      </c>
      <c r="E13945" s="7">
        <v>1923</v>
      </c>
      <c r="F13945" s="5" t="s">
        <v>1099</v>
      </c>
      <c r="H13945" s="5" t="s">
        <v>1282</v>
      </c>
      <c r="I13945" s="6" t="s">
        <v>1281</v>
      </c>
      <c r="J13945" s="6" t="s">
        <v>17848</v>
      </c>
      <c r="K13945" s="17">
        <v>3</v>
      </c>
      <c r="L13945" s="17" t="s">
        <v>7730</v>
      </c>
      <c r="M13945" s="9">
        <v>6</v>
      </c>
      <c r="N13945" s="9"/>
      <c r="O13945" s="21"/>
      <c r="Q13945" s="29"/>
      <c r="U13945" s="17"/>
      <c r="V13945" s="2">
        <v>53</v>
      </c>
      <c r="Y13945" t="str">
        <f t="shared" si="866"/>
        <v/>
      </c>
      <c r="AA13945" t="str">
        <f t="shared" si="867"/>
        <v/>
      </c>
      <c r="AC13945" s="7"/>
      <c r="AD13945" t="s">
        <v>1281</v>
      </c>
      <c r="AE13945">
        <f t="shared" si="868"/>
        <v>0</v>
      </c>
      <c r="AG13945" s="2"/>
      <c r="AH13945" t="s">
        <v>3884</v>
      </c>
      <c r="AI13945" s="7" t="s">
        <v>4922</v>
      </c>
    </row>
    <row r="13946" spans="1:49" ht="11" customHeight="1" outlineLevel="1" x14ac:dyDescent="0.25">
      <c r="A13946" t="s">
        <v>8033</v>
      </c>
      <c r="C13946" s="2" t="s">
        <v>12974</v>
      </c>
      <c r="D13946" s="2">
        <v>54</v>
      </c>
      <c r="E13946" s="7">
        <v>1923</v>
      </c>
      <c r="F13946" s="5" t="s">
        <v>1101</v>
      </c>
      <c r="H13946" s="5" t="s">
        <v>5105</v>
      </c>
      <c r="I13946" s="6" t="s">
        <v>1281</v>
      </c>
      <c r="J13946" s="6" t="s">
        <v>17848</v>
      </c>
      <c r="K13946" s="17">
        <v>3</v>
      </c>
      <c r="L13946" s="17" t="s">
        <v>7730</v>
      </c>
      <c r="M13946" s="9">
        <v>6</v>
      </c>
      <c r="N13946" s="9"/>
      <c r="O13946" s="21"/>
      <c r="Q13946" s="29"/>
      <c r="U13946" s="17"/>
      <c r="V13946" s="2">
        <v>54</v>
      </c>
      <c r="Y13946" t="str">
        <f t="shared" si="866"/>
        <v/>
      </c>
      <c r="AA13946" t="str">
        <f t="shared" si="867"/>
        <v/>
      </c>
      <c r="AC13946" s="7"/>
      <c r="AD13946" t="s">
        <v>1281</v>
      </c>
      <c r="AE13946">
        <f t="shared" si="868"/>
        <v>0</v>
      </c>
      <c r="AG13946" s="2"/>
      <c r="AH13946" t="s">
        <v>3884</v>
      </c>
      <c r="AI13946" s="7" t="s">
        <v>4922</v>
      </c>
    </row>
    <row r="13947" spans="1:49" ht="11" customHeight="1" outlineLevel="1" x14ac:dyDescent="0.25">
      <c r="A13947" t="s">
        <v>8033</v>
      </c>
      <c r="C13947" s="2" t="s">
        <v>12974</v>
      </c>
      <c r="D13947" s="2">
        <v>55</v>
      </c>
      <c r="E13947" s="7">
        <v>1923</v>
      </c>
      <c r="F13947" s="5" t="s">
        <v>637</v>
      </c>
      <c r="H13947" s="5" t="s">
        <v>1283</v>
      </c>
      <c r="I13947" s="6" t="s">
        <v>1281</v>
      </c>
      <c r="J13947" s="6" t="s">
        <v>17848</v>
      </c>
      <c r="K13947" s="17">
        <v>3</v>
      </c>
      <c r="L13947" s="17" t="s">
        <v>7730</v>
      </c>
      <c r="M13947" s="9">
        <v>6</v>
      </c>
      <c r="N13947" s="9"/>
      <c r="O13947" s="21"/>
      <c r="Q13947" s="29"/>
      <c r="U13947" s="17"/>
      <c r="V13947" s="2">
        <v>55</v>
      </c>
      <c r="Y13947" t="str">
        <f t="shared" si="866"/>
        <v/>
      </c>
      <c r="AA13947" t="str">
        <f t="shared" si="867"/>
        <v/>
      </c>
      <c r="AC13947" s="7"/>
      <c r="AD13947" t="s">
        <v>1281</v>
      </c>
      <c r="AE13947">
        <f t="shared" si="868"/>
        <v>0</v>
      </c>
      <c r="AG13947" s="2"/>
      <c r="AH13947" t="s">
        <v>3884</v>
      </c>
      <c r="AI13947" s="7" t="s">
        <v>4922</v>
      </c>
    </row>
    <row r="13948" spans="1:49" ht="11" customHeight="1" outlineLevel="1" x14ac:dyDescent="0.25">
      <c r="A13948" t="s">
        <v>8033</v>
      </c>
      <c r="C13948" s="2" t="s">
        <v>12974</v>
      </c>
      <c r="D13948" s="2">
        <v>56</v>
      </c>
      <c r="E13948" s="7">
        <v>1923</v>
      </c>
      <c r="F13948" s="5" t="s">
        <v>1284</v>
      </c>
      <c r="H13948" s="5" t="s">
        <v>6499</v>
      </c>
      <c r="I13948" s="6" t="s">
        <v>1281</v>
      </c>
      <c r="J13948" s="6" t="s">
        <v>17848</v>
      </c>
      <c r="K13948" s="17">
        <v>3</v>
      </c>
      <c r="L13948" s="17" t="s">
        <v>7730</v>
      </c>
      <c r="M13948" s="9">
        <v>6</v>
      </c>
      <c r="N13948" s="9"/>
      <c r="O13948" s="21"/>
      <c r="Q13948" s="29"/>
      <c r="U13948" s="17"/>
      <c r="V13948" s="2">
        <v>56</v>
      </c>
      <c r="Y13948" t="str">
        <f t="shared" si="866"/>
        <v/>
      </c>
      <c r="AA13948" t="str">
        <f t="shared" si="867"/>
        <v/>
      </c>
      <c r="AC13948" s="7"/>
      <c r="AD13948" t="s">
        <v>1281</v>
      </c>
      <c r="AE13948">
        <f t="shared" si="868"/>
        <v>0</v>
      </c>
      <c r="AG13948" s="2"/>
      <c r="AH13948" t="s">
        <v>3884</v>
      </c>
      <c r="AI13948" s="7" t="s">
        <v>4922</v>
      </c>
    </row>
    <row r="13949" spans="1:49" ht="11" customHeight="1" outlineLevel="1" x14ac:dyDescent="0.25">
      <c r="A13949" t="s">
        <v>8033</v>
      </c>
      <c r="C13949" s="2" t="s">
        <v>12974</v>
      </c>
      <c r="D13949" s="2">
        <v>57</v>
      </c>
      <c r="E13949" s="7">
        <v>1923</v>
      </c>
      <c r="F13949" s="5" t="s">
        <v>1104</v>
      </c>
      <c r="H13949" s="5" t="s">
        <v>5371</v>
      </c>
      <c r="I13949" s="6" t="s">
        <v>1281</v>
      </c>
      <c r="J13949" s="6" t="s">
        <v>17848</v>
      </c>
      <c r="K13949" s="17">
        <v>3</v>
      </c>
      <c r="L13949" s="17" t="s">
        <v>7730</v>
      </c>
      <c r="M13949" s="9">
        <v>6</v>
      </c>
      <c r="N13949" s="9"/>
      <c r="O13949" s="21"/>
      <c r="Q13949" s="29"/>
      <c r="U13949" s="17"/>
      <c r="V13949" s="2">
        <v>57</v>
      </c>
      <c r="Y13949" t="str">
        <f t="shared" si="866"/>
        <v/>
      </c>
      <c r="AA13949" t="str">
        <f t="shared" si="867"/>
        <v/>
      </c>
      <c r="AC13949" s="7"/>
      <c r="AD13949" t="s">
        <v>1281</v>
      </c>
      <c r="AE13949">
        <f t="shared" si="868"/>
        <v>0</v>
      </c>
      <c r="AG13949" s="2"/>
      <c r="AH13949" t="s">
        <v>3884</v>
      </c>
      <c r="AI13949" s="7" t="s">
        <v>4922</v>
      </c>
    </row>
    <row r="13950" spans="1:49" ht="11" customHeight="1" outlineLevel="1" x14ac:dyDescent="0.25">
      <c r="A13950" t="s">
        <v>8033</v>
      </c>
      <c r="C13950" s="2" t="s">
        <v>12974</v>
      </c>
      <c r="D13950" s="2">
        <v>58</v>
      </c>
      <c r="E13950" s="7">
        <v>1923</v>
      </c>
      <c r="F13950" s="5" t="s">
        <v>1107</v>
      </c>
      <c r="H13950" s="5" t="s">
        <v>4908</v>
      </c>
      <c r="I13950" s="6" t="s">
        <v>1281</v>
      </c>
      <c r="J13950" s="6" t="s">
        <v>17848</v>
      </c>
      <c r="K13950" s="17">
        <v>3</v>
      </c>
      <c r="L13950" s="17" t="s">
        <v>7730</v>
      </c>
      <c r="M13950" s="9">
        <v>6</v>
      </c>
      <c r="N13950" s="9"/>
      <c r="O13950" s="21"/>
      <c r="Q13950" s="29"/>
      <c r="U13950" s="17"/>
      <c r="V13950" s="2">
        <v>58</v>
      </c>
      <c r="Y13950" t="str">
        <f t="shared" si="866"/>
        <v/>
      </c>
      <c r="AA13950" t="str">
        <f t="shared" si="867"/>
        <v/>
      </c>
      <c r="AC13950" s="7"/>
      <c r="AD13950" t="s">
        <v>1281</v>
      </c>
      <c r="AE13950">
        <f t="shared" si="868"/>
        <v>0</v>
      </c>
      <c r="AG13950" s="2"/>
      <c r="AH13950" t="s">
        <v>3884</v>
      </c>
      <c r="AI13950" s="7" t="s">
        <v>4922</v>
      </c>
    </row>
    <row r="13951" spans="1:49" ht="11" customHeight="1" outlineLevel="1" x14ac:dyDescent="0.25">
      <c r="A13951" t="s">
        <v>8033</v>
      </c>
      <c r="C13951" s="2" t="s">
        <v>12974</v>
      </c>
      <c r="D13951" s="2">
        <v>59</v>
      </c>
      <c r="E13951" s="7">
        <v>1923</v>
      </c>
      <c r="F13951" s="5" t="s">
        <v>4616</v>
      </c>
      <c r="H13951" s="5" t="s">
        <v>2294</v>
      </c>
      <c r="I13951" s="6" t="s">
        <v>1281</v>
      </c>
      <c r="J13951" s="6" t="s">
        <v>17848</v>
      </c>
      <c r="K13951" s="17">
        <v>3</v>
      </c>
      <c r="L13951" s="17" t="s">
        <v>7730</v>
      </c>
      <c r="M13951" s="9">
        <v>6</v>
      </c>
      <c r="N13951" s="9"/>
      <c r="O13951" s="21"/>
      <c r="Q13951" s="29"/>
      <c r="U13951" s="17"/>
      <c r="V13951" s="2">
        <v>59</v>
      </c>
      <c r="Y13951" t="str">
        <f t="shared" si="866"/>
        <v/>
      </c>
      <c r="AA13951" t="str">
        <f t="shared" si="867"/>
        <v/>
      </c>
      <c r="AC13951" s="7"/>
      <c r="AD13951" t="s">
        <v>1281</v>
      </c>
      <c r="AE13951">
        <f t="shared" si="868"/>
        <v>0</v>
      </c>
      <c r="AG13951" s="2"/>
      <c r="AH13951" t="s">
        <v>3884</v>
      </c>
      <c r="AI13951" s="7" t="s">
        <v>4620</v>
      </c>
    </row>
    <row r="13952" spans="1:49" ht="11" customHeight="1" outlineLevel="1" x14ac:dyDescent="0.25">
      <c r="A13952" t="s">
        <v>8033</v>
      </c>
      <c r="C13952" s="2" t="s">
        <v>12974</v>
      </c>
      <c r="D13952" s="2">
        <v>60</v>
      </c>
      <c r="E13952" s="7">
        <v>1923</v>
      </c>
      <c r="F13952" s="5" t="s">
        <v>2658</v>
      </c>
      <c r="H13952" s="5" t="s">
        <v>5371</v>
      </c>
      <c r="I13952" s="6" t="s">
        <v>1281</v>
      </c>
      <c r="J13952" s="6" t="s">
        <v>17848</v>
      </c>
      <c r="K13952" s="17">
        <v>3</v>
      </c>
      <c r="L13952" s="17" t="s">
        <v>7730</v>
      </c>
      <c r="M13952" s="9">
        <v>6</v>
      </c>
      <c r="N13952" s="9"/>
      <c r="O13952" s="21"/>
      <c r="Q13952" s="29"/>
      <c r="U13952" s="17"/>
      <c r="V13952" s="2">
        <v>60</v>
      </c>
      <c r="X13952" t="s">
        <v>7732</v>
      </c>
      <c r="Y13952" t="str">
        <f t="shared" si="866"/>
        <v/>
      </c>
      <c r="AA13952" t="str">
        <f t="shared" si="867"/>
        <v/>
      </c>
      <c r="AC13952" s="7"/>
      <c r="AD13952" t="s">
        <v>1281</v>
      </c>
      <c r="AE13952">
        <f t="shared" si="868"/>
        <v>0</v>
      </c>
      <c r="AG13952" s="2"/>
      <c r="AH13952" t="s">
        <v>3884</v>
      </c>
      <c r="AI13952" s="7" t="s">
        <v>4620</v>
      </c>
    </row>
    <row r="13953" spans="1:49" ht="11" customHeight="1" outlineLevel="1" x14ac:dyDescent="0.25">
      <c r="A13953" t="s">
        <v>8033</v>
      </c>
      <c r="C13953" s="2" t="s">
        <v>12974</v>
      </c>
      <c r="D13953" s="2">
        <v>61</v>
      </c>
      <c r="E13953" s="7">
        <v>1923</v>
      </c>
      <c r="F13953" s="5" t="s">
        <v>1285</v>
      </c>
      <c r="H13953" s="5" t="s">
        <v>2667</v>
      </c>
      <c r="I13953" s="6" t="s">
        <v>1281</v>
      </c>
      <c r="J13953" s="6" t="s">
        <v>17848</v>
      </c>
      <c r="K13953" s="17">
        <v>3</v>
      </c>
      <c r="L13953" s="18" t="s">
        <v>122</v>
      </c>
      <c r="M13953" s="9"/>
      <c r="N13953" s="9"/>
      <c r="O13953" s="21"/>
      <c r="Q13953" s="29"/>
      <c r="U13953" s="17"/>
      <c r="V13953" s="2">
        <v>61</v>
      </c>
      <c r="Y13953" t="str">
        <f t="shared" si="866"/>
        <v/>
      </c>
      <c r="AA13953" t="str">
        <f t="shared" si="867"/>
        <v/>
      </c>
      <c r="AC13953" s="7"/>
      <c r="AD13953" t="s">
        <v>1281</v>
      </c>
      <c r="AE13953">
        <f t="shared" si="868"/>
        <v>0</v>
      </c>
      <c r="AG13953" s="2"/>
      <c r="AH13953" t="s">
        <v>3884</v>
      </c>
      <c r="AI13953" s="7" t="s">
        <v>4620</v>
      </c>
    </row>
    <row r="13954" spans="1:49" ht="11" customHeight="1" outlineLevel="1" x14ac:dyDescent="0.25">
      <c r="A13954" t="s">
        <v>8033</v>
      </c>
      <c r="C13954" s="2" t="s">
        <v>12974</v>
      </c>
      <c r="D13954" s="2">
        <v>62</v>
      </c>
      <c r="E13954" s="7">
        <v>1923</v>
      </c>
      <c r="F13954" s="5" t="s">
        <v>4367</v>
      </c>
      <c r="H13954" s="5" t="s">
        <v>2693</v>
      </c>
      <c r="I13954" s="6" t="s">
        <v>1281</v>
      </c>
      <c r="J13954" s="6" t="s">
        <v>17848</v>
      </c>
      <c r="K13954" s="17">
        <v>3</v>
      </c>
      <c r="L13954" s="18" t="s">
        <v>122</v>
      </c>
      <c r="M13954" s="9"/>
      <c r="N13954" s="9"/>
      <c r="O13954" s="21"/>
      <c r="Q13954" s="29"/>
      <c r="U13954" s="17"/>
      <c r="V13954" s="2">
        <v>62</v>
      </c>
      <c r="X13954" t="s">
        <v>7732</v>
      </c>
      <c r="Y13954" t="str">
        <f t="shared" si="866"/>
        <v/>
      </c>
      <c r="AA13954" t="str">
        <f t="shared" si="867"/>
        <v/>
      </c>
      <c r="AC13954" s="7"/>
      <c r="AD13954" t="s">
        <v>1281</v>
      </c>
      <c r="AE13954">
        <f t="shared" si="868"/>
        <v>0</v>
      </c>
      <c r="AG13954" s="2"/>
      <c r="AH13954" t="s">
        <v>3884</v>
      </c>
      <c r="AI13954" s="7" t="s">
        <v>4523</v>
      </c>
    </row>
    <row r="13955" spans="1:49" ht="11" customHeight="1" outlineLevel="1" x14ac:dyDescent="0.25">
      <c r="A13955" t="s">
        <v>8033</v>
      </c>
      <c r="C13955" s="2" t="s">
        <v>12974</v>
      </c>
      <c r="D13955" s="2">
        <v>63</v>
      </c>
      <c r="E13955" s="7">
        <v>1923</v>
      </c>
      <c r="F13955" s="5" t="s">
        <v>4611</v>
      </c>
      <c r="H13955" s="5" t="s">
        <v>2694</v>
      </c>
      <c r="I13955" s="6" t="s">
        <v>1281</v>
      </c>
      <c r="J13955" s="6" t="s">
        <v>17848</v>
      </c>
      <c r="K13955" s="17">
        <v>3</v>
      </c>
      <c r="L13955" s="18" t="s">
        <v>122</v>
      </c>
      <c r="M13955" s="9"/>
      <c r="N13955" s="9"/>
      <c r="O13955" s="21"/>
      <c r="Q13955" s="29"/>
      <c r="U13955" s="17"/>
      <c r="V13955" s="2">
        <v>63</v>
      </c>
      <c r="Y13955" t="str">
        <f t="shared" si="866"/>
        <v/>
      </c>
      <c r="AA13955" t="str">
        <f t="shared" si="867"/>
        <v/>
      </c>
      <c r="AC13955" s="7"/>
      <c r="AD13955" t="s">
        <v>1281</v>
      </c>
      <c r="AE13955">
        <f t="shared" si="868"/>
        <v>0</v>
      </c>
      <c r="AG13955" s="2"/>
      <c r="AH13955" t="s">
        <v>3884</v>
      </c>
      <c r="AI13955" s="7" t="s">
        <v>4620</v>
      </c>
    </row>
    <row r="13956" spans="1:49" ht="11" customHeight="1" outlineLevel="1" x14ac:dyDescent="0.25">
      <c r="A13956" t="s">
        <v>8033</v>
      </c>
      <c r="C13956" s="2" t="s">
        <v>12974</v>
      </c>
      <c r="D13956" s="2">
        <v>64</v>
      </c>
      <c r="E13956" s="7">
        <v>1923</v>
      </c>
      <c r="F13956" s="5" t="s">
        <v>3870</v>
      </c>
      <c r="H13956" s="5" t="s">
        <v>2695</v>
      </c>
      <c r="I13956" s="6" t="s">
        <v>1281</v>
      </c>
      <c r="J13956" s="6" t="s">
        <v>17848</v>
      </c>
      <c r="K13956" s="17">
        <v>3</v>
      </c>
      <c r="L13956" s="18" t="s">
        <v>122</v>
      </c>
      <c r="M13956" s="9"/>
      <c r="N13956" s="9"/>
      <c r="O13956" s="21"/>
      <c r="Q13956" s="29"/>
      <c r="U13956" s="17"/>
      <c r="V13956" s="2">
        <v>64</v>
      </c>
      <c r="Y13956" t="str">
        <f t="shared" si="866"/>
        <v/>
      </c>
      <c r="AA13956" t="str">
        <f t="shared" si="867"/>
        <v/>
      </c>
      <c r="AC13956" s="7"/>
      <c r="AD13956" t="s">
        <v>1281</v>
      </c>
      <c r="AE13956">
        <f t="shared" si="868"/>
        <v>0</v>
      </c>
      <c r="AG13956" s="2"/>
      <c r="AH13956" t="s">
        <v>3884</v>
      </c>
      <c r="AI13956" s="7" t="s">
        <v>4523</v>
      </c>
    </row>
    <row r="13957" spans="1:49" ht="11" customHeight="1" outlineLevel="1" x14ac:dyDescent="0.25">
      <c r="A13957" t="s">
        <v>8033</v>
      </c>
      <c r="C13957" s="2" t="s">
        <v>12974</v>
      </c>
      <c r="D13957" s="2">
        <v>84</v>
      </c>
      <c r="E13957" s="7">
        <v>1948</v>
      </c>
      <c r="F13957" s="5" t="s">
        <v>4367</v>
      </c>
      <c r="H13957" s="5" t="s">
        <v>17272</v>
      </c>
      <c r="I13957" s="6" t="s">
        <v>17817</v>
      </c>
      <c r="J13957" s="6" t="s">
        <v>17823</v>
      </c>
      <c r="K13957" s="17">
        <v>6</v>
      </c>
      <c r="L13957" s="17" t="s">
        <v>7730</v>
      </c>
      <c r="M13957" s="9">
        <v>17.5</v>
      </c>
      <c r="N13957" s="9"/>
      <c r="O13957" s="21"/>
      <c r="Q13957" s="29"/>
      <c r="U13957" s="17"/>
      <c r="V13957" s="2"/>
      <c r="Y13957" t="str">
        <f t="shared" si="866"/>
        <v/>
      </c>
      <c r="AA13957" t="str">
        <f t="shared" si="867"/>
        <v/>
      </c>
      <c r="AC13957" s="7"/>
      <c r="AD13957" t="s">
        <v>17817</v>
      </c>
      <c r="AE13957">
        <f t="shared" si="868"/>
        <v>0</v>
      </c>
      <c r="AG13957" s="2"/>
      <c r="AI13957" s="7"/>
    </row>
    <row r="13958" spans="1:49" ht="11" customHeight="1" outlineLevel="1" x14ac:dyDescent="0.25">
      <c r="A13958" t="s">
        <v>8033</v>
      </c>
      <c r="C13958" s="2" t="s">
        <v>12974</v>
      </c>
      <c r="D13958" s="2">
        <v>85</v>
      </c>
      <c r="E13958" s="7">
        <v>1948</v>
      </c>
      <c r="F13958" s="5" t="s">
        <v>3870</v>
      </c>
      <c r="H13958" s="5" t="s">
        <v>17850</v>
      </c>
      <c r="I13958" s="6" t="s">
        <v>17817</v>
      </c>
      <c r="J13958" s="6" t="s">
        <v>17823</v>
      </c>
      <c r="K13958" s="17">
        <v>6</v>
      </c>
      <c r="L13958" s="17" t="s">
        <v>7730</v>
      </c>
      <c r="M13958" s="9">
        <v>17.5</v>
      </c>
      <c r="N13958" s="9"/>
      <c r="O13958" s="21"/>
      <c r="Q13958" s="29"/>
      <c r="U13958" s="17"/>
      <c r="V13958" s="2"/>
      <c r="Y13958" t="str">
        <f t="shared" si="866"/>
        <v/>
      </c>
      <c r="AA13958" t="str">
        <f t="shared" si="867"/>
        <v/>
      </c>
      <c r="AC13958" s="7"/>
      <c r="AD13958" t="s">
        <v>17817</v>
      </c>
      <c r="AE13958">
        <f t="shared" si="868"/>
        <v>0</v>
      </c>
      <c r="AG13958" s="2"/>
      <c r="AI13958" s="7"/>
    </row>
    <row r="13959" spans="1:49" ht="11" customHeight="1" x14ac:dyDescent="0.25">
      <c r="A13959" t="s">
        <v>18143</v>
      </c>
      <c r="B13959" t="s">
        <v>17243</v>
      </c>
      <c r="C13959" s="2" t="s">
        <v>12974</v>
      </c>
      <c r="E13959" s="7"/>
      <c r="F13959" s="5"/>
      <c r="H13959" s="5"/>
      <c r="I13959" s="6"/>
      <c r="J13959" s="6"/>
      <c r="K13959" s="17"/>
      <c r="L13959" s="17"/>
      <c r="M13959" s="9"/>
      <c r="N13959" s="9">
        <f>SUM(M13960:M14068)</f>
        <v>70.45</v>
      </c>
      <c r="O13959" s="21">
        <v>1351</v>
      </c>
      <c r="P13959">
        <f>COUNTIF(L13960:L14068,"*")</f>
        <v>109</v>
      </c>
      <c r="Q13959" s="29">
        <f>P13959/O13959</f>
        <v>8.0680977054034042E-2</v>
      </c>
      <c r="R13959">
        <f>COUNTIF(L13960:L14068,"Y")+COUNTIF(L13960:L14068,"S")</f>
        <v>55</v>
      </c>
      <c r="U13959" s="17" t="s">
        <v>7730</v>
      </c>
      <c r="V13959" s="2"/>
      <c r="W13959" t="s">
        <v>18496</v>
      </c>
      <c r="Y13959" t="str">
        <f t="shared" si="866"/>
        <v/>
      </c>
      <c r="AA13959" t="str">
        <f t="shared" si="867"/>
        <v/>
      </c>
      <c r="AC13959" s="7"/>
      <c r="AF13959">
        <f>COUNTIF(L13960:P14068,"1")</f>
        <v>2</v>
      </c>
      <c r="AG13959" s="2"/>
      <c r="AI13959" s="7"/>
      <c r="AJ13959">
        <f>COUNTIF($K13960:$K14068,"1")-COUNTIFS($K13960:$K14068,"1",$L13960:$L14068,"V")</f>
        <v>0</v>
      </c>
      <c r="AK13959">
        <f>COUNTIFS($K13960:$K14068,"1",$L13960:$L14068,"Y")+COUNTIFS($K13960:$K14068,"1",$L13960:$L14068,"s")</f>
        <v>0</v>
      </c>
      <c r="AL13959">
        <f>COUNTIF($K13960:$K14068,"2")-COUNTIFS($K13960:$K14068,"2",$L13960:$L14068,"V")</f>
        <v>1</v>
      </c>
      <c r="AM13959">
        <f>COUNTIFS($K13960:$K14068,"2",$L13960:$L14068,"Y")+COUNTIFS($K13960:$K14068,"2",$L13960:$L14068,"s")</f>
        <v>0</v>
      </c>
      <c r="AN13959">
        <f>COUNTIF($K13960:$K14068,"3")-COUNTIFS($K13960:$K14068,"3",$L13960:$L14068,"V")</f>
        <v>36</v>
      </c>
      <c r="AO13959">
        <f>COUNTIFS($K13960:$K14068,"3",$L13960:$L14068,"Y")+COUNTIFS($K13960:$K14068,"3",$L13960:$L14068,"s")</f>
        <v>14</v>
      </c>
      <c r="AP13959">
        <f>COUNTIF($K13960:$K14068,"4")-COUNTIFS($K13960:$K14068,"4",$L13960:$L14068,"V")</f>
        <v>0</v>
      </c>
      <c r="AQ13959">
        <f>COUNTIFS($K13960:$K14068,"4",$L13960:$L14068,"Y")+COUNTIFS($K13960:$K14068,"4",$L13960:$L14068,"s")</f>
        <v>0</v>
      </c>
      <c r="AR13959">
        <f>COUNTIF($K13960:$K14068,"5")-COUNTIFS($K13960:$K14068,"5",$L13960:$L14068,"V")</f>
        <v>41</v>
      </c>
      <c r="AS13959">
        <f>COUNTIFS($K13960:$K14068,"5",$L13960:$L14068,"Y")+COUNTIFS($K13960:$K14068,"5",$L13960:$L14068,"s")</f>
        <v>25</v>
      </c>
      <c r="AT13959">
        <f>COUNTIF($K13960:$K14068,"6")-COUNTIFS($K13960:$K14068,"6",$L13960:$L14068,"V")</f>
        <v>29</v>
      </c>
      <c r="AU13959">
        <f>COUNTIFS($K13960:$K14068,"6",$L13960:$L14068,"Y")+COUNTIFS($K13960:$K14068,"6",$L13960:$L14068,"s")</f>
        <v>16</v>
      </c>
      <c r="AV13959">
        <f>COUNTIF($K13960:$K14068,"7")-COUNTIFS($K13960:$K14068,"7",$L13960:$L14068,"V")</f>
        <v>0</v>
      </c>
      <c r="AW13959">
        <f>COUNTIFS($K13960:$K14068,"7",$L13960:$L14068,"Y")+COUNTIFS($K13960:$K14068,"7",$L13960:$L14068,"s")</f>
        <v>0</v>
      </c>
    </row>
    <row r="13960" spans="1:49" ht="11" customHeight="1" outlineLevel="1" x14ac:dyDescent="0.25">
      <c r="A13960" t="s">
        <v>129</v>
      </c>
      <c r="C13960" s="2" t="s">
        <v>12974</v>
      </c>
      <c r="D13960" s="2">
        <v>34</v>
      </c>
      <c r="E13960" s="7">
        <v>1902</v>
      </c>
      <c r="F13960" s="5" t="s">
        <v>637</v>
      </c>
      <c r="H13960" s="5" t="s">
        <v>4141</v>
      </c>
      <c r="I13960" s="6" t="s">
        <v>4142</v>
      </c>
      <c r="J13960" s="6" t="s">
        <v>18085</v>
      </c>
      <c r="K13960" s="17">
        <v>3</v>
      </c>
      <c r="L13960" s="17" t="s">
        <v>7732</v>
      </c>
      <c r="M13960" s="9"/>
      <c r="N13960" s="9"/>
      <c r="O13960" s="21"/>
      <c r="Q13960" s="29"/>
      <c r="U13960" s="17"/>
      <c r="V13960" s="2">
        <v>49</v>
      </c>
      <c r="Y13960" t="str">
        <f t="shared" si="866"/>
        <v/>
      </c>
      <c r="AA13960" t="str">
        <f t="shared" si="867"/>
        <v/>
      </c>
      <c r="AC13960" s="7"/>
      <c r="AD13960" t="s">
        <v>4142</v>
      </c>
      <c r="AE13960">
        <f t="shared" ref="AE13960:AE13991" si="869">COUNTIF(I13960,"*Fuji*")</f>
        <v>0</v>
      </c>
      <c r="AG13960" s="2"/>
      <c r="AH13960" t="s">
        <v>5986</v>
      </c>
      <c r="AI13960" s="7" t="s">
        <v>4922</v>
      </c>
    </row>
    <row r="13961" spans="1:49" ht="11" customHeight="1" outlineLevel="1" x14ac:dyDescent="0.25">
      <c r="A13961" t="s">
        <v>129</v>
      </c>
      <c r="C13961" s="2" t="s">
        <v>12974</v>
      </c>
      <c r="D13961" s="2">
        <v>92</v>
      </c>
      <c r="E13961" s="7">
        <v>1936</v>
      </c>
      <c r="F13961" s="5" t="s">
        <v>4616</v>
      </c>
      <c r="H13961" s="5" t="s">
        <v>5997</v>
      </c>
      <c r="I13961" s="6" t="s">
        <v>5987</v>
      </c>
      <c r="J13961" s="6" t="s">
        <v>18086</v>
      </c>
      <c r="K13961" s="17">
        <v>5</v>
      </c>
      <c r="L13961" s="17" t="s">
        <v>7730</v>
      </c>
      <c r="M13961" s="9">
        <v>1.3</v>
      </c>
      <c r="N13961" s="9"/>
      <c r="O13961" s="21"/>
      <c r="Q13961" s="29"/>
      <c r="U13961" s="17"/>
      <c r="V13961" s="2">
        <v>103</v>
      </c>
      <c r="Y13961" t="str">
        <f t="shared" si="866"/>
        <v/>
      </c>
      <c r="AA13961" t="str">
        <f t="shared" si="867"/>
        <v/>
      </c>
      <c r="AC13961" s="7"/>
      <c r="AD13961" t="s">
        <v>5987</v>
      </c>
      <c r="AE13961">
        <f t="shared" si="869"/>
        <v>0</v>
      </c>
      <c r="AG13961" s="2"/>
      <c r="AH13961" t="s">
        <v>5986</v>
      </c>
      <c r="AI13961" s="7" t="s">
        <v>4922</v>
      </c>
    </row>
    <row r="13962" spans="1:49" ht="11" customHeight="1" outlineLevel="1" x14ac:dyDescent="0.25">
      <c r="A13962" t="s">
        <v>129</v>
      </c>
      <c r="C13962" s="2" t="s">
        <v>12974</v>
      </c>
      <c r="D13962" s="2">
        <v>95</v>
      </c>
      <c r="E13962" s="7">
        <v>1936</v>
      </c>
      <c r="F13962" s="5" t="s">
        <v>4367</v>
      </c>
      <c r="H13962" s="5" t="s">
        <v>4006</v>
      </c>
      <c r="I13962" s="6" t="s">
        <v>2151</v>
      </c>
      <c r="J13962" s="6" t="s">
        <v>18086</v>
      </c>
      <c r="K13962" s="17">
        <v>5</v>
      </c>
      <c r="L13962" s="17" t="s">
        <v>7732</v>
      </c>
      <c r="M13962" s="9"/>
      <c r="N13962" s="9"/>
      <c r="O13962" s="21"/>
      <c r="Q13962" s="29"/>
      <c r="U13962" s="17"/>
      <c r="V13962" s="2">
        <v>106</v>
      </c>
      <c r="Y13962" t="str">
        <f t="shared" si="866"/>
        <v/>
      </c>
      <c r="AA13962" t="str">
        <f t="shared" si="867"/>
        <v/>
      </c>
      <c r="AC13962" s="7"/>
      <c r="AD13962" t="s">
        <v>2151</v>
      </c>
      <c r="AE13962">
        <f t="shared" si="869"/>
        <v>0</v>
      </c>
      <c r="AG13962" s="2"/>
      <c r="AH13962" t="s">
        <v>5986</v>
      </c>
      <c r="AI13962" s="7" t="s">
        <v>4620</v>
      </c>
    </row>
    <row r="13963" spans="1:49" ht="11" customHeight="1" outlineLevel="1" x14ac:dyDescent="0.25">
      <c r="A13963" t="s">
        <v>129</v>
      </c>
      <c r="C13963" s="2" t="s">
        <v>12974</v>
      </c>
      <c r="D13963" s="2">
        <v>111</v>
      </c>
      <c r="E13963" s="7">
        <v>1938</v>
      </c>
      <c r="F13963" s="5" t="s">
        <v>2658</v>
      </c>
      <c r="H13963" s="5" t="s">
        <v>4753</v>
      </c>
      <c r="I13963" s="6" t="s">
        <v>4142</v>
      </c>
      <c r="J13963" s="6" t="s">
        <v>18087</v>
      </c>
      <c r="K13963" s="17">
        <v>5</v>
      </c>
      <c r="L13963" s="17" t="s">
        <v>7730</v>
      </c>
      <c r="M13963" s="9">
        <v>1.4</v>
      </c>
      <c r="N13963" s="9"/>
      <c r="O13963" s="21"/>
      <c r="Q13963" s="29"/>
      <c r="U13963" s="17"/>
      <c r="V13963" s="2">
        <v>122</v>
      </c>
      <c r="Y13963" t="str">
        <f t="shared" si="866"/>
        <v/>
      </c>
      <c r="AA13963" t="str">
        <f t="shared" si="867"/>
        <v/>
      </c>
      <c r="AC13963" s="7"/>
      <c r="AD13963" t="s">
        <v>4142</v>
      </c>
      <c r="AE13963">
        <f t="shared" si="869"/>
        <v>0</v>
      </c>
      <c r="AG13963" s="2"/>
      <c r="AH13963" t="s">
        <v>5986</v>
      </c>
      <c r="AI13963" s="7" t="s">
        <v>4922</v>
      </c>
    </row>
    <row r="13964" spans="1:49" ht="11" customHeight="1" outlineLevel="1" x14ac:dyDescent="0.25">
      <c r="A13964" t="s">
        <v>129</v>
      </c>
      <c r="C13964" s="2" t="s">
        <v>12974</v>
      </c>
      <c r="D13964" s="2">
        <v>162</v>
      </c>
      <c r="E13964" s="7">
        <v>1960</v>
      </c>
      <c r="F13964" s="5" t="s">
        <v>5137</v>
      </c>
      <c r="H13964" s="5" t="s">
        <v>4006</v>
      </c>
      <c r="I13964" s="6" t="s">
        <v>4142</v>
      </c>
      <c r="J13964" s="6" t="s">
        <v>18088</v>
      </c>
      <c r="K13964" s="17">
        <v>5</v>
      </c>
      <c r="L13964" s="17" t="s">
        <v>7730</v>
      </c>
      <c r="M13964" s="9">
        <v>0.3</v>
      </c>
      <c r="N13964" s="9"/>
      <c r="O13964" s="21"/>
      <c r="Q13964" s="29"/>
      <c r="U13964" s="17"/>
      <c r="V13964" s="2">
        <v>173</v>
      </c>
      <c r="Y13964" t="str">
        <f t="shared" si="866"/>
        <v/>
      </c>
      <c r="AA13964" t="str">
        <f t="shared" si="867"/>
        <v/>
      </c>
      <c r="AC13964" s="7"/>
      <c r="AD13964" t="s">
        <v>4142</v>
      </c>
      <c r="AE13964">
        <f t="shared" si="869"/>
        <v>0</v>
      </c>
      <c r="AG13964" s="2"/>
      <c r="AH13964" t="s">
        <v>5986</v>
      </c>
      <c r="AI13964" s="7" t="s">
        <v>4610</v>
      </c>
    </row>
    <row r="13965" spans="1:49" ht="11" customHeight="1" outlineLevel="1" x14ac:dyDescent="0.25">
      <c r="A13965" t="s">
        <v>129</v>
      </c>
      <c r="C13965" s="2" t="s">
        <v>12974</v>
      </c>
      <c r="D13965" s="2">
        <v>163</v>
      </c>
      <c r="E13965" s="7">
        <v>1960</v>
      </c>
      <c r="F13965" s="5" t="s">
        <v>5138</v>
      </c>
      <c r="H13965" s="5" t="s">
        <v>5037</v>
      </c>
      <c r="I13965" s="6" t="s">
        <v>4142</v>
      </c>
      <c r="J13965" s="6" t="s">
        <v>18088</v>
      </c>
      <c r="K13965" s="17">
        <v>5</v>
      </c>
      <c r="L13965" s="17" t="s">
        <v>7730</v>
      </c>
      <c r="M13965" s="9">
        <v>0.3</v>
      </c>
      <c r="N13965" s="9"/>
      <c r="O13965" s="21"/>
      <c r="Q13965" s="29"/>
      <c r="U13965" s="17"/>
      <c r="V13965" s="2">
        <v>174</v>
      </c>
      <c r="Y13965" t="str">
        <f t="shared" si="866"/>
        <v/>
      </c>
      <c r="AA13965" t="str">
        <f t="shared" si="867"/>
        <v/>
      </c>
      <c r="AC13965" s="7"/>
      <c r="AD13965" t="s">
        <v>4142</v>
      </c>
      <c r="AE13965">
        <f t="shared" si="869"/>
        <v>0</v>
      </c>
      <c r="AG13965" s="2"/>
      <c r="AH13965" t="s">
        <v>5986</v>
      </c>
      <c r="AI13965" s="7" t="s">
        <v>4610</v>
      </c>
    </row>
    <row r="13966" spans="1:49" ht="11" customHeight="1" outlineLevel="1" x14ac:dyDescent="0.25">
      <c r="A13966" t="s">
        <v>129</v>
      </c>
      <c r="C13966" s="2" t="s">
        <v>12974</v>
      </c>
      <c r="D13966" s="2">
        <v>164</v>
      </c>
      <c r="E13966" s="7">
        <v>1960</v>
      </c>
      <c r="F13966" s="5" t="s">
        <v>5140</v>
      </c>
      <c r="H13966" s="5" t="s">
        <v>5482</v>
      </c>
      <c r="I13966" s="6" t="s">
        <v>4142</v>
      </c>
      <c r="J13966" s="6" t="s">
        <v>18088</v>
      </c>
      <c r="K13966" s="17">
        <v>5</v>
      </c>
      <c r="L13966" s="17" t="s">
        <v>7730</v>
      </c>
      <c r="M13966" s="9">
        <v>0.3</v>
      </c>
      <c r="N13966" s="9"/>
      <c r="O13966" s="21"/>
      <c r="Q13966" s="29"/>
      <c r="U13966" s="17"/>
      <c r="V13966" s="2">
        <v>175</v>
      </c>
      <c r="Y13966" t="str">
        <f t="shared" si="866"/>
        <v/>
      </c>
      <c r="AA13966" t="str">
        <f t="shared" si="867"/>
        <v/>
      </c>
      <c r="AC13966" s="7"/>
      <c r="AD13966" t="s">
        <v>4142</v>
      </c>
      <c r="AE13966">
        <f t="shared" si="869"/>
        <v>0</v>
      </c>
      <c r="AG13966" s="2"/>
      <c r="AH13966" t="s">
        <v>5986</v>
      </c>
      <c r="AI13966" s="7" t="s">
        <v>4610</v>
      </c>
    </row>
    <row r="13967" spans="1:49" ht="11" customHeight="1" outlineLevel="1" x14ac:dyDescent="0.25">
      <c r="A13967" t="s">
        <v>129</v>
      </c>
      <c r="C13967" s="2" t="s">
        <v>12974</v>
      </c>
      <c r="D13967" s="2">
        <v>178</v>
      </c>
      <c r="E13967" s="7">
        <v>1964</v>
      </c>
      <c r="F13967" s="5" t="s">
        <v>1935</v>
      </c>
      <c r="H13967" s="5" t="s">
        <v>5398</v>
      </c>
      <c r="I13967" s="6" t="s">
        <v>1934</v>
      </c>
      <c r="J13967" s="6" t="s">
        <v>18089</v>
      </c>
      <c r="K13967" s="17">
        <v>5</v>
      </c>
      <c r="L13967" s="17" t="s">
        <v>7730</v>
      </c>
      <c r="M13967" s="9">
        <v>0.15</v>
      </c>
      <c r="N13967" s="9"/>
      <c r="O13967" s="21"/>
      <c r="Q13967" s="29"/>
      <c r="U13967" s="17"/>
      <c r="V13967" s="2">
        <v>189</v>
      </c>
      <c r="Y13967" t="str">
        <f t="shared" si="866"/>
        <v/>
      </c>
      <c r="AA13967" t="str">
        <f t="shared" si="867"/>
        <v/>
      </c>
      <c r="AC13967" s="7"/>
      <c r="AD13967" t="s">
        <v>1934</v>
      </c>
      <c r="AE13967">
        <f t="shared" si="869"/>
        <v>0</v>
      </c>
      <c r="AG13967" s="2"/>
      <c r="AH13967" t="s">
        <v>5986</v>
      </c>
      <c r="AI13967" s="7" t="s">
        <v>4610</v>
      </c>
    </row>
    <row r="13968" spans="1:49" ht="11" customHeight="1" outlineLevel="1" x14ac:dyDescent="0.25">
      <c r="A13968" t="s">
        <v>129</v>
      </c>
      <c r="C13968" s="2" t="s">
        <v>12974</v>
      </c>
      <c r="D13968" s="2">
        <v>179</v>
      </c>
      <c r="E13968" s="7">
        <v>1964</v>
      </c>
      <c r="F13968" s="5" t="s">
        <v>5239</v>
      </c>
      <c r="H13968" s="5" t="s">
        <v>5398</v>
      </c>
      <c r="I13968" s="6" t="s">
        <v>5987</v>
      </c>
      <c r="J13968" s="6" t="s">
        <v>18090</v>
      </c>
      <c r="K13968" s="17">
        <v>5</v>
      </c>
      <c r="L13968" s="17" t="s">
        <v>7730</v>
      </c>
      <c r="M13968" s="9">
        <v>0.15</v>
      </c>
      <c r="N13968" s="9"/>
      <c r="O13968" s="21"/>
      <c r="Q13968" s="29"/>
      <c r="U13968" s="17"/>
      <c r="V13968" s="2">
        <v>190</v>
      </c>
      <c r="Y13968" t="str">
        <f t="shared" si="866"/>
        <v/>
      </c>
      <c r="AA13968" t="str">
        <f t="shared" si="867"/>
        <v/>
      </c>
      <c r="AC13968" s="7"/>
      <c r="AD13968" t="s">
        <v>5987</v>
      </c>
      <c r="AE13968">
        <f t="shared" si="869"/>
        <v>0</v>
      </c>
      <c r="AG13968" s="2"/>
      <c r="AH13968" t="s">
        <v>5986</v>
      </c>
      <c r="AI13968" s="7" t="s">
        <v>4610</v>
      </c>
    </row>
    <row r="13969" spans="1:35" ht="11" customHeight="1" outlineLevel="1" x14ac:dyDescent="0.25">
      <c r="A13969" t="s">
        <v>129</v>
      </c>
      <c r="C13969" s="2" t="s">
        <v>12974</v>
      </c>
      <c r="D13969" s="2">
        <v>182</v>
      </c>
      <c r="E13969" s="7">
        <v>1964</v>
      </c>
      <c r="F13969" s="5" t="s">
        <v>3421</v>
      </c>
      <c r="H13969" s="5" t="s">
        <v>5398</v>
      </c>
      <c r="I13969" s="6" t="s">
        <v>4142</v>
      </c>
      <c r="J13969" s="6" t="s">
        <v>18091</v>
      </c>
      <c r="K13969" s="17">
        <v>5</v>
      </c>
      <c r="L13969" s="17" t="s">
        <v>7730</v>
      </c>
      <c r="M13969" s="9">
        <v>0.15</v>
      </c>
      <c r="N13969" s="9"/>
      <c r="O13969" s="21"/>
      <c r="Q13969" s="29"/>
      <c r="U13969" s="17"/>
      <c r="V13969" s="2">
        <v>193</v>
      </c>
      <c r="Y13969" t="str">
        <f t="shared" si="866"/>
        <v/>
      </c>
      <c r="AA13969" t="str">
        <f t="shared" si="867"/>
        <v/>
      </c>
      <c r="AC13969" s="7"/>
      <c r="AD13969" t="s">
        <v>4142</v>
      </c>
      <c r="AE13969">
        <f t="shared" si="869"/>
        <v>0</v>
      </c>
      <c r="AG13969" s="2"/>
      <c r="AH13969" t="s">
        <v>5986</v>
      </c>
      <c r="AI13969" s="7" t="s">
        <v>4610</v>
      </c>
    </row>
    <row r="13970" spans="1:35" ht="11" customHeight="1" outlineLevel="1" x14ac:dyDescent="0.25">
      <c r="A13970" t="s">
        <v>129</v>
      </c>
      <c r="C13970" s="2" t="s">
        <v>12974</v>
      </c>
      <c r="D13970" s="2">
        <v>210</v>
      </c>
      <c r="E13970" s="7">
        <v>1967</v>
      </c>
      <c r="F13970" s="5" t="s">
        <v>1935</v>
      </c>
      <c r="H13970" s="5" t="s">
        <v>5398</v>
      </c>
      <c r="I13970" s="6" t="s">
        <v>1934</v>
      </c>
      <c r="J13970" s="6" t="s">
        <v>18092</v>
      </c>
      <c r="K13970" s="17">
        <v>5</v>
      </c>
      <c r="L13970" s="17" t="s">
        <v>7732</v>
      </c>
      <c r="M13970" s="9"/>
      <c r="N13970" s="9"/>
      <c r="O13970" s="21"/>
      <c r="Q13970" s="29"/>
      <c r="U13970" s="17"/>
      <c r="V13970" s="2">
        <v>220</v>
      </c>
      <c r="Y13970" t="str">
        <f t="shared" si="866"/>
        <v/>
      </c>
      <c r="AA13970" t="str">
        <f t="shared" si="867"/>
        <v/>
      </c>
      <c r="AC13970" s="7"/>
      <c r="AD13970" t="s">
        <v>1934</v>
      </c>
      <c r="AE13970">
        <f t="shared" si="869"/>
        <v>0</v>
      </c>
      <c r="AG13970" s="2"/>
      <c r="AH13970" t="s">
        <v>5986</v>
      </c>
      <c r="AI13970" s="7" t="s">
        <v>4610</v>
      </c>
    </row>
    <row r="13971" spans="1:35" ht="11" customHeight="1" outlineLevel="1" x14ac:dyDescent="0.25">
      <c r="A13971" t="s">
        <v>129</v>
      </c>
      <c r="C13971" s="2" t="s">
        <v>12974</v>
      </c>
      <c r="D13971" s="2">
        <v>211</v>
      </c>
      <c r="E13971" s="7">
        <v>1967</v>
      </c>
      <c r="F13971" s="5" t="s">
        <v>5239</v>
      </c>
      <c r="H13971" s="5" t="s">
        <v>5398</v>
      </c>
      <c r="I13971" s="6" t="s">
        <v>5987</v>
      </c>
      <c r="J13971" s="6" t="s">
        <v>18092</v>
      </c>
      <c r="K13971" s="17">
        <v>5</v>
      </c>
      <c r="L13971" s="17" t="s">
        <v>7732</v>
      </c>
      <c r="M13971" s="9"/>
      <c r="N13971" s="9"/>
      <c r="O13971" s="21"/>
      <c r="Q13971" s="29"/>
      <c r="U13971" s="17"/>
      <c r="V13971" s="2">
        <v>221</v>
      </c>
      <c r="Y13971" t="str">
        <f t="shared" si="866"/>
        <v/>
      </c>
      <c r="AA13971" t="str">
        <f t="shared" si="867"/>
        <v/>
      </c>
      <c r="AC13971" s="7"/>
      <c r="AD13971" t="s">
        <v>5987</v>
      </c>
      <c r="AE13971">
        <f t="shared" si="869"/>
        <v>0</v>
      </c>
      <c r="AG13971" s="2"/>
      <c r="AH13971" t="s">
        <v>5986</v>
      </c>
      <c r="AI13971" s="7" t="s">
        <v>4610</v>
      </c>
    </row>
    <row r="13972" spans="1:35" ht="11" customHeight="1" outlineLevel="1" x14ac:dyDescent="0.25">
      <c r="A13972" t="s">
        <v>129</v>
      </c>
      <c r="C13972" s="2" t="s">
        <v>12974</v>
      </c>
      <c r="D13972" s="2">
        <v>214</v>
      </c>
      <c r="E13972" s="7">
        <v>1967</v>
      </c>
      <c r="F13972" s="5" t="s">
        <v>3421</v>
      </c>
      <c r="H13972" s="5" t="s">
        <v>5398</v>
      </c>
      <c r="I13972" s="6" t="s">
        <v>4142</v>
      </c>
      <c r="J13972" s="6" t="s">
        <v>18092</v>
      </c>
      <c r="K13972" s="17">
        <v>5</v>
      </c>
      <c r="L13972" s="17" t="s">
        <v>7730</v>
      </c>
      <c r="M13972" s="9">
        <v>0.5</v>
      </c>
      <c r="N13972" s="9"/>
      <c r="O13972" s="21"/>
      <c r="Q13972" s="29"/>
      <c r="U13972" s="17"/>
      <c r="V13972" s="2">
        <v>224</v>
      </c>
      <c r="Y13972" t="str">
        <f t="shared" si="866"/>
        <v/>
      </c>
      <c r="AA13972" t="str">
        <f t="shared" si="867"/>
        <v/>
      </c>
      <c r="AC13972" s="7"/>
      <c r="AD13972" t="s">
        <v>4142</v>
      </c>
      <c r="AE13972">
        <f t="shared" si="869"/>
        <v>0</v>
      </c>
      <c r="AG13972" s="2"/>
      <c r="AH13972" t="s">
        <v>5986</v>
      </c>
      <c r="AI13972" s="7" t="s">
        <v>4610</v>
      </c>
    </row>
    <row r="13973" spans="1:35" ht="11" customHeight="1" outlineLevel="1" x14ac:dyDescent="0.25">
      <c r="A13973" t="s">
        <v>129</v>
      </c>
      <c r="C13973" s="2" t="s">
        <v>12974</v>
      </c>
      <c r="D13973" s="2">
        <v>217</v>
      </c>
      <c r="E13973" s="7">
        <v>1967</v>
      </c>
      <c r="F13973" s="5" t="s">
        <v>5239</v>
      </c>
      <c r="H13973" s="5" t="s">
        <v>2156</v>
      </c>
      <c r="I13973" s="6" t="s">
        <v>1198</v>
      </c>
      <c r="J13973" s="6" t="s">
        <v>18093</v>
      </c>
      <c r="K13973" s="17">
        <v>6</v>
      </c>
      <c r="L13973" s="17" t="s">
        <v>7730</v>
      </c>
      <c r="M13973" s="9">
        <v>0.5</v>
      </c>
      <c r="N13973" s="9"/>
      <c r="O13973" s="21"/>
      <c r="Q13973" s="29"/>
      <c r="U13973" s="17"/>
      <c r="V13973" s="2" t="s">
        <v>2986</v>
      </c>
      <c r="Y13973" t="str">
        <f t="shared" si="866"/>
        <v/>
      </c>
      <c r="AA13973" t="str">
        <f t="shared" si="867"/>
        <v/>
      </c>
      <c r="AC13973" s="7"/>
      <c r="AD13973" t="s">
        <v>1198</v>
      </c>
      <c r="AE13973">
        <f t="shared" si="869"/>
        <v>0</v>
      </c>
      <c r="AG13973" s="2"/>
      <c r="AH13973" t="s">
        <v>5986</v>
      </c>
      <c r="AI13973" s="7" t="s">
        <v>4610</v>
      </c>
    </row>
    <row r="13974" spans="1:35" ht="11" customHeight="1" outlineLevel="1" x14ac:dyDescent="0.25">
      <c r="A13974" t="s">
        <v>129</v>
      </c>
      <c r="C13974" s="2" t="s">
        <v>12974</v>
      </c>
      <c r="D13974" s="2" t="s">
        <v>5200</v>
      </c>
      <c r="E13974" s="7">
        <v>1967</v>
      </c>
      <c r="F13974" s="5" t="s">
        <v>731</v>
      </c>
      <c r="H13974" s="5" t="s">
        <v>2156</v>
      </c>
      <c r="I13974" s="6" t="s">
        <v>4755</v>
      </c>
      <c r="J13974" s="6" t="s">
        <v>18093</v>
      </c>
      <c r="K13974" s="17">
        <v>6</v>
      </c>
      <c r="L13974" s="17" t="s">
        <v>20075</v>
      </c>
      <c r="M13974" s="9"/>
      <c r="N13974" s="9"/>
      <c r="O13974" s="21"/>
      <c r="Q13974" s="29"/>
      <c r="U13974" s="17"/>
      <c r="V13974" s="2" t="s">
        <v>732</v>
      </c>
      <c r="Y13974" t="str">
        <f t="shared" si="866"/>
        <v/>
      </c>
      <c r="AA13974" t="str">
        <f t="shared" si="867"/>
        <v/>
      </c>
      <c r="AC13974" s="7"/>
      <c r="AD13974" t="s">
        <v>4755</v>
      </c>
      <c r="AE13974">
        <f t="shared" si="869"/>
        <v>0</v>
      </c>
      <c r="AG13974" s="2"/>
      <c r="AH13974" t="s">
        <v>5986</v>
      </c>
      <c r="AI13974" s="7"/>
    </row>
    <row r="13975" spans="1:35" ht="11" customHeight="1" outlineLevel="1" x14ac:dyDescent="0.25">
      <c r="A13975" t="s">
        <v>129</v>
      </c>
      <c r="C13975" s="2" t="s">
        <v>12974</v>
      </c>
      <c r="D13975" s="2" t="s">
        <v>5201</v>
      </c>
      <c r="E13975" s="7">
        <v>1967</v>
      </c>
      <c r="F13975" s="5" t="s">
        <v>18094</v>
      </c>
      <c r="H13975" s="5" t="s">
        <v>2156</v>
      </c>
      <c r="I13975" s="6" t="s">
        <v>4755</v>
      </c>
      <c r="J13975" s="6" t="s">
        <v>18093</v>
      </c>
      <c r="K13975" s="17">
        <v>6</v>
      </c>
      <c r="L13975" s="17" t="s">
        <v>7732</v>
      </c>
      <c r="M13975" s="9"/>
      <c r="N13975" s="9"/>
      <c r="O13975" s="21"/>
      <c r="Q13975" s="29"/>
      <c r="U13975" s="17"/>
      <c r="V13975" s="2" t="s">
        <v>733</v>
      </c>
      <c r="Y13975" t="str">
        <f t="shared" si="866"/>
        <v/>
      </c>
      <c r="AA13975">
        <f t="shared" si="867"/>
        <v>1</v>
      </c>
      <c r="AC13975" s="7"/>
      <c r="AD13975" t="s">
        <v>4755</v>
      </c>
      <c r="AE13975">
        <f t="shared" si="869"/>
        <v>0</v>
      </c>
      <c r="AG13975" s="2"/>
      <c r="AH13975" t="s">
        <v>5986</v>
      </c>
      <c r="AI13975" s="7"/>
    </row>
    <row r="13976" spans="1:35" ht="11" customHeight="1" outlineLevel="1" x14ac:dyDescent="0.25">
      <c r="A13976" t="s">
        <v>129</v>
      </c>
      <c r="C13976" s="2" t="s">
        <v>12974</v>
      </c>
      <c r="D13976" s="3" t="s">
        <v>4062</v>
      </c>
      <c r="E13976" s="7">
        <v>1968</v>
      </c>
      <c r="F13976" s="5" t="s">
        <v>1936</v>
      </c>
      <c r="H13976" s="5" t="s">
        <v>5398</v>
      </c>
      <c r="I13976" s="6" t="s">
        <v>5987</v>
      </c>
      <c r="J13976" s="6"/>
      <c r="K13976" s="17">
        <v>5</v>
      </c>
      <c r="L13976" s="17" t="s">
        <v>20075</v>
      </c>
      <c r="M13976" s="9"/>
      <c r="N13976" s="9"/>
      <c r="O13976" s="21"/>
      <c r="Q13976" s="29"/>
      <c r="U13976" s="17"/>
      <c r="V13976" s="2" t="s">
        <v>1230</v>
      </c>
      <c r="Y13976" t="str">
        <f t="shared" si="866"/>
        <v/>
      </c>
      <c r="AA13976" t="str">
        <f t="shared" si="867"/>
        <v/>
      </c>
      <c r="AC13976" s="7"/>
      <c r="AD13976" t="s">
        <v>5987</v>
      </c>
      <c r="AE13976">
        <f t="shared" si="869"/>
        <v>0</v>
      </c>
      <c r="AG13976" s="2"/>
      <c r="AH13976" t="s">
        <v>5986</v>
      </c>
      <c r="AI13976" s="7" t="s">
        <v>4610</v>
      </c>
    </row>
    <row r="13977" spans="1:35" ht="11" customHeight="1" outlineLevel="1" x14ac:dyDescent="0.25">
      <c r="A13977" t="s">
        <v>129</v>
      </c>
      <c r="C13977" s="2" t="s">
        <v>12974</v>
      </c>
      <c r="D13977" s="2">
        <v>255</v>
      </c>
      <c r="E13977" s="7">
        <v>1970</v>
      </c>
      <c r="F13977" s="5" t="s">
        <v>5139</v>
      </c>
      <c r="H13977" s="5" t="s">
        <v>5398</v>
      </c>
      <c r="I13977" s="6" t="s">
        <v>5784</v>
      </c>
      <c r="J13977" s="6" t="s">
        <v>18095</v>
      </c>
      <c r="K13977" s="17">
        <v>5</v>
      </c>
      <c r="L13977" s="17" t="s">
        <v>7730</v>
      </c>
      <c r="M13977" s="9">
        <v>0.1</v>
      </c>
      <c r="N13977" s="9"/>
      <c r="O13977" s="21"/>
      <c r="Q13977" s="29"/>
      <c r="U13977" s="17"/>
      <c r="V13977" s="2">
        <v>264</v>
      </c>
      <c r="Y13977" t="str">
        <f t="shared" si="866"/>
        <v/>
      </c>
      <c r="AA13977" t="str">
        <f t="shared" si="867"/>
        <v/>
      </c>
      <c r="AC13977" s="7"/>
      <c r="AD13977" t="s">
        <v>5784</v>
      </c>
      <c r="AE13977">
        <f t="shared" si="869"/>
        <v>0</v>
      </c>
      <c r="AG13977" s="2"/>
      <c r="AH13977" t="s">
        <v>5986</v>
      </c>
      <c r="AI13977" s="7" t="s">
        <v>4610</v>
      </c>
    </row>
    <row r="13978" spans="1:35" ht="11" customHeight="1" outlineLevel="1" x14ac:dyDescent="0.25">
      <c r="A13978" t="s">
        <v>129</v>
      </c>
      <c r="C13978" s="2" t="s">
        <v>12974</v>
      </c>
      <c r="D13978" s="2">
        <v>256</v>
      </c>
      <c r="E13978" s="7">
        <v>1970</v>
      </c>
      <c r="F13978" s="5" t="s">
        <v>1629</v>
      </c>
      <c r="H13978" s="5" t="s">
        <v>5398</v>
      </c>
      <c r="I13978" s="6" t="s">
        <v>6667</v>
      </c>
      <c r="J13978" s="6" t="s">
        <v>18096</v>
      </c>
      <c r="K13978" s="17">
        <v>5</v>
      </c>
      <c r="L13978" s="17" t="s">
        <v>7730</v>
      </c>
      <c r="M13978" s="9">
        <v>0.1</v>
      </c>
      <c r="N13978" s="9"/>
      <c r="O13978" s="21"/>
      <c r="Q13978" s="29"/>
      <c r="U13978" s="17"/>
      <c r="V13978" s="2">
        <v>265</v>
      </c>
      <c r="Y13978" t="str">
        <f t="shared" si="866"/>
        <v/>
      </c>
      <c r="AA13978" t="str">
        <f t="shared" si="867"/>
        <v/>
      </c>
      <c r="AC13978" s="7"/>
      <c r="AD13978" t="s">
        <v>6667</v>
      </c>
      <c r="AE13978">
        <f t="shared" si="869"/>
        <v>0</v>
      </c>
      <c r="AG13978" s="2"/>
      <c r="AH13978" t="s">
        <v>5986</v>
      </c>
      <c r="AI13978" s="7" t="s">
        <v>4610</v>
      </c>
    </row>
    <row r="13979" spans="1:35" ht="11" customHeight="1" outlineLevel="1" x14ac:dyDescent="0.25">
      <c r="A13979" t="s">
        <v>129</v>
      </c>
      <c r="C13979" s="2" t="s">
        <v>12974</v>
      </c>
      <c r="D13979" s="2">
        <v>259</v>
      </c>
      <c r="E13979" s="7">
        <v>1970</v>
      </c>
      <c r="F13979" s="5" t="s">
        <v>5239</v>
      </c>
      <c r="H13979" s="5" t="s">
        <v>5398</v>
      </c>
      <c r="I13979" s="6" t="s">
        <v>5987</v>
      </c>
      <c r="J13979" s="6" t="s">
        <v>18097</v>
      </c>
      <c r="K13979" s="17">
        <v>5</v>
      </c>
      <c r="L13979" s="17" t="s">
        <v>7730</v>
      </c>
      <c r="M13979" s="9">
        <v>0.1</v>
      </c>
      <c r="N13979" s="9"/>
      <c r="O13979" s="21"/>
      <c r="Q13979" s="29"/>
      <c r="U13979" s="17"/>
      <c r="V13979" s="2">
        <v>268</v>
      </c>
      <c r="Y13979" t="str">
        <f t="shared" si="866"/>
        <v/>
      </c>
      <c r="AA13979" t="str">
        <f t="shared" si="867"/>
        <v/>
      </c>
      <c r="AC13979" s="7"/>
      <c r="AD13979" t="s">
        <v>5987</v>
      </c>
      <c r="AE13979">
        <f t="shared" si="869"/>
        <v>0</v>
      </c>
      <c r="AG13979" s="2"/>
      <c r="AH13979" t="s">
        <v>5986</v>
      </c>
      <c r="AI13979" s="7" t="s">
        <v>4610</v>
      </c>
    </row>
    <row r="13980" spans="1:35" ht="11" customHeight="1" outlineLevel="1" x14ac:dyDescent="0.25">
      <c r="A13980" t="s">
        <v>129</v>
      </c>
      <c r="C13980" s="2" t="s">
        <v>12974</v>
      </c>
      <c r="D13980" s="2">
        <v>260</v>
      </c>
      <c r="E13980" s="7">
        <v>1970</v>
      </c>
      <c r="F13980" s="5" t="s">
        <v>5140</v>
      </c>
      <c r="H13980" s="5" t="s">
        <v>5398</v>
      </c>
      <c r="I13980" s="6" t="s">
        <v>4142</v>
      </c>
      <c r="J13980" s="6" t="s">
        <v>18098</v>
      </c>
      <c r="K13980" s="17">
        <v>5</v>
      </c>
      <c r="L13980" s="17" t="s">
        <v>7730</v>
      </c>
      <c r="M13980" s="9">
        <v>0.1</v>
      </c>
      <c r="N13980" s="9"/>
      <c r="O13980" s="21"/>
      <c r="Q13980" s="29"/>
      <c r="U13980" s="17"/>
      <c r="V13980" s="2">
        <v>269</v>
      </c>
      <c r="Y13980" t="str">
        <f t="shared" si="866"/>
        <v/>
      </c>
      <c r="AA13980" t="str">
        <f t="shared" si="867"/>
        <v/>
      </c>
      <c r="AC13980" s="7"/>
      <c r="AD13980" t="s">
        <v>4142</v>
      </c>
      <c r="AE13980">
        <f t="shared" si="869"/>
        <v>0</v>
      </c>
      <c r="AG13980" s="2"/>
      <c r="AH13980" t="s">
        <v>5986</v>
      </c>
      <c r="AI13980" s="7" t="s">
        <v>4610</v>
      </c>
    </row>
    <row r="13981" spans="1:35" ht="11" customHeight="1" outlineLevel="1" x14ac:dyDescent="0.25">
      <c r="A13981" t="s">
        <v>129</v>
      </c>
      <c r="C13981" s="2" t="s">
        <v>12974</v>
      </c>
      <c r="D13981" s="2">
        <v>287</v>
      </c>
      <c r="E13981" s="7">
        <v>1971</v>
      </c>
      <c r="F13981" s="5" t="s">
        <v>5139</v>
      </c>
      <c r="H13981" s="5" t="s">
        <v>5398</v>
      </c>
      <c r="I13981" s="6" t="s">
        <v>20182</v>
      </c>
      <c r="J13981" s="6" t="s">
        <v>18099</v>
      </c>
      <c r="K13981" s="17">
        <v>5</v>
      </c>
      <c r="L13981" s="17" t="s">
        <v>7730</v>
      </c>
      <c r="M13981" s="9">
        <v>0.5</v>
      </c>
      <c r="N13981" s="9"/>
      <c r="O13981" s="21"/>
      <c r="Q13981" s="29"/>
      <c r="U13981" s="17"/>
      <c r="V13981" s="2">
        <v>300</v>
      </c>
      <c r="Y13981" t="str">
        <f t="shared" si="866"/>
        <v/>
      </c>
      <c r="AA13981" t="str">
        <f t="shared" si="867"/>
        <v/>
      </c>
      <c r="AC13981" s="7"/>
      <c r="AD13981" t="s">
        <v>20182</v>
      </c>
      <c r="AE13981">
        <f t="shared" si="869"/>
        <v>0</v>
      </c>
      <c r="AG13981" s="2"/>
      <c r="AH13981" t="s">
        <v>5986</v>
      </c>
      <c r="AI13981" s="7" t="s">
        <v>4610</v>
      </c>
    </row>
    <row r="13982" spans="1:35" ht="11" customHeight="1" outlineLevel="1" x14ac:dyDescent="0.25">
      <c r="A13982" t="s">
        <v>129</v>
      </c>
      <c r="C13982" s="2" t="s">
        <v>12974</v>
      </c>
      <c r="D13982" s="2">
        <v>288</v>
      </c>
      <c r="E13982" s="7">
        <v>1971</v>
      </c>
      <c r="F13982" s="5" t="s">
        <v>5139</v>
      </c>
      <c r="H13982" s="5" t="s">
        <v>5398</v>
      </c>
      <c r="I13982" s="6" t="s">
        <v>20182</v>
      </c>
      <c r="J13982" s="6" t="s">
        <v>18099</v>
      </c>
      <c r="K13982" s="17">
        <v>5</v>
      </c>
      <c r="L13982" s="17" t="s">
        <v>7730</v>
      </c>
      <c r="M13982" s="9">
        <v>0.5</v>
      </c>
      <c r="N13982" s="9"/>
      <c r="O13982" s="21"/>
      <c r="Q13982" s="29"/>
      <c r="U13982" s="17"/>
      <c r="V13982" s="2">
        <v>300</v>
      </c>
      <c r="Y13982" t="str">
        <f t="shared" si="866"/>
        <v/>
      </c>
      <c r="AA13982" t="str">
        <f t="shared" si="867"/>
        <v/>
      </c>
      <c r="AC13982" s="7"/>
      <c r="AD13982" t="s">
        <v>20182</v>
      </c>
      <c r="AE13982">
        <f t="shared" si="869"/>
        <v>0</v>
      </c>
      <c r="AG13982" s="2"/>
      <c r="AH13982" t="s">
        <v>5986</v>
      </c>
      <c r="AI13982" s="7" t="s">
        <v>4610</v>
      </c>
    </row>
    <row r="13983" spans="1:35" ht="11" customHeight="1" outlineLevel="1" x14ac:dyDescent="0.25">
      <c r="A13983" t="s">
        <v>129</v>
      </c>
      <c r="C13983" s="2" t="s">
        <v>12974</v>
      </c>
      <c r="D13983" s="2">
        <v>289</v>
      </c>
      <c r="E13983" s="7">
        <v>1971</v>
      </c>
      <c r="F13983" s="5" t="s">
        <v>5138</v>
      </c>
      <c r="H13983" s="5" t="s">
        <v>5398</v>
      </c>
      <c r="I13983" s="6" t="s">
        <v>20183</v>
      </c>
      <c r="J13983" s="6" t="s">
        <v>18099</v>
      </c>
      <c r="K13983" s="17">
        <v>5</v>
      </c>
      <c r="L13983" s="17" t="s">
        <v>7730</v>
      </c>
      <c r="M13983" s="9">
        <v>0.5</v>
      </c>
      <c r="N13983" s="9"/>
      <c r="O13983" s="21"/>
      <c r="Q13983" s="29"/>
      <c r="U13983" s="17"/>
      <c r="V13983" s="2">
        <v>300</v>
      </c>
      <c r="Y13983" t="str">
        <f t="shared" si="866"/>
        <v/>
      </c>
      <c r="AA13983" t="str">
        <f t="shared" si="867"/>
        <v/>
      </c>
      <c r="AC13983" s="7"/>
      <c r="AD13983" t="s">
        <v>20183</v>
      </c>
      <c r="AE13983">
        <f t="shared" si="869"/>
        <v>0</v>
      </c>
      <c r="AG13983" s="2"/>
      <c r="AH13983" t="s">
        <v>5986</v>
      </c>
      <c r="AI13983" s="7" t="s">
        <v>4610</v>
      </c>
    </row>
    <row r="13984" spans="1:35" ht="11" customHeight="1" outlineLevel="1" x14ac:dyDescent="0.25">
      <c r="A13984" t="s">
        <v>129</v>
      </c>
      <c r="C13984" s="2" t="s">
        <v>12974</v>
      </c>
      <c r="D13984" s="2">
        <v>290</v>
      </c>
      <c r="E13984" s="7">
        <v>1971</v>
      </c>
      <c r="F13984" s="5" t="s">
        <v>5138</v>
      </c>
      <c r="H13984" s="5" t="s">
        <v>5398</v>
      </c>
      <c r="I13984" s="6" t="s">
        <v>20183</v>
      </c>
      <c r="J13984" s="6" t="s">
        <v>18099</v>
      </c>
      <c r="K13984" s="17">
        <v>5</v>
      </c>
      <c r="L13984" s="17" t="s">
        <v>7730</v>
      </c>
      <c r="M13984" s="9">
        <v>0.5</v>
      </c>
      <c r="N13984" s="9"/>
      <c r="O13984" s="21"/>
      <c r="Q13984" s="29"/>
      <c r="U13984" s="17"/>
      <c r="V13984" s="2">
        <v>300</v>
      </c>
      <c r="Y13984" t="str">
        <f t="shared" si="866"/>
        <v/>
      </c>
      <c r="AA13984" t="str">
        <f t="shared" si="867"/>
        <v/>
      </c>
      <c r="AC13984" s="7"/>
      <c r="AD13984" t="s">
        <v>20183</v>
      </c>
      <c r="AE13984">
        <f t="shared" si="869"/>
        <v>0</v>
      </c>
      <c r="AG13984" s="2"/>
      <c r="AH13984" t="s">
        <v>5986</v>
      </c>
      <c r="AI13984" s="7" t="s">
        <v>4610</v>
      </c>
    </row>
    <row r="13985" spans="1:35" ht="11" customHeight="1" outlineLevel="1" x14ac:dyDescent="0.25">
      <c r="A13985" t="s">
        <v>129</v>
      </c>
      <c r="C13985" s="2" t="s">
        <v>12974</v>
      </c>
      <c r="D13985" s="2">
        <v>291</v>
      </c>
      <c r="E13985" s="7">
        <v>1971</v>
      </c>
      <c r="F13985" s="5" t="s">
        <v>5140</v>
      </c>
      <c r="H13985" s="5" t="s">
        <v>5398</v>
      </c>
      <c r="I13985" s="6" t="s">
        <v>5987</v>
      </c>
      <c r="J13985" s="6" t="s">
        <v>18099</v>
      </c>
      <c r="K13985" s="17">
        <v>5</v>
      </c>
      <c r="L13985" s="17" t="s">
        <v>7730</v>
      </c>
      <c r="M13985" s="9">
        <v>0.5</v>
      </c>
      <c r="N13985" s="9"/>
      <c r="O13985" s="21"/>
      <c r="Q13985" s="29"/>
      <c r="U13985" s="17"/>
      <c r="V13985" s="2">
        <v>300</v>
      </c>
      <c r="Y13985" t="str">
        <f t="shared" si="866"/>
        <v/>
      </c>
      <c r="AA13985" t="str">
        <f t="shared" si="867"/>
        <v/>
      </c>
      <c r="AC13985" s="7"/>
      <c r="AD13985" t="s">
        <v>5987</v>
      </c>
      <c r="AE13985">
        <f t="shared" si="869"/>
        <v>0</v>
      </c>
      <c r="AG13985" s="2"/>
      <c r="AH13985" t="s">
        <v>5986</v>
      </c>
      <c r="AI13985" s="7" t="s">
        <v>4610</v>
      </c>
    </row>
    <row r="13986" spans="1:35" ht="11" customHeight="1" outlineLevel="1" x14ac:dyDescent="0.25">
      <c r="A13986" t="s">
        <v>129</v>
      </c>
      <c r="C13986" s="2" t="s">
        <v>12974</v>
      </c>
      <c r="D13986" s="2">
        <v>292</v>
      </c>
      <c r="E13986" s="7">
        <v>1971</v>
      </c>
      <c r="F13986" s="5" t="s">
        <v>5140</v>
      </c>
      <c r="H13986" s="5" t="s">
        <v>5398</v>
      </c>
      <c r="I13986" s="6" t="s">
        <v>5987</v>
      </c>
      <c r="J13986" s="6" t="s">
        <v>18099</v>
      </c>
      <c r="K13986" s="17">
        <v>5</v>
      </c>
      <c r="L13986" s="17" t="s">
        <v>7730</v>
      </c>
      <c r="M13986" s="9">
        <v>0.5</v>
      </c>
      <c r="N13986" s="9"/>
      <c r="O13986" s="21"/>
      <c r="Q13986" s="29"/>
      <c r="U13986" s="17"/>
      <c r="V13986" s="2">
        <v>301</v>
      </c>
      <c r="Y13986" t="str">
        <f t="shared" si="866"/>
        <v/>
      </c>
      <c r="AA13986" t="str">
        <f t="shared" si="867"/>
        <v/>
      </c>
      <c r="AC13986" s="7"/>
      <c r="AD13986" t="s">
        <v>5987</v>
      </c>
      <c r="AE13986">
        <f t="shared" si="869"/>
        <v>0</v>
      </c>
      <c r="AG13986" s="2"/>
      <c r="AH13986" t="s">
        <v>5986</v>
      </c>
      <c r="AI13986" s="7" t="s">
        <v>4610</v>
      </c>
    </row>
    <row r="13987" spans="1:35" ht="11" customHeight="1" outlineLevel="1" x14ac:dyDescent="0.25">
      <c r="A13987" t="s">
        <v>129</v>
      </c>
      <c r="C13987" s="2" t="s">
        <v>12974</v>
      </c>
      <c r="D13987" s="2">
        <v>293</v>
      </c>
      <c r="E13987" s="7">
        <v>1971</v>
      </c>
      <c r="F13987" s="5" t="s">
        <v>3421</v>
      </c>
      <c r="H13987" s="5" t="s">
        <v>5398</v>
      </c>
      <c r="I13987" s="6" t="s">
        <v>20184</v>
      </c>
      <c r="J13987" s="6" t="s">
        <v>18099</v>
      </c>
      <c r="K13987" s="17">
        <v>5</v>
      </c>
      <c r="L13987" s="17" t="s">
        <v>7730</v>
      </c>
      <c r="M13987" s="9">
        <v>0.5</v>
      </c>
      <c r="N13987" s="9"/>
      <c r="O13987" s="21"/>
      <c r="Q13987" s="29"/>
      <c r="U13987" s="17"/>
      <c r="V13987" s="2">
        <v>301</v>
      </c>
      <c r="Y13987" t="str">
        <f t="shared" si="866"/>
        <v/>
      </c>
      <c r="AA13987" t="str">
        <f t="shared" si="867"/>
        <v/>
      </c>
      <c r="AC13987" s="7"/>
      <c r="AD13987" t="s">
        <v>20184</v>
      </c>
      <c r="AE13987">
        <f t="shared" si="869"/>
        <v>0</v>
      </c>
      <c r="AG13987" s="2"/>
      <c r="AH13987" t="s">
        <v>5986</v>
      </c>
      <c r="AI13987" s="7" t="s">
        <v>4610</v>
      </c>
    </row>
    <row r="13988" spans="1:35" ht="11" customHeight="1" outlineLevel="1" x14ac:dyDescent="0.25">
      <c r="A13988" t="s">
        <v>129</v>
      </c>
      <c r="C13988" s="2" t="s">
        <v>12974</v>
      </c>
      <c r="D13988" s="2">
        <v>294</v>
      </c>
      <c r="E13988" s="7">
        <v>1971</v>
      </c>
      <c r="F13988" s="5" t="s">
        <v>3421</v>
      </c>
      <c r="H13988" s="5" t="s">
        <v>5398</v>
      </c>
      <c r="I13988" s="6" t="s">
        <v>20184</v>
      </c>
      <c r="J13988" s="6" t="s">
        <v>18099</v>
      </c>
      <c r="K13988" s="17">
        <v>5</v>
      </c>
      <c r="L13988" s="17" t="s">
        <v>7730</v>
      </c>
      <c r="M13988" s="9">
        <v>0.5</v>
      </c>
      <c r="N13988" s="9"/>
      <c r="O13988" s="21"/>
      <c r="Q13988" s="29"/>
      <c r="U13988" s="17"/>
      <c r="V13988" s="2">
        <v>301</v>
      </c>
      <c r="Y13988" t="str">
        <f t="shared" si="866"/>
        <v/>
      </c>
      <c r="AA13988" t="str">
        <f t="shared" si="867"/>
        <v/>
      </c>
      <c r="AC13988" s="7"/>
      <c r="AD13988" t="s">
        <v>20184</v>
      </c>
      <c r="AE13988">
        <f t="shared" si="869"/>
        <v>0</v>
      </c>
      <c r="AG13988" s="2"/>
      <c r="AH13988" t="s">
        <v>5986</v>
      </c>
      <c r="AI13988" s="7" t="s">
        <v>4610</v>
      </c>
    </row>
    <row r="13989" spans="1:35" ht="11" customHeight="1" outlineLevel="1" x14ac:dyDescent="0.25">
      <c r="A13989" t="s">
        <v>129</v>
      </c>
      <c r="C13989" s="2" t="s">
        <v>12974</v>
      </c>
      <c r="D13989" s="2">
        <v>311</v>
      </c>
      <c r="E13989" s="7">
        <v>1972</v>
      </c>
      <c r="F13989" s="5" t="s">
        <v>5139</v>
      </c>
      <c r="H13989" s="5" t="s">
        <v>5398</v>
      </c>
      <c r="I13989" s="6" t="s">
        <v>4755</v>
      </c>
      <c r="J13989" s="6" t="s">
        <v>18101</v>
      </c>
      <c r="K13989" s="17">
        <v>6</v>
      </c>
      <c r="L13989" s="17" t="s">
        <v>7730</v>
      </c>
      <c r="M13989" s="9">
        <v>0.2</v>
      </c>
      <c r="N13989" s="9"/>
      <c r="O13989" s="21"/>
      <c r="Q13989" s="29"/>
      <c r="U13989" s="17"/>
      <c r="V13989" s="2">
        <v>320</v>
      </c>
      <c r="Y13989" t="str">
        <f t="shared" si="866"/>
        <v/>
      </c>
      <c r="AA13989" t="str">
        <f t="shared" si="867"/>
        <v/>
      </c>
      <c r="AC13989" s="7"/>
      <c r="AD13989" t="s">
        <v>4755</v>
      </c>
      <c r="AE13989">
        <f t="shared" si="869"/>
        <v>0</v>
      </c>
      <c r="AG13989" s="2"/>
      <c r="AH13989" t="s">
        <v>5986</v>
      </c>
      <c r="AI13989" s="7" t="s">
        <v>4610</v>
      </c>
    </row>
    <row r="13990" spans="1:35" ht="11" customHeight="1" outlineLevel="1" x14ac:dyDescent="0.25">
      <c r="A13990" t="s">
        <v>129</v>
      </c>
      <c r="C13990" s="2" t="s">
        <v>12974</v>
      </c>
      <c r="D13990" s="2">
        <v>312</v>
      </c>
      <c r="E13990" s="7">
        <v>1972</v>
      </c>
      <c r="F13990" s="5" t="s">
        <v>5138</v>
      </c>
      <c r="H13990" s="5" t="s">
        <v>5398</v>
      </c>
      <c r="I13990" s="6" t="s">
        <v>18100</v>
      </c>
      <c r="J13990" s="6" t="s">
        <v>18101</v>
      </c>
      <c r="K13990" s="17">
        <v>5</v>
      </c>
      <c r="L13990" s="17" t="s">
        <v>7730</v>
      </c>
      <c r="M13990" s="9">
        <v>1.5</v>
      </c>
      <c r="N13990" s="9"/>
      <c r="O13990" s="21"/>
      <c r="Q13990" s="29"/>
      <c r="U13990" s="17"/>
      <c r="V13990" s="2"/>
      <c r="Y13990" t="str">
        <f t="shared" si="866"/>
        <v/>
      </c>
      <c r="AA13990" t="str">
        <f t="shared" si="867"/>
        <v/>
      </c>
      <c r="AC13990" s="7"/>
      <c r="AD13990" t="s">
        <v>18100</v>
      </c>
      <c r="AE13990">
        <f t="shared" si="869"/>
        <v>0</v>
      </c>
      <c r="AG13990" s="2"/>
      <c r="AI13990" s="7"/>
    </row>
    <row r="13991" spans="1:35" ht="11" customHeight="1" outlineLevel="1" x14ac:dyDescent="0.25">
      <c r="A13991" t="s">
        <v>129</v>
      </c>
      <c r="C13991" s="2" t="s">
        <v>12974</v>
      </c>
      <c r="D13991" s="2">
        <v>313</v>
      </c>
      <c r="E13991" s="7">
        <v>1972</v>
      </c>
      <c r="F13991" s="5" t="s">
        <v>1640</v>
      </c>
      <c r="H13991" s="5" t="s">
        <v>5398</v>
      </c>
      <c r="I13991" s="6" t="s">
        <v>5784</v>
      </c>
      <c r="J13991" s="6" t="s">
        <v>18101</v>
      </c>
      <c r="K13991" s="17">
        <v>3</v>
      </c>
      <c r="L13991" s="17" t="s">
        <v>7730</v>
      </c>
      <c r="M13991" s="9">
        <v>1.5</v>
      </c>
      <c r="N13991" s="9"/>
      <c r="O13991" s="21"/>
      <c r="Q13991" s="29"/>
      <c r="U13991" s="17"/>
      <c r="V13991" s="2">
        <v>322</v>
      </c>
      <c r="Y13991" t="str">
        <f t="shared" si="866"/>
        <v/>
      </c>
      <c r="AA13991" t="str">
        <f t="shared" si="867"/>
        <v/>
      </c>
      <c r="AC13991" s="7"/>
      <c r="AD13991" t="s">
        <v>5784</v>
      </c>
      <c r="AE13991">
        <f t="shared" si="869"/>
        <v>0</v>
      </c>
      <c r="AG13991" s="2"/>
      <c r="AH13991" t="s">
        <v>5986</v>
      </c>
      <c r="AI13991" s="7" t="s">
        <v>4610</v>
      </c>
    </row>
    <row r="13992" spans="1:35" ht="11" customHeight="1" outlineLevel="1" x14ac:dyDescent="0.25">
      <c r="A13992" t="s">
        <v>129</v>
      </c>
      <c r="C13992" s="2" t="s">
        <v>12974</v>
      </c>
      <c r="D13992" s="2">
        <v>333</v>
      </c>
      <c r="E13992" s="7">
        <v>1973</v>
      </c>
      <c r="F13992" s="5" t="s">
        <v>5239</v>
      </c>
      <c r="H13992" s="5" t="s">
        <v>5398</v>
      </c>
      <c r="I13992" s="6" t="s">
        <v>20565</v>
      </c>
      <c r="J13992" s="6" t="s">
        <v>20564</v>
      </c>
      <c r="K13992" s="17">
        <v>6</v>
      </c>
      <c r="L13992" s="17" t="s">
        <v>7730</v>
      </c>
      <c r="M13992" s="9">
        <v>1</v>
      </c>
      <c r="N13992" s="9"/>
      <c r="O13992" s="21"/>
      <c r="Q13992" s="29"/>
      <c r="U13992" s="17"/>
      <c r="V13992" s="2" t="s">
        <v>4754</v>
      </c>
      <c r="Y13992" t="str">
        <f t="shared" si="866"/>
        <v/>
      </c>
      <c r="AA13992" t="str">
        <f t="shared" si="867"/>
        <v/>
      </c>
      <c r="AC13992" s="7"/>
      <c r="AD13992" t="s">
        <v>20565</v>
      </c>
      <c r="AE13992">
        <f t="shared" ref="AE13992:AE14023" si="870">COUNTIF(I13992,"*Fuji*")</f>
        <v>0</v>
      </c>
      <c r="AG13992" s="2"/>
      <c r="AH13992" t="s">
        <v>5986</v>
      </c>
      <c r="AI13992" s="7" t="s">
        <v>4922</v>
      </c>
    </row>
    <row r="13993" spans="1:35" ht="11" customHeight="1" outlineLevel="1" x14ac:dyDescent="0.25">
      <c r="A13993" t="s">
        <v>129</v>
      </c>
      <c r="C13993" s="2" t="s">
        <v>12974</v>
      </c>
      <c r="D13993" s="2">
        <v>342</v>
      </c>
      <c r="E13993" s="7">
        <v>1973</v>
      </c>
      <c r="F13993" s="5" t="s">
        <v>5852</v>
      </c>
      <c r="H13993" s="5" t="s">
        <v>5398</v>
      </c>
      <c r="I13993" s="6" t="s">
        <v>4755</v>
      </c>
      <c r="J13993" s="6" t="s">
        <v>4755</v>
      </c>
      <c r="K13993" s="17">
        <v>6</v>
      </c>
      <c r="L13993" s="17" t="s">
        <v>7732</v>
      </c>
      <c r="M13993" s="9"/>
      <c r="N13993" s="9"/>
      <c r="O13993" s="21"/>
      <c r="Q13993" s="29"/>
      <c r="U13993" s="17"/>
      <c r="V13993" s="2" t="s">
        <v>4754</v>
      </c>
      <c r="Y13993" t="str">
        <f t="shared" si="866"/>
        <v/>
      </c>
      <c r="AA13993" t="str">
        <f t="shared" si="867"/>
        <v/>
      </c>
      <c r="AC13993" s="7"/>
      <c r="AD13993" t="s">
        <v>4755</v>
      </c>
      <c r="AE13993">
        <f t="shared" si="870"/>
        <v>0</v>
      </c>
      <c r="AG13993" s="2"/>
      <c r="AH13993" t="s">
        <v>5986</v>
      </c>
      <c r="AI13993" s="7" t="s">
        <v>4922</v>
      </c>
    </row>
    <row r="13994" spans="1:35" ht="11" customHeight="1" outlineLevel="1" x14ac:dyDescent="0.25">
      <c r="A13994" t="s">
        <v>129</v>
      </c>
      <c r="C13994" s="2" t="s">
        <v>12974</v>
      </c>
      <c r="D13994" s="2">
        <v>441</v>
      </c>
      <c r="E13994" s="7">
        <v>1978</v>
      </c>
      <c r="F13994" s="5" t="s">
        <v>5279</v>
      </c>
      <c r="H13994" s="5" t="s">
        <v>5398</v>
      </c>
      <c r="I13994" s="6" t="s">
        <v>4755</v>
      </c>
      <c r="J13994" s="6" t="s">
        <v>18102</v>
      </c>
      <c r="K13994" s="17">
        <v>6</v>
      </c>
      <c r="L13994" s="17" t="s">
        <v>7730</v>
      </c>
      <c r="M13994" s="9">
        <v>4</v>
      </c>
      <c r="N13994" s="9"/>
      <c r="O13994" s="21"/>
      <c r="Q13994" s="29"/>
      <c r="U13994" s="17"/>
      <c r="V13994" s="2">
        <v>449</v>
      </c>
      <c r="Y13994" t="str">
        <f t="shared" si="866"/>
        <v/>
      </c>
      <c r="AA13994" t="str">
        <f t="shared" si="867"/>
        <v/>
      </c>
      <c r="AC13994" s="7"/>
      <c r="AD13994" t="s">
        <v>4755</v>
      </c>
      <c r="AE13994">
        <f t="shared" si="870"/>
        <v>0</v>
      </c>
      <c r="AG13994" s="2"/>
      <c r="AH13994" t="s">
        <v>5986</v>
      </c>
      <c r="AI13994" s="7" t="s">
        <v>4610</v>
      </c>
    </row>
    <row r="13995" spans="1:35" ht="11" customHeight="1" outlineLevel="1" x14ac:dyDescent="0.25">
      <c r="A13995" t="s">
        <v>129</v>
      </c>
      <c r="C13995" s="2" t="s">
        <v>12974</v>
      </c>
      <c r="D13995" s="2">
        <v>451</v>
      </c>
      <c r="E13995" s="7">
        <v>1979</v>
      </c>
      <c r="F13995" s="5" t="s">
        <v>6019</v>
      </c>
      <c r="H13995" s="5" t="s">
        <v>5398</v>
      </c>
      <c r="I13995" s="6" t="s">
        <v>4755</v>
      </c>
      <c r="J13995" s="6" t="s">
        <v>11719</v>
      </c>
      <c r="K13995" s="17">
        <v>6</v>
      </c>
      <c r="L13995" s="17" t="s">
        <v>7730</v>
      </c>
      <c r="M13995" s="9">
        <v>2</v>
      </c>
      <c r="N13995" s="9"/>
      <c r="O13995" s="21"/>
      <c r="Q13995" s="29"/>
      <c r="U13995" s="17"/>
      <c r="V13995" s="2">
        <v>459</v>
      </c>
      <c r="Y13995" t="str">
        <f t="shared" si="866"/>
        <v/>
      </c>
      <c r="AA13995" t="str">
        <f t="shared" si="867"/>
        <v/>
      </c>
      <c r="AC13995" s="7"/>
      <c r="AD13995" t="s">
        <v>4755</v>
      </c>
      <c r="AE13995">
        <f t="shared" si="870"/>
        <v>0</v>
      </c>
      <c r="AG13995" s="2"/>
      <c r="AH13995" t="s">
        <v>5986</v>
      </c>
      <c r="AI13995" s="7" t="s">
        <v>4922</v>
      </c>
    </row>
    <row r="13996" spans="1:35" ht="11" customHeight="1" outlineLevel="1" x14ac:dyDescent="0.25">
      <c r="A13996" t="s">
        <v>129</v>
      </c>
      <c r="C13996" s="2" t="s">
        <v>12974</v>
      </c>
      <c r="D13996" s="2">
        <v>462</v>
      </c>
      <c r="E13996" s="7">
        <v>1979</v>
      </c>
      <c r="F13996" s="5" t="s">
        <v>5279</v>
      </c>
      <c r="H13996" s="5" t="s">
        <v>5398</v>
      </c>
      <c r="I13996" s="6" t="s">
        <v>7685</v>
      </c>
      <c r="J13996" s="6" t="s">
        <v>18103</v>
      </c>
      <c r="K13996" s="17">
        <v>3</v>
      </c>
      <c r="L13996" s="17" t="s">
        <v>7730</v>
      </c>
      <c r="M13996" s="9">
        <v>1.6</v>
      </c>
      <c r="N13996" s="9"/>
      <c r="O13996" s="21"/>
      <c r="Q13996" s="29"/>
      <c r="U13996" s="17"/>
      <c r="V13996" s="2"/>
      <c r="Y13996" t="str">
        <f t="shared" si="866"/>
        <v/>
      </c>
      <c r="AA13996" t="str">
        <f t="shared" si="867"/>
        <v/>
      </c>
      <c r="AC13996" s="7"/>
      <c r="AD13996" t="s">
        <v>7685</v>
      </c>
      <c r="AE13996">
        <f t="shared" si="870"/>
        <v>0</v>
      </c>
      <c r="AG13996" s="2"/>
      <c r="AI13996" s="7"/>
    </row>
    <row r="13997" spans="1:35" ht="11" customHeight="1" outlineLevel="1" x14ac:dyDescent="0.25">
      <c r="A13997" t="s">
        <v>129</v>
      </c>
      <c r="C13997" s="2" t="s">
        <v>12974</v>
      </c>
      <c r="D13997" s="2">
        <v>463</v>
      </c>
      <c r="E13997" s="7">
        <v>1979</v>
      </c>
      <c r="F13997" s="5" t="s">
        <v>3421</v>
      </c>
      <c r="H13997" s="5" t="s">
        <v>5398</v>
      </c>
      <c r="I13997" s="6" t="s">
        <v>18104</v>
      </c>
      <c r="J13997" s="6" t="s">
        <v>18103</v>
      </c>
      <c r="K13997" s="17">
        <v>3</v>
      </c>
      <c r="L13997" s="17" t="s">
        <v>7730</v>
      </c>
      <c r="M13997" s="9">
        <v>1.6</v>
      </c>
      <c r="N13997" s="9"/>
      <c r="O13997" s="21"/>
      <c r="Q13997" s="29"/>
      <c r="U13997" s="17"/>
      <c r="V13997" s="2"/>
      <c r="Y13997" t="str">
        <f t="shared" si="866"/>
        <v/>
      </c>
      <c r="AA13997" t="str">
        <f t="shared" si="867"/>
        <v/>
      </c>
      <c r="AC13997" s="7"/>
      <c r="AD13997" t="s">
        <v>18104</v>
      </c>
      <c r="AE13997">
        <f t="shared" si="870"/>
        <v>0</v>
      </c>
      <c r="AG13997" s="2"/>
      <c r="AI13997" s="7"/>
    </row>
    <row r="13998" spans="1:35" ht="11" customHeight="1" outlineLevel="1" x14ac:dyDescent="0.25">
      <c r="A13998" t="s">
        <v>129</v>
      </c>
      <c r="C13998" s="2" t="s">
        <v>12974</v>
      </c>
      <c r="D13998" s="2">
        <v>509</v>
      </c>
      <c r="E13998" s="7">
        <v>1980</v>
      </c>
      <c r="F13998" s="5" t="s">
        <v>6311</v>
      </c>
      <c r="H13998" s="5" t="s">
        <v>5398</v>
      </c>
      <c r="I13998" s="6" t="s">
        <v>1687</v>
      </c>
      <c r="J13998" s="6" t="s">
        <v>18105</v>
      </c>
      <c r="K13998" s="17">
        <v>3</v>
      </c>
      <c r="L13998" s="17" t="s">
        <v>7730</v>
      </c>
      <c r="M13998" s="9">
        <v>0.6</v>
      </c>
      <c r="N13998" s="9"/>
      <c r="O13998" s="21"/>
      <c r="Q13998" s="29"/>
      <c r="U13998" s="17"/>
      <c r="V13998" s="2">
        <v>512</v>
      </c>
      <c r="Y13998" t="str">
        <f t="shared" si="866"/>
        <v/>
      </c>
      <c r="AA13998" t="str">
        <f t="shared" si="867"/>
        <v/>
      </c>
      <c r="AC13998" s="7"/>
      <c r="AD13998" t="s">
        <v>1687</v>
      </c>
      <c r="AE13998">
        <f t="shared" si="870"/>
        <v>0</v>
      </c>
      <c r="AG13998" s="2"/>
      <c r="AH13998" t="s">
        <v>5986</v>
      </c>
      <c r="AI13998" s="7" t="s">
        <v>4610</v>
      </c>
    </row>
    <row r="13999" spans="1:35" ht="11" customHeight="1" outlineLevel="1" x14ac:dyDescent="0.25">
      <c r="A13999" t="s">
        <v>129</v>
      </c>
      <c r="C13999" s="2" t="s">
        <v>12974</v>
      </c>
      <c r="D13999" s="2">
        <v>519</v>
      </c>
      <c r="E13999" s="7">
        <v>1980</v>
      </c>
      <c r="F13999" s="5" t="s">
        <v>3421</v>
      </c>
      <c r="H13999" s="5" t="s">
        <v>5398</v>
      </c>
      <c r="I13999" s="6" t="s">
        <v>11705</v>
      </c>
      <c r="J13999" s="6" t="s">
        <v>18106</v>
      </c>
      <c r="K13999" s="17">
        <v>3</v>
      </c>
      <c r="L13999" s="17" t="s">
        <v>7732</v>
      </c>
      <c r="M13999" s="9"/>
      <c r="N13999" s="9"/>
      <c r="O13999" s="21"/>
      <c r="Q13999" s="29"/>
      <c r="U13999" s="17"/>
      <c r="V13999" s="2"/>
      <c r="Y13999" t="str">
        <f t="shared" si="866"/>
        <v/>
      </c>
      <c r="AA13999" t="str">
        <f t="shared" si="867"/>
        <v/>
      </c>
      <c r="AC13999" s="7"/>
      <c r="AD13999" t="s">
        <v>11705</v>
      </c>
      <c r="AE13999">
        <f t="shared" si="870"/>
        <v>0</v>
      </c>
      <c r="AG13999" s="2"/>
      <c r="AI13999" s="7"/>
    </row>
    <row r="14000" spans="1:35" ht="11" customHeight="1" outlineLevel="1" x14ac:dyDescent="0.25">
      <c r="A14000" t="s">
        <v>129</v>
      </c>
      <c r="C14000" s="2" t="s">
        <v>12974</v>
      </c>
      <c r="D14000" s="2">
        <v>521</v>
      </c>
      <c r="E14000" s="7">
        <v>1980</v>
      </c>
      <c r="F14000" s="5" t="s">
        <v>539</v>
      </c>
      <c r="H14000" s="5" t="s">
        <v>5398</v>
      </c>
      <c r="I14000" s="6" t="s">
        <v>4142</v>
      </c>
      <c r="J14000" s="6" t="s">
        <v>18106</v>
      </c>
      <c r="K14000" s="17">
        <v>3</v>
      </c>
      <c r="L14000" s="17" t="s">
        <v>7730</v>
      </c>
      <c r="M14000" s="9">
        <v>0.7</v>
      </c>
      <c r="N14000" s="9"/>
      <c r="O14000" s="21"/>
      <c r="Q14000" s="29"/>
      <c r="U14000" s="17"/>
      <c r="V14000" s="2">
        <v>524</v>
      </c>
      <c r="Y14000" t="str">
        <f t="shared" si="866"/>
        <v/>
      </c>
      <c r="AA14000" t="str">
        <f t="shared" si="867"/>
        <v/>
      </c>
      <c r="AC14000" s="7"/>
      <c r="AD14000" t="s">
        <v>4142</v>
      </c>
      <c r="AE14000">
        <f t="shared" si="870"/>
        <v>0</v>
      </c>
      <c r="AG14000" s="2"/>
      <c r="AH14000" t="s">
        <v>5986</v>
      </c>
      <c r="AI14000" s="7" t="s">
        <v>4922</v>
      </c>
    </row>
    <row r="14001" spans="1:35" ht="11" customHeight="1" outlineLevel="1" x14ac:dyDescent="0.25">
      <c r="A14001" t="s">
        <v>129</v>
      </c>
      <c r="C14001" s="2" t="s">
        <v>12974</v>
      </c>
      <c r="D14001" s="2">
        <v>569</v>
      </c>
      <c r="E14001" s="7">
        <v>1981</v>
      </c>
      <c r="F14001" s="5" t="s">
        <v>3421</v>
      </c>
      <c r="H14001" s="5" t="s">
        <v>5398</v>
      </c>
      <c r="I14001" s="6" t="s">
        <v>4755</v>
      </c>
      <c r="J14001" s="6" t="s">
        <v>18107</v>
      </c>
      <c r="K14001" s="17">
        <v>6</v>
      </c>
      <c r="L14001" s="17" t="s">
        <v>7732</v>
      </c>
      <c r="M14001" s="9"/>
      <c r="N14001" s="9"/>
      <c r="O14001" s="21"/>
      <c r="Q14001" s="29"/>
      <c r="U14001" s="17"/>
      <c r="V14001" s="2"/>
      <c r="Y14001" t="str">
        <f t="shared" si="866"/>
        <v/>
      </c>
      <c r="AA14001" t="str">
        <f t="shared" si="867"/>
        <v/>
      </c>
      <c r="AC14001" s="7"/>
      <c r="AD14001" t="s">
        <v>4755</v>
      </c>
      <c r="AE14001">
        <f t="shared" si="870"/>
        <v>0</v>
      </c>
      <c r="AG14001" s="2"/>
      <c r="AI14001" s="7"/>
    </row>
    <row r="14002" spans="1:35" ht="11" customHeight="1" outlineLevel="1" x14ac:dyDescent="0.25">
      <c r="A14002" t="s">
        <v>129</v>
      </c>
      <c r="C14002" s="2" t="s">
        <v>12974</v>
      </c>
      <c r="D14002" s="2">
        <v>577</v>
      </c>
      <c r="E14002" s="7">
        <v>1982</v>
      </c>
      <c r="F14002" s="5" t="s">
        <v>5138</v>
      </c>
      <c r="H14002" s="5" t="s">
        <v>5398</v>
      </c>
      <c r="I14002" s="6" t="s">
        <v>5987</v>
      </c>
      <c r="J14002" s="6" t="s">
        <v>18108</v>
      </c>
      <c r="K14002" s="17">
        <v>3</v>
      </c>
      <c r="L14002" s="17" t="s">
        <v>20076</v>
      </c>
      <c r="M14002" s="9"/>
      <c r="N14002" s="9"/>
      <c r="O14002" s="21"/>
      <c r="Q14002" s="29"/>
      <c r="U14002" s="17"/>
      <c r="V14002" s="2">
        <v>583</v>
      </c>
      <c r="Y14002" t="str">
        <f t="shared" si="866"/>
        <v/>
      </c>
      <c r="AA14002" t="str">
        <f t="shared" si="867"/>
        <v/>
      </c>
      <c r="AC14002" s="7"/>
      <c r="AD14002" t="s">
        <v>5987</v>
      </c>
      <c r="AE14002">
        <f t="shared" si="870"/>
        <v>0</v>
      </c>
      <c r="AG14002" s="2"/>
      <c r="AH14002" t="s">
        <v>5986</v>
      </c>
      <c r="AI14002" s="7" t="s">
        <v>4610</v>
      </c>
    </row>
    <row r="14003" spans="1:35" ht="11" customHeight="1" outlineLevel="1" x14ac:dyDescent="0.25">
      <c r="A14003" t="s">
        <v>129</v>
      </c>
      <c r="C14003" s="2" t="s">
        <v>12974</v>
      </c>
      <c r="D14003" s="2">
        <v>580</v>
      </c>
      <c r="E14003" s="7">
        <v>1982</v>
      </c>
      <c r="F14003" s="5" t="s">
        <v>539</v>
      </c>
      <c r="H14003" s="5" t="s">
        <v>5398</v>
      </c>
      <c r="I14003" s="6" t="s">
        <v>4755</v>
      </c>
      <c r="J14003" s="6" t="s">
        <v>18108</v>
      </c>
      <c r="K14003" s="17">
        <v>6</v>
      </c>
      <c r="L14003" s="17" t="s">
        <v>20076</v>
      </c>
      <c r="M14003" s="9"/>
      <c r="N14003" s="9"/>
      <c r="O14003" s="21"/>
      <c r="Q14003" s="29"/>
      <c r="U14003" s="17"/>
      <c r="V14003" s="2">
        <v>586</v>
      </c>
      <c r="Y14003" t="str">
        <f t="shared" si="866"/>
        <v/>
      </c>
      <c r="AA14003" t="str">
        <f t="shared" si="867"/>
        <v/>
      </c>
      <c r="AC14003" s="7"/>
      <c r="AD14003" t="s">
        <v>4755</v>
      </c>
      <c r="AE14003">
        <f t="shared" si="870"/>
        <v>0</v>
      </c>
      <c r="AG14003" s="2"/>
      <c r="AH14003" t="s">
        <v>5986</v>
      </c>
      <c r="AI14003" s="7" t="s">
        <v>4922</v>
      </c>
    </row>
    <row r="14004" spans="1:35" ht="11" customHeight="1" outlineLevel="1" x14ac:dyDescent="0.25">
      <c r="A14004" t="s">
        <v>129</v>
      </c>
      <c r="C14004" s="2" t="s">
        <v>12974</v>
      </c>
      <c r="D14004" s="2" t="s">
        <v>18109</v>
      </c>
      <c r="E14004" s="7">
        <v>1982</v>
      </c>
      <c r="F14004" s="5" t="s">
        <v>753</v>
      </c>
      <c r="H14004" s="5" t="s">
        <v>5398</v>
      </c>
      <c r="I14004" s="6" t="s">
        <v>4757</v>
      </c>
      <c r="J14004" s="6" t="s">
        <v>18108</v>
      </c>
      <c r="K14004" s="17">
        <v>3</v>
      </c>
      <c r="L14004" s="17" t="s">
        <v>7730</v>
      </c>
      <c r="M14004" s="9">
        <v>8</v>
      </c>
      <c r="N14004" s="9"/>
      <c r="O14004" s="21"/>
      <c r="Q14004" s="29"/>
      <c r="U14004" s="17"/>
      <c r="V14004" s="2" t="s">
        <v>4756</v>
      </c>
      <c r="Y14004" t="str">
        <f t="shared" ref="Y14004:Y14067" si="871">IF(COUNTIF(F14004,"*fdc*"),1,"")</f>
        <v/>
      </c>
      <c r="AA14004">
        <f t="shared" ref="AA14004:AA14067" si="872">IF(COUNTIF(F14004,"*s/s*"),1,"")</f>
        <v>1</v>
      </c>
      <c r="AC14004" s="7"/>
      <c r="AD14004" t="s">
        <v>4757</v>
      </c>
      <c r="AE14004">
        <f t="shared" si="870"/>
        <v>0</v>
      </c>
      <c r="AG14004" s="2"/>
      <c r="AH14004" t="s">
        <v>5986</v>
      </c>
      <c r="AI14004" s="7" t="s">
        <v>4922</v>
      </c>
    </row>
    <row r="14005" spans="1:35" ht="11" customHeight="1" outlineLevel="1" x14ac:dyDescent="0.25">
      <c r="A14005" t="s">
        <v>129</v>
      </c>
      <c r="C14005" s="2" t="s">
        <v>12974</v>
      </c>
      <c r="D14005" s="2">
        <v>593</v>
      </c>
      <c r="E14005" s="7">
        <v>1983</v>
      </c>
      <c r="F14005" s="5" t="s">
        <v>5138</v>
      </c>
      <c r="H14005" s="5" t="s">
        <v>5398</v>
      </c>
      <c r="I14005" s="6" t="s">
        <v>4758</v>
      </c>
      <c r="J14005" s="6" t="s">
        <v>8251</v>
      </c>
      <c r="K14005" s="17">
        <v>3</v>
      </c>
      <c r="L14005" s="17" t="s">
        <v>7730</v>
      </c>
      <c r="M14005" s="9">
        <v>0.6</v>
      </c>
      <c r="N14005" s="9"/>
      <c r="O14005" s="21"/>
      <c r="Q14005" s="29"/>
      <c r="U14005" s="17"/>
      <c r="V14005" s="2">
        <v>599</v>
      </c>
      <c r="Y14005" t="str">
        <f t="shared" si="871"/>
        <v/>
      </c>
      <c r="AA14005" t="str">
        <f t="shared" si="872"/>
        <v/>
      </c>
      <c r="AC14005" s="7"/>
      <c r="AD14005" t="s">
        <v>4758</v>
      </c>
      <c r="AE14005">
        <f t="shared" si="870"/>
        <v>0</v>
      </c>
      <c r="AG14005" s="2"/>
      <c r="AH14005" t="s">
        <v>5986</v>
      </c>
      <c r="AI14005" s="7" t="s">
        <v>4610</v>
      </c>
    </row>
    <row r="14006" spans="1:35" ht="11" customHeight="1" outlineLevel="1" x14ac:dyDescent="0.25">
      <c r="A14006" t="s">
        <v>129</v>
      </c>
      <c r="C14006" s="2" t="s">
        <v>12974</v>
      </c>
      <c r="D14006" s="2">
        <v>594</v>
      </c>
      <c r="E14006" s="7">
        <v>1983</v>
      </c>
      <c r="F14006" s="5" t="s">
        <v>5279</v>
      </c>
      <c r="H14006" s="5" t="s">
        <v>5398</v>
      </c>
      <c r="I14006" s="6" t="s">
        <v>5987</v>
      </c>
      <c r="J14006" s="6" t="s">
        <v>8251</v>
      </c>
      <c r="K14006" s="17">
        <v>3</v>
      </c>
      <c r="L14006" s="17" t="s">
        <v>7730</v>
      </c>
      <c r="M14006" s="9">
        <v>0.6</v>
      </c>
      <c r="N14006" s="9"/>
      <c r="O14006" s="21"/>
      <c r="Q14006" s="29"/>
      <c r="U14006" s="17"/>
      <c r="V14006" s="2"/>
      <c r="Y14006" t="str">
        <f t="shared" si="871"/>
        <v/>
      </c>
      <c r="AA14006" t="str">
        <f t="shared" si="872"/>
        <v/>
      </c>
      <c r="AC14006" s="7"/>
      <c r="AD14006" t="s">
        <v>5987</v>
      </c>
      <c r="AE14006">
        <f t="shared" si="870"/>
        <v>0</v>
      </c>
      <c r="AG14006" s="2"/>
      <c r="AI14006" s="7"/>
    </row>
    <row r="14007" spans="1:35" ht="11" customHeight="1" outlineLevel="1" x14ac:dyDescent="0.25">
      <c r="A14007" t="s">
        <v>129</v>
      </c>
      <c r="C14007" s="2" t="s">
        <v>12974</v>
      </c>
      <c r="D14007" s="2">
        <v>598</v>
      </c>
      <c r="E14007" s="7">
        <v>1983</v>
      </c>
      <c r="F14007" s="5" t="s">
        <v>5239</v>
      </c>
      <c r="H14007" s="5" t="s">
        <v>5398</v>
      </c>
      <c r="I14007" s="6" t="s">
        <v>18111</v>
      </c>
      <c r="J14007" s="6" t="s">
        <v>18110</v>
      </c>
      <c r="K14007" s="17">
        <v>3</v>
      </c>
      <c r="L14007" s="17" t="s">
        <v>7730</v>
      </c>
      <c r="M14007" s="9">
        <v>1.8</v>
      </c>
      <c r="N14007" s="9"/>
      <c r="O14007" s="21"/>
      <c r="Q14007" s="29"/>
      <c r="T14007">
        <v>1</v>
      </c>
      <c r="U14007" s="17"/>
      <c r="V14007" s="2"/>
      <c r="Y14007" t="str">
        <f t="shared" si="871"/>
        <v/>
      </c>
      <c r="AA14007" t="str">
        <f t="shared" si="872"/>
        <v/>
      </c>
      <c r="AC14007" s="7"/>
      <c r="AD14007" t="s">
        <v>18111</v>
      </c>
      <c r="AE14007">
        <f t="shared" si="870"/>
        <v>0</v>
      </c>
      <c r="AG14007" s="2"/>
      <c r="AI14007" s="7"/>
    </row>
    <row r="14008" spans="1:35" ht="11" customHeight="1" outlineLevel="1" x14ac:dyDescent="0.25">
      <c r="A14008" t="s">
        <v>129</v>
      </c>
      <c r="C14008" s="2" t="s">
        <v>12974</v>
      </c>
      <c r="D14008" s="2">
        <v>599</v>
      </c>
      <c r="E14008" s="7">
        <v>1983</v>
      </c>
      <c r="F14008" s="5" t="s">
        <v>3421</v>
      </c>
      <c r="H14008" s="5" t="s">
        <v>5398</v>
      </c>
      <c r="I14008" s="6" t="s">
        <v>4755</v>
      </c>
      <c r="J14008" s="6" t="s">
        <v>18110</v>
      </c>
      <c r="K14008" s="17">
        <v>6</v>
      </c>
      <c r="L14008" s="17" t="s">
        <v>7730</v>
      </c>
      <c r="M14008" s="9">
        <v>1.8</v>
      </c>
      <c r="N14008" s="9"/>
      <c r="O14008" s="21"/>
      <c r="Q14008" s="29"/>
      <c r="U14008" s="17"/>
      <c r="V14008" s="2"/>
      <c r="Y14008" t="str">
        <f t="shared" si="871"/>
        <v/>
      </c>
      <c r="AA14008" t="str">
        <f t="shared" si="872"/>
        <v/>
      </c>
      <c r="AC14008" s="7"/>
      <c r="AD14008" t="s">
        <v>4755</v>
      </c>
      <c r="AE14008">
        <f t="shared" si="870"/>
        <v>0</v>
      </c>
      <c r="AG14008" s="2"/>
      <c r="AI14008" s="7"/>
    </row>
    <row r="14009" spans="1:35" ht="11" customHeight="1" outlineLevel="1" collapsed="1" x14ac:dyDescent="0.25">
      <c r="A14009" t="s">
        <v>129</v>
      </c>
      <c r="C14009" s="2" t="s">
        <v>12974</v>
      </c>
      <c r="D14009" s="2">
        <v>602</v>
      </c>
      <c r="E14009" s="7">
        <v>1983</v>
      </c>
      <c r="F14009" s="5" t="s">
        <v>3421</v>
      </c>
      <c r="H14009" s="5" t="s">
        <v>5398</v>
      </c>
      <c r="I14009" s="6" t="s">
        <v>4758</v>
      </c>
      <c r="J14009" s="6" t="s">
        <v>8126</v>
      </c>
      <c r="K14009" s="17">
        <v>3</v>
      </c>
      <c r="L14009" s="17" t="s">
        <v>7730</v>
      </c>
      <c r="M14009" s="9">
        <v>4.8</v>
      </c>
      <c r="N14009" s="9"/>
      <c r="O14009" s="21"/>
      <c r="Q14009" s="29"/>
      <c r="U14009" s="17"/>
      <c r="V14009" s="2">
        <v>608</v>
      </c>
      <c r="Y14009" t="str">
        <f t="shared" si="871"/>
        <v/>
      </c>
      <c r="AA14009" t="str">
        <f t="shared" si="872"/>
        <v/>
      </c>
      <c r="AC14009" s="7"/>
      <c r="AD14009" t="s">
        <v>4758</v>
      </c>
      <c r="AE14009">
        <f t="shared" si="870"/>
        <v>0</v>
      </c>
      <c r="AG14009" s="2"/>
      <c r="AH14009" t="s">
        <v>5986</v>
      </c>
      <c r="AI14009" s="7" t="s">
        <v>4610</v>
      </c>
    </row>
    <row r="14010" spans="1:35" ht="11" customHeight="1" outlineLevel="1" x14ac:dyDescent="0.25">
      <c r="A14010" t="s">
        <v>129</v>
      </c>
      <c r="C14010" s="2" t="s">
        <v>12974</v>
      </c>
      <c r="D14010" s="2">
        <v>770</v>
      </c>
      <c r="E14010" s="7">
        <v>1985</v>
      </c>
      <c r="F14010" s="5" t="s">
        <v>5138</v>
      </c>
      <c r="H14010" s="5" t="s">
        <v>5398</v>
      </c>
      <c r="I14010" s="6" t="s">
        <v>4759</v>
      </c>
      <c r="J14010" s="6" t="s">
        <v>9272</v>
      </c>
      <c r="K14010" s="17">
        <v>5</v>
      </c>
      <c r="L14010" s="17" t="s">
        <v>7730</v>
      </c>
      <c r="M14010" s="9">
        <v>0.8</v>
      </c>
      <c r="N14010" s="9"/>
      <c r="O14010" s="21"/>
      <c r="Q14010" s="29"/>
      <c r="U14010" s="17"/>
      <c r="V14010" s="2">
        <v>770</v>
      </c>
      <c r="Y14010" t="str">
        <f t="shared" si="871"/>
        <v/>
      </c>
      <c r="AA14010" t="str">
        <f t="shared" si="872"/>
        <v/>
      </c>
      <c r="AC14010" s="7"/>
      <c r="AD14010" t="s">
        <v>4759</v>
      </c>
      <c r="AE14010">
        <f t="shared" si="870"/>
        <v>0</v>
      </c>
      <c r="AG14010" s="2"/>
      <c r="AH14010" t="s">
        <v>5986</v>
      </c>
      <c r="AI14010" s="7" t="s">
        <v>4610</v>
      </c>
    </row>
    <row r="14011" spans="1:35" ht="11" customHeight="1" outlineLevel="1" x14ac:dyDescent="0.25">
      <c r="A14011" t="s">
        <v>129</v>
      </c>
      <c r="C14011" s="2" t="s">
        <v>12974</v>
      </c>
      <c r="D14011" s="2">
        <v>771</v>
      </c>
      <c r="E14011" s="7">
        <v>1985</v>
      </c>
      <c r="F14011" s="5" t="s">
        <v>1640</v>
      </c>
      <c r="H14011" s="5" t="s">
        <v>5398</v>
      </c>
      <c r="I14011" s="6" t="s">
        <v>4760</v>
      </c>
      <c r="J14011" s="6" t="s">
        <v>9272</v>
      </c>
      <c r="K14011" s="17">
        <v>5</v>
      </c>
      <c r="L14011" s="17" t="s">
        <v>7732</v>
      </c>
      <c r="M14011" s="9"/>
      <c r="N14011" s="9"/>
      <c r="O14011" s="21"/>
      <c r="Q14011" s="29"/>
      <c r="U14011" s="17"/>
      <c r="V14011" s="2">
        <v>771</v>
      </c>
      <c r="Y14011" t="str">
        <f t="shared" si="871"/>
        <v/>
      </c>
      <c r="AA14011" t="str">
        <f t="shared" si="872"/>
        <v/>
      </c>
      <c r="AC14011" s="7"/>
      <c r="AD14011" t="s">
        <v>4760</v>
      </c>
      <c r="AE14011">
        <f t="shared" si="870"/>
        <v>0</v>
      </c>
      <c r="AG14011" s="2"/>
      <c r="AH14011" t="s">
        <v>5986</v>
      </c>
      <c r="AI14011" s="7" t="s">
        <v>4610</v>
      </c>
    </row>
    <row r="14012" spans="1:35" ht="11" customHeight="1" outlineLevel="1" x14ac:dyDescent="0.25">
      <c r="A14012" t="s">
        <v>129</v>
      </c>
      <c r="C14012" s="2" t="s">
        <v>12974</v>
      </c>
      <c r="D14012" s="2">
        <v>772</v>
      </c>
      <c r="E14012" s="7">
        <v>1985</v>
      </c>
      <c r="F14012" s="5" t="s">
        <v>1956</v>
      </c>
      <c r="H14012" s="5" t="s">
        <v>5398</v>
      </c>
      <c r="I14012" s="6" t="s">
        <v>4761</v>
      </c>
      <c r="J14012" s="6" t="s">
        <v>9272</v>
      </c>
      <c r="K14012" s="17">
        <v>5</v>
      </c>
      <c r="L14012" s="17" t="s">
        <v>7732</v>
      </c>
      <c r="M14012" s="9"/>
      <c r="N14012" s="9"/>
      <c r="O14012" s="21"/>
      <c r="Q14012" s="29"/>
      <c r="U14012" s="17"/>
      <c r="V14012" s="2">
        <v>772</v>
      </c>
      <c r="Y14012" t="str">
        <f t="shared" si="871"/>
        <v/>
      </c>
      <c r="AA14012" t="str">
        <f t="shared" si="872"/>
        <v/>
      </c>
      <c r="AC14012" s="7"/>
      <c r="AD14012" t="s">
        <v>4761</v>
      </c>
      <c r="AE14012">
        <f t="shared" si="870"/>
        <v>0</v>
      </c>
      <c r="AG14012" s="2"/>
      <c r="AH14012" t="s">
        <v>5986</v>
      </c>
      <c r="AI14012" s="7" t="s">
        <v>4610</v>
      </c>
    </row>
    <row r="14013" spans="1:35" ht="11" customHeight="1" outlineLevel="1" x14ac:dyDescent="0.25">
      <c r="A14013" t="s">
        <v>129</v>
      </c>
      <c r="C14013" s="2" t="s">
        <v>12974</v>
      </c>
      <c r="D14013" s="2">
        <v>773</v>
      </c>
      <c r="E14013" s="7">
        <v>1985</v>
      </c>
      <c r="F14013" s="5" t="s">
        <v>69</v>
      </c>
      <c r="H14013" s="5" t="s">
        <v>5398</v>
      </c>
      <c r="I14013" s="6" t="s">
        <v>4762</v>
      </c>
      <c r="J14013" s="6" t="s">
        <v>9272</v>
      </c>
      <c r="K14013" s="17">
        <v>5</v>
      </c>
      <c r="L14013" s="17" t="s">
        <v>7732</v>
      </c>
      <c r="M14013" s="9"/>
      <c r="N14013" s="9"/>
      <c r="O14013" s="21"/>
      <c r="Q14013" s="29"/>
      <c r="U14013" s="17"/>
      <c r="V14013" s="2">
        <v>773</v>
      </c>
      <c r="Y14013" t="str">
        <f t="shared" si="871"/>
        <v/>
      </c>
      <c r="AA14013" t="str">
        <f t="shared" si="872"/>
        <v/>
      </c>
      <c r="AC14013" s="7"/>
      <c r="AD14013" t="s">
        <v>4762</v>
      </c>
      <c r="AE14013">
        <f t="shared" si="870"/>
        <v>0</v>
      </c>
      <c r="AG14013" s="2"/>
      <c r="AH14013" t="s">
        <v>5986</v>
      </c>
      <c r="AI14013" s="7" t="s">
        <v>4922</v>
      </c>
    </row>
    <row r="14014" spans="1:35" ht="11" customHeight="1" outlineLevel="1" x14ac:dyDescent="0.25">
      <c r="A14014" t="s">
        <v>129</v>
      </c>
      <c r="C14014" s="2" t="s">
        <v>12974</v>
      </c>
      <c r="D14014" s="2">
        <v>800</v>
      </c>
      <c r="E14014" s="7">
        <v>1985</v>
      </c>
      <c r="F14014" s="5" t="s">
        <v>1776</v>
      </c>
      <c r="H14014" s="5" t="s">
        <v>5398</v>
      </c>
      <c r="I14014" s="6" t="s">
        <v>4758</v>
      </c>
      <c r="J14014" s="6" t="s">
        <v>18112</v>
      </c>
      <c r="K14014" s="17">
        <v>3</v>
      </c>
      <c r="L14014" s="17" t="s">
        <v>7732</v>
      </c>
      <c r="M14014" s="9"/>
      <c r="N14014" s="9"/>
      <c r="O14014" s="21"/>
      <c r="Q14014" s="29"/>
      <c r="U14014" s="17"/>
      <c r="V14014" s="2"/>
      <c r="Y14014" t="str">
        <f t="shared" si="871"/>
        <v/>
      </c>
      <c r="AA14014" t="str">
        <f t="shared" si="872"/>
        <v/>
      </c>
      <c r="AC14014" s="7"/>
      <c r="AD14014" t="s">
        <v>4758</v>
      </c>
      <c r="AE14014">
        <f t="shared" si="870"/>
        <v>0</v>
      </c>
      <c r="AG14014" s="2"/>
      <c r="AI14014" s="7"/>
    </row>
    <row r="14015" spans="1:35" ht="11" customHeight="1" outlineLevel="1" x14ac:dyDescent="0.25">
      <c r="A14015" t="s">
        <v>129</v>
      </c>
      <c r="C14015" s="2" t="s">
        <v>12974</v>
      </c>
      <c r="D14015" s="2" t="s">
        <v>18869</v>
      </c>
      <c r="E14015" s="7">
        <v>1985</v>
      </c>
      <c r="F14015" s="5" t="s">
        <v>13090</v>
      </c>
      <c r="H14015" s="5" t="s">
        <v>5398</v>
      </c>
      <c r="I14015" s="6" t="s">
        <v>4758</v>
      </c>
      <c r="J14015" s="6" t="s">
        <v>18112</v>
      </c>
      <c r="K14015" s="17">
        <v>3</v>
      </c>
      <c r="L14015" s="17" t="s">
        <v>7732</v>
      </c>
      <c r="M14015" s="9"/>
      <c r="N14015" s="9"/>
      <c r="O14015" s="21"/>
      <c r="Q14015" s="29"/>
      <c r="U14015" s="17"/>
      <c r="V14015" s="2"/>
      <c r="Y14015" t="str">
        <f t="shared" si="871"/>
        <v/>
      </c>
      <c r="AA14015">
        <f t="shared" si="872"/>
        <v>1</v>
      </c>
      <c r="AC14015" s="7"/>
      <c r="AD14015" t="s">
        <v>4758</v>
      </c>
      <c r="AE14015">
        <f t="shared" si="870"/>
        <v>0</v>
      </c>
      <c r="AG14015" s="2"/>
      <c r="AI14015" s="7"/>
    </row>
    <row r="14016" spans="1:35" ht="11" customHeight="1" outlineLevel="1" x14ac:dyDescent="0.25">
      <c r="A14016" t="s">
        <v>129</v>
      </c>
      <c r="C14016" s="2" t="s">
        <v>12974</v>
      </c>
      <c r="D14016" s="2">
        <v>881</v>
      </c>
      <c r="E14016" s="7">
        <v>1987</v>
      </c>
      <c r="F14016" s="5" t="s">
        <v>5139</v>
      </c>
      <c r="H14016" s="5" t="s">
        <v>4763</v>
      </c>
      <c r="I14016" s="6" t="s">
        <v>4755</v>
      </c>
      <c r="J14016" s="6" t="s">
        <v>18113</v>
      </c>
      <c r="K14016" s="17">
        <v>6</v>
      </c>
      <c r="L14016" s="17" t="s">
        <v>7730</v>
      </c>
      <c r="M14016" s="9">
        <v>1.2</v>
      </c>
      <c r="N14016" s="9"/>
      <c r="O14016" s="21"/>
      <c r="Q14016" s="29"/>
      <c r="U14016" s="17"/>
      <c r="V14016" s="2">
        <v>872</v>
      </c>
      <c r="Y14016" t="str">
        <f t="shared" si="871"/>
        <v/>
      </c>
      <c r="AA14016" t="str">
        <f t="shared" si="872"/>
        <v/>
      </c>
      <c r="AC14016" s="7"/>
      <c r="AD14016" t="s">
        <v>4755</v>
      </c>
      <c r="AE14016">
        <f t="shared" si="870"/>
        <v>0</v>
      </c>
      <c r="AG14016" s="2"/>
      <c r="AH14016" t="s">
        <v>5986</v>
      </c>
      <c r="AI14016" s="7" t="s">
        <v>4610</v>
      </c>
    </row>
    <row r="14017" spans="1:35" ht="11" customHeight="1" outlineLevel="1" x14ac:dyDescent="0.25">
      <c r="A14017" t="s">
        <v>129</v>
      </c>
      <c r="C14017" s="2" t="s">
        <v>12974</v>
      </c>
      <c r="D14017" s="2">
        <v>882</v>
      </c>
      <c r="E14017" s="7">
        <v>1987</v>
      </c>
      <c r="F14017" s="5" t="s">
        <v>5138</v>
      </c>
      <c r="H14017" s="5" t="s">
        <v>5151</v>
      </c>
      <c r="I14017" s="6" t="s">
        <v>4755</v>
      </c>
      <c r="J14017" s="6" t="s">
        <v>18114</v>
      </c>
      <c r="K14017" s="17">
        <v>6</v>
      </c>
      <c r="L14017" s="17" t="s">
        <v>7730</v>
      </c>
      <c r="M14017" s="9">
        <v>1.2</v>
      </c>
      <c r="N14017" s="9"/>
      <c r="O14017" s="21"/>
      <c r="Q14017" s="29"/>
      <c r="U14017" s="17"/>
      <c r="V14017" s="2">
        <v>873</v>
      </c>
      <c r="Y14017" t="str">
        <f t="shared" si="871"/>
        <v/>
      </c>
      <c r="AA14017" t="str">
        <f t="shared" si="872"/>
        <v/>
      </c>
      <c r="AC14017" s="7"/>
      <c r="AD14017" t="s">
        <v>4755</v>
      </c>
      <c r="AE14017">
        <f t="shared" si="870"/>
        <v>0</v>
      </c>
      <c r="AG14017" s="2"/>
      <c r="AH14017" t="s">
        <v>5986</v>
      </c>
      <c r="AI14017" s="7" t="s">
        <v>4610</v>
      </c>
    </row>
    <row r="14018" spans="1:35" ht="11" customHeight="1" outlineLevel="1" x14ac:dyDescent="0.25">
      <c r="A14018" t="s">
        <v>129</v>
      </c>
      <c r="C14018" s="2" t="s">
        <v>12974</v>
      </c>
      <c r="D14018" s="2">
        <v>883</v>
      </c>
      <c r="E14018" s="7">
        <v>1987</v>
      </c>
      <c r="F14018" s="5" t="s">
        <v>5240</v>
      </c>
      <c r="H14018" s="5" t="s">
        <v>5949</v>
      </c>
      <c r="I14018" s="6" t="s">
        <v>4755</v>
      </c>
      <c r="J14018" s="6" t="s">
        <v>18115</v>
      </c>
      <c r="K14018" s="17">
        <v>6</v>
      </c>
      <c r="L14018" s="17" t="s">
        <v>7730</v>
      </c>
      <c r="M14018" s="9">
        <v>1.2</v>
      </c>
      <c r="N14018" s="9"/>
      <c r="O14018" s="21"/>
      <c r="Q14018" s="29"/>
      <c r="U14018" s="17"/>
      <c r="V14018" s="2">
        <v>874</v>
      </c>
      <c r="Y14018" t="str">
        <f t="shared" si="871"/>
        <v/>
      </c>
      <c r="AA14018" t="str">
        <f t="shared" si="872"/>
        <v/>
      </c>
      <c r="AC14018" s="7"/>
      <c r="AD14018" t="s">
        <v>4755</v>
      </c>
      <c r="AE14018">
        <f t="shared" si="870"/>
        <v>0</v>
      </c>
      <c r="AG14018" s="2"/>
      <c r="AH14018" t="s">
        <v>5986</v>
      </c>
      <c r="AI14018" s="7" t="s">
        <v>4610</v>
      </c>
    </row>
    <row r="14019" spans="1:35" ht="11" customHeight="1" outlineLevel="1" x14ac:dyDescent="0.25">
      <c r="A14019" t="s">
        <v>129</v>
      </c>
      <c r="C14019" s="2" t="s">
        <v>12974</v>
      </c>
      <c r="D14019" s="2">
        <v>884</v>
      </c>
      <c r="E14019" s="7">
        <v>1987</v>
      </c>
      <c r="F14019" s="5" t="s">
        <v>3421</v>
      </c>
      <c r="H14019" s="5" t="s">
        <v>1197</v>
      </c>
      <c r="I14019" s="6" t="s">
        <v>4755</v>
      </c>
      <c r="J14019" s="6" t="s">
        <v>18116</v>
      </c>
      <c r="K14019" s="17">
        <v>6</v>
      </c>
      <c r="L14019" s="17" t="s">
        <v>7730</v>
      </c>
      <c r="M14019" s="9">
        <v>1.2</v>
      </c>
      <c r="N14019" s="9"/>
      <c r="O14019" s="21"/>
      <c r="Q14019" s="29"/>
      <c r="U14019" s="17"/>
      <c r="V14019" s="2">
        <v>875</v>
      </c>
      <c r="Y14019" t="str">
        <f t="shared" si="871"/>
        <v/>
      </c>
      <c r="AA14019" t="str">
        <f t="shared" si="872"/>
        <v/>
      </c>
      <c r="AC14019" s="7"/>
      <c r="AD14019" t="s">
        <v>4755</v>
      </c>
      <c r="AE14019">
        <f t="shared" si="870"/>
        <v>0</v>
      </c>
      <c r="AG14019" s="2"/>
      <c r="AH14019" t="s">
        <v>5986</v>
      </c>
      <c r="AI14019" s="7" t="s">
        <v>4610</v>
      </c>
    </row>
    <row r="14020" spans="1:35" ht="11" customHeight="1" outlineLevel="1" x14ac:dyDescent="0.25">
      <c r="A14020" t="s">
        <v>129</v>
      </c>
      <c r="C14020" s="2" t="s">
        <v>12974</v>
      </c>
      <c r="D14020" s="2">
        <v>894</v>
      </c>
      <c r="E14020" s="7">
        <v>1987</v>
      </c>
      <c r="F14020" s="5" t="s">
        <v>5239</v>
      </c>
      <c r="H14020" s="5" t="s">
        <v>5398</v>
      </c>
      <c r="I14020" s="6" t="s">
        <v>1198</v>
      </c>
      <c r="J14020" s="6" t="s">
        <v>18117</v>
      </c>
      <c r="K14020" s="17">
        <v>6</v>
      </c>
      <c r="L14020" s="17" t="s">
        <v>7730</v>
      </c>
      <c r="M14020" s="9">
        <v>2</v>
      </c>
      <c r="N14020" s="9"/>
      <c r="O14020" s="21"/>
      <c r="Q14020" s="29"/>
      <c r="U14020" s="17"/>
      <c r="V14020" s="2">
        <v>888</v>
      </c>
      <c r="Y14020" t="str">
        <f t="shared" si="871"/>
        <v/>
      </c>
      <c r="AA14020" t="str">
        <f t="shared" si="872"/>
        <v/>
      </c>
      <c r="AC14020" s="7"/>
      <c r="AD14020" t="s">
        <v>1198</v>
      </c>
      <c r="AE14020">
        <f t="shared" si="870"/>
        <v>0</v>
      </c>
      <c r="AG14020" s="2"/>
      <c r="AH14020" t="s">
        <v>5986</v>
      </c>
      <c r="AI14020" s="7" t="s">
        <v>4610</v>
      </c>
    </row>
    <row r="14021" spans="1:35" ht="11" customHeight="1" outlineLevel="1" x14ac:dyDescent="0.25">
      <c r="A14021" t="s">
        <v>129</v>
      </c>
      <c r="C14021" s="2" t="s">
        <v>12974</v>
      </c>
      <c r="D14021" s="2">
        <v>895</v>
      </c>
      <c r="E14021" s="7">
        <v>1987</v>
      </c>
      <c r="F14021" s="5" t="s">
        <v>1346</v>
      </c>
      <c r="H14021" s="5" t="s">
        <v>5398</v>
      </c>
      <c r="I14021" s="6" t="s">
        <v>1198</v>
      </c>
      <c r="J14021" s="6" t="s">
        <v>18117</v>
      </c>
      <c r="K14021" s="17">
        <v>6</v>
      </c>
      <c r="L14021" s="17" t="s">
        <v>7730</v>
      </c>
      <c r="M14021" s="9">
        <v>2</v>
      </c>
      <c r="N14021" s="9"/>
      <c r="O14021" s="21"/>
      <c r="Q14021" s="29"/>
      <c r="U14021" s="17"/>
      <c r="V14021" s="2">
        <v>889</v>
      </c>
      <c r="Y14021" t="str">
        <f t="shared" si="871"/>
        <v/>
      </c>
      <c r="AA14021" t="str">
        <f t="shared" si="872"/>
        <v/>
      </c>
      <c r="AC14021" s="7"/>
      <c r="AD14021" t="s">
        <v>1198</v>
      </c>
      <c r="AE14021">
        <f t="shared" si="870"/>
        <v>0</v>
      </c>
      <c r="AG14021" s="2"/>
      <c r="AH14021" t="s">
        <v>5986</v>
      </c>
      <c r="AI14021" s="7" t="s">
        <v>4610</v>
      </c>
    </row>
    <row r="14022" spans="1:35" ht="11" customHeight="1" outlineLevel="1" x14ac:dyDescent="0.25">
      <c r="A14022" t="s">
        <v>129</v>
      </c>
      <c r="C14022" s="2" t="s">
        <v>12974</v>
      </c>
      <c r="D14022" s="2">
        <v>896</v>
      </c>
      <c r="E14022" s="7">
        <v>1987</v>
      </c>
      <c r="F14022" s="5" t="s">
        <v>6311</v>
      </c>
      <c r="H14022" s="5" t="s">
        <v>5398</v>
      </c>
      <c r="I14022" s="6" t="s">
        <v>1198</v>
      </c>
      <c r="J14022" s="6" t="s">
        <v>18117</v>
      </c>
      <c r="K14022" s="17">
        <v>6</v>
      </c>
      <c r="L14022" s="17" t="s">
        <v>7730</v>
      </c>
      <c r="M14022" s="9">
        <v>2</v>
      </c>
      <c r="N14022" s="9"/>
      <c r="O14022" s="21"/>
      <c r="Q14022" s="29"/>
      <c r="U14022" s="17"/>
      <c r="V14022" s="2">
        <v>890</v>
      </c>
      <c r="Y14022" t="str">
        <f t="shared" si="871"/>
        <v/>
      </c>
      <c r="AA14022" t="str">
        <f t="shared" si="872"/>
        <v/>
      </c>
      <c r="AC14022" s="7"/>
      <c r="AD14022" t="s">
        <v>1198</v>
      </c>
      <c r="AE14022">
        <f t="shared" si="870"/>
        <v>0</v>
      </c>
      <c r="AG14022" s="2"/>
      <c r="AH14022" t="s">
        <v>5986</v>
      </c>
      <c r="AI14022" s="7" t="s">
        <v>4610</v>
      </c>
    </row>
    <row r="14023" spans="1:35" ht="11" customHeight="1" outlineLevel="1" x14ac:dyDescent="0.25">
      <c r="A14023" t="s">
        <v>129</v>
      </c>
      <c r="C14023" s="2" t="s">
        <v>12974</v>
      </c>
      <c r="D14023" s="2">
        <v>897</v>
      </c>
      <c r="E14023" s="7">
        <v>1987</v>
      </c>
      <c r="F14023" s="5" t="s">
        <v>539</v>
      </c>
      <c r="H14023" s="5" t="s">
        <v>5398</v>
      </c>
      <c r="I14023" s="6" t="s">
        <v>1198</v>
      </c>
      <c r="J14023" s="6" t="s">
        <v>18117</v>
      </c>
      <c r="K14023" s="17">
        <v>6</v>
      </c>
      <c r="L14023" s="17" t="s">
        <v>7730</v>
      </c>
      <c r="M14023" s="9">
        <v>2</v>
      </c>
      <c r="N14023" s="9"/>
      <c r="O14023" s="21"/>
      <c r="Q14023" s="29"/>
      <c r="U14023" s="17"/>
      <c r="V14023" s="2">
        <v>891</v>
      </c>
      <c r="Y14023" t="str">
        <f t="shared" si="871"/>
        <v/>
      </c>
      <c r="AA14023" t="str">
        <f t="shared" si="872"/>
        <v/>
      </c>
      <c r="AC14023" s="7"/>
      <c r="AD14023" t="s">
        <v>1198</v>
      </c>
      <c r="AE14023">
        <f t="shared" si="870"/>
        <v>0</v>
      </c>
      <c r="AG14023" s="2"/>
      <c r="AH14023" t="s">
        <v>5986</v>
      </c>
      <c r="AI14023" s="7" t="s">
        <v>4922</v>
      </c>
    </row>
    <row r="14024" spans="1:35" ht="11" customHeight="1" outlineLevel="1" x14ac:dyDescent="0.25">
      <c r="A14024" t="s">
        <v>129</v>
      </c>
      <c r="C14024" s="2" t="s">
        <v>12974</v>
      </c>
      <c r="D14024" s="2" t="s">
        <v>18119</v>
      </c>
      <c r="E14024" s="7">
        <v>1987</v>
      </c>
      <c r="F14024" s="5" t="s">
        <v>22028</v>
      </c>
      <c r="H14024" s="5" t="s">
        <v>4763</v>
      </c>
      <c r="I14024" s="6" t="s">
        <v>4755</v>
      </c>
      <c r="J14024" s="6" t="s">
        <v>18114</v>
      </c>
      <c r="K14024" s="17">
        <v>6</v>
      </c>
      <c r="L14024" s="17" t="s">
        <v>7732</v>
      </c>
      <c r="M14024" s="9"/>
      <c r="N14024" s="9"/>
      <c r="O14024" s="21"/>
      <c r="Q14024" s="29"/>
      <c r="U14024" s="17"/>
      <c r="V14024" s="2" t="s">
        <v>4764</v>
      </c>
      <c r="Y14024" t="str">
        <f t="shared" si="871"/>
        <v/>
      </c>
      <c r="AA14024" t="str">
        <f t="shared" si="872"/>
        <v/>
      </c>
      <c r="AC14024" s="7"/>
      <c r="AD14024" t="s">
        <v>4755</v>
      </c>
      <c r="AE14024">
        <f t="shared" ref="AE14024:AE14055" si="873">COUNTIF(I14024,"*Fuji*")</f>
        <v>0</v>
      </c>
      <c r="AG14024" s="2"/>
      <c r="AH14024" t="s">
        <v>5986</v>
      </c>
      <c r="AI14024" s="7" t="s">
        <v>4610</v>
      </c>
    </row>
    <row r="14025" spans="1:35" ht="11" customHeight="1" outlineLevel="1" x14ac:dyDescent="0.25">
      <c r="A14025" t="s">
        <v>129</v>
      </c>
      <c r="C14025" s="2" t="s">
        <v>12974</v>
      </c>
      <c r="D14025" s="2" t="s">
        <v>18120</v>
      </c>
      <c r="E14025" s="7">
        <v>1987</v>
      </c>
      <c r="F14025" s="5" t="s">
        <v>22029</v>
      </c>
      <c r="H14025" s="5" t="s">
        <v>5151</v>
      </c>
      <c r="I14025" s="6" t="s">
        <v>4755</v>
      </c>
      <c r="J14025" s="6" t="s">
        <v>18114</v>
      </c>
      <c r="K14025" s="17">
        <v>6</v>
      </c>
      <c r="L14025" s="17" t="s">
        <v>7732</v>
      </c>
      <c r="M14025" s="9"/>
      <c r="N14025" s="9"/>
      <c r="O14025" s="21"/>
      <c r="Q14025" s="29"/>
      <c r="U14025" s="17"/>
      <c r="V14025" s="2" t="s">
        <v>5152</v>
      </c>
      <c r="Y14025" t="str">
        <f t="shared" si="871"/>
        <v/>
      </c>
      <c r="AA14025" t="str">
        <f t="shared" si="872"/>
        <v/>
      </c>
      <c r="AC14025" s="7"/>
      <c r="AD14025" t="s">
        <v>4755</v>
      </c>
      <c r="AE14025">
        <f t="shared" si="873"/>
        <v>0</v>
      </c>
      <c r="AG14025" s="2"/>
      <c r="AH14025" t="s">
        <v>5986</v>
      </c>
      <c r="AI14025" s="7" t="s">
        <v>4610</v>
      </c>
    </row>
    <row r="14026" spans="1:35" ht="11" customHeight="1" outlineLevel="1" collapsed="1" x14ac:dyDescent="0.25">
      <c r="A14026" t="s">
        <v>129</v>
      </c>
      <c r="C14026" s="2" t="s">
        <v>12974</v>
      </c>
      <c r="D14026" s="2">
        <v>923</v>
      </c>
      <c r="E14026" s="7">
        <v>1988</v>
      </c>
      <c r="F14026" s="5" t="s">
        <v>539</v>
      </c>
      <c r="H14026" s="5" t="s">
        <v>5398</v>
      </c>
      <c r="I14026" s="6" t="s">
        <v>1198</v>
      </c>
      <c r="J14026" s="6" t="s">
        <v>18118</v>
      </c>
      <c r="K14026" s="17">
        <v>6</v>
      </c>
      <c r="L14026" s="17" t="s">
        <v>7732</v>
      </c>
      <c r="M14026" s="9"/>
      <c r="N14026" s="9"/>
      <c r="O14026" s="21"/>
      <c r="Q14026" s="29"/>
      <c r="U14026" s="17"/>
      <c r="V14026" s="2"/>
      <c r="Y14026" t="str">
        <f t="shared" si="871"/>
        <v/>
      </c>
      <c r="AA14026" t="str">
        <f t="shared" si="872"/>
        <v/>
      </c>
      <c r="AC14026" s="7"/>
      <c r="AD14026" t="s">
        <v>1198</v>
      </c>
      <c r="AE14026">
        <f t="shared" si="873"/>
        <v>0</v>
      </c>
      <c r="AG14026" s="2"/>
      <c r="AI14026" s="7"/>
    </row>
    <row r="14027" spans="1:35" ht="11" customHeight="1" outlineLevel="1" x14ac:dyDescent="0.25">
      <c r="A14027" t="s">
        <v>129</v>
      </c>
      <c r="C14027" s="2" t="s">
        <v>12974</v>
      </c>
      <c r="D14027" s="2">
        <v>931</v>
      </c>
      <c r="E14027" s="7">
        <v>1988</v>
      </c>
      <c r="F14027" s="5" t="s">
        <v>18121</v>
      </c>
      <c r="H14027" s="5" t="s">
        <v>5398</v>
      </c>
      <c r="I14027" s="6" t="s">
        <v>7074</v>
      </c>
      <c r="J14027" s="6" t="s">
        <v>7074</v>
      </c>
      <c r="K14027" s="17">
        <v>6</v>
      </c>
      <c r="L14027" s="17" t="s">
        <v>7732</v>
      </c>
      <c r="M14027" s="9"/>
      <c r="N14027" s="9"/>
      <c r="O14027" s="21"/>
      <c r="Q14027" s="29"/>
      <c r="U14027" s="17"/>
      <c r="V14027" s="2"/>
      <c r="Y14027" t="str">
        <f t="shared" si="871"/>
        <v/>
      </c>
      <c r="AA14027">
        <f t="shared" si="872"/>
        <v>1</v>
      </c>
      <c r="AC14027" s="7"/>
      <c r="AD14027" t="s">
        <v>7074</v>
      </c>
      <c r="AE14027">
        <f t="shared" si="873"/>
        <v>0</v>
      </c>
      <c r="AG14027" s="2"/>
      <c r="AI14027" s="7"/>
    </row>
    <row r="14028" spans="1:35" ht="11" customHeight="1" outlineLevel="1" x14ac:dyDescent="0.25">
      <c r="A14028" t="s">
        <v>129</v>
      </c>
      <c r="C14028" s="2" t="s">
        <v>12974</v>
      </c>
      <c r="D14028" s="2">
        <v>933</v>
      </c>
      <c r="E14028" s="7">
        <v>1988</v>
      </c>
      <c r="F14028" s="5" t="s">
        <v>1346</v>
      </c>
      <c r="H14028" s="5" t="s">
        <v>5398</v>
      </c>
      <c r="I14028" s="6" t="s">
        <v>5784</v>
      </c>
      <c r="J14028" s="6" t="s">
        <v>18122</v>
      </c>
      <c r="K14028" s="17">
        <v>5</v>
      </c>
      <c r="L14028" s="17" t="s">
        <v>7730</v>
      </c>
      <c r="M14028" s="9">
        <v>1</v>
      </c>
      <c r="N14028" s="9"/>
      <c r="O14028" s="21"/>
      <c r="Q14028" s="29"/>
      <c r="U14028" s="17"/>
      <c r="V14028" s="2">
        <v>924</v>
      </c>
      <c r="Y14028" t="str">
        <f t="shared" si="871"/>
        <v/>
      </c>
      <c r="AA14028" t="str">
        <f t="shared" si="872"/>
        <v/>
      </c>
      <c r="AC14028" s="7"/>
      <c r="AD14028" t="s">
        <v>5784</v>
      </c>
      <c r="AE14028">
        <f t="shared" si="873"/>
        <v>0</v>
      </c>
      <c r="AG14028" s="2"/>
      <c r="AH14028" t="s">
        <v>5986</v>
      </c>
      <c r="AI14028" s="7" t="s">
        <v>4610</v>
      </c>
    </row>
    <row r="14029" spans="1:35" ht="11" customHeight="1" outlineLevel="1" x14ac:dyDescent="0.25">
      <c r="A14029" t="s">
        <v>129</v>
      </c>
      <c r="C14029" s="2" t="s">
        <v>12974</v>
      </c>
      <c r="D14029" s="2">
        <v>942</v>
      </c>
      <c r="E14029" s="7">
        <v>1989</v>
      </c>
      <c r="F14029" s="5" t="s">
        <v>1689</v>
      </c>
      <c r="H14029" s="5" t="s">
        <v>5398</v>
      </c>
      <c r="I14029" s="6" t="s">
        <v>6667</v>
      </c>
      <c r="J14029" s="6" t="s">
        <v>17865</v>
      </c>
      <c r="K14029" s="17">
        <v>2</v>
      </c>
      <c r="L14029" s="17" t="s">
        <v>7732</v>
      </c>
      <c r="M14029" s="9"/>
      <c r="N14029" s="9"/>
      <c r="O14029" s="21"/>
      <c r="Q14029" s="29"/>
      <c r="U14029" s="17"/>
      <c r="V14029" s="2">
        <v>933</v>
      </c>
      <c r="Y14029" t="str">
        <f t="shared" si="871"/>
        <v/>
      </c>
      <c r="AA14029" t="str">
        <f t="shared" si="872"/>
        <v/>
      </c>
      <c r="AC14029" s="7"/>
      <c r="AD14029" t="s">
        <v>6667</v>
      </c>
      <c r="AE14029">
        <f t="shared" si="873"/>
        <v>0</v>
      </c>
      <c r="AG14029" s="2"/>
      <c r="AH14029" t="s">
        <v>5986</v>
      </c>
      <c r="AI14029" s="7" t="s">
        <v>4610</v>
      </c>
    </row>
    <row r="14030" spans="1:35" ht="11" customHeight="1" outlineLevel="1" x14ac:dyDescent="0.25">
      <c r="A14030" t="s">
        <v>129</v>
      </c>
      <c r="C14030" s="2" t="s">
        <v>12974</v>
      </c>
      <c r="D14030" s="2">
        <v>946</v>
      </c>
      <c r="E14030" s="7">
        <v>1989</v>
      </c>
      <c r="F14030" s="5" t="s">
        <v>6311</v>
      </c>
      <c r="H14030" s="5" t="s">
        <v>1199</v>
      </c>
      <c r="I14030" s="6" t="s">
        <v>4755</v>
      </c>
      <c r="J14030" s="6" t="s">
        <v>4755</v>
      </c>
      <c r="K14030" s="17">
        <v>6</v>
      </c>
      <c r="L14030" s="17" t="s">
        <v>7732</v>
      </c>
      <c r="M14030" s="9"/>
      <c r="N14030" s="9"/>
      <c r="O14030" s="21"/>
      <c r="Q14030" s="29"/>
      <c r="U14030" s="17"/>
      <c r="V14030" s="2">
        <v>937</v>
      </c>
      <c r="Y14030" t="str">
        <f t="shared" si="871"/>
        <v/>
      </c>
      <c r="AA14030" t="str">
        <f t="shared" si="872"/>
        <v/>
      </c>
      <c r="AC14030" s="7"/>
      <c r="AD14030" t="s">
        <v>4755</v>
      </c>
      <c r="AE14030">
        <f t="shared" si="873"/>
        <v>0</v>
      </c>
      <c r="AG14030" s="2"/>
      <c r="AH14030" t="s">
        <v>5986</v>
      </c>
      <c r="AI14030" s="7" t="s">
        <v>4610</v>
      </c>
    </row>
    <row r="14031" spans="1:35" ht="11" customHeight="1" outlineLevel="1" x14ac:dyDescent="0.25">
      <c r="A14031" t="s">
        <v>129</v>
      </c>
      <c r="C14031" s="2" t="s">
        <v>12974</v>
      </c>
      <c r="D14031" s="2">
        <v>951</v>
      </c>
      <c r="E14031" s="7">
        <v>1989</v>
      </c>
      <c r="F14031" s="5" t="s">
        <v>5138</v>
      </c>
      <c r="H14031" s="5" t="s">
        <v>5398</v>
      </c>
      <c r="I14031" s="6" t="s">
        <v>4142</v>
      </c>
      <c r="J14031" s="6" t="s">
        <v>18123</v>
      </c>
      <c r="K14031" s="17">
        <v>3</v>
      </c>
      <c r="L14031" s="17" t="s">
        <v>7732</v>
      </c>
      <c r="M14031" s="9"/>
      <c r="N14031" s="9"/>
      <c r="O14031" s="21"/>
      <c r="Q14031" s="29"/>
      <c r="U14031" s="17"/>
      <c r="V14031" s="2">
        <v>942</v>
      </c>
      <c r="Y14031" t="str">
        <f t="shared" si="871"/>
        <v/>
      </c>
      <c r="AA14031" t="str">
        <f t="shared" si="872"/>
        <v/>
      </c>
      <c r="AC14031" s="7"/>
      <c r="AD14031" t="s">
        <v>4142</v>
      </c>
      <c r="AE14031">
        <f t="shared" si="873"/>
        <v>0</v>
      </c>
      <c r="AG14031" s="2"/>
      <c r="AH14031" t="s">
        <v>5986</v>
      </c>
      <c r="AI14031" s="7" t="s">
        <v>4610</v>
      </c>
    </row>
    <row r="14032" spans="1:35" ht="11" customHeight="1" outlineLevel="1" x14ac:dyDescent="0.25">
      <c r="A14032" t="s">
        <v>129</v>
      </c>
      <c r="C14032" s="2" t="s">
        <v>12974</v>
      </c>
      <c r="D14032" s="2">
        <v>952</v>
      </c>
      <c r="E14032" s="7">
        <v>1989</v>
      </c>
      <c r="F14032" s="5" t="s">
        <v>1346</v>
      </c>
      <c r="H14032" s="5" t="s">
        <v>5398</v>
      </c>
      <c r="I14032" s="6" t="s">
        <v>2486</v>
      </c>
      <c r="J14032" s="6" t="s">
        <v>18123</v>
      </c>
      <c r="K14032" s="17">
        <v>5</v>
      </c>
      <c r="L14032" s="17" t="s">
        <v>7730</v>
      </c>
      <c r="M14032" s="9">
        <v>1.5</v>
      </c>
      <c r="N14032" s="9"/>
      <c r="O14032" s="21"/>
      <c r="Q14032" s="29"/>
      <c r="U14032" s="17"/>
      <c r="V14032" s="2">
        <v>943</v>
      </c>
      <c r="Y14032" t="str">
        <f t="shared" si="871"/>
        <v/>
      </c>
      <c r="AA14032" t="str">
        <f t="shared" si="872"/>
        <v/>
      </c>
      <c r="AC14032" s="7"/>
      <c r="AD14032" t="s">
        <v>2486</v>
      </c>
      <c r="AE14032">
        <f t="shared" si="873"/>
        <v>0</v>
      </c>
      <c r="AG14032" s="2"/>
      <c r="AH14032" t="s">
        <v>5986</v>
      </c>
      <c r="AI14032" s="7" t="s">
        <v>4922</v>
      </c>
    </row>
    <row r="14033" spans="1:35" ht="11" customHeight="1" outlineLevel="1" x14ac:dyDescent="0.25">
      <c r="A14033" t="s">
        <v>129</v>
      </c>
      <c r="C14033" s="2" t="s">
        <v>12974</v>
      </c>
      <c r="D14033" s="2">
        <v>953</v>
      </c>
      <c r="E14033" s="7">
        <v>1989</v>
      </c>
      <c r="F14033" s="5" t="s">
        <v>6311</v>
      </c>
      <c r="H14033" s="5" t="s">
        <v>5398</v>
      </c>
      <c r="I14033" s="6" t="s">
        <v>4142</v>
      </c>
      <c r="J14033" s="6" t="s">
        <v>18123</v>
      </c>
      <c r="K14033" s="17">
        <v>3</v>
      </c>
      <c r="L14033" s="17" t="s">
        <v>7732</v>
      </c>
      <c r="M14033" s="9"/>
      <c r="N14033" s="9"/>
      <c r="O14033" s="21"/>
      <c r="Q14033" s="29"/>
      <c r="U14033" s="17"/>
      <c r="V14033" s="2">
        <v>944</v>
      </c>
      <c r="Y14033" t="str">
        <f t="shared" si="871"/>
        <v/>
      </c>
      <c r="AA14033" t="str">
        <f t="shared" si="872"/>
        <v/>
      </c>
      <c r="AC14033" s="7"/>
      <c r="AD14033" t="s">
        <v>4142</v>
      </c>
      <c r="AE14033">
        <f t="shared" si="873"/>
        <v>0</v>
      </c>
      <c r="AG14033" s="2"/>
      <c r="AH14033" t="s">
        <v>5986</v>
      </c>
      <c r="AI14033" s="7" t="s">
        <v>4922</v>
      </c>
    </row>
    <row r="14034" spans="1:35" ht="11" customHeight="1" outlineLevel="1" x14ac:dyDescent="0.25">
      <c r="A14034" t="s">
        <v>129</v>
      </c>
      <c r="C14034" s="2" t="s">
        <v>12974</v>
      </c>
      <c r="D14034" s="2">
        <v>954</v>
      </c>
      <c r="E14034" s="7">
        <v>1989</v>
      </c>
      <c r="F14034" s="5" t="s">
        <v>2842</v>
      </c>
      <c r="H14034" s="5" t="s">
        <v>5398</v>
      </c>
      <c r="I14034" s="6" t="s">
        <v>4142</v>
      </c>
      <c r="J14034" s="6" t="s">
        <v>18123</v>
      </c>
      <c r="K14034" s="17">
        <v>3</v>
      </c>
      <c r="L14034" s="17" t="s">
        <v>7730</v>
      </c>
      <c r="M14034" s="9">
        <v>4.5999999999999996</v>
      </c>
      <c r="N14034" s="9"/>
      <c r="O14034" s="21"/>
      <c r="Q14034" s="29"/>
      <c r="U14034" s="17"/>
      <c r="V14034" s="2">
        <v>945</v>
      </c>
      <c r="Y14034" t="str">
        <f t="shared" si="871"/>
        <v/>
      </c>
      <c r="AA14034" t="str">
        <f t="shared" si="872"/>
        <v/>
      </c>
      <c r="AC14034" s="7"/>
      <c r="AD14034" t="s">
        <v>4142</v>
      </c>
      <c r="AE14034">
        <f t="shared" si="873"/>
        <v>0</v>
      </c>
      <c r="AG14034" s="2"/>
      <c r="AH14034" t="s">
        <v>5986</v>
      </c>
      <c r="AI14034" s="7" t="s">
        <v>4922</v>
      </c>
    </row>
    <row r="14035" spans="1:35" ht="11" customHeight="1" outlineLevel="1" x14ac:dyDescent="0.25">
      <c r="A14035" t="s">
        <v>129</v>
      </c>
      <c r="C14035" s="2" t="s">
        <v>12974</v>
      </c>
      <c r="D14035" s="2">
        <v>985</v>
      </c>
      <c r="E14035" s="7">
        <v>1991</v>
      </c>
      <c r="F14035" s="5" t="s">
        <v>3421</v>
      </c>
      <c r="H14035" s="5" t="s">
        <v>5398</v>
      </c>
      <c r="I14035" s="6" t="s">
        <v>1690</v>
      </c>
      <c r="J14035" s="6" t="s">
        <v>15878</v>
      </c>
      <c r="K14035" s="17">
        <v>3</v>
      </c>
      <c r="L14035" s="17" t="s">
        <v>7732</v>
      </c>
      <c r="M14035" s="9"/>
      <c r="N14035" s="9"/>
      <c r="O14035" s="21"/>
      <c r="Q14035" s="29"/>
      <c r="U14035" s="17"/>
      <c r="V14035" s="2">
        <v>976</v>
      </c>
      <c r="Y14035" t="str">
        <f t="shared" si="871"/>
        <v/>
      </c>
      <c r="AA14035" t="str">
        <f t="shared" si="872"/>
        <v/>
      </c>
      <c r="AC14035" s="7"/>
      <c r="AD14035" t="s">
        <v>1690</v>
      </c>
      <c r="AE14035">
        <f t="shared" si="873"/>
        <v>0</v>
      </c>
      <c r="AG14035" s="2"/>
      <c r="AH14035" t="s">
        <v>5986</v>
      </c>
      <c r="AI14035" s="7" t="s">
        <v>4610</v>
      </c>
    </row>
    <row r="14036" spans="1:35" ht="11" customHeight="1" outlineLevel="1" x14ac:dyDescent="0.25">
      <c r="A14036" t="s">
        <v>129</v>
      </c>
      <c r="C14036" s="2" t="s">
        <v>12974</v>
      </c>
      <c r="D14036" s="2">
        <v>986</v>
      </c>
      <c r="E14036" s="7">
        <v>1991</v>
      </c>
      <c r="F14036" s="5" t="s">
        <v>1689</v>
      </c>
      <c r="H14036" s="5" t="s">
        <v>5398</v>
      </c>
      <c r="I14036" s="6" t="s">
        <v>1690</v>
      </c>
      <c r="J14036" s="6" t="s">
        <v>15878</v>
      </c>
      <c r="K14036" s="17">
        <v>3</v>
      </c>
      <c r="L14036" s="17" t="s">
        <v>7732</v>
      </c>
      <c r="M14036" s="9"/>
      <c r="N14036" s="9"/>
      <c r="O14036" s="21"/>
      <c r="Q14036" s="29"/>
      <c r="U14036" s="17"/>
      <c r="V14036" s="2">
        <v>977</v>
      </c>
      <c r="Y14036" t="str">
        <f t="shared" si="871"/>
        <v/>
      </c>
      <c r="AA14036" t="str">
        <f t="shared" si="872"/>
        <v/>
      </c>
      <c r="AC14036" s="7"/>
      <c r="AD14036" t="s">
        <v>1690</v>
      </c>
      <c r="AE14036">
        <f t="shared" si="873"/>
        <v>0</v>
      </c>
      <c r="AG14036" s="2"/>
      <c r="AH14036" t="s">
        <v>5986</v>
      </c>
      <c r="AI14036" s="7" t="s">
        <v>4610</v>
      </c>
    </row>
    <row r="14037" spans="1:35" ht="11" customHeight="1" outlineLevel="1" x14ac:dyDescent="0.25">
      <c r="A14037" t="s">
        <v>129</v>
      </c>
      <c r="C14037" s="2" t="s">
        <v>12974</v>
      </c>
      <c r="D14037" s="2">
        <v>987</v>
      </c>
      <c r="E14037" s="7">
        <v>1991</v>
      </c>
      <c r="F14037" s="5" t="s">
        <v>6311</v>
      </c>
      <c r="H14037" s="5" t="s">
        <v>5398</v>
      </c>
      <c r="I14037" s="6" t="s">
        <v>1690</v>
      </c>
      <c r="J14037" s="6" t="s">
        <v>15878</v>
      </c>
      <c r="K14037" s="17">
        <v>3</v>
      </c>
      <c r="L14037" s="17" t="s">
        <v>7732</v>
      </c>
      <c r="M14037" s="9"/>
      <c r="N14037" s="9"/>
      <c r="O14037" s="21"/>
      <c r="Q14037" s="29"/>
      <c r="U14037" s="17"/>
      <c r="V14037" s="2">
        <v>978</v>
      </c>
      <c r="Y14037" t="str">
        <f t="shared" si="871"/>
        <v/>
      </c>
      <c r="AA14037" t="str">
        <f t="shared" si="872"/>
        <v/>
      </c>
      <c r="AC14037" s="7"/>
      <c r="AD14037" t="s">
        <v>1690</v>
      </c>
      <c r="AE14037">
        <f t="shared" si="873"/>
        <v>0</v>
      </c>
      <c r="AG14037" s="2"/>
      <c r="AH14037" t="s">
        <v>5986</v>
      </c>
      <c r="AI14037" s="7" t="s">
        <v>4610</v>
      </c>
    </row>
    <row r="14038" spans="1:35" ht="11" customHeight="1" outlineLevel="1" collapsed="1" x14ac:dyDescent="0.25">
      <c r="A14038" t="s">
        <v>129</v>
      </c>
      <c r="C14038" s="2" t="s">
        <v>12974</v>
      </c>
      <c r="D14038" s="2">
        <v>988</v>
      </c>
      <c r="E14038" s="7">
        <v>1991</v>
      </c>
      <c r="F14038" s="5" t="s">
        <v>539</v>
      </c>
      <c r="H14038" s="5" t="s">
        <v>5398</v>
      </c>
      <c r="I14038" s="6" t="s">
        <v>1690</v>
      </c>
      <c r="J14038" s="6" t="s">
        <v>15878</v>
      </c>
      <c r="K14038" s="17">
        <v>3</v>
      </c>
      <c r="L14038" s="17" t="s">
        <v>7732</v>
      </c>
      <c r="M14038" s="9"/>
      <c r="N14038" s="9"/>
      <c r="O14038" s="21"/>
      <c r="Q14038" s="29"/>
      <c r="U14038" s="17"/>
      <c r="V14038" s="2">
        <v>979</v>
      </c>
      <c r="Y14038" t="str">
        <f t="shared" si="871"/>
        <v/>
      </c>
      <c r="AA14038" t="str">
        <f t="shared" si="872"/>
        <v/>
      </c>
      <c r="AC14038" s="7"/>
      <c r="AD14038" t="s">
        <v>1690</v>
      </c>
      <c r="AE14038">
        <f t="shared" si="873"/>
        <v>0</v>
      </c>
      <c r="AG14038" s="2"/>
      <c r="AH14038" t="s">
        <v>5986</v>
      </c>
      <c r="AI14038" s="7" t="s">
        <v>4922</v>
      </c>
    </row>
    <row r="14039" spans="1:35" ht="11" customHeight="1" outlineLevel="1" x14ac:dyDescent="0.25">
      <c r="A14039" t="s">
        <v>129</v>
      </c>
      <c r="C14039" s="2" t="s">
        <v>12974</v>
      </c>
      <c r="D14039" s="2">
        <v>989</v>
      </c>
      <c r="E14039" s="7">
        <v>1991</v>
      </c>
      <c r="F14039" s="5" t="s">
        <v>13090</v>
      </c>
      <c r="H14039" s="5" t="s">
        <v>5398</v>
      </c>
      <c r="I14039" s="6" t="s">
        <v>1690</v>
      </c>
      <c r="J14039" s="6" t="s">
        <v>15878</v>
      </c>
      <c r="K14039" s="17">
        <v>5</v>
      </c>
      <c r="L14039" s="17" t="s">
        <v>7732</v>
      </c>
      <c r="M14039" s="9"/>
      <c r="N14039" s="9"/>
      <c r="O14039" s="21"/>
      <c r="Q14039" s="29"/>
      <c r="U14039" s="17"/>
      <c r="V14039" s="2"/>
      <c r="Y14039" t="str">
        <f t="shared" si="871"/>
        <v/>
      </c>
      <c r="AA14039">
        <f t="shared" si="872"/>
        <v>1</v>
      </c>
      <c r="AC14039" s="7"/>
      <c r="AD14039" t="s">
        <v>1690</v>
      </c>
      <c r="AE14039">
        <f t="shared" si="873"/>
        <v>0</v>
      </c>
      <c r="AG14039" s="2"/>
      <c r="AI14039" s="7"/>
    </row>
    <row r="14040" spans="1:35" ht="11" customHeight="1" outlineLevel="1" collapsed="1" x14ac:dyDescent="0.25">
      <c r="A14040" t="s">
        <v>129</v>
      </c>
      <c r="C14040" s="2" t="s">
        <v>12974</v>
      </c>
      <c r="D14040" s="2">
        <v>999</v>
      </c>
      <c r="E14040" s="7">
        <v>1991</v>
      </c>
      <c r="F14040" s="5" t="s">
        <v>1689</v>
      </c>
      <c r="H14040" s="5" t="s">
        <v>5398</v>
      </c>
      <c r="I14040" s="6" t="s">
        <v>2486</v>
      </c>
      <c r="J14040" s="6" t="s">
        <v>18124</v>
      </c>
      <c r="K14040" s="17">
        <v>3</v>
      </c>
      <c r="L14040" s="17" t="s">
        <v>7732</v>
      </c>
      <c r="M14040" s="9"/>
      <c r="N14040" s="9"/>
      <c r="O14040" s="21"/>
      <c r="Q14040" s="29"/>
      <c r="U14040" s="17"/>
      <c r="V14040" s="2">
        <v>990</v>
      </c>
      <c r="Y14040" t="str">
        <f t="shared" si="871"/>
        <v/>
      </c>
      <c r="AA14040" t="str">
        <f t="shared" si="872"/>
        <v/>
      </c>
      <c r="AC14040" s="7"/>
      <c r="AD14040" t="s">
        <v>2486</v>
      </c>
      <c r="AE14040">
        <f t="shared" si="873"/>
        <v>0</v>
      </c>
      <c r="AG14040" s="2"/>
      <c r="AH14040" t="s">
        <v>5986</v>
      </c>
      <c r="AI14040" s="7" t="s">
        <v>4922</v>
      </c>
    </row>
    <row r="14041" spans="1:35" ht="11" customHeight="1" outlineLevel="1" x14ac:dyDescent="0.25">
      <c r="A14041" t="s">
        <v>129</v>
      </c>
      <c r="C14041" s="2" t="s">
        <v>12974</v>
      </c>
      <c r="D14041" s="2">
        <v>1003</v>
      </c>
      <c r="E14041" s="7">
        <v>1992</v>
      </c>
      <c r="F14041" s="5" t="s">
        <v>2348</v>
      </c>
      <c r="H14041" s="5" t="s">
        <v>5398</v>
      </c>
      <c r="I14041" s="6" t="s">
        <v>907</v>
      </c>
      <c r="J14041" s="6" t="s">
        <v>18125</v>
      </c>
      <c r="K14041" s="17">
        <v>6</v>
      </c>
      <c r="L14041" s="17" t="s">
        <v>7732</v>
      </c>
      <c r="M14041" s="9"/>
      <c r="N14041" s="9"/>
      <c r="O14041" s="21"/>
      <c r="Q14041" s="29"/>
      <c r="U14041" s="17"/>
      <c r="V14041" s="2">
        <v>994</v>
      </c>
      <c r="Y14041" t="str">
        <f t="shared" si="871"/>
        <v/>
      </c>
      <c r="AA14041" t="str">
        <f t="shared" si="872"/>
        <v/>
      </c>
      <c r="AC14041" s="7"/>
      <c r="AD14041" t="s">
        <v>907</v>
      </c>
      <c r="AE14041">
        <f t="shared" si="873"/>
        <v>0</v>
      </c>
      <c r="AG14041" s="2"/>
      <c r="AH14041" t="s">
        <v>5986</v>
      </c>
      <c r="AI14041" s="7" t="s">
        <v>4610</v>
      </c>
    </row>
    <row r="14042" spans="1:35" ht="11" customHeight="1" outlineLevel="1" x14ac:dyDescent="0.25">
      <c r="A14042" t="s">
        <v>129</v>
      </c>
      <c r="C14042" s="2" t="s">
        <v>12974</v>
      </c>
      <c r="D14042" s="2">
        <v>1004</v>
      </c>
      <c r="E14042" s="7">
        <v>1992</v>
      </c>
      <c r="F14042" s="5" t="s">
        <v>3421</v>
      </c>
      <c r="H14042" s="5" t="s">
        <v>5398</v>
      </c>
      <c r="I14042" s="6" t="s">
        <v>739</v>
      </c>
      <c r="J14042" s="6" t="s">
        <v>18125</v>
      </c>
      <c r="K14042" s="17">
        <v>3</v>
      </c>
      <c r="L14042" s="17" t="s">
        <v>7732</v>
      </c>
      <c r="M14042" s="9"/>
      <c r="N14042" s="9"/>
      <c r="O14042" s="21"/>
      <c r="Q14042" s="29"/>
      <c r="U14042" s="17"/>
      <c r="V14042" s="2">
        <v>995</v>
      </c>
      <c r="Y14042" t="str">
        <f t="shared" si="871"/>
        <v/>
      </c>
      <c r="AA14042" t="str">
        <f t="shared" si="872"/>
        <v/>
      </c>
      <c r="AC14042" s="7"/>
      <c r="AD14042" t="s">
        <v>739</v>
      </c>
      <c r="AE14042">
        <f t="shared" si="873"/>
        <v>0</v>
      </c>
      <c r="AG14042" s="2"/>
      <c r="AH14042" t="s">
        <v>5986</v>
      </c>
      <c r="AI14042" s="7" t="s">
        <v>4922</v>
      </c>
    </row>
    <row r="14043" spans="1:35" ht="11" customHeight="1" outlineLevel="1" x14ac:dyDescent="0.25">
      <c r="A14043" t="s">
        <v>129</v>
      </c>
      <c r="C14043" s="2" t="s">
        <v>12974</v>
      </c>
      <c r="D14043" s="2">
        <v>1005</v>
      </c>
      <c r="E14043" s="7">
        <v>1992</v>
      </c>
      <c r="F14043" s="5" t="s">
        <v>1776</v>
      </c>
      <c r="H14043" s="5" t="s">
        <v>5398</v>
      </c>
      <c r="I14043" s="6" t="s">
        <v>740</v>
      </c>
      <c r="J14043" s="6" t="s">
        <v>18125</v>
      </c>
      <c r="K14043" s="17">
        <v>3</v>
      </c>
      <c r="L14043" s="17" t="s">
        <v>7732</v>
      </c>
      <c r="M14043" s="9"/>
      <c r="N14043" s="9"/>
      <c r="O14043" s="21"/>
      <c r="Q14043" s="29"/>
      <c r="U14043" s="17"/>
      <c r="V14043" s="2">
        <v>996</v>
      </c>
      <c r="Y14043" t="str">
        <f t="shared" si="871"/>
        <v/>
      </c>
      <c r="AA14043" t="str">
        <f t="shared" si="872"/>
        <v/>
      </c>
      <c r="AC14043" s="7"/>
      <c r="AD14043" t="s">
        <v>740</v>
      </c>
      <c r="AE14043">
        <f t="shared" si="873"/>
        <v>0</v>
      </c>
      <c r="AG14043" s="2"/>
      <c r="AH14043" t="s">
        <v>5986</v>
      </c>
      <c r="AI14043" s="7" t="s">
        <v>4922</v>
      </c>
    </row>
    <row r="14044" spans="1:35" ht="11" customHeight="1" outlineLevel="1" x14ac:dyDescent="0.25">
      <c r="A14044" t="s">
        <v>129</v>
      </c>
      <c r="C14044" s="2" t="s">
        <v>12974</v>
      </c>
      <c r="D14044" s="2">
        <v>1011</v>
      </c>
      <c r="E14044" s="7">
        <v>1993</v>
      </c>
      <c r="F14044" s="5" t="s">
        <v>2974</v>
      </c>
      <c r="H14044" s="5" t="s">
        <v>5398</v>
      </c>
      <c r="I14044" s="6" t="s">
        <v>4142</v>
      </c>
      <c r="J14044" s="6" t="s">
        <v>18126</v>
      </c>
      <c r="K14044" s="17">
        <v>3</v>
      </c>
      <c r="L14044" s="17" t="s">
        <v>7732</v>
      </c>
      <c r="M14044" s="9"/>
      <c r="N14044" s="9"/>
      <c r="O14044" s="21"/>
      <c r="Q14044" s="29"/>
      <c r="U14044" s="17"/>
      <c r="V14044" s="2">
        <v>1002</v>
      </c>
      <c r="Y14044" t="str">
        <f t="shared" si="871"/>
        <v/>
      </c>
      <c r="AA14044" t="str">
        <f t="shared" si="872"/>
        <v/>
      </c>
      <c r="AC14044" s="7"/>
      <c r="AD14044" t="s">
        <v>4142</v>
      </c>
      <c r="AE14044">
        <f t="shared" si="873"/>
        <v>0</v>
      </c>
      <c r="AG14044" s="2"/>
      <c r="AH14044" t="s">
        <v>5986</v>
      </c>
      <c r="AI14044" s="7" t="s">
        <v>4610</v>
      </c>
    </row>
    <row r="14045" spans="1:35" ht="11" customHeight="1" outlineLevel="1" x14ac:dyDescent="0.25">
      <c r="A14045" t="s">
        <v>129</v>
      </c>
      <c r="C14045" s="2" t="s">
        <v>12974</v>
      </c>
      <c r="D14045" s="2">
        <v>1012</v>
      </c>
      <c r="E14045" s="7">
        <v>1993</v>
      </c>
      <c r="F14045" s="5" t="s">
        <v>3773</v>
      </c>
      <c r="H14045" s="5" t="s">
        <v>5398</v>
      </c>
      <c r="I14045" s="6" t="s">
        <v>4142</v>
      </c>
      <c r="J14045" s="6" t="s">
        <v>18126</v>
      </c>
      <c r="K14045" s="17">
        <v>5</v>
      </c>
      <c r="L14045" s="17" t="s">
        <v>7732</v>
      </c>
      <c r="M14045" s="9"/>
      <c r="N14045" s="9"/>
      <c r="O14045" s="21"/>
      <c r="Q14045" s="29"/>
      <c r="U14045" s="17"/>
      <c r="V14045" s="2"/>
      <c r="Y14045" t="str">
        <f t="shared" si="871"/>
        <v/>
      </c>
      <c r="AA14045" t="str">
        <f t="shared" si="872"/>
        <v/>
      </c>
      <c r="AC14045" s="7"/>
      <c r="AD14045" t="s">
        <v>4142</v>
      </c>
      <c r="AE14045">
        <f t="shared" si="873"/>
        <v>0</v>
      </c>
      <c r="AG14045" s="2"/>
      <c r="AI14045" s="7"/>
    </row>
    <row r="14046" spans="1:35" ht="11" customHeight="1" outlineLevel="1" x14ac:dyDescent="0.25">
      <c r="A14046" t="s">
        <v>129</v>
      </c>
      <c r="C14046" s="2" t="s">
        <v>12974</v>
      </c>
      <c r="D14046" s="2">
        <v>1017</v>
      </c>
      <c r="E14046" s="7">
        <v>1994</v>
      </c>
      <c r="F14046" s="5" t="s">
        <v>2974</v>
      </c>
      <c r="H14046" s="5" t="s">
        <v>5398</v>
      </c>
      <c r="I14046" s="6" t="s">
        <v>1200</v>
      </c>
      <c r="J14046" s="6" t="s">
        <v>18127</v>
      </c>
      <c r="K14046" s="17">
        <v>3</v>
      </c>
      <c r="L14046" s="17" t="s">
        <v>7730</v>
      </c>
      <c r="M14046" s="9">
        <v>0.4</v>
      </c>
      <c r="N14046" s="9"/>
      <c r="O14046" s="21"/>
      <c r="Q14046" s="29"/>
      <c r="U14046" s="17"/>
      <c r="V14046" s="2">
        <v>1008</v>
      </c>
      <c r="Y14046" t="str">
        <f t="shared" si="871"/>
        <v/>
      </c>
      <c r="AA14046" t="str">
        <f t="shared" si="872"/>
        <v/>
      </c>
      <c r="AC14046" s="7"/>
      <c r="AD14046" t="s">
        <v>1200</v>
      </c>
      <c r="AE14046">
        <f t="shared" si="873"/>
        <v>0</v>
      </c>
      <c r="AG14046" s="2"/>
      <c r="AH14046" t="s">
        <v>5986</v>
      </c>
      <c r="AI14046" s="7" t="s">
        <v>4610</v>
      </c>
    </row>
    <row r="14047" spans="1:35" ht="11" customHeight="1" outlineLevel="1" x14ac:dyDescent="0.25">
      <c r="A14047" t="s">
        <v>129</v>
      </c>
      <c r="C14047" s="2" t="s">
        <v>12974</v>
      </c>
      <c r="D14047" s="2">
        <v>1018</v>
      </c>
      <c r="E14047" s="7">
        <v>1994</v>
      </c>
      <c r="F14047" s="5" t="s">
        <v>1776</v>
      </c>
      <c r="H14047" s="5" t="s">
        <v>5398</v>
      </c>
      <c r="I14047" s="6" t="s">
        <v>1200</v>
      </c>
      <c r="J14047" s="6" t="s">
        <v>18127</v>
      </c>
      <c r="K14047" s="17">
        <v>3</v>
      </c>
      <c r="L14047" s="17" t="s">
        <v>7732</v>
      </c>
      <c r="M14047" s="9"/>
      <c r="N14047" s="9"/>
      <c r="O14047" s="21"/>
      <c r="Q14047" s="29"/>
      <c r="U14047" s="17"/>
      <c r="V14047" s="2">
        <v>1009</v>
      </c>
      <c r="Y14047" t="str">
        <f t="shared" si="871"/>
        <v/>
      </c>
      <c r="AA14047" t="str">
        <f t="shared" si="872"/>
        <v/>
      </c>
      <c r="AC14047" s="7"/>
      <c r="AD14047" t="s">
        <v>1200</v>
      </c>
      <c r="AE14047">
        <f t="shared" si="873"/>
        <v>0</v>
      </c>
      <c r="AG14047" s="2"/>
      <c r="AH14047" t="s">
        <v>5986</v>
      </c>
      <c r="AI14047" s="7" t="s">
        <v>4922</v>
      </c>
    </row>
    <row r="14048" spans="1:35" ht="11" customHeight="1" outlineLevel="1" collapsed="1" x14ac:dyDescent="0.25">
      <c r="A14048" t="s">
        <v>129</v>
      </c>
      <c r="C14048" s="2" t="s">
        <v>12974</v>
      </c>
      <c r="D14048" s="2" t="s">
        <v>18766</v>
      </c>
      <c r="E14048" s="7">
        <v>1994</v>
      </c>
      <c r="F14048" s="5" t="s">
        <v>13090</v>
      </c>
      <c r="H14048" s="5" t="s">
        <v>5398</v>
      </c>
      <c r="I14048" s="6" t="s">
        <v>1200</v>
      </c>
      <c r="J14048" s="6" t="s">
        <v>18127</v>
      </c>
      <c r="K14048" s="17">
        <v>3</v>
      </c>
      <c r="L14048" s="17" t="s">
        <v>7732</v>
      </c>
      <c r="M14048" s="9"/>
      <c r="N14048" s="9"/>
      <c r="O14048" s="21"/>
      <c r="Q14048" s="29"/>
      <c r="U14048" s="17"/>
      <c r="V14048" s="2">
        <v>1009</v>
      </c>
      <c r="Y14048" t="str">
        <f t="shared" si="871"/>
        <v/>
      </c>
      <c r="AA14048">
        <f t="shared" si="872"/>
        <v>1</v>
      </c>
      <c r="AC14048" s="7"/>
      <c r="AD14048" t="s">
        <v>1200</v>
      </c>
      <c r="AE14048">
        <f t="shared" si="873"/>
        <v>0</v>
      </c>
      <c r="AG14048" s="2"/>
      <c r="AH14048" t="s">
        <v>5986</v>
      </c>
      <c r="AI14048" s="7" t="s">
        <v>4922</v>
      </c>
    </row>
    <row r="14049" spans="1:35" ht="11" customHeight="1" outlineLevel="1" x14ac:dyDescent="0.25">
      <c r="A14049" t="s">
        <v>129</v>
      </c>
      <c r="C14049" s="2" t="s">
        <v>12974</v>
      </c>
      <c r="D14049" s="2">
        <v>1024</v>
      </c>
      <c r="E14049" s="7">
        <v>1995</v>
      </c>
      <c r="F14049" s="5" t="s">
        <v>3773</v>
      </c>
      <c r="H14049" s="5" t="s">
        <v>5398</v>
      </c>
      <c r="I14049" s="6" t="s">
        <v>4142</v>
      </c>
      <c r="J14049" s="6" t="s">
        <v>18128</v>
      </c>
      <c r="K14049" s="17">
        <v>3</v>
      </c>
      <c r="L14049" s="17" t="s">
        <v>7732</v>
      </c>
      <c r="M14049" s="9"/>
      <c r="N14049" s="9"/>
      <c r="O14049" s="21"/>
      <c r="Q14049" s="29"/>
      <c r="U14049" s="17"/>
      <c r="V14049" s="2"/>
      <c r="Y14049" t="str">
        <f t="shared" si="871"/>
        <v/>
      </c>
      <c r="AA14049" t="str">
        <f t="shared" si="872"/>
        <v/>
      </c>
      <c r="AC14049" s="7"/>
      <c r="AD14049" t="s">
        <v>4142</v>
      </c>
      <c r="AE14049">
        <f t="shared" si="873"/>
        <v>0</v>
      </c>
      <c r="AG14049" s="2"/>
      <c r="AH14049" t="s">
        <v>5986</v>
      </c>
      <c r="AI14049" s="7" t="s">
        <v>4610</v>
      </c>
    </row>
    <row r="14050" spans="1:35" ht="11" customHeight="1" outlineLevel="1" x14ac:dyDescent="0.25">
      <c r="A14050" t="s">
        <v>129</v>
      </c>
      <c r="C14050" s="2" t="s">
        <v>12974</v>
      </c>
      <c r="D14050" s="2">
        <v>1025</v>
      </c>
      <c r="E14050" s="7">
        <v>1995</v>
      </c>
      <c r="F14050" s="5" t="s">
        <v>18121</v>
      </c>
      <c r="H14050" s="5" t="s">
        <v>5398</v>
      </c>
      <c r="I14050" s="6" t="s">
        <v>18129</v>
      </c>
      <c r="J14050" s="6" t="s">
        <v>18128</v>
      </c>
      <c r="K14050" s="17">
        <v>6</v>
      </c>
      <c r="L14050" s="17" t="s">
        <v>7732</v>
      </c>
      <c r="M14050" s="9"/>
      <c r="N14050" s="9"/>
      <c r="O14050" s="21"/>
      <c r="Q14050" s="29"/>
      <c r="U14050" s="17"/>
      <c r="V14050" s="2"/>
      <c r="Y14050" t="str">
        <f t="shared" si="871"/>
        <v/>
      </c>
      <c r="AA14050">
        <f t="shared" si="872"/>
        <v>1</v>
      </c>
      <c r="AC14050" s="7"/>
      <c r="AD14050" t="s">
        <v>18129</v>
      </c>
      <c r="AE14050">
        <f t="shared" si="873"/>
        <v>0</v>
      </c>
      <c r="AG14050" s="2"/>
      <c r="AI14050" s="7"/>
    </row>
    <row r="14051" spans="1:35" ht="11" customHeight="1" outlineLevel="1" x14ac:dyDescent="0.25">
      <c r="A14051" t="s">
        <v>129</v>
      </c>
      <c r="C14051" s="2" t="s">
        <v>12974</v>
      </c>
      <c r="D14051" s="2">
        <v>1028</v>
      </c>
      <c r="E14051" s="7">
        <v>1995</v>
      </c>
      <c r="F14051" s="5" t="s">
        <v>3773</v>
      </c>
      <c r="H14051" s="5" t="s">
        <v>5398</v>
      </c>
      <c r="I14051" s="6" t="s">
        <v>4142</v>
      </c>
      <c r="J14051" s="6" t="s">
        <v>11881</v>
      </c>
      <c r="K14051" s="17">
        <v>3</v>
      </c>
      <c r="L14051" s="17" t="s">
        <v>7732</v>
      </c>
      <c r="M14051" s="9"/>
      <c r="N14051" s="9"/>
      <c r="O14051" s="21"/>
      <c r="Q14051" s="29"/>
      <c r="U14051" s="17"/>
      <c r="V14051" s="2">
        <v>1019</v>
      </c>
      <c r="Y14051" t="str">
        <f t="shared" si="871"/>
        <v/>
      </c>
      <c r="AA14051" t="str">
        <f t="shared" si="872"/>
        <v/>
      </c>
      <c r="AC14051" s="7"/>
      <c r="AD14051" t="s">
        <v>4142</v>
      </c>
      <c r="AE14051">
        <f t="shared" si="873"/>
        <v>0</v>
      </c>
      <c r="AG14051" s="2"/>
      <c r="AI14051" s="7"/>
    </row>
    <row r="14052" spans="1:35" ht="11" customHeight="1" outlineLevel="1" x14ac:dyDescent="0.25">
      <c r="A14052" t="s">
        <v>129</v>
      </c>
      <c r="C14052" s="2" t="s">
        <v>12974</v>
      </c>
      <c r="D14052" s="2">
        <v>1044</v>
      </c>
      <c r="E14052" s="7">
        <v>1996</v>
      </c>
      <c r="F14052" s="5" t="s">
        <v>2974</v>
      </c>
      <c r="H14052" s="5" t="s">
        <v>5398</v>
      </c>
      <c r="I14052" s="6" t="s">
        <v>1201</v>
      </c>
      <c r="J14052" s="6" t="s">
        <v>18130</v>
      </c>
      <c r="K14052" s="17">
        <v>3</v>
      </c>
      <c r="L14052" s="17" t="s">
        <v>7732</v>
      </c>
      <c r="M14052" s="9"/>
      <c r="N14052" s="9"/>
      <c r="O14052" s="21"/>
      <c r="Q14052" s="29"/>
      <c r="U14052" s="17"/>
      <c r="V14052" s="2">
        <v>1035</v>
      </c>
      <c r="Y14052" t="str">
        <f t="shared" si="871"/>
        <v/>
      </c>
      <c r="AA14052" t="str">
        <f t="shared" si="872"/>
        <v/>
      </c>
      <c r="AC14052" s="7"/>
      <c r="AD14052" t="s">
        <v>1201</v>
      </c>
      <c r="AE14052">
        <f t="shared" si="873"/>
        <v>0</v>
      </c>
      <c r="AG14052" s="2"/>
      <c r="AH14052" t="s">
        <v>5986</v>
      </c>
      <c r="AI14052" s="7" t="s">
        <v>4610</v>
      </c>
    </row>
    <row r="14053" spans="1:35" ht="11" customHeight="1" outlineLevel="1" x14ac:dyDescent="0.25">
      <c r="A14053" t="s">
        <v>129</v>
      </c>
      <c r="C14053" s="2" t="s">
        <v>12974</v>
      </c>
      <c r="D14053" s="2">
        <v>1046</v>
      </c>
      <c r="E14053" s="7">
        <v>1996</v>
      </c>
      <c r="F14053" s="5" t="s">
        <v>1776</v>
      </c>
      <c r="H14053" s="5" t="s">
        <v>5398</v>
      </c>
      <c r="I14053" s="6" t="s">
        <v>18131</v>
      </c>
      <c r="J14053" s="6" t="s">
        <v>18130</v>
      </c>
      <c r="K14053" s="17">
        <v>5</v>
      </c>
      <c r="L14053" s="17" t="s">
        <v>7732</v>
      </c>
      <c r="M14053" s="9"/>
      <c r="N14053" s="9"/>
      <c r="O14053" s="21"/>
      <c r="Q14053" s="29"/>
      <c r="U14053" s="17"/>
      <c r="V14053" s="2"/>
      <c r="Y14053" t="str">
        <f t="shared" si="871"/>
        <v/>
      </c>
      <c r="AA14053" t="str">
        <f t="shared" si="872"/>
        <v/>
      </c>
      <c r="AC14053" s="7"/>
      <c r="AD14053" t="s">
        <v>18131</v>
      </c>
      <c r="AE14053">
        <f t="shared" si="873"/>
        <v>0</v>
      </c>
      <c r="AG14053" s="2"/>
      <c r="AH14053" t="s">
        <v>5986</v>
      </c>
      <c r="AI14053" s="7" t="s">
        <v>4610</v>
      </c>
    </row>
    <row r="14054" spans="1:35" ht="11" customHeight="1" outlineLevel="1" x14ac:dyDescent="0.25">
      <c r="A14054" t="s">
        <v>129</v>
      </c>
      <c r="C14054" s="2" t="s">
        <v>12974</v>
      </c>
      <c r="D14054" s="2">
        <v>1049</v>
      </c>
      <c r="E14054" s="7">
        <v>1996</v>
      </c>
      <c r="F14054" s="5" t="s">
        <v>5295</v>
      </c>
      <c r="H14054" s="5" t="s">
        <v>5398</v>
      </c>
      <c r="I14054" s="6" t="s">
        <v>18132</v>
      </c>
      <c r="J14054" s="6" t="s">
        <v>7074</v>
      </c>
      <c r="K14054" s="17">
        <v>5</v>
      </c>
      <c r="L14054" s="17" t="s">
        <v>7732</v>
      </c>
      <c r="M14054" s="9"/>
      <c r="N14054" s="9"/>
      <c r="O14054" s="21"/>
      <c r="Q14054" s="29"/>
      <c r="U14054" s="17"/>
      <c r="V14054" s="2"/>
      <c r="Y14054" t="str">
        <f t="shared" si="871"/>
        <v/>
      </c>
      <c r="AA14054" t="str">
        <f t="shared" si="872"/>
        <v/>
      </c>
      <c r="AC14054" s="7"/>
      <c r="AD14054" t="s">
        <v>18132</v>
      </c>
      <c r="AE14054">
        <f t="shared" si="873"/>
        <v>0</v>
      </c>
      <c r="AG14054" s="2"/>
      <c r="AI14054" s="7"/>
    </row>
    <row r="14055" spans="1:35" ht="11" customHeight="1" outlineLevel="1" x14ac:dyDescent="0.25">
      <c r="A14055" t="s">
        <v>129</v>
      </c>
      <c r="C14055" s="2" t="s">
        <v>12974</v>
      </c>
      <c r="D14055" s="2">
        <v>1081</v>
      </c>
      <c r="E14055" s="7">
        <v>1997</v>
      </c>
      <c r="F14055" s="5" t="s">
        <v>2974</v>
      </c>
      <c r="H14055" s="5" t="s">
        <v>5398</v>
      </c>
      <c r="I14055" s="6" t="s">
        <v>2190</v>
      </c>
      <c r="J14055" s="6" t="s">
        <v>18133</v>
      </c>
      <c r="K14055" s="17">
        <v>5</v>
      </c>
      <c r="L14055" s="17" t="s">
        <v>7732</v>
      </c>
      <c r="M14055" s="9"/>
      <c r="N14055" s="9"/>
      <c r="O14055" s="21"/>
      <c r="Q14055" s="29"/>
      <c r="U14055" s="17"/>
      <c r="V14055" s="2">
        <v>1072</v>
      </c>
      <c r="Y14055" t="str">
        <f t="shared" si="871"/>
        <v/>
      </c>
      <c r="AA14055" t="str">
        <f t="shared" si="872"/>
        <v/>
      </c>
      <c r="AC14055" s="7"/>
      <c r="AD14055" t="s">
        <v>2190</v>
      </c>
      <c r="AE14055">
        <f t="shared" si="873"/>
        <v>0</v>
      </c>
      <c r="AG14055" s="2"/>
      <c r="AH14055" t="s">
        <v>5986</v>
      </c>
      <c r="AI14055" s="7" t="s">
        <v>4610</v>
      </c>
    </row>
    <row r="14056" spans="1:35" ht="11" customHeight="1" outlineLevel="1" x14ac:dyDescent="0.25">
      <c r="A14056" t="s">
        <v>129</v>
      </c>
      <c r="C14056" s="2" t="s">
        <v>12974</v>
      </c>
      <c r="D14056" s="2">
        <v>1082</v>
      </c>
      <c r="E14056" s="7">
        <v>1997</v>
      </c>
      <c r="F14056" s="5" t="s">
        <v>5297</v>
      </c>
      <c r="H14056" s="5" t="s">
        <v>5398</v>
      </c>
      <c r="I14056" s="6" t="s">
        <v>18134</v>
      </c>
      <c r="J14056" s="6" t="s">
        <v>18133</v>
      </c>
      <c r="K14056" s="17">
        <v>5</v>
      </c>
      <c r="L14056" s="17" t="s">
        <v>7732</v>
      </c>
      <c r="M14056" s="9"/>
      <c r="N14056" s="9"/>
      <c r="O14056" s="21"/>
      <c r="Q14056" s="29"/>
      <c r="U14056" s="17"/>
      <c r="V14056" s="2"/>
      <c r="Y14056" t="str">
        <f t="shared" si="871"/>
        <v/>
      </c>
      <c r="AA14056" t="str">
        <f t="shared" si="872"/>
        <v/>
      </c>
      <c r="AC14056" s="7"/>
      <c r="AD14056" t="s">
        <v>18134</v>
      </c>
      <c r="AE14056">
        <f t="shared" ref="AE14056:AE14068" si="874">COUNTIF(I14056,"*Fuji*")</f>
        <v>0</v>
      </c>
      <c r="AG14056" s="2"/>
      <c r="AH14056" t="s">
        <v>1834</v>
      </c>
      <c r="AI14056" s="7" t="s">
        <v>4610</v>
      </c>
    </row>
    <row r="14057" spans="1:35" ht="11" customHeight="1" outlineLevel="1" collapsed="1" x14ac:dyDescent="0.25">
      <c r="A14057" t="s">
        <v>129</v>
      </c>
      <c r="C14057" s="2" t="s">
        <v>12974</v>
      </c>
      <c r="D14057" s="2">
        <v>1110</v>
      </c>
      <c r="E14057" s="7">
        <v>1998</v>
      </c>
      <c r="F14057" s="5" t="s">
        <v>1776</v>
      </c>
      <c r="H14057" s="5" t="s">
        <v>5398</v>
      </c>
      <c r="I14057" s="6" t="s">
        <v>4758</v>
      </c>
      <c r="J14057" s="6" t="s">
        <v>18135</v>
      </c>
      <c r="K14057" s="17">
        <v>3</v>
      </c>
      <c r="L14057" s="17" t="s">
        <v>7732</v>
      </c>
      <c r="M14057" s="9"/>
      <c r="N14057" s="9"/>
      <c r="O14057" s="21"/>
      <c r="Q14057" s="29"/>
      <c r="U14057" s="17"/>
      <c r="V14057" s="2"/>
      <c r="Y14057" t="str">
        <f t="shared" si="871"/>
        <v/>
      </c>
      <c r="AA14057" t="str">
        <f t="shared" si="872"/>
        <v/>
      </c>
      <c r="AC14057" s="7"/>
      <c r="AD14057" t="s">
        <v>4758</v>
      </c>
      <c r="AE14057">
        <f t="shared" si="874"/>
        <v>0</v>
      </c>
      <c r="AG14057" s="2"/>
      <c r="AI14057" s="7"/>
    </row>
    <row r="14058" spans="1:35" ht="11" customHeight="1" outlineLevel="1" x14ac:dyDescent="0.25">
      <c r="A14058" t="s">
        <v>129</v>
      </c>
      <c r="C14058" s="2" t="s">
        <v>12974</v>
      </c>
      <c r="D14058" s="2">
        <v>1122</v>
      </c>
      <c r="E14058" s="7">
        <v>2000</v>
      </c>
      <c r="F14058" s="5" t="s">
        <v>2974</v>
      </c>
      <c r="H14058" s="5" t="s">
        <v>5398</v>
      </c>
      <c r="I14058" s="6" t="s">
        <v>18137</v>
      </c>
      <c r="J14058" s="6" t="s">
        <v>18136</v>
      </c>
      <c r="K14058" s="17">
        <v>5</v>
      </c>
      <c r="L14058" s="17" t="s">
        <v>7732</v>
      </c>
      <c r="M14058" s="9"/>
      <c r="N14058" s="9"/>
      <c r="O14058" s="21"/>
      <c r="Q14058" s="29"/>
      <c r="U14058" s="17"/>
      <c r="V14058" s="2"/>
      <c r="Y14058" t="str">
        <f t="shared" si="871"/>
        <v/>
      </c>
      <c r="AA14058" t="str">
        <f t="shared" si="872"/>
        <v/>
      </c>
      <c r="AC14058" s="7"/>
      <c r="AD14058" t="s">
        <v>18137</v>
      </c>
      <c r="AE14058">
        <f t="shared" si="874"/>
        <v>0</v>
      </c>
      <c r="AG14058" s="2"/>
      <c r="AI14058" s="7"/>
    </row>
    <row r="14059" spans="1:35" ht="11" customHeight="1" outlineLevel="1" x14ac:dyDescent="0.25">
      <c r="A14059" t="s">
        <v>129</v>
      </c>
      <c r="C14059" s="2" t="s">
        <v>12974</v>
      </c>
      <c r="D14059" s="2">
        <v>1148</v>
      </c>
      <c r="E14059" s="7">
        <v>2001</v>
      </c>
      <c r="F14059" s="5" t="s">
        <v>2974</v>
      </c>
      <c r="H14059" s="5" t="s">
        <v>5398</v>
      </c>
      <c r="I14059" s="6" t="s">
        <v>2191</v>
      </c>
      <c r="J14059" s="6" t="s">
        <v>18138</v>
      </c>
      <c r="K14059" s="17">
        <v>3</v>
      </c>
      <c r="L14059" s="17" t="s">
        <v>7730</v>
      </c>
      <c r="M14059" s="9">
        <v>3.8</v>
      </c>
      <c r="N14059" s="9"/>
      <c r="O14059" s="21"/>
      <c r="Q14059" s="29"/>
      <c r="T14059">
        <v>1</v>
      </c>
      <c r="U14059" s="17"/>
      <c r="V14059" s="2">
        <v>1139</v>
      </c>
      <c r="Y14059" t="str">
        <f t="shared" si="871"/>
        <v/>
      </c>
      <c r="AA14059" t="str">
        <f t="shared" si="872"/>
        <v/>
      </c>
      <c r="AC14059" s="7"/>
      <c r="AD14059" t="s">
        <v>2191</v>
      </c>
      <c r="AE14059">
        <f t="shared" si="874"/>
        <v>0</v>
      </c>
      <c r="AG14059" s="2"/>
      <c r="AH14059" t="s">
        <v>5986</v>
      </c>
      <c r="AI14059" s="7" t="s">
        <v>4610</v>
      </c>
    </row>
    <row r="14060" spans="1:35" ht="11" customHeight="1" outlineLevel="1" x14ac:dyDescent="0.25">
      <c r="A14060" t="s">
        <v>129</v>
      </c>
      <c r="C14060" s="2" t="s">
        <v>12974</v>
      </c>
      <c r="D14060" s="2">
        <v>1151</v>
      </c>
      <c r="E14060" s="7">
        <v>2001</v>
      </c>
      <c r="F14060" s="5" t="s">
        <v>69</v>
      </c>
      <c r="H14060" s="5" t="s">
        <v>5398</v>
      </c>
      <c r="I14060" s="6" t="s">
        <v>2192</v>
      </c>
      <c r="J14060" s="6" t="s">
        <v>18138</v>
      </c>
      <c r="K14060" s="17">
        <v>6</v>
      </c>
      <c r="L14060" s="17" t="s">
        <v>7730</v>
      </c>
      <c r="M14060" s="9">
        <v>3.8</v>
      </c>
      <c r="N14060" s="9"/>
      <c r="O14060" s="21"/>
      <c r="Q14060" s="29"/>
      <c r="U14060" s="17"/>
      <c r="V14060" s="2">
        <v>1142</v>
      </c>
      <c r="Y14060" t="str">
        <f t="shared" si="871"/>
        <v/>
      </c>
      <c r="AA14060" t="str">
        <f t="shared" si="872"/>
        <v/>
      </c>
      <c r="AC14060" s="7"/>
      <c r="AD14060" t="s">
        <v>2192</v>
      </c>
      <c r="AE14060">
        <f t="shared" si="874"/>
        <v>0</v>
      </c>
      <c r="AG14060" s="2"/>
      <c r="AH14060" t="s">
        <v>5986</v>
      </c>
      <c r="AI14060" s="7" t="s">
        <v>4922</v>
      </c>
    </row>
    <row r="14061" spans="1:35" ht="11" customHeight="1" outlineLevel="1" x14ac:dyDescent="0.25">
      <c r="A14061" t="s">
        <v>129</v>
      </c>
      <c r="C14061" s="2" t="s">
        <v>12974</v>
      </c>
      <c r="D14061" s="2">
        <v>1194</v>
      </c>
      <c r="E14061" s="7">
        <v>2003</v>
      </c>
      <c r="F14061" s="5" t="s">
        <v>5140</v>
      </c>
      <c r="H14061" s="5" t="s">
        <v>5398</v>
      </c>
      <c r="I14061" s="6" t="s">
        <v>4142</v>
      </c>
      <c r="J14061" s="6"/>
      <c r="K14061" s="17">
        <v>3</v>
      </c>
      <c r="L14061" s="17" t="s">
        <v>7732</v>
      </c>
      <c r="M14061" s="9"/>
      <c r="N14061" s="9"/>
      <c r="O14061" s="21"/>
      <c r="Q14061" s="29"/>
      <c r="U14061" s="17"/>
      <c r="V14061" s="2">
        <v>1183</v>
      </c>
      <c r="Y14061" t="str">
        <f t="shared" si="871"/>
        <v/>
      </c>
      <c r="AA14061" t="str">
        <f t="shared" si="872"/>
        <v/>
      </c>
      <c r="AC14061" s="7"/>
      <c r="AD14061" t="s">
        <v>4142</v>
      </c>
      <c r="AE14061">
        <f t="shared" si="874"/>
        <v>0</v>
      </c>
      <c r="AG14061" s="2"/>
      <c r="AH14061" t="s">
        <v>5986</v>
      </c>
      <c r="AI14061" s="7" t="s">
        <v>4610</v>
      </c>
    </row>
    <row r="14062" spans="1:35" ht="11" customHeight="1" outlineLevel="1" x14ac:dyDescent="0.25">
      <c r="A14062" t="s">
        <v>129</v>
      </c>
      <c r="C14062" s="2" t="s">
        <v>12974</v>
      </c>
      <c r="D14062" s="2">
        <v>1210</v>
      </c>
      <c r="E14062" s="7">
        <v>2004</v>
      </c>
      <c r="F14062" s="5" t="s">
        <v>6311</v>
      </c>
      <c r="H14062" s="5" t="s">
        <v>5398</v>
      </c>
      <c r="I14062" s="6" t="s">
        <v>18139</v>
      </c>
      <c r="J14062" s="6" t="s">
        <v>17888</v>
      </c>
      <c r="K14062" s="17">
        <v>6</v>
      </c>
      <c r="L14062" s="17" t="s">
        <v>7732</v>
      </c>
      <c r="M14062" s="9"/>
      <c r="N14062" s="9"/>
      <c r="O14062" s="21"/>
      <c r="Q14062" s="29"/>
      <c r="U14062" s="17"/>
      <c r="V14062" s="2"/>
      <c r="Y14062" t="str">
        <f t="shared" si="871"/>
        <v/>
      </c>
      <c r="AA14062" t="str">
        <f t="shared" si="872"/>
        <v/>
      </c>
      <c r="AC14062" s="7"/>
      <c r="AD14062" t="s">
        <v>18139</v>
      </c>
      <c r="AE14062">
        <f t="shared" si="874"/>
        <v>0</v>
      </c>
      <c r="AG14062" s="2"/>
      <c r="AI14062" s="7"/>
    </row>
    <row r="14063" spans="1:35" ht="11" customHeight="1" outlineLevel="1" x14ac:dyDescent="0.25">
      <c r="A14063" t="s">
        <v>129</v>
      </c>
      <c r="C14063" s="2" t="s">
        <v>12974</v>
      </c>
      <c r="D14063" s="2">
        <v>1211</v>
      </c>
      <c r="E14063" s="7">
        <v>2004</v>
      </c>
      <c r="F14063" s="5" t="s">
        <v>6311</v>
      </c>
      <c r="H14063" s="5" t="s">
        <v>5398</v>
      </c>
      <c r="I14063" s="6" t="s">
        <v>18140</v>
      </c>
      <c r="J14063" s="6" t="s">
        <v>17888</v>
      </c>
      <c r="K14063" s="17">
        <v>5</v>
      </c>
      <c r="L14063" s="17" t="s">
        <v>7732</v>
      </c>
      <c r="M14063" s="9"/>
      <c r="N14063" s="9"/>
      <c r="O14063" s="21"/>
      <c r="Q14063" s="29"/>
      <c r="U14063" s="17"/>
      <c r="V14063" s="2"/>
      <c r="Y14063" t="str">
        <f t="shared" si="871"/>
        <v/>
      </c>
      <c r="AA14063" t="str">
        <f t="shared" si="872"/>
        <v/>
      </c>
      <c r="AC14063" s="7"/>
      <c r="AD14063" t="s">
        <v>18140</v>
      </c>
      <c r="AE14063">
        <f t="shared" si="874"/>
        <v>0</v>
      </c>
      <c r="AG14063" s="2"/>
      <c r="AI14063" s="7"/>
    </row>
    <row r="14064" spans="1:35" ht="11" customHeight="1" outlineLevel="1" collapsed="1" x14ac:dyDescent="0.25">
      <c r="A14064" t="s">
        <v>129</v>
      </c>
      <c r="C14064" s="2" t="s">
        <v>12974</v>
      </c>
      <c r="D14064" s="2">
        <v>1212</v>
      </c>
      <c r="E14064" s="7">
        <v>2004</v>
      </c>
      <c r="F14064" s="5" t="s">
        <v>6311</v>
      </c>
      <c r="H14064" s="5" t="s">
        <v>5398</v>
      </c>
      <c r="I14064" s="6" t="s">
        <v>18140</v>
      </c>
      <c r="J14064" s="6" t="s">
        <v>17888</v>
      </c>
      <c r="K14064" s="17">
        <v>5</v>
      </c>
      <c r="L14064" s="17" t="s">
        <v>7732</v>
      </c>
      <c r="M14064" s="9"/>
      <c r="N14064" s="9"/>
      <c r="O14064" s="21"/>
      <c r="Q14064" s="29"/>
      <c r="U14064" s="17"/>
      <c r="V14064" s="2"/>
      <c r="Y14064" t="str">
        <f t="shared" si="871"/>
        <v/>
      </c>
      <c r="AA14064" t="str">
        <f t="shared" si="872"/>
        <v/>
      </c>
      <c r="AC14064" s="7"/>
      <c r="AD14064" t="s">
        <v>18140</v>
      </c>
      <c r="AE14064">
        <f t="shared" si="874"/>
        <v>0</v>
      </c>
      <c r="AG14064" s="2"/>
      <c r="AI14064" s="7"/>
    </row>
    <row r="14065" spans="1:49" ht="11" customHeight="1" outlineLevel="1" x14ac:dyDescent="0.25">
      <c r="A14065" t="s">
        <v>129</v>
      </c>
      <c r="C14065" s="2" t="s">
        <v>12974</v>
      </c>
      <c r="D14065" s="2">
        <v>1213</v>
      </c>
      <c r="E14065" s="7">
        <v>2004</v>
      </c>
      <c r="F14065" s="5" t="s">
        <v>6311</v>
      </c>
      <c r="H14065" s="5" t="s">
        <v>5398</v>
      </c>
      <c r="I14065" s="6" t="s">
        <v>18140</v>
      </c>
      <c r="J14065" s="6" t="s">
        <v>17888</v>
      </c>
      <c r="K14065" s="17">
        <v>5</v>
      </c>
      <c r="L14065" s="17" t="s">
        <v>7732</v>
      </c>
      <c r="M14065" s="9"/>
      <c r="N14065" s="9"/>
      <c r="O14065" s="21"/>
      <c r="Q14065" s="29"/>
      <c r="U14065" s="17"/>
      <c r="V14065" s="2"/>
      <c r="Y14065" t="str">
        <f t="shared" si="871"/>
        <v/>
      </c>
      <c r="AA14065" t="str">
        <f t="shared" si="872"/>
        <v/>
      </c>
      <c r="AC14065" s="7"/>
      <c r="AD14065" t="s">
        <v>18140</v>
      </c>
      <c r="AE14065">
        <f t="shared" si="874"/>
        <v>0</v>
      </c>
      <c r="AG14065" s="2"/>
      <c r="AI14065" s="7"/>
    </row>
    <row r="14066" spans="1:49" ht="11" customHeight="1" outlineLevel="1" x14ac:dyDescent="0.25">
      <c r="A14066" t="s">
        <v>129</v>
      </c>
      <c r="C14066" s="2" t="s">
        <v>12974</v>
      </c>
      <c r="D14066" s="2">
        <v>1214</v>
      </c>
      <c r="E14066" s="7">
        <v>2004</v>
      </c>
      <c r="F14066" s="5" t="s">
        <v>6311</v>
      </c>
      <c r="H14066" s="5" t="s">
        <v>5398</v>
      </c>
      <c r="I14066" s="6" t="s">
        <v>18139</v>
      </c>
      <c r="J14066" s="6" t="s">
        <v>17888</v>
      </c>
      <c r="K14066" s="17">
        <v>6</v>
      </c>
      <c r="L14066" s="17" t="s">
        <v>7732</v>
      </c>
      <c r="M14066" s="9"/>
      <c r="N14066" s="9"/>
      <c r="O14066" s="21"/>
      <c r="Q14066" s="29"/>
      <c r="U14066" s="17"/>
      <c r="V14066" s="2"/>
      <c r="Y14066" t="str">
        <f t="shared" si="871"/>
        <v/>
      </c>
      <c r="AA14066" t="str">
        <f t="shared" si="872"/>
        <v/>
      </c>
      <c r="AC14066" s="7"/>
      <c r="AD14066" t="s">
        <v>18139</v>
      </c>
      <c r="AE14066">
        <f t="shared" si="874"/>
        <v>0</v>
      </c>
      <c r="AG14066" s="2"/>
      <c r="AI14066" s="7"/>
    </row>
    <row r="14067" spans="1:49" ht="11" customHeight="1" outlineLevel="1" x14ac:dyDescent="0.25">
      <c r="A14067" t="s">
        <v>129</v>
      </c>
      <c r="C14067" s="2" t="s">
        <v>12974</v>
      </c>
      <c r="D14067" s="2">
        <v>1228</v>
      </c>
      <c r="E14067" s="7">
        <v>2005</v>
      </c>
      <c r="F14067" s="5" t="s">
        <v>5279</v>
      </c>
      <c r="H14067" s="5" t="s">
        <v>5398</v>
      </c>
      <c r="I14067" s="6" t="s">
        <v>2193</v>
      </c>
      <c r="J14067" s="6" t="s">
        <v>17370</v>
      </c>
      <c r="K14067" s="17">
        <v>3</v>
      </c>
      <c r="L14067" s="17" t="s">
        <v>7732</v>
      </c>
      <c r="M14067" s="9"/>
      <c r="N14067" s="9"/>
      <c r="O14067" s="21"/>
      <c r="Q14067" s="29"/>
      <c r="U14067" s="17"/>
      <c r="V14067" s="2">
        <v>1206</v>
      </c>
      <c r="Y14067" t="str">
        <f t="shared" si="871"/>
        <v/>
      </c>
      <c r="AA14067" t="str">
        <f t="shared" si="872"/>
        <v/>
      </c>
      <c r="AC14067" s="7"/>
      <c r="AD14067" t="s">
        <v>2193</v>
      </c>
      <c r="AE14067">
        <f t="shared" si="874"/>
        <v>0</v>
      </c>
      <c r="AG14067" s="2"/>
      <c r="AH14067" t="s">
        <v>5986</v>
      </c>
      <c r="AI14067" s="7" t="s">
        <v>4610</v>
      </c>
    </row>
    <row r="14068" spans="1:49" ht="11" customHeight="1" outlineLevel="1" x14ac:dyDescent="0.25">
      <c r="A14068" t="s">
        <v>129</v>
      </c>
      <c r="C14068" s="2" t="s">
        <v>12974</v>
      </c>
      <c r="D14068" s="2">
        <v>1261</v>
      </c>
      <c r="E14068" s="7">
        <v>2007</v>
      </c>
      <c r="F14068" s="5" t="s">
        <v>3773</v>
      </c>
      <c r="H14068" s="5" t="s">
        <v>5398</v>
      </c>
      <c r="I14068" s="6" t="s">
        <v>18142</v>
      </c>
      <c r="J14068" s="6" t="s">
        <v>18141</v>
      </c>
      <c r="K14068" s="17">
        <v>6</v>
      </c>
      <c r="L14068" s="17" t="s">
        <v>7732</v>
      </c>
      <c r="M14068" s="9"/>
      <c r="N14068" s="9"/>
      <c r="O14068" s="21"/>
      <c r="Q14068" s="29"/>
      <c r="U14068" s="17"/>
      <c r="V14068" s="2"/>
      <c r="Y14068" t="str">
        <f t="shared" ref="Y14068:Y14131" si="875">IF(COUNTIF(F14068,"*fdc*"),1,"")</f>
        <v/>
      </c>
      <c r="AA14068" t="str">
        <f t="shared" ref="AA14068:AA14131" si="876">IF(COUNTIF(F14068,"*s/s*"),1,"")</f>
        <v/>
      </c>
      <c r="AC14068" s="7"/>
      <c r="AD14068" t="s">
        <v>18142</v>
      </c>
      <c r="AE14068">
        <f t="shared" si="874"/>
        <v>0</v>
      </c>
      <c r="AG14068" s="2"/>
      <c r="AI14068" s="7"/>
    </row>
    <row r="14069" spans="1:49" ht="11" customHeight="1" x14ac:dyDescent="0.25">
      <c r="A14069" s="4" t="s">
        <v>20007</v>
      </c>
      <c r="B14069" t="s">
        <v>20008</v>
      </c>
      <c r="C14069" s="2" t="s">
        <v>12974</v>
      </c>
      <c r="E14069" s="7"/>
      <c r="F14069" s="5"/>
      <c r="H14069" s="5"/>
      <c r="I14069" s="6"/>
      <c r="J14069" s="6"/>
      <c r="K14069" s="17"/>
      <c r="L14069" s="17"/>
      <c r="M14069" s="9"/>
      <c r="N14069" s="9">
        <f>SUM(M14070:M14071)</f>
        <v>7</v>
      </c>
      <c r="O14069" s="21">
        <v>1390</v>
      </c>
      <c r="P14069">
        <f>COUNTIF(L14070:L14071,"*")</f>
        <v>2</v>
      </c>
      <c r="Q14069" s="29">
        <f>P14069/O14069</f>
        <v>1.4388489208633094E-3</v>
      </c>
      <c r="R14069">
        <f>COUNTIF(L14070:L14071,"Y")+COUNTIF(L14070:L14071,"S")</f>
        <v>2</v>
      </c>
      <c r="U14069" s="18" t="s">
        <v>7732</v>
      </c>
      <c r="V14069" s="2"/>
      <c r="W14069" t="s">
        <v>18497</v>
      </c>
      <c r="Y14069" t="str">
        <f t="shared" si="875"/>
        <v/>
      </c>
      <c r="AA14069" t="str">
        <f t="shared" si="876"/>
        <v/>
      </c>
      <c r="AC14069" s="7"/>
      <c r="AF14069">
        <f>COUNTIF(AE14070:AE14199,"1")</f>
        <v>0</v>
      </c>
      <c r="AG14069" s="2"/>
      <c r="AI14069" s="7"/>
      <c r="AJ14069">
        <f>COUNTIF($K14070:$K14071,"1")-COUNTIFS($K14070:$K14071,"1",$L14070:$L14071,"V")</f>
        <v>0</v>
      </c>
      <c r="AK14069">
        <f>COUNTIFS($K14070:$K14071,"1",$L14070:$L14071,"Y")+COUNTIFS($K14070:$K14071,"1",$L14070:$L14071,"s")</f>
        <v>0</v>
      </c>
      <c r="AL14069">
        <f>COUNTIF($K14070:$K14071,"2")-COUNTIFS($K14070:$K14071,"2",$L14070:$L14071,"V")</f>
        <v>0</v>
      </c>
      <c r="AM14069">
        <f>COUNTIFS($K14070:$K14071,"2",$L14070:$L14071,"Y")+COUNTIFS($K14070:$K14071,"2",$L14070:$L14071,"s")</f>
        <v>0</v>
      </c>
      <c r="AN14069">
        <f>COUNTIF($K14070:$K14071,"3")-COUNTIFS($K14070:$K14071,"3",$L14070:$L14071,"V")</f>
        <v>0</v>
      </c>
      <c r="AO14069">
        <f>COUNTIFS($K14070:$K14071,"3",$L14070:$L14071,"Y")+COUNTIFS($K14070:$K14071,"3",$L14070:$L14071,"s")</f>
        <v>0</v>
      </c>
      <c r="AP14069">
        <f>COUNTIF($K14070:$K14071,"4")-COUNTIFS($K14070:$K14071,"4",$L14070:$L14071,"V")</f>
        <v>1</v>
      </c>
      <c r="AQ14069">
        <f>COUNTIFS($K14070:$K14071,"4",$L14070:$L14071,"Y")+COUNTIFS($K14070:$K14071,"4",$L14070:$L14071,"s")</f>
        <v>1</v>
      </c>
      <c r="AR14069">
        <f>COUNTIF($K14070:$K14071,"5")-COUNTIFS($K14070:$K14071,"5",$L14070:$L14071,"V")</f>
        <v>0</v>
      </c>
      <c r="AS14069">
        <f>COUNTIFS($K14070:$K14071,"5",$L14070:$L14071,"Y")+COUNTIFS($K14070:$K14071,"5",$L14070:$L14071,"s")</f>
        <v>0</v>
      </c>
      <c r="AT14069">
        <f>COUNTIF($K14070:$K14071,"6")-COUNTIFS($K14070:$K14071,"6",$L14070:$L14071,"V")</f>
        <v>1</v>
      </c>
      <c r="AU14069">
        <f>COUNTIFS($K14070:$K14071,"6",$L14070:$L14071,"Y")+COUNTIFS($K14070:$K14071,"6",$L14070:$L14071,"s")</f>
        <v>1</v>
      </c>
      <c r="AV14069">
        <f>COUNTIF($K14070:$K14071,"7")-COUNTIFS($K14070:$K14071,"7",$L14070:$L14071,"V")</f>
        <v>0</v>
      </c>
      <c r="AW14069">
        <f>COUNTIFS($K14070:$K14071,"7",$L14070:$L14071,"Y")+COUNTIFS($K14070:$K14071,"7",$L14070:$L14071,"s")</f>
        <v>0</v>
      </c>
    </row>
    <row r="14070" spans="1:49" ht="11" customHeight="1" outlineLevel="1" x14ac:dyDescent="0.25">
      <c r="A14070" t="s">
        <v>20013</v>
      </c>
      <c r="C14070" s="2" t="s">
        <v>12974</v>
      </c>
      <c r="D14070" s="2">
        <v>697</v>
      </c>
      <c r="E14070" s="7">
        <v>1995</v>
      </c>
      <c r="F14070" s="5" t="s">
        <v>20009</v>
      </c>
      <c r="H14070" s="5" t="s">
        <v>5398</v>
      </c>
      <c r="I14070" s="6" t="s">
        <v>9223</v>
      </c>
      <c r="J14070" s="6" t="s">
        <v>20011</v>
      </c>
      <c r="K14070" s="17">
        <v>4</v>
      </c>
      <c r="L14070" s="17" t="s">
        <v>7730</v>
      </c>
      <c r="M14070" s="9">
        <v>3.5</v>
      </c>
      <c r="N14070" s="9"/>
      <c r="O14070" s="21"/>
      <c r="Q14070" s="29"/>
      <c r="U14070" s="17"/>
      <c r="V14070" s="2"/>
      <c r="Y14070" t="str">
        <f t="shared" si="875"/>
        <v/>
      </c>
      <c r="AA14070" t="str">
        <f t="shared" si="876"/>
        <v/>
      </c>
      <c r="AC14070" s="7"/>
      <c r="AD14070" t="s">
        <v>9223</v>
      </c>
      <c r="AE14070">
        <f>COUNTIF(I14070,"*Fuji*")</f>
        <v>0</v>
      </c>
      <c r="AG14070" s="2"/>
      <c r="AI14070" s="7"/>
    </row>
    <row r="14071" spans="1:49" ht="11" customHeight="1" outlineLevel="1" x14ac:dyDescent="0.25">
      <c r="A14071" t="s">
        <v>20013</v>
      </c>
      <c r="C14071" s="2" t="s">
        <v>12974</v>
      </c>
      <c r="D14071" s="2">
        <v>698</v>
      </c>
      <c r="E14071" s="7">
        <v>1995</v>
      </c>
      <c r="F14071" s="5" t="s">
        <v>20010</v>
      </c>
      <c r="H14071" s="5" t="s">
        <v>5398</v>
      </c>
      <c r="I14071" s="6" t="s">
        <v>20012</v>
      </c>
      <c r="J14071" s="6" t="s">
        <v>20011</v>
      </c>
      <c r="K14071" s="17">
        <v>6</v>
      </c>
      <c r="L14071" s="17" t="s">
        <v>7730</v>
      </c>
      <c r="M14071" s="9">
        <v>3.5</v>
      </c>
      <c r="N14071" s="9"/>
      <c r="O14071" s="21"/>
      <c r="Q14071" s="29"/>
      <c r="U14071" s="17"/>
      <c r="V14071" s="2"/>
      <c r="Y14071" t="str">
        <f t="shared" si="875"/>
        <v/>
      </c>
      <c r="AA14071" t="str">
        <f t="shared" si="876"/>
        <v/>
      </c>
      <c r="AC14071" s="7"/>
      <c r="AD14071" t="s">
        <v>20012</v>
      </c>
      <c r="AE14071">
        <f>COUNTIF(I14071,"*Fuji*")</f>
        <v>0</v>
      </c>
      <c r="AG14071" s="2"/>
      <c r="AI14071" s="7"/>
    </row>
    <row r="14072" spans="1:49" ht="11" customHeight="1" x14ac:dyDescent="0.25">
      <c r="A14072" t="s">
        <v>17965</v>
      </c>
      <c r="B14072" t="s">
        <v>17245</v>
      </c>
      <c r="C14072" s="2" t="s">
        <v>12974</v>
      </c>
      <c r="E14072" s="7"/>
      <c r="F14072" s="5"/>
      <c r="H14072" s="5"/>
      <c r="I14072" s="6"/>
      <c r="J14072" s="6"/>
      <c r="K14072" s="17"/>
      <c r="L14072" s="17"/>
      <c r="M14072" s="9"/>
      <c r="N14072" s="9">
        <f>SUM(M14073:M14202)</f>
        <v>80.899999999999991</v>
      </c>
      <c r="O14072" s="21">
        <v>2388</v>
      </c>
      <c r="P14072">
        <f>COUNTIF(L14073:L14202,"*")</f>
        <v>130</v>
      </c>
      <c r="Q14072" s="29">
        <f>P14072/O14072</f>
        <v>5.443886097152429E-2</v>
      </c>
      <c r="R14072">
        <f>COUNTIF(L14073:L14202,"Y")+COUNTIF(L14073:L14202,"S")</f>
        <v>55</v>
      </c>
      <c r="U14072" s="18" t="s">
        <v>7732</v>
      </c>
      <c r="V14072" s="2"/>
      <c r="W14072" t="s">
        <v>18497</v>
      </c>
      <c r="Y14072" t="str">
        <f t="shared" si="875"/>
        <v/>
      </c>
      <c r="AA14072" t="str">
        <f t="shared" si="876"/>
        <v/>
      </c>
      <c r="AC14072" s="7"/>
      <c r="AF14072">
        <f>COUNTIF(AE14073:AE14202,"1")</f>
        <v>0</v>
      </c>
      <c r="AG14072" s="2"/>
      <c r="AI14072" s="7"/>
      <c r="AJ14072">
        <f>COUNTIF($K14073:$K14202,"1")-COUNTIFS($K14073:$K14202,"1",$L14073:$L14202,"V")</f>
        <v>3</v>
      </c>
      <c r="AK14072">
        <f>COUNTIFS($K14073:$K14202,"1",$L14073:$L14202,"Y")+COUNTIFS($K14073:$K14202,"1",$L14073:$L14202,"s")</f>
        <v>3</v>
      </c>
      <c r="AL14072">
        <f>COUNTIF($K14073:$K14202,"2")-COUNTIFS($K14073:$K14202,"2",$L14073:$L14202,"V")</f>
        <v>0</v>
      </c>
      <c r="AM14072">
        <f>COUNTIFS($K14073:$K14202,"2",$L14073:$L14202,"Y")+COUNTIFS($K14073:$K14202,"2",$L14073:$L14202,"s")</f>
        <v>0</v>
      </c>
      <c r="AN14072">
        <f>COUNTIF($K14073:$K14202,"3")-COUNTIFS($K14073:$K14202,"3",$L14073:$L14202,"V")</f>
        <v>20</v>
      </c>
      <c r="AO14072">
        <f>COUNTIFS($K14073:$K14202,"3",$L14073:$L14202,"Y")+COUNTIFS($K14073:$K14202,"3",$L14073:$L14202,"s")</f>
        <v>10</v>
      </c>
      <c r="AP14072">
        <f>COUNTIF($K14073:$K14202,"4")-COUNTIFS($K14073:$K14202,"4",$L14073:$L14202,"V")</f>
        <v>0</v>
      </c>
      <c r="AQ14072">
        <f>COUNTIFS($K14073:$K14202,"4",$L14073:$L14202,"Y")+COUNTIFS($K14073:$K14202,"4",$L14073:$L14202,"s")</f>
        <v>0</v>
      </c>
      <c r="AR14072">
        <f>COUNTIF($K14073:$K14202,"5")-COUNTIFS($K14073:$K14202,"5",$L14073:$L14202,"V")</f>
        <v>50</v>
      </c>
      <c r="AS14072">
        <f>COUNTIFS($K14073:$K14202,"5",$L14073:$L14202,"Y")+COUNTIFS($K14073:$K14202,"5",$L14073:$L14202,"s")</f>
        <v>12</v>
      </c>
      <c r="AT14072">
        <f>COUNTIF($K14073:$K14202,"6")-COUNTIFS($K14073:$K14202,"6",$L14073:$L14202,"V")</f>
        <v>57</v>
      </c>
      <c r="AU14072">
        <f>COUNTIFS($K14073:$K14202,"6",$L14073:$L14202,"Y")+COUNTIFS($K14073:$K14202,"6",$L14073:$L14202,"s")</f>
        <v>30</v>
      </c>
      <c r="AV14072">
        <f>COUNTIF($K14073:$K14202,"7")-COUNTIFS($K14073:$K14202,"7",$L14073:$L14202,"V")</f>
        <v>0</v>
      </c>
      <c r="AW14072">
        <f>COUNTIFS($K14073:$K14202,"7",$L14073:$L14202,"Y")+COUNTIFS($K14073:$K14202,"7",$L14073:$L14202,"s")</f>
        <v>0</v>
      </c>
    </row>
    <row r="14073" spans="1:49" ht="11" customHeight="1" outlineLevel="1" x14ac:dyDescent="0.25">
      <c r="A14073" t="s">
        <v>1202</v>
      </c>
      <c r="C14073" s="2" t="s">
        <v>12974</v>
      </c>
      <c r="D14073" s="2">
        <v>131</v>
      </c>
      <c r="E14073" s="7">
        <v>1938</v>
      </c>
      <c r="F14073" s="5" t="s">
        <v>1099</v>
      </c>
      <c r="H14073" s="5" t="s">
        <v>17889</v>
      </c>
      <c r="I14073" s="6" t="s">
        <v>17894</v>
      </c>
      <c r="J14073" s="6" t="s">
        <v>17898</v>
      </c>
      <c r="K14073" s="17">
        <v>5</v>
      </c>
      <c r="L14073" s="17" t="s">
        <v>7732</v>
      </c>
      <c r="M14073" s="9"/>
      <c r="N14073" s="9"/>
      <c r="O14073" s="21"/>
      <c r="Q14073" s="29"/>
      <c r="U14073" s="17"/>
      <c r="V14073" s="2">
        <v>131</v>
      </c>
      <c r="Y14073" t="str">
        <f t="shared" si="875"/>
        <v/>
      </c>
      <c r="AA14073" t="str">
        <f t="shared" si="876"/>
        <v/>
      </c>
      <c r="AC14073" s="7"/>
      <c r="AD14073" t="s">
        <v>17894</v>
      </c>
      <c r="AE14073">
        <f t="shared" ref="AE14073:AE14104" si="877">COUNTIF(I14073,"*Fuji*")</f>
        <v>0</v>
      </c>
      <c r="AG14073" s="2"/>
      <c r="AI14073" s="7"/>
    </row>
    <row r="14074" spans="1:49" ht="11" customHeight="1" outlineLevel="1" x14ac:dyDescent="0.25">
      <c r="A14074" t="s">
        <v>1202</v>
      </c>
      <c r="C14074" s="2" t="s">
        <v>12974</v>
      </c>
      <c r="D14074" s="2">
        <v>132</v>
      </c>
      <c r="E14074" s="7">
        <v>1938</v>
      </c>
      <c r="F14074" s="5" t="s">
        <v>1101</v>
      </c>
      <c r="H14074" s="5" t="s">
        <v>17890</v>
      </c>
      <c r="I14074" s="6" t="s">
        <v>17895</v>
      </c>
      <c r="J14074" s="6" t="s">
        <v>17898</v>
      </c>
      <c r="K14074" s="17">
        <v>3</v>
      </c>
      <c r="L14074" s="17" t="s">
        <v>7732</v>
      </c>
      <c r="M14074" s="9"/>
      <c r="N14074" s="9"/>
      <c r="O14074" s="21"/>
      <c r="Q14074" s="29"/>
      <c r="U14074" s="17"/>
      <c r="V14074" s="2">
        <v>132</v>
      </c>
      <c r="Y14074" t="str">
        <f t="shared" si="875"/>
        <v/>
      </c>
      <c r="AA14074" t="str">
        <f t="shared" si="876"/>
        <v/>
      </c>
      <c r="AC14074" s="7"/>
      <c r="AD14074" t="s">
        <v>17895</v>
      </c>
      <c r="AE14074">
        <f t="shared" si="877"/>
        <v>0</v>
      </c>
      <c r="AG14074" s="2"/>
      <c r="AI14074" s="7"/>
    </row>
    <row r="14075" spans="1:49" ht="11" customHeight="1" outlineLevel="1" x14ac:dyDescent="0.25">
      <c r="A14075" t="s">
        <v>1202</v>
      </c>
      <c r="C14075" s="2" t="s">
        <v>12974</v>
      </c>
      <c r="D14075" s="2">
        <v>134</v>
      </c>
      <c r="E14075" s="7">
        <v>1938</v>
      </c>
      <c r="F14075" s="5" t="s">
        <v>1284</v>
      </c>
      <c r="H14075" s="5" t="s">
        <v>17891</v>
      </c>
      <c r="I14075" s="6" t="s">
        <v>17896</v>
      </c>
      <c r="J14075" s="6" t="s">
        <v>17898</v>
      </c>
      <c r="K14075" s="17">
        <v>5</v>
      </c>
      <c r="L14075" s="17" t="s">
        <v>7732</v>
      </c>
      <c r="M14075" s="9"/>
      <c r="N14075" s="9"/>
      <c r="O14075" s="21"/>
      <c r="Q14075" s="29"/>
      <c r="U14075" s="17"/>
      <c r="V14075" s="2">
        <v>134</v>
      </c>
      <c r="Y14075" t="str">
        <f t="shared" si="875"/>
        <v/>
      </c>
      <c r="AA14075" t="str">
        <f t="shared" si="876"/>
        <v/>
      </c>
      <c r="AC14075" s="7"/>
      <c r="AD14075" t="s">
        <v>17896</v>
      </c>
      <c r="AE14075">
        <f t="shared" si="877"/>
        <v>0</v>
      </c>
      <c r="AG14075" s="2"/>
      <c r="AI14075" s="7"/>
    </row>
    <row r="14076" spans="1:49" ht="11" customHeight="1" outlineLevel="1" x14ac:dyDescent="0.25">
      <c r="A14076" t="s">
        <v>1202</v>
      </c>
      <c r="C14076" s="2" t="s">
        <v>12974</v>
      </c>
      <c r="D14076" s="2">
        <v>135</v>
      </c>
      <c r="E14076" s="7">
        <v>1938</v>
      </c>
      <c r="F14076" s="5" t="s">
        <v>1284</v>
      </c>
      <c r="H14076" s="5" t="s">
        <v>17293</v>
      </c>
      <c r="I14076" s="6" t="s">
        <v>17897</v>
      </c>
      <c r="J14076" s="6" t="s">
        <v>17898</v>
      </c>
      <c r="K14076" s="17">
        <v>5</v>
      </c>
      <c r="L14076" s="17" t="s">
        <v>7732</v>
      </c>
      <c r="M14076" s="9"/>
      <c r="N14076" s="9"/>
      <c r="O14076" s="21"/>
      <c r="Q14076" s="29"/>
      <c r="U14076" s="17"/>
      <c r="V14076" s="2">
        <v>135</v>
      </c>
      <c r="Y14076" t="str">
        <f t="shared" si="875"/>
        <v/>
      </c>
      <c r="AA14076" t="str">
        <f t="shared" si="876"/>
        <v/>
      </c>
      <c r="AC14076" s="7"/>
      <c r="AD14076" t="s">
        <v>17897</v>
      </c>
      <c r="AE14076">
        <f t="shared" si="877"/>
        <v>0</v>
      </c>
      <c r="AG14076" s="2"/>
      <c r="AI14076" s="7"/>
    </row>
    <row r="14077" spans="1:49" ht="11" customHeight="1" outlineLevel="1" collapsed="1" x14ac:dyDescent="0.25">
      <c r="A14077" t="s">
        <v>1202</v>
      </c>
      <c r="C14077" s="2" t="s">
        <v>12974</v>
      </c>
      <c r="D14077" s="2">
        <v>137</v>
      </c>
      <c r="E14077" s="7">
        <v>1938</v>
      </c>
      <c r="F14077" s="5" t="s">
        <v>3304</v>
      </c>
      <c r="H14077" s="5" t="s">
        <v>17892</v>
      </c>
      <c r="I14077" s="6" t="s">
        <v>17896</v>
      </c>
      <c r="J14077" s="6" t="s">
        <v>17898</v>
      </c>
      <c r="K14077" s="17">
        <v>5</v>
      </c>
      <c r="L14077" s="17" t="s">
        <v>7732</v>
      </c>
      <c r="M14077" s="9"/>
      <c r="N14077" s="9"/>
      <c r="O14077" s="21"/>
      <c r="Q14077" s="29"/>
      <c r="U14077" s="17"/>
      <c r="V14077" s="2">
        <v>137</v>
      </c>
      <c r="Y14077" t="str">
        <f t="shared" si="875"/>
        <v/>
      </c>
      <c r="AA14077" t="str">
        <f t="shared" si="876"/>
        <v/>
      </c>
      <c r="AC14077" s="7"/>
      <c r="AD14077" t="s">
        <v>17896</v>
      </c>
      <c r="AE14077">
        <f t="shared" si="877"/>
        <v>0</v>
      </c>
      <c r="AG14077" s="2"/>
      <c r="AI14077" s="7"/>
    </row>
    <row r="14078" spans="1:49" ht="11" customHeight="1" outlineLevel="1" x14ac:dyDescent="0.25">
      <c r="A14078" t="s">
        <v>1202</v>
      </c>
      <c r="C14078" s="2" t="s">
        <v>12974</v>
      </c>
      <c r="D14078" s="2">
        <v>139</v>
      </c>
      <c r="E14078" s="7">
        <v>1938</v>
      </c>
      <c r="F14078" s="5" t="s">
        <v>4616</v>
      </c>
      <c r="H14078" s="5" t="s">
        <v>17893</v>
      </c>
      <c r="I14078" s="6" t="s">
        <v>17897</v>
      </c>
      <c r="J14078" s="6" t="s">
        <v>17898</v>
      </c>
      <c r="K14078" s="17">
        <v>5</v>
      </c>
      <c r="L14078" s="17" t="s">
        <v>7732</v>
      </c>
      <c r="M14078" s="9"/>
      <c r="N14078" s="9"/>
      <c r="O14078" s="21"/>
      <c r="Q14078" s="29"/>
      <c r="U14078" s="17"/>
      <c r="V14078" s="2">
        <v>139</v>
      </c>
      <c r="Y14078" t="str">
        <f t="shared" si="875"/>
        <v/>
      </c>
      <c r="AA14078" t="str">
        <f t="shared" si="876"/>
        <v/>
      </c>
      <c r="AC14078" s="7"/>
      <c r="AD14078" t="s">
        <v>17897</v>
      </c>
      <c r="AE14078">
        <f t="shared" si="877"/>
        <v>0</v>
      </c>
      <c r="AG14078" s="2"/>
      <c r="AI14078" s="7"/>
    </row>
    <row r="14079" spans="1:49" ht="11" customHeight="1" outlineLevel="1" x14ac:dyDescent="0.25">
      <c r="A14079" t="s">
        <v>1202</v>
      </c>
      <c r="C14079" s="2" t="s">
        <v>12974</v>
      </c>
      <c r="D14079" s="2">
        <v>151</v>
      </c>
      <c r="E14079" s="7">
        <v>1949</v>
      </c>
      <c r="F14079" s="5" t="s">
        <v>4732</v>
      </c>
      <c r="H14079" s="5" t="s">
        <v>17889</v>
      </c>
      <c r="I14079" s="6" t="s">
        <v>17894</v>
      </c>
      <c r="J14079" s="6" t="s">
        <v>17899</v>
      </c>
      <c r="K14079" s="17">
        <v>5</v>
      </c>
      <c r="L14079" s="17" t="s">
        <v>7732</v>
      </c>
      <c r="M14079" s="9"/>
      <c r="N14079" s="9"/>
      <c r="O14079" s="21"/>
      <c r="Q14079" s="29"/>
      <c r="U14079" s="17"/>
      <c r="V14079" s="2">
        <v>151</v>
      </c>
      <c r="Y14079" t="str">
        <f t="shared" si="875"/>
        <v/>
      </c>
      <c r="AA14079" t="str">
        <f t="shared" si="876"/>
        <v/>
      </c>
      <c r="AC14079" s="7"/>
      <c r="AD14079" t="s">
        <v>17894</v>
      </c>
      <c r="AE14079">
        <f t="shared" si="877"/>
        <v>0</v>
      </c>
      <c r="AG14079" s="2"/>
      <c r="AI14079" s="7"/>
    </row>
    <row r="14080" spans="1:49" ht="11" customHeight="1" outlineLevel="1" x14ac:dyDescent="0.25">
      <c r="A14080" t="s">
        <v>1202</v>
      </c>
      <c r="C14080" s="2" t="s">
        <v>12974</v>
      </c>
      <c r="D14080" s="2">
        <v>152</v>
      </c>
      <c r="E14080" s="7">
        <v>1949</v>
      </c>
      <c r="F14080" s="5" t="s">
        <v>3217</v>
      </c>
      <c r="H14080" s="5" t="s">
        <v>17890</v>
      </c>
      <c r="I14080" s="6" t="s">
        <v>17895</v>
      </c>
      <c r="J14080" s="6" t="s">
        <v>17899</v>
      </c>
      <c r="K14080" s="17">
        <v>3</v>
      </c>
      <c r="L14080" s="17" t="s">
        <v>7732</v>
      </c>
      <c r="M14080" s="9"/>
      <c r="N14080" s="9"/>
      <c r="O14080" s="21"/>
      <c r="Q14080" s="29"/>
      <c r="U14080" s="17"/>
      <c r="V14080" s="2">
        <v>152</v>
      </c>
      <c r="Y14080" t="str">
        <f t="shared" si="875"/>
        <v/>
      </c>
      <c r="AA14080" t="str">
        <f t="shared" si="876"/>
        <v/>
      </c>
      <c r="AC14080" s="7"/>
      <c r="AD14080" t="s">
        <v>17895</v>
      </c>
      <c r="AE14080">
        <f t="shared" si="877"/>
        <v>0</v>
      </c>
      <c r="AG14080" s="2"/>
      <c r="AI14080" s="7"/>
    </row>
    <row r="14081" spans="1:35" ht="11" customHeight="1" outlineLevel="1" x14ac:dyDescent="0.25">
      <c r="A14081" t="s">
        <v>1202</v>
      </c>
      <c r="C14081" s="2" t="s">
        <v>12974</v>
      </c>
      <c r="D14081" s="2">
        <v>156</v>
      </c>
      <c r="E14081" s="7">
        <v>1949</v>
      </c>
      <c r="F14081" s="5" t="s">
        <v>5139</v>
      </c>
      <c r="H14081" s="5" t="s">
        <v>17900</v>
      </c>
      <c r="I14081" s="6" t="s">
        <v>17897</v>
      </c>
      <c r="J14081" s="6" t="s">
        <v>17899</v>
      </c>
      <c r="K14081" s="17">
        <v>5</v>
      </c>
      <c r="L14081" s="17" t="s">
        <v>7732</v>
      </c>
      <c r="M14081" s="9"/>
      <c r="N14081" s="9"/>
      <c r="O14081" s="21"/>
      <c r="Q14081" s="29"/>
      <c r="U14081" s="17"/>
      <c r="V14081" s="2">
        <v>156</v>
      </c>
      <c r="Y14081" t="str">
        <f t="shared" si="875"/>
        <v/>
      </c>
      <c r="AA14081" t="str">
        <f t="shared" si="876"/>
        <v/>
      </c>
      <c r="AC14081" s="7"/>
      <c r="AD14081" t="s">
        <v>17897</v>
      </c>
      <c r="AE14081">
        <f t="shared" si="877"/>
        <v>0</v>
      </c>
      <c r="AG14081" s="2"/>
      <c r="AI14081" s="7"/>
    </row>
    <row r="14082" spans="1:35" ht="11" customHeight="1" outlineLevel="1" x14ac:dyDescent="0.25">
      <c r="A14082" t="s">
        <v>1202</v>
      </c>
      <c r="C14082" s="2" t="s">
        <v>12974</v>
      </c>
      <c r="D14082" s="2">
        <v>157</v>
      </c>
      <c r="E14082" s="7">
        <v>1949</v>
      </c>
      <c r="F14082" s="5" t="s">
        <v>1629</v>
      </c>
      <c r="H14082" s="5" t="s">
        <v>17901</v>
      </c>
      <c r="I14082" s="6" t="s">
        <v>17895</v>
      </c>
      <c r="J14082" s="6" t="s">
        <v>17899</v>
      </c>
      <c r="K14082" s="17">
        <v>3</v>
      </c>
      <c r="L14082" s="17" t="s">
        <v>7732</v>
      </c>
      <c r="M14082" s="9"/>
      <c r="N14082" s="9"/>
      <c r="O14082" s="21"/>
      <c r="Q14082" s="29"/>
      <c r="U14082" s="17"/>
      <c r="V14082" s="2">
        <v>157</v>
      </c>
      <c r="Y14082" t="str">
        <f t="shared" si="875"/>
        <v/>
      </c>
      <c r="AA14082" t="str">
        <f t="shared" si="876"/>
        <v/>
      </c>
      <c r="AC14082" s="7"/>
      <c r="AD14082" t="s">
        <v>17895</v>
      </c>
      <c r="AE14082">
        <f t="shared" si="877"/>
        <v>0</v>
      </c>
      <c r="AG14082" s="2"/>
      <c r="AI14082" s="7"/>
    </row>
    <row r="14083" spans="1:35" ht="11" customHeight="1" outlineLevel="1" x14ac:dyDescent="0.25">
      <c r="A14083" t="s">
        <v>1202</v>
      </c>
      <c r="C14083" s="2" t="s">
        <v>12974</v>
      </c>
      <c r="D14083" s="2">
        <v>159</v>
      </c>
      <c r="E14083" s="7">
        <v>1949</v>
      </c>
      <c r="F14083" s="5" t="s">
        <v>95</v>
      </c>
      <c r="H14083" s="5" t="s">
        <v>17902</v>
      </c>
      <c r="I14083" s="6" t="s">
        <v>17896</v>
      </c>
      <c r="J14083" s="6" t="s">
        <v>17899</v>
      </c>
      <c r="K14083" s="17">
        <v>5</v>
      </c>
      <c r="L14083" s="17" t="s">
        <v>7732</v>
      </c>
      <c r="M14083" s="9"/>
      <c r="N14083" s="9"/>
      <c r="O14083" s="21"/>
      <c r="Q14083" s="29"/>
      <c r="U14083" s="17"/>
      <c r="V14083" s="2">
        <v>159</v>
      </c>
      <c r="Y14083" t="str">
        <f t="shared" si="875"/>
        <v/>
      </c>
      <c r="AA14083" t="str">
        <f t="shared" si="876"/>
        <v/>
      </c>
      <c r="AC14083" s="7"/>
      <c r="AD14083" t="s">
        <v>17896</v>
      </c>
      <c r="AE14083">
        <f t="shared" si="877"/>
        <v>0</v>
      </c>
      <c r="AG14083" s="2"/>
      <c r="AI14083" s="7"/>
    </row>
    <row r="14084" spans="1:35" ht="11" customHeight="1" outlineLevel="1" x14ac:dyDescent="0.25">
      <c r="A14084" t="s">
        <v>1202</v>
      </c>
      <c r="C14084" s="2" t="s">
        <v>12974</v>
      </c>
      <c r="D14084" s="2">
        <v>160</v>
      </c>
      <c r="E14084" s="7">
        <v>1949</v>
      </c>
      <c r="F14084" s="5" t="s">
        <v>5138</v>
      </c>
      <c r="H14084" s="5" t="s">
        <v>5702</v>
      </c>
      <c r="I14084" s="6" t="s">
        <v>17896</v>
      </c>
      <c r="J14084" s="6" t="s">
        <v>17899</v>
      </c>
      <c r="K14084" s="17">
        <v>5</v>
      </c>
      <c r="L14084" s="17" t="s">
        <v>7732</v>
      </c>
      <c r="M14084" s="9"/>
      <c r="N14084" s="9"/>
      <c r="O14084" s="21"/>
      <c r="Q14084" s="29"/>
      <c r="U14084" s="17"/>
      <c r="V14084" s="2">
        <v>160</v>
      </c>
      <c r="Y14084" t="str">
        <f t="shared" si="875"/>
        <v/>
      </c>
      <c r="AA14084" t="str">
        <f t="shared" si="876"/>
        <v/>
      </c>
      <c r="AC14084" s="7"/>
      <c r="AD14084" t="s">
        <v>17896</v>
      </c>
      <c r="AE14084">
        <f t="shared" si="877"/>
        <v>0</v>
      </c>
      <c r="AG14084" s="2"/>
      <c r="AI14084" s="7"/>
    </row>
    <row r="14085" spans="1:35" ht="11" customHeight="1" outlineLevel="1" collapsed="1" x14ac:dyDescent="0.25">
      <c r="A14085" t="s">
        <v>1202</v>
      </c>
      <c r="C14085" s="2" t="s">
        <v>12974</v>
      </c>
      <c r="D14085" s="2">
        <v>162</v>
      </c>
      <c r="E14085" s="7">
        <v>1949</v>
      </c>
      <c r="F14085" s="5" t="s">
        <v>2888</v>
      </c>
      <c r="H14085" s="5" t="s">
        <v>17893</v>
      </c>
      <c r="I14085" s="6" t="s">
        <v>17897</v>
      </c>
      <c r="J14085" s="6" t="s">
        <v>17899</v>
      </c>
      <c r="K14085" s="17">
        <v>5</v>
      </c>
      <c r="L14085" s="17" t="s">
        <v>7732</v>
      </c>
      <c r="M14085" s="9"/>
      <c r="N14085" s="9"/>
      <c r="O14085" s="21"/>
      <c r="Q14085" s="29"/>
      <c r="U14085" s="17"/>
      <c r="V14085" s="2">
        <v>162</v>
      </c>
      <c r="Y14085" t="str">
        <f t="shared" si="875"/>
        <v/>
      </c>
      <c r="AA14085" t="str">
        <f t="shared" si="876"/>
        <v/>
      </c>
      <c r="AC14085" s="7"/>
      <c r="AD14085" t="s">
        <v>17897</v>
      </c>
      <c r="AE14085">
        <f t="shared" si="877"/>
        <v>0</v>
      </c>
      <c r="AG14085" s="2"/>
      <c r="AI14085" s="7"/>
    </row>
    <row r="14086" spans="1:35" ht="11" customHeight="1" outlineLevel="1" x14ac:dyDescent="0.25">
      <c r="A14086" t="s">
        <v>1202</v>
      </c>
      <c r="C14086" s="2" t="s">
        <v>12974</v>
      </c>
      <c r="D14086" s="2">
        <v>174</v>
      </c>
      <c r="E14086" s="7">
        <v>1951</v>
      </c>
      <c r="F14086" s="5" t="s">
        <v>1821</v>
      </c>
      <c r="H14086" s="5" t="s">
        <v>17890</v>
      </c>
      <c r="I14086" s="6" t="s">
        <v>17895</v>
      </c>
      <c r="J14086" s="6" t="s">
        <v>17903</v>
      </c>
      <c r="K14086" s="17">
        <v>3</v>
      </c>
      <c r="L14086" s="17" t="s">
        <v>7732</v>
      </c>
      <c r="M14086" s="9"/>
      <c r="N14086" s="9"/>
      <c r="O14086" s="21"/>
      <c r="Q14086" s="29"/>
      <c r="U14086" s="17"/>
      <c r="V14086" s="2">
        <v>174</v>
      </c>
      <c r="Y14086" t="str">
        <f t="shared" si="875"/>
        <v/>
      </c>
      <c r="AA14086" t="str">
        <f t="shared" si="876"/>
        <v/>
      </c>
      <c r="AC14086" s="7"/>
      <c r="AD14086" t="s">
        <v>17895</v>
      </c>
      <c r="AE14086">
        <f t="shared" si="877"/>
        <v>0</v>
      </c>
      <c r="AG14086" s="2"/>
      <c r="AI14086" s="7"/>
    </row>
    <row r="14087" spans="1:35" ht="11" customHeight="1" outlineLevel="1" collapsed="1" x14ac:dyDescent="0.25">
      <c r="A14087" t="s">
        <v>1202</v>
      </c>
      <c r="C14087" s="2" t="s">
        <v>12974</v>
      </c>
      <c r="D14087" s="2">
        <v>176</v>
      </c>
      <c r="E14087" s="7">
        <v>1951</v>
      </c>
      <c r="F14087" s="5" t="s">
        <v>17465</v>
      </c>
      <c r="H14087" s="5" t="s">
        <v>17900</v>
      </c>
      <c r="I14087" s="6" t="s">
        <v>17897</v>
      </c>
      <c r="J14087" s="6" t="s">
        <v>17903</v>
      </c>
      <c r="K14087" s="17">
        <v>5</v>
      </c>
      <c r="L14087" s="17" t="s">
        <v>7732</v>
      </c>
      <c r="M14087" s="9"/>
      <c r="N14087" s="9"/>
      <c r="O14087" s="21"/>
      <c r="Q14087" s="29"/>
      <c r="U14087" s="17"/>
      <c r="V14087" s="2">
        <v>176</v>
      </c>
      <c r="Y14087" t="str">
        <f t="shared" si="875"/>
        <v/>
      </c>
      <c r="AA14087" t="str">
        <f t="shared" si="876"/>
        <v/>
      </c>
      <c r="AC14087" s="7"/>
      <c r="AD14087" t="s">
        <v>17897</v>
      </c>
      <c r="AE14087">
        <f t="shared" si="877"/>
        <v>0</v>
      </c>
      <c r="AG14087" s="2"/>
      <c r="AI14087" s="7"/>
    </row>
    <row r="14088" spans="1:35" ht="11" customHeight="1" outlineLevel="1" x14ac:dyDescent="0.25">
      <c r="A14088" t="s">
        <v>1202</v>
      </c>
      <c r="C14088" s="2" t="s">
        <v>12974</v>
      </c>
      <c r="D14088" s="2">
        <v>191</v>
      </c>
      <c r="E14088" s="7">
        <v>1958</v>
      </c>
      <c r="F14088" s="5" t="s">
        <v>3217</v>
      </c>
      <c r="H14088" s="5" t="s">
        <v>6501</v>
      </c>
      <c r="I14088" s="6" t="s">
        <v>17383</v>
      </c>
      <c r="J14088" s="6" t="s">
        <v>17818</v>
      </c>
      <c r="K14088" s="17">
        <v>6</v>
      </c>
      <c r="L14088" s="17" t="s">
        <v>7730</v>
      </c>
      <c r="M14088" s="9">
        <v>0.6</v>
      </c>
      <c r="N14088" s="9"/>
      <c r="O14088" s="21"/>
      <c r="Q14088" s="29"/>
      <c r="U14088" s="17"/>
      <c r="V14088" s="2">
        <v>191</v>
      </c>
      <c r="Y14088" t="str">
        <f t="shared" si="875"/>
        <v/>
      </c>
      <c r="AA14088" t="str">
        <f t="shared" si="876"/>
        <v/>
      </c>
      <c r="AC14088" s="7"/>
      <c r="AD14088" t="s">
        <v>17383</v>
      </c>
      <c r="AE14088">
        <f t="shared" si="877"/>
        <v>0</v>
      </c>
      <c r="AG14088" s="2"/>
      <c r="AI14088" s="7"/>
    </row>
    <row r="14089" spans="1:35" ht="11" customHeight="1" outlineLevel="1" x14ac:dyDescent="0.25">
      <c r="A14089" t="s">
        <v>1202</v>
      </c>
      <c r="C14089" s="2" t="s">
        <v>12974</v>
      </c>
      <c r="D14089" s="2">
        <v>192</v>
      </c>
      <c r="E14089" s="7">
        <v>1958</v>
      </c>
      <c r="F14089" s="5" t="s">
        <v>1629</v>
      </c>
      <c r="H14089" s="5" t="s">
        <v>1674</v>
      </c>
      <c r="I14089" s="6" t="s">
        <v>17383</v>
      </c>
      <c r="J14089" s="6" t="s">
        <v>17818</v>
      </c>
      <c r="K14089" s="17">
        <v>6</v>
      </c>
      <c r="L14089" s="17" t="s">
        <v>7730</v>
      </c>
      <c r="M14089" s="9">
        <v>0.6</v>
      </c>
      <c r="N14089" s="9"/>
      <c r="O14089" s="21"/>
      <c r="Q14089" s="29"/>
      <c r="U14089" s="17"/>
      <c r="V14089" s="2">
        <v>192</v>
      </c>
      <c r="Y14089" t="str">
        <f t="shared" si="875"/>
        <v/>
      </c>
      <c r="AA14089" t="str">
        <f t="shared" si="876"/>
        <v/>
      </c>
      <c r="AC14089" s="7"/>
      <c r="AD14089" t="s">
        <v>17383</v>
      </c>
      <c r="AE14089">
        <f t="shared" si="877"/>
        <v>0</v>
      </c>
      <c r="AG14089" s="2"/>
      <c r="AI14089" s="7"/>
    </row>
    <row r="14090" spans="1:35" ht="11" customHeight="1" outlineLevel="1" x14ac:dyDescent="0.25">
      <c r="A14090" t="s">
        <v>1202</v>
      </c>
      <c r="C14090" s="2" t="s">
        <v>12974</v>
      </c>
      <c r="D14090" s="2">
        <v>193</v>
      </c>
      <c r="E14090" s="7">
        <v>1958</v>
      </c>
      <c r="F14090" s="5" t="s">
        <v>1935</v>
      </c>
      <c r="H14090" s="5" t="s">
        <v>8381</v>
      </c>
      <c r="I14090" s="6" t="s">
        <v>17383</v>
      </c>
      <c r="J14090" s="6" t="s">
        <v>17818</v>
      </c>
      <c r="K14090" s="17">
        <v>6</v>
      </c>
      <c r="L14090" s="17" t="s">
        <v>7730</v>
      </c>
      <c r="M14090" s="9">
        <v>0.6</v>
      </c>
      <c r="N14090" s="9"/>
      <c r="O14090" s="21"/>
      <c r="Q14090" s="29"/>
      <c r="U14090" s="17"/>
      <c r="V14090" s="2">
        <v>193</v>
      </c>
      <c r="Y14090" t="str">
        <f t="shared" si="875"/>
        <v/>
      </c>
      <c r="AA14090" t="str">
        <f t="shared" si="876"/>
        <v/>
      </c>
      <c r="AC14090" s="7"/>
      <c r="AD14090" t="s">
        <v>17383</v>
      </c>
      <c r="AE14090">
        <f t="shared" si="877"/>
        <v>0</v>
      </c>
      <c r="AG14090" s="2"/>
      <c r="AI14090" s="7"/>
    </row>
    <row r="14091" spans="1:35" ht="11" customHeight="1" outlineLevel="1" x14ac:dyDescent="0.25">
      <c r="A14091" t="s">
        <v>1202</v>
      </c>
      <c r="C14091" s="2" t="s">
        <v>12974</v>
      </c>
      <c r="D14091" s="2">
        <v>220</v>
      </c>
      <c r="E14091" s="7">
        <v>1965</v>
      </c>
      <c r="F14091" s="5" t="s">
        <v>5139</v>
      </c>
      <c r="H14091" s="5" t="s">
        <v>5398</v>
      </c>
      <c r="I14091" s="6" t="s">
        <v>1203</v>
      </c>
      <c r="J14091" s="6" t="s">
        <v>17904</v>
      </c>
      <c r="K14091" s="17">
        <v>1</v>
      </c>
      <c r="L14091" s="17" t="s">
        <v>7730</v>
      </c>
      <c r="M14091" s="9">
        <v>0.3</v>
      </c>
      <c r="N14091" s="9"/>
      <c r="O14091" s="21"/>
      <c r="Q14091" s="29"/>
      <c r="S14091">
        <v>1</v>
      </c>
      <c r="T14091">
        <v>1</v>
      </c>
      <c r="U14091" s="17"/>
      <c r="V14091" s="2">
        <v>230</v>
      </c>
      <c r="Y14091" t="str">
        <f t="shared" si="875"/>
        <v/>
      </c>
      <c r="AA14091" t="str">
        <f t="shared" si="876"/>
        <v/>
      </c>
      <c r="AC14091" s="7"/>
      <c r="AD14091" t="s">
        <v>1203</v>
      </c>
      <c r="AE14091">
        <f t="shared" si="877"/>
        <v>0</v>
      </c>
      <c r="AG14091" s="2"/>
      <c r="AH14091" t="s">
        <v>1834</v>
      </c>
      <c r="AI14091" s="7" t="s">
        <v>4610</v>
      </c>
    </row>
    <row r="14092" spans="1:35" ht="11" customHeight="1" outlineLevel="1" x14ac:dyDescent="0.25">
      <c r="A14092" t="s">
        <v>1202</v>
      </c>
      <c r="C14092" s="2" t="s">
        <v>12974</v>
      </c>
      <c r="D14092" s="2">
        <v>223</v>
      </c>
      <c r="E14092" s="7">
        <v>1965</v>
      </c>
      <c r="F14092" s="5" t="s">
        <v>5138</v>
      </c>
      <c r="H14092" s="5" t="s">
        <v>5398</v>
      </c>
      <c r="I14092" s="6" t="s">
        <v>11705</v>
      </c>
      <c r="J14092" s="6" t="s">
        <v>17904</v>
      </c>
      <c r="K14092" s="17">
        <v>5</v>
      </c>
      <c r="L14092" s="17" t="s">
        <v>7732</v>
      </c>
      <c r="M14092" s="9"/>
      <c r="N14092" s="9"/>
      <c r="O14092" s="21"/>
      <c r="Q14092" s="29"/>
      <c r="U14092" s="17"/>
      <c r="V14092" s="2"/>
      <c r="Y14092" t="str">
        <f t="shared" si="875"/>
        <v/>
      </c>
      <c r="AA14092" t="str">
        <f t="shared" si="876"/>
        <v/>
      </c>
      <c r="AC14092" s="7"/>
      <c r="AD14092" t="s">
        <v>11705</v>
      </c>
      <c r="AE14092">
        <f t="shared" si="877"/>
        <v>0</v>
      </c>
      <c r="AG14092" s="2"/>
      <c r="AI14092" s="7"/>
    </row>
    <row r="14093" spans="1:35" ht="11" customHeight="1" outlineLevel="1" x14ac:dyDescent="0.25">
      <c r="A14093" t="s">
        <v>1202</v>
      </c>
      <c r="C14093" s="2" t="s">
        <v>12974</v>
      </c>
      <c r="D14093" s="2">
        <v>224</v>
      </c>
      <c r="E14093" s="7">
        <v>1965</v>
      </c>
      <c r="F14093" s="5" t="s">
        <v>1935</v>
      </c>
      <c r="H14093" s="5" t="s">
        <v>5398</v>
      </c>
      <c r="I14093" s="6" t="s">
        <v>17905</v>
      </c>
      <c r="J14093" s="6" t="s">
        <v>17904</v>
      </c>
      <c r="K14093" s="17">
        <v>5</v>
      </c>
      <c r="L14093" s="17" t="s">
        <v>7732</v>
      </c>
      <c r="M14093" s="9"/>
      <c r="N14093" s="9"/>
      <c r="O14093" s="21"/>
      <c r="Q14093" s="29"/>
      <c r="U14093" s="17"/>
      <c r="V14093" s="2"/>
      <c r="Y14093" t="str">
        <f t="shared" si="875"/>
        <v/>
      </c>
      <c r="AA14093" t="str">
        <f t="shared" si="876"/>
        <v/>
      </c>
      <c r="AC14093" s="7"/>
      <c r="AD14093" t="s">
        <v>17905</v>
      </c>
      <c r="AE14093">
        <f t="shared" si="877"/>
        <v>0</v>
      </c>
      <c r="AG14093" s="2"/>
      <c r="AI14093" s="7"/>
    </row>
    <row r="14094" spans="1:35" ht="11" customHeight="1" outlineLevel="1" x14ac:dyDescent="0.25">
      <c r="A14094" t="s">
        <v>1202</v>
      </c>
      <c r="C14094" s="2" t="s">
        <v>12974</v>
      </c>
      <c r="D14094" s="2">
        <v>226</v>
      </c>
      <c r="E14094" s="7">
        <v>1965</v>
      </c>
      <c r="F14094" s="5" t="s">
        <v>5140</v>
      </c>
      <c r="H14094" s="5" t="s">
        <v>5398</v>
      </c>
      <c r="I14094" s="6" t="s">
        <v>1156</v>
      </c>
      <c r="J14094" s="6" t="s">
        <v>17904</v>
      </c>
      <c r="K14094" s="17">
        <v>6</v>
      </c>
      <c r="L14094" s="17" t="s">
        <v>7732</v>
      </c>
      <c r="M14094" s="9"/>
      <c r="N14094" s="9"/>
      <c r="O14094" s="21"/>
      <c r="Q14094" s="29"/>
      <c r="U14094" s="17"/>
      <c r="V14094" s="2">
        <v>236</v>
      </c>
      <c r="Y14094" t="str">
        <f t="shared" si="875"/>
        <v/>
      </c>
      <c r="AA14094" t="str">
        <f t="shared" si="876"/>
        <v/>
      </c>
      <c r="AC14094" s="7"/>
      <c r="AD14094" t="s">
        <v>1156</v>
      </c>
      <c r="AE14094">
        <f t="shared" si="877"/>
        <v>0</v>
      </c>
      <c r="AG14094" s="2"/>
      <c r="AH14094" t="s">
        <v>1834</v>
      </c>
      <c r="AI14094" s="7" t="s">
        <v>4610</v>
      </c>
    </row>
    <row r="14095" spans="1:35" ht="11" customHeight="1" outlineLevel="1" x14ac:dyDescent="0.25">
      <c r="A14095" t="s">
        <v>1202</v>
      </c>
      <c r="C14095" s="2" t="s">
        <v>12974</v>
      </c>
      <c r="D14095" s="2">
        <v>228</v>
      </c>
      <c r="E14095" s="7">
        <v>1965</v>
      </c>
      <c r="F14095" s="5" t="s">
        <v>6311</v>
      </c>
      <c r="H14095" s="5" t="s">
        <v>5398</v>
      </c>
      <c r="I14095" s="6" t="s">
        <v>8925</v>
      </c>
      <c r="J14095" s="6" t="s">
        <v>17904</v>
      </c>
      <c r="K14095" s="17">
        <v>5</v>
      </c>
      <c r="L14095" s="17" t="s">
        <v>7732</v>
      </c>
      <c r="M14095" s="9"/>
      <c r="N14095" s="9"/>
      <c r="O14095" s="21"/>
      <c r="Q14095" s="29"/>
      <c r="U14095" s="17"/>
      <c r="V14095" s="2"/>
      <c r="Y14095" t="str">
        <f t="shared" si="875"/>
        <v/>
      </c>
      <c r="AA14095" t="str">
        <f t="shared" si="876"/>
        <v/>
      </c>
      <c r="AC14095" s="7"/>
      <c r="AD14095" t="s">
        <v>8925</v>
      </c>
      <c r="AE14095">
        <f t="shared" si="877"/>
        <v>0</v>
      </c>
      <c r="AG14095" s="2"/>
      <c r="AI14095" s="7"/>
    </row>
    <row r="14096" spans="1:35" ht="11" customHeight="1" outlineLevel="1" x14ac:dyDescent="0.25">
      <c r="A14096" t="s">
        <v>1202</v>
      </c>
      <c r="C14096" s="2" t="s">
        <v>12974</v>
      </c>
      <c r="D14096" s="2">
        <v>242</v>
      </c>
      <c r="E14096" s="7">
        <v>1967</v>
      </c>
      <c r="F14096" s="5" t="s">
        <v>4732</v>
      </c>
      <c r="H14096" s="5" t="s">
        <v>5398</v>
      </c>
      <c r="I14096" s="6" t="s">
        <v>1054</v>
      </c>
      <c r="J14096" s="6" t="s">
        <v>17906</v>
      </c>
      <c r="K14096" s="17">
        <v>5</v>
      </c>
      <c r="L14096" s="17" t="s">
        <v>7732</v>
      </c>
      <c r="M14096" s="9"/>
      <c r="N14096" s="9"/>
      <c r="O14096" s="21"/>
      <c r="Q14096" s="29"/>
      <c r="U14096" s="17"/>
      <c r="V14096" s="2"/>
      <c r="Y14096" t="str">
        <f t="shared" si="875"/>
        <v/>
      </c>
      <c r="AA14096" t="str">
        <f t="shared" si="876"/>
        <v/>
      </c>
      <c r="AC14096" s="7"/>
      <c r="AD14096" t="s">
        <v>1054</v>
      </c>
      <c r="AE14096">
        <f t="shared" si="877"/>
        <v>0</v>
      </c>
      <c r="AG14096" s="2"/>
      <c r="AI14096" s="7"/>
    </row>
    <row r="14097" spans="1:35" ht="11" customHeight="1" outlineLevel="1" x14ac:dyDescent="0.25">
      <c r="A14097" t="s">
        <v>1202</v>
      </c>
      <c r="C14097" s="2" t="s">
        <v>12974</v>
      </c>
      <c r="D14097" s="2" t="s">
        <v>4062</v>
      </c>
      <c r="E14097" s="7">
        <v>1968</v>
      </c>
      <c r="F14097" s="5" t="s">
        <v>183</v>
      </c>
      <c r="H14097" s="5" t="s">
        <v>5398</v>
      </c>
      <c r="I14097" s="6" t="s">
        <v>20557</v>
      </c>
      <c r="J14097" s="6"/>
      <c r="K14097" s="17">
        <v>5</v>
      </c>
      <c r="L14097" s="17" t="s">
        <v>7730</v>
      </c>
      <c r="M14097" s="9">
        <v>0.9</v>
      </c>
      <c r="N14097" s="9"/>
      <c r="O14097" s="21"/>
      <c r="Q14097" s="29"/>
      <c r="U14097" s="17"/>
      <c r="V14097" s="2"/>
      <c r="Y14097" t="str">
        <f t="shared" si="875"/>
        <v/>
      </c>
      <c r="AA14097" t="str">
        <f t="shared" si="876"/>
        <v/>
      </c>
      <c r="AC14097" s="7"/>
      <c r="AD14097" t="s">
        <v>20557</v>
      </c>
      <c r="AE14097">
        <f t="shared" si="877"/>
        <v>0</v>
      </c>
      <c r="AG14097" s="2"/>
      <c r="AI14097" s="7"/>
    </row>
    <row r="14098" spans="1:35" ht="11" customHeight="1" outlineLevel="1" x14ac:dyDescent="0.25">
      <c r="A14098" t="s">
        <v>1202</v>
      </c>
      <c r="C14098" s="2" t="s">
        <v>12974</v>
      </c>
      <c r="D14098" s="2">
        <v>258</v>
      </c>
      <c r="E14098" s="7">
        <v>1969</v>
      </c>
      <c r="F14098" s="5" t="s">
        <v>17499</v>
      </c>
      <c r="H14098" s="5" t="s">
        <v>5398</v>
      </c>
      <c r="I14098" s="6" t="s">
        <v>1054</v>
      </c>
      <c r="J14098" s="6" t="s">
        <v>17907</v>
      </c>
      <c r="K14098" s="17">
        <v>5</v>
      </c>
      <c r="L14098" s="17" t="s">
        <v>7732</v>
      </c>
      <c r="M14098" s="9"/>
      <c r="N14098" s="9"/>
      <c r="O14098" s="21"/>
      <c r="Q14098" s="29"/>
      <c r="U14098" s="17"/>
      <c r="V14098" s="2"/>
      <c r="Y14098" t="str">
        <f t="shared" si="875"/>
        <v/>
      </c>
      <c r="AA14098" t="str">
        <f t="shared" si="876"/>
        <v/>
      </c>
      <c r="AC14098" s="7"/>
      <c r="AD14098" t="s">
        <v>1054</v>
      </c>
      <c r="AE14098">
        <f t="shared" si="877"/>
        <v>0</v>
      </c>
      <c r="AG14098" s="2"/>
      <c r="AI14098" s="7"/>
    </row>
    <row r="14099" spans="1:35" ht="11" customHeight="1" outlineLevel="1" x14ac:dyDescent="0.25">
      <c r="A14099" t="s">
        <v>1202</v>
      </c>
      <c r="C14099" s="2" t="s">
        <v>12974</v>
      </c>
      <c r="D14099" s="2">
        <v>260</v>
      </c>
      <c r="E14099" s="7">
        <v>1969</v>
      </c>
      <c r="F14099" s="5" t="s">
        <v>17460</v>
      </c>
      <c r="H14099" s="5" t="s">
        <v>5398</v>
      </c>
      <c r="I14099" s="6" t="s">
        <v>1156</v>
      </c>
      <c r="J14099" s="6" t="s">
        <v>17907</v>
      </c>
      <c r="K14099" s="17">
        <v>6</v>
      </c>
      <c r="L14099" s="17" t="s">
        <v>7732</v>
      </c>
      <c r="M14099" s="9"/>
      <c r="N14099" s="9"/>
      <c r="O14099" s="21"/>
      <c r="Q14099" s="29"/>
      <c r="U14099" s="17"/>
      <c r="V14099" s="2"/>
      <c r="Y14099" t="str">
        <f t="shared" si="875"/>
        <v/>
      </c>
      <c r="AA14099" t="str">
        <f t="shared" si="876"/>
        <v/>
      </c>
      <c r="AC14099" s="7"/>
      <c r="AD14099" t="s">
        <v>1156</v>
      </c>
      <c r="AE14099">
        <f t="shared" si="877"/>
        <v>0</v>
      </c>
      <c r="AG14099" s="2"/>
      <c r="AI14099" s="7"/>
    </row>
    <row r="14100" spans="1:35" ht="11" customHeight="1" outlineLevel="1" x14ac:dyDescent="0.25">
      <c r="A14100" t="s">
        <v>1202</v>
      </c>
      <c r="C14100" s="2" t="s">
        <v>12974</v>
      </c>
      <c r="D14100" s="2">
        <v>263</v>
      </c>
      <c r="E14100" s="7">
        <v>1969</v>
      </c>
      <c r="F14100" s="5" t="s">
        <v>5139</v>
      </c>
      <c r="H14100" s="5" t="s">
        <v>5398</v>
      </c>
      <c r="I14100" s="6" t="s">
        <v>1156</v>
      </c>
      <c r="J14100" s="6" t="s">
        <v>17908</v>
      </c>
      <c r="K14100" s="17">
        <v>6</v>
      </c>
      <c r="L14100" s="17" t="s">
        <v>7730</v>
      </c>
      <c r="M14100" s="9">
        <v>0.35</v>
      </c>
      <c r="N14100" s="9"/>
      <c r="O14100" s="21"/>
      <c r="Q14100" s="29"/>
      <c r="U14100" s="17"/>
      <c r="V14100" s="2"/>
      <c r="Y14100" t="str">
        <f t="shared" si="875"/>
        <v/>
      </c>
      <c r="AA14100" t="str">
        <f t="shared" si="876"/>
        <v/>
      </c>
      <c r="AC14100" s="7"/>
      <c r="AD14100" t="s">
        <v>1156</v>
      </c>
      <c r="AE14100">
        <f t="shared" si="877"/>
        <v>0</v>
      </c>
      <c r="AG14100" s="2"/>
      <c r="AI14100" s="7"/>
    </row>
    <row r="14101" spans="1:35" ht="11" customHeight="1" outlineLevel="1" x14ac:dyDescent="0.25">
      <c r="A14101" t="s">
        <v>1202</v>
      </c>
      <c r="C14101" s="2" t="s">
        <v>12974</v>
      </c>
      <c r="D14101" s="2">
        <v>265</v>
      </c>
      <c r="E14101" s="7">
        <v>1969</v>
      </c>
      <c r="F14101" s="5" t="s">
        <v>5140</v>
      </c>
      <c r="H14101" s="5" t="s">
        <v>5398</v>
      </c>
      <c r="I14101" s="6" t="s">
        <v>1156</v>
      </c>
      <c r="J14101" s="6" t="s">
        <v>17908</v>
      </c>
      <c r="K14101" s="17">
        <v>6</v>
      </c>
      <c r="L14101" s="17" t="s">
        <v>7730</v>
      </c>
      <c r="M14101" s="9">
        <v>0.35</v>
      </c>
      <c r="N14101" s="9"/>
      <c r="O14101" s="21"/>
      <c r="Q14101" s="29"/>
      <c r="U14101" s="17"/>
      <c r="V14101" s="2"/>
      <c r="Y14101" t="str">
        <f t="shared" si="875"/>
        <v/>
      </c>
      <c r="AA14101" t="str">
        <f t="shared" si="876"/>
        <v/>
      </c>
      <c r="AC14101" s="7"/>
      <c r="AD14101" t="s">
        <v>1156</v>
      </c>
      <c r="AE14101">
        <f t="shared" si="877"/>
        <v>0</v>
      </c>
      <c r="AG14101" s="2"/>
      <c r="AI14101" s="7"/>
    </row>
    <row r="14102" spans="1:35" ht="11" customHeight="1" outlineLevel="1" x14ac:dyDescent="0.25">
      <c r="A14102" t="s">
        <v>1202</v>
      </c>
      <c r="C14102" s="2" t="s">
        <v>12974</v>
      </c>
      <c r="D14102" s="2">
        <v>273</v>
      </c>
      <c r="E14102" s="7">
        <v>1970</v>
      </c>
      <c r="F14102" s="5" t="s">
        <v>183</v>
      </c>
      <c r="H14102" s="5" t="s">
        <v>5398</v>
      </c>
      <c r="I14102" s="6" t="s">
        <v>10523</v>
      </c>
      <c r="J14102" s="6" t="s">
        <v>8490</v>
      </c>
      <c r="K14102" s="17">
        <v>3</v>
      </c>
      <c r="L14102" s="17" t="s">
        <v>7732</v>
      </c>
      <c r="M14102" s="9"/>
      <c r="N14102" s="9"/>
      <c r="O14102" s="21"/>
      <c r="Q14102" s="29"/>
      <c r="U14102" s="17"/>
      <c r="V14102" s="2"/>
      <c r="Y14102" t="str">
        <f t="shared" si="875"/>
        <v/>
      </c>
      <c r="AA14102" t="str">
        <f t="shared" si="876"/>
        <v/>
      </c>
      <c r="AC14102" s="7"/>
      <c r="AD14102" t="s">
        <v>10523</v>
      </c>
      <c r="AE14102">
        <f t="shared" si="877"/>
        <v>0</v>
      </c>
      <c r="AG14102" s="2"/>
      <c r="AI14102" s="7"/>
    </row>
    <row r="14103" spans="1:35" ht="11" customHeight="1" outlineLevel="1" x14ac:dyDescent="0.25">
      <c r="A14103" t="s">
        <v>1202</v>
      </c>
      <c r="C14103" s="2" t="s">
        <v>12974</v>
      </c>
      <c r="D14103" s="2">
        <v>274</v>
      </c>
      <c r="E14103" s="7">
        <v>1970</v>
      </c>
      <c r="F14103" s="5" t="s">
        <v>5139</v>
      </c>
      <c r="H14103" s="5" t="s">
        <v>5398</v>
      </c>
      <c r="I14103" s="6" t="s">
        <v>10523</v>
      </c>
      <c r="J14103" s="6" t="s">
        <v>8490</v>
      </c>
      <c r="K14103" s="17">
        <v>3</v>
      </c>
      <c r="L14103" s="17" t="s">
        <v>7732</v>
      </c>
      <c r="M14103" s="9"/>
      <c r="N14103" s="9"/>
      <c r="O14103" s="21"/>
      <c r="Q14103" s="29"/>
      <c r="U14103" s="17"/>
      <c r="V14103" s="2"/>
      <c r="Y14103" t="str">
        <f t="shared" si="875"/>
        <v/>
      </c>
      <c r="AA14103" t="str">
        <f t="shared" si="876"/>
        <v/>
      </c>
      <c r="AC14103" s="7"/>
      <c r="AD14103" t="s">
        <v>10523</v>
      </c>
      <c r="AE14103">
        <f t="shared" si="877"/>
        <v>0</v>
      </c>
      <c r="AG14103" s="2"/>
      <c r="AI14103" s="7"/>
    </row>
    <row r="14104" spans="1:35" ht="11" customHeight="1" outlineLevel="1" x14ac:dyDescent="0.25">
      <c r="A14104" t="s">
        <v>1202</v>
      </c>
      <c r="C14104" s="2" t="s">
        <v>12974</v>
      </c>
      <c r="D14104" s="2">
        <v>307</v>
      </c>
      <c r="E14104" s="7">
        <v>1971</v>
      </c>
      <c r="F14104" s="5" t="s">
        <v>5279</v>
      </c>
      <c r="H14104" s="5" t="s">
        <v>5398</v>
      </c>
      <c r="I14104" s="6" t="s">
        <v>17909</v>
      </c>
      <c r="J14104" s="6" t="s">
        <v>17910</v>
      </c>
      <c r="K14104" s="17">
        <v>5</v>
      </c>
      <c r="L14104" s="17" t="s">
        <v>7732</v>
      </c>
      <c r="M14104" s="9"/>
      <c r="N14104" s="9"/>
      <c r="O14104" s="21"/>
      <c r="Q14104" s="29"/>
      <c r="U14104" s="17"/>
      <c r="V14104" s="2"/>
      <c r="Y14104" t="str">
        <f t="shared" si="875"/>
        <v/>
      </c>
      <c r="AA14104" t="str">
        <f t="shared" si="876"/>
        <v/>
      </c>
      <c r="AC14104" s="7"/>
      <c r="AD14104" t="s">
        <v>17909</v>
      </c>
      <c r="AE14104">
        <f t="shared" si="877"/>
        <v>0</v>
      </c>
      <c r="AG14104" s="2"/>
      <c r="AI14104" s="7"/>
    </row>
    <row r="14105" spans="1:35" ht="11" customHeight="1" outlineLevel="1" x14ac:dyDescent="0.25">
      <c r="A14105" t="s">
        <v>1202</v>
      </c>
      <c r="C14105" s="2" t="s">
        <v>12974</v>
      </c>
      <c r="D14105" s="2">
        <v>309</v>
      </c>
      <c r="E14105" s="7">
        <v>1971</v>
      </c>
      <c r="F14105" s="5" t="s">
        <v>5240</v>
      </c>
      <c r="H14105" s="5" t="s">
        <v>5398</v>
      </c>
      <c r="I14105" s="6" t="s">
        <v>17909</v>
      </c>
      <c r="J14105" s="6" t="s">
        <v>17910</v>
      </c>
      <c r="K14105" s="17">
        <v>5</v>
      </c>
      <c r="L14105" s="17" t="s">
        <v>7732</v>
      </c>
      <c r="M14105" s="9"/>
      <c r="N14105" s="9"/>
      <c r="O14105" s="21"/>
      <c r="Q14105" s="29"/>
      <c r="U14105" s="17"/>
      <c r="V14105" s="2"/>
      <c r="Y14105" t="str">
        <f t="shared" si="875"/>
        <v/>
      </c>
      <c r="AA14105" t="str">
        <f t="shared" si="876"/>
        <v/>
      </c>
      <c r="AC14105" s="7"/>
      <c r="AD14105" t="s">
        <v>17909</v>
      </c>
      <c r="AE14105">
        <f t="shared" ref="AE14105:AE14136" si="878">COUNTIF(I14105,"*Fuji*")</f>
        <v>0</v>
      </c>
      <c r="AG14105" s="2"/>
      <c r="AI14105" s="7"/>
    </row>
    <row r="14106" spans="1:35" ht="11" customHeight="1" outlineLevel="1" x14ac:dyDescent="0.25">
      <c r="A14106" t="s">
        <v>1202</v>
      </c>
      <c r="C14106" s="2" t="s">
        <v>12974</v>
      </c>
      <c r="D14106" s="2">
        <v>314</v>
      </c>
      <c r="E14106" s="7">
        <v>1971</v>
      </c>
      <c r="F14106" s="5" t="s">
        <v>6383</v>
      </c>
      <c r="H14106" s="5" t="s">
        <v>5398</v>
      </c>
      <c r="I14106" s="6" t="s">
        <v>17485</v>
      </c>
      <c r="J14106" s="6" t="s">
        <v>17911</v>
      </c>
      <c r="K14106" s="17">
        <v>5</v>
      </c>
      <c r="L14106" s="17" t="s">
        <v>7730</v>
      </c>
      <c r="M14106" s="9">
        <v>0.3</v>
      </c>
      <c r="N14106" s="9"/>
      <c r="O14106" s="21"/>
      <c r="Q14106" s="29"/>
      <c r="U14106" s="17"/>
      <c r="V14106" s="2"/>
      <c r="Y14106" t="str">
        <f t="shared" si="875"/>
        <v/>
      </c>
      <c r="AA14106" t="str">
        <f t="shared" si="876"/>
        <v/>
      </c>
      <c r="AC14106" s="7"/>
      <c r="AD14106" t="s">
        <v>17485</v>
      </c>
      <c r="AE14106">
        <f t="shared" si="878"/>
        <v>0</v>
      </c>
      <c r="AG14106" s="2"/>
      <c r="AI14106" s="7"/>
    </row>
    <row r="14107" spans="1:35" ht="11" customHeight="1" outlineLevel="1" x14ac:dyDescent="0.25">
      <c r="A14107" t="s">
        <v>1202</v>
      </c>
      <c r="C14107" s="2" t="s">
        <v>12974</v>
      </c>
      <c r="D14107" s="2">
        <v>316</v>
      </c>
      <c r="E14107" s="7">
        <v>1971</v>
      </c>
      <c r="F14107" s="5" t="s">
        <v>1629</v>
      </c>
      <c r="H14107" s="5" t="s">
        <v>5398</v>
      </c>
      <c r="I14107" s="6" t="s">
        <v>17912</v>
      </c>
      <c r="J14107" s="6" t="s">
        <v>17911</v>
      </c>
      <c r="K14107" s="17">
        <v>6</v>
      </c>
      <c r="L14107" s="17" t="s">
        <v>7730</v>
      </c>
      <c r="M14107" s="9">
        <v>0.3</v>
      </c>
      <c r="N14107" s="9"/>
      <c r="O14107" s="21"/>
      <c r="Q14107" s="29"/>
      <c r="U14107" s="17"/>
      <c r="V14107" s="2"/>
      <c r="Y14107" t="str">
        <f t="shared" si="875"/>
        <v/>
      </c>
      <c r="AA14107" t="str">
        <f t="shared" si="876"/>
        <v/>
      </c>
      <c r="AC14107" s="7"/>
      <c r="AD14107" t="s">
        <v>17912</v>
      </c>
      <c r="AE14107">
        <f t="shared" si="878"/>
        <v>0</v>
      </c>
      <c r="AG14107" s="2"/>
      <c r="AI14107" s="7"/>
    </row>
    <row r="14108" spans="1:35" ht="11" customHeight="1" outlineLevel="1" x14ac:dyDescent="0.25">
      <c r="A14108" t="s">
        <v>1202</v>
      </c>
      <c r="C14108" s="2" t="s">
        <v>12974</v>
      </c>
      <c r="D14108" s="2">
        <v>317</v>
      </c>
      <c r="E14108" s="7">
        <v>1971</v>
      </c>
      <c r="F14108" s="5" t="s">
        <v>5239</v>
      </c>
      <c r="H14108" s="5" t="s">
        <v>5398</v>
      </c>
      <c r="I14108" s="6" t="s">
        <v>17485</v>
      </c>
      <c r="J14108" s="6" t="s">
        <v>17911</v>
      </c>
      <c r="K14108" s="17">
        <v>5</v>
      </c>
      <c r="L14108" s="17" t="s">
        <v>7730</v>
      </c>
      <c r="M14108" s="9">
        <v>0.3</v>
      </c>
      <c r="N14108" s="9"/>
      <c r="O14108" s="21"/>
      <c r="Q14108" s="29"/>
      <c r="U14108" s="17"/>
      <c r="V14108" s="2"/>
      <c r="Y14108" t="str">
        <f t="shared" si="875"/>
        <v/>
      </c>
      <c r="AA14108" t="str">
        <f t="shared" si="876"/>
        <v/>
      </c>
      <c r="AC14108" s="7"/>
      <c r="AD14108" t="s">
        <v>17485</v>
      </c>
      <c r="AE14108">
        <f t="shared" si="878"/>
        <v>0</v>
      </c>
      <c r="AG14108" s="2"/>
      <c r="AI14108" s="7"/>
    </row>
    <row r="14109" spans="1:35" ht="11" customHeight="1" outlineLevel="1" x14ac:dyDescent="0.25">
      <c r="A14109" t="s">
        <v>1202</v>
      </c>
      <c r="C14109" s="2" t="s">
        <v>12974</v>
      </c>
      <c r="D14109" s="2">
        <v>319</v>
      </c>
      <c r="E14109" s="7">
        <v>1971</v>
      </c>
      <c r="F14109" s="5" t="s">
        <v>3421</v>
      </c>
      <c r="H14109" s="5" t="s">
        <v>5398</v>
      </c>
      <c r="I14109" s="6" t="s">
        <v>17912</v>
      </c>
      <c r="J14109" s="6" t="s">
        <v>17911</v>
      </c>
      <c r="K14109" s="17">
        <v>6</v>
      </c>
      <c r="L14109" s="17" t="s">
        <v>7730</v>
      </c>
      <c r="M14109" s="9">
        <v>0.3</v>
      </c>
      <c r="N14109" s="9"/>
      <c r="O14109" s="21"/>
      <c r="Q14109" s="29"/>
      <c r="U14109" s="17"/>
      <c r="V14109" s="2"/>
      <c r="Y14109" t="str">
        <f t="shared" si="875"/>
        <v/>
      </c>
      <c r="AA14109" t="str">
        <f t="shared" si="876"/>
        <v/>
      </c>
      <c r="AC14109" s="7"/>
      <c r="AD14109" t="s">
        <v>17912</v>
      </c>
      <c r="AE14109">
        <f t="shared" si="878"/>
        <v>0</v>
      </c>
      <c r="AG14109" s="2"/>
      <c r="AI14109" s="7"/>
    </row>
    <row r="14110" spans="1:35" ht="11" customHeight="1" outlineLevel="1" x14ac:dyDescent="0.25">
      <c r="A14110" t="s">
        <v>1202</v>
      </c>
      <c r="C14110" s="2" t="s">
        <v>12974</v>
      </c>
      <c r="D14110" s="2">
        <v>323</v>
      </c>
      <c r="E14110" s="7">
        <v>1972</v>
      </c>
      <c r="F14110" s="5" t="s">
        <v>3217</v>
      </c>
      <c r="H14110" s="5" t="s">
        <v>5398</v>
      </c>
      <c r="I14110" s="6" t="s">
        <v>17914</v>
      </c>
      <c r="J14110" s="6" t="s">
        <v>17913</v>
      </c>
      <c r="K14110" s="17">
        <v>3</v>
      </c>
      <c r="L14110" s="17" t="s">
        <v>7730</v>
      </c>
      <c r="M14110" s="9">
        <v>1.25</v>
      </c>
      <c r="N14110" s="9"/>
      <c r="O14110" s="21"/>
      <c r="Q14110" s="29"/>
      <c r="U14110" s="17"/>
      <c r="V14110" s="2"/>
      <c r="Y14110" t="str">
        <f t="shared" si="875"/>
        <v/>
      </c>
      <c r="AA14110" t="str">
        <f t="shared" si="876"/>
        <v/>
      </c>
      <c r="AC14110" s="7"/>
      <c r="AD14110" t="s">
        <v>17914</v>
      </c>
      <c r="AE14110">
        <f t="shared" si="878"/>
        <v>0</v>
      </c>
      <c r="AG14110" s="2"/>
      <c r="AI14110" s="7"/>
    </row>
    <row r="14111" spans="1:35" ht="11" customHeight="1" outlineLevel="1" x14ac:dyDescent="0.25">
      <c r="A14111" t="s">
        <v>1202</v>
      </c>
      <c r="C14111" s="2" t="s">
        <v>12974</v>
      </c>
      <c r="D14111" s="2">
        <v>324</v>
      </c>
      <c r="E14111" s="7">
        <v>1972</v>
      </c>
      <c r="F14111" s="5" t="s">
        <v>5139</v>
      </c>
      <c r="H14111" s="5" t="s">
        <v>5398</v>
      </c>
      <c r="I14111" s="6" t="s">
        <v>17914</v>
      </c>
      <c r="J14111" s="6" t="s">
        <v>17913</v>
      </c>
      <c r="K14111" s="17">
        <v>3</v>
      </c>
      <c r="L14111" s="17" t="s">
        <v>7730</v>
      </c>
      <c r="M14111" s="9">
        <v>1.25</v>
      </c>
      <c r="N14111" s="9"/>
      <c r="O14111" s="21"/>
      <c r="Q14111" s="29"/>
      <c r="U14111" s="17"/>
      <c r="V14111" s="2"/>
      <c r="Y14111" t="str">
        <f t="shared" si="875"/>
        <v/>
      </c>
      <c r="AA14111" t="str">
        <f t="shared" si="876"/>
        <v/>
      </c>
      <c r="AC14111" s="7"/>
      <c r="AD14111" t="s">
        <v>17914</v>
      </c>
      <c r="AE14111">
        <f t="shared" si="878"/>
        <v>0</v>
      </c>
      <c r="AG14111" s="2"/>
      <c r="AI14111" s="7"/>
    </row>
    <row r="14112" spans="1:35" ht="11" customHeight="1" outlineLevel="1" x14ac:dyDescent="0.25">
      <c r="A14112" t="s">
        <v>1202</v>
      </c>
      <c r="C14112" s="2" t="s">
        <v>12974</v>
      </c>
      <c r="D14112" s="2">
        <v>325</v>
      </c>
      <c r="E14112" s="7">
        <v>1972</v>
      </c>
      <c r="F14112" s="5" t="s">
        <v>1935</v>
      </c>
      <c r="H14112" s="5" t="s">
        <v>5398</v>
      </c>
      <c r="I14112" s="6" t="s">
        <v>17914</v>
      </c>
      <c r="J14112" s="6" t="s">
        <v>17913</v>
      </c>
      <c r="K14112" s="17">
        <v>3</v>
      </c>
      <c r="L14112" s="17" t="s">
        <v>7730</v>
      </c>
      <c r="M14112" s="9">
        <v>1.25</v>
      </c>
      <c r="N14112" s="9"/>
      <c r="O14112" s="21"/>
      <c r="Q14112" s="29"/>
      <c r="U14112" s="17"/>
      <c r="V14112" s="2"/>
      <c r="Y14112" t="str">
        <f t="shared" si="875"/>
        <v/>
      </c>
      <c r="AA14112" t="str">
        <f t="shared" si="876"/>
        <v/>
      </c>
      <c r="AC14112" s="7"/>
      <c r="AD14112" t="s">
        <v>17914</v>
      </c>
      <c r="AE14112">
        <f t="shared" si="878"/>
        <v>0</v>
      </c>
      <c r="AG14112" s="2"/>
      <c r="AI14112" s="7"/>
    </row>
    <row r="14113" spans="1:35" ht="11" customHeight="1" outlineLevel="1" x14ac:dyDescent="0.25">
      <c r="A14113" t="s">
        <v>1202</v>
      </c>
      <c r="C14113" s="2" t="s">
        <v>12974</v>
      </c>
      <c r="D14113" s="2">
        <v>326</v>
      </c>
      <c r="E14113" s="7">
        <v>1972</v>
      </c>
      <c r="F14113" s="5" t="s">
        <v>5140</v>
      </c>
      <c r="H14113" s="5" t="s">
        <v>5398</v>
      </c>
      <c r="I14113" s="6" t="s">
        <v>17914</v>
      </c>
      <c r="J14113" s="6" t="s">
        <v>17913</v>
      </c>
      <c r="K14113" s="17">
        <v>3</v>
      </c>
      <c r="L14113" s="17" t="s">
        <v>7730</v>
      </c>
      <c r="M14113" s="9">
        <v>1.25</v>
      </c>
      <c r="N14113" s="9"/>
      <c r="O14113" s="21"/>
      <c r="Q14113" s="29"/>
      <c r="T14113">
        <v>1</v>
      </c>
      <c r="U14113" s="17"/>
      <c r="V14113" s="2"/>
      <c r="Y14113" t="str">
        <f t="shared" si="875"/>
        <v/>
      </c>
      <c r="AA14113" t="str">
        <f t="shared" si="876"/>
        <v/>
      </c>
      <c r="AC14113" s="7"/>
      <c r="AD14113" t="s">
        <v>17914</v>
      </c>
      <c r="AE14113">
        <f t="shared" si="878"/>
        <v>0</v>
      </c>
      <c r="AG14113" s="2"/>
      <c r="AI14113" s="7"/>
    </row>
    <row r="14114" spans="1:35" ht="11" customHeight="1" outlineLevel="1" x14ac:dyDescent="0.25">
      <c r="A14114" t="s">
        <v>1202</v>
      </c>
      <c r="C14114" s="2" t="s">
        <v>12974</v>
      </c>
      <c r="D14114" s="2">
        <v>332</v>
      </c>
      <c r="E14114" s="7">
        <v>1972</v>
      </c>
      <c r="F14114" s="5" t="s">
        <v>5279</v>
      </c>
      <c r="H14114" s="5" t="s">
        <v>5398</v>
      </c>
      <c r="I14114" s="6" t="s">
        <v>17916</v>
      </c>
      <c r="J14114" s="6" t="s">
        <v>17915</v>
      </c>
      <c r="K14114" s="17">
        <v>3</v>
      </c>
      <c r="L14114" s="17" t="s">
        <v>7730</v>
      </c>
      <c r="M14114" s="9">
        <v>0.9</v>
      </c>
      <c r="N14114" s="9"/>
      <c r="O14114" s="21"/>
      <c r="Q14114" s="29"/>
      <c r="U14114" s="17"/>
      <c r="V14114" s="2"/>
      <c r="Y14114" t="str">
        <f t="shared" si="875"/>
        <v/>
      </c>
      <c r="AA14114" t="str">
        <f t="shared" si="876"/>
        <v/>
      </c>
      <c r="AC14114" s="7"/>
      <c r="AD14114" t="s">
        <v>17916</v>
      </c>
      <c r="AE14114">
        <f t="shared" si="878"/>
        <v>0</v>
      </c>
      <c r="AG14114" s="2"/>
      <c r="AI14114" s="7"/>
    </row>
    <row r="14115" spans="1:35" ht="11" customHeight="1" outlineLevel="1" x14ac:dyDescent="0.25">
      <c r="A14115" t="s">
        <v>1202</v>
      </c>
      <c r="C14115" s="2" t="s">
        <v>12974</v>
      </c>
      <c r="D14115" s="2" t="s">
        <v>17653</v>
      </c>
      <c r="E14115" s="7">
        <v>1972</v>
      </c>
      <c r="F14115" s="5" t="s">
        <v>9934</v>
      </c>
      <c r="H14115" s="5" t="s">
        <v>5398</v>
      </c>
      <c r="I14115" s="6" t="s">
        <v>17916</v>
      </c>
      <c r="J14115" s="6" t="s">
        <v>17915</v>
      </c>
      <c r="K14115" s="17">
        <v>3</v>
      </c>
      <c r="L14115" s="17" t="s">
        <v>7730</v>
      </c>
      <c r="M14115" s="9">
        <v>2.8</v>
      </c>
      <c r="N14115" s="9"/>
      <c r="O14115" s="21"/>
      <c r="Q14115" s="29"/>
      <c r="U14115" s="17"/>
      <c r="V14115" s="2"/>
      <c r="Y14115" t="str">
        <f t="shared" si="875"/>
        <v/>
      </c>
      <c r="AA14115">
        <f t="shared" si="876"/>
        <v>1</v>
      </c>
      <c r="AC14115" s="7"/>
      <c r="AD14115" t="s">
        <v>17916</v>
      </c>
      <c r="AE14115">
        <f t="shared" si="878"/>
        <v>0</v>
      </c>
      <c r="AG14115" s="2"/>
      <c r="AI14115" s="7"/>
    </row>
    <row r="14116" spans="1:35" ht="11" customHeight="1" outlineLevel="1" x14ac:dyDescent="0.25">
      <c r="A14116" t="s">
        <v>1202</v>
      </c>
      <c r="C14116" s="2" t="s">
        <v>12974</v>
      </c>
      <c r="D14116" s="2">
        <v>410</v>
      </c>
      <c r="E14116" s="7">
        <v>1975</v>
      </c>
      <c r="F14116" s="5" t="s">
        <v>539</v>
      </c>
      <c r="H14116" s="5" t="s">
        <v>5398</v>
      </c>
      <c r="I14116" s="6" t="s">
        <v>17917</v>
      </c>
      <c r="J14116" s="6" t="s">
        <v>9545</v>
      </c>
      <c r="K14116" s="17">
        <v>5</v>
      </c>
      <c r="L14116" s="17" t="s">
        <v>7732</v>
      </c>
      <c r="M14116" s="9"/>
      <c r="N14116" s="9"/>
      <c r="O14116" s="21"/>
      <c r="Q14116" s="29"/>
      <c r="U14116" s="17"/>
      <c r="V14116" s="2"/>
      <c r="Y14116" t="str">
        <f t="shared" si="875"/>
        <v/>
      </c>
      <c r="AA14116" t="str">
        <f t="shared" si="876"/>
        <v/>
      </c>
      <c r="AC14116" s="7"/>
      <c r="AD14116" t="s">
        <v>17917</v>
      </c>
      <c r="AE14116">
        <f t="shared" si="878"/>
        <v>0</v>
      </c>
      <c r="AG14116" s="2"/>
      <c r="AI14116" s="7"/>
    </row>
    <row r="14117" spans="1:35" ht="11" customHeight="1" outlineLevel="1" x14ac:dyDescent="0.25">
      <c r="A14117" t="s">
        <v>1202</v>
      </c>
      <c r="C14117" s="2" t="s">
        <v>12974</v>
      </c>
      <c r="D14117" s="2">
        <v>418</v>
      </c>
      <c r="E14117" s="7">
        <v>1975</v>
      </c>
      <c r="F14117" s="5" t="s">
        <v>2974</v>
      </c>
      <c r="H14117" s="5" t="s">
        <v>5398</v>
      </c>
      <c r="I14117" s="6" t="s">
        <v>17918</v>
      </c>
      <c r="J14117" s="6" t="s">
        <v>7074</v>
      </c>
      <c r="K14117" s="17">
        <v>5</v>
      </c>
      <c r="L14117" s="17" t="s">
        <v>7732</v>
      </c>
      <c r="M14117" s="9"/>
      <c r="N14117" s="9"/>
      <c r="O14117" s="21"/>
      <c r="Q14117" s="29"/>
      <c r="U14117" s="17"/>
      <c r="V14117" s="2"/>
      <c r="Y14117" t="str">
        <f t="shared" si="875"/>
        <v/>
      </c>
      <c r="AA14117" t="str">
        <f t="shared" si="876"/>
        <v/>
      </c>
      <c r="AC14117" s="7"/>
      <c r="AD14117" t="s">
        <v>17918</v>
      </c>
      <c r="AE14117">
        <f t="shared" si="878"/>
        <v>0</v>
      </c>
      <c r="AG14117" s="2"/>
      <c r="AI14117" s="7"/>
    </row>
    <row r="14118" spans="1:35" ht="11" customHeight="1" outlineLevel="1" x14ac:dyDescent="0.25">
      <c r="A14118" t="s">
        <v>1202</v>
      </c>
      <c r="C14118" s="2" t="s">
        <v>12974</v>
      </c>
      <c r="D14118" s="2">
        <v>419</v>
      </c>
      <c r="E14118" s="7">
        <v>1975</v>
      </c>
      <c r="F14118" s="5" t="s">
        <v>1640</v>
      </c>
      <c r="H14118" s="5" t="s">
        <v>5398</v>
      </c>
      <c r="I14118" s="6" t="s">
        <v>17919</v>
      </c>
      <c r="J14118" s="6" t="s">
        <v>7074</v>
      </c>
      <c r="K14118" s="17">
        <v>5</v>
      </c>
      <c r="L14118" s="17" t="s">
        <v>7732</v>
      </c>
      <c r="M14118" s="9"/>
      <c r="N14118" s="9"/>
      <c r="O14118" s="21"/>
      <c r="Q14118" s="29"/>
      <c r="U14118" s="17"/>
      <c r="V14118" s="2"/>
      <c r="Y14118" t="str">
        <f t="shared" si="875"/>
        <v/>
      </c>
      <c r="AA14118" t="str">
        <f t="shared" si="876"/>
        <v/>
      </c>
      <c r="AC14118" s="7"/>
      <c r="AD14118" t="s">
        <v>17919</v>
      </c>
      <c r="AE14118">
        <f t="shared" si="878"/>
        <v>0</v>
      </c>
      <c r="AG14118" s="2"/>
      <c r="AI14118" s="7"/>
    </row>
    <row r="14119" spans="1:35" ht="11" customHeight="1" outlineLevel="1" x14ac:dyDescent="0.25">
      <c r="A14119" t="s">
        <v>1202</v>
      </c>
      <c r="C14119" s="2" t="s">
        <v>12974</v>
      </c>
      <c r="D14119" s="2">
        <v>420</v>
      </c>
      <c r="E14119" s="7">
        <v>1975</v>
      </c>
      <c r="F14119" s="5" t="s">
        <v>5240</v>
      </c>
      <c r="H14119" s="5" t="s">
        <v>5398</v>
      </c>
      <c r="I14119" s="6" t="s">
        <v>17920</v>
      </c>
      <c r="J14119" s="6" t="s">
        <v>7074</v>
      </c>
      <c r="K14119" s="17">
        <v>5</v>
      </c>
      <c r="L14119" s="17" t="s">
        <v>7732</v>
      </c>
      <c r="M14119" s="9"/>
      <c r="N14119" s="9"/>
      <c r="O14119" s="21"/>
      <c r="Q14119" s="29"/>
      <c r="U14119" s="17"/>
      <c r="V14119" s="2"/>
      <c r="Y14119" t="str">
        <f t="shared" si="875"/>
        <v/>
      </c>
      <c r="AA14119" t="str">
        <f t="shared" si="876"/>
        <v/>
      </c>
      <c r="AC14119" s="7"/>
      <c r="AD14119" t="s">
        <v>17920</v>
      </c>
      <c r="AE14119">
        <f t="shared" si="878"/>
        <v>0</v>
      </c>
      <c r="AG14119" s="2"/>
      <c r="AI14119" s="7"/>
    </row>
    <row r="14120" spans="1:35" ht="11" customHeight="1" outlineLevel="1" x14ac:dyDescent="0.25">
      <c r="A14120" t="s">
        <v>1202</v>
      </c>
      <c r="C14120" s="2" t="s">
        <v>12974</v>
      </c>
      <c r="D14120" s="2">
        <v>421</v>
      </c>
      <c r="E14120" s="7">
        <v>1975</v>
      </c>
      <c r="F14120" s="5" t="s">
        <v>5413</v>
      </c>
      <c r="H14120" s="5" t="s">
        <v>5398</v>
      </c>
      <c r="I14120" s="6" t="s">
        <v>17495</v>
      </c>
      <c r="J14120" s="6" t="s">
        <v>7074</v>
      </c>
      <c r="K14120" s="17">
        <v>5</v>
      </c>
      <c r="L14120" s="17" t="s">
        <v>7732</v>
      </c>
      <c r="M14120" s="9"/>
      <c r="N14120" s="9"/>
      <c r="O14120" s="21"/>
      <c r="Q14120" s="29"/>
      <c r="U14120" s="17"/>
      <c r="V14120" s="2"/>
      <c r="Y14120" t="str">
        <f t="shared" si="875"/>
        <v/>
      </c>
      <c r="AA14120" t="str">
        <f t="shared" si="876"/>
        <v/>
      </c>
      <c r="AC14120" s="7"/>
      <c r="AD14120" t="s">
        <v>17495</v>
      </c>
      <c r="AE14120">
        <f t="shared" si="878"/>
        <v>0</v>
      </c>
      <c r="AG14120" s="2"/>
      <c r="AI14120" s="7"/>
    </row>
    <row r="14121" spans="1:35" ht="11" customHeight="1" outlineLevel="1" x14ac:dyDescent="0.25">
      <c r="A14121" t="s">
        <v>1202</v>
      </c>
      <c r="C14121" s="2" t="s">
        <v>12974</v>
      </c>
      <c r="D14121" s="2">
        <v>457</v>
      </c>
      <c r="E14121" s="7">
        <v>1976</v>
      </c>
      <c r="F14121" s="5" t="s">
        <v>5239</v>
      </c>
      <c r="H14121" s="5" t="s">
        <v>5398</v>
      </c>
      <c r="I14121" s="6" t="s">
        <v>17921</v>
      </c>
      <c r="J14121" s="6" t="s">
        <v>17218</v>
      </c>
      <c r="K14121" s="17">
        <v>6</v>
      </c>
      <c r="L14121" s="17" t="s">
        <v>7730</v>
      </c>
      <c r="M14121" s="9">
        <v>1</v>
      </c>
      <c r="N14121" s="9"/>
      <c r="O14121" s="21"/>
      <c r="Q14121" s="29"/>
      <c r="U14121" s="17"/>
      <c r="V14121" s="2"/>
      <c r="Y14121" t="str">
        <f t="shared" si="875"/>
        <v/>
      </c>
      <c r="AA14121" t="str">
        <f t="shared" si="876"/>
        <v/>
      </c>
      <c r="AC14121" s="7"/>
      <c r="AD14121" t="s">
        <v>17921</v>
      </c>
      <c r="AE14121">
        <f t="shared" si="878"/>
        <v>0</v>
      </c>
      <c r="AG14121" s="2"/>
      <c r="AI14121" s="7"/>
    </row>
    <row r="14122" spans="1:35" ht="11" customHeight="1" outlineLevel="1" x14ac:dyDescent="0.25">
      <c r="A14122" t="s">
        <v>1202</v>
      </c>
      <c r="C14122" s="2" t="s">
        <v>12974</v>
      </c>
      <c r="D14122" s="2">
        <v>484</v>
      </c>
      <c r="E14122" s="7">
        <v>1977</v>
      </c>
      <c r="F14122" s="5" t="s">
        <v>5240</v>
      </c>
      <c r="H14122" s="5" t="s">
        <v>5398</v>
      </c>
      <c r="I14122" s="6" t="s">
        <v>17923</v>
      </c>
      <c r="J14122" s="6" t="s">
        <v>17922</v>
      </c>
      <c r="K14122" s="17">
        <v>6</v>
      </c>
      <c r="L14122" s="17" t="s">
        <v>7730</v>
      </c>
      <c r="M14122" s="9">
        <v>1</v>
      </c>
      <c r="N14122" s="9"/>
      <c r="O14122" s="21"/>
      <c r="Q14122" s="29"/>
      <c r="U14122" s="17"/>
      <c r="V14122" s="2"/>
      <c r="Y14122" t="str">
        <f t="shared" si="875"/>
        <v/>
      </c>
      <c r="AA14122" t="str">
        <f t="shared" si="876"/>
        <v/>
      </c>
      <c r="AC14122" s="7"/>
      <c r="AD14122" t="s">
        <v>17923</v>
      </c>
      <c r="AE14122">
        <f t="shared" si="878"/>
        <v>0</v>
      </c>
      <c r="AG14122" s="2"/>
      <c r="AI14122" s="7"/>
    </row>
    <row r="14123" spans="1:35" ht="11" customHeight="1" outlineLevel="1" x14ac:dyDescent="0.25">
      <c r="A14123" t="s">
        <v>1202</v>
      </c>
      <c r="C14123" s="2" t="s">
        <v>12974</v>
      </c>
      <c r="D14123" s="2">
        <v>496</v>
      </c>
      <c r="E14123" s="7">
        <v>1977</v>
      </c>
      <c r="F14123" s="5" t="s">
        <v>2974</v>
      </c>
      <c r="H14123" s="5" t="s">
        <v>1157</v>
      </c>
      <c r="I14123" s="6" t="s">
        <v>1156</v>
      </c>
      <c r="J14123" s="6" t="s">
        <v>1156</v>
      </c>
      <c r="K14123" s="17">
        <v>6</v>
      </c>
      <c r="L14123" s="17" t="s">
        <v>7732</v>
      </c>
      <c r="M14123" s="9"/>
      <c r="N14123" s="9"/>
      <c r="O14123" s="21"/>
      <c r="Q14123" s="29"/>
      <c r="U14123" s="17"/>
      <c r="V14123" s="2">
        <v>515</v>
      </c>
      <c r="Y14123" t="str">
        <f t="shared" si="875"/>
        <v/>
      </c>
      <c r="AA14123" t="str">
        <f t="shared" si="876"/>
        <v/>
      </c>
      <c r="AC14123" s="7"/>
      <c r="AD14123" t="s">
        <v>1156</v>
      </c>
      <c r="AE14123">
        <f t="shared" si="878"/>
        <v>0</v>
      </c>
      <c r="AG14123" s="2"/>
      <c r="AH14123" t="s">
        <v>1834</v>
      </c>
      <c r="AI14123" s="7" t="s">
        <v>4610</v>
      </c>
    </row>
    <row r="14124" spans="1:35" ht="11" customHeight="1" outlineLevel="1" x14ac:dyDescent="0.25">
      <c r="A14124" t="s">
        <v>1202</v>
      </c>
      <c r="C14124" s="2" t="s">
        <v>12974</v>
      </c>
      <c r="D14124" s="2">
        <v>497</v>
      </c>
      <c r="E14124" s="7">
        <v>1977</v>
      </c>
      <c r="F14124" s="5" t="s">
        <v>2348</v>
      </c>
      <c r="H14124" s="5" t="s">
        <v>4363</v>
      </c>
      <c r="I14124" s="6" t="s">
        <v>1156</v>
      </c>
      <c r="J14124" s="6" t="s">
        <v>1156</v>
      </c>
      <c r="K14124" s="17">
        <v>6</v>
      </c>
      <c r="L14124" s="17" t="s">
        <v>7732</v>
      </c>
      <c r="M14124" s="9"/>
      <c r="N14124" s="9"/>
      <c r="O14124" s="21"/>
      <c r="Q14124" s="29"/>
      <c r="U14124" s="17"/>
      <c r="V14124" s="2">
        <v>516</v>
      </c>
      <c r="Y14124" t="str">
        <f t="shared" si="875"/>
        <v/>
      </c>
      <c r="AA14124" t="str">
        <f t="shared" si="876"/>
        <v/>
      </c>
      <c r="AC14124" s="7"/>
      <c r="AD14124" t="s">
        <v>1156</v>
      </c>
      <c r="AE14124">
        <f t="shared" si="878"/>
        <v>0</v>
      </c>
      <c r="AG14124" s="2"/>
      <c r="AH14124" t="s">
        <v>1834</v>
      </c>
      <c r="AI14124" s="7" t="s">
        <v>4610</v>
      </c>
    </row>
    <row r="14125" spans="1:35" ht="11" customHeight="1" outlineLevel="1" x14ac:dyDescent="0.25">
      <c r="A14125" t="s">
        <v>1202</v>
      </c>
      <c r="C14125" s="2" t="s">
        <v>12974</v>
      </c>
      <c r="D14125" s="2">
        <v>498</v>
      </c>
      <c r="E14125" s="7">
        <v>1977</v>
      </c>
      <c r="F14125" s="5" t="s">
        <v>2348</v>
      </c>
      <c r="H14125" s="5" t="s">
        <v>2972</v>
      </c>
      <c r="I14125" s="6" t="s">
        <v>1156</v>
      </c>
      <c r="J14125" s="6" t="s">
        <v>1156</v>
      </c>
      <c r="K14125" s="17">
        <v>6</v>
      </c>
      <c r="L14125" s="17" t="s">
        <v>7732</v>
      </c>
      <c r="M14125" s="9"/>
      <c r="N14125" s="9"/>
      <c r="O14125" s="21"/>
      <c r="Q14125" s="29"/>
      <c r="U14125" s="17"/>
      <c r="V14125" s="2">
        <v>517</v>
      </c>
      <c r="Y14125" t="str">
        <f t="shared" si="875"/>
        <v/>
      </c>
      <c r="AA14125" t="str">
        <f t="shared" si="876"/>
        <v/>
      </c>
      <c r="AC14125" s="7"/>
      <c r="AD14125" t="s">
        <v>1156</v>
      </c>
      <c r="AE14125">
        <f t="shared" si="878"/>
        <v>0</v>
      </c>
      <c r="AG14125" s="2"/>
      <c r="AH14125" t="s">
        <v>1834</v>
      </c>
      <c r="AI14125" s="7" t="s">
        <v>4610</v>
      </c>
    </row>
    <row r="14126" spans="1:35" ht="11" customHeight="1" outlineLevel="1" collapsed="1" x14ac:dyDescent="0.25">
      <c r="A14126" t="s">
        <v>1202</v>
      </c>
      <c r="C14126" s="2" t="s">
        <v>12974</v>
      </c>
      <c r="D14126" s="2">
        <v>527</v>
      </c>
      <c r="E14126" s="7">
        <v>1979</v>
      </c>
      <c r="F14126" s="5" t="s">
        <v>22030</v>
      </c>
      <c r="H14126" s="5" t="s">
        <v>5398</v>
      </c>
      <c r="I14126" s="6" t="s">
        <v>1156</v>
      </c>
      <c r="J14126" s="6" t="s">
        <v>17924</v>
      </c>
      <c r="K14126" s="17">
        <v>6</v>
      </c>
      <c r="L14126" s="17" t="s">
        <v>7730</v>
      </c>
      <c r="M14126" s="9">
        <v>1</v>
      </c>
      <c r="N14126" s="9"/>
      <c r="O14126" s="21"/>
      <c r="Q14126" s="29"/>
      <c r="U14126" s="17"/>
      <c r="V14126" s="2" t="s">
        <v>3443</v>
      </c>
      <c r="Y14126" t="str">
        <f t="shared" si="875"/>
        <v/>
      </c>
      <c r="AA14126" t="str">
        <f t="shared" si="876"/>
        <v/>
      </c>
      <c r="AC14126" s="7"/>
      <c r="AD14126" t="s">
        <v>1156</v>
      </c>
      <c r="AE14126">
        <f t="shared" si="878"/>
        <v>0</v>
      </c>
      <c r="AG14126" s="2"/>
      <c r="AH14126" t="s">
        <v>1834</v>
      </c>
      <c r="AI14126" s="7" t="s">
        <v>4610</v>
      </c>
    </row>
    <row r="14127" spans="1:35" ht="11" customHeight="1" outlineLevel="1" x14ac:dyDescent="0.25">
      <c r="A14127" t="s">
        <v>1202</v>
      </c>
      <c r="C14127" s="2" t="s">
        <v>12974</v>
      </c>
      <c r="D14127" s="2">
        <v>528</v>
      </c>
      <c r="E14127" s="7">
        <v>1979</v>
      </c>
      <c r="F14127" s="5" t="s">
        <v>22031</v>
      </c>
      <c r="H14127" s="5" t="s">
        <v>5398</v>
      </c>
      <c r="I14127" s="6" t="s">
        <v>1156</v>
      </c>
      <c r="J14127" s="6" t="s">
        <v>17924</v>
      </c>
      <c r="K14127" s="17">
        <v>6</v>
      </c>
      <c r="L14127" s="17" t="s">
        <v>7730</v>
      </c>
      <c r="M14127" s="9">
        <v>1</v>
      </c>
      <c r="N14127" s="9"/>
      <c r="O14127" s="21"/>
      <c r="Q14127" s="29"/>
      <c r="U14127" s="17"/>
      <c r="V14127" s="2" t="s">
        <v>2976</v>
      </c>
      <c r="Y14127" t="str">
        <f t="shared" si="875"/>
        <v/>
      </c>
      <c r="AA14127" t="str">
        <f t="shared" si="876"/>
        <v/>
      </c>
      <c r="AC14127" s="7"/>
      <c r="AD14127" t="s">
        <v>1156</v>
      </c>
      <c r="AE14127">
        <f t="shared" si="878"/>
        <v>0</v>
      </c>
      <c r="AG14127" s="2"/>
      <c r="AH14127" t="s">
        <v>1834</v>
      </c>
      <c r="AI14127" s="7" t="s">
        <v>4610</v>
      </c>
    </row>
    <row r="14128" spans="1:35" ht="11" customHeight="1" outlineLevel="1" x14ac:dyDescent="0.25">
      <c r="A14128" t="s">
        <v>1202</v>
      </c>
      <c r="C14128" s="2" t="s">
        <v>12974</v>
      </c>
      <c r="D14128" s="2">
        <v>529</v>
      </c>
      <c r="E14128" s="7">
        <v>1979</v>
      </c>
      <c r="F14128" s="5" t="s">
        <v>22032</v>
      </c>
      <c r="H14128" s="5" t="s">
        <v>5398</v>
      </c>
      <c r="I14128" s="6" t="s">
        <v>1156</v>
      </c>
      <c r="J14128" s="6" t="s">
        <v>17924</v>
      </c>
      <c r="K14128" s="17">
        <v>6</v>
      </c>
      <c r="L14128" s="17" t="s">
        <v>7730</v>
      </c>
      <c r="M14128" s="9">
        <v>1</v>
      </c>
      <c r="N14128" s="9"/>
      <c r="O14128" s="21"/>
      <c r="Q14128" s="29"/>
      <c r="U14128" s="17"/>
      <c r="V14128" s="2" t="s">
        <v>5585</v>
      </c>
      <c r="Y14128" t="str">
        <f t="shared" si="875"/>
        <v/>
      </c>
      <c r="AA14128" t="str">
        <f t="shared" si="876"/>
        <v/>
      </c>
      <c r="AC14128" s="7"/>
      <c r="AD14128" t="s">
        <v>1156</v>
      </c>
      <c r="AE14128">
        <f t="shared" si="878"/>
        <v>0</v>
      </c>
      <c r="AG14128" s="2"/>
      <c r="AH14128" t="s">
        <v>1834</v>
      </c>
      <c r="AI14128" s="7" t="s">
        <v>4610</v>
      </c>
    </row>
    <row r="14129" spans="1:35" ht="11" customHeight="1" outlineLevel="1" x14ac:dyDescent="0.25">
      <c r="A14129" t="s">
        <v>1202</v>
      </c>
      <c r="C14129" s="2" t="s">
        <v>12974</v>
      </c>
      <c r="D14129" s="2">
        <v>530</v>
      </c>
      <c r="E14129" s="7">
        <v>1979</v>
      </c>
      <c r="F14129" s="5" t="s">
        <v>22033</v>
      </c>
      <c r="H14129" s="5" t="s">
        <v>5398</v>
      </c>
      <c r="I14129" s="6" t="s">
        <v>1156</v>
      </c>
      <c r="J14129" s="6" t="s">
        <v>17924</v>
      </c>
      <c r="K14129" s="17">
        <v>6</v>
      </c>
      <c r="L14129" s="17" t="s">
        <v>7730</v>
      </c>
      <c r="M14129" s="9">
        <v>1</v>
      </c>
      <c r="N14129" s="9"/>
      <c r="O14129" s="21"/>
      <c r="Q14129" s="29"/>
      <c r="U14129" s="17"/>
      <c r="V14129" s="2" t="s">
        <v>2996</v>
      </c>
      <c r="Y14129" t="str">
        <f t="shared" si="875"/>
        <v/>
      </c>
      <c r="AA14129" t="str">
        <f t="shared" si="876"/>
        <v/>
      </c>
      <c r="AC14129" s="7"/>
      <c r="AD14129" t="s">
        <v>1156</v>
      </c>
      <c r="AE14129">
        <f t="shared" si="878"/>
        <v>0</v>
      </c>
      <c r="AG14129" s="2"/>
      <c r="AH14129" t="s">
        <v>1834</v>
      </c>
      <c r="AI14129" s="7" t="s">
        <v>4922</v>
      </c>
    </row>
    <row r="14130" spans="1:35" ht="11" customHeight="1" outlineLevel="1" x14ac:dyDescent="0.25">
      <c r="A14130" t="s">
        <v>1202</v>
      </c>
      <c r="C14130" s="2" t="s">
        <v>12974</v>
      </c>
      <c r="D14130" s="2" t="s">
        <v>10394</v>
      </c>
      <c r="E14130" s="7">
        <v>1979</v>
      </c>
      <c r="F14130" s="5" t="s">
        <v>7028</v>
      </c>
      <c r="H14130" s="5" t="s">
        <v>5398</v>
      </c>
      <c r="I14130" s="6" t="s">
        <v>1156</v>
      </c>
      <c r="J14130" s="6" t="s">
        <v>17924</v>
      </c>
      <c r="K14130" s="17">
        <v>6</v>
      </c>
      <c r="L14130" s="17" t="s">
        <v>7730</v>
      </c>
      <c r="M14130" s="9">
        <v>4.2</v>
      </c>
      <c r="N14130" s="9"/>
      <c r="O14130" s="21"/>
      <c r="Q14130" s="29"/>
      <c r="U14130" s="17"/>
      <c r="V14130" s="2" t="s">
        <v>17077</v>
      </c>
      <c r="Y14130">
        <f t="shared" si="875"/>
        <v>1</v>
      </c>
      <c r="AA14130" t="str">
        <f t="shared" si="876"/>
        <v/>
      </c>
      <c r="AC14130" s="7"/>
      <c r="AD14130" t="s">
        <v>1156</v>
      </c>
      <c r="AE14130">
        <f t="shared" si="878"/>
        <v>0</v>
      </c>
      <c r="AG14130" s="2"/>
      <c r="AI14130" s="7"/>
    </row>
    <row r="14131" spans="1:35" ht="11" customHeight="1" outlineLevel="1" x14ac:dyDescent="0.25">
      <c r="A14131" t="s">
        <v>1202</v>
      </c>
      <c r="C14131" s="2" t="s">
        <v>12974</v>
      </c>
      <c r="D14131" s="2">
        <v>531</v>
      </c>
      <c r="E14131" s="7">
        <v>1979</v>
      </c>
      <c r="F14131" s="5" t="s">
        <v>6383</v>
      </c>
      <c r="H14131" s="5" t="s">
        <v>5398</v>
      </c>
      <c r="I14131" s="6" t="s">
        <v>1156</v>
      </c>
      <c r="J14131" s="6" t="s">
        <v>17925</v>
      </c>
      <c r="K14131" s="17">
        <v>6</v>
      </c>
      <c r="L14131" s="17" t="s">
        <v>7732</v>
      </c>
      <c r="M14131" s="9"/>
      <c r="N14131" s="9"/>
      <c r="O14131" s="21"/>
      <c r="Q14131" s="29"/>
      <c r="U14131" s="17"/>
      <c r="V14131" s="2">
        <v>548</v>
      </c>
      <c r="Y14131" t="str">
        <f t="shared" si="875"/>
        <v/>
      </c>
      <c r="AA14131" t="str">
        <f t="shared" si="876"/>
        <v/>
      </c>
      <c r="AC14131" s="7"/>
      <c r="AD14131" t="s">
        <v>1156</v>
      </c>
      <c r="AE14131">
        <f t="shared" si="878"/>
        <v>0</v>
      </c>
      <c r="AG14131" s="2"/>
      <c r="AH14131" t="s">
        <v>1834</v>
      </c>
      <c r="AI14131" s="7" t="s">
        <v>4610</v>
      </c>
    </row>
    <row r="14132" spans="1:35" ht="11" customHeight="1" outlineLevel="1" x14ac:dyDescent="0.25">
      <c r="A14132" t="s">
        <v>1202</v>
      </c>
      <c r="C14132" s="2" t="s">
        <v>12974</v>
      </c>
      <c r="D14132" s="2">
        <v>532</v>
      </c>
      <c r="E14132" s="7">
        <v>1979</v>
      </c>
      <c r="F14132" s="5" t="s">
        <v>4732</v>
      </c>
      <c r="H14132" s="5" t="s">
        <v>5398</v>
      </c>
      <c r="I14132" s="6" t="s">
        <v>1156</v>
      </c>
      <c r="J14132" s="6" t="s">
        <v>17925</v>
      </c>
      <c r="K14132" s="17">
        <v>6</v>
      </c>
      <c r="L14132" s="17" t="s">
        <v>7732</v>
      </c>
      <c r="M14132" s="9"/>
      <c r="N14132" s="9"/>
      <c r="O14132" s="21"/>
      <c r="Q14132" s="29"/>
      <c r="U14132" s="17"/>
      <c r="V14132" s="2">
        <v>549</v>
      </c>
      <c r="Y14132" t="str">
        <f t="shared" ref="Y14132:Y14195" si="879">IF(COUNTIF(F14132,"*fdc*"),1,"")</f>
        <v/>
      </c>
      <c r="AA14132" t="str">
        <f t="shared" ref="AA14132:AA14195" si="880">IF(COUNTIF(F14132,"*s/s*"),1,"")</f>
        <v/>
      </c>
      <c r="AC14132" s="7"/>
      <c r="AD14132" t="s">
        <v>1156</v>
      </c>
      <c r="AE14132">
        <f t="shared" si="878"/>
        <v>0</v>
      </c>
      <c r="AG14132" s="2"/>
      <c r="AH14132" t="s">
        <v>1834</v>
      </c>
      <c r="AI14132" s="7" t="s">
        <v>4610</v>
      </c>
    </row>
    <row r="14133" spans="1:35" ht="11" customHeight="1" outlineLevel="1" x14ac:dyDescent="0.25">
      <c r="A14133" t="s">
        <v>1202</v>
      </c>
      <c r="C14133" s="2" t="s">
        <v>12974</v>
      </c>
      <c r="D14133" s="2">
        <v>533</v>
      </c>
      <c r="E14133" s="7">
        <v>1979</v>
      </c>
      <c r="F14133" s="5" t="s">
        <v>3217</v>
      </c>
      <c r="H14133" s="5" t="s">
        <v>5398</v>
      </c>
      <c r="I14133" s="6" t="s">
        <v>1156</v>
      </c>
      <c r="J14133" s="6" t="s">
        <v>17925</v>
      </c>
      <c r="K14133" s="17">
        <v>6</v>
      </c>
      <c r="L14133" s="17" t="s">
        <v>7732</v>
      </c>
      <c r="M14133" s="9"/>
      <c r="N14133" s="9"/>
      <c r="O14133" s="21"/>
      <c r="Q14133" s="29"/>
      <c r="U14133" s="17"/>
      <c r="V14133" s="2">
        <v>550</v>
      </c>
      <c r="Y14133" t="str">
        <f t="shared" si="879"/>
        <v/>
      </c>
      <c r="AA14133" t="str">
        <f t="shared" si="880"/>
        <v/>
      </c>
      <c r="AC14133" s="7"/>
      <c r="AD14133" t="s">
        <v>1156</v>
      </c>
      <c r="AE14133">
        <f t="shared" si="878"/>
        <v>0</v>
      </c>
      <c r="AG14133" s="2"/>
      <c r="AH14133" t="s">
        <v>1834</v>
      </c>
      <c r="AI14133" s="7" t="s">
        <v>4610</v>
      </c>
    </row>
    <row r="14134" spans="1:35" ht="11" customHeight="1" outlineLevel="1" x14ac:dyDescent="0.25">
      <c r="A14134" t="s">
        <v>1202</v>
      </c>
      <c r="C14134" s="2" t="s">
        <v>12974</v>
      </c>
      <c r="D14134" s="2">
        <v>534</v>
      </c>
      <c r="E14134" s="7">
        <v>1979</v>
      </c>
      <c r="F14134" s="5" t="s">
        <v>183</v>
      </c>
      <c r="H14134" s="5" t="s">
        <v>5398</v>
      </c>
      <c r="I14134" s="6" t="s">
        <v>1156</v>
      </c>
      <c r="J14134" s="6" t="s">
        <v>17925</v>
      </c>
      <c r="K14134" s="17">
        <v>6</v>
      </c>
      <c r="L14134" s="17" t="s">
        <v>7732</v>
      </c>
      <c r="M14134" s="9"/>
      <c r="N14134" s="9"/>
      <c r="O14134" s="21"/>
      <c r="Q14134" s="29"/>
      <c r="U14134" s="17"/>
      <c r="V14134" s="2">
        <v>551</v>
      </c>
      <c r="Y14134" t="str">
        <f t="shared" si="879"/>
        <v/>
      </c>
      <c r="AA14134" t="str">
        <f t="shared" si="880"/>
        <v/>
      </c>
      <c r="AC14134" s="7"/>
      <c r="AD14134" t="s">
        <v>1156</v>
      </c>
      <c r="AE14134">
        <f t="shared" si="878"/>
        <v>0</v>
      </c>
      <c r="AG14134" s="2"/>
      <c r="AH14134" t="s">
        <v>1834</v>
      </c>
      <c r="AI14134" s="7" t="s">
        <v>4610</v>
      </c>
    </row>
    <row r="14135" spans="1:35" ht="11" customHeight="1" outlineLevel="1" x14ac:dyDescent="0.25">
      <c r="A14135" t="s">
        <v>1202</v>
      </c>
      <c r="C14135" s="2" t="s">
        <v>12974</v>
      </c>
      <c r="D14135" s="2">
        <v>535</v>
      </c>
      <c r="E14135" s="7">
        <v>1979</v>
      </c>
      <c r="F14135" s="5" t="s">
        <v>5139</v>
      </c>
      <c r="H14135" s="5" t="s">
        <v>5398</v>
      </c>
      <c r="I14135" s="6" t="s">
        <v>1156</v>
      </c>
      <c r="J14135" s="6" t="s">
        <v>17925</v>
      </c>
      <c r="K14135" s="17">
        <v>6</v>
      </c>
      <c r="L14135" s="17" t="s">
        <v>7730</v>
      </c>
      <c r="M14135" s="9">
        <v>0.35</v>
      </c>
      <c r="N14135" s="9"/>
      <c r="O14135" s="21"/>
      <c r="Q14135" s="29"/>
      <c r="U14135" s="17"/>
      <c r="V14135" s="2">
        <v>552</v>
      </c>
      <c r="Y14135" t="str">
        <f t="shared" si="879"/>
        <v/>
      </c>
      <c r="AA14135" t="str">
        <f t="shared" si="880"/>
        <v/>
      </c>
      <c r="AC14135" s="7"/>
      <c r="AD14135" t="s">
        <v>1156</v>
      </c>
      <c r="AE14135">
        <f t="shared" si="878"/>
        <v>0</v>
      </c>
      <c r="AG14135" s="2"/>
      <c r="AH14135" t="s">
        <v>1834</v>
      </c>
      <c r="AI14135" s="7" t="s">
        <v>4610</v>
      </c>
    </row>
    <row r="14136" spans="1:35" ht="11" customHeight="1" outlineLevel="1" x14ac:dyDescent="0.25">
      <c r="A14136" t="s">
        <v>1202</v>
      </c>
      <c r="C14136" s="2" t="s">
        <v>12974</v>
      </c>
      <c r="D14136" s="2">
        <v>536</v>
      </c>
      <c r="E14136" s="7">
        <v>1979</v>
      </c>
      <c r="F14136" s="5" t="s">
        <v>1629</v>
      </c>
      <c r="H14136" s="5" t="s">
        <v>5398</v>
      </c>
      <c r="I14136" s="6" t="s">
        <v>1156</v>
      </c>
      <c r="J14136" s="6" t="s">
        <v>17925</v>
      </c>
      <c r="K14136" s="17">
        <v>6</v>
      </c>
      <c r="L14136" s="17" t="s">
        <v>7732</v>
      </c>
      <c r="M14136" s="9"/>
      <c r="N14136" s="9"/>
      <c r="O14136" s="21"/>
      <c r="Q14136" s="29"/>
      <c r="U14136" s="17"/>
      <c r="V14136" s="2">
        <v>553</v>
      </c>
      <c r="Y14136" t="str">
        <f t="shared" si="879"/>
        <v/>
      </c>
      <c r="AA14136" t="str">
        <f t="shared" si="880"/>
        <v/>
      </c>
      <c r="AC14136" s="7"/>
      <c r="AD14136" t="s">
        <v>1156</v>
      </c>
      <c r="AE14136">
        <f t="shared" si="878"/>
        <v>0</v>
      </c>
      <c r="AG14136" s="2"/>
      <c r="AH14136" t="s">
        <v>1834</v>
      </c>
      <c r="AI14136" s="7" t="s">
        <v>4610</v>
      </c>
    </row>
    <row r="14137" spans="1:35" ht="11" customHeight="1" outlineLevel="1" x14ac:dyDescent="0.25">
      <c r="A14137" t="s">
        <v>1202</v>
      </c>
      <c r="C14137" s="2" t="s">
        <v>12974</v>
      </c>
      <c r="D14137" s="2">
        <v>537</v>
      </c>
      <c r="E14137" s="7">
        <v>1979</v>
      </c>
      <c r="F14137" s="5" t="s">
        <v>5137</v>
      </c>
      <c r="H14137" s="5" t="s">
        <v>5398</v>
      </c>
      <c r="I14137" s="6" t="s">
        <v>1156</v>
      </c>
      <c r="J14137" s="6" t="s">
        <v>17925</v>
      </c>
      <c r="K14137" s="17">
        <v>6</v>
      </c>
      <c r="L14137" s="17" t="s">
        <v>7732</v>
      </c>
      <c r="M14137" s="9"/>
      <c r="N14137" s="9"/>
      <c r="O14137" s="21"/>
      <c r="Q14137" s="29"/>
      <c r="U14137" s="17"/>
      <c r="V14137" s="2">
        <v>554</v>
      </c>
      <c r="Y14137" t="str">
        <f t="shared" si="879"/>
        <v/>
      </c>
      <c r="AA14137" t="str">
        <f t="shared" si="880"/>
        <v/>
      </c>
      <c r="AC14137" s="7"/>
      <c r="AD14137" t="s">
        <v>1156</v>
      </c>
      <c r="AE14137">
        <f t="shared" ref="AE14137:AE14168" si="881">COUNTIF(I14137,"*Fuji*")</f>
        <v>0</v>
      </c>
      <c r="AG14137" s="2"/>
      <c r="AH14137" t="s">
        <v>1834</v>
      </c>
      <c r="AI14137" s="7" t="s">
        <v>4610</v>
      </c>
    </row>
    <row r="14138" spans="1:35" ht="11" customHeight="1" outlineLevel="1" x14ac:dyDescent="0.25">
      <c r="A14138" t="s">
        <v>1202</v>
      </c>
      <c r="C14138" s="2" t="s">
        <v>12974</v>
      </c>
      <c r="D14138" s="2">
        <v>538</v>
      </c>
      <c r="E14138" s="7">
        <v>1979</v>
      </c>
      <c r="F14138" s="5" t="s">
        <v>5138</v>
      </c>
      <c r="H14138" s="5" t="s">
        <v>5398</v>
      </c>
      <c r="I14138" s="6" t="s">
        <v>1156</v>
      </c>
      <c r="J14138" s="6" t="s">
        <v>17925</v>
      </c>
      <c r="K14138" s="17">
        <v>6</v>
      </c>
      <c r="L14138" s="17" t="s">
        <v>7730</v>
      </c>
      <c r="M14138" s="9">
        <v>0.35</v>
      </c>
      <c r="N14138" s="9"/>
      <c r="O14138" s="21"/>
      <c r="Q14138" s="29"/>
      <c r="U14138" s="17"/>
      <c r="V14138" s="2">
        <v>555</v>
      </c>
      <c r="Y14138" t="str">
        <f t="shared" si="879"/>
        <v/>
      </c>
      <c r="AA14138" t="str">
        <f t="shared" si="880"/>
        <v/>
      </c>
      <c r="AC14138" s="7"/>
      <c r="AD14138" t="s">
        <v>1156</v>
      </c>
      <c r="AE14138">
        <f t="shared" si="881"/>
        <v>0</v>
      </c>
      <c r="AG14138" s="2"/>
      <c r="AH14138" t="s">
        <v>1834</v>
      </c>
      <c r="AI14138" s="7" t="s">
        <v>4610</v>
      </c>
    </row>
    <row r="14139" spans="1:35" ht="11" customHeight="1" outlineLevel="1" x14ac:dyDescent="0.25">
      <c r="A14139" t="s">
        <v>1202</v>
      </c>
      <c r="C14139" s="2" t="s">
        <v>12974</v>
      </c>
      <c r="D14139" s="2">
        <v>539</v>
      </c>
      <c r="E14139" s="7">
        <v>1979</v>
      </c>
      <c r="F14139" s="5" t="s">
        <v>1935</v>
      </c>
      <c r="H14139" s="5" t="s">
        <v>5398</v>
      </c>
      <c r="I14139" s="6" t="s">
        <v>1156</v>
      </c>
      <c r="J14139" s="6" t="s">
        <v>17925</v>
      </c>
      <c r="K14139" s="17">
        <v>6</v>
      </c>
      <c r="L14139" s="17" t="s">
        <v>7732</v>
      </c>
      <c r="M14139" s="9"/>
      <c r="N14139" s="9"/>
      <c r="O14139" s="21"/>
      <c r="Q14139" s="29"/>
      <c r="U14139" s="17"/>
      <c r="V14139" s="2">
        <v>556</v>
      </c>
      <c r="Y14139" t="str">
        <f t="shared" si="879"/>
        <v/>
      </c>
      <c r="AA14139" t="str">
        <f t="shared" si="880"/>
        <v/>
      </c>
      <c r="AC14139" s="7"/>
      <c r="AD14139" t="s">
        <v>1156</v>
      </c>
      <c r="AE14139">
        <f t="shared" si="881"/>
        <v>0</v>
      </c>
      <c r="AG14139" s="2"/>
      <c r="AH14139" t="s">
        <v>1834</v>
      </c>
      <c r="AI14139" s="7" t="s">
        <v>4610</v>
      </c>
    </row>
    <row r="14140" spans="1:35" ht="11" customHeight="1" outlineLevel="1" x14ac:dyDescent="0.25">
      <c r="A14140" t="s">
        <v>1202</v>
      </c>
      <c r="C14140" s="2" t="s">
        <v>12974</v>
      </c>
      <c r="D14140" s="2">
        <v>540</v>
      </c>
      <c r="E14140" s="7">
        <v>1979</v>
      </c>
      <c r="F14140" s="5" t="s">
        <v>5239</v>
      </c>
      <c r="H14140" s="5" t="s">
        <v>5398</v>
      </c>
      <c r="I14140" s="6" t="s">
        <v>1156</v>
      </c>
      <c r="J14140" s="6" t="s">
        <v>17925</v>
      </c>
      <c r="K14140" s="17">
        <v>6</v>
      </c>
      <c r="L14140" s="17" t="s">
        <v>7732</v>
      </c>
      <c r="M14140" s="9"/>
      <c r="N14140" s="9"/>
      <c r="O14140" s="21"/>
      <c r="Q14140" s="29"/>
      <c r="U14140" s="17"/>
      <c r="V14140" s="2">
        <v>557</v>
      </c>
      <c r="Y14140" t="str">
        <f t="shared" si="879"/>
        <v/>
      </c>
      <c r="AA14140" t="str">
        <f t="shared" si="880"/>
        <v/>
      </c>
      <c r="AC14140" s="7"/>
      <c r="AD14140" t="s">
        <v>1156</v>
      </c>
      <c r="AE14140">
        <f t="shared" si="881"/>
        <v>0</v>
      </c>
      <c r="AG14140" s="2"/>
      <c r="AH14140" t="s">
        <v>1834</v>
      </c>
      <c r="AI14140" s="7" t="s">
        <v>4610</v>
      </c>
    </row>
    <row r="14141" spans="1:35" ht="11" customHeight="1" outlineLevel="1" x14ac:dyDescent="0.25">
      <c r="A14141" t="s">
        <v>1202</v>
      </c>
      <c r="C14141" s="2" t="s">
        <v>12974</v>
      </c>
      <c r="D14141" s="2">
        <v>541</v>
      </c>
      <c r="E14141" s="7">
        <v>1979</v>
      </c>
      <c r="F14141" s="5" t="s">
        <v>2974</v>
      </c>
      <c r="H14141" s="5" t="s">
        <v>5398</v>
      </c>
      <c r="I14141" s="6" t="s">
        <v>1156</v>
      </c>
      <c r="J14141" s="6" t="s">
        <v>17925</v>
      </c>
      <c r="K14141" s="17">
        <v>6</v>
      </c>
      <c r="L14141" s="17" t="s">
        <v>7732</v>
      </c>
      <c r="M14141" s="9"/>
      <c r="N14141" s="9"/>
      <c r="O14141" s="21"/>
      <c r="Q14141" s="29"/>
      <c r="U14141" s="17"/>
      <c r="V14141" s="2">
        <v>558</v>
      </c>
      <c r="Y14141" t="str">
        <f t="shared" si="879"/>
        <v/>
      </c>
      <c r="AA14141" t="str">
        <f t="shared" si="880"/>
        <v/>
      </c>
      <c r="AC14141" s="7"/>
      <c r="AD14141" t="s">
        <v>1156</v>
      </c>
      <c r="AE14141">
        <f t="shared" si="881"/>
        <v>0</v>
      </c>
      <c r="AG14141" s="2"/>
      <c r="AH14141" t="s">
        <v>1834</v>
      </c>
      <c r="AI14141" s="7" t="s">
        <v>4610</v>
      </c>
    </row>
    <row r="14142" spans="1:35" ht="11" customHeight="1" outlineLevel="1" x14ac:dyDescent="0.25">
      <c r="A14142" t="s">
        <v>1202</v>
      </c>
      <c r="C14142" s="2" t="s">
        <v>12974</v>
      </c>
      <c r="D14142" s="2">
        <v>542</v>
      </c>
      <c r="E14142" s="7">
        <v>1979</v>
      </c>
      <c r="F14142" s="5" t="s">
        <v>5140</v>
      </c>
      <c r="H14142" s="5" t="s">
        <v>5398</v>
      </c>
      <c r="I14142" s="6" t="s">
        <v>1156</v>
      </c>
      <c r="J14142" s="6" t="s">
        <v>17925</v>
      </c>
      <c r="K14142" s="17">
        <v>6</v>
      </c>
      <c r="L14142" s="17" t="s">
        <v>7730</v>
      </c>
      <c r="M14142" s="9">
        <v>0.35</v>
      </c>
      <c r="N14142" s="9"/>
      <c r="O14142" s="21"/>
      <c r="Q14142" s="29"/>
      <c r="U14142" s="17"/>
      <c r="V14142" s="2">
        <v>559</v>
      </c>
      <c r="Y14142" t="str">
        <f t="shared" si="879"/>
        <v/>
      </c>
      <c r="AA14142" t="str">
        <f t="shared" si="880"/>
        <v/>
      </c>
      <c r="AC14142" s="7"/>
      <c r="AD14142" t="s">
        <v>1156</v>
      </c>
      <c r="AE14142">
        <f t="shared" si="881"/>
        <v>0</v>
      </c>
      <c r="AG14142" s="2"/>
      <c r="AH14142" t="s">
        <v>1834</v>
      </c>
      <c r="AI14142" s="7" t="s">
        <v>4610</v>
      </c>
    </row>
    <row r="14143" spans="1:35" ht="11" customHeight="1" outlineLevel="1" x14ac:dyDescent="0.25">
      <c r="A14143" t="s">
        <v>1202</v>
      </c>
      <c r="C14143" s="2" t="s">
        <v>12974</v>
      </c>
      <c r="D14143" s="2">
        <v>543</v>
      </c>
      <c r="E14143" s="7">
        <v>1979</v>
      </c>
      <c r="F14143" s="5" t="s">
        <v>2348</v>
      </c>
      <c r="H14143" s="5" t="s">
        <v>5398</v>
      </c>
      <c r="I14143" s="6" t="s">
        <v>1156</v>
      </c>
      <c r="J14143" s="6" t="s">
        <v>17925</v>
      </c>
      <c r="K14143" s="17">
        <v>6</v>
      </c>
      <c r="L14143" s="17" t="s">
        <v>20076</v>
      </c>
      <c r="M14143" s="9"/>
      <c r="N14143" s="9"/>
      <c r="O14143" s="21"/>
      <c r="Q14143" s="29"/>
      <c r="U14143" s="17"/>
      <c r="V14143" s="2">
        <v>560</v>
      </c>
      <c r="Y14143" t="str">
        <f t="shared" si="879"/>
        <v/>
      </c>
      <c r="AA14143" t="str">
        <f t="shared" si="880"/>
        <v/>
      </c>
      <c r="AC14143" s="7"/>
      <c r="AD14143" t="s">
        <v>1156</v>
      </c>
      <c r="AE14143">
        <f t="shared" si="881"/>
        <v>0</v>
      </c>
      <c r="AG14143" s="2"/>
      <c r="AH14143" t="s">
        <v>1834</v>
      </c>
      <c r="AI14143" s="7" t="s">
        <v>4610</v>
      </c>
    </row>
    <row r="14144" spans="1:35" ht="11" customHeight="1" outlineLevel="1" x14ac:dyDescent="0.25">
      <c r="A14144" t="s">
        <v>1202</v>
      </c>
      <c r="C14144" s="2" t="s">
        <v>12974</v>
      </c>
      <c r="D14144" s="2">
        <v>544</v>
      </c>
      <c r="E14144" s="7">
        <v>1979</v>
      </c>
      <c r="F14144" s="5" t="s">
        <v>3421</v>
      </c>
      <c r="H14144" s="5" t="s">
        <v>5398</v>
      </c>
      <c r="I14144" s="6" t="s">
        <v>1156</v>
      </c>
      <c r="J14144" s="6" t="s">
        <v>17925</v>
      </c>
      <c r="K14144" s="17">
        <v>6</v>
      </c>
      <c r="L14144" s="17" t="s">
        <v>20076</v>
      </c>
      <c r="M14144" s="9"/>
      <c r="N14144" s="9"/>
      <c r="O14144" s="21"/>
      <c r="Q14144" s="29"/>
      <c r="U14144" s="17"/>
      <c r="V14144" s="2">
        <v>561</v>
      </c>
      <c r="Y14144" t="str">
        <f t="shared" si="879"/>
        <v/>
      </c>
      <c r="AA14144" t="str">
        <f t="shared" si="880"/>
        <v/>
      </c>
      <c r="AC14144" s="7"/>
      <c r="AD14144" t="s">
        <v>1156</v>
      </c>
      <c r="AE14144">
        <f t="shared" si="881"/>
        <v>0</v>
      </c>
      <c r="AG14144" s="2"/>
      <c r="AH14144" t="s">
        <v>1834</v>
      </c>
      <c r="AI14144" s="7" t="s">
        <v>4610</v>
      </c>
    </row>
    <row r="14145" spans="1:35" ht="11" customHeight="1" outlineLevel="1" x14ac:dyDescent="0.25">
      <c r="A14145" t="s">
        <v>1202</v>
      </c>
      <c r="C14145" s="2" t="s">
        <v>12974</v>
      </c>
      <c r="D14145" s="2">
        <v>545</v>
      </c>
      <c r="E14145" s="7">
        <v>1979</v>
      </c>
      <c r="F14145" s="5" t="s">
        <v>1689</v>
      </c>
      <c r="H14145" s="5" t="s">
        <v>5398</v>
      </c>
      <c r="I14145" s="6" t="s">
        <v>1156</v>
      </c>
      <c r="J14145" s="6" t="s">
        <v>17925</v>
      </c>
      <c r="K14145" s="17">
        <v>6</v>
      </c>
      <c r="L14145" s="17" t="s">
        <v>7732</v>
      </c>
      <c r="M14145" s="9"/>
      <c r="N14145" s="9"/>
      <c r="O14145" s="21"/>
      <c r="Q14145" s="29"/>
      <c r="U14145" s="17"/>
      <c r="V14145" s="2">
        <v>562</v>
      </c>
      <c r="Y14145" t="str">
        <f t="shared" si="879"/>
        <v/>
      </c>
      <c r="AA14145" t="str">
        <f t="shared" si="880"/>
        <v/>
      </c>
      <c r="AC14145" s="7"/>
      <c r="AD14145" t="s">
        <v>1156</v>
      </c>
      <c r="AE14145">
        <f t="shared" si="881"/>
        <v>0</v>
      </c>
      <c r="AG14145" s="2"/>
      <c r="AH14145" t="s">
        <v>1834</v>
      </c>
      <c r="AI14145" s="7" t="s">
        <v>4610</v>
      </c>
    </row>
    <row r="14146" spans="1:35" ht="11" customHeight="1" outlineLevel="1" collapsed="1" x14ac:dyDescent="0.25">
      <c r="A14146" t="s">
        <v>1202</v>
      </c>
      <c r="C14146" s="2" t="s">
        <v>12974</v>
      </c>
      <c r="D14146" s="2">
        <v>546</v>
      </c>
      <c r="E14146" s="7">
        <v>1979</v>
      </c>
      <c r="F14146" s="5" t="s">
        <v>6311</v>
      </c>
      <c r="H14146" s="5" t="s">
        <v>5398</v>
      </c>
      <c r="I14146" s="6" t="s">
        <v>1156</v>
      </c>
      <c r="J14146" s="6" t="s">
        <v>17925</v>
      </c>
      <c r="K14146" s="17">
        <v>6</v>
      </c>
      <c r="L14146" s="17" t="s">
        <v>7732</v>
      </c>
      <c r="M14146" s="9"/>
      <c r="N14146" s="9"/>
      <c r="O14146" s="21"/>
      <c r="Q14146" s="29"/>
      <c r="U14146" s="17"/>
      <c r="V14146" s="2">
        <v>563</v>
      </c>
      <c r="Y14146" t="str">
        <f t="shared" si="879"/>
        <v/>
      </c>
      <c r="AA14146" t="str">
        <f t="shared" si="880"/>
        <v/>
      </c>
      <c r="AC14146" s="7"/>
      <c r="AD14146" t="s">
        <v>1156</v>
      </c>
      <c r="AE14146">
        <f t="shared" si="881"/>
        <v>0</v>
      </c>
      <c r="AG14146" s="2"/>
      <c r="AH14146" t="s">
        <v>1834</v>
      </c>
      <c r="AI14146" s="7" t="s">
        <v>4610</v>
      </c>
    </row>
    <row r="14147" spans="1:35" ht="11" customHeight="1" outlineLevel="1" x14ac:dyDescent="0.25">
      <c r="A14147" t="s">
        <v>1202</v>
      </c>
      <c r="C14147" s="2" t="s">
        <v>12974</v>
      </c>
      <c r="D14147" s="2">
        <v>547</v>
      </c>
      <c r="E14147" s="7">
        <v>1979</v>
      </c>
      <c r="F14147" s="5" t="s">
        <v>6019</v>
      </c>
      <c r="H14147" s="5" t="s">
        <v>5398</v>
      </c>
      <c r="I14147" s="6" t="s">
        <v>1156</v>
      </c>
      <c r="J14147" s="6" t="s">
        <v>17925</v>
      </c>
      <c r="K14147" s="17">
        <v>6</v>
      </c>
      <c r="L14147" s="17" t="s">
        <v>7732</v>
      </c>
      <c r="M14147" s="9"/>
      <c r="N14147" s="9"/>
      <c r="O14147" s="21"/>
      <c r="Q14147" s="29"/>
      <c r="U14147" s="17"/>
      <c r="V14147" s="2">
        <v>564</v>
      </c>
      <c r="Y14147" t="str">
        <f t="shared" si="879"/>
        <v/>
      </c>
      <c r="AA14147" t="str">
        <f t="shared" si="880"/>
        <v/>
      </c>
      <c r="AC14147" s="7"/>
      <c r="AD14147" t="s">
        <v>1156</v>
      </c>
      <c r="AE14147">
        <f t="shared" si="881"/>
        <v>0</v>
      </c>
      <c r="AG14147" s="2"/>
      <c r="AH14147" t="s">
        <v>1834</v>
      </c>
      <c r="AI14147" s="7" t="s">
        <v>4610</v>
      </c>
    </row>
    <row r="14148" spans="1:35" ht="11" customHeight="1" outlineLevel="1" x14ac:dyDescent="0.25">
      <c r="A14148" t="s">
        <v>1202</v>
      </c>
      <c r="C14148" s="2" t="s">
        <v>12974</v>
      </c>
      <c r="D14148" s="2">
        <v>548</v>
      </c>
      <c r="E14148" s="7">
        <v>1979</v>
      </c>
      <c r="F14148" s="5" t="s">
        <v>69</v>
      </c>
      <c r="H14148" s="5" t="s">
        <v>5398</v>
      </c>
      <c r="I14148" s="6" t="s">
        <v>1156</v>
      </c>
      <c r="J14148" s="6" t="s">
        <v>17925</v>
      </c>
      <c r="K14148" s="17">
        <v>6</v>
      </c>
      <c r="L14148" s="17" t="s">
        <v>20076</v>
      </c>
      <c r="M14148" s="9"/>
      <c r="N14148" s="9"/>
      <c r="O14148" s="21"/>
      <c r="Q14148" s="29"/>
      <c r="U14148" s="17"/>
      <c r="V14148" s="2">
        <v>565</v>
      </c>
      <c r="Y14148" t="str">
        <f t="shared" si="879"/>
        <v/>
      </c>
      <c r="AA14148" t="str">
        <f t="shared" si="880"/>
        <v/>
      </c>
      <c r="AC14148" s="7"/>
      <c r="AD14148" t="s">
        <v>1156</v>
      </c>
      <c r="AE14148">
        <f t="shared" si="881"/>
        <v>0</v>
      </c>
      <c r="AG14148" s="2"/>
      <c r="AH14148" t="s">
        <v>1834</v>
      </c>
      <c r="AI14148" s="7" t="s">
        <v>4610</v>
      </c>
    </row>
    <row r="14149" spans="1:35" ht="11" customHeight="1" outlineLevel="1" x14ac:dyDescent="0.25">
      <c r="A14149" t="s">
        <v>1202</v>
      </c>
      <c r="C14149" s="2" t="s">
        <v>12974</v>
      </c>
      <c r="D14149" s="2">
        <v>549</v>
      </c>
      <c r="E14149" s="7">
        <v>1979</v>
      </c>
      <c r="F14149" s="5" t="s">
        <v>1776</v>
      </c>
      <c r="H14149" s="5" t="s">
        <v>5398</v>
      </c>
      <c r="I14149" s="6" t="s">
        <v>1156</v>
      </c>
      <c r="J14149" s="6" t="s">
        <v>17925</v>
      </c>
      <c r="K14149" s="17">
        <v>6</v>
      </c>
      <c r="L14149" s="17" t="s">
        <v>7732</v>
      </c>
      <c r="M14149" s="9"/>
      <c r="N14149" s="9"/>
      <c r="O14149" s="21"/>
      <c r="Q14149" s="29"/>
      <c r="U14149" s="17"/>
      <c r="V14149" s="2">
        <v>566</v>
      </c>
      <c r="Y14149" t="str">
        <f t="shared" si="879"/>
        <v/>
      </c>
      <c r="AA14149" t="str">
        <f t="shared" si="880"/>
        <v/>
      </c>
      <c r="AC14149" s="7"/>
      <c r="AD14149" t="s">
        <v>1156</v>
      </c>
      <c r="AE14149">
        <f t="shared" si="881"/>
        <v>0</v>
      </c>
      <c r="AG14149" s="2"/>
      <c r="AH14149" t="s">
        <v>1834</v>
      </c>
      <c r="AI14149" s="7" t="s">
        <v>4922</v>
      </c>
    </row>
    <row r="14150" spans="1:35" ht="11" customHeight="1" outlineLevel="1" x14ac:dyDescent="0.25">
      <c r="A14150" t="s">
        <v>1202</v>
      </c>
      <c r="C14150" s="2" t="s">
        <v>12974</v>
      </c>
      <c r="D14150" s="2">
        <v>550</v>
      </c>
      <c r="E14150" s="7">
        <v>1979</v>
      </c>
      <c r="F14150" s="5" t="s">
        <v>5852</v>
      </c>
      <c r="H14150" s="5" t="s">
        <v>5398</v>
      </c>
      <c r="I14150" s="6" t="s">
        <v>1156</v>
      </c>
      <c r="J14150" s="6" t="s">
        <v>17925</v>
      </c>
      <c r="K14150" s="17">
        <v>6</v>
      </c>
      <c r="L14150" s="17" t="s">
        <v>7732</v>
      </c>
      <c r="M14150" s="9"/>
      <c r="N14150" s="9"/>
      <c r="O14150" s="21"/>
      <c r="Q14150" s="29"/>
      <c r="U14150" s="17"/>
      <c r="V14150" s="2">
        <v>567</v>
      </c>
      <c r="Y14150" t="str">
        <f t="shared" si="879"/>
        <v/>
      </c>
      <c r="AA14150" t="str">
        <f t="shared" si="880"/>
        <v/>
      </c>
      <c r="AC14150" s="7"/>
      <c r="AD14150" t="s">
        <v>1156</v>
      </c>
      <c r="AE14150">
        <f t="shared" si="881"/>
        <v>0</v>
      </c>
      <c r="AG14150" s="2"/>
      <c r="AH14150" t="s">
        <v>1834</v>
      </c>
      <c r="AI14150" s="7" t="s">
        <v>4922</v>
      </c>
    </row>
    <row r="14151" spans="1:35" ht="11" customHeight="1" outlineLevel="1" x14ac:dyDescent="0.25">
      <c r="A14151" t="s">
        <v>1202</v>
      </c>
      <c r="C14151" s="2" t="s">
        <v>12974</v>
      </c>
      <c r="D14151" s="2" t="s">
        <v>17926</v>
      </c>
      <c r="E14151" s="7">
        <v>1979</v>
      </c>
      <c r="F14151" s="5" t="s">
        <v>17654</v>
      </c>
      <c r="H14151" s="5" t="s">
        <v>5398</v>
      </c>
      <c r="I14151" s="6" t="s">
        <v>1156</v>
      </c>
      <c r="J14151" s="6" t="s">
        <v>11478</v>
      </c>
      <c r="K14151" s="17">
        <v>6</v>
      </c>
      <c r="L14151" s="17" t="s">
        <v>7730</v>
      </c>
      <c r="M14151" s="9">
        <v>2.7</v>
      </c>
      <c r="N14151" s="9"/>
      <c r="O14151" s="21"/>
      <c r="Q14151" s="29"/>
      <c r="U14151" s="17"/>
      <c r="V14151" s="2"/>
      <c r="Y14151" t="str">
        <f t="shared" si="879"/>
        <v/>
      </c>
      <c r="AA14151">
        <f t="shared" si="880"/>
        <v>1</v>
      </c>
      <c r="AC14151" s="7"/>
      <c r="AD14151" t="s">
        <v>1156</v>
      </c>
      <c r="AE14151">
        <f t="shared" si="881"/>
        <v>0</v>
      </c>
      <c r="AG14151" s="2"/>
      <c r="AI14151" s="7"/>
    </row>
    <row r="14152" spans="1:35" ht="11" customHeight="1" outlineLevel="1" x14ac:dyDescent="0.25">
      <c r="A14152" t="s">
        <v>1202</v>
      </c>
      <c r="C14152" s="2" t="s">
        <v>12974</v>
      </c>
      <c r="D14152" s="2">
        <v>568</v>
      </c>
      <c r="E14152" s="7">
        <v>1979</v>
      </c>
      <c r="F14152" s="5" t="s">
        <v>17836</v>
      </c>
      <c r="H14152" s="5" t="s">
        <v>5398</v>
      </c>
      <c r="I14152" s="6" t="s">
        <v>17917</v>
      </c>
      <c r="J14152" s="6" t="s">
        <v>17927</v>
      </c>
      <c r="K14152" s="17">
        <v>5</v>
      </c>
      <c r="L14152" s="17" t="s">
        <v>7732</v>
      </c>
      <c r="M14152" s="9"/>
      <c r="N14152" s="9"/>
      <c r="O14152" s="21"/>
      <c r="Q14152" s="29"/>
      <c r="U14152" s="17"/>
      <c r="V14152" s="2"/>
      <c r="Y14152" t="str">
        <f t="shared" si="879"/>
        <v/>
      </c>
      <c r="AA14152" t="str">
        <f t="shared" si="880"/>
        <v/>
      </c>
      <c r="AC14152" s="7"/>
      <c r="AD14152" t="s">
        <v>17917</v>
      </c>
      <c r="AE14152">
        <f t="shared" si="881"/>
        <v>0</v>
      </c>
      <c r="AG14152" s="2"/>
      <c r="AI14152" s="7"/>
    </row>
    <row r="14153" spans="1:35" ht="11" customHeight="1" outlineLevel="1" x14ac:dyDescent="0.25">
      <c r="A14153" t="s">
        <v>1202</v>
      </c>
      <c r="C14153" s="2" t="s">
        <v>12974</v>
      </c>
      <c r="D14153" s="2" t="s">
        <v>17928</v>
      </c>
      <c r="E14153" s="7">
        <v>1980</v>
      </c>
      <c r="F14153" s="5" t="s">
        <v>753</v>
      </c>
      <c r="H14153" s="5" t="s">
        <v>5398</v>
      </c>
      <c r="I14153" s="6" t="s">
        <v>1156</v>
      </c>
      <c r="J14153" s="6" t="s">
        <v>11851</v>
      </c>
      <c r="K14153" s="17">
        <v>6</v>
      </c>
      <c r="L14153" s="17" t="s">
        <v>7732</v>
      </c>
      <c r="M14153" s="9"/>
      <c r="N14153" s="9"/>
      <c r="O14153" s="21"/>
      <c r="Q14153" s="29"/>
      <c r="U14153" s="17"/>
      <c r="V14153" s="2" t="s">
        <v>5633</v>
      </c>
      <c r="Y14153" t="str">
        <f t="shared" si="879"/>
        <v/>
      </c>
      <c r="AA14153">
        <f t="shared" si="880"/>
        <v>1</v>
      </c>
      <c r="AC14153" s="7"/>
      <c r="AD14153" t="s">
        <v>1156</v>
      </c>
      <c r="AE14153">
        <f t="shared" si="881"/>
        <v>0</v>
      </c>
      <c r="AG14153" s="2"/>
      <c r="AH14153" t="s">
        <v>1834</v>
      </c>
      <c r="AI14153" s="7" t="s">
        <v>4922</v>
      </c>
    </row>
    <row r="14154" spans="1:35" ht="11" customHeight="1" outlineLevel="1" x14ac:dyDescent="0.25">
      <c r="A14154" t="s">
        <v>1202</v>
      </c>
      <c r="C14154" s="2" t="s">
        <v>12974</v>
      </c>
      <c r="D14154" s="2">
        <v>603</v>
      </c>
      <c r="E14154" s="7">
        <v>1980</v>
      </c>
      <c r="F14154" s="5" t="s">
        <v>5138</v>
      </c>
      <c r="H14154" s="5" t="s">
        <v>5398</v>
      </c>
      <c r="I14154" s="6" t="s">
        <v>1156</v>
      </c>
      <c r="J14154" s="6" t="s">
        <v>17929</v>
      </c>
      <c r="K14154" s="17">
        <v>6</v>
      </c>
      <c r="L14154" s="17" t="s">
        <v>7730</v>
      </c>
      <c r="M14154" s="9">
        <v>1.5</v>
      </c>
      <c r="N14154" s="9"/>
      <c r="O14154" s="21"/>
      <c r="Q14154" s="29"/>
      <c r="U14154" s="17"/>
      <c r="V14154" s="2">
        <v>611</v>
      </c>
      <c r="Y14154" t="str">
        <f t="shared" si="879"/>
        <v/>
      </c>
      <c r="AA14154" t="str">
        <f t="shared" si="880"/>
        <v/>
      </c>
      <c r="AC14154" s="7"/>
      <c r="AD14154" t="s">
        <v>1156</v>
      </c>
      <c r="AE14154">
        <f t="shared" si="881"/>
        <v>0</v>
      </c>
      <c r="AG14154" s="2"/>
      <c r="AH14154" t="s">
        <v>1834</v>
      </c>
      <c r="AI14154" s="7" t="s">
        <v>4610</v>
      </c>
    </row>
    <row r="14155" spans="1:35" ht="11" customHeight="1" outlineLevel="1" x14ac:dyDescent="0.25">
      <c r="A14155" t="s">
        <v>1202</v>
      </c>
      <c r="C14155" s="2" t="s">
        <v>12974</v>
      </c>
      <c r="D14155" s="2">
        <v>604</v>
      </c>
      <c r="E14155" s="7">
        <v>1980</v>
      </c>
      <c r="F14155" s="5" t="s">
        <v>3421</v>
      </c>
      <c r="H14155" s="5" t="s">
        <v>5398</v>
      </c>
      <c r="I14155" s="6" t="s">
        <v>1156</v>
      </c>
      <c r="J14155" s="6" t="s">
        <v>17929</v>
      </c>
      <c r="K14155" s="17">
        <v>6</v>
      </c>
      <c r="L14155" s="17" t="s">
        <v>7730</v>
      </c>
      <c r="M14155" s="9">
        <v>1.5</v>
      </c>
      <c r="N14155" s="9"/>
      <c r="O14155" s="21"/>
      <c r="Q14155" s="29"/>
      <c r="U14155" s="17"/>
      <c r="V14155" s="2">
        <v>612</v>
      </c>
      <c r="Y14155" t="str">
        <f t="shared" si="879"/>
        <v/>
      </c>
      <c r="AA14155" t="str">
        <f t="shared" si="880"/>
        <v/>
      </c>
      <c r="AC14155" s="7"/>
      <c r="AD14155" t="s">
        <v>1156</v>
      </c>
      <c r="AE14155">
        <f t="shared" si="881"/>
        <v>0</v>
      </c>
      <c r="AG14155" s="2"/>
      <c r="AH14155" t="s">
        <v>1834</v>
      </c>
      <c r="AI14155" s="7" t="s">
        <v>4610</v>
      </c>
    </row>
    <row r="14156" spans="1:35" ht="11" customHeight="1" outlineLevel="1" x14ac:dyDescent="0.25">
      <c r="A14156" t="s">
        <v>1202</v>
      </c>
      <c r="C14156" s="2" t="s">
        <v>12974</v>
      </c>
      <c r="D14156" s="2">
        <v>605</v>
      </c>
      <c r="E14156" s="7">
        <v>1980</v>
      </c>
      <c r="F14156" s="5" t="s">
        <v>6311</v>
      </c>
      <c r="H14156" s="5" t="s">
        <v>5398</v>
      </c>
      <c r="I14156" s="6" t="s">
        <v>1156</v>
      </c>
      <c r="J14156" s="6" t="s">
        <v>17929</v>
      </c>
      <c r="K14156" s="17">
        <v>6</v>
      </c>
      <c r="L14156" s="17" t="s">
        <v>7730</v>
      </c>
      <c r="M14156" s="9">
        <v>1.5</v>
      </c>
      <c r="N14156" s="9"/>
      <c r="O14156" s="21"/>
      <c r="Q14156" s="29"/>
      <c r="U14156" s="17"/>
      <c r="V14156" s="2">
        <v>613</v>
      </c>
      <c r="Y14156" t="str">
        <f t="shared" si="879"/>
        <v/>
      </c>
      <c r="AA14156" t="str">
        <f t="shared" si="880"/>
        <v/>
      </c>
      <c r="AC14156" s="7"/>
      <c r="AD14156" t="s">
        <v>1156</v>
      </c>
      <c r="AE14156">
        <f t="shared" si="881"/>
        <v>0</v>
      </c>
      <c r="AG14156" s="2"/>
      <c r="AH14156" t="s">
        <v>1834</v>
      </c>
      <c r="AI14156" s="7" t="s">
        <v>4610</v>
      </c>
    </row>
    <row r="14157" spans="1:35" ht="11" customHeight="1" outlineLevel="1" x14ac:dyDescent="0.25">
      <c r="A14157" t="s">
        <v>1202</v>
      </c>
      <c r="C14157" s="2" t="s">
        <v>12974</v>
      </c>
      <c r="D14157" s="2">
        <v>606</v>
      </c>
      <c r="E14157" s="7">
        <v>1980</v>
      </c>
      <c r="F14157" s="5" t="s">
        <v>6019</v>
      </c>
      <c r="H14157" s="5" t="s">
        <v>5398</v>
      </c>
      <c r="I14157" s="6" t="s">
        <v>1156</v>
      </c>
      <c r="J14157" s="6" t="s">
        <v>17929</v>
      </c>
      <c r="K14157" s="17">
        <v>6</v>
      </c>
      <c r="L14157" s="17" t="s">
        <v>7730</v>
      </c>
      <c r="M14157" s="9">
        <v>1.5</v>
      </c>
      <c r="N14157" s="9"/>
      <c r="O14157" s="21"/>
      <c r="Q14157" s="29"/>
      <c r="U14157" s="17"/>
      <c r="V14157" s="2">
        <v>614</v>
      </c>
      <c r="Y14157" t="str">
        <f t="shared" si="879"/>
        <v/>
      </c>
      <c r="AA14157" t="str">
        <f t="shared" si="880"/>
        <v/>
      </c>
      <c r="AC14157" s="7"/>
      <c r="AD14157" t="s">
        <v>1156</v>
      </c>
      <c r="AE14157">
        <f t="shared" si="881"/>
        <v>0</v>
      </c>
      <c r="AG14157" s="2"/>
      <c r="AH14157" t="s">
        <v>1834</v>
      </c>
      <c r="AI14157" s="7" t="s">
        <v>4610</v>
      </c>
    </row>
    <row r="14158" spans="1:35" ht="11" customHeight="1" outlineLevel="1" x14ac:dyDescent="0.25">
      <c r="A14158" t="s">
        <v>1202</v>
      </c>
      <c r="C14158" s="2" t="s">
        <v>12974</v>
      </c>
      <c r="D14158" s="2" t="s">
        <v>17930</v>
      </c>
      <c r="E14158" s="7">
        <v>1980</v>
      </c>
      <c r="F14158" s="5" t="s">
        <v>753</v>
      </c>
      <c r="H14158" s="5" t="s">
        <v>5398</v>
      </c>
      <c r="I14158" s="6" t="s">
        <v>1156</v>
      </c>
      <c r="J14158" s="6" t="s">
        <v>17929</v>
      </c>
      <c r="K14158" s="17">
        <v>6</v>
      </c>
      <c r="L14158" s="17" t="s">
        <v>7730</v>
      </c>
      <c r="M14158" s="9">
        <v>3</v>
      </c>
      <c r="N14158" s="9"/>
      <c r="O14158" s="21"/>
      <c r="Q14158" s="29"/>
      <c r="U14158" s="17"/>
      <c r="V14158" s="2" t="s">
        <v>2973</v>
      </c>
      <c r="Y14158" t="str">
        <f t="shared" si="879"/>
        <v/>
      </c>
      <c r="AA14158">
        <f t="shared" si="880"/>
        <v>1</v>
      </c>
      <c r="AC14158" s="7"/>
      <c r="AD14158" t="s">
        <v>1156</v>
      </c>
      <c r="AE14158">
        <f t="shared" si="881"/>
        <v>0</v>
      </c>
      <c r="AG14158" s="2"/>
      <c r="AH14158" t="s">
        <v>1834</v>
      </c>
      <c r="AI14158" s="7" t="s">
        <v>4922</v>
      </c>
    </row>
    <row r="14159" spans="1:35" ht="11" customHeight="1" outlineLevel="1" collapsed="1" x14ac:dyDescent="0.25">
      <c r="A14159" t="s">
        <v>1202</v>
      </c>
      <c r="C14159" s="2" t="s">
        <v>12974</v>
      </c>
      <c r="D14159" s="2">
        <v>637</v>
      </c>
      <c r="E14159" s="7">
        <v>1982</v>
      </c>
      <c r="F14159" s="5" t="s">
        <v>6019</v>
      </c>
      <c r="H14159" s="5" t="s">
        <v>5398</v>
      </c>
      <c r="I14159" s="6" t="s">
        <v>17932</v>
      </c>
      <c r="J14159" s="6" t="s">
        <v>17931</v>
      </c>
      <c r="K14159" s="17">
        <v>5</v>
      </c>
      <c r="L14159" s="17" t="s">
        <v>7732</v>
      </c>
      <c r="M14159" s="9"/>
      <c r="N14159" s="9"/>
      <c r="O14159" s="21"/>
      <c r="Q14159" s="29"/>
      <c r="U14159" s="17"/>
      <c r="V14159" s="2"/>
      <c r="Y14159" t="str">
        <f t="shared" si="879"/>
        <v/>
      </c>
      <c r="AA14159" t="str">
        <f t="shared" si="880"/>
        <v/>
      </c>
      <c r="AC14159" s="7"/>
      <c r="AD14159" t="s">
        <v>17932</v>
      </c>
      <c r="AE14159">
        <f t="shared" si="881"/>
        <v>0</v>
      </c>
      <c r="AG14159" s="2"/>
      <c r="AI14159" s="7"/>
    </row>
    <row r="14160" spans="1:35" ht="11" customHeight="1" outlineLevel="1" x14ac:dyDescent="0.25">
      <c r="A14160" t="s">
        <v>1202</v>
      </c>
      <c r="C14160" s="2" t="s">
        <v>12974</v>
      </c>
      <c r="D14160" s="2">
        <v>650</v>
      </c>
      <c r="E14160" s="7">
        <v>1982</v>
      </c>
      <c r="F14160" s="5" t="s">
        <v>3421</v>
      </c>
      <c r="H14160" s="5" t="s">
        <v>5398</v>
      </c>
      <c r="I14160" s="6" t="s">
        <v>17855</v>
      </c>
      <c r="J14160" s="6" t="s">
        <v>17933</v>
      </c>
      <c r="K14160" s="17">
        <v>5</v>
      </c>
      <c r="L14160" s="17" t="s">
        <v>7730</v>
      </c>
      <c r="M14160" s="9">
        <v>0.6</v>
      </c>
      <c r="N14160" s="9"/>
      <c r="O14160" s="21"/>
      <c r="Q14160" s="29"/>
      <c r="U14160" s="17"/>
      <c r="V14160" s="2"/>
      <c r="Y14160" t="str">
        <f t="shared" si="879"/>
        <v/>
      </c>
      <c r="AA14160" t="str">
        <f t="shared" si="880"/>
        <v/>
      </c>
      <c r="AC14160" s="7"/>
      <c r="AD14160" t="s">
        <v>17855</v>
      </c>
      <c r="AE14160">
        <f t="shared" si="881"/>
        <v>0</v>
      </c>
      <c r="AG14160" s="2"/>
      <c r="AI14160" s="7"/>
    </row>
    <row r="14161" spans="1:35" ht="11" customHeight="1" outlineLevel="1" x14ac:dyDescent="0.25">
      <c r="A14161" t="s">
        <v>1202</v>
      </c>
      <c r="C14161" s="2" t="s">
        <v>12974</v>
      </c>
      <c r="D14161" s="2">
        <v>651</v>
      </c>
      <c r="E14161" s="7">
        <v>1982</v>
      </c>
      <c r="F14161" s="5" t="s">
        <v>1346</v>
      </c>
      <c r="H14161" s="5" t="s">
        <v>5398</v>
      </c>
      <c r="I14161" s="6" t="s">
        <v>17855</v>
      </c>
      <c r="J14161" s="6" t="s">
        <v>17933</v>
      </c>
      <c r="K14161" s="17">
        <v>5</v>
      </c>
      <c r="L14161" s="17" t="s">
        <v>7730</v>
      </c>
      <c r="M14161" s="9">
        <v>0.6</v>
      </c>
      <c r="N14161" s="9"/>
      <c r="O14161" s="21"/>
      <c r="Q14161" s="29"/>
      <c r="U14161" s="17"/>
      <c r="V14161" s="2"/>
      <c r="Y14161" t="str">
        <f t="shared" si="879"/>
        <v/>
      </c>
      <c r="AA14161" t="str">
        <f t="shared" si="880"/>
        <v/>
      </c>
      <c r="AC14161" s="7"/>
      <c r="AD14161" t="s">
        <v>17855</v>
      </c>
      <c r="AE14161">
        <f t="shared" si="881"/>
        <v>0</v>
      </c>
      <c r="AG14161" s="2"/>
      <c r="AI14161" s="7"/>
    </row>
    <row r="14162" spans="1:35" ht="11" customHeight="1" outlineLevel="1" x14ac:dyDescent="0.25">
      <c r="A14162" t="s">
        <v>1202</v>
      </c>
      <c r="C14162" s="2" t="s">
        <v>12974</v>
      </c>
      <c r="D14162" s="2">
        <v>652</v>
      </c>
      <c r="E14162" s="7">
        <v>1982</v>
      </c>
      <c r="F14162" s="5" t="s">
        <v>66</v>
      </c>
      <c r="H14162" s="5" t="s">
        <v>5398</v>
      </c>
      <c r="I14162" s="6" t="s">
        <v>17855</v>
      </c>
      <c r="J14162" s="6" t="s">
        <v>17933</v>
      </c>
      <c r="K14162" s="17">
        <v>3</v>
      </c>
      <c r="L14162" s="17" t="s">
        <v>7730</v>
      </c>
      <c r="M14162" s="9">
        <v>0.6</v>
      </c>
      <c r="N14162" s="9"/>
      <c r="O14162" s="21"/>
      <c r="Q14162" s="29"/>
      <c r="U14162" s="17"/>
      <c r="V14162" s="2"/>
      <c r="Y14162" t="str">
        <f t="shared" si="879"/>
        <v/>
      </c>
      <c r="AA14162" t="str">
        <f t="shared" si="880"/>
        <v/>
      </c>
      <c r="AC14162" s="7"/>
      <c r="AD14162" t="s">
        <v>17855</v>
      </c>
      <c r="AE14162">
        <f t="shared" si="881"/>
        <v>0</v>
      </c>
      <c r="AG14162" s="2"/>
      <c r="AI14162" s="7"/>
    </row>
    <row r="14163" spans="1:35" ht="11" customHeight="1" outlineLevel="1" x14ac:dyDescent="0.25">
      <c r="A14163" t="s">
        <v>1202</v>
      </c>
      <c r="C14163" s="2" t="s">
        <v>12974</v>
      </c>
      <c r="D14163" s="2">
        <v>654</v>
      </c>
      <c r="E14163" s="7">
        <v>1982</v>
      </c>
      <c r="F14163" s="5" t="s">
        <v>5240</v>
      </c>
      <c r="H14163" s="5" t="s">
        <v>5398</v>
      </c>
      <c r="I14163" s="6" t="s">
        <v>15498</v>
      </c>
      <c r="J14163" s="6" t="s">
        <v>7595</v>
      </c>
      <c r="K14163" s="17">
        <v>5</v>
      </c>
      <c r="L14163" s="17" t="s">
        <v>7730</v>
      </c>
      <c r="M14163" s="9">
        <v>0.55000000000000004</v>
      </c>
      <c r="N14163" s="9"/>
      <c r="O14163" s="21"/>
      <c r="Q14163" s="29"/>
      <c r="U14163" s="17"/>
      <c r="V14163" s="2"/>
      <c r="Y14163" t="str">
        <f t="shared" si="879"/>
        <v/>
      </c>
      <c r="AA14163" t="str">
        <f t="shared" si="880"/>
        <v/>
      </c>
      <c r="AC14163" s="7"/>
      <c r="AD14163" t="s">
        <v>15498</v>
      </c>
      <c r="AE14163">
        <f t="shared" si="881"/>
        <v>0</v>
      </c>
      <c r="AG14163" s="2"/>
      <c r="AI14163" s="7"/>
    </row>
    <row r="14164" spans="1:35" ht="11" customHeight="1" outlineLevel="1" collapsed="1" x14ac:dyDescent="0.25">
      <c r="A14164" t="s">
        <v>1202</v>
      </c>
      <c r="C14164" s="2" t="s">
        <v>12974</v>
      </c>
      <c r="D14164" s="2">
        <v>655</v>
      </c>
      <c r="E14164" s="7">
        <v>1982</v>
      </c>
      <c r="F14164" s="5" t="s">
        <v>1346</v>
      </c>
      <c r="H14164" s="5" t="s">
        <v>5398</v>
      </c>
      <c r="I14164" s="6" t="s">
        <v>15498</v>
      </c>
      <c r="J14164" s="6" t="s">
        <v>7595</v>
      </c>
      <c r="K14164" s="17">
        <v>5</v>
      </c>
      <c r="L14164" s="17" t="s">
        <v>7730</v>
      </c>
      <c r="M14164" s="9">
        <v>0.55000000000000004</v>
      </c>
      <c r="N14164" s="9"/>
      <c r="O14164" s="21"/>
      <c r="Q14164" s="29"/>
      <c r="U14164" s="17"/>
      <c r="V14164" s="2"/>
      <c r="Y14164" t="str">
        <f t="shared" si="879"/>
        <v/>
      </c>
      <c r="AA14164" t="str">
        <f t="shared" si="880"/>
        <v/>
      </c>
      <c r="AC14164" s="7"/>
      <c r="AD14164" t="s">
        <v>15498</v>
      </c>
      <c r="AE14164">
        <f t="shared" si="881"/>
        <v>0</v>
      </c>
      <c r="AG14164" s="2"/>
      <c r="AI14164" s="7"/>
    </row>
    <row r="14165" spans="1:35" ht="11" customHeight="1" outlineLevel="1" x14ac:dyDescent="0.25">
      <c r="A14165" t="s">
        <v>1202</v>
      </c>
      <c r="C14165" s="2" t="s">
        <v>12974</v>
      </c>
      <c r="D14165" s="2">
        <v>656</v>
      </c>
      <c r="E14165" s="7">
        <v>1982</v>
      </c>
      <c r="F14165" s="5" t="s">
        <v>66</v>
      </c>
      <c r="H14165" s="5" t="s">
        <v>5398</v>
      </c>
      <c r="I14165" s="6" t="s">
        <v>15498</v>
      </c>
      <c r="J14165" s="6" t="s">
        <v>7595</v>
      </c>
      <c r="K14165" s="17">
        <v>5</v>
      </c>
      <c r="L14165" s="17" t="s">
        <v>7730</v>
      </c>
      <c r="M14165" s="9">
        <v>0.55000000000000004</v>
      </c>
      <c r="N14165" s="9"/>
      <c r="O14165" s="21"/>
      <c r="Q14165" s="29"/>
      <c r="U14165" s="17"/>
      <c r="V14165" s="2"/>
      <c r="Y14165" t="str">
        <f t="shared" si="879"/>
        <v/>
      </c>
      <c r="AA14165" t="str">
        <f t="shared" si="880"/>
        <v/>
      </c>
      <c r="AC14165" s="7"/>
      <c r="AD14165" t="s">
        <v>15498</v>
      </c>
      <c r="AE14165">
        <f t="shared" si="881"/>
        <v>0</v>
      </c>
      <c r="AG14165" s="2"/>
      <c r="AI14165" s="7"/>
    </row>
    <row r="14166" spans="1:35" ht="11" customHeight="1" outlineLevel="1" x14ac:dyDescent="0.25">
      <c r="A14166" t="s">
        <v>1202</v>
      </c>
      <c r="C14166" s="2" t="s">
        <v>12974</v>
      </c>
      <c r="D14166" s="2">
        <v>657</v>
      </c>
      <c r="E14166" s="7">
        <v>1982</v>
      </c>
      <c r="F14166" s="5" t="s">
        <v>6019</v>
      </c>
      <c r="H14166" s="5" t="s">
        <v>5398</v>
      </c>
      <c r="I14166" s="6" t="s">
        <v>15498</v>
      </c>
      <c r="J14166" s="6" t="s">
        <v>7595</v>
      </c>
      <c r="K14166" s="17">
        <v>3</v>
      </c>
      <c r="L14166" s="17" t="s">
        <v>7730</v>
      </c>
      <c r="M14166" s="9">
        <v>0.55000000000000004</v>
      </c>
      <c r="N14166" s="9"/>
      <c r="O14166" s="21"/>
      <c r="Q14166" s="29"/>
      <c r="U14166" s="17"/>
      <c r="V14166" s="2"/>
      <c r="Y14166" t="str">
        <f t="shared" si="879"/>
        <v/>
      </c>
      <c r="AA14166" t="str">
        <f t="shared" si="880"/>
        <v/>
      </c>
      <c r="AC14166" s="7"/>
      <c r="AD14166" t="s">
        <v>15498</v>
      </c>
      <c r="AE14166">
        <f t="shared" si="881"/>
        <v>0</v>
      </c>
      <c r="AG14166" s="2"/>
      <c r="AI14166" s="7"/>
    </row>
    <row r="14167" spans="1:35" ht="11" customHeight="1" outlineLevel="1" x14ac:dyDescent="0.25">
      <c r="A14167" t="s">
        <v>1202</v>
      </c>
      <c r="C14167" s="2" t="s">
        <v>12974</v>
      </c>
      <c r="D14167" s="2">
        <v>662</v>
      </c>
      <c r="E14167" s="7">
        <v>1983</v>
      </c>
      <c r="F14167" s="5" t="s">
        <v>5240</v>
      </c>
      <c r="H14167" s="5" t="s">
        <v>5398</v>
      </c>
      <c r="I14167" s="6" t="s">
        <v>1156</v>
      </c>
      <c r="J14167" s="6" t="s">
        <v>8251</v>
      </c>
      <c r="K14167" s="17">
        <v>6</v>
      </c>
      <c r="L14167" s="17" t="s">
        <v>7732</v>
      </c>
      <c r="M14167" s="9"/>
      <c r="N14167" s="9"/>
      <c r="O14167" s="21"/>
      <c r="Q14167" s="29"/>
      <c r="U14167" s="17"/>
      <c r="V14167" s="2"/>
      <c r="Y14167" t="str">
        <f t="shared" si="879"/>
        <v/>
      </c>
      <c r="AA14167" t="str">
        <f t="shared" si="880"/>
        <v/>
      </c>
      <c r="AC14167" s="7"/>
      <c r="AD14167" t="s">
        <v>1156</v>
      </c>
      <c r="AE14167">
        <f t="shared" si="881"/>
        <v>0</v>
      </c>
      <c r="AG14167" s="2"/>
      <c r="AI14167" s="7"/>
    </row>
    <row r="14168" spans="1:35" ht="11" customHeight="1" outlineLevel="1" x14ac:dyDescent="0.25">
      <c r="A14168" t="s">
        <v>1202</v>
      </c>
      <c r="C14168" s="2" t="s">
        <v>12974</v>
      </c>
      <c r="D14168" s="2">
        <v>669</v>
      </c>
      <c r="E14168" s="7">
        <v>1983</v>
      </c>
      <c r="F14168" s="5" t="s">
        <v>6311</v>
      </c>
      <c r="H14168" s="5" t="s">
        <v>5398</v>
      </c>
      <c r="I14168" s="6" t="s">
        <v>1156</v>
      </c>
      <c r="J14168" s="6" t="s">
        <v>17934</v>
      </c>
      <c r="K14168" s="17">
        <v>6</v>
      </c>
      <c r="L14168" s="17" t="s">
        <v>7730</v>
      </c>
      <c r="M14168" s="9">
        <v>1.1000000000000001</v>
      </c>
      <c r="N14168" s="9"/>
      <c r="O14168" s="21"/>
      <c r="Q14168" s="29"/>
      <c r="U14168" s="17"/>
      <c r="V14168" s="2">
        <v>677</v>
      </c>
      <c r="Y14168" t="str">
        <f t="shared" si="879"/>
        <v/>
      </c>
      <c r="AA14168" t="str">
        <f t="shared" si="880"/>
        <v/>
      </c>
      <c r="AC14168" s="7"/>
      <c r="AD14168" t="s">
        <v>1156</v>
      </c>
      <c r="AE14168">
        <f t="shared" si="881"/>
        <v>0</v>
      </c>
      <c r="AG14168" s="2"/>
      <c r="AH14168" t="s">
        <v>1834</v>
      </c>
      <c r="AI14168" s="7" t="s">
        <v>4610</v>
      </c>
    </row>
    <row r="14169" spans="1:35" ht="11" customHeight="1" outlineLevel="1" x14ac:dyDescent="0.25">
      <c r="A14169" t="s">
        <v>1202</v>
      </c>
      <c r="C14169" s="2" t="s">
        <v>12974</v>
      </c>
      <c r="D14169" s="2">
        <v>670</v>
      </c>
      <c r="E14169" s="7">
        <v>1983</v>
      </c>
      <c r="F14169" s="5" t="s">
        <v>6019</v>
      </c>
      <c r="H14169" s="5" t="s">
        <v>5398</v>
      </c>
      <c r="I14169" s="6" t="s">
        <v>1156</v>
      </c>
      <c r="J14169" s="6" t="s">
        <v>17934</v>
      </c>
      <c r="K14169" s="17">
        <v>6</v>
      </c>
      <c r="L14169" s="17" t="s">
        <v>7730</v>
      </c>
      <c r="M14169" s="9">
        <v>1.1000000000000001</v>
      </c>
      <c r="N14169" s="9"/>
      <c r="O14169" s="21"/>
      <c r="Q14169" s="29"/>
      <c r="U14169" s="17"/>
      <c r="V14169" s="2"/>
      <c r="Y14169" t="str">
        <f t="shared" si="879"/>
        <v/>
      </c>
      <c r="AA14169" t="str">
        <f t="shared" si="880"/>
        <v/>
      </c>
      <c r="AC14169" s="7"/>
      <c r="AD14169" t="s">
        <v>1156</v>
      </c>
      <c r="AE14169">
        <f t="shared" ref="AE14169:AE14202" si="882">COUNTIF(I14169,"*Fuji*")</f>
        <v>0</v>
      </c>
      <c r="AG14169" s="2"/>
      <c r="AI14169" s="7"/>
    </row>
    <row r="14170" spans="1:35" ht="11" customHeight="1" outlineLevel="1" x14ac:dyDescent="0.25">
      <c r="A14170" t="s">
        <v>1202</v>
      </c>
      <c r="C14170" s="2" t="s">
        <v>12974</v>
      </c>
      <c r="D14170" s="2">
        <v>707</v>
      </c>
      <c r="E14170" s="7">
        <v>1984</v>
      </c>
      <c r="F14170" s="5" t="s">
        <v>1640</v>
      </c>
      <c r="H14170" s="5" t="s">
        <v>5398</v>
      </c>
      <c r="I14170" s="6" t="s">
        <v>17935</v>
      </c>
      <c r="J14170" s="6" t="s">
        <v>17935</v>
      </c>
      <c r="K14170" s="17">
        <v>5</v>
      </c>
      <c r="L14170" s="17" t="s">
        <v>7730</v>
      </c>
      <c r="M14170" s="9">
        <v>0.95</v>
      </c>
      <c r="N14170" s="9"/>
      <c r="O14170" s="21"/>
      <c r="Q14170" s="29"/>
      <c r="U14170" s="17"/>
      <c r="V14170" s="2"/>
      <c r="Y14170" t="str">
        <f t="shared" si="879"/>
        <v/>
      </c>
      <c r="AA14170" t="str">
        <f t="shared" si="880"/>
        <v/>
      </c>
      <c r="AC14170" s="7"/>
      <c r="AD14170" t="s">
        <v>17935</v>
      </c>
      <c r="AE14170">
        <f t="shared" si="882"/>
        <v>0</v>
      </c>
      <c r="AG14170" s="2"/>
      <c r="AI14170" s="7"/>
    </row>
    <row r="14171" spans="1:35" ht="11" customHeight="1" outlineLevel="1" x14ac:dyDescent="0.25">
      <c r="A14171" t="s">
        <v>1202</v>
      </c>
      <c r="C14171" s="2" t="s">
        <v>12974</v>
      </c>
      <c r="D14171" s="2">
        <v>709</v>
      </c>
      <c r="E14171" s="7">
        <v>1984</v>
      </c>
      <c r="F14171" s="5" t="s">
        <v>6311</v>
      </c>
      <c r="H14171" s="5" t="s">
        <v>5398</v>
      </c>
      <c r="I14171" s="6" t="s">
        <v>17936</v>
      </c>
      <c r="J14171" s="6" t="s">
        <v>17935</v>
      </c>
      <c r="K14171" s="17">
        <v>5</v>
      </c>
      <c r="L14171" s="17" t="s">
        <v>7730</v>
      </c>
      <c r="M14171" s="9">
        <v>0.95</v>
      </c>
      <c r="N14171" s="9"/>
      <c r="O14171" s="21"/>
      <c r="Q14171" s="29"/>
      <c r="U14171" s="17"/>
      <c r="V14171" s="2"/>
      <c r="Y14171" t="str">
        <f t="shared" si="879"/>
        <v/>
      </c>
      <c r="AA14171" t="str">
        <f t="shared" si="880"/>
        <v/>
      </c>
      <c r="AC14171" s="7"/>
      <c r="AD14171" t="s">
        <v>17936</v>
      </c>
      <c r="AE14171">
        <f t="shared" si="882"/>
        <v>0</v>
      </c>
      <c r="AG14171" s="2"/>
      <c r="AI14171" s="7"/>
    </row>
    <row r="14172" spans="1:35" ht="11" customHeight="1" outlineLevel="1" x14ac:dyDescent="0.25">
      <c r="A14172" t="s">
        <v>1202</v>
      </c>
      <c r="C14172" s="2" t="s">
        <v>12974</v>
      </c>
      <c r="D14172" s="2">
        <v>710</v>
      </c>
      <c r="E14172" s="7">
        <v>1984</v>
      </c>
      <c r="F14172" s="5" t="s">
        <v>69</v>
      </c>
      <c r="H14172" s="5" t="s">
        <v>5398</v>
      </c>
      <c r="I14172" s="6" t="s">
        <v>17937</v>
      </c>
      <c r="J14172" s="6" t="s">
        <v>17935</v>
      </c>
      <c r="K14172" s="17">
        <v>6</v>
      </c>
      <c r="L14172" s="17" t="s">
        <v>7730</v>
      </c>
      <c r="M14172" s="9">
        <v>0.95</v>
      </c>
      <c r="N14172" s="9"/>
      <c r="O14172" s="21"/>
      <c r="Q14172" s="29"/>
      <c r="U14172" s="17"/>
      <c r="V14172" s="2"/>
      <c r="Y14172" t="str">
        <f t="shared" si="879"/>
        <v/>
      </c>
      <c r="AA14172" t="str">
        <f t="shared" si="880"/>
        <v/>
      </c>
      <c r="AC14172" s="7"/>
      <c r="AD14172" t="s">
        <v>17937</v>
      </c>
      <c r="AE14172">
        <f t="shared" si="882"/>
        <v>0</v>
      </c>
      <c r="AG14172" s="2"/>
      <c r="AI14172" s="7"/>
    </row>
    <row r="14173" spans="1:35" ht="11" customHeight="1" outlineLevel="1" x14ac:dyDescent="0.25">
      <c r="A14173" t="s">
        <v>1202</v>
      </c>
      <c r="C14173" s="2" t="s">
        <v>12974</v>
      </c>
      <c r="D14173" s="2" t="s">
        <v>17939</v>
      </c>
      <c r="E14173" s="7">
        <v>1986</v>
      </c>
      <c r="F14173" s="5" t="s">
        <v>1270</v>
      </c>
      <c r="H14173" s="5" t="s">
        <v>5398</v>
      </c>
      <c r="I14173" s="6" t="s">
        <v>22523</v>
      </c>
      <c r="J14173" s="6" t="s">
        <v>17938</v>
      </c>
      <c r="K14173" s="17">
        <v>6</v>
      </c>
      <c r="L14173" s="17" t="s">
        <v>7730</v>
      </c>
      <c r="M14173" s="9">
        <v>3.8</v>
      </c>
      <c r="N14173" s="9"/>
      <c r="O14173" s="21"/>
      <c r="Q14173" s="29"/>
      <c r="U14173" s="17"/>
      <c r="V14173" s="2">
        <v>938</v>
      </c>
      <c r="Y14173" t="str">
        <f t="shared" si="879"/>
        <v/>
      </c>
      <c r="AA14173" t="str">
        <f t="shared" si="880"/>
        <v/>
      </c>
      <c r="AC14173" s="7"/>
      <c r="AD14173" t="s">
        <v>1271</v>
      </c>
      <c r="AE14173">
        <f t="shared" si="882"/>
        <v>0</v>
      </c>
      <c r="AG14173" s="2"/>
      <c r="AH14173" t="s">
        <v>1834</v>
      </c>
      <c r="AI14173" s="7" t="s">
        <v>4922</v>
      </c>
    </row>
    <row r="14174" spans="1:35" ht="11" customHeight="1" outlineLevel="1" x14ac:dyDescent="0.25">
      <c r="A14174" t="s">
        <v>1202</v>
      </c>
      <c r="C14174" s="2" t="s">
        <v>12974</v>
      </c>
      <c r="D14174" s="2">
        <v>926</v>
      </c>
      <c r="E14174" s="7">
        <v>1986</v>
      </c>
      <c r="F14174" s="5" t="s">
        <v>13095</v>
      </c>
      <c r="H14174" s="5" t="s">
        <v>5398</v>
      </c>
      <c r="I14174" s="6" t="s">
        <v>17940</v>
      </c>
      <c r="J14174" s="6" t="s">
        <v>17938</v>
      </c>
      <c r="K14174" s="17">
        <v>3</v>
      </c>
      <c r="L14174" s="17" t="s">
        <v>7732</v>
      </c>
      <c r="M14174" s="9"/>
      <c r="N14174" s="9"/>
      <c r="O14174" s="21"/>
      <c r="Q14174" s="29"/>
      <c r="U14174" s="17"/>
      <c r="V14174" s="2">
        <v>939</v>
      </c>
      <c r="Y14174" t="str">
        <f t="shared" si="879"/>
        <v/>
      </c>
      <c r="AA14174">
        <f t="shared" si="880"/>
        <v>1</v>
      </c>
      <c r="AC14174" s="7"/>
      <c r="AD14174" t="s">
        <v>17940</v>
      </c>
      <c r="AE14174">
        <f t="shared" si="882"/>
        <v>0</v>
      </c>
      <c r="AG14174" s="2"/>
      <c r="AH14174" t="s">
        <v>1834</v>
      </c>
      <c r="AI14174" s="7" t="s">
        <v>4922</v>
      </c>
    </row>
    <row r="14175" spans="1:35" ht="11" customHeight="1" outlineLevel="1" x14ac:dyDescent="0.25">
      <c r="A14175" t="s">
        <v>1202</v>
      </c>
      <c r="C14175" s="2" t="s">
        <v>12974</v>
      </c>
      <c r="D14175" s="2">
        <v>1067</v>
      </c>
      <c r="E14175" s="7">
        <v>1987</v>
      </c>
      <c r="F14175" s="5" t="s">
        <v>6311</v>
      </c>
      <c r="H14175" s="5" t="s">
        <v>5398</v>
      </c>
      <c r="I14175" s="6" t="s">
        <v>17941</v>
      </c>
      <c r="J14175" s="6" t="s">
        <v>17943</v>
      </c>
      <c r="K14175" s="17">
        <v>5</v>
      </c>
      <c r="L14175" s="17" t="s">
        <v>7730</v>
      </c>
      <c r="M14175" s="9">
        <v>1.4</v>
      </c>
      <c r="N14175" s="9"/>
      <c r="O14175" s="21"/>
      <c r="Q14175" s="29"/>
      <c r="U14175" s="17"/>
      <c r="V14175" s="2"/>
      <c r="Y14175" t="str">
        <f t="shared" si="879"/>
        <v/>
      </c>
      <c r="AA14175" t="str">
        <f t="shared" si="880"/>
        <v/>
      </c>
      <c r="AC14175" s="7"/>
      <c r="AD14175" t="s">
        <v>17941</v>
      </c>
      <c r="AE14175">
        <f t="shared" si="882"/>
        <v>0</v>
      </c>
      <c r="AG14175" s="2"/>
      <c r="AI14175" s="7"/>
    </row>
    <row r="14176" spans="1:35" ht="11" customHeight="1" outlineLevel="1" x14ac:dyDescent="0.25">
      <c r="A14176" t="s">
        <v>1202</v>
      </c>
      <c r="C14176" s="2" t="s">
        <v>12974</v>
      </c>
      <c r="D14176" s="2">
        <v>1068</v>
      </c>
      <c r="E14176" s="7">
        <v>1987</v>
      </c>
      <c r="F14176" s="5" t="s">
        <v>6019</v>
      </c>
      <c r="H14176" s="5" t="s">
        <v>5398</v>
      </c>
      <c r="I14176" s="6" t="s">
        <v>17942</v>
      </c>
      <c r="J14176" s="6" t="s">
        <v>17943</v>
      </c>
      <c r="K14176" s="17">
        <v>5</v>
      </c>
      <c r="L14176" s="17" t="s">
        <v>7730</v>
      </c>
      <c r="M14176" s="9">
        <v>1.4</v>
      </c>
      <c r="N14176" s="9"/>
      <c r="O14176" s="21"/>
      <c r="Q14176" s="29"/>
      <c r="U14176" s="17"/>
      <c r="V14176" s="2"/>
      <c r="Y14176" t="str">
        <f t="shared" si="879"/>
        <v/>
      </c>
      <c r="AA14176" t="str">
        <f t="shared" si="880"/>
        <v/>
      </c>
      <c r="AC14176" s="7"/>
      <c r="AD14176" t="s">
        <v>17942</v>
      </c>
      <c r="AE14176">
        <f t="shared" si="882"/>
        <v>0</v>
      </c>
      <c r="AG14176" s="2"/>
      <c r="AI14176" s="7"/>
    </row>
    <row r="14177" spans="1:35" ht="11" customHeight="1" outlineLevel="1" x14ac:dyDescent="0.25">
      <c r="A14177" t="s">
        <v>1202</v>
      </c>
      <c r="C14177" s="2" t="s">
        <v>12974</v>
      </c>
      <c r="D14177" s="2">
        <v>1071</v>
      </c>
      <c r="E14177" s="7">
        <v>1987</v>
      </c>
      <c r="F14177" s="5" t="s">
        <v>69</v>
      </c>
      <c r="H14177" s="5" t="s">
        <v>5398</v>
      </c>
      <c r="I14177" s="6" t="s">
        <v>17941</v>
      </c>
      <c r="J14177" s="6" t="s">
        <v>17943</v>
      </c>
      <c r="K14177" s="17">
        <v>5</v>
      </c>
      <c r="L14177" s="17" t="s">
        <v>7732</v>
      </c>
      <c r="M14177" s="9"/>
      <c r="N14177" s="9"/>
      <c r="O14177" s="21"/>
      <c r="Q14177" s="29"/>
      <c r="U14177" s="17"/>
      <c r="V14177" s="2"/>
      <c r="Y14177" t="str">
        <f t="shared" si="879"/>
        <v/>
      </c>
      <c r="AA14177" t="str">
        <f t="shared" si="880"/>
        <v/>
      </c>
      <c r="AC14177" s="7"/>
      <c r="AD14177" t="s">
        <v>17941</v>
      </c>
      <c r="AE14177">
        <f t="shared" si="882"/>
        <v>0</v>
      </c>
      <c r="AG14177" s="2"/>
      <c r="AI14177" s="7"/>
    </row>
    <row r="14178" spans="1:35" ht="11" customHeight="1" outlineLevel="1" x14ac:dyDescent="0.25">
      <c r="A14178" t="s">
        <v>1202</v>
      </c>
      <c r="C14178" s="2" t="s">
        <v>12974</v>
      </c>
      <c r="D14178" s="2">
        <v>1072</v>
      </c>
      <c r="E14178" s="7">
        <v>1987</v>
      </c>
      <c r="F14178" s="5" t="s">
        <v>1776</v>
      </c>
      <c r="H14178" s="5" t="s">
        <v>5398</v>
      </c>
      <c r="I14178" s="6" t="s">
        <v>17942</v>
      </c>
      <c r="J14178" s="6" t="s">
        <v>17943</v>
      </c>
      <c r="K14178" s="17">
        <v>5</v>
      </c>
      <c r="L14178" s="17" t="s">
        <v>7732</v>
      </c>
      <c r="M14178" s="9"/>
      <c r="N14178" s="9"/>
      <c r="O14178" s="21"/>
      <c r="Q14178" s="29"/>
      <c r="U14178" s="17"/>
      <c r="V14178" s="2"/>
      <c r="Y14178" t="str">
        <f t="shared" si="879"/>
        <v/>
      </c>
      <c r="AA14178" t="str">
        <f t="shared" si="880"/>
        <v/>
      </c>
      <c r="AC14178" s="7"/>
      <c r="AD14178" t="s">
        <v>17942</v>
      </c>
      <c r="AE14178">
        <f t="shared" si="882"/>
        <v>0</v>
      </c>
      <c r="AG14178" s="2"/>
      <c r="AI14178" s="7"/>
    </row>
    <row r="14179" spans="1:35" ht="11" customHeight="1" outlineLevel="1" x14ac:dyDescent="0.25">
      <c r="A14179" t="s">
        <v>1202</v>
      </c>
      <c r="C14179" s="2" t="s">
        <v>12974</v>
      </c>
      <c r="D14179" s="2">
        <v>1096</v>
      </c>
      <c r="E14179" s="7">
        <v>1987</v>
      </c>
      <c r="F14179" s="5" t="s">
        <v>6311</v>
      </c>
      <c r="H14179" s="5" t="s">
        <v>5398</v>
      </c>
      <c r="I14179" s="6" t="s">
        <v>17945</v>
      </c>
      <c r="J14179" s="6" t="s">
        <v>17944</v>
      </c>
      <c r="K14179" s="17">
        <v>5</v>
      </c>
      <c r="L14179" s="17" t="s">
        <v>7732</v>
      </c>
      <c r="M14179" s="9"/>
      <c r="N14179" s="9"/>
      <c r="O14179" s="21"/>
      <c r="Q14179" s="29"/>
      <c r="U14179" s="17"/>
      <c r="V14179" s="2"/>
      <c r="Y14179" t="str">
        <f t="shared" si="879"/>
        <v/>
      </c>
      <c r="AA14179" t="str">
        <f t="shared" si="880"/>
        <v/>
      </c>
      <c r="AC14179" s="7"/>
      <c r="AD14179" t="s">
        <v>17945</v>
      </c>
      <c r="AE14179">
        <f t="shared" si="882"/>
        <v>0</v>
      </c>
      <c r="AG14179" s="2"/>
      <c r="AI14179" s="7"/>
    </row>
    <row r="14180" spans="1:35" ht="11" customHeight="1" outlineLevel="1" x14ac:dyDescent="0.25">
      <c r="A14180" t="s">
        <v>1202</v>
      </c>
      <c r="C14180" s="2" t="s">
        <v>12974</v>
      </c>
      <c r="D14180" s="2">
        <v>1099</v>
      </c>
      <c r="E14180" s="7">
        <v>1987</v>
      </c>
      <c r="F14180" s="5" t="s">
        <v>1776</v>
      </c>
      <c r="H14180" s="5" t="s">
        <v>5398</v>
      </c>
      <c r="I14180" s="6" t="s">
        <v>17945</v>
      </c>
      <c r="J14180" s="6" t="s">
        <v>17944</v>
      </c>
      <c r="K14180" s="17">
        <v>5</v>
      </c>
      <c r="L14180" s="17" t="s">
        <v>7732</v>
      </c>
      <c r="M14180" s="9"/>
      <c r="N14180" s="9"/>
      <c r="O14180" s="21"/>
      <c r="Q14180" s="29"/>
      <c r="U14180" s="17"/>
      <c r="V14180" s="2"/>
      <c r="Y14180" t="str">
        <f t="shared" si="879"/>
        <v/>
      </c>
      <c r="AA14180" t="str">
        <f t="shared" si="880"/>
        <v/>
      </c>
      <c r="AC14180" s="7"/>
      <c r="AD14180" t="s">
        <v>17945</v>
      </c>
      <c r="AE14180">
        <f t="shared" si="882"/>
        <v>0</v>
      </c>
      <c r="AG14180" s="2"/>
      <c r="AI14180" s="7"/>
    </row>
    <row r="14181" spans="1:35" ht="11" customHeight="1" outlineLevel="1" x14ac:dyDescent="0.25">
      <c r="A14181" t="s">
        <v>1202</v>
      </c>
      <c r="C14181" s="2" t="s">
        <v>12974</v>
      </c>
      <c r="D14181" s="2">
        <v>1116</v>
      </c>
      <c r="E14181" s="7">
        <v>1988</v>
      </c>
      <c r="F14181" s="5" t="s">
        <v>13090</v>
      </c>
      <c r="H14181" s="5" t="s">
        <v>5398</v>
      </c>
      <c r="I14181" s="6" t="s">
        <v>13972</v>
      </c>
      <c r="J14181" s="6" t="s">
        <v>11502</v>
      </c>
      <c r="K14181" s="17">
        <v>6</v>
      </c>
      <c r="L14181" s="17" t="s">
        <v>7732</v>
      </c>
      <c r="M14181" s="9"/>
      <c r="N14181" s="9"/>
      <c r="O14181" s="21"/>
      <c r="Q14181" s="29"/>
      <c r="U14181" s="17"/>
      <c r="V14181" s="2"/>
      <c r="Y14181" t="str">
        <f t="shared" si="879"/>
        <v/>
      </c>
      <c r="AA14181">
        <f t="shared" si="880"/>
        <v>1</v>
      </c>
      <c r="AC14181" s="7"/>
      <c r="AD14181" t="s">
        <v>13972</v>
      </c>
      <c r="AE14181">
        <f t="shared" si="882"/>
        <v>0</v>
      </c>
      <c r="AG14181" s="2"/>
      <c r="AI14181" s="7"/>
    </row>
    <row r="14182" spans="1:35" ht="11" customHeight="1" outlineLevel="1" x14ac:dyDescent="0.25">
      <c r="A14182" t="s">
        <v>1202</v>
      </c>
      <c r="C14182" s="2" t="s">
        <v>12974</v>
      </c>
      <c r="D14182" s="2">
        <v>1117</v>
      </c>
      <c r="E14182" s="7">
        <v>1988</v>
      </c>
      <c r="F14182" s="5" t="s">
        <v>13095</v>
      </c>
      <c r="H14182" s="5" t="s">
        <v>5398</v>
      </c>
      <c r="I14182" s="6" t="s">
        <v>13972</v>
      </c>
      <c r="J14182" s="6" t="s">
        <v>17946</v>
      </c>
      <c r="K14182" s="17">
        <v>6</v>
      </c>
      <c r="L14182" s="17" t="s">
        <v>7732</v>
      </c>
      <c r="M14182" s="9"/>
      <c r="N14182" s="9"/>
      <c r="O14182" s="21"/>
      <c r="Q14182" s="29"/>
      <c r="U14182" s="17"/>
      <c r="V14182" s="2"/>
      <c r="Y14182" t="str">
        <f t="shared" si="879"/>
        <v/>
      </c>
      <c r="AA14182">
        <f t="shared" si="880"/>
        <v>1</v>
      </c>
      <c r="AC14182" s="7"/>
      <c r="AD14182" t="s">
        <v>13972</v>
      </c>
      <c r="AE14182">
        <f t="shared" si="882"/>
        <v>0</v>
      </c>
      <c r="AG14182" s="2"/>
      <c r="AI14182" s="7"/>
    </row>
    <row r="14183" spans="1:35" ht="11" customHeight="1" outlineLevel="1" x14ac:dyDescent="0.25">
      <c r="A14183" t="s">
        <v>1202</v>
      </c>
      <c r="C14183" s="2" t="s">
        <v>12974</v>
      </c>
      <c r="D14183" s="2">
        <v>1121</v>
      </c>
      <c r="E14183" s="7">
        <v>1988</v>
      </c>
      <c r="F14183" s="5" t="s">
        <v>1956</v>
      </c>
      <c r="H14183" s="5" t="s">
        <v>5398</v>
      </c>
      <c r="I14183" s="6" t="s">
        <v>5073</v>
      </c>
      <c r="J14183" s="6" t="s">
        <v>7074</v>
      </c>
      <c r="K14183" s="17">
        <v>5</v>
      </c>
      <c r="L14183" s="17" t="s">
        <v>7732</v>
      </c>
      <c r="M14183" s="9"/>
      <c r="N14183" s="9"/>
      <c r="O14183" s="21"/>
      <c r="Q14183" s="29"/>
      <c r="U14183" s="17"/>
      <c r="V14183" s="2"/>
      <c r="Y14183" t="str">
        <f t="shared" si="879"/>
        <v/>
      </c>
      <c r="AA14183" t="str">
        <f t="shared" si="880"/>
        <v/>
      </c>
      <c r="AC14183" s="7"/>
      <c r="AD14183" t="s">
        <v>5073</v>
      </c>
      <c r="AE14183">
        <f t="shared" si="882"/>
        <v>0</v>
      </c>
      <c r="AG14183" s="2"/>
      <c r="AI14183" s="7"/>
    </row>
    <row r="14184" spans="1:35" ht="11" customHeight="1" outlineLevel="1" x14ac:dyDescent="0.25">
      <c r="A14184" t="s">
        <v>1202</v>
      </c>
      <c r="C14184" s="2" t="s">
        <v>12974</v>
      </c>
      <c r="D14184" s="2">
        <v>1258</v>
      </c>
      <c r="E14184" s="7">
        <v>1989</v>
      </c>
      <c r="F14184" s="5" t="s">
        <v>13095</v>
      </c>
      <c r="H14184" s="5" t="s">
        <v>5398</v>
      </c>
      <c r="I14184" s="6" t="s">
        <v>17948</v>
      </c>
      <c r="J14184" s="6" t="s">
        <v>17947</v>
      </c>
      <c r="K14184" s="17">
        <v>6</v>
      </c>
      <c r="L14184" s="17" t="s">
        <v>7732</v>
      </c>
      <c r="M14184" s="9"/>
      <c r="N14184" s="9"/>
      <c r="O14184" s="21"/>
      <c r="Q14184" s="29"/>
      <c r="U14184" s="17"/>
      <c r="V14184" s="2"/>
      <c r="Y14184" t="str">
        <f t="shared" si="879"/>
        <v/>
      </c>
      <c r="AA14184">
        <f t="shared" si="880"/>
        <v>1</v>
      </c>
      <c r="AC14184" s="7"/>
      <c r="AD14184" t="s">
        <v>17948</v>
      </c>
      <c r="AE14184">
        <f t="shared" si="882"/>
        <v>0</v>
      </c>
      <c r="AG14184" s="2"/>
      <c r="AI14184" s="7"/>
    </row>
    <row r="14185" spans="1:35" ht="11" customHeight="1" outlineLevel="1" x14ac:dyDescent="0.25">
      <c r="A14185" t="s">
        <v>1202</v>
      </c>
      <c r="C14185" s="2" t="s">
        <v>12974</v>
      </c>
      <c r="D14185" s="2" t="s">
        <v>17949</v>
      </c>
      <c r="E14185" s="7">
        <v>1989</v>
      </c>
      <c r="F14185" s="5" t="s">
        <v>17950</v>
      </c>
      <c r="H14185" s="5" t="s">
        <v>5398</v>
      </c>
      <c r="I14185" s="6" t="s">
        <v>13972</v>
      </c>
      <c r="J14185" s="6" t="s">
        <v>11502</v>
      </c>
      <c r="K14185" s="17">
        <v>6</v>
      </c>
      <c r="L14185" s="17" t="s">
        <v>7732</v>
      </c>
      <c r="M14185" s="9"/>
      <c r="N14185" s="9"/>
      <c r="O14185" s="21"/>
      <c r="Q14185" s="29"/>
      <c r="U14185" s="17"/>
      <c r="V14185" s="2"/>
      <c r="Y14185" t="str">
        <f t="shared" si="879"/>
        <v/>
      </c>
      <c r="AA14185">
        <f t="shared" si="880"/>
        <v>1</v>
      </c>
      <c r="AC14185" s="7"/>
      <c r="AD14185" t="s">
        <v>13972</v>
      </c>
      <c r="AE14185">
        <f t="shared" si="882"/>
        <v>0</v>
      </c>
      <c r="AG14185" s="2"/>
      <c r="AI14185" s="7"/>
    </row>
    <row r="14186" spans="1:35" ht="11" customHeight="1" outlineLevel="1" x14ac:dyDescent="0.25">
      <c r="A14186" t="s">
        <v>1202</v>
      </c>
      <c r="C14186" s="2" t="s">
        <v>12974</v>
      </c>
      <c r="D14186" s="2">
        <v>1367</v>
      </c>
      <c r="E14186" s="7">
        <v>1989</v>
      </c>
      <c r="F14186" s="5" t="s">
        <v>13095</v>
      </c>
      <c r="H14186" s="5" t="s">
        <v>5398</v>
      </c>
      <c r="I14186" s="6" t="s">
        <v>5799</v>
      </c>
      <c r="J14186" s="6" t="s">
        <v>17951</v>
      </c>
      <c r="K14186" s="17">
        <v>1</v>
      </c>
      <c r="L14186" s="17" t="s">
        <v>7730</v>
      </c>
      <c r="M14186" s="9">
        <v>9</v>
      </c>
      <c r="N14186" s="9"/>
      <c r="O14186" s="21"/>
      <c r="Q14186" s="29"/>
      <c r="U14186" s="17"/>
      <c r="V14186" s="2">
        <v>1245</v>
      </c>
      <c r="Y14186" t="str">
        <f t="shared" si="879"/>
        <v/>
      </c>
      <c r="AA14186">
        <f t="shared" si="880"/>
        <v>1</v>
      </c>
      <c r="AC14186" s="7"/>
      <c r="AD14186" t="s">
        <v>5799</v>
      </c>
      <c r="AE14186">
        <f t="shared" si="882"/>
        <v>0</v>
      </c>
      <c r="AG14186" s="2"/>
      <c r="AH14186" t="s">
        <v>1834</v>
      </c>
      <c r="AI14186" s="7" t="s">
        <v>4922</v>
      </c>
    </row>
    <row r="14187" spans="1:35" ht="11" customHeight="1" outlineLevel="1" x14ac:dyDescent="0.25">
      <c r="A14187" t="s">
        <v>1202</v>
      </c>
      <c r="C14187" s="2" t="s">
        <v>12974</v>
      </c>
      <c r="D14187" s="2">
        <v>1368</v>
      </c>
      <c r="E14187" s="7">
        <v>1989</v>
      </c>
      <c r="F14187" s="5" t="s">
        <v>1505</v>
      </c>
      <c r="H14187" s="5" t="s">
        <v>5398</v>
      </c>
      <c r="I14187" s="6" t="s">
        <v>17952</v>
      </c>
      <c r="J14187" s="6" t="s">
        <v>17953</v>
      </c>
      <c r="K14187" s="17">
        <v>5</v>
      </c>
      <c r="L14187" s="17" t="s">
        <v>7732</v>
      </c>
      <c r="M14187" s="9"/>
      <c r="N14187" s="9"/>
      <c r="O14187" s="21"/>
      <c r="Q14187" s="29"/>
      <c r="U14187" s="17"/>
      <c r="V14187" s="2"/>
      <c r="Y14187" t="str">
        <f t="shared" si="879"/>
        <v/>
      </c>
      <c r="AA14187" t="str">
        <f t="shared" si="880"/>
        <v/>
      </c>
      <c r="AC14187" s="7"/>
      <c r="AD14187" t="s">
        <v>17952</v>
      </c>
      <c r="AE14187">
        <f t="shared" si="882"/>
        <v>0</v>
      </c>
      <c r="AG14187" s="2"/>
      <c r="AI14187" s="7"/>
    </row>
    <row r="14188" spans="1:35" ht="11" customHeight="1" outlineLevel="1" x14ac:dyDescent="0.25">
      <c r="A14188" t="s">
        <v>1202</v>
      </c>
      <c r="C14188" s="2" t="s">
        <v>12974</v>
      </c>
      <c r="D14188" s="2" t="s">
        <v>19137</v>
      </c>
      <c r="E14188" s="7">
        <v>1989</v>
      </c>
      <c r="F14188" s="5" t="s">
        <v>13090</v>
      </c>
      <c r="H14188" s="5" t="s">
        <v>5398</v>
      </c>
      <c r="I14188" s="6" t="s">
        <v>17955</v>
      </c>
      <c r="J14188" s="6" t="s">
        <v>17954</v>
      </c>
      <c r="K14188" s="17">
        <v>3</v>
      </c>
      <c r="L14188" s="17" t="s">
        <v>7730</v>
      </c>
      <c r="M14188" s="9">
        <v>3.7</v>
      </c>
      <c r="N14188" s="9"/>
      <c r="O14188" s="21"/>
      <c r="Q14188" s="29"/>
      <c r="U14188" s="17"/>
      <c r="V14188" s="2"/>
      <c r="Y14188" t="str">
        <f t="shared" si="879"/>
        <v/>
      </c>
      <c r="AA14188">
        <f t="shared" si="880"/>
        <v>1</v>
      </c>
      <c r="AC14188" s="7"/>
      <c r="AD14188" t="s">
        <v>17955</v>
      </c>
      <c r="AE14188">
        <f t="shared" si="882"/>
        <v>0</v>
      </c>
      <c r="AG14188" s="2"/>
      <c r="AI14188" s="7"/>
    </row>
    <row r="14189" spans="1:35" ht="11" customHeight="1" outlineLevel="1" x14ac:dyDescent="0.25">
      <c r="A14189" t="s">
        <v>1202</v>
      </c>
      <c r="C14189" s="2" t="s">
        <v>12974</v>
      </c>
      <c r="D14189" s="2">
        <v>1498</v>
      </c>
      <c r="E14189" s="7">
        <v>1989</v>
      </c>
      <c r="F14189" s="5" t="s">
        <v>1776</v>
      </c>
      <c r="H14189" s="5" t="s">
        <v>5398</v>
      </c>
      <c r="I14189" s="6" t="s">
        <v>17955</v>
      </c>
      <c r="J14189" s="6" t="s">
        <v>17954</v>
      </c>
      <c r="K14189" s="17">
        <v>3</v>
      </c>
      <c r="L14189" s="17" t="s">
        <v>7732</v>
      </c>
      <c r="M14189" s="9"/>
      <c r="N14189" s="9"/>
      <c r="O14189" s="21"/>
      <c r="Q14189" s="29"/>
      <c r="U14189" s="17"/>
      <c r="V14189" s="2"/>
      <c r="Y14189" t="str">
        <f t="shared" si="879"/>
        <v/>
      </c>
      <c r="AA14189" t="str">
        <f t="shared" si="880"/>
        <v/>
      </c>
      <c r="AC14189" s="7"/>
      <c r="AD14189" t="s">
        <v>17955</v>
      </c>
      <c r="AE14189">
        <f t="shared" si="882"/>
        <v>0</v>
      </c>
      <c r="AG14189" s="2"/>
      <c r="AI14189" s="7"/>
    </row>
    <row r="14190" spans="1:35" ht="11" customHeight="1" outlineLevel="1" x14ac:dyDescent="0.25">
      <c r="A14190" t="s">
        <v>1202</v>
      </c>
      <c r="C14190" s="2" t="s">
        <v>12974</v>
      </c>
      <c r="D14190" s="2" t="s">
        <v>19138</v>
      </c>
      <c r="E14190" s="7">
        <v>1989</v>
      </c>
      <c r="F14190" s="5" t="s">
        <v>13090</v>
      </c>
      <c r="H14190" s="5" t="s">
        <v>5398</v>
      </c>
      <c r="I14190" s="6" t="s">
        <v>17955</v>
      </c>
      <c r="J14190" s="6" t="s">
        <v>17954</v>
      </c>
      <c r="K14190" s="17">
        <v>3</v>
      </c>
      <c r="L14190" s="17" t="s">
        <v>7732</v>
      </c>
      <c r="M14190" s="9"/>
      <c r="N14190" s="9"/>
      <c r="O14190" s="21"/>
      <c r="Q14190" s="29"/>
      <c r="U14190" s="17"/>
      <c r="V14190" s="2"/>
      <c r="Y14190" t="str">
        <f t="shared" si="879"/>
        <v/>
      </c>
      <c r="AA14190">
        <f t="shared" si="880"/>
        <v>1</v>
      </c>
      <c r="AC14190" s="7"/>
      <c r="AD14190" t="s">
        <v>17955</v>
      </c>
      <c r="AE14190">
        <f t="shared" si="882"/>
        <v>0</v>
      </c>
      <c r="AG14190" s="2"/>
      <c r="AI14190" s="7"/>
    </row>
    <row r="14191" spans="1:35" ht="11" customHeight="1" outlineLevel="1" x14ac:dyDescent="0.25">
      <c r="A14191" t="s">
        <v>1202</v>
      </c>
      <c r="C14191" s="2" t="s">
        <v>12974</v>
      </c>
      <c r="D14191" s="2">
        <v>1518</v>
      </c>
      <c r="E14191" s="7">
        <v>1990</v>
      </c>
      <c r="F14191" s="5" t="s">
        <v>5279</v>
      </c>
      <c r="H14191" s="5" t="s">
        <v>5398</v>
      </c>
      <c r="I14191" s="6" t="s">
        <v>13972</v>
      </c>
      <c r="J14191" s="6" t="s">
        <v>17956</v>
      </c>
      <c r="K14191" s="17">
        <v>6</v>
      </c>
      <c r="L14191" s="17" t="s">
        <v>7732</v>
      </c>
      <c r="M14191" s="9"/>
      <c r="N14191" s="9"/>
      <c r="O14191" s="21"/>
      <c r="Q14191" s="29"/>
      <c r="U14191" s="17"/>
      <c r="V14191" s="2"/>
      <c r="Y14191" t="str">
        <f t="shared" si="879"/>
        <v/>
      </c>
      <c r="AA14191" t="str">
        <f t="shared" si="880"/>
        <v/>
      </c>
      <c r="AC14191" s="7"/>
      <c r="AD14191" t="s">
        <v>13972</v>
      </c>
      <c r="AE14191">
        <f t="shared" si="882"/>
        <v>0</v>
      </c>
      <c r="AG14191" s="2"/>
      <c r="AI14191" s="7"/>
    </row>
    <row r="14192" spans="1:35" ht="11" customHeight="1" outlineLevel="1" x14ac:dyDescent="0.25">
      <c r="A14192" t="s">
        <v>1202</v>
      </c>
      <c r="C14192" s="2" t="s">
        <v>12974</v>
      </c>
      <c r="D14192" s="2">
        <v>1979</v>
      </c>
      <c r="E14192" s="7">
        <v>1992</v>
      </c>
      <c r="F14192" s="5" t="s">
        <v>13095</v>
      </c>
      <c r="H14192" s="5" t="s">
        <v>5398</v>
      </c>
      <c r="I14192" s="6" t="s">
        <v>17360</v>
      </c>
      <c r="J14192" s="6" t="s">
        <v>17957</v>
      </c>
      <c r="K14192" s="17">
        <v>5</v>
      </c>
      <c r="L14192" s="17" t="s">
        <v>7732</v>
      </c>
      <c r="M14192" s="9"/>
      <c r="N14192" s="9"/>
      <c r="O14192" s="21"/>
      <c r="Q14192" s="29"/>
      <c r="U14192" s="17"/>
      <c r="V14192" s="2"/>
      <c r="Y14192" t="str">
        <f t="shared" si="879"/>
        <v/>
      </c>
      <c r="AA14192">
        <f t="shared" si="880"/>
        <v>1</v>
      </c>
      <c r="AC14192" s="7"/>
      <c r="AD14192" t="s">
        <v>17360</v>
      </c>
      <c r="AE14192">
        <f t="shared" si="882"/>
        <v>0</v>
      </c>
      <c r="AG14192" s="2"/>
      <c r="AI14192" s="7"/>
    </row>
    <row r="14193" spans="1:49" ht="11" customHeight="1" outlineLevel="1" x14ac:dyDescent="0.25">
      <c r="A14193" t="s">
        <v>1202</v>
      </c>
      <c r="C14193" s="2" t="s">
        <v>12974</v>
      </c>
      <c r="D14193" s="2">
        <v>1980</v>
      </c>
      <c r="E14193" s="7">
        <v>1992</v>
      </c>
      <c r="F14193" s="5" t="s">
        <v>13095</v>
      </c>
      <c r="H14193" s="5" t="s">
        <v>5398</v>
      </c>
      <c r="I14193" s="6" t="s">
        <v>17360</v>
      </c>
      <c r="J14193" s="6" t="s">
        <v>17957</v>
      </c>
      <c r="K14193" s="17">
        <v>5</v>
      </c>
      <c r="L14193" s="17" t="s">
        <v>7732</v>
      </c>
      <c r="M14193" s="9"/>
      <c r="N14193" s="9"/>
      <c r="O14193" s="21"/>
      <c r="Q14193" s="29"/>
      <c r="U14193" s="17"/>
      <c r="V14193" s="2"/>
      <c r="Y14193" t="str">
        <f t="shared" si="879"/>
        <v/>
      </c>
      <c r="AA14193">
        <f t="shared" si="880"/>
        <v>1</v>
      </c>
      <c r="AC14193" s="7"/>
      <c r="AD14193" t="s">
        <v>17360</v>
      </c>
      <c r="AE14193">
        <f t="shared" si="882"/>
        <v>0</v>
      </c>
      <c r="AG14193" s="2"/>
      <c r="AI14193" s="7"/>
    </row>
    <row r="14194" spans="1:49" ht="11" customHeight="1" outlineLevel="1" x14ac:dyDescent="0.25">
      <c r="A14194" t="s">
        <v>1202</v>
      </c>
      <c r="C14194" s="2" t="s">
        <v>12974</v>
      </c>
      <c r="D14194" s="2">
        <v>2034</v>
      </c>
      <c r="E14194" s="7">
        <v>1992</v>
      </c>
      <c r="F14194" s="5" t="s">
        <v>13095</v>
      </c>
      <c r="H14194" s="5" t="s">
        <v>5398</v>
      </c>
      <c r="I14194" s="6" t="s">
        <v>13972</v>
      </c>
      <c r="J14194" s="6" t="s">
        <v>17958</v>
      </c>
      <c r="K14194" s="17">
        <v>6</v>
      </c>
      <c r="L14194" s="17" t="s">
        <v>7732</v>
      </c>
      <c r="M14194" s="9"/>
      <c r="N14194" s="9"/>
      <c r="O14194" s="21"/>
      <c r="Q14194" s="29"/>
      <c r="U14194" s="17"/>
      <c r="V14194" s="2"/>
      <c r="Y14194" t="str">
        <f t="shared" si="879"/>
        <v/>
      </c>
      <c r="AA14194">
        <f t="shared" si="880"/>
        <v>1</v>
      </c>
      <c r="AC14194" s="7"/>
      <c r="AD14194" t="s">
        <v>13972</v>
      </c>
      <c r="AE14194">
        <f t="shared" si="882"/>
        <v>0</v>
      </c>
      <c r="AG14194" s="2"/>
      <c r="AI14194" s="7"/>
    </row>
    <row r="14195" spans="1:49" ht="11" customHeight="1" outlineLevel="1" x14ac:dyDescent="0.25">
      <c r="A14195" t="s">
        <v>1202</v>
      </c>
      <c r="C14195" s="2" t="s">
        <v>12974</v>
      </c>
      <c r="D14195" s="2">
        <v>2077</v>
      </c>
      <c r="E14195" s="7">
        <v>1992</v>
      </c>
      <c r="F14195" s="5" t="s">
        <v>13095</v>
      </c>
      <c r="H14195" s="5" t="s">
        <v>5398</v>
      </c>
      <c r="I14195" s="6" t="s">
        <v>17960</v>
      </c>
      <c r="J14195" s="6" t="s">
        <v>17959</v>
      </c>
      <c r="K14195" s="17">
        <v>5</v>
      </c>
      <c r="L14195" s="17" t="s">
        <v>7732</v>
      </c>
      <c r="M14195" s="9"/>
      <c r="N14195" s="9"/>
      <c r="O14195" s="21"/>
      <c r="Q14195" s="29"/>
      <c r="U14195" s="17"/>
      <c r="V14195" s="2"/>
      <c r="Y14195" t="str">
        <f t="shared" si="879"/>
        <v/>
      </c>
      <c r="AA14195">
        <f t="shared" si="880"/>
        <v>1</v>
      </c>
      <c r="AC14195" s="7"/>
      <c r="AD14195" t="s">
        <v>17960</v>
      </c>
      <c r="AE14195">
        <f t="shared" si="882"/>
        <v>0</v>
      </c>
      <c r="AG14195" s="2"/>
      <c r="AI14195" s="7"/>
    </row>
    <row r="14196" spans="1:49" ht="11" customHeight="1" outlineLevel="1" x14ac:dyDescent="0.25">
      <c r="A14196" t="s">
        <v>1202</v>
      </c>
      <c r="C14196" s="2" t="s">
        <v>12974</v>
      </c>
      <c r="D14196" s="2">
        <v>2078</v>
      </c>
      <c r="E14196" s="7">
        <v>1992</v>
      </c>
      <c r="F14196" s="5" t="s">
        <v>13095</v>
      </c>
      <c r="H14196" s="5" t="s">
        <v>5398</v>
      </c>
      <c r="I14196" s="6" t="s">
        <v>17960</v>
      </c>
      <c r="J14196" s="6" t="s">
        <v>17959</v>
      </c>
      <c r="K14196" s="17">
        <v>5</v>
      </c>
      <c r="L14196" s="17" t="s">
        <v>7732</v>
      </c>
      <c r="M14196" s="9"/>
      <c r="N14196" s="9"/>
      <c r="O14196" s="21"/>
      <c r="Q14196" s="29"/>
      <c r="U14196" s="17"/>
      <c r="V14196" s="2"/>
      <c r="Y14196" t="str">
        <f t="shared" ref="Y14196:Y14207" si="883">IF(COUNTIF(F14196,"*fdc*"),1,"")</f>
        <v/>
      </c>
      <c r="AA14196">
        <f t="shared" ref="AA14196:AA14207" si="884">IF(COUNTIF(F14196,"*s/s*"),1,"")</f>
        <v>1</v>
      </c>
      <c r="AC14196" s="7"/>
      <c r="AD14196" t="s">
        <v>17960</v>
      </c>
      <c r="AE14196">
        <f t="shared" si="882"/>
        <v>0</v>
      </c>
      <c r="AG14196" s="2"/>
      <c r="AI14196" s="7"/>
    </row>
    <row r="14197" spans="1:49" ht="11" customHeight="1" outlineLevel="1" x14ac:dyDescent="0.25">
      <c r="A14197" t="s">
        <v>1202</v>
      </c>
      <c r="C14197" s="2" t="s">
        <v>12974</v>
      </c>
      <c r="D14197" s="2">
        <v>2079</v>
      </c>
      <c r="E14197" s="7">
        <v>1992</v>
      </c>
      <c r="F14197" s="5" t="s">
        <v>13095</v>
      </c>
      <c r="H14197" s="5" t="s">
        <v>5398</v>
      </c>
      <c r="I14197" s="6" t="s">
        <v>17960</v>
      </c>
      <c r="J14197" s="6" t="s">
        <v>17959</v>
      </c>
      <c r="K14197" s="17">
        <v>5</v>
      </c>
      <c r="L14197" s="17" t="s">
        <v>7732</v>
      </c>
      <c r="M14197" s="9"/>
      <c r="N14197" s="9"/>
      <c r="O14197" s="21"/>
      <c r="Q14197" s="29"/>
      <c r="U14197" s="17"/>
      <c r="V14197" s="2"/>
      <c r="Y14197" t="str">
        <f t="shared" si="883"/>
        <v/>
      </c>
      <c r="AA14197">
        <f t="shared" si="884"/>
        <v>1</v>
      </c>
      <c r="AC14197" s="7"/>
      <c r="AD14197" t="s">
        <v>17960</v>
      </c>
      <c r="AE14197">
        <f t="shared" si="882"/>
        <v>0</v>
      </c>
      <c r="AG14197" s="2"/>
      <c r="AI14197" s="7"/>
    </row>
    <row r="14198" spans="1:49" ht="11" customHeight="1" outlineLevel="1" x14ac:dyDescent="0.25">
      <c r="A14198" t="s">
        <v>1202</v>
      </c>
      <c r="C14198" s="2" t="s">
        <v>12974</v>
      </c>
      <c r="D14198" s="2" t="s">
        <v>19139</v>
      </c>
      <c r="E14198" s="7">
        <v>1992</v>
      </c>
      <c r="F14198" s="5" t="s">
        <v>13095</v>
      </c>
      <c r="H14198" s="5" t="s">
        <v>5398</v>
      </c>
      <c r="I14198" s="6" t="s">
        <v>17963</v>
      </c>
      <c r="J14198" s="6" t="s">
        <v>11510</v>
      </c>
      <c r="K14198" s="17">
        <v>3</v>
      </c>
      <c r="L14198" s="17" t="s">
        <v>7732</v>
      </c>
      <c r="M14198" s="9"/>
      <c r="N14198" s="9"/>
      <c r="O14198" s="21"/>
      <c r="Q14198" s="29"/>
      <c r="U14198" s="17"/>
      <c r="V14198" s="2"/>
      <c r="Y14198" t="str">
        <f t="shared" si="883"/>
        <v/>
      </c>
      <c r="AA14198">
        <f t="shared" si="884"/>
        <v>1</v>
      </c>
      <c r="AC14198" s="7"/>
      <c r="AD14198" t="s">
        <v>17963</v>
      </c>
      <c r="AE14198">
        <f t="shared" si="882"/>
        <v>0</v>
      </c>
      <c r="AG14198" s="2"/>
      <c r="AI14198" s="7"/>
    </row>
    <row r="14199" spans="1:49" ht="11" customHeight="1" outlineLevel="1" x14ac:dyDescent="0.25">
      <c r="A14199" t="s">
        <v>1202</v>
      </c>
      <c r="C14199" s="2" t="s">
        <v>12974</v>
      </c>
      <c r="D14199" s="2">
        <v>2094</v>
      </c>
      <c r="E14199" s="7">
        <v>1992</v>
      </c>
      <c r="F14199" s="5" t="s">
        <v>13095</v>
      </c>
      <c r="H14199" s="5" t="s">
        <v>5398</v>
      </c>
      <c r="I14199" s="6" t="s">
        <v>17963</v>
      </c>
      <c r="J14199" s="6" t="s">
        <v>11510</v>
      </c>
      <c r="K14199" s="17">
        <v>5</v>
      </c>
      <c r="L14199" s="17" t="s">
        <v>7732</v>
      </c>
      <c r="M14199" s="9"/>
      <c r="N14199" s="9"/>
      <c r="O14199" s="21"/>
      <c r="Q14199" s="29"/>
      <c r="U14199" s="17"/>
      <c r="V14199" s="2"/>
      <c r="Y14199" t="str">
        <f t="shared" si="883"/>
        <v/>
      </c>
      <c r="AA14199">
        <f t="shared" si="884"/>
        <v>1</v>
      </c>
      <c r="AC14199" s="7"/>
      <c r="AD14199" t="s">
        <v>17963</v>
      </c>
      <c r="AE14199">
        <f t="shared" si="882"/>
        <v>0</v>
      </c>
      <c r="AG14199" s="2"/>
      <c r="AI14199" s="7"/>
    </row>
    <row r="14200" spans="1:49" ht="11" customHeight="1" outlineLevel="1" x14ac:dyDescent="0.25">
      <c r="A14200" t="s">
        <v>1202</v>
      </c>
      <c r="C14200" s="2" t="s">
        <v>12974</v>
      </c>
      <c r="D14200" s="2">
        <v>2107</v>
      </c>
      <c r="E14200" s="7">
        <v>1992</v>
      </c>
      <c r="F14200" s="5" t="s">
        <v>13095</v>
      </c>
      <c r="H14200" s="5" t="s">
        <v>5398</v>
      </c>
      <c r="I14200" s="6" t="s">
        <v>17964</v>
      </c>
      <c r="J14200" s="6" t="s">
        <v>17962</v>
      </c>
      <c r="K14200" s="17">
        <v>5</v>
      </c>
      <c r="L14200" s="17" t="s">
        <v>7732</v>
      </c>
      <c r="M14200" s="9"/>
      <c r="N14200" s="9"/>
      <c r="O14200" s="21"/>
      <c r="Q14200" s="29"/>
      <c r="U14200" s="17"/>
      <c r="V14200" s="2"/>
      <c r="Y14200" t="str">
        <f t="shared" si="883"/>
        <v/>
      </c>
      <c r="AA14200">
        <f t="shared" si="884"/>
        <v>1</v>
      </c>
      <c r="AC14200" s="7"/>
      <c r="AD14200" t="s">
        <v>21146</v>
      </c>
      <c r="AE14200">
        <f t="shared" si="882"/>
        <v>0</v>
      </c>
      <c r="AG14200" s="2"/>
      <c r="AI14200" s="7"/>
    </row>
    <row r="14201" spans="1:49" ht="11" customHeight="1" outlineLevel="1" x14ac:dyDescent="0.25">
      <c r="A14201" t="s">
        <v>1202</v>
      </c>
      <c r="C14201" s="2" t="s">
        <v>12974</v>
      </c>
      <c r="D14201" s="2" t="s">
        <v>19140</v>
      </c>
      <c r="E14201" s="7">
        <v>1992</v>
      </c>
      <c r="F14201" s="5" t="s">
        <v>13095</v>
      </c>
      <c r="H14201" s="5" t="s">
        <v>5398</v>
      </c>
      <c r="I14201" s="6" t="s">
        <v>17961</v>
      </c>
      <c r="J14201" s="6" t="s">
        <v>17962</v>
      </c>
      <c r="K14201" s="17">
        <v>3</v>
      </c>
      <c r="L14201" s="17" t="s">
        <v>7730</v>
      </c>
      <c r="M14201" s="9">
        <v>8</v>
      </c>
      <c r="N14201" s="9"/>
      <c r="O14201" s="21"/>
      <c r="Q14201" s="29"/>
      <c r="U14201" s="17"/>
      <c r="V14201" s="2">
        <v>1677</v>
      </c>
      <c r="Y14201" t="str">
        <f t="shared" si="883"/>
        <v/>
      </c>
      <c r="AA14201">
        <f t="shared" si="884"/>
        <v>1</v>
      </c>
      <c r="AC14201" s="7"/>
      <c r="AD14201" t="s">
        <v>21149</v>
      </c>
      <c r="AE14201">
        <f t="shared" si="882"/>
        <v>0</v>
      </c>
      <c r="AG14201" s="2"/>
      <c r="AH14201" t="s">
        <v>1834</v>
      </c>
      <c r="AI14201" s="7" t="s">
        <v>4922</v>
      </c>
    </row>
    <row r="14202" spans="1:49" ht="11" customHeight="1" outlineLevel="1" x14ac:dyDescent="0.25">
      <c r="A14202" t="s">
        <v>1202</v>
      </c>
      <c r="C14202" s="2" t="s">
        <v>12974</v>
      </c>
      <c r="D14202" s="2">
        <v>2109</v>
      </c>
      <c r="E14202" s="7">
        <v>1992</v>
      </c>
      <c r="F14202" s="5" t="s">
        <v>13095</v>
      </c>
      <c r="H14202" s="5" t="s">
        <v>5398</v>
      </c>
      <c r="I14202" s="6" t="s">
        <v>21147</v>
      </c>
      <c r="J14202" s="6" t="s">
        <v>17962</v>
      </c>
      <c r="K14202" s="17">
        <v>1</v>
      </c>
      <c r="L14202" s="17" t="s">
        <v>7730</v>
      </c>
      <c r="M14202" s="9">
        <v>8</v>
      </c>
      <c r="N14202" s="9"/>
      <c r="O14202" s="21"/>
      <c r="Q14202" s="29"/>
      <c r="U14202" s="17"/>
      <c r="V14202" s="2"/>
      <c r="Y14202" t="str">
        <f t="shared" si="883"/>
        <v/>
      </c>
      <c r="AA14202">
        <f t="shared" si="884"/>
        <v>1</v>
      </c>
      <c r="AC14202" s="7"/>
      <c r="AD14202" t="s">
        <v>21148</v>
      </c>
      <c r="AE14202">
        <f t="shared" si="882"/>
        <v>0</v>
      </c>
      <c r="AG14202" s="2"/>
      <c r="AI14202" s="7"/>
    </row>
    <row r="14203" spans="1:49" ht="11" customHeight="1" x14ac:dyDescent="0.25">
      <c r="A14203" t="s">
        <v>18074</v>
      </c>
      <c r="B14203" t="s">
        <v>17245</v>
      </c>
      <c r="C14203" s="2" t="s">
        <v>12974</v>
      </c>
      <c r="E14203" s="7"/>
      <c r="F14203" s="5"/>
      <c r="H14203" s="5"/>
      <c r="I14203" s="6"/>
      <c r="J14203" s="6"/>
      <c r="K14203" s="17"/>
      <c r="L14203" s="17"/>
      <c r="M14203" s="9"/>
      <c r="N14203" s="9">
        <f>SUM(M14204:M14278)</f>
        <v>10.3</v>
      </c>
      <c r="O14203" s="21">
        <v>1120</v>
      </c>
      <c r="P14203">
        <f>COUNTIF(L14204:L14278,"*")</f>
        <v>75</v>
      </c>
      <c r="Q14203" s="29">
        <f>P14203/O14203</f>
        <v>6.6964285714285712E-2</v>
      </c>
      <c r="R14203">
        <f>COUNTIF(L14204:L14278,"Y")+COUNTIF(L14204:L14278,"S")</f>
        <v>13</v>
      </c>
      <c r="U14203" s="18" t="s">
        <v>7732</v>
      </c>
      <c r="V14203" s="2"/>
      <c r="W14203" t="s">
        <v>18607</v>
      </c>
      <c r="Y14203" t="str">
        <f t="shared" si="883"/>
        <v/>
      </c>
      <c r="AA14203" t="str">
        <f t="shared" si="884"/>
        <v/>
      </c>
      <c r="AC14203" s="7"/>
      <c r="AF14203">
        <f>COUNTIF(AE14204:AE14278,"1")</f>
        <v>1</v>
      </c>
      <c r="AG14203" s="2"/>
      <c r="AI14203" s="7"/>
      <c r="AJ14203">
        <f>COUNTIF($K14204:$K14278,"1")-COUNTIFS($K14204:$K14278,"1",$L14204:$L14278,"V")</f>
        <v>0</v>
      </c>
      <c r="AK14203">
        <f>COUNTIFS($K14204:$K14278,"1",$L14204:$L14278,"Y")+COUNTIFS($K14204:$K14278,"1",$L14204:$L14278,"s")</f>
        <v>0</v>
      </c>
      <c r="AL14203">
        <f>COUNTIF($K14204:$K14278,"2")-COUNTIFS($K14204:$K14278,"2",$L14204:$L14278,"V")</f>
        <v>0</v>
      </c>
      <c r="AM14203">
        <f>COUNTIFS($K14204:$K14278,"2",$L14204:$L14278,"Y")+COUNTIFS($K14204:$K14278,"2",$L14204:$L14278,"s")</f>
        <v>0</v>
      </c>
      <c r="AN14203">
        <f>COUNTIF($K14204:$K14278,"3")-COUNTIFS($K14204:$K14278,"3",$L14204:$L14278,"V")</f>
        <v>11</v>
      </c>
      <c r="AO14203">
        <f>COUNTIFS($K14204:$K14278,"3",$L14204:$L14278,"Y")+COUNTIFS($K14204:$K14278,"3",$L14204:$L14278,"s")</f>
        <v>5</v>
      </c>
      <c r="AP14203">
        <f>COUNTIF($K14204:$K14278,"4")-COUNTIFS($K14204:$K14278,"4",$L14204:$L14278,"V")</f>
        <v>2</v>
      </c>
      <c r="AQ14203">
        <f>COUNTIFS($K14204:$K14278,"4",$L14204:$L14278,"Y")+COUNTIFS($K14204:$K14278,"4",$L14204:$L14278,"s")</f>
        <v>0</v>
      </c>
      <c r="AR14203">
        <f>COUNTIF($K14204:$K14278,"5")-COUNTIFS($K14204:$K14278,"5",$L14204:$L14278,"V")</f>
        <v>10</v>
      </c>
      <c r="AS14203">
        <f>COUNTIFS($K14204:$K14278,"5",$L14204:$L14278,"Y")+COUNTIFS($K14204:$K14278,"5",$L14204:$L14278,"s")</f>
        <v>0</v>
      </c>
      <c r="AT14203">
        <f>COUNTIF($K14204:$K14278,"6")-COUNTIFS($K14204:$K14278,"6",$L14204:$L14278,"V")</f>
        <v>50</v>
      </c>
      <c r="AU14203">
        <f>COUNTIFS($K14204:$K14278,"6",$L14204:$L14278,"Y")+COUNTIFS($K14204:$K14278,"6",$L14204:$L14278,"s")</f>
        <v>8</v>
      </c>
      <c r="AV14203">
        <f>COUNTIF($K14204:$K14278,"7")-COUNTIFS($K14204:$K14278,"7",$L14204:$L14278,"V")</f>
        <v>2</v>
      </c>
      <c r="AW14203">
        <f>COUNTIFS($K14204:$K14278,"7",$L14204:$L14278,"Y")+COUNTIFS($K14204:$K14278,"7",$L14204:$L14278,"s")</f>
        <v>0</v>
      </c>
    </row>
    <row r="14204" spans="1:49" ht="11" customHeight="1" outlineLevel="1" x14ac:dyDescent="0.25">
      <c r="A14204" t="s">
        <v>18039</v>
      </c>
      <c r="C14204" s="2" t="s">
        <v>12974</v>
      </c>
      <c r="D14204" s="2">
        <v>6</v>
      </c>
      <c r="E14204" s="7">
        <v>1974</v>
      </c>
      <c r="F14204" s="5" t="s">
        <v>183</v>
      </c>
      <c r="H14204" s="5" t="s">
        <v>5398</v>
      </c>
      <c r="I14204" s="6" t="s">
        <v>17446</v>
      </c>
      <c r="J14204" s="6" t="s">
        <v>17966</v>
      </c>
      <c r="K14204" s="17">
        <v>3</v>
      </c>
      <c r="L14204" s="17" t="s">
        <v>7732</v>
      </c>
      <c r="M14204" s="9"/>
      <c r="N14204" s="9"/>
      <c r="O14204" s="21"/>
      <c r="Q14204" s="29"/>
      <c r="U14204" s="17"/>
      <c r="V14204" s="2"/>
      <c r="Y14204" t="str">
        <f t="shared" si="883"/>
        <v/>
      </c>
      <c r="AA14204" t="str">
        <f t="shared" si="884"/>
        <v/>
      </c>
      <c r="AC14204" s="7"/>
      <c r="AD14204" t="s">
        <v>17446</v>
      </c>
      <c r="AE14204">
        <f t="shared" ref="AE14204:AE14235" si="885">COUNTIF(I14204,"*Fuji*")</f>
        <v>0</v>
      </c>
      <c r="AG14204" s="2"/>
      <c r="AI14204" s="7"/>
    </row>
    <row r="14205" spans="1:49" ht="11" customHeight="1" outlineLevel="1" x14ac:dyDescent="0.25">
      <c r="A14205" t="s">
        <v>18039</v>
      </c>
      <c r="C14205" s="2" t="s">
        <v>12974</v>
      </c>
      <c r="D14205" s="2">
        <v>6</v>
      </c>
      <c r="E14205" s="7">
        <v>1974</v>
      </c>
      <c r="F14205" s="5" t="s">
        <v>183</v>
      </c>
      <c r="H14205" s="5" t="s">
        <v>5398</v>
      </c>
      <c r="I14205" s="6" t="s">
        <v>17446</v>
      </c>
      <c r="J14205" s="6" t="s">
        <v>17966</v>
      </c>
      <c r="K14205" s="17">
        <v>3</v>
      </c>
      <c r="L14205" s="17" t="s">
        <v>7732</v>
      </c>
      <c r="M14205" s="9"/>
      <c r="N14205" s="9"/>
      <c r="O14205" s="21"/>
      <c r="Q14205" s="29"/>
      <c r="U14205" s="17"/>
      <c r="V14205" s="2"/>
      <c r="Y14205" t="str">
        <f t="shared" si="883"/>
        <v/>
      </c>
      <c r="AA14205" t="str">
        <f t="shared" si="884"/>
        <v/>
      </c>
      <c r="AC14205" s="7"/>
      <c r="AD14205" t="s">
        <v>17446</v>
      </c>
      <c r="AE14205">
        <f t="shared" si="885"/>
        <v>0</v>
      </c>
      <c r="AG14205" s="2"/>
      <c r="AI14205" s="7"/>
    </row>
    <row r="14206" spans="1:49" ht="11" customHeight="1" outlineLevel="1" x14ac:dyDescent="0.25">
      <c r="A14206" t="s">
        <v>18039</v>
      </c>
      <c r="C14206" s="2" t="s">
        <v>12974</v>
      </c>
      <c r="D14206" s="2">
        <v>7</v>
      </c>
      <c r="E14206" s="7">
        <v>1974</v>
      </c>
      <c r="F14206" s="5" t="s">
        <v>5139</v>
      </c>
      <c r="H14206" s="5" t="s">
        <v>5398</v>
      </c>
      <c r="I14206" s="6" t="s">
        <v>17446</v>
      </c>
      <c r="J14206" s="6" t="s">
        <v>17966</v>
      </c>
      <c r="K14206" s="17">
        <v>3</v>
      </c>
      <c r="L14206" s="17" t="s">
        <v>7732</v>
      </c>
      <c r="M14206" s="9"/>
      <c r="N14206" s="9"/>
      <c r="O14206" s="21"/>
      <c r="Q14206" s="29"/>
      <c r="U14206" s="17"/>
      <c r="V14206" s="2"/>
      <c r="Y14206" t="str">
        <f t="shared" si="883"/>
        <v/>
      </c>
      <c r="AA14206" t="str">
        <f t="shared" si="884"/>
        <v/>
      </c>
      <c r="AC14206" s="7"/>
      <c r="AD14206" t="s">
        <v>17446</v>
      </c>
      <c r="AE14206">
        <f t="shared" si="885"/>
        <v>0</v>
      </c>
      <c r="AG14206" s="2"/>
      <c r="AI14206" s="7"/>
    </row>
    <row r="14207" spans="1:49" ht="11" customHeight="1" outlineLevel="1" x14ac:dyDescent="0.25">
      <c r="A14207" t="s">
        <v>18039</v>
      </c>
      <c r="C14207" s="2" t="s">
        <v>12974</v>
      </c>
      <c r="D14207" s="2">
        <v>18</v>
      </c>
      <c r="E14207" s="7">
        <v>1974</v>
      </c>
      <c r="F14207" s="5" t="s">
        <v>5139</v>
      </c>
      <c r="H14207" s="5" t="s">
        <v>5398</v>
      </c>
      <c r="I14207" s="6" t="s">
        <v>2977</v>
      </c>
      <c r="J14207" s="6" t="s">
        <v>15420</v>
      </c>
      <c r="K14207" s="17">
        <v>6</v>
      </c>
      <c r="L14207" s="17" t="s">
        <v>7730</v>
      </c>
      <c r="M14207" s="9">
        <v>0.15</v>
      </c>
      <c r="N14207" s="9"/>
      <c r="O14207" s="21"/>
      <c r="Q14207" s="29"/>
      <c r="U14207" s="17"/>
      <c r="V14207" s="2">
        <v>20</v>
      </c>
      <c r="Y14207" t="str">
        <f t="shared" si="883"/>
        <v/>
      </c>
      <c r="AA14207" t="str">
        <f t="shared" si="884"/>
        <v/>
      </c>
      <c r="AC14207" s="7"/>
      <c r="AD14207" t="s">
        <v>2977</v>
      </c>
      <c r="AE14207">
        <f t="shared" si="885"/>
        <v>0</v>
      </c>
      <c r="AG14207" s="2"/>
      <c r="AH14207" t="s">
        <v>1388</v>
      </c>
      <c r="AI14207" s="7" t="s">
        <v>4610</v>
      </c>
    </row>
    <row r="14208" spans="1:49" ht="11" customHeight="1" outlineLevel="1" collapsed="1" x14ac:dyDescent="0.25">
      <c r="A14208" t="s">
        <v>18039</v>
      </c>
      <c r="C14208" s="2" t="s">
        <v>12974</v>
      </c>
      <c r="D14208" s="2">
        <v>19</v>
      </c>
      <c r="E14208" s="7">
        <v>1974</v>
      </c>
      <c r="F14208" s="5" t="s">
        <v>5239</v>
      </c>
      <c r="H14208" s="5" t="s">
        <v>5398</v>
      </c>
      <c r="I14208" s="6" t="s">
        <v>2081</v>
      </c>
      <c r="J14208" s="6" t="s">
        <v>15420</v>
      </c>
      <c r="K14208" s="17">
        <v>6</v>
      </c>
      <c r="L14208" s="17" t="s">
        <v>7730</v>
      </c>
      <c r="M14208" s="9">
        <v>0.15</v>
      </c>
      <c r="N14208" s="9"/>
      <c r="O14208" s="21"/>
      <c r="Q14208" s="29"/>
      <c r="U14208" s="17"/>
      <c r="V14208" s="2">
        <v>21</v>
      </c>
      <c r="Y14208" t="str">
        <f t="shared" ref="Y14208:Y14271" si="886">IF(COUNTIF(F14208,"*fdc*"),1,"")</f>
        <v/>
      </c>
      <c r="AA14208" t="str">
        <f t="shared" ref="AA14208:AA14271" si="887">IF(COUNTIF(F14208,"*s/s*"),1,"")</f>
        <v/>
      </c>
      <c r="AC14208" s="7"/>
      <c r="AD14208" t="s">
        <v>2081</v>
      </c>
      <c r="AE14208">
        <f t="shared" si="885"/>
        <v>0</v>
      </c>
      <c r="AG14208" s="2"/>
      <c r="AH14208" t="s">
        <v>1388</v>
      </c>
      <c r="AI14208" s="7" t="s">
        <v>4610</v>
      </c>
    </row>
    <row r="14209" spans="1:35" ht="11" customHeight="1" outlineLevel="1" x14ac:dyDescent="0.25">
      <c r="A14209" t="s">
        <v>18039</v>
      </c>
      <c r="C14209" s="2" t="s">
        <v>12974</v>
      </c>
      <c r="D14209" s="2">
        <v>20</v>
      </c>
      <c r="E14209" s="7">
        <v>1974</v>
      </c>
      <c r="F14209" s="5" t="s">
        <v>2974</v>
      </c>
      <c r="H14209" s="5" t="s">
        <v>5398</v>
      </c>
      <c r="I14209" s="6" t="s">
        <v>2082</v>
      </c>
      <c r="J14209" s="6" t="s">
        <v>15420</v>
      </c>
      <c r="K14209" s="17">
        <v>6</v>
      </c>
      <c r="L14209" s="17" t="s">
        <v>7730</v>
      </c>
      <c r="M14209" s="9">
        <v>0.15</v>
      </c>
      <c r="N14209" s="9"/>
      <c r="O14209" s="21"/>
      <c r="Q14209" s="29"/>
      <c r="U14209" s="17"/>
      <c r="V14209" s="2">
        <v>22</v>
      </c>
      <c r="Y14209" t="str">
        <f t="shared" si="886"/>
        <v/>
      </c>
      <c r="AA14209" t="str">
        <f t="shared" si="887"/>
        <v/>
      </c>
      <c r="AC14209" s="7"/>
      <c r="AD14209" t="s">
        <v>2082</v>
      </c>
      <c r="AE14209">
        <f t="shared" si="885"/>
        <v>0</v>
      </c>
      <c r="AG14209" s="2"/>
      <c r="AH14209" t="s">
        <v>1388</v>
      </c>
      <c r="AI14209" s="7" t="s">
        <v>4610</v>
      </c>
    </row>
    <row r="14210" spans="1:35" ht="11" customHeight="1" outlineLevel="1" x14ac:dyDescent="0.25">
      <c r="A14210" t="s">
        <v>18039</v>
      </c>
      <c r="C14210" s="2" t="s">
        <v>12974</v>
      </c>
      <c r="D14210" s="2">
        <v>21</v>
      </c>
      <c r="E14210" s="7">
        <v>1974</v>
      </c>
      <c r="F14210" s="5" t="s">
        <v>5279</v>
      </c>
      <c r="H14210" s="5" t="s">
        <v>5398</v>
      </c>
      <c r="I14210" s="6" t="s">
        <v>5642</v>
      </c>
      <c r="J14210" s="6" t="s">
        <v>15420</v>
      </c>
      <c r="K14210" s="17">
        <v>6</v>
      </c>
      <c r="L14210" s="17" t="s">
        <v>7730</v>
      </c>
      <c r="M14210" s="9">
        <v>0.15</v>
      </c>
      <c r="N14210" s="9"/>
      <c r="O14210" s="21"/>
      <c r="Q14210" s="29"/>
      <c r="U14210" s="17"/>
      <c r="V14210" s="2">
        <v>23</v>
      </c>
      <c r="Y14210" t="str">
        <f t="shared" si="886"/>
        <v/>
      </c>
      <c r="AA14210" t="str">
        <f t="shared" si="887"/>
        <v/>
      </c>
      <c r="AC14210" s="7"/>
      <c r="AD14210" t="s">
        <v>5642</v>
      </c>
      <c r="AE14210">
        <f t="shared" si="885"/>
        <v>0</v>
      </c>
      <c r="AG14210" s="2"/>
      <c r="AH14210" t="s">
        <v>1388</v>
      </c>
      <c r="AI14210" s="7" t="s">
        <v>4610</v>
      </c>
    </row>
    <row r="14211" spans="1:35" ht="11" customHeight="1" outlineLevel="1" x14ac:dyDescent="0.25">
      <c r="A14211" t="s">
        <v>18039</v>
      </c>
      <c r="C14211" s="2" t="s">
        <v>12974</v>
      </c>
      <c r="D14211" s="2">
        <v>22</v>
      </c>
      <c r="E14211" s="7">
        <v>1974</v>
      </c>
      <c r="F14211" s="5" t="s">
        <v>2348</v>
      </c>
      <c r="H14211" s="5" t="s">
        <v>5398</v>
      </c>
      <c r="I14211" s="6" t="s">
        <v>5838</v>
      </c>
      <c r="J14211" s="6" t="s">
        <v>15420</v>
      </c>
      <c r="K14211" s="17">
        <v>6</v>
      </c>
      <c r="L14211" s="17" t="s">
        <v>7730</v>
      </c>
      <c r="M14211" s="9">
        <v>0.15</v>
      </c>
      <c r="N14211" s="9"/>
      <c r="O14211" s="21"/>
      <c r="Q14211" s="29"/>
      <c r="U14211" s="17"/>
      <c r="V14211" s="2">
        <v>24</v>
      </c>
      <c r="Y14211" t="str">
        <f t="shared" si="886"/>
        <v/>
      </c>
      <c r="AA14211" t="str">
        <f t="shared" si="887"/>
        <v/>
      </c>
      <c r="AC14211" s="7"/>
      <c r="AD14211" t="s">
        <v>5838</v>
      </c>
      <c r="AE14211">
        <f t="shared" si="885"/>
        <v>0</v>
      </c>
      <c r="AG14211" s="2"/>
      <c r="AH14211" t="s">
        <v>1388</v>
      </c>
      <c r="AI14211" s="7" t="s">
        <v>4610</v>
      </c>
    </row>
    <row r="14212" spans="1:35" ht="11" customHeight="1" outlineLevel="1" x14ac:dyDescent="0.25">
      <c r="A14212" t="s">
        <v>18039</v>
      </c>
      <c r="C14212" s="2" t="s">
        <v>12974</v>
      </c>
      <c r="D14212" s="2">
        <v>23</v>
      </c>
      <c r="E14212" s="7">
        <v>1974</v>
      </c>
      <c r="F14212" s="5" t="s">
        <v>6311</v>
      </c>
      <c r="H14212" s="5" t="s">
        <v>5398</v>
      </c>
      <c r="I14212" s="6" t="s">
        <v>5839</v>
      </c>
      <c r="J14212" s="6" t="s">
        <v>15420</v>
      </c>
      <c r="K14212" s="17">
        <v>6</v>
      </c>
      <c r="L14212" s="17" t="s">
        <v>7730</v>
      </c>
      <c r="M14212" s="9">
        <v>0.15</v>
      </c>
      <c r="N14212" s="9"/>
      <c r="O14212" s="21"/>
      <c r="Q14212" s="29"/>
      <c r="U14212" s="17"/>
      <c r="V14212" s="2" t="s">
        <v>8027</v>
      </c>
      <c r="Y14212" t="str">
        <f t="shared" si="886"/>
        <v/>
      </c>
      <c r="AA14212" t="str">
        <f t="shared" si="887"/>
        <v/>
      </c>
      <c r="AC14212" s="7"/>
      <c r="AD14212" t="s">
        <v>5839</v>
      </c>
      <c r="AE14212">
        <f t="shared" si="885"/>
        <v>0</v>
      </c>
      <c r="AG14212" s="2"/>
      <c r="AH14212" t="s">
        <v>1388</v>
      </c>
      <c r="AI14212" s="7" t="s">
        <v>4610</v>
      </c>
    </row>
    <row r="14213" spans="1:35" ht="11" customHeight="1" outlineLevel="1" x14ac:dyDescent="0.25">
      <c r="A14213" t="s">
        <v>18039</v>
      </c>
      <c r="C14213" s="2" t="s">
        <v>12974</v>
      </c>
      <c r="D14213" s="2">
        <v>26</v>
      </c>
      <c r="E14213" s="7">
        <v>1974</v>
      </c>
      <c r="F14213" s="5" t="s">
        <v>2348</v>
      </c>
      <c r="H14213" s="5" t="s">
        <v>5398</v>
      </c>
      <c r="I14213" s="6" t="s">
        <v>5840</v>
      </c>
      <c r="J14213" s="6" t="s">
        <v>7660</v>
      </c>
      <c r="K14213" s="17">
        <v>6</v>
      </c>
      <c r="L14213" s="17" t="s">
        <v>7732</v>
      </c>
      <c r="M14213" s="9"/>
      <c r="N14213" s="9"/>
      <c r="O14213" s="21"/>
      <c r="Q14213" s="29"/>
      <c r="U14213" s="17"/>
      <c r="V14213" s="2">
        <v>27</v>
      </c>
      <c r="Y14213" t="str">
        <f t="shared" si="886"/>
        <v/>
      </c>
      <c r="AA14213" t="str">
        <f t="shared" si="887"/>
        <v/>
      </c>
      <c r="AC14213" s="7"/>
      <c r="AD14213" t="s">
        <v>5840</v>
      </c>
      <c r="AE14213">
        <f t="shared" si="885"/>
        <v>0</v>
      </c>
      <c r="AG14213" s="2"/>
      <c r="AH14213" t="s">
        <v>1388</v>
      </c>
      <c r="AI14213" s="7" t="s">
        <v>4610</v>
      </c>
    </row>
    <row r="14214" spans="1:35" ht="11" customHeight="1" outlineLevel="1" x14ac:dyDescent="0.25">
      <c r="A14214" t="s">
        <v>18039</v>
      </c>
      <c r="C14214" s="2" t="s">
        <v>12974</v>
      </c>
      <c r="D14214" s="2">
        <v>29</v>
      </c>
      <c r="E14214" s="7">
        <v>1974</v>
      </c>
      <c r="F14214" s="5" t="s">
        <v>5279</v>
      </c>
      <c r="H14214" s="5" t="s">
        <v>5398</v>
      </c>
      <c r="I14214" s="6" t="s">
        <v>17967</v>
      </c>
      <c r="J14214" s="6" t="s">
        <v>4012</v>
      </c>
      <c r="K14214" s="17">
        <v>5</v>
      </c>
      <c r="L14214" s="17" t="s">
        <v>7732</v>
      </c>
      <c r="M14214" s="9"/>
      <c r="N14214" s="9"/>
      <c r="O14214" s="21"/>
      <c r="Q14214" s="29"/>
      <c r="U14214" s="17"/>
      <c r="V14214" s="2"/>
      <c r="Y14214" t="str">
        <f t="shared" si="886"/>
        <v/>
      </c>
      <c r="AA14214" t="str">
        <f t="shared" si="887"/>
        <v/>
      </c>
      <c r="AC14214" s="7"/>
      <c r="AD14214" t="s">
        <v>17967</v>
      </c>
      <c r="AE14214">
        <f t="shared" si="885"/>
        <v>0</v>
      </c>
      <c r="AG14214" s="2"/>
      <c r="AI14214" s="7"/>
    </row>
    <row r="14215" spans="1:35" ht="11" customHeight="1" outlineLevel="1" x14ac:dyDescent="0.25">
      <c r="A14215" t="s">
        <v>18039</v>
      </c>
      <c r="C14215" s="2" t="s">
        <v>12974</v>
      </c>
      <c r="D14215" s="2">
        <v>30</v>
      </c>
      <c r="E14215" s="7">
        <v>1974</v>
      </c>
      <c r="F14215" s="5" t="s">
        <v>1640</v>
      </c>
      <c r="H14215" s="5" t="s">
        <v>5398</v>
      </c>
      <c r="I14215" s="6" t="s">
        <v>17967</v>
      </c>
      <c r="J14215" s="6" t="s">
        <v>4012</v>
      </c>
      <c r="K14215" s="17">
        <v>5</v>
      </c>
      <c r="L14215" s="17" t="s">
        <v>7732</v>
      </c>
      <c r="M14215" s="9"/>
      <c r="N14215" s="9"/>
      <c r="O14215" s="21"/>
      <c r="Q14215" s="29"/>
      <c r="U14215" s="17"/>
      <c r="V14215" s="2"/>
      <c r="Y14215" t="str">
        <f t="shared" si="886"/>
        <v/>
      </c>
      <c r="AA14215" t="str">
        <f t="shared" si="887"/>
        <v/>
      </c>
      <c r="AC14215" s="7"/>
      <c r="AD14215" t="s">
        <v>17967</v>
      </c>
      <c r="AE14215">
        <f t="shared" si="885"/>
        <v>0</v>
      </c>
      <c r="AG14215" s="2"/>
      <c r="AI14215" s="7"/>
    </row>
    <row r="14216" spans="1:35" ht="11" customHeight="1" outlineLevel="1" x14ac:dyDescent="0.25">
      <c r="A14216" t="s">
        <v>18039</v>
      </c>
      <c r="C14216" s="2" t="s">
        <v>12974</v>
      </c>
      <c r="D14216" s="2">
        <v>56</v>
      </c>
      <c r="E14216" s="7">
        <v>1975</v>
      </c>
      <c r="F14216" s="5" t="s">
        <v>5240</v>
      </c>
      <c r="H14216" s="5" t="s">
        <v>5398</v>
      </c>
      <c r="I14216" s="6" t="s">
        <v>17968</v>
      </c>
      <c r="J14216" s="6" t="s">
        <v>4015</v>
      </c>
      <c r="K14216" s="17">
        <v>5</v>
      </c>
      <c r="L14216" s="17" t="s">
        <v>7732</v>
      </c>
      <c r="M14216" s="9"/>
      <c r="N14216" s="9"/>
      <c r="O14216" s="21"/>
      <c r="Q14216" s="29"/>
      <c r="U14216" s="17"/>
      <c r="V14216" s="2"/>
      <c r="Y14216" t="str">
        <f t="shared" si="886"/>
        <v/>
      </c>
      <c r="AA14216" t="str">
        <f t="shared" si="887"/>
        <v/>
      </c>
      <c r="AC14216" s="7"/>
      <c r="AD14216" t="s">
        <v>17968</v>
      </c>
      <c r="AE14216">
        <f t="shared" si="885"/>
        <v>0</v>
      </c>
      <c r="AG14216" s="2"/>
      <c r="AI14216" s="7"/>
    </row>
    <row r="14217" spans="1:35" ht="11" customHeight="1" outlineLevel="1" x14ac:dyDescent="0.25">
      <c r="A14217" t="s">
        <v>18039</v>
      </c>
      <c r="C14217" s="2" t="s">
        <v>12974</v>
      </c>
      <c r="D14217" s="2">
        <v>57</v>
      </c>
      <c r="E14217" s="7">
        <v>1975</v>
      </c>
      <c r="F14217" s="5" t="s">
        <v>6311</v>
      </c>
      <c r="H14217" s="5" t="s">
        <v>5398</v>
      </c>
      <c r="I14217" s="6" t="s">
        <v>17968</v>
      </c>
      <c r="J14217" s="6" t="s">
        <v>4015</v>
      </c>
      <c r="K14217" s="17">
        <v>5</v>
      </c>
      <c r="L14217" s="17" t="s">
        <v>7732</v>
      </c>
      <c r="M14217" s="9"/>
      <c r="N14217" s="9"/>
      <c r="O14217" s="21"/>
      <c r="Q14217" s="29"/>
      <c r="U14217" s="17"/>
      <c r="V14217" s="2"/>
      <c r="Y14217" t="str">
        <f t="shared" si="886"/>
        <v/>
      </c>
      <c r="AA14217" t="str">
        <f t="shared" si="887"/>
        <v/>
      </c>
      <c r="AC14217" s="7"/>
      <c r="AD14217" t="s">
        <v>17968</v>
      </c>
      <c r="AE14217">
        <f t="shared" si="885"/>
        <v>0</v>
      </c>
      <c r="AG14217" s="2"/>
      <c r="AI14217" s="7"/>
    </row>
    <row r="14218" spans="1:35" ht="11" customHeight="1" outlineLevel="1" collapsed="1" x14ac:dyDescent="0.25">
      <c r="A14218" t="s">
        <v>18039</v>
      </c>
      <c r="C14218" s="2" t="s">
        <v>12974</v>
      </c>
      <c r="D14218" s="2">
        <v>63</v>
      </c>
      <c r="E14218" s="7">
        <v>1975</v>
      </c>
      <c r="F14218" s="5" t="s">
        <v>5139</v>
      </c>
      <c r="H14218" s="5" t="s">
        <v>5398</v>
      </c>
      <c r="I14218" s="6" t="s">
        <v>17969</v>
      </c>
      <c r="J14218" s="6" t="s">
        <v>5841</v>
      </c>
      <c r="K14218" s="17">
        <v>3</v>
      </c>
      <c r="L14218" s="17" t="s">
        <v>7732</v>
      </c>
      <c r="M14218" s="9"/>
      <c r="N14218" s="9"/>
      <c r="O14218" s="21"/>
      <c r="Q14218" s="29"/>
      <c r="U14218" s="17"/>
      <c r="V14218" s="2">
        <v>65</v>
      </c>
      <c r="Y14218" t="str">
        <f t="shared" si="886"/>
        <v/>
      </c>
      <c r="AA14218" t="str">
        <f t="shared" si="887"/>
        <v/>
      </c>
      <c r="AC14218" s="7"/>
      <c r="AD14218" t="s">
        <v>17969</v>
      </c>
      <c r="AE14218">
        <f t="shared" si="885"/>
        <v>0</v>
      </c>
      <c r="AG14218" s="2"/>
      <c r="AH14218" t="s">
        <v>1388</v>
      </c>
      <c r="AI14218" s="7" t="s">
        <v>4610</v>
      </c>
    </row>
    <row r="14219" spans="1:35" ht="11" customHeight="1" outlineLevel="1" x14ac:dyDescent="0.25">
      <c r="A14219" t="s">
        <v>18039</v>
      </c>
      <c r="C14219" s="2" t="s">
        <v>12974</v>
      </c>
      <c r="D14219" s="2">
        <v>64</v>
      </c>
      <c r="E14219" s="7">
        <v>1975</v>
      </c>
      <c r="F14219" s="5" t="s">
        <v>1640</v>
      </c>
      <c r="H14219" s="5" t="s">
        <v>5398</v>
      </c>
      <c r="I14219" s="6" t="s">
        <v>17969</v>
      </c>
      <c r="J14219" s="6" t="s">
        <v>5841</v>
      </c>
      <c r="K14219" s="17">
        <v>5</v>
      </c>
      <c r="L14219" s="17" t="s">
        <v>7732</v>
      </c>
      <c r="M14219" s="9"/>
      <c r="N14219" s="9"/>
      <c r="O14219" s="21"/>
      <c r="Q14219" s="29"/>
      <c r="U14219" s="17"/>
      <c r="V14219" s="2"/>
      <c r="Y14219" t="str">
        <f t="shared" si="886"/>
        <v/>
      </c>
      <c r="AA14219" t="str">
        <f t="shared" si="887"/>
        <v/>
      </c>
      <c r="AC14219" s="7"/>
      <c r="AD14219" t="s">
        <v>17969</v>
      </c>
      <c r="AE14219">
        <f t="shared" si="885"/>
        <v>0</v>
      </c>
      <c r="AG14219" s="2"/>
      <c r="AI14219" s="7"/>
    </row>
    <row r="14220" spans="1:35" ht="11" customHeight="1" outlineLevel="1" x14ac:dyDescent="0.25">
      <c r="A14220" t="s">
        <v>18039</v>
      </c>
      <c r="C14220" s="2" t="s">
        <v>12974</v>
      </c>
      <c r="D14220" s="2">
        <v>65</v>
      </c>
      <c r="E14220" s="7">
        <v>1975</v>
      </c>
      <c r="F14220" s="5" t="s">
        <v>5240</v>
      </c>
      <c r="H14220" s="5" t="s">
        <v>5398</v>
      </c>
      <c r="I14220" s="6" t="s">
        <v>17969</v>
      </c>
      <c r="J14220" s="6" t="s">
        <v>5841</v>
      </c>
      <c r="K14220" s="17">
        <v>5</v>
      </c>
      <c r="L14220" s="17" t="s">
        <v>7732</v>
      </c>
      <c r="M14220" s="9"/>
      <c r="N14220" s="9"/>
      <c r="O14220" s="21"/>
      <c r="Q14220" s="29"/>
      <c r="U14220" s="17"/>
      <c r="V14220" s="2"/>
      <c r="Y14220" t="str">
        <f t="shared" si="886"/>
        <v/>
      </c>
      <c r="AA14220" t="str">
        <f t="shared" si="887"/>
        <v/>
      </c>
      <c r="AC14220" s="7"/>
      <c r="AD14220" t="s">
        <v>17969</v>
      </c>
      <c r="AE14220">
        <f t="shared" si="885"/>
        <v>0</v>
      </c>
      <c r="AG14220" s="2"/>
      <c r="AI14220" s="7"/>
    </row>
    <row r="14221" spans="1:35" ht="11" customHeight="1" outlineLevel="1" x14ac:dyDescent="0.25">
      <c r="A14221" t="s">
        <v>18039</v>
      </c>
      <c r="C14221" s="2" t="s">
        <v>12974</v>
      </c>
      <c r="D14221" s="2">
        <v>66</v>
      </c>
      <c r="E14221" s="7">
        <v>1975</v>
      </c>
      <c r="F14221" s="5" t="s">
        <v>6311</v>
      </c>
      <c r="H14221" s="5" t="s">
        <v>5398</v>
      </c>
      <c r="I14221" s="6" t="s">
        <v>17969</v>
      </c>
      <c r="J14221" s="6" t="s">
        <v>5841</v>
      </c>
      <c r="K14221" s="17">
        <v>5</v>
      </c>
      <c r="L14221" s="17" t="s">
        <v>7732</v>
      </c>
      <c r="M14221" s="9"/>
      <c r="N14221" s="9"/>
      <c r="O14221" s="21"/>
      <c r="Q14221" s="29"/>
      <c r="U14221" s="17"/>
      <c r="V14221" s="2"/>
      <c r="Y14221" t="str">
        <f t="shared" si="886"/>
        <v/>
      </c>
      <c r="AA14221" t="str">
        <f t="shared" si="887"/>
        <v/>
      </c>
      <c r="AC14221" s="7"/>
      <c r="AD14221" t="s">
        <v>17969</v>
      </c>
      <c r="AE14221">
        <f t="shared" si="885"/>
        <v>0</v>
      </c>
      <c r="AG14221" s="2"/>
      <c r="AI14221" s="7"/>
    </row>
    <row r="14222" spans="1:35" ht="11" customHeight="1" outlineLevel="1" x14ac:dyDescent="0.25">
      <c r="A14222" t="s">
        <v>18039</v>
      </c>
      <c r="C14222" s="2" t="s">
        <v>12974</v>
      </c>
      <c r="D14222" s="2">
        <v>71</v>
      </c>
      <c r="E14222" s="7">
        <v>1976</v>
      </c>
      <c r="F14222" s="5" t="s">
        <v>5139</v>
      </c>
      <c r="H14222" s="5" t="s">
        <v>5398</v>
      </c>
      <c r="I14222" s="6" t="s">
        <v>4011</v>
      </c>
      <c r="J14222" s="6" t="s">
        <v>4011</v>
      </c>
      <c r="K14222" s="17">
        <v>3</v>
      </c>
      <c r="L14222" s="17" t="s">
        <v>7732</v>
      </c>
      <c r="M14222" s="9"/>
      <c r="N14222" s="9"/>
      <c r="O14222" s="21"/>
      <c r="Q14222" s="29"/>
      <c r="U14222" s="17"/>
      <c r="V14222" s="2">
        <v>73</v>
      </c>
      <c r="Y14222" t="str">
        <f t="shared" si="886"/>
        <v/>
      </c>
      <c r="AA14222" t="str">
        <f t="shared" si="887"/>
        <v/>
      </c>
      <c r="AC14222" s="7"/>
      <c r="AD14222" t="s">
        <v>4011</v>
      </c>
      <c r="AE14222">
        <f t="shared" si="885"/>
        <v>0</v>
      </c>
      <c r="AG14222" s="2"/>
      <c r="AH14222" t="s">
        <v>1388</v>
      </c>
      <c r="AI14222" s="7" t="s">
        <v>4610</v>
      </c>
    </row>
    <row r="14223" spans="1:35" ht="11" customHeight="1" outlineLevel="1" x14ac:dyDescent="0.25">
      <c r="A14223" t="s">
        <v>18039</v>
      </c>
      <c r="C14223" s="2" t="s">
        <v>12974</v>
      </c>
      <c r="D14223" s="2">
        <v>72</v>
      </c>
      <c r="E14223" s="7">
        <v>1976</v>
      </c>
      <c r="F14223" s="5" t="s">
        <v>20559</v>
      </c>
      <c r="H14223" s="5" t="s">
        <v>5398</v>
      </c>
      <c r="I14223" s="6" t="s">
        <v>4011</v>
      </c>
      <c r="J14223" s="6" t="s">
        <v>4011</v>
      </c>
      <c r="K14223" s="17">
        <v>3</v>
      </c>
      <c r="L14223" s="17" t="s">
        <v>7730</v>
      </c>
      <c r="M14223" s="9">
        <v>0.6</v>
      </c>
      <c r="N14223" s="9"/>
      <c r="O14223" s="21"/>
      <c r="Q14223" s="29"/>
      <c r="U14223" s="17"/>
      <c r="V14223" s="2">
        <v>73</v>
      </c>
      <c r="Y14223" t="str">
        <f t="shared" si="886"/>
        <v/>
      </c>
      <c r="AA14223" t="str">
        <f t="shared" si="887"/>
        <v/>
      </c>
      <c r="AC14223" s="7"/>
      <c r="AD14223" t="s">
        <v>4011</v>
      </c>
      <c r="AE14223">
        <f t="shared" si="885"/>
        <v>0</v>
      </c>
      <c r="AG14223" s="2"/>
      <c r="AH14223" t="s">
        <v>1388</v>
      </c>
      <c r="AI14223" s="7" t="s">
        <v>4610</v>
      </c>
    </row>
    <row r="14224" spans="1:35" ht="11" customHeight="1" outlineLevel="1" x14ac:dyDescent="0.25">
      <c r="A14224" t="s">
        <v>18039</v>
      </c>
      <c r="C14224" s="2" t="s">
        <v>12974</v>
      </c>
      <c r="D14224" s="2">
        <v>73</v>
      </c>
      <c r="E14224" s="7">
        <v>1976</v>
      </c>
      <c r="F14224" s="5" t="s">
        <v>20560</v>
      </c>
      <c r="H14224" s="5" t="s">
        <v>5398</v>
      </c>
      <c r="I14224" s="6" t="s">
        <v>4011</v>
      </c>
      <c r="J14224" s="6" t="s">
        <v>4011</v>
      </c>
      <c r="K14224" s="17">
        <v>3</v>
      </c>
      <c r="L14224" s="17" t="s">
        <v>7730</v>
      </c>
      <c r="M14224" s="9">
        <v>0.6</v>
      </c>
      <c r="N14224" s="9"/>
      <c r="O14224" s="21"/>
      <c r="Q14224" s="29"/>
      <c r="U14224" s="17"/>
      <c r="V14224" s="2">
        <v>73</v>
      </c>
      <c r="Y14224" t="str">
        <f t="shared" si="886"/>
        <v/>
      </c>
      <c r="AA14224" t="str">
        <f t="shared" si="887"/>
        <v/>
      </c>
      <c r="AC14224" s="7"/>
      <c r="AD14224" t="s">
        <v>4011</v>
      </c>
      <c r="AE14224">
        <f t="shared" si="885"/>
        <v>0</v>
      </c>
      <c r="AG14224" s="2"/>
      <c r="AH14224" t="s">
        <v>1388</v>
      </c>
      <c r="AI14224" s="7" t="s">
        <v>4610</v>
      </c>
    </row>
    <row r="14225" spans="1:35" ht="11" customHeight="1" outlineLevel="1" x14ac:dyDescent="0.25">
      <c r="A14225" t="s">
        <v>18039</v>
      </c>
      <c r="C14225" s="2" t="s">
        <v>12974</v>
      </c>
      <c r="D14225" s="2">
        <v>74</v>
      </c>
      <c r="E14225" s="7">
        <v>1976</v>
      </c>
      <c r="F14225" s="5" t="s">
        <v>20561</v>
      </c>
      <c r="H14225" s="5" t="s">
        <v>5398</v>
      </c>
      <c r="I14225" s="6" t="s">
        <v>4011</v>
      </c>
      <c r="J14225" s="6" t="s">
        <v>4011</v>
      </c>
      <c r="K14225" s="17">
        <v>3</v>
      </c>
      <c r="L14225" s="17" t="s">
        <v>7730</v>
      </c>
      <c r="M14225" s="9">
        <v>0.6</v>
      </c>
      <c r="N14225" s="9"/>
      <c r="O14225" s="21"/>
      <c r="Q14225" s="29"/>
      <c r="U14225" s="17"/>
      <c r="V14225" s="2">
        <v>73</v>
      </c>
      <c r="Y14225" t="str">
        <f t="shared" si="886"/>
        <v/>
      </c>
      <c r="AA14225" t="str">
        <f t="shared" si="887"/>
        <v/>
      </c>
      <c r="AC14225" s="7"/>
      <c r="AD14225" t="s">
        <v>4011</v>
      </c>
      <c r="AE14225">
        <f t="shared" si="885"/>
        <v>0</v>
      </c>
      <c r="AG14225" s="2"/>
      <c r="AH14225" t="s">
        <v>1388</v>
      </c>
      <c r="AI14225" s="7" t="s">
        <v>4610</v>
      </c>
    </row>
    <row r="14226" spans="1:35" ht="11" customHeight="1" outlineLevel="1" x14ac:dyDescent="0.25">
      <c r="A14226" t="s">
        <v>18039</v>
      </c>
      <c r="C14226" s="2" t="s">
        <v>12974</v>
      </c>
      <c r="D14226" s="2">
        <v>83</v>
      </c>
      <c r="E14226" s="7">
        <v>1976</v>
      </c>
      <c r="F14226" s="5" t="s">
        <v>5139</v>
      </c>
      <c r="H14226" s="5" t="s">
        <v>5398</v>
      </c>
      <c r="I14226" s="6" t="s">
        <v>4012</v>
      </c>
      <c r="J14226" s="6" t="s">
        <v>17970</v>
      </c>
      <c r="K14226" s="17">
        <v>6</v>
      </c>
      <c r="L14226" s="17" t="s">
        <v>7732</v>
      </c>
      <c r="M14226" s="9"/>
      <c r="N14226" s="9"/>
      <c r="O14226" s="21"/>
      <c r="Q14226" s="29"/>
      <c r="U14226" s="17"/>
      <c r="V14226" s="2">
        <v>84</v>
      </c>
      <c r="Y14226" t="str">
        <f t="shared" si="886"/>
        <v/>
      </c>
      <c r="AA14226" t="str">
        <f t="shared" si="887"/>
        <v/>
      </c>
      <c r="AC14226" s="7"/>
      <c r="AD14226" t="s">
        <v>4012</v>
      </c>
      <c r="AE14226">
        <f t="shared" si="885"/>
        <v>0</v>
      </c>
      <c r="AG14226" s="2"/>
      <c r="AH14226" t="s">
        <v>1388</v>
      </c>
      <c r="AI14226" s="7" t="s">
        <v>4610</v>
      </c>
    </row>
    <row r="14227" spans="1:35" ht="11" customHeight="1" outlineLevel="1" x14ac:dyDescent="0.25">
      <c r="A14227" t="s">
        <v>18039</v>
      </c>
      <c r="C14227" s="2" t="s">
        <v>12974</v>
      </c>
      <c r="D14227" s="2">
        <v>84</v>
      </c>
      <c r="E14227" s="7">
        <v>1976</v>
      </c>
      <c r="F14227" s="5" t="s">
        <v>5138</v>
      </c>
      <c r="H14227" s="5" t="s">
        <v>5398</v>
      </c>
      <c r="I14227" s="6" t="s">
        <v>4012</v>
      </c>
      <c r="J14227" s="6" t="s">
        <v>17970</v>
      </c>
      <c r="K14227" s="17">
        <v>6</v>
      </c>
      <c r="L14227" s="17" t="s">
        <v>7732</v>
      </c>
      <c r="M14227" s="9"/>
      <c r="N14227" s="9"/>
      <c r="O14227" s="21"/>
      <c r="Q14227" s="29"/>
      <c r="U14227" s="17"/>
      <c r="V14227" s="2">
        <v>85</v>
      </c>
      <c r="Y14227" t="str">
        <f t="shared" si="886"/>
        <v/>
      </c>
      <c r="AA14227" t="str">
        <f t="shared" si="887"/>
        <v/>
      </c>
      <c r="AC14227" s="7"/>
      <c r="AD14227" t="s">
        <v>4012</v>
      </c>
      <c r="AE14227">
        <f t="shared" si="885"/>
        <v>0</v>
      </c>
      <c r="AG14227" s="2"/>
      <c r="AH14227" t="s">
        <v>1388</v>
      </c>
      <c r="AI14227" s="7" t="s">
        <v>4610</v>
      </c>
    </row>
    <row r="14228" spans="1:35" ht="11" customHeight="1" outlineLevel="1" x14ac:dyDescent="0.25">
      <c r="A14228" t="s">
        <v>18039</v>
      </c>
      <c r="C14228" s="2" t="s">
        <v>12974</v>
      </c>
      <c r="D14228" s="2">
        <v>85</v>
      </c>
      <c r="E14228" s="7">
        <v>1976</v>
      </c>
      <c r="F14228" s="5" t="s">
        <v>1640</v>
      </c>
      <c r="H14228" s="5" t="s">
        <v>5398</v>
      </c>
      <c r="I14228" s="6" t="s">
        <v>4012</v>
      </c>
      <c r="J14228" s="6" t="s">
        <v>17970</v>
      </c>
      <c r="K14228" s="17">
        <v>6</v>
      </c>
      <c r="L14228" s="17" t="s">
        <v>7732</v>
      </c>
      <c r="M14228" s="9"/>
      <c r="N14228" s="9"/>
      <c r="O14228" s="21"/>
      <c r="Q14228" s="29"/>
      <c r="U14228" s="17"/>
      <c r="V14228" s="2">
        <v>86</v>
      </c>
      <c r="Y14228" t="str">
        <f t="shared" si="886"/>
        <v/>
      </c>
      <c r="AA14228" t="str">
        <f t="shared" si="887"/>
        <v/>
      </c>
      <c r="AC14228" s="7"/>
      <c r="AD14228" t="s">
        <v>4012</v>
      </c>
      <c r="AE14228">
        <f t="shared" si="885"/>
        <v>0</v>
      </c>
      <c r="AG14228" s="2"/>
      <c r="AH14228" t="s">
        <v>1388</v>
      </c>
      <c r="AI14228" s="7" t="s">
        <v>4610</v>
      </c>
    </row>
    <row r="14229" spans="1:35" ht="11" customHeight="1" outlineLevel="1" x14ac:dyDescent="0.25">
      <c r="A14229" t="s">
        <v>18039</v>
      </c>
      <c r="C14229" s="2" t="s">
        <v>12974</v>
      </c>
      <c r="D14229" s="2">
        <v>86</v>
      </c>
      <c r="E14229" s="7">
        <v>1976</v>
      </c>
      <c r="F14229" s="5" t="s">
        <v>5240</v>
      </c>
      <c r="H14229" s="5" t="s">
        <v>5398</v>
      </c>
      <c r="I14229" s="6" t="s">
        <v>4012</v>
      </c>
      <c r="J14229" s="6" t="s">
        <v>17970</v>
      </c>
      <c r="K14229" s="17">
        <v>6</v>
      </c>
      <c r="L14229" s="17" t="s">
        <v>7732</v>
      </c>
      <c r="M14229" s="9"/>
      <c r="N14229" s="9"/>
      <c r="O14229" s="21"/>
      <c r="Q14229" s="29"/>
      <c r="U14229" s="17"/>
      <c r="V14229" s="2">
        <v>87</v>
      </c>
      <c r="Y14229" t="str">
        <f t="shared" si="886"/>
        <v/>
      </c>
      <c r="AA14229" t="str">
        <f t="shared" si="887"/>
        <v/>
      </c>
      <c r="AC14229" s="7"/>
      <c r="AD14229" t="s">
        <v>4012</v>
      </c>
      <c r="AE14229">
        <f t="shared" si="885"/>
        <v>0</v>
      </c>
      <c r="AG14229" s="2"/>
      <c r="AH14229" t="s">
        <v>1388</v>
      </c>
      <c r="AI14229" s="7" t="s">
        <v>4610</v>
      </c>
    </row>
    <row r="14230" spans="1:35" ht="11" customHeight="1" outlineLevel="1" x14ac:dyDescent="0.25">
      <c r="A14230" t="s">
        <v>18039</v>
      </c>
      <c r="C14230" s="2" t="s">
        <v>12974</v>
      </c>
      <c r="D14230" s="2">
        <v>87</v>
      </c>
      <c r="E14230" s="7">
        <v>1976</v>
      </c>
      <c r="F14230" s="5" t="s">
        <v>5139</v>
      </c>
      <c r="H14230" s="5" t="s">
        <v>5398</v>
      </c>
      <c r="I14230" s="6" t="s">
        <v>4013</v>
      </c>
      <c r="J14230" s="6" t="s">
        <v>17971</v>
      </c>
      <c r="K14230" s="17">
        <v>6</v>
      </c>
      <c r="L14230" s="17" t="s">
        <v>7732</v>
      </c>
      <c r="M14230" s="9"/>
      <c r="N14230" s="9"/>
      <c r="O14230" s="21"/>
      <c r="Q14230" s="29"/>
      <c r="U14230" s="17"/>
      <c r="V14230" s="2">
        <v>88</v>
      </c>
      <c r="Y14230" t="str">
        <f t="shared" si="886"/>
        <v/>
      </c>
      <c r="AA14230" t="str">
        <f t="shared" si="887"/>
        <v/>
      </c>
      <c r="AC14230" s="7"/>
      <c r="AD14230" t="s">
        <v>4013</v>
      </c>
      <c r="AE14230">
        <f t="shared" si="885"/>
        <v>0</v>
      </c>
      <c r="AG14230" s="2"/>
      <c r="AH14230" t="s">
        <v>1388</v>
      </c>
      <c r="AI14230" s="7" t="s">
        <v>4610</v>
      </c>
    </row>
    <row r="14231" spans="1:35" ht="11" customHeight="1" outlineLevel="1" x14ac:dyDescent="0.25">
      <c r="A14231" t="s">
        <v>18039</v>
      </c>
      <c r="C14231" s="2" t="s">
        <v>12974</v>
      </c>
      <c r="D14231" s="2">
        <v>88</v>
      </c>
      <c r="E14231" s="7">
        <v>1976</v>
      </c>
      <c r="F14231" s="5" t="s">
        <v>5138</v>
      </c>
      <c r="H14231" s="5" t="s">
        <v>5398</v>
      </c>
      <c r="I14231" s="6" t="s">
        <v>4013</v>
      </c>
      <c r="J14231" s="6" t="s">
        <v>17971</v>
      </c>
      <c r="K14231" s="17">
        <v>6</v>
      </c>
      <c r="L14231" s="17" t="s">
        <v>7732</v>
      </c>
      <c r="M14231" s="9"/>
      <c r="N14231" s="9"/>
      <c r="O14231" s="21"/>
      <c r="Q14231" s="29"/>
      <c r="U14231" s="17"/>
      <c r="V14231" s="2">
        <v>89</v>
      </c>
      <c r="Y14231" t="str">
        <f t="shared" si="886"/>
        <v/>
      </c>
      <c r="AA14231" t="str">
        <f t="shared" si="887"/>
        <v/>
      </c>
      <c r="AC14231" s="7"/>
      <c r="AD14231" t="s">
        <v>4013</v>
      </c>
      <c r="AE14231">
        <f t="shared" si="885"/>
        <v>0</v>
      </c>
      <c r="AG14231" s="2"/>
      <c r="AH14231" t="s">
        <v>1388</v>
      </c>
      <c r="AI14231" s="7" t="s">
        <v>4610</v>
      </c>
    </row>
    <row r="14232" spans="1:35" ht="11" customHeight="1" outlineLevel="1" x14ac:dyDescent="0.25">
      <c r="A14232" t="s">
        <v>18039</v>
      </c>
      <c r="C14232" s="2" t="s">
        <v>12974</v>
      </c>
      <c r="D14232" s="2">
        <v>89</v>
      </c>
      <c r="E14232" s="7">
        <v>1976</v>
      </c>
      <c r="F14232" s="5" t="s">
        <v>1640</v>
      </c>
      <c r="H14232" s="5" t="s">
        <v>5398</v>
      </c>
      <c r="I14232" s="6" t="s">
        <v>4013</v>
      </c>
      <c r="J14232" s="6" t="s">
        <v>17971</v>
      </c>
      <c r="K14232" s="17">
        <v>6</v>
      </c>
      <c r="L14232" s="17" t="s">
        <v>7732</v>
      </c>
      <c r="M14232" s="9"/>
      <c r="N14232" s="9"/>
      <c r="O14232" s="21"/>
      <c r="Q14232" s="29"/>
      <c r="U14232" s="17"/>
      <c r="V14232" s="2">
        <v>90</v>
      </c>
      <c r="Y14232" t="str">
        <f t="shared" si="886"/>
        <v/>
      </c>
      <c r="AA14232" t="str">
        <f t="shared" si="887"/>
        <v/>
      </c>
      <c r="AC14232" s="7"/>
      <c r="AD14232" t="s">
        <v>4013</v>
      </c>
      <c r="AE14232">
        <f t="shared" si="885"/>
        <v>0</v>
      </c>
      <c r="AG14232" s="2"/>
      <c r="AH14232" t="s">
        <v>1388</v>
      </c>
      <c r="AI14232" s="7" t="s">
        <v>4610</v>
      </c>
    </row>
    <row r="14233" spans="1:35" ht="11" customHeight="1" outlineLevel="1" x14ac:dyDescent="0.25">
      <c r="A14233" t="s">
        <v>18039</v>
      </c>
      <c r="C14233" s="2" t="s">
        <v>12974</v>
      </c>
      <c r="D14233" s="2">
        <v>90</v>
      </c>
      <c r="E14233" s="7">
        <v>1976</v>
      </c>
      <c r="F14233" s="5" t="s">
        <v>5240</v>
      </c>
      <c r="H14233" s="5" t="s">
        <v>5398</v>
      </c>
      <c r="I14233" s="6" t="s">
        <v>4013</v>
      </c>
      <c r="J14233" s="6" t="s">
        <v>17971</v>
      </c>
      <c r="K14233" s="17">
        <v>6</v>
      </c>
      <c r="L14233" s="17" t="s">
        <v>7732</v>
      </c>
      <c r="M14233" s="9"/>
      <c r="N14233" s="9"/>
      <c r="O14233" s="21"/>
      <c r="Q14233" s="29"/>
      <c r="U14233" s="17"/>
      <c r="V14233" s="2">
        <v>91</v>
      </c>
      <c r="Y14233" t="str">
        <f t="shared" si="886"/>
        <v/>
      </c>
      <c r="AA14233" t="str">
        <f t="shared" si="887"/>
        <v/>
      </c>
      <c r="AC14233" s="7"/>
      <c r="AD14233" t="s">
        <v>4013</v>
      </c>
      <c r="AE14233">
        <f t="shared" si="885"/>
        <v>0</v>
      </c>
      <c r="AG14233" s="2"/>
      <c r="AH14233" t="s">
        <v>1388</v>
      </c>
      <c r="AI14233" s="7" t="s">
        <v>4610</v>
      </c>
    </row>
    <row r="14234" spans="1:35" ht="11" customHeight="1" outlineLevel="1" x14ac:dyDescent="0.25">
      <c r="A14234" t="s">
        <v>18039</v>
      </c>
      <c r="C14234" s="2" t="s">
        <v>12974</v>
      </c>
      <c r="D14234" s="2">
        <v>91</v>
      </c>
      <c r="E14234" s="7">
        <v>1976</v>
      </c>
      <c r="F14234" s="5" t="s">
        <v>5139</v>
      </c>
      <c r="H14234" s="5" t="s">
        <v>5398</v>
      </c>
      <c r="I14234" s="6" t="s">
        <v>4014</v>
      </c>
      <c r="J14234" s="6" t="s">
        <v>17972</v>
      </c>
      <c r="K14234" s="17">
        <v>6</v>
      </c>
      <c r="L14234" s="17" t="s">
        <v>7732</v>
      </c>
      <c r="M14234" s="9"/>
      <c r="N14234" s="9"/>
      <c r="O14234" s="21"/>
      <c r="Q14234" s="29"/>
      <c r="U14234" s="17"/>
      <c r="V14234" s="2">
        <v>92</v>
      </c>
      <c r="Y14234" t="str">
        <f t="shared" si="886"/>
        <v/>
      </c>
      <c r="AA14234" t="str">
        <f t="shared" si="887"/>
        <v/>
      </c>
      <c r="AC14234" s="7"/>
      <c r="AD14234" t="s">
        <v>4014</v>
      </c>
      <c r="AE14234">
        <f t="shared" si="885"/>
        <v>0</v>
      </c>
      <c r="AG14234" s="2"/>
      <c r="AH14234" t="s">
        <v>1388</v>
      </c>
      <c r="AI14234" s="7" t="s">
        <v>4610</v>
      </c>
    </row>
    <row r="14235" spans="1:35" ht="11" customHeight="1" outlineLevel="1" x14ac:dyDescent="0.25">
      <c r="A14235" t="s">
        <v>18039</v>
      </c>
      <c r="C14235" s="2" t="s">
        <v>12974</v>
      </c>
      <c r="D14235" s="2">
        <v>92</v>
      </c>
      <c r="E14235" s="7">
        <v>1976</v>
      </c>
      <c r="F14235" s="5" t="s">
        <v>5138</v>
      </c>
      <c r="H14235" s="5" t="s">
        <v>5398</v>
      </c>
      <c r="I14235" s="6" t="s">
        <v>4014</v>
      </c>
      <c r="J14235" s="6" t="s">
        <v>17972</v>
      </c>
      <c r="K14235" s="17">
        <v>6</v>
      </c>
      <c r="L14235" s="17" t="s">
        <v>7732</v>
      </c>
      <c r="M14235" s="9"/>
      <c r="N14235" s="9"/>
      <c r="O14235" s="21"/>
      <c r="Q14235" s="29"/>
      <c r="U14235" s="17"/>
      <c r="V14235" s="2">
        <v>93</v>
      </c>
      <c r="Y14235" t="str">
        <f t="shared" si="886"/>
        <v/>
      </c>
      <c r="AA14235" t="str">
        <f t="shared" si="887"/>
        <v/>
      </c>
      <c r="AC14235" s="7"/>
      <c r="AD14235" t="s">
        <v>4014</v>
      </c>
      <c r="AE14235">
        <f t="shared" si="885"/>
        <v>0</v>
      </c>
      <c r="AG14235" s="2"/>
      <c r="AH14235" t="s">
        <v>1388</v>
      </c>
      <c r="AI14235" s="7" t="s">
        <v>4610</v>
      </c>
    </row>
    <row r="14236" spans="1:35" ht="11" customHeight="1" outlineLevel="1" x14ac:dyDescent="0.25">
      <c r="A14236" t="s">
        <v>18039</v>
      </c>
      <c r="C14236" s="2" t="s">
        <v>12974</v>
      </c>
      <c r="D14236" s="2">
        <v>93</v>
      </c>
      <c r="E14236" s="7">
        <v>1976</v>
      </c>
      <c r="F14236" s="5" t="s">
        <v>1640</v>
      </c>
      <c r="H14236" s="5" t="s">
        <v>5398</v>
      </c>
      <c r="I14236" s="6" t="s">
        <v>4014</v>
      </c>
      <c r="J14236" s="6" t="s">
        <v>17972</v>
      </c>
      <c r="K14236" s="17">
        <v>6</v>
      </c>
      <c r="L14236" s="17" t="s">
        <v>7732</v>
      </c>
      <c r="M14236" s="9"/>
      <c r="N14236" s="9"/>
      <c r="O14236" s="21"/>
      <c r="Q14236" s="29"/>
      <c r="U14236" s="17"/>
      <c r="V14236" s="2">
        <v>94</v>
      </c>
      <c r="Y14236" t="str">
        <f t="shared" si="886"/>
        <v/>
      </c>
      <c r="AA14236" t="str">
        <f t="shared" si="887"/>
        <v/>
      </c>
      <c r="AC14236" s="7"/>
      <c r="AD14236" t="s">
        <v>4014</v>
      </c>
      <c r="AE14236">
        <f t="shared" ref="AE14236:AE14267" si="888">COUNTIF(I14236,"*Fuji*")</f>
        <v>0</v>
      </c>
      <c r="AG14236" s="2"/>
      <c r="AH14236" t="s">
        <v>1388</v>
      </c>
      <c r="AI14236" s="7" t="s">
        <v>4610</v>
      </c>
    </row>
    <row r="14237" spans="1:35" ht="11" customHeight="1" outlineLevel="1" x14ac:dyDescent="0.25">
      <c r="A14237" t="s">
        <v>18039</v>
      </c>
      <c r="C14237" s="2" t="s">
        <v>12974</v>
      </c>
      <c r="D14237" s="2">
        <v>94</v>
      </c>
      <c r="E14237" s="7">
        <v>1976</v>
      </c>
      <c r="F14237" s="5" t="s">
        <v>5240</v>
      </c>
      <c r="H14237" s="5" t="s">
        <v>5398</v>
      </c>
      <c r="I14237" s="6" t="s">
        <v>4014</v>
      </c>
      <c r="J14237" s="6" t="s">
        <v>17972</v>
      </c>
      <c r="K14237" s="17">
        <v>6</v>
      </c>
      <c r="L14237" s="17" t="s">
        <v>7732</v>
      </c>
      <c r="M14237" s="9"/>
      <c r="N14237" s="9"/>
      <c r="O14237" s="21"/>
      <c r="Q14237" s="29"/>
      <c r="U14237" s="17"/>
      <c r="V14237" s="2">
        <v>95</v>
      </c>
      <c r="Y14237" t="str">
        <f t="shared" si="886"/>
        <v/>
      </c>
      <c r="AA14237" t="str">
        <f t="shared" si="887"/>
        <v/>
      </c>
      <c r="AC14237" s="7"/>
      <c r="AD14237" t="s">
        <v>4014</v>
      </c>
      <c r="AE14237">
        <f t="shared" si="888"/>
        <v>0</v>
      </c>
      <c r="AG14237" s="2"/>
      <c r="AH14237" t="s">
        <v>1388</v>
      </c>
      <c r="AI14237" s="7" t="s">
        <v>4610</v>
      </c>
    </row>
    <row r="14238" spans="1:35" ht="11" customHeight="1" outlineLevel="1" x14ac:dyDescent="0.25">
      <c r="A14238" t="s">
        <v>18039</v>
      </c>
      <c r="C14238" s="2" t="s">
        <v>12974</v>
      </c>
      <c r="D14238" s="2">
        <v>95</v>
      </c>
      <c r="E14238" s="7">
        <v>1976</v>
      </c>
      <c r="F14238" s="5" t="s">
        <v>5139</v>
      </c>
      <c r="H14238" s="5" t="s">
        <v>5398</v>
      </c>
      <c r="I14238" s="6" t="s">
        <v>4015</v>
      </c>
      <c r="J14238" s="6" t="s">
        <v>18075</v>
      </c>
      <c r="K14238" s="17">
        <v>6</v>
      </c>
      <c r="L14238" s="17" t="s">
        <v>7732</v>
      </c>
      <c r="M14238" s="9"/>
      <c r="N14238" s="9"/>
      <c r="O14238" s="21"/>
      <c r="Q14238" s="29"/>
      <c r="U14238" s="17"/>
      <c r="V14238" s="2">
        <v>96</v>
      </c>
      <c r="Y14238" t="str">
        <f t="shared" si="886"/>
        <v/>
      </c>
      <c r="AA14238" t="str">
        <f t="shared" si="887"/>
        <v/>
      </c>
      <c r="AC14238" s="7"/>
      <c r="AD14238" t="s">
        <v>4015</v>
      </c>
      <c r="AE14238">
        <f t="shared" si="888"/>
        <v>0</v>
      </c>
      <c r="AG14238" s="2"/>
      <c r="AH14238" t="s">
        <v>1388</v>
      </c>
      <c r="AI14238" s="7" t="s">
        <v>4610</v>
      </c>
    </row>
    <row r="14239" spans="1:35" ht="11" customHeight="1" outlineLevel="1" x14ac:dyDescent="0.25">
      <c r="A14239" t="s">
        <v>18039</v>
      </c>
      <c r="C14239" s="2" t="s">
        <v>12974</v>
      </c>
      <c r="D14239" s="2">
        <v>96</v>
      </c>
      <c r="E14239" s="7">
        <v>1976</v>
      </c>
      <c r="F14239" s="5" t="s">
        <v>5138</v>
      </c>
      <c r="H14239" s="5" t="s">
        <v>5398</v>
      </c>
      <c r="I14239" s="6" t="s">
        <v>4015</v>
      </c>
      <c r="J14239" s="6" t="s">
        <v>18075</v>
      </c>
      <c r="K14239" s="17">
        <v>6</v>
      </c>
      <c r="L14239" s="17" t="s">
        <v>7732</v>
      </c>
      <c r="M14239" s="9"/>
      <c r="N14239" s="9"/>
      <c r="O14239" s="21"/>
      <c r="Q14239" s="29"/>
      <c r="U14239" s="17"/>
      <c r="V14239" s="2">
        <v>97</v>
      </c>
      <c r="Y14239" t="str">
        <f t="shared" si="886"/>
        <v/>
      </c>
      <c r="AA14239" t="str">
        <f t="shared" si="887"/>
        <v/>
      </c>
      <c r="AC14239" s="7"/>
      <c r="AD14239" t="s">
        <v>4015</v>
      </c>
      <c r="AE14239">
        <f t="shared" si="888"/>
        <v>0</v>
      </c>
      <c r="AG14239" s="2"/>
      <c r="AH14239" t="s">
        <v>1388</v>
      </c>
      <c r="AI14239" s="7" t="s">
        <v>4610</v>
      </c>
    </row>
    <row r="14240" spans="1:35" ht="11" customHeight="1" outlineLevel="1" x14ac:dyDescent="0.25">
      <c r="A14240" t="s">
        <v>18039</v>
      </c>
      <c r="C14240" s="2" t="s">
        <v>12974</v>
      </c>
      <c r="D14240" s="2">
        <v>97</v>
      </c>
      <c r="E14240" s="7">
        <v>1976</v>
      </c>
      <c r="F14240" s="5" t="s">
        <v>1640</v>
      </c>
      <c r="H14240" s="5" t="s">
        <v>5398</v>
      </c>
      <c r="I14240" s="6" t="s">
        <v>4015</v>
      </c>
      <c r="J14240" s="6" t="s">
        <v>18075</v>
      </c>
      <c r="K14240" s="17">
        <v>6</v>
      </c>
      <c r="L14240" s="17" t="s">
        <v>7732</v>
      </c>
      <c r="M14240" s="9"/>
      <c r="N14240" s="9"/>
      <c r="O14240" s="21"/>
      <c r="Q14240" s="29"/>
      <c r="U14240" s="17"/>
      <c r="V14240" s="2">
        <v>98</v>
      </c>
      <c r="Y14240" t="str">
        <f t="shared" si="886"/>
        <v/>
      </c>
      <c r="AA14240" t="str">
        <f t="shared" si="887"/>
        <v/>
      </c>
      <c r="AC14240" s="7"/>
      <c r="AD14240" t="s">
        <v>4015</v>
      </c>
      <c r="AE14240">
        <f t="shared" si="888"/>
        <v>0</v>
      </c>
      <c r="AG14240" s="2"/>
      <c r="AH14240" t="s">
        <v>1388</v>
      </c>
      <c r="AI14240" s="7" t="s">
        <v>4610</v>
      </c>
    </row>
    <row r="14241" spans="1:35" ht="11" customHeight="1" outlineLevel="1" x14ac:dyDescent="0.25">
      <c r="A14241" t="s">
        <v>18039</v>
      </c>
      <c r="C14241" s="2" t="s">
        <v>12974</v>
      </c>
      <c r="D14241" s="2">
        <v>98</v>
      </c>
      <c r="E14241" s="7">
        <v>1976</v>
      </c>
      <c r="F14241" s="5" t="s">
        <v>5240</v>
      </c>
      <c r="H14241" s="5" t="s">
        <v>5398</v>
      </c>
      <c r="I14241" s="6" t="s">
        <v>4015</v>
      </c>
      <c r="J14241" s="6" t="s">
        <v>18075</v>
      </c>
      <c r="K14241" s="17">
        <v>6</v>
      </c>
      <c r="L14241" s="17" t="s">
        <v>7732</v>
      </c>
      <c r="M14241" s="9"/>
      <c r="N14241" s="9"/>
      <c r="O14241" s="21"/>
      <c r="Q14241" s="29"/>
      <c r="U14241" s="17"/>
      <c r="V14241" s="2">
        <v>99</v>
      </c>
      <c r="Y14241" t="str">
        <f t="shared" si="886"/>
        <v/>
      </c>
      <c r="AA14241" t="str">
        <f t="shared" si="887"/>
        <v/>
      </c>
      <c r="AC14241" s="7"/>
      <c r="AD14241" t="s">
        <v>4015</v>
      </c>
      <c r="AE14241">
        <f t="shared" si="888"/>
        <v>0</v>
      </c>
      <c r="AG14241" s="2"/>
      <c r="AH14241" t="s">
        <v>1388</v>
      </c>
      <c r="AI14241" s="7" t="s">
        <v>4610</v>
      </c>
    </row>
    <row r="14242" spans="1:35" ht="11" customHeight="1" outlineLevel="1" x14ac:dyDescent="0.25">
      <c r="A14242" t="s">
        <v>18039</v>
      </c>
      <c r="C14242" s="2" t="s">
        <v>12974</v>
      </c>
      <c r="D14242" s="2">
        <v>99</v>
      </c>
      <c r="E14242" s="7">
        <v>1976</v>
      </c>
      <c r="F14242" s="5" t="s">
        <v>5139</v>
      </c>
      <c r="H14242" s="5" t="s">
        <v>5398</v>
      </c>
      <c r="I14242" s="6" t="s">
        <v>5841</v>
      </c>
      <c r="J14242" s="6" t="s">
        <v>18076</v>
      </c>
      <c r="K14242" s="17">
        <v>6</v>
      </c>
      <c r="L14242" s="17" t="s">
        <v>7732</v>
      </c>
      <c r="M14242" s="9"/>
      <c r="N14242" s="9"/>
      <c r="O14242" s="21"/>
      <c r="Q14242" s="29"/>
      <c r="U14242" s="17"/>
      <c r="V14242" s="2">
        <v>100</v>
      </c>
      <c r="Y14242" t="str">
        <f t="shared" si="886"/>
        <v/>
      </c>
      <c r="AA14242" t="str">
        <f t="shared" si="887"/>
        <v/>
      </c>
      <c r="AC14242" s="7"/>
      <c r="AD14242" t="s">
        <v>5841</v>
      </c>
      <c r="AE14242">
        <f t="shared" si="888"/>
        <v>0</v>
      </c>
      <c r="AG14242" s="2"/>
      <c r="AH14242" t="s">
        <v>1388</v>
      </c>
      <c r="AI14242" s="7" t="s">
        <v>4610</v>
      </c>
    </row>
    <row r="14243" spans="1:35" ht="11" customHeight="1" outlineLevel="1" x14ac:dyDescent="0.25">
      <c r="A14243" t="s">
        <v>18039</v>
      </c>
      <c r="C14243" s="2" t="s">
        <v>12974</v>
      </c>
      <c r="D14243" s="2">
        <v>100</v>
      </c>
      <c r="E14243" s="7">
        <v>1976</v>
      </c>
      <c r="F14243" s="5" t="s">
        <v>5138</v>
      </c>
      <c r="H14243" s="5" t="s">
        <v>5398</v>
      </c>
      <c r="I14243" s="6" t="s">
        <v>5841</v>
      </c>
      <c r="J14243" s="6" t="s">
        <v>18076</v>
      </c>
      <c r="K14243" s="17">
        <v>6</v>
      </c>
      <c r="L14243" s="17" t="s">
        <v>7732</v>
      </c>
      <c r="M14243" s="9"/>
      <c r="N14243" s="9"/>
      <c r="O14243" s="21"/>
      <c r="Q14243" s="29"/>
      <c r="U14243" s="17"/>
      <c r="V14243" s="2">
        <v>101</v>
      </c>
      <c r="Y14243" t="str">
        <f t="shared" si="886"/>
        <v/>
      </c>
      <c r="AA14243" t="str">
        <f t="shared" si="887"/>
        <v/>
      </c>
      <c r="AC14243" s="7"/>
      <c r="AD14243" t="s">
        <v>5841</v>
      </c>
      <c r="AE14243">
        <f t="shared" si="888"/>
        <v>0</v>
      </c>
      <c r="AG14243" s="2"/>
      <c r="AH14243" t="s">
        <v>1388</v>
      </c>
      <c r="AI14243" s="7" t="s">
        <v>4610</v>
      </c>
    </row>
    <row r="14244" spans="1:35" ht="11" customHeight="1" outlineLevel="1" x14ac:dyDescent="0.25">
      <c r="A14244" t="s">
        <v>18039</v>
      </c>
      <c r="C14244" s="2" t="s">
        <v>12974</v>
      </c>
      <c r="D14244" s="2">
        <v>101</v>
      </c>
      <c r="E14244" s="7">
        <v>1976</v>
      </c>
      <c r="F14244" s="5" t="s">
        <v>1640</v>
      </c>
      <c r="H14244" s="5" t="s">
        <v>5398</v>
      </c>
      <c r="I14244" s="6" t="s">
        <v>5841</v>
      </c>
      <c r="J14244" s="6" t="s">
        <v>18076</v>
      </c>
      <c r="K14244" s="17">
        <v>6</v>
      </c>
      <c r="L14244" s="17" t="s">
        <v>7732</v>
      </c>
      <c r="M14244" s="9"/>
      <c r="N14244" s="9"/>
      <c r="O14244" s="21"/>
      <c r="Q14244" s="29"/>
      <c r="U14244" s="17"/>
      <c r="V14244" s="2">
        <v>102</v>
      </c>
      <c r="Y14244" t="str">
        <f t="shared" si="886"/>
        <v/>
      </c>
      <c r="AA14244" t="str">
        <f t="shared" si="887"/>
        <v/>
      </c>
      <c r="AC14244" s="7"/>
      <c r="AD14244" t="s">
        <v>5841</v>
      </c>
      <c r="AE14244">
        <f t="shared" si="888"/>
        <v>0</v>
      </c>
      <c r="AG14244" s="2"/>
      <c r="AH14244" t="s">
        <v>1388</v>
      </c>
      <c r="AI14244" s="7" t="s">
        <v>4610</v>
      </c>
    </row>
    <row r="14245" spans="1:35" ht="11" customHeight="1" outlineLevel="1" x14ac:dyDescent="0.25">
      <c r="A14245" t="s">
        <v>18039</v>
      </c>
      <c r="C14245" s="2" t="s">
        <v>12974</v>
      </c>
      <c r="D14245" s="2">
        <v>102</v>
      </c>
      <c r="E14245" s="7">
        <v>1976</v>
      </c>
      <c r="F14245" s="5" t="s">
        <v>5240</v>
      </c>
      <c r="H14245" s="5" t="s">
        <v>5398</v>
      </c>
      <c r="I14245" s="6" t="s">
        <v>5841</v>
      </c>
      <c r="J14245" s="6" t="s">
        <v>18076</v>
      </c>
      <c r="K14245" s="17">
        <v>6</v>
      </c>
      <c r="L14245" s="17" t="s">
        <v>7732</v>
      </c>
      <c r="M14245" s="9"/>
      <c r="N14245" s="9"/>
      <c r="O14245" s="21"/>
      <c r="Q14245" s="29"/>
      <c r="U14245" s="17"/>
      <c r="V14245" s="2">
        <v>103</v>
      </c>
      <c r="Y14245" t="str">
        <f t="shared" si="886"/>
        <v/>
      </c>
      <c r="AA14245" t="str">
        <f t="shared" si="887"/>
        <v/>
      </c>
      <c r="AC14245" s="7"/>
      <c r="AD14245" t="s">
        <v>5841</v>
      </c>
      <c r="AE14245">
        <f t="shared" si="888"/>
        <v>0</v>
      </c>
      <c r="AG14245" s="2"/>
      <c r="AH14245" t="s">
        <v>1388</v>
      </c>
      <c r="AI14245" s="7" t="s">
        <v>4610</v>
      </c>
    </row>
    <row r="14246" spans="1:35" ht="11" customHeight="1" outlineLevel="1" x14ac:dyDescent="0.25">
      <c r="A14246" t="s">
        <v>18039</v>
      </c>
      <c r="C14246" s="2" t="s">
        <v>12974</v>
      </c>
      <c r="D14246" s="2">
        <v>103</v>
      </c>
      <c r="E14246" s="7">
        <v>1976</v>
      </c>
      <c r="F14246" s="5" t="s">
        <v>5139</v>
      </c>
      <c r="H14246" s="5" t="s">
        <v>5398</v>
      </c>
      <c r="I14246" s="6" t="s">
        <v>1475</v>
      </c>
      <c r="J14246" s="6" t="s">
        <v>18077</v>
      </c>
      <c r="K14246" s="17">
        <v>6</v>
      </c>
      <c r="L14246" s="17" t="s">
        <v>7732</v>
      </c>
      <c r="M14246" s="9"/>
      <c r="N14246" s="9"/>
      <c r="O14246" s="21"/>
      <c r="Q14246" s="29"/>
      <c r="U14246" s="17"/>
      <c r="V14246" s="2">
        <v>104</v>
      </c>
      <c r="Y14246" t="str">
        <f t="shared" si="886"/>
        <v/>
      </c>
      <c r="AA14246" t="str">
        <f t="shared" si="887"/>
        <v/>
      </c>
      <c r="AC14246" s="7"/>
      <c r="AD14246" t="s">
        <v>1475</v>
      </c>
      <c r="AE14246">
        <f t="shared" si="888"/>
        <v>0</v>
      </c>
      <c r="AG14246" s="2"/>
      <c r="AH14246" t="s">
        <v>1388</v>
      </c>
      <c r="AI14246" s="7" t="s">
        <v>4610</v>
      </c>
    </row>
    <row r="14247" spans="1:35" ht="11" customHeight="1" outlineLevel="1" x14ac:dyDescent="0.25">
      <c r="A14247" t="s">
        <v>18039</v>
      </c>
      <c r="C14247" s="2" t="s">
        <v>12974</v>
      </c>
      <c r="D14247" s="2">
        <v>104</v>
      </c>
      <c r="E14247" s="7">
        <v>1976</v>
      </c>
      <c r="F14247" s="5" t="s">
        <v>5138</v>
      </c>
      <c r="H14247" s="5" t="s">
        <v>5398</v>
      </c>
      <c r="I14247" s="6" t="s">
        <v>1475</v>
      </c>
      <c r="J14247" s="6" t="s">
        <v>18077</v>
      </c>
      <c r="K14247" s="17">
        <v>6</v>
      </c>
      <c r="L14247" s="17" t="s">
        <v>7732</v>
      </c>
      <c r="M14247" s="9"/>
      <c r="N14247" s="9"/>
      <c r="O14247" s="21"/>
      <c r="Q14247" s="29"/>
      <c r="U14247" s="17"/>
      <c r="V14247" s="2">
        <v>105</v>
      </c>
      <c r="Y14247" t="str">
        <f t="shared" si="886"/>
        <v/>
      </c>
      <c r="AA14247" t="str">
        <f t="shared" si="887"/>
        <v/>
      </c>
      <c r="AC14247" s="7"/>
      <c r="AD14247" t="s">
        <v>1475</v>
      </c>
      <c r="AE14247">
        <f t="shared" si="888"/>
        <v>0</v>
      </c>
      <c r="AG14247" s="2"/>
      <c r="AH14247" t="s">
        <v>1388</v>
      </c>
      <c r="AI14247" s="7" t="s">
        <v>4610</v>
      </c>
    </row>
    <row r="14248" spans="1:35" ht="11" customHeight="1" outlineLevel="1" x14ac:dyDescent="0.25">
      <c r="A14248" t="s">
        <v>18039</v>
      </c>
      <c r="C14248" s="2" t="s">
        <v>12974</v>
      </c>
      <c r="D14248" s="2">
        <v>105</v>
      </c>
      <c r="E14248" s="7">
        <v>1976</v>
      </c>
      <c r="F14248" s="5" t="s">
        <v>1640</v>
      </c>
      <c r="H14248" s="5" t="s">
        <v>5398</v>
      </c>
      <c r="I14248" s="6" t="s">
        <v>1475</v>
      </c>
      <c r="J14248" s="6" t="s">
        <v>18077</v>
      </c>
      <c r="K14248" s="17">
        <v>6</v>
      </c>
      <c r="L14248" s="17" t="s">
        <v>7732</v>
      </c>
      <c r="M14248" s="9"/>
      <c r="N14248" s="9"/>
      <c r="O14248" s="21"/>
      <c r="Q14248" s="29"/>
      <c r="U14248" s="17"/>
      <c r="V14248" s="2">
        <v>106</v>
      </c>
      <c r="Y14248" t="str">
        <f t="shared" si="886"/>
        <v/>
      </c>
      <c r="AA14248" t="str">
        <f t="shared" si="887"/>
        <v/>
      </c>
      <c r="AC14248" s="7"/>
      <c r="AD14248" t="s">
        <v>1475</v>
      </c>
      <c r="AE14248">
        <f t="shared" si="888"/>
        <v>0</v>
      </c>
      <c r="AG14248" s="2"/>
      <c r="AH14248" t="s">
        <v>1388</v>
      </c>
      <c r="AI14248" s="7" t="s">
        <v>4610</v>
      </c>
    </row>
    <row r="14249" spans="1:35" ht="11" customHeight="1" outlineLevel="1" x14ac:dyDescent="0.25">
      <c r="A14249" t="s">
        <v>18039</v>
      </c>
      <c r="C14249" s="2" t="s">
        <v>12974</v>
      </c>
      <c r="D14249" s="2">
        <v>106</v>
      </c>
      <c r="E14249" s="7">
        <v>1976</v>
      </c>
      <c r="F14249" s="5" t="s">
        <v>5240</v>
      </c>
      <c r="H14249" s="5" t="s">
        <v>5398</v>
      </c>
      <c r="I14249" s="6" t="s">
        <v>1475</v>
      </c>
      <c r="J14249" s="6" t="s">
        <v>18077</v>
      </c>
      <c r="K14249" s="17">
        <v>6</v>
      </c>
      <c r="L14249" s="17" t="s">
        <v>7732</v>
      </c>
      <c r="M14249" s="9"/>
      <c r="N14249" s="9"/>
      <c r="O14249" s="21"/>
      <c r="Q14249" s="29"/>
      <c r="U14249" s="17"/>
      <c r="V14249" s="2">
        <v>107</v>
      </c>
      <c r="Y14249" t="str">
        <f t="shared" si="886"/>
        <v/>
      </c>
      <c r="AA14249" t="str">
        <f t="shared" si="887"/>
        <v/>
      </c>
      <c r="AC14249" s="7"/>
      <c r="AD14249" t="s">
        <v>1475</v>
      </c>
      <c r="AE14249">
        <f t="shared" si="888"/>
        <v>0</v>
      </c>
      <c r="AG14249" s="2"/>
      <c r="AH14249" t="s">
        <v>1388</v>
      </c>
      <c r="AI14249" s="7" t="s">
        <v>4610</v>
      </c>
    </row>
    <row r="14250" spans="1:35" ht="11" customHeight="1" outlineLevel="1" x14ac:dyDescent="0.25">
      <c r="A14250" t="s">
        <v>18039</v>
      </c>
      <c r="C14250" s="2" t="s">
        <v>12974</v>
      </c>
      <c r="D14250" s="2">
        <v>107</v>
      </c>
      <c r="E14250" s="7">
        <v>1976</v>
      </c>
      <c r="F14250" s="5" t="s">
        <v>5139</v>
      </c>
      <c r="H14250" s="5" t="s">
        <v>5398</v>
      </c>
      <c r="I14250" s="6" t="s">
        <v>4011</v>
      </c>
      <c r="J14250" s="6" t="s">
        <v>18078</v>
      </c>
      <c r="K14250" s="17">
        <v>6</v>
      </c>
      <c r="L14250" s="17" t="s">
        <v>7732</v>
      </c>
      <c r="M14250" s="9"/>
      <c r="N14250" s="9"/>
      <c r="O14250" s="21"/>
      <c r="Q14250" s="29"/>
      <c r="U14250" s="17"/>
      <c r="V14250" s="2">
        <v>108</v>
      </c>
      <c r="Y14250" t="str">
        <f t="shared" si="886"/>
        <v/>
      </c>
      <c r="AA14250" t="str">
        <f t="shared" si="887"/>
        <v/>
      </c>
      <c r="AC14250" s="7"/>
      <c r="AD14250" t="s">
        <v>4011</v>
      </c>
      <c r="AE14250">
        <f t="shared" si="888"/>
        <v>0</v>
      </c>
      <c r="AG14250" s="2"/>
      <c r="AH14250" t="s">
        <v>1388</v>
      </c>
      <c r="AI14250" s="7" t="s">
        <v>4610</v>
      </c>
    </row>
    <row r="14251" spans="1:35" ht="11" customHeight="1" outlineLevel="1" x14ac:dyDescent="0.25">
      <c r="A14251" t="s">
        <v>18039</v>
      </c>
      <c r="C14251" s="2" t="s">
        <v>12974</v>
      </c>
      <c r="D14251" s="2">
        <v>108</v>
      </c>
      <c r="E14251" s="7">
        <v>1976</v>
      </c>
      <c r="F14251" s="5" t="s">
        <v>5138</v>
      </c>
      <c r="H14251" s="5" t="s">
        <v>5398</v>
      </c>
      <c r="I14251" s="6" t="s">
        <v>4011</v>
      </c>
      <c r="J14251" s="6" t="s">
        <v>18078</v>
      </c>
      <c r="K14251" s="17">
        <v>6</v>
      </c>
      <c r="L14251" s="17" t="s">
        <v>7732</v>
      </c>
      <c r="M14251" s="9"/>
      <c r="N14251" s="9"/>
      <c r="O14251" s="21"/>
      <c r="Q14251" s="29"/>
      <c r="U14251" s="17"/>
      <c r="V14251" s="2">
        <v>109</v>
      </c>
      <c r="Y14251" t="str">
        <f t="shared" si="886"/>
        <v/>
      </c>
      <c r="AA14251" t="str">
        <f t="shared" si="887"/>
        <v/>
      </c>
      <c r="AC14251" s="7"/>
      <c r="AD14251" t="s">
        <v>4011</v>
      </c>
      <c r="AE14251">
        <f t="shared" si="888"/>
        <v>0</v>
      </c>
      <c r="AG14251" s="2"/>
      <c r="AH14251" t="s">
        <v>1388</v>
      </c>
      <c r="AI14251" s="7" t="s">
        <v>4610</v>
      </c>
    </row>
    <row r="14252" spans="1:35" ht="11" customHeight="1" outlineLevel="1" x14ac:dyDescent="0.25">
      <c r="A14252" t="s">
        <v>18039</v>
      </c>
      <c r="C14252" s="2" t="s">
        <v>12974</v>
      </c>
      <c r="D14252" s="2">
        <v>109</v>
      </c>
      <c r="E14252" s="7">
        <v>1976</v>
      </c>
      <c r="F14252" s="5" t="s">
        <v>1640</v>
      </c>
      <c r="H14252" s="5" t="s">
        <v>5398</v>
      </c>
      <c r="I14252" s="6" t="s">
        <v>4011</v>
      </c>
      <c r="J14252" s="6" t="s">
        <v>18078</v>
      </c>
      <c r="K14252" s="17">
        <v>6</v>
      </c>
      <c r="L14252" s="17" t="s">
        <v>7732</v>
      </c>
      <c r="M14252" s="9"/>
      <c r="N14252" s="9"/>
      <c r="O14252" s="21"/>
      <c r="Q14252" s="29"/>
      <c r="U14252" s="17"/>
      <c r="V14252" s="2">
        <v>110</v>
      </c>
      <c r="Y14252" t="str">
        <f t="shared" si="886"/>
        <v/>
      </c>
      <c r="AA14252" t="str">
        <f t="shared" si="887"/>
        <v/>
      </c>
      <c r="AC14252" s="7"/>
      <c r="AD14252" t="s">
        <v>4011</v>
      </c>
      <c r="AE14252">
        <f t="shared" si="888"/>
        <v>0</v>
      </c>
      <c r="AG14252" s="2"/>
      <c r="AH14252" t="s">
        <v>1388</v>
      </c>
      <c r="AI14252" s="7" t="s">
        <v>4610</v>
      </c>
    </row>
    <row r="14253" spans="1:35" ht="11" customHeight="1" outlineLevel="1" x14ac:dyDescent="0.25">
      <c r="A14253" t="s">
        <v>18039</v>
      </c>
      <c r="C14253" s="2" t="s">
        <v>12974</v>
      </c>
      <c r="D14253" s="2">
        <v>110</v>
      </c>
      <c r="E14253" s="7">
        <v>1976</v>
      </c>
      <c r="F14253" s="5" t="s">
        <v>5240</v>
      </c>
      <c r="H14253" s="5" t="s">
        <v>5398</v>
      </c>
      <c r="I14253" s="6" t="s">
        <v>4011</v>
      </c>
      <c r="J14253" s="6" t="s">
        <v>18078</v>
      </c>
      <c r="K14253" s="17">
        <v>6</v>
      </c>
      <c r="L14253" s="17" t="s">
        <v>7732</v>
      </c>
      <c r="M14253" s="9"/>
      <c r="N14253" s="9"/>
      <c r="O14253" s="21"/>
      <c r="Q14253" s="29"/>
      <c r="U14253" s="17"/>
      <c r="V14253" s="2">
        <v>111</v>
      </c>
      <c r="Y14253" t="str">
        <f t="shared" si="886"/>
        <v/>
      </c>
      <c r="AA14253" t="str">
        <f t="shared" si="887"/>
        <v/>
      </c>
      <c r="AC14253" s="7"/>
      <c r="AD14253" t="s">
        <v>4011</v>
      </c>
      <c r="AE14253">
        <f t="shared" si="888"/>
        <v>0</v>
      </c>
      <c r="AG14253" s="2"/>
      <c r="AH14253" t="s">
        <v>1388</v>
      </c>
      <c r="AI14253" s="7" t="s">
        <v>4610</v>
      </c>
    </row>
    <row r="14254" spans="1:35" ht="11" customHeight="1" outlineLevel="1" x14ac:dyDescent="0.25">
      <c r="A14254" t="s">
        <v>18039</v>
      </c>
      <c r="C14254" s="2" t="s">
        <v>12974</v>
      </c>
      <c r="D14254" s="2">
        <v>123</v>
      </c>
      <c r="E14254" s="7">
        <v>1977</v>
      </c>
      <c r="F14254" s="5" t="s">
        <v>1640</v>
      </c>
      <c r="H14254" s="5" t="s">
        <v>5398</v>
      </c>
      <c r="I14254" s="6" t="s">
        <v>1475</v>
      </c>
      <c r="J14254" s="6" t="s">
        <v>1475</v>
      </c>
      <c r="K14254" s="17">
        <v>5</v>
      </c>
      <c r="L14254" s="17" t="s">
        <v>7732</v>
      </c>
      <c r="M14254" s="9"/>
      <c r="N14254" s="9"/>
      <c r="O14254" s="21"/>
      <c r="Q14254" s="29"/>
      <c r="U14254" s="17"/>
      <c r="V14254" s="2"/>
      <c r="Y14254" t="str">
        <f t="shared" si="886"/>
        <v/>
      </c>
      <c r="AA14254" t="str">
        <f t="shared" si="887"/>
        <v/>
      </c>
      <c r="AC14254" s="7"/>
      <c r="AD14254" t="s">
        <v>1475</v>
      </c>
      <c r="AE14254">
        <f t="shared" si="888"/>
        <v>0</v>
      </c>
      <c r="AG14254" s="2"/>
      <c r="AI14254" s="7"/>
    </row>
    <row r="14255" spans="1:35" ht="11" customHeight="1" outlineLevel="1" x14ac:dyDescent="0.25">
      <c r="A14255" t="s">
        <v>18039</v>
      </c>
      <c r="C14255" s="2" t="s">
        <v>12974</v>
      </c>
      <c r="D14255" s="2">
        <v>124</v>
      </c>
      <c r="E14255" s="7">
        <v>1977</v>
      </c>
      <c r="F14255" s="5" t="s">
        <v>5240</v>
      </c>
      <c r="H14255" s="5" t="s">
        <v>5398</v>
      </c>
      <c r="I14255" s="6" t="s">
        <v>1475</v>
      </c>
      <c r="J14255" s="6" t="s">
        <v>1475</v>
      </c>
      <c r="K14255" s="17">
        <v>5</v>
      </c>
      <c r="L14255" s="17" t="s">
        <v>7732</v>
      </c>
      <c r="M14255" s="9"/>
      <c r="N14255" s="9"/>
      <c r="O14255" s="21"/>
      <c r="Q14255" s="29"/>
      <c r="U14255" s="17"/>
      <c r="V14255" s="2">
        <v>125</v>
      </c>
      <c r="Y14255" t="str">
        <f t="shared" si="886"/>
        <v/>
      </c>
      <c r="AA14255" t="str">
        <f t="shared" si="887"/>
        <v/>
      </c>
      <c r="AC14255" s="7"/>
      <c r="AD14255" t="s">
        <v>1475</v>
      </c>
      <c r="AE14255">
        <f t="shared" si="888"/>
        <v>0</v>
      </c>
      <c r="AG14255" s="2"/>
      <c r="AH14255" t="s">
        <v>1388</v>
      </c>
      <c r="AI14255" s="7" t="s">
        <v>4610</v>
      </c>
    </row>
    <row r="14256" spans="1:35" ht="11" customHeight="1" outlineLevel="1" x14ac:dyDescent="0.25">
      <c r="A14256" t="s">
        <v>18039</v>
      </c>
      <c r="C14256" s="2" t="s">
        <v>12974</v>
      </c>
      <c r="D14256" s="2">
        <v>126</v>
      </c>
      <c r="E14256" s="7">
        <v>1977</v>
      </c>
      <c r="F14256" s="5" t="s">
        <v>6746</v>
      </c>
      <c r="H14256" s="5" t="s">
        <v>5398</v>
      </c>
      <c r="I14256" s="6" t="s">
        <v>4015</v>
      </c>
      <c r="J14256" s="6" t="s">
        <v>18079</v>
      </c>
      <c r="K14256" s="17">
        <v>6</v>
      </c>
      <c r="L14256" s="17" t="s">
        <v>7730</v>
      </c>
      <c r="M14256" s="9">
        <v>0.5</v>
      </c>
      <c r="N14256" s="9"/>
      <c r="O14256" s="21"/>
      <c r="Q14256" s="29"/>
      <c r="U14256" s="17"/>
      <c r="V14256" s="2">
        <v>127</v>
      </c>
      <c r="Y14256" t="str">
        <f t="shared" si="886"/>
        <v/>
      </c>
      <c r="AA14256" t="str">
        <f t="shared" si="887"/>
        <v/>
      </c>
      <c r="AC14256" s="7"/>
      <c r="AD14256" t="s">
        <v>4015</v>
      </c>
      <c r="AE14256">
        <f t="shared" si="888"/>
        <v>0</v>
      </c>
      <c r="AG14256" s="2"/>
      <c r="AH14256" t="s">
        <v>1388</v>
      </c>
      <c r="AI14256" s="7" t="s">
        <v>4610</v>
      </c>
    </row>
    <row r="14257" spans="1:35" ht="11" customHeight="1" outlineLevel="1" x14ac:dyDescent="0.25">
      <c r="A14257" t="s">
        <v>18039</v>
      </c>
      <c r="C14257" s="2" t="s">
        <v>12974</v>
      </c>
      <c r="D14257" s="2">
        <v>127</v>
      </c>
      <c r="E14257" s="7">
        <v>1977</v>
      </c>
      <c r="F14257" s="5" t="s">
        <v>6747</v>
      </c>
      <c r="H14257" s="5" t="s">
        <v>5398</v>
      </c>
      <c r="I14257" s="6" t="s">
        <v>4015</v>
      </c>
      <c r="J14257" s="6" t="s">
        <v>18079</v>
      </c>
      <c r="K14257" s="17">
        <v>6</v>
      </c>
      <c r="L14257" s="17" t="s">
        <v>7730</v>
      </c>
      <c r="M14257" s="9">
        <v>0.5</v>
      </c>
      <c r="N14257" s="9"/>
      <c r="O14257" s="21"/>
      <c r="Q14257" s="29"/>
      <c r="U14257" s="17"/>
      <c r="V14257" s="2">
        <v>128</v>
      </c>
      <c r="Y14257" t="str">
        <f t="shared" si="886"/>
        <v/>
      </c>
      <c r="AA14257" t="str">
        <f t="shared" si="887"/>
        <v/>
      </c>
      <c r="AC14257" s="7"/>
      <c r="AD14257" t="s">
        <v>4015</v>
      </c>
      <c r="AE14257">
        <f t="shared" si="888"/>
        <v>0</v>
      </c>
      <c r="AG14257" s="2"/>
      <c r="AH14257" t="s">
        <v>1388</v>
      </c>
      <c r="AI14257" s="7" t="s">
        <v>4610</v>
      </c>
    </row>
    <row r="14258" spans="1:35" ht="11" customHeight="1" outlineLevel="1" x14ac:dyDescent="0.25">
      <c r="A14258" t="s">
        <v>18039</v>
      </c>
      <c r="C14258" s="2" t="s">
        <v>12974</v>
      </c>
      <c r="D14258" s="2">
        <v>129</v>
      </c>
      <c r="E14258" s="7">
        <v>1977</v>
      </c>
      <c r="F14258" s="5" t="s">
        <v>1640</v>
      </c>
      <c r="H14258" s="5" t="s">
        <v>5398</v>
      </c>
      <c r="I14258" s="6" t="s">
        <v>4013</v>
      </c>
      <c r="J14258" s="6" t="s">
        <v>4013</v>
      </c>
      <c r="K14258" s="17">
        <v>6</v>
      </c>
      <c r="L14258" s="17" t="s">
        <v>7732</v>
      </c>
      <c r="M14258" s="9"/>
      <c r="N14258" s="9"/>
      <c r="O14258" s="21"/>
      <c r="Q14258" s="29"/>
      <c r="U14258" s="17"/>
      <c r="V14258" s="2">
        <v>130</v>
      </c>
      <c r="Y14258" t="str">
        <f t="shared" si="886"/>
        <v/>
      </c>
      <c r="AA14258" t="str">
        <f t="shared" si="887"/>
        <v/>
      </c>
      <c r="AC14258" s="7"/>
      <c r="AD14258" t="s">
        <v>4013</v>
      </c>
      <c r="AE14258">
        <f t="shared" si="888"/>
        <v>0</v>
      </c>
      <c r="AG14258" s="2"/>
      <c r="AH14258" t="s">
        <v>1388</v>
      </c>
      <c r="AI14258" s="7" t="s">
        <v>4610</v>
      </c>
    </row>
    <row r="14259" spans="1:35" ht="11" customHeight="1" outlineLevel="1" x14ac:dyDescent="0.25">
      <c r="A14259" t="s">
        <v>18039</v>
      </c>
      <c r="C14259" s="2" t="s">
        <v>12974</v>
      </c>
      <c r="D14259" s="2">
        <v>130</v>
      </c>
      <c r="E14259" s="7">
        <v>1977</v>
      </c>
      <c r="F14259" s="5" t="s">
        <v>5240</v>
      </c>
      <c r="H14259" s="5" t="s">
        <v>5398</v>
      </c>
      <c r="I14259" s="6" t="s">
        <v>4013</v>
      </c>
      <c r="J14259" s="6" t="s">
        <v>4013</v>
      </c>
      <c r="K14259" s="17">
        <v>6</v>
      </c>
      <c r="L14259" s="17" t="s">
        <v>7732</v>
      </c>
      <c r="M14259" s="9"/>
      <c r="N14259" s="9"/>
      <c r="O14259" s="21"/>
      <c r="Q14259" s="29"/>
      <c r="U14259" s="17"/>
      <c r="V14259" s="2">
        <v>131</v>
      </c>
      <c r="Y14259" t="str">
        <f t="shared" si="886"/>
        <v/>
      </c>
      <c r="AA14259" t="str">
        <f t="shared" si="887"/>
        <v/>
      </c>
      <c r="AC14259" s="7"/>
      <c r="AD14259" t="s">
        <v>4013</v>
      </c>
      <c r="AE14259">
        <f t="shared" si="888"/>
        <v>0</v>
      </c>
      <c r="AG14259" s="2"/>
      <c r="AH14259" t="s">
        <v>1388</v>
      </c>
      <c r="AI14259" s="7" t="s">
        <v>4610</v>
      </c>
    </row>
    <row r="14260" spans="1:35" ht="11" customHeight="1" outlineLevel="1" x14ac:dyDescent="0.25">
      <c r="A14260" t="s">
        <v>18039</v>
      </c>
      <c r="C14260" s="2" t="s">
        <v>12974</v>
      </c>
      <c r="D14260" s="2">
        <v>131</v>
      </c>
      <c r="E14260" s="7">
        <v>1977</v>
      </c>
      <c r="F14260" s="5" t="s">
        <v>6311</v>
      </c>
      <c r="H14260" s="5" t="s">
        <v>5398</v>
      </c>
      <c r="I14260" s="6" t="s">
        <v>4013</v>
      </c>
      <c r="J14260" s="6" t="s">
        <v>4013</v>
      </c>
      <c r="K14260" s="17">
        <v>6</v>
      </c>
      <c r="L14260" s="17" t="s">
        <v>7732</v>
      </c>
      <c r="M14260" s="9"/>
      <c r="N14260" s="9"/>
      <c r="O14260" s="21"/>
      <c r="Q14260" s="29"/>
      <c r="U14260" s="17"/>
      <c r="V14260" s="2">
        <v>132</v>
      </c>
      <c r="Y14260" t="str">
        <f t="shared" si="886"/>
        <v/>
      </c>
      <c r="AA14260" t="str">
        <f t="shared" si="887"/>
        <v/>
      </c>
      <c r="AC14260" s="7"/>
      <c r="AD14260" t="s">
        <v>4013</v>
      </c>
      <c r="AE14260">
        <f t="shared" si="888"/>
        <v>0</v>
      </c>
      <c r="AG14260" s="2"/>
      <c r="AH14260" t="s">
        <v>1388</v>
      </c>
      <c r="AI14260" s="7" t="s">
        <v>4610</v>
      </c>
    </row>
    <row r="14261" spans="1:35" ht="11" customHeight="1" outlineLevel="1" x14ac:dyDescent="0.25">
      <c r="A14261" t="s">
        <v>18039</v>
      </c>
      <c r="C14261" s="2" t="s">
        <v>12974</v>
      </c>
      <c r="D14261" s="2">
        <v>187</v>
      </c>
      <c r="E14261" s="7">
        <v>1980</v>
      </c>
      <c r="F14261" s="5" t="s">
        <v>3421</v>
      </c>
      <c r="H14261" s="5" t="s">
        <v>5398</v>
      </c>
      <c r="I14261" s="6" t="s">
        <v>20558</v>
      </c>
      <c r="J14261" s="6" t="s">
        <v>16065</v>
      </c>
      <c r="K14261" s="17">
        <v>3</v>
      </c>
      <c r="L14261" s="17" t="s">
        <v>7730</v>
      </c>
      <c r="M14261" s="9">
        <v>1</v>
      </c>
      <c r="N14261" s="9"/>
      <c r="O14261" s="21"/>
      <c r="Q14261" s="29"/>
      <c r="U14261" s="17"/>
      <c r="V14261" s="2">
        <v>200</v>
      </c>
      <c r="Y14261" t="str">
        <f t="shared" si="886"/>
        <v/>
      </c>
      <c r="AA14261" t="str">
        <f t="shared" si="887"/>
        <v/>
      </c>
      <c r="AC14261" s="7"/>
      <c r="AD14261" t="s">
        <v>20558</v>
      </c>
      <c r="AE14261">
        <f t="shared" si="888"/>
        <v>0</v>
      </c>
      <c r="AG14261" s="2"/>
      <c r="AH14261" t="s">
        <v>1388</v>
      </c>
      <c r="AI14261" s="7" t="s">
        <v>4610</v>
      </c>
    </row>
    <row r="14262" spans="1:35" ht="11" customHeight="1" outlineLevel="1" x14ac:dyDescent="0.25">
      <c r="A14262" t="s">
        <v>18039</v>
      </c>
      <c r="C14262" s="2" t="s">
        <v>12974</v>
      </c>
      <c r="D14262" s="2">
        <v>203</v>
      </c>
      <c r="E14262" s="7">
        <v>1981</v>
      </c>
      <c r="F14262" s="5" t="s">
        <v>1346</v>
      </c>
      <c r="H14262" s="5" t="s">
        <v>5398</v>
      </c>
      <c r="I14262" s="6" t="s">
        <v>1389</v>
      </c>
      <c r="J14262" s="6" t="s">
        <v>4012</v>
      </c>
      <c r="K14262" s="17">
        <v>6</v>
      </c>
      <c r="L14262" s="17" t="s">
        <v>7732</v>
      </c>
      <c r="M14262" s="9"/>
      <c r="N14262" s="9"/>
      <c r="O14262" s="21"/>
      <c r="Q14262" s="29"/>
      <c r="U14262" s="17"/>
      <c r="V14262" s="2">
        <v>200</v>
      </c>
      <c r="Y14262" t="str">
        <f t="shared" si="886"/>
        <v/>
      </c>
      <c r="AA14262" t="str">
        <f t="shared" si="887"/>
        <v/>
      </c>
      <c r="AC14262" s="7"/>
      <c r="AD14262" t="s">
        <v>1389</v>
      </c>
      <c r="AE14262">
        <f t="shared" si="888"/>
        <v>0</v>
      </c>
      <c r="AG14262" s="2"/>
      <c r="AH14262" t="s">
        <v>1388</v>
      </c>
      <c r="AI14262" s="7" t="s">
        <v>4610</v>
      </c>
    </row>
    <row r="14263" spans="1:35" ht="11" customHeight="1" outlineLevel="1" x14ac:dyDescent="0.25">
      <c r="A14263" t="s">
        <v>18039</v>
      </c>
      <c r="C14263" s="2" t="s">
        <v>12974</v>
      </c>
      <c r="D14263" s="2">
        <v>204</v>
      </c>
      <c r="E14263" s="7">
        <v>1981</v>
      </c>
      <c r="F14263" s="5" t="s">
        <v>66</v>
      </c>
      <c r="H14263" s="5" t="s">
        <v>5398</v>
      </c>
      <c r="I14263" s="6" t="s">
        <v>4655</v>
      </c>
      <c r="J14263" s="6" t="s">
        <v>4012</v>
      </c>
      <c r="K14263" s="17">
        <v>6</v>
      </c>
      <c r="L14263" s="17" t="s">
        <v>7732</v>
      </c>
      <c r="M14263" s="9"/>
      <c r="N14263" s="9"/>
      <c r="O14263" s="21"/>
      <c r="Q14263" s="29"/>
      <c r="U14263" s="17"/>
      <c r="V14263" s="2">
        <v>201</v>
      </c>
      <c r="Y14263" t="str">
        <f t="shared" si="886"/>
        <v/>
      </c>
      <c r="AA14263" t="str">
        <f t="shared" si="887"/>
        <v/>
      </c>
      <c r="AC14263" s="7"/>
      <c r="AD14263" t="s">
        <v>4655</v>
      </c>
      <c r="AE14263">
        <f t="shared" si="888"/>
        <v>0</v>
      </c>
      <c r="AG14263" s="2"/>
      <c r="AH14263" t="s">
        <v>1388</v>
      </c>
      <c r="AI14263" s="7" t="s">
        <v>4610</v>
      </c>
    </row>
    <row r="14264" spans="1:35" ht="11" customHeight="1" outlineLevel="1" x14ac:dyDescent="0.25">
      <c r="A14264" t="s">
        <v>18039</v>
      </c>
      <c r="C14264" s="2" t="s">
        <v>12974</v>
      </c>
      <c r="D14264" s="2">
        <v>205</v>
      </c>
      <c r="E14264" s="7">
        <v>1981</v>
      </c>
      <c r="F14264" s="5" t="s">
        <v>6019</v>
      </c>
      <c r="H14264" s="5" t="s">
        <v>5398</v>
      </c>
      <c r="I14264" s="6" t="s">
        <v>4655</v>
      </c>
      <c r="J14264" s="6" t="s">
        <v>4012</v>
      </c>
      <c r="K14264" s="17">
        <v>6</v>
      </c>
      <c r="L14264" s="17" t="s">
        <v>7732</v>
      </c>
      <c r="M14264" s="9"/>
      <c r="N14264" s="9"/>
      <c r="O14264" s="21"/>
      <c r="Q14264" s="29"/>
      <c r="U14264" s="17"/>
      <c r="V14264" s="2">
        <v>202</v>
      </c>
      <c r="Y14264" t="str">
        <f t="shared" si="886"/>
        <v/>
      </c>
      <c r="AA14264" t="str">
        <f t="shared" si="887"/>
        <v/>
      </c>
      <c r="AC14264" s="7"/>
      <c r="AD14264" t="s">
        <v>4655</v>
      </c>
      <c r="AE14264">
        <f t="shared" si="888"/>
        <v>0</v>
      </c>
      <c r="AG14264" s="2"/>
      <c r="AH14264" t="s">
        <v>1388</v>
      </c>
      <c r="AI14264" s="7" t="s">
        <v>4610</v>
      </c>
    </row>
    <row r="14265" spans="1:35" ht="11" customHeight="1" outlineLevel="1" x14ac:dyDescent="0.25">
      <c r="A14265" t="s">
        <v>18039</v>
      </c>
      <c r="C14265" s="2" t="s">
        <v>12974</v>
      </c>
      <c r="D14265" s="2">
        <v>206</v>
      </c>
      <c r="E14265" s="7">
        <v>1981</v>
      </c>
      <c r="F14265" s="5" t="s">
        <v>3421</v>
      </c>
      <c r="H14265" s="5" t="s">
        <v>5398</v>
      </c>
      <c r="I14265" s="6" t="s">
        <v>4013</v>
      </c>
      <c r="J14265" s="6" t="s">
        <v>18080</v>
      </c>
      <c r="K14265" s="17">
        <v>6</v>
      </c>
      <c r="L14265" s="17" t="s">
        <v>7732</v>
      </c>
      <c r="M14265" s="9"/>
      <c r="N14265" s="9"/>
      <c r="O14265" s="21"/>
      <c r="Q14265" s="29"/>
      <c r="U14265" s="17"/>
      <c r="V14265" s="2">
        <v>203</v>
      </c>
      <c r="Y14265" t="str">
        <f t="shared" si="886"/>
        <v/>
      </c>
      <c r="AA14265" t="str">
        <f t="shared" si="887"/>
        <v/>
      </c>
      <c r="AC14265" s="7"/>
      <c r="AD14265" t="s">
        <v>4013</v>
      </c>
      <c r="AE14265">
        <f t="shared" si="888"/>
        <v>0</v>
      </c>
      <c r="AG14265" s="2"/>
      <c r="AH14265" t="s">
        <v>1388</v>
      </c>
      <c r="AI14265" s="7" t="s">
        <v>4610</v>
      </c>
    </row>
    <row r="14266" spans="1:35" ht="11" customHeight="1" outlineLevel="1" x14ac:dyDescent="0.25">
      <c r="A14266" t="s">
        <v>18039</v>
      </c>
      <c r="C14266" s="2" t="s">
        <v>12974</v>
      </c>
      <c r="D14266" s="2">
        <v>207</v>
      </c>
      <c r="E14266" s="7">
        <v>1981</v>
      </c>
      <c r="F14266" s="5" t="s">
        <v>3421</v>
      </c>
      <c r="H14266" s="5" t="s">
        <v>5398</v>
      </c>
      <c r="I14266" s="6" t="s">
        <v>4013</v>
      </c>
      <c r="J14266" s="6" t="s">
        <v>18080</v>
      </c>
      <c r="K14266" s="17">
        <v>6</v>
      </c>
      <c r="L14266" s="17" t="s">
        <v>7732</v>
      </c>
      <c r="M14266" s="9"/>
      <c r="N14266" s="9"/>
      <c r="O14266" s="21"/>
      <c r="Q14266" s="29"/>
      <c r="U14266" s="17"/>
      <c r="V14266" s="2">
        <v>204</v>
      </c>
      <c r="Y14266" t="str">
        <f t="shared" si="886"/>
        <v/>
      </c>
      <c r="AA14266" t="str">
        <f t="shared" si="887"/>
        <v/>
      </c>
      <c r="AC14266" s="7"/>
      <c r="AD14266" t="s">
        <v>4013</v>
      </c>
      <c r="AE14266">
        <f t="shared" si="888"/>
        <v>0</v>
      </c>
      <c r="AG14266" s="2"/>
      <c r="AH14266" t="s">
        <v>1388</v>
      </c>
      <c r="AI14266" s="7" t="s">
        <v>4610</v>
      </c>
    </row>
    <row r="14267" spans="1:35" ht="11" customHeight="1" outlineLevel="1" x14ac:dyDescent="0.25">
      <c r="A14267" t="s">
        <v>18039</v>
      </c>
      <c r="C14267" s="2" t="s">
        <v>12974</v>
      </c>
      <c r="D14267" s="2">
        <v>208</v>
      </c>
      <c r="E14267" s="7">
        <v>1981</v>
      </c>
      <c r="F14267" s="5" t="s">
        <v>1346</v>
      </c>
      <c r="H14267" s="5" t="s">
        <v>5398</v>
      </c>
      <c r="I14267" s="6" t="s">
        <v>4653</v>
      </c>
      <c r="J14267" s="6" t="s">
        <v>18080</v>
      </c>
      <c r="K14267" s="17">
        <v>6</v>
      </c>
      <c r="L14267" s="17" t="s">
        <v>7732</v>
      </c>
      <c r="M14267" s="9"/>
      <c r="N14267" s="9"/>
      <c r="O14267" s="21"/>
      <c r="Q14267" s="29"/>
      <c r="U14267" s="17"/>
      <c r="V14267" s="2">
        <v>205</v>
      </c>
      <c r="Y14267" t="str">
        <f t="shared" si="886"/>
        <v/>
      </c>
      <c r="AA14267" t="str">
        <f t="shared" si="887"/>
        <v/>
      </c>
      <c r="AC14267" s="7"/>
      <c r="AD14267" t="s">
        <v>4653</v>
      </c>
      <c r="AE14267">
        <f t="shared" si="888"/>
        <v>0</v>
      </c>
      <c r="AG14267" s="2"/>
      <c r="AH14267" t="s">
        <v>1388</v>
      </c>
      <c r="AI14267" s="7" t="s">
        <v>4610</v>
      </c>
    </row>
    <row r="14268" spans="1:35" ht="11" customHeight="1" outlineLevel="1" x14ac:dyDescent="0.25">
      <c r="A14268" t="s">
        <v>18039</v>
      </c>
      <c r="C14268" s="2" t="s">
        <v>12974</v>
      </c>
      <c r="D14268" s="2">
        <v>209</v>
      </c>
      <c r="E14268" s="7">
        <v>1981</v>
      </c>
      <c r="F14268" s="5" t="s">
        <v>1346</v>
      </c>
      <c r="H14268" s="5" t="s">
        <v>5398</v>
      </c>
      <c r="I14268" s="6" t="s">
        <v>4654</v>
      </c>
      <c r="J14268" s="6" t="s">
        <v>18080</v>
      </c>
      <c r="K14268" s="17">
        <v>6</v>
      </c>
      <c r="L14268" s="17" t="s">
        <v>7732</v>
      </c>
      <c r="M14268" s="9"/>
      <c r="N14268" s="9"/>
      <c r="O14268" s="21"/>
      <c r="Q14268" s="29"/>
      <c r="U14268" s="17"/>
      <c r="V14268" s="2">
        <v>206</v>
      </c>
      <c r="Y14268" t="str">
        <f t="shared" si="886"/>
        <v/>
      </c>
      <c r="AA14268" t="str">
        <f t="shared" si="887"/>
        <v/>
      </c>
      <c r="AC14268" s="7"/>
      <c r="AD14268" t="s">
        <v>4654</v>
      </c>
      <c r="AE14268">
        <f t="shared" ref="AE14268:AE14277" si="889">COUNTIF(I14268,"*Fuji*")</f>
        <v>0</v>
      </c>
      <c r="AG14268" s="2"/>
      <c r="AH14268" t="s">
        <v>1388</v>
      </c>
      <c r="AI14268" s="7" t="s">
        <v>4610</v>
      </c>
    </row>
    <row r="14269" spans="1:35" ht="11" customHeight="1" outlineLevel="1" x14ac:dyDescent="0.25">
      <c r="A14269" t="s">
        <v>18039</v>
      </c>
      <c r="C14269" s="2" t="s">
        <v>12974</v>
      </c>
      <c r="D14269" s="2">
        <v>210</v>
      </c>
      <c r="E14269" s="7">
        <v>1981</v>
      </c>
      <c r="F14269" s="5" t="s">
        <v>6019</v>
      </c>
      <c r="H14269" s="5" t="s">
        <v>5398</v>
      </c>
      <c r="I14269" s="6" t="s">
        <v>4655</v>
      </c>
      <c r="J14269" s="6" t="s">
        <v>18080</v>
      </c>
      <c r="K14269" s="17">
        <v>6</v>
      </c>
      <c r="L14269" s="17" t="s">
        <v>7732</v>
      </c>
      <c r="M14269" s="9"/>
      <c r="N14269" s="9"/>
      <c r="O14269" s="21"/>
      <c r="Q14269" s="29"/>
      <c r="U14269" s="17"/>
      <c r="V14269" s="2">
        <v>207</v>
      </c>
      <c r="Y14269" t="str">
        <f t="shared" si="886"/>
        <v/>
      </c>
      <c r="AA14269" t="str">
        <f t="shared" si="887"/>
        <v/>
      </c>
      <c r="AC14269" s="7"/>
      <c r="AD14269" t="s">
        <v>4655</v>
      </c>
      <c r="AE14269">
        <f t="shared" si="889"/>
        <v>0</v>
      </c>
      <c r="AG14269" s="2"/>
      <c r="AH14269" t="s">
        <v>1388</v>
      </c>
      <c r="AI14269" s="7" t="s">
        <v>4610</v>
      </c>
    </row>
    <row r="14270" spans="1:35" ht="11" customHeight="1" outlineLevel="1" x14ac:dyDescent="0.25">
      <c r="A14270" t="s">
        <v>18039</v>
      </c>
      <c r="C14270" s="2" t="s">
        <v>12974</v>
      </c>
      <c r="D14270" s="2">
        <v>211</v>
      </c>
      <c r="E14270" s="7">
        <v>1981</v>
      </c>
      <c r="F14270" s="5" t="s">
        <v>6019</v>
      </c>
      <c r="H14270" s="5" t="s">
        <v>5398</v>
      </c>
      <c r="I14270" s="6" t="s">
        <v>4655</v>
      </c>
      <c r="J14270" s="6" t="s">
        <v>18080</v>
      </c>
      <c r="K14270" s="17">
        <v>6</v>
      </c>
      <c r="L14270" s="17" t="s">
        <v>7732</v>
      </c>
      <c r="M14270" s="9"/>
      <c r="N14270" s="9"/>
      <c r="O14270" s="21"/>
      <c r="Q14270" s="29"/>
      <c r="U14270" s="17"/>
      <c r="V14270" s="2">
        <v>208</v>
      </c>
      <c r="Y14270" t="str">
        <f t="shared" si="886"/>
        <v/>
      </c>
      <c r="AA14270" t="str">
        <f t="shared" si="887"/>
        <v/>
      </c>
      <c r="AC14270" s="7"/>
      <c r="AD14270" t="s">
        <v>4655</v>
      </c>
      <c r="AE14270">
        <f t="shared" si="889"/>
        <v>0</v>
      </c>
      <c r="AG14270" s="2"/>
      <c r="AH14270" t="s">
        <v>1388</v>
      </c>
      <c r="AI14270" s="7" t="s">
        <v>4610</v>
      </c>
    </row>
    <row r="14271" spans="1:35" ht="11" customHeight="1" outlineLevel="1" x14ac:dyDescent="0.25">
      <c r="A14271" t="s">
        <v>18039</v>
      </c>
      <c r="C14271" s="2" t="s">
        <v>12974</v>
      </c>
      <c r="D14271" s="2">
        <v>259</v>
      </c>
      <c r="E14271" s="7">
        <v>1983</v>
      </c>
      <c r="F14271" s="5" t="s">
        <v>6019</v>
      </c>
      <c r="H14271" s="5" t="s">
        <v>5398</v>
      </c>
      <c r="I14271" s="6" t="s">
        <v>1688</v>
      </c>
      <c r="J14271" s="6" t="s">
        <v>4011</v>
      </c>
      <c r="K14271" s="17">
        <v>5</v>
      </c>
      <c r="L14271" s="17" t="s">
        <v>7732</v>
      </c>
      <c r="M14271" s="9"/>
      <c r="N14271" s="9"/>
      <c r="O14271" s="21"/>
      <c r="Q14271" s="29"/>
      <c r="U14271" s="17"/>
      <c r="V14271" s="2">
        <v>270</v>
      </c>
      <c r="Y14271" t="str">
        <f t="shared" si="886"/>
        <v/>
      </c>
      <c r="AA14271" t="str">
        <f t="shared" si="887"/>
        <v/>
      </c>
      <c r="AC14271" s="7"/>
      <c r="AD14271" t="s">
        <v>1688</v>
      </c>
      <c r="AE14271">
        <f t="shared" si="889"/>
        <v>0</v>
      </c>
      <c r="AG14271" s="2"/>
      <c r="AH14271" t="s">
        <v>1388</v>
      </c>
      <c r="AI14271" s="7" t="s">
        <v>4610</v>
      </c>
    </row>
    <row r="14272" spans="1:35" ht="11" customHeight="1" outlineLevel="1" x14ac:dyDescent="0.25">
      <c r="A14272" t="s">
        <v>18039</v>
      </c>
      <c r="C14272" s="2" t="s">
        <v>12974</v>
      </c>
      <c r="D14272" s="2">
        <v>627</v>
      </c>
      <c r="E14272" s="7">
        <v>1989</v>
      </c>
      <c r="F14272" s="5" t="s">
        <v>5279</v>
      </c>
      <c r="H14272" s="5" t="s">
        <v>5398</v>
      </c>
      <c r="I14272" s="6" t="s">
        <v>3243</v>
      </c>
      <c r="J14272" s="6" t="s">
        <v>10315</v>
      </c>
      <c r="K14272" s="17">
        <v>3</v>
      </c>
      <c r="L14272" s="17" t="s">
        <v>7732</v>
      </c>
      <c r="M14272" s="9"/>
      <c r="N14272" s="9"/>
      <c r="O14272" s="21"/>
      <c r="Q14272" s="29"/>
      <c r="U14272" s="17"/>
      <c r="V14272" s="2">
        <v>634</v>
      </c>
      <c r="Y14272" t="str">
        <f t="shared" ref="Y14272:Y14278" si="890">IF(COUNTIF(F14272,"*fdc*"),1,"")</f>
        <v/>
      </c>
      <c r="AA14272" t="str">
        <f t="shared" ref="AA14272:AA14278" si="891">IF(COUNTIF(F14272,"*s/s*"),1,"")</f>
        <v/>
      </c>
      <c r="AC14272" s="7"/>
      <c r="AD14272" t="s">
        <v>3243</v>
      </c>
      <c r="AE14272">
        <f t="shared" si="889"/>
        <v>1</v>
      </c>
      <c r="AG14272" s="2"/>
      <c r="AH14272" t="s">
        <v>4288</v>
      </c>
      <c r="AI14272" s="7" t="s">
        <v>4610</v>
      </c>
    </row>
    <row r="14273" spans="1:49" ht="11" customHeight="1" outlineLevel="1" x14ac:dyDescent="0.25">
      <c r="A14273" t="s">
        <v>18041</v>
      </c>
      <c r="C14273" s="2" t="s">
        <v>12974</v>
      </c>
      <c r="D14273" s="2" t="s">
        <v>17883</v>
      </c>
      <c r="E14273" s="7">
        <v>2005</v>
      </c>
      <c r="F14273" s="5" t="s">
        <v>17553</v>
      </c>
      <c r="H14273" s="5" t="s">
        <v>5398</v>
      </c>
      <c r="I14273" s="6" t="s">
        <v>2352</v>
      </c>
      <c r="J14273" s="6" t="s">
        <v>8499</v>
      </c>
      <c r="K14273" s="17">
        <v>3</v>
      </c>
      <c r="L14273" s="17" t="s">
        <v>7730</v>
      </c>
      <c r="M14273" s="9">
        <v>5.6</v>
      </c>
      <c r="N14273" s="9"/>
      <c r="O14273" s="21"/>
      <c r="Q14273" s="29"/>
      <c r="U14273" s="17"/>
      <c r="V14273" s="2"/>
      <c r="Y14273" t="str">
        <f t="shared" si="890"/>
        <v/>
      </c>
      <c r="AA14273">
        <f t="shared" si="891"/>
        <v>1</v>
      </c>
      <c r="AC14273" s="7"/>
      <c r="AD14273" t="s">
        <v>2352</v>
      </c>
      <c r="AE14273">
        <f t="shared" si="889"/>
        <v>0</v>
      </c>
      <c r="AG14273" s="2">
        <v>1</v>
      </c>
      <c r="AI14273" s="7"/>
    </row>
    <row r="14274" spans="1:49" ht="11" customHeight="1" outlineLevel="1" x14ac:dyDescent="0.25">
      <c r="A14274" t="s">
        <v>18042</v>
      </c>
      <c r="C14274" s="2" t="s">
        <v>12974</v>
      </c>
      <c r="D14274" s="2">
        <v>279</v>
      </c>
      <c r="E14274" s="7">
        <v>2013</v>
      </c>
      <c r="F14274" s="5" t="s">
        <v>22039</v>
      </c>
      <c r="H14274" s="5" t="s">
        <v>5398</v>
      </c>
      <c r="I14274" s="6" t="s">
        <v>9078</v>
      </c>
      <c r="J14274" s="6" t="s">
        <v>17884</v>
      </c>
      <c r="K14274" s="17">
        <v>4</v>
      </c>
      <c r="L14274" s="17" t="s">
        <v>7732</v>
      </c>
      <c r="M14274" s="9"/>
      <c r="N14274" s="9"/>
      <c r="O14274" s="21">
        <v>575</v>
      </c>
      <c r="Q14274" s="29"/>
      <c r="U14274" s="17"/>
      <c r="V14274" s="2"/>
      <c r="Y14274" t="str">
        <f t="shared" si="890"/>
        <v/>
      </c>
      <c r="AA14274" t="str">
        <f t="shared" si="891"/>
        <v/>
      </c>
      <c r="AC14274" s="7"/>
      <c r="AD14274" t="s">
        <v>9078</v>
      </c>
      <c r="AE14274">
        <f t="shared" si="889"/>
        <v>0</v>
      </c>
      <c r="AG14274" s="2"/>
      <c r="AI14274" s="7"/>
    </row>
    <row r="14275" spans="1:49" ht="11" customHeight="1" outlineLevel="1" x14ac:dyDescent="0.25">
      <c r="A14275" t="s">
        <v>18043</v>
      </c>
      <c r="C14275" s="2" t="s">
        <v>12974</v>
      </c>
      <c r="D14275" s="2" t="s">
        <v>870</v>
      </c>
      <c r="E14275" s="7">
        <v>2013</v>
      </c>
      <c r="F14275" s="5" t="s">
        <v>17567</v>
      </c>
      <c r="H14275" s="5" t="s">
        <v>5398</v>
      </c>
      <c r="I14275" s="6" t="s">
        <v>9078</v>
      </c>
      <c r="J14275" s="6" t="s">
        <v>17884</v>
      </c>
      <c r="K14275" s="17">
        <v>4</v>
      </c>
      <c r="L14275" s="17" t="s">
        <v>7732</v>
      </c>
      <c r="M14275" s="9"/>
      <c r="N14275" s="9"/>
      <c r="O14275" s="21"/>
      <c r="Q14275" s="29"/>
      <c r="U14275" s="17"/>
      <c r="V14275" s="2"/>
      <c r="Y14275" t="str">
        <f t="shared" si="890"/>
        <v/>
      </c>
      <c r="AA14275">
        <f t="shared" si="891"/>
        <v>1</v>
      </c>
      <c r="AC14275" s="7"/>
      <c r="AD14275" t="s">
        <v>9078</v>
      </c>
      <c r="AE14275">
        <f t="shared" si="889"/>
        <v>0</v>
      </c>
      <c r="AG14275" s="2"/>
      <c r="AI14275" s="7"/>
    </row>
    <row r="14276" spans="1:49" ht="11" customHeight="1" outlineLevel="1" x14ac:dyDescent="0.25">
      <c r="A14276" t="s">
        <v>18044</v>
      </c>
      <c r="C14276" s="2" t="s">
        <v>12974</v>
      </c>
      <c r="D14276" s="2" t="s">
        <v>17885</v>
      </c>
      <c r="E14276" s="7">
        <v>2013</v>
      </c>
      <c r="F14276" s="5" t="s">
        <v>17571</v>
      </c>
      <c r="H14276" s="5" t="s">
        <v>5398</v>
      </c>
      <c r="I14276" s="6" t="s">
        <v>7554</v>
      </c>
      <c r="J14276" s="6" t="s">
        <v>7554</v>
      </c>
      <c r="K14276" s="17">
        <v>7</v>
      </c>
      <c r="L14276" s="17" t="s">
        <v>7732</v>
      </c>
      <c r="M14276" s="9"/>
      <c r="N14276" s="9"/>
      <c r="O14276" s="21">
        <v>461</v>
      </c>
      <c r="Q14276" s="29"/>
      <c r="U14276" s="17"/>
      <c r="V14276" s="2"/>
      <c r="Y14276" t="str">
        <f t="shared" si="890"/>
        <v/>
      </c>
      <c r="AA14276">
        <f t="shared" si="891"/>
        <v>1</v>
      </c>
      <c r="AC14276" s="7"/>
      <c r="AD14276" t="s">
        <v>7554</v>
      </c>
      <c r="AE14276">
        <f t="shared" si="889"/>
        <v>0</v>
      </c>
      <c r="AG14276" s="2"/>
      <c r="AI14276" s="7"/>
    </row>
    <row r="14277" spans="1:49" ht="11" customHeight="1" outlineLevel="1" x14ac:dyDescent="0.25">
      <c r="A14277" t="s">
        <v>18045</v>
      </c>
      <c r="C14277" s="2" t="s">
        <v>12974</v>
      </c>
      <c r="D14277" s="2" t="s">
        <v>17886</v>
      </c>
      <c r="E14277" s="7">
        <v>2013</v>
      </c>
      <c r="F14277" s="5" t="s">
        <v>17887</v>
      </c>
      <c r="H14277" s="5" t="s">
        <v>5398</v>
      </c>
      <c r="I14277" s="6" t="s">
        <v>7554</v>
      </c>
      <c r="J14277" s="6" t="s">
        <v>7554</v>
      </c>
      <c r="K14277" s="17">
        <v>7</v>
      </c>
      <c r="L14277" s="17" t="s">
        <v>7732</v>
      </c>
      <c r="M14277" s="9"/>
      <c r="N14277" s="9"/>
      <c r="O14277" s="21"/>
      <c r="Q14277" s="29"/>
      <c r="U14277" s="17"/>
      <c r="V14277" s="2"/>
      <c r="Y14277" t="str">
        <f t="shared" si="890"/>
        <v/>
      </c>
      <c r="AA14277">
        <f t="shared" si="891"/>
        <v>1</v>
      </c>
      <c r="AC14277" s="7"/>
      <c r="AD14277" t="s">
        <v>7554</v>
      </c>
      <c r="AE14277">
        <f t="shared" si="889"/>
        <v>0</v>
      </c>
      <c r="AG14277" s="2"/>
      <c r="AI14277" s="7"/>
    </row>
    <row r="14278" spans="1:49" ht="11" customHeight="1" outlineLevel="1" x14ac:dyDescent="0.25">
      <c r="A14278" t="s">
        <v>18046</v>
      </c>
      <c r="C14278" s="2" t="s">
        <v>12974</v>
      </c>
      <c r="D14278" s="2">
        <v>185</v>
      </c>
      <c r="E14278" s="7">
        <v>2011</v>
      </c>
      <c r="F14278" s="5" t="s">
        <v>13095</v>
      </c>
      <c r="H14278" s="5" t="s">
        <v>5398</v>
      </c>
      <c r="I14278" s="6" t="s">
        <v>13972</v>
      </c>
      <c r="J14278" s="6" t="s">
        <v>17888</v>
      </c>
      <c r="K14278" s="17">
        <v>6</v>
      </c>
      <c r="L14278" s="17" t="s">
        <v>7732</v>
      </c>
      <c r="M14278" s="9"/>
      <c r="N14278" s="9"/>
      <c r="O14278" s="21">
        <v>508</v>
      </c>
      <c r="Q14278" s="29"/>
      <c r="U14278" s="17"/>
      <c r="V14278" s="2"/>
      <c r="Y14278" t="str">
        <f t="shared" si="890"/>
        <v/>
      </c>
      <c r="AA14278">
        <f t="shared" si="891"/>
        <v>1</v>
      </c>
      <c r="AC14278" s="7"/>
      <c r="AD14278" t="s">
        <v>13972</v>
      </c>
      <c r="AE14278">
        <f>COUNTIF(I14278,"*Fuji*")</f>
        <v>0</v>
      </c>
      <c r="AG14278" s="2"/>
      <c r="AI14278" s="7"/>
    </row>
    <row r="14279" spans="1:49" ht="11" customHeight="1" x14ac:dyDescent="0.25">
      <c r="A14279" t="s">
        <v>18047</v>
      </c>
      <c r="B14279" t="s">
        <v>17245</v>
      </c>
      <c r="C14279" s="2" t="s">
        <v>12974</v>
      </c>
      <c r="E14279" s="7"/>
      <c r="F14279" s="5"/>
      <c r="H14279" s="5"/>
      <c r="I14279" s="6"/>
      <c r="J14279" s="6"/>
      <c r="K14279" s="17"/>
      <c r="L14279" s="17"/>
      <c r="M14279" s="9"/>
      <c r="N14279" s="9">
        <f>SUM(M14280:M14330)</f>
        <v>78.300000000000011</v>
      </c>
      <c r="O14279" s="21">
        <v>5795</v>
      </c>
      <c r="P14279">
        <f>COUNTIF(L14280:L14330,"*")</f>
        <v>51</v>
      </c>
      <c r="Q14279" s="29">
        <f>P14279/O14279</f>
        <v>8.800690250215704E-3</v>
      </c>
      <c r="R14279">
        <f>COUNTIF(L14280:L14330,"Y")+COUNTIF(L14280:L14330,"S")</f>
        <v>16</v>
      </c>
      <c r="U14279" s="17" t="s">
        <v>7730</v>
      </c>
      <c r="V14279" s="2"/>
      <c r="W14279" t="s">
        <v>18498</v>
      </c>
      <c r="Y14279" t="str">
        <f t="shared" ref="Y14279:Y14310" si="892">IF(COUNTIF(F14279,"*fdc*"),1,"")</f>
        <v/>
      </c>
      <c r="AA14279" t="str">
        <f t="shared" ref="AA14279:AA14310" si="893">IF(COUNTIF(F14279,"*s/s*"),1,"")</f>
        <v/>
      </c>
      <c r="AC14279" s="7"/>
      <c r="AF14279">
        <f>COUNTIF(AE14280:AE14330,"1")</f>
        <v>3</v>
      </c>
      <c r="AG14279" s="2"/>
      <c r="AI14279" s="7"/>
      <c r="AJ14279">
        <f>COUNTIF($K14280:$K14330,"1")-COUNTIFS($K14280:$K14330,"1",$L14280:$L14330,"V")</f>
        <v>9</v>
      </c>
      <c r="AK14279">
        <f>COUNTIFS($K14280:$K14330,"1",$L14280:$L14330,"Y")+COUNTIFS($K14280:$K14330,"1",$L14280:$L14330,"s")</f>
        <v>7</v>
      </c>
      <c r="AL14279">
        <f>COUNTIF($K14280:$K14330,"2")-COUNTIFS($K14280:$K14330,"2",$L14280:$L14330,"V")</f>
        <v>0</v>
      </c>
      <c r="AM14279">
        <f>COUNTIFS($K14280:$K14330,"2",$L14280:$L14330,"Y")+COUNTIFS($K14280:$K14330,"2",$L14280:$L14330,"s")</f>
        <v>0</v>
      </c>
      <c r="AN14279">
        <f>COUNTIF($K14280:$K14330,"3")-COUNTIFS($K14280:$K14330,"3",$L14280:$L14330,"V")</f>
        <v>14</v>
      </c>
      <c r="AO14279">
        <f>COUNTIFS($K14280:$K14330,"3",$L14280:$L14330,"Y")+COUNTIFS($K14280:$K14330,"3",$L14280:$L14330,"s")</f>
        <v>8</v>
      </c>
      <c r="AP14279">
        <f>COUNTIF($K14280:$K14330,"4")-COUNTIFS($K14280:$K14330,"4",$L14280:$L14330,"V")</f>
        <v>1</v>
      </c>
      <c r="AQ14279">
        <f>COUNTIFS($K14280:$K14330,"4",$L14280:$L14330,"Y")+COUNTIFS($K14280:$K14330,"4",$L14280:$L14330,"s")</f>
        <v>1</v>
      </c>
      <c r="AR14279">
        <f>COUNTIF($K14280:$K14330,"5")-COUNTIFS($K14280:$K14330,"5",$L14280:$L14330,"V")</f>
        <v>1</v>
      </c>
      <c r="AS14279">
        <f>COUNTIFS($K14280:$K14330,"5",$L14280:$L14330,"Y")+COUNTIFS($K14280:$K14330,"5",$L14280:$L14330,"s")</f>
        <v>0</v>
      </c>
      <c r="AT14279">
        <f>COUNTIF($K14280:$K14330,"6")-COUNTIFS($K14280:$K14330,"6",$L14280:$L14330,"V")</f>
        <v>0</v>
      </c>
      <c r="AU14279">
        <f>COUNTIFS($K14280:$K14330,"6",$L14280:$L14330,"Y")+COUNTIFS($K14280:$K14330,"6",$L14280:$L14330,"s")</f>
        <v>0</v>
      </c>
      <c r="AV14279">
        <f>COUNTIF($K14280:$K14330,"7")-COUNTIFS($K14280:$K14330,"7",$L14280:$L14330,"V")</f>
        <v>26</v>
      </c>
      <c r="AW14279">
        <f>COUNTIFS($K14280:$K14330,"7",$L14280:$L14330,"Y")+COUNTIFS($K14280:$K14330,"7",$L14280:$L14330,"s")</f>
        <v>0</v>
      </c>
    </row>
    <row r="14280" spans="1:49" ht="11" customHeight="1" outlineLevel="1" x14ac:dyDescent="0.25">
      <c r="A14280" t="s">
        <v>18040</v>
      </c>
      <c r="C14280" s="2" t="s">
        <v>12974</v>
      </c>
      <c r="D14280" s="2">
        <v>5</v>
      </c>
      <c r="E14280" s="7">
        <v>1993</v>
      </c>
      <c r="F14280" s="5" t="s">
        <v>5138</v>
      </c>
      <c r="H14280" s="5" t="s">
        <v>5398</v>
      </c>
      <c r="I14280" s="6" t="s">
        <v>5784</v>
      </c>
      <c r="J14280" s="40" t="s">
        <v>18048</v>
      </c>
      <c r="K14280" s="17">
        <v>1</v>
      </c>
      <c r="L14280" s="17" t="s">
        <v>7730</v>
      </c>
      <c r="M14280" s="9">
        <v>12</v>
      </c>
      <c r="N14280" s="9"/>
      <c r="O14280" s="21"/>
      <c r="Q14280" s="29"/>
      <c r="T14280">
        <v>1</v>
      </c>
      <c r="U14280" s="17"/>
      <c r="V14280" s="2"/>
      <c r="Y14280" t="str">
        <f t="shared" si="892"/>
        <v/>
      </c>
      <c r="AA14280" t="str">
        <f t="shared" si="893"/>
        <v/>
      </c>
      <c r="AC14280" s="7"/>
      <c r="AD14280" t="s">
        <v>5784</v>
      </c>
      <c r="AE14280">
        <f t="shared" ref="AE14280:AE14311" si="894">COUNTIF(I14280,"*Fuji*")</f>
        <v>0</v>
      </c>
      <c r="AG14280" s="2"/>
      <c r="AI14280" s="7"/>
    </row>
    <row r="14281" spans="1:49" ht="11" customHeight="1" outlineLevel="1" x14ac:dyDescent="0.25">
      <c r="A14281" t="s">
        <v>18040</v>
      </c>
      <c r="C14281" s="2" t="s">
        <v>12974</v>
      </c>
      <c r="D14281" s="2">
        <v>183</v>
      </c>
      <c r="E14281" s="7">
        <v>1993</v>
      </c>
      <c r="F14281" s="5" t="s">
        <v>2974</v>
      </c>
      <c r="H14281" s="5" t="s">
        <v>5398</v>
      </c>
      <c r="I14281" s="6" t="s">
        <v>3698</v>
      </c>
      <c r="J14281" s="6" t="s">
        <v>18049</v>
      </c>
      <c r="K14281" s="17">
        <v>1</v>
      </c>
      <c r="L14281" s="17" t="s">
        <v>7730</v>
      </c>
      <c r="M14281" s="9">
        <v>5.3</v>
      </c>
      <c r="N14281" s="9"/>
      <c r="O14281" s="21"/>
      <c r="Q14281" s="29"/>
      <c r="S14281">
        <v>1</v>
      </c>
      <c r="T14281">
        <v>1</v>
      </c>
      <c r="U14281" s="17"/>
      <c r="V14281" s="2">
        <v>1949</v>
      </c>
      <c r="Y14281" t="str">
        <f t="shared" si="892"/>
        <v/>
      </c>
      <c r="AA14281" t="str">
        <f t="shared" si="893"/>
        <v/>
      </c>
      <c r="AC14281" s="7"/>
      <c r="AD14281" t="s">
        <v>3698</v>
      </c>
      <c r="AE14281">
        <f t="shared" si="894"/>
        <v>0</v>
      </c>
      <c r="AG14281" s="2"/>
      <c r="AI14281" s="7"/>
    </row>
    <row r="14282" spans="1:49" ht="11" customHeight="1" outlineLevel="1" x14ac:dyDescent="0.25">
      <c r="A14282" t="s">
        <v>18040</v>
      </c>
      <c r="C14282" s="2" t="s">
        <v>12974</v>
      </c>
      <c r="D14282" s="2">
        <v>186</v>
      </c>
      <c r="E14282" s="7">
        <v>1993</v>
      </c>
      <c r="F14282" s="5" t="s">
        <v>3773</v>
      </c>
      <c r="H14282" s="5" t="s">
        <v>5398</v>
      </c>
      <c r="I14282" s="6" t="s">
        <v>9083</v>
      </c>
      <c r="J14282" s="6" t="s">
        <v>18084</v>
      </c>
      <c r="K14282" s="17">
        <v>4</v>
      </c>
      <c r="L14282" s="17" t="s">
        <v>7730</v>
      </c>
      <c r="M14282" s="9">
        <v>5.3</v>
      </c>
      <c r="N14282" s="9"/>
      <c r="O14282" s="21"/>
      <c r="Q14282" s="29"/>
      <c r="U14282" s="17"/>
      <c r="V14282" s="2"/>
      <c r="Y14282" t="str">
        <f t="shared" si="892"/>
        <v/>
      </c>
      <c r="AA14282" t="str">
        <f t="shared" si="893"/>
        <v/>
      </c>
      <c r="AC14282" s="7"/>
      <c r="AD14282" t="s">
        <v>9083</v>
      </c>
      <c r="AE14282">
        <f t="shared" si="894"/>
        <v>0</v>
      </c>
      <c r="AG14282" s="2"/>
      <c r="AI14282" s="7"/>
    </row>
    <row r="14283" spans="1:49" ht="11" customHeight="1" outlineLevel="1" x14ac:dyDescent="0.25">
      <c r="A14283" t="s">
        <v>18040</v>
      </c>
      <c r="C14283" s="2" t="s">
        <v>12974</v>
      </c>
      <c r="D14283" s="2">
        <v>187</v>
      </c>
      <c r="E14283" s="7">
        <v>1993</v>
      </c>
      <c r="F14283" s="5" t="s">
        <v>6311</v>
      </c>
      <c r="H14283" s="5" t="s">
        <v>5398</v>
      </c>
      <c r="I14283" s="6" t="s">
        <v>4984</v>
      </c>
      <c r="J14283" s="6" t="s">
        <v>18049</v>
      </c>
      <c r="K14283" s="17">
        <v>3</v>
      </c>
      <c r="L14283" s="17" t="s">
        <v>7730</v>
      </c>
      <c r="M14283" s="9">
        <v>5.3</v>
      </c>
      <c r="N14283" s="9"/>
      <c r="O14283" s="21"/>
      <c r="Q14283" s="29"/>
      <c r="U14283" s="17"/>
      <c r="V14283" s="2">
        <v>1954</v>
      </c>
      <c r="Y14283" t="str">
        <f t="shared" si="892"/>
        <v/>
      </c>
      <c r="AA14283" t="str">
        <f t="shared" si="893"/>
        <v/>
      </c>
      <c r="AC14283" s="7"/>
      <c r="AD14283" t="s">
        <v>4984</v>
      </c>
      <c r="AE14283">
        <f t="shared" si="894"/>
        <v>0</v>
      </c>
      <c r="AG14283" s="2"/>
      <c r="AI14283" s="7"/>
    </row>
    <row r="14284" spans="1:49" ht="11" customHeight="1" outlineLevel="1" collapsed="1" x14ac:dyDescent="0.25">
      <c r="A14284" t="s">
        <v>18040</v>
      </c>
      <c r="C14284" s="2" t="s">
        <v>12974</v>
      </c>
      <c r="D14284" s="2" t="s">
        <v>18050</v>
      </c>
      <c r="E14284" s="7">
        <v>1994</v>
      </c>
      <c r="F14284" s="5" t="s">
        <v>18051</v>
      </c>
      <c r="H14284" s="5" t="s">
        <v>5398</v>
      </c>
      <c r="I14284" s="6" t="s">
        <v>2352</v>
      </c>
      <c r="J14284" s="6" t="s">
        <v>8499</v>
      </c>
      <c r="K14284" s="17">
        <v>1</v>
      </c>
      <c r="L14284" s="17" t="s">
        <v>7730</v>
      </c>
      <c r="M14284" s="9">
        <v>10.5</v>
      </c>
      <c r="N14284" s="9"/>
      <c r="O14284" s="21"/>
      <c r="Q14284" s="29"/>
      <c r="U14284" s="17"/>
      <c r="V14284" s="2">
        <v>2046</v>
      </c>
      <c r="Y14284" t="str">
        <f t="shared" si="892"/>
        <v/>
      </c>
      <c r="AA14284">
        <f t="shared" si="893"/>
        <v>1</v>
      </c>
      <c r="AC14284" s="7"/>
      <c r="AD14284" t="s">
        <v>2352</v>
      </c>
      <c r="AE14284">
        <f t="shared" si="894"/>
        <v>0</v>
      </c>
      <c r="AG14284" s="2">
        <v>1</v>
      </c>
      <c r="AI14284" s="7"/>
    </row>
    <row r="14285" spans="1:49" ht="11" customHeight="1" outlineLevel="1" x14ac:dyDescent="0.25">
      <c r="A14285" t="s">
        <v>18040</v>
      </c>
      <c r="C14285" s="2" t="s">
        <v>12974</v>
      </c>
      <c r="D14285" s="2">
        <v>1044</v>
      </c>
      <c r="E14285" s="7">
        <v>1995</v>
      </c>
      <c r="F14285" s="5" t="s">
        <v>2982</v>
      </c>
      <c r="H14285" s="5" t="s">
        <v>5398</v>
      </c>
      <c r="I14285" s="6" t="s">
        <v>6213</v>
      </c>
      <c r="J14285" s="6" t="s">
        <v>18083</v>
      </c>
      <c r="K14285" s="17">
        <v>3</v>
      </c>
      <c r="L14285" s="17" t="s">
        <v>7732</v>
      </c>
      <c r="M14285" s="9"/>
      <c r="N14285" s="9"/>
      <c r="O14285" s="21"/>
      <c r="Q14285" s="29"/>
      <c r="U14285" s="17"/>
      <c r="V14285" s="2">
        <v>2229</v>
      </c>
      <c r="Y14285" t="str">
        <f t="shared" si="892"/>
        <v/>
      </c>
      <c r="AA14285" t="str">
        <f t="shared" si="893"/>
        <v/>
      </c>
      <c r="AC14285" s="7"/>
      <c r="AD14285" t="s">
        <v>6213</v>
      </c>
      <c r="AE14285">
        <f t="shared" si="894"/>
        <v>0</v>
      </c>
      <c r="AG14285" s="2"/>
      <c r="AI14285" s="7"/>
    </row>
    <row r="14286" spans="1:49" ht="11" customHeight="1" outlineLevel="1" x14ac:dyDescent="0.25">
      <c r="A14286" t="s">
        <v>18040</v>
      </c>
      <c r="C14286" s="2" t="s">
        <v>12974</v>
      </c>
      <c r="D14286" s="2" t="s">
        <v>10439</v>
      </c>
      <c r="E14286" s="7">
        <v>1995</v>
      </c>
      <c r="F14286" s="5" t="s">
        <v>13095</v>
      </c>
      <c r="H14286" s="5" t="s">
        <v>5398</v>
      </c>
      <c r="I14286" s="6" t="s">
        <v>2975</v>
      </c>
      <c r="J14286" s="6" t="s">
        <v>18083</v>
      </c>
      <c r="K14286" s="17">
        <v>3</v>
      </c>
      <c r="L14286" s="17" t="s">
        <v>7730</v>
      </c>
      <c r="M14286" s="9">
        <v>4</v>
      </c>
      <c r="N14286" s="9"/>
      <c r="O14286" s="21"/>
      <c r="Q14286" s="29"/>
      <c r="U14286" s="17"/>
      <c r="V14286" s="2">
        <v>2230</v>
      </c>
      <c r="Y14286" t="str">
        <f t="shared" si="892"/>
        <v/>
      </c>
      <c r="AA14286">
        <f t="shared" si="893"/>
        <v>1</v>
      </c>
      <c r="AC14286" s="7"/>
      <c r="AD14286" t="s">
        <v>2975</v>
      </c>
      <c r="AE14286">
        <f t="shared" si="894"/>
        <v>0</v>
      </c>
      <c r="AG14286" s="2"/>
      <c r="AI14286" s="7"/>
    </row>
    <row r="14287" spans="1:49" ht="11" customHeight="1" outlineLevel="1" x14ac:dyDescent="0.25">
      <c r="A14287" t="s">
        <v>18040</v>
      </c>
      <c r="C14287" s="2" t="s">
        <v>12974</v>
      </c>
      <c r="D14287" s="2">
        <v>1593</v>
      </c>
      <c r="E14287" s="7">
        <v>1997</v>
      </c>
      <c r="F14287" s="5" t="s">
        <v>2621</v>
      </c>
      <c r="H14287" s="5" t="s">
        <v>5398</v>
      </c>
      <c r="I14287" s="6" t="s">
        <v>6528</v>
      </c>
      <c r="J14287" s="6" t="s">
        <v>11805</v>
      </c>
      <c r="K14287" s="17">
        <v>3</v>
      </c>
      <c r="L14287" s="17" t="s">
        <v>7732</v>
      </c>
      <c r="M14287" s="9"/>
      <c r="N14287" s="9"/>
      <c r="O14287" s="21"/>
      <c r="Q14287" s="29"/>
      <c r="U14287" s="17"/>
      <c r="V14287" s="2">
        <v>2386</v>
      </c>
      <c r="X14287" t="s">
        <v>7732</v>
      </c>
      <c r="Y14287" t="str">
        <f t="shared" si="892"/>
        <v/>
      </c>
      <c r="AA14287" t="str">
        <f t="shared" si="893"/>
        <v/>
      </c>
      <c r="AC14287" s="7"/>
      <c r="AD14287" t="s">
        <v>6528</v>
      </c>
      <c r="AE14287">
        <f t="shared" si="894"/>
        <v>0</v>
      </c>
      <c r="AG14287" s="2"/>
      <c r="AI14287" s="7"/>
    </row>
    <row r="14288" spans="1:49" ht="11" customHeight="1" outlineLevel="1" x14ac:dyDescent="0.25">
      <c r="A14288" t="s">
        <v>18040</v>
      </c>
      <c r="C14288" s="2" t="s">
        <v>12974</v>
      </c>
      <c r="D14288" s="2">
        <v>1595</v>
      </c>
      <c r="E14288" s="7">
        <v>1997</v>
      </c>
      <c r="F14288" s="5" t="s">
        <v>6311</v>
      </c>
      <c r="H14288" s="5" t="s">
        <v>5398</v>
      </c>
      <c r="I14288" s="6" t="s">
        <v>1676</v>
      </c>
      <c r="J14288" s="6" t="s">
        <v>11805</v>
      </c>
      <c r="K14288" s="17">
        <v>3</v>
      </c>
      <c r="L14288" s="17" t="s">
        <v>7732</v>
      </c>
      <c r="M14288" s="9"/>
      <c r="N14288" s="9"/>
      <c r="O14288" s="21"/>
      <c r="Q14288" s="29"/>
      <c r="U14288" s="17"/>
      <c r="V14288" s="2">
        <v>2390</v>
      </c>
      <c r="X14288" t="s">
        <v>7732</v>
      </c>
      <c r="Y14288" t="str">
        <f t="shared" si="892"/>
        <v/>
      </c>
      <c r="AA14288" t="str">
        <f t="shared" si="893"/>
        <v/>
      </c>
      <c r="AC14288" s="7"/>
      <c r="AD14288" t="s">
        <v>1676</v>
      </c>
      <c r="AE14288">
        <f t="shared" si="894"/>
        <v>0</v>
      </c>
      <c r="AG14288" s="2"/>
      <c r="AI14288" s="7"/>
    </row>
    <row r="14289" spans="1:35" ht="11" customHeight="1" outlineLevel="1" x14ac:dyDescent="0.25">
      <c r="A14289" t="s">
        <v>18040</v>
      </c>
      <c r="C14289" s="2" t="s">
        <v>12974</v>
      </c>
      <c r="D14289" s="2">
        <v>1598</v>
      </c>
      <c r="E14289" s="7">
        <v>1997</v>
      </c>
      <c r="F14289" s="5" t="s">
        <v>1776</v>
      </c>
      <c r="H14289" s="5" t="s">
        <v>5398</v>
      </c>
      <c r="I14289" s="6" t="s">
        <v>1676</v>
      </c>
      <c r="J14289" s="6" t="s">
        <v>11805</v>
      </c>
      <c r="K14289" s="17">
        <v>3</v>
      </c>
      <c r="L14289" s="17" t="s">
        <v>7732</v>
      </c>
      <c r="M14289" s="9"/>
      <c r="N14289" s="9"/>
      <c r="O14289" s="21"/>
      <c r="Q14289" s="29"/>
      <c r="U14289" s="17"/>
      <c r="V14289" s="2">
        <v>2391</v>
      </c>
      <c r="X14289" t="s">
        <v>7732</v>
      </c>
      <c r="Y14289" t="str">
        <f t="shared" si="892"/>
        <v/>
      </c>
      <c r="AA14289" t="str">
        <f t="shared" si="893"/>
        <v/>
      </c>
      <c r="AC14289" s="7"/>
      <c r="AD14289" t="s">
        <v>1676</v>
      </c>
      <c r="AE14289">
        <f t="shared" si="894"/>
        <v>0</v>
      </c>
      <c r="AG14289" s="2"/>
      <c r="AI14289" s="7"/>
    </row>
    <row r="14290" spans="1:35" ht="11" customHeight="1" outlineLevel="1" x14ac:dyDescent="0.25">
      <c r="A14290" t="s">
        <v>18040</v>
      </c>
      <c r="C14290" s="2" t="s">
        <v>12974</v>
      </c>
      <c r="D14290" s="2">
        <v>1697</v>
      </c>
      <c r="E14290" s="7">
        <v>1997</v>
      </c>
      <c r="F14290" s="5" t="s">
        <v>66</v>
      </c>
      <c r="H14290" s="5" t="s">
        <v>5398</v>
      </c>
      <c r="I14290" s="6" t="s">
        <v>5399</v>
      </c>
      <c r="J14290" s="6" t="s">
        <v>18052</v>
      </c>
      <c r="K14290" s="17">
        <v>3</v>
      </c>
      <c r="L14290" s="17" t="s">
        <v>7732</v>
      </c>
      <c r="M14290" s="9"/>
      <c r="N14290" s="9"/>
      <c r="O14290" s="21"/>
      <c r="Q14290" s="29"/>
      <c r="U14290" s="17"/>
      <c r="V14290" s="2">
        <v>2435</v>
      </c>
      <c r="Y14290" t="str">
        <f t="shared" si="892"/>
        <v/>
      </c>
      <c r="AA14290" t="str">
        <f t="shared" si="893"/>
        <v/>
      </c>
      <c r="AC14290" s="7"/>
      <c r="AD14290" t="s">
        <v>5399</v>
      </c>
      <c r="AE14290">
        <f t="shared" si="894"/>
        <v>1</v>
      </c>
      <c r="AG14290" s="2"/>
      <c r="AI14290" s="7"/>
    </row>
    <row r="14291" spans="1:35" ht="11" customHeight="1" outlineLevel="1" x14ac:dyDescent="0.25">
      <c r="A14291" t="s">
        <v>18040</v>
      </c>
      <c r="C14291" s="2" t="s">
        <v>12974</v>
      </c>
      <c r="D14291" s="2">
        <v>1700</v>
      </c>
      <c r="E14291" s="7">
        <v>1997</v>
      </c>
      <c r="F14291" s="5" t="s">
        <v>66</v>
      </c>
      <c r="H14291" s="5" t="s">
        <v>5398</v>
      </c>
      <c r="I14291" s="6" t="s">
        <v>5399</v>
      </c>
      <c r="J14291" s="6" t="s">
        <v>18053</v>
      </c>
      <c r="K14291" s="17">
        <v>3</v>
      </c>
      <c r="L14291" s="17" t="s">
        <v>7732</v>
      </c>
      <c r="M14291" s="9"/>
      <c r="N14291" s="9"/>
      <c r="O14291" s="21"/>
      <c r="Q14291" s="29"/>
      <c r="U14291" s="17"/>
      <c r="V14291" s="2"/>
      <c r="Y14291" t="str">
        <f t="shared" si="892"/>
        <v/>
      </c>
      <c r="AA14291" t="str">
        <f t="shared" si="893"/>
        <v/>
      </c>
      <c r="AC14291" s="7"/>
      <c r="AD14291" t="s">
        <v>5399</v>
      </c>
      <c r="AE14291">
        <f t="shared" si="894"/>
        <v>1</v>
      </c>
      <c r="AG14291" s="2"/>
      <c r="AI14291" s="7"/>
    </row>
    <row r="14292" spans="1:35" ht="11" customHeight="1" outlineLevel="1" x14ac:dyDescent="0.25">
      <c r="A14292" t="s">
        <v>18040</v>
      </c>
      <c r="C14292" s="2" t="s">
        <v>12974</v>
      </c>
      <c r="D14292" s="2">
        <v>1974</v>
      </c>
      <c r="E14292" s="7">
        <v>1998</v>
      </c>
      <c r="F14292" s="5" t="s">
        <v>2982</v>
      </c>
      <c r="H14292" s="5" t="s">
        <v>5398</v>
      </c>
      <c r="I14292" s="6" t="s">
        <v>5784</v>
      </c>
      <c r="J14292" s="6" t="s">
        <v>18054</v>
      </c>
      <c r="K14292" s="17">
        <v>3</v>
      </c>
      <c r="L14292" s="17" t="s">
        <v>20076</v>
      </c>
      <c r="M14292" s="9"/>
      <c r="N14292" s="9"/>
      <c r="O14292" s="21"/>
      <c r="Q14292" s="29"/>
      <c r="U14292" s="17"/>
      <c r="V14292" s="2"/>
      <c r="Y14292" t="str">
        <f t="shared" si="892"/>
        <v/>
      </c>
      <c r="AA14292" t="str">
        <f t="shared" si="893"/>
        <v/>
      </c>
      <c r="AC14292" s="7"/>
      <c r="AD14292" t="s">
        <v>5784</v>
      </c>
      <c r="AE14292">
        <f t="shared" si="894"/>
        <v>0</v>
      </c>
      <c r="AG14292" s="2"/>
      <c r="AI14292" s="7"/>
    </row>
    <row r="14293" spans="1:35" ht="11" customHeight="1" outlineLevel="1" x14ac:dyDescent="0.25">
      <c r="A14293" t="s">
        <v>18040</v>
      </c>
      <c r="C14293" s="2" t="s">
        <v>12974</v>
      </c>
      <c r="D14293" s="2" t="s">
        <v>20604</v>
      </c>
      <c r="E14293" s="7">
        <v>1998</v>
      </c>
      <c r="F14293" s="5" t="s">
        <v>19141</v>
      </c>
      <c r="H14293" s="5" t="s">
        <v>5398</v>
      </c>
      <c r="I14293" s="6" t="s">
        <v>5784</v>
      </c>
      <c r="J14293" s="6" t="s">
        <v>18054</v>
      </c>
      <c r="K14293" s="17">
        <v>3</v>
      </c>
      <c r="L14293" s="17" t="s">
        <v>7730</v>
      </c>
      <c r="M14293" s="9">
        <v>5.6</v>
      </c>
      <c r="N14293" s="9"/>
      <c r="O14293" s="21"/>
      <c r="Q14293" s="29"/>
      <c r="U14293" s="17"/>
      <c r="V14293" s="2"/>
      <c r="Y14293" t="str">
        <f t="shared" si="892"/>
        <v/>
      </c>
      <c r="AA14293">
        <f t="shared" si="893"/>
        <v>1</v>
      </c>
      <c r="AC14293" s="7"/>
      <c r="AD14293" t="s">
        <v>5784</v>
      </c>
      <c r="AE14293">
        <f t="shared" si="894"/>
        <v>0</v>
      </c>
      <c r="AG14293" s="2"/>
      <c r="AI14293" s="7"/>
    </row>
    <row r="14294" spans="1:35" ht="11" customHeight="1" outlineLevel="1" x14ac:dyDescent="0.25">
      <c r="A14294" t="s">
        <v>18040</v>
      </c>
      <c r="C14294" s="2" t="s">
        <v>12974</v>
      </c>
      <c r="D14294" s="2" t="s">
        <v>20605</v>
      </c>
      <c r="E14294" s="7">
        <v>1998</v>
      </c>
      <c r="F14294" s="5" t="s">
        <v>19141</v>
      </c>
      <c r="H14294" s="5" t="s">
        <v>5398</v>
      </c>
      <c r="I14294" s="6" t="s">
        <v>5784</v>
      </c>
      <c r="J14294" s="6" t="s">
        <v>18054</v>
      </c>
      <c r="K14294" s="17">
        <v>3</v>
      </c>
      <c r="L14294" s="17" t="s">
        <v>7730</v>
      </c>
      <c r="M14294" s="9">
        <v>5.6</v>
      </c>
      <c r="N14294" s="9"/>
      <c r="O14294" s="21"/>
      <c r="Q14294" s="29"/>
      <c r="U14294" s="17"/>
      <c r="V14294" s="2"/>
      <c r="Y14294" t="str">
        <f t="shared" si="892"/>
        <v/>
      </c>
      <c r="AA14294">
        <f t="shared" si="893"/>
        <v>1</v>
      </c>
      <c r="AC14294" s="7"/>
      <c r="AD14294" t="s">
        <v>5784</v>
      </c>
      <c r="AE14294">
        <f t="shared" si="894"/>
        <v>0</v>
      </c>
      <c r="AG14294" s="2"/>
      <c r="AI14294" s="7"/>
    </row>
    <row r="14295" spans="1:35" ht="11" customHeight="1" outlineLevel="1" x14ac:dyDescent="0.25">
      <c r="A14295" t="s">
        <v>18040</v>
      </c>
      <c r="C14295" s="2" t="s">
        <v>12974</v>
      </c>
      <c r="D14295" s="2">
        <v>2239</v>
      </c>
      <c r="E14295" s="7">
        <v>1999</v>
      </c>
      <c r="F14295" s="5" t="s">
        <v>2982</v>
      </c>
      <c r="H14295" s="5" t="s">
        <v>5398</v>
      </c>
      <c r="I14295" s="6" t="s">
        <v>5784</v>
      </c>
      <c r="J14295" s="6" t="s">
        <v>18055</v>
      </c>
      <c r="K14295" s="17">
        <v>1</v>
      </c>
      <c r="L14295" s="17" t="s">
        <v>7730</v>
      </c>
      <c r="M14295" s="9">
        <v>5</v>
      </c>
      <c r="N14295" s="9"/>
      <c r="O14295" s="21"/>
      <c r="Q14295" s="29"/>
      <c r="U14295" s="17"/>
      <c r="V14295" s="2">
        <v>2669</v>
      </c>
      <c r="Y14295" t="str">
        <f t="shared" si="892"/>
        <v/>
      </c>
      <c r="AA14295" t="str">
        <f t="shared" si="893"/>
        <v/>
      </c>
      <c r="AC14295" s="7"/>
      <c r="AD14295" t="s">
        <v>5784</v>
      </c>
      <c r="AE14295">
        <f t="shared" si="894"/>
        <v>0</v>
      </c>
      <c r="AG14295" s="2"/>
      <c r="AI14295" s="7"/>
    </row>
    <row r="14296" spans="1:35" ht="11" customHeight="1" outlineLevel="1" x14ac:dyDescent="0.25">
      <c r="A14296" t="s">
        <v>18040</v>
      </c>
      <c r="C14296" s="2" t="s">
        <v>12974</v>
      </c>
      <c r="D14296" s="2">
        <v>2260</v>
      </c>
      <c r="E14296" s="7">
        <v>1999</v>
      </c>
      <c r="F14296" s="5" t="s">
        <v>5296</v>
      </c>
      <c r="H14296" s="5" t="s">
        <v>5398</v>
      </c>
      <c r="I14296" s="6" t="s">
        <v>5784</v>
      </c>
      <c r="J14296" s="6" t="s">
        <v>18055</v>
      </c>
      <c r="K14296" s="17">
        <v>1</v>
      </c>
      <c r="L14296" s="17" t="s">
        <v>7732</v>
      </c>
      <c r="M14296" s="9"/>
      <c r="N14296" s="9"/>
      <c r="O14296" s="21"/>
      <c r="Q14296" s="29"/>
      <c r="U14296" s="17"/>
      <c r="V14296" s="2"/>
      <c r="Y14296" t="str">
        <f t="shared" si="892"/>
        <v/>
      </c>
      <c r="AA14296" t="str">
        <f t="shared" si="893"/>
        <v/>
      </c>
      <c r="AC14296" s="7"/>
      <c r="AD14296" t="s">
        <v>5784</v>
      </c>
      <c r="AE14296">
        <f t="shared" si="894"/>
        <v>0</v>
      </c>
      <c r="AG14296" s="2"/>
      <c r="AI14296" s="7"/>
    </row>
    <row r="14297" spans="1:35" ht="11" customHeight="1" outlineLevel="1" x14ac:dyDescent="0.25">
      <c r="A14297" t="s">
        <v>18040</v>
      </c>
      <c r="C14297" s="2" t="s">
        <v>12974</v>
      </c>
      <c r="D14297" s="2" t="s">
        <v>18056</v>
      </c>
      <c r="E14297" s="7">
        <v>2001</v>
      </c>
      <c r="F14297" s="5" t="s">
        <v>16077</v>
      </c>
      <c r="H14297" s="5" t="s">
        <v>5398</v>
      </c>
      <c r="I14297" s="6" t="s">
        <v>2352</v>
      </c>
      <c r="J14297" s="6" t="s">
        <v>8499</v>
      </c>
      <c r="K14297" s="17">
        <v>1</v>
      </c>
      <c r="L14297" s="17" t="s">
        <v>7730</v>
      </c>
      <c r="M14297" s="9">
        <v>3.2</v>
      </c>
      <c r="N14297" s="9"/>
      <c r="O14297" s="21"/>
      <c r="Q14297" s="29"/>
      <c r="U14297" s="17"/>
      <c r="V14297" s="2">
        <v>2973</v>
      </c>
      <c r="Y14297" t="str">
        <f t="shared" si="892"/>
        <v/>
      </c>
      <c r="AA14297">
        <f t="shared" si="893"/>
        <v>1</v>
      </c>
      <c r="AC14297" s="7"/>
      <c r="AD14297" t="s">
        <v>2352</v>
      </c>
      <c r="AE14297">
        <f t="shared" si="894"/>
        <v>0</v>
      </c>
      <c r="AG14297" s="2">
        <v>1</v>
      </c>
      <c r="AI14297" s="7"/>
    </row>
    <row r="14298" spans="1:35" ht="11" customHeight="1" outlineLevel="1" x14ac:dyDescent="0.25">
      <c r="A14298" t="s">
        <v>18040</v>
      </c>
      <c r="C14298" s="2" t="s">
        <v>12974</v>
      </c>
      <c r="D14298" s="2">
        <v>3078</v>
      </c>
      <c r="E14298" s="7">
        <v>2001</v>
      </c>
      <c r="F14298" s="5" t="s">
        <v>13090</v>
      </c>
      <c r="H14298" s="5" t="s">
        <v>5398</v>
      </c>
      <c r="I14298" s="6" t="s">
        <v>2352</v>
      </c>
      <c r="J14298" s="6" t="s">
        <v>8499</v>
      </c>
      <c r="K14298" s="17">
        <v>1</v>
      </c>
      <c r="L14298" s="17" t="s">
        <v>7732</v>
      </c>
      <c r="M14298" s="9"/>
      <c r="N14298" s="9"/>
      <c r="O14298" s="21"/>
      <c r="Q14298" s="29"/>
      <c r="U14298" s="17"/>
      <c r="V14298" s="2">
        <v>2979</v>
      </c>
      <c r="Y14298" t="str">
        <f t="shared" si="892"/>
        <v/>
      </c>
      <c r="AA14298">
        <f t="shared" si="893"/>
        <v>1</v>
      </c>
      <c r="AC14298" s="7"/>
      <c r="AD14298" t="s">
        <v>2352</v>
      </c>
      <c r="AE14298">
        <f t="shared" si="894"/>
        <v>0</v>
      </c>
      <c r="AG14298" s="2">
        <v>1</v>
      </c>
      <c r="AI14298" s="7"/>
    </row>
    <row r="14299" spans="1:35" ht="11" customHeight="1" outlineLevel="1" x14ac:dyDescent="0.25">
      <c r="A14299" t="s">
        <v>18040</v>
      </c>
      <c r="C14299" s="2" t="s">
        <v>12974</v>
      </c>
      <c r="D14299" s="2">
        <v>3214</v>
      </c>
      <c r="E14299" s="7">
        <v>2002</v>
      </c>
      <c r="F14299" s="5" t="s">
        <v>22042</v>
      </c>
      <c r="H14299" s="5" t="s">
        <v>5398</v>
      </c>
      <c r="I14299" s="6" t="s">
        <v>5221</v>
      </c>
      <c r="J14299" s="6" t="s">
        <v>7137</v>
      </c>
      <c r="K14299" s="17">
        <v>3</v>
      </c>
      <c r="L14299" s="18" t="s">
        <v>20076</v>
      </c>
      <c r="M14299" s="9"/>
      <c r="N14299" s="9"/>
      <c r="O14299" s="21"/>
      <c r="Q14299" s="29"/>
      <c r="U14299" s="17"/>
      <c r="V14299" s="2" t="s">
        <v>2646</v>
      </c>
      <c r="Y14299" t="str">
        <f t="shared" si="892"/>
        <v/>
      </c>
      <c r="AA14299" t="str">
        <f t="shared" si="893"/>
        <v/>
      </c>
      <c r="AC14299" s="7"/>
      <c r="AD14299" t="s">
        <v>5221</v>
      </c>
      <c r="AE14299">
        <f t="shared" si="894"/>
        <v>0</v>
      </c>
      <c r="AG14299" s="2"/>
      <c r="AI14299" s="7"/>
    </row>
    <row r="14300" spans="1:35" ht="11" customHeight="1" outlineLevel="1" x14ac:dyDescent="0.25">
      <c r="A14300" t="s">
        <v>18040</v>
      </c>
      <c r="C14300" s="2" t="s">
        <v>12974</v>
      </c>
      <c r="D14300" s="2">
        <v>3217</v>
      </c>
      <c r="E14300" s="7">
        <v>2002</v>
      </c>
      <c r="F14300" s="5" t="s">
        <v>22042</v>
      </c>
      <c r="H14300" s="5" t="s">
        <v>5398</v>
      </c>
      <c r="I14300" s="6" t="s">
        <v>6213</v>
      </c>
      <c r="J14300" s="6" t="s">
        <v>7137</v>
      </c>
      <c r="K14300" s="17">
        <v>3</v>
      </c>
      <c r="L14300" s="18" t="s">
        <v>20076</v>
      </c>
      <c r="M14300" s="9"/>
      <c r="N14300" s="9"/>
      <c r="O14300" s="21"/>
      <c r="Q14300" s="29"/>
      <c r="U14300" s="17"/>
      <c r="V14300" s="2" t="s">
        <v>2647</v>
      </c>
      <c r="Y14300" t="str">
        <f t="shared" si="892"/>
        <v/>
      </c>
      <c r="AA14300" t="str">
        <f t="shared" si="893"/>
        <v/>
      </c>
      <c r="AC14300" s="7"/>
      <c r="AD14300" t="s">
        <v>6213</v>
      </c>
      <c r="AE14300">
        <f t="shared" si="894"/>
        <v>0</v>
      </c>
      <c r="AG14300" s="2"/>
      <c r="AI14300" s="7"/>
    </row>
    <row r="14301" spans="1:35" ht="11" customHeight="1" outlineLevel="1" x14ac:dyDescent="0.25">
      <c r="A14301" t="s">
        <v>18040</v>
      </c>
      <c r="C14301" s="2" t="s">
        <v>12974</v>
      </c>
      <c r="D14301" s="2">
        <v>3218</v>
      </c>
      <c r="E14301" s="7">
        <v>2002</v>
      </c>
      <c r="F14301" s="5" t="s">
        <v>22042</v>
      </c>
      <c r="H14301" s="5" t="s">
        <v>5398</v>
      </c>
      <c r="I14301" s="6" t="s">
        <v>4176</v>
      </c>
      <c r="J14301" s="6" t="s">
        <v>7137</v>
      </c>
      <c r="K14301" s="17">
        <v>3</v>
      </c>
      <c r="L14301" s="18" t="s">
        <v>20076</v>
      </c>
      <c r="M14301" s="9"/>
      <c r="N14301" s="9"/>
      <c r="O14301" s="21"/>
      <c r="Q14301" s="29"/>
      <c r="U14301" s="17"/>
      <c r="V14301" s="2" t="s">
        <v>2648</v>
      </c>
      <c r="Y14301" t="str">
        <f t="shared" si="892"/>
        <v/>
      </c>
      <c r="AA14301" t="str">
        <f t="shared" si="893"/>
        <v/>
      </c>
      <c r="AC14301" s="7"/>
      <c r="AD14301" t="s">
        <v>4176</v>
      </c>
      <c r="AE14301">
        <f t="shared" si="894"/>
        <v>0</v>
      </c>
      <c r="AG14301" s="2"/>
      <c r="AI14301" s="7"/>
    </row>
    <row r="14302" spans="1:35" ht="11" customHeight="1" outlineLevel="1" x14ac:dyDescent="0.25">
      <c r="A14302" t="s">
        <v>18040</v>
      </c>
      <c r="C14302" s="2" t="s">
        <v>12974</v>
      </c>
      <c r="D14302" s="2" t="s">
        <v>18057</v>
      </c>
      <c r="E14302" s="7">
        <v>2002</v>
      </c>
      <c r="F14302" s="5" t="s">
        <v>18058</v>
      </c>
      <c r="H14302" s="5" t="s">
        <v>5398</v>
      </c>
      <c r="I14302" s="6" t="s">
        <v>5399</v>
      </c>
      <c r="J14302" s="6" t="s">
        <v>7137</v>
      </c>
      <c r="K14302" s="17">
        <v>1</v>
      </c>
      <c r="L14302" s="18" t="s">
        <v>7730</v>
      </c>
      <c r="M14302" s="9">
        <v>7.5</v>
      </c>
      <c r="N14302" s="9"/>
      <c r="O14302" s="21"/>
      <c r="Q14302" s="29"/>
      <c r="U14302" s="17"/>
      <c r="V14302" s="2">
        <v>3038</v>
      </c>
      <c r="Y14302" t="str">
        <f t="shared" si="892"/>
        <v/>
      </c>
      <c r="AA14302">
        <f t="shared" si="893"/>
        <v>1</v>
      </c>
      <c r="AC14302" s="7"/>
      <c r="AD14302" t="s">
        <v>5399</v>
      </c>
      <c r="AE14302">
        <f t="shared" si="894"/>
        <v>1</v>
      </c>
      <c r="AG14302" s="2"/>
      <c r="AI14302" s="7"/>
    </row>
    <row r="14303" spans="1:35" ht="11" customHeight="1" outlineLevel="1" x14ac:dyDescent="0.25">
      <c r="A14303" t="s">
        <v>18040</v>
      </c>
      <c r="C14303" s="2" t="s">
        <v>12974</v>
      </c>
      <c r="D14303" s="2" t="s">
        <v>18081</v>
      </c>
      <c r="E14303" s="7">
        <v>2003</v>
      </c>
      <c r="F14303" s="5" t="s">
        <v>17560</v>
      </c>
      <c r="H14303" s="5" t="s">
        <v>5398</v>
      </c>
      <c r="I14303" s="6" t="s">
        <v>1203</v>
      </c>
      <c r="J14303" s="6" t="s">
        <v>18082</v>
      </c>
      <c r="K14303" s="17">
        <v>5</v>
      </c>
      <c r="L14303" s="17" t="s">
        <v>7732</v>
      </c>
      <c r="M14303" s="9"/>
      <c r="N14303" s="9"/>
      <c r="O14303" s="21"/>
      <c r="Q14303" s="29"/>
      <c r="U14303" s="17"/>
      <c r="V14303" s="2" t="s">
        <v>2649</v>
      </c>
      <c r="Y14303" t="str">
        <f t="shared" si="892"/>
        <v/>
      </c>
      <c r="AA14303">
        <f t="shared" si="893"/>
        <v>1</v>
      </c>
      <c r="AC14303" s="7"/>
      <c r="AD14303" t="s">
        <v>1203</v>
      </c>
      <c r="AE14303">
        <f t="shared" si="894"/>
        <v>0</v>
      </c>
      <c r="AG14303" s="2"/>
      <c r="AI14303" s="7"/>
    </row>
    <row r="14304" spans="1:35" ht="11" customHeight="1" outlineLevel="1" x14ac:dyDescent="0.25">
      <c r="A14304" t="s">
        <v>18040</v>
      </c>
      <c r="C14304" s="2" t="s">
        <v>12974</v>
      </c>
      <c r="D14304" s="2">
        <v>3643</v>
      </c>
      <c r="E14304" s="7">
        <v>2003</v>
      </c>
      <c r="F14304" s="5" t="s">
        <v>13090</v>
      </c>
      <c r="H14304" s="5" t="s">
        <v>5398</v>
      </c>
      <c r="I14304" s="6" t="s">
        <v>2352</v>
      </c>
      <c r="J14304" s="6" t="s">
        <v>8499</v>
      </c>
      <c r="K14304" s="17">
        <v>1</v>
      </c>
      <c r="L14304" s="17" t="s">
        <v>7730</v>
      </c>
      <c r="M14304" s="9">
        <v>9</v>
      </c>
      <c r="N14304" s="9"/>
      <c r="O14304" s="21"/>
      <c r="Q14304" s="29"/>
      <c r="T14304">
        <v>1</v>
      </c>
      <c r="U14304" s="17"/>
      <c r="V14304" s="2">
        <v>3153</v>
      </c>
      <c r="Y14304" t="str">
        <f t="shared" si="892"/>
        <v/>
      </c>
      <c r="AA14304">
        <f t="shared" si="893"/>
        <v>1</v>
      </c>
      <c r="AC14304" s="7"/>
      <c r="AD14304" t="s">
        <v>2352</v>
      </c>
      <c r="AE14304">
        <f t="shared" si="894"/>
        <v>0</v>
      </c>
      <c r="AG14304" s="2">
        <v>1</v>
      </c>
      <c r="AI14304" s="7"/>
    </row>
    <row r="14305" spans="1:35" ht="11" customHeight="1" outlineLevel="1" x14ac:dyDescent="0.25">
      <c r="A14305" t="s">
        <v>18040</v>
      </c>
      <c r="C14305" s="2" t="s">
        <v>12974</v>
      </c>
      <c r="D14305" s="2">
        <v>5369</v>
      </c>
      <c r="E14305" s="7">
        <v>2016</v>
      </c>
      <c r="F14305" s="5" t="s">
        <v>22040</v>
      </c>
      <c r="H14305" s="5" t="s">
        <v>5398</v>
      </c>
      <c r="I14305" s="6" t="s">
        <v>9363</v>
      </c>
      <c r="J14305" s="6" t="s">
        <v>7554</v>
      </c>
      <c r="K14305" s="17">
        <v>7</v>
      </c>
      <c r="L14305" s="17" t="s">
        <v>7732</v>
      </c>
      <c r="M14305" s="9"/>
      <c r="N14305" s="9"/>
      <c r="O14305" s="21"/>
      <c r="Q14305" s="29"/>
      <c r="U14305" s="17"/>
      <c r="V14305" s="2"/>
      <c r="Y14305" t="str">
        <f t="shared" si="892"/>
        <v/>
      </c>
      <c r="AA14305" t="str">
        <f t="shared" si="893"/>
        <v/>
      </c>
      <c r="AC14305" s="7"/>
      <c r="AD14305" t="s">
        <v>9363</v>
      </c>
      <c r="AE14305">
        <f t="shared" si="894"/>
        <v>0</v>
      </c>
      <c r="AG14305" s="2"/>
      <c r="AI14305" s="7"/>
    </row>
    <row r="14306" spans="1:35" ht="11" customHeight="1" outlineLevel="1" x14ac:dyDescent="0.25">
      <c r="A14306" t="s">
        <v>18040</v>
      </c>
      <c r="C14306" s="2" t="s">
        <v>12974</v>
      </c>
      <c r="D14306" s="2">
        <v>5370</v>
      </c>
      <c r="E14306" s="7">
        <v>2016</v>
      </c>
      <c r="F14306" s="5" t="s">
        <v>22040</v>
      </c>
      <c r="H14306" s="5" t="s">
        <v>5398</v>
      </c>
      <c r="I14306" s="6" t="s">
        <v>9029</v>
      </c>
      <c r="J14306" s="6" t="s">
        <v>7554</v>
      </c>
      <c r="K14306" s="17">
        <v>7</v>
      </c>
      <c r="L14306" s="17" t="s">
        <v>7732</v>
      </c>
      <c r="M14306" s="9"/>
      <c r="N14306" s="9"/>
      <c r="O14306" s="21"/>
      <c r="Q14306" s="29"/>
      <c r="U14306" s="17"/>
      <c r="V14306" s="2"/>
      <c r="Y14306" t="str">
        <f t="shared" si="892"/>
        <v/>
      </c>
      <c r="AA14306" t="str">
        <f t="shared" si="893"/>
        <v/>
      </c>
      <c r="AC14306" s="7"/>
      <c r="AD14306" t="s">
        <v>9029</v>
      </c>
      <c r="AE14306">
        <f t="shared" si="894"/>
        <v>0</v>
      </c>
      <c r="AG14306" s="2"/>
      <c r="AI14306" s="7"/>
    </row>
    <row r="14307" spans="1:35" ht="11" customHeight="1" outlineLevel="1" x14ac:dyDescent="0.25">
      <c r="A14307" t="s">
        <v>18040</v>
      </c>
      <c r="C14307" s="2" t="s">
        <v>12974</v>
      </c>
      <c r="D14307" s="2">
        <v>5371</v>
      </c>
      <c r="E14307" s="7">
        <v>2016</v>
      </c>
      <c r="F14307" s="5" t="s">
        <v>22040</v>
      </c>
      <c r="H14307" s="5" t="s">
        <v>5398</v>
      </c>
      <c r="I14307" s="6" t="s">
        <v>9524</v>
      </c>
      <c r="J14307" s="6" t="s">
        <v>7554</v>
      </c>
      <c r="K14307" s="17">
        <v>7</v>
      </c>
      <c r="L14307" s="17" t="s">
        <v>7732</v>
      </c>
      <c r="M14307" s="9"/>
      <c r="N14307" s="9"/>
      <c r="O14307" s="21"/>
      <c r="Q14307" s="29"/>
      <c r="U14307" s="17"/>
      <c r="V14307" s="2"/>
      <c r="Y14307" t="str">
        <f t="shared" si="892"/>
        <v/>
      </c>
      <c r="AA14307" t="str">
        <f t="shared" si="893"/>
        <v/>
      </c>
      <c r="AC14307" s="7"/>
      <c r="AD14307" t="s">
        <v>9524</v>
      </c>
      <c r="AE14307">
        <f t="shared" si="894"/>
        <v>0</v>
      </c>
      <c r="AG14307" s="2"/>
      <c r="AI14307" s="7"/>
    </row>
    <row r="14308" spans="1:35" ht="11" customHeight="1" outlineLevel="1" x14ac:dyDescent="0.25">
      <c r="A14308" t="s">
        <v>18040</v>
      </c>
      <c r="C14308" s="2" t="s">
        <v>12974</v>
      </c>
      <c r="D14308" s="2">
        <v>5372</v>
      </c>
      <c r="E14308" s="7">
        <v>2016</v>
      </c>
      <c r="F14308" s="5" t="s">
        <v>22040</v>
      </c>
      <c r="H14308" s="5" t="s">
        <v>5398</v>
      </c>
      <c r="I14308" s="6" t="s">
        <v>9370</v>
      </c>
      <c r="J14308" s="6" t="s">
        <v>7554</v>
      </c>
      <c r="K14308" s="17">
        <v>7</v>
      </c>
      <c r="L14308" s="17" t="s">
        <v>7732</v>
      </c>
      <c r="M14308" s="9"/>
      <c r="N14308" s="9"/>
      <c r="O14308" s="21"/>
      <c r="Q14308" s="29"/>
      <c r="U14308" s="17"/>
      <c r="V14308" s="2"/>
      <c r="Y14308" t="str">
        <f t="shared" si="892"/>
        <v/>
      </c>
      <c r="AA14308" t="str">
        <f t="shared" si="893"/>
        <v/>
      </c>
      <c r="AC14308" s="7"/>
      <c r="AD14308" t="s">
        <v>9370</v>
      </c>
      <c r="AE14308">
        <f t="shared" si="894"/>
        <v>0</v>
      </c>
      <c r="AG14308" s="2"/>
      <c r="AI14308" s="7"/>
    </row>
    <row r="14309" spans="1:35" ht="11" customHeight="1" outlineLevel="1" x14ac:dyDescent="0.25">
      <c r="A14309" t="s">
        <v>18040</v>
      </c>
      <c r="C14309" s="2" t="s">
        <v>12974</v>
      </c>
      <c r="D14309" s="2">
        <v>5373</v>
      </c>
      <c r="E14309" s="7">
        <v>2016</v>
      </c>
      <c r="F14309" s="5" t="s">
        <v>22040</v>
      </c>
      <c r="H14309" s="5" t="s">
        <v>5398</v>
      </c>
      <c r="I14309" s="6" t="s">
        <v>8352</v>
      </c>
      <c r="J14309" s="6" t="s">
        <v>7554</v>
      </c>
      <c r="K14309" s="17">
        <v>7</v>
      </c>
      <c r="L14309" s="17" t="s">
        <v>7732</v>
      </c>
      <c r="M14309" s="9"/>
      <c r="N14309" s="9"/>
      <c r="O14309" s="21"/>
      <c r="Q14309" s="29"/>
      <c r="U14309" s="17"/>
      <c r="V14309" s="2"/>
      <c r="Y14309" t="str">
        <f t="shared" si="892"/>
        <v/>
      </c>
      <c r="AA14309" t="str">
        <f t="shared" si="893"/>
        <v/>
      </c>
      <c r="AC14309" s="7"/>
      <c r="AD14309" t="s">
        <v>8352</v>
      </c>
      <c r="AE14309">
        <f t="shared" si="894"/>
        <v>0</v>
      </c>
      <c r="AG14309" s="2"/>
      <c r="AI14309" s="7"/>
    </row>
    <row r="14310" spans="1:35" ht="11" customHeight="1" outlineLevel="1" x14ac:dyDescent="0.25">
      <c r="A14310" t="s">
        <v>18040</v>
      </c>
      <c r="C14310" s="2" t="s">
        <v>12974</v>
      </c>
      <c r="D14310" s="2">
        <v>5374</v>
      </c>
      <c r="E14310" s="7">
        <v>2016</v>
      </c>
      <c r="F14310" s="5" t="s">
        <v>22040</v>
      </c>
      <c r="H14310" s="5" t="s">
        <v>5398</v>
      </c>
      <c r="I14310" s="6" t="s">
        <v>8351</v>
      </c>
      <c r="J14310" s="6" t="s">
        <v>7554</v>
      </c>
      <c r="K14310" s="17">
        <v>7</v>
      </c>
      <c r="L14310" s="17" t="s">
        <v>7732</v>
      </c>
      <c r="M14310" s="9"/>
      <c r="N14310" s="9"/>
      <c r="O14310" s="21"/>
      <c r="Q14310" s="29"/>
      <c r="U14310" s="17"/>
      <c r="V14310" s="2"/>
      <c r="Y14310" t="str">
        <f t="shared" si="892"/>
        <v/>
      </c>
      <c r="AA14310" t="str">
        <f t="shared" si="893"/>
        <v/>
      </c>
      <c r="AC14310" s="7"/>
      <c r="AD14310" t="s">
        <v>8351</v>
      </c>
      <c r="AE14310">
        <f t="shared" si="894"/>
        <v>0</v>
      </c>
      <c r="AG14310" s="2"/>
      <c r="AI14310" s="7"/>
    </row>
    <row r="14311" spans="1:35" ht="11" customHeight="1" outlineLevel="1" x14ac:dyDescent="0.25">
      <c r="A14311" t="s">
        <v>18040</v>
      </c>
      <c r="C14311" s="2" t="s">
        <v>12974</v>
      </c>
      <c r="D14311" s="2" t="s">
        <v>18059</v>
      </c>
      <c r="E14311" s="7">
        <v>2016</v>
      </c>
      <c r="F14311" s="5" t="s">
        <v>13129</v>
      </c>
      <c r="H14311" s="5" t="s">
        <v>5398</v>
      </c>
      <c r="I14311" s="6" t="s">
        <v>7554</v>
      </c>
      <c r="J14311" s="6" t="s">
        <v>7554</v>
      </c>
      <c r="K14311" s="17">
        <v>7</v>
      </c>
      <c r="L14311" s="17" t="s">
        <v>7732</v>
      </c>
      <c r="M14311" s="9"/>
      <c r="N14311" s="9"/>
      <c r="O14311" s="21"/>
      <c r="Q14311" s="29"/>
      <c r="U14311" s="17"/>
      <c r="V14311" s="2"/>
      <c r="Y14311" t="str">
        <f t="shared" ref="Y14311:Y14330" si="895">IF(COUNTIF(F14311,"*fdc*"),1,"")</f>
        <v/>
      </c>
      <c r="AA14311">
        <f t="shared" ref="AA14311:AA14330" si="896">IF(COUNTIF(F14311,"*s/s*"),1,"")</f>
        <v>1</v>
      </c>
      <c r="AC14311" s="7"/>
      <c r="AD14311" t="s">
        <v>7554</v>
      </c>
      <c r="AE14311">
        <f t="shared" si="894"/>
        <v>0</v>
      </c>
      <c r="AG14311" s="2"/>
      <c r="AI14311" s="7"/>
    </row>
    <row r="14312" spans="1:35" ht="11" customHeight="1" outlineLevel="1" x14ac:dyDescent="0.25">
      <c r="A14312" t="s">
        <v>18040</v>
      </c>
      <c r="C14312" s="2" t="s">
        <v>12974</v>
      </c>
      <c r="D14312" s="2">
        <v>5365</v>
      </c>
      <c r="E14312" s="7">
        <v>2016</v>
      </c>
      <c r="F14312" s="5" t="s">
        <v>21897</v>
      </c>
      <c r="H14312" s="5" t="s">
        <v>5398</v>
      </c>
      <c r="I14312" s="6" t="s">
        <v>18061</v>
      </c>
      <c r="J14312" s="6" t="s">
        <v>7554</v>
      </c>
      <c r="K14312" s="17">
        <v>7</v>
      </c>
      <c r="L14312" s="17" t="s">
        <v>7732</v>
      </c>
      <c r="M14312" s="9"/>
      <c r="N14312" s="9"/>
      <c r="O14312" s="21"/>
      <c r="Q14312" s="29"/>
      <c r="U14312" s="17"/>
      <c r="V14312" s="2"/>
      <c r="Y14312" t="str">
        <f t="shared" si="895"/>
        <v/>
      </c>
      <c r="AA14312" t="str">
        <f t="shared" si="896"/>
        <v/>
      </c>
      <c r="AC14312" s="7"/>
      <c r="AD14312" t="s">
        <v>18061</v>
      </c>
      <c r="AE14312">
        <f t="shared" ref="AE14312:AE14330" si="897">COUNTIF(I14312,"*Fuji*")</f>
        <v>0</v>
      </c>
      <c r="AG14312" s="2"/>
      <c r="AI14312" s="7"/>
    </row>
    <row r="14313" spans="1:35" ht="11" customHeight="1" outlineLevel="1" x14ac:dyDescent="0.25">
      <c r="A14313" t="s">
        <v>18040</v>
      </c>
      <c r="C14313" s="2" t="s">
        <v>12974</v>
      </c>
      <c r="D14313" s="2">
        <v>5366</v>
      </c>
      <c r="E14313" s="7">
        <v>2016</v>
      </c>
      <c r="F14313" s="5" t="s">
        <v>21897</v>
      </c>
      <c r="H14313" s="5" t="s">
        <v>5398</v>
      </c>
      <c r="I14313" s="6" t="s">
        <v>18062</v>
      </c>
      <c r="J14313" s="6" t="s">
        <v>7554</v>
      </c>
      <c r="K14313" s="17">
        <v>7</v>
      </c>
      <c r="L14313" s="17" t="s">
        <v>7732</v>
      </c>
      <c r="M14313" s="9"/>
      <c r="N14313" s="9"/>
      <c r="O14313" s="21"/>
      <c r="Q14313" s="29"/>
      <c r="U14313" s="17"/>
      <c r="V14313" s="2"/>
      <c r="Y14313" t="str">
        <f t="shared" si="895"/>
        <v/>
      </c>
      <c r="AA14313" t="str">
        <f t="shared" si="896"/>
        <v/>
      </c>
      <c r="AC14313" s="7"/>
      <c r="AD14313" t="s">
        <v>18062</v>
      </c>
      <c r="AE14313">
        <f t="shared" si="897"/>
        <v>0</v>
      </c>
      <c r="AG14313" s="2"/>
      <c r="AI14313" s="7"/>
    </row>
    <row r="14314" spans="1:35" ht="11" customHeight="1" outlineLevel="1" x14ac:dyDescent="0.25">
      <c r="A14314" t="s">
        <v>18040</v>
      </c>
      <c r="C14314" s="2" t="s">
        <v>12974</v>
      </c>
      <c r="D14314" s="2">
        <v>5367</v>
      </c>
      <c r="E14314" s="7">
        <v>2016</v>
      </c>
      <c r="F14314" s="5" t="s">
        <v>21897</v>
      </c>
      <c r="H14314" s="5" t="s">
        <v>5398</v>
      </c>
      <c r="I14314" s="6" t="s">
        <v>9524</v>
      </c>
      <c r="J14314" s="6" t="s">
        <v>7554</v>
      </c>
      <c r="K14314" s="17">
        <v>7</v>
      </c>
      <c r="L14314" s="17" t="s">
        <v>7732</v>
      </c>
      <c r="M14314" s="9"/>
      <c r="N14314" s="9"/>
      <c r="O14314" s="21"/>
      <c r="Q14314" s="29"/>
      <c r="U14314" s="17"/>
      <c r="V14314" s="2"/>
      <c r="Y14314" t="str">
        <f t="shared" si="895"/>
        <v/>
      </c>
      <c r="AA14314" t="str">
        <f t="shared" si="896"/>
        <v/>
      </c>
      <c r="AC14314" s="7"/>
      <c r="AD14314" t="s">
        <v>9524</v>
      </c>
      <c r="AE14314">
        <f t="shared" si="897"/>
        <v>0</v>
      </c>
      <c r="AG14314" s="2"/>
      <c r="AI14314" s="7"/>
    </row>
    <row r="14315" spans="1:35" ht="11" customHeight="1" outlineLevel="1" x14ac:dyDescent="0.25">
      <c r="A14315" t="s">
        <v>18040</v>
      </c>
      <c r="C14315" s="2" t="s">
        <v>12974</v>
      </c>
      <c r="D14315" s="2">
        <v>5358</v>
      </c>
      <c r="E14315" s="7">
        <v>2016</v>
      </c>
      <c r="F14315" s="5" t="s">
        <v>21897</v>
      </c>
      <c r="H14315" s="5" t="s">
        <v>5398</v>
      </c>
      <c r="I14315" s="6" t="s">
        <v>9435</v>
      </c>
      <c r="J14315" s="6" t="s">
        <v>7554</v>
      </c>
      <c r="K14315" s="17">
        <v>7</v>
      </c>
      <c r="L14315" s="17" t="s">
        <v>7732</v>
      </c>
      <c r="M14315" s="9"/>
      <c r="N14315" s="9"/>
      <c r="O14315" s="21"/>
      <c r="Q14315" s="29"/>
      <c r="U14315" s="17"/>
      <c r="V14315" s="2"/>
      <c r="Y14315" t="str">
        <f t="shared" si="895"/>
        <v/>
      </c>
      <c r="AA14315" t="str">
        <f t="shared" si="896"/>
        <v/>
      </c>
      <c r="AC14315" s="7"/>
      <c r="AD14315" t="s">
        <v>9435</v>
      </c>
      <c r="AE14315">
        <f t="shared" si="897"/>
        <v>0</v>
      </c>
      <c r="AG14315" s="2"/>
      <c r="AI14315" s="7"/>
    </row>
    <row r="14316" spans="1:35" ht="11" customHeight="1" outlineLevel="1" x14ac:dyDescent="0.25">
      <c r="A14316" t="s">
        <v>18040</v>
      </c>
      <c r="C14316" s="2" t="s">
        <v>12974</v>
      </c>
      <c r="D14316" s="2" t="s">
        <v>18060</v>
      </c>
      <c r="E14316" s="7">
        <v>2016</v>
      </c>
      <c r="F14316" s="5" t="s">
        <v>17571</v>
      </c>
      <c r="H14316" s="5" t="s">
        <v>5398</v>
      </c>
      <c r="I14316" s="6" t="s">
        <v>7554</v>
      </c>
      <c r="J14316" s="6" t="s">
        <v>7554</v>
      </c>
      <c r="K14316" s="17">
        <v>7</v>
      </c>
      <c r="L14316" s="17" t="s">
        <v>7732</v>
      </c>
      <c r="M14316" s="9"/>
      <c r="N14316" s="9"/>
      <c r="O14316" s="21"/>
      <c r="Q14316" s="29"/>
      <c r="U14316" s="17"/>
      <c r="V14316" s="2"/>
      <c r="Y14316" t="str">
        <f t="shared" si="895"/>
        <v/>
      </c>
      <c r="AA14316">
        <f t="shared" si="896"/>
        <v>1</v>
      </c>
      <c r="AC14316" s="7"/>
      <c r="AD14316" t="s">
        <v>7554</v>
      </c>
      <c r="AE14316">
        <f t="shared" si="897"/>
        <v>0</v>
      </c>
      <c r="AG14316" s="2"/>
      <c r="AI14316" s="7"/>
    </row>
    <row r="14317" spans="1:35" ht="11" customHeight="1" outlineLevel="1" x14ac:dyDescent="0.25">
      <c r="A14317" t="s">
        <v>18040</v>
      </c>
      <c r="C14317" s="2" t="s">
        <v>12974</v>
      </c>
      <c r="D14317" s="2">
        <v>5369</v>
      </c>
      <c r="E14317" s="7">
        <v>2016</v>
      </c>
      <c r="F14317" s="5" t="s">
        <v>13090</v>
      </c>
      <c r="H14317" s="5" t="s">
        <v>5398</v>
      </c>
      <c r="I14317" s="6" t="s">
        <v>9363</v>
      </c>
      <c r="J14317" s="6" t="s">
        <v>7554</v>
      </c>
      <c r="K14317" s="17">
        <v>7</v>
      </c>
      <c r="L14317" s="17" t="s">
        <v>7732</v>
      </c>
      <c r="M14317" s="9"/>
      <c r="N14317" s="9"/>
      <c r="O14317" s="21"/>
      <c r="Q14317" s="29"/>
      <c r="U14317" s="17"/>
      <c r="V14317" s="2"/>
      <c r="Y14317" t="str">
        <f t="shared" si="895"/>
        <v/>
      </c>
      <c r="AA14317">
        <f t="shared" si="896"/>
        <v>1</v>
      </c>
      <c r="AC14317" s="7"/>
      <c r="AD14317" t="s">
        <v>9363</v>
      </c>
      <c r="AE14317">
        <f t="shared" si="897"/>
        <v>0</v>
      </c>
      <c r="AG14317" s="2"/>
      <c r="AI14317" s="7"/>
    </row>
    <row r="14318" spans="1:35" ht="11" customHeight="1" outlineLevel="1" x14ac:dyDescent="0.25">
      <c r="A14318" t="s">
        <v>18040</v>
      </c>
      <c r="C14318" s="2" t="s">
        <v>12974</v>
      </c>
      <c r="D14318" s="2">
        <v>5712</v>
      </c>
      <c r="E14318" s="7">
        <v>2018</v>
      </c>
      <c r="F14318" s="5" t="s">
        <v>4773</v>
      </c>
      <c r="H14318" s="5" t="s">
        <v>5398</v>
      </c>
      <c r="I14318" s="6" t="s">
        <v>9783</v>
      </c>
      <c r="J14318" s="6" t="s">
        <v>7576</v>
      </c>
      <c r="K14318" s="17">
        <v>7</v>
      </c>
      <c r="L14318" s="17" t="s">
        <v>7732</v>
      </c>
      <c r="M14318" s="9"/>
      <c r="N14318" s="9"/>
      <c r="O14318" s="21"/>
      <c r="Q14318" s="29"/>
      <c r="U14318" s="17"/>
      <c r="V14318" s="2"/>
      <c r="Y14318" t="str">
        <f t="shared" si="895"/>
        <v/>
      </c>
      <c r="AA14318" t="str">
        <f t="shared" si="896"/>
        <v/>
      </c>
      <c r="AC14318" s="7"/>
      <c r="AD14318" t="s">
        <v>9783</v>
      </c>
      <c r="AE14318">
        <f t="shared" si="897"/>
        <v>0</v>
      </c>
      <c r="AG14318" s="2"/>
      <c r="AI14318" s="7"/>
    </row>
    <row r="14319" spans="1:35" ht="11" customHeight="1" outlineLevel="1" x14ac:dyDescent="0.25">
      <c r="A14319" t="s">
        <v>18040</v>
      </c>
      <c r="C14319" s="2" t="s">
        <v>12974</v>
      </c>
      <c r="D14319" s="2">
        <v>5713</v>
      </c>
      <c r="E14319" s="7">
        <v>2018</v>
      </c>
      <c r="F14319" s="5" t="s">
        <v>1776</v>
      </c>
      <c r="H14319" s="5" t="s">
        <v>5398</v>
      </c>
      <c r="I14319" s="6" t="s">
        <v>18064</v>
      </c>
      <c r="J14319" s="6" t="s">
        <v>7576</v>
      </c>
      <c r="K14319" s="17">
        <v>7</v>
      </c>
      <c r="L14319" s="17" t="s">
        <v>7732</v>
      </c>
      <c r="M14319" s="9"/>
      <c r="N14319" s="9"/>
      <c r="O14319" s="21"/>
      <c r="Q14319" s="29"/>
      <c r="U14319" s="17"/>
      <c r="V14319" s="2"/>
      <c r="Y14319" t="str">
        <f t="shared" si="895"/>
        <v/>
      </c>
      <c r="AA14319" t="str">
        <f t="shared" si="896"/>
        <v/>
      </c>
      <c r="AC14319" s="7"/>
      <c r="AD14319" t="s">
        <v>18064</v>
      </c>
      <c r="AE14319">
        <f t="shared" si="897"/>
        <v>0</v>
      </c>
      <c r="AG14319" s="2"/>
      <c r="AI14319" s="7"/>
    </row>
    <row r="14320" spans="1:35" ht="11" customHeight="1" outlineLevel="1" x14ac:dyDescent="0.25">
      <c r="A14320" t="s">
        <v>18040</v>
      </c>
      <c r="C14320" s="2" t="s">
        <v>12974</v>
      </c>
      <c r="D14320" s="2">
        <v>5714</v>
      </c>
      <c r="E14320" s="7">
        <v>2018</v>
      </c>
      <c r="F14320" s="5" t="s">
        <v>542</v>
      </c>
      <c r="H14320" s="5" t="s">
        <v>5398</v>
      </c>
      <c r="I14320" s="6" t="s">
        <v>7698</v>
      </c>
      <c r="J14320" s="6" t="s">
        <v>7576</v>
      </c>
      <c r="K14320" s="17">
        <v>7</v>
      </c>
      <c r="L14320" s="17" t="s">
        <v>7732</v>
      </c>
      <c r="M14320" s="9"/>
      <c r="N14320" s="9"/>
      <c r="O14320" s="21"/>
      <c r="Q14320" s="29"/>
      <c r="U14320" s="17"/>
      <c r="V14320" s="2"/>
      <c r="Y14320" t="str">
        <f t="shared" si="895"/>
        <v/>
      </c>
      <c r="AA14320" t="str">
        <f t="shared" si="896"/>
        <v/>
      </c>
      <c r="AC14320" s="7"/>
      <c r="AD14320" t="s">
        <v>7698</v>
      </c>
      <c r="AE14320">
        <f t="shared" si="897"/>
        <v>0</v>
      </c>
      <c r="AG14320" s="2"/>
      <c r="AI14320" s="7"/>
    </row>
    <row r="14321" spans="1:49" ht="11" customHeight="1" outlineLevel="1" x14ac:dyDescent="0.25">
      <c r="A14321" t="s">
        <v>18040</v>
      </c>
      <c r="C14321" s="2" t="s">
        <v>12974</v>
      </c>
      <c r="D14321" s="2">
        <v>5715</v>
      </c>
      <c r="E14321" s="7">
        <v>2018</v>
      </c>
      <c r="F14321" s="5" t="s">
        <v>20459</v>
      </c>
      <c r="H14321" s="5" t="s">
        <v>5398</v>
      </c>
      <c r="I14321" s="6" t="s">
        <v>18065</v>
      </c>
      <c r="J14321" s="6" t="s">
        <v>7576</v>
      </c>
      <c r="K14321" s="17">
        <v>7</v>
      </c>
      <c r="L14321" s="17" t="s">
        <v>7732</v>
      </c>
      <c r="M14321" s="9"/>
      <c r="N14321" s="9"/>
      <c r="O14321" s="21"/>
      <c r="Q14321" s="29"/>
      <c r="U14321" s="17"/>
      <c r="V14321" s="2"/>
      <c r="Y14321" t="str">
        <f t="shared" si="895"/>
        <v/>
      </c>
      <c r="AA14321" t="str">
        <f t="shared" si="896"/>
        <v/>
      </c>
      <c r="AC14321" s="7"/>
      <c r="AD14321" t="s">
        <v>18065</v>
      </c>
      <c r="AE14321">
        <f t="shared" si="897"/>
        <v>0</v>
      </c>
      <c r="AG14321" s="2"/>
      <c r="AI14321" s="7"/>
    </row>
    <row r="14322" spans="1:49" ht="11" customHeight="1" outlineLevel="1" x14ac:dyDescent="0.25">
      <c r="A14322" t="s">
        <v>18040</v>
      </c>
      <c r="C14322" s="2" t="s">
        <v>12974</v>
      </c>
      <c r="D14322" s="2" t="s">
        <v>18071</v>
      </c>
      <c r="E14322" s="7">
        <v>2018</v>
      </c>
      <c r="F14322" s="5" t="s">
        <v>18063</v>
      </c>
      <c r="H14322" s="5" t="s">
        <v>5398</v>
      </c>
      <c r="I14322" s="6" t="s">
        <v>7576</v>
      </c>
      <c r="J14322" s="6" t="s">
        <v>7576</v>
      </c>
      <c r="K14322" s="17">
        <v>7</v>
      </c>
      <c r="L14322" s="17" t="s">
        <v>7732</v>
      </c>
      <c r="M14322" s="9"/>
      <c r="N14322" s="9"/>
      <c r="O14322" s="21"/>
      <c r="Q14322" s="29"/>
      <c r="U14322" s="17"/>
      <c r="V14322" s="2"/>
      <c r="Y14322" t="str">
        <f t="shared" si="895"/>
        <v/>
      </c>
      <c r="AA14322">
        <f t="shared" si="896"/>
        <v>1</v>
      </c>
      <c r="AC14322" s="7"/>
      <c r="AD14322" t="s">
        <v>7576</v>
      </c>
      <c r="AE14322">
        <f t="shared" si="897"/>
        <v>0</v>
      </c>
      <c r="AG14322" s="2"/>
      <c r="AI14322" s="7"/>
    </row>
    <row r="14323" spans="1:49" ht="11" customHeight="1" outlineLevel="1" x14ac:dyDescent="0.25">
      <c r="A14323" t="s">
        <v>18040</v>
      </c>
      <c r="C14323" s="2" t="s">
        <v>12974</v>
      </c>
      <c r="D14323" s="2">
        <v>5716</v>
      </c>
      <c r="E14323" s="7">
        <v>2018</v>
      </c>
      <c r="F14323" s="5" t="s">
        <v>4773</v>
      </c>
      <c r="H14323" s="5" t="s">
        <v>5398</v>
      </c>
      <c r="I14323" s="6" t="s">
        <v>18066</v>
      </c>
      <c r="J14323" s="6" t="s">
        <v>7576</v>
      </c>
      <c r="K14323" s="17">
        <v>7</v>
      </c>
      <c r="L14323" s="17" t="s">
        <v>7732</v>
      </c>
      <c r="M14323" s="9"/>
      <c r="N14323" s="9"/>
      <c r="O14323" s="21"/>
      <c r="Q14323" s="29"/>
      <c r="U14323" s="17"/>
      <c r="V14323" s="2"/>
      <c r="Y14323" t="str">
        <f t="shared" si="895"/>
        <v/>
      </c>
      <c r="AA14323" t="str">
        <f t="shared" si="896"/>
        <v/>
      </c>
      <c r="AC14323" s="7"/>
      <c r="AD14323" t="s">
        <v>18066</v>
      </c>
      <c r="AE14323">
        <f t="shared" si="897"/>
        <v>0</v>
      </c>
      <c r="AG14323" s="2"/>
      <c r="AI14323" s="7"/>
    </row>
    <row r="14324" spans="1:49" ht="11" customHeight="1" outlineLevel="1" x14ac:dyDescent="0.25">
      <c r="A14324" t="s">
        <v>18040</v>
      </c>
      <c r="C14324" s="2" t="s">
        <v>12974</v>
      </c>
      <c r="D14324" s="2">
        <v>5717</v>
      </c>
      <c r="E14324" s="7">
        <v>2018</v>
      </c>
      <c r="F14324" s="5" t="s">
        <v>1776</v>
      </c>
      <c r="H14324" s="5" t="s">
        <v>5398</v>
      </c>
      <c r="I14324" s="6" t="s">
        <v>18067</v>
      </c>
      <c r="J14324" s="6" t="s">
        <v>7576</v>
      </c>
      <c r="K14324" s="17">
        <v>7</v>
      </c>
      <c r="L14324" s="17" t="s">
        <v>7732</v>
      </c>
      <c r="M14324" s="9"/>
      <c r="N14324" s="9"/>
      <c r="O14324" s="21"/>
      <c r="Q14324" s="29"/>
      <c r="U14324" s="17"/>
      <c r="V14324" s="2"/>
      <c r="Y14324" t="str">
        <f t="shared" si="895"/>
        <v/>
      </c>
      <c r="AA14324" t="str">
        <f t="shared" si="896"/>
        <v/>
      </c>
      <c r="AC14324" s="7"/>
      <c r="AD14324" t="s">
        <v>18067</v>
      </c>
      <c r="AE14324">
        <f t="shared" si="897"/>
        <v>0</v>
      </c>
      <c r="AG14324" s="2"/>
      <c r="AI14324" s="7"/>
    </row>
    <row r="14325" spans="1:49" ht="11" customHeight="1" outlineLevel="1" x14ac:dyDescent="0.25">
      <c r="A14325" t="s">
        <v>18040</v>
      </c>
      <c r="C14325" s="2" t="s">
        <v>12974</v>
      </c>
      <c r="D14325" s="2">
        <v>5718</v>
      </c>
      <c r="E14325" s="7">
        <v>2018</v>
      </c>
      <c r="F14325" s="5" t="s">
        <v>542</v>
      </c>
      <c r="H14325" s="5" t="s">
        <v>5398</v>
      </c>
      <c r="I14325" s="6" t="s">
        <v>18068</v>
      </c>
      <c r="J14325" s="6" t="s">
        <v>7576</v>
      </c>
      <c r="K14325" s="17">
        <v>7</v>
      </c>
      <c r="L14325" s="17" t="s">
        <v>7732</v>
      </c>
      <c r="M14325" s="9"/>
      <c r="N14325" s="9"/>
      <c r="O14325" s="21"/>
      <c r="Q14325" s="29"/>
      <c r="U14325" s="17"/>
      <c r="V14325" s="2"/>
      <c r="Y14325" t="str">
        <f t="shared" si="895"/>
        <v/>
      </c>
      <c r="AA14325" t="str">
        <f t="shared" si="896"/>
        <v/>
      </c>
      <c r="AC14325" s="7"/>
      <c r="AD14325" t="s">
        <v>18068</v>
      </c>
      <c r="AE14325">
        <f t="shared" si="897"/>
        <v>0</v>
      </c>
      <c r="AG14325" s="2"/>
      <c r="AI14325" s="7"/>
    </row>
    <row r="14326" spans="1:49" ht="11" customHeight="1" outlineLevel="1" x14ac:dyDescent="0.25">
      <c r="A14326" t="s">
        <v>18040</v>
      </c>
      <c r="C14326" s="2" t="s">
        <v>12974</v>
      </c>
      <c r="D14326" s="2">
        <v>5719</v>
      </c>
      <c r="E14326" s="7">
        <v>2018</v>
      </c>
      <c r="F14326" s="5" t="s">
        <v>20459</v>
      </c>
      <c r="H14326" s="5" t="s">
        <v>5398</v>
      </c>
      <c r="I14326" s="6" t="s">
        <v>9434</v>
      </c>
      <c r="J14326" s="6" t="s">
        <v>7576</v>
      </c>
      <c r="K14326" s="17">
        <v>7</v>
      </c>
      <c r="L14326" s="17" t="s">
        <v>7732</v>
      </c>
      <c r="M14326" s="9"/>
      <c r="N14326" s="9"/>
      <c r="O14326" s="21"/>
      <c r="Q14326" s="29"/>
      <c r="U14326" s="17"/>
      <c r="V14326" s="2"/>
      <c r="Y14326" t="str">
        <f t="shared" si="895"/>
        <v/>
      </c>
      <c r="AA14326" t="str">
        <f t="shared" si="896"/>
        <v/>
      </c>
      <c r="AC14326" s="7"/>
      <c r="AD14326" t="s">
        <v>9434</v>
      </c>
      <c r="AE14326">
        <f t="shared" si="897"/>
        <v>0</v>
      </c>
      <c r="AG14326" s="2"/>
      <c r="AI14326" s="7"/>
    </row>
    <row r="14327" spans="1:49" ht="11" customHeight="1" outlineLevel="1" x14ac:dyDescent="0.25">
      <c r="A14327" t="s">
        <v>18040</v>
      </c>
      <c r="C14327" s="2" t="s">
        <v>12974</v>
      </c>
      <c r="D14327" s="2" t="s">
        <v>18072</v>
      </c>
      <c r="E14327" s="7">
        <v>2018</v>
      </c>
      <c r="F14327" s="5" t="s">
        <v>18063</v>
      </c>
      <c r="H14327" s="5" t="s">
        <v>5398</v>
      </c>
      <c r="I14327" s="6" t="s">
        <v>7576</v>
      </c>
      <c r="J14327" s="6" t="s">
        <v>7576</v>
      </c>
      <c r="K14327" s="17">
        <v>7</v>
      </c>
      <c r="L14327" s="17" t="s">
        <v>7732</v>
      </c>
      <c r="M14327" s="9"/>
      <c r="N14327" s="9"/>
      <c r="O14327" s="21"/>
      <c r="Q14327" s="29"/>
      <c r="U14327" s="17"/>
      <c r="V14327" s="2"/>
      <c r="Y14327" t="str">
        <f t="shared" si="895"/>
        <v/>
      </c>
      <c r="AA14327">
        <f t="shared" si="896"/>
        <v>1</v>
      </c>
      <c r="AC14327" s="7"/>
      <c r="AD14327" t="s">
        <v>7576</v>
      </c>
      <c r="AE14327">
        <f t="shared" si="897"/>
        <v>0</v>
      </c>
      <c r="AG14327" s="2"/>
      <c r="AI14327" s="7"/>
    </row>
    <row r="14328" spans="1:49" ht="11" customHeight="1" outlineLevel="1" x14ac:dyDescent="0.25">
      <c r="A14328" t="s">
        <v>18040</v>
      </c>
      <c r="C14328" s="2" t="s">
        <v>12974</v>
      </c>
      <c r="D14328" s="2">
        <v>5720</v>
      </c>
      <c r="E14328" s="7">
        <v>2018</v>
      </c>
      <c r="F14328" s="5" t="s">
        <v>14760</v>
      </c>
      <c r="H14328" s="5" t="s">
        <v>5398</v>
      </c>
      <c r="I14328" s="6" t="s">
        <v>18069</v>
      </c>
      <c r="J14328" s="6" t="s">
        <v>7576</v>
      </c>
      <c r="K14328" s="17">
        <v>7</v>
      </c>
      <c r="L14328" s="17" t="s">
        <v>7732</v>
      </c>
      <c r="M14328" s="9"/>
      <c r="N14328" s="9"/>
      <c r="O14328" s="21"/>
      <c r="Q14328" s="29"/>
      <c r="U14328" s="17"/>
      <c r="V14328" s="2"/>
      <c r="Y14328" t="str">
        <f t="shared" si="895"/>
        <v/>
      </c>
      <c r="AA14328" t="str">
        <f t="shared" si="896"/>
        <v/>
      </c>
      <c r="AC14328" s="7"/>
      <c r="AD14328" t="s">
        <v>18069</v>
      </c>
      <c r="AE14328">
        <f t="shared" si="897"/>
        <v>0</v>
      </c>
      <c r="AG14328" s="2"/>
      <c r="AI14328" s="7"/>
    </row>
    <row r="14329" spans="1:49" ht="11" customHeight="1" outlineLevel="1" x14ac:dyDescent="0.25">
      <c r="A14329" t="s">
        <v>18040</v>
      </c>
      <c r="C14329" s="2" t="s">
        <v>12974</v>
      </c>
      <c r="D14329" s="2">
        <v>5721</v>
      </c>
      <c r="E14329" s="7">
        <v>2018</v>
      </c>
      <c r="F14329" s="5" t="s">
        <v>14760</v>
      </c>
      <c r="H14329" s="5" t="s">
        <v>5398</v>
      </c>
      <c r="I14329" s="6" t="s">
        <v>18069</v>
      </c>
      <c r="J14329" s="6" t="s">
        <v>7576</v>
      </c>
      <c r="K14329" s="17">
        <v>7</v>
      </c>
      <c r="L14329" s="17" t="s">
        <v>7732</v>
      </c>
      <c r="M14329" s="9"/>
      <c r="N14329" s="9"/>
      <c r="O14329" s="21"/>
      <c r="Q14329" s="29"/>
      <c r="U14329" s="17"/>
      <c r="V14329" s="2"/>
      <c r="Y14329" t="str">
        <f t="shared" si="895"/>
        <v/>
      </c>
      <c r="AA14329" t="str">
        <f t="shared" si="896"/>
        <v/>
      </c>
      <c r="AC14329" s="7"/>
      <c r="AD14329" t="s">
        <v>18069</v>
      </c>
      <c r="AE14329">
        <f t="shared" si="897"/>
        <v>0</v>
      </c>
      <c r="AG14329" s="2"/>
      <c r="AI14329" s="7"/>
    </row>
    <row r="14330" spans="1:49" ht="11" customHeight="1" outlineLevel="1" x14ac:dyDescent="0.25">
      <c r="A14330" t="s">
        <v>18040</v>
      </c>
      <c r="C14330" s="2" t="s">
        <v>12974</v>
      </c>
      <c r="D14330" s="2" t="s">
        <v>18073</v>
      </c>
      <c r="E14330" s="7">
        <v>2018</v>
      </c>
      <c r="F14330" s="5" t="s">
        <v>18070</v>
      </c>
      <c r="H14330" s="5" t="s">
        <v>5398</v>
      </c>
      <c r="I14330" s="6" t="s">
        <v>7576</v>
      </c>
      <c r="J14330" s="6" t="s">
        <v>7576</v>
      </c>
      <c r="K14330" s="17">
        <v>7</v>
      </c>
      <c r="L14330" s="17" t="s">
        <v>7732</v>
      </c>
      <c r="M14330" s="9"/>
      <c r="N14330" s="9"/>
      <c r="O14330" s="21"/>
      <c r="Q14330" s="29"/>
      <c r="U14330" s="17"/>
      <c r="V14330" s="2"/>
      <c r="Y14330" t="str">
        <f t="shared" si="895"/>
        <v/>
      </c>
      <c r="AA14330">
        <f t="shared" si="896"/>
        <v>1</v>
      </c>
      <c r="AC14330" s="7"/>
      <c r="AD14330" t="s">
        <v>7576</v>
      </c>
      <c r="AE14330">
        <f t="shared" si="897"/>
        <v>0</v>
      </c>
      <c r="AG14330" s="2"/>
      <c r="AI14330" s="7"/>
    </row>
    <row r="14331" spans="1:49" ht="11" customHeight="1" x14ac:dyDescent="0.25">
      <c r="A14331" s="4" t="s">
        <v>13510</v>
      </c>
      <c r="B14331" t="s">
        <v>3183</v>
      </c>
      <c r="C14331" s="2" t="s">
        <v>12521</v>
      </c>
      <c r="E14331" s="7"/>
      <c r="F14331" s="5"/>
      <c r="H14331" s="5"/>
      <c r="I14331" s="6"/>
      <c r="J14331" s="6"/>
      <c r="K14331" s="17"/>
      <c r="L14331" s="17"/>
      <c r="M14331" s="9"/>
      <c r="N14331" s="9">
        <f>SUM(M14332:M14350)</f>
        <v>32.500000000000007</v>
      </c>
      <c r="O14331" s="21">
        <v>2726</v>
      </c>
      <c r="P14331">
        <f>COUNTIF(L14332:L14350,"*")</f>
        <v>19</v>
      </c>
      <c r="Q14331" s="29">
        <f>P14331/O14331</f>
        <v>6.9699192956713136E-3</v>
      </c>
      <c r="R14331">
        <f>COUNTIF(L14332:L14350,"Y")+COUNTIF(L14332:L14350,"S")</f>
        <v>19</v>
      </c>
      <c r="U14331" s="17" t="s">
        <v>7730</v>
      </c>
      <c r="V14331" s="2"/>
      <c r="W14331" t="s">
        <v>18499</v>
      </c>
      <c r="Y14331" t="str">
        <f t="shared" ref="Y14331:Y14388" si="898">IF(COUNTIF(F14331,"*fdc*"),1,"")</f>
        <v/>
      </c>
      <c r="AA14331" t="str">
        <f t="shared" ref="AA14331:AA14388" si="899">IF(COUNTIF(F14331,"*s/s*"),1,"")</f>
        <v/>
      </c>
      <c r="AC14331" s="7"/>
      <c r="AF14331">
        <f>COUNTIF(AE14332:AE14347,"1")</f>
        <v>1</v>
      </c>
      <c r="AG14331" s="2"/>
      <c r="AI14331" s="7"/>
      <c r="AJ14331">
        <f>COUNTIF($K14332:$K14350,"1")-COUNTIFS($K14332:$K14350,"1",$L14332:$L14350,"V")</f>
        <v>1</v>
      </c>
      <c r="AK14331">
        <f>COUNTIFS($K14332:$K14350,"1",$L14332:$L14350,"Y")+COUNTIFS($K14332:$K14350,"1",$L14332:$L14350,"s")</f>
        <v>1</v>
      </c>
      <c r="AL14331">
        <f>COUNTIF($K14332:$K14350,"2")-COUNTIFS($K14332:$K14350,"2",$L14332:$L14350,"V")</f>
        <v>1</v>
      </c>
      <c r="AM14331">
        <f>COUNTIFS($K14332:$K14350,"2",$L14332:$L14350,"Y")+COUNTIFS($K14332:$K14350,"2",$L14332:$L14350,"s")</f>
        <v>1</v>
      </c>
      <c r="AN14331">
        <f>COUNTIF($K14332:$K14350,"3")-COUNTIFS($K14332:$K14350,"3",$L14332:$L14350,"V")</f>
        <v>0</v>
      </c>
      <c r="AO14331">
        <f>COUNTIFS($K14332:$K14350,"3",$L14332:$L14350,"Y")+COUNTIFS($K14332:$K14350,"3",$L14332:$L14350,"s")</f>
        <v>0</v>
      </c>
      <c r="AP14331">
        <f>COUNTIF($K14332:$K14350,"4")-COUNTIFS($K14332:$K14350,"4",$L14332:$L14350,"V")</f>
        <v>0</v>
      </c>
      <c r="AQ14331">
        <f>COUNTIFS($K14332:$K14350,"4",$L14332:$L14350,"Y")+COUNTIFS($K14332:$K14350,"4",$L14332:$L14350,"s")</f>
        <v>0</v>
      </c>
      <c r="AR14331">
        <f>COUNTIF($K14332:$K14350,"5")-COUNTIFS($K14332:$K14350,"5",$L14332:$L14350,"V")</f>
        <v>0</v>
      </c>
      <c r="AS14331">
        <f>COUNTIFS($K14332:$K14350,"5",$L14332:$L14350,"Y")+COUNTIFS($K14332:$K14350,"5",$L14332:$L14350,"s")</f>
        <v>0</v>
      </c>
      <c r="AT14331">
        <f>COUNTIF($K14332:$K14350,"6")-COUNTIFS($K14332:$K14350,"6",$L14332:$L14350,"V")</f>
        <v>0</v>
      </c>
      <c r="AU14331">
        <f>COUNTIFS($K14332:$K14350,"6",$L14332:$L14350,"Y")+COUNTIFS($K14332:$K14350,"6",$L14332:$L14350,"s")</f>
        <v>0</v>
      </c>
      <c r="AV14331">
        <f>COUNTIF($K14332:$K14350,"7")-COUNTIFS($K14332:$K14350,"7",$L14332:$L14350,"V")</f>
        <v>17</v>
      </c>
      <c r="AW14331">
        <f>COUNTIFS($K14332:$K14350,"7",$L14332:$L14350,"Y")+COUNTIFS($K14332:$K14350,"7",$L14332:$L14350,"s")</f>
        <v>17</v>
      </c>
    </row>
    <row r="14332" spans="1:49" ht="11" customHeight="1" outlineLevel="1" x14ac:dyDescent="0.25">
      <c r="A14332" t="s">
        <v>13495</v>
      </c>
      <c r="C14332" s="2" t="s">
        <v>12521</v>
      </c>
      <c r="D14332" s="2">
        <v>652</v>
      </c>
      <c r="E14332" s="7">
        <v>1958</v>
      </c>
      <c r="F14332" s="5" t="s">
        <v>5138</v>
      </c>
      <c r="H14332" s="5" t="s">
        <v>5398</v>
      </c>
      <c r="I14332" s="6" t="s">
        <v>8351</v>
      </c>
      <c r="J14332" s="6" t="s">
        <v>13496</v>
      </c>
      <c r="K14332" s="17">
        <v>7</v>
      </c>
      <c r="L14332" s="17" t="s">
        <v>7730</v>
      </c>
      <c r="M14332" s="9">
        <v>3.8</v>
      </c>
      <c r="N14332" s="9"/>
      <c r="O14332" s="21"/>
      <c r="Q14332" s="29"/>
      <c r="U14332" s="17"/>
      <c r="V14332" s="2"/>
      <c r="Y14332" t="str">
        <f t="shared" si="898"/>
        <v/>
      </c>
      <c r="AA14332" t="str">
        <f t="shared" si="899"/>
        <v/>
      </c>
      <c r="AC14332" s="7"/>
      <c r="AD14332" t="s">
        <v>8351</v>
      </c>
      <c r="AE14332">
        <f t="shared" ref="AE14332:AE14350" si="900">COUNTIF(I14332,"*Fuji*")</f>
        <v>0</v>
      </c>
      <c r="AG14332" s="2"/>
      <c r="AH14332" t="s">
        <v>1388</v>
      </c>
      <c r="AI14332" s="7" t="s">
        <v>4610</v>
      </c>
    </row>
    <row r="14333" spans="1:49" ht="11" customHeight="1" outlineLevel="1" x14ac:dyDescent="0.25">
      <c r="A14333" t="s">
        <v>13495</v>
      </c>
      <c r="C14333" s="2" t="s">
        <v>12521</v>
      </c>
      <c r="D14333" s="2">
        <v>654</v>
      </c>
      <c r="E14333" s="7">
        <v>1958</v>
      </c>
      <c r="F14333" s="5" t="s">
        <v>5279</v>
      </c>
      <c r="H14333" s="5" t="s">
        <v>5398</v>
      </c>
      <c r="I14333" s="6" t="s">
        <v>9623</v>
      </c>
      <c r="J14333" s="6" t="s">
        <v>13496</v>
      </c>
      <c r="K14333" s="17">
        <v>7</v>
      </c>
      <c r="L14333" s="17" t="s">
        <v>7730</v>
      </c>
      <c r="M14333" s="9">
        <v>3.8</v>
      </c>
      <c r="N14333" s="9"/>
      <c r="O14333" s="21"/>
      <c r="Q14333" s="29"/>
      <c r="U14333" s="17"/>
      <c r="V14333" s="2"/>
      <c r="Y14333" t="str">
        <f t="shared" si="898"/>
        <v/>
      </c>
      <c r="AA14333" t="str">
        <f t="shared" si="899"/>
        <v/>
      </c>
      <c r="AC14333" s="7"/>
      <c r="AD14333" t="s">
        <v>9623</v>
      </c>
      <c r="AE14333">
        <f t="shared" si="900"/>
        <v>0</v>
      </c>
      <c r="AG14333" s="2"/>
      <c r="AH14333" t="s">
        <v>1388</v>
      </c>
      <c r="AI14333" s="7" t="s">
        <v>4610</v>
      </c>
    </row>
    <row r="14334" spans="1:49" ht="11" customHeight="1" outlineLevel="1" x14ac:dyDescent="0.25">
      <c r="A14334" t="s">
        <v>13495</v>
      </c>
      <c r="C14334" s="2" t="s">
        <v>12521</v>
      </c>
      <c r="D14334" s="2">
        <v>655</v>
      </c>
      <c r="E14334" s="7">
        <v>1958</v>
      </c>
      <c r="F14334" s="5" t="s">
        <v>2348</v>
      </c>
      <c r="H14334" s="5" t="s">
        <v>5398</v>
      </c>
      <c r="I14334" s="6" t="s">
        <v>9223</v>
      </c>
      <c r="J14334" s="6" t="s">
        <v>13496</v>
      </c>
      <c r="K14334" s="17">
        <v>7</v>
      </c>
      <c r="L14334" s="17" t="s">
        <v>7730</v>
      </c>
      <c r="M14334" s="9">
        <v>3.8</v>
      </c>
      <c r="N14334" s="9"/>
      <c r="O14334" s="21"/>
      <c r="Q14334" s="29"/>
      <c r="U14334" s="17"/>
      <c r="V14334" s="2"/>
      <c r="Y14334" t="str">
        <f t="shared" si="898"/>
        <v/>
      </c>
      <c r="AA14334" t="str">
        <f t="shared" si="899"/>
        <v/>
      </c>
      <c r="AC14334" s="7"/>
      <c r="AD14334" t="s">
        <v>9223</v>
      </c>
      <c r="AE14334">
        <f t="shared" si="900"/>
        <v>0</v>
      </c>
      <c r="AG14334" s="2"/>
      <c r="AH14334" t="s">
        <v>1388</v>
      </c>
      <c r="AI14334" s="7" t="s">
        <v>4610</v>
      </c>
    </row>
    <row r="14335" spans="1:49" ht="11" customHeight="1" outlineLevel="1" x14ac:dyDescent="0.25">
      <c r="A14335" t="s">
        <v>13495</v>
      </c>
      <c r="C14335" s="2" t="s">
        <v>12521</v>
      </c>
      <c r="D14335" s="2">
        <v>669</v>
      </c>
      <c r="E14335" s="7">
        <v>1959</v>
      </c>
      <c r="F14335" s="5" t="s">
        <v>13499</v>
      </c>
      <c r="H14335" s="5" t="s">
        <v>5398</v>
      </c>
      <c r="I14335" s="6" t="s">
        <v>9029</v>
      </c>
      <c r="J14335" s="6" t="s">
        <v>13497</v>
      </c>
      <c r="K14335" s="17">
        <v>7</v>
      </c>
      <c r="L14335" s="17" t="s">
        <v>7730</v>
      </c>
      <c r="M14335" s="9">
        <v>0.35</v>
      </c>
      <c r="N14335" s="9"/>
      <c r="O14335" s="21"/>
      <c r="Q14335" s="29"/>
      <c r="U14335" s="17"/>
      <c r="V14335" s="2"/>
      <c r="Y14335" t="str">
        <f t="shared" si="898"/>
        <v/>
      </c>
      <c r="AA14335" t="str">
        <f t="shared" si="899"/>
        <v/>
      </c>
      <c r="AC14335" s="7"/>
      <c r="AD14335" t="s">
        <v>9029</v>
      </c>
      <c r="AE14335">
        <f t="shared" si="900"/>
        <v>0</v>
      </c>
      <c r="AG14335" s="2"/>
      <c r="AH14335" t="s">
        <v>1388</v>
      </c>
      <c r="AI14335" s="7" t="s">
        <v>4610</v>
      </c>
    </row>
    <row r="14336" spans="1:49" ht="11" customHeight="1" outlineLevel="1" x14ac:dyDescent="0.25">
      <c r="A14336" t="s">
        <v>13495</v>
      </c>
      <c r="C14336" s="2" t="s">
        <v>12521</v>
      </c>
      <c r="D14336" s="2">
        <v>670</v>
      </c>
      <c r="E14336" s="7">
        <v>1959</v>
      </c>
      <c r="F14336" s="5" t="s">
        <v>17982</v>
      </c>
      <c r="H14336" s="5" t="s">
        <v>5398</v>
      </c>
      <c r="I14336" s="6" t="s">
        <v>9223</v>
      </c>
      <c r="J14336" s="6" t="s">
        <v>13497</v>
      </c>
      <c r="K14336" s="17">
        <v>7</v>
      </c>
      <c r="L14336" s="17" t="s">
        <v>7730</v>
      </c>
      <c r="M14336" s="9">
        <v>0.35</v>
      </c>
      <c r="N14336" s="9"/>
      <c r="O14336" s="21"/>
      <c r="Q14336" s="29"/>
      <c r="U14336" s="17"/>
      <c r="V14336" s="2"/>
      <c r="Y14336" t="str">
        <f t="shared" si="898"/>
        <v/>
      </c>
      <c r="AA14336" t="str">
        <f t="shared" si="899"/>
        <v/>
      </c>
      <c r="AC14336" s="7"/>
      <c r="AD14336" t="s">
        <v>9223</v>
      </c>
      <c r="AE14336">
        <f t="shared" si="900"/>
        <v>0</v>
      </c>
      <c r="AG14336" s="2"/>
      <c r="AH14336" t="s">
        <v>1388</v>
      </c>
      <c r="AI14336" s="7" t="s">
        <v>4610</v>
      </c>
    </row>
    <row r="14337" spans="1:49" ht="11" customHeight="1" outlineLevel="1" x14ac:dyDescent="0.25">
      <c r="A14337" t="s">
        <v>13495</v>
      </c>
      <c r="C14337" s="2" t="s">
        <v>12521</v>
      </c>
      <c r="D14337" s="2">
        <v>671</v>
      </c>
      <c r="E14337" s="7">
        <v>1959</v>
      </c>
      <c r="F14337" s="5" t="s">
        <v>13500</v>
      </c>
      <c r="H14337" s="5" t="s">
        <v>5398</v>
      </c>
      <c r="I14337" s="6" t="s">
        <v>9363</v>
      </c>
      <c r="J14337" s="6" t="s">
        <v>13497</v>
      </c>
      <c r="K14337" s="17">
        <v>7</v>
      </c>
      <c r="L14337" s="17" t="s">
        <v>7730</v>
      </c>
      <c r="M14337" s="9">
        <v>4</v>
      </c>
      <c r="N14337" s="9"/>
      <c r="O14337" s="21"/>
      <c r="Q14337" s="29"/>
      <c r="U14337" s="17"/>
      <c r="V14337" s="2"/>
      <c r="Y14337" t="str">
        <f t="shared" si="898"/>
        <v/>
      </c>
      <c r="AA14337" t="str">
        <f t="shared" si="899"/>
        <v/>
      </c>
      <c r="AC14337" s="7"/>
      <c r="AD14337" t="s">
        <v>9363</v>
      </c>
      <c r="AE14337">
        <f t="shared" si="900"/>
        <v>0</v>
      </c>
      <c r="AG14337" s="2"/>
      <c r="AH14337" t="s">
        <v>1388</v>
      </c>
      <c r="AI14337" s="7" t="s">
        <v>4610</v>
      </c>
    </row>
    <row r="14338" spans="1:49" ht="11" customHeight="1" outlineLevel="1" x14ac:dyDescent="0.25">
      <c r="A14338" t="s">
        <v>13495</v>
      </c>
      <c r="C14338" s="2" t="s">
        <v>12521</v>
      </c>
      <c r="D14338" s="2">
        <v>708</v>
      </c>
      <c r="E14338" s="7">
        <v>1960</v>
      </c>
      <c r="F14338" s="8" t="s">
        <v>21603</v>
      </c>
      <c r="H14338" s="5" t="s">
        <v>5398</v>
      </c>
      <c r="I14338" s="6" t="s">
        <v>9223</v>
      </c>
      <c r="J14338" s="6" t="s">
        <v>13498</v>
      </c>
      <c r="K14338" s="17">
        <v>7</v>
      </c>
      <c r="L14338" s="17" t="s">
        <v>7730</v>
      </c>
      <c r="M14338" s="9">
        <v>0.35</v>
      </c>
      <c r="N14338" s="9"/>
      <c r="O14338" s="21"/>
      <c r="Q14338" s="29"/>
      <c r="U14338" s="17"/>
      <c r="V14338" s="2"/>
      <c r="Y14338" t="str">
        <f t="shared" si="898"/>
        <v/>
      </c>
      <c r="AA14338" t="str">
        <f t="shared" si="899"/>
        <v/>
      </c>
      <c r="AC14338" s="7"/>
      <c r="AD14338" t="s">
        <v>9223</v>
      </c>
      <c r="AE14338">
        <f t="shared" si="900"/>
        <v>0</v>
      </c>
      <c r="AG14338" s="2"/>
      <c r="AH14338" t="s">
        <v>1388</v>
      </c>
      <c r="AI14338" s="7" t="s">
        <v>4610</v>
      </c>
    </row>
    <row r="14339" spans="1:49" ht="11" customHeight="1" outlineLevel="1" x14ac:dyDescent="0.25">
      <c r="A14339" t="s">
        <v>13495</v>
      </c>
      <c r="C14339" s="2" t="s">
        <v>12521</v>
      </c>
      <c r="D14339" s="2">
        <v>709</v>
      </c>
      <c r="E14339" s="7">
        <v>1960</v>
      </c>
      <c r="F14339" s="5" t="s">
        <v>13499</v>
      </c>
      <c r="H14339" s="5" t="s">
        <v>5398</v>
      </c>
      <c r="I14339" s="6" t="s">
        <v>9223</v>
      </c>
      <c r="J14339" s="6" t="s">
        <v>13498</v>
      </c>
      <c r="K14339" s="17">
        <v>7</v>
      </c>
      <c r="L14339" s="17" t="s">
        <v>7730</v>
      </c>
      <c r="M14339" s="9">
        <v>0.35</v>
      </c>
      <c r="N14339" s="9"/>
      <c r="O14339" s="21"/>
      <c r="Q14339" s="29"/>
      <c r="U14339" s="17"/>
      <c r="V14339" s="2"/>
      <c r="Y14339" t="str">
        <f t="shared" si="898"/>
        <v/>
      </c>
      <c r="AA14339" t="str">
        <f t="shared" si="899"/>
        <v/>
      </c>
      <c r="AC14339" s="7"/>
      <c r="AD14339" t="s">
        <v>9223</v>
      </c>
      <c r="AE14339">
        <f t="shared" si="900"/>
        <v>0</v>
      </c>
      <c r="AG14339" s="2"/>
      <c r="AH14339" t="s">
        <v>1388</v>
      </c>
      <c r="AI14339" s="7" t="s">
        <v>4610</v>
      </c>
    </row>
    <row r="14340" spans="1:49" ht="11" customHeight="1" outlineLevel="1" x14ac:dyDescent="0.25">
      <c r="A14340" t="s">
        <v>13495</v>
      </c>
      <c r="C14340" s="2" t="s">
        <v>12521</v>
      </c>
      <c r="D14340" s="2">
        <v>726</v>
      </c>
      <c r="E14340" s="7">
        <v>1961</v>
      </c>
      <c r="F14340" s="5" t="s">
        <v>13499</v>
      </c>
      <c r="H14340" s="5" t="s">
        <v>5398</v>
      </c>
      <c r="I14340" s="6" t="s">
        <v>9223</v>
      </c>
      <c r="J14340" s="6" t="s">
        <v>13497</v>
      </c>
      <c r="K14340" s="17">
        <v>7</v>
      </c>
      <c r="L14340" s="17" t="s">
        <v>7730</v>
      </c>
      <c r="M14340" s="9">
        <v>0.35</v>
      </c>
      <c r="N14340" s="9"/>
      <c r="O14340" s="21"/>
      <c r="Q14340" s="29"/>
      <c r="U14340" s="17"/>
      <c r="V14340" s="2"/>
      <c r="Y14340" t="str">
        <f t="shared" si="898"/>
        <v/>
      </c>
      <c r="AA14340" t="str">
        <f t="shared" si="899"/>
        <v/>
      </c>
      <c r="AC14340" s="7"/>
      <c r="AD14340" t="s">
        <v>9223</v>
      </c>
      <c r="AE14340">
        <f t="shared" si="900"/>
        <v>0</v>
      </c>
      <c r="AG14340" s="2"/>
      <c r="AH14340" t="s">
        <v>1388</v>
      </c>
      <c r="AI14340" s="7" t="s">
        <v>4610</v>
      </c>
    </row>
    <row r="14341" spans="1:49" ht="11" customHeight="1" outlineLevel="1" x14ac:dyDescent="0.25">
      <c r="A14341" t="s">
        <v>13495</v>
      </c>
      <c r="C14341" s="2" t="s">
        <v>12521</v>
      </c>
      <c r="D14341" s="2">
        <v>728</v>
      </c>
      <c r="E14341" s="7">
        <v>1961</v>
      </c>
      <c r="F14341" s="5" t="s">
        <v>13500</v>
      </c>
      <c r="H14341" s="5" t="s">
        <v>5398</v>
      </c>
      <c r="I14341" s="6" t="s">
        <v>9223</v>
      </c>
      <c r="J14341" s="6" t="s">
        <v>13497</v>
      </c>
      <c r="K14341" s="17">
        <v>7</v>
      </c>
      <c r="L14341" s="17" t="s">
        <v>7730</v>
      </c>
      <c r="M14341" s="9">
        <v>0.35</v>
      </c>
      <c r="N14341" s="9"/>
      <c r="O14341" s="21"/>
      <c r="Q14341" s="29"/>
      <c r="U14341" s="17"/>
      <c r="V14341" s="2"/>
      <c r="Y14341" t="str">
        <f t="shared" si="898"/>
        <v/>
      </c>
      <c r="AA14341" t="str">
        <f t="shared" si="899"/>
        <v/>
      </c>
      <c r="AC14341" s="7"/>
      <c r="AD14341" t="s">
        <v>9223</v>
      </c>
      <c r="AE14341">
        <f t="shared" si="900"/>
        <v>0</v>
      </c>
      <c r="AG14341" s="2"/>
      <c r="AH14341" t="s">
        <v>1388</v>
      </c>
      <c r="AI14341" s="7" t="s">
        <v>4610</v>
      </c>
    </row>
    <row r="14342" spans="1:49" ht="11" customHeight="1" outlineLevel="1" x14ac:dyDescent="0.25">
      <c r="A14342" t="s">
        <v>13495</v>
      </c>
      <c r="C14342" s="2" t="s">
        <v>12521</v>
      </c>
      <c r="D14342" s="2">
        <v>1613</v>
      </c>
      <c r="E14342" s="7">
        <v>1997</v>
      </c>
      <c r="F14342" s="5" t="s">
        <v>5296</v>
      </c>
      <c r="H14342" s="5" t="s">
        <v>5398</v>
      </c>
      <c r="I14342" s="6" t="s">
        <v>6457</v>
      </c>
      <c r="J14342" s="6" t="s">
        <v>13509</v>
      </c>
      <c r="K14342" s="17">
        <v>2</v>
      </c>
      <c r="L14342" s="17" t="s">
        <v>7730</v>
      </c>
      <c r="M14342" s="9">
        <v>1.1000000000000001</v>
      </c>
      <c r="N14342" s="9"/>
      <c r="O14342" s="21"/>
      <c r="Q14342" s="29"/>
      <c r="U14342" s="17"/>
      <c r="V14342" s="2"/>
      <c r="Y14342" t="str">
        <f t="shared" si="898"/>
        <v/>
      </c>
      <c r="AA14342" t="str">
        <f t="shared" si="899"/>
        <v/>
      </c>
      <c r="AC14342" s="7"/>
      <c r="AD14342" t="s">
        <v>6457</v>
      </c>
      <c r="AE14342">
        <f t="shared" si="900"/>
        <v>0</v>
      </c>
      <c r="AG14342" s="2"/>
      <c r="AI14342" s="7"/>
    </row>
    <row r="14343" spans="1:49" ht="11" customHeight="1" outlineLevel="1" x14ac:dyDescent="0.25">
      <c r="A14343" t="s">
        <v>13495</v>
      </c>
      <c r="C14343" s="2" t="s">
        <v>12521</v>
      </c>
      <c r="D14343" s="2">
        <v>1802</v>
      </c>
      <c r="E14343" s="7">
        <v>2002</v>
      </c>
      <c r="F14343" s="5" t="s">
        <v>13501</v>
      </c>
      <c r="H14343" s="5" t="s">
        <v>5398</v>
      </c>
      <c r="I14343" s="6" t="s">
        <v>9223</v>
      </c>
      <c r="J14343" s="6" t="s">
        <v>7554</v>
      </c>
      <c r="K14343" s="17">
        <v>7</v>
      </c>
      <c r="L14343" s="17" t="s">
        <v>7730</v>
      </c>
      <c r="M14343" s="9">
        <v>0.5</v>
      </c>
      <c r="N14343" s="9"/>
      <c r="O14343" s="21"/>
      <c r="Q14343" s="29"/>
      <c r="U14343" s="17"/>
      <c r="V14343" s="2"/>
      <c r="Y14343" t="str">
        <f t="shared" si="898"/>
        <v/>
      </c>
      <c r="AA14343" t="str">
        <f t="shared" si="899"/>
        <v/>
      </c>
      <c r="AC14343" s="7"/>
      <c r="AD14343" t="s">
        <v>9223</v>
      </c>
      <c r="AE14343">
        <f t="shared" si="900"/>
        <v>0</v>
      </c>
      <c r="AG14343" s="2"/>
      <c r="AH14343" t="s">
        <v>1388</v>
      </c>
      <c r="AI14343" s="7" t="s">
        <v>4610</v>
      </c>
    </row>
    <row r="14344" spans="1:49" ht="11" customHeight="1" outlineLevel="1" x14ac:dyDescent="0.25">
      <c r="A14344" t="s">
        <v>13495</v>
      </c>
      <c r="C14344" s="2" t="s">
        <v>12521</v>
      </c>
      <c r="D14344" s="2">
        <v>1803</v>
      </c>
      <c r="E14344" s="7">
        <v>2002</v>
      </c>
      <c r="F14344" s="5" t="s">
        <v>13502</v>
      </c>
      <c r="H14344" s="5" t="s">
        <v>5398</v>
      </c>
      <c r="I14344" s="6" t="s">
        <v>9223</v>
      </c>
      <c r="J14344" s="6" t="s">
        <v>7554</v>
      </c>
      <c r="K14344" s="17">
        <v>7</v>
      </c>
      <c r="L14344" s="17" t="s">
        <v>7730</v>
      </c>
      <c r="M14344" s="9">
        <v>0.5</v>
      </c>
      <c r="N14344" s="9"/>
      <c r="O14344" s="21"/>
      <c r="Q14344" s="29"/>
      <c r="U14344" s="17"/>
      <c r="V14344" s="2"/>
      <c r="Y14344" t="str">
        <f t="shared" si="898"/>
        <v/>
      </c>
      <c r="AA14344" t="str">
        <f t="shared" si="899"/>
        <v/>
      </c>
      <c r="AC14344" s="7"/>
      <c r="AD14344" t="s">
        <v>9223</v>
      </c>
      <c r="AE14344">
        <f t="shared" si="900"/>
        <v>0</v>
      </c>
      <c r="AG14344" s="2"/>
      <c r="AH14344" t="s">
        <v>1388</v>
      </c>
      <c r="AI14344" s="7" t="s">
        <v>4610</v>
      </c>
    </row>
    <row r="14345" spans="1:49" ht="11" customHeight="1" outlineLevel="1" x14ac:dyDescent="0.25">
      <c r="A14345" t="s">
        <v>13495</v>
      </c>
      <c r="C14345" s="2" t="s">
        <v>12521</v>
      </c>
      <c r="D14345" s="2">
        <v>1838</v>
      </c>
      <c r="E14345" s="7">
        <v>2003</v>
      </c>
      <c r="F14345" s="5" t="s">
        <v>13503</v>
      </c>
      <c r="H14345" s="5" t="s">
        <v>5398</v>
      </c>
      <c r="I14345" s="6" t="s">
        <v>9223</v>
      </c>
      <c r="J14345" s="6" t="s">
        <v>7554</v>
      </c>
      <c r="K14345" s="17">
        <v>7</v>
      </c>
      <c r="L14345" s="17" t="s">
        <v>7730</v>
      </c>
      <c r="M14345" s="9">
        <v>1.5</v>
      </c>
      <c r="N14345" s="9"/>
      <c r="O14345" s="21"/>
      <c r="Q14345" s="29"/>
      <c r="U14345" s="17"/>
      <c r="V14345" s="2"/>
      <c r="Y14345" t="str">
        <f t="shared" si="898"/>
        <v/>
      </c>
      <c r="AA14345" t="str">
        <f t="shared" si="899"/>
        <v/>
      </c>
      <c r="AC14345" s="7"/>
      <c r="AD14345" t="s">
        <v>9223</v>
      </c>
      <c r="AE14345">
        <f t="shared" si="900"/>
        <v>0</v>
      </c>
      <c r="AG14345" s="2"/>
      <c r="AH14345" t="s">
        <v>1388</v>
      </c>
      <c r="AI14345" s="7" t="s">
        <v>4610</v>
      </c>
    </row>
    <row r="14346" spans="1:49" ht="11" customHeight="1" outlineLevel="1" x14ac:dyDescent="0.25">
      <c r="A14346" t="s">
        <v>13495</v>
      </c>
      <c r="C14346" s="2" t="s">
        <v>12521</v>
      </c>
      <c r="D14346" s="2">
        <v>1839</v>
      </c>
      <c r="E14346" s="7">
        <v>2003</v>
      </c>
      <c r="F14346" s="5" t="s">
        <v>13504</v>
      </c>
      <c r="H14346" s="5" t="s">
        <v>5398</v>
      </c>
      <c r="I14346" s="6" t="s">
        <v>9223</v>
      </c>
      <c r="J14346" s="6" t="s">
        <v>7554</v>
      </c>
      <c r="K14346" s="17">
        <v>7</v>
      </c>
      <c r="L14346" s="17" t="s">
        <v>7730</v>
      </c>
      <c r="M14346" s="9">
        <v>1.5</v>
      </c>
      <c r="N14346" s="9"/>
      <c r="O14346" s="21"/>
      <c r="Q14346" s="29"/>
      <c r="U14346" s="17"/>
      <c r="V14346" s="2"/>
      <c r="Y14346" t="str">
        <f t="shared" si="898"/>
        <v/>
      </c>
      <c r="AA14346" t="str">
        <f t="shared" si="899"/>
        <v/>
      </c>
      <c r="AC14346" s="7"/>
      <c r="AD14346" t="s">
        <v>9223</v>
      </c>
      <c r="AE14346">
        <f t="shared" si="900"/>
        <v>0</v>
      </c>
      <c r="AG14346" s="2"/>
      <c r="AH14346" t="s">
        <v>1388</v>
      </c>
      <c r="AI14346" s="7" t="s">
        <v>4610</v>
      </c>
    </row>
    <row r="14347" spans="1:49" ht="11" customHeight="1" outlineLevel="1" x14ac:dyDescent="0.25">
      <c r="A14347" t="s">
        <v>13495</v>
      </c>
      <c r="C14347" s="2" t="s">
        <v>12521</v>
      </c>
      <c r="D14347" s="2">
        <v>2320</v>
      </c>
      <c r="E14347" s="7">
        <v>2014</v>
      </c>
      <c r="F14347" s="5" t="s">
        <v>13506</v>
      </c>
      <c r="H14347" s="5" t="s">
        <v>5398</v>
      </c>
      <c r="I14347" s="6" t="s">
        <v>5399</v>
      </c>
      <c r="J14347" s="6" t="s">
        <v>13507</v>
      </c>
      <c r="K14347" s="17">
        <v>1</v>
      </c>
      <c r="L14347" s="17" t="s">
        <v>7730</v>
      </c>
      <c r="M14347" s="9">
        <v>3</v>
      </c>
      <c r="N14347" s="9"/>
      <c r="O14347" s="21"/>
      <c r="Q14347" s="29"/>
      <c r="U14347" s="17"/>
      <c r="V14347" s="2"/>
      <c r="Y14347" t="str">
        <f t="shared" si="898"/>
        <v/>
      </c>
      <c r="AA14347" t="str">
        <f t="shared" si="899"/>
        <v/>
      </c>
      <c r="AC14347" s="7"/>
      <c r="AD14347" t="s">
        <v>5399</v>
      </c>
      <c r="AE14347">
        <f t="shared" si="900"/>
        <v>1</v>
      </c>
      <c r="AG14347" s="2"/>
      <c r="AI14347" s="7"/>
    </row>
    <row r="14348" spans="1:49" ht="11" customHeight="1" outlineLevel="1" x14ac:dyDescent="0.25">
      <c r="A14348" t="s">
        <v>13495</v>
      </c>
      <c r="C14348" s="2" t="s">
        <v>12521</v>
      </c>
      <c r="D14348" s="2">
        <v>2328</v>
      </c>
      <c r="E14348" s="7">
        <v>2014</v>
      </c>
      <c r="F14348" s="5" t="s">
        <v>5072</v>
      </c>
      <c r="H14348" s="5" t="s">
        <v>5398</v>
      </c>
      <c r="I14348" s="6" t="s">
        <v>13508</v>
      </c>
      <c r="J14348" s="6" t="s">
        <v>13505</v>
      </c>
      <c r="K14348" s="17">
        <v>7</v>
      </c>
      <c r="L14348" s="17" t="s">
        <v>7730</v>
      </c>
      <c r="M14348" s="9">
        <v>2.2999999999999998</v>
      </c>
      <c r="N14348" s="9"/>
      <c r="O14348" s="21"/>
      <c r="Q14348" s="29"/>
      <c r="U14348" s="17"/>
      <c r="V14348" s="2"/>
      <c r="Y14348" t="str">
        <f t="shared" si="898"/>
        <v/>
      </c>
      <c r="AA14348" t="str">
        <f t="shared" si="899"/>
        <v/>
      </c>
      <c r="AC14348" s="7"/>
      <c r="AD14348" t="s">
        <v>13508</v>
      </c>
      <c r="AE14348">
        <f t="shared" si="900"/>
        <v>0</v>
      </c>
      <c r="AG14348" s="2"/>
      <c r="AH14348" t="s">
        <v>1388</v>
      </c>
      <c r="AI14348" s="7" t="s">
        <v>4610</v>
      </c>
    </row>
    <row r="14349" spans="1:49" ht="11" customHeight="1" outlineLevel="1" x14ac:dyDescent="0.25">
      <c r="A14349" t="s">
        <v>13495</v>
      </c>
      <c r="C14349" s="2" t="s">
        <v>12521</v>
      </c>
      <c r="D14349" s="2">
        <v>2329</v>
      </c>
      <c r="E14349" s="7">
        <v>2014</v>
      </c>
      <c r="F14349" s="5" t="s">
        <v>13506</v>
      </c>
      <c r="H14349" s="5" t="s">
        <v>5398</v>
      </c>
      <c r="I14349" s="6" t="s">
        <v>9363</v>
      </c>
      <c r="J14349" s="6" t="s">
        <v>13505</v>
      </c>
      <c r="K14349" s="17">
        <v>7</v>
      </c>
      <c r="L14349" s="17" t="s">
        <v>7730</v>
      </c>
      <c r="M14349" s="9">
        <v>2.2999999999999998</v>
      </c>
      <c r="N14349" s="9"/>
      <c r="O14349" s="21"/>
      <c r="Q14349" s="29"/>
      <c r="U14349" s="17"/>
      <c r="V14349" s="2"/>
      <c r="Y14349" t="str">
        <f t="shared" ref="Y14349" si="901">IF(COUNTIF(F14349,"*fdc*"),1,"")</f>
        <v/>
      </c>
      <c r="AA14349" t="str">
        <f t="shared" ref="AA14349" si="902">IF(COUNTIF(F14349,"*s/s*"),1,"")</f>
        <v/>
      </c>
      <c r="AC14349" s="7"/>
      <c r="AD14349" t="s">
        <v>9363</v>
      </c>
      <c r="AE14349">
        <f t="shared" ref="AE14349" si="903">COUNTIF(I14349,"*Fuji*")</f>
        <v>0</v>
      </c>
      <c r="AG14349" s="2"/>
      <c r="AH14349" t="s">
        <v>1388</v>
      </c>
      <c r="AI14349" s="7" t="s">
        <v>4610</v>
      </c>
    </row>
    <row r="14350" spans="1:49" ht="11" customHeight="1" outlineLevel="1" x14ac:dyDescent="0.25">
      <c r="A14350" t="s">
        <v>13495</v>
      </c>
      <c r="C14350" s="2" t="s">
        <v>12521</v>
      </c>
      <c r="D14350" s="2">
        <v>2329</v>
      </c>
      <c r="E14350" s="7">
        <v>2014</v>
      </c>
      <c r="F14350" s="5" t="s">
        <v>13506</v>
      </c>
      <c r="H14350" s="5" t="s">
        <v>5398</v>
      </c>
      <c r="I14350" s="6" t="s">
        <v>9363</v>
      </c>
      <c r="J14350" s="6" t="s">
        <v>13505</v>
      </c>
      <c r="K14350" s="17">
        <v>7</v>
      </c>
      <c r="L14350" s="17" t="s">
        <v>7730</v>
      </c>
      <c r="M14350" s="9">
        <v>2.2999999999999998</v>
      </c>
      <c r="N14350" s="9"/>
      <c r="O14350" s="21"/>
      <c r="Q14350" s="29"/>
      <c r="U14350" s="17"/>
      <c r="V14350" s="2"/>
      <c r="Y14350" t="str">
        <f t="shared" si="898"/>
        <v/>
      </c>
      <c r="AA14350" t="str">
        <f t="shared" si="899"/>
        <v/>
      </c>
      <c r="AC14350" s="7"/>
      <c r="AD14350" t="s">
        <v>9363</v>
      </c>
      <c r="AE14350">
        <f t="shared" si="900"/>
        <v>0</v>
      </c>
      <c r="AG14350" s="2"/>
      <c r="AH14350" t="s">
        <v>1388</v>
      </c>
      <c r="AI14350" s="7" t="s">
        <v>4610</v>
      </c>
    </row>
    <row r="14351" spans="1:49" ht="11" customHeight="1" x14ac:dyDescent="0.25">
      <c r="A14351" s="4" t="s">
        <v>14765</v>
      </c>
      <c r="B14351" t="s">
        <v>14746</v>
      </c>
      <c r="C14351" s="2" t="s">
        <v>12953</v>
      </c>
      <c r="E14351" s="7"/>
      <c r="F14351" s="5"/>
      <c r="H14351" s="5"/>
      <c r="I14351" s="6"/>
      <c r="J14351" s="6"/>
      <c r="K14351" s="17"/>
      <c r="L14351" s="17"/>
      <c r="M14351" s="9"/>
      <c r="N14351" s="9">
        <f>SUM(M14352:M14381)</f>
        <v>44.600000000000009</v>
      </c>
      <c r="O14351" s="21">
        <v>4432</v>
      </c>
      <c r="P14351">
        <f>COUNTIF(L14352:L14381,"*")</f>
        <v>30</v>
      </c>
      <c r="Q14351" s="29">
        <f>P14351/O14351</f>
        <v>6.7689530685920577E-3</v>
      </c>
      <c r="R14351">
        <f>COUNTIF(L14352:L14381,"Y")+COUNTIF(L14352:L14381,"S")</f>
        <v>30</v>
      </c>
      <c r="U14351" s="17" t="s">
        <v>7730</v>
      </c>
      <c r="V14351" s="2"/>
      <c r="W14351" t="s">
        <v>18500</v>
      </c>
      <c r="Y14351" t="str">
        <f t="shared" si="898"/>
        <v/>
      </c>
      <c r="AA14351" t="str">
        <f t="shared" si="899"/>
        <v/>
      </c>
      <c r="AC14351" s="7"/>
      <c r="AF14351">
        <f>COUNTIF(AE14352:AE14381,"1")</f>
        <v>0</v>
      </c>
      <c r="AG14351" s="2"/>
      <c r="AI14351" s="7"/>
      <c r="AJ14351">
        <f>COUNTIF($K14352:$K14381,"1")-COUNTIFS($K14352:$K14381,"1",$L14352:$L14381,"V")</f>
        <v>0</v>
      </c>
      <c r="AK14351">
        <f>COUNTIFS($K14352:$K14381,"1",$L14352:$L14381,"Y")+COUNTIFS($K14352:$K14381,"1",$L14352:$L14381,"s")</f>
        <v>0</v>
      </c>
      <c r="AL14351">
        <f>COUNTIF($K14352:$K14381,"2")-COUNTIFS($K14352:$K14381,"2",$L14352:$L14381,"V")</f>
        <v>1</v>
      </c>
      <c r="AM14351">
        <f>COUNTIFS($K14352:$K14381,"2",$L14352:$L14381,"Y")+COUNTIFS($K14352:$K14381,"2",$L14352:$L14381,"s")</f>
        <v>1</v>
      </c>
      <c r="AN14351">
        <f>COUNTIF($K14352:$K14381,"3")-COUNTIFS($K14352:$K14381,"3",$L14352:$L14381,"V")</f>
        <v>0</v>
      </c>
      <c r="AO14351">
        <f>COUNTIFS($K14352:$K14381,"3",$L14352:$L14381,"Y")+COUNTIFS($K14352:$K14381,"3",$L14352:$L14381,"s")</f>
        <v>0</v>
      </c>
      <c r="AP14351">
        <f>COUNTIF($K14352:$K14381,"4")-COUNTIFS($K14352:$K14381,"4",$L14352:$L14381,"V")</f>
        <v>5</v>
      </c>
      <c r="AQ14351">
        <f>COUNTIFS($K14352:$K14381,"4",$L14352:$L14381,"Y")+COUNTIFS($K14352:$K14381,"4",$L14352:$L14381,"s")</f>
        <v>5</v>
      </c>
      <c r="AR14351">
        <f>COUNTIF($K14352:$K14381,"5")-COUNTIFS($K14352:$K14381,"5",$L14352:$L14381,"V")</f>
        <v>16</v>
      </c>
      <c r="AS14351">
        <f>COUNTIFS($K14352:$K14381,"5",$L14352:$L14381,"Y")+COUNTIFS($K14352:$K14381,"5",$L14352:$L14381,"s")</f>
        <v>16</v>
      </c>
      <c r="AT14351">
        <f>COUNTIF($K14352:$K14381,"6")-COUNTIFS($K14352:$K14381,"6",$L14352:$L14381,"V")</f>
        <v>0</v>
      </c>
      <c r="AU14351">
        <f>COUNTIFS($K14352:$K14381,"6",$L14352:$L14381,"Y")+COUNTIFS($K14352:$K14381,"6",$L14352:$L14381,"s")</f>
        <v>0</v>
      </c>
      <c r="AV14351">
        <f>COUNTIF($K14352:$K14381,"7")-COUNTIFS($K14352:$K14381,"7",$L14352:$L14381,"V")</f>
        <v>8</v>
      </c>
      <c r="AW14351">
        <f>COUNTIFS($K14352:$K14381,"7",$L14352:$L14381,"Y")+COUNTIFS($K14352:$K14381,"7",$L14352:$L14381,"s")</f>
        <v>8</v>
      </c>
    </row>
    <row r="14352" spans="1:49" ht="11" customHeight="1" outlineLevel="1" x14ac:dyDescent="0.25">
      <c r="A14352" t="s">
        <v>7738</v>
      </c>
      <c r="C14352" s="2" t="s">
        <v>12953</v>
      </c>
      <c r="D14352" s="2">
        <v>1014</v>
      </c>
      <c r="E14352" s="7">
        <v>1974</v>
      </c>
      <c r="F14352" s="5" t="s">
        <v>1776</v>
      </c>
      <c r="H14352" s="5" t="s">
        <v>5398</v>
      </c>
      <c r="I14352" s="6" t="s">
        <v>4995</v>
      </c>
      <c r="J14352" s="6" t="s">
        <v>14747</v>
      </c>
      <c r="K14352" s="17">
        <v>5</v>
      </c>
      <c r="L14352" s="17" t="s">
        <v>7730</v>
      </c>
      <c r="M14352" s="9">
        <v>2.2000000000000002</v>
      </c>
      <c r="N14352" s="9"/>
      <c r="O14352" s="21"/>
      <c r="Q14352" s="29"/>
      <c r="U14352" s="17"/>
      <c r="V14352" s="2">
        <v>1881</v>
      </c>
      <c r="Y14352" t="str">
        <f t="shared" si="898"/>
        <v/>
      </c>
      <c r="AA14352" t="str">
        <f t="shared" si="899"/>
        <v/>
      </c>
      <c r="AC14352" s="7"/>
      <c r="AD14352" t="s">
        <v>4995</v>
      </c>
      <c r="AE14352">
        <f t="shared" ref="AE14352:AE14381" si="904">COUNTIF(I14352,"*Fuji*")</f>
        <v>0</v>
      </c>
      <c r="AG14352" s="2"/>
      <c r="AH14352" t="s">
        <v>3852</v>
      </c>
      <c r="AI14352" s="7" t="s">
        <v>4610</v>
      </c>
    </row>
    <row r="14353" spans="1:35" ht="11" customHeight="1" outlineLevel="1" x14ac:dyDescent="0.25">
      <c r="A14353" t="s">
        <v>7738</v>
      </c>
      <c r="C14353" s="2" t="s">
        <v>12953</v>
      </c>
      <c r="D14353" s="2">
        <v>1823</v>
      </c>
      <c r="E14353" s="7">
        <v>1988</v>
      </c>
      <c r="F14353" s="5" t="s">
        <v>66</v>
      </c>
      <c r="H14353" s="5" t="s">
        <v>5398</v>
      </c>
      <c r="I14353" s="6" t="s">
        <v>67</v>
      </c>
      <c r="J14353" s="6" t="s">
        <v>14748</v>
      </c>
      <c r="K14353" s="17">
        <v>5</v>
      </c>
      <c r="L14353" s="17" t="s">
        <v>7730</v>
      </c>
      <c r="M14353" s="9">
        <v>2</v>
      </c>
      <c r="N14353" s="9"/>
      <c r="O14353" s="21"/>
      <c r="Q14353" s="29"/>
      <c r="U14353" s="17"/>
      <c r="V14353" s="2">
        <v>2655</v>
      </c>
      <c r="Y14353" t="str">
        <f t="shared" si="898"/>
        <v/>
      </c>
      <c r="AA14353" t="str">
        <f t="shared" si="899"/>
        <v/>
      </c>
      <c r="AC14353" s="7"/>
      <c r="AD14353" t="s">
        <v>67</v>
      </c>
      <c r="AE14353">
        <f t="shared" si="904"/>
        <v>0</v>
      </c>
      <c r="AG14353" s="2"/>
      <c r="AH14353" t="s">
        <v>68</v>
      </c>
      <c r="AI14353" s="7" t="s">
        <v>4610</v>
      </c>
    </row>
    <row r="14354" spans="1:35" ht="11" customHeight="1" outlineLevel="1" x14ac:dyDescent="0.25">
      <c r="A14354" t="s">
        <v>7738</v>
      </c>
      <c r="C14354" s="2" t="s">
        <v>12953</v>
      </c>
      <c r="D14354" s="2">
        <v>1824</v>
      </c>
      <c r="E14354" s="7">
        <v>1988</v>
      </c>
      <c r="F14354" s="5" t="s">
        <v>69</v>
      </c>
      <c r="H14354" s="5" t="s">
        <v>5398</v>
      </c>
      <c r="I14354" s="6" t="s">
        <v>67</v>
      </c>
      <c r="J14354" s="6" t="s">
        <v>14748</v>
      </c>
      <c r="K14354" s="17">
        <v>5</v>
      </c>
      <c r="L14354" s="17" t="s">
        <v>7730</v>
      </c>
      <c r="M14354" s="9">
        <v>2</v>
      </c>
      <c r="N14354" s="9"/>
      <c r="O14354" s="21"/>
      <c r="Q14354" s="29"/>
      <c r="U14354" s="17"/>
      <c r="V14354" s="2">
        <v>2656</v>
      </c>
      <c r="Y14354" t="str">
        <f t="shared" si="898"/>
        <v/>
      </c>
      <c r="AA14354" t="str">
        <f t="shared" si="899"/>
        <v/>
      </c>
      <c r="AC14354" s="7"/>
      <c r="AD14354" t="s">
        <v>67</v>
      </c>
      <c r="AE14354">
        <f t="shared" si="904"/>
        <v>0</v>
      </c>
      <c r="AG14354" s="2"/>
      <c r="AH14354" t="s">
        <v>68</v>
      </c>
      <c r="AI14354" s="7" t="s">
        <v>4610</v>
      </c>
    </row>
    <row r="14355" spans="1:35" ht="11" customHeight="1" outlineLevel="1" x14ac:dyDescent="0.25">
      <c r="A14355" t="s">
        <v>7738</v>
      </c>
      <c r="C14355" s="2" t="s">
        <v>12953</v>
      </c>
      <c r="D14355" s="2">
        <v>1825</v>
      </c>
      <c r="E14355" s="7">
        <v>1988</v>
      </c>
      <c r="F14355" s="5" t="s">
        <v>70</v>
      </c>
      <c r="H14355" s="5" t="s">
        <v>5398</v>
      </c>
      <c r="I14355" s="6" t="s">
        <v>2314</v>
      </c>
      <c r="J14355" s="6" t="s">
        <v>14748</v>
      </c>
      <c r="K14355" s="17">
        <v>5</v>
      </c>
      <c r="L14355" s="17" t="s">
        <v>7730</v>
      </c>
      <c r="M14355" s="9">
        <v>2</v>
      </c>
      <c r="N14355" s="9"/>
      <c r="O14355" s="21"/>
      <c r="Q14355" s="29"/>
      <c r="U14355" s="17"/>
      <c r="V14355" s="2">
        <v>2657</v>
      </c>
      <c r="Y14355" t="str">
        <f t="shared" si="898"/>
        <v/>
      </c>
      <c r="AA14355" t="str">
        <f t="shared" si="899"/>
        <v/>
      </c>
      <c r="AC14355" s="7"/>
      <c r="AD14355" t="s">
        <v>2314</v>
      </c>
      <c r="AE14355">
        <f t="shared" si="904"/>
        <v>0</v>
      </c>
      <c r="AG14355" s="2"/>
      <c r="AH14355" t="s">
        <v>68</v>
      </c>
      <c r="AI14355" s="7" t="s">
        <v>4610</v>
      </c>
    </row>
    <row r="14356" spans="1:35" ht="11" customHeight="1" outlineLevel="1" x14ac:dyDescent="0.25">
      <c r="A14356" t="s">
        <v>7738</v>
      </c>
      <c r="C14356" s="2" t="s">
        <v>12953</v>
      </c>
      <c r="D14356" s="2">
        <v>1826</v>
      </c>
      <c r="E14356" s="7">
        <v>1988</v>
      </c>
      <c r="F14356" s="5" t="s">
        <v>2315</v>
      </c>
      <c r="H14356" s="5" t="s">
        <v>5398</v>
      </c>
      <c r="I14356" s="6" t="s">
        <v>67</v>
      </c>
      <c r="J14356" s="6" t="s">
        <v>14748</v>
      </c>
      <c r="K14356" s="17">
        <v>5</v>
      </c>
      <c r="L14356" s="17" t="s">
        <v>7730</v>
      </c>
      <c r="M14356" s="9">
        <v>2</v>
      </c>
      <c r="N14356" s="9"/>
      <c r="O14356" s="21"/>
      <c r="Q14356" s="29"/>
      <c r="U14356" s="17"/>
      <c r="V14356" s="2">
        <v>2658</v>
      </c>
      <c r="Y14356" t="str">
        <f t="shared" si="898"/>
        <v/>
      </c>
      <c r="AA14356" t="str">
        <f t="shared" si="899"/>
        <v/>
      </c>
      <c r="AC14356" s="7"/>
      <c r="AD14356" t="s">
        <v>67</v>
      </c>
      <c r="AE14356">
        <f t="shared" si="904"/>
        <v>0</v>
      </c>
      <c r="AG14356" s="2"/>
      <c r="AH14356" t="s">
        <v>68</v>
      </c>
      <c r="AI14356" s="7" t="s">
        <v>4922</v>
      </c>
    </row>
    <row r="14357" spans="1:35" ht="11" customHeight="1" outlineLevel="1" x14ac:dyDescent="0.25">
      <c r="A14357" t="s">
        <v>7738</v>
      </c>
      <c r="C14357" s="2" t="s">
        <v>12953</v>
      </c>
      <c r="D14357" s="2">
        <v>2286</v>
      </c>
      <c r="E14357" s="7">
        <v>1996</v>
      </c>
      <c r="F14357" s="5" t="s">
        <v>1776</v>
      </c>
      <c r="H14357" s="5" t="s">
        <v>5398</v>
      </c>
      <c r="I14357" s="6" t="s">
        <v>4301</v>
      </c>
      <c r="J14357" s="6" t="s">
        <v>14749</v>
      </c>
      <c r="K14357" s="17">
        <v>5</v>
      </c>
      <c r="L14357" s="17" t="s">
        <v>7730</v>
      </c>
      <c r="M14357" s="9">
        <v>1</v>
      </c>
      <c r="N14357" s="9"/>
      <c r="O14357" s="21"/>
      <c r="Q14357" s="29"/>
      <c r="U14357" s="17"/>
      <c r="V14357" s="2">
        <v>3057</v>
      </c>
      <c r="Y14357" t="str">
        <f t="shared" si="898"/>
        <v/>
      </c>
      <c r="AA14357" t="str">
        <f t="shared" si="899"/>
        <v/>
      </c>
      <c r="AC14357" s="7"/>
      <c r="AD14357" t="s">
        <v>4301</v>
      </c>
      <c r="AE14357">
        <f t="shared" si="904"/>
        <v>0</v>
      </c>
      <c r="AG14357" s="2"/>
      <c r="AH14357" t="s">
        <v>3852</v>
      </c>
      <c r="AI14357" s="7" t="s">
        <v>4610</v>
      </c>
    </row>
    <row r="14358" spans="1:35" ht="11" customHeight="1" outlineLevel="1" x14ac:dyDescent="0.25">
      <c r="A14358" t="s">
        <v>7738</v>
      </c>
      <c r="C14358" s="2" t="s">
        <v>12953</v>
      </c>
      <c r="D14358" s="2">
        <v>2288</v>
      </c>
      <c r="E14358" s="7">
        <v>1996</v>
      </c>
      <c r="F14358" s="5" t="s">
        <v>4299</v>
      </c>
      <c r="H14358" s="5" t="s">
        <v>5398</v>
      </c>
      <c r="I14358" s="6" t="s">
        <v>4302</v>
      </c>
      <c r="J14358" s="6" t="s">
        <v>14749</v>
      </c>
      <c r="K14358" s="17">
        <v>5</v>
      </c>
      <c r="L14358" s="17" t="s">
        <v>7730</v>
      </c>
      <c r="M14358" s="9">
        <v>1</v>
      </c>
      <c r="N14358" s="9"/>
      <c r="O14358" s="21"/>
      <c r="Q14358" s="29"/>
      <c r="U14358" s="17"/>
      <c r="V14358" s="2">
        <v>3059</v>
      </c>
      <c r="Y14358" t="str">
        <f t="shared" si="898"/>
        <v/>
      </c>
      <c r="AA14358" t="str">
        <f t="shared" si="899"/>
        <v/>
      </c>
      <c r="AC14358" s="7"/>
      <c r="AD14358" t="s">
        <v>4302</v>
      </c>
      <c r="AE14358">
        <f t="shared" si="904"/>
        <v>0</v>
      </c>
      <c r="AG14358" s="2"/>
      <c r="AH14358" t="s">
        <v>3852</v>
      </c>
      <c r="AI14358" s="7" t="s">
        <v>4610</v>
      </c>
    </row>
    <row r="14359" spans="1:35" ht="11" customHeight="1" outlineLevel="1" x14ac:dyDescent="0.25">
      <c r="A14359" t="s">
        <v>7738</v>
      </c>
      <c r="C14359" s="2" t="s">
        <v>12953</v>
      </c>
      <c r="D14359" s="2">
        <v>2289</v>
      </c>
      <c r="E14359" s="7">
        <v>1996</v>
      </c>
      <c r="F14359" s="5" t="s">
        <v>4300</v>
      </c>
      <c r="H14359" s="5" t="s">
        <v>5398</v>
      </c>
      <c r="I14359" s="6" t="s">
        <v>4303</v>
      </c>
      <c r="J14359" s="6" t="s">
        <v>14749</v>
      </c>
      <c r="K14359" s="17">
        <v>5</v>
      </c>
      <c r="L14359" s="17" t="s">
        <v>7730</v>
      </c>
      <c r="M14359" s="9">
        <v>1</v>
      </c>
      <c r="N14359" s="9"/>
      <c r="O14359" s="21"/>
      <c r="Q14359" s="29"/>
      <c r="U14359" s="17"/>
      <c r="V14359" s="2">
        <v>3060</v>
      </c>
      <c r="Y14359" t="str">
        <f t="shared" si="898"/>
        <v/>
      </c>
      <c r="AA14359" t="str">
        <f t="shared" si="899"/>
        <v/>
      </c>
      <c r="AC14359" s="7"/>
      <c r="AD14359" t="s">
        <v>4303</v>
      </c>
      <c r="AE14359">
        <f t="shared" si="904"/>
        <v>0</v>
      </c>
      <c r="AG14359" s="2"/>
      <c r="AH14359" t="s">
        <v>3852</v>
      </c>
      <c r="AI14359" s="7" t="s">
        <v>4610</v>
      </c>
    </row>
    <row r="14360" spans="1:35" ht="11" customHeight="1" outlineLevel="1" x14ac:dyDescent="0.25">
      <c r="A14360" t="s">
        <v>7738</v>
      </c>
      <c r="C14360" s="2" t="s">
        <v>12953</v>
      </c>
      <c r="D14360" s="2">
        <v>2369</v>
      </c>
      <c r="E14360" s="7">
        <v>1997</v>
      </c>
      <c r="F14360" s="5" t="s">
        <v>1776</v>
      </c>
      <c r="H14360" s="5" t="s">
        <v>5398</v>
      </c>
      <c r="I14360" s="6" t="s">
        <v>9223</v>
      </c>
      <c r="J14360" s="6" t="s">
        <v>7554</v>
      </c>
      <c r="K14360" s="17">
        <v>7</v>
      </c>
      <c r="L14360" s="17" t="s">
        <v>7730</v>
      </c>
      <c r="M14360" s="9">
        <v>0.5</v>
      </c>
      <c r="N14360" s="9"/>
      <c r="O14360" s="21"/>
      <c r="Q14360" s="29"/>
      <c r="U14360" s="17"/>
      <c r="V14360" s="2"/>
      <c r="Y14360" t="str">
        <f t="shared" si="898"/>
        <v/>
      </c>
      <c r="AA14360" t="str">
        <f t="shared" si="899"/>
        <v/>
      </c>
      <c r="AC14360" s="7"/>
      <c r="AD14360" t="s">
        <v>9223</v>
      </c>
      <c r="AE14360">
        <f t="shared" si="904"/>
        <v>0</v>
      </c>
      <c r="AG14360" s="2"/>
      <c r="AI14360" s="7"/>
    </row>
    <row r="14361" spans="1:35" ht="11" customHeight="1" outlineLevel="1" x14ac:dyDescent="0.25">
      <c r="A14361" t="s">
        <v>7738</v>
      </c>
      <c r="C14361" s="2" t="s">
        <v>12953</v>
      </c>
      <c r="D14361" s="2">
        <v>2370</v>
      </c>
      <c r="E14361" s="7">
        <v>1997</v>
      </c>
      <c r="F14361" s="5" t="s">
        <v>1776</v>
      </c>
      <c r="H14361" s="5" t="s">
        <v>5398</v>
      </c>
      <c r="I14361" s="6" t="s">
        <v>9223</v>
      </c>
      <c r="J14361" s="6" t="s">
        <v>7554</v>
      </c>
      <c r="K14361" s="17">
        <v>7</v>
      </c>
      <c r="L14361" s="17" t="s">
        <v>7730</v>
      </c>
      <c r="M14361" s="9">
        <v>0.5</v>
      </c>
      <c r="N14361" s="9"/>
      <c r="O14361" s="21"/>
      <c r="Q14361" s="29"/>
      <c r="U14361" s="17"/>
      <c r="V14361" s="2"/>
      <c r="Y14361" t="str">
        <f t="shared" si="898"/>
        <v/>
      </c>
      <c r="AA14361" t="str">
        <f t="shared" si="899"/>
        <v/>
      </c>
      <c r="AC14361" s="7"/>
      <c r="AD14361" t="s">
        <v>9223</v>
      </c>
      <c r="AE14361">
        <f t="shared" si="904"/>
        <v>0</v>
      </c>
      <c r="AG14361" s="2"/>
      <c r="AI14361" s="7"/>
    </row>
    <row r="14362" spans="1:35" ht="11" customHeight="1" outlineLevel="1" x14ac:dyDescent="0.25">
      <c r="A14362" t="s">
        <v>7738</v>
      </c>
      <c r="C14362" s="2" t="s">
        <v>12953</v>
      </c>
      <c r="D14362" s="2">
        <v>2371</v>
      </c>
      <c r="E14362" s="7">
        <v>1997</v>
      </c>
      <c r="F14362" s="5" t="s">
        <v>4299</v>
      </c>
      <c r="H14362" s="5" t="s">
        <v>5398</v>
      </c>
      <c r="I14362" s="6" t="s">
        <v>9223</v>
      </c>
      <c r="J14362" s="6" t="s">
        <v>7554</v>
      </c>
      <c r="K14362" s="17">
        <v>7</v>
      </c>
      <c r="L14362" s="17" t="s">
        <v>7730</v>
      </c>
      <c r="M14362" s="9">
        <v>1.3</v>
      </c>
      <c r="N14362" s="9"/>
      <c r="O14362" s="21"/>
      <c r="Q14362" s="29"/>
      <c r="U14362" s="17"/>
      <c r="V14362" s="2"/>
      <c r="Y14362" t="str">
        <f t="shared" si="898"/>
        <v/>
      </c>
      <c r="AA14362" t="str">
        <f t="shared" si="899"/>
        <v/>
      </c>
      <c r="AC14362" s="7"/>
      <c r="AD14362" t="s">
        <v>9223</v>
      </c>
      <c r="AE14362">
        <f t="shared" si="904"/>
        <v>0</v>
      </c>
      <c r="AG14362" s="2"/>
      <c r="AI14362" s="7"/>
    </row>
    <row r="14363" spans="1:35" ht="11" customHeight="1" outlineLevel="1" x14ac:dyDescent="0.25">
      <c r="A14363" t="s">
        <v>7738</v>
      </c>
      <c r="C14363" s="2" t="s">
        <v>12953</v>
      </c>
      <c r="D14363" s="2">
        <v>2372</v>
      </c>
      <c r="E14363" s="7">
        <v>1997</v>
      </c>
      <c r="F14363" s="5" t="s">
        <v>4304</v>
      </c>
      <c r="H14363" s="5" t="s">
        <v>5398</v>
      </c>
      <c r="I14363" s="6" t="s">
        <v>2663</v>
      </c>
      <c r="J14363" s="6" t="s">
        <v>7554</v>
      </c>
      <c r="K14363" s="17">
        <v>7</v>
      </c>
      <c r="L14363" s="17" t="s">
        <v>7730</v>
      </c>
      <c r="M14363" s="9">
        <v>1.8</v>
      </c>
      <c r="N14363" s="9"/>
      <c r="O14363" s="21"/>
      <c r="Q14363" s="29"/>
      <c r="U14363" s="17"/>
      <c r="V14363" s="2">
        <v>3124</v>
      </c>
      <c r="Y14363" t="str">
        <f t="shared" si="898"/>
        <v/>
      </c>
      <c r="AA14363" t="str">
        <f t="shared" si="899"/>
        <v/>
      </c>
      <c r="AC14363" s="7"/>
      <c r="AD14363" t="s">
        <v>2663</v>
      </c>
      <c r="AE14363">
        <f t="shared" si="904"/>
        <v>0</v>
      </c>
      <c r="AG14363" s="2"/>
      <c r="AI14363" s="7"/>
    </row>
    <row r="14364" spans="1:35" ht="11" customHeight="1" outlineLevel="1" x14ac:dyDescent="0.25">
      <c r="A14364" t="s">
        <v>7738</v>
      </c>
      <c r="C14364" s="2" t="s">
        <v>12953</v>
      </c>
      <c r="D14364" s="2">
        <v>2481</v>
      </c>
      <c r="E14364" s="7">
        <v>1998</v>
      </c>
      <c r="F14364" s="5" t="s">
        <v>1776</v>
      </c>
      <c r="H14364" s="5" t="s">
        <v>5398</v>
      </c>
      <c r="I14364" s="6"/>
      <c r="J14364" s="6" t="s">
        <v>20457</v>
      </c>
      <c r="K14364" s="17">
        <v>7</v>
      </c>
      <c r="L14364" s="17" t="s">
        <v>7730</v>
      </c>
      <c r="M14364" s="9">
        <v>1.1000000000000001</v>
      </c>
      <c r="N14364" s="9"/>
      <c r="O14364" s="21"/>
      <c r="Q14364" s="29"/>
      <c r="U14364" s="17"/>
      <c r="V14364" s="2">
        <v>3124</v>
      </c>
      <c r="Y14364" t="str">
        <f t="shared" si="898"/>
        <v/>
      </c>
      <c r="AA14364" t="str">
        <f t="shared" si="899"/>
        <v/>
      </c>
      <c r="AC14364" s="7"/>
      <c r="AD14364" t="s">
        <v>20458</v>
      </c>
      <c r="AE14364">
        <f t="shared" si="904"/>
        <v>0</v>
      </c>
      <c r="AG14364" s="2"/>
      <c r="AI14364" s="7"/>
    </row>
    <row r="14365" spans="1:35" ht="11" customHeight="1" outlineLevel="1" x14ac:dyDescent="0.25">
      <c r="A14365" t="s">
        <v>7738</v>
      </c>
      <c r="C14365" s="2" t="s">
        <v>12953</v>
      </c>
      <c r="D14365" s="2">
        <v>2482</v>
      </c>
      <c r="E14365" s="7">
        <v>1998</v>
      </c>
      <c r="F14365" s="5" t="s">
        <v>1776</v>
      </c>
      <c r="H14365" s="5" t="s">
        <v>5398</v>
      </c>
      <c r="I14365" s="6"/>
      <c r="J14365" s="6" t="s">
        <v>20457</v>
      </c>
      <c r="K14365" s="17">
        <v>7</v>
      </c>
      <c r="L14365" s="17" t="s">
        <v>7730</v>
      </c>
      <c r="M14365" s="9">
        <v>1.1000000000000001</v>
      </c>
      <c r="N14365" s="9"/>
      <c r="O14365" s="21"/>
      <c r="Q14365" s="29"/>
      <c r="U14365" s="17"/>
      <c r="V14365" s="2">
        <v>3124</v>
      </c>
      <c r="Y14365" t="str">
        <f t="shared" si="898"/>
        <v/>
      </c>
      <c r="AA14365" t="str">
        <f t="shared" si="899"/>
        <v/>
      </c>
      <c r="AC14365" s="7"/>
      <c r="AD14365" t="s">
        <v>20458</v>
      </c>
      <c r="AE14365">
        <f t="shared" si="904"/>
        <v>0</v>
      </c>
      <c r="AG14365" s="2"/>
      <c r="AI14365" s="7"/>
    </row>
    <row r="14366" spans="1:35" ht="11" customHeight="1" outlineLevel="1" x14ac:dyDescent="0.25">
      <c r="A14366" t="s">
        <v>7738</v>
      </c>
      <c r="C14366" s="2" t="s">
        <v>12953</v>
      </c>
      <c r="D14366" s="2">
        <v>2483</v>
      </c>
      <c r="E14366" s="7">
        <v>1998</v>
      </c>
      <c r="F14366" s="5" t="s">
        <v>20459</v>
      </c>
      <c r="H14366" s="5" t="s">
        <v>5398</v>
      </c>
      <c r="I14366" s="6"/>
      <c r="J14366" s="6" t="s">
        <v>20457</v>
      </c>
      <c r="K14366" s="17">
        <v>7</v>
      </c>
      <c r="L14366" s="17" t="s">
        <v>7730</v>
      </c>
      <c r="M14366" s="9">
        <v>1.1000000000000001</v>
      </c>
      <c r="N14366" s="9"/>
      <c r="O14366" s="21"/>
      <c r="Q14366" s="29"/>
      <c r="U14366" s="17"/>
      <c r="V14366" s="2">
        <v>3124</v>
      </c>
      <c r="Y14366" t="str">
        <f t="shared" si="898"/>
        <v/>
      </c>
      <c r="AA14366" t="str">
        <f t="shared" si="899"/>
        <v/>
      </c>
      <c r="AC14366" s="7"/>
      <c r="AD14366" t="s">
        <v>20458</v>
      </c>
      <c r="AE14366">
        <f t="shared" si="904"/>
        <v>0</v>
      </c>
      <c r="AG14366" s="2"/>
      <c r="AI14366" s="7"/>
    </row>
    <row r="14367" spans="1:35" ht="11" customHeight="1" outlineLevel="1" x14ac:dyDescent="0.25">
      <c r="A14367" t="s">
        <v>7738</v>
      </c>
      <c r="C14367" s="2" t="s">
        <v>12953</v>
      </c>
      <c r="D14367" s="2">
        <v>2484</v>
      </c>
      <c r="E14367" s="7">
        <v>1998</v>
      </c>
      <c r="F14367" s="5" t="s">
        <v>20460</v>
      </c>
      <c r="H14367" s="5" t="s">
        <v>5398</v>
      </c>
      <c r="I14367" s="6"/>
      <c r="J14367" s="6" t="s">
        <v>20457</v>
      </c>
      <c r="K14367" s="17">
        <v>7</v>
      </c>
      <c r="L14367" s="17" t="s">
        <v>7730</v>
      </c>
      <c r="M14367" s="9">
        <v>1.1000000000000001</v>
      </c>
      <c r="N14367" s="9"/>
      <c r="O14367" s="21"/>
      <c r="Q14367" s="29"/>
      <c r="U14367" s="17"/>
      <c r="V14367" s="2">
        <v>3124</v>
      </c>
      <c r="Y14367" t="str">
        <f t="shared" si="898"/>
        <v/>
      </c>
      <c r="AA14367" t="str">
        <f t="shared" si="899"/>
        <v/>
      </c>
      <c r="AC14367" s="7"/>
      <c r="AD14367" t="s">
        <v>20458</v>
      </c>
      <c r="AE14367">
        <f t="shared" si="904"/>
        <v>0</v>
      </c>
      <c r="AG14367" s="2"/>
      <c r="AI14367" s="7"/>
    </row>
    <row r="14368" spans="1:35" ht="11" customHeight="1" outlineLevel="1" x14ac:dyDescent="0.25">
      <c r="A14368" t="s">
        <v>7738</v>
      </c>
      <c r="C14368" s="2" t="s">
        <v>12953</v>
      </c>
      <c r="D14368" s="2">
        <v>2902</v>
      </c>
      <c r="E14368" s="7">
        <v>2003</v>
      </c>
      <c r="F14368" s="5" t="s">
        <v>1776</v>
      </c>
      <c r="H14368" s="5" t="s">
        <v>5398</v>
      </c>
      <c r="I14368" s="6" t="s">
        <v>67</v>
      </c>
      <c r="J14368" s="6" t="s">
        <v>14750</v>
      </c>
      <c r="K14368" s="17">
        <v>4</v>
      </c>
      <c r="L14368" s="17" t="s">
        <v>7730</v>
      </c>
      <c r="M14368" s="9">
        <v>2</v>
      </c>
      <c r="N14368" s="9"/>
      <c r="O14368" s="21"/>
      <c r="Q14368" s="29"/>
      <c r="U14368" s="17"/>
      <c r="V14368" s="2">
        <v>3525</v>
      </c>
      <c r="Y14368" t="str">
        <f t="shared" si="898"/>
        <v/>
      </c>
      <c r="AA14368" t="str">
        <f t="shared" si="899"/>
        <v/>
      </c>
      <c r="AC14368" s="7"/>
      <c r="AD14368" t="s">
        <v>67</v>
      </c>
      <c r="AE14368">
        <f t="shared" si="904"/>
        <v>0</v>
      </c>
      <c r="AG14368" s="2"/>
      <c r="AH14368" t="s">
        <v>68</v>
      </c>
      <c r="AI14368" s="7" t="s">
        <v>4610</v>
      </c>
    </row>
    <row r="14369" spans="1:49" ht="11" customHeight="1" outlineLevel="1" x14ac:dyDescent="0.25">
      <c r="A14369" t="s">
        <v>7738</v>
      </c>
      <c r="C14369" s="2" t="s">
        <v>12953</v>
      </c>
      <c r="D14369" s="2">
        <v>2903</v>
      </c>
      <c r="E14369" s="7">
        <v>2003</v>
      </c>
      <c r="F14369" s="5" t="s">
        <v>1776</v>
      </c>
      <c r="H14369" s="5" t="s">
        <v>5398</v>
      </c>
      <c r="I14369" s="6" t="s">
        <v>5851</v>
      </c>
      <c r="J14369" s="6" t="s">
        <v>14750</v>
      </c>
      <c r="K14369" s="17">
        <v>4</v>
      </c>
      <c r="L14369" s="17" t="s">
        <v>7730</v>
      </c>
      <c r="M14369" s="9">
        <v>2</v>
      </c>
      <c r="N14369" s="9"/>
      <c r="O14369" s="21"/>
      <c r="Q14369" s="29"/>
      <c r="T14369">
        <v>1</v>
      </c>
      <c r="U14369" s="17"/>
      <c r="V14369" s="2">
        <v>3526</v>
      </c>
      <c r="Y14369" t="str">
        <f t="shared" si="898"/>
        <v/>
      </c>
      <c r="AA14369" t="str">
        <f t="shared" si="899"/>
        <v/>
      </c>
      <c r="AC14369" s="7"/>
      <c r="AD14369" t="s">
        <v>5851</v>
      </c>
      <c r="AE14369">
        <f t="shared" si="904"/>
        <v>0</v>
      </c>
      <c r="AG14369" s="2"/>
      <c r="AH14369" t="s">
        <v>3852</v>
      </c>
      <c r="AI14369" s="7" t="s">
        <v>4610</v>
      </c>
    </row>
    <row r="14370" spans="1:49" ht="11" customHeight="1" outlineLevel="1" x14ac:dyDescent="0.25">
      <c r="A14370" t="s">
        <v>7738</v>
      </c>
      <c r="C14370" s="2" t="s">
        <v>12953</v>
      </c>
      <c r="D14370" s="2">
        <v>2904</v>
      </c>
      <c r="E14370" s="7">
        <v>2003</v>
      </c>
      <c r="F14370" s="5" t="s">
        <v>5852</v>
      </c>
      <c r="H14370" s="5" t="s">
        <v>5398</v>
      </c>
      <c r="I14370" s="6" t="s">
        <v>110</v>
      </c>
      <c r="J14370" s="6" t="s">
        <v>14750</v>
      </c>
      <c r="K14370" s="17">
        <v>4</v>
      </c>
      <c r="L14370" s="17" t="s">
        <v>7730</v>
      </c>
      <c r="M14370" s="9">
        <v>2</v>
      </c>
      <c r="N14370" s="9"/>
      <c r="O14370" s="21"/>
      <c r="Q14370" s="29"/>
      <c r="U14370" s="17"/>
      <c r="V14370" s="2">
        <v>3527</v>
      </c>
      <c r="Y14370" t="str">
        <f t="shared" si="898"/>
        <v/>
      </c>
      <c r="AA14370" t="str">
        <f t="shared" si="899"/>
        <v/>
      </c>
      <c r="AC14370" s="7"/>
      <c r="AD14370" t="s">
        <v>110</v>
      </c>
      <c r="AE14370">
        <f t="shared" si="904"/>
        <v>0</v>
      </c>
      <c r="AG14370" s="2"/>
      <c r="AH14370" t="s">
        <v>3852</v>
      </c>
      <c r="AI14370" s="7" t="s">
        <v>4610</v>
      </c>
    </row>
    <row r="14371" spans="1:49" ht="11" customHeight="1" outlineLevel="1" x14ac:dyDescent="0.25">
      <c r="A14371" t="s">
        <v>7738</v>
      </c>
      <c r="C14371" s="2" t="s">
        <v>12953</v>
      </c>
      <c r="D14371" s="2">
        <v>2905</v>
      </c>
      <c r="E14371" s="7">
        <v>2003</v>
      </c>
      <c r="F14371" s="5" t="s">
        <v>111</v>
      </c>
      <c r="H14371" s="5" t="s">
        <v>5398</v>
      </c>
      <c r="I14371" s="6" t="s">
        <v>3619</v>
      </c>
      <c r="J14371" s="6" t="s">
        <v>14750</v>
      </c>
      <c r="K14371" s="17">
        <v>4</v>
      </c>
      <c r="L14371" s="17" t="s">
        <v>7730</v>
      </c>
      <c r="M14371" s="9">
        <v>2</v>
      </c>
      <c r="N14371" s="9"/>
      <c r="O14371" s="21"/>
      <c r="Q14371" s="29"/>
      <c r="U14371" s="17"/>
      <c r="V14371" s="2">
        <v>3528</v>
      </c>
      <c r="Y14371" t="str">
        <f t="shared" si="898"/>
        <v/>
      </c>
      <c r="AA14371" t="str">
        <f t="shared" si="899"/>
        <v/>
      </c>
      <c r="AC14371" s="7"/>
      <c r="AD14371" t="s">
        <v>3619</v>
      </c>
      <c r="AE14371">
        <f t="shared" si="904"/>
        <v>0</v>
      </c>
      <c r="AG14371" s="2"/>
      <c r="AH14371" t="s">
        <v>3852</v>
      </c>
      <c r="AI14371" s="7" t="s">
        <v>4610</v>
      </c>
    </row>
    <row r="14372" spans="1:49" ht="11" customHeight="1" outlineLevel="1" x14ac:dyDescent="0.25">
      <c r="A14372" t="s">
        <v>7738</v>
      </c>
      <c r="C14372" s="2" t="s">
        <v>12953</v>
      </c>
      <c r="D14372" s="2" t="s">
        <v>14751</v>
      </c>
      <c r="E14372" s="7">
        <v>2003</v>
      </c>
      <c r="F14372" s="5" t="s">
        <v>21630</v>
      </c>
      <c r="H14372" s="5" t="s">
        <v>5398</v>
      </c>
      <c r="I14372" s="6" t="s">
        <v>3620</v>
      </c>
      <c r="J14372" s="6" t="s">
        <v>14750</v>
      </c>
      <c r="K14372" s="17">
        <v>4</v>
      </c>
      <c r="L14372" s="17" t="s">
        <v>7730</v>
      </c>
      <c r="M14372" s="9">
        <v>2</v>
      </c>
      <c r="N14372" s="9"/>
      <c r="O14372" s="21"/>
      <c r="Q14372" s="29"/>
      <c r="U14372" s="17"/>
      <c r="V14372" s="2" t="s">
        <v>5850</v>
      </c>
      <c r="Y14372" t="str">
        <f t="shared" si="898"/>
        <v/>
      </c>
      <c r="AA14372">
        <f t="shared" si="899"/>
        <v>1</v>
      </c>
      <c r="AC14372" s="7"/>
      <c r="AD14372" t="s">
        <v>3620</v>
      </c>
      <c r="AE14372">
        <f t="shared" si="904"/>
        <v>0</v>
      </c>
      <c r="AG14372" s="2"/>
      <c r="AH14372" t="s">
        <v>3852</v>
      </c>
      <c r="AI14372" s="7" t="s">
        <v>4922</v>
      </c>
    </row>
    <row r="14373" spans="1:49" ht="11" customHeight="1" outlineLevel="1" x14ac:dyDescent="0.25">
      <c r="A14373" t="s">
        <v>7738</v>
      </c>
      <c r="C14373" s="2" t="s">
        <v>12953</v>
      </c>
      <c r="D14373" s="2">
        <v>3465</v>
      </c>
      <c r="E14373" s="7">
        <v>2010</v>
      </c>
      <c r="F14373" s="5" t="s">
        <v>1776</v>
      </c>
      <c r="H14373" s="5" t="s">
        <v>5398</v>
      </c>
      <c r="I14373" s="6" t="s">
        <v>14753</v>
      </c>
      <c r="J14373" s="6" t="s">
        <v>14752</v>
      </c>
      <c r="K14373" s="17">
        <v>5</v>
      </c>
      <c r="L14373" s="17" t="s">
        <v>7730</v>
      </c>
      <c r="M14373" s="9">
        <v>0.5</v>
      </c>
      <c r="N14373" s="9"/>
      <c r="O14373" s="21"/>
      <c r="Q14373" s="29"/>
      <c r="U14373" s="17"/>
      <c r="V14373" s="2"/>
      <c r="Y14373" t="str">
        <f t="shared" si="898"/>
        <v/>
      </c>
      <c r="AA14373" t="str">
        <f t="shared" si="899"/>
        <v/>
      </c>
      <c r="AC14373" s="7"/>
      <c r="AD14373" t="s">
        <v>14753</v>
      </c>
      <c r="AE14373">
        <f t="shared" si="904"/>
        <v>0</v>
      </c>
      <c r="AG14373" s="2"/>
      <c r="AI14373" s="7"/>
    </row>
    <row r="14374" spans="1:49" ht="11" customHeight="1" outlineLevel="1" x14ac:dyDescent="0.25">
      <c r="A14374" t="s">
        <v>7738</v>
      </c>
      <c r="C14374" s="2" t="s">
        <v>12953</v>
      </c>
      <c r="D14374" s="2">
        <v>3466</v>
      </c>
      <c r="E14374" s="7">
        <v>2010</v>
      </c>
      <c r="F14374" s="5" t="s">
        <v>1776</v>
      </c>
      <c r="H14374" s="5" t="s">
        <v>5398</v>
      </c>
      <c r="I14374" s="6" t="s">
        <v>14754</v>
      </c>
      <c r="J14374" s="6" t="s">
        <v>14752</v>
      </c>
      <c r="K14374" s="17">
        <v>5</v>
      </c>
      <c r="L14374" s="17" t="s">
        <v>7730</v>
      </c>
      <c r="M14374" s="9">
        <v>0.5</v>
      </c>
      <c r="N14374" s="9"/>
      <c r="O14374" s="21"/>
      <c r="Q14374" s="29"/>
      <c r="U14374" s="17"/>
      <c r="V14374" s="2"/>
      <c r="Y14374" t="str">
        <f t="shared" si="898"/>
        <v/>
      </c>
      <c r="AA14374" t="str">
        <f t="shared" si="899"/>
        <v/>
      </c>
      <c r="AC14374" s="7"/>
      <c r="AD14374" t="s">
        <v>14754</v>
      </c>
      <c r="AE14374">
        <f t="shared" si="904"/>
        <v>0</v>
      </c>
      <c r="AG14374" s="2"/>
      <c r="AI14374" s="7"/>
    </row>
    <row r="14375" spans="1:49" ht="11" customHeight="1" outlineLevel="1" x14ac:dyDescent="0.25">
      <c r="A14375" t="s">
        <v>7738</v>
      </c>
      <c r="C14375" s="2" t="s">
        <v>12953</v>
      </c>
      <c r="D14375" s="2">
        <v>3467</v>
      </c>
      <c r="E14375" s="7">
        <v>2010</v>
      </c>
      <c r="F14375" s="5" t="s">
        <v>5852</v>
      </c>
      <c r="H14375" s="5" t="s">
        <v>5398</v>
      </c>
      <c r="I14375" s="6" t="s">
        <v>14755</v>
      </c>
      <c r="J14375" s="6" t="s">
        <v>14752</v>
      </c>
      <c r="K14375" s="17">
        <v>5</v>
      </c>
      <c r="L14375" s="17" t="s">
        <v>7730</v>
      </c>
      <c r="M14375" s="9">
        <v>1</v>
      </c>
      <c r="N14375" s="9"/>
      <c r="O14375" s="21"/>
      <c r="Q14375" s="29"/>
      <c r="U14375" s="17"/>
      <c r="V14375" s="2"/>
      <c r="Y14375" t="str">
        <f t="shared" si="898"/>
        <v/>
      </c>
      <c r="AA14375" t="str">
        <f t="shared" si="899"/>
        <v/>
      </c>
      <c r="AC14375" s="7"/>
      <c r="AD14375" t="s">
        <v>14755</v>
      </c>
      <c r="AE14375">
        <f t="shared" si="904"/>
        <v>0</v>
      </c>
      <c r="AG14375" s="2"/>
      <c r="AI14375" s="7"/>
    </row>
    <row r="14376" spans="1:49" ht="11" customHeight="1" outlineLevel="1" x14ac:dyDescent="0.25">
      <c r="A14376" t="s">
        <v>7738</v>
      </c>
      <c r="C14376" s="2" t="s">
        <v>12953</v>
      </c>
      <c r="D14376" s="2">
        <v>3468</v>
      </c>
      <c r="E14376" s="7">
        <v>2010</v>
      </c>
      <c r="F14376" s="5" t="s">
        <v>5852</v>
      </c>
      <c r="H14376" s="5" t="s">
        <v>5398</v>
      </c>
      <c r="I14376" s="6" t="s">
        <v>14755</v>
      </c>
      <c r="J14376" s="6" t="s">
        <v>14752</v>
      </c>
      <c r="K14376" s="17">
        <v>5</v>
      </c>
      <c r="L14376" s="17" t="s">
        <v>7730</v>
      </c>
      <c r="M14376" s="9">
        <v>1</v>
      </c>
      <c r="N14376" s="9"/>
      <c r="O14376" s="21"/>
      <c r="Q14376" s="29"/>
      <c r="U14376" s="17"/>
      <c r="V14376" s="2"/>
      <c r="Y14376" t="str">
        <f t="shared" si="898"/>
        <v/>
      </c>
      <c r="AA14376" t="str">
        <f t="shared" si="899"/>
        <v/>
      </c>
      <c r="AC14376" s="7"/>
      <c r="AD14376" t="s">
        <v>14755</v>
      </c>
      <c r="AE14376">
        <f t="shared" si="904"/>
        <v>0</v>
      </c>
      <c r="AG14376" s="2"/>
      <c r="AI14376" s="7"/>
    </row>
    <row r="14377" spans="1:49" ht="11" customHeight="1" outlineLevel="1" x14ac:dyDescent="0.25">
      <c r="A14377" t="s">
        <v>7738</v>
      </c>
      <c r="C14377" s="2" t="s">
        <v>12953</v>
      </c>
      <c r="D14377" s="2">
        <v>4251</v>
      </c>
      <c r="E14377" s="7">
        <v>2018</v>
      </c>
      <c r="F14377" s="5" t="s">
        <v>14757</v>
      </c>
      <c r="H14377" s="5" t="s">
        <v>5398</v>
      </c>
      <c r="I14377" s="6" t="s">
        <v>14758</v>
      </c>
      <c r="J14377" s="6" t="s">
        <v>14756</v>
      </c>
      <c r="K14377" s="17">
        <v>5</v>
      </c>
      <c r="L14377" s="17" t="s">
        <v>7730</v>
      </c>
      <c r="M14377" s="9">
        <v>1.3</v>
      </c>
      <c r="N14377" s="9"/>
      <c r="O14377" s="21"/>
      <c r="Q14377" s="29"/>
      <c r="U14377" s="17"/>
      <c r="V14377" s="2"/>
      <c r="Y14377" t="str">
        <f t="shared" si="898"/>
        <v/>
      </c>
      <c r="AA14377" t="str">
        <f t="shared" si="899"/>
        <v/>
      </c>
      <c r="AC14377" s="7"/>
      <c r="AD14377" t="s">
        <v>14758</v>
      </c>
      <c r="AE14377">
        <f t="shared" si="904"/>
        <v>0</v>
      </c>
      <c r="AG14377" s="2"/>
      <c r="AI14377" s="7"/>
    </row>
    <row r="14378" spans="1:49" ht="11" customHeight="1" outlineLevel="1" x14ac:dyDescent="0.25">
      <c r="A14378" t="s">
        <v>7738</v>
      </c>
      <c r="C14378" s="2" t="s">
        <v>12953</v>
      </c>
      <c r="D14378" s="2">
        <v>4283</v>
      </c>
      <c r="E14378" s="7">
        <v>2019</v>
      </c>
      <c r="F14378" s="5" t="s">
        <v>14760</v>
      </c>
      <c r="H14378" s="5" t="s">
        <v>5398</v>
      </c>
      <c r="I14378" s="6" t="s">
        <v>14762</v>
      </c>
      <c r="J14378" s="6" t="s">
        <v>14759</v>
      </c>
      <c r="K14378" s="17">
        <v>2</v>
      </c>
      <c r="L14378" s="17" t="s">
        <v>7730</v>
      </c>
      <c r="M14378" s="9">
        <v>1</v>
      </c>
      <c r="N14378" s="9"/>
      <c r="O14378" s="21"/>
      <c r="Q14378" s="29"/>
      <c r="U14378" s="17"/>
      <c r="V14378" s="2"/>
      <c r="Y14378" t="str">
        <f t="shared" si="898"/>
        <v/>
      </c>
      <c r="AA14378" t="str">
        <f t="shared" si="899"/>
        <v/>
      </c>
      <c r="AC14378" s="7"/>
      <c r="AD14378" t="s">
        <v>14762</v>
      </c>
      <c r="AE14378">
        <f t="shared" si="904"/>
        <v>0</v>
      </c>
      <c r="AG14378" s="2"/>
      <c r="AI14378" s="7"/>
    </row>
    <row r="14379" spans="1:49" ht="11" customHeight="1" outlineLevel="1" x14ac:dyDescent="0.25">
      <c r="A14379" t="s">
        <v>7738</v>
      </c>
      <c r="C14379" s="2" t="s">
        <v>12953</v>
      </c>
      <c r="D14379" s="2">
        <v>4286</v>
      </c>
      <c r="E14379" s="7">
        <v>2019</v>
      </c>
      <c r="F14379" s="5" t="s">
        <v>14761</v>
      </c>
      <c r="H14379" s="5" t="s">
        <v>5398</v>
      </c>
      <c r="I14379" s="6" t="s">
        <v>14762</v>
      </c>
      <c r="J14379" s="6" t="s">
        <v>14759</v>
      </c>
      <c r="K14379" s="17">
        <v>5</v>
      </c>
      <c r="L14379" s="17" t="s">
        <v>7730</v>
      </c>
      <c r="M14379" s="9">
        <v>2.2000000000000002</v>
      </c>
      <c r="N14379" s="9"/>
      <c r="O14379" s="21"/>
      <c r="Q14379" s="29"/>
      <c r="U14379" s="17"/>
      <c r="V14379" s="2"/>
      <c r="Y14379" t="str">
        <f t="shared" si="898"/>
        <v/>
      </c>
      <c r="AA14379" t="str">
        <f t="shared" si="899"/>
        <v/>
      </c>
      <c r="AC14379" s="7"/>
      <c r="AD14379" t="s">
        <v>14762</v>
      </c>
      <c r="AE14379">
        <f t="shared" si="904"/>
        <v>0</v>
      </c>
      <c r="AG14379" s="2"/>
      <c r="AI14379" s="7"/>
    </row>
    <row r="14380" spans="1:49" ht="11" customHeight="1" outlineLevel="1" x14ac:dyDescent="0.25">
      <c r="A14380" t="s">
        <v>7738</v>
      </c>
      <c r="C14380" s="2" t="s">
        <v>12953</v>
      </c>
      <c r="D14380" s="2">
        <v>4416</v>
      </c>
      <c r="E14380" s="7">
        <v>2021</v>
      </c>
      <c r="F14380" s="5" t="s">
        <v>542</v>
      </c>
      <c r="H14380" s="5" t="s">
        <v>5398</v>
      </c>
      <c r="I14380" s="6" t="s">
        <v>14755</v>
      </c>
      <c r="J14380" s="6" t="s">
        <v>14763</v>
      </c>
      <c r="K14380" s="17">
        <v>5</v>
      </c>
      <c r="L14380" s="17" t="s">
        <v>7730</v>
      </c>
      <c r="M14380" s="9">
        <v>2.7</v>
      </c>
      <c r="N14380" s="9"/>
      <c r="O14380" s="21"/>
      <c r="Q14380" s="29"/>
      <c r="U14380" s="17"/>
      <c r="V14380" s="2"/>
      <c r="Y14380" t="str">
        <f t="shared" si="898"/>
        <v/>
      </c>
      <c r="AA14380" t="str">
        <f t="shared" si="899"/>
        <v/>
      </c>
      <c r="AC14380" s="7"/>
      <c r="AD14380" t="s">
        <v>14755</v>
      </c>
      <c r="AE14380">
        <f t="shared" si="904"/>
        <v>0</v>
      </c>
      <c r="AG14380" s="2"/>
      <c r="AI14380" s="7"/>
    </row>
    <row r="14381" spans="1:49" ht="11" customHeight="1" outlineLevel="1" x14ac:dyDescent="0.25">
      <c r="A14381" t="s">
        <v>7738</v>
      </c>
      <c r="C14381" s="2" t="s">
        <v>12953</v>
      </c>
      <c r="D14381" s="2">
        <v>4418</v>
      </c>
      <c r="E14381" s="7">
        <v>2021</v>
      </c>
      <c r="F14381" s="5" t="s">
        <v>14764</v>
      </c>
      <c r="H14381" s="5" t="s">
        <v>5398</v>
      </c>
      <c r="I14381" s="6" t="s">
        <v>14755</v>
      </c>
      <c r="J14381" s="6" t="s">
        <v>14763</v>
      </c>
      <c r="K14381" s="17">
        <v>5</v>
      </c>
      <c r="L14381" s="17" t="s">
        <v>7730</v>
      </c>
      <c r="M14381" s="9">
        <v>2.7</v>
      </c>
      <c r="N14381" s="9"/>
      <c r="O14381" s="21"/>
      <c r="Q14381" s="29"/>
      <c r="U14381" s="17"/>
      <c r="V14381" s="2"/>
      <c r="Y14381" t="str">
        <f t="shared" si="898"/>
        <v/>
      </c>
      <c r="AA14381" t="str">
        <f t="shared" si="899"/>
        <v/>
      </c>
      <c r="AC14381" s="7"/>
      <c r="AD14381" t="s">
        <v>14755</v>
      </c>
      <c r="AE14381">
        <f t="shared" si="904"/>
        <v>0</v>
      </c>
      <c r="AG14381" s="2"/>
      <c r="AI14381" s="7"/>
    </row>
    <row r="14382" spans="1:49" ht="11" customHeight="1" x14ac:dyDescent="0.25">
      <c r="A14382" s="4" t="s">
        <v>14766</v>
      </c>
      <c r="B14382" t="s">
        <v>14775</v>
      </c>
      <c r="C14382" s="2" t="s">
        <v>12953</v>
      </c>
      <c r="E14382" s="7"/>
      <c r="F14382" s="5"/>
      <c r="H14382" s="5"/>
      <c r="I14382" s="6"/>
      <c r="J14382" s="6"/>
      <c r="K14382" s="17"/>
      <c r="L14382" s="17"/>
      <c r="M14382" s="9"/>
      <c r="N14382" s="9">
        <f>SUM(M14383:M14391)</f>
        <v>17.900000000000002</v>
      </c>
      <c r="O14382" s="21">
        <v>1023</v>
      </c>
      <c r="P14382">
        <f>COUNTIF(L14383:L14391,"*")</f>
        <v>9</v>
      </c>
      <c r="Q14382" s="29">
        <f>P14382/O14382</f>
        <v>8.7976539589442824E-3</v>
      </c>
      <c r="R14382">
        <f>COUNTIF(L14383:L14391,"Y")+COUNTIF(L14383:L14391,"S")</f>
        <v>9</v>
      </c>
      <c r="U14382" s="17" t="s">
        <v>7730</v>
      </c>
      <c r="V14382" s="2"/>
      <c r="W14382" t="s">
        <v>18501</v>
      </c>
      <c r="Y14382" t="str">
        <f t="shared" si="898"/>
        <v/>
      </c>
      <c r="AA14382" t="str">
        <f t="shared" si="899"/>
        <v/>
      </c>
      <c r="AC14382" s="7"/>
      <c r="AF14382">
        <f>COUNTIF(AE14383:AE14391,"1")</f>
        <v>0</v>
      </c>
      <c r="AG14382" s="2"/>
      <c r="AI14382" s="7"/>
      <c r="AJ14382">
        <f>COUNTIF($K14383:$K14391,"1")-COUNTIFS($K14383:$K14391,"1",$L14383:$L14391,"V")</f>
        <v>1</v>
      </c>
      <c r="AK14382">
        <f>COUNTIFS($K14383:$K14391,"1",$L14383:$L14391,"Y")+COUNTIFS($K14383:$K14391,"1",$L14383:$L14391,"s")</f>
        <v>1</v>
      </c>
      <c r="AL14382">
        <f>COUNTIF($K14383:$K14391,"2")-COUNTIFS($K14383:$K14391,"2",$L14383:$L14391,"V")</f>
        <v>0</v>
      </c>
      <c r="AM14382">
        <f>COUNTIFS($K14383:$K14391,"2",$L14383:$L14391,"Y")+COUNTIFS($K14383:$K14391,"2",$L14383:$L14391,"s")</f>
        <v>0</v>
      </c>
      <c r="AN14382">
        <f>COUNTIF($K14383:$K14391,"3")-COUNTIFS($K14383:$K14391,"3",$L14383:$L14391,"V")</f>
        <v>0</v>
      </c>
      <c r="AO14382">
        <f>COUNTIFS($K14383:$K14391,"3",$L14383:$L14391,"Y")+COUNTIFS($K14383:$K14391,"3",$L14383:$L14391,"s")</f>
        <v>0</v>
      </c>
      <c r="AP14382">
        <f>COUNTIF($K14383:$K14391,"4")-COUNTIFS($K14383:$K14391,"4",$L14383:$L14391,"V")</f>
        <v>0</v>
      </c>
      <c r="AQ14382">
        <f>COUNTIFS($K14383:$K14391,"4",$L14383:$L14391,"Y")+COUNTIFS($K14383:$K14391,"4",$L14383:$L14391,"s")</f>
        <v>0</v>
      </c>
      <c r="AR14382">
        <f>COUNTIF($K14383:$K14391,"5")-COUNTIFS($K14383:$K14391,"5",$L14383:$L14391,"V")</f>
        <v>0</v>
      </c>
      <c r="AS14382">
        <f>COUNTIFS($K14383:$K14391,"5",$L14383:$L14391,"Y")+COUNTIFS($K14383:$K14391,"5",$L14383:$L14391,"s")</f>
        <v>0</v>
      </c>
      <c r="AT14382">
        <f>COUNTIF($K14383:$K14391,"6")-COUNTIFS($K14383:$K14391,"6",$L14383:$L14391,"V")</f>
        <v>0</v>
      </c>
      <c r="AU14382">
        <f>COUNTIFS($K14383:$K14391,"6",$L14383:$L14391,"Y")+COUNTIFS($K14383:$K14391,"6",$L14383:$L14391,"s")</f>
        <v>0</v>
      </c>
      <c r="AV14382">
        <f>COUNTIF($K14383:$K14391,"7")-COUNTIFS($K14383:$K14391,"7",$L14383:$L14391,"V")</f>
        <v>8</v>
      </c>
      <c r="AW14382">
        <f>COUNTIFS($K14383:$K14391,"7",$L14383:$L14391,"Y")+COUNTIFS($K14383:$K14391,"7",$L14383:$L14391,"s")</f>
        <v>8</v>
      </c>
    </row>
    <row r="14383" spans="1:49" ht="11" customHeight="1" outlineLevel="1" x14ac:dyDescent="0.25">
      <c r="A14383" t="s">
        <v>14767</v>
      </c>
      <c r="C14383" s="2" t="s">
        <v>12953</v>
      </c>
      <c r="D14383" s="2" t="s">
        <v>14768</v>
      </c>
      <c r="E14383" s="7">
        <v>1994</v>
      </c>
      <c r="F14383" s="5" t="s">
        <v>21859</v>
      </c>
      <c r="H14383" s="5" t="s">
        <v>5398</v>
      </c>
      <c r="I14383" s="6" t="s">
        <v>2352</v>
      </c>
      <c r="J14383" s="6" t="s">
        <v>8499</v>
      </c>
      <c r="K14383" s="17">
        <v>1</v>
      </c>
      <c r="L14383" s="17" t="s">
        <v>7730</v>
      </c>
      <c r="M14383" s="9">
        <v>4.2</v>
      </c>
      <c r="N14383" s="9"/>
      <c r="O14383" s="21"/>
      <c r="Q14383" s="29"/>
      <c r="U14383" s="17"/>
      <c r="V14383" s="2"/>
      <c r="Y14383" t="str">
        <f t="shared" si="898"/>
        <v/>
      </c>
      <c r="AA14383">
        <f t="shared" si="899"/>
        <v>1</v>
      </c>
      <c r="AC14383" s="7"/>
      <c r="AD14383" t="s">
        <v>2352</v>
      </c>
      <c r="AE14383">
        <f t="shared" ref="AE14383:AE14391" si="905">COUNTIF(I14383,"*Fuji*")</f>
        <v>0</v>
      </c>
      <c r="AG14383" s="2">
        <v>1</v>
      </c>
      <c r="AI14383" s="7"/>
    </row>
    <row r="14384" spans="1:49" ht="11" customHeight="1" outlineLevel="1" x14ac:dyDescent="0.25">
      <c r="A14384" t="s">
        <v>14767</v>
      </c>
      <c r="C14384" s="2" t="s">
        <v>12953</v>
      </c>
      <c r="D14384" s="2">
        <v>142</v>
      </c>
      <c r="E14384" s="7">
        <v>1998</v>
      </c>
      <c r="F14384" s="5" t="s">
        <v>14769</v>
      </c>
      <c r="H14384" s="5" t="s">
        <v>5398</v>
      </c>
      <c r="I14384" s="6" t="s">
        <v>9223</v>
      </c>
      <c r="J14384" s="6" t="s">
        <v>14774</v>
      </c>
      <c r="K14384" s="17">
        <v>7</v>
      </c>
      <c r="L14384" s="17" t="s">
        <v>7730</v>
      </c>
      <c r="M14384" s="9">
        <v>1.1499999999999999</v>
      </c>
      <c r="N14384" s="9"/>
      <c r="O14384" s="21"/>
      <c r="Q14384" s="29"/>
      <c r="U14384" s="17"/>
      <c r="V14384" s="2"/>
      <c r="Y14384" t="str">
        <f t="shared" si="898"/>
        <v/>
      </c>
      <c r="AA14384" t="str">
        <f t="shared" si="899"/>
        <v/>
      </c>
      <c r="AC14384" s="7"/>
      <c r="AD14384" t="s">
        <v>9223</v>
      </c>
      <c r="AE14384">
        <f t="shared" si="905"/>
        <v>0</v>
      </c>
      <c r="AG14384" s="2"/>
      <c r="AI14384" s="7"/>
    </row>
    <row r="14385" spans="1:49" ht="11" customHeight="1" outlineLevel="1" x14ac:dyDescent="0.25">
      <c r="A14385" t="s">
        <v>14767</v>
      </c>
      <c r="C14385" s="2" t="s">
        <v>12953</v>
      </c>
      <c r="D14385" s="2">
        <v>143</v>
      </c>
      <c r="E14385" s="7">
        <v>1998</v>
      </c>
      <c r="F14385" s="5" t="s">
        <v>14769</v>
      </c>
      <c r="H14385" s="5" t="s">
        <v>5398</v>
      </c>
      <c r="I14385" s="6" t="s">
        <v>9223</v>
      </c>
      <c r="J14385" s="6" t="s">
        <v>14774</v>
      </c>
      <c r="K14385" s="17">
        <v>7</v>
      </c>
      <c r="L14385" s="17" t="s">
        <v>7730</v>
      </c>
      <c r="M14385" s="9">
        <v>1.1499999999999999</v>
      </c>
      <c r="N14385" s="9"/>
      <c r="O14385" s="21"/>
      <c r="Q14385" s="29"/>
      <c r="U14385" s="17"/>
      <c r="V14385" s="2"/>
      <c r="Y14385" t="str">
        <f t="shared" si="898"/>
        <v/>
      </c>
      <c r="AA14385" t="str">
        <f t="shared" si="899"/>
        <v/>
      </c>
      <c r="AC14385" s="7"/>
      <c r="AD14385" t="s">
        <v>9223</v>
      </c>
      <c r="AE14385">
        <f t="shared" si="905"/>
        <v>0</v>
      </c>
      <c r="AG14385" s="2"/>
      <c r="AI14385" s="7"/>
    </row>
    <row r="14386" spans="1:49" ht="11" customHeight="1" outlineLevel="1" x14ac:dyDescent="0.25">
      <c r="A14386" t="s">
        <v>14767</v>
      </c>
      <c r="C14386" s="2" t="s">
        <v>12953</v>
      </c>
      <c r="D14386" s="2">
        <v>144</v>
      </c>
      <c r="E14386" s="7">
        <v>1998</v>
      </c>
      <c r="F14386" s="5" t="s">
        <v>14770</v>
      </c>
      <c r="H14386" s="5" t="s">
        <v>5398</v>
      </c>
      <c r="I14386" s="6" t="s">
        <v>9223</v>
      </c>
      <c r="J14386" s="6" t="s">
        <v>14774</v>
      </c>
      <c r="K14386" s="17">
        <v>7</v>
      </c>
      <c r="L14386" s="17" t="s">
        <v>7730</v>
      </c>
      <c r="M14386" s="9">
        <v>1.1499999999999999</v>
      </c>
      <c r="N14386" s="9"/>
      <c r="O14386" s="21"/>
      <c r="Q14386" s="29"/>
      <c r="U14386" s="17"/>
      <c r="V14386" s="2"/>
      <c r="Y14386" t="str">
        <f t="shared" si="898"/>
        <v/>
      </c>
      <c r="AA14386" t="str">
        <f t="shared" si="899"/>
        <v/>
      </c>
      <c r="AC14386" s="7"/>
      <c r="AD14386" t="s">
        <v>9223</v>
      </c>
      <c r="AE14386">
        <f t="shared" si="905"/>
        <v>0</v>
      </c>
      <c r="AG14386" s="2"/>
      <c r="AI14386" s="7"/>
    </row>
    <row r="14387" spans="1:49" ht="11" customHeight="1" outlineLevel="1" x14ac:dyDescent="0.25">
      <c r="A14387" t="s">
        <v>14767</v>
      </c>
      <c r="C14387" s="2" t="s">
        <v>12953</v>
      </c>
      <c r="D14387" s="2">
        <v>145</v>
      </c>
      <c r="E14387" s="7">
        <v>1998</v>
      </c>
      <c r="F14387" s="5" t="s">
        <v>14770</v>
      </c>
      <c r="H14387" s="5" t="s">
        <v>5398</v>
      </c>
      <c r="I14387" s="6" t="s">
        <v>9223</v>
      </c>
      <c r="J14387" s="6" t="s">
        <v>14774</v>
      </c>
      <c r="K14387" s="17">
        <v>7</v>
      </c>
      <c r="L14387" s="17" t="s">
        <v>7730</v>
      </c>
      <c r="M14387" s="9">
        <v>1.1499999999999999</v>
      </c>
      <c r="N14387" s="9"/>
      <c r="O14387" s="21"/>
      <c r="Q14387" s="29"/>
      <c r="U14387" s="17"/>
      <c r="V14387" s="2"/>
      <c r="Y14387" t="str">
        <f t="shared" si="898"/>
        <v/>
      </c>
      <c r="AA14387" t="str">
        <f t="shared" si="899"/>
        <v/>
      </c>
      <c r="AC14387" s="7"/>
      <c r="AD14387" t="s">
        <v>9223</v>
      </c>
      <c r="AE14387">
        <f t="shared" si="905"/>
        <v>0</v>
      </c>
      <c r="AG14387" s="2"/>
      <c r="AI14387" s="7"/>
    </row>
    <row r="14388" spans="1:49" ht="11" customHeight="1" outlineLevel="1" x14ac:dyDescent="0.25">
      <c r="A14388" t="s">
        <v>14767</v>
      </c>
      <c r="C14388" s="2" t="s">
        <v>12953</v>
      </c>
      <c r="D14388" s="2">
        <v>146</v>
      </c>
      <c r="E14388" s="7">
        <v>1998</v>
      </c>
      <c r="F14388" s="5" t="s">
        <v>14771</v>
      </c>
      <c r="H14388" s="5" t="s">
        <v>5398</v>
      </c>
      <c r="I14388" s="6" t="s">
        <v>9223</v>
      </c>
      <c r="J14388" s="6" t="s">
        <v>14774</v>
      </c>
      <c r="K14388" s="17">
        <v>7</v>
      </c>
      <c r="L14388" s="17" t="s">
        <v>7730</v>
      </c>
      <c r="M14388" s="9">
        <v>1.1499999999999999</v>
      </c>
      <c r="N14388" s="9"/>
      <c r="O14388" s="21"/>
      <c r="Q14388" s="29"/>
      <c r="U14388" s="17"/>
      <c r="V14388" s="2"/>
      <c r="Y14388" t="str">
        <f t="shared" si="898"/>
        <v/>
      </c>
      <c r="AA14388" t="str">
        <f t="shared" si="899"/>
        <v/>
      </c>
      <c r="AC14388" s="7"/>
      <c r="AD14388" t="s">
        <v>9223</v>
      </c>
      <c r="AE14388">
        <f t="shared" si="905"/>
        <v>0</v>
      </c>
      <c r="AG14388" s="2"/>
      <c r="AI14388" s="7"/>
    </row>
    <row r="14389" spans="1:49" ht="11" customHeight="1" outlineLevel="1" x14ac:dyDescent="0.25">
      <c r="A14389" t="s">
        <v>14767</v>
      </c>
      <c r="C14389" s="2" t="s">
        <v>12953</v>
      </c>
      <c r="D14389" s="2">
        <v>147</v>
      </c>
      <c r="E14389" s="7">
        <v>1998</v>
      </c>
      <c r="F14389" s="5" t="s">
        <v>14771</v>
      </c>
      <c r="H14389" s="5" t="s">
        <v>5398</v>
      </c>
      <c r="I14389" s="6" t="s">
        <v>9223</v>
      </c>
      <c r="J14389" s="6" t="s">
        <v>14774</v>
      </c>
      <c r="K14389" s="17">
        <v>7</v>
      </c>
      <c r="L14389" s="17" t="s">
        <v>7730</v>
      </c>
      <c r="M14389" s="9">
        <v>1.1499999999999999</v>
      </c>
      <c r="N14389" s="9"/>
      <c r="O14389" s="21"/>
      <c r="Q14389" s="29"/>
      <c r="U14389" s="17"/>
      <c r="V14389" s="2"/>
      <c r="Y14389" t="str">
        <f t="shared" ref="Y14389:Y14452" si="906">IF(COUNTIF(F14389,"*fdc*"),1,"")</f>
        <v/>
      </c>
      <c r="AA14389" t="str">
        <f t="shared" ref="AA14389:AA14452" si="907">IF(COUNTIF(F14389,"*s/s*"),1,"")</f>
        <v/>
      </c>
      <c r="AC14389" s="7"/>
      <c r="AD14389" t="s">
        <v>9223</v>
      </c>
      <c r="AE14389">
        <f t="shared" si="905"/>
        <v>0</v>
      </c>
      <c r="AG14389" s="2"/>
      <c r="AI14389" s="7"/>
    </row>
    <row r="14390" spans="1:49" ht="11" customHeight="1" outlineLevel="1" x14ac:dyDescent="0.25">
      <c r="A14390" t="s">
        <v>14767</v>
      </c>
      <c r="C14390" s="2" t="s">
        <v>12953</v>
      </c>
      <c r="D14390" s="2">
        <v>148</v>
      </c>
      <c r="E14390" s="7">
        <v>1998</v>
      </c>
      <c r="F14390" s="5" t="s">
        <v>14772</v>
      </c>
      <c r="H14390" s="5" t="s">
        <v>5398</v>
      </c>
      <c r="I14390" s="6" t="s">
        <v>9223</v>
      </c>
      <c r="J14390" s="6" t="s">
        <v>14774</v>
      </c>
      <c r="K14390" s="17">
        <v>7</v>
      </c>
      <c r="L14390" s="17" t="s">
        <v>20076</v>
      </c>
      <c r="M14390" s="9"/>
      <c r="N14390" s="9"/>
      <c r="O14390" s="21"/>
      <c r="Q14390" s="29"/>
      <c r="U14390" s="17"/>
      <c r="V14390" s="2"/>
      <c r="Y14390" t="str">
        <f t="shared" si="906"/>
        <v/>
      </c>
      <c r="AA14390" t="str">
        <f t="shared" si="907"/>
        <v/>
      </c>
      <c r="AC14390" s="7"/>
      <c r="AD14390" t="s">
        <v>9223</v>
      </c>
      <c r="AE14390">
        <f t="shared" si="905"/>
        <v>0</v>
      </c>
      <c r="AG14390" s="2"/>
      <c r="AI14390" s="7"/>
    </row>
    <row r="14391" spans="1:49" ht="11" customHeight="1" outlineLevel="1" x14ac:dyDescent="0.25">
      <c r="A14391" t="s">
        <v>14767</v>
      </c>
      <c r="C14391" s="2" t="s">
        <v>12953</v>
      </c>
      <c r="D14391" s="2" t="s">
        <v>39</v>
      </c>
      <c r="E14391" s="7">
        <v>1998</v>
      </c>
      <c r="F14391" s="5" t="s">
        <v>14773</v>
      </c>
      <c r="H14391" s="5" t="s">
        <v>5398</v>
      </c>
      <c r="I14391" s="6" t="s">
        <v>9223</v>
      </c>
      <c r="J14391" s="6" t="s">
        <v>14774</v>
      </c>
      <c r="K14391" s="17">
        <v>7</v>
      </c>
      <c r="L14391" s="17" t="s">
        <v>7730</v>
      </c>
      <c r="M14391" s="9">
        <v>6.8</v>
      </c>
      <c r="N14391" s="9"/>
      <c r="O14391" s="21"/>
      <c r="Q14391" s="29"/>
      <c r="U14391" s="17"/>
      <c r="V14391" s="2"/>
      <c r="Y14391" t="str">
        <f t="shared" si="906"/>
        <v/>
      </c>
      <c r="AA14391">
        <f t="shared" si="907"/>
        <v>1</v>
      </c>
      <c r="AC14391" s="7"/>
      <c r="AD14391" t="s">
        <v>9223</v>
      </c>
      <c r="AE14391">
        <f t="shared" si="905"/>
        <v>0</v>
      </c>
      <c r="AG14391" s="2"/>
      <c r="AI14391" s="7"/>
    </row>
    <row r="14392" spans="1:49" ht="11" customHeight="1" x14ac:dyDescent="0.25">
      <c r="A14392" s="4" t="s">
        <v>11970</v>
      </c>
      <c r="B14392" t="s">
        <v>12047</v>
      </c>
      <c r="C14392" s="2" t="s">
        <v>11983</v>
      </c>
      <c r="E14392" s="7"/>
      <c r="F14392" s="5"/>
      <c r="H14392" s="5"/>
      <c r="I14392" s="6"/>
      <c r="J14392" s="6"/>
      <c r="K14392" s="17"/>
      <c r="L14392" s="17"/>
      <c r="M14392" s="9"/>
      <c r="N14392" s="9">
        <f>SUM(M14393:M14395)</f>
        <v>5.3000000000000007</v>
      </c>
      <c r="O14392" s="21">
        <v>85</v>
      </c>
      <c r="P14392">
        <f>COUNTIF(L14393:L14395,"*")</f>
        <v>3</v>
      </c>
      <c r="Q14392" s="29">
        <f>P14392/O14392</f>
        <v>3.5294117647058823E-2</v>
      </c>
      <c r="R14392">
        <f>COUNTIF(L14393:L14395,"Y")+COUNTIF(L14393:L14395,"S")</f>
        <v>3</v>
      </c>
      <c r="U14392" s="18" t="s">
        <v>7732</v>
      </c>
      <c r="V14392" s="2"/>
      <c r="W14392" t="s">
        <v>18502</v>
      </c>
      <c r="Y14392" t="str">
        <f t="shared" si="906"/>
        <v/>
      </c>
      <c r="AA14392" t="str">
        <f t="shared" si="907"/>
        <v/>
      </c>
      <c r="AC14392" s="7"/>
      <c r="AF14392">
        <f>COUNTIF(AE14393:AE14395,"1")</f>
        <v>0</v>
      </c>
      <c r="AG14392" s="2"/>
      <c r="AI14392" s="7"/>
      <c r="AJ14392">
        <f>COUNTIF($K14393:$K14395,"1")-COUNTIFS($K14393:$K14395,"1",$L14393:$L14395,"V")</f>
        <v>0</v>
      </c>
      <c r="AK14392">
        <f>COUNTIFS($K14393:$K14395,"1",$L14393:$L14395,"Y")+COUNTIFS($K14393:$K14395,"1",$L14393:$L14395,"s")</f>
        <v>0</v>
      </c>
      <c r="AL14392">
        <f>COUNTIF($K14393:$K14395,"2")-COUNTIFS($K14393:$K14395,"2",$L14393:$L14395,"V")</f>
        <v>0</v>
      </c>
      <c r="AM14392">
        <f>COUNTIFS($K14393:$K14395,"2",$L14393:$L14395,"Y")+COUNTIFS($K14393:$K14395,"2",$L14393:$L14395,"s")</f>
        <v>0</v>
      </c>
      <c r="AN14392">
        <f>COUNTIF($K14393:$K14395,"3")-COUNTIFS($K14393:$K14395,"3",$L14393:$L14395,"V")</f>
        <v>2</v>
      </c>
      <c r="AO14392">
        <f>COUNTIFS($K14393:$K14395,"3",$L14393:$L14395,"Y")+COUNTIFS($K14393:$K14395,"3",$L14393:$L14395,"s")</f>
        <v>2</v>
      </c>
      <c r="AP14392">
        <f>COUNTIF($K14393:$K14395,"4")-COUNTIFS($K14393:$K14395,"4",$L14393:$L14395,"V")</f>
        <v>1</v>
      </c>
      <c r="AQ14392">
        <f>COUNTIFS($K14393:$K14395,"4",$L14393:$L14395,"Y")+COUNTIFS($K14393:$K14395,"4",$L14393:$L14395,"s")</f>
        <v>1</v>
      </c>
      <c r="AR14392">
        <f>COUNTIF($K14393:$K14395,"5")-COUNTIFS($K14393:$K14395,"5",$L14393:$L14395,"V")</f>
        <v>0</v>
      </c>
      <c r="AS14392">
        <f>COUNTIFS($K14393:$K14395,"5",$L14393:$L14395,"Y")+COUNTIFS($K14393:$K14395,"5",$L14393:$L14395,"s")</f>
        <v>0</v>
      </c>
      <c r="AT14392">
        <f>COUNTIF($K14393:$K14395,"6")-COUNTIFS($K14393:$K14395,"6",$L14393:$L14395,"V")</f>
        <v>0</v>
      </c>
      <c r="AU14392">
        <f>COUNTIFS($K14393:$K14395,"6",$L14393:$L14395,"Y")+COUNTIFS($K14393:$K14395,"6",$L14393:$L14395,"s")</f>
        <v>0</v>
      </c>
      <c r="AV14392">
        <f>COUNTIF($K14393:$K14395,"7")-COUNTIFS($K14393:$K14395,"7",$L14393:$L14395,"V")</f>
        <v>0</v>
      </c>
      <c r="AW14392">
        <f>COUNTIFS($K14393:$K14395,"7",$L14393:$L14395,"Y")+COUNTIFS($K14393:$K14395,"7",$L14393:$L14395,"s")</f>
        <v>0</v>
      </c>
    </row>
    <row r="14393" spans="1:49" ht="11" customHeight="1" outlineLevel="1" x14ac:dyDescent="0.25">
      <c r="A14393" t="s">
        <v>3420</v>
      </c>
      <c r="C14393" s="2" t="s">
        <v>11983</v>
      </c>
      <c r="D14393" s="2">
        <v>73</v>
      </c>
      <c r="E14393" s="7">
        <v>1961</v>
      </c>
      <c r="F14393" s="8" t="s">
        <v>21770</v>
      </c>
      <c r="H14393" s="5" t="s">
        <v>5398</v>
      </c>
      <c r="I14393" s="6" t="s">
        <v>6213</v>
      </c>
      <c r="J14393" s="6" t="s">
        <v>8399</v>
      </c>
      <c r="K14393" s="17">
        <v>3</v>
      </c>
      <c r="L14393" s="17" t="s">
        <v>7730</v>
      </c>
      <c r="M14393" s="9">
        <v>0.4</v>
      </c>
      <c r="N14393" s="9"/>
      <c r="O14393" s="21"/>
      <c r="Q14393" s="29"/>
      <c r="U14393" s="17"/>
      <c r="V14393" s="2">
        <v>52</v>
      </c>
      <c r="Y14393" t="str">
        <f t="shared" si="906"/>
        <v/>
      </c>
      <c r="AA14393" t="str">
        <f t="shared" si="907"/>
        <v/>
      </c>
      <c r="AC14393" s="7"/>
      <c r="AD14393" t="s">
        <v>6213</v>
      </c>
      <c r="AE14393">
        <f>COUNTIF(I14393,"*Fuji*")</f>
        <v>0</v>
      </c>
      <c r="AG14393" s="2"/>
      <c r="AH14393" t="s">
        <v>6214</v>
      </c>
      <c r="AI14393" s="7" t="s">
        <v>4610</v>
      </c>
    </row>
    <row r="14394" spans="1:49" ht="11" customHeight="1" outlineLevel="1" x14ac:dyDescent="0.25">
      <c r="A14394" t="s">
        <v>3420</v>
      </c>
      <c r="C14394" s="2" t="s">
        <v>11983</v>
      </c>
      <c r="D14394" s="2">
        <v>77</v>
      </c>
      <c r="E14394" s="7">
        <v>1961</v>
      </c>
      <c r="F14394" s="5" t="s">
        <v>5401</v>
      </c>
      <c r="H14394" s="5" t="s">
        <v>5398</v>
      </c>
      <c r="I14394" s="6" t="s">
        <v>6213</v>
      </c>
      <c r="J14394" s="6" t="s">
        <v>8399</v>
      </c>
      <c r="K14394" s="17">
        <v>3</v>
      </c>
      <c r="L14394" s="17" t="s">
        <v>7730</v>
      </c>
      <c r="M14394" s="9">
        <v>4.5</v>
      </c>
      <c r="N14394" s="9"/>
      <c r="O14394" s="21"/>
      <c r="Q14394" s="29"/>
      <c r="T14394">
        <v>1</v>
      </c>
      <c r="U14394" s="17"/>
      <c r="V14394" s="2">
        <v>56</v>
      </c>
      <c r="Y14394" t="str">
        <f t="shared" si="906"/>
        <v/>
      </c>
      <c r="AA14394" t="str">
        <f t="shared" si="907"/>
        <v/>
      </c>
      <c r="AC14394" s="7"/>
      <c r="AD14394" t="s">
        <v>6213</v>
      </c>
      <c r="AE14394">
        <f>COUNTIF(I14394,"*Fuji*")</f>
        <v>0</v>
      </c>
      <c r="AG14394" s="2"/>
      <c r="AH14394" t="s">
        <v>6214</v>
      </c>
      <c r="AI14394" s="7" t="s">
        <v>4922</v>
      </c>
    </row>
    <row r="14395" spans="1:49" ht="11" customHeight="1" outlineLevel="1" x14ac:dyDescent="0.25">
      <c r="A14395" t="s">
        <v>3420</v>
      </c>
      <c r="C14395" s="2" t="s">
        <v>11983</v>
      </c>
      <c r="D14395" s="2">
        <v>79</v>
      </c>
      <c r="E14395" s="7">
        <v>1962</v>
      </c>
      <c r="F14395" s="5" t="s">
        <v>3421</v>
      </c>
      <c r="H14395" s="5" t="s">
        <v>5398</v>
      </c>
      <c r="I14395" s="6" t="s">
        <v>6213</v>
      </c>
      <c r="J14395" s="6" t="s">
        <v>11969</v>
      </c>
      <c r="K14395" s="17">
        <v>4</v>
      </c>
      <c r="L14395" s="17" t="s">
        <v>7730</v>
      </c>
      <c r="M14395" s="9">
        <v>0.4</v>
      </c>
      <c r="N14395" s="9"/>
      <c r="O14395" s="21"/>
      <c r="Q14395" s="29"/>
      <c r="U14395" s="17"/>
      <c r="V14395" s="2">
        <v>58</v>
      </c>
      <c r="Y14395" t="str">
        <f t="shared" si="906"/>
        <v/>
      </c>
      <c r="AA14395" t="str">
        <f t="shared" si="907"/>
        <v/>
      </c>
      <c r="AC14395" s="7"/>
      <c r="AD14395" t="s">
        <v>6213</v>
      </c>
      <c r="AE14395">
        <f>COUNTIF(I14395,"*Fuji*")</f>
        <v>0</v>
      </c>
      <c r="AG14395" s="2"/>
      <c r="AH14395" t="s">
        <v>6214</v>
      </c>
      <c r="AI14395" s="7" t="s">
        <v>4610</v>
      </c>
    </row>
    <row r="14396" spans="1:49" ht="11" customHeight="1" x14ac:dyDescent="0.25">
      <c r="A14396" t="s">
        <v>12181</v>
      </c>
      <c r="B14396" t="s">
        <v>12047</v>
      </c>
      <c r="C14396" s="2" t="s">
        <v>11983</v>
      </c>
      <c r="E14396" s="7"/>
      <c r="F14396" s="5"/>
      <c r="H14396" s="5"/>
      <c r="I14396" s="6"/>
      <c r="J14396" s="6"/>
      <c r="K14396" s="17"/>
      <c r="L14396" s="17"/>
      <c r="M14396" s="9"/>
      <c r="N14396" s="9">
        <f>SUM(M14397:M14528)</f>
        <v>293.05000000000007</v>
      </c>
      <c r="O14396" s="21">
        <v>5490</v>
      </c>
      <c r="P14396">
        <f>COUNTIF(L14397:L14528,"*")</f>
        <v>132</v>
      </c>
      <c r="Q14396" s="29">
        <f>P14396/O14396</f>
        <v>2.4043715846994537E-2</v>
      </c>
      <c r="R14396">
        <f>COUNTIF(L14397:L14528,"Y")+COUNTIF(L14397:L14528,"S")</f>
        <v>88</v>
      </c>
      <c r="U14396" s="17" t="s">
        <v>7730</v>
      </c>
      <c r="V14396" s="2"/>
      <c r="W14396" t="s">
        <v>18503</v>
      </c>
      <c r="Y14396" t="str">
        <f t="shared" si="906"/>
        <v/>
      </c>
      <c r="AA14396" t="str">
        <f t="shared" si="907"/>
        <v/>
      </c>
      <c r="AC14396" s="7"/>
      <c r="AF14396">
        <f>COUNTIF(AE14397:AE14528,"1")</f>
        <v>7</v>
      </c>
      <c r="AG14396" s="2"/>
      <c r="AI14396" s="7"/>
      <c r="AJ14396">
        <f>COUNTIF($K14397:$K14528,"1")-COUNTIFS($K14397:$K14528,"1",$L14397:$L14528,"V")</f>
        <v>43</v>
      </c>
      <c r="AK14396">
        <f>COUNTIFS($K14397:$K14528,"1",$L14397:$L14528,"Y")+COUNTIFS($K14397:$K14528,"1",$L14397:$L14528,"s")</f>
        <v>33</v>
      </c>
      <c r="AL14396">
        <f>COUNTIF($K14397:$K14528,"2")-COUNTIFS($K14397:$K14528,"2",$L14397:$L14528,"V")</f>
        <v>7</v>
      </c>
      <c r="AM14396">
        <f>COUNTIFS($K14397:$K14528,"2",$L14397:$L14528,"Y")+COUNTIFS($K14397:$K14528,"2",$L14397:$L14528,"s")</f>
        <v>6</v>
      </c>
      <c r="AN14396">
        <f>COUNTIF($K14397:$K14528,"3")-COUNTIFS($K14397:$K14528,"3",$L14397:$L14528,"V")</f>
        <v>58</v>
      </c>
      <c r="AO14396">
        <f>COUNTIFS($K14397:$K14528,"3",$L14397:$L14528,"Y")+COUNTIFS($K14397:$K14528,"3",$L14397:$L14528,"s")</f>
        <v>33</v>
      </c>
      <c r="AP14396">
        <f>COUNTIF($K14397:$K14528,"4")-COUNTIFS($K14397:$K14528,"4",$L14397:$L14528,"V")</f>
        <v>7</v>
      </c>
      <c r="AQ14396">
        <f>COUNTIFS($K14397:$K14528,"4",$L14397:$L14528,"Y")+COUNTIFS($K14397:$K14528,"4",$L14397:$L14528,"s")</f>
        <v>5</v>
      </c>
      <c r="AR14396">
        <f>COUNTIF($K14397:$K14528,"5")-COUNTIFS($K14397:$K14528,"5",$L14397:$L14528,"V")</f>
        <v>8</v>
      </c>
      <c r="AS14396">
        <f>COUNTIFS($K14397:$K14528,"5",$L14397:$L14528,"Y")+COUNTIFS($K14397:$K14528,"5",$L14397:$L14528,"s")</f>
        <v>4</v>
      </c>
      <c r="AT14396">
        <f>COUNTIF($K14397:$K14528,"6")-COUNTIFS($K14397:$K14528,"6",$L14397:$L14528,"V")</f>
        <v>0</v>
      </c>
      <c r="AU14396">
        <f>COUNTIFS($K14397:$K14528,"6",$L14397:$L14528,"Y")+COUNTIFS($K14397:$K14528,"6",$L14397:$L14528,"s")</f>
        <v>0</v>
      </c>
      <c r="AV14396">
        <f>COUNTIF($K14397:$K14528,"7")-COUNTIFS($K14397:$K14528,"7",$L14397:$L14528,"V")</f>
        <v>9</v>
      </c>
      <c r="AW14396">
        <f>COUNTIFS($K14397:$K14528,"7",$L14397:$L14528,"Y")+COUNTIFS($K14397:$K14528,"7",$L14397:$L14528,"s")</f>
        <v>7</v>
      </c>
    </row>
    <row r="14397" spans="1:49" ht="11" customHeight="1" outlineLevel="1" x14ac:dyDescent="0.25">
      <c r="A14397" t="s">
        <v>1955</v>
      </c>
      <c r="C14397" s="2" t="s">
        <v>11983</v>
      </c>
      <c r="D14397" s="2">
        <v>12</v>
      </c>
      <c r="E14397" s="7">
        <v>1965</v>
      </c>
      <c r="F14397" s="5" t="s">
        <v>1956</v>
      </c>
      <c r="H14397" s="5" t="s">
        <v>1957</v>
      </c>
      <c r="I14397" s="6" t="s">
        <v>6213</v>
      </c>
      <c r="J14397" s="6" t="s">
        <v>6992</v>
      </c>
      <c r="K14397" s="17">
        <v>3</v>
      </c>
      <c r="L14397" s="17" t="s">
        <v>7730</v>
      </c>
      <c r="M14397" s="9">
        <v>0.5</v>
      </c>
      <c r="N14397" s="9"/>
      <c r="O14397" s="21"/>
      <c r="Q14397" s="29"/>
      <c r="U14397" s="17"/>
      <c r="V14397" s="2">
        <v>12</v>
      </c>
      <c r="Y14397" t="str">
        <f t="shared" si="906"/>
        <v/>
      </c>
      <c r="AA14397" t="str">
        <f t="shared" si="907"/>
        <v/>
      </c>
      <c r="AC14397" s="7"/>
      <c r="AD14397" t="s">
        <v>6213</v>
      </c>
      <c r="AE14397">
        <f t="shared" ref="AE14397:AE14428" si="908">COUNTIF(I14397,"*Fuji*")</f>
        <v>0</v>
      </c>
      <c r="AG14397" s="2"/>
      <c r="AH14397" t="s">
        <v>6214</v>
      </c>
      <c r="AI14397" s="7" t="s">
        <v>4610</v>
      </c>
    </row>
    <row r="14398" spans="1:49" ht="11" customHeight="1" outlineLevel="1" x14ac:dyDescent="0.25">
      <c r="A14398" t="s">
        <v>1955</v>
      </c>
      <c r="C14398" s="2" t="s">
        <v>11983</v>
      </c>
      <c r="D14398" s="2">
        <v>14</v>
      </c>
      <c r="E14398" s="7">
        <v>1965</v>
      </c>
      <c r="F14398" s="8" t="s">
        <v>21771</v>
      </c>
      <c r="H14398" s="5" t="s">
        <v>5398</v>
      </c>
      <c r="I14398" s="6" t="s">
        <v>3823</v>
      </c>
      <c r="J14398" s="6" t="s">
        <v>6992</v>
      </c>
      <c r="K14398" s="17">
        <v>4</v>
      </c>
      <c r="L14398" s="17" t="s">
        <v>7730</v>
      </c>
      <c r="M14398" s="9">
        <v>0.5</v>
      </c>
      <c r="N14398" s="9"/>
      <c r="O14398" s="21"/>
      <c r="Q14398" s="29"/>
      <c r="U14398" s="17"/>
      <c r="V14398" s="2"/>
      <c r="Y14398" t="str">
        <f t="shared" si="906"/>
        <v/>
      </c>
      <c r="AA14398" t="str">
        <f t="shared" si="907"/>
        <v/>
      </c>
      <c r="AC14398" s="7"/>
      <c r="AD14398" t="s">
        <v>3823</v>
      </c>
      <c r="AE14398">
        <f t="shared" si="908"/>
        <v>0</v>
      </c>
      <c r="AG14398" s="2"/>
      <c r="AI14398" s="7"/>
    </row>
    <row r="14399" spans="1:49" ht="11" customHeight="1" outlineLevel="1" x14ac:dyDescent="0.25">
      <c r="A14399" t="s">
        <v>1955</v>
      </c>
      <c r="C14399" s="2" t="s">
        <v>11983</v>
      </c>
      <c r="D14399" s="2">
        <v>16</v>
      </c>
      <c r="E14399" s="7">
        <v>1965</v>
      </c>
      <c r="F14399" s="5" t="s">
        <v>4611</v>
      </c>
      <c r="H14399" s="5" t="s">
        <v>5398</v>
      </c>
      <c r="I14399" s="6" t="s">
        <v>6213</v>
      </c>
      <c r="J14399" s="6" t="s">
        <v>6992</v>
      </c>
      <c r="K14399" s="17">
        <v>3</v>
      </c>
      <c r="L14399" s="17" t="s">
        <v>7730</v>
      </c>
      <c r="M14399" s="9">
        <v>0.5</v>
      </c>
      <c r="N14399" s="9"/>
      <c r="O14399" s="21"/>
      <c r="Q14399" s="29"/>
      <c r="U14399" s="17"/>
      <c r="V14399" s="2">
        <v>16</v>
      </c>
      <c r="Y14399" t="str">
        <f t="shared" si="906"/>
        <v/>
      </c>
      <c r="AA14399" t="str">
        <f t="shared" si="907"/>
        <v/>
      </c>
      <c r="AC14399" s="7"/>
      <c r="AD14399" t="s">
        <v>6213</v>
      </c>
      <c r="AE14399">
        <f t="shared" si="908"/>
        <v>0</v>
      </c>
      <c r="AG14399" s="2"/>
      <c r="AH14399" t="s">
        <v>6214</v>
      </c>
      <c r="AI14399" s="7" t="s">
        <v>4610</v>
      </c>
    </row>
    <row r="14400" spans="1:49" ht="11" customHeight="1" outlineLevel="1" x14ac:dyDescent="0.25">
      <c r="A14400" t="s">
        <v>1955</v>
      </c>
      <c r="C14400" s="2" t="s">
        <v>11983</v>
      </c>
      <c r="D14400" s="2">
        <v>18</v>
      </c>
      <c r="E14400" s="7">
        <v>1965</v>
      </c>
      <c r="F14400" s="5" t="s">
        <v>5401</v>
      </c>
      <c r="H14400" s="5" t="s">
        <v>5398</v>
      </c>
      <c r="I14400" s="6" t="s">
        <v>1600</v>
      </c>
      <c r="J14400" s="6" t="s">
        <v>6992</v>
      </c>
      <c r="K14400" s="17">
        <v>3</v>
      </c>
      <c r="L14400" s="17" t="s">
        <v>7732</v>
      </c>
      <c r="M14400" s="9"/>
      <c r="N14400" s="9"/>
      <c r="O14400" s="21"/>
      <c r="Q14400" s="29"/>
      <c r="U14400" s="17"/>
      <c r="V14400" s="2">
        <v>18</v>
      </c>
      <c r="Y14400" t="str">
        <f t="shared" si="906"/>
        <v/>
      </c>
      <c r="AA14400" t="str">
        <f t="shared" si="907"/>
        <v/>
      </c>
      <c r="AC14400" s="7"/>
      <c r="AD14400" t="s">
        <v>1600</v>
      </c>
      <c r="AE14400">
        <f t="shared" si="908"/>
        <v>0</v>
      </c>
      <c r="AG14400" s="2"/>
      <c r="AH14400" t="s">
        <v>6214</v>
      </c>
      <c r="AI14400" s="7" t="s">
        <v>4620</v>
      </c>
    </row>
    <row r="14401" spans="1:35" ht="11" customHeight="1" outlineLevel="1" x14ac:dyDescent="0.25">
      <c r="A14401" t="s">
        <v>1955</v>
      </c>
      <c r="C14401" s="2" t="s">
        <v>11983</v>
      </c>
      <c r="D14401" s="2">
        <v>72</v>
      </c>
      <c r="E14401" s="7">
        <v>1977</v>
      </c>
      <c r="F14401" s="5" t="s">
        <v>2658</v>
      </c>
      <c r="H14401" s="5" t="s">
        <v>5398</v>
      </c>
      <c r="I14401" s="6" t="s">
        <v>6213</v>
      </c>
      <c r="J14401" s="6" t="s">
        <v>11971</v>
      </c>
      <c r="K14401" s="17">
        <v>5</v>
      </c>
      <c r="L14401" s="17" t="s">
        <v>7730</v>
      </c>
      <c r="M14401" s="9">
        <v>2</v>
      </c>
      <c r="N14401" s="9"/>
      <c r="O14401" s="21"/>
      <c r="Q14401" s="29"/>
      <c r="U14401" s="17"/>
      <c r="V14401" s="2">
        <v>72</v>
      </c>
      <c r="Y14401" t="str">
        <f t="shared" si="906"/>
        <v/>
      </c>
      <c r="AA14401" t="str">
        <f t="shared" si="907"/>
        <v/>
      </c>
      <c r="AC14401" s="7"/>
      <c r="AD14401" t="s">
        <v>6213</v>
      </c>
      <c r="AE14401">
        <f t="shared" si="908"/>
        <v>0</v>
      </c>
      <c r="AG14401" s="2"/>
      <c r="AH14401" t="s">
        <v>6214</v>
      </c>
      <c r="AI14401" s="7" t="s">
        <v>4610</v>
      </c>
    </row>
    <row r="14402" spans="1:35" ht="11" customHeight="1" outlineLevel="1" x14ac:dyDescent="0.25">
      <c r="A14402" t="s">
        <v>1955</v>
      </c>
      <c r="C14402" s="2" t="s">
        <v>11983</v>
      </c>
      <c r="D14402" s="2" t="s">
        <v>11973</v>
      </c>
      <c r="E14402" s="7">
        <v>1977</v>
      </c>
      <c r="F14402" s="5" t="s">
        <v>10260</v>
      </c>
      <c r="H14402" s="5" t="s">
        <v>5398</v>
      </c>
      <c r="I14402" s="6" t="s">
        <v>6213</v>
      </c>
      <c r="J14402" s="6" t="s">
        <v>11971</v>
      </c>
      <c r="K14402" s="17">
        <v>5</v>
      </c>
      <c r="L14402" s="17" t="s">
        <v>7730</v>
      </c>
      <c r="M14402" s="9">
        <v>4.4000000000000004</v>
      </c>
      <c r="N14402" s="9"/>
      <c r="O14402" s="21"/>
      <c r="Q14402" s="29"/>
      <c r="U14402" s="17"/>
      <c r="V14402" s="2"/>
      <c r="Y14402" t="str">
        <f t="shared" si="906"/>
        <v/>
      </c>
      <c r="AA14402">
        <f t="shared" si="907"/>
        <v>1</v>
      </c>
      <c r="AC14402" s="7"/>
      <c r="AD14402" t="s">
        <v>6213</v>
      </c>
      <c r="AE14402">
        <f t="shared" si="908"/>
        <v>0</v>
      </c>
      <c r="AG14402" s="2"/>
      <c r="AI14402" s="7"/>
    </row>
    <row r="14403" spans="1:35" ht="11" customHeight="1" outlineLevel="1" x14ac:dyDescent="0.25">
      <c r="A14403" t="s">
        <v>1955</v>
      </c>
      <c r="C14403" s="2" t="s">
        <v>11983</v>
      </c>
      <c r="D14403" s="2">
        <v>77</v>
      </c>
      <c r="E14403" s="7">
        <v>1977</v>
      </c>
      <c r="F14403" s="5" t="s">
        <v>4611</v>
      </c>
      <c r="H14403" s="5" t="s">
        <v>5398</v>
      </c>
      <c r="I14403" s="6" t="s">
        <v>5643</v>
      </c>
      <c r="J14403" s="6" t="s">
        <v>10269</v>
      </c>
      <c r="K14403" s="17">
        <v>3</v>
      </c>
      <c r="L14403" s="17" t="s">
        <v>7730</v>
      </c>
      <c r="M14403" s="9">
        <v>2</v>
      </c>
      <c r="N14403" s="9"/>
      <c r="O14403" s="21"/>
      <c r="Q14403" s="29"/>
      <c r="U14403" s="17"/>
      <c r="V14403" s="2">
        <v>77</v>
      </c>
      <c r="Y14403" t="str">
        <f t="shared" si="906"/>
        <v/>
      </c>
      <c r="AA14403" t="str">
        <f t="shared" si="907"/>
        <v/>
      </c>
      <c r="AC14403" s="7"/>
      <c r="AD14403" t="s">
        <v>5643</v>
      </c>
      <c r="AE14403">
        <f t="shared" si="908"/>
        <v>0</v>
      </c>
      <c r="AG14403" s="2"/>
      <c r="AH14403" t="s">
        <v>2286</v>
      </c>
      <c r="AI14403" s="7" t="s">
        <v>4922</v>
      </c>
    </row>
    <row r="14404" spans="1:35" ht="11" customHeight="1" outlineLevel="1" x14ac:dyDescent="0.25">
      <c r="A14404" t="s">
        <v>1955</v>
      </c>
      <c r="C14404" s="2" t="s">
        <v>11983</v>
      </c>
      <c r="D14404" s="2" t="s">
        <v>11972</v>
      </c>
      <c r="E14404" s="7">
        <v>1977</v>
      </c>
      <c r="F14404" s="5" t="s">
        <v>10260</v>
      </c>
      <c r="H14404" s="5" t="s">
        <v>5398</v>
      </c>
      <c r="I14404" s="6" t="s">
        <v>5643</v>
      </c>
      <c r="J14404" s="6" t="s">
        <v>10269</v>
      </c>
      <c r="K14404" s="17">
        <v>3</v>
      </c>
      <c r="L14404" s="17" t="s">
        <v>7730</v>
      </c>
      <c r="M14404" s="9">
        <v>2.6</v>
      </c>
      <c r="N14404" s="9"/>
      <c r="O14404" s="21"/>
      <c r="Q14404" s="29"/>
      <c r="U14404" s="17"/>
      <c r="V14404" s="2" t="s">
        <v>3760</v>
      </c>
      <c r="Y14404" t="str">
        <f t="shared" si="906"/>
        <v/>
      </c>
      <c r="AA14404">
        <f t="shared" si="907"/>
        <v>1</v>
      </c>
      <c r="AC14404" s="7"/>
      <c r="AD14404" t="s">
        <v>5643</v>
      </c>
      <c r="AE14404">
        <f t="shared" si="908"/>
        <v>0</v>
      </c>
      <c r="AG14404" s="2"/>
      <c r="AH14404" t="s">
        <v>2286</v>
      </c>
      <c r="AI14404" s="7" t="s">
        <v>4922</v>
      </c>
    </row>
    <row r="14405" spans="1:35" ht="11" customHeight="1" outlineLevel="1" x14ac:dyDescent="0.25">
      <c r="A14405" t="s">
        <v>1955</v>
      </c>
      <c r="C14405" s="2" t="s">
        <v>11983</v>
      </c>
      <c r="D14405" s="2">
        <v>142</v>
      </c>
      <c r="E14405" s="7">
        <v>1980</v>
      </c>
      <c r="F14405" s="5" t="s">
        <v>3421</v>
      </c>
      <c r="H14405" s="5" t="s">
        <v>5398</v>
      </c>
      <c r="I14405" s="6" t="s">
        <v>6213</v>
      </c>
      <c r="J14405" s="6" t="s">
        <v>7599</v>
      </c>
      <c r="K14405" s="17">
        <v>3</v>
      </c>
      <c r="L14405" s="17" t="s">
        <v>7730</v>
      </c>
      <c r="M14405" s="9">
        <v>0.4</v>
      </c>
      <c r="N14405" s="9"/>
      <c r="O14405" s="21"/>
      <c r="Q14405" s="29"/>
      <c r="U14405" s="17"/>
      <c r="V14405" s="2"/>
      <c r="Y14405" t="str">
        <f t="shared" si="906"/>
        <v/>
      </c>
      <c r="AA14405" t="str">
        <f t="shared" si="907"/>
        <v/>
      </c>
      <c r="AC14405" s="7"/>
      <c r="AD14405" t="s">
        <v>6213</v>
      </c>
      <c r="AE14405">
        <f t="shared" si="908"/>
        <v>0</v>
      </c>
      <c r="AG14405" s="2"/>
      <c r="AI14405" s="7"/>
    </row>
    <row r="14406" spans="1:35" ht="11" customHeight="1" outlineLevel="1" x14ac:dyDescent="0.25">
      <c r="A14406" t="s">
        <v>1955</v>
      </c>
      <c r="C14406" s="2" t="s">
        <v>11983</v>
      </c>
      <c r="D14406" s="2">
        <v>143</v>
      </c>
      <c r="E14406" s="7">
        <v>1980</v>
      </c>
      <c r="F14406" s="5" t="s">
        <v>4367</v>
      </c>
      <c r="H14406" s="5" t="s">
        <v>5398</v>
      </c>
      <c r="I14406" s="6" t="s">
        <v>6213</v>
      </c>
      <c r="J14406" s="6" t="s">
        <v>10608</v>
      </c>
      <c r="K14406" s="17">
        <v>3</v>
      </c>
      <c r="L14406" s="17" t="s">
        <v>7730</v>
      </c>
      <c r="M14406" s="9">
        <v>2.4</v>
      </c>
      <c r="N14406" s="9"/>
      <c r="O14406" s="21"/>
      <c r="Q14406" s="29"/>
      <c r="U14406" s="17"/>
      <c r="V14406" s="2"/>
      <c r="Y14406" t="str">
        <f t="shared" si="906"/>
        <v/>
      </c>
      <c r="AA14406" t="str">
        <f t="shared" si="907"/>
        <v/>
      </c>
      <c r="AC14406" s="7"/>
      <c r="AD14406" t="s">
        <v>6213</v>
      </c>
      <c r="AE14406">
        <f t="shared" si="908"/>
        <v>0</v>
      </c>
      <c r="AG14406" s="2"/>
      <c r="AI14406" s="7"/>
    </row>
    <row r="14407" spans="1:35" ht="11" customHeight="1" outlineLevel="1" x14ac:dyDescent="0.25">
      <c r="A14407" t="s">
        <v>1955</v>
      </c>
      <c r="C14407" s="2" t="s">
        <v>11983</v>
      </c>
      <c r="D14407" s="2" t="s">
        <v>11974</v>
      </c>
      <c r="E14407" s="7">
        <v>1980</v>
      </c>
      <c r="F14407" s="5" t="s">
        <v>10260</v>
      </c>
      <c r="H14407" s="5" t="s">
        <v>5398</v>
      </c>
      <c r="I14407" s="6" t="s">
        <v>6213</v>
      </c>
      <c r="J14407" s="6" t="s">
        <v>10609</v>
      </c>
      <c r="K14407" s="17">
        <v>3</v>
      </c>
      <c r="L14407" s="17" t="s">
        <v>7730</v>
      </c>
      <c r="M14407" s="9">
        <v>4.5</v>
      </c>
      <c r="N14407" s="9"/>
      <c r="O14407" s="21"/>
      <c r="Q14407" s="29"/>
      <c r="U14407" s="17"/>
      <c r="V14407" s="2"/>
      <c r="Y14407" t="str">
        <f t="shared" si="906"/>
        <v/>
      </c>
      <c r="AA14407">
        <f t="shared" si="907"/>
        <v>1</v>
      </c>
      <c r="AC14407" s="7"/>
      <c r="AD14407" t="s">
        <v>6213</v>
      </c>
      <c r="AE14407">
        <f t="shared" si="908"/>
        <v>0</v>
      </c>
      <c r="AG14407" s="2"/>
      <c r="AI14407" s="7"/>
    </row>
    <row r="14408" spans="1:35" ht="11" customHeight="1" outlineLevel="1" x14ac:dyDescent="0.25">
      <c r="A14408" t="s">
        <v>1955</v>
      </c>
      <c r="C14408" s="2" t="s">
        <v>11983</v>
      </c>
      <c r="D14408" s="2">
        <v>146</v>
      </c>
      <c r="E14408" s="7">
        <v>1980</v>
      </c>
      <c r="F14408" s="5" t="s">
        <v>11977</v>
      </c>
      <c r="H14408" s="5" t="s">
        <v>5398</v>
      </c>
      <c r="I14408" s="6" t="s">
        <v>6213</v>
      </c>
      <c r="J14408" s="6" t="s">
        <v>11975</v>
      </c>
      <c r="K14408" s="17">
        <v>3</v>
      </c>
      <c r="L14408" s="17" t="s">
        <v>20076</v>
      </c>
      <c r="M14408" s="9"/>
      <c r="N14408" s="9"/>
      <c r="O14408" s="21"/>
      <c r="Q14408" s="29"/>
      <c r="U14408" s="17"/>
      <c r="V14408" s="2"/>
      <c r="Y14408" t="str">
        <f t="shared" si="906"/>
        <v/>
      </c>
      <c r="AA14408" t="str">
        <f t="shared" si="907"/>
        <v/>
      </c>
      <c r="AC14408" s="7"/>
      <c r="AD14408" t="s">
        <v>6213</v>
      </c>
      <c r="AE14408">
        <f t="shared" si="908"/>
        <v>0</v>
      </c>
      <c r="AG14408" s="2"/>
      <c r="AI14408" s="7"/>
    </row>
    <row r="14409" spans="1:35" ht="11" customHeight="1" outlineLevel="1" x14ac:dyDescent="0.25">
      <c r="A14409" t="s">
        <v>1955</v>
      </c>
      <c r="C14409" s="2" t="s">
        <v>11983</v>
      </c>
      <c r="D14409" s="2">
        <v>147</v>
      </c>
      <c r="E14409" s="7">
        <v>1980</v>
      </c>
      <c r="F14409" s="5" t="s">
        <v>11978</v>
      </c>
      <c r="H14409" s="5" t="s">
        <v>5398</v>
      </c>
      <c r="I14409" s="6" t="s">
        <v>6213</v>
      </c>
      <c r="J14409" s="6" t="s">
        <v>11975</v>
      </c>
      <c r="K14409" s="17">
        <v>3</v>
      </c>
      <c r="L14409" s="17" t="s">
        <v>20076</v>
      </c>
      <c r="M14409" s="9"/>
      <c r="N14409" s="9"/>
      <c r="O14409" s="21"/>
      <c r="Q14409" s="29"/>
      <c r="U14409" s="17"/>
      <c r="V14409" s="2"/>
      <c r="Y14409" t="str">
        <f t="shared" si="906"/>
        <v/>
      </c>
      <c r="AA14409" t="str">
        <f t="shared" si="907"/>
        <v/>
      </c>
      <c r="AC14409" s="7"/>
      <c r="AD14409" t="s">
        <v>6213</v>
      </c>
      <c r="AE14409">
        <f t="shared" si="908"/>
        <v>0</v>
      </c>
      <c r="AG14409" s="2"/>
      <c r="AI14409" s="7"/>
    </row>
    <row r="14410" spans="1:35" ht="11" customHeight="1" outlineLevel="1" x14ac:dyDescent="0.25">
      <c r="A14410" t="s">
        <v>1955</v>
      </c>
      <c r="C14410" s="2" t="s">
        <v>11983</v>
      </c>
      <c r="D14410" s="2" t="s">
        <v>11976</v>
      </c>
      <c r="E14410" s="7">
        <v>1980</v>
      </c>
      <c r="F14410" s="5" t="s">
        <v>11979</v>
      </c>
      <c r="H14410" s="5" t="s">
        <v>5398</v>
      </c>
      <c r="I14410" s="6" t="s">
        <v>6213</v>
      </c>
      <c r="J14410" s="6" t="s">
        <v>11975</v>
      </c>
      <c r="K14410" s="17">
        <v>3</v>
      </c>
      <c r="L14410" s="17" t="s">
        <v>7730</v>
      </c>
      <c r="M14410" s="9">
        <v>7.1</v>
      </c>
      <c r="N14410" s="9"/>
      <c r="O14410" s="21"/>
      <c r="Q14410" s="29"/>
      <c r="U14410" s="17"/>
      <c r="V14410" s="2"/>
      <c r="Y14410" t="str">
        <f t="shared" si="906"/>
        <v/>
      </c>
      <c r="AA14410">
        <f t="shared" si="907"/>
        <v>1</v>
      </c>
      <c r="AC14410" s="7"/>
      <c r="AD14410" t="s">
        <v>6213</v>
      </c>
      <c r="AE14410">
        <f t="shared" si="908"/>
        <v>0</v>
      </c>
      <c r="AG14410" s="2"/>
      <c r="AI14410" s="7"/>
    </row>
    <row r="14411" spans="1:35" ht="11" customHeight="1" outlineLevel="1" x14ac:dyDescent="0.25">
      <c r="A14411" t="s">
        <v>1955</v>
      </c>
      <c r="C14411" s="2" t="s">
        <v>11983</v>
      </c>
      <c r="D14411" s="2">
        <v>225</v>
      </c>
      <c r="E14411" s="7">
        <v>1983</v>
      </c>
      <c r="F14411" s="5" t="s">
        <v>3421</v>
      </c>
      <c r="H14411" s="5" t="s">
        <v>5398</v>
      </c>
      <c r="I14411" s="6" t="s">
        <v>151</v>
      </c>
      <c r="J14411" s="6" t="s">
        <v>11980</v>
      </c>
      <c r="K14411" s="17">
        <v>3</v>
      </c>
      <c r="L14411" s="17" t="s">
        <v>7730</v>
      </c>
      <c r="M14411" s="9">
        <v>0.7</v>
      </c>
      <c r="N14411" s="9"/>
      <c r="O14411" s="21"/>
      <c r="Q14411" s="29"/>
      <c r="U14411" s="17"/>
      <c r="V14411" s="2">
        <v>225</v>
      </c>
      <c r="Y14411" t="str">
        <f t="shared" si="906"/>
        <v/>
      </c>
      <c r="AA14411" t="str">
        <f t="shared" si="907"/>
        <v/>
      </c>
      <c r="AC14411" s="7"/>
      <c r="AD14411" t="s">
        <v>151</v>
      </c>
      <c r="AE14411">
        <f t="shared" si="908"/>
        <v>0</v>
      </c>
      <c r="AG14411" s="2"/>
      <c r="AH14411" t="s">
        <v>1961</v>
      </c>
      <c r="AI14411" s="7" t="s">
        <v>4610</v>
      </c>
    </row>
    <row r="14412" spans="1:35" ht="11" customHeight="1" outlineLevel="1" x14ac:dyDescent="0.25">
      <c r="A14412" t="s">
        <v>1955</v>
      </c>
      <c r="C14412" s="2" t="s">
        <v>11983</v>
      </c>
      <c r="D14412" s="2">
        <v>319</v>
      </c>
      <c r="E14412" s="7">
        <v>1986</v>
      </c>
      <c r="F14412" s="5" t="s">
        <v>2937</v>
      </c>
      <c r="H14412" s="5" t="s">
        <v>5398</v>
      </c>
      <c r="I14412" s="6" t="s">
        <v>9223</v>
      </c>
      <c r="J14412" s="6" t="s">
        <v>7554</v>
      </c>
      <c r="K14412" s="17">
        <v>7</v>
      </c>
      <c r="L14412" s="17" t="s">
        <v>7730</v>
      </c>
      <c r="M14412" s="9">
        <v>0.3</v>
      </c>
      <c r="N14412" s="9"/>
      <c r="O14412" s="21"/>
      <c r="Q14412" s="29"/>
      <c r="U14412" s="17"/>
      <c r="V14412" s="2"/>
      <c r="Y14412" t="str">
        <f t="shared" si="906"/>
        <v/>
      </c>
      <c r="AA14412" t="str">
        <f t="shared" si="907"/>
        <v/>
      </c>
      <c r="AC14412" s="7"/>
      <c r="AD14412" t="s">
        <v>9223</v>
      </c>
      <c r="AE14412">
        <f t="shared" si="908"/>
        <v>0</v>
      </c>
      <c r="AG14412" s="2"/>
      <c r="AI14412" s="7"/>
    </row>
    <row r="14413" spans="1:35" ht="11" customHeight="1" outlineLevel="1" x14ac:dyDescent="0.25">
      <c r="A14413" t="s">
        <v>1955</v>
      </c>
      <c r="C14413" s="2" t="s">
        <v>11983</v>
      </c>
      <c r="D14413" s="2">
        <v>320</v>
      </c>
      <c r="E14413" s="7">
        <v>1986</v>
      </c>
      <c r="F14413" s="5" t="s">
        <v>2658</v>
      </c>
      <c r="H14413" s="5" t="s">
        <v>5398</v>
      </c>
      <c r="I14413" s="6" t="s">
        <v>9223</v>
      </c>
      <c r="J14413" s="6" t="s">
        <v>7554</v>
      </c>
      <c r="K14413" s="17">
        <v>7</v>
      </c>
      <c r="L14413" s="17" t="s">
        <v>7730</v>
      </c>
      <c r="M14413" s="9">
        <v>2.8</v>
      </c>
      <c r="N14413" s="9"/>
      <c r="O14413" s="21"/>
      <c r="Q14413" s="29"/>
      <c r="U14413" s="17"/>
      <c r="V14413" s="2"/>
      <c r="Y14413" t="str">
        <f t="shared" si="906"/>
        <v/>
      </c>
      <c r="AA14413" t="str">
        <f t="shared" si="907"/>
        <v/>
      </c>
      <c r="AC14413" s="7"/>
      <c r="AD14413" t="s">
        <v>9223</v>
      </c>
      <c r="AE14413">
        <f t="shared" si="908"/>
        <v>0</v>
      </c>
      <c r="AG14413" s="2"/>
      <c r="AI14413" s="7"/>
    </row>
    <row r="14414" spans="1:35" ht="11" customHeight="1" outlineLevel="1" x14ac:dyDescent="0.25">
      <c r="A14414" t="s">
        <v>1955</v>
      </c>
      <c r="C14414" s="2" t="s">
        <v>11983</v>
      </c>
      <c r="D14414" s="2">
        <v>321</v>
      </c>
      <c r="E14414" s="7">
        <v>1986</v>
      </c>
      <c r="F14414" s="5" t="s">
        <v>4611</v>
      </c>
      <c r="H14414" s="5" t="s">
        <v>5398</v>
      </c>
      <c r="I14414" s="6" t="s">
        <v>9223</v>
      </c>
      <c r="J14414" s="6" t="s">
        <v>7554</v>
      </c>
      <c r="K14414" s="17">
        <v>7</v>
      </c>
      <c r="L14414" s="17" t="s">
        <v>7730</v>
      </c>
      <c r="M14414" s="9">
        <v>2.8</v>
      </c>
      <c r="N14414" s="9"/>
      <c r="O14414" s="21"/>
      <c r="Q14414" s="29"/>
      <c r="U14414" s="17"/>
      <c r="V14414" s="2"/>
      <c r="Y14414" t="str">
        <f t="shared" si="906"/>
        <v/>
      </c>
      <c r="AA14414" t="str">
        <f t="shared" si="907"/>
        <v/>
      </c>
      <c r="AC14414" s="7"/>
      <c r="AD14414" t="s">
        <v>9223</v>
      </c>
      <c r="AE14414">
        <f t="shared" si="908"/>
        <v>0</v>
      </c>
      <c r="AG14414" s="2"/>
      <c r="AI14414" s="7"/>
    </row>
    <row r="14415" spans="1:35" ht="11" customHeight="1" outlineLevel="1" x14ac:dyDescent="0.25">
      <c r="A14415" t="s">
        <v>1955</v>
      </c>
      <c r="C14415" s="2" t="s">
        <v>11983</v>
      </c>
      <c r="D14415" s="2">
        <v>322</v>
      </c>
      <c r="E14415" s="7">
        <v>1986</v>
      </c>
      <c r="F14415" s="5" t="s">
        <v>3822</v>
      </c>
      <c r="H14415" s="5" t="s">
        <v>5398</v>
      </c>
      <c r="I14415" s="6" t="s">
        <v>9223</v>
      </c>
      <c r="J14415" s="6" t="s">
        <v>7554</v>
      </c>
      <c r="K14415" s="17">
        <v>7</v>
      </c>
      <c r="L14415" s="17" t="s">
        <v>7730</v>
      </c>
      <c r="M14415" s="9">
        <v>2.8</v>
      </c>
      <c r="N14415" s="9"/>
      <c r="O14415" s="21"/>
      <c r="Q14415" s="29"/>
      <c r="U14415" s="17"/>
      <c r="V14415" s="2"/>
      <c r="Y14415" t="str">
        <f t="shared" si="906"/>
        <v/>
      </c>
      <c r="AA14415" t="str">
        <f t="shared" si="907"/>
        <v/>
      </c>
      <c r="AC14415" s="7"/>
      <c r="AD14415" t="s">
        <v>9223</v>
      </c>
      <c r="AE14415">
        <f t="shared" si="908"/>
        <v>0</v>
      </c>
      <c r="AG14415" s="2"/>
      <c r="AI14415" s="7"/>
    </row>
    <row r="14416" spans="1:35" ht="11" customHeight="1" outlineLevel="1" x14ac:dyDescent="0.25">
      <c r="A14416" t="s">
        <v>1955</v>
      </c>
      <c r="C14416" s="2" t="s">
        <v>11983</v>
      </c>
      <c r="D14416" s="2">
        <v>323</v>
      </c>
      <c r="E14416" s="7">
        <v>1986</v>
      </c>
      <c r="F14416" s="5" t="s">
        <v>1576</v>
      </c>
      <c r="H14416" s="5" t="s">
        <v>5398</v>
      </c>
      <c r="I14416" s="6" t="s">
        <v>9223</v>
      </c>
      <c r="J14416" s="6" t="s">
        <v>7554</v>
      </c>
      <c r="K14416" s="17">
        <v>7</v>
      </c>
      <c r="L14416" s="17" t="s">
        <v>20076</v>
      </c>
      <c r="M14416" s="9"/>
      <c r="N14416" s="9"/>
      <c r="O14416" s="21"/>
      <c r="Q14416" s="29"/>
      <c r="U14416" s="17"/>
      <c r="V14416" s="2"/>
      <c r="Y14416" t="str">
        <f t="shared" si="906"/>
        <v/>
      </c>
      <c r="AA14416" t="str">
        <f t="shared" si="907"/>
        <v/>
      </c>
      <c r="AC14416" s="7"/>
      <c r="AD14416" t="s">
        <v>9223</v>
      </c>
      <c r="AE14416">
        <f t="shared" si="908"/>
        <v>0</v>
      </c>
      <c r="AG14416" s="2"/>
      <c r="AI14416" s="7"/>
    </row>
    <row r="14417" spans="1:35" ht="11" customHeight="1" outlineLevel="1" x14ac:dyDescent="0.25">
      <c r="A14417" t="s">
        <v>1955</v>
      </c>
      <c r="C14417" s="2" t="s">
        <v>11983</v>
      </c>
      <c r="D14417" s="2" t="s">
        <v>7981</v>
      </c>
      <c r="E14417" s="7">
        <v>1986</v>
      </c>
      <c r="F14417" s="5" t="s">
        <v>10281</v>
      </c>
      <c r="H14417" s="5" t="s">
        <v>5398</v>
      </c>
      <c r="I14417" s="6" t="s">
        <v>9223</v>
      </c>
      <c r="J14417" s="6" t="s">
        <v>7554</v>
      </c>
      <c r="K14417" s="17">
        <v>7</v>
      </c>
      <c r="L14417" s="17" t="s">
        <v>7730</v>
      </c>
      <c r="M14417" s="9">
        <v>13.7</v>
      </c>
      <c r="N14417" s="9"/>
      <c r="O14417" s="21"/>
      <c r="Q14417" s="29"/>
      <c r="U14417" s="17"/>
      <c r="V14417" s="2"/>
      <c r="Y14417" t="str">
        <f t="shared" si="906"/>
        <v/>
      </c>
      <c r="AA14417">
        <f t="shared" si="907"/>
        <v>1</v>
      </c>
      <c r="AC14417" s="7"/>
      <c r="AD14417" t="s">
        <v>9223</v>
      </c>
      <c r="AE14417">
        <f t="shared" si="908"/>
        <v>0</v>
      </c>
      <c r="AG14417" s="2"/>
      <c r="AI14417" s="7"/>
    </row>
    <row r="14418" spans="1:35" ht="11" customHeight="1" outlineLevel="1" x14ac:dyDescent="0.25">
      <c r="A14418" t="s">
        <v>1955</v>
      </c>
      <c r="C14418" s="2" t="s">
        <v>11983</v>
      </c>
      <c r="D14418" s="2">
        <v>514</v>
      </c>
      <c r="E14418" s="7">
        <v>1988</v>
      </c>
      <c r="F14418" s="5" t="s">
        <v>4611</v>
      </c>
      <c r="H14418" s="5" t="s">
        <v>5398</v>
      </c>
      <c r="I14418" s="6" t="s">
        <v>6213</v>
      </c>
      <c r="J14418" s="6" t="s">
        <v>12048</v>
      </c>
      <c r="K14418" s="17">
        <v>1</v>
      </c>
      <c r="L14418" s="17" t="s">
        <v>7730</v>
      </c>
      <c r="M14418" s="9">
        <v>5</v>
      </c>
      <c r="N14418" s="9"/>
      <c r="O14418" s="21"/>
      <c r="Q14418" s="29"/>
      <c r="U14418" s="17"/>
      <c r="V14418" s="2">
        <v>397</v>
      </c>
      <c r="Y14418" t="str">
        <f t="shared" si="906"/>
        <v/>
      </c>
      <c r="AA14418" t="str">
        <f t="shared" si="907"/>
        <v/>
      </c>
      <c r="AC14418" s="7"/>
      <c r="AD14418" t="s">
        <v>6213</v>
      </c>
      <c r="AE14418">
        <f t="shared" si="908"/>
        <v>0</v>
      </c>
      <c r="AG14418" s="2"/>
      <c r="AH14418" t="s">
        <v>6214</v>
      </c>
      <c r="AI14418" s="7" t="s">
        <v>4610</v>
      </c>
    </row>
    <row r="14419" spans="1:35" ht="11" customHeight="1" outlineLevel="1" x14ac:dyDescent="0.25">
      <c r="A14419" t="s">
        <v>1955</v>
      </c>
      <c r="C14419" s="2" t="s">
        <v>11983</v>
      </c>
      <c r="D14419" s="2">
        <v>638</v>
      </c>
      <c r="E14419" s="7">
        <v>1990</v>
      </c>
      <c r="F14419" s="5" t="s">
        <v>4726</v>
      </c>
      <c r="H14419" s="5" t="s">
        <v>5398</v>
      </c>
      <c r="I14419" s="6" t="s">
        <v>20877</v>
      </c>
      <c r="J14419" s="6" t="s">
        <v>20876</v>
      </c>
      <c r="K14419" s="17">
        <v>5</v>
      </c>
      <c r="L14419" s="17" t="s">
        <v>7730</v>
      </c>
      <c r="M14419" s="9">
        <v>3</v>
      </c>
      <c r="N14419" s="9"/>
      <c r="O14419" s="21"/>
      <c r="Q14419" s="29"/>
      <c r="U14419" s="17"/>
      <c r="V14419" s="2"/>
      <c r="Y14419" t="str">
        <f t="shared" si="906"/>
        <v/>
      </c>
      <c r="AA14419" t="str">
        <f t="shared" si="907"/>
        <v/>
      </c>
      <c r="AC14419" s="7"/>
      <c r="AD14419" t="s">
        <v>20877</v>
      </c>
      <c r="AE14419">
        <f t="shared" si="908"/>
        <v>0</v>
      </c>
      <c r="AG14419" s="2"/>
      <c r="AI14419" s="7"/>
    </row>
    <row r="14420" spans="1:35" ht="11" customHeight="1" outlineLevel="1" x14ac:dyDescent="0.25">
      <c r="A14420" t="s">
        <v>1955</v>
      </c>
      <c r="C14420" s="2" t="s">
        <v>11983</v>
      </c>
      <c r="D14420" s="2">
        <v>669</v>
      </c>
      <c r="E14420" s="7">
        <v>1990</v>
      </c>
      <c r="F14420" s="5" t="s">
        <v>3822</v>
      </c>
      <c r="H14420" s="5" t="s">
        <v>5398</v>
      </c>
      <c r="I14420" s="6" t="s">
        <v>12049</v>
      </c>
      <c r="J14420" s="6" t="s">
        <v>12050</v>
      </c>
      <c r="K14420" s="17">
        <v>3</v>
      </c>
      <c r="L14420" s="17" t="s">
        <v>7730</v>
      </c>
      <c r="M14420" s="9">
        <v>5</v>
      </c>
      <c r="N14420" s="9"/>
      <c r="O14420" s="21"/>
      <c r="Q14420" s="29"/>
      <c r="U14420" s="17"/>
      <c r="V14420" s="2"/>
      <c r="Y14420" t="str">
        <f t="shared" si="906"/>
        <v/>
      </c>
      <c r="AA14420" t="str">
        <f t="shared" si="907"/>
        <v/>
      </c>
      <c r="AC14420" s="7"/>
      <c r="AD14420" t="s">
        <v>12049</v>
      </c>
      <c r="AE14420">
        <f t="shared" si="908"/>
        <v>0</v>
      </c>
      <c r="AG14420" s="2"/>
      <c r="AI14420" s="7"/>
    </row>
    <row r="14421" spans="1:35" ht="11" customHeight="1" outlineLevel="1" x14ac:dyDescent="0.25">
      <c r="A14421" t="s">
        <v>1955</v>
      </c>
      <c r="C14421" s="2" t="s">
        <v>11983</v>
      </c>
      <c r="D14421" s="2">
        <v>845</v>
      </c>
      <c r="E14421" s="7">
        <v>1991</v>
      </c>
      <c r="F14421" s="5" t="s">
        <v>2660</v>
      </c>
      <c r="H14421" s="5" t="s">
        <v>5398</v>
      </c>
      <c r="I14421" s="6" t="s">
        <v>2934</v>
      </c>
      <c r="J14421" s="6" t="s">
        <v>12051</v>
      </c>
      <c r="K14421" s="17">
        <v>3</v>
      </c>
      <c r="L14421" s="17" t="s">
        <v>7730</v>
      </c>
      <c r="M14421" s="9">
        <v>5.5</v>
      </c>
      <c r="N14421" s="9"/>
      <c r="O14421" s="21"/>
      <c r="Q14421" s="29"/>
      <c r="U14421" s="17"/>
      <c r="V14421" s="2" t="s">
        <v>3942</v>
      </c>
      <c r="Y14421" t="str">
        <f t="shared" si="906"/>
        <v/>
      </c>
      <c r="AA14421" t="str">
        <f t="shared" si="907"/>
        <v/>
      </c>
      <c r="AC14421" s="7"/>
      <c r="AD14421" t="s">
        <v>2934</v>
      </c>
      <c r="AE14421">
        <f t="shared" si="908"/>
        <v>0</v>
      </c>
      <c r="AG14421" s="2"/>
      <c r="AH14421" t="s">
        <v>2286</v>
      </c>
      <c r="AI14421" s="7" t="s">
        <v>4610</v>
      </c>
    </row>
    <row r="14422" spans="1:35" ht="11" customHeight="1" outlineLevel="1" x14ac:dyDescent="0.25">
      <c r="A14422" t="s">
        <v>1955</v>
      </c>
      <c r="C14422" s="2" t="s">
        <v>11983</v>
      </c>
      <c r="D14422" s="2">
        <v>847</v>
      </c>
      <c r="E14422" s="7">
        <v>1991</v>
      </c>
      <c r="F14422" s="5" t="s">
        <v>3051</v>
      </c>
      <c r="H14422" s="5" t="s">
        <v>5398</v>
      </c>
      <c r="I14422" s="6" t="s">
        <v>6213</v>
      </c>
      <c r="J14422" s="6" t="s">
        <v>12051</v>
      </c>
      <c r="K14422" s="17">
        <v>2</v>
      </c>
      <c r="L14422" s="17" t="s">
        <v>7730</v>
      </c>
      <c r="M14422" s="9">
        <v>5.5</v>
      </c>
      <c r="N14422" s="9"/>
      <c r="O14422" s="21"/>
      <c r="Q14422" s="29"/>
      <c r="S14422">
        <v>1</v>
      </c>
      <c r="T14422">
        <v>1</v>
      </c>
      <c r="U14422" s="17"/>
      <c r="V14422" s="2" t="s">
        <v>3943</v>
      </c>
      <c r="Y14422" t="str">
        <f t="shared" si="906"/>
        <v/>
      </c>
      <c r="AA14422" t="str">
        <f t="shared" si="907"/>
        <v/>
      </c>
      <c r="AC14422" s="7"/>
      <c r="AD14422" t="s">
        <v>6213</v>
      </c>
      <c r="AE14422">
        <f t="shared" si="908"/>
        <v>0</v>
      </c>
      <c r="AG14422" s="2"/>
      <c r="AH14422" t="s">
        <v>6214</v>
      </c>
      <c r="AI14422" s="7" t="s">
        <v>4610</v>
      </c>
    </row>
    <row r="14423" spans="1:35" ht="11" customHeight="1" outlineLevel="1" x14ac:dyDescent="0.25">
      <c r="A14423" t="s">
        <v>1955</v>
      </c>
      <c r="C14423" s="2" t="s">
        <v>11983</v>
      </c>
      <c r="D14423" s="2">
        <v>766</v>
      </c>
      <c r="E14423" s="7">
        <v>1991</v>
      </c>
      <c r="F14423" s="5" t="s">
        <v>1958</v>
      </c>
      <c r="H14423" s="5" t="s">
        <v>5398</v>
      </c>
      <c r="I14423" s="6" t="s">
        <v>6213</v>
      </c>
      <c r="J14423" s="6" t="s">
        <v>12052</v>
      </c>
      <c r="K14423" s="17">
        <v>1</v>
      </c>
      <c r="L14423" s="17" t="s">
        <v>7730</v>
      </c>
      <c r="M14423" s="9">
        <v>2.9</v>
      </c>
      <c r="N14423" s="9"/>
      <c r="O14423" s="21"/>
      <c r="Q14423" s="29"/>
      <c r="U14423" s="17"/>
      <c r="V14423" s="2">
        <v>722</v>
      </c>
      <c r="Y14423" t="str">
        <f t="shared" si="906"/>
        <v/>
      </c>
      <c r="AA14423" t="str">
        <f t="shared" si="907"/>
        <v/>
      </c>
      <c r="AC14423" s="7"/>
      <c r="AD14423" t="s">
        <v>6213</v>
      </c>
      <c r="AE14423">
        <f t="shared" si="908"/>
        <v>0</v>
      </c>
      <c r="AG14423" s="2"/>
      <c r="AH14423" t="s">
        <v>6214</v>
      </c>
      <c r="AI14423" s="7" t="s">
        <v>4922</v>
      </c>
    </row>
    <row r="14424" spans="1:35" ht="11" customHeight="1" outlineLevel="1" x14ac:dyDescent="0.25">
      <c r="A14424" t="s">
        <v>1955</v>
      </c>
      <c r="C14424" s="2" t="s">
        <v>11983</v>
      </c>
      <c r="D14424" s="2" t="s">
        <v>7982</v>
      </c>
      <c r="E14424" s="7">
        <v>1991</v>
      </c>
      <c r="F14424" s="5" t="s">
        <v>7028</v>
      </c>
      <c r="H14424" s="5" t="s">
        <v>5398</v>
      </c>
      <c r="I14424" s="6" t="s">
        <v>6213</v>
      </c>
      <c r="J14424" s="6" t="s">
        <v>12052</v>
      </c>
      <c r="K14424" s="17">
        <v>1</v>
      </c>
      <c r="L14424" s="17" t="s">
        <v>7730</v>
      </c>
      <c r="M14424" s="9">
        <v>6</v>
      </c>
      <c r="N14424" s="9"/>
      <c r="O14424" s="21"/>
      <c r="Q14424" s="29"/>
      <c r="U14424" s="17"/>
      <c r="V14424" s="2">
        <v>722</v>
      </c>
      <c r="X14424" t="s">
        <v>7732</v>
      </c>
      <c r="Y14424">
        <f t="shared" si="906"/>
        <v>1</v>
      </c>
      <c r="AA14424" t="str">
        <f t="shared" si="907"/>
        <v/>
      </c>
      <c r="AC14424" s="7"/>
      <c r="AD14424" t="s">
        <v>6213</v>
      </c>
      <c r="AE14424">
        <f t="shared" si="908"/>
        <v>0</v>
      </c>
      <c r="AG14424" s="2"/>
      <c r="AH14424" t="s">
        <v>6214</v>
      </c>
      <c r="AI14424" s="7" t="s">
        <v>4922</v>
      </c>
    </row>
    <row r="14425" spans="1:35" ht="11" customHeight="1" outlineLevel="1" x14ac:dyDescent="0.25">
      <c r="A14425" t="s">
        <v>1955</v>
      </c>
      <c r="C14425" s="2" t="s">
        <v>11983</v>
      </c>
      <c r="D14425" s="2">
        <v>1027</v>
      </c>
      <c r="E14425" s="7">
        <v>1991</v>
      </c>
      <c r="F14425" s="5" t="s">
        <v>1958</v>
      </c>
      <c r="H14425" s="5" t="s">
        <v>5398</v>
      </c>
      <c r="I14425" s="6" t="s">
        <v>6213</v>
      </c>
      <c r="J14425" s="6" t="s">
        <v>11277</v>
      </c>
      <c r="K14425" s="17">
        <v>3</v>
      </c>
      <c r="L14425" s="17" t="s">
        <v>7730</v>
      </c>
      <c r="M14425" s="9">
        <v>2</v>
      </c>
      <c r="N14425" s="9"/>
      <c r="O14425" s="21"/>
      <c r="Q14425" s="29"/>
      <c r="U14425" s="17"/>
      <c r="V14425" s="2"/>
      <c r="Y14425" t="str">
        <f t="shared" si="906"/>
        <v/>
      </c>
      <c r="AA14425" t="str">
        <f t="shared" si="907"/>
        <v/>
      </c>
      <c r="AC14425" s="7"/>
      <c r="AD14425" t="s">
        <v>6213</v>
      </c>
      <c r="AE14425">
        <f t="shared" si="908"/>
        <v>0</v>
      </c>
      <c r="AG14425" s="2"/>
      <c r="AI14425" s="7"/>
    </row>
    <row r="14426" spans="1:35" ht="11" customHeight="1" outlineLevel="1" x14ac:dyDescent="0.25">
      <c r="A14426" t="s">
        <v>1955</v>
      </c>
      <c r="C14426" s="2" t="s">
        <v>11983</v>
      </c>
      <c r="D14426" s="2">
        <v>1307</v>
      </c>
      <c r="E14426" s="7">
        <v>1992</v>
      </c>
      <c r="F14426" s="5" t="s">
        <v>1958</v>
      </c>
      <c r="H14426" s="5" t="s">
        <v>5398</v>
      </c>
      <c r="I14426" s="6" t="s">
        <v>6213</v>
      </c>
      <c r="J14426" s="6" t="s">
        <v>12053</v>
      </c>
      <c r="K14426" s="17">
        <v>1</v>
      </c>
      <c r="L14426" s="17" t="s">
        <v>7732</v>
      </c>
      <c r="M14426" s="9"/>
      <c r="N14426" s="9"/>
      <c r="O14426" s="21"/>
      <c r="Q14426" s="29"/>
      <c r="U14426" s="17"/>
      <c r="V14426" s="2"/>
      <c r="Y14426" t="str">
        <f t="shared" si="906"/>
        <v/>
      </c>
      <c r="AA14426" t="str">
        <f t="shared" si="907"/>
        <v/>
      </c>
      <c r="AC14426" s="7"/>
      <c r="AD14426" t="s">
        <v>6213</v>
      </c>
      <c r="AE14426">
        <f t="shared" si="908"/>
        <v>0</v>
      </c>
      <c r="AG14426" s="2"/>
      <c r="AI14426" s="7"/>
    </row>
    <row r="14427" spans="1:35" ht="11" customHeight="1" outlineLevel="1" x14ac:dyDescent="0.25">
      <c r="A14427" t="s">
        <v>1955</v>
      </c>
      <c r="C14427" s="2" t="s">
        <v>11983</v>
      </c>
      <c r="D14427" s="2">
        <v>1446</v>
      </c>
      <c r="E14427" s="7">
        <v>1992</v>
      </c>
      <c r="F14427" s="5" t="s">
        <v>12054</v>
      </c>
      <c r="H14427" s="5" t="s">
        <v>5398</v>
      </c>
      <c r="I14427" s="6" t="s">
        <v>6213</v>
      </c>
      <c r="J14427" s="6" t="s">
        <v>12055</v>
      </c>
      <c r="K14427" s="17">
        <v>1</v>
      </c>
      <c r="L14427" s="17" t="s">
        <v>7730</v>
      </c>
      <c r="M14427" s="9">
        <v>5</v>
      </c>
      <c r="N14427" s="9"/>
      <c r="O14427" s="21"/>
      <c r="Q14427" s="29"/>
      <c r="U14427" s="17"/>
      <c r="V14427" s="2"/>
      <c r="Y14427" t="str">
        <f t="shared" si="906"/>
        <v/>
      </c>
      <c r="AA14427">
        <f t="shared" si="907"/>
        <v>1</v>
      </c>
      <c r="AC14427" s="7"/>
      <c r="AD14427" t="s">
        <v>6213</v>
      </c>
      <c r="AE14427">
        <f t="shared" si="908"/>
        <v>0</v>
      </c>
      <c r="AG14427" s="2"/>
      <c r="AI14427" s="7"/>
    </row>
    <row r="14428" spans="1:35" ht="11" customHeight="1" outlineLevel="1" x14ac:dyDescent="0.25">
      <c r="A14428" t="s">
        <v>1955</v>
      </c>
      <c r="C14428" s="2" t="s">
        <v>11983</v>
      </c>
      <c r="D14428" s="2">
        <v>1538</v>
      </c>
      <c r="E14428" s="7">
        <v>1993</v>
      </c>
      <c r="F14428" s="5" t="s">
        <v>1958</v>
      </c>
      <c r="H14428" s="5" t="s">
        <v>5398</v>
      </c>
      <c r="I14428" s="6" t="s">
        <v>6213</v>
      </c>
      <c r="J14428" s="6" t="s">
        <v>12058</v>
      </c>
      <c r="K14428" s="17">
        <v>1</v>
      </c>
      <c r="L14428" s="17" t="s">
        <v>20076</v>
      </c>
      <c r="M14428" s="9"/>
      <c r="N14428" s="9"/>
      <c r="O14428" s="21"/>
      <c r="Q14428" s="29"/>
      <c r="U14428" s="17"/>
      <c r="V14428" s="2"/>
      <c r="Y14428" t="str">
        <f t="shared" si="906"/>
        <v/>
      </c>
      <c r="AA14428" t="str">
        <f t="shared" si="907"/>
        <v/>
      </c>
      <c r="AC14428" s="7"/>
      <c r="AD14428" t="s">
        <v>6213</v>
      </c>
      <c r="AE14428">
        <f t="shared" si="908"/>
        <v>0</v>
      </c>
      <c r="AG14428" s="2"/>
      <c r="AI14428" s="7"/>
    </row>
    <row r="14429" spans="1:35" ht="11" customHeight="1" outlineLevel="1" x14ac:dyDescent="0.25">
      <c r="A14429" t="s">
        <v>1955</v>
      </c>
      <c r="C14429" s="2" t="s">
        <v>11983</v>
      </c>
      <c r="D14429" s="2">
        <v>1539</v>
      </c>
      <c r="E14429" s="7">
        <v>1993</v>
      </c>
      <c r="F14429" s="5" t="s">
        <v>1958</v>
      </c>
      <c r="H14429" s="5" t="s">
        <v>5398</v>
      </c>
      <c r="I14429" s="6" t="s">
        <v>6213</v>
      </c>
      <c r="J14429" s="6" t="s">
        <v>12058</v>
      </c>
      <c r="K14429" s="17">
        <v>1</v>
      </c>
      <c r="L14429" s="17" t="s">
        <v>20076</v>
      </c>
      <c r="M14429" s="9"/>
      <c r="N14429" s="9"/>
      <c r="O14429" s="21"/>
      <c r="Q14429" s="29"/>
      <c r="U14429" s="17"/>
      <c r="V14429" s="2"/>
      <c r="Y14429" t="str">
        <f t="shared" si="906"/>
        <v/>
      </c>
      <c r="AA14429" t="str">
        <f t="shared" si="907"/>
        <v/>
      </c>
      <c r="AC14429" s="7"/>
      <c r="AD14429" t="s">
        <v>6213</v>
      </c>
      <c r="AE14429">
        <f t="shared" ref="AE14429:AE14460" si="909">COUNTIF(I14429,"*Fuji*")</f>
        <v>0</v>
      </c>
      <c r="AG14429" s="2"/>
      <c r="AI14429" s="7"/>
    </row>
    <row r="14430" spans="1:35" ht="11" customHeight="1" outlineLevel="1" x14ac:dyDescent="0.25">
      <c r="A14430" t="s">
        <v>1955</v>
      </c>
      <c r="C14430" s="2" t="s">
        <v>11983</v>
      </c>
      <c r="D14430" s="2" t="s">
        <v>12056</v>
      </c>
      <c r="E14430" s="7">
        <v>1993</v>
      </c>
      <c r="F14430" s="5" t="s">
        <v>12057</v>
      </c>
      <c r="H14430" s="5" t="s">
        <v>5398</v>
      </c>
      <c r="I14430" s="6" t="s">
        <v>6213</v>
      </c>
      <c r="J14430" s="6" t="s">
        <v>12058</v>
      </c>
      <c r="K14430" s="17">
        <v>1</v>
      </c>
      <c r="L14430" s="17" t="s">
        <v>7730</v>
      </c>
      <c r="M14430" s="9">
        <v>13</v>
      </c>
      <c r="N14430" s="9"/>
      <c r="O14430" s="21"/>
      <c r="Q14430" s="29"/>
      <c r="T14430">
        <v>1</v>
      </c>
      <c r="U14430" s="17"/>
      <c r="V14430" s="2">
        <v>1000</v>
      </c>
      <c r="Y14430" t="str">
        <f t="shared" si="906"/>
        <v/>
      </c>
      <c r="AA14430">
        <f t="shared" si="907"/>
        <v>1</v>
      </c>
      <c r="AC14430" s="7"/>
      <c r="AD14430" t="s">
        <v>6213</v>
      </c>
      <c r="AE14430">
        <f t="shared" si="909"/>
        <v>0</v>
      </c>
      <c r="AG14430" s="2"/>
      <c r="AH14430" t="s">
        <v>6214</v>
      </c>
      <c r="AI14430" s="7" t="s">
        <v>4922</v>
      </c>
    </row>
    <row r="14431" spans="1:35" ht="11" customHeight="1" outlineLevel="1" x14ac:dyDescent="0.25">
      <c r="A14431" t="s">
        <v>1955</v>
      </c>
      <c r="C14431" s="2" t="s">
        <v>11983</v>
      </c>
      <c r="D14431" s="2">
        <v>1563</v>
      </c>
      <c r="E14431" s="7">
        <v>1993</v>
      </c>
      <c r="F14431" s="5" t="s">
        <v>1958</v>
      </c>
      <c r="H14431" s="5" t="s">
        <v>5398</v>
      </c>
      <c r="I14431" s="6" t="s">
        <v>6213</v>
      </c>
      <c r="J14431" s="6" t="s">
        <v>12058</v>
      </c>
      <c r="K14431" s="17">
        <v>1</v>
      </c>
      <c r="L14431" s="17" t="s">
        <v>20076</v>
      </c>
      <c r="M14431" s="9"/>
      <c r="N14431" s="9"/>
      <c r="O14431" s="21"/>
      <c r="Q14431" s="29"/>
      <c r="U14431" s="17"/>
      <c r="V14431" s="2"/>
      <c r="Y14431" t="str">
        <f t="shared" si="906"/>
        <v/>
      </c>
      <c r="AA14431" t="str">
        <f t="shared" si="907"/>
        <v/>
      </c>
      <c r="AC14431" s="7"/>
      <c r="AD14431" t="s">
        <v>6213</v>
      </c>
      <c r="AE14431">
        <f t="shared" si="909"/>
        <v>0</v>
      </c>
      <c r="AG14431" s="2"/>
      <c r="AI14431" s="7"/>
    </row>
    <row r="14432" spans="1:35" ht="11" customHeight="1" outlineLevel="1" x14ac:dyDescent="0.25">
      <c r="A14432" t="s">
        <v>1955</v>
      </c>
      <c r="C14432" s="2" t="s">
        <v>11983</v>
      </c>
      <c r="D14432" s="2">
        <v>1564</v>
      </c>
      <c r="E14432" s="7">
        <v>1993</v>
      </c>
      <c r="F14432" s="5" t="s">
        <v>1958</v>
      </c>
      <c r="H14432" s="5" t="s">
        <v>5398</v>
      </c>
      <c r="I14432" s="6" t="s">
        <v>6213</v>
      </c>
      <c r="J14432" s="6" t="s">
        <v>12058</v>
      </c>
      <c r="K14432" s="17">
        <v>1</v>
      </c>
      <c r="L14432" s="17" t="s">
        <v>20076</v>
      </c>
      <c r="M14432" s="9"/>
      <c r="N14432" s="9"/>
      <c r="O14432" s="21"/>
      <c r="Q14432" s="29"/>
      <c r="U14432" s="17"/>
      <c r="V14432" s="2"/>
      <c r="Y14432" t="str">
        <f t="shared" si="906"/>
        <v/>
      </c>
      <c r="AA14432" t="str">
        <f t="shared" si="907"/>
        <v/>
      </c>
      <c r="AC14432" s="7"/>
      <c r="AD14432" t="s">
        <v>6213</v>
      </c>
      <c r="AE14432">
        <f t="shared" si="909"/>
        <v>0</v>
      </c>
      <c r="AG14432" s="2"/>
      <c r="AI14432" s="7"/>
    </row>
    <row r="14433" spans="1:35" ht="11" customHeight="1" outlineLevel="1" x14ac:dyDescent="0.25">
      <c r="A14433" t="s">
        <v>1955</v>
      </c>
      <c r="C14433" s="2" t="s">
        <v>11983</v>
      </c>
      <c r="D14433" s="2" t="s">
        <v>12059</v>
      </c>
      <c r="E14433" s="7">
        <v>1993</v>
      </c>
      <c r="F14433" s="5" t="s">
        <v>12057</v>
      </c>
      <c r="H14433" s="5" t="s">
        <v>5398</v>
      </c>
      <c r="I14433" s="6" t="s">
        <v>6213</v>
      </c>
      <c r="J14433" s="6" t="s">
        <v>12058</v>
      </c>
      <c r="K14433" s="17">
        <v>1</v>
      </c>
      <c r="L14433" s="17" t="s">
        <v>7730</v>
      </c>
      <c r="M14433" s="9">
        <v>6</v>
      </c>
      <c r="N14433" s="9"/>
      <c r="O14433" s="21"/>
      <c r="Q14433" s="29"/>
      <c r="U14433" s="17"/>
      <c r="V14433" s="2" t="s">
        <v>8028</v>
      </c>
      <c r="Y14433" t="str">
        <f t="shared" si="906"/>
        <v/>
      </c>
      <c r="AA14433">
        <f t="shared" si="907"/>
        <v>1</v>
      </c>
      <c r="AC14433" s="7"/>
      <c r="AD14433" t="s">
        <v>6213</v>
      </c>
      <c r="AE14433">
        <f t="shared" si="909"/>
        <v>0</v>
      </c>
      <c r="AG14433" s="2"/>
      <c r="AH14433" t="s">
        <v>6214</v>
      </c>
      <c r="AI14433" s="7" t="s">
        <v>4922</v>
      </c>
    </row>
    <row r="14434" spans="1:35" ht="11" customHeight="1" outlineLevel="1" x14ac:dyDescent="0.25">
      <c r="A14434" t="s">
        <v>1955</v>
      </c>
      <c r="C14434" s="2" t="s">
        <v>11983</v>
      </c>
      <c r="D14434" s="2">
        <v>1631</v>
      </c>
      <c r="E14434" s="7">
        <v>1993</v>
      </c>
      <c r="F14434" s="5" t="s">
        <v>5401</v>
      </c>
      <c r="H14434" s="5" t="s">
        <v>5398</v>
      </c>
      <c r="I14434" s="6" t="s">
        <v>2934</v>
      </c>
      <c r="J14434" s="6" t="s">
        <v>8341</v>
      </c>
      <c r="K14434" s="17">
        <v>3</v>
      </c>
      <c r="L14434" s="17" t="s">
        <v>7730</v>
      </c>
      <c r="M14434" s="9">
        <v>0.75</v>
      </c>
      <c r="N14434" s="9"/>
      <c r="O14434" s="21"/>
      <c r="Q14434" s="29"/>
      <c r="U14434" s="17"/>
      <c r="V14434" s="2">
        <v>1185</v>
      </c>
      <c r="Y14434" t="str">
        <f t="shared" si="906"/>
        <v/>
      </c>
      <c r="AA14434" t="str">
        <f t="shared" si="907"/>
        <v/>
      </c>
      <c r="AC14434" s="7"/>
      <c r="AD14434" t="s">
        <v>2934</v>
      </c>
      <c r="AE14434">
        <f t="shared" si="909"/>
        <v>0</v>
      </c>
      <c r="AG14434" s="2"/>
      <c r="AH14434" t="s">
        <v>2286</v>
      </c>
      <c r="AI14434" s="7" t="s">
        <v>4922</v>
      </c>
    </row>
    <row r="14435" spans="1:35" ht="11" customHeight="1" outlineLevel="1" x14ac:dyDescent="0.25">
      <c r="A14435" t="s">
        <v>1955</v>
      </c>
      <c r="C14435" s="2" t="s">
        <v>11983</v>
      </c>
      <c r="D14435" s="2">
        <v>1632</v>
      </c>
      <c r="E14435" s="7">
        <v>1993</v>
      </c>
      <c r="F14435" s="5" t="s">
        <v>6841</v>
      </c>
      <c r="H14435" s="5" t="s">
        <v>5398</v>
      </c>
      <c r="I14435" s="6" t="s">
        <v>1960</v>
      </c>
      <c r="J14435" s="6" t="s">
        <v>8341</v>
      </c>
      <c r="K14435" s="17">
        <v>3</v>
      </c>
      <c r="L14435" s="17" t="s">
        <v>7730</v>
      </c>
      <c r="M14435" s="9">
        <v>0.75</v>
      </c>
      <c r="N14435" s="9"/>
      <c r="O14435" s="21"/>
      <c r="Q14435" s="29"/>
      <c r="U14435" s="17"/>
      <c r="V14435" s="2">
        <v>1186</v>
      </c>
      <c r="Y14435" t="str">
        <f t="shared" si="906"/>
        <v/>
      </c>
      <c r="AA14435" t="str">
        <f t="shared" si="907"/>
        <v/>
      </c>
      <c r="AC14435" s="7"/>
      <c r="AD14435" t="s">
        <v>1960</v>
      </c>
      <c r="AE14435">
        <f t="shared" si="909"/>
        <v>0</v>
      </c>
      <c r="AG14435" s="2"/>
      <c r="AH14435" t="s">
        <v>1961</v>
      </c>
      <c r="AI14435" s="7" t="s">
        <v>4922</v>
      </c>
    </row>
    <row r="14436" spans="1:35" ht="11" customHeight="1" outlineLevel="1" x14ac:dyDescent="0.25">
      <c r="A14436" t="s">
        <v>1955</v>
      </c>
      <c r="C14436" s="2" t="s">
        <v>11983</v>
      </c>
      <c r="D14436" s="2">
        <v>1633</v>
      </c>
      <c r="E14436" s="7">
        <v>1993</v>
      </c>
      <c r="F14436" s="5" t="s">
        <v>1962</v>
      </c>
      <c r="H14436" s="5" t="s">
        <v>5398</v>
      </c>
      <c r="I14436" s="6" t="s">
        <v>6213</v>
      </c>
      <c r="J14436" s="6" t="s">
        <v>8341</v>
      </c>
      <c r="K14436" s="17">
        <v>3</v>
      </c>
      <c r="L14436" s="17" t="s">
        <v>7730</v>
      </c>
      <c r="M14436" s="9">
        <v>0.75</v>
      </c>
      <c r="N14436" s="9"/>
      <c r="O14436" s="21"/>
      <c r="Q14436" s="29"/>
      <c r="U14436" s="17"/>
      <c r="V14436" s="2">
        <v>1187</v>
      </c>
      <c r="Y14436" t="str">
        <f t="shared" si="906"/>
        <v/>
      </c>
      <c r="AA14436" t="str">
        <f t="shared" si="907"/>
        <v/>
      </c>
      <c r="AC14436" s="7"/>
      <c r="AD14436" t="s">
        <v>6213</v>
      </c>
      <c r="AE14436">
        <f t="shared" si="909"/>
        <v>0</v>
      </c>
      <c r="AG14436" s="2"/>
      <c r="AH14436" t="s">
        <v>6214</v>
      </c>
      <c r="AI14436" s="7" t="s">
        <v>4922</v>
      </c>
    </row>
    <row r="14437" spans="1:35" ht="11" customHeight="1" outlineLevel="1" x14ac:dyDescent="0.25">
      <c r="A14437" t="s">
        <v>1955</v>
      </c>
      <c r="C14437" s="2" t="s">
        <v>11983</v>
      </c>
      <c r="D14437" s="2">
        <v>1651</v>
      </c>
      <c r="E14437" s="7">
        <v>1993</v>
      </c>
      <c r="F14437" s="5" t="s">
        <v>12054</v>
      </c>
      <c r="H14437" s="5" t="s">
        <v>5398</v>
      </c>
      <c r="I14437" s="6" t="s">
        <v>6213</v>
      </c>
      <c r="J14437" s="6" t="s">
        <v>12060</v>
      </c>
      <c r="K14437" s="17">
        <v>1</v>
      </c>
      <c r="L14437" s="17" t="s">
        <v>7730</v>
      </c>
      <c r="M14437" s="9">
        <v>10</v>
      </c>
      <c r="N14437" s="9"/>
      <c r="O14437" s="21"/>
      <c r="Q14437" s="29"/>
      <c r="T14437">
        <v>1</v>
      </c>
      <c r="U14437" s="17"/>
      <c r="V14437" s="2"/>
      <c r="Y14437" t="str">
        <f t="shared" si="906"/>
        <v/>
      </c>
      <c r="AA14437">
        <f t="shared" si="907"/>
        <v>1</v>
      </c>
      <c r="AC14437" s="7"/>
      <c r="AD14437" t="s">
        <v>6213</v>
      </c>
      <c r="AE14437">
        <f t="shared" si="909"/>
        <v>0</v>
      </c>
      <c r="AG14437" s="2"/>
      <c r="AI14437" s="7"/>
    </row>
    <row r="14438" spans="1:35" ht="11" customHeight="1" outlineLevel="1" x14ac:dyDescent="0.25">
      <c r="A14438" t="s">
        <v>1955</v>
      </c>
      <c r="C14438" s="2" t="s">
        <v>11983</v>
      </c>
      <c r="D14438" s="2">
        <v>1761</v>
      </c>
      <c r="E14438" s="7">
        <v>1994</v>
      </c>
      <c r="F14438" s="5" t="s">
        <v>12054</v>
      </c>
      <c r="H14438" s="5" t="s">
        <v>5398</v>
      </c>
      <c r="I14438" s="6" t="s">
        <v>6213</v>
      </c>
      <c r="J14438" s="6" t="s">
        <v>12061</v>
      </c>
      <c r="K14438" s="17">
        <v>2</v>
      </c>
      <c r="L14438" s="17" t="s">
        <v>7730</v>
      </c>
      <c r="M14438" s="9">
        <v>3.4</v>
      </c>
      <c r="N14438" s="9"/>
      <c r="O14438" s="21"/>
      <c r="Q14438" s="29"/>
      <c r="T14438">
        <v>1</v>
      </c>
      <c r="U14438" s="17"/>
      <c r="V14438" s="2">
        <v>1125</v>
      </c>
      <c r="Y14438" t="str">
        <f t="shared" si="906"/>
        <v/>
      </c>
      <c r="AA14438">
        <f t="shared" si="907"/>
        <v>1</v>
      </c>
      <c r="AC14438" s="7"/>
      <c r="AD14438" t="s">
        <v>6213</v>
      </c>
      <c r="AE14438">
        <f t="shared" si="909"/>
        <v>0</v>
      </c>
      <c r="AG14438" s="2"/>
      <c r="AH14438" t="s">
        <v>6214</v>
      </c>
      <c r="AI14438" s="7" t="s">
        <v>4922</v>
      </c>
    </row>
    <row r="14439" spans="1:35" ht="11" customHeight="1" outlineLevel="1" x14ac:dyDescent="0.25">
      <c r="A14439" t="s">
        <v>1955</v>
      </c>
      <c r="C14439" s="2" t="s">
        <v>11983</v>
      </c>
      <c r="D14439" s="2">
        <v>2025</v>
      </c>
      <c r="E14439" s="7">
        <v>1994</v>
      </c>
      <c r="F14439" s="5" t="s">
        <v>1384</v>
      </c>
      <c r="H14439" s="5" t="s">
        <v>5398</v>
      </c>
      <c r="I14439" s="6" t="s">
        <v>6213</v>
      </c>
      <c r="J14439" s="6" t="s">
        <v>8499</v>
      </c>
      <c r="K14439" s="17">
        <v>1</v>
      </c>
      <c r="L14439" s="17" t="s">
        <v>20076</v>
      </c>
      <c r="M14439" s="9"/>
      <c r="N14439" s="9"/>
      <c r="O14439" s="21"/>
      <c r="Q14439" s="29"/>
      <c r="S14439">
        <v>1</v>
      </c>
      <c r="T14439">
        <v>1</v>
      </c>
      <c r="U14439" s="17"/>
      <c r="V14439" s="2"/>
      <c r="Y14439" t="str">
        <f t="shared" si="906"/>
        <v/>
      </c>
      <c r="AA14439" t="str">
        <f t="shared" si="907"/>
        <v/>
      </c>
      <c r="AC14439" s="7"/>
      <c r="AD14439" t="s">
        <v>6213</v>
      </c>
      <c r="AE14439">
        <f t="shared" si="909"/>
        <v>0</v>
      </c>
      <c r="AG14439" s="2"/>
      <c r="AI14439" s="7"/>
    </row>
    <row r="14440" spans="1:35" ht="11" customHeight="1" outlineLevel="1" x14ac:dyDescent="0.25">
      <c r="A14440" t="s">
        <v>1955</v>
      </c>
      <c r="C14440" s="2" t="s">
        <v>11983</v>
      </c>
      <c r="D14440" s="2">
        <v>2026</v>
      </c>
      <c r="E14440" s="7">
        <v>1994</v>
      </c>
      <c r="F14440" s="5" t="s">
        <v>1384</v>
      </c>
      <c r="H14440" s="5" t="s">
        <v>5398</v>
      </c>
      <c r="I14440" s="6" t="s">
        <v>6213</v>
      </c>
      <c r="J14440" s="6" t="s">
        <v>8499</v>
      </c>
      <c r="K14440" s="17">
        <v>1</v>
      </c>
      <c r="L14440" s="17" t="s">
        <v>20076</v>
      </c>
      <c r="M14440" s="9"/>
      <c r="N14440" s="9"/>
      <c r="O14440" s="21"/>
      <c r="Q14440" s="29"/>
      <c r="U14440" s="17"/>
      <c r="V14440" s="2"/>
      <c r="Y14440" t="str">
        <f t="shared" si="906"/>
        <v/>
      </c>
      <c r="AA14440" t="str">
        <f t="shared" si="907"/>
        <v/>
      </c>
      <c r="AC14440" s="7"/>
      <c r="AD14440" t="s">
        <v>6213</v>
      </c>
      <c r="AE14440">
        <f t="shared" si="909"/>
        <v>0</v>
      </c>
      <c r="AG14440" s="2"/>
      <c r="AI14440" s="7"/>
    </row>
    <row r="14441" spans="1:35" ht="11" customHeight="1" outlineLevel="1" x14ac:dyDescent="0.25">
      <c r="A14441" t="s">
        <v>1955</v>
      </c>
      <c r="C14441" s="2" t="s">
        <v>11983</v>
      </c>
      <c r="D14441" s="2" t="s">
        <v>12062</v>
      </c>
      <c r="E14441" s="7">
        <v>1994</v>
      </c>
      <c r="F14441" s="5" t="s">
        <v>12063</v>
      </c>
      <c r="H14441" s="5" t="s">
        <v>5398</v>
      </c>
      <c r="I14441" s="6" t="s">
        <v>6213</v>
      </c>
      <c r="J14441" s="6" t="s">
        <v>8499</v>
      </c>
      <c r="K14441" s="17">
        <v>1</v>
      </c>
      <c r="L14441" s="17" t="s">
        <v>7730</v>
      </c>
      <c r="M14441" s="9">
        <v>7</v>
      </c>
      <c r="N14441" s="9"/>
      <c r="O14441" s="21"/>
      <c r="Q14441" s="29"/>
      <c r="U14441" s="17"/>
      <c r="V14441" s="2"/>
      <c r="Y14441" t="str">
        <f t="shared" si="906"/>
        <v/>
      </c>
      <c r="AA14441">
        <f t="shared" si="907"/>
        <v>1</v>
      </c>
      <c r="AC14441" s="7"/>
      <c r="AD14441" t="s">
        <v>6213</v>
      </c>
      <c r="AE14441">
        <f t="shared" si="909"/>
        <v>0</v>
      </c>
      <c r="AG14441" s="2"/>
      <c r="AI14441" s="7"/>
    </row>
    <row r="14442" spans="1:35" ht="11" customHeight="1" outlineLevel="1" x14ac:dyDescent="0.25">
      <c r="A14442" t="s">
        <v>1955</v>
      </c>
      <c r="C14442" s="2" t="s">
        <v>11983</v>
      </c>
      <c r="D14442" s="2">
        <v>2050</v>
      </c>
      <c r="E14442" s="7">
        <v>1995</v>
      </c>
      <c r="F14442" s="5" t="s">
        <v>1958</v>
      </c>
      <c r="H14442" s="5" t="s">
        <v>5398</v>
      </c>
      <c r="I14442" s="6" t="s">
        <v>6213</v>
      </c>
      <c r="J14442" s="6" t="s">
        <v>12068</v>
      </c>
      <c r="K14442" s="17">
        <v>3</v>
      </c>
      <c r="L14442" s="17" t="s">
        <v>7730</v>
      </c>
      <c r="M14442" s="9">
        <v>3</v>
      </c>
      <c r="N14442" s="9"/>
      <c r="O14442" s="21"/>
      <c r="Q14442" s="29"/>
      <c r="U14442" s="17"/>
      <c r="V14442" s="2">
        <v>1380</v>
      </c>
      <c r="Y14442" t="str">
        <f t="shared" si="906"/>
        <v/>
      </c>
      <c r="AA14442" t="str">
        <f t="shared" si="907"/>
        <v/>
      </c>
      <c r="AC14442" s="7"/>
      <c r="AD14442" t="s">
        <v>6213</v>
      </c>
      <c r="AE14442">
        <f t="shared" si="909"/>
        <v>0</v>
      </c>
      <c r="AG14442" s="2"/>
      <c r="AH14442" t="s">
        <v>6214</v>
      </c>
      <c r="AI14442" s="7" t="s">
        <v>4922</v>
      </c>
    </row>
    <row r="14443" spans="1:35" ht="11" customHeight="1" outlineLevel="1" x14ac:dyDescent="0.25">
      <c r="A14443" t="s">
        <v>1955</v>
      </c>
      <c r="C14443" s="2" t="s">
        <v>11983</v>
      </c>
      <c r="D14443" s="2">
        <v>2193</v>
      </c>
      <c r="E14443" s="7">
        <v>1995</v>
      </c>
      <c r="F14443" s="5" t="s">
        <v>1958</v>
      </c>
      <c r="H14443" s="5" t="s">
        <v>5398</v>
      </c>
      <c r="I14443" s="6" t="s">
        <v>6213</v>
      </c>
      <c r="J14443" s="6" t="s">
        <v>12064</v>
      </c>
      <c r="K14443" s="17">
        <v>1</v>
      </c>
      <c r="L14443" s="17" t="s">
        <v>20076</v>
      </c>
      <c r="M14443" s="9"/>
      <c r="N14443" s="9"/>
      <c r="O14443" s="21"/>
      <c r="Q14443" s="29"/>
      <c r="U14443" s="17"/>
      <c r="V14443" s="2"/>
      <c r="Y14443" t="str">
        <f t="shared" si="906"/>
        <v/>
      </c>
      <c r="AA14443" t="str">
        <f t="shared" si="907"/>
        <v/>
      </c>
      <c r="AC14443" s="7"/>
      <c r="AD14443" t="s">
        <v>6213</v>
      </c>
      <c r="AE14443">
        <f t="shared" si="909"/>
        <v>0</v>
      </c>
      <c r="AG14443" s="2"/>
      <c r="AI14443" s="7"/>
    </row>
    <row r="14444" spans="1:35" ht="11" customHeight="1" outlineLevel="1" x14ac:dyDescent="0.25">
      <c r="A14444" t="s">
        <v>1955</v>
      </c>
      <c r="C14444" s="2" t="s">
        <v>11983</v>
      </c>
      <c r="D14444" s="2">
        <v>2194</v>
      </c>
      <c r="E14444" s="7">
        <v>1995</v>
      </c>
      <c r="F14444" s="5" t="s">
        <v>1958</v>
      </c>
      <c r="H14444" s="5" t="s">
        <v>5398</v>
      </c>
      <c r="I14444" s="6" t="s">
        <v>6213</v>
      </c>
      <c r="J14444" s="6" t="s">
        <v>12064</v>
      </c>
      <c r="K14444" s="17">
        <v>1</v>
      </c>
      <c r="L14444" s="17" t="s">
        <v>20076</v>
      </c>
      <c r="M14444" s="9"/>
      <c r="N14444" s="9"/>
      <c r="O14444" s="21"/>
      <c r="Q14444" s="29"/>
      <c r="U14444" s="17"/>
      <c r="V14444" s="2"/>
      <c r="Y14444" t="str">
        <f t="shared" si="906"/>
        <v/>
      </c>
      <c r="AA14444" t="str">
        <f t="shared" si="907"/>
        <v/>
      </c>
      <c r="AC14444" s="7"/>
      <c r="AD14444" t="s">
        <v>6213</v>
      </c>
      <c r="AE14444">
        <f t="shared" si="909"/>
        <v>0</v>
      </c>
      <c r="AG14444" s="2"/>
      <c r="AI14444" s="7"/>
    </row>
    <row r="14445" spans="1:35" ht="11" customHeight="1" outlineLevel="1" x14ac:dyDescent="0.25">
      <c r="A14445" t="s">
        <v>1955</v>
      </c>
      <c r="C14445" s="2" t="s">
        <v>11983</v>
      </c>
      <c r="D14445" s="2" t="s">
        <v>12065</v>
      </c>
      <c r="E14445" s="7">
        <v>1995</v>
      </c>
      <c r="F14445" s="5" t="s">
        <v>12066</v>
      </c>
      <c r="H14445" s="5" t="s">
        <v>5398</v>
      </c>
      <c r="I14445" s="6" t="s">
        <v>6213</v>
      </c>
      <c r="J14445" s="6" t="s">
        <v>12064</v>
      </c>
      <c r="K14445" s="17">
        <v>1</v>
      </c>
      <c r="L14445" s="17" t="s">
        <v>7730</v>
      </c>
      <c r="M14445" s="9">
        <v>7</v>
      </c>
      <c r="N14445" s="9"/>
      <c r="O14445" s="21"/>
      <c r="Q14445" s="29"/>
      <c r="S14445">
        <v>1</v>
      </c>
      <c r="T14445">
        <v>1</v>
      </c>
      <c r="U14445" s="17"/>
      <c r="V14445" s="2">
        <v>1363</v>
      </c>
      <c r="Y14445" t="str">
        <f t="shared" si="906"/>
        <v/>
      </c>
      <c r="AA14445">
        <f t="shared" si="907"/>
        <v>1</v>
      </c>
      <c r="AC14445" s="7"/>
      <c r="AD14445" t="s">
        <v>6213</v>
      </c>
      <c r="AE14445">
        <f t="shared" si="909"/>
        <v>0</v>
      </c>
      <c r="AG14445" s="2"/>
      <c r="AH14445" t="s">
        <v>6214</v>
      </c>
      <c r="AI14445" s="7" t="s">
        <v>4922</v>
      </c>
    </row>
    <row r="14446" spans="1:35" ht="11" customHeight="1" outlineLevel="1" x14ac:dyDescent="0.25">
      <c r="A14446" t="s">
        <v>1955</v>
      </c>
      <c r="C14446" s="2" t="s">
        <v>11983</v>
      </c>
      <c r="D14446" s="2">
        <v>2278</v>
      </c>
      <c r="E14446" s="7">
        <v>1995</v>
      </c>
      <c r="F14446" s="5" t="s">
        <v>1963</v>
      </c>
      <c r="H14446" s="5" t="s">
        <v>5398</v>
      </c>
      <c r="I14446" s="6" t="s">
        <v>6720</v>
      </c>
      <c r="J14446" s="6" t="s">
        <v>12067</v>
      </c>
      <c r="K14446" s="17">
        <v>2</v>
      </c>
      <c r="L14446" s="17" t="s">
        <v>7730</v>
      </c>
      <c r="M14446" s="9">
        <v>5</v>
      </c>
      <c r="N14446" s="9"/>
      <c r="O14446" s="21"/>
      <c r="Q14446" s="29"/>
      <c r="U14446" s="17"/>
      <c r="V14446" s="2">
        <v>1420</v>
      </c>
      <c r="Y14446" t="str">
        <f t="shared" si="906"/>
        <v/>
      </c>
      <c r="AA14446" t="str">
        <f t="shared" si="907"/>
        <v/>
      </c>
      <c r="AC14446" s="7"/>
      <c r="AD14446" t="s">
        <v>6720</v>
      </c>
      <c r="AE14446">
        <f t="shared" si="909"/>
        <v>0</v>
      </c>
      <c r="AG14446" s="2"/>
      <c r="AH14446" t="s">
        <v>6214</v>
      </c>
      <c r="AI14446" s="7" t="s">
        <v>4922</v>
      </c>
    </row>
    <row r="14447" spans="1:35" ht="11" customHeight="1" outlineLevel="1" x14ac:dyDescent="0.25">
      <c r="A14447" t="s">
        <v>1955</v>
      </c>
      <c r="C14447" s="2" t="s">
        <v>11983</v>
      </c>
      <c r="D14447" s="2" t="s">
        <v>19245</v>
      </c>
      <c r="E14447" s="7">
        <v>1995</v>
      </c>
      <c r="F14447" s="5" t="s">
        <v>12054</v>
      </c>
      <c r="H14447" s="5" t="s">
        <v>5398</v>
      </c>
      <c r="I14447" s="6" t="s">
        <v>2934</v>
      </c>
      <c r="J14447" s="6" t="s">
        <v>12067</v>
      </c>
      <c r="K14447" s="17">
        <v>3</v>
      </c>
      <c r="L14447" s="17" t="s">
        <v>7730</v>
      </c>
      <c r="M14447" s="9">
        <v>5</v>
      </c>
      <c r="N14447" s="9"/>
      <c r="O14447" s="21"/>
      <c r="Q14447" s="29"/>
      <c r="U14447" s="17"/>
      <c r="V14447" s="2">
        <v>1421</v>
      </c>
      <c r="Y14447" t="str">
        <f t="shared" si="906"/>
        <v/>
      </c>
      <c r="AA14447">
        <f t="shared" si="907"/>
        <v>1</v>
      </c>
      <c r="AC14447" s="7"/>
      <c r="AD14447" t="s">
        <v>2934</v>
      </c>
      <c r="AE14447">
        <f t="shared" si="909"/>
        <v>0</v>
      </c>
      <c r="AG14447" s="2"/>
      <c r="AH14447" t="s">
        <v>2286</v>
      </c>
      <c r="AI14447" s="7" t="s">
        <v>4922</v>
      </c>
    </row>
    <row r="14448" spans="1:35" ht="11" customHeight="1" outlineLevel="1" x14ac:dyDescent="0.25">
      <c r="A14448" t="s">
        <v>1955</v>
      </c>
      <c r="C14448" s="2" t="s">
        <v>11983</v>
      </c>
      <c r="D14448" s="2">
        <v>2490</v>
      </c>
      <c r="E14448" s="7">
        <v>1996</v>
      </c>
      <c r="F14448" s="5" t="s">
        <v>1964</v>
      </c>
      <c r="H14448" s="5" t="s">
        <v>5398</v>
      </c>
      <c r="I14448" s="6" t="s">
        <v>2934</v>
      </c>
      <c r="J14448" s="6" t="s">
        <v>11805</v>
      </c>
      <c r="K14448" s="17">
        <v>5</v>
      </c>
      <c r="L14448" s="17" t="s">
        <v>7730</v>
      </c>
      <c r="M14448" s="9">
        <v>5</v>
      </c>
      <c r="N14448" s="9"/>
      <c r="O14448" s="21"/>
      <c r="Q14448" s="29"/>
      <c r="U14448" s="17"/>
      <c r="V14448" s="2">
        <v>1510</v>
      </c>
      <c r="Y14448" t="str">
        <f t="shared" si="906"/>
        <v/>
      </c>
      <c r="AA14448" t="str">
        <f t="shared" si="907"/>
        <v/>
      </c>
      <c r="AC14448" s="7"/>
      <c r="AD14448" t="s">
        <v>2934</v>
      </c>
      <c r="AE14448">
        <f t="shared" si="909"/>
        <v>0</v>
      </c>
      <c r="AG14448" s="2"/>
      <c r="AH14448" t="s">
        <v>2286</v>
      </c>
      <c r="AI14448" s="7" t="s">
        <v>4922</v>
      </c>
    </row>
    <row r="14449" spans="1:35" ht="11" customHeight="1" outlineLevel="1" x14ac:dyDescent="0.25">
      <c r="A14449" t="s">
        <v>1955</v>
      </c>
      <c r="C14449" s="2" t="s">
        <v>11983</v>
      </c>
      <c r="D14449" s="2" t="s">
        <v>19246</v>
      </c>
      <c r="E14449" s="7">
        <v>1996</v>
      </c>
      <c r="F14449" s="5" t="s">
        <v>12069</v>
      </c>
      <c r="H14449" s="5" t="s">
        <v>5398</v>
      </c>
      <c r="I14449" s="6" t="s">
        <v>6213</v>
      </c>
      <c r="J14449" s="6" t="s">
        <v>11805</v>
      </c>
      <c r="K14449" s="17">
        <v>3</v>
      </c>
      <c r="L14449" s="17" t="s">
        <v>7730</v>
      </c>
      <c r="M14449" s="9">
        <v>5</v>
      </c>
      <c r="N14449" s="9"/>
      <c r="O14449" s="21"/>
      <c r="Q14449" s="29"/>
      <c r="U14449" s="17"/>
      <c r="V14449" s="2">
        <v>1513</v>
      </c>
      <c r="Y14449" t="str">
        <f t="shared" si="906"/>
        <v/>
      </c>
      <c r="AA14449">
        <f t="shared" si="907"/>
        <v>1</v>
      </c>
      <c r="AC14449" s="7"/>
      <c r="AD14449" t="s">
        <v>6213</v>
      </c>
      <c r="AE14449">
        <f t="shared" si="909"/>
        <v>0</v>
      </c>
      <c r="AG14449" s="2"/>
      <c r="AH14449" t="s">
        <v>6214</v>
      </c>
      <c r="AI14449" s="7" t="s">
        <v>4922</v>
      </c>
    </row>
    <row r="14450" spans="1:35" ht="11" customHeight="1" outlineLevel="1" x14ac:dyDescent="0.25">
      <c r="A14450" t="s">
        <v>1955</v>
      </c>
      <c r="C14450" s="2" t="s">
        <v>11983</v>
      </c>
      <c r="D14450" s="2">
        <v>2698</v>
      </c>
      <c r="E14450" s="7">
        <v>1997</v>
      </c>
      <c r="F14450" s="5" t="s">
        <v>1385</v>
      </c>
      <c r="H14450" s="5"/>
      <c r="I14450" s="6" t="s">
        <v>5399</v>
      </c>
      <c r="J14450" s="6" t="s">
        <v>19941</v>
      </c>
      <c r="K14450" s="17">
        <v>3</v>
      </c>
      <c r="L14450" s="17" t="s">
        <v>20076</v>
      </c>
      <c r="M14450" s="9"/>
      <c r="N14450" s="9"/>
      <c r="O14450" s="21"/>
      <c r="Q14450" s="29"/>
      <c r="U14450" s="17"/>
      <c r="V14450" s="2"/>
      <c r="Y14450" t="str">
        <f t="shared" si="906"/>
        <v/>
      </c>
      <c r="AA14450" t="str">
        <f t="shared" si="907"/>
        <v/>
      </c>
      <c r="AC14450" s="7"/>
      <c r="AD14450" t="s">
        <v>5399</v>
      </c>
      <c r="AE14450">
        <f t="shared" si="909"/>
        <v>1</v>
      </c>
      <c r="AG14450" s="2"/>
      <c r="AI14450" s="7"/>
    </row>
    <row r="14451" spans="1:35" ht="11" customHeight="1" outlineLevel="1" x14ac:dyDescent="0.25">
      <c r="A14451" t="s">
        <v>1955</v>
      </c>
      <c r="C14451" s="2" t="s">
        <v>11983</v>
      </c>
      <c r="D14451" s="2" t="s">
        <v>19940</v>
      </c>
      <c r="E14451" s="7">
        <v>1997</v>
      </c>
      <c r="F14451" s="5" t="s">
        <v>19942</v>
      </c>
      <c r="H14451" s="5"/>
      <c r="I14451" s="6" t="s">
        <v>5399</v>
      </c>
      <c r="J14451" s="6" t="s">
        <v>19941</v>
      </c>
      <c r="K14451" s="17">
        <v>3</v>
      </c>
      <c r="L14451" s="17" t="s">
        <v>7730</v>
      </c>
      <c r="M14451" s="9">
        <v>5</v>
      </c>
      <c r="N14451" s="9"/>
      <c r="O14451" s="21"/>
      <c r="Q14451" s="29"/>
      <c r="U14451" s="17"/>
      <c r="V14451" s="2"/>
      <c r="Y14451" t="str">
        <f t="shared" si="906"/>
        <v/>
      </c>
      <c r="AA14451">
        <f t="shared" si="907"/>
        <v>1</v>
      </c>
      <c r="AC14451" s="7"/>
      <c r="AD14451" t="s">
        <v>5399</v>
      </c>
      <c r="AE14451">
        <f t="shared" si="909"/>
        <v>1</v>
      </c>
      <c r="AG14451" s="2"/>
      <c r="AI14451" s="7"/>
    </row>
    <row r="14452" spans="1:35" ht="11" customHeight="1" outlineLevel="1" x14ac:dyDescent="0.25">
      <c r="A14452" t="s">
        <v>1955</v>
      </c>
      <c r="C14452" s="2" t="s">
        <v>11983</v>
      </c>
      <c r="D14452" s="2" t="s">
        <v>4062</v>
      </c>
      <c r="E14452" s="7">
        <v>1997</v>
      </c>
      <c r="F14452" s="5" t="s">
        <v>1966</v>
      </c>
      <c r="H14452" s="5" t="s">
        <v>5398</v>
      </c>
      <c r="I14452" s="6" t="s">
        <v>6721</v>
      </c>
      <c r="J14452" s="6" t="s">
        <v>7074</v>
      </c>
      <c r="K14452" s="17">
        <v>3</v>
      </c>
      <c r="L14452" s="17" t="s">
        <v>7732</v>
      </c>
      <c r="M14452" s="9"/>
      <c r="N14452" s="9"/>
      <c r="O14452" s="21"/>
      <c r="Q14452" s="29"/>
      <c r="U14452" s="17"/>
      <c r="V14452" s="2">
        <v>1547</v>
      </c>
      <c r="Y14452" t="str">
        <f t="shared" si="906"/>
        <v/>
      </c>
      <c r="AA14452" t="str">
        <f t="shared" si="907"/>
        <v/>
      </c>
      <c r="AC14452" s="7"/>
      <c r="AD14452" t="s">
        <v>6721</v>
      </c>
      <c r="AE14452">
        <f t="shared" si="909"/>
        <v>0</v>
      </c>
      <c r="AG14452" s="2"/>
      <c r="AH14452" t="s">
        <v>6214</v>
      </c>
      <c r="AI14452" s="7" t="s">
        <v>4922</v>
      </c>
    </row>
    <row r="14453" spans="1:35" ht="11" customHeight="1" outlineLevel="1" x14ac:dyDescent="0.25">
      <c r="A14453" t="s">
        <v>1955</v>
      </c>
      <c r="C14453" s="2" t="s">
        <v>11983</v>
      </c>
      <c r="D14453" s="2">
        <v>2728</v>
      </c>
      <c r="E14453" s="7">
        <v>1997</v>
      </c>
      <c r="F14453" s="5" t="s">
        <v>1966</v>
      </c>
      <c r="H14453" s="5" t="s">
        <v>5398</v>
      </c>
      <c r="I14453" s="6" t="s">
        <v>6213</v>
      </c>
      <c r="J14453" s="6" t="s">
        <v>7074</v>
      </c>
      <c r="K14453" s="17">
        <v>1</v>
      </c>
      <c r="L14453" s="17" t="s">
        <v>7730</v>
      </c>
      <c r="M14453" s="9">
        <v>6</v>
      </c>
      <c r="N14453" s="9"/>
      <c r="O14453" s="21"/>
      <c r="Q14453" s="29"/>
      <c r="U14453" s="17"/>
      <c r="V14453" s="2">
        <v>1613</v>
      </c>
      <c r="Y14453" t="str">
        <f t="shared" ref="Y14453:Y14516" si="910">IF(COUNTIF(F14453,"*fdc*"),1,"")</f>
        <v/>
      </c>
      <c r="AA14453" t="str">
        <f t="shared" ref="AA14453:AA14516" si="911">IF(COUNTIF(F14453,"*s/s*"),1,"")</f>
        <v/>
      </c>
      <c r="AC14453" s="7"/>
      <c r="AD14453" t="s">
        <v>6213</v>
      </c>
      <c r="AE14453">
        <f t="shared" si="909"/>
        <v>0</v>
      </c>
      <c r="AG14453" s="2"/>
      <c r="AH14453" t="s">
        <v>6214</v>
      </c>
      <c r="AI14453" s="7" t="s">
        <v>4922</v>
      </c>
    </row>
    <row r="14454" spans="1:35" ht="11" customHeight="1" outlineLevel="1" x14ac:dyDescent="0.25">
      <c r="A14454" t="s">
        <v>1955</v>
      </c>
      <c r="C14454" s="2" t="s">
        <v>11983</v>
      </c>
      <c r="D14454" s="2">
        <v>2732</v>
      </c>
      <c r="E14454" s="7">
        <v>1997</v>
      </c>
      <c r="F14454" s="5" t="s">
        <v>1959</v>
      </c>
      <c r="H14454" s="5" t="s">
        <v>5398</v>
      </c>
      <c r="I14454" s="6" t="s">
        <v>6213</v>
      </c>
      <c r="J14454" s="6" t="s">
        <v>7074</v>
      </c>
      <c r="K14454" s="17">
        <v>3</v>
      </c>
      <c r="L14454" s="17" t="s">
        <v>7730</v>
      </c>
      <c r="M14454" s="9">
        <v>3.5</v>
      </c>
      <c r="N14454" s="9"/>
      <c r="O14454" s="21"/>
      <c r="Q14454" s="29"/>
      <c r="U14454" s="17"/>
      <c r="V14454" s="2"/>
      <c r="Y14454" t="str">
        <f t="shared" si="910"/>
        <v/>
      </c>
      <c r="AA14454" t="str">
        <f t="shared" si="911"/>
        <v/>
      </c>
      <c r="AC14454" s="7"/>
      <c r="AD14454" t="s">
        <v>6213</v>
      </c>
      <c r="AE14454">
        <f t="shared" si="909"/>
        <v>0</v>
      </c>
      <c r="AG14454" s="2"/>
      <c r="AI14454" s="7"/>
    </row>
    <row r="14455" spans="1:35" ht="11" customHeight="1" outlineLevel="1" x14ac:dyDescent="0.25">
      <c r="A14455" t="s">
        <v>1955</v>
      </c>
      <c r="C14455" s="2" t="s">
        <v>11983</v>
      </c>
      <c r="D14455" s="2" t="s">
        <v>12070</v>
      </c>
      <c r="E14455" s="7">
        <v>1997</v>
      </c>
      <c r="F14455" s="5" t="s">
        <v>12054</v>
      </c>
      <c r="H14455" s="5" t="s">
        <v>5398</v>
      </c>
      <c r="I14455" s="6" t="s">
        <v>6213</v>
      </c>
      <c r="J14455" s="6" t="s">
        <v>7074</v>
      </c>
      <c r="K14455" s="17">
        <v>3</v>
      </c>
      <c r="L14455" s="17" t="s">
        <v>7730</v>
      </c>
      <c r="M14455" s="9">
        <v>3.9</v>
      </c>
      <c r="N14455" s="9"/>
      <c r="O14455" s="21"/>
      <c r="Q14455" s="29"/>
      <c r="U14455" s="17"/>
      <c r="V14455" s="2">
        <v>1617</v>
      </c>
      <c r="Y14455" t="str">
        <f t="shared" si="910"/>
        <v/>
      </c>
      <c r="AA14455">
        <f t="shared" si="911"/>
        <v>1</v>
      </c>
      <c r="AC14455" s="7"/>
      <c r="AD14455" t="s">
        <v>6213</v>
      </c>
      <c r="AE14455">
        <f t="shared" si="909"/>
        <v>0</v>
      </c>
      <c r="AG14455" s="2"/>
      <c r="AI14455" s="7"/>
    </row>
    <row r="14456" spans="1:35" ht="11" customHeight="1" outlineLevel="1" x14ac:dyDescent="0.25">
      <c r="A14456" t="s">
        <v>1955</v>
      </c>
      <c r="C14456" s="2" t="s">
        <v>11983</v>
      </c>
      <c r="D14456" s="2">
        <v>2864</v>
      </c>
      <c r="E14456" s="7">
        <v>1998</v>
      </c>
      <c r="F14456" s="5" t="s">
        <v>1967</v>
      </c>
      <c r="H14456" s="5" t="s">
        <v>5398</v>
      </c>
      <c r="I14456" s="6" t="s">
        <v>6213</v>
      </c>
      <c r="J14456" s="6" t="s">
        <v>6213</v>
      </c>
      <c r="K14456" s="17">
        <v>1</v>
      </c>
      <c r="L14456" s="17" t="s">
        <v>7732</v>
      </c>
      <c r="M14456" s="9"/>
      <c r="N14456" s="9"/>
      <c r="O14456" s="21"/>
      <c r="Q14456" s="29"/>
      <c r="U14456" s="17"/>
      <c r="V14456" s="2">
        <v>1664</v>
      </c>
      <c r="Y14456" t="str">
        <f t="shared" si="910"/>
        <v/>
      </c>
      <c r="AA14456" t="str">
        <f t="shared" si="911"/>
        <v/>
      </c>
      <c r="AC14456" s="7"/>
      <c r="AD14456" t="s">
        <v>6213</v>
      </c>
      <c r="AE14456">
        <f t="shared" si="909"/>
        <v>0</v>
      </c>
      <c r="AG14456" s="2"/>
      <c r="AH14456" t="s">
        <v>6214</v>
      </c>
      <c r="AI14456" s="7" t="s">
        <v>4922</v>
      </c>
    </row>
    <row r="14457" spans="1:35" ht="11" customHeight="1" outlineLevel="1" x14ac:dyDescent="0.25">
      <c r="A14457" t="s">
        <v>1955</v>
      </c>
      <c r="C14457" s="2" t="s">
        <v>11983</v>
      </c>
      <c r="D14457" s="2">
        <v>3451</v>
      </c>
      <c r="E14457" s="7">
        <v>1999</v>
      </c>
      <c r="F14457" s="5" t="s">
        <v>4720</v>
      </c>
      <c r="H14457" s="5" t="s">
        <v>5398</v>
      </c>
      <c r="I14457" s="6" t="s">
        <v>4722</v>
      </c>
      <c r="J14457" s="6" t="s">
        <v>8499</v>
      </c>
      <c r="K14457" s="17">
        <v>1</v>
      </c>
      <c r="L14457" s="17" t="s">
        <v>7732</v>
      </c>
      <c r="M14457" s="9"/>
      <c r="N14457" s="9"/>
      <c r="O14457" s="21"/>
      <c r="Q14457" s="29"/>
      <c r="U14457" s="17"/>
      <c r="V14457" s="2">
        <v>1837</v>
      </c>
      <c r="Y14457" t="str">
        <f t="shared" si="910"/>
        <v/>
      </c>
      <c r="AA14457" t="str">
        <f t="shared" si="911"/>
        <v/>
      </c>
      <c r="AC14457" s="7"/>
      <c r="AD14457" t="s">
        <v>4722</v>
      </c>
      <c r="AE14457">
        <f t="shared" si="909"/>
        <v>0</v>
      </c>
      <c r="AG14457" s="2">
        <v>1</v>
      </c>
      <c r="AH14457" t="s">
        <v>3354</v>
      </c>
      <c r="AI14457" s="7" t="s">
        <v>4922</v>
      </c>
    </row>
    <row r="14458" spans="1:35" ht="11" customHeight="1" outlineLevel="1" x14ac:dyDescent="0.25">
      <c r="A14458" t="s">
        <v>1955</v>
      </c>
      <c r="C14458" s="2" t="s">
        <v>11983</v>
      </c>
      <c r="D14458" s="2">
        <v>3458</v>
      </c>
      <c r="E14458" s="7">
        <v>1999</v>
      </c>
      <c r="F14458" s="5" t="s">
        <v>1969</v>
      </c>
      <c r="H14458" s="5" t="s">
        <v>5398</v>
      </c>
      <c r="I14458" s="6" t="s">
        <v>6722</v>
      </c>
      <c r="J14458" s="6" t="s">
        <v>7074</v>
      </c>
      <c r="K14458" s="17">
        <v>2</v>
      </c>
      <c r="L14458" s="17" t="s">
        <v>20076</v>
      </c>
      <c r="M14458" s="9"/>
      <c r="N14458" s="9"/>
      <c r="O14458" s="21"/>
      <c r="Q14458" s="29"/>
      <c r="U14458" s="17"/>
      <c r="V14458" s="2" t="s">
        <v>1968</v>
      </c>
      <c r="Y14458" t="str">
        <f t="shared" si="910"/>
        <v/>
      </c>
      <c r="AA14458" t="str">
        <f t="shared" si="911"/>
        <v/>
      </c>
      <c r="AC14458" s="7"/>
      <c r="AD14458" t="s">
        <v>6722</v>
      </c>
      <c r="AE14458">
        <f t="shared" si="909"/>
        <v>0</v>
      </c>
      <c r="AG14458" s="2"/>
      <c r="AH14458" t="s">
        <v>6214</v>
      </c>
      <c r="AI14458" s="7" t="s">
        <v>4610</v>
      </c>
    </row>
    <row r="14459" spans="1:35" ht="11" customHeight="1" outlineLevel="1" x14ac:dyDescent="0.25">
      <c r="A14459" t="s">
        <v>1955</v>
      </c>
      <c r="C14459" s="2" t="s">
        <v>11983</v>
      </c>
      <c r="D14459" s="2">
        <v>3461</v>
      </c>
      <c r="E14459" s="7">
        <v>1999</v>
      </c>
      <c r="F14459" s="5" t="s">
        <v>1969</v>
      </c>
      <c r="H14459" s="5" t="s">
        <v>5398</v>
      </c>
      <c r="I14459" s="6" t="s">
        <v>2934</v>
      </c>
      <c r="J14459" s="6" t="s">
        <v>7074</v>
      </c>
      <c r="K14459" s="17">
        <v>3</v>
      </c>
      <c r="L14459" s="17" t="s">
        <v>20076</v>
      </c>
      <c r="M14459" s="9"/>
      <c r="N14459" s="9"/>
      <c r="O14459" s="21"/>
      <c r="Q14459" s="29"/>
      <c r="U14459" s="17"/>
      <c r="V14459" s="2" t="s">
        <v>1970</v>
      </c>
      <c r="Y14459" t="str">
        <f t="shared" si="910"/>
        <v/>
      </c>
      <c r="AA14459" t="str">
        <f t="shared" si="911"/>
        <v/>
      </c>
      <c r="AC14459" s="7"/>
      <c r="AD14459" t="s">
        <v>2934</v>
      </c>
      <c r="AE14459">
        <f t="shared" si="909"/>
        <v>0</v>
      </c>
      <c r="AG14459" s="2"/>
      <c r="AH14459" t="s">
        <v>2286</v>
      </c>
      <c r="AI14459" s="7" t="s">
        <v>4610</v>
      </c>
    </row>
    <row r="14460" spans="1:35" ht="11" customHeight="1" outlineLevel="1" x14ac:dyDescent="0.25">
      <c r="A14460" t="s">
        <v>1955</v>
      </c>
      <c r="C14460" s="2" t="s">
        <v>11983</v>
      </c>
      <c r="D14460" s="2" t="s">
        <v>12071</v>
      </c>
      <c r="E14460" s="7">
        <v>1999</v>
      </c>
      <c r="F14460" s="5" t="s">
        <v>12478</v>
      </c>
      <c r="H14460" s="5" t="s">
        <v>5398</v>
      </c>
      <c r="I14460" s="6" t="s">
        <v>12479</v>
      </c>
      <c r="J14460" s="6" t="s">
        <v>7074</v>
      </c>
      <c r="K14460" s="17">
        <v>2</v>
      </c>
      <c r="L14460" s="17" t="s">
        <v>7730</v>
      </c>
      <c r="M14460" s="9">
        <v>15</v>
      </c>
      <c r="N14460" s="9"/>
      <c r="O14460" s="21"/>
      <c r="Q14460" s="29"/>
      <c r="U14460" s="17"/>
      <c r="V14460" s="2"/>
      <c r="X14460" t="s">
        <v>7732</v>
      </c>
      <c r="Y14460" t="str">
        <f t="shared" si="910"/>
        <v/>
      </c>
      <c r="AA14460" t="str">
        <f t="shared" si="911"/>
        <v/>
      </c>
      <c r="AC14460" s="7"/>
      <c r="AD14460" t="s">
        <v>12479</v>
      </c>
      <c r="AE14460">
        <f t="shared" si="909"/>
        <v>0</v>
      </c>
      <c r="AG14460" s="2"/>
      <c r="AI14460" s="7"/>
    </row>
    <row r="14461" spans="1:35" ht="11" customHeight="1" outlineLevel="1" x14ac:dyDescent="0.25">
      <c r="A14461" t="s">
        <v>1955</v>
      </c>
      <c r="C14461" s="2" t="s">
        <v>11983</v>
      </c>
      <c r="D14461" s="2">
        <v>3480</v>
      </c>
      <c r="E14461" s="7">
        <v>1999</v>
      </c>
      <c r="F14461" s="5" t="s">
        <v>1969</v>
      </c>
      <c r="H14461" s="5" t="s">
        <v>5398</v>
      </c>
      <c r="I14461" s="6" t="s">
        <v>6213</v>
      </c>
      <c r="J14461" s="6" t="s">
        <v>7074</v>
      </c>
      <c r="K14461" s="17">
        <v>2</v>
      </c>
      <c r="L14461" s="17" t="s">
        <v>7732</v>
      </c>
      <c r="M14461" s="9"/>
      <c r="N14461" s="9"/>
      <c r="O14461" s="21"/>
      <c r="Q14461" s="29"/>
      <c r="U14461" s="17"/>
      <c r="V14461" s="2" t="s">
        <v>1971</v>
      </c>
      <c r="Y14461" t="str">
        <f t="shared" si="910"/>
        <v/>
      </c>
      <c r="AA14461" t="str">
        <f t="shared" si="911"/>
        <v/>
      </c>
      <c r="AC14461" s="7"/>
      <c r="AD14461" t="s">
        <v>6213</v>
      </c>
      <c r="AE14461">
        <f t="shared" ref="AE14461:AE14492" si="912">COUNTIF(I14461,"*Fuji*")</f>
        <v>0</v>
      </c>
      <c r="AG14461" s="2"/>
      <c r="AH14461" t="s">
        <v>6214</v>
      </c>
      <c r="AI14461" s="7" t="s">
        <v>4610</v>
      </c>
    </row>
    <row r="14462" spans="1:35" ht="11" customHeight="1" outlineLevel="1" x14ac:dyDescent="0.25">
      <c r="A14462" t="s">
        <v>1955</v>
      </c>
      <c r="C14462" s="2" t="s">
        <v>11983</v>
      </c>
      <c r="D14462" s="2">
        <v>3526</v>
      </c>
      <c r="E14462" s="7">
        <v>1999</v>
      </c>
      <c r="F14462" s="5" t="s">
        <v>1963</v>
      </c>
      <c r="H14462" s="5" t="s">
        <v>5398</v>
      </c>
      <c r="I14462" s="6" t="s">
        <v>5399</v>
      </c>
      <c r="J14462" s="6" t="s">
        <v>8604</v>
      </c>
      <c r="K14462" s="17">
        <v>3</v>
      </c>
      <c r="L14462" s="17" t="s">
        <v>20076</v>
      </c>
      <c r="M14462" s="9"/>
      <c r="N14462" s="9"/>
      <c r="O14462" s="21"/>
      <c r="Q14462" s="29"/>
      <c r="U14462" s="17"/>
      <c r="V14462" s="2"/>
      <c r="Y14462" t="str">
        <f t="shared" si="910"/>
        <v/>
      </c>
      <c r="AA14462" t="str">
        <f t="shared" si="911"/>
        <v/>
      </c>
      <c r="AC14462" s="7"/>
      <c r="AD14462" t="s">
        <v>5399</v>
      </c>
      <c r="AE14462">
        <f t="shared" si="912"/>
        <v>1</v>
      </c>
      <c r="AG14462" s="2"/>
      <c r="AI14462" s="7"/>
    </row>
    <row r="14463" spans="1:35" ht="11" customHeight="1" outlineLevel="1" x14ac:dyDescent="0.25">
      <c r="A14463" t="s">
        <v>1955</v>
      </c>
      <c r="C14463" s="2" t="s">
        <v>11983</v>
      </c>
      <c r="D14463" s="2">
        <v>3530</v>
      </c>
      <c r="E14463" s="7">
        <v>1999</v>
      </c>
      <c r="F14463" s="5" t="s">
        <v>1963</v>
      </c>
      <c r="H14463" s="5" t="s">
        <v>5398</v>
      </c>
      <c r="I14463" s="6" t="s">
        <v>5399</v>
      </c>
      <c r="J14463" s="6" t="s">
        <v>8605</v>
      </c>
      <c r="K14463" s="17">
        <v>1</v>
      </c>
      <c r="L14463" s="17" t="s">
        <v>20076</v>
      </c>
      <c r="M14463" s="9"/>
      <c r="N14463" s="9"/>
      <c r="O14463" s="21"/>
      <c r="Q14463" s="29"/>
      <c r="U14463" s="17"/>
      <c r="V14463" s="2"/>
      <c r="Y14463" t="str">
        <f t="shared" si="910"/>
        <v/>
      </c>
      <c r="AA14463" t="str">
        <f t="shared" si="911"/>
        <v/>
      </c>
      <c r="AC14463" s="7"/>
      <c r="AD14463" t="s">
        <v>5399</v>
      </c>
      <c r="AE14463">
        <f t="shared" si="912"/>
        <v>1</v>
      </c>
      <c r="AG14463" s="2"/>
      <c r="AI14463" s="7"/>
    </row>
    <row r="14464" spans="1:35" ht="11" customHeight="1" outlineLevel="1" x14ac:dyDescent="0.25">
      <c r="A14464" t="s">
        <v>1955</v>
      </c>
      <c r="C14464" s="2" t="s">
        <v>11983</v>
      </c>
      <c r="D14464" s="2">
        <v>3531</v>
      </c>
      <c r="E14464" s="7">
        <v>1999</v>
      </c>
      <c r="F14464" s="5" t="s">
        <v>1963</v>
      </c>
      <c r="H14464" s="5" t="s">
        <v>5398</v>
      </c>
      <c r="I14464" s="6" t="s">
        <v>5399</v>
      </c>
      <c r="J14464" s="6" t="s">
        <v>12075</v>
      </c>
      <c r="K14464" s="17">
        <v>3</v>
      </c>
      <c r="L14464" s="17" t="s">
        <v>20076</v>
      </c>
      <c r="M14464" s="9"/>
      <c r="N14464" s="9"/>
      <c r="O14464" s="21"/>
      <c r="Q14464" s="29"/>
      <c r="U14464" s="17"/>
      <c r="V14464" s="2"/>
      <c r="Y14464" t="str">
        <f t="shared" si="910"/>
        <v/>
      </c>
      <c r="AA14464" t="str">
        <f t="shared" si="911"/>
        <v/>
      </c>
      <c r="AC14464" s="7"/>
      <c r="AD14464" t="s">
        <v>5399</v>
      </c>
      <c r="AE14464">
        <f t="shared" si="912"/>
        <v>1</v>
      </c>
      <c r="AG14464" s="2"/>
      <c r="AI14464" s="7"/>
    </row>
    <row r="14465" spans="1:35" ht="11" customHeight="1" outlineLevel="1" x14ac:dyDescent="0.25">
      <c r="A14465" t="s">
        <v>1955</v>
      </c>
      <c r="C14465" s="2" t="s">
        <v>11983</v>
      </c>
      <c r="D14465" s="2" t="s">
        <v>12072</v>
      </c>
      <c r="E14465" s="7">
        <v>1999</v>
      </c>
      <c r="F14465" s="5" t="s">
        <v>12073</v>
      </c>
      <c r="H14465" s="5" t="s">
        <v>5398</v>
      </c>
      <c r="I14465" s="6" t="s">
        <v>5399</v>
      </c>
      <c r="J14465" s="6" t="s">
        <v>12076</v>
      </c>
      <c r="K14465" s="17">
        <v>1</v>
      </c>
      <c r="L14465" s="17" t="s">
        <v>7730</v>
      </c>
      <c r="M14465" s="9">
        <v>5</v>
      </c>
      <c r="N14465" s="9"/>
      <c r="O14465" s="21"/>
      <c r="Q14465" s="29"/>
      <c r="U14465" s="17"/>
      <c r="V14465" s="2"/>
      <c r="Y14465" t="str">
        <f t="shared" si="910"/>
        <v/>
      </c>
      <c r="AA14465">
        <f t="shared" si="911"/>
        <v>1</v>
      </c>
      <c r="AC14465" s="7"/>
      <c r="AD14465" t="s">
        <v>5399</v>
      </c>
      <c r="AE14465">
        <f t="shared" si="912"/>
        <v>1</v>
      </c>
      <c r="AG14465" s="2"/>
      <c r="AI14465" s="7"/>
    </row>
    <row r="14466" spans="1:35" ht="11" customHeight="1" outlineLevel="1" x14ac:dyDescent="0.25">
      <c r="A14466" t="s">
        <v>1955</v>
      </c>
      <c r="C14466" s="2" t="s">
        <v>11983</v>
      </c>
      <c r="D14466" s="2" t="s">
        <v>19247</v>
      </c>
      <c r="E14466" s="7">
        <v>1999</v>
      </c>
      <c r="F14466" s="5" t="s">
        <v>12074</v>
      </c>
      <c r="H14466" s="5" t="s">
        <v>5398</v>
      </c>
      <c r="I14466" s="6" t="s">
        <v>5399</v>
      </c>
      <c r="J14466" s="6" t="s">
        <v>12077</v>
      </c>
      <c r="K14466" s="17">
        <v>3</v>
      </c>
      <c r="L14466" s="17" t="s">
        <v>7732</v>
      </c>
      <c r="M14466" s="9"/>
      <c r="N14466" s="9"/>
      <c r="O14466" s="21"/>
      <c r="Q14466" s="29"/>
      <c r="U14466" s="17"/>
      <c r="V14466" s="2"/>
      <c r="Y14466" t="str">
        <f t="shared" si="910"/>
        <v/>
      </c>
      <c r="AA14466">
        <f t="shared" si="911"/>
        <v>1</v>
      </c>
      <c r="AC14466" s="7"/>
      <c r="AD14466" t="s">
        <v>5399</v>
      </c>
      <c r="AE14466">
        <f t="shared" si="912"/>
        <v>1</v>
      </c>
      <c r="AG14466" s="2"/>
      <c r="AI14466" s="7"/>
    </row>
    <row r="14467" spans="1:35" ht="11" customHeight="1" outlineLevel="1" collapsed="1" x14ac:dyDescent="0.25">
      <c r="A14467" t="s">
        <v>1955</v>
      </c>
      <c r="C14467" s="2" t="s">
        <v>11983</v>
      </c>
      <c r="D14467" s="2">
        <v>3596</v>
      </c>
      <c r="E14467" s="7">
        <v>1999</v>
      </c>
      <c r="F14467" s="5" t="s">
        <v>12074</v>
      </c>
      <c r="H14467" s="5" t="s">
        <v>5398</v>
      </c>
      <c r="I14467" s="6" t="s">
        <v>4721</v>
      </c>
      <c r="J14467" s="6" t="s">
        <v>12078</v>
      </c>
      <c r="K14467" s="17">
        <v>1</v>
      </c>
      <c r="L14467" s="17" t="s">
        <v>7730</v>
      </c>
      <c r="M14467" s="9">
        <v>5</v>
      </c>
      <c r="N14467" s="9"/>
      <c r="O14467" s="21"/>
      <c r="Q14467" s="29"/>
      <c r="U14467" s="17"/>
      <c r="V14467" s="2" t="s">
        <v>12079</v>
      </c>
      <c r="Y14467" t="str">
        <f t="shared" si="910"/>
        <v/>
      </c>
      <c r="AA14467">
        <f t="shared" si="911"/>
        <v>1</v>
      </c>
      <c r="AC14467" s="7"/>
      <c r="AD14467" t="s">
        <v>4721</v>
      </c>
      <c r="AE14467">
        <f t="shared" si="912"/>
        <v>0</v>
      </c>
      <c r="AG14467" s="2"/>
      <c r="AI14467" s="7"/>
    </row>
    <row r="14468" spans="1:35" ht="11" customHeight="1" outlineLevel="1" x14ac:dyDescent="0.25">
      <c r="A14468" t="s">
        <v>1955</v>
      </c>
      <c r="C14468" s="2" t="s">
        <v>11983</v>
      </c>
      <c r="D14468" s="2">
        <v>3849</v>
      </c>
      <c r="E14468" s="7">
        <v>1999</v>
      </c>
      <c r="F14468" s="5" t="s">
        <v>12081</v>
      </c>
      <c r="H14468" s="5" t="s">
        <v>5398</v>
      </c>
      <c r="I14468" s="6" t="s">
        <v>2352</v>
      </c>
      <c r="J14468" s="6" t="s">
        <v>8499</v>
      </c>
      <c r="K14468" s="17">
        <v>1</v>
      </c>
      <c r="L14468" s="17" t="s">
        <v>20076</v>
      </c>
      <c r="M14468" s="9"/>
      <c r="N14468" s="9"/>
      <c r="O14468" s="21"/>
      <c r="Q14468" s="29"/>
      <c r="S14468">
        <v>1</v>
      </c>
      <c r="T14468">
        <v>1</v>
      </c>
      <c r="U14468" s="17"/>
      <c r="V14468" s="2"/>
      <c r="Y14468" t="str">
        <f t="shared" si="910"/>
        <v/>
      </c>
      <c r="AA14468" t="str">
        <f t="shared" si="911"/>
        <v/>
      </c>
      <c r="AC14468" s="7"/>
      <c r="AD14468" t="s">
        <v>2352</v>
      </c>
      <c r="AE14468">
        <f t="shared" si="912"/>
        <v>0</v>
      </c>
      <c r="AG14468" s="2">
        <v>1</v>
      </c>
      <c r="AI14468" s="7"/>
    </row>
    <row r="14469" spans="1:35" ht="11" customHeight="1" outlineLevel="1" x14ac:dyDescent="0.25">
      <c r="A14469" t="s">
        <v>1955</v>
      </c>
      <c r="C14469" s="2" t="s">
        <v>11983</v>
      </c>
      <c r="D14469" s="2" t="s">
        <v>12080</v>
      </c>
      <c r="E14469" s="7">
        <v>1999</v>
      </c>
      <c r="F14469" s="5" t="s">
        <v>12082</v>
      </c>
      <c r="H14469" s="5" t="s">
        <v>5398</v>
      </c>
      <c r="I14469" s="6" t="s">
        <v>2352</v>
      </c>
      <c r="J14469" s="6" t="s">
        <v>8499</v>
      </c>
      <c r="K14469" s="17">
        <v>1</v>
      </c>
      <c r="L14469" s="17" t="s">
        <v>7730</v>
      </c>
      <c r="M14469" s="9">
        <v>4.5</v>
      </c>
      <c r="N14469" s="9"/>
      <c r="O14469" s="21"/>
      <c r="Q14469" s="29"/>
      <c r="U14469" s="17"/>
      <c r="V14469" s="2"/>
      <c r="Y14469" t="str">
        <f t="shared" si="910"/>
        <v/>
      </c>
      <c r="AA14469">
        <f t="shared" si="911"/>
        <v>1</v>
      </c>
      <c r="AC14469" s="7"/>
      <c r="AD14469" t="s">
        <v>2352</v>
      </c>
      <c r="AE14469">
        <f t="shared" si="912"/>
        <v>0</v>
      </c>
      <c r="AG14469" s="2">
        <v>1</v>
      </c>
      <c r="AI14469" s="7"/>
    </row>
    <row r="14470" spans="1:35" ht="11" customHeight="1" outlineLevel="1" x14ac:dyDescent="0.25">
      <c r="A14470" t="s">
        <v>1955</v>
      </c>
      <c r="C14470" s="2" t="s">
        <v>11983</v>
      </c>
      <c r="D14470" s="2" t="s">
        <v>19248</v>
      </c>
      <c r="E14470" s="7">
        <v>1999</v>
      </c>
      <c r="F14470" s="5" t="s">
        <v>12083</v>
      </c>
      <c r="H14470" s="5" t="s">
        <v>5398</v>
      </c>
      <c r="I14470" s="6" t="s">
        <v>6213</v>
      </c>
      <c r="J14470" s="6" t="s">
        <v>12060</v>
      </c>
      <c r="K14470" s="17">
        <v>3</v>
      </c>
      <c r="L14470" s="17" t="s">
        <v>7730</v>
      </c>
      <c r="M14470" s="9">
        <v>4.5</v>
      </c>
      <c r="N14470" s="9"/>
      <c r="O14470" s="21"/>
      <c r="Q14470" s="29"/>
      <c r="U14470" s="17"/>
      <c r="V14470" s="2"/>
      <c r="Y14470" t="str">
        <f t="shared" si="910"/>
        <v/>
      </c>
      <c r="AA14470">
        <f t="shared" si="911"/>
        <v>1</v>
      </c>
      <c r="AC14470" s="7"/>
      <c r="AD14470" t="s">
        <v>6213</v>
      </c>
      <c r="AE14470">
        <f t="shared" si="912"/>
        <v>0</v>
      </c>
      <c r="AG14470" s="2"/>
      <c r="AI14470" s="7"/>
    </row>
    <row r="14471" spans="1:35" ht="11" customHeight="1" outlineLevel="1" x14ac:dyDescent="0.25">
      <c r="A14471" t="s">
        <v>1955</v>
      </c>
      <c r="C14471" s="2" t="s">
        <v>11983</v>
      </c>
      <c r="D14471" s="2">
        <v>3969</v>
      </c>
      <c r="E14471" s="7">
        <v>2000</v>
      </c>
      <c r="F14471" s="5" t="s">
        <v>1963</v>
      </c>
      <c r="H14471" s="5" t="s">
        <v>5398</v>
      </c>
      <c r="I14471" s="6" t="s">
        <v>2934</v>
      </c>
      <c r="J14471" s="6" t="s">
        <v>7074</v>
      </c>
      <c r="K14471" s="17">
        <v>5</v>
      </c>
      <c r="L14471" s="17" t="s">
        <v>7732</v>
      </c>
      <c r="M14471" s="9"/>
      <c r="N14471" s="9"/>
      <c r="O14471" s="21"/>
      <c r="Q14471" s="29"/>
      <c r="U14471" s="17"/>
      <c r="V14471" s="2">
        <v>2105</v>
      </c>
      <c r="Y14471" t="str">
        <f t="shared" si="910"/>
        <v/>
      </c>
      <c r="AA14471" t="str">
        <f t="shared" si="911"/>
        <v/>
      </c>
      <c r="AC14471" s="7"/>
      <c r="AD14471" t="s">
        <v>2934</v>
      </c>
      <c r="AE14471">
        <f t="shared" si="912"/>
        <v>0</v>
      </c>
      <c r="AG14471" s="2"/>
      <c r="AI14471" s="7"/>
    </row>
    <row r="14472" spans="1:35" ht="11" customHeight="1" outlineLevel="1" x14ac:dyDescent="0.25">
      <c r="A14472" t="s">
        <v>1955</v>
      </c>
      <c r="C14472" s="2" t="s">
        <v>11983</v>
      </c>
      <c r="D14472" s="2">
        <v>3972</v>
      </c>
      <c r="E14472" s="7">
        <v>2000</v>
      </c>
      <c r="F14472" s="5" t="s">
        <v>1963</v>
      </c>
      <c r="H14472" s="5" t="s">
        <v>5398</v>
      </c>
      <c r="I14472" s="6" t="s">
        <v>6213</v>
      </c>
      <c r="J14472" s="6" t="s">
        <v>7074</v>
      </c>
      <c r="K14472" s="17">
        <v>3</v>
      </c>
      <c r="L14472" s="17" t="s">
        <v>7732</v>
      </c>
      <c r="M14472" s="9"/>
      <c r="N14472" s="9"/>
      <c r="O14472" s="21"/>
      <c r="Q14472" s="29"/>
      <c r="U14472" s="17"/>
      <c r="V14472" s="2">
        <v>2108</v>
      </c>
      <c r="Y14472" t="str">
        <f t="shared" si="910"/>
        <v/>
      </c>
      <c r="AA14472" t="str">
        <f t="shared" si="911"/>
        <v/>
      </c>
      <c r="AC14472" s="7"/>
      <c r="AD14472" t="s">
        <v>6213</v>
      </c>
      <c r="AE14472">
        <f t="shared" si="912"/>
        <v>0</v>
      </c>
      <c r="AG14472" s="2"/>
      <c r="AI14472" s="7"/>
    </row>
    <row r="14473" spans="1:35" ht="11" customHeight="1" outlineLevel="1" x14ac:dyDescent="0.25">
      <c r="A14473" t="s">
        <v>1955</v>
      </c>
      <c r="C14473" s="2" t="s">
        <v>11983</v>
      </c>
      <c r="D14473" s="2">
        <v>3977</v>
      </c>
      <c r="E14473" s="7">
        <v>2000</v>
      </c>
      <c r="F14473" s="5" t="s">
        <v>1959</v>
      </c>
      <c r="H14473" s="5" t="s">
        <v>5398</v>
      </c>
      <c r="I14473" s="6" t="s">
        <v>2934</v>
      </c>
      <c r="J14473" s="6" t="s">
        <v>7074</v>
      </c>
      <c r="K14473" s="17">
        <v>5</v>
      </c>
      <c r="L14473" s="17" t="s">
        <v>7732</v>
      </c>
      <c r="M14473" s="9"/>
      <c r="N14473" s="9"/>
      <c r="O14473" s="21"/>
      <c r="Q14473" s="29"/>
      <c r="U14473" s="17"/>
      <c r="V14473" s="2">
        <v>2113</v>
      </c>
      <c r="Y14473" t="str">
        <f t="shared" si="910"/>
        <v/>
      </c>
      <c r="AA14473" t="str">
        <f t="shared" si="911"/>
        <v/>
      </c>
      <c r="AC14473" s="7"/>
      <c r="AD14473" t="s">
        <v>2934</v>
      </c>
      <c r="AE14473">
        <f t="shared" si="912"/>
        <v>0</v>
      </c>
      <c r="AG14473" s="2"/>
      <c r="AI14473" s="7"/>
    </row>
    <row r="14474" spans="1:35" ht="11" customHeight="1" outlineLevel="1" x14ac:dyDescent="0.25">
      <c r="A14474" t="s">
        <v>1955</v>
      </c>
      <c r="C14474" s="2" t="s">
        <v>11983</v>
      </c>
      <c r="D14474" s="2">
        <v>3980</v>
      </c>
      <c r="E14474" s="7">
        <v>2000</v>
      </c>
      <c r="F14474" s="5" t="s">
        <v>1959</v>
      </c>
      <c r="H14474" s="5" t="s">
        <v>5398</v>
      </c>
      <c r="I14474" s="6" t="s">
        <v>6213</v>
      </c>
      <c r="J14474" s="6" t="s">
        <v>7074</v>
      </c>
      <c r="K14474" s="17">
        <v>3</v>
      </c>
      <c r="L14474" s="17" t="s">
        <v>7732</v>
      </c>
      <c r="M14474" s="9"/>
      <c r="N14474" s="9"/>
      <c r="O14474" s="21"/>
      <c r="Q14474" s="29"/>
      <c r="U14474" s="17"/>
      <c r="V14474" s="2">
        <v>2116</v>
      </c>
      <c r="Y14474" t="str">
        <f t="shared" si="910"/>
        <v/>
      </c>
      <c r="AA14474" t="str">
        <f t="shared" si="911"/>
        <v/>
      </c>
      <c r="AC14474" s="7"/>
      <c r="AD14474" t="s">
        <v>6213</v>
      </c>
      <c r="AE14474">
        <f t="shared" si="912"/>
        <v>0</v>
      </c>
      <c r="AG14474" s="2"/>
      <c r="AI14474" s="7"/>
    </row>
    <row r="14475" spans="1:35" ht="11" customHeight="1" outlineLevel="1" x14ac:dyDescent="0.25">
      <c r="A14475" t="s">
        <v>1955</v>
      </c>
      <c r="C14475" s="2" t="s">
        <v>11983</v>
      </c>
      <c r="D14475" s="2">
        <v>3985</v>
      </c>
      <c r="E14475" s="7">
        <v>2000</v>
      </c>
      <c r="F14475" s="5" t="s">
        <v>4724</v>
      </c>
      <c r="H14475" s="5" t="s">
        <v>5398</v>
      </c>
      <c r="I14475" s="6" t="s">
        <v>2934</v>
      </c>
      <c r="J14475" s="6" t="s">
        <v>7074</v>
      </c>
      <c r="K14475" s="17">
        <v>5</v>
      </c>
      <c r="L14475" s="17" t="s">
        <v>7732</v>
      </c>
      <c r="M14475" s="9"/>
      <c r="N14475" s="9"/>
      <c r="O14475" s="21"/>
      <c r="Q14475" s="29"/>
      <c r="U14475" s="17"/>
      <c r="V14475" s="2">
        <v>2121</v>
      </c>
      <c r="Y14475" t="str">
        <f t="shared" si="910"/>
        <v/>
      </c>
      <c r="AA14475" t="str">
        <f t="shared" si="911"/>
        <v/>
      </c>
      <c r="AC14475" s="7"/>
      <c r="AD14475" t="s">
        <v>2934</v>
      </c>
      <c r="AE14475">
        <f t="shared" si="912"/>
        <v>0</v>
      </c>
      <c r="AG14475" s="2"/>
      <c r="AI14475" s="7"/>
    </row>
    <row r="14476" spans="1:35" ht="11" customHeight="1" outlineLevel="1" x14ac:dyDescent="0.25">
      <c r="A14476" t="s">
        <v>1955</v>
      </c>
      <c r="C14476" s="2" t="s">
        <v>11983</v>
      </c>
      <c r="D14476" s="2">
        <v>3988</v>
      </c>
      <c r="E14476" s="7">
        <v>2000</v>
      </c>
      <c r="F14476" s="5" t="s">
        <v>4724</v>
      </c>
      <c r="H14476" s="5" t="s">
        <v>5398</v>
      </c>
      <c r="I14476" s="6" t="s">
        <v>6213</v>
      </c>
      <c r="J14476" s="6" t="s">
        <v>7074</v>
      </c>
      <c r="K14476" s="17">
        <v>3</v>
      </c>
      <c r="L14476" s="17" t="s">
        <v>7732</v>
      </c>
      <c r="M14476" s="9"/>
      <c r="N14476" s="9"/>
      <c r="O14476" s="21"/>
      <c r="Q14476" s="29"/>
      <c r="U14476" s="17"/>
      <c r="V14476" s="2">
        <v>2124</v>
      </c>
      <c r="Y14476" t="str">
        <f t="shared" si="910"/>
        <v/>
      </c>
      <c r="AA14476" t="str">
        <f t="shared" si="911"/>
        <v/>
      </c>
      <c r="AC14476" s="7"/>
      <c r="AD14476" t="s">
        <v>6213</v>
      </c>
      <c r="AE14476">
        <f t="shared" si="912"/>
        <v>0</v>
      </c>
      <c r="AG14476" s="2"/>
      <c r="AI14476" s="7"/>
    </row>
    <row r="14477" spans="1:35" ht="11" customHeight="1" outlineLevel="1" x14ac:dyDescent="0.25">
      <c r="A14477" t="s">
        <v>1955</v>
      </c>
      <c r="C14477" s="2" t="s">
        <v>11983</v>
      </c>
      <c r="D14477" s="2">
        <v>3993</v>
      </c>
      <c r="E14477" s="7">
        <v>2000</v>
      </c>
      <c r="F14477" s="5" t="s">
        <v>4723</v>
      </c>
      <c r="H14477" s="5" t="s">
        <v>5398</v>
      </c>
      <c r="I14477" s="6" t="s">
        <v>2934</v>
      </c>
      <c r="J14477" s="6" t="s">
        <v>7074</v>
      </c>
      <c r="K14477" s="17">
        <v>5</v>
      </c>
      <c r="L14477" s="17" t="s">
        <v>7732</v>
      </c>
      <c r="M14477" s="9"/>
      <c r="N14477" s="9"/>
      <c r="O14477" s="21"/>
      <c r="Q14477" s="29"/>
      <c r="U14477" s="17"/>
      <c r="V14477" s="2">
        <v>2082</v>
      </c>
      <c r="Y14477" t="str">
        <f t="shared" si="910"/>
        <v/>
      </c>
      <c r="AA14477" t="str">
        <f t="shared" si="911"/>
        <v/>
      </c>
      <c r="AC14477" s="7"/>
      <c r="AD14477" t="s">
        <v>2934</v>
      </c>
      <c r="AE14477">
        <f t="shared" si="912"/>
        <v>0</v>
      </c>
      <c r="AG14477" s="2"/>
      <c r="AI14477" s="7"/>
    </row>
    <row r="14478" spans="1:35" ht="11" customHeight="1" outlineLevel="1" x14ac:dyDescent="0.25">
      <c r="A14478" t="s">
        <v>1955</v>
      </c>
      <c r="C14478" s="2" t="s">
        <v>11983</v>
      </c>
      <c r="D14478" s="2">
        <v>3996</v>
      </c>
      <c r="E14478" s="7">
        <v>2000</v>
      </c>
      <c r="F14478" s="5" t="s">
        <v>4723</v>
      </c>
      <c r="H14478" s="5" t="s">
        <v>5398</v>
      </c>
      <c r="I14478" s="6" t="s">
        <v>6213</v>
      </c>
      <c r="J14478" s="6" t="s">
        <v>7074</v>
      </c>
      <c r="K14478" s="17">
        <v>3</v>
      </c>
      <c r="L14478" s="17" t="s">
        <v>7732</v>
      </c>
      <c r="M14478" s="9"/>
      <c r="N14478" s="9"/>
      <c r="O14478" s="21"/>
      <c r="Q14478" s="29"/>
      <c r="U14478" s="17"/>
      <c r="V14478" s="2">
        <v>2085</v>
      </c>
      <c r="Y14478" t="str">
        <f t="shared" si="910"/>
        <v/>
      </c>
      <c r="AA14478" t="str">
        <f t="shared" si="911"/>
        <v/>
      </c>
      <c r="AC14478" s="7"/>
      <c r="AD14478" t="s">
        <v>6213</v>
      </c>
      <c r="AE14478">
        <f t="shared" si="912"/>
        <v>0</v>
      </c>
      <c r="AG14478" s="2"/>
      <c r="AI14478" s="7"/>
    </row>
    <row r="14479" spans="1:35" ht="11" customHeight="1" outlineLevel="1" x14ac:dyDescent="0.25">
      <c r="A14479" t="s">
        <v>1955</v>
      </c>
      <c r="C14479" s="2" t="s">
        <v>11983</v>
      </c>
      <c r="D14479" s="2">
        <v>3999</v>
      </c>
      <c r="E14479" s="7">
        <v>2000</v>
      </c>
      <c r="F14479" s="5" t="s">
        <v>1965</v>
      </c>
      <c r="H14479" s="5" t="s">
        <v>5398</v>
      </c>
      <c r="I14479" s="6" t="s">
        <v>6213</v>
      </c>
      <c r="J14479" s="6" t="s">
        <v>7074</v>
      </c>
      <c r="K14479" s="17">
        <v>1</v>
      </c>
      <c r="L14479" s="17" t="s">
        <v>20076</v>
      </c>
      <c r="M14479" s="9"/>
      <c r="N14479" s="9"/>
      <c r="O14479" s="21"/>
      <c r="Q14479" s="29"/>
      <c r="U14479" s="17"/>
      <c r="V14479" s="2"/>
      <c r="Y14479" t="str">
        <f t="shared" si="910"/>
        <v/>
      </c>
      <c r="AA14479" t="str">
        <f t="shared" si="911"/>
        <v/>
      </c>
      <c r="AC14479" s="7"/>
      <c r="AD14479" t="s">
        <v>6213</v>
      </c>
      <c r="AE14479">
        <f t="shared" si="912"/>
        <v>0</v>
      </c>
      <c r="AG14479" s="2"/>
      <c r="AI14479" s="7"/>
    </row>
    <row r="14480" spans="1:35" ht="11" customHeight="1" outlineLevel="1" x14ac:dyDescent="0.25">
      <c r="A14480" t="s">
        <v>1955</v>
      </c>
      <c r="C14480" s="2" t="s">
        <v>11983</v>
      </c>
      <c r="D14480" s="2" t="s">
        <v>12084</v>
      </c>
      <c r="E14480" s="7">
        <v>2000</v>
      </c>
      <c r="F14480" s="5" t="s">
        <v>12069</v>
      </c>
      <c r="H14480" s="5" t="s">
        <v>5398</v>
      </c>
      <c r="I14480" s="6" t="s">
        <v>6213</v>
      </c>
      <c r="J14480" s="6" t="s">
        <v>7074</v>
      </c>
      <c r="K14480" s="17">
        <v>1</v>
      </c>
      <c r="L14480" s="17" t="s">
        <v>7730</v>
      </c>
      <c r="M14480" s="9">
        <v>5</v>
      </c>
      <c r="N14480" s="9"/>
      <c r="O14480" s="21"/>
      <c r="Q14480" s="29"/>
      <c r="U14480" s="17"/>
      <c r="V14480" s="2"/>
      <c r="Y14480" t="str">
        <f t="shared" si="910"/>
        <v/>
      </c>
      <c r="AA14480">
        <f t="shared" si="911"/>
        <v>1</v>
      </c>
      <c r="AC14480" s="7"/>
      <c r="AD14480" t="s">
        <v>6213</v>
      </c>
      <c r="AE14480">
        <f t="shared" si="912"/>
        <v>0</v>
      </c>
      <c r="AG14480" s="2"/>
      <c r="AI14480" s="7"/>
    </row>
    <row r="14481" spans="1:35" ht="11" customHeight="1" outlineLevel="1" x14ac:dyDescent="0.25">
      <c r="A14481" t="s">
        <v>1955</v>
      </c>
      <c r="C14481" s="2" t="s">
        <v>11983</v>
      </c>
      <c r="D14481" s="2">
        <v>4017</v>
      </c>
      <c r="E14481" s="7">
        <v>2000</v>
      </c>
      <c r="F14481" s="5" t="s">
        <v>1963</v>
      </c>
      <c r="H14481" s="5" t="s">
        <v>5398</v>
      </c>
      <c r="I14481" s="6" t="s">
        <v>6213</v>
      </c>
      <c r="J14481" s="6" t="s">
        <v>10506</v>
      </c>
      <c r="K14481" s="17">
        <v>3</v>
      </c>
      <c r="L14481" s="17" t="s">
        <v>7732</v>
      </c>
      <c r="M14481" s="9"/>
      <c r="N14481" s="9"/>
      <c r="O14481" s="21"/>
      <c r="Q14481" s="29"/>
      <c r="U14481" s="17"/>
      <c r="V14481" s="2"/>
      <c r="Y14481" t="str">
        <f t="shared" si="910"/>
        <v/>
      </c>
      <c r="AA14481" t="str">
        <f t="shared" si="911"/>
        <v/>
      </c>
      <c r="AC14481" s="7"/>
      <c r="AD14481" t="s">
        <v>6213</v>
      </c>
      <c r="AE14481">
        <f t="shared" si="912"/>
        <v>0</v>
      </c>
      <c r="AG14481" s="2"/>
      <c r="AI14481" s="7"/>
    </row>
    <row r="14482" spans="1:35" ht="11" customHeight="1" outlineLevel="1" x14ac:dyDescent="0.25">
      <c r="A14482" t="s">
        <v>1955</v>
      </c>
      <c r="C14482" s="2" t="s">
        <v>11983</v>
      </c>
      <c r="D14482" s="2">
        <v>4020</v>
      </c>
      <c r="E14482" s="7">
        <v>2000</v>
      </c>
      <c r="F14482" s="5" t="s">
        <v>1965</v>
      </c>
      <c r="H14482" s="5" t="s">
        <v>5398</v>
      </c>
      <c r="I14482" s="6" t="s">
        <v>6213</v>
      </c>
      <c r="J14482" s="6" t="s">
        <v>10506</v>
      </c>
      <c r="K14482" s="17">
        <v>1</v>
      </c>
      <c r="L14482" s="17" t="s">
        <v>20076</v>
      </c>
      <c r="M14482" s="9"/>
      <c r="N14482" s="9"/>
      <c r="O14482" s="21"/>
      <c r="Q14482" s="29"/>
      <c r="U14482" s="17"/>
      <c r="V14482" s="2"/>
      <c r="Y14482" t="str">
        <f t="shared" si="910"/>
        <v/>
      </c>
      <c r="AA14482" t="str">
        <f t="shared" si="911"/>
        <v/>
      </c>
      <c r="AC14482" s="7"/>
      <c r="AD14482" t="s">
        <v>6213</v>
      </c>
      <c r="AE14482">
        <f t="shared" si="912"/>
        <v>0</v>
      </c>
      <c r="AG14482" s="2"/>
      <c r="AI14482" s="7"/>
    </row>
    <row r="14483" spans="1:35" ht="11" customHeight="1" outlineLevel="1" x14ac:dyDescent="0.25">
      <c r="A14483" t="s">
        <v>1955</v>
      </c>
      <c r="C14483" s="2" t="s">
        <v>11983</v>
      </c>
      <c r="D14483" s="2" t="s">
        <v>12085</v>
      </c>
      <c r="E14483" s="7">
        <v>2000</v>
      </c>
      <c r="F14483" s="5" t="s">
        <v>12069</v>
      </c>
      <c r="H14483" s="5" t="s">
        <v>5398</v>
      </c>
      <c r="I14483" s="6" t="s">
        <v>6213</v>
      </c>
      <c r="J14483" s="6" t="s">
        <v>10506</v>
      </c>
      <c r="K14483" s="17">
        <v>1</v>
      </c>
      <c r="L14483" s="17" t="s">
        <v>7730</v>
      </c>
      <c r="M14483" s="9">
        <v>5</v>
      </c>
      <c r="N14483" s="9"/>
      <c r="O14483" s="21"/>
      <c r="Q14483" s="29"/>
      <c r="T14483">
        <v>1</v>
      </c>
      <c r="U14483" s="17"/>
      <c r="V14483" s="2"/>
      <c r="Y14483" t="str">
        <f t="shared" si="910"/>
        <v/>
      </c>
      <c r="AA14483">
        <f t="shared" si="911"/>
        <v>1</v>
      </c>
      <c r="AC14483" s="7"/>
      <c r="AD14483" t="s">
        <v>6213</v>
      </c>
      <c r="AE14483">
        <f t="shared" si="912"/>
        <v>0</v>
      </c>
      <c r="AG14483" s="2"/>
      <c r="AI14483" s="7"/>
    </row>
    <row r="14484" spans="1:35" ht="11" customHeight="1" outlineLevel="1" x14ac:dyDescent="0.25">
      <c r="A14484" t="s">
        <v>1955</v>
      </c>
      <c r="C14484" s="2" t="s">
        <v>11983</v>
      </c>
      <c r="D14484" s="2">
        <v>4077</v>
      </c>
      <c r="E14484" s="7">
        <v>2001</v>
      </c>
      <c r="F14484" s="5" t="s">
        <v>1965</v>
      </c>
      <c r="H14484" s="5" t="s">
        <v>5398</v>
      </c>
      <c r="I14484" s="6" t="s">
        <v>6213</v>
      </c>
      <c r="J14484" s="6" t="s">
        <v>6992</v>
      </c>
      <c r="K14484" s="17">
        <v>3</v>
      </c>
      <c r="L14484" s="17" t="s">
        <v>7732</v>
      </c>
      <c r="M14484" s="9"/>
      <c r="N14484" s="9"/>
      <c r="O14484" s="21"/>
      <c r="Q14484" s="29"/>
      <c r="U14484" s="17"/>
      <c r="V14484" s="2">
        <v>2219</v>
      </c>
      <c r="Y14484" t="str">
        <f t="shared" si="910"/>
        <v/>
      </c>
      <c r="AA14484" t="str">
        <f t="shared" si="911"/>
        <v/>
      </c>
      <c r="AC14484" s="7"/>
      <c r="AD14484" t="s">
        <v>6213</v>
      </c>
      <c r="AE14484">
        <f t="shared" si="912"/>
        <v>0</v>
      </c>
      <c r="AG14484" s="2"/>
      <c r="AH14484" t="s">
        <v>6214</v>
      </c>
      <c r="AI14484" s="7" t="s">
        <v>4922</v>
      </c>
    </row>
    <row r="14485" spans="1:35" ht="11" customHeight="1" outlineLevel="1" x14ac:dyDescent="0.25">
      <c r="A14485" t="s">
        <v>1955</v>
      </c>
      <c r="C14485" s="2" t="s">
        <v>11983</v>
      </c>
      <c r="D14485" s="2" t="s">
        <v>12086</v>
      </c>
      <c r="E14485" s="7">
        <v>2001</v>
      </c>
      <c r="F14485" s="5" t="s">
        <v>12069</v>
      </c>
      <c r="H14485" s="5" t="s">
        <v>5398</v>
      </c>
      <c r="I14485" s="6" t="s">
        <v>6213</v>
      </c>
      <c r="J14485" s="6" t="s">
        <v>6992</v>
      </c>
      <c r="K14485" s="17">
        <v>3</v>
      </c>
      <c r="L14485" s="17" t="s">
        <v>7732</v>
      </c>
      <c r="M14485" s="9"/>
      <c r="N14485" s="9"/>
      <c r="O14485" s="21"/>
      <c r="Q14485" s="29"/>
      <c r="U14485" s="17"/>
      <c r="V14485" s="2"/>
      <c r="Y14485" t="str">
        <f t="shared" si="910"/>
        <v/>
      </c>
      <c r="AA14485">
        <f t="shared" si="911"/>
        <v>1</v>
      </c>
      <c r="AC14485" s="7"/>
      <c r="AD14485" t="s">
        <v>6213</v>
      </c>
      <c r="AE14485">
        <f t="shared" si="912"/>
        <v>0</v>
      </c>
      <c r="AG14485" s="2"/>
      <c r="AH14485" t="s">
        <v>1961</v>
      </c>
      <c r="AI14485" s="7" t="s">
        <v>4922</v>
      </c>
    </row>
    <row r="14486" spans="1:35" ht="11" customHeight="1" outlineLevel="1" x14ac:dyDescent="0.25">
      <c r="A14486" t="s">
        <v>1955</v>
      </c>
      <c r="C14486" s="2" t="s">
        <v>11983</v>
      </c>
      <c r="D14486" s="2">
        <v>4081</v>
      </c>
      <c r="E14486" s="7">
        <v>2001</v>
      </c>
      <c r="F14486" s="5" t="s">
        <v>5098</v>
      </c>
      <c r="H14486" s="5" t="s">
        <v>5398</v>
      </c>
      <c r="I14486" s="6" t="s">
        <v>6213</v>
      </c>
      <c r="J14486" s="6" t="s">
        <v>12087</v>
      </c>
      <c r="K14486" s="17">
        <v>3</v>
      </c>
      <c r="L14486" s="17" t="s">
        <v>7732</v>
      </c>
      <c r="M14486" s="9"/>
      <c r="N14486" s="9"/>
      <c r="O14486" s="21"/>
      <c r="Q14486" s="29"/>
      <c r="U14486" s="17"/>
      <c r="V14486" s="2">
        <v>2216</v>
      </c>
      <c r="Y14486" t="str">
        <f t="shared" si="910"/>
        <v/>
      </c>
      <c r="AA14486" t="str">
        <f t="shared" si="911"/>
        <v/>
      </c>
      <c r="AC14486" s="7"/>
      <c r="AD14486" t="s">
        <v>6213</v>
      </c>
      <c r="AE14486">
        <f t="shared" si="912"/>
        <v>0</v>
      </c>
      <c r="AG14486" s="2"/>
      <c r="AH14486" t="s">
        <v>6214</v>
      </c>
      <c r="AI14486" s="7" t="s">
        <v>4610</v>
      </c>
    </row>
    <row r="14487" spans="1:35" ht="11" customHeight="1" outlineLevel="1" x14ac:dyDescent="0.25">
      <c r="A14487" t="s">
        <v>1955</v>
      </c>
      <c r="C14487" s="2" t="s">
        <v>11983</v>
      </c>
      <c r="D14487" s="2">
        <v>4095</v>
      </c>
      <c r="E14487" s="7">
        <v>2002</v>
      </c>
      <c r="F14487" s="5" t="s">
        <v>1385</v>
      </c>
      <c r="H14487" s="5" t="s">
        <v>5398</v>
      </c>
      <c r="I14487" s="6" t="s">
        <v>6213</v>
      </c>
      <c r="J14487" s="6" t="s">
        <v>12088</v>
      </c>
      <c r="K14487" s="17">
        <v>1</v>
      </c>
      <c r="L14487" s="17" t="s">
        <v>7730</v>
      </c>
      <c r="M14487" s="9">
        <v>5</v>
      </c>
      <c r="N14487" s="9"/>
      <c r="O14487" s="21"/>
      <c r="Q14487" s="29"/>
      <c r="T14487">
        <v>1</v>
      </c>
      <c r="U14487" s="17"/>
      <c r="V14487" s="2">
        <v>2225</v>
      </c>
      <c r="Y14487" t="str">
        <f t="shared" si="910"/>
        <v/>
      </c>
      <c r="AA14487" t="str">
        <f t="shared" si="911"/>
        <v/>
      </c>
      <c r="AC14487" s="7"/>
      <c r="AD14487" t="s">
        <v>6213</v>
      </c>
      <c r="AE14487">
        <f t="shared" si="912"/>
        <v>0</v>
      </c>
      <c r="AG14487" s="2"/>
      <c r="AH14487" t="s">
        <v>6214</v>
      </c>
      <c r="AI14487" s="7" t="s">
        <v>4610</v>
      </c>
    </row>
    <row r="14488" spans="1:35" ht="11" customHeight="1" outlineLevel="1" x14ac:dyDescent="0.25">
      <c r="A14488" t="s">
        <v>1955</v>
      </c>
      <c r="C14488" s="2" t="s">
        <v>11983</v>
      </c>
      <c r="D14488" s="2">
        <v>4099</v>
      </c>
      <c r="E14488" s="7">
        <v>2002</v>
      </c>
      <c r="F14488" s="5" t="s">
        <v>1959</v>
      </c>
      <c r="H14488" s="5" t="s">
        <v>5398</v>
      </c>
      <c r="I14488" s="6" t="s">
        <v>6213</v>
      </c>
      <c r="J14488" s="6" t="s">
        <v>12088</v>
      </c>
      <c r="K14488" s="17">
        <v>1</v>
      </c>
      <c r="L14488" s="17" t="s">
        <v>20076</v>
      </c>
      <c r="M14488" s="9"/>
      <c r="N14488" s="9"/>
      <c r="O14488" s="21"/>
      <c r="Q14488" s="29"/>
      <c r="U14488" s="17"/>
      <c r="V14488" s="2">
        <v>2229</v>
      </c>
      <c r="Y14488" t="str">
        <f t="shared" si="910"/>
        <v/>
      </c>
      <c r="AA14488" t="str">
        <f t="shared" si="911"/>
        <v/>
      </c>
      <c r="AC14488" s="7"/>
      <c r="AD14488" t="s">
        <v>6213</v>
      </c>
      <c r="AE14488">
        <f t="shared" si="912"/>
        <v>0</v>
      </c>
      <c r="AG14488" s="2"/>
      <c r="AH14488" t="s">
        <v>6214</v>
      </c>
      <c r="AI14488" s="7" t="s">
        <v>4922</v>
      </c>
    </row>
    <row r="14489" spans="1:35" ht="11" customHeight="1" outlineLevel="1" x14ac:dyDescent="0.25">
      <c r="A14489" t="s">
        <v>1955</v>
      </c>
      <c r="C14489" s="2" t="s">
        <v>11983</v>
      </c>
      <c r="D14489" s="2" t="s">
        <v>12089</v>
      </c>
      <c r="E14489" s="7">
        <v>2002</v>
      </c>
      <c r="F14489" s="5" t="s">
        <v>12054</v>
      </c>
      <c r="H14489" s="5" t="s">
        <v>5398</v>
      </c>
      <c r="I14489" s="6" t="s">
        <v>6213</v>
      </c>
      <c r="J14489" s="6" t="s">
        <v>12088</v>
      </c>
      <c r="K14489" s="17">
        <v>1</v>
      </c>
      <c r="L14489" s="17" t="s">
        <v>7730</v>
      </c>
      <c r="M14489" s="9">
        <v>5</v>
      </c>
      <c r="N14489" s="9"/>
      <c r="O14489" s="21"/>
      <c r="Q14489" s="29"/>
      <c r="U14489" s="17"/>
      <c r="V14489" s="2">
        <v>2229</v>
      </c>
      <c r="Y14489" t="str">
        <f t="shared" si="910"/>
        <v/>
      </c>
      <c r="AA14489">
        <f t="shared" si="911"/>
        <v>1</v>
      </c>
      <c r="AC14489" s="7"/>
      <c r="AD14489" t="s">
        <v>6213</v>
      </c>
      <c r="AE14489">
        <f t="shared" si="912"/>
        <v>0</v>
      </c>
      <c r="AG14489" s="2"/>
      <c r="AH14489" t="s">
        <v>6214</v>
      </c>
      <c r="AI14489" s="7" t="s">
        <v>4922</v>
      </c>
    </row>
    <row r="14490" spans="1:35" ht="11" customHeight="1" outlineLevel="1" x14ac:dyDescent="0.25">
      <c r="A14490" t="s">
        <v>1955</v>
      </c>
      <c r="C14490" s="2" t="s">
        <v>11983</v>
      </c>
      <c r="D14490" s="2">
        <v>4165</v>
      </c>
      <c r="E14490" s="7">
        <v>2004</v>
      </c>
      <c r="F14490" s="5" t="s">
        <v>4725</v>
      </c>
      <c r="H14490" s="5" t="s">
        <v>5398</v>
      </c>
      <c r="I14490" s="6" t="s">
        <v>6213</v>
      </c>
      <c r="J14490" s="6" t="s">
        <v>12090</v>
      </c>
      <c r="K14490" s="17">
        <v>3</v>
      </c>
      <c r="L14490" s="17" t="s">
        <v>7732</v>
      </c>
      <c r="M14490" s="9"/>
      <c r="N14490" s="9"/>
      <c r="O14490" s="21"/>
      <c r="Q14490" s="29"/>
      <c r="S14490">
        <v>1</v>
      </c>
      <c r="T14490">
        <v>1</v>
      </c>
      <c r="U14490" s="17"/>
      <c r="V14490" s="2">
        <v>2269</v>
      </c>
      <c r="Y14490" t="str">
        <f t="shared" si="910"/>
        <v/>
      </c>
      <c r="AA14490" t="str">
        <f t="shared" si="911"/>
        <v/>
      </c>
      <c r="AC14490" s="7"/>
      <c r="AD14490" t="s">
        <v>6213</v>
      </c>
      <c r="AE14490">
        <f t="shared" si="912"/>
        <v>0</v>
      </c>
      <c r="AG14490" s="2"/>
      <c r="AH14490" t="s">
        <v>6214</v>
      </c>
      <c r="AI14490" s="7" t="s">
        <v>4610</v>
      </c>
    </row>
    <row r="14491" spans="1:35" ht="11" customHeight="1" outlineLevel="1" x14ac:dyDescent="0.25">
      <c r="A14491" t="s">
        <v>1955</v>
      </c>
      <c r="C14491" s="2" t="s">
        <v>11983</v>
      </c>
      <c r="D14491" s="2">
        <v>4166</v>
      </c>
      <c r="E14491" s="7">
        <v>2004</v>
      </c>
      <c r="F14491" s="5" t="s">
        <v>4726</v>
      </c>
      <c r="H14491" s="5" t="s">
        <v>5398</v>
      </c>
      <c r="I14491" s="6" t="s">
        <v>6213</v>
      </c>
      <c r="J14491" s="6" t="s">
        <v>12090</v>
      </c>
      <c r="K14491" s="17">
        <v>3</v>
      </c>
      <c r="L14491" s="17" t="s">
        <v>7730</v>
      </c>
      <c r="M14491" s="9">
        <v>3</v>
      </c>
      <c r="N14491" s="9"/>
      <c r="O14491" s="21"/>
      <c r="Q14491" s="29"/>
      <c r="U14491" s="17"/>
      <c r="V14491" s="2">
        <v>2270</v>
      </c>
      <c r="Y14491" t="str">
        <f t="shared" si="910"/>
        <v/>
      </c>
      <c r="AA14491" t="str">
        <f t="shared" si="911"/>
        <v/>
      </c>
      <c r="AC14491" s="7"/>
      <c r="AD14491" t="s">
        <v>6213</v>
      </c>
      <c r="AE14491">
        <f t="shared" si="912"/>
        <v>0</v>
      </c>
      <c r="AG14491" s="2"/>
      <c r="AH14491" t="s">
        <v>6214</v>
      </c>
      <c r="AI14491" s="7" t="s">
        <v>4610</v>
      </c>
    </row>
    <row r="14492" spans="1:35" ht="11" customHeight="1" outlineLevel="1" x14ac:dyDescent="0.25">
      <c r="A14492" t="s">
        <v>1955</v>
      </c>
      <c r="C14492" s="2" t="s">
        <v>11983</v>
      </c>
      <c r="D14492" s="2">
        <v>4168</v>
      </c>
      <c r="E14492" s="7">
        <v>2004</v>
      </c>
      <c r="F14492" s="5" t="s">
        <v>1959</v>
      </c>
      <c r="H14492" s="5" t="s">
        <v>5398</v>
      </c>
      <c r="I14492" s="6" t="s">
        <v>6213</v>
      </c>
      <c r="J14492" s="6" t="s">
        <v>12090</v>
      </c>
      <c r="K14492" s="17">
        <v>3</v>
      </c>
      <c r="L14492" s="17" t="s">
        <v>7730</v>
      </c>
      <c r="M14492" s="9">
        <v>3</v>
      </c>
      <c r="N14492" s="9"/>
      <c r="O14492" s="21"/>
      <c r="Q14492" s="29"/>
      <c r="U14492" s="17"/>
      <c r="V14492" s="2">
        <v>2272</v>
      </c>
      <c r="Y14492" t="str">
        <f t="shared" si="910"/>
        <v/>
      </c>
      <c r="AA14492" t="str">
        <f t="shared" si="911"/>
        <v/>
      </c>
      <c r="AC14492" s="7"/>
      <c r="AD14492" t="s">
        <v>6213</v>
      </c>
      <c r="AE14492">
        <f t="shared" si="912"/>
        <v>0</v>
      </c>
      <c r="AG14492" s="2"/>
      <c r="AH14492" t="s">
        <v>6214</v>
      </c>
      <c r="AI14492" s="7" t="s">
        <v>4610</v>
      </c>
    </row>
    <row r="14493" spans="1:35" ht="11" customHeight="1" outlineLevel="1" x14ac:dyDescent="0.25">
      <c r="A14493" t="s">
        <v>1955</v>
      </c>
      <c r="C14493" s="2" t="s">
        <v>11983</v>
      </c>
      <c r="D14493" s="2">
        <v>4170</v>
      </c>
      <c r="E14493" s="7">
        <v>2004</v>
      </c>
      <c r="F14493" s="5" t="s">
        <v>4723</v>
      </c>
      <c r="H14493" s="5" t="s">
        <v>5398</v>
      </c>
      <c r="I14493" s="6" t="s">
        <v>2934</v>
      </c>
      <c r="J14493" s="6" t="s">
        <v>12090</v>
      </c>
      <c r="K14493" s="17">
        <v>3</v>
      </c>
      <c r="L14493" s="17" t="s">
        <v>7732</v>
      </c>
      <c r="M14493" s="9"/>
      <c r="N14493" s="9"/>
      <c r="O14493" s="21"/>
      <c r="Q14493" s="29"/>
      <c r="U14493" s="17"/>
      <c r="V14493" s="2">
        <v>2274</v>
      </c>
      <c r="Y14493" t="str">
        <f t="shared" si="910"/>
        <v/>
      </c>
      <c r="AA14493" t="str">
        <f t="shared" si="911"/>
        <v/>
      </c>
      <c r="AC14493" s="7"/>
      <c r="AD14493" t="s">
        <v>2934</v>
      </c>
      <c r="AE14493">
        <f t="shared" ref="AE14493:AE14528" si="913">COUNTIF(I14493,"*Fuji*")</f>
        <v>0</v>
      </c>
      <c r="AG14493" s="2"/>
      <c r="AH14493" t="s">
        <v>2286</v>
      </c>
      <c r="AI14493" s="7" t="s">
        <v>4610</v>
      </c>
    </row>
    <row r="14494" spans="1:35" ht="11" customHeight="1" outlineLevel="1" x14ac:dyDescent="0.25">
      <c r="A14494" t="s">
        <v>1955</v>
      </c>
      <c r="C14494" s="2" t="s">
        <v>11983</v>
      </c>
      <c r="D14494" s="2">
        <v>4222</v>
      </c>
      <c r="E14494" s="7">
        <v>2004</v>
      </c>
      <c r="F14494" s="5" t="s">
        <v>4726</v>
      </c>
      <c r="H14494" s="5" t="s">
        <v>5398</v>
      </c>
      <c r="I14494" s="6" t="s">
        <v>11340</v>
      </c>
      <c r="J14494" s="6" t="s">
        <v>11328</v>
      </c>
      <c r="K14494" s="17">
        <v>4</v>
      </c>
      <c r="L14494" s="17" t="s">
        <v>7730</v>
      </c>
      <c r="M14494" s="9">
        <v>1.25</v>
      </c>
      <c r="N14494" s="9"/>
      <c r="O14494" s="21"/>
      <c r="Q14494" s="29"/>
      <c r="U14494" s="17"/>
      <c r="V14494" s="2"/>
      <c r="Y14494" t="str">
        <f t="shared" si="910"/>
        <v/>
      </c>
      <c r="AA14494" t="str">
        <f t="shared" si="911"/>
        <v/>
      </c>
      <c r="AC14494" s="7"/>
      <c r="AD14494" t="s">
        <v>11340</v>
      </c>
      <c r="AE14494">
        <f t="shared" si="913"/>
        <v>0</v>
      </c>
      <c r="AG14494" s="2"/>
      <c r="AI14494" s="7"/>
    </row>
    <row r="14495" spans="1:35" ht="11" customHeight="1" outlineLevel="1" x14ac:dyDescent="0.25">
      <c r="A14495" t="s">
        <v>1955</v>
      </c>
      <c r="C14495" s="2" t="s">
        <v>11983</v>
      </c>
      <c r="D14495" s="2">
        <v>4223</v>
      </c>
      <c r="E14495" s="7">
        <v>2004</v>
      </c>
      <c r="F14495" s="5" t="s">
        <v>1959</v>
      </c>
      <c r="H14495" s="5" t="s">
        <v>5398</v>
      </c>
      <c r="I14495" s="6" t="s">
        <v>11340</v>
      </c>
      <c r="J14495" s="6" t="s">
        <v>11328</v>
      </c>
      <c r="K14495" s="17">
        <v>7</v>
      </c>
      <c r="L14495" s="17" t="s">
        <v>7730</v>
      </c>
      <c r="M14495" s="9">
        <v>1.25</v>
      </c>
      <c r="N14495" s="9"/>
      <c r="O14495" s="21"/>
      <c r="Q14495" s="29"/>
      <c r="U14495" s="17"/>
      <c r="V14495" s="2"/>
      <c r="Y14495" t="str">
        <f t="shared" si="910"/>
        <v/>
      </c>
      <c r="AA14495" t="str">
        <f t="shared" si="911"/>
        <v/>
      </c>
      <c r="AC14495" s="7"/>
      <c r="AD14495" t="s">
        <v>11340</v>
      </c>
      <c r="AE14495">
        <f t="shared" si="913"/>
        <v>0</v>
      </c>
      <c r="AG14495" s="2"/>
      <c r="AI14495" s="7"/>
    </row>
    <row r="14496" spans="1:35" ht="11" customHeight="1" outlineLevel="1" x14ac:dyDescent="0.25">
      <c r="A14496" t="s">
        <v>1955</v>
      </c>
      <c r="C14496" s="2" t="s">
        <v>11983</v>
      </c>
      <c r="D14496" s="2">
        <v>4224</v>
      </c>
      <c r="E14496" s="7">
        <v>2004</v>
      </c>
      <c r="F14496" s="5" t="s">
        <v>4724</v>
      </c>
      <c r="H14496" s="5" t="s">
        <v>5398</v>
      </c>
      <c r="I14496" s="6" t="s">
        <v>11340</v>
      </c>
      <c r="J14496" s="6" t="s">
        <v>11328</v>
      </c>
      <c r="K14496" s="17">
        <v>4</v>
      </c>
      <c r="L14496" s="17" t="s">
        <v>7730</v>
      </c>
      <c r="M14496" s="9">
        <v>1.25</v>
      </c>
      <c r="N14496" s="9"/>
      <c r="O14496" s="21"/>
      <c r="Q14496" s="29"/>
      <c r="U14496" s="17"/>
      <c r="V14496" s="2"/>
      <c r="Y14496" t="str">
        <f t="shared" si="910"/>
        <v/>
      </c>
      <c r="AA14496" t="str">
        <f t="shared" si="911"/>
        <v/>
      </c>
      <c r="AC14496" s="7"/>
      <c r="AD14496" t="s">
        <v>11340</v>
      </c>
      <c r="AE14496">
        <f t="shared" si="913"/>
        <v>0</v>
      </c>
      <c r="AG14496" s="2"/>
      <c r="AI14496" s="7"/>
    </row>
    <row r="14497" spans="1:35" ht="11" customHeight="1" outlineLevel="1" x14ac:dyDescent="0.25">
      <c r="A14497" t="s">
        <v>1955</v>
      </c>
      <c r="C14497" s="2" t="s">
        <v>11983</v>
      </c>
      <c r="D14497" s="2">
        <v>4225</v>
      </c>
      <c r="E14497" s="7">
        <v>2004</v>
      </c>
      <c r="F14497" s="5" t="s">
        <v>4723</v>
      </c>
      <c r="H14497" s="5" t="s">
        <v>5398</v>
      </c>
      <c r="I14497" s="6" t="s">
        <v>11340</v>
      </c>
      <c r="J14497" s="6" t="s">
        <v>11328</v>
      </c>
      <c r="K14497" s="17">
        <v>4</v>
      </c>
      <c r="L14497" s="17" t="s">
        <v>7730</v>
      </c>
      <c r="M14497" s="9">
        <v>1.25</v>
      </c>
      <c r="N14497" s="9"/>
      <c r="O14497" s="21"/>
      <c r="Q14497" s="29"/>
      <c r="T14497">
        <v>1</v>
      </c>
      <c r="U14497" s="17"/>
      <c r="V14497" s="2"/>
      <c r="Y14497" t="str">
        <f t="shared" si="910"/>
        <v/>
      </c>
      <c r="AA14497" t="str">
        <f t="shared" si="911"/>
        <v/>
      </c>
      <c r="AC14497" s="7"/>
      <c r="AD14497" t="s">
        <v>11340</v>
      </c>
      <c r="AE14497">
        <f t="shared" si="913"/>
        <v>0</v>
      </c>
      <c r="AG14497" s="2"/>
      <c r="AI14497" s="7"/>
    </row>
    <row r="14498" spans="1:35" ht="11" customHeight="1" outlineLevel="1" x14ac:dyDescent="0.25">
      <c r="A14498" t="s">
        <v>1955</v>
      </c>
      <c r="C14498" s="2" t="s">
        <v>11983</v>
      </c>
      <c r="D14498" s="2">
        <v>4226</v>
      </c>
      <c r="E14498" s="7">
        <v>2004</v>
      </c>
      <c r="F14498" s="5" t="s">
        <v>4724</v>
      </c>
      <c r="H14498" s="5" t="s">
        <v>5398</v>
      </c>
      <c r="I14498" s="6" t="s">
        <v>11340</v>
      </c>
      <c r="J14498" s="6" t="s">
        <v>11328</v>
      </c>
      <c r="K14498" s="17">
        <v>7</v>
      </c>
      <c r="L14498" s="17" t="s">
        <v>7732</v>
      </c>
      <c r="M14498" s="9"/>
      <c r="N14498" s="9"/>
      <c r="O14498" s="21"/>
      <c r="Q14498" s="29"/>
      <c r="U14498" s="17"/>
      <c r="V14498" s="2"/>
      <c r="Y14498" t="str">
        <f t="shared" si="910"/>
        <v/>
      </c>
      <c r="AA14498" t="str">
        <f t="shared" si="911"/>
        <v/>
      </c>
      <c r="AC14498" s="7"/>
      <c r="AD14498" t="s">
        <v>11340</v>
      </c>
      <c r="AE14498">
        <f t="shared" si="913"/>
        <v>0</v>
      </c>
      <c r="AG14498" s="2"/>
      <c r="AI14498" s="7"/>
    </row>
    <row r="14499" spans="1:35" ht="11" customHeight="1" outlineLevel="1" x14ac:dyDescent="0.25">
      <c r="A14499" t="s">
        <v>1955</v>
      </c>
      <c r="C14499" s="2" t="s">
        <v>11983</v>
      </c>
      <c r="D14499" s="2" t="s">
        <v>12091</v>
      </c>
      <c r="E14499" s="7">
        <v>2004</v>
      </c>
      <c r="F14499" s="5" t="s">
        <v>12083</v>
      </c>
      <c r="H14499" s="5" t="s">
        <v>5398</v>
      </c>
      <c r="I14499" s="6" t="s">
        <v>11340</v>
      </c>
      <c r="J14499" s="6" t="s">
        <v>11328</v>
      </c>
      <c r="K14499" s="17">
        <v>7</v>
      </c>
      <c r="L14499" s="17" t="s">
        <v>7732</v>
      </c>
      <c r="M14499" s="9"/>
      <c r="N14499" s="9"/>
      <c r="O14499" s="21"/>
      <c r="Q14499" s="29"/>
      <c r="U14499" s="17"/>
      <c r="V14499" s="2"/>
      <c r="Y14499" t="str">
        <f t="shared" si="910"/>
        <v/>
      </c>
      <c r="AA14499">
        <f t="shared" si="911"/>
        <v>1</v>
      </c>
      <c r="AC14499" s="7"/>
      <c r="AD14499" t="s">
        <v>11340</v>
      </c>
      <c r="AE14499">
        <f t="shared" si="913"/>
        <v>0</v>
      </c>
      <c r="AG14499" s="2"/>
      <c r="AI14499" s="7"/>
    </row>
    <row r="14500" spans="1:35" ht="11" customHeight="1" outlineLevel="1" x14ac:dyDescent="0.25">
      <c r="A14500" t="s">
        <v>1955</v>
      </c>
      <c r="C14500" s="2" t="s">
        <v>11983</v>
      </c>
      <c r="D14500" s="2">
        <v>4236</v>
      </c>
      <c r="E14500" s="7">
        <v>2004</v>
      </c>
      <c r="F14500" s="5" t="s">
        <v>4724</v>
      </c>
      <c r="H14500" s="5" t="s">
        <v>5398</v>
      </c>
      <c r="I14500" s="6" t="s">
        <v>151</v>
      </c>
      <c r="J14500" s="6" t="s">
        <v>12092</v>
      </c>
      <c r="K14500" s="17">
        <v>1</v>
      </c>
      <c r="L14500" s="17" t="s">
        <v>7732</v>
      </c>
      <c r="M14500" s="9"/>
      <c r="N14500" s="9"/>
      <c r="O14500" s="21"/>
      <c r="Q14500" s="29"/>
      <c r="U14500" s="17"/>
      <c r="V14500" s="2"/>
      <c r="Y14500" t="str">
        <f t="shared" si="910"/>
        <v/>
      </c>
      <c r="AA14500" t="str">
        <f t="shared" si="911"/>
        <v/>
      </c>
      <c r="AC14500" s="7"/>
      <c r="AD14500" t="s">
        <v>151</v>
      </c>
      <c r="AE14500">
        <f t="shared" si="913"/>
        <v>0</v>
      </c>
      <c r="AG14500" s="2"/>
      <c r="AI14500" s="7"/>
    </row>
    <row r="14501" spans="1:35" ht="11" customHeight="1" outlineLevel="1" collapsed="1" x14ac:dyDescent="0.25">
      <c r="A14501" t="s">
        <v>1955</v>
      </c>
      <c r="C14501" s="2" t="s">
        <v>11983</v>
      </c>
      <c r="D14501" s="2" t="s">
        <v>12093</v>
      </c>
      <c r="E14501" s="7">
        <v>2004</v>
      </c>
      <c r="F14501" s="5" t="s">
        <v>12083</v>
      </c>
      <c r="H14501" s="5" t="s">
        <v>5398</v>
      </c>
      <c r="I14501" s="6" t="s">
        <v>151</v>
      </c>
      <c r="J14501" s="6" t="s">
        <v>12092</v>
      </c>
      <c r="K14501" s="17">
        <v>1</v>
      </c>
      <c r="L14501" s="17" t="s">
        <v>7730</v>
      </c>
      <c r="M14501" s="9">
        <v>6</v>
      </c>
      <c r="N14501" s="9"/>
      <c r="O14501" s="21"/>
      <c r="Q14501" s="29"/>
      <c r="U14501" s="17"/>
      <c r="V14501" s="2" t="s">
        <v>8029</v>
      </c>
      <c r="Y14501" t="str">
        <f t="shared" si="910"/>
        <v/>
      </c>
      <c r="AA14501">
        <f t="shared" si="911"/>
        <v>1</v>
      </c>
      <c r="AC14501" s="7"/>
      <c r="AD14501" t="s">
        <v>151</v>
      </c>
      <c r="AE14501">
        <f t="shared" si="913"/>
        <v>0</v>
      </c>
      <c r="AG14501" s="2"/>
      <c r="AI14501" s="7"/>
    </row>
    <row r="14502" spans="1:35" ht="11" customHeight="1" outlineLevel="1" x14ac:dyDescent="0.25">
      <c r="A14502" t="s">
        <v>1955</v>
      </c>
      <c r="C14502" s="2" t="s">
        <v>11983</v>
      </c>
      <c r="D14502" s="2">
        <v>4433</v>
      </c>
      <c r="E14502" s="7">
        <v>2006</v>
      </c>
      <c r="F14502" s="5" t="s">
        <v>4726</v>
      </c>
      <c r="H14502" s="5" t="s">
        <v>5398</v>
      </c>
      <c r="I14502" s="6" t="s">
        <v>12094</v>
      </c>
      <c r="J14502" s="6" t="s">
        <v>10302</v>
      </c>
      <c r="K14502" s="17">
        <v>3</v>
      </c>
      <c r="L14502" s="17" t="s">
        <v>7732</v>
      </c>
      <c r="M14502" s="9"/>
      <c r="N14502" s="9"/>
      <c r="O14502" s="21"/>
      <c r="Q14502" s="29"/>
      <c r="U14502" s="17"/>
      <c r="V14502" s="2"/>
      <c r="Y14502" t="str">
        <f t="shared" si="910"/>
        <v/>
      </c>
      <c r="AA14502" t="str">
        <f t="shared" si="911"/>
        <v/>
      </c>
      <c r="AC14502" s="7"/>
      <c r="AD14502" t="s">
        <v>12094</v>
      </c>
      <c r="AE14502">
        <f t="shared" si="913"/>
        <v>0</v>
      </c>
      <c r="AG14502" s="2"/>
      <c r="AI14502" s="7"/>
    </row>
    <row r="14503" spans="1:35" ht="11" customHeight="1" outlineLevel="1" x14ac:dyDescent="0.25">
      <c r="A14503" t="s">
        <v>1955</v>
      </c>
      <c r="C14503" s="2" t="s">
        <v>11983</v>
      </c>
      <c r="D14503" s="2">
        <v>4437</v>
      </c>
      <c r="E14503" s="7">
        <v>2006</v>
      </c>
      <c r="F14503" s="5" t="s">
        <v>1965</v>
      </c>
      <c r="H14503" s="5" t="s">
        <v>5398</v>
      </c>
      <c r="I14503" s="6" t="s">
        <v>6213</v>
      </c>
      <c r="J14503" s="6" t="s">
        <v>10302</v>
      </c>
      <c r="K14503" s="17">
        <v>1</v>
      </c>
      <c r="L14503" s="17" t="s">
        <v>20076</v>
      </c>
      <c r="M14503" s="9"/>
      <c r="N14503" s="9"/>
      <c r="O14503" s="21"/>
      <c r="Q14503" s="29"/>
      <c r="T14503">
        <v>1</v>
      </c>
      <c r="U14503" s="17"/>
      <c r="V14503" s="2"/>
      <c r="Y14503" t="str">
        <f t="shared" si="910"/>
        <v/>
      </c>
      <c r="AA14503" t="str">
        <f t="shared" si="911"/>
        <v/>
      </c>
      <c r="AC14503" s="7"/>
      <c r="AD14503" t="s">
        <v>6213</v>
      </c>
      <c r="AE14503">
        <f t="shared" si="913"/>
        <v>0</v>
      </c>
      <c r="AG14503" s="2"/>
      <c r="AI14503" s="7"/>
    </row>
    <row r="14504" spans="1:35" ht="11" customHeight="1" outlineLevel="1" x14ac:dyDescent="0.25">
      <c r="A14504" t="s">
        <v>1955</v>
      </c>
      <c r="C14504" s="2" t="s">
        <v>11983</v>
      </c>
      <c r="D14504" s="2">
        <v>4438</v>
      </c>
      <c r="E14504" s="7">
        <v>2006</v>
      </c>
      <c r="F14504" s="5" t="s">
        <v>1965</v>
      </c>
      <c r="H14504" s="5" t="s">
        <v>5398</v>
      </c>
      <c r="I14504" s="6" t="s">
        <v>6213</v>
      </c>
      <c r="J14504" s="6" t="s">
        <v>10302</v>
      </c>
      <c r="K14504" s="17">
        <v>2</v>
      </c>
      <c r="L14504" s="17" t="s">
        <v>20076</v>
      </c>
      <c r="M14504" s="9"/>
      <c r="N14504" s="9"/>
      <c r="O14504" s="21"/>
      <c r="Q14504" s="29"/>
      <c r="U14504" s="17"/>
      <c r="V14504" s="2"/>
      <c r="Y14504" t="str">
        <f t="shared" si="910"/>
        <v/>
      </c>
      <c r="AA14504" t="str">
        <f t="shared" si="911"/>
        <v/>
      </c>
      <c r="AC14504" s="7"/>
      <c r="AD14504" t="s">
        <v>6213</v>
      </c>
      <c r="AE14504">
        <f t="shared" si="913"/>
        <v>0</v>
      </c>
      <c r="AG14504" s="2"/>
      <c r="AI14504" s="7"/>
    </row>
    <row r="14505" spans="1:35" ht="11" customHeight="1" outlineLevel="1" x14ac:dyDescent="0.25">
      <c r="A14505" t="s">
        <v>1955</v>
      </c>
      <c r="C14505" s="2" t="s">
        <v>11983</v>
      </c>
      <c r="D14505" s="2" t="s">
        <v>12095</v>
      </c>
      <c r="E14505" s="7">
        <v>2006</v>
      </c>
      <c r="F14505" s="5" t="s">
        <v>12096</v>
      </c>
      <c r="H14505" s="5" t="s">
        <v>5398</v>
      </c>
      <c r="I14505" s="6" t="s">
        <v>6213</v>
      </c>
      <c r="J14505" s="6" t="s">
        <v>10302</v>
      </c>
      <c r="K14505" s="17">
        <v>1</v>
      </c>
      <c r="L14505" s="17" t="s">
        <v>7730</v>
      </c>
      <c r="M14505" s="9">
        <v>5</v>
      </c>
      <c r="N14505" s="9"/>
      <c r="O14505" s="21"/>
      <c r="Q14505" s="29"/>
      <c r="U14505" s="17"/>
      <c r="V14505" s="2"/>
      <c r="Y14505" t="str">
        <f t="shared" si="910"/>
        <v/>
      </c>
      <c r="AA14505">
        <f t="shared" si="911"/>
        <v>1</v>
      </c>
      <c r="AC14505" s="7"/>
      <c r="AD14505" t="s">
        <v>6213</v>
      </c>
      <c r="AE14505">
        <f t="shared" si="913"/>
        <v>0</v>
      </c>
      <c r="AG14505" s="2"/>
      <c r="AI14505" s="7"/>
    </row>
    <row r="14506" spans="1:35" ht="11" customHeight="1" outlineLevel="1" x14ac:dyDescent="0.25">
      <c r="A14506" t="s">
        <v>1955</v>
      </c>
      <c r="C14506" s="2" t="s">
        <v>11983</v>
      </c>
      <c r="D14506" s="2">
        <v>4439</v>
      </c>
      <c r="E14506" s="7">
        <v>2006</v>
      </c>
      <c r="F14506" s="5" t="s">
        <v>1965</v>
      </c>
      <c r="H14506" s="5" t="s">
        <v>5398</v>
      </c>
      <c r="I14506" s="6" t="s">
        <v>6213</v>
      </c>
      <c r="J14506" s="6" t="s">
        <v>10302</v>
      </c>
      <c r="K14506" s="17">
        <v>3</v>
      </c>
      <c r="L14506" s="17" t="s">
        <v>7732</v>
      </c>
      <c r="M14506" s="9"/>
      <c r="N14506" s="9"/>
      <c r="O14506" s="21"/>
      <c r="Q14506" s="29"/>
      <c r="U14506" s="17"/>
      <c r="V14506" s="2"/>
      <c r="Y14506" t="str">
        <f t="shared" si="910"/>
        <v/>
      </c>
      <c r="AA14506" t="str">
        <f t="shared" si="911"/>
        <v/>
      </c>
      <c r="AC14506" s="7"/>
      <c r="AD14506" t="s">
        <v>6213</v>
      </c>
      <c r="AE14506">
        <f t="shared" si="913"/>
        <v>0</v>
      </c>
      <c r="AG14506" s="2"/>
      <c r="AI14506" s="7"/>
    </row>
    <row r="14507" spans="1:35" ht="11" customHeight="1" outlineLevel="1" collapsed="1" x14ac:dyDescent="0.25">
      <c r="A14507" t="s">
        <v>1955</v>
      </c>
      <c r="C14507" s="2" t="s">
        <v>11983</v>
      </c>
      <c r="D14507" s="2">
        <v>4440</v>
      </c>
      <c r="E14507" s="7">
        <v>2006</v>
      </c>
      <c r="F14507" s="5" t="s">
        <v>1965</v>
      </c>
      <c r="H14507" s="5" t="s">
        <v>5398</v>
      </c>
      <c r="I14507" s="6" t="s">
        <v>6213</v>
      </c>
      <c r="J14507" s="6" t="s">
        <v>10302</v>
      </c>
      <c r="K14507" s="17">
        <v>1</v>
      </c>
      <c r="L14507" s="17" t="s">
        <v>7732</v>
      </c>
      <c r="M14507" s="9"/>
      <c r="N14507" s="9"/>
      <c r="O14507" s="21"/>
      <c r="Q14507" s="29"/>
      <c r="U14507" s="17"/>
      <c r="V14507" s="2"/>
      <c r="Y14507" t="str">
        <f t="shared" si="910"/>
        <v/>
      </c>
      <c r="AA14507" t="str">
        <f t="shared" si="911"/>
        <v/>
      </c>
      <c r="AC14507" s="7"/>
      <c r="AD14507" t="s">
        <v>6213</v>
      </c>
      <c r="AE14507">
        <f t="shared" si="913"/>
        <v>0</v>
      </c>
      <c r="AG14507" s="2"/>
      <c r="AI14507" s="7"/>
    </row>
    <row r="14508" spans="1:35" ht="11" customHeight="1" outlineLevel="1" x14ac:dyDescent="0.25">
      <c r="A14508" t="s">
        <v>1955</v>
      </c>
      <c r="C14508" s="2" t="s">
        <v>11983</v>
      </c>
      <c r="D14508" s="2" t="s">
        <v>12097</v>
      </c>
      <c r="E14508" s="7">
        <v>2006</v>
      </c>
      <c r="F14508" s="5" t="s">
        <v>12096</v>
      </c>
      <c r="H14508" s="5" t="s">
        <v>5398</v>
      </c>
      <c r="I14508" s="6" t="s">
        <v>6213</v>
      </c>
      <c r="J14508" s="6" t="s">
        <v>10302</v>
      </c>
      <c r="K14508" s="17">
        <v>1</v>
      </c>
      <c r="L14508" s="17" t="s">
        <v>7732</v>
      </c>
      <c r="M14508" s="9"/>
      <c r="N14508" s="9"/>
      <c r="O14508" s="21"/>
      <c r="Q14508" s="29"/>
      <c r="U14508" s="17"/>
      <c r="V14508" s="2"/>
      <c r="Y14508" t="str">
        <f t="shared" si="910"/>
        <v/>
      </c>
      <c r="AA14508">
        <f t="shared" si="911"/>
        <v>1</v>
      </c>
      <c r="AC14508" s="7"/>
      <c r="AD14508" t="s">
        <v>6213</v>
      </c>
      <c r="AE14508">
        <f t="shared" si="913"/>
        <v>0</v>
      </c>
      <c r="AG14508" s="2"/>
      <c r="AI14508" s="7"/>
    </row>
    <row r="14509" spans="1:35" ht="11" customHeight="1" outlineLevel="1" x14ac:dyDescent="0.25">
      <c r="A14509" t="s">
        <v>1955</v>
      </c>
      <c r="C14509" s="2" t="s">
        <v>11983</v>
      </c>
      <c r="D14509" s="2">
        <v>4441</v>
      </c>
      <c r="E14509" s="7">
        <v>2006</v>
      </c>
      <c r="F14509" s="5" t="s">
        <v>4724</v>
      </c>
      <c r="H14509" s="5" t="s">
        <v>5398</v>
      </c>
      <c r="I14509" s="6" t="s">
        <v>6213</v>
      </c>
      <c r="J14509" s="6" t="s">
        <v>12098</v>
      </c>
      <c r="K14509" s="17">
        <v>1</v>
      </c>
      <c r="L14509" s="17" t="s">
        <v>7732</v>
      </c>
      <c r="M14509" s="9"/>
      <c r="N14509" s="9"/>
      <c r="O14509" s="21"/>
      <c r="Q14509" s="29"/>
      <c r="U14509" s="17"/>
      <c r="V14509" s="2"/>
      <c r="Y14509" t="str">
        <f t="shared" si="910"/>
        <v/>
      </c>
      <c r="AA14509" t="str">
        <f t="shared" si="911"/>
        <v/>
      </c>
      <c r="AC14509" s="7"/>
      <c r="AD14509" t="s">
        <v>6213</v>
      </c>
      <c r="AE14509">
        <f t="shared" si="913"/>
        <v>0</v>
      </c>
      <c r="AG14509" s="2"/>
      <c r="AI14509" s="7"/>
    </row>
    <row r="14510" spans="1:35" ht="11" customHeight="1" outlineLevel="1" x14ac:dyDescent="0.25">
      <c r="A14510" t="s">
        <v>1955</v>
      </c>
      <c r="C14510" s="2" t="s">
        <v>11983</v>
      </c>
      <c r="D14510" s="2">
        <v>4442</v>
      </c>
      <c r="E14510" s="7">
        <v>2006</v>
      </c>
      <c r="F14510" s="5" t="s">
        <v>12083</v>
      </c>
      <c r="H14510" s="5" t="s">
        <v>5398</v>
      </c>
      <c r="I14510" s="6" t="s">
        <v>6213</v>
      </c>
      <c r="J14510" s="6" t="s">
        <v>12098</v>
      </c>
      <c r="K14510" s="17">
        <v>1</v>
      </c>
      <c r="L14510" s="17" t="s">
        <v>7732</v>
      </c>
      <c r="M14510" s="9"/>
      <c r="N14510" s="9"/>
      <c r="O14510" s="21"/>
      <c r="Q14510" s="29"/>
      <c r="U14510" s="17"/>
      <c r="V14510" s="2"/>
      <c r="Y14510" t="str">
        <f t="shared" si="910"/>
        <v/>
      </c>
      <c r="AA14510">
        <f t="shared" si="911"/>
        <v>1</v>
      </c>
      <c r="AC14510" s="7"/>
      <c r="AD14510" t="s">
        <v>6213</v>
      </c>
      <c r="AE14510">
        <f t="shared" si="913"/>
        <v>0</v>
      </c>
      <c r="AG14510" s="2"/>
      <c r="AI14510" s="7"/>
    </row>
    <row r="14511" spans="1:35" ht="11" customHeight="1" outlineLevel="1" x14ac:dyDescent="0.25">
      <c r="A14511" t="s">
        <v>1955</v>
      </c>
      <c r="C14511" s="2" t="s">
        <v>11983</v>
      </c>
      <c r="D14511" s="2">
        <v>4537</v>
      </c>
      <c r="E14511" s="7">
        <v>2007</v>
      </c>
      <c r="F14511" s="5" t="s">
        <v>1963</v>
      </c>
      <c r="H14511" s="5" t="s">
        <v>5398</v>
      </c>
      <c r="I14511" s="6" t="s">
        <v>12049</v>
      </c>
      <c r="J14511" s="6" t="s">
        <v>12099</v>
      </c>
      <c r="K14511" s="17">
        <v>3</v>
      </c>
      <c r="L14511" s="17" t="s">
        <v>7732</v>
      </c>
      <c r="M14511" s="9"/>
      <c r="N14511" s="9"/>
      <c r="O14511" s="21"/>
      <c r="Q14511" s="29"/>
      <c r="U14511" s="17"/>
      <c r="V14511" s="2"/>
      <c r="Y14511" t="str">
        <f t="shared" si="910"/>
        <v/>
      </c>
      <c r="AA14511" t="str">
        <f t="shared" si="911"/>
        <v/>
      </c>
      <c r="AC14511" s="7"/>
      <c r="AD14511" t="s">
        <v>12049</v>
      </c>
      <c r="AE14511">
        <f t="shared" si="913"/>
        <v>0</v>
      </c>
      <c r="AG14511" s="2"/>
      <c r="AI14511" s="7"/>
    </row>
    <row r="14512" spans="1:35" ht="11" customHeight="1" outlineLevel="1" x14ac:dyDescent="0.25">
      <c r="A14512" t="s">
        <v>1955</v>
      </c>
      <c r="C14512" s="2" t="s">
        <v>11983</v>
      </c>
      <c r="D14512" s="2" t="s">
        <v>12100</v>
      </c>
      <c r="E14512" s="7">
        <v>2007</v>
      </c>
      <c r="F14512" s="5" t="s">
        <v>9571</v>
      </c>
      <c r="H14512" s="5" t="s">
        <v>5398</v>
      </c>
      <c r="I14512" s="6" t="s">
        <v>12049</v>
      </c>
      <c r="J14512" s="6" t="s">
        <v>12099</v>
      </c>
      <c r="K14512" s="17">
        <v>3</v>
      </c>
      <c r="L14512" s="17" t="s">
        <v>7732</v>
      </c>
      <c r="M14512" s="9"/>
      <c r="N14512" s="9"/>
      <c r="O14512" s="21"/>
      <c r="Q14512" s="29"/>
      <c r="U14512" s="17"/>
      <c r="V14512" s="2"/>
      <c r="Y14512" t="str">
        <f t="shared" si="910"/>
        <v/>
      </c>
      <c r="AA14512">
        <f t="shared" si="911"/>
        <v>1</v>
      </c>
      <c r="AC14512" s="7"/>
      <c r="AD14512" t="s">
        <v>12049</v>
      </c>
      <c r="AE14512">
        <f t="shared" si="913"/>
        <v>0</v>
      </c>
      <c r="AG14512" s="2"/>
      <c r="AI14512" s="7"/>
    </row>
    <row r="14513" spans="1:35" ht="11" customHeight="1" outlineLevel="1" x14ac:dyDescent="0.25">
      <c r="A14513" t="s">
        <v>1955</v>
      </c>
      <c r="C14513" s="2" t="s">
        <v>11983</v>
      </c>
      <c r="D14513" s="2">
        <v>4542</v>
      </c>
      <c r="E14513" s="7">
        <v>2007</v>
      </c>
      <c r="F14513" s="5" t="s">
        <v>1963</v>
      </c>
      <c r="H14513" s="5" t="s">
        <v>5398</v>
      </c>
      <c r="I14513" s="6" t="s">
        <v>12049</v>
      </c>
      <c r="J14513" s="6" t="s">
        <v>12099</v>
      </c>
      <c r="K14513" s="17">
        <v>3</v>
      </c>
      <c r="L14513" s="17" t="s">
        <v>7732</v>
      </c>
      <c r="M14513" s="9"/>
      <c r="N14513" s="9"/>
      <c r="O14513" s="21"/>
      <c r="Q14513" s="29"/>
      <c r="U14513" s="17"/>
      <c r="V14513" s="2"/>
      <c r="Y14513" t="str">
        <f t="shared" si="910"/>
        <v/>
      </c>
      <c r="AA14513" t="str">
        <f t="shared" si="911"/>
        <v/>
      </c>
      <c r="AC14513" s="7"/>
      <c r="AD14513" t="s">
        <v>12049</v>
      </c>
      <c r="AE14513">
        <f t="shared" si="913"/>
        <v>0</v>
      </c>
      <c r="AG14513" s="2"/>
      <c r="AI14513" s="7"/>
    </row>
    <row r="14514" spans="1:35" ht="11" customHeight="1" outlineLevel="1" x14ac:dyDescent="0.25">
      <c r="A14514" t="s">
        <v>1955</v>
      </c>
      <c r="C14514" s="2" t="s">
        <v>11983</v>
      </c>
      <c r="D14514" s="2" t="s">
        <v>12101</v>
      </c>
      <c r="E14514" s="7">
        <v>2007</v>
      </c>
      <c r="F14514" s="5" t="s">
        <v>12102</v>
      </c>
      <c r="H14514" s="5" t="s">
        <v>5398</v>
      </c>
      <c r="I14514" s="6" t="s">
        <v>12049</v>
      </c>
      <c r="J14514" s="6" t="s">
        <v>12099</v>
      </c>
      <c r="K14514" s="17">
        <v>3</v>
      </c>
      <c r="L14514" s="17" t="s">
        <v>7730</v>
      </c>
      <c r="M14514" s="9">
        <v>5.5</v>
      </c>
      <c r="N14514" s="9"/>
      <c r="O14514" s="21"/>
      <c r="Q14514" s="29"/>
      <c r="U14514" s="17"/>
      <c r="V14514" s="2"/>
      <c r="Y14514" t="str">
        <f t="shared" si="910"/>
        <v/>
      </c>
      <c r="AA14514">
        <f t="shared" si="911"/>
        <v>1</v>
      </c>
      <c r="AC14514" s="7"/>
      <c r="AD14514" t="s">
        <v>12049</v>
      </c>
      <c r="AE14514">
        <f t="shared" si="913"/>
        <v>0</v>
      </c>
      <c r="AG14514" s="2"/>
      <c r="AI14514" s="7"/>
    </row>
    <row r="14515" spans="1:35" ht="11" customHeight="1" outlineLevel="1" x14ac:dyDescent="0.25">
      <c r="A14515" t="s">
        <v>1955</v>
      </c>
      <c r="C14515" s="2" t="s">
        <v>11983</v>
      </c>
      <c r="D14515" s="2" t="s">
        <v>12105</v>
      </c>
      <c r="E14515" s="7">
        <v>2008</v>
      </c>
      <c r="F14515" s="5" t="s">
        <v>12104</v>
      </c>
      <c r="H14515" s="5" t="s">
        <v>5398</v>
      </c>
      <c r="I14515" s="6" t="s">
        <v>6213</v>
      </c>
      <c r="J14515" s="6" t="s">
        <v>12103</v>
      </c>
      <c r="K14515" s="17">
        <v>3</v>
      </c>
      <c r="L14515" s="17" t="s">
        <v>7730</v>
      </c>
      <c r="M14515" s="9">
        <v>6</v>
      </c>
      <c r="N14515" s="9"/>
      <c r="O14515" s="21"/>
      <c r="Q14515" s="29"/>
      <c r="U14515" s="17"/>
      <c r="V14515" s="2"/>
      <c r="Y14515" t="str">
        <f t="shared" si="910"/>
        <v/>
      </c>
      <c r="AA14515">
        <f t="shared" si="911"/>
        <v>1</v>
      </c>
      <c r="AC14515" s="7"/>
      <c r="AD14515" t="s">
        <v>6213</v>
      </c>
      <c r="AE14515">
        <f t="shared" si="913"/>
        <v>0</v>
      </c>
      <c r="AG14515" s="2"/>
      <c r="AI14515" s="7"/>
    </row>
    <row r="14516" spans="1:35" ht="11" customHeight="1" outlineLevel="1" x14ac:dyDescent="0.25">
      <c r="A14516" t="s">
        <v>1955</v>
      </c>
      <c r="C14516" s="2" t="s">
        <v>11983</v>
      </c>
      <c r="D14516" s="2">
        <v>4758</v>
      </c>
      <c r="E14516" s="7">
        <v>2010</v>
      </c>
      <c r="F14516" s="5" t="s">
        <v>12107</v>
      </c>
      <c r="H14516" s="5" t="s">
        <v>5398</v>
      </c>
      <c r="I14516" s="6" t="s">
        <v>6213</v>
      </c>
      <c r="J14516" s="6" t="s">
        <v>12106</v>
      </c>
      <c r="K14516" s="17">
        <v>3</v>
      </c>
      <c r="L14516" s="17" t="s">
        <v>7732</v>
      </c>
      <c r="M14516" s="9"/>
      <c r="N14516" s="9"/>
      <c r="O14516" s="21"/>
      <c r="Q14516" s="29"/>
      <c r="U14516" s="17"/>
      <c r="V14516" s="2"/>
      <c r="Y14516" t="str">
        <f t="shared" si="910"/>
        <v/>
      </c>
      <c r="AA14516" t="str">
        <f t="shared" si="911"/>
        <v/>
      </c>
      <c r="AC14516" s="7"/>
      <c r="AD14516" t="s">
        <v>6213</v>
      </c>
      <c r="AE14516">
        <f t="shared" si="913"/>
        <v>0</v>
      </c>
      <c r="AG14516" s="2"/>
      <c r="AI14516" s="7"/>
    </row>
    <row r="14517" spans="1:35" ht="11" customHeight="1" outlineLevel="1" x14ac:dyDescent="0.25">
      <c r="A14517" t="s">
        <v>1955</v>
      </c>
      <c r="C14517" s="2" t="s">
        <v>11983</v>
      </c>
      <c r="D14517" s="2">
        <v>4765</v>
      </c>
      <c r="E14517" s="7">
        <v>2010</v>
      </c>
      <c r="F14517" s="5" t="s">
        <v>12108</v>
      </c>
      <c r="H14517" s="5" t="s">
        <v>5398</v>
      </c>
      <c r="I14517" s="6" t="s">
        <v>2934</v>
      </c>
      <c r="J14517" s="6" t="s">
        <v>12106</v>
      </c>
      <c r="K14517" s="17">
        <v>3</v>
      </c>
      <c r="L14517" s="17" t="s">
        <v>7732</v>
      </c>
      <c r="M14517" s="9"/>
      <c r="N14517" s="9"/>
      <c r="O14517" s="21"/>
      <c r="Q14517" s="29"/>
      <c r="U14517" s="17"/>
      <c r="V14517" s="2"/>
      <c r="Y14517" t="str">
        <f t="shared" ref="Y14517:Y14580" si="914">IF(COUNTIF(F14517,"*fdc*"),1,"")</f>
        <v/>
      </c>
      <c r="AA14517" t="str">
        <f t="shared" ref="AA14517:AA14580" si="915">IF(COUNTIF(F14517,"*s/s*"),1,"")</f>
        <v/>
      </c>
      <c r="AC14517" s="7"/>
      <c r="AD14517" t="s">
        <v>2934</v>
      </c>
      <c r="AE14517">
        <f t="shared" si="913"/>
        <v>0</v>
      </c>
      <c r="AG14517" s="2"/>
      <c r="AI14517" s="7"/>
    </row>
    <row r="14518" spans="1:35" ht="11" customHeight="1" outlineLevel="1" x14ac:dyDescent="0.25">
      <c r="A14518" t="s">
        <v>1955</v>
      </c>
      <c r="C14518" s="2" t="s">
        <v>11983</v>
      </c>
      <c r="D14518" s="2">
        <v>4772</v>
      </c>
      <c r="E14518" s="7">
        <v>2010</v>
      </c>
      <c r="F14518" s="5" t="s">
        <v>4724</v>
      </c>
      <c r="H14518" s="5" t="s">
        <v>5398</v>
      </c>
      <c r="I14518" s="6" t="s">
        <v>9355</v>
      </c>
      <c r="J14518" s="6" t="s">
        <v>12106</v>
      </c>
      <c r="K14518" s="17">
        <v>1</v>
      </c>
      <c r="L14518" s="17" t="s">
        <v>7732</v>
      </c>
      <c r="M14518" s="9"/>
      <c r="N14518" s="9"/>
      <c r="O14518" s="21"/>
      <c r="Q14518" s="29"/>
      <c r="U14518" s="17"/>
      <c r="V14518" s="2"/>
      <c r="Y14518" t="str">
        <f t="shared" si="914"/>
        <v/>
      </c>
      <c r="AA14518" t="str">
        <f t="shared" si="915"/>
        <v/>
      </c>
      <c r="AC14518" s="7"/>
      <c r="AD14518" t="s">
        <v>9355</v>
      </c>
      <c r="AE14518">
        <f t="shared" si="913"/>
        <v>0</v>
      </c>
      <c r="AG14518" s="2"/>
      <c r="AI14518" s="7"/>
    </row>
    <row r="14519" spans="1:35" ht="11" customHeight="1" outlineLevel="1" x14ac:dyDescent="0.25">
      <c r="A14519" t="s">
        <v>1955</v>
      </c>
      <c r="C14519" s="2" t="s">
        <v>11983</v>
      </c>
      <c r="D14519" s="2" t="s">
        <v>12109</v>
      </c>
      <c r="E14519" s="7">
        <v>2010</v>
      </c>
      <c r="F14519" s="5" t="s">
        <v>12083</v>
      </c>
      <c r="H14519" s="5" t="s">
        <v>5398</v>
      </c>
      <c r="I14519" s="6" t="s">
        <v>9355</v>
      </c>
      <c r="J14519" s="6" t="s">
        <v>12106</v>
      </c>
      <c r="K14519" s="17">
        <v>1</v>
      </c>
      <c r="L14519" s="17" t="s">
        <v>7732</v>
      </c>
      <c r="M14519" s="9"/>
      <c r="N14519" s="9"/>
      <c r="O14519" s="21"/>
      <c r="Q14519" s="29"/>
      <c r="U14519" s="17"/>
      <c r="V14519" s="2"/>
      <c r="Y14519" t="str">
        <f t="shared" si="914"/>
        <v/>
      </c>
      <c r="AA14519">
        <f t="shared" si="915"/>
        <v>1</v>
      </c>
      <c r="AC14519" s="7"/>
      <c r="AD14519" t="s">
        <v>9355</v>
      </c>
      <c r="AE14519">
        <f t="shared" si="913"/>
        <v>0</v>
      </c>
      <c r="AG14519" s="2"/>
      <c r="AI14519" s="7"/>
    </row>
    <row r="14520" spans="1:35" ht="11" customHeight="1" outlineLevel="1" x14ac:dyDescent="0.25">
      <c r="A14520" t="s">
        <v>1955</v>
      </c>
      <c r="C14520" s="2" t="s">
        <v>11983</v>
      </c>
      <c r="D14520" s="2">
        <v>4851</v>
      </c>
      <c r="E14520" s="7">
        <v>2011</v>
      </c>
      <c r="F14520" s="5" t="s">
        <v>1959</v>
      </c>
      <c r="H14520" s="5" t="s">
        <v>5398</v>
      </c>
      <c r="I14520" s="6" t="s">
        <v>6213</v>
      </c>
      <c r="J14520" s="6" t="s">
        <v>12110</v>
      </c>
      <c r="K14520" s="17">
        <v>3</v>
      </c>
      <c r="L14520" s="17" t="s">
        <v>7730</v>
      </c>
      <c r="M14520" s="9">
        <v>9</v>
      </c>
      <c r="N14520" s="9"/>
      <c r="O14520" s="21"/>
      <c r="Q14520" s="29"/>
      <c r="U14520" s="17"/>
      <c r="V14520" s="2"/>
      <c r="Y14520" t="str">
        <f t="shared" si="914"/>
        <v/>
      </c>
      <c r="AA14520" t="str">
        <f t="shared" si="915"/>
        <v/>
      </c>
      <c r="AC14520" s="7"/>
      <c r="AD14520" t="s">
        <v>6213</v>
      </c>
      <c r="AE14520">
        <f t="shared" si="913"/>
        <v>0</v>
      </c>
      <c r="AG14520" s="2"/>
      <c r="AI14520" s="7"/>
    </row>
    <row r="14521" spans="1:35" ht="11" customHeight="1" outlineLevel="1" x14ac:dyDescent="0.25">
      <c r="A14521" t="s">
        <v>1955</v>
      </c>
      <c r="C14521" s="2" t="s">
        <v>11983</v>
      </c>
      <c r="D14521" s="2" t="s">
        <v>11618</v>
      </c>
      <c r="E14521" s="7">
        <v>2011</v>
      </c>
      <c r="F14521" s="5" t="s">
        <v>12111</v>
      </c>
      <c r="H14521" s="5" t="s">
        <v>5398</v>
      </c>
      <c r="I14521" s="6" t="s">
        <v>12049</v>
      </c>
      <c r="J14521" s="6" t="s">
        <v>10542</v>
      </c>
      <c r="K14521" s="17">
        <v>3</v>
      </c>
      <c r="L14521" s="17" t="s">
        <v>7732</v>
      </c>
      <c r="M14521" s="9"/>
      <c r="N14521" s="9"/>
      <c r="O14521" s="21"/>
      <c r="Q14521" s="29"/>
      <c r="U14521" s="17"/>
      <c r="V14521" s="2"/>
      <c r="Y14521" t="str">
        <f t="shared" si="914"/>
        <v/>
      </c>
      <c r="AA14521">
        <f t="shared" si="915"/>
        <v>1</v>
      </c>
      <c r="AC14521" s="7"/>
      <c r="AD14521" t="s">
        <v>12049</v>
      </c>
      <c r="AE14521">
        <f t="shared" si="913"/>
        <v>0</v>
      </c>
      <c r="AG14521" s="2"/>
      <c r="AI14521" s="7"/>
    </row>
    <row r="14522" spans="1:35" ht="11" customHeight="1" outlineLevel="1" x14ac:dyDescent="0.25">
      <c r="A14522" t="s">
        <v>1955</v>
      </c>
      <c r="C14522" s="2" t="s">
        <v>11983</v>
      </c>
      <c r="D14522" s="2">
        <v>5216</v>
      </c>
      <c r="E14522" s="7">
        <v>2014</v>
      </c>
      <c r="F14522" s="5" t="s">
        <v>12115</v>
      </c>
      <c r="H14522" s="5" t="s">
        <v>5398</v>
      </c>
      <c r="I14522" s="6" t="s">
        <v>12113</v>
      </c>
      <c r="J14522" s="6" t="s">
        <v>12112</v>
      </c>
      <c r="K14522" s="17">
        <v>4</v>
      </c>
      <c r="L14522" s="17" t="s">
        <v>7730</v>
      </c>
      <c r="M14522" s="9">
        <v>16.600000000000001</v>
      </c>
      <c r="N14522" s="9"/>
      <c r="O14522" s="21"/>
      <c r="Q14522" s="29"/>
      <c r="S14522">
        <v>1</v>
      </c>
      <c r="T14522">
        <v>1</v>
      </c>
      <c r="U14522" s="17"/>
      <c r="V14522" s="2"/>
      <c r="Y14522" t="str">
        <f t="shared" si="914"/>
        <v/>
      </c>
      <c r="AA14522" t="str">
        <f t="shared" si="915"/>
        <v/>
      </c>
      <c r="AC14522" s="7"/>
      <c r="AD14522" t="s">
        <v>12113</v>
      </c>
      <c r="AE14522">
        <f t="shared" si="913"/>
        <v>0</v>
      </c>
      <c r="AG14522" s="2"/>
      <c r="AI14522" s="7"/>
    </row>
    <row r="14523" spans="1:35" ht="11" customHeight="1" outlineLevel="1" collapsed="1" x14ac:dyDescent="0.25">
      <c r="A14523" t="s">
        <v>1955</v>
      </c>
      <c r="C14523" s="2" t="s">
        <v>11983</v>
      </c>
      <c r="D14523" s="2">
        <v>5224</v>
      </c>
      <c r="E14523" s="7">
        <v>2014</v>
      </c>
      <c r="F14523" s="5" t="s">
        <v>12116</v>
      </c>
      <c r="H14523" s="5" t="s">
        <v>5398</v>
      </c>
      <c r="I14523" s="6" t="s">
        <v>12113</v>
      </c>
      <c r="J14523" s="6" t="s">
        <v>12112</v>
      </c>
      <c r="K14523" s="17">
        <v>4</v>
      </c>
      <c r="L14523" s="17" t="s">
        <v>7732</v>
      </c>
      <c r="M14523" s="9"/>
      <c r="N14523" s="9"/>
      <c r="O14523" s="21"/>
      <c r="Q14523" s="29"/>
      <c r="U14523" s="17"/>
      <c r="V14523" s="2"/>
      <c r="Y14523" t="str">
        <f t="shared" si="914"/>
        <v/>
      </c>
      <c r="AA14523" t="str">
        <f t="shared" si="915"/>
        <v/>
      </c>
      <c r="AC14523" s="7"/>
      <c r="AD14523" t="s">
        <v>12113</v>
      </c>
      <c r="AE14523">
        <f t="shared" si="913"/>
        <v>0</v>
      </c>
      <c r="AG14523" s="2"/>
      <c r="AI14523" s="7"/>
    </row>
    <row r="14524" spans="1:35" ht="11" customHeight="1" outlineLevel="1" x14ac:dyDescent="0.25">
      <c r="A14524" t="s">
        <v>1955</v>
      </c>
      <c r="C14524" s="2" t="s">
        <v>11983</v>
      </c>
      <c r="D14524" s="2" t="s">
        <v>12114</v>
      </c>
      <c r="E14524" s="7">
        <v>2014</v>
      </c>
      <c r="F14524" s="5" t="s">
        <v>12117</v>
      </c>
      <c r="H14524" s="5" t="s">
        <v>5398</v>
      </c>
      <c r="I14524" s="6" t="s">
        <v>12113</v>
      </c>
      <c r="J14524" s="6" t="s">
        <v>12112</v>
      </c>
      <c r="K14524" s="17">
        <v>4</v>
      </c>
      <c r="L14524" s="17" t="s">
        <v>7732</v>
      </c>
      <c r="M14524" s="9"/>
      <c r="N14524" s="9"/>
      <c r="O14524" s="21"/>
      <c r="Q14524" s="29"/>
      <c r="U14524" s="17"/>
      <c r="V14524" s="2"/>
      <c r="Y14524" t="str">
        <f t="shared" si="914"/>
        <v/>
      </c>
      <c r="AA14524">
        <f t="shared" si="915"/>
        <v>1</v>
      </c>
      <c r="AC14524" s="7"/>
      <c r="AD14524" t="s">
        <v>12113</v>
      </c>
      <c r="AE14524">
        <f t="shared" si="913"/>
        <v>0</v>
      </c>
      <c r="AG14524" s="2"/>
      <c r="AI14524" s="7"/>
    </row>
    <row r="14525" spans="1:35" ht="11" customHeight="1" outlineLevel="1" x14ac:dyDescent="0.25">
      <c r="A14525" t="s">
        <v>1955</v>
      </c>
      <c r="C14525" s="2" t="s">
        <v>11983</v>
      </c>
      <c r="D14525" s="2">
        <v>5303</v>
      </c>
      <c r="E14525" s="7">
        <v>2016</v>
      </c>
      <c r="F14525" s="5" t="s">
        <v>12120</v>
      </c>
      <c r="H14525" s="5" t="s">
        <v>5398</v>
      </c>
      <c r="I14525" s="6" t="s">
        <v>12118</v>
      </c>
      <c r="J14525" s="6" t="s">
        <v>10373</v>
      </c>
      <c r="K14525" s="17">
        <v>3</v>
      </c>
      <c r="L14525" s="17" t="s">
        <v>7732</v>
      </c>
      <c r="M14525" s="9"/>
      <c r="N14525" s="9"/>
      <c r="O14525" s="21"/>
      <c r="Q14525" s="29"/>
      <c r="U14525" s="17"/>
      <c r="V14525" s="2"/>
      <c r="Y14525" t="str">
        <f t="shared" si="914"/>
        <v/>
      </c>
      <c r="AA14525" t="str">
        <f t="shared" si="915"/>
        <v/>
      </c>
      <c r="AC14525" s="7"/>
      <c r="AD14525" t="s">
        <v>12118</v>
      </c>
      <c r="AE14525">
        <f t="shared" si="913"/>
        <v>0</v>
      </c>
      <c r="AG14525" s="2"/>
      <c r="AI14525" s="7"/>
    </row>
    <row r="14526" spans="1:35" ht="11" customHeight="1" outlineLevel="1" collapsed="1" x14ac:dyDescent="0.25">
      <c r="A14526" t="s">
        <v>1955</v>
      </c>
      <c r="C14526" s="2" t="s">
        <v>11983</v>
      </c>
      <c r="D14526" s="2" t="s">
        <v>12119</v>
      </c>
      <c r="E14526" s="7">
        <v>2016</v>
      </c>
      <c r="F14526" s="5" t="s">
        <v>12121</v>
      </c>
      <c r="H14526" s="5" t="s">
        <v>5398</v>
      </c>
      <c r="I14526" s="6" t="s">
        <v>12118</v>
      </c>
      <c r="J14526" s="6" t="s">
        <v>10373</v>
      </c>
      <c r="K14526" s="17">
        <v>3</v>
      </c>
      <c r="L14526" s="17" t="s">
        <v>7732</v>
      </c>
      <c r="M14526" s="9"/>
      <c r="N14526" s="9"/>
      <c r="O14526" s="21"/>
      <c r="Q14526" s="29"/>
      <c r="U14526" s="17"/>
      <c r="V14526" s="2"/>
      <c r="Y14526" t="str">
        <f t="shared" si="914"/>
        <v/>
      </c>
      <c r="AA14526">
        <f t="shared" si="915"/>
        <v>1</v>
      </c>
      <c r="AC14526" s="7"/>
      <c r="AD14526" t="s">
        <v>12118</v>
      </c>
      <c r="AE14526">
        <f t="shared" si="913"/>
        <v>0</v>
      </c>
      <c r="AG14526" s="2"/>
      <c r="AI14526" s="7"/>
    </row>
    <row r="14527" spans="1:35" ht="11" customHeight="1" outlineLevel="1" x14ac:dyDescent="0.25">
      <c r="A14527" t="s">
        <v>1955</v>
      </c>
      <c r="C14527" s="2" t="s">
        <v>11983</v>
      </c>
      <c r="D14527" s="2">
        <v>5490</v>
      </c>
      <c r="E14527" s="7">
        <v>2020</v>
      </c>
      <c r="F14527" s="5" t="s">
        <v>12124</v>
      </c>
      <c r="H14527" s="5" t="s">
        <v>5398</v>
      </c>
      <c r="I14527" s="6" t="s">
        <v>12126</v>
      </c>
      <c r="J14527" s="6" t="s">
        <v>12122</v>
      </c>
      <c r="K14527" s="17">
        <v>3</v>
      </c>
      <c r="L14527" s="17" t="s">
        <v>7732</v>
      </c>
      <c r="M14527" s="9"/>
      <c r="N14527" s="9"/>
      <c r="O14527" s="21"/>
      <c r="Q14527" s="29"/>
      <c r="U14527" s="17"/>
      <c r="V14527" s="2"/>
      <c r="Y14527" t="str">
        <f t="shared" si="914"/>
        <v/>
      </c>
      <c r="AA14527" t="str">
        <f t="shared" si="915"/>
        <v/>
      </c>
      <c r="AC14527" s="7"/>
      <c r="AD14527" t="s">
        <v>12126</v>
      </c>
      <c r="AE14527">
        <f t="shared" si="913"/>
        <v>0</v>
      </c>
      <c r="AG14527" s="2"/>
      <c r="AI14527" s="7"/>
    </row>
    <row r="14528" spans="1:35" ht="11" customHeight="1" outlineLevel="1" x14ac:dyDescent="0.25">
      <c r="A14528" t="s">
        <v>1955</v>
      </c>
      <c r="C14528" s="2" t="s">
        <v>11983</v>
      </c>
      <c r="D14528" s="2" t="s">
        <v>12123</v>
      </c>
      <c r="E14528" s="7">
        <v>2020</v>
      </c>
      <c r="F14528" s="5" t="s">
        <v>12125</v>
      </c>
      <c r="H14528" s="5" t="s">
        <v>5398</v>
      </c>
      <c r="I14528" s="6" t="s">
        <v>12126</v>
      </c>
      <c r="J14528" s="6" t="s">
        <v>12122</v>
      </c>
      <c r="K14528" s="17">
        <v>3</v>
      </c>
      <c r="L14528" s="17" t="s">
        <v>7732</v>
      </c>
      <c r="M14528" s="9"/>
      <c r="N14528" s="9"/>
      <c r="O14528" s="21"/>
      <c r="Q14528" s="29"/>
      <c r="U14528" s="17"/>
      <c r="V14528" s="2"/>
      <c r="Y14528" t="str">
        <f t="shared" si="914"/>
        <v/>
      </c>
      <c r="AA14528">
        <f t="shared" si="915"/>
        <v>1</v>
      </c>
      <c r="AC14528" s="7"/>
      <c r="AD14528" t="s">
        <v>12126</v>
      </c>
      <c r="AE14528">
        <f t="shared" si="913"/>
        <v>0</v>
      </c>
      <c r="AG14528" s="2"/>
      <c r="AI14528" s="7"/>
    </row>
    <row r="14529" spans="1:49" ht="11" customHeight="1" x14ac:dyDescent="0.25">
      <c r="A14529" t="s">
        <v>14786</v>
      </c>
      <c r="B14529" t="s">
        <v>14787</v>
      </c>
      <c r="C14529" s="2" t="s">
        <v>12953</v>
      </c>
      <c r="E14529" s="7"/>
      <c r="F14529" s="5"/>
      <c r="H14529" s="5"/>
      <c r="I14529" s="6"/>
      <c r="J14529" s="6"/>
      <c r="K14529" s="17"/>
      <c r="L14529" s="17"/>
      <c r="M14529" s="9"/>
      <c r="N14529" s="9">
        <f>SUM(M14530:M14544)</f>
        <v>27.100000000000005</v>
      </c>
      <c r="O14529" s="21">
        <v>4094</v>
      </c>
      <c r="P14529">
        <f>COUNTIF(L14530:L14544,"*")</f>
        <v>15</v>
      </c>
      <c r="Q14529" s="29">
        <f>P14529/O14529</f>
        <v>3.6638983878847092E-3</v>
      </c>
      <c r="R14529">
        <f>COUNTIF(L14530:L14544,"Y")+COUNTIF(L14530:L14544,"S")</f>
        <v>14</v>
      </c>
      <c r="U14529" s="17" t="s">
        <v>7730</v>
      </c>
      <c r="V14529" s="2"/>
      <c r="W14529" t="s">
        <v>18504</v>
      </c>
      <c r="Y14529" t="str">
        <f t="shared" si="914"/>
        <v/>
      </c>
      <c r="AA14529" t="str">
        <f t="shared" si="915"/>
        <v/>
      </c>
      <c r="AC14529" s="7"/>
      <c r="AF14529">
        <f>COUNTIF(AE14530:AE14544,"1")</f>
        <v>1</v>
      </c>
      <c r="AG14529" s="2"/>
      <c r="AI14529" s="7"/>
      <c r="AJ14529">
        <f>COUNTIF($K14530:$K14544,"1")-COUNTIFS($K14530:$K14544,"1",$L14530:$L14544,"V")</f>
        <v>0</v>
      </c>
      <c r="AK14529">
        <f>COUNTIFS($K14530:$K14544,"1",$L14530:$L14544,"Y")+COUNTIFS($K14530:$K14544,"1",$L14530:$L14544,"s")</f>
        <v>0</v>
      </c>
      <c r="AL14529">
        <f>COUNTIF($K14530:$K14544,"2")-COUNTIFS($K14530:$K14544,"2",$L14530:$L14544,"V")</f>
        <v>0</v>
      </c>
      <c r="AM14529">
        <f>COUNTIFS($K14530:$K14544,"2",$L14530:$L14544,"Y")+COUNTIFS($K14530:$K14544,"2",$L14530:$L14544,"s")</f>
        <v>0</v>
      </c>
      <c r="AN14529">
        <f>COUNTIF($K14530:$K14544,"3")-COUNTIFS($K14530:$K14544,"3",$L14530:$L14544,"V")</f>
        <v>1</v>
      </c>
      <c r="AO14529">
        <f>COUNTIFS($K14530:$K14544,"3",$L14530:$L14544,"Y")+COUNTIFS($K14530:$K14544,"3",$L14530:$L14544,"s")</f>
        <v>1</v>
      </c>
      <c r="AP14529">
        <f>COUNTIF($K14530:$K14544,"4")-COUNTIFS($K14530:$K14544,"4",$L14530:$L14544,"V")</f>
        <v>0</v>
      </c>
      <c r="AQ14529">
        <f>COUNTIFS($K14530:$K14544,"4",$L14530:$L14544,"Y")+COUNTIFS($K14530:$K14544,"4",$L14530:$L14544,"s")</f>
        <v>0</v>
      </c>
      <c r="AR14529">
        <f>COUNTIF($K14530:$K14544,"5")-COUNTIFS($K14530:$K14544,"5",$L14530:$L14544,"V")</f>
        <v>0</v>
      </c>
      <c r="AS14529">
        <f>COUNTIFS($K14530:$K14544,"5",$L14530:$L14544,"Y")+COUNTIFS($K14530:$K14544,"5",$L14530:$L14544,"s")</f>
        <v>0</v>
      </c>
      <c r="AT14529">
        <f>COUNTIF($K14530:$K14544,"6")-COUNTIFS($K14530:$K14544,"6",$L14530:$L14544,"V")</f>
        <v>0</v>
      </c>
      <c r="AU14529">
        <f>COUNTIFS($K14530:$K14544,"6",$L14530:$L14544,"Y")+COUNTIFS($K14530:$K14544,"6",$L14530:$L14544,"s")</f>
        <v>0</v>
      </c>
      <c r="AV14529">
        <f>COUNTIF($K14530:$K14544,"7")-COUNTIFS($K14530:$K14544,"7",$L14530:$L14544,"V")</f>
        <v>14</v>
      </c>
      <c r="AW14529">
        <f>COUNTIFS($K14530:$K14544,"7",$L14530:$L14544,"Y")+COUNTIFS($K14530:$K14544,"7",$L14530:$L14544,"s")</f>
        <v>13</v>
      </c>
    </row>
    <row r="14530" spans="1:49" ht="11" customHeight="1" outlineLevel="1" x14ac:dyDescent="0.25">
      <c r="A14530" t="s">
        <v>1937</v>
      </c>
      <c r="C14530" s="2" t="s">
        <v>12953</v>
      </c>
      <c r="D14530" s="2">
        <v>665</v>
      </c>
      <c r="E14530" s="7">
        <v>1972</v>
      </c>
      <c r="F14530" s="5" t="s">
        <v>5899</v>
      </c>
      <c r="H14530" s="5" t="s">
        <v>5398</v>
      </c>
      <c r="I14530" s="6" t="s">
        <v>9623</v>
      </c>
      <c r="J14530" s="6" t="s">
        <v>10910</v>
      </c>
      <c r="K14530" s="17">
        <v>7</v>
      </c>
      <c r="L14530" s="17" t="s">
        <v>7730</v>
      </c>
      <c r="M14530" s="9">
        <v>1.3</v>
      </c>
      <c r="N14530" s="9"/>
      <c r="O14530" s="21"/>
      <c r="Q14530" s="29"/>
      <c r="U14530" s="17"/>
      <c r="V14530" s="2"/>
      <c r="Y14530" t="str">
        <f t="shared" si="914"/>
        <v/>
      </c>
      <c r="AA14530" t="str">
        <f t="shared" si="915"/>
        <v/>
      </c>
      <c r="AC14530" s="7"/>
      <c r="AD14530" t="s">
        <v>9623</v>
      </c>
      <c r="AE14530">
        <f t="shared" ref="AE14530:AE14544" si="916">COUNTIF(I14530,"*Fuji*")</f>
        <v>0</v>
      </c>
      <c r="AG14530" s="2"/>
      <c r="AI14530" s="7"/>
    </row>
    <row r="14531" spans="1:49" ht="11" customHeight="1" outlineLevel="1" x14ac:dyDescent="0.25">
      <c r="A14531" t="s">
        <v>1937</v>
      </c>
      <c r="C14531" s="2" t="s">
        <v>12953</v>
      </c>
      <c r="D14531" s="2">
        <v>666</v>
      </c>
      <c r="E14531" s="7">
        <v>1972</v>
      </c>
      <c r="F14531" s="5" t="s">
        <v>3969</v>
      </c>
      <c r="H14531" s="5" t="s">
        <v>5398</v>
      </c>
      <c r="I14531" s="6" t="s">
        <v>14776</v>
      </c>
      <c r="J14531" s="6" t="s">
        <v>10910</v>
      </c>
      <c r="K14531" s="17">
        <v>7</v>
      </c>
      <c r="L14531" s="17" t="s">
        <v>7730</v>
      </c>
      <c r="M14531" s="9">
        <v>2.25</v>
      </c>
      <c r="N14531" s="9"/>
      <c r="O14531" s="21"/>
      <c r="Q14531" s="29"/>
      <c r="U14531" s="17"/>
      <c r="V14531" s="2"/>
      <c r="Y14531" t="str">
        <f t="shared" si="914"/>
        <v/>
      </c>
      <c r="AA14531" t="str">
        <f t="shared" si="915"/>
        <v/>
      </c>
      <c r="AC14531" s="7"/>
      <c r="AD14531" t="s">
        <v>14776</v>
      </c>
      <c r="AE14531">
        <f t="shared" si="916"/>
        <v>0</v>
      </c>
      <c r="AG14531" s="2"/>
      <c r="AI14531" s="7"/>
    </row>
    <row r="14532" spans="1:49" ht="11" customHeight="1" outlineLevel="1" x14ac:dyDescent="0.25">
      <c r="A14532" t="s">
        <v>1937</v>
      </c>
      <c r="C14532" s="2" t="s">
        <v>12953</v>
      </c>
      <c r="D14532" s="2">
        <v>667</v>
      </c>
      <c r="E14532" s="7">
        <v>1972</v>
      </c>
      <c r="F14532" s="5" t="s">
        <v>3264</v>
      </c>
      <c r="H14532" s="5" t="s">
        <v>5398</v>
      </c>
      <c r="I14532" s="6" t="s">
        <v>9646</v>
      </c>
      <c r="J14532" s="6" t="s">
        <v>10910</v>
      </c>
      <c r="K14532" s="17">
        <v>7</v>
      </c>
      <c r="L14532" s="17" t="s">
        <v>7730</v>
      </c>
      <c r="M14532" s="9">
        <v>2.25</v>
      </c>
      <c r="N14532" s="9"/>
      <c r="O14532" s="21"/>
      <c r="Q14532" s="29"/>
      <c r="U14532" s="17"/>
      <c r="V14532" s="2"/>
      <c r="Y14532" t="str">
        <f t="shared" si="914"/>
        <v/>
      </c>
      <c r="AA14532" t="str">
        <f t="shared" si="915"/>
        <v/>
      </c>
      <c r="AC14532" s="7"/>
      <c r="AD14532" t="s">
        <v>9646</v>
      </c>
      <c r="AE14532">
        <f t="shared" si="916"/>
        <v>0</v>
      </c>
      <c r="AG14532" s="2"/>
      <c r="AI14532" s="7"/>
    </row>
    <row r="14533" spans="1:49" ht="11" customHeight="1" outlineLevel="1" x14ac:dyDescent="0.25">
      <c r="A14533" t="s">
        <v>1937</v>
      </c>
      <c r="C14533" s="2" t="s">
        <v>12953</v>
      </c>
      <c r="D14533" s="2">
        <v>668</v>
      </c>
      <c r="E14533" s="7">
        <v>1972</v>
      </c>
      <c r="F14533" s="5" t="s">
        <v>3970</v>
      </c>
      <c r="H14533" s="5" t="s">
        <v>5398</v>
      </c>
      <c r="I14533" s="6" t="s">
        <v>9223</v>
      </c>
      <c r="J14533" s="6" t="s">
        <v>10910</v>
      </c>
      <c r="K14533" s="17">
        <v>7</v>
      </c>
      <c r="L14533" s="17" t="s">
        <v>7730</v>
      </c>
      <c r="M14533" s="9">
        <v>2.5</v>
      </c>
      <c r="N14533" s="9"/>
      <c r="O14533" s="21"/>
      <c r="Q14533" s="29"/>
      <c r="U14533" s="17"/>
      <c r="V14533" s="2"/>
      <c r="Y14533" t="str">
        <f t="shared" si="914"/>
        <v/>
      </c>
      <c r="AA14533" t="str">
        <f t="shared" si="915"/>
        <v/>
      </c>
      <c r="AC14533" s="7"/>
      <c r="AD14533" t="s">
        <v>9223</v>
      </c>
      <c r="AE14533">
        <f t="shared" si="916"/>
        <v>0</v>
      </c>
      <c r="AG14533" s="2"/>
      <c r="AI14533" s="7"/>
    </row>
    <row r="14534" spans="1:49" ht="11" customHeight="1" outlineLevel="1" x14ac:dyDescent="0.25">
      <c r="A14534" t="s">
        <v>1937</v>
      </c>
      <c r="C14534" s="2" t="s">
        <v>12953</v>
      </c>
      <c r="D14534" s="2">
        <v>1254</v>
      </c>
      <c r="E14534" s="7">
        <v>1987</v>
      </c>
      <c r="F14534" s="5" t="s">
        <v>3969</v>
      </c>
      <c r="H14534" s="5" t="s">
        <v>5398</v>
      </c>
      <c r="I14534" s="6" t="s">
        <v>5399</v>
      </c>
      <c r="J14534" s="6" t="s">
        <v>14788</v>
      </c>
      <c r="K14534" s="17">
        <v>3</v>
      </c>
      <c r="L14534" s="17" t="s">
        <v>7730</v>
      </c>
      <c r="M14534" s="9">
        <v>2</v>
      </c>
      <c r="N14534" s="9"/>
      <c r="O14534" s="21"/>
      <c r="Q14534" s="29"/>
      <c r="U14534" s="17"/>
      <c r="V14534" s="2">
        <v>1191</v>
      </c>
      <c r="Y14534" t="str">
        <f t="shared" si="914"/>
        <v/>
      </c>
      <c r="AA14534" t="str">
        <f t="shared" si="915"/>
        <v/>
      </c>
      <c r="AC14534" s="7"/>
      <c r="AD14534" t="s">
        <v>5399</v>
      </c>
      <c r="AE14534">
        <f t="shared" si="916"/>
        <v>1</v>
      </c>
      <c r="AG14534" s="2"/>
      <c r="AH14534" t="s">
        <v>4921</v>
      </c>
      <c r="AI14534" s="7" t="s">
        <v>4610</v>
      </c>
    </row>
    <row r="14535" spans="1:49" ht="11" customHeight="1" outlineLevel="1" x14ac:dyDescent="0.25">
      <c r="A14535" t="s">
        <v>1937</v>
      </c>
      <c r="C14535" s="2" t="s">
        <v>12953</v>
      </c>
      <c r="D14535" s="2">
        <v>1402</v>
      </c>
      <c r="E14535" s="7">
        <v>1990</v>
      </c>
      <c r="F14535" s="5" t="s">
        <v>3969</v>
      </c>
      <c r="H14535" s="5" t="s">
        <v>5398</v>
      </c>
      <c r="I14535" s="6" t="s">
        <v>12483</v>
      </c>
      <c r="J14535" s="6" t="s">
        <v>7554</v>
      </c>
      <c r="K14535" s="17">
        <v>7</v>
      </c>
      <c r="L14535" s="17" t="s">
        <v>20076</v>
      </c>
      <c r="M14535" s="9"/>
      <c r="N14535" s="9"/>
      <c r="O14535" s="21"/>
      <c r="Q14535" s="29"/>
      <c r="U14535" s="17"/>
      <c r="V14535" s="2"/>
      <c r="Y14535" t="str">
        <f t="shared" si="914"/>
        <v/>
      </c>
      <c r="AA14535" t="str">
        <f t="shared" si="915"/>
        <v/>
      </c>
      <c r="AC14535" s="7"/>
      <c r="AD14535" t="s">
        <v>12483</v>
      </c>
      <c r="AE14535">
        <f t="shared" si="916"/>
        <v>0</v>
      </c>
      <c r="AG14535" s="2"/>
      <c r="AI14535" s="7"/>
    </row>
    <row r="14536" spans="1:49" ht="11" customHeight="1" outlineLevel="1" x14ac:dyDescent="0.25">
      <c r="A14536" t="s">
        <v>1937</v>
      </c>
      <c r="C14536" s="2" t="s">
        <v>12953</v>
      </c>
      <c r="D14536" s="2">
        <v>1403</v>
      </c>
      <c r="E14536" s="7">
        <v>1990</v>
      </c>
      <c r="F14536" s="5" t="s">
        <v>595</v>
      </c>
      <c r="H14536" s="5" t="s">
        <v>5398</v>
      </c>
      <c r="I14536" s="6" t="s">
        <v>14779</v>
      </c>
      <c r="J14536" s="6" t="s">
        <v>7554</v>
      </c>
      <c r="K14536" s="17">
        <v>7</v>
      </c>
      <c r="L14536" s="17" t="s">
        <v>20076</v>
      </c>
      <c r="M14536" s="9"/>
      <c r="N14536" s="9"/>
      <c r="O14536" s="21"/>
      <c r="Q14536" s="29"/>
      <c r="U14536" s="17"/>
      <c r="V14536" s="2"/>
      <c r="Y14536" t="str">
        <f t="shared" si="914"/>
        <v/>
      </c>
      <c r="AA14536" t="str">
        <f t="shared" si="915"/>
        <v/>
      </c>
      <c r="AC14536" s="7"/>
      <c r="AD14536" t="s">
        <v>14779</v>
      </c>
      <c r="AE14536">
        <f t="shared" si="916"/>
        <v>0</v>
      </c>
      <c r="AG14536" s="2"/>
      <c r="AI14536" s="7"/>
    </row>
    <row r="14537" spans="1:49" ht="11" customHeight="1" outlineLevel="1" x14ac:dyDescent="0.25">
      <c r="A14537" t="s">
        <v>1937</v>
      </c>
      <c r="C14537" s="2" t="s">
        <v>12953</v>
      </c>
      <c r="D14537" s="2">
        <v>1404</v>
      </c>
      <c r="E14537" s="7">
        <v>1990</v>
      </c>
      <c r="F14537" s="5" t="s">
        <v>11124</v>
      </c>
      <c r="H14537" s="5" t="s">
        <v>5398</v>
      </c>
      <c r="I14537" s="6" t="s">
        <v>14780</v>
      </c>
      <c r="J14537" s="6" t="s">
        <v>7554</v>
      </c>
      <c r="K14537" s="17">
        <v>7</v>
      </c>
      <c r="L14537" s="17" t="s">
        <v>20076</v>
      </c>
      <c r="M14537" s="9"/>
      <c r="N14537" s="9"/>
      <c r="O14537" s="21"/>
      <c r="Q14537" s="29"/>
      <c r="U14537" s="17"/>
      <c r="V14537" s="2"/>
      <c r="Y14537" t="str">
        <f t="shared" si="914"/>
        <v/>
      </c>
      <c r="AA14537" t="str">
        <f t="shared" si="915"/>
        <v/>
      </c>
      <c r="AC14537" s="7"/>
      <c r="AD14537" t="s">
        <v>14780</v>
      </c>
      <c r="AE14537">
        <f t="shared" si="916"/>
        <v>0</v>
      </c>
      <c r="AG14537" s="2"/>
      <c r="AI14537" s="7"/>
    </row>
    <row r="14538" spans="1:49" ht="11" customHeight="1" outlineLevel="1" x14ac:dyDescent="0.25">
      <c r="A14538" t="s">
        <v>1937</v>
      </c>
      <c r="C14538" s="2" t="s">
        <v>12953</v>
      </c>
      <c r="D14538" s="2">
        <v>1405</v>
      </c>
      <c r="E14538" s="7">
        <v>1990</v>
      </c>
      <c r="F14538" s="5" t="s">
        <v>3970</v>
      </c>
      <c r="H14538" s="5" t="s">
        <v>5398</v>
      </c>
      <c r="I14538" s="6" t="s">
        <v>7698</v>
      </c>
      <c r="J14538" s="6" t="s">
        <v>7554</v>
      </c>
      <c r="K14538" s="17">
        <v>7</v>
      </c>
      <c r="L14538" s="17" t="s">
        <v>20076</v>
      </c>
      <c r="M14538" s="9"/>
      <c r="N14538" s="9"/>
      <c r="O14538" s="21"/>
      <c r="Q14538" s="29"/>
      <c r="U14538" s="17"/>
      <c r="V14538" s="2"/>
      <c r="Y14538" t="str">
        <f t="shared" si="914"/>
        <v/>
      </c>
      <c r="AA14538" t="str">
        <f t="shared" si="915"/>
        <v/>
      </c>
      <c r="AC14538" s="7"/>
      <c r="AD14538" t="s">
        <v>7698</v>
      </c>
      <c r="AE14538">
        <f t="shared" si="916"/>
        <v>0</v>
      </c>
      <c r="AG14538" s="2"/>
      <c r="AI14538" s="7"/>
    </row>
    <row r="14539" spans="1:49" ht="11" customHeight="1" outlineLevel="1" x14ac:dyDescent="0.25">
      <c r="A14539" t="s">
        <v>1937</v>
      </c>
      <c r="C14539" s="2" t="s">
        <v>12953</v>
      </c>
      <c r="D14539" s="2" t="s">
        <v>14777</v>
      </c>
      <c r="E14539" s="7">
        <v>1990</v>
      </c>
      <c r="F14539" s="5" t="s">
        <v>14778</v>
      </c>
      <c r="H14539" s="5" t="s">
        <v>5398</v>
      </c>
      <c r="I14539" s="6" t="s">
        <v>7554</v>
      </c>
      <c r="J14539" s="6" t="s">
        <v>7554</v>
      </c>
      <c r="K14539" s="17">
        <v>7</v>
      </c>
      <c r="L14539" s="17" t="s">
        <v>7730</v>
      </c>
      <c r="M14539" s="9">
        <v>9</v>
      </c>
      <c r="N14539" s="9"/>
      <c r="O14539" s="21"/>
      <c r="Q14539" s="29"/>
      <c r="U14539" s="17"/>
      <c r="V14539" s="2"/>
      <c r="Y14539" t="str">
        <f t="shared" si="914"/>
        <v/>
      </c>
      <c r="AA14539">
        <f t="shared" si="915"/>
        <v>1</v>
      </c>
      <c r="AC14539" s="7"/>
      <c r="AD14539" t="s">
        <v>7554</v>
      </c>
      <c r="AE14539">
        <f t="shared" si="916"/>
        <v>0</v>
      </c>
      <c r="AG14539" s="2"/>
      <c r="AI14539" s="7"/>
    </row>
    <row r="14540" spans="1:49" ht="11" customHeight="1" outlineLevel="1" x14ac:dyDescent="0.25">
      <c r="A14540" t="s">
        <v>1937</v>
      </c>
      <c r="C14540" s="2" t="s">
        <v>12953</v>
      </c>
      <c r="D14540" s="2">
        <v>2159</v>
      </c>
      <c r="E14540" s="7">
        <v>2001</v>
      </c>
      <c r="F14540" s="5" t="s">
        <v>595</v>
      </c>
      <c r="H14540" s="5" t="s">
        <v>5398</v>
      </c>
      <c r="I14540" s="6" t="s">
        <v>9607</v>
      </c>
      <c r="J14540" s="6" t="s">
        <v>10910</v>
      </c>
      <c r="K14540" s="17">
        <v>7</v>
      </c>
      <c r="L14540" s="17" t="s">
        <v>7730</v>
      </c>
      <c r="M14540" s="9">
        <v>1.6</v>
      </c>
      <c r="N14540" s="9"/>
      <c r="O14540" s="21"/>
      <c r="Q14540" s="29"/>
      <c r="U14540" s="17"/>
      <c r="V14540" s="2"/>
      <c r="Y14540" t="str">
        <f t="shared" si="914"/>
        <v/>
      </c>
      <c r="AA14540" t="str">
        <f t="shared" si="915"/>
        <v/>
      </c>
      <c r="AC14540" s="7"/>
      <c r="AD14540" t="s">
        <v>9607</v>
      </c>
      <c r="AE14540">
        <f t="shared" si="916"/>
        <v>0</v>
      </c>
      <c r="AG14540" s="2"/>
      <c r="AI14540" s="7"/>
    </row>
    <row r="14541" spans="1:49" ht="11" customHeight="1" outlineLevel="1" x14ac:dyDescent="0.25">
      <c r="A14541" t="s">
        <v>1937</v>
      </c>
      <c r="C14541" s="2" t="s">
        <v>12953</v>
      </c>
      <c r="D14541" s="2">
        <v>2160</v>
      </c>
      <c r="E14541" s="7">
        <v>2001</v>
      </c>
      <c r="F14541" s="5" t="s">
        <v>3264</v>
      </c>
      <c r="H14541" s="5" t="s">
        <v>5398</v>
      </c>
      <c r="I14541" s="6" t="s">
        <v>14782</v>
      </c>
      <c r="J14541" s="6" t="s">
        <v>10910</v>
      </c>
      <c r="K14541" s="17">
        <v>7</v>
      </c>
      <c r="L14541" s="17" t="s">
        <v>7730</v>
      </c>
      <c r="M14541" s="9">
        <v>1.6</v>
      </c>
      <c r="N14541" s="9"/>
      <c r="O14541" s="21"/>
      <c r="Q14541" s="29"/>
      <c r="U14541" s="17"/>
      <c r="V14541" s="2"/>
      <c r="Y14541" t="str">
        <f t="shared" si="914"/>
        <v/>
      </c>
      <c r="AA14541" t="str">
        <f t="shared" si="915"/>
        <v/>
      </c>
      <c r="AC14541" s="7"/>
      <c r="AD14541" t="s">
        <v>14782</v>
      </c>
      <c r="AE14541">
        <f t="shared" si="916"/>
        <v>0</v>
      </c>
      <c r="AG14541" s="2"/>
      <c r="AI14541" s="7"/>
    </row>
    <row r="14542" spans="1:49" ht="11" customHeight="1" outlineLevel="1" x14ac:dyDescent="0.25">
      <c r="A14542" t="s">
        <v>1937</v>
      </c>
      <c r="C14542" s="2" t="s">
        <v>12953</v>
      </c>
      <c r="D14542" s="2">
        <v>2162</v>
      </c>
      <c r="E14542" s="7">
        <v>2001</v>
      </c>
      <c r="F14542" s="5" t="s">
        <v>14781</v>
      </c>
      <c r="H14542" s="5" t="s">
        <v>5398</v>
      </c>
      <c r="I14542" s="6" t="s">
        <v>14733</v>
      </c>
      <c r="J14542" s="6" t="s">
        <v>10910</v>
      </c>
      <c r="K14542" s="17">
        <v>7</v>
      </c>
      <c r="L14542" s="17" t="s">
        <v>7730</v>
      </c>
      <c r="M14542" s="9">
        <v>1.6</v>
      </c>
      <c r="N14542" s="9"/>
      <c r="O14542" s="21"/>
      <c r="Q14542" s="29"/>
      <c r="U14542" s="17"/>
      <c r="V14542" s="2"/>
      <c r="Y14542" t="str">
        <f t="shared" si="914"/>
        <v/>
      </c>
      <c r="AA14542" t="str">
        <f t="shared" si="915"/>
        <v/>
      </c>
      <c r="AC14542" s="7"/>
      <c r="AD14542" t="s">
        <v>14733</v>
      </c>
      <c r="AE14542">
        <f t="shared" si="916"/>
        <v>0</v>
      </c>
      <c r="AG14542" s="2"/>
      <c r="AI14542" s="7"/>
    </row>
    <row r="14543" spans="1:49" ht="11" customHeight="1" outlineLevel="1" x14ac:dyDescent="0.25">
      <c r="A14543" t="s">
        <v>1937</v>
      </c>
      <c r="C14543" s="2" t="s">
        <v>12953</v>
      </c>
      <c r="D14543" s="2" t="s">
        <v>14783</v>
      </c>
      <c r="E14543" s="7">
        <v>2001</v>
      </c>
      <c r="F14543" s="5" t="s">
        <v>14784</v>
      </c>
      <c r="H14543" s="5" t="s">
        <v>5398</v>
      </c>
      <c r="I14543" s="6" t="s">
        <v>7576</v>
      </c>
      <c r="J14543" s="6" t="s">
        <v>10910</v>
      </c>
      <c r="K14543" s="17">
        <v>7</v>
      </c>
      <c r="L14543" s="17" t="s">
        <v>7730</v>
      </c>
      <c r="M14543" s="9">
        <v>3</v>
      </c>
      <c r="N14543" s="9"/>
      <c r="O14543" s="21"/>
      <c r="Q14543" s="29"/>
      <c r="U14543" s="17"/>
      <c r="V14543" s="2"/>
      <c r="Y14543" t="str">
        <f t="shared" si="914"/>
        <v/>
      </c>
      <c r="AA14543">
        <f t="shared" si="915"/>
        <v>1</v>
      </c>
      <c r="AC14543" s="7"/>
      <c r="AD14543" t="s">
        <v>7576</v>
      </c>
      <c r="AE14543">
        <f t="shared" si="916"/>
        <v>0</v>
      </c>
      <c r="AG14543" s="2"/>
      <c r="AI14543" s="7"/>
    </row>
    <row r="14544" spans="1:49" ht="11" customHeight="1" outlineLevel="1" x14ac:dyDescent="0.25">
      <c r="A14544" t="s">
        <v>1937</v>
      </c>
      <c r="C14544" s="2" t="s">
        <v>12953</v>
      </c>
      <c r="D14544" s="2">
        <v>2170</v>
      </c>
      <c r="E14544" s="7">
        <v>2001</v>
      </c>
      <c r="F14544" s="5" t="s">
        <v>14784</v>
      </c>
      <c r="H14544" s="5" t="s">
        <v>5398</v>
      </c>
      <c r="I14544" s="6" t="s">
        <v>7576</v>
      </c>
      <c r="J14544" s="6" t="s">
        <v>14785</v>
      </c>
      <c r="K14544" s="17">
        <v>7</v>
      </c>
      <c r="L14544" s="17" t="s">
        <v>7732</v>
      </c>
      <c r="M14544" s="9"/>
      <c r="N14544" s="9"/>
      <c r="O14544" s="21"/>
      <c r="Q14544" s="29"/>
      <c r="U14544" s="17"/>
      <c r="V14544" s="2"/>
      <c r="Y14544" t="str">
        <f t="shared" si="914"/>
        <v/>
      </c>
      <c r="AA14544">
        <f t="shared" si="915"/>
        <v>1</v>
      </c>
      <c r="AC14544" s="7"/>
      <c r="AD14544" t="s">
        <v>7576</v>
      </c>
      <c r="AE14544">
        <f t="shared" si="916"/>
        <v>0</v>
      </c>
      <c r="AG14544" s="2"/>
      <c r="AI14544" s="7"/>
    </row>
    <row r="14545" spans="1:49" ht="11" customHeight="1" x14ac:dyDescent="0.25">
      <c r="A14545" t="s">
        <v>12570</v>
      </c>
      <c r="B14545" t="s">
        <v>12127</v>
      </c>
      <c r="C14545" s="2" t="s">
        <v>11983</v>
      </c>
      <c r="E14545" s="7"/>
      <c r="F14545" s="5"/>
      <c r="H14545" s="5"/>
      <c r="I14545" s="6"/>
      <c r="J14545" s="6"/>
      <c r="K14545" s="17"/>
      <c r="L14545" s="17"/>
      <c r="M14545" s="9"/>
      <c r="N14545" s="9">
        <f>SUM(M14546:M14757)</f>
        <v>237.39999999999998</v>
      </c>
      <c r="O14545" s="21">
        <v>10006</v>
      </c>
      <c r="P14545">
        <f>COUNTIF(L14546:L14757,"*")</f>
        <v>212</v>
      </c>
      <c r="Q14545" s="29">
        <f>P14545/O14545</f>
        <v>2.1187287627423546E-2</v>
      </c>
      <c r="R14545">
        <f>COUNTIF(L14546:L14757,"Y")+COUNTIF(L14546:L14757,"S")</f>
        <v>168</v>
      </c>
      <c r="U14545" s="17" t="s">
        <v>7730</v>
      </c>
      <c r="V14545" s="2"/>
      <c r="W14545" t="s">
        <v>18505</v>
      </c>
      <c r="Y14545" t="str">
        <f t="shared" si="914"/>
        <v/>
      </c>
      <c r="AA14545" t="str">
        <f t="shared" si="915"/>
        <v/>
      </c>
      <c r="AC14545" s="7"/>
      <c r="AF14545">
        <f>COUNTIF(AE14546:AE14757,"1")</f>
        <v>12</v>
      </c>
      <c r="AG14545" s="2"/>
      <c r="AI14545" s="7"/>
      <c r="AJ14545">
        <f>COUNTIF($K14546:$K14757,"1")-COUNTIFS($K14546:$K14757,"1",$L14546:$L14757,"V")</f>
        <v>41</v>
      </c>
      <c r="AK14545">
        <f>COUNTIFS($K14546:$K14757,"1",$L14546:$L14757,"Y")+COUNTIFS($K14546:$K14757,"1",$L14546:$L14757,"s")</f>
        <v>27</v>
      </c>
      <c r="AL14545">
        <f>COUNTIF($K14546:$K14757,"2")-COUNTIFS($K14546:$K14757,"2",$L14546:$L14757,"V")</f>
        <v>2</v>
      </c>
      <c r="AM14545">
        <f>COUNTIFS($K14546:$K14757,"2",$L14546:$L14757,"Y")+COUNTIFS($K14546:$K14757,"2",$L14546:$L14757,"s")</f>
        <v>2</v>
      </c>
      <c r="AN14545">
        <f>COUNTIF($K14546:$K14757,"3")-COUNTIFS($K14546:$K14757,"3",$L14546:$L14757,"V")</f>
        <v>14</v>
      </c>
      <c r="AO14545">
        <f>COUNTIFS($K14546:$K14757,"3",$L14546:$L14757,"Y")+COUNTIFS($K14546:$K14757,"3",$L14546:$L14757,"s")</f>
        <v>7</v>
      </c>
      <c r="AP14545">
        <f>COUNTIF($K14546:$K14757,"4")-COUNTIFS($K14546:$K14757,"4",$L14546:$L14757,"V")</f>
        <v>8</v>
      </c>
      <c r="AQ14545">
        <f>COUNTIFS($K14546:$K14757,"4",$L14546:$L14757,"Y")+COUNTIFS($K14546:$K14757,"4",$L14546:$L14757,"s")</f>
        <v>8</v>
      </c>
      <c r="AR14545">
        <f>COUNTIF($K14546:$K14757,"5")-COUNTIFS($K14546:$K14757,"5",$L14546:$L14757,"V")</f>
        <v>0</v>
      </c>
      <c r="AS14545">
        <f>COUNTIFS($K14546:$K14757,"5",$L14546:$L14757,"Y")+COUNTIFS($K14546:$K14757,"5",$L14546:$L14757,"s")</f>
        <v>0</v>
      </c>
      <c r="AT14545">
        <f>COUNTIF($K14546:$K14757,"6")-COUNTIFS($K14546:$K14757,"6",$L14546:$L14757,"V")</f>
        <v>0</v>
      </c>
      <c r="AU14545">
        <f>COUNTIFS($K14546:$K14757,"6",$L14546:$L14757,"Y")+COUNTIFS($K14546:$K14757,"6",$L14546:$L14757,"s")</f>
        <v>0</v>
      </c>
      <c r="AV14545">
        <f>COUNTIF($K14546:$K14757,"7")-COUNTIFS($K14546:$K14757,"7",$L14546:$L14757,"V")</f>
        <v>147</v>
      </c>
      <c r="AW14545">
        <f>COUNTIFS($K14546:$K14757,"7",$L14546:$L14757,"Y")+COUNTIFS($K14546:$K14757,"7",$L14546:$L14757,"s")</f>
        <v>124</v>
      </c>
    </row>
    <row r="14546" spans="1:49" ht="11" customHeight="1" outlineLevel="1" x14ac:dyDescent="0.25">
      <c r="A14546" t="s">
        <v>1067</v>
      </c>
      <c r="C14546" s="2" t="s">
        <v>11983</v>
      </c>
      <c r="D14546" s="2">
        <v>834</v>
      </c>
      <c r="E14546" s="7">
        <v>1970</v>
      </c>
      <c r="F14546" s="5" t="s">
        <v>12129</v>
      </c>
      <c r="H14546" s="5" t="s">
        <v>5398</v>
      </c>
      <c r="I14546" s="6" t="s">
        <v>5399</v>
      </c>
      <c r="J14546" s="6" t="s">
        <v>12128</v>
      </c>
      <c r="K14546" s="17">
        <v>1</v>
      </c>
      <c r="L14546" s="17" t="s">
        <v>7730</v>
      </c>
      <c r="M14546" s="9">
        <v>4</v>
      </c>
      <c r="N14546" s="9"/>
      <c r="O14546" s="21"/>
      <c r="Q14546" s="29"/>
      <c r="U14546" s="17"/>
      <c r="V14546" s="2" t="s">
        <v>1068</v>
      </c>
      <c r="Y14546" t="str">
        <f t="shared" si="914"/>
        <v/>
      </c>
      <c r="AA14546">
        <f t="shared" si="915"/>
        <v>1</v>
      </c>
      <c r="AC14546" s="7"/>
      <c r="AD14546" t="s">
        <v>5399</v>
      </c>
      <c r="AE14546">
        <f t="shared" ref="AE14546:AE14609" si="917">COUNTIF(I14546,"*Fuji*")</f>
        <v>1</v>
      </c>
      <c r="AG14546" s="2"/>
      <c r="AH14546" t="s">
        <v>4921</v>
      </c>
      <c r="AI14546" s="7" t="s">
        <v>4610</v>
      </c>
    </row>
    <row r="14547" spans="1:49" ht="11" customHeight="1" outlineLevel="1" x14ac:dyDescent="0.25">
      <c r="A14547" t="s">
        <v>1067</v>
      </c>
      <c r="C14547" s="2" t="s">
        <v>11983</v>
      </c>
      <c r="D14547" s="2">
        <v>923</v>
      </c>
      <c r="E14547" s="7">
        <v>1971</v>
      </c>
      <c r="F14547" s="5" t="s">
        <v>1654</v>
      </c>
      <c r="H14547" s="5" t="s">
        <v>5398</v>
      </c>
      <c r="I14547" s="6" t="s">
        <v>9136</v>
      </c>
      <c r="J14547" s="6" t="s">
        <v>9457</v>
      </c>
      <c r="K14547" s="17">
        <v>4</v>
      </c>
      <c r="L14547" s="17" t="s">
        <v>7730</v>
      </c>
      <c r="M14547" s="9">
        <v>0.2</v>
      </c>
      <c r="N14547" s="9"/>
      <c r="O14547" s="21"/>
      <c r="Q14547" s="29"/>
      <c r="U14547" s="17"/>
      <c r="V14547" s="2"/>
      <c r="Y14547" t="str">
        <f t="shared" si="914"/>
        <v/>
      </c>
      <c r="AA14547" t="str">
        <f t="shared" si="915"/>
        <v/>
      </c>
      <c r="AC14547" s="7"/>
      <c r="AD14547" t="s">
        <v>9136</v>
      </c>
      <c r="AE14547">
        <f t="shared" si="917"/>
        <v>0</v>
      </c>
      <c r="AG14547" s="2"/>
      <c r="AI14547" s="7"/>
    </row>
    <row r="14548" spans="1:49" ht="11" customHeight="1" outlineLevel="1" x14ac:dyDescent="0.25">
      <c r="A14548" t="s">
        <v>1067</v>
      </c>
      <c r="C14548" s="2" t="s">
        <v>11983</v>
      </c>
      <c r="D14548" s="2">
        <v>928</v>
      </c>
      <c r="E14548" s="7">
        <v>1971</v>
      </c>
      <c r="F14548" s="5" t="s">
        <v>12130</v>
      </c>
      <c r="H14548" s="5" t="s">
        <v>5398</v>
      </c>
      <c r="I14548" s="6" t="s">
        <v>9136</v>
      </c>
      <c r="J14548" s="6" t="s">
        <v>9457</v>
      </c>
      <c r="K14548" s="17">
        <v>4</v>
      </c>
      <c r="L14548" s="17" t="s">
        <v>7730</v>
      </c>
      <c r="M14548" s="9">
        <v>0.9</v>
      </c>
      <c r="N14548" s="9"/>
      <c r="O14548" s="21"/>
      <c r="Q14548" s="29"/>
      <c r="U14548" s="17"/>
      <c r="V14548" s="2"/>
      <c r="Y14548" t="str">
        <f t="shared" si="914"/>
        <v/>
      </c>
      <c r="AA14548" t="str">
        <f t="shared" si="915"/>
        <v/>
      </c>
      <c r="AC14548" s="7"/>
      <c r="AD14548" t="s">
        <v>9136</v>
      </c>
      <c r="AE14548">
        <f t="shared" si="917"/>
        <v>0</v>
      </c>
      <c r="AG14548" s="2"/>
      <c r="AI14548" s="7"/>
    </row>
    <row r="14549" spans="1:49" ht="11" customHeight="1" outlineLevel="1" x14ac:dyDescent="0.25">
      <c r="A14549" t="s">
        <v>1067</v>
      </c>
      <c r="C14549" s="2" t="s">
        <v>11983</v>
      </c>
      <c r="D14549" s="2">
        <v>929</v>
      </c>
      <c r="E14549" s="7">
        <v>1971</v>
      </c>
      <c r="F14549" s="5" t="s">
        <v>10260</v>
      </c>
      <c r="H14549" s="5" t="s">
        <v>5398</v>
      </c>
      <c r="I14549" s="6" t="s">
        <v>9136</v>
      </c>
      <c r="J14549" s="6" t="s">
        <v>9457</v>
      </c>
      <c r="K14549" s="17">
        <v>4</v>
      </c>
      <c r="L14549" s="17" t="s">
        <v>7730</v>
      </c>
      <c r="M14549" s="9">
        <v>7</v>
      </c>
      <c r="N14549" s="9"/>
      <c r="O14549" s="21"/>
      <c r="Q14549" s="29"/>
      <c r="U14549" s="17"/>
      <c r="V14549" s="2"/>
      <c r="Y14549" t="str">
        <f t="shared" si="914"/>
        <v/>
      </c>
      <c r="AA14549">
        <f t="shared" si="915"/>
        <v>1</v>
      </c>
      <c r="AC14549" s="7"/>
      <c r="AD14549" t="s">
        <v>9136</v>
      </c>
      <c r="AE14549">
        <f t="shared" si="917"/>
        <v>0</v>
      </c>
      <c r="AG14549" s="2"/>
      <c r="AI14549" s="7"/>
    </row>
    <row r="14550" spans="1:49" ht="11" customHeight="1" outlineLevel="1" x14ac:dyDescent="0.25">
      <c r="A14550" t="s">
        <v>1067</v>
      </c>
      <c r="C14550" s="2" t="s">
        <v>11983</v>
      </c>
      <c r="D14550" s="2">
        <v>1246</v>
      </c>
      <c r="E14550" s="7">
        <v>1976</v>
      </c>
      <c r="F14550" s="5" t="s">
        <v>144</v>
      </c>
      <c r="H14550" s="5" t="s">
        <v>5398</v>
      </c>
      <c r="I14550" s="6" t="s">
        <v>12131</v>
      </c>
      <c r="J14550" s="6" t="s">
        <v>12132</v>
      </c>
      <c r="K14550" s="17">
        <v>1</v>
      </c>
      <c r="L14550" s="17" t="s">
        <v>7730</v>
      </c>
      <c r="M14550" s="9">
        <v>0.7</v>
      </c>
      <c r="N14550" s="9"/>
      <c r="O14550" s="21"/>
      <c r="Q14550" s="29"/>
      <c r="S14550">
        <v>1</v>
      </c>
      <c r="T14550">
        <v>1</v>
      </c>
      <c r="U14550" s="17"/>
      <c r="V14550" s="2"/>
      <c r="Y14550" t="str">
        <f t="shared" si="914"/>
        <v/>
      </c>
      <c r="AA14550" t="str">
        <f t="shared" si="915"/>
        <v/>
      </c>
      <c r="AC14550" s="7"/>
      <c r="AD14550" t="s">
        <v>12131</v>
      </c>
      <c r="AE14550">
        <f t="shared" si="917"/>
        <v>0</v>
      </c>
      <c r="AG14550" s="2"/>
      <c r="AI14550" s="7"/>
    </row>
    <row r="14551" spans="1:49" ht="11" customHeight="1" outlineLevel="1" x14ac:dyDescent="0.25">
      <c r="A14551" t="s">
        <v>1067</v>
      </c>
      <c r="C14551" s="2" t="s">
        <v>11983</v>
      </c>
      <c r="D14551" s="2">
        <v>1247</v>
      </c>
      <c r="E14551" s="7">
        <v>1976</v>
      </c>
      <c r="F14551" s="5" t="s">
        <v>16158</v>
      </c>
      <c r="H14551" s="5" t="s">
        <v>5398</v>
      </c>
      <c r="I14551" s="6" t="s">
        <v>12131</v>
      </c>
      <c r="J14551" s="6" t="s">
        <v>12132</v>
      </c>
      <c r="K14551" s="17">
        <v>2</v>
      </c>
      <c r="L14551" s="17" t="s">
        <v>7730</v>
      </c>
      <c r="M14551" s="9">
        <v>1.2</v>
      </c>
      <c r="N14551" s="9"/>
      <c r="O14551" s="21"/>
      <c r="Q14551" s="29"/>
      <c r="U14551" s="17"/>
      <c r="V14551" s="2"/>
      <c r="Y14551" t="str">
        <f t="shared" si="914"/>
        <v/>
      </c>
      <c r="AA14551" t="str">
        <f t="shared" si="915"/>
        <v/>
      </c>
      <c r="AC14551" s="7"/>
      <c r="AD14551" t="s">
        <v>12131</v>
      </c>
      <c r="AE14551">
        <f t="shared" si="917"/>
        <v>0</v>
      </c>
      <c r="AG14551" s="2"/>
      <c r="AI14551" s="7"/>
    </row>
    <row r="14552" spans="1:49" ht="11" customHeight="1" outlineLevel="1" x14ac:dyDescent="0.25">
      <c r="A14552" t="s">
        <v>1067</v>
      </c>
      <c r="C14552" s="2" t="s">
        <v>11983</v>
      </c>
      <c r="D14552" s="2">
        <v>1248</v>
      </c>
      <c r="E14552" s="7">
        <v>1976</v>
      </c>
      <c r="F14552" s="5" t="s">
        <v>12130</v>
      </c>
      <c r="H14552" s="5" t="s">
        <v>5398</v>
      </c>
      <c r="I14552" s="6" t="s">
        <v>12131</v>
      </c>
      <c r="J14552" s="6" t="s">
        <v>12132</v>
      </c>
      <c r="K14552" s="17">
        <v>3</v>
      </c>
      <c r="L14552" s="17" t="s">
        <v>7730</v>
      </c>
      <c r="M14552" s="9">
        <v>0.4</v>
      </c>
      <c r="N14552" s="9"/>
      <c r="O14552" s="21"/>
      <c r="Q14552" s="29"/>
      <c r="U14552" s="17"/>
      <c r="V14552" s="2"/>
      <c r="Y14552" t="str">
        <f t="shared" si="914"/>
        <v/>
      </c>
      <c r="AA14552" t="str">
        <f t="shared" si="915"/>
        <v/>
      </c>
      <c r="AC14552" s="7"/>
      <c r="AD14552" t="s">
        <v>12131</v>
      </c>
      <c r="AE14552">
        <f t="shared" si="917"/>
        <v>0</v>
      </c>
      <c r="AG14552" s="2"/>
      <c r="AI14552" s="7"/>
    </row>
    <row r="14553" spans="1:49" ht="11" customHeight="1" outlineLevel="1" x14ac:dyDescent="0.25">
      <c r="A14553" t="s">
        <v>1067</v>
      </c>
      <c r="C14553" s="2" t="s">
        <v>11983</v>
      </c>
      <c r="D14553" s="2" t="s">
        <v>12133</v>
      </c>
      <c r="E14553" s="7">
        <v>1976</v>
      </c>
      <c r="F14553" s="5" t="s">
        <v>12134</v>
      </c>
      <c r="H14553" s="5" t="s">
        <v>5398</v>
      </c>
      <c r="I14553" s="6" t="s">
        <v>12131</v>
      </c>
      <c r="J14553" s="6" t="s">
        <v>12132</v>
      </c>
      <c r="K14553" s="17">
        <v>3</v>
      </c>
      <c r="L14553" s="17" t="s">
        <v>7732</v>
      </c>
      <c r="M14553" s="9"/>
      <c r="N14553" s="9"/>
      <c r="O14553" s="21"/>
      <c r="Q14553" s="29"/>
      <c r="U14553" s="17"/>
      <c r="V14553" s="2"/>
      <c r="Y14553" t="str">
        <f t="shared" si="914"/>
        <v/>
      </c>
      <c r="AA14553">
        <f t="shared" si="915"/>
        <v>1</v>
      </c>
      <c r="AC14553" s="7"/>
      <c r="AD14553" t="s">
        <v>12131</v>
      </c>
      <c r="AE14553">
        <f t="shared" si="917"/>
        <v>0</v>
      </c>
      <c r="AG14553" s="2"/>
      <c r="AI14553" s="7"/>
    </row>
    <row r="14554" spans="1:49" ht="11" customHeight="1" outlineLevel="1" x14ac:dyDescent="0.25">
      <c r="A14554" t="s">
        <v>1067</v>
      </c>
      <c r="C14554" s="2" t="s">
        <v>11983</v>
      </c>
      <c r="D14554" s="2">
        <v>1644</v>
      </c>
      <c r="E14554" s="7">
        <v>1981</v>
      </c>
      <c r="F14554" s="5" t="s">
        <v>2383</v>
      </c>
      <c r="H14554" s="5" t="s">
        <v>5398</v>
      </c>
      <c r="I14554" s="6" t="s">
        <v>12136</v>
      </c>
      <c r="J14554" s="6" t="s">
        <v>12135</v>
      </c>
      <c r="K14554" s="17">
        <v>2</v>
      </c>
      <c r="L14554" s="17" t="s">
        <v>7730</v>
      </c>
      <c r="M14554" s="9">
        <v>0.4</v>
      </c>
      <c r="N14554" s="9"/>
      <c r="O14554" s="21"/>
      <c r="Q14554" s="29"/>
      <c r="U14554" s="17"/>
      <c r="V14554" s="2"/>
      <c r="Y14554" t="str">
        <f t="shared" si="914"/>
        <v/>
      </c>
      <c r="AA14554" t="str">
        <f t="shared" si="915"/>
        <v/>
      </c>
      <c r="AC14554" s="7"/>
      <c r="AD14554" t="s">
        <v>12136</v>
      </c>
      <c r="AE14554">
        <f t="shared" si="917"/>
        <v>0</v>
      </c>
      <c r="AG14554" s="2"/>
      <c r="AI14554" s="7"/>
    </row>
    <row r="14555" spans="1:49" ht="11" customHeight="1" outlineLevel="1" x14ac:dyDescent="0.25">
      <c r="A14555" t="s">
        <v>1067</v>
      </c>
      <c r="C14555" s="2" t="s">
        <v>11983</v>
      </c>
      <c r="D14555" s="2" t="s">
        <v>12480</v>
      </c>
      <c r="E14555" s="7">
        <v>1994</v>
      </c>
      <c r="F14555" s="5" t="s">
        <v>12481</v>
      </c>
      <c r="H14555" s="5" t="s">
        <v>5398</v>
      </c>
      <c r="I14555" s="6" t="s">
        <v>2352</v>
      </c>
      <c r="J14555" s="6" t="s">
        <v>8499</v>
      </c>
      <c r="K14555" s="17">
        <v>1</v>
      </c>
      <c r="L14555" s="17" t="s">
        <v>7730</v>
      </c>
      <c r="M14555" s="9">
        <v>5</v>
      </c>
      <c r="N14555" s="9"/>
      <c r="O14555" s="21"/>
      <c r="Q14555" s="29"/>
      <c r="U14555" s="17"/>
      <c r="V14555" s="2"/>
      <c r="X14555" t="s">
        <v>7732</v>
      </c>
      <c r="Y14555" t="str">
        <f t="shared" si="914"/>
        <v/>
      </c>
      <c r="AA14555">
        <f t="shared" si="915"/>
        <v>1</v>
      </c>
      <c r="AC14555" s="7"/>
      <c r="AD14555" t="s">
        <v>2352</v>
      </c>
      <c r="AE14555">
        <f t="shared" si="917"/>
        <v>0</v>
      </c>
      <c r="AG14555" s="2">
        <v>1</v>
      </c>
      <c r="AI14555" s="7"/>
    </row>
    <row r="14556" spans="1:49" ht="11" customHeight="1" outlineLevel="1" x14ac:dyDescent="0.25">
      <c r="A14556" t="s">
        <v>1067</v>
      </c>
      <c r="C14556" s="2" t="s">
        <v>11983</v>
      </c>
      <c r="D14556" s="2">
        <v>2603</v>
      </c>
      <c r="E14556" s="7">
        <v>1997</v>
      </c>
      <c r="F14556" s="8" t="s">
        <v>21219</v>
      </c>
      <c r="H14556" s="5" t="s">
        <v>5398</v>
      </c>
      <c r="I14556" s="39" t="s">
        <v>21220</v>
      </c>
      <c r="J14556" s="6" t="s">
        <v>21221</v>
      </c>
      <c r="K14556" s="17">
        <v>4</v>
      </c>
      <c r="L14556" s="17" t="s">
        <v>7730</v>
      </c>
      <c r="M14556" s="9">
        <v>6.75</v>
      </c>
      <c r="N14556" s="9"/>
      <c r="O14556" s="21"/>
      <c r="Q14556" s="29"/>
      <c r="U14556" s="17"/>
      <c r="V14556" s="2"/>
      <c r="Y14556" t="str">
        <f t="shared" si="914"/>
        <v/>
      </c>
      <c r="AA14556" t="str">
        <f t="shared" si="915"/>
        <v/>
      </c>
      <c r="AC14556" s="7"/>
      <c r="AD14556" s="1" t="s">
        <v>21220</v>
      </c>
      <c r="AE14556">
        <f t="shared" si="917"/>
        <v>0</v>
      </c>
      <c r="AG14556" s="2"/>
      <c r="AI14556" s="7"/>
    </row>
    <row r="14557" spans="1:49" ht="11" customHeight="1" outlineLevel="1" x14ac:dyDescent="0.25">
      <c r="A14557" t="s">
        <v>1067</v>
      </c>
      <c r="C14557" s="2" t="s">
        <v>11983</v>
      </c>
      <c r="D14557" s="2">
        <v>2604</v>
      </c>
      <c r="E14557" s="7">
        <v>1997</v>
      </c>
      <c r="F14557" s="8" t="s">
        <v>21222</v>
      </c>
      <c r="H14557" s="5" t="s">
        <v>5398</v>
      </c>
      <c r="I14557" s="39" t="s">
        <v>21220</v>
      </c>
      <c r="J14557" s="6" t="s">
        <v>21221</v>
      </c>
      <c r="K14557" s="17">
        <v>4</v>
      </c>
      <c r="L14557" s="17" t="s">
        <v>7730</v>
      </c>
      <c r="M14557" s="9">
        <v>6.75</v>
      </c>
      <c r="N14557" s="9"/>
      <c r="O14557" s="21"/>
      <c r="Q14557" s="29"/>
      <c r="U14557" s="17"/>
      <c r="V14557" s="2"/>
      <c r="Y14557" t="str">
        <f t="shared" si="914"/>
        <v/>
      </c>
      <c r="AA14557" t="str">
        <f t="shared" si="915"/>
        <v/>
      </c>
      <c r="AC14557" s="7"/>
      <c r="AD14557" s="1" t="s">
        <v>21220</v>
      </c>
      <c r="AE14557">
        <f t="shared" si="917"/>
        <v>0</v>
      </c>
      <c r="AG14557" s="2"/>
      <c r="AI14557" s="7"/>
    </row>
    <row r="14558" spans="1:49" ht="11" customHeight="1" outlineLevel="1" x14ac:dyDescent="0.25">
      <c r="A14558" t="s">
        <v>1067</v>
      </c>
      <c r="C14558" s="2" t="s">
        <v>11983</v>
      </c>
      <c r="D14558" s="2">
        <v>2712</v>
      </c>
      <c r="E14558" s="7">
        <v>1997</v>
      </c>
      <c r="F14558" s="5" t="s">
        <v>12137</v>
      </c>
      <c r="H14558" s="5" t="s">
        <v>5398</v>
      </c>
      <c r="I14558" s="6" t="s">
        <v>12138</v>
      </c>
      <c r="J14558" s="6" t="s">
        <v>8499</v>
      </c>
      <c r="K14558" s="17">
        <v>1</v>
      </c>
      <c r="L14558" s="17" t="s">
        <v>7730</v>
      </c>
      <c r="M14558" s="9">
        <v>13</v>
      </c>
      <c r="N14558" s="9"/>
      <c r="O14558" s="21"/>
      <c r="Q14558" s="29"/>
      <c r="S14558">
        <v>1</v>
      </c>
      <c r="T14558">
        <v>1</v>
      </c>
      <c r="U14558" s="17"/>
      <c r="V14558" s="2">
        <v>1834</v>
      </c>
      <c r="Y14558" t="str">
        <f t="shared" si="914"/>
        <v/>
      </c>
      <c r="AA14558">
        <f t="shared" si="915"/>
        <v>1</v>
      </c>
      <c r="AC14558" s="7"/>
      <c r="AD14558" t="s">
        <v>12138</v>
      </c>
      <c r="AE14558">
        <f t="shared" si="917"/>
        <v>0</v>
      </c>
      <c r="AG14558" s="2">
        <v>1</v>
      </c>
      <c r="AH14558" s="1" t="s">
        <v>3354</v>
      </c>
      <c r="AI14558" s="7" t="s">
        <v>4922</v>
      </c>
    </row>
    <row r="14559" spans="1:49" ht="11" customHeight="1" outlineLevel="1" x14ac:dyDescent="0.25">
      <c r="A14559" t="s">
        <v>1067</v>
      </c>
      <c r="C14559" s="2" t="s">
        <v>11983</v>
      </c>
      <c r="D14559" s="2">
        <v>2735</v>
      </c>
      <c r="E14559" s="7">
        <v>1997</v>
      </c>
      <c r="F14559" s="5" t="s">
        <v>12140</v>
      </c>
      <c r="H14559" s="5" t="s">
        <v>5398</v>
      </c>
      <c r="I14559" s="6" t="s">
        <v>9223</v>
      </c>
      <c r="J14559" s="6" t="s">
        <v>12142</v>
      </c>
      <c r="K14559" s="17">
        <v>7</v>
      </c>
      <c r="L14559" s="17" t="s">
        <v>7730</v>
      </c>
      <c r="M14559" s="9">
        <v>1</v>
      </c>
      <c r="N14559" s="9"/>
      <c r="O14559" s="21"/>
      <c r="Q14559" s="29"/>
      <c r="U14559" s="17"/>
      <c r="V14559" s="2"/>
      <c r="Y14559" t="str">
        <f t="shared" si="914"/>
        <v/>
      </c>
      <c r="AA14559" t="str">
        <f t="shared" si="915"/>
        <v/>
      </c>
      <c r="AC14559" s="7"/>
      <c r="AD14559" t="s">
        <v>9223</v>
      </c>
      <c r="AE14559">
        <f t="shared" si="917"/>
        <v>0</v>
      </c>
      <c r="AG14559" s="2"/>
      <c r="AI14559" s="7"/>
    </row>
    <row r="14560" spans="1:49" ht="11" customHeight="1" outlineLevel="1" x14ac:dyDescent="0.25">
      <c r="A14560" t="s">
        <v>1067</v>
      </c>
      <c r="C14560" s="2" t="s">
        <v>11983</v>
      </c>
      <c r="D14560" s="2">
        <v>2736</v>
      </c>
      <c r="E14560" s="7">
        <v>1997</v>
      </c>
      <c r="F14560" s="5" t="s">
        <v>12140</v>
      </c>
      <c r="H14560" s="5" t="s">
        <v>5398</v>
      </c>
      <c r="I14560" s="6" t="s">
        <v>9223</v>
      </c>
      <c r="J14560" s="6" t="s">
        <v>12142</v>
      </c>
      <c r="K14560" s="17">
        <v>7</v>
      </c>
      <c r="L14560" s="17" t="s">
        <v>7730</v>
      </c>
      <c r="M14560" s="9">
        <v>1</v>
      </c>
      <c r="N14560" s="9"/>
      <c r="O14560" s="21"/>
      <c r="Q14560" s="29"/>
      <c r="U14560" s="17"/>
      <c r="V14560" s="2"/>
      <c r="Y14560" t="str">
        <f t="shared" si="914"/>
        <v/>
      </c>
      <c r="AA14560" t="str">
        <f t="shared" si="915"/>
        <v/>
      </c>
      <c r="AC14560" s="7"/>
      <c r="AD14560" t="s">
        <v>9223</v>
      </c>
      <c r="AE14560">
        <f t="shared" si="917"/>
        <v>0</v>
      </c>
      <c r="AG14560" s="2"/>
      <c r="AI14560" s="7"/>
    </row>
    <row r="14561" spans="1:35" ht="11" customHeight="1" outlineLevel="1" x14ac:dyDescent="0.25">
      <c r="A14561" t="s">
        <v>1067</v>
      </c>
      <c r="C14561" s="2" t="s">
        <v>11983</v>
      </c>
      <c r="D14561" s="2">
        <v>2737</v>
      </c>
      <c r="E14561" s="7">
        <v>1997</v>
      </c>
      <c r="F14561" s="5" t="s">
        <v>12140</v>
      </c>
      <c r="H14561" s="5" t="s">
        <v>5398</v>
      </c>
      <c r="I14561" s="6" t="s">
        <v>9223</v>
      </c>
      <c r="J14561" s="6" t="s">
        <v>12142</v>
      </c>
      <c r="K14561" s="17">
        <v>7</v>
      </c>
      <c r="L14561" s="17" t="s">
        <v>7730</v>
      </c>
      <c r="M14561" s="9">
        <v>1</v>
      </c>
      <c r="N14561" s="9"/>
      <c r="O14561" s="21"/>
      <c r="Q14561" s="29"/>
      <c r="U14561" s="17"/>
      <c r="V14561" s="2"/>
      <c r="Y14561" t="str">
        <f t="shared" si="914"/>
        <v/>
      </c>
      <c r="AA14561" t="str">
        <f t="shared" si="915"/>
        <v/>
      </c>
      <c r="AC14561" s="7"/>
      <c r="AD14561" t="s">
        <v>9223</v>
      </c>
      <c r="AE14561">
        <f t="shared" si="917"/>
        <v>0</v>
      </c>
      <c r="AG14561" s="2"/>
      <c r="AI14561" s="7"/>
    </row>
    <row r="14562" spans="1:35" ht="11" customHeight="1" outlineLevel="1" x14ac:dyDescent="0.25">
      <c r="A14562" t="s">
        <v>1067</v>
      </c>
      <c r="C14562" s="2" t="s">
        <v>11983</v>
      </c>
      <c r="D14562" s="2">
        <v>2738</v>
      </c>
      <c r="E14562" s="7">
        <v>1997</v>
      </c>
      <c r="F14562" s="5" t="s">
        <v>12140</v>
      </c>
      <c r="H14562" s="5" t="s">
        <v>5398</v>
      </c>
      <c r="I14562" s="6" t="s">
        <v>9223</v>
      </c>
      <c r="J14562" s="6" t="s">
        <v>12142</v>
      </c>
      <c r="K14562" s="17">
        <v>7</v>
      </c>
      <c r="L14562" s="17" t="s">
        <v>7730</v>
      </c>
      <c r="M14562" s="9">
        <v>1</v>
      </c>
      <c r="N14562" s="9"/>
      <c r="O14562" s="21"/>
      <c r="Q14562" s="29"/>
      <c r="U14562" s="17"/>
      <c r="V14562" s="2"/>
      <c r="Y14562" t="str">
        <f t="shared" si="914"/>
        <v/>
      </c>
      <c r="AA14562" t="str">
        <f t="shared" si="915"/>
        <v/>
      </c>
      <c r="AC14562" s="7"/>
      <c r="AD14562" t="s">
        <v>9223</v>
      </c>
      <c r="AE14562">
        <f t="shared" si="917"/>
        <v>0</v>
      </c>
      <c r="AG14562" s="2"/>
      <c r="AI14562" s="7"/>
    </row>
    <row r="14563" spans="1:35" ht="11" customHeight="1" outlineLevel="1" x14ac:dyDescent="0.25">
      <c r="A14563" t="s">
        <v>1067</v>
      </c>
      <c r="C14563" s="2" t="s">
        <v>11983</v>
      </c>
      <c r="D14563" s="2">
        <v>2739</v>
      </c>
      <c r="E14563" s="7">
        <v>1997</v>
      </c>
      <c r="F14563" s="5" t="s">
        <v>12140</v>
      </c>
      <c r="H14563" s="5" t="s">
        <v>5398</v>
      </c>
      <c r="I14563" s="6" t="s">
        <v>9223</v>
      </c>
      <c r="J14563" s="6" t="s">
        <v>12142</v>
      </c>
      <c r="K14563" s="17">
        <v>7</v>
      </c>
      <c r="L14563" s="17" t="s">
        <v>7730</v>
      </c>
      <c r="M14563" s="9">
        <v>1</v>
      </c>
      <c r="N14563" s="9"/>
      <c r="O14563" s="21"/>
      <c r="Q14563" s="29"/>
      <c r="U14563" s="17"/>
      <c r="V14563" s="2"/>
      <c r="Y14563" t="str">
        <f t="shared" si="914"/>
        <v/>
      </c>
      <c r="AA14563" t="str">
        <f t="shared" si="915"/>
        <v/>
      </c>
      <c r="AC14563" s="7"/>
      <c r="AD14563" t="s">
        <v>9223</v>
      </c>
      <c r="AE14563">
        <f t="shared" si="917"/>
        <v>0</v>
      </c>
      <c r="AG14563" s="2"/>
      <c r="AI14563" s="7"/>
    </row>
    <row r="14564" spans="1:35" ht="11" customHeight="1" outlineLevel="1" x14ac:dyDescent="0.25">
      <c r="A14564" t="s">
        <v>1067</v>
      </c>
      <c r="C14564" s="2" t="s">
        <v>11983</v>
      </c>
      <c r="D14564" s="2">
        <v>2740</v>
      </c>
      <c r="E14564" s="7">
        <v>1997</v>
      </c>
      <c r="F14564" s="5" t="s">
        <v>12140</v>
      </c>
      <c r="H14564" s="5" t="s">
        <v>5398</v>
      </c>
      <c r="I14564" s="6" t="s">
        <v>9223</v>
      </c>
      <c r="J14564" s="6" t="s">
        <v>12142</v>
      </c>
      <c r="K14564" s="17">
        <v>7</v>
      </c>
      <c r="L14564" s="17" t="s">
        <v>7730</v>
      </c>
      <c r="M14564" s="9">
        <v>1</v>
      </c>
      <c r="N14564" s="9"/>
      <c r="O14564" s="21"/>
      <c r="Q14564" s="29"/>
      <c r="U14564" s="17"/>
      <c r="V14564" s="2"/>
      <c r="Y14564" t="str">
        <f t="shared" si="914"/>
        <v/>
      </c>
      <c r="AA14564" t="str">
        <f t="shared" si="915"/>
        <v/>
      </c>
      <c r="AC14564" s="7"/>
      <c r="AD14564" t="s">
        <v>9223</v>
      </c>
      <c r="AE14564">
        <f t="shared" si="917"/>
        <v>0</v>
      </c>
      <c r="AG14564" s="2"/>
      <c r="AI14564" s="7"/>
    </row>
    <row r="14565" spans="1:35" ht="11" customHeight="1" outlineLevel="1" x14ac:dyDescent="0.25">
      <c r="A14565" t="s">
        <v>1067</v>
      </c>
      <c r="C14565" s="2" t="s">
        <v>11983</v>
      </c>
      <c r="D14565" s="2" t="s">
        <v>12139</v>
      </c>
      <c r="E14565" s="7">
        <v>1997</v>
      </c>
      <c r="F14565" s="5" t="s">
        <v>12141</v>
      </c>
      <c r="H14565" s="5" t="s">
        <v>5398</v>
      </c>
      <c r="I14565" s="6" t="s">
        <v>9223</v>
      </c>
      <c r="J14565" s="6" t="s">
        <v>12142</v>
      </c>
      <c r="K14565" s="17">
        <v>7</v>
      </c>
      <c r="L14565" s="17" t="s">
        <v>7730</v>
      </c>
      <c r="M14565" s="9">
        <v>8.1</v>
      </c>
      <c r="N14565" s="9"/>
      <c r="O14565" s="21"/>
      <c r="Q14565" s="29"/>
      <c r="U14565" s="17"/>
      <c r="V14565" s="2"/>
      <c r="Y14565" t="str">
        <f t="shared" si="914"/>
        <v/>
      </c>
      <c r="AA14565">
        <f t="shared" si="915"/>
        <v>1</v>
      </c>
      <c r="AC14565" s="7"/>
      <c r="AD14565" t="s">
        <v>9223</v>
      </c>
      <c r="AE14565">
        <f t="shared" si="917"/>
        <v>0</v>
      </c>
      <c r="AG14565" s="2"/>
      <c r="AI14565" s="7"/>
    </row>
    <row r="14566" spans="1:35" ht="11" customHeight="1" outlineLevel="1" x14ac:dyDescent="0.25">
      <c r="A14566" t="s">
        <v>1067</v>
      </c>
      <c r="C14566" s="2" t="s">
        <v>11983</v>
      </c>
      <c r="D14566" s="2" t="s">
        <v>12146</v>
      </c>
      <c r="E14566" s="7">
        <v>1997</v>
      </c>
      <c r="F14566" s="5" t="s">
        <v>12143</v>
      </c>
      <c r="H14566" s="5" t="s">
        <v>5398</v>
      </c>
      <c r="I14566" s="6" t="s">
        <v>5399</v>
      </c>
      <c r="J14566" s="6" t="s">
        <v>12144</v>
      </c>
      <c r="K14566" s="17">
        <v>1</v>
      </c>
      <c r="L14566" s="17" t="s">
        <v>7732</v>
      </c>
      <c r="M14566" s="9"/>
      <c r="N14566" s="9"/>
      <c r="O14566" s="21"/>
      <c r="Q14566" s="29"/>
      <c r="U14566" s="17"/>
      <c r="V14566" s="2">
        <v>1835</v>
      </c>
      <c r="Y14566" t="str">
        <f t="shared" si="914"/>
        <v/>
      </c>
      <c r="AA14566">
        <f t="shared" si="915"/>
        <v>1</v>
      </c>
      <c r="AC14566" s="7"/>
      <c r="AD14566" t="s">
        <v>5399</v>
      </c>
      <c r="AE14566">
        <f t="shared" si="917"/>
        <v>1</v>
      </c>
      <c r="AG14566" s="2"/>
      <c r="AH14566" t="s">
        <v>4921</v>
      </c>
      <c r="AI14566" s="7" t="s">
        <v>4922</v>
      </c>
    </row>
    <row r="14567" spans="1:35" ht="11" customHeight="1" outlineLevel="1" x14ac:dyDescent="0.25">
      <c r="A14567" t="s">
        <v>1067</v>
      </c>
      <c r="C14567" s="2" t="s">
        <v>11983</v>
      </c>
      <c r="D14567" s="2" t="s">
        <v>12147</v>
      </c>
      <c r="E14567" s="7">
        <v>1997</v>
      </c>
      <c r="F14567" s="5" t="s">
        <v>12145</v>
      </c>
      <c r="H14567" s="5" t="s">
        <v>5398</v>
      </c>
      <c r="I14567" s="6" t="s">
        <v>5399</v>
      </c>
      <c r="J14567" s="6" t="s">
        <v>12144</v>
      </c>
      <c r="K14567" s="17">
        <v>1</v>
      </c>
      <c r="L14567" s="17" t="s">
        <v>7732</v>
      </c>
      <c r="M14567" s="9"/>
      <c r="N14567" s="9"/>
      <c r="O14567" s="21"/>
      <c r="Q14567" s="29"/>
      <c r="U14567" s="17"/>
      <c r="V14567" s="2"/>
      <c r="X14567" t="s">
        <v>7732</v>
      </c>
      <c r="Y14567" t="str">
        <f t="shared" si="914"/>
        <v/>
      </c>
      <c r="AA14567">
        <f t="shared" si="915"/>
        <v>1</v>
      </c>
      <c r="AC14567" s="7"/>
      <c r="AD14567" t="s">
        <v>5399</v>
      </c>
      <c r="AE14567">
        <f t="shared" si="917"/>
        <v>1</v>
      </c>
      <c r="AG14567" s="2"/>
      <c r="AH14567" t="s">
        <v>4921</v>
      </c>
      <c r="AI14567" s="7" t="s">
        <v>4922</v>
      </c>
    </row>
    <row r="14568" spans="1:35" ht="11" customHeight="1" outlineLevel="1" x14ac:dyDescent="0.25">
      <c r="A14568" t="s">
        <v>1067</v>
      </c>
      <c r="C14568" s="2" t="s">
        <v>11983</v>
      </c>
      <c r="D14568" s="2">
        <v>2838</v>
      </c>
      <c r="E14568" s="7">
        <v>1998</v>
      </c>
      <c r="F14568" s="5" t="s">
        <v>12151</v>
      </c>
      <c r="H14568" s="5" t="s">
        <v>5398</v>
      </c>
      <c r="I14568" s="6" t="s">
        <v>5399</v>
      </c>
      <c r="J14568" s="6" t="s">
        <v>12148</v>
      </c>
      <c r="K14568" s="17">
        <v>3</v>
      </c>
      <c r="L14568" s="17" t="s">
        <v>20076</v>
      </c>
      <c r="M14568" s="9"/>
      <c r="N14568" s="9"/>
      <c r="O14568" s="21"/>
      <c r="Q14568" s="29"/>
      <c r="U14568" s="17"/>
      <c r="V14568" s="2"/>
      <c r="Y14568" t="str">
        <f t="shared" si="914"/>
        <v/>
      </c>
      <c r="AA14568" t="str">
        <f t="shared" si="915"/>
        <v/>
      </c>
      <c r="AC14568" s="7"/>
      <c r="AD14568" t="s">
        <v>5399</v>
      </c>
      <c r="AE14568">
        <f t="shared" si="917"/>
        <v>1</v>
      </c>
      <c r="AG14568" s="2"/>
      <c r="AI14568" s="7"/>
    </row>
    <row r="14569" spans="1:35" ht="11" customHeight="1" outlineLevel="1" x14ac:dyDescent="0.25">
      <c r="A14569" t="s">
        <v>1067</v>
      </c>
      <c r="C14569" s="2" t="s">
        <v>11983</v>
      </c>
      <c r="D14569" s="2" t="s">
        <v>12150</v>
      </c>
      <c r="E14569" s="7">
        <v>1998</v>
      </c>
      <c r="F14569" s="5" t="s">
        <v>12152</v>
      </c>
      <c r="H14569" s="5" t="s">
        <v>5398</v>
      </c>
      <c r="I14569" s="6" t="s">
        <v>5399</v>
      </c>
      <c r="J14569" s="6" t="s">
        <v>12149</v>
      </c>
      <c r="K14569" s="17">
        <v>3</v>
      </c>
      <c r="L14569" s="17" t="s">
        <v>7730</v>
      </c>
      <c r="M14569" s="9">
        <v>8</v>
      </c>
      <c r="N14569" s="9"/>
      <c r="O14569" s="21"/>
      <c r="Q14569" s="29"/>
      <c r="U14569" s="17"/>
      <c r="V14569" s="2"/>
      <c r="Y14569" t="str">
        <f t="shared" si="914"/>
        <v/>
      </c>
      <c r="AA14569">
        <f t="shared" si="915"/>
        <v>1</v>
      </c>
      <c r="AC14569" s="7"/>
      <c r="AD14569" t="s">
        <v>5399</v>
      </c>
      <c r="AE14569">
        <f t="shared" si="917"/>
        <v>1</v>
      </c>
      <c r="AG14569" s="2"/>
      <c r="AI14569" s="7"/>
    </row>
    <row r="14570" spans="1:35" ht="11" customHeight="1" outlineLevel="1" x14ac:dyDescent="0.25">
      <c r="A14570" t="s">
        <v>1067</v>
      </c>
      <c r="C14570" s="2" t="s">
        <v>11983</v>
      </c>
      <c r="D14570" s="2">
        <v>2936</v>
      </c>
      <c r="E14570" s="7">
        <v>1999</v>
      </c>
      <c r="F14570" s="5" t="s">
        <v>2384</v>
      </c>
      <c r="H14570" s="5" t="s">
        <v>5398</v>
      </c>
      <c r="I14570" s="6" t="s">
        <v>12157</v>
      </c>
      <c r="J14570" s="6" t="s">
        <v>7554</v>
      </c>
      <c r="K14570" s="17">
        <v>7</v>
      </c>
      <c r="L14570" s="17" t="s">
        <v>7730</v>
      </c>
      <c r="M14570" s="9">
        <v>0.8</v>
      </c>
      <c r="N14570" s="9"/>
      <c r="O14570" s="21"/>
      <c r="Q14570" s="29"/>
      <c r="U14570" s="17"/>
      <c r="V14570" s="2"/>
      <c r="Y14570" t="str">
        <f t="shared" si="914"/>
        <v/>
      </c>
      <c r="AA14570" t="str">
        <f t="shared" si="915"/>
        <v/>
      </c>
      <c r="AC14570" s="7"/>
      <c r="AD14570" t="s">
        <v>12157</v>
      </c>
      <c r="AE14570">
        <f t="shared" si="917"/>
        <v>0</v>
      </c>
      <c r="AG14570" s="2"/>
      <c r="AI14570" s="7"/>
    </row>
    <row r="14571" spans="1:35" ht="11" customHeight="1" outlineLevel="1" x14ac:dyDescent="0.25">
      <c r="A14571" t="s">
        <v>1067</v>
      </c>
      <c r="C14571" s="2" t="s">
        <v>11983</v>
      </c>
      <c r="D14571" s="2">
        <v>2937</v>
      </c>
      <c r="E14571" s="7">
        <v>1999</v>
      </c>
      <c r="F14571" s="5" t="s">
        <v>6563</v>
      </c>
      <c r="H14571" s="5" t="s">
        <v>5398</v>
      </c>
      <c r="I14571" s="6" t="s">
        <v>12158</v>
      </c>
      <c r="J14571" s="6" t="s">
        <v>7554</v>
      </c>
      <c r="K14571" s="17">
        <v>7</v>
      </c>
      <c r="L14571" s="17" t="s">
        <v>7730</v>
      </c>
      <c r="M14571" s="9">
        <v>0.8</v>
      </c>
      <c r="N14571" s="9"/>
      <c r="O14571" s="21"/>
      <c r="Q14571" s="29"/>
      <c r="U14571" s="17"/>
      <c r="V14571" s="2"/>
      <c r="Y14571" t="str">
        <f t="shared" si="914"/>
        <v/>
      </c>
      <c r="AA14571" t="str">
        <f t="shared" si="915"/>
        <v/>
      </c>
      <c r="AC14571" s="7"/>
      <c r="AD14571" t="s">
        <v>12158</v>
      </c>
      <c r="AE14571">
        <f t="shared" si="917"/>
        <v>0</v>
      </c>
      <c r="AG14571" s="2"/>
      <c r="AI14571" s="7"/>
    </row>
    <row r="14572" spans="1:35" ht="11" customHeight="1" outlineLevel="1" x14ac:dyDescent="0.25">
      <c r="A14572" t="s">
        <v>1067</v>
      </c>
      <c r="C14572" s="2" t="s">
        <v>11983</v>
      </c>
      <c r="D14572" s="2">
        <v>2938</v>
      </c>
      <c r="E14572" s="7">
        <v>1999</v>
      </c>
      <c r="F14572" s="5" t="s">
        <v>12130</v>
      </c>
      <c r="H14572" s="5" t="s">
        <v>5398</v>
      </c>
      <c r="I14572" s="6" t="s">
        <v>12159</v>
      </c>
      <c r="J14572" s="6" t="s">
        <v>7554</v>
      </c>
      <c r="K14572" s="17">
        <v>7</v>
      </c>
      <c r="L14572" s="17" t="s">
        <v>7730</v>
      </c>
      <c r="M14572" s="9">
        <v>0.8</v>
      </c>
      <c r="N14572" s="9"/>
      <c r="O14572" s="21"/>
      <c r="Q14572" s="29"/>
      <c r="U14572" s="17"/>
      <c r="V14572" s="2"/>
      <c r="Y14572" t="str">
        <f t="shared" si="914"/>
        <v/>
      </c>
      <c r="AA14572" t="str">
        <f t="shared" si="915"/>
        <v/>
      </c>
      <c r="AC14572" s="7"/>
      <c r="AD14572" t="s">
        <v>12159</v>
      </c>
      <c r="AE14572">
        <f t="shared" si="917"/>
        <v>0</v>
      </c>
      <c r="AG14572" s="2"/>
      <c r="AI14572" s="7"/>
    </row>
    <row r="14573" spans="1:35" ht="11" customHeight="1" outlineLevel="1" x14ac:dyDescent="0.25">
      <c r="A14573" t="s">
        <v>1067</v>
      </c>
      <c r="C14573" s="2" t="s">
        <v>11983</v>
      </c>
      <c r="D14573" s="2">
        <v>2939</v>
      </c>
      <c r="E14573" s="7">
        <v>1999</v>
      </c>
      <c r="F14573" s="5" t="s">
        <v>12140</v>
      </c>
      <c r="H14573" s="5" t="s">
        <v>5398</v>
      </c>
      <c r="I14573" s="6" t="s">
        <v>12160</v>
      </c>
      <c r="J14573" s="6" t="s">
        <v>7554</v>
      </c>
      <c r="K14573" s="17">
        <v>7</v>
      </c>
      <c r="L14573" s="17" t="s">
        <v>7730</v>
      </c>
      <c r="M14573" s="9">
        <v>0.8</v>
      </c>
      <c r="N14573" s="9"/>
      <c r="O14573" s="21"/>
      <c r="Q14573" s="29"/>
      <c r="U14573" s="17"/>
      <c r="V14573" s="2"/>
      <c r="Y14573" t="str">
        <f t="shared" si="914"/>
        <v/>
      </c>
      <c r="AA14573" t="str">
        <f t="shared" si="915"/>
        <v/>
      </c>
      <c r="AC14573" s="7"/>
      <c r="AD14573" t="s">
        <v>12160</v>
      </c>
      <c r="AE14573">
        <f t="shared" si="917"/>
        <v>0</v>
      </c>
      <c r="AG14573" s="2"/>
      <c r="AI14573" s="7"/>
    </row>
    <row r="14574" spans="1:35" ht="11" customHeight="1" outlineLevel="1" x14ac:dyDescent="0.25">
      <c r="A14574" t="s">
        <v>1067</v>
      </c>
      <c r="C14574" s="2" t="s">
        <v>11983</v>
      </c>
      <c r="D14574" s="2">
        <v>2940</v>
      </c>
      <c r="E14574" s="7">
        <v>1999</v>
      </c>
      <c r="F14574" s="5" t="s">
        <v>12154</v>
      </c>
      <c r="H14574" s="5" t="s">
        <v>5398</v>
      </c>
      <c r="I14574" s="6" t="s">
        <v>12161</v>
      </c>
      <c r="J14574" s="6" t="s">
        <v>7554</v>
      </c>
      <c r="K14574" s="17">
        <v>7</v>
      </c>
      <c r="L14574" s="17" t="s">
        <v>7730</v>
      </c>
      <c r="M14574" s="9">
        <v>0.8</v>
      </c>
      <c r="N14574" s="9"/>
      <c r="O14574" s="21"/>
      <c r="Q14574" s="29"/>
      <c r="U14574" s="17"/>
      <c r="V14574" s="2"/>
      <c r="Y14574" t="str">
        <f t="shared" si="914"/>
        <v/>
      </c>
      <c r="AA14574" t="str">
        <f t="shared" si="915"/>
        <v/>
      </c>
      <c r="AC14574" s="7"/>
      <c r="AD14574" t="s">
        <v>12161</v>
      </c>
      <c r="AE14574">
        <f t="shared" si="917"/>
        <v>0</v>
      </c>
      <c r="AG14574" s="2"/>
      <c r="AI14574" s="7"/>
    </row>
    <row r="14575" spans="1:35" ht="11" customHeight="1" outlineLevel="1" x14ac:dyDescent="0.25">
      <c r="A14575" t="s">
        <v>1067</v>
      </c>
      <c r="C14575" s="2" t="s">
        <v>11983</v>
      </c>
      <c r="D14575" s="2">
        <v>2941</v>
      </c>
      <c r="E14575" s="7">
        <v>1999</v>
      </c>
      <c r="F14575" s="5" t="s">
        <v>12155</v>
      </c>
      <c r="H14575" s="5" t="s">
        <v>5398</v>
      </c>
      <c r="I14575" s="6" t="s">
        <v>12162</v>
      </c>
      <c r="J14575" s="6" t="s">
        <v>7554</v>
      </c>
      <c r="K14575" s="17">
        <v>7</v>
      </c>
      <c r="L14575" s="17" t="s">
        <v>7730</v>
      </c>
      <c r="M14575" s="9">
        <v>0.8</v>
      </c>
      <c r="N14575" s="9"/>
      <c r="O14575" s="21"/>
      <c r="Q14575" s="29"/>
      <c r="U14575" s="17"/>
      <c r="V14575" s="2"/>
      <c r="Y14575" t="str">
        <f t="shared" si="914"/>
        <v/>
      </c>
      <c r="AA14575" t="str">
        <f t="shared" si="915"/>
        <v/>
      </c>
      <c r="AC14575" s="7"/>
      <c r="AD14575" t="s">
        <v>12162</v>
      </c>
      <c r="AE14575">
        <f t="shared" si="917"/>
        <v>0</v>
      </c>
      <c r="AG14575" s="2"/>
      <c r="AI14575" s="7"/>
    </row>
    <row r="14576" spans="1:35" ht="11" customHeight="1" outlineLevel="1" x14ac:dyDescent="0.25">
      <c r="A14576" t="s">
        <v>1067</v>
      </c>
      <c r="C14576" s="2" t="s">
        <v>11983</v>
      </c>
      <c r="D14576" s="2">
        <v>2942</v>
      </c>
      <c r="E14576" s="7">
        <v>1999</v>
      </c>
      <c r="F14576" s="5" t="s">
        <v>12156</v>
      </c>
      <c r="H14576" s="5" t="s">
        <v>5398</v>
      </c>
      <c r="I14576" s="6" t="s">
        <v>12163</v>
      </c>
      <c r="J14576" s="6" t="s">
        <v>7554</v>
      </c>
      <c r="K14576" s="17">
        <v>7</v>
      </c>
      <c r="L14576" s="17" t="s">
        <v>20076</v>
      </c>
      <c r="M14576" s="9"/>
      <c r="N14576" s="9"/>
      <c r="O14576" s="21"/>
      <c r="Q14576" s="29"/>
      <c r="U14576" s="17"/>
      <c r="V14576" s="2"/>
      <c r="Y14576" t="str">
        <f t="shared" si="914"/>
        <v/>
      </c>
      <c r="AA14576" t="str">
        <f t="shared" si="915"/>
        <v/>
      </c>
      <c r="AC14576" s="7"/>
      <c r="AD14576" t="s">
        <v>12163</v>
      </c>
      <c r="AE14576">
        <f t="shared" si="917"/>
        <v>0</v>
      </c>
      <c r="AG14576" s="2"/>
      <c r="AI14576" s="7"/>
    </row>
    <row r="14577" spans="1:35" ht="11" customHeight="1" outlineLevel="1" x14ac:dyDescent="0.25">
      <c r="A14577" t="s">
        <v>1067</v>
      </c>
      <c r="C14577" s="2" t="s">
        <v>11983</v>
      </c>
      <c r="D14577" s="2" t="s">
        <v>12153</v>
      </c>
      <c r="E14577" s="7">
        <v>1999</v>
      </c>
      <c r="F14577" s="5" t="s">
        <v>9486</v>
      </c>
      <c r="H14577" s="5" t="s">
        <v>5398</v>
      </c>
      <c r="I14577" s="6" t="s">
        <v>12163</v>
      </c>
      <c r="J14577" s="6" t="s">
        <v>7554</v>
      </c>
      <c r="K14577" s="17">
        <v>7</v>
      </c>
      <c r="L14577" s="17" t="s">
        <v>7730</v>
      </c>
      <c r="M14577" s="9">
        <v>2.8</v>
      </c>
      <c r="N14577" s="9"/>
      <c r="O14577" s="21"/>
      <c r="Q14577" s="29"/>
      <c r="U14577" s="17"/>
      <c r="V14577" s="2"/>
      <c r="Y14577" t="str">
        <f t="shared" si="914"/>
        <v/>
      </c>
      <c r="AA14577">
        <f t="shared" si="915"/>
        <v>1</v>
      </c>
      <c r="AC14577" s="7"/>
      <c r="AD14577" t="s">
        <v>12163</v>
      </c>
      <c r="AE14577">
        <f t="shared" si="917"/>
        <v>0</v>
      </c>
      <c r="AG14577" s="2"/>
      <c r="AI14577" s="7"/>
    </row>
    <row r="14578" spans="1:35" ht="11" customHeight="1" outlineLevel="1" x14ac:dyDescent="0.25">
      <c r="A14578" t="s">
        <v>1067</v>
      </c>
      <c r="C14578" s="2" t="s">
        <v>11983</v>
      </c>
      <c r="D14578" s="2">
        <v>3881</v>
      </c>
      <c r="E14578" s="7">
        <v>2011</v>
      </c>
      <c r="F14578" s="5" t="s">
        <v>12166</v>
      </c>
      <c r="H14578" s="5" t="s">
        <v>5398</v>
      </c>
      <c r="I14578" s="6" t="s">
        <v>12491</v>
      </c>
      <c r="J14578" s="6" t="s">
        <v>12492</v>
      </c>
      <c r="K14578" s="17">
        <v>1</v>
      </c>
      <c r="L14578" s="17" t="s">
        <v>20076</v>
      </c>
      <c r="M14578" s="9"/>
      <c r="N14578" s="9"/>
      <c r="O14578" s="21"/>
      <c r="Q14578" s="29"/>
      <c r="S14578">
        <v>1</v>
      </c>
      <c r="T14578">
        <v>1</v>
      </c>
      <c r="U14578" s="17"/>
      <c r="V14578" s="2"/>
      <c r="Y14578" t="str">
        <f t="shared" si="914"/>
        <v/>
      </c>
      <c r="AA14578" t="str">
        <f t="shared" si="915"/>
        <v/>
      </c>
      <c r="AC14578" s="7"/>
      <c r="AD14578" t="s">
        <v>12491</v>
      </c>
      <c r="AE14578">
        <f t="shared" si="917"/>
        <v>0</v>
      </c>
      <c r="AG14578" s="2"/>
      <c r="AI14578" s="7"/>
    </row>
    <row r="14579" spans="1:35" ht="11" customHeight="1" outlineLevel="1" x14ac:dyDescent="0.25">
      <c r="A14579" t="s">
        <v>1067</v>
      </c>
      <c r="C14579" s="2" t="s">
        <v>11983</v>
      </c>
      <c r="D14579" s="2" t="s">
        <v>12493</v>
      </c>
      <c r="E14579" s="7">
        <v>2011</v>
      </c>
      <c r="F14579" s="5" t="s">
        <v>12167</v>
      </c>
      <c r="H14579" s="5" t="s">
        <v>5398</v>
      </c>
      <c r="I14579" s="6" t="s">
        <v>12491</v>
      </c>
      <c r="J14579" s="6" t="s">
        <v>12492</v>
      </c>
      <c r="K14579" s="17">
        <v>1</v>
      </c>
      <c r="L14579" s="17" t="s">
        <v>7730</v>
      </c>
      <c r="M14579" s="9">
        <v>7.4</v>
      </c>
      <c r="N14579" s="9"/>
      <c r="O14579" s="21"/>
      <c r="Q14579" s="29"/>
      <c r="U14579" s="17"/>
      <c r="V14579" s="2"/>
      <c r="Y14579" t="str">
        <f t="shared" si="914"/>
        <v/>
      </c>
      <c r="AA14579">
        <f t="shared" si="915"/>
        <v>1</v>
      </c>
      <c r="AC14579" s="7"/>
      <c r="AD14579" t="s">
        <v>12491</v>
      </c>
      <c r="AE14579">
        <f t="shared" si="917"/>
        <v>0</v>
      </c>
      <c r="AG14579" s="2"/>
      <c r="AI14579" s="7"/>
    </row>
    <row r="14580" spans="1:35" ht="11" customHeight="1" outlineLevel="1" x14ac:dyDescent="0.25">
      <c r="A14580" t="s">
        <v>1067</v>
      </c>
      <c r="C14580" s="2" t="s">
        <v>11983</v>
      </c>
      <c r="D14580" s="2">
        <v>3883</v>
      </c>
      <c r="E14580" s="7">
        <v>2011</v>
      </c>
      <c r="F14580" s="5" t="s">
        <v>12172</v>
      </c>
      <c r="H14580" s="5" t="s">
        <v>5398</v>
      </c>
      <c r="I14580" s="6" t="s">
        <v>12491</v>
      </c>
      <c r="J14580" s="6" t="s">
        <v>12492</v>
      </c>
      <c r="K14580" s="17">
        <v>1</v>
      </c>
      <c r="L14580" s="17" t="s">
        <v>20076</v>
      </c>
      <c r="M14580" s="9"/>
      <c r="N14580" s="9"/>
      <c r="O14580" s="21"/>
      <c r="Q14580" s="29"/>
      <c r="U14580" s="17"/>
      <c r="V14580" s="2"/>
      <c r="Y14580" t="str">
        <f t="shared" si="914"/>
        <v/>
      </c>
      <c r="AA14580" t="str">
        <f t="shared" si="915"/>
        <v/>
      </c>
      <c r="AC14580" s="7"/>
      <c r="AD14580" t="s">
        <v>12491</v>
      </c>
      <c r="AE14580">
        <f t="shared" si="917"/>
        <v>0</v>
      </c>
      <c r="AG14580" s="2"/>
      <c r="AI14580" s="7"/>
    </row>
    <row r="14581" spans="1:35" ht="11" customHeight="1" outlineLevel="1" x14ac:dyDescent="0.25">
      <c r="A14581" t="s">
        <v>1067</v>
      </c>
      <c r="C14581" s="2" t="s">
        <v>11983</v>
      </c>
      <c r="D14581" s="2" t="s">
        <v>12494</v>
      </c>
      <c r="E14581" s="7">
        <v>2011</v>
      </c>
      <c r="F14581" s="5" t="s">
        <v>12173</v>
      </c>
      <c r="H14581" s="5" t="s">
        <v>5398</v>
      </c>
      <c r="I14581" s="6" t="s">
        <v>12491</v>
      </c>
      <c r="J14581" s="6" t="s">
        <v>12492</v>
      </c>
      <c r="K14581" s="17">
        <v>1</v>
      </c>
      <c r="L14581" s="17" t="s">
        <v>7730</v>
      </c>
      <c r="M14581" s="9">
        <v>7</v>
      </c>
      <c r="N14581" s="9"/>
      <c r="O14581" s="21"/>
      <c r="Q14581" s="29"/>
      <c r="U14581" s="17"/>
      <c r="V14581" s="2"/>
      <c r="Y14581" t="str">
        <f t="shared" ref="Y14581:Y14644" si="918">IF(COUNTIF(F14581,"*fdc*"),1,"")</f>
        <v/>
      </c>
      <c r="AA14581">
        <f t="shared" ref="AA14581:AA14644" si="919">IF(COUNTIF(F14581,"*s/s*"),1,"")</f>
        <v>1</v>
      </c>
      <c r="AC14581" s="7"/>
      <c r="AD14581" t="s">
        <v>12491</v>
      </c>
      <c r="AE14581">
        <f t="shared" si="917"/>
        <v>0</v>
      </c>
      <c r="AG14581" s="2"/>
      <c r="AI14581" s="7"/>
    </row>
    <row r="14582" spans="1:35" ht="11" customHeight="1" outlineLevel="1" x14ac:dyDescent="0.25">
      <c r="A14582" t="s">
        <v>1067</v>
      </c>
      <c r="C14582" s="2" t="s">
        <v>11983</v>
      </c>
      <c r="D14582" s="2">
        <v>3884</v>
      </c>
      <c r="E14582" s="7">
        <v>2011</v>
      </c>
      <c r="F14582" s="5" t="s">
        <v>12166</v>
      </c>
      <c r="H14582" s="5" t="s">
        <v>5398</v>
      </c>
      <c r="I14582" s="6" t="s">
        <v>9354</v>
      </c>
      <c r="J14582" s="6" t="s">
        <v>12175</v>
      </c>
      <c r="K14582" s="17">
        <v>1</v>
      </c>
      <c r="L14582" s="17" t="s">
        <v>20076</v>
      </c>
      <c r="M14582" s="9"/>
      <c r="N14582" s="9"/>
      <c r="O14582" s="21"/>
      <c r="Q14582" s="29"/>
      <c r="U14582" s="17"/>
      <c r="V14582" s="2"/>
      <c r="Y14582" t="str">
        <f t="shared" si="918"/>
        <v/>
      </c>
      <c r="AA14582" t="str">
        <f t="shared" si="919"/>
        <v/>
      </c>
      <c r="AC14582" s="7"/>
      <c r="AD14582" t="s">
        <v>9354</v>
      </c>
      <c r="AE14582">
        <f t="shared" si="917"/>
        <v>0</v>
      </c>
      <c r="AG14582" s="2"/>
      <c r="AI14582" s="7"/>
    </row>
    <row r="14583" spans="1:35" ht="11" customHeight="1" outlineLevel="1" x14ac:dyDescent="0.25">
      <c r="A14583" t="s">
        <v>1067</v>
      </c>
      <c r="C14583" s="2" t="s">
        <v>11983</v>
      </c>
      <c r="D14583" s="2">
        <v>3885</v>
      </c>
      <c r="E14583" s="7">
        <v>2011</v>
      </c>
      <c r="F14583" s="5" t="s">
        <v>12166</v>
      </c>
      <c r="H14583" s="5" t="s">
        <v>5398</v>
      </c>
      <c r="I14583" s="6" t="s">
        <v>2592</v>
      </c>
      <c r="J14583" s="6" t="s">
        <v>12175</v>
      </c>
      <c r="K14583" s="17">
        <v>1</v>
      </c>
      <c r="L14583" s="17" t="s">
        <v>20076</v>
      </c>
      <c r="M14583" s="9"/>
      <c r="N14583" s="9"/>
      <c r="O14583" s="21"/>
      <c r="Q14583" s="29"/>
      <c r="U14583" s="17"/>
      <c r="V14583" s="2"/>
      <c r="Y14583" t="str">
        <f t="shared" si="918"/>
        <v/>
      </c>
      <c r="AA14583" t="str">
        <f t="shared" si="919"/>
        <v/>
      </c>
      <c r="AC14583" s="7"/>
      <c r="AD14583" t="s">
        <v>2592</v>
      </c>
      <c r="AE14583">
        <f t="shared" si="917"/>
        <v>0</v>
      </c>
      <c r="AG14583" s="2"/>
      <c r="AI14583" s="7"/>
    </row>
    <row r="14584" spans="1:35" ht="11" customHeight="1" outlineLevel="1" x14ac:dyDescent="0.25">
      <c r="A14584" t="s">
        <v>1067</v>
      </c>
      <c r="C14584" s="2" t="s">
        <v>11983</v>
      </c>
      <c r="D14584" s="2">
        <v>3886</v>
      </c>
      <c r="E14584" s="7">
        <v>2011</v>
      </c>
      <c r="F14584" s="5" t="s">
        <v>12166</v>
      </c>
      <c r="H14584" s="5" t="s">
        <v>5398</v>
      </c>
      <c r="I14584" s="6" t="s">
        <v>12174</v>
      </c>
      <c r="J14584" s="6" t="s">
        <v>12175</v>
      </c>
      <c r="K14584" s="17">
        <v>1</v>
      </c>
      <c r="L14584" s="17" t="s">
        <v>20076</v>
      </c>
      <c r="M14584" s="9"/>
      <c r="N14584" s="9"/>
      <c r="O14584" s="21"/>
      <c r="Q14584" s="29"/>
      <c r="U14584" s="17"/>
      <c r="V14584" s="2"/>
      <c r="Y14584" t="str">
        <f t="shared" si="918"/>
        <v/>
      </c>
      <c r="AA14584" t="str">
        <f t="shared" si="919"/>
        <v/>
      </c>
      <c r="AC14584" s="7"/>
      <c r="AD14584" t="s">
        <v>12174</v>
      </c>
      <c r="AE14584">
        <f t="shared" si="917"/>
        <v>0</v>
      </c>
      <c r="AG14584" s="2"/>
      <c r="AI14584" s="7"/>
    </row>
    <row r="14585" spans="1:35" ht="11" customHeight="1" outlineLevel="1" x14ac:dyDescent="0.25">
      <c r="A14585" t="s">
        <v>1067</v>
      </c>
      <c r="C14585" s="2" t="s">
        <v>11983</v>
      </c>
      <c r="D14585" s="2">
        <v>3887</v>
      </c>
      <c r="E14585" s="7">
        <v>2011</v>
      </c>
      <c r="F14585" s="5" t="s">
        <v>12166</v>
      </c>
      <c r="H14585" s="5" t="s">
        <v>5398</v>
      </c>
      <c r="I14585" s="6" t="s">
        <v>9355</v>
      </c>
      <c r="J14585" s="6" t="s">
        <v>12175</v>
      </c>
      <c r="K14585" s="17">
        <v>1</v>
      </c>
      <c r="L14585" s="17" t="s">
        <v>20076</v>
      </c>
      <c r="M14585" s="9"/>
      <c r="N14585" s="9"/>
      <c r="O14585" s="21"/>
      <c r="Q14585" s="29"/>
      <c r="U14585" s="17"/>
      <c r="V14585" s="2"/>
      <c r="Y14585" t="str">
        <f t="shared" si="918"/>
        <v/>
      </c>
      <c r="AA14585" t="str">
        <f t="shared" si="919"/>
        <v/>
      </c>
      <c r="AC14585" s="7"/>
      <c r="AD14585" t="s">
        <v>9355</v>
      </c>
      <c r="AE14585">
        <f t="shared" si="917"/>
        <v>0</v>
      </c>
      <c r="AG14585" s="2"/>
      <c r="AI14585" s="7"/>
    </row>
    <row r="14586" spans="1:35" ht="11" customHeight="1" outlineLevel="1" x14ac:dyDescent="0.25">
      <c r="A14586" t="s">
        <v>1067</v>
      </c>
      <c r="C14586" s="2" t="s">
        <v>11983</v>
      </c>
      <c r="D14586" s="2" t="s">
        <v>12170</v>
      </c>
      <c r="E14586" s="7">
        <v>2011</v>
      </c>
      <c r="F14586" s="5" t="s">
        <v>12167</v>
      </c>
      <c r="H14586" s="5" t="s">
        <v>5398</v>
      </c>
      <c r="I14586" s="6" t="s">
        <v>5620</v>
      </c>
      <c r="J14586" s="6" t="s">
        <v>12175</v>
      </c>
      <c r="K14586" s="17">
        <v>1</v>
      </c>
      <c r="L14586" s="17" t="s">
        <v>7730</v>
      </c>
      <c r="M14586" s="9">
        <v>3</v>
      </c>
      <c r="N14586" s="9"/>
      <c r="O14586" s="21"/>
      <c r="Q14586" s="29"/>
      <c r="U14586" s="17"/>
      <c r="V14586" s="2"/>
      <c r="Y14586" t="str">
        <f t="shared" si="918"/>
        <v/>
      </c>
      <c r="AA14586">
        <f t="shared" si="919"/>
        <v>1</v>
      </c>
      <c r="AC14586" s="7"/>
      <c r="AD14586" t="s">
        <v>5620</v>
      </c>
      <c r="AE14586">
        <f t="shared" si="917"/>
        <v>0</v>
      </c>
      <c r="AG14586" s="2"/>
      <c r="AI14586" s="7"/>
    </row>
    <row r="14587" spans="1:35" ht="11" customHeight="1" outlineLevel="1" x14ac:dyDescent="0.25">
      <c r="A14587" t="s">
        <v>1067</v>
      </c>
      <c r="C14587" s="2" t="s">
        <v>11983</v>
      </c>
      <c r="D14587" s="2">
        <v>3888</v>
      </c>
      <c r="E14587" s="7">
        <v>2011</v>
      </c>
      <c r="F14587" s="5" t="s">
        <v>12172</v>
      </c>
      <c r="H14587" s="5" t="s">
        <v>5398</v>
      </c>
      <c r="I14587" s="6" t="s">
        <v>5620</v>
      </c>
      <c r="J14587" s="6" t="s">
        <v>12175</v>
      </c>
      <c r="K14587" s="17">
        <v>1</v>
      </c>
      <c r="L14587" s="17" t="s">
        <v>20076</v>
      </c>
      <c r="M14587" s="9"/>
      <c r="N14587" s="9"/>
      <c r="O14587" s="21"/>
      <c r="Q14587" s="29"/>
      <c r="U14587" s="17"/>
      <c r="V14587" s="2"/>
      <c r="Y14587" t="str">
        <f t="shared" si="918"/>
        <v/>
      </c>
      <c r="AA14587" t="str">
        <f t="shared" si="919"/>
        <v/>
      </c>
      <c r="AC14587" s="7"/>
      <c r="AD14587" t="s">
        <v>5620</v>
      </c>
      <c r="AE14587">
        <f t="shared" si="917"/>
        <v>0</v>
      </c>
      <c r="AG14587" s="2"/>
      <c r="AI14587" s="7"/>
    </row>
    <row r="14588" spans="1:35" ht="11" customHeight="1" outlineLevel="1" x14ac:dyDescent="0.25">
      <c r="A14588" t="s">
        <v>1067</v>
      </c>
      <c r="C14588" s="2" t="s">
        <v>11983</v>
      </c>
      <c r="D14588" s="2" t="s">
        <v>12171</v>
      </c>
      <c r="E14588" s="7">
        <v>2011</v>
      </c>
      <c r="F14588" s="5" t="s">
        <v>12173</v>
      </c>
      <c r="H14588" s="5" t="s">
        <v>5398</v>
      </c>
      <c r="I14588" s="6" t="s">
        <v>5620</v>
      </c>
      <c r="J14588" s="6" t="s">
        <v>12175</v>
      </c>
      <c r="K14588" s="17">
        <v>1</v>
      </c>
      <c r="L14588" s="17" t="s">
        <v>7730</v>
      </c>
      <c r="M14588" s="9">
        <v>7</v>
      </c>
      <c r="N14588" s="9"/>
      <c r="O14588" s="21"/>
      <c r="Q14588" s="29"/>
      <c r="U14588" s="17"/>
      <c r="V14588" s="2"/>
      <c r="Y14588" t="str">
        <f t="shared" si="918"/>
        <v/>
      </c>
      <c r="AA14588">
        <f t="shared" si="919"/>
        <v>1</v>
      </c>
      <c r="AC14588" s="7"/>
      <c r="AD14588" t="s">
        <v>5620</v>
      </c>
      <c r="AE14588">
        <f t="shared" si="917"/>
        <v>0</v>
      </c>
      <c r="AG14588" s="2"/>
      <c r="AI14588" s="7"/>
    </row>
    <row r="14589" spans="1:35" ht="11" customHeight="1" outlineLevel="1" x14ac:dyDescent="0.25">
      <c r="A14589" t="s">
        <v>1067</v>
      </c>
      <c r="C14589" s="2" t="s">
        <v>11983</v>
      </c>
      <c r="D14589" s="2">
        <v>4049</v>
      </c>
      <c r="E14589" s="7">
        <v>2011</v>
      </c>
      <c r="F14589" s="5" t="s">
        <v>12166</v>
      </c>
      <c r="H14589" s="5" t="s">
        <v>5398</v>
      </c>
      <c r="I14589" s="6" t="s">
        <v>10010</v>
      </c>
      <c r="J14589" s="6" t="s">
        <v>12176</v>
      </c>
      <c r="K14589" s="17">
        <v>7</v>
      </c>
      <c r="L14589" s="17" t="s">
        <v>20076</v>
      </c>
      <c r="M14589" s="9"/>
      <c r="N14589" s="9"/>
      <c r="O14589" s="21"/>
      <c r="Q14589" s="29"/>
      <c r="U14589" s="17"/>
      <c r="V14589" s="2"/>
      <c r="Y14589" t="str">
        <f t="shared" si="918"/>
        <v/>
      </c>
      <c r="AA14589" t="str">
        <f t="shared" si="919"/>
        <v/>
      </c>
      <c r="AC14589" s="7"/>
      <c r="AD14589" t="s">
        <v>10010</v>
      </c>
      <c r="AE14589">
        <f t="shared" si="917"/>
        <v>0</v>
      </c>
      <c r="AG14589" s="2"/>
      <c r="AI14589" s="7"/>
    </row>
    <row r="14590" spans="1:35" ht="11" customHeight="1" outlineLevel="1" x14ac:dyDescent="0.25">
      <c r="A14590" t="s">
        <v>1067</v>
      </c>
      <c r="C14590" s="2" t="s">
        <v>11983</v>
      </c>
      <c r="D14590" s="2">
        <v>4050</v>
      </c>
      <c r="E14590" s="7">
        <v>2011</v>
      </c>
      <c r="F14590" s="5" t="s">
        <v>12166</v>
      </c>
      <c r="H14590" s="5" t="s">
        <v>5398</v>
      </c>
      <c r="I14590" s="6" t="s">
        <v>10010</v>
      </c>
      <c r="J14590" s="6" t="s">
        <v>12176</v>
      </c>
      <c r="K14590" s="17">
        <v>7</v>
      </c>
      <c r="L14590" s="17" t="s">
        <v>20076</v>
      </c>
      <c r="M14590" s="9"/>
      <c r="N14590" s="9"/>
      <c r="O14590" s="21"/>
      <c r="Q14590" s="29"/>
      <c r="U14590" s="17"/>
      <c r="V14590" s="2"/>
      <c r="Y14590" t="str">
        <f t="shared" si="918"/>
        <v/>
      </c>
      <c r="AA14590" t="str">
        <f t="shared" si="919"/>
        <v/>
      </c>
      <c r="AC14590" s="7"/>
      <c r="AD14590" t="s">
        <v>10010</v>
      </c>
      <c r="AE14590">
        <f t="shared" si="917"/>
        <v>0</v>
      </c>
      <c r="AG14590" s="2"/>
      <c r="AI14590" s="7"/>
    </row>
    <row r="14591" spans="1:35" ht="11" customHeight="1" outlineLevel="1" x14ac:dyDescent="0.25">
      <c r="A14591" t="s">
        <v>1067</v>
      </c>
      <c r="C14591" s="2" t="s">
        <v>11983</v>
      </c>
      <c r="D14591" s="2">
        <v>4051</v>
      </c>
      <c r="E14591" s="7">
        <v>2011</v>
      </c>
      <c r="F14591" s="5" t="s">
        <v>12166</v>
      </c>
      <c r="H14591" s="5" t="s">
        <v>5398</v>
      </c>
      <c r="I14591" s="6" t="s">
        <v>10010</v>
      </c>
      <c r="J14591" s="6" t="s">
        <v>12176</v>
      </c>
      <c r="K14591" s="17">
        <v>7</v>
      </c>
      <c r="L14591" s="17" t="s">
        <v>20076</v>
      </c>
      <c r="M14591" s="9"/>
      <c r="N14591" s="9"/>
      <c r="O14591" s="21"/>
      <c r="Q14591" s="29"/>
      <c r="U14591" s="17"/>
      <c r="V14591" s="2"/>
      <c r="Y14591" t="str">
        <f t="shared" si="918"/>
        <v/>
      </c>
      <c r="AA14591" t="str">
        <f t="shared" si="919"/>
        <v/>
      </c>
      <c r="AC14591" s="7"/>
      <c r="AD14591" t="s">
        <v>10010</v>
      </c>
      <c r="AE14591">
        <f t="shared" si="917"/>
        <v>0</v>
      </c>
      <c r="AG14591" s="2"/>
      <c r="AI14591" s="7"/>
    </row>
    <row r="14592" spans="1:35" ht="11" customHeight="1" outlineLevel="1" x14ac:dyDescent="0.25">
      <c r="A14592" t="s">
        <v>1067</v>
      </c>
      <c r="C14592" s="2" t="s">
        <v>11983</v>
      </c>
      <c r="D14592" s="2">
        <v>4052</v>
      </c>
      <c r="E14592" s="7">
        <v>2011</v>
      </c>
      <c r="F14592" s="5" t="s">
        <v>12166</v>
      </c>
      <c r="H14592" s="5" t="s">
        <v>5398</v>
      </c>
      <c r="I14592" s="6" t="s">
        <v>10010</v>
      </c>
      <c r="J14592" s="6" t="s">
        <v>12176</v>
      </c>
      <c r="K14592" s="17">
        <v>7</v>
      </c>
      <c r="L14592" s="17" t="s">
        <v>20076</v>
      </c>
      <c r="M14592" s="9"/>
      <c r="N14592" s="9"/>
      <c r="O14592" s="21"/>
      <c r="Q14592" s="29"/>
      <c r="U14592" s="17"/>
      <c r="V14592" s="2"/>
      <c r="Y14592" t="str">
        <f t="shared" si="918"/>
        <v/>
      </c>
      <c r="AA14592" t="str">
        <f t="shared" si="919"/>
        <v/>
      </c>
      <c r="AC14592" s="7"/>
      <c r="AD14592" t="s">
        <v>10010</v>
      </c>
      <c r="AE14592">
        <f t="shared" si="917"/>
        <v>0</v>
      </c>
      <c r="AG14592" s="2"/>
      <c r="AI14592" s="7"/>
    </row>
    <row r="14593" spans="1:35" ht="11" customHeight="1" outlineLevel="1" x14ac:dyDescent="0.25">
      <c r="A14593" t="s">
        <v>1067</v>
      </c>
      <c r="C14593" s="2" t="s">
        <v>11983</v>
      </c>
      <c r="D14593" s="2" t="s">
        <v>12177</v>
      </c>
      <c r="E14593" s="7">
        <v>2011</v>
      </c>
      <c r="F14593" s="5" t="s">
        <v>12167</v>
      </c>
      <c r="H14593" s="5" t="s">
        <v>5398</v>
      </c>
      <c r="I14593" s="6" t="s">
        <v>10010</v>
      </c>
      <c r="J14593" s="6" t="s">
        <v>12176</v>
      </c>
      <c r="K14593" s="17">
        <v>7</v>
      </c>
      <c r="L14593" s="17" t="s">
        <v>7730</v>
      </c>
      <c r="M14593" s="9">
        <v>3</v>
      </c>
      <c r="N14593" s="9"/>
      <c r="O14593" s="21"/>
      <c r="Q14593" s="29"/>
      <c r="U14593" s="17"/>
      <c r="V14593" s="2"/>
      <c r="Y14593" t="str">
        <f t="shared" si="918"/>
        <v/>
      </c>
      <c r="AA14593">
        <f t="shared" si="919"/>
        <v>1</v>
      </c>
      <c r="AC14593" s="7"/>
      <c r="AD14593" t="s">
        <v>10010</v>
      </c>
      <c r="AE14593">
        <f t="shared" si="917"/>
        <v>0</v>
      </c>
      <c r="AG14593" s="2"/>
      <c r="AI14593" s="7"/>
    </row>
    <row r="14594" spans="1:35" ht="11" customHeight="1" outlineLevel="1" x14ac:dyDescent="0.25">
      <c r="A14594" t="s">
        <v>1067</v>
      </c>
      <c r="C14594" s="2" t="s">
        <v>11983</v>
      </c>
      <c r="D14594" s="2">
        <v>4053</v>
      </c>
      <c r="E14594" s="7">
        <v>2011</v>
      </c>
      <c r="F14594" s="5" t="s">
        <v>12172</v>
      </c>
      <c r="H14594" s="5" t="s">
        <v>5398</v>
      </c>
      <c r="I14594" s="6" t="s">
        <v>10010</v>
      </c>
      <c r="J14594" s="6" t="s">
        <v>12176</v>
      </c>
      <c r="K14594" s="17">
        <v>7</v>
      </c>
      <c r="L14594" s="17" t="s">
        <v>20076</v>
      </c>
      <c r="M14594" s="9"/>
      <c r="N14594" s="9"/>
      <c r="O14594" s="21"/>
      <c r="Q14594" s="29"/>
      <c r="U14594" s="17"/>
      <c r="V14594" s="2"/>
      <c r="Y14594" t="str">
        <f t="shared" si="918"/>
        <v/>
      </c>
      <c r="AA14594" t="str">
        <f t="shared" si="919"/>
        <v/>
      </c>
      <c r="AC14594" s="7"/>
      <c r="AD14594" t="s">
        <v>10010</v>
      </c>
      <c r="AE14594">
        <f t="shared" si="917"/>
        <v>0</v>
      </c>
      <c r="AG14594" s="2"/>
      <c r="AI14594" s="7"/>
    </row>
    <row r="14595" spans="1:35" ht="11" customHeight="1" outlineLevel="1" x14ac:dyDescent="0.25">
      <c r="A14595" t="s">
        <v>1067</v>
      </c>
      <c r="C14595" s="2" t="s">
        <v>11983</v>
      </c>
      <c r="D14595" s="2" t="s">
        <v>12178</v>
      </c>
      <c r="E14595" s="7">
        <v>2011</v>
      </c>
      <c r="F14595" s="5" t="s">
        <v>12173</v>
      </c>
      <c r="H14595" s="5" t="s">
        <v>5398</v>
      </c>
      <c r="I14595" s="6" t="s">
        <v>10010</v>
      </c>
      <c r="J14595" s="6" t="s">
        <v>12176</v>
      </c>
      <c r="K14595" s="17">
        <v>7</v>
      </c>
      <c r="L14595" s="17" t="s">
        <v>7730</v>
      </c>
      <c r="M14595" s="9">
        <v>3</v>
      </c>
      <c r="N14595" s="9"/>
      <c r="O14595" s="21"/>
      <c r="Q14595" s="29"/>
      <c r="U14595" s="17"/>
      <c r="V14595" s="2"/>
      <c r="Y14595" t="str">
        <f t="shared" si="918"/>
        <v/>
      </c>
      <c r="AA14595">
        <f t="shared" si="919"/>
        <v>1</v>
      </c>
      <c r="AC14595" s="7"/>
      <c r="AD14595" t="s">
        <v>10010</v>
      </c>
      <c r="AE14595">
        <f t="shared" si="917"/>
        <v>0</v>
      </c>
      <c r="AG14595" s="2"/>
      <c r="AI14595" s="7"/>
    </row>
    <row r="14596" spans="1:35" ht="11" customHeight="1" outlineLevel="1" x14ac:dyDescent="0.25">
      <c r="A14596" t="s">
        <v>1067</v>
      </c>
      <c r="C14596" s="2" t="s">
        <v>11983</v>
      </c>
      <c r="D14596" s="2">
        <v>4074</v>
      </c>
      <c r="E14596" s="7">
        <v>2011</v>
      </c>
      <c r="F14596" s="5" t="s">
        <v>12166</v>
      </c>
      <c r="H14596" s="5" t="s">
        <v>5398</v>
      </c>
      <c r="I14596" s="6" t="s">
        <v>9363</v>
      </c>
      <c r="J14596" s="6" t="s">
        <v>20516</v>
      </c>
      <c r="K14596" s="17">
        <v>7</v>
      </c>
      <c r="L14596" s="17" t="s">
        <v>20076</v>
      </c>
      <c r="M14596" s="9"/>
      <c r="N14596" s="9"/>
      <c r="O14596" s="21"/>
      <c r="Q14596" s="29"/>
      <c r="U14596" s="17"/>
      <c r="V14596" s="2"/>
      <c r="Y14596" t="str">
        <f t="shared" si="918"/>
        <v/>
      </c>
      <c r="AA14596" t="str">
        <f t="shared" si="919"/>
        <v/>
      </c>
      <c r="AC14596" s="7"/>
      <c r="AD14596" t="s">
        <v>9363</v>
      </c>
      <c r="AE14596">
        <f t="shared" si="917"/>
        <v>0</v>
      </c>
      <c r="AG14596" s="2"/>
      <c r="AI14596" s="7"/>
    </row>
    <row r="14597" spans="1:35" ht="11" customHeight="1" outlineLevel="1" x14ac:dyDescent="0.25">
      <c r="A14597" t="s">
        <v>1067</v>
      </c>
      <c r="C14597" s="2" t="s">
        <v>11983</v>
      </c>
      <c r="D14597" s="2">
        <v>4075</v>
      </c>
      <c r="E14597" s="7">
        <v>2011</v>
      </c>
      <c r="F14597" s="5" t="s">
        <v>12166</v>
      </c>
      <c r="H14597" s="5" t="s">
        <v>5398</v>
      </c>
      <c r="I14597" s="6" t="s">
        <v>9366</v>
      </c>
      <c r="J14597" s="6" t="s">
        <v>20519</v>
      </c>
      <c r="K14597" s="17">
        <v>7</v>
      </c>
      <c r="L14597" s="17" t="s">
        <v>20076</v>
      </c>
      <c r="M14597" s="9"/>
      <c r="N14597" s="9"/>
      <c r="O14597" s="21"/>
      <c r="Q14597" s="29"/>
      <c r="U14597" s="17"/>
      <c r="V14597" s="2"/>
      <c r="Y14597" t="str">
        <f t="shared" si="918"/>
        <v/>
      </c>
      <c r="AA14597" t="str">
        <f t="shared" si="919"/>
        <v/>
      </c>
      <c r="AC14597" s="7"/>
      <c r="AD14597" t="s">
        <v>9366</v>
      </c>
      <c r="AE14597">
        <f t="shared" si="917"/>
        <v>0</v>
      </c>
      <c r="AG14597" s="2"/>
      <c r="AI14597" s="7"/>
    </row>
    <row r="14598" spans="1:35" ht="11" customHeight="1" outlineLevel="1" x14ac:dyDescent="0.25">
      <c r="A14598" t="s">
        <v>1067</v>
      </c>
      <c r="C14598" s="2" t="s">
        <v>11983</v>
      </c>
      <c r="D14598" s="2">
        <v>4076</v>
      </c>
      <c r="E14598" s="7">
        <v>2011</v>
      </c>
      <c r="F14598" s="5" t="s">
        <v>12166</v>
      </c>
      <c r="H14598" s="5" t="s">
        <v>5398</v>
      </c>
      <c r="I14598" s="6" t="s">
        <v>20517</v>
      </c>
      <c r="J14598" s="6" t="s">
        <v>20520</v>
      </c>
      <c r="K14598" s="17">
        <v>7</v>
      </c>
      <c r="L14598" s="17" t="s">
        <v>20076</v>
      </c>
      <c r="M14598" s="9"/>
      <c r="N14598" s="9"/>
      <c r="O14598" s="21"/>
      <c r="Q14598" s="29"/>
      <c r="U14598" s="17"/>
      <c r="V14598" s="2"/>
      <c r="Y14598" t="str">
        <f t="shared" si="918"/>
        <v/>
      </c>
      <c r="AA14598" t="str">
        <f t="shared" si="919"/>
        <v/>
      </c>
      <c r="AC14598" s="7"/>
      <c r="AD14598" t="s">
        <v>20517</v>
      </c>
      <c r="AE14598">
        <f t="shared" si="917"/>
        <v>0</v>
      </c>
      <c r="AG14598" s="2"/>
      <c r="AI14598" s="7"/>
    </row>
    <row r="14599" spans="1:35" ht="11" customHeight="1" outlineLevel="1" x14ac:dyDescent="0.25">
      <c r="A14599" t="s">
        <v>1067</v>
      </c>
      <c r="C14599" s="2" t="s">
        <v>11983</v>
      </c>
      <c r="D14599" s="2">
        <v>4077</v>
      </c>
      <c r="E14599" s="7">
        <v>2011</v>
      </c>
      <c r="F14599" s="5" t="s">
        <v>12166</v>
      </c>
      <c r="H14599" s="5" t="s">
        <v>5398</v>
      </c>
      <c r="I14599" s="6" t="s">
        <v>20518</v>
      </c>
      <c r="J14599" s="6" t="s">
        <v>20521</v>
      </c>
      <c r="K14599" s="17">
        <v>7</v>
      </c>
      <c r="L14599" s="17" t="s">
        <v>20076</v>
      </c>
      <c r="M14599" s="9"/>
      <c r="N14599" s="9"/>
      <c r="O14599" s="21"/>
      <c r="Q14599" s="29"/>
      <c r="U14599" s="17"/>
      <c r="V14599" s="2"/>
      <c r="Y14599" t="str">
        <f t="shared" si="918"/>
        <v/>
      </c>
      <c r="AA14599" t="str">
        <f t="shared" si="919"/>
        <v/>
      </c>
      <c r="AC14599" s="7"/>
      <c r="AD14599" t="s">
        <v>20518</v>
      </c>
      <c r="AE14599">
        <f t="shared" si="917"/>
        <v>0</v>
      </c>
      <c r="AG14599" s="2"/>
      <c r="AI14599" s="7"/>
    </row>
    <row r="14600" spans="1:35" ht="11" customHeight="1" outlineLevel="1" x14ac:dyDescent="0.25">
      <c r="A14600" t="s">
        <v>1067</v>
      </c>
      <c r="C14600" s="2" t="s">
        <v>11983</v>
      </c>
      <c r="D14600" s="2" t="s">
        <v>20515</v>
      </c>
      <c r="E14600" s="7">
        <v>2011</v>
      </c>
      <c r="F14600" s="5" t="s">
        <v>12167</v>
      </c>
      <c r="H14600" s="5" t="s">
        <v>5398</v>
      </c>
      <c r="I14600" s="6" t="s">
        <v>7554</v>
      </c>
      <c r="J14600" s="6" t="s">
        <v>20522</v>
      </c>
      <c r="K14600" s="17">
        <v>7</v>
      </c>
      <c r="L14600" s="17" t="s">
        <v>7730</v>
      </c>
      <c r="M14600" s="9">
        <v>3</v>
      </c>
      <c r="N14600" s="9"/>
      <c r="O14600" s="21"/>
      <c r="Q14600" s="29"/>
      <c r="U14600" s="17"/>
      <c r="V14600" s="2"/>
      <c r="Y14600" t="str">
        <f t="shared" si="918"/>
        <v/>
      </c>
      <c r="AA14600">
        <f t="shared" si="919"/>
        <v>1</v>
      </c>
      <c r="AC14600" s="7"/>
      <c r="AD14600" t="s">
        <v>7554</v>
      </c>
      <c r="AE14600">
        <f t="shared" si="917"/>
        <v>0</v>
      </c>
      <c r="AG14600" s="2"/>
      <c r="AI14600" s="7"/>
    </row>
    <row r="14601" spans="1:35" ht="11" customHeight="1" outlineLevel="1" collapsed="1" x14ac:dyDescent="0.25">
      <c r="A14601" t="s">
        <v>1067</v>
      </c>
      <c r="C14601" s="2" t="s">
        <v>11983</v>
      </c>
      <c r="D14601" s="2">
        <v>4078</v>
      </c>
      <c r="E14601" s="7">
        <v>2011</v>
      </c>
      <c r="F14601" s="5" t="s">
        <v>12172</v>
      </c>
      <c r="H14601" s="5" t="s">
        <v>5398</v>
      </c>
      <c r="I14601" s="6" t="s">
        <v>7554</v>
      </c>
      <c r="J14601" s="6" t="s">
        <v>20523</v>
      </c>
      <c r="K14601" s="17">
        <v>7</v>
      </c>
      <c r="L14601" s="17" t="s">
        <v>20076</v>
      </c>
      <c r="M14601" s="9"/>
      <c r="N14601" s="9"/>
      <c r="O14601" s="21"/>
      <c r="Q14601" s="29"/>
      <c r="U14601" s="17"/>
      <c r="V14601" s="2"/>
      <c r="Y14601" t="str">
        <f t="shared" si="918"/>
        <v/>
      </c>
      <c r="AA14601" t="str">
        <f t="shared" si="919"/>
        <v/>
      </c>
      <c r="AC14601" s="7"/>
      <c r="AD14601" t="s">
        <v>7554</v>
      </c>
      <c r="AE14601">
        <f t="shared" si="917"/>
        <v>0</v>
      </c>
      <c r="AG14601" s="2"/>
      <c r="AI14601" s="7"/>
    </row>
    <row r="14602" spans="1:35" ht="11" customHeight="1" outlineLevel="1" x14ac:dyDescent="0.25">
      <c r="A14602" t="s">
        <v>1067</v>
      </c>
      <c r="C14602" s="2" t="s">
        <v>11983</v>
      </c>
      <c r="D14602" s="2" t="s">
        <v>20525</v>
      </c>
      <c r="E14602" s="7">
        <v>2011</v>
      </c>
      <c r="F14602" s="5" t="s">
        <v>12173</v>
      </c>
      <c r="H14602" s="5" t="s">
        <v>5398</v>
      </c>
      <c r="I14602" s="6" t="s">
        <v>7554</v>
      </c>
      <c r="J14602" s="6" t="s">
        <v>20524</v>
      </c>
      <c r="K14602" s="17">
        <v>7</v>
      </c>
      <c r="L14602" s="17" t="s">
        <v>7730</v>
      </c>
      <c r="M14602" s="9">
        <v>3</v>
      </c>
      <c r="N14602" s="9"/>
      <c r="O14602" s="21"/>
      <c r="Q14602" s="29"/>
      <c r="U14602" s="17"/>
      <c r="V14602" s="2"/>
      <c r="Y14602" t="str">
        <f t="shared" si="918"/>
        <v/>
      </c>
      <c r="AA14602">
        <f t="shared" si="919"/>
        <v>1</v>
      </c>
      <c r="AC14602" s="7"/>
      <c r="AD14602" t="s">
        <v>7554</v>
      </c>
      <c r="AE14602">
        <f t="shared" si="917"/>
        <v>0</v>
      </c>
      <c r="AG14602" s="2"/>
      <c r="AI14602" s="7"/>
    </row>
    <row r="14603" spans="1:35" ht="11" customHeight="1" outlineLevel="1" x14ac:dyDescent="0.25">
      <c r="A14603" t="s">
        <v>1067</v>
      </c>
      <c r="C14603" s="2" t="s">
        <v>11983</v>
      </c>
      <c r="D14603" s="2">
        <v>4140</v>
      </c>
      <c r="E14603" s="7">
        <v>2011</v>
      </c>
      <c r="F14603" s="5" t="s">
        <v>12166</v>
      </c>
      <c r="H14603" s="5" t="s">
        <v>5398</v>
      </c>
      <c r="I14603" s="6" t="s">
        <v>5399</v>
      </c>
      <c r="J14603" s="6" t="s">
        <v>20526</v>
      </c>
      <c r="K14603" s="17">
        <v>7</v>
      </c>
      <c r="L14603" s="17" t="s">
        <v>20076</v>
      </c>
      <c r="M14603" s="9"/>
      <c r="N14603" s="9"/>
      <c r="O14603" s="21"/>
      <c r="Q14603" s="29"/>
      <c r="U14603" s="17"/>
      <c r="V14603" s="2"/>
      <c r="Y14603" t="str">
        <f t="shared" si="918"/>
        <v/>
      </c>
      <c r="AA14603" t="str">
        <f t="shared" si="919"/>
        <v/>
      </c>
      <c r="AC14603" s="7"/>
      <c r="AD14603" t="s">
        <v>5399</v>
      </c>
      <c r="AE14603">
        <f t="shared" si="917"/>
        <v>1</v>
      </c>
      <c r="AG14603" s="2"/>
      <c r="AI14603" s="7"/>
    </row>
    <row r="14604" spans="1:35" ht="11" customHeight="1" outlineLevel="1" x14ac:dyDescent="0.25">
      <c r="A14604" t="s">
        <v>1067</v>
      </c>
      <c r="C14604" s="2" t="s">
        <v>11983</v>
      </c>
      <c r="D14604" s="2" t="s">
        <v>20527</v>
      </c>
      <c r="E14604" s="7">
        <v>2011</v>
      </c>
      <c r="F14604" s="5" t="s">
        <v>12167</v>
      </c>
      <c r="H14604" s="5" t="s">
        <v>5398</v>
      </c>
      <c r="I14604" s="6" t="s">
        <v>5399</v>
      </c>
      <c r="J14604" s="6" t="s">
        <v>20526</v>
      </c>
      <c r="K14604" s="17">
        <v>7</v>
      </c>
      <c r="L14604" s="17" t="s">
        <v>7730</v>
      </c>
      <c r="M14604" s="9">
        <v>3</v>
      </c>
      <c r="N14604" s="9"/>
      <c r="O14604" s="21"/>
      <c r="Q14604" s="29"/>
      <c r="U14604" s="17"/>
      <c r="V14604" s="2"/>
      <c r="Y14604" t="str">
        <f t="shared" si="918"/>
        <v/>
      </c>
      <c r="AA14604">
        <f t="shared" si="919"/>
        <v>1</v>
      </c>
      <c r="AC14604" s="7"/>
      <c r="AD14604" t="s">
        <v>5399</v>
      </c>
      <c r="AE14604">
        <f t="shared" si="917"/>
        <v>1</v>
      </c>
      <c r="AG14604" s="2"/>
      <c r="AI14604" s="7"/>
    </row>
    <row r="14605" spans="1:35" ht="11" customHeight="1" outlineLevel="1" x14ac:dyDescent="0.25">
      <c r="A14605" t="s">
        <v>1067</v>
      </c>
      <c r="C14605" s="2" t="s">
        <v>11983</v>
      </c>
      <c r="D14605" s="2">
        <v>4143</v>
      </c>
      <c r="E14605" s="7">
        <v>2011</v>
      </c>
      <c r="F14605" s="5" t="s">
        <v>12172</v>
      </c>
      <c r="H14605" s="5" t="s">
        <v>5398</v>
      </c>
      <c r="I14605" s="6" t="s">
        <v>5399</v>
      </c>
      <c r="J14605" s="6" t="s">
        <v>20526</v>
      </c>
      <c r="K14605" s="17">
        <v>7</v>
      </c>
      <c r="L14605" s="17" t="s">
        <v>20076</v>
      </c>
      <c r="M14605" s="9"/>
      <c r="N14605" s="9"/>
      <c r="O14605" s="21"/>
      <c r="Q14605" s="29"/>
      <c r="U14605" s="17"/>
      <c r="V14605" s="2"/>
      <c r="Y14605" t="str">
        <f t="shared" si="918"/>
        <v/>
      </c>
      <c r="AA14605" t="str">
        <f t="shared" si="919"/>
        <v/>
      </c>
      <c r="AC14605" s="7"/>
      <c r="AD14605" t="s">
        <v>5399</v>
      </c>
      <c r="AE14605">
        <f t="shared" si="917"/>
        <v>1</v>
      </c>
      <c r="AG14605" s="2"/>
      <c r="AI14605" s="7"/>
    </row>
    <row r="14606" spans="1:35" ht="11" customHeight="1" outlineLevel="1" x14ac:dyDescent="0.25">
      <c r="A14606" t="s">
        <v>1067</v>
      </c>
      <c r="C14606" s="2" t="s">
        <v>11983</v>
      </c>
      <c r="D14606" s="2" t="s">
        <v>20528</v>
      </c>
      <c r="E14606" s="7">
        <v>2011</v>
      </c>
      <c r="F14606" s="5" t="s">
        <v>12173</v>
      </c>
      <c r="H14606" s="5" t="s">
        <v>5398</v>
      </c>
      <c r="I14606" s="6" t="s">
        <v>5399</v>
      </c>
      <c r="J14606" s="6" t="s">
        <v>20526</v>
      </c>
      <c r="K14606" s="17">
        <v>7</v>
      </c>
      <c r="L14606" s="17" t="s">
        <v>7730</v>
      </c>
      <c r="M14606" s="9">
        <v>3</v>
      </c>
      <c r="N14606" s="9"/>
      <c r="O14606" s="21"/>
      <c r="Q14606" s="29"/>
      <c r="U14606" s="17"/>
      <c r="V14606" s="2"/>
      <c r="Y14606" t="str">
        <f t="shared" si="918"/>
        <v/>
      </c>
      <c r="AA14606">
        <f t="shared" si="919"/>
        <v>1</v>
      </c>
      <c r="AC14606" s="7"/>
      <c r="AD14606" t="s">
        <v>5399</v>
      </c>
      <c r="AE14606">
        <f t="shared" si="917"/>
        <v>1</v>
      </c>
      <c r="AG14606" s="2"/>
      <c r="AI14606" s="7"/>
    </row>
    <row r="14607" spans="1:35" ht="11" customHeight="1" outlineLevel="1" x14ac:dyDescent="0.25">
      <c r="A14607" t="s">
        <v>1067</v>
      </c>
      <c r="C14607" s="2" t="s">
        <v>11983</v>
      </c>
      <c r="D14607" s="2">
        <v>4477</v>
      </c>
      <c r="E14607" s="7">
        <v>2012</v>
      </c>
      <c r="F14607" s="5" t="s">
        <v>12166</v>
      </c>
      <c r="H14607" s="5" t="s">
        <v>5398</v>
      </c>
      <c r="I14607" s="6" t="s">
        <v>9607</v>
      </c>
      <c r="J14607" s="6" t="s">
        <v>11949</v>
      </c>
      <c r="K14607" s="17">
        <v>7</v>
      </c>
      <c r="L14607" s="17" t="s">
        <v>20076</v>
      </c>
      <c r="M14607" s="9"/>
      <c r="N14607" s="9"/>
      <c r="O14607" s="21"/>
      <c r="Q14607" s="29"/>
      <c r="U14607" s="17"/>
      <c r="V14607" s="2"/>
      <c r="Y14607" t="str">
        <f t="shared" si="918"/>
        <v/>
      </c>
      <c r="AA14607" t="str">
        <f t="shared" si="919"/>
        <v/>
      </c>
      <c r="AC14607" s="7"/>
      <c r="AD14607" t="s">
        <v>9607</v>
      </c>
      <c r="AE14607">
        <f t="shared" si="917"/>
        <v>0</v>
      </c>
      <c r="AG14607" s="2"/>
      <c r="AI14607" s="7"/>
    </row>
    <row r="14608" spans="1:35" ht="11" customHeight="1" outlineLevel="1" x14ac:dyDescent="0.25">
      <c r="A14608" t="s">
        <v>1067</v>
      </c>
      <c r="C14608" s="2" t="s">
        <v>11983</v>
      </c>
      <c r="D14608" s="2">
        <v>4478</v>
      </c>
      <c r="E14608" s="7">
        <v>2012</v>
      </c>
      <c r="F14608" s="5" t="s">
        <v>12166</v>
      </c>
      <c r="H14608" s="5" t="s">
        <v>5398</v>
      </c>
      <c r="I14608" s="6" t="s">
        <v>9607</v>
      </c>
      <c r="J14608" s="6" t="s">
        <v>11949</v>
      </c>
      <c r="K14608" s="17">
        <v>7</v>
      </c>
      <c r="L14608" s="17" t="s">
        <v>20076</v>
      </c>
      <c r="M14608" s="9"/>
      <c r="N14608" s="9"/>
      <c r="O14608" s="21"/>
      <c r="Q14608" s="29"/>
      <c r="U14608" s="17"/>
      <c r="V14608" s="2"/>
      <c r="Y14608" t="str">
        <f t="shared" si="918"/>
        <v/>
      </c>
      <c r="AA14608" t="str">
        <f t="shared" si="919"/>
        <v/>
      </c>
      <c r="AC14608" s="7"/>
      <c r="AD14608" t="s">
        <v>9607</v>
      </c>
      <c r="AE14608">
        <f t="shared" si="917"/>
        <v>0</v>
      </c>
      <c r="AG14608" s="2"/>
      <c r="AI14608" s="7"/>
    </row>
    <row r="14609" spans="1:35" ht="11" customHeight="1" outlineLevel="1" x14ac:dyDescent="0.25">
      <c r="A14609" t="s">
        <v>1067</v>
      </c>
      <c r="C14609" s="2" t="s">
        <v>11983</v>
      </c>
      <c r="D14609" s="2">
        <v>4479</v>
      </c>
      <c r="E14609" s="7">
        <v>2012</v>
      </c>
      <c r="F14609" s="5" t="s">
        <v>12166</v>
      </c>
      <c r="H14609" s="5" t="s">
        <v>5398</v>
      </c>
      <c r="I14609" s="6" t="s">
        <v>9607</v>
      </c>
      <c r="J14609" s="6" t="s">
        <v>11949</v>
      </c>
      <c r="K14609" s="17">
        <v>7</v>
      </c>
      <c r="L14609" s="17" t="s">
        <v>20076</v>
      </c>
      <c r="M14609" s="9"/>
      <c r="N14609" s="9"/>
      <c r="O14609" s="21"/>
      <c r="Q14609" s="29"/>
      <c r="U14609" s="17"/>
      <c r="V14609" s="2"/>
      <c r="Y14609" t="str">
        <f t="shared" si="918"/>
        <v/>
      </c>
      <c r="AA14609" t="str">
        <f t="shared" si="919"/>
        <v/>
      </c>
      <c r="AC14609" s="7"/>
      <c r="AD14609" t="s">
        <v>9607</v>
      </c>
      <c r="AE14609">
        <f t="shared" si="917"/>
        <v>0</v>
      </c>
      <c r="AG14609" s="2"/>
      <c r="AI14609" s="7"/>
    </row>
    <row r="14610" spans="1:35" ht="11" customHeight="1" outlineLevel="1" collapsed="1" x14ac:dyDescent="0.25">
      <c r="A14610" t="s">
        <v>1067</v>
      </c>
      <c r="C14610" s="2" t="s">
        <v>11983</v>
      </c>
      <c r="D14610" s="2">
        <v>4480</v>
      </c>
      <c r="E14610" s="7">
        <v>2012</v>
      </c>
      <c r="F14610" s="5" t="s">
        <v>12166</v>
      </c>
      <c r="H14610" s="5" t="s">
        <v>5398</v>
      </c>
      <c r="I14610" s="6" t="s">
        <v>9607</v>
      </c>
      <c r="J14610" s="6" t="s">
        <v>11949</v>
      </c>
      <c r="K14610" s="17">
        <v>7</v>
      </c>
      <c r="L14610" s="17" t="s">
        <v>20076</v>
      </c>
      <c r="M14610" s="9"/>
      <c r="N14610" s="9"/>
      <c r="O14610" s="21"/>
      <c r="Q14610" s="29"/>
      <c r="U14610" s="17"/>
      <c r="V14610" s="2"/>
      <c r="Y14610" t="str">
        <f t="shared" si="918"/>
        <v/>
      </c>
      <c r="AA14610" t="str">
        <f t="shared" si="919"/>
        <v/>
      </c>
      <c r="AC14610" s="7"/>
      <c r="AD14610" t="s">
        <v>9607</v>
      </c>
      <c r="AE14610">
        <f t="shared" ref="AE14610:AE14673" si="920">COUNTIF(I14610,"*Fuji*")</f>
        <v>0</v>
      </c>
      <c r="AG14610" s="2"/>
      <c r="AI14610" s="7"/>
    </row>
    <row r="14611" spans="1:35" ht="11" customHeight="1" outlineLevel="1" x14ac:dyDescent="0.25">
      <c r="A14611" t="s">
        <v>1067</v>
      </c>
      <c r="C14611" s="2" t="s">
        <v>11983</v>
      </c>
      <c r="D14611" s="2" t="s">
        <v>20529</v>
      </c>
      <c r="E14611" s="7">
        <v>2012</v>
      </c>
      <c r="F14611" s="5" t="s">
        <v>12167</v>
      </c>
      <c r="H14611" s="5" t="s">
        <v>5398</v>
      </c>
      <c r="I14611" s="6" t="s">
        <v>9607</v>
      </c>
      <c r="J14611" s="6" t="s">
        <v>11949</v>
      </c>
      <c r="K14611" s="17">
        <v>7</v>
      </c>
      <c r="L14611" s="17" t="s">
        <v>7730</v>
      </c>
      <c r="M14611" s="9">
        <v>3</v>
      </c>
      <c r="N14611" s="9"/>
      <c r="O14611" s="21"/>
      <c r="Q14611" s="29"/>
      <c r="U14611" s="17"/>
      <c r="V14611" s="2"/>
      <c r="Y14611" t="str">
        <f t="shared" si="918"/>
        <v/>
      </c>
      <c r="AA14611">
        <f t="shared" si="919"/>
        <v>1</v>
      </c>
      <c r="AC14611" s="7"/>
      <c r="AD14611" t="s">
        <v>9607</v>
      </c>
      <c r="AE14611">
        <f t="shared" si="920"/>
        <v>0</v>
      </c>
      <c r="AG14611" s="2"/>
      <c r="AI14611" s="7"/>
    </row>
    <row r="14612" spans="1:35" ht="11" customHeight="1" outlineLevel="1" x14ac:dyDescent="0.25">
      <c r="A14612" t="s">
        <v>1067</v>
      </c>
      <c r="C14612" s="2" t="s">
        <v>11983</v>
      </c>
      <c r="D14612" s="2">
        <v>4481</v>
      </c>
      <c r="E14612" s="7">
        <v>2012</v>
      </c>
      <c r="F14612" s="5" t="s">
        <v>12172</v>
      </c>
      <c r="H14612" s="5" t="s">
        <v>5398</v>
      </c>
      <c r="I14612" s="6" t="s">
        <v>9607</v>
      </c>
      <c r="J14612" s="6" t="s">
        <v>11949</v>
      </c>
      <c r="K14612" s="17">
        <v>7</v>
      </c>
      <c r="L14612" s="17" t="s">
        <v>7732</v>
      </c>
      <c r="M14612" s="9"/>
      <c r="N14612" s="9"/>
      <c r="O14612" s="21"/>
      <c r="Q14612" s="29"/>
      <c r="U14612" s="17"/>
      <c r="V14612" s="2"/>
      <c r="Y14612" t="str">
        <f t="shared" si="918"/>
        <v/>
      </c>
      <c r="AA14612" t="str">
        <f t="shared" si="919"/>
        <v/>
      </c>
      <c r="AC14612" s="7"/>
      <c r="AD14612" t="s">
        <v>9607</v>
      </c>
      <c r="AE14612">
        <f t="shared" si="920"/>
        <v>0</v>
      </c>
      <c r="AG14612" s="2"/>
      <c r="AI14612" s="7"/>
    </row>
    <row r="14613" spans="1:35" ht="11" customHeight="1" outlineLevel="1" x14ac:dyDescent="0.25">
      <c r="A14613" t="s">
        <v>1067</v>
      </c>
      <c r="C14613" s="2" t="s">
        <v>11983</v>
      </c>
      <c r="D14613" s="2" t="s">
        <v>20530</v>
      </c>
      <c r="E14613" s="7">
        <v>2012</v>
      </c>
      <c r="F14613" s="5" t="s">
        <v>12173</v>
      </c>
      <c r="H14613" s="5" t="s">
        <v>5398</v>
      </c>
      <c r="I14613" s="6" t="s">
        <v>9607</v>
      </c>
      <c r="J14613" s="6" t="s">
        <v>11949</v>
      </c>
      <c r="K14613" s="17">
        <v>7</v>
      </c>
      <c r="L14613" s="17" t="s">
        <v>7732</v>
      </c>
      <c r="M14613" s="9"/>
      <c r="N14613" s="9"/>
      <c r="O14613" s="21"/>
      <c r="Q14613" s="29"/>
      <c r="U14613" s="17"/>
      <c r="V14613" s="2"/>
      <c r="Y14613" t="str">
        <f t="shared" si="918"/>
        <v/>
      </c>
      <c r="AA14613">
        <f t="shared" si="919"/>
        <v>1</v>
      </c>
      <c r="AC14613" s="7"/>
      <c r="AD14613" t="s">
        <v>9607</v>
      </c>
      <c r="AE14613">
        <f t="shared" si="920"/>
        <v>0</v>
      </c>
      <c r="AG14613" s="2"/>
      <c r="AI14613" s="7"/>
    </row>
    <row r="14614" spans="1:35" ht="11" customHeight="1" outlineLevel="1" x14ac:dyDescent="0.25">
      <c r="A14614" t="s">
        <v>1067</v>
      </c>
      <c r="C14614" s="2" t="s">
        <v>11983</v>
      </c>
      <c r="D14614" s="2">
        <v>4522</v>
      </c>
      <c r="E14614" s="7">
        <v>2012</v>
      </c>
      <c r="F14614" s="5" t="s">
        <v>12166</v>
      </c>
      <c r="H14614" s="5" t="s">
        <v>5398</v>
      </c>
      <c r="I14614" s="6" t="s">
        <v>9223</v>
      </c>
      <c r="J14614" s="6" t="s">
        <v>7554</v>
      </c>
      <c r="K14614" s="17">
        <v>7</v>
      </c>
      <c r="L14614" s="17" t="s">
        <v>20076</v>
      </c>
      <c r="M14614" s="9"/>
      <c r="N14614" s="9"/>
      <c r="O14614" s="21"/>
      <c r="Q14614" s="29"/>
      <c r="U14614" s="17"/>
      <c r="V14614" s="2"/>
      <c r="Y14614" t="str">
        <f t="shared" si="918"/>
        <v/>
      </c>
      <c r="AA14614" t="str">
        <f t="shared" si="919"/>
        <v/>
      </c>
      <c r="AC14614" s="7"/>
      <c r="AD14614" t="s">
        <v>9223</v>
      </c>
      <c r="AE14614">
        <f t="shared" si="920"/>
        <v>0</v>
      </c>
      <c r="AG14614" s="2"/>
      <c r="AI14614" s="7"/>
    </row>
    <row r="14615" spans="1:35" ht="11" customHeight="1" outlineLevel="1" x14ac:dyDescent="0.25">
      <c r="A14615" t="s">
        <v>1067</v>
      </c>
      <c r="C14615" s="2" t="s">
        <v>11983</v>
      </c>
      <c r="D14615" s="2">
        <v>4523</v>
      </c>
      <c r="E14615" s="7">
        <v>2012</v>
      </c>
      <c r="F14615" s="5" t="s">
        <v>12166</v>
      </c>
      <c r="H14615" s="5" t="s">
        <v>5398</v>
      </c>
      <c r="I14615" s="6" t="s">
        <v>9223</v>
      </c>
      <c r="J14615" s="6" t="s">
        <v>7554</v>
      </c>
      <c r="K14615" s="17">
        <v>7</v>
      </c>
      <c r="L14615" s="17" t="s">
        <v>20076</v>
      </c>
      <c r="M14615" s="9"/>
      <c r="N14615" s="9"/>
      <c r="O14615" s="21"/>
      <c r="Q14615" s="29"/>
      <c r="U14615" s="17"/>
      <c r="V14615" s="2"/>
      <c r="Y14615" t="str">
        <f t="shared" si="918"/>
        <v/>
      </c>
      <c r="AA14615" t="str">
        <f t="shared" si="919"/>
        <v/>
      </c>
      <c r="AC14615" s="7"/>
      <c r="AD14615" t="s">
        <v>9223</v>
      </c>
      <c r="AE14615">
        <f t="shared" si="920"/>
        <v>0</v>
      </c>
      <c r="AG14615" s="2"/>
      <c r="AI14615" s="7"/>
    </row>
    <row r="14616" spans="1:35" ht="11" customHeight="1" outlineLevel="1" x14ac:dyDescent="0.25">
      <c r="A14616" t="s">
        <v>1067</v>
      </c>
      <c r="C14616" s="2" t="s">
        <v>11983</v>
      </c>
      <c r="D14616" s="2">
        <v>4524</v>
      </c>
      <c r="E14616" s="7">
        <v>2012</v>
      </c>
      <c r="F14616" s="5" t="s">
        <v>12166</v>
      </c>
      <c r="H14616" s="5" t="s">
        <v>5398</v>
      </c>
      <c r="I14616" s="6" t="s">
        <v>9223</v>
      </c>
      <c r="J14616" s="6" t="s">
        <v>7554</v>
      </c>
      <c r="K14616" s="17">
        <v>7</v>
      </c>
      <c r="L14616" s="17" t="s">
        <v>20076</v>
      </c>
      <c r="M14616" s="9"/>
      <c r="N14616" s="9"/>
      <c r="O14616" s="21"/>
      <c r="Q14616" s="29"/>
      <c r="U14616" s="17"/>
      <c r="V14616" s="2"/>
      <c r="Y14616" t="str">
        <f t="shared" si="918"/>
        <v/>
      </c>
      <c r="AA14616" t="str">
        <f t="shared" si="919"/>
        <v/>
      </c>
      <c r="AC14616" s="7"/>
      <c r="AD14616" t="s">
        <v>9223</v>
      </c>
      <c r="AE14616">
        <f t="shared" si="920"/>
        <v>0</v>
      </c>
      <c r="AG14616" s="2"/>
      <c r="AI14616" s="7"/>
    </row>
    <row r="14617" spans="1:35" ht="11" customHeight="1" outlineLevel="1" x14ac:dyDescent="0.25">
      <c r="A14617" t="s">
        <v>1067</v>
      </c>
      <c r="C14617" s="2" t="s">
        <v>11983</v>
      </c>
      <c r="D14617" s="2">
        <v>4525</v>
      </c>
      <c r="E14617" s="7">
        <v>2012</v>
      </c>
      <c r="F14617" s="5" t="s">
        <v>12166</v>
      </c>
      <c r="H14617" s="5" t="s">
        <v>5398</v>
      </c>
      <c r="I14617" s="6" t="s">
        <v>9223</v>
      </c>
      <c r="J14617" s="6" t="s">
        <v>7554</v>
      </c>
      <c r="K14617" s="17">
        <v>7</v>
      </c>
      <c r="L14617" s="17" t="s">
        <v>20076</v>
      </c>
      <c r="M14617" s="9"/>
      <c r="N14617" s="9"/>
      <c r="O14617" s="21"/>
      <c r="Q14617" s="29"/>
      <c r="U14617" s="17"/>
      <c r="V14617" s="2"/>
      <c r="Y14617" t="str">
        <f t="shared" si="918"/>
        <v/>
      </c>
      <c r="AA14617" t="str">
        <f t="shared" si="919"/>
        <v/>
      </c>
      <c r="AC14617" s="7"/>
      <c r="AD14617" t="s">
        <v>9223</v>
      </c>
      <c r="AE14617">
        <f t="shared" si="920"/>
        <v>0</v>
      </c>
      <c r="AG14617" s="2"/>
      <c r="AI14617" s="7"/>
    </row>
    <row r="14618" spans="1:35" ht="11" customHeight="1" outlineLevel="1" x14ac:dyDescent="0.25">
      <c r="A14618" t="s">
        <v>1067</v>
      </c>
      <c r="C14618" s="2" t="s">
        <v>11983</v>
      </c>
      <c r="D14618" s="2" t="s">
        <v>12179</v>
      </c>
      <c r="E14618" s="7">
        <v>2012</v>
      </c>
      <c r="F14618" s="5" t="s">
        <v>12167</v>
      </c>
      <c r="H14618" s="5" t="s">
        <v>5398</v>
      </c>
      <c r="I14618" s="6" t="s">
        <v>9223</v>
      </c>
      <c r="J14618" s="6" t="s">
        <v>7554</v>
      </c>
      <c r="K14618" s="17">
        <v>7</v>
      </c>
      <c r="L14618" s="17" t="s">
        <v>7730</v>
      </c>
      <c r="M14618" s="9">
        <v>3</v>
      </c>
      <c r="N14618" s="9"/>
      <c r="O14618" s="21"/>
      <c r="Q14618" s="29"/>
      <c r="U14618" s="17"/>
      <c r="V14618" s="2"/>
      <c r="Y14618" t="str">
        <f t="shared" si="918"/>
        <v/>
      </c>
      <c r="AA14618">
        <f t="shared" si="919"/>
        <v>1</v>
      </c>
      <c r="AC14618" s="7"/>
      <c r="AD14618" t="s">
        <v>9223</v>
      </c>
      <c r="AE14618">
        <f t="shared" si="920"/>
        <v>0</v>
      </c>
      <c r="AG14618" s="2"/>
      <c r="AI14618" s="7"/>
    </row>
    <row r="14619" spans="1:35" ht="11" customHeight="1" outlineLevel="1" x14ac:dyDescent="0.25">
      <c r="A14619" t="s">
        <v>1067</v>
      </c>
      <c r="C14619" s="2" t="s">
        <v>11983</v>
      </c>
      <c r="D14619" s="2">
        <v>4526</v>
      </c>
      <c r="E14619" s="7">
        <v>2012</v>
      </c>
      <c r="F14619" s="5" t="s">
        <v>12172</v>
      </c>
      <c r="H14619" s="5" t="s">
        <v>5398</v>
      </c>
      <c r="I14619" s="6" t="s">
        <v>9223</v>
      </c>
      <c r="J14619" s="6" t="s">
        <v>7554</v>
      </c>
      <c r="K14619" s="17">
        <v>7</v>
      </c>
      <c r="L14619" s="17" t="s">
        <v>20076</v>
      </c>
      <c r="M14619" s="9"/>
      <c r="N14619" s="9"/>
      <c r="O14619" s="21"/>
      <c r="Q14619" s="29"/>
      <c r="U14619" s="17"/>
      <c r="V14619" s="2"/>
      <c r="Y14619" t="str">
        <f t="shared" si="918"/>
        <v/>
      </c>
      <c r="AA14619" t="str">
        <f t="shared" si="919"/>
        <v/>
      </c>
      <c r="AC14619" s="7"/>
      <c r="AD14619" t="s">
        <v>9223</v>
      </c>
      <c r="AE14619">
        <f t="shared" si="920"/>
        <v>0</v>
      </c>
      <c r="AG14619" s="2"/>
      <c r="AI14619" s="7"/>
    </row>
    <row r="14620" spans="1:35" ht="11" customHeight="1" outlineLevel="1" x14ac:dyDescent="0.25">
      <c r="A14620" t="s">
        <v>1067</v>
      </c>
      <c r="C14620" s="2" t="s">
        <v>11983</v>
      </c>
      <c r="D14620" s="2" t="s">
        <v>12180</v>
      </c>
      <c r="E14620" s="7">
        <v>2012</v>
      </c>
      <c r="F14620" s="5" t="s">
        <v>12173</v>
      </c>
      <c r="H14620" s="5" t="s">
        <v>5398</v>
      </c>
      <c r="I14620" s="6" t="s">
        <v>9223</v>
      </c>
      <c r="J14620" s="6" t="s">
        <v>7554</v>
      </c>
      <c r="K14620" s="17">
        <v>7</v>
      </c>
      <c r="L14620" s="17" t="s">
        <v>7730</v>
      </c>
      <c r="M14620" s="9">
        <v>3</v>
      </c>
      <c r="N14620" s="9"/>
      <c r="O14620" s="21"/>
      <c r="Q14620" s="29"/>
      <c r="U14620" s="17"/>
      <c r="V14620" s="2"/>
      <c r="Y14620" t="str">
        <f t="shared" si="918"/>
        <v/>
      </c>
      <c r="AA14620">
        <f t="shared" si="919"/>
        <v>1</v>
      </c>
      <c r="AC14620" s="7"/>
      <c r="AD14620" t="s">
        <v>9223</v>
      </c>
      <c r="AE14620">
        <f t="shared" si="920"/>
        <v>0</v>
      </c>
      <c r="AG14620" s="2"/>
      <c r="AI14620" s="7"/>
    </row>
    <row r="14621" spans="1:35" ht="11" customHeight="1" outlineLevel="1" x14ac:dyDescent="0.25">
      <c r="A14621" t="s">
        <v>1067</v>
      </c>
      <c r="C14621" s="2" t="s">
        <v>11983</v>
      </c>
      <c r="D14621" s="2">
        <v>4552</v>
      </c>
      <c r="E14621" s="7">
        <v>2012</v>
      </c>
      <c r="F14621" s="5" t="s">
        <v>12166</v>
      </c>
      <c r="H14621" s="5" t="s">
        <v>5398</v>
      </c>
      <c r="I14621" s="6" t="s">
        <v>9223</v>
      </c>
      <c r="J14621" s="6" t="s">
        <v>7554</v>
      </c>
      <c r="K14621" s="17">
        <v>7</v>
      </c>
      <c r="L14621" s="17" t="s">
        <v>20076</v>
      </c>
      <c r="M14621" s="9"/>
      <c r="N14621" s="9"/>
      <c r="O14621" s="21"/>
      <c r="Q14621" s="29"/>
      <c r="U14621" s="17"/>
      <c r="V14621" s="2"/>
      <c r="Y14621" t="str">
        <f t="shared" si="918"/>
        <v/>
      </c>
      <c r="AA14621" t="str">
        <f t="shared" si="919"/>
        <v/>
      </c>
      <c r="AC14621" s="7"/>
      <c r="AD14621" t="s">
        <v>9223</v>
      </c>
      <c r="AE14621">
        <f t="shared" si="920"/>
        <v>0</v>
      </c>
      <c r="AG14621" s="2"/>
      <c r="AI14621" s="7"/>
    </row>
    <row r="14622" spans="1:35" ht="11" customHeight="1" outlineLevel="1" x14ac:dyDescent="0.25">
      <c r="A14622" t="s">
        <v>1067</v>
      </c>
      <c r="C14622" s="2" t="s">
        <v>11983</v>
      </c>
      <c r="D14622" s="2" t="s">
        <v>20531</v>
      </c>
      <c r="E14622" s="7">
        <v>2012</v>
      </c>
      <c r="F14622" s="5" t="s">
        <v>12167</v>
      </c>
      <c r="H14622" s="5" t="s">
        <v>5398</v>
      </c>
      <c r="I14622" s="6" t="s">
        <v>9223</v>
      </c>
      <c r="J14622" s="6" t="s">
        <v>7554</v>
      </c>
      <c r="K14622" s="17">
        <v>7</v>
      </c>
      <c r="L14622" s="17" t="s">
        <v>7730</v>
      </c>
      <c r="M14622" s="9">
        <v>3</v>
      </c>
      <c r="N14622" s="9"/>
      <c r="O14622" s="21"/>
      <c r="Q14622" s="29"/>
      <c r="U14622" s="17"/>
      <c r="V14622" s="2"/>
      <c r="Y14622" t="str">
        <f t="shared" si="918"/>
        <v/>
      </c>
      <c r="AA14622">
        <f t="shared" si="919"/>
        <v>1</v>
      </c>
      <c r="AC14622" s="7"/>
      <c r="AD14622" t="s">
        <v>9223</v>
      </c>
      <c r="AE14622">
        <f t="shared" si="920"/>
        <v>0</v>
      </c>
      <c r="AG14622" s="2"/>
      <c r="AI14622" s="7"/>
    </row>
    <row r="14623" spans="1:35" ht="11" customHeight="1" outlineLevel="1" x14ac:dyDescent="0.25">
      <c r="A14623" t="s">
        <v>1067</v>
      </c>
      <c r="C14623" s="2" t="s">
        <v>11983</v>
      </c>
      <c r="D14623" s="2">
        <v>4556</v>
      </c>
      <c r="E14623" s="7">
        <v>2012</v>
      </c>
      <c r="F14623" s="5" t="s">
        <v>12172</v>
      </c>
      <c r="H14623" s="5" t="s">
        <v>5398</v>
      </c>
      <c r="I14623" s="6" t="s">
        <v>9223</v>
      </c>
      <c r="J14623" s="6" t="s">
        <v>7554</v>
      </c>
      <c r="K14623" s="17">
        <v>7</v>
      </c>
      <c r="L14623" s="17" t="s">
        <v>20076</v>
      </c>
      <c r="M14623" s="9"/>
      <c r="N14623" s="9"/>
      <c r="O14623" s="21"/>
      <c r="Q14623" s="29"/>
      <c r="U14623" s="17"/>
      <c r="V14623" s="2"/>
      <c r="Y14623" t="str">
        <f t="shared" si="918"/>
        <v/>
      </c>
      <c r="AA14623" t="str">
        <f t="shared" si="919"/>
        <v/>
      </c>
      <c r="AC14623" s="7"/>
      <c r="AD14623" t="s">
        <v>9223</v>
      </c>
      <c r="AE14623">
        <f t="shared" si="920"/>
        <v>0</v>
      </c>
      <c r="AG14623" s="2"/>
      <c r="AI14623" s="7"/>
    </row>
    <row r="14624" spans="1:35" ht="11" customHeight="1" outlineLevel="1" x14ac:dyDescent="0.25">
      <c r="A14624" t="s">
        <v>1067</v>
      </c>
      <c r="C14624" s="2" t="s">
        <v>11983</v>
      </c>
      <c r="D14624" s="2" t="s">
        <v>20532</v>
      </c>
      <c r="E14624" s="7">
        <v>2012</v>
      </c>
      <c r="F14624" s="5" t="s">
        <v>12173</v>
      </c>
      <c r="H14624" s="5" t="s">
        <v>5398</v>
      </c>
      <c r="I14624" s="6" t="s">
        <v>9223</v>
      </c>
      <c r="J14624" s="6" t="s">
        <v>7554</v>
      </c>
      <c r="K14624" s="17">
        <v>7</v>
      </c>
      <c r="L14624" s="17" t="s">
        <v>7730</v>
      </c>
      <c r="M14624" s="9">
        <v>3</v>
      </c>
      <c r="N14624" s="9"/>
      <c r="O14624" s="21"/>
      <c r="Q14624" s="29"/>
      <c r="U14624" s="17"/>
      <c r="V14624" s="2"/>
      <c r="Y14624" t="str">
        <f t="shared" si="918"/>
        <v/>
      </c>
      <c r="AA14624">
        <f t="shared" si="919"/>
        <v>1</v>
      </c>
      <c r="AC14624" s="7"/>
      <c r="AD14624" t="s">
        <v>9223</v>
      </c>
      <c r="AE14624">
        <f t="shared" si="920"/>
        <v>0</v>
      </c>
      <c r="AG14624" s="2"/>
      <c r="AI14624" s="7"/>
    </row>
    <row r="14625" spans="1:35" ht="11" customHeight="1" outlineLevel="1" x14ac:dyDescent="0.25">
      <c r="A14625" t="s">
        <v>1067</v>
      </c>
      <c r="C14625" s="2" t="s">
        <v>11983</v>
      </c>
      <c r="D14625" s="2">
        <v>4741</v>
      </c>
      <c r="E14625" s="7">
        <v>2013</v>
      </c>
      <c r="F14625" s="5" t="s">
        <v>12137</v>
      </c>
      <c r="H14625" s="5" t="s">
        <v>5398</v>
      </c>
      <c r="I14625" s="6" t="s">
        <v>5399</v>
      </c>
      <c r="J14625" s="6" t="s">
        <v>10017</v>
      </c>
      <c r="K14625" s="17">
        <v>1</v>
      </c>
      <c r="L14625" s="17" t="s">
        <v>7730</v>
      </c>
      <c r="M14625" s="9">
        <v>3</v>
      </c>
      <c r="N14625" s="9"/>
      <c r="O14625" s="21"/>
      <c r="Q14625" s="29"/>
      <c r="U14625" s="17"/>
      <c r="V14625" s="2"/>
      <c r="Y14625" t="str">
        <f t="shared" si="918"/>
        <v/>
      </c>
      <c r="AA14625">
        <f t="shared" si="919"/>
        <v>1</v>
      </c>
      <c r="AC14625" s="7"/>
      <c r="AD14625" t="s">
        <v>5399</v>
      </c>
      <c r="AE14625">
        <f t="shared" si="920"/>
        <v>1</v>
      </c>
      <c r="AG14625" s="2"/>
      <c r="AI14625" s="7"/>
    </row>
    <row r="14626" spans="1:35" ht="11" customHeight="1" outlineLevel="1" x14ac:dyDescent="0.25">
      <c r="A14626" t="s">
        <v>1067</v>
      </c>
      <c r="C14626" s="2" t="s">
        <v>11983</v>
      </c>
      <c r="D14626" s="2">
        <v>4865</v>
      </c>
      <c r="E14626" s="7">
        <v>2013</v>
      </c>
      <c r="F14626" s="5" t="s">
        <v>12166</v>
      </c>
      <c r="G14626">
        <v>1</v>
      </c>
      <c r="H14626" s="5" t="s">
        <v>5398</v>
      </c>
      <c r="I14626" s="6" t="s">
        <v>12168</v>
      </c>
      <c r="J14626" s="6" t="s">
        <v>12164</v>
      </c>
      <c r="K14626" s="17">
        <v>3</v>
      </c>
      <c r="L14626" s="17" t="s">
        <v>7732</v>
      </c>
      <c r="M14626" s="9"/>
      <c r="N14626" s="9"/>
      <c r="O14626" s="21"/>
      <c r="Q14626" s="29"/>
      <c r="U14626" s="17"/>
      <c r="V14626" s="2"/>
      <c r="Y14626" t="str">
        <f t="shared" si="918"/>
        <v/>
      </c>
      <c r="AA14626" t="str">
        <f t="shared" si="919"/>
        <v/>
      </c>
      <c r="AC14626" s="7"/>
      <c r="AD14626" t="s">
        <v>12168</v>
      </c>
      <c r="AE14626">
        <f t="shared" si="920"/>
        <v>0</v>
      </c>
      <c r="AG14626" s="2"/>
      <c r="AI14626" s="7"/>
    </row>
    <row r="14627" spans="1:35" ht="11" customHeight="1" outlineLevel="1" x14ac:dyDescent="0.25">
      <c r="A14627" t="s">
        <v>1067</v>
      </c>
      <c r="C14627" s="2" t="s">
        <v>11983</v>
      </c>
      <c r="D14627" s="2" t="s">
        <v>12165</v>
      </c>
      <c r="E14627" s="7">
        <v>2013</v>
      </c>
      <c r="F14627" s="5" t="s">
        <v>12167</v>
      </c>
      <c r="G14627">
        <v>1</v>
      </c>
      <c r="H14627" s="5" t="s">
        <v>5398</v>
      </c>
      <c r="I14627" s="6" t="s">
        <v>12168</v>
      </c>
      <c r="J14627" s="6" t="s">
        <v>12169</v>
      </c>
      <c r="K14627" s="17">
        <v>3</v>
      </c>
      <c r="L14627" s="17" t="s">
        <v>7732</v>
      </c>
      <c r="M14627" s="9"/>
      <c r="N14627" s="9"/>
      <c r="O14627" s="21"/>
      <c r="Q14627" s="29"/>
      <c r="U14627" s="17"/>
      <c r="V14627" s="2"/>
      <c r="Y14627" t="str">
        <f t="shared" si="918"/>
        <v/>
      </c>
      <c r="AA14627">
        <f t="shared" si="919"/>
        <v>1</v>
      </c>
      <c r="AC14627" s="7"/>
      <c r="AD14627" t="s">
        <v>12168</v>
      </c>
      <c r="AE14627">
        <f t="shared" si="920"/>
        <v>0</v>
      </c>
      <c r="AG14627" s="2"/>
      <c r="AI14627" s="7"/>
    </row>
    <row r="14628" spans="1:35" ht="11" customHeight="1" outlineLevel="1" x14ac:dyDescent="0.25">
      <c r="A14628" t="s">
        <v>1067</v>
      </c>
      <c r="C14628" s="2" t="s">
        <v>11983</v>
      </c>
      <c r="D14628" s="2">
        <v>5133</v>
      </c>
      <c r="E14628" s="7">
        <v>2013</v>
      </c>
      <c r="F14628" s="5" t="s">
        <v>12166</v>
      </c>
      <c r="H14628" s="5" t="s">
        <v>5398</v>
      </c>
      <c r="I14628" s="6" t="s">
        <v>293</v>
      </c>
      <c r="J14628" s="6" t="s">
        <v>12484</v>
      </c>
      <c r="K14628" s="17">
        <v>1</v>
      </c>
      <c r="L14628" s="17" t="s">
        <v>20076</v>
      </c>
      <c r="M14628" s="9"/>
      <c r="N14628" s="9"/>
      <c r="O14628" s="21"/>
      <c r="Q14628" s="29"/>
      <c r="U14628" s="17"/>
      <c r="V14628" s="2"/>
      <c r="Y14628" t="str">
        <f t="shared" si="918"/>
        <v/>
      </c>
      <c r="AA14628" t="str">
        <f t="shared" si="919"/>
        <v/>
      </c>
      <c r="AC14628" s="7"/>
      <c r="AD14628" t="s">
        <v>293</v>
      </c>
      <c r="AE14628">
        <f t="shared" si="920"/>
        <v>0</v>
      </c>
      <c r="AG14628" s="2"/>
      <c r="AI14628" s="7"/>
    </row>
    <row r="14629" spans="1:35" ht="11" customHeight="1" outlineLevel="1" x14ac:dyDescent="0.25">
      <c r="A14629" t="s">
        <v>1067</v>
      </c>
      <c r="C14629" s="2" t="s">
        <v>11983</v>
      </c>
      <c r="D14629" s="2">
        <v>5135</v>
      </c>
      <c r="E14629" s="7">
        <v>2013</v>
      </c>
      <c r="F14629" s="5" t="s">
        <v>12166</v>
      </c>
      <c r="H14629" s="5" t="s">
        <v>5398</v>
      </c>
      <c r="I14629" s="6" t="s">
        <v>22564</v>
      </c>
      <c r="J14629" s="6" t="s">
        <v>12484</v>
      </c>
      <c r="K14629" s="17">
        <v>1</v>
      </c>
      <c r="L14629" s="17" t="s">
        <v>20076</v>
      </c>
      <c r="M14629" s="9"/>
      <c r="N14629" s="9"/>
      <c r="O14629" s="21"/>
      <c r="Q14629" s="29"/>
      <c r="U14629" s="17"/>
      <c r="V14629" s="2"/>
      <c r="Y14629" t="str">
        <f t="shared" si="918"/>
        <v/>
      </c>
      <c r="AA14629" t="str">
        <f t="shared" si="919"/>
        <v/>
      </c>
      <c r="AC14629" s="7"/>
      <c r="AD14629" t="s">
        <v>18673</v>
      </c>
      <c r="AE14629">
        <f t="shared" si="920"/>
        <v>0</v>
      </c>
      <c r="AG14629" s="2"/>
      <c r="AI14629" s="7"/>
    </row>
    <row r="14630" spans="1:35" ht="11" customHeight="1" outlineLevel="1" x14ac:dyDescent="0.25">
      <c r="A14630" t="s">
        <v>1067</v>
      </c>
      <c r="C14630" s="2" t="s">
        <v>11983</v>
      </c>
      <c r="D14630" s="2" t="s">
        <v>18672</v>
      </c>
      <c r="E14630" s="7">
        <v>2013</v>
      </c>
      <c r="F14630" s="5" t="s">
        <v>12167</v>
      </c>
      <c r="H14630" s="5" t="s">
        <v>5398</v>
      </c>
      <c r="I14630" s="6" t="s">
        <v>18674</v>
      </c>
      <c r="J14630" s="6" t="s">
        <v>12484</v>
      </c>
      <c r="K14630" s="17">
        <v>1</v>
      </c>
      <c r="L14630" s="17" t="s">
        <v>7730</v>
      </c>
      <c r="M14630" s="9">
        <v>3</v>
      </c>
      <c r="N14630" s="9"/>
      <c r="O14630" s="21"/>
      <c r="Q14630" s="29"/>
      <c r="U14630" s="17"/>
      <c r="V14630" s="2"/>
      <c r="Y14630" t="str">
        <f t="shared" si="918"/>
        <v/>
      </c>
      <c r="AA14630">
        <f t="shared" si="919"/>
        <v>1</v>
      </c>
      <c r="AC14630" s="7"/>
      <c r="AD14630" t="s">
        <v>18674</v>
      </c>
      <c r="AE14630">
        <f t="shared" si="920"/>
        <v>0</v>
      </c>
      <c r="AG14630" s="2"/>
      <c r="AI14630" s="7"/>
    </row>
    <row r="14631" spans="1:35" ht="11" customHeight="1" outlineLevel="1" x14ac:dyDescent="0.25">
      <c r="A14631" t="s">
        <v>1067</v>
      </c>
      <c r="C14631" s="2" t="s">
        <v>11983</v>
      </c>
      <c r="D14631" s="2">
        <v>5137</v>
      </c>
      <c r="E14631" s="7">
        <v>2013</v>
      </c>
      <c r="F14631" s="5" t="s">
        <v>12482</v>
      </c>
      <c r="H14631" s="5" t="s">
        <v>5398</v>
      </c>
      <c r="I14631" s="6" t="s">
        <v>12483</v>
      </c>
      <c r="J14631" s="6" t="s">
        <v>12484</v>
      </c>
      <c r="K14631" s="17">
        <v>1</v>
      </c>
      <c r="L14631" s="17" t="s">
        <v>7730</v>
      </c>
      <c r="M14631" s="9">
        <v>11</v>
      </c>
      <c r="N14631" s="9"/>
      <c r="O14631" s="21"/>
      <c r="Q14631" s="29"/>
      <c r="S14631">
        <v>1</v>
      </c>
      <c r="T14631">
        <v>1</v>
      </c>
      <c r="U14631" s="17"/>
      <c r="V14631" s="2"/>
      <c r="Y14631" t="str">
        <f t="shared" si="918"/>
        <v/>
      </c>
      <c r="AA14631">
        <f t="shared" si="919"/>
        <v>1</v>
      </c>
      <c r="AC14631" s="7"/>
      <c r="AD14631" t="s">
        <v>12483</v>
      </c>
      <c r="AE14631">
        <f t="shared" si="920"/>
        <v>0</v>
      </c>
      <c r="AG14631" s="2"/>
      <c r="AI14631" s="7"/>
    </row>
    <row r="14632" spans="1:35" ht="11" customHeight="1" outlineLevel="1" x14ac:dyDescent="0.25">
      <c r="A14632" t="s">
        <v>1067</v>
      </c>
      <c r="C14632" s="2" t="s">
        <v>11983</v>
      </c>
      <c r="D14632" s="2">
        <v>5160</v>
      </c>
      <c r="E14632" s="7">
        <v>2013</v>
      </c>
      <c r="F14632" s="5" t="s">
        <v>12166</v>
      </c>
      <c r="H14632" s="5" t="s">
        <v>5398</v>
      </c>
      <c r="I14632" s="6" t="s">
        <v>10010</v>
      </c>
      <c r="J14632" s="6" t="s">
        <v>12488</v>
      </c>
      <c r="K14632" s="17">
        <v>7</v>
      </c>
      <c r="L14632" s="17" t="s">
        <v>20076</v>
      </c>
      <c r="M14632" s="9"/>
      <c r="N14632" s="9"/>
      <c r="O14632" s="21"/>
      <c r="Q14632" s="29"/>
      <c r="U14632" s="17"/>
      <c r="V14632" s="2"/>
      <c r="Y14632" t="str">
        <f t="shared" si="918"/>
        <v/>
      </c>
      <c r="AA14632" t="str">
        <f t="shared" si="919"/>
        <v/>
      </c>
      <c r="AC14632" s="7"/>
      <c r="AD14632" t="s">
        <v>10010</v>
      </c>
      <c r="AE14632">
        <f t="shared" si="920"/>
        <v>0</v>
      </c>
      <c r="AG14632" s="2"/>
      <c r="AI14632" s="7"/>
    </row>
    <row r="14633" spans="1:35" ht="11" customHeight="1" outlineLevel="1" x14ac:dyDescent="0.25">
      <c r="A14633" t="s">
        <v>1067</v>
      </c>
      <c r="C14633" s="2" t="s">
        <v>11983</v>
      </c>
      <c r="D14633" s="2">
        <v>5162</v>
      </c>
      <c r="E14633" s="7">
        <v>2013</v>
      </c>
      <c r="F14633" s="5" t="s">
        <v>12166</v>
      </c>
      <c r="H14633" s="5" t="s">
        <v>5398</v>
      </c>
      <c r="I14633" s="6" t="s">
        <v>10010</v>
      </c>
      <c r="J14633" s="6" t="s">
        <v>12488</v>
      </c>
      <c r="K14633" s="17">
        <v>7</v>
      </c>
      <c r="L14633" s="17" t="s">
        <v>20076</v>
      </c>
      <c r="M14633" s="9"/>
      <c r="N14633" s="9"/>
      <c r="O14633" s="21"/>
      <c r="Q14633" s="29"/>
      <c r="U14633" s="17"/>
      <c r="V14633" s="2"/>
      <c r="Y14633" t="str">
        <f t="shared" si="918"/>
        <v/>
      </c>
      <c r="AA14633" t="str">
        <f t="shared" si="919"/>
        <v/>
      </c>
      <c r="AC14633" s="7"/>
      <c r="AD14633" t="s">
        <v>10010</v>
      </c>
      <c r="AE14633">
        <f t="shared" si="920"/>
        <v>0</v>
      </c>
      <c r="AG14633" s="2"/>
      <c r="AI14633" s="7"/>
    </row>
    <row r="14634" spans="1:35" ht="11" customHeight="1" outlineLevel="1" x14ac:dyDescent="0.25">
      <c r="A14634" t="s">
        <v>1067</v>
      </c>
      <c r="C14634" s="2" t="s">
        <v>11983</v>
      </c>
      <c r="D14634" s="2" t="s">
        <v>12485</v>
      </c>
      <c r="E14634" s="7">
        <v>2013</v>
      </c>
      <c r="F14634" s="5" t="s">
        <v>12167</v>
      </c>
      <c r="H14634" s="5" t="s">
        <v>5398</v>
      </c>
      <c r="I14634" s="6" t="s">
        <v>10010</v>
      </c>
      <c r="J14634" s="6" t="s">
        <v>12488</v>
      </c>
      <c r="K14634" s="17">
        <v>7</v>
      </c>
      <c r="L14634" s="17" t="s">
        <v>7730</v>
      </c>
      <c r="M14634" s="9">
        <v>3</v>
      </c>
      <c r="N14634" s="9"/>
      <c r="O14634" s="21"/>
      <c r="Q14634" s="29"/>
      <c r="U14634" s="17"/>
      <c r="V14634" s="2"/>
      <c r="Y14634" t="str">
        <f t="shared" si="918"/>
        <v/>
      </c>
      <c r="AA14634">
        <f t="shared" si="919"/>
        <v>1</v>
      </c>
      <c r="AC14634" s="7"/>
      <c r="AD14634" t="s">
        <v>10010</v>
      </c>
      <c r="AE14634">
        <f t="shared" si="920"/>
        <v>0</v>
      </c>
      <c r="AG14634" s="2"/>
      <c r="AI14634" s="7"/>
    </row>
    <row r="14635" spans="1:35" ht="11" customHeight="1" outlineLevel="1" x14ac:dyDescent="0.25">
      <c r="A14635" t="s">
        <v>1067</v>
      </c>
      <c r="C14635" s="2" t="s">
        <v>11983</v>
      </c>
      <c r="D14635" s="2">
        <v>5163</v>
      </c>
      <c r="E14635" s="7">
        <v>2013</v>
      </c>
      <c r="F14635" s="5" t="s">
        <v>12487</v>
      </c>
      <c r="H14635" s="5" t="s">
        <v>5398</v>
      </c>
      <c r="I14635" s="6" t="s">
        <v>10010</v>
      </c>
      <c r="J14635" s="6" t="s">
        <v>12488</v>
      </c>
      <c r="K14635" s="17">
        <v>7</v>
      </c>
      <c r="L14635" s="17" t="s">
        <v>20076</v>
      </c>
      <c r="M14635" s="9"/>
      <c r="N14635" s="9"/>
      <c r="O14635" s="21"/>
      <c r="Q14635" s="29"/>
      <c r="U14635" s="17"/>
      <c r="V14635" s="2"/>
      <c r="Y14635" t="str">
        <f t="shared" si="918"/>
        <v/>
      </c>
      <c r="AA14635" t="str">
        <f t="shared" si="919"/>
        <v/>
      </c>
      <c r="AC14635" s="7"/>
      <c r="AD14635" t="s">
        <v>10010</v>
      </c>
      <c r="AE14635">
        <f t="shared" si="920"/>
        <v>0</v>
      </c>
      <c r="AG14635" s="2"/>
      <c r="AI14635" s="7"/>
    </row>
    <row r="14636" spans="1:35" ht="11" customHeight="1" outlineLevel="1" x14ac:dyDescent="0.25">
      <c r="A14636" t="s">
        <v>1067</v>
      </c>
      <c r="C14636" s="2" t="s">
        <v>11983</v>
      </c>
      <c r="D14636" s="2" t="s">
        <v>12486</v>
      </c>
      <c r="E14636" s="7">
        <v>2013</v>
      </c>
      <c r="F14636" s="5" t="s">
        <v>12482</v>
      </c>
      <c r="H14636" s="5" t="s">
        <v>5398</v>
      </c>
      <c r="I14636" s="6" t="s">
        <v>10010</v>
      </c>
      <c r="J14636" s="6" t="s">
        <v>12488</v>
      </c>
      <c r="K14636" s="17">
        <v>7</v>
      </c>
      <c r="L14636" s="17" t="s">
        <v>7730</v>
      </c>
      <c r="M14636" s="9">
        <v>3</v>
      </c>
      <c r="N14636" s="9"/>
      <c r="O14636" s="21"/>
      <c r="Q14636" s="29"/>
      <c r="U14636" s="17"/>
      <c r="V14636" s="2"/>
      <c r="Y14636" t="str">
        <f t="shared" si="918"/>
        <v/>
      </c>
      <c r="AA14636">
        <f t="shared" si="919"/>
        <v>1</v>
      </c>
      <c r="AC14636" s="7"/>
      <c r="AD14636" t="s">
        <v>10010</v>
      </c>
      <c r="AE14636">
        <f t="shared" si="920"/>
        <v>0</v>
      </c>
      <c r="AG14636" s="2"/>
      <c r="AI14636" s="7"/>
    </row>
    <row r="14637" spans="1:35" ht="11" customHeight="1" outlineLevel="1" x14ac:dyDescent="0.25">
      <c r="A14637" t="s">
        <v>1067</v>
      </c>
      <c r="C14637" s="2" t="s">
        <v>11983</v>
      </c>
      <c r="D14637" s="2">
        <v>5304</v>
      </c>
      <c r="E14637" s="7">
        <v>2013</v>
      </c>
      <c r="F14637" s="5" t="s">
        <v>12166</v>
      </c>
      <c r="H14637" s="5" t="s">
        <v>5398</v>
      </c>
      <c r="I14637" s="6" t="s">
        <v>9223</v>
      </c>
      <c r="J14637" s="6" t="s">
        <v>7554</v>
      </c>
      <c r="K14637" s="17">
        <v>7</v>
      </c>
      <c r="L14637" s="17" t="s">
        <v>20076</v>
      </c>
      <c r="M14637" s="9"/>
      <c r="N14637" s="9"/>
      <c r="O14637" s="21"/>
      <c r="Q14637" s="29"/>
      <c r="U14637" s="17"/>
      <c r="V14637" s="2"/>
      <c r="Y14637" t="str">
        <f t="shared" si="918"/>
        <v/>
      </c>
      <c r="AA14637" t="str">
        <f t="shared" si="919"/>
        <v/>
      </c>
      <c r="AC14637" s="7"/>
      <c r="AD14637" t="s">
        <v>9223</v>
      </c>
      <c r="AE14637">
        <f t="shared" si="920"/>
        <v>0</v>
      </c>
      <c r="AG14637" s="2"/>
      <c r="AI14637" s="7"/>
    </row>
    <row r="14638" spans="1:35" ht="11" customHeight="1" outlineLevel="1" x14ac:dyDescent="0.25">
      <c r="A14638" t="s">
        <v>1067</v>
      </c>
      <c r="C14638" s="2" t="s">
        <v>11983</v>
      </c>
      <c r="D14638" s="2">
        <v>5305</v>
      </c>
      <c r="E14638" s="7">
        <v>2013</v>
      </c>
      <c r="F14638" s="5" t="s">
        <v>12166</v>
      </c>
      <c r="H14638" s="5" t="s">
        <v>5398</v>
      </c>
      <c r="I14638" s="6" t="s">
        <v>9223</v>
      </c>
      <c r="J14638" s="6" t="s">
        <v>7554</v>
      </c>
      <c r="K14638" s="17">
        <v>7</v>
      </c>
      <c r="L14638" s="17" t="s">
        <v>20076</v>
      </c>
      <c r="M14638" s="9"/>
      <c r="N14638" s="9"/>
      <c r="O14638" s="21"/>
      <c r="Q14638" s="29"/>
      <c r="U14638" s="17"/>
      <c r="V14638" s="2"/>
      <c r="Y14638" t="str">
        <f t="shared" si="918"/>
        <v/>
      </c>
      <c r="AA14638" t="str">
        <f t="shared" si="919"/>
        <v/>
      </c>
      <c r="AC14638" s="7"/>
      <c r="AD14638" t="s">
        <v>9223</v>
      </c>
      <c r="AE14638">
        <f t="shared" si="920"/>
        <v>0</v>
      </c>
      <c r="AG14638" s="2"/>
      <c r="AI14638" s="7"/>
    </row>
    <row r="14639" spans="1:35" ht="11" customHeight="1" outlineLevel="1" x14ac:dyDescent="0.25">
      <c r="A14639" t="s">
        <v>1067</v>
      </c>
      <c r="C14639" s="2" t="s">
        <v>11983</v>
      </c>
      <c r="D14639" s="2">
        <v>5306</v>
      </c>
      <c r="E14639" s="7">
        <v>2013</v>
      </c>
      <c r="F14639" s="5" t="s">
        <v>12166</v>
      </c>
      <c r="H14639" s="5" t="s">
        <v>5398</v>
      </c>
      <c r="I14639" s="6" t="s">
        <v>9223</v>
      </c>
      <c r="J14639" s="6" t="s">
        <v>7554</v>
      </c>
      <c r="K14639" s="17">
        <v>7</v>
      </c>
      <c r="L14639" s="17" t="s">
        <v>20076</v>
      </c>
      <c r="M14639" s="9"/>
      <c r="N14639" s="9"/>
      <c r="O14639" s="21"/>
      <c r="Q14639" s="29"/>
      <c r="U14639" s="17"/>
      <c r="V14639" s="2"/>
      <c r="Y14639" t="str">
        <f t="shared" si="918"/>
        <v/>
      </c>
      <c r="AA14639" t="str">
        <f t="shared" si="919"/>
        <v/>
      </c>
      <c r="AC14639" s="7"/>
      <c r="AD14639" t="s">
        <v>9223</v>
      </c>
      <c r="AE14639">
        <f t="shared" si="920"/>
        <v>0</v>
      </c>
      <c r="AG14639" s="2"/>
      <c r="AI14639" s="7"/>
    </row>
    <row r="14640" spans="1:35" ht="11" customHeight="1" outlineLevel="1" x14ac:dyDescent="0.25">
      <c r="A14640" t="s">
        <v>1067</v>
      </c>
      <c r="C14640" s="2" t="s">
        <v>11983</v>
      </c>
      <c r="D14640" s="2">
        <v>5307</v>
      </c>
      <c r="E14640" s="7">
        <v>2013</v>
      </c>
      <c r="F14640" s="5" t="s">
        <v>12166</v>
      </c>
      <c r="H14640" s="5" t="s">
        <v>5398</v>
      </c>
      <c r="I14640" s="6" t="s">
        <v>9223</v>
      </c>
      <c r="J14640" s="6" t="s">
        <v>7554</v>
      </c>
      <c r="K14640" s="17">
        <v>7</v>
      </c>
      <c r="L14640" s="17" t="s">
        <v>20076</v>
      </c>
      <c r="M14640" s="9"/>
      <c r="N14640" s="9"/>
      <c r="O14640" s="21"/>
      <c r="Q14640" s="29"/>
      <c r="U14640" s="17"/>
      <c r="V14640" s="2"/>
      <c r="Y14640" t="str">
        <f t="shared" si="918"/>
        <v/>
      </c>
      <c r="AA14640" t="str">
        <f t="shared" si="919"/>
        <v/>
      </c>
      <c r="AC14640" s="7"/>
      <c r="AD14640" t="s">
        <v>9223</v>
      </c>
      <c r="AE14640">
        <f t="shared" si="920"/>
        <v>0</v>
      </c>
      <c r="AG14640" s="2"/>
      <c r="AI14640" s="7"/>
    </row>
    <row r="14641" spans="1:35" ht="11" customHeight="1" outlineLevel="1" x14ac:dyDescent="0.25">
      <c r="A14641" t="s">
        <v>1067</v>
      </c>
      <c r="C14641" s="2" t="s">
        <v>11983</v>
      </c>
      <c r="D14641" s="2" t="s">
        <v>12489</v>
      </c>
      <c r="E14641" s="7">
        <v>2013</v>
      </c>
      <c r="F14641" s="5" t="s">
        <v>12167</v>
      </c>
      <c r="H14641" s="5" t="s">
        <v>5398</v>
      </c>
      <c r="I14641" s="6" t="s">
        <v>9223</v>
      </c>
      <c r="J14641" s="6" t="s">
        <v>7554</v>
      </c>
      <c r="K14641" s="17">
        <v>7</v>
      </c>
      <c r="L14641" s="17" t="s">
        <v>7730</v>
      </c>
      <c r="M14641" s="9">
        <v>3</v>
      </c>
      <c r="N14641" s="9"/>
      <c r="O14641" s="21"/>
      <c r="Q14641" s="29"/>
      <c r="U14641" s="17"/>
      <c r="V14641" s="2"/>
      <c r="Y14641" t="str">
        <f t="shared" si="918"/>
        <v/>
      </c>
      <c r="AA14641">
        <f t="shared" si="919"/>
        <v>1</v>
      </c>
      <c r="AC14641" s="7"/>
      <c r="AD14641" t="s">
        <v>9223</v>
      </c>
      <c r="AE14641">
        <f t="shared" si="920"/>
        <v>0</v>
      </c>
      <c r="AG14641" s="2"/>
      <c r="AI14641" s="7"/>
    </row>
    <row r="14642" spans="1:35" ht="11" customHeight="1" outlineLevel="1" x14ac:dyDescent="0.25">
      <c r="A14642" t="s">
        <v>1067</v>
      </c>
      <c r="C14642" s="2" t="s">
        <v>11983</v>
      </c>
      <c r="D14642" s="2">
        <v>5308</v>
      </c>
      <c r="E14642" s="7">
        <v>2013</v>
      </c>
      <c r="F14642" s="5" t="s">
        <v>12487</v>
      </c>
      <c r="H14642" s="5" t="s">
        <v>5398</v>
      </c>
      <c r="I14642" s="6" t="s">
        <v>9223</v>
      </c>
      <c r="J14642" s="6" t="s">
        <v>7554</v>
      </c>
      <c r="K14642" s="17">
        <v>7</v>
      </c>
      <c r="L14642" s="17" t="s">
        <v>20076</v>
      </c>
      <c r="M14642" s="9"/>
      <c r="N14642" s="9"/>
      <c r="O14642" s="21"/>
      <c r="Q14642" s="29"/>
      <c r="U14642" s="17"/>
      <c r="V14642" s="2"/>
      <c r="Y14642" t="str">
        <f t="shared" si="918"/>
        <v/>
      </c>
      <c r="AA14642" t="str">
        <f t="shared" si="919"/>
        <v/>
      </c>
      <c r="AC14642" s="7"/>
      <c r="AD14642" t="s">
        <v>9223</v>
      </c>
      <c r="AE14642">
        <f t="shared" si="920"/>
        <v>0</v>
      </c>
      <c r="AG14642" s="2"/>
      <c r="AI14642" s="7"/>
    </row>
    <row r="14643" spans="1:35" ht="11" customHeight="1" outlineLevel="1" x14ac:dyDescent="0.25">
      <c r="A14643" t="s">
        <v>1067</v>
      </c>
      <c r="C14643" s="2" t="s">
        <v>11983</v>
      </c>
      <c r="D14643" s="2" t="s">
        <v>12490</v>
      </c>
      <c r="E14643" s="7">
        <v>2013</v>
      </c>
      <c r="F14643" s="5" t="s">
        <v>12482</v>
      </c>
      <c r="H14643" s="5" t="s">
        <v>5398</v>
      </c>
      <c r="I14643" s="6" t="s">
        <v>9223</v>
      </c>
      <c r="J14643" s="6" t="s">
        <v>7554</v>
      </c>
      <c r="K14643" s="17">
        <v>7</v>
      </c>
      <c r="L14643" s="17" t="s">
        <v>7730</v>
      </c>
      <c r="M14643" s="9">
        <v>3</v>
      </c>
      <c r="N14643" s="9"/>
      <c r="O14643" s="21"/>
      <c r="Q14643" s="29"/>
      <c r="U14643" s="17"/>
      <c r="V14643" s="2"/>
      <c r="Y14643" t="str">
        <f t="shared" si="918"/>
        <v/>
      </c>
      <c r="AA14643">
        <f t="shared" si="919"/>
        <v>1</v>
      </c>
      <c r="AC14643" s="7"/>
      <c r="AD14643" t="s">
        <v>9223</v>
      </c>
      <c r="AE14643">
        <f t="shared" si="920"/>
        <v>0</v>
      </c>
      <c r="AG14643" s="2"/>
      <c r="AI14643" s="7"/>
    </row>
    <row r="14644" spans="1:35" ht="11" customHeight="1" outlineLevel="1" x14ac:dyDescent="0.25">
      <c r="A14644" t="s">
        <v>1067</v>
      </c>
      <c r="C14644" s="2" t="s">
        <v>11983</v>
      </c>
      <c r="D14644" s="2">
        <v>5327</v>
      </c>
      <c r="E14644" s="7">
        <v>2013</v>
      </c>
      <c r="F14644" s="5" t="s">
        <v>12166</v>
      </c>
      <c r="H14644" s="5" t="s">
        <v>5398</v>
      </c>
      <c r="I14644" s="6" t="s">
        <v>20535</v>
      </c>
      <c r="J14644" s="6" t="s">
        <v>20534</v>
      </c>
      <c r="K14644" s="17">
        <v>3</v>
      </c>
      <c r="L14644" s="17" t="s">
        <v>20076</v>
      </c>
      <c r="M14644" s="9"/>
      <c r="N14644" s="9"/>
      <c r="O14644" s="21"/>
      <c r="Q14644" s="29"/>
      <c r="U14644" s="17"/>
      <c r="V14644" s="2"/>
      <c r="Y14644" t="str">
        <f t="shared" si="918"/>
        <v/>
      </c>
      <c r="AA14644" t="str">
        <f t="shared" si="919"/>
        <v/>
      </c>
      <c r="AC14644" s="7"/>
      <c r="AD14644" t="s">
        <v>20535</v>
      </c>
      <c r="AE14644">
        <f t="shared" si="920"/>
        <v>0</v>
      </c>
      <c r="AG14644" s="2"/>
      <c r="AI14644" s="7"/>
    </row>
    <row r="14645" spans="1:35" ht="11" customHeight="1" outlineLevel="1" x14ac:dyDescent="0.25">
      <c r="A14645" t="s">
        <v>1067</v>
      </c>
      <c r="C14645" s="2" t="s">
        <v>11983</v>
      </c>
      <c r="D14645" s="2" t="s">
        <v>20533</v>
      </c>
      <c r="E14645" s="7">
        <v>2013</v>
      </c>
      <c r="F14645" s="5" t="s">
        <v>12167</v>
      </c>
      <c r="H14645" s="5" t="s">
        <v>5398</v>
      </c>
      <c r="I14645" s="6" t="s">
        <v>20535</v>
      </c>
      <c r="J14645" s="6" t="s">
        <v>20534</v>
      </c>
      <c r="K14645" s="17">
        <v>3</v>
      </c>
      <c r="L14645" s="17" t="s">
        <v>7730</v>
      </c>
      <c r="M14645" s="9">
        <v>3</v>
      </c>
      <c r="N14645" s="9"/>
      <c r="O14645" s="21"/>
      <c r="Q14645" s="29"/>
      <c r="U14645" s="17"/>
      <c r="V14645" s="2"/>
      <c r="Y14645" t="str">
        <f t="shared" ref="Y14645:Y14708" si="921">IF(COUNTIF(F14645,"*fdc*"),1,"")</f>
        <v/>
      </c>
      <c r="AA14645">
        <f t="shared" ref="AA14645:AA14708" si="922">IF(COUNTIF(F14645,"*s/s*"),1,"")</f>
        <v>1</v>
      </c>
      <c r="AC14645" s="7"/>
      <c r="AD14645" t="s">
        <v>20535</v>
      </c>
      <c r="AE14645">
        <f t="shared" si="920"/>
        <v>0</v>
      </c>
      <c r="AG14645" s="2"/>
      <c r="AI14645" s="7"/>
    </row>
    <row r="14646" spans="1:35" ht="11" customHeight="1" outlineLevel="1" x14ac:dyDescent="0.25">
      <c r="A14646" t="s">
        <v>1067</v>
      </c>
      <c r="C14646" s="2" t="s">
        <v>11983</v>
      </c>
      <c r="D14646" s="2">
        <v>5817</v>
      </c>
      <c r="E14646" s="7">
        <v>2014</v>
      </c>
      <c r="F14646" s="5" t="s">
        <v>12166</v>
      </c>
      <c r="H14646" s="5" t="s">
        <v>5398</v>
      </c>
      <c r="I14646" s="6" t="s">
        <v>9223</v>
      </c>
      <c r="J14646" s="6" t="s">
        <v>7554</v>
      </c>
      <c r="K14646" s="17">
        <v>7</v>
      </c>
      <c r="L14646" s="17" t="s">
        <v>20076</v>
      </c>
      <c r="M14646" s="9"/>
      <c r="N14646" s="9"/>
      <c r="O14646" s="21"/>
      <c r="Q14646" s="29"/>
      <c r="U14646" s="17"/>
      <c r="V14646" s="2"/>
      <c r="Y14646" t="str">
        <f t="shared" si="921"/>
        <v/>
      </c>
      <c r="AA14646" t="str">
        <f t="shared" si="922"/>
        <v/>
      </c>
      <c r="AC14646" s="7"/>
      <c r="AD14646" t="s">
        <v>9223</v>
      </c>
      <c r="AE14646">
        <f t="shared" si="920"/>
        <v>0</v>
      </c>
      <c r="AG14646" s="2"/>
      <c r="AI14646" s="7"/>
    </row>
    <row r="14647" spans="1:35" ht="11" customHeight="1" outlineLevel="1" x14ac:dyDescent="0.25">
      <c r="A14647" t="s">
        <v>1067</v>
      </c>
      <c r="C14647" s="2" t="s">
        <v>11983</v>
      </c>
      <c r="D14647" s="2">
        <v>5818</v>
      </c>
      <c r="E14647" s="7">
        <v>2014</v>
      </c>
      <c r="F14647" s="5" t="s">
        <v>12166</v>
      </c>
      <c r="H14647" s="5" t="s">
        <v>5398</v>
      </c>
      <c r="I14647" s="6" t="s">
        <v>9223</v>
      </c>
      <c r="J14647" s="6" t="s">
        <v>7554</v>
      </c>
      <c r="K14647" s="17">
        <v>7</v>
      </c>
      <c r="L14647" s="17" t="s">
        <v>20076</v>
      </c>
      <c r="M14647" s="9"/>
      <c r="N14647" s="9"/>
      <c r="O14647" s="21"/>
      <c r="Q14647" s="29"/>
      <c r="U14647" s="17"/>
      <c r="V14647" s="2"/>
      <c r="Y14647" t="str">
        <f t="shared" si="921"/>
        <v/>
      </c>
      <c r="AA14647" t="str">
        <f t="shared" si="922"/>
        <v/>
      </c>
      <c r="AC14647" s="7"/>
      <c r="AD14647" t="s">
        <v>9223</v>
      </c>
      <c r="AE14647">
        <f t="shared" si="920"/>
        <v>0</v>
      </c>
      <c r="AG14647" s="2"/>
      <c r="AI14647" s="7"/>
    </row>
    <row r="14648" spans="1:35" ht="11" customHeight="1" outlineLevel="1" x14ac:dyDescent="0.25">
      <c r="A14648" t="s">
        <v>1067</v>
      </c>
      <c r="C14648" s="2" t="s">
        <v>11983</v>
      </c>
      <c r="D14648" s="2">
        <v>5819</v>
      </c>
      <c r="E14648" s="7">
        <v>2014</v>
      </c>
      <c r="F14648" s="5" t="s">
        <v>12166</v>
      </c>
      <c r="H14648" s="5" t="s">
        <v>5398</v>
      </c>
      <c r="I14648" s="6" t="s">
        <v>9223</v>
      </c>
      <c r="J14648" s="6" t="s">
        <v>7554</v>
      </c>
      <c r="K14648" s="17">
        <v>7</v>
      </c>
      <c r="L14648" s="17" t="s">
        <v>20076</v>
      </c>
      <c r="M14648" s="9"/>
      <c r="N14648" s="9"/>
      <c r="O14648" s="21"/>
      <c r="Q14648" s="29"/>
      <c r="U14648" s="17"/>
      <c r="V14648" s="2"/>
      <c r="Y14648" t="str">
        <f t="shared" si="921"/>
        <v/>
      </c>
      <c r="AA14648" t="str">
        <f t="shared" si="922"/>
        <v/>
      </c>
      <c r="AC14648" s="7"/>
      <c r="AD14648" t="s">
        <v>9223</v>
      </c>
      <c r="AE14648">
        <f t="shared" si="920"/>
        <v>0</v>
      </c>
      <c r="AG14648" s="2"/>
      <c r="AI14648" s="7"/>
    </row>
    <row r="14649" spans="1:35" ht="11" customHeight="1" outlineLevel="1" x14ac:dyDescent="0.25">
      <c r="A14649" t="s">
        <v>1067</v>
      </c>
      <c r="C14649" s="2" t="s">
        <v>11983</v>
      </c>
      <c r="D14649" s="2">
        <v>5820</v>
      </c>
      <c r="E14649" s="7">
        <v>2014</v>
      </c>
      <c r="F14649" s="5" t="s">
        <v>12166</v>
      </c>
      <c r="H14649" s="5" t="s">
        <v>5398</v>
      </c>
      <c r="I14649" s="6" t="s">
        <v>9223</v>
      </c>
      <c r="J14649" s="6" t="s">
        <v>7554</v>
      </c>
      <c r="K14649" s="17">
        <v>7</v>
      </c>
      <c r="L14649" s="17" t="s">
        <v>20076</v>
      </c>
      <c r="M14649" s="9"/>
      <c r="N14649" s="9"/>
      <c r="O14649" s="21"/>
      <c r="Q14649" s="29"/>
      <c r="U14649" s="17"/>
      <c r="V14649" s="2"/>
      <c r="Y14649" t="str">
        <f t="shared" si="921"/>
        <v/>
      </c>
      <c r="AA14649" t="str">
        <f t="shared" si="922"/>
        <v/>
      </c>
      <c r="AC14649" s="7"/>
      <c r="AD14649" t="s">
        <v>9223</v>
      </c>
      <c r="AE14649">
        <f t="shared" si="920"/>
        <v>0</v>
      </c>
      <c r="AG14649" s="2"/>
      <c r="AI14649" s="7"/>
    </row>
    <row r="14650" spans="1:35" ht="11" customHeight="1" outlineLevel="1" x14ac:dyDescent="0.25">
      <c r="A14650" t="s">
        <v>1067</v>
      </c>
      <c r="C14650" s="2" t="s">
        <v>11983</v>
      </c>
      <c r="D14650" s="2" t="s">
        <v>12495</v>
      </c>
      <c r="E14650" s="7">
        <v>2014</v>
      </c>
      <c r="F14650" s="5" t="s">
        <v>12167</v>
      </c>
      <c r="H14650" s="5" t="s">
        <v>5398</v>
      </c>
      <c r="I14650" s="6" t="s">
        <v>9223</v>
      </c>
      <c r="J14650" s="6" t="s">
        <v>7554</v>
      </c>
      <c r="K14650" s="17">
        <v>7</v>
      </c>
      <c r="L14650" s="17" t="s">
        <v>7730</v>
      </c>
      <c r="M14650" s="9">
        <v>3</v>
      </c>
      <c r="N14650" s="9"/>
      <c r="O14650" s="21"/>
      <c r="Q14650" s="29"/>
      <c r="U14650" s="17"/>
      <c r="V14650" s="2"/>
      <c r="Y14650" t="str">
        <f t="shared" si="921"/>
        <v/>
      </c>
      <c r="AA14650">
        <f t="shared" si="922"/>
        <v>1</v>
      </c>
      <c r="AC14650" s="7"/>
      <c r="AD14650" t="s">
        <v>9223</v>
      </c>
      <c r="AE14650">
        <f t="shared" si="920"/>
        <v>0</v>
      </c>
      <c r="AG14650" s="2"/>
      <c r="AI14650" s="7"/>
    </row>
    <row r="14651" spans="1:35" ht="11" customHeight="1" outlineLevel="1" x14ac:dyDescent="0.25">
      <c r="A14651" t="s">
        <v>1067</v>
      </c>
      <c r="C14651" s="2" t="s">
        <v>11983</v>
      </c>
      <c r="D14651" s="2">
        <v>5821</v>
      </c>
      <c r="E14651" s="7">
        <v>2014</v>
      </c>
      <c r="F14651" s="5" t="s">
        <v>12487</v>
      </c>
      <c r="H14651" s="5" t="s">
        <v>5398</v>
      </c>
      <c r="I14651" s="6" t="s">
        <v>9223</v>
      </c>
      <c r="J14651" s="6" t="s">
        <v>7554</v>
      </c>
      <c r="K14651" s="17">
        <v>7</v>
      </c>
      <c r="L14651" s="17" t="s">
        <v>20076</v>
      </c>
      <c r="M14651" s="9"/>
      <c r="N14651" s="9"/>
      <c r="O14651" s="21"/>
      <c r="Q14651" s="29"/>
      <c r="U14651" s="17"/>
      <c r="V14651" s="2"/>
      <c r="Y14651" t="str">
        <f t="shared" si="921"/>
        <v/>
      </c>
      <c r="AA14651" t="str">
        <f t="shared" si="922"/>
        <v/>
      </c>
      <c r="AC14651" s="7"/>
      <c r="AD14651" t="s">
        <v>9223</v>
      </c>
      <c r="AE14651">
        <f t="shared" si="920"/>
        <v>0</v>
      </c>
      <c r="AG14651" s="2"/>
      <c r="AI14651" s="7"/>
    </row>
    <row r="14652" spans="1:35" ht="11" customHeight="1" outlineLevel="1" x14ac:dyDescent="0.25">
      <c r="A14652" t="s">
        <v>1067</v>
      </c>
      <c r="C14652" s="2" t="s">
        <v>11983</v>
      </c>
      <c r="D14652" s="2" t="s">
        <v>12496</v>
      </c>
      <c r="E14652" s="7">
        <v>2014</v>
      </c>
      <c r="F14652" s="5" t="s">
        <v>12482</v>
      </c>
      <c r="H14652" s="5" t="s">
        <v>5398</v>
      </c>
      <c r="I14652" s="6" t="s">
        <v>9223</v>
      </c>
      <c r="J14652" s="6" t="s">
        <v>7554</v>
      </c>
      <c r="K14652" s="17">
        <v>7</v>
      </c>
      <c r="L14652" s="17" t="s">
        <v>7730</v>
      </c>
      <c r="M14652" s="9">
        <v>3</v>
      </c>
      <c r="N14652" s="9"/>
      <c r="O14652" s="21"/>
      <c r="Q14652" s="29"/>
      <c r="U14652" s="17"/>
      <c r="V14652" s="2"/>
      <c r="Y14652" t="str">
        <f t="shared" si="921"/>
        <v/>
      </c>
      <c r="AA14652">
        <f t="shared" si="922"/>
        <v>1</v>
      </c>
      <c r="AC14652" s="7"/>
      <c r="AD14652" t="s">
        <v>9223</v>
      </c>
      <c r="AE14652">
        <f t="shared" si="920"/>
        <v>0</v>
      </c>
      <c r="AG14652" s="2"/>
      <c r="AI14652" s="7"/>
    </row>
    <row r="14653" spans="1:35" ht="11" customHeight="1" outlineLevel="1" x14ac:dyDescent="0.25">
      <c r="A14653" t="s">
        <v>1067</v>
      </c>
      <c r="C14653" s="2" t="s">
        <v>11983</v>
      </c>
      <c r="D14653" s="2" t="s">
        <v>12498</v>
      </c>
      <c r="E14653" s="7">
        <v>2014</v>
      </c>
      <c r="F14653" s="5" t="s">
        <v>12167</v>
      </c>
      <c r="H14653" s="5" t="s">
        <v>5398</v>
      </c>
      <c r="I14653" s="6" t="s">
        <v>6213</v>
      </c>
      <c r="J14653" s="6" t="s">
        <v>12497</v>
      </c>
      <c r="K14653" s="17">
        <v>3</v>
      </c>
      <c r="L14653" s="17" t="s">
        <v>7730</v>
      </c>
      <c r="M14653" s="9">
        <v>3</v>
      </c>
      <c r="N14653" s="9"/>
      <c r="O14653" s="21"/>
      <c r="Q14653" s="29"/>
      <c r="U14653" s="17"/>
      <c r="V14653" s="2"/>
      <c r="Y14653" t="str">
        <f t="shared" si="921"/>
        <v/>
      </c>
      <c r="AA14653">
        <f t="shared" si="922"/>
        <v>1</v>
      </c>
      <c r="AC14653" s="7"/>
      <c r="AD14653" t="s">
        <v>6213</v>
      </c>
      <c r="AE14653">
        <f t="shared" si="920"/>
        <v>0</v>
      </c>
      <c r="AG14653" s="2"/>
      <c r="AI14653" s="7"/>
    </row>
    <row r="14654" spans="1:35" ht="11" customHeight="1" outlineLevel="1" x14ac:dyDescent="0.25">
      <c r="A14654" t="s">
        <v>1067</v>
      </c>
      <c r="C14654" s="2" t="s">
        <v>11983</v>
      </c>
      <c r="D14654" s="2">
        <v>6132</v>
      </c>
      <c r="E14654" s="7">
        <v>2014</v>
      </c>
      <c r="F14654" s="5" t="s">
        <v>12166</v>
      </c>
      <c r="H14654" s="5" t="s">
        <v>5398</v>
      </c>
      <c r="I14654" s="6" t="s">
        <v>9223</v>
      </c>
      <c r="J14654" s="6" t="s">
        <v>7554</v>
      </c>
      <c r="K14654" s="17">
        <v>7</v>
      </c>
      <c r="L14654" s="17" t="s">
        <v>20076</v>
      </c>
      <c r="M14654" s="9"/>
      <c r="N14654" s="9"/>
      <c r="O14654" s="21"/>
      <c r="Q14654" s="29"/>
      <c r="U14654" s="17"/>
      <c r="V14654" s="2"/>
      <c r="Y14654" t="str">
        <f t="shared" si="921"/>
        <v/>
      </c>
      <c r="AA14654" t="str">
        <f t="shared" si="922"/>
        <v/>
      </c>
      <c r="AC14654" s="7"/>
      <c r="AD14654" t="s">
        <v>9223</v>
      </c>
      <c r="AE14654">
        <f t="shared" si="920"/>
        <v>0</v>
      </c>
      <c r="AG14654" s="2"/>
      <c r="AI14654" s="7"/>
    </row>
    <row r="14655" spans="1:35" ht="11" customHeight="1" outlineLevel="1" x14ac:dyDescent="0.25">
      <c r="A14655" t="s">
        <v>1067</v>
      </c>
      <c r="C14655" s="2" t="s">
        <v>11983</v>
      </c>
      <c r="D14655" s="2">
        <v>6133</v>
      </c>
      <c r="E14655" s="7">
        <v>2014</v>
      </c>
      <c r="F14655" s="5" t="s">
        <v>12166</v>
      </c>
      <c r="H14655" s="5" t="s">
        <v>5398</v>
      </c>
      <c r="I14655" s="6" t="s">
        <v>9223</v>
      </c>
      <c r="J14655" s="6" t="s">
        <v>7554</v>
      </c>
      <c r="K14655" s="17">
        <v>7</v>
      </c>
      <c r="L14655" s="17" t="s">
        <v>20076</v>
      </c>
      <c r="M14655" s="9"/>
      <c r="N14655" s="9"/>
      <c r="O14655" s="21"/>
      <c r="Q14655" s="29"/>
      <c r="U14655" s="17"/>
      <c r="V14655" s="2"/>
      <c r="Y14655" t="str">
        <f t="shared" si="921"/>
        <v/>
      </c>
      <c r="AA14655" t="str">
        <f t="shared" si="922"/>
        <v/>
      </c>
      <c r="AC14655" s="7"/>
      <c r="AD14655" t="s">
        <v>9223</v>
      </c>
      <c r="AE14655">
        <f t="shared" si="920"/>
        <v>0</v>
      </c>
      <c r="AG14655" s="2"/>
      <c r="AI14655" s="7"/>
    </row>
    <row r="14656" spans="1:35" ht="11" customHeight="1" outlineLevel="1" x14ac:dyDescent="0.25">
      <c r="A14656" t="s">
        <v>1067</v>
      </c>
      <c r="C14656" s="2" t="s">
        <v>11983</v>
      </c>
      <c r="D14656" s="2">
        <v>6134</v>
      </c>
      <c r="E14656" s="7">
        <v>2014</v>
      </c>
      <c r="F14656" s="5" t="s">
        <v>12166</v>
      </c>
      <c r="H14656" s="5" t="s">
        <v>5398</v>
      </c>
      <c r="I14656" s="6" t="s">
        <v>9223</v>
      </c>
      <c r="J14656" s="6" t="s">
        <v>7554</v>
      </c>
      <c r="K14656" s="17">
        <v>7</v>
      </c>
      <c r="L14656" s="17" t="s">
        <v>20076</v>
      </c>
      <c r="M14656" s="9"/>
      <c r="N14656" s="9"/>
      <c r="O14656" s="21"/>
      <c r="Q14656" s="29"/>
      <c r="U14656" s="17"/>
      <c r="V14656" s="2"/>
      <c r="Y14656" t="str">
        <f t="shared" si="921"/>
        <v/>
      </c>
      <c r="AA14656" t="str">
        <f t="shared" si="922"/>
        <v/>
      </c>
      <c r="AC14656" s="7"/>
      <c r="AD14656" t="s">
        <v>9223</v>
      </c>
      <c r="AE14656">
        <f t="shared" si="920"/>
        <v>0</v>
      </c>
      <c r="AG14656" s="2"/>
      <c r="AI14656" s="7"/>
    </row>
    <row r="14657" spans="1:35" ht="11" customHeight="1" outlineLevel="1" x14ac:dyDescent="0.25">
      <c r="A14657" t="s">
        <v>1067</v>
      </c>
      <c r="C14657" s="2" t="s">
        <v>11983</v>
      </c>
      <c r="D14657" s="2">
        <v>6135</v>
      </c>
      <c r="E14657" s="7">
        <v>2014</v>
      </c>
      <c r="F14657" s="5" t="s">
        <v>12166</v>
      </c>
      <c r="H14657" s="5" t="s">
        <v>5398</v>
      </c>
      <c r="I14657" s="6" t="s">
        <v>9223</v>
      </c>
      <c r="J14657" s="6" t="s">
        <v>7554</v>
      </c>
      <c r="K14657" s="17">
        <v>7</v>
      </c>
      <c r="L14657" s="17" t="s">
        <v>20076</v>
      </c>
      <c r="M14657" s="9"/>
      <c r="N14657" s="9"/>
      <c r="O14657" s="21"/>
      <c r="Q14657" s="29"/>
      <c r="U14657" s="17"/>
      <c r="V14657" s="2"/>
      <c r="Y14657" t="str">
        <f t="shared" si="921"/>
        <v/>
      </c>
      <c r="AA14657" t="str">
        <f t="shared" si="922"/>
        <v/>
      </c>
      <c r="AC14657" s="7"/>
      <c r="AD14657" t="s">
        <v>9223</v>
      </c>
      <c r="AE14657">
        <f t="shared" si="920"/>
        <v>0</v>
      </c>
      <c r="AG14657" s="2"/>
      <c r="AI14657" s="7"/>
    </row>
    <row r="14658" spans="1:35" ht="11" customHeight="1" outlineLevel="1" x14ac:dyDescent="0.25">
      <c r="A14658" t="s">
        <v>1067</v>
      </c>
      <c r="C14658" s="2" t="s">
        <v>11983</v>
      </c>
      <c r="D14658" s="2" t="s">
        <v>12499</v>
      </c>
      <c r="E14658" s="7">
        <v>2014</v>
      </c>
      <c r="F14658" s="5" t="s">
        <v>12167</v>
      </c>
      <c r="H14658" s="5" t="s">
        <v>5398</v>
      </c>
      <c r="I14658" s="6" t="s">
        <v>9223</v>
      </c>
      <c r="J14658" s="6" t="s">
        <v>7554</v>
      </c>
      <c r="K14658" s="17">
        <v>7</v>
      </c>
      <c r="L14658" s="17" t="s">
        <v>7730</v>
      </c>
      <c r="M14658" s="9">
        <v>3</v>
      </c>
      <c r="N14658" s="9"/>
      <c r="O14658" s="21"/>
      <c r="Q14658" s="29"/>
      <c r="U14658" s="17"/>
      <c r="V14658" s="2"/>
      <c r="Y14658" t="str">
        <f t="shared" si="921"/>
        <v/>
      </c>
      <c r="AA14658">
        <f t="shared" si="922"/>
        <v>1</v>
      </c>
      <c r="AC14658" s="7"/>
      <c r="AD14658" t="s">
        <v>9223</v>
      </c>
      <c r="AE14658">
        <f t="shared" si="920"/>
        <v>0</v>
      </c>
      <c r="AG14658" s="2"/>
      <c r="AI14658" s="7"/>
    </row>
    <row r="14659" spans="1:35" ht="11" customHeight="1" outlineLevel="1" x14ac:dyDescent="0.25">
      <c r="A14659" t="s">
        <v>1067</v>
      </c>
      <c r="C14659" s="2" t="s">
        <v>11983</v>
      </c>
      <c r="D14659" s="2">
        <v>6136</v>
      </c>
      <c r="E14659" s="7">
        <v>2014</v>
      </c>
      <c r="F14659" s="5" t="s">
        <v>12487</v>
      </c>
      <c r="H14659" s="5" t="s">
        <v>5398</v>
      </c>
      <c r="I14659" s="6" t="s">
        <v>9223</v>
      </c>
      <c r="J14659" s="6" t="s">
        <v>7554</v>
      </c>
      <c r="K14659" s="17">
        <v>7</v>
      </c>
      <c r="L14659" s="17" t="s">
        <v>20076</v>
      </c>
      <c r="M14659" s="9"/>
      <c r="N14659" s="9"/>
      <c r="O14659" s="21"/>
      <c r="Q14659" s="29"/>
      <c r="U14659" s="17"/>
      <c r="V14659" s="2"/>
      <c r="Y14659" t="str">
        <f t="shared" si="921"/>
        <v/>
      </c>
      <c r="AA14659" t="str">
        <f t="shared" si="922"/>
        <v/>
      </c>
      <c r="AC14659" s="7"/>
      <c r="AD14659" t="s">
        <v>9223</v>
      </c>
      <c r="AE14659">
        <f t="shared" si="920"/>
        <v>0</v>
      </c>
      <c r="AG14659" s="2"/>
      <c r="AI14659" s="7"/>
    </row>
    <row r="14660" spans="1:35" ht="11" customHeight="1" outlineLevel="1" x14ac:dyDescent="0.25">
      <c r="A14660" t="s">
        <v>1067</v>
      </c>
      <c r="C14660" s="2" t="s">
        <v>11983</v>
      </c>
      <c r="D14660" s="2" t="s">
        <v>12500</v>
      </c>
      <c r="E14660" s="7">
        <v>2014</v>
      </c>
      <c r="F14660" s="5" t="s">
        <v>12482</v>
      </c>
      <c r="H14660" s="5" t="s">
        <v>5398</v>
      </c>
      <c r="I14660" s="6" t="s">
        <v>9223</v>
      </c>
      <c r="J14660" s="6" t="s">
        <v>7554</v>
      </c>
      <c r="K14660" s="17">
        <v>7</v>
      </c>
      <c r="L14660" s="17" t="s">
        <v>7730</v>
      </c>
      <c r="M14660" s="9">
        <v>3</v>
      </c>
      <c r="N14660" s="9"/>
      <c r="O14660" s="21"/>
      <c r="Q14660" s="29"/>
      <c r="U14660" s="17"/>
      <c r="V14660" s="2"/>
      <c r="Y14660" t="str">
        <f t="shared" si="921"/>
        <v/>
      </c>
      <c r="AA14660">
        <f t="shared" si="922"/>
        <v>1</v>
      </c>
      <c r="AC14660" s="7"/>
      <c r="AD14660" t="s">
        <v>9223</v>
      </c>
      <c r="AE14660">
        <f t="shared" si="920"/>
        <v>0</v>
      </c>
      <c r="AG14660" s="2"/>
      <c r="AI14660" s="7"/>
    </row>
    <row r="14661" spans="1:35" ht="11" customHeight="1" outlineLevel="1" x14ac:dyDescent="0.25">
      <c r="A14661" t="s">
        <v>1067</v>
      </c>
      <c r="C14661" s="2" t="s">
        <v>11983</v>
      </c>
      <c r="D14661" s="2">
        <v>6269</v>
      </c>
      <c r="E14661" s="7">
        <v>2014</v>
      </c>
      <c r="F14661" s="5" t="s">
        <v>12166</v>
      </c>
      <c r="H14661" s="5" t="s">
        <v>5398</v>
      </c>
      <c r="I14661" s="6" t="s">
        <v>5399</v>
      </c>
      <c r="J14661" s="6" t="s">
        <v>8518</v>
      </c>
      <c r="K14661" s="17">
        <v>1</v>
      </c>
      <c r="L14661" s="17" t="s">
        <v>7732</v>
      </c>
      <c r="M14661" s="9"/>
      <c r="N14661" s="9"/>
      <c r="O14661" s="21"/>
      <c r="Q14661" s="29"/>
      <c r="U14661" s="17"/>
      <c r="V14661" s="2"/>
      <c r="Y14661" t="str">
        <f t="shared" si="921"/>
        <v/>
      </c>
      <c r="AA14661" t="str">
        <f t="shared" si="922"/>
        <v/>
      </c>
      <c r="AC14661" s="7"/>
      <c r="AD14661" t="s">
        <v>5399</v>
      </c>
      <c r="AE14661">
        <f t="shared" si="920"/>
        <v>1</v>
      </c>
      <c r="AG14661" s="2"/>
      <c r="AI14661" s="7"/>
    </row>
    <row r="14662" spans="1:35" ht="11" customHeight="1" outlineLevel="1" x14ac:dyDescent="0.25">
      <c r="A14662" t="s">
        <v>1067</v>
      </c>
      <c r="C14662" s="2" t="s">
        <v>11983</v>
      </c>
      <c r="D14662" s="2" t="s">
        <v>12501</v>
      </c>
      <c r="E14662" s="7">
        <v>2014</v>
      </c>
      <c r="F14662" s="5" t="s">
        <v>12167</v>
      </c>
      <c r="H14662" s="5" t="s">
        <v>5398</v>
      </c>
      <c r="I14662" s="6" t="s">
        <v>5399</v>
      </c>
      <c r="J14662" s="6" t="s">
        <v>8518</v>
      </c>
      <c r="K14662" s="17">
        <v>1</v>
      </c>
      <c r="L14662" s="17" t="s">
        <v>7732</v>
      </c>
      <c r="M14662" s="9"/>
      <c r="N14662" s="9"/>
      <c r="O14662" s="21"/>
      <c r="Q14662" s="29"/>
      <c r="U14662" s="17"/>
      <c r="V14662" s="2"/>
      <c r="Y14662" t="str">
        <f t="shared" si="921"/>
        <v/>
      </c>
      <c r="AA14662">
        <f t="shared" si="922"/>
        <v>1</v>
      </c>
      <c r="AC14662" s="7"/>
      <c r="AD14662" t="s">
        <v>5399</v>
      </c>
      <c r="AE14662">
        <f t="shared" si="920"/>
        <v>1</v>
      </c>
      <c r="AG14662" s="2"/>
      <c r="AI14662" s="7"/>
    </row>
    <row r="14663" spans="1:35" ht="11" customHeight="1" outlineLevel="1" x14ac:dyDescent="0.25">
      <c r="A14663" t="s">
        <v>1067</v>
      </c>
      <c r="C14663" s="2" t="s">
        <v>11983</v>
      </c>
      <c r="D14663" s="2">
        <v>6304</v>
      </c>
      <c r="E14663" s="7">
        <v>2015</v>
      </c>
      <c r="F14663" s="5" t="s">
        <v>12166</v>
      </c>
      <c r="H14663" s="5" t="s">
        <v>5398</v>
      </c>
      <c r="I14663" s="6" t="s">
        <v>9223</v>
      </c>
      <c r="J14663" s="6" t="s">
        <v>7554</v>
      </c>
      <c r="K14663" s="17">
        <v>7</v>
      </c>
      <c r="L14663" s="17" t="s">
        <v>20076</v>
      </c>
      <c r="M14663" s="9"/>
      <c r="N14663" s="9"/>
      <c r="O14663" s="21"/>
      <c r="Q14663" s="29"/>
      <c r="U14663" s="17"/>
      <c r="V14663" s="2"/>
      <c r="Y14663" t="str">
        <f t="shared" si="921"/>
        <v/>
      </c>
      <c r="AA14663" t="str">
        <f t="shared" si="922"/>
        <v/>
      </c>
      <c r="AC14663" s="7"/>
      <c r="AD14663" t="s">
        <v>9223</v>
      </c>
      <c r="AE14663">
        <f t="shared" si="920"/>
        <v>0</v>
      </c>
      <c r="AG14663" s="2"/>
      <c r="AI14663" s="7"/>
    </row>
    <row r="14664" spans="1:35" ht="11" customHeight="1" outlineLevel="1" collapsed="1" x14ac:dyDescent="0.25">
      <c r="A14664" t="s">
        <v>1067</v>
      </c>
      <c r="C14664" s="2" t="s">
        <v>11983</v>
      </c>
      <c r="D14664" s="2">
        <v>6305</v>
      </c>
      <c r="E14664" s="7">
        <v>2015</v>
      </c>
      <c r="F14664" s="5" t="s">
        <v>12166</v>
      </c>
      <c r="H14664" s="5" t="s">
        <v>5398</v>
      </c>
      <c r="I14664" s="6" t="s">
        <v>9223</v>
      </c>
      <c r="J14664" s="6" t="s">
        <v>7554</v>
      </c>
      <c r="K14664" s="17">
        <v>7</v>
      </c>
      <c r="L14664" s="17" t="s">
        <v>20076</v>
      </c>
      <c r="M14664" s="9"/>
      <c r="N14664" s="9"/>
      <c r="O14664" s="21"/>
      <c r="Q14664" s="29"/>
      <c r="U14664" s="17"/>
      <c r="V14664" s="2"/>
      <c r="Y14664" t="str">
        <f t="shared" si="921"/>
        <v/>
      </c>
      <c r="AA14664" t="str">
        <f t="shared" si="922"/>
        <v/>
      </c>
      <c r="AC14664" s="7"/>
      <c r="AD14664" t="s">
        <v>9223</v>
      </c>
      <c r="AE14664">
        <f t="shared" si="920"/>
        <v>0</v>
      </c>
      <c r="AG14664" s="2"/>
      <c r="AI14664" s="7"/>
    </row>
    <row r="14665" spans="1:35" ht="11" customHeight="1" outlineLevel="1" x14ac:dyDescent="0.25">
      <c r="A14665" t="s">
        <v>1067</v>
      </c>
      <c r="C14665" s="2" t="s">
        <v>11983</v>
      </c>
      <c r="D14665" s="2">
        <v>6306</v>
      </c>
      <c r="E14665" s="7">
        <v>2015</v>
      </c>
      <c r="F14665" s="5" t="s">
        <v>12166</v>
      </c>
      <c r="H14665" s="5" t="s">
        <v>5398</v>
      </c>
      <c r="I14665" s="6" t="s">
        <v>9223</v>
      </c>
      <c r="J14665" s="6" t="s">
        <v>7554</v>
      </c>
      <c r="K14665" s="17">
        <v>7</v>
      </c>
      <c r="L14665" s="17" t="s">
        <v>20076</v>
      </c>
      <c r="M14665" s="9"/>
      <c r="N14665" s="9"/>
      <c r="O14665" s="21"/>
      <c r="Q14665" s="29"/>
      <c r="U14665" s="17"/>
      <c r="V14665" s="2"/>
      <c r="Y14665" t="str">
        <f t="shared" si="921"/>
        <v/>
      </c>
      <c r="AA14665" t="str">
        <f t="shared" si="922"/>
        <v/>
      </c>
      <c r="AC14665" s="7"/>
      <c r="AD14665" t="s">
        <v>9223</v>
      </c>
      <c r="AE14665">
        <f t="shared" si="920"/>
        <v>0</v>
      </c>
      <c r="AG14665" s="2"/>
      <c r="AI14665" s="7"/>
    </row>
    <row r="14666" spans="1:35" ht="11" customHeight="1" outlineLevel="1" x14ac:dyDescent="0.25">
      <c r="A14666" t="s">
        <v>1067</v>
      </c>
      <c r="C14666" s="2" t="s">
        <v>11983</v>
      </c>
      <c r="D14666" s="2">
        <v>6307</v>
      </c>
      <c r="E14666" s="7">
        <v>2015</v>
      </c>
      <c r="F14666" s="5" t="s">
        <v>12166</v>
      </c>
      <c r="H14666" s="5" t="s">
        <v>5398</v>
      </c>
      <c r="I14666" s="6" t="s">
        <v>9223</v>
      </c>
      <c r="J14666" s="6" t="s">
        <v>7554</v>
      </c>
      <c r="K14666" s="17">
        <v>7</v>
      </c>
      <c r="L14666" s="17" t="s">
        <v>20076</v>
      </c>
      <c r="M14666" s="9"/>
      <c r="N14666" s="9"/>
      <c r="O14666" s="21"/>
      <c r="Q14666" s="29"/>
      <c r="U14666" s="17"/>
      <c r="V14666" s="2"/>
      <c r="Y14666" t="str">
        <f t="shared" si="921"/>
        <v/>
      </c>
      <c r="AA14666" t="str">
        <f t="shared" si="922"/>
        <v/>
      </c>
      <c r="AC14666" s="7"/>
      <c r="AD14666" t="s">
        <v>9223</v>
      </c>
      <c r="AE14666">
        <f t="shared" si="920"/>
        <v>0</v>
      </c>
      <c r="AG14666" s="2"/>
      <c r="AI14666" s="7"/>
    </row>
    <row r="14667" spans="1:35" ht="11" customHeight="1" outlineLevel="1" x14ac:dyDescent="0.25">
      <c r="A14667" t="s">
        <v>1067</v>
      </c>
      <c r="C14667" s="2" t="s">
        <v>11983</v>
      </c>
      <c r="D14667" s="2" t="s">
        <v>12502</v>
      </c>
      <c r="E14667" s="7">
        <v>2015</v>
      </c>
      <c r="F14667" s="5" t="s">
        <v>12167</v>
      </c>
      <c r="H14667" s="5" t="s">
        <v>5398</v>
      </c>
      <c r="I14667" s="6" t="s">
        <v>9223</v>
      </c>
      <c r="J14667" s="6" t="s">
        <v>7554</v>
      </c>
      <c r="K14667" s="17">
        <v>7</v>
      </c>
      <c r="L14667" s="17" t="s">
        <v>7730</v>
      </c>
      <c r="M14667" s="9">
        <v>3</v>
      </c>
      <c r="N14667" s="9"/>
      <c r="O14667" s="21"/>
      <c r="Q14667" s="29"/>
      <c r="U14667" s="17"/>
      <c r="V14667" s="2"/>
      <c r="Y14667" t="str">
        <f t="shared" si="921"/>
        <v/>
      </c>
      <c r="AA14667">
        <f t="shared" si="922"/>
        <v>1</v>
      </c>
      <c r="AC14667" s="7"/>
      <c r="AD14667" t="s">
        <v>9223</v>
      </c>
      <c r="AE14667">
        <f t="shared" si="920"/>
        <v>0</v>
      </c>
      <c r="AG14667" s="2"/>
      <c r="AI14667" s="7"/>
    </row>
    <row r="14668" spans="1:35" ht="11" customHeight="1" outlineLevel="1" x14ac:dyDescent="0.25">
      <c r="A14668" t="s">
        <v>1067</v>
      </c>
      <c r="C14668" s="2" t="s">
        <v>11983</v>
      </c>
      <c r="D14668" s="2">
        <v>6308</v>
      </c>
      <c r="E14668" s="7">
        <v>2015</v>
      </c>
      <c r="F14668" s="5" t="s">
        <v>12487</v>
      </c>
      <c r="H14668" s="5" t="s">
        <v>5398</v>
      </c>
      <c r="I14668" s="6" t="s">
        <v>9223</v>
      </c>
      <c r="J14668" s="6" t="s">
        <v>7554</v>
      </c>
      <c r="K14668" s="17">
        <v>7</v>
      </c>
      <c r="L14668" s="17" t="s">
        <v>20076</v>
      </c>
      <c r="M14668" s="9"/>
      <c r="N14668" s="9"/>
      <c r="O14668" s="21"/>
      <c r="Q14668" s="29"/>
      <c r="U14668" s="17"/>
      <c r="V14668" s="2"/>
      <c r="Y14668" t="str">
        <f t="shared" si="921"/>
        <v/>
      </c>
      <c r="AA14668" t="str">
        <f t="shared" si="922"/>
        <v/>
      </c>
      <c r="AC14668" s="7"/>
      <c r="AD14668" t="s">
        <v>9223</v>
      </c>
      <c r="AE14668">
        <f t="shared" si="920"/>
        <v>0</v>
      </c>
      <c r="AG14668" s="2"/>
      <c r="AI14668" s="7"/>
    </row>
    <row r="14669" spans="1:35" ht="11" customHeight="1" outlineLevel="1" x14ac:dyDescent="0.25">
      <c r="A14669" t="s">
        <v>1067</v>
      </c>
      <c r="C14669" s="2" t="s">
        <v>11983</v>
      </c>
      <c r="D14669" s="2" t="s">
        <v>12503</v>
      </c>
      <c r="E14669" s="7">
        <v>2015</v>
      </c>
      <c r="F14669" s="5" t="s">
        <v>12482</v>
      </c>
      <c r="H14669" s="5" t="s">
        <v>5398</v>
      </c>
      <c r="I14669" s="6" t="s">
        <v>9223</v>
      </c>
      <c r="J14669" s="6" t="s">
        <v>7554</v>
      </c>
      <c r="K14669" s="17">
        <v>7</v>
      </c>
      <c r="L14669" s="17" t="s">
        <v>7730</v>
      </c>
      <c r="M14669" s="9">
        <v>3</v>
      </c>
      <c r="N14669" s="9"/>
      <c r="O14669" s="21"/>
      <c r="Q14669" s="29"/>
      <c r="U14669" s="17"/>
      <c r="V14669" s="2"/>
      <c r="Y14669" t="str">
        <f t="shared" si="921"/>
        <v/>
      </c>
      <c r="AA14669">
        <f t="shared" si="922"/>
        <v>1</v>
      </c>
      <c r="AC14669" s="7"/>
      <c r="AD14669" t="s">
        <v>9223</v>
      </c>
      <c r="AE14669">
        <f t="shared" si="920"/>
        <v>0</v>
      </c>
      <c r="AG14669" s="2"/>
      <c r="AI14669" s="7"/>
    </row>
    <row r="14670" spans="1:35" ht="11" customHeight="1" outlineLevel="1" x14ac:dyDescent="0.25">
      <c r="A14670" t="s">
        <v>1067</v>
      </c>
      <c r="C14670" s="2" t="s">
        <v>11983</v>
      </c>
      <c r="D14670" s="2" t="s">
        <v>20537</v>
      </c>
      <c r="E14670" s="7">
        <v>2015</v>
      </c>
      <c r="F14670" s="5" t="s">
        <v>12167</v>
      </c>
      <c r="G14670">
        <v>1</v>
      </c>
      <c r="H14670" s="5" t="s">
        <v>5398</v>
      </c>
      <c r="I14670" s="6" t="s">
        <v>9895</v>
      </c>
      <c r="J14670" s="6" t="s">
        <v>8534</v>
      </c>
      <c r="K14670" s="17">
        <v>3</v>
      </c>
      <c r="L14670" s="17" t="s">
        <v>7732</v>
      </c>
      <c r="M14670" s="9"/>
      <c r="N14670" s="9"/>
      <c r="O14670" s="21"/>
      <c r="Q14670" s="29"/>
      <c r="U14670" s="17"/>
      <c r="V14670" s="2"/>
      <c r="Y14670" t="str">
        <f t="shared" si="921"/>
        <v/>
      </c>
      <c r="AA14670">
        <f t="shared" si="922"/>
        <v>1</v>
      </c>
      <c r="AC14670" s="7"/>
      <c r="AD14670" t="s">
        <v>9895</v>
      </c>
      <c r="AE14670">
        <f t="shared" si="920"/>
        <v>0</v>
      </c>
      <c r="AG14670" s="2">
        <v>1</v>
      </c>
      <c r="AI14670" s="7"/>
    </row>
    <row r="14671" spans="1:35" ht="11" customHeight="1" outlineLevel="1" x14ac:dyDescent="0.25">
      <c r="A14671" t="s">
        <v>1067</v>
      </c>
      <c r="C14671" s="2" t="s">
        <v>11983</v>
      </c>
      <c r="D14671" s="2">
        <v>6562</v>
      </c>
      <c r="E14671" s="7">
        <v>2015</v>
      </c>
      <c r="F14671" s="5" t="s">
        <v>12156</v>
      </c>
      <c r="H14671" s="5" t="s">
        <v>5398</v>
      </c>
      <c r="I14671" s="6" t="s">
        <v>9223</v>
      </c>
      <c r="J14671" s="6" t="s">
        <v>7554</v>
      </c>
      <c r="K14671" s="17">
        <v>7</v>
      </c>
      <c r="L14671" s="17" t="s">
        <v>20076</v>
      </c>
      <c r="M14671" s="9"/>
      <c r="N14671" s="9"/>
      <c r="O14671" s="21"/>
      <c r="Q14671" s="29"/>
      <c r="U14671" s="17"/>
      <c r="V14671" s="2"/>
      <c r="Y14671" t="str">
        <f t="shared" si="921"/>
        <v/>
      </c>
      <c r="AA14671" t="str">
        <f t="shared" si="922"/>
        <v/>
      </c>
      <c r="AC14671" s="7"/>
      <c r="AD14671" t="s">
        <v>9223</v>
      </c>
      <c r="AE14671">
        <f t="shared" si="920"/>
        <v>0</v>
      </c>
      <c r="AG14671" s="2"/>
      <c r="AI14671" s="7"/>
    </row>
    <row r="14672" spans="1:35" ht="11" customHeight="1" outlineLevel="1" x14ac:dyDescent="0.25">
      <c r="A14672" t="s">
        <v>1067</v>
      </c>
      <c r="C14672" s="2" t="s">
        <v>11983</v>
      </c>
      <c r="D14672" s="2">
        <v>6563</v>
      </c>
      <c r="E14672" s="7">
        <v>2015</v>
      </c>
      <c r="F14672" s="5" t="s">
        <v>12156</v>
      </c>
      <c r="H14672" s="5" t="s">
        <v>5398</v>
      </c>
      <c r="I14672" s="6" t="s">
        <v>9223</v>
      </c>
      <c r="J14672" s="6" t="s">
        <v>7554</v>
      </c>
      <c r="K14672" s="17">
        <v>7</v>
      </c>
      <c r="L14672" s="17" t="s">
        <v>20076</v>
      </c>
      <c r="M14672" s="9"/>
      <c r="N14672" s="9"/>
      <c r="O14672" s="21"/>
      <c r="Q14672" s="29"/>
      <c r="U14672" s="17"/>
      <c r="V14672" s="2"/>
      <c r="Y14672" t="str">
        <f t="shared" si="921"/>
        <v/>
      </c>
      <c r="AA14672" t="str">
        <f t="shared" si="922"/>
        <v/>
      </c>
      <c r="AC14672" s="7"/>
      <c r="AD14672" t="s">
        <v>9223</v>
      </c>
      <c r="AE14672">
        <f t="shared" si="920"/>
        <v>0</v>
      </c>
      <c r="AG14672" s="2"/>
      <c r="AI14672" s="7"/>
    </row>
    <row r="14673" spans="1:35" ht="11" customHeight="1" outlineLevel="1" x14ac:dyDescent="0.25">
      <c r="A14673" t="s">
        <v>1067</v>
      </c>
      <c r="C14673" s="2" t="s">
        <v>11983</v>
      </c>
      <c r="D14673" s="2">
        <v>6564</v>
      </c>
      <c r="E14673" s="7">
        <v>2015</v>
      </c>
      <c r="F14673" s="5" t="s">
        <v>12156</v>
      </c>
      <c r="H14673" s="5" t="s">
        <v>5398</v>
      </c>
      <c r="I14673" s="6" t="s">
        <v>9223</v>
      </c>
      <c r="J14673" s="6" t="s">
        <v>7554</v>
      </c>
      <c r="K14673" s="17">
        <v>7</v>
      </c>
      <c r="L14673" s="17" t="s">
        <v>20076</v>
      </c>
      <c r="M14673" s="9"/>
      <c r="N14673" s="9"/>
      <c r="O14673" s="21"/>
      <c r="Q14673" s="29"/>
      <c r="U14673" s="17"/>
      <c r="V14673" s="2"/>
      <c r="Y14673" t="str">
        <f t="shared" si="921"/>
        <v/>
      </c>
      <c r="AA14673" t="str">
        <f t="shared" si="922"/>
        <v/>
      </c>
      <c r="AC14673" s="7"/>
      <c r="AD14673" t="s">
        <v>9223</v>
      </c>
      <c r="AE14673">
        <f t="shared" si="920"/>
        <v>0</v>
      </c>
      <c r="AG14673" s="2"/>
      <c r="AI14673" s="7"/>
    </row>
    <row r="14674" spans="1:35" ht="11" customHeight="1" outlineLevel="1" x14ac:dyDescent="0.25">
      <c r="A14674" t="s">
        <v>1067</v>
      </c>
      <c r="C14674" s="2" t="s">
        <v>11983</v>
      </c>
      <c r="D14674" s="2">
        <v>6565</v>
      </c>
      <c r="E14674" s="7">
        <v>2015</v>
      </c>
      <c r="F14674" s="5" t="s">
        <v>12156</v>
      </c>
      <c r="H14674" s="5" t="s">
        <v>5398</v>
      </c>
      <c r="I14674" s="6" t="s">
        <v>9223</v>
      </c>
      <c r="J14674" s="6" t="s">
        <v>7554</v>
      </c>
      <c r="K14674" s="17">
        <v>7</v>
      </c>
      <c r="L14674" s="17" t="s">
        <v>20076</v>
      </c>
      <c r="M14674" s="9"/>
      <c r="N14674" s="9"/>
      <c r="O14674" s="21"/>
      <c r="Q14674" s="29"/>
      <c r="U14674" s="17"/>
      <c r="V14674" s="2"/>
      <c r="Y14674" t="str">
        <f t="shared" si="921"/>
        <v/>
      </c>
      <c r="AA14674" t="str">
        <f t="shared" si="922"/>
        <v/>
      </c>
      <c r="AC14674" s="7"/>
      <c r="AD14674" t="s">
        <v>9223</v>
      </c>
      <c r="AE14674">
        <f t="shared" ref="AE14674:AE14737" si="923">COUNTIF(I14674,"*Fuji*")</f>
        <v>0</v>
      </c>
      <c r="AG14674" s="2"/>
      <c r="AI14674" s="7"/>
    </row>
    <row r="14675" spans="1:35" ht="11" customHeight="1" outlineLevel="1" x14ac:dyDescent="0.25">
      <c r="A14675" t="s">
        <v>1067</v>
      </c>
      <c r="C14675" s="2" t="s">
        <v>11983</v>
      </c>
      <c r="D14675" s="2" t="s">
        <v>20538</v>
      </c>
      <c r="E14675" s="7">
        <v>2015</v>
      </c>
      <c r="F14675" s="5" t="s">
        <v>20539</v>
      </c>
      <c r="H14675" s="5" t="s">
        <v>5398</v>
      </c>
      <c r="I14675" s="6" t="s">
        <v>9223</v>
      </c>
      <c r="J14675" s="6" t="s">
        <v>7554</v>
      </c>
      <c r="K14675" s="17">
        <v>7</v>
      </c>
      <c r="L14675" s="17" t="s">
        <v>7730</v>
      </c>
      <c r="M14675" s="9">
        <v>3</v>
      </c>
      <c r="N14675" s="9"/>
      <c r="O14675" s="21"/>
      <c r="Q14675" s="29"/>
      <c r="U14675" s="17"/>
      <c r="V14675" s="2"/>
      <c r="Y14675" t="str">
        <f t="shared" si="921"/>
        <v/>
      </c>
      <c r="AA14675">
        <f t="shared" si="922"/>
        <v>1</v>
      </c>
      <c r="AC14675" s="7"/>
      <c r="AD14675" t="s">
        <v>9223</v>
      </c>
      <c r="AE14675">
        <f t="shared" si="923"/>
        <v>0</v>
      </c>
      <c r="AG14675" s="2"/>
      <c r="AI14675" s="7"/>
    </row>
    <row r="14676" spans="1:35" ht="11" customHeight="1" outlineLevel="1" x14ac:dyDescent="0.25">
      <c r="A14676" t="s">
        <v>1067</v>
      </c>
      <c r="C14676" s="2" t="s">
        <v>11983</v>
      </c>
      <c r="D14676" s="2">
        <v>6566</v>
      </c>
      <c r="E14676" s="7">
        <v>2015</v>
      </c>
      <c r="F14676" s="5" t="s">
        <v>20541</v>
      </c>
      <c r="H14676" s="5" t="s">
        <v>5398</v>
      </c>
      <c r="I14676" s="6" t="s">
        <v>9223</v>
      </c>
      <c r="J14676" s="6" t="s">
        <v>7554</v>
      </c>
      <c r="K14676" s="17">
        <v>7</v>
      </c>
      <c r="L14676" s="17" t="s">
        <v>20076</v>
      </c>
      <c r="M14676" s="9"/>
      <c r="N14676" s="9"/>
      <c r="O14676" s="21"/>
      <c r="Q14676" s="29"/>
      <c r="U14676" s="17"/>
      <c r="V14676" s="2"/>
      <c r="Y14676" t="str">
        <f t="shared" si="921"/>
        <v/>
      </c>
      <c r="AA14676" t="str">
        <f t="shared" si="922"/>
        <v/>
      </c>
      <c r="AC14676" s="7"/>
      <c r="AD14676" t="s">
        <v>9223</v>
      </c>
      <c r="AE14676">
        <f t="shared" si="923"/>
        <v>0</v>
      </c>
      <c r="AG14676" s="2"/>
      <c r="AI14676" s="7"/>
    </row>
    <row r="14677" spans="1:35" ht="11" customHeight="1" outlineLevel="1" x14ac:dyDescent="0.25">
      <c r="A14677" t="s">
        <v>1067</v>
      </c>
      <c r="C14677" s="2" t="s">
        <v>11983</v>
      </c>
      <c r="D14677" s="2" t="s">
        <v>20540</v>
      </c>
      <c r="E14677" s="7">
        <v>2015</v>
      </c>
      <c r="F14677" s="5" t="s">
        <v>20542</v>
      </c>
      <c r="H14677" s="5" t="s">
        <v>5398</v>
      </c>
      <c r="I14677" s="6" t="s">
        <v>9223</v>
      </c>
      <c r="J14677" s="6" t="s">
        <v>7554</v>
      </c>
      <c r="K14677" s="17">
        <v>7</v>
      </c>
      <c r="L14677" s="17" t="s">
        <v>7730</v>
      </c>
      <c r="M14677" s="9">
        <v>3</v>
      </c>
      <c r="N14677" s="9"/>
      <c r="O14677" s="21"/>
      <c r="Q14677" s="29"/>
      <c r="U14677" s="17"/>
      <c r="V14677" s="2"/>
      <c r="Y14677" t="str">
        <f t="shared" si="921"/>
        <v/>
      </c>
      <c r="AA14677">
        <f t="shared" si="922"/>
        <v>1</v>
      </c>
      <c r="AC14677" s="7"/>
      <c r="AD14677" t="s">
        <v>9223</v>
      </c>
      <c r="AE14677">
        <f t="shared" si="923"/>
        <v>0</v>
      </c>
      <c r="AG14677" s="2"/>
      <c r="AI14677" s="7"/>
    </row>
    <row r="14678" spans="1:35" ht="11" customHeight="1" outlineLevel="1" x14ac:dyDescent="0.25">
      <c r="A14678" t="s">
        <v>1067</v>
      </c>
      <c r="C14678" s="2" t="s">
        <v>11983</v>
      </c>
      <c r="D14678" s="2">
        <v>6825</v>
      </c>
      <c r="E14678" s="7">
        <v>2015</v>
      </c>
      <c r="F14678" s="5" t="s">
        <v>12511</v>
      </c>
      <c r="H14678" s="5" t="s">
        <v>5398</v>
      </c>
      <c r="I14678" s="6" t="s">
        <v>9223</v>
      </c>
      <c r="J14678" s="6" t="s">
        <v>7554</v>
      </c>
      <c r="K14678" s="17">
        <v>7</v>
      </c>
      <c r="L14678" s="17" t="s">
        <v>20076</v>
      </c>
      <c r="M14678" s="9"/>
      <c r="N14678" s="9"/>
      <c r="O14678" s="21"/>
      <c r="Q14678" s="29"/>
      <c r="U14678" s="17"/>
      <c r="V14678" s="2"/>
      <c r="Y14678" t="str">
        <f t="shared" si="921"/>
        <v/>
      </c>
      <c r="AA14678" t="str">
        <f t="shared" si="922"/>
        <v/>
      </c>
      <c r="AC14678" s="7"/>
      <c r="AD14678" t="s">
        <v>9223</v>
      </c>
      <c r="AE14678">
        <f t="shared" si="923"/>
        <v>0</v>
      </c>
      <c r="AG14678" s="2"/>
      <c r="AI14678" s="7"/>
    </row>
    <row r="14679" spans="1:35" ht="11" customHeight="1" outlineLevel="1" x14ac:dyDescent="0.25">
      <c r="A14679" t="s">
        <v>1067</v>
      </c>
      <c r="C14679" s="2" t="s">
        <v>11983</v>
      </c>
      <c r="D14679" s="2">
        <v>6826</v>
      </c>
      <c r="E14679" s="7">
        <v>2015</v>
      </c>
      <c r="F14679" s="5" t="s">
        <v>12511</v>
      </c>
      <c r="H14679" s="5" t="s">
        <v>5398</v>
      </c>
      <c r="I14679" s="6" t="s">
        <v>9223</v>
      </c>
      <c r="J14679" s="6" t="s">
        <v>7554</v>
      </c>
      <c r="K14679" s="17">
        <v>7</v>
      </c>
      <c r="L14679" s="17" t="s">
        <v>20076</v>
      </c>
      <c r="M14679" s="9"/>
      <c r="N14679" s="9"/>
      <c r="O14679" s="21"/>
      <c r="Q14679" s="29"/>
      <c r="U14679" s="17"/>
      <c r="V14679" s="2"/>
      <c r="Y14679" t="str">
        <f t="shared" si="921"/>
        <v/>
      </c>
      <c r="AA14679" t="str">
        <f t="shared" si="922"/>
        <v/>
      </c>
      <c r="AC14679" s="7"/>
      <c r="AD14679" t="s">
        <v>9223</v>
      </c>
      <c r="AE14679">
        <f t="shared" si="923"/>
        <v>0</v>
      </c>
      <c r="AG14679" s="2"/>
      <c r="AI14679" s="7"/>
    </row>
    <row r="14680" spans="1:35" ht="11" customHeight="1" outlineLevel="1" x14ac:dyDescent="0.25">
      <c r="A14680" t="s">
        <v>1067</v>
      </c>
      <c r="C14680" s="2" t="s">
        <v>11983</v>
      </c>
      <c r="D14680" s="2">
        <v>6827</v>
      </c>
      <c r="E14680" s="7">
        <v>2015</v>
      </c>
      <c r="F14680" s="5" t="s">
        <v>12511</v>
      </c>
      <c r="H14680" s="5" t="s">
        <v>5398</v>
      </c>
      <c r="I14680" s="6" t="s">
        <v>9223</v>
      </c>
      <c r="J14680" s="6" t="s">
        <v>7554</v>
      </c>
      <c r="K14680" s="17">
        <v>7</v>
      </c>
      <c r="L14680" s="17" t="s">
        <v>20076</v>
      </c>
      <c r="M14680" s="9"/>
      <c r="N14680" s="9"/>
      <c r="O14680" s="21"/>
      <c r="Q14680" s="29"/>
      <c r="U14680" s="17"/>
      <c r="V14680" s="2"/>
      <c r="Y14680" t="str">
        <f t="shared" si="921"/>
        <v/>
      </c>
      <c r="AA14680" t="str">
        <f t="shared" si="922"/>
        <v/>
      </c>
      <c r="AC14680" s="7"/>
      <c r="AD14680" t="s">
        <v>9223</v>
      </c>
      <c r="AE14680">
        <f t="shared" si="923"/>
        <v>0</v>
      </c>
      <c r="AG14680" s="2"/>
      <c r="AI14680" s="7"/>
    </row>
    <row r="14681" spans="1:35" ht="11" customHeight="1" outlineLevel="1" x14ac:dyDescent="0.25">
      <c r="A14681" t="s">
        <v>1067</v>
      </c>
      <c r="C14681" s="2" t="s">
        <v>11983</v>
      </c>
      <c r="D14681" s="2">
        <v>6828</v>
      </c>
      <c r="E14681" s="7">
        <v>2015</v>
      </c>
      <c r="F14681" s="5" t="s">
        <v>12511</v>
      </c>
      <c r="H14681" s="5" t="s">
        <v>5398</v>
      </c>
      <c r="I14681" s="6" t="s">
        <v>9223</v>
      </c>
      <c r="J14681" s="6" t="s">
        <v>7554</v>
      </c>
      <c r="K14681" s="17">
        <v>7</v>
      </c>
      <c r="L14681" s="17" t="s">
        <v>20076</v>
      </c>
      <c r="M14681" s="9"/>
      <c r="N14681" s="9"/>
      <c r="O14681" s="21"/>
      <c r="Q14681" s="29"/>
      <c r="U14681" s="17"/>
      <c r="V14681" s="2"/>
      <c r="Y14681" t="str">
        <f t="shared" si="921"/>
        <v/>
      </c>
      <c r="AA14681" t="str">
        <f t="shared" si="922"/>
        <v/>
      </c>
      <c r="AC14681" s="7"/>
      <c r="AD14681" t="s">
        <v>9223</v>
      </c>
      <c r="AE14681">
        <f t="shared" si="923"/>
        <v>0</v>
      </c>
      <c r="AG14681" s="2"/>
      <c r="AI14681" s="7"/>
    </row>
    <row r="14682" spans="1:35" ht="11" customHeight="1" outlineLevel="1" x14ac:dyDescent="0.25">
      <c r="A14682" t="s">
        <v>1067</v>
      </c>
      <c r="C14682" s="2" t="s">
        <v>11983</v>
      </c>
      <c r="D14682" s="2" t="s">
        <v>12509</v>
      </c>
      <c r="E14682" s="7">
        <v>2015</v>
      </c>
      <c r="F14682" s="5" t="s">
        <v>12512</v>
      </c>
      <c r="H14682" s="5" t="s">
        <v>5398</v>
      </c>
      <c r="I14682" s="6" t="s">
        <v>9223</v>
      </c>
      <c r="J14682" s="6" t="s">
        <v>7554</v>
      </c>
      <c r="K14682" s="17">
        <v>7</v>
      </c>
      <c r="L14682" s="17" t="s">
        <v>7730</v>
      </c>
      <c r="M14682" s="9">
        <v>3</v>
      </c>
      <c r="N14682" s="9"/>
      <c r="O14682" s="21"/>
      <c r="Q14682" s="29"/>
      <c r="U14682" s="17"/>
      <c r="V14682" s="2"/>
      <c r="Y14682" t="str">
        <f t="shared" si="921"/>
        <v/>
      </c>
      <c r="AA14682">
        <f t="shared" si="922"/>
        <v>1</v>
      </c>
      <c r="AC14682" s="7"/>
      <c r="AD14682" t="s">
        <v>9223</v>
      </c>
      <c r="AE14682">
        <f t="shared" si="923"/>
        <v>0</v>
      </c>
      <c r="AG14682" s="2"/>
      <c r="AI14682" s="7"/>
    </row>
    <row r="14683" spans="1:35" ht="11" customHeight="1" outlineLevel="1" x14ac:dyDescent="0.25">
      <c r="A14683" t="s">
        <v>1067</v>
      </c>
      <c r="C14683" s="2" t="s">
        <v>11983</v>
      </c>
      <c r="D14683" s="2">
        <v>6829</v>
      </c>
      <c r="E14683" s="7">
        <v>2015</v>
      </c>
      <c r="F14683" s="5" t="s">
        <v>12172</v>
      </c>
      <c r="H14683" s="5" t="s">
        <v>5398</v>
      </c>
      <c r="I14683" s="6" t="s">
        <v>9223</v>
      </c>
      <c r="J14683" s="6" t="s">
        <v>7554</v>
      </c>
      <c r="K14683" s="17">
        <v>7</v>
      </c>
      <c r="L14683" s="17" t="s">
        <v>20076</v>
      </c>
      <c r="M14683" s="9"/>
      <c r="N14683" s="9"/>
      <c r="O14683" s="21"/>
      <c r="Q14683" s="29"/>
      <c r="U14683" s="17"/>
      <c r="V14683" s="2"/>
      <c r="Y14683" t="str">
        <f t="shared" si="921"/>
        <v/>
      </c>
      <c r="AA14683" t="str">
        <f t="shared" si="922"/>
        <v/>
      </c>
      <c r="AC14683" s="7"/>
      <c r="AD14683" t="s">
        <v>9223</v>
      </c>
      <c r="AE14683">
        <f t="shared" si="923"/>
        <v>0</v>
      </c>
      <c r="AG14683" s="2"/>
      <c r="AI14683" s="7"/>
    </row>
    <row r="14684" spans="1:35" ht="11" customHeight="1" outlineLevel="1" x14ac:dyDescent="0.25">
      <c r="A14684" t="s">
        <v>1067</v>
      </c>
      <c r="C14684" s="2" t="s">
        <v>11983</v>
      </c>
      <c r="D14684" s="2" t="s">
        <v>12510</v>
      </c>
      <c r="E14684" s="7">
        <v>2015</v>
      </c>
      <c r="F14684" s="5" t="s">
        <v>12173</v>
      </c>
      <c r="H14684" s="5" t="s">
        <v>5398</v>
      </c>
      <c r="I14684" s="6" t="s">
        <v>20536</v>
      </c>
      <c r="J14684" s="6" t="s">
        <v>7554</v>
      </c>
      <c r="K14684" s="17">
        <v>7</v>
      </c>
      <c r="L14684" s="17" t="s">
        <v>7730</v>
      </c>
      <c r="M14684" s="9">
        <v>3</v>
      </c>
      <c r="N14684" s="9"/>
      <c r="O14684" s="21"/>
      <c r="Q14684" s="29"/>
      <c r="U14684" s="17"/>
      <c r="V14684" s="2"/>
      <c r="Y14684" t="str">
        <f t="shared" si="921"/>
        <v/>
      </c>
      <c r="AA14684">
        <f t="shared" si="922"/>
        <v>1</v>
      </c>
      <c r="AC14684" s="7"/>
      <c r="AD14684" t="s">
        <v>20536</v>
      </c>
      <c r="AE14684">
        <f t="shared" si="923"/>
        <v>0</v>
      </c>
      <c r="AG14684" s="2"/>
      <c r="AI14684" s="7"/>
    </row>
    <row r="14685" spans="1:35" ht="11" customHeight="1" outlineLevel="1" x14ac:dyDescent="0.25">
      <c r="A14685" t="s">
        <v>1067</v>
      </c>
      <c r="C14685" s="2" t="s">
        <v>11983</v>
      </c>
      <c r="D14685" s="2">
        <v>6854</v>
      </c>
      <c r="E14685" s="7">
        <v>2015</v>
      </c>
      <c r="F14685" s="5" t="s">
        <v>12173</v>
      </c>
      <c r="H14685" s="5" t="s">
        <v>5398</v>
      </c>
      <c r="I14685" s="6" t="s">
        <v>20544</v>
      </c>
      <c r="J14685" s="6" t="s">
        <v>20543</v>
      </c>
      <c r="K14685" s="17">
        <v>3</v>
      </c>
      <c r="L14685" s="17" t="s">
        <v>7730</v>
      </c>
      <c r="M14685" s="9">
        <v>3</v>
      </c>
      <c r="N14685" s="9"/>
      <c r="O14685" s="21"/>
      <c r="Q14685" s="29"/>
      <c r="U14685" s="17"/>
      <c r="V14685" s="2"/>
      <c r="Y14685" t="str">
        <f t="shared" si="921"/>
        <v/>
      </c>
      <c r="AA14685">
        <f t="shared" si="922"/>
        <v>1</v>
      </c>
      <c r="AC14685" s="7"/>
      <c r="AD14685" t="s">
        <v>20544</v>
      </c>
      <c r="AE14685">
        <f t="shared" si="923"/>
        <v>0</v>
      </c>
      <c r="AG14685" s="2"/>
      <c r="AI14685" s="7"/>
    </row>
    <row r="14686" spans="1:35" ht="11" customHeight="1" outlineLevel="1" x14ac:dyDescent="0.25">
      <c r="A14686" t="s">
        <v>1067</v>
      </c>
      <c r="C14686" s="2" t="s">
        <v>11983</v>
      </c>
      <c r="D14686" s="2">
        <v>6892</v>
      </c>
      <c r="E14686" s="7">
        <v>2015</v>
      </c>
      <c r="F14686" s="5" t="s">
        <v>18675</v>
      </c>
      <c r="G14686">
        <v>1</v>
      </c>
      <c r="H14686" s="5" t="s">
        <v>5398</v>
      </c>
      <c r="I14686" s="6" t="s">
        <v>2352</v>
      </c>
      <c r="J14686" s="6" t="s">
        <v>8534</v>
      </c>
      <c r="K14686" s="17">
        <v>1</v>
      </c>
      <c r="L14686" s="17" t="s">
        <v>7732</v>
      </c>
      <c r="M14686" s="9"/>
      <c r="N14686" s="9"/>
      <c r="O14686" s="21"/>
      <c r="Q14686" s="29"/>
      <c r="U14686" s="17"/>
      <c r="V14686" s="2"/>
      <c r="Y14686" t="str">
        <f t="shared" si="921"/>
        <v/>
      </c>
      <c r="AA14686" t="str">
        <f t="shared" si="922"/>
        <v/>
      </c>
      <c r="AC14686" s="7"/>
      <c r="AD14686" t="s">
        <v>2352</v>
      </c>
      <c r="AE14686">
        <f t="shared" si="923"/>
        <v>0</v>
      </c>
      <c r="AG14686" s="2">
        <v>1</v>
      </c>
      <c r="AI14686" s="7"/>
    </row>
    <row r="14687" spans="1:35" ht="11" customHeight="1" outlineLevel="1" x14ac:dyDescent="0.25">
      <c r="A14687" t="s">
        <v>1067</v>
      </c>
      <c r="C14687" s="2" t="s">
        <v>11983</v>
      </c>
      <c r="D14687" s="2" t="s">
        <v>12513</v>
      </c>
      <c r="E14687" s="7">
        <v>2015</v>
      </c>
      <c r="F14687" s="5" t="s">
        <v>12514</v>
      </c>
      <c r="G14687">
        <v>1</v>
      </c>
      <c r="H14687" s="5" t="s">
        <v>5398</v>
      </c>
      <c r="I14687" s="6" t="s">
        <v>2352</v>
      </c>
      <c r="J14687" s="6" t="s">
        <v>8534</v>
      </c>
      <c r="K14687" s="17">
        <v>1</v>
      </c>
      <c r="L14687" s="17" t="s">
        <v>7732</v>
      </c>
      <c r="M14687" s="9"/>
      <c r="N14687" s="9"/>
      <c r="O14687" s="21"/>
      <c r="Q14687" s="29"/>
      <c r="U14687" s="17"/>
      <c r="V14687" s="2"/>
      <c r="Y14687" t="str">
        <f t="shared" si="921"/>
        <v/>
      </c>
      <c r="AA14687">
        <f t="shared" si="922"/>
        <v>1</v>
      </c>
      <c r="AC14687" s="7"/>
      <c r="AD14687" t="s">
        <v>2352</v>
      </c>
      <c r="AE14687">
        <f t="shared" si="923"/>
        <v>0</v>
      </c>
      <c r="AG14687" s="2">
        <v>1</v>
      </c>
      <c r="AI14687" s="7"/>
    </row>
    <row r="14688" spans="1:35" ht="11" customHeight="1" outlineLevel="1" collapsed="1" x14ac:dyDescent="0.25">
      <c r="A14688" t="s">
        <v>1067</v>
      </c>
      <c r="C14688" s="2" t="s">
        <v>11983</v>
      </c>
      <c r="D14688" s="2">
        <v>7196</v>
      </c>
      <c r="E14688" s="7">
        <v>2016</v>
      </c>
      <c r="F14688" s="5" t="s">
        <v>12517</v>
      </c>
      <c r="H14688" s="5" t="s">
        <v>5398</v>
      </c>
      <c r="I14688" s="6" t="s">
        <v>9223</v>
      </c>
      <c r="J14688" s="6" t="s">
        <v>7554</v>
      </c>
      <c r="K14688" s="17">
        <v>7</v>
      </c>
      <c r="L14688" s="17" t="s">
        <v>20076</v>
      </c>
      <c r="M14688" s="9"/>
      <c r="N14688" s="9"/>
      <c r="O14688" s="21"/>
      <c r="Q14688" s="29"/>
      <c r="U14688" s="17"/>
      <c r="V14688" s="2"/>
      <c r="Y14688" t="str">
        <f t="shared" si="921"/>
        <v/>
      </c>
      <c r="AA14688" t="str">
        <f t="shared" si="922"/>
        <v/>
      </c>
      <c r="AC14688" s="7"/>
      <c r="AD14688" t="s">
        <v>9223</v>
      </c>
      <c r="AE14688">
        <f t="shared" si="923"/>
        <v>0</v>
      </c>
      <c r="AG14688" s="2"/>
      <c r="AI14688" s="7"/>
    </row>
    <row r="14689" spans="1:35" ht="11" customHeight="1" outlineLevel="1" x14ac:dyDescent="0.25">
      <c r="A14689" t="s">
        <v>1067</v>
      </c>
      <c r="C14689" s="2" t="s">
        <v>11983</v>
      </c>
      <c r="D14689" s="2">
        <v>7197</v>
      </c>
      <c r="E14689" s="7">
        <v>2016</v>
      </c>
      <c r="F14689" s="5" t="s">
        <v>12517</v>
      </c>
      <c r="H14689" s="5" t="s">
        <v>5398</v>
      </c>
      <c r="I14689" s="6" t="s">
        <v>9223</v>
      </c>
      <c r="J14689" s="6" t="s">
        <v>7554</v>
      </c>
      <c r="K14689" s="17">
        <v>7</v>
      </c>
      <c r="L14689" s="17" t="s">
        <v>20076</v>
      </c>
      <c r="M14689" s="9"/>
      <c r="N14689" s="9"/>
      <c r="O14689" s="21"/>
      <c r="Q14689" s="29"/>
      <c r="U14689" s="17"/>
      <c r="V14689" s="2"/>
      <c r="Y14689" t="str">
        <f t="shared" si="921"/>
        <v/>
      </c>
      <c r="AA14689" t="str">
        <f t="shared" si="922"/>
        <v/>
      </c>
      <c r="AC14689" s="7"/>
      <c r="AD14689" t="s">
        <v>9223</v>
      </c>
      <c r="AE14689">
        <f t="shared" si="923"/>
        <v>0</v>
      </c>
      <c r="AG14689" s="2"/>
      <c r="AI14689" s="7"/>
    </row>
    <row r="14690" spans="1:35" ht="11" customHeight="1" outlineLevel="1" x14ac:dyDescent="0.25">
      <c r="A14690" t="s">
        <v>1067</v>
      </c>
      <c r="C14690" s="2" t="s">
        <v>11983</v>
      </c>
      <c r="D14690" s="2">
        <v>7198</v>
      </c>
      <c r="E14690" s="7">
        <v>2016</v>
      </c>
      <c r="F14690" s="5" t="s">
        <v>12517</v>
      </c>
      <c r="H14690" s="5" t="s">
        <v>5398</v>
      </c>
      <c r="I14690" s="6" t="s">
        <v>9223</v>
      </c>
      <c r="J14690" s="6" t="s">
        <v>7554</v>
      </c>
      <c r="K14690" s="17">
        <v>7</v>
      </c>
      <c r="L14690" s="17" t="s">
        <v>20076</v>
      </c>
      <c r="M14690" s="9"/>
      <c r="N14690" s="9"/>
      <c r="O14690" s="21"/>
      <c r="Q14690" s="29"/>
      <c r="U14690" s="17"/>
      <c r="V14690" s="2"/>
      <c r="Y14690" t="str">
        <f t="shared" si="921"/>
        <v/>
      </c>
      <c r="AA14690" t="str">
        <f t="shared" si="922"/>
        <v/>
      </c>
      <c r="AC14690" s="7"/>
      <c r="AD14690" t="s">
        <v>9223</v>
      </c>
      <c r="AE14690">
        <f t="shared" si="923"/>
        <v>0</v>
      </c>
      <c r="AG14690" s="2"/>
      <c r="AI14690" s="7"/>
    </row>
    <row r="14691" spans="1:35" ht="11" customHeight="1" outlineLevel="1" x14ac:dyDescent="0.25">
      <c r="A14691" t="s">
        <v>1067</v>
      </c>
      <c r="C14691" s="2" t="s">
        <v>11983</v>
      </c>
      <c r="D14691" s="2">
        <v>7199</v>
      </c>
      <c r="E14691" s="7">
        <v>2016</v>
      </c>
      <c r="F14691" s="5" t="s">
        <v>12517</v>
      </c>
      <c r="H14691" s="5" t="s">
        <v>5398</v>
      </c>
      <c r="I14691" s="6" t="s">
        <v>9223</v>
      </c>
      <c r="J14691" s="6" t="s">
        <v>7554</v>
      </c>
      <c r="K14691" s="17">
        <v>7</v>
      </c>
      <c r="L14691" s="17" t="s">
        <v>20076</v>
      </c>
      <c r="M14691" s="9"/>
      <c r="N14691" s="9"/>
      <c r="O14691" s="21"/>
      <c r="Q14691" s="29"/>
      <c r="U14691" s="17"/>
      <c r="V14691" s="2"/>
      <c r="Y14691" t="str">
        <f t="shared" si="921"/>
        <v/>
      </c>
      <c r="AA14691" t="str">
        <f t="shared" si="922"/>
        <v/>
      </c>
      <c r="AC14691" s="7"/>
      <c r="AD14691" t="s">
        <v>9223</v>
      </c>
      <c r="AE14691">
        <f t="shared" si="923"/>
        <v>0</v>
      </c>
      <c r="AG14691" s="2"/>
      <c r="AI14691" s="7"/>
    </row>
    <row r="14692" spans="1:35" ht="11" customHeight="1" outlineLevel="1" x14ac:dyDescent="0.25">
      <c r="A14692" t="s">
        <v>1067</v>
      </c>
      <c r="C14692" s="2" t="s">
        <v>11983</v>
      </c>
      <c r="D14692" s="2" t="s">
        <v>12515</v>
      </c>
      <c r="E14692" s="7">
        <v>2016</v>
      </c>
      <c r="F14692" s="5" t="s">
        <v>12518</v>
      </c>
      <c r="H14692" s="5" t="s">
        <v>5398</v>
      </c>
      <c r="I14692" s="6" t="s">
        <v>9223</v>
      </c>
      <c r="J14692" s="6" t="s">
        <v>7554</v>
      </c>
      <c r="K14692" s="17">
        <v>7</v>
      </c>
      <c r="L14692" s="17" t="s">
        <v>7730</v>
      </c>
      <c r="M14692" s="9">
        <v>3</v>
      </c>
      <c r="N14692" s="9"/>
      <c r="O14692" s="21"/>
      <c r="Q14692" s="29"/>
      <c r="U14692" s="17"/>
      <c r="V14692" s="2"/>
      <c r="Y14692" t="str">
        <f t="shared" si="921"/>
        <v/>
      </c>
      <c r="AA14692">
        <f t="shared" si="922"/>
        <v>1</v>
      </c>
      <c r="AC14692" s="7"/>
      <c r="AD14692" t="s">
        <v>9223</v>
      </c>
      <c r="AE14692">
        <f t="shared" si="923"/>
        <v>0</v>
      </c>
      <c r="AG14692" s="2"/>
      <c r="AI14692" s="7"/>
    </row>
    <row r="14693" spans="1:35" ht="11" customHeight="1" outlineLevel="1" x14ac:dyDescent="0.25">
      <c r="A14693" t="s">
        <v>1067</v>
      </c>
      <c r="C14693" s="2" t="s">
        <v>11983</v>
      </c>
      <c r="D14693" s="2">
        <v>7200</v>
      </c>
      <c r="E14693" s="7">
        <v>2016</v>
      </c>
      <c r="F14693" s="5" t="s">
        <v>12172</v>
      </c>
      <c r="H14693" s="5" t="s">
        <v>5398</v>
      </c>
      <c r="I14693" s="6" t="s">
        <v>9223</v>
      </c>
      <c r="J14693" s="6" t="s">
        <v>7554</v>
      </c>
      <c r="K14693" s="17">
        <v>7</v>
      </c>
      <c r="L14693" s="17" t="s">
        <v>20076</v>
      </c>
      <c r="M14693" s="9"/>
      <c r="N14693" s="9"/>
      <c r="O14693" s="21"/>
      <c r="Q14693" s="29"/>
      <c r="U14693" s="17"/>
      <c r="V14693" s="2"/>
      <c r="Y14693" t="str">
        <f t="shared" si="921"/>
        <v/>
      </c>
      <c r="AA14693" t="str">
        <f t="shared" si="922"/>
        <v/>
      </c>
      <c r="AC14693" s="7"/>
      <c r="AD14693" t="s">
        <v>9223</v>
      </c>
      <c r="AE14693">
        <f t="shared" si="923"/>
        <v>0</v>
      </c>
      <c r="AG14693" s="2"/>
      <c r="AI14693" s="7"/>
    </row>
    <row r="14694" spans="1:35" ht="11" customHeight="1" outlineLevel="1" x14ac:dyDescent="0.25">
      <c r="A14694" t="s">
        <v>1067</v>
      </c>
      <c r="C14694" s="2" t="s">
        <v>11983</v>
      </c>
      <c r="D14694" s="2" t="s">
        <v>12516</v>
      </c>
      <c r="E14694" s="7">
        <v>2016</v>
      </c>
      <c r="F14694" s="5" t="s">
        <v>12173</v>
      </c>
      <c r="H14694" s="5" t="s">
        <v>5398</v>
      </c>
      <c r="I14694" s="6" t="s">
        <v>9223</v>
      </c>
      <c r="J14694" s="6" t="s">
        <v>7554</v>
      </c>
      <c r="K14694" s="17">
        <v>7</v>
      </c>
      <c r="L14694" s="17" t="s">
        <v>7730</v>
      </c>
      <c r="M14694" s="9">
        <v>3</v>
      </c>
      <c r="N14694" s="9"/>
      <c r="O14694" s="21"/>
      <c r="Q14694" s="29"/>
      <c r="U14694" s="17"/>
      <c r="V14694" s="2"/>
      <c r="Y14694" t="str">
        <f t="shared" si="921"/>
        <v/>
      </c>
      <c r="AA14694">
        <f t="shared" si="922"/>
        <v>1</v>
      </c>
      <c r="AC14694" s="7"/>
      <c r="AD14694" t="s">
        <v>9223</v>
      </c>
      <c r="AE14694">
        <f t="shared" si="923"/>
        <v>0</v>
      </c>
      <c r="AG14694" s="2"/>
      <c r="AI14694" s="7"/>
    </row>
    <row r="14695" spans="1:35" ht="11" customHeight="1" outlineLevel="1" x14ac:dyDescent="0.25">
      <c r="A14695" t="s">
        <v>1067</v>
      </c>
      <c r="C14695" s="2" t="s">
        <v>11983</v>
      </c>
      <c r="D14695" s="2">
        <v>7420</v>
      </c>
      <c r="E14695" s="7">
        <v>2016</v>
      </c>
      <c r="F14695" s="5" t="s">
        <v>12517</v>
      </c>
      <c r="G14695">
        <v>1</v>
      </c>
      <c r="H14695" s="5" t="s">
        <v>5398</v>
      </c>
      <c r="I14695" s="6" t="s">
        <v>12539</v>
      </c>
      <c r="J14695" s="6" t="s">
        <v>12537</v>
      </c>
      <c r="K14695" s="17">
        <v>3</v>
      </c>
      <c r="L14695" s="17" t="s">
        <v>7732</v>
      </c>
      <c r="M14695" s="9"/>
      <c r="N14695" s="9"/>
      <c r="O14695" s="21"/>
      <c r="Q14695" s="29"/>
      <c r="U14695" s="17"/>
      <c r="V14695" s="2"/>
      <c r="Y14695" t="str">
        <f t="shared" si="921"/>
        <v/>
      </c>
      <c r="AA14695" t="str">
        <f t="shared" si="922"/>
        <v/>
      </c>
      <c r="AC14695" s="7"/>
      <c r="AD14695" t="s">
        <v>12539</v>
      </c>
      <c r="AE14695">
        <f t="shared" si="923"/>
        <v>0</v>
      </c>
      <c r="AG14695" s="2"/>
      <c r="AI14695" s="7"/>
    </row>
    <row r="14696" spans="1:35" ht="11" customHeight="1" outlineLevel="1" x14ac:dyDescent="0.25">
      <c r="A14696" t="s">
        <v>1067</v>
      </c>
      <c r="C14696" s="2" t="s">
        <v>11983</v>
      </c>
      <c r="D14696" s="2" t="s">
        <v>12538</v>
      </c>
      <c r="E14696" s="7">
        <v>2016</v>
      </c>
      <c r="F14696" s="5" t="s">
        <v>12518</v>
      </c>
      <c r="G14696">
        <v>1</v>
      </c>
      <c r="H14696" s="5" t="s">
        <v>5398</v>
      </c>
      <c r="I14696" s="6" t="s">
        <v>12539</v>
      </c>
      <c r="J14696" s="6" t="s">
        <v>12537</v>
      </c>
      <c r="K14696" s="17">
        <v>3</v>
      </c>
      <c r="L14696" s="17" t="s">
        <v>7732</v>
      </c>
      <c r="M14696" s="9"/>
      <c r="N14696" s="9"/>
      <c r="O14696" s="21"/>
      <c r="Q14696" s="29"/>
      <c r="U14696" s="17"/>
      <c r="V14696" s="2"/>
      <c r="Y14696" t="str">
        <f t="shared" si="921"/>
        <v/>
      </c>
      <c r="AA14696">
        <f t="shared" si="922"/>
        <v>1</v>
      </c>
      <c r="AC14696" s="7"/>
      <c r="AD14696" t="s">
        <v>12539</v>
      </c>
      <c r="AE14696">
        <f t="shared" si="923"/>
        <v>0</v>
      </c>
      <c r="AG14696" s="2"/>
      <c r="AI14696" s="7"/>
    </row>
    <row r="14697" spans="1:35" ht="11" customHeight="1" outlineLevel="1" collapsed="1" x14ac:dyDescent="0.25">
      <c r="A14697" t="s">
        <v>1067</v>
      </c>
      <c r="C14697" s="2" t="s">
        <v>11983</v>
      </c>
      <c r="D14697" s="2">
        <v>7487</v>
      </c>
      <c r="E14697" s="7">
        <v>2016</v>
      </c>
      <c r="F14697" s="5" t="s">
        <v>12517</v>
      </c>
      <c r="H14697" s="5" t="s">
        <v>5398</v>
      </c>
      <c r="I14697" s="6" t="s">
        <v>9223</v>
      </c>
      <c r="J14697" s="6" t="s">
        <v>7554</v>
      </c>
      <c r="K14697" s="17">
        <v>7</v>
      </c>
      <c r="L14697" s="17" t="s">
        <v>20076</v>
      </c>
      <c r="M14697" s="9"/>
      <c r="N14697" s="9"/>
      <c r="O14697" s="21"/>
      <c r="Q14697" s="29"/>
      <c r="U14697" s="17"/>
      <c r="V14697" s="2"/>
      <c r="Y14697" t="str">
        <f t="shared" si="921"/>
        <v/>
      </c>
      <c r="AA14697" t="str">
        <f t="shared" si="922"/>
        <v/>
      </c>
      <c r="AC14697" s="7"/>
      <c r="AD14697" t="s">
        <v>9223</v>
      </c>
      <c r="AE14697">
        <f t="shared" si="923"/>
        <v>0</v>
      </c>
      <c r="AG14697" s="2"/>
      <c r="AI14697" s="7"/>
    </row>
    <row r="14698" spans="1:35" ht="11" customHeight="1" outlineLevel="1" x14ac:dyDescent="0.25">
      <c r="A14698" t="s">
        <v>1067</v>
      </c>
      <c r="C14698" s="2" t="s">
        <v>11983</v>
      </c>
      <c r="D14698" s="2">
        <v>7488</v>
      </c>
      <c r="E14698" s="7">
        <v>2016</v>
      </c>
      <c r="F14698" s="5" t="s">
        <v>12517</v>
      </c>
      <c r="H14698" s="5" t="s">
        <v>5398</v>
      </c>
      <c r="I14698" s="6" t="s">
        <v>9223</v>
      </c>
      <c r="J14698" s="6" t="s">
        <v>7554</v>
      </c>
      <c r="K14698" s="17">
        <v>7</v>
      </c>
      <c r="L14698" s="17" t="s">
        <v>20076</v>
      </c>
      <c r="M14698" s="9"/>
      <c r="N14698" s="9"/>
      <c r="O14698" s="21"/>
      <c r="Q14698" s="29"/>
      <c r="U14698" s="17"/>
      <c r="V14698" s="2"/>
      <c r="Y14698" t="str">
        <f t="shared" si="921"/>
        <v/>
      </c>
      <c r="AA14698" t="str">
        <f t="shared" si="922"/>
        <v/>
      </c>
      <c r="AC14698" s="7"/>
      <c r="AD14698" t="s">
        <v>9223</v>
      </c>
      <c r="AE14698">
        <f t="shared" si="923"/>
        <v>0</v>
      </c>
      <c r="AG14698" s="2"/>
      <c r="AI14698" s="7"/>
    </row>
    <row r="14699" spans="1:35" ht="11" customHeight="1" outlineLevel="1" x14ac:dyDescent="0.25">
      <c r="A14699" t="s">
        <v>1067</v>
      </c>
      <c r="C14699" s="2" t="s">
        <v>11983</v>
      </c>
      <c r="D14699" s="2">
        <v>7489</v>
      </c>
      <c r="E14699" s="7">
        <v>2016</v>
      </c>
      <c r="F14699" s="5" t="s">
        <v>12517</v>
      </c>
      <c r="H14699" s="5" t="s">
        <v>5398</v>
      </c>
      <c r="I14699" s="6" t="s">
        <v>9223</v>
      </c>
      <c r="J14699" s="6" t="s">
        <v>7554</v>
      </c>
      <c r="K14699" s="17">
        <v>7</v>
      </c>
      <c r="L14699" s="17" t="s">
        <v>20076</v>
      </c>
      <c r="M14699" s="9"/>
      <c r="N14699" s="9"/>
      <c r="O14699" s="21"/>
      <c r="Q14699" s="29"/>
      <c r="U14699" s="17"/>
      <c r="V14699" s="2"/>
      <c r="Y14699" t="str">
        <f t="shared" si="921"/>
        <v/>
      </c>
      <c r="AA14699" t="str">
        <f t="shared" si="922"/>
        <v/>
      </c>
      <c r="AC14699" s="7"/>
      <c r="AD14699" t="s">
        <v>9223</v>
      </c>
      <c r="AE14699">
        <f t="shared" si="923"/>
        <v>0</v>
      </c>
      <c r="AG14699" s="2"/>
      <c r="AI14699" s="7"/>
    </row>
    <row r="14700" spans="1:35" ht="11" customHeight="1" outlineLevel="1" x14ac:dyDescent="0.25">
      <c r="A14700" t="s">
        <v>1067</v>
      </c>
      <c r="C14700" s="2" t="s">
        <v>11983</v>
      </c>
      <c r="D14700" s="2">
        <v>7490</v>
      </c>
      <c r="E14700" s="7">
        <v>2016</v>
      </c>
      <c r="F14700" s="5" t="s">
        <v>12517</v>
      </c>
      <c r="H14700" s="5" t="s">
        <v>5398</v>
      </c>
      <c r="I14700" s="6" t="s">
        <v>9223</v>
      </c>
      <c r="J14700" s="6" t="s">
        <v>7554</v>
      </c>
      <c r="K14700" s="17">
        <v>7</v>
      </c>
      <c r="L14700" s="17" t="s">
        <v>20076</v>
      </c>
      <c r="M14700" s="9"/>
      <c r="N14700" s="9"/>
      <c r="O14700" s="21"/>
      <c r="Q14700" s="29"/>
      <c r="U14700" s="17"/>
      <c r="V14700" s="2"/>
      <c r="Y14700" t="str">
        <f t="shared" si="921"/>
        <v/>
      </c>
      <c r="AA14700" t="str">
        <f t="shared" si="922"/>
        <v/>
      </c>
      <c r="AC14700" s="7"/>
      <c r="AD14700" t="s">
        <v>9223</v>
      </c>
      <c r="AE14700">
        <f t="shared" si="923"/>
        <v>0</v>
      </c>
      <c r="AG14700" s="2"/>
      <c r="AI14700" s="7"/>
    </row>
    <row r="14701" spans="1:35" ht="11" customHeight="1" outlineLevel="1" x14ac:dyDescent="0.25">
      <c r="A14701" t="s">
        <v>1067</v>
      </c>
      <c r="C14701" s="2" t="s">
        <v>11983</v>
      </c>
      <c r="D14701" s="2" t="s">
        <v>12542</v>
      </c>
      <c r="E14701" s="7">
        <v>2016</v>
      </c>
      <c r="F14701" s="5" t="s">
        <v>12518</v>
      </c>
      <c r="H14701" s="5" t="s">
        <v>5398</v>
      </c>
      <c r="I14701" s="6" t="s">
        <v>9223</v>
      </c>
      <c r="J14701" s="6" t="s">
        <v>7554</v>
      </c>
      <c r="K14701" s="17">
        <v>7</v>
      </c>
      <c r="L14701" s="17" t="s">
        <v>7730</v>
      </c>
      <c r="M14701" s="9">
        <v>3</v>
      </c>
      <c r="N14701" s="9"/>
      <c r="O14701" s="21"/>
      <c r="Q14701" s="29"/>
      <c r="U14701" s="17"/>
      <c r="V14701" s="2"/>
      <c r="Y14701" t="str">
        <f t="shared" si="921"/>
        <v/>
      </c>
      <c r="AA14701">
        <f t="shared" si="922"/>
        <v>1</v>
      </c>
      <c r="AC14701" s="7"/>
      <c r="AD14701" t="s">
        <v>9223</v>
      </c>
      <c r="AE14701">
        <f t="shared" si="923"/>
        <v>0</v>
      </c>
      <c r="AG14701" s="2"/>
      <c r="AI14701" s="7"/>
    </row>
    <row r="14702" spans="1:35" ht="11" customHeight="1" outlineLevel="1" x14ac:dyDescent="0.25">
      <c r="A14702" t="s">
        <v>1067</v>
      </c>
      <c r="C14702" s="2" t="s">
        <v>11983</v>
      </c>
      <c r="D14702" s="2">
        <v>7491</v>
      </c>
      <c r="E14702" s="7">
        <v>2016</v>
      </c>
      <c r="F14702" s="5" t="s">
        <v>12540</v>
      </c>
      <c r="H14702" s="5" t="s">
        <v>5398</v>
      </c>
      <c r="I14702" s="6" t="s">
        <v>9223</v>
      </c>
      <c r="J14702" s="6" t="s">
        <v>7554</v>
      </c>
      <c r="K14702" s="17">
        <v>7</v>
      </c>
      <c r="L14702" s="17" t="s">
        <v>20076</v>
      </c>
      <c r="M14702" s="9"/>
      <c r="N14702" s="9"/>
      <c r="O14702" s="21"/>
      <c r="Q14702" s="29"/>
      <c r="U14702" s="17"/>
      <c r="V14702" s="2"/>
      <c r="Y14702" t="str">
        <f t="shared" si="921"/>
        <v/>
      </c>
      <c r="AA14702" t="str">
        <f t="shared" si="922"/>
        <v/>
      </c>
      <c r="AC14702" s="7"/>
      <c r="AD14702" t="s">
        <v>9223</v>
      </c>
      <c r="AE14702">
        <f t="shared" si="923"/>
        <v>0</v>
      </c>
      <c r="AG14702" s="2"/>
      <c r="AI14702" s="7"/>
    </row>
    <row r="14703" spans="1:35" ht="11" customHeight="1" outlineLevel="1" x14ac:dyDescent="0.25">
      <c r="A14703" t="s">
        <v>1067</v>
      </c>
      <c r="C14703" s="2" t="s">
        <v>11983</v>
      </c>
      <c r="D14703" s="2" t="s">
        <v>12543</v>
      </c>
      <c r="E14703" s="7">
        <v>2016</v>
      </c>
      <c r="F14703" s="5" t="s">
        <v>12541</v>
      </c>
      <c r="H14703" s="5" t="s">
        <v>5398</v>
      </c>
      <c r="I14703" s="6" t="s">
        <v>9223</v>
      </c>
      <c r="J14703" s="6" t="s">
        <v>7554</v>
      </c>
      <c r="K14703" s="17">
        <v>7</v>
      </c>
      <c r="L14703" s="17" t="s">
        <v>7730</v>
      </c>
      <c r="M14703" s="9">
        <v>3</v>
      </c>
      <c r="N14703" s="9"/>
      <c r="O14703" s="21"/>
      <c r="Q14703" s="29"/>
      <c r="U14703" s="17"/>
      <c r="V14703" s="2"/>
      <c r="Y14703" t="str">
        <f t="shared" si="921"/>
        <v/>
      </c>
      <c r="AA14703">
        <f t="shared" si="922"/>
        <v>1</v>
      </c>
      <c r="AC14703" s="7"/>
      <c r="AD14703" t="s">
        <v>9223</v>
      </c>
      <c r="AE14703">
        <f t="shared" si="923"/>
        <v>0</v>
      </c>
      <c r="AG14703" s="2"/>
      <c r="AI14703" s="7"/>
    </row>
    <row r="14704" spans="1:35" ht="11" customHeight="1" outlineLevel="1" x14ac:dyDescent="0.25">
      <c r="A14704" t="s">
        <v>1067</v>
      </c>
      <c r="C14704" s="2" t="s">
        <v>11983</v>
      </c>
      <c r="D14704" s="2">
        <v>7717</v>
      </c>
      <c r="E14704" s="7">
        <v>2017</v>
      </c>
      <c r="F14704" s="5" t="s">
        <v>12517</v>
      </c>
      <c r="H14704" s="5" t="s">
        <v>5398</v>
      </c>
      <c r="I14704" s="6" t="s">
        <v>9223</v>
      </c>
      <c r="J14704" s="6" t="s">
        <v>7554</v>
      </c>
      <c r="K14704" s="17">
        <v>7</v>
      </c>
      <c r="L14704" s="17" t="s">
        <v>20076</v>
      </c>
      <c r="M14704" s="9"/>
      <c r="N14704" s="9"/>
      <c r="O14704" s="21"/>
      <c r="Q14704" s="29"/>
      <c r="U14704" s="17"/>
      <c r="V14704" s="2"/>
      <c r="Y14704" t="str">
        <f t="shared" si="921"/>
        <v/>
      </c>
      <c r="AA14704" t="str">
        <f t="shared" si="922"/>
        <v/>
      </c>
      <c r="AC14704" s="7"/>
      <c r="AD14704" t="s">
        <v>9223</v>
      </c>
      <c r="AE14704">
        <f t="shared" si="923"/>
        <v>0</v>
      </c>
      <c r="AG14704" s="2"/>
      <c r="AI14704" s="7"/>
    </row>
    <row r="14705" spans="1:35" ht="11" customHeight="1" outlineLevel="1" x14ac:dyDescent="0.25">
      <c r="A14705" t="s">
        <v>1067</v>
      </c>
      <c r="C14705" s="2" t="s">
        <v>11983</v>
      </c>
      <c r="D14705" s="2">
        <v>7718</v>
      </c>
      <c r="E14705" s="7">
        <v>2017</v>
      </c>
      <c r="F14705" s="5" t="s">
        <v>12517</v>
      </c>
      <c r="H14705" s="5" t="s">
        <v>5398</v>
      </c>
      <c r="I14705" s="6" t="s">
        <v>9223</v>
      </c>
      <c r="J14705" s="6" t="s">
        <v>7554</v>
      </c>
      <c r="K14705" s="17">
        <v>7</v>
      </c>
      <c r="L14705" s="17" t="s">
        <v>20076</v>
      </c>
      <c r="M14705" s="9"/>
      <c r="N14705" s="9"/>
      <c r="O14705" s="21"/>
      <c r="Q14705" s="29"/>
      <c r="U14705" s="17"/>
      <c r="V14705" s="2"/>
      <c r="Y14705" t="str">
        <f t="shared" si="921"/>
        <v/>
      </c>
      <c r="AA14705" t="str">
        <f t="shared" si="922"/>
        <v/>
      </c>
      <c r="AC14705" s="7"/>
      <c r="AD14705" t="s">
        <v>9223</v>
      </c>
      <c r="AE14705">
        <f t="shared" si="923"/>
        <v>0</v>
      </c>
      <c r="AG14705" s="2"/>
      <c r="AI14705" s="7"/>
    </row>
    <row r="14706" spans="1:35" ht="11" customHeight="1" outlineLevel="1" x14ac:dyDescent="0.25">
      <c r="A14706" t="s">
        <v>1067</v>
      </c>
      <c r="C14706" s="2" t="s">
        <v>11983</v>
      </c>
      <c r="D14706" s="2">
        <v>7719</v>
      </c>
      <c r="E14706" s="7">
        <v>2017</v>
      </c>
      <c r="F14706" s="5" t="s">
        <v>12517</v>
      </c>
      <c r="H14706" s="5" t="s">
        <v>5398</v>
      </c>
      <c r="I14706" s="6" t="s">
        <v>9223</v>
      </c>
      <c r="J14706" s="6" t="s">
        <v>7554</v>
      </c>
      <c r="K14706" s="17">
        <v>7</v>
      </c>
      <c r="L14706" s="17" t="s">
        <v>20076</v>
      </c>
      <c r="M14706" s="9"/>
      <c r="N14706" s="9"/>
      <c r="O14706" s="21"/>
      <c r="Q14706" s="29"/>
      <c r="U14706" s="17"/>
      <c r="V14706" s="2"/>
      <c r="Y14706" t="str">
        <f t="shared" si="921"/>
        <v/>
      </c>
      <c r="AA14706" t="str">
        <f t="shared" si="922"/>
        <v/>
      </c>
      <c r="AC14706" s="7"/>
      <c r="AD14706" t="s">
        <v>9223</v>
      </c>
      <c r="AE14706">
        <f t="shared" si="923"/>
        <v>0</v>
      </c>
      <c r="AG14706" s="2"/>
      <c r="AI14706" s="7"/>
    </row>
    <row r="14707" spans="1:35" ht="11" customHeight="1" outlineLevel="1" x14ac:dyDescent="0.25">
      <c r="A14707" t="s">
        <v>1067</v>
      </c>
      <c r="C14707" s="2" t="s">
        <v>11983</v>
      </c>
      <c r="D14707" s="2">
        <v>7720</v>
      </c>
      <c r="E14707" s="7">
        <v>2017</v>
      </c>
      <c r="F14707" s="5" t="s">
        <v>12517</v>
      </c>
      <c r="H14707" s="5" t="s">
        <v>5398</v>
      </c>
      <c r="I14707" s="6" t="s">
        <v>9223</v>
      </c>
      <c r="J14707" s="6" t="s">
        <v>7554</v>
      </c>
      <c r="K14707" s="17">
        <v>7</v>
      </c>
      <c r="L14707" s="17" t="s">
        <v>20076</v>
      </c>
      <c r="M14707" s="9"/>
      <c r="N14707" s="9"/>
      <c r="O14707" s="21"/>
      <c r="Q14707" s="29"/>
      <c r="U14707" s="17"/>
      <c r="V14707" s="2"/>
      <c r="Y14707" t="str">
        <f t="shared" si="921"/>
        <v/>
      </c>
      <c r="AA14707" t="str">
        <f t="shared" si="922"/>
        <v/>
      </c>
      <c r="AC14707" s="7"/>
      <c r="AD14707" t="s">
        <v>9223</v>
      </c>
      <c r="AE14707">
        <f t="shared" si="923"/>
        <v>0</v>
      </c>
      <c r="AG14707" s="2"/>
      <c r="AI14707" s="7"/>
    </row>
    <row r="14708" spans="1:35" ht="11" customHeight="1" outlineLevel="1" x14ac:dyDescent="0.25">
      <c r="A14708" t="s">
        <v>1067</v>
      </c>
      <c r="C14708" s="2" t="s">
        <v>11983</v>
      </c>
      <c r="D14708" s="2" t="s">
        <v>12544</v>
      </c>
      <c r="E14708" s="7">
        <v>2017</v>
      </c>
      <c r="F14708" s="5" t="s">
        <v>12518</v>
      </c>
      <c r="H14708" s="5" t="s">
        <v>5398</v>
      </c>
      <c r="I14708" s="6" t="s">
        <v>9223</v>
      </c>
      <c r="J14708" s="6" t="s">
        <v>7554</v>
      </c>
      <c r="K14708" s="17">
        <v>7</v>
      </c>
      <c r="L14708" s="17" t="s">
        <v>7730</v>
      </c>
      <c r="M14708" s="9">
        <v>3</v>
      </c>
      <c r="N14708" s="9"/>
      <c r="O14708" s="21"/>
      <c r="Q14708" s="29"/>
      <c r="U14708" s="17"/>
      <c r="V14708" s="2"/>
      <c r="Y14708" t="str">
        <f t="shared" si="921"/>
        <v/>
      </c>
      <c r="AA14708">
        <f t="shared" si="922"/>
        <v>1</v>
      </c>
      <c r="AC14708" s="7"/>
      <c r="AD14708" t="s">
        <v>9223</v>
      </c>
      <c r="AE14708">
        <f t="shared" si="923"/>
        <v>0</v>
      </c>
      <c r="AG14708" s="2"/>
      <c r="AI14708" s="7"/>
    </row>
    <row r="14709" spans="1:35" ht="11" customHeight="1" outlineLevel="1" x14ac:dyDescent="0.25">
      <c r="A14709" t="s">
        <v>1067</v>
      </c>
      <c r="C14709" s="2" t="s">
        <v>11983</v>
      </c>
      <c r="D14709" s="2">
        <v>7721</v>
      </c>
      <c r="E14709" s="7">
        <v>2017</v>
      </c>
      <c r="F14709" s="5" t="s">
        <v>12540</v>
      </c>
      <c r="H14709" s="5" t="s">
        <v>5398</v>
      </c>
      <c r="I14709" s="6" t="s">
        <v>9223</v>
      </c>
      <c r="J14709" s="6" t="s">
        <v>7554</v>
      </c>
      <c r="K14709" s="17">
        <v>7</v>
      </c>
      <c r="L14709" s="17" t="s">
        <v>20076</v>
      </c>
      <c r="M14709" s="9"/>
      <c r="N14709" s="9"/>
      <c r="O14709" s="21"/>
      <c r="Q14709" s="29"/>
      <c r="U14709" s="17"/>
      <c r="V14709" s="2"/>
      <c r="Y14709" t="str">
        <f t="shared" ref="Y14709:Y14772" si="924">IF(COUNTIF(F14709,"*fdc*"),1,"")</f>
        <v/>
      </c>
      <c r="AA14709" t="str">
        <f t="shared" ref="AA14709:AA14772" si="925">IF(COUNTIF(F14709,"*s/s*"),1,"")</f>
        <v/>
      </c>
      <c r="AC14709" s="7"/>
      <c r="AD14709" t="s">
        <v>9223</v>
      </c>
      <c r="AE14709">
        <f t="shared" si="923"/>
        <v>0</v>
      </c>
      <c r="AG14709" s="2"/>
      <c r="AI14709" s="7"/>
    </row>
    <row r="14710" spans="1:35" ht="11" customHeight="1" outlineLevel="1" x14ac:dyDescent="0.25">
      <c r="A14710" t="s">
        <v>1067</v>
      </c>
      <c r="C14710" s="2" t="s">
        <v>11983</v>
      </c>
      <c r="D14710" s="2" t="s">
        <v>12545</v>
      </c>
      <c r="E14710" s="7">
        <v>2017</v>
      </c>
      <c r="F14710" s="5" t="s">
        <v>12541</v>
      </c>
      <c r="H14710" s="5" t="s">
        <v>5398</v>
      </c>
      <c r="I14710" s="6" t="s">
        <v>9223</v>
      </c>
      <c r="J14710" s="6" t="s">
        <v>7554</v>
      </c>
      <c r="K14710" s="17">
        <v>7</v>
      </c>
      <c r="L14710" s="17" t="s">
        <v>7730</v>
      </c>
      <c r="M14710" s="9">
        <v>3</v>
      </c>
      <c r="N14710" s="9"/>
      <c r="O14710" s="21"/>
      <c r="Q14710" s="29"/>
      <c r="U14710" s="17"/>
      <c r="V14710" s="2"/>
      <c r="Y14710" t="str">
        <f t="shared" si="924"/>
        <v/>
      </c>
      <c r="AA14710">
        <f t="shared" si="925"/>
        <v>1</v>
      </c>
      <c r="AC14710" s="7"/>
      <c r="AD14710" t="s">
        <v>9223</v>
      </c>
      <c r="AE14710">
        <f t="shared" si="923"/>
        <v>0</v>
      </c>
      <c r="AG14710" s="2"/>
      <c r="AI14710" s="7"/>
    </row>
    <row r="14711" spans="1:35" ht="11" customHeight="1" outlineLevel="1" x14ac:dyDescent="0.25">
      <c r="A14711" t="s">
        <v>1067</v>
      </c>
      <c r="C14711" s="2" t="s">
        <v>11983</v>
      </c>
      <c r="D14711" s="2" t="s">
        <v>12547</v>
      </c>
      <c r="E14711" s="7">
        <v>2017</v>
      </c>
      <c r="F14711" s="5" t="s">
        <v>12548</v>
      </c>
      <c r="H14711" s="5" t="s">
        <v>5398</v>
      </c>
      <c r="I14711" s="6" t="s">
        <v>9083</v>
      </c>
      <c r="J14711" s="6" t="s">
        <v>12546</v>
      </c>
      <c r="K14711" s="17">
        <v>4</v>
      </c>
      <c r="L14711" s="17" t="s">
        <v>7730</v>
      </c>
      <c r="M14711" s="9">
        <v>3</v>
      </c>
      <c r="N14711" s="9"/>
      <c r="O14711" s="21"/>
      <c r="Q14711" s="29"/>
      <c r="U14711" s="17"/>
      <c r="V14711" s="2"/>
      <c r="Y14711" t="str">
        <f t="shared" si="924"/>
        <v/>
      </c>
      <c r="AA14711">
        <f t="shared" si="925"/>
        <v>1</v>
      </c>
      <c r="AC14711" s="7"/>
      <c r="AD14711" t="s">
        <v>9083</v>
      </c>
      <c r="AE14711">
        <f t="shared" si="923"/>
        <v>0</v>
      </c>
      <c r="AG14711" s="2"/>
      <c r="AI14711" s="7"/>
    </row>
    <row r="14712" spans="1:35" ht="11" customHeight="1" outlineLevel="1" x14ac:dyDescent="0.25">
      <c r="A14712" t="s">
        <v>1067</v>
      </c>
      <c r="C14712" s="2" t="s">
        <v>11983</v>
      </c>
      <c r="D14712" s="2">
        <v>8061</v>
      </c>
      <c r="E14712" s="7">
        <v>2017</v>
      </c>
      <c r="F14712" s="5" t="s">
        <v>12552</v>
      </c>
      <c r="H14712" s="5" t="s">
        <v>5398</v>
      </c>
      <c r="I14712" s="6" t="s">
        <v>9083</v>
      </c>
      <c r="J14712" s="6" t="s">
        <v>12550</v>
      </c>
      <c r="K14712" s="17">
        <v>4</v>
      </c>
      <c r="L14712" s="17" t="s">
        <v>20076</v>
      </c>
      <c r="M14712" s="9"/>
      <c r="N14712" s="9"/>
      <c r="O14712" s="21"/>
      <c r="Q14712" s="29"/>
      <c r="U14712" s="17"/>
      <c r="V14712" s="2"/>
      <c r="Y14712" t="str">
        <f t="shared" si="924"/>
        <v/>
      </c>
      <c r="AA14712" t="str">
        <f t="shared" si="925"/>
        <v/>
      </c>
      <c r="AC14712" s="7"/>
      <c r="AD14712" t="s">
        <v>9083</v>
      </c>
      <c r="AE14712">
        <f t="shared" si="923"/>
        <v>0</v>
      </c>
      <c r="AG14712" s="2"/>
      <c r="AI14712" s="7"/>
    </row>
    <row r="14713" spans="1:35" ht="11" customHeight="1" outlineLevel="1" x14ac:dyDescent="0.25">
      <c r="A14713" t="s">
        <v>1067</v>
      </c>
      <c r="C14713" s="2" t="s">
        <v>11983</v>
      </c>
      <c r="D14713" s="2" t="s">
        <v>12549</v>
      </c>
      <c r="E14713" s="7">
        <v>2017</v>
      </c>
      <c r="F14713" s="5" t="s">
        <v>12553</v>
      </c>
      <c r="H14713" s="5" t="s">
        <v>5398</v>
      </c>
      <c r="I14713" s="6" t="s">
        <v>9083</v>
      </c>
      <c r="J14713" s="6" t="s">
        <v>12551</v>
      </c>
      <c r="K14713" s="17">
        <v>4</v>
      </c>
      <c r="L14713" s="17" t="s">
        <v>7730</v>
      </c>
      <c r="M14713" s="9">
        <v>3</v>
      </c>
      <c r="N14713" s="9"/>
      <c r="O14713" s="21"/>
      <c r="Q14713" s="29"/>
      <c r="U14713" s="17"/>
      <c r="V14713" s="2"/>
      <c r="Y14713" t="str">
        <f t="shared" si="924"/>
        <v/>
      </c>
      <c r="AA14713">
        <f t="shared" si="925"/>
        <v>1</v>
      </c>
      <c r="AC14713" s="7"/>
      <c r="AD14713" t="s">
        <v>9083</v>
      </c>
      <c r="AE14713">
        <f t="shared" si="923"/>
        <v>0</v>
      </c>
      <c r="AG14713" s="2"/>
      <c r="AI14713" s="7"/>
    </row>
    <row r="14714" spans="1:35" ht="11" customHeight="1" outlineLevel="1" x14ac:dyDescent="0.25">
      <c r="A14714" t="s">
        <v>1067</v>
      </c>
      <c r="C14714" s="2" t="s">
        <v>11983</v>
      </c>
      <c r="D14714" s="2">
        <v>8064</v>
      </c>
      <c r="E14714" s="7">
        <v>2017</v>
      </c>
      <c r="F14714" s="5" t="s">
        <v>12554</v>
      </c>
      <c r="H14714" s="5" t="s">
        <v>5398</v>
      </c>
      <c r="I14714" s="6" t="s">
        <v>9223</v>
      </c>
      <c r="J14714" s="6" t="s">
        <v>7554</v>
      </c>
      <c r="K14714" s="17">
        <v>7</v>
      </c>
      <c r="L14714" s="17" t="s">
        <v>20076</v>
      </c>
      <c r="M14714" s="9"/>
      <c r="N14714" s="9"/>
      <c r="O14714" s="21"/>
      <c r="Q14714" s="29"/>
      <c r="U14714" s="17"/>
      <c r="V14714" s="2"/>
      <c r="Y14714" t="str">
        <f t="shared" si="924"/>
        <v/>
      </c>
      <c r="AA14714" t="str">
        <f t="shared" si="925"/>
        <v/>
      </c>
      <c r="AC14714" s="7"/>
      <c r="AD14714" t="s">
        <v>9223</v>
      </c>
      <c r="AE14714">
        <f t="shared" si="923"/>
        <v>0</v>
      </c>
      <c r="AG14714" s="2"/>
      <c r="AI14714" s="7"/>
    </row>
    <row r="14715" spans="1:35" ht="11" customHeight="1" outlineLevel="1" x14ac:dyDescent="0.25">
      <c r="A14715" t="s">
        <v>1067</v>
      </c>
      <c r="C14715" s="2" t="s">
        <v>11983</v>
      </c>
      <c r="D14715" s="2">
        <v>8065</v>
      </c>
      <c r="E14715" s="7">
        <v>2017</v>
      </c>
      <c r="F14715" s="5" t="s">
        <v>12554</v>
      </c>
      <c r="H14715" s="5" t="s">
        <v>5398</v>
      </c>
      <c r="I14715" s="6" t="s">
        <v>9223</v>
      </c>
      <c r="J14715" s="6" t="s">
        <v>7554</v>
      </c>
      <c r="K14715" s="17">
        <v>7</v>
      </c>
      <c r="L14715" s="17" t="s">
        <v>20076</v>
      </c>
      <c r="M14715" s="9"/>
      <c r="N14715" s="9"/>
      <c r="O14715" s="21"/>
      <c r="Q14715" s="29"/>
      <c r="U14715" s="17"/>
      <c r="V14715" s="2"/>
      <c r="Y14715" t="str">
        <f t="shared" si="924"/>
        <v/>
      </c>
      <c r="AA14715" t="str">
        <f t="shared" si="925"/>
        <v/>
      </c>
      <c r="AC14715" s="7"/>
      <c r="AD14715" t="s">
        <v>9223</v>
      </c>
      <c r="AE14715">
        <f t="shared" si="923"/>
        <v>0</v>
      </c>
      <c r="AG14715" s="2"/>
      <c r="AI14715" s="7"/>
    </row>
    <row r="14716" spans="1:35" ht="11" customHeight="1" outlineLevel="1" x14ac:dyDescent="0.25">
      <c r="A14716" t="s">
        <v>1067</v>
      </c>
      <c r="C14716" s="2" t="s">
        <v>11983</v>
      </c>
      <c r="D14716" s="2">
        <v>8066</v>
      </c>
      <c r="E14716" s="7">
        <v>2017</v>
      </c>
      <c r="F14716" s="5" t="s">
        <v>12554</v>
      </c>
      <c r="H14716" s="5" t="s">
        <v>5398</v>
      </c>
      <c r="I14716" s="6" t="s">
        <v>9223</v>
      </c>
      <c r="J14716" s="6" t="s">
        <v>7554</v>
      </c>
      <c r="K14716" s="17">
        <v>7</v>
      </c>
      <c r="L14716" s="17" t="s">
        <v>20076</v>
      </c>
      <c r="M14716" s="9"/>
      <c r="N14716" s="9"/>
      <c r="O14716" s="21"/>
      <c r="Q14716" s="29"/>
      <c r="U14716" s="17"/>
      <c r="V14716" s="2"/>
      <c r="Y14716" t="str">
        <f t="shared" si="924"/>
        <v/>
      </c>
      <c r="AA14716" t="str">
        <f t="shared" si="925"/>
        <v/>
      </c>
      <c r="AC14716" s="7"/>
      <c r="AD14716" t="s">
        <v>9223</v>
      </c>
      <c r="AE14716">
        <f t="shared" si="923"/>
        <v>0</v>
      </c>
      <c r="AG14716" s="2"/>
      <c r="AI14716" s="7"/>
    </row>
    <row r="14717" spans="1:35" ht="11" customHeight="1" outlineLevel="1" x14ac:dyDescent="0.25">
      <c r="A14717" t="s">
        <v>1067</v>
      </c>
      <c r="C14717" s="2" t="s">
        <v>11983</v>
      </c>
      <c r="D14717" s="2">
        <v>8067</v>
      </c>
      <c r="E14717" s="7">
        <v>2017</v>
      </c>
      <c r="F14717" s="5" t="s">
        <v>12554</v>
      </c>
      <c r="H14717" s="5" t="s">
        <v>5398</v>
      </c>
      <c r="I14717" s="6" t="s">
        <v>9223</v>
      </c>
      <c r="J14717" s="6" t="s">
        <v>7554</v>
      </c>
      <c r="K14717" s="17">
        <v>7</v>
      </c>
      <c r="L14717" s="17" t="s">
        <v>20076</v>
      </c>
      <c r="M14717" s="9"/>
      <c r="N14717" s="9"/>
      <c r="O14717" s="21"/>
      <c r="Q14717" s="29"/>
      <c r="U14717" s="17"/>
      <c r="V14717" s="2"/>
      <c r="Y14717" t="str">
        <f t="shared" si="924"/>
        <v/>
      </c>
      <c r="AA14717" t="str">
        <f t="shared" si="925"/>
        <v/>
      </c>
      <c r="AC14717" s="7"/>
      <c r="AD14717" t="s">
        <v>9223</v>
      </c>
      <c r="AE14717">
        <f t="shared" si="923"/>
        <v>0</v>
      </c>
      <c r="AG14717" s="2"/>
      <c r="AI14717" s="7"/>
    </row>
    <row r="14718" spans="1:35" ht="11" customHeight="1" outlineLevel="1" x14ac:dyDescent="0.25">
      <c r="A14718" t="s">
        <v>1067</v>
      </c>
      <c r="C14718" s="2" t="s">
        <v>11983</v>
      </c>
      <c r="D14718" s="2" t="s">
        <v>12555</v>
      </c>
      <c r="E14718" s="7">
        <v>2017</v>
      </c>
      <c r="F14718" s="5" t="s">
        <v>12548</v>
      </c>
      <c r="H14718" s="5" t="s">
        <v>5398</v>
      </c>
      <c r="I14718" s="6" t="s">
        <v>9223</v>
      </c>
      <c r="J14718" s="6" t="s">
        <v>7554</v>
      </c>
      <c r="K14718" s="17">
        <v>7</v>
      </c>
      <c r="L14718" s="17" t="s">
        <v>7730</v>
      </c>
      <c r="M14718" s="9">
        <v>3</v>
      </c>
      <c r="N14718" s="9"/>
      <c r="O14718" s="21"/>
      <c r="Q14718" s="29"/>
      <c r="U14718" s="17"/>
      <c r="V14718" s="2"/>
      <c r="Y14718" t="str">
        <f t="shared" si="924"/>
        <v/>
      </c>
      <c r="AA14718">
        <f t="shared" si="925"/>
        <v>1</v>
      </c>
      <c r="AC14718" s="7"/>
      <c r="AD14718" t="s">
        <v>9223</v>
      </c>
      <c r="AE14718">
        <f t="shared" si="923"/>
        <v>0</v>
      </c>
      <c r="AG14718" s="2"/>
      <c r="AI14718" s="7"/>
    </row>
    <row r="14719" spans="1:35" ht="11" customHeight="1" outlineLevel="1" x14ac:dyDescent="0.25">
      <c r="A14719" t="s">
        <v>1067</v>
      </c>
      <c r="C14719" s="2" t="s">
        <v>11983</v>
      </c>
      <c r="D14719" s="2">
        <v>8068</v>
      </c>
      <c r="E14719" s="7">
        <v>2017</v>
      </c>
      <c r="F14719" s="5" t="s">
        <v>12552</v>
      </c>
      <c r="H14719" s="5" t="s">
        <v>5398</v>
      </c>
      <c r="I14719" s="6" t="s">
        <v>9223</v>
      </c>
      <c r="J14719" s="6" t="s">
        <v>7554</v>
      </c>
      <c r="K14719" s="17">
        <v>7</v>
      </c>
      <c r="L14719" s="17" t="s">
        <v>20076</v>
      </c>
      <c r="M14719" s="9"/>
      <c r="N14719" s="9"/>
      <c r="O14719" s="21"/>
      <c r="Q14719" s="29"/>
      <c r="U14719" s="17"/>
      <c r="V14719" s="2"/>
      <c r="Y14719" t="str">
        <f t="shared" si="924"/>
        <v/>
      </c>
      <c r="AA14719" t="str">
        <f t="shared" si="925"/>
        <v/>
      </c>
      <c r="AC14719" s="7"/>
      <c r="AD14719" t="s">
        <v>9223</v>
      </c>
      <c r="AE14719">
        <f t="shared" si="923"/>
        <v>0</v>
      </c>
      <c r="AG14719" s="2"/>
      <c r="AI14719" s="7"/>
    </row>
    <row r="14720" spans="1:35" ht="11" customHeight="1" outlineLevel="1" x14ac:dyDescent="0.25">
      <c r="A14720" t="s">
        <v>1067</v>
      </c>
      <c r="C14720" s="2" t="s">
        <v>11983</v>
      </c>
      <c r="D14720" s="2" t="s">
        <v>12556</v>
      </c>
      <c r="E14720" s="7">
        <v>2017</v>
      </c>
      <c r="F14720" s="5" t="s">
        <v>12553</v>
      </c>
      <c r="H14720" s="5" t="s">
        <v>5398</v>
      </c>
      <c r="I14720" s="6" t="s">
        <v>9223</v>
      </c>
      <c r="J14720" s="6" t="s">
        <v>7554</v>
      </c>
      <c r="K14720" s="17">
        <v>7</v>
      </c>
      <c r="L14720" s="17" t="s">
        <v>7730</v>
      </c>
      <c r="M14720" s="9">
        <v>3</v>
      </c>
      <c r="N14720" s="9"/>
      <c r="O14720" s="21"/>
      <c r="Q14720" s="29"/>
      <c r="U14720" s="17"/>
      <c r="V14720" s="2"/>
      <c r="Y14720" t="str">
        <f t="shared" si="924"/>
        <v/>
      </c>
      <c r="AA14720">
        <f t="shared" si="925"/>
        <v>1</v>
      </c>
      <c r="AC14720" s="7"/>
      <c r="AD14720" t="s">
        <v>9223</v>
      </c>
      <c r="AE14720">
        <f t="shared" si="923"/>
        <v>0</v>
      </c>
      <c r="AG14720" s="2"/>
      <c r="AI14720" s="7"/>
    </row>
    <row r="14721" spans="1:35" ht="11" customHeight="1" outlineLevel="1" x14ac:dyDescent="0.25">
      <c r="A14721" t="s">
        <v>1067</v>
      </c>
      <c r="C14721" s="2" t="s">
        <v>11983</v>
      </c>
      <c r="D14721" s="2">
        <v>8551</v>
      </c>
      <c r="E14721" s="7">
        <v>2017</v>
      </c>
      <c r="F14721" s="5" t="s">
        <v>12554</v>
      </c>
      <c r="H14721" s="5" t="s">
        <v>5398</v>
      </c>
      <c r="I14721" s="6" t="s">
        <v>2592</v>
      </c>
      <c r="J14721" s="6" t="s">
        <v>989</v>
      </c>
      <c r="K14721" s="17">
        <v>1</v>
      </c>
      <c r="L14721" s="17" t="s">
        <v>20076</v>
      </c>
      <c r="M14721" s="9"/>
      <c r="N14721" s="9"/>
      <c r="O14721" s="21"/>
      <c r="Q14721" s="29"/>
      <c r="U14721" s="17"/>
      <c r="V14721" s="2"/>
      <c r="Y14721" t="str">
        <f t="shared" si="924"/>
        <v/>
      </c>
      <c r="AA14721" t="str">
        <f t="shared" si="925"/>
        <v/>
      </c>
      <c r="AC14721" s="7"/>
      <c r="AD14721" t="s">
        <v>2592</v>
      </c>
      <c r="AE14721">
        <f t="shared" si="923"/>
        <v>0</v>
      </c>
      <c r="AG14721" s="2"/>
      <c r="AI14721" s="7"/>
    </row>
    <row r="14722" spans="1:35" ht="11" customHeight="1" outlineLevel="1" x14ac:dyDescent="0.25">
      <c r="A14722" t="s">
        <v>1067</v>
      </c>
      <c r="C14722" s="2" t="s">
        <v>11983</v>
      </c>
      <c r="D14722" s="2">
        <v>8552</v>
      </c>
      <c r="E14722" s="7">
        <v>2017</v>
      </c>
      <c r="F14722" s="5" t="s">
        <v>12554</v>
      </c>
      <c r="H14722" s="5" t="s">
        <v>5398</v>
      </c>
      <c r="I14722" s="6" t="s">
        <v>293</v>
      </c>
      <c r="J14722" s="6" t="s">
        <v>989</v>
      </c>
      <c r="K14722" s="17">
        <v>1</v>
      </c>
      <c r="L14722" s="17" t="s">
        <v>20076</v>
      </c>
      <c r="M14722" s="9"/>
      <c r="N14722" s="9"/>
      <c r="O14722" s="21"/>
      <c r="Q14722" s="29"/>
      <c r="U14722" s="17"/>
      <c r="V14722" s="2"/>
      <c r="Y14722" t="str">
        <f t="shared" si="924"/>
        <v/>
      </c>
      <c r="AA14722" t="str">
        <f t="shared" si="925"/>
        <v/>
      </c>
      <c r="AC14722" s="7"/>
      <c r="AD14722" t="s">
        <v>293</v>
      </c>
      <c r="AE14722">
        <f t="shared" si="923"/>
        <v>0</v>
      </c>
      <c r="AG14722" s="2"/>
      <c r="AI14722" s="7"/>
    </row>
    <row r="14723" spans="1:35" ht="11" customHeight="1" outlineLevel="1" x14ac:dyDescent="0.25">
      <c r="A14723" t="s">
        <v>1067</v>
      </c>
      <c r="C14723" s="2" t="s">
        <v>11983</v>
      </c>
      <c r="D14723" s="2">
        <v>8553</v>
      </c>
      <c r="E14723" s="7">
        <v>2017</v>
      </c>
      <c r="F14723" s="5" t="s">
        <v>12554</v>
      </c>
      <c r="H14723" s="5" t="s">
        <v>5398</v>
      </c>
      <c r="I14723" s="6" t="s">
        <v>9873</v>
      </c>
      <c r="J14723" s="6" t="s">
        <v>989</v>
      </c>
      <c r="K14723" s="17">
        <v>1</v>
      </c>
      <c r="L14723" s="17" t="s">
        <v>20076</v>
      </c>
      <c r="M14723" s="9"/>
      <c r="N14723" s="9"/>
      <c r="O14723" s="21"/>
      <c r="Q14723" s="29"/>
      <c r="S14723">
        <v>1</v>
      </c>
      <c r="T14723">
        <v>1</v>
      </c>
      <c r="U14723" s="17"/>
      <c r="V14723" s="2"/>
      <c r="Y14723" t="str">
        <f t="shared" si="924"/>
        <v/>
      </c>
      <c r="AA14723" t="str">
        <f t="shared" si="925"/>
        <v/>
      </c>
      <c r="AC14723" s="7"/>
      <c r="AD14723" t="s">
        <v>9873</v>
      </c>
      <c r="AE14723">
        <f t="shared" si="923"/>
        <v>0</v>
      </c>
      <c r="AG14723" s="2"/>
      <c r="AI14723" s="7"/>
    </row>
    <row r="14724" spans="1:35" ht="11" customHeight="1" outlineLevel="1" x14ac:dyDescent="0.25">
      <c r="A14724" t="s">
        <v>1067</v>
      </c>
      <c r="C14724" s="2" t="s">
        <v>11983</v>
      </c>
      <c r="D14724" s="2">
        <v>8554</v>
      </c>
      <c r="E14724" s="7">
        <v>2017</v>
      </c>
      <c r="F14724" s="5" t="s">
        <v>12554</v>
      </c>
      <c r="H14724" s="5" t="s">
        <v>5398</v>
      </c>
      <c r="I14724" s="6" t="s">
        <v>1663</v>
      </c>
      <c r="J14724" s="6" t="s">
        <v>989</v>
      </c>
      <c r="K14724" s="17">
        <v>1</v>
      </c>
      <c r="L14724" s="17" t="s">
        <v>20076</v>
      </c>
      <c r="M14724" s="9"/>
      <c r="N14724" s="9"/>
      <c r="O14724" s="21"/>
      <c r="Q14724" s="29"/>
      <c r="S14724">
        <v>1</v>
      </c>
      <c r="T14724">
        <v>1</v>
      </c>
      <c r="U14724" s="17"/>
      <c r="V14724" s="2"/>
      <c r="Y14724" t="str">
        <f t="shared" si="924"/>
        <v/>
      </c>
      <c r="AA14724" t="str">
        <f t="shared" si="925"/>
        <v/>
      </c>
      <c r="AC14724" s="7"/>
      <c r="AD14724" t="s">
        <v>1663</v>
      </c>
      <c r="AE14724">
        <f t="shared" si="923"/>
        <v>0</v>
      </c>
      <c r="AG14724" s="2"/>
      <c r="AI14724" s="7"/>
    </row>
    <row r="14725" spans="1:35" ht="11" customHeight="1" outlineLevel="1" x14ac:dyDescent="0.25">
      <c r="A14725" t="s">
        <v>1067</v>
      </c>
      <c r="C14725" s="2" t="s">
        <v>11983</v>
      </c>
      <c r="D14725" s="2" t="s">
        <v>12557</v>
      </c>
      <c r="E14725" s="7">
        <v>2017</v>
      </c>
      <c r="F14725" s="5" t="s">
        <v>12548</v>
      </c>
      <c r="H14725" s="5" t="s">
        <v>5398</v>
      </c>
      <c r="I14725" s="6" t="s">
        <v>989</v>
      </c>
      <c r="J14725" s="6" t="s">
        <v>989</v>
      </c>
      <c r="K14725" s="17">
        <v>1</v>
      </c>
      <c r="L14725" s="17" t="s">
        <v>7730</v>
      </c>
      <c r="M14725" s="9">
        <v>3</v>
      </c>
      <c r="N14725" s="9"/>
      <c r="O14725" s="21"/>
      <c r="Q14725" s="29"/>
      <c r="U14725" s="17"/>
      <c r="V14725" s="2"/>
      <c r="Y14725" t="str">
        <f t="shared" si="924"/>
        <v/>
      </c>
      <c r="AA14725">
        <f t="shared" si="925"/>
        <v>1</v>
      </c>
      <c r="AC14725" s="7"/>
      <c r="AD14725" t="s">
        <v>989</v>
      </c>
      <c r="AE14725">
        <f t="shared" si="923"/>
        <v>0</v>
      </c>
      <c r="AG14725" s="2"/>
      <c r="AI14725" s="7"/>
    </row>
    <row r="14726" spans="1:35" ht="11" customHeight="1" outlineLevel="1" x14ac:dyDescent="0.25">
      <c r="A14726" t="s">
        <v>1067</v>
      </c>
      <c r="C14726" s="2" t="s">
        <v>11983</v>
      </c>
      <c r="D14726" s="2">
        <v>8555</v>
      </c>
      <c r="E14726" s="7">
        <v>2017</v>
      </c>
      <c r="F14726" s="5" t="s">
        <v>12552</v>
      </c>
      <c r="H14726" s="5" t="s">
        <v>5398</v>
      </c>
      <c r="I14726" s="6" t="s">
        <v>12559</v>
      </c>
      <c r="J14726" s="6" t="s">
        <v>989</v>
      </c>
      <c r="K14726" s="17">
        <v>1</v>
      </c>
      <c r="L14726" s="17" t="s">
        <v>20076</v>
      </c>
      <c r="M14726" s="9"/>
      <c r="N14726" s="9"/>
      <c r="O14726" s="21"/>
      <c r="Q14726" s="29"/>
      <c r="U14726" s="17"/>
      <c r="V14726" s="2"/>
      <c r="Y14726" t="str">
        <f t="shared" si="924"/>
        <v/>
      </c>
      <c r="AA14726" t="str">
        <f t="shared" si="925"/>
        <v/>
      </c>
      <c r="AC14726" s="7"/>
      <c r="AD14726" t="s">
        <v>12559</v>
      </c>
      <c r="AE14726">
        <f t="shared" si="923"/>
        <v>0</v>
      </c>
      <c r="AG14726" s="2"/>
      <c r="AI14726" s="7"/>
    </row>
    <row r="14727" spans="1:35" ht="11" customHeight="1" outlineLevel="1" x14ac:dyDescent="0.25">
      <c r="A14727" t="s">
        <v>1067</v>
      </c>
      <c r="C14727" s="2" t="s">
        <v>11983</v>
      </c>
      <c r="D14727" s="2" t="s">
        <v>12558</v>
      </c>
      <c r="E14727" s="7">
        <v>2017</v>
      </c>
      <c r="F14727" s="5" t="s">
        <v>12553</v>
      </c>
      <c r="H14727" s="5" t="s">
        <v>5398</v>
      </c>
      <c r="I14727" s="6" t="s">
        <v>8557</v>
      </c>
      <c r="J14727" s="6" t="s">
        <v>989</v>
      </c>
      <c r="K14727" s="17">
        <v>1</v>
      </c>
      <c r="L14727" s="17" t="s">
        <v>7730</v>
      </c>
      <c r="M14727" s="9">
        <v>3</v>
      </c>
      <c r="N14727" s="9"/>
      <c r="O14727" s="21"/>
      <c r="Q14727" s="29"/>
      <c r="U14727" s="17"/>
      <c r="V14727" s="2"/>
      <c r="Y14727" t="str">
        <f t="shared" si="924"/>
        <v/>
      </c>
      <c r="AA14727">
        <f t="shared" si="925"/>
        <v>1</v>
      </c>
      <c r="AC14727" s="7"/>
      <c r="AD14727" t="s">
        <v>8557</v>
      </c>
      <c r="AE14727">
        <f t="shared" si="923"/>
        <v>0</v>
      </c>
      <c r="AG14727" s="2"/>
      <c r="AI14727" s="7"/>
    </row>
    <row r="14728" spans="1:35" ht="11" customHeight="1" outlineLevel="1" x14ac:dyDescent="0.25">
      <c r="A14728" t="s">
        <v>1067</v>
      </c>
      <c r="C14728" s="2" t="s">
        <v>11983</v>
      </c>
      <c r="D14728" s="2">
        <v>8676</v>
      </c>
      <c r="E14728" s="7">
        <v>2018</v>
      </c>
      <c r="F14728" s="5" t="s">
        <v>12554</v>
      </c>
      <c r="G14728">
        <v>1</v>
      </c>
      <c r="H14728" s="5" t="s">
        <v>5398</v>
      </c>
      <c r="I14728" s="6" t="s">
        <v>9223</v>
      </c>
      <c r="J14728" s="6" t="s">
        <v>7554</v>
      </c>
      <c r="K14728" s="17">
        <v>7</v>
      </c>
      <c r="L14728" s="17" t="s">
        <v>7732</v>
      </c>
      <c r="M14728" s="9"/>
      <c r="N14728" s="9"/>
      <c r="O14728" s="21"/>
      <c r="Q14728" s="29"/>
      <c r="U14728" s="17"/>
      <c r="V14728" s="2"/>
      <c r="Y14728" t="str">
        <f t="shared" si="924"/>
        <v/>
      </c>
      <c r="AA14728" t="str">
        <f t="shared" si="925"/>
        <v/>
      </c>
      <c r="AC14728" s="7"/>
      <c r="AD14728" t="s">
        <v>9223</v>
      </c>
      <c r="AE14728">
        <f t="shared" si="923"/>
        <v>0</v>
      </c>
      <c r="AG14728" s="2"/>
      <c r="AI14728" s="7"/>
    </row>
    <row r="14729" spans="1:35" ht="11" customHeight="1" outlineLevel="1" x14ac:dyDescent="0.25">
      <c r="A14729" t="s">
        <v>1067</v>
      </c>
      <c r="C14729" s="2" t="s">
        <v>11983</v>
      </c>
      <c r="D14729" s="2">
        <v>8677</v>
      </c>
      <c r="E14729" s="7">
        <v>2018</v>
      </c>
      <c r="F14729" s="5" t="s">
        <v>12554</v>
      </c>
      <c r="G14729">
        <v>1</v>
      </c>
      <c r="H14729" s="5" t="s">
        <v>5398</v>
      </c>
      <c r="I14729" s="6" t="s">
        <v>9223</v>
      </c>
      <c r="J14729" s="6" t="s">
        <v>7554</v>
      </c>
      <c r="K14729" s="17">
        <v>7</v>
      </c>
      <c r="L14729" s="17" t="s">
        <v>7732</v>
      </c>
      <c r="M14729" s="9"/>
      <c r="N14729" s="9"/>
      <c r="O14729" s="21"/>
      <c r="Q14729" s="29"/>
      <c r="U14729" s="17"/>
      <c r="V14729" s="2"/>
      <c r="Y14729" t="str">
        <f t="shared" si="924"/>
        <v/>
      </c>
      <c r="AA14729" t="str">
        <f t="shared" si="925"/>
        <v/>
      </c>
      <c r="AC14729" s="7"/>
      <c r="AD14729" t="s">
        <v>9223</v>
      </c>
      <c r="AE14729">
        <f t="shared" si="923"/>
        <v>0</v>
      </c>
      <c r="AG14729" s="2"/>
      <c r="AI14729" s="7"/>
    </row>
    <row r="14730" spans="1:35" ht="11" customHeight="1" outlineLevel="1" x14ac:dyDescent="0.25">
      <c r="A14730" t="s">
        <v>1067</v>
      </c>
      <c r="C14730" s="2" t="s">
        <v>11983</v>
      </c>
      <c r="D14730" s="2">
        <v>8678</v>
      </c>
      <c r="E14730" s="7">
        <v>2018</v>
      </c>
      <c r="F14730" s="5" t="s">
        <v>12554</v>
      </c>
      <c r="G14730">
        <v>1</v>
      </c>
      <c r="H14730" s="5" t="s">
        <v>5398</v>
      </c>
      <c r="I14730" s="6" t="s">
        <v>9223</v>
      </c>
      <c r="J14730" s="6" t="s">
        <v>7554</v>
      </c>
      <c r="K14730" s="17">
        <v>7</v>
      </c>
      <c r="L14730" s="17" t="s">
        <v>7732</v>
      </c>
      <c r="M14730" s="9"/>
      <c r="N14730" s="9"/>
      <c r="O14730" s="21"/>
      <c r="Q14730" s="29"/>
      <c r="U14730" s="17"/>
      <c r="V14730" s="2"/>
      <c r="Y14730" t="str">
        <f t="shared" si="924"/>
        <v/>
      </c>
      <c r="AA14730" t="str">
        <f t="shared" si="925"/>
        <v/>
      </c>
      <c r="AC14730" s="7"/>
      <c r="AD14730" t="s">
        <v>9223</v>
      </c>
      <c r="AE14730">
        <f t="shared" si="923"/>
        <v>0</v>
      </c>
      <c r="AG14730" s="2"/>
      <c r="AI14730" s="7"/>
    </row>
    <row r="14731" spans="1:35" ht="11" customHeight="1" outlineLevel="1" x14ac:dyDescent="0.25">
      <c r="A14731" t="s">
        <v>1067</v>
      </c>
      <c r="C14731" s="2" t="s">
        <v>11983</v>
      </c>
      <c r="D14731" s="2">
        <v>8679</v>
      </c>
      <c r="E14731" s="7">
        <v>2018</v>
      </c>
      <c r="F14731" s="5" t="s">
        <v>12554</v>
      </c>
      <c r="G14731">
        <v>1</v>
      </c>
      <c r="H14731" s="5" t="s">
        <v>5398</v>
      </c>
      <c r="I14731" s="6" t="s">
        <v>9223</v>
      </c>
      <c r="J14731" s="6" t="s">
        <v>7554</v>
      </c>
      <c r="K14731" s="17">
        <v>7</v>
      </c>
      <c r="L14731" s="17" t="s">
        <v>7732</v>
      </c>
      <c r="M14731" s="9"/>
      <c r="N14731" s="9"/>
      <c r="O14731" s="21"/>
      <c r="Q14731" s="29"/>
      <c r="U14731" s="17"/>
      <c r="V14731" s="2"/>
      <c r="Y14731" t="str">
        <f t="shared" si="924"/>
        <v/>
      </c>
      <c r="AA14731" t="str">
        <f t="shared" si="925"/>
        <v/>
      </c>
      <c r="AC14731" s="7"/>
      <c r="AD14731" t="s">
        <v>9223</v>
      </c>
      <c r="AE14731">
        <f t="shared" si="923"/>
        <v>0</v>
      </c>
      <c r="AG14731" s="2"/>
      <c r="AI14731" s="7"/>
    </row>
    <row r="14732" spans="1:35" ht="11" customHeight="1" outlineLevel="1" x14ac:dyDescent="0.25">
      <c r="A14732" t="s">
        <v>1067</v>
      </c>
      <c r="C14732" s="2" t="s">
        <v>11983</v>
      </c>
      <c r="D14732" s="2" t="s">
        <v>12560</v>
      </c>
      <c r="E14732" s="7">
        <v>2018</v>
      </c>
      <c r="F14732" s="5" t="s">
        <v>12548</v>
      </c>
      <c r="G14732">
        <v>1</v>
      </c>
      <c r="H14732" s="5" t="s">
        <v>5398</v>
      </c>
      <c r="I14732" s="6" t="s">
        <v>9223</v>
      </c>
      <c r="J14732" s="6" t="s">
        <v>7554</v>
      </c>
      <c r="K14732" s="17">
        <v>7</v>
      </c>
      <c r="L14732" s="17" t="s">
        <v>7732</v>
      </c>
      <c r="M14732" s="9"/>
      <c r="N14732" s="9"/>
      <c r="O14732" s="21"/>
      <c r="Q14732" s="29"/>
      <c r="U14732" s="17"/>
      <c r="V14732" s="2"/>
      <c r="Y14732" t="str">
        <f t="shared" si="924"/>
        <v/>
      </c>
      <c r="AA14732">
        <f t="shared" si="925"/>
        <v>1</v>
      </c>
      <c r="AC14732" s="7"/>
      <c r="AD14732" t="s">
        <v>9223</v>
      </c>
      <c r="AE14732">
        <f t="shared" si="923"/>
        <v>0</v>
      </c>
      <c r="AG14732" s="2"/>
      <c r="AI14732" s="7"/>
    </row>
    <row r="14733" spans="1:35" ht="11" customHeight="1" outlineLevel="1" x14ac:dyDescent="0.25">
      <c r="A14733" t="s">
        <v>1067</v>
      </c>
      <c r="C14733" s="2" t="s">
        <v>11983</v>
      </c>
      <c r="D14733" s="2">
        <v>8680</v>
      </c>
      <c r="E14733" s="7">
        <v>2018</v>
      </c>
      <c r="F14733" s="5" t="s">
        <v>12552</v>
      </c>
      <c r="G14733">
        <v>1</v>
      </c>
      <c r="H14733" s="5" t="s">
        <v>5398</v>
      </c>
      <c r="I14733" s="6" t="s">
        <v>9223</v>
      </c>
      <c r="J14733" s="6" t="s">
        <v>7554</v>
      </c>
      <c r="K14733" s="17">
        <v>7</v>
      </c>
      <c r="L14733" s="17" t="s">
        <v>7732</v>
      </c>
      <c r="M14733" s="9"/>
      <c r="N14733" s="9"/>
      <c r="O14733" s="21"/>
      <c r="Q14733" s="29"/>
      <c r="U14733" s="17"/>
      <c r="V14733" s="2"/>
      <c r="Y14733" t="str">
        <f t="shared" si="924"/>
        <v/>
      </c>
      <c r="AA14733" t="str">
        <f t="shared" si="925"/>
        <v/>
      </c>
      <c r="AC14733" s="7"/>
      <c r="AD14733" t="s">
        <v>9223</v>
      </c>
      <c r="AE14733">
        <f t="shared" si="923"/>
        <v>0</v>
      </c>
      <c r="AG14733" s="2"/>
      <c r="AI14733" s="7"/>
    </row>
    <row r="14734" spans="1:35" ht="11" customHeight="1" outlineLevel="1" x14ac:dyDescent="0.25">
      <c r="A14734" t="s">
        <v>1067</v>
      </c>
      <c r="C14734" s="2" t="s">
        <v>11983</v>
      </c>
      <c r="D14734" s="2" t="s">
        <v>12561</v>
      </c>
      <c r="E14734" s="7">
        <v>2018</v>
      </c>
      <c r="F14734" s="5" t="s">
        <v>12553</v>
      </c>
      <c r="G14734">
        <v>1</v>
      </c>
      <c r="H14734" s="5" t="s">
        <v>5398</v>
      </c>
      <c r="I14734" s="6" t="s">
        <v>9223</v>
      </c>
      <c r="J14734" s="6" t="s">
        <v>7554</v>
      </c>
      <c r="K14734" s="17">
        <v>7</v>
      </c>
      <c r="L14734" s="17" t="s">
        <v>7732</v>
      </c>
      <c r="M14734" s="9"/>
      <c r="N14734" s="9"/>
      <c r="O14734" s="21"/>
      <c r="Q14734" s="29"/>
      <c r="U14734" s="17"/>
      <c r="V14734" s="2"/>
      <c r="Y14734" t="str">
        <f t="shared" si="924"/>
        <v/>
      </c>
      <c r="AA14734">
        <f t="shared" si="925"/>
        <v>1</v>
      </c>
      <c r="AC14734" s="7"/>
      <c r="AD14734" t="s">
        <v>9223</v>
      </c>
      <c r="AE14734">
        <f t="shared" si="923"/>
        <v>0</v>
      </c>
      <c r="AG14734" s="2"/>
      <c r="AI14734" s="7"/>
    </row>
    <row r="14735" spans="1:35" ht="11" customHeight="1" outlineLevel="1" x14ac:dyDescent="0.25">
      <c r="A14735" t="s">
        <v>1067</v>
      </c>
      <c r="C14735" s="2" t="s">
        <v>11983</v>
      </c>
      <c r="D14735" s="2">
        <v>9140</v>
      </c>
      <c r="E14735" s="7">
        <v>2019</v>
      </c>
      <c r="F14735" s="5" t="s">
        <v>12554</v>
      </c>
      <c r="G14735">
        <v>1</v>
      </c>
      <c r="H14735" s="5" t="s">
        <v>5398</v>
      </c>
      <c r="I14735" s="6" t="s">
        <v>9223</v>
      </c>
      <c r="J14735" s="6" t="s">
        <v>7554</v>
      </c>
      <c r="K14735" s="17">
        <v>7</v>
      </c>
      <c r="L14735" s="17" t="s">
        <v>7732</v>
      </c>
      <c r="M14735" s="9"/>
      <c r="N14735" s="9"/>
      <c r="O14735" s="21"/>
      <c r="Q14735" s="29"/>
      <c r="U14735" s="17"/>
      <c r="V14735" s="2"/>
      <c r="Y14735" t="str">
        <f t="shared" si="924"/>
        <v/>
      </c>
      <c r="AA14735" t="str">
        <f t="shared" si="925"/>
        <v/>
      </c>
      <c r="AC14735" s="7"/>
      <c r="AD14735" t="s">
        <v>9223</v>
      </c>
      <c r="AE14735">
        <f t="shared" si="923"/>
        <v>0</v>
      </c>
      <c r="AG14735" s="2"/>
      <c r="AI14735" s="7"/>
    </row>
    <row r="14736" spans="1:35" ht="11" customHeight="1" outlineLevel="1" x14ac:dyDescent="0.25">
      <c r="A14736" t="s">
        <v>1067</v>
      </c>
      <c r="C14736" s="2" t="s">
        <v>11983</v>
      </c>
      <c r="D14736" s="2">
        <v>9141</v>
      </c>
      <c r="E14736" s="7">
        <v>2019</v>
      </c>
      <c r="F14736" s="5" t="s">
        <v>12554</v>
      </c>
      <c r="G14736">
        <v>1</v>
      </c>
      <c r="H14736" s="5" t="s">
        <v>5398</v>
      </c>
      <c r="I14736" s="6" t="s">
        <v>9223</v>
      </c>
      <c r="J14736" s="6" t="s">
        <v>7554</v>
      </c>
      <c r="K14736" s="17">
        <v>7</v>
      </c>
      <c r="L14736" s="17" t="s">
        <v>7732</v>
      </c>
      <c r="M14736" s="9"/>
      <c r="N14736" s="9"/>
      <c r="O14736" s="21"/>
      <c r="Q14736" s="29"/>
      <c r="U14736" s="17"/>
      <c r="V14736" s="2"/>
      <c r="Y14736" t="str">
        <f t="shared" si="924"/>
        <v/>
      </c>
      <c r="AA14736" t="str">
        <f t="shared" si="925"/>
        <v/>
      </c>
      <c r="AC14736" s="7"/>
      <c r="AD14736" t="s">
        <v>9223</v>
      </c>
      <c r="AE14736">
        <f t="shared" si="923"/>
        <v>0</v>
      </c>
      <c r="AG14736" s="2"/>
      <c r="AI14736" s="7"/>
    </row>
    <row r="14737" spans="1:35" ht="11" customHeight="1" outlineLevel="1" x14ac:dyDescent="0.25">
      <c r="A14737" t="s">
        <v>1067</v>
      </c>
      <c r="C14737" s="2" t="s">
        <v>11983</v>
      </c>
      <c r="D14737" s="2">
        <v>9142</v>
      </c>
      <c r="E14737" s="7">
        <v>2019</v>
      </c>
      <c r="F14737" s="5" t="s">
        <v>12554</v>
      </c>
      <c r="G14737">
        <v>1</v>
      </c>
      <c r="H14737" s="5" t="s">
        <v>5398</v>
      </c>
      <c r="I14737" s="6" t="s">
        <v>9223</v>
      </c>
      <c r="J14737" s="6" t="s">
        <v>7554</v>
      </c>
      <c r="K14737" s="17">
        <v>7</v>
      </c>
      <c r="L14737" s="17" t="s">
        <v>7732</v>
      </c>
      <c r="M14737" s="9"/>
      <c r="N14737" s="9"/>
      <c r="O14737" s="21"/>
      <c r="Q14737" s="29"/>
      <c r="U14737" s="17"/>
      <c r="V14737" s="2"/>
      <c r="Y14737" t="str">
        <f t="shared" si="924"/>
        <v/>
      </c>
      <c r="AA14737" t="str">
        <f t="shared" si="925"/>
        <v/>
      </c>
      <c r="AC14737" s="7"/>
      <c r="AD14737" t="s">
        <v>9223</v>
      </c>
      <c r="AE14737">
        <f t="shared" si="923"/>
        <v>0</v>
      </c>
      <c r="AG14737" s="2"/>
      <c r="AI14737" s="7"/>
    </row>
    <row r="14738" spans="1:35" ht="11" customHeight="1" outlineLevel="1" x14ac:dyDescent="0.25">
      <c r="A14738" t="s">
        <v>1067</v>
      </c>
      <c r="C14738" s="2" t="s">
        <v>11983</v>
      </c>
      <c r="D14738" s="2">
        <v>9143</v>
      </c>
      <c r="E14738" s="7">
        <v>2019</v>
      </c>
      <c r="F14738" s="5" t="s">
        <v>12554</v>
      </c>
      <c r="G14738">
        <v>1</v>
      </c>
      <c r="H14738" s="5" t="s">
        <v>5398</v>
      </c>
      <c r="I14738" s="6" t="s">
        <v>9223</v>
      </c>
      <c r="J14738" s="6" t="s">
        <v>7554</v>
      </c>
      <c r="K14738" s="17">
        <v>7</v>
      </c>
      <c r="L14738" s="17" t="s">
        <v>7732</v>
      </c>
      <c r="M14738" s="9"/>
      <c r="N14738" s="9"/>
      <c r="O14738" s="21"/>
      <c r="Q14738" s="29"/>
      <c r="U14738" s="17"/>
      <c r="V14738" s="2"/>
      <c r="Y14738" t="str">
        <f t="shared" si="924"/>
        <v/>
      </c>
      <c r="AA14738" t="str">
        <f t="shared" si="925"/>
        <v/>
      </c>
      <c r="AC14738" s="7"/>
      <c r="AD14738" t="s">
        <v>9223</v>
      </c>
      <c r="AE14738">
        <f t="shared" ref="AE14738:AE14757" si="926">COUNTIF(I14738,"*Fuji*")</f>
        <v>0</v>
      </c>
      <c r="AG14738" s="2"/>
      <c r="AI14738" s="7"/>
    </row>
    <row r="14739" spans="1:35" ht="11" customHeight="1" outlineLevel="1" collapsed="1" x14ac:dyDescent="0.25">
      <c r="A14739" t="s">
        <v>1067</v>
      </c>
      <c r="C14739" s="2" t="s">
        <v>11983</v>
      </c>
      <c r="D14739" s="2" t="s">
        <v>12562</v>
      </c>
      <c r="E14739" s="7">
        <v>2019</v>
      </c>
      <c r="F14739" s="5" t="s">
        <v>12548</v>
      </c>
      <c r="G14739">
        <v>1</v>
      </c>
      <c r="H14739" s="5" t="s">
        <v>5398</v>
      </c>
      <c r="I14739" s="6" t="s">
        <v>9223</v>
      </c>
      <c r="J14739" s="6" t="s">
        <v>7554</v>
      </c>
      <c r="K14739" s="17">
        <v>7</v>
      </c>
      <c r="L14739" s="17" t="s">
        <v>7732</v>
      </c>
      <c r="M14739" s="9"/>
      <c r="N14739" s="9"/>
      <c r="O14739" s="21"/>
      <c r="Q14739" s="29"/>
      <c r="U14739" s="17"/>
      <c r="V14739" s="2"/>
      <c r="Y14739" t="str">
        <f t="shared" si="924"/>
        <v/>
      </c>
      <c r="AA14739">
        <f t="shared" si="925"/>
        <v>1</v>
      </c>
      <c r="AC14739" s="7"/>
      <c r="AD14739" t="s">
        <v>9223</v>
      </c>
      <c r="AE14739">
        <f t="shared" si="926"/>
        <v>0</v>
      </c>
      <c r="AG14739" s="2"/>
      <c r="AI14739" s="7"/>
    </row>
    <row r="14740" spans="1:35" ht="11" customHeight="1" outlineLevel="1" x14ac:dyDescent="0.25">
      <c r="A14740" t="s">
        <v>1067</v>
      </c>
      <c r="C14740" s="2" t="s">
        <v>11983</v>
      </c>
      <c r="D14740" s="2">
        <v>9144</v>
      </c>
      <c r="E14740" s="7">
        <v>2019</v>
      </c>
      <c r="F14740" s="5" t="s">
        <v>12552</v>
      </c>
      <c r="G14740">
        <v>1</v>
      </c>
      <c r="H14740" s="5" t="s">
        <v>5398</v>
      </c>
      <c r="I14740" s="6" t="s">
        <v>9223</v>
      </c>
      <c r="J14740" s="6" t="s">
        <v>7554</v>
      </c>
      <c r="K14740" s="17">
        <v>7</v>
      </c>
      <c r="L14740" s="17" t="s">
        <v>7732</v>
      </c>
      <c r="M14740" s="9"/>
      <c r="N14740" s="9"/>
      <c r="O14740" s="21"/>
      <c r="Q14740" s="29"/>
      <c r="U14740" s="17"/>
      <c r="V14740" s="2"/>
      <c r="Y14740" t="str">
        <f t="shared" si="924"/>
        <v/>
      </c>
      <c r="AA14740" t="str">
        <f t="shared" si="925"/>
        <v/>
      </c>
      <c r="AC14740" s="7"/>
      <c r="AD14740" t="s">
        <v>9223</v>
      </c>
      <c r="AE14740">
        <f t="shared" si="926"/>
        <v>0</v>
      </c>
      <c r="AG14740" s="2"/>
      <c r="AI14740" s="7"/>
    </row>
    <row r="14741" spans="1:35" ht="11" customHeight="1" outlineLevel="1" x14ac:dyDescent="0.25">
      <c r="A14741" t="s">
        <v>1067</v>
      </c>
      <c r="C14741" s="2" t="s">
        <v>11983</v>
      </c>
      <c r="D14741" s="2" t="s">
        <v>12563</v>
      </c>
      <c r="E14741" s="7">
        <v>2019</v>
      </c>
      <c r="F14741" s="5" t="s">
        <v>12553</v>
      </c>
      <c r="G14741">
        <v>1</v>
      </c>
      <c r="H14741" s="5" t="s">
        <v>5398</v>
      </c>
      <c r="I14741" s="6" t="s">
        <v>9223</v>
      </c>
      <c r="J14741" s="6" t="s">
        <v>7554</v>
      </c>
      <c r="K14741" s="17">
        <v>7</v>
      </c>
      <c r="L14741" s="17" t="s">
        <v>7732</v>
      </c>
      <c r="M14741" s="9"/>
      <c r="N14741" s="9"/>
      <c r="O14741" s="21"/>
      <c r="Q14741" s="29"/>
      <c r="U14741" s="17"/>
      <c r="V14741" s="2"/>
      <c r="Y14741" t="str">
        <f t="shared" si="924"/>
        <v/>
      </c>
      <c r="AA14741">
        <f t="shared" si="925"/>
        <v>1</v>
      </c>
      <c r="AC14741" s="7"/>
      <c r="AD14741" t="s">
        <v>9223</v>
      </c>
      <c r="AE14741">
        <f t="shared" si="926"/>
        <v>0</v>
      </c>
      <c r="AG14741" s="2"/>
      <c r="AI14741" s="7"/>
    </row>
    <row r="14742" spans="1:35" ht="11" customHeight="1" outlineLevel="1" x14ac:dyDescent="0.25">
      <c r="A14742" t="s">
        <v>1067</v>
      </c>
      <c r="C14742" s="2" t="s">
        <v>11983</v>
      </c>
      <c r="D14742" s="2">
        <v>9739</v>
      </c>
      <c r="E14742" s="7">
        <v>2019</v>
      </c>
      <c r="F14742" s="5" t="s">
        <v>12554</v>
      </c>
      <c r="G14742">
        <v>1</v>
      </c>
      <c r="H14742" s="5" t="s">
        <v>5398</v>
      </c>
      <c r="I14742" s="6" t="s">
        <v>2592</v>
      </c>
      <c r="J14742" s="6" t="s">
        <v>989</v>
      </c>
      <c r="K14742" s="17">
        <v>1</v>
      </c>
      <c r="L14742" s="17" t="s">
        <v>7732</v>
      </c>
      <c r="M14742" s="9"/>
      <c r="N14742" s="9"/>
      <c r="O14742" s="21"/>
      <c r="Q14742" s="29"/>
      <c r="U14742" s="17"/>
      <c r="V14742" s="2"/>
      <c r="Y14742" t="str">
        <f t="shared" si="924"/>
        <v/>
      </c>
      <c r="AA14742" t="str">
        <f t="shared" si="925"/>
        <v/>
      </c>
      <c r="AC14742" s="7"/>
      <c r="AD14742" t="s">
        <v>2592</v>
      </c>
      <c r="AE14742">
        <f t="shared" si="926"/>
        <v>0</v>
      </c>
      <c r="AG14742" s="2"/>
      <c r="AI14742" s="7"/>
    </row>
    <row r="14743" spans="1:35" ht="11" customHeight="1" outlineLevel="1" x14ac:dyDescent="0.25">
      <c r="A14743" t="s">
        <v>1067</v>
      </c>
      <c r="C14743" s="2" t="s">
        <v>11983</v>
      </c>
      <c r="D14743" s="2">
        <v>9740</v>
      </c>
      <c r="E14743" s="7">
        <v>2019</v>
      </c>
      <c r="F14743" s="5" t="s">
        <v>12554</v>
      </c>
      <c r="G14743">
        <v>1</v>
      </c>
      <c r="H14743" s="5" t="s">
        <v>5398</v>
      </c>
      <c r="I14743" s="6" t="s">
        <v>9355</v>
      </c>
      <c r="J14743" s="6" t="s">
        <v>989</v>
      </c>
      <c r="K14743" s="17">
        <v>1</v>
      </c>
      <c r="L14743" s="17" t="s">
        <v>7732</v>
      </c>
      <c r="M14743" s="9"/>
      <c r="N14743" s="9"/>
      <c r="O14743" s="21"/>
      <c r="Q14743" s="29"/>
      <c r="U14743" s="17"/>
      <c r="V14743" s="2"/>
      <c r="Y14743" t="str">
        <f t="shared" si="924"/>
        <v/>
      </c>
      <c r="AA14743" t="str">
        <f t="shared" si="925"/>
        <v/>
      </c>
      <c r="AC14743" s="7"/>
      <c r="AD14743" t="s">
        <v>9355</v>
      </c>
      <c r="AE14743">
        <f t="shared" si="926"/>
        <v>0</v>
      </c>
      <c r="AG14743" s="2"/>
      <c r="AI14743" s="7"/>
    </row>
    <row r="14744" spans="1:35" ht="11" customHeight="1" outlineLevel="1" x14ac:dyDescent="0.25">
      <c r="A14744" t="s">
        <v>1067</v>
      </c>
      <c r="C14744" s="2" t="s">
        <v>11983</v>
      </c>
      <c r="D14744" s="2">
        <v>9741</v>
      </c>
      <c r="E14744" s="7">
        <v>2019</v>
      </c>
      <c r="F14744" s="5" t="s">
        <v>12554</v>
      </c>
      <c r="G14744">
        <v>1</v>
      </c>
      <c r="H14744" s="5" t="s">
        <v>5398</v>
      </c>
      <c r="I14744" s="6" t="s">
        <v>6213</v>
      </c>
      <c r="J14744" s="6" t="s">
        <v>989</v>
      </c>
      <c r="K14744" s="17">
        <v>1</v>
      </c>
      <c r="L14744" s="17" t="s">
        <v>7732</v>
      </c>
      <c r="M14744" s="9"/>
      <c r="N14744" s="9"/>
      <c r="O14744" s="21"/>
      <c r="Q14744" s="29"/>
      <c r="U14744" s="17"/>
      <c r="V14744" s="2"/>
      <c r="Y14744" t="str">
        <f t="shared" si="924"/>
        <v/>
      </c>
      <c r="AA14744" t="str">
        <f t="shared" si="925"/>
        <v/>
      </c>
      <c r="AC14744" s="7"/>
      <c r="AD14744" t="s">
        <v>6213</v>
      </c>
      <c r="AE14744">
        <f t="shared" si="926"/>
        <v>0</v>
      </c>
      <c r="AG14744" s="2"/>
      <c r="AI14744" s="7"/>
    </row>
    <row r="14745" spans="1:35" ht="11" customHeight="1" outlineLevel="1" x14ac:dyDescent="0.25">
      <c r="A14745" t="s">
        <v>1067</v>
      </c>
      <c r="C14745" s="2" t="s">
        <v>11983</v>
      </c>
      <c r="D14745" s="2">
        <v>9742</v>
      </c>
      <c r="E14745" s="7">
        <v>2019</v>
      </c>
      <c r="F14745" s="5" t="s">
        <v>12554</v>
      </c>
      <c r="G14745">
        <v>1</v>
      </c>
      <c r="H14745" s="5" t="s">
        <v>5398</v>
      </c>
      <c r="I14745" s="6" t="s">
        <v>9354</v>
      </c>
      <c r="J14745" s="6" t="s">
        <v>989</v>
      </c>
      <c r="K14745" s="17">
        <v>1</v>
      </c>
      <c r="L14745" s="17" t="s">
        <v>7732</v>
      </c>
      <c r="M14745" s="9"/>
      <c r="N14745" s="9"/>
      <c r="O14745" s="21"/>
      <c r="Q14745" s="29"/>
      <c r="S14745">
        <v>1</v>
      </c>
      <c r="T14745">
        <v>1</v>
      </c>
      <c r="U14745" s="17"/>
      <c r="V14745" s="2"/>
      <c r="Y14745" t="str">
        <f t="shared" si="924"/>
        <v/>
      </c>
      <c r="AA14745" t="str">
        <f t="shared" si="925"/>
        <v/>
      </c>
      <c r="AC14745" s="7"/>
      <c r="AD14745" t="s">
        <v>9354</v>
      </c>
      <c r="AE14745">
        <f t="shared" si="926"/>
        <v>0</v>
      </c>
      <c r="AG14745" s="2"/>
      <c r="AI14745" s="7"/>
    </row>
    <row r="14746" spans="1:35" ht="11" customHeight="1" outlineLevel="1" x14ac:dyDescent="0.25">
      <c r="A14746" t="s">
        <v>1067</v>
      </c>
      <c r="C14746" s="2" t="s">
        <v>11983</v>
      </c>
      <c r="D14746" s="2" t="s">
        <v>12564</v>
      </c>
      <c r="E14746" s="7">
        <v>2019</v>
      </c>
      <c r="F14746" s="5" t="s">
        <v>12548</v>
      </c>
      <c r="G14746">
        <v>1</v>
      </c>
      <c r="H14746" s="5" t="s">
        <v>5398</v>
      </c>
      <c r="I14746" s="6" t="s">
        <v>989</v>
      </c>
      <c r="J14746" s="6" t="s">
        <v>989</v>
      </c>
      <c r="K14746" s="17">
        <v>1</v>
      </c>
      <c r="L14746" s="17" t="s">
        <v>7732</v>
      </c>
      <c r="M14746" s="9"/>
      <c r="N14746" s="9"/>
      <c r="O14746" s="21"/>
      <c r="Q14746" s="29"/>
      <c r="U14746" s="17"/>
      <c r="V14746" s="2"/>
      <c r="Y14746" t="str">
        <f t="shared" si="924"/>
        <v/>
      </c>
      <c r="AA14746">
        <f t="shared" si="925"/>
        <v>1</v>
      </c>
      <c r="AC14746" s="7"/>
      <c r="AD14746" t="s">
        <v>989</v>
      </c>
      <c r="AE14746">
        <f t="shared" si="926"/>
        <v>0</v>
      </c>
      <c r="AG14746" s="2"/>
      <c r="AI14746" s="7"/>
    </row>
    <row r="14747" spans="1:35" ht="11" customHeight="1" outlineLevel="1" x14ac:dyDescent="0.25">
      <c r="A14747" t="s">
        <v>1067</v>
      </c>
      <c r="C14747" s="2" t="s">
        <v>11983</v>
      </c>
      <c r="D14747" s="2">
        <v>9743</v>
      </c>
      <c r="E14747" s="7">
        <v>2019</v>
      </c>
      <c r="F14747" s="5" t="s">
        <v>12552</v>
      </c>
      <c r="G14747">
        <v>1</v>
      </c>
      <c r="H14747" s="5" t="s">
        <v>5398</v>
      </c>
      <c r="I14747" s="6" t="s">
        <v>855</v>
      </c>
      <c r="J14747" s="6" t="s">
        <v>989</v>
      </c>
      <c r="K14747" s="17">
        <v>1</v>
      </c>
      <c r="L14747" s="17" t="s">
        <v>7732</v>
      </c>
      <c r="M14747" s="9"/>
      <c r="N14747" s="9"/>
      <c r="O14747" s="21"/>
      <c r="Q14747" s="29"/>
      <c r="U14747" s="17"/>
      <c r="V14747" s="2"/>
      <c r="Y14747" t="str">
        <f t="shared" si="924"/>
        <v/>
      </c>
      <c r="AA14747" t="str">
        <f t="shared" si="925"/>
        <v/>
      </c>
      <c r="AC14747" s="7"/>
      <c r="AD14747" t="s">
        <v>855</v>
      </c>
      <c r="AE14747">
        <f t="shared" si="926"/>
        <v>0</v>
      </c>
      <c r="AG14747" s="2"/>
      <c r="AI14747" s="7"/>
    </row>
    <row r="14748" spans="1:35" ht="11" customHeight="1" outlineLevel="1" x14ac:dyDescent="0.25">
      <c r="A14748" t="s">
        <v>1067</v>
      </c>
      <c r="C14748" s="2" t="s">
        <v>11983</v>
      </c>
      <c r="D14748" s="2" t="s">
        <v>12565</v>
      </c>
      <c r="E14748" s="7">
        <v>2019</v>
      </c>
      <c r="F14748" s="5" t="s">
        <v>12553</v>
      </c>
      <c r="G14748">
        <v>1</v>
      </c>
      <c r="H14748" s="5" t="s">
        <v>5398</v>
      </c>
      <c r="I14748" s="6" t="s">
        <v>9441</v>
      </c>
      <c r="J14748" s="6" t="s">
        <v>989</v>
      </c>
      <c r="K14748" s="17">
        <v>1</v>
      </c>
      <c r="L14748" s="17" t="s">
        <v>7732</v>
      </c>
      <c r="M14748" s="9"/>
      <c r="N14748" s="9"/>
      <c r="O14748" s="21"/>
      <c r="Q14748" s="29"/>
      <c r="U14748" s="17"/>
      <c r="V14748" s="2"/>
      <c r="Y14748" t="str">
        <f t="shared" si="924"/>
        <v/>
      </c>
      <c r="AA14748">
        <f t="shared" si="925"/>
        <v>1</v>
      </c>
      <c r="AC14748" s="7"/>
      <c r="AD14748" t="s">
        <v>9441</v>
      </c>
      <c r="AE14748">
        <f t="shared" si="926"/>
        <v>0</v>
      </c>
      <c r="AG14748" s="2"/>
      <c r="AI14748" s="7"/>
    </row>
    <row r="14749" spans="1:35" ht="11" customHeight="1" outlineLevel="1" x14ac:dyDescent="0.25">
      <c r="A14749" t="s">
        <v>1067</v>
      </c>
      <c r="C14749" s="2" t="s">
        <v>11983</v>
      </c>
      <c r="D14749" s="2">
        <v>9748</v>
      </c>
      <c r="E14749" s="7">
        <v>2019</v>
      </c>
      <c r="F14749" s="5" t="s">
        <v>12553</v>
      </c>
      <c r="G14749">
        <v>1</v>
      </c>
      <c r="H14749" s="5" t="s">
        <v>5398</v>
      </c>
      <c r="I14749" s="6" t="s">
        <v>12566</v>
      </c>
      <c r="J14749" s="6" t="s">
        <v>12567</v>
      </c>
      <c r="K14749" s="17">
        <v>1</v>
      </c>
      <c r="L14749" s="17" t="s">
        <v>7732</v>
      </c>
      <c r="M14749" s="9"/>
      <c r="N14749" s="9"/>
      <c r="O14749" s="21"/>
      <c r="Q14749" s="29"/>
      <c r="U14749" s="17"/>
      <c r="V14749" s="2"/>
      <c r="Y14749" t="str">
        <f t="shared" si="924"/>
        <v/>
      </c>
      <c r="AA14749">
        <f t="shared" si="925"/>
        <v>1</v>
      </c>
      <c r="AC14749" s="7"/>
      <c r="AD14749" t="s">
        <v>12566</v>
      </c>
      <c r="AE14749">
        <f t="shared" si="926"/>
        <v>0</v>
      </c>
      <c r="AG14749" s="2"/>
      <c r="AI14749" s="7"/>
    </row>
    <row r="14750" spans="1:35" ht="11" customHeight="1" outlineLevel="1" x14ac:dyDescent="0.25">
      <c r="A14750" t="s">
        <v>1067</v>
      </c>
      <c r="C14750" s="2" t="s">
        <v>11983</v>
      </c>
      <c r="D14750" s="2">
        <v>974</v>
      </c>
      <c r="E14750" s="7">
        <v>2019</v>
      </c>
      <c r="F14750" s="5" t="s">
        <v>12554</v>
      </c>
      <c r="G14750">
        <v>1</v>
      </c>
      <c r="H14750" s="5" t="s">
        <v>5398</v>
      </c>
      <c r="I14750" s="6" t="s">
        <v>9223</v>
      </c>
      <c r="J14750" s="6" t="s">
        <v>7554</v>
      </c>
      <c r="K14750" s="17">
        <v>7</v>
      </c>
      <c r="L14750" s="17" t="s">
        <v>7732</v>
      </c>
      <c r="M14750" s="9"/>
      <c r="N14750" s="9"/>
      <c r="O14750" s="21"/>
      <c r="Q14750" s="29"/>
      <c r="U14750" s="17"/>
      <c r="V14750" s="2"/>
      <c r="Y14750" t="str">
        <f t="shared" si="924"/>
        <v/>
      </c>
      <c r="AA14750" t="str">
        <f t="shared" si="925"/>
        <v/>
      </c>
      <c r="AC14750" s="7"/>
      <c r="AD14750" t="s">
        <v>9223</v>
      </c>
      <c r="AE14750">
        <f t="shared" si="926"/>
        <v>0</v>
      </c>
      <c r="AG14750" s="2"/>
      <c r="AI14750" s="7"/>
    </row>
    <row r="14751" spans="1:35" ht="11" customHeight="1" outlineLevel="1" x14ac:dyDescent="0.25">
      <c r="A14751" t="s">
        <v>1067</v>
      </c>
      <c r="C14751" s="2" t="s">
        <v>11983</v>
      </c>
      <c r="D14751" s="2">
        <v>9750</v>
      </c>
      <c r="E14751" s="7">
        <v>2019</v>
      </c>
      <c r="F14751" s="5" t="s">
        <v>12554</v>
      </c>
      <c r="G14751">
        <v>1</v>
      </c>
      <c r="H14751" s="5" t="s">
        <v>5398</v>
      </c>
      <c r="I14751" s="6" t="s">
        <v>9223</v>
      </c>
      <c r="J14751" s="6" t="s">
        <v>7554</v>
      </c>
      <c r="K14751" s="17">
        <v>7</v>
      </c>
      <c r="L14751" s="17" t="s">
        <v>7732</v>
      </c>
      <c r="M14751" s="9"/>
      <c r="N14751" s="9"/>
      <c r="O14751" s="21"/>
      <c r="Q14751" s="29"/>
      <c r="U14751" s="17"/>
      <c r="V14751" s="2"/>
      <c r="Y14751" t="str">
        <f t="shared" si="924"/>
        <v/>
      </c>
      <c r="AA14751" t="str">
        <f t="shared" si="925"/>
        <v/>
      </c>
      <c r="AC14751" s="7"/>
      <c r="AD14751" t="s">
        <v>9223</v>
      </c>
      <c r="AE14751">
        <f t="shared" si="926"/>
        <v>0</v>
      </c>
      <c r="AG14751" s="2"/>
      <c r="AI14751" s="7"/>
    </row>
    <row r="14752" spans="1:35" ht="11" customHeight="1" outlineLevel="1" x14ac:dyDescent="0.25">
      <c r="A14752" t="s">
        <v>1067</v>
      </c>
      <c r="C14752" s="2" t="s">
        <v>11983</v>
      </c>
      <c r="D14752" s="2">
        <v>9751</v>
      </c>
      <c r="E14752" s="7">
        <v>2019</v>
      </c>
      <c r="F14752" s="5" t="s">
        <v>12554</v>
      </c>
      <c r="G14752">
        <v>1</v>
      </c>
      <c r="H14752" s="5" t="s">
        <v>5398</v>
      </c>
      <c r="I14752" s="6" t="s">
        <v>9223</v>
      </c>
      <c r="J14752" s="6" t="s">
        <v>7554</v>
      </c>
      <c r="K14752" s="17">
        <v>7</v>
      </c>
      <c r="L14752" s="17" t="s">
        <v>7732</v>
      </c>
      <c r="M14752" s="9"/>
      <c r="N14752" s="9"/>
      <c r="O14752" s="21"/>
      <c r="Q14752" s="29"/>
      <c r="U14752" s="17"/>
      <c r="V14752" s="2"/>
      <c r="Y14752" t="str">
        <f t="shared" si="924"/>
        <v/>
      </c>
      <c r="AA14752" t="str">
        <f t="shared" si="925"/>
        <v/>
      </c>
      <c r="AC14752" s="7"/>
      <c r="AD14752" t="s">
        <v>9223</v>
      </c>
      <c r="AE14752">
        <f t="shared" si="926"/>
        <v>0</v>
      </c>
      <c r="AG14752" s="2"/>
      <c r="AI14752" s="7"/>
    </row>
    <row r="14753" spans="1:49" ht="11" customHeight="1" outlineLevel="1" x14ac:dyDescent="0.25">
      <c r="A14753" t="s">
        <v>1067</v>
      </c>
      <c r="C14753" s="2" t="s">
        <v>11983</v>
      </c>
      <c r="D14753" s="2">
        <v>9752</v>
      </c>
      <c r="E14753" s="7">
        <v>2019</v>
      </c>
      <c r="F14753" s="5" t="s">
        <v>12554</v>
      </c>
      <c r="G14753">
        <v>1</v>
      </c>
      <c r="H14753" s="5" t="s">
        <v>5398</v>
      </c>
      <c r="I14753" s="6" t="s">
        <v>9223</v>
      </c>
      <c r="J14753" s="6" t="s">
        <v>7554</v>
      </c>
      <c r="K14753" s="17">
        <v>7</v>
      </c>
      <c r="L14753" s="17" t="s">
        <v>7732</v>
      </c>
      <c r="M14753" s="9"/>
      <c r="N14753" s="9"/>
      <c r="O14753" s="21"/>
      <c r="Q14753" s="29"/>
      <c r="U14753" s="17"/>
      <c r="V14753" s="2"/>
      <c r="Y14753" t="str">
        <f t="shared" si="924"/>
        <v/>
      </c>
      <c r="AA14753" t="str">
        <f t="shared" si="925"/>
        <v/>
      </c>
      <c r="AC14753" s="7"/>
      <c r="AD14753" t="s">
        <v>9223</v>
      </c>
      <c r="AE14753">
        <f t="shared" si="926"/>
        <v>0</v>
      </c>
      <c r="AG14753" s="2"/>
      <c r="AI14753" s="7"/>
    </row>
    <row r="14754" spans="1:49" ht="11" customHeight="1" outlineLevel="1" x14ac:dyDescent="0.25">
      <c r="A14754" t="s">
        <v>1067</v>
      </c>
      <c r="C14754" s="2" t="s">
        <v>11983</v>
      </c>
      <c r="D14754" s="2" t="s">
        <v>12568</v>
      </c>
      <c r="E14754" s="7">
        <v>2019</v>
      </c>
      <c r="F14754" s="5" t="s">
        <v>12548</v>
      </c>
      <c r="G14754">
        <v>1</v>
      </c>
      <c r="H14754" s="5" t="s">
        <v>5398</v>
      </c>
      <c r="I14754" s="6" t="s">
        <v>9223</v>
      </c>
      <c r="J14754" s="6" t="s">
        <v>7554</v>
      </c>
      <c r="K14754" s="17">
        <v>7</v>
      </c>
      <c r="L14754" s="17" t="s">
        <v>7732</v>
      </c>
      <c r="M14754" s="9"/>
      <c r="N14754" s="9"/>
      <c r="O14754" s="21"/>
      <c r="Q14754" s="29"/>
      <c r="U14754" s="17"/>
      <c r="V14754" s="2"/>
      <c r="Y14754" t="str">
        <f t="shared" si="924"/>
        <v/>
      </c>
      <c r="AA14754">
        <f t="shared" si="925"/>
        <v>1</v>
      </c>
      <c r="AC14754" s="7"/>
      <c r="AD14754" t="s">
        <v>9223</v>
      </c>
      <c r="AE14754">
        <f t="shared" si="926"/>
        <v>0</v>
      </c>
      <c r="AG14754" s="2"/>
      <c r="AI14754" s="7"/>
    </row>
    <row r="14755" spans="1:49" ht="11" customHeight="1" outlineLevel="1" x14ac:dyDescent="0.25">
      <c r="A14755" t="s">
        <v>1067</v>
      </c>
      <c r="C14755" s="2" t="s">
        <v>11983</v>
      </c>
      <c r="D14755" s="2">
        <v>9753</v>
      </c>
      <c r="E14755" s="7">
        <v>2019</v>
      </c>
      <c r="F14755" s="5" t="s">
        <v>12552</v>
      </c>
      <c r="G14755">
        <v>1</v>
      </c>
      <c r="H14755" s="5" t="s">
        <v>5398</v>
      </c>
      <c r="I14755" s="6" t="s">
        <v>9223</v>
      </c>
      <c r="J14755" s="6" t="s">
        <v>7554</v>
      </c>
      <c r="K14755" s="17">
        <v>7</v>
      </c>
      <c r="L14755" s="17" t="s">
        <v>7732</v>
      </c>
      <c r="M14755" s="9"/>
      <c r="N14755" s="9"/>
      <c r="O14755" s="21"/>
      <c r="Q14755" s="29"/>
      <c r="U14755" s="17"/>
      <c r="V14755" s="2"/>
      <c r="Y14755" t="str">
        <f t="shared" si="924"/>
        <v/>
      </c>
      <c r="AA14755" t="str">
        <f t="shared" si="925"/>
        <v/>
      </c>
      <c r="AC14755" s="7"/>
      <c r="AD14755" t="s">
        <v>9223</v>
      </c>
      <c r="AE14755">
        <f t="shared" si="926"/>
        <v>0</v>
      </c>
      <c r="AG14755" s="2"/>
      <c r="AI14755" s="7"/>
    </row>
    <row r="14756" spans="1:49" ht="11" customHeight="1" outlineLevel="1" x14ac:dyDescent="0.25">
      <c r="A14756" t="s">
        <v>1067</v>
      </c>
      <c r="C14756" s="2" t="s">
        <v>11983</v>
      </c>
      <c r="D14756" s="2" t="s">
        <v>12569</v>
      </c>
      <c r="E14756" s="7">
        <v>2019</v>
      </c>
      <c r="F14756" s="5" t="s">
        <v>12553</v>
      </c>
      <c r="G14756">
        <v>1</v>
      </c>
      <c r="H14756" s="5" t="s">
        <v>5398</v>
      </c>
      <c r="I14756" s="6" t="s">
        <v>9223</v>
      </c>
      <c r="J14756" s="6" t="s">
        <v>7554</v>
      </c>
      <c r="K14756" s="17">
        <v>7</v>
      </c>
      <c r="L14756" s="17" t="s">
        <v>7732</v>
      </c>
      <c r="M14756" s="9"/>
      <c r="N14756" s="9"/>
      <c r="O14756" s="21"/>
      <c r="Q14756" s="29"/>
      <c r="U14756" s="17"/>
      <c r="V14756" s="2"/>
      <c r="Y14756" t="str">
        <f t="shared" si="924"/>
        <v/>
      </c>
      <c r="AA14756">
        <f t="shared" si="925"/>
        <v>1</v>
      </c>
      <c r="AC14756" s="7"/>
      <c r="AD14756" t="s">
        <v>9223</v>
      </c>
      <c r="AE14756">
        <f t="shared" si="926"/>
        <v>0</v>
      </c>
      <c r="AG14756" s="2"/>
      <c r="AI14756" s="7"/>
    </row>
    <row r="14757" spans="1:49" ht="11" customHeight="1" outlineLevel="1" x14ac:dyDescent="0.25">
      <c r="A14757" t="s">
        <v>1067</v>
      </c>
      <c r="C14757" s="2" t="s">
        <v>11983</v>
      </c>
      <c r="D14757" s="2" t="s">
        <v>4062</v>
      </c>
      <c r="E14757" s="7">
        <v>2020</v>
      </c>
      <c r="F14757" s="5" t="s">
        <v>9940</v>
      </c>
      <c r="H14757" s="5" t="s">
        <v>5398</v>
      </c>
      <c r="I14757" s="6" t="s">
        <v>12049</v>
      </c>
      <c r="J14757" s="6"/>
      <c r="K14757" s="17">
        <v>3</v>
      </c>
      <c r="L14757" s="17" t="s">
        <v>7732</v>
      </c>
      <c r="M14757" s="9"/>
      <c r="N14757" s="9"/>
      <c r="O14757" s="21"/>
      <c r="Q14757" s="29"/>
      <c r="U14757" s="17"/>
      <c r="V14757" s="2"/>
      <c r="Y14757" t="str">
        <f t="shared" si="924"/>
        <v/>
      </c>
      <c r="AA14757">
        <f t="shared" si="925"/>
        <v>1</v>
      </c>
      <c r="AC14757" s="7"/>
      <c r="AD14757" t="s">
        <v>12049</v>
      </c>
      <c r="AE14757">
        <f t="shared" si="926"/>
        <v>0</v>
      </c>
      <c r="AG14757" s="2"/>
      <c r="AI14757" s="7"/>
    </row>
    <row r="14758" spans="1:49" ht="11" customHeight="1" x14ac:dyDescent="0.25">
      <c r="A14758" s="4" t="s">
        <v>21861</v>
      </c>
      <c r="B14758" t="s">
        <v>15979</v>
      </c>
      <c r="C14758" s="2" t="s">
        <v>12455</v>
      </c>
      <c r="E14758" s="7"/>
      <c r="F14758" s="5"/>
      <c r="H14758" s="5"/>
      <c r="I14758" s="6"/>
      <c r="J14758" s="6"/>
      <c r="K14758" s="17"/>
      <c r="L14758" s="17"/>
      <c r="M14758" s="9"/>
      <c r="N14758" s="9">
        <f>SUM(M14759:M14774)</f>
        <v>42.599999999999994</v>
      </c>
      <c r="O14758" s="21">
        <v>565</v>
      </c>
      <c r="P14758">
        <f>COUNTIF(L14759:L14774,"*")</f>
        <v>16</v>
      </c>
      <c r="Q14758" s="29">
        <f>P14758/O14758</f>
        <v>2.831858407079646E-2</v>
      </c>
      <c r="R14758">
        <f>COUNTIF(L14759:L14774,"Y")+COUNTIF(L14759:L14774,"S")</f>
        <v>16</v>
      </c>
      <c r="U14758" s="17" t="s">
        <v>7730</v>
      </c>
      <c r="V14758" s="2"/>
      <c r="W14758" t="s">
        <v>18506</v>
      </c>
      <c r="Y14758" t="str">
        <f t="shared" si="924"/>
        <v/>
      </c>
      <c r="AA14758" t="str">
        <f t="shared" si="925"/>
        <v/>
      </c>
      <c r="AC14758" s="7"/>
      <c r="AF14758">
        <f>COUNTIF(AE14759:AE14774,"1")</f>
        <v>0</v>
      </c>
      <c r="AG14758" s="2"/>
      <c r="AI14758" s="7"/>
      <c r="AJ14758">
        <f>COUNTIF($K14759:$K14774,"1")-COUNTIFS($K14759:$K14774,"1",$L14759:$L14774,"V")</f>
        <v>0</v>
      </c>
      <c r="AK14758">
        <f>COUNTIFS($K14759:$K14774,"1",$L14759:$L14774,"Y")+COUNTIFS($K14759:$K14774,"1",$L14759:$L14774,"s")</f>
        <v>0</v>
      </c>
      <c r="AL14758">
        <f>COUNTIF($K14759:$K14774,"2")-COUNTIFS($K14759:$K14774,"2",$L14759:$L14774,"V")</f>
        <v>0</v>
      </c>
      <c r="AM14758">
        <f>COUNTIFS($K14759:$K14774,"2",$L14759:$L14774,"Y")+COUNTIFS($K14759:$K14774,"2",$L14759:$L14774,"s")</f>
        <v>0</v>
      </c>
      <c r="AN14758">
        <f>COUNTIF($K14759:$K14774,"3")-COUNTIFS($K14759:$K14774,"3",$L14759:$L14774,"V")</f>
        <v>0</v>
      </c>
      <c r="AO14758">
        <f>COUNTIFS($K14759:$K14774,"3",$L14759:$L14774,"Y")+COUNTIFS($K14759:$K14774,"3",$L14759:$L14774,"s")</f>
        <v>0</v>
      </c>
      <c r="AP14758">
        <f>COUNTIF($K14759:$K14774,"4")-COUNTIFS($K14759:$K14774,"4",$L14759:$L14774,"V")</f>
        <v>0</v>
      </c>
      <c r="AQ14758">
        <f>COUNTIFS($K14759:$K14774,"4",$L14759:$L14774,"Y")+COUNTIFS($K14759:$K14774,"4",$L14759:$L14774,"s")</f>
        <v>0</v>
      </c>
      <c r="AR14758">
        <f>COUNTIF($K14759:$K14774,"5")-COUNTIFS($K14759:$K14774,"5",$L14759:$L14774,"V")</f>
        <v>0</v>
      </c>
      <c r="AS14758">
        <f>COUNTIFS($K14759:$K14774,"5",$L14759:$L14774,"Y")+COUNTIFS($K14759:$K14774,"5",$L14759:$L14774,"s")</f>
        <v>0</v>
      </c>
      <c r="AT14758">
        <f>COUNTIF($K14759:$K14774,"6")-COUNTIFS($K14759:$K14774,"6",$L14759:$L14774,"V")</f>
        <v>16</v>
      </c>
      <c r="AU14758">
        <f>COUNTIFS($K14759:$K14774,"6",$L14759:$L14774,"Y")+COUNTIFS($K14759:$K14774,"6",$L14759:$L14774,"s")</f>
        <v>16</v>
      </c>
      <c r="AV14758">
        <f>COUNTIF($K14759:$K14774,"7")-COUNTIFS($K14759:$K14774,"7",$L14759:$L14774,"V")</f>
        <v>0</v>
      </c>
      <c r="AW14758">
        <f>COUNTIFS($K14759:$K14774,"7",$L14759:$L14774,"Y")+COUNTIFS($K14759:$K14774,"7",$L14759:$L14774,"s")</f>
        <v>0</v>
      </c>
    </row>
    <row r="14759" spans="1:49" ht="11" customHeight="1" outlineLevel="1" x14ac:dyDescent="0.25">
      <c r="A14759" t="s">
        <v>15978</v>
      </c>
      <c r="C14759" s="2" t="s">
        <v>12455</v>
      </c>
      <c r="D14759" s="2">
        <v>1</v>
      </c>
      <c r="E14759" s="7">
        <v>1948</v>
      </c>
      <c r="F14759" s="5" t="s">
        <v>1530</v>
      </c>
      <c r="H14759" s="5" t="s">
        <v>15983</v>
      </c>
      <c r="I14759" s="6" t="s">
        <v>15981</v>
      </c>
      <c r="J14759" s="6" t="s">
        <v>7622</v>
      </c>
      <c r="K14759" s="17">
        <v>6</v>
      </c>
      <c r="L14759" s="17" t="s">
        <v>7730</v>
      </c>
      <c r="M14759" s="9">
        <v>1</v>
      </c>
      <c r="N14759" s="9"/>
      <c r="O14759" s="21"/>
      <c r="Q14759" s="29"/>
      <c r="U14759" s="17"/>
      <c r="V14759" s="2"/>
      <c r="Y14759" t="str">
        <f t="shared" si="924"/>
        <v/>
      </c>
      <c r="AA14759" t="str">
        <f t="shared" si="925"/>
        <v/>
      </c>
      <c r="AC14759" s="7"/>
      <c r="AD14759" t="s">
        <v>15981</v>
      </c>
      <c r="AE14759">
        <f t="shared" ref="AE14759:AE14774" si="927">COUNTIF(I14759,"*Fuji*")</f>
        <v>0</v>
      </c>
      <c r="AG14759" s="2"/>
      <c r="AI14759" s="7"/>
    </row>
    <row r="14760" spans="1:49" ht="11" customHeight="1" outlineLevel="1" x14ac:dyDescent="0.25">
      <c r="A14760" t="s">
        <v>15978</v>
      </c>
      <c r="C14760" s="2" t="s">
        <v>12455</v>
      </c>
      <c r="D14760" s="2">
        <v>2</v>
      </c>
      <c r="E14760" s="7">
        <v>1948</v>
      </c>
      <c r="F14760" s="5" t="s">
        <v>1099</v>
      </c>
      <c r="H14760" s="5" t="s">
        <v>15982</v>
      </c>
      <c r="I14760" s="6" t="s">
        <v>15981</v>
      </c>
      <c r="J14760" s="6" t="s">
        <v>7622</v>
      </c>
      <c r="K14760" s="17">
        <v>6</v>
      </c>
      <c r="L14760" s="17" t="s">
        <v>7730</v>
      </c>
      <c r="M14760" s="9">
        <v>1</v>
      </c>
      <c r="N14760" s="9"/>
      <c r="O14760" s="21"/>
      <c r="Q14760" s="29"/>
      <c r="U14760" s="17"/>
      <c r="V14760" s="2"/>
      <c r="Y14760" t="str">
        <f t="shared" si="924"/>
        <v/>
      </c>
      <c r="AA14760" t="str">
        <f t="shared" si="925"/>
        <v/>
      </c>
      <c r="AC14760" s="7"/>
      <c r="AD14760" t="s">
        <v>15981</v>
      </c>
      <c r="AE14760">
        <f t="shared" si="927"/>
        <v>0</v>
      </c>
      <c r="AG14760" s="2"/>
      <c r="AI14760" s="7"/>
    </row>
    <row r="14761" spans="1:49" ht="11" customHeight="1" outlineLevel="1" x14ac:dyDescent="0.25">
      <c r="A14761" t="s">
        <v>15978</v>
      </c>
      <c r="C14761" s="2" t="s">
        <v>12455</v>
      </c>
      <c r="D14761" s="2">
        <v>3</v>
      </c>
      <c r="E14761" s="7">
        <v>1948</v>
      </c>
      <c r="F14761" s="5" t="s">
        <v>637</v>
      </c>
      <c r="H14761" s="5" t="s">
        <v>15980</v>
      </c>
      <c r="I14761" s="6" t="s">
        <v>15981</v>
      </c>
      <c r="J14761" s="6" t="s">
        <v>7622</v>
      </c>
      <c r="K14761" s="17">
        <v>6</v>
      </c>
      <c r="L14761" s="17" t="s">
        <v>7730</v>
      </c>
      <c r="M14761" s="9">
        <v>1</v>
      </c>
      <c r="N14761" s="9"/>
      <c r="O14761" s="21"/>
      <c r="Q14761" s="29"/>
      <c r="U14761" s="17"/>
      <c r="V14761" s="2"/>
      <c r="Y14761" t="str">
        <f t="shared" si="924"/>
        <v/>
      </c>
      <c r="AA14761" t="str">
        <f t="shared" si="925"/>
        <v/>
      </c>
      <c r="AC14761" s="7"/>
      <c r="AD14761" t="s">
        <v>15981</v>
      </c>
      <c r="AE14761">
        <f t="shared" si="927"/>
        <v>0</v>
      </c>
      <c r="AG14761" s="2"/>
      <c r="AI14761" s="7"/>
    </row>
    <row r="14762" spans="1:49" ht="11" customHeight="1" outlineLevel="1" x14ac:dyDescent="0.25">
      <c r="A14762" t="s">
        <v>15978</v>
      </c>
      <c r="C14762" s="2" t="s">
        <v>12455</v>
      </c>
      <c r="D14762" s="2">
        <v>5</v>
      </c>
      <c r="E14762" s="7">
        <v>1956</v>
      </c>
      <c r="F14762" s="5" t="s">
        <v>15985</v>
      </c>
      <c r="H14762" s="5" t="s">
        <v>15983</v>
      </c>
      <c r="I14762" s="6" t="s">
        <v>15981</v>
      </c>
      <c r="J14762" s="6" t="s">
        <v>15984</v>
      </c>
      <c r="K14762" s="17">
        <v>6</v>
      </c>
      <c r="L14762" s="17" t="s">
        <v>7730</v>
      </c>
      <c r="M14762" s="9">
        <v>4.5</v>
      </c>
      <c r="N14762" s="9"/>
      <c r="O14762" s="21"/>
      <c r="Q14762" s="29"/>
      <c r="U14762" s="17"/>
      <c r="V14762" s="2"/>
      <c r="Y14762" t="str">
        <f t="shared" si="924"/>
        <v/>
      </c>
      <c r="AA14762" t="str">
        <f t="shared" si="925"/>
        <v/>
      </c>
      <c r="AC14762" s="7"/>
      <c r="AD14762" t="s">
        <v>15981</v>
      </c>
      <c r="AE14762">
        <f t="shared" si="927"/>
        <v>0</v>
      </c>
      <c r="AG14762" s="2"/>
      <c r="AI14762" s="7"/>
    </row>
    <row r="14763" spans="1:49" ht="11" customHeight="1" outlineLevel="1" x14ac:dyDescent="0.25">
      <c r="A14763" t="s">
        <v>15978</v>
      </c>
      <c r="C14763" s="2" t="s">
        <v>12455</v>
      </c>
      <c r="D14763" s="2">
        <v>6</v>
      </c>
      <c r="E14763" s="7">
        <v>1967</v>
      </c>
      <c r="F14763" s="5" t="s">
        <v>15987</v>
      </c>
      <c r="H14763" s="5" t="s">
        <v>15982</v>
      </c>
      <c r="I14763" s="6" t="s">
        <v>15981</v>
      </c>
      <c r="J14763" s="6" t="s">
        <v>15986</v>
      </c>
      <c r="K14763" s="17">
        <v>6</v>
      </c>
      <c r="L14763" s="17" t="s">
        <v>7730</v>
      </c>
      <c r="M14763" s="9">
        <v>2</v>
      </c>
      <c r="N14763" s="9"/>
      <c r="O14763" s="21"/>
      <c r="Q14763" s="29"/>
      <c r="U14763" s="17"/>
      <c r="V14763" s="2"/>
      <c r="Y14763" t="str">
        <f t="shared" si="924"/>
        <v/>
      </c>
      <c r="AA14763" t="str">
        <f t="shared" si="925"/>
        <v/>
      </c>
      <c r="AC14763" s="7"/>
      <c r="AD14763" t="s">
        <v>15981</v>
      </c>
      <c r="AE14763">
        <f t="shared" si="927"/>
        <v>0</v>
      </c>
      <c r="AG14763" s="2"/>
      <c r="AI14763" s="7"/>
    </row>
    <row r="14764" spans="1:49" ht="11" customHeight="1" outlineLevel="1" x14ac:dyDescent="0.25">
      <c r="A14764" t="s">
        <v>15978</v>
      </c>
      <c r="C14764" s="2" t="s">
        <v>12455</v>
      </c>
      <c r="D14764" s="2">
        <v>7</v>
      </c>
      <c r="E14764" s="7">
        <v>1967</v>
      </c>
      <c r="F14764" s="5" t="s">
        <v>15988</v>
      </c>
      <c r="H14764" s="5" t="s">
        <v>15980</v>
      </c>
      <c r="I14764" s="6" t="s">
        <v>15981</v>
      </c>
      <c r="J14764" s="6" t="s">
        <v>15986</v>
      </c>
      <c r="K14764" s="17">
        <v>6</v>
      </c>
      <c r="L14764" s="17" t="s">
        <v>7730</v>
      </c>
      <c r="M14764" s="9">
        <v>2</v>
      </c>
      <c r="N14764" s="9"/>
      <c r="O14764" s="21"/>
      <c r="Q14764" s="29"/>
      <c r="U14764" s="17"/>
      <c r="V14764" s="2"/>
      <c r="Y14764" t="str">
        <f t="shared" si="924"/>
        <v/>
      </c>
      <c r="AA14764" t="str">
        <f t="shared" si="925"/>
        <v/>
      </c>
      <c r="AC14764" s="7"/>
      <c r="AD14764" t="s">
        <v>15981</v>
      </c>
      <c r="AE14764">
        <f t="shared" si="927"/>
        <v>0</v>
      </c>
      <c r="AG14764" s="2"/>
      <c r="AI14764" s="7"/>
    </row>
    <row r="14765" spans="1:49" ht="11" customHeight="1" outlineLevel="1" x14ac:dyDescent="0.25">
      <c r="A14765" t="s">
        <v>15978</v>
      </c>
      <c r="C14765" s="2" t="s">
        <v>12455</v>
      </c>
      <c r="D14765" s="2">
        <v>8</v>
      </c>
      <c r="E14765" s="7">
        <v>1967</v>
      </c>
      <c r="F14765" s="5" t="s">
        <v>15989</v>
      </c>
      <c r="H14765" s="5" t="s">
        <v>15983</v>
      </c>
      <c r="I14765" s="6" t="s">
        <v>15981</v>
      </c>
      <c r="J14765" s="6" t="s">
        <v>15986</v>
      </c>
      <c r="K14765" s="17">
        <v>6</v>
      </c>
      <c r="L14765" s="17" t="s">
        <v>7730</v>
      </c>
      <c r="M14765" s="9">
        <v>2</v>
      </c>
      <c r="N14765" s="9"/>
      <c r="O14765" s="21"/>
      <c r="Q14765" s="29"/>
      <c r="U14765" s="17"/>
      <c r="V14765" s="2"/>
      <c r="Y14765" t="str">
        <f t="shared" si="924"/>
        <v/>
      </c>
      <c r="AA14765" t="str">
        <f t="shared" si="925"/>
        <v/>
      </c>
      <c r="AC14765" s="7"/>
      <c r="AD14765" t="s">
        <v>15981</v>
      </c>
      <c r="AE14765">
        <f t="shared" si="927"/>
        <v>0</v>
      </c>
      <c r="AG14765" s="2"/>
      <c r="AI14765" s="7"/>
    </row>
    <row r="14766" spans="1:49" ht="11" customHeight="1" outlineLevel="1" x14ac:dyDescent="0.25">
      <c r="A14766" t="s">
        <v>15978</v>
      </c>
      <c r="C14766" s="2" t="s">
        <v>12455</v>
      </c>
      <c r="D14766" s="2">
        <v>15</v>
      </c>
      <c r="E14766" s="7">
        <v>1970</v>
      </c>
      <c r="F14766" s="5" t="s">
        <v>5139</v>
      </c>
      <c r="H14766" s="5" t="s">
        <v>5398</v>
      </c>
      <c r="I14766" s="6" t="s">
        <v>15981</v>
      </c>
      <c r="J14766" s="6" t="s">
        <v>15990</v>
      </c>
      <c r="K14766" s="17">
        <v>6</v>
      </c>
      <c r="L14766" s="17" t="s">
        <v>7730</v>
      </c>
      <c r="M14766" s="9">
        <v>2.2000000000000002</v>
      </c>
      <c r="N14766" s="9"/>
      <c r="O14766" s="21"/>
      <c r="Q14766" s="29"/>
      <c r="U14766" s="17"/>
      <c r="V14766" s="2"/>
      <c r="Y14766" t="str">
        <f t="shared" si="924"/>
        <v/>
      </c>
      <c r="AA14766" t="str">
        <f t="shared" si="925"/>
        <v/>
      </c>
      <c r="AC14766" s="7"/>
      <c r="AD14766" t="s">
        <v>15981</v>
      </c>
      <c r="AE14766">
        <f t="shared" si="927"/>
        <v>0</v>
      </c>
      <c r="AG14766" s="2"/>
      <c r="AI14766" s="7"/>
    </row>
    <row r="14767" spans="1:49" ht="11" customHeight="1" outlineLevel="1" x14ac:dyDescent="0.25">
      <c r="A14767" t="s">
        <v>15978</v>
      </c>
      <c r="C14767" s="2" t="s">
        <v>12455</v>
      </c>
      <c r="D14767" s="2">
        <v>16</v>
      </c>
      <c r="E14767" s="7">
        <v>1970</v>
      </c>
      <c r="F14767" s="5" t="s">
        <v>5138</v>
      </c>
      <c r="H14767" s="5" t="s">
        <v>5398</v>
      </c>
      <c r="I14767" s="6" t="s">
        <v>15981</v>
      </c>
      <c r="J14767" s="6" t="s">
        <v>15990</v>
      </c>
      <c r="K14767" s="17">
        <v>6</v>
      </c>
      <c r="L14767" s="17" t="s">
        <v>7730</v>
      </c>
      <c r="M14767" s="9">
        <v>2.2000000000000002</v>
      </c>
      <c r="N14767" s="9"/>
      <c r="O14767" s="21"/>
      <c r="Q14767" s="29"/>
      <c r="U14767" s="17"/>
      <c r="V14767" s="2"/>
      <c r="Y14767" t="str">
        <f t="shared" si="924"/>
        <v/>
      </c>
      <c r="AA14767" t="str">
        <f t="shared" si="925"/>
        <v/>
      </c>
      <c r="AC14767" s="7"/>
      <c r="AD14767" t="s">
        <v>15981</v>
      </c>
      <c r="AE14767">
        <f t="shared" si="927"/>
        <v>0</v>
      </c>
      <c r="AG14767" s="2"/>
      <c r="AI14767" s="7"/>
    </row>
    <row r="14768" spans="1:49" ht="11" customHeight="1" outlineLevel="1" x14ac:dyDescent="0.25">
      <c r="A14768" t="s">
        <v>15978</v>
      </c>
      <c r="C14768" s="2" t="s">
        <v>12455</v>
      </c>
      <c r="D14768" s="2">
        <v>17</v>
      </c>
      <c r="E14768" s="7">
        <v>1970</v>
      </c>
      <c r="F14768" s="5" t="s">
        <v>5140</v>
      </c>
      <c r="H14768" s="5" t="s">
        <v>5398</v>
      </c>
      <c r="I14768" s="6" t="s">
        <v>15981</v>
      </c>
      <c r="J14768" s="6" t="s">
        <v>15990</v>
      </c>
      <c r="K14768" s="17">
        <v>6</v>
      </c>
      <c r="L14768" s="17" t="s">
        <v>7730</v>
      </c>
      <c r="M14768" s="9">
        <v>2.2000000000000002</v>
      </c>
      <c r="N14768" s="9"/>
      <c r="O14768" s="21"/>
      <c r="Q14768" s="29"/>
      <c r="U14768" s="17"/>
      <c r="V14768" s="2"/>
      <c r="Y14768" t="str">
        <f t="shared" si="924"/>
        <v/>
      </c>
      <c r="AA14768" t="str">
        <f t="shared" si="925"/>
        <v/>
      </c>
      <c r="AC14768" s="7"/>
      <c r="AD14768" t="s">
        <v>15981</v>
      </c>
      <c r="AE14768">
        <f t="shared" si="927"/>
        <v>0</v>
      </c>
      <c r="AG14768" s="2"/>
      <c r="AI14768" s="7"/>
    </row>
    <row r="14769" spans="1:49" ht="11" customHeight="1" outlineLevel="1" x14ac:dyDescent="0.25">
      <c r="A14769" t="s">
        <v>15978</v>
      </c>
      <c r="C14769" s="2" t="s">
        <v>12455</v>
      </c>
      <c r="D14769" s="2">
        <v>26</v>
      </c>
      <c r="E14769" s="7">
        <v>1972</v>
      </c>
      <c r="F14769" s="5" t="s">
        <v>5139</v>
      </c>
      <c r="H14769" s="5" t="s">
        <v>5398</v>
      </c>
      <c r="I14769" s="6" t="s">
        <v>15981</v>
      </c>
      <c r="J14769" s="6" t="s">
        <v>15539</v>
      </c>
      <c r="K14769" s="17">
        <v>6</v>
      </c>
      <c r="L14769" s="17" t="s">
        <v>7730</v>
      </c>
      <c r="M14769" s="9">
        <v>1.5</v>
      </c>
      <c r="N14769" s="9"/>
      <c r="O14769" s="21"/>
      <c r="Q14769" s="29"/>
      <c r="U14769" s="17"/>
      <c r="V14769" s="2"/>
      <c r="Y14769" t="str">
        <f t="shared" si="924"/>
        <v/>
      </c>
      <c r="AA14769" t="str">
        <f t="shared" si="925"/>
        <v/>
      </c>
      <c r="AC14769" s="7"/>
      <c r="AD14769" t="s">
        <v>15981</v>
      </c>
      <c r="AE14769">
        <f t="shared" si="927"/>
        <v>0</v>
      </c>
      <c r="AG14769" s="2"/>
      <c r="AI14769" s="7"/>
    </row>
    <row r="14770" spans="1:49" ht="11" customHeight="1" outlineLevel="1" x14ac:dyDescent="0.25">
      <c r="A14770" t="s">
        <v>15978</v>
      </c>
      <c r="C14770" s="2" t="s">
        <v>12455</v>
      </c>
      <c r="D14770" s="2">
        <v>27</v>
      </c>
      <c r="E14770" s="7">
        <v>1972</v>
      </c>
      <c r="F14770" s="5" t="s">
        <v>5138</v>
      </c>
      <c r="H14770" s="5" t="s">
        <v>5398</v>
      </c>
      <c r="I14770" s="6" t="s">
        <v>15981</v>
      </c>
      <c r="J14770" s="6" t="s">
        <v>15539</v>
      </c>
      <c r="K14770" s="17">
        <v>6</v>
      </c>
      <c r="L14770" s="17" t="s">
        <v>7730</v>
      </c>
      <c r="M14770" s="9">
        <v>1.5</v>
      </c>
      <c r="N14770" s="9"/>
      <c r="O14770" s="21"/>
      <c r="Q14770" s="29"/>
      <c r="U14770" s="17"/>
      <c r="V14770" s="2"/>
      <c r="Y14770" t="str">
        <f t="shared" si="924"/>
        <v/>
      </c>
      <c r="AA14770" t="str">
        <f t="shared" si="925"/>
        <v/>
      </c>
      <c r="AC14770" s="7"/>
      <c r="AD14770" t="s">
        <v>15981</v>
      </c>
      <c r="AE14770">
        <f t="shared" si="927"/>
        <v>0</v>
      </c>
      <c r="AG14770" s="2"/>
      <c r="AI14770" s="7"/>
    </row>
    <row r="14771" spans="1:49" ht="11" customHeight="1" outlineLevel="1" x14ac:dyDescent="0.25">
      <c r="A14771" t="s">
        <v>15978</v>
      </c>
      <c r="C14771" s="2" t="s">
        <v>12455</v>
      </c>
      <c r="D14771" s="2">
        <v>28</v>
      </c>
      <c r="E14771" s="7">
        <v>1972</v>
      </c>
      <c r="F14771" s="5" t="s">
        <v>5239</v>
      </c>
      <c r="H14771" s="5" t="s">
        <v>5398</v>
      </c>
      <c r="I14771" s="6" t="s">
        <v>15981</v>
      </c>
      <c r="J14771" s="6" t="s">
        <v>15539</v>
      </c>
      <c r="K14771" s="17">
        <v>6</v>
      </c>
      <c r="L14771" s="17" t="s">
        <v>7730</v>
      </c>
      <c r="M14771" s="9">
        <v>1.5</v>
      </c>
      <c r="N14771" s="9"/>
      <c r="O14771" s="21"/>
      <c r="Q14771" s="29"/>
      <c r="U14771" s="17"/>
      <c r="V14771" s="2"/>
      <c r="Y14771" t="str">
        <f t="shared" si="924"/>
        <v/>
      </c>
      <c r="AA14771" t="str">
        <f t="shared" si="925"/>
        <v/>
      </c>
      <c r="AC14771" s="7"/>
      <c r="AD14771" t="s">
        <v>15981</v>
      </c>
      <c r="AE14771">
        <f t="shared" si="927"/>
        <v>0</v>
      </c>
      <c r="AG14771" s="2"/>
      <c r="AI14771" s="7"/>
    </row>
    <row r="14772" spans="1:49" ht="11" customHeight="1" outlineLevel="1" x14ac:dyDescent="0.25">
      <c r="A14772" t="s">
        <v>15978</v>
      </c>
      <c r="C14772" s="2" t="s">
        <v>12455</v>
      </c>
      <c r="D14772" s="2">
        <v>153</v>
      </c>
      <c r="E14772" s="7">
        <v>1988</v>
      </c>
      <c r="F14772" s="5" t="s">
        <v>5139</v>
      </c>
      <c r="H14772" s="5" t="s">
        <v>5398</v>
      </c>
      <c r="I14772" s="6" t="s">
        <v>15981</v>
      </c>
      <c r="J14772" s="6" t="s">
        <v>15991</v>
      </c>
      <c r="K14772" s="17">
        <v>6</v>
      </c>
      <c r="L14772" s="17" t="s">
        <v>7730</v>
      </c>
      <c r="M14772" s="9">
        <v>3</v>
      </c>
      <c r="N14772" s="9"/>
      <c r="O14772" s="21"/>
      <c r="Q14772" s="29"/>
      <c r="U14772" s="17"/>
      <c r="V14772" s="2"/>
      <c r="Y14772" t="str">
        <f t="shared" si="924"/>
        <v/>
      </c>
      <c r="AA14772" t="str">
        <f t="shared" si="925"/>
        <v/>
      </c>
      <c r="AC14772" s="7"/>
      <c r="AD14772" t="s">
        <v>15981</v>
      </c>
      <c r="AE14772">
        <f t="shared" si="927"/>
        <v>0</v>
      </c>
      <c r="AG14772" s="2"/>
      <c r="AI14772" s="7"/>
    </row>
    <row r="14773" spans="1:49" ht="11" customHeight="1" outlineLevel="1" x14ac:dyDescent="0.25">
      <c r="A14773" t="s">
        <v>15978</v>
      </c>
      <c r="C14773" s="2" t="s">
        <v>12455</v>
      </c>
      <c r="D14773" s="2" t="s">
        <v>15993</v>
      </c>
      <c r="E14773" s="7">
        <v>1998</v>
      </c>
      <c r="F14773" s="5" t="s">
        <v>15994</v>
      </c>
      <c r="H14773" s="5" t="s">
        <v>5398</v>
      </c>
      <c r="I14773" s="6" t="s">
        <v>15995</v>
      </c>
      <c r="J14773" s="6" t="s">
        <v>15992</v>
      </c>
      <c r="K14773" s="17">
        <v>6</v>
      </c>
      <c r="L14773" s="17" t="s">
        <v>7730</v>
      </c>
      <c r="M14773" s="9">
        <v>7</v>
      </c>
      <c r="N14773" s="9"/>
      <c r="O14773" s="21"/>
      <c r="Q14773" s="29"/>
      <c r="U14773" s="17"/>
      <c r="V14773" s="2"/>
      <c r="Y14773" t="str">
        <f t="shared" ref="Y14773:Y14836" si="928">IF(COUNTIF(F14773,"*fdc*"),1,"")</f>
        <v/>
      </c>
      <c r="AA14773">
        <f t="shared" ref="AA14773:AA14836" si="929">IF(COUNTIF(F14773,"*s/s*"),1,"")</f>
        <v>1</v>
      </c>
      <c r="AC14773" s="7"/>
      <c r="AD14773" t="s">
        <v>15995</v>
      </c>
      <c r="AE14773">
        <f t="shared" si="927"/>
        <v>0</v>
      </c>
      <c r="AG14773" s="2"/>
      <c r="AI14773" s="7"/>
    </row>
    <row r="14774" spans="1:49" ht="11" customHeight="1" outlineLevel="1" x14ac:dyDescent="0.25">
      <c r="A14774" t="s">
        <v>15978</v>
      </c>
      <c r="C14774" s="2" t="s">
        <v>12455</v>
      </c>
      <c r="D14774" s="2" t="s">
        <v>15996</v>
      </c>
      <c r="E14774" s="7">
        <v>2012</v>
      </c>
      <c r="F14774" s="5" t="s">
        <v>15997</v>
      </c>
      <c r="H14774" s="5" t="s">
        <v>5398</v>
      </c>
      <c r="I14774" s="6" t="s">
        <v>15981</v>
      </c>
      <c r="J14774" s="6" t="s">
        <v>7078</v>
      </c>
      <c r="K14774" s="17">
        <v>6</v>
      </c>
      <c r="L14774" s="17" t="s">
        <v>7730</v>
      </c>
      <c r="M14774" s="9">
        <v>8</v>
      </c>
      <c r="N14774" s="9"/>
      <c r="O14774" s="21"/>
      <c r="Q14774" s="29"/>
      <c r="U14774" s="17"/>
      <c r="V14774" s="2"/>
      <c r="Y14774" t="str">
        <f t="shared" si="928"/>
        <v/>
      </c>
      <c r="AA14774">
        <f t="shared" si="929"/>
        <v>1</v>
      </c>
      <c r="AC14774" s="7"/>
      <c r="AD14774" t="s">
        <v>15981</v>
      </c>
      <c r="AE14774">
        <f t="shared" si="927"/>
        <v>0</v>
      </c>
      <c r="AG14774" s="2"/>
      <c r="AI14774" s="7"/>
    </row>
    <row r="14775" spans="1:49" ht="11" customHeight="1" x14ac:dyDescent="0.25">
      <c r="A14775" t="s">
        <v>15998</v>
      </c>
      <c r="B14775" t="s">
        <v>15623</v>
      </c>
      <c r="C14775" s="2" t="s">
        <v>12455</v>
      </c>
      <c r="E14775" s="7"/>
      <c r="F14775" s="5"/>
      <c r="H14775" s="5"/>
      <c r="I14775" s="6"/>
      <c r="J14775" s="6"/>
      <c r="K14775" s="17"/>
      <c r="L14775" s="17"/>
      <c r="M14775" s="9"/>
      <c r="N14775" s="9">
        <f>SUM(M14776:M14869)</f>
        <v>143.45000000000005</v>
      </c>
      <c r="O14775" s="21">
        <v>2355</v>
      </c>
      <c r="P14775">
        <f>COUNTIF(L14776:L14869,"*")</f>
        <v>94</v>
      </c>
      <c r="Q14775" s="29">
        <f>P14775/O14775</f>
        <v>3.9915074309978767E-2</v>
      </c>
      <c r="R14775">
        <f>COUNTIF(L14776:L14869,"Y")+COUNTIF(L14776:L14869,"S")</f>
        <v>44</v>
      </c>
      <c r="U14775" s="17" t="s">
        <v>7730</v>
      </c>
      <c r="V14775" s="2"/>
      <c r="W14775" t="s">
        <v>18608</v>
      </c>
      <c r="Y14775" t="str">
        <f t="shared" si="928"/>
        <v/>
      </c>
      <c r="AA14775" t="str">
        <f t="shared" si="929"/>
        <v/>
      </c>
      <c r="AC14775" s="7"/>
      <c r="AF14775">
        <f>COUNTIF(AE14776:AE14869,"1")</f>
        <v>0</v>
      </c>
      <c r="AG14775" s="2"/>
      <c r="AI14775" s="7"/>
      <c r="AJ14775">
        <f>COUNTIF($K14776:$K14869,"1")-COUNTIFS($K14776:$K14869,"1",$L14776:$L14869,"V")</f>
        <v>9</v>
      </c>
      <c r="AK14775">
        <f>COUNTIFS($K14776:$K14869,"1",$L14776:$L14869,"Y")+COUNTIFS($K14776:$K14869,"1",$L14776:$L14869,"s")</f>
        <v>8</v>
      </c>
      <c r="AL14775">
        <f>COUNTIF($K14776:$K14869,"2")-COUNTIFS($K14776:$K14869,"2",$L14776:$L14869,"V")</f>
        <v>4</v>
      </c>
      <c r="AM14775">
        <f>COUNTIFS($K14776:$K14869,"2",$L14776:$L14869,"Y")+COUNTIFS($K14776:$K14869,"2",$L14776:$L14869,"s")</f>
        <v>4</v>
      </c>
      <c r="AN14775">
        <f>COUNTIF($K14776:$K14869,"3")-COUNTIFS($K14776:$K14869,"3",$L14776:$L14869,"V")</f>
        <v>25</v>
      </c>
      <c r="AO14775">
        <f>COUNTIFS($K14776:$K14869,"3",$L14776:$L14869,"Y")+COUNTIFS($K14776:$K14869,"3",$L14776:$L14869,"s")</f>
        <v>11</v>
      </c>
      <c r="AP14775">
        <f>COUNTIF($K14776:$K14869,"4")-COUNTIFS($K14776:$K14869,"4",$L14776:$L14869,"V")</f>
        <v>0</v>
      </c>
      <c r="AQ14775">
        <f>COUNTIFS($K14776:$K14869,"4",$L14776:$L14869,"Y")+COUNTIFS($K14776:$K14869,"4",$L14776:$L14869,"s")</f>
        <v>0</v>
      </c>
      <c r="AR14775">
        <f>COUNTIF($K14776:$K14869,"5")-COUNTIFS($K14776:$K14869,"5",$L14776:$L14869,"V")</f>
        <v>18</v>
      </c>
      <c r="AS14775">
        <f>COUNTIFS($K14776:$K14869,"5",$L14776:$L14869,"Y")+COUNTIFS($K14776:$K14869,"5",$L14776:$L14869,"s")</f>
        <v>4</v>
      </c>
      <c r="AT14775">
        <f>COUNTIF($K14776:$K14869,"6")-COUNTIFS($K14776:$K14869,"6",$L14776:$L14869,"V")</f>
        <v>38</v>
      </c>
      <c r="AU14775">
        <f>COUNTIFS($K14776:$K14869,"6",$L14776:$L14869,"Y")+COUNTIFS($K14776:$K14869,"6",$L14776:$L14869,"s")</f>
        <v>17</v>
      </c>
      <c r="AV14775">
        <f>COUNTIF($K14776:$K14869,"7")-COUNTIFS($K14776:$K14869,"7",$L14776:$L14869,"V")</f>
        <v>0</v>
      </c>
      <c r="AW14775">
        <f>COUNTIFS($K14776:$K14869,"7",$L14776:$L14869,"Y")+COUNTIFS($K14776:$K14869,"7",$L14776:$L14869,"s")</f>
        <v>0</v>
      </c>
    </row>
    <row r="14776" spans="1:49" ht="11" customHeight="1" outlineLevel="1" x14ac:dyDescent="0.25">
      <c r="A14776" t="s">
        <v>1972</v>
      </c>
      <c r="C14776" s="2" t="s">
        <v>12455</v>
      </c>
      <c r="D14776" s="2">
        <v>50</v>
      </c>
      <c r="E14776" s="7">
        <v>1897</v>
      </c>
      <c r="F14776" s="5" t="s">
        <v>2658</v>
      </c>
      <c r="H14776" s="5" t="s">
        <v>1973</v>
      </c>
      <c r="I14776" s="6" t="s">
        <v>1974</v>
      </c>
      <c r="J14776" s="6" t="s">
        <v>15999</v>
      </c>
      <c r="K14776" s="17">
        <v>1</v>
      </c>
      <c r="L14776" s="17" t="s">
        <v>7730</v>
      </c>
      <c r="M14776" s="9">
        <v>22</v>
      </c>
      <c r="N14776" s="9"/>
      <c r="O14776" s="21"/>
      <c r="Q14776" s="29"/>
      <c r="S14776">
        <v>1</v>
      </c>
      <c r="T14776">
        <v>1</v>
      </c>
      <c r="U14776" s="17"/>
      <c r="V14776" s="2">
        <v>50</v>
      </c>
      <c r="Y14776" t="str">
        <f t="shared" si="928"/>
        <v/>
      </c>
      <c r="AA14776" t="str">
        <f t="shared" si="929"/>
        <v/>
      </c>
      <c r="AC14776" s="7"/>
      <c r="AD14776" t="s">
        <v>1974</v>
      </c>
      <c r="AE14776">
        <f t="shared" ref="AE14776:AE14807" si="930">COUNTIF(I14776,"*Fuji*")</f>
        <v>0</v>
      </c>
      <c r="AG14776" s="2"/>
      <c r="AH14776" t="s">
        <v>4619</v>
      </c>
      <c r="AI14776" s="7" t="s">
        <v>4620</v>
      </c>
    </row>
    <row r="14777" spans="1:49" ht="11" customHeight="1" outlineLevel="1" x14ac:dyDescent="0.25">
      <c r="A14777" t="s">
        <v>1972</v>
      </c>
      <c r="C14777" s="2" t="s">
        <v>12455</v>
      </c>
      <c r="D14777" s="2">
        <v>52</v>
      </c>
      <c r="E14777" s="7">
        <v>1897</v>
      </c>
      <c r="F14777" s="5" t="s">
        <v>4611</v>
      </c>
      <c r="H14777" s="5" t="s">
        <v>1975</v>
      </c>
      <c r="I14777" s="6" t="s">
        <v>1976</v>
      </c>
      <c r="J14777" s="6" t="s">
        <v>15999</v>
      </c>
      <c r="K14777" s="17">
        <v>5</v>
      </c>
      <c r="L14777" s="17" t="s">
        <v>7732</v>
      </c>
      <c r="M14777" s="9"/>
      <c r="N14777" s="9"/>
      <c r="O14777" s="21"/>
      <c r="Q14777" s="29"/>
      <c r="U14777" s="17"/>
      <c r="V14777" s="2">
        <v>52</v>
      </c>
      <c r="Y14777" t="str">
        <f t="shared" si="928"/>
        <v/>
      </c>
      <c r="AA14777" t="str">
        <f t="shared" si="929"/>
        <v/>
      </c>
      <c r="AC14777" s="7"/>
      <c r="AD14777" t="s">
        <v>1976</v>
      </c>
      <c r="AE14777">
        <f t="shared" si="930"/>
        <v>0</v>
      </c>
      <c r="AG14777" s="2"/>
      <c r="AH14777" t="s">
        <v>4619</v>
      </c>
      <c r="AI14777" s="7" t="s">
        <v>4620</v>
      </c>
    </row>
    <row r="14778" spans="1:49" ht="11" customHeight="1" outlineLevel="1" x14ac:dyDescent="0.25">
      <c r="A14778" t="s">
        <v>1972</v>
      </c>
      <c r="C14778" s="2" t="s">
        <v>12455</v>
      </c>
      <c r="D14778" s="2">
        <v>67</v>
      </c>
      <c r="E14778" s="7">
        <v>1923</v>
      </c>
      <c r="F14778" s="5" t="s">
        <v>1977</v>
      </c>
      <c r="H14778" s="5" t="s">
        <v>1973</v>
      </c>
      <c r="I14778" s="6" t="s">
        <v>1974</v>
      </c>
      <c r="J14778" s="6" t="s">
        <v>16000</v>
      </c>
      <c r="K14778" s="17">
        <v>1</v>
      </c>
      <c r="L14778" s="17" t="s">
        <v>7730</v>
      </c>
      <c r="M14778" s="9">
        <v>18</v>
      </c>
      <c r="N14778" s="9"/>
      <c r="O14778" s="21"/>
      <c r="Q14778" s="29"/>
      <c r="U14778" s="17"/>
      <c r="V14778" s="2">
        <v>67</v>
      </c>
      <c r="Y14778" t="str">
        <f t="shared" si="928"/>
        <v/>
      </c>
      <c r="AA14778" t="str">
        <f t="shared" si="929"/>
        <v/>
      </c>
      <c r="AC14778" s="7"/>
      <c r="AD14778" t="s">
        <v>1974</v>
      </c>
      <c r="AE14778">
        <f t="shared" si="930"/>
        <v>0</v>
      </c>
      <c r="AG14778" s="2"/>
      <c r="AH14778" t="s">
        <v>4619</v>
      </c>
      <c r="AI14778" s="7" t="s">
        <v>4620</v>
      </c>
    </row>
    <row r="14779" spans="1:49" ht="11" customHeight="1" outlineLevel="1" x14ac:dyDescent="0.25">
      <c r="A14779" t="s">
        <v>1972</v>
      </c>
      <c r="C14779" s="2" t="s">
        <v>12455</v>
      </c>
      <c r="D14779" s="2">
        <v>69</v>
      </c>
      <c r="E14779" s="7">
        <v>1923</v>
      </c>
      <c r="F14779" s="5" t="s">
        <v>1978</v>
      </c>
      <c r="H14779" s="5" t="s">
        <v>1975</v>
      </c>
      <c r="I14779" s="6" t="s">
        <v>1976</v>
      </c>
      <c r="J14779" s="6" t="s">
        <v>16000</v>
      </c>
      <c r="K14779" s="17">
        <v>5</v>
      </c>
      <c r="L14779" s="17" t="s">
        <v>7732</v>
      </c>
      <c r="M14779" s="9"/>
      <c r="N14779" s="9"/>
      <c r="O14779" s="21"/>
      <c r="Q14779" s="29"/>
      <c r="U14779" s="17"/>
      <c r="V14779" s="2">
        <v>69</v>
      </c>
      <c r="Y14779" t="str">
        <f t="shared" si="928"/>
        <v/>
      </c>
      <c r="AA14779" t="str">
        <f t="shared" si="929"/>
        <v/>
      </c>
      <c r="AC14779" s="7"/>
      <c r="AD14779" t="s">
        <v>1976</v>
      </c>
      <c r="AE14779">
        <f t="shared" si="930"/>
        <v>0</v>
      </c>
      <c r="AG14779" s="2"/>
      <c r="AH14779" t="s">
        <v>4619</v>
      </c>
      <c r="AI14779" s="7" t="s">
        <v>4922</v>
      </c>
    </row>
    <row r="14780" spans="1:49" ht="11" customHeight="1" outlineLevel="1" x14ac:dyDescent="0.25">
      <c r="A14780" t="s">
        <v>1972</v>
      </c>
      <c r="C14780" s="2" t="s">
        <v>12455</v>
      </c>
      <c r="D14780" s="2">
        <v>81</v>
      </c>
      <c r="E14780" s="7">
        <v>1942</v>
      </c>
      <c r="F14780" s="5" t="s">
        <v>4611</v>
      </c>
      <c r="H14780" s="5" t="s">
        <v>1975</v>
      </c>
      <c r="I14780" s="6" t="s">
        <v>1976</v>
      </c>
      <c r="J14780" s="6" t="s">
        <v>16001</v>
      </c>
      <c r="K14780" s="17">
        <v>5</v>
      </c>
      <c r="L14780" s="17" t="s">
        <v>7732</v>
      </c>
      <c r="M14780" s="9"/>
      <c r="N14780" s="9"/>
      <c r="O14780" s="21"/>
      <c r="Q14780" s="29"/>
      <c r="U14780" s="17"/>
      <c r="V14780" s="2">
        <v>81</v>
      </c>
      <c r="Y14780" t="str">
        <f t="shared" si="928"/>
        <v/>
      </c>
      <c r="AA14780" t="str">
        <f t="shared" si="929"/>
        <v/>
      </c>
      <c r="AC14780" s="7"/>
      <c r="AD14780" t="s">
        <v>1976</v>
      </c>
      <c r="AE14780">
        <f t="shared" si="930"/>
        <v>0</v>
      </c>
      <c r="AG14780" s="2"/>
      <c r="AH14780" t="s">
        <v>4619</v>
      </c>
      <c r="AI14780" s="7" t="s">
        <v>4620</v>
      </c>
    </row>
    <row r="14781" spans="1:49" ht="11" customHeight="1" outlineLevel="1" x14ac:dyDescent="0.25">
      <c r="A14781" t="s">
        <v>1972</v>
      </c>
      <c r="C14781" s="2" t="s">
        <v>12455</v>
      </c>
      <c r="D14781" s="2">
        <v>94</v>
      </c>
      <c r="E14781" s="7">
        <v>1951</v>
      </c>
      <c r="F14781" s="5" t="s">
        <v>1530</v>
      </c>
      <c r="H14781" s="5" t="s">
        <v>1979</v>
      </c>
      <c r="I14781" s="6" t="s">
        <v>1980</v>
      </c>
      <c r="J14781" s="6" t="s">
        <v>16002</v>
      </c>
      <c r="K14781" s="17">
        <v>6</v>
      </c>
      <c r="L14781" s="17" t="s">
        <v>7730</v>
      </c>
      <c r="M14781" s="9">
        <v>1.1000000000000001</v>
      </c>
      <c r="N14781" s="9"/>
      <c r="O14781" s="21"/>
      <c r="Q14781" s="29"/>
      <c r="U14781" s="17"/>
      <c r="V14781" s="2">
        <v>94</v>
      </c>
      <c r="Y14781" t="str">
        <f t="shared" si="928"/>
        <v/>
      </c>
      <c r="AA14781" t="str">
        <f t="shared" si="929"/>
        <v/>
      </c>
      <c r="AC14781" s="7"/>
      <c r="AD14781" t="s">
        <v>1980</v>
      </c>
      <c r="AE14781">
        <f t="shared" si="930"/>
        <v>0</v>
      </c>
      <c r="AG14781" s="2"/>
      <c r="AH14781" t="s">
        <v>4619</v>
      </c>
      <c r="AI14781" s="7" t="s">
        <v>4610</v>
      </c>
    </row>
    <row r="14782" spans="1:49" ht="11" customHeight="1" outlineLevel="1" x14ac:dyDescent="0.25">
      <c r="A14782" t="s">
        <v>1972</v>
      </c>
      <c r="C14782" s="2" t="s">
        <v>12455</v>
      </c>
      <c r="D14782" s="2">
        <v>104</v>
      </c>
      <c r="E14782" s="7">
        <v>1953</v>
      </c>
      <c r="F14782" s="5" t="s">
        <v>3304</v>
      </c>
      <c r="H14782" s="5" t="s">
        <v>3305</v>
      </c>
      <c r="I14782" s="6" t="s">
        <v>1980</v>
      </c>
      <c r="J14782" s="6" t="s">
        <v>16003</v>
      </c>
      <c r="K14782" s="17">
        <v>6</v>
      </c>
      <c r="L14782" s="17" t="s">
        <v>7730</v>
      </c>
      <c r="M14782" s="9">
        <v>0.45</v>
      </c>
      <c r="N14782" s="9"/>
      <c r="O14782" s="21"/>
      <c r="Q14782" s="29"/>
      <c r="U14782" s="17"/>
      <c r="V14782" s="2">
        <v>104</v>
      </c>
      <c r="Y14782" t="str">
        <f t="shared" si="928"/>
        <v/>
      </c>
      <c r="AA14782" t="str">
        <f t="shared" si="929"/>
        <v/>
      </c>
      <c r="AC14782" s="7"/>
      <c r="AD14782" t="s">
        <v>1980</v>
      </c>
      <c r="AE14782">
        <f t="shared" si="930"/>
        <v>0</v>
      </c>
      <c r="AG14782" s="2"/>
      <c r="AH14782" t="s">
        <v>4619</v>
      </c>
      <c r="AI14782" s="7" t="s">
        <v>4610</v>
      </c>
    </row>
    <row r="14783" spans="1:49" ht="11" customHeight="1" outlineLevel="1" x14ac:dyDescent="0.25">
      <c r="A14783" t="s">
        <v>1972</v>
      </c>
      <c r="C14783" s="2" t="s">
        <v>12455</v>
      </c>
      <c r="D14783" s="2">
        <v>105</v>
      </c>
      <c r="E14783" s="7">
        <v>1953</v>
      </c>
      <c r="F14783" s="5" t="s">
        <v>4880</v>
      </c>
      <c r="H14783" s="5" t="s">
        <v>3306</v>
      </c>
      <c r="I14783" s="6" t="s">
        <v>3307</v>
      </c>
      <c r="J14783" s="6" t="s">
        <v>16003</v>
      </c>
      <c r="K14783" s="17">
        <v>5</v>
      </c>
      <c r="L14783" s="17" t="s">
        <v>7730</v>
      </c>
      <c r="M14783" s="9">
        <v>0.45</v>
      </c>
      <c r="N14783" s="9"/>
      <c r="O14783" s="21"/>
      <c r="Q14783" s="29"/>
      <c r="U14783" s="17"/>
      <c r="V14783" s="2">
        <v>105</v>
      </c>
      <c r="Y14783" t="str">
        <f t="shared" si="928"/>
        <v/>
      </c>
      <c r="AA14783" t="str">
        <f t="shared" si="929"/>
        <v/>
      </c>
      <c r="AC14783" s="7"/>
      <c r="AD14783" t="s">
        <v>3307</v>
      </c>
      <c r="AE14783">
        <f t="shared" si="930"/>
        <v>0</v>
      </c>
      <c r="AG14783" s="2"/>
      <c r="AH14783" t="s">
        <v>4619</v>
      </c>
      <c r="AI14783" s="7" t="s">
        <v>4610</v>
      </c>
    </row>
    <row r="14784" spans="1:49" ht="11" customHeight="1" outlineLevel="1" x14ac:dyDescent="0.25">
      <c r="A14784" t="s">
        <v>1972</v>
      </c>
      <c r="C14784" s="2" t="s">
        <v>12455</v>
      </c>
      <c r="D14784" s="2">
        <v>109</v>
      </c>
      <c r="E14784" s="7">
        <v>1953</v>
      </c>
      <c r="F14784" s="5" t="s">
        <v>4616</v>
      </c>
      <c r="H14784" s="5" t="s">
        <v>3308</v>
      </c>
      <c r="I14784" s="6" t="s">
        <v>1980</v>
      </c>
      <c r="J14784" s="6" t="s">
        <v>16004</v>
      </c>
      <c r="K14784" s="17">
        <v>6</v>
      </c>
      <c r="L14784" s="17" t="s">
        <v>7730</v>
      </c>
      <c r="M14784" s="9">
        <v>1.25</v>
      </c>
      <c r="N14784" s="9"/>
      <c r="O14784" s="21"/>
      <c r="Q14784" s="29"/>
      <c r="U14784" s="17"/>
      <c r="V14784" s="2">
        <v>109</v>
      </c>
      <c r="Y14784" t="str">
        <f t="shared" si="928"/>
        <v/>
      </c>
      <c r="AA14784" t="str">
        <f t="shared" si="929"/>
        <v/>
      </c>
      <c r="AC14784" s="7"/>
      <c r="AD14784" t="s">
        <v>1980</v>
      </c>
      <c r="AE14784">
        <f t="shared" si="930"/>
        <v>0</v>
      </c>
      <c r="AG14784" s="2"/>
      <c r="AH14784" t="s">
        <v>4619</v>
      </c>
      <c r="AI14784" s="7" t="s">
        <v>4610</v>
      </c>
    </row>
    <row r="14785" spans="1:35" ht="11" customHeight="1" outlineLevel="1" collapsed="1" x14ac:dyDescent="0.25">
      <c r="A14785" t="s">
        <v>1972</v>
      </c>
      <c r="C14785" s="2" t="s">
        <v>12455</v>
      </c>
      <c r="D14785" s="2">
        <v>111</v>
      </c>
      <c r="E14785" s="7">
        <v>1953</v>
      </c>
      <c r="F14785" s="5" t="s">
        <v>4611</v>
      </c>
      <c r="H14785" s="5" t="s">
        <v>6036</v>
      </c>
      <c r="I14785" s="6" t="s">
        <v>3035</v>
      </c>
      <c r="J14785" s="6" t="s">
        <v>16004</v>
      </c>
      <c r="K14785" s="17">
        <v>1</v>
      </c>
      <c r="L14785" s="17" t="s">
        <v>7730</v>
      </c>
      <c r="M14785" s="9">
        <v>1.25</v>
      </c>
      <c r="N14785" s="9"/>
      <c r="O14785" s="21"/>
      <c r="Q14785" s="29"/>
      <c r="T14785">
        <v>1</v>
      </c>
      <c r="U14785" s="17"/>
      <c r="V14785" s="2">
        <v>111</v>
      </c>
      <c r="Y14785" t="str">
        <f t="shared" si="928"/>
        <v/>
      </c>
      <c r="AA14785" t="str">
        <f t="shared" si="929"/>
        <v/>
      </c>
      <c r="AC14785" s="7"/>
      <c r="AD14785" t="s">
        <v>3035</v>
      </c>
      <c r="AE14785">
        <f t="shared" si="930"/>
        <v>0</v>
      </c>
      <c r="AG14785" s="2"/>
      <c r="AH14785" t="s">
        <v>4619</v>
      </c>
      <c r="AI14785" s="7" t="s">
        <v>4922</v>
      </c>
    </row>
    <row r="14786" spans="1:35" ht="11" customHeight="1" outlineLevel="1" x14ac:dyDescent="0.25">
      <c r="A14786" t="s">
        <v>1972</v>
      </c>
      <c r="C14786" s="2" t="s">
        <v>12455</v>
      </c>
      <c r="D14786" s="2">
        <v>118</v>
      </c>
      <c r="E14786" s="7">
        <v>1961</v>
      </c>
      <c r="F14786" s="5" t="s">
        <v>4616</v>
      </c>
      <c r="H14786" s="5" t="s">
        <v>3964</v>
      </c>
      <c r="I14786" s="6" t="s">
        <v>4463</v>
      </c>
      <c r="J14786" s="6" t="s">
        <v>16005</v>
      </c>
      <c r="K14786" s="17">
        <v>3</v>
      </c>
      <c r="L14786" s="17" t="s">
        <v>7730</v>
      </c>
      <c r="M14786" s="9">
        <v>2</v>
      </c>
      <c r="N14786" s="9"/>
      <c r="O14786" s="21"/>
      <c r="Q14786" s="29"/>
      <c r="U14786" s="17"/>
      <c r="V14786" s="2">
        <v>118</v>
      </c>
      <c r="Y14786" t="str">
        <f t="shared" si="928"/>
        <v/>
      </c>
      <c r="AA14786" t="str">
        <f t="shared" si="929"/>
        <v/>
      </c>
      <c r="AC14786" s="7"/>
      <c r="AD14786" t="s">
        <v>4463</v>
      </c>
      <c r="AE14786">
        <f t="shared" si="930"/>
        <v>0</v>
      </c>
      <c r="AG14786" s="2"/>
      <c r="AH14786" t="s">
        <v>4619</v>
      </c>
      <c r="AI14786" s="7" t="s">
        <v>4610</v>
      </c>
    </row>
    <row r="14787" spans="1:35" ht="11" customHeight="1" outlineLevel="1" x14ac:dyDescent="0.25">
      <c r="A14787" t="s">
        <v>1972</v>
      </c>
      <c r="C14787" s="2" t="s">
        <v>12455</v>
      </c>
      <c r="D14787" s="2">
        <v>124</v>
      </c>
      <c r="E14787" s="7">
        <v>1962</v>
      </c>
      <c r="F14787" s="5" t="s">
        <v>4616</v>
      </c>
      <c r="H14787" s="5" t="s">
        <v>3308</v>
      </c>
      <c r="I14787" s="6" t="s">
        <v>1980</v>
      </c>
      <c r="J14787" s="6" t="s">
        <v>16006</v>
      </c>
      <c r="K14787" s="17">
        <v>6</v>
      </c>
      <c r="L14787" s="17" t="s">
        <v>7730</v>
      </c>
      <c r="M14787" s="9">
        <v>2.25</v>
      </c>
      <c r="N14787" s="9"/>
      <c r="O14787" s="21"/>
      <c r="Q14787" s="29"/>
      <c r="U14787" s="17"/>
      <c r="V14787" s="2">
        <v>124</v>
      </c>
      <c r="Y14787" t="str">
        <f t="shared" si="928"/>
        <v/>
      </c>
      <c r="AA14787" t="str">
        <f t="shared" si="929"/>
        <v/>
      </c>
      <c r="AC14787" s="7"/>
      <c r="AD14787" t="s">
        <v>1980</v>
      </c>
      <c r="AE14787">
        <f t="shared" si="930"/>
        <v>0</v>
      </c>
      <c r="AG14787" s="2"/>
      <c r="AH14787" t="s">
        <v>4619</v>
      </c>
      <c r="AI14787" s="7" t="s">
        <v>4610</v>
      </c>
    </row>
    <row r="14788" spans="1:35" ht="11" customHeight="1" outlineLevel="1" x14ac:dyDescent="0.25">
      <c r="A14788" t="s">
        <v>1972</v>
      </c>
      <c r="C14788" s="2" t="s">
        <v>12455</v>
      </c>
      <c r="D14788" s="2">
        <v>126</v>
      </c>
      <c r="E14788" s="7">
        <v>1962</v>
      </c>
      <c r="F14788" s="5" t="s">
        <v>4611</v>
      </c>
      <c r="H14788" s="5" t="s">
        <v>6036</v>
      </c>
      <c r="I14788" s="6" t="s">
        <v>3035</v>
      </c>
      <c r="J14788" s="6" t="s">
        <v>16006</v>
      </c>
      <c r="K14788" s="17">
        <v>1</v>
      </c>
      <c r="L14788" s="17" t="s">
        <v>7730</v>
      </c>
      <c r="M14788" s="9">
        <v>2.25</v>
      </c>
      <c r="N14788" s="9"/>
      <c r="O14788" s="21"/>
      <c r="Q14788" s="29"/>
      <c r="U14788" s="17"/>
      <c r="V14788" s="2">
        <v>126</v>
      </c>
      <c r="Y14788" t="str">
        <f t="shared" si="928"/>
        <v/>
      </c>
      <c r="AA14788" t="str">
        <f t="shared" si="929"/>
        <v/>
      </c>
      <c r="AC14788" s="7"/>
      <c r="AD14788" t="s">
        <v>3035</v>
      </c>
      <c r="AE14788">
        <f t="shared" si="930"/>
        <v>0</v>
      </c>
      <c r="AG14788" s="2"/>
      <c r="AH14788" t="s">
        <v>4619</v>
      </c>
      <c r="AI14788" s="7" t="s">
        <v>4922</v>
      </c>
    </row>
    <row r="14789" spans="1:35" ht="11" customHeight="1" outlineLevel="1" collapsed="1" x14ac:dyDescent="0.25">
      <c r="A14789" t="s">
        <v>1972</v>
      </c>
      <c r="C14789" s="2" t="s">
        <v>12455</v>
      </c>
      <c r="D14789" s="2">
        <v>169</v>
      </c>
      <c r="E14789" s="7">
        <v>1966</v>
      </c>
      <c r="F14789" s="5" t="s">
        <v>4616</v>
      </c>
      <c r="H14789" s="5" t="s">
        <v>3964</v>
      </c>
      <c r="I14789" s="6" t="s">
        <v>4463</v>
      </c>
      <c r="J14789" s="6" t="s">
        <v>16007</v>
      </c>
      <c r="K14789" s="17">
        <v>3</v>
      </c>
      <c r="L14789" s="17" t="s">
        <v>7730</v>
      </c>
      <c r="M14789" s="9">
        <v>0.5</v>
      </c>
      <c r="N14789" s="9"/>
      <c r="O14789" s="21"/>
      <c r="Q14789" s="29"/>
      <c r="U14789" s="17"/>
      <c r="V14789" s="2" t="s">
        <v>5602</v>
      </c>
      <c r="Y14789" t="str">
        <f t="shared" si="928"/>
        <v/>
      </c>
      <c r="AA14789" t="str">
        <f t="shared" si="929"/>
        <v/>
      </c>
      <c r="AC14789" s="7"/>
      <c r="AD14789" t="s">
        <v>4463</v>
      </c>
      <c r="AE14789">
        <f t="shared" si="930"/>
        <v>0</v>
      </c>
      <c r="AG14789" s="2"/>
      <c r="AH14789" t="s">
        <v>4619</v>
      </c>
      <c r="AI14789" s="7" t="s">
        <v>4610</v>
      </c>
    </row>
    <row r="14790" spans="1:35" ht="11" customHeight="1" outlineLevel="1" x14ac:dyDescent="0.25">
      <c r="A14790" t="s">
        <v>1972</v>
      </c>
      <c r="C14790" s="2" t="s">
        <v>12455</v>
      </c>
      <c r="D14790" s="2">
        <v>172</v>
      </c>
      <c r="E14790" s="7">
        <v>1966</v>
      </c>
      <c r="F14790" s="5" t="s">
        <v>4465</v>
      </c>
      <c r="H14790" s="5" t="s">
        <v>3964</v>
      </c>
      <c r="I14790" s="6" t="s">
        <v>4463</v>
      </c>
      <c r="J14790" s="6" t="s">
        <v>16007</v>
      </c>
      <c r="K14790" s="17">
        <v>3</v>
      </c>
      <c r="L14790" s="17" t="s">
        <v>7730</v>
      </c>
      <c r="M14790" s="9">
        <v>0.5</v>
      </c>
      <c r="N14790" s="9"/>
      <c r="O14790" s="21"/>
      <c r="Q14790" s="29"/>
      <c r="U14790" s="17"/>
      <c r="V14790" s="2" t="s">
        <v>4464</v>
      </c>
      <c r="Y14790" t="str">
        <f t="shared" si="928"/>
        <v/>
      </c>
      <c r="AA14790" t="str">
        <f t="shared" si="929"/>
        <v/>
      </c>
      <c r="AC14790" s="7"/>
      <c r="AD14790" t="s">
        <v>4463</v>
      </c>
      <c r="AE14790">
        <f t="shared" si="930"/>
        <v>0</v>
      </c>
      <c r="AG14790" s="2"/>
      <c r="AH14790" t="s">
        <v>4619</v>
      </c>
      <c r="AI14790" s="7" t="s">
        <v>4610</v>
      </c>
    </row>
    <row r="14791" spans="1:35" ht="11" customHeight="1" outlineLevel="1" x14ac:dyDescent="0.25">
      <c r="A14791" t="s">
        <v>1972</v>
      </c>
      <c r="C14791" s="2" t="s">
        <v>12455</v>
      </c>
      <c r="D14791" s="2">
        <v>185</v>
      </c>
      <c r="E14791" s="7">
        <v>1967</v>
      </c>
      <c r="F14791" s="5" t="s">
        <v>6570</v>
      </c>
      <c r="H14791" s="5" t="s">
        <v>3306</v>
      </c>
      <c r="I14791" s="6" t="s">
        <v>3307</v>
      </c>
      <c r="J14791" s="6" t="s">
        <v>16008</v>
      </c>
      <c r="K14791" s="17">
        <v>5</v>
      </c>
      <c r="L14791" s="17" t="s">
        <v>7730</v>
      </c>
      <c r="M14791" s="9">
        <v>0.45</v>
      </c>
      <c r="N14791" s="9"/>
      <c r="O14791" s="21"/>
      <c r="Q14791" s="29"/>
      <c r="U14791" s="17"/>
      <c r="V14791" s="2">
        <v>159</v>
      </c>
      <c r="Y14791" t="str">
        <f t="shared" si="928"/>
        <v/>
      </c>
      <c r="AA14791" t="str">
        <f t="shared" si="929"/>
        <v/>
      </c>
      <c r="AC14791" s="7"/>
      <c r="AD14791" t="s">
        <v>3307</v>
      </c>
      <c r="AE14791">
        <f t="shared" si="930"/>
        <v>0</v>
      </c>
      <c r="AG14791" s="2"/>
      <c r="AH14791" t="s">
        <v>4619</v>
      </c>
      <c r="AI14791" s="7" t="s">
        <v>4610</v>
      </c>
    </row>
    <row r="14792" spans="1:35" ht="11" customHeight="1" outlineLevel="1" x14ac:dyDescent="0.25">
      <c r="A14792" t="s">
        <v>1972</v>
      </c>
      <c r="C14792" s="2" t="s">
        <v>12455</v>
      </c>
      <c r="D14792" s="2">
        <v>188</v>
      </c>
      <c r="E14792" s="7">
        <v>1967</v>
      </c>
      <c r="F14792" s="5" t="s">
        <v>6571</v>
      </c>
      <c r="H14792" s="5" t="s">
        <v>3305</v>
      </c>
      <c r="I14792" s="6" t="s">
        <v>1980</v>
      </c>
      <c r="J14792" s="6" t="s">
        <v>16008</v>
      </c>
      <c r="K14792" s="17">
        <v>6</v>
      </c>
      <c r="L14792" s="17" t="s">
        <v>7730</v>
      </c>
      <c r="M14792" s="9">
        <v>0.45</v>
      </c>
      <c r="N14792" s="9"/>
      <c r="O14792" s="21"/>
      <c r="Q14792" s="29"/>
      <c r="U14792" s="17"/>
      <c r="V14792" s="2">
        <v>162</v>
      </c>
      <c r="Y14792" t="str">
        <f t="shared" si="928"/>
        <v/>
      </c>
      <c r="AA14792" t="str">
        <f t="shared" si="929"/>
        <v/>
      </c>
      <c r="AC14792" s="7"/>
      <c r="AD14792" t="s">
        <v>1980</v>
      </c>
      <c r="AE14792">
        <f t="shared" si="930"/>
        <v>0</v>
      </c>
      <c r="AG14792" s="2"/>
      <c r="AH14792" t="s">
        <v>4619</v>
      </c>
      <c r="AI14792" s="7" t="s">
        <v>4610</v>
      </c>
    </row>
    <row r="14793" spans="1:35" ht="11" customHeight="1" outlineLevel="1" x14ac:dyDescent="0.25">
      <c r="A14793" t="s">
        <v>1972</v>
      </c>
      <c r="C14793" s="2" t="s">
        <v>12455</v>
      </c>
      <c r="D14793" s="2">
        <v>193</v>
      </c>
      <c r="E14793" s="7">
        <v>1967</v>
      </c>
      <c r="F14793" s="5" t="s">
        <v>6034</v>
      </c>
      <c r="H14793" s="5" t="s">
        <v>3308</v>
      </c>
      <c r="I14793" s="6" t="s">
        <v>1980</v>
      </c>
      <c r="J14793" s="6" t="s">
        <v>16008</v>
      </c>
      <c r="K14793" s="17">
        <v>6</v>
      </c>
      <c r="L14793" s="17" t="s">
        <v>7732</v>
      </c>
      <c r="M14793" s="9"/>
      <c r="N14793" s="9"/>
      <c r="O14793" s="21"/>
      <c r="Q14793" s="29"/>
      <c r="U14793" s="17"/>
      <c r="V14793" s="2">
        <v>167</v>
      </c>
      <c r="Y14793" t="str">
        <f t="shared" si="928"/>
        <v/>
      </c>
      <c r="AA14793" t="str">
        <f t="shared" si="929"/>
        <v/>
      </c>
      <c r="AC14793" s="7"/>
      <c r="AD14793" t="s">
        <v>1980</v>
      </c>
      <c r="AE14793">
        <f t="shared" si="930"/>
        <v>0</v>
      </c>
      <c r="AG14793" s="2"/>
      <c r="AH14793" t="s">
        <v>4619</v>
      </c>
      <c r="AI14793" s="7" t="s">
        <v>4610</v>
      </c>
    </row>
    <row r="14794" spans="1:35" ht="11" customHeight="1" outlineLevel="1" x14ac:dyDescent="0.25">
      <c r="A14794" t="s">
        <v>1972</v>
      </c>
      <c r="C14794" s="2" t="s">
        <v>12455</v>
      </c>
      <c r="D14794" s="2">
        <v>218</v>
      </c>
      <c r="E14794" s="7">
        <v>1967</v>
      </c>
      <c r="F14794" s="5" t="s">
        <v>6035</v>
      </c>
      <c r="H14794" s="5" t="s">
        <v>6036</v>
      </c>
      <c r="I14794" s="6" t="s">
        <v>3307</v>
      </c>
      <c r="J14794" s="6" t="s">
        <v>16009</v>
      </c>
      <c r="K14794" s="17">
        <v>5</v>
      </c>
      <c r="L14794" s="17" t="s">
        <v>7732</v>
      </c>
      <c r="M14794" s="9"/>
      <c r="N14794" s="9"/>
      <c r="O14794" s="21"/>
      <c r="Q14794" s="29"/>
      <c r="U14794" s="17"/>
      <c r="V14794" s="2">
        <v>185</v>
      </c>
      <c r="Y14794" t="str">
        <f t="shared" si="928"/>
        <v/>
      </c>
      <c r="AA14794" t="str">
        <f t="shared" si="929"/>
        <v/>
      </c>
      <c r="AC14794" s="7"/>
      <c r="AD14794" t="s">
        <v>3307</v>
      </c>
      <c r="AE14794">
        <f t="shared" si="930"/>
        <v>0</v>
      </c>
      <c r="AG14794" s="2"/>
      <c r="AH14794" t="s">
        <v>4619</v>
      </c>
      <c r="AI14794" s="7" t="s">
        <v>4610</v>
      </c>
    </row>
    <row r="14795" spans="1:35" ht="11" customHeight="1" outlineLevel="1" x14ac:dyDescent="0.25">
      <c r="A14795" t="s">
        <v>1972</v>
      </c>
      <c r="C14795" s="2" t="s">
        <v>12455</v>
      </c>
      <c r="D14795" s="2">
        <v>220</v>
      </c>
      <c r="E14795" s="7">
        <v>1967</v>
      </c>
      <c r="F14795" s="5" t="s">
        <v>3036</v>
      </c>
      <c r="H14795" s="5" t="s">
        <v>6036</v>
      </c>
      <c r="I14795" s="6" t="s">
        <v>3035</v>
      </c>
      <c r="J14795" s="6" t="s">
        <v>16009</v>
      </c>
      <c r="K14795" s="17">
        <v>6</v>
      </c>
      <c r="L14795" s="17" t="s">
        <v>7730</v>
      </c>
      <c r="M14795" s="9">
        <v>3.5</v>
      </c>
      <c r="N14795" s="9"/>
      <c r="O14795" s="21"/>
      <c r="Q14795" s="29"/>
      <c r="U14795" s="17"/>
      <c r="V14795" s="2">
        <v>189</v>
      </c>
      <c r="Y14795" t="str">
        <f t="shared" si="928"/>
        <v/>
      </c>
      <c r="AA14795" t="str">
        <f t="shared" si="929"/>
        <v/>
      </c>
      <c r="AC14795" s="7"/>
      <c r="AD14795" t="s">
        <v>3035</v>
      </c>
      <c r="AE14795">
        <f t="shared" si="930"/>
        <v>0</v>
      </c>
      <c r="AG14795" s="2"/>
      <c r="AH14795" t="s">
        <v>4619</v>
      </c>
      <c r="AI14795" s="7" t="s">
        <v>4610</v>
      </c>
    </row>
    <row r="14796" spans="1:35" ht="11" customHeight="1" outlineLevel="1" x14ac:dyDescent="0.25">
      <c r="A14796" t="s">
        <v>1972</v>
      </c>
      <c r="C14796" s="2" t="s">
        <v>12455</v>
      </c>
      <c r="D14796" s="2">
        <v>224</v>
      </c>
      <c r="E14796" s="7">
        <v>1967</v>
      </c>
      <c r="F14796" s="5" t="s">
        <v>5942</v>
      </c>
      <c r="H14796" s="5" t="s">
        <v>2290</v>
      </c>
      <c r="I14796" s="6" t="s">
        <v>1980</v>
      </c>
      <c r="J14796" s="6" t="s">
        <v>16010</v>
      </c>
      <c r="K14796" s="17">
        <v>6</v>
      </c>
      <c r="L14796" s="17" t="s">
        <v>7732</v>
      </c>
      <c r="M14796" s="9"/>
      <c r="N14796" s="9"/>
      <c r="O14796" s="21"/>
      <c r="Q14796" s="29"/>
      <c r="U14796" s="17"/>
      <c r="V14796" s="2" t="s">
        <v>7975</v>
      </c>
      <c r="Y14796" t="str">
        <f t="shared" si="928"/>
        <v/>
      </c>
      <c r="AA14796" t="str">
        <f t="shared" si="929"/>
        <v/>
      </c>
      <c r="AC14796" s="7"/>
      <c r="AD14796" t="s">
        <v>1980</v>
      </c>
      <c r="AE14796">
        <f t="shared" si="930"/>
        <v>0</v>
      </c>
      <c r="AG14796" s="2"/>
      <c r="AH14796" t="s">
        <v>4619</v>
      </c>
      <c r="AI14796" s="7" t="s">
        <v>4610</v>
      </c>
    </row>
    <row r="14797" spans="1:35" ht="11" customHeight="1" outlineLevel="1" x14ac:dyDescent="0.25">
      <c r="A14797" t="s">
        <v>1972</v>
      </c>
      <c r="C14797" s="2" t="s">
        <v>12455</v>
      </c>
      <c r="D14797" s="2">
        <v>226</v>
      </c>
      <c r="E14797" s="7">
        <v>1967</v>
      </c>
      <c r="F14797" s="5" t="s">
        <v>5943</v>
      </c>
      <c r="H14797" s="5" t="s">
        <v>2290</v>
      </c>
      <c r="I14797" s="6" t="s">
        <v>1980</v>
      </c>
      <c r="J14797" s="6" t="s">
        <v>16010</v>
      </c>
      <c r="K14797" s="17">
        <v>6</v>
      </c>
      <c r="L14797" s="17" t="s">
        <v>7732</v>
      </c>
      <c r="M14797" s="9"/>
      <c r="N14797" s="9"/>
      <c r="O14797" s="21"/>
      <c r="Q14797" s="29"/>
      <c r="U14797" s="17"/>
      <c r="V14797" s="2" t="s">
        <v>5842</v>
      </c>
      <c r="Y14797" t="str">
        <f t="shared" si="928"/>
        <v/>
      </c>
      <c r="AA14797" t="str">
        <f t="shared" si="929"/>
        <v/>
      </c>
      <c r="AC14797" s="7"/>
      <c r="AD14797" t="s">
        <v>1980</v>
      </c>
      <c r="AE14797">
        <f t="shared" si="930"/>
        <v>0</v>
      </c>
      <c r="AG14797" s="2"/>
      <c r="AH14797" t="s">
        <v>4619</v>
      </c>
      <c r="AI14797" s="7" t="s">
        <v>4610</v>
      </c>
    </row>
    <row r="14798" spans="1:35" ht="11" customHeight="1" outlineLevel="1" x14ac:dyDescent="0.25">
      <c r="A14798" t="s">
        <v>1972</v>
      </c>
      <c r="C14798" s="2" t="s">
        <v>12455</v>
      </c>
      <c r="D14798" s="2" t="s">
        <v>4062</v>
      </c>
      <c r="E14798" s="7">
        <v>1967</v>
      </c>
      <c r="F14798" s="8" t="s">
        <v>22093</v>
      </c>
      <c r="H14798" s="5" t="s">
        <v>6036</v>
      </c>
      <c r="I14798" s="6" t="s">
        <v>3035</v>
      </c>
      <c r="J14798" s="6"/>
      <c r="K14798" s="17">
        <v>1</v>
      </c>
      <c r="L14798" s="18" t="s">
        <v>7730</v>
      </c>
      <c r="M14798" s="9">
        <v>7.25</v>
      </c>
      <c r="N14798" s="9"/>
      <c r="O14798" s="21"/>
      <c r="Q14798" s="29"/>
      <c r="U14798" s="17"/>
      <c r="V14798" s="2" t="s">
        <v>3034</v>
      </c>
      <c r="Y14798" t="str">
        <f t="shared" si="928"/>
        <v/>
      </c>
      <c r="AA14798" t="str">
        <f t="shared" si="929"/>
        <v/>
      </c>
      <c r="AC14798" s="7"/>
      <c r="AD14798" t="s">
        <v>3035</v>
      </c>
      <c r="AE14798">
        <f t="shared" si="930"/>
        <v>0</v>
      </c>
      <c r="AG14798" s="2"/>
      <c r="AH14798" t="s">
        <v>4619</v>
      </c>
      <c r="AI14798" s="7" t="s">
        <v>4922</v>
      </c>
    </row>
    <row r="14799" spans="1:35" ht="11" customHeight="1" outlineLevel="1" x14ac:dyDescent="0.25">
      <c r="A14799" t="s">
        <v>1972</v>
      </c>
      <c r="C14799" s="2" t="s">
        <v>12455</v>
      </c>
      <c r="D14799" s="2">
        <v>228</v>
      </c>
      <c r="E14799" s="7">
        <v>1968</v>
      </c>
      <c r="F14799" s="5" t="s">
        <v>6570</v>
      </c>
      <c r="H14799" s="5" t="s">
        <v>6036</v>
      </c>
      <c r="I14799" s="6" t="s">
        <v>3307</v>
      </c>
      <c r="J14799" s="6" t="s">
        <v>9615</v>
      </c>
      <c r="K14799" s="17">
        <v>5</v>
      </c>
      <c r="L14799" s="17" t="s">
        <v>7730</v>
      </c>
      <c r="M14799" s="9">
        <v>1.1000000000000001</v>
      </c>
      <c r="N14799" s="9"/>
      <c r="O14799" s="21"/>
      <c r="Q14799" s="29"/>
      <c r="U14799" s="17"/>
      <c r="V14799" s="2">
        <v>192</v>
      </c>
      <c r="Y14799" t="str">
        <f t="shared" si="928"/>
        <v/>
      </c>
      <c r="AA14799" t="str">
        <f t="shared" si="929"/>
        <v/>
      </c>
      <c r="AC14799" s="7"/>
      <c r="AD14799" t="s">
        <v>3307</v>
      </c>
      <c r="AE14799">
        <f t="shared" si="930"/>
        <v>0</v>
      </c>
      <c r="AG14799" s="2"/>
      <c r="AH14799" t="s">
        <v>4619</v>
      </c>
      <c r="AI14799" s="7" t="s">
        <v>4610</v>
      </c>
    </row>
    <row r="14800" spans="1:35" ht="11" customHeight="1" outlineLevel="1" x14ac:dyDescent="0.25">
      <c r="A14800" t="s">
        <v>1972</v>
      </c>
      <c r="C14800" s="2" t="s">
        <v>12455</v>
      </c>
      <c r="D14800" s="2">
        <v>235</v>
      </c>
      <c r="E14800" s="7">
        <v>1968</v>
      </c>
      <c r="F14800" s="5" t="s">
        <v>6037</v>
      </c>
      <c r="H14800" s="5" t="s">
        <v>3305</v>
      </c>
      <c r="I14800" s="6" t="s">
        <v>1980</v>
      </c>
      <c r="J14800" s="6" t="s">
        <v>9615</v>
      </c>
      <c r="K14800" s="17">
        <v>6</v>
      </c>
      <c r="L14800" s="17" t="s">
        <v>7732</v>
      </c>
      <c r="M14800" s="9"/>
      <c r="N14800" s="9"/>
      <c r="O14800" s="21"/>
      <c r="Q14800" s="29"/>
      <c r="U14800" s="17"/>
      <c r="V14800" s="2">
        <v>199</v>
      </c>
      <c r="Y14800" t="str">
        <f t="shared" si="928"/>
        <v/>
      </c>
      <c r="AA14800" t="str">
        <f t="shared" si="929"/>
        <v/>
      </c>
      <c r="AC14800" s="7"/>
      <c r="AD14800" t="s">
        <v>1980</v>
      </c>
      <c r="AE14800">
        <f t="shared" si="930"/>
        <v>0</v>
      </c>
      <c r="AG14800" s="2"/>
      <c r="AH14800" t="s">
        <v>4619</v>
      </c>
      <c r="AI14800" s="7" t="s">
        <v>4610</v>
      </c>
    </row>
    <row r="14801" spans="1:35" ht="11" customHeight="1" outlineLevel="1" x14ac:dyDescent="0.25">
      <c r="A14801" t="s">
        <v>1972</v>
      </c>
      <c r="C14801" s="2" t="s">
        <v>12455</v>
      </c>
      <c r="D14801" s="2">
        <v>236</v>
      </c>
      <c r="E14801" s="7">
        <v>1968</v>
      </c>
      <c r="F14801" s="5" t="s">
        <v>6034</v>
      </c>
      <c r="H14801" s="5" t="s">
        <v>3308</v>
      </c>
      <c r="I14801" s="6" t="s">
        <v>1980</v>
      </c>
      <c r="J14801" s="6" t="s">
        <v>9615</v>
      </c>
      <c r="K14801" s="17">
        <v>6</v>
      </c>
      <c r="L14801" s="17" t="s">
        <v>7732</v>
      </c>
      <c r="M14801" s="9"/>
      <c r="N14801" s="9"/>
      <c r="O14801" s="21"/>
      <c r="Q14801" s="29"/>
      <c r="U14801" s="17"/>
      <c r="V14801" s="2">
        <v>200</v>
      </c>
      <c r="Y14801" t="str">
        <f t="shared" si="928"/>
        <v/>
      </c>
      <c r="AA14801" t="str">
        <f t="shared" si="929"/>
        <v/>
      </c>
      <c r="AC14801" s="7"/>
      <c r="AD14801" t="s">
        <v>1980</v>
      </c>
      <c r="AE14801">
        <f t="shared" si="930"/>
        <v>0</v>
      </c>
      <c r="AG14801" s="2"/>
      <c r="AH14801" t="s">
        <v>4619</v>
      </c>
      <c r="AI14801" s="7" t="s">
        <v>4610</v>
      </c>
    </row>
    <row r="14802" spans="1:35" ht="11" customHeight="1" outlineLevel="1" x14ac:dyDescent="0.25">
      <c r="A14802" t="s">
        <v>1972</v>
      </c>
      <c r="C14802" s="2" t="s">
        <v>12455</v>
      </c>
      <c r="D14802" s="2">
        <v>237</v>
      </c>
      <c r="E14802" s="7">
        <v>1968</v>
      </c>
      <c r="F14802" s="5" t="s">
        <v>3037</v>
      </c>
      <c r="H14802" s="5" t="s">
        <v>6036</v>
      </c>
      <c r="I14802" s="6" t="s">
        <v>3035</v>
      </c>
      <c r="J14802" s="6" t="s">
        <v>9615</v>
      </c>
      <c r="K14802" s="17">
        <v>1</v>
      </c>
      <c r="L14802" s="17" t="s">
        <v>7732</v>
      </c>
      <c r="M14802" s="9"/>
      <c r="N14802" s="9"/>
      <c r="O14802" s="21"/>
      <c r="Q14802" s="29"/>
      <c r="U14802" s="17"/>
      <c r="V14802" s="2">
        <v>201</v>
      </c>
      <c r="Y14802" t="str">
        <f t="shared" si="928"/>
        <v/>
      </c>
      <c r="AA14802" t="str">
        <f t="shared" si="929"/>
        <v/>
      </c>
      <c r="AC14802" s="7"/>
      <c r="AD14802" t="s">
        <v>3035</v>
      </c>
      <c r="AE14802">
        <f t="shared" si="930"/>
        <v>0</v>
      </c>
      <c r="AG14802" s="2"/>
      <c r="AH14802" t="s">
        <v>4619</v>
      </c>
      <c r="AI14802" s="7" t="s">
        <v>4610</v>
      </c>
    </row>
    <row r="14803" spans="1:35" ht="11" customHeight="1" outlineLevel="1" x14ac:dyDescent="0.25">
      <c r="A14803" t="s">
        <v>1972</v>
      </c>
      <c r="C14803" s="2" t="s">
        <v>12455</v>
      </c>
      <c r="D14803" s="2">
        <v>257</v>
      </c>
      <c r="E14803" s="7">
        <v>1968</v>
      </c>
      <c r="F14803" s="5" t="s">
        <v>6034</v>
      </c>
      <c r="H14803" s="5" t="s">
        <v>3308</v>
      </c>
      <c r="I14803" s="6" t="s">
        <v>1980</v>
      </c>
      <c r="J14803" s="6" t="s">
        <v>16011</v>
      </c>
      <c r="K14803" s="17">
        <v>6</v>
      </c>
      <c r="L14803" s="17" t="s">
        <v>7730</v>
      </c>
      <c r="M14803" s="9">
        <v>2</v>
      </c>
      <c r="N14803" s="9"/>
      <c r="O14803" s="21"/>
      <c r="Q14803" s="29"/>
      <c r="U14803" s="17"/>
      <c r="V14803" s="2">
        <v>211</v>
      </c>
      <c r="Y14803" t="str">
        <f t="shared" si="928"/>
        <v/>
      </c>
      <c r="AA14803" t="str">
        <f t="shared" si="929"/>
        <v/>
      </c>
      <c r="AC14803" s="7"/>
      <c r="AD14803" t="s">
        <v>1980</v>
      </c>
      <c r="AE14803">
        <f t="shared" si="930"/>
        <v>0</v>
      </c>
      <c r="AG14803" s="2"/>
      <c r="AH14803" t="s">
        <v>4619</v>
      </c>
      <c r="AI14803" s="7" t="s">
        <v>4610</v>
      </c>
    </row>
    <row r="14804" spans="1:35" ht="11" customHeight="1" outlineLevel="1" x14ac:dyDescent="0.25">
      <c r="A14804" t="s">
        <v>1972</v>
      </c>
      <c r="C14804" s="2" t="s">
        <v>12455</v>
      </c>
      <c r="D14804" s="2">
        <v>263</v>
      </c>
      <c r="E14804" s="7">
        <v>1968</v>
      </c>
      <c r="F14804" s="5" t="s">
        <v>5937</v>
      </c>
      <c r="H14804" s="5" t="s">
        <v>6036</v>
      </c>
      <c r="I14804" s="6" t="s">
        <v>3307</v>
      </c>
      <c r="J14804" s="6" t="s">
        <v>16012</v>
      </c>
      <c r="K14804" s="17">
        <v>5</v>
      </c>
      <c r="L14804" s="17" t="s">
        <v>7730</v>
      </c>
      <c r="M14804" s="9">
        <v>0.5</v>
      </c>
      <c r="N14804" s="9"/>
      <c r="O14804" s="21"/>
      <c r="Q14804" s="29"/>
      <c r="U14804" s="17"/>
      <c r="V14804" s="2" t="s">
        <v>2045</v>
      </c>
      <c r="Y14804" t="str">
        <f t="shared" si="928"/>
        <v/>
      </c>
      <c r="AA14804" t="str">
        <f t="shared" si="929"/>
        <v/>
      </c>
      <c r="AC14804" s="7"/>
      <c r="AD14804" t="s">
        <v>3307</v>
      </c>
      <c r="AE14804">
        <f t="shared" si="930"/>
        <v>0</v>
      </c>
      <c r="AG14804" s="2"/>
      <c r="AH14804" t="s">
        <v>4619</v>
      </c>
      <c r="AI14804" s="7" t="s">
        <v>4610</v>
      </c>
    </row>
    <row r="14805" spans="1:35" ht="11" customHeight="1" outlineLevel="1" x14ac:dyDescent="0.25">
      <c r="A14805" t="s">
        <v>1972</v>
      </c>
      <c r="C14805" s="2" t="s">
        <v>12455</v>
      </c>
      <c r="D14805" s="2">
        <v>273</v>
      </c>
      <c r="E14805" s="7">
        <v>1969</v>
      </c>
      <c r="F14805" s="5" t="s">
        <v>5936</v>
      </c>
      <c r="H14805" s="5" t="s">
        <v>5482</v>
      </c>
      <c r="I14805" s="6" t="s">
        <v>1980</v>
      </c>
      <c r="J14805" s="6" t="s">
        <v>16013</v>
      </c>
      <c r="K14805" s="17">
        <v>6</v>
      </c>
      <c r="L14805" s="17" t="s">
        <v>7730</v>
      </c>
      <c r="M14805" s="9">
        <v>0.5</v>
      </c>
      <c r="N14805" s="9"/>
      <c r="O14805" s="21"/>
      <c r="Q14805" s="29"/>
      <c r="U14805" s="17"/>
      <c r="V14805" s="2">
        <v>219</v>
      </c>
      <c r="Y14805" t="str">
        <f t="shared" si="928"/>
        <v/>
      </c>
      <c r="AA14805" t="str">
        <f t="shared" si="929"/>
        <v/>
      </c>
      <c r="AC14805" s="7"/>
      <c r="AD14805" t="s">
        <v>1980</v>
      </c>
      <c r="AE14805">
        <f t="shared" si="930"/>
        <v>0</v>
      </c>
      <c r="AG14805" s="2"/>
      <c r="AH14805" t="s">
        <v>4619</v>
      </c>
      <c r="AI14805" s="7" t="s">
        <v>4610</v>
      </c>
    </row>
    <row r="14806" spans="1:35" ht="11" customHeight="1" outlineLevel="1" x14ac:dyDescent="0.25">
      <c r="A14806" t="s">
        <v>1972</v>
      </c>
      <c r="C14806" s="2" t="s">
        <v>12455</v>
      </c>
      <c r="D14806" s="2">
        <v>267</v>
      </c>
      <c r="E14806" s="7">
        <v>1968</v>
      </c>
      <c r="F14806" s="5" t="s">
        <v>5944</v>
      </c>
      <c r="H14806" s="5" t="s">
        <v>5482</v>
      </c>
      <c r="I14806" s="6" t="s">
        <v>1980</v>
      </c>
      <c r="J14806" s="6" t="s">
        <v>16012</v>
      </c>
      <c r="K14806" s="17">
        <v>6</v>
      </c>
      <c r="L14806" s="17" t="s">
        <v>7730</v>
      </c>
      <c r="M14806" s="9">
        <v>3.5</v>
      </c>
      <c r="N14806" s="9"/>
      <c r="O14806" s="21"/>
      <c r="Q14806" s="29"/>
      <c r="U14806" s="17"/>
      <c r="V14806" s="2" t="s">
        <v>6204</v>
      </c>
      <c r="Y14806" t="str">
        <f t="shared" si="928"/>
        <v/>
      </c>
      <c r="AA14806" t="str">
        <f t="shared" si="929"/>
        <v/>
      </c>
      <c r="AC14806" s="7"/>
      <c r="AD14806" t="s">
        <v>1980</v>
      </c>
      <c r="AE14806">
        <f t="shared" si="930"/>
        <v>0</v>
      </c>
      <c r="AG14806" s="2"/>
      <c r="AH14806" t="s">
        <v>4619</v>
      </c>
      <c r="AI14806" s="7" t="s">
        <v>4610</v>
      </c>
    </row>
    <row r="14807" spans="1:35" ht="11" customHeight="1" outlineLevel="1" x14ac:dyDescent="0.25">
      <c r="A14807" t="s">
        <v>1972</v>
      </c>
      <c r="C14807" s="2" t="s">
        <v>12455</v>
      </c>
      <c r="D14807" s="2">
        <v>268</v>
      </c>
      <c r="E14807" s="7">
        <v>1968</v>
      </c>
      <c r="F14807" s="5" t="s">
        <v>6600</v>
      </c>
      <c r="H14807" s="5" t="s">
        <v>6036</v>
      </c>
      <c r="I14807" s="6" t="s">
        <v>3035</v>
      </c>
      <c r="J14807" s="6"/>
      <c r="K14807" s="17">
        <v>3</v>
      </c>
      <c r="L14807" s="17" t="s">
        <v>7730</v>
      </c>
      <c r="M14807" s="9">
        <v>3.5</v>
      </c>
      <c r="N14807" s="9"/>
      <c r="O14807" s="21"/>
      <c r="Q14807" s="29"/>
      <c r="U14807" s="17"/>
      <c r="V14807" s="2" t="s">
        <v>683</v>
      </c>
      <c r="Y14807" t="str">
        <f t="shared" si="928"/>
        <v/>
      </c>
      <c r="AA14807" t="str">
        <f t="shared" si="929"/>
        <v/>
      </c>
      <c r="AC14807" s="7"/>
      <c r="AD14807" t="s">
        <v>3035</v>
      </c>
      <c r="AE14807">
        <f t="shared" si="930"/>
        <v>0</v>
      </c>
      <c r="AG14807" s="2"/>
      <c r="AH14807" t="s">
        <v>4619</v>
      </c>
      <c r="AI14807" s="7" t="s">
        <v>4610</v>
      </c>
    </row>
    <row r="14808" spans="1:35" ht="11" customHeight="1" outlineLevel="1" x14ac:dyDescent="0.25">
      <c r="A14808" t="s">
        <v>1972</v>
      </c>
      <c r="C14808" s="2" t="s">
        <v>12455</v>
      </c>
      <c r="D14808" s="2" t="s">
        <v>4062</v>
      </c>
      <c r="E14808" s="7">
        <v>1968</v>
      </c>
      <c r="F14808" s="8" t="s">
        <v>22094</v>
      </c>
      <c r="H14808" s="5" t="s">
        <v>3964</v>
      </c>
      <c r="I14808" s="6" t="s">
        <v>4463</v>
      </c>
      <c r="J14808" s="6"/>
      <c r="K14808" s="17">
        <v>6</v>
      </c>
      <c r="L14808" s="17" t="s">
        <v>7732</v>
      </c>
      <c r="M14808" s="9"/>
      <c r="N14808" s="9"/>
      <c r="O14808" s="21"/>
      <c r="Q14808" s="29"/>
      <c r="U14808" s="17"/>
      <c r="V14808" s="2" t="s">
        <v>688</v>
      </c>
      <c r="Y14808" t="str">
        <f t="shared" si="928"/>
        <v/>
      </c>
      <c r="AA14808" t="str">
        <f t="shared" si="929"/>
        <v/>
      </c>
      <c r="AC14808" s="7"/>
      <c r="AD14808" t="s">
        <v>4463</v>
      </c>
      <c r="AE14808">
        <f t="shared" ref="AE14808:AE14839" si="931">COUNTIF(I14808,"*Fuji*")</f>
        <v>0</v>
      </c>
      <c r="AG14808" s="2"/>
      <c r="AH14808" t="s">
        <v>4619</v>
      </c>
      <c r="AI14808" s="7" t="s">
        <v>4922</v>
      </c>
    </row>
    <row r="14809" spans="1:35" ht="11" customHeight="1" outlineLevel="1" x14ac:dyDescent="0.25">
      <c r="A14809" t="s">
        <v>1972</v>
      </c>
      <c r="C14809" s="2" t="s">
        <v>12455</v>
      </c>
      <c r="D14809" s="2" t="s">
        <v>4062</v>
      </c>
      <c r="E14809" s="7">
        <v>1970</v>
      </c>
      <c r="F14809" s="5" t="s">
        <v>5946</v>
      </c>
      <c r="H14809" s="5" t="s">
        <v>1333</v>
      </c>
      <c r="I14809" s="6" t="s">
        <v>1980</v>
      </c>
      <c r="J14809" s="6"/>
      <c r="K14809" s="17">
        <v>6</v>
      </c>
      <c r="L14809" s="17" t="s">
        <v>7730</v>
      </c>
      <c r="M14809" s="9">
        <v>2.15</v>
      </c>
      <c r="N14809" s="9"/>
      <c r="O14809" s="21"/>
      <c r="Q14809" s="29"/>
      <c r="U14809" s="17"/>
      <c r="V14809" s="2" t="s">
        <v>2564</v>
      </c>
      <c r="Y14809" t="str">
        <f t="shared" si="928"/>
        <v/>
      </c>
      <c r="AA14809" t="str">
        <f t="shared" si="929"/>
        <v/>
      </c>
      <c r="AC14809" s="7"/>
      <c r="AD14809" t="s">
        <v>1980</v>
      </c>
      <c r="AE14809">
        <f t="shared" si="931"/>
        <v>0</v>
      </c>
      <c r="AG14809" s="2"/>
      <c r="AH14809" t="s">
        <v>4619</v>
      </c>
      <c r="AI14809" s="7" t="s">
        <v>4922</v>
      </c>
    </row>
    <row r="14810" spans="1:35" ht="11" customHeight="1" outlineLevel="1" x14ac:dyDescent="0.25">
      <c r="A14810" t="s">
        <v>1972</v>
      </c>
      <c r="C14810" s="2" t="s">
        <v>12455</v>
      </c>
      <c r="D14810" s="2" t="s">
        <v>4062</v>
      </c>
      <c r="E14810" s="7">
        <v>1970</v>
      </c>
      <c r="F14810" s="5" t="s">
        <v>3047</v>
      </c>
      <c r="H14810" s="5" t="s">
        <v>1333</v>
      </c>
      <c r="I14810" s="6" t="s">
        <v>1980</v>
      </c>
      <c r="J14810" s="6"/>
      <c r="K14810" s="17">
        <v>6</v>
      </c>
      <c r="L14810" s="17" t="s">
        <v>7730</v>
      </c>
      <c r="M14810" s="9">
        <v>2.15</v>
      </c>
      <c r="N14810" s="9"/>
      <c r="O14810" s="21"/>
      <c r="Q14810" s="29"/>
      <c r="U14810" s="17"/>
      <c r="V14810" s="2" t="s">
        <v>2565</v>
      </c>
      <c r="Y14810" t="str">
        <f t="shared" si="928"/>
        <v/>
      </c>
      <c r="AA14810" t="str">
        <f t="shared" si="929"/>
        <v/>
      </c>
      <c r="AC14810" s="7"/>
      <c r="AD14810" t="s">
        <v>1980</v>
      </c>
      <c r="AE14810">
        <f t="shared" si="931"/>
        <v>0</v>
      </c>
      <c r="AG14810" s="2"/>
      <c r="AH14810" t="s">
        <v>4619</v>
      </c>
      <c r="AI14810" s="7" t="s">
        <v>4922</v>
      </c>
    </row>
    <row r="14811" spans="1:35" ht="11" customHeight="1" outlineLevel="1" x14ac:dyDescent="0.25">
      <c r="A14811" t="s">
        <v>1972</v>
      </c>
      <c r="C14811" s="2" t="s">
        <v>12455</v>
      </c>
      <c r="D14811" s="2" t="s">
        <v>4062</v>
      </c>
      <c r="E14811" s="7">
        <v>1970</v>
      </c>
      <c r="F14811" s="5" t="s">
        <v>1584</v>
      </c>
      <c r="H14811" s="5" t="s">
        <v>1333</v>
      </c>
      <c r="I14811" s="6" t="s">
        <v>1980</v>
      </c>
      <c r="J14811" s="6"/>
      <c r="K14811" s="17">
        <v>6</v>
      </c>
      <c r="L14811" s="17" t="s">
        <v>7730</v>
      </c>
      <c r="M14811" s="9">
        <v>2.15</v>
      </c>
      <c r="N14811" s="9"/>
      <c r="O14811" s="21"/>
      <c r="Q14811" s="29"/>
      <c r="U14811" s="17"/>
      <c r="V14811" s="2" t="s">
        <v>2568</v>
      </c>
      <c r="Y14811" t="str">
        <f t="shared" si="928"/>
        <v/>
      </c>
      <c r="AA14811" t="str">
        <f t="shared" si="929"/>
        <v/>
      </c>
      <c r="AC14811" s="7"/>
      <c r="AD14811" t="s">
        <v>1980</v>
      </c>
      <c r="AE14811">
        <f t="shared" si="931"/>
        <v>0</v>
      </c>
      <c r="AG14811" s="2"/>
      <c r="AH14811" t="s">
        <v>4619</v>
      </c>
      <c r="AI14811" s="7" t="s">
        <v>4922</v>
      </c>
    </row>
    <row r="14812" spans="1:35" ht="11" customHeight="1" outlineLevel="1" x14ac:dyDescent="0.25">
      <c r="A14812" t="s">
        <v>1972</v>
      </c>
      <c r="C14812" s="2" t="s">
        <v>12455</v>
      </c>
      <c r="D14812" s="2" t="s">
        <v>4062</v>
      </c>
      <c r="E14812" s="7">
        <v>1970</v>
      </c>
      <c r="F14812" s="5" t="s">
        <v>3036</v>
      </c>
      <c r="H14812" s="5" t="s">
        <v>6036</v>
      </c>
      <c r="I14812" s="6" t="s">
        <v>3035</v>
      </c>
      <c r="J14812" s="6"/>
      <c r="K14812" s="17">
        <v>3</v>
      </c>
      <c r="L14812" s="17" t="s">
        <v>7732</v>
      </c>
      <c r="M14812" s="9"/>
      <c r="N14812" s="9"/>
      <c r="O14812" s="21"/>
      <c r="Q14812" s="29"/>
      <c r="U14812" s="17"/>
      <c r="V14812" s="2" t="s">
        <v>4328</v>
      </c>
      <c r="Y14812" t="str">
        <f t="shared" si="928"/>
        <v/>
      </c>
      <c r="AA14812" t="str">
        <f t="shared" si="929"/>
        <v/>
      </c>
      <c r="AC14812" s="7"/>
      <c r="AD14812" t="s">
        <v>3035</v>
      </c>
      <c r="AE14812">
        <f t="shared" si="931"/>
        <v>0</v>
      </c>
      <c r="AG14812" s="2"/>
      <c r="AH14812" t="s">
        <v>4619</v>
      </c>
      <c r="AI14812" s="7" t="s">
        <v>4922</v>
      </c>
    </row>
    <row r="14813" spans="1:35" ht="11" customHeight="1" outlineLevel="1" x14ac:dyDescent="0.25">
      <c r="A14813" t="s">
        <v>1972</v>
      </c>
      <c r="C14813" s="2" t="s">
        <v>12455</v>
      </c>
      <c r="D14813" s="2" t="s">
        <v>4062</v>
      </c>
      <c r="E14813" s="7">
        <v>1970</v>
      </c>
      <c r="F14813" s="5" t="s">
        <v>2167</v>
      </c>
      <c r="H14813" s="5" t="s">
        <v>6036</v>
      </c>
      <c r="I14813" s="6" t="s">
        <v>3035</v>
      </c>
      <c r="J14813" s="6"/>
      <c r="K14813" s="17">
        <v>3</v>
      </c>
      <c r="L14813" s="17" t="s">
        <v>7732</v>
      </c>
      <c r="M14813" s="9"/>
      <c r="N14813" s="9"/>
      <c r="O14813" s="21"/>
      <c r="Q14813" s="29"/>
      <c r="U14813" s="17"/>
      <c r="V14813" s="2" t="s">
        <v>4329</v>
      </c>
      <c r="Y14813" t="str">
        <f t="shared" si="928"/>
        <v/>
      </c>
      <c r="AA14813" t="str">
        <f t="shared" si="929"/>
        <v/>
      </c>
      <c r="AC14813" s="7"/>
      <c r="AD14813" t="s">
        <v>3035</v>
      </c>
      <c r="AE14813">
        <f t="shared" si="931"/>
        <v>0</v>
      </c>
      <c r="AG14813" s="2"/>
      <c r="AH14813" t="s">
        <v>4619</v>
      </c>
      <c r="AI14813" s="7" t="s">
        <v>4922</v>
      </c>
    </row>
    <row r="14814" spans="1:35" ht="11" customHeight="1" outlineLevel="1" x14ac:dyDescent="0.25">
      <c r="A14814" t="s">
        <v>1972</v>
      </c>
      <c r="C14814" s="2" t="s">
        <v>12455</v>
      </c>
      <c r="D14814" s="2" t="s">
        <v>4062</v>
      </c>
      <c r="E14814" s="7">
        <v>1970</v>
      </c>
      <c r="F14814" s="5" t="s">
        <v>3558</v>
      </c>
      <c r="H14814" s="5" t="s">
        <v>6036</v>
      </c>
      <c r="I14814" s="6" t="s">
        <v>3035</v>
      </c>
      <c r="J14814" s="6"/>
      <c r="K14814" s="17">
        <v>3</v>
      </c>
      <c r="L14814" s="17" t="s">
        <v>7732</v>
      </c>
      <c r="M14814" s="9"/>
      <c r="N14814" s="9"/>
      <c r="O14814" s="21"/>
      <c r="Q14814" s="29"/>
      <c r="U14814" s="17"/>
      <c r="V14814" s="2" t="s">
        <v>4330</v>
      </c>
      <c r="Y14814" t="str">
        <f t="shared" si="928"/>
        <v/>
      </c>
      <c r="AA14814" t="str">
        <f t="shared" si="929"/>
        <v/>
      </c>
      <c r="AC14814" s="7"/>
      <c r="AD14814" t="s">
        <v>3035</v>
      </c>
      <c r="AE14814">
        <f t="shared" si="931"/>
        <v>0</v>
      </c>
      <c r="AG14814" s="2"/>
      <c r="AH14814" t="s">
        <v>4619</v>
      </c>
      <c r="AI14814" s="7" t="s">
        <v>4922</v>
      </c>
    </row>
    <row r="14815" spans="1:35" ht="11" customHeight="1" outlineLevel="1" x14ac:dyDescent="0.25">
      <c r="A14815" t="s">
        <v>1972</v>
      </c>
      <c r="C14815" s="2" t="s">
        <v>12455</v>
      </c>
      <c r="D14815" s="2" t="s">
        <v>4062</v>
      </c>
      <c r="E14815" s="7">
        <v>1970</v>
      </c>
      <c r="F14815" s="5" t="s">
        <v>3559</v>
      </c>
      <c r="H14815" s="5" t="s">
        <v>6036</v>
      </c>
      <c r="I14815" s="6" t="s">
        <v>3035</v>
      </c>
      <c r="J14815" s="6"/>
      <c r="K14815" s="17">
        <v>3</v>
      </c>
      <c r="L14815" s="17" t="s">
        <v>7732</v>
      </c>
      <c r="M14815" s="9"/>
      <c r="N14815" s="9"/>
      <c r="O14815" s="21"/>
      <c r="Q14815" s="29"/>
      <c r="U14815" s="17"/>
      <c r="V14815" s="2" t="s">
        <v>4326</v>
      </c>
      <c r="Y14815" t="str">
        <f t="shared" si="928"/>
        <v/>
      </c>
      <c r="AA14815" t="str">
        <f t="shared" si="929"/>
        <v/>
      </c>
      <c r="AC14815" s="7"/>
      <c r="AD14815" t="s">
        <v>3035</v>
      </c>
      <c r="AE14815">
        <f t="shared" si="931"/>
        <v>0</v>
      </c>
      <c r="AG14815" s="2"/>
      <c r="AH14815" t="s">
        <v>4619</v>
      </c>
      <c r="AI14815" s="7" t="s">
        <v>4922</v>
      </c>
    </row>
    <row r="14816" spans="1:35" ht="11" customHeight="1" outlineLevel="1" x14ac:dyDescent="0.25">
      <c r="A14816" t="s">
        <v>1972</v>
      </c>
      <c r="C14816" s="2" t="s">
        <v>12455</v>
      </c>
      <c r="D14816" s="2" t="s">
        <v>4062</v>
      </c>
      <c r="E14816" s="7">
        <v>1970</v>
      </c>
      <c r="F14816" s="5" t="s">
        <v>2167</v>
      </c>
      <c r="H14816" s="5" t="s">
        <v>6036</v>
      </c>
      <c r="I14816" s="6" t="s">
        <v>3035</v>
      </c>
      <c r="J14816" s="6"/>
      <c r="K14816" s="17">
        <v>3</v>
      </c>
      <c r="L14816" s="17" t="s">
        <v>7732</v>
      </c>
      <c r="M14816" s="9"/>
      <c r="N14816" s="9"/>
      <c r="O14816" s="21"/>
      <c r="Q14816" s="29"/>
      <c r="U14816" s="17"/>
      <c r="V14816" s="2" t="s">
        <v>4327</v>
      </c>
      <c r="Y14816" t="str">
        <f t="shared" si="928"/>
        <v/>
      </c>
      <c r="AA14816" t="str">
        <f t="shared" si="929"/>
        <v/>
      </c>
      <c r="AC14816" s="7"/>
      <c r="AD14816" t="s">
        <v>3035</v>
      </c>
      <c r="AE14816">
        <f t="shared" si="931"/>
        <v>0</v>
      </c>
      <c r="AG14816" s="2"/>
      <c r="AH14816" t="s">
        <v>4619</v>
      </c>
      <c r="AI14816" s="7" t="s">
        <v>4922</v>
      </c>
    </row>
    <row r="14817" spans="1:35" ht="11" customHeight="1" outlineLevel="1" x14ac:dyDescent="0.25">
      <c r="A14817" t="s">
        <v>1972</v>
      </c>
      <c r="C14817" s="2" t="s">
        <v>12455</v>
      </c>
      <c r="D14817" s="2">
        <v>355</v>
      </c>
      <c r="E14817" s="7">
        <v>1971</v>
      </c>
      <c r="F14817" s="5" t="s">
        <v>5937</v>
      </c>
      <c r="H14817" s="5" t="s">
        <v>6036</v>
      </c>
      <c r="I14817" s="6" t="s">
        <v>3307</v>
      </c>
      <c r="J14817" s="6" t="s">
        <v>16014</v>
      </c>
      <c r="K14817" s="17">
        <v>5</v>
      </c>
      <c r="L14817" s="17" t="s">
        <v>7732</v>
      </c>
      <c r="M14817" s="9"/>
      <c r="N14817" s="9"/>
      <c r="O14817" s="21"/>
      <c r="Q14817" s="29"/>
      <c r="U14817" s="17"/>
      <c r="V14817" s="2">
        <v>270</v>
      </c>
      <c r="Y14817" t="str">
        <f t="shared" si="928"/>
        <v/>
      </c>
      <c r="AA14817" t="str">
        <f t="shared" si="929"/>
        <v/>
      </c>
      <c r="AC14817" s="7"/>
      <c r="AD14817" t="s">
        <v>3307</v>
      </c>
      <c r="AE14817">
        <f t="shared" si="931"/>
        <v>0</v>
      </c>
      <c r="AG14817" s="2"/>
      <c r="AH14817" t="s">
        <v>4619</v>
      </c>
      <c r="AI14817" s="7" t="s">
        <v>4610</v>
      </c>
    </row>
    <row r="14818" spans="1:35" ht="11" customHeight="1" outlineLevel="1" x14ac:dyDescent="0.25">
      <c r="A14818" t="s">
        <v>1972</v>
      </c>
      <c r="C14818" s="2" t="s">
        <v>12455</v>
      </c>
      <c r="D14818" s="2">
        <v>356</v>
      </c>
      <c r="E14818" s="7">
        <v>1971</v>
      </c>
      <c r="F14818" s="5" t="s">
        <v>16015</v>
      </c>
      <c r="H14818" s="5" t="s">
        <v>16017</v>
      </c>
      <c r="I14818" s="6" t="s">
        <v>1980</v>
      </c>
      <c r="J14818" s="6" t="s">
        <v>16014</v>
      </c>
      <c r="K14818" s="17">
        <v>6</v>
      </c>
      <c r="L14818" s="17" t="s">
        <v>7732</v>
      </c>
      <c r="M14818" s="9"/>
      <c r="N14818" s="9"/>
      <c r="O14818" s="21"/>
      <c r="Q14818" s="29"/>
      <c r="U14818" s="17"/>
      <c r="V14818" s="2"/>
      <c r="Y14818" t="str">
        <f t="shared" si="928"/>
        <v/>
      </c>
      <c r="AA14818" t="str">
        <f t="shared" si="929"/>
        <v/>
      </c>
      <c r="AC14818" s="7"/>
      <c r="AD14818" t="s">
        <v>1980</v>
      </c>
      <c r="AE14818">
        <f t="shared" si="931"/>
        <v>0</v>
      </c>
      <c r="AG14818" s="2"/>
      <c r="AI14818" s="7"/>
    </row>
    <row r="14819" spans="1:35" ht="11" customHeight="1" outlineLevel="1" x14ac:dyDescent="0.25">
      <c r="A14819" t="s">
        <v>1972</v>
      </c>
      <c r="C14819" s="2" t="s">
        <v>12455</v>
      </c>
      <c r="D14819" s="2">
        <v>360</v>
      </c>
      <c r="E14819" s="7">
        <v>1971</v>
      </c>
      <c r="F14819" s="5" t="s">
        <v>5945</v>
      </c>
      <c r="H14819" s="5" t="s">
        <v>6036</v>
      </c>
      <c r="I14819" s="6" t="s">
        <v>3307</v>
      </c>
      <c r="J14819" s="6" t="s">
        <v>16014</v>
      </c>
      <c r="K14819" s="17">
        <v>5</v>
      </c>
      <c r="L14819" s="17" t="s">
        <v>7732</v>
      </c>
      <c r="M14819" s="9"/>
      <c r="N14819" s="9"/>
      <c r="O14819" s="21"/>
      <c r="Q14819" s="29"/>
      <c r="U14819" s="17"/>
      <c r="V14819" s="2" t="s">
        <v>817</v>
      </c>
      <c r="Y14819" t="str">
        <f t="shared" si="928"/>
        <v/>
      </c>
      <c r="AA14819" t="str">
        <f t="shared" si="929"/>
        <v/>
      </c>
      <c r="AC14819" s="7"/>
      <c r="AD14819" t="s">
        <v>3307</v>
      </c>
      <c r="AE14819">
        <f t="shared" si="931"/>
        <v>0</v>
      </c>
      <c r="AG14819" s="2"/>
      <c r="AH14819" t="s">
        <v>4619</v>
      </c>
      <c r="AI14819" s="7" t="s">
        <v>4610</v>
      </c>
    </row>
    <row r="14820" spans="1:35" ht="11" customHeight="1" outlineLevel="1" x14ac:dyDescent="0.25">
      <c r="A14820" t="s">
        <v>1972</v>
      </c>
      <c r="C14820" s="2" t="s">
        <v>12455</v>
      </c>
      <c r="D14820" s="2">
        <v>361</v>
      </c>
      <c r="E14820" s="7">
        <v>1971</v>
      </c>
      <c r="F14820" s="5" t="s">
        <v>16016</v>
      </c>
      <c r="H14820" s="5" t="s">
        <v>16017</v>
      </c>
      <c r="I14820" s="6" t="s">
        <v>1980</v>
      </c>
      <c r="J14820" s="6" t="s">
        <v>16014</v>
      </c>
      <c r="K14820" s="17">
        <v>6</v>
      </c>
      <c r="L14820" s="17" t="s">
        <v>7732</v>
      </c>
      <c r="M14820" s="9"/>
      <c r="N14820" s="9"/>
      <c r="O14820" s="21"/>
      <c r="Q14820" s="29"/>
      <c r="U14820" s="17"/>
      <c r="V14820" s="2"/>
      <c r="Y14820" t="str">
        <f t="shared" si="928"/>
        <v/>
      </c>
      <c r="AA14820" t="str">
        <f t="shared" si="929"/>
        <v/>
      </c>
      <c r="AC14820" s="7"/>
      <c r="AD14820" t="s">
        <v>1980</v>
      </c>
      <c r="AE14820">
        <f t="shared" si="931"/>
        <v>0</v>
      </c>
      <c r="AG14820" s="2"/>
      <c r="AI14820" s="7"/>
    </row>
    <row r="14821" spans="1:35" ht="11" customHeight="1" outlineLevel="1" x14ac:dyDescent="0.25">
      <c r="A14821" t="s">
        <v>1972</v>
      </c>
      <c r="C14821" s="2" t="s">
        <v>12455</v>
      </c>
      <c r="D14821" s="2">
        <v>705</v>
      </c>
      <c r="E14821" s="7">
        <v>1979</v>
      </c>
      <c r="F14821" s="5" t="s">
        <v>4699</v>
      </c>
      <c r="H14821" s="5" t="s">
        <v>5398</v>
      </c>
      <c r="I14821" s="6" t="s">
        <v>1980</v>
      </c>
      <c r="J14821" s="6" t="s">
        <v>16018</v>
      </c>
      <c r="K14821" s="17">
        <v>6</v>
      </c>
      <c r="L14821" s="17" t="s">
        <v>7732</v>
      </c>
      <c r="M14821" s="9"/>
      <c r="N14821" s="9"/>
      <c r="O14821" s="21"/>
      <c r="Q14821" s="29"/>
      <c r="U14821" s="17"/>
      <c r="V14821" s="2"/>
      <c r="Y14821" t="str">
        <f t="shared" si="928"/>
        <v/>
      </c>
      <c r="AA14821" t="str">
        <f t="shared" si="929"/>
        <v/>
      </c>
      <c r="AC14821" s="7"/>
      <c r="AD14821" t="s">
        <v>1980</v>
      </c>
      <c r="AE14821">
        <f t="shared" si="931"/>
        <v>0</v>
      </c>
      <c r="AG14821" s="2"/>
      <c r="AI14821" s="7"/>
    </row>
    <row r="14822" spans="1:35" ht="11" customHeight="1" outlineLevel="1" x14ac:dyDescent="0.25">
      <c r="A14822" t="s">
        <v>1972</v>
      </c>
      <c r="C14822" s="2" t="s">
        <v>12455</v>
      </c>
      <c r="D14822" s="2">
        <v>706</v>
      </c>
      <c r="E14822" s="7">
        <v>1979</v>
      </c>
      <c r="F14822" s="5" t="s">
        <v>6123</v>
      </c>
      <c r="H14822" s="5" t="s">
        <v>5398</v>
      </c>
      <c r="I14822" s="6" t="s">
        <v>1980</v>
      </c>
      <c r="J14822" s="6" t="s">
        <v>16019</v>
      </c>
      <c r="K14822" s="17">
        <v>6</v>
      </c>
      <c r="L14822" s="17" t="s">
        <v>7732</v>
      </c>
      <c r="M14822" s="9"/>
      <c r="N14822" s="9"/>
      <c r="O14822" s="21"/>
      <c r="Q14822" s="29"/>
      <c r="U14822" s="17"/>
      <c r="V14822" s="2"/>
      <c r="Y14822" t="str">
        <f t="shared" si="928"/>
        <v/>
      </c>
      <c r="AA14822" t="str">
        <f t="shared" si="929"/>
        <v/>
      </c>
      <c r="AC14822" s="7"/>
      <c r="AD14822" t="s">
        <v>1980</v>
      </c>
      <c r="AE14822">
        <f t="shared" si="931"/>
        <v>0</v>
      </c>
      <c r="AG14822" s="2"/>
      <c r="AI14822" s="7"/>
    </row>
    <row r="14823" spans="1:35" ht="11" customHeight="1" outlineLevel="1" x14ac:dyDescent="0.25">
      <c r="A14823" t="s">
        <v>1972</v>
      </c>
      <c r="C14823" s="2" t="s">
        <v>12455</v>
      </c>
      <c r="D14823" s="2">
        <v>710</v>
      </c>
      <c r="E14823" s="7">
        <v>1979</v>
      </c>
      <c r="F14823" s="5" t="s">
        <v>2096</v>
      </c>
      <c r="H14823" s="5" t="s">
        <v>5398</v>
      </c>
      <c r="I14823" s="6" t="s">
        <v>1980</v>
      </c>
      <c r="J14823" s="6" t="s">
        <v>16019</v>
      </c>
      <c r="K14823" s="17">
        <v>6</v>
      </c>
      <c r="L14823" s="17" t="s">
        <v>7732</v>
      </c>
      <c r="M14823" s="9"/>
      <c r="N14823" s="9"/>
      <c r="O14823" s="21"/>
      <c r="Q14823" s="29"/>
      <c r="U14823" s="17"/>
      <c r="V14823" s="2"/>
      <c r="Y14823" t="str">
        <f t="shared" si="928"/>
        <v/>
      </c>
      <c r="AA14823" t="str">
        <f t="shared" si="929"/>
        <v/>
      </c>
      <c r="AC14823" s="7"/>
      <c r="AD14823" t="s">
        <v>1980</v>
      </c>
      <c r="AE14823">
        <f t="shared" si="931"/>
        <v>0</v>
      </c>
      <c r="AG14823" s="2"/>
      <c r="AI14823" s="7"/>
    </row>
    <row r="14824" spans="1:35" ht="11" customHeight="1" outlineLevel="1" x14ac:dyDescent="0.25">
      <c r="A14824" t="s">
        <v>1972</v>
      </c>
      <c r="C14824" s="2" t="s">
        <v>12455</v>
      </c>
      <c r="D14824" s="2">
        <v>737</v>
      </c>
      <c r="E14824" s="7">
        <v>1979</v>
      </c>
      <c r="F14824" s="5" t="s">
        <v>1583</v>
      </c>
      <c r="H14824" s="5" t="s">
        <v>5398</v>
      </c>
      <c r="I14824" s="6" t="s">
        <v>221</v>
      </c>
      <c r="J14824" s="40" t="s">
        <v>10809</v>
      </c>
      <c r="K14824" s="17">
        <v>3</v>
      </c>
      <c r="L14824" s="17" t="s">
        <v>7732</v>
      </c>
      <c r="M14824" s="9"/>
      <c r="N14824" s="9"/>
      <c r="O14824" s="21"/>
      <c r="Q14824" s="29"/>
      <c r="S14824">
        <v>1</v>
      </c>
      <c r="T14824">
        <v>1</v>
      </c>
      <c r="U14824" s="17"/>
      <c r="V14824" s="2" t="s">
        <v>219</v>
      </c>
      <c r="Y14824" t="str">
        <f t="shared" si="928"/>
        <v/>
      </c>
      <c r="AA14824" t="str">
        <f t="shared" si="929"/>
        <v/>
      </c>
      <c r="AC14824" s="7"/>
      <c r="AD14824" t="s">
        <v>221</v>
      </c>
      <c r="AE14824">
        <f t="shared" si="931"/>
        <v>0</v>
      </c>
      <c r="AG14824" s="2"/>
      <c r="AH14824" t="s">
        <v>4619</v>
      </c>
      <c r="AI14824" s="7" t="s">
        <v>4922</v>
      </c>
    </row>
    <row r="14825" spans="1:35" ht="11" customHeight="1" outlineLevel="1" x14ac:dyDescent="0.25">
      <c r="A14825" t="s">
        <v>1972</v>
      </c>
      <c r="C14825" s="2" t="s">
        <v>12455</v>
      </c>
      <c r="D14825" s="2">
        <v>738</v>
      </c>
      <c r="E14825" s="7">
        <v>1979</v>
      </c>
      <c r="F14825" s="5" t="s">
        <v>6123</v>
      </c>
      <c r="H14825" s="5" t="s">
        <v>5398</v>
      </c>
      <c r="I14825" s="6" t="s">
        <v>221</v>
      </c>
      <c r="J14825" s="6" t="s">
        <v>10809</v>
      </c>
      <c r="K14825" s="17">
        <v>3</v>
      </c>
      <c r="L14825" s="17" t="s">
        <v>7732</v>
      </c>
      <c r="M14825" s="9"/>
      <c r="N14825" s="9"/>
      <c r="O14825" s="21"/>
      <c r="Q14825" s="29"/>
      <c r="U14825" s="17"/>
      <c r="V14825" s="2" t="s">
        <v>219</v>
      </c>
      <c r="Y14825" t="str">
        <f t="shared" si="928"/>
        <v/>
      </c>
      <c r="AA14825" t="str">
        <f t="shared" si="929"/>
        <v/>
      </c>
      <c r="AC14825" s="7"/>
      <c r="AD14825" t="s">
        <v>221</v>
      </c>
      <c r="AE14825">
        <f t="shared" si="931"/>
        <v>0</v>
      </c>
      <c r="AG14825" s="2"/>
      <c r="AH14825" t="s">
        <v>4619</v>
      </c>
      <c r="AI14825" s="7" t="s">
        <v>4922</v>
      </c>
    </row>
    <row r="14826" spans="1:35" ht="11" customHeight="1" outlineLevel="1" x14ac:dyDescent="0.25">
      <c r="A14826" t="s">
        <v>1972</v>
      </c>
      <c r="C14826" s="2" t="s">
        <v>12455</v>
      </c>
      <c r="D14826" s="2">
        <v>739</v>
      </c>
      <c r="E14826" s="7">
        <v>1979</v>
      </c>
      <c r="F14826" s="5" t="s">
        <v>21123</v>
      </c>
      <c r="H14826" s="5" t="s">
        <v>5398</v>
      </c>
      <c r="I14826" s="6" t="s">
        <v>221</v>
      </c>
      <c r="J14826" s="6" t="s">
        <v>10809</v>
      </c>
      <c r="K14826" s="17">
        <v>3</v>
      </c>
      <c r="L14826" s="17" t="s">
        <v>7732</v>
      </c>
      <c r="M14826" s="9"/>
      <c r="N14826" s="9"/>
      <c r="O14826" s="21"/>
      <c r="Q14826" s="29"/>
      <c r="U14826" s="17"/>
      <c r="V14826" s="2" t="s">
        <v>219</v>
      </c>
      <c r="Y14826" t="str">
        <f t="shared" si="928"/>
        <v/>
      </c>
      <c r="AA14826" t="str">
        <f t="shared" si="929"/>
        <v/>
      </c>
      <c r="AC14826" s="7"/>
      <c r="AD14826" t="s">
        <v>221</v>
      </c>
      <c r="AE14826">
        <f t="shared" si="931"/>
        <v>0</v>
      </c>
      <c r="AG14826" s="2"/>
      <c r="AH14826" t="s">
        <v>4619</v>
      </c>
      <c r="AI14826" s="7" t="s">
        <v>4922</v>
      </c>
    </row>
    <row r="14827" spans="1:35" ht="11" customHeight="1" outlineLevel="1" x14ac:dyDescent="0.25">
      <c r="A14827" t="s">
        <v>1972</v>
      </c>
      <c r="C14827" s="2" t="s">
        <v>12455</v>
      </c>
      <c r="D14827" s="2">
        <v>740</v>
      </c>
      <c r="E14827" s="7">
        <v>1979</v>
      </c>
      <c r="F14827" s="5" t="s">
        <v>21124</v>
      </c>
      <c r="H14827" s="5" t="s">
        <v>5398</v>
      </c>
      <c r="I14827" s="6" t="s">
        <v>221</v>
      </c>
      <c r="J14827" s="6" t="s">
        <v>10809</v>
      </c>
      <c r="K14827" s="17">
        <v>3</v>
      </c>
      <c r="L14827" s="17" t="s">
        <v>7732</v>
      </c>
      <c r="M14827" s="9"/>
      <c r="N14827" s="9"/>
      <c r="O14827" s="21"/>
      <c r="Q14827" s="29"/>
      <c r="U14827" s="17"/>
      <c r="V14827" s="2" t="s">
        <v>219</v>
      </c>
      <c r="Y14827" t="str">
        <f t="shared" si="928"/>
        <v/>
      </c>
      <c r="AA14827" t="str">
        <f t="shared" si="929"/>
        <v/>
      </c>
      <c r="AC14827" s="7"/>
      <c r="AD14827" t="s">
        <v>221</v>
      </c>
      <c r="AE14827">
        <f t="shared" si="931"/>
        <v>0</v>
      </c>
      <c r="AG14827" s="2"/>
      <c r="AH14827" t="s">
        <v>4619</v>
      </c>
      <c r="AI14827" s="7" t="s">
        <v>4922</v>
      </c>
    </row>
    <row r="14828" spans="1:35" ht="11" customHeight="1" outlineLevel="1" x14ac:dyDescent="0.25">
      <c r="A14828" t="s">
        <v>1972</v>
      </c>
      <c r="C14828" s="2" t="s">
        <v>12455</v>
      </c>
      <c r="D14828" s="2">
        <v>741</v>
      </c>
      <c r="E14828" s="7">
        <v>1979</v>
      </c>
      <c r="F14828" s="5" t="s">
        <v>5899</v>
      </c>
      <c r="H14828" s="5" t="s">
        <v>5398</v>
      </c>
      <c r="I14828" s="6" t="s">
        <v>221</v>
      </c>
      <c r="J14828" s="6" t="s">
        <v>10809</v>
      </c>
      <c r="K14828" s="17">
        <v>3</v>
      </c>
      <c r="L14828" s="17" t="s">
        <v>7732</v>
      </c>
      <c r="M14828" s="9"/>
      <c r="N14828" s="9"/>
      <c r="O14828" s="21"/>
      <c r="Q14828" s="29"/>
      <c r="U14828" s="17"/>
      <c r="V14828" s="2" t="s">
        <v>219</v>
      </c>
      <c r="Y14828" t="str">
        <f t="shared" si="928"/>
        <v/>
      </c>
      <c r="AA14828" t="str">
        <f t="shared" si="929"/>
        <v/>
      </c>
      <c r="AC14828" s="7"/>
      <c r="AD14828" t="s">
        <v>221</v>
      </c>
      <c r="AE14828">
        <f t="shared" si="931"/>
        <v>0</v>
      </c>
      <c r="AG14828" s="2"/>
      <c r="AH14828" t="s">
        <v>4619</v>
      </c>
      <c r="AI14828" s="7" t="s">
        <v>4922</v>
      </c>
    </row>
    <row r="14829" spans="1:35" ht="11" customHeight="1" outlineLevel="1" x14ac:dyDescent="0.25">
      <c r="A14829" t="s">
        <v>1972</v>
      </c>
      <c r="C14829" s="2" t="s">
        <v>12455</v>
      </c>
      <c r="D14829" s="2" t="s">
        <v>4062</v>
      </c>
      <c r="E14829" s="7">
        <v>1979</v>
      </c>
      <c r="F14829" s="5" t="s">
        <v>21125</v>
      </c>
      <c r="H14829" s="5" t="s">
        <v>5398</v>
      </c>
      <c r="I14829" s="6" t="s">
        <v>224</v>
      </c>
      <c r="J14829" s="6"/>
      <c r="K14829" s="17">
        <v>3</v>
      </c>
      <c r="L14829" s="17" t="s">
        <v>7732</v>
      </c>
      <c r="M14829" s="9"/>
      <c r="N14829" s="9"/>
      <c r="O14829" s="21"/>
      <c r="Q14829" s="29"/>
      <c r="U14829" s="17"/>
      <c r="V14829" s="2" t="s">
        <v>222</v>
      </c>
      <c r="Y14829" t="str">
        <f t="shared" si="928"/>
        <v/>
      </c>
      <c r="AA14829" t="str">
        <f t="shared" si="929"/>
        <v/>
      </c>
      <c r="AC14829" s="7"/>
      <c r="AD14829" t="s">
        <v>224</v>
      </c>
      <c r="AE14829">
        <f t="shared" si="931"/>
        <v>0</v>
      </c>
      <c r="AG14829" s="2"/>
      <c r="AH14829" t="s">
        <v>4619</v>
      </c>
      <c r="AI14829" s="7" t="s">
        <v>4922</v>
      </c>
    </row>
    <row r="14830" spans="1:35" ht="11" customHeight="1" outlineLevel="1" x14ac:dyDescent="0.25">
      <c r="A14830" t="s">
        <v>1972</v>
      </c>
      <c r="C14830" s="2" t="s">
        <v>12455</v>
      </c>
      <c r="D14830" s="2" t="s">
        <v>4062</v>
      </c>
      <c r="E14830" s="7">
        <v>1979</v>
      </c>
      <c r="F14830" s="5" t="s">
        <v>2498</v>
      </c>
      <c r="H14830" s="5" t="s">
        <v>5398</v>
      </c>
      <c r="I14830" s="6" t="s">
        <v>224</v>
      </c>
      <c r="J14830" s="6"/>
      <c r="K14830" s="17">
        <v>3</v>
      </c>
      <c r="L14830" s="17" t="s">
        <v>7732</v>
      </c>
      <c r="M14830" s="9"/>
      <c r="N14830" s="9"/>
      <c r="O14830" s="21"/>
      <c r="Q14830" s="29"/>
      <c r="U14830" s="17"/>
      <c r="V14830" s="2"/>
      <c r="Y14830" t="str">
        <f t="shared" si="928"/>
        <v/>
      </c>
      <c r="AA14830" t="str">
        <f t="shared" si="929"/>
        <v/>
      </c>
      <c r="AC14830" s="7"/>
      <c r="AD14830" t="s">
        <v>224</v>
      </c>
      <c r="AE14830">
        <f t="shared" si="931"/>
        <v>0</v>
      </c>
      <c r="AG14830" s="2"/>
      <c r="AI14830" s="7"/>
    </row>
    <row r="14831" spans="1:35" ht="11" customHeight="1" outlineLevel="1" x14ac:dyDescent="0.25">
      <c r="A14831" t="s">
        <v>1972</v>
      </c>
      <c r="C14831" s="2" t="s">
        <v>12455</v>
      </c>
      <c r="D14831" s="2" t="s">
        <v>4062</v>
      </c>
      <c r="E14831" s="7">
        <v>1979</v>
      </c>
      <c r="F14831" s="5" t="s">
        <v>223</v>
      </c>
      <c r="H14831" s="5" t="s">
        <v>5398</v>
      </c>
      <c r="I14831" s="6" t="s">
        <v>224</v>
      </c>
      <c r="J14831" s="6"/>
      <c r="K14831" s="17">
        <v>3</v>
      </c>
      <c r="L14831" s="17" t="s">
        <v>7732</v>
      </c>
      <c r="M14831" s="9"/>
      <c r="N14831" s="9"/>
      <c r="O14831" s="21"/>
      <c r="Q14831" s="29"/>
      <c r="U14831" s="17"/>
      <c r="V14831" s="2" t="s">
        <v>222</v>
      </c>
      <c r="Y14831" t="str">
        <f t="shared" si="928"/>
        <v/>
      </c>
      <c r="AA14831" t="str">
        <f t="shared" si="929"/>
        <v/>
      </c>
      <c r="AC14831" s="7"/>
      <c r="AD14831" t="s">
        <v>224</v>
      </c>
      <c r="AE14831">
        <f t="shared" si="931"/>
        <v>0</v>
      </c>
      <c r="AG14831" s="2"/>
      <c r="AH14831" t="s">
        <v>4619</v>
      </c>
      <c r="AI14831" s="7" t="s">
        <v>4922</v>
      </c>
    </row>
    <row r="14832" spans="1:35" ht="11" customHeight="1" outlineLevel="1" x14ac:dyDescent="0.25">
      <c r="A14832" t="s">
        <v>1972</v>
      </c>
      <c r="C14832" s="2" t="s">
        <v>12455</v>
      </c>
      <c r="D14832" s="2">
        <v>781</v>
      </c>
      <c r="E14832" s="7">
        <v>1981</v>
      </c>
      <c r="F14832" s="5" t="s">
        <v>6802</v>
      </c>
      <c r="H14832" s="5" t="s">
        <v>5398</v>
      </c>
      <c r="I14832" s="6" t="s">
        <v>1980</v>
      </c>
      <c r="J14832" s="6" t="s">
        <v>16021</v>
      </c>
      <c r="K14832" s="17">
        <v>6</v>
      </c>
      <c r="L14832" s="17" t="s">
        <v>7732</v>
      </c>
      <c r="M14832" s="9"/>
      <c r="N14832" s="9"/>
      <c r="O14832" s="21"/>
      <c r="Q14832" s="29"/>
      <c r="U14832" s="17"/>
      <c r="V14832" s="2"/>
      <c r="Y14832" t="str">
        <f t="shared" si="928"/>
        <v/>
      </c>
      <c r="AA14832" t="str">
        <f t="shared" si="929"/>
        <v/>
      </c>
      <c r="AC14832" s="7"/>
      <c r="AD14832" t="s">
        <v>1980</v>
      </c>
      <c r="AE14832">
        <f t="shared" si="931"/>
        <v>0</v>
      </c>
      <c r="AG14832" s="2"/>
      <c r="AI14832" s="7"/>
    </row>
    <row r="14833" spans="1:35" ht="11" customHeight="1" outlineLevel="1" x14ac:dyDescent="0.25">
      <c r="A14833" t="s">
        <v>1972</v>
      </c>
      <c r="C14833" s="2" t="s">
        <v>12455</v>
      </c>
      <c r="D14833" s="2">
        <v>782</v>
      </c>
      <c r="E14833" s="7">
        <v>1981</v>
      </c>
      <c r="F14833" s="5" t="s">
        <v>16020</v>
      </c>
      <c r="H14833" s="5" t="s">
        <v>5398</v>
      </c>
      <c r="I14833" s="6" t="s">
        <v>1980</v>
      </c>
      <c r="J14833" s="6" t="s">
        <v>16021</v>
      </c>
      <c r="K14833" s="17">
        <v>6</v>
      </c>
      <c r="L14833" s="17" t="s">
        <v>7732</v>
      </c>
      <c r="M14833" s="9"/>
      <c r="N14833" s="9"/>
      <c r="O14833" s="21"/>
      <c r="Q14833" s="29"/>
      <c r="U14833" s="17"/>
      <c r="V14833" s="2"/>
      <c r="Y14833" t="str">
        <f t="shared" si="928"/>
        <v/>
      </c>
      <c r="AA14833" t="str">
        <f t="shared" si="929"/>
        <v/>
      </c>
      <c r="AC14833" s="7"/>
      <c r="AD14833" t="s">
        <v>1980</v>
      </c>
      <c r="AE14833">
        <f t="shared" si="931"/>
        <v>0</v>
      </c>
      <c r="AG14833" s="2"/>
      <c r="AI14833" s="7"/>
    </row>
    <row r="14834" spans="1:35" ht="11" customHeight="1" outlineLevel="1" x14ac:dyDescent="0.25">
      <c r="A14834" t="s">
        <v>1972</v>
      </c>
      <c r="C14834" s="2" t="s">
        <v>12455</v>
      </c>
      <c r="D14834" s="2">
        <v>783</v>
      </c>
      <c r="E14834" s="7">
        <v>1981</v>
      </c>
      <c r="F14834" s="5" t="s">
        <v>6804</v>
      </c>
      <c r="H14834" s="5" t="s">
        <v>5398</v>
      </c>
      <c r="I14834" s="6" t="s">
        <v>1980</v>
      </c>
      <c r="J14834" s="6" t="s">
        <v>16022</v>
      </c>
      <c r="K14834" s="17">
        <v>6</v>
      </c>
      <c r="L14834" s="17" t="s">
        <v>7730</v>
      </c>
      <c r="M14834" s="9">
        <v>1.65</v>
      </c>
      <c r="N14834" s="9"/>
      <c r="O14834" s="21"/>
      <c r="Q14834" s="29"/>
      <c r="U14834" s="17"/>
      <c r="V14834" s="2"/>
      <c r="Y14834" t="str">
        <f t="shared" si="928"/>
        <v/>
      </c>
      <c r="AA14834" t="str">
        <f t="shared" si="929"/>
        <v/>
      </c>
      <c r="AC14834" s="7"/>
      <c r="AD14834" t="s">
        <v>1980</v>
      </c>
      <c r="AE14834">
        <f t="shared" si="931"/>
        <v>0</v>
      </c>
      <c r="AG14834" s="2"/>
      <c r="AI14834" s="7"/>
    </row>
    <row r="14835" spans="1:35" ht="11" customHeight="1" outlineLevel="1" x14ac:dyDescent="0.25">
      <c r="A14835" t="s">
        <v>1972</v>
      </c>
      <c r="C14835" s="2" t="s">
        <v>12455</v>
      </c>
      <c r="D14835" s="2">
        <v>784</v>
      </c>
      <c r="E14835" s="7">
        <v>1981</v>
      </c>
      <c r="F14835" s="5" t="s">
        <v>6847</v>
      </c>
      <c r="H14835" s="5" t="s">
        <v>5398</v>
      </c>
      <c r="I14835" s="6" t="s">
        <v>1980</v>
      </c>
      <c r="J14835" s="6" t="s">
        <v>16022</v>
      </c>
      <c r="K14835" s="17">
        <v>6</v>
      </c>
      <c r="L14835" s="17" t="s">
        <v>7730</v>
      </c>
      <c r="M14835" s="9">
        <v>1.65</v>
      </c>
      <c r="N14835" s="9"/>
      <c r="O14835" s="21"/>
      <c r="Q14835" s="29"/>
      <c r="U14835" s="17"/>
      <c r="V14835" s="2"/>
      <c r="Y14835" t="str">
        <f t="shared" si="928"/>
        <v/>
      </c>
      <c r="AA14835" t="str">
        <f t="shared" si="929"/>
        <v/>
      </c>
      <c r="AC14835" s="7"/>
      <c r="AD14835" t="s">
        <v>1980</v>
      </c>
      <c r="AE14835">
        <f t="shared" si="931"/>
        <v>0</v>
      </c>
      <c r="AG14835" s="2"/>
      <c r="AI14835" s="7"/>
    </row>
    <row r="14836" spans="1:35" ht="11" customHeight="1" outlineLevel="1" x14ac:dyDescent="0.25">
      <c r="A14836" t="s">
        <v>1972</v>
      </c>
      <c r="C14836" s="2" t="s">
        <v>12455</v>
      </c>
      <c r="D14836" s="2">
        <v>785</v>
      </c>
      <c r="E14836" s="7">
        <v>1981</v>
      </c>
      <c r="F14836" s="5" t="s">
        <v>2200</v>
      </c>
      <c r="H14836" s="5" t="s">
        <v>5398</v>
      </c>
      <c r="I14836" s="6" t="s">
        <v>1980</v>
      </c>
      <c r="J14836" s="6" t="s">
        <v>16022</v>
      </c>
      <c r="K14836" s="17">
        <v>6</v>
      </c>
      <c r="L14836" s="17" t="s">
        <v>7730</v>
      </c>
      <c r="M14836" s="9">
        <v>1.65</v>
      </c>
      <c r="N14836" s="9"/>
      <c r="O14836" s="21"/>
      <c r="Q14836" s="29"/>
      <c r="U14836" s="17"/>
      <c r="V14836" s="2"/>
      <c r="Y14836" t="str">
        <f t="shared" si="928"/>
        <v/>
      </c>
      <c r="AA14836" t="str">
        <f t="shared" si="929"/>
        <v/>
      </c>
      <c r="AC14836" s="7"/>
      <c r="AD14836" t="s">
        <v>1980</v>
      </c>
      <c r="AE14836">
        <f t="shared" si="931"/>
        <v>0</v>
      </c>
      <c r="AG14836" s="2"/>
      <c r="AI14836" s="7"/>
    </row>
    <row r="14837" spans="1:35" ht="11" customHeight="1" outlineLevel="1" x14ac:dyDescent="0.25">
      <c r="A14837" t="s">
        <v>1972</v>
      </c>
      <c r="C14837" s="2" t="s">
        <v>12455</v>
      </c>
      <c r="D14837" s="2">
        <v>795</v>
      </c>
      <c r="E14837" s="7">
        <v>1981</v>
      </c>
      <c r="F14837" s="5" t="s">
        <v>2200</v>
      </c>
      <c r="H14837" s="5" t="s">
        <v>5398</v>
      </c>
      <c r="I14837" s="6" t="s">
        <v>1980</v>
      </c>
      <c r="J14837" s="6" t="s">
        <v>16023</v>
      </c>
      <c r="K14837" s="17">
        <v>6</v>
      </c>
      <c r="L14837" s="17" t="s">
        <v>7732</v>
      </c>
      <c r="M14837" s="9"/>
      <c r="N14837" s="9"/>
      <c r="O14837" s="21"/>
      <c r="Q14837" s="29"/>
      <c r="U14837" s="17"/>
      <c r="V14837" s="2"/>
      <c r="Y14837" t="str">
        <f t="shared" ref="Y14837:Y14900" si="932">IF(COUNTIF(F14837,"*fdc*"),1,"")</f>
        <v/>
      </c>
      <c r="AA14837" t="str">
        <f t="shared" ref="AA14837:AA14900" si="933">IF(COUNTIF(F14837,"*s/s*"),1,"")</f>
        <v/>
      </c>
      <c r="AC14837" s="7"/>
      <c r="AD14837" t="s">
        <v>1980</v>
      </c>
      <c r="AE14837">
        <f t="shared" si="931"/>
        <v>0</v>
      </c>
      <c r="AG14837" s="2"/>
      <c r="AI14837" s="7"/>
    </row>
    <row r="14838" spans="1:35" ht="11" customHeight="1" outlineLevel="1" x14ac:dyDescent="0.25">
      <c r="A14838" t="s">
        <v>1972</v>
      </c>
      <c r="C14838" s="2" t="s">
        <v>12455</v>
      </c>
      <c r="D14838" s="2">
        <v>823</v>
      </c>
      <c r="E14838" s="7">
        <v>1982</v>
      </c>
      <c r="F14838" s="5" t="s">
        <v>6802</v>
      </c>
      <c r="H14838" s="5" t="s">
        <v>5398</v>
      </c>
      <c r="I14838" s="6" t="s">
        <v>5591</v>
      </c>
      <c r="J14838" s="6" t="s">
        <v>16024</v>
      </c>
      <c r="K14838" s="17">
        <v>6</v>
      </c>
      <c r="L14838" s="17" t="s">
        <v>7732</v>
      </c>
      <c r="M14838" s="9"/>
      <c r="N14838" s="9"/>
      <c r="O14838" s="21"/>
      <c r="Q14838" s="29"/>
      <c r="U14838" s="17"/>
      <c r="V14838" s="2">
        <v>520</v>
      </c>
      <c r="Y14838" t="str">
        <f t="shared" si="932"/>
        <v/>
      </c>
      <c r="AA14838" t="str">
        <f t="shared" si="933"/>
        <v/>
      </c>
      <c r="AC14838" s="7"/>
      <c r="AD14838" t="s">
        <v>5591</v>
      </c>
      <c r="AE14838">
        <f t="shared" si="931"/>
        <v>0</v>
      </c>
      <c r="AG14838" s="2"/>
      <c r="AH14838" t="s">
        <v>4619</v>
      </c>
      <c r="AI14838" s="7" t="s">
        <v>4922</v>
      </c>
    </row>
    <row r="14839" spans="1:35" ht="11" customHeight="1" outlineLevel="1" x14ac:dyDescent="0.25">
      <c r="A14839" t="s">
        <v>1972</v>
      </c>
      <c r="C14839" s="2" t="s">
        <v>12455</v>
      </c>
      <c r="D14839" s="2">
        <v>824</v>
      </c>
      <c r="E14839" s="7">
        <v>1982</v>
      </c>
      <c r="F14839" s="5" t="s">
        <v>16025</v>
      </c>
      <c r="H14839" s="5" t="s">
        <v>5398</v>
      </c>
      <c r="I14839" s="6" t="s">
        <v>5591</v>
      </c>
      <c r="J14839" s="6" t="s">
        <v>16024</v>
      </c>
      <c r="K14839" s="17">
        <v>6</v>
      </c>
      <c r="L14839" s="17" t="s">
        <v>7732</v>
      </c>
      <c r="M14839" s="9"/>
      <c r="N14839" s="9"/>
      <c r="O14839" s="21"/>
      <c r="Q14839" s="29"/>
      <c r="U14839" s="17"/>
      <c r="V14839" s="2"/>
      <c r="Y14839" t="str">
        <f t="shared" si="932"/>
        <v/>
      </c>
      <c r="AA14839">
        <f t="shared" si="933"/>
        <v>1</v>
      </c>
      <c r="AC14839" s="7"/>
      <c r="AD14839" t="s">
        <v>5591</v>
      </c>
      <c r="AE14839">
        <f t="shared" si="931"/>
        <v>0</v>
      </c>
      <c r="AG14839" s="2"/>
      <c r="AI14839" s="7"/>
    </row>
    <row r="14840" spans="1:35" ht="11" customHeight="1" outlineLevel="1" x14ac:dyDescent="0.25">
      <c r="A14840" t="s">
        <v>1972</v>
      </c>
      <c r="C14840" s="2" t="s">
        <v>12455</v>
      </c>
      <c r="D14840" s="2">
        <v>851</v>
      </c>
      <c r="E14840" s="7">
        <v>1983</v>
      </c>
      <c r="F14840" s="5" t="s">
        <v>6847</v>
      </c>
      <c r="H14840" s="5" t="s">
        <v>5398</v>
      </c>
      <c r="I14840" s="6" t="s">
        <v>5591</v>
      </c>
      <c r="J14840" s="6" t="s">
        <v>16026</v>
      </c>
      <c r="K14840" s="17">
        <v>3</v>
      </c>
      <c r="L14840" s="17" t="s">
        <v>7730</v>
      </c>
      <c r="M14840" s="9">
        <v>1.5</v>
      </c>
      <c r="N14840" s="9"/>
      <c r="O14840" s="21"/>
      <c r="Q14840" s="29"/>
      <c r="U14840" s="17"/>
      <c r="V14840" s="2">
        <v>541</v>
      </c>
      <c r="Y14840" t="str">
        <f t="shared" si="932"/>
        <v/>
      </c>
      <c r="AA14840" t="str">
        <f t="shared" si="933"/>
        <v/>
      </c>
      <c r="AC14840" s="7"/>
      <c r="AD14840" t="s">
        <v>5591</v>
      </c>
      <c r="AE14840">
        <f t="shared" ref="AE14840:AE14869" si="934">COUNTIF(I14840,"*Fuji*")</f>
        <v>0</v>
      </c>
      <c r="AG14840" s="2"/>
      <c r="AH14840" t="s">
        <v>3050</v>
      </c>
      <c r="AI14840" s="7" t="s">
        <v>4610</v>
      </c>
    </row>
    <row r="14841" spans="1:35" ht="11" customHeight="1" outlineLevel="1" x14ac:dyDescent="0.25">
      <c r="A14841" t="s">
        <v>1972</v>
      </c>
      <c r="C14841" s="2" t="s">
        <v>12455</v>
      </c>
      <c r="D14841" s="2">
        <v>852</v>
      </c>
      <c r="E14841" s="7">
        <v>1983</v>
      </c>
      <c r="F14841" s="5" t="s">
        <v>2200</v>
      </c>
      <c r="H14841" s="5" t="s">
        <v>5398</v>
      </c>
      <c r="I14841" s="6" t="s">
        <v>5591</v>
      </c>
      <c r="J14841" s="6" t="s">
        <v>16026</v>
      </c>
      <c r="K14841" s="17">
        <v>3</v>
      </c>
      <c r="L14841" s="17" t="s">
        <v>7730</v>
      </c>
      <c r="M14841" s="9">
        <v>1.5</v>
      </c>
      <c r="N14841" s="9"/>
      <c r="O14841" s="21"/>
      <c r="Q14841" s="29"/>
      <c r="U14841" s="17"/>
      <c r="V14841" s="2">
        <v>542</v>
      </c>
      <c r="Y14841" t="str">
        <f t="shared" si="932"/>
        <v/>
      </c>
      <c r="AA14841" t="str">
        <f t="shared" si="933"/>
        <v/>
      </c>
      <c r="AC14841" s="7"/>
      <c r="AD14841" t="s">
        <v>5591</v>
      </c>
      <c r="AE14841">
        <f t="shared" si="934"/>
        <v>0</v>
      </c>
      <c r="AG14841" s="2"/>
      <c r="AH14841" t="s">
        <v>3050</v>
      </c>
      <c r="AI14841" s="7" t="s">
        <v>4610</v>
      </c>
    </row>
    <row r="14842" spans="1:35" ht="11" customHeight="1" outlineLevel="1" x14ac:dyDescent="0.25">
      <c r="A14842" t="s">
        <v>1972</v>
      </c>
      <c r="C14842" s="2" t="s">
        <v>12455</v>
      </c>
      <c r="D14842" s="2">
        <v>853</v>
      </c>
      <c r="E14842" s="7">
        <v>1983</v>
      </c>
      <c r="F14842" s="5" t="s">
        <v>2096</v>
      </c>
      <c r="H14842" s="5" t="s">
        <v>5398</v>
      </c>
      <c r="I14842" s="6" t="s">
        <v>5591</v>
      </c>
      <c r="J14842" s="6" t="s">
        <v>16026</v>
      </c>
      <c r="K14842" s="17">
        <v>3</v>
      </c>
      <c r="L14842" s="17" t="s">
        <v>7730</v>
      </c>
      <c r="M14842" s="9">
        <v>1.5</v>
      </c>
      <c r="N14842" s="9"/>
      <c r="O14842" s="21"/>
      <c r="Q14842" s="29"/>
      <c r="U14842" s="17"/>
      <c r="V14842" s="2">
        <v>543</v>
      </c>
      <c r="Y14842" t="str">
        <f t="shared" si="932"/>
        <v/>
      </c>
      <c r="AA14842" t="str">
        <f t="shared" si="933"/>
        <v/>
      </c>
      <c r="AC14842" s="7"/>
      <c r="AD14842" t="s">
        <v>5591</v>
      </c>
      <c r="AE14842">
        <f t="shared" si="934"/>
        <v>0</v>
      </c>
      <c r="AG14842" s="2"/>
      <c r="AH14842" t="s">
        <v>3050</v>
      </c>
      <c r="AI14842" s="7" t="s">
        <v>4922</v>
      </c>
    </row>
    <row r="14843" spans="1:35" ht="11" customHeight="1" outlineLevel="1" x14ac:dyDescent="0.25">
      <c r="A14843" t="s">
        <v>1972</v>
      </c>
      <c r="C14843" s="2" t="s">
        <v>12455</v>
      </c>
      <c r="D14843" s="2">
        <v>854</v>
      </c>
      <c r="E14843" s="7">
        <v>1983</v>
      </c>
      <c r="F14843" s="5" t="s">
        <v>2201</v>
      </c>
      <c r="H14843" s="5" t="s">
        <v>5398</v>
      </c>
      <c r="I14843" s="6" t="s">
        <v>5591</v>
      </c>
      <c r="J14843" s="6" t="s">
        <v>16026</v>
      </c>
      <c r="K14843" s="17">
        <v>3</v>
      </c>
      <c r="L14843" s="17" t="s">
        <v>7730</v>
      </c>
      <c r="M14843" s="9">
        <v>1.5</v>
      </c>
      <c r="N14843" s="9"/>
      <c r="O14843" s="21"/>
      <c r="Q14843" s="29"/>
      <c r="U14843" s="17"/>
      <c r="V14843" s="2">
        <v>544</v>
      </c>
      <c r="Y14843" t="str">
        <f t="shared" si="932"/>
        <v/>
      </c>
      <c r="AA14843" t="str">
        <f t="shared" si="933"/>
        <v/>
      </c>
      <c r="AC14843" s="7"/>
      <c r="AD14843" t="s">
        <v>5591</v>
      </c>
      <c r="AE14843">
        <f t="shared" si="934"/>
        <v>0</v>
      </c>
      <c r="AG14843" s="2"/>
      <c r="AH14843" t="s">
        <v>3050</v>
      </c>
      <c r="AI14843" s="7" t="s">
        <v>4922</v>
      </c>
    </row>
    <row r="14844" spans="1:35" ht="11" customHeight="1" outlineLevel="1" x14ac:dyDescent="0.25">
      <c r="A14844" t="s">
        <v>1972</v>
      </c>
      <c r="C14844" s="2" t="s">
        <v>12455</v>
      </c>
      <c r="D14844" s="2">
        <v>909</v>
      </c>
      <c r="E14844" s="7">
        <v>1985</v>
      </c>
      <c r="F14844" s="5" t="s">
        <v>6804</v>
      </c>
      <c r="H14844" s="5" t="s">
        <v>5398</v>
      </c>
      <c r="I14844" s="6" t="s">
        <v>16027</v>
      </c>
      <c r="J14844" s="6" t="s">
        <v>16028</v>
      </c>
      <c r="K14844" s="17">
        <v>2</v>
      </c>
      <c r="L14844" s="17" t="s">
        <v>7730</v>
      </c>
      <c r="M14844" s="9">
        <v>1.5</v>
      </c>
      <c r="N14844" s="9"/>
      <c r="O14844" s="21"/>
      <c r="Q14844" s="29"/>
      <c r="U14844" s="17"/>
      <c r="V14844" s="2"/>
      <c r="Y14844" t="str">
        <f t="shared" si="932"/>
        <v/>
      </c>
      <c r="AA14844" t="str">
        <f t="shared" si="933"/>
        <v/>
      </c>
      <c r="AC14844" s="7"/>
      <c r="AD14844" t="s">
        <v>16027</v>
      </c>
      <c r="AE14844">
        <f t="shared" si="934"/>
        <v>0</v>
      </c>
      <c r="AG14844" s="2"/>
      <c r="AI14844" s="7"/>
    </row>
    <row r="14845" spans="1:35" ht="11" customHeight="1" outlineLevel="1" x14ac:dyDescent="0.25">
      <c r="A14845" t="s">
        <v>1972</v>
      </c>
      <c r="C14845" s="2" t="s">
        <v>12455</v>
      </c>
      <c r="D14845" s="2">
        <v>910</v>
      </c>
      <c r="E14845" s="7">
        <v>1985</v>
      </c>
      <c r="F14845" s="5" t="s">
        <v>6847</v>
      </c>
      <c r="H14845" s="5" t="s">
        <v>5398</v>
      </c>
      <c r="I14845" s="6" t="s">
        <v>16027</v>
      </c>
      <c r="J14845" s="6" t="s">
        <v>16028</v>
      </c>
      <c r="K14845" s="17">
        <v>2</v>
      </c>
      <c r="L14845" s="17" t="s">
        <v>7730</v>
      </c>
      <c r="M14845" s="9">
        <v>1.5</v>
      </c>
      <c r="N14845" s="9"/>
      <c r="O14845" s="21"/>
      <c r="Q14845" s="29"/>
      <c r="U14845" s="17"/>
      <c r="V14845" s="2"/>
      <c r="Y14845" t="str">
        <f t="shared" si="932"/>
        <v/>
      </c>
      <c r="AA14845" t="str">
        <f t="shared" si="933"/>
        <v/>
      </c>
      <c r="AC14845" s="7"/>
      <c r="AD14845" t="s">
        <v>16027</v>
      </c>
      <c r="AE14845">
        <f t="shared" si="934"/>
        <v>0</v>
      </c>
      <c r="AG14845" s="2"/>
      <c r="AI14845" s="7"/>
    </row>
    <row r="14846" spans="1:35" ht="11" customHeight="1" outlineLevel="1" x14ac:dyDescent="0.25">
      <c r="A14846" t="s">
        <v>1972</v>
      </c>
      <c r="C14846" s="2" t="s">
        <v>12455</v>
      </c>
      <c r="D14846" s="2">
        <v>911</v>
      </c>
      <c r="E14846" s="7">
        <v>1985</v>
      </c>
      <c r="F14846" s="5" t="s">
        <v>2200</v>
      </c>
      <c r="H14846" s="5" t="s">
        <v>5398</v>
      </c>
      <c r="I14846" s="6" t="s">
        <v>16027</v>
      </c>
      <c r="J14846" s="6" t="s">
        <v>16028</v>
      </c>
      <c r="K14846" s="17">
        <v>2</v>
      </c>
      <c r="L14846" s="17" t="s">
        <v>7730</v>
      </c>
      <c r="M14846" s="9">
        <v>1.5</v>
      </c>
      <c r="N14846" s="9"/>
      <c r="O14846" s="21"/>
      <c r="Q14846" s="29"/>
      <c r="U14846" s="17"/>
      <c r="V14846" s="2"/>
      <c r="Y14846" t="str">
        <f t="shared" si="932"/>
        <v/>
      </c>
      <c r="AA14846" t="str">
        <f t="shared" si="933"/>
        <v/>
      </c>
      <c r="AC14846" s="7"/>
      <c r="AD14846" t="s">
        <v>16027</v>
      </c>
      <c r="AE14846">
        <f t="shared" si="934"/>
        <v>0</v>
      </c>
      <c r="AG14846" s="2"/>
      <c r="AI14846" s="7"/>
    </row>
    <row r="14847" spans="1:35" ht="11" customHeight="1" outlineLevel="1" x14ac:dyDescent="0.25">
      <c r="A14847" t="s">
        <v>1972</v>
      </c>
      <c r="C14847" s="2" t="s">
        <v>12455</v>
      </c>
      <c r="D14847" s="2">
        <v>912</v>
      </c>
      <c r="E14847" s="7">
        <v>1985</v>
      </c>
      <c r="F14847" s="5" t="s">
        <v>6805</v>
      </c>
      <c r="H14847" s="5" t="s">
        <v>5398</v>
      </c>
      <c r="I14847" s="6" t="s">
        <v>16027</v>
      </c>
      <c r="J14847" s="6" t="s">
        <v>16028</v>
      </c>
      <c r="K14847" s="17">
        <v>2</v>
      </c>
      <c r="L14847" s="17" t="s">
        <v>7730</v>
      </c>
      <c r="M14847" s="9">
        <v>1.5</v>
      </c>
      <c r="N14847" s="9"/>
      <c r="O14847" s="21"/>
      <c r="Q14847" s="29"/>
      <c r="T14847">
        <v>1</v>
      </c>
      <c r="U14847" s="17"/>
      <c r="V14847" s="2"/>
      <c r="Y14847" t="str">
        <f t="shared" si="932"/>
        <v/>
      </c>
      <c r="AA14847" t="str">
        <f t="shared" si="933"/>
        <v/>
      </c>
      <c r="AC14847" s="7"/>
      <c r="AD14847" t="s">
        <v>16027</v>
      </c>
      <c r="AE14847">
        <f t="shared" si="934"/>
        <v>0</v>
      </c>
      <c r="AG14847" s="2"/>
      <c r="AI14847" s="7"/>
    </row>
    <row r="14848" spans="1:35" ht="11" customHeight="1" outlineLevel="1" x14ac:dyDescent="0.25">
      <c r="A14848" t="s">
        <v>1972</v>
      </c>
      <c r="C14848" s="2" t="s">
        <v>12455</v>
      </c>
      <c r="D14848" s="2">
        <v>979</v>
      </c>
      <c r="E14848" s="7">
        <v>1987</v>
      </c>
      <c r="F14848" s="5" t="s">
        <v>2096</v>
      </c>
      <c r="H14848" s="5" t="s">
        <v>5398</v>
      </c>
      <c r="I14848" s="6" t="s">
        <v>1980</v>
      </c>
      <c r="J14848" s="6" t="s">
        <v>16029</v>
      </c>
      <c r="K14848" s="17">
        <v>6</v>
      </c>
      <c r="L14848" s="17" t="s">
        <v>7732</v>
      </c>
      <c r="M14848" s="9"/>
      <c r="N14848" s="9"/>
      <c r="O14848" s="21"/>
      <c r="Q14848" s="29"/>
      <c r="U14848" s="17"/>
      <c r="V14848" s="2"/>
      <c r="Y14848" t="str">
        <f t="shared" si="932"/>
        <v/>
      </c>
      <c r="AA14848" t="str">
        <f t="shared" si="933"/>
        <v/>
      </c>
      <c r="AC14848" s="7"/>
      <c r="AD14848" t="s">
        <v>1980</v>
      </c>
      <c r="AE14848">
        <f t="shared" si="934"/>
        <v>0</v>
      </c>
      <c r="AG14848" s="2"/>
      <c r="AI14848" s="7"/>
    </row>
    <row r="14849" spans="1:35" ht="11" customHeight="1" outlineLevel="1" x14ac:dyDescent="0.25">
      <c r="A14849" t="s">
        <v>1972</v>
      </c>
      <c r="C14849" s="2" t="s">
        <v>12455</v>
      </c>
      <c r="D14849" s="2">
        <v>1069</v>
      </c>
      <c r="E14849" s="7">
        <v>1989</v>
      </c>
      <c r="F14849" s="5" t="s">
        <v>6847</v>
      </c>
      <c r="H14849" s="5" t="s">
        <v>5398</v>
      </c>
      <c r="I14849" s="6" t="s">
        <v>5938</v>
      </c>
      <c r="J14849" s="6"/>
      <c r="K14849" s="17">
        <v>6</v>
      </c>
      <c r="L14849" s="17" t="s">
        <v>7732</v>
      </c>
      <c r="M14849" s="9"/>
      <c r="N14849" s="9"/>
      <c r="O14849" s="21"/>
      <c r="Q14849" s="29"/>
      <c r="U14849" s="17"/>
      <c r="V14849" s="2">
        <v>710</v>
      </c>
      <c r="Y14849" t="str">
        <f t="shared" si="932"/>
        <v/>
      </c>
      <c r="AA14849" t="str">
        <f t="shared" si="933"/>
        <v/>
      </c>
      <c r="AC14849" s="7"/>
      <c r="AD14849" t="s">
        <v>5938</v>
      </c>
      <c r="AE14849">
        <f t="shared" si="934"/>
        <v>0</v>
      </c>
      <c r="AG14849" s="2"/>
      <c r="AH14849" t="s">
        <v>5939</v>
      </c>
      <c r="AI14849" s="7" t="s">
        <v>4610</v>
      </c>
    </row>
    <row r="14850" spans="1:35" ht="11" customHeight="1" outlineLevel="1" x14ac:dyDescent="0.25">
      <c r="A14850" t="s">
        <v>1972</v>
      </c>
      <c r="C14850" s="2" t="s">
        <v>12455</v>
      </c>
      <c r="D14850" s="2">
        <v>1100</v>
      </c>
      <c r="E14850" s="7">
        <v>1989</v>
      </c>
      <c r="F14850" s="5" t="s">
        <v>16020</v>
      </c>
      <c r="H14850" s="5" t="s">
        <v>5398</v>
      </c>
      <c r="I14850" s="6" t="s">
        <v>16030</v>
      </c>
      <c r="J14850" s="6" t="s">
        <v>7078</v>
      </c>
      <c r="K14850" s="17">
        <v>3</v>
      </c>
      <c r="L14850" s="17" t="s">
        <v>7732</v>
      </c>
      <c r="M14850" s="9"/>
      <c r="N14850" s="9"/>
      <c r="O14850" s="21"/>
      <c r="Q14850" s="29"/>
      <c r="U14850" s="17"/>
      <c r="V14850" s="2"/>
      <c r="Y14850" t="str">
        <f t="shared" si="932"/>
        <v/>
      </c>
      <c r="AA14850" t="str">
        <f t="shared" si="933"/>
        <v/>
      </c>
      <c r="AC14850" s="7"/>
      <c r="AD14850" t="s">
        <v>16030</v>
      </c>
      <c r="AE14850">
        <f t="shared" si="934"/>
        <v>0</v>
      </c>
      <c r="AG14850" s="2"/>
      <c r="AI14850" s="7"/>
    </row>
    <row r="14851" spans="1:35" ht="11" customHeight="1" outlineLevel="1" x14ac:dyDescent="0.25">
      <c r="A14851" t="s">
        <v>1972</v>
      </c>
      <c r="C14851" s="2" t="s">
        <v>12455</v>
      </c>
      <c r="D14851" s="2">
        <v>1170</v>
      </c>
      <c r="E14851" s="7">
        <v>1991</v>
      </c>
      <c r="F14851" s="5" t="s">
        <v>5592</v>
      </c>
      <c r="H14851" s="5" t="s">
        <v>5398</v>
      </c>
      <c r="I14851" s="6" t="s">
        <v>14897</v>
      </c>
      <c r="J14851" s="6" t="s">
        <v>16031</v>
      </c>
      <c r="K14851" s="17">
        <v>1</v>
      </c>
      <c r="L14851" s="17" t="s">
        <v>7730</v>
      </c>
      <c r="M14851" s="9">
        <v>2.5</v>
      </c>
      <c r="N14851" s="9"/>
      <c r="O14851" s="21"/>
      <c r="Q14851" s="29"/>
      <c r="S14851">
        <v>1</v>
      </c>
      <c r="T14851">
        <v>1</v>
      </c>
      <c r="U14851" s="17"/>
      <c r="V14851" s="2"/>
      <c r="Y14851" t="str">
        <f t="shared" si="932"/>
        <v/>
      </c>
      <c r="AA14851" t="str">
        <f t="shared" si="933"/>
        <v/>
      </c>
      <c r="AC14851" s="7"/>
      <c r="AD14851" t="s">
        <v>14897</v>
      </c>
      <c r="AE14851">
        <f t="shared" si="934"/>
        <v>0</v>
      </c>
      <c r="AG14851" s="2"/>
      <c r="AI14851" s="7"/>
    </row>
    <row r="14852" spans="1:35" ht="11" customHeight="1" outlineLevel="1" x14ac:dyDescent="0.25">
      <c r="A14852" t="s">
        <v>1972</v>
      </c>
      <c r="C14852" s="2" t="s">
        <v>12455</v>
      </c>
      <c r="D14852" s="2">
        <v>1171</v>
      </c>
      <c r="E14852" s="7">
        <v>1991</v>
      </c>
      <c r="F14852" s="5" t="s">
        <v>6802</v>
      </c>
      <c r="H14852" s="5" t="s">
        <v>5398</v>
      </c>
      <c r="I14852" s="6" t="s">
        <v>14897</v>
      </c>
      <c r="J14852" s="6" t="s">
        <v>16031</v>
      </c>
      <c r="K14852" s="17">
        <v>1</v>
      </c>
      <c r="L14852" s="17" t="s">
        <v>7730</v>
      </c>
      <c r="M14852" s="9">
        <v>2.5</v>
      </c>
      <c r="N14852" s="9"/>
      <c r="O14852" s="21"/>
      <c r="Q14852" s="29"/>
      <c r="T14852">
        <v>1</v>
      </c>
      <c r="U14852" s="17"/>
      <c r="V14852" s="2"/>
      <c r="Y14852" t="str">
        <f t="shared" si="932"/>
        <v/>
      </c>
      <c r="AA14852" t="str">
        <f t="shared" si="933"/>
        <v/>
      </c>
      <c r="AC14852" s="7"/>
      <c r="AD14852" t="s">
        <v>14897</v>
      </c>
      <c r="AE14852">
        <f t="shared" si="934"/>
        <v>0</v>
      </c>
      <c r="AG14852" s="2"/>
      <c r="AI14852" s="7"/>
    </row>
    <row r="14853" spans="1:35" ht="11" customHeight="1" outlineLevel="1" x14ac:dyDescent="0.25">
      <c r="A14853" t="s">
        <v>1972</v>
      </c>
      <c r="C14853" s="2" t="s">
        <v>12455</v>
      </c>
      <c r="D14853" s="2">
        <v>1221</v>
      </c>
      <c r="E14853" s="7">
        <v>1992</v>
      </c>
      <c r="F14853" s="5" t="s">
        <v>5940</v>
      </c>
      <c r="H14853" s="5" t="s">
        <v>5398</v>
      </c>
      <c r="I14853" s="6" t="s">
        <v>5941</v>
      </c>
      <c r="J14853" s="6" t="s">
        <v>16032</v>
      </c>
      <c r="K14853" s="17">
        <v>6</v>
      </c>
      <c r="L14853" s="17" t="s">
        <v>7732</v>
      </c>
      <c r="M14853" s="9"/>
      <c r="N14853" s="9"/>
      <c r="O14853" s="21"/>
      <c r="Q14853" s="29"/>
      <c r="U14853" s="17"/>
      <c r="V14853" s="2">
        <v>814</v>
      </c>
      <c r="Y14853" t="str">
        <f t="shared" si="932"/>
        <v/>
      </c>
      <c r="AA14853" t="str">
        <f t="shared" si="933"/>
        <v/>
      </c>
      <c r="AC14853" s="7"/>
      <c r="AD14853" t="s">
        <v>5941</v>
      </c>
      <c r="AE14853">
        <f t="shared" si="934"/>
        <v>0</v>
      </c>
      <c r="AG14853" s="2"/>
      <c r="AH14853" t="s">
        <v>4619</v>
      </c>
      <c r="AI14853" s="7" t="s">
        <v>4922</v>
      </c>
    </row>
    <row r="14854" spans="1:35" ht="11" customHeight="1" outlineLevel="1" x14ac:dyDescent="0.25">
      <c r="A14854" t="s">
        <v>1972</v>
      </c>
      <c r="C14854" s="2" t="s">
        <v>12455</v>
      </c>
      <c r="D14854" s="2">
        <v>1288</v>
      </c>
      <c r="E14854" s="7">
        <v>1993</v>
      </c>
      <c r="F14854" s="5" t="s">
        <v>5900</v>
      </c>
      <c r="H14854" s="5" t="s">
        <v>5398</v>
      </c>
      <c r="I14854" s="6" t="s">
        <v>1980</v>
      </c>
      <c r="J14854" s="6" t="s">
        <v>16033</v>
      </c>
      <c r="K14854" s="17">
        <v>6</v>
      </c>
      <c r="L14854" s="17" t="s">
        <v>7732</v>
      </c>
      <c r="M14854" s="9"/>
      <c r="N14854" s="9"/>
      <c r="O14854" s="21"/>
      <c r="Q14854" s="29"/>
      <c r="U14854" s="17"/>
      <c r="V14854" s="2">
        <v>846</v>
      </c>
      <c r="Y14854" t="str">
        <f t="shared" si="932"/>
        <v/>
      </c>
      <c r="AA14854" t="str">
        <f t="shared" si="933"/>
        <v/>
      </c>
      <c r="AC14854" s="7"/>
      <c r="AD14854" t="s">
        <v>1980</v>
      </c>
      <c r="AE14854">
        <f t="shared" si="934"/>
        <v>0</v>
      </c>
      <c r="AG14854" s="2"/>
      <c r="AH14854" t="s">
        <v>4619</v>
      </c>
      <c r="AI14854" s="7" t="s">
        <v>4610</v>
      </c>
    </row>
    <row r="14855" spans="1:35" ht="11" customHeight="1" outlineLevel="1" x14ac:dyDescent="0.25">
      <c r="A14855" t="s">
        <v>1972</v>
      </c>
      <c r="C14855" s="2" t="s">
        <v>12455</v>
      </c>
      <c r="D14855" s="2">
        <v>1290</v>
      </c>
      <c r="E14855" s="7">
        <v>1993</v>
      </c>
      <c r="F14855" s="5" t="s">
        <v>5902</v>
      </c>
      <c r="H14855" s="5" t="s">
        <v>5398</v>
      </c>
      <c r="I14855" s="6" t="s">
        <v>16034</v>
      </c>
      <c r="J14855" s="6" t="s">
        <v>16033</v>
      </c>
      <c r="K14855" s="17">
        <v>5</v>
      </c>
      <c r="L14855" s="17" t="s">
        <v>7732</v>
      </c>
      <c r="M14855" s="9"/>
      <c r="N14855" s="9"/>
      <c r="O14855" s="21"/>
      <c r="Q14855" s="29"/>
      <c r="U14855" s="17"/>
      <c r="V14855" s="2"/>
      <c r="Y14855" t="str">
        <f t="shared" si="932"/>
        <v/>
      </c>
      <c r="AA14855" t="str">
        <f t="shared" si="933"/>
        <v/>
      </c>
      <c r="AC14855" s="7"/>
      <c r="AD14855" t="s">
        <v>16034</v>
      </c>
      <c r="AE14855">
        <f t="shared" si="934"/>
        <v>0</v>
      </c>
      <c r="AG14855" s="2"/>
      <c r="AI14855" s="7"/>
    </row>
    <row r="14856" spans="1:35" ht="11" customHeight="1" outlineLevel="1" x14ac:dyDescent="0.25">
      <c r="A14856" t="s">
        <v>1972</v>
      </c>
      <c r="C14856" s="2" t="s">
        <v>12455</v>
      </c>
      <c r="D14856" s="2">
        <v>1355</v>
      </c>
      <c r="E14856" s="7">
        <v>1995</v>
      </c>
      <c r="F14856" s="5" t="s">
        <v>5902</v>
      </c>
      <c r="H14856" s="5" t="s">
        <v>5398</v>
      </c>
      <c r="I14856" s="6" t="s">
        <v>6213</v>
      </c>
      <c r="J14856" s="6" t="s">
        <v>16035</v>
      </c>
      <c r="K14856" s="17">
        <v>1</v>
      </c>
      <c r="L14856" s="17" t="s">
        <v>7730</v>
      </c>
      <c r="M14856" s="9">
        <v>6</v>
      </c>
      <c r="N14856" s="9"/>
      <c r="O14856" s="21"/>
      <c r="Q14856" s="29"/>
      <c r="T14856">
        <v>1</v>
      </c>
      <c r="U14856" s="17"/>
      <c r="V14856" s="2"/>
      <c r="Y14856" t="str">
        <f t="shared" si="932"/>
        <v/>
      </c>
      <c r="AA14856" t="str">
        <f t="shared" si="933"/>
        <v/>
      </c>
      <c r="AC14856" s="7"/>
      <c r="AD14856" t="s">
        <v>6213</v>
      </c>
      <c r="AE14856">
        <f t="shared" si="934"/>
        <v>0</v>
      </c>
      <c r="AG14856" s="2"/>
      <c r="AI14856" s="7"/>
    </row>
    <row r="14857" spans="1:35" ht="11" customHeight="1" outlineLevel="1" x14ac:dyDescent="0.25">
      <c r="A14857" t="s">
        <v>1972</v>
      </c>
      <c r="C14857" s="2" t="s">
        <v>12455</v>
      </c>
      <c r="D14857" s="2">
        <v>1443</v>
      </c>
      <c r="E14857" s="7">
        <v>1996</v>
      </c>
      <c r="F14857" s="5" t="s">
        <v>5902</v>
      </c>
      <c r="H14857" s="5" t="s">
        <v>5398</v>
      </c>
      <c r="I14857" s="6" t="s">
        <v>15975</v>
      </c>
      <c r="J14857" s="6" t="s">
        <v>16036</v>
      </c>
      <c r="K14857" s="17">
        <v>3</v>
      </c>
      <c r="L14857" s="18" t="s">
        <v>7730</v>
      </c>
      <c r="M14857" s="9">
        <v>7.5</v>
      </c>
      <c r="N14857" s="9"/>
      <c r="O14857" s="21"/>
      <c r="Q14857" s="29"/>
      <c r="U14857" s="17"/>
      <c r="V14857" s="2"/>
      <c r="Y14857" t="str">
        <f t="shared" si="932"/>
        <v/>
      </c>
      <c r="AA14857" t="str">
        <f t="shared" si="933"/>
        <v/>
      </c>
      <c r="AC14857" s="7"/>
      <c r="AD14857" t="s">
        <v>15975</v>
      </c>
      <c r="AE14857">
        <f t="shared" si="934"/>
        <v>0</v>
      </c>
      <c r="AG14857" s="2"/>
      <c r="AI14857" s="7"/>
    </row>
    <row r="14858" spans="1:35" ht="11" customHeight="1" outlineLevel="1" x14ac:dyDescent="0.25">
      <c r="A14858" t="s">
        <v>1972</v>
      </c>
      <c r="C14858" s="2" t="s">
        <v>12455</v>
      </c>
      <c r="D14858" s="2">
        <v>1445</v>
      </c>
      <c r="E14858" s="7">
        <v>1996</v>
      </c>
      <c r="F14858" s="5" t="s">
        <v>6802</v>
      </c>
      <c r="H14858" s="5" t="s">
        <v>5398</v>
      </c>
      <c r="I14858" s="6" t="s">
        <v>15975</v>
      </c>
      <c r="J14858" s="39" t="s">
        <v>16036</v>
      </c>
      <c r="K14858" s="17">
        <v>3</v>
      </c>
      <c r="L14858" s="18" t="s">
        <v>7730</v>
      </c>
      <c r="M14858" s="9">
        <v>7.5</v>
      </c>
      <c r="N14858" s="9"/>
      <c r="O14858" s="21"/>
      <c r="Q14858" s="29"/>
      <c r="U14858" s="17"/>
      <c r="V14858" s="2"/>
      <c r="Y14858" t="str">
        <f t="shared" si="932"/>
        <v/>
      </c>
      <c r="AA14858" t="str">
        <f t="shared" si="933"/>
        <v/>
      </c>
      <c r="AC14858" s="7"/>
      <c r="AD14858" t="s">
        <v>15975</v>
      </c>
      <c r="AE14858">
        <f t="shared" si="934"/>
        <v>0</v>
      </c>
      <c r="AG14858" s="2"/>
      <c r="AI14858" s="7"/>
    </row>
    <row r="14859" spans="1:35" ht="11" customHeight="1" outlineLevel="1" x14ac:dyDescent="0.25">
      <c r="A14859" t="s">
        <v>1972</v>
      </c>
      <c r="C14859" s="2" t="s">
        <v>12455</v>
      </c>
      <c r="D14859" s="2">
        <v>1511</v>
      </c>
      <c r="E14859" s="7">
        <v>1997</v>
      </c>
      <c r="F14859" s="5" t="s">
        <v>16037</v>
      </c>
      <c r="H14859" s="5" t="s">
        <v>5398</v>
      </c>
      <c r="I14859" s="6" t="s">
        <v>16038</v>
      </c>
      <c r="J14859" s="6" t="s">
        <v>7078</v>
      </c>
      <c r="K14859" s="17">
        <v>3</v>
      </c>
      <c r="L14859" s="17" t="s">
        <v>7730</v>
      </c>
      <c r="M14859" s="9">
        <v>10</v>
      </c>
      <c r="N14859" s="9"/>
      <c r="O14859" s="21"/>
      <c r="Q14859" s="29"/>
      <c r="S14859">
        <v>1</v>
      </c>
      <c r="T14859">
        <v>1</v>
      </c>
      <c r="U14859" s="17"/>
      <c r="V14859" s="2"/>
      <c r="Y14859" t="str">
        <f t="shared" si="932"/>
        <v/>
      </c>
      <c r="AA14859" t="str">
        <f t="shared" si="933"/>
        <v/>
      </c>
      <c r="AC14859" s="7"/>
      <c r="AD14859" t="s">
        <v>16038</v>
      </c>
      <c r="AE14859">
        <f t="shared" si="934"/>
        <v>0</v>
      </c>
      <c r="AG14859" s="2"/>
      <c r="AI14859" s="7"/>
    </row>
    <row r="14860" spans="1:35" ht="11" customHeight="1" outlineLevel="1" x14ac:dyDescent="0.25">
      <c r="A14860" t="s">
        <v>1972</v>
      </c>
      <c r="C14860" s="2" t="s">
        <v>12455</v>
      </c>
      <c r="D14860" s="2">
        <v>1553</v>
      </c>
      <c r="E14860" s="7">
        <v>1999</v>
      </c>
      <c r="F14860" s="5" t="s">
        <v>6121</v>
      </c>
      <c r="H14860" s="5" t="s">
        <v>5398</v>
      </c>
      <c r="I14860" s="6" t="s">
        <v>2164</v>
      </c>
      <c r="J14860" s="6" t="s">
        <v>16039</v>
      </c>
      <c r="K14860" s="17">
        <v>5</v>
      </c>
      <c r="L14860" s="17" t="s">
        <v>7732</v>
      </c>
      <c r="M14860" s="9"/>
      <c r="N14860" s="9"/>
      <c r="O14860" s="21"/>
      <c r="Q14860" s="29"/>
      <c r="U14860" s="17"/>
      <c r="V14860" s="2">
        <v>1018</v>
      </c>
      <c r="Y14860" t="str">
        <f t="shared" si="932"/>
        <v/>
      </c>
      <c r="AA14860" t="str">
        <f t="shared" si="933"/>
        <v/>
      </c>
      <c r="AC14860" s="7"/>
      <c r="AD14860" t="s">
        <v>2164</v>
      </c>
      <c r="AE14860">
        <f t="shared" si="934"/>
        <v>0</v>
      </c>
      <c r="AG14860" s="2"/>
      <c r="AH14860" t="s">
        <v>4619</v>
      </c>
      <c r="AI14860" s="7" t="s">
        <v>4610</v>
      </c>
    </row>
    <row r="14861" spans="1:35" ht="11" customHeight="1" outlineLevel="1" x14ac:dyDescent="0.25">
      <c r="A14861" t="s">
        <v>1972</v>
      </c>
      <c r="C14861" s="2" t="s">
        <v>12455</v>
      </c>
      <c r="D14861" s="2">
        <v>1554</v>
      </c>
      <c r="E14861" s="7">
        <v>1999</v>
      </c>
      <c r="F14861" s="5" t="s">
        <v>6628</v>
      </c>
      <c r="H14861" s="5" t="s">
        <v>5398</v>
      </c>
      <c r="I14861" s="6" t="s">
        <v>2165</v>
      </c>
      <c r="J14861" s="6" t="s">
        <v>16039</v>
      </c>
      <c r="K14861" s="17">
        <v>5</v>
      </c>
      <c r="L14861" s="17" t="s">
        <v>7732</v>
      </c>
      <c r="M14861" s="9"/>
      <c r="N14861" s="9"/>
      <c r="O14861" s="21"/>
      <c r="Q14861" s="29"/>
      <c r="U14861" s="17"/>
      <c r="V14861" s="2">
        <v>1019</v>
      </c>
      <c r="Y14861" t="str">
        <f t="shared" si="932"/>
        <v/>
      </c>
      <c r="AA14861" t="str">
        <f t="shared" si="933"/>
        <v/>
      </c>
      <c r="AC14861" s="7"/>
      <c r="AD14861" t="s">
        <v>2165</v>
      </c>
      <c r="AE14861">
        <f t="shared" si="934"/>
        <v>0</v>
      </c>
      <c r="AG14861" s="2"/>
      <c r="AH14861" t="s">
        <v>4619</v>
      </c>
      <c r="AI14861" s="7" t="s">
        <v>4610</v>
      </c>
    </row>
    <row r="14862" spans="1:35" ht="11" customHeight="1" outlineLevel="1" x14ac:dyDescent="0.25">
      <c r="A14862" t="s">
        <v>1972</v>
      </c>
      <c r="C14862" s="2" t="s">
        <v>12455</v>
      </c>
      <c r="D14862" s="2">
        <v>1555</v>
      </c>
      <c r="E14862" s="7">
        <v>1999</v>
      </c>
      <c r="F14862" s="5" t="s">
        <v>5902</v>
      </c>
      <c r="H14862" s="5" t="s">
        <v>5398</v>
      </c>
      <c r="I14862" s="6" t="s">
        <v>2165</v>
      </c>
      <c r="J14862" s="6" t="s">
        <v>16039</v>
      </c>
      <c r="K14862" s="17">
        <v>5</v>
      </c>
      <c r="L14862" s="17" t="s">
        <v>7732</v>
      </c>
      <c r="M14862" s="9"/>
      <c r="N14862" s="9"/>
      <c r="O14862" s="21"/>
      <c r="Q14862" s="29"/>
      <c r="U14862" s="17"/>
      <c r="V14862" s="2">
        <v>1020</v>
      </c>
      <c r="Y14862" t="str">
        <f t="shared" si="932"/>
        <v/>
      </c>
      <c r="AA14862" t="str">
        <f t="shared" si="933"/>
        <v/>
      </c>
      <c r="AC14862" s="7"/>
      <c r="AD14862" t="s">
        <v>2165</v>
      </c>
      <c r="AE14862">
        <f t="shared" si="934"/>
        <v>0</v>
      </c>
      <c r="AG14862" s="2"/>
      <c r="AH14862" t="s">
        <v>4619</v>
      </c>
      <c r="AI14862" s="7" t="s">
        <v>4610</v>
      </c>
    </row>
    <row r="14863" spans="1:35" ht="11" customHeight="1" outlineLevel="1" collapsed="1" x14ac:dyDescent="0.25">
      <c r="A14863" t="s">
        <v>1972</v>
      </c>
      <c r="C14863" s="2" t="s">
        <v>12455</v>
      </c>
      <c r="D14863" s="2">
        <v>1556</v>
      </c>
      <c r="E14863" s="7">
        <v>1999</v>
      </c>
      <c r="F14863" s="5" t="s">
        <v>3047</v>
      </c>
      <c r="H14863" s="5" t="s">
        <v>5398</v>
      </c>
      <c r="I14863" s="6" t="s">
        <v>2164</v>
      </c>
      <c r="J14863" s="6" t="s">
        <v>16039</v>
      </c>
      <c r="K14863" s="17">
        <v>5</v>
      </c>
      <c r="L14863" s="17" t="s">
        <v>7732</v>
      </c>
      <c r="M14863" s="9"/>
      <c r="N14863" s="9"/>
      <c r="O14863" s="21"/>
      <c r="Q14863" s="29"/>
      <c r="U14863" s="17"/>
      <c r="V14863" s="2">
        <v>1021</v>
      </c>
      <c r="Y14863" t="str">
        <f t="shared" si="932"/>
        <v/>
      </c>
      <c r="AA14863" t="str">
        <f t="shared" si="933"/>
        <v/>
      </c>
      <c r="AC14863" s="7"/>
      <c r="AD14863" t="s">
        <v>2164</v>
      </c>
      <c r="AE14863">
        <f t="shared" si="934"/>
        <v>0</v>
      </c>
      <c r="AG14863" s="2"/>
      <c r="AH14863" t="s">
        <v>4619</v>
      </c>
      <c r="AI14863" s="7" t="s">
        <v>4922</v>
      </c>
    </row>
    <row r="14864" spans="1:35" ht="11" customHeight="1" outlineLevel="1" x14ac:dyDescent="0.25">
      <c r="A14864" t="s">
        <v>1972</v>
      </c>
      <c r="C14864" s="2" t="s">
        <v>12455</v>
      </c>
      <c r="D14864" s="2">
        <v>1557</v>
      </c>
      <c r="E14864" s="7">
        <v>1999</v>
      </c>
      <c r="F14864" s="5" t="s">
        <v>2163</v>
      </c>
      <c r="H14864" s="5" t="s">
        <v>5398</v>
      </c>
      <c r="I14864" s="6" t="s">
        <v>2166</v>
      </c>
      <c r="J14864" s="6" t="s">
        <v>16039</v>
      </c>
      <c r="K14864" s="17">
        <v>5</v>
      </c>
      <c r="L14864" s="17" t="s">
        <v>7732</v>
      </c>
      <c r="M14864" s="9"/>
      <c r="N14864" s="9"/>
      <c r="O14864" s="21"/>
      <c r="Q14864" s="29"/>
      <c r="U14864" s="17"/>
      <c r="V14864" s="2">
        <v>1022</v>
      </c>
      <c r="Y14864" t="str">
        <f t="shared" si="932"/>
        <v/>
      </c>
      <c r="AA14864" t="str">
        <f t="shared" si="933"/>
        <v/>
      </c>
      <c r="AC14864" s="7"/>
      <c r="AD14864" t="s">
        <v>2166</v>
      </c>
      <c r="AE14864">
        <f t="shared" si="934"/>
        <v>0</v>
      </c>
      <c r="AG14864" s="2"/>
      <c r="AH14864" t="s">
        <v>4619</v>
      </c>
      <c r="AI14864" s="7" t="s">
        <v>4922</v>
      </c>
    </row>
    <row r="14865" spans="1:49" ht="11" customHeight="1" outlineLevel="1" x14ac:dyDescent="0.25">
      <c r="A14865" t="s">
        <v>1972</v>
      </c>
      <c r="C14865" s="2" t="s">
        <v>12455</v>
      </c>
      <c r="D14865" s="2" t="s">
        <v>20554</v>
      </c>
      <c r="E14865" s="7">
        <v>2000</v>
      </c>
      <c r="F14865" s="5" t="s">
        <v>20555</v>
      </c>
      <c r="H14865" s="5" t="s">
        <v>5398</v>
      </c>
      <c r="I14865" s="6" t="s">
        <v>20556</v>
      </c>
      <c r="J14865" s="6" t="s">
        <v>8554</v>
      </c>
      <c r="K14865" s="17">
        <v>6</v>
      </c>
      <c r="L14865" s="17" t="s">
        <v>7730</v>
      </c>
      <c r="M14865" s="9">
        <v>2.8</v>
      </c>
      <c r="N14865" s="9"/>
      <c r="O14865" s="21"/>
      <c r="Q14865" s="29"/>
      <c r="U14865" s="17"/>
      <c r="V14865" s="2">
        <v>1022</v>
      </c>
      <c r="Y14865" t="str">
        <f t="shared" si="932"/>
        <v/>
      </c>
      <c r="AA14865">
        <f t="shared" si="933"/>
        <v>1</v>
      </c>
      <c r="AC14865" s="7"/>
      <c r="AD14865" t="s">
        <v>20556</v>
      </c>
      <c r="AE14865">
        <f t="shared" si="934"/>
        <v>0</v>
      </c>
      <c r="AG14865" s="2"/>
      <c r="AH14865" t="s">
        <v>4619</v>
      </c>
      <c r="AI14865" s="7" t="s">
        <v>4922</v>
      </c>
    </row>
    <row r="14866" spans="1:49" ht="11" customHeight="1" outlineLevel="1" x14ac:dyDescent="0.25">
      <c r="A14866" t="s">
        <v>1972</v>
      </c>
      <c r="C14866" s="2" t="s">
        <v>12455</v>
      </c>
      <c r="D14866" s="2">
        <v>1878</v>
      </c>
      <c r="E14866" s="7">
        <v>2013</v>
      </c>
      <c r="F14866" s="5" t="s">
        <v>16041</v>
      </c>
      <c r="H14866" s="5" t="s">
        <v>5398</v>
      </c>
      <c r="I14866" s="6" t="s">
        <v>16043</v>
      </c>
      <c r="J14866" s="6" t="s">
        <v>16042</v>
      </c>
      <c r="K14866" s="17">
        <v>6</v>
      </c>
      <c r="L14866" s="17" t="s">
        <v>7732</v>
      </c>
      <c r="M14866" s="9"/>
      <c r="N14866" s="9"/>
      <c r="O14866" s="21"/>
      <c r="Q14866" s="29"/>
      <c r="U14866" s="17"/>
      <c r="V14866" s="2"/>
      <c r="Y14866" t="str">
        <f t="shared" si="932"/>
        <v/>
      </c>
      <c r="AA14866">
        <f t="shared" si="933"/>
        <v>1</v>
      </c>
      <c r="AC14866" s="7"/>
      <c r="AD14866" t="s">
        <v>16043</v>
      </c>
      <c r="AE14866">
        <f t="shared" si="934"/>
        <v>0</v>
      </c>
      <c r="AG14866" s="2"/>
      <c r="AI14866" s="7"/>
    </row>
    <row r="14867" spans="1:49" ht="11" customHeight="1" outlineLevel="1" x14ac:dyDescent="0.25">
      <c r="A14867" t="s">
        <v>1972</v>
      </c>
      <c r="C14867" s="2" t="s">
        <v>12455</v>
      </c>
      <c r="D14867" s="2" t="s">
        <v>16044</v>
      </c>
      <c r="E14867" s="7">
        <v>2016</v>
      </c>
      <c r="F14867" s="8" t="s">
        <v>22095</v>
      </c>
      <c r="H14867" s="5" t="s">
        <v>5398</v>
      </c>
      <c r="I14867" s="6" t="s">
        <v>16045</v>
      </c>
      <c r="J14867" s="6" t="s">
        <v>15622</v>
      </c>
      <c r="K14867" s="17">
        <v>6</v>
      </c>
      <c r="L14867" s="17" t="s">
        <v>7730</v>
      </c>
      <c r="M14867" s="9">
        <v>6.5</v>
      </c>
      <c r="N14867" s="9"/>
      <c r="O14867" s="21"/>
      <c r="Q14867" s="29"/>
      <c r="U14867" s="17"/>
      <c r="V14867" s="2"/>
      <c r="Y14867" t="str">
        <f t="shared" si="932"/>
        <v/>
      </c>
      <c r="AA14867">
        <f t="shared" si="933"/>
        <v>1</v>
      </c>
      <c r="AC14867" s="7"/>
      <c r="AD14867" t="s">
        <v>16045</v>
      </c>
      <c r="AE14867">
        <f t="shared" si="934"/>
        <v>0</v>
      </c>
      <c r="AG14867" s="2"/>
      <c r="AI14867" s="7"/>
    </row>
    <row r="14868" spans="1:49" ht="11" customHeight="1" outlineLevel="1" x14ac:dyDescent="0.25">
      <c r="A14868" t="s">
        <v>1972</v>
      </c>
      <c r="C14868" s="2" t="s">
        <v>12455</v>
      </c>
      <c r="D14868" s="2">
        <v>2123</v>
      </c>
      <c r="E14868" s="7">
        <v>2017</v>
      </c>
      <c r="F14868" s="5" t="s">
        <v>16047</v>
      </c>
      <c r="H14868" s="5" t="s">
        <v>5398</v>
      </c>
      <c r="I14868" s="6" t="s">
        <v>16048</v>
      </c>
      <c r="J14868" s="6" t="s">
        <v>16046</v>
      </c>
      <c r="K14868" s="17">
        <v>5</v>
      </c>
      <c r="L14868" s="17" t="s">
        <v>7732</v>
      </c>
      <c r="M14868" s="9"/>
      <c r="N14868" s="9"/>
      <c r="O14868" s="21"/>
      <c r="Q14868" s="29"/>
      <c r="U14868" s="17"/>
      <c r="V14868" s="2"/>
      <c r="Y14868" t="str">
        <f t="shared" si="932"/>
        <v/>
      </c>
      <c r="AA14868" t="str">
        <f t="shared" si="933"/>
        <v/>
      </c>
      <c r="AC14868" s="7"/>
      <c r="AD14868" t="s">
        <v>16048</v>
      </c>
      <c r="AE14868">
        <f t="shared" si="934"/>
        <v>0</v>
      </c>
      <c r="AG14868" s="2"/>
      <c r="AI14868" s="7"/>
    </row>
    <row r="14869" spans="1:49" ht="11" customHeight="1" outlineLevel="1" x14ac:dyDescent="0.25">
      <c r="A14869" t="s">
        <v>1972</v>
      </c>
      <c r="C14869" s="2" t="s">
        <v>12455</v>
      </c>
      <c r="D14869" s="2">
        <v>2124</v>
      </c>
      <c r="E14869" s="7">
        <v>2017</v>
      </c>
      <c r="F14869" s="5" t="s">
        <v>16047</v>
      </c>
      <c r="H14869" s="5" t="s">
        <v>5398</v>
      </c>
      <c r="I14869" s="6" t="s">
        <v>16048</v>
      </c>
      <c r="J14869" s="6" t="s">
        <v>16046</v>
      </c>
      <c r="K14869" s="17">
        <v>5</v>
      </c>
      <c r="L14869" s="17" t="s">
        <v>7732</v>
      </c>
      <c r="M14869" s="9"/>
      <c r="N14869" s="9"/>
      <c r="O14869" s="21"/>
      <c r="Q14869" s="29"/>
      <c r="U14869" s="17"/>
      <c r="V14869" s="2"/>
      <c r="Y14869" t="str">
        <f t="shared" si="932"/>
        <v/>
      </c>
      <c r="AA14869" t="str">
        <f t="shared" si="933"/>
        <v/>
      </c>
      <c r="AC14869" s="7"/>
      <c r="AD14869" t="s">
        <v>16048</v>
      </c>
      <c r="AE14869">
        <f t="shared" si="934"/>
        <v>0</v>
      </c>
      <c r="AG14869" s="2"/>
      <c r="AI14869" s="7"/>
    </row>
    <row r="14870" spans="1:49" ht="11" customHeight="1" x14ac:dyDescent="0.25">
      <c r="A14870" t="s">
        <v>16040</v>
      </c>
      <c r="B14870" t="s">
        <v>15623</v>
      </c>
      <c r="C14870" s="2" t="s">
        <v>12455</v>
      </c>
      <c r="E14870" s="7"/>
      <c r="F14870" s="5"/>
      <c r="H14870" s="5"/>
      <c r="I14870" s="6"/>
      <c r="J14870" s="6"/>
      <c r="K14870" s="17"/>
      <c r="L14870" s="17"/>
      <c r="M14870" s="9"/>
      <c r="N14870" s="9">
        <f>SUM(M14871:M14943)</f>
        <v>141.69999999999999</v>
      </c>
      <c r="O14870" s="21">
        <v>769</v>
      </c>
      <c r="P14870">
        <f>COUNTIF(L14871:L14943,"*")</f>
        <v>73</v>
      </c>
      <c r="Q14870" s="29">
        <f>P14870/O14870</f>
        <v>9.4928478543563066E-2</v>
      </c>
      <c r="R14870">
        <f>COUNTIF(L14871:L14943,"Y")+COUNTIF(L14871:L14943,"S")</f>
        <v>47</v>
      </c>
      <c r="U14870" s="17" t="s">
        <v>7730</v>
      </c>
      <c r="V14870" s="2"/>
      <c r="W14870" t="s">
        <v>18609</v>
      </c>
      <c r="Y14870" t="str">
        <f t="shared" si="932"/>
        <v/>
      </c>
      <c r="AA14870" t="str">
        <f t="shared" si="933"/>
        <v/>
      </c>
      <c r="AC14870" s="7"/>
      <c r="AF14870">
        <f>COUNTIF(AE14871:AE14943,"1")</f>
        <v>0</v>
      </c>
      <c r="AG14870" s="2"/>
      <c r="AI14870" s="7"/>
      <c r="AJ14870">
        <f>COUNTIF($K14871:$K14943,"1")-COUNTIFS($K14871:$K14943,"1",$L14871:$L14943,"V")</f>
        <v>18</v>
      </c>
      <c r="AK14870">
        <f>COUNTIFS($K14871:$K14943,"1",$L14871:$L14943,"Y")+COUNTIFS($K14871:$K14943,"1",$L14871:$L14943,"s")</f>
        <v>13</v>
      </c>
      <c r="AL14870">
        <f>COUNTIF($K14871:$K14943,"2")-COUNTIFS($K14871:$K14943,"2",$L14871:$L14943,"V")</f>
        <v>1</v>
      </c>
      <c r="AM14870">
        <f>COUNTIFS($K14871:$K14943,"2",$L14871:$L14943,"Y")+COUNTIFS($K14871:$K14943,"2",$L14871:$L14943,"s")</f>
        <v>0</v>
      </c>
      <c r="AN14870">
        <f>COUNTIF($K14871:$K14943,"3")-COUNTIFS($K14871:$K14943,"3",$L14871:$L14943,"V")</f>
        <v>14</v>
      </c>
      <c r="AO14870">
        <f>COUNTIFS($K14871:$K14943,"3",$L14871:$L14943,"Y")+COUNTIFS($K14871:$K14943,"3",$L14871:$L14943,"s")</f>
        <v>7</v>
      </c>
      <c r="AP14870">
        <f>COUNTIF($K14871:$K14943,"4")-COUNTIFS($K14871:$K14943,"4",$L14871:$L14943,"V")</f>
        <v>6</v>
      </c>
      <c r="AQ14870">
        <f>COUNTIFS($K14871:$K14943,"4",$L14871:$L14943,"Y")+COUNTIFS($K14871:$K14943,"4",$L14871:$L14943,"s")</f>
        <v>6</v>
      </c>
      <c r="AR14870">
        <f>COUNTIF($K14871:$K14943,"5")-COUNTIFS($K14871:$K14943,"5",$L14871:$L14943,"V")</f>
        <v>3</v>
      </c>
      <c r="AS14870">
        <f>COUNTIFS($K14871:$K14943,"5",$L14871:$L14943,"Y")+COUNTIFS($K14871:$K14943,"5",$L14871:$L14943,"s")</f>
        <v>2</v>
      </c>
      <c r="AT14870">
        <f>COUNTIF($K14871:$K14943,"6")-COUNTIFS($K14871:$K14943,"6",$L14871:$L14943,"V")</f>
        <v>31</v>
      </c>
      <c r="AU14870">
        <f>COUNTIFS($K14871:$K14943,"6",$L14871:$L14943,"Y")+COUNTIFS($K14871:$K14943,"6",$L14871:$L14943,"s")</f>
        <v>19</v>
      </c>
      <c r="AV14870">
        <f>COUNTIF($K14871:$K14943,"7")-COUNTIFS($K14871:$K14943,"7",$L14871:$L14943,"V")</f>
        <v>0</v>
      </c>
      <c r="AW14870">
        <f>COUNTIFS($K14871:$K14943,"7",$L14871:$L14943,"Y")+COUNTIFS($K14871:$K14943,"7",$L14871:$L14943,"s")</f>
        <v>0</v>
      </c>
    </row>
    <row r="14871" spans="1:49" ht="11" customHeight="1" outlineLevel="1" x14ac:dyDescent="0.25">
      <c r="A14871" t="s">
        <v>3048</v>
      </c>
      <c r="C14871" s="2" t="s">
        <v>12455</v>
      </c>
      <c r="D14871" s="2">
        <v>1</v>
      </c>
      <c r="E14871" s="7">
        <v>1983</v>
      </c>
      <c r="F14871" s="5" t="s">
        <v>6804</v>
      </c>
      <c r="H14871" s="5" t="s">
        <v>5398</v>
      </c>
      <c r="I14871" s="6" t="s">
        <v>5591</v>
      </c>
      <c r="J14871" s="6" t="s">
        <v>15568</v>
      </c>
      <c r="K14871" s="17">
        <v>6</v>
      </c>
      <c r="L14871" s="17" t="s">
        <v>7730</v>
      </c>
      <c r="M14871" s="9">
        <v>1.2</v>
      </c>
      <c r="N14871" s="9"/>
      <c r="O14871" s="21"/>
      <c r="Q14871" s="29"/>
      <c r="U14871" s="17"/>
      <c r="V14871" s="2">
        <v>1</v>
      </c>
      <c r="Y14871" t="str">
        <f t="shared" si="932"/>
        <v/>
      </c>
      <c r="AA14871" t="str">
        <f t="shared" si="933"/>
        <v/>
      </c>
      <c r="AC14871" s="7"/>
      <c r="AD14871" t="s">
        <v>5591</v>
      </c>
      <c r="AE14871">
        <f t="shared" ref="AE14871:AE14902" si="935">COUNTIF(I14871,"*Fuji*")</f>
        <v>0</v>
      </c>
      <c r="AG14871" s="2"/>
      <c r="AH14871" t="s">
        <v>3050</v>
      </c>
      <c r="AI14871" s="7" t="s">
        <v>4610</v>
      </c>
    </row>
    <row r="14872" spans="1:49" ht="11" customHeight="1" outlineLevel="1" x14ac:dyDescent="0.25">
      <c r="A14872" t="s">
        <v>3048</v>
      </c>
      <c r="C14872" s="2" t="s">
        <v>12455</v>
      </c>
      <c r="D14872" s="2">
        <v>2</v>
      </c>
      <c r="E14872" s="7">
        <v>1983</v>
      </c>
      <c r="F14872" s="5" t="s">
        <v>2096</v>
      </c>
      <c r="H14872" s="5" t="s">
        <v>5398</v>
      </c>
      <c r="I14872" s="6" t="s">
        <v>5591</v>
      </c>
      <c r="J14872" s="6" t="s">
        <v>15568</v>
      </c>
      <c r="K14872" s="17">
        <v>6</v>
      </c>
      <c r="L14872" s="17" t="s">
        <v>7730</v>
      </c>
      <c r="M14872" s="9">
        <v>1.2</v>
      </c>
      <c r="N14872" s="9"/>
      <c r="O14872" s="21"/>
      <c r="Q14872" s="29"/>
      <c r="U14872" s="17"/>
      <c r="V14872" s="2">
        <v>2</v>
      </c>
      <c r="Y14872" t="str">
        <f t="shared" si="932"/>
        <v/>
      </c>
      <c r="AA14872" t="str">
        <f t="shared" si="933"/>
        <v/>
      </c>
      <c r="AC14872" s="7"/>
      <c r="AD14872" t="s">
        <v>5591</v>
      </c>
      <c r="AE14872">
        <f t="shared" si="935"/>
        <v>0</v>
      </c>
      <c r="AG14872" s="2"/>
      <c r="AH14872" t="s">
        <v>3050</v>
      </c>
      <c r="AI14872" s="7" t="s">
        <v>4922</v>
      </c>
    </row>
    <row r="14873" spans="1:49" ht="11" customHeight="1" outlineLevel="1" x14ac:dyDescent="0.25">
      <c r="A14873" t="s">
        <v>3048</v>
      </c>
      <c r="C14873" s="2" t="s">
        <v>12455</v>
      </c>
      <c r="D14873" s="2">
        <v>3</v>
      </c>
      <c r="E14873" s="7">
        <v>1983</v>
      </c>
      <c r="F14873" s="5" t="s">
        <v>6677</v>
      </c>
      <c r="H14873" s="5" t="s">
        <v>5398</v>
      </c>
      <c r="I14873" s="6" t="s">
        <v>3049</v>
      </c>
      <c r="J14873" s="6" t="s">
        <v>15568</v>
      </c>
      <c r="K14873" s="17">
        <v>6</v>
      </c>
      <c r="L14873" s="17" t="s">
        <v>7732</v>
      </c>
      <c r="M14873" s="9"/>
      <c r="N14873" s="9"/>
      <c r="O14873" s="21"/>
      <c r="Q14873" s="29"/>
      <c r="U14873" s="17"/>
      <c r="V14873" s="2">
        <v>3</v>
      </c>
      <c r="Y14873" t="str">
        <f t="shared" si="932"/>
        <v/>
      </c>
      <c r="AA14873" t="str">
        <f t="shared" si="933"/>
        <v/>
      </c>
      <c r="AC14873" s="7"/>
      <c r="AD14873" t="s">
        <v>3049</v>
      </c>
      <c r="AE14873">
        <f t="shared" si="935"/>
        <v>0</v>
      </c>
      <c r="AG14873" s="2"/>
      <c r="AH14873" t="s">
        <v>3050</v>
      </c>
      <c r="AI14873" s="7" t="s">
        <v>4610</v>
      </c>
    </row>
    <row r="14874" spans="1:49" ht="11" customHeight="1" outlineLevel="1" x14ac:dyDescent="0.25">
      <c r="A14874" t="s">
        <v>3048</v>
      </c>
      <c r="C14874" s="2" t="s">
        <v>12455</v>
      </c>
      <c r="D14874" s="2">
        <v>4</v>
      </c>
      <c r="E14874" s="7">
        <v>1983</v>
      </c>
      <c r="F14874" s="5" t="s">
        <v>5996</v>
      </c>
      <c r="H14874" s="5" t="s">
        <v>5398</v>
      </c>
      <c r="I14874" s="6" t="s">
        <v>3049</v>
      </c>
      <c r="J14874" s="6" t="s">
        <v>15568</v>
      </c>
      <c r="K14874" s="17">
        <v>6</v>
      </c>
      <c r="L14874" s="17" t="s">
        <v>7730</v>
      </c>
      <c r="M14874" s="9">
        <v>0.6</v>
      </c>
      <c r="N14874" s="9"/>
      <c r="O14874" s="21"/>
      <c r="Q14874" s="29"/>
      <c r="U14874" s="17"/>
      <c r="V14874" s="2">
        <v>4</v>
      </c>
      <c r="Y14874" t="str">
        <f t="shared" si="932"/>
        <v/>
      </c>
      <c r="AA14874" t="str">
        <f t="shared" si="933"/>
        <v/>
      </c>
      <c r="AC14874" s="7"/>
      <c r="AD14874" t="s">
        <v>3049</v>
      </c>
      <c r="AE14874">
        <f t="shared" si="935"/>
        <v>0</v>
      </c>
      <c r="AG14874" s="2"/>
      <c r="AH14874" t="s">
        <v>3050</v>
      </c>
      <c r="AI14874" s="7" t="s">
        <v>4610</v>
      </c>
    </row>
    <row r="14875" spans="1:49" ht="11" customHeight="1" outlineLevel="1" x14ac:dyDescent="0.25">
      <c r="A14875" t="s">
        <v>3048</v>
      </c>
      <c r="C14875" s="2" t="s">
        <v>12455</v>
      </c>
      <c r="D14875" s="2">
        <v>5</v>
      </c>
      <c r="E14875" s="7">
        <v>1983</v>
      </c>
      <c r="F14875" s="5" t="s">
        <v>1582</v>
      </c>
      <c r="H14875" s="5" t="s">
        <v>5398</v>
      </c>
      <c r="I14875" s="6" t="s">
        <v>3049</v>
      </c>
      <c r="J14875" s="6" t="s">
        <v>15568</v>
      </c>
      <c r="K14875" s="17">
        <v>6</v>
      </c>
      <c r="L14875" s="17" t="s">
        <v>7730</v>
      </c>
      <c r="M14875" s="9">
        <v>0.6</v>
      </c>
      <c r="N14875" s="9"/>
      <c r="O14875" s="21"/>
      <c r="Q14875" s="29"/>
      <c r="U14875" s="17"/>
      <c r="V14875" s="2">
        <v>5</v>
      </c>
      <c r="Y14875" t="str">
        <f t="shared" si="932"/>
        <v/>
      </c>
      <c r="AA14875" t="str">
        <f t="shared" si="933"/>
        <v/>
      </c>
      <c r="AC14875" s="7"/>
      <c r="AD14875" t="s">
        <v>3049</v>
      </c>
      <c r="AE14875">
        <f t="shared" si="935"/>
        <v>0</v>
      </c>
      <c r="AG14875" s="2"/>
      <c r="AH14875" t="s">
        <v>3050</v>
      </c>
      <c r="AI14875" s="7" t="s">
        <v>4610</v>
      </c>
    </row>
    <row r="14876" spans="1:49" ht="11" customHeight="1" outlineLevel="1" x14ac:dyDescent="0.25">
      <c r="A14876" t="s">
        <v>3048</v>
      </c>
      <c r="C14876" s="2" t="s">
        <v>12455</v>
      </c>
      <c r="D14876" s="2">
        <v>6</v>
      </c>
      <c r="E14876" s="7">
        <v>1983</v>
      </c>
      <c r="F14876" s="5" t="s">
        <v>1582</v>
      </c>
      <c r="H14876" s="5" t="s">
        <v>5398</v>
      </c>
      <c r="I14876" s="6" t="s">
        <v>3049</v>
      </c>
      <c r="J14876" s="6" t="s">
        <v>15568</v>
      </c>
      <c r="K14876" s="17">
        <v>6</v>
      </c>
      <c r="L14876" s="17" t="s">
        <v>7732</v>
      </c>
      <c r="M14876" s="9"/>
      <c r="N14876" s="9"/>
      <c r="O14876" s="21"/>
      <c r="Q14876" s="29"/>
      <c r="U14876" s="17"/>
      <c r="V14876" s="2">
        <v>6</v>
      </c>
      <c r="Y14876" t="str">
        <f t="shared" si="932"/>
        <v/>
      </c>
      <c r="AA14876" t="str">
        <f t="shared" si="933"/>
        <v/>
      </c>
      <c r="AC14876" s="7"/>
      <c r="AD14876" t="s">
        <v>3049</v>
      </c>
      <c r="AE14876">
        <f t="shared" si="935"/>
        <v>0</v>
      </c>
      <c r="AG14876" s="2"/>
      <c r="AH14876" t="s">
        <v>3050</v>
      </c>
      <c r="AI14876" s="7" t="s">
        <v>4610</v>
      </c>
    </row>
    <row r="14877" spans="1:49" ht="11" customHeight="1" outlineLevel="1" x14ac:dyDescent="0.25">
      <c r="A14877" t="s">
        <v>3048</v>
      </c>
      <c r="C14877" s="2" t="s">
        <v>12455</v>
      </c>
      <c r="D14877" s="2">
        <v>7</v>
      </c>
      <c r="E14877" s="7">
        <v>1983</v>
      </c>
      <c r="F14877" s="5" t="s">
        <v>1583</v>
      </c>
      <c r="H14877" s="5" t="s">
        <v>5398</v>
      </c>
      <c r="I14877" s="6" t="s">
        <v>3049</v>
      </c>
      <c r="J14877" s="6" t="s">
        <v>15568</v>
      </c>
      <c r="K14877" s="17">
        <v>6</v>
      </c>
      <c r="L14877" s="17" t="s">
        <v>7730</v>
      </c>
      <c r="M14877" s="9">
        <v>0.6</v>
      </c>
      <c r="N14877" s="9"/>
      <c r="O14877" s="21"/>
      <c r="Q14877" s="29"/>
      <c r="U14877" s="17"/>
      <c r="V14877" s="2">
        <v>7</v>
      </c>
      <c r="Y14877" t="str">
        <f t="shared" si="932"/>
        <v/>
      </c>
      <c r="AA14877" t="str">
        <f t="shared" si="933"/>
        <v/>
      </c>
      <c r="AC14877" s="7"/>
      <c r="AD14877" t="s">
        <v>3049</v>
      </c>
      <c r="AE14877">
        <f t="shared" si="935"/>
        <v>0</v>
      </c>
      <c r="AG14877" s="2"/>
      <c r="AH14877" t="s">
        <v>3050</v>
      </c>
      <c r="AI14877" s="7" t="s">
        <v>4610</v>
      </c>
    </row>
    <row r="14878" spans="1:49" ht="11" customHeight="1" outlineLevel="1" x14ac:dyDescent="0.25">
      <c r="A14878" t="s">
        <v>3048</v>
      </c>
      <c r="C14878" s="2" t="s">
        <v>12455</v>
      </c>
      <c r="D14878" s="2">
        <v>8</v>
      </c>
      <c r="E14878" s="7">
        <v>1983</v>
      </c>
      <c r="F14878" s="5" t="s">
        <v>5731</v>
      </c>
      <c r="H14878" s="5" t="s">
        <v>5398</v>
      </c>
      <c r="I14878" s="6" t="s">
        <v>3049</v>
      </c>
      <c r="J14878" s="6" t="s">
        <v>15568</v>
      </c>
      <c r="K14878" s="17">
        <v>6</v>
      </c>
      <c r="L14878" s="17" t="s">
        <v>7730</v>
      </c>
      <c r="M14878" s="9">
        <v>0.6</v>
      </c>
      <c r="N14878" s="9"/>
      <c r="O14878" s="21"/>
      <c r="Q14878" s="29"/>
      <c r="U14878" s="17"/>
      <c r="V14878" s="2">
        <v>8</v>
      </c>
      <c r="Y14878" t="str">
        <f t="shared" si="932"/>
        <v/>
      </c>
      <c r="AA14878" t="str">
        <f t="shared" si="933"/>
        <v/>
      </c>
      <c r="AC14878" s="7"/>
      <c r="AD14878" t="s">
        <v>3049</v>
      </c>
      <c r="AE14878">
        <f t="shared" si="935"/>
        <v>0</v>
      </c>
      <c r="AG14878" s="2"/>
      <c r="AH14878" t="s">
        <v>3050</v>
      </c>
      <c r="AI14878" s="7" t="s">
        <v>4610</v>
      </c>
    </row>
    <row r="14879" spans="1:49" ht="11" customHeight="1" outlineLevel="1" x14ac:dyDescent="0.25">
      <c r="A14879" t="s">
        <v>3048</v>
      </c>
      <c r="C14879" s="2" t="s">
        <v>12455</v>
      </c>
      <c r="D14879" s="2">
        <v>9</v>
      </c>
      <c r="E14879" s="7">
        <v>1983</v>
      </c>
      <c r="F14879" s="5" t="s">
        <v>14116</v>
      </c>
      <c r="H14879" s="5" t="s">
        <v>5398</v>
      </c>
      <c r="I14879" s="6" t="s">
        <v>3049</v>
      </c>
      <c r="J14879" s="6" t="s">
        <v>15568</v>
      </c>
      <c r="K14879" s="17">
        <v>6</v>
      </c>
      <c r="L14879" s="17" t="s">
        <v>7730</v>
      </c>
      <c r="M14879" s="9">
        <v>0.6</v>
      </c>
      <c r="N14879" s="9"/>
      <c r="O14879" s="21"/>
      <c r="Q14879" s="29"/>
      <c r="U14879" s="17"/>
      <c r="V14879" s="2">
        <v>9</v>
      </c>
      <c r="Y14879" t="str">
        <f t="shared" si="932"/>
        <v/>
      </c>
      <c r="AA14879" t="str">
        <f t="shared" si="933"/>
        <v/>
      </c>
      <c r="AC14879" s="7"/>
      <c r="AD14879" t="s">
        <v>3049</v>
      </c>
      <c r="AE14879">
        <f t="shared" si="935"/>
        <v>0</v>
      </c>
      <c r="AG14879" s="2"/>
      <c r="AH14879" t="s">
        <v>3050</v>
      </c>
      <c r="AI14879" s="7" t="s">
        <v>4610</v>
      </c>
    </row>
    <row r="14880" spans="1:49" ht="11" customHeight="1" outlineLevel="1" x14ac:dyDescent="0.25">
      <c r="A14880" t="s">
        <v>3048</v>
      </c>
      <c r="C14880" s="2" t="s">
        <v>12455</v>
      </c>
      <c r="D14880" s="2">
        <v>10</v>
      </c>
      <c r="E14880" s="7">
        <v>1983</v>
      </c>
      <c r="F14880" s="5" t="s">
        <v>6121</v>
      </c>
      <c r="H14880" s="5" t="s">
        <v>5398</v>
      </c>
      <c r="I14880" s="6" t="s">
        <v>3049</v>
      </c>
      <c r="J14880" s="6" t="s">
        <v>15568</v>
      </c>
      <c r="K14880" s="17">
        <v>6</v>
      </c>
      <c r="L14880" s="17" t="s">
        <v>7730</v>
      </c>
      <c r="M14880" s="9">
        <v>0.6</v>
      </c>
      <c r="N14880" s="9"/>
      <c r="O14880" s="21"/>
      <c r="Q14880" s="29"/>
      <c r="U14880" s="17"/>
      <c r="V14880" s="2">
        <v>10</v>
      </c>
      <c r="Y14880" t="str">
        <f t="shared" si="932"/>
        <v/>
      </c>
      <c r="AA14880" t="str">
        <f t="shared" si="933"/>
        <v/>
      </c>
      <c r="AC14880" s="7"/>
      <c r="AD14880" t="s">
        <v>3049</v>
      </c>
      <c r="AE14880">
        <f t="shared" si="935"/>
        <v>0</v>
      </c>
      <c r="AG14880" s="2"/>
      <c r="AH14880" t="s">
        <v>3050</v>
      </c>
      <c r="AI14880" s="7" t="s">
        <v>4610</v>
      </c>
    </row>
    <row r="14881" spans="1:35" ht="11" customHeight="1" outlineLevel="1" x14ac:dyDescent="0.25">
      <c r="A14881" t="s">
        <v>3048</v>
      </c>
      <c r="C14881" s="2" t="s">
        <v>12455</v>
      </c>
      <c r="D14881" s="2">
        <v>11</v>
      </c>
      <c r="E14881" s="7">
        <v>1983</v>
      </c>
      <c r="F14881" s="5" t="s">
        <v>22096</v>
      </c>
      <c r="H14881" s="5" t="s">
        <v>5398</v>
      </c>
      <c r="I14881" s="6" t="s">
        <v>3049</v>
      </c>
      <c r="J14881" s="6" t="s">
        <v>15568</v>
      </c>
      <c r="K14881" s="17">
        <v>6</v>
      </c>
      <c r="L14881" s="17" t="s">
        <v>7730</v>
      </c>
      <c r="M14881" s="9">
        <v>0.6</v>
      </c>
      <c r="N14881" s="9"/>
      <c r="O14881" s="21"/>
      <c r="Q14881" s="29"/>
      <c r="U14881" s="17"/>
      <c r="V14881" s="2">
        <v>11</v>
      </c>
      <c r="Y14881" t="str">
        <f t="shared" si="932"/>
        <v/>
      </c>
      <c r="AA14881" t="str">
        <f t="shared" si="933"/>
        <v/>
      </c>
      <c r="AC14881" s="7"/>
      <c r="AD14881" t="s">
        <v>3049</v>
      </c>
      <c r="AE14881">
        <f t="shared" si="935"/>
        <v>0</v>
      </c>
      <c r="AG14881" s="2"/>
      <c r="AH14881" t="s">
        <v>3050</v>
      </c>
      <c r="AI14881" s="7" t="s">
        <v>4610</v>
      </c>
    </row>
    <row r="14882" spans="1:35" ht="11" customHeight="1" outlineLevel="1" x14ac:dyDescent="0.25">
      <c r="A14882" t="s">
        <v>3048</v>
      </c>
      <c r="C14882" s="2" t="s">
        <v>12455</v>
      </c>
      <c r="D14882" s="2">
        <v>12</v>
      </c>
      <c r="E14882" s="7">
        <v>1983</v>
      </c>
      <c r="F14882" s="5" t="s">
        <v>6123</v>
      </c>
      <c r="H14882" s="5" t="s">
        <v>5398</v>
      </c>
      <c r="I14882" s="6" t="s">
        <v>3049</v>
      </c>
      <c r="J14882" s="6" t="s">
        <v>15568</v>
      </c>
      <c r="K14882" s="17">
        <v>6</v>
      </c>
      <c r="L14882" s="17" t="s">
        <v>7730</v>
      </c>
      <c r="M14882" s="9">
        <v>0.6</v>
      </c>
      <c r="N14882" s="9"/>
      <c r="O14882" s="21"/>
      <c r="Q14882" s="29"/>
      <c r="U14882" s="17"/>
      <c r="V14882" s="2">
        <v>12</v>
      </c>
      <c r="Y14882" t="str">
        <f t="shared" si="932"/>
        <v/>
      </c>
      <c r="AA14882" t="str">
        <f t="shared" si="933"/>
        <v/>
      </c>
      <c r="AC14882" s="7"/>
      <c r="AD14882" t="s">
        <v>3049</v>
      </c>
      <c r="AE14882">
        <f t="shared" si="935"/>
        <v>0</v>
      </c>
      <c r="AG14882" s="2"/>
      <c r="AH14882" t="s">
        <v>3050</v>
      </c>
      <c r="AI14882" s="7" t="s">
        <v>4610</v>
      </c>
    </row>
    <row r="14883" spans="1:35" ht="11" customHeight="1" outlineLevel="1" x14ac:dyDescent="0.25">
      <c r="A14883" t="s">
        <v>3048</v>
      </c>
      <c r="C14883" s="2" t="s">
        <v>12455</v>
      </c>
      <c r="D14883" s="2">
        <v>13</v>
      </c>
      <c r="E14883" s="7">
        <v>1983</v>
      </c>
      <c r="F14883" s="5" t="s">
        <v>5722</v>
      </c>
      <c r="H14883" s="5" t="s">
        <v>5398</v>
      </c>
      <c r="I14883" s="6" t="s">
        <v>3049</v>
      </c>
      <c r="J14883" s="6" t="s">
        <v>15568</v>
      </c>
      <c r="K14883" s="17">
        <v>6</v>
      </c>
      <c r="L14883" s="17" t="s">
        <v>7730</v>
      </c>
      <c r="M14883" s="9">
        <v>0.6</v>
      </c>
      <c r="N14883" s="9"/>
      <c r="O14883" s="21"/>
      <c r="Q14883" s="29"/>
      <c r="U14883" s="17"/>
      <c r="V14883" s="2">
        <v>13</v>
      </c>
      <c r="Y14883" t="str">
        <f t="shared" si="932"/>
        <v/>
      </c>
      <c r="AA14883" t="str">
        <f t="shared" si="933"/>
        <v/>
      </c>
      <c r="AC14883" s="7"/>
      <c r="AD14883" t="s">
        <v>3049</v>
      </c>
      <c r="AE14883">
        <f t="shared" si="935"/>
        <v>0</v>
      </c>
      <c r="AG14883" s="2"/>
      <c r="AH14883" t="s">
        <v>3050</v>
      </c>
      <c r="AI14883" s="7" t="s">
        <v>4610</v>
      </c>
    </row>
    <row r="14884" spans="1:35" ht="11" customHeight="1" outlineLevel="1" x14ac:dyDescent="0.25">
      <c r="A14884" t="s">
        <v>3048</v>
      </c>
      <c r="C14884" s="2" t="s">
        <v>12455</v>
      </c>
      <c r="D14884" s="2">
        <v>14</v>
      </c>
      <c r="E14884" s="7">
        <v>1983</v>
      </c>
      <c r="F14884" s="5" t="s">
        <v>6804</v>
      </c>
      <c r="H14884" s="5" t="s">
        <v>5398</v>
      </c>
      <c r="I14884" s="6" t="s">
        <v>3049</v>
      </c>
      <c r="J14884" s="6" t="s">
        <v>15568</v>
      </c>
      <c r="K14884" s="17">
        <v>6</v>
      </c>
      <c r="L14884" s="17" t="s">
        <v>7730</v>
      </c>
      <c r="M14884" s="9">
        <v>0.6</v>
      </c>
      <c r="N14884" s="9"/>
      <c r="O14884" s="21"/>
      <c r="Q14884" s="29"/>
      <c r="U14884" s="17"/>
      <c r="V14884" s="2">
        <v>14</v>
      </c>
      <c r="Y14884" t="str">
        <f t="shared" si="932"/>
        <v/>
      </c>
      <c r="AA14884" t="str">
        <f t="shared" si="933"/>
        <v/>
      </c>
      <c r="AC14884" s="7"/>
      <c r="AD14884" t="s">
        <v>3049</v>
      </c>
      <c r="AE14884">
        <f t="shared" si="935"/>
        <v>0</v>
      </c>
      <c r="AG14884" s="2"/>
      <c r="AH14884" t="s">
        <v>3050</v>
      </c>
      <c r="AI14884" s="7" t="s">
        <v>4610</v>
      </c>
    </row>
    <row r="14885" spans="1:35" ht="11" customHeight="1" outlineLevel="1" x14ac:dyDescent="0.25">
      <c r="A14885" t="s">
        <v>3048</v>
      </c>
      <c r="C14885" s="2" t="s">
        <v>12455</v>
      </c>
      <c r="D14885" s="2">
        <v>15</v>
      </c>
      <c r="E14885" s="7">
        <v>1983</v>
      </c>
      <c r="F14885" s="5" t="s">
        <v>6847</v>
      </c>
      <c r="H14885" s="5" t="s">
        <v>5398</v>
      </c>
      <c r="I14885" s="6" t="s">
        <v>3049</v>
      </c>
      <c r="J14885" s="6" t="s">
        <v>15568</v>
      </c>
      <c r="K14885" s="17">
        <v>6</v>
      </c>
      <c r="L14885" s="17" t="s">
        <v>7730</v>
      </c>
      <c r="M14885" s="9">
        <v>1.2</v>
      </c>
      <c r="N14885" s="9"/>
      <c r="O14885" s="21"/>
      <c r="Q14885" s="29"/>
      <c r="U14885" s="17"/>
      <c r="V14885" s="2">
        <v>15</v>
      </c>
      <c r="Y14885" t="str">
        <f t="shared" si="932"/>
        <v/>
      </c>
      <c r="AA14885" t="str">
        <f t="shared" si="933"/>
        <v/>
      </c>
      <c r="AC14885" s="7"/>
      <c r="AD14885" t="s">
        <v>3049</v>
      </c>
      <c r="AE14885">
        <f t="shared" si="935"/>
        <v>0</v>
      </c>
      <c r="AG14885" s="2"/>
      <c r="AH14885" t="s">
        <v>3050</v>
      </c>
      <c r="AI14885" s="7" t="s">
        <v>4610</v>
      </c>
    </row>
    <row r="14886" spans="1:35" ht="11" customHeight="1" outlineLevel="1" x14ac:dyDescent="0.25">
      <c r="A14886" t="s">
        <v>3048</v>
      </c>
      <c r="C14886" s="2" t="s">
        <v>12455</v>
      </c>
      <c r="D14886" s="2">
        <v>16</v>
      </c>
      <c r="E14886" s="7">
        <v>1983</v>
      </c>
      <c r="F14886" s="5" t="s">
        <v>2200</v>
      </c>
      <c r="H14886" s="5" t="s">
        <v>5398</v>
      </c>
      <c r="I14886" s="6" t="s">
        <v>3049</v>
      </c>
      <c r="J14886" s="6" t="s">
        <v>15568</v>
      </c>
      <c r="K14886" s="17">
        <v>6</v>
      </c>
      <c r="L14886" s="17" t="s">
        <v>7730</v>
      </c>
      <c r="M14886" s="9">
        <v>1.2</v>
      </c>
      <c r="N14886" s="9"/>
      <c r="O14886" s="21"/>
      <c r="Q14886" s="29"/>
      <c r="U14886" s="17"/>
      <c r="V14886" s="2">
        <v>16</v>
      </c>
      <c r="Y14886" t="str">
        <f t="shared" si="932"/>
        <v/>
      </c>
      <c r="AA14886" t="str">
        <f t="shared" si="933"/>
        <v/>
      </c>
      <c r="AC14886" s="7"/>
      <c r="AD14886" t="s">
        <v>3049</v>
      </c>
      <c r="AE14886">
        <f t="shared" si="935"/>
        <v>0</v>
      </c>
      <c r="AG14886" s="2"/>
      <c r="AH14886" t="s">
        <v>3050</v>
      </c>
      <c r="AI14886" s="7" t="s">
        <v>4610</v>
      </c>
    </row>
    <row r="14887" spans="1:35" ht="11" customHeight="1" outlineLevel="1" x14ac:dyDescent="0.25">
      <c r="A14887" t="s">
        <v>3048</v>
      </c>
      <c r="C14887" s="2" t="s">
        <v>12455</v>
      </c>
      <c r="D14887" s="2">
        <v>17</v>
      </c>
      <c r="E14887" s="7">
        <v>1983</v>
      </c>
      <c r="F14887" s="5" t="s">
        <v>1443</v>
      </c>
      <c r="H14887" s="5" t="s">
        <v>5398</v>
      </c>
      <c r="I14887" s="6" t="s">
        <v>3049</v>
      </c>
      <c r="J14887" s="6" t="s">
        <v>15568</v>
      </c>
      <c r="K14887" s="17">
        <v>6</v>
      </c>
      <c r="L14887" s="17" t="s">
        <v>7730</v>
      </c>
      <c r="M14887" s="9">
        <v>3.2</v>
      </c>
      <c r="N14887" s="9"/>
      <c r="O14887" s="21"/>
      <c r="Q14887" s="29"/>
      <c r="U14887" s="17"/>
      <c r="V14887" s="2">
        <v>17</v>
      </c>
      <c r="Y14887" t="str">
        <f t="shared" si="932"/>
        <v/>
      </c>
      <c r="AA14887" t="str">
        <f t="shared" si="933"/>
        <v/>
      </c>
      <c r="AC14887" s="7"/>
      <c r="AD14887" t="s">
        <v>3049</v>
      </c>
      <c r="AE14887">
        <f t="shared" si="935"/>
        <v>0</v>
      </c>
      <c r="AG14887" s="2"/>
      <c r="AH14887" t="s">
        <v>3050</v>
      </c>
      <c r="AI14887" s="7" t="s">
        <v>4922</v>
      </c>
    </row>
    <row r="14888" spans="1:35" ht="11" customHeight="1" outlineLevel="1" x14ac:dyDescent="0.25">
      <c r="A14888" t="s">
        <v>3048</v>
      </c>
      <c r="C14888" s="2" t="s">
        <v>12455</v>
      </c>
      <c r="D14888" s="2">
        <v>18</v>
      </c>
      <c r="E14888" s="7">
        <v>1983</v>
      </c>
      <c r="F14888" s="5" t="s">
        <v>6802</v>
      </c>
      <c r="H14888" s="5" t="s">
        <v>5398</v>
      </c>
      <c r="I14888" s="6" t="s">
        <v>3049</v>
      </c>
      <c r="J14888" s="6" t="s">
        <v>15568</v>
      </c>
      <c r="K14888" s="17">
        <v>6</v>
      </c>
      <c r="L14888" s="17" t="s">
        <v>7732</v>
      </c>
      <c r="M14888" s="9"/>
      <c r="N14888" s="9"/>
      <c r="O14888" s="21"/>
      <c r="Q14888" s="29"/>
      <c r="U14888" s="17"/>
      <c r="V14888" s="2">
        <v>18</v>
      </c>
      <c r="Y14888" t="str">
        <f t="shared" si="932"/>
        <v/>
      </c>
      <c r="AA14888" t="str">
        <f t="shared" si="933"/>
        <v/>
      </c>
      <c r="AC14888" s="7"/>
      <c r="AD14888" t="s">
        <v>3049</v>
      </c>
      <c r="AE14888">
        <f t="shared" si="935"/>
        <v>0</v>
      </c>
      <c r="AG14888" s="2"/>
      <c r="AH14888" t="s">
        <v>3050</v>
      </c>
      <c r="AI14888" s="7" t="s">
        <v>4922</v>
      </c>
    </row>
    <row r="14889" spans="1:35" ht="11" customHeight="1" outlineLevel="1" x14ac:dyDescent="0.25">
      <c r="A14889" t="s">
        <v>3048</v>
      </c>
      <c r="C14889" s="2" t="s">
        <v>12455</v>
      </c>
      <c r="D14889" s="2">
        <v>19</v>
      </c>
      <c r="E14889" s="7">
        <v>1983</v>
      </c>
      <c r="F14889" s="5" t="s">
        <v>1582</v>
      </c>
      <c r="H14889" s="5" t="s">
        <v>6801</v>
      </c>
      <c r="I14889" s="6" t="s">
        <v>3049</v>
      </c>
      <c r="J14889" s="6" t="s">
        <v>3049</v>
      </c>
      <c r="K14889" s="17">
        <v>6</v>
      </c>
      <c r="L14889" s="17" t="s">
        <v>7732</v>
      </c>
      <c r="M14889" s="9"/>
      <c r="N14889" s="9"/>
      <c r="O14889" s="21"/>
      <c r="Q14889" s="29"/>
      <c r="U14889" s="17"/>
      <c r="V14889" s="2">
        <v>19</v>
      </c>
      <c r="Y14889" t="str">
        <f t="shared" si="932"/>
        <v/>
      </c>
      <c r="AA14889" t="str">
        <f t="shared" si="933"/>
        <v/>
      </c>
      <c r="AC14889" s="7"/>
      <c r="AD14889" t="s">
        <v>3049</v>
      </c>
      <c r="AE14889">
        <f t="shared" si="935"/>
        <v>0</v>
      </c>
      <c r="AG14889" s="2"/>
      <c r="AH14889" t="s">
        <v>3050</v>
      </c>
      <c r="AI14889" s="7" t="s">
        <v>4610</v>
      </c>
    </row>
    <row r="14890" spans="1:35" ht="11" customHeight="1" outlineLevel="1" x14ac:dyDescent="0.25">
      <c r="A14890" t="s">
        <v>3048</v>
      </c>
      <c r="C14890" s="2" t="s">
        <v>12455</v>
      </c>
      <c r="D14890" s="2">
        <v>20</v>
      </c>
      <c r="E14890" s="7">
        <v>1983</v>
      </c>
      <c r="F14890" s="5" t="s">
        <v>1583</v>
      </c>
      <c r="H14890" s="5" t="s">
        <v>6801</v>
      </c>
      <c r="I14890" s="6" t="s">
        <v>3049</v>
      </c>
      <c r="J14890" s="6" t="s">
        <v>3049</v>
      </c>
      <c r="K14890" s="17">
        <v>6</v>
      </c>
      <c r="L14890" s="17" t="s">
        <v>7732</v>
      </c>
      <c r="M14890" s="9"/>
      <c r="N14890" s="9"/>
      <c r="O14890" s="21"/>
      <c r="Q14890" s="29"/>
      <c r="U14890" s="17"/>
      <c r="V14890" s="2">
        <v>20</v>
      </c>
      <c r="Y14890" t="str">
        <f t="shared" si="932"/>
        <v/>
      </c>
      <c r="AA14890" t="str">
        <f t="shared" si="933"/>
        <v/>
      </c>
      <c r="AC14890" s="7"/>
      <c r="AD14890" t="s">
        <v>3049</v>
      </c>
      <c r="AE14890">
        <f t="shared" si="935"/>
        <v>0</v>
      </c>
      <c r="AG14890" s="2"/>
      <c r="AH14890" t="s">
        <v>3050</v>
      </c>
      <c r="AI14890" s="7" t="s">
        <v>4610</v>
      </c>
    </row>
    <row r="14891" spans="1:35" ht="11" customHeight="1" outlineLevel="1" x14ac:dyDescent="0.25">
      <c r="A14891" t="s">
        <v>3048</v>
      </c>
      <c r="C14891" s="2" t="s">
        <v>12455</v>
      </c>
      <c r="D14891" s="2">
        <v>21</v>
      </c>
      <c r="E14891" s="7">
        <v>1983</v>
      </c>
      <c r="F14891" s="5" t="s">
        <v>6847</v>
      </c>
      <c r="H14891" s="5" t="s">
        <v>6801</v>
      </c>
      <c r="I14891" s="6" t="s">
        <v>3049</v>
      </c>
      <c r="J14891" s="6" t="s">
        <v>3049</v>
      </c>
      <c r="K14891" s="17">
        <v>6</v>
      </c>
      <c r="L14891" s="17" t="s">
        <v>7732</v>
      </c>
      <c r="M14891" s="9"/>
      <c r="N14891" s="9"/>
      <c r="O14891" s="21"/>
      <c r="Q14891" s="29"/>
      <c r="U14891" s="17"/>
      <c r="V14891" s="2">
        <v>21</v>
      </c>
      <c r="Y14891" t="str">
        <f t="shared" si="932"/>
        <v/>
      </c>
      <c r="AA14891" t="str">
        <f t="shared" si="933"/>
        <v/>
      </c>
      <c r="AC14891" s="7"/>
      <c r="AD14891" t="s">
        <v>3049</v>
      </c>
      <c r="AE14891">
        <f t="shared" si="935"/>
        <v>0</v>
      </c>
      <c r="AG14891" s="2"/>
      <c r="AH14891" t="s">
        <v>3050</v>
      </c>
      <c r="AI14891" s="7" t="s">
        <v>4610</v>
      </c>
    </row>
    <row r="14892" spans="1:35" ht="11" customHeight="1" outlineLevel="1" x14ac:dyDescent="0.25">
      <c r="A14892" t="s">
        <v>3048</v>
      </c>
      <c r="C14892" s="2" t="s">
        <v>12455</v>
      </c>
      <c r="D14892" s="2">
        <v>22</v>
      </c>
      <c r="E14892" s="7">
        <v>1983</v>
      </c>
      <c r="F14892" s="5" t="s">
        <v>6802</v>
      </c>
      <c r="H14892" s="5" t="s">
        <v>6801</v>
      </c>
      <c r="I14892" s="6" t="s">
        <v>3049</v>
      </c>
      <c r="J14892" s="6" t="s">
        <v>3049</v>
      </c>
      <c r="K14892" s="17">
        <v>6</v>
      </c>
      <c r="L14892" s="17" t="s">
        <v>7732</v>
      </c>
      <c r="M14892" s="9"/>
      <c r="N14892" s="9"/>
      <c r="O14892" s="21"/>
      <c r="Q14892" s="29"/>
      <c r="U14892" s="17"/>
      <c r="V14892" s="2">
        <v>22</v>
      </c>
      <c r="Y14892" t="str">
        <f t="shared" si="932"/>
        <v/>
      </c>
      <c r="AA14892" t="str">
        <f t="shared" si="933"/>
        <v/>
      </c>
      <c r="AC14892" s="7"/>
      <c r="AD14892" t="s">
        <v>3049</v>
      </c>
      <c r="AE14892">
        <f t="shared" si="935"/>
        <v>0</v>
      </c>
      <c r="AG14892" s="2"/>
      <c r="AH14892" t="s">
        <v>3050</v>
      </c>
      <c r="AI14892" s="7" t="s">
        <v>4922</v>
      </c>
    </row>
    <row r="14893" spans="1:35" ht="11" customHeight="1" outlineLevel="1" x14ac:dyDescent="0.25">
      <c r="A14893" t="s">
        <v>3048</v>
      </c>
      <c r="C14893" s="2" t="s">
        <v>12455</v>
      </c>
      <c r="D14893" s="2">
        <v>23</v>
      </c>
      <c r="E14893" s="7">
        <v>1983</v>
      </c>
      <c r="F14893" s="5" t="s">
        <v>1583</v>
      </c>
      <c r="H14893" s="5" t="s">
        <v>5398</v>
      </c>
      <c r="I14893" s="6" t="s">
        <v>6803</v>
      </c>
      <c r="J14893" s="6" t="s">
        <v>15569</v>
      </c>
      <c r="K14893" s="17">
        <v>1</v>
      </c>
      <c r="L14893" s="17" t="s">
        <v>7730</v>
      </c>
      <c r="M14893" s="9">
        <v>1.8</v>
      </c>
      <c r="N14893" s="9"/>
      <c r="O14893" s="21"/>
      <c r="Q14893" s="29"/>
      <c r="U14893" s="17"/>
      <c r="V14893" s="2">
        <v>23</v>
      </c>
      <c r="Y14893" t="str">
        <f t="shared" si="932"/>
        <v/>
      </c>
      <c r="AA14893" t="str">
        <f t="shared" si="933"/>
        <v/>
      </c>
      <c r="AC14893" s="7"/>
      <c r="AD14893" t="s">
        <v>6803</v>
      </c>
      <c r="AE14893">
        <f t="shared" si="935"/>
        <v>0</v>
      </c>
      <c r="AG14893" s="2"/>
      <c r="AH14893" t="s">
        <v>3050</v>
      </c>
      <c r="AI14893" s="7" t="s">
        <v>4610</v>
      </c>
    </row>
    <row r="14894" spans="1:35" ht="11" customHeight="1" outlineLevel="1" x14ac:dyDescent="0.25">
      <c r="A14894" t="s">
        <v>3048</v>
      </c>
      <c r="C14894" s="2" t="s">
        <v>12455</v>
      </c>
      <c r="D14894" s="2">
        <v>24</v>
      </c>
      <c r="E14894" s="7">
        <v>1983</v>
      </c>
      <c r="F14894" s="5" t="s">
        <v>6804</v>
      </c>
      <c r="H14894" s="5" t="s">
        <v>5398</v>
      </c>
      <c r="I14894" s="6" t="s">
        <v>6803</v>
      </c>
      <c r="J14894" s="6" t="s">
        <v>15569</v>
      </c>
      <c r="K14894" s="17">
        <v>1</v>
      </c>
      <c r="L14894" s="17" t="s">
        <v>7730</v>
      </c>
      <c r="M14894" s="9">
        <v>1.8</v>
      </c>
      <c r="N14894" s="9"/>
      <c r="O14894" s="21"/>
      <c r="Q14894" s="29"/>
      <c r="U14894" s="17"/>
      <c r="V14894" s="2">
        <v>24</v>
      </c>
      <c r="Y14894" t="str">
        <f t="shared" si="932"/>
        <v/>
      </c>
      <c r="AA14894" t="str">
        <f t="shared" si="933"/>
        <v/>
      </c>
      <c r="AC14894" s="7"/>
      <c r="AD14894" t="s">
        <v>6803</v>
      </c>
      <c r="AE14894">
        <f t="shared" si="935"/>
        <v>0</v>
      </c>
      <c r="AG14894" s="2"/>
      <c r="AH14894" t="s">
        <v>3050</v>
      </c>
      <c r="AI14894" s="7" t="s">
        <v>4610</v>
      </c>
    </row>
    <row r="14895" spans="1:35" ht="11" customHeight="1" outlineLevel="1" x14ac:dyDescent="0.25">
      <c r="A14895" t="s">
        <v>3048</v>
      </c>
      <c r="C14895" s="2" t="s">
        <v>12455</v>
      </c>
      <c r="D14895" s="2">
        <v>25</v>
      </c>
      <c r="E14895" s="7">
        <v>1983</v>
      </c>
      <c r="F14895" s="5" t="s">
        <v>6847</v>
      </c>
      <c r="H14895" s="5" t="s">
        <v>5398</v>
      </c>
      <c r="I14895" s="6" t="s">
        <v>6803</v>
      </c>
      <c r="J14895" s="6" t="s">
        <v>15569</v>
      </c>
      <c r="K14895" s="17">
        <v>5</v>
      </c>
      <c r="L14895" s="17" t="s">
        <v>7730</v>
      </c>
      <c r="M14895" s="9">
        <v>1.8</v>
      </c>
      <c r="N14895" s="9"/>
      <c r="O14895" s="21"/>
      <c r="Q14895" s="29"/>
      <c r="U14895" s="17"/>
      <c r="V14895" s="2">
        <v>25</v>
      </c>
      <c r="Y14895" t="str">
        <f t="shared" si="932"/>
        <v/>
      </c>
      <c r="AA14895" t="str">
        <f t="shared" si="933"/>
        <v/>
      </c>
      <c r="AC14895" s="7"/>
      <c r="AD14895" t="s">
        <v>6803</v>
      </c>
      <c r="AE14895">
        <f t="shared" si="935"/>
        <v>0</v>
      </c>
      <c r="AG14895" s="2"/>
      <c r="AH14895" t="s">
        <v>3050</v>
      </c>
      <c r="AI14895" s="7" t="s">
        <v>4610</v>
      </c>
    </row>
    <row r="14896" spans="1:35" ht="11" customHeight="1" outlineLevel="1" x14ac:dyDescent="0.25">
      <c r="A14896" t="s">
        <v>3048</v>
      </c>
      <c r="C14896" s="2" t="s">
        <v>12455</v>
      </c>
      <c r="D14896" s="2">
        <v>26</v>
      </c>
      <c r="E14896" s="7">
        <v>1983</v>
      </c>
      <c r="F14896" s="5" t="s">
        <v>6805</v>
      </c>
      <c r="H14896" s="5" t="s">
        <v>5398</v>
      </c>
      <c r="I14896" s="6" t="s">
        <v>6803</v>
      </c>
      <c r="J14896" s="6" t="s">
        <v>15569</v>
      </c>
      <c r="K14896" s="17">
        <v>5</v>
      </c>
      <c r="L14896" s="17" t="s">
        <v>7730</v>
      </c>
      <c r="M14896" s="9">
        <v>1.8</v>
      </c>
      <c r="N14896" s="9"/>
      <c r="O14896" s="21"/>
      <c r="Q14896" s="29"/>
      <c r="U14896" s="17"/>
      <c r="V14896" s="2">
        <v>26</v>
      </c>
      <c r="Y14896" t="str">
        <f t="shared" si="932"/>
        <v/>
      </c>
      <c r="AA14896" t="str">
        <f t="shared" si="933"/>
        <v/>
      </c>
      <c r="AC14896" s="7"/>
      <c r="AD14896" t="s">
        <v>6803</v>
      </c>
      <c r="AE14896">
        <f t="shared" si="935"/>
        <v>0</v>
      </c>
      <c r="AG14896" s="2"/>
      <c r="AH14896" t="s">
        <v>3050</v>
      </c>
      <c r="AI14896" s="7" t="s">
        <v>4922</v>
      </c>
    </row>
    <row r="14897" spans="1:35" ht="11" customHeight="1" outlineLevel="1" x14ac:dyDescent="0.25">
      <c r="A14897" t="s">
        <v>3048</v>
      </c>
      <c r="C14897" s="2" t="s">
        <v>12455</v>
      </c>
      <c r="D14897" s="2">
        <v>25</v>
      </c>
      <c r="E14897" s="7">
        <v>1983</v>
      </c>
      <c r="F14897" s="8" t="s">
        <v>22231</v>
      </c>
      <c r="H14897" s="5" t="s">
        <v>5398</v>
      </c>
      <c r="I14897" s="6" t="s">
        <v>6803</v>
      </c>
      <c r="J14897" s="6" t="s">
        <v>15569</v>
      </c>
      <c r="K14897" s="17">
        <v>1</v>
      </c>
      <c r="L14897" s="17" t="s">
        <v>7730</v>
      </c>
      <c r="M14897" s="9">
        <v>5.6</v>
      </c>
      <c r="N14897" s="9"/>
      <c r="O14897" s="21"/>
      <c r="Q14897" s="29"/>
      <c r="U14897" s="17"/>
      <c r="V14897" s="2"/>
      <c r="X14897" t="s">
        <v>7732</v>
      </c>
      <c r="Y14897">
        <f t="shared" si="932"/>
        <v>1</v>
      </c>
      <c r="Z14897">
        <v>1</v>
      </c>
      <c r="AA14897" t="str">
        <f t="shared" si="933"/>
        <v/>
      </c>
      <c r="AC14897" s="7"/>
      <c r="AD14897" t="s">
        <v>6803</v>
      </c>
      <c r="AE14897">
        <f t="shared" si="935"/>
        <v>0</v>
      </c>
      <c r="AG14897" s="2"/>
      <c r="AI14897" s="7"/>
    </row>
    <row r="14898" spans="1:35" ht="11" customHeight="1" outlineLevel="1" x14ac:dyDescent="0.25">
      <c r="A14898" t="s">
        <v>3048</v>
      </c>
      <c r="C14898" s="2" t="s">
        <v>12455</v>
      </c>
      <c r="D14898" s="2" t="s">
        <v>16254</v>
      </c>
      <c r="E14898" s="7">
        <v>1984</v>
      </c>
      <c r="F14898" s="5" t="s">
        <v>6802</v>
      </c>
      <c r="H14898" s="5" t="s">
        <v>5398</v>
      </c>
      <c r="I14898" s="6" t="s">
        <v>6803</v>
      </c>
      <c r="J14898" s="6" t="s">
        <v>15570</v>
      </c>
      <c r="K14898" s="17">
        <v>6</v>
      </c>
      <c r="L14898" s="17" t="s">
        <v>7732</v>
      </c>
      <c r="M14898" s="9"/>
      <c r="N14898" s="9"/>
      <c r="O14898" s="21"/>
      <c r="Q14898" s="29"/>
      <c r="U14898" s="17"/>
      <c r="V14898" s="2"/>
      <c r="Y14898" t="str">
        <f t="shared" si="932"/>
        <v/>
      </c>
      <c r="AA14898" t="str">
        <f t="shared" si="933"/>
        <v/>
      </c>
      <c r="AC14898" s="7"/>
      <c r="AD14898" t="s">
        <v>6803</v>
      </c>
      <c r="AE14898">
        <f t="shared" si="935"/>
        <v>0</v>
      </c>
      <c r="AG14898" s="2"/>
      <c r="AI14898" s="7"/>
    </row>
    <row r="14899" spans="1:35" ht="11" customHeight="1" outlineLevel="1" x14ac:dyDescent="0.25">
      <c r="A14899" t="s">
        <v>3048</v>
      </c>
      <c r="C14899" s="2" t="s">
        <v>12455</v>
      </c>
      <c r="D14899" s="2">
        <v>46</v>
      </c>
      <c r="E14899" s="7">
        <v>1984</v>
      </c>
      <c r="F14899" s="5" t="s">
        <v>16255</v>
      </c>
      <c r="H14899" s="5" t="s">
        <v>5398</v>
      </c>
      <c r="I14899" s="6" t="s">
        <v>16256</v>
      </c>
      <c r="J14899" s="6" t="s">
        <v>15570</v>
      </c>
      <c r="K14899" s="17">
        <v>6</v>
      </c>
      <c r="L14899" s="17" t="s">
        <v>7730</v>
      </c>
      <c r="M14899" s="9">
        <v>8.1</v>
      </c>
      <c r="N14899" s="9"/>
      <c r="O14899" s="21"/>
      <c r="Q14899" s="29"/>
      <c r="U14899" s="17"/>
      <c r="V14899" s="2"/>
      <c r="Y14899" t="str">
        <f t="shared" si="932"/>
        <v/>
      </c>
      <c r="AA14899" t="str">
        <f t="shared" si="933"/>
        <v/>
      </c>
      <c r="AC14899" s="7"/>
      <c r="AD14899" t="s">
        <v>16256</v>
      </c>
      <c r="AE14899">
        <f t="shared" si="935"/>
        <v>0</v>
      </c>
      <c r="AG14899" s="2"/>
      <c r="AI14899" s="7"/>
    </row>
    <row r="14900" spans="1:35" ht="11" customHeight="1" outlineLevel="1" x14ac:dyDescent="0.25">
      <c r="A14900" t="s">
        <v>3048</v>
      </c>
      <c r="C14900" s="2" t="s">
        <v>12455</v>
      </c>
      <c r="D14900" s="2">
        <v>49</v>
      </c>
      <c r="E14900" s="7">
        <v>1984</v>
      </c>
      <c r="F14900" s="5" t="s">
        <v>6805</v>
      </c>
      <c r="H14900" s="5" t="s">
        <v>5398</v>
      </c>
      <c r="I14900" s="6" t="s">
        <v>270</v>
      </c>
      <c r="J14900" s="6" t="s">
        <v>15571</v>
      </c>
      <c r="K14900" s="17">
        <v>6</v>
      </c>
      <c r="L14900" s="17" t="s">
        <v>7732</v>
      </c>
      <c r="M14900" s="9"/>
      <c r="N14900" s="9"/>
      <c r="O14900" s="21"/>
      <c r="Q14900" s="29"/>
      <c r="U14900" s="17"/>
      <c r="V14900" s="2">
        <v>49</v>
      </c>
      <c r="Y14900" t="str">
        <f t="shared" si="932"/>
        <v/>
      </c>
      <c r="AA14900" t="str">
        <f t="shared" si="933"/>
        <v/>
      </c>
      <c r="AC14900" s="7"/>
      <c r="AD14900" t="s">
        <v>270</v>
      </c>
      <c r="AE14900">
        <f t="shared" si="935"/>
        <v>0</v>
      </c>
      <c r="AG14900" s="2"/>
      <c r="AH14900" t="s">
        <v>3050</v>
      </c>
      <c r="AI14900" s="7" t="s">
        <v>4922</v>
      </c>
    </row>
    <row r="14901" spans="1:35" ht="11" customHeight="1" outlineLevel="1" x14ac:dyDescent="0.25">
      <c r="A14901" t="s">
        <v>3048</v>
      </c>
      <c r="C14901" s="2" t="s">
        <v>12455</v>
      </c>
      <c r="D14901" s="2" t="s">
        <v>15572</v>
      </c>
      <c r="E14901" s="7">
        <v>1984</v>
      </c>
      <c r="F14901" s="5" t="s">
        <v>15573</v>
      </c>
      <c r="H14901" s="5" t="s">
        <v>5398</v>
      </c>
      <c r="I14901" s="6" t="s">
        <v>270</v>
      </c>
      <c r="J14901" s="6" t="s">
        <v>15571</v>
      </c>
      <c r="K14901" s="17">
        <v>6</v>
      </c>
      <c r="L14901" s="17" t="s">
        <v>7730</v>
      </c>
      <c r="M14901" s="9">
        <v>5</v>
      </c>
      <c r="N14901" s="9"/>
      <c r="O14901" s="21"/>
      <c r="Q14901" s="29"/>
      <c r="U14901" s="17"/>
      <c r="V14901" s="2"/>
      <c r="Y14901" t="str">
        <f t="shared" ref="Y14901:Y14964" si="936">IF(COUNTIF(F14901,"*fdc*"),1,"")</f>
        <v/>
      </c>
      <c r="AA14901">
        <f t="shared" ref="AA14901:AA14964" si="937">IF(COUNTIF(F14901,"*s/s*"),1,"")</f>
        <v>1</v>
      </c>
      <c r="AC14901" s="7"/>
      <c r="AD14901" t="s">
        <v>270</v>
      </c>
      <c r="AE14901">
        <f t="shared" si="935"/>
        <v>0</v>
      </c>
      <c r="AG14901" s="2"/>
      <c r="AI14901" s="7"/>
    </row>
    <row r="14902" spans="1:35" ht="11" customHeight="1" outlineLevel="1" x14ac:dyDescent="0.25">
      <c r="A14902" t="s">
        <v>3048</v>
      </c>
      <c r="C14902" s="2" t="s">
        <v>12455</v>
      </c>
      <c r="D14902" s="2">
        <v>103</v>
      </c>
      <c r="E14902" s="7">
        <v>1988</v>
      </c>
      <c r="F14902" s="5" t="s">
        <v>5593</v>
      </c>
      <c r="H14902" s="5" t="s">
        <v>5398</v>
      </c>
      <c r="I14902" s="6" t="s">
        <v>15574</v>
      </c>
      <c r="J14902" s="6" t="s">
        <v>15577</v>
      </c>
      <c r="K14902" s="17">
        <v>6</v>
      </c>
      <c r="L14902" s="17" t="s">
        <v>7730</v>
      </c>
      <c r="M14902" s="9">
        <v>2</v>
      </c>
      <c r="N14902" s="9"/>
      <c r="O14902" s="21"/>
      <c r="Q14902" s="29"/>
      <c r="U14902" s="17"/>
      <c r="V14902" s="2">
        <v>94</v>
      </c>
      <c r="Y14902" t="str">
        <f t="shared" si="936"/>
        <v/>
      </c>
      <c r="AA14902" t="str">
        <f t="shared" si="937"/>
        <v/>
      </c>
      <c r="AC14902" s="7"/>
      <c r="AD14902" t="s">
        <v>15574</v>
      </c>
      <c r="AE14902">
        <f t="shared" si="935"/>
        <v>0</v>
      </c>
      <c r="AG14902" s="2"/>
      <c r="AH14902" t="s">
        <v>3050</v>
      </c>
      <c r="AI14902" s="7" t="s">
        <v>4610</v>
      </c>
    </row>
    <row r="14903" spans="1:35" ht="11" customHeight="1" outlineLevel="1" x14ac:dyDescent="0.25">
      <c r="A14903" t="s">
        <v>3048</v>
      </c>
      <c r="C14903" s="2" t="s">
        <v>12455</v>
      </c>
      <c r="D14903" s="2">
        <v>104</v>
      </c>
      <c r="E14903" s="7">
        <v>1988</v>
      </c>
      <c r="F14903" s="5" t="s">
        <v>5592</v>
      </c>
      <c r="H14903" s="5" t="s">
        <v>5398</v>
      </c>
      <c r="I14903" s="6" t="s">
        <v>15574</v>
      </c>
      <c r="J14903" s="6" t="s">
        <v>15577</v>
      </c>
      <c r="K14903" s="17">
        <v>6</v>
      </c>
      <c r="L14903" s="17" t="s">
        <v>7730</v>
      </c>
      <c r="M14903" s="9">
        <v>2</v>
      </c>
      <c r="N14903" s="9"/>
      <c r="O14903" s="21"/>
      <c r="Q14903" s="29"/>
      <c r="U14903" s="17"/>
      <c r="V14903" s="2">
        <v>95</v>
      </c>
      <c r="Y14903" t="str">
        <f t="shared" si="936"/>
        <v/>
      </c>
      <c r="AA14903" t="str">
        <f t="shared" si="937"/>
        <v/>
      </c>
      <c r="AC14903" s="7"/>
      <c r="AD14903" t="s">
        <v>15574</v>
      </c>
      <c r="AE14903">
        <f t="shared" ref="AE14903:AE14934" si="938">COUNTIF(I14903,"*Fuji*")</f>
        <v>0</v>
      </c>
      <c r="AG14903" s="2"/>
      <c r="AH14903" t="s">
        <v>3050</v>
      </c>
      <c r="AI14903" s="7" t="s">
        <v>4922</v>
      </c>
    </row>
    <row r="14904" spans="1:35" ht="11" customHeight="1" outlineLevel="1" x14ac:dyDescent="0.25">
      <c r="A14904" t="s">
        <v>3048</v>
      </c>
      <c r="C14904" s="2" t="s">
        <v>12455</v>
      </c>
      <c r="D14904" s="2">
        <v>105</v>
      </c>
      <c r="E14904" s="7">
        <v>1988</v>
      </c>
      <c r="F14904" s="5" t="s">
        <v>2096</v>
      </c>
      <c r="H14904" s="5" t="s">
        <v>5398</v>
      </c>
      <c r="I14904" s="6" t="s">
        <v>15575</v>
      </c>
      <c r="J14904" s="6" t="s">
        <v>15577</v>
      </c>
      <c r="K14904" s="17">
        <v>3</v>
      </c>
      <c r="L14904" s="17" t="s">
        <v>7732</v>
      </c>
      <c r="M14904" s="9"/>
      <c r="N14904" s="9"/>
      <c r="O14904" s="21"/>
      <c r="Q14904" s="29"/>
      <c r="U14904" s="17"/>
      <c r="V14904" s="2">
        <v>96</v>
      </c>
      <c r="Y14904" t="str">
        <f t="shared" si="936"/>
        <v/>
      </c>
      <c r="AA14904" t="str">
        <f t="shared" si="937"/>
        <v/>
      </c>
      <c r="AC14904" s="7"/>
      <c r="AD14904" t="s">
        <v>15575</v>
      </c>
      <c r="AE14904">
        <f t="shared" si="938"/>
        <v>0</v>
      </c>
      <c r="AG14904" s="2"/>
      <c r="AH14904" t="s">
        <v>3050</v>
      </c>
      <c r="AI14904" s="7" t="s">
        <v>4922</v>
      </c>
    </row>
    <row r="14905" spans="1:35" ht="11" customHeight="1" outlineLevel="1" x14ac:dyDescent="0.25">
      <c r="A14905" t="s">
        <v>3048</v>
      </c>
      <c r="C14905" s="2" t="s">
        <v>12455</v>
      </c>
      <c r="D14905" s="2">
        <v>106</v>
      </c>
      <c r="E14905" s="7">
        <v>1988</v>
      </c>
      <c r="F14905" s="5" t="s">
        <v>6802</v>
      </c>
      <c r="H14905" s="5" t="s">
        <v>5398</v>
      </c>
      <c r="I14905" s="6" t="s">
        <v>15575</v>
      </c>
      <c r="J14905" s="6" t="s">
        <v>15577</v>
      </c>
      <c r="K14905" s="17">
        <v>3</v>
      </c>
      <c r="L14905" s="17" t="s">
        <v>7732</v>
      </c>
      <c r="M14905" s="9"/>
      <c r="N14905" s="9"/>
      <c r="O14905" s="21"/>
      <c r="Q14905" s="29"/>
      <c r="U14905" s="17"/>
      <c r="V14905" s="2">
        <v>97</v>
      </c>
      <c r="Y14905" t="str">
        <f t="shared" si="936"/>
        <v/>
      </c>
      <c r="AA14905" t="str">
        <f t="shared" si="937"/>
        <v/>
      </c>
      <c r="AC14905" s="7"/>
      <c r="AD14905" t="s">
        <v>15575</v>
      </c>
      <c r="AE14905">
        <f t="shared" si="938"/>
        <v>0</v>
      </c>
      <c r="AG14905" s="2"/>
      <c r="AH14905" t="s">
        <v>3050</v>
      </c>
      <c r="AI14905" s="7" t="s">
        <v>4922</v>
      </c>
    </row>
    <row r="14906" spans="1:35" ht="11" customHeight="1" outlineLevel="1" x14ac:dyDescent="0.25">
      <c r="A14906" t="s">
        <v>3048</v>
      </c>
      <c r="C14906" s="2" t="s">
        <v>12455</v>
      </c>
      <c r="D14906" s="2">
        <v>121</v>
      </c>
      <c r="E14906" s="7">
        <v>1988</v>
      </c>
      <c r="F14906" s="5" t="s">
        <v>2742</v>
      </c>
      <c r="H14906" s="5" t="s">
        <v>5398</v>
      </c>
      <c r="I14906" s="6" t="s">
        <v>2743</v>
      </c>
      <c r="J14906" s="6" t="s">
        <v>15576</v>
      </c>
      <c r="K14906" s="17">
        <v>5</v>
      </c>
      <c r="L14906" s="17" t="s">
        <v>7732</v>
      </c>
      <c r="M14906" s="9"/>
      <c r="N14906" s="9"/>
      <c r="O14906" s="21"/>
      <c r="Q14906" s="29"/>
      <c r="U14906" s="17"/>
      <c r="V14906" s="2">
        <v>101</v>
      </c>
      <c r="Y14906" t="str">
        <f t="shared" si="936"/>
        <v/>
      </c>
      <c r="AA14906" t="str">
        <f t="shared" si="937"/>
        <v/>
      </c>
      <c r="AC14906" s="7"/>
      <c r="AD14906" t="s">
        <v>2743</v>
      </c>
      <c r="AE14906">
        <f t="shared" si="938"/>
        <v>0</v>
      </c>
      <c r="AG14906" s="2"/>
      <c r="AH14906" t="s">
        <v>3050</v>
      </c>
      <c r="AI14906" s="7" t="s">
        <v>4922</v>
      </c>
    </row>
    <row r="14907" spans="1:35" ht="11" customHeight="1" outlineLevel="1" x14ac:dyDescent="0.25">
      <c r="A14907" t="s">
        <v>3048</v>
      </c>
      <c r="C14907" s="2" t="s">
        <v>12455</v>
      </c>
      <c r="D14907" s="2">
        <v>122</v>
      </c>
      <c r="E14907" s="7">
        <v>1988</v>
      </c>
      <c r="F14907" s="5" t="s">
        <v>6806</v>
      </c>
      <c r="H14907" s="5" t="s">
        <v>5398</v>
      </c>
      <c r="I14907" s="6" t="s">
        <v>6807</v>
      </c>
      <c r="J14907" s="6" t="s">
        <v>15576</v>
      </c>
      <c r="K14907" s="17">
        <v>1</v>
      </c>
      <c r="L14907" s="17" t="s">
        <v>7732</v>
      </c>
      <c r="M14907" s="9"/>
      <c r="N14907" s="9"/>
      <c r="O14907" s="21"/>
      <c r="Q14907" s="29"/>
      <c r="U14907" s="17"/>
      <c r="V14907" s="2">
        <v>102</v>
      </c>
      <c r="Y14907" t="str">
        <f t="shared" si="936"/>
        <v/>
      </c>
      <c r="AA14907" t="str">
        <f t="shared" si="937"/>
        <v/>
      </c>
      <c r="AC14907" s="7"/>
      <c r="AD14907" t="s">
        <v>6807</v>
      </c>
      <c r="AE14907">
        <f t="shared" si="938"/>
        <v>0</v>
      </c>
      <c r="AG14907" s="2"/>
      <c r="AH14907" t="s">
        <v>3050</v>
      </c>
      <c r="AI14907" s="7" t="s">
        <v>4922</v>
      </c>
    </row>
    <row r="14908" spans="1:35" ht="11" customHeight="1" outlineLevel="1" x14ac:dyDescent="0.25">
      <c r="A14908" t="s">
        <v>3048</v>
      </c>
      <c r="C14908" s="2" t="s">
        <v>12455</v>
      </c>
      <c r="D14908" s="2" t="s">
        <v>15578</v>
      </c>
      <c r="E14908" s="7">
        <v>1989</v>
      </c>
      <c r="F14908" s="5" t="s">
        <v>15579</v>
      </c>
      <c r="H14908" s="5" t="s">
        <v>5398</v>
      </c>
      <c r="I14908" s="6" t="s">
        <v>7673</v>
      </c>
      <c r="J14908" s="6" t="s">
        <v>15580</v>
      </c>
      <c r="K14908" s="17">
        <v>3</v>
      </c>
      <c r="L14908" s="17" t="s">
        <v>7732</v>
      </c>
      <c r="M14908" s="9"/>
      <c r="N14908" s="9"/>
      <c r="O14908" s="21"/>
      <c r="Q14908" s="29"/>
      <c r="U14908" s="17"/>
      <c r="V14908" s="2"/>
      <c r="Y14908" t="str">
        <f t="shared" si="936"/>
        <v/>
      </c>
      <c r="AA14908">
        <f t="shared" si="937"/>
        <v>1</v>
      </c>
      <c r="AC14908" s="7"/>
      <c r="AD14908" t="s">
        <v>7673</v>
      </c>
      <c r="AE14908">
        <f t="shared" si="938"/>
        <v>0</v>
      </c>
      <c r="AG14908" s="2"/>
      <c r="AI14908" s="7"/>
    </row>
    <row r="14909" spans="1:35" ht="11" customHeight="1" outlineLevel="1" x14ac:dyDescent="0.25">
      <c r="A14909" t="s">
        <v>3048</v>
      </c>
      <c r="C14909" s="2" t="s">
        <v>12455</v>
      </c>
      <c r="D14909" s="2">
        <v>140</v>
      </c>
      <c r="E14909" s="7">
        <v>1989</v>
      </c>
      <c r="F14909" s="5" t="s">
        <v>5996</v>
      </c>
      <c r="H14909" s="5" t="s">
        <v>5398</v>
      </c>
      <c r="I14909" s="6" t="s">
        <v>15581</v>
      </c>
      <c r="J14909" s="6" t="s">
        <v>15582</v>
      </c>
      <c r="K14909" s="17">
        <v>1</v>
      </c>
      <c r="L14909" s="17" t="s">
        <v>7730</v>
      </c>
      <c r="M14909" s="9">
        <v>3</v>
      </c>
      <c r="N14909" s="9"/>
      <c r="O14909" s="21"/>
      <c r="Q14909" s="29"/>
      <c r="T14909">
        <v>1</v>
      </c>
      <c r="U14909" s="17"/>
      <c r="V14909" s="2"/>
      <c r="Y14909" t="str">
        <f t="shared" si="936"/>
        <v/>
      </c>
      <c r="AA14909" t="str">
        <f t="shared" si="937"/>
        <v/>
      </c>
      <c r="AC14909" s="7"/>
      <c r="AD14909" t="s">
        <v>15581</v>
      </c>
      <c r="AE14909">
        <f t="shared" si="938"/>
        <v>0</v>
      </c>
      <c r="AG14909" s="2"/>
      <c r="AI14909" s="7"/>
    </row>
    <row r="14910" spans="1:35" ht="11" customHeight="1" outlineLevel="1" x14ac:dyDescent="0.25">
      <c r="A14910" t="s">
        <v>3048</v>
      </c>
      <c r="C14910" s="2" t="s">
        <v>12455</v>
      </c>
      <c r="D14910" s="2">
        <v>141</v>
      </c>
      <c r="E14910" s="7">
        <v>1989</v>
      </c>
      <c r="F14910" s="5" t="s">
        <v>1583</v>
      </c>
      <c r="H14910" s="5" t="s">
        <v>5398</v>
      </c>
      <c r="I14910" s="6" t="s">
        <v>15581</v>
      </c>
      <c r="J14910" s="6" t="s">
        <v>15582</v>
      </c>
      <c r="K14910" s="17">
        <v>1</v>
      </c>
      <c r="L14910" s="17" t="s">
        <v>7730</v>
      </c>
      <c r="M14910" s="9">
        <v>3</v>
      </c>
      <c r="N14910" s="9"/>
      <c r="O14910" s="21"/>
      <c r="Q14910" s="29"/>
      <c r="T14910">
        <v>1</v>
      </c>
      <c r="U14910" s="17"/>
      <c r="V14910" s="2">
        <v>110</v>
      </c>
      <c r="Y14910" t="str">
        <f t="shared" si="936"/>
        <v/>
      </c>
      <c r="AA14910" t="str">
        <f t="shared" si="937"/>
        <v/>
      </c>
      <c r="AC14910" s="7"/>
      <c r="AD14910" t="s">
        <v>15581</v>
      </c>
      <c r="AE14910">
        <f t="shared" si="938"/>
        <v>0</v>
      </c>
      <c r="AG14910" s="2"/>
      <c r="AI14910" s="7"/>
    </row>
    <row r="14911" spans="1:35" ht="11" customHeight="1" outlineLevel="1" x14ac:dyDescent="0.25">
      <c r="A14911" t="s">
        <v>3048</v>
      </c>
      <c r="C14911" s="2" t="s">
        <v>12455</v>
      </c>
      <c r="D14911" s="2">
        <v>146</v>
      </c>
      <c r="E14911" s="7">
        <v>1989</v>
      </c>
      <c r="F14911" s="5" t="s">
        <v>5940</v>
      </c>
      <c r="H14911" s="5" t="s">
        <v>5398</v>
      </c>
      <c r="I14911" s="6" t="s">
        <v>15581</v>
      </c>
      <c r="J14911" s="6" t="s">
        <v>15582</v>
      </c>
      <c r="K14911" s="17">
        <v>3</v>
      </c>
      <c r="L14911" s="17" t="s">
        <v>7730</v>
      </c>
      <c r="M14911" s="9">
        <v>3</v>
      </c>
      <c r="N14911" s="9"/>
      <c r="O14911" s="21"/>
      <c r="Q14911" s="29"/>
      <c r="U14911" s="17"/>
      <c r="V14911" s="2"/>
      <c r="Y14911" t="str">
        <f t="shared" si="936"/>
        <v/>
      </c>
      <c r="AA14911" t="str">
        <f t="shared" si="937"/>
        <v/>
      </c>
      <c r="AC14911" s="7"/>
      <c r="AD14911" t="s">
        <v>15581</v>
      </c>
      <c r="AE14911">
        <f t="shared" si="938"/>
        <v>0</v>
      </c>
      <c r="AG14911" s="2"/>
      <c r="AI14911" s="7"/>
    </row>
    <row r="14912" spans="1:35" ht="11" customHeight="1" outlineLevel="1" x14ac:dyDescent="0.25">
      <c r="A14912" t="s">
        <v>3048</v>
      </c>
      <c r="C14912" s="2" t="s">
        <v>12455</v>
      </c>
      <c r="D14912" s="2">
        <v>155</v>
      </c>
      <c r="E14912" s="7">
        <v>1989</v>
      </c>
      <c r="F14912" s="5" t="s">
        <v>6847</v>
      </c>
      <c r="H14912" s="5" t="s">
        <v>5398</v>
      </c>
      <c r="I14912" s="6" t="s">
        <v>15581</v>
      </c>
      <c r="J14912" s="6" t="s">
        <v>15582</v>
      </c>
      <c r="K14912" s="17">
        <v>1</v>
      </c>
      <c r="L14912" s="17" t="s">
        <v>7732</v>
      </c>
      <c r="M14912" s="9"/>
      <c r="N14912" s="9"/>
      <c r="O14912" s="21"/>
      <c r="Q14912" s="29"/>
      <c r="U14912" s="17"/>
      <c r="V14912" s="2"/>
      <c r="Y14912" t="str">
        <f t="shared" si="936"/>
        <v/>
      </c>
      <c r="AA14912" t="str">
        <f t="shared" si="937"/>
        <v/>
      </c>
      <c r="AC14912" s="7"/>
      <c r="AD14912" t="s">
        <v>15581</v>
      </c>
      <c r="AE14912">
        <f t="shared" si="938"/>
        <v>0</v>
      </c>
      <c r="AG14912" s="2"/>
      <c r="AI14912" s="7"/>
    </row>
    <row r="14913" spans="1:35" ht="11" customHeight="1" outlineLevel="1" x14ac:dyDescent="0.25">
      <c r="A14913" t="s">
        <v>3048</v>
      </c>
      <c r="C14913" s="2" t="s">
        <v>12455</v>
      </c>
      <c r="D14913" s="2">
        <v>156</v>
      </c>
      <c r="E14913" s="7">
        <v>1989</v>
      </c>
      <c r="F14913" s="5" t="s">
        <v>6847</v>
      </c>
      <c r="H14913" s="5" t="s">
        <v>5398</v>
      </c>
      <c r="I14913" s="6" t="s">
        <v>15581</v>
      </c>
      <c r="J14913" s="6" t="s">
        <v>15582</v>
      </c>
      <c r="K14913" s="17">
        <v>1</v>
      </c>
      <c r="L14913" s="17" t="s">
        <v>7732</v>
      </c>
      <c r="M14913" s="9"/>
      <c r="N14913" s="9"/>
      <c r="O14913" s="21"/>
      <c r="Q14913" s="29"/>
      <c r="U14913" s="17"/>
      <c r="V14913" s="2"/>
      <c r="Y14913" t="str">
        <f t="shared" si="936"/>
        <v/>
      </c>
      <c r="AA14913" t="str">
        <f t="shared" si="937"/>
        <v/>
      </c>
      <c r="AC14913" s="7"/>
      <c r="AD14913" t="s">
        <v>15581</v>
      </c>
      <c r="AE14913">
        <f t="shared" si="938"/>
        <v>0</v>
      </c>
      <c r="AG14913" s="2"/>
      <c r="AI14913" s="7"/>
    </row>
    <row r="14914" spans="1:35" ht="11" customHeight="1" outlineLevel="1" x14ac:dyDescent="0.25">
      <c r="A14914" t="s">
        <v>3048</v>
      </c>
      <c r="C14914" s="2" t="s">
        <v>12455</v>
      </c>
      <c r="D14914" s="2">
        <v>157</v>
      </c>
      <c r="E14914" s="7">
        <v>1989</v>
      </c>
      <c r="F14914" s="5" t="s">
        <v>6847</v>
      </c>
      <c r="H14914" s="5" t="s">
        <v>5398</v>
      </c>
      <c r="I14914" s="6" t="s">
        <v>15581</v>
      </c>
      <c r="J14914" s="6" t="s">
        <v>15582</v>
      </c>
      <c r="K14914" s="17">
        <v>1</v>
      </c>
      <c r="L14914" s="17" t="s">
        <v>7732</v>
      </c>
      <c r="M14914" s="9"/>
      <c r="N14914" s="9"/>
      <c r="O14914" s="21"/>
      <c r="Q14914" s="29"/>
      <c r="U14914" s="17"/>
      <c r="V14914" s="2"/>
      <c r="Y14914" t="str">
        <f t="shared" si="936"/>
        <v/>
      </c>
      <c r="AA14914" t="str">
        <f t="shared" si="937"/>
        <v/>
      </c>
      <c r="AC14914" s="7"/>
      <c r="AD14914" t="s">
        <v>15581</v>
      </c>
      <c r="AE14914">
        <f t="shared" si="938"/>
        <v>0</v>
      </c>
      <c r="AG14914" s="2"/>
      <c r="AI14914" s="7"/>
    </row>
    <row r="14915" spans="1:35" ht="11" customHeight="1" outlineLevel="1" x14ac:dyDescent="0.25">
      <c r="A14915" t="s">
        <v>3048</v>
      </c>
      <c r="C14915" s="2" t="s">
        <v>12455</v>
      </c>
      <c r="D14915" s="2" t="s">
        <v>15584</v>
      </c>
      <c r="E14915" s="7">
        <v>1989</v>
      </c>
      <c r="F14915" s="5" t="s">
        <v>15583</v>
      </c>
      <c r="H14915" s="5" t="s">
        <v>5398</v>
      </c>
      <c r="I14915" s="6" t="s">
        <v>6808</v>
      </c>
      <c r="J14915" s="6" t="s">
        <v>15582</v>
      </c>
      <c r="K14915" s="17">
        <v>1</v>
      </c>
      <c r="L14915" s="17" t="s">
        <v>7732</v>
      </c>
      <c r="M14915" s="9"/>
      <c r="N14915" s="9"/>
      <c r="O14915" s="21"/>
      <c r="Q14915" s="29"/>
      <c r="U14915" s="17"/>
      <c r="V14915" s="2">
        <v>123</v>
      </c>
      <c r="Y14915" t="str">
        <f t="shared" si="936"/>
        <v/>
      </c>
      <c r="AA14915">
        <f t="shared" si="937"/>
        <v>1</v>
      </c>
      <c r="AC14915" s="7"/>
      <c r="AD14915" t="s">
        <v>6808</v>
      </c>
      <c r="AE14915">
        <f t="shared" si="938"/>
        <v>0</v>
      </c>
      <c r="AG14915" s="2"/>
      <c r="AH14915" t="s">
        <v>3354</v>
      </c>
      <c r="AI14915" s="7" t="s">
        <v>4620</v>
      </c>
    </row>
    <row r="14916" spans="1:35" ht="11" customHeight="1" outlineLevel="1" x14ac:dyDescent="0.25">
      <c r="A14916" t="s">
        <v>3048</v>
      </c>
      <c r="C14916" s="2" t="s">
        <v>12455</v>
      </c>
      <c r="D14916" s="2" t="s">
        <v>15586</v>
      </c>
      <c r="E14916" s="7">
        <v>1990</v>
      </c>
      <c r="F14916" s="5" t="s">
        <v>15585</v>
      </c>
      <c r="H14916" s="5" t="s">
        <v>5398</v>
      </c>
      <c r="I14916" s="6" t="s">
        <v>6803</v>
      </c>
      <c r="J14916" s="6" t="s">
        <v>7074</v>
      </c>
      <c r="K14916" s="17">
        <v>3</v>
      </c>
      <c r="L14916" s="17" t="s">
        <v>7730</v>
      </c>
      <c r="M14916" s="9">
        <v>5</v>
      </c>
      <c r="N14916" s="9"/>
      <c r="O14916" s="21"/>
      <c r="Q14916" s="29"/>
      <c r="U14916" s="17"/>
      <c r="V14916" s="2">
        <v>124</v>
      </c>
      <c r="Y14916" t="str">
        <f t="shared" si="936"/>
        <v/>
      </c>
      <c r="AA14916">
        <f t="shared" si="937"/>
        <v>1</v>
      </c>
      <c r="AC14916" s="7"/>
      <c r="AD14916" t="s">
        <v>6803</v>
      </c>
      <c r="AE14916">
        <f t="shared" si="938"/>
        <v>0</v>
      </c>
      <c r="AG14916" s="2"/>
      <c r="AH14916" t="s">
        <v>3050</v>
      </c>
      <c r="AI14916" s="7" t="s">
        <v>4922</v>
      </c>
    </row>
    <row r="14917" spans="1:35" ht="11" customHeight="1" outlineLevel="1" x14ac:dyDescent="0.25">
      <c r="A14917" t="s">
        <v>3048</v>
      </c>
      <c r="C14917" s="2" t="s">
        <v>12455</v>
      </c>
      <c r="D14917" s="2" t="s">
        <v>15587</v>
      </c>
      <c r="E14917" s="7">
        <v>1991</v>
      </c>
      <c r="F14917" s="5" t="s">
        <v>6856</v>
      </c>
      <c r="H14917" s="5" t="s">
        <v>5398</v>
      </c>
      <c r="I14917" s="6" t="s">
        <v>146</v>
      </c>
      <c r="J14917" s="6" t="s">
        <v>15588</v>
      </c>
      <c r="K14917" s="17">
        <v>3</v>
      </c>
      <c r="L14917" s="17" t="s">
        <v>7730</v>
      </c>
      <c r="M14917" s="9">
        <v>4.5</v>
      </c>
      <c r="N14917" s="9"/>
      <c r="O14917" s="21"/>
      <c r="Q14917" s="29"/>
      <c r="U14917" s="17"/>
      <c r="V14917" s="2">
        <v>136</v>
      </c>
      <c r="Y14917" t="str">
        <f t="shared" si="936"/>
        <v/>
      </c>
      <c r="AA14917" t="str">
        <f t="shared" si="937"/>
        <v/>
      </c>
      <c r="AC14917" s="7"/>
      <c r="AD14917" t="s">
        <v>146</v>
      </c>
      <c r="AE14917">
        <f t="shared" si="938"/>
        <v>0</v>
      </c>
      <c r="AG14917" s="2"/>
      <c r="AH14917" t="s">
        <v>3050</v>
      </c>
      <c r="AI14917" s="7" t="s">
        <v>4922</v>
      </c>
    </row>
    <row r="14918" spans="1:35" ht="11" customHeight="1" outlineLevel="1" x14ac:dyDescent="0.25">
      <c r="A14918" t="s">
        <v>3048</v>
      </c>
      <c r="C14918" s="2" t="s">
        <v>12455</v>
      </c>
      <c r="D14918" s="2" t="s">
        <v>15589</v>
      </c>
      <c r="E14918" s="7">
        <v>1991</v>
      </c>
      <c r="F14918" s="5" t="s">
        <v>753</v>
      </c>
      <c r="H14918" s="5" t="s">
        <v>5398</v>
      </c>
      <c r="I14918" s="6" t="s">
        <v>147</v>
      </c>
      <c r="J14918" s="6" t="s">
        <v>15588</v>
      </c>
      <c r="K14918" s="17">
        <v>6</v>
      </c>
      <c r="L14918" s="17" t="s">
        <v>7732</v>
      </c>
      <c r="M14918" s="9"/>
      <c r="N14918" s="9"/>
      <c r="O14918" s="21"/>
      <c r="Q14918" s="29"/>
      <c r="U14918" s="17"/>
      <c r="V14918" s="2">
        <v>137</v>
      </c>
      <c r="Y14918" t="str">
        <f t="shared" si="936"/>
        <v/>
      </c>
      <c r="AA14918">
        <f t="shared" si="937"/>
        <v>1</v>
      </c>
      <c r="AC14918" s="7"/>
      <c r="AD14918" t="s">
        <v>147</v>
      </c>
      <c r="AE14918">
        <f t="shared" si="938"/>
        <v>0</v>
      </c>
      <c r="AG14918" s="2"/>
      <c r="AH14918" t="s">
        <v>4619</v>
      </c>
      <c r="AI14918" s="7" t="s">
        <v>4922</v>
      </c>
    </row>
    <row r="14919" spans="1:35" ht="11" customHeight="1" outlineLevel="1" x14ac:dyDescent="0.25">
      <c r="A14919" t="s">
        <v>3048</v>
      </c>
      <c r="C14919" s="2" t="s">
        <v>12455</v>
      </c>
      <c r="D14919" s="2" t="s">
        <v>15590</v>
      </c>
      <c r="E14919" s="7">
        <v>1992</v>
      </c>
      <c r="F14919" s="5" t="s">
        <v>10260</v>
      </c>
      <c r="H14919" s="5" t="s">
        <v>5398</v>
      </c>
      <c r="I14919" s="6" t="s">
        <v>15591</v>
      </c>
      <c r="J14919" s="6" t="s">
        <v>15592</v>
      </c>
      <c r="K14919" s="17">
        <v>4</v>
      </c>
      <c r="L14919" s="17" t="s">
        <v>7730</v>
      </c>
      <c r="M14919" s="9">
        <v>10</v>
      </c>
      <c r="N14919" s="9"/>
      <c r="O14919" s="21"/>
      <c r="Q14919" s="29"/>
      <c r="U14919" s="17"/>
      <c r="V14919" s="2"/>
      <c r="Y14919" t="str">
        <f t="shared" si="936"/>
        <v/>
      </c>
      <c r="AA14919">
        <f t="shared" si="937"/>
        <v>1</v>
      </c>
      <c r="AC14919" s="7"/>
      <c r="AD14919" t="s">
        <v>15591</v>
      </c>
      <c r="AE14919">
        <f t="shared" si="938"/>
        <v>0</v>
      </c>
      <c r="AG14919" s="2"/>
      <c r="AI14919" s="7"/>
    </row>
    <row r="14920" spans="1:35" ht="11" customHeight="1" outlineLevel="1" x14ac:dyDescent="0.25">
      <c r="A14920" t="s">
        <v>3048</v>
      </c>
      <c r="C14920" s="2" t="s">
        <v>12455</v>
      </c>
      <c r="D14920" s="2">
        <v>237</v>
      </c>
      <c r="E14920" s="7">
        <v>1993</v>
      </c>
      <c r="F14920" s="5" t="s">
        <v>22096</v>
      </c>
      <c r="H14920" s="5" t="s">
        <v>5398</v>
      </c>
      <c r="I14920" s="6" t="s">
        <v>10116</v>
      </c>
      <c r="J14920" s="6" t="s">
        <v>15582</v>
      </c>
      <c r="K14920" s="17">
        <v>1</v>
      </c>
      <c r="L14920" s="17" t="s">
        <v>7730</v>
      </c>
      <c r="M14920" s="9">
        <v>3</v>
      </c>
      <c r="N14920" s="9"/>
      <c r="O14920" s="21"/>
      <c r="Q14920" s="29"/>
      <c r="U14920" s="17"/>
      <c r="V14920" s="2"/>
      <c r="Y14920" t="str">
        <f t="shared" si="936"/>
        <v/>
      </c>
      <c r="AA14920" t="str">
        <f t="shared" si="937"/>
        <v/>
      </c>
      <c r="AC14920" s="7"/>
      <c r="AD14920" t="s">
        <v>10116</v>
      </c>
      <c r="AE14920">
        <f t="shared" si="938"/>
        <v>0</v>
      </c>
      <c r="AG14920" s="2"/>
      <c r="AI14920" s="7"/>
    </row>
    <row r="14921" spans="1:35" ht="11" customHeight="1" outlineLevel="1" x14ac:dyDescent="0.25">
      <c r="A14921" t="s">
        <v>3048</v>
      </c>
      <c r="C14921" s="2" t="s">
        <v>12455</v>
      </c>
      <c r="D14921" s="2">
        <v>241</v>
      </c>
      <c r="E14921" s="7">
        <v>1993</v>
      </c>
      <c r="F14921" s="5" t="s">
        <v>5429</v>
      </c>
      <c r="H14921" s="5" t="s">
        <v>5398</v>
      </c>
      <c r="I14921" s="6" t="s">
        <v>15593</v>
      </c>
      <c r="J14921" s="6" t="s">
        <v>15594</v>
      </c>
      <c r="K14921" s="17">
        <v>6</v>
      </c>
      <c r="L14921" s="17" t="s">
        <v>7732</v>
      </c>
      <c r="M14921" s="9"/>
      <c r="N14921" s="9"/>
      <c r="O14921" s="21"/>
      <c r="Q14921" s="29"/>
      <c r="U14921" s="17"/>
      <c r="V14921" s="2"/>
      <c r="Y14921" t="str">
        <f t="shared" si="936"/>
        <v/>
      </c>
      <c r="AA14921" t="str">
        <f t="shared" si="937"/>
        <v/>
      </c>
      <c r="AC14921" s="7"/>
      <c r="AD14921" t="s">
        <v>15593</v>
      </c>
      <c r="AE14921">
        <f t="shared" si="938"/>
        <v>0</v>
      </c>
      <c r="AG14921" s="2">
        <v>1</v>
      </c>
      <c r="AI14921" s="7"/>
    </row>
    <row r="14922" spans="1:35" ht="11" customHeight="1" outlineLevel="1" x14ac:dyDescent="0.25">
      <c r="A14922" t="s">
        <v>3048</v>
      </c>
      <c r="C14922" s="2" t="s">
        <v>12455</v>
      </c>
      <c r="D14922" s="2">
        <v>242</v>
      </c>
      <c r="E14922" s="7">
        <v>1993</v>
      </c>
      <c r="F14922" s="5" t="s">
        <v>5902</v>
      </c>
      <c r="H14922" s="5" t="s">
        <v>5398</v>
      </c>
      <c r="I14922" s="6" t="s">
        <v>15593</v>
      </c>
      <c r="J14922" s="6" t="s">
        <v>15594</v>
      </c>
      <c r="K14922" s="17">
        <v>6</v>
      </c>
      <c r="L14922" s="17" t="s">
        <v>7732</v>
      </c>
      <c r="M14922" s="9"/>
      <c r="N14922" s="9"/>
      <c r="O14922" s="21"/>
      <c r="Q14922" s="29"/>
      <c r="U14922" s="17"/>
      <c r="V14922" s="2"/>
      <c r="Y14922" t="str">
        <f t="shared" si="936"/>
        <v/>
      </c>
      <c r="AA14922" t="str">
        <f t="shared" si="937"/>
        <v/>
      </c>
      <c r="AC14922" s="7"/>
      <c r="AD14922" t="s">
        <v>15593</v>
      </c>
      <c r="AE14922">
        <f t="shared" si="938"/>
        <v>0</v>
      </c>
      <c r="AG14922" s="2">
        <v>1</v>
      </c>
      <c r="AI14922" s="7"/>
    </row>
    <row r="14923" spans="1:35" ht="11" customHeight="1" outlineLevel="1" x14ac:dyDescent="0.25">
      <c r="A14923" t="s">
        <v>3048</v>
      </c>
      <c r="C14923" s="2" t="s">
        <v>12455</v>
      </c>
      <c r="D14923" s="2">
        <v>243</v>
      </c>
      <c r="E14923" s="7">
        <v>1993</v>
      </c>
      <c r="F14923" s="5" t="s">
        <v>2096</v>
      </c>
      <c r="H14923" s="5" t="s">
        <v>5398</v>
      </c>
      <c r="I14923" s="6" t="s">
        <v>225</v>
      </c>
      <c r="J14923" s="6" t="s">
        <v>15595</v>
      </c>
      <c r="K14923" s="17">
        <v>3</v>
      </c>
      <c r="L14923" s="17" t="s">
        <v>7732</v>
      </c>
      <c r="M14923" s="9"/>
      <c r="N14923" s="9"/>
      <c r="O14923" s="21"/>
      <c r="Q14923" s="29"/>
      <c r="U14923" s="17"/>
      <c r="V14923" s="2">
        <v>158</v>
      </c>
      <c r="Y14923" t="str">
        <f t="shared" si="936"/>
        <v/>
      </c>
      <c r="AA14923" t="str">
        <f t="shared" si="937"/>
        <v/>
      </c>
      <c r="AC14923" s="7"/>
      <c r="AD14923" t="s">
        <v>225</v>
      </c>
      <c r="AE14923">
        <f t="shared" si="938"/>
        <v>0</v>
      </c>
      <c r="AG14923" s="2"/>
      <c r="AH14923" t="s">
        <v>3050</v>
      </c>
      <c r="AI14923" s="7" t="s">
        <v>4922</v>
      </c>
    </row>
    <row r="14924" spans="1:35" ht="11" customHeight="1" outlineLevel="1" x14ac:dyDescent="0.25">
      <c r="A14924" t="s">
        <v>3048</v>
      </c>
      <c r="C14924" s="2" t="s">
        <v>12455</v>
      </c>
      <c r="D14924" s="2">
        <v>244</v>
      </c>
      <c r="E14924" s="7">
        <v>1993</v>
      </c>
      <c r="F14924" s="5" t="s">
        <v>2163</v>
      </c>
      <c r="H14924" s="5" t="s">
        <v>5398</v>
      </c>
      <c r="I14924" s="6" t="s">
        <v>225</v>
      </c>
      <c r="J14924" s="6" t="s">
        <v>15595</v>
      </c>
      <c r="K14924" s="17">
        <v>3</v>
      </c>
      <c r="L14924" s="17" t="s">
        <v>7732</v>
      </c>
      <c r="M14924" s="9"/>
      <c r="N14924" s="9"/>
      <c r="O14924" s="21"/>
      <c r="Q14924" s="29"/>
      <c r="U14924" s="17"/>
      <c r="V14924" s="2">
        <v>159</v>
      </c>
      <c r="Y14924" t="str">
        <f t="shared" si="936"/>
        <v/>
      </c>
      <c r="AA14924" t="str">
        <f t="shared" si="937"/>
        <v/>
      </c>
      <c r="AC14924" s="7"/>
      <c r="AD14924" t="s">
        <v>225</v>
      </c>
      <c r="AE14924">
        <f t="shared" si="938"/>
        <v>0</v>
      </c>
      <c r="AG14924" s="2"/>
      <c r="AH14924" t="s">
        <v>3050</v>
      </c>
      <c r="AI14924" s="7" t="s">
        <v>4922</v>
      </c>
    </row>
    <row r="14925" spans="1:35" ht="11" customHeight="1" outlineLevel="1" collapsed="1" x14ac:dyDescent="0.25">
      <c r="A14925" t="s">
        <v>3048</v>
      </c>
      <c r="C14925" s="2" t="s">
        <v>12455</v>
      </c>
      <c r="D14925" s="2" t="s">
        <v>15598</v>
      </c>
      <c r="E14925" s="7">
        <v>1993</v>
      </c>
      <c r="F14925" s="5" t="s">
        <v>6408</v>
      </c>
      <c r="H14925" s="5" t="s">
        <v>5398</v>
      </c>
      <c r="I14925" s="6" t="s">
        <v>15597</v>
      </c>
      <c r="J14925" s="6" t="s">
        <v>15596</v>
      </c>
      <c r="K14925" s="17">
        <v>2</v>
      </c>
      <c r="L14925" s="17" t="s">
        <v>7732</v>
      </c>
      <c r="M14925" s="9"/>
      <c r="N14925" s="9"/>
      <c r="O14925" s="21"/>
      <c r="Q14925" s="29"/>
      <c r="U14925" s="17"/>
      <c r="V14925" s="2">
        <v>163</v>
      </c>
      <c r="Y14925" t="str">
        <f t="shared" si="936"/>
        <v/>
      </c>
      <c r="AA14925" t="str">
        <f t="shared" si="937"/>
        <v/>
      </c>
      <c r="AC14925" s="7"/>
      <c r="AD14925" t="s">
        <v>15597</v>
      </c>
      <c r="AE14925">
        <f t="shared" si="938"/>
        <v>0</v>
      </c>
      <c r="AG14925" s="2"/>
      <c r="AH14925" t="s">
        <v>3050</v>
      </c>
      <c r="AI14925" s="7" t="s">
        <v>4922</v>
      </c>
    </row>
    <row r="14926" spans="1:35" ht="11" customHeight="1" outlineLevel="1" x14ac:dyDescent="0.25">
      <c r="A14926" t="s">
        <v>3048</v>
      </c>
      <c r="C14926" s="2" t="s">
        <v>12455</v>
      </c>
      <c r="D14926" s="2">
        <v>256</v>
      </c>
      <c r="E14926" s="7">
        <v>1993</v>
      </c>
      <c r="F14926" s="5" t="s">
        <v>6121</v>
      </c>
      <c r="H14926" s="5" t="s">
        <v>5398</v>
      </c>
      <c r="I14926" s="6" t="s">
        <v>2095</v>
      </c>
      <c r="J14926" s="6" t="s">
        <v>15599</v>
      </c>
      <c r="K14926" s="17">
        <v>1</v>
      </c>
      <c r="L14926" s="17" t="s">
        <v>7730</v>
      </c>
      <c r="M14926" s="9">
        <v>3.25</v>
      </c>
      <c r="N14926" s="9"/>
      <c r="O14926" s="21"/>
      <c r="Q14926" s="29"/>
      <c r="U14926" s="17"/>
      <c r="V14926" s="2" t="s">
        <v>4679</v>
      </c>
      <c r="Y14926" t="str">
        <f t="shared" si="936"/>
        <v/>
      </c>
      <c r="AA14926" t="str">
        <f t="shared" si="937"/>
        <v/>
      </c>
      <c r="AC14926" s="7"/>
      <c r="AD14926" t="s">
        <v>2095</v>
      </c>
      <c r="AE14926">
        <f t="shared" si="938"/>
        <v>0</v>
      </c>
      <c r="AG14926" s="2"/>
      <c r="AH14926" t="s">
        <v>3050</v>
      </c>
      <c r="AI14926" s="7" t="s">
        <v>4610</v>
      </c>
    </row>
    <row r="14927" spans="1:35" ht="11" customHeight="1" outlineLevel="1" x14ac:dyDescent="0.25">
      <c r="A14927" t="s">
        <v>3048</v>
      </c>
      <c r="C14927" s="2" t="s">
        <v>12455</v>
      </c>
      <c r="D14927" s="2">
        <v>257</v>
      </c>
      <c r="E14927" s="7">
        <v>1993</v>
      </c>
      <c r="F14927" s="5" t="s">
        <v>6121</v>
      </c>
      <c r="H14927" s="5" t="s">
        <v>5398</v>
      </c>
      <c r="I14927" s="6" t="s">
        <v>5779</v>
      </c>
      <c r="J14927" s="6" t="s">
        <v>15599</v>
      </c>
      <c r="K14927" s="17">
        <v>1</v>
      </c>
      <c r="L14927" s="17" t="s">
        <v>7730</v>
      </c>
      <c r="M14927" s="9">
        <v>3.25</v>
      </c>
      <c r="N14927" s="9"/>
      <c r="O14927" s="21"/>
      <c r="Q14927" s="29"/>
      <c r="U14927" s="17"/>
      <c r="V14927" s="2" t="s">
        <v>4680</v>
      </c>
      <c r="Y14927" t="str">
        <f t="shared" si="936"/>
        <v/>
      </c>
      <c r="AA14927" t="str">
        <f t="shared" si="937"/>
        <v/>
      </c>
      <c r="AC14927" s="7"/>
      <c r="AD14927" t="s">
        <v>5779</v>
      </c>
      <c r="AE14927">
        <f t="shared" si="938"/>
        <v>0</v>
      </c>
      <c r="AG14927" s="2"/>
      <c r="AH14927" t="s">
        <v>3050</v>
      </c>
      <c r="AI14927" s="7" t="s">
        <v>4610</v>
      </c>
    </row>
    <row r="14928" spans="1:35" ht="11" customHeight="1" outlineLevel="1" x14ac:dyDescent="0.25">
      <c r="A14928" t="s">
        <v>3048</v>
      </c>
      <c r="C14928" s="2" t="s">
        <v>12455</v>
      </c>
      <c r="D14928" s="2">
        <v>258</v>
      </c>
      <c r="E14928" s="7">
        <v>1993</v>
      </c>
      <c r="F14928" s="5" t="s">
        <v>2096</v>
      </c>
      <c r="H14928" s="5" t="s">
        <v>5398</v>
      </c>
      <c r="I14928" s="6" t="s">
        <v>2095</v>
      </c>
      <c r="J14928" s="6" t="s">
        <v>15599</v>
      </c>
      <c r="K14928" s="17">
        <v>1</v>
      </c>
      <c r="L14928" s="17" t="s">
        <v>7730</v>
      </c>
      <c r="M14928" s="9">
        <v>3.25</v>
      </c>
      <c r="N14928" s="9"/>
      <c r="O14928" s="21"/>
      <c r="Q14928" s="29"/>
      <c r="S14928">
        <v>1</v>
      </c>
      <c r="T14928">
        <v>1</v>
      </c>
      <c r="U14928" s="17"/>
      <c r="V14928" s="2" t="s">
        <v>4082</v>
      </c>
      <c r="Y14928" t="str">
        <f t="shared" si="936"/>
        <v/>
      </c>
      <c r="AA14928" t="str">
        <f t="shared" si="937"/>
        <v/>
      </c>
      <c r="AC14928" s="7"/>
      <c r="AD14928" t="s">
        <v>2095</v>
      </c>
      <c r="AE14928">
        <f t="shared" si="938"/>
        <v>0</v>
      </c>
      <c r="AG14928" s="2"/>
      <c r="AH14928" t="s">
        <v>3050</v>
      </c>
      <c r="AI14928" s="7" t="s">
        <v>4922</v>
      </c>
    </row>
    <row r="14929" spans="1:49" ht="11" customHeight="1" outlineLevel="1" x14ac:dyDescent="0.25">
      <c r="A14929" t="s">
        <v>3048</v>
      </c>
      <c r="C14929" s="2" t="s">
        <v>12455</v>
      </c>
      <c r="D14929" s="2">
        <v>259</v>
      </c>
      <c r="E14929" s="7">
        <v>1993</v>
      </c>
      <c r="F14929" s="5" t="s">
        <v>2096</v>
      </c>
      <c r="H14929" s="5" t="s">
        <v>5398</v>
      </c>
      <c r="I14929" s="6" t="s">
        <v>5779</v>
      </c>
      <c r="J14929" s="6" t="s">
        <v>15599</v>
      </c>
      <c r="K14929" s="17">
        <v>1</v>
      </c>
      <c r="L14929" s="17" t="s">
        <v>7730</v>
      </c>
      <c r="M14929" s="9">
        <v>3.25</v>
      </c>
      <c r="N14929" s="9"/>
      <c r="O14929" s="21"/>
      <c r="Q14929" s="29"/>
      <c r="S14929">
        <v>1</v>
      </c>
      <c r="T14929">
        <v>1</v>
      </c>
      <c r="U14929" s="17"/>
      <c r="V14929" s="2" t="s">
        <v>4681</v>
      </c>
      <c r="Y14929" t="str">
        <f t="shared" si="936"/>
        <v/>
      </c>
      <c r="AA14929" t="str">
        <f t="shared" si="937"/>
        <v/>
      </c>
      <c r="AC14929" s="7"/>
      <c r="AD14929" t="s">
        <v>5779</v>
      </c>
      <c r="AE14929">
        <f t="shared" si="938"/>
        <v>0</v>
      </c>
      <c r="AG14929" s="2"/>
      <c r="AH14929" t="s">
        <v>3050</v>
      </c>
      <c r="AI14929" s="7" t="s">
        <v>4922</v>
      </c>
    </row>
    <row r="14930" spans="1:49" ht="11" customHeight="1" outlineLevel="1" x14ac:dyDescent="0.25">
      <c r="A14930" t="s">
        <v>3048</v>
      </c>
      <c r="C14930" s="2" t="s">
        <v>12455</v>
      </c>
      <c r="D14930" s="2" t="s">
        <v>15601</v>
      </c>
      <c r="E14930" s="7">
        <v>1994</v>
      </c>
      <c r="F14930" s="5" t="s">
        <v>2744</v>
      </c>
      <c r="H14930" s="5" t="s">
        <v>5398</v>
      </c>
      <c r="I14930" s="6" t="s">
        <v>15600</v>
      </c>
      <c r="J14930" s="6" t="s">
        <v>11485</v>
      </c>
      <c r="K14930" s="17">
        <v>3</v>
      </c>
      <c r="L14930" s="17" t="s">
        <v>7732</v>
      </c>
      <c r="M14930" s="9"/>
      <c r="N14930" s="9"/>
      <c r="O14930" s="21"/>
      <c r="Q14930" s="29"/>
      <c r="U14930" s="17"/>
      <c r="V14930" s="2">
        <v>173</v>
      </c>
      <c r="Y14930" t="str">
        <f t="shared" si="936"/>
        <v/>
      </c>
      <c r="AA14930" t="str">
        <f t="shared" si="937"/>
        <v/>
      </c>
      <c r="AC14930" s="7"/>
      <c r="AD14930" t="s">
        <v>15600</v>
      </c>
      <c r="AE14930">
        <f t="shared" si="938"/>
        <v>0</v>
      </c>
      <c r="AG14930" s="2"/>
      <c r="AH14930" t="s">
        <v>3050</v>
      </c>
      <c r="AI14930" s="7" t="s">
        <v>4922</v>
      </c>
    </row>
    <row r="14931" spans="1:49" ht="11" customHeight="1" outlineLevel="1" x14ac:dyDescent="0.25">
      <c r="A14931" t="s">
        <v>3048</v>
      </c>
      <c r="C14931" s="2" t="s">
        <v>12455</v>
      </c>
      <c r="D14931" s="2" t="s">
        <v>15602</v>
      </c>
      <c r="E14931" s="7">
        <v>1994</v>
      </c>
      <c r="F14931" s="5" t="s">
        <v>2744</v>
      </c>
      <c r="H14931" s="5" t="s">
        <v>5398</v>
      </c>
      <c r="I14931" s="6" t="s">
        <v>15603</v>
      </c>
      <c r="J14931" s="6" t="s">
        <v>15604</v>
      </c>
      <c r="K14931" s="17">
        <v>1</v>
      </c>
      <c r="L14931" s="17" t="s">
        <v>7730</v>
      </c>
      <c r="M14931" s="9">
        <v>9.1</v>
      </c>
      <c r="N14931" s="9"/>
      <c r="O14931" s="21"/>
      <c r="Q14931" s="29"/>
      <c r="U14931" s="17"/>
      <c r="V14931" s="2">
        <v>173</v>
      </c>
      <c r="Y14931" t="str">
        <f t="shared" si="936"/>
        <v/>
      </c>
      <c r="AA14931" t="str">
        <f t="shared" si="937"/>
        <v/>
      </c>
      <c r="AC14931" s="7"/>
      <c r="AD14931" t="s">
        <v>15603</v>
      </c>
      <c r="AE14931">
        <f t="shared" si="938"/>
        <v>0</v>
      </c>
      <c r="AG14931" s="2"/>
      <c r="AI14931" s="7"/>
    </row>
    <row r="14932" spans="1:49" ht="11" customHeight="1" outlineLevel="1" x14ac:dyDescent="0.25">
      <c r="A14932" t="s">
        <v>3048</v>
      </c>
      <c r="C14932" s="2" t="s">
        <v>12455</v>
      </c>
      <c r="D14932" s="2" t="s">
        <v>15606</v>
      </c>
      <c r="E14932" s="7">
        <v>1996</v>
      </c>
      <c r="F14932" s="5" t="s">
        <v>15607</v>
      </c>
      <c r="H14932" s="5" t="s">
        <v>5398</v>
      </c>
      <c r="I14932" s="6" t="s">
        <v>6803</v>
      </c>
      <c r="J14932" s="6" t="s">
        <v>15605</v>
      </c>
      <c r="K14932" s="17">
        <v>1</v>
      </c>
      <c r="L14932" s="17" t="s">
        <v>7730</v>
      </c>
      <c r="M14932" s="9">
        <v>15</v>
      </c>
      <c r="N14932" s="9"/>
      <c r="O14932" s="21"/>
      <c r="Q14932" s="29"/>
      <c r="U14932" s="17"/>
      <c r="V14932" s="2">
        <v>191</v>
      </c>
      <c r="Y14932" t="str">
        <f t="shared" si="936"/>
        <v/>
      </c>
      <c r="AA14932">
        <f t="shared" si="937"/>
        <v>1</v>
      </c>
      <c r="AC14932" s="7"/>
      <c r="AD14932" t="s">
        <v>6803</v>
      </c>
      <c r="AE14932">
        <f t="shared" si="938"/>
        <v>0</v>
      </c>
      <c r="AG14932" s="2"/>
      <c r="AH14932" t="s">
        <v>3050</v>
      </c>
      <c r="AI14932" s="7" t="s">
        <v>4922</v>
      </c>
    </row>
    <row r="14933" spans="1:49" ht="11" customHeight="1" outlineLevel="1" x14ac:dyDescent="0.25">
      <c r="A14933" t="s">
        <v>3048</v>
      </c>
      <c r="C14933" s="2" t="s">
        <v>12455</v>
      </c>
      <c r="D14933" s="2">
        <v>351</v>
      </c>
      <c r="E14933" s="7">
        <v>1999</v>
      </c>
      <c r="F14933" s="5" t="s">
        <v>741</v>
      </c>
      <c r="H14933" s="5" t="s">
        <v>5398</v>
      </c>
      <c r="I14933" s="6" t="s">
        <v>742</v>
      </c>
      <c r="J14933" s="6" t="s">
        <v>15608</v>
      </c>
      <c r="K14933" s="17">
        <v>3</v>
      </c>
      <c r="L14933" s="17" t="s">
        <v>20076</v>
      </c>
      <c r="M14933" s="9"/>
      <c r="N14933" s="9"/>
      <c r="O14933" s="21"/>
      <c r="Q14933" s="29"/>
      <c r="U14933" s="17"/>
      <c r="V14933" s="2">
        <v>216</v>
      </c>
      <c r="Y14933" t="str">
        <f t="shared" si="936"/>
        <v/>
      </c>
      <c r="AA14933" t="str">
        <f t="shared" si="937"/>
        <v/>
      </c>
      <c r="AC14933" s="7"/>
      <c r="AD14933" t="s">
        <v>742</v>
      </c>
      <c r="AE14933">
        <f t="shared" si="938"/>
        <v>0</v>
      </c>
      <c r="AG14933" s="2"/>
      <c r="AH14933" t="s">
        <v>3050</v>
      </c>
      <c r="AI14933" s="7" t="s">
        <v>4922</v>
      </c>
    </row>
    <row r="14934" spans="1:49" ht="11" customHeight="1" outlineLevel="1" x14ac:dyDescent="0.25">
      <c r="A14934" t="s">
        <v>3048</v>
      </c>
      <c r="C14934" s="2" t="s">
        <v>12455</v>
      </c>
      <c r="D14934" s="2" t="s">
        <v>15609</v>
      </c>
      <c r="E14934" s="7">
        <v>1999</v>
      </c>
      <c r="F14934" s="5" t="s">
        <v>4877</v>
      </c>
      <c r="H14934" s="5" t="s">
        <v>5398</v>
      </c>
      <c r="I14934" s="6" t="s">
        <v>742</v>
      </c>
      <c r="J14934" s="6" t="s">
        <v>15608</v>
      </c>
      <c r="K14934" s="17">
        <v>3</v>
      </c>
      <c r="L14934" s="17" t="s">
        <v>20076</v>
      </c>
      <c r="M14934" s="9"/>
      <c r="N14934" s="9"/>
      <c r="O14934" s="21"/>
      <c r="Q14934" s="29"/>
      <c r="U14934" s="17"/>
      <c r="V14934" s="2" t="s">
        <v>1885</v>
      </c>
      <c r="Y14934" t="str">
        <f t="shared" si="936"/>
        <v/>
      </c>
      <c r="AA14934" t="str">
        <f t="shared" si="937"/>
        <v/>
      </c>
      <c r="AC14934" s="7"/>
      <c r="AD14934" t="s">
        <v>742</v>
      </c>
      <c r="AE14934">
        <f t="shared" si="938"/>
        <v>0</v>
      </c>
      <c r="AG14934" s="2"/>
      <c r="AH14934" t="s">
        <v>3050</v>
      </c>
      <c r="AI14934" s="7" t="s">
        <v>4922</v>
      </c>
    </row>
    <row r="14935" spans="1:49" ht="11" customHeight="1" outlineLevel="1" x14ac:dyDescent="0.25">
      <c r="A14935" t="s">
        <v>3048</v>
      </c>
      <c r="C14935" s="2" t="s">
        <v>12455</v>
      </c>
      <c r="D14935" s="2" t="s">
        <v>15609</v>
      </c>
      <c r="E14935" s="7">
        <v>1999</v>
      </c>
      <c r="F14935" s="5" t="s">
        <v>15610</v>
      </c>
      <c r="H14935" s="5" t="s">
        <v>5398</v>
      </c>
      <c r="I14935" s="6" t="s">
        <v>742</v>
      </c>
      <c r="J14935" s="6" t="s">
        <v>15608</v>
      </c>
      <c r="K14935" s="17">
        <v>3</v>
      </c>
      <c r="L14935" s="17" t="s">
        <v>7730</v>
      </c>
      <c r="M14935" s="9">
        <v>4.2</v>
      </c>
      <c r="N14935" s="9"/>
      <c r="O14935" s="21"/>
      <c r="Q14935" s="29"/>
      <c r="U14935" s="17"/>
      <c r="V14935" s="2"/>
      <c r="Y14935" t="str">
        <f t="shared" si="936"/>
        <v/>
      </c>
      <c r="AA14935">
        <f t="shared" si="937"/>
        <v>1</v>
      </c>
      <c r="AC14935" s="7"/>
      <c r="AD14935" t="s">
        <v>742</v>
      </c>
      <c r="AE14935">
        <f t="shared" ref="AE14935:AE14943" si="939">COUNTIF(I14935,"*Fuji*")</f>
        <v>0</v>
      </c>
      <c r="AG14935" s="2"/>
      <c r="AI14935" s="7"/>
    </row>
    <row r="14936" spans="1:49" ht="11" customHeight="1" outlineLevel="1" x14ac:dyDescent="0.25">
      <c r="A14936" t="s">
        <v>3048</v>
      </c>
      <c r="C14936" s="2" t="s">
        <v>12455</v>
      </c>
      <c r="D14936" s="2" t="s">
        <v>15611</v>
      </c>
      <c r="E14936" s="7">
        <v>2000</v>
      </c>
      <c r="F14936" s="5" t="s">
        <v>15612</v>
      </c>
      <c r="H14936" s="5" t="s">
        <v>5398</v>
      </c>
      <c r="I14936" s="6" t="s">
        <v>15613</v>
      </c>
      <c r="J14936" s="6" t="s">
        <v>8554</v>
      </c>
      <c r="K14936" s="17">
        <v>1</v>
      </c>
      <c r="L14936" s="17" t="s">
        <v>7730</v>
      </c>
      <c r="M14936" s="9">
        <v>6</v>
      </c>
      <c r="N14936" s="9"/>
      <c r="O14936" s="21"/>
      <c r="Q14936" s="29"/>
      <c r="T14936">
        <v>1</v>
      </c>
      <c r="U14936" s="17"/>
      <c r="V14936" s="2"/>
      <c r="Y14936" t="str">
        <f t="shared" si="936"/>
        <v/>
      </c>
      <c r="AA14936">
        <f t="shared" si="937"/>
        <v>1</v>
      </c>
      <c r="AC14936" s="7"/>
      <c r="AD14936" t="s">
        <v>15613</v>
      </c>
      <c r="AE14936">
        <f t="shared" si="939"/>
        <v>0</v>
      </c>
      <c r="AG14936" s="2"/>
      <c r="AI14936" s="7"/>
    </row>
    <row r="14937" spans="1:49" ht="11" customHeight="1" outlineLevel="1" x14ac:dyDescent="0.25">
      <c r="A14937" t="s">
        <v>3048</v>
      </c>
      <c r="C14937" s="2" t="s">
        <v>12455</v>
      </c>
      <c r="D14937" s="2">
        <v>395</v>
      </c>
      <c r="E14937" s="7">
        <v>2002</v>
      </c>
      <c r="F14937" s="5" t="s">
        <v>5239</v>
      </c>
      <c r="H14937" s="5" t="s">
        <v>5398</v>
      </c>
      <c r="I14937" s="6" t="s">
        <v>15591</v>
      </c>
      <c r="J14937" s="6" t="s">
        <v>15614</v>
      </c>
      <c r="K14937" s="17">
        <v>4</v>
      </c>
      <c r="L14937" s="17" t="s">
        <v>7730</v>
      </c>
      <c r="M14937" s="9">
        <v>1.6</v>
      </c>
      <c r="N14937" s="9"/>
      <c r="O14937" s="21"/>
      <c r="Q14937" s="29"/>
      <c r="U14937" s="17"/>
      <c r="V14937" s="2"/>
      <c r="Y14937" t="str">
        <f t="shared" si="936"/>
        <v/>
      </c>
      <c r="AA14937" t="str">
        <f t="shared" si="937"/>
        <v/>
      </c>
      <c r="AC14937" s="7"/>
      <c r="AD14937" t="s">
        <v>15591</v>
      </c>
      <c r="AE14937">
        <f t="shared" si="939"/>
        <v>0</v>
      </c>
      <c r="AG14937" s="2"/>
      <c r="AI14937" s="7"/>
    </row>
    <row r="14938" spans="1:49" ht="11" customHeight="1" outlineLevel="1" x14ac:dyDescent="0.25">
      <c r="A14938" t="s">
        <v>3048</v>
      </c>
      <c r="C14938" s="2" t="s">
        <v>12455</v>
      </c>
      <c r="D14938" s="2">
        <v>396</v>
      </c>
      <c r="E14938" s="7">
        <v>2002</v>
      </c>
      <c r="F14938" s="5" t="s">
        <v>2621</v>
      </c>
      <c r="H14938" s="5" t="s">
        <v>5398</v>
      </c>
      <c r="I14938" s="6" t="s">
        <v>15591</v>
      </c>
      <c r="J14938" s="6" t="s">
        <v>15614</v>
      </c>
      <c r="K14938" s="17">
        <v>4</v>
      </c>
      <c r="L14938" s="17" t="s">
        <v>7730</v>
      </c>
      <c r="M14938" s="9">
        <v>1.6</v>
      </c>
      <c r="N14938" s="9"/>
      <c r="O14938" s="21"/>
      <c r="Q14938" s="29"/>
      <c r="U14938" s="17"/>
      <c r="V14938" s="2"/>
      <c r="Y14938" t="str">
        <f t="shared" si="936"/>
        <v/>
      </c>
      <c r="AA14938" t="str">
        <f t="shared" si="937"/>
        <v/>
      </c>
      <c r="AC14938" s="7"/>
      <c r="AD14938" t="s">
        <v>15591</v>
      </c>
      <c r="AE14938">
        <f t="shared" si="939"/>
        <v>0</v>
      </c>
      <c r="AG14938" s="2"/>
      <c r="AI14938" s="7"/>
    </row>
    <row r="14939" spans="1:49" ht="11" customHeight="1" outlineLevel="1" x14ac:dyDescent="0.25">
      <c r="A14939" t="s">
        <v>3048</v>
      </c>
      <c r="C14939" s="2" t="s">
        <v>12455</v>
      </c>
      <c r="D14939" s="2">
        <v>397</v>
      </c>
      <c r="E14939" s="7">
        <v>2002</v>
      </c>
      <c r="F14939" s="5" t="s">
        <v>5296</v>
      </c>
      <c r="H14939" s="5" t="s">
        <v>5398</v>
      </c>
      <c r="I14939" s="6" t="s">
        <v>15591</v>
      </c>
      <c r="J14939" s="6" t="s">
        <v>15614</v>
      </c>
      <c r="K14939" s="17">
        <v>4</v>
      </c>
      <c r="L14939" s="17" t="s">
        <v>7730</v>
      </c>
      <c r="M14939" s="9">
        <v>1.6</v>
      </c>
      <c r="N14939" s="9"/>
      <c r="O14939" s="21"/>
      <c r="Q14939" s="29"/>
      <c r="T14939">
        <v>1</v>
      </c>
      <c r="U14939" s="17"/>
      <c r="V14939" s="2"/>
      <c r="Y14939" t="str">
        <f t="shared" si="936"/>
        <v/>
      </c>
      <c r="AA14939" t="str">
        <f t="shared" si="937"/>
        <v/>
      </c>
      <c r="AC14939" s="7"/>
      <c r="AD14939" t="s">
        <v>15591</v>
      </c>
      <c r="AE14939">
        <f t="shared" si="939"/>
        <v>0</v>
      </c>
      <c r="AG14939" s="2"/>
      <c r="AI14939" s="7"/>
    </row>
    <row r="14940" spans="1:49" ht="11" customHeight="1" outlineLevel="1" x14ac:dyDescent="0.25">
      <c r="A14940" t="s">
        <v>3048</v>
      </c>
      <c r="C14940" s="2" t="s">
        <v>12455</v>
      </c>
      <c r="D14940" s="2">
        <v>398</v>
      </c>
      <c r="E14940" s="7">
        <v>2002</v>
      </c>
      <c r="F14940" s="8" t="s">
        <v>2163</v>
      </c>
      <c r="H14940" s="5" t="s">
        <v>5398</v>
      </c>
      <c r="I14940" s="6" t="s">
        <v>15591</v>
      </c>
      <c r="J14940" s="6" t="s">
        <v>15614</v>
      </c>
      <c r="K14940" s="17">
        <v>4</v>
      </c>
      <c r="L14940" s="17" t="s">
        <v>7730</v>
      </c>
      <c r="M14940" s="9">
        <v>1.6</v>
      </c>
      <c r="N14940" s="9"/>
      <c r="O14940" s="21"/>
      <c r="Q14940" s="29"/>
      <c r="U14940" s="17"/>
      <c r="V14940" s="2"/>
      <c r="Y14940" t="str">
        <f t="shared" si="936"/>
        <v/>
      </c>
      <c r="AA14940" t="str">
        <f t="shared" si="937"/>
        <v/>
      </c>
      <c r="AC14940" s="7"/>
      <c r="AD14940" t="s">
        <v>15591</v>
      </c>
      <c r="AE14940">
        <f t="shared" si="939"/>
        <v>0</v>
      </c>
      <c r="AG14940" s="2"/>
      <c r="AI14940" s="7"/>
    </row>
    <row r="14941" spans="1:49" ht="11" customHeight="1" outlineLevel="1" collapsed="1" x14ac:dyDescent="0.25">
      <c r="A14941" t="s">
        <v>3048</v>
      </c>
      <c r="C14941" s="2" t="s">
        <v>12455</v>
      </c>
      <c r="D14941" s="2" t="s">
        <v>15615</v>
      </c>
      <c r="E14941" s="7">
        <v>2002</v>
      </c>
      <c r="F14941" s="5" t="s">
        <v>15616</v>
      </c>
      <c r="H14941" s="5" t="s">
        <v>5398</v>
      </c>
      <c r="I14941" s="6" t="s">
        <v>15591</v>
      </c>
      <c r="J14941" s="6" t="s">
        <v>15614</v>
      </c>
      <c r="K14941" s="17">
        <v>4</v>
      </c>
      <c r="L14941" s="17" t="s">
        <v>7730</v>
      </c>
      <c r="M14941" s="9">
        <v>7</v>
      </c>
      <c r="N14941" s="9"/>
      <c r="O14941" s="21"/>
      <c r="Q14941" s="29"/>
      <c r="U14941" s="17"/>
      <c r="V14941" s="2"/>
      <c r="Y14941" t="str">
        <f t="shared" si="936"/>
        <v/>
      </c>
      <c r="AA14941">
        <f t="shared" si="937"/>
        <v>1</v>
      </c>
      <c r="AC14941" s="7"/>
      <c r="AD14941" t="s">
        <v>15591</v>
      </c>
      <c r="AE14941">
        <f t="shared" si="939"/>
        <v>0</v>
      </c>
      <c r="AG14941" s="2"/>
      <c r="AI14941" s="7"/>
    </row>
    <row r="14942" spans="1:49" ht="11" customHeight="1" outlineLevel="1" x14ac:dyDescent="0.25">
      <c r="A14942" t="s">
        <v>3048</v>
      </c>
      <c r="C14942" s="2" t="s">
        <v>12455</v>
      </c>
      <c r="D14942" s="2" t="s">
        <v>15618</v>
      </c>
      <c r="E14942" s="7">
        <v>2002</v>
      </c>
      <c r="F14942" s="5" t="s">
        <v>3813</v>
      </c>
      <c r="H14942" s="5" t="s">
        <v>5398</v>
      </c>
      <c r="I14942" s="6" t="s">
        <v>3560</v>
      </c>
      <c r="J14942" s="6" t="s">
        <v>15617</v>
      </c>
      <c r="K14942" s="17">
        <v>3</v>
      </c>
      <c r="L14942" s="17" t="s">
        <v>7730</v>
      </c>
      <c r="M14942" s="9">
        <v>5.6</v>
      </c>
      <c r="N14942" s="9"/>
      <c r="O14942" s="21"/>
      <c r="Q14942" s="29"/>
      <c r="U14942" s="17"/>
      <c r="V14942" s="2">
        <v>248</v>
      </c>
      <c r="Y14942" t="str">
        <f t="shared" si="936"/>
        <v/>
      </c>
      <c r="AA14942" t="str">
        <f t="shared" si="937"/>
        <v/>
      </c>
      <c r="AC14942" s="7"/>
      <c r="AD14942" t="s">
        <v>3560</v>
      </c>
      <c r="AE14942">
        <f t="shared" si="939"/>
        <v>0</v>
      </c>
      <c r="AG14942" s="2"/>
      <c r="AH14942" t="s">
        <v>3050</v>
      </c>
      <c r="AI14942" s="7" t="s">
        <v>4922</v>
      </c>
    </row>
    <row r="14943" spans="1:49" ht="11" customHeight="1" outlineLevel="1" x14ac:dyDescent="0.25">
      <c r="A14943" t="s">
        <v>3048</v>
      </c>
      <c r="C14943" s="2" t="s">
        <v>12455</v>
      </c>
      <c r="D14943" s="2" t="s">
        <v>15619</v>
      </c>
      <c r="E14943" s="7">
        <v>2016</v>
      </c>
      <c r="F14943" s="5" t="s">
        <v>15620</v>
      </c>
      <c r="H14943" s="5" t="s">
        <v>5398</v>
      </c>
      <c r="I14943" s="6" t="s">
        <v>15621</v>
      </c>
      <c r="J14943" s="6" t="s">
        <v>15622</v>
      </c>
      <c r="K14943" s="17">
        <v>3</v>
      </c>
      <c r="L14943" s="17" t="s">
        <v>7732</v>
      </c>
      <c r="M14943" s="9"/>
      <c r="N14943" s="9"/>
      <c r="O14943" s="21"/>
      <c r="Q14943" s="29"/>
      <c r="U14943" s="17"/>
      <c r="V14943" s="2"/>
      <c r="Y14943" t="str">
        <f t="shared" si="936"/>
        <v/>
      </c>
      <c r="AA14943">
        <f t="shared" si="937"/>
        <v>1</v>
      </c>
      <c r="AC14943" s="7"/>
      <c r="AD14943" t="s">
        <v>15621</v>
      </c>
      <c r="AE14943">
        <f t="shared" si="939"/>
        <v>0</v>
      </c>
      <c r="AG14943" s="2"/>
      <c r="AI14943" s="7"/>
    </row>
    <row r="14944" spans="1:49" ht="11" customHeight="1" x14ac:dyDescent="0.25">
      <c r="A14944" t="s">
        <v>17029</v>
      </c>
      <c r="B14944" t="s">
        <v>14180</v>
      </c>
      <c r="C14944" s="2" t="s">
        <v>12953</v>
      </c>
      <c r="E14944" s="7"/>
      <c r="F14944" s="5"/>
      <c r="H14944" s="5"/>
      <c r="I14944" s="6"/>
      <c r="J14944" s="6"/>
      <c r="K14944" s="17"/>
      <c r="L14944" s="17"/>
      <c r="M14944" s="9"/>
      <c r="N14944" s="9">
        <f>SUM(M14945:M14961)</f>
        <v>39.299999999999997</v>
      </c>
      <c r="O14944" s="21">
        <v>39</v>
      </c>
      <c r="P14944">
        <f>COUNTIF(L14945:L14961,"*")</f>
        <v>17</v>
      </c>
      <c r="Q14944" s="29">
        <f>P14944/O14944</f>
        <v>0.4358974358974359</v>
      </c>
      <c r="R14944">
        <f>COUNTIF(L14945:L14961,"Y")+COUNTIF(L14945:L14961,"S")</f>
        <v>11</v>
      </c>
      <c r="U14944" s="18" t="s">
        <v>7732</v>
      </c>
      <c r="V14944" s="2"/>
      <c r="W14944" t="s">
        <v>18507</v>
      </c>
      <c r="Y14944" t="str">
        <f t="shared" si="936"/>
        <v/>
      </c>
      <c r="AA14944" t="str">
        <f t="shared" si="937"/>
        <v/>
      </c>
      <c r="AC14944" s="7"/>
      <c r="AF14944">
        <f>COUNTIF(AE14945:AE14961,"1")</f>
        <v>0</v>
      </c>
      <c r="AG14944" s="2"/>
      <c r="AI14944" s="7"/>
      <c r="AJ14944">
        <f>COUNTIF($K14945:$K14961,"1")-COUNTIFS($K14945:$K14961,"1",$L14945:$L14961,"V")</f>
        <v>0</v>
      </c>
      <c r="AK14944">
        <f>COUNTIFS($K14945:$K14961,"1",$L14945:$L14961,"Y")+COUNTIFS($K14945:$K14961,"1",$L14945:$L14961,"s")</f>
        <v>0</v>
      </c>
      <c r="AL14944">
        <f>COUNTIF($K14945:$K14961,"2")-COUNTIFS($K14945:$K14961,"2",$L14945:$L14961,"V")</f>
        <v>0</v>
      </c>
      <c r="AM14944">
        <f>COUNTIFS($K14945:$K14961,"2",$L14945:$L14961,"Y")+COUNTIFS($K14945:$K14961,"2",$L14945:$L14961,"s")</f>
        <v>0</v>
      </c>
      <c r="AN14944">
        <f>COUNTIF($K14945:$K14961,"3")-COUNTIFS($K14945:$K14961,"3",$L14945:$L14961,"V")</f>
        <v>17</v>
      </c>
      <c r="AO14944">
        <f>COUNTIFS($K14945:$K14961,"3",$L14945:$L14961,"Y")+COUNTIFS($K14945:$K14961,"3",$L14945:$L14961,"s")</f>
        <v>11</v>
      </c>
      <c r="AP14944">
        <f>COUNTIF($K14945:$K14961,"4")-COUNTIFS($K14945:$K14961,"4",$L14945:$L14961,"V")</f>
        <v>0</v>
      </c>
      <c r="AQ14944">
        <f>COUNTIFS($K14945:$K14961,"4",$L14945:$L14961,"Y")+COUNTIFS($K14945:$K14961,"4",$L14945:$L14961,"s")</f>
        <v>0</v>
      </c>
      <c r="AR14944">
        <f>COUNTIF($K14945:$K14961,"5")-COUNTIFS($K14945:$K14961,"5",$L14945:$L14961,"V")</f>
        <v>0</v>
      </c>
      <c r="AS14944">
        <f>COUNTIFS($K14945:$K14961,"5",$L14945:$L14961,"Y")+COUNTIFS($K14945:$K14961,"5",$L14945:$L14961,"s")</f>
        <v>0</v>
      </c>
      <c r="AT14944">
        <f>COUNTIF($K14945:$K14961,"6")-COUNTIFS($K14945:$K14961,"6",$L14945:$L14961,"V")</f>
        <v>0</v>
      </c>
      <c r="AU14944">
        <f>COUNTIFS($K14945:$K14961,"6",$L14945:$L14961,"Y")+COUNTIFS($K14945:$K14961,"6",$L14945:$L14961,"s")</f>
        <v>0</v>
      </c>
      <c r="AV14944">
        <f>COUNTIF($K14945:$K14961,"7")-COUNTIFS($K14945:$K14961,"7",$L14945:$L14961,"V")</f>
        <v>0</v>
      </c>
      <c r="AW14944">
        <f>COUNTIFS($K14945:$K14961,"7",$L14945:$L14961,"Y")+COUNTIFS($K14945:$K14961,"7",$L14945:$L14961,"s")</f>
        <v>0</v>
      </c>
    </row>
    <row r="14945" spans="1:35" ht="11" customHeight="1" outlineLevel="1" x14ac:dyDescent="0.25">
      <c r="A14945" t="s">
        <v>14181</v>
      </c>
      <c r="C14945" s="2" t="s">
        <v>12953</v>
      </c>
      <c r="D14945" s="2">
        <v>23</v>
      </c>
      <c r="E14945" s="7">
        <v>1923</v>
      </c>
      <c r="F14945" s="5" t="s">
        <v>14182</v>
      </c>
      <c r="H14945" s="5" t="s">
        <v>924</v>
      </c>
      <c r="I14945" s="6" t="s">
        <v>5221</v>
      </c>
      <c r="J14945" s="6" t="s">
        <v>5221</v>
      </c>
      <c r="K14945" s="17">
        <v>3</v>
      </c>
      <c r="L14945" s="17" t="s">
        <v>7730</v>
      </c>
      <c r="M14945" s="9">
        <v>2</v>
      </c>
      <c r="N14945" s="9"/>
      <c r="O14945" s="21"/>
      <c r="Q14945" s="29"/>
      <c r="U14945" s="17"/>
      <c r="V14945" s="2"/>
      <c r="Y14945" t="str">
        <f t="shared" si="936"/>
        <v/>
      </c>
      <c r="AA14945" t="str">
        <f t="shared" si="937"/>
        <v/>
      </c>
      <c r="AC14945" s="7"/>
      <c r="AD14945" t="s">
        <v>5221</v>
      </c>
      <c r="AE14945">
        <f t="shared" ref="AE14945:AE14961" si="940">COUNTIF(I14945,"*Fuji*")</f>
        <v>0</v>
      </c>
      <c r="AG14945" s="2"/>
      <c r="AI14945" s="7"/>
    </row>
    <row r="14946" spans="1:35" ht="11" customHeight="1" outlineLevel="1" x14ac:dyDescent="0.25">
      <c r="A14946" t="s">
        <v>14181</v>
      </c>
      <c r="C14946" s="2" t="s">
        <v>12953</v>
      </c>
      <c r="D14946" s="2">
        <v>24</v>
      </c>
      <c r="E14946" s="7">
        <v>1923</v>
      </c>
      <c r="F14946" s="5" t="s">
        <v>14183</v>
      </c>
      <c r="H14946" s="5" t="s">
        <v>5571</v>
      </c>
      <c r="I14946" s="6" t="s">
        <v>5221</v>
      </c>
      <c r="J14946" s="6" t="s">
        <v>5221</v>
      </c>
      <c r="K14946" s="17">
        <v>3</v>
      </c>
      <c r="L14946" s="17" t="s">
        <v>7730</v>
      </c>
      <c r="M14946" s="9">
        <v>7.8</v>
      </c>
      <c r="N14946" s="9"/>
      <c r="O14946" s="21"/>
      <c r="Q14946" s="29"/>
      <c r="U14946" s="17"/>
      <c r="V14946" s="2"/>
      <c r="Y14946" t="str">
        <f t="shared" si="936"/>
        <v/>
      </c>
      <c r="AA14946" t="str">
        <f t="shared" si="937"/>
        <v/>
      </c>
      <c r="AC14946" s="7"/>
      <c r="AD14946" t="s">
        <v>5221</v>
      </c>
      <c r="AE14946">
        <f t="shared" si="940"/>
        <v>0</v>
      </c>
      <c r="AG14946" s="2"/>
      <c r="AI14946" s="7"/>
    </row>
    <row r="14947" spans="1:35" ht="11" customHeight="1" outlineLevel="1" x14ac:dyDescent="0.25">
      <c r="A14947" t="s">
        <v>14181</v>
      </c>
      <c r="C14947" s="2" t="s">
        <v>12953</v>
      </c>
      <c r="D14947" s="2">
        <v>25</v>
      </c>
      <c r="E14947" s="7">
        <v>1923</v>
      </c>
      <c r="F14947" s="5" t="s">
        <v>14184</v>
      </c>
      <c r="H14947" s="5" t="s">
        <v>6984</v>
      </c>
      <c r="I14947" s="6" t="s">
        <v>5221</v>
      </c>
      <c r="J14947" s="6" t="s">
        <v>5221</v>
      </c>
      <c r="K14947" s="17">
        <v>3</v>
      </c>
      <c r="L14947" s="17" t="s">
        <v>7732</v>
      </c>
      <c r="M14947" s="9"/>
      <c r="N14947" s="9"/>
      <c r="O14947" s="21"/>
      <c r="Q14947" s="29"/>
      <c r="U14947" s="17"/>
      <c r="V14947" s="2"/>
      <c r="Y14947" t="str">
        <f t="shared" si="936"/>
        <v/>
      </c>
      <c r="AA14947" t="str">
        <f t="shared" si="937"/>
        <v/>
      </c>
      <c r="AC14947" s="7"/>
      <c r="AD14947" t="s">
        <v>5221</v>
      </c>
      <c r="AE14947">
        <f t="shared" si="940"/>
        <v>0</v>
      </c>
      <c r="AG14947" s="2"/>
      <c r="AI14947" s="7"/>
    </row>
    <row r="14948" spans="1:35" ht="11" customHeight="1" outlineLevel="1" x14ac:dyDescent="0.25">
      <c r="A14948" t="s">
        <v>14181</v>
      </c>
      <c r="C14948" s="2" t="s">
        <v>12953</v>
      </c>
      <c r="D14948" s="2">
        <v>26</v>
      </c>
      <c r="E14948" s="7">
        <v>1923</v>
      </c>
      <c r="F14948" s="5" t="s">
        <v>14185</v>
      </c>
      <c r="H14948" s="5" t="s">
        <v>3831</v>
      </c>
      <c r="I14948" s="6" t="s">
        <v>5221</v>
      </c>
      <c r="J14948" s="6" t="s">
        <v>5221</v>
      </c>
      <c r="K14948" s="17">
        <v>3</v>
      </c>
      <c r="L14948" s="17" t="s">
        <v>7730</v>
      </c>
      <c r="M14948" s="9">
        <v>2</v>
      </c>
      <c r="N14948" s="9"/>
      <c r="O14948" s="21"/>
      <c r="Q14948" s="29"/>
      <c r="U14948" s="17"/>
      <c r="V14948" s="2"/>
      <c r="Y14948" t="str">
        <f t="shared" si="936"/>
        <v/>
      </c>
      <c r="AA14948" t="str">
        <f t="shared" si="937"/>
        <v/>
      </c>
      <c r="AC14948" s="7"/>
      <c r="AD14948" t="s">
        <v>5221</v>
      </c>
      <c r="AE14948">
        <f t="shared" si="940"/>
        <v>0</v>
      </c>
      <c r="AG14948" s="2"/>
      <c r="AI14948" s="7"/>
    </row>
    <row r="14949" spans="1:35" ht="11" customHeight="1" outlineLevel="1" x14ac:dyDescent="0.25">
      <c r="A14949" t="s">
        <v>14181</v>
      </c>
      <c r="C14949" s="2" t="s">
        <v>12953</v>
      </c>
      <c r="D14949" s="2">
        <v>27</v>
      </c>
      <c r="E14949" s="7">
        <v>1923</v>
      </c>
      <c r="F14949" s="5" t="s">
        <v>14186</v>
      </c>
      <c r="H14949" s="5" t="s">
        <v>6501</v>
      </c>
      <c r="I14949" s="6" t="s">
        <v>5221</v>
      </c>
      <c r="J14949" s="6" t="s">
        <v>5221</v>
      </c>
      <c r="K14949" s="17">
        <v>3</v>
      </c>
      <c r="L14949" s="17" t="s">
        <v>7732</v>
      </c>
      <c r="M14949" s="9"/>
      <c r="N14949" s="9"/>
      <c r="O14949" s="21"/>
      <c r="Q14949" s="29"/>
      <c r="U14949" s="17"/>
      <c r="V14949" s="2"/>
      <c r="Y14949" t="str">
        <f t="shared" si="936"/>
        <v/>
      </c>
      <c r="AA14949" t="str">
        <f t="shared" si="937"/>
        <v/>
      </c>
      <c r="AC14949" s="7"/>
      <c r="AD14949" t="s">
        <v>5221</v>
      </c>
      <c r="AE14949">
        <f t="shared" si="940"/>
        <v>0</v>
      </c>
      <c r="AG14949" s="2"/>
      <c r="AI14949" s="7"/>
    </row>
    <row r="14950" spans="1:35" ht="11" customHeight="1" outlineLevel="1" x14ac:dyDescent="0.25">
      <c r="A14950" t="s">
        <v>14181</v>
      </c>
      <c r="C14950" s="2" t="s">
        <v>12953</v>
      </c>
      <c r="D14950" s="2">
        <v>28</v>
      </c>
      <c r="E14950" s="7">
        <v>1923</v>
      </c>
      <c r="F14950" s="5" t="s">
        <v>14187</v>
      </c>
      <c r="H14950" s="5" t="s">
        <v>1674</v>
      </c>
      <c r="I14950" s="6" t="s">
        <v>5221</v>
      </c>
      <c r="J14950" s="6" t="s">
        <v>5221</v>
      </c>
      <c r="K14950" s="17">
        <v>3</v>
      </c>
      <c r="L14950" s="17" t="s">
        <v>7730</v>
      </c>
      <c r="M14950" s="9">
        <v>7.75</v>
      </c>
      <c r="N14950" s="9"/>
      <c r="O14950" s="21"/>
      <c r="Q14950" s="29"/>
      <c r="U14950" s="17"/>
      <c r="V14950" s="2"/>
      <c r="Y14950" t="str">
        <f t="shared" si="936"/>
        <v/>
      </c>
      <c r="AA14950" t="str">
        <f t="shared" si="937"/>
        <v/>
      </c>
      <c r="AC14950" s="7"/>
      <c r="AD14950" t="s">
        <v>5221</v>
      </c>
      <c r="AE14950">
        <f t="shared" si="940"/>
        <v>0</v>
      </c>
      <c r="AG14950" s="2"/>
      <c r="AI14950" s="7"/>
    </row>
    <row r="14951" spans="1:35" ht="11" customHeight="1" outlineLevel="1" x14ac:dyDescent="0.25">
      <c r="A14951" t="s">
        <v>14181</v>
      </c>
      <c r="C14951" s="2" t="s">
        <v>12953</v>
      </c>
      <c r="D14951" s="2">
        <v>29</v>
      </c>
      <c r="E14951" s="7">
        <v>1923</v>
      </c>
      <c r="F14951" s="5" t="s">
        <v>14188</v>
      </c>
      <c r="H14951" s="5" t="s">
        <v>14190</v>
      </c>
      <c r="I14951" s="6" t="s">
        <v>5221</v>
      </c>
      <c r="J14951" s="6" t="s">
        <v>5221</v>
      </c>
      <c r="K14951" s="17">
        <v>3</v>
      </c>
      <c r="L14951" s="17" t="s">
        <v>7730</v>
      </c>
      <c r="M14951" s="9">
        <v>7.75</v>
      </c>
      <c r="N14951" s="9"/>
      <c r="O14951" s="21"/>
      <c r="Q14951" s="29"/>
      <c r="U14951" s="17"/>
      <c r="V14951" s="2"/>
      <c r="Y14951" t="str">
        <f t="shared" si="936"/>
        <v/>
      </c>
      <c r="AA14951" t="str">
        <f t="shared" si="937"/>
        <v/>
      </c>
      <c r="AC14951" s="7"/>
      <c r="AD14951" t="s">
        <v>5221</v>
      </c>
      <c r="AE14951">
        <f t="shared" si="940"/>
        <v>0</v>
      </c>
      <c r="AG14951" s="2"/>
      <c r="AI14951" s="7"/>
    </row>
    <row r="14952" spans="1:35" ht="11" customHeight="1" outlineLevel="1" x14ac:dyDescent="0.25">
      <c r="A14952" t="s">
        <v>14181</v>
      </c>
      <c r="C14952" s="2" t="s">
        <v>12953</v>
      </c>
      <c r="D14952" s="2">
        <v>30</v>
      </c>
      <c r="E14952" s="7">
        <v>1923</v>
      </c>
      <c r="F14952" s="5" t="s">
        <v>14189</v>
      </c>
      <c r="H14952" s="5" t="s">
        <v>8381</v>
      </c>
      <c r="I14952" s="6" t="s">
        <v>5221</v>
      </c>
      <c r="J14952" s="6" t="s">
        <v>5221</v>
      </c>
      <c r="K14952" s="17">
        <v>3</v>
      </c>
      <c r="L14952" s="17" t="s">
        <v>7730</v>
      </c>
      <c r="M14952" s="9">
        <v>2</v>
      </c>
      <c r="N14952" s="9"/>
      <c r="O14952" s="21"/>
      <c r="Q14952" s="29"/>
      <c r="U14952" s="17"/>
      <c r="V14952" s="2"/>
      <c r="Y14952" t="str">
        <f t="shared" si="936"/>
        <v/>
      </c>
      <c r="AA14952" t="str">
        <f t="shared" si="937"/>
        <v/>
      </c>
      <c r="AC14952" s="7"/>
      <c r="AD14952" t="s">
        <v>5221</v>
      </c>
      <c r="AE14952">
        <f t="shared" si="940"/>
        <v>0</v>
      </c>
      <c r="AG14952" s="2"/>
      <c r="AI14952" s="7"/>
    </row>
    <row r="14953" spans="1:35" ht="11" customHeight="1" outlineLevel="1" x14ac:dyDescent="0.25">
      <c r="A14953" t="s">
        <v>14181</v>
      </c>
      <c r="C14953" s="2" t="s">
        <v>12953</v>
      </c>
      <c r="D14953" s="2">
        <v>31</v>
      </c>
      <c r="E14953" s="7">
        <v>1923</v>
      </c>
      <c r="F14953" s="5" t="s">
        <v>14192</v>
      </c>
      <c r="H14953" s="5" t="s">
        <v>924</v>
      </c>
      <c r="I14953" s="6" t="s">
        <v>5221</v>
      </c>
      <c r="J14953" s="6" t="s">
        <v>14191</v>
      </c>
      <c r="K14953" s="17">
        <v>3</v>
      </c>
      <c r="L14953" s="17" t="s">
        <v>7732</v>
      </c>
      <c r="M14953" s="9"/>
      <c r="N14953" s="9"/>
      <c r="O14953" s="21"/>
      <c r="Q14953" s="29"/>
      <c r="U14953" s="17"/>
      <c r="V14953" s="2"/>
      <c r="Y14953" t="str">
        <f t="shared" si="936"/>
        <v/>
      </c>
      <c r="AA14953" t="str">
        <f t="shared" si="937"/>
        <v/>
      </c>
      <c r="AC14953" s="7"/>
      <c r="AD14953" t="s">
        <v>5221</v>
      </c>
      <c r="AE14953">
        <f t="shared" si="940"/>
        <v>0</v>
      </c>
      <c r="AG14953" s="2"/>
      <c r="AI14953" s="7"/>
    </row>
    <row r="14954" spans="1:35" ht="11" customHeight="1" outlineLevel="1" x14ac:dyDescent="0.25">
      <c r="A14954" t="s">
        <v>14181</v>
      </c>
      <c r="C14954" s="2" t="s">
        <v>12953</v>
      </c>
      <c r="D14954" s="2">
        <v>32</v>
      </c>
      <c r="E14954" s="7">
        <v>1923</v>
      </c>
      <c r="F14954" s="5" t="s">
        <v>14193</v>
      </c>
      <c r="H14954" s="5" t="s">
        <v>5571</v>
      </c>
      <c r="I14954" s="6" t="s">
        <v>5221</v>
      </c>
      <c r="J14954" s="6" t="s">
        <v>14191</v>
      </c>
      <c r="K14954" s="17">
        <v>3</v>
      </c>
      <c r="L14954" s="17" t="s">
        <v>7732</v>
      </c>
      <c r="M14954" s="9"/>
      <c r="N14954" s="9"/>
      <c r="O14954" s="21"/>
      <c r="Q14954" s="29"/>
      <c r="U14954" s="17"/>
      <c r="V14954" s="2"/>
      <c r="Y14954" t="str">
        <f t="shared" si="936"/>
        <v/>
      </c>
      <c r="AA14954" t="str">
        <f t="shared" si="937"/>
        <v/>
      </c>
      <c r="AC14954" s="7"/>
      <c r="AD14954" t="s">
        <v>5221</v>
      </c>
      <c r="AE14954">
        <f t="shared" si="940"/>
        <v>0</v>
      </c>
      <c r="AG14954" s="2"/>
      <c r="AI14954" s="7"/>
    </row>
    <row r="14955" spans="1:35" ht="11" customHeight="1" outlineLevel="1" x14ac:dyDescent="0.25">
      <c r="A14955" t="s">
        <v>14181</v>
      </c>
      <c r="C14955" s="2" t="s">
        <v>12953</v>
      </c>
      <c r="D14955" s="2">
        <v>33</v>
      </c>
      <c r="E14955" s="7">
        <v>1923</v>
      </c>
      <c r="F14955" s="5" t="s">
        <v>6855</v>
      </c>
      <c r="H14955" s="5" t="s">
        <v>3832</v>
      </c>
      <c r="I14955" s="6" t="s">
        <v>5221</v>
      </c>
      <c r="J14955" s="6" t="s">
        <v>14194</v>
      </c>
      <c r="K14955" s="17">
        <v>3</v>
      </c>
      <c r="L14955" s="17" t="s">
        <v>7730</v>
      </c>
      <c r="M14955" s="9">
        <v>2</v>
      </c>
      <c r="N14955" s="9"/>
      <c r="O14955" s="21"/>
      <c r="Q14955" s="29"/>
      <c r="U14955" s="17"/>
      <c r="V14955" s="2"/>
      <c r="Y14955" t="str">
        <f t="shared" si="936"/>
        <v/>
      </c>
      <c r="AA14955" t="str">
        <f t="shared" si="937"/>
        <v/>
      </c>
      <c r="AC14955" s="7"/>
      <c r="AD14955" t="s">
        <v>5221</v>
      </c>
      <c r="AE14955">
        <f t="shared" si="940"/>
        <v>0</v>
      </c>
      <c r="AG14955" s="2"/>
      <c r="AI14955" s="7"/>
    </row>
    <row r="14956" spans="1:35" ht="11" customHeight="1" outlineLevel="1" x14ac:dyDescent="0.25">
      <c r="A14956" t="s">
        <v>14181</v>
      </c>
      <c r="C14956" s="2" t="s">
        <v>12953</v>
      </c>
      <c r="D14956" s="2">
        <v>34</v>
      </c>
      <c r="E14956" s="7">
        <v>1923</v>
      </c>
      <c r="F14956" s="5" t="s">
        <v>5273</v>
      </c>
      <c r="H14956" s="5" t="s">
        <v>5570</v>
      </c>
      <c r="I14956" s="6" t="s">
        <v>5221</v>
      </c>
      <c r="J14956" s="6" t="s">
        <v>14194</v>
      </c>
      <c r="K14956" s="17">
        <v>3</v>
      </c>
      <c r="L14956" s="17" t="s">
        <v>7730</v>
      </c>
      <c r="M14956" s="9">
        <v>2</v>
      </c>
      <c r="N14956" s="9"/>
      <c r="O14956" s="21"/>
      <c r="Q14956" s="29"/>
      <c r="U14956" s="17"/>
      <c r="V14956" s="2"/>
      <c r="Y14956" t="str">
        <f t="shared" si="936"/>
        <v/>
      </c>
      <c r="AA14956" t="str">
        <f t="shared" si="937"/>
        <v/>
      </c>
      <c r="AC14956" s="7"/>
      <c r="AD14956" t="s">
        <v>5221</v>
      </c>
      <c r="AE14956">
        <f t="shared" si="940"/>
        <v>0</v>
      </c>
      <c r="AG14956" s="2"/>
      <c r="AI14956" s="7"/>
    </row>
    <row r="14957" spans="1:35" ht="11" customHeight="1" outlineLevel="1" x14ac:dyDescent="0.25">
      <c r="A14957" t="s">
        <v>14181</v>
      </c>
      <c r="C14957" s="2" t="s">
        <v>12953</v>
      </c>
      <c r="D14957" s="2">
        <v>35</v>
      </c>
      <c r="E14957" s="7">
        <v>1923</v>
      </c>
      <c r="F14957" s="5" t="s">
        <v>4261</v>
      </c>
      <c r="H14957" s="5" t="s">
        <v>133</v>
      </c>
      <c r="I14957" s="6" t="s">
        <v>5221</v>
      </c>
      <c r="J14957" s="6" t="s">
        <v>14194</v>
      </c>
      <c r="K14957" s="17">
        <v>3</v>
      </c>
      <c r="L14957" s="17" t="s">
        <v>7732</v>
      </c>
      <c r="M14957" s="9"/>
      <c r="N14957" s="9"/>
      <c r="O14957" s="21"/>
      <c r="Q14957" s="29"/>
      <c r="U14957" s="17"/>
      <c r="V14957" s="2"/>
      <c r="Y14957" t="str">
        <f t="shared" si="936"/>
        <v/>
      </c>
      <c r="AA14957" t="str">
        <f t="shared" si="937"/>
        <v/>
      </c>
      <c r="AC14957" s="7"/>
      <c r="AD14957" t="s">
        <v>5221</v>
      </c>
      <c r="AE14957">
        <f t="shared" si="940"/>
        <v>0</v>
      </c>
      <c r="AG14957" s="2"/>
      <c r="AI14957" s="7"/>
    </row>
    <row r="14958" spans="1:35" ht="11" customHeight="1" outlineLevel="1" collapsed="1" x14ac:dyDescent="0.25">
      <c r="A14958" t="s">
        <v>14181</v>
      </c>
      <c r="C14958" s="2" t="s">
        <v>12953</v>
      </c>
      <c r="D14958" s="2">
        <v>36</v>
      </c>
      <c r="E14958" s="7">
        <v>1923</v>
      </c>
      <c r="F14958" s="5" t="s">
        <v>3349</v>
      </c>
      <c r="H14958" s="5" t="s">
        <v>636</v>
      </c>
      <c r="I14958" s="6" t="s">
        <v>5221</v>
      </c>
      <c r="J14958" s="6" t="s">
        <v>14194</v>
      </c>
      <c r="K14958" s="17">
        <v>3</v>
      </c>
      <c r="L14958" s="17" t="s">
        <v>7732</v>
      </c>
      <c r="M14958" s="9"/>
      <c r="N14958" s="9"/>
      <c r="O14958" s="21"/>
      <c r="Q14958" s="29"/>
      <c r="U14958" s="17"/>
      <c r="V14958" s="2"/>
      <c r="Y14958" t="str">
        <f t="shared" si="936"/>
        <v/>
      </c>
      <c r="AA14958" t="str">
        <f t="shared" si="937"/>
        <v/>
      </c>
      <c r="AC14958" s="7"/>
      <c r="AD14958" t="s">
        <v>5221</v>
      </c>
      <c r="AE14958">
        <f t="shared" si="940"/>
        <v>0</v>
      </c>
      <c r="AG14958" s="2"/>
      <c r="AI14958" s="7"/>
    </row>
    <row r="14959" spans="1:35" ht="11" customHeight="1" outlineLevel="1" x14ac:dyDescent="0.25">
      <c r="A14959" t="s">
        <v>14181</v>
      </c>
      <c r="C14959" s="2" t="s">
        <v>12953</v>
      </c>
      <c r="D14959" s="2">
        <v>37</v>
      </c>
      <c r="E14959" s="7">
        <v>1923</v>
      </c>
      <c r="F14959" s="5" t="s">
        <v>2043</v>
      </c>
      <c r="H14959" s="5" t="s">
        <v>3829</v>
      </c>
      <c r="I14959" s="6" t="s">
        <v>5221</v>
      </c>
      <c r="J14959" s="6" t="s">
        <v>14194</v>
      </c>
      <c r="K14959" s="17">
        <v>3</v>
      </c>
      <c r="L14959" s="17" t="s">
        <v>7730</v>
      </c>
      <c r="M14959" s="9">
        <v>2</v>
      </c>
      <c r="N14959" s="9"/>
      <c r="O14959" s="21"/>
      <c r="Q14959" s="29"/>
      <c r="U14959" s="17"/>
      <c r="V14959" s="2"/>
      <c r="Y14959" t="str">
        <f t="shared" si="936"/>
        <v/>
      </c>
      <c r="AA14959" t="str">
        <f t="shared" si="937"/>
        <v/>
      </c>
      <c r="AC14959" s="7"/>
      <c r="AD14959" t="s">
        <v>5221</v>
      </c>
      <c r="AE14959">
        <f t="shared" si="940"/>
        <v>0</v>
      </c>
      <c r="AG14959" s="2"/>
      <c r="AI14959" s="7"/>
    </row>
    <row r="14960" spans="1:35" ht="11" customHeight="1" outlineLevel="1" x14ac:dyDescent="0.25">
      <c r="A14960" t="s">
        <v>14181</v>
      </c>
      <c r="C14960" s="2" t="s">
        <v>12953</v>
      </c>
      <c r="D14960" s="2">
        <v>38</v>
      </c>
      <c r="E14960" s="7">
        <v>1923</v>
      </c>
      <c r="F14960" s="5" t="s">
        <v>8921</v>
      </c>
      <c r="H14960" s="5" t="s">
        <v>4026</v>
      </c>
      <c r="I14960" s="6" t="s">
        <v>5221</v>
      </c>
      <c r="J14960" s="6" t="s">
        <v>14194</v>
      </c>
      <c r="K14960" s="17">
        <v>3</v>
      </c>
      <c r="L14960" s="17" t="s">
        <v>7730</v>
      </c>
      <c r="M14960" s="9">
        <v>2</v>
      </c>
      <c r="N14960" s="9"/>
      <c r="O14960" s="21"/>
      <c r="Q14960" s="29"/>
      <c r="U14960" s="17"/>
      <c r="V14960" s="2"/>
      <c r="Y14960" t="str">
        <f t="shared" si="936"/>
        <v/>
      </c>
      <c r="AA14960" t="str">
        <f t="shared" si="937"/>
        <v/>
      </c>
      <c r="AC14960" s="7"/>
      <c r="AD14960" t="s">
        <v>5221</v>
      </c>
      <c r="AE14960">
        <f t="shared" si="940"/>
        <v>0</v>
      </c>
      <c r="AG14960" s="2"/>
      <c r="AI14960" s="7"/>
    </row>
    <row r="14961" spans="1:49" ht="11" customHeight="1" outlineLevel="1" x14ac:dyDescent="0.25">
      <c r="A14961" t="s">
        <v>14181</v>
      </c>
      <c r="C14961" s="2" t="s">
        <v>12953</v>
      </c>
      <c r="D14961" s="2">
        <v>39</v>
      </c>
      <c r="E14961" s="7">
        <v>1923</v>
      </c>
      <c r="F14961" s="5" t="s">
        <v>1933</v>
      </c>
      <c r="H14961" s="5" t="s">
        <v>14195</v>
      </c>
      <c r="I14961" s="6" t="s">
        <v>5221</v>
      </c>
      <c r="J14961" s="6" t="s">
        <v>14194</v>
      </c>
      <c r="K14961" s="17">
        <v>3</v>
      </c>
      <c r="L14961" s="17" t="s">
        <v>7730</v>
      </c>
      <c r="M14961" s="9">
        <v>2</v>
      </c>
      <c r="N14961" s="9"/>
      <c r="O14961" s="21"/>
      <c r="Q14961" s="29"/>
      <c r="U14961" s="17"/>
      <c r="V14961" s="2"/>
      <c r="Y14961" t="str">
        <f t="shared" si="936"/>
        <v/>
      </c>
      <c r="AA14961" t="str">
        <f t="shared" si="937"/>
        <v/>
      </c>
      <c r="AC14961" s="7"/>
      <c r="AD14961" t="s">
        <v>5221</v>
      </c>
      <c r="AE14961">
        <f t="shared" si="940"/>
        <v>0</v>
      </c>
      <c r="AG14961" s="2"/>
      <c r="AI14961" s="7"/>
    </row>
    <row r="14962" spans="1:49" ht="11" customHeight="1" x14ac:dyDescent="0.25">
      <c r="A14962" s="4" t="s">
        <v>20030</v>
      </c>
      <c r="B14962" t="s">
        <v>20031</v>
      </c>
      <c r="C14962" s="2" t="s">
        <v>12974</v>
      </c>
      <c r="E14962" s="7"/>
      <c r="F14962" s="5"/>
      <c r="H14962" s="5"/>
      <c r="I14962" s="6"/>
      <c r="J14962" s="6"/>
      <c r="K14962" s="17"/>
      <c r="L14962" s="17"/>
      <c r="M14962" s="9"/>
      <c r="N14962" s="9">
        <f>SUM(M14963:M14964)</f>
        <v>10.5</v>
      </c>
      <c r="O14962" s="21">
        <v>1160</v>
      </c>
      <c r="P14962">
        <f>COUNTIF(L14963:L14964,"*")</f>
        <v>2</v>
      </c>
      <c r="Q14962" s="29">
        <f>P14962/O14962</f>
        <v>1.7241379310344827E-3</v>
      </c>
      <c r="R14962">
        <f>COUNTIF(L14963:L14964,"Y")+COUNTIF(L14963:L14964,"S")</f>
        <v>2</v>
      </c>
      <c r="U14962" s="17" t="s">
        <v>7730</v>
      </c>
      <c r="V14962" s="2"/>
      <c r="W14962" t="s">
        <v>18508</v>
      </c>
      <c r="Y14962" t="str">
        <f t="shared" si="936"/>
        <v/>
      </c>
      <c r="AA14962" t="str">
        <f t="shared" si="937"/>
        <v/>
      </c>
      <c r="AC14962" s="7"/>
      <c r="AF14962">
        <f>COUNTIF(AE14963:AE15347,"1")</f>
        <v>0</v>
      </c>
      <c r="AG14962" s="2"/>
      <c r="AI14962" s="7"/>
      <c r="AJ14962">
        <f>COUNTIF($K14963:$K14964,"1")-COUNTIFS($K14963:$K14964,"1",$L14963:$L14964,"V")</f>
        <v>0</v>
      </c>
      <c r="AK14962">
        <f>COUNTIFS($K14963:$K14964,"1",$L14963:$L14964,"Y")+COUNTIFS($K14963:$K14964,"1",$L14963:$L14964,"s")</f>
        <v>0</v>
      </c>
      <c r="AL14962">
        <f>COUNTIF($K14963:$K14964,"2")-COUNTIFS($K14963:$K14964,"2",$L14963:$L14964,"V")</f>
        <v>2</v>
      </c>
      <c r="AM14962">
        <f>COUNTIFS($K14963:$K14964,"2",$L14963:$L14964,"Y")+COUNTIFS($K14963:$K14964,"2",$L14963:$L14964,"s")</f>
        <v>2</v>
      </c>
      <c r="AN14962">
        <f>COUNTIF($K14963:$K14964,"3")-COUNTIFS($K14963:$K14964,"3",$L14963:$L14964,"V")</f>
        <v>0</v>
      </c>
      <c r="AO14962">
        <f>COUNTIFS($K14963:$K14964,"3",$L14963:$L14964,"Y")+COUNTIFS($K14963:$K14964,"3",$L14963:$L14964,"s")</f>
        <v>0</v>
      </c>
      <c r="AP14962">
        <f>COUNTIF($K14963:$K14964,"4")-COUNTIFS($K14963:$K14964,"4",$L14963:$L14964,"V")</f>
        <v>0</v>
      </c>
      <c r="AQ14962">
        <f>COUNTIFS($K14963:$K14964,"4",$L14963:$L14964,"Y")+COUNTIFS($K14963:$K14964,"4",$L14963:$L14964,"s")</f>
        <v>0</v>
      </c>
      <c r="AR14962">
        <f>COUNTIF($K14963:$K14964,"5")-COUNTIFS($K14963:$K14964,"5",$L14963:$L14964,"V")</f>
        <v>0</v>
      </c>
      <c r="AS14962">
        <f>COUNTIFS($K14963:$K14964,"5",$L14963:$L14964,"Y")+COUNTIFS($K14963:$K14964,"5",$L14963:$L14964,"s")</f>
        <v>0</v>
      </c>
      <c r="AT14962">
        <f>COUNTIF($K14963:$K14964,"6")-COUNTIFS($K14963:$K14964,"6",$L14963:$L14964,"V")</f>
        <v>0</v>
      </c>
      <c r="AU14962">
        <f>COUNTIFS($K14963:$K14964,"6",$L14963:$L14964,"Y")+COUNTIFS($K14963:$K14964,"6",$L14963:$L14964,"s")</f>
        <v>0</v>
      </c>
      <c r="AV14962">
        <f>COUNTIF($K14963:$K14964,"7")-COUNTIFS($K14963:$K14964,"7",$L14963:$L14964,"V")</f>
        <v>0</v>
      </c>
      <c r="AW14962">
        <f>COUNTIFS($K14963:$K14964,"7",$L14963:$L14964,"Y")+COUNTIFS($K14963:$K14964,"7",$L14963:$L14964,"s")</f>
        <v>0</v>
      </c>
    </row>
    <row r="14963" spans="1:49" ht="11" customHeight="1" outlineLevel="1" x14ac:dyDescent="0.25">
      <c r="A14963" t="s">
        <v>20029</v>
      </c>
      <c r="C14963" s="2" t="s">
        <v>12974</v>
      </c>
      <c r="D14963" s="2">
        <v>322</v>
      </c>
      <c r="E14963" s="7">
        <v>1979</v>
      </c>
      <c r="F14963" s="5" t="s">
        <v>5138</v>
      </c>
      <c r="H14963" s="5" t="s">
        <v>5398</v>
      </c>
      <c r="I14963" s="6" t="s">
        <v>13432</v>
      </c>
      <c r="J14963" s="6" t="s">
        <v>20033</v>
      </c>
      <c r="K14963" s="17">
        <v>2</v>
      </c>
      <c r="L14963" s="17" t="s">
        <v>7730</v>
      </c>
      <c r="M14963" s="9">
        <v>6.5</v>
      </c>
      <c r="N14963" s="9"/>
      <c r="O14963" s="21"/>
      <c r="Q14963" s="29"/>
      <c r="T14963">
        <v>1</v>
      </c>
      <c r="U14963" s="17"/>
      <c r="V14963" s="2"/>
      <c r="Y14963" t="str">
        <f t="shared" si="936"/>
        <v/>
      </c>
      <c r="AA14963" t="str">
        <f t="shared" si="937"/>
        <v/>
      </c>
      <c r="AC14963" s="7"/>
      <c r="AD14963" t="s">
        <v>13432</v>
      </c>
      <c r="AE14963">
        <f>COUNTIF(I14963,"*Fuji*")</f>
        <v>0</v>
      </c>
      <c r="AG14963" s="2"/>
      <c r="AH14963" t="s">
        <v>2877</v>
      </c>
      <c r="AI14963" s="7" t="s">
        <v>4610</v>
      </c>
    </row>
    <row r="14964" spans="1:49" ht="11" customHeight="1" outlineLevel="1" x14ac:dyDescent="0.25">
      <c r="A14964" t="s">
        <v>20029</v>
      </c>
      <c r="C14964" s="2" t="s">
        <v>12974</v>
      </c>
      <c r="D14964" s="2" t="s">
        <v>20032</v>
      </c>
      <c r="E14964" s="7">
        <v>1979</v>
      </c>
      <c r="F14964" s="5" t="s">
        <v>10612</v>
      </c>
      <c r="H14964" s="5" t="s">
        <v>5398</v>
      </c>
      <c r="I14964" s="6" t="s">
        <v>13432</v>
      </c>
      <c r="J14964" s="6" t="s">
        <v>20033</v>
      </c>
      <c r="K14964" s="17">
        <v>2</v>
      </c>
      <c r="L14964" s="17" t="s">
        <v>7730</v>
      </c>
      <c r="M14964" s="9">
        <v>4</v>
      </c>
      <c r="N14964" s="9"/>
      <c r="O14964" s="21"/>
      <c r="Q14964" s="29"/>
      <c r="U14964" s="17"/>
      <c r="V14964" s="2"/>
      <c r="Y14964" t="str">
        <f t="shared" si="936"/>
        <v/>
      </c>
      <c r="AA14964">
        <f t="shared" si="937"/>
        <v>1</v>
      </c>
      <c r="AC14964" s="7"/>
      <c r="AD14964" t="s">
        <v>13432</v>
      </c>
      <c r="AE14964">
        <f>COUNTIF(I14964,"*Fuji*")</f>
        <v>0</v>
      </c>
      <c r="AG14964" s="2"/>
      <c r="AH14964" t="s">
        <v>2877</v>
      </c>
      <c r="AI14964" s="7" t="s">
        <v>4610</v>
      </c>
    </row>
    <row r="14965" spans="1:49" ht="11" customHeight="1" x14ac:dyDescent="0.25">
      <c r="A14965" t="s">
        <v>12400</v>
      </c>
      <c r="B14965" t="s">
        <v>3510</v>
      </c>
      <c r="C14965" s="2" t="s">
        <v>11983</v>
      </c>
      <c r="E14965" s="7"/>
      <c r="F14965" s="5"/>
      <c r="H14965" s="5"/>
      <c r="I14965" s="6"/>
      <c r="J14965" s="6"/>
      <c r="K14965" s="17"/>
      <c r="L14965" s="17"/>
      <c r="M14965" s="9"/>
      <c r="N14965" s="9">
        <f>SUM(M14966:M15385)</f>
        <v>671.10000000000014</v>
      </c>
      <c r="O14965" s="21">
        <v>1367</v>
      </c>
      <c r="P14965">
        <f>COUNTIF(L14966:L15385,"*")</f>
        <v>420</v>
      </c>
      <c r="Q14965" s="29">
        <f>P14965/O14965</f>
        <v>0.30724213606437456</v>
      </c>
      <c r="R14965">
        <f>COUNTIF(L14966:L15385,"Y")+COUNTIF(L14966:L15385,"S")</f>
        <v>293</v>
      </c>
      <c r="U14965" s="17" t="s">
        <v>7730</v>
      </c>
      <c r="V14965" s="2"/>
      <c r="W14965" t="s">
        <v>18508</v>
      </c>
      <c r="Y14965" t="str">
        <f t="shared" ref="Y14965:Y15028" si="941">IF(COUNTIF(F14965,"*fdc*"),1,"")</f>
        <v/>
      </c>
      <c r="AA14965" t="str">
        <f t="shared" ref="AA14965:AA15028" si="942">IF(COUNTIF(F14965,"*s/s*"),1,"")</f>
        <v/>
      </c>
      <c r="AC14965" s="7"/>
      <c r="AF14965">
        <f>COUNTIF(AE14966:AE15357,"1")</f>
        <v>0</v>
      </c>
      <c r="AG14965" s="2"/>
      <c r="AI14965" s="7"/>
      <c r="AJ14965">
        <f>COUNTIF($K14966:$K15385,"1")-COUNTIFS($K14966:$K15385,"1",$L14966:$L15385,"V")</f>
        <v>48</v>
      </c>
      <c r="AK14965">
        <f>COUNTIFS($K14966:$K15385,"1",$L14966:$L15385,"Y")+COUNTIFS($K14966:$K15385,"1",$L14966:$L15385,"s")</f>
        <v>41</v>
      </c>
      <c r="AL14965">
        <f>COUNTIF($K14966:$K15385,"2")-COUNTIFS($K14966:$K15385,"2",$L14966:$L15385,"V")</f>
        <v>3</v>
      </c>
      <c r="AM14965">
        <f>COUNTIFS($K14966:$K15385,"2",$L14966:$L15385,"Y")+COUNTIFS($K14966:$K15385,"2",$L14966:$L15385,"s")</f>
        <v>3</v>
      </c>
      <c r="AN14965">
        <f>COUNTIF($K14966:$K15385,"3")-COUNTIFS($K14966:$K15385,"3",$L14966:$L15385,"V")</f>
        <v>107</v>
      </c>
      <c r="AO14965">
        <f>COUNTIFS($K14966:$K15385,"3",$L14966:$L15385,"Y")+COUNTIFS($K14966:$K15385,"3",$L14966:$L15385,"s")</f>
        <v>71</v>
      </c>
      <c r="AP14965">
        <f>COUNTIF($K14966:$K15385,"4")-COUNTIFS($K14966:$K15385,"4",$L14966:$L15385,"V")</f>
        <v>27</v>
      </c>
      <c r="AQ14965">
        <f>COUNTIFS($K14966:$K15385,"4",$L14966:$L15385,"Y")+COUNTIFS($K14966:$K15385,"4",$L14966:$L15385,"s")</f>
        <v>13</v>
      </c>
      <c r="AR14965">
        <f>COUNTIF($K14966:$K15385,"5")-COUNTIFS($K14966:$K15385,"5",$L14966:$L15385,"V")</f>
        <v>198</v>
      </c>
      <c r="AS14965">
        <f>COUNTIFS($K14966:$K15385,"5",$L14966:$L15385,"Y")+COUNTIFS($K14966:$K15385,"5",$L14966:$L15385,"s")</f>
        <v>139</v>
      </c>
      <c r="AT14965">
        <f>COUNTIF($K14966:$K15385,"6")-COUNTIFS($K14966:$K15385,"6",$L14966:$L15385,"V")</f>
        <v>33</v>
      </c>
      <c r="AU14965">
        <f>COUNTIFS($K14966:$K15385,"6",$L14966:$L15385,"Y")+COUNTIFS($K14966:$K15385,"6",$L14966:$L15385,"s")</f>
        <v>22</v>
      </c>
      <c r="AV14965">
        <f>COUNTIF($K14966:$K15385,"7")-COUNTIFS($K14966:$K15385,"7",$L14966:$L15385,"V")</f>
        <v>4</v>
      </c>
      <c r="AW14965">
        <f>COUNTIFS($K14966:$K15385,"7",$L14966:$L15385,"Y")+COUNTIFS($K14966:$K15385,"7",$L14966:$L15385,"s")</f>
        <v>4</v>
      </c>
    </row>
    <row r="14966" spans="1:49" ht="11" customHeight="1" outlineLevel="1" x14ac:dyDescent="0.25">
      <c r="A14966" t="s">
        <v>2875</v>
      </c>
      <c r="C14966" s="2" t="s">
        <v>11983</v>
      </c>
      <c r="D14966" s="2">
        <v>1</v>
      </c>
      <c r="E14966" s="7">
        <v>1952</v>
      </c>
      <c r="F14966" s="5" t="s">
        <v>1530</v>
      </c>
      <c r="H14966" s="5" t="s">
        <v>2876</v>
      </c>
      <c r="I14966" s="6" t="s">
        <v>5081</v>
      </c>
      <c r="J14966" s="6" t="s">
        <v>12182</v>
      </c>
      <c r="K14966" s="17">
        <v>5</v>
      </c>
      <c r="L14966" s="17" t="s">
        <v>7730</v>
      </c>
      <c r="M14966" s="9">
        <v>4.9000000000000004</v>
      </c>
      <c r="N14966" s="9"/>
      <c r="O14966" s="21"/>
      <c r="Q14966" s="29"/>
      <c r="U14966" s="17"/>
      <c r="V14966" s="2">
        <v>1</v>
      </c>
      <c r="Y14966" t="str">
        <f t="shared" si="941"/>
        <v/>
      </c>
      <c r="AA14966" t="str">
        <f t="shared" si="942"/>
        <v/>
      </c>
      <c r="AC14966" s="7"/>
      <c r="AD14966" t="s">
        <v>5081</v>
      </c>
      <c r="AE14966">
        <f t="shared" ref="AE14966:AE15029" si="943">COUNTIF(I14966,"*Fuji*")</f>
        <v>0</v>
      </c>
      <c r="AG14966" s="2"/>
      <c r="AH14966" t="s">
        <v>2877</v>
      </c>
      <c r="AI14966" s="7" t="s">
        <v>4610</v>
      </c>
    </row>
    <row r="14967" spans="1:49" ht="11" customHeight="1" outlineLevel="1" x14ac:dyDescent="0.25">
      <c r="A14967" t="s">
        <v>2875</v>
      </c>
      <c r="C14967" s="2" t="s">
        <v>11983</v>
      </c>
      <c r="D14967" s="2">
        <v>2</v>
      </c>
      <c r="E14967" s="7">
        <v>1952</v>
      </c>
      <c r="F14967" s="5" t="s">
        <v>1099</v>
      </c>
      <c r="H14967" s="5" t="s">
        <v>3869</v>
      </c>
      <c r="I14967" s="6" t="s">
        <v>5081</v>
      </c>
      <c r="J14967" s="6" t="s">
        <v>12182</v>
      </c>
      <c r="K14967" s="17">
        <v>5</v>
      </c>
      <c r="L14967" s="17" t="s">
        <v>7730</v>
      </c>
      <c r="M14967" s="9">
        <v>4.9000000000000004</v>
      </c>
      <c r="N14967" s="9"/>
      <c r="O14967" s="21"/>
      <c r="Q14967" s="29"/>
      <c r="U14967" s="17"/>
      <c r="V14967" s="2">
        <v>2</v>
      </c>
      <c r="Y14967" t="str">
        <f t="shared" si="941"/>
        <v/>
      </c>
      <c r="AA14967" t="str">
        <f t="shared" si="942"/>
        <v/>
      </c>
      <c r="AC14967" s="7"/>
      <c r="AD14967" t="s">
        <v>5081</v>
      </c>
      <c r="AE14967">
        <f t="shared" si="943"/>
        <v>0</v>
      </c>
      <c r="AG14967" s="2"/>
      <c r="AH14967" t="s">
        <v>2877</v>
      </c>
      <c r="AI14967" s="7" t="s">
        <v>4610</v>
      </c>
    </row>
    <row r="14968" spans="1:49" ht="11" customHeight="1" outlineLevel="1" x14ac:dyDescent="0.25">
      <c r="A14968" t="s">
        <v>2875</v>
      </c>
      <c r="C14968" s="2" t="s">
        <v>11983</v>
      </c>
      <c r="D14968" s="2">
        <v>3</v>
      </c>
      <c r="E14968" s="7">
        <v>1952</v>
      </c>
      <c r="F14968" s="5" t="s">
        <v>1101</v>
      </c>
      <c r="H14968" s="5" t="s">
        <v>5237</v>
      </c>
      <c r="I14968" s="6" t="s">
        <v>5081</v>
      </c>
      <c r="J14968" s="6" t="s">
        <v>12182</v>
      </c>
      <c r="K14968" s="17">
        <v>5</v>
      </c>
      <c r="L14968" s="17" t="s">
        <v>7730</v>
      </c>
      <c r="M14968" s="9">
        <v>4.9000000000000004</v>
      </c>
      <c r="N14968" s="9"/>
      <c r="O14968" s="21"/>
      <c r="Q14968" s="29"/>
      <c r="U14968" s="17"/>
      <c r="V14968" s="2">
        <v>3</v>
      </c>
      <c r="Y14968" t="str">
        <f t="shared" si="941"/>
        <v/>
      </c>
      <c r="AA14968" t="str">
        <f t="shared" si="942"/>
        <v/>
      </c>
      <c r="AC14968" s="7"/>
      <c r="AD14968" t="s">
        <v>5081</v>
      </c>
      <c r="AE14968">
        <f t="shared" si="943"/>
        <v>0</v>
      </c>
      <c r="AG14968" s="2"/>
      <c r="AH14968" t="s">
        <v>2877</v>
      </c>
      <c r="AI14968" s="7" t="s">
        <v>4610</v>
      </c>
    </row>
    <row r="14969" spans="1:49" ht="11" customHeight="1" outlineLevel="1" x14ac:dyDescent="0.25">
      <c r="A14969" t="s">
        <v>2875</v>
      </c>
      <c r="C14969" s="2" t="s">
        <v>11983</v>
      </c>
      <c r="D14969" s="2">
        <v>4</v>
      </c>
      <c r="E14969" s="7">
        <v>1952</v>
      </c>
      <c r="F14969" s="5" t="s">
        <v>637</v>
      </c>
      <c r="H14969" s="5" t="s">
        <v>4911</v>
      </c>
      <c r="I14969" s="6" t="s">
        <v>5081</v>
      </c>
      <c r="J14969" s="6" t="s">
        <v>12182</v>
      </c>
      <c r="K14969" s="17">
        <v>5</v>
      </c>
      <c r="L14969" s="17" t="s">
        <v>7730</v>
      </c>
      <c r="M14969" s="9">
        <v>4.9000000000000004</v>
      </c>
      <c r="N14969" s="9"/>
      <c r="O14969" s="21"/>
      <c r="Q14969" s="29"/>
      <c r="U14969" s="17"/>
      <c r="V14969" s="2">
        <v>4</v>
      </c>
      <c r="Y14969" t="str">
        <f t="shared" si="941"/>
        <v/>
      </c>
      <c r="AA14969" t="str">
        <f t="shared" si="942"/>
        <v/>
      </c>
      <c r="AC14969" s="7"/>
      <c r="AD14969" t="s">
        <v>5081</v>
      </c>
      <c r="AE14969">
        <f t="shared" si="943"/>
        <v>0</v>
      </c>
      <c r="AG14969" s="2"/>
      <c r="AH14969" t="s">
        <v>2877</v>
      </c>
      <c r="AI14969" s="7" t="s">
        <v>4610</v>
      </c>
    </row>
    <row r="14970" spans="1:49" ht="11" customHeight="1" outlineLevel="1" x14ac:dyDescent="0.25">
      <c r="A14970" t="s">
        <v>2875</v>
      </c>
      <c r="C14970" s="2" t="s">
        <v>11983</v>
      </c>
      <c r="D14970" s="2">
        <v>5</v>
      </c>
      <c r="E14970" s="7">
        <v>1952</v>
      </c>
      <c r="F14970" s="5" t="s">
        <v>1104</v>
      </c>
      <c r="H14970" s="5" t="s">
        <v>3873</v>
      </c>
      <c r="I14970" s="6" t="s">
        <v>5081</v>
      </c>
      <c r="J14970" s="6" t="s">
        <v>12182</v>
      </c>
      <c r="K14970" s="17">
        <v>5</v>
      </c>
      <c r="L14970" s="17" t="s">
        <v>7730</v>
      </c>
      <c r="M14970" s="9">
        <v>4.9000000000000004</v>
      </c>
      <c r="N14970" s="9"/>
      <c r="O14970" s="21"/>
      <c r="Q14970" s="29"/>
      <c r="U14970" s="17"/>
      <c r="V14970" s="2">
        <v>5</v>
      </c>
      <c r="Y14970" t="str">
        <f t="shared" si="941"/>
        <v/>
      </c>
      <c r="AA14970" t="str">
        <f t="shared" si="942"/>
        <v/>
      </c>
      <c r="AC14970" s="7"/>
      <c r="AD14970" t="s">
        <v>5081</v>
      </c>
      <c r="AE14970">
        <f t="shared" si="943"/>
        <v>0</v>
      </c>
      <c r="AG14970" s="2"/>
      <c r="AH14970" t="s">
        <v>2877</v>
      </c>
      <c r="AI14970" s="7" t="s">
        <v>4922</v>
      </c>
    </row>
    <row r="14971" spans="1:49" ht="11" customHeight="1" outlineLevel="1" x14ac:dyDescent="0.25">
      <c r="A14971" t="s">
        <v>2875</v>
      </c>
      <c r="C14971" s="2" t="s">
        <v>11983</v>
      </c>
      <c r="D14971" s="2">
        <v>6</v>
      </c>
      <c r="E14971" s="7">
        <v>1952</v>
      </c>
      <c r="F14971" s="5" t="s">
        <v>4880</v>
      </c>
      <c r="H14971" s="5" t="s">
        <v>2290</v>
      </c>
      <c r="I14971" s="6" t="s">
        <v>5081</v>
      </c>
      <c r="J14971" s="6" t="s">
        <v>12182</v>
      </c>
      <c r="K14971" s="17">
        <v>5</v>
      </c>
      <c r="L14971" s="17" t="s">
        <v>7730</v>
      </c>
      <c r="M14971" s="9">
        <v>4.9000000000000004</v>
      </c>
      <c r="N14971" s="9"/>
      <c r="O14971" s="21"/>
      <c r="Q14971" s="29"/>
      <c r="U14971" s="17"/>
      <c r="V14971" s="2">
        <v>6</v>
      </c>
      <c r="Y14971" t="str">
        <f t="shared" si="941"/>
        <v/>
      </c>
      <c r="AA14971" t="str">
        <f t="shared" si="942"/>
        <v/>
      </c>
      <c r="AC14971" s="7"/>
      <c r="AD14971" t="s">
        <v>5081</v>
      </c>
      <c r="AE14971">
        <f t="shared" si="943"/>
        <v>0</v>
      </c>
      <c r="AG14971" s="2"/>
      <c r="AH14971" t="s">
        <v>2877</v>
      </c>
      <c r="AI14971" s="7" t="s">
        <v>4610</v>
      </c>
    </row>
    <row r="14972" spans="1:49" ht="11" customHeight="1" outlineLevel="1" x14ac:dyDescent="0.25">
      <c r="A14972" t="s">
        <v>2875</v>
      </c>
      <c r="C14972" s="2" t="s">
        <v>11983</v>
      </c>
      <c r="D14972" s="2">
        <v>7</v>
      </c>
      <c r="E14972" s="7">
        <v>1952</v>
      </c>
      <c r="F14972" s="5" t="s">
        <v>1107</v>
      </c>
      <c r="H14972" s="5" t="s">
        <v>2878</v>
      </c>
      <c r="I14972" s="6" t="s">
        <v>5081</v>
      </c>
      <c r="J14972" s="6" t="s">
        <v>12182</v>
      </c>
      <c r="K14972" s="17">
        <v>5</v>
      </c>
      <c r="L14972" s="17" t="s">
        <v>7730</v>
      </c>
      <c r="M14972" s="9">
        <v>4.9000000000000004</v>
      </c>
      <c r="N14972" s="9"/>
      <c r="O14972" s="21"/>
      <c r="Q14972" s="29"/>
      <c r="U14972" s="17"/>
      <c r="V14972" s="2">
        <v>7</v>
      </c>
      <c r="Y14972" t="str">
        <f t="shared" si="941"/>
        <v/>
      </c>
      <c r="AA14972" t="str">
        <f t="shared" si="942"/>
        <v/>
      </c>
      <c r="AC14972" s="7"/>
      <c r="AD14972" t="s">
        <v>5081</v>
      </c>
      <c r="AE14972">
        <f t="shared" si="943"/>
        <v>0</v>
      </c>
      <c r="AG14972" s="2"/>
      <c r="AH14972" t="s">
        <v>2877</v>
      </c>
      <c r="AI14972" s="7" t="s">
        <v>4922</v>
      </c>
    </row>
    <row r="14973" spans="1:49" ht="11" customHeight="1" outlineLevel="1" x14ac:dyDescent="0.25">
      <c r="A14973" t="s">
        <v>2875</v>
      </c>
      <c r="C14973" s="2" t="s">
        <v>11983</v>
      </c>
      <c r="D14973" s="2">
        <v>8</v>
      </c>
      <c r="E14973" s="7">
        <v>1952</v>
      </c>
      <c r="F14973" s="5" t="s">
        <v>1109</v>
      </c>
      <c r="H14973" s="5" t="s">
        <v>3874</v>
      </c>
      <c r="I14973" s="6" t="s">
        <v>5081</v>
      </c>
      <c r="J14973" s="6" t="s">
        <v>12182</v>
      </c>
      <c r="K14973" s="17">
        <v>5</v>
      </c>
      <c r="L14973" s="17" t="s">
        <v>7730</v>
      </c>
      <c r="M14973" s="9">
        <v>4.9000000000000004</v>
      </c>
      <c r="N14973" s="9"/>
      <c r="O14973" s="21"/>
      <c r="Q14973" s="29"/>
      <c r="U14973" s="17"/>
      <c r="V14973" s="2">
        <v>8</v>
      </c>
      <c r="Y14973" t="str">
        <f t="shared" si="941"/>
        <v/>
      </c>
      <c r="AA14973" t="str">
        <f t="shared" si="942"/>
        <v/>
      </c>
      <c r="AC14973" s="7"/>
      <c r="AD14973" t="s">
        <v>5081</v>
      </c>
      <c r="AE14973">
        <f t="shared" si="943"/>
        <v>0</v>
      </c>
      <c r="AG14973" s="2"/>
      <c r="AH14973" t="s">
        <v>2877</v>
      </c>
      <c r="AI14973" s="7" t="s">
        <v>4922</v>
      </c>
    </row>
    <row r="14974" spans="1:49" ht="11" customHeight="1" outlineLevel="1" x14ac:dyDescent="0.25">
      <c r="A14974" t="s">
        <v>2875</v>
      </c>
      <c r="C14974" s="2" t="s">
        <v>11983</v>
      </c>
      <c r="D14974" s="2">
        <v>9</v>
      </c>
      <c r="E14974" s="7">
        <v>1952</v>
      </c>
      <c r="F14974" s="5" t="s">
        <v>4616</v>
      </c>
      <c r="H14974" s="5" t="s">
        <v>5796</v>
      </c>
      <c r="I14974" s="6" t="s">
        <v>5081</v>
      </c>
      <c r="J14974" s="6" t="s">
        <v>12182</v>
      </c>
      <c r="K14974" s="17">
        <v>5</v>
      </c>
      <c r="L14974" s="17" t="s">
        <v>7730</v>
      </c>
      <c r="M14974" s="9">
        <v>4.9000000000000004</v>
      </c>
      <c r="N14974" s="9"/>
      <c r="O14974" s="21"/>
      <c r="Q14974" s="29"/>
      <c r="U14974" s="17"/>
      <c r="V14974" s="2">
        <v>9</v>
      </c>
      <c r="Y14974" t="str">
        <f t="shared" si="941"/>
        <v/>
      </c>
      <c r="AA14974" t="str">
        <f t="shared" si="942"/>
        <v/>
      </c>
      <c r="AC14974" s="7"/>
      <c r="AD14974" t="s">
        <v>5081</v>
      </c>
      <c r="AE14974">
        <f t="shared" si="943"/>
        <v>0</v>
      </c>
      <c r="AG14974" s="2"/>
      <c r="AH14974" t="s">
        <v>2877</v>
      </c>
      <c r="AI14974" s="7" t="s">
        <v>4922</v>
      </c>
    </row>
    <row r="14975" spans="1:49" ht="11" customHeight="1" outlineLevel="1" x14ac:dyDescent="0.25">
      <c r="A14975" t="s">
        <v>2875</v>
      </c>
      <c r="C14975" s="2" t="s">
        <v>11983</v>
      </c>
      <c r="D14975" s="2">
        <v>10</v>
      </c>
      <c r="E14975" s="7">
        <v>1952</v>
      </c>
      <c r="F14975" s="5" t="s">
        <v>2879</v>
      </c>
      <c r="H14975" s="5" t="s">
        <v>3875</v>
      </c>
      <c r="I14975" s="6" t="s">
        <v>5081</v>
      </c>
      <c r="J14975" s="6" t="s">
        <v>12182</v>
      </c>
      <c r="K14975" s="17">
        <v>5</v>
      </c>
      <c r="L14975" s="17" t="s">
        <v>7730</v>
      </c>
      <c r="M14975" s="9">
        <v>4.9000000000000004</v>
      </c>
      <c r="N14975" s="9"/>
      <c r="O14975" s="21"/>
      <c r="Q14975" s="29"/>
      <c r="U14975" s="17"/>
      <c r="V14975" s="2">
        <v>10</v>
      </c>
      <c r="Y14975" t="str">
        <f t="shared" si="941"/>
        <v/>
      </c>
      <c r="AA14975" t="str">
        <f t="shared" si="942"/>
        <v/>
      </c>
      <c r="AC14975" s="7"/>
      <c r="AD14975" t="s">
        <v>5081</v>
      </c>
      <c r="AE14975">
        <f t="shared" si="943"/>
        <v>0</v>
      </c>
      <c r="AG14975" s="2"/>
      <c r="AH14975" t="s">
        <v>2877</v>
      </c>
      <c r="AI14975" s="7" t="s">
        <v>4620</v>
      </c>
    </row>
    <row r="14976" spans="1:49" ht="11" customHeight="1" outlineLevel="1" x14ac:dyDescent="0.25">
      <c r="A14976" t="s">
        <v>2875</v>
      </c>
      <c r="C14976" s="2" t="s">
        <v>11983</v>
      </c>
      <c r="D14976" s="2">
        <v>11</v>
      </c>
      <c r="E14976" s="7">
        <v>1952</v>
      </c>
      <c r="F14976" s="5" t="s">
        <v>4611</v>
      </c>
      <c r="H14976" s="5" t="s">
        <v>1658</v>
      </c>
      <c r="I14976" s="6" t="s">
        <v>5081</v>
      </c>
      <c r="J14976" s="6" t="s">
        <v>12182</v>
      </c>
      <c r="K14976" s="17">
        <v>5</v>
      </c>
      <c r="L14976" s="17" t="s">
        <v>7730</v>
      </c>
      <c r="M14976" s="9">
        <v>4.9000000000000004</v>
      </c>
      <c r="N14976" s="9"/>
      <c r="O14976" s="21"/>
      <c r="Q14976" s="29"/>
      <c r="U14976" s="17"/>
      <c r="V14976" s="2">
        <v>11</v>
      </c>
      <c r="Y14976" t="str">
        <f t="shared" si="941"/>
        <v/>
      </c>
      <c r="AA14976" t="str">
        <f t="shared" si="942"/>
        <v/>
      </c>
      <c r="AC14976" s="7"/>
      <c r="AD14976" t="s">
        <v>5081</v>
      </c>
      <c r="AE14976">
        <f t="shared" si="943"/>
        <v>0</v>
      </c>
      <c r="AG14976" s="2"/>
      <c r="AH14976" t="s">
        <v>2877</v>
      </c>
      <c r="AI14976" s="7" t="s">
        <v>4620</v>
      </c>
    </row>
    <row r="14977" spans="1:35" ht="11" customHeight="1" outlineLevel="1" x14ac:dyDescent="0.25">
      <c r="A14977" t="s">
        <v>2875</v>
      </c>
      <c r="C14977" s="2" t="s">
        <v>11983</v>
      </c>
      <c r="D14977" s="2">
        <v>12</v>
      </c>
      <c r="E14977" s="7">
        <v>1952</v>
      </c>
      <c r="F14977" s="5" t="s">
        <v>4367</v>
      </c>
      <c r="H14977" s="5" t="s">
        <v>1644</v>
      </c>
      <c r="I14977" s="6" t="s">
        <v>5081</v>
      </c>
      <c r="J14977" s="6" t="s">
        <v>12182</v>
      </c>
      <c r="K14977" s="17">
        <v>5</v>
      </c>
      <c r="L14977" s="17" t="s">
        <v>7730</v>
      </c>
      <c r="M14977" s="9">
        <v>4.9000000000000004</v>
      </c>
      <c r="N14977" s="9"/>
      <c r="O14977" s="21"/>
      <c r="Q14977" s="29"/>
      <c r="U14977" s="17"/>
      <c r="V14977" s="2">
        <v>12</v>
      </c>
      <c r="Y14977" t="str">
        <f t="shared" si="941"/>
        <v/>
      </c>
      <c r="AA14977" t="str">
        <f t="shared" si="942"/>
        <v/>
      </c>
      <c r="AC14977" s="7"/>
      <c r="AD14977" t="s">
        <v>5081</v>
      </c>
      <c r="AE14977">
        <f t="shared" si="943"/>
        <v>0</v>
      </c>
      <c r="AG14977" s="2"/>
      <c r="AH14977" t="s">
        <v>2877</v>
      </c>
      <c r="AI14977" s="7" t="s">
        <v>4620</v>
      </c>
    </row>
    <row r="14978" spans="1:35" ht="11" customHeight="1" outlineLevel="1" x14ac:dyDescent="0.25">
      <c r="A14978" t="s">
        <v>2875</v>
      </c>
      <c r="C14978" s="2" t="s">
        <v>11983</v>
      </c>
      <c r="D14978" s="2">
        <v>20</v>
      </c>
      <c r="E14978" s="7">
        <v>1954</v>
      </c>
      <c r="F14978" s="5" t="s">
        <v>4880</v>
      </c>
      <c r="H14978" s="5" t="s">
        <v>2880</v>
      </c>
      <c r="I14978" s="6" t="s">
        <v>2881</v>
      </c>
      <c r="J14978" s="6" t="s">
        <v>12184</v>
      </c>
      <c r="K14978" s="17">
        <v>1</v>
      </c>
      <c r="L14978" s="17" t="s">
        <v>7730</v>
      </c>
      <c r="M14978" s="9">
        <v>1</v>
      </c>
      <c r="N14978" s="9"/>
      <c r="O14978" s="21"/>
      <c r="Q14978" s="29"/>
      <c r="S14978">
        <v>1</v>
      </c>
      <c r="T14978">
        <v>1</v>
      </c>
      <c r="U14978" s="17"/>
      <c r="V14978" s="2">
        <v>20</v>
      </c>
      <c r="Y14978" t="str">
        <f t="shared" si="941"/>
        <v/>
      </c>
      <c r="AA14978" t="str">
        <f t="shared" si="942"/>
        <v/>
      </c>
      <c r="AC14978" s="7"/>
      <c r="AD14978" t="s">
        <v>2881</v>
      </c>
      <c r="AE14978">
        <f t="shared" si="943"/>
        <v>0</v>
      </c>
      <c r="AG14978" s="2"/>
      <c r="AH14978" t="s">
        <v>2877</v>
      </c>
      <c r="AI14978" s="7" t="s">
        <v>4610</v>
      </c>
    </row>
    <row r="14979" spans="1:35" ht="11" customHeight="1" outlineLevel="1" x14ac:dyDescent="0.25">
      <c r="A14979" t="s">
        <v>2875</v>
      </c>
      <c r="C14979" s="2" t="s">
        <v>11983</v>
      </c>
      <c r="D14979" s="2">
        <v>22</v>
      </c>
      <c r="E14979" s="7">
        <v>1954</v>
      </c>
      <c r="F14979" s="5" t="s">
        <v>1107</v>
      </c>
      <c r="H14979" s="5" t="s">
        <v>12183</v>
      </c>
      <c r="I14979" s="6" t="s">
        <v>11705</v>
      </c>
      <c r="J14979" s="6" t="s">
        <v>12184</v>
      </c>
      <c r="K14979" s="17">
        <v>5</v>
      </c>
      <c r="L14979" s="17" t="s">
        <v>7730</v>
      </c>
      <c r="M14979" s="9">
        <v>1.3</v>
      </c>
      <c r="N14979" s="9"/>
      <c r="O14979" s="21"/>
      <c r="Q14979" s="29"/>
      <c r="U14979" s="17"/>
      <c r="V14979" s="2"/>
      <c r="Y14979" t="str">
        <f t="shared" si="941"/>
        <v/>
      </c>
      <c r="AA14979" t="str">
        <f t="shared" si="942"/>
        <v/>
      </c>
      <c r="AC14979" s="7"/>
      <c r="AD14979" t="s">
        <v>11705</v>
      </c>
      <c r="AE14979">
        <f t="shared" si="943"/>
        <v>0</v>
      </c>
      <c r="AG14979" s="2"/>
      <c r="AI14979" s="7"/>
    </row>
    <row r="14980" spans="1:35" ht="11" customHeight="1" outlineLevel="1" x14ac:dyDescent="0.25">
      <c r="A14980" t="s">
        <v>2875</v>
      </c>
      <c r="C14980" s="2" t="s">
        <v>11983</v>
      </c>
      <c r="D14980" s="2">
        <v>23</v>
      </c>
      <c r="E14980" s="7">
        <v>1954</v>
      </c>
      <c r="F14980" s="5" t="s">
        <v>3761</v>
      </c>
      <c r="H14980" s="5" t="s">
        <v>573</v>
      </c>
      <c r="I14980" s="6" t="s">
        <v>2741</v>
      </c>
      <c r="J14980" s="6" t="s">
        <v>12184</v>
      </c>
      <c r="K14980" s="17">
        <v>1</v>
      </c>
      <c r="L14980" s="17" t="s">
        <v>7730</v>
      </c>
      <c r="M14980" s="9">
        <v>1</v>
      </c>
      <c r="N14980" s="9"/>
      <c r="O14980" s="21"/>
      <c r="Q14980" s="29"/>
      <c r="U14980" s="17"/>
      <c r="V14980" s="2">
        <v>23</v>
      </c>
      <c r="Y14980" t="str">
        <f t="shared" si="941"/>
        <v/>
      </c>
      <c r="AA14980" t="str">
        <f t="shared" si="942"/>
        <v/>
      </c>
      <c r="AC14980" s="7"/>
      <c r="AD14980" t="s">
        <v>2741</v>
      </c>
      <c r="AE14980">
        <f t="shared" si="943"/>
        <v>0</v>
      </c>
      <c r="AG14980" s="2"/>
      <c r="AH14980" t="s">
        <v>2877</v>
      </c>
      <c r="AI14980" s="7" t="s">
        <v>4610</v>
      </c>
    </row>
    <row r="14981" spans="1:35" ht="11" customHeight="1" outlineLevel="1" x14ac:dyDescent="0.25">
      <c r="A14981" t="s">
        <v>2875</v>
      </c>
      <c r="C14981" s="2" t="s">
        <v>11983</v>
      </c>
      <c r="D14981" s="2">
        <v>25</v>
      </c>
      <c r="E14981" s="7">
        <v>1954</v>
      </c>
      <c r="F14981" s="5" t="s">
        <v>2879</v>
      </c>
      <c r="H14981" s="5" t="s">
        <v>1614</v>
      </c>
      <c r="I14981" s="6" t="s">
        <v>1615</v>
      </c>
      <c r="J14981" s="6" t="s">
        <v>12184</v>
      </c>
      <c r="K14981" s="17">
        <v>3</v>
      </c>
      <c r="L14981" s="17" t="s">
        <v>7732</v>
      </c>
      <c r="M14981" s="9"/>
      <c r="N14981" s="9"/>
      <c r="O14981" s="21"/>
      <c r="Q14981" s="29"/>
      <c r="U14981" s="17"/>
      <c r="V14981" s="2">
        <v>25</v>
      </c>
      <c r="Y14981" t="str">
        <f t="shared" si="941"/>
        <v/>
      </c>
      <c r="AA14981" t="str">
        <f t="shared" si="942"/>
        <v/>
      </c>
      <c r="AC14981" s="7"/>
      <c r="AD14981" t="s">
        <v>1615</v>
      </c>
      <c r="AE14981">
        <f t="shared" si="943"/>
        <v>0</v>
      </c>
      <c r="AG14981" s="2"/>
      <c r="AH14981" t="s">
        <v>2877</v>
      </c>
      <c r="AI14981" s="7" t="s">
        <v>4620</v>
      </c>
    </row>
    <row r="14982" spans="1:35" ht="11" customHeight="1" outlineLevel="1" x14ac:dyDescent="0.25">
      <c r="A14982" t="s">
        <v>2875</v>
      </c>
      <c r="C14982" s="2" t="s">
        <v>11983</v>
      </c>
      <c r="D14982" s="2">
        <v>93</v>
      </c>
      <c r="E14982" s="7">
        <v>1966</v>
      </c>
      <c r="F14982" s="5" t="s">
        <v>1104</v>
      </c>
      <c r="H14982" s="5" t="s">
        <v>5398</v>
      </c>
      <c r="I14982" s="6" t="s">
        <v>2881</v>
      </c>
      <c r="J14982" s="6" t="s">
        <v>12185</v>
      </c>
      <c r="K14982" s="17">
        <v>3</v>
      </c>
      <c r="L14982" s="17" t="s">
        <v>7730</v>
      </c>
      <c r="M14982" s="9">
        <v>1</v>
      </c>
      <c r="N14982" s="9"/>
      <c r="O14982" s="21"/>
      <c r="Q14982" s="29"/>
      <c r="U14982" s="17"/>
      <c r="V14982" s="2"/>
      <c r="Y14982" t="str">
        <f t="shared" si="941"/>
        <v/>
      </c>
      <c r="AA14982" t="str">
        <f t="shared" si="942"/>
        <v/>
      </c>
      <c r="AC14982" s="7"/>
      <c r="AD14982" t="s">
        <v>2881</v>
      </c>
      <c r="AE14982">
        <f t="shared" si="943"/>
        <v>0</v>
      </c>
      <c r="AG14982" s="2"/>
      <c r="AI14982" s="7"/>
    </row>
    <row r="14983" spans="1:35" ht="11" customHeight="1" outlineLevel="1" x14ac:dyDescent="0.25">
      <c r="A14983" t="s">
        <v>2875</v>
      </c>
      <c r="C14983" s="2" t="s">
        <v>11983</v>
      </c>
      <c r="D14983" s="2">
        <v>94</v>
      </c>
      <c r="E14983" s="7">
        <v>1966</v>
      </c>
      <c r="F14983" s="5" t="s">
        <v>1107</v>
      </c>
      <c r="H14983" s="5" t="s">
        <v>5398</v>
      </c>
      <c r="I14983" s="6" t="s">
        <v>2881</v>
      </c>
      <c r="J14983" s="6" t="s">
        <v>12185</v>
      </c>
      <c r="K14983" s="17">
        <v>3</v>
      </c>
      <c r="L14983" s="17" t="s">
        <v>7730</v>
      </c>
      <c r="M14983" s="9">
        <v>1</v>
      </c>
      <c r="N14983" s="9"/>
      <c r="O14983" s="21"/>
      <c r="Q14983" s="29"/>
      <c r="U14983" s="17"/>
      <c r="V14983" s="2"/>
      <c r="Y14983" t="str">
        <f t="shared" si="941"/>
        <v/>
      </c>
      <c r="AA14983" t="str">
        <f t="shared" si="942"/>
        <v/>
      </c>
      <c r="AC14983" s="7"/>
      <c r="AD14983" t="s">
        <v>2881</v>
      </c>
      <c r="AE14983">
        <f t="shared" si="943"/>
        <v>0</v>
      </c>
      <c r="AG14983" s="2"/>
      <c r="AI14983" s="7"/>
    </row>
    <row r="14984" spans="1:35" ht="11" customHeight="1" outlineLevel="1" x14ac:dyDescent="0.25">
      <c r="A14984" t="s">
        <v>2875</v>
      </c>
      <c r="C14984" s="2" t="s">
        <v>11983</v>
      </c>
      <c r="D14984" s="2">
        <v>95</v>
      </c>
      <c r="E14984" s="7">
        <v>1966</v>
      </c>
      <c r="F14984" s="5" t="s">
        <v>2882</v>
      </c>
      <c r="H14984" s="5" t="s">
        <v>5398</v>
      </c>
      <c r="I14984" s="6" t="s">
        <v>2881</v>
      </c>
      <c r="J14984" s="6" t="s">
        <v>12185</v>
      </c>
      <c r="K14984" s="17">
        <v>3</v>
      </c>
      <c r="L14984" s="17" t="s">
        <v>7730</v>
      </c>
      <c r="M14984" s="9">
        <v>1</v>
      </c>
      <c r="N14984" s="9"/>
      <c r="O14984" s="21"/>
      <c r="Q14984" s="29"/>
      <c r="U14984" s="17"/>
      <c r="V14984" s="2"/>
      <c r="Y14984" t="str">
        <f t="shared" si="941"/>
        <v/>
      </c>
      <c r="AA14984" t="str">
        <f t="shared" si="942"/>
        <v/>
      </c>
      <c r="AC14984" s="7"/>
      <c r="AD14984" t="s">
        <v>2881</v>
      </c>
      <c r="AE14984">
        <f t="shared" si="943"/>
        <v>0</v>
      </c>
      <c r="AG14984" s="2"/>
      <c r="AI14984" s="7"/>
    </row>
    <row r="14985" spans="1:35" ht="11" customHeight="1" outlineLevel="1" x14ac:dyDescent="0.25">
      <c r="A14985" t="s">
        <v>2875</v>
      </c>
      <c r="C14985" s="2" t="s">
        <v>11983</v>
      </c>
      <c r="D14985" s="2">
        <v>96</v>
      </c>
      <c r="E14985" s="7">
        <v>1966</v>
      </c>
      <c r="F14985" s="5" t="s">
        <v>2879</v>
      </c>
      <c r="H14985" s="5" t="s">
        <v>5398</v>
      </c>
      <c r="I14985" s="6" t="s">
        <v>2881</v>
      </c>
      <c r="J14985" s="6" t="s">
        <v>12185</v>
      </c>
      <c r="K14985" s="17">
        <v>3</v>
      </c>
      <c r="L14985" s="17" t="s">
        <v>7730</v>
      </c>
      <c r="M14985" s="9">
        <v>0.5</v>
      </c>
      <c r="N14985" s="9"/>
      <c r="O14985" s="21"/>
      <c r="Q14985" s="29"/>
      <c r="U14985" s="17"/>
      <c r="V14985" s="2"/>
      <c r="Y14985" t="str">
        <f t="shared" si="941"/>
        <v/>
      </c>
      <c r="AA14985" t="str">
        <f t="shared" si="942"/>
        <v/>
      </c>
      <c r="AC14985" s="7"/>
      <c r="AD14985" t="s">
        <v>2881</v>
      </c>
      <c r="AE14985">
        <f t="shared" si="943"/>
        <v>0</v>
      </c>
      <c r="AG14985" s="2"/>
      <c r="AI14985" s="7"/>
    </row>
    <row r="14986" spans="1:35" ht="11" customHeight="1" outlineLevel="1" x14ac:dyDescent="0.25">
      <c r="A14986" t="s">
        <v>2875</v>
      </c>
      <c r="C14986" s="2" t="s">
        <v>11983</v>
      </c>
      <c r="D14986" s="2">
        <v>104</v>
      </c>
      <c r="E14986" s="7">
        <v>1967</v>
      </c>
      <c r="F14986" s="5" t="s">
        <v>1104</v>
      </c>
      <c r="H14986" s="5" t="s">
        <v>5398</v>
      </c>
      <c r="I14986" s="6" t="s">
        <v>2881</v>
      </c>
      <c r="J14986" s="6" t="s">
        <v>12186</v>
      </c>
      <c r="K14986" s="17">
        <v>5</v>
      </c>
      <c r="L14986" s="17" t="s">
        <v>7730</v>
      </c>
      <c r="M14986" s="9">
        <v>0.4</v>
      </c>
      <c r="N14986" s="9"/>
      <c r="O14986" s="21"/>
      <c r="Q14986" s="29"/>
      <c r="U14986" s="17"/>
      <c r="V14986" s="2"/>
      <c r="Y14986" t="str">
        <f t="shared" si="941"/>
        <v/>
      </c>
      <c r="AA14986" t="str">
        <f t="shared" si="942"/>
        <v/>
      </c>
      <c r="AC14986" s="7"/>
      <c r="AD14986" t="s">
        <v>2881</v>
      </c>
      <c r="AE14986">
        <f t="shared" si="943"/>
        <v>0</v>
      </c>
      <c r="AG14986" s="2"/>
      <c r="AI14986" s="7"/>
    </row>
    <row r="14987" spans="1:35" ht="11" customHeight="1" outlineLevel="1" x14ac:dyDescent="0.25">
      <c r="A14987" t="s">
        <v>2875</v>
      </c>
      <c r="C14987" s="2" t="s">
        <v>11983</v>
      </c>
      <c r="D14987" s="2">
        <v>105</v>
      </c>
      <c r="E14987" s="7">
        <v>1967</v>
      </c>
      <c r="F14987" s="5" t="s">
        <v>1107</v>
      </c>
      <c r="H14987" s="5" t="s">
        <v>5398</v>
      </c>
      <c r="I14987" s="6" t="s">
        <v>2881</v>
      </c>
      <c r="J14987" s="6" t="s">
        <v>12186</v>
      </c>
      <c r="K14987" s="17">
        <v>5</v>
      </c>
      <c r="L14987" s="17" t="s">
        <v>7730</v>
      </c>
      <c r="M14987" s="9">
        <v>0.4</v>
      </c>
      <c r="N14987" s="9"/>
      <c r="O14987" s="21"/>
      <c r="Q14987" s="29"/>
      <c r="U14987" s="17"/>
      <c r="V14987" s="2"/>
      <c r="Y14987" t="str">
        <f t="shared" si="941"/>
        <v/>
      </c>
      <c r="AA14987" t="str">
        <f t="shared" si="942"/>
        <v/>
      </c>
      <c r="AC14987" s="7"/>
      <c r="AD14987" t="s">
        <v>2881</v>
      </c>
      <c r="AE14987">
        <f t="shared" si="943"/>
        <v>0</v>
      </c>
      <c r="AG14987" s="2"/>
      <c r="AI14987" s="7"/>
    </row>
    <row r="14988" spans="1:35" ht="11" customHeight="1" outlineLevel="1" x14ac:dyDescent="0.25">
      <c r="A14988" t="s">
        <v>2875</v>
      </c>
      <c r="C14988" s="2" t="s">
        <v>11983</v>
      </c>
      <c r="D14988" s="2">
        <v>106</v>
      </c>
      <c r="E14988" s="7">
        <v>1967</v>
      </c>
      <c r="F14988" s="5" t="s">
        <v>2882</v>
      </c>
      <c r="H14988" s="5" t="s">
        <v>5398</v>
      </c>
      <c r="I14988" s="6" t="s">
        <v>2881</v>
      </c>
      <c r="J14988" s="6" t="s">
        <v>12186</v>
      </c>
      <c r="K14988" s="17">
        <v>5</v>
      </c>
      <c r="L14988" s="17" t="s">
        <v>7730</v>
      </c>
      <c r="M14988" s="9">
        <v>0.4</v>
      </c>
      <c r="N14988" s="9"/>
      <c r="O14988" s="21"/>
      <c r="Q14988" s="29"/>
      <c r="U14988" s="17"/>
      <c r="V14988" s="2"/>
      <c r="Y14988" t="str">
        <f t="shared" si="941"/>
        <v/>
      </c>
      <c r="AA14988" t="str">
        <f t="shared" si="942"/>
        <v/>
      </c>
      <c r="AC14988" s="7"/>
      <c r="AD14988" t="s">
        <v>2881</v>
      </c>
      <c r="AE14988">
        <f t="shared" si="943"/>
        <v>0</v>
      </c>
      <c r="AG14988" s="2"/>
      <c r="AI14988" s="7"/>
    </row>
    <row r="14989" spans="1:35" ht="11" customHeight="1" outlineLevel="1" x14ac:dyDescent="0.25">
      <c r="A14989" t="s">
        <v>2875</v>
      </c>
      <c r="C14989" s="2" t="s">
        <v>11983</v>
      </c>
      <c r="D14989" s="2">
        <v>107</v>
      </c>
      <c r="E14989" s="7">
        <v>1967</v>
      </c>
      <c r="F14989" s="5" t="s">
        <v>2879</v>
      </c>
      <c r="H14989" s="5" t="s">
        <v>5398</v>
      </c>
      <c r="I14989" s="6" t="s">
        <v>2881</v>
      </c>
      <c r="J14989" s="6" t="s">
        <v>12186</v>
      </c>
      <c r="K14989" s="17">
        <v>5</v>
      </c>
      <c r="L14989" s="17" t="s">
        <v>7730</v>
      </c>
      <c r="M14989" s="9">
        <v>0.4</v>
      </c>
      <c r="N14989" s="9"/>
      <c r="O14989" s="21"/>
      <c r="Q14989" s="29"/>
      <c r="U14989" s="17"/>
      <c r="V14989" s="2"/>
      <c r="Y14989" t="str">
        <f t="shared" si="941"/>
        <v/>
      </c>
      <c r="AA14989" t="str">
        <f t="shared" si="942"/>
        <v/>
      </c>
      <c r="AC14989" s="7"/>
      <c r="AD14989" t="s">
        <v>2881</v>
      </c>
      <c r="AE14989">
        <f t="shared" si="943"/>
        <v>0</v>
      </c>
      <c r="AG14989" s="2"/>
      <c r="AI14989" s="7"/>
    </row>
    <row r="14990" spans="1:35" ht="11" customHeight="1" outlineLevel="1" x14ac:dyDescent="0.25">
      <c r="A14990" t="s">
        <v>2875</v>
      </c>
      <c r="C14990" s="2" t="s">
        <v>11983</v>
      </c>
      <c r="D14990" s="2">
        <v>109</v>
      </c>
      <c r="E14990" s="7">
        <v>1967</v>
      </c>
      <c r="F14990" s="5" t="s">
        <v>1104</v>
      </c>
      <c r="H14990" s="5" t="s">
        <v>5398</v>
      </c>
      <c r="I14990" s="6" t="s">
        <v>2881</v>
      </c>
      <c r="J14990" s="6" t="s">
        <v>12187</v>
      </c>
      <c r="K14990" s="17">
        <v>3</v>
      </c>
      <c r="L14990" s="17" t="s">
        <v>7730</v>
      </c>
      <c r="M14990" s="9">
        <v>0.8</v>
      </c>
      <c r="N14990" s="9"/>
      <c r="O14990" s="21"/>
      <c r="Q14990" s="29"/>
      <c r="U14990" s="17"/>
      <c r="V14990" s="2">
        <v>109</v>
      </c>
      <c r="Y14990" t="str">
        <f t="shared" si="941"/>
        <v/>
      </c>
      <c r="AA14990" t="str">
        <f t="shared" si="942"/>
        <v/>
      </c>
      <c r="AC14990" s="7"/>
      <c r="AD14990" t="s">
        <v>2881</v>
      </c>
      <c r="AE14990">
        <f t="shared" si="943"/>
        <v>0</v>
      </c>
      <c r="AG14990" s="2"/>
      <c r="AH14990" t="s">
        <v>2877</v>
      </c>
      <c r="AI14990" s="7" t="s">
        <v>4610</v>
      </c>
    </row>
    <row r="14991" spans="1:35" ht="11" customHeight="1" outlineLevel="1" x14ac:dyDescent="0.25">
      <c r="A14991" t="s">
        <v>2875</v>
      </c>
      <c r="C14991" s="2" t="s">
        <v>11983</v>
      </c>
      <c r="D14991" s="2">
        <v>110</v>
      </c>
      <c r="E14991" s="7">
        <v>1967</v>
      </c>
      <c r="F14991" s="5" t="s">
        <v>1107</v>
      </c>
      <c r="H14991" s="5" t="s">
        <v>5398</v>
      </c>
      <c r="I14991" s="6" t="s">
        <v>2881</v>
      </c>
      <c r="J14991" s="6" t="s">
        <v>12187</v>
      </c>
      <c r="K14991" s="17">
        <v>3</v>
      </c>
      <c r="L14991" s="17" t="s">
        <v>7730</v>
      </c>
      <c r="M14991" s="9">
        <v>0.8</v>
      </c>
      <c r="N14991" s="9"/>
      <c r="O14991" s="21"/>
      <c r="Q14991" s="29"/>
      <c r="U14991" s="17"/>
      <c r="V14991" s="2">
        <v>110</v>
      </c>
      <c r="Y14991" t="str">
        <f t="shared" si="941"/>
        <v/>
      </c>
      <c r="AA14991" t="str">
        <f t="shared" si="942"/>
        <v/>
      </c>
      <c r="AC14991" s="7"/>
      <c r="AD14991" t="s">
        <v>2881</v>
      </c>
      <c r="AE14991">
        <f t="shared" si="943"/>
        <v>0</v>
      </c>
      <c r="AG14991" s="2"/>
      <c r="AH14991" t="s">
        <v>2877</v>
      </c>
      <c r="AI14991" s="7" t="s">
        <v>4610</v>
      </c>
    </row>
    <row r="14992" spans="1:35" ht="11" customHeight="1" outlineLevel="1" x14ac:dyDescent="0.25">
      <c r="A14992" t="s">
        <v>2875</v>
      </c>
      <c r="C14992" s="2" t="s">
        <v>11983</v>
      </c>
      <c r="D14992" s="2">
        <v>111</v>
      </c>
      <c r="E14992" s="7">
        <v>1967</v>
      </c>
      <c r="F14992" s="5" t="s">
        <v>2882</v>
      </c>
      <c r="H14992" s="5" t="s">
        <v>5398</v>
      </c>
      <c r="I14992" s="6" t="s">
        <v>2881</v>
      </c>
      <c r="J14992" s="6" t="s">
        <v>12187</v>
      </c>
      <c r="K14992" s="17">
        <v>3</v>
      </c>
      <c r="L14992" s="17" t="s">
        <v>7730</v>
      </c>
      <c r="M14992" s="9">
        <v>0.8</v>
      </c>
      <c r="N14992" s="9"/>
      <c r="O14992" s="21"/>
      <c r="Q14992" s="29"/>
      <c r="U14992" s="17"/>
      <c r="V14992" s="2">
        <v>111</v>
      </c>
      <c r="Y14992" t="str">
        <f t="shared" si="941"/>
        <v/>
      </c>
      <c r="AA14992" t="str">
        <f t="shared" si="942"/>
        <v/>
      </c>
      <c r="AC14992" s="7"/>
      <c r="AD14992" t="s">
        <v>2881</v>
      </c>
      <c r="AE14992">
        <f t="shared" si="943"/>
        <v>0</v>
      </c>
      <c r="AG14992" s="2"/>
      <c r="AH14992" t="s">
        <v>2877</v>
      </c>
      <c r="AI14992" s="7" t="s">
        <v>4610</v>
      </c>
    </row>
    <row r="14993" spans="1:35" ht="11" customHeight="1" outlineLevel="1" x14ac:dyDescent="0.25">
      <c r="A14993" t="s">
        <v>2875</v>
      </c>
      <c r="C14993" s="2" t="s">
        <v>11983</v>
      </c>
      <c r="D14993" s="2">
        <v>112</v>
      </c>
      <c r="E14993" s="7">
        <v>1967</v>
      </c>
      <c r="F14993" s="5" t="s">
        <v>2879</v>
      </c>
      <c r="H14993" s="5" t="s">
        <v>5398</v>
      </c>
      <c r="I14993" s="6" t="s">
        <v>2881</v>
      </c>
      <c r="J14993" s="6" t="s">
        <v>12187</v>
      </c>
      <c r="K14993" s="17">
        <v>3</v>
      </c>
      <c r="L14993" s="17" t="s">
        <v>7730</v>
      </c>
      <c r="M14993" s="9">
        <v>0.8</v>
      </c>
      <c r="N14993" s="9"/>
      <c r="O14993" s="21"/>
      <c r="Q14993" s="29"/>
      <c r="U14993" s="17"/>
      <c r="V14993" s="2">
        <v>112</v>
      </c>
      <c r="Y14993" t="str">
        <f t="shared" si="941"/>
        <v/>
      </c>
      <c r="AA14993" t="str">
        <f t="shared" si="942"/>
        <v/>
      </c>
      <c r="AC14993" s="7"/>
      <c r="AD14993" t="s">
        <v>2881</v>
      </c>
      <c r="AE14993">
        <f t="shared" si="943"/>
        <v>0</v>
      </c>
      <c r="AG14993" s="2"/>
      <c r="AH14993" t="s">
        <v>2877</v>
      </c>
      <c r="AI14993" s="7" t="s">
        <v>4610</v>
      </c>
    </row>
    <row r="14994" spans="1:35" ht="11" customHeight="1" outlineLevel="1" x14ac:dyDescent="0.25">
      <c r="A14994" t="s">
        <v>2875</v>
      </c>
      <c r="C14994" s="2" t="s">
        <v>11983</v>
      </c>
      <c r="D14994" s="2">
        <v>117</v>
      </c>
      <c r="E14994" s="7">
        <v>1968</v>
      </c>
      <c r="F14994" s="5" t="s">
        <v>4616</v>
      </c>
      <c r="H14994" s="5" t="s">
        <v>5398</v>
      </c>
      <c r="I14994" s="6" t="s">
        <v>2881</v>
      </c>
      <c r="J14994" s="6" t="s">
        <v>8490</v>
      </c>
      <c r="K14994" s="17">
        <v>3</v>
      </c>
      <c r="L14994" s="17" t="s">
        <v>7730</v>
      </c>
      <c r="M14994" s="9">
        <v>1.3</v>
      </c>
      <c r="N14994" s="9"/>
      <c r="O14994" s="21"/>
      <c r="Q14994" s="29"/>
      <c r="U14994" s="17"/>
      <c r="V14994" s="2"/>
      <c r="Y14994" t="str">
        <f t="shared" si="941"/>
        <v/>
      </c>
      <c r="AA14994" t="str">
        <f t="shared" si="942"/>
        <v/>
      </c>
      <c r="AC14994" s="7"/>
      <c r="AD14994" t="s">
        <v>2881</v>
      </c>
      <c r="AE14994">
        <f t="shared" si="943"/>
        <v>0</v>
      </c>
      <c r="AG14994" s="2"/>
      <c r="AI14994" s="7"/>
    </row>
    <row r="14995" spans="1:35" ht="11" customHeight="1" outlineLevel="1" x14ac:dyDescent="0.25">
      <c r="A14995" t="s">
        <v>2875</v>
      </c>
      <c r="C14995" s="2" t="s">
        <v>11983</v>
      </c>
      <c r="D14995" s="2">
        <v>120</v>
      </c>
      <c r="E14995" s="7">
        <v>1968</v>
      </c>
      <c r="F14995" s="5" t="s">
        <v>1107</v>
      </c>
      <c r="H14995" s="5" t="s">
        <v>5398</v>
      </c>
      <c r="I14995" s="6" t="s">
        <v>2881</v>
      </c>
      <c r="J14995" s="6" t="s">
        <v>11836</v>
      </c>
      <c r="K14995" s="17">
        <v>3</v>
      </c>
      <c r="L14995" s="17" t="s">
        <v>7730</v>
      </c>
      <c r="M14995" s="9">
        <v>0.7</v>
      </c>
      <c r="N14995" s="9"/>
      <c r="O14995" s="21"/>
      <c r="Q14995" s="29"/>
      <c r="U14995" s="17"/>
      <c r="V14995" s="2"/>
      <c r="Y14995" t="str">
        <f t="shared" si="941"/>
        <v/>
      </c>
      <c r="AA14995" t="str">
        <f t="shared" si="942"/>
        <v/>
      </c>
      <c r="AC14995" s="7"/>
      <c r="AD14995" t="s">
        <v>2881</v>
      </c>
      <c r="AE14995">
        <f t="shared" si="943"/>
        <v>0</v>
      </c>
      <c r="AG14995" s="2"/>
      <c r="AI14995" s="7"/>
    </row>
    <row r="14996" spans="1:35" ht="11" customHeight="1" outlineLevel="1" x14ac:dyDescent="0.25">
      <c r="A14996" t="s">
        <v>2875</v>
      </c>
      <c r="C14996" s="2" t="s">
        <v>11983</v>
      </c>
      <c r="D14996" s="2">
        <v>121</v>
      </c>
      <c r="E14996" s="7">
        <v>1968</v>
      </c>
      <c r="F14996" s="5" t="s">
        <v>3761</v>
      </c>
      <c r="H14996" s="5" t="s">
        <v>5398</v>
      </c>
      <c r="I14996" s="6" t="s">
        <v>2883</v>
      </c>
      <c r="J14996" s="6" t="s">
        <v>11836</v>
      </c>
      <c r="K14996" s="17">
        <v>6</v>
      </c>
      <c r="L14996" s="17" t="s">
        <v>7730</v>
      </c>
      <c r="M14996" s="9">
        <v>0.7</v>
      </c>
      <c r="N14996" s="9"/>
      <c r="O14996" s="21"/>
      <c r="Q14996" s="29"/>
      <c r="U14996" s="17"/>
      <c r="V14996" s="2">
        <v>121</v>
      </c>
      <c r="Y14996" t="str">
        <f t="shared" si="941"/>
        <v/>
      </c>
      <c r="AA14996" t="str">
        <f t="shared" si="942"/>
        <v/>
      </c>
      <c r="AC14996" s="7"/>
      <c r="AD14996" t="s">
        <v>2883</v>
      </c>
      <c r="AE14996">
        <f t="shared" si="943"/>
        <v>0</v>
      </c>
      <c r="AG14996" s="2"/>
      <c r="AH14996" t="s">
        <v>2877</v>
      </c>
      <c r="AI14996" s="7" t="s">
        <v>4610</v>
      </c>
    </row>
    <row r="14997" spans="1:35" ht="11" customHeight="1" outlineLevel="1" x14ac:dyDescent="0.25">
      <c r="A14997" t="s">
        <v>2875</v>
      </c>
      <c r="C14997" s="2" t="s">
        <v>11983</v>
      </c>
      <c r="D14997" s="2">
        <v>122</v>
      </c>
      <c r="E14997" s="7">
        <v>1968</v>
      </c>
      <c r="F14997" s="5" t="s">
        <v>2882</v>
      </c>
      <c r="H14997" s="5" t="s">
        <v>5398</v>
      </c>
      <c r="I14997" s="6" t="s">
        <v>2881</v>
      </c>
      <c r="J14997" s="6" t="s">
        <v>11836</v>
      </c>
      <c r="K14997" s="17">
        <v>3</v>
      </c>
      <c r="L14997" s="17" t="s">
        <v>7730</v>
      </c>
      <c r="M14997" s="9">
        <v>0.7</v>
      </c>
      <c r="N14997" s="9"/>
      <c r="O14997" s="21"/>
      <c r="Q14997" s="29"/>
      <c r="U14997" s="17"/>
      <c r="V14997" s="2"/>
      <c r="Y14997" t="str">
        <f t="shared" si="941"/>
        <v/>
      </c>
      <c r="AA14997" t="str">
        <f t="shared" si="942"/>
        <v/>
      </c>
      <c r="AC14997" s="7"/>
      <c r="AD14997" t="s">
        <v>2881</v>
      </c>
      <c r="AE14997">
        <f t="shared" si="943"/>
        <v>0</v>
      </c>
      <c r="AG14997" s="2"/>
      <c r="AI14997" s="7"/>
    </row>
    <row r="14998" spans="1:35" ht="11" customHeight="1" outlineLevel="1" x14ac:dyDescent="0.25">
      <c r="A14998" t="s">
        <v>2875</v>
      </c>
      <c r="C14998" s="2" t="s">
        <v>11983</v>
      </c>
      <c r="D14998" s="2">
        <v>123</v>
      </c>
      <c r="E14998" s="7">
        <v>1968</v>
      </c>
      <c r="F14998" s="5" t="s">
        <v>2879</v>
      </c>
      <c r="H14998" s="5" t="s">
        <v>5398</v>
      </c>
      <c r="I14998" s="6" t="s">
        <v>2883</v>
      </c>
      <c r="J14998" s="6" t="s">
        <v>11836</v>
      </c>
      <c r="K14998" s="17">
        <v>6</v>
      </c>
      <c r="L14998" s="17" t="s">
        <v>7730</v>
      </c>
      <c r="M14998" s="9">
        <v>0.7</v>
      </c>
      <c r="N14998" s="9"/>
      <c r="O14998" s="21"/>
      <c r="Q14998" s="29"/>
      <c r="U14998" s="17"/>
      <c r="V14998" s="2">
        <v>123</v>
      </c>
      <c r="Y14998" t="str">
        <f t="shared" si="941"/>
        <v/>
      </c>
      <c r="AA14998" t="str">
        <f t="shared" si="942"/>
        <v/>
      </c>
      <c r="AC14998" s="7"/>
      <c r="AD14998" t="s">
        <v>2883</v>
      </c>
      <c r="AE14998">
        <f t="shared" si="943"/>
        <v>0</v>
      </c>
      <c r="AG14998" s="2"/>
      <c r="AH14998" t="s">
        <v>2877</v>
      </c>
      <c r="AI14998" s="7" t="s">
        <v>4610</v>
      </c>
    </row>
    <row r="14999" spans="1:35" ht="11" customHeight="1" outlineLevel="1" x14ac:dyDescent="0.25">
      <c r="A14999" t="s">
        <v>2875</v>
      </c>
      <c r="C14999" s="2" t="s">
        <v>11983</v>
      </c>
      <c r="D14999" s="2">
        <v>128</v>
      </c>
      <c r="E14999" s="7">
        <v>1969</v>
      </c>
      <c r="F14999" s="5" t="s">
        <v>4880</v>
      </c>
      <c r="H14999" s="5" t="s">
        <v>5398</v>
      </c>
      <c r="I14999" s="6" t="s">
        <v>2881</v>
      </c>
      <c r="J14999" s="6" t="s">
        <v>12188</v>
      </c>
      <c r="K14999" s="17">
        <v>1</v>
      </c>
      <c r="L14999" s="17" t="s">
        <v>7730</v>
      </c>
      <c r="M14999" s="9">
        <v>3</v>
      </c>
      <c r="N14999" s="9"/>
      <c r="O14999" s="21"/>
      <c r="Q14999" s="29"/>
      <c r="U14999" s="17"/>
      <c r="V14999" s="2">
        <v>128</v>
      </c>
      <c r="Y14999" t="str">
        <f t="shared" si="941"/>
        <v/>
      </c>
      <c r="AA14999" t="str">
        <f t="shared" si="942"/>
        <v/>
      </c>
      <c r="AC14999" s="7"/>
      <c r="AD14999" t="s">
        <v>2881</v>
      </c>
      <c r="AE14999">
        <f t="shared" si="943"/>
        <v>0</v>
      </c>
      <c r="AG14999" s="2"/>
      <c r="AH14999" t="s">
        <v>2877</v>
      </c>
      <c r="AI14999" s="7" t="s">
        <v>4610</v>
      </c>
    </row>
    <row r="15000" spans="1:35" ht="11" customHeight="1" outlineLevel="1" x14ac:dyDescent="0.25">
      <c r="A15000" t="s">
        <v>2875</v>
      </c>
      <c r="C15000" s="2" t="s">
        <v>11983</v>
      </c>
      <c r="D15000" s="2">
        <v>152</v>
      </c>
      <c r="E15000" s="7">
        <v>1971</v>
      </c>
      <c r="F15000" s="5" t="s">
        <v>1101</v>
      </c>
      <c r="H15000" s="5" t="s">
        <v>5398</v>
      </c>
      <c r="I15000" s="6" t="s">
        <v>1393</v>
      </c>
      <c r="J15000" s="6" t="s">
        <v>12189</v>
      </c>
      <c r="K15000" s="17">
        <v>3</v>
      </c>
      <c r="L15000" s="17" t="s">
        <v>7730</v>
      </c>
      <c r="M15000" s="9">
        <v>1.3</v>
      </c>
      <c r="N15000" s="9"/>
      <c r="O15000" s="21"/>
      <c r="Q15000" s="29"/>
      <c r="U15000" s="17"/>
      <c r="V15000" s="2">
        <v>153</v>
      </c>
      <c r="Y15000" t="str">
        <f t="shared" si="941"/>
        <v/>
      </c>
      <c r="AA15000" t="str">
        <f t="shared" si="942"/>
        <v/>
      </c>
      <c r="AC15000" s="7"/>
      <c r="AD15000" t="s">
        <v>1393</v>
      </c>
      <c r="AE15000">
        <f t="shared" si="943"/>
        <v>0</v>
      </c>
      <c r="AG15000" s="2"/>
      <c r="AH15000" t="s">
        <v>2877</v>
      </c>
      <c r="AI15000" s="7" t="s">
        <v>4610</v>
      </c>
    </row>
    <row r="15001" spans="1:35" ht="11" customHeight="1" outlineLevel="1" x14ac:dyDescent="0.25">
      <c r="A15001" t="s">
        <v>2875</v>
      </c>
      <c r="C15001" s="2" t="s">
        <v>11983</v>
      </c>
      <c r="D15001" s="2">
        <v>155</v>
      </c>
      <c r="E15001" s="7">
        <v>1971</v>
      </c>
      <c r="F15001" s="5" t="s">
        <v>750</v>
      </c>
      <c r="H15001" s="5" t="s">
        <v>5398</v>
      </c>
      <c r="I15001" s="6" t="s">
        <v>1393</v>
      </c>
      <c r="J15001" s="6" t="s">
        <v>12189</v>
      </c>
      <c r="K15001" s="17">
        <v>5</v>
      </c>
      <c r="L15001" s="17" t="s">
        <v>7730</v>
      </c>
      <c r="M15001" s="9">
        <v>1.3</v>
      </c>
      <c r="N15001" s="9"/>
      <c r="O15001" s="21"/>
      <c r="Q15001" s="29"/>
      <c r="U15001" s="17"/>
      <c r="V15001" s="2"/>
      <c r="Y15001" t="str">
        <f t="shared" si="941"/>
        <v/>
      </c>
      <c r="AA15001" t="str">
        <f t="shared" si="942"/>
        <v/>
      </c>
      <c r="AC15001" s="7"/>
      <c r="AD15001" t="s">
        <v>1393</v>
      </c>
      <c r="AE15001">
        <f t="shared" si="943"/>
        <v>0</v>
      </c>
      <c r="AG15001" s="2"/>
      <c r="AH15001" t="s">
        <v>12190</v>
      </c>
      <c r="AI15001" s="7" t="s">
        <v>4610</v>
      </c>
    </row>
    <row r="15002" spans="1:35" ht="11" customHeight="1" outlineLevel="1" x14ac:dyDescent="0.25">
      <c r="A15002" t="s">
        <v>2875</v>
      </c>
      <c r="C15002" s="2" t="s">
        <v>11983</v>
      </c>
      <c r="D15002" s="2">
        <v>161</v>
      </c>
      <c r="E15002" s="7">
        <v>1972</v>
      </c>
      <c r="F15002" s="5" t="s">
        <v>1530</v>
      </c>
      <c r="H15002" s="5" t="s">
        <v>5398</v>
      </c>
      <c r="I15002" s="6" t="s">
        <v>1602</v>
      </c>
      <c r="J15002" s="6" t="s">
        <v>12060</v>
      </c>
      <c r="K15002" s="17">
        <v>5</v>
      </c>
      <c r="L15002" s="17" t="s">
        <v>7730</v>
      </c>
      <c r="M15002" s="9">
        <v>0.65</v>
      </c>
      <c r="N15002" s="9"/>
      <c r="O15002" s="21"/>
      <c r="Q15002" s="29"/>
      <c r="U15002" s="17"/>
      <c r="V15002" s="2">
        <v>162</v>
      </c>
      <c r="Y15002" t="str">
        <f t="shared" si="941"/>
        <v/>
      </c>
      <c r="AA15002" t="str">
        <f t="shared" si="942"/>
        <v/>
      </c>
      <c r="AC15002" s="7"/>
      <c r="AD15002" t="s">
        <v>1602</v>
      </c>
      <c r="AE15002">
        <f t="shared" si="943"/>
        <v>0</v>
      </c>
      <c r="AG15002" s="2"/>
      <c r="AH15002" t="s">
        <v>2877</v>
      </c>
      <c r="AI15002" s="7" t="s">
        <v>4610</v>
      </c>
    </row>
    <row r="15003" spans="1:35" ht="11" customHeight="1" outlineLevel="1" x14ac:dyDescent="0.25">
      <c r="A15003" t="s">
        <v>2875</v>
      </c>
      <c r="C15003" s="2" t="s">
        <v>11983</v>
      </c>
      <c r="D15003" s="2">
        <v>162</v>
      </c>
      <c r="E15003" s="7">
        <v>1972</v>
      </c>
      <c r="F15003" s="5" t="s">
        <v>1099</v>
      </c>
      <c r="H15003" s="5" t="s">
        <v>5398</v>
      </c>
      <c r="I15003" s="6" t="s">
        <v>1603</v>
      </c>
      <c r="J15003" s="6" t="s">
        <v>12060</v>
      </c>
      <c r="K15003" s="17">
        <v>2</v>
      </c>
      <c r="L15003" s="17" t="s">
        <v>7730</v>
      </c>
      <c r="M15003" s="9">
        <v>0.5</v>
      </c>
      <c r="N15003" s="9"/>
      <c r="O15003" s="21"/>
      <c r="Q15003" s="29"/>
      <c r="U15003" s="17"/>
      <c r="V15003" s="2">
        <v>163</v>
      </c>
      <c r="Y15003" t="str">
        <f t="shared" si="941"/>
        <v/>
      </c>
      <c r="AA15003" t="str">
        <f t="shared" si="942"/>
        <v/>
      </c>
      <c r="AC15003" s="7"/>
      <c r="AD15003" t="s">
        <v>1603</v>
      </c>
      <c r="AE15003">
        <f t="shared" si="943"/>
        <v>0</v>
      </c>
      <c r="AG15003" s="2"/>
      <c r="AH15003" t="s">
        <v>2877</v>
      </c>
      <c r="AI15003" s="7" t="s">
        <v>4610</v>
      </c>
    </row>
    <row r="15004" spans="1:35" ht="11" customHeight="1" outlineLevel="1" x14ac:dyDescent="0.25">
      <c r="A15004" t="s">
        <v>2875</v>
      </c>
      <c r="C15004" s="2" t="s">
        <v>11983</v>
      </c>
      <c r="D15004" s="2">
        <v>163</v>
      </c>
      <c r="E15004" s="7">
        <v>1972</v>
      </c>
      <c r="F15004" s="5" t="s">
        <v>1101</v>
      </c>
      <c r="H15004" s="5" t="s">
        <v>5398</v>
      </c>
      <c r="I15004" s="6" t="s">
        <v>1604</v>
      </c>
      <c r="J15004" s="6" t="s">
        <v>12060</v>
      </c>
      <c r="K15004" s="17">
        <v>3</v>
      </c>
      <c r="L15004" s="17" t="s">
        <v>7730</v>
      </c>
      <c r="M15004" s="9">
        <v>1.3</v>
      </c>
      <c r="N15004" s="9"/>
      <c r="O15004" s="21"/>
      <c r="Q15004" s="29"/>
      <c r="U15004" s="17"/>
      <c r="V15004" s="2">
        <v>164</v>
      </c>
      <c r="Y15004" t="str">
        <f t="shared" si="941"/>
        <v/>
      </c>
      <c r="AA15004" t="str">
        <f t="shared" si="942"/>
        <v/>
      </c>
      <c r="AC15004" s="7"/>
      <c r="AD15004" t="s">
        <v>1604</v>
      </c>
      <c r="AE15004">
        <f t="shared" si="943"/>
        <v>0</v>
      </c>
      <c r="AG15004" s="2"/>
      <c r="AH15004" t="s">
        <v>2877</v>
      </c>
      <c r="AI15004" s="7" t="s">
        <v>4610</v>
      </c>
    </row>
    <row r="15005" spans="1:35" ht="11" customHeight="1" outlineLevel="1" x14ac:dyDescent="0.25">
      <c r="A15005" t="s">
        <v>2875</v>
      </c>
      <c r="C15005" s="2" t="s">
        <v>11983</v>
      </c>
      <c r="D15005" s="2">
        <v>164</v>
      </c>
      <c r="E15005" s="7">
        <v>1972</v>
      </c>
      <c r="F15005" s="5" t="s">
        <v>1284</v>
      </c>
      <c r="H15005" s="5" t="s">
        <v>5398</v>
      </c>
      <c r="I15005" s="6" t="s">
        <v>1605</v>
      </c>
      <c r="J15005" s="6" t="s">
        <v>12060</v>
      </c>
      <c r="K15005" s="17">
        <v>5</v>
      </c>
      <c r="L15005" s="17" t="s">
        <v>7730</v>
      </c>
      <c r="M15005" s="9">
        <v>0.65</v>
      </c>
      <c r="N15005" s="9"/>
      <c r="O15005" s="21"/>
      <c r="Q15005" s="29"/>
      <c r="U15005" s="17"/>
      <c r="V15005" s="2">
        <v>165</v>
      </c>
      <c r="Y15005" t="str">
        <f t="shared" si="941"/>
        <v/>
      </c>
      <c r="AA15005" t="str">
        <f t="shared" si="942"/>
        <v/>
      </c>
      <c r="AC15005" s="7"/>
      <c r="AD15005" t="s">
        <v>1605</v>
      </c>
      <c r="AE15005">
        <f t="shared" si="943"/>
        <v>0</v>
      </c>
      <c r="AG15005" s="2"/>
      <c r="AH15005" t="s">
        <v>2877</v>
      </c>
      <c r="AI15005" s="7" t="s">
        <v>4610</v>
      </c>
    </row>
    <row r="15006" spans="1:35" ht="11" customHeight="1" outlineLevel="1" x14ac:dyDescent="0.25">
      <c r="A15006" t="s">
        <v>2875</v>
      </c>
      <c r="C15006" s="2" t="s">
        <v>11983</v>
      </c>
      <c r="D15006" s="2">
        <v>165</v>
      </c>
      <c r="E15006" s="7">
        <v>1972</v>
      </c>
      <c r="F15006" s="5" t="s">
        <v>1104</v>
      </c>
      <c r="H15006" s="5" t="s">
        <v>5398</v>
      </c>
      <c r="I15006" s="6" t="s">
        <v>1606</v>
      </c>
      <c r="J15006" s="6" t="s">
        <v>12060</v>
      </c>
      <c r="K15006" s="17">
        <v>3</v>
      </c>
      <c r="L15006" s="17" t="s">
        <v>7730</v>
      </c>
      <c r="M15006" s="9">
        <v>0.65</v>
      </c>
      <c r="N15006" s="9"/>
      <c r="O15006" s="21"/>
      <c r="Q15006" s="29"/>
      <c r="U15006" s="17"/>
      <c r="V15006" s="2">
        <v>166</v>
      </c>
      <c r="Y15006" t="str">
        <f t="shared" si="941"/>
        <v/>
      </c>
      <c r="AA15006" t="str">
        <f t="shared" si="942"/>
        <v/>
      </c>
      <c r="AC15006" s="7"/>
      <c r="AD15006" t="s">
        <v>1606</v>
      </c>
      <c r="AE15006">
        <f t="shared" si="943"/>
        <v>0</v>
      </c>
      <c r="AG15006" s="2"/>
      <c r="AH15006" t="s">
        <v>2877</v>
      </c>
      <c r="AI15006" s="7" t="s">
        <v>4610</v>
      </c>
    </row>
    <row r="15007" spans="1:35" ht="11" customHeight="1" outlineLevel="1" x14ac:dyDescent="0.25">
      <c r="A15007" t="s">
        <v>2875</v>
      </c>
      <c r="C15007" s="2" t="s">
        <v>11983</v>
      </c>
      <c r="D15007" s="2">
        <v>166</v>
      </c>
      <c r="E15007" s="7">
        <v>1972</v>
      </c>
      <c r="F15007" s="5" t="s">
        <v>4880</v>
      </c>
      <c r="H15007" s="5" t="s">
        <v>5398</v>
      </c>
      <c r="I15007" s="6" t="s">
        <v>1607</v>
      </c>
      <c r="J15007" s="6" t="s">
        <v>12060</v>
      </c>
      <c r="K15007" s="17">
        <v>3</v>
      </c>
      <c r="L15007" s="17" t="s">
        <v>7730</v>
      </c>
      <c r="M15007" s="9">
        <v>0.65</v>
      </c>
      <c r="N15007" s="9"/>
      <c r="O15007" s="21"/>
      <c r="Q15007" s="29"/>
      <c r="U15007" s="17"/>
      <c r="V15007" s="2">
        <v>167</v>
      </c>
      <c r="Y15007" t="str">
        <f t="shared" si="941"/>
        <v/>
      </c>
      <c r="AA15007" t="str">
        <f t="shared" si="942"/>
        <v/>
      </c>
      <c r="AC15007" s="7"/>
      <c r="AD15007" t="s">
        <v>1607</v>
      </c>
      <c r="AE15007">
        <f t="shared" si="943"/>
        <v>0</v>
      </c>
      <c r="AG15007" s="2"/>
      <c r="AH15007" t="s">
        <v>2877</v>
      </c>
      <c r="AI15007" s="7" t="s">
        <v>4610</v>
      </c>
    </row>
    <row r="15008" spans="1:35" ht="11" customHeight="1" outlineLevel="1" x14ac:dyDescent="0.25">
      <c r="A15008" t="s">
        <v>2875</v>
      </c>
      <c r="C15008" s="2" t="s">
        <v>11983</v>
      </c>
      <c r="D15008" s="2">
        <v>167</v>
      </c>
      <c r="E15008" s="7">
        <v>1972</v>
      </c>
      <c r="F15008" s="5" t="s">
        <v>631</v>
      </c>
      <c r="H15008" s="5" t="s">
        <v>5398</v>
      </c>
      <c r="I15008" s="6" t="s">
        <v>1608</v>
      </c>
      <c r="J15008" s="6" t="s">
        <v>12060</v>
      </c>
      <c r="K15008" s="17">
        <v>5</v>
      </c>
      <c r="L15008" s="17" t="s">
        <v>7730</v>
      </c>
      <c r="M15008" s="9">
        <v>0.65</v>
      </c>
      <c r="N15008" s="9"/>
      <c r="O15008" s="21"/>
      <c r="Q15008" s="29"/>
      <c r="U15008" s="17"/>
      <c r="V15008" s="2">
        <v>168</v>
      </c>
      <c r="Y15008" t="str">
        <f t="shared" si="941"/>
        <v/>
      </c>
      <c r="AA15008" t="str">
        <f t="shared" si="942"/>
        <v/>
      </c>
      <c r="AC15008" s="7"/>
      <c r="AD15008" t="s">
        <v>1608</v>
      </c>
      <c r="AE15008">
        <f t="shared" si="943"/>
        <v>0</v>
      </c>
      <c r="AG15008" s="2"/>
      <c r="AH15008" t="s">
        <v>2877</v>
      </c>
      <c r="AI15008" s="7" t="s">
        <v>4610</v>
      </c>
    </row>
    <row r="15009" spans="1:35" ht="11" customHeight="1" outlineLevel="1" x14ac:dyDescent="0.25">
      <c r="A15009" t="s">
        <v>2875</v>
      </c>
      <c r="C15009" s="2" t="s">
        <v>11983</v>
      </c>
      <c r="D15009" s="2">
        <v>168</v>
      </c>
      <c r="E15009" s="7">
        <v>1972</v>
      </c>
      <c r="F15009" s="5" t="s">
        <v>1601</v>
      </c>
      <c r="H15009" s="5" t="s">
        <v>5398</v>
      </c>
      <c r="I15009" s="6" t="s">
        <v>1609</v>
      </c>
      <c r="J15009" s="6" t="s">
        <v>12060</v>
      </c>
      <c r="K15009" s="17">
        <v>5</v>
      </c>
      <c r="L15009" s="17" t="s">
        <v>7730</v>
      </c>
      <c r="M15009" s="9">
        <v>0.65</v>
      </c>
      <c r="N15009" s="9"/>
      <c r="O15009" s="21"/>
      <c r="Q15009" s="29"/>
      <c r="U15009" s="17"/>
      <c r="V15009" s="2">
        <v>169</v>
      </c>
      <c r="Y15009" t="str">
        <f t="shared" si="941"/>
        <v/>
      </c>
      <c r="AA15009" t="str">
        <f t="shared" si="942"/>
        <v/>
      </c>
      <c r="AC15009" s="7"/>
      <c r="AD15009" t="s">
        <v>1609</v>
      </c>
      <c r="AE15009">
        <f t="shared" si="943"/>
        <v>0</v>
      </c>
      <c r="AG15009" s="2"/>
      <c r="AH15009" t="s">
        <v>2877</v>
      </c>
      <c r="AI15009" s="7" t="s">
        <v>4922</v>
      </c>
    </row>
    <row r="15010" spans="1:35" ht="11" customHeight="1" outlineLevel="1" x14ac:dyDescent="0.25">
      <c r="A15010" t="s">
        <v>2875</v>
      </c>
      <c r="C15010" s="2" t="s">
        <v>11983</v>
      </c>
      <c r="D15010" s="2">
        <v>169</v>
      </c>
      <c r="E15010" s="7">
        <v>1972</v>
      </c>
      <c r="F15010" s="5" t="s">
        <v>750</v>
      </c>
      <c r="H15010" s="5" t="s">
        <v>5398</v>
      </c>
      <c r="I15010" s="6" t="s">
        <v>1610</v>
      </c>
      <c r="J15010" s="6" t="s">
        <v>12060</v>
      </c>
      <c r="K15010" s="17">
        <v>5</v>
      </c>
      <c r="L15010" s="17" t="s">
        <v>7730</v>
      </c>
      <c r="M15010" s="9">
        <v>0.65</v>
      </c>
      <c r="N15010" s="9"/>
      <c r="O15010" s="21"/>
      <c r="Q15010" s="29"/>
      <c r="U15010" s="17"/>
      <c r="V15010" s="2">
        <v>170</v>
      </c>
      <c r="Y15010" t="str">
        <f t="shared" si="941"/>
        <v/>
      </c>
      <c r="AA15010" t="str">
        <f t="shared" si="942"/>
        <v/>
      </c>
      <c r="AC15010" s="7"/>
      <c r="AD15010" t="s">
        <v>1610</v>
      </c>
      <c r="AE15010">
        <f t="shared" si="943"/>
        <v>0</v>
      </c>
      <c r="AG15010" s="2"/>
      <c r="AH15010" t="s">
        <v>2877</v>
      </c>
      <c r="AI15010" s="7" t="s">
        <v>4610</v>
      </c>
    </row>
    <row r="15011" spans="1:35" ht="11" customHeight="1" outlineLevel="1" x14ac:dyDescent="0.25">
      <c r="A15011" t="s">
        <v>2875</v>
      </c>
      <c r="C15011" s="2" t="s">
        <v>11983</v>
      </c>
      <c r="D15011" s="2">
        <v>170</v>
      </c>
      <c r="E15011" s="7">
        <v>1972</v>
      </c>
      <c r="F15011" s="5" t="s">
        <v>4236</v>
      </c>
      <c r="H15011" s="5" t="s">
        <v>5398</v>
      </c>
      <c r="I15011" s="6" t="s">
        <v>1611</v>
      </c>
      <c r="J15011" s="6" t="s">
        <v>12060</v>
      </c>
      <c r="K15011" s="17">
        <v>5</v>
      </c>
      <c r="L15011" s="17" t="s">
        <v>7730</v>
      </c>
      <c r="M15011" s="9">
        <v>0.65</v>
      </c>
      <c r="N15011" s="9"/>
      <c r="O15011" s="21"/>
      <c r="Q15011" s="29"/>
      <c r="U15011" s="17"/>
      <c r="V15011" s="2">
        <v>171</v>
      </c>
      <c r="Y15011" t="str">
        <f t="shared" si="941"/>
        <v/>
      </c>
      <c r="AA15011" t="str">
        <f t="shared" si="942"/>
        <v/>
      </c>
      <c r="AC15011" s="7"/>
      <c r="AD15011" t="s">
        <v>1611</v>
      </c>
      <c r="AE15011">
        <f t="shared" si="943"/>
        <v>0</v>
      </c>
      <c r="AG15011" s="2"/>
      <c r="AH15011" t="s">
        <v>2877</v>
      </c>
      <c r="AI15011" s="7" t="s">
        <v>4922</v>
      </c>
    </row>
    <row r="15012" spans="1:35" ht="11" customHeight="1" outlineLevel="1" x14ac:dyDescent="0.25">
      <c r="A15012" t="s">
        <v>2875</v>
      </c>
      <c r="C15012" s="2" t="s">
        <v>11983</v>
      </c>
      <c r="D15012" s="2">
        <v>171</v>
      </c>
      <c r="E15012" s="7">
        <v>1972</v>
      </c>
      <c r="F15012" s="5" t="s">
        <v>2530</v>
      </c>
      <c r="H15012" s="5" t="s">
        <v>5398</v>
      </c>
      <c r="I15012" s="6" t="s">
        <v>1612</v>
      </c>
      <c r="J15012" s="6" t="s">
        <v>12060</v>
      </c>
      <c r="K15012" s="17">
        <v>5</v>
      </c>
      <c r="L15012" s="17" t="s">
        <v>7730</v>
      </c>
      <c r="M15012" s="9">
        <v>5</v>
      </c>
      <c r="N15012" s="9"/>
      <c r="O15012" s="21"/>
      <c r="Q15012" s="29"/>
      <c r="U15012" s="17"/>
      <c r="V15012" s="2">
        <v>172</v>
      </c>
      <c r="Y15012" t="str">
        <f t="shared" si="941"/>
        <v/>
      </c>
      <c r="AA15012" t="str">
        <f t="shared" si="942"/>
        <v/>
      </c>
      <c r="AC15012" s="7"/>
      <c r="AD15012" t="s">
        <v>1612</v>
      </c>
      <c r="AE15012">
        <f t="shared" si="943"/>
        <v>0</v>
      </c>
      <c r="AG15012" s="2"/>
      <c r="AH15012" t="s">
        <v>2877</v>
      </c>
      <c r="AI15012" s="7" t="s">
        <v>4922</v>
      </c>
    </row>
    <row r="15013" spans="1:35" ht="11" customHeight="1" outlineLevel="1" x14ac:dyDescent="0.25">
      <c r="A15013" t="s">
        <v>2875</v>
      </c>
      <c r="C15013" s="2" t="s">
        <v>11983</v>
      </c>
      <c r="D15013" s="2">
        <v>172</v>
      </c>
      <c r="E15013" s="7">
        <v>1972</v>
      </c>
      <c r="F15013" s="5">
        <v>1</v>
      </c>
      <c r="H15013" s="5" t="s">
        <v>5398</v>
      </c>
      <c r="I15013" s="6" t="s">
        <v>1613</v>
      </c>
      <c r="J15013" s="6" t="s">
        <v>12060</v>
      </c>
      <c r="K15013" s="17">
        <v>1</v>
      </c>
      <c r="L15013" s="17" t="s">
        <v>7730</v>
      </c>
      <c r="M15013" s="9">
        <v>5</v>
      </c>
      <c r="N15013" s="9"/>
      <c r="O15013" s="21"/>
      <c r="Q15013" s="29"/>
      <c r="U15013" s="17"/>
      <c r="V15013" s="2">
        <v>173</v>
      </c>
      <c r="Y15013" t="str">
        <f t="shared" si="941"/>
        <v/>
      </c>
      <c r="AA15013" t="str">
        <f t="shared" si="942"/>
        <v/>
      </c>
      <c r="AC15013" s="7"/>
      <c r="AD15013" t="s">
        <v>1613</v>
      </c>
      <c r="AE15013">
        <f t="shared" si="943"/>
        <v>0</v>
      </c>
      <c r="AG15013" s="2"/>
      <c r="AH15013" t="s">
        <v>2877</v>
      </c>
      <c r="AI15013" s="7" t="s">
        <v>4922</v>
      </c>
    </row>
    <row r="15014" spans="1:35" ht="11" customHeight="1" outlineLevel="1" x14ac:dyDescent="0.25">
      <c r="A15014" t="s">
        <v>2875</v>
      </c>
      <c r="C15014" s="2" t="s">
        <v>11983</v>
      </c>
      <c r="D15014" s="2">
        <v>181</v>
      </c>
      <c r="E15014" s="7">
        <v>1973</v>
      </c>
      <c r="F15014" s="5" t="s">
        <v>631</v>
      </c>
      <c r="H15014" s="5" t="s">
        <v>5398</v>
      </c>
      <c r="I15014" s="6" t="s">
        <v>1374</v>
      </c>
      <c r="J15014" s="6" t="s">
        <v>12191</v>
      </c>
      <c r="K15014" s="17">
        <v>3</v>
      </c>
      <c r="L15014" s="17" t="s">
        <v>20076</v>
      </c>
      <c r="M15014" s="9"/>
      <c r="N15014" s="9"/>
      <c r="O15014" s="21"/>
      <c r="Q15014" s="29"/>
      <c r="U15014" s="17"/>
      <c r="V15014" s="2"/>
      <c r="Y15014" t="str">
        <f t="shared" si="941"/>
        <v/>
      </c>
      <c r="AA15014" t="str">
        <f t="shared" si="942"/>
        <v/>
      </c>
      <c r="AC15014" s="7"/>
      <c r="AD15014" t="s">
        <v>1374</v>
      </c>
      <c r="AE15014">
        <f t="shared" si="943"/>
        <v>0</v>
      </c>
      <c r="AG15014" s="2"/>
      <c r="AI15014" s="7"/>
    </row>
    <row r="15015" spans="1:35" ht="11" customHeight="1" outlineLevel="1" x14ac:dyDescent="0.25">
      <c r="A15015" t="s">
        <v>2875</v>
      </c>
      <c r="C15015" s="2" t="s">
        <v>11983</v>
      </c>
      <c r="D15015" s="2">
        <v>182</v>
      </c>
      <c r="E15015" s="7">
        <v>1973</v>
      </c>
      <c r="F15015" s="5" t="s">
        <v>1601</v>
      </c>
      <c r="H15015" s="5" t="s">
        <v>5398</v>
      </c>
      <c r="I15015" s="6" t="s">
        <v>1374</v>
      </c>
      <c r="J15015" s="6" t="s">
        <v>12191</v>
      </c>
      <c r="K15015" s="17">
        <v>3</v>
      </c>
      <c r="L15015" s="17" t="s">
        <v>20076</v>
      </c>
      <c r="M15015" s="9"/>
      <c r="N15015" s="9"/>
      <c r="O15015" s="21"/>
      <c r="Q15015" s="29"/>
      <c r="U15015" s="17"/>
      <c r="V15015" s="2"/>
      <c r="Y15015" t="str">
        <f t="shared" si="941"/>
        <v/>
      </c>
      <c r="AA15015" t="str">
        <f t="shared" si="942"/>
        <v/>
      </c>
      <c r="AC15015" s="7"/>
      <c r="AD15015" t="s">
        <v>1374</v>
      </c>
      <c r="AE15015">
        <f t="shared" si="943"/>
        <v>0</v>
      </c>
      <c r="AG15015" s="2"/>
      <c r="AI15015" s="7"/>
    </row>
    <row r="15016" spans="1:35" ht="11" customHeight="1" outlineLevel="1" x14ac:dyDescent="0.25">
      <c r="A15016" t="s">
        <v>2875</v>
      </c>
      <c r="C15016" s="2" t="s">
        <v>11983</v>
      </c>
      <c r="D15016" s="2">
        <v>183</v>
      </c>
      <c r="E15016" s="7">
        <v>1973</v>
      </c>
      <c r="F15016" s="5" t="s">
        <v>750</v>
      </c>
      <c r="H15016" s="5" t="s">
        <v>5398</v>
      </c>
      <c r="I15016" s="6" t="s">
        <v>1374</v>
      </c>
      <c r="J15016" s="6" t="s">
        <v>12191</v>
      </c>
      <c r="K15016" s="17">
        <v>6</v>
      </c>
      <c r="L15016" s="17" t="s">
        <v>20076</v>
      </c>
      <c r="M15016" s="9"/>
      <c r="N15016" s="9"/>
      <c r="O15016" s="21"/>
      <c r="Q15016" s="29"/>
      <c r="U15016" s="17"/>
      <c r="V15016" s="2"/>
      <c r="Y15016" t="str">
        <f t="shared" si="941"/>
        <v/>
      </c>
      <c r="AA15016" t="str">
        <f t="shared" si="942"/>
        <v/>
      </c>
      <c r="AC15016" s="7"/>
      <c r="AD15016" t="s">
        <v>1374</v>
      </c>
      <c r="AE15016">
        <f t="shared" si="943"/>
        <v>0</v>
      </c>
      <c r="AG15016" s="2"/>
      <c r="AI15016" s="7"/>
    </row>
    <row r="15017" spans="1:35" ht="11" customHeight="1" outlineLevel="1" x14ac:dyDescent="0.25">
      <c r="A15017" t="s">
        <v>2875</v>
      </c>
      <c r="C15017" s="2" t="s">
        <v>11983</v>
      </c>
      <c r="D15017" s="2" t="s">
        <v>12461</v>
      </c>
      <c r="E15017" s="7">
        <v>1973</v>
      </c>
      <c r="F15017" s="5" t="s">
        <v>12462</v>
      </c>
      <c r="H15017" s="5" t="s">
        <v>5398</v>
      </c>
      <c r="I15017" s="6" t="s">
        <v>1374</v>
      </c>
      <c r="J15017" s="6" t="s">
        <v>12191</v>
      </c>
      <c r="K15017" s="17">
        <v>3</v>
      </c>
      <c r="L15017" s="17" t="s">
        <v>7730</v>
      </c>
      <c r="M15017" s="9">
        <v>2.7</v>
      </c>
      <c r="N15017" s="9"/>
      <c r="O15017" s="21"/>
      <c r="Q15017" s="29"/>
      <c r="U15017" s="17"/>
      <c r="V15017" s="2"/>
      <c r="Y15017" t="str">
        <f t="shared" si="941"/>
        <v/>
      </c>
      <c r="AA15017">
        <f t="shared" si="942"/>
        <v>1</v>
      </c>
      <c r="AC15017" s="7"/>
      <c r="AD15017" t="s">
        <v>1374</v>
      </c>
      <c r="AE15017">
        <f t="shared" si="943"/>
        <v>0</v>
      </c>
      <c r="AG15017" s="2"/>
      <c r="AI15017" s="7"/>
    </row>
    <row r="15018" spans="1:35" ht="11" customHeight="1" outlineLevel="1" x14ac:dyDescent="0.25">
      <c r="A15018" t="s">
        <v>2875</v>
      </c>
      <c r="C15018" s="2" t="s">
        <v>11983</v>
      </c>
      <c r="D15018" s="2">
        <v>185</v>
      </c>
      <c r="E15018" s="7">
        <v>1973</v>
      </c>
      <c r="F15018" s="5" t="s">
        <v>631</v>
      </c>
      <c r="H15018" s="5" t="s">
        <v>5398</v>
      </c>
      <c r="I15018" s="6" t="s">
        <v>749</v>
      </c>
      <c r="J15018" s="6" t="s">
        <v>12192</v>
      </c>
      <c r="K15018" s="17">
        <v>5</v>
      </c>
      <c r="L15018" s="17" t="s">
        <v>7730</v>
      </c>
      <c r="M15018" s="9">
        <v>1.1000000000000001</v>
      </c>
      <c r="N15018" s="9"/>
      <c r="O15018" s="21"/>
      <c r="Q15018" s="29"/>
      <c r="U15018" s="17"/>
      <c r="V15018" s="2">
        <v>186</v>
      </c>
      <c r="Y15018" t="str">
        <f t="shared" si="941"/>
        <v/>
      </c>
      <c r="AA15018" t="str">
        <f t="shared" si="942"/>
        <v/>
      </c>
      <c r="AC15018" s="7"/>
      <c r="AD15018" t="s">
        <v>749</v>
      </c>
      <c r="AE15018">
        <f t="shared" si="943"/>
        <v>0</v>
      </c>
      <c r="AG15018" s="2"/>
      <c r="AH15018" t="s">
        <v>2877</v>
      </c>
      <c r="AI15018" s="7" t="s">
        <v>4610</v>
      </c>
    </row>
    <row r="15019" spans="1:35" ht="11" customHeight="1" outlineLevel="1" x14ac:dyDescent="0.25">
      <c r="A15019" t="s">
        <v>2875</v>
      </c>
      <c r="C15019" s="2" t="s">
        <v>11983</v>
      </c>
      <c r="D15019" s="2">
        <v>187</v>
      </c>
      <c r="E15019" s="7">
        <v>1973</v>
      </c>
      <c r="F15019" s="5" t="s">
        <v>750</v>
      </c>
      <c r="H15019" s="5" t="s">
        <v>5398</v>
      </c>
      <c r="I15019" s="6" t="s">
        <v>751</v>
      </c>
      <c r="J15019" s="6" t="s">
        <v>12192</v>
      </c>
      <c r="K15019" s="17">
        <v>3</v>
      </c>
      <c r="L15019" s="17" t="s">
        <v>7730</v>
      </c>
      <c r="M15019" s="9">
        <v>1.1000000000000001</v>
      </c>
      <c r="N15019" s="9"/>
      <c r="O15019" s="21"/>
      <c r="Q15019" s="29"/>
      <c r="U15019" s="17"/>
      <c r="V15019" s="2">
        <v>188</v>
      </c>
      <c r="Y15019" t="str">
        <f t="shared" si="941"/>
        <v/>
      </c>
      <c r="AA15019" t="str">
        <f t="shared" si="942"/>
        <v/>
      </c>
      <c r="AC15019" s="7"/>
      <c r="AD15019" t="s">
        <v>751</v>
      </c>
      <c r="AE15019">
        <f t="shared" si="943"/>
        <v>0</v>
      </c>
      <c r="AG15019" s="2"/>
      <c r="AH15019" t="s">
        <v>2877</v>
      </c>
      <c r="AI15019" s="7" t="s">
        <v>4610</v>
      </c>
    </row>
    <row r="15020" spans="1:35" ht="11" customHeight="1" outlineLevel="1" x14ac:dyDescent="0.25">
      <c r="A15020" t="s">
        <v>2875</v>
      </c>
      <c r="C15020" s="2" t="s">
        <v>11983</v>
      </c>
      <c r="D15020" s="2">
        <v>191</v>
      </c>
      <c r="E15020" s="7">
        <v>1974</v>
      </c>
      <c r="F15020" s="5" t="s">
        <v>631</v>
      </c>
      <c r="H15020" s="5" t="s">
        <v>5398</v>
      </c>
      <c r="I15020" s="6" t="s">
        <v>12193</v>
      </c>
      <c r="J15020" s="6" t="s">
        <v>12194</v>
      </c>
      <c r="K15020" s="17">
        <v>5</v>
      </c>
      <c r="L15020" s="17" t="s">
        <v>7730</v>
      </c>
      <c r="M15020" s="9">
        <v>1.7</v>
      </c>
      <c r="N15020" s="9"/>
      <c r="O15020" s="21"/>
      <c r="Q15020" s="29"/>
      <c r="U15020" s="17"/>
      <c r="V15020" s="2"/>
      <c r="Y15020" t="str">
        <f t="shared" si="941"/>
        <v/>
      </c>
      <c r="AA15020" t="str">
        <f t="shared" si="942"/>
        <v/>
      </c>
      <c r="AC15020" s="7"/>
      <c r="AD15020" t="s">
        <v>12193</v>
      </c>
      <c r="AE15020">
        <f t="shared" si="943"/>
        <v>0</v>
      </c>
      <c r="AG15020" s="2"/>
      <c r="AI15020" s="7"/>
    </row>
    <row r="15021" spans="1:35" ht="11" customHeight="1" outlineLevel="1" x14ac:dyDescent="0.25">
      <c r="A15021" t="s">
        <v>2875</v>
      </c>
      <c r="C15021" s="2" t="s">
        <v>11983</v>
      </c>
      <c r="D15021" s="2">
        <v>193</v>
      </c>
      <c r="E15021" s="7">
        <v>1974</v>
      </c>
      <c r="F15021" s="5" t="s">
        <v>4236</v>
      </c>
      <c r="H15021" s="5" t="s">
        <v>5398</v>
      </c>
      <c r="I15021" s="6" t="s">
        <v>12193</v>
      </c>
      <c r="J15021" s="6" t="s">
        <v>12194</v>
      </c>
      <c r="K15021" s="17">
        <v>5</v>
      </c>
      <c r="L15021" s="17" t="s">
        <v>7730</v>
      </c>
      <c r="M15021" s="9">
        <v>8.1999999999999993</v>
      </c>
      <c r="N15021" s="9"/>
      <c r="O15021" s="21"/>
      <c r="Q15021" s="29"/>
      <c r="U15021" s="17"/>
      <c r="V15021" s="2"/>
      <c r="Y15021" t="str">
        <f t="shared" si="941"/>
        <v/>
      </c>
      <c r="AA15021" t="str">
        <f t="shared" si="942"/>
        <v/>
      </c>
      <c r="AC15021" s="7"/>
      <c r="AD15021" t="s">
        <v>12193</v>
      </c>
      <c r="AE15021">
        <f t="shared" si="943"/>
        <v>0</v>
      </c>
      <c r="AG15021" s="2"/>
      <c r="AI15021" s="7"/>
    </row>
    <row r="15022" spans="1:35" ht="11" customHeight="1" outlineLevel="1" x14ac:dyDescent="0.25">
      <c r="A15022" t="s">
        <v>2875</v>
      </c>
      <c r="C15022" s="2" t="s">
        <v>11983</v>
      </c>
      <c r="D15022" s="2">
        <v>194</v>
      </c>
      <c r="E15022" s="7">
        <v>1974</v>
      </c>
      <c r="F15022" s="5" t="s">
        <v>12195</v>
      </c>
      <c r="H15022" s="5" t="s">
        <v>5398</v>
      </c>
      <c r="I15022" s="6" t="s">
        <v>2883</v>
      </c>
      <c r="J15022" s="6" t="s">
        <v>12196</v>
      </c>
      <c r="K15022" s="17">
        <v>6</v>
      </c>
      <c r="L15022" s="17" t="s">
        <v>7730</v>
      </c>
      <c r="M15022" s="9">
        <v>4</v>
      </c>
      <c r="N15022" s="9"/>
      <c r="O15022" s="21"/>
      <c r="Q15022" s="29"/>
      <c r="U15022" s="17"/>
      <c r="V15022" s="2">
        <v>195</v>
      </c>
      <c r="Y15022" t="str">
        <f t="shared" si="941"/>
        <v/>
      </c>
      <c r="AA15022">
        <f t="shared" si="942"/>
        <v>1</v>
      </c>
      <c r="AC15022" s="7"/>
      <c r="AD15022" t="s">
        <v>2883</v>
      </c>
      <c r="AE15022">
        <f t="shared" si="943"/>
        <v>0</v>
      </c>
      <c r="AG15022" s="2"/>
      <c r="AH15022" t="s">
        <v>2877</v>
      </c>
      <c r="AI15022" s="7" t="s">
        <v>4922</v>
      </c>
    </row>
    <row r="15023" spans="1:35" ht="11" customHeight="1" outlineLevel="1" x14ac:dyDescent="0.25">
      <c r="A15023" t="s">
        <v>2875</v>
      </c>
      <c r="C15023" s="2" t="s">
        <v>11983</v>
      </c>
      <c r="D15023" s="2">
        <v>203</v>
      </c>
      <c r="E15023" s="7">
        <v>1975</v>
      </c>
      <c r="F15023" s="5" t="s">
        <v>631</v>
      </c>
      <c r="H15023" s="5" t="s">
        <v>5398</v>
      </c>
      <c r="I15023" s="6" t="s">
        <v>12197</v>
      </c>
      <c r="J15023" s="6" t="s">
        <v>12198</v>
      </c>
      <c r="K15023" s="17">
        <v>1</v>
      </c>
      <c r="L15023" s="17" t="s">
        <v>7730</v>
      </c>
      <c r="M15023" s="9">
        <v>6</v>
      </c>
      <c r="N15023" s="9"/>
      <c r="O15023" s="21"/>
      <c r="Q15023" s="29"/>
      <c r="S15023">
        <v>1</v>
      </c>
      <c r="T15023">
        <v>1</v>
      </c>
      <c r="U15023" s="17"/>
      <c r="V15023" s="2"/>
      <c r="Y15023" t="str">
        <f t="shared" si="941"/>
        <v/>
      </c>
      <c r="AA15023" t="str">
        <f t="shared" si="942"/>
        <v/>
      </c>
      <c r="AC15023" s="7"/>
      <c r="AD15023" t="s">
        <v>12197</v>
      </c>
      <c r="AE15023">
        <f t="shared" si="943"/>
        <v>0</v>
      </c>
      <c r="AG15023" s="2"/>
      <c r="AI15023" s="7"/>
    </row>
    <row r="15024" spans="1:35" ht="11" customHeight="1" outlineLevel="1" x14ac:dyDescent="0.25">
      <c r="A15024" t="s">
        <v>2875</v>
      </c>
      <c r="C15024" s="2" t="s">
        <v>11983</v>
      </c>
      <c r="D15024" s="2">
        <v>205</v>
      </c>
      <c r="E15024" s="7">
        <v>1976</v>
      </c>
      <c r="F15024" s="5" t="s">
        <v>631</v>
      </c>
      <c r="H15024" s="5" t="s">
        <v>5398</v>
      </c>
      <c r="I15024" s="6" t="s">
        <v>12199</v>
      </c>
      <c r="J15024" s="6" t="s">
        <v>8936</v>
      </c>
      <c r="K15024" s="17">
        <v>5</v>
      </c>
      <c r="L15024" s="17" t="s">
        <v>7730</v>
      </c>
      <c r="M15024" s="9">
        <v>1.5</v>
      </c>
      <c r="N15024" s="9"/>
      <c r="O15024" s="21"/>
      <c r="Q15024" s="29"/>
      <c r="U15024" s="17"/>
      <c r="V15024" s="2">
        <v>206</v>
      </c>
      <c r="Y15024" t="str">
        <f t="shared" si="941"/>
        <v/>
      </c>
      <c r="AA15024" t="str">
        <f t="shared" si="942"/>
        <v/>
      </c>
      <c r="AC15024" s="7"/>
      <c r="AD15024" t="s">
        <v>12199</v>
      </c>
      <c r="AE15024">
        <f t="shared" si="943"/>
        <v>0</v>
      </c>
      <c r="AG15024" s="2"/>
      <c r="AH15024" t="s">
        <v>2877</v>
      </c>
      <c r="AI15024" s="7" t="s">
        <v>4610</v>
      </c>
    </row>
    <row r="15025" spans="1:35" ht="11" customHeight="1" outlineLevel="1" x14ac:dyDescent="0.25">
      <c r="A15025" t="s">
        <v>2875</v>
      </c>
      <c r="C15025" s="2" t="s">
        <v>11983</v>
      </c>
      <c r="D15025" s="2">
        <v>207</v>
      </c>
      <c r="E15025" s="7">
        <v>1976</v>
      </c>
      <c r="F15025" s="5" t="s">
        <v>4236</v>
      </c>
      <c r="H15025" s="5" t="s">
        <v>4669</v>
      </c>
      <c r="I15025" s="6" t="s">
        <v>2881</v>
      </c>
      <c r="J15025" s="6" t="s">
        <v>8936</v>
      </c>
      <c r="K15025" s="17">
        <v>1</v>
      </c>
      <c r="L15025" s="17" t="s">
        <v>7730</v>
      </c>
      <c r="M15025" s="9">
        <v>1.5</v>
      </c>
      <c r="N15025" s="9"/>
      <c r="O15025" s="21"/>
      <c r="Q15025" s="29"/>
      <c r="U15025" s="17"/>
      <c r="V15025" s="2">
        <v>208</v>
      </c>
      <c r="Y15025" t="str">
        <f t="shared" si="941"/>
        <v/>
      </c>
      <c r="AA15025" t="str">
        <f t="shared" si="942"/>
        <v/>
      </c>
      <c r="AC15025" s="7"/>
      <c r="AD15025" t="s">
        <v>2881</v>
      </c>
      <c r="AE15025">
        <f t="shared" si="943"/>
        <v>0</v>
      </c>
      <c r="AG15025" s="2"/>
      <c r="AH15025" t="s">
        <v>2877</v>
      </c>
      <c r="AI15025" s="7" t="s">
        <v>4610</v>
      </c>
    </row>
    <row r="15026" spans="1:35" ht="11" customHeight="1" outlineLevel="1" x14ac:dyDescent="0.25">
      <c r="A15026" t="s">
        <v>2875</v>
      </c>
      <c r="C15026" s="2" t="s">
        <v>11983</v>
      </c>
      <c r="D15026" s="2">
        <v>209</v>
      </c>
      <c r="E15026" s="7">
        <v>1976</v>
      </c>
      <c r="F15026" s="5" t="s">
        <v>631</v>
      </c>
      <c r="H15026" s="5" t="s">
        <v>5398</v>
      </c>
      <c r="I15026" s="6" t="s">
        <v>752</v>
      </c>
      <c r="J15026" s="6" t="s">
        <v>12200</v>
      </c>
      <c r="K15026" s="17">
        <v>3</v>
      </c>
      <c r="L15026" s="17" t="s">
        <v>20076</v>
      </c>
      <c r="M15026" s="9"/>
      <c r="N15026" s="9"/>
      <c r="O15026" s="21"/>
      <c r="Q15026" s="29"/>
      <c r="U15026" s="17"/>
      <c r="V15026" s="2">
        <v>210</v>
      </c>
      <c r="Y15026" t="str">
        <f t="shared" si="941"/>
        <v/>
      </c>
      <c r="AA15026" t="str">
        <f t="shared" si="942"/>
        <v/>
      </c>
      <c r="AC15026" s="7"/>
      <c r="AD15026" t="s">
        <v>752</v>
      </c>
      <c r="AE15026">
        <f t="shared" si="943"/>
        <v>0</v>
      </c>
      <c r="AG15026" s="2"/>
      <c r="AH15026" t="s">
        <v>2877</v>
      </c>
      <c r="AI15026" s="7" t="s">
        <v>4610</v>
      </c>
    </row>
    <row r="15027" spans="1:35" ht="11" customHeight="1" outlineLevel="1" x14ac:dyDescent="0.25">
      <c r="A15027" t="s">
        <v>2875</v>
      </c>
      <c r="C15027" s="2" t="s">
        <v>11983</v>
      </c>
      <c r="D15027" s="2">
        <v>210</v>
      </c>
      <c r="E15027" s="7">
        <v>1976</v>
      </c>
      <c r="F15027" s="5" t="s">
        <v>815</v>
      </c>
      <c r="H15027" s="5" t="s">
        <v>5398</v>
      </c>
      <c r="I15027" s="6" t="s">
        <v>12201</v>
      </c>
      <c r="J15027" s="6" t="s">
        <v>12200</v>
      </c>
      <c r="K15027" s="17">
        <v>5</v>
      </c>
      <c r="L15027" s="17" t="s">
        <v>20076</v>
      </c>
      <c r="M15027" s="9"/>
      <c r="N15027" s="9"/>
      <c r="O15027" s="21"/>
      <c r="Q15027" s="29"/>
      <c r="U15027" s="17"/>
      <c r="V15027" s="2"/>
      <c r="Y15027" t="str">
        <f t="shared" si="941"/>
        <v/>
      </c>
      <c r="AA15027" t="str">
        <f t="shared" si="942"/>
        <v/>
      </c>
      <c r="AC15027" s="7"/>
      <c r="AD15027" t="s">
        <v>12201</v>
      </c>
      <c r="AE15027">
        <f t="shared" si="943"/>
        <v>0</v>
      </c>
      <c r="AG15027" s="2"/>
      <c r="AI15027" s="7"/>
    </row>
    <row r="15028" spans="1:35" ht="11" customHeight="1" outlineLevel="1" x14ac:dyDescent="0.25">
      <c r="A15028" t="s">
        <v>2875</v>
      </c>
      <c r="C15028" s="2" t="s">
        <v>11983</v>
      </c>
      <c r="D15028" s="2" t="s">
        <v>12202</v>
      </c>
      <c r="E15028" s="7">
        <v>1976</v>
      </c>
      <c r="F15028" s="5" t="s">
        <v>10260</v>
      </c>
      <c r="H15028" s="5" t="s">
        <v>5398</v>
      </c>
      <c r="I15028" s="6" t="s">
        <v>752</v>
      </c>
      <c r="J15028" s="6" t="s">
        <v>12200</v>
      </c>
      <c r="K15028" s="17">
        <v>3</v>
      </c>
      <c r="L15028" s="17" t="s">
        <v>7730</v>
      </c>
      <c r="M15028" s="9">
        <v>3</v>
      </c>
      <c r="N15028" s="9"/>
      <c r="O15028" s="21"/>
      <c r="Q15028" s="29"/>
      <c r="U15028" s="17"/>
      <c r="V15028" s="2" t="s">
        <v>3297</v>
      </c>
      <c r="Y15028" t="str">
        <f t="shared" si="941"/>
        <v/>
      </c>
      <c r="AA15028">
        <f t="shared" si="942"/>
        <v>1</v>
      </c>
      <c r="AC15028" s="7"/>
      <c r="AD15028" t="s">
        <v>752</v>
      </c>
      <c r="AE15028">
        <f t="shared" si="943"/>
        <v>0</v>
      </c>
      <c r="AG15028" s="2"/>
      <c r="AH15028" t="s">
        <v>2877</v>
      </c>
      <c r="AI15028" s="7" t="s">
        <v>4922</v>
      </c>
    </row>
    <row r="15029" spans="1:35" ht="11" customHeight="1" outlineLevel="1" x14ac:dyDescent="0.25">
      <c r="A15029" t="s">
        <v>2875</v>
      </c>
      <c r="C15029" s="2" t="s">
        <v>11983</v>
      </c>
      <c r="D15029" s="2">
        <v>212</v>
      </c>
      <c r="E15029" s="7">
        <v>1977</v>
      </c>
      <c r="F15029" s="5" t="s">
        <v>815</v>
      </c>
      <c r="H15029" s="5" t="s">
        <v>5398</v>
      </c>
      <c r="I15029" s="6" t="s">
        <v>1374</v>
      </c>
      <c r="J15029" s="6" t="s">
        <v>11721</v>
      </c>
      <c r="K15029" s="17">
        <v>3</v>
      </c>
      <c r="L15029" s="17" t="s">
        <v>7730</v>
      </c>
      <c r="M15029" s="9">
        <v>1</v>
      </c>
      <c r="N15029" s="9"/>
      <c r="O15029" s="21"/>
      <c r="Q15029" s="29"/>
      <c r="U15029" s="17"/>
      <c r="V15029" s="2"/>
      <c r="Y15029" t="str">
        <f t="shared" ref="Y15029:Y15092" si="944">IF(COUNTIF(F15029,"*fdc*"),1,"")</f>
        <v/>
      </c>
      <c r="AA15029" t="str">
        <f t="shared" ref="AA15029:AA15092" si="945">IF(COUNTIF(F15029,"*s/s*"),1,"")</f>
        <v/>
      </c>
      <c r="AC15029" s="7"/>
      <c r="AD15029" t="s">
        <v>1374</v>
      </c>
      <c r="AE15029">
        <f t="shared" si="943"/>
        <v>0</v>
      </c>
      <c r="AG15029" s="2"/>
      <c r="AI15029" s="7"/>
    </row>
    <row r="15030" spans="1:35" ht="11" customHeight="1" outlineLevel="1" x14ac:dyDescent="0.25">
      <c r="A15030" t="s">
        <v>2875</v>
      </c>
      <c r="C15030" s="2" t="s">
        <v>11983</v>
      </c>
      <c r="D15030" s="2">
        <v>213</v>
      </c>
      <c r="E15030" s="7">
        <v>1977</v>
      </c>
      <c r="F15030" s="5" t="s">
        <v>6709</v>
      </c>
      <c r="H15030" s="5" t="s">
        <v>5398</v>
      </c>
      <c r="I15030" s="6" t="s">
        <v>1374</v>
      </c>
      <c r="J15030" s="6" t="s">
        <v>11721</v>
      </c>
      <c r="K15030" s="17">
        <v>3</v>
      </c>
      <c r="L15030" s="17" t="s">
        <v>7730</v>
      </c>
      <c r="M15030" s="9">
        <v>1</v>
      </c>
      <c r="N15030" s="9"/>
      <c r="O15030" s="21"/>
      <c r="Q15030" s="29"/>
      <c r="U15030" s="17"/>
      <c r="V15030" s="2"/>
      <c r="Y15030" t="str">
        <f t="shared" si="944"/>
        <v/>
      </c>
      <c r="AA15030" t="str">
        <f t="shared" si="945"/>
        <v/>
      </c>
      <c r="AC15030" s="7"/>
      <c r="AD15030" t="s">
        <v>1374</v>
      </c>
      <c r="AE15030">
        <f t="shared" ref="AE15030:AE15093" si="946">COUNTIF(I15030,"*Fuji*")</f>
        <v>0</v>
      </c>
      <c r="AG15030" s="2"/>
      <c r="AI15030" s="7"/>
    </row>
    <row r="15031" spans="1:35" ht="11" customHeight="1" outlineLevel="1" x14ac:dyDescent="0.25">
      <c r="A15031" t="s">
        <v>2875</v>
      </c>
      <c r="C15031" s="2" t="s">
        <v>11983</v>
      </c>
      <c r="D15031" s="2">
        <v>214</v>
      </c>
      <c r="E15031" s="7">
        <v>1977</v>
      </c>
      <c r="F15031" s="5" t="s">
        <v>4236</v>
      </c>
      <c r="H15031" s="5" t="s">
        <v>5398</v>
      </c>
      <c r="I15031" s="6" t="s">
        <v>1374</v>
      </c>
      <c r="J15031" s="6" t="s">
        <v>11721</v>
      </c>
      <c r="K15031" s="17">
        <v>3</v>
      </c>
      <c r="L15031" s="17" t="s">
        <v>7730</v>
      </c>
      <c r="M15031" s="9">
        <v>1</v>
      </c>
      <c r="N15031" s="9"/>
      <c r="O15031" s="21"/>
      <c r="Q15031" s="29"/>
      <c r="U15031" s="17"/>
      <c r="V15031" s="2"/>
      <c r="Y15031" t="str">
        <f t="shared" si="944"/>
        <v/>
      </c>
      <c r="AA15031" t="str">
        <f t="shared" si="945"/>
        <v/>
      </c>
      <c r="AC15031" s="7"/>
      <c r="AD15031" t="s">
        <v>1374</v>
      </c>
      <c r="AE15031">
        <f t="shared" si="946"/>
        <v>0</v>
      </c>
      <c r="AG15031" s="2"/>
      <c r="AI15031" s="7"/>
    </row>
    <row r="15032" spans="1:35" ht="11" customHeight="1" outlineLevel="1" x14ac:dyDescent="0.25">
      <c r="A15032" t="s">
        <v>2875</v>
      </c>
      <c r="C15032" s="2" t="s">
        <v>11983</v>
      </c>
      <c r="D15032" s="2">
        <v>215</v>
      </c>
      <c r="E15032" s="7">
        <v>1977</v>
      </c>
      <c r="F15032" s="5" t="s">
        <v>631</v>
      </c>
      <c r="H15032" s="5" t="s">
        <v>5398</v>
      </c>
      <c r="I15032" s="6" t="s">
        <v>12203</v>
      </c>
      <c r="J15032" s="6" t="s">
        <v>12204</v>
      </c>
      <c r="K15032" s="17">
        <v>1</v>
      </c>
      <c r="L15032" s="17" t="s">
        <v>7730</v>
      </c>
      <c r="M15032" s="9">
        <v>0.5</v>
      </c>
      <c r="N15032" s="9"/>
      <c r="O15032" s="21"/>
      <c r="Q15032" s="29"/>
      <c r="U15032" s="17"/>
      <c r="V15032" s="2"/>
      <c r="Y15032" t="str">
        <f t="shared" si="944"/>
        <v/>
      </c>
      <c r="AA15032" t="str">
        <f t="shared" si="945"/>
        <v/>
      </c>
      <c r="AC15032" s="7"/>
      <c r="AD15032" t="s">
        <v>12203</v>
      </c>
      <c r="AE15032">
        <f t="shared" si="946"/>
        <v>0</v>
      </c>
      <c r="AG15032" s="2"/>
      <c r="AI15032" s="7"/>
    </row>
    <row r="15033" spans="1:35" ht="11" customHeight="1" outlineLevel="1" x14ac:dyDescent="0.25">
      <c r="A15033" t="s">
        <v>2875</v>
      </c>
      <c r="C15033" s="2" t="s">
        <v>11983</v>
      </c>
      <c r="D15033" s="2">
        <v>216</v>
      </c>
      <c r="E15033" s="7">
        <v>1977</v>
      </c>
      <c r="F15033" s="5" t="s">
        <v>815</v>
      </c>
      <c r="H15033" s="5" t="s">
        <v>5398</v>
      </c>
      <c r="I15033" s="6" t="s">
        <v>12203</v>
      </c>
      <c r="J15033" s="6" t="s">
        <v>12204</v>
      </c>
      <c r="K15033" s="17">
        <v>1</v>
      </c>
      <c r="L15033" s="17" t="s">
        <v>7730</v>
      </c>
      <c r="M15033" s="9">
        <v>0.5</v>
      </c>
      <c r="N15033" s="9"/>
      <c r="O15033" s="21"/>
      <c r="Q15033" s="29"/>
      <c r="U15033" s="17"/>
      <c r="V15033" s="2"/>
      <c r="Y15033" t="str">
        <f t="shared" si="944"/>
        <v/>
      </c>
      <c r="AA15033" t="str">
        <f t="shared" si="945"/>
        <v/>
      </c>
      <c r="AC15033" s="7"/>
      <c r="AD15033" t="s">
        <v>12203</v>
      </c>
      <c r="AE15033">
        <f t="shared" si="946"/>
        <v>0</v>
      </c>
      <c r="AG15033" s="2"/>
      <c r="AI15033" s="7"/>
    </row>
    <row r="15034" spans="1:35" ht="11" customHeight="1" outlineLevel="1" x14ac:dyDescent="0.25">
      <c r="A15034" t="s">
        <v>2875</v>
      </c>
      <c r="C15034" s="2" t="s">
        <v>11983</v>
      </c>
      <c r="D15034" s="2">
        <v>217</v>
      </c>
      <c r="E15034" s="7">
        <v>1977</v>
      </c>
      <c r="F15034" s="5" t="s">
        <v>6709</v>
      </c>
      <c r="H15034" s="5" t="s">
        <v>5398</v>
      </c>
      <c r="I15034" s="6" t="s">
        <v>12203</v>
      </c>
      <c r="J15034" s="6" t="s">
        <v>12204</v>
      </c>
      <c r="K15034" s="17">
        <v>1</v>
      </c>
      <c r="L15034" s="17" t="s">
        <v>7730</v>
      </c>
      <c r="M15034" s="9">
        <v>0.5</v>
      </c>
      <c r="N15034" s="9"/>
      <c r="O15034" s="21"/>
      <c r="Q15034" s="29"/>
      <c r="T15034">
        <v>1</v>
      </c>
      <c r="U15034" s="17"/>
      <c r="V15034" s="2"/>
      <c r="Y15034" t="str">
        <f t="shared" si="944"/>
        <v/>
      </c>
      <c r="AA15034" t="str">
        <f t="shared" si="945"/>
        <v/>
      </c>
      <c r="AC15034" s="7"/>
      <c r="AD15034" t="s">
        <v>12203</v>
      </c>
      <c r="AE15034">
        <f t="shared" si="946"/>
        <v>0</v>
      </c>
      <c r="AG15034" s="2"/>
      <c r="AI15034" s="7"/>
    </row>
    <row r="15035" spans="1:35" ht="11" customHeight="1" outlineLevel="1" x14ac:dyDescent="0.25">
      <c r="A15035" t="s">
        <v>2875</v>
      </c>
      <c r="C15035" s="2" t="s">
        <v>11983</v>
      </c>
      <c r="D15035" s="2">
        <v>218</v>
      </c>
      <c r="E15035" s="7">
        <v>1977</v>
      </c>
      <c r="F15035" s="5" t="s">
        <v>2308</v>
      </c>
      <c r="H15035" s="5" t="s">
        <v>5398</v>
      </c>
      <c r="I15035" s="6" t="s">
        <v>12203</v>
      </c>
      <c r="J15035" s="6" t="s">
        <v>12204</v>
      </c>
      <c r="K15035" s="17">
        <v>1</v>
      </c>
      <c r="L15035" s="17" t="s">
        <v>7730</v>
      </c>
      <c r="M15035" s="9">
        <v>0.5</v>
      </c>
      <c r="N15035" s="9"/>
      <c r="O15035" s="21"/>
      <c r="Q15035" s="29"/>
      <c r="U15035" s="17"/>
      <c r="V15035" s="2"/>
      <c r="Y15035" t="str">
        <f t="shared" si="944"/>
        <v/>
      </c>
      <c r="AA15035" t="str">
        <f t="shared" si="945"/>
        <v/>
      </c>
      <c r="AC15035" s="7"/>
      <c r="AD15035" t="s">
        <v>12203</v>
      </c>
      <c r="AE15035">
        <f t="shared" si="946"/>
        <v>0</v>
      </c>
      <c r="AG15035" s="2"/>
      <c r="AI15035" s="7"/>
    </row>
    <row r="15036" spans="1:35" ht="11" customHeight="1" outlineLevel="1" x14ac:dyDescent="0.25">
      <c r="A15036" t="s">
        <v>2875</v>
      </c>
      <c r="C15036" s="2" t="s">
        <v>11983</v>
      </c>
      <c r="D15036" s="2">
        <v>219</v>
      </c>
      <c r="E15036" s="7">
        <v>1977</v>
      </c>
      <c r="F15036" s="5" t="s">
        <v>4880</v>
      </c>
      <c r="H15036" s="5" t="s">
        <v>5398</v>
      </c>
      <c r="I15036" s="6" t="s">
        <v>1374</v>
      </c>
      <c r="J15036" s="6" t="s">
        <v>12205</v>
      </c>
      <c r="K15036" s="17">
        <v>3</v>
      </c>
      <c r="L15036" s="17" t="s">
        <v>7730</v>
      </c>
      <c r="M15036" s="9">
        <v>0.8</v>
      </c>
      <c r="N15036" s="9"/>
      <c r="O15036" s="21"/>
      <c r="Q15036" s="29"/>
      <c r="U15036" s="17"/>
      <c r="V15036" s="2"/>
      <c r="Y15036" t="str">
        <f t="shared" si="944"/>
        <v/>
      </c>
      <c r="AA15036" t="str">
        <f t="shared" si="945"/>
        <v/>
      </c>
      <c r="AC15036" s="7"/>
      <c r="AD15036" t="s">
        <v>1374</v>
      </c>
      <c r="AE15036">
        <f t="shared" si="946"/>
        <v>0</v>
      </c>
      <c r="AG15036" s="2"/>
      <c r="AI15036" s="7"/>
    </row>
    <row r="15037" spans="1:35" ht="11" customHeight="1" outlineLevel="1" x14ac:dyDescent="0.25">
      <c r="A15037" t="s">
        <v>2875</v>
      </c>
      <c r="C15037" s="2" t="s">
        <v>11983</v>
      </c>
      <c r="D15037" s="2">
        <v>220</v>
      </c>
      <c r="E15037" s="7">
        <v>1977</v>
      </c>
      <c r="F15037" s="5" t="s">
        <v>1601</v>
      </c>
      <c r="H15037" s="5" t="s">
        <v>5398</v>
      </c>
      <c r="I15037" s="6" t="s">
        <v>1374</v>
      </c>
      <c r="J15037" s="6" t="s">
        <v>12205</v>
      </c>
      <c r="K15037" s="17">
        <v>3</v>
      </c>
      <c r="L15037" s="17" t="s">
        <v>7730</v>
      </c>
      <c r="M15037" s="9">
        <v>0.8</v>
      </c>
      <c r="N15037" s="9"/>
      <c r="O15037" s="21"/>
      <c r="Q15037" s="29"/>
      <c r="U15037" s="17"/>
      <c r="V15037" s="2"/>
      <c r="Y15037" t="str">
        <f t="shared" si="944"/>
        <v/>
      </c>
      <c r="AA15037" t="str">
        <f t="shared" si="945"/>
        <v/>
      </c>
      <c r="AC15037" s="7"/>
      <c r="AD15037" t="s">
        <v>1374</v>
      </c>
      <c r="AE15037">
        <f t="shared" si="946"/>
        <v>0</v>
      </c>
      <c r="AG15037" s="2"/>
      <c r="AI15037" s="7"/>
    </row>
    <row r="15038" spans="1:35" ht="11" customHeight="1" outlineLevel="1" x14ac:dyDescent="0.25">
      <c r="A15038" t="s">
        <v>2875</v>
      </c>
      <c r="C15038" s="2" t="s">
        <v>11983</v>
      </c>
      <c r="D15038" s="2">
        <v>233</v>
      </c>
      <c r="E15038" s="7">
        <v>1978</v>
      </c>
      <c r="F15038" s="5" t="s">
        <v>631</v>
      </c>
      <c r="H15038" s="5" t="s">
        <v>5398</v>
      </c>
      <c r="I15038" s="6" t="s">
        <v>1374</v>
      </c>
      <c r="J15038" s="6" t="s">
        <v>12206</v>
      </c>
      <c r="K15038" s="17">
        <v>5</v>
      </c>
      <c r="L15038" s="17" t="s">
        <v>20076</v>
      </c>
      <c r="M15038" s="9"/>
      <c r="N15038" s="9"/>
      <c r="O15038" s="21"/>
      <c r="Q15038" s="29"/>
      <c r="U15038" s="17"/>
      <c r="V15038" s="2"/>
      <c r="Y15038" t="str">
        <f t="shared" si="944"/>
        <v/>
      </c>
      <c r="AA15038" t="str">
        <f t="shared" si="945"/>
        <v/>
      </c>
      <c r="AC15038" s="7"/>
      <c r="AD15038" t="s">
        <v>1374</v>
      </c>
      <c r="AE15038">
        <f t="shared" si="946"/>
        <v>0</v>
      </c>
      <c r="AG15038" s="2"/>
      <c r="AI15038" s="7"/>
    </row>
    <row r="15039" spans="1:35" ht="11" customHeight="1" outlineLevel="1" x14ac:dyDescent="0.25">
      <c r="A15039" t="s">
        <v>2875</v>
      </c>
      <c r="C15039" s="2" t="s">
        <v>11983</v>
      </c>
      <c r="D15039" s="2">
        <v>234</v>
      </c>
      <c r="E15039" s="7">
        <v>1978</v>
      </c>
      <c r="F15039" s="5" t="s">
        <v>815</v>
      </c>
      <c r="H15039" s="5" t="s">
        <v>5398</v>
      </c>
      <c r="I15039" s="6" t="s">
        <v>1374</v>
      </c>
      <c r="J15039" s="6" t="s">
        <v>12206</v>
      </c>
      <c r="K15039" s="17">
        <v>5</v>
      </c>
      <c r="L15039" s="17" t="s">
        <v>20076</v>
      </c>
      <c r="M15039" s="9"/>
      <c r="N15039" s="9"/>
      <c r="O15039" s="21"/>
      <c r="Q15039" s="29"/>
      <c r="U15039" s="17"/>
      <c r="V15039" s="2"/>
      <c r="Y15039" t="str">
        <f t="shared" si="944"/>
        <v/>
      </c>
      <c r="AA15039" t="str">
        <f t="shared" si="945"/>
        <v/>
      </c>
      <c r="AC15039" s="7"/>
      <c r="AD15039" t="s">
        <v>1374</v>
      </c>
      <c r="AE15039">
        <f t="shared" si="946"/>
        <v>0</v>
      </c>
      <c r="AG15039" s="2"/>
      <c r="AI15039" s="7"/>
    </row>
    <row r="15040" spans="1:35" ht="11" customHeight="1" outlineLevel="1" x14ac:dyDescent="0.25">
      <c r="A15040" t="s">
        <v>2875</v>
      </c>
      <c r="C15040" s="2" t="s">
        <v>11983</v>
      </c>
      <c r="D15040" s="2">
        <v>235</v>
      </c>
      <c r="E15040" s="7">
        <v>1978</v>
      </c>
      <c r="F15040" s="5" t="s">
        <v>6709</v>
      </c>
      <c r="H15040" s="5" t="s">
        <v>5398</v>
      </c>
      <c r="I15040" s="6" t="s">
        <v>1374</v>
      </c>
      <c r="J15040" s="6" t="s">
        <v>12206</v>
      </c>
      <c r="K15040" s="17">
        <v>4</v>
      </c>
      <c r="L15040" s="17" t="s">
        <v>20076</v>
      </c>
      <c r="M15040" s="9"/>
      <c r="N15040" s="9"/>
      <c r="O15040" s="21"/>
      <c r="Q15040" s="29"/>
      <c r="U15040" s="17"/>
      <c r="V15040" s="2"/>
      <c r="Y15040" t="str">
        <f t="shared" si="944"/>
        <v/>
      </c>
      <c r="AA15040" t="str">
        <f t="shared" si="945"/>
        <v/>
      </c>
      <c r="AC15040" s="7"/>
      <c r="AD15040" t="s">
        <v>1374</v>
      </c>
      <c r="AE15040">
        <f t="shared" si="946"/>
        <v>0</v>
      </c>
      <c r="AG15040" s="2"/>
      <c r="AI15040" s="7"/>
    </row>
    <row r="15041" spans="1:35" ht="11" customHeight="1" outlineLevel="1" x14ac:dyDescent="0.25">
      <c r="A15041" t="s">
        <v>2875</v>
      </c>
      <c r="C15041" s="2" t="s">
        <v>11983</v>
      </c>
      <c r="D15041" s="2">
        <v>236</v>
      </c>
      <c r="E15041" s="7">
        <v>1978</v>
      </c>
      <c r="F15041" s="5" t="s">
        <v>2308</v>
      </c>
      <c r="H15041" s="5" t="s">
        <v>5398</v>
      </c>
      <c r="I15041" s="6" t="s">
        <v>1374</v>
      </c>
      <c r="J15041" s="6" t="s">
        <v>12206</v>
      </c>
      <c r="K15041" s="17">
        <v>5</v>
      </c>
      <c r="L15041" s="17" t="s">
        <v>20076</v>
      </c>
      <c r="M15041" s="9"/>
      <c r="N15041" s="9"/>
      <c r="O15041" s="21"/>
      <c r="Q15041" s="29"/>
      <c r="U15041" s="17"/>
      <c r="V15041" s="2"/>
      <c r="Y15041" t="str">
        <f t="shared" si="944"/>
        <v/>
      </c>
      <c r="AA15041" t="str">
        <f t="shared" si="945"/>
        <v/>
      </c>
      <c r="AC15041" s="7"/>
      <c r="AD15041" t="s">
        <v>1374</v>
      </c>
      <c r="AE15041">
        <f t="shared" si="946"/>
        <v>0</v>
      </c>
      <c r="AG15041" s="2"/>
      <c r="AI15041" s="7"/>
    </row>
    <row r="15042" spans="1:35" ht="11" customHeight="1" outlineLevel="1" x14ac:dyDescent="0.25">
      <c r="A15042" t="s">
        <v>2875</v>
      </c>
      <c r="C15042" s="2" t="s">
        <v>11983</v>
      </c>
      <c r="D15042" s="2" t="s">
        <v>15590</v>
      </c>
      <c r="E15042" s="7">
        <v>1978</v>
      </c>
      <c r="F15042" s="5" t="s">
        <v>7028</v>
      </c>
      <c r="H15042" s="5" t="s">
        <v>5398</v>
      </c>
      <c r="I15042" s="6" t="s">
        <v>1374</v>
      </c>
      <c r="J15042" s="6" t="s">
        <v>12206</v>
      </c>
      <c r="K15042" s="17">
        <v>5</v>
      </c>
      <c r="L15042" s="17" t="s">
        <v>7730</v>
      </c>
      <c r="M15042" s="9">
        <v>3.2</v>
      </c>
      <c r="N15042" s="9"/>
      <c r="O15042" s="21"/>
      <c r="Q15042" s="29"/>
      <c r="U15042" s="17"/>
      <c r="V15042" s="2"/>
      <c r="Y15042">
        <f t="shared" si="944"/>
        <v>1</v>
      </c>
      <c r="AA15042" t="str">
        <f t="shared" si="945"/>
        <v/>
      </c>
      <c r="AC15042" s="7"/>
      <c r="AD15042" t="s">
        <v>1374</v>
      </c>
      <c r="AE15042">
        <f t="shared" si="946"/>
        <v>0</v>
      </c>
      <c r="AG15042" s="2"/>
      <c r="AI15042" s="7"/>
    </row>
    <row r="15043" spans="1:35" ht="11" customHeight="1" outlineLevel="1" x14ac:dyDescent="0.25">
      <c r="A15043" t="s">
        <v>2875</v>
      </c>
      <c r="C15043" s="2" t="s">
        <v>11983</v>
      </c>
      <c r="D15043" s="2">
        <v>240</v>
      </c>
      <c r="E15043" s="7">
        <v>1978</v>
      </c>
      <c r="F15043" s="5" t="s">
        <v>1104</v>
      </c>
      <c r="H15043" s="5" t="s">
        <v>5398</v>
      </c>
      <c r="I15043" s="6" t="s">
        <v>9223</v>
      </c>
      <c r="J15043" s="6" t="s">
        <v>7554</v>
      </c>
      <c r="K15043" s="17">
        <v>7</v>
      </c>
      <c r="L15043" s="17" t="s">
        <v>7730</v>
      </c>
      <c r="M15043" s="9">
        <v>1</v>
      </c>
      <c r="N15043" s="9"/>
      <c r="O15043" s="21"/>
      <c r="Q15043" s="29"/>
      <c r="U15043" s="17"/>
      <c r="V15043" s="2"/>
      <c r="Y15043" t="str">
        <f t="shared" si="944"/>
        <v/>
      </c>
      <c r="AA15043" t="str">
        <f t="shared" si="945"/>
        <v/>
      </c>
      <c r="AC15043" s="7"/>
      <c r="AD15043" t="s">
        <v>9223</v>
      </c>
      <c r="AE15043">
        <f t="shared" si="946"/>
        <v>0</v>
      </c>
      <c r="AG15043" s="2"/>
      <c r="AI15043" s="7"/>
    </row>
    <row r="15044" spans="1:35" ht="11" customHeight="1" outlineLevel="1" x14ac:dyDescent="0.25">
      <c r="A15044" t="s">
        <v>2875</v>
      </c>
      <c r="C15044" s="2" t="s">
        <v>11983</v>
      </c>
      <c r="D15044" s="2">
        <v>241</v>
      </c>
      <c r="E15044" s="7">
        <v>1978</v>
      </c>
      <c r="F15044" s="5" t="s">
        <v>631</v>
      </c>
      <c r="H15044" s="5" t="s">
        <v>5398</v>
      </c>
      <c r="I15044" s="6" t="s">
        <v>9223</v>
      </c>
      <c r="J15044" s="6" t="s">
        <v>7554</v>
      </c>
      <c r="K15044" s="17">
        <v>7</v>
      </c>
      <c r="L15044" s="17" t="s">
        <v>7730</v>
      </c>
      <c r="M15044" s="9">
        <v>1</v>
      </c>
      <c r="N15044" s="9"/>
      <c r="O15044" s="21"/>
      <c r="Q15044" s="29"/>
      <c r="U15044" s="17"/>
      <c r="V15044" s="2"/>
      <c r="Y15044" t="str">
        <f t="shared" si="944"/>
        <v/>
      </c>
      <c r="AA15044" t="str">
        <f t="shared" si="945"/>
        <v/>
      </c>
      <c r="AC15044" s="7"/>
      <c r="AD15044" t="s">
        <v>9223</v>
      </c>
      <c r="AE15044">
        <f t="shared" si="946"/>
        <v>0</v>
      </c>
      <c r="AG15044" s="2"/>
      <c r="AI15044" s="7"/>
    </row>
    <row r="15045" spans="1:35" ht="11" customHeight="1" outlineLevel="1" x14ac:dyDescent="0.25">
      <c r="A15045" t="s">
        <v>2875</v>
      </c>
      <c r="C15045" s="2" t="s">
        <v>11983</v>
      </c>
      <c r="D15045" s="2">
        <v>242</v>
      </c>
      <c r="E15045" s="7">
        <v>1978</v>
      </c>
      <c r="F15045" s="5" t="s">
        <v>815</v>
      </c>
      <c r="H15045" s="5" t="s">
        <v>5398</v>
      </c>
      <c r="I15045" s="6" t="s">
        <v>9223</v>
      </c>
      <c r="J15045" s="6" t="s">
        <v>7554</v>
      </c>
      <c r="K15045" s="17">
        <v>7</v>
      </c>
      <c r="L15045" s="17" t="s">
        <v>7730</v>
      </c>
      <c r="M15045" s="9">
        <v>1</v>
      </c>
      <c r="N15045" s="9"/>
      <c r="O15045" s="21"/>
      <c r="Q15045" s="29"/>
      <c r="U15045" s="17"/>
      <c r="V15045" s="2"/>
      <c r="Y15045" t="str">
        <f t="shared" si="944"/>
        <v/>
      </c>
      <c r="AA15045" t="str">
        <f t="shared" si="945"/>
        <v/>
      </c>
      <c r="AC15045" s="7"/>
      <c r="AD15045" t="s">
        <v>9223</v>
      </c>
      <c r="AE15045">
        <f t="shared" si="946"/>
        <v>0</v>
      </c>
      <c r="AG15045" s="2"/>
      <c r="AI15045" s="7"/>
    </row>
    <row r="15046" spans="1:35" ht="11" customHeight="1" outlineLevel="1" x14ac:dyDescent="0.25">
      <c r="A15046" t="s">
        <v>2875</v>
      </c>
      <c r="C15046" s="2" t="s">
        <v>11983</v>
      </c>
      <c r="D15046" s="2">
        <v>243</v>
      </c>
      <c r="E15046" s="7">
        <v>1978</v>
      </c>
      <c r="F15046" s="5" t="s">
        <v>2308</v>
      </c>
      <c r="H15046" s="5" t="s">
        <v>5398</v>
      </c>
      <c r="I15046" s="6" t="s">
        <v>743</v>
      </c>
      <c r="J15046" s="6" t="s">
        <v>7554</v>
      </c>
      <c r="K15046" s="17">
        <v>7</v>
      </c>
      <c r="L15046" s="17" t="s">
        <v>7730</v>
      </c>
      <c r="M15046" s="9">
        <v>1</v>
      </c>
      <c r="N15046" s="9"/>
      <c r="O15046" s="21"/>
      <c r="Q15046" s="29"/>
      <c r="U15046" s="17"/>
      <c r="V15046" s="2">
        <v>242</v>
      </c>
      <c r="Y15046" t="str">
        <f t="shared" si="944"/>
        <v/>
      </c>
      <c r="AA15046" t="str">
        <f t="shared" si="945"/>
        <v/>
      </c>
      <c r="AC15046" s="7"/>
      <c r="AD15046" t="s">
        <v>743</v>
      </c>
      <c r="AE15046">
        <f t="shared" si="946"/>
        <v>0</v>
      </c>
      <c r="AG15046" s="2"/>
      <c r="AH15046" t="s">
        <v>2877</v>
      </c>
      <c r="AI15046" s="7" t="s">
        <v>4922</v>
      </c>
    </row>
    <row r="15047" spans="1:35" ht="11" customHeight="1" outlineLevel="1" x14ac:dyDescent="0.25">
      <c r="A15047" t="s">
        <v>2875</v>
      </c>
      <c r="C15047" s="2" t="s">
        <v>11983</v>
      </c>
      <c r="D15047" s="2">
        <v>256</v>
      </c>
      <c r="E15047" s="7">
        <v>1979</v>
      </c>
      <c r="F15047" s="5" t="s">
        <v>631</v>
      </c>
      <c r="H15047" s="5" t="s">
        <v>5398</v>
      </c>
      <c r="I15047" s="6" t="s">
        <v>751</v>
      </c>
      <c r="J15047" s="6" t="s">
        <v>12207</v>
      </c>
      <c r="K15047" s="17">
        <v>5</v>
      </c>
      <c r="L15047" s="17" t="s">
        <v>7730</v>
      </c>
      <c r="M15047" s="9">
        <v>1.4</v>
      </c>
      <c r="N15047" s="9"/>
      <c r="O15047" s="21"/>
      <c r="Q15047" s="29"/>
      <c r="U15047" s="17"/>
      <c r="V15047" s="2">
        <v>255</v>
      </c>
      <c r="Y15047" t="str">
        <f t="shared" si="944"/>
        <v/>
      </c>
      <c r="AA15047" t="str">
        <f t="shared" si="945"/>
        <v/>
      </c>
      <c r="AC15047" s="7"/>
      <c r="AD15047" t="s">
        <v>751</v>
      </c>
      <c r="AE15047">
        <f t="shared" si="946"/>
        <v>0</v>
      </c>
      <c r="AG15047" s="2"/>
      <c r="AH15047" t="s">
        <v>2877</v>
      </c>
      <c r="AI15047" s="7" t="s">
        <v>4610</v>
      </c>
    </row>
    <row r="15048" spans="1:35" ht="11" customHeight="1" outlineLevel="1" x14ac:dyDescent="0.25">
      <c r="A15048" t="s">
        <v>2875</v>
      </c>
      <c r="C15048" s="2" t="s">
        <v>11983</v>
      </c>
      <c r="D15048" s="2" t="s">
        <v>260</v>
      </c>
      <c r="E15048" s="7">
        <v>1979</v>
      </c>
      <c r="F15048" s="5" t="s">
        <v>12208</v>
      </c>
      <c r="H15048" s="5" t="s">
        <v>5398</v>
      </c>
      <c r="I15048" s="6" t="s">
        <v>751</v>
      </c>
      <c r="J15048" s="6" t="s">
        <v>12207</v>
      </c>
      <c r="K15048" s="17">
        <v>3</v>
      </c>
      <c r="L15048" s="17" t="s">
        <v>7730</v>
      </c>
      <c r="M15048" s="9">
        <v>1.8</v>
      </c>
      <c r="N15048" s="9"/>
      <c r="O15048" s="21"/>
      <c r="Q15048" s="29"/>
      <c r="U15048" s="17"/>
      <c r="V15048" s="2">
        <v>259</v>
      </c>
      <c r="Y15048" t="str">
        <f t="shared" si="944"/>
        <v/>
      </c>
      <c r="AA15048">
        <f t="shared" si="945"/>
        <v>1</v>
      </c>
      <c r="AC15048" s="7"/>
      <c r="AD15048" t="s">
        <v>751</v>
      </c>
      <c r="AE15048">
        <f t="shared" si="946"/>
        <v>0</v>
      </c>
      <c r="AG15048" s="2"/>
      <c r="AH15048" t="s">
        <v>2877</v>
      </c>
      <c r="AI15048" s="7" t="s">
        <v>4922</v>
      </c>
    </row>
    <row r="15049" spans="1:35" ht="11" customHeight="1" outlineLevel="1" x14ac:dyDescent="0.25">
      <c r="A15049" t="s">
        <v>2875</v>
      </c>
      <c r="C15049" s="2" t="s">
        <v>11983</v>
      </c>
      <c r="D15049" s="2">
        <v>261</v>
      </c>
      <c r="E15049" s="7">
        <v>1979</v>
      </c>
      <c r="F15049" s="5" t="s">
        <v>631</v>
      </c>
      <c r="H15049" s="5" t="s">
        <v>5398</v>
      </c>
      <c r="I15049" s="6" t="s">
        <v>12199</v>
      </c>
      <c r="J15049" s="6" t="s">
        <v>11478</v>
      </c>
      <c r="K15049" s="17">
        <v>5</v>
      </c>
      <c r="L15049" s="17" t="s">
        <v>7730</v>
      </c>
      <c r="M15049" s="9">
        <v>1.7</v>
      </c>
      <c r="N15049" s="9"/>
      <c r="O15049" s="21"/>
      <c r="Q15049" s="29"/>
      <c r="U15049" s="17"/>
      <c r="V15049" s="2">
        <v>260</v>
      </c>
      <c r="Y15049" t="str">
        <f t="shared" si="944"/>
        <v/>
      </c>
      <c r="AA15049" t="str">
        <f t="shared" si="945"/>
        <v/>
      </c>
      <c r="AC15049" s="7"/>
      <c r="AD15049" t="s">
        <v>12199</v>
      </c>
      <c r="AE15049">
        <f t="shared" si="946"/>
        <v>0</v>
      </c>
      <c r="AG15049" s="2"/>
      <c r="AH15049" t="s">
        <v>2877</v>
      </c>
      <c r="AI15049" s="7" t="s">
        <v>4610</v>
      </c>
    </row>
    <row r="15050" spans="1:35" ht="11" customHeight="1" outlineLevel="1" x14ac:dyDescent="0.25">
      <c r="A15050" t="s">
        <v>2875</v>
      </c>
      <c r="C15050" s="2" t="s">
        <v>11983</v>
      </c>
      <c r="D15050" s="2">
        <v>264</v>
      </c>
      <c r="E15050" s="7">
        <v>1979</v>
      </c>
      <c r="F15050" s="5" t="s">
        <v>2530</v>
      </c>
      <c r="H15050" s="5" t="s">
        <v>3831</v>
      </c>
      <c r="I15050" s="6" t="s">
        <v>12209</v>
      </c>
      <c r="J15050" s="6" t="s">
        <v>11478</v>
      </c>
      <c r="K15050" s="17">
        <v>3</v>
      </c>
      <c r="L15050" s="17" t="s">
        <v>20076</v>
      </c>
      <c r="M15050" s="9"/>
      <c r="N15050" s="9"/>
      <c r="O15050" s="21"/>
      <c r="Q15050" s="29"/>
      <c r="U15050" s="17"/>
      <c r="V15050" s="2">
        <v>263</v>
      </c>
      <c r="Y15050" t="str">
        <f t="shared" si="944"/>
        <v/>
      </c>
      <c r="AA15050" t="str">
        <f t="shared" si="945"/>
        <v/>
      </c>
      <c r="AC15050" s="7"/>
      <c r="AD15050" t="s">
        <v>12209</v>
      </c>
      <c r="AE15050">
        <f t="shared" si="946"/>
        <v>0</v>
      </c>
      <c r="AG15050" s="2"/>
      <c r="AH15050" t="s">
        <v>2877</v>
      </c>
      <c r="AI15050" s="7" t="s">
        <v>4922</v>
      </c>
    </row>
    <row r="15051" spans="1:35" ht="11" customHeight="1" outlineLevel="1" collapsed="1" x14ac:dyDescent="0.25">
      <c r="A15051" t="s">
        <v>2875</v>
      </c>
      <c r="C15051" s="2" t="s">
        <v>11983</v>
      </c>
      <c r="D15051" s="2" t="s">
        <v>5822</v>
      </c>
      <c r="E15051" s="7">
        <v>1979</v>
      </c>
      <c r="F15051" s="5" t="s">
        <v>12210</v>
      </c>
      <c r="H15051" s="5" t="s">
        <v>5398</v>
      </c>
      <c r="I15051" s="6" t="s">
        <v>12209</v>
      </c>
      <c r="J15051" s="6" t="s">
        <v>11482</v>
      </c>
      <c r="K15051" s="17">
        <v>3</v>
      </c>
      <c r="L15051" s="17" t="s">
        <v>7730</v>
      </c>
      <c r="M15051" s="9">
        <v>2</v>
      </c>
      <c r="N15051" s="9"/>
      <c r="O15051" s="21"/>
      <c r="Q15051" s="29"/>
      <c r="U15051" s="17"/>
      <c r="V15051" s="2"/>
      <c r="Y15051" t="str">
        <f t="shared" si="944"/>
        <v/>
      </c>
      <c r="AA15051">
        <f t="shared" si="945"/>
        <v>1</v>
      </c>
      <c r="AC15051" s="7"/>
      <c r="AD15051" t="s">
        <v>12209</v>
      </c>
      <c r="AE15051">
        <f t="shared" si="946"/>
        <v>0</v>
      </c>
      <c r="AG15051" s="2"/>
      <c r="AH15051" t="s">
        <v>12190</v>
      </c>
      <c r="AI15051" s="7" t="s">
        <v>4922</v>
      </c>
    </row>
    <row r="15052" spans="1:35" ht="11" customHeight="1" outlineLevel="1" x14ac:dyDescent="0.25">
      <c r="A15052" t="s">
        <v>2875</v>
      </c>
      <c r="C15052" s="2" t="s">
        <v>11983</v>
      </c>
      <c r="D15052" s="2">
        <v>265</v>
      </c>
      <c r="E15052" s="7">
        <v>1979</v>
      </c>
      <c r="F15052" s="5" t="s">
        <v>631</v>
      </c>
      <c r="H15052" s="5" t="s">
        <v>5398</v>
      </c>
      <c r="I15052" s="6" t="s">
        <v>12211</v>
      </c>
      <c r="J15052" s="6" t="s">
        <v>12212</v>
      </c>
      <c r="K15052" s="17">
        <v>3</v>
      </c>
      <c r="L15052" s="17" t="s">
        <v>7730</v>
      </c>
      <c r="M15052" s="9">
        <v>0.4</v>
      </c>
      <c r="N15052" s="9"/>
      <c r="O15052" s="21"/>
      <c r="Q15052" s="29"/>
      <c r="U15052" s="17"/>
      <c r="V15052" s="2"/>
      <c r="Y15052" t="str">
        <f t="shared" si="944"/>
        <v/>
      </c>
      <c r="AA15052" t="str">
        <f t="shared" si="945"/>
        <v/>
      </c>
      <c r="AC15052" s="7"/>
      <c r="AD15052" t="s">
        <v>12211</v>
      </c>
      <c r="AE15052">
        <f t="shared" si="946"/>
        <v>0</v>
      </c>
      <c r="AG15052" s="2"/>
      <c r="AI15052" s="7"/>
    </row>
    <row r="15053" spans="1:35" ht="11" customHeight="1" outlineLevel="1" x14ac:dyDescent="0.25">
      <c r="A15053" t="s">
        <v>2875</v>
      </c>
      <c r="C15053" s="2" t="s">
        <v>11983</v>
      </c>
      <c r="D15053" s="2">
        <v>266</v>
      </c>
      <c r="E15053" s="7">
        <v>1979</v>
      </c>
      <c r="F15053" s="5" t="s">
        <v>815</v>
      </c>
      <c r="H15053" s="5" t="s">
        <v>5398</v>
      </c>
      <c r="I15053" s="6" t="s">
        <v>12211</v>
      </c>
      <c r="J15053" s="6" t="s">
        <v>12212</v>
      </c>
      <c r="K15053" s="17">
        <v>3</v>
      </c>
      <c r="L15053" s="17" t="s">
        <v>7730</v>
      </c>
      <c r="M15053" s="9">
        <v>0.4</v>
      </c>
      <c r="N15053" s="9"/>
      <c r="O15053" s="21"/>
      <c r="Q15053" s="29"/>
      <c r="U15053" s="17"/>
      <c r="V15053" s="2"/>
      <c r="Y15053" t="str">
        <f t="shared" si="944"/>
        <v/>
      </c>
      <c r="AA15053" t="str">
        <f t="shared" si="945"/>
        <v/>
      </c>
      <c r="AC15053" s="7"/>
      <c r="AD15053" t="s">
        <v>12211</v>
      </c>
      <c r="AE15053">
        <f t="shared" si="946"/>
        <v>0</v>
      </c>
      <c r="AG15053" s="2"/>
      <c r="AI15053" s="7"/>
    </row>
    <row r="15054" spans="1:35" ht="11" customHeight="1" outlineLevel="1" x14ac:dyDescent="0.25">
      <c r="A15054" t="s">
        <v>2875</v>
      </c>
      <c r="C15054" s="2" t="s">
        <v>11983</v>
      </c>
      <c r="D15054" s="2">
        <v>269</v>
      </c>
      <c r="E15054" s="7">
        <v>1980</v>
      </c>
      <c r="F15054" s="5" t="s">
        <v>631</v>
      </c>
      <c r="H15054" s="5" t="s">
        <v>5398</v>
      </c>
      <c r="I15054" s="6" t="s">
        <v>1940</v>
      </c>
      <c r="J15054" s="6" t="s">
        <v>12200</v>
      </c>
      <c r="K15054" s="17">
        <v>5</v>
      </c>
      <c r="L15054" s="17" t="s">
        <v>20076</v>
      </c>
      <c r="M15054" s="9"/>
      <c r="N15054" s="9"/>
      <c r="O15054" s="21"/>
      <c r="Q15054" s="29"/>
      <c r="U15054" s="17"/>
      <c r="V15054" s="2">
        <v>268</v>
      </c>
      <c r="Y15054" t="str">
        <f t="shared" si="944"/>
        <v/>
      </c>
      <c r="AA15054" t="str">
        <f t="shared" si="945"/>
        <v/>
      </c>
      <c r="AC15054" s="7"/>
      <c r="AD15054" t="s">
        <v>1940</v>
      </c>
      <c r="AE15054">
        <f t="shared" si="946"/>
        <v>0</v>
      </c>
      <c r="AG15054" s="2"/>
      <c r="AH15054" t="s">
        <v>2877</v>
      </c>
      <c r="AI15054" s="7" t="s">
        <v>4610</v>
      </c>
    </row>
    <row r="15055" spans="1:35" ht="11" customHeight="1" outlineLevel="1" x14ac:dyDescent="0.25">
      <c r="A15055" t="s">
        <v>2875</v>
      </c>
      <c r="C15055" s="2" t="s">
        <v>11983</v>
      </c>
      <c r="D15055" s="2">
        <v>270</v>
      </c>
      <c r="E15055" s="7">
        <v>1980</v>
      </c>
      <c r="F15055" s="5" t="s">
        <v>815</v>
      </c>
      <c r="H15055" s="5" t="s">
        <v>5398</v>
      </c>
      <c r="I15055" s="6" t="s">
        <v>2741</v>
      </c>
      <c r="J15055" s="6" t="s">
        <v>12200</v>
      </c>
      <c r="K15055" s="17">
        <v>5</v>
      </c>
      <c r="L15055" s="17" t="s">
        <v>20076</v>
      </c>
      <c r="M15055" s="9"/>
      <c r="N15055" s="9"/>
      <c r="O15055" s="21"/>
      <c r="Q15055" s="29"/>
      <c r="U15055" s="17"/>
      <c r="V15055" s="2">
        <v>269</v>
      </c>
      <c r="Y15055" t="str">
        <f t="shared" si="944"/>
        <v/>
      </c>
      <c r="AA15055" t="str">
        <f t="shared" si="945"/>
        <v/>
      </c>
      <c r="AC15055" s="7"/>
      <c r="AD15055" t="s">
        <v>2741</v>
      </c>
      <c r="AE15055">
        <f t="shared" si="946"/>
        <v>0</v>
      </c>
      <c r="AG15055" s="2"/>
      <c r="AH15055" t="s">
        <v>2877</v>
      </c>
      <c r="AI15055" s="7" t="s">
        <v>4610</v>
      </c>
    </row>
    <row r="15056" spans="1:35" ht="11" customHeight="1" outlineLevel="1" x14ac:dyDescent="0.25">
      <c r="A15056" t="s">
        <v>2875</v>
      </c>
      <c r="C15056" s="2" t="s">
        <v>11983</v>
      </c>
      <c r="D15056" s="2">
        <v>271</v>
      </c>
      <c r="E15056" s="7">
        <v>1980</v>
      </c>
      <c r="F15056" s="5" t="s">
        <v>6709</v>
      </c>
      <c r="H15056" s="5" t="s">
        <v>5398</v>
      </c>
      <c r="I15056" s="6" t="s">
        <v>1941</v>
      </c>
      <c r="J15056" s="6" t="s">
        <v>12200</v>
      </c>
      <c r="K15056" s="17">
        <v>5</v>
      </c>
      <c r="L15056" s="17" t="s">
        <v>20076</v>
      </c>
      <c r="M15056" s="9"/>
      <c r="N15056" s="9"/>
      <c r="O15056" s="21"/>
      <c r="Q15056" s="29"/>
      <c r="U15056" s="17"/>
      <c r="V15056" s="2">
        <v>270</v>
      </c>
      <c r="Y15056" t="str">
        <f t="shared" si="944"/>
        <v/>
      </c>
      <c r="AA15056" t="str">
        <f t="shared" si="945"/>
        <v/>
      </c>
      <c r="AC15056" s="7"/>
      <c r="AD15056" t="s">
        <v>1941</v>
      </c>
      <c r="AE15056">
        <f t="shared" si="946"/>
        <v>0</v>
      </c>
      <c r="AG15056" s="2"/>
      <c r="AH15056" t="s">
        <v>2877</v>
      </c>
      <c r="AI15056" s="7" t="s">
        <v>4610</v>
      </c>
    </row>
    <row r="15057" spans="1:35" ht="11" customHeight="1" outlineLevel="1" x14ac:dyDescent="0.25">
      <c r="A15057" t="s">
        <v>2875</v>
      </c>
      <c r="C15057" s="2" t="s">
        <v>11983</v>
      </c>
      <c r="D15057" s="2">
        <v>272</v>
      </c>
      <c r="E15057" s="7">
        <v>1980</v>
      </c>
      <c r="F15057" s="5" t="s">
        <v>2308</v>
      </c>
      <c r="H15057" s="5" t="s">
        <v>5398</v>
      </c>
      <c r="I15057" s="6" t="s">
        <v>1942</v>
      </c>
      <c r="J15057" s="6" t="s">
        <v>12200</v>
      </c>
      <c r="K15057" s="17">
        <v>5</v>
      </c>
      <c r="L15057" s="17" t="s">
        <v>20076</v>
      </c>
      <c r="M15057" s="9"/>
      <c r="N15057" s="9"/>
      <c r="O15057" s="21"/>
      <c r="Q15057" s="29"/>
      <c r="U15057" s="17"/>
      <c r="V15057" s="2">
        <v>271</v>
      </c>
      <c r="Y15057" t="str">
        <f t="shared" si="944"/>
        <v/>
      </c>
      <c r="AA15057" t="str">
        <f t="shared" si="945"/>
        <v/>
      </c>
      <c r="AC15057" s="7"/>
      <c r="AD15057" t="s">
        <v>1942</v>
      </c>
      <c r="AE15057">
        <f t="shared" si="946"/>
        <v>0</v>
      </c>
      <c r="AG15057" s="2"/>
      <c r="AH15057" t="s">
        <v>2877</v>
      </c>
      <c r="AI15057" s="7" t="s">
        <v>4610</v>
      </c>
    </row>
    <row r="15058" spans="1:35" ht="11" customHeight="1" outlineLevel="1" x14ac:dyDescent="0.25">
      <c r="A15058" t="s">
        <v>2875</v>
      </c>
      <c r="C15058" s="2" t="s">
        <v>11983</v>
      </c>
      <c r="D15058" s="2" t="s">
        <v>12213</v>
      </c>
      <c r="E15058" s="7">
        <v>1980</v>
      </c>
      <c r="F15058" s="5" t="s">
        <v>10260</v>
      </c>
      <c r="H15058" s="5" t="s">
        <v>5398</v>
      </c>
      <c r="I15058" s="6" t="s">
        <v>1943</v>
      </c>
      <c r="J15058" s="6" t="s">
        <v>12200</v>
      </c>
      <c r="K15058" s="17">
        <v>3</v>
      </c>
      <c r="L15058" s="17" t="s">
        <v>7730</v>
      </c>
      <c r="M15058" s="9">
        <v>3</v>
      </c>
      <c r="N15058" s="9"/>
      <c r="O15058" s="21"/>
      <c r="Q15058" s="29"/>
      <c r="U15058" s="17"/>
      <c r="V15058" s="2" t="s">
        <v>518</v>
      </c>
      <c r="Y15058" t="str">
        <f t="shared" si="944"/>
        <v/>
      </c>
      <c r="AA15058">
        <f t="shared" si="945"/>
        <v>1</v>
      </c>
      <c r="AC15058" s="7"/>
      <c r="AD15058" t="s">
        <v>1943</v>
      </c>
      <c r="AE15058">
        <f t="shared" si="946"/>
        <v>0</v>
      </c>
      <c r="AG15058" s="2"/>
      <c r="AH15058" t="s">
        <v>2877</v>
      </c>
      <c r="AI15058" s="7" t="s">
        <v>4610</v>
      </c>
    </row>
    <row r="15059" spans="1:35" ht="11" customHeight="1" outlineLevel="1" x14ac:dyDescent="0.25">
      <c r="A15059" t="s">
        <v>2875</v>
      </c>
      <c r="C15059" s="2" t="s">
        <v>11983</v>
      </c>
      <c r="D15059" s="2">
        <v>275</v>
      </c>
      <c r="E15059" s="7">
        <v>1980</v>
      </c>
      <c r="F15059" s="5" t="s">
        <v>6709</v>
      </c>
      <c r="H15059" s="5" t="s">
        <v>5398</v>
      </c>
      <c r="I15059" s="6" t="s">
        <v>226</v>
      </c>
      <c r="J15059" s="6" t="s">
        <v>12214</v>
      </c>
      <c r="K15059" s="17">
        <v>5</v>
      </c>
      <c r="L15059" s="17" t="s">
        <v>7730</v>
      </c>
      <c r="M15059" s="9">
        <v>1</v>
      </c>
      <c r="N15059" s="9"/>
      <c r="O15059" s="21"/>
      <c r="Q15059" s="29"/>
      <c r="U15059" s="17"/>
      <c r="V15059" s="2">
        <v>274</v>
      </c>
      <c r="Y15059" t="str">
        <f t="shared" si="944"/>
        <v/>
      </c>
      <c r="AA15059" t="str">
        <f t="shared" si="945"/>
        <v/>
      </c>
      <c r="AC15059" s="7"/>
      <c r="AD15059" t="s">
        <v>226</v>
      </c>
      <c r="AE15059">
        <f t="shared" si="946"/>
        <v>0</v>
      </c>
      <c r="AG15059" s="2"/>
      <c r="AH15059" t="s">
        <v>2877</v>
      </c>
      <c r="AI15059" s="7" t="s">
        <v>4610</v>
      </c>
    </row>
    <row r="15060" spans="1:35" ht="11" customHeight="1" outlineLevel="1" x14ac:dyDescent="0.25">
      <c r="A15060" t="s">
        <v>2875</v>
      </c>
      <c r="C15060" s="2" t="s">
        <v>11983</v>
      </c>
      <c r="D15060" s="2">
        <v>276</v>
      </c>
      <c r="E15060" s="7">
        <v>1980</v>
      </c>
      <c r="F15060" s="5" t="s">
        <v>2308</v>
      </c>
      <c r="H15060" s="5" t="s">
        <v>5398</v>
      </c>
      <c r="I15060" s="6" t="s">
        <v>12215</v>
      </c>
      <c r="J15060" s="6" t="s">
        <v>12214</v>
      </c>
      <c r="K15060" s="17">
        <v>5</v>
      </c>
      <c r="L15060" s="17" t="s">
        <v>7730</v>
      </c>
      <c r="M15060" s="9">
        <v>1</v>
      </c>
      <c r="N15060" s="9"/>
      <c r="O15060" s="21"/>
      <c r="Q15060" s="29"/>
      <c r="U15060" s="17"/>
      <c r="V15060" s="2"/>
      <c r="Y15060" t="str">
        <f t="shared" si="944"/>
        <v/>
      </c>
      <c r="AA15060" t="str">
        <f t="shared" si="945"/>
        <v/>
      </c>
      <c r="AC15060" s="7"/>
      <c r="AD15060" t="s">
        <v>12215</v>
      </c>
      <c r="AE15060">
        <f t="shared" si="946"/>
        <v>0</v>
      </c>
      <c r="AG15060" s="2"/>
      <c r="AI15060" s="7"/>
    </row>
    <row r="15061" spans="1:35" ht="11" customHeight="1" outlineLevel="1" x14ac:dyDescent="0.25">
      <c r="A15061" t="s">
        <v>2875</v>
      </c>
      <c r="C15061" s="2" t="s">
        <v>11983</v>
      </c>
      <c r="D15061" s="2">
        <v>292</v>
      </c>
      <c r="E15061" s="7">
        <v>1980</v>
      </c>
      <c r="F15061" s="5" t="s">
        <v>631</v>
      </c>
      <c r="H15061" s="5" t="s">
        <v>5398</v>
      </c>
      <c r="I15061" s="6" t="s">
        <v>20863</v>
      </c>
      <c r="J15061" s="6" t="s">
        <v>12216</v>
      </c>
      <c r="K15061" s="17">
        <v>6</v>
      </c>
      <c r="L15061" s="17" t="s">
        <v>7730</v>
      </c>
      <c r="M15061" s="9">
        <v>0.4</v>
      </c>
      <c r="N15061" s="9"/>
      <c r="O15061" s="21"/>
      <c r="Q15061" s="29"/>
      <c r="T15061">
        <v>1</v>
      </c>
      <c r="U15061" s="17"/>
      <c r="V15061" s="2">
        <v>283</v>
      </c>
      <c r="Y15061" t="str">
        <f t="shared" si="944"/>
        <v/>
      </c>
      <c r="AA15061" t="str">
        <f t="shared" si="945"/>
        <v/>
      </c>
      <c r="AC15061" s="7"/>
      <c r="AD15061" t="s">
        <v>20863</v>
      </c>
      <c r="AE15061">
        <f t="shared" si="946"/>
        <v>0</v>
      </c>
      <c r="AG15061" s="2"/>
      <c r="AH15061" t="s">
        <v>2877</v>
      </c>
      <c r="AI15061" s="7" t="s">
        <v>4610</v>
      </c>
    </row>
    <row r="15062" spans="1:35" ht="11" customHeight="1" outlineLevel="1" x14ac:dyDescent="0.25">
      <c r="A15062" t="s">
        <v>2875</v>
      </c>
      <c r="C15062" s="2" t="s">
        <v>11983</v>
      </c>
      <c r="D15062" s="2">
        <v>293</v>
      </c>
      <c r="E15062" s="7">
        <v>1980</v>
      </c>
      <c r="F15062" s="5" t="s">
        <v>815</v>
      </c>
      <c r="H15062" s="5" t="s">
        <v>5398</v>
      </c>
      <c r="I15062" s="6" t="s">
        <v>2883</v>
      </c>
      <c r="J15062" s="6" t="s">
        <v>12216</v>
      </c>
      <c r="K15062" s="17">
        <v>6</v>
      </c>
      <c r="L15062" s="17" t="s">
        <v>7730</v>
      </c>
      <c r="M15062" s="9">
        <v>0.4</v>
      </c>
      <c r="N15062" s="9"/>
      <c r="O15062" s="21"/>
      <c r="Q15062" s="29"/>
      <c r="U15062" s="17"/>
      <c r="V15062" s="2">
        <v>284</v>
      </c>
      <c r="Y15062" t="str">
        <f t="shared" si="944"/>
        <v/>
      </c>
      <c r="AA15062" t="str">
        <f t="shared" si="945"/>
        <v/>
      </c>
      <c r="AC15062" s="7"/>
      <c r="AD15062" t="s">
        <v>2883</v>
      </c>
      <c r="AE15062">
        <f t="shared" si="946"/>
        <v>0</v>
      </c>
      <c r="AG15062" s="2"/>
      <c r="AH15062" t="s">
        <v>2877</v>
      </c>
      <c r="AI15062" s="7" t="s">
        <v>4610</v>
      </c>
    </row>
    <row r="15063" spans="1:35" ht="11" customHeight="1" outlineLevel="1" x14ac:dyDescent="0.25">
      <c r="A15063" t="s">
        <v>2875</v>
      </c>
      <c r="C15063" s="2" t="s">
        <v>11983</v>
      </c>
      <c r="D15063" s="2">
        <v>294</v>
      </c>
      <c r="E15063" s="7">
        <v>1980</v>
      </c>
      <c r="F15063" s="5" t="s">
        <v>6709</v>
      </c>
      <c r="H15063" s="5" t="s">
        <v>5398</v>
      </c>
      <c r="I15063" s="6" t="s">
        <v>2883</v>
      </c>
      <c r="J15063" s="6" t="s">
        <v>12216</v>
      </c>
      <c r="K15063" s="17">
        <v>6</v>
      </c>
      <c r="L15063" s="17" t="s">
        <v>7730</v>
      </c>
      <c r="M15063" s="9">
        <v>0.4</v>
      </c>
      <c r="N15063" s="9"/>
      <c r="O15063" s="21"/>
      <c r="Q15063" s="29"/>
      <c r="U15063" s="17"/>
      <c r="V15063" s="2">
        <v>285</v>
      </c>
      <c r="Y15063" t="str">
        <f t="shared" si="944"/>
        <v/>
      </c>
      <c r="AA15063" t="str">
        <f t="shared" si="945"/>
        <v/>
      </c>
      <c r="AC15063" s="7"/>
      <c r="AD15063" t="s">
        <v>2883</v>
      </c>
      <c r="AE15063">
        <f t="shared" si="946"/>
        <v>0</v>
      </c>
      <c r="AG15063" s="2"/>
      <c r="AH15063" t="s">
        <v>2877</v>
      </c>
      <c r="AI15063" s="7" t="s">
        <v>4610</v>
      </c>
    </row>
    <row r="15064" spans="1:35" ht="11" customHeight="1" outlineLevel="1" x14ac:dyDescent="0.25">
      <c r="A15064" t="s">
        <v>2875</v>
      </c>
      <c r="C15064" s="2" t="s">
        <v>11983</v>
      </c>
      <c r="D15064" s="2">
        <v>295</v>
      </c>
      <c r="E15064" s="7">
        <v>1980</v>
      </c>
      <c r="F15064" s="5" t="s">
        <v>2308</v>
      </c>
      <c r="H15064" s="5" t="s">
        <v>5398</v>
      </c>
      <c r="I15064" s="6" t="s">
        <v>2883</v>
      </c>
      <c r="J15064" s="6" t="s">
        <v>12216</v>
      </c>
      <c r="K15064" s="17">
        <v>6</v>
      </c>
      <c r="L15064" s="17" t="s">
        <v>7730</v>
      </c>
      <c r="M15064" s="9">
        <v>0.4</v>
      </c>
      <c r="N15064" s="9"/>
      <c r="O15064" s="21"/>
      <c r="Q15064" s="29"/>
      <c r="U15064" s="17"/>
      <c r="V15064" s="2">
        <v>286</v>
      </c>
      <c r="Y15064" t="str">
        <f t="shared" si="944"/>
        <v/>
      </c>
      <c r="AA15064" t="str">
        <f t="shared" si="945"/>
        <v/>
      </c>
      <c r="AC15064" s="7"/>
      <c r="AD15064" t="s">
        <v>2883</v>
      </c>
      <c r="AE15064">
        <f t="shared" si="946"/>
        <v>0</v>
      </c>
      <c r="AG15064" s="2"/>
      <c r="AH15064" t="s">
        <v>2877</v>
      </c>
      <c r="AI15064" s="7" t="s">
        <v>4610</v>
      </c>
    </row>
    <row r="15065" spans="1:35" ht="11" customHeight="1" outlineLevel="1" x14ac:dyDescent="0.25">
      <c r="A15065" t="s">
        <v>2875</v>
      </c>
      <c r="C15065" s="2" t="s">
        <v>11983</v>
      </c>
      <c r="D15065" s="2">
        <v>297</v>
      </c>
      <c r="E15065" s="7">
        <v>1981</v>
      </c>
      <c r="F15065" s="5" t="s">
        <v>2308</v>
      </c>
      <c r="H15065" s="5" t="s">
        <v>5398</v>
      </c>
      <c r="I15065" s="6" t="s">
        <v>2881</v>
      </c>
      <c r="J15065" s="6" t="s">
        <v>12217</v>
      </c>
      <c r="K15065" s="17">
        <v>3</v>
      </c>
      <c r="L15065" s="17" t="s">
        <v>7730</v>
      </c>
      <c r="M15065" s="9">
        <v>1.5</v>
      </c>
      <c r="N15065" s="9"/>
      <c r="O15065" s="21"/>
      <c r="Q15065" s="29"/>
      <c r="S15065">
        <v>1</v>
      </c>
      <c r="T15065">
        <v>1</v>
      </c>
      <c r="U15065" s="17"/>
      <c r="V15065" s="2">
        <v>288</v>
      </c>
      <c r="Y15065" t="str">
        <f t="shared" si="944"/>
        <v/>
      </c>
      <c r="AA15065" t="str">
        <f t="shared" si="945"/>
        <v/>
      </c>
      <c r="AC15065" s="7"/>
      <c r="AD15065" t="s">
        <v>2881</v>
      </c>
      <c r="AE15065">
        <f t="shared" si="946"/>
        <v>0</v>
      </c>
      <c r="AG15065" s="2"/>
      <c r="AH15065" t="s">
        <v>2877</v>
      </c>
      <c r="AI15065" s="7" t="s">
        <v>4610</v>
      </c>
    </row>
    <row r="15066" spans="1:35" ht="11" customHeight="1" outlineLevel="1" x14ac:dyDescent="0.25">
      <c r="A15066" t="s">
        <v>2875</v>
      </c>
      <c r="C15066" s="2" t="s">
        <v>11983</v>
      </c>
      <c r="D15066" s="2" t="s">
        <v>19927</v>
      </c>
      <c r="E15066" s="7">
        <v>1981</v>
      </c>
      <c r="F15066" s="5" t="s">
        <v>19928</v>
      </c>
      <c r="H15066" s="5"/>
      <c r="I15066" s="6" t="s">
        <v>2881</v>
      </c>
      <c r="J15066" s="6" t="s">
        <v>12217</v>
      </c>
      <c r="K15066" s="17">
        <v>3</v>
      </c>
      <c r="L15066" s="17" t="s">
        <v>7730</v>
      </c>
      <c r="M15066" s="9">
        <v>1.5</v>
      </c>
      <c r="N15066" s="9"/>
      <c r="O15066" s="21"/>
      <c r="Q15066" s="29"/>
      <c r="U15066" s="17"/>
      <c r="V15066" s="2"/>
      <c r="Y15066" t="str">
        <f t="shared" si="944"/>
        <v/>
      </c>
      <c r="AA15066">
        <f t="shared" si="945"/>
        <v>1</v>
      </c>
      <c r="AC15066" s="7"/>
      <c r="AD15066" t="s">
        <v>2881</v>
      </c>
      <c r="AE15066">
        <f t="shared" si="946"/>
        <v>0</v>
      </c>
      <c r="AG15066" s="2"/>
      <c r="AI15066" s="7"/>
    </row>
    <row r="15067" spans="1:35" ht="11" customHeight="1" outlineLevel="1" x14ac:dyDescent="0.25">
      <c r="A15067" t="s">
        <v>2875</v>
      </c>
      <c r="C15067" s="2" t="s">
        <v>11983</v>
      </c>
      <c r="D15067" s="2">
        <v>299</v>
      </c>
      <c r="E15067" s="7">
        <v>1981</v>
      </c>
      <c r="F15067" s="5" t="s">
        <v>631</v>
      </c>
      <c r="H15067" s="5" t="s">
        <v>5398</v>
      </c>
      <c r="I15067" s="6" t="s">
        <v>2883</v>
      </c>
      <c r="J15067" s="6" t="s">
        <v>11853</v>
      </c>
      <c r="K15067" s="17">
        <v>3</v>
      </c>
      <c r="L15067" s="17" t="s">
        <v>7730</v>
      </c>
      <c r="M15067" s="9">
        <v>0.7</v>
      </c>
      <c r="N15067" s="9"/>
      <c r="O15067" s="21"/>
      <c r="Q15067" s="29"/>
      <c r="U15067" s="17"/>
      <c r="V15067" s="2">
        <v>290</v>
      </c>
      <c r="Y15067" t="str">
        <f t="shared" si="944"/>
        <v/>
      </c>
      <c r="AA15067" t="str">
        <f t="shared" si="945"/>
        <v/>
      </c>
      <c r="AC15067" s="7"/>
      <c r="AD15067" t="s">
        <v>2883</v>
      </c>
      <c r="AE15067">
        <f t="shared" si="946"/>
        <v>0</v>
      </c>
      <c r="AG15067" s="2"/>
      <c r="AH15067" t="s">
        <v>2877</v>
      </c>
      <c r="AI15067" s="7" t="s">
        <v>4610</v>
      </c>
    </row>
    <row r="15068" spans="1:35" ht="11" customHeight="1" outlineLevel="1" x14ac:dyDescent="0.25">
      <c r="A15068" t="s">
        <v>2875</v>
      </c>
      <c r="C15068" s="2" t="s">
        <v>11983</v>
      </c>
      <c r="D15068" s="2">
        <v>300</v>
      </c>
      <c r="E15068" s="7">
        <v>1981</v>
      </c>
      <c r="F15068" s="5" t="s">
        <v>5803</v>
      </c>
      <c r="H15068" s="5" t="s">
        <v>5398</v>
      </c>
      <c r="I15068" s="6" t="s">
        <v>2883</v>
      </c>
      <c r="J15068" s="6" t="s">
        <v>11853</v>
      </c>
      <c r="K15068" s="17">
        <v>6</v>
      </c>
      <c r="L15068" s="17" t="s">
        <v>7730</v>
      </c>
      <c r="M15068" s="9">
        <v>0.7</v>
      </c>
      <c r="N15068" s="9"/>
      <c r="O15068" s="21"/>
      <c r="Q15068" s="29"/>
      <c r="U15068" s="17"/>
      <c r="V15068" s="2">
        <v>291</v>
      </c>
      <c r="Y15068" t="str">
        <f t="shared" si="944"/>
        <v/>
      </c>
      <c r="AA15068" t="str">
        <f t="shared" si="945"/>
        <v/>
      </c>
      <c r="AC15068" s="7"/>
      <c r="AD15068" t="s">
        <v>2883</v>
      </c>
      <c r="AE15068">
        <f t="shared" si="946"/>
        <v>0</v>
      </c>
      <c r="AG15068" s="2"/>
      <c r="AH15068" t="s">
        <v>2877</v>
      </c>
      <c r="AI15068" s="7" t="s">
        <v>4610</v>
      </c>
    </row>
    <row r="15069" spans="1:35" ht="11" customHeight="1" outlineLevel="1" x14ac:dyDescent="0.25">
      <c r="A15069" t="s">
        <v>2875</v>
      </c>
      <c r="C15069" s="2" t="s">
        <v>11983</v>
      </c>
      <c r="D15069" s="2">
        <v>301</v>
      </c>
      <c r="E15069" s="7">
        <v>1981</v>
      </c>
      <c r="F15069" s="5" t="s">
        <v>5804</v>
      </c>
      <c r="H15069" s="5" t="s">
        <v>5398</v>
      </c>
      <c r="I15069" s="6" t="s">
        <v>2883</v>
      </c>
      <c r="J15069" s="6" t="s">
        <v>11853</v>
      </c>
      <c r="K15069" s="17">
        <v>6</v>
      </c>
      <c r="L15069" s="17" t="s">
        <v>7730</v>
      </c>
      <c r="M15069" s="9">
        <v>0.7</v>
      </c>
      <c r="N15069" s="9"/>
      <c r="O15069" s="21"/>
      <c r="Q15069" s="29"/>
      <c r="U15069" s="17"/>
      <c r="V15069" s="2">
        <v>292</v>
      </c>
      <c r="Y15069" t="str">
        <f t="shared" si="944"/>
        <v/>
      </c>
      <c r="AA15069" t="str">
        <f t="shared" si="945"/>
        <v/>
      </c>
      <c r="AC15069" s="7"/>
      <c r="AD15069" t="s">
        <v>2883</v>
      </c>
      <c r="AE15069">
        <f t="shared" si="946"/>
        <v>0</v>
      </c>
      <c r="AG15069" s="2"/>
      <c r="AH15069" t="s">
        <v>2877</v>
      </c>
      <c r="AI15069" s="7" t="s">
        <v>4610</v>
      </c>
    </row>
    <row r="15070" spans="1:35" ht="11" customHeight="1" outlineLevel="1" x14ac:dyDescent="0.25">
      <c r="A15070" t="s">
        <v>2875</v>
      </c>
      <c r="C15070" s="2" t="s">
        <v>11983</v>
      </c>
      <c r="D15070" s="2">
        <v>302</v>
      </c>
      <c r="E15070" s="7">
        <v>1981</v>
      </c>
      <c r="F15070" s="5" t="s">
        <v>12195</v>
      </c>
      <c r="H15070" s="5" t="s">
        <v>5398</v>
      </c>
      <c r="I15070" s="6" t="s">
        <v>2883</v>
      </c>
      <c r="J15070" s="6" t="s">
        <v>11853</v>
      </c>
      <c r="K15070" s="17">
        <v>6</v>
      </c>
      <c r="L15070" s="17" t="s">
        <v>7730</v>
      </c>
      <c r="M15070" s="9">
        <v>3.2</v>
      </c>
      <c r="N15070" s="9"/>
      <c r="O15070" s="21"/>
      <c r="Q15070" s="29"/>
      <c r="U15070" s="17"/>
      <c r="V15070" s="2">
        <v>293</v>
      </c>
      <c r="Y15070" t="str">
        <f t="shared" si="944"/>
        <v/>
      </c>
      <c r="AA15070">
        <f t="shared" si="945"/>
        <v>1</v>
      </c>
      <c r="AC15070" s="7"/>
      <c r="AD15070" t="s">
        <v>2883</v>
      </c>
      <c r="AE15070">
        <f t="shared" si="946"/>
        <v>0</v>
      </c>
      <c r="AG15070" s="2"/>
      <c r="AH15070" t="s">
        <v>2877</v>
      </c>
      <c r="AI15070" s="7" t="s">
        <v>4610</v>
      </c>
    </row>
    <row r="15071" spans="1:35" ht="11" customHeight="1" outlineLevel="1" x14ac:dyDescent="0.25">
      <c r="A15071" t="s">
        <v>2875</v>
      </c>
      <c r="C15071" s="2" t="s">
        <v>11983</v>
      </c>
      <c r="D15071" s="2">
        <v>328</v>
      </c>
      <c r="E15071" s="7">
        <v>1982</v>
      </c>
      <c r="F15071" s="5" t="s">
        <v>2530</v>
      </c>
      <c r="H15071" s="5" t="s">
        <v>5398</v>
      </c>
      <c r="I15071" s="6" t="s">
        <v>12218</v>
      </c>
      <c r="J15071" s="6" t="s">
        <v>12219</v>
      </c>
      <c r="K15071" s="17">
        <v>5</v>
      </c>
      <c r="L15071" s="17" t="s">
        <v>7730</v>
      </c>
      <c r="M15071" s="9">
        <v>1.6</v>
      </c>
      <c r="N15071" s="9"/>
      <c r="O15071" s="21"/>
      <c r="Q15071" s="29"/>
      <c r="U15071" s="17"/>
      <c r="V15071" s="2"/>
      <c r="Y15071" t="str">
        <f t="shared" si="944"/>
        <v/>
      </c>
      <c r="AA15071" t="str">
        <f t="shared" si="945"/>
        <v/>
      </c>
      <c r="AC15071" s="7"/>
      <c r="AD15071" t="s">
        <v>12218</v>
      </c>
      <c r="AE15071">
        <f t="shared" si="946"/>
        <v>0</v>
      </c>
      <c r="AG15071" s="2"/>
      <c r="AI15071" s="7"/>
    </row>
    <row r="15072" spans="1:35" ht="11" customHeight="1" outlineLevel="1" x14ac:dyDescent="0.25">
      <c r="A15072" t="s">
        <v>2875</v>
      </c>
      <c r="C15072" s="2" t="s">
        <v>11983</v>
      </c>
      <c r="D15072" s="2">
        <v>332</v>
      </c>
      <c r="E15072" s="7">
        <v>1982</v>
      </c>
      <c r="F15072" s="5" t="s">
        <v>631</v>
      </c>
      <c r="H15072" s="5" t="s">
        <v>5398</v>
      </c>
      <c r="I15072" s="6" t="s">
        <v>5805</v>
      </c>
      <c r="J15072" s="6" t="s">
        <v>12220</v>
      </c>
      <c r="K15072" s="17">
        <v>1</v>
      </c>
      <c r="L15072" s="17" t="s">
        <v>7730</v>
      </c>
      <c r="M15072" s="9">
        <v>1.5</v>
      </c>
      <c r="N15072" s="9"/>
      <c r="O15072" s="21"/>
      <c r="Q15072" s="29"/>
      <c r="S15072">
        <v>1</v>
      </c>
      <c r="T15072">
        <v>1</v>
      </c>
      <c r="U15072" s="17"/>
      <c r="V15072" s="2">
        <v>320</v>
      </c>
      <c r="Y15072" t="str">
        <f t="shared" si="944"/>
        <v/>
      </c>
      <c r="AA15072" t="str">
        <f t="shared" si="945"/>
        <v/>
      </c>
      <c r="AC15072" s="7"/>
      <c r="AD15072" t="s">
        <v>5805</v>
      </c>
      <c r="AE15072">
        <f t="shared" si="946"/>
        <v>0</v>
      </c>
      <c r="AG15072" s="2"/>
      <c r="AH15072" t="s">
        <v>2877</v>
      </c>
      <c r="AI15072" s="7" t="s">
        <v>4610</v>
      </c>
    </row>
    <row r="15073" spans="1:35" ht="11" customHeight="1" outlineLevel="1" x14ac:dyDescent="0.25">
      <c r="A15073" t="s">
        <v>2875</v>
      </c>
      <c r="C15073" s="2" t="s">
        <v>11983</v>
      </c>
      <c r="D15073" s="2">
        <v>333</v>
      </c>
      <c r="E15073" s="7">
        <v>1982</v>
      </c>
      <c r="F15073" s="5" t="s">
        <v>6709</v>
      </c>
      <c r="H15073" s="5" t="s">
        <v>5398</v>
      </c>
      <c r="I15073" s="6" t="s">
        <v>5805</v>
      </c>
      <c r="J15073" s="6" t="s">
        <v>12220</v>
      </c>
      <c r="K15073" s="17">
        <v>1</v>
      </c>
      <c r="L15073" s="17" t="s">
        <v>7730</v>
      </c>
      <c r="M15073" s="9">
        <v>1.5</v>
      </c>
      <c r="N15073" s="9"/>
      <c r="O15073" s="21"/>
      <c r="Q15073" s="29"/>
      <c r="U15073" s="17"/>
      <c r="V15073" s="2">
        <v>321</v>
      </c>
      <c r="Y15073" t="str">
        <f t="shared" si="944"/>
        <v/>
      </c>
      <c r="AA15073" t="str">
        <f t="shared" si="945"/>
        <v/>
      </c>
      <c r="AC15073" s="7"/>
      <c r="AD15073" t="s">
        <v>5805</v>
      </c>
      <c r="AE15073">
        <f t="shared" si="946"/>
        <v>0</v>
      </c>
      <c r="AG15073" s="2"/>
      <c r="AH15073" t="s">
        <v>2877</v>
      </c>
      <c r="AI15073" s="7" t="s">
        <v>4610</v>
      </c>
    </row>
    <row r="15074" spans="1:35" ht="11" customHeight="1" outlineLevel="1" x14ac:dyDescent="0.25">
      <c r="A15074" t="s">
        <v>2875</v>
      </c>
      <c r="C15074" s="2" t="s">
        <v>11983</v>
      </c>
      <c r="D15074" s="2">
        <v>334</v>
      </c>
      <c r="E15074" s="7">
        <v>1982</v>
      </c>
      <c r="F15074" s="5" t="s">
        <v>4236</v>
      </c>
      <c r="H15074" s="5" t="s">
        <v>5398</v>
      </c>
      <c r="I15074" s="6" t="s">
        <v>5805</v>
      </c>
      <c r="J15074" s="6" t="s">
        <v>12220</v>
      </c>
      <c r="K15074" s="17">
        <v>1</v>
      </c>
      <c r="L15074" s="17" t="s">
        <v>7730</v>
      </c>
      <c r="M15074" s="9">
        <v>1.5</v>
      </c>
      <c r="N15074" s="9"/>
      <c r="O15074" s="21"/>
      <c r="Q15074" s="29"/>
      <c r="U15074" s="17"/>
      <c r="V15074" s="2">
        <v>322</v>
      </c>
      <c r="Y15074" t="str">
        <f t="shared" si="944"/>
        <v/>
      </c>
      <c r="AA15074" t="str">
        <f t="shared" si="945"/>
        <v/>
      </c>
      <c r="AC15074" s="7"/>
      <c r="AD15074" t="s">
        <v>5805</v>
      </c>
      <c r="AE15074">
        <f t="shared" si="946"/>
        <v>0</v>
      </c>
      <c r="AG15074" s="2"/>
      <c r="AH15074" t="s">
        <v>2877</v>
      </c>
      <c r="AI15074" s="7" t="s">
        <v>4610</v>
      </c>
    </row>
    <row r="15075" spans="1:35" ht="11" customHeight="1" outlineLevel="1" x14ac:dyDescent="0.25">
      <c r="A15075" t="s">
        <v>2875</v>
      </c>
      <c r="C15075" s="2" t="s">
        <v>11983</v>
      </c>
      <c r="D15075" s="2">
        <v>335</v>
      </c>
      <c r="E15075" s="7">
        <v>1982</v>
      </c>
      <c r="F15075" s="5" t="s">
        <v>5802</v>
      </c>
      <c r="H15075" s="5" t="s">
        <v>5398</v>
      </c>
      <c r="I15075" s="6" t="s">
        <v>5805</v>
      </c>
      <c r="J15075" s="6" t="s">
        <v>12220</v>
      </c>
      <c r="K15075" s="17">
        <v>1</v>
      </c>
      <c r="L15075" s="17" t="s">
        <v>7730</v>
      </c>
      <c r="M15075" s="9">
        <v>1.5</v>
      </c>
      <c r="N15075" s="9"/>
      <c r="O15075" s="21"/>
      <c r="Q15075" s="29"/>
      <c r="U15075" s="17"/>
      <c r="V15075" s="2">
        <v>323</v>
      </c>
      <c r="Y15075" t="str">
        <f t="shared" si="944"/>
        <v/>
      </c>
      <c r="AA15075" t="str">
        <f t="shared" si="945"/>
        <v/>
      </c>
      <c r="AC15075" s="7"/>
      <c r="AD15075" t="s">
        <v>5805</v>
      </c>
      <c r="AE15075">
        <f t="shared" si="946"/>
        <v>0</v>
      </c>
      <c r="AG15075" s="2"/>
      <c r="AH15075" t="s">
        <v>2877</v>
      </c>
      <c r="AI15075" s="7" t="s">
        <v>4610</v>
      </c>
    </row>
    <row r="15076" spans="1:35" ht="11" customHeight="1" outlineLevel="1" x14ac:dyDescent="0.25">
      <c r="A15076" t="s">
        <v>2875</v>
      </c>
      <c r="C15076" s="2" t="s">
        <v>11983</v>
      </c>
      <c r="D15076" s="2">
        <v>340</v>
      </c>
      <c r="E15076" s="7">
        <v>1983</v>
      </c>
      <c r="F15076" s="5" t="s">
        <v>631</v>
      </c>
      <c r="H15076" s="5" t="s">
        <v>5398</v>
      </c>
      <c r="I15076" s="6" t="s">
        <v>20864</v>
      </c>
      <c r="J15076" s="6" t="s">
        <v>11735</v>
      </c>
      <c r="K15076" s="17">
        <v>6</v>
      </c>
      <c r="L15076" s="17" t="s">
        <v>7730</v>
      </c>
      <c r="M15076" s="9">
        <v>1.5</v>
      </c>
      <c r="N15076" s="9"/>
      <c r="O15076" s="21"/>
      <c r="Q15076" s="29"/>
      <c r="U15076" s="17"/>
      <c r="V15076" s="2">
        <v>340</v>
      </c>
      <c r="Y15076" t="str">
        <f t="shared" si="944"/>
        <v/>
      </c>
      <c r="AA15076" t="str">
        <f t="shared" si="945"/>
        <v/>
      </c>
      <c r="AC15076" s="7"/>
      <c r="AD15076" t="s">
        <v>20864</v>
      </c>
      <c r="AE15076">
        <f t="shared" si="946"/>
        <v>0</v>
      </c>
      <c r="AG15076" s="2"/>
      <c r="AH15076" t="s">
        <v>2877</v>
      </c>
      <c r="AI15076" s="7" t="s">
        <v>4610</v>
      </c>
    </row>
    <row r="15077" spans="1:35" ht="11" customHeight="1" outlineLevel="1" x14ac:dyDescent="0.25">
      <c r="A15077" t="s">
        <v>2875</v>
      </c>
      <c r="C15077" s="2" t="s">
        <v>11983</v>
      </c>
      <c r="D15077" s="2">
        <v>344</v>
      </c>
      <c r="E15077" s="7">
        <v>1983</v>
      </c>
      <c r="F15077" s="5" t="s">
        <v>1099</v>
      </c>
      <c r="H15077" s="5" t="s">
        <v>5398</v>
      </c>
      <c r="I15077" s="6" t="s">
        <v>2883</v>
      </c>
      <c r="J15077" s="6" t="s">
        <v>12221</v>
      </c>
      <c r="K15077" s="17">
        <v>6</v>
      </c>
      <c r="L15077" s="17" t="s">
        <v>7730</v>
      </c>
      <c r="M15077" s="9">
        <v>6.7</v>
      </c>
      <c r="N15077" s="9"/>
      <c r="O15077" s="21"/>
      <c r="Q15077" s="29"/>
      <c r="U15077" s="17"/>
      <c r="V15077" s="2">
        <v>332</v>
      </c>
      <c r="Y15077" t="str">
        <f t="shared" si="944"/>
        <v/>
      </c>
      <c r="AA15077" t="str">
        <f t="shared" si="945"/>
        <v/>
      </c>
      <c r="AC15077" s="7"/>
      <c r="AD15077" t="s">
        <v>2883</v>
      </c>
      <c r="AE15077">
        <f t="shared" si="946"/>
        <v>0</v>
      </c>
      <c r="AG15077" s="2"/>
      <c r="AH15077" t="s">
        <v>2877</v>
      </c>
      <c r="AI15077" s="7" t="s">
        <v>4610</v>
      </c>
    </row>
    <row r="15078" spans="1:35" ht="11" customHeight="1" outlineLevel="1" x14ac:dyDescent="0.25">
      <c r="A15078" t="s">
        <v>2875</v>
      </c>
      <c r="C15078" s="2" t="s">
        <v>11983</v>
      </c>
      <c r="D15078" s="2">
        <v>345</v>
      </c>
      <c r="E15078" s="7">
        <v>1983</v>
      </c>
      <c r="F15078" s="5" t="s">
        <v>1104</v>
      </c>
      <c r="H15078" s="5" t="s">
        <v>5398</v>
      </c>
      <c r="I15078" s="6" t="s">
        <v>1938</v>
      </c>
      <c r="J15078" s="6" t="s">
        <v>12221</v>
      </c>
      <c r="K15078" s="17">
        <v>3</v>
      </c>
      <c r="L15078" s="17" t="s">
        <v>7730</v>
      </c>
      <c r="M15078" s="9">
        <v>0.2</v>
      </c>
      <c r="N15078" s="9"/>
      <c r="O15078" s="21"/>
      <c r="Q15078" s="29"/>
      <c r="U15078" s="17"/>
      <c r="V15078" s="2">
        <v>333</v>
      </c>
      <c r="Y15078" t="str">
        <f t="shared" si="944"/>
        <v/>
      </c>
      <c r="AA15078" t="str">
        <f t="shared" si="945"/>
        <v/>
      </c>
      <c r="AC15078" s="7"/>
      <c r="AD15078" t="s">
        <v>1938</v>
      </c>
      <c r="AE15078">
        <f t="shared" si="946"/>
        <v>0</v>
      </c>
      <c r="AG15078" s="2"/>
      <c r="AH15078" t="s">
        <v>2877</v>
      </c>
      <c r="AI15078" s="7" t="s">
        <v>4610</v>
      </c>
    </row>
    <row r="15079" spans="1:35" ht="11" customHeight="1" outlineLevel="1" x14ac:dyDescent="0.25">
      <c r="A15079" t="s">
        <v>2875</v>
      </c>
      <c r="C15079" s="2" t="s">
        <v>11983</v>
      </c>
      <c r="D15079" s="2">
        <v>346</v>
      </c>
      <c r="E15079" s="7">
        <v>1983</v>
      </c>
      <c r="F15079" s="5" t="s">
        <v>631</v>
      </c>
      <c r="H15079" s="5" t="s">
        <v>5398</v>
      </c>
      <c r="I15079" s="6" t="s">
        <v>754</v>
      </c>
      <c r="J15079" s="6" t="s">
        <v>12221</v>
      </c>
      <c r="K15079" s="17">
        <v>5</v>
      </c>
      <c r="L15079" s="17" t="s">
        <v>7730</v>
      </c>
      <c r="M15079" s="9">
        <v>1</v>
      </c>
      <c r="N15079" s="9"/>
      <c r="O15079" s="21"/>
      <c r="Q15079" s="29"/>
      <c r="U15079" s="17"/>
      <c r="V15079" s="2">
        <v>335</v>
      </c>
      <c r="Y15079" t="str">
        <f t="shared" si="944"/>
        <v/>
      </c>
      <c r="AA15079" t="str">
        <f t="shared" si="945"/>
        <v/>
      </c>
      <c r="AC15079" s="7"/>
      <c r="AD15079" t="s">
        <v>754</v>
      </c>
      <c r="AE15079">
        <f t="shared" si="946"/>
        <v>0</v>
      </c>
      <c r="AG15079" s="2"/>
      <c r="AH15079" t="s">
        <v>2877</v>
      </c>
      <c r="AI15079" s="7" t="s">
        <v>4610</v>
      </c>
    </row>
    <row r="15080" spans="1:35" ht="11" customHeight="1" outlineLevel="1" x14ac:dyDescent="0.25">
      <c r="A15080" t="s">
        <v>2875</v>
      </c>
      <c r="C15080" s="2" t="s">
        <v>11983</v>
      </c>
      <c r="D15080" s="2">
        <v>349</v>
      </c>
      <c r="E15080" s="7">
        <v>1983</v>
      </c>
      <c r="F15080" s="5" t="s">
        <v>6709</v>
      </c>
      <c r="H15080" s="5" t="s">
        <v>5398</v>
      </c>
      <c r="I15080" s="6" t="s">
        <v>1939</v>
      </c>
      <c r="J15080" s="6" t="s">
        <v>12221</v>
      </c>
      <c r="K15080" s="17">
        <v>5</v>
      </c>
      <c r="L15080" s="17" t="s">
        <v>7730</v>
      </c>
      <c r="M15080" s="9">
        <v>1</v>
      </c>
      <c r="N15080" s="9"/>
      <c r="O15080" s="21"/>
      <c r="Q15080" s="29"/>
      <c r="U15080" s="17"/>
      <c r="V15080" s="2">
        <v>337</v>
      </c>
      <c r="Y15080" t="str">
        <f t="shared" si="944"/>
        <v/>
      </c>
      <c r="AA15080" t="str">
        <f t="shared" si="945"/>
        <v/>
      </c>
      <c r="AC15080" s="7"/>
      <c r="AD15080" t="s">
        <v>1939</v>
      </c>
      <c r="AE15080">
        <f t="shared" si="946"/>
        <v>0</v>
      </c>
      <c r="AG15080" s="2"/>
      <c r="AH15080" t="s">
        <v>2877</v>
      </c>
      <c r="AI15080" s="7" t="s">
        <v>4610</v>
      </c>
    </row>
    <row r="15081" spans="1:35" ht="11" customHeight="1" outlineLevel="1" x14ac:dyDescent="0.25">
      <c r="A15081" t="s">
        <v>2875</v>
      </c>
      <c r="C15081" s="2" t="s">
        <v>11983</v>
      </c>
      <c r="D15081" s="2">
        <v>360</v>
      </c>
      <c r="E15081" s="7">
        <v>1984</v>
      </c>
      <c r="F15081" s="5" t="s">
        <v>815</v>
      </c>
      <c r="H15081" s="5" t="s">
        <v>5398</v>
      </c>
      <c r="I15081" s="6" t="s">
        <v>12199</v>
      </c>
      <c r="J15081" s="6" t="s">
        <v>12222</v>
      </c>
      <c r="K15081" s="17">
        <v>5</v>
      </c>
      <c r="L15081" s="17" t="s">
        <v>7730</v>
      </c>
      <c r="M15081" s="9">
        <v>0.75</v>
      </c>
      <c r="N15081" s="9"/>
      <c r="O15081" s="21"/>
      <c r="Q15081" s="29"/>
      <c r="U15081" s="17"/>
      <c r="V15081" s="2">
        <v>348</v>
      </c>
      <c r="Y15081" t="str">
        <f t="shared" si="944"/>
        <v/>
      </c>
      <c r="AA15081" t="str">
        <f t="shared" si="945"/>
        <v/>
      </c>
      <c r="AC15081" s="7"/>
      <c r="AD15081" t="s">
        <v>12199</v>
      </c>
      <c r="AE15081">
        <f t="shared" si="946"/>
        <v>0</v>
      </c>
      <c r="AG15081" s="2"/>
      <c r="AH15081" t="s">
        <v>2877</v>
      </c>
      <c r="AI15081" s="7" t="s">
        <v>4610</v>
      </c>
    </row>
    <row r="15082" spans="1:35" ht="11" customHeight="1" outlineLevel="1" x14ac:dyDescent="0.25">
      <c r="A15082" t="s">
        <v>2875</v>
      </c>
      <c r="C15082" s="2" t="s">
        <v>11983</v>
      </c>
      <c r="D15082" s="2">
        <v>361</v>
      </c>
      <c r="E15082" s="7">
        <v>1984</v>
      </c>
      <c r="F15082" s="5" t="s">
        <v>6709</v>
      </c>
      <c r="H15082" s="5" t="s">
        <v>5398</v>
      </c>
      <c r="I15082" s="6" t="s">
        <v>12199</v>
      </c>
      <c r="J15082" s="6" t="s">
        <v>12222</v>
      </c>
      <c r="K15082" s="17">
        <v>5</v>
      </c>
      <c r="L15082" s="17" t="s">
        <v>7730</v>
      </c>
      <c r="M15082" s="9">
        <v>0.75</v>
      </c>
      <c r="N15082" s="9"/>
      <c r="O15082" s="21"/>
      <c r="Q15082" s="29"/>
      <c r="U15082" s="17"/>
      <c r="V15082" s="2">
        <v>349</v>
      </c>
      <c r="Y15082" t="str">
        <f t="shared" si="944"/>
        <v/>
      </c>
      <c r="AA15082" t="str">
        <f t="shared" si="945"/>
        <v/>
      </c>
      <c r="AC15082" s="7"/>
      <c r="AD15082" t="s">
        <v>12199</v>
      </c>
      <c r="AE15082">
        <f t="shared" si="946"/>
        <v>0</v>
      </c>
      <c r="AG15082" s="2"/>
      <c r="AH15082" t="s">
        <v>2877</v>
      </c>
      <c r="AI15082" s="7" t="s">
        <v>4610</v>
      </c>
    </row>
    <row r="15083" spans="1:35" ht="11" customHeight="1" outlineLevel="1" x14ac:dyDescent="0.25">
      <c r="A15083" t="s">
        <v>2875</v>
      </c>
      <c r="C15083" s="2" t="s">
        <v>11983</v>
      </c>
      <c r="D15083" s="2">
        <v>362</v>
      </c>
      <c r="E15083" s="7">
        <v>1984</v>
      </c>
      <c r="F15083" s="5" t="s">
        <v>4236</v>
      </c>
      <c r="H15083" s="5" t="s">
        <v>5398</v>
      </c>
      <c r="I15083" s="6" t="s">
        <v>12199</v>
      </c>
      <c r="J15083" s="6" t="s">
        <v>12222</v>
      </c>
      <c r="K15083" s="17">
        <v>5</v>
      </c>
      <c r="L15083" s="17" t="s">
        <v>7730</v>
      </c>
      <c r="M15083" s="9">
        <v>0.75</v>
      </c>
      <c r="N15083" s="9"/>
      <c r="O15083" s="21"/>
      <c r="Q15083" s="29"/>
      <c r="U15083" s="17"/>
      <c r="V15083" s="2">
        <v>350</v>
      </c>
      <c r="Y15083" t="str">
        <f t="shared" si="944"/>
        <v/>
      </c>
      <c r="AA15083" t="str">
        <f t="shared" si="945"/>
        <v/>
      </c>
      <c r="AC15083" s="7"/>
      <c r="AD15083" t="s">
        <v>12199</v>
      </c>
      <c r="AE15083">
        <f t="shared" si="946"/>
        <v>0</v>
      </c>
      <c r="AG15083" s="2"/>
      <c r="AH15083" t="s">
        <v>2877</v>
      </c>
      <c r="AI15083" s="7" t="s">
        <v>4610</v>
      </c>
    </row>
    <row r="15084" spans="1:35" ht="11" customHeight="1" outlineLevel="1" x14ac:dyDescent="0.25">
      <c r="A15084" t="s">
        <v>2875</v>
      </c>
      <c r="C15084" s="2" t="s">
        <v>11983</v>
      </c>
      <c r="D15084" s="2">
        <v>363</v>
      </c>
      <c r="E15084" s="7">
        <v>1984</v>
      </c>
      <c r="F15084" s="5" t="s">
        <v>4769</v>
      </c>
      <c r="H15084" s="5" t="s">
        <v>5398</v>
      </c>
      <c r="I15084" s="6" t="s">
        <v>12199</v>
      </c>
      <c r="J15084" s="6" t="s">
        <v>12222</v>
      </c>
      <c r="K15084" s="17">
        <v>5</v>
      </c>
      <c r="L15084" s="17" t="s">
        <v>7730</v>
      </c>
      <c r="M15084" s="9">
        <v>0.75</v>
      </c>
      <c r="N15084" s="9"/>
      <c r="O15084" s="21"/>
      <c r="Q15084" s="29"/>
      <c r="U15084" s="17"/>
      <c r="V15084" s="2">
        <v>351</v>
      </c>
      <c r="Y15084" t="str">
        <f t="shared" si="944"/>
        <v/>
      </c>
      <c r="AA15084" t="str">
        <f t="shared" si="945"/>
        <v/>
      </c>
      <c r="AC15084" s="7"/>
      <c r="AD15084" t="s">
        <v>12199</v>
      </c>
      <c r="AE15084">
        <f t="shared" si="946"/>
        <v>0</v>
      </c>
      <c r="AG15084" s="2"/>
      <c r="AH15084" t="s">
        <v>2877</v>
      </c>
      <c r="AI15084" s="7" t="s">
        <v>4922</v>
      </c>
    </row>
    <row r="15085" spans="1:35" ht="11" customHeight="1" outlineLevel="1" x14ac:dyDescent="0.25">
      <c r="A15085" t="s">
        <v>2875</v>
      </c>
      <c r="C15085" s="2" t="s">
        <v>11983</v>
      </c>
      <c r="D15085" s="2" t="s">
        <v>20857</v>
      </c>
      <c r="E15085" s="7">
        <v>1984</v>
      </c>
      <c r="F15085" s="5" t="s">
        <v>20858</v>
      </c>
      <c r="H15085" s="5" t="s">
        <v>5398</v>
      </c>
      <c r="I15085" s="6" t="s">
        <v>20860</v>
      </c>
      <c r="J15085" s="6" t="s">
        <v>20859</v>
      </c>
      <c r="K15085" s="17">
        <v>5</v>
      </c>
      <c r="L15085" s="17" t="s">
        <v>7730</v>
      </c>
      <c r="M15085" s="9">
        <v>1.9</v>
      </c>
      <c r="N15085" s="9"/>
      <c r="O15085" s="21"/>
      <c r="Q15085" s="29"/>
      <c r="U15085" s="17"/>
      <c r="V15085" s="2"/>
      <c r="Y15085" t="str">
        <f t="shared" si="944"/>
        <v/>
      </c>
      <c r="AA15085">
        <f t="shared" si="945"/>
        <v>1</v>
      </c>
      <c r="AC15085" s="7"/>
      <c r="AD15085" t="s">
        <v>20860</v>
      </c>
      <c r="AE15085">
        <f t="shared" si="946"/>
        <v>0</v>
      </c>
      <c r="AG15085" s="2"/>
      <c r="AH15085" t="s">
        <v>2877</v>
      </c>
      <c r="AI15085" s="7" t="s">
        <v>4922</v>
      </c>
    </row>
    <row r="15086" spans="1:35" ht="11" customHeight="1" outlineLevel="1" x14ac:dyDescent="0.25">
      <c r="A15086" t="s">
        <v>2875</v>
      </c>
      <c r="C15086" s="2" t="s">
        <v>11983</v>
      </c>
      <c r="D15086" s="2">
        <v>377</v>
      </c>
      <c r="E15086" s="7">
        <v>1984</v>
      </c>
      <c r="F15086" s="5" t="s">
        <v>2308</v>
      </c>
      <c r="H15086" s="5" t="s">
        <v>5398</v>
      </c>
      <c r="I15086" s="6" t="s">
        <v>20861</v>
      </c>
      <c r="J15086" s="6" t="s">
        <v>20862</v>
      </c>
      <c r="K15086" s="17">
        <v>5</v>
      </c>
      <c r="L15086" s="17" t="s">
        <v>7730</v>
      </c>
      <c r="M15086" s="9">
        <v>0.4</v>
      </c>
      <c r="N15086" s="9"/>
      <c r="O15086" s="21"/>
      <c r="Q15086" s="29"/>
      <c r="U15086" s="17"/>
      <c r="V15086" s="2"/>
      <c r="Y15086" t="str">
        <f t="shared" si="944"/>
        <v/>
      </c>
      <c r="AA15086" t="str">
        <f t="shared" si="945"/>
        <v/>
      </c>
      <c r="AC15086" s="7"/>
      <c r="AD15086" t="s">
        <v>20861</v>
      </c>
      <c r="AE15086">
        <f t="shared" si="946"/>
        <v>0</v>
      </c>
      <c r="AG15086" s="2"/>
      <c r="AH15086" t="s">
        <v>2877</v>
      </c>
      <c r="AI15086" s="7" t="s">
        <v>4922</v>
      </c>
    </row>
    <row r="15087" spans="1:35" ht="11" customHeight="1" outlineLevel="1" x14ac:dyDescent="0.25">
      <c r="A15087" t="s">
        <v>2875</v>
      </c>
      <c r="C15087" s="2" t="s">
        <v>11983</v>
      </c>
      <c r="D15087" s="2">
        <v>378</v>
      </c>
      <c r="E15087" s="7">
        <v>1984</v>
      </c>
      <c r="F15087" s="5" t="s">
        <v>2588</v>
      </c>
      <c r="H15087" s="5" t="s">
        <v>5398</v>
      </c>
      <c r="I15087" s="6" t="s">
        <v>20861</v>
      </c>
      <c r="J15087" s="6" t="s">
        <v>20862</v>
      </c>
      <c r="K15087" s="17">
        <v>5</v>
      </c>
      <c r="L15087" s="17" t="s">
        <v>7730</v>
      </c>
      <c r="M15087" s="9">
        <v>0.4</v>
      </c>
      <c r="N15087" s="9"/>
      <c r="O15087" s="21"/>
      <c r="Q15087" s="29"/>
      <c r="U15087" s="17"/>
      <c r="V15087" s="2"/>
      <c r="Y15087" t="str">
        <f t="shared" si="944"/>
        <v/>
      </c>
      <c r="AA15087" t="str">
        <f t="shared" si="945"/>
        <v/>
      </c>
      <c r="AC15087" s="7"/>
      <c r="AD15087" t="s">
        <v>20861</v>
      </c>
      <c r="AE15087">
        <f t="shared" si="946"/>
        <v>0</v>
      </c>
      <c r="AG15087" s="2"/>
      <c r="AH15087" t="s">
        <v>2877</v>
      </c>
      <c r="AI15087" s="7" t="s">
        <v>4922</v>
      </c>
    </row>
    <row r="15088" spans="1:35" ht="11" customHeight="1" outlineLevel="1" x14ac:dyDescent="0.25">
      <c r="A15088" t="s">
        <v>2875</v>
      </c>
      <c r="C15088" s="2" t="s">
        <v>11983</v>
      </c>
      <c r="D15088" s="2">
        <v>379</v>
      </c>
      <c r="E15088" s="7">
        <v>1984</v>
      </c>
      <c r="F15088" s="5" t="s">
        <v>2530</v>
      </c>
      <c r="H15088" s="5" t="s">
        <v>5398</v>
      </c>
      <c r="I15088" s="6" t="s">
        <v>20861</v>
      </c>
      <c r="J15088" s="6" t="s">
        <v>20862</v>
      </c>
      <c r="K15088" s="17">
        <v>5</v>
      </c>
      <c r="L15088" s="17" t="s">
        <v>7730</v>
      </c>
      <c r="M15088" s="9">
        <v>0.4</v>
      </c>
      <c r="N15088" s="9"/>
      <c r="O15088" s="21"/>
      <c r="Q15088" s="29"/>
      <c r="U15088" s="17"/>
      <c r="V15088" s="2"/>
      <c r="Y15088" t="str">
        <f t="shared" si="944"/>
        <v/>
      </c>
      <c r="AA15088" t="str">
        <f t="shared" si="945"/>
        <v/>
      </c>
      <c r="AC15088" s="7"/>
      <c r="AD15088" t="s">
        <v>20861</v>
      </c>
      <c r="AE15088">
        <f t="shared" si="946"/>
        <v>0</v>
      </c>
      <c r="AG15088" s="2"/>
      <c r="AH15088" t="s">
        <v>2877</v>
      </c>
      <c r="AI15088" s="7" t="s">
        <v>4922</v>
      </c>
    </row>
    <row r="15089" spans="1:35" ht="11" customHeight="1" outlineLevel="1" x14ac:dyDescent="0.25">
      <c r="A15089" t="s">
        <v>2875</v>
      </c>
      <c r="C15089" s="2" t="s">
        <v>11983</v>
      </c>
      <c r="D15089" s="2">
        <v>383</v>
      </c>
      <c r="E15089" s="7">
        <v>1985</v>
      </c>
      <c r="F15089" s="5" t="s">
        <v>4769</v>
      </c>
      <c r="H15089" s="5" t="s">
        <v>5398</v>
      </c>
      <c r="I15089" s="6" t="s">
        <v>2883</v>
      </c>
      <c r="J15089" s="6" t="s">
        <v>12223</v>
      </c>
      <c r="K15089" s="17">
        <v>6</v>
      </c>
      <c r="L15089" s="17" t="s">
        <v>20076</v>
      </c>
      <c r="M15089" s="9"/>
      <c r="N15089" s="9"/>
      <c r="O15089" s="21"/>
      <c r="Q15089" s="29"/>
      <c r="U15089" s="17"/>
      <c r="V15089" s="2">
        <v>382</v>
      </c>
      <c r="Y15089" t="str">
        <f t="shared" si="944"/>
        <v/>
      </c>
      <c r="AA15089" t="str">
        <f t="shared" si="945"/>
        <v/>
      </c>
      <c r="AC15089" s="7"/>
      <c r="AD15089" t="s">
        <v>2883</v>
      </c>
      <c r="AE15089">
        <f t="shared" si="946"/>
        <v>0</v>
      </c>
      <c r="AG15089" s="2"/>
      <c r="AH15089" t="s">
        <v>2877</v>
      </c>
      <c r="AI15089" s="7" t="s">
        <v>4610</v>
      </c>
    </row>
    <row r="15090" spans="1:35" ht="11" customHeight="1" outlineLevel="1" x14ac:dyDescent="0.25">
      <c r="A15090" t="s">
        <v>2875</v>
      </c>
      <c r="C15090" s="2" t="s">
        <v>11983</v>
      </c>
      <c r="D15090" s="2" t="s">
        <v>12224</v>
      </c>
      <c r="E15090" s="7">
        <v>1985</v>
      </c>
      <c r="F15090" s="5" t="s">
        <v>11956</v>
      </c>
      <c r="H15090" s="5" t="s">
        <v>5398</v>
      </c>
      <c r="I15090" s="6" t="s">
        <v>2883</v>
      </c>
      <c r="J15090" s="6" t="s">
        <v>12223</v>
      </c>
      <c r="K15090" s="17">
        <v>6</v>
      </c>
      <c r="L15090" s="17" t="s">
        <v>7730</v>
      </c>
      <c r="M15090" s="9">
        <v>2</v>
      </c>
      <c r="N15090" s="9"/>
      <c r="O15090" s="21"/>
      <c r="Q15090" s="29"/>
      <c r="U15090" s="17"/>
      <c r="V15090" s="2"/>
      <c r="Y15090" t="str">
        <f t="shared" si="944"/>
        <v/>
      </c>
      <c r="AA15090">
        <f t="shared" si="945"/>
        <v>1</v>
      </c>
      <c r="AC15090" s="7"/>
      <c r="AD15090" t="s">
        <v>2883</v>
      </c>
      <c r="AE15090">
        <f t="shared" si="946"/>
        <v>0</v>
      </c>
      <c r="AG15090" s="2"/>
      <c r="AH15090" t="s">
        <v>12190</v>
      </c>
      <c r="AI15090" s="7" t="s">
        <v>4610</v>
      </c>
    </row>
    <row r="15091" spans="1:35" ht="11" customHeight="1" outlineLevel="1" x14ac:dyDescent="0.25">
      <c r="A15091" t="s">
        <v>2875</v>
      </c>
      <c r="C15091" s="2" t="s">
        <v>11983</v>
      </c>
      <c r="D15091" s="2">
        <v>391</v>
      </c>
      <c r="E15091" s="7">
        <v>1985</v>
      </c>
      <c r="F15091" s="5" t="s">
        <v>4236</v>
      </c>
      <c r="H15091" s="5" t="s">
        <v>5398</v>
      </c>
      <c r="I15091" s="6" t="s">
        <v>12226</v>
      </c>
      <c r="J15091" s="6" t="s">
        <v>12225</v>
      </c>
      <c r="K15091" s="17">
        <v>5</v>
      </c>
      <c r="L15091" s="17" t="s">
        <v>7730</v>
      </c>
      <c r="M15091" s="9">
        <v>2</v>
      </c>
      <c r="N15091" s="9"/>
      <c r="O15091" s="21"/>
      <c r="Q15091" s="29"/>
      <c r="U15091" s="17"/>
      <c r="V15091" s="2"/>
      <c r="Y15091" t="str">
        <f t="shared" si="944"/>
        <v/>
      </c>
      <c r="AA15091" t="str">
        <f t="shared" si="945"/>
        <v/>
      </c>
      <c r="AC15091" s="7"/>
      <c r="AD15091" t="s">
        <v>12226</v>
      </c>
      <c r="AE15091">
        <f t="shared" si="946"/>
        <v>0</v>
      </c>
      <c r="AG15091" s="2"/>
      <c r="AI15091" s="7"/>
    </row>
    <row r="15092" spans="1:35" ht="11" customHeight="1" outlineLevel="1" x14ac:dyDescent="0.25">
      <c r="A15092" t="s">
        <v>2875</v>
      </c>
      <c r="C15092" s="2" t="s">
        <v>11983</v>
      </c>
      <c r="D15092" s="2">
        <v>392</v>
      </c>
      <c r="E15092" s="7">
        <v>1985</v>
      </c>
      <c r="F15092" s="5" t="s">
        <v>4769</v>
      </c>
      <c r="H15092" s="5" t="s">
        <v>5398</v>
      </c>
      <c r="I15092" s="6" t="s">
        <v>12226</v>
      </c>
      <c r="J15092" s="6" t="s">
        <v>12225</v>
      </c>
      <c r="K15092" s="17">
        <v>1</v>
      </c>
      <c r="L15092" s="17" t="s">
        <v>7730</v>
      </c>
      <c r="M15092" s="9">
        <v>2</v>
      </c>
      <c r="N15092" s="9"/>
      <c r="O15092" s="21"/>
      <c r="Q15092" s="29"/>
      <c r="S15092">
        <v>1</v>
      </c>
      <c r="T15092">
        <v>1</v>
      </c>
      <c r="U15092" s="17"/>
      <c r="V15092" s="2"/>
      <c r="Y15092" t="str">
        <f t="shared" si="944"/>
        <v/>
      </c>
      <c r="AA15092" t="str">
        <f t="shared" si="945"/>
        <v/>
      </c>
      <c r="AC15092" s="7"/>
      <c r="AD15092" t="s">
        <v>12226</v>
      </c>
      <c r="AE15092">
        <f t="shared" si="946"/>
        <v>0</v>
      </c>
      <c r="AG15092" s="2"/>
      <c r="AI15092" s="7"/>
    </row>
    <row r="15093" spans="1:35" ht="11" customHeight="1" outlineLevel="1" x14ac:dyDescent="0.25">
      <c r="A15093" t="s">
        <v>2875</v>
      </c>
      <c r="C15093" s="2" t="s">
        <v>11983</v>
      </c>
      <c r="D15093" s="2">
        <v>393</v>
      </c>
      <c r="E15093" s="7">
        <v>1985</v>
      </c>
      <c r="F15093" s="5" t="s">
        <v>815</v>
      </c>
      <c r="H15093" s="5" t="s">
        <v>5398</v>
      </c>
      <c r="I15093" s="6" t="s">
        <v>12228</v>
      </c>
      <c r="J15093" s="6" t="s">
        <v>12227</v>
      </c>
      <c r="K15093" s="17">
        <v>5</v>
      </c>
      <c r="L15093" s="17" t="s">
        <v>7730</v>
      </c>
      <c r="M15093" s="9">
        <v>0.65</v>
      </c>
      <c r="N15093" s="9"/>
      <c r="O15093" s="21"/>
      <c r="Q15093" s="29"/>
      <c r="U15093" s="17"/>
      <c r="V15093" s="2"/>
      <c r="Y15093" t="str">
        <f t="shared" ref="Y15093:Y15156" si="947">IF(COUNTIF(F15093,"*fdc*"),1,"")</f>
        <v/>
      </c>
      <c r="AA15093" t="str">
        <f t="shared" ref="AA15093:AA15156" si="948">IF(COUNTIF(F15093,"*s/s*"),1,"")</f>
        <v/>
      </c>
      <c r="AC15093" s="7"/>
      <c r="AD15093" t="s">
        <v>12228</v>
      </c>
      <c r="AE15093">
        <f t="shared" si="946"/>
        <v>0</v>
      </c>
      <c r="AG15093" s="2"/>
      <c r="AI15093" s="7"/>
    </row>
    <row r="15094" spans="1:35" ht="11" customHeight="1" outlineLevel="1" x14ac:dyDescent="0.25">
      <c r="A15094" t="s">
        <v>2875</v>
      </c>
      <c r="C15094" s="2" t="s">
        <v>11983</v>
      </c>
      <c r="D15094" s="2">
        <v>394</v>
      </c>
      <c r="E15094" s="7">
        <v>1985</v>
      </c>
      <c r="F15094" s="5" t="s">
        <v>2588</v>
      </c>
      <c r="H15094" s="5" t="s">
        <v>5398</v>
      </c>
      <c r="I15094" s="6" t="s">
        <v>12229</v>
      </c>
      <c r="J15094" s="6" t="s">
        <v>12227</v>
      </c>
      <c r="K15094" s="17">
        <v>6</v>
      </c>
      <c r="L15094" s="17" t="s">
        <v>7730</v>
      </c>
      <c r="M15094" s="9">
        <v>0.65</v>
      </c>
      <c r="N15094" s="9"/>
      <c r="O15094" s="21"/>
      <c r="Q15094" s="29"/>
      <c r="U15094" s="17"/>
      <c r="V15094" s="2"/>
      <c r="Y15094" t="str">
        <f t="shared" si="947"/>
        <v/>
      </c>
      <c r="AA15094" t="str">
        <f t="shared" si="948"/>
        <v/>
      </c>
      <c r="AC15094" s="7"/>
      <c r="AD15094" t="s">
        <v>12229</v>
      </c>
      <c r="AE15094">
        <f t="shared" ref="AE15094:AE15157" si="949">COUNTIF(I15094,"*Fuji*")</f>
        <v>0</v>
      </c>
      <c r="AG15094" s="2"/>
      <c r="AI15094" s="7"/>
    </row>
    <row r="15095" spans="1:35" ht="11" customHeight="1" outlineLevel="1" x14ac:dyDescent="0.25">
      <c r="A15095" t="s">
        <v>2875</v>
      </c>
      <c r="C15095" s="2" t="s">
        <v>11983</v>
      </c>
      <c r="D15095" s="2">
        <v>398</v>
      </c>
      <c r="E15095" s="7">
        <v>1986</v>
      </c>
      <c r="F15095" s="5" t="s">
        <v>2588</v>
      </c>
      <c r="H15095" s="5" t="s">
        <v>5398</v>
      </c>
      <c r="I15095" s="6" t="s">
        <v>12230</v>
      </c>
      <c r="J15095" s="6" t="s">
        <v>12231</v>
      </c>
      <c r="K15095" s="17">
        <v>5</v>
      </c>
      <c r="L15095" s="17" t="s">
        <v>7730</v>
      </c>
      <c r="M15095" s="9">
        <v>2.4</v>
      </c>
      <c r="N15095" s="9"/>
      <c r="O15095" s="21"/>
      <c r="Q15095" s="29"/>
      <c r="U15095" s="17"/>
      <c r="V15095" s="2"/>
      <c r="Y15095" t="str">
        <f t="shared" si="947"/>
        <v/>
      </c>
      <c r="AA15095" t="str">
        <f t="shared" si="948"/>
        <v/>
      </c>
      <c r="AC15095" s="7"/>
      <c r="AD15095" t="s">
        <v>12230</v>
      </c>
      <c r="AE15095">
        <f t="shared" si="949"/>
        <v>0</v>
      </c>
      <c r="AG15095" s="2"/>
      <c r="AI15095" s="7"/>
    </row>
    <row r="15096" spans="1:35" ht="11" customHeight="1" outlineLevel="1" x14ac:dyDescent="0.25">
      <c r="A15096" t="s">
        <v>2875</v>
      </c>
      <c r="C15096" s="2" t="s">
        <v>11983</v>
      </c>
      <c r="D15096" s="2">
        <v>399</v>
      </c>
      <c r="E15096" s="7">
        <v>1986</v>
      </c>
      <c r="F15096" s="5" t="s">
        <v>2530</v>
      </c>
      <c r="H15096" s="5" t="s">
        <v>5398</v>
      </c>
      <c r="I15096" s="6" t="s">
        <v>12230</v>
      </c>
      <c r="J15096" s="6" t="s">
        <v>12231</v>
      </c>
      <c r="K15096" s="17">
        <v>5</v>
      </c>
      <c r="L15096" s="17" t="s">
        <v>7730</v>
      </c>
      <c r="M15096" s="9">
        <v>2.4</v>
      </c>
      <c r="N15096" s="9"/>
      <c r="O15096" s="21"/>
      <c r="Q15096" s="29"/>
      <c r="U15096" s="17"/>
      <c r="V15096" s="2"/>
      <c r="Y15096" t="str">
        <f t="shared" si="947"/>
        <v/>
      </c>
      <c r="AA15096" t="str">
        <f t="shared" si="948"/>
        <v/>
      </c>
      <c r="AC15096" s="7"/>
      <c r="AD15096" t="s">
        <v>12230</v>
      </c>
      <c r="AE15096">
        <f t="shared" si="949"/>
        <v>0</v>
      </c>
      <c r="AG15096" s="2"/>
      <c r="AI15096" s="7"/>
    </row>
    <row r="15097" spans="1:35" ht="11" customHeight="1" outlineLevel="1" x14ac:dyDescent="0.25">
      <c r="A15097" t="s">
        <v>2875</v>
      </c>
      <c r="C15097" s="2" t="s">
        <v>11983</v>
      </c>
      <c r="D15097" s="2" t="s">
        <v>20856</v>
      </c>
      <c r="E15097" s="7">
        <v>1986</v>
      </c>
      <c r="F15097" s="5" t="s">
        <v>8564</v>
      </c>
      <c r="H15097" s="5" t="s">
        <v>5398</v>
      </c>
      <c r="I15097" s="6" t="s">
        <v>12230</v>
      </c>
      <c r="J15097" s="6" t="s">
        <v>12231</v>
      </c>
      <c r="K15097" s="17">
        <v>5</v>
      </c>
      <c r="L15097" s="17" t="s">
        <v>7730</v>
      </c>
      <c r="M15097" s="9">
        <v>3.6</v>
      </c>
      <c r="N15097" s="9"/>
      <c r="O15097" s="21"/>
      <c r="Q15097" s="29"/>
      <c r="U15097" s="17"/>
      <c r="V15097" s="2"/>
      <c r="Y15097">
        <f t="shared" si="947"/>
        <v>1</v>
      </c>
      <c r="AA15097" t="str">
        <f t="shared" si="948"/>
        <v/>
      </c>
      <c r="AC15097" s="7"/>
      <c r="AD15097" t="s">
        <v>12230</v>
      </c>
      <c r="AE15097">
        <f t="shared" si="949"/>
        <v>0</v>
      </c>
      <c r="AG15097" s="2"/>
      <c r="AI15097" s="7"/>
    </row>
    <row r="15098" spans="1:35" ht="11" customHeight="1" outlineLevel="1" x14ac:dyDescent="0.25">
      <c r="A15098" t="s">
        <v>2875</v>
      </c>
      <c r="C15098" s="2" t="s">
        <v>11983</v>
      </c>
      <c r="D15098" s="2">
        <v>407</v>
      </c>
      <c r="E15098" s="7">
        <v>1986</v>
      </c>
      <c r="F15098" s="5" t="s">
        <v>582</v>
      </c>
      <c r="H15098" s="5" t="s">
        <v>5398</v>
      </c>
      <c r="I15098" s="6" t="s">
        <v>12232</v>
      </c>
      <c r="J15098" s="6" t="s">
        <v>12223</v>
      </c>
      <c r="K15098" s="17">
        <v>5</v>
      </c>
      <c r="L15098" s="17" t="s">
        <v>7730</v>
      </c>
      <c r="M15098" s="9">
        <v>3.2</v>
      </c>
      <c r="N15098" s="9"/>
      <c r="O15098" s="21"/>
      <c r="Q15098" s="29"/>
      <c r="U15098" s="17"/>
      <c r="V15098" s="2"/>
      <c r="Y15098" t="str">
        <f t="shared" si="947"/>
        <v/>
      </c>
      <c r="AA15098" t="str">
        <f t="shared" si="948"/>
        <v/>
      </c>
      <c r="AC15098" s="7"/>
      <c r="AD15098" t="s">
        <v>12232</v>
      </c>
      <c r="AE15098">
        <f t="shared" si="949"/>
        <v>0</v>
      </c>
      <c r="AG15098" s="2"/>
      <c r="AI15098" s="7"/>
    </row>
    <row r="15099" spans="1:35" ht="11" customHeight="1" outlineLevel="1" x14ac:dyDescent="0.25">
      <c r="A15099" t="s">
        <v>2875</v>
      </c>
      <c r="C15099" s="2" t="s">
        <v>11983</v>
      </c>
      <c r="D15099" s="2">
        <v>416</v>
      </c>
      <c r="E15099" s="7">
        <v>1987</v>
      </c>
      <c r="F15099" s="5" t="s">
        <v>815</v>
      </c>
      <c r="H15099" s="5" t="s">
        <v>5398</v>
      </c>
      <c r="I15099" s="6" t="s">
        <v>5806</v>
      </c>
      <c r="J15099" s="6" t="s">
        <v>12233</v>
      </c>
      <c r="K15099" s="17">
        <v>5</v>
      </c>
      <c r="L15099" s="17" t="s">
        <v>7730</v>
      </c>
      <c r="M15099" s="9">
        <v>2.5</v>
      </c>
      <c r="N15099" s="9"/>
      <c r="O15099" s="21"/>
      <c r="Q15099" s="29"/>
      <c r="U15099" s="17"/>
      <c r="V15099" s="2">
        <v>404</v>
      </c>
      <c r="Y15099" t="str">
        <f t="shared" si="947"/>
        <v/>
      </c>
      <c r="AA15099" t="str">
        <f t="shared" si="948"/>
        <v/>
      </c>
      <c r="AC15099" s="7"/>
      <c r="AD15099" t="s">
        <v>5806</v>
      </c>
      <c r="AE15099">
        <f t="shared" si="949"/>
        <v>0</v>
      </c>
      <c r="AG15099" s="2"/>
      <c r="AH15099" t="s">
        <v>2877</v>
      </c>
      <c r="AI15099" s="7" t="s">
        <v>4610</v>
      </c>
    </row>
    <row r="15100" spans="1:35" ht="11" customHeight="1" outlineLevel="1" x14ac:dyDescent="0.25">
      <c r="A15100" t="s">
        <v>2875</v>
      </c>
      <c r="C15100" s="2" t="s">
        <v>11983</v>
      </c>
      <c r="D15100" s="2">
        <v>417</v>
      </c>
      <c r="E15100" s="7">
        <v>1987</v>
      </c>
      <c r="F15100" s="5" t="s">
        <v>4236</v>
      </c>
      <c r="H15100" s="5" t="s">
        <v>5398</v>
      </c>
      <c r="I15100" s="6" t="s">
        <v>5807</v>
      </c>
      <c r="J15100" s="6" t="s">
        <v>12233</v>
      </c>
      <c r="K15100" s="17">
        <v>3</v>
      </c>
      <c r="L15100" s="17" t="s">
        <v>7730</v>
      </c>
      <c r="M15100" s="9">
        <v>2.5</v>
      </c>
      <c r="N15100" s="9"/>
      <c r="O15100" s="21"/>
      <c r="Q15100" s="29"/>
      <c r="T15100">
        <v>1</v>
      </c>
      <c r="U15100" s="17"/>
      <c r="V15100" s="2">
        <v>405</v>
      </c>
      <c r="Y15100" t="str">
        <f t="shared" si="947"/>
        <v/>
      </c>
      <c r="AA15100" t="str">
        <f t="shared" si="948"/>
        <v/>
      </c>
      <c r="AC15100" s="7"/>
      <c r="AD15100" t="s">
        <v>5807</v>
      </c>
      <c r="AE15100">
        <f t="shared" si="949"/>
        <v>0</v>
      </c>
      <c r="AG15100" s="2"/>
      <c r="AH15100" t="s">
        <v>2877</v>
      </c>
      <c r="AI15100" s="7" t="s">
        <v>4610</v>
      </c>
    </row>
    <row r="15101" spans="1:35" ht="11" customHeight="1" outlineLevel="1" x14ac:dyDescent="0.25">
      <c r="A15101" t="s">
        <v>2875</v>
      </c>
      <c r="C15101" s="2" t="s">
        <v>11983</v>
      </c>
      <c r="D15101" s="2">
        <v>418</v>
      </c>
      <c r="E15101" s="7">
        <v>1987</v>
      </c>
      <c r="F15101" s="5" t="s">
        <v>5802</v>
      </c>
      <c r="H15101" s="5" t="s">
        <v>5398</v>
      </c>
      <c r="I15101" s="6" t="s">
        <v>1372</v>
      </c>
      <c r="J15101" s="6" t="s">
        <v>12233</v>
      </c>
      <c r="K15101" s="17">
        <v>3</v>
      </c>
      <c r="L15101" s="17" t="s">
        <v>7730</v>
      </c>
      <c r="M15101" s="9">
        <v>2.5</v>
      </c>
      <c r="N15101" s="9"/>
      <c r="O15101" s="21"/>
      <c r="Q15101" s="29"/>
      <c r="U15101" s="17"/>
      <c r="V15101" s="2">
        <v>406</v>
      </c>
      <c r="Y15101" t="str">
        <f t="shared" si="947"/>
        <v/>
      </c>
      <c r="AA15101" t="str">
        <f t="shared" si="948"/>
        <v/>
      </c>
      <c r="AC15101" s="7"/>
      <c r="AD15101" t="s">
        <v>1372</v>
      </c>
      <c r="AE15101">
        <f t="shared" si="949"/>
        <v>0</v>
      </c>
      <c r="AG15101" s="2"/>
      <c r="AH15101" t="s">
        <v>2877</v>
      </c>
      <c r="AI15101" s="7" t="s">
        <v>4922</v>
      </c>
    </row>
    <row r="15102" spans="1:35" ht="11" customHeight="1" outlineLevel="1" x14ac:dyDescent="0.25">
      <c r="A15102" t="s">
        <v>2875</v>
      </c>
      <c r="C15102" s="2" t="s">
        <v>11983</v>
      </c>
      <c r="D15102" s="2">
        <v>419</v>
      </c>
      <c r="E15102" s="7">
        <v>1987</v>
      </c>
      <c r="F15102" s="5" t="s">
        <v>2530</v>
      </c>
      <c r="H15102" s="5" t="s">
        <v>5398</v>
      </c>
      <c r="I15102" s="6" t="s">
        <v>1373</v>
      </c>
      <c r="J15102" s="6" t="s">
        <v>12233</v>
      </c>
      <c r="K15102" s="17">
        <v>5</v>
      </c>
      <c r="L15102" s="17" t="s">
        <v>7730</v>
      </c>
      <c r="M15102" s="9">
        <v>2.5</v>
      </c>
      <c r="N15102" s="9"/>
      <c r="O15102" s="21"/>
      <c r="Q15102" s="29"/>
      <c r="U15102" s="17"/>
      <c r="V15102" s="2">
        <v>407</v>
      </c>
      <c r="Y15102" t="str">
        <f t="shared" si="947"/>
        <v/>
      </c>
      <c r="AA15102" t="str">
        <f t="shared" si="948"/>
        <v/>
      </c>
      <c r="AC15102" s="7"/>
      <c r="AD15102" t="s">
        <v>1373</v>
      </c>
      <c r="AE15102">
        <f t="shared" si="949"/>
        <v>0</v>
      </c>
      <c r="AG15102" s="2"/>
      <c r="AH15102" t="s">
        <v>2877</v>
      </c>
      <c r="AI15102" s="7" t="s">
        <v>4922</v>
      </c>
    </row>
    <row r="15103" spans="1:35" ht="11" customHeight="1" outlineLevel="1" x14ac:dyDescent="0.25">
      <c r="A15103" t="s">
        <v>2875</v>
      </c>
      <c r="C15103" s="2" t="s">
        <v>11983</v>
      </c>
      <c r="D15103" s="2">
        <v>421</v>
      </c>
      <c r="E15103" s="7">
        <v>1987</v>
      </c>
      <c r="F15103" s="5" t="s">
        <v>5494</v>
      </c>
      <c r="H15103" s="5" t="s">
        <v>5398</v>
      </c>
      <c r="I15103" s="6" t="s">
        <v>12234</v>
      </c>
      <c r="J15103" s="6" t="s">
        <v>12223</v>
      </c>
      <c r="K15103" s="17">
        <v>5</v>
      </c>
      <c r="L15103" s="17" t="s">
        <v>7730</v>
      </c>
      <c r="M15103" s="9">
        <v>1.1000000000000001</v>
      </c>
      <c r="N15103" s="9"/>
      <c r="O15103" s="21"/>
      <c r="Q15103" s="29"/>
      <c r="U15103" s="17"/>
      <c r="V15103" s="2"/>
      <c r="Y15103" t="str">
        <f t="shared" si="947"/>
        <v/>
      </c>
      <c r="AA15103" t="str">
        <f t="shared" si="948"/>
        <v/>
      </c>
      <c r="AC15103" s="7"/>
      <c r="AD15103" t="s">
        <v>12234</v>
      </c>
      <c r="AE15103">
        <f t="shared" si="949"/>
        <v>0</v>
      </c>
      <c r="AG15103" s="2"/>
      <c r="AI15103" s="7"/>
    </row>
    <row r="15104" spans="1:35" ht="11" customHeight="1" outlineLevel="1" x14ac:dyDescent="0.25">
      <c r="A15104" t="s">
        <v>2875</v>
      </c>
      <c r="C15104" s="2" t="s">
        <v>11983</v>
      </c>
      <c r="D15104" s="2">
        <v>422</v>
      </c>
      <c r="E15104" s="7">
        <v>1987</v>
      </c>
      <c r="F15104" s="5" t="s">
        <v>1375</v>
      </c>
      <c r="H15104" s="5" t="s">
        <v>5398</v>
      </c>
      <c r="I15104" s="6" t="s">
        <v>12234</v>
      </c>
      <c r="J15104" s="6" t="s">
        <v>12223</v>
      </c>
      <c r="K15104" s="17">
        <v>5</v>
      </c>
      <c r="L15104" s="17" t="s">
        <v>7730</v>
      </c>
      <c r="M15104" s="9">
        <v>1.1000000000000001</v>
      </c>
      <c r="N15104" s="9"/>
      <c r="O15104" s="21"/>
      <c r="Q15104" s="29"/>
      <c r="U15104" s="17"/>
      <c r="V15104" s="2"/>
      <c r="Y15104" t="str">
        <f t="shared" si="947"/>
        <v/>
      </c>
      <c r="AA15104" t="str">
        <f t="shared" si="948"/>
        <v/>
      </c>
      <c r="AC15104" s="7"/>
      <c r="AD15104" t="s">
        <v>12234</v>
      </c>
      <c r="AE15104">
        <f t="shared" si="949"/>
        <v>0</v>
      </c>
      <c r="AG15104" s="2"/>
      <c r="AI15104" s="7"/>
    </row>
    <row r="15105" spans="1:35" ht="11" customHeight="1" outlineLevel="1" x14ac:dyDescent="0.25">
      <c r="A15105" t="s">
        <v>2875</v>
      </c>
      <c r="C15105" s="2" t="s">
        <v>11983</v>
      </c>
      <c r="D15105" s="2">
        <v>423</v>
      </c>
      <c r="E15105" s="7">
        <v>1987</v>
      </c>
      <c r="F15105" s="5" t="s">
        <v>5793</v>
      </c>
      <c r="H15105" s="5" t="s">
        <v>5398</v>
      </c>
      <c r="I15105" s="6" t="s">
        <v>12229</v>
      </c>
      <c r="J15105" s="6" t="s">
        <v>12223</v>
      </c>
      <c r="K15105" s="17">
        <v>6</v>
      </c>
      <c r="L15105" s="17" t="s">
        <v>20076</v>
      </c>
      <c r="M15105" s="9"/>
      <c r="N15105" s="9"/>
      <c r="O15105" s="21"/>
      <c r="Q15105" s="29"/>
      <c r="U15105" s="17"/>
      <c r="V15105" s="2"/>
      <c r="Y15105" t="str">
        <f t="shared" si="947"/>
        <v/>
      </c>
      <c r="AA15105" t="str">
        <f t="shared" si="948"/>
        <v/>
      </c>
      <c r="AC15105" s="7"/>
      <c r="AD15105" t="s">
        <v>12229</v>
      </c>
      <c r="AE15105">
        <f t="shared" si="949"/>
        <v>0</v>
      </c>
      <c r="AG15105" s="2"/>
      <c r="AI15105" s="7"/>
    </row>
    <row r="15106" spans="1:35" ht="11" customHeight="1" outlineLevel="1" x14ac:dyDescent="0.25">
      <c r="A15106" t="s">
        <v>2875</v>
      </c>
      <c r="C15106" s="2" t="s">
        <v>11983</v>
      </c>
      <c r="D15106" s="2" t="s">
        <v>12235</v>
      </c>
      <c r="E15106" s="7">
        <v>1987</v>
      </c>
      <c r="F15106" s="5" t="s">
        <v>12236</v>
      </c>
      <c r="H15106" s="5" t="s">
        <v>5398</v>
      </c>
      <c r="I15106" s="6" t="s">
        <v>12229</v>
      </c>
      <c r="J15106" s="6" t="s">
        <v>12223</v>
      </c>
      <c r="K15106" s="17">
        <v>6</v>
      </c>
      <c r="L15106" s="17" t="s">
        <v>7730</v>
      </c>
      <c r="M15106" s="9">
        <v>2.9</v>
      </c>
      <c r="N15106" s="9"/>
      <c r="O15106" s="21"/>
      <c r="Q15106" s="29"/>
      <c r="U15106" s="17"/>
      <c r="V15106" s="2"/>
      <c r="Y15106" t="str">
        <f t="shared" si="947"/>
        <v/>
      </c>
      <c r="AA15106">
        <f t="shared" si="948"/>
        <v>1</v>
      </c>
      <c r="AC15106" s="7"/>
      <c r="AD15106" t="s">
        <v>12229</v>
      </c>
      <c r="AE15106">
        <f t="shared" si="949"/>
        <v>0</v>
      </c>
      <c r="AG15106" s="2"/>
      <c r="AI15106" s="7"/>
    </row>
    <row r="15107" spans="1:35" ht="11" customHeight="1" outlineLevel="1" x14ac:dyDescent="0.25">
      <c r="A15107" t="s">
        <v>2875</v>
      </c>
      <c r="C15107" s="2" t="s">
        <v>11983</v>
      </c>
      <c r="D15107" s="2">
        <v>430</v>
      </c>
      <c r="E15107" s="7">
        <v>1987</v>
      </c>
      <c r="F15107" s="5" t="s">
        <v>2588</v>
      </c>
      <c r="H15107" s="5" t="s">
        <v>5398</v>
      </c>
      <c r="I15107" s="6" t="s">
        <v>20855</v>
      </c>
      <c r="J15107" s="6" t="s">
        <v>20853</v>
      </c>
      <c r="K15107" s="17">
        <v>3</v>
      </c>
      <c r="L15107" s="17" t="s">
        <v>20076</v>
      </c>
      <c r="M15107" s="9"/>
      <c r="N15107" s="9"/>
      <c r="O15107" s="21"/>
      <c r="Q15107" s="29"/>
      <c r="U15107" s="17"/>
      <c r="V15107" s="2"/>
      <c r="Y15107" t="str">
        <f t="shared" si="947"/>
        <v/>
      </c>
      <c r="AA15107" t="str">
        <f t="shared" si="948"/>
        <v/>
      </c>
      <c r="AC15107" s="7"/>
      <c r="AD15107" t="s">
        <v>20855</v>
      </c>
      <c r="AE15107">
        <f t="shared" si="949"/>
        <v>0</v>
      </c>
      <c r="AG15107" s="2"/>
      <c r="AI15107" s="7"/>
    </row>
    <row r="15108" spans="1:35" ht="11" customHeight="1" outlineLevel="1" x14ac:dyDescent="0.25">
      <c r="A15108" t="s">
        <v>2875</v>
      </c>
      <c r="C15108" s="2" t="s">
        <v>11983</v>
      </c>
      <c r="D15108" s="2" t="s">
        <v>17328</v>
      </c>
      <c r="E15108" s="7">
        <v>1987</v>
      </c>
      <c r="F15108" s="5" t="s">
        <v>8564</v>
      </c>
      <c r="H15108" s="5" t="s">
        <v>5398</v>
      </c>
      <c r="I15108" s="6" t="s">
        <v>20854</v>
      </c>
      <c r="J15108" s="6" t="s">
        <v>20853</v>
      </c>
      <c r="K15108" s="17">
        <v>3</v>
      </c>
      <c r="L15108" s="17" t="s">
        <v>7730</v>
      </c>
      <c r="M15108" s="9">
        <v>4.5</v>
      </c>
      <c r="N15108" s="9"/>
      <c r="O15108" s="21"/>
      <c r="Q15108" s="29"/>
      <c r="U15108" s="17"/>
      <c r="V15108" s="2"/>
      <c r="Y15108">
        <f t="shared" si="947"/>
        <v>1</v>
      </c>
      <c r="AA15108" t="str">
        <f t="shared" si="948"/>
        <v/>
      </c>
      <c r="AC15108" s="7"/>
      <c r="AD15108" t="s">
        <v>20854</v>
      </c>
      <c r="AE15108">
        <f t="shared" si="949"/>
        <v>0</v>
      </c>
      <c r="AG15108" s="2"/>
      <c r="AI15108" s="7"/>
    </row>
    <row r="15109" spans="1:35" ht="11" customHeight="1" outlineLevel="1" x14ac:dyDescent="0.25">
      <c r="A15109" t="s">
        <v>2875</v>
      </c>
      <c r="C15109" s="2" t="s">
        <v>11983</v>
      </c>
      <c r="D15109" s="2">
        <v>456</v>
      </c>
      <c r="E15109" s="7">
        <v>1988</v>
      </c>
      <c r="F15109" s="5" t="s">
        <v>1104</v>
      </c>
      <c r="H15109" s="5" t="s">
        <v>5398</v>
      </c>
      <c r="I15109" s="6" t="s">
        <v>12237</v>
      </c>
      <c r="J15109" s="6" t="s">
        <v>8985</v>
      </c>
      <c r="K15109" s="17">
        <v>5</v>
      </c>
      <c r="L15109" s="17" t="s">
        <v>7730</v>
      </c>
      <c r="M15109" s="9">
        <v>1.1499999999999999</v>
      </c>
      <c r="N15109" s="9"/>
      <c r="O15109" s="21"/>
      <c r="Q15109" s="29"/>
      <c r="U15109" s="17"/>
      <c r="V15109" s="2"/>
      <c r="Y15109" t="str">
        <f t="shared" si="947"/>
        <v/>
      </c>
      <c r="AA15109" t="str">
        <f t="shared" si="948"/>
        <v/>
      </c>
      <c r="AC15109" s="7"/>
      <c r="AD15109" t="s">
        <v>12237</v>
      </c>
      <c r="AE15109">
        <f t="shared" si="949"/>
        <v>0</v>
      </c>
      <c r="AG15109" s="2"/>
      <c r="AI15109" s="7"/>
    </row>
    <row r="15110" spans="1:35" ht="11" customHeight="1" outlineLevel="1" x14ac:dyDescent="0.25">
      <c r="A15110" t="s">
        <v>2875</v>
      </c>
      <c r="C15110" s="2" t="s">
        <v>11983</v>
      </c>
      <c r="D15110" s="2">
        <v>457</v>
      </c>
      <c r="E15110" s="7">
        <v>1988</v>
      </c>
      <c r="F15110" s="5" t="s">
        <v>4880</v>
      </c>
      <c r="H15110" s="5" t="s">
        <v>5398</v>
      </c>
      <c r="I15110" s="6" t="s">
        <v>12237</v>
      </c>
      <c r="J15110" s="6" t="s">
        <v>8985</v>
      </c>
      <c r="K15110" s="17">
        <v>5</v>
      </c>
      <c r="L15110" s="17" t="s">
        <v>7730</v>
      </c>
      <c r="M15110" s="9">
        <v>1.1499999999999999</v>
      </c>
      <c r="N15110" s="9"/>
      <c r="O15110" s="21"/>
      <c r="Q15110" s="29"/>
      <c r="U15110" s="17"/>
      <c r="V15110" s="2"/>
      <c r="Y15110" t="str">
        <f t="shared" si="947"/>
        <v/>
      </c>
      <c r="AA15110" t="str">
        <f t="shared" si="948"/>
        <v/>
      </c>
      <c r="AC15110" s="7"/>
      <c r="AD15110" t="s">
        <v>12237</v>
      </c>
      <c r="AE15110">
        <f t="shared" si="949"/>
        <v>0</v>
      </c>
      <c r="AG15110" s="2"/>
      <c r="AI15110" s="7"/>
    </row>
    <row r="15111" spans="1:35" ht="11" customHeight="1" outlineLevel="1" x14ac:dyDescent="0.25">
      <c r="A15111" t="s">
        <v>2875</v>
      </c>
      <c r="C15111" s="2" t="s">
        <v>11983</v>
      </c>
      <c r="D15111" s="2">
        <v>458</v>
      </c>
      <c r="E15111" s="7">
        <v>1988</v>
      </c>
      <c r="F15111" s="5" t="s">
        <v>631</v>
      </c>
      <c r="H15111" s="5" t="s">
        <v>5398</v>
      </c>
      <c r="I15111" s="6" t="s">
        <v>12237</v>
      </c>
      <c r="J15111" s="6" t="s">
        <v>8985</v>
      </c>
      <c r="K15111" s="17">
        <v>3</v>
      </c>
      <c r="L15111" s="17" t="s">
        <v>7730</v>
      </c>
      <c r="M15111" s="9">
        <v>1.1499999999999999</v>
      </c>
      <c r="N15111" s="9"/>
      <c r="O15111" s="21"/>
      <c r="Q15111" s="29"/>
      <c r="U15111" s="17"/>
      <c r="V15111" s="2"/>
      <c r="Y15111" t="str">
        <f t="shared" si="947"/>
        <v/>
      </c>
      <c r="AA15111" t="str">
        <f t="shared" si="948"/>
        <v/>
      </c>
      <c r="AC15111" s="7"/>
      <c r="AD15111" t="s">
        <v>12237</v>
      </c>
      <c r="AE15111">
        <f t="shared" si="949"/>
        <v>0</v>
      </c>
      <c r="AG15111" s="2"/>
      <c r="AI15111" s="7"/>
    </row>
    <row r="15112" spans="1:35" ht="11" customHeight="1" outlineLevel="1" x14ac:dyDescent="0.25">
      <c r="A15112" t="s">
        <v>2875</v>
      </c>
      <c r="C15112" s="2" t="s">
        <v>11983</v>
      </c>
      <c r="D15112" s="2">
        <v>459</v>
      </c>
      <c r="E15112" s="7">
        <v>1988</v>
      </c>
      <c r="F15112" s="5" t="s">
        <v>815</v>
      </c>
      <c r="H15112" s="5" t="s">
        <v>5398</v>
      </c>
      <c r="I15112" s="6" t="s">
        <v>12237</v>
      </c>
      <c r="J15112" s="6" t="s">
        <v>8985</v>
      </c>
      <c r="K15112" s="17">
        <v>1</v>
      </c>
      <c r="L15112" s="17" t="s">
        <v>7730</v>
      </c>
      <c r="M15112" s="9">
        <v>1.1499999999999999</v>
      </c>
      <c r="N15112" s="9"/>
      <c r="O15112" s="21"/>
      <c r="Q15112" s="29"/>
      <c r="U15112" s="17"/>
      <c r="V15112" s="2"/>
      <c r="Y15112" t="str">
        <f t="shared" si="947"/>
        <v/>
      </c>
      <c r="AA15112" t="str">
        <f t="shared" si="948"/>
        <v/>
      </c>
      <c r="AC15112" s="7"/>
      <c r="AD15112" t="s">
        <v>12237</v>
      </c>
      <c r="AE15112">
        <f t="shared" si="949"/>
        <v>0</v>
      </c>
      <c r="AG15112" s="2"/>
      <c r="AI15112" s="7"/>
    </row>
    <row r="15113" spans="1:35" ht="11" customHeight="1" outlineLevel="1" x14ac:dyDescent="0.25">
      <c r="A15113" t="s">
        <v>2875</v>
      </c>
      <c r="C15113" s="2" t="s">
        <v>11983</v>
      </c>
      <c r="D15113" s="2">
        <v>460</v>
      </c>
      <c r="E15113" s="7">
        <v>1988</v>
      </c>
      <c r="F15113" s="5" t="s">
        <v>6709</v>
      </c>
      <c r="H15113" s="5" t="s">
        <v>5398</v>
      </c>
      <c r="I15113" s="6" t="s">
        <v>12237</v>
      </c>
      <c r="J15113" s="6" t="s">
        <v>8985</v>
      </c>
      <c r="K15113" s="17">
        <v>1</v>
      </c>
      <c r="L15113" s="17" t="s">
        <v>7730</v>
      </c>
      <c r="M15113" s="9">
        <v>1.1499999999999999</v>
      </c>
      <c r="N15113" s="9"/>
      <c r="O15113" s="21"/>
      <c r="Q15113" s="29"/>
      <c r="U15113" s="17"/>
      <c r="V15113" s="2"/>
      <c r="Y15113" t="str">
        <f t="shared" si="947"/>
        <v/>
      </c>
      <c r="AA15113" t="str">
        <f t="shared" si="948"/>
        <v/>
      </c>
      <c r="AC15113" s="7"/>
      <c r="AD15113" t="s">
        <v>12237</v>
      </c>
      <c r="AE15113">
        <f t="shared" si="949"/>
        <v>0</v>
      </c>
      <c r="AG15113" s="2"/>
      <c r="AI15113" s="7"/>
    </row>
    <row r="15114" spans="1:35" ht="11" customHeight="1" outlineLevel="1" x14ac:dyDescent="0.25">
      <c r="A15114" t="s">
        <v>2875</v>
      </c>
      <c r="C15114" s="2" t="s">
        <v>11983</v>
      </c>
      <c r="D15114" s="2">
        <v>461</v>
      </c>
      <c r="E15114" s="7">
        <v>1988</v>
      </c>
      <c r="F15114" s="5" t="s">
        <v>2308</v>
      </c>
      <c r="H15114" s="5" t="s">
        <v>5398</v>
      </c>
      <c r="I15114" s="6" t="s">
        <v>12237</v>
      </c>
      <c r="J15114" s="6" t="s">
        <v>8985</v>
      </c>
      <c r="K15114" s="17">
        <v>3</v>
      </c>
      <c r="L15114" s="17" t="s">
        <v>7730</v>
      </c>
      <c r="M15114" s="9">
        <v>1.1499999999999999</v>
      </c>
      <c r="N15114" s="9"/>
      <c r="O15114" s="21"/>
      <c r="Q15114" s="29"/>
      <c r="U15114" s="17"/>
      <c r="V15114" s="2"/>
      <c r="Y15114" t="str">
        <f t="shared" si="947"/>
        <v/>
      </c>
      <c r="AA15114" t="str">
        <f t="shared" si="948"/>
        <v/>
      </c>
      <c r="AC15114" s="7"/>
      <c r="AD15114" t="s">
        <v>12237</v>
      </c>
      <c r="AE15114">
        <f t="shared" si="949"/>
        <v>0</v>
      </c>
      <c r="AG15114" s="2"/>
      <c r="AI15114" s="7"/>
    </row>
    <row r="15115" spans="1:35" ht="11" customHeight="1" outlineLevel="1" x14ac:dyDescent="0.25">
      <c r="A15115" t="s">
        <v>2875</v>
      </c>
      <c r="C15115" s="2" t="s">
        <v>11983</v>
      </c>
      <c r="D15115" s="2">
        <v>462</v>
      </c>
      <c r="E15115" s="7">
        <v>1988</v>
      </c>
      <c r="F15115" s="5" t="s">
        <v>4236</v>
      </c>
      <c r="H15115" s="5" t="s">
        <v>5398</v>
      </c>
      <c r="I15115" s="6" t="s">
        <v>12237</v>
      </c>
      <c r="J15115" s="6" t="s">
        <v>8985</v>
      </c>
      <c r="K15115" s="17">
        <v>5</v>
      </c>
      <c r="L15115" s="17" t="s">
        <v>7730</v>
      </c>
      <c r="M15115" s="9">
        <v>1.1499999999999999</v>
      </c>
      <c r="N15115" s="9"/>
      <c r="O15115" s="21"/>
      <c r="Q15115" s="29"/>
      <c r="U15115" s="17"/>
      <c r="V15115" s="2"/>
      <c r="Y15115" t="str">
        <f t="shared" si="947"/>
        <v/>
      </c>
      <c r="AA15115" t="str">
        <f t="shared" si="948"/>
        <v/>
      </c>
      <c r="AC15115" s="7"/>
      <c r="AD15115" t="s">
        <v>12237</v>
      </c>
      <c r="AE15115">
        <f t="shared" si="949"/>
        <v>0</v>
      </c>
      <c r="AG15115" s="2"/>
      <c r="AI15115" s="7"/>
    </row>
    <row r="15116" spans="1:35" ht="11" customHeight="1" outlineLevel="1" x14ac:dyDescent="0.25">
      <c r="A15116" t="s">
        <v>2875</v>
      </c>
      <c r="C15116" s="2" t="s">
        <v>11983</v>
      </c>
      <c r="D15116" s="2">
        <v>463</v>
      </c>
      <c r="E15116" s="7">
        <v>1988</v>
      </c>
      <c r="F15116" s="5" t="s">
        <v>5802</v>
      </c>
      <c r="H15116" s="5" t="s">
        <v>5398</v>
      </c>
      <c r="I15116" s="6" t="s">
        <v>12237</v>
      </c>
      <c r="J15116" s="6" t="s">
        <v>8985</v>
      </c>
      <c r="K15116" s="17">
        <v>5</v>
      </c>
      <c r="L15116" s="17" t="s">
        <v>7730</v>
      </c>
      <c r="M15116" s="9">
        <v>1.1499999999999999</v>
      </c>
      <c r="N15116" s="9"/>
      <c r="O15116" s="21"/>
      <c r="Q15116" s="29"/>
      <c r="U15116" s="17"/>
      <c r="V15116" s="2"/>
      <c r="Y15116" t="str">
        <f t="shared" si="947"/>
        <v/>
      </c>
      <c r="AA15116" t="str">
        <f t="shared" si="948"/>
        <v/>
      </c>
      <c r="AC15116" s="7"/>
      <c r="AD15116" t="s">
        <v>12237</v>
      </c>
      <c r="AE15116">
        <f t="shared" si="949"/>
        <v>0</v>
      </c>
      <c r="AG15116" s="2"/>
      <c r="AI15116" s="7"/>
    </row>
    <row r="15117" spans="1:35" ht="11" customHeight="1" outlineLevel="1" x14ac:dyDescent="0.25">
      <c r="A15117" t="s">
        <v>2875</v>
      </c>
      <c r="C15117" s="2" t="s">
        <v>11983</v>
      </c>
      <c r="D15117" s="2">
        <v>464</v>
      </c>
      <c r="E15117" s="7">
        <v>1988</v>
      </c>
      <c r="F15117" s="5" t="s">
        <v>2530</v>
      </c>
      <c r="H15117" s="5" t="s">
        <v>5398</v>
      </c>
      <c r="I15117" s="6" t="s">
        <v>12237</v>
      </c>
      <c r="J15117" s="6" t="s">
        <v>8985</v>
      </c>
      <c r="K15117" s="17">
        <v>5</v>
      </c>
      <c r="L15117" s="17" t="s">
        <v>7730</v>
      </c>
      <c r="M15117" s="9">
        <v>1.1499999999999999</v>
      </c>
      <c r="N15117" s="9"/>
      <c r="O15117" s="21"/>
      <c r="Q15117" s="29"/>
      <c r="U15117" s="17"/>
      <c r="V15117" s="2"/>
      <c r="Y15117" t="str">
        <f t="shared" si="947"/>
        <v/>
      </c>
      <c r="AA15117" t="str">
        <f t="shared" si="948"/>
        <v/>
      </c>
      <c r="AC15117" s="7"/>
      <c r="AD15117" t="s">
        <v>12237</v>
      </c>
      <c r="AE15117">
        <f t="shared" si="949"/>
        <v>0</v>
      </c>
      <c r="AG15117" s="2"/>
      <c r="AI15117" s="7"/>
    </row>
    <row r="15118" spans="1:35" ht="11" customHeight="1" outlineLevel="1" x14ac:dyDescent="0.25">
      <c r="A15118" t="s">
        <v>2875</v>
      </c>
      <c r="C15118" s="2" t="s">
        <v>11983</v>
      </c>
      <c r="D15118" s="2">
        <v>465</v>
      </c>
      <c r="E15118" s="7">
        <v>1988</v>
      </c>
      <c r="F15118" s="8" t="s">
        <v>3870</v>
      </c>
      <c r="H15118" s="5" t="s">
        <v>5398</v>
      </c>
      <c r="I15118" s="6" t="s">
        <v>12237</v>
      </c>
      <c r="J15118" s="6" t="s">
        <v>8985</v>
      </c>
      <c r="K15118" s="17">
        <v>3</v>
      </c>
      <c r="L15118" s="17" t="s">
        <v>7730</v>
      </c>
      <c r="M15118" s="9">
        <v>1.1499999999999999</v>
      </c>
      <c r="N15118" s="9"/>
      <c r="O15118" s="21"/>
      <c r="Q15118" s="29"/>
      <c r="U15118" s="17"/>
      <c r="V15118" s="2"/>
      <c r="Y15118" t="str">
        <f t="shared" si="947"/>
        <v/>
      </c>
      <c r="AA15118" t="str">
        <f t="shared" si="948"/>
        <v/>
      </c>
      <c r="AC15118" s="7"/>
      <c r="AD15118" t="s">
        <v>12237</v>
      </c>
      <c r="AE15118">
        <f t="shared" si="949"/>
        <v>0</v>
      </c>
      <c r="AG15118" s="2"/>
      <c r="AI15118" s="7"/>
    </row>
    <row r="15119" spans="1:35" ht="11" customHeight="1" outlineLevel="1" x14ac:dyDescent="0.25">
      <c r="A15119" t="s">
        <v>2875</v>
      </c>
      <c r="C15119" s="2" t="s">
        <v>11983</v>
      </c>
      <c r="D15119" s="2">
        <v>495</v>
      </c>
      <c r="E15119" s="7">
        <v>1990</v>
      </c>
      <c r="F15119" s="5" t="s">
        <v>6709</v>
      </c>
      <c r="H15119" s="5" t="s">
        <v>5398</v>
      </c>
      <c r="I15119" s="6" t="s">
        <v>12238</v>
      </c>
      <c r="J15119" s="6" t="s">
        <v>10630</v>
      </c>
      <c r="K15119" s="17">
        <v>5</v>
      </c>
      <c r="L15119" s="17" t="s">
        <v>7730</v>
      </c>
      <c r="M15119" s="9">
        <v>8.9</v>
      </c>
      <c r="N15119" s="9"/>
      <c r="O15119" s="21"/>
      <c r="Q15119" s="29"/>
      <c r="U15119" s="17"/>
      <c r="V15119" s="2"/>
      <c r="Y15119" t="str">
        <f t="shared" si="947"/>
        <v/>
      </c>
      <c r="AA15119" t="str">
        <f t="shared" si="948"/>
        <v/>
      </c>
      <c r="AC15119" s="7"/>
      <c r="AD15119" t="s">
        <v>12238</v>
      </c>
      <c r="AE15119">
        <f t="shared" si="949"/>
        <v>0</v>
      </c>
      <c r="AG15119" s="2"/>
      <c r="AI15119" s="7"/>
    </row>
    <row r="15120" spans="1:35" ht="11" customHeight="1" outlineLevel="1" x14ac:dyDescent="0.25">
      <c r="A15120" t="s">
        <v>2875</v>
      </c>
      <c r="C15120" s="2" t="s">
        <v>11983</v>
      </c>
      <c r="D15120" s="2">
        <v>498</v>
      </c>
      <c r="E15120" s="7">
        <v>1990</v>
      </c>
      <c r="F15120" s="8" t="s">
        <v>3870</v>
      </c>
      <c r="H15120" s="5" t="s">
        <v>5398</v>
      </c>
      <c r="I15120" s="6" t="s">
        <v>2883</v>
      </c>
      <c r="J15120" s="6" t="s">
        <v>10630</v>
      </c>
      <c r="K15120" s="17">
        <v>6</v>
      </c>
      <c r="L15120" s="17" t="s">
        <v>20076</v>
      </c>
      <c r="M15120" s="9"/>
      <c r="N15120" s="9"/>
      <c r="O15120" s="21"/>
      <c r="Q15120" s="29"/>
      <c r="U15120" s="17"/>
      <c r="V15120" s="2">
        <v>486</v>
      </c>
      <c r="Y15120" t="str">
        <f t="shared" si="947"/>
        <v/>
      </c>
      <c r="AA15120" t="str">
        <f t="shared" si="948"/>
        <v/>
      </c>
      <c r="AC15120" s="7"/>
      <c r="AD15120" t="s">
        <v>2883</v>
      </c>
      <c r="AE15120">
        <f t="shared" si="949"/>
        <v>0</v>
      </c>
      <c r="AG15120" s="2"/>
      <c r="AH15120" t="s">
        <v>2877</v>
      </c>
      <c r="AI15120" s="7" t="s">
        <v>4922</v>
      </c>
    </row>
    <row r="15121" spans="1:35" ht="11" customHeight="1" outlineLevel="1" x14ac:dyDescent="0.3">
      <c r="A15121" t="s">
        <v>2875</v>
      </c>
      <c r="C15121" s="2" t="s">
        <v>11983</v>
      </c>
      <c r="D15121" s="2" t="s">
        <v>12239</v>
      </c>
      <c r="E15121" s="7">
        <v>1990</v>
      </c>
      <c r="F15121" s="5" t="s">
        <v>12240</v>
      </c>
      <c r="H15121" s="5" t="s">
        <v>5398</v>
      </c>
      <c r="I15121" s="6" t="s">
        <v>2883</v>
      </c>
      <c r="J15121" s="6" t="s">
        <v>10630</v>
      </c>
      <c r="K15121" s="17">
        <v>6</v>
      </c>
      <c r="L15121" s="17" t="s">
        <v>7730</v>
      </c>
      <c r="M15121" s="9">
        <v>6.6</v>
      </c>
      <c r="N15121" s="9"/>
      <c r="O15121" s="21"/>
      <c r="Q15121" s="29"/>
      <c r="U15121" s="17"/>
      <c r="V15121" s="2"/>
      <c r="Y15121" t="str">
        <f t="shared" si="947"/>
        <v/>
      </c>
      <c r="AA15121">
        <f t="shared" si="948"/>
        <v>1</v>
      </c>
      <c r="AC15121" s="7"/>
      <c r="AD15121" t="s">
        <v>2883</v>
      </c>
      <c r="AE15121">
        <f t="shared" si="949"/>
        <v>0</v>
      </c>
      <c r="AG15121" s="2"/>
      <c r="AH15121" t="s">
        <v>12190</v>
      </c>
      <c r="AI15121" s="7" t="s">
        <v>4922</v>
      </c>
    </row>
    <row r="15122" spans="1:35" ht="11" customHeight="1" outlineLevel="1" x14ac:dyDescent="0.25">
      <c r="A15122" t="s">
        <v>2875</v>
      </c>
      <c r="C15122" s="2" t="s">
        <v>11983</v>
      </c>
      <c r="D15122" s="2">
        <v>507</v>
      </c>
      <c r="E15122" s="7">
        <v>1991</v>
      </c>
      <c r="F15122" s="5" t="s">
        <v>3870</v>
      </c>
      <c r="H15122" s="5" t="s">
        <v>5398</v>
      </c>
      <c r="I15122" s="6" t="s">
        <v>1374</v>
      </c>
      <c r="J15122" s="6" t="s">
        <v>12242</v>
      </c>
      <c r="K15122" s="17">
        <v>3</v>
      </c>
      <c r="L15122" s="17" t="s">
        <v>20076</v>
      </c>
      <c r="M15122" s="9"/>
      <c r="N15122" s="9"/>
      <c r="O15122" s="21"/>
      <c r="Q15122" s="29"/>
      <c r="U15122" s="17"/>
      <c r="V15122" s="2">
        <v>495</v>
      </c>
      <c r="Y15122" t="str">
        <f t="shared" si="947"/>
        <v/>
      </c>
      <c r="AA15122" t="str">
        <f t="shared" si="948"/>
        <v/>
      </c>
      <c r="AC15122" s="7"/>
      <c r="AD15122" t="s">
        <v>1374</v>
      </c>
      <c r="AE15122">
        <f t="shared" si="949"/>
        <v>0</v>
      </c>
      <c r="AG15122" s="2"/>
      <c r="AH15122" t="s">
        <v>2877</v>
      </c>
      <c r="AI15122" s="7" t="s">
        <v>4922</v>
      </c>
    </row>
    <row r="15123" spans="1:35" ht="11" customHeight="1" outlineLevel="1" x14ac:dyDescent="0.3">
      <c r="A15123" t="s">
        <v>2875</v>
      </c>
      <c r="C15123" s="2" t="s">
        <v>11983</v>
      </c>
      <c r="D15123" s="2" t="s">
        <v>12241</v>
      </c>
      <c r="E15123" s="7">
        <v>1991</v>
      </c>
      <c r="F15123" s="5" t="s">
        <v>12240</v>
      </c>
      <c r="H15123" s="5" t="s">
        <v>5398</v>
      </c>
      <c r="I15123" s="6" t="s">
        <v>12238</v>
      </c>
      <c r="J15123" s="6" t="s">
        <v>12242</v>
      </c>
      <c r="K15123" s="17">
        <v>3</v>
      </c>
      <c r="L15123" s="17" t="s">
        <v>7730</v>
      </c>
      <c r="M15123" s="9">
        <v>15.5</v>
      </c>
      <c r="N15123" s="9"/>
      <c r="O15123" s="21"/>
      <c r="Q15123" s="29"/>
      <c r="U15123" s="17"/>
      <c r="V15123" s="2"/>
      <c r="Y15123" t="str">
        <f t="shared" si="947"/>
        <v/>
      </c>
      <c r="AA15123">
        <f t="shared" si="948"/>
        <v>1</v>
      </c>
      <c r="AC15123" s="7"/>
      <c r="AD15123" t="s">
        <v>12238</v>
      </c>
      <c r="AE15123">
        <f t="shared" si="949"/>
        <v>0</v>
      </c>
      <c r="AG15123" s="2"/>
      <c r="AI15123" s="7"/>
    </row>
    <row r="15124" spans="1:35" ht="11" customHeight="1" outlineLevel="1" x14ac:dyDescent="0.25">
      <c r="A15124" t="s">
        <v>2875</v>
      </c>
      <c r="C15124" s="2" t="s">
        <v>11983</v>
      </c>
      <c r="D15124" s="2">
        <v>511</v>
      </c>
      <c r="E15124" s="7">
        <v>1991</v>
      </c>
      <c r="F15124" s="5" t="s">
        <v>2530</v>
      </c>
      <c r="H15124" s="5" t="s">
        <v>5398</v>
      </c>
      <c r="I15124" s="6" t="s">
        <v>12243</v>
      </c>
      <c r="J15124" s="39" t="s">
        <v>21484</v>
      </c>
      <c r="K15124" s="17">
        <v>5</v>
      </c>
      <c r="L15124" s="17" t="s">
        <v>7730</v>
      </c>
      <c r="M15124" s="9">
        <v>7.7</v>
      </c>
      <c r="N15124" s="9"/>
      <c r="O15124" s="21"/>
      <c r="Q15124" s="29"/>
      <c r="U15124" s="17"/>
      <c r="V15124" s="2"/>
      <c r="Y15124" t="str">
        <f t="shared" si="947"/>
        <v/>
      </c>
      <c r="AA15124" t="str">
        <f t="shared" si="948"/>
        <v/>
      </c>
      <c r="AC15124" s="7"/>
      <c r="AD15124" t="s">
        <v>12243</v>
      </c>
      <c r="AE15124">
        <f t="shared" si="949"/>
        <v>0</v>
      </c>
      <c r="AG15124" s="2"/>
      <c r="AI15124" s="7"/>
    </row>
    <row r="15125" spans="1:35" ht="11" customHeight="1" outlineLevel="1" x14ac:dyDescent="0.25">
      <c r="A15125" t="s">
        <v>2875</v>
      </c>
      <c r="C15125" s="2" t="s">
        <v>11983</v>
      </c>
      <c r="D15125" s="2">
        <v>520</v>
      </c>
      <c r="E15125" s="7">
        <v>1992</v>
      </c>
      <c r="F15125" s="5" t="s">
        <v>815</v>
      </c>
      <c r="H15125" s="5" t="s">
        <v>5398</v>
      </c>
      <c r="I15125" s="6" t="s">
        <v>1616</v>
      </c>
      <c r="J15125" s="6" t="s">
        <v>10645</v>
      </c>
      <c r="K15125" s="17">
        <v>5</v>
      </c>
      <c r="L15125" s="17" t="s">
        <v>7730</v>
      </c>
      <c r="M15125" s="9">
        <v>1</v>
      </c>
      <c r="N15125" s="9"/>
      <c r="O15125" s="21"/>
      <c r="Q15125" s="29"/>
      <c r="U15125" s="17"/>
      <c r="V15125" s="2">
        <v>508</v>
      </c>
      <c r="Y15125" t="str">
        <f t="shared" si="947"/>
        <v/>
      </c>
      <c r="AA15125" t="str">
        <f t="shared" si="948"/>
        <v/>
      </c>
      <c r="AC15125" s="7"/>
      <c r="AD15125" t="s">
        <v>1616</v>
      </c>
      <c r="AE15125">
        <f t="shared" si="949"/>
        <v>0</v>
      </c>
      <c r="AG15125" s="2"/>
      <c r="AH15125" t="s">
        <v>2877</v>
      </c>
      <c r="AI15125" s="7" t="s">
        <v>4610</v>
      </c>
    </row>
    <row r="15126" spans="1:35" ht="11" customHeight="1" outlineLevel="1" x14ac:dyDescent="0.25">
      <c r="A15126" t="s">
        <v>2875</v>
      </c>
      <c r="C15126" s="2" t="s">
        <v>11983</v>
      </c>
      <c r="D15126" s="2">
        <v>521</v>
      </c>
      <c r="E15126" s="7">
        <v>1992</v>
      </c>
      <c r="F15126" s="5" t="s">
        <v>2308</v>
      </c>
      <c r="H15126" s="5" t="s">
        <v>5398</v>
      </c>
      <c r="I15126" s="6" t="s">
        <v>1616</v>
      </c>
      <c r="J15126" s="6" t="s">
        <v>10645</v>
      </c>
      <c r="K15126" s="17">
        <v>5</v>
      </c>
      <c r="L15126" s="17" t="s">
        <v>7730</v>
      </c>
      <c r="M15126" s="9">
        <v>1</v>
      </c>
      <c r="N15126" s="9"/>
      <c r="O15126" s="21"/>
      <c r="Q15126" s="29"/>
      <c r="U15126" s="17"/>
      <c r="V15126" s="2">
        <v>509</v>
      </c>
      <c r="Y15126" t="str">
        <f t="shared" si="947"/>
        <v/>
      </c>
      <c r="AA15126" t="str">
        <f t="shared" si="948"/>
        <v/>
      </c>
      <c r="AC15126" s="7"/>
      <c r="AD15126" t="s">
        <v>1616</v>
      </c>
      <c r="AE15126">
        <f t="shared" si="949"/>
        <v>0</v>
      </c>
      <c r="AG15126" s="2"/>
      <c r="AH15126" t="s">
        <v>2877</v>
      </c>
      <c r="AI15126" s="7" t="s">
        <v>4610</v>
      </c>
    </row>
    <row r="15127" spans="1:35" ht="11" customHeight="1" outlineLevel="1" x14ac:dyDescent="0.25">
      <c r="A15127" t="s">
        <v>2875</v>
      </c>
      <c r="C15127" s="2" t="s">
        <v>11983</v>
      </c>
      <c r="D15127" s="2">
        <v>522</v>
      </c>
      <c r="E15127" s="7">
        <v>1992</v>
      </c>
      <c r="F15127" s="5" t="s">
        <v>4236</v>
      </c>
      <c r="H15127" s="5" t="s">
        <v>5398</v>
      </c>
      <c r="I15127" s="6" t="s">
        <v>1616</v>
      </c>
      <c r="J15127" s="6" t="s">
        <v>10645</v>
      </c>
      <c r="K15127" s="17">
        <v>3</v>
      </c>
      <c r="L15127" s="17" t="s">
        <v>7730</v>
      </c>
      <c r="M15127" s="9">
        <v>1</v>
      </c>
      <c r="N15127" s="9"/>
      <c r="O15127" s="21"/>
      <c r="Q15127" s="29"/>
      <c r="U15127" s="17"/>
      <c r="V15127" s="2">
        <v>510</v>
      </c>
      <c r="Y15127" t="str">
        <f t="shared" si="947"/>
        <v/>
      </c>
      <c r="AA15127" t="str">
        <f t="shared" si="948"/>
        <v/>
      </c>
      <c r="AC15127" s="7"/>
      <c r="AD15127" t="s">
        <v>1616</v>
      </c>
      <c r="AE15127">
        <f t="shared" si="949"/>
        <v>0</v>
      </c>
      <c r="AG15127" s="2"/>
      <c r="AH15127" t="s">
        <v>2877</v>
      </c>
      <c r="AI15127" s="7" t="s">
        <v>4922</v>
      </c>
    </row>
    <row r="15128" spans="1:35" ht="11" customHeight="1" outlineLevel="1" x14ac:dyDescent="0.25">
      <c r="A15128" t="s">
        <v>2875</v>
      </c>
      <c r="C15128" s="2" t="s">
        <v>11983</v>
      </c>
      <c r="D15128" s="2">
        <v>529</v>
      </c>
      <c r="E15128" s="7">
        <v>1992</v>
      </c>
      <c r="F15128" s="5" t="s">
        <v>815</v>
      </c>
      <c r="H15128" s="5" t="s">
        <v>5398</v>
      </c>
      <c r="I15128" s="6" t="s">
        <v>12238</v>
      </c>
      <c r="J15128" s="6" t="s">
        <v>12244</v>
      </c>
      <c r="K15128" s="17">
        <v>5</v>
      </c>
      <c r="L15128" s="17" t="s">
        <v>7730</v>
      </c>
      <c r="M15128" s="9">
        <v>1.45</v>
      </c>
      <c r="N15128" s="9"/>
      <c r="O15128" s="21"/>
      <c r="Q15128" s="29"/>
      <c r="U15128" s="17"/>
      <c r="V15128" s="2"/>
      <c r="Y15128" t="str">
        <f t="shared" si="947"/>
        <v/>
      </c>
      <c r="AA15128" t="str">
        <f t="shared" si="948"/>
        <v/>
      </c>
      <c r="AC15128" s="7"/>
      <c r="AD15128" t="s">
        <v>12238</v>
      </c>
      <c r="AE15128">
        <f t="shared" si="949"/>
        <v>0</v>
      </c>
      <c r="AG15128" s="2"/>
      <c r="AI15128" s="7"/>
    </row>
    <row r="15129" spans="1:35" ht="11" customHeight="1" outlineLevel="1" x14ac:dyDescent="0.25">
      <c r="A15129" t="s">
        <v>2875</v>
      </c>
      <c r="C15129" s="2" t="s">
        <v>11983</v>
      </c>
      <c r="D15129" s="2">
        <v>530</v>
      </c>
      <c r="E15129" s="7">
        <v>1992</v>
      </c>
      <c r="F15129" s="5" t="s">
        <v>1375</v>
      </c>
      <c r="H15129" s="5" t="s">
        <v>5398</v>
      </c>
      <c r="I15129" s="6" t="s">
        <v>12238</v>
      </c>
      <c r="J15129" s="6" t="s">
        <v>12244</v>
      </c>
      <c r="K15129" s="17">
        <v>5</v>
      </c>
      <c r="L15129" s="17" t="s">
        <v>7730</v>
      </c>
      <c r="M15129" s="9">
        <v>1.45</v>
      </c>
      <c r="N15129" s="9"/>
      <c r="O15129" s="21"/>
      <c r="Q15129" s="29"/>
      <c r="U15129" s="17"/>
      <c r="V15129" s="2"/>
      <c r="Y15129" t="str">
        <f t="shared" si="947"/>
        <v/>
      </c>
      <c r="AA15129" t="str">
        <f t="shared" si="948"/>
        <v/>
      </c>
      <c r="AC15129" s="7"/>
      <c r="AD15129" t="s">
        <v>12238</v>
      </c>
      <c r="AE15129">
        <f t="shared" si="949"/>
        <v>0</v>
      </c>
      <c r="AG15129" s="2"/>
      <c r="AI15129" s="7"/>
    </row>
    <row r="15130" spans="1:35" ht="11" customHeight="1" outlineLevel="1" x14ac:dyDescent="0.25">
      <c r="A15130" t="s">
        <v>2875</v>
      </c>
      <c r="C15130" s="2" t="s">
        <v>11983</v>
      </c>
      <c r="D15130" s="2">
        <v>531</v>
      </c>
      <c r="E15130" s="7">
        <v>1992</v>
      </c>
      <c r="F15130" s="5" t="s">
        <v>4448</v>
      </c>
      <c r="H15130" s="5" t="s">
        <v>5398</v>
      </c>
      <c r="I15130" s="6" t="s">
        <v>12238</v>
      </c>
      <c r="J15130" s="6" t="s">
        <v>12244</v>
      </c>
      <c r="K15130" s="17">
        <v>5</v>
      </c>
      <c r="L15130" s="17" t="s">
        <v>7730</v>
      </c>
      <c r="M15130" s="9">
        <v>1.45</v>
      </c>
      <c r="N15130" s="9"/>
      <c r="O15130" s="21"/>
      <c r="Q15130" s="29"/>
      <c r="U15130" s="17"/>
      <c r="V15130" s="2"/>
      <c r="Y15130" t="str">
        <f t="shared" si="947"/>
        <v/>
      </c>
      <c r="AA15130" t="str">
        <f t="shared" si="948"/>
        <v/>
      </c>
      <c r="AC15130" s="7"/>
      <c r="AD15130" t="s">
        <v>12238</v>
      </c>
      <c r="AE15130">
        <f t="shared" si="949"/>
        <v>0</v>
      </c>
      <c r="AG15130" s="2"/>
      <c r="AI15130" s="7"/>
    </row>
    <row r="15131" spans="1:35" ht="11" customHeight="1" outlineLevel="1" x14ac:dyDescent="0.3">
      <c r="A15131" t="s">
        <v>2875</v>
      </c>
      <c r="C15131" s="2" t="s">
        <v>11983</v>
      </c>
      <c r="D15131" s="2">
        <v>532</v>
      </c>
      <c r="E15131" s="7">
        <v>1992</v>
      </c>
      <c r="F15131" s="5" t="s">
        <v>12240</v>
      </c>
      <c r="H15131" s="5" t="s">
        <v>5398</v>
      </c>
      <c r="I15131" s="6" t="s">
        <v>12238</v>
      </c>
      <c r="J15131" s="6" t="s">
        <v>12244</v>
      </c>
      <c r="K15131" s="17">
        <v>5</v>
      </c>
      <c r="L15131" s="17" t="s">
        <v>7732</v>
      </c>
      <c r="M15131" s="9"/>
      <c r="N15131" s="9"/>
      <c r="O15131" s="21"/>
      <c r="Q15131" s="29"/>
      <c r="U15131" s="17"/>
      <c r="V15131" s="2"/>
      <c r="Y15131" t="str">
        <f t="shared" si="947"/>
        <v/>
      </c>
      <c r="AA15131">
        <f t="shared" si="948"/>
        <v>1</v>
      </c>
      <c r="AC15131" s="7"/>
      <c r="AD15131" t="s">
        <v>12238</v>
      </c>
      <c r="AE15131">
        <f t="shared" si="949"/>
        <v>0</v>
      </c>
      <c r="AG15131" s="2"/>
      <c r="AI15131" s="7"/>
    </row>
    <row r="15132" spans="1:35" ht="11" customHeight="1" outlineLevel="1" x14ac:dyDescent="0.25">
      <c r="A15132" t="s">
        <v>2875</v>
      </c>
      <c r="C15132" s="2" t="s">
        <v>11983</v>
      </c>
      <c r="D15132" s="2">
        <v>542</v>
      </c>
      <c r="E15132" s="7">
        <v>1993</v>
      </c>
      <c r="F15132" s="5" t="s">
        <v>2530</v>
      </c>
      <c r="H15132" s="5" t="s">
        <v>5398</v>
      </c>
      <c r="I15132" s="6" t="s">
        <v>12246</v>
      </c>
      <c r="J15132" s="6" t="s">
        <v>12245</v>
      </c>
      <c r="K15132" s="17">
        <v>3</v>
      </c>
      <c r="L15132" s="17" t="s">
        <v>7732</v>
      </c>
      <c r="M15132" s="9"/>
      <c r="N15132" s="9"/>
      <c r="O15132" s="21"/>
      <c r="Q15132" s="29"/>
      <c r="U15132" s="17"/>
      <c r="V15132" s="2"/>
      <c r="Y15132" t="str">
        <f t="shared" si="947"/>
        <v/>
      </c>
      <c r="AA15132" t="str">
        <f t="shared" si="948"/>
        <v/>
      </c>
      <c r="AC15132" s="7"/>
      <c r="AD15132" t="s">
        <v>12246</v>
      </c>
      <c r="AE15132">
        <f t="shared" si="949"/>
        <v>0</v>
      </c>
      <c r="AG15132" s="2"/>
      <c r="AI15132" s="7"/>
    </row>
    <row r="15133" spans="1:35" ht="11" customHeight="1" outlineLevel="1" collapsed="1" x14ac:dyDescent="0.25">
      <c r="A15133" t="s">
        <v>2875</v>
      </c>
      <c r="C15133" s="2" t="s">
        <v>11983</v>
      </c>
      <c r="D15133" s="2">
        <v>570</v>
      </c>
      <c r="E15133" s="7">
        <v>1995</v>
      </c>
      <c r="F15133" s="5" t="s">
        <v>6709</v>
      </c>
      <c r="H15133" s="5" t="s">
        <v>5398</v>
      </c>
      <c r="I15133" s="6" t="s">
        <v>12247</v>
      </c>
      <c r="J15133" s="6" t="s">
        <v>12248</v>
      </c>
      <c r="K15133" s="17">
        <v>5</v>
      </c>
      <c r="L15133" s="17" t="s">
        <v>7730</v>
      </c>
      <c r="M15133" s="9">
        <v>2</v>
      </c>
      <c r="N15133" s="9"/>
      <c r="O15133" s="21"/>
      <c r="Q15133" s="29"/>
      <c r="U15133" s="17"/>
      <c r="V15133" s="2"/>
      <c r="Y15133" t="str">
        <f t="shared" si="947"/>
        <v/>
      </c>
      <c r="AA15133" t="str">
        <f t="shared" si="948"/>
        <v/>
      </c>
      <c r="AC15133" s="7"/>
      <c r="AD15133" t="s">
        <v>12247</v>
      </c>
      <c r="AE15133">
        <f t="shared" si="949"/>
        <v>0</v>
      </c>
      <c r="AG15133" s="2"/>
      <c r="AI15133" s="7"/>
    </row>
    <row r="15134" spans="1:35" ht="11" customHeight="1" outlineLevel="1" x14ac:dyDescent="0.25">
      <c r="A15134" t="s">
        <v>2875</v>
      </c>
      <c r="C15134" s="2" t="s">
        <v>11983</v>
      </c>
      <c r="D15134" s="2">
        <v>571</v>
      </c>
      <c r="E15134" s="7">
        <v>1995</v>
      </c>
      <c r="F15134" s="5" t="s">
        <v>2308</v>
      </c>
      <c r="H15134" s="5" t="s">
        <v>5398</v>
      </c>
      <c r="I15134" s="6" t="s">
        <v>12247</v>
      </c>
      <c r="J15134" s="6" t="s">
        <v>12248</v>
      </c>
      <c r="K15134" s="17">
        <v>5</v>
      </c>
      <c r="L15134" s="17" t="s">
        <v>7730</v>
      </c>
      <c r="M15134" s="9">
        <v>2</v>
      </c>
      <c r="N15134" s="9"/>
      <c r="O15134" s="21"/>
      <c r="Q15134" s="29"/>
      <c r="U15134" s="17"/>
      <c r="V15134" s="2"/>
      <c r="Y15134" t="str">
        <f t="shared" si="947"/>
        <v/>
      </c>
      <c r="AA15134" t="str">
        <f t="shared" si="948"/>
        <v/>
      </c>
      <c r="AC15134" s="7"/>
      <c r="AD15134" t="s">
        <v>12247</v>
      </c>
      <c r="AE15134">
        <f t="shared" si="949"/>
        <v>0</v>
      </c>
      <c r="AG15134" s="2"/>
      <c r="AI15134" s="7"/>
    </row>
    <row r="15135" spans="1:35" ht="11" customHeight="1" outlineLevel="1" x14ac:dyDescent="0.25">
      <c r="A15135" t="s">
        <v>2875</v>
      </c>
      <c r="C15135" s="2" t="s">
        <v>11983</v>
      </c>
      <c r="D15135" s="2">
        <v>572</v>
      </c>
      <c r="E15135" s="7">
        <v>1995</v>
      </c>
      <c r="F15135" s="5" t="s">
        <v>1375</v>
      </c>
      <c r="H15135" s="5" t="s">
        <v>5398</v>
      </c>
      <c r="I15135" s="6" t="s">
        <v>12247</v>
      </c>
      <c r="J15135" s="6" t="s">
        <v>12248</v>
      </c>
      <c r="K15135" s="17">
        <v>5</v>
      </c>
      <c r="L15135" s="17" t="s">
        <v>7730</v>
      </c>
      <c r="M15135" s="9">
        <v>2</v>
      </c>
      <c r="N15135" s="9"/>
      <c r="O15135" s="21"/>
      <c r="Q15135" s="29"/>
      <c r="U15135" s="17"/>
      <c r="V15135" s="2"/>
      <c r="Y15135" t="str">
        <f t="shared" si="947"/>
        <v/>
      </c>
      <c r="AA15135" t="str">
        <f t="shared" si="948"/>
        <v/>
      </c>
      <c r="AC15135" s="7"/>
      <c r="AD15135" t="s">
        <v>12247</v>
      </c>
      <c r="AE15135">
        <f t="shared" si="949"/>
        <v>0</v>
      </c>
      <c r="AG15135" s="2"/>
      <c r="AI15135" s="7"/>
    </row>
    <row r="15136" spans="1:35" ht="11" customHeight="1" outlineLevel="1" collapsed="1" x14ac:dyDescent="0.25">
      <c r="A15136" t="s">
        <v>2875</v>
      </c>
      <c r="C15136" s="2" t="s">
        <v>11983</v>
      </c>
      <c r="D15136" s="2">
        <v>574</v>
      </c>
      <c r="E15136" s="7">
        <v>1995</v>
      </c>
      <c r="F15136" s="5" t="s">
        <v>6709</v>
      </c>
      <c r="H15136" s="5" t="s">
        <v>5398</v>
      </c>
      <c r="I15136" s="6" t="s">
        <v>12249</v>
      </c>
      <c r="J15136" s="6" t="s">
        <v>11881</v>
      </c>
      <c r="K15136" s="17">
        <v>5</v>
      </c>
      <c r="L15136" s="17" t="s">
        <v>7730</v>
      </c>
      <c r="M15136" s="9">
        <v>1.3</v>
      </c>
      <c r="N15136" s="9"/>
      <c r="O15136" s="21"/>
      <c r="Q15136" s="29"/>
      <c r="U15136" s="17"/>
      <c r="V15136" s="2"/>
      <c r="Y15136" t="str">
        <f t="shared" si="947"/>
        <v/>
      </c>
      <c r="AA15136" t="str">
        <f t="shared" si="948"/>
        <v/>
      </c>
      <c r="AC15136" s="7"/>
      <c r="AD15136" t="s">
        <v>12249</v>
      </c>
      <c r="AE15136">
        <f t="shared" si="949"/>
        <v>0</v>
      </c>
      <c r="AG15136" s="2"/>
      <c r="AI15136" s="7"/>
    </row>
    <row r="15137" spans="1:35" ht="11" customHeight="1" outlineLevel="1" x14ac:dyDescent="0.25">
      <c r="A15137" t="s">
        <v>2875</v>
      </c>
      <c r="C15137" s="2" t="s">
        <v>11983</v>
      </c>
      <c r="D15137" s="2">
        <v>575</v>
      </c>
      <c r="E15137" s="7">
        <v>1995</v>
      </c>
      <c r="F15137" s="5" t="s">
        <v>2308</v>
      </c>
      <c r="H15137" s="5" t="s">
        <v>5398</v>
      </c>
      <c r="I15137" s="6" t="s">
        <v>12249</v>
      </c>
      <c r="J15137" s="6" t="s">
        <v>11881</v>
      </c>
      <c r="K15137" s="17">
        <v>5</v>
      </c>
      <c r="L15137" s="17" t="s">
        <v>7730</v>
      </c>
      <c r="M15137" s="9">
        <v>1.3</v>
      </c>
      <c r="N15137" s="9"/>
      <c r="O15137" s="21"/>
      <c r="Q15137" s="29"/>
      <c r="U15137" s="17"/>
      <c r="V15137" s="2"/>
      <c r="Y15137" t="str">
        <f t="shared" si="947"/>
        <v/>
      </c>
      <c r="AA15137" t="str">
        <f t="shared" si="948"/>
        <v/>
      </c>
      <c r="AC15137" s="7"/>
      <c r="AD15137" t="s">
        <v>12249</v>
      </c>
      <c r="AE15137">
        <f t="shared" si="949"/>
        <v>0</v>
      </c>
      <c r="AG15137" s="2"/>
      <c r="AI15137" s="7"/>
    </row>
    <row r="15138" spans="1:35" ht="11" customHeight="1" outlineLevel="1" x14ac:dyDescent="0.25">
      <c r="A15138" t="s">
        <v>2875</v>
      </c>
      <c r="C15138" s="2" t="s">
        <v>11983</v>
      </c>
      <c r="D15138" s="2">
        <v>576</v>
      </c>
      <c r="E15138" s="7">
        <v>1995</v>
      </c>
      <c r="F15138" s="5" t="s">
        <v>1375</v>
      </c>
      <c r="H15138" s="5" t="s">
        <v>5398</v>
      </c>
      <c r="I15138" s="6" t="s">
        <v>12249</v>
      </c>
      <c r="J15138" s="6" t="s">
        <v>11881</v>
      </c>
      <c r="K15138" s="17">
        <v>5</v>
      </c>
      <c r="L15138" s="17" t="s">
        <v>7730</v>
      </c>
      <c r="M15138" s="9">
        <v>1.3</v>
      </c>
      <c r="N15138" s="9"/>
      <c r="O15138" s="21"/>
      <c r="Q15138" s="29"/>
      <c r="U15138" s="17"/>
      <c r="V15138" s="2"/>
      <c r="Y15138" t="str">
        <f t="shared" si="947"/>
        <v/>
      </c>
      <c r="AA15138" t="str">
        <f t="shared" si="948"/>
        <v/>
      </c>
      <c r="AC15138" s="7"/>
      <c r="AD15138" t="s">
        <v>12249</v>
      </c>
      <c r="AE15138">
        <f t="shared" si="949"/>
        <v>0</v>
      </c>
      <c r="AG15138" s="2"/>
      <c r="AI15138" s="7"/>
    </row>
    <row r="15139" spans="1:35" ht="11" customHeight="1" outlineLevel="1" x14ac:dyDescent="0.25">
      <c r="A15139" t="s">
        <v>2875</v>
      </c>
      <c r="C15139" s="2" t="s">
        <v>11983</v>
      </c>
      <c r="D15139" s="2">
        <v>577</v>
      </c>
      <c r="E15139" s="7">
        <v>1995</v>
      </c>
      <c r="F15139" s="5" t="s">
        <v>4769</v>
      </c>
      <c r="H15139" s="5" t="s">
        <v>5398</v>
      </c>
      <c r="I15139" s="6" t="s">
        <v>12249</v>
      </c>
      <c r="J15139" s="6" t="s">
        <v>11881</v>
      </c>
      <c r="K15139" s="17">
        <v>3</v>
      </c>
      <c r="L15139" s="17" t="s">
        <v>7730</v>
      </c>
      <c r="M15139" s="9">
        <v>1.3</v>
      </c>
      <c r="N15139" s="9"/>
      <c r="O15139" s="21"/>
      <c r="Q15139" s="29"/>
      <c r="U15139" s="17"/>
      <c r="V15139" s="2"/>
      <c r="Y15139" t="str">
        <f t="shared" si="947"/>
        <v/>
      </c>
      <c r="AA15139" t="str">
        <f t="shared" si="948"/>
        <v/>
      </c>
      <c r="AC15139" s="7"/>
      <c r="AD15139" t="s">
        <v>12249</v>
      </c>
      <c r="AE15139">
        <f t="shared" si="949"/>
        <v>0</v>
      </c>
      <c r="AG15139" s="2"/>
      <c r="AI15139" s="7"/>
    </row>
    <row r="15140" spans="1:35" ht="11" customHeight="1" outlineLevel="1" x14ac:dyDescent="0.25">
      <c r="A15140" t="s">
        <v>2875</v>
      </c>
      <c r="C15140" s="2" t="s">
        <v>11983</v>
      </c>
      <c r="D15140" s="2">
        <v>592</v>
      </c>
      <c r="E15140" s="7">
        <v>1996</v>
      </c>
      <c r="F15140" s="5" t="s">
        <v>6709</v>
      </c>
      <c r="H15140" s="5" t="s">
        <v>5398</v>
      </c>
      <c r="I15140" s="6" t="s">
        <v>12251</v>
      </c>
      <c r="J15140" s="6" t="s">
        <v>12250</v>
      </c>
      <c r="K15140" s="17">
        <v>5</v>
      </c>
      <c r="L15140" s="17" t="s">
        <v>7730</v>
      </c>
      <c r="M15140" s="9">
        <v>1</v>
      </c>
      <c r="N15140" s="9"/>
      <c r="O15140" s="21"/>
      <c r="Q15140" s="29"/>
      <c r="U15140" s="17"/>
      <c r="V15140" s="2"/>
      <c r="Y15140" t="str">
        <f t="shared" si="947"/>
        <v/>
      </c>
      <c r="AA15140" t="str">
        <f t="shared" si="948"/>
        <v/>
      </c>
      <c r="AC15140" s="7"/>
      <c r="AD15140" t="s">
        <v>12251</v>
      </c>
      <c r="AE15140">
        <f t="shared" si="949"/>
        <v>0</v>
      </c>
      <c r="AG15140" s="2"/>
      <c r="AI15140" s="7"/>
    </row>
    <row r="15141" spans="1:35" ht="11" customHeight="1" outlineLevel="1" x14ac:dyDescent="0.25">
      <c r="A15141" t="s">
        <v>2875</v>
      </c>
      <c r="C15141" s="2" t="s">
        <v>11983</v>
      </c>
      <c r="D15141" s="2">
        <v>593</v>
      </c>
      <c r="E15141" s="7">
        <v>1996</v>
      </c>
      <c r="F15141" s="5" t="s">
        <v>2308</v>
      </c>
      <c r="H15141" s="5" t="s">
        <v>5398</v>
      </c>
      <c r="I15141" s="6" t="s">
        <v>12251</v>
      </c>
      <c r="J15141" s="6" t="s">
        <v>12250</v>
      </c>
      <c r="K15141" s="17">
        <v>5</v>
      </c>
      <c r="L15141" s="17" t="s">
        <v>7730</v>
      </c>
      <c r="M15141" s="9">
        <v>1</v>
      </c>
      <c r="N15141" s="9"/>
      <c r="O15141" s="21"/>
      <c r="Q15141" s="29"/>
      <c r="U15141" s="17"/>
      <c r="V15141" s="2"/>
      <c r="Y15141" t="str">
        <f t="shared" si="947"/>
        <v/>
      </c>
      <c r="AA15141" t="str">
        <f t="shared" si="948"/>
        <v/>
      </c>
      <c r="AC15141" s="7"/>
      <c r="AD15141" t="s">
        <v>12251</v>
      </c>
      <c r="AE15141">
        <f t="shared" si="949"/>
        <v>0</v>
      </c>
      <c r="AG15141" s="2"/>
      <c r="AI15141" s="7"/>
    </row>
    <row r="15142" spans="1:35" ht="11" customHeight="1" outlineLevel="1" x14ac:dyDescent="0.25">
      <c r="A15142" t="s">
        <v>2875</v>
      </c>
      <c r="C15142" s="2" t="s">
        <v>11983</v>
      </c>
      <c r="D15142" s="2">
        <v>594</v>
      </c>
      <c r="E15142" s="7">
        <v>1996</v>
      </c>
      <c r="F15142" s="5" t="s">
        <v>1375</v>
      </c>
      <c r="H15142" s="5" t="s">
        <v>5398</v>
      </c>
      <c r="I15142" s="6" t="s">
        <v>12251</v>
      </c>
      <c r="J15142" s="6" t="s">
        <v>12250</v>
      </c>
      <c r="K15142" s="17">
        <v>5</v>
      </c>
      <c r="L15142" s="17" t="s">
        <v>7730</v>
      </c>
      <c r="M15142" s="9">
        <v>1</v>
      </c>
      <c r="N15142" s="9"/>
      <c r="O15142" s="21"/>
      <c r="Q15142" s="29"/>
      <c r="U15142" s="17"/>
      <c r="V15142" s="2"/>
      <c r="Y15142" t="str">
        <f t="shared" si="947"/>
        <v/>
      </c>
      <c r="AA15142" t="str">
        <f t="shared" si="948"/>
        <v/>
      </c>
      <c r="AC15142" s="7"/>
      <c r="AD15142" t="s">
        <v>12251</v>
      </c>
      <c r="AE15142">
        <f t="shared" si="949"/>
        <v>0</v>
      </c>
      <c r="AG15142" s="2"/>
      <c r="AI15142" s="7"/>
    </row>
    <row r="15143" spans="1:35" ht="11" customHeight="1" outlineLevel="1" x14ac:dyDescent="0.25">
      <c r="A15143" t="s">
        <v>2875</v>
      </c>
      <c r="C15143" s="2" t="s">
        <v>11983</v>
      </c>
      <c r="D15143" s="2">
        <v>595</v>
      </c>
      <c r="E15143" s="7">
        <v>1996</v>
      </c>
      <c r="F15143" s="5" t="s">
        <v>4769</v>
      </c>
      <c r="H15143" s="5" t="s">
        <v>5398</v>
      </c>
      <c r="I15143" s="6" t="s">
        <v>12251</v>
      </c>
      <c r="J15143" s="6" t="s">
        <v>12250</v>
      </c>
      <c r="K15143" s="17">
        <v>5</v>
      </c>
      <c r="L15143" s="17" t="s">
        <v>7730</v>
      </c>
      <c r="M15143" s="9">
        <v>1</v>
      </c>
      <c r="N15143" s="9"/>
      <c r="O15143" s="21"/>
      <c r="Q15143" s="29"/>
      <c r="U15143" s="17"/>
      <c r="V15143" s="2"/>
      <c r="Y15143" t="str">
        <f t="shared" si="947"/>
        <v/>
      </c>
      <c r="AA15143" t="str">
        <f t="shared" si="948"/>
        <v/>
      </c>
      <c r="AC15143" s="7"/>
      <c r="AD15143" t="s">
        <v>12251</v>
      </c>
      <c r="AE15143">
        <f t="shared" si="949"/>
        <v>0</v>
      </c>
      <c r="AG15143" s="2"/>
      <c r="AI15143" s="7"/>
    </row>
    <row r="15144" spans="1:35" ht="11" customHeight="1" outlineLevel="1" x14ac:dyDescent="0.25">
      <c r="A15144" t="s">
        <v>2875</v>
      </c>
      <c r="C15144" s="2" t="s">
        <v>11983</v>
      </c>
      <c r="D15144" s="2">
        <v>597</v>
      </c>
      <c r="E15144" s="7">
        <v>1996</v>
      </c>
      <c r="F15144" s="5" t="s">
        <v>2308</v>
      </c>
      <c r="H15144" s="5" t="s">
        <v>5398</v>
      </c>
      <c r="I15144" s="6" t="s">
        <v>12252</v>
      </c>
      <c r="J15144" s="6" t="s">
        <v>12253</v>
      </c>
      <c r="K15144" s="17">
        <v>5</v>
      </c>
      <c r="L15144" s="17" t="s">
        <v>7730</v>
      </c>
      <c r="M15144" s="9">
        <v>3.75</v>
      </c>
      <c r="N15144" s="9"/>
      <c r="O15144" s="21"/>
      <c r="Q15144" s="29"/>
      <c r="U15144" s="17"/>
      <c r="V15144" s="2"/>
      <c r="Y15144" t="str">
        <f t="shared" si="947"/>
        <v/>
      </c>
      <c r="AA15144" t="str">
        <f t="shared" si="948"/>
        <v/>
      </c>
      <c r="AC15144" s="7"/>
      <c r="AD15144" t="s">
        <v>12252</v>
      </c>
      <c r="AE15144">
        <f t="shared" si="949"/>
        <v>0</v>
      </c>
      <c r="AG15144" s="2"/>
      <c r="AI15144" s="7"/>
    </row>
    <row r="15145" spans="1:35" ht="11" customHeight="1" outlineLevel="1" x14ac:dyDescent="0.25">
      <c r="A15145" t="s">
        <v>2875</v>
      </c>
      <c r="C15145" s="2" t="s">
        <v>11983</v>
      </c>
      <c r="D15145" s="2">
        <v>598</v>
      </c>
      <c r="E15145" s="7">
        <v>1996</v>
      </c>
      <c r="F15145" s="5" t="s">
        <v>1375</v>
      </c>
      <c r="H15145" s="5" t="s">
        <v>5398</v>
      </c>
      <c r="I15145" s="6" t="s">
        <v>12252</v>
      </c>
      <c r="J15145" s="6" t="s">
        <v>12253</v>
      </c>
      <c r="K15145" s="17">
        <v>5</v>
      </c>
      <c r="L15145" s="17" t="s">
        <v>7730</v>
      </c>
      <c r="M15145" s="9">
        <v>3.75</v>
      </c>
      <c r="N15145" s="9"/>
      <c r="O15145" s="21"/>
      <c r="Q15145" s="29"/>
      <c r="U15145" s="17"/>
      <c r="V15145" s="2"/>
      <c r="Y15145" t="str">
        <f t="shared" si="947"/>
        <v/>
      </c>
      <c r="AA15145" t="str">
        <f t="shared" si="948"/>
        <v/>
      </c>
      <c r="AC15145" s="7"/>
      <c r="AD15145" t="s">
        <v>12252</v>
      </c>
      <c r="AE15145">
        <f t="shared" si="949"/>
        <v>0</v>
      </c>
      <c r="AG15145" s="2"/>
      <c r="AI15145" s="7"/>
    </row>
    <row r="15146" spans="1:35" ht="11" customHeight="1" outlineLevel="1" x14ac:dyDescent="0.25">
      <c r="A15146" t="s">
        <v>2875</v>
      </c>
      <c r="C15146" s="2" t="s">
        <v>11983</v>
      </c>
      <c r="D15146" s="2">
        <v>599</v>
      </c>
      <c r="E15146" s="7">
        <v>1996</v>
      </c>
      <c r="F15146" s="5" t="s">
        <v>4769</v>
      </c>
      <c r="H15146" s="5" t="s">
        <v>5398</v>
      </c>
      <c r="I15146" s="6" t="s">
        <v>12252</v>
      </c>
      <c r="J15146" s="6" t="s">
        <v>12253</v>
      </c>
      <c r="K15146" s="17">
        <v>5</v>
      </c>
      <c r="L15146" s="17" t="s">
        <v>7730</v>
      </c>
      <c r="M15146" s="9">
        <v>3.75</v>
      </c>
      <c r="N15146" s="9"/>
      <c r="O15146" s="21"/>
      <c r="Q15146" s="29"/>
      <c r="U15146" s="17"/>
      <c r="V15146" s="2"/>
      <c r="Y15146" t="str">
        <f t="shared" si="947"/>
        <v/>
      </c>
      <c r="AA15146" t="str">
        <f t="shared" si="948"/>
        <v/>
      </c>
      <c r="AC15146" s="7"/>
      <c r="AD15146" t="s">
        <v>12252</v>
      </c>
      <c r="AE15146">
        <f t="shared" si="949"/>
        <v>0</v>
      </c>
      <c r="AG15146" s="2"/>
      <c r="AI15146" s="7"/>
    </row>
    <row r="15147" spans="1:35" ht="11" customHeight="1" outlineLevel="1" x14ac:dyDescent="0.25">
      <c r="A15147" t="s">
        <v>2875</v>
      </c>
      <c r="C15147" s="2" t="s">
        <v>11983</v>
      </c>
      <c r="D15147" s="2">
        <v>600</v>
      </c>
      <c r="E15147" s="7">
        <v>1996</v>
      </c>
      <c r="F15147" s="5" t="s">
        <v>2308</v>
      </c>
      <c r="H15147" s="5" t="s">
        <v>5398</v>
      </c>
      <c r="I15147" s="6" t="s">
        <v>2883</v>
      </c>
      <c r="J15147" s="6" t="s">
        <v>12254</v>
      </c>
      <c r="K15147" s="17">
        <v>6</v>
      </c>
      <c r="L15147" s="17" t="s">
        <v>7730</v>
      </c>
      <c r="M15147" s="9">
        <v>3</v>
      </c>
      <c r="N15147" s="9"/>
      <c r="O15147" s="21"/>
      <c r="Q15147" s="29"/>
      <c r="U15147" s="17"/>
      <c r="V15147" s="2">
        <v>588</v>
      </c>
      <c r="Y15147" t="str">
        <f t="shared" si="947"/>
        <v/>
      </c>
      <c r="AA15147" t="str">
        <f t="shared" si="948"/>
        <v/>
      </c>
      <c r="AC15147" s="7"/>
      <c r="AD15147" t="s">
        <v>2883</v>
      </c>
      <c r="AE15147">
        <f t="shared" si="949"/>
        <v>0</v>
      </c>
      <c r="AG15147" s="2"/>
      <c r="AH15147" t="s">
        <v>2877</v>
      </c>
      <c r="AI15147" s="7" t="s">
        <v>4610</v>
      </c>
    </row>
    <row r="15148" spans="1:35" ht="11" customHeight="1" outlineLevel="1" x14ac:dyDescent="0.25">
      <c r="A15148" t="s">
        <v>2875</v>
      </c>
      <c r="C15148" s="2" t="s">
        <v>11983</v>
      </c>
      <c r="D15148" s="2">
        <v>608</v>
      </c>
      <c r="E15148" s="7">
        <v>1997</v>
      </c>
      <c r="F15148" s="5" t="s">
        <v>815</v>
      </c>
      <c r="H15148" s="5" t="s">
        <v>5398</v>
      </c>
      <c r="I15148" s="6" t="s">
        <v>1374</v>
      </c>
      <c r="J15148" s="6" t="s">
        <v>12255</v>
      </c>
      <c r="K15148" s="17">
        <v>1</v>
      </c>
      <c r="L15148" s="17" t="s">
        <v>20076</v>
      </c>
      <c r="M15148" s="9"/>
      <c r="N15148" s="9"/>
      <c r="O15148" s="21"/>
      <c r="Q15148" s="29"/>
      <c r="U15148" s="17"/>
      <c r="V15148" s="2">
        <v>593</v>
      </c>
      <c r="Y15148" t="str">
        <f t="shared" si="947"/>
        <v/>
      </c>
      <c r="AA15148" t="str">
        <f t="shared" si="948"/>
        <v/>
      </c>
      <c r="AC15148" s="7"/>
      <c r="AD15148" t="s">
        <v>1374</v>
      </c>
      <c r="AE15148">
        <f t="shared" si="949"/>
        <v>0</v>
      </c>
      <c r="AG15148" s="2"/>
      <c r="AH15148" t="s">
        <v>2877</v>
      </c>
      <c r="AI15148" s="7" t="s">
        <v>4610</v>
      </c>
    </row>
    <row r="15149" spans="1:35" ht="11" customHeight="1" outlineLevel="1" x14ac:dyDescent="0.25">
      <c r="A15149" t="s">
        <v>2875</v>
      </c>
      <c r="C15149" s="2" t="s">
        <v>11983</v>
      </c>
      <c r="D15149" s="2">
        <v>609</v>
      </c>
      <c r="E15149" s="7">
        <v>1997</v>
      </c>
      <c r="F15149" s="5" t="s">
        <v>815</v>
      </c>
      <c r="H15149" s="5" t="s">
        <v>5398</v>
      </c>
      <c r="I15149" s="6" t="s">
        <v>2881</v>
      </c>
      <c r="J15149" s="6" t="s">
        <v>12255</v>
      </c>
      <c r="K15149" s="17">
        <v>5</v>
      </c>
      <c r="L15149" s="17" t="s">
        <v>20076</v>
      </c>
      <c r="M15149" s="9"/>
      <c r="N15149" s="9"/>
      <c r="O15149" s="21"/>
      <c r="Q15149" s="29"/>
      <c r="U15149" s="17"/>
      <c r="V15149" s="2">
        <v>594</v>
      </c>
      <c r="Y15149" t="str">
        <f t="shared" si="947"/>
        <v/>
      </c>
      <c r="AA15149" t="str">
        <f t="shared" si="948"/>
        <v/>
      </c>
      <c r="AC15149" s="7"/>
      <c r="AD15149" t="s">
        <v>2881</v>
      </c>
      <c r="AE15149">
        <f t="shared" si="949"/>
        <v>0</v>
      </c>
      <c r="AG15149" s="2"/>
      <c r="AH15149" t="s">
        <v>2877</v>
      </c>
      <c r="AI15149" s="7" t="s">
        <v>4610</v>
      </c>
    </row>
    <row r="15150" spans="1:35" ht="11" customHeight="1" outlineLevel="1" x14ac:dyDescent="0.25">
      <c r="A15150" t="s">
        <v>2875</v>
      </c>
      <c r="C15150" s="2" t="s">
        <v>11983</v>
      </c>
      <c r="D15150" s="2" t="s">
        <v>12256</v>
      </c>
      <c r="E15150" s="7">
        <v>1997</v>
      </c>
      <c r="F15150" s="5" t="s">
        <v>4877</v>
      </c>
      <c r="H15150" s="5" t="s">
        <v>5398</v>
      </c>
      <c r="I15150" s="6" t="s">
        <v>2881</v>
      </c>
      <c r="J15150" s="6" t="s">
        <v>12255</v>
      </c>
      <c r="K15150" s="17">
        <v>1</v>
      </c>
      <c r="L15150" s="17" t="s">
        <v>7730</v>
      </c>
      <c r="M15150" s="9">
        <v>2.5</v>
      </c>
      <c r="N15150" s="9"/>
      <c r="O15150" s="21"/>
      <c r="Q15150" s="29"/>
      <c r="U15150" s="17"/>
      <c r="V15150" s="2" t="s">
        <v>6154</v>
      </c>
      <c r="Y15150" t="str">
        <f t="shared" si="947"/>
        <v/>
      </c>
      <c r="AA15150" t="str">
        <f t="shared" si="948"/>
        <v/>
      </c>
      <c r="AC15150" s="7"/>
      <c r="AD15150" t="s">
        <v>2881</v>
      </c>
      <c r="AE15150">
        <f t="shared" si="949"/>
        <v>0</v>
      </c>
      <c r="AG15150" s="2"/>
      <c r="AH15150" t="s">
        <v>2877</v>
      </c>
      <c r="AI15150" s="7" t="s">
        <v>4922</v>
      </c>
    </row>
    <row r="15151" spans="1:35" ht="11" customHeight="1" outlineLevel="1" x14ac:dyDescent="0.25">
      <c r="A15151" t="s">
        <v>2875</v>
      </c>
      <c r="C15151" s="2" t="s">
        <v>11983</v>
      </c>
      <c r="D15151" s="2">
        <v>610</v>
      </c>
      <c r="E15151" s="7">
        <v>1997</v>
      </c>
      <c r="F15151" s="5" t="s">
        <v>6709</v>
      </c>
      <c r="H15151" s="5" t="s">
        <v>5398</v>
      </c>
      <c r="I15151" s="6" t="s">
        <v>6156</v>
      </c>
      <c r="J15151" s="6" t="s">
        <v>12255</v>
      </c>
      <c r="K15151" s="17">
        <v>2</v>
      </c>
      <c r="L15151" s="17" t="s">
        <v>20076</v>
      </c>
      <c r="M15151" s="9"/>
      <c r="N15151" s="9"/>
      <c r="O15151" s="21"/>
      <c r="Q15151" s="29"/>
      <c r="S15151">
        <v>1</v>
      </c>
      <c r="T15151">
        <v>1</v>
      </c>
      <c r="U15151" s="17"/>
      <c r="V15151" s="2">
        <v>596</v>
      </c>
      <c r="Y15151" t="str">
        <f t="shared" si="947"/>
        <v/>
      </c>
      <c r="AA15151" t="str">
        <f t="shared" si="948"/>
        <v/>
      </c>
      <c r="AC15151" s="7"/>
      <c r="AD15151" t="s">
        <v>6156</v>
      </c>
      <c r="AE15151">
        <f t="shared" si="949"/>
        <v>0</v>
      </c>
      <c r="AG15151" s="2"/>
      <c r="AH15151" t="s">
        <v>2877</v>
      </c>
      <c r="AI15151" s="7" t="s">
        <v>4610</v>
      </c>
    </row>
    <row r="15152" spans="1:35" ht="11" customHeight="1" outlineLevel="1" x14ac:dyDescent="0.25">
      <c r="A15152" t="s">
        <v>2875</v>
      </c>
      <c r="C15152" s="2" t="s">
        <v>11983</v>
      </c>
      <c r="D15152" s="2" t="s">
        <v>12257</v>
      </c>
      <c r="E15152" s="7">
        <v>1997</v>
      </c>
      <c r="F15152" s="5" t="s">
        <v>4877</v>
      </c>
      <c r="H15152" s="5" t="s">
        <v>5398</v>
      </c>
      <c r="I15152" s="6" t="s">
        <v>6156</v>
      </c>
      <c r="J15152" s="6" t="s">
        <v>12255</v>
      </c>
      <c r="K15152" s="17">
        <v>2</v>
      </c>
      <c r="L15152" s="17" t="s">
        <v>7730</v>
      </c>
      <c r="M15152" s="9">
        <v>2.5</v>
      </c>
      <c r="N15152" s="9"/>
      <c r="O15152" s="21"/>
      <c r="Q15152" s="29"/>
      <c r="U15152" s="17"/>
      <c r="V15152" s="2" t="s">
        <v>6155</v>
      </c>
      <c r="Y15152" t="str">
        <f t="shared" si="947"/>
        <v/>
      </c>
      <c r="AA15152" t="str">
        <f t="shared" si="948"/>
        <v/>
      </c>
      <c r="AC15152" s="7"/>
      <c r="AD15152" t="s">
        <v>6156</v>
      </c>
      <c r="AE15152">
        <f t="shared" si="949"/>
        <v>0</v>
      </c>
      <c r="AG15152" s="2"/>
      <c r="AH15152" t="s">
        <v>2877</v>
      </c>
      <c r="AI15152" s="7" t="s">
        <v>4922</v>
      </c>
    </row>
    <row r="15153" spans="1:35" ht="11" customHeight="1" outlineLevel="1" x14ac:dyDescent="0.25">
      <c r="A15153" t="s">
        <v>2875</v>
      </c>
      <c r="C15153" s="2" t="s">
        <v>11983</v>
      </c>
      <c r="D15153" s="2">
        <v>612</v>
      </c>
      <c r="E15153" s="7">
        <v>1997</v>
      </c>
      <c r="F15153" s="5" t="s">
        <v>2308</v>
      </c>
      <c r="H15153" s="5" t="s">
        <v>5398</v>
      </c>
      <c r="I15153" s="6" t="s">
        <v>12260</v>
      </c>
      <c r="J15153" s="6" t="s">
        <v>12255</v>
      </c>
      <c r="K15153" s="17">
        <v>5</v>
      </c>
      <c r="L15153" s="17" t="s">
        <v>20076</v>
      </c>
      <c r="M15153" s="9"/>
      <c r="N15153" s="9"/>
      <c r="O15153" s="21"/>
      <c r="Q15153" s="29"/>
      <c r="U15153" s="17"/>
      <c r="V15153" s="2"/>
      <c r="Y15153" t="str">
        <f t="shared" si="947"/>
        <v/>
      </c>
      <c r="AA15153" t="str">
        <f t="shared" si="948"/>
        <v/>
      </c>
      <c r="AC15153" s="7"/>
      <c r="AD15153" t="s">
        <v>12260</v>
      </c>
      <c r="AE15153">
        <f t="shared" si="949"/>
        <v>0</v>
      </c>
      <c r="AG15153" s="2"/>
      <c r="AI15153" s="7"/>
    </row>
    <row r="15154" spans="1:35" ht="11" customHeight="1" outlineLevel="1" x14ac:dyDescent="0.25">
      <c r="A15154" t="s">
        <v>2875</v>
      </c>
      <c r="C15154" s="2" t="s">
        <v>11983</v>
      </c>
      <c r="D15154" s="2" t="s">
        <v>12258</v>
      </c>
      <c r="E15154" s="7">
        <v>1997</v>
      </c>
      <c r="F15154" s="5" t="s">
        <v>4877</v>
      </c>
      <c r="H15154" s="5" t="s">
        <v>5398</v>
      </c>
      <c r="I15154" s="6" t="s">
        <v>12260</v>
      </c>
      <c r="J15154" s="6" t="s">
        <v>12255</v>
      </c>
      <c r="K15154" s="17">
        <v>5</v>
      </c>
      <c r="L15154" s="17" t="s">
        <v>7730</v>
      </c>
      <c r="M15154" s="9">
        <v>2.5</v>
      </c>
      <c r="N15154" s="9"/>
      <c r="O15154" s="21"/>
      <c r="Q15154" s="29"/>
      <c r="U15154" s="17"/>
      <c r="V15154" s="2"/>
      <c r="Y15154" t="str">
        <f t="shared" si="947"/>
        <v/>
      </c>
      <c r="AA15154" t="str">
        <f t="shared" si="948"/>
        <v/>
      </c>
      <c r="AC15154" s="7"/>
      <c r="AD15154" t="s">
        <v>12260</v>
      </c>
      <c r="AE15154">
        <f t="shared" si="949"/>
        <v>0</v>
      </c>
      <c r="AG15154" s="2"/>
      <c r="AI15154" s="7"/>
    </row>
    <row r="15155" spans="1:35" ht="11" customHeight="1" outlineLevel="1" x14ac:dyDescent="0.25">
      <c r="A15155" t="s">
        <v>2875</v>
      </c>
      <c r="C15155" s="2" t="s">
        <v>11983</v>
      </c>
      <c r="D15155" s="2">
        <v>614</v>
      </c>
      <c r="E15155" s="7">
        <v>1997</v>
      </c>
      <c r="F15155" s="5" t="s">
        <v>5802</v>
      </c>
      <c r="H15155" s="5" t="s">
        <v>5398</v>
      </c>
      <c r="I15155" s="6" t="s">
        <v>12260</v>
      </c>
      <c r="J15155" s="6" t="s">
        <v>12255</v>
      </c>
      <c r="K15155" s="17">
        <v>5</v>
      </c>
      <c r="L15155" s="17" t="s">
        <v>20076</v>
      </c>
      <c r="M15155" s="9"/>
      <c r="N15155" s="9"/>
      <c r="O15155" s="21"/>
      <c r="Q15155" s="29"/>
      <c r="U15155" s="17"/>
      <c r="V15155" s="2"/>
      <c r="Y15155" t="str">
        <f t="shared" si="947"/>
        <v/>
      </c>
      <c r="AA15155" t="str">
        <f t="shared" si="948"/>
        <v/>
      </c>
      <c r="AC15155" s="7"/>
      <c r="AD15155" t="s">
        <v>12260</v>
      </c>
      <c r="AE15155">
        <f t="shared" si="949"/>
        <v>0</v>
      </c>
      <c r="AG15155" s="2"/>
      <c r="AI15155" s="7"/>
    </row>
    <row r="15156" spans="1:35" ht="11" customHeight="1" outlineLevel="1" x14ac:dyDescent="0.25">
      <c r="A15156" t="s">
        <v>2875</v>
      </c>
      <c r="C15156" s="2" t="s">
        <v>11983</v>
      </c>
      <c r="D15156" s="2" t="s">
        <v>12259</v>
      </c>
      <c r="E15156" s="7">
        <v>1997</v>
      </c>
      <c r="F15156" s="5" t="s">
        <v>4877</v>
      </c>
      <c r="H15156" s="5" t="s">
        <v>5398</v>
      </c>
      <c r="I15156" s="6" t="s">
        <v>12260</v>
      </c>
      <c r="J15156" s="6" t="s">
        <v>12255</v>
      </c>
      <c r="K15156" s="17">
        <v>5</v>
      </c>
      <c r="L15156" s="17" t="s">
        <v>7730</v>
      </c>
      <c r="M15156" s="9">
        <v>2.5</v>
      </c>
      <c r="N15156" s="9"/>
      <c r="O15156" s="21"/>
      <c r="Q15156" s="29"/>
      <c r="U15156" s="17"/>
      <c r="V15156" s="2"/>
      <c r="Y15156" t="str">
        <f t="shared" si="947"/>
        <v/>
      </c>
      <c r="AA15156" t="str">
        <f t="shared" si="948"/>
        <v/>
      </c>
      <c r="AC15156" s="7"/>
      <c r="AD15156" t="s">
        <v>12260</v>
      </c>
      <c r="AE15156">
        <f t="shared" si="949"/>
        <v>0</v>
      </c>
      <c r="AG15156" s="2"/>
      <c r="AI15156" s="7"/>
    </row>
    <row r="15157" spans="1:35" ht="11" customHeight="1" outlineLevel="1" x14ac:dyDescent="0.25">
      <c r="A15157" t="s">
        <v>2875</v>
      </c>
      <c r="C15157" s="2" t="s">
        <v>11983</v>
      </c>
      <c r="D15157" s="2">
        <v>642</v>
      </c>
      <c r="E15157" s="7">
        <v>1998</v>
      </c>
      <c r="F15157" s="5" t="s">
        <v>6709</v>
      </c>
      <c r="H15157" s="5" t="s">
        <v>5398</v>
      </c>
      <c r="I15157" s="6" t="s">
        <v>1374</v>
      </c>
      <c r="J15157" s="6" t="s">
        <v>12261</v>
      </c>
      <c r="K15157" s="17">
        <v>1</v>
      </c>
      <c r="L15157" s="17" t="s">
        <v>7730</v>
      </c>
      <c r="M15157" s="9">
        <v>1.75</v>
      </c>
      <c r="N15157" s="9"/>
      <c r="O15157" s="21"/>
      <c r="Q15157" s="29"/>
      <c r="U15157" s="17"/>
      <c r="V15157" s="2">
        <v>620</v>
      </c>
      <c r="Y15157" t="str">
        <f t="shared" ref="Y15157:Y15220" si="950">IF(COUNTIF(F15157,"*fdc*"),1,"")</f>
        <v/>
      </c>
      <c r="AA15157" t="str">
        <f t="shared" ref="AA15157:AA15220" si="951">IF(COUNTIF(F15157,"*s/s*"),1,"")</f>
        <v/>
      </c>
      <c r="AC15157" s="7"/>
      <c r="AD15157" t="s">
        <v>1374</v>
      </c>
      <c r="AE15157">
        <f t="shared" si="949"/>
        <v>0</v>
      </c>
      <c r="AG15157" s="2"/>
      <c r="AH15157" t="s">
        <v>2877</v>
      </c>
      <c r="AI15157" s="7" t="s">
        <v>4610</v>
      </c>
    </row>
    <row r="15158" spans="1:35" ht="11" customHeight="1" outlineLevel="1" x14ac:dyDescent="0.25">
      <c r="A15158" t="s">
        <v>2875</v>
      </c>
      <c r="C15158" s="2" t="s">
        <v>11983</v>
      </c>
      <c r="D15158" s="2">
        <v>643</v>
      </c>
      <c r="E15158" s="7">
        <v>1998</v>
      </c>
      <c r="F15158" s="5" t="s">
        <v>2308</v>
      </c>
      <c r="H15158" s="5"/>
      <c r="I15158" s="6" t="s">
        <v>1374</v>
      </c>
      <c r="J15158" s="6" t="s">
        <v>12261</v>
      </c>
      <c r="K15158" s="17">
        <v>5</v>
      </c>
      <c r="L15158" s="17" t="s">
        <v>7730</v>
      </c>
      <c r="M15158" s="9">
        <v>1.75</v>
      </c>
      <c r="N15158" s="9"/>
      <c r="O15158" s="21"/>
      <c r="Q15158" s="29"/>
      <c r="U15158" s="17"/>
      <c r="V15158" s="2"/>
      <c r="Y15158" t="str">
        <f t="shared" si="950"/>
        <v/>
      </c>
      <c r="AA15158" t="str">
        <f t="shared" si="951"/>
        <v/>
      </c>
      <c r="AC15158" s="7"/>
      <c r="AD15158" t="s">
        <v>1374</v>
      </c>
      <c r="AE15158">
        <f t="shared" ref="AE15158:AE15221" si="952">COUNTIF(I15158,"*Fuji*")</f>
        <v>0</v>
      </c>
      <c r="AG15158" s="2"/>
      <c r="AI15158" s="7"/>
    </row>
    <row r="15159" spans="1:35" ht="11" customHeight="1" outlineLevel="1" x14ac:dyDescent="0.25">
      <c r="A15159" t="s">
        <v>2875</v>
      </c>
      <c r="C15159" s="2" t="s">
        <v>11983</v>
      </c>
      <c r="D15159" s="2">
        <v>644</v>
      </c>
      <c r="E15159" s="7">
        <v>1998</v>
      </c>
      <c r="F15159" s="5" t="s">
        <v>1375</v>
      </c>
      <c r="H15159" s="5" t="s">
        <v>5398</v>
      </c>
      <c r="I15159" s="6" t="s">
        <v>1374</v>
      </c>
      <c r="J15159" s="6" t="s">
        <v>12261</v>
      </c>
      <c r="K15159" s="17">
        <v>1</v>
      </c>
      <c r="L15159" s="17" t="s">
        <v>7730</v>
      </c>
      <c r="M15159" s="9">
        <v>1.75</v>
      </c>
      <c r="N15159" s="9"/>
      <c r="O15159" s="21"/>
      <c r="Q15159" s="29"/>
      <c r="U15159" s="17"/>
      <c r="V15159" s="2">
        <v>622</v>
      </c>
      <c r="Y15159" t="str">
        <f t="shared" si="950"/>
        <v/>
      </c>
      <c r="AA15159" t="str">
        <f t="shared" si="951"/>
        <v/>
      </c>
      <c r="AC15159" s="7"/>
      <c r="AD15159" t="s">
        <v>1374</v>
      </c>
      <c r="AE15159">
        <f t="shared" si="952"/>
        <v>0</v>
      </c>
      <c r="AG15159" s="2"/>
      <c r="AH15159" t="s">
        <v>2877</v>
      </c>
      <c r="AI15159" s="7" t="s">
        <v>4922</v>
      </c>
    </row>
    <row r="15160" spans="1:35" ht="11" customHeight="1" outlineLevel="1" x14ac:dyDescent="0.25">
      <c r="A15160" t="s">
        <v>2875</v>
      </c>
      <c r="C15160" s="2" t="s">
        <v>11983</v>
      </c>
      <c r="D15160" s="2">
        <v>645</v>
      </c>
      <c r="E15160" s="7">
        <v>1998</v>
      </c>
      <c r="F15160" s="5" t="s">
        <v>4769</v>
      </c>
      <c r="H15160" s="5" t="s">
        <v>5398</v>
      </c>
      <c r="I15160" s="6" t="s">
        <v>1374</v>
      </c>
      <c r="J15160" s="6" t="s">
        <v>12261</v>
      </c>
      <c r="K15160" s="17">
        <v>5</v>
      </c>
      <c r="L15160" s="17" t="s">
        <v>7730</v>
      </c>
      <c r="M15160" s="9">
        <v>1.75</v>
      </c>
      <c r="N15160" s="9"/>
      <c r="O15160" s="21"/>
      <c r="Q15160" s="29"/>
      <c r="U15160" s="17"/>
      <c r="V15160" s="2">
        <v>623</v>
      </c>
      <c r="Y15160" t="str">
        <f t="shared" si="950"/>
        <v/>
      </c>
      <c r="AA15160" t="str">
        <f t="shared" si="951"/>
        <v/>
      </c>
      <c r="AC15160" s="7"/>
      <c r="AD15160" t="s">
        <v>1374</v>
      </c>
      <c r="AE15160">
        <f t="shared" si="952"/>
        <v>0</v>
      </c>
      <c r="AG15160" s="2"/>
      <c r="AH15160" t="s">
        <v>2877</v>
      </c>
      <c r="AI15160" s="7" t="s">
        <v>4922</v>
      </c>
    </row>
    <row r="15161" spans="1:35" ht="11" customHeight="1" outlineLevel="1" x14ac:dyDescent="0.25">
      <c r="A15161" t="s">
        <v>2875</v>
      </c>
      <c r="C15161" s="2" t="s">
        <v>11983</v>
      </c>
      <c r="D15161" s="2">
        <v>646</v>
      </c>
      <c r="E15161" s="7">
        <v>1998</v>
      </c>
      <c r="F15161" s="5" t="s">
        <v>6709</v>
      </c>
      <c r="H15161" s="5" t="s">
        <v>5398</v>
      </c>
      <c r="I15161" s="6" t="s">
        <v>12238</v>
      </c>
      <c r="J15161" s="6" t="s">
        <v>11485</v>
      </c>
      <c r="K15161" s="17">
        <v>3</v>
      </c>
      <c r="L15161" s="17" t="s">
        <v>7730</v>
      </c>
      <c r="M15161" s="9">
        <v>1.7</v>
      </c>
      <c r="N15161" s="9"/>
      <c r="O15161" s="21"/>
      <c r="Q15161" s="29"/>
      <c r="U15161" s="17"/>
      <c r="V15161" s="2">
        <v>624</v>
      </c>
      <c r="Y15161" t="str">
        <f t="shared" si="950"/>
        <v/>
      </c>
      <c r="AA15161" t="str">
        <f t="shared" si="951"/>
        <v/>
      </c>
      <c r="AC15161" s="7"/>
      <c r="AD15161" t="s">
        <v>12238</v>
      </c>
      <c r="AE15161">
        <f t="shared" si="952"/>
        <v>0</v>
      </c>
      <c r="AG15161" s="2"/>
      <c r="AH15161" t="s">
        <v>2877</v>
      </c>
      <c r="AI15161" s="7" t="s">
        <v>4610</v>
      </c>
    </row>
    <row r="15162" spans="1:35" ht="11" customHeight="1" outlineLevel="1" x14ac:dyDescent="0.25">
      <c r="A15162" t="s">
        <v>2875</v>
      </c>
      <c r="C15162" s="2" t="s">
        <v>11983</v>
      </c>
      <c r="D15162" s="2">
        <v>647</v>
      </c>
      <c r="E15162" s="7">
        <v>1998</v>
      </c>
      <c r="F15162" s="5" t="s">
        <v>5802</v>
      </c>
      <c r="H15162" s="5" t="s">
        <v>5398</v>
      </c>
      <c r="I15162" s="6" t="s">
        <v>12238</v>
      </c>
      <c r="J15162" s="6" t="s">
        <v>11485</v>
      </c>
      <c r="K15162" s="17">
        <v>3</v>
      </c>
      <c r="L15162" s="17" t="s">
        <v>7730</v>
      </c>
      <c r="M15162" s="9">
        <v>1.7</v>
      </c>
      <c r="N15162" s="9"/>
      <c r="O15162" s="21"/>
      <c r="Q15162" s="29"/>
      <c r="U15162" s="17"/>
      <c r="V15162" s="2">
        <v>625</v>
      </c>
      <c r="Y15162" t="str">
        <f t="shared" si="950"/>
        <v/>
      </c>
      <c r="AA15162" t="str">
        <f t="shared" si="951"/>
        <v/>
      </c>
      <c r="AC15162" s="7"/>
      <c r="AD15162" t="s">
        <v>12238</v>
      </c>
      <c r="AE15162">
        <f t="shared" si="952"/>
        <v>0</v>
      </c>
      <c r="AG15162" s="2"/>
      <c r="AH15162" t="s">
        <v>2877</v>
      </c>
      <c r="AI15162" s="7" t="s">
        <v>4922</v>
      </c>
    </row>
    <row r="15163" spans="1:35" ht="11" customHeight="1" outlineLevel="1" x14ac:dyDescent="0.25">
      <c r="A15163" t="s">
        <v>2875</v>
      </c>
      <c r="C15163" s="2" t="s">
        <v>11983</v>
      </c>
      <c r="D15163" s="2">
        <v>649</v>
      </c>
      <c r="E15163" s="7">
        <v>1998</v>
      </c>
      <c r="F15163" s="5" t="s">
        <v>2530</v>
      </c>
      <c r="H15163" s="5" t="s">
        <v>5398</v>
      </c>
      <c r="I15163" s="6" t="s">
        <v>12238</v>
      </c>
      <c r="J15163" s="6" t="s">
        <v>11485</v>
      </c>
      <c r="K15163" s="17">
        <v>3</v>
      </c>
      <c r="L15163" s="17" t="s">
        <v>7730</v>
      </c>
      <c r="M15163" s="9">
        <v>1.7</v>
      </c>
      <c r="N15163" s="9"/>
      <c r="O15163" s="21"/>
      <c r="Q15163" s="29"/>
      <c r="U15163" s="17"/>
      <c r="V15163" s="2">
        <v>627</v>
      </c>
      <c r="Y15163" t="str">
        <f t="shared" si="950"/>
        <v/>
      </c>
      <c r="AA15163" t="str">
        <f t="shared" si="951"/>
        <v/>
      </c>
      <c r="AC15163" s="7"/>
      <c r="AD15163" t="s">
        <v>12238</v>
      </c>
      <c r="AE15163">
        <f t="shared" si="952"/>
        <v>0</v>
      </c>
      <c r="AG15163" s="2"/>
      <c r="AH15163" t="s">
        <v>2877</v>
      </c>
      <c r="AI15163" s="7" t="s">
        <v>4922</v>
      </c>
    </row>
    <row r="15164" spans="1:35" ht="11" customHeight="1" outlineLevel="1" x14ac:dyDescent="0.25">
      <c r="A15164" t="s">
        <v>2875</v>
      </c>
      <c r="C15164" s="2" t="s">
        <v>11983</v>
      </c>
      <c r="D15164" s="2">
        <v>650</v>
      </c>
      <c r="E15164" s="7">
        <v>1999</v>
      </c>
      <c r="F15164" s="5" t="s">
        <v>2308</v>
      </c>
      <c r="H15164" s="5" t="s">
        <v>5398</v>
      </c>
      <c r="I15164" s="6" t="s">
        <v>12238</v>
      </c>
      <c r="J15164" s="6" t="s">
        <v>11485</v>
      </c>
      <c r="K15164" s="17">
        <v>3</v>
      </c>
      <c r="L15164" s="17" t="s">
        <v>7730</v>
      </c>
      <c r="M15164" s="9">
        <v>2.1</v>
      </c>
      <c r="N15164" s="9"/>
      <c r="O15164" s="21"/>
      <c r="Q15164" s="29"/>
      <c r="U15164" s="17"/>
      <c r="V15164" s="2"/>
      <c r="Y15164" t="str">
        <f t="shared" si="950"/>
        <v/>
      </c>
      <c r="AA15164" t="str">
        <f t="shared" si="951"/>
        <v/>
      </c>
      <c r="AC15164" s="7"/>
      <c r="AD15164" t="s">
        <v>12238</v>
      </c>
      <c r="AE15164">
        <f t="shared" si="952"/>
        <v>0</v>
      </c>
      <c r="AG15164" s="2"/>
      <c r="AH15164" t="s">
        <v>12190</v>
      </c>
      <c r="AI15164" s="7" t="s">
        <v>4922</v>
      </c>
    </row>
    <row r="15165" spans="1:35" ht="11" customHeight="1" outlineLevel="1" x14ac:dyDescent="0.25">
      <c r="A15165" t="s">
        <v>2875</v>
      </c>
      <c r="C15165" s="2" t="s">
        <v>11983</v>
      </c>
      <c r="D15165" s="2">
        <v>652</v>
      </c>
      <c r="E15165" s="7">
        <v>1999</v>
      </c>
      <c r="F15165" s="5" t="s">
        <v>2530</v>
      </c>
      <c r="H15165" s="5" t="s">
        <v>5398</v>
      </c>
      <c r="I15165" s="6" t="s">
        <v>12238</v>
      </c>
      <c r="J15165" s="6" t="s">
        <v>11485</v>
      </c>
      <c r="K15165" s="17">
        <v>3</v>
      </c>
      <c r="L15165" s="17" t="s">
        <v>7730</v>
      </c>
      <c r="M15165" s="9">
        <v>2.1</v>
      </c>
      <c r="N15165" s="9"/>
      <c r="O15165" s="21"/>
      <c r="Q15165" s="29"/>
      <c r="U15165" s="17"/>
      <c r="V15165" s="2"/>
      <c r="Y15165" t="str">
        <f t="shared" si="950"/>
        <v/>
      </c>
      <c r="AA15165" t="str">
        <f t="shared" si="951"/>
        <v/>
      </c>
      <c r="AC15165" s="7"/>
      <c r="AD15165" t="s">
        <v>12238</v>
      </c>
      <c r="AE15165">
        <f t="shared" si="952"/>
        <v>0</v>
      </c>
      <c r="AG15165" s="2"/>
      <c r="AH15165" t="s">
        <v>12262</v>
      </c>
      <c r="AI15165" s="7" t="s">
        <v>4922</v>
      </c>
    </row>
    <row r="15166" spans="1:35" ht="11" customHeight="1" outlineLevel="1" x14ac:dyDescent="0.25">
      <c r="A15166" t="s">
        <v>2875</v>
      </c>
      <c r="C15166" s="2" t="s">
        <v>11983</v>
      </c>
      <c r="D15166" s="2">
        <v>653</v>
      </c>
      <c r="E15166" s="7">
        <v>1999</v>
      </c>
      <c r="F15166" s="5" t="s">
        <v>4769</v>
      </c>
      <c r="H15166" s="5" t="s">
        <v>5398</v>
      </c>
      <c r="I15166" s="6" t="s">
        <v>12238</v>
      </c>
      <c r="J15166" s="6" t="s">
        <v>11485</v>
      </c>
      <c r="K15166" s="17">
        <v>3</v>
      </c>
      <c r="L15166" s="17" t="s">
        <v>7730</v>
      </c>
      <c r="M15166" s="9">
        <v>2.1</v>
      </c>
      <c r="N15166" s="9"/>
      <c r="O15166" s="21"/>
      <c r="Q15166" s="29"/>
      <c r="U15166" s="17"/>
      <c r="V15166" s="2"/>
      <c r="Y15166" t="str">
        <f t="shared" si="950"/>
        <v/>
      </c>
      <c r="AA15166" t="str">
        <f t="shared" si="951"/>
        <v/>
      </c>
      <c r="AC15166" s="7"/>
      <c r="AD15166" t="s">
        <v>12238</v>
      </c>
      <c r="AE15166">
        <f t="shared" si="952"/>
        <v>0</v>
      </c>
      <c r="AG15166" s="2"/>
      <c r="AH15166" t="s">
        <v>12263</v>
      </c>
      <c r="AI15166" s="7" t="s">
        <v>4922</v>
      </c>
    </row>
    <row r="15167" spans="1:35" ht="11" customHeight="1" outlineLevel="1" x14ac:dyDescent="0.25">
      <c r="A15167" t="s">
        <v>2875</v>
      </c>
      <c r="C15167" s="2" t="s">
        <v>11983</v>
      </c>
      <c r="D15167" s="2">
        <v>655</v>
      </c>
      <c r="E15167" s="7">
        <v>1999</v>
      </c>
      <c r="F15167" s="5" t="s">
        <v>1109</v>
      </c>
      <c r="H15167" s="5" t="s">
        <v>5398</v>
      </c>
      <c r="I15167" s="6" t="s">
        <v>12264</v>
      </c>
      <c r="J15167" s="6" t="s">
        <v>12265</v>
      </c>
      <c r="K15167" s="17">
        <v>5</v>
      </c>
      <c r="L15167" s="17" t="s">
        <v>7730</v>
      </c>
      <c r="M15167" s="9">
        <v>2.1</v>
      </c>
      <c r="N15167" s="9"/>
      <c r="O15167" s="21"/>
      <c r="Q15167" s="29"/>
      <c r="U15167" s="17"/>
      <c r="V15167" s="2"/>
      <c r="Y15167" t="str">
        <f t="shared" si="950"/>
        <v/>
      </c>
      <c r="AA15167" t="str">
        <f t="shared" si="951"/>
        <v/>
      </c>
      <c r="AC15167" s="7"/>
      <c r="AD15167" t="s">
        <v>12264</v>
      </c>
      <c r="AE15167">
        <f t="shared" si="952"/>
        <v>0</v>
      </c>
      <c r="AG15167" s="2"/>
      <c r="AI15167" s="7"/>
    </row>
    <row r="15168" spans="1:35" ht="11" customHeight="1" outlineLevel="1" x14ac:dyDescent="0.25">
      <c r="A15168" t="s">
        <v>2875</v>
      </c>
      <c r="C15168" s="2" t="s">
        <v>11983</v>
      </c>
      <c r="D15168" s="2">
        <v>665</v>
      </c>
      <c r="E15168" s="7">
        <v>2000</v>
      </c>
      <c r="F15168" s="5" t="s">
        <v>2308</v>
      </c>
      <c r="H15168" s="5" t="s">
        <v>5398</v>
      </c>
      <c r="I15168" s="6" t="s">
        <v>5439</v>
      </c>
      <c r="J15168" s="6" t="s">
        <v>12266</v>
      </c>
      <c r="K15168" s="17">
        <v>3</v>
      </c>
      <c r="L15168" s="17" t="s">
        <v>7730</v>
      </c>
      <c r="M15168" s="9">
        <v>2.1</v>
      </c>
      <c r="N15168" s="9"/>
      <c r="O15168" s="21"/>
      <c r="Q15168" s="29"/>
      <c r="U15168" s="17"/>
      <c r="V15168" s="2">
        <v>643</v>
      </c>
      <c r="Y15168" t="str">
        <f t="shared" si="950"/>
        <v/>
      </c>
      <c r="AA15168" t="str">
        <f t="shared" si="951"/>
        <v/>
      </c>
      <c r="AC15168" s="7"/>
      <c r="AD15168" t="s">
        <v>5439</v>
      </c>
      <c r="AE15168">
        <f t="shared" si="952"/>
        <v>0</v>
      </c>
      <c r="AG15168" s="2"/>
      <c r="AH15168" t="s">
        <v>2877</v>
      </c>
      <c r="AI15168" s="7" t="s">
        <v>4610</v>
      </c>
    </row>
    <row r="15169" spans="1:35" ht="11" customHeight="1" outlineLevel="1" x14ac:dyDescent="0.25">
      <c r="A15169" t="s">
        <v>2875</v>
      </c>
      <c r="C15169" s="2" t="s">
        <v>11983</v>
      </c>
      <c r="D15169" s="2">
        <v>666</v>
      </c>
      <c r="E15169" s="7">
        <v>2000</v>
      </c>
      <c r="F15169" s="5" t="s">
        <v>2588</v>
      </c>
      <c r="H15169" s="5" t="s">
        <v>5398</v>
      </c>
      <c r="I15169" s="6" t="s">
        <v>5439</v>
      </c>
      <c r="J15169" s="6" t="s">
        <v>12266</v>
      </c>
      <c r="K15169" s="17">
        <v>3</v>
      </c>
      <c r="L15169" s="17" t="s">
        <v>7730</v>
      </c>
      <c r="M15169" s="9">
        <v>2.1</v>
      </c>
      <c r="N15169" s="9"/>
      <c r="O15169" s="21"/>
      <c r="Q15169" s="29"/>
      <c r="U15169" s="17"/>
      <c r="V15169" s="2">
        <v>644</v>
      </c>
      <c r="Y15169" t="str">
        <f t="shared" si="950"/>
        <v/>
      </c>
      <c r="AA15169" t="str">
        <f t="shared" si="951"/>
        <v/>
      </c>
      <c r="AC15169" s="7"/>
      <c r="AD15169" t="s">
        <v>5439</v>
      </c>
      <c r="AE15169">
        <f t="shared" si="952"/>
        <v>0</v>
      </c>
      <c r="AG15169" s="2"/>
      <c r="AH15169" t="s">
        <v>2877</v>
      </c>
      <c r="AI15169" s="7" t="s">
        <v>4922</v>
      </c>
    </row>
    <row r="15170" spans="1:35" ht="11" customHeight="1" outlineLevel="1" x14ac:dyDescent="0.25">
      <c r="A15170" t="s">
        <v>2875</v>
      </c>
      <c r="C15170" s="2" t="s">
        <v>11983</v>
      </c>
      <c r="D15170" s="2">
        <v>667</v>
      </c>
      <c r="E15170" s="7">
        <v>2000</v>
      </c>
      <c r="F15170" s="5" t="s">
        <v>2530</v>
      </c>
      <c r="H15170" s="5" t="s">
        <v>5398</v>
      </c>
      <c r="I15170" s="6" t="s">
        <v>5439</v>
      </c>
      <c r="J15170" s="6" t="s">
        <v>12266</v>
      </c>
      <c r="K15170" s="17">
        <v>3</v>
      </c>
      <c r="L15170" s="17" t="s">
        <v>7730</v>
      </c>
      <c r="M15170" s="9">
        <v>2.1</v>
      </c>
      <c r="N15170" s="9"/>
      <c r="O15170" s="21"/>
      <c r="Q15170" s="29"/>
      <c r="U15170" s="17"/>
      <c r="V15170" s="2">
        <v>645</v>
      </c>
      <c r="Y15170" t="str">
        <f t="shared" si="950"/>
        <v/>
      </c>
      <c r="AA15170" t="str">
        <f t="shared" si="951"/>
        <v/>
      </c>
      <c r="AC15170" s="7"/>
      <c r="AD15170" t="s">
        <v>5439</v>
      </c>
      <c r="AE15170">
        <f t="shared" si="952"/>
        <v>0</v>
      </c>
      <c r="AG15170" s="2"/>
      <c r="AH15170" t="s">
        <v>2877</v>
      </c>
      <c r="AI15170" s="7" t="s">
        <v>4922</v>
      </c>
    </row>
    <row r="15171" spans="1:35" ht="11" customHeight="1" outlineLevel="1" x14ac:dyDescent="0.25">
      <c r="A15171" t="s">
        <v>2875</v>
      </c>
      <c r="C15171" s="2" t="s">
        <v>11983</v>
      </c>
      <c r="D15171" s="2">
        <v>668</v>
      </c>
      <c r="E15171" s="7">
        <v>2000</v>
      </c>
      <c r="F15171" s="5" t="s">
        <v>4769</v>
      </c>
      <c r="H15171" s="5" t="s">
        <v>5398</v>
      </c>
      <c r="I15171" s="6" t="s">
        <v>5439</v>
      </c>
      <c r="J15171" s="6" t="s">
        <v>12266</v>
      </c>
      <c r="K15171" s="17">
        <v>3</v>
      </c>
      <c r="L15171" s="17" t="s">
        <v>7730</v>
      </c>
      <c r="M15171" s="9">
        <v>2.1</v>
      </c>
      <c r="N15171" s="9"/>
      <c r="O15171" s="21"/>
      <c r="Q15171" s="29"/>
      <c r="U15171" s="17"/>
      <c r="V15171" s="2">
        <v>646</v>
      </c>
      <c r="Y15171" t="str">
        <f t="shared" si="950"/>
        <v/>
      </c>
      <c r="AA15171" t="str">
        <f t="shared" si="951"/>
        <v/>
      </c>
      <c r="AC15171" s="7"/>
      <c r="AD15171" t="s">
        <v>5439</v>
      </c>
      <c r="AE15171">
        <f t="shared" si="952"/>
        <v>0</v>
      </c>
      <c r="AG15171" s="2"/>
      <c r="AH15171" t="s">
        <v>2877</v>
      </c>
      <c r="AI15171" s="7" t="s">
        <v>4922</v>
      </c>
    </row>
    <row r="15172" spans="1:35" ht="11" customHeight="1" outlineLevel="1" x14ac:dyDescent="0.25">
      <c r="A15172" t="s">
        <v>2875</v>
      </c>
      <c r="C15172" s="2" t="s">
        <v>11983</v>
      </c>
      <c r="D15172" s="2">
        <v>685</v>
      </c>
      <c r="E15172" s="7">
        <v>2000</v>
      </c>
      <c r="F15172" s="8" t="s">
        <v>21768</v>
      </c>
      <c r="H15172" s="5" t="s">
        <v>5398</v>
      </c>
      <c r="I15172" s="6" t="s">
        <v>5440</v>
      </c>
      <c r="J15172" s="6" t="s">
        <v>12267</v>
      </c>
      <c r="K15172" s="17">
        <v>1</v>
      </c>
      <c r="L15172" s="17" t="s">
        <v>20076</v>
      </c>
      <c r="M15172" s="9"/>
      <c r="N15172" s="9"/>
      <c r="O15172" s="21"/>
      <c r="Q15172" s="29"/>
      <c r="U15172" s="17"/>
      <c r="V15172" s="2">
        <v>663</v>
      </c>
      <c r="Y15172" t="str">
        <f t="shared" si="950"/>
        <v/>
      </c>
      <c r="AA15172" t="str">
        <f t="shared" si="951"/>
        <v/>
      </c>
      <c r="AC15172" s="7"/>
      <c r="AD15172" t="s">
        <v>5440</v>
      </c>
      <c r="AE15172">
        <f t="shared" si="952"/>
        <v>0</v>
      </c>
      <c r="AG15172" s="2"/>
      <c r="AH15172" t="s">
        <v>2877</v>
      </c>
      <c r="AI15172" s="7" t="s">
        <v>4922</v>
      </c>
    </row>
    <row r="15173" spans="1:35" ht="11" customHeight="1" outlineLevel="1" x14ac:dyDescent="0.3">
      <c r="A15173" t="s">
        <v>2875</v>
      </c>
      <c r="C15173" s="2" t="s">
        <v>11983</v>
      </c>
      <c r="D15173" s="2" t="s">
        <v>12268</v>
      </c>
      <c r="E15173" s="7">
        <v>2000</v>
      </c>
      <c r="F15173" s="5" t="s">
        <v>12269</v>
      </c>
      <c r="H15173" s="5" t="s">
        <v>5398</v>
      </c>
      <c r="I15173" s="6" t="s">
        <v>5440</v>
      </c>
      <c r="J15173" s="6" t="s">
        <v>12267</v>
      </c>
      <c r="K15173" s="17">
        <v>1</v>
      </c>
      <c r="L15173" s="17" t="s">
        <v>7730</v>
      </c>
      <c r="M15173" s="9">
        <v>15</v>
      </c>
      <c r="N15173" s="9"/>
      <c r="O15173" s="21"/>
      <c r="Q15173" s="29"/>
      <c r="U15173" s="17"/>
      <c r="V15173" s="2"/>
      <c r="Y15173" t="str">
        <f t="shared" si="950"/>
        <v/>
      </c>
      <c r="AA15173">
        <f t="shared" si="951"/>
        <v>1</v>
      </c>
      <c r="AC15173" s="7"/>
      <c r="AD15173" t="s">
        <v>5440</v>
      </c>
      <c r="AE15173">
        <f t="shared" si="952"/>
        <v>0</v>
      </c>
      <c r="AG15173" s="2"/>
      <c r="AI15173" s="7"/>
    </row>
    <row r="15174" spans="1:35" ht="11" customHeight="1" outlineLevel="1" x14ac:dyDescent="0.25">
      <c r="A15174" t="s">
        <v>2875</v>
      </c>
      <c r="C15174" s="2" t="s">
        <v>11983</v>
      </c>
      <c r="D15174" s="2">
        <v>695</v>
      </c>
      <c r="E15174" s="7">
        <v>2000</v>
      </c>
      <c r="F15174" s="5" t="s">
        <v>815</v>
      </c>
      <c r="H15174" s="5" t="s">
        <v>5398</v>
      </c>
      <c r="I15174" s="6" t="s">
        <v>5742</v>
      </c>
      <c r="J15174" s="6" t="s">
        <v>12272</v>
      </c>
      <c r="K15174" s="17">
        <v>3</v>
      </c>
      <c r="L15174" s="17" t="s">
        <v>7732</v>
      </c>
      <c r="M15174" s="9"/>
      <c r="N15174" s="9"/>
      <c r="O15174" s="21"/>
      <c r="Q15174" s="29"/>
      <c r="U15174" s="17"/>
      <c r="V15174" s="2">
        <v>669</v>
      </c>
      <c r="Y15174" t="str">
        <f t="shared" si="950"/>
        <v/>
      </c>
      <c r="AA15174" t="str">
        <f t="shared" si="951"/>
        <v/>
      </c>
      <c r="AC15174" s="7"/>
      <c r="AD15174" t="s">
        <v>5742</v>
      </c>
      <c r="AE15174">
        <f t="shared" si="952"/>
        <v>0</v>
      </c>
      <c r="AG15174" s="2"/>
      <c r="AH15174" t="s">
        <v>2877</v>
      </c>
      <c r="AI15174" s="7" t="s">
        <v>4922</v>
      </c>
    </row>
    <row r="15175" spans="1:35" ht="11" customHeight="1" outlineLevel="1" x14ac:dyDescent="0.25">
      <c r="A15175" t="s">
        <v>2875</v>
      </c>
      <c r="C15175" s="2" t="s">
        <v>11983</v>
      </c>
      <c r="D15175" s="2">
        <v>696</v>
      </c>
      <c r="E15175" s="7">
        <v>2000</v>
      </c>
      <c r="F15175" s="5" t="s">
        <v>815</v>
      </c>
      <c r="H15175" s="5" t="s">
        <v>5398</v>
      </c>
      <c r="I15175" s="6" t="s">
        <v>5742</v>
      </c>
      <c r="J15175" s="6" t="s">
        <v>12272</v>
      </c>
      <c r="K15175" s="17">
        <v>5</v>
      </c>
      <c r="L15175" s="17" t="s">
        <v>7732</v>
      </c>
      <c r="M15175" s="9"/>
      <c r="N15175" s="9"/>
      <c r="O15175" s="21"/>
      <c r="Q15175" s="29"/>
      <c r="U15175" s="17"/>
      <c r="V15175" s="2"/>
      <c r="Y15175" t="str">
        <f t="shared" si="950"/>
        <v/>
      </c>
      <c r="AA15175" t="str">
        <f t="shared" si="951"/>
        <v/>
      </c>
      <c r="AC15175" s="7"/>
      <c r="AD15175" t="s">
        <v>5742</v>
      </c>
      <c r="AE15175">
        <f t="shared" si="952"/>
        <v>0</v>
      </c>
      <c r="AG15175" s="2"/>
      <c r="AI15175" s="7"/>
    </row>
    <row r="15176" spans="1:35" ht="11" customHeight="1" outlineLevel="1" x14ac:dyDescent="0.25">
      <c r="A15176" t="s">
        <v>2875</v>
      </c>
      <c r="C15176" s="2" t="s">
        <v>11983</v>
      </c>
      <c r="D15176" s="2" t="s">
        <v>12270</v>
      </c>
      <c r="E15176" s="7">
        <v>2000</v>
      </c>
      <c r="F15176" s="5" t="s">
        <v>26</v>
      </c>
      <c r="H15176" s="5" t="s">
        <v>5398</v>
      </c>
      <c r="I15176" s="6" t="s">
        <v>5742</v>
      </c>
      <c r="J15176" s="6" t="s">
        <v>12272</v>
      </c>
      <c r="K15176" s="17">
        <v>3</v>
      </c>
      <c r="L15176" s="17" t="s">
        <v>7732</v>
      </c>
      <c r="M15176" s="9"/>
      <c r="N15176" s="9"/>
      <c r="O15176" s="21"/>
      <c r="Q15176" s="29"/>
      <c r="U15176" s="17"/>
      <c r="V15176" s="2"/>
      <c r="Y15176" t="str">
        <f t="shared" si="950"/>
        <v/>
      </c>
      <c r="AA15176" t="str">
        <f t="shared" si="951"/>
        <v/>
      </c>
      <c r="AC15176" s="7"/>
      <c r="AD15176" t="s">
        <v>5742</v>
      </c>
      <c r="AE15176">
        <f t="shared" si="952"/>
        <v>0</v>
      </c>
      <c r="AG15176" s="2"/>
      <c r="AI15176" s="7"/>
    </row>
    <row r="15177" spans="1:35" ht="11" customHeight="1" outlineLevel="1" x14ac:dyDescent="0.25">
      <c r="A15177" t="s">
        <v>2875</v>
      </c>
      <c r="C15177" s="2" t="s">
        <v>11983</v>
      </c>
      <c r="D15177" s="2">
        <v>697</v>
      </c>
      <c r="E15177" s="7">
        <v>2000</v>
      </c>
      <c r="F15177" s="5" t="s">
        <v>6709</v>
      </c>
      <c r="H15177" s="5" t="s">
        <v>5398</v>
      </c>
      <c r="I15177" s="6" t="s">
        <v>5742</v>
      </c>
      <c r="J15177" s="6" t="s">
        <v>12272</v>
      </c>
      <c r="K15177" s="17">
        <v>3</v>
      </c>
      <c r="L15177" s="17" t="s">
        <v>7732</v>
      </c>
      <c r="M15177" s="9"/>
      <c r="N15177" s="9"/>
      <c r="O15177" s="21"/>
      <c r="Q15177" s="29"/>
      <c r="U15177" s="17"/>
      <c r="V15177" s="2"/>
      <c r="Y15177" t="str">
        <f t="shared" si="950"/>
        <v/>
      </c>
      <c r="AA15177" t="str">
        <f t="shared" si="951"/>
        <v/>
      </c>
      <c r="AC15177" s="7"/>
      <c r="AD15177" t="s">
        <v>5742</v>
      </c>
      <c r="AE15177">
        <f t="shared" si="952"/>
        <v>0</v>
      </c>
      <c r="AG15177" s="2"/>
      <c r="AI15177" s="7"/>
    </row>
    <row r="15178" spans="1:35" ht="11" customHeight="1" outlineLevel="1" x14ac:dyDescent="0.25">
      <c r="A15178" t="s">
        <v>2875</v>
      </c>
      <c r="C15178" s="2" t="s">
        <v>11983</v>
      </c>
      <c r="D15178" s="2">
        <v>698</v>
      </c>
      <c r="E15178" s="7">
        <v>2000</v>
      </c>
      <c r="F15178" s="5" t="s">
        <v>6709</v>
      </c>
      <c r="H15178" s="5" t="s">
        <v>5398</v>
      </c>
      <c r="I15178" s="6" t="s">
        <v>5742</v>
      </c>
      <c r="J15178" s="6" t="s">
        <v>12272</v>
      </c>
      <c r="K15178" s="17">
        <v>5</v>
      </c>
      <c r="L15178" s="17" t="s">
        <v>7732</v>
      </c>
      <c r="M15178" s="9"/>
      <c r="N15178" s="9"/>
      <c r="O15178" s="21"/>
      <c r="Q15178" s="29"/>
      <c r="U15178" s="17"/>
      <c r="V15178" s="2"/>
      <c r="Y15178" t="str">
        <f t="shared" si="950"/>
        <v/>
      </c>
      <c r="AA15178" t="str">
        <f t="shared" si="951"/>
        <v/>
      </c>
      <c r="AC15178" s="7"/>
      <c r="AD15178" t="s">
        <v>5742</v>
      </c>
      <c r="AE15178">
        <f t="shared" si="952"/>
        <v>0</v>
      </c>
      <c r="AG15178" s="2"/>
      <c r="AI15178" s="7"/>
    </row>
    <row r="15179" spans="1:35" ht="11" customHeight="1" outlineLevel="1" x14ac:dyDescent="0.25">
      <c r="A15179" t="s">
        <v>2875</v>
      </c>
      <c r="C15179" s="2" t="s">
        <v>11983</v>
      </c>
      <c r="D15179" s="2" t="s">
        <v>12271</v>
      </c>
      <c r="E15179" s="7">
        <v>2000</v>
      </c>
      <c r="F15179" s="5" t="s">
        <v>5985</v>
      </c>
      <c r="H15179" s="5" t="s">
        <v>5398</v>
      </c>
      <c r="I15179" s="6" t="s">
        <v>751</v>
      </c>
      <c r="J15179" s="6" t="s">
        <v>12272</v>
      </c>
      <c r="K15179" s="17">
        <v>3</v>
      </c>
      <c r="L15179" s="17" t="s">
        <v>7732</v>
      </c>
      <c r="M15179" s="9"/>
      <c r="N15179" s="9"/>
      <c r="O15179" s="21"/>
      <c r="Q15179" s="29"/>
      <c r="U15179" s="17"/>
      <c r="V15179" s="2">
        <v>670</v>
      </c>
      <c r="Y15179" t="str">
        <f t="shared" si="950"/>
        <v/>
      </c>
      <c r="AA15179" t="str">
        <f t="shared" si="951"/>
        <v/>
      </c>
      <c r="AC15179" s="7"/>
      <c r="AD15179" t="s">
        <v>751</v>
      </c>
      <c r="AE15179">
        <f t="shared" si="952"/>
        <v>0</v>
      </c>
      <c r="AG15179" s="2"/>
      <c r="AH15179" t="s">
        <v>2877</v>
      </c>
      <c r="AI15179" s="7" t="s">
        <v>4922</v>
      </c>
    </row>
    <row r="15180" spans="1:35" ht="11" customHeight="1" outlineLevel="1" x14ac:dyDescent="0.25">
      <c r="A15180" t="s">
        <v>2875</v>
      </c>
      <c r="C15180" s="2" t="s">
        <v>11983</v>
      </c>
      <c r="D15180" s="2" t="s">
        <v>12274</v>
      </c>
      <c r="E15180" s="7">
        <v>2001</v>
      </c>
      <c r="F15180" s="5" t="s">
        <v>12273</v>
      </c>
      <c r="H15180" s="5" t="s">
        <v>5398</v>
      </c>
      <c r="I15180" s="6" t="s">
        <v>2883</v>
      </c>
      <c r="J15180" s="6" t="s">
        <v>11917</v>
      </c>
      <c r="K15180" s="17">
        <v>1</v>
      </c>
      <c r="L15180" s="18" t="s">
        <v>7730</v>
      </c>
      <c r="M15180" s="9">
        <v>13</v>
      </c>
      <c r="N15180" s="9"/>
      <c r="O15180" s="21"/>
      <c r="Q15180" s="29"/>
      <c r="U15180" s="17"/>
      <c r="V15180" s="2">
        <v>677</v>
      </c>
      <c r="Y15180" t="str">
        <f t="shared" si="950"/>
        <v/>
      </c>
      <c r="AA15180">
        <f t="shared" si="951"/>
        <v>1</v>
      </c>
      <c r="AC15180" s="7"/>
      <c r="AD15180" t="s">
        <v>2883</v>
      </c>
      <c r="AE15180">
        <f t="shared" si="952"/>
        <v>0</v>
      </c>
      <c r="AG15180" s="2"/>
      <c r="AH15180" t="s">
        <v>2877</v>
      </c>
      <c r="AI15180" s="7" t="s">
        <v>4922</v>
      </c>
    </row>
    <row r="15181" spans="1:35" ht="11" customHeight="1" outlineLevel="1" x14ac:dyDescent="0.25">
      <c r="A15181" t="s">
        <v>2875</v>
      </c>
      <c r="C15181" s="2" t="s">
        <v>11983</v>
      </c>
      <c r="D15181" s="2">
        <v>716</v>
      </c>
      <c r="E15181" s="7">
        <v>2001</v>
      </c>
      <c r="F15181" s="5" t="s">
        <v>2588</v>
      </c>
      <c r="H15181" s="5" t="s">
        <v>5398</v>
      </c>
      <c r="I15181" s="6" t="s">
        <v>12278</v>
      </c>
      <c r="J15181" s="6" t="s">
        <v>12275</v>
      </c>
      <c r="K15181" s="17">
        <v>5</v>
      </c>
      <c r="L15181" s="17" t="s">
        <v>20076</v>
      </c>
      <c r="M15181" s="9"/>
      <c r="N15181" s="9"/>
      <c r="O15181" s="21"/>
      <c r="Q15181" s="29"/>
      <c r="U15181" s="17"/>
      <c r="V15181" s="2"/>
      <c r="Y15181" t="str">
        <f t="shared" si="950"/>
        <v/>
      </c>
      <c r="AA15181" t="str">
        <f t="shared" si="951"/>
        <v/>
      </c>
      <c r="AC15181" s="7"/>
      <c r="AD15181" t="s">
        <v>12278</v>
      </c>
      <c r="AE15181">
        <f t="shared" si="952"/>
        <v>0</v>
      </c>
      <c r="AG15181" s="2"/>
      <c r="AI15181" s="7"/>
    </row>
    <row r="15182" spans="1:35" ht="11" customHeight="1" outlineLevel="1" x14ac:dyDescent="0.25">
      <c r="A15182" t="s">
        <v>2875</v>
      </c>
      <c r="C15182" s="2" t="s">
        <v>11983</v>
      </c>
      <c r="D15182" s="2">
        <v>717</v>
      </c>
      <c r="E15182" s="7">
        <v>2001</v>
      </c>
      <c r="F15182" s="5" t="s">
        <v>2588</v>
      </c>
      <c r="H15182" s="5" t="s">
        <v>5398</v>
      </c>
      <c r="I15182" s="6" t="s">
        <v>12278</v>
      </c>
      <c r="J15182" s="6" t="s">
        <v>12275</v>
      </c>
      <c r="K15182" s="17">
        <v>5</v>
      </c>
      <c r="L15182" s="17" t="s">
        <v>20076</v>
      </c>
      <c r="M15182" s="9"/>
      <c r="N15182" s="9"/>
      <c r="O15182" s="21"/>
      <c r="Q15182" s="29"/>
      <c r="U15182" s="17"/>
      <c r="V15182" s="2"/>
      <c r="Y15182" t="str">
        <f t="shared" si="950"/>
        <v/>
      </c>
      <c r="AA15182" t="str">
        <f t="shared" si="951"/>
        <v/>
      </c>
      <c r="AC15182" s="7"/>
      <c r="AD15182" t="s">
        <v>12278</v>
      </c>
      <c r="AE15182">
        <f t="shared" si="952"/>
        <v>0</v>
      </c>
      <c r="AG15182" s="2"/>
      <c r="AI15182" s="7"/>
    </row>
    <row r="15183" spans="1:35" ht="11" customHeight="1" outlineLevel="1" x14ac:dyDescent="0.25">
      <c r="A15183" t="s">
        <v>2875</v>
      </c>
      <c r="C15183" s="2" t="s">
        <v>11983</v>
      </c>
      <c r="D15183" s="2">
        <v>719</v>
      </c>
      <c r="E15183" s="7">
        <v>2001</v>
      </c>
      <c r="F15183" s="5" t="s">
        <v>2588</v>
      </c>
      <c r="H15183" s="5" t="s">
        <v>5398</v>
      </c>
      <c r="I15183" s="6" t="s">
        <v>12278</v>
      </c>
      <c r="J15183" s="6" t="s">
        <v>12275</v>
      </c>
      <c r="K15183" s="17">
        <v>5</v>
      </c>
      <c r="L15183" s="17" t="s">
        <v>20076</v>
      </c>
      <c r="M15183" s="9"/>
      <c r="N15183" s="9"/>
      <c r="O15183" s="21"/>
      <c r="Q15183" s="29"/>
      <c r="U15183" s="17"/>
      <c r="V15183" s="2"/>
      <c r="Y15183" t="str">
        <f t="shared" si="950"/>
        <v/>
      </c>
      <c r="AA15183" t="str">
        <f t="shared" si="951"/>
        <v/>
      </c>
      <c r="AC15183" s="7"/>
      <c r="AD15183" t="s">
        <v>12278</v>
      </c>
      <c r="AE15183">
        <f t="shared" si="952"/>
        <v>0</v>
      </c>
      <c r="AG15183" s="2"/>
      <c r="AI15183" s="7"/>
    </row>
    <row r="15184" spans="1:35" ht="11" customHeight="1" outlineLevel="1" x14ac:dyDescent="0.25">
      <c r="A15184" t="s">
        <v>2875</v>
      </c>
      <c r="C15184" s="2" t="s">
        <v>11983</v>
      </c>
      <c r="D15184" s="2">
        <v>720</v>
      </c>
      <c r="E15184" s="7">
        <v>2001</v>
      </c>
      <c r="F15184" s="5" t="s">
        <v>2588</v>
      </c>
      <c r="H15184" s="5" t="s">
        <v>5398</v>
      </c>
      <c r="I15184" s="6" t="s">
        <v>12278</v>
      </c>
      <c r="J15184" s="6" t="s">
        <v>12275</v>
      </c>
      <c r="K15184" s="17">
        <v>5</v>
      </c>
      <c r="L15184" s="17" t="s">
        <v>20076</v>
      </c>
      <c r="M15184" s="9"/>
      <c r="N15184" s="9"/>
      <c r="O15184" s="21"/>
      <c r="Q15184" s="29"/>
      <c r="U15184" s="17"/>
      <c r="V15184" s="2"/>
      <c r="Y15184" t="str">
        <f t="shared" si="950"/>
        <v/>
      </c>
      <c r="AA15184" t="str">
        <f t="shared" si="951"/>
        <v/>
      </c>
      <c r="AC15184" s="7"/>
      <c r="AD15184" t="s">
        <v>12278</v>
      </c>
      <c r="AE15184">
        <f t="shared" si="952"/>
        <v>0</v>
      </c>
      <c r="AG15184" s="2"/>
      <c r="AI15184" s="7"/>
    </row>
    <row r="15185" spans="1:35" ht="11" customHeight="1" outlineLevel="1" x14ac:dyDescent="0.25">
      <c r="A15185" t="s">
        <v>2875</v>
      </c>
      <c r="C15185" s="2" t="s">
        <v>11983</v>
      </c>
      <c r="D15185" s="2">
        <v>721</v>
      </c>
      <c r="E15185" s="7">
        <v>2001</v>
      </c>
      <c r="F15185" s="5" t="s">
        <v>2588</v>
      </c>
      <c r="H15185" s="5" t="s">
        <v>5398</v>
      </c>
      <c r="I15185" s="6" t="s">
        <v>12278</v>
      </c>
      <c r="J15185" s="6" t="s">
        <v>12275</v>
      </c>
      <c r="K15185" s="17">
        <v>5</v>
      </c>
      <c r="L15185" s="17" t="s">
        <v>20076</v>
      </c>
      <c r="M15185" s="9"/>
      <c r="N15185" s="9"/>
      <c r="O15185" s="21"/>
      <c r="Q15185" s="29"/>
      <c r="U15185" s="17"/>
      <c r="V15185" s="2"/>
      <c r="Y15185" t="str">
        <f t="shared" si="950"/>
        <v/>
      </c>
      <c r="AA15185" t="str">
        <f t="shared" si="951"/>
        <v/>
      </c>
      <c r="AC15185" s="7"/>
      <c r="AD15185" t="s">
        <v>12278</v>
      </c>
      <c r="AE15185">
        <f t="shared" si="952"/>
        <v>0</v>
      </c>
      <c r="AG15185" s="2"/>
      <c r="AI15185" s="7"/>
    </row>
    <row r="15186" spans="1:35" ht="11" customHeight="1" outlineLevel="1" x14ac:dyDescent="0.25">
      <c r="A15186" t="s">
        <v>2875</v>
      </c>
      <c r="C15186" s="2" t="s">
        <v>11983</v>
      </c>
      <c r="D15186" s="2">
        <v>722</v>
      </c>
      <c r="E15186" s="7">
        <v>2001</v>
      </c>
      <c r="F15186" s="5" t="s">
        <v>2588</v>
      </c>
      <c r="H15186" s="5" t="s">
        <v>5398</v>
      </c>
      <c r="I15186" s="6" t="s">
        <v>12278</v>
      </c>
      <c r="J15186" s="6" t="s">
        <v>12275</v>
      </c>
      <c r="K15186" s="17">
        <v>3</v>
      </c>
      <c r="L15186" s="17" t="s">
        <v>20076</v>
      </c>
      <c r="M15186" s="9"/>
      <c r="N15186" s="9"/>
      <c r="O15186" s="21"/>
      <c r="Q15186" s="29"/>
      <c r="U15186" s="17"/>
      <c r="V15186" s="2"/>
      <c r="Y15186" t="str">
        <f t="shared" si="950"/>
        <v/>
      </c>
      <c r="AA15186" t="str">
        <f t="shared" si="951"/>
        <v/>
      </c>
      <c r="AC15186" s="7"/>
      <c r="AD15186" t="s">
        <v>12278</v>
      </c>
      <c r="AE15186">
        <f t="shared" si="952"/>
        <v>0</v>
      </c>
      <c r="AG15186" s="2"/>
      <c r="AI15186" s="7"/>
    </row>
    <row r="15187" spans="1:35" ht="11" customHeight="1" outlineLevel="1" x14ac:dyDescent="0.25">
      <c r="A15187" t="s">
        <v>2875</v>
      </c>
      <c r="C15187" s="2" t="s">
        <v>11983</v>
      </c>
      <c r="D15187" s="2">
        <v>723</v>
      </c>
      <c r="E15187" s="7">
        <v>2001</v>
      </c>
      <c r="F15187" s="5" t="s">
        <v>2588</v>
      </c>
      <c r="H15187" s="5" t="s">
        <v>5398</v>
      </c>
      <c r="I15187" s="6" t="s">
        <v>12278</v>
      </c>
      <c r="J15187" s="6" t="s">
        <v>12275</v>
      </c>
      <c r="K15187" s="17">
        <v>5</v>
      </c>
      <c r="L15187" s="17" t="s">
        <v>20076</v>
      </c>
      <c r="M15187" s="9"/>
      <c r="N15187" s="9"/>
      <c r="O15187" s="21"/>
      <c r="Q15187" s="29"/>
      <c r="U15187" s="17"/>
      <c r="V15187" s="2"/>
      <c r="Y15187" t="str">
        <f t="shared" si="950"/>
        <v/>
      </c>
      <c r="AA15187" t="str">
        <f t="shared" si="951"/>
        <v/>
      </c>
      <c r="AC15187" s="7"/>
      <c r="AD15187" t="s">
        <v>12278</v>
      </c>
      <c r="AE15187">
        <f t="shared" si="952"/>
        <v>0</v>
      </c>
      <c r="AG15187" s="2"/>
      <c r="AI15187" s="7"/>
    </row>
    <row r="15188" spans="1:35" ht="11" customHeight="1" outlineLevel="1" x14ac:dyDescent="0.25">
      <c r="A15188" t="s">
        <v>2875</v>
      </c>
      <c r="C15188" s="2" t="s">
        <v>11983</v>
      </c>
      <c r="D15188" s="2" t="s">
        <v>12277</v>
      </c>
      <c r="E15188" s="7">
        <v>2001</v>
      </c>
      <c r="F15188" s="5" t="s">
        <v>12276</v>
      </c>
      <c r="H15188" s="5" t="s">
        <v>5398</v>
      </c>
      <c r="I15188" s="6" t="s">
        <v>2881</v>
      </c>
      <c r="J15188" s="6" t="s">
        <v>12275</v>
      </c>
      <c r="K15188" s="17">
        <v>1</v>
      </c>
      <c r="L15188" s="17" t="s">
        <v>7730</v>
      </c>
      <c r="M15188" s="9">
        <v>17.2</v>
      </c>
      <c r="N15188" s="9"/>
      <c r="O15188" s="21"/>
      <c r="Q15188" s="29"/>
      <c r="U15188" s="17"/>
      <c r="V15188" s="2">
        <v>685</v>
      </c>
      <c r="Y15188" t="str">
        <f t="shared" si="950"/>
        <v/>
      </c>
      <c r="AA15188">
        <f t="shared" si="951"/>
        <v>1</v>
      </c>
      <c r="AC15188" s="7"/>
      <c r="AD15188" t="s">
        <v>2881</v>
      </c>
      <c r="AE15188">
        <f t="shared" si="952"/>
        <v>0</v>
      </c>
      <c r="AG15188" s="2"/>
      <c r="AH15188" t="s">
        <v>2877</v>
      </c>
      <c r="AI15188" s="7" t="s">
        <v>4922</v>
      </c>
    </row>
    <row r="15189" spans="1:35" ht="11" customHeight="1" outlineLevel="1" x14ac:dyDescent="0.25">
      <c r="A15189" t="s">
        <v>2875</v>
      </c>
      <c r="C15189" s="2" t="s">
        <v>11983</v>
      </c>
      <c r="D15189" s="2" t="s">
        <v>21138</v>
      </c>
      <c r="E15189" s="7">
        <v>2001</v>
      </c>
      <c r="F15189" s="5" t="s">
        <v>21137</v>
      </c>
      <c r="H15189" s="5" t="s">
        <v>5398</v>
      </c>
      <c r="I15189" s="6" t="s">
        <v>1374</v>
      </c>
      <c r="J15189" s="6" t="s">
        <v>21135</v>
      </c>
      <c r="K15189" s="17">
        <v>3</v>
      </c>
      <c r="L15189" s="17" t="s">
        <v>7732</v>
      </c>
      <c r="M15189" s="9"/>
      <c r="N15189" s="9"/>
      <c r="O15189" s="21"/>
      <c r="Q15189" s="29"/>
      <c r="U15189" s="17"/>
      <c r="V15189" s="2"/>
      <c r="Y15189" t="str">
        <f t="shared" si="950"/>
        <v/>
      </c>
      <c r="AA15189" t="str">
        <f t="shared" si="951"/>
        <v/>
      </c>
      <c r="AC15189" s="7"/>
      <c r="AD15189" t="s">
        <v>21136</v>
      </c>
      <c r="AE15189">
        <f t="shared" si="952"/>
        <v>0</v>
      </c>
      <c r="AG15189" s="2"/>
      <c r="AI15189" s="7"/>
    </row>
    <row r="15190" spans="1:35" ht="11" customHeight="1" outlineLevel="1" x14ac:dyDescent="0.25">
      <c r="A15190" t="s">
        <v>2875</v>
      </c>
      <c r="C15190" s="2" t="s">
        <v>11983</v>
      </c>
      <c r="D15190" s="2" t="s">
        <v>21242</v>
      </c>
      <c r="E15190" s="7">
        <v>2001</v>
      </c>
      <c r="F15190" s="5" t="s">
        <v>21139</v>
      </c>
      <c r="H15190" s="5" t="s">
        <v>5398</v>
      </c>
      <c r="I15190" s="6" t="s">
        <v>1374</v>
      </c>
      <c r="J15190" s="6" t="s">
        <v>21135</v>
      </c>
      <c r="K15190" s="17">
        <v>3</v>
      </c>
      <c r="L15190" s="17" t="s">
        <v>7732</v>
      </c>
      <c r="M15190" s="9"/>
      <c r="N15190" s="9"/>
      <c r="O15190" s="21"/>
      <c r="Q15190" s="29"/>
      <c r="U15190" s="17"/>
      <c r="V15190" s="2"/>
      <c r="Y15190" t="str">
        <f t="shared" si="950"/>
        <v/>
      </c>
      <c r="AA15190" t="str">
        <f t="shared" si="951"/>
        <v/>
      </c>
      <c r="AC15190" s="7"/>
      <c r="AD15190" t="s">
        <v>21136</v>
      </c>
      <c r="AE15190">
        <f t="shared" si="952"/>
        <v>0</v>
      </c>
      <c r="AG15190" s="2"/>
      <c r="AI15190" s="7"/>
    </row>
    <row r="15191" spans="1:35" ht="11" customHeight="1" outlineLevel="1" x14ac:dyDescent="0.25">
      <c r="A15191" t="s">
        <v>2875</v>
      </c>
      <c r="C15191" s="2" t="s">
        <v>11983</v>
      </c>
      <c r="D15191" s="2" t="s">
        <v>12279</v>
      </c>
      <c r="E15191" s="7">
        <v>2001</v>
      </c>
      <c r="F15191" s="5" t="s">
        <v>12280</v>
      </c>
      <c r="H15191" s="5" t="s">
        <v>5398</v>
      </c>
      <c r="I15191" s="6" t="s">
        <v>12252</v>
      </c>
      <c r="J15191" s="6" t="s">
        <v>12281</v>
      </c>
      <c r="K15191" s="17">
        <v>5</v>
      </c>
      <c r="L15191" s="17" t="s">
        <v>7730</v>
      </c>
      <c r="M15191" s="9">
        <v>12.3</v>
      </c>
      <c r="N15191" s="9"/>
      <c r="O15191" s="21"/>
      <c r="Q15191" s="29"/>
      <c r="U15191" s="17"/>
      <c r="V15191" s="2"/>
      <c r="Y15191" t="str">
        <f t="shared" si="950"/>
        <v/>
      </c>
      <c r="AA15191">
        <f t="shared" si="951"/>
        <v>1</v>
      </c>
      <c r="AC15191" s="7"/>
      <c r="AD15191" t="s">
        <v>12252</v>
      </c>
      <c r="AE15191">
        <f t="shared" si="952"/>
        <v>0</v>
      </c>
      <c r="AG15191" s="2"/>
      <c r="AI15191" s="7"/>
    </row>
    <row r="15192" spans="1:35" ht="11" customHeight="1" outlineLevel="1" x14ac:dyDescent="0.25">
      <c r="A15192" t="s">
        <v>2875</v>
      </c>
      <c r="C15192" s="2" t="s">
        <v>11983</v>
      </c>
      <c r="D15192" s="2">
        <v>747</v>
      </c>
      <c r="E15192" s="7">
        <v>2002</v>
      </c>
      <c r="F15192" s="5" t="s">
        <v>6709</v>
      </c>
      <c r="H15192" s="5" t="s">
        <v>5398</v>
      </c>
      <c r="I15192" s="6" t="s">
        <v>12199</v>
      </c>
      <c r="J15192" s="6" t="s">
        <v>12282</v>
      </c>
      <c r="K15192" s="17">
        <v>5</v>
      </c>
      <c r="L15192" s="17" t="s">
        <v>7730</v>
      </c>
      <c r="M15192" s="9">
        <v>4.95</v>
      </c>
      <c r="N15192" s="9"/>
      <c r="O15192" s="21"/>
      <c r="Q15192" s="29"/>
      <c r="U15192" s="17"/>
      <c r="V15192" s="2">
        <v>701</v>
      </c>
      <c r="Y15192" t="str">
        <f t="shared" si="950"/>
        <v/>
      </c>
      <c r="AA15192" t="str">
        <f t="shared" si="951"/>
        <v/>
      </c>
      <c r="AC15192" s="7"/>
      <c r="AD15192" t="s">
        <v>12199</v>
      </c>
      <c r="AE15192">
        <f t="shared" si="952"/>
        <v>0</v>
      </c>
      <c r="AG15192" s="2"/>
      <c r="AH15192" t="s">
        <v>2877</v>
      </c>
      <c r="AI15192" s="7" t="s">
        <v>4922</v>
      </c>
    </row>
    <row r="15193" spans="1:35" ht="11" customHeight="1" outlineLevel="1" x14ac:dyDescent="0.25">
      <c r="A15193" t="s">
        <v>2875</v>
      </c>
      <c r="C15193" s="2" t="s">
        <v>11983</v>
      </c>
      <c r="D15193" s="2">
        <v>748</v>
      </c>
      <c r="E15193" s="7">
        <v>2002</v>
      </c>
      <c r="F15193" s="5" t="s">
        <v>2308</v>
      </c>
      <c r="H15193" s="5" t="s">
        <v>5398</v>
      </c>
      <c r="I15193" s="6" t="s">
        <v>12199</v>
      </c>
      <c r="J15193" s="6" t="s">
        <v>12282</v>
      </c>
      <c r="K15193" s="17">
        <v>5</v>
      </c>
      <c r="L15193" s="17" t="s">
        <v>7730</v>
      </c>
      <c r="M15193" s="9">
        <v>4.95</v>
      </c>
      <c r="N15193" s="9"/>
      <c r="O15193" s="21"/>
      <c r="Q15193" s="29"/>
      <c r="U15193" s="17"/>
      <c r="V15193" s="2">
        <v>702</v>
      </c>
      <c r="Y15193" t="str">
        <f t="shared" si="950"/>
        <v/>
      </c>
      <c r="AA15193" t="str">
        <f t="shared" si="951"/>
        <v/>
      </c>
      <c r="AC15193" s="7"/>
      <c r="AD15193" t="s">
        <v>12199</v>
      </c>
      <c r="AE15193">
        <f t="shared" si="952"/>
        <v>0</v>
      </c>
      <c r="AG15193" s="2"/>
      <c r="AH15193" t="s">
        <v>2877</v>
      </c>
      <c r="AI15193" s="7" t="s">
        <v>4922</v>
      </c>
    </row>
    <row r="15194" spans="1:35" ht="11" customHeight="1" outlineLevel="1" x14ac:dyDescent="0.25">
      <c r="A15194" t="s">
        <v>2875</v>
      </c>
      <c r="C15194" s="2" t="s">
        <v>11983</v>
      </c>
      <c r="D15194" s="2">
        <v>749</v>
      </c>
      <c r="E15194" s="7">
        <v>2002</v>
      </c>
      <c r="F15194" s="5" t="s">
        <v>2530</v>
      </c>
      <c r="H15194" s="5" t="s">
        <v>5398</v>
      </c>
      <c r="I15194" s="6" t="s">
        <v>12199</v>
      </c>
      <c r="J15194" s="6" t="s">
        <v>12282</v>
      </c>
      <c r="K15194" s="17">
        <v>5</v>
      </c>
      <c r="L15194" s="17" t="s">
        <v>7730</v>
      </c>
      <c r="M15194" s="9">
        <v>4.95</v>
      </c>
      <c r="N15194" s="9"/>
      <c r="O15194" s="21"/>
      <c r="Q15194" s="29"/>
      <c r="U15194" s="17"/>
      <c r="V15194" s="2">
        <v>703</v>
      </c>
      <c r="Y15194" t="str">
        <f t="shared" si="950"/>
        <v/>
      </c>
      <c r="AA15194" t="str">
        <f t="shared" si="951"/>
        <v/>
      </c>
      <c r="AC15194" s="7"/>
      <c r="AD15194" t="s">
        <v>12199</v>
      </c>
      <c r="AE15194">
        <f t="shared" si="952"/>
        <v>0</v>
      </c>
      <c r="AG15194" s="2"/>
      <c r="AH15194" t="s">
        <v>2877</v>
      </c>
      <c r="AI15194" s="7" t="s">
        <v>4922</v>
      </c>
    </row>
    <row r="15195" spans="1:35" ht="11" customHeight="1" outlineLevel="1" x14ac:dyDescent="0.25">
      <c r="A15195" t="s">
        <v>2875</v>
      </c>
      <c r="C15195" s="2" t="s">
        <v>11983</v>
      </c>
      <c r="D15195" s="2">
        <v>751</v>
      </c>
      <c r="E15195" s="7">
        <v>2002</v>
      </c>
      <c r="F15195" s="5" t="s">
        <v>1375</v>
      </c>
      <c r="H15195" s="5" t="s">
        <v>5398</v>
      </c>
      <c r="I15195" s="6" t="s">
        <v>12199</v>
      </c>
      <c r="J15195" s="6" t="s">
        <v>12282</v>
      </c>
      <c r="K15195" s="17">
        <v>5</v>
      </c>
      <c r="L15195" s="18" t="s">
        <v>20076</v>
      </c>
      <c r="M15195" s="9"/>
      <c r="N15195" s="9"/>
      <c r="O15195" s="21"/>
      <c r="Q15195" s="29"/>
      <c r="U15195" s="17"/>
      <c r="V15195" s="2"/>
      <c r="Y15195" t="str">
        <f t="shared" si="950"/>
        <v/>
      </c>
      <c r="AA15195" t="str">
        <f t="shared" si="951"/>
        <v/>
      </c>
      <c r="AC15195" s="7"/>
      <c r="AD15195" t="s">
        <v>12199</v>
      </c>
      <c r="AE15195">
        <f t="shared" si="952"/>
        <v>0</v>
      </c>
      <c r="AG15195" s="2"/>
      <c r="AH15195" t="s">
        <v>12190</v>
      </c>
      <c r="AI15195" s="7" t="s">
        <v>4922</v>
      </c>
    </row>
    <row r="15196" spans="1:35" ht="11" customHeight="1" outlineLevel="1" x14ac:dyDescent="0.25">
      <c r="A15196" t="s">
        <v>2875</v>
      </c>
      <c r="C15196" s="2" t="s">
        <v>11983</v>
      </c>
      <c r="D15196" s="2">
        <v>752</v>
      </c>
      <c r="E15196" s="7">
        <v>2002</v>
      </c>
      <c r="F15196" s="5" t="s">
        <v>1375</v>
      </c>
      <c r="H15196" s="5" t="s">
        <v>5398</v>
      </c>
      <c r="I15196" s="6" t="s">
        <v>12199</v>
      </c>
      <c r="J15196" s="6" t="s">
        <v>12282</v>
      </c>
      <c r="K15196" s="17">
        <v>5</v>
      </c>
      <c r="L15196" s="18" t="s">
        <v>20076</v>
      </c>
      <c r="M15196" s="9"/>
      <c r="N15196" s="9"/>
      <c r="O15196" s="21"/>
      <c r="Q15196" s="29"/>
      <c r="U15196" s="17"/>
      <c r="V15196" s="2"/>
      <c r="Y15196" t="str">
        <f t="shared" si="950"/>
        <v/>
      </c>
      <c r="AA15196" t="str">
        <f t="shared" si="951"/>
        <v/>
      </c>
      <c r="AC15196" s="7"/>
      <c r="AD15196" t="s">
        <v>12199</v>
      </c>
      <c r="AE15196">
        <f t="shared" si="952"/>
        <v>0</v>
      </c>
      <c r="AG15196" s="2"/>
      <c r="AH15196" t="s">
        <v>12262</v>
      </c>
      <c r="AI15196" s="7" t="s">
        <v>4922</v>
      </c>
    </row>
    <row r="15197" spans="1:35" ht="11" customHeight="1" outlineLevel="1" x14ac:dyDescent="0.25">
      <c r="A15197" t="s">
        <v>2875</v>
      </c>
      <c r="C15197" s="2" t="s">
        <v>11983</v>
      </c>
      <c r="D15197" s="2">
        <v>753</v>
      </c>
      <c r="E15197" s="7">
        <v>2002</v>
      </c>
      <c r="F15197" s="5" t="s">
        <v>1375</v>
      </c>
      <c r="H15197" s="5" t="s">
        <v>5398</v>
      </c>
      <c r="I15197" s="6" t="s">
        <v>12199</v>
      </c>
      <c r="J15197" s="6" t="s">
        <v>12282</v>
      </c>
      <c r="K15197" s="17">
        <v>5</v>
      </c>
      <c r="L15197" s="18" t="s">
        <v>20076</v>
      </c>
      <c r="M15197" s="9"/>
      <c r="N15197" s="9"/>
      <c r="O15197" s="21"/>
      <c r="Q15197" s="29"/>
      <c r="U15197" s="17"/>
      <c r="V15197" s="2"/>
      <c r="Y15197" t="str">
        <f t="shared" si="950"/>
        <v/>
      </c>
      <c r="AA15197" t="str">
        <f t="shared" si="951"/>
        <v/>
      </c>
      <c r="AC15197" s="7"/>
      <c r="AD15197" t="s">
        <v>12199</v>
      </c>
      <c r="AE15197">
        <f t="shared" si="952"/>
        <v>0</v>
      </c>
      <c r="AG15197" s="2"/>
      <c r="AH15197" t="s">
        <v>12263</v>
      </c>
      <c r="AI15197" s="7" t="s">
        <v>4922</v>
      </c>
    </row>
    <row r="15198" spans="1:35" ht="11" customHeight="1" outlineLevel="1" x14ac:dyDescent="0.25">
      <c r="A15198" t="s">
        <v>2875</v>
      </c>
      <c r="C15198" s="2" t="s">
        <v>11983</v>
      </c>
      <c r="D15198" s="2" t="s">
        <v>12283</v>
      </c>
      <c r="E15198" s="7">
        <v>2002</v>
      </c>
      <c r="F15198" s="5" t="s">
        <v>10260</v>
      </c>
      <c r="H15198" s="5" t="s">
        <v>5398</v>
      </c>
      <c r="I15198" s="6" t="s">
        <v>12199</v>
      </c>
      <c r="J15198" s="6" t="s">
        <v>12282</v>
      </c>
      <c r="K15198" s="17">
        <v>1</v>
      </c>
      <c r="L15198" s="18" t="s">
        <v>7730</v>
      </c>
      <c r="M15198" s="9">
        <v>13.6</v>
      </c>
      <c r="N15198" s="9"/>
      <c r="O15198" s="21"/>
      <c r="Q15198" s="29"/>
      <c r="U15198" s="17"/>
      <c r="V15198" s="2">
        <v>705</v>
      </c>
      <c r="Y15198" t="str">
        <f t="shared" si="950"/>
        <v/>
      </c>
      <c r="AA15198">
        <f t="shared" si="951"/>
        <v>1</v>
      </c>
      <c r="AC15198" s="7"/>
      <c r="AD15198" t="s">
        <v>12199</v>
      </c>
      <c r="AE15198">
        <f t="shared" si="952"/>
        <v>0</v>
      </c>
      <c r="AG15198" s="2"/>
      <c r="AH15198" t="s">
        <v>2877</v>
      </c>
      <c r="AI15198" s="7" t="s">
        <v>4922</v>
      </c>
    </row>
    <row r="15199" spans="1:35" ht="11" customHeight="1" outlineLevel="1" x14ac:dyDescent="0.25">
      <c r="A15199" t="s">
        <v>2875</v>
      </c>
      <c r="C15199" s="2" t="s">
        <v>11983</v>
      </c>
      <c r="D15199" s="2" t="s">
        <v>12284</v>
      </c>
      <c r="E15199" s="7">
        <v>2002</v>
      </c>
      <c r="F15199" s="5" t="s">
        <v>10260</v>
      </c>
      <c r="H15199" s="5" t="s">
        <v>5398</v>
      </c>
      <c r="I15199" s="6" t="s">
        <v>12285</v>
      </c>
      <c r="J15199" s="6" t="s">
        <v>12286</v>
      </c>
      <c r="K15199" s="17">
        <v>1</v>
      </c>
      <c r="L15199" s="17" t="s">
        <v>7730</v>
      </c>
      <c r="M15199" s="9">
        <v>12.2</v>
      </c>
      <c r="N15199" s="9"/>
      <c r="O15199" s="21"/>
      <c r="Q15199" s="29"/>
      <c r="U15199" s="17"/>
      <c r="V15199" s="2"/>
      <c r="Y15199" t="str">
        <f t="shared" si="950"/>
        <v/>
      </c>
      <c r="AA15199">
        <f t="shared" si="951"/>
        <v>1</v>
      </c>
      <c r="AC15199" s="7"/>
      <c r="AD15199" t="s">
        <v>12285</v>
      </c>
      <c r="AE15199">
        <f t="shared" si="952"/>
        <v>0</v>
      </c>
      <c r="AG15199" s="2"/>
      <c r="AI15199" s="7"/>
    </row>
    <row r="15200" spans="1:35" ht="11" customHeight="1" outlineLevel="1" x14ac:dyDescent="0.25">
      <c r="A15200" t="s">
        <v>2875</v>
      </c>
      <c r="C15200" s="2" t="s">
        <v>11983</v>
      </c>
      <c r="D15200" s="2" t="s">
        <v>19249</v>
      </c>
      <c r="E15200" s="7">
        <v>2002</v>
      </c>
      <c r="F15200" s="5" t="s">
        <v>2588</v>
      </c>
      <c r="H15200" s="5" t="s">
        <v>5398</v>
      </c>
      <c r="I15200" s="6" t="s">
        <v>12289</v>
      </c>
      <c r="J15200" s="6" t="s">
        <v>9201</v>
      </c>
      <c r="K15200" s="17">
        <v>3</v>
      </c>
      <c r="L15200" s="17" t="s">
        <v>7732</v>
      </c>
      <c r="M15200" s="9"/>
      <c r="N15200" s="9"/>
      <c r="O15200" s="21"/>
      <c r="Q15200" s="29"/>
      <c r="U15200" s="17"/>
      <c r="V15200" s="2"/>
      <c r="Y15200" t="str">
        <f t="shared" si="950"/>
        <v/>
      </c>
      <c r="AA15200" t="str">
        <f t="shared" si="951"/>
        <v/>
      </c>
      <c r="AC15200" s="7"/>
      <c r="AD15200" t="s">
        <v>12289</v>
      </c>
      <c r="AE15200">
        <f t="shared" si="952"/>
        <v>0</v>
      </c>
      <c r="AG15200" s="2"/>
      <c r="AI15200" s="7"/>
    </row>
    <row r="15201" spans="1:35" ht="11" customHeight="1" outlineLevel="1" x14ac:dyDescent="0.25">
      <c r="A15201" t="s">
        <v>2875</v>
      </c>
      <c r="C15201" s="2" t="s">
        <v>11983</v>
      </c>
      <c r="D15201" s="2" t="s">
        <v>12287</v>
      </c>
      <c r="E15201" s="7">
        <v>2002</v>
      </c>
      <c r="F15201" s="5" t="s">
        <v>12288</v>
      </c>
      <c r="H15201" s="5" t="s">
        <v>5398</v>
      </c>
      <c r="I15201" s="6" t="s">
        <v>12289</v>
      </c>
      <c r="J15201" s="6" t="s">
        <v>9201</v>
      </c>
      <c r="K15201" s="17">
        <v>1</v>
      </c>
      <c r="L15201" s="17" t="s">
        <v>7732</v>
      </c>
      <c r="M15201" s="9"/>
      <c r="N15201" s="9"/>
      <c r="O15201" s="21"/>
      <c r="Q15201" s="29"/>
      <c r="U15201" s="17"/>
      <c r="V15201" s="2"/>
      <c r="Y15201" t="str">
        <f t="shared" si="950"/>
        <v/>
      </c>
      <c r="AA15201">
        <f t="shared" si="951"/>
        <v>1</v>
      </c>
      <c r="AC15201" s="7"/>
      <c r="AD15201" t="s">
        <v>12289</v>
      </c>
      <c r="AE15201">
        <f t="shared" si="952"/>
        <v>0</v>
      </c>
      <c r="AG15201" s="2"/>
      <c r="AI15201" s="7"/>
    </row>
    <row r="15202" spans="1:35" ht="11" customHeight="1" outlineLevel="1" x14ac:dyDescent="0.25">
      <c r="A15202" t="s">
        <v>2875</v>
      </c>
      <c r="C15202" s="2" t="s">
        <v>11983</v>
      </c>
      <c r="D15202" s="2">
        <v>778</v>
      </c>
      <c r="E15202" s="7">
        <v>2002</v>
      </c>
      <c r="F15202" s="8" t="s">
        <v>10880</v>
      </c>
      <c r="H15202" s="5" t="s">
        <v>5398</v>
      </c>
      <c r="I15202" s="6" t="s">
        <v>12289</v>
      </c>
      <c r="J15202" s="6" t="s">
        <v>9201</v>
      </c>
      <c r="K15202" s="17">
        <v>3</v>
      </c>
      <c r="L15202" s="17" t="s">
        <v>7732</v>
      </c>
      <c r="M15202" s="9"/>
      <c r="N15202" s="9"/>
      <c r="O15202" s="21"/>
      <c r="Q15202" s="29"/>
      <c r="U15202" s="17"/>
      <c r="V15202" s="2"/>
      <c r="Y15202" t="str">
        <f t="shared" si="950"/>
        <v/>
      </c>
      <c r="AA15202" t="str">
        <f t="shared" si="951"/>
        <v/>
      </c>
      <c r="AC15202" s="7"/>
      <c r="AD15202" t="s">
        <v>12289</v>
      </c>
      <c r="AE15202">
        <f t="shared" si="952"/>
        <v>0</v>
      </c>
      <c r="AG15202" s="2"/>
      <c r="AI15202" s="7"/>
    </row>
    <row r="15203" spans="1:35" ht="11" customHeight="1" outlineLevel="1" x14ac:dyDescent="0.3">
      <c r="A15203" t="s">
        <v>2875</v>
      </c>
      <c r="C15203" s="2" t="s">
        <v>11983</v>
      </c>
      <c r="D15203" s="2" t="s">
        <v>12290</v>
      </c>
      <c r="E15203" s="7">
        <v>2002</v>
      </c>
      <c r="F15203" s="5" t="s">
        <v>12291</v>
      </c>
      <c r="H15203" s="5" t="s">
        <v>5398</v>
      </c>
      <c r="I15203" s="6" t="s">
        <v>12289</v>
      </c>
      <c r="J15203" s="6" t="s">
        <v>9201</v>
      </c>
      <c r="K15203" s="17">
        <v>1</v>
      </c>
      <c r="L15203" s="17" t="s">
        <v>7732</v>
      </c>
      <c r="M15203" s="9"/>
      <c r="N15203" s="9"/>
      <c r="O15203" s="21"/>
      <c r="Q15203" s="29"/>
      <c r="U15203" s="17"/>
      <c r="V15203" s="2"/>
      <c r="Y15203" t="str">
        <f t="shared" si="950"/>
        <v/>
      </c>
      <c r="AA15203">
        <f t="shared" si="951"/>
        <v>1</v>
      </c>
      <c r="AC15203" s="7"/>
      <c r="AD15203" t="s">
        <v>12289</v>
      </c>
      <c r="AE15203">
        <f t="shared" si="952"/>
        <v>0</v>
      </c>
      <c r="AG15203" s="2"/>
      <c r="AI15203" s="7"/>
    </row>
    <row r="15204" spans="1:35" ht="11" customHeight="1" outlineLevel="1" x14ac:dyDescent="0.25">
      <c r="A15204" t="s">
        <v>2875</v>
      </c>
      <c r="C15204" s="2" t="s">
        <v>11983</v>
      </c>
      <c r="D15204" s="2">
        <v>783</v>
      </c>
      <c r="E15204" s="7">
        <v>2003</v>
      </c>
      <c r="F15204" s="5" t="s">
        <v>2588</v>
      </c>
      <c r="H15204" s="5" t="s">
        <v>5398</v>
      </c>
      <c r="I15204" s="6" t="s">
        <v>1374</v>
      </c>
      <c r="J15204" s="6" t="s">
        <v>12293</v>
      </c>
      <c r="K15204" s="17">
        <v>3</v>
      </c>
      <c r="L15204" s="17" t="s">
        <v>7732</v>
      </c>
      <c r="M15204" s="9"/>
      <c r="N15204" s="9"/>
      <c r="O15204" s="21"/>
      <c r="Q15204" s="29"/>
      <c r="U15204" s="17"/>
      <c r="V15204" s="2"/>
      <c r="Y15204" t="str">
        <f t="shared" si="950"/>
        <v/>
      </c>
      <c r="AA15204" t="str">
        <f t="shared" si="951"/>
        <v/>
      </c>
      <c r="AC15204" s="7"/>
      <c r="AD15204" t="s">
        <v>1374</v>
      </c>
      <c r="AE15204">
        <f t="shared" si="952"/>
        <v>0</v>
      </c>
      <c r="AG15204" s="2"/>
      <c r="AI15204" s="7"/>
    </row>
    <row r="15205" spans="1:35" ht="11" customHeight="1" outlineLevel="1" x14ac:dyDescent="0.25">
      <c r="A15205" t="s">
        <v>2875</v>
      </c>
      <c r="C15205" s="2" t="s">
        <v>11983</v>
      </c>
      <c r="D15205" s="2">
        <v>784</v>
      </c>
      <c r="E15205" s="7">
        <v>2003</v>
      </c>
      <c r="F15205" s="5" t="s">
        <v>2588</v>
      </c>
      <c r="H15205" s="5" t="s">
        <v>5398</v>
      </c>
      <c r="I15205" s="6" t="s">
        <v>1374</v>
      </c>
      <c r="J15205" s="6" t="s">
        <v>12293</v>
      </c>
      <c r="K15205" s="17">
        <v>3</v>
      </c>
      <c r="L15205" s="17" t="s">
        <v>7732</v>
      </c>
      <c r="M15205" s="9"/>
      <c r="N15205" s="9"/>
      <c r="O15205" s="21"/>
      <c r="Q15205" s="29"/>
      <c r="U15205" s="17"/>
      <c r="V15205" s="2"/>
      <c r="Y15205" t="str">
        <f t="shared" si="950"/>
        <v/>
      </c>
      <c r="AA15205" t="str">
        <f t="shared" si="951"/>
        <v/>
      </c>
      <c r="AC15205" s="7"/>
      <c r="AD15205" t="s">
        <v>1374</v>
      </c>
      <c r="AE15205">
        <f t="shared" si="952"/>
        <v>0</v>
      </c>
      <c r="AG15205" s="2"/>
      <c r="AI15205" s="7"/>
    </row>
    <row r="15206" spans="1:35" ht="11" customHeight="1" outlineLevel="1" x14ac:dyDescent="0.25">
      <c r="A15206" t="s">
        <v>2875</v>
      </c>
      <c r="C15206" s="2" t="s">
        <v>11983</v>
      </c>
      <c r="D15206" s="2">
        <v>786</v>
      </c>
      <c r="E15206" s="7">
        <v>2003</v>
      </c>
      <c r="F15206" s="5" t="s">
        <v>2588</v>
      </c>
      <c r="H15206" s="5" t="s">
        <v>5398</v>
      </c>
      <c r="I15206" s="6" t="s">
        <v>1374</v>
      </c>
      <c r="J15206" s="6" t="s">
        <v>12293</v>
      </c>
      <c r="K15206" s="17">
        <v>3</v>
      </c>
      <c r="L15206" s="17" t="s">
        <v>7732</v>
      </c>
      <c r="M15206" s="9"/>
      <c r="N15206" s="9"/>
      <c r="O15206" s="21"/>
      <c r="Q15206" s="29"/>
      <c r="U15206" s="17"/>
      <c r="V15206" s="2"/>
      <c r="Y15206" t="str">
        <f t="shared" si="950"/>
        <v/>
      </c>
      <c r="AA15206" t="str">
        <f t="shared" si="951"/>
        <v/>
      </c>
      <c r="AC15206" s="7"/>
      <c r="AD15206" t="s">
        <v>1374</v>
      </c>
      <c r="AE15206">
        <f t="shared" si="952"/>
        <v>0</v>
      </c>
      <c r="AG15206" s="2"/>
      <c r="AI15206" s="7"/>
    </row>
    <row r="15207" spans="1:35" ht="11" customHeight="1" outlineLevel="1" x14ac:dyDescent="0.25">
      <c r="A15207" t="s">
        <v>2875</v>
      </c>
      <c r="C15207" s="2" t="s">
        <v>11983</v>
      </c>
      <c r="D15207" s="2">
        <v>787</v>
      </c>
      <c r="E15207" s="7">
        <v>2003</v>
      </c>
      <c r="F15207" s="5" t="s">
        <v>2588</v>
      </c>
      <c r="H15207" s="5" t="s">
        <v>5398</v>
      </c>
      <c r="I15207" s="6" t="s">
        <v>1374</v>
      </c>
      <c r="J15207" s="6" t="s">
        <v>12293</v>
      </c>
      <c r="K15207" s="17">
        <v>3</v>
      </c>
      <c r="L15207" s="17" t="s">
        <v>7732</v>
      </c>
      <c r="M15207" s="9"/>
      <c r="N15207" s="9"/>
      <c r="O15207" s="21"/>
      <c r="Q15207" s="29"/>
      <c r="U15207" s="17"/>
      <c r="V15207" s="2"/>
      <c r="Y15207" t="str">
        <f t="shared" si="950"/>
        <v/>
      </c>
      <c r="AA15207" t="str">
        <f t="shared" si="951"/>
        <v/>
      </c>
      <c r="AC15207" s="7"/>
      <c r="AD15207" t="s">
        <v>1374</v>
      </c>
      <c r="AE15207">
        <f t="shared" si="952"/>
        <v>0</v>
      </c>
      <c r="AG15207" s="2"/>
      <c r="AI15207" s="7"/>
    </row>
    <row r="15208" spans="1:35" ht="11" customHeight="1" outlineLevel="1" x14ac:dyDescent="0.25">
      <c r="A15208" t="s">
        <v>2875</v>
      </c>
      <c r="C15208" s="2" t="s">
        <v>11983</v>
      </c>
      <c r="D15208" s="2">
        <v>788</v>
      </c>
      <c r="E15208" s="7">
        <v>2003</v>
      </c>
      <c r="F15208" s="5" t="s">
        <v>2588</v>
      </c>
      <c r="H15208" s="5" t="s">
        <v>5398</v>
      </c>
      <c r="I15208" s="6" t="s">
        <v>1374</v>
      </c>
      <c r="J15208" s="6" t="s">
        <v>12293</v>
      </c>
      <c r="K15208" s="17">
        <v>3</v>
      </c>
      <c r="L15208" s="17" t="s">
        <v>7732</v>
      </c>
      <c r="M15208" s="9"/>
      <c r="N15208" s="9"/>
      <c r="O15208" s="21"/>
      <c r="Q15208" s="29"/>
      <c r="U15208" s="17"/>
      <c r="V15208" s="2"/>
      <c r="Y15208" t="str">
        <f t="shared" si="950"/>
        <v/>
      </c>
      <c r="AA15208" t="str">
        <f t="shared" si="951"/>
        <v/>
      </c>
      <c r="AC15208" s="7"/>
      <c r="AD15208" t="s">
        <v>1374</v>
      </c>
      <c r="AE15208">
        <f t="shared" si="952"/>
        <v>0</v>
      </c>
      <c r="AG15208" s="2"/>
      <c r="AI15208" s="7"/>
    </row>
    <row r="15209" spans="1:35" ht="11" customHeight="1" outlineLevel="1" x14ac:dyDescent="0.25">
      <c r="A15209" t="s">
        <v>2875</v>
      </c>
      <c r="C15209" s="2" t="s">
        <v>11983</v>
      </c>
      <c r="D15209" s="2" t="s">
        <v>12292</v>
      </c>
      <c r="E15209" s="7">
        <v>2003</v>
      </c>
      <c r="F15209" s="5" t="s">
        <v>12288</v>
      </c>
      <c r="H15209" s="5" t="s">
        <v>5398</v>
      </c>
      <c r="I15209" s="6" t="s">
        <v>1374</v>
      </c>
      <c r="J15209" s="6" t="s">
        <v>12293</v>
      </c>
      <c r="K15209" s="17">
        <v>3</v>
      </c>
      <c r="L15209" s="17" t="s">
        <v>7732</v>
      </c>
      <c r="M15209" s="9"/>
      <c r="N15209" s="9"/>
      <c r="O15209" s="21"/>
      <c r="Q15209" s="29"/>
      <c r="U15209" s="17"/>
      <c r="V15209" s="2">
        <v>724</v>
      </c>
      <c r="Y15209" t="str">
        <f t="shared" si="950"/>
        <v/>
      </c>
      <c r="AA15209">
        <f t="shared" si="951"/>
        <v>1</v>
      </c>
      <c r="AC15209" s="7"/>
      <c r="AD15209" t="s">
        <v>1374</v>
      </c>
      <c r="AE15209">
        <f t="shared" si="952"/>
        <v>0</v>
      </c>
      <c r="AG15209" s="2"/>
      <c r="AH15209" t="s">
        <v>2877</v>
      </c>
      <c r="AI15209" s="7" t="s">
        <v>4922</v>
      </c>
    </row>
    <row r="15210" spans="1:35" ht="11" customHeight="1" outlineLevel="1" x14ac:dyDescent="0.3">
      <c r="A15210" t="s">
        <v>2875</v>
      </c>
      <c r="C15210" s="2" t="s">
        <v>11983</v>
      </c>
      <c r="D15210" s="2">
        <v>789</v>
      </c>
      <c r="E15210" s="7">
        <v>2003</v>
      </c>
      <c r="F15210" s="5" t="s">
        <v>12291</v>
      </c>
      <c r="H15210" s="5" t="s">
        <v>5398</v>
      </c>
      <c r="I15210" s="6" t="s">
        <v>2881</v>
      </c>
      <c r="J15210" s="6" t="s">
        <v>12293</v>
      </c>
      <c r="K15210" s="17">
        <v>5</v>
      </c>
      <c r="L15210" s="17" t="s">
        <v>7730</v>
      </c>
      <c r="M15210" s="9">
        <v>8.6</v>
      </c>
      <c r="N15210" s="9"/>
      <c r="O15210" s="21"/>
      <c r="Q15210" s="29"/>
      <c r="U15210" s="17"/>
      <c r="V15210" s="2">
        <v>725</v>
      </c>
      <c r="Y15210" t="str">
        <f t="shared" si="950"/>
        <v/>
      </c>
      <c r="AA15210">
        <f t="shared" si="951"/>
        <v>1</v>
      </c>
      <c r="AC15210" s="7"/>
      <c r="AD15210" t="s">
        <v>2881</v>
      </c>
      <c r="AE15210">
        <f t="shared" si="952"/>
        <v>0</v>
      </c>
      <c r="AG15210" s="2"/>
      <c r="AH15210" t="s">
        <v>2877</v>
      </c>
      <c r="AI15210" s="7" t="s">
        <v>4922</v>
      </c>
    </row>
    <row r="15211" spans="1:35" ht="11" customHeight="1" outlineLevel="1" x14ac:dyDescent="0.25">
      <c r="A15211" t="s">
        <v>2875</v>
      </c>
      <c r="C15211" s="2" t="s">
        <v>11983</v>
      </c>
      <c r="D15211" s="2" t="s">
        <v>12294</v>
      </c>
      <c r="E15211" s="7">
        <v>2003</v>
      </c>
      <c r="F15211" s="5" t="s">
        <v>1591</v>
      </c>
      <c r="H15211" s="5" t="s">
        <v>5398</v>
      </c>
      <c r="I15211" s="6" t="s">
        <v>2881</v>
      </c>
      <c r="J15211" s="6" t="s">
        <v>12281</v>
      </c>
      <c r="K15211" s="17">
        <v>5</v>
      </c>
      <c r="L15211" s="17" t="s">
        <v>7732</v>
      </c>
      <c r="M15211" s="9"/>
      <c r="N15211" s="9"/>
      <c r="O15211" s="21"/>
      <c r="Q15211" s="29"/>
      <c r="U15211" s="17"/>
      <c r="V15211" s="2">
        <v>730</v>
      </c>
      <c r="Y15211" t="str">
        <f t="shared" si="950"/>
        <v/>
      </c>
      <c r="AA15211" t="str">
        <f t="shared" si="951"/>
        <v/>
      </c>
      <c r="AC15211" s="7"/>
      <c r="AD15211" t="s">
        <v>2881</v>
      </c>
      <c r="AE15211">
        <f t="shared" si="952"/>
        <v>0</v>
      </c>
      <c r="AG15211" s="2"/>
      <c r="AH15211" t="s">
        <v>2877</v>
      </c>
      <c r="AI15211" s="7" t="s">
        <v>4922</v>
      </c>
    </row>
    <row r="15212" spans="1:35" ht="11" customHeight="1" outlineLevel="1" x14ac:dyDescent="0.25">
      <c r="A15212" t="s">
        <v>2875</v>
      </c>
      <c r="C15212" s="2" t="s">
        <v>11983</v>
      </c>
      <c r="D15212" s="2" t="s">
        <v>12295</v>
      </c>
      <c r="E15212" s="7">
        <v>2003</v>
      </c>
      <c r="F15212" s="5" t="s">
        <v>12288</v>
      </c>
      <c r="H15212" s="5" t="s">
        <v>5398</v>
      </c>
      <c r="I15212" s="6" t="s">
        <v>12296</v>
      </c>
      <c r="J15212" s="6" t="s">
        <v>12297</v>
      </c>
      <c r="K15212" s="17">
        <v>3</v>
      </c>
      <c r="L15212" s="17" t="s">
        <v>7732</v>
      </c>
      <c r="M15212" s="9"/>
      <c r="N15212" s="9"/>
      <c r="O15212" s="21"/>
      <c r="Q15212" s="29"/>
      <c r="U15212" s="17"/>
      <c r="V15212" s="2"/>
      <c r="Y15212" t="str">
        <f t="shared" si="950"/>
        <v/>
      </c>
      <c r="AA15212">
        <f t="shared" si="951"/>
        <v>1</v>
      </c>
      <c r="AC15212" s="7"/>
      <c r="AD15212" t="s">
        <v>12296</v>
      </c>
      <c r="AE15212">
        <f t="shared" si="952"/>
        <v>0</v>
      </c>
      <c r="AG15212" s="2"/>
      <c r="AI15212" s="7"/>
    </row>
    <row r="15213" spans="1:35" ht="11" customHeight="1" outlineLevel="1" x14ac:dyDescent="0.25">
      <c r="A15213" t="s">
        <v>2875</v>
      </c>
      <c r="C15213" s="2" t="s">
        <v>11983</v>
      </c>
      <c r="D15213" s="2">
        <v>812</v>
      </c>
      <c r="E15213" s="7">
        <v>2003</v>
      </c>
      <c r="F15213" s="5" t="s">
        <v>2308</v>
      </c>
      <c r="H15213" s="5" t="s">
        <v>5398</v>
      </c>
      <c r="I15213" s="6" t="s">
        <v>12302</v>
      </c>
      <c r="J15213" s="6" t="s">
        <v>12300</v>
      </c>
      <c r="K15213" s="17">
        <v>5</v>
      </c>
      <c r="L15213" s="17" t="s">
        <v>7732</v>
      </c>
      <c r="M15213" s="9"/>
      <c r="N15213" s="9"/>
      <c r="O15213" s="21"/>
      <c r="Q15213" s="29"/>
      <c r="U15213" s="17"/>
      <c r="V15213" s="2"/>
      <c r="Y15213" t="str">
        <f t="shared" si="950"/>
        <v/>
      </c>
      <c r="AA15213" t="str">
        <f t="shared" si="951"/>
        <v/>
      </c>
      <c r="AC15213" s="7"/>
      <c r="AD15213" t="s">
        <v>12302</v>
      </c>
      <c r="AE15213">
        <f t="shared" si="952"/>
        <v>0</v>
      </c>
      <c r="AG15213" s="2"/>
      <c r="AI15213" s="7"/>
    </row>
    <row r="15214" spans="1:35" ht="11" customHeight="1" outlineLevel="1" x14ac:dyDescent="0.25">
      <c r="A15214" t="s">
        <v>2875</v>
      </c>
      <c r="C15214" s="2" t="s">
        <v>11983</v>
      </c>
      <c r="D15214" s="2" t="s">
        <v>12298</v>
      </c>
      <c r="E15214" s="7">
        <v>2003</v>
      </c>
      <c r="F15214" s="5" t="s">
        <v>2308</v>
      </c>
      <c r="H15214" s="5" t="s">
        <v>5398</v>
      </c>
      <c r="I15214" s="6" t="s">
        <v>12302</v>
      </c>
      <c r="J15214" s="6" t="s">
        <v>12300</v>
      </c>
      <c r="K15214" s="17">
        <v>5</v>
      </c>
      <c r="L15214" s="17" t="s">
        <v>7732</v>
      </c>
      <c r="M15214" s="9"/>
      <c r="N15214" s="9"/>
      <c r="O15214" s="21"/>
      <c r="Q15214" s="29"/>
      <c r="U15214" s="17"/>
      <c r="V15214" s="2"/>
      <c r="Y15214" t="str">
        <f t="shared" si="950"/>
        <v/>
      </c>
      <c r="AA15214" t="str">
        <f t="shared" si="951"/>
        <v/>
      </c>
      <c r="AC15214" s="7"/>
      <c r="AD15214" t="s">
        <v>12302</v>
      </c>
      <c r="AE15214">
        <f t="shared" si="952"/>
        <v>0</v>
      </c>
      <c r="AG15214" s="2"/>
      <c r="AI15214" s="7"/>
    </row>
    <row r="15215" spans="1:35" ht="11" customHeight="1" outlineLevel="1" x14ac:dyDescent="0.25">
      <c r="A15215" t="s">
        <v>2875</v>
      </c>
      <c r="C15215" s="2" t="s">
        <v>11983</v>
      </c>
      <c r="D15215" s="2">
        <v>815</v>
      </c>
      <c r="E15215" s="7">
        <v>2003</v>
      </c>
      <c r="F15215" s="5" t="s">
        <v>5802</v>
      </c>
      <c r="H15215" s="5" t="s">
        <v>5398</v>
      </c>
      <c r="I15215" s="6" t="s">
        <v>12302</v>
      </c>
      <c r="J15215" s="6" t="s">
        <v>12300</v>
      </c>
      <c r="K15215" s="17">
        <v>5</v>
      </c>
      <c r="L15215" s="17" t="s">
        <v>7732</v>
      </c>
      <c r="M15215" s="9"/>
      <c r="N15215" s="9"/>
      <c r="O15215" s="21"/>
      <c r="Q15215" s="29"/>
      <c r="U15215" s="17"/>
      <c r="V15215" s="2"/>
      <c r="Y15215" t="str">
        <f t="shared" si="950"/>
        <v/>
      </c>
      <c r="AA15215" t="str">
        <f t="shared" si="951"/>
        <v/>
      </c>
      <c r="AC15215" s="7"/>
      <c r="AD15215" t="s">
        <v>12302</v>
      </c>
      <c r="AE15215">
        <f t="shared" si="952"/>
        <v>0</v>
      </c>
      <c r="AG15215" s="2"/>
      <c r="AI15215" s="7"/>
    </row>
    <row r="15216" spans="1:35" ht="11" customHeight="1" outlineLevel="1" x14ac:dyDescent="0.25">
      <c r="A15216" t="s">
        <v>2875</v>
      </c>
      <c r="C15216" s="2" t="s">
        <v>11983</v>
      </c>
      <c r="D15216" s="2" t="s">
        <v>12301</v>
      </c>
      <c r="E15216" s="7">
        <v>2003</v>
      </c>
      <c r="F15216" s="5" t="s">
        <v>5802</v>
      </c>
      <c r="H15216" s="5" t="s">
        <v>5398</v>
      </c>
      <c r="I15216" s="6" t="s">
        <v>12302</v>
      </c>
      <c r="J15216" s="6" t="s">
        <v>12300</v>
      </c>
      <c r="K15216" s="17">
        <v>5</v>
      </c>
      <c r="L15216" s="17" t="s">
        <v>7732</v>
      </c>
      <c r="M15216" s="9"/>
      <c r="N15216" s="9"/>
      <c r="O15216" s="21"/>
      <c r="Q15216" s="29"/>
      <c r="U15216" s="17"/>
      <c r="V15216" s="2"/>
      <c r="Y15216" t="str">
        <f t="shared" si="950"/>
        <v/>
      </c>
      <c r="AA15216" t="str">
        <f t="shared" si="951"/>
        <v/>
      </c>
      <c r="AC15216" s="7"/>
      <c r="AD15216" t="s">
        <v>12302</v>
      </c>
      <c r="AE15216">
        <f t="shared" si="952"/>
        <v>0</v>
      </c>
      <c r="AG15216" s="2"/>
      <c r="AI15216" s="7"/>
    </row>
    <row r="15217" spans="1:35" ht="11" customHeight="1" outlineLevel="1" x14ac:dyDescent="0.25">
      <c r="A15217" t="s">
        <v>2875</v>
      </c>
      <c r="C15217" s="2" t="s">
        <v>11983</v>
      </c>
      <c r="D15217" s="2">
        <v>816</v>
      </c>
      <c r="E15217" s="7">
        <v>2003</v>
      </c>
      <c r="F15217" s="5" t="s">
        <v>4769</v>
      </c>
      <c r="H15217" s="5" t="s">
        <v>5398</v>
      </c>
      <c r="I15217" s="6" t="s">
        <v>12302</v>
      </c>
      <c r="J15217" s="6" t="s">
        <v>12300</v>
      </c>
      <c r="K15217" s="17">
        <v>5</v>
      </c>
      <c r="L15217" s="17" t="s">
        <v>7732</v>
      </c>
      <c r="M15217" s="9"/>
      <c r="N15217" s="9"/>
      <c r="O15217" s="21"/>
      <c r="Q15217" s="29"/>
      <c r="U15217" s="17"/>
      <c r="V15217" s="2"/>
      <c r="Y15217" t="str">
        <f t="shared" si="950"/>
        <v/>
      </c>
      <c r="AA15217" t="str">
        <f t="shared" si="951"/>
        <v/>
      </c>
      <c r="AC15217" s="7"/>
      <c r="AD15217" t="s">
        <v>12302</v>
      </c>
      <c r="AE15217">
        <f t="shared" si="952"/>
        <v>0</v>
      </c>
      <c r="AG15217" s="2"/>
      <c r="AI15217" s="7"/>
    </row>
    <row r="15218" spans="1:35" ht="11" customHeight="1" outlineLevel="1" x14ac:dyDescent="0.25">
      <c r="A15218" t="s">
        <v>2875</v>
      </c>
      <c r="C15218" s="2" t="s">
        <v>11983</v>
      </c>
      <c r="D15218" s="2">
        <v>817</v>
      </c>
      <c r="E15218" s="7">
        <v>2003</v>
      </c>
      <c r="F15218" s="5" t="s">
        <v>4769</v>
      </c>
      <c r="H15218" s="5" t="s">
        <v>5398</v>
      </c>
      <c r="I15218" s="6" t="s">
        <v>12302</v>
      </c>
      <c r="J15218" s="6" t="s">
        <v>12300</v>
      </c>
      <c r="K15218" s="17">
        <v>5</v>
      </c>
      <c r="L15218" s="17" t="s">
        <v>7732</v>
      </c>
      <c r="M15218" s="9"/>
      <c r="N15218" s="9"/>
      <c r="O15218" s="21"/>
      <c r="Q15218" s="29"/>
      <c r="U15218" s="17"/>
      <c r="V15218" s="2"/>
      <c r="Y15218" t="str">
        <f t="shared" si="950"/>
        <v/>
      </c>
      <c r="AA15218" t="str">
        <f t="shared" si="951"/>
        <v/>
      </c>
      <c r="AC15218" s="7"/>
      <c r="AD15218" t="s">
        <v>12302</v>
      </c>
      <c r="AE15218">
        <f t="shared" si="952"/>
        <v>0</v>
      </c>
      <c r="AG15218" s="2"/>
      <c r="AI15218" s="7"/>
    </row>
    <row r="15219" spans="1:35" ht="11" customHeight="1" outlineLevel="1" x14ac:dyDescent="0.25">
      <c r="A15219" t="s">
        <v>2875</v>
      </c>
      <c r="C15219" s="2" t="s">
        <v>11983</v>
      </c>
      <c r="D15219" s="2" t="s">
        <v>12299</v>
      </c>
      <c r="E15219" s="7">
        <v>2003</v>
      </c>
      <c r="F15219" s="5" t="s">
        <v>4769</v>
      </c>
      <c r="H15219" s="5" t="s">
        <v>5398</v>
      </c>
      <c r="I15219" s="6" t="s">
        <v>12302</v>
      </c>
      <c r="J15219" s="6" t="s">
        <v>12300</v>
      </c>
      <c r="K15219" s="17">
        <v>5</v>
      </c>
      <c r="L15219" s="17" t="s">
        <v>7732</v>
      </c>
      <c r="M15219" s="9"/>
      <c r="N15219" s="9"/>
      <c r="O15219" s="21"/>
      <c r="Q15219" s="29"/>
      <c r="U15219" s="17"/>
      <c r="V15219" s="2"/>
      <c r="Y15219" t="str">
        <f t="shared" si="950"/>
        <v/>
      </c>
      <c r="AA15219" t="str">
        <f t="shared" si="951"/>
        <v/>
      </c>
      <c r="AC15219" s="7"/>
      <c r="AD15219" t="s">
        <v>12302</v>
      </c>
      <c r="AE15219">
        <f t="shared" si="952"/>
        <v>0</v>
      </c>
      <c r="AG15219" s="2"/>
      <c r="AI15219" s="7"/>
    </row>
    <row r="15220" spans="1:35" ht="11" customHeight="1" outlineLevel="1" x14ac:dyDescent="0.25">
      <c r="A15220" t="s">
        <v>2875</v>
      </c>
      <c r="C15220" s="2" t="s">
        <v>11983</v>
      </c>
      <c r="D15220" s="2" t="s">
        <v>12305</v>
      </c>
      <c r="E15220" s="7">
        <v>2004</v>
      </c>
      <c r="F15220" s="5" t="s">
        <v>1651</v>
      </c>
      <c r="H15220" s="5" t="s">
        <v>5398</v>
      </c>
      <c r="I15220" s="6" t="s">
        <v>1652</v>
      </c>
      <c r="J15220" s="6" t="s">
        <v>12304</v>
      </c>
      <c r="K15220" s="17">
        <v>1</v>
      </c>
      <c r="L15220" s="17" t="s">
        <v>7732</v>
      </c>
      <c r="M15220" s="9"/>
      <c r="N15220" s="9"/>
      <c r="O15220" s="21"/>
      <c r="Q15220" s="29"/>
      <c r="U15220" s="17"/>
      <c r="V15220" s="2" t="s">
        <v>1650</v>
      </c>
      <c r="Y15220" t="str">
        <f t="shared" si="950"/>
        <v/>
      </c>
      <c r="AA15220" t="str">
        <f t="shared" si="951"/>
        <v/>
      </c>
      <c r="AC15220" s="7"/>
      <c r="AD15220" t="s">
        <v>1652</v>
      </c>
      <c r="AE15220">
        <f t="shared" si="952"/>
        <v>0</v>
      </c>
      <c r="AG15220" s="2"/>
      <c r="AH15220" t="s">
        <v>2877</v>
      </c>
      <c r="AI15220" s="7" t="s">
        <v>4620</v>
      </c>
    </row>
    <row r="15221" spans="1:35" ht="11" customHeight="1" outlineLevel="1" x14ac:dyDescent="0.25">
      <c r="A15221" t="s">
        <v>2875</v>
      </c>
      <c r="C15221" s="2" t="s">
        <v>11983</v>
      </c>
      <c r="D15221" s="2">
        <v>832</v>
      </c>
      <c r="E15221" s="7">
        <v>2004</v>
      </c>
      <c r="F15221" s="5" t="s">
        <v>5802</v>
      </c>
      <c r="H15221" s="5" t="s">
        <v>5398</v>
      </c>
      <c r="I15221" s="6" t="s">
        <v>5441</v>
      </c>
      <c r="J15221" s="6" t="s">
        <v>12303</v>
      </c>
      <c r="K15221" s="17">
        <v>5</v>
      </c>
      <c r="L15221" s="17" t="s">
        <v>7732</v>
      </c>
      <c r="M15221" s="9"/>
      <c r="N15221" s="9"/>
      <c r="O15221" s="21"/>
      <c r="Q15221" s="29"/>
      <c r="U15221" s="17"/>
      <c r="V15221" s="2">
        <v>754</v>
      </c>
      <c r="Y15221" t="str">
        <f t="shared" ref="Y15221:Y15284" si="953">IF(COUNTIF(F15221,"*fdc*"),1,"")</f>
        <v/>
      </c>
      <c r="AA15221" t="str">
        <f t="shared" ref="AA15221:AA15284" si="954">IF(COUNTIF(F15221,"*s/s*"),1,"")</f>
        <v/>
      </c>
      <c r="AC15221" s="7"/>
      <c r="AD15221" t="s">
        <v>5441</v>
      </c>
      <c r="AE15221">
        <f t="shared" si="952"/>
        <v>0</v>
      </c>
      <c r="AG15221" s="2"/>
      <c r="AH15221" t="s">
        <v>2877</v>
      </c>
      <c r="AI15221" s="7" t="s">
        <v>4922</v>
      </c>
    </row>
    <row r="15222" spans="1:35" ht="11" customHeight="1" outlineLevel="1" x14ac:dyDescent="0.25">
      <c r="A15222" t="s">
        <v>2875</v>
      </c>
      <c r="C15222" s="2" t="s">
        <v>11983</v>
      </c>
      <c r="D15222" s="2">
        <v>833</v>
      </c>
      <c r="E15222" s="7">
        <v>2004</v>
      </c>
      <c r="F15222" s="5" t="s">
        <v>5802</v>
      </c>
      <c r="H15222" s="5" t="s">
        <v>5398</v>
      </c>
      <c r="I15222" s="6" t="s">
        <v>5442</v>
      </c>
      <c r="J15222" s="6" t="s">
        <v>12303</v>
      </c>
      <c r="K15222" s="17">
        <v>5</v>
      </c>
      <c r="L15222" s="17" t="s">
        <v>7732</v>
      </c>
      <c r="M15222" s="9"/>
      <c r="N15222" s="9"/>
      <c r="O15222" s="21"/>
      <c r="Q15222" s="29"/>
      <c r="U15222" s="17"/>
      <c r="V15222" s="2">
        <v>755</v>
      </c>
      <c r="Y15222" t="str">
        <f t="shared" si="953"/>
        <v/>
      </c>
      <c r="AA15222" t="str">
        <f t="shared" si="954"/>
        <v/>
      </c>
      <c r="AC15222" s="7"/>
      <c r="AD15222" t="s">
        <v>5442</v>
      </c>
      <c r="AE15222">
        <f t="shared" ref="AE15222:AE15285" si="955">COUNTIF(I15222,"*Fuji*")</f>
        <v>0</v>
      </c>
      <c r="AG15222" s="2"/>
      <c r="AH15222" t="s">
        <v>2877</v>
      </c>
      <c r="AI15222" s="7" t="s">
        <v>4922</v>
      </c>
    </row>
    <row r="15223" spans="1:35" ht="11" customHeight="1" outlineLevel="1" x14ac:dyDescent="0.25">
      <c r="A15223" t="s">
        <v>2875</v>
      </c>
      <c r="C15223" s="2" t="s">
        <v>11983</v>
      </c>
      <c r="D15223" s="2">
        <v>834</v>
      </c>
      <c r="E15223" s="7">
        <v>2004</v>
      </c>
      <c r="F15223" s="5" t="s">
        <v>4769</v>
      </c>
      <c r="H15223" s="5" t="s">
        <v>5398</v>
      </c>
      <c r="I15223" s="6" t="s">
        <v>5443</v>
      </c>
      <c r="J15223" s="6" t="s">
        <v>12303</v>
      </c>
      <c r="K15223" s="17">
        <v>5</v>
      </c>
      <c r="L15223" s="17" t="s">
        <v>7732</v>
      </c>
      <c r="M15223" s="9"/>
      <c r="N15223" s="9"/>
      <c r="O15223" s="21"/>
      <c r="Q15223" s="29"/>
      <c r="U15223" s="17"/>
      <c r="V15223" s="2">
        <v>756</v>
      </c>
      <c r="Y15223" t="str">
        <f t="shared" si="953"/>
        <v/>
      </c>
      <c r="AA15223" t="str">
        <f t="shared" si="954"/>
        <v/>
      </c>
      <c r="AC15223" s="7"/>
      <c r="AD15223" t="s">
        <v>5443</v>
      </c>
      <c r="AE15223">
        <f t="shared" si="955"/>
        <v>0</v>
      </c>
      <c r="AG15223" s="2"/>
      <c r="AH15223" t="s">
        <v>2877</v>
      </c>
      <c r="AI15223" s="7" t="s">
        <v>4922</v>
      </c>
    </row>
    <row r="15224" spans="1:35" ht="11" customHeight="1" outlineLevel="1" x14ac:dyDescent="0.25">
      <c r="A15224" t="s">
        <v>2875</v>
      </c>
      <c r="C15224" s="2" t="s">
        <v>11983</v>
      </c>
      <c r="D15224" s="2">
        <v>835</v>
      </c>
      <c r="E15224" s="7">
        <v>2004</v>
      </c>
      <c r="F15224" s="5" t="s">
        <v>4769</v>
      </c>
      <c r="H15224" s="5" t="s">
        <v>5398</v>
      </c>
      <c r="I15224" s="6" t="s">
        <v>6614</v>
      </c>
      <c r="J15224" s="6" t="s">
        <v>12303</v>
      </c>
      <c r="K15224" s="17">
        <v>1</v>
      </c>
      <c r="L15224" s="17" t="s">
        <v>7732</v>
      </c>
      <c r="M15224" s="9"/>
      <c r="N15224" s="9"/>
      <c r="O15224" s="21"/>
      <c r="Q15224" s="29"/>
      <c r="U15224" s="17"/>
      <c r="V15224" s="2">
        <v>757</v>
      </c>
      <c r="Y15224" t="str">
        <f t="shared" si="953"/>
        <v/>
      </c>
      <c r="AA15224" t="str">
        <f t="shared" si="954"/>
        <v/>
      </c>
      <c r="AC15224" s="7"/>
      <c r="AD15224" t="s">
        <v>6614</v>
      </c>
      <c r="AE15224">
        <f t="shared" si="955"/>
        <v>0</v>
      </c>
      <c r="AG15224" s="2"/>
      <c r="AH15224" t="s">
        <v>2877</v>
      </c>
      <c r="AI15224" s="7" t="s">
        <v>4922</v>
      </c>
    </row>
    <row r="15225" spans="1:35" ht="11" customHeight="1" outlineLevel="1" x14ac:dyDescent="0.25">
      <c r="A15225" t="s">
        <v>2875</v>
      </c>
      <c r="C15225" s="2" t="s">
        <v>11983</v>
      </c>
      <c r="D15225" s="2">
        <v>848</v>
      </c>
      <c r="E15225" s="7">
        <v>2005</v>
      </c>
      <c r="F15225" s="5" t="s">
        <v>2530</v>
      </c>
      <c r="H15225" s="5" t="s">
        <v>5398</v>
      </c>
      <c r="I15225" s="6" t="s">
        <v>6615</v>
      </c>
      <c r="J15225" s="6" t="s">
        <v>12306</v>
      </c>
      <c r="K15225" s="17">
        <v>5</v>
      </c>
      <c r="L15225" s="17" t="s">
        <v>7732</v>
      </c>
      <c r="M15225" s="9"/>
      <c r="N15225" s="9"/>
      <c r="O15225" s="21"/>
      <c r="Q15225" s="29"/>
      <c r="U15225" s="17"/>
      <c r="V15225" s="2">
        <v>765</v>
      </c>
      <c r="Y15225" t="str">
        <f t="shared" si="953"/>
        <v/>
      </c>
      <c r="AA15225" t="str">
        <f t="shared" si="954"/>
        <v/>
      </c>
      <c r="AC15225" s="7"/>
      <c r="AD15225" t="s">
        <v>6615</v>
      </c>
      <c r="AE15225">
        <f t="shared" si="955"/>
        <v>0</v>
      </c>
      <c r="AG15225" s="2"/>
      <c r="AH15225" t="s">
        <v>2877</v>
      </c>
      <c r="AI15225" s="7" t="s">
        <v>4922</v>
      </c>
    </row>
    <row r="15226" spans="1:35" ht="11" customHeight="1" outlineLevel="1" x14ac:dyDescent="0.25">
      <c r="A15226" t="s">
        <v>2875</v>
      </c>
      <c r="C15226" s="2" t="s">
        <v>11983</v>
      </c>
      <c r="D15226" s="2" t="s">
        <v>12307</v>
      </c>
      <c r="E15226" s="7">
        <v>2005</v>
      </c>
      <c r="F15226" s="5" t="s">
        <v>11725</v>
      </c>
      <c r="H15226" s="5" t="s">
        <v>5398</v>
      </c>
      <c r="I15226" s="6" t="s">
        <v>6615</v>
      </c>
      <c r="J15226" s="6" t="s">
        <v>12306</v>
      </c>
      <c r="K15226" s="17">
        <v>5</v>
      </c>
      <c r="L15226" s="17" t="s">
        <v>7732</v>
      </c>
      <c r="M15226" s="9"/>
      <c r="N15226" s="9"/>
      <c r="O15226" s="21"/>
      <c r="Q15226" s="29"/>
      <c r="U15226" s="17"/>
      <c r="V15226" s="2"/>
      <c r="Y15226" t="str">
        <f t="shared" si="953"/>
        <v/>
      </c>
      <c r="AA15226" t="str">
        <f t="shared" si="954"/>
        <v/>
      </c>
      <c r="AC15226" s="7"/>
      <c r="AD15226" t="s">
        <v>6615</v>
      </c>
      <c r="AE15226">
        <f t="shared" si="955"/>
        <v>0</v>
      </c>
      <c r="AG15226" s="2"/>
      <c r="AH15226" t="s">
        <v>12190</v>
      </c>
      <c r="AI15226" s="7" t="s">
        <v>4922</v>
      </c>
    </row>
    <row r="15227" spans="1:35" ht="11" customHeight="1" outlineLevel="1" x14ac:dyDescent="0.25">
      <c r="A15227" t="s">
        <v>2875</v>
      </c>
      <c r="C15227" s="2" t="s">
        <v>11983</v>
      </c>
      <c r="D15227" s="2">
        <v>853</v>
      </c>
      <c r="E15227" s="7">
        <v>2005</v>
      </c>
      <c r="F15227" s="5" t="s">
        <v>2530</v>
      </c>
      <c r="H15227" s="5" t="s">
        <v>5398</v>
      </c>
      <c r="I15227" s="6" t="s">
        <v>1373</v>
      </c>
      <c r="J15227" s="6" t="s">
        <v>12309</v>
      </c>
      <c r="K15227" s="17">
        <v>5</v>
      </c>
      <c r="L15227" s="17" t="s">
        <v>7732</v>
      </c>
      <c r="M15227" s="9"/>
      <c r="N15227" s="9"/>
      <c r="O15227" s="21"/>
      <c r="Q15227" s="29"/>
      <c r="U15227" s="17"/>
      <c r="V15227" s="2" t="s">
        <v>1487</v>
      </c>
      <c r="Y15227" t="str">
        <f t="shared" si="953"/>
        <v/>
      </c>
      <c r="AA15227" t="str">
        <f t="shared" si="954"/>
        <v/>
      </c>
      <c r="AC15227" s="7"/>
      <c r="AD15227" t="s">
        <v>1373</v>
      </c>
      <c r="AE15227">
        <f t="shared" si="955"/>
        <v>0</v>
      </c>
      <c r="AG15227" s="2"/>
      <c r="AH15227" t="s">
        <v>2877</v>
      </c>
      <c r="AI15227" s="7" t="s">
        <v>4922</v>
      </c>
    </row>
    <row r="15228" spans="1:35" ht="11" customHeight="1" outlineLevel="1" x14ac:dyDescent="0.25">
      <c r="A15228" t="s">
        <v>2875</v>
      </c>
      <c r="C15228" s="2" t="s">
        <v>11983</v>
      </c>
      <c r="D15228" s="2" t="s">
        <v>12308</v>
      </c>
      <c r="E15228" s="7">
        <v>2005</v>
      </c>
      <c r="F15228" s="5" t="s">
        <v>11725</v>
      </c>
      <c r="H15228" s="5" t="s">
        <v>5398</v>
      </c>
      <c r="I15228" s="6" t="s">
        <v>1373</v>
      </c>
      <c r="J15228" s="6" t="s">
        <v>12309</v>
      </c>
      <c r="K15228" s="17">
        <v>5</v>
      </c>
      <c r="L15228" s="17" t="s">
        <v>7732</v>
      </c>
      <c r="M15228" s="9"/>
      <c r="N15228" s="9"/>
      <c r="O15228" s="21"/>
      <c r="Q15228" s="29"/>
      <c r="U15228" s="17"/>
      <c r="V15228" s="2"/>
      <c r="Y15228" t="str">
        <f t="shared" si="953"/>
        <v/>
      </c>
      <c r="AA15228" t="str">
        <f t="shared" si="954"/>
        <v/>
      </c>
      <c r="AC15228" s="7"/>
      <c r="AD15228" t="s">
        <v>1373</v>
      </c>
      <c r="AE15228">
        <f t="shared" si="955"/>
        <v>0</v>
      </c>
      <c r="AG15228" s="2"/>
      <c r="AI15228" s="7"/>
    </row>
    <row r="15229" spans="1:35" ht="11" customHeight="1" outlineLevel="1" x14ac:dyDescent="0.25">
      <c r="A15229" t="s">
        <v>2875</v>
      </c>
      <c r="C15229" s="2" t="s">
        <v>11983</v>
      </c>
      <c r="D15229" s="2">
        <v>858</v>
      </c>
      <c r="E15229" s="7">
        <v>2005</v>
      </c>
      <c r="F15229" s="5" t="s">
        <v>2530</v>
      </c>
      <c r="H15229" s="5" t="s">
        <v>5398</v>
      </c>
      <c r="I15229" s="6" t="s">
        <v>1372</v>
      </c>
      <c r="J15229" s="6" t="s">
        <v>12310</v>
      </c>
      <c r="K15229" s="17">
        <v>5</v>
      </c>
      <c r="L15229" s="17" t="s">
        <v>7732</v>
      </c>
      <c r="M15229" s="9"/>
      <c r="N15229" s="9"/>
      <c r="O15229" s="21"/>
      <c r="Q15229" s="29"/>
      <c r="U15229" s="17"/>
      <c r="V15229" s="2" t="s">
        <v>1488</v>
      </c>
      <c r="Y15229" t="str">
        <f t="shared" si="953"/>
        <v/>
      </c>
      <c r="AA15229" t="str">
        <f t="shared" si="954"/>
        <v/>
      </c>
      <c r="AC15229" s="7"/>
      <c r="AD15229" t="s">
        <v>1372</v>
      </c>
      <c r="AE15229">
        <f t="shared" si="955"/>
        <v>0</v>
      </c>
      <c r="AG15229" s="2"/>
      <c r="AH15229" t="s">
        <v>2877</v>
      </c>
      <c r="AI15229" s="7" t="s">
        <v>4922</v>
      </c>
    </row>
    <row r="15230" spans="1:35" ht="11" customHeight="1" outlineLevel="1" x14ac:dyDescent="0.25">
      <c r="A15230" t="s">
        <v>2875</v>
      </c>
      <c r="C15230" s="2" t="s">
        <v>11983</v>
      </c>
      <c r="D15230" s="2" t="s">
        <v>12311</v>
      </c>
      <c r="E15230" s="7">
        <v>2005</v>
      </c>
      <c r="F15230" s="5" t="s">
        <v>11725</v>
      </c>
      <c r="H15230" s="5" t="s">
        <v>5398</v>
      </c>
      <c r="I15230" s="6" t="s">
        <v>1372</v>
      </c>
      <c r="J15230" s="6" t="s">
        <v>12310</v>
      </c>
      <c r="K15230" s="17">
        <v>5</v>
      </c>
      <c r="L15230" s="17" t="s">
        <v>7732</v>
      </c>
      <c r="M15230" s="9"/>
      <c r="N15230" s="9"/>
      <c r="O15230" s="21"/>
      <c r="Q15230" s="29"/>
      <c r="U15230" s="17"/>
      <c r="V15230" s="2"/>
      <c r="Y15230" t="str">
        <f t="shared" si="953"/>
        <v/>
      </c>
      <c r="AA15230" t="str">
        <f t="shared" si="954"/>
        <v/>
      </c>
      <c r="AC15230" s="7"/>
      <c r="AD15230" t="s">
        <v>1372</v>
      </c>
      <c r="AE15230">
        <f t="shared" si="955"/>
        <v>0</v>
      </c>
      <c r="AG15230" s="2"/>
      <c r="AI15230" s="7"/>
    </row>
    <row r="15231" spans="1:35" ht="11" customHeight="1" outlineLevel="1" x14ac:dyDescent="0.25">
      <c r="A15231" t="s">
        <v>2875</v>
      </c>
      <c r="C15231" s="2" t="s">
        <v>11983</v>
      </c>
      <c r="D15231" s="2">
        <v>875</v>
      </c>
      <c r="E15231" s="7">
        <v>2006</v>
      </c>
      <c r="F15231" s="5" t="s">
        <v>2588</v>
      </c>
      <c r="H15231" s="5" t="s">
        <v>5398</v>
      </c>
      <c r="I15231" s="6" t="s">
        <v>12317</v>
      </c>
      <c r="J15231" s="6" t="s">
        <v>12318</v>
      </c>
      <c r="K15231" s="17">
        <v>1</v>
      </c>
      <c r="L15231" s="17" t="s">
        <v>20076</v>
      </c>
      <c r="M15231" s="9"/>
      <c r="N15231" s="9"/>
      <c r="O15231" s="21"/>
      <c r="Q15231" s="29"/>
      <c r="S15231">
        <v>1</v>
      </c>
      <c r="T15231">
        <v>1</v>
      </c>
      <c r="U15231" s="17"/>
      <c r="V15231" s="2"/>
      <c r="Y15231" t="str">
        <f t="shared" si="953"/>
        <v/>
      </c>
      <c r="AA15231" t="str">
        <f t="shared" si="954"/>
        <v/>
      </c>
      <c r="AC15231" s="7"/>
      <c r="AD15231" t="s">
        <v>12317</v>
      </c>
      <c r="AE15231">
        <f t="shared" si="955"/>
        <v>0</v>
      </c>
      <c r="AG15231" s="2"/>
      <c r="AI15231" s="7"/>
    </row>
    <row r="15232" spans="1:35" ht="11" customHeight="1" outlineLevel="1" x14ac:dyDescent="0.25">
      <c r="A15232" t="s">
        <v>2875</v>
      </c>
      <c r="C15232" s="2" t="s">
        <v>11983</v>
      </c>
      <c r="D15232" s="2">
        <v>876</v>
      </c>
      <c r="E15232" s="7">
        <v>2006</v>
      </c>
      <c r="F15232" s="5" t="s">
        <v>2588</v>
      </c>
      <c r="H15232" s="5" t="s">
        <v>5398</v>
      </c>
      <c r="I15232" s="6" t="s">
        <v>12317</v>
      </c>
      <c r="J15232" s="6" t="s">
        <v>12318</v>
      </c>
      <c r="K15232" s="17">
        <v>5</v>
      </c>
      <c r="L15232" s="17" t="s">
        <v>20076</v>
      </c>
      <c r="M15232" s="9"/>
      <c r="N15232" s="9"/>
      <c r="O15232" s="21"/>
      <c r="Q15232" s="29"/>
      <c r="U15232" s="17"/>
      <c r="V15232" s="2"/>
      <c r="Y15232" t="str">
        <f t="shared" si="953"/>
        <v/>
      </c>
      <c r="AA15232" t="str">
        <f t="shared" si="954"/>
        <v/>
      </c>
      <c r="AC15232" s="7"/>
      <c r="AD15232" t="s">
        <v>12317</v>
      </c>
      <c r="AE15232">
        <f t="shared" si="955"/>
        <v>0</v>
      </c>
      <c r="AG15232" s="2"/>
      <c r="AI15232" s="7"/>
    </row>
    <row r="15233" spans="1:35" ht="11" customHeight="1" outlineLevel="1" x14ac:dyDescent="0.25">
      <c r="A15233" t="s">
        <v>2875</v>
      </c>
      <c r="C15233" s="2" t="s">
        <v>11983</v>
      </c>
      <c r="D15233" s="2">
        <v>877</v>
      </c>
      <c r="E15233" s="7">
        <v>2006</v>
      </c>
      <c r="F15233" s="5" t="s">
        <v>2588</v>
      </c>
      <c r="H15233" s="5" t="s">
        <v>5398</v>
      </c>
      <c r="I15233" s="6" t="s">
        <v>12317</v>
      </c>
      <c r="J15233" s="6" t="s">
        <v>12318</v>
      </c>
      <c r="K15233" s="17">
        <v>5</v>
      </c>
      <c r="L15233" s="17" t="s">
        <v>20076</v>
      </c>
      <c r="M15233" s="9"/>
      <c r="N15233" s="9"/>
      <c r="O15233" s="21"/>
      <c r="Q15233" s="29"/>
      <c r="U15233" s="17"/>
      <c r="V15233" s="2"/>
      <c r="Y15233" t="str">
        <f t="shared" si="953"/>
        <v/>
      </c>
      <c r="AA15233" t="str">
        <f t="shared" si="954"/>
        <v/>
      </c>
      <c r="AC15233" s="7"/>
      <c r="AD15233" t="s">
        <v>12317</v>
      </c>
      <c r="AE15233">
        <f t="shared" si="955"/>
        <v>0</v>
      </c>
      <c r="AG15233" s="2"/>
      <c r="AI15233" s="7"/>
    </row>
    <row r="15234" spans="1:35" ht="11" customHeight="1" outlineLevel="1" x14ac:dyDescent="0.25">
      <c r="A15234" t="s">
        <v>2875</v>
      </c>
      <c r="C15234" s="2" t="s">
        <v>11983</v>
      </c>
      <c r="D15234" s="2">
        <v>878</v>
      </c>
      <c r="E15234" s="7">
        <v>2006</v>
      </c>
      <c r="F15234" s="5" t="s">
        <v>2530</v>
      </c>
      <c r="H15234" s="5" t="s">
        <v>5398</v>
      </c>
      <c r="I15234" s="6" t="s">
        <v>12317</v>
      </c>
      <c r="J15234" s="6" t="s">
        <v>12318</v>
      </c>
      <c r="K15234" s="17">
        <v>5</v>
      </c>
      <c r="L15234" s="17" t="s">
        <v>20076</v>
      </c>
      <c r="M15234" s="9"/>
      <c r="N15234" s="9"/>
      <c r="O15234" s="21"/>
      <c r="Q15234" s="29"/>
      <c r="U15234" s="17"/>
      <c r="V15234" s="2"/>
      <c r="Y15234" t="str">
        <f t="shared" si="953"/>
        <v/>
      </c>
      <c r="AA15234" t="str">
        <f t="shared" si="954"/>
        <v/>
      </c>
      <c r="AC15234" s="7"/>
      <c r="AD15234" t="s">
        <v>12317</v>
      </c>
      <c r="AE15234">
        <f t="shared" si="955"/>
        <v>0</v>
      </c>
      <c r="AG15234" s="2"/>
      <c r="AI15234" s="7"/>
    </row>
    <row r="15235" spans="1:35" ht="11" customHeight="1" outlineLevel="1" x14ac:dyDescent="0.25">
      <c r="A15235" t="s">
        <v>2875</v>
      </c>
      <c r="C15235" s="2" t="s">
        <v>11983</v>
      </c>
      <c r="D15235" s="2">
        <v>879</v>
      </c>
      <c r="E15235" s="7">
        <v>2006</v>
      </c>
      <c r="F15235" s="5" t="s">
        <v>2530</v>
      </c>
      <c r="H15235" s="5" t="s">
        <v>5398</v>
      </c>
      <c r="I15235" s="6" t="s">
        <v>12317</v>
      </c>
      <c r="J15235" s="6" t="s">
        <v>12318</v>
      </c>
      <c r="K15235" s="17">
        <v>1</v>
      </c>
      <c r="L15235" s="17" t="s">
        <v>20076</v>
      </c>
      <c r="M15235" s="9"/>
      <c r="N15235" s="9"/>
      <c r="O15235" s="21"/>
      <c r="Q15235" s="29"/>
      <c r="U15235" s="17"/>
      <c r="V15235" s="2"/>
      <c r="Y15235" t="str">
        <f t="shared" si="953"/>
        <v/>
      </c>
      <c r="AA15235" t="str">
        <f t="shared" si="954"/>
        <v/>
      </c>
      <c r="AC15235" s="7"/>
      <c r="AD15235" t="s">
        <v>12317</v>
      </c>
      <c r="AE15235">
        <f t="shared" si="955"/>
        <v>0</v>
      </c>
      <c r="AG15235" s="2"/>
      <c r="AI15235" s="7"/>
    </row>
    <row r="15236" spans="1:35" ht="11" customHeight="1" outlineLevel="1" x14ac:dyDescent="0.25">
      <c r="A15236" t="s">
        <v>2875</v>
      </c>
      <c r="C15236" s="2" t="s">
        <v>11983</v>
      </c>
      <c r="D15236" s="2">
        <v>880</v>
      </c>
      <c r="E15236" s="7">
        <v>2006</v>
      </c>
      <c r="F15236" s="5" t="s">
        <v>2728</v>
      </c>
      <c r="H15236" s="5" t="s">
        <v>5398</v>
      </c>
      <c r="I15236" s="6" t="s">
        <v>12317</v>
      </c>
      <c r="J15236" s="6" t="s">
        <v>12318</v>
      </c>
      <c r="K15236" s="17">
        <v>5</v>
      </c>
      <c r="L15236" s="17" t="s">
        <v>20076</v>
      </c>
      <c r="M15236" s="9"/>
      <c r="N15236" s="9"/>
      <c r="O15236" s="21"/>
      <c r="Q15236" s="29"/>
      <c r="U15236" s="17"/>
      <c r="V15236" s="2"/>
      <c r="Y15236" t="str">
        <f t="shared" si="953"/>
        <v/>
      </c>
      <c r="AA15236" t="str">
        <f t="shared" si="954"/>
        <v/>
      </c>
      <c r="AC15236" s="7"/>
      <c r="AD15236" t="s">
        <v>12317</v>
      </c>
      <c r="AE15236">
        <f t="shared" si="955"/>
        <v>0</v>
      </c>
      <c r="AG15236" s="2"/>
      <c r="AI15236" s="7"/>
    </row>
    <row r="15237" spans="1:35" ht="11" customHeight="1" outlineLevel="1" x14ac:dyDescent="0.25">
      <c r="A15237" t="s">
        <v>2875</v>
      </c>
      <c r="C15237" s="2" t="s">
        <v>11983</v>
      </c>
      <c r="D15237" s="2" t="s">
        <v>12316</v>
      </c>
      <c r="E15237" s="7">
        <v>2006</v>
      </c>
      <c r="F15237" s="5" t="s">
        <v>9485</v>
      </c>
      <c r="H15237" s="5" t="s">
        <v>5398</v>
      </c>
      <c r="I15237" s="6" t="s">
        <v>1489</v>
      </c>
      <c r="J15237" s="6" t="s">
        <v>12318</v>
      </c>
      <c r="K15237" s="17">
        <v>1</v>
      </c>
      <c r="L15237" s="17" t="s">
        <v>7730</v>
      </c>
      <c r="M15237" s="9">
        <v>16</v>
      </c>
      <c r="N15237" s="9"/>
      <c r="O15237" s="21"/>
      <c r="Q15237" s="29"/>
      <c r="U15237" s="17"/>
      <c r="V15237" s="2">
        <v>787</v>
      </c>
      <c r="Y15237" t="str">
        <f t="shared" si="953"/>
        <v/>
      </c>
      <c r="AA15237">
        <f t="shared" si="954"/>
        <v>1</v>
      </c>
      <c r="AC15237" s="7"/>
      <c r="AD15237" t="s">
        <v>1489</v>
      </c>
      <c r="AE15237">
        <f t="shared" si="955"/>
        <v>0</v>
      </c>
      <c r="AG15237" s="2"/>
      <c r="AH15237" t="s">
        <v>2877</v>
      </c>
      <c r="AI15237" s="7" t="s">
        <v>4922</v>
      </c>
    </row>
    <row r="15238" spans="1:35" ht="11" customHeight="1" outlineLevel="1" x14ac:dyDescent="0.25">
      <c r="A15238" t="s">
        <v>2875</v>
      </c>
      <c r="C15238" s="2" t="s">
        <v>11983</v>
      </c>
      <c r="D15238" s="2">
        <v>882</v>
      </c>
      <c r="E15238" s="7">
        <v>2006</v>
      </c>
      <c r="F15238" s="5" t="s">
        <v>2588</v>
      </c>
      <c r="H15238" s="5" t="s">
        <v>5398</v>
      </c>
      <c r="I15238" s="6" t="s">
        <v>12317</v>
      </c>
      <c r="J15238" s="6" t="s">
        <v>12318</v>
      </c>
      <c r="K15238" s="17">
        <v>5</v>
      </c>
      <c r="L15238" s="17" t="s">
        <v>20076</v>
      </c>
      <c r="M15238" s="9"/>
      <c r="N15238" s="9"/>
      <c r="O15238" s="21"/>
      <c r="Q15238" s="29"/>
      <c r="U15238" s="17"/>
      <c r="V15238" s="2"/>
      <c r="Y15238" t="str">
        <f t="shared" si="953"/>
        <v/>
      </c>
      <c r="AA15238" t="str">
        <f t="shared" si="954"/>
        <v/>
      </c>
      <c r="AC15238" s="7"/>
      <c r="AD15238" t="s">
        <v>12317</v>
      </c>
      <c r="AE15238">
        <f t="shared" si="955"/>
        <v>0</v>
      </c>
      <c r="AG15238" s="2"/>
      <c r="AI15238" s="7"/>
    </row>
    <row r="15239" spans="1:35" ht="11" customHeight="1" outlineLevel="1" x14ac:dyDescent="0.25">
      <c r="A15239" t="s">
        <v>2875</v>
      </c>
      <c r="C15239" s="2" t="s">
        <v>11983</v>
      </c>
      <c r="D15239" s="2">
        <v>885</v>
      </c>
      <c r="E15239" s="7">
        <v>2006</v>
      </c>
      <c r="F15239" s="5" t="s">
        <v>2530</v>
      </c>
      <c r="H15239" s="5" t="s">
        <v>5398</v>
      </c>
      <c r="I15239" s="6" t="s">
        <v>12317</v>
      </c>
      <c r="J15239" s="6" t="s">
        <v>12318</v>
      </c>
      <c r="K15239" s="17">
        <v>6</v>
      </c>
      <c r="L15239" s="17" t="s">
        <v>20076</v>
      </c>
      <c r="M15239" s="9"/>
      <c r="N15239" s="9"/>
      <c r="O15239" s="21"/>
      <c r="Q15239" s="29"/>
      <c r="U15239" s="17"/>
      <c r="V15239" s="2"/>
      <c r="Y15239" t="str">
        <f t="shared" si="953"/>
        <v/>
      </c>
      <c r="AA15239" t="str">
        <f t="shared" si="954"/>
        <v/>
      </c>
      <c r="AC15239" s="7"/>
      <c r="AD15239" t="s">
        <v>12317</v>
      </c>
      <c r="AE15239">
        <f t="shared" si="955"/>
        <v>0</v>
      </c>
      <c r="AG15239" s="2"/>
      <c r="AI15239" s="7"/>
    </row>
    <row r="15240" spans="1:35" ht="11" customHeight="1" outlineLevel="1" x14ac:dyDescent="0.25">
      <c r="A15240" t="s">
        <v>2875</v>
      </c>
      <c r="C15240" s="2" t="s">
        <v>11983</v>
      </c>
      <c r="D15240" s="2">
        <v>886</v>
      </c>
      <c r="E15240" s="7">
        <v>2006</v>
      </c>
      <c r="F15240" s="5" t="s">
        <v>2728</v>
      </c>
      <c r="H15240" s="5" t="s">
        <v>5398</v>
      </c>
      <c r="I15240" s="6" t="s">
        <v>12317</v>
      </c>
      <c r="J15240" s="6" t="s">
        <v>12318</v>
      </c>
      <c r="K15240" s="17">
        <v>5</v>
      </c>
      <c r="L15240" s="17" t="s">
        <v>20076</v>
      </c>
      <c r="M15240" s="9"/>
      <c r="N15240" s="9"/>
      <c r="O15240" s="21"/>
      <c r="Q15240" s="29"/>
      <c r="U15240" s="17"/>
      <c r="V15240" s="2"/>
      <c r="Y15240" t="str">
        <f t="shared" si="953"/>
        <v/>
      </c>
      <c r="AA15240" t="str">
        <f t="shared" si="954"/>
        <v/>
      </c>
      <c r="AC15240" s="7"/>
      <c r="AD15240" t="s">
        <v>12317</v>
      </c>
      <c r="AE15240">
        <f t="shared" si="955"/>
        <v>0</v>
      </c>
      <c r="AG15240" s="2"/>
      <c r="AI15240" s="7"/>
    </row>
    <row r="15241" spans="1:35" ht="11" customHeight="1" outlineLevel="1" x14ac:dyDescent="0.25">
      <c r="A15241" t="s">
        <v>2875</v>
      </c>
      <c r="C15241" s="2" t="s">
        <v>11983</v>
      </c>
      <c r="D15241" s="2" t="s">
        <v>12319</v>
      </c>
      <c r="E15241" s="7">
        <v>2006</v>
      </c>
      <c r="F15241" s="5" t="s">
        <v>9485</v>
      </c>
      <c r="H15241" s="5" t="s">
        <v>5398</v>
      </c>
      <c r="I15241" s="6" t="s">
        <v>1463</v>
      </c>
      <c r="J15241" s="6" t="s">
        <v>12318</v>
      </c>
      <c r="K15241" s="17">
        <v>1</v>
      </c>
      <c r="L15241" s="18" t="s">
        <v>7730</v>
      </c>
      <c r="M15241" s="9">
        <v>16.600000000000001</v>
      </c>
      <c r="N15241" s="9"/>
      <c r="O15241" s="21"/>
      <c r="Q15241" s="29"/>
      <c r="U15241" s="17"/>
      <c r="V15241" s="2">
        <v>788</v>
      </c>
      <c r="Y15241" t="str">
        <f t="shared" si="953"/>
        <v/>
      </c>
      <c r="AA15241">
        <f t="shared" si="954"/>
        <v>1</v>
      </c>
      <c r="AC15241" s="7"/>
      <c r="AD15241" t="s">
        <v>1463</v>
      </c>
      <c r="AE15241">
        <f t="shared" si="955"/>
        <v>0</v>
      </c>
      <c r="AG15241" s="2"/>
      <c r="AH15241" t="s">
        <v>2877</v>
      </c>
      <c r="AI15241" s="7" t="s">
        <v>4922</v>
      </c>
    </row>
    <row r="15242" spans="1:35" ht="11" customHeight="1" outlineLevel="1" x14ac:dyDescent="0.25">
      <c r="A15242" t="s">
        <v>2875</v>
      </c>
      <c r="C15242" s="2" t="s">
        <v>11983</v>
      </c>
      <c r="D15242" s="2">
        <v>891</v>
      </c>
      <c r="E15242" s="7">
        <v>2006</v>
      </c>
      <c r="F15242" s="5" t="s">
        <v>2530</v>
      </c>
      <c r="H15242" s="5" t="s">
        <v>5398</v>
      </c>
      <c r="I15242" s="6" t="s">
        <v>2741</v>
      </c>
      <c r="J15242" s="6" t="s">
        <v>12312</v>
      </c>
      <c r="K15242" s="17">
        <v>3</v>
      </c>
      <c r="L15242" s="17" t="s">
        <v>7732</v>
      </c>
      <c r="M15242" s="9"/>
      <c r="N15242" s="9"/>
      <c r="O15242" s="21"/>
      <c r="Q15242" s="29"/>
      <c r="U15242" s="17"/>
      <c r="V15242" s="2" t="s">
        <v>1464</v>
      </c>
      <c r="Y15242" t="str">
        <f t="shared" si="953"/>
        <v/>
      </c>
      <c r="AA15242" t="str">
        <f t="shared" si="954"/>
        <v/>
      </c>
      <c r="AC15242" s="7"/>
      <c r="AD15242" t="s">
        <v>2741</v>
      </c>
      <c r="AE15242">
        <f t="shared" si="955"/>
        <v>0</v>
      </c>
      <c r="AG15242" s="2"/>
      <c r="AH15242" t="s">
        <v>2877</v>
      </c>
      <c r="AI15242" s="7" t="s">
        <v>4922</v>
      </c>
    </row>
    <row r="15243" spans="1:35" ht="11" customHeight="1" outlineLevel="1" x14ac:dyDescent="0.25">
      <c r="A15243" t="s">
        <v>2875</v>
      </c>
      <c r="C15243" s="2" t="s">
        <v>11983</v>
      </c>
      <c r="D15243" s="2" t="s">
        <v>12313</v>
      </c>
      <c r="E15243" s="7">
        <v>2006</v>
      </c>
      <c r="F15243" s="5" t="s">
        <v>11725</v>
      </c>
      <c r="H15243" s="5" t="s">
        <v>5398</v>
      </c>
      <c r="I15243" s="6" t="s">
        <v>2741</v>
      </c>
      <c r="J15243" s="6" t="s">
        <v>12312</v>
      </c>
      <c r="K15243" s="17">
        <v>5</v>
      </c>
      <c r="L15243" s="17" t="s">
        <v>7732</v>
      </c>
      <c r="M15243" s="9"/>
      <c r="N15243" s="9"/>
      <c r="O15243" s="21"/>
      <c r="Q15243" s="29"/>
      <c r="U15243" s="17"/>
      <c r="V15243" s="2"/>
      <c r="Y15243" t="str">
        <f t="shared" si="953"/>
        <v/>
      </c>
      <c r="AA15243" t="str">
        <f t="shared" si="954"/>
        <v/>
      </c>
      <c r="AC15243" s="7"/>
      <c r="AD15243" t="s">
        <v>2741</v>
      </c>
      <c r="AE15243">
        <f t="shared" si="955"/>
        <v>0</v>
      </c>
      <c r="AG15243" s="2"/>
      <c r="AI15243" s="7"/>
    </row>
    <row r="15244" spans="1:35" ht="11" customHeight="1" outlineLevel="1" x14ac:dyDescent="0.25">
      <c r="A15244" t="s">
        <v>2875</v>
      </c>
      <c r="C15244" s="2" t="s">
        <v>11983</v>
      </c>
      <c r="D15244" s="2">
        <v>896</v>
      </c>
      <c r="E15244" s="7">
        <v>2006</v>
      </c>
      <c r="F15244" s="5" t="s">
        <v>2530</v>
      </c>
      <c r="H15244" s="5" t="s">
        <v>5398</v>
      </c>
      <c r="I15244" s="6" t="s">
        <v>1466</v>
      </c>
      <c r="J15244" s="6" t="s">
        <v>12314</v>
      </c>
      <c r="K15244" s="17">
        <v>5</v>
      </c>
      <c r="L15244" s="17" t="s">
        <v>7732</v>
      </c>
      <c r="M15244" s="9"/>
      <c r="N15244" s="9"/>
      <c r="O15244" s="21"/>
      <c r="Q15244" s="29"/>
      <c r="U15244" s="17"/>
      <c r="V15244" s="2" t="s">
        <v>1465</v>
      </c>
      <c r="Y15244" t="str">
        <f t="shared" si="953"/>
        <v/>
      </c>
      <c r="AA15244" t="str">
        <f t="shared" si="954"/>
        <v/>
      </c>
      <c r="AC15244" s="7"/>
      <c r="AD15244" t="s">
        <v>1466</v>
      </c>
      <c r="AE15244">
        <f t="shared" si="955"/>
        <v>0</v>
      </c>
      <c r="AG15244" s="2"/>
      <c r="AH15244" t="s">
        <v>2877</v>
      </c>
      <c r="AI15244" s="7" t="s">
        <v>4922</v>
      </c>
    </row>
    <row r="15245" spans="1:35" ht="11" customHeight="1" outlineLevel="1" x14ac:dyDescent="0.25">
      <c r="A15245" t="s">
        <v>2875</v>
      </c>
      <c r="C15245" s="2" t="s">
        <v>11983</v>
      </c>
      <c r="D15245" s="2" t="s">
        <v>12315</v>
      </c>
      <c r="E15245" s="7">
        <v>2006</v>
      </c>
      <c r="F15245" s="5" t="s">
        <v>11725</v>
      </c>
      <c r="H15245" s="5" t="s">
        <v>5398</v>
      </c>
      <c r="I15245" s="6" t="s">
        <v>1466</v>
      </c>
      <c r="J15245" s="6" t="s">
        <v>12314</v>
      </c>
      <c r="K15245" s="17">
        <v>5</v>
      </c>
      <c r="L15245" s="17" t="s">
        <v>7732</v>
      </c>
      <c r="M15245" s="9"/>
      <c r="N15245" s="9"/>
      <c r="O15245" s="21"/>
      <c r="Q15245" s="29"/>
      <c r="U15245" s="17"/>
      <c r="V15245" s="2"/>
      <c r="Y15245" t="str">
        <f t="shared" si="953"/>
        <v/>
      </c>
      <c r="AA15245" t="str">
        <f t="shared" si="954"/>
        <v/>
      </c>
      <c r="AC15245" s="7"/>
      <c r="AD15245" t="s">
        <v>1466</v>
      </c>
      <c r="AE15245">
        <f t="shared" si="955"/>
        <v>0</v>
      </c>
      <c r="AG15245" s="2"/>
      <c r="AI15245" s="7"/>
    </row>
    <row r="15246" spans="1:35" ht="11" customHeight="1" outlineLevel="1" x14ac:dyDescent="0.25">
      <c r="A15246" t="s">
        <v>2875</v>
      </c>
      <c r="C15246" s="2" t="s">
        <v>11983</v>
      </c>
      <c r="D15246" s="2">
        <v>905</v>
      </c>
      <c r="E15246" s="7">
        <v>2006</v>
      </c>
      <c r="F15246" s="5" t="s">
        <v>2588</v>
      </c>
      <c r="H15246" s="5" t="s">
        <v>5398</v>
      </c>
      <c r="I15246" s="6" t="s">
        <v>12321</v>
      </c>
      <c r="J15246" s="6" t="s">
        <v>12318</v>
      </c>
      <c r="K15246" s="17">
        <v>3</v>
      </c>
      <c r="L15246" s="17" t="s">
        <v>20076</v>
      </c>
      <c r="M15246" s="9"/>
      <c r="N15246" s="9"/>
      <c r="O15246" s="21"/>
      <c r="Q15246" s="29"/>
      <c r="U15246" s="17"/>
      <c r="V15246" s="2"/>
      <c r="Y15246" t="str">
        <f t="shared" si="953"/>
        <v/>
      </c>
      <c r="AA15246" t="str">
        <f t="shared" si="954"/>
        <v/>
      </c>
      <c r="AC15246" s="7"/>
      <c r="AD15246" t="s">
        <v>12321</v>
      </c>
      <c r="AE15246">
        <f t="shared" si="955"/>
        <v>0</v>
      </c>
      <c r="AG15246" s="2"/>
      <c r="AI15246" s="7"/>
    </row>
    <row r="15247" spans="1:35" ht="11" customHeight="1" outlineLevel="1" x14ac:dyDescent="0.25">
      <c r="A15247" t="s">
        <v>2875</v>
      </c>
      <c r="C15247" s="2" t="s">
        <v>11983</v>
      </c>
      <c r="D15247" s="2">
        <v>906</v>
      </c>
      <c r="E15247" s="7">
        <v>2006</v>
      </c>
      <c r="F15247" s="5" t="s">
        <v>2530</v>
      </c>
      <c r="H15247" s="5" t="s">
        <v>5398</v>
      </c>
      <c r="I15247" s="6" t="s">
        <v>12199</v>
      </c>
      <c r="J15247" s="6" t="s">
        <v>12318</v>
      </c>
      <c r="K15247" s="17">
        <v>5</v>
      </c>
      <c r="L15247" s="17" t="s">
        <v>20076</v>
      </c>
      <c r="M15247" s="9"/>
      <c r="N15247" s="9"/>
      <c r="O15247" s="21"/>
      <c r="Q15247" s="29"/>
      <c r="U15247" s="17"/>
      <c r="V15247" s="2"/>
      <c r="Y15247" t="str">
        <f t="shared" si="953"/>
        <v/>
      </c>
      <c r="AA15247" t="str">
        <f t="shared" si="954"/>
        <v/>
      </c>
      <c r="AC15247" s="7"/>
      <c r="AD15247" t="s">
        <v>12199</v>
      </c>
      <c r="AE15247">
        <f t="shared" si="955"/>
        <v>0</v>
      </c>
      <c r="AG15247" s="2"/>
      <c r="AI15247" s="7"/>
    </row>
    <row r="15248" spans="1:35" ht="11" customHeight="1" outlineLevel="1" x14ac:dyDescent="0.25">
      <c r="A15248" t="s">
        <v>2875</v>
      </c>
      <c r="C15248" s="2" t="s">
        <v>11983</v>
      </c>
      <c r="D15248" s="2">
        <v>907</v>
      </c>
      <c r="E15248" s="7">
        <v>2006</v>
      </c>
      <c r="F15248" s="5" t="s">
        <v>2530</v>
      </c>
      <c r="H15248" s="5" t="s">
        <v>5398</v>
      </c>
      <c r="I15248" s="6" t="s">
        <v>12322</v>
      </c>
      <c r="J15248" s="6" t="s">
        <v>12318</v>
      </c>
      <c r="K15248" s="17">
        <v>5</v>
      </c>
      <c r="L15248" s="17" t="s">
        <v>20076</v>
      </c>
      <c r="M15248" s="9"/>
      <c r="N15248" s="9"/>
      <c r="O15248" s="21"/>
      <c r="Q15248" s="29"/>
      <c r="U15248" s="17"/>
      <c r="V15248" s="2"/>
      <c r="Y15248" t="str">
        <f t="shared" si="953"/>
        <v/>
      </c>
      <c r="AA15248" t="str">
        <f t="shared" si="954"/>
        <v/>
      </c>
      <c r="AC15248" s="7"/>
      <c r="AD15248" t="s">
        <v>12322</v>
      </c>
      <c r="AE15248">
        <f t="shared" si="955"/>
        <v>0</v>
      </c>
      <c r="AG15248" s="2"/>
      <c r="AI15248" s="7"/>
    </row>
    <row r="15249" spans="1:35" ht="11" customHeight="1" outlineLevel="1" x14ac:dyDescent="0.25">
      <c r="A15249" t="s">
        <v>2875</v>
      </c>
      <c r="C15249" s="2" t="s">
        <v>11983</v>
      </c>
      <c r="D15249" s="2">
        <v>908</v>
      </c>
      <c r="E15249" s="7">
        <v>2006</v>
      </c>
      <c r="F15249" s="5" t="s">
        <v>2728</v>
      </c>
      <c r="H15249" s="5" t="s">
        <v>5398</v>
      </c>
      <c r="I15249" s="6" t="s">
        <v>1374</v>
      </c>
      <c r="J15249" s="6" t="s">
        <v>12318</v>
      </c>
      <c r="K15249" s="17">
        <v>1</v>
      </c>
      <c r="L15249" s="17" t="s">
        <v>20076</v>
      </c>
      <c r="M15249" s="9"/>
      <c r="N15249" s="9"/>
      <c r="O15249" s="21"/>
      <c r="Q15249" s="29"/>
      <c r="U15249" s="17"/>
      <c r="V15249" s="2"/>
      <c r="Y15249" t="str">
        <f t="shared" si="953"/>
        <v/>
      </c>
      <c r="AA15249" t="str">
        <f t="shared" si="954"/>
        <v/>
      </c>
      <c r="AC15249" s="7"/>
      <c r="AD15249" t="s">
        <v>1374</v>
      </c>
      <c r="AE15249">
        <f t="shared" si="955"/>
        <v>0</v>
      </c>
      <c r="AG15249" s="2"/>
      <c r="AI15249" s="7"/>
    </row>
    <row r="15250" spans="1:35" ht="11" customHeight="1" outlineLevel="1" x14ac:dyDescent="0.25">
      <c r="A15250" t="s">
        <v>2875</v>
      </c>
      <c r="C15250" s="2" t="s">
        <v>11983</v>
      </c>
      <c r="D15250" s="2" t="s">
        <v>12320</v>
      </c>
      <c r="E15250" s="7">
        <v>2006</v>
      </c>
      <c r="F15250" s="5" t="s">
        <v>9485</v>
      </c>
      <c r="H15250" s="5" t="s">
        <v>5398</v>
      </c>
      <c r="I15250" s="6" t="s">
        <v>1467</v>
      </c>
      <c r="J15250" s="6" t="s">
        <v>12318</v>
      </c>
      <c r="K15250" s="17">
        <v>1</v>
      </c>
      <c r="L15250" s="18" t="s">
        <v>7730</v>
      </c>
      <c r="M15250" s="9">
        <v>16.600000000000001</v>
      </c>
      <c r="N15250" s="9"/>
      <c r="O15250" s="21"/>
      <c r="Q15250" s="29"/>
      <c r="U15250" s="17"/>
      <c r="V15250" s="2">
        <v>789</v>
      </c>
      <c r="Y15250" t="str">
        <f t="shared" si="953"/>
        <v/>
      </c>
      <c r="AA15250">
        <f t="shared" si="954"/>
        <v>1</v>
      </c>
      <c r="AC15250" s="7"/>
      <c r="AD15250" t="s">
        <v>1467</v>
      </c>
      <c r="AE15250">
        <f t="shared" si="955"/>
        <v>0</v>
      </c>
      <c r="AG15250" s="2"/>
      <c r="AH15250" t="s">
        <v>2877</v>
      </c>
      <c r="AI15250" s="7" t="s">
        <v>4922</v>
      </c>
    </row>
    <row r="15251" spans="1:35" ht="11" customHeight="1" outlineLevel="1" x14ac:dyDescent="0.25">
      <c r="A15251" t="s">
        <v>2875</v>
      </c>
      <c r="C15251" s="2" t="s">
        <v>11983</v>
      </c>
      <c r="D15251" s="2">
        <v>909</v>
      </c>
      <c r="E15251" s="7">
        <v>2006</v>
      </c>
      <c r="F15251" s="5" t="s">
        <v>2588</v>
      </c>
      <c r="H15251" s="5" t="s">
        <v>5398</v>
      </c>
      <c r="I15251" s="6" t="s">
        <v>1374</v>
      </c>
      <c r="J15251" s="6" t="s">
        <v>12318</v>
      </c>
      <c r="K15251" s="17">
        <v>3</v>
      </c>
      <c r="L15251" s="17" t="s">
        <v>7732</v>
      </c>
      <c r="M15251" s="9"/>
      <c r="N15251" s="9"/>
      <c r="O15251" s="21"/>
      <c r="Q15251" s="29"/>
      <c r="U15251" s="17"/>
      <c r="V15251" s="2"/>
      <c r="Y15251" t="str">
        <f t="shared" si="953"/>
        <v/>
      </c>
      <c r="AA15251" t="str">
        <f t="shared" si="954"/>
        <v/>
      </c>
      <c r="AC15251" s="7"/>
      <c r="AD15251" t="s">
        <v>1374</v>
      </c>
      <c r="AE15251">
        <f t="shared" si="955"/>
        <v>0</v>
      </c>
      <c r="AG15251" s="2"/>
      <c r="AI15251" s="7"/>
    </row>
    <row r="15252" spans="1:35" ht="11" customHeight="1" outlineLevel="1" x14ac:dyDescent="0.25">
      <c r="A15252" t="s">
        <v>2875</v>
      </c>
      <c r="C15252" s="2" t="s">
        <v>11983</v>
      </c>
      <c r="D15252" s="2">
        <v>911</v>
      </c>
      <c r="E15252" s="7">
        <v>2006</v>
      </c>
      <c r="F15252" s="5" t="s">
        <v>2588</v>
      </c>
      <c r="H15252" s="5" t="s">
        <v>5398</v>
      </c>
      <c r="I15252" s="6" t="s">
        <v>1374</v>
      </c>
      <c r="J15252" s="6" t="s">
        <v>12318</v>
      </c>
      <c r="K15252" s="17">
        <v>5</v>
      </c>
      <c r="L15252" s="17" t="s">
        <v>7732</v>
      </c>
      <c r="M15252" s="9"/>
      <c r="N15252" s="9"/>
      <c r="O15252" s="21"/>
      <c r="Q15252" s="29"/>
      <c r="U15252" s="17"/>
      <c r="V15252" s="2"/>
      <c r="Y15252" t="str">
        <f t="shared" si="953"/>
        <v/>
      </c>
      <c r="AA15252" t="str">
        <f t="shared" si="954"/>
        <v/>
      </c>
      <c r="AC15252" s="7"/>
      <c r="AD15252" t="s">
        <v>1374</v>
      </c>
      <c r="AE15252">
        <f t="shared" si="955"/>
        <v>0</v>
      </c>
      <c r="AG15252" s="2"/>
      <c r="AI15252" s="7"/>
    </row>
    <row r="15253" spans="1:35" ht="11" customHeight="1" outlineLevel="1" x14ac:dyDescent="0.25">
      <c r="A15253" t="s">
        <v>2875</v>
      </c>
      <c r="C15253" s="2" t="s">
        <v>11983</v>
      </c>
      <c r="D15253" s="2" t="s">
        <v>12323</v>
      </c>
      <c r="E15253" s="7">
        <v>2006</v>
      </c>
      <c r="F15253" s="5" t="s">
        <v>9485</v>
      </c>
      <c r="H15253" s="5" t="s">
        <v>5398</v>
      </c>
      <c r="I15253" s="6" t="s">
        <v>1468</v>
      </c>
      <c r="J15253" s="6" t="s">
        <v>12318</v>
      </c>
      <c r="K15253" s="17">
        <v>3</v>
      </c>
      <c r="L15253" s="17" t="s">
        <v>7732</v>
      </c>
      <c r="M15253" s="9"/>
      <c r="N15253" s="9"/>
      <c r="O15253" s="21"/>
      <c r="Q15253" s="29"/>
      <c r="U15253" s="17"/>
      <c r="V15253" s="2">
        <v>790</v>
      </c>
      <c r="Y15253" t="str">
        <f t="shared" si="953"/>
        <v/>
      </c>
      <c r="AA15253">
        <f t="shared" si="954"/>
        <v>1</v>
      </c>
      <c r="AC15253" s="7"/>
      <c r="AD15253" t="s">
        <v>1468</v>
      </c>
      <c r="AE15253">
        <f t="shared" si="955"/>
        <v>0</v>
      </c>
      <c r="AG15253" s="2"/>
      <c r="AH15253" t="s">
        <v>2877</v>
      </c>
      <c r="AI15253" s="7" t="s">
        <v>4922</v>
      </c>
    </row>
    <row r="15254" spans="1:35" ht="11" customHeight="1" outlineLevel="1" x14ac:dyDescent="0.25">
      <c r="A15254" t="s">
        <v>2875</v>
      </c>
      <c r="C15254" s="2" t="s">
        <v>11983</v>
      </c>
      <c r="D15254" s="2">
        <v>919</v>
      </c>
      <c r="E15254" s="7">
        <v>2006</v>
      </c>
      <c r="F15254" s="5" t="s">
        <v>2530</v>
      </c>
      <c r="H15254" s="5" t="s">
        <v>5398</v>
      </c>
      <c r="I15254" s="6" t="s">
        <v>12326</v>
      </c>
      <c r="J15254" s="6" t="s">
        <v>12324</v>
      </c>
      <c r="K15254" s="17">
        <v>5</v>
      </c>
      <c r="L15254" s="17" t="s">
        <v>7732</v>
      </c>
      <c r="M15254" s="9"/>
      <c r="N15254" s="9"/>
      <c r="O15254" s="21"/>
      <c r="Q15254" s="29"/>
      <c r="U15254" s="17"/>
      <c r="V15254" s="2"/>
      <c r="Y15254" t="str">
        <f t="shared" si="953"/>
        <v/>
      </c>
      <c r="AA15254" t="str">
        <f t="shared" si="954"/>
        <v/>
      </c>
      <c r="AC15254" s="7"/>
      <c r="AD15254" t="s">
        <v>12326</v>
      </c>
      <c r="AE15254">
        <f t="shared" si="955"/>
        <v>0</v>
      </c>
      <c r="AG15254" s="2"/>
      <c r="AI15254" s="7"/>
    </row>
    <row r="15255" spans="1:35" ht="11" customHeight="1" outlineLevel="1" x14ac:dyDescent="0.25">
      <c r="A15255" t="s">
        <v>2875</v>
      </c>
      <c r="C15255" s="2" t="s">
        <v>11983</v>
      </c>
      <c r="D15255" s="2" t="s">
        <v>12325</v>
      </c>
      <c r="E15255" s="7">
        <v>2006</v>
      </c>
      <c r="F15255" s="5" t="s">
        <v>11725</v>
      </c>
      <c r="H15255" s="5" t="s">
        <v>5398</v>
      </c>
      <c r="I15255" s="6" t="s">
        <v>12326</v>
      </c>
      <c r="J15255" s="6" t="s">
        <v>12324</v>
      </c>
      <c r="K15255" s="17">
        <v>5</v>
      </c>
      <c r="L15255" s="17" t="s">
        <v>7732</v>
      </c>
      <c r="M15255" s="9"/>
      <c r="N15255" s="9"/>
      <c r="O15255" s="21"/>
      <c r="Q15255" s="29"/>
      <c r="U15255" s="17"/>
      <c r="V15255" s="2"/>
      <c r="Y15255" t="str">
        <f t="shared" si="953"/>
        <v/>
      </c>
      <c r="AA15255" t="str">
        <f t="shared" si="954"/>
        <v/>
      </c>
      <c r="AC15255" s="7"/>
      <c r="AD15255" t="s">
        <v>12326</v>
      </c>
      <c r="AE15255">
        <f t="shared" si="955"/>
        <v>0</v>
      </c>
      <c r="AG15255" s="2"/>
      <c r="AI15255" s="7"/>
    </row>
    <row r="15256" spans="1:35" ht="11" customHeight="1" outlineLevel="1" x14ac:dyDescent="0.25">
      <c r="A15256" t="s">
        <v>2875</v>
      </c>
      <c r="C15256" s="2" t="s">
        <v>11983</v>
      </c>
      <c r="D15256" s="2">
        <v>920</v>
      </c>
      <c r="E15256" s="7">
        <v>2007</v>
      </c>
      <c r="F15256" s="5" t="s">
        <v>2530</v>
      </c>
      <c r="H15256" s="5" t="s">
        <v>5398</v>
      </c>
      <c r="I15256" s="6" t="s">
        <v>12229</v>
      </c>
      <c r="J15256" s="6" t="s">
        <v>12327</v>
      </c>
      <c r="K15256" s="17">
        <v>6</v>
      </c>
      <c r="L15256" s="17" t="s">
        <v>7732</v>
      </c>
      <c r="M15256" s="9"/>
      <c r="N15256" s="9"/>
      <c r="O15256" s="21"/>
      <c r="Q15256" s="29"/>
      <c r="U15256" s="17"/>
      <c r="V15256" s="2"/>
      <c r="Y15256" t="str">
        <f t="shared" si="953"/>
        <v/>
      </c>
      <c r="AA15256" t="str">
        <f t="shared" si="954"/>
        <v/>
      </c>
      <c r="AC15256" s="7"/>
      <c r="AD15256" t="s">
        <v>12229</v>
      </c>
      <c r="AE15256">
        <f t="shared" si="955"/>
        <v>0</v>
      </c>
      <c r="AG15256" s="2"/>
      <c r="AI15256" s="7"/>
    </row>
    <row r="15257" spans="1:35" ht="11" customHeight="1" outlineLevel="1" x14ac:dyDescent="0.25">
      <c r="A15257" t="s">
        <v>2875</v>
      </c>
      <c r="C15257" s="2" t="s">
        <v>11983</v>
      </c>
      <c r="D15257" s="2">
        <v>921</v>
      </c>
      <c r="E15257" s="7">
        <v>2007</v>
      </c>
      <c r="F15257" s="5" t="s">
        <v>2530</v>
      </c>
      <c r="H15257" s="5" t="s">
        <v>5398</v>
      </c>
      <c r="I15257" s="6" t="s">
        <v>12229</v>
      </c>
      <c r="J15257" s="6" t="s">
        <v>12327</v>
      </c>
      <c r="K15257" s="17">
        <v>6</v>
      </c>
      <c r="L15257" s="17" t="s">
        <v>7732</v>
      </c>
      <c r="M15257" s="9"/>
      <c r="N15257" s="9"/>
      <c r="O15257" s="21"/>
      <c r="Q15257" s="29"/>
      <c r="U15257" s="17"/>
      <c r="V15257" s="2"/>
      <c r="Y15257" t="str">
        <f t="shared" si="953"/>
        <v/>
      </c>
      <c r="AA15257" t="str">
        <f t="shared" si="954"/>
        <v/>
      </c>
      <c r="AC15257" s="7"/>
      <c r="AD15257" t="s">
        <v>12229</v>
      </c>
      <c r="AE15257">
        <f t="shared" si="955"/>
        <v>0</v>
      </c>
      <c r="AG15257" s="2"/>
      <c r="AI15257" s="7"/>
    </row>
    <row r="15258" spans="1:35" ht="11" customHeight="1" outlineLevel="1" x14ac:dyDescent="0.25">
      <c r="A15258" t="s">
        <v>2875</v>
      </c>
      <c r="C15258" s="2" t="s">
        <v>11983</v>
      </c>
      <c r="D15258" s="2">
        <v>922</v>
      </c>
      <c r="E15258" s="7">
        <v>2007</v>
      </c>
      <c r="F15258" s="5" t="s">
        <v>2530</v>
      </c>
      <c r="H15258" s="5" t="s">
        <v>5398</v>
      </c>
      <c r="I15258" s="6" t="s">
        <v>12229</v>
      </c>
      <c r="J15258" s="6" t="s">
        <v>12327</v>
      </c>
      <c r="K15258" s="17">
        <v>6</v>
      </c>
      <c r="L15258" s="17" t="s">
        <v>7732</v>
      </c>
      <c r="M15258" s="9"/>
      <c r="N15258" s="9"/>
      <c r="O15258" s="21"/>
      <c r="Q15258" s="29"/>
      <c r="U15258" s="17"/>
      <c r="V15258" s="2"/>
      <c r="Y15258" t="str">
        <f t="shared" si="953"/>
        <v/>
      </c>
      <c r="AA15258" t="str">
        <f t="shared" si="954"/>
        <v/>
      </c>
      <c r="AC15258" s="7"/>
      <c r="AD15258" t="s">
        <v>12229</v>
      </c>
      <c r="AE15258">
        <f t="shared" si="955"/>
        <v>0</v>
      </c>
      <c r="AG15258" s="2"/>
      <c r="AI15258" s="7"/>
    </row>
    <row r="15259" spans="1:35" ht="11" customHeight="1" outlineLevel="1" x14ac:dyDescent="0.25">
      <c r="A15259" t="s">
        <v>2875</v>
      </c>
      <c r="C15259" s="2" t="s">
        <v>11983</v>
      </c>
      <c r="D15259" s="2">
        <v>923</v>
      </c>
      <c r="E15259" s="7">
        <v>2007</v>
      </c>
      <c r="F15259" s="5" t="s">
        <v>2530</v>
      </c>
      <c r="H15259" s="5" t="s">
        <v>5398</v>
      </c>
      <c r="I15259" s="6" t="s">
        <v>12229</v>
      </c>
      <c r="J15259" s="6" t="s">
        <v>12327</v>
      </c>
      <c r="K15259" s="17">
        <v>6</v>
      </c>
      <c r="L15259" s="17" t="s">
        <v>7732</v>
      </c>
      <c r="M15259" s="9"/>
      <c r="N15259" s="9"/>
      <c r="O15259" s="21"/>
      <c r="Q15259" s="29"/>
      <c r="U15259" s="17"/>
      <c r="V15259" s="2"/>
      <c r="Y15259" t="str">
        <f t="shared" si="953"/>
        <v/>
      </c>
      <c r="AA15259" t="str">
        <f t="shared" si="954"/>
        <v/>
      </c>
      <c r="AC15259" s="7"/>
      <c r="AD15259" t="s">
        <v>12229</v>
      </c>
      <c r="AE15259">
        <f t="shared" si="955"/>
        <v>0</v>
      </c>
      <c r="AG15259" s="2"/>
      <c r="AI15259" s="7"/>
    </row>
    <row r="15260" spans="1:35" ht="11" customHeight="1" outlineLevel="1" x14ac:dyDescent="0.25">
      <c r="A15260" t="s">
        <v>2875</v>
      </c>
      <c r="C15260" s="2" t="s">
        <v>11983</v>
      </c>
      <c r="D15260" s="2">
        <v>924</v>
      </c>
      <c r="E15260" s="7">
        <v>2007</v>
      </c>
      <c r="F15260" s="5" t="s">
        <v>2530</v>
      </c>
      <c r="H15260" s="5" t="s">
        <v>5398</v>
      </c>
      <c r="I15260" s="6" t="s">
        <v>12229</v>
      </c>
      <c r="J15260" s="6" t="s">
        <v>12327</v>
      </c>
      <c r="K15260" s="17">
        <v>6</v>
      </c>
      <c r="L15260" s="17" t="s">
        <v>7732</v>
      </c>
      <c r="M15260" s="9"/>
      <c r="N15260" s="9"/>
      <c r="O15260" s="21"/>
      <c r="Q15260" s="29"/>
      <c r="U15260" s="17"/>
      <c r="V15260" s="2"/>
      <c r="Y15260" t="str">
        <f t="shared" si="953"/>
        <v/>
      </c>
      <c r="AA15260" t="str">
        <f t="shared" si="954"/>
        <v/>
      </c>
      <c r="AC15260" s="7"/>
      <c r="AD15260" t="s">
        <v>12229</v>
      </c>
      <c r="AE15260">
        <f t="shared" si="955"/>
        <v>0</v>
      </c>
      <c r="AG15260" s="2"/>
      <c r="AI15260" s="7"/>
    </row>
    <row r="15261" spans="1:35" ht="11" customHeight="1" outlineLevel="1" x14ac:dyDescent="0.25">
      <c r="A15261" t="s">
        <v>2875</v>
      </c>
      <c r="C15261" s="2" t="s">
        <v>11983</v>
      </c>
      <c r="D15261" s="2">
        <v>925</v>
      </c>
      <c r="E15261" s="7">
        <v>2007</v>
      </c>
      <c r="F15261" s="5" t="s">
        <v>2530</v>
      </c>
      <c r="H15261" s="5" t="s">
        <v>5398</v>
      </c>
      <c r="I15261" s="6" t="s">
        <v>12229</v>
      </c>
      <c r="J15261" s="6" t="s">
        <v>12327</v>
      </c>
      <c r="K15261" s="17">
        <v>6</v>
      </c>
      <c r="L15261" s="17" t="s">
        <v>7732</v>
      </c>
      <c r="M15261" s="9"/>
      <c r="N15261" s="9"/>
      <c r="O15261" s="21"/>
      <c r="Q15261" s="29"/>
      <c r="U15261" s="17"/>
      <c r="V15261" s="2"/>
      <c r="Y15261" t="str">
        <f t="shared" si="953"/>
        <v/>
      </c>
      <c r="AA15261" t="str">
        <f t="shared" si="954"/>
        <v/>
      </c>
      <c r="AC15261" s="7"/>
      <c r="AD15261" t="s">
        <v>12229</v>
      </c>
      <c r="AE15261">
        <f t="shared" si="955"/>
        <v>0</v>
      </c>
      <c r="AG15261" s="2"/>
      <c r="AI15261" s="7"/>
    </row>
    <row r="15262" spans="1:35" ht="11" customHeight="1" outlineLevel="1" x14ac:dyDescent="0.25">
      <c r="A15262" t="s">
        <v>2875</v>
      </c>
      <c r="C15262" s="2" t="s">
        <v>11983</v>
      </c>
      <c r="D15262" s="2" t="s">
        <v>12328</v>
      </c>
      <c r="E15262" s="7">
        <v>2007</v>
      </c>
      <c r="F15262" s="5" t="s">
        <v>12329</v>
      </c>
      <c r="H15262" s="5" t="s">
        <v>5398</v>
      </c>
      <c r="I15262" s="6" t="s">
        <v>12229</v>
      </c>
      <c r="J15262" s="6" t="s">
        <v>12327</v>
      </c>
      <c r="K15262" s="17">
        <v>6</v>
      </c>
      <c r="L15262" s="17" t="s">
        <v>7732</v>
      </c>
      <c r="M15262" s="9"/>
      <c r="N15262" s="9"/>
      <c r="O15262" s="21"/>
      <c r="Q15262" s="29"/>
      <c r="U15262" s="17"/>
      <c r="V15262" s="2"/>
      <c r="Y15262" t="str">
        <f t="shared" si="953"/>
        <v/>
      </c>
      <c r="AA15262">
        <f t="shared" si="954"/>
        <v>1</v>
      </c>
      <c r="AC15262" s="7"/>
      <c r="AD15262" t="s">
        <v>12229</v>
      </c>
      <c r="AE15262">
        <f t="shared" si="955"/>
        <v>0</v>
      </c>
      <c r="AG15262" s="2"/>
      <c r="AI15262" s="7"/>
    </row>
    <row r="15263" spans="1:35" ht="11" customHeight="1" outlineLevel="1" x14ac:dyDescent="0.25">
      <c r="A15263" t="s">
        <v>2875</v>
      </c>
      <c r="C15263" s="2" t="s">
        <v>11983</v>
      </c>
      <c r="D15263" s="2" t="s">
        <v>12330</v>
      </c>
      <c r="E15263" s="7">
        <v>2007</v>
      </c>
      <c r="F15263" s="5" t="s">
        <v>12329</v>
      </c>
      <c r="H15263" s="5" t="s">
        <v>5398</v>
      </c>
      <c r="I15263" s="6" t="s">
        <v>12331</v>
      </c>
      <c r="J15263" s="6" t="s">
        <v>12332</v>
      </c>
      <c r="K15263" s="17">
        <v>3</v>
      </c>
      <c r="L15263" s="17" t="s">
        <v>7732</v>
      </c>
      <c r="M15263" s="9"/>
      <c r="N15263" s="9"/>
      <c r="O15263" s="21"/>
      <c r="Q15263" s="29"/>
      <c r="U15263" s="17"/>
      <c r="V15263" s="2"/>
      <c r="Y15263" t="str">
        <f t="shared" si="953"/>
        <v/>
      </c>
      <c r="AA15263">
        <f t="shared" si="954"/>
        <v>1</v>
      </c>
      <c r="AC15263" s="7"/>
      <c r="AD15263" t="s">
        <v>12331</v>
      </c>
      <c r="AE15263">
        <f t="shared" si="955"/>
        <v>0</v>
      </c>
      <c r="AG15263" s="2"/>
      <c r="AI15263" s="7"/>
    </row>
    <row r="15264" spans="1:35" ht="11" customHeight="1" outlineLevel="1" x14ac:dyDescent="0.25">
      <c r="A15264" t="s">
        <v>2875</v>
      </c>
      <c r="C15264" s="2" t="s">
        <v>11983</v>
      </c>
      <c r="D15264" s="2">
        <v>980</v>
      </c>
      <c r="E15264" s="7">
        <v>2008</v>
      </c>
      <c r="F15264" s="5" t="s">
        <v>2308</v>
      </c>
      <c r="H15264" s="5" t="s">
        <v>5398</v>
      </c>
      <c r="I15264" s="6" t="s">
        <v>12335</v>
      </c>
      <c r="J15264" s="6" t="s">
        <v>12333</v>
      </c>
      <c r="K15264" s="17">
        <v>3</v>
      </c>
      <c r="L15264" s="17" t="s">
        <v>7732</v>
      </c>
      <c r="M15264" s="9"/>
      <c r="N15264" s="9"/>
      <c r="O15264" s="21"/>
      <c r="Q15264" s="29"/>
      <c r="U15264" s="17"/>
      <c r="V15264" s="2"/>
      <c r="Y15264" t="str">
        <f t="shared" si="953"/>
        <v/>
      </c>
      <c r="AA15264" t="str">
        <f t="shared" si="954"/>
        <v/>
      </c>
      <c r="AC15264" s="7"/>
      <c r="AD15264" t="s">
        <v>12335</v>
      </c>
      <c r="AE15264">
        <f t="shared" si="955"/>
        <v>0</v>
      </c>
      <c r="AG15264" s="2"/>
      <c r="AI15264" s="7"/>
    </row>
    <row r="15265" spans="1:35" ht="11" customHeight="1" outlineLevel="1" x14ac:dyDescent="0.25">
      <c r="A15265" t="s">
        <v>2875</v>
      </c>
      <c r="C15265" s="2" t="s">
        <v>11983</v>
      </c>
      <c r="D15265" s="2">
        <v>981</v>
      </c>
      <c r="E15265" s="7">
        <v>2008</v>
      </c>
      <c r="F15265" s="5" t="s">
        <v>2530</v>
      </c>
      <c r="H15265" s="5" t="s">
        <v>5398</v>
      </c>
      <c r="I15265" s="6" t="s">
        <v>12229</v>
      </c>
      <c r="J15265" s="6" t="s">
        <v>12336</v>
      </c>
      <c r="K15265" s="17">
        <v>6</v>
      </c>
      <c r="L15265" s="17" t="s">
        <v>7732</v>
      </c>
      <c r="M15265" s="9"/>
      <c r="N15265" s="9"/>
      <c r="O15265" s="21"/>
      <c r="Q15265" s="29"/>
      <c r="U15265" s="17"/>
      <c r="V15265" s="2"/>
      <c r="Y15265" t="str">
        <f t="shared" si="953"/>
        <v/>
      </c>
      <c r="AA15265" t="str">
        <f t="shared" si="954"/>
        <v/>
      </c>
      <c r="AC15265" s="7"/>
      <c r="AD15265" t="s">
        <v>12229</v>
      </c>
      <c r="AE15265">
        <f t="shared" si="955"/>
        <v>0</v>
      </c>
      <c r="AG15265" s="2"/>
      <c r="AI15265" s="7"/>
    </row>
    <row r="15266" spans="1:35" ht="11" customHeight="1" outlineLevel="1" x14ac:dyDescent="0.25">
      <c r="A15266" t="s">
        <v>2875</v>
      </c>
      <c r="C15266" s="2" t="s">
        <v>11983</v>
      </c>
      <c r="D15266" s="2">
        <v>982</v>
      </c>
      <c r="E15266" s="7">
        <v>2008</v>
      </c>
      <c r="F15266" s="5" t="s">
        <v>4769</v>
      </c>
      <c r="H15266" s="5" t="s">
        <v>5398</v>
      </c>
      <c r="I15266" s="6" t="s">
        <v>12229</v>
      </c>
      <c r="J15266" s="6" t="s">
        <v>12337</v>
      </c>
      <c r="K15266" s="17">
        <v>6</v>
      </c>
      <c r="L15266" s="17" t="s">
        <v>7732</v>
      </c>
      <c r="M15266" s="9"/>
      <c r="N15266" s="9"/>
      <c r="O15266" s="21"/>
      <c r="Q15266" s="29"/>
      <c r="U15266" s="17"/>
      <c r="V15266" s="2"/>
      <c r="Y15266" t="str">
        <f t="shared" si="953"/>
        <v/>
      </c>
      <c r="AA15266" t="str">
        <f t="shared" si="954"/>
        <v/>
      </c>
      <c r="AC15266" s="7"/>
      <c r="AD15266" t="s">
        <v>12229</v>
      </c>
      <c r="AE15266">
        <f t="shared" si="955"/>
        <v>0</v>
      </c>
      <c r="AG15266" s="2"/>
      <c r="AI15266" s="7"/>
    </row>
    <row r="15267" spans="1:35" ht="11" customHeight="1" outlineLevel="1" x14ac:dyDescent="0.25">
      <c r="A15267" t="s">
        <v>2875</v>
      </c>
      <c r="C15267" s="2" t="s">
        <v>11983</v>
      </c>
      <c r="D15267" s="2">
        <v>983</v>
      </c>
      <c r="E15267" s="7">
        <v>2008</v>
      </c>
      <c r="F15267" s="5" t="s">
        <v>12334</v>
      </c>
      <c r="H15267" s="5" t="s">
        <v>5398</v>
      </c>
      <c r="I15267" s="6" t="s">
        <v>12229</v>
      </c>
      <c r="J15267" s="6" t="s">
        <v>12338</v>
      </c>
      <c r="K15267" s="17">
        <v>3</v>
      </c>
      <c r="L15267" s="17" t="s">
        <v>7732</v>
      </c>
      <c r="M15267" s="9"/>
      <c r="N15267" s="9"/>
      <c r="O15267" s="21"/>
      <c r="Q15267" s="29"/>
      <c r="U15267" s="17"/>
      <c r="V15267" s="2"/>
      <c r="Y15267" t="str">
        <f t="shared" si="953"/>
        <v/>
      </c>
      <c r="AA15267" t="str">
        <f t="shared" si="954"/>
        <v/>
      </c>
      <c r="AC15267" s="7"/>
      <c r="AD15267" t="s">
        <v>12229</v>
      </c>
      <c r="AE15267">
        <f t="shared" si="955"/>
        <v>0</v>
      </c>
      <c r="AG15267" s="2"/>
      <c r="AI15267" s="7"/>
    </row>
    <row r="15268" spans="1:35" ht="11" customHeight="1" outlineLevel="1" x14ac:dyDescent="0.25">
      <c r="A15268" t="s">
        <v>2875</v>
      </c>
      <c r="C15268" s="2" t="s">
        <v>11983</v>
      </c>
      <c r="D15268" s="2">
        <v>984</v>
      </c>
      <c r="E15268" s="7">
        <v>2008</v>
      </c>
      <c r="F15268" s="8" t="s">
        <v>21772</v>
      </c>
      <c r="H15268" s="5" t="s">
        <v>5398</v>
      </c>
      <c r="I15268" s="6" t="s">
        <v>1374</v>
      </c>
      <c r="J15268" s="6" t="s">
        <v>12339</v>
      </c>
      <c r="K15268" s="17">
        <v>5</v>
      </c>
      <c r="L15268" s="17" t="s">
        <v>7732</v>
      </c>
      <c r="M15268" s="9"/>
      <c r="N15268" s="9"/>
      <c r="O15268" s="21"/>
      <c r="Q15268" s="29"/>
      <c r="U15268" s="17"/>
      <c r="V15268" s="2"/>
      <c r="Y15268" t="str">
        <f t="shared" si="953"/>
        <v/>
      </c>
      <c r="AA15268" t="str">
        <f t="shared" si="954"/>
        <v/>
      </c>
      <c r="AC15268" s="7"/>
      <c r="AD15268" t="s">
        <v>1374</v>
      </c>
      <c r="AE15268">
        <f t="shared" si="955"/>
        <v>0</v>
      </c>
      <c r="AG15268" s="2"/>
      <c r="AI15268" s="7"/>
    </row>
    <row r="15269" spans="1:35" ht="11" customHeight="1" outlineLevel="1" x14ac:dyDescent="0.25">
      <c r="A15269" t="s">
        <v>2875</v>
      </c>
      <c r="C15269" s="2" t="s">
        <v>11983</v>
      </c>
      <c r="D15269" s="2">
        <v>992</v>
      </c>
      <c r="E15269" s="7">
        <v>2009</v>
      </c>
      <c r="F15269" s="5" t="s">
        <v>2530</v>
      </c>
      <c r="H15269" s="5" t="s">
        <v>5398</v>
      </c>
      <c r="I15269" s="6" t="s">
        <v>12302</v>
      </c>
      <c r="J15269" s="6" t="s">
        <v>12340</v>
      </c>
      <c r="K15269" s="17">
        <v>3</v>
      </c>
      <c r="L15269" s="17" t="s">
        <v>7732</v>
      </c>
      <c r="M15269" s="9"/>
      <c r="N15269" s="9"/>
      <c r="O15269" s="21"/>
      <c r="Q15269" s="29"/>
      <c r="U15269" s="17"/>
      <c r="V15269" s="2"/>
      <c r="Y15269" t="str">
        <f t="shared" si="953"/>
        <v/>
      </c>
      <c r="AA15269" t="str">
        <f t="shared" si="954"/>
        <v/>
      </c>
      <c r="AC15269" s="7"/>
      <c r="AD15269" t="s">
        <v>12302</v>
      </c>
      <c r="AE15269">
        <f t="shared" si="955"/>
        <v>0</v>
      </c>
      <c r="AG15269" s="2"/>
      <c r="AI15269" s="7"/>
    </row>
    <row r="15270" spans="1:35" ht="11" customHeight="1" outlineLevel="1" x14ac:dyDescent="0.25">
      <c r="A15270" t="s">
        <v>2875</v>
      </c>
      <c r="C15270" s="2" t="s">
        <v>11983</v>
      </c>
      <c r="D15270" s="2">
        <v>996</v>
      </c>
      <c r="E15270" s="7">
        <v>2009</v>
      </c>
      <c r="F15270" s="5" t="s">
        <v>2530</v>
      </c>
      <c r="H15270" s="5" t="s">
        <v>5398</v>
      </c>
      <c r="I15270" s="6" t="s">
        <v>12302</v>
      </c>
      <c r="J15270" s="6" t="s">
        <v>12340</v>
      </c>
      <c r="K15270" s="17">
        <v>3</v>
      </c>
      <c r="L15270" s="17" t="s">
        <v>7732</v>
      </c>
      <c r="M15270" s="9"/>
      <c r="N15270" s="9"/>
      <c r="O15270" s="21"/>
      <c r="Q15270" s="29"/>
      <c r="U15270" s="17"/>
      <c r="V15270" s="2"/>
      <c r="Y15270" t="str">
        <f t="shared" si="953"/>
        <v/>
      </c>
      <c r="AA15270" t="str">
        <f t="shared" si="954"/>
        <v/>
      </c>
      <c r="AC15270" s="7"/>
      <c r="AD15270" t="s">
        <v>12302</v>
      </c>
      <c r="AE15270">
        <f t="shared" si="955"/>
        <v>0</v>
      </c>
      <c r="AG15270" s="2"/>
      <c r="AI15270" s="7"/>
    </row>
    <row r="15271" spans="1:35" ht="11" customHeight="1" outlineLevel="1" x14ac:dyDescent="0.25">
      <c r="A15271" t="s">
        <v>2875</v>
      </c>
      <c r="C15271" s="2" t="s">
        <v>11983</v>
      </c>
      <c r="D15271" s="2">
        <v>997</v>
      </c>
      <c r="E15271" s="7">
        <v>2009</v>
      </c>
      <c r="F15271" s="5" t="s">
        <v>2530</v>
      </c>
      <c r="H15271" s="5" t="s">
        <v>5398</v>
      </c>
      <c r="I15271" s="6" t="s">
        <v>12302</v>
      </c>
      <c r="J15271" s="6" t="s">
        <v>12340</v>
      </c>
      <c r="K15271" s="17">
        <v>5</v>
      </c>
      <c r="L15271" s="17" t="s">
        <v>7732</v>
      </c>
      <c r="M15271" s="9"/>
      <c r="N15271" s="9"/>
      <c r="O15271" s="21"/>
      <c r="Q15271" s="29"/>
      <c r="U15271" s="17"/>
      <c r="V15271" s="2"/>
      <c r="Y15271" t="str">
        <f t="shared" si="953"/>
        <v/>
      </c>
      <c r="AA15271" t="str">
        <f t="shared" si="954"/>
        <v/>
      </c>
      <c r="AC15271" s="7"/>
      <c r="AD15271" t="s">
        <v>12302</v>
      </c>
      <c r="AE15271">
        <f t="shared" si="955"/>
        <v>0</v>
      </c>
      <c r="AG15271" s="2"/>
      <c r="AI15271" s="7"/>
    </row>
    <row r="15272" spans="1:35" ht="11" customHeight="1" outlineLevel="1" x14ac:dyDescent="0.25">
      <c r="A15272" t="s">
        <v>2875</v>
      </c>
      <c r="C15272" s="2" t="s">
        <v>11983</v>
      </c>
      <c r="D15272" s="2">
        <v>1010</v>
      </c>
      <c r="E15272" s="7">
        <v>2009</v>
      </c>
      <c r="F15272" s="5" t="s">
        <v>4236</v>
      </c>
      <c r="H15272" s="5" t="s">
        <v>5398</v>
      </c>
      <c r="I15272" s="6" t="s">
        <v>12342</v>
      </c>
      <c r="J15272" s="6" t="s">
        <v>12341</v>
      </c>
      <c r="K15272" s="17">
        <v>4</v>
      </c>
      <c r="L15272" s="17" t="s">
        <v>7732</v>
      </c>
      <c r="M15272" s="9"/>
      <c r="N15272" s="9"/>
      <c r="O15272" s="21"/>
      <c r="Q15272" s="29"/>
      <c r="U15272" s="17"/>
      <c r="V15272" s="2"/>
      <c r="Y15272" t="str">
        <f t="shared" si="953"/>
        <v/>
      </c>
      <c r="AA15272" t="str">
        <f t="shared" si="954"/>
        <v/>
      </c>
      <c r="AC15272" s="7"/>
      <c r="AD15272" t="s">
        <v>12342</v>
      </c>
      <c r="AE15272">
        <f t="shared" si="955"/>
        <v>0</v>
      </c>
      <c r="AG15272" s="2"/>
      <c r="AI15272" s="7"/>
    </row>
    <row r="15273" spans="1:35" ht="11" customHeight="1" outlineLevel="1" x14ac:dyDescent="0.25">
      <c r="A15273" t="s">
        <v>2875</v>
      </c>
      <c r="C15273" s="2" t="s">
        <v>11983</v>
      </c>
      <c r="D15273" s="2">
        <v>1011</v>
      </c>
      <c r="E15273" s="7">
        <v>2009</v>
      </c>
      <c r="F15273" s="5" t="s">
        <v>4236</v>
      </c>
      <c r="H15273" s="5" t="s">
        <v>5398</v>
      </c>
      <c r="I15273" s="6" t="s">
        <v>12342</v>
      </c>
      <c r="J15273" s="6" t="s">
        <v>12341</v>
      </c>
      <c r="K15273" s="17">
        <v>4</v>
      </c>
      <c r="L15273" s="17" t="s">
        <v>7732</v>
      </c>
      <c r="M15273" s="9"/>
      <c r="N15273" s="9"/>
      <c r="O15273" s="21"/>
      <c r="Q15273" s="29"/>
      <c r="U15273" s="17"/>
      <c r="V15273" s="2"/>
      <c r="Y15273" t="str">
        <f t="shared" si="953"/>
        <v/>
      </c>
      <c r="AA15273" t="str">
        <f t="shared" si="954"/>
        <v/>
      </c>
      <c r="AC15273" s="7"/>
      <c r="AD15273" t="s">
        <v>12342</v>
      </c>
      <c r="AE15273">
        <f t="shared" si="955"/>
        <v>0</v>
      </c>
      <c r="AG15273" s="2"/>
      <c r="AI15273" s="7"/>
    </row>
    <row r="15274" spans="1:35" ht="11" customHeight="1" outlineLevel="1" x14ac:dyDescent="0.25">
      <c r="A15274" t="s">
        <v>2875</v>
      </c>
      <c r="C15274" s="2" t="s">
        <v>11983</v>
      </c>
      <c r="D15274" s="2">
        <v>1012</v>
      </c>
      <c r="E15274" s="7">
        <v>2009</v>
      </c>
      <c r="F15274" s="5" t="s">
        <v>5802</v>
      </c>
      <c r="H15274" s="5" t="s">
        <v>5398</v>
      </c>
      <c r="I15274" s="6" t="s">
        <v>12342</v>
      </c>
      <c r="J15274" s="6" t="s">
        <v>12341</v>
      </c>
      <c r="K15274" s="17">
        <v>4</v>
      </c>
      <c r="L15274" s="17" t="s">
        <v>7732</v>
      </c>
      <c r="M15274" s="9"/>
      <c r="N15274" s="9"/>
      <c r="O15274" s="21"/>
      <c r="Q15274" s="29"/>
      <c r="U15274" s="17"/>
      <c r="V15274" s="2"/>
      <c r="Y15274" t="str">
        <f t="shared" si="953"/>
        <v/>
      </c>
      <c r="AA15274" t="str">
        <f t="shared" si="954"/>
        <v/>
      </c>
      <c r="AC15274" s="7"/>
      <c r="AD15274" t="s">
        <v>12342</v>
      </c>
      <c r="AE15274">
        <f t="shared" si="955"/>
        <v>0</v>
      </c>
      <c r="AG15274" s="2"/>
      <c r="AI15274" s="7"/>
    </row>
    <row r="15275" spans="1:35" ht="11" customHeight="1" outlineLevel="1" x14ac:dyDescent="0.25">
      <c r="A15275" t="s">
        <v>2875</v>
      </c>
      <c r="C15275" s="2" t="s">
        <v>11983</v>
      </c>
      <c r="D15275" s="2">
        <v>1013</v>
      </c>
      <c r="E15275" s="7">
        <v>2009</v>
      </c>
      <c r="F15275" s="5" t="s">
        <v>5802</v>
      </c>
      <c r="H15275" s="5" t="s">
        <v>5398</v>
      </c>
      <c r="I15275" s="6" t="s">
        <v>12342</v>
      </c>
      <c r="J15275" s="6" t="s">
        <v>12341</v>
      </c>
      <c r="K15275" s="17">
        <v>5</v>
      </c>
      <c r="L15275" s="17" t="s">
        <v>7732</v>
      </c>
      <c r="M15275" s="9"/>
      <c r="N15275" s="9"/>
      <c r="O15275" s="21"/>
      <c r="Q15275" s="29"/>
      <c r="U15275" s="17"/>
      <c r="V15275" s="2"/>
      <c r="Y15275" t="str">
        <f t="shared" si="953"/>
        <v/>
      </c>
      <c r="AA15275" t="str">
        <f t="shared" si="954"/>
        <v/>
      </c>
      <c r="AC15275" s="7"/>
      <c r="AD15275" t="s">
        <v>12342</v>
      </c>
      <c r="AE15275">
        <f t="shared" si="955"/>
        <v>0</v>
      </c>
      <c r="AG15275" s="2"/>
      <c r="AI15275" s="7"/>
    </row>
    <row r="15276" spans="1:35" ht="11" customHeight="1" outlineLevel="1" x14ac:dyDescent="0.25">
      <c r="A15276" t="s">
        <v>2875</v>
      </c>
      <c r="C15276" s="2" t="s">
        <v>11983</v>
      </c>
      <c r="D15276" s="2">
        <v>1015</v>
      </c>
      <c r="E15276" s="7">
        <v>2009</v>
      </c>
      <c r="F15276" s="8" t="s">
        <v>21773</v>
      </c>
      <c r="H15276" s="5" t="s">
        <v>5398</v>
      </c>
      <c r="I15276" s="6" t="s">
        <v>12342</v>
      </c>
      <c r="J15276" s="6" t="s">
        <v>12341</v>
      </c>
      <c r="K15276" s="17">
        <v>4</v>
      </c>
      <c r="L15276" s="17" t="s">
        <v>7732</v>
      </c>
      <c r="M15276" s="9"/>
      <c r="N15276" s="9"/>
      <c r="O15276" s="21"/>
      <c r="Q15276" s="29"/>
      <c r="U15276" s="17"/>
      <c r="V15276" s="2"/>
      <c r="Y15276" t="str">
        <f t="shared" si="953"/>
        <v/>
      </c>
      <c r="AA15276" t="str">
        <f t="shared" si="954"/>
        <v/>
      </c>
      <c r="AC15276" s="7"/>
      <c r="AD15276" t="s">
        <v>12342</v>
      </c>
      <c r="AE15276">
        <f t="shared" si="955"/>
        <v>0</v>
      </c>
      <c r="AG15276" s="2"/>
      <c r="AI15276" s="7"/>
    </row>
    <row r="15277" spans="1:35" ht="11" customHeight="1" outlineLevel="1" x14ac:dyDescent="0.25">
      <c r="A15277" t="s">
        <v>2875</v>
      </c>
      <c r="C15277" s="2" t="s">
        <v>11983</v>
      </c>
      <c r="D15277" s="2">
        <v>1020</v>
      </c>
      <c r="E15277" s="7">
        <v>2009</v>
      </c>
      <c r="F15277" s="5" t="s">
        <v>4236</v>
      </c>
      <c r="H15277" s="5" t="s">
        <v>5398</v>
      </c>
      <c r="I15277" s="6" t="s">
        <v>1374</v>
      </c>
      <c r="J15277" s="6" t="s">
        <v>12343</v>
      </c>
      <c r="K15277" s="17">
        <v>5</v>
      </c>
      <c r="L15277" s="17" t="s">
        <v>7732</v>
      </c>
      <c r="M15277" s="9"/>
      <c r="N15277" s="9"/>
      <c r="O15277" s="21"/>
      <c r="Q15277" s="29"/>
      <c r="U15277" s="17"/>
      <c r="V15277" s="2"/>
      <c r="Y15277" t="str">
        <f t="shared" si="953"/>
        <v/>
      </c>
      <c r="AA15277" t="str">
        <f t="shared" si="954"/>
        <v/>
      </c>
      <c r="AC15277" s="7"/>
      <c r="AD15277" t="s">
        <v>1374</v>
      </c>
      <c r="AE15277">
        <f t="shared" si="955"/>
        <v>0</v>
      </c>
      <c r="AG15277" s="2"/>
      <c r="AI15277" s="7"/>
    </row>
    <row r="15278" spans="1:35" ht="11" customHeight="1" outlineLevel="1" x14ac:dyDescent="0.25">
      <c r="A15278" t="s">
        <v>2875</v>
      </c>
      <c r="C15278" s="2" t="s">
        <v>11983</v>
      </c>
      <c r="D15278" s="2">
        <v>1056</v>
      </c>
      <c r="E15278" s="7">
        <v>2010</v>
      </c>
      <c r="F15278" s="5" t="s">
        <v>1109</v>
      </c>
      <c r="H15278" s="5" t="s">
        <v>5398</v>
      </c>
      <c r="I15278" s="6" t="s">
        <v>12345</v>
      </c>
      <c r="J15278" s="6" t="s">
        <v>12344</v>
      </c>
      <c r="K15278" s="17">
        <v>3</v>
      </c>
      <c r="L15278" s="17" t="s">
        <v>7730</v>
      </c>
      <c r="M15278" s="9">
        <v>2.5</v>
      </c>
      <c r="N15278" s="9"/>
      <c r="O15278" s="21"/>
      <c r="Q15278" s="29"/>
      <c r="U15278" s="17"/>
      <c r="V15278" s="2"/>
      <c r="Y15278" t="str">
        <f t="shared" si="953"/>
        <v/>
      </c>
      <c r="AA15278" t="str">
        <f t="shared" si="954"/>
        <v/>
      </c>
      <c r="AC15278" s="7"/>
      <c r="AD15278" t="s">
        <v>12345</v>
      </c>
      <c r="AE15278">
        <f t="shared" si="955"/>
        <v>0</v>
      </c>
      <c r="AG15278" s="2"/>
      <c r="AI15278" s="7"/>
    </row>
    <row r="15279" spans="1:35" ht="11" customHeight="1" outlineLevel="1" x14ac:dyDescent="0.25">
      <c r="A15279" t="s">
        <v>2875</v>
      </c>
      <c r="C15279" s="2" t="s">
        <v>11983</v>
      </c>
      <c r="D15279" s="2">
        <v>1058</v>
      </c>
      <c r="E15279" s="7">
        <v>2010</v>
      </c>
      <c r="F15279" s="5" t="s">
        <v>6709</v>
      </c>
      <c r="H15279" s="5" t="s">
        <v>5398</v>
      </c>
      <c r="I15279" s="6" t="s">
        <v>12345</v>
      </c>
      <c r="J15279" s="6" t="s">
        <v>12344</v>
      </c>
      <c r="K15279" s="17">
        <v>5</v>
      </c>
      <c r="L15279" s="17" t="s">
        <v>7730</v>
      </c>
      <c r="M15279" s="9">
        <v>2.5</v>
      </c>
      <c r="N15279" s="9"/>
      <c r="O15279" s="21"/>
      <c r="Q15279" s="29"/>
      <c r="U15279" s="17"/>
      <c r="V15279" s="2"/>
      <c r="Y15279" t="str">
        <f t="shared" si="953"/>
        <v/>
      </c>
      <c r="AA15279" t="str">
        <f t="shared" si="954"/>
        <v/>
      </c>
      <c r="AC15279" s="7"/>
      <c r="AD15279" t="s">
        <v>12345</v>
      </c>
      <c r="AE15279">
        <f t="shared" si="955"/>
        <v>0</v>
      </c>
      <c r="AG15279" s="2"/>
      <c r="AI15279" s="7"/>
    </row>
    <row r="15280" spans="1:35" ht="11" customHeight="1" outlineLevel="1" x14ac:dyDescent="0.25">
      <c r="A15280" t="s">
        <v>2875</v>
      </c>
      <c r="C15280" s="2" t="s">
        <v>11983</v>
      </c>
      <c r="D15280" s="2">
        <v>1078</v>
      </c>
      <c r="E15280" s="7">
        <v>2011</v>
      </c>
      <c r="F15280" s="5" t="s">
        <v>5793</v>
      </c>
      <c r="H15280" s="5" t="s">
        <v>5398</v>
      </c>
      <c r="I15280" s="6" t="s">
        <v>12246</v>
      </c>
      <c r="J15280" s="6" t="s">
        <v>12346</v>
      </c>
      <c r="K15280" s="17">
        <v>5</v>
      </c>
      <c r="L15280" s="17" t="s">
        <v>7732</v>
      </c>
      <c r="M15280" s="9"/>
      <c r="N15280" s="9"/>
      <c r="O15280" s="21"/>
      <c r="Q15280" s="29"/>
      <c r="U15280" s="17"/>
      <c r="V15280" s="2"/>
      <c r="Y15280" t="str">
        <f t="shared" si="953"/>
        <v/>
      </c>
      <c r="AA15280" t="str">
        <f t="shared" si="954"/>
        <v/>
      </c>
      <c r="AC15280" s="7"/>
      <c r="AD15280" t="s">
        <v>12246</v>
      </c>
      <c r="AE15280">
        <f t="shared" si="955"/>
        <v>0</v>
      </c>
      <c r="AG15280" s="2"/>
      <c r="AI15280" s="7"/>
    </row>
    <row r="15281" spans="1:35" ht="11" customHeight="1" outlineLevel="1" x14ac:dyDescent="0.25">
      <c r="A15281" t="s">
        <v>2875</v>
      </c>
      <c r="C15281" s="2" t="s">
        <v>11983</v>
      </c>
      <c r="D15281" s="2">
        <v>1094</v>
      </c>
      <c r="E15281" s="7">
        <v>2011</v>
      </c>
      <c r="F15281" s="5" t="s">
        <v>4236</v>
      </c>
      <c r="H15281" s="5" t="s">
        <v>5398</v>
      </c>
      <c r="I15281" s="6" t="s">
        <v>9470</v>
      </c>
      <c r="J15281" s="6" t="s">
        <v>12347</v>
      </c>
      <c r="K15281" s="17">
        <v>1</v>
      </c>
      <c r="L15281" s="17" t="s">
        <v>7730</v>
      </c>
      <c r="M15281" s="9">
        <v>0.9</v>
      </c>
      <c r="N15281" s="9"/>
      <c r="O15281" s="21"/>
      <c r="Q15281" s="29"/>
      <c r="U15281" s="17"/>
      <c r="V15281" s="2"/>
      <c r="Y15281" t="str">
        <f t="shared" si="953"/>
        <v/>
      </c>
      <c r="AA15281" t="str">
        <f t="shared" si="954"/>
        <v/>
      </c>
      <c r="AC15281" s="7"/>
      <c r="AD15281" t="s">
        <v>9470</v>
      </c>
      <c r="AE15281">
        <f t="shared" si="955"/>
        <v>0</v>
      </c>
      <c r="AG15281" s="2"/>
      <c r="AI15281" s="7"/>
    </row>
    <row r="15282" spans="1:35" ht="11" customHeight="1" outlineLevel="1" x14ac:dyDescent="0.25">
      <c r="A15282" t="s">
        <v>2875</v>
      </c>
      <c r="C15282" s="2" t="s">
        <v>11983</v>
      </c>
      <c r="D15282" s="2">
        <v>1095</v>
      </c>
      <c r="E15282" s="7">
        <v>2011</v>
      </c>
      <c r="F15282" s="5" t="s">
        <v>5802</v>
      </c>
      <c r="H15282" s="5" t="s">
        <v>5398</v>
      </c>
      <c r="I15282" s="6" t="s">
        <v>9470</v>
      </c>
      <c r="J15282" s="6" t="s">
        <v>12347</v>
      </c>
      <c r="K15282" s="17">
        <v>1</v>
      </c>
      <c r="L15282" s="17" t="s">
        <v>7730</v>
      </c>
      <c r="M15282" s="9">
        <v>0.9</v>
      </c>
      <c r="N15282" s="9"/>
      <c r="O15282" s="21"/>
      <c r="Q15282" s="29"/>
      <c r="T15282">
        <v>1</v>
      </c>
      <c r="U15282" s="17"/>
      <c r="V15282" s="2"/>
      <c r="Y15282" t="str">
        <f t="shared" si="953"/>
        <v/>
      </c>
      <c r="AA15282" t="str">
        <f t="shared" si="954"/>
        <v/>
      </c>
      <c r="AC15282" s="7"/>
      <c r="AD15282" t="s">
        <v>9470</v>
      </c>
      <c r="AE15282">
        <f t="shared" si="955"/>
        <v>0</v>
      </c>
      <c r="AG15282" s="2"/>
      <c r="AI15282" s="7"/>
    </row>
    <row r="15283" spans="1:35" ht="11" customHeight="1" outlineLevel="1" x14ac:dyDescent="0.25">
      <c r="A15283" t="s">
        <v>2875</v>
      </c>
      <c r="C15283" s="2" t="s">
        <v>11983</v>
      </c>
      <c r="D15283" s="2">
        <v>1096</v>
      </c>
      <c r="E15283" s="7">
        <v>2011</v>
      </c>
      <c r="F15283" s="5" t="s">
        <v>12348</v>
      </c>
      <c r="H15283" s="5" t="s">
        <v>5398</v>
      </c>
      <c r="I15283" s="6" t="s">
        <v>12358</v>
      </c>
      <c r="J15283" s="6" t="s">
        <v>12347</v>
      </c>
      <c r="K15283" s="17">
        <v>4</v>
      </c>
      <c r="L15283" s="17" t="s">
        <v>7730</v>
      </c>
      <c r="M15283" s="9">
        <v>0.9</v>
      </c>
      <c r="N15283" s="9"/>
      <c r="O15283" s="21"/>
      <c r="Q15283" s="29"/>
      <c r="U15283" s="17"/>
      <c r="V15283" s="2"/>
      <c r="Y15283" t="str">
        <f t="shared" si="953"/>
        <v/>
      </c>
      <c r="AA15283" t="str">
        <f t="shared" si="954"/>
        <v/>
      </c>
      <c r="AC15283" s="7"/>
      <c r="AD15283" t="s">
        <v>12358</v>
      </c>
      <c r="AE15283">
        <f t="shared" si="955"/>
        <v>0</v>
      </c>
      <c r="AG15283" s="2"/>
      <c r="AI15283" s="7"/>
    </row>
    <row r="15284" spans="1:35" ht="11" customHeight="1" outlineLevel="1" x14ac:dyDescent="0.25">
      <c r="A15284" t="s">
        <v>2875</v>
      </c>
      <c r="C15284" s="2" t="s">
        <v>11983</v>
      </c>
      <c r="D15284" s="2">
        <v>1097</v>
      </c>
      <c r="E15284" s="7">
        <v>2011</v>
      </c>
      <c r="F15284" s="8" t="s">
        <v>21773</v>
      </c>
      <c r="H15284" s="5" t="s">
        <v>5398</v>
      </c>
      <c r="I15284" s="6" t="s">
        <v>12359</v>
      </c>
      <c r="J15284" s="6" t="s">
        <v>12347</v>
      </c>
      <c r="K15284" s="17">
        <v>4</v>
      </c>
      <c r="L15284" s="17" t="s">
        <v>7730</v>
      </c>
      <c r="M15284" s="9">
        <v>0.9</v>
      </c>
      <c r="N15284" s="9"/>
      <c r="O15284" s="21"/>
      <c r="Q15284" s="29"/>
      <c r="S15284">
        <v>1</v>
      </c>
      <c r="T15284">
        <v>1</v>
      </c>
      <c r="U15284" s="17"/>
      <c r="V15284" s="2"/>
      <c r="Y15284" t="str">
        <f t="shared" si="953"/>
        <v/>
      </c>
      <c r="AA15284" t="str">
        <f t="shared" si="954"/>
        <v/>
      </c>
      <c r="AC15284" s="7"/>
      <c r="AD15284" t="s">
        <v>12359</v>
      </c>
      <c r="AE15284">
        <f t="shared" si="955"/>
        <v>0</v>
      </c>
      <c r="AG15284" s="2"/>
      <c r="AI15284" s="7"/>
    </row>
    <row r="15285" spans="1:35" ht="11" customHeight="1" outlineLevel="1" x14ac:dyDescent="0.25">
      <c r="A15285" t="s">
        <v>2875</v>
      </c>
      <c r="C15285" s="2" t="s">
        <v>11983</v>
      </c>
      <c r="D15285" s="2" t="s">
        <v>12459</v>
      </c>
      <c r="E15285" s="7">
        <v>2011</v>
      </c>
      <c r="F15285" s="5" t="s">
        <v>7028</v>
      </c>
      <c r="H15285" s="5" t="s">
        <v>5398</v>
      </c>
      <c r="I15285" s="6" t="s">
        <v>12322</v>
      </c>
      <c r="J15285" s="6" t="s">
        <v>12347</v>
      </c>
      <c r="K15285" s="17">
        <v>1</v>
      </c>
      <c r="L15285" s="17" t="s">
        <v>7730</v>
      </c>
      <c r="M15285" s="9">
        <v>3.5</v>
      </c>
      <c r="N15285" s="9"/>
      <c r="O15285" s="21"/>
      <c r="Q15285" s="29"/>
      <c r="U15285" s="17"/>
      <c r="V15285" s="2"/>
      <c r="X15285" t="s">
        <v>7732</v>
      </c>
      <c r="Y15285">
        <f t="shared" ref="Y15285:Y15348" si="956">IF(COUNTIF(F15285,"*fdc*"),1,"")</f>
        <v>1</v>
      </c>
      <c r="AA15285" t="str">
        <f t="shared" ref="AA15285:AA15348" si="957">IF(COUNTIF(F15285,"*s/s*"),1,"")</f>
        <v/>
      </c>
      <c r="AC15285" s="7"/>
      <c r="AD15285" t="s">
        <v>12322</v>
      </c>
      <c r="AE15285">
        <f t="shared" si="955"/>
        <v>0</v>
      </c>
      <c r="AG15285" s="2"/>
      <c r="AI15285" s="7"/>
    </row>
    <row r="15286" spans="1:35" ht="11" customHeight="1" outlineLevel="1" x14ac:dyDescent="0.25">
      <c r="A15286" t="s">
        <v>2875</v>
      </c>
      <c r="C15286" s="2" t="s">
        <v>11983</v>
      </c>
      <c r="D15286" s="2">
        <v>1098</v>
      </c>
      <c r="E15286" s="7">
        <v>2011</v>
      </c>
      <c r="F15286" s="8" t="s">
        <v>10880</v>
      </c>
      <c r="H15286" s="5" t="s">
        <v>5398</v>
      </c>
      <c r="I15286" s="6" t="s">
        <v>12349</v>
      </c>
      <c r="J15286" s="6" t="s">
        <v>12347</v>
      </c>
      <c r="K15286" s="17">
        <v>1</v>
      </c>
      <c r="L15286" s="17" t="s">
        <v>20076</v>
      </c>
      <c r="M15286" s="9"/>
      <c r="N15286" s="9"/>
      <c r="O15286" s="21"/>
      <c r="Q15286" s="29"/>
      <c r="U15286" s="17"/>
      <c r="V15286" s="2"/>
      <c r="Y15286" t="str">
        <f t="shared" si="956"/>
        <v/>
      </c>
      <c r="AA15286" t="str">
        <f t="shared" si="957"/>
        <v/>
      </c>
      <c r="AC15286" s="7"/>
      <c r="AD15286" t="s">
        <v>12349</v>
      </c>
      <c r="AE15286">
        <f t="shared" ref="AE15286:AE15349" si="958">COUNTIF(I15286,"*Fuji*")</f>
        <v>0</v>
      </c>
      <c r="AG15286" s="2"/>
      <c r="AI15286" s="7"/>
    </row>
    <row r="15287" spans="1:35" ht="11" customHeight="1" outlineLevel="1" x14ac:dyDescent="0.3">
      <c r="A15287" t="s">
        <v>2875</v>
      </c>
      <c r="C15287" s="2" t="s">
        <v>11983</v>
      </c>
      <c r="D15287" s="2" t="s">
        <v>5674</v>
      </c>
      <c r="E15287" s="7">
        <v>2011</v>
      </c>
      <c r="F15287" s="8" t="s">
        <v>12291</v>
      </c>
      <c r="H15287" s="5" t="s">
        <v>5398</v>
      </c>
      <c r="I15287" s="6" t="s">
        <v>12349</v>
      </c>
      <c r="J15287" s="6" t="s">
        <v>12347</v>
      </c>
      <c r="K15287" s="17">
        <v>1</v>
      </c>
      <c r="L15287" s="17" t="s">
        <v>7730</v>
      </c>
      <c r="M15287" s="9">
        <v>3</v>
      </c>
      <c r="N15287" s="9"/>
      <c r="O15287" s="21"/>
      <c r="Q15287" s="29"/>
      <c r="U15287" s="17"/>
      <c r="V15287" s="2"/>
      <c r="Y15287" t="str">
        <f t="shared" si="956"/>
        <v/>
      </c>
      <c r="AA15287">
        <f t="shared" si="957"/>
        <v>1</v>
      </c>
      <c r="AC15287" s="7"/>
      <c r="AD15287" t="s">
        <v>12349</v>
      </c>
      <c r="AE15287">
        <f t="shared" si="958"/>
        <v>0</v>
      </c>
      <c r="AG15287" s="2"/>
      <c r="AI15287" s="7"/>
    </row>
    <row r="15288" spans="1:35" ht="11" customHeight="1" outlineLevel="1" x14ac:dyDescent="0.25">
      <c r="A15288" t="s">
        <v>2875</v>
      </c>
      <c r="C15288" s="2" t="s">
        <v>11983</v>
      </c>
      <c r="D15288" s="2" t="s">
        <v>12460</v>
      </c>
      <c r="E15288" s="7">
        <v>2011</v>
      </c>
      <c r="F15288" s="5" t="s">
        <v>7028</v>
      </c>
      <c r="H15288" s="5" t="s">
        <v>5398</v>
      </c>
      <c r="I15288" s="6" t="s">
        <v>12322</v>
      </c>
      <c r="J15288" s="6" t="s">
        <v>12347</v>
      </c>
      <c r="K15288" s="17">
        <v>1</v>
      </c>
      <c r="L15288" s="17" t="s">
        <v>7730</v>
      </c>
      <c r="M15288" s="9">
        <v>3.5</v>
      </c>
      <c r="N15288" s="9"/>
      <c r="O15288" s="21"/>
      <c r="Q15288" s="29"/>
      <c r="U15288" s="17"/>
      <c r="V15288" s="2"/>
      <c r="X15288" t="s">
        <v>7732</v>
      </c>
      <c r="Y15288">
        <f t="shared" si="956"/>
        <v>1</v>
      </c>
      <c r="AA15288" t="str">
        <f t="shared" si="957"/>
        <v/>
      </c>
      <c r="AC15288" s="7"/>
      <c r="AD15288" t="s">
        <v>12322</v>
      </c>
      <c r="AE15288">
        <f t="shared" si="958"/>
        <v>0</v>
      </c>
      <c r="AG15288" s="2"/>
      <c r="AI15288" s="7"/>
    </row>
    <row r="15289" spans="1:35" ht="11" customHeight="1" outlineLevel="1" x14ac:dyDescent="0.25">
      <c r="A15289" t="s">
        <v>2875</v>
      </c>
      <c r="C15289" s="2" t="s">
        <v>11983</v>
      </c>
      <c r="D15289" s="2">
        <v>1099</v>
      </c>
      <c r="E15289" s="7">
        <v>2012</v>
      </c>
      <c r="F15289" s="5" t="s">
        <v>4236</v>
      </c>
      <c r="H15289" s="5" t="s">
        <v>5398</v>
      </c>
      <c r="I15289" s="6" t="s">
        <v>12359</v>
      </c>
      <c r="J15289" s="6" t="s">
        <v>12347</v>
      </c>
      <c r="K15289" s="17">
        <v>4</v>
      </c>
      <c r="L15289" s="17" t="s">
        <v>7730</v>
      </c>
      <c r="M15289" s="9">
        <v>0.75</v>
      </c>
      <c r="N15289" s="9"/>
      <c r="O15289" s="21"/>
      <c r="Q15289" s="29"/>
      <c r="U15289" s="17"/>
      <c r="V15289" s="2"/>
      <c r="Y15289" t="str">
        <f t="shared" si="956"/>
        <v/>
      </c>
      <c r="AA15289" t="str">
        <f t="shared" si="957"/>
        <v/>
      </c>
      <c r="AC15289" s="7"/>
      <c r="AD15289" t="s">
        <v>12359</v>
      </c>
      <c r="AE15289">
        <f t="shared" si="958"/>
        <v>0</v>
      </c>
      <c r="AG15289" s="2"/>
      <c r="AI15289" s="7"/>
    </row>
    <row r="15290" spans="1:35" ht="11" customHeight="1" outlineLevel="1" x14ac:dyDescent="0.25">
      <c r="A15290" t="s">
        <v>2875</v>
      </c>
      <c r="C15290" s="2" t="s">
        <v>11983</v>
      </c>
      <c r="D15290" s="2">
        <v>1100</v>
      </c>
      <c r="E15290" s="7">
        <v>2012</v>
      </c>
      <c r="F15290" s="5" t="s">
        <v>5802</v>
      </c>
      <c r="H15290" s="5" t="s">
        <v>5398</v>
      </c>
      <c r="I15290" s="6" t="s">
        <v>12359</v>
      </c>
      <c r="J15290" s="6" t="s">
        <v>12347</v>
      </c>
      <c r="K15290" s="17">
        <v>4</v>
      </c>
      <c r="L15290" s="17" t="s">
        <v>7730</v>
      </c>
      <c r="M15290" s="9">
        <v>0.75</v>
      </c>
      <c r="N15290" s="9"/>
      <c r="O15290" s="21"/>
      <c r="Q15290" s="29"/>
      <c r="U15290" s="17"/>
      <c r="V15290" s="2"/>
      <c r="Y15290" t="str">
        <f t="shared" si="956"/>
        <v/>
      </c>
      <c r="AA15290" t="str">
        <f t="shared" si="957"/>
        <v/>
      </c>
      <c r="AC15290" s="7"/>
      <c r="AD15290" t="s">
        <v>12359</v>
      </c>
      <c r="AE15290">
        <f t="shared" si="958"/>
        <v>0</v>
      </c>
      <c r="AG15290" s="2"/>
      <c r="AI15290" s="7"/>
    </row>
    <row r="15291" spans="1:35" ht="11" customHeight="1" outlineLevel="1" x14ac:dyDescent="0.25">
      <c r="A15291" t="s">
        <v>2875</v>
      </c>
      <c r="C15291" s="2" t="s">
        <v>11983</v>
      </c>
      <c r="D15291" s="2">
        <v>1101</v>
      </c>
      <c r="E15291" s="7">
        <v>2012</v>
      </c>
      <c r="F15291" s="5" t="s">
        <v>12348</v>
      </c>
      <c r="H15291" s="5" t="s">
        <v>5398</v>
      </c>
      <c r="I15291" s="6" t="s">
        <v>12359</v>
      </c>
      <c r="J15291" s="6" t="s">
        <v>12347</v>
      </c>
      <c r="K15291" s="17">
        <v>4</v>
      </c>
      <c r="L15291" s="17" t="s">
        <v>7730</v>
      </c>
      <c r="M15291" s="9">
        <v>0.75</v>
      </c>
      <c r="N15291" s="9"/>
      <c r="O15291" s="21"/>
      <c r="Q15291" s="29"/>
      <c r="U15291" s="17"/>
      <c r="V15291" s="2"/>
      <c r="Y15291" t="str">
        <f t="shared" si="956"/>
        <v/>
      </c>
      <c r="AA15291" t="str">
        <f t="shared" si="957"/>
        <v/>
      </c>
      <c r="AC15291" s="7"/>
      <c r="AD15291" t="s">
        <v>12359</v>
      </c>
      <c r="AE15291">
        <f t="shared" si="958"/>
        <v>0</v>
      </c>
      <c r="AG15291" s="2"/>
      <c r="AI15291" s="7"/>
    </row>
    <row r="15292" spans="1:35" ht="11" customHeight="1" outlineLevel="1" x14ac:dyDescent="0.25">
      <c r="A15292" t="s">
        <v>2875</v>
      </c>
      <c r="C15292" s="2" t="s">
        <v>11983</v>
      </c>
      <c r="D15292" s="2">
        <v>1102</v>
      </c>
      <c r="E15292" s="7">
        <v>2012</v>
      </c>
      <c r="F15292" s="8" t="s">
        <v>21773</v>
      </c>
      <c r="H15292" s="5" t="s">
        <v>5398</v>
      </c>
      <c r="I15292" s="6" t="s">
        <v>12359</v>
      </c>
      <c r="J15292" s="6" t="s">
        <v>12347</v>
      </c>
      <c r="K15292" s="17">
        <v>4</v>
      </c>
      <c r="L15292" s="17" t="s">
        <v>7730</v>
      </c>
      <c r="M15292" s="9">
        <v>0.75</v>
      </c>
      <c r="N15292" s="9"/>
      <c r="O15292" s="21"/>
      <c r="Q15292" s="29"/>
      <c r="U15292" s="17"/>
      <c r="V15292" s="2"/>
      <c r="Y15292" t="str">
        <f t="shared" si="956"/>
        <v/>
      </c>
      <c r="AA15292" t="str">
        <f t="shared" si="957"/>
        <v/>
      </c>
      <c r="AC15292" s="7"/>
      <c r="AD15292" t="s">
        <v>12359</v>
      </c>
      <c r="AE15292">
        <f t="shared" si="958"/>
        <v>0</v>
      </c>
      <c r="AG15292" s="2"/>
      <c r="AI15292" s="7"/>
    </row>
    <row r="15293" spans="1:35" ht="11" customHeight="1" outlineLevel="1" x14ac:dyDescent="0.25">
      <c r="A15293" t="s">
        <v>2875</v>
      </c>
      <c r="C15293" s="2" t="s">
        <v>11983</v>
      </c>
      <c r="D15293" s="2">
        <v>1103</v>
      </c>
      <c r="E15293" s="7">
        <v>2012</v>
      </c>
      <c r="F15293" s="8" t="s">
        <v>10880</v>
      </c>
      <c r="H15293" s="5" t="s">
        <v>5398</v>
      </c>
      <c r="I15293" s="6" t="s">
        <v>12359</v>
      </c>
      <c r="J15293" s="6" t="s">
        <v>12347</v>
      </c>
      <c r="K15293" s="17">
        <v>4</v>
      </c>
      <c r="L15293" s="17" t="s">
        <v>20076</v>
      </c>
      <c r="M15293" s="9"/>
      <c r="N15293" s="9"/>
      <c r="O15293" s="21"/>
      <c r="Q15293" s="29"/>
      <c r="U15293" s="17"/>
      <c r="V15293" s="2"/>
      <c r="Y15293" t="str">
        <f t="shared" si="956"/>
        <v/>
      </c>
      <c r="AA15293" t="str">
        <f t="shared" si="957"/>
        <v/>
      </c>
      <c r="AC15293" s="7"/>
      <c r="AD15293" t="s">
        <v>12359</v>
      </c>
      <c r="AE15293">
        <f t="shared" si="958"/>
        <v>0</v>
      </c>
      <c r="AG15293" s="2"/>
      <c r="AI15293" s="7"/>
    </row>
    <row r="15294" spans="1:35" ht="11" customHeight="1" outlineLevel="1" x14ac:dyDescent="0.3">
      <c r="A15294" t="s">
        <v>2875</v>
      </c>
      <c r="C15294" s="2" t="s">
        <v>11983</v>
      </c>
      <c r="D15294" s="2" t="s">
        <v>12350</v>
      </c>
      <c r="E15294" s="7">
        <v>2012</v>
      </c>
      <c r="F15294" s="5" t="s">
        <v>12291</v>
      </c>
      <c r="H15294" s="5" t="s">
        <v>5398</v>
      </c>
      <c r="I15294" s="6" t="s">
        <v>12359</v>
      </c>
      <c r="J15294" s="6" t="s">
        <v>12347</v>
      </c>
      <c r="K15294" s="17">
        <v>4</v>
      </c>
      <c r="L15294" s="17" t="s">
        <v>7730</v>
      </c>
      <c r="M15294" s="9">
        <v>3</v>
      </c>
      <c r="N15294" s="9"/>
      <c r="O15294" s="21"/>
      <c r="Q15294" s="29"/>
      <c r="U15294" s="17"/>
      <c r="V15294" s="2"/>
      <c r="Y15294" t="str">
        <f t="shared" si="956"/>
        <v/>
      </c>
      <c r="AA15294">
        <f t="shared" si="957"/>
        <v>1</v>
      </c>
      <c r="AC15294" s="7"/>
      <c r="AD15294" t="s">
        <v>12359</v>
      </c>
      <c r="AE15294">
        <f t="shared" si="958"/>
        <v>0</v>
      </c>
      <c r="AG15294" s="2"/>
      <c r="AI15294" s="7"/>
    </row>
    <row r="15295" spans="1:35" ht="11" customHeight="1" outlineLevel="1" x14ac:dyDescent="0.25">
      <c r="A15295" t="s">
        <v>2875</v>
      </c>
      <c r="C15295" s="2" t="s">
        <v>11983</v>
      </c>
      <c r="D15295" s="2">
        <v>1129</v>
      </c>
      <c r="E15295" s="7">
        <v>2012</v>
      </c>
      <c r="F15295" s="5" t="s">
        <v>5793</v>
      </c>
      <c r="H15295" s="5" t="s">
        <v>5398</v>
      </c>
      <c r="I15295" s="6" t="s">
        <v>12354</v>
      </c>
      <c r="J15295" s="6" t="s">
        <v>12351</v>
      </c>
      <c r="K15295" s="17">
        <v>5</v>
      </c>
      <c r="L15295" s="17" t="s">
        <v>7732</v>
      </c>
      <c r="M15295" s="9"/>
      <c r="N15295" s="9"/>
      <c r="O15295" s="21"/>
      <c r="Q15295" s="29"/>
      <c r="U15295" s="17"/>
      <c r="V15295" s="2"/>
      <c r="Y15295" t="str">
        <f t="shared" si="956"/>
        <v/>
      </c>
      <c r="AA15295" t="str">
        <f t="shared" si="957"/>
        <v/>
      </c>
      <c r="AC15295" s="7"/>
      <c r="AD15295" t="s">
        <v>12354</v>
      </c>
      <c r="AE15295">
        <f t="shared" si="958"/>
        <v>0</v>
      </c>
      <c r="AG15295" s="2"/>
      <c r="AI15295" s="7"/>
    </row>
    <row r="15296" spans="1:35" ht="11" customHeight="1" outlineLevel="1" x14ac:dyDescent="0.25">
      <c r="A15296" t="s">
        <v>2875</v>
      </c>
      <c r="C15296" s="2" t="s">
        <v>11983</v>
      </c>
      <c r="D15296" s="2">
        <v>1130</v>
      </c>
      <c r="E15296" s="7">
        <v>2012</v>
      </c>
      <c r="F15296" s="5" t="s">
        <v>5793</v>
      </c>
      <c r="H15296" s="5" t="s">
        <v>5398</v>
      </c>
      <c r="I15296" s="6" t="s">
        <v>12354</v>
      </c>
      <c r="J15296" s="6" t="s">
        <v>12352</v>
      </c>
      <c r="K15296" s="17">
        <v>3</v>
      </c>
      <c r="L15296" s="17" t="s">
        <v>7732</v>
      </c>
      <c r="M15296" s="9"/>
      <c r="N15296" s="9"/>
      <c r="O15296" s="21"/>
      <c r="Q15296" s="29"/>
      <c r="U15296" s="17"/>
      <c r="V15296" s="2"/>
      <c r="Y15296" t="str">
        <f t="shared" si="956"/>
        <v/>
      </c>
      <c r="AA15296" t="str">
        <f t="shared" si="957"/>
        <v/>
      </c>
      <c r="AC15296" s="7"/>
      <c r="AD15296" t="s">
        <v>12354</v>
      </c>
      <c r="AE15296">
        <f t="shared" si="958"/>
        <v>0</v>
      </c>
      <c r="AG15296" s="2"/>
      <c r="AI15296" s="7"/>
    </row>
    <row r="15297" spans="1:35" ht="11" customHeight="1" outlineLevel="1" x14ac:dyDescent="0.25">
      <c r="A15297" t="s">
        <v>2875</v>
      </c>
      <c r="C15297" s="2" t="s">
        <v>11983</v>
      </c>
      <c r="D15297" s="2">
        <v>1132</v>
      </c>
      <c r="E15297" s="7">
        <v>2012</v>
      </c>
      <c r="F15297" s="5" t="s">
        <v>5793</v>
      </c>
      <c r="H15297" s="5" t="s">
        <v>5398</v>
      </c>
      <c r="I15297" s="6" t="s">
        <v>12354</v>
      </c>
      <c r="J15297" s="6" t="s">
        <v>12353</v>
      </c>
      <c r="K15297" s="17">
        <v>5</v>
      </c>
      <c r="L15297" s="17" t="s">
        <v>7732</v>
      </c>
      <c r="M15297" s="9"/>
      <c r="N15297" s="9"/>
      <c r="O15297" s="21"/>
      <c r="Q15297" s="29"/>
      <c r="U15297" s="17"/>
      <c r="V15297" s="2"/>
      <c r="Y15297" t="str">
        <f t="shared" si="956"/>
        <v/>
      </c>
      <c r="AA15297" t="str">
        <f t="shared" si="957"/>
        <v/>
      </c>
      <c r="AC15297" s="7"/>
      <c r="AD15297" t="s">
        <v>12354</v>
      </c>
      <c r="AE15297">
        <f t="shared" si="958"/>
        <v>0</v>
      </c>
      <c r="AG15297" s="2"/>
      <c r="AI15297" s="7"/>
    </row>
    <row r="15298" spans="1:35" ht="11" customHeight="1" outlineLevel="1" x14ac:dyDescent="0.25">
      <c r="A15298" t="s">
        <v>2875</v>
      </c>
      <c r="C15298" s="2" t="s">
        <v>11983</v>
      </c>
      <c r="D15298" s="2">
        <v>1133</v>
      </c>
      <c r="E15298" s="7">
        <v>2013</v>
      </c>
      <c r="F15298" s="5" t="s">
        <v>5802</v>
      </c>
      <c r="H15298" s="5" t="s">
        <v>5398</v>
      </c>
      <c r="I15298" s="6" t="s">
        <v>12355</v>
      </c>
      <c r="J15298" s="6" t="s">
        <v>12356</v>
      </c>
      <c r="K15298" s="17">
        <v>5</v>
      </c>
      <c r="L15298" s="17" t="s">
        <v>7732</v>
      </c>
      <c r="M15298" s="9"/>
      <c r="N15298" s="9"/>
      <c r="O15298" s="21"/>
      <c r="Q15298" s="29"/>
      <c r="U15298" s="17"/>
      <c r="V15298" s="2"/>
      <c r="Y15298" t="str">
        <f t="shared" si="956"/>
        <v/>
      </c>
      <c r="AA15298" t="str">
        <f t="shared" si="957"/>
        <v/>
      </c>
      <c r="AC15298" s="7"/>
      <c r="AD15298" t="s">
        <v>12355</v>
      </c>
      <c r="AE15298">
        <f t="shared" si="958"/>
        <v>0</v>
      </c>
      <c r="AG15298" s="2"/>
      <c r="AI15298" s="7"/>
    </row>
    <row r="15299" spans="1:35" ht="11" customHeight="1" outlineLevel="1" x14ac:dyDescent="0.25">
      <c r="A15299" t="s">
        <v>2875</v>
      </c>
      <c r="C15299" s="2" t="s">
        <v>11983</v>
      </c>
      <c r="D15299" s="2">
        <v>1135</v>
      </c>
      <c r="E15299" s="7">
        <v>2013</v>
      </c>
      <c r="F15299" s="5" t="s">
        <v>5793</v>
      </c>
      <c r="H15299" s="5" t="s">
        <v>5398</v>
      </c>
      <c r="I15299" s="6" t="s">
        <v>12355</v>
      </c>
      <c r="J15299" s="6" t="s">
        <v>12356</v>
      </c>
      <c r="K15299" s="17">
        <v>3</v>
      </c>
      <c r="L15299" s="17" t="s">
        <v>7732</v>
      </c>
      <c r="M15299" s="9"/>
      <c r="N15299" s="9"/>
      <c r="O15299" s="21"/>
      <c r="Q15299" s="29"/>
      <c r="U15299" s="17"/>
      <c r="V15299" s="2"/>
      <c r="Y15299" t="str">
        <f t="shared" si="956"/>
        <v/>
      </c>
      <c r="AA15299" t="str">
        <f t="shared" si="957"/>
        <v/>
      </c>
      <c r="AC15299" s="7"/>
      <c r="AD15299" t="s">
        <v>12355</v>
      </c>
      <c r="AE15299">
        <f t="shared" si="958"/>
        <v>0</v>
      </c>
      <c r="AG15299" s="2"/>
      <c r="AI15299" s="7"/>
    </row>
    <row r="15300" spans="1:35" ht="11" customHeight="1" outlineLevel="1" x14ac:dyDescent="0.25">
      <c r="A15300" t="s">
        <v>2875</v>
      </c>
      <c r="C15300" s="2" t="s">
        <v>11983</v>
      </c>
      <c r="D15300" s="2">
        <v>1137</v>
      </c>
      <c r="E15300" s="7">
        <v>2013</v>
      </c>
      <c r="F15300" s="5" t="s">
        <v>12357</v>
      </c>
      <c r="H15300" s="5" t="s">
        <v>5398</v>
      </c>
      <c r="I15300" s="6" t="s">
        <v>12355</v>
      </c>
      <c r="J15300" s="6" t="s">
        <v>12356</v>
      </c>
      <c r="K15300" s="17">
        <v>5</v>
      </c>
      <c r="L15300" s="17" t="s">
        <v>7732</v>
      </c>
      <c r="M15300" s="9"/>
      <c r="N15300" s="9"/>
      <c r="O15300" s="21"/>
      <c r="Q15300" s="29"/>
      <c r="U15300" s="17"/>
      <c r="V15300" s="2"/>
      <c r="Y15300" t="str">
        <f t="shared" si="956"/>
        <v/>
      </c>
      <c r="AA15300">
        <f t="shared" si="957"/>
        <v>1</v>
      </c>
      <c r="AC15300" s="7"/>
      <c r="AD15300" t="s">
        <v>12355</v>
      </c>
      <c r="AE15300">
        <f t="shared" si="958"/>
        <v>0</v>
      </c>
      <c r="AG15300" s="2"/>
      <c r="AI15300" s="7"/>
    </row>
    <row r="15301" spans="1:35" ht="11" customHeight="1" outlineLevel="1" x14ac:dyDescent="0.25">
      <c r="A15301" t="s">
        <v>2875</v>
      </c>
      <c r="C15301" s="2" t="s">
        <v>11983</v>
      </c>
      <c r="D15301" s="2">
        <v>1148</v>
      </c>
      <c r="E15301" s="7">
        <v>2013</v>
      </c>
      <c r="F15301" s="5" t="s">
        <v>4236</v>
      </c>
      <c r="H15301" s="5" t="s">
        <v>5398</v>
      </c>
      <c r="I15301" s="6" t="s">
        <v>12360</v>
      </c>
      <c r="J15301" s="6" t="s">
        <v>989</v>
      </c>
      <c r="K15301" s="17">
        <v>4</v>
      </c>
      <c r="L15301" s="17" t="s">
        <v>7732</v>
      </c>
      <c r="M15301" s="9"/>
      <c r="N15301" s="9"/>
      <c r="O15301" s="21"/>
      <c r="Q15301" s="29"/>
      <c r="U15301" s="17"/>
      <c r="V15301" s="2"/>
      <c r="Y15301" t="str">
        <f t="shared" si="956"/>
        <v/>
      </c>
      <c r="AA15301" t="str">
        <f t="shared" si="957"/>
        <v/>
      </c>
      <c r="AC15301" s="7"/>
      <c r="AD15301" t="s">
        <v>12360</v>
      </c>
      <c r="AE15301">
        <f t="shared" si="958"/>
        <v>0</v>
      </c>
      <c r="AG15301" s="2"/>
      <c r="AI15301" s="7"/>
    </row>
    <row r="15302" spans="1:35" ht="11" customHeight="1" outlineLevel="1" x14ac:dyDescent="0.25">
      <c r="A15302" t="s">
        <v>2875</v>
      </c>
      <c r="C15302" s="2" t="s">
        <v>11983</v>
      </c>
      <c r="D15302" s="2">
        <v>1149</v>
      </c>
      <c r="E15302" s="7">
        <v>2013</v>
      </c>
      <c r="F15302" s="5" t="s">
        <v>5802</v>
      </c>
      <c r="H15302" s="5" t="s">
        <v>5398</v>
      </c>
      <c r="I15302" s="6" t="s">
        <v>12360</v>
      </c>
      <c r="J15302" s="6" t="s">
        <v>989</v>
      </c>
      <c r="K15302" s="17">
        <v>4</v>
      </c>
      <c r="L15302" s="17" t="s">
        <v>7732</v>
      </c>
      <c r="M15302" s="9"/>
      <c r="N15302" s="9"/>
      <c r="O15302" s="21"/>
      <c r="Q15302" s="29"/>
      <c r="U15302" s="17"/>
      <c r="V15302" s="2"/>
      <c r="Y15302" t="str">
        <f t="shared" si="956"/>
        <v/>
      </c>
      <c r="AA15302" t="str">
        <f t="shared" si="957"/>
        <v/>
      </c>
      <c r="AC15302" s="7"/>
      <c r="AD15302" t="s">
        <v>12360</v>
      </c>
      <c r="AE15302">
        <f t="shared" si="958"/>
        <v>0</v>
      </c>
      <c r="AG15302" s="2"/>
      <c r="AI15302" s="7"/>
    </row>
    <row r="15303" spans="1:35" ht="11" customHeight="1" outlineLevel="1" x14ac:dyDescent="0.25">
      <c r="A15303" t="s">
        <v>2875</v>
      </c>
      <c r="C15303" s="2" t="s">
        <v>11983</v>
      </c>
      <c r="D15303" s="2">
        <v>1150</v>
      </c>
      <c r="E15303" s="7">
        <v>2013</v>
      </c>
      <c r="F15303" s="5" t="s">
        <v>12348</v>
      </c>
      <c r="H15303" s="5" t="s">
        <v>5398</v>
      </c>
      <c r="I15303" s="6" t="s">
        <v>12360</v>
      </c>
      <c r="J15303" s="6" t="s">
        <v>989</v>
      </c>
      <c r="K15303" s="17">
        <v>4</v>
      </c>
      <c r="L15303" s="17" t="s">
        <v>7732</v>
      </c>
      <c r="M15303" s="9"/>
      <c r="N15303" s="9"/>
      <c r="O15303" s="21"/>
      <c r="Q15303" s="29"/>
      <c r="U15303" s="17"/>
      <c r="V15303" s="2"/>
      <c r="Y15303" t="str">
        <f t="shared" si="956"/>
        <v/>
      </c>
      <c r="AA15303" t="str">
        <f t="shared" si="957"/>
        <v/>
      </c>
      <c r="AC15303" s="7"/>
      <c r="AD15303" t="s">
        <v>12360</v>
      </c>
      <c r="AE15303">
        <f t="shared" si="958"/>
        <v>0</v>
      </c>
      <c r="AG15303" s="2"/>
      <c r="AI15303" s="7"/>
    </row>
    <row r="15304" spans="1:35" ht="11" customHeight="1" outlineLevel="1" x14ac:dyDescent="0.25">
      <c r="A15304" t="s">
        <v>2875</v>
      </c>
      <c r="C15304" s="2" t="s">
        <v>11983</v>
      </c>
      <c r="D15304" s="2">
        <v>1151</v>
      </c>
      <c r="E15304" s="7">
        <v>2013</v>
      </c>
      <c r="F15304" s="8" t="s">
        <v>21773</v>
      </c>
      <c r="H15304" s="5" t="s">
        <v>5398</v>
      </c>
      <c r="I15304" s="6" t="s">
        <v>12360</v>
      </c>
      <c r="J15304" s="6" t="s">
        <v>989</v>
      </c>
      <c r="K15304" s="17">
        <v>4</v>
      </c>
      <c r="L15304" s="17" t="s">
        <v>7732</v>
      </c>
      <c r="M15304" s="9"/>
      <c r="N15304" s="9"/>
      <c r="O15304" s="21"/>
      <c r="Q15304" s="29"/>
      <c r="U15304" s="17"/>
      <c r="V15304" s="2"/>
      <c r="Y15304" t="str">
        <f t="shared" si="956"/>
        <v/>
      </c>
      <c r="AA15304" t="str">
        <f t="shared" si="957"/>
        <v/>
      </c>
      <c r="AC15304" s="7"/>
      <c r="AD15304" t="s">
        <v>12360</v>
      </c>
      <c r="AE15304">
        <f t="shared" si="958"/>
        <v>0</v>
      </c>
      <c r="AG15304" s="2"/>
      <c r="AI15304" s="7"/>
    </row>
    <row r="15305" spans="1:35" ht="11" customHeight="1" outlineLevel="1" x14ac:dyDescent="0.25">
      <c r="A15305" t="s">
        <v>2875</v>
      </c>
      <c r="C15305" s="2" t="s">
        <v>11983</v>
      </c>
      <c r="D15305" s="2">
        <v>1152</v>
      </c>
      <c r="E15305" s="7">
        <v>2013</v>
      </c>
      <c r="F15305" s="8" t="s">
        <v>10880</v>
      </c>
      <c r="H15305" s="5" t="s">
        <v>5398</v>
      </c>
      <c r="I15305" s="6" t="s">
        <v>12360</v>
      </c>
      <c r="J15305" s="6" t="s">
        <v>989</v>
      </c>
      <c r="K15305" s="17">
        <v>4</v>
      </c>
      <c r="L15305" s="17" t="s">
        <v>7732</v>
      </c>
      <c r="M15305" s="9"/>
      <c r="N15305" s="9"/>
      <c r="O15305" s="21"/>
      <c r="Q15305" s="29"/>
      <c r="U15305" s="17"/>
      <c r="V15305" s="2"/>
      <c r="Y15305" t="str">
        <f t="shared" si="956"/>
        <v/>
      </c>
      <c r="AA15305" t="str">
        <f t="shared" si="957"/>
        <v/>
      </c>
      <c r="AC15305" s="7"/>
      <c r="AD15305" t="s">
        <v>12360</v>
      </c>
      <c r="AE15305">
        <f t="shared" si="958"/>
        <v>0</v>
      </c>
      <c r="AG15305" s="2"/>
      <c r="AI15305" s="7"/>
    </row>
    <row r="15306" spans="1:35" ht="11" customHeight="1" outlineLevel="1" x14ac:dyDescent="0.3">
      <c r="A15306" t="s">
        <v>2875</v>
      </c>
      <c r="C15306" s="2" t="s">
        <v>11983</v>
      </c>
      <c r="D15306" s="2" t="s">
        <v>12363</v>
      </c>
      <c r="E15306" s="7">
        <v>2013</v>
      </c>
      <c r="F15306" s="5" t="s">
        <v>12291</v>
      </c>
      <c r="H15306" s="5" t="s">
        <v>5398</v>
      </c>
      <c r="I15306" s="6" t="s">
        <v>12360</v>
      </c>
      <c r="J15306" s="6" t="s">
        <v>989</v>
      </c>
      <c r="K15306" s="17">
        <v>4</v>
      </c>
      <c r="L15306" s="17" t="s">
        <v>7732</v>
      </c>
      <c r="M15306" s="9"/>
      <c r="N15306" s="9"/>
      <c r="O15306" s="21"/>
      <c r="Q15306" s="29"/>
      <c r="U15306" s="17"/>
      <c r="V15306" s="2"/>
      <c r="Y15306" t="str">
        <f t="shared" si="956"/>
        <v/>
      </c>
      <c r="AA15306">
        <f t="shared" si="957"/>
        <v>1</v>
      </c>
      <c r="AC15306" s="7"/>
      <c r="AD15306" t="s">
        <v>12360</v>
      </c>
      <c r="AE15306">
        <f t="shared" si="958"/>
        <v>0</v>
      </c>
      <c r="AG15306" s="2"/>
      <c r="AI15306" s="7"/>
    </row>
    <row r="15307" spans="1:35" ht="11" customHeight="1" outlineLevel="1" x14ac:dyDescent="0.25">
      <c r="A15307" t="s">
        <v>2875</v>
      </c>
      <c r="C15307" s="2" t="s">
        <v>11983</v>
      </c>
      <c r="D15307" s="2">
        <v>1153</v>
      </c>
      <c r="E15307" s="7">
        <v>2013</v>
      </c>
      <c r="F15307" s="5" t="s">
        <v>5802</v>
      </c>
      <c r="H15307" s="5" t="s">
        <v>5398</v>
      </c>
      <c r="I15307" s="6" t="s">
        <v>12362</v>
      </c>
      <c r="J15307" s="6" t="s">
        <v>7078</v>
      </c>
      <c r="K15307" s="17">
        <v>5</v>
      </c>
      <c r="L15307" s="17" t="s">
        <v>7732</v>
      </c>
      <c r="M15307" s="9"/>
      <c r="N15307" s="9"/>
      <c r="O15307" s="21"/>
      <c r="Q15307" s="29"/>
      <c r="U15307" s="17"/>
      <c r="V15307" s="2"/>
      <c r="Y15307" t="str">
        <f t="shared" si="956"/>
        <v/>
      </c>
      <c r="AA15307" t="str">
        <f t="shared" si="957"/>
        <v/>
      </c>
      <c r="AC15307" s="7"/>
      <c r="AD15307" t="s">
        <v>12362</v>
      </c>
      <c r="AE15307">
        <f t="shared" si="958"/>
        <v>0</v>
      </c>
      <c r="AG15307" s="2"/>
      <c r="AI15307" s="7"/>
    </row>
    <row r="15308" spans="1:35" ht="11" customHeight="1" outlineLevel="1" x14ac:dyDescent="0.25">
      <c r="A15308" t="s">
        <v>2875</v>
      </c>
      <c r="C15308" s="2" t="s">
        <v>11983</v>
      </c>
      <c r="D15308" s="2">
        <v>1154</v>
      </c>
      <c r="E15308" s="7">
        <v>2013</v>
      </c>
      <c r="F15308" s="5" t="s">
        <v>5802</v>
      </c>
      <c r="H15308" s="5" t="s">
        <v>5398</v>
      </c>
      <c r="I15308" s="6" t="s">
        <v>12362</v>
      </c>
      <c r="J15308" s="6" t="s">
        <v>7078</v>
      </c>
      <c r="K15308" s="17">
        <v>5</v>
      </c>
      <c r="L15308" s="17" t="s">
        <v>7732</v>
      </c>
      <c r="M15308" s="9"/>
      <c r="N15308" s="9"/>
      <c r="O15308" s="21"/>
      <c r="Q15308" s="29"/>
      <c r="U15308" s="17"/>
      <c r="V15308" s="2"/>
      <c r="Y15308" t="str">
        <f t="shared" si="956"/>
        <v/>
      </c>
      <c r="AA15308" t="str">
        <f t="shared" si="957"/>
        <v/>
      </c>
      <c r="AC15308" s="7"/>
      <c r="AD15308" t="s">
        <v>12362</v>
      </c>
      <c r="AE15308">
        <f t="shared" si="958"/>
        <v>0</v>
      </c>
      <c r="AG15308" s="2"/>
      <c r="AI15308" s="7"/>
    </row>
    <row r="15309" spans="1:35" ht="11" customHeight="1" outlineLevel="1" x14ac:dyDescent="0.25">
      <c r="A15309" t="s">
        <v>2875</v>
      </c>
      <c r="C15309" s="2" t="s">
        <v>11983</v>
      </c>
      <c r="D15309" s="2">
        <v>1157</v>
      </c>
      <c r="E15309" s="7">
        <v>2013</v>
      </c>
      <c r="F15309" s="5" t="s">
        <v>4236</v>
      </c>
      <c r="H15309" s="5" t="s">
        <v>5398</v>
      </c>
      <c r="I15309" s="6" t="s">
        <v>12361</v>
      </c>
      <c r="J15309" s="6" t="s">
        <v>12364</v>
      </c>
      <c r="K15309" s="17">
        <v>4</v>
      </c>
      <c r="L15309" s="17" t="s">
        <v>7732</v>
      </c>
      <c r="M15309" s="9"/>
      <c r="N15309" s="9"/>
      <c r="O15309" s="21"/>
      <c r="Q15309" s="29"/>
      <c r="U15309" s="17"/>
      <c r="V15309" s="2"/>
      <c r="Y15309" t="str">
        <f t="shared" si="956"/>
        <v/>
      </c>
      <c r="AA15309" t="str">
        <f t="shared" si="957"/>
        <v/>
      </c>
      <c r="AC15309" s="7"/>
      <c r="AD15309" t="s">
        <v>12361</v>
      </c>
      <c r="AE15309">
        <f t="shared" si="958"/>
        <v>0</v>
      </c>
      <c r="AG15309" s="2"/>
      <c r="AI15309" s="7"/>
    </row>
    <row r="15310" spans="1:35" ht="11" customHeight="1" outlineLevel="1" x14ac:dyDescent="0.25">
      <c r="A15310" t="s">
        <v>2875</v>
      </c>
      <c r="C15310" s="2" t="s">
        <v>11983</v>
      </c>
      <c r="D15310" s="2">
        <v>1158</v>
      </c>
      <c r="E15310" s="7">
        <v>2013</v>
      </c>
      <c r="F15310" s="5" t="s">
        <v>5802</v>
      </c>
      <c r="H15310" s="5" t="s">
        <v>5398</v>
      </c>
      <c r="I15310" s="6" t="s">
        <v>12361</v>
      </c>
      <c r="J15310" s="6" t="s">
        <v>12364</v>
      </c>
      <c r="K15310" s="17">
        <v>4</v>
      </c>
      <c r="L15310" s="17" t="s">
        <v>7732</v>
      </c>
      <c r="M15310" s="9"/>
      <c r="N15310" s="9"/>
      <c r="O15310" s="21"/>
      <c r="Q15310" s="29"/>
      <c r="U15310" s="17"/>
      <c r="V15310" s="2"/>
      <c r="Y15310" t="str">
        <f t="shared" si="956"/>
        <v/>
      </c>
      <c r="AA15310" t="str">
        <f t="shared" si="957"/>
        <v/>
      </c>
      <c r="AC15310" s="7"/>
      <c r="AD15310" t="s">
        <v>12361</v>
      </c>
      <c r="AE15310">
        <f t="shared" si="958"/>
        <v>0</v>
      </c>
      <c r="AG15310" s="2"/>
      <c r="AI15310" s="7"/>
    </row>
    <row r="15311" spans="1:35" ht="11" customHeight="1" outlineLevel="1" x14ac:dyDescent="0.25">
      <c r="A15311" t="s">
        <v>2875</v>
      </c>
      <c r="C15311" s="2" t="s">
        <v>11983</v>
      </c>
      <c r="D15311" s="2">
        <v>1159</v>
      </c>
      <c r="E15311" s="7">
        <v>2013</v>
      </c>
      <c r="F15311" s="5" t="s">
        <v>12348</v>
      </c>
      <c r="H15311" s="5" t="s">
        <v>5398</v>
      </c>
      <c r="I15311" s="6" t="s">
        <v>12361</v>
      </c>
      <c r="J15311" s="6" t="s">
        <v>12364</v>
      </c>
      <c r="K15311" s="17">
        <v>4</v>
      </c>
      <c r="L15311" s="17" t="s">
        <v>7732</v>
      </c>
      <c r="M15311" s="9"/>
      <c r="N15311" s="9"/>
      <c r="O15311" s="21"/>
      <c r="Q15311" s="29"/>
      <c r="U15311" s="17"/>
      <c r="V15311" s="2"/>
      <c r="Y15311" t="str">
        <f t="shared" si="956"/>
        <v/>
      </c>
      <c r="AA15311" t="str">
        <f t="shared" si="957"/>
        <v/>
      </c>
      <c r="AC15311" s="7"/>
      <c r="AD15311" t="s">
        <v>12361</v>
      </c>
      <c r="AE15311">
        <f t="shared" si="958"/>
        <v>0</v>
      </c>
      <c r="AG15311" s="2"/>
      <c r="AI15311" s="7"/>
    </row>
    <row r="15312" spans="1:35" ht="11" customHeight="1" outlineLevel="1" x14ac:dyDescent="0.25">
      <c r="A15312" t="s">
        <v>2875</v>
      </c>
      <c r="C15312" s="2" t="s">
        <v>11983</v>
      </c>
      <c r="D15312" s="2">
        <v>1160</v>
      </c>
      <c r="E15312" s="7">
        <v>2013</v>
      </c>
      <c r="F15312" s="8" t="s">
        <v>21773</v>
      </c>
      <c r="H15312" s="5" t="s">
        <v>5398</v>
      </c>
      <c r="I15312" s="6" t="s">
        <v>12361</v>
      </c>
      <c r="J15312" s="6" t="s">
        <v>12364</v>
      </c>
      <c r="K15312" s="17">
        <v>4</v>
      </c>
      <c r="L15312" s="17" t="s">
        <v>7732</v>
      </c>
      <c r="M15312" s="9"/>
      <c r="N15312" s="9"/>
      <c r="O15312" s="21"/>
      <c r="Q15312" s="29"/>
      <c r="U15312" s="17"/>
      <c r="V15312" s="2"/>
      <c r="Y15312" t="str">
        <f t="shared" si="956"/>
        <v/>
      </c>
      <c r="AA15312" t="str">
        <f t="shared" si="957"/>
        <v/>
      </c>
      <c r="AC15312" s="7"/>
      <c r="AD15312" t="s">
        <v>12361</v>
      </c>
      <c r="AE15312">
        <f t="shared" si="958"/>
        <v>0</v>
      </c>
      <c r="AG15312" s="2"/>
      <c r="AI15312" s="7"/>
    </row>
    <row r="15313" spans="1:35" ht="11" customHeight="1" outlineLevel="1" x14ac:dyDescent="0.25">
      <c r="A15313" t="s">
        <v>2875</v>
      </c>
      <c r="C15313" s="2" t="s">
        <v>11983</v>
      </c>
      <c r="D15313" s="2">
        <v>1161</v>
      </c>
      <c r="E15313" s="7">
        <v>2013</v>
      </c>
      <c r="F15313" s="8" t="s">
        <v>10880</v>
      </c>
      <c r="H15313" s="5" t="s">
        <v>5398</v>
      </c>
      <c r="I15313" s="6" t="s">
        <v>12361</v>
      </c>
      <c r="J15313" s="6" t="s">
        <v>12364</v>
      </c>
      <c r="K15313" s="17">
        <v>4</v>
      </c>
      <c r="L15313" s="17" t="s">
        <v>20076</v>
      </c>
      <c r="M15313" s="9"/>
      <c r="N15313" s="9"/>
      <c r="O15313" s="21"/>
      <c r="Q15313" s="29"/>
      <c r="U15313" s="17"/>
      <c r="V15313" s="2"/>
      <c r="Y15313" t="str">
        <f t="shared" si="956"/>
        <v/>
      </c>
      <c r="AA15313" t="str">
        <f t="shared" si="957"/>
        <v/>
      </c>
      <c r="AC15313" s="7"/>
      <c r="AD15313" t="s">
        <v>12361</v>
      </c>
      <c r="AE15313">
        <f t="shared" si="958"/>
        <v>0</v>
      </c>
      <c r="AG15313" s="2"/>
      <c r="AI15313" s="7"/>
    </row>
    <row r="15314" spans="1:35" ht="11" customHeight="1" outlineLevel="1" x14ac:dyDescent="0.3">
      <c r="A15314" t="s">
        <v>2875</v>
      </c>
      <c r="C15314" s="2" t="s">
        <v>11983</v>
      </c>
      <c r="D15314" s="2" t="s">
        <v>12365</v>
      </c>
      <c r="E15314" s="7">
        <v>2013</v>
      </c>
      <c r="F15314" s="5" t="s">
        <v>12291</v>
      </c>
      <c r="H15314" s="5" t="s">
        <v>5398</v>
      </c>
      <c r="I15314" s="6" t="s">
        <v>12361</v>
      </c>
      <c r="J15314" s="6" t="s">
        <v>12364</v>
      </c>
      <c r="K15314" s="17">
        <v>4</v>
      </c>
      <c r="L15314" s="17" t="s">
        <v>7730</v>
      </c>
      <c r="M15314" s="9">
        <v>3</v>
      </c>
      <c r="N15314" s="9"/>
      <c r="O15314" s="21"/>
      <c r="Q15314" s="29"/>
      <c r="S15314">
        <v>1</v>
      </c>
      <c r="T15314">
        <v>1</v>
      </c>
      <c r="U15314" s="17"/>
      <c r="V15314" s="2"/>
      <c r="Y15314" t="str">
        <f t="shared" si="956"/>
        <v/>
      </c>
      <c r="AA15314">
        <f t="shared" si="957"/>
        <v>1</v>
      </c>
      <c r="AC15314" s="7"/>
      <c r="AD15314" t="s">
        <v>12361</v>
      </c>
      <c r="AE15314">
        <f t="shared" si="958"/>
        <v>0</v>
      </c>
      <c r="AG15314" s="2"/>
      <c r="AI15314" s="7"/>
    </row>
    <row r="15315" spans="1:35" ht="11" customHeight="1" outlineLevel="1" x14ac:dyDescent="0.25">
      <c r="A15315" t="s">
        <v>2875</v>
      </c>
      <c r="C15315" s="2" t="s">
        <v>11983</v>
      </c>
      <c r="D15315" s="2">
        <v>1164</v>
      </c>
      <c r="E15315" s="7">
        <v>2014</v>
      </c>
      <c r="F15315" s="5" t="s">
        <v>5793</v>
      </c>
      <c r="H15315" s="5" t="s">
        <v>5398</v>
      </c>
      <c r="I15315" s="6" t="s">
        <v>12234</v>
      </c>
      <c r="J15315" s="6" t="s">
        <v>12366</v>
      </c>
      <c r="K15315" s="17">
        <v>5</v>
      </c>
      <c r="L15315" s="17" t="s">
        <v>7732</v>
      </c>
      <c r="M15315" s="9"/>
      <c r="N15315" s="9"/>
      <c r="O15315" s="21"/>
      <c r="Q15315" s="29"/>
      <c r="U15315" s="17"/>
      <c r="V15315" s="2"/>
      <c r="Y15315" t="str">
        <f t="shared" si="956"/>
        <v/>
      </c>
      <c r="AA15315" t="str">
        <f t="shared" si="957"/>
        <v/>
      </c>
      <c r="AC15315" s="7"/>
      <c r="AD15315" t="s">
        <v>12234</v>
      </c>
      <c r="AE15315">
        <f t="shared" si="958"/>
        <v>0</v>
      </c>
      <c r="AG15315" s="2"/>
      <c r="AI15315" s="7"/>
    </row>
    <row r="15316" spans="1:35" ht="11" customHeight="1" outlineLevel="1" x14ac:dyDescent="0.25">
      <c r="A15316" t="s">
        <v>2875</v>
      </c>
      <c r="C15316" s="2" t="s">
        <v>11983</v>
      </c>
      <c r="D15316" s="2">
        <v>1177</v>
      </c>
      <c r="E15316" s="7">
        <v>2014</v>
      </c>
      <c r="F15316" s="5" t="s">
        <v>5793</v>
      </c>
      <c r="H15316" s="5" t="s">
        <v>5398</v>
      </c>
      <c r="I15316" s="6" t="s">
        <v>12203</v>
      </c>
      <c r="J15316" s="39" t="s">
        <v>21485</v>
      </c>
      <c r="K15316" s="17">
        <v>1</v>
      </c>
      <c r="L15316" s="17" t="s">
        <v>7732</v>
      </c>
      <c r="M15316" s="9"/>
      <c r="N15316" s="9"/>
      <c r="O15316" s="21"/>
      <c r="Q15316" s="29"/>
      <c r="U15316" s="17"/>
      <c r="V15316" s="2"/>
      <c r="Y15316" t="str">
        <f t="shared" si="956"/>
        <v/>
      </c>
      <c r="AA15316" t="str">
        <f t="shared" si="957"/>
        <v/>
      </c>
      <c r="AC15316" s="7"/>
      <c r="AD15316" t="s">
        <v>12203</v>
      </c>
      <c r="AE15316">
        <f t="shared" si="958"/>
        <v>0</v>
      </c>
      <c r="AG15316" s="2"/>
      <c r="AI15316" s="7"/>
    </row>
    <row r="15317" spans="1:35" ht="11" customHeight="1" outlineLevel="1" x14ac:dyDescent="0.25">
      <c r="A15317" t="s">
        <v>2875</v>
      </c>
      <c r="C15317" s="2" t="s">
        <v>11983</v>
      </c>
      <c r="D15317" s="2">
        <v>1190</v>
      </c>
      <c r="E15317" s="7">
        <v>2015</v>
      </c>
      <c r="F15317" s="5" t="s">
        <v>2530</v>
      </c>
      <c r="H15317" s="5" t="s">
        <v>5398</v>
      </c>
      <c r="I15317" s="6" t="s">
        <v>12335</v>
      </c>
      <c r="J15317" s="6" t="s">
        <v>12367</v>
      </c>
      <c r="K15317" s="17">
        <v>3</v>
      </c>
      <c r="L15317" s="17" t="s">
        <v>7732</v>
      </c>
      <c r="M15317" s="9"/>
      <c r="N15317" s="9"/>
      <c r="O15317" s="21"/>
      <c r="Q15317" s="29"/>
      <c r="U15317" s="17"/>
      <c r="V15317" s="2"/>
      <c r="Y15317" t="str">
        <f t="shared" si="956"/>
        <v/>
      </c>
      <c r="AA15317" t="str">
        <f t="shared" si="957"/>
        <v/>
      </c>
      <c r="AC15317" s="7"/>
      <c r="AD15317" t="s">
        <v>12335</v>
      </c>
      <c r="AE15317">
        <f t="shared" si="958"/>
        <v>0</v>
      </c>
      <c r="AG15317" s="2"/>
      <c r="AI15317" s="7"/>
    </row>
    <row r="15318" spans="1:35" ht="11" customHeight="1" outlineLevel="1" x14ac:dyDescent="0.25">
      <c r="A15318" t="s">
        <v>2875</v>
      </c>
      <c r="C15318" s="2" t="s">
        <v>11983</v>
      </c>
      <c r="D15318" s="2">
        <v>1191</v>
      </c>
      <c r="E15318" s="7">
        <v>2015</v>
      </c>
      <c r="F15318" s="5" t="s">
        <v>2530</v>
      </c>
      <c r="H15318" s="5" t="s">
        <v>5398</v>
      </c>
      <c r="I15318" s="6" t="s">
        <v>12335</v>
      </c>
      <c r="J15318" s="6" t="s">
        <v>12367</v>
      </c>
      <c r="K15318" s="17">
        <v>6</v>
      </c>
      <c r="L15318" s="17" t="s">
        <v>7732</v>
      </c>
      <c r="M15318" s="9"/>
      <c r="N15318" s="9"/>
      <c r="O15318" s="21"/>
      <c r="Q15318" s="29"/>
      <c r="U15318" s="17"/>
      <c r="V15318" s="2"/>
      <c r="Y15318" t="str">
        <f t="shared" si="956"/>
        <v/>
      </c>
      <c r="AA15318" t="str">
        <f t="shared" si="957"/>
        <v/>
      </c>
      <c r="AC15318" s="7"/>
      <c r="AD15318" t="s">
        <v>12335</v>
      </c>
      <c r="AE15318">
        <f t="shared" si="958"/>
        <v>0</v>
      </c>
      <c r="AG15318" s="2"/>
      <c r="AI15318" s="7"/>
    </row>
    <row r="15319" spans="1:35" ht="11" customHeight="1" outlineLevel="1" x14ac:dyDescent="0.25">
      <c r="A15319" t="s">
        <v>2875</v>
      </c>
      <c r="C15319" s="2" t="s">
        <v>11983</v>
      </c>
      <c r="D15319" s="2">
        <v>1193</v>
      </c>
      <c r="E15319" s="7">
        <v>2015</v>
      </c>
      <c r="F15319" s="5" t="s">
        <v>2530</v>
      </c>
      <c r="H15319" s="5" t="s">
        <v>5398</v>
      </c>
      <c r="I15319" s="6" t="s">
        <v>12335</v>
      </c>
      <c r="J15319" s="6" t="s">
        <v>12367</v>
      </c>
      <c r="K15319" s="17">
        <v>3</v>
      </c>
      <c r="L15319" s="17" t="s">
        <v>7732</v>
      </c>
      <c r="M15319" s="9"/>
      <c r="N15319" s="9"/>
      <c r="O15319" s="21"/>
      <c r="Q15319" s="29"/>
      <c r="U15319" s="17"/>
      <c r="V15319" s="2"/>
      <c r="Y15319" t="str">
        <f t="shared" si="956"/>
        <v/>
      </c>
      <c r="AA15319" t="str">
        <f t="shared" si="957"/>
        <v/>
      </c>
      <c r="AC15319" s="7"/>
      <c r="AD15319" t="s">
        <v>12335</v>
      </c>
      <c r="AE15319">
        <f t="shared" si="958"/>
        <v>0</v>
      </c>
      <c r="AG15319" s="2"/>
      <c r="AI15319" s="7"/>
    </row>
    <row r="15320" spans="1:35" ht="11" customHeight="1" outlineLevel="1" x14ac:dyDescent="0.25">
      <c r="A15320" t="s">
        <v>2875</v>
      </c>
      <c r="C15320" s="2" t="s">
        <v>11983</v>
      </c>
      <c r="D15320" s="2">
        <v>1198</v>
      </c>
      <c r="E15320" s="7">
        <v>2015</v>
      </c>
      <c r="F15320" s="5" t="s">
        <v>2530</v>
      </c>
      <c r="H15320" s="5" t="s">
        <v>5398</v>
      </c>
      <c r="I15320" s="6" t="s">
        <v>12335</v>
      </c>
      <c r="J15320" s="6" t="s">
        <v>12367</v>
      </c>
      <c r="K15320" s="17">
        <v>5</v>
      </c>
      <c r="L15320" s="17" t="s">
        <v>7732</v>
      </c>
      <c r="M15320" s="9"/>
      <c r="N15320" s="9"/>
      <c r="O15320" s="21"/>
      <c r="Q15320" s="29"/>
      <c r="U15320" s="17"/>
      <c r="V15320" s="2"/>
      <c r="Y15320" t="str">
        <f t="shared" si="956"/>
        <v/>
      </c>
      <c r="AA15320" t="str">
        <f t="shared" si="957"/>
        <v/>
      </c>
      <c r="AC15320" s="7"/>
      <c r="AD15320" t="s">
        <v>12335</v>
      </c>
      <c r="AE15320">
        <f t="shared" si="958"/>
        <v>0</v>
      </c>
      <c r="AG15320" s="2"/>
      <c r="AI15320" s="7"/>
    </row>
    <row r="15321" spans="1:35" ht="11" customHeight="1" outlineLevel="1" x14ac:dyDescent="0.25">
      <c r="A15321" t="s">
        <v>2875</v>
      </c>
      <c r="C15321" s="2" t="s">
        <v>11983</v>
      </c>
      <c r="D15321" s="2" t="s">
        <v>12368</v>
      </c>
      <c r="E15321" s="7">
        <v>2015</v>
      </c>
      <c r="F15321" s="5" t="s">
        <v>12369</v>
      </c>
      <c r="H15321" s="5" t="s">
        <v>5398</v>
      </c>
      <c r="I15321" s="6" t="s">
        <v>12335</v>
      </c>
      <c r="J15321" s="6" t="s">
        <v>12367</v>
      </c>
      <c r="K15321" s="17">
        <v>3</v>
      </c>
      <c r="L15321" s="17" t="s">
        <v>7732</v>
      </c>
      <c r="M15321" s="9"/>
      <c r="N15321" s="9"/>
      <c r="O15321" s="21"/>
      <c r="Q15321" s="29"/>
      <c r="U15321" s="17"/>
      <c r="V15321" s="2"/>
      <c r="Y15321" t="str">
        <f t="shared" si="956"/>
        <v/>
      </c>
      <c r="AA15321">
        <f t="shared" si="957"/>
        <v>1</v>
      </c>
      <c r="AC15321" s="7"/>
      <c r="AD15321" t="s">
        <v>12335</v>
      </c>
      <c r="AE15321">
        <f t="shared" si="958"/>
        <v>0</v>
      </c>
      <c r="AG15321" s="2"/>
      <c r="AI15321" s="7"/>
    </row>
    <row r="15322" spans="1:35" ht="11" customHeight="1" outlineLevel="1" x14ac:dyDescent="0.25">
      <c r="A15322" t="s">
        <v>2875</v>
      </c>
      <c r="C15322" s="2" t="s">
        <v>11983</v>
      </c>
      <c r="D15322" s="2">
        <v>1201</v>
      </c>
      <c r="E15322" s="7">
        <v>2015</v>
      </c>
      <c r="F15322" s="8" t="s">
        <v>21687</v>
      </c>
      <c r="H15322" s="5" t="s">
        <v>5398</v>
      </c>
      <c r="I15322" s="6" t="s">
        <v>12203</v>
      </c>
      <c r="J15322" s="6" t="s">
        <v>12370</v>
      </c>
      <c r="K15322" s="17">
        <v>3</v>
      </c>
      <c r="L15322" s="17" t="s">
        <v>20076</v>
      </c>
      <c r="M15322" s="9"/>
      <c r="N15322" s="9"/>
      <c r="O15322" s="21"/>
      <c r="Q15322" s="29"/>
      <c r="U15322" s="17"/>
      <c r="V15322" s="2"/>
      <c r="Y15322" t="str">
        <f t="shared" si="956"/>
        <v/>
      </c>
      <c r="AA15322" t="str">
        <f t="shared" si="957"/>
        <v/>
      </c>
      <c r="AC15322" s="7"/>
      <c r="AD15322" t="s">
        <v>12203</v>
      </c>
      <c r="AE15322">
        <f t="shared" si="958"/>
        <v>0</v>
      </c>
      <c r="AG15322" s="2"/>
      <c r="AI15322" s="7"/>
    </row>
    <row r="15323" spans="1:35" ht="11" customHeight="1" outlineLevel="1" x14ac:dyDescent="0.3">
      <c r="A15323" t="s">
        <v>2875</v>
      </c>
      <c r="C15323" s="2" t="s">
        <v>11983</v>
      </c>
      <c r="D15323" s="2" t="s">
        <v>12371</v>
      </c>
      <c r="E15323" s="7">
        <v>2015</v>
      </c>
      <c r="F15323" s="5" t="s">
        <v>12372</v>
      </c>
      <c r="H15323" s="5" t="s">
        <v>5398</v>
      </c>
      <c r="I15323" s="6" t="s">
        <v>12203</v>
      </c>
      <c r="J15323" s="6" t="s">
        <v>12370</v>
      </c>
      <c r="K15323" s="17">
        <v>1</v>
      </c>
      <c r="L15323" s="17" t="s">
        <v>7730</v>
      </c>
      <c r="M15323" s="9">
        <v>9.8000000000000007</v>
      </c>
      <c r="N15323" s="9"/>
      <c r="O15323" s="21"/>
      <c r="Q15323" s="29"/>
      <c r="T15323">
        <v>1</v>
      </c>
      <c r="U15323" s="17"/>
      <c r="V15323" s="2"/>
      <c r="Y15323" t="str">
        <f t="shared" si="956"/>
        <v/>
      </c>
      <c r="AA15323">
        <f t="shared" si="957"/>
        <v>1</v>
      </c>
      <c r="AC15323" s="7"/>
      <c r="AD15323" t="s">
        <v>12203</v>
      </c>
      <c r="AE15323">
        <f t="shared" si="958"/>
        <v>0</v>
      </c>
      <c r="AG15323" s="2"/>
      <c r="AI15323" s="7"/>
    </row>
    <row r="15324" spans="1:35" ht="11" customHeight="1" outlineLevel="1" x14ac:dyDescent="0.25">
      <c r="A15324" t="s">
        <v>2875</v>
      </c>
      <c r="C15324" s="2" t="s">
        <v>11983</v>
      </c>
      <c r="D15324" s="2">
        <v>1203</v>
      </c>
      <c r="E15324" s="7">
        <v>2015</v>
      </c>
      <c r="F15324" s="5" t="s">
        <v>2728</v>
      </c>
      <c r="H15324" s="5" t="s">
        <v>5398</v>
      </c>
      <c r="I15324" s="6" t="s">
        <v>12374</v>
      </c>
      <c r="J15324" s="6" t="s">
        <v>12373</v>
      </c>
      <c r="K15324" s="17">
        <v>3</v>
      </c>
      <c r="L15324" s="17" t="s">
        <v>7732</v>
      </c>
      <c r="M15324" s="9"/>
      <c r="N15324" s="9"/>
      <c r="O15324" s="21"/>
      <c r="Q15324" s="29"/>
      <c r="U15324" s="17"/>
      <c r="V15324" s="2"/>
      <c r="Y15324" t="str">
        <f t="shared" si="956"/>
        <v/>
      </c>
      <c r="AA15324" t="str">
        <f t="shared" si="957"/>
        <v/>
      </c>
      <c r="AC15324" s="7"/>
      <c r="AD15324" t="s">
        <v>12374</v>
      </c>
      <c r="AE15324">
        <f t="shared" si="958"/>
        <v>0</v>
      </c>
      <c r="AG15324" s="2"/>
      <c r="AI15324" s="7"/>
    </row>
    <row r="15325" spans="1:35" ht="11" customHeight="1" outlineLevel="1" x14ac:dyDescent="0.25">
      <c r="A15325" t="s">
        <v>2875</v>
      </c>
      <c r="C15325" s="2" t="s">
        <v>11983</v>
      </c>
      <c r="D15325" s="2">
        <v>1220</v>
      </c>
      <c r="E15325" s="7">
        <v>2015</v>
      </c>
      <c r="F15325" s="5" t="s">
        <v>1099</v>
      </c>
      <c r="H15325" s="5" t="s">
        <v>5398</v>
      </c>
      <c r="I15325" s="6" t="s">
        <v>12203</v>
      </c>
      <c r="J15325" s="6" t="s">
        <v>12375</v>
      </c>
      <c r="K15325" s="17">
        <v>5</v>
      </c>
      <c r="L15325" s="17" t="s">
        <v>7732</v>
      </c>
      <c r="M15325" s="9"/>
      <c r="N15325" s="9"/>
      <c r="O15325" s="21"/>
      <c r="Q15325" s="29"/>
      <c r="U15325" s="17"/>
      <c r="V15325" s="2"/>
      <c r="Y15325" t="str">
        <f t="shared" si="956"/>
        <v/>
      </c>
      <c r="AA15325" t="str">
        <f t="shared" si="957"/>
        <v/>
      </c>
      <c r="AC15325" s="7"/>
      <c r="AD15325" t="s">
        <v>12203</v>
      </c>
      <c r="AE15325">
        <f t="shared" si="958"/>
        <v>0</v>
      </c>
      <c r="AG15325" s="2"/>
      <c r="AI15325" s="7"/>
    </row>
    <row r="15326" spans="1:35" ht="11" customHeight="1" outlineLevel="1" x14ac:dyDescent="0.25">
      <c r="A15326" t="s">
        <v>2875</v>
      </c>
      <c r="C15326" s="2" t="s">
        <v>11983</v>
      </c>
      <c r="D15326" s="2">
        <v>1223</v>
      </c>
      <c r="E15326" s="7">
        <v>2015</v>
      </c>
      <c r="F15326" s="5" t="s">
        <v>815</v>
      </c>
      <c r="H15326" s="5" t="s">
        <v>5398</v>
      </c>
      <c r="I15326" s="6" t="s">
        <v>12203</v>
      </c>
      <c r="J15326" s="6" t="s">
        <v>12375</v>
      </c>
      <c r="K15326" s="17">
        <v>3</v>
      </c>
      <c r="L15326" s="17" t="s">
        <v>7732</v>
      </c>
      <c r="M15326" s="9"/>
      <c r="N15326" s="9"/>
      <c r="O15326" s="21"/>
      <c r="Q15326" s="29"/>
      <c r="U15326" s="17"/>
      <c r="V15326" s="2"/>
      <c r="Y15326" t="str">
        <f t="shared" si="956"/>
        <v/>
      </c>
      <c r="AA15326" t="str">
        <f t="shared" si="957"/>
        <v/>
      </c>
      <c r="AC15326" s="7"/>
      <c r="AD15326" t="s">
        <v>12203</v>
      </c>
      <c r="AE15326">
        <f t="shared" si="958"/>
        <v>0</v>
      </c>
      <c r="AG15326" s="2"/>
      <c r="AI15326" s="7"/>
    </row>
    <row r="15327" spans="1:35" ht="11" customHeight="1" outlineLevel="1" x14ac:dyDescent="0.25">
      <c r="A15327" t="s">
        <v>2875</v>
      </c>
      <c r="C15327" s="2" t="s">
        <v>11983</v>
      </c>
      <c r="D15327" s="2">
        <v>1226</v>
      </c>
      <c r="E15327" s="7">
        <v>2015</v>
      </c>
      <c r="F15327" s="5" t="s">
        <v>1375</v>
      </c>
      <c r="H15327" s="5" t="s">
        <v>5398</v>
      </c>
      <c r="I15327" s="6" t="s">
        <v>12203</v>
      </c>
      <c r="J15327" s="6" t="s">
        <v>12375</v>
      </c>
      <c r="K15327" s="17">
        <v>3</v>
      </c>
      <c r="L15327" s="17" t="s">
        <v>7732</v>
      </c>
      <c r="M15327" s="9"/>
      <c r="N15327" s="9"/>
      <c r="O15327" s="21"/>
      <c r="Q15327" s="29"/>
      <c r="U15327" s="17"/>
      <c r="V15327" s="2"/>
      <c r="Y15327" t="str">
        <f t="shared" si="956"/>
        <v/>
      </c>
      <c r="AA15327" t="str">
        <f t="shared" si="957"/>
        <v/>
      </c>
      <c r="AC15327" s="7"/>
      <c r="AD15327" t="s">
        <v>12203</v>
      </c>
      <c r="AE15327">
        <f t="shared" si="958"/>
        <v>0</v>
      </c>
      <c r="AG15327" s="2"/>
      <c r="AI15327" s="7"/>
    </row>
    <row r="15328" spans="1:35" ht="11" customHeight="1" outlineLevel="1" x14ac:dyDescent="0.25">
      <c r="A15328" t="s">
        <v>2875</v>
      </c>
      <c r="C15328" s="2" t="s">
        <v>11983</v>
      </c>
      <c r="D15328" s="2">
        <v>1227</v>
      </c>
      <c r="E15328" s="7">
        <v>2015</v>
      </c>
      <c r="F15328" s="5" t="s">
        <v>4769</v>
      </c>
      <c r="H15328" s="5" t="s">
        <v>5398</v>
      </c>
      <c r="I15328" s="6" t="s">
        <v>12203</v>
      </c>
      <c r="J15328" s="6" t="s">
        <v>12375</v>
      </c>
      <c r="K15328" s="17">
        <v>3</v>
      </c>
      <c r="L15328" s="17" t="s">
        <v>7732</v>
      </c>
      <c r="M15328" s="9"/>
      <c r="N15328" s="9"/>
      <c r="O15328" s="21"/>
      <c r="Q15328" s="29"/>
      <c r="U15328" s="17"/>
      <c r="V15328" s="2"/>
      <c r="Y15328" t="str">
        <f t="shared" si="956"/>
        <v/>
      </c>
      <c r="AA15328" t="str">
        <f t="shared" si="957"/>
        <v/>
      </c>
      <c r="AC15328" s="7"/>
      <c r="AD15328" t="s">
        <v>12203</v>
      </c>
      <c r="AE15328">
        <f t="shared" si="958"/>
        <v>0</v>
      </c>
      <c r="AG15328" s="2"/>
      <c r="AI15328" s="7"/>
    </row>
    <row r="15329" spans="1:35" ht="11" customHeight="1" outlineLevel="1" x14ac:dyDescent="0.25">
      <c r="A15329" t="s">
        <v>2875</v>
      </c>
      <c r="C15329" s="2" t="s">
        <v>11983</v>
      </c>
      <c r="D15329" s="2">
        <v>1241</v>
      </c>
      <c r="E15329" s="7">
        <v>2016</v>
      </c>
      <c r="F15329" s="5" t="s">
        <v>4236</v>
      </c>
      <c r="H15329" s="5" t="s">
        <v>5398</v>
      </c>
      <c r="I15329" s="6" t="s">
        <v>12379</v>
      </c>
      <c r="J15329" s="6" t="s">
        <v>12376</v>
      </c>
      <c r="K15329" s="17">
        <v>5</v>
      </c>
      <c r="L15329" s="17" t="s">
        <v>7732</v>
      </c>
      <c r="M15329" s="9"/>
      <c r="N15329" s="9"/>
      <c r="O15329" s="21"/>
      <c r="Q15329" s="29"/>
      <c r="U15329" s="17"/>
      <c r="V15329" s="2"/>
      <c r="Y15329" t="str">
        <f t="shared" si="956"/>
        <v/>
      </c>
      <c r="AA15329" t="str">
        <f t="shared" si="957"/>
        <v/>
      </c>
      <c r="AC15329" s="7"/>
      <c r="AD15329" t="s">
        <v>12379</v>
      </c>
      <c r="AE15329">
        <f t="shared" si="958"/>
        <v>0</v>
      </c>
      <c r="AG15329" s="2"/>
      <c r="AI15329" s="7"/>
    </row>
    <row r="15330" spans="1:35" ht="11" customHeight="1" outlineLevel="1" x14ac:dyDescent="0.25">
      <c r="A15330" t="s">
        <v>2875</v>
      </c>
      <c r="C15330" s="2" t="s">
        <v>11983</v>
      </c>
      <c r="D15330" s="2">
        <v>1242</v>
      </c>
      <c r="E15330" s="7">
        <v>2016</v>
      </c>
      <c r="F15330" s="5" t="s">
        <v>5802</v>
      </c>
      <c r="H15330" s="5" t="s">
        <v>5398</v>
      </c>
      <c r="I15330" s="6" t="s">
        <v>12379</v>
      </c>
      <c r="J15330" s="6" t="s">
        <v>12376</v>
      </c>
      <c r="K15330" s="17">
        <v>5</v>
      </c>
      <c r="L15330" s="17" t="s">
        <v>7732</v>
      </c>
      <c r="M15330" s="9"/>
      <c r="N15330" s="9"/>
      <c r="O15330" s="21"/>
      <c r="Q15330" s="29"/>
      <c r="U15330" s="17"/>
      <c r="V15330" s="2"/>
      <c r="Y15330" t="str">
        <f t="shared" si="956"/>
        <v/>
      </c>
      <c r="AA15330" t="str">
        <f t="shared" si="957"/>
        <v/>
      </c>
      <c r="AC15330" s="7"/>
      <c r="AD15330" t="s">
        <v>12379</v>
      </c>
      <c r="AE15330">
        <f t="shared" si="958"/>
        <v>0</v>
      </c>
      <c r="AG15330" s="2"/>
      <c r="AI15330" s="7"/>
    </row>
    <row r="15331" spans="1:35" ht="11" customHeight="1" outlineLevel="1" x14ac:dyDescent="0.25">
      <c r="A15331" t="s">
        <v>2875</v>
      </c>
      <c r="C15331" s="2" t="s">
        <v>11983</v>
      </c>
      <c r="D15331" s="2">
        <v>1244</v>
      </c>
      <c r="E15331" s="7">
        <v>2016</v>
      </c>
      <c r="F15331" s="8" t="s">
        <v>10880</v>
      </c>
      <c r="H15331" s="5" t="s">
        <v>5398</v>
      </c>
      <c r="I15331" s="6" t="s">
        <v>12379</v>
      </c>
      <c r="J15331" s="6" t="s">
        <v>12376</v>
      </c>
      <c r="K15331" s="17">
        <v>5</v>
      </c>
      <c r="L15331" s="17" t="s">
        <v>7732</v>
      </c>
      <c r="M15331" s="9"/>
      <c r="N15331" s="9"/>
      <c r="O15331" s="21"/>
      <c r="Q15331" s="29"/>
      <c r="U15331" s="17"/>
      <c r="V15331" s="2"/>
      <c r="Y15331" t="str">
        <f t="shared" si="956"/>
        <v/>
      </c>
      <c r="AA15331" t="str">
        <f t="shared" si="957"/>
        <v/>
      </c>
      <c r="AC15331" s="7"/>
      <c r="AD15331" t="s">
        <v>12379</v>
      </c>
      <c r="AE15331">
        <f t="shared" si="958"/>
        <v>0</v>
      </c>
      <c r="AG15331" s="2"/>
      <c r="AI15331" s="7"/>
    </row>
    <row r="15332" spans="1:35" ht="11" customHeight="1" outlineLevel="1" x14ac:dyDescent="0.25">
      <c r="A15332" t="s">
        <v>2875</v>
      </c>
      <c r="C15332" s="2" t="s">
        <v>11983</v>
      </c>
      <c r="D15332" s="2">
        <v>1257</v>
      </c>
      <c r="E15332" s="7">
        <v>2017</v>
      </c>
      <c r="F15332" s="5" t="s">
        <v>2530</v>
      </c>
      <c r="H15332" s="5" t="s">
        <v>5398</v>
      </c>
      <c r="I15332" s="6" t="s">
        <v>12380</v>
      </c>
      <c r="J15332" s="6" t="s">
        <v>12377</v>
      </c>
      <c r="K15332" s="17">
        <v>5</v>
      </c>
      <c r="L15332" s="17" t="s">
        <v>7732</v>
      </c>
      <c r="M15332" s="9"/>
      <c r="N15332" s="9"/>
      <c r="O15332" s="21"/>
      <c r="Q15332" s="29"/>
      <c r="U15332" s="17"/>
      <c r="V15332" s="2"/>
      <c r="Y15332" t="str">
        <f t="shared" si="956"/>
        <v/>
      </c>
      <c r="AA15332" t="str">
        <f t="shared" si="957"/>
        <v/>
      </c>
      <c r="AC15332" s="7"/>
      <c r="AD15332" t="s">
        <v>12380</v>
      </c>
      <c r="AE15332">
        <f t="shared" si="958"/>
        <v>0</v>
      </c>
      <c r="AG15332" s="2"/>
      <c r="AI15332" s="7"/>
    </row>
    <row r="15333" spans="1:35" ht="11" customHeight="1" outlineLevel="1" x14ac:dyDescent="0.25">
      <c r="A15333" t="s">
        <v>2875</v>
      </c>
      <c r="C15333" s="2" t="s">
        <v>11983</v>
      </c>
      <c r="D15333" s="2">
        <v>1260</v>
      </c>
      <c r="E15333" s="7">
        <v>2017</v>
      </c>
      <c r="F15333" s="5" t="s">
        <v>2530</v>
      </c>
      <c r="H15333" s="5" t="s">
        <v>5398</v>
      </c>
      <c r="I15333" s="6" t="s">
        <v>12380</v>
      </c>
      <c r="J15333" s="6" t="s">
        <v>12377</v>
      </c>
      <c r="K15333" s="17">
        <v>5</v>
      </c>
      <c r="L15333" s="17" t="s">
        <v>7732</v>
      </c>
      <c r="M15333" s="9"/>
      <c r="N15333" s="9"/>
      <c r="O15333" s="21"/>
      <c r="Q15333" s="29"/>
      <c r="U15333" s="17"/>
      <c r="V15333" s="2"/>
      <c r="Y15333" t="str">
        <f t="shared" si="956"/>
        <v/>
      </c>
      <c r="AA15333" t="str">
        <f t="shared" si="957"/>
        <v/>
      </c>
      <c r="AC15333" s="7"/>
      <c r="AD15333" t="s">
        <v>12380</v>
      </c>
      <c r="AE15333">
        <f t="shared" si="958"/>
        <v>0</v>
      </c>
      <c r="AG15333" s="2"/>
      <c r="AI15333" s="7"/>
    </row>
    <row r="15334" spans="1:35" ht="11" customHeight="1" outlineLevel="1" x14ac:dyDescent="0.25">
      <c r="A15334" t="s">
        <v>2875</v>
      </c>
      <c r="C15334" s="2" t="s">
        <v>11983</v>
      </c>
      <c r="D15334" s="2" t="s">
        <v>12378</v>
      </c>
      <c r="E15334" s="7">
        <v>2017</v>
      </c>
      <c r="F15334" s="5" t="s">
        <v>12329</v>
      </c>
      <c r="H15334" s="5" t="s">
        <v>5398</v>
      </c>
      <c r="I15334" s="6" t="s">
        <v>12380</v>
      </c>
      <c r="J15334" s="6" t="s">
        <v>12377</v>
      </c>
      <c r="K15334" s="17">
        <v>5</v>
      </c>
      <c r="L15334" s="17" t="s">
        <v>7732</v>
      </c>
      <c r="M15334" s="9"/>
      <c r="N15334" s="9"/>
      <c r="O15334" s="21"/>
      <c r="Q15334" s="29"/>
      <c r="U15334" s="17"/>
      <c r="V15334" s="2"/>
      <c r="Y15334" t="str">
        <f t="shared" si="956"/>
        <v/>
      </c>
      <c r="AA15334">
        <f t="shared" si="957"/>
        <v>1</v>
      </c>
      <c r="AC15334" s="7"/>
      <c r="AD15334" t="s">
        <v>12380</v>
      </c>
      <c r="AE15334">
        <f t="shared" si="958"/>
        <v>0</v>
      </c>
      <c r="AG15334" s="2"/>
      <c r="AI15334" s="7"/>
    </row>
    <row r="15335" spans="1:35" ht="11" customHeight="1" outlineLevel="1" x14ac:dyDescent="0.25">
      <c r="A15335" t="s">
        <v>2875</v>
      </c>
      <c r="C15335" s="2" t="s">
        <v>11983</v>
      </c>
      <c r="D15335" s="2">
        <v>1265</v>
      </c>
      <c r="E15335" s="7">
        <v>2017</v>
      </c>
      <c r="F15335" s="8" t="s">
        <v>3870</v>
      </c>
      <c r="H15335" s="5" t="s">
        <v>5398</v>
      </c>
      <c r="I15335" s="6" t="s">
        <v>12382</v>
      </c>
      <c r="J15335" s="6" t="s">
        <v>12381</v>
      </c>
      <c r="K15335" s="17">
        <v>5</v>
      </c>
      <c r="L15335" s="17" t="s">
        <v>7732</v>
      </c>
      <c r="M15335" s="9"/>
      <c r="N15335" s="9"/>
      <c r="O15335" s="21"/>
      <c r="Q15335" s="29"/>
      <c r="U15335" s="17"/>
      <c r="V15335" s="2"/>
      <c r="Y15335" t="str">
        <f t="shared" si="956"/>
        <v/>
      </c>
      <c r="AA15335" t="str">
        <f t="shared" si="957"/>
        <v/>
      </c>
      <c r="AC15335" s="7"/>
      <c r="AD15335" t="s">
        <v>12382</v>
      </c>
      <c r="AE15335">
        <f t="shared" si="958"/>
        <v>0</v>
      </c>
      <c r="AG15335" s="2"/>
      <c r="AI15335" s="7"/>
    </row>
    <row r="15336" spans="1:35" ht="11" customHeight="1" outlineLevel="1" x14ac:dyDescent="0.25">
      <c r="A15336" t="s">
        <v>2875</v>
      </c>
      <c r="C15336" s="2" t="s">
        <v>11983</v>
      </c>
      <c r="D15336" s="2">
        <v>1269</v>
      </c>
      <c r="E15336" s="7">
        <v>2017</v>
      </c>
      <c r="F15336" s="8" t="s">
        <v>21773</v>
      </c>
      <c r="H15336" s="5" t="s">
        <v>5398</v>
      </c>
      <c r="I15336" s="6" t="s">
        <v>12354</v>
      </c>
      <c r="J15336" s="6" t="s">
        <v>12383</v>
      </c>
      <c r="K15336" s="17">
        <v>5</v>
      </c>
      <c r="L15336" s="17" t="s">
        <v>7732</v>
      </c>
      <c r="M15336" s="9"/>
      <c r="N15336" s="9"/>
      <c r="O15336" s="21"/>
      <c r="Q15336" s="29"/>
      <c r="U15336" s="17"/>
      <c r="V15336" s="2"/>
      <c r="Y15336" t="str">
        <f t="shared" si="956"/>
        <v/>
      </c>
      <c r="AA15336" t="str">
        <f t="shared" si="957"/>
        <v/>
      </c>
      <c r="AC15336" s="7"/>
      <c r="AD15336" t="s">
        <v>12354</v>
      </c>
      <c r="AE15336">
        <f t="shared" si="958"/>
        <v>0</v>
      </c>
      <c r="AG15336" s="2"/>
      <c r="AI15336" s="7"/>
    </row>
    <row r="15337" spans="1:35" ht="11" customHeight="1" outlineLevel="1" x14ac:dyDescent="0.25">
      <c r="A15337" t="s">
        <v>2875</v>
      </c>
      <c r="C15337" s="2" t="s">
        <v>11983</v>
      </c>
      <c r="D15337" s="2">
        <v>1270</v>
      </c>
      <c r="E15337" s="7">
        <v>2017</v>
      </c>
      <c r="F15337" s="8" t="s">
        <v>21768</v>
      </c>
      <c r="H15337" s="5" t="s">
        <v>5398</v>
      </c>
      <c r="I15337" s="6" t="s">
        <v>12321</v>
      </c>
      <c r="J15337" s="6" t="s">
        <v>12384</v>
      </c>
      <c r="K15337" s="17">
        <v>1</v>
      </c>
      <c r="L15337" s="17" t="s">
        <v>7732</v>
      </c>
      <c r="M15337" s="9"/>
      <c r="N15337" s="9"/>
      <c r="O15337" s="21"/>
      <c r="Q15337" s="29"/>
      <c r="U15337" s="17"/>
      <c r="V15337" s="2"/>
      <c r="Y15337" t="str">
        <f t="shared" si="956"/>
        <v/>
      </c>
      <c r="AA15337" t="str">
        <f t="shared" si="957"/>
        <v/>
      </c>
      <c r="AC15337" s="7"/>
      <c r="AD15337" t="s">
        <v>12321</v>
      </c>
      <c r="AE15337">
        <f t="shared" si="958"/>
        <v>0</v>
      </c>
      <c r="AG15337" s="2"/>
      <c r="AI15337" s="7"/>
    </row>
    <row r="15338" spans="1:35" ht="11" customHeight="1" outlineLevel="1" x14ac:dyDescent="0.25">
      <c r="A15338" t="s">
        <v>2875</v>
      </c>
      <c r="C15338" s="2" t="s">
        <v>11983</v>
      </c>
      <c r="D15338" s="2">
        <v>1283</v>
      </c>
      <c r="E15338" s="7">
        <v>2018</v>
      </c>
      <c r="F15338" s="5" t="s">
        <v>1375</v>
      </c>
      <c r="H15338" s="5" t="s">
        <v>5398</v>
      </c>
      <c r="I15338" s="6" t="s">
        <v>12203</v>
      </c>
      <c r="J15338" s="6" t="s">
        <v>12385</v>
      </c>
      <c r="K15338" s="17">
        <v>3</v>
      </c>
      <c r="L15338" s="17" t="s">
        <v>7732</v>
      </c>
      <c r="M15338" s="9"/>
      <c r="N15338" s="9"/>
      <c r="O15338" s="21"/>
      <c r="Q15338" s="29"/>
      <c r="U15338" s="17"/>
      <c r="V15338" s="2"/>
      <c r="Y15338" t="str">
        <f t="shared" si="956"/>
        <v/>
      </c>
      <c r="AA15338" t="str">
        <f t="shared" si="957"/>
        <v/>
      </c>
      <c r="AC15338" s="7"/>
      <c r="AD15338" t="s">
        <v>12203</v>
      </c>
      <c r="AE15338">
        <f t="shared" si="958"/>
        <v>0</v>
      </c>
      <c r="AG15338" s="2"/>
      <c r="AI15338" s="7"/>
    </row>
    <row r="15339" spans="1:35" ht="11" customHeight="1" outlineLevel="1" x14ac:dyDescent="0.25">
      <c r="A15339" t="s">
        <v>2875</v>
      </c>
      <c r="C15339" s="2" t="s">
        <v>11983</v>
      </c>
      <c r="D15339" s="2">
        <v>1284</v>
      </c>
      <c r="E15339" s="7">
        <v>2018</v>
      </c>
      <c r="F15339" s="5" t="s">
        <v>12386</v>
      </c>
      <c r="H15339" s="5" t="s">
        <v>5398</v>
      </c>
      <c r="I15339" s="6" t="s">
        <v>12203</v>
      </c>
      <c r="J15339" s="6" t="s">
        <v>12385</v>
      </c>
      <c r="K15339" s="17">
        <v>1</v>
      </c>
      <c r="L15339" s="17" t="s">
        <v>7732</v>
      </c>
      <c r="M15339" s="9"/>
      <c r="N15339" s="9"/>
      <c r="O15339" s="21"/>
      <c r="Q15339" s="29"/>
      <c r="T15339">
        <v>1</v>
      </c>
      <c r="U15339" s="17"/>
      <c r="V15339" s="2"/>
      <c r="Y15339" t="str">
        <f t="shared" si="956"/>
        <v/>
      </c>
      <c r="AA15339" t="str">
        <f t="shared" si="957"/>
        <v/>
      </c>
      <c r="AC15339" s="7"/>
      <c r="AD15339" t="s">
        <v>12203</v>
      </c>
      <c r="AE15339">
        <f t="shared" si="958"/>
        <v>0</v>
      </c>
      <c r="AG15339" s="2"/>
      <c r="AI15339" s="7"/>
    </row>
    <row r="15340" spans="1:35" ht="11" customHeight="1" outlineLevel="1" x14ac:dyDescent="0.25">
      <c r="A15340" t="s">
        <v>2875</v>
      </c>
      <c r="C15340" s="2" t="s">
        <v>11983</v>
      </c>
      <c r="D15340" s="2">
        <v>1285</v>
      </c>
      <c r="E15340" s="7">
        <v>2018</v>
      </c>
      <c r="F15340" s="5" t="s">
        <v>2728</v>
      </c>
      <c r="H15340" s="5" t="s">
        <v>5398</v>
      </c>
      <c r="I15340" s="6" t="s">
        <v>12203</v>
      </c>
      <c r="J15340" s="6" t="s">
        <v>12385</v>
      </c>
      <c r="K15340" s="17">
        <v>5</v>
      </c>
      <c r="L15340" s="17" t="s">
        <v>7732</v>
      </c>
      <c r="M15340" s="9"/>
      <c r="N15340" s="9"/>
      <c r="O15340" s="21"/>
      <c r="Q15340" s="29"/>
      <c r="U15340" s="17"/>
      <c r="V15340" s="2"/>
      <c r="Y15340" t="str">
        <f t="shared" si="956"/>
        <v/>
      </c>
      <c r="AA15340" t="str">
        <f t="shared" si="957"/>
        <v/>
      </c>
      <c r="AC15340" s="7"/>
      <c r="AD15340" t="s">
        <v>12203</v>
      </c>
      <c r="AE15340">
        <f t="shared" si="958"/>
        <v>0</v>
      </c>
      <c r="AG15340" s="2"/>
      <c r="AI15340" s="7"/>
    </row>
    <row r="15341" spans="1:35" ht="11" customHeight="1" outlineLevel="1" x14ac:dyDescent="0.25">
      <c r="A15341" t="s">
        <v>2875</v>
      </c>
      <c r="C15341" s="2" t="s">
        <v>11983</v>
      </c>
      <c r="D15341" s="2">
        <v>1286</v>
      </c>
      <c r="E15341" s="7">
        <v>2018</v>
      </c>
      <c r="F15341" s="8" t="s">
        <v>21774</v>
      </c>
      <c r="H15341" s="5" t="s">
        <v>5398</v>
      </c>
      <c r="I15341" s="6" t="s">
        <v>12203</v>
      </c>
      <c r="J15341" s="6" t="s">
        <v>12385</v>
      </c>
      <c r="K15341" s="17">
        <v>5</v>
      </c>
      <c r="L15341" s="17" t="s">
        <v>7732</v>
      </c>
      <c r="M15341" s="9"/>
      <c r="N15341" s="9"/>
      <c r="O15341" s="21"/>
      <c r="Q15341" s="29"/>
      <c r="U15341" s="17"/>
      <c r="V15341" s="2"/>
      <c r="Y15341" t="str">
        <f t="shared" si="956"/>
        <v/>
      </c>
      <c r="AA15341" t="str">
        <f t="shared" si="957"/>
        <v/>
      </c>
      <c r="AC15341" s="7"/>
      <c r="AD15341" t="s">
        <v>12203</v>
      </c>
      <c r="AE15341">
        <f t="shared" si="958"/>
        <v>0</v>
      </c>
      <c r="AG15341" s="2"/>
      <c r="AI15341" s="7"/>
    </row>
    <row r="15342" spans="1:35" ht="11" customHeight="1" outlineLevel="1" x14ac:dyDescent="0.25">
      <c r="A15342" t="s">
        <v>2875</v>
      </c>
      <c r="C15342" s="2" t="s">
        <v>11983</v>
      </c>
      <c r="D15342" s="2">
        <v>1289</v>
      </c>
      <c r="E15342" s="7">
        <v>2018</v>
      </c>
      <c r="F15342" s="8" t="s">
        <v>21773</v>
      </c>
      <c r="H15342" s="5" t="s">
        <v>5398</v>
      </c>
      <c r="I15342" s="6" t="s">
        <v>12296</v>
      </c>
      <c r="J15342" s="6" t="s">
        <v>12387</v>
      </c>
      <c r="K15342" s="17">
        <v>5</v>
      </c>
      <c r="L15342" s="17" t="s">
        <v>7732</v>
      </c>
      <c r="M15342" s="9"/>
      <c r="N15342" s="9"/>
      <c r="O15342" s="21"/>
      <c r="Q15342" s="29"/>
      <c r="U15342" s="17"/>
      <c r="V15342" s="2"/>
      <c r="Y15342" t="str">
        <f t="shared" si="956"/>
        <v/>
      </c>
      <c r="AA15342" t="str">
        <f t="shared" si="957"/>
        <v/>
      </c>
      <c r="AC15342" s="7"/>
      <c r="AD15342" t="s">
        <v>12296</v>
      </c>
      <c r="AE15342">
        <f t="shared" si="958"/>
        <v>0</v>
      </c>
      <c r="AG15342" s="2"/>
      <c r="AI15342" s="7"/>
    </row>
    <row r="15343" spans="1:35" ht="11" customHeight="1" outlineLevel="1" x14ac:dyDescent="0.25">
      <c r="A15343" t="s">
        <v>2875</v>
      </c>
      <c r="C15343" s="2" t="s">
        <v>11983</v>
      </c>
      <c r="D15343" s="2" t="s">
        <v>12388</v>
      </c>
      <c r="E15343" s="7">
        <v>2018</v>
      </c>
      <c r="F15343" s="5" t="s">
        <v>10260</v>
      </c>
      <c r="H15343" s="5" t="s">
        <v>5398</v>
      </c>
      <c r="I15343" s="6" t="s">
        <v>12296</v>
      </c>
      <c r="J15343" s="6" t="s">
        <v>12387</v>
      </c>
      <c r="K15343" s="17">
        <v>5</v>
      </c>
      <c r="L15343" s="17" t="s">
        <v>7732</v>
      </c>
      <c r="M15343" s="9"/>
      <c r="N15343" s="9"/>
      <c r="O15343" s="21"/>
      <c r="Q15343" s="29"/>
      <c r="U15343" s="17"/>
      <c r="V15343" s="2"/>
      <c r="Y15343" t="str">
        <f t="shared" si="956"/>
        <v/>
      </c>
      <c r="AA15343">
        <f t="shared" si="957"/>
        <v>1</v>
      </c>
      <c r="AC15343" s="7"/>
      <c r="AD15343" t="s">
        <v>12296</v>
      </c>
      <c r="AE15343">
        <f t="shared" si="958"/>
        <v>0</v>
      </c>
      <c r="AG15343" s="2"/>
      <c r="AI15343" s="7"/>
    </row>
    <row r="15344" spans="1:35" ht="11" customHeight="1" outlineLevel="1" x14ac:dyDescent="0.25">
      <c r="A15344" t="s">
        <v>2875</v>
      </c>
      <c r="C15344" s="2" t="s">
        <v>11983</v>
      </c>
      <c r="D15344" s="2">
        <v>1301</v>
      </c>
      <c r="E15344" s="7">
        <v>2018</v>
      </c>
      <c r="F15344" s="5" t="s">
        <v>5793</v>
      </c>
      <c r="H15344" s="5" t="s">
        <v>5398</v>
      </c>
      <c r="I15344" s="6" t="s">
        <v>12390</v>
      </c>
      <c r="J15344" s="6" t="s">
        <v>12389</v>
      </c>
      <c r="K15344" s="17">
        <v>5</v>
      </c>
      <c r="L15344" s="17" t="s">
        <v>7732</v>
      </c>
      <c r="M15344" s="9"/>
      <c r="N15344" s="9"/>
      <c r="O15344" s="21"/>
      <c r="Q15344" s="29"/>
      <c r="U15344" s="17"/>
      <c r="V15344" s="2"/>
      <c r="Y15344" t="str">
        <f t="shared" si="956"/>
        <v/>
      </c>
      <c r="AA15344" t="str">
        <f t="shared" si="957"/>
        <v/>
      </c>
      <c r="AC15344" s="7"/>
      <c r="AD15344" t="s">
        <v>12390</v>
      </c>
      <c r="AE15344">
        <f t="shared" si="958"/>
        <v>0</v>
      </c>
      <c r="AG15344" s="2"/>
      <c r="AI15344" s="7"/>
    </row>
    <row r="15345" spans="1:35" ht="11" customHeight="1" outlineLevel="1" x14ac:dyDescent="0.25">
      <c r="A15345" t="s">
        <v>2875</v>
      </c>
      <c r="C15345" s="2" t="s">
        <v>11983</v>
      </c>
      <c r="D15345" s="2">
        <v>1320</v>
      </c>
      <c r="E15345" s="7">
        <v>2019</v>
      </c>
      <c r="F15345" s="5" t="s">
        <v>1375</v>
      </c>
      <c r="H15345" s="5" t="s">
        <v>5398</v>
      </c>
      <c r="I15345" s="6" t="s">
        <v>12392</v>
      </c>
      <c r="J15345" s="6" t="s">
        <v>12391</v>
      </c>
      <c r="K15345" s="17">
        <v>5</v>
      </c>
      <c r="L15345" s="17" t="s">
        <v>7730</v>
      </c>
      <c r="M15345" s="9">
        <v>2.5</v>
      </c>
      <c r="N15345" s="9"/>
      <c r="O15345" s="21"/>
      <c r="Q15345" s="29"/>
      <c r="U15345" s="17"/>
      <c r="V15345" s="2"/>
      <c r="Y15345" t="str">
        <f t="shared" si="956"/>
        <v/>
      </c>
      <c r="AA15345" t="str">
        <f t="shared" si="957"/>
        <v/>
      </c>
      <c r="AC15345" s="7"/>
      <c r="AD15345" t="s">
        <v>12392</v>
      </c>
      <c r="AE15345">
        <f t="shared" si="958"/>
        <v>0</v>
      </c>
      <c r="AG15345" s="2"/>
      <c r="AI15345" s="7"/>
    </row>
    <row r="15346" spans="1:35" ht="11" customHeight="1" outlineLevel="1" x14ac:dyDescent="0.25">
      <c r="A15346" t="s">
        <v>2875</v>
      </c>
      <c r="C15346" s="2" t="s">
        <v>11983</v>
      </c>
      <c r="D15346" s="2">
        <v>1321</v>
      </c>
      <c r="E15346" s="7">
        <v>2019</v>
      </c>
      <c r="F15346" s="5" t="s">
        <v>5793</v>
      </c>
      <c r="H15346" s="5" t="s">
        <v>5398</v>
      </c>
      <c r="I15346" s="6" t="s">
        <v>12392</v>
      </c>
      <c r="J15346" s="6" t="s">
        <v>12391</v>
      </c>
      <c r="K15346" s="17">
        <v>1</v>
      </c>
      <c r="L15346" s="17" t="s">
        <v>7730</v>
      </c>
      <c r="M15346" s="9">
        <v>2.5</v>
      </c>
      <c r="N15346" s="9"/>
      <c r="O15346" s="21"/>
      <c r="Q15346" s="29"/>
      <c r="S15346">
        <v>1</v>
      </c>
      <c r="T15346">
        <v>1</v>
      </c>
      <c r="U15346" s="17"/>
      <c r="V15346" s="2"/>
      <c r="Y15346" t="str">
        <f t="shared" si="956"/>
        <v/>
      </c>
      <c r="AA15346" t="str">
        <f t="shared" si="957"/>
        <v/>
      </c>
      <c r="AC15346" s="7"/>
      <c r="AD15346" t="s">
        <v>12392</v>
      </c>
      <c r="AE15346">
        <f t="shared" si="958"/>
        <v>0</v>
      </c>
      <c r="AG15346" s="2"/>
      <c r="AI15346" s="7"/>
    </row>
    <row r="15347" spans="1:35" ht="11" customHeight="1" outlineLevel="1" x14ac:dyDescent="0.25">
      <c r="A15347" t="s">
        <v>2875</v>
      </c>
      <c r="C15347" s="2" t="s">
        <v>11983</v>
      </c>
      <c r="D15347" s="2">
        <v>1322</v>
      </c>
      <c r="E15347" s="7">
        <v>2019</v>
      </c>
      <c r="F15347" s="8" t="s">
        <v>21773</v>
      </c>
      <c r="H15347" s="5" t="s">
        <v>5398</v>
      </c>
      <c r="I15347" s="6" t="s">
        <v>12392</v>
      </c>
      <c r="J15347" s="6" t="s">
        <v>12391</v>
      </c>
      <c r="K15347" s="17">
        <v>3</v>
      </c>
      <c r="L15347" s="17" t="s">
        <v>7730</v>
      </c>
      <c r="M15347" s="9">
        <v>2.5</v>
      </c>
      <c r="N15347" s="9"/>
      <c r="O15347" s="21"/>
      <c r="Q15347" s="29"/>
      <c r="U15347" s="17"/>
      <c r="V15347" s="2"/>
      <c r="Y15347" t="str">
        <f t="shared" si="956"/>
        <v/>
      </c>
      <c r="AA15347" t="str">
        <f t="shared" si="957"/>
        <v/>
      </c>
      <c r="AC15347" s="7"/>
      <c r="AD15347" t="s">
        <v>12392</v>
      </c>
      <c r="AE15347">
        <f t="shared" si="958"/>
        <v>0</v>
      </c>
      <c r="AG15347" s="2"/>
      <c r="AI15347" s="7"/>
    </row>
    <row r="15348" spans="1:35" ht="11" customHeight="1" outlineLevel="1" x14ac:dyDescent="0.25">
      <c r="A15348" t="s">
        <v>2875</v>
      </c>
      <c r="C15348" s="2" t="s">
        <v>11983</v>
      </c>
      <c r="D15348" s="2">
        <v>1323</v>
      </c>
      <c r="E15348" s="7">
        <v>2019</v>
      </c>
      <c r="F15348" s="8" t="s">
        <v>21774</v>
      </c>
      <c r="H15348" s="5" t="s">
        <v>5398</v>
      </c>
      <c r="I15348" s="6" t="s">
        <v>12392</v>
      </c>
      <c r="J15348" s="6" t="s">
        <v>12391</v>
      </c>
      <c r="K15348" s="17">
        <v>3</v>
      </c>
      <c r="L15348" s="17" t="s">
        <v>7730</v>
      </c>
      <c r="M15348" s="9">
        <v>2.5</v>
      </c>
      <c r="N15348" s="9"/>
      <c r="O15348" s="21"/>
      <c r="Q15348" s="29"/>
      <c r="U15348" s="17"/>
      <c r="V15348" s="2"/>
      <c r="Y15348" t="str">
        <f t="shared" si="956"/>
        <v/>
      </c>
      <c r="AA15348" t="str">
        <f t="shared" si="957"/>
        <v/>
      </c>
      <c r="AC15348" s="7"/>
      <c r="AD15348" t="s">
        <v>12392</v>
      </c>
      <c r="AE15348">
        <f t="shared" si="958"/>
        <v>0</v>
      </c>
      <c r="AG15348" s="2"/>
      <c r="AI15348" s="7"/>
    </row>
    <row r="15349" spans="1:35" ht="11" customHeight="1" outlineLevel="1" x14ac:dyDescent="0.25">
      <c r="A15349" t="s">
        <v>2875</v>
      </c>
      <c r="C15349" s="2" t="s">
        <v>11983</v>
      </c>
      <c r="D15349" s="2">
        <v>1330</v>
      </c>
      <c r="E15349" s="7">
        <v>2019</v>
      </c>
      <c r="F15349" s="8" t="s">
        <v>21775</v>
      </c>
      <c r="H15349" s="5" t="s">
        <v>5398</v>
      </c>
      <c r="I15349" s="6" t="s">
        <v>12203</v>
      </c>
      <c r="J15349" s="6" t="s">
        <v>12393</v>
      </c>
      <c r="K15349" s="17">
        <v>5</v>
      </c>
      <c r="L15349" s="17" t="s">
        <v>7732</v>
      </c>
      <c r="M15349" s="9"/>
      <c r="N15349" s="9"/>
      <c r="O15349" s="21"/>
      <c r="Q15349" s="29"/>
      <c r="U15349" s="17"/>
      <c r="V15349" s="2"/>
      <c r="Y15349" t="str">
        <f t="shared" ref="Y15349:Y15412" si="959">IF(COUNTIF(F15349,"*fdc*"),1,"")</f>
        <v/>
      </c>
      <c r="AA15349" t="str">
        <f t="shared" ref="AA15349:AA15412" si="960">IF(COUNTIF(F15349,"*s/s*"),1,"")</f>
        <v/>
      </c>
      <c r="AC15349" s="7"/>
      <c r="AD15349" t="s">
        <v>12203</v>
      </c>
      <c r="AE15349">
        <f t="shared" si="958"/>
        <v>0</v>
      </c>
      <c r="AG15349" s="2"/>
      <c r="AI15349" s="7"/>
    </row>
    <row r="15350" spans="1:35" ht="11" customHeight="1" outlineLevel="1" x14ac:dyDescent="0.25">
      <c r="A15350" t="s">
        <v>2875</v>
      </c>
      <c r="C15350" s="2" t="s">
        <v>11983</v>
      </c>
      <c r="D15350" s="2">
        <v>1332</v>
      </c>
      <c r="E15350" s="7">
        <v>2020</v>
      </c>
      <c r="F15350" s="5" t="s">
        <v>5802</v>
      </c>
      <c r="H15350" s="5" t="s">
        <v>5398</v>
      </c>
      <c r="I15350" s="6" t="s">
        <v>12395</v>
      </c>
      <c r="J15350" s="6" t="s">
        <v>12394</v>
      </c>
      <c r="K15350" s="17">
        <v>5</v>
      </c>
      <c r="L15350" s="17" t="s">
        <v>7732</v>
      </c>
      <c r="M15350" s="9"/>
      <c r="N15350" s="9"/>
      <c r="O15350" s="21"/>
      <c r="Q15350" s="29"/>
      <c r="U15350" s="17"/>
      <c r="V15350" s="2"/>
      <c r="Y15350" t="str">
        <f t="shared" si="959"/>
        <v/>
      </c>
      <c r="AA15350" t="str">
        <f t="shared" si="960"/>
        <v/>
      </c>
      <c r="AC15350" s="7"/>
      <c r="AD15350" t="s">
        <v>12395</v>
      </c>
      <c r="AE15350">
        <f t="shared" ref="AE15350:AE15385" si="961">COUNTIF(I15350,"*Fuji*")</f>
        <v>0</v>
      </c>
      <c r="AG15350" s="2"/>
      <c r="AI15350" s="7"/>
    </row>
    <row r="15351" spans="1:35" ht="11" customHeight="1" outlineLevel="1" x14ac:dyDescent="0.25">
      <c r="A15351" t="s">
        <v>2875</v>
      </c>
      <c r="C15351" s="2" t="s">
        <v>11983</v>
      </c>
      <c r="D15351" s="2">
        <v>1334</v>
      </c>
      <c r="E15351" s="7">
        <v>2020</v>
      </c>
      <c r="F15351" s="8" t="s">
        <v>21774</v>
      </c>
      <c r="H15351" s="5" t="s">
        <v>5398</v>
      </c>
      <c r="I15351" s="6" t="s">
        <v>12395</v>
      </c>
      <c r="J15351" s="6" t="s">
        <v>12394</v>
      </c>
      <c r="K15351" s="17">
        <v>5</v>
      </c>
      <c r="L15351" s="17" t="s">
        <v>7732</v>
      </c>
      <c r="M15351" s="9"/>
      <c r="N15351" s="9"/>
      <c r="O15351" s="21"/>
      <c r="Q15351" s="29"/>
      <c r="U15351" s="17"/>
      <c r="V15351" s="2"/>
      <c r="Y15351" t="str">
        <f t="shared" si="959"/>
        <v/>
      </c>
      <c r="AA15351" t="str">
        <f t="shared" si="960"/>
        <v/>
      </c>
      <c r="AC15351" s="7"/>
      <c r="AD15351" t="s">
        <v>12395</v>
      </c>
      <c r="AE15351">
        <f t="shared" si="961"/>
        <v>0</v>
      </c>
      <c r="AG15351" s="2"/>
      <c r="AI15351" s="7"/>
    </row>
    <row r="15352" spans="1:35" ht="11" customHeight="1" outlineLevel="1" x14ac:dyDescent="0.25">
      <c r="A15352" t="s">
        <v>2875</v>
      </c>
      <c r="C15352" s="2" t="s">
        <v>11983</v>
      </c>
      <c r="D15352" s="2">
        <v>1352</v>
      </c>
      <c r="E15352" s="7">
        <v>2020</v>
      </c>
      <c r="F15352" s="8" t="s">
        <v>21776</v>
      </c>
      <c r="H15352" s="5" t="s">
        <v>5398</v>
      </c>
      <c r="I15352" s="6" t="s">
        <v>12397</v>
      </c>
      <c r="J15352" s="6" t="s">
        <v>12396</v>
      </c>
      <c r="K15352" s="17">
        <v>5</v>
      </c>
      <c r="L15352" s="17" t="s">
        <v>7732</v>
      </c>
      <c r="M15352" s="9"/>
      <c r="N15352" s="9"/>
      <c r="O15352" s="21"/>
      <c r="Q15352" s="29"/>
      <c r="U15352" s="17"/>
      <c r="V15352" s="2"/>
      <c r="Y15352" t="str">
        <f t="shared" si="959"/>
        <v/>
      </c>
      <c r="AA15352" t="str">
        <f t="shared" si="960"/>
        <v/>
      </c>
      <c r="AC15352" s="7"/>
      <c r="AD15352" t="s">
        <v>12397</v>
      </c>
      <c r="AE15352">
        <f t="shared" si="961"/>
        <v>0</v>
      </c>
      <c r="AG15352" s="2"/>
      <c r="AI15352" s="7"/>
    </row>
    <row r="15353" spans="1:35" ht="11" customHeight="1" outlineLevel="1" x14ac:dyDescent="0.25">
      <c r="A15353" t="s">
        <v>2875</v>
      </c>
      <c r="C15353" s="2" t="s">
        <v>11983</v>
      </c>
      <c r="D15353" s="2">
        <v>1355</v>
      </c>
      <c r="E15353" s="7">
        <v>2020</v>
      </c>
      <c r="F15353" s="5" t="s">
        <v>1099</v>
      </c>
      <c r="H15353" s="5" t="s">
        <v>5398</v>
      </c>
      <c r="I15353" s="6" t="s">
        <v>12203</v>
      </c>
      <c r="J15353" s="6" t="s">
        <v>12398</v>
      </c>
      <c r="K15353" s="17">
        <v>5</v>
      </c>
      <c r="L15353" s="17" t="s">
        <v>7730</v>
      </c>
      <c r="M15353" s="9">
        <v>4.3499999999999996</v>
      </c>
      <c r="N15353" s="9"/>
      <c r="O15353" s="21"/>
      <c r="Q15353" s="29"/>
      <c r="U15353" s="17"/>
      <c r="V15353" s="2"/>
      <c r="Y15353" t="str">
        <f t="shared" si="959"/>
        <v/>
      </c>
      <c r="AA15353" t="str">
        <f t="shared" si="960"/>
        <v/>
      </c>
      <c r="AC15353" s="7"/>
      <c r="AD15353" t="s">
        <v>12203</v>
      </c>
      <c r="AE15353">
        <f t="shared" si="961"/>
        <v>0</v>
      </c>
      <c r="AG15353" s="2"/>
      <c r="AI15353" s="7"/>
    </row>
    <row r="15354" spans="1:35" ht="11" customHeight="1" outlineLevel="1" x14ac:dyDescent="0.25">
      <c r="A15354" t="s">
        <v>2875</v>
      </c>
      <c r="C15354" s="2" t="s">
        <v>11983</v>
      </c>
      <c r="D15354" s="2">
        <v>1356</v>
      </c>
      <c r="E15354" s="7">
        <v>2020</v>
      </c>
      <c r="F15354" s="5" t="s">
        <v>637</v>
      </c>
      <c r="H15354" s="5" t="s">
        <v>5398</v>
      </c>
      <c r="I15354" s="6" t="s">
        <v>12203</v>
      </c>
      <c r="J15354" s="6" t="s">
        <v>12398</v>
      </c>
      <c r="K15354" s="17">
        <v>3</v>
      </c>
      <c r="L15354" s="17" t="s">
        <v>7730</v>
      </c>
      <c r="M15354" s="9">
        <v>4.3499999999999996</v>
      </c>
      <c r="N15354" s="9"/>
      <c r="O15354" s="21"/>
      <c r="Q15354" s="29"/>
      <c r="U15354" s="17"/>
      <c r="V15354" s="2"/>
      <c r="Y15354" t="str">
        <f t="shared" si="959"/>
        <v/>
      </c>
      <c r="AA15354" t="str">
        <f t="shared" si="960"/>
        <v/>
      </c>
      <c r="AC15354" s="7"/>
      <c r="AD15354" t="s">
        <v>12203</v>
      </c>
      <c r="AE15354">
        <f t="shared" si="961"/>
        <v>0</v>
      </c>
      <c r="AG15354" s="2"/>
      <c r="AI15354" s="7"/>
    </row>
    <row r="15355" spans="1:35" ht="11" customHeight="1" outlineLevel="1" x14ac:dyDescent="0.25">
      <c r="A15355" t="s">
        <v>2875</v>
      </c>
      <c r="C15355" s="2" t="s">
        <v>11983</v>
      </c>
      <c r="D15355" s="2">
        <v>1358</v>
      </c>
      <c r="E15355" s="7">
        <v>2020</v>
      </c>
      <c r="F15355" s="5" t="s">
        <v>815</v>
      </c>
      <c r="H15355" s="5" t="s">
        <v>5398</v>
      </c>
      <c r="I15355" s="6" t="s">
        <v>12203</v>
      </c>
      <c r="J15355" s="6" t="s">
        <v>12398</v>
      </c>
      <c r="K15355" s="17">
        <v>5</v>
      </c>
      <c r="L15355" s="17" t="s">
        <v>7730</v>
      </c>
      <c r="M15355" s="9">
        <v>4.3499999999999996</v>
      </c>
      <c r="N15355" s="9"/>
      <c r="O15355" s="21"/>
      <c r="Q15355" s="29"/>
      <c r="U15355" s="17"/>
      <c r="V15355" s="2"/>
      <c r="Y15355" t="str">
        <f t="shared" si="959"/>
        <v/>
      </c>
      <c r="AA15355" t="str">
        <f t="shared" si="960"/>
        <v/>
      </c>
      <c r="AC15355" s="7"/>
      <c r="AD15355" t="s">
        <v>12203</v>
      </c>
      <c r="AE15355">
        <f t="shared" si="961"/>
        <v>0</v>
      </c>
      <c r="AG15355" s="2"/>
      <c r="AI15355" s="7"/>
    </row>
    <row r="15356" spans="1:35" ht="11" customHeight="1" outlineLevel="1" x14ac:dyDescent="0.25">
      <c r="A15356" t="s">
        <v>2875</v>
      </c>
      <c r="C15356" s="2" t="s">
        <v>11983</v>
      </c>
      <c r="D15356" s="2">
        <v>1361</v>
      </c>
      <c r="E15356" s="7">
        <v>2020</v>
      </c>
      <c r="F15356" s="5" t="s">
        <v>1375</v>
      </c>
      <c r="H15356" s="5" t="s">
        <v>5398</v>
      </c>
      <c r="I15356" s="6" t="s">
        <v>12203</v>
      </c>
      <c r="J15356" s="6" t="s">
        <v>12398</v>
      </c>
      <c r="K15356" s="17">
        <v>3</v>
      </c>
      <c r="L15356" s="17" t="s">
        <v>7730</v>
      </c>
      <c r="M15356" s="9">
        <v>4.3499999999999996</v>
      </c>
      <c r="N15356" s="9"/>
      <c r="O15356" s="21"/>
      <c r="Q15356" s="29"/>
      <c r="U15356" s="17"/>
      <c r="V15356" s="2"/>
      <c r="Y15356" t="str">
        <f t="shared" si="959"/>
        <v/>
      </c>
      <c r="AA15356" t="str">
        <f t="shared" si="960"/>
        <v/>
      </c>
      <c r="AC15356" s="7"/>
      <c r="AD15356" t="s">
        <v>12203</v>
      </c>
      <c r="AE15356">
        <f t="shared" si="961"/>
        <v>0</v>
      </c>
      <c r="AG15356" s="2"/>
      <c r="AI15356" s="7"/>
    </row>
    <row r="15357" spans="1:35" ht="11" customHeight="1" outlineLevel="1" collapsed="1" x14ac:dyDescent="0.25">
      <c r="A15357" t="s">
        <v>2875</v>
      </c>
      <c r="C15357" s="2" t="s">
        <v>11983</v>
      </c>
      <c r="D15357" s="2">
        <v>1362</v>
      </c>
      <c r="E15357" s="7">
        <v>2020</v>
      </c>
      <c r="F15357" s="5" t="s">
        <v>4769</v>
      </c>
      <c r="H15357" s="5" t="s">
        <v>5398</v>
      </c>
      <c r="I15357" s="6" t="s">
        <v>12203</v>
      </c>
      <c r="J15357" s="6" t="s">
        <v>12398</v>
      </c>
      <c r="K15357" s="17">
        <v>5</v>
      </c>
      <c r="L15357" s="17" t="s">
        <v>7730</v>
      </c>
      <c r="M15357" s="9">
        <v>4.3499999999999996</v>
      </c>
      <c r="N15357" s="9"/>
      <c r="O15357" s="21"/>
      <c r="Q15357" s="29"/>
      <c r="U15357" s="17"/>
      <c r="V15357" s="2"/>
      <c r="Y15357" t="str">
        <f t="shared" si="959"/>
        <v/>
      </c>
      <c r="AA15357" t="str">
        <f t="shared" si="960"/>
        <v/>
      </c>
      <c r="AC15357" s="7"/>
      <c r="AD15357" t="s">
        <v>12203</v>
      </c>
      <c r="AE15357">
        <f t="shared" si="961"/>
        <v>0</v>
      </c>
      <c r="AG15357" s="2"/>
      <c r="AI15357" s="7"/>
    </row>
    <row r="15358" spans="1:35" ht="11.4" customHeight="1" outlineLevel="1" x14ac:dyDescent="0.25">
      <c r="A15358" t="s">
        <v>2875</v>
      </c>
      <c r="C15358" s="2" t="s">
        <v>11983</v>
      </c>
      <c r="D15358" s="2">
        <v>1365</v>
      </c>
      <c r="E15358" s="7">
        <v>2020</v>
      </c>
      <c r="F15358" s="5" t="s">
        <v>10880</v>
      </c>
      <c r="H15358" s="5" t="s">
        <v>5398</v>
      </c>
      <c r="I15358" s="6" t="s">
        <v>12203</v>
      </c>
      <c r="J15358" s="6" t="s">
        <v>12398</v>
      </c>
      <c r="K15358" s="17">
        <v>3</v>
      </c>
      <c r="L15358" s="17" t="s">
        <v>7730</v>
      </c>
      <c r="M15358" s="9">
        <v>4.3499999999999996</v>
      </c>
      <c r="N15358" s="9"/>
      <c r="O15358" s="21"/>
      <c r="Q15358" s="29"/>
      <c r="U15358" s="17"/>
      <c r="V15358" s="2"/>
      <c r="Y15358" t="str">
        <f t="shared" si="959"/>
        <v/>
      </c>
      <c r="AA15358" t="str">
        <f t="shared" si="960"/>
        <v/>
      </c>
      <c r="AC15358" s="7"/>
      <c r="AD15358" t="s">
        <v>12203</v>
      </c>
      <c r="AE15358">
        <f t="shared" si="961"/>
        <v>0</v>
      </c>
      <c r="AG15358" s="2"/>
      <c r="AI15358" s="7"/>
    </row>
    <row r="15359" spans="1:35" ht="11.4" customHeight="1" outlineLevel="1" x14ac:dyDescent="0.25">
      <c r="A15359" t="s">
        <v>2875</v>
      </c>
      <c r="C15359" s="2" t="s">
        <v>11983</v>
      </c>
      <c r="D15359" s="2">
        <v>1366</v>
      </c>
      <c r="E15359" s="7">
        <v>2020</v>
      </c>
      <c r="F15359" s="5" t="s">
        <v>21243</v>
      </c>
      <c r="H15359" s="5" t="s">
        <v>5398</v>
      </c>
      <c r="I15359" s="6" t="s">
        <v>12203</v>
      </c>
      <c r="J15359" s="6" t="s">
        <v>12398</v>
      </c>
      <c r="K15359" s="17">
        <v>5</v>
      </c>
      <c r="L15359" s="17" t="s">
        <v>7730</v>
      </c>
      <c r="M15359" s="9">
        <v>4.3499999999999996</v>
      </c>
      <c r="N15359" s="9"/>
      <c r="O15359" s="21"/>
      <c r="Q15359" s="29"/>
      <c r="U15359" s="17"/>
      <c r="V15359" s="2"/>
      <c r="Y15359" t="str">
        <f t="shared" si="959"/>
        <v/>
      </c>
      <c r="AA15359" t="str">
        <f t="shared" si="960"/>
        <v/>
      </c>
      <c r="AC15359" s="7"/>
      <c r="AD15359" t="s">
        <v>12203</v>
      </c>
      <c r="AE15359">
        <f t="shared" si="961"/>
        <v>0</v>
      </c>
      <c r="AG15359" s="2"/>
      <c r="AI15359" s="7"/>
    </row>
    <row r="15360" spans="1:35" ht="11.4" customHeight="1" outlineLevel="1" x14ac:dyDescent="0.25">
      <c r="A15360" t="s">
        <v>2875</v>
      </c>
      <c r="C15360" s="2" t="s">
        <v>11983</v>
      </c>
      <c r="D15360" s="2">
        <v>1375</v>
      </c>
      <c r="E15360" s="7">
        <v>2021</v>
      </c>
      <c r="F15360" s="8" t="s">
        <v>9207</v>
      </c>
      <c r="H15360" s="5" t="s">
        <v>5398</v>
      </c>
      <c r="I15360" s="39" t="s">
        <v>21245</v>
      </c>
      <c r="J15360" s="6" t="s">
        <v>21244</v>
      </c>
      <c r="K15360" s="17">
        <v>3</v>
      </c>
      <c r="L15360" s="17" t="s">
        <v>7732</v>
      </c>
      <c r="M15360" s="9"/>
      <c r="N15360" s="9"/>
      <c r="O15360" s="21"/>
      <c r="Q15360" s="29"/>
      <c r="U15360" s="17"/>
      <c r="V15360" s="2"/>
      <c r="Y15360" t="str">
        <f t="shared" si="959"/>
        <v/>
      </c>
      <c r="AA15360" t="str">
        <f t="shared" si="960"/>
        <v/>
      </c>
      <c r="AC15360" s="7"/>
      <c r="AD15360" s="1" t="s">
        <v>21245</v>
      </c>
      <c r="AE15360">
        <f t="shared" si="961"/>
        <v>0</v>
      </c>
      <c r="AG15360" s="2"/>
      <c r="AI15360" s="7"/>
    </row>
    <row r="15361" spans="1:35" ht="11.4" customHeight="1" outlineLevel="1" x14ac:dyDescent="0.25">
      <c r="A15361" t="s">
        <v>2875</v>
      </c>
      <c r="C15361" s="2" t="s">
        <v>11983</v>
      </c>
      <c r="D15361" s="2">
        <v>1386</v>
      </c>
      <c r="E15361" s="7">
        <v>2021</v>
      </c>
      <c r="F15361" s="8" t="s">
        <v>1375</v>
      </c>
      <c r="H15361" s="5" t="s">
        <v>5398</v>
      </c>
      <c r="I15361" s="39" t="s">
        <v>21253</v>
      </c>
      <c r="J15361" s="6" t="s">
        <v>21246</v>
      </c>
      <c r="K15361" s="17">
        <v>5</v>
      </c>
      <c r="L15361" s="17" t="s">
        <v>20076</v>
      </c>
      <c r="M15361" s="9"/>
      <c r="N15361" s="9"/>
      <c r="O15361" s="21"/>
      <c r="Q15361" s="29"/>
      <c r="U15361" s="17"/>
      <c r="V15361" s="2"/>
      <c r="Y15361" t="str">
        <f t="shared" si="959"/>
        <v/>
      </c>
      <c r="AA15361" t="str">
        <f t="shared" si="960"/>
        <v/>
      </c>
      <c r="AC15361" s="7"/>
      <c r="AD15361" s="1" t="s">
        <v>21250</v>
      </c>
      <c r="AE15361">
        <f t="shared" si="961"/>
        <v>0</v>
      </c>
      <c r="AG15361" s="2"/>
      <c r="AI15361" s="7"/>
    </row>
    <row r="15362" spans="1:35" ht="11.4" customHeight="1" outlineLevel="1" x14ac:dyDescent="0.25">
      <c r="A15362" t="s">
        <v>2875</v>
      </c>
      <c r="C15362" s="2" t="s">
        <v>11983</v>
      </c>
      <c r="D15362" s="2">
        <v>1387</v>
      </c>
      <c r="E15362" s="7">
        <v>2021</v>
      </c>
      <c r="F15362" s="8" t="s">
        <v>4769</v>
      </c>
      <c r="H15362" s="5" t="s">
        <v>5398</v>
      </c>
      <c r="I15362" s="39" t="s">
        <v>21249</v>
      </c>
      <c r="J15362" s="6" t="s">
        <v>21246</v>
      </c>
      <c r="K15362" s="17">
        <v>3</v>
      </c>
      <c r="L15362" s="17" t="s">
        <v>20076</v>
      </c>
      <c r="M15362" s="9"/>
      <c r="N15362" s="9"/>
      <c r="O15362" s="21"/>
      <c r="Q15362" s="29"/>
      <c r="U15362" s="17"/>
      <c r="V15362" s="2"/>
      <c r="Y15362" t="str">
        <f t="shared" si="959"/>
        <v/>
      </c>
      <c r="AA15362" t="str">
        <f t="shared" si="960"/>
        <v/>
      </c>
      <c r="AC15362" s="7"/>
      <c r="AD15362" s="1" t="s">
        <v>21249</v>
      </c>
      <c r="AE15362">
        <f t="shared" si="961"/>
        <v>0</v>
      </c>
      <c r="AG15362" s="2"/>
      <c r="AI15362" s="7"/>
    </row>
    <row r="15363" spans="1:35" ht="11.4" customHeight="1" outlineLevel="1" x14ac:dyDescent="0.25">
      <c r="A15363" t="s">
        <v>2875</v>
      </c>
      <c r="C15363" s="2" t="s">
        <v>11983</v>
      </c>
      <c r="D15363" s="2">
        <v>1388</v>
      </c>
      <c r="E15363" s="7">
        <v>2021</v>
      </c>
      <c r="F15363" s="8" t="s">
        <v>21247</v>
      </c>
      <c r="H15363" s="5" t="s">
        <v>5398</v>
      </c>
      <c r="I15363" s="39" t="s">
        <v>21254</v>
      </c>
      <c r="J15363" s="6" t="s">
        <v>21246</v>
      </c>
      <c r="K15363" s="17">
        <v>5</v>
      </c>
      <c r="L15363" s="17" t="s">
        <v>20076</v>
      </c>
      <c r="M15363" s="9"/>
      <c r="N15363" s="9"/>
      <c r="O15363" s="21"/>
      <c r="Q15363" s="29"/>
      <c r="U15363" s="17"/>
      <c r="V15363" s="2"/>
      <c r="Y15363" t="str">
        <f t="shared" si="959"/>
        <v/>
      </c>
      <c r="AA15363" t="str">
        <f t="shared" si="960"/>
        <v/>
      </c>
      <c r="AC15363" s="7"/>
      <c r="AD15363" s="1" t="s">
        <v>21251</v>
      </c>
      <c r="AE15363">
        <f t="shared" si="961"/>
        <v>0</v>
      </c>
      <c r="AG15363" s="2"/>
      <c r="AI15363" s="7"/>
    </row>
    <row r="15364" spans="1:35" ht="11.4" customHeight="1" outlineLevel="1" x14ac:dyDescent="0.25">
      <c r="A15364" t="s">
        <v>2875</v>
      </c>
      <c r="C15364" s="2" t="s">
        <v>11983</v>
      </c>
      <c r="D15364" s="2">
        <v>1389</v>
      </c>
      <c r="E15364" s="7">
        <v>2021</v>
      </c>
      <c r="F15364" s="8" t="s">
        <v>21248</v>
      </c>
      <c r="H15364" s="5" t="s">
        <v>5398</v>
      </c>
      <c r="I15364" s="39" t="s">
        <v>21252</v>
      </c>
      <c r="J15364" s="6" t="s">
        <v>21246</v>
      </c>
      <c r="K15364" s="17">
        <v>5</v>
      </c>
      <c r="L15364" s="17" t="s">
        <v>20076</v>
      </c>
      <c r="M15364" s="9"/>
      <c r="N15364" s="9"/>
      <c r="O15364" s="21"/>
      <c r="Q15364" s="29"/>
      <c r="U15364" s="17"/>
      <c r="V15364" s="2"/>
      <c r="Y15364" t="str">
        <f t="shared" si="959"/>
        <v/>
      </c>
      <c r="AA15364" t="str">
        <f t="shared" si="960"/>
        <v/>
      </c>
      <c r="AC15364" s="7"/>
      <c r="AD15364" s="1" t="s">
        <v>21252</v>
      </c>
      <c r="AE15364">
        <f t="shared" si="961"/>
        <v>0</v>
      </c>
      <c r="AG15364" s="2"/>
      <c r="AI15364" s="7"/>
    </row>
    <row r="15365" spans="1:35" ht="11.4" customHeight="1" outlineLevel="1" x14ac:dyDescent="0.25">
      <c r="A15365" t="s">
        <v>2875</v>
      </c>
      <c r="C15365" s="2" t="s">
        <v>11983</v>
      </c>
      <c r="D15365" s="2" t="s">
        <v>21278</v>
      </c>
      <c r="E15365" s="7">
        <v>2021</v>
      </c>
      <c r="F15365" s="8" t="s">
        <v>14828</v>
      </c>
      <c r="H15365" s="5" t="s">
        <v>5398</v>
      </c>
      <c r="I15365" s="39" t="s">
        <v>21252</v>
      </c>
      <c r="J15365" s="6" t="s">
        <v>21246</v>
      </c>
      <c r="K15365" s="17">
        <v>5</v>
      </c>
      <c r="L15365" s="17" t="s">
        <v>7730</v>
      </c>
      <c r="M15365" s="9">
        <v>12.8</v>
      </c>
      <c r="N15365" s="9"/>
      <c r="O15365" s="21"/>
      <c r="Q15365" s="29"/>
      <c r="U15365" s="17"/>
      <c r="V15365" s="2"/>
      <c r="Y15365">
        <f t="shared" si="959"/>
        <v>1</v>
      </c>
      <c r="AA15365" t="str">
        <f t="shared" si="960"/>
        <v/>
      </c>
      <c r="AC15365" s="7"/>
      <c r="AD15365" s="1" t="s">
        <v>21252</v>
      </c>
      <c r="AE15365">
        <f t="shared" si="961"/>
        <v>0</v>
      </c>
      <c r="AG15365" s="2"/>
      <c r="AI15365" s="7"/>
    </row>
    <row r="15366" spans="1:35" ht="11.4" customHeight="1" outlineLevel="1" x14ac:dyDescent="0.25">
      <c r="A15366" t="s">
        <v>2875</v>
      </c>
      <c r="C15366" s="2" t="s">
        <v>11983</v>
      </c>
      <c r="D15366" s="3" t="s">
        <v>21255</v>
      </c>
      <c r="E15366" s="7">
        <v>2021</v>
      </c>
      <c r="F15366" s="8" t="s">
        <v>21256</v>
      </c>
      <c r="H15366" s="5" t="s">
        <v>5398</v>
      </c>
      <c r="I15366" s="39" t="s">
        <v>21257</v>
      </c>
      <c r="J15366" s="6" t="s">
        <v>21258</v>
      </c>
      <c r="K15366" s="17">
        <v>6</v>
      </c>
      <c r="L15366" s="17" t="s">
        <v>7732</v>
      </c>
      <c r="M15366" s="9"/>
      <c r="N15366" s="9"/>
      <c r="O15366" s="21"/>
      <c r="Q15366" s="29"/>
      <c r="U15366" s="17"/>
      <c r="V15366" s="2"/>
      <c r="Y15366" t="str">
        <f t="shared" si="959"/>
        <v/>
      </c>
      <c r="AA15366" t="str">
        <f t="shared" si="960"/>
        <v/>
      </c>
      <c r="AC15366" s="7"/>
      <c r="AD15366" s="1" t="s">
        <v>21257</v>
      </c>
      <c r="AE15366">
        <f t="shared" si="961"/>
        <v>0</v>
      </c>
      <c r="AG15366" s="2"/>
      <c r="AI15366" s="7"/>
    </row>
    <row r="15367" spans="1:35" ht="11.4" customHeight="1" outlineLevel="1" x14ac:dyDescent="0.25">
      <c r="A15367" t="s">
        <v>2875</v>
      </c>
      <c r="C15367" s="2" t="s">
        <v>11983</v>
      </c>
      <c r="D15367" s="2">
        <v>1398</v>
      </c>
      <c r="E15367" s="7">
        <v>2022</v>
      </c>
      <c r="F15367" s="8" t="s">
        <v>1375</v>
      </c>
      <c r="H15367" s="5" t="s">
        <v>5398</v>
      </c>
      <c r="I15367" s="39" t="s">
        <v>21253</v>
      </c>
      <c r="J15367" s="6" t="s">
        <v>21246</v>
      </c>
      <c r="K15367" s="17">
        <v>3</v>
      </c>
      <c r="L15367" s="17" t="s">
        <v>20076</v>
      </c>
      <c r="M15367" s="9"/>
      <c r="N15367" s="9"/>
      <c r="O15367" s="21"/>
      <c r="Q15367" s="29"/>
      <c r="U15367" s="17"/>
      <c r="V15367" s="2"/>
      <c r="Y15367" t="str">
        <f t="shared" si="959"/>
        <v/>
      </c>
      <c r="AA15367" t="str">
        <f t="shared" si="960"/>
        <v/>
      </c>
      <c r="AC15367" s="7"/>
      <c r="AD15367" s="1" t="s">
        <v>21253</v>
      </c>
      <c r="AE15367">
        <f t="shared" si="961"/>
        <v>0</v>
      </c>
      <c r="AG15367" s="2"/>
      <c r="AI15367" s="7"/>
    </row>
    <row r="15368" spans="1:35" ht="11.4" customHeight="1" outlineLevel="1" x14ac:dyDescent="0.25">
      <c r="A15368" t="s">
        <v>2875</v>
      </c>
      <c r="C15368" s="2" t="s">
        <v>11983</v>
      </c>
      <c r="D15368" s="2">
        <v>1399</v>
      </c>
      <c r="E15368" s="7">
        <v>2022</v>
      </c>
      <c r="F15368" s="8" t="s">
        <v>4769</v>
      </c>
      <c r="H15368" s="5" t="s">
        <v>5398</v>
      </c>
      <c r="I15368" s="39" t="s">
        <v>21259</v>
      </c>
      <c r="J15368" s="6" t="s">
        <v>21246</v>
      </c>
      <c r="K15368" s="17">
        <v>5</v>
      </c>
      <c r="L15368" s="17" t="s">
        <v>20076</v>
      </c>
      <c r="M15368" s="9"/>
      <c r="N15368" s="9"/>
      <c r="O15368" s="21"/>
      <c r="Q15368" s="29"/>
      <c r="U15368" s="17"/>
      <c r="V15368" s="2"/>
      <c r="Y15368" t="str">
        <f t="shared" si="959"/>
        <v/>
      </c>
      <c r="AA15368" t="str">
        <f t="shared" si="960"/>
        <v/>
      </c>
      <c r="AC15368" s="7"/>
      <c r="AD15368" s="1" t="s">
        <v>21259</v>
      </c>
      <c r="AE15368">
        <f t="shared" si="961"/>
        <v>0</v>
      </c>
      <c r="AG15368" s="2"/>
      <c r="AI15368" s="7"/>
    </row>
    <row r="15369" spans="1:35" ht="11.4" customHeight="1" outlineLevel="1" x14ac:dyDescent="0.25">
      <c r="A15369" t="s">
        <v>2875</v>
      </c>
      <c r="C15369" s="2" t="s">
        <v>11983</v>
      </c>
      <c r="D15369" s="2">
        <v>1400</v>
      </c>
      <c r="E15369" s="7">
        <v>2022</v>
      </c>
      <c r="F15369" s="8" t="s">
        <v>21247</v>
      </c>
      <c r="H15369" s="5" t="s">
        <v>5398</v>
      </c>
      <c r="I15369" s="39" t="s">
        <v>21260</v>
      </c>
      <c r="J15369" s="6" t="s">
        <v>21246</v>
      </c>
      <c r="K15369" s="17">
        <v>5</v>
      </c>
      <c r="L15369" s="17" t="s">
        <v>20076</v>
      </c>
      <c r="M15369" s="9"/>
      <c r="N15369" s="9"/>
      <c r="O15369" s="21"/>
      <c r="Q15369" s="29"/>
      <c r="U15369" s="17"/>
      <c r="V15369" s="2"/>
      <c r="Y15369" t="str">
        <f t="shared" si="959"/>
        <v/>
      </c>
      <c r="AA15369" t="str">
        <f t="shared" si="960"/>
        <v/>
      </c>
      <c r="AC15369" s="7"/>
      <c r="AD15369" s="1" t="s">
        <v>21260</v>
      </c>
      <c r="AE15369">
        <f t="shared" si="961"/>
        <v>0</v>
      </c>
      <c r="AG15369" s="2"/>
      <c r="AI15369" s="7"/>
    </row>
    <row r="15370" spans="1:35" ht="11.4" customHeight="1" outlineLevel="1" x14ac:dyDescent="0.25">
      <c r="A15370" t="s">
        <v>2875</v>
      </c>
      <c r="C15370" s="2" t="s">
        <v>11983</v>
      </c>
      <c r="D15370" s="2">
        <v>1401</v>
      </c>
      <c r="E15370" s="7">
        <v>2022</v>
      </c>
      <c r="F15370" s="8" t="s">
        <v>21248</v>
      </c>
      <c r="H15370" s="5" t="s">
        <v>5398</v>
      </c>
      <c r="I15370" s="39" t="s">
        <v>21261</v>
      </c>
      <c r="J15370" s="6" t="s">
        <v>21246</v>
      </c>
      <c r="K15370" s="17">
        <v>5</v>
      </c>
      <c r="L15370" s="17" t="s">
        <v>20076</v>
      </c>
      <c r="M15370" s="9"/>
      <c r="N15370" s="9"/>
      <c r="O15370" s="21"/>
      <c r="Q15370" s="29"/>
      <c r="U15370" s="17"/>
      <c r="V15370" s="2"/>
      <c r="Y15370" t="str">
        <f t="shared" si="959"/>
        <v/>
      </c>
      <c r="AA15370" t="str">
        <f t="shared" si="960"/>
        <v/>
      </c>
      <c r="AC15370" s="7"/>
      <c r="AD15370" s="1" t="s">
        <v>21261</v>
      </c>
      <c r="AE15370">
        <f t="shared" si="961"/>
        <v>0</v>
      </c>
      <c r="AG15370" s="2"/>
      <c r="AI15370" s="7"/>
    </row>
    <row r="15371" spans="1:35" ht="11.4" customHeight="1" outlineLevel="1" x14ac:dyDescent="0.25">
      <c r="A15371" t="s">
        <v>2875</v>
      </c>
      <c r="C15371" s="2" t="s">
        <v>11983</v>
      </c>
      <c r="D15371" s="2" t="s">
        <v>21279</v>
      </c>
      <c r="E15371" s="7">
        <v>2022</v>
      </c>
      <c r="F15371" s="8" t="s">
        <v>14828</v>
      </c>
      <c r="H15371" s="5" t="s">
        <v>5398</v>
      </c>
      <c r="I15371" s="39" t="s">
        <v>21261</v>
      </c>
      <c r="J15371" s="6" t="s">
        <v>21246</v>
      </c>
      <c r="K15371" s="17">
        <v>5</v>
      </c>
      <c r="L15371" s="17" t="s">
        <v>7730</v>
      </c>
      <c r="M15371" s="9">
        <v>12.8</v>
      </c>
      <c r="N15371" s="9"/>
      <c r="O15371" s="21"/>
      <c r="Q15371" s="29"/>
      <c r="U15371" s="17"/>
      <c r="V15371" s="2"/>
      <c r="Y15371">
        <f t="shared" si="959"/>
        <v>1</v>
      </c>
      <c r="AA15371" t="str">
        <f t="shared" si="960"/>
        <v/>
      </c>
      <c r="AC15371" s="7"/>
      <c r="AD15371" s="1" t="s">
        <v>21261</v>
      </c>
      <c r="AE15371">
        <f t="shared" si="961"/>
        <v>0</v>
      </c>
      <c r="AG15371" s="2"/>
      <c r="AI15371" s="7"/>
    </row>
    <row r="15372" spans="1:35" ht="11.4" customHeight="1" outlineLevel="1" x14ac:dyDescent="0.25">
      <c r="A15372" t="s">
        <v>2875</v>
      </c>
      <c r="C15372" s="2" t="s">
        <v>11983</v>
      </c>
      <c r="D15372" s="2">
        <v>1406</v>
      </c>
      <c r="E15372" s="7">
        <v>2022</v>
      </c>
      <c r="F15372" s="8" t="s">
        <v>21262</v>
      </c>
      <c r="H15372" s="5" t="s">
        <v>5398</v>
      </c>
      <c r="I15372" s="39" t="s">
        <v>21263</v>
      </c>
      <c r="J15372" s="6" t="s">
        <v>21281</v>
      </c>
      <c r="K15372" s="17">
        <v>3</v>
      </c>
      <c r="L15372" s="17" t="s">
        <v>7730</v>
      </c>
      <c r="M15372" s="9">
        <v>5.8</v>
      </c>
      <c r="N15372" s="9"/>
      <c r="O15372" s="21"/>
      <c r="Q15372" s="29"/>
      <c r="U15372" s="17"/>
      <c r="V15372" s="2"/>
      <c r="Y15372" t="str">
        <f t="shared" si="959"/>
        <v/>
      </c>
      <c r="AA15372" t="str">
        <f t="shared" si="960"/>
        <v/>
      </c>
      <c r="AC15372" s="7"/>
      <c r="AD15372" s="1" t="s">
        <v>21263</v>
      </c>
      <c r="AE15372">
        <f t="shared" si="961"/>
        <v>0</v>
      </c>
      <c r="AG15372" s="2"/>
      <c r="AI15372" s="7"/>
    </row>
    <row r="15373" spans="1:35" ht="11.4" customHeight="1" outlineLevel="1" x14ac:dyDescent="0.25">
      <c r="A15373" t="s">
        <v>2875</v>
      </c>
      <c r="C15373" s="2" t="s">
        <v>11983</v>
      </c>
      <c r="D15373" s="2">
        <v>1407</v>
      </c>
      <c r="E15373" s="7">
        <v>2022</v>
      </c>
      <c r="F15373" s="8" t="s">
        <v>21262</v>
      </c>
      <c r="H15373" s="5" t="s">
        <v>5398</v>
      </c>
      <c r="I15373" s="39" t="s">
        <v>21263</v>
      </c>
      <c r="J15373" s="6" t="s">
        <v>21281</v>
      </c>
      <c r="K15373" s="17">
        <v>3</v>
      </c>
      <c r="L15373" s="17" t="s">
        <v>7730</v>
      </c>
      <c r="M15373" s="9">
        <v>5.8</v>
      </c>
      <c r="N15373" s="9"/>
      <c r="O15373" s="21"/>
      <c r="Q15373" s="29"/>
      <c r="U15373" s="17"/>
      <c r="V15373" s="2"/>
      <c r="Y15373" t="str">
        <f t="shared" si="959"/>
        <v/>
      </c>
      <c r="AA15373" t="str">
        <f t="shared" si="960"/>
        <v/>
      </c>
      <c r="AC15373" s="7"/>
      <c r="AD15373" s="1" t="s">
        <v>21263</v>
      </c>
      <c r="AE15373">
        <f t="shared" si="961"/>
        <v>0</v>
      </c>
      <c r="AG15373" s="2"/>
      <c r="AI15373" s="7"/>
    </row>
    <row r="15374" spans="1:35" ht="11.4" customHeight="1" outlineLevel="1" x14ac:dyDescent="0.25">
      <c r="A15374" t="s">
        <v>2875</v>
      </c>
      <c r="C15374" s="2" t="s">
        <v>11983</v>
      </c>
      <c r="D15374" s="2">
        <v>1430</v>
      </c>
      <c r="E15374" s="7">
        <v>2023</v>
      </c>
      <c r="F15374" s="8" t="s">
        <v>1375</v>
      </c>
      <c r="H15374" s="5" t="s">
        <v>5398</v>
      </c>
      <c r="I15374" s="39" t="s">
        <v>21265</v>
      </c>
      <c r="J15374" s="6" t="s">
        <v>21267</v>
      </c>
      <c r="K15374" s="17">
        <v>4</v>
      </c>
      <c r="L15374" s="17" t="s">
        <v>7730</v>
      </c>
      <c r="M15374" s="9">
        <v>3.9</v>
      </c>
      <c r="N15374" s="9"/>
      <c r="O15374" s="21"/>
      <c r="Q15374" s="29"/>
      <c r="U15374" s="17"/>
      <c r="V15374" s="2"/>
      <c r="Y15374" t="str">
        <f t="shared" si="959"/>
        <v/>
      </c>
      <c r="AA15374" t="str">
        <f t="shared" si="960"/>
        <v/>
      </c>
      <c r="AC15374" s="7"/>
      <c r="AD15374" s="1" t="s">
        <v>21265</v>
      </c>
      <c r="AE15374">
        <f t="shared" si="961"/>
        <v>0</v>
      </c>
      <c r="AG15374" s="2"/>
      <c r="AI15374" s="7"/>
    </row>
    <row r="15375" spans="1:35" ht="11.4" customHeight="1" outlineLevel="1" x14ac:dyDescent="0.25">
      <c r="A15375" t="s">
        <v>2875</v>
      </c>
      <c r="C15375" s="2" t="s">
        <v>11983</v>
      </c>
      <c r="D15375" s="2">
        <v>1431</v>
      </c>
      <c r="E15375" s="7">
        <v>2023</v>
      </c>
      <c r="F15375" s="8" t="s">
        <v>2530</v>
      </c>
      <c r="H15375" s="5" t="s">
        <v>5398</v>
      </c>
      <c r="I15375" s="39" t="s">
        <v>21266</v>
      </c>
      <c r="J15375" s="6" t="s">
        <v>21267</v>
      </c>
      <c r="K15375" s="17">
        <v>3</v>
      </c>
      <c r="L15375" s="17" t="s">
        <v>7730</v>
      </c>
      <c r="M15375" s="9">
        <v>3.9</v>
      </c>
      <c r="N15375" s="9"/>
      <c r="O15375" s="21"/>
      <c r="Q15375" s="29"/>
      <c r="U15375" s="17"/>
      <c r="V15375" s="2"/>
      <c r="Y15375" t="str">
        <f t="shared" si="959"/>
        <v/>
      </c>
      <c r="AA15375" t="str">
        <f t="shared" si="960"/>
        <v/>
      </c>
      <c r="AC15375" s="7"/>
      <c r="AD15375" s="1" t="s">
        <v>21266</v>
      </c>
      <c r="AE15375">
        <f t="shared" si="961"/>
        <v>0</v>
      </c>
      <c r="AG15375" s="2"/>
      <c r="AI15375" s="7"/>
    </row>
    <row r="15376" spans="1:35" ht="11.4" customHeight="1" outlineLevel="1" x14ac:dyDescent="0.25">
      <c r="A15376" t="s">
        <v>2875</v>
      </c>
      <c r="C15376" s="2" t="s">
        <v>11983</v>
      </c>
      <c r="D15376" s="2">
        <v>1432</v>
      </c>
      <c r="E15376" s="7">
        <v>2023</v>
      </c>
      <c r="F15376" s="8" t="s">
        <v>21264</v>
      </c>
      <c r="H15376" s="5" t="s">
        <v>5398</v>
      </c>
      <c r="I15376" s="39" t="s">
        <v>21266</v>
      </c>
      <c r="J15376" s="6" t="s">
        <v>21267</v>
      </c>
      <c r="K15376" s="17">
        <v>4</v>
      </c>
      <c r="L15376" s="17" t="s">
        <v>7730</v>
      </c>
      <c r="M15376" s="9">
        <v>3.9</v>
      </c>
      <c r="N15376" s="9"/>
      <c r="O15376" s="21"/>
      <c r="Q15376" s="29"/>
      <c r="U15376" s="17"/>
      <c r="V15376" s="2"/>
      <c r="Y15376" t="str">
        <f t="shared" si="959"/>
        <v/>
      </c>
      <c r="AA15376" t="str">
        <f t="shared" si="960"/>
        <v/>
      </c>
      <c r="AC15376" s="7"/>
      <c r="AD15376" s="1" t="s">
        <v>21266</v>
      </c>
      <c r="AE15376">
        <f t="shared" si="961"/>
        <v>0</v>
      </c>
      <c r="AG15376" s="2"/>
      <c r="AI15376" s="7"/>
    </row>
    <row r="15377" spans="1:49" ht="11.4" customHeight="1" outlineLevel="1" x14ac:dyDescent="0.25">
      <c r="A15377" t="s">
        <v>2875</v>
      </c>
      <c r="C15377" s="2" t="s">
        <v>11983</v>
      </c>
      <c r="D15377" s="2">
        <v>1436</v>
      </c>
      <c r="E15377" s="7">
        <v>2023</v>
      </c>
      <c r="F15377" s="8" t="s">
        <v>21248</v>
      </c>
      <c r="H15377" s="5" t="s">
        <v>5398</v>
      </c>
      <c r="I15377" s="39" t="s">
        <v>21270</v>
      </c>
      <c r="J15377" s="6" t="s">
        <v>21268</v>
      </c>
      <c r="K15377" s="17">
        <v>5</v>
      </c>
      <c r="L15377" s="17" t="s">
        <v>7730</v>
      </c>
      <c r="M15377" s="9">
        <v>6.2</v>
      </c>
      <c r="N15377" s="9"/>
      <c r="O15377" s="21"/>
      <c r="Q15377" s="29"/>
      <c r="U15377" s="17"/>
      <c r="V15377" s="2"/>
      <c r="Y15377" t="str">
        <f t="shared" si="959"/>
        <v/>
      </c>
      <c r="AA15377" t="str">
        <f t="shared" si="960"/>
        <v/>
      </c>
      <c r="AC15377" s="7"/>
      <c r="AD15377" s="1" t="s">
        <v>21270</v>
      </c>
      <c r="AE15377">
        <f t="shared" si="961"/>
        <v>0</v>
      </c>
      <c r="AG15377" s="2"/>
      <c r="AI15377" s="7"/>
    </row>
    <row r="15378" spans="1:49" ht="11.4" customHeight="1" outlineLevel="1" x14ac:dyDescent="0.25">
      <c r="A15378" t="s">
        <v>2875</v>
      </c>
      <c r="C15378" s="2" t="s">
        <v>11983</v>
      </c>
      <c r="D15378" s="2">
        <v>1437</v>
      </c>
      <c r="E15378" s="7">
        <v>2023</v>
      </c>
      <c r="F15378" s="8" t="s">
        <v>21269</v>
      </c>
      <c r="H15378" s="5" t="s">
        <v>5398</v>
      </c>
      <c r="I15378" s="39" t="s">
        <v>21270</v>
      </c>
      <c r="J15378" s="6" t="s">
        <v>21268</v>
      </c>
      <c r="K15378" s="17">
        <v>5</v>
      </c>
      <c r="L15378" s="17" t="s">
        <v>7730</v>
      </c>
      <c r="M15378" s="9">
        <v>6.2</v>
      </c>
      <c r="N15378" s="9"/>
      <c r="O15378" s="21"/>
      <c r="Q15378" s="29"/>
      <c r="U15378" s="17"/>
      <c r="V15378" s="2"/>
      <c r="Y15378" t="str">
        <f t="shared" si="959"/>
        <v/>
      </c>
      <c r="AA15378" t="str">
        <f t="shared" si="960"/>
        <v/>
      </c>
      <c r="AC15378" s="7"/>
      <c r="AD15378" s="1" t="s">
        <v>21270</v>
      </c>
      <c r="AE15378">
        <f t="shared" si="961"/>
        <v>0</v>
      </c>
      <c r="AG15378" s="2"/>
      <c r="AI15378" s="7"/>
    </row>
    <row r="15379" spans="1:49" ht="11.4" customHeight="1" outlineLevel="1" x14ac:dyDescent="0.25">
      <c r="A15379" t="s">
        <v>2875</v>
      </c>
      <c r="C15379" s="2" t="s">
        <v>11983</v>
      </c>
      <c r="D15379" s="2">
        <v>1443</v>
      </c>
      <c r="E15379" s="7">
        <v>2023</v>
      </c>
      <c r="F15379" s="8" t="s">
        <v>1375</v>
      </c>
      <c r="H15379" s="5" t="s">
        <v>5398</v>
      </c>
      <c r="I15379" s="39" t="s">
        <v>21272</v>
      </c>
      <c r="J15379" s="6" t="s">
        <v>21271</v>
      </c>
      <c r="K15379" s="17">
        <v>5</v>
      </c>
      <c r="L15379" s="17" t="s">
        <v>7730</v>
      </c>
      <c r="M15379" s="9">
        <v>2.6</v>
      </c>
      <c r="N15379" s="9"/>
      <c r="O15379" s="21"/>
      <c r="Q15379" s="29"/>
      <c r="U15379" s="17"/>
      <c r="V15379" s="2"/>
      <c r="Y15379" t="str">
        <f t="shared" si="959"/>
        <v/>
      </c>
      <c r="AA15379" t="str">
        <f t="shared" si="960"/>
        <v/>
      </c>
      <c r="AC15379" s="7"/>
      <c r="AD15379" s="1" t="s">
        <v>21253</v>
      </c>
      <c r="AE15379">
        <f t="shared" si="961"/>
        <v>0</v>
      </c>
      <c r="AG15379" s="2"/>
      <c r="AI15379" s="7"/>
    </row>
    <row r="15380" spans="1:49" ht="11.4" customHeight="1" outlineLevel="1" x14ac:dyDescent="0.25">
      <c r="A15380" t="s">
        <v>2875</v>
      </c>
      <c r="C15380" s="2" t="s">
        <v>11983</v>
      </c>
      <c r="D15380" s="2">
        <v>1444</v>
      </c>
      <c r="E15380" s="7">
        <v>2023</v>
      </c>
      <c r="F15380" s="8" t="s">
        <v>4769</v>
      </c>
      <c r="H15380" s="5" t="s">
        <v>5398</v>
      </c>
      <c r="I15380" s="39" t="s">
        <v>21273</v>
      </c>
      <c r="J15380" s="6" t="s">
        <v>21271</v>
      </c>
      <c r="K15380" s="17">
        <v>5</v>
      </c>
      <c r="L15380" s="17" t="s">
        <v>7730</v>
      </c>
      <c r="M15380" s="9">
        <v>2.6</v>
      </c>
      <c r="N15380" s="9"/>
      <c r="O15380" s="21"/>
      <c r="Q15380" s="29"/>
      <c r="U15380" s="17"/>
      <c r="V15380" s="2"/>
      <c r="Y15380" t="str">
        <f t="shared" si="959"/>
        <v/>
      </c>
      <c r="AA15380" t="str">
        <f t="shared" si="960"/>
        <v/>
      </c>
      <c r="AC15380" s="7"/>
      <c r="AD15380" s="1" t="s">
        <v>21259</v>
      </c>
      <c r="AE15380">
        <f t="shared" si="961"/>
        <v>0</v>
      </c>
      <c r="AG15380" s="2"/>
      <c r="AI15380" s="7"/>
    </row>
    <row r="15381" spans="1:49" ht="11.4" customHeight="1" outlineLevel="1" x14ac:dyDescent="0.25">
      <c r="A15381" t="s">
        <v>2875</v>
      </c>
      <c r="C15381" s="2" t="s">
        <v>11983</v>
      </c>
      <c r="D15381" s="2">
        <v>1445</v>
      </c>
      <c r="E15381" s="7">
        <v>2023</v>
      </c>
      <c r="F15381" s="8" t="s">
        <v>21247</v>
      </c>
      <c r="H15381" s="5" t="s">
        <v>5398</v>
      </c>
      <c r="I15381" s="39" t="s">
        <v>21274</v>
      </c>
      <c r="J15381" s="6" t="s">
        <v>21271</v>
      </c>
      <c r="K15381" s="17">
        <v>5</v>
      </c>
      <c r="L15381" s="17" t="s">
        <v>7730</v>
      </c>
      <c r="M15381" s="9">
        <v>2.6</v>
      </c>
      <c r="N15381" s="9"/>
      <c r="O15381" s="21"/>
      <c r="Q15381" s="29"/>
      <c r="U15381" s="17"/>
      <c r="V15381" s="2"/>
      <c r="Y15381" t="str">
        <f t="shared" si="959"/>
        <v/>
      </c>
      <c r="AA15381" t="str">
        <f t="shared" si="960"/>
        <v/>
      </c>
      <c r="AC15381" s="7"/>
      <c r="AD15381" s="1" t="s">
        <v>21260</v>
      </c>
      <c r="AE15381">
        <f t="shared" si="961"/>
        <v>0</v>
      </c>
      <c r="AG15381" s="2"/>
      <c r="AI15381" s="7"/>
    </row>
    <row r="15382" spans="1:49" ht="11.4" customHeight="1" outlineLevel="1" x14ac:dyDescent="0.25">
      <c r="A15382" t="s">
        <v>2875</v>
      </c>
      <c r="C15382" s="2" t="s">
        <v>11983</v>
      </c>
      <c r="D15382" s="2">
        <v>1446</v>
      </c>
      <c r="E15382" s="7">
        <v>2023</v>
      </c>
      <c r="F15382" s="8" t="s">
        <v>21248</v>
      </c>
      <c r="H15382" s="5" t="s">
        <v>5398</v>
      </c>
      <c r="I15382" s="39" t="s">
        <v>21275</v>
      </c>
      <c r="J15382" s="6" t="s">
        <v>21271</v>
      </c>
      <c r="K15382" s="17">
        <v>5</v>
      </c>
      <c r="L15382" s="17" t="s">
        <v>7730</v>
      </c>
      <c r="M15382" s="9">
        <v>2.6</v>
      </c>
      <c r="N15382" s="9"/>
      <c r="O15382" s="21"/>
      <c r="Q15382" s="29"/>
      <c r="U15382" s="17"/>
      <c r="V15382" s="2"/>
      <c r="Y15382" t="str">
        <f t="shared" si="959"/>
        <v/>
      </c>
      <c r="AA15382" t="str">
        <f t="shared" si="960"/>
        <v/>
      </c>
      <c r="AC15382" s="7"/>
      <c r="AD15382" s="1" t="s">
        <v>21261</v>
      </c>
      <c r="AE15382">
        <f t="shared" si="961"/>
        <v>0</v>
      </c>
      <c r="AG15382" s="2"/>
      <c r="AI15382" s="7"/>
    </row>
    <row r="15383" spans="1:49" ht="11.4" customHeight="1" outlineLevel="1" x14ac:dyDescent="0.25">
      <c r="A15383" t="s">
        <v>2875</v>
      </c>
      <c r="C15383" s="2" t="s">
        <v>11983</v>
      </c>
      <c r="D15383" s="2" t="s">
        <v>21280</v>
      </c>
      <c r="E15383" s="7">
        <v>2023</v>
      </c>
      <c r="F15383" s="8" t="s">
        <v>14828</v>
      </c>
      <c r="H15383" s="5" t="s">
        <v>5398</v>
      </c>
      <c r="I15383" s="39" t="s">
        <v>21275</v>
      </c>
      <c r="J15383" s="6" t="s">
        <v>21271</v>
      </c>
      <c r="K15383" s="17">
        <v>5</v>
      </c>
      <c r="L15383" s="17" t="s">
        <v>7730</v>
      </c>
      <c r="M15383" s="9">
        <v>12.8</v>
      </c>
      <c r="N15383" s="9"/>
      <c r="O15383" s="21"/>
      <c r="Q15383" s="29"/>
      <c r="U15383" s="17"/>
      <c r="V15383" s="2"/>
      <c r="Y15383">
        <f t="shared" si="959"/>
        <v>1</v>
      </c>
      <c r="AA15383" t="str">
        <f t="shared" si="960"/>
        <v/>
      </c>
      <c r="AC15383" s="7"/>
      <c r="AD15383" s="1" t="s">
        <v>21261</v>
      </c>
      <c r="AE15383">
        <f t="shared" si="961"/>
        <v>0</v>
      </c>
      <c r="AG15383" s="2"/>
      <c r="AI15383" s="7"/>
    </row>
    <row r="15384" spans="1:49" ht="11.4" customHeight="1" outlineLevel="1" x14ac:dyDescent="0.25">
      <c r="A15384" t="s">
        <v>2875</v>
      </c>
      <c r="C15384" s="2" t="s">
        <v>11983</v>
      </c>
      <c r="D15384" s="2">
        <v>1452</v>
      </c>
      <c r="E15384" s="7">
        <v>2024</v>
      </c>
      <c r="F15384" s="8" t="s">
        <v>12386</v>
      </c>
      <c r="H15384" s="5" t="s">
        <v>5398</v>
      </c>
      <c r="I15384" s="39" t="s">
        <v>21277</v>
      </c>
      <c r="J15384" s="6" t="s">
        <v>21276</v>
      </c>
      <c r="K15384" s="17">
        <v>5</v>
      </c>
      <c r="L15384" s="17" t="s">
        <v>7732</v>
      </c>
      <c r="M15384" s="9"/>
      <c r="N15384" s="9"/>
      <c r="O15384" s="21"/>
      <c r="Q15384" s="29"/>
      <c r="U15384" s="17"/>
      <c r="V15384" s="2"/>
      <c r="Y15384" t="str">
        <f t="shared" si="959"/>
        <v/>
      </c>
      <c r="AA15384" t="str">
        <f t="shared" si="960"/>
        <v/>
      </c>
      <c r="AC15384" s="7"/>
      <c r="AD15384" s="1" t="s">
        <v>21253</v>
      </c>
      <c r="AE15384">
        <f t="shared" si="961"/>
        <v>0</v>
      </c>
      <c r="AG15384" s="2"/>
      <c r="AI15384" s="7"/>
    </row>
    <row r="15385" spans="1:49" ht="11.4" customHeight="1" outlineLevel="1" x14ac:dyDescent="0.25">
      <c r="A15385" t="s">
        <v>2875</v>
      </c>
      <c r="C15385" s="2" t="s">
        <v>11983</v>
      </c>
      <c r="D15385" s="2">
        <v>1454</v>
      </c>
      <c r="E15385" s="7">
        <v>2024</v>
      </c>
      <c r="F15385" s="8" t="s">
        <v>12334</v>
      </c>
      <c r="H15385" s="5" t="s">
        <v>5398</v>
      </c>
      <c r="I15385" s="39" t="s">
        <v>21277</v>
      </c>
      <c r="J15385" s="6" t="s">
        <v>21276</v>
      </c>
      <c r="K15385" s="17">
        <v>5</v>
      </c>
      <c r="L15385" s="17" t="s">
        <v>7732</v>
      </c>
      <c r="M15385" s="9"/>
      <c r="N15385" s="9"/>
      <c r="O15385" s="21"/>
      <c r="Q15385" s="29"/>
      <c r="U15385" s="17"/>
      <c r="V15385" s="2"/>
      <c r="Y15385" t="str">
        <f t="shared" si="959"/>
        <v/>
      </c>
      <c r="AA15385" t="str">
        <f t="shared" si="960"/>
        <v/>
      </c>
      <c r="AC15385" s="7"/>
      <c r="AD15385" s="1" t="s">
        <v>21259</v>
      </c>
      <c r="AE15385">
        <f t="shared" si="961"/>
        <v>0</v>
      </c>
      <c r="AG15385" s="2"/>
      <c r="AI15385" s="7"/>
    </row>
    <row r="15386" spans="1:49" ht="11" customHeight="1" x14ac:dyDescent="0.25">
      <c r="A15386" s="4" t="s">
        <v>13511</v>
      </c>
      <c r="B15386" t="s">
        <v>12957</v>
      </c>
      <c r="C15386" s="2" t="s">
        <v>12521</v>
      </c>
      <c r="E15386" s="7"/>
      <c r="F15386" s="5"/>
      <c r="H15386" s="5"/>
      <c r="I15386" s="6"/>
      <c r="J15386" s="6"/>
      <c r="K15386" s="17"/>
      <c r="L15386" s="17"/>
      <c r="M15386" s="9"/>
      <c r="N15386" s="9">
        <f>SUM(M15387:M15409)</f>
        <v>80.3</v>
      </c>
      <c r="O15386" s="21">
        <v>4700</v>
      </c>
      <c r="P15386">
        <f>COUNTIF(L15387:L15409,"*")</f>
        <v>23</v>
      </c>
      <c r="Q15386" s="29">
        <f>P15386/O15386</f>
        <v>4.8936170212765953E-3</v>
      </c>
      <c r="R15386">
        <f>COUNTIF(L15387:L15409,"Y")+COUNTIF(L15387:L15409,"S")</f>
        <v>23</v>
      </c>
      <c r="U15386" s="17" t="s">
        <v>7730</v>
      </c>
      <c r="V15386" s="2"/>
      <c r="W15386" t="s">
        <v>18510</v>
      </c>
      <c r="Y15386" t="str">
        <f t="shared" si="959"/>
        <v/>
      </c>
      <c r="AA15386" t="str">
        <f t="shared" si="960"/>
        <v/>
      </c>
      <c r="AC15386" s="7"/>
      <c r="AF15386">
        <f>COUNTIF(AE15387:AE15409,"1")</f>
        <v>4</v>
      </c>
      <c r="AG15386" s="2"/>
      <c r="AI15386" s="7"/>
      <c r="AJ15386">
        <f>COUNTIF($K15387:$K15409,"1")-COUNTIFS($K15387:$K15409,"1",$L15387:$L15409,"V")</f>
        <v>2</v>
      </c>
      <c r="AK15386">
        <f>COUNTIFS($K15387:$K15409,"1",$L15387:$L15409,"Y")+COUNTIFS($K15387:$K15409,"1",$L15387:$L15409,"s")</f>
        <v>2</v>
      </c>
      <c r="AL15386">
        <f>COUNTIF($K15387:$K15409,"2")-COUNTIFS($K15387:$K15409,"2",$L15387:$L15409,"V")</f>
        <v>2</v>
      </c>
      <c r="AM15386">
        <f>COUNTIFS($K15387:$K15409,"2",$L15387:$L15409,"Y")+COUNTIFS($K15387:$K15409,"2",$L15387:$L15409,"s")</f>
        <v>2</v>
      </c>
      <c r="AN15386">
        <f>COUNTIF($K15387:$K15409,"3")-COUNTIFS($K15387:$K15409,"3",$L15387:$L15409,"V")</f>
        <v>12</v>
      </c>
      <c r="AO15386">
        <f>COUNTIFS($K15387:$K15409,"3",$L15387:$L15409,"Y")+COUNTIFS($K15387:$K15409,"3",$L15387:$L15409,"s")</f>
        <v>12</v>
      </c>
      <c r="AP15386">
        <f>COUNTIF($K15387:$K15409,"4")-COUNTIFS($K15387:$K15409,"4",$L15387:$L15409,"V")</f>
        <v>1</v>
      </c>
      <c r="AQ15386">
        <f>COUNTIFS($K15387:$K15409,"4",$L15387:$L15409,"Y")+COUNTIFS($K15387:$K15409,"4",$L15387:$L15409,"s")</f>
        <v>1</v>
      </c>
      <c r="AR15386">
        <f>COUNTIF($K15387:$K15409,"5")-COUNTIFS($K15387:$K15409,"5",$L15387:$L15409,"V")</f>
        <v>0</v>
      </c>
      <c r="AS15386">
        <f>COUNTIFS($K15387:$K15409,"5",$L15387:$L15409,"Y")+COUNTIFS($K15387:$K15409,"5",$L15387:$L15409,"s")</f>
        <v>0</v>
      </c>
      <c r="AT15386">
        <f>COUNTIF($K15387:$K15409,"6")-COUNTIFS($K15387:$K15409,"6",$L15387:$L15409,"V")</f>
        <v>0</v>
      </c>
      <c r="AU15386">
        <f>COUNTIFS($K15387:$K15409,"6",$L15387:$L15409,"Y")+COUNTIFS($K15387:$K15409,"6",$L15387:$L15409,"s")</f>
        <v>0</v>
      </c>
      <c r="AV15386">
        <f>COUNTIF($K15387:$K15409,"7")-COUNTIFS($K15387:$K15409,"7",$L15387:$L15409,"V")</f>
        <v>6</v>
      </c>
      <c r="AW15386">
        <f>COUNTIFS($K15387:$K15409,"7",$L15387:$L15409,"Y")+COUNTIFS($K15387:$K15409,"7",$L15387:$L15409,"s")</f>
        <v>6</v>
      </c>
    </row>
    <row r="15387" spans="1:49" ht="11" customHeight="1" outlineLevel="1" x14ac:dyDescent="0.25">
      <c r="A15387" t="s">
        <v>1376</v>
      </c>
      <c r="C15387" s="2" t="s">
        <v>12521</v>
      </c>
      <c r="D15387" s="2">
        <v>1711</v>
      </c>
      <c r="E15387" s="7">
        <v>1959</v>
      </c>
      <c r="F15387" s="8" t="s">
        <v>8705</v>
      </c>
      <c r="H15387" s="5" t="s">
        <v>5398</v>
      </c>
      <c r="I15387" s="6" t="s">
        <v>1377</v>
      </c>
      <c r="J15387" s="6" t="s">
        <v>13515</v>
      </c>
      <c r="K15387" s="17">
        <v>3</v>
      </c>
      <c r="L15387" s="17" t="s">
        <v>7730</v>
      </c>
      <c r="M15387" s="9">
        <v>2.5</v>
      </c>
      <c r="N15387" s="9"/>
      <c r="O15387" s="21"/>
      <c r="Q15387" s="29"/>
      <c r="U15387" s="17"/>
      <c r="V15387" s="2">
        <v>1350</v>
      </c>
      <c r="Y15387" t="str">
        <f t="shared" si="959"/>
        <v/>
      </c>
      <c r="AA15387" t="str">
        <f t="shared" si="960"/>
        <v/>
      </c>
      <c r="AC15387" s="7"/>
      <c r="AD15387" t="s">
        <v>1377</v>
      </c>
      <c r="AE15387">
        <f t="shared" ref="AE15387:AE15409" si="962">COUNTIF(I15387,"*Fuji*")</f>
        <v>0</v>
      </c>
      <c r="AG15387" s="2"/>
      <c r="AH15387" t="s">
        <v>1378</v>
      </c>
      <c r="AI15387" s="7" t="s">
        <v>4610</v>
      </c>
    </row>
    <row r="15388" spans="1:49" ht="11" customHeight="1" outlineLevel="1" x14ac:dyDescent="0.25">
      <c r="A15388" t="s">
        <v>1376</v>
      </c>
      <c r="C15388" s="2" t="s">
        <v>12521</v>
      </c>
      <c r="D15388" s="2">
        <v>1721</v>
      </c>
      <c r="E15388" s="7">
        <v>1959</v>
      </c>
      <c r="F15388" s="8" t="s">
        <v>12771</v>
      </c>
      <c r="H15388" s="5" t="s">
        <v>5398</v>
      </c>
      <c r="I15388" s="6" t="s">
        <v>1377</v>
      </c>
      <c r="J15388" s="6" t="s">
        <v>13515</v>
      </c>
      <c r="K15388" s="17">
        <v>3</v>
      </c>
      <c r="L15388" s="17" t="s">
        <v>7730</v>
      </c>
      <c r="M15388" s="9">
        <v>2.5</v>
      </c>
      <c r="N15388" s="9"/>
      <c r="O15388" s="21"/>
      <c r="Q15388" s="29"/>
      <c r="U15388" s="17"/>
      <c r="V15388" s="2">
        <v>1372</v>
      </c>
      <c r="Y15388" t="str">
        <f t="shared" si="959"/>
        <v/>
      </c>
      <c r="AA15388" t="str">
        <f t="shared" si="960"/>
        <v/>
      </c>
      <c r="AC15388" s="7"/>
      <c r="AD15388" t="s">
        <v>1377</v>
      </c>
      <c r="AE15388">
        <f t="shared" si="962"/>
        <v>0</v>
      </c>
      <c r="AG15388" s="2"/>
      <c r="AH15388" t="s">
        <v>1378</v>
      </c>
      <c r="AI15388" s="7" t="s">
        <v>4610</v>
      </c>
    </row>
    <row r="15389" spans="1:49" ht="11" customHeight="1" outlineLevel="1" x14ac:dyDescent="0.25">
      <c r="A15389" t="s">
        <v>1376</v>
      </c>
      <c r="C15389" s="2" t="s">
        <v>12521</v>
      </c>
      <c r="D15389" s="2">
        <v>2522</v>
      </c>
      <c r="E15389" s="7">
        <v>1979</v>
      </c>
      <c r="F15389" s="5" t="s">
        <v>13355</v>
      </c>
      <c r="H15389" s="5" t="s">
        <v>5398</v>
      </c>
      <c r="I15389" s="6" t="s">
        <v>9223</v>
      </c>
      <c r="J15389" s="6" t="s">
        <v>13514</v>
      </c>
      <c r="K15389" s="17">
        <v>7</v>
      </c>
      <c r="L15389" s="17" t="s">
        <v>7730</v>
      </c>
      <c r="M15389" s="9">
        <v>1</v>
      </c>
      <c r="N15389" s="9"/>
      <c r="O15389" s="21"/>
      <c r="Q15389" s="29"/>
      <c r="U15389" s="17"/>
      <c r="V15389" s="2"/>
      <c r="Y15389" t="str">
        <f t="shared" si="959"/>
        <v/>
      </c>
      <c r="AA15389" t="str">
        <f t="shared" si="960"/>
        <v/>
      </c>
      <c r="AC15389" s="7"/>
      <c r="AD15389" t="s">
        <v>9223</v>
      </c>
      <c r="AE15389">
        <f t="shared" si="962"/>
        <v>0</v>
      </c>
      <c r="AG15389" s="2"/>
      <c r="AI15389" s="7"/>
    </row>
    <row r="15390" spans="1:49" ht="11" customHeight="1" outlineLevel="1" x14ac:dyDescent="0.25">
      <c r="A15390" t="s">
        <v>1376</v>
      </c>
      <c r="C15390" s="2" t="s">
        <v>12521</v>
      </c>
      <c r="D15390" s="2">
        <v>2523</v>
      </c>
      <c r="E15390" s="7">
        <v>1979</v>
      </c>
      <c r="F15390" s="5" t="s">
        <v>1379</v>
      </c>
      <c r="H15390" s="5" t="s">
        <v>5398</v>
      </c>
      <c r="I15390" s="6" t="s">
        <v>9223</v>
      </c>
      <c r="J15390" s="6" t="s">
        <v>13514</v>
      </c>
      <c r="K15390" s="17">
        <v>7</v>
      </c>
      <c r="L15390" s="17" t="s">
        <v>7730</v>
      </c>
      <c r="M15390" s="9">
        <v>1</v>
      </c>
      <c r="N15390" s="9"/>
      <c r="O15390" s="21"/>
      <c r="Q15390" s="29"/>
      <c r="U15390" s="17"/>
      <c r="V15390" s="2"/>
      <c r="Y15390" t="str">
        <f t="shared" si="959"/>
        <v/>
      </c>
      <c r="AA15390" t="str">
        <f t="shared" si="960"/>
        <v/>
      </c>
      <c r="AC15390" s="7"/>
      <c r="AD15390" t="s">
        <v>9223</v>
      </c>
      <c r="AE15390">
        <f t="shared" si="962"/>
        <v>0</v>
      </c>
      <c r="AG15390" s="2"/>
      <c r="AI15390" s="7"/>
    </row>
    <row r="15391" spans="1:49" ht="11" customHeight="1" outlineLevel="1" x14ac:dyDescent="0.25">
      <c r="A15391" t="s">
        <v>1376</v>
      </c>
      <c r="C15391" s="2" t="s">
        <v>12521</v>
      </c>
      <c r="D15391" s="2">
        <v>2524</v>
      </c>
      <c r="E15391" s="7">
        <v>1979</v>
      </c>
      <c r="F15391" s="5" t="s">
        <v>13513</v>
      </c>
      <c r="H15391" s="5" t="s">
        <v>5398</v>
      </c>
      <c r="I15391" s="6" t="s">
        <v>9223</v>
      </c>
      <c r="J15391" s="6" t="s">
        <v>13514</v>
      </c>
      <c r="K15391" s="17">
        <v>7</v>
      </c>
      <c r="L15391" s="17" t="s">
        <v>7730</v>
      </c>
      <c r="M15391" s="9">
        <v>1</v>
      </c>
      <c r="N15391" s="9"/>
      <c r="O15391" s="21"/>
      <c r="Q15391" s="29"/>
      <c r="U15391" s="17"/>
      <c r="V15391" s="2"/>
      <c r="Y15391" t="str">
        <f t="shared" si="959"/>
        <v/>
      </c>
      <c r="AA15391" t="str">
        <f t="shared" si="960"/>
        <v/>
      </c>
      <c r="AC15391" s="7"/>
      <c r="AD15391" t="s">
        <v>9223</v>
      </c>
      <c r="AE15391">
        <f t="shared" si="962"/>
        <v>0</v>
      </c>
      <c r="AG15391" s="2"/>
      <c r="AI15391" s="7"/>
    </row>
    <row r="15392" spans="1:49" ht="11" customHeight="1" outlineLevel="1" x14ac:dyDescent="0.25">
      <c r="A15392" t="s">
        <v>1376</v>
      </c>
      <c r="C15392" s="2" t="s">
        <v>12521</v>
      </c>
      <c r="D15392" s="2">
        <v>2525</v>
      </c>
      <c r="E15392" s="7">
        <v>1979</v>
      </c>
      <c r="F15392" s="5" t="s">
        <v>4125</v>
      </c>
      <c r="H15392" s="5" t="s">
        <v>5398</v>
      </c>
      <c r="I15392" s="6" t="s">
        <v>9223</v>
      </c>
      <c r="J15392" s="6" t="s">
        <v>13514</v>
      </c>
      <c r="K15392" s="17">
        <v>7</v>
      </c>
      <c r="L15392" s="17" t="s">
        <v>7730</v>
      </c>
      <c r="M15392" s="9">
        <v>1</v>
      </c>
      <c r="N15392" s="9"/>
      <c r="O15392" s="21"/>
      <c r="Q15392" s="29"/>
      <c r="U15392" s="17"/>
      <c r="V15392" s="2"/>
      <c r="Y15392" t="str">
        <f t="shared" si="959"/>
        <v/>
      </c>
      <c r="AA15392" t="str">
        <f t="shared" si="960"/>
        <v/>
      </c>
      <c r="AC15392" s="7"/>
      <c r="AD15392" t="s">
        <v>9223</v>
      </c>
      <c r="AE15392">
        <f t="shared" si="962"/>
        <v>0</v>
      </c>
      <c r="AG15392" s="2"/>
      <c r="AI15392" s="7"/>
    </row>
    <row r="15393" spans="1:35" ht="11" customHeight="1" outlineLevel="1" x14ac:dyDescent="0.25">
      <c r="A15393" t="s">
        <v>1376</v>
      </c>
      <c r="C15393" s="2" t="s">
        <v>12521</v>
      </c>
      <c r="D15393" s="2">
        <v>2639</v>
      </c>
      <c r="E15393" s="7">
        <v>1982</v>
      </c>
      <c r="F15393" s="5" t="s">
        <v>1379</v>
      </c>
      <c r="H15393" s="5" t="s">
        <v>5398</v>
      </c>
      <c r="I15393" s="6" t="s">
        <v>1380</v>
      </c>
      <c r="J15393" s="6" t="s">
        <v>13512</v>
      </c>
      <c r="K15393" s="17">
        <v>3</v>
      </c>
      <c r="L15393" s="17" t="s">
        <v>7730</v>
      </c>
      <c r="M15393" s="9">
        <v>2</v>
      </c>
      <c r="N15393" s="9"/>
      <c r="O15393" s="21"/>
      <c r="Q15393" s="29"/>
      <c r="U15393" s="17"/>
      <c r="V15393" s="2">
        <v>2227</v>
      </c>
      <c r="Y15393" t="str">
        <f t="shared" si="959"/>
        <v/>
      </c>
      <c r="AA15393" t="str">
        <f t="shared" si="960"/>
        <v/>
      </c>
      <c r="AC15393" s="7"/>
      <c r="AD15393" t="s">
        <v>1380</v>
      </c>
      <c r="AE15393">
        <f t="shared" si="962"/>
        <v>0</v>
      </c>
      <c r="AG15393" s="2"/>
      <c r="AH15393" t="s">
        <v>5222</v>
      </c>
      <c r="AI15393" s="7" t="s">
        <v>4610</v>
      </c>
    </row>
    <row r="15394" spans="1:35" ht="11" customHeight="1" outlineLevel="1" x14ac:dyDescent="0.25">
      <c r="A15394" t="s">
        <v>1376</v>
      </c>
      <c r="C15394" s="2" t="s">
        <v>12521</v>
      </c>
      <c r="D15394" s="2">
        <v>2642</v>
      </c>
      <c r="E15394" s="7">
        <v>1982</v>
      </c>
      <c r="F15394" s="5" t="s">
        <v>853</v>
      </c>
      <c r="H15394" s="5" t="s">
        <v>5398</v>
      </c>
      <c r="I15394" s="6" t="s">
        <v>1377</v>
      </c>
      <c r="J15394" s="6" t="s">
        <v>13512</v>
      </c>
      <c r="K15394" s="17">
        <v>3</v>
      </c>
      <c r="L15394" s="17" t="s">
        <v>7730</v>
      </c>
      <c r="M15394" s="9">
        <v>2</v>
      </c>
      <c r="N15394" s="9"/>
      <c r="O15394" s="21"/>
      <c r="Q15394" s="29"/>
      <c r="U15394" s="17"/>
      <c r="V15394" s="2">
        <v>2230</v>
      </c>
      <c r="Y15394" t="str">
        <f t="shared" si="959"/>
        <v/>
      </c>
      <c r="AA15394" t="str">
        <f t="shared" si="960"/>
        <v/>
      </c>
      <c r="AC15394" s="7"/>
      <c r="AD15394" t="s">
        <v>1377</v>
      </c>
      <c r="AE15394">
        <f t="shared" si="962"/>
        <v>0</v>
      </c>
      <c r="AG15394" s="2"/>
      <c r="AH15394" t="s">
        <v>1378</v>
      </c>
      <c r="AI15394" s="7" t="s">
        <v>4610</v>
      </c>
    </row>
    <row r="15395" spans="1:35" ht="11" customHeight="1" outlineLevel="1" x14ac:dyDescent="0.25">
      <c r="A15395" t="s">
        <v>1376</v>
      </c>
      <c r="C15395" s="2" t="s">
        <v>12521</v>
      </c>
      <c r="D15395" s="2">
        <v>3060</v>
      </c>
      <c r="E15395" s="7">
        <v>1994</v>
      </c>
      <c r="F15395" s="5" t="s">
        <v>13516</v>
      </c>
      <c r="H15395" s="5" t="s">
        <v>5398</v>
      </c>
      <c r="I15395" s="6" t="s">
        <v>9962</v>
      </c>
      <c r="J15395" s="6" t="s">
        <v>7074</v>
      </c>
      <c r="K15395" s="17">
        <v>3</v>
      </c>
      <c r="L15395" s="17" t="s">
        <v>7730</v>
      </c>
      <c r="M15395" s="9">
        <v>3.2</v>
      </c>
      <c r="N15395" s="9"/>
      <c r="O15395" s="21"/>
      <c r="Q15395" s="29"/>
      <c r="U15395" s="17"/>
      <c r="V15395" s="2"/>
      <c r="Y15395" t="str">
        <f t="shared" si="959"/>
        <v/>
      </c>
      <c r="AA15395" t="str">
        <f t="shared" si="960"/>
        <v/>
      </c>
      <c r="AC15395" s="7"/>
      <c r="AD15395" t="s">
        <v>9962</v>
      </c>
      <c r="AE15395">
        <f t="shared" si="962"/>
        <v>1</v>
      </c>
      <c r="AG15395" s="2"/>
      <c r="AI15395" s="7"/>
    </row>
    <row r="15396" spans="1:35" ht="11" customHeight="1" outlineLevel="1" x14ac:dyDescent="0.25">
      <c r="A15396" t="s">
        <v>1376</v>
      </c>
      <c r="C15396" s="2" t="s">
        <v>12521</v>
      </c>
      <c r="D15396" s="2">
        <v>3593</v>
      </c>
      <c r="E15396" s="7">
        <v>2006</v>
      </c>
      <c r="F15396" s="8" t="s">
        <v>8706</v>
      </c>
      <c r="H15396" s="5" t="s">
        <v>5398</v>
      </c>
      <c r="I15396" s="6" t="s">
        <v>13432</v>
      </c>
      <c r="J15396" s="6" t="s">
        <v>13517</v>
      </c>
      <c r="K15396" s="17">
        <v>2</v>
      </c>
      <c r="L15396" s="17" t="s">
        <v>7730</v>
      </c>
      <c r="M15396" s="9">
        <v>1.6</v>
      </c>
      <c r="N15396" s="9"/>
      <c r="O15396" s="21"/>
      <c r="Q15396" s="29"/>
      <c r="U15396" s="17"/>
      <c r="V15396" s="2"/>
      <c r="Y15396" t="str">
        <f t="shared" si="959"/>
        <v/>
      </c>
      <c r="AA15396" t="str">
        <f t="shared" si="960"/>
        <v/>
      </c>
      <c r="AC15396" s="7"/>
      <c r="AD15396" t="s">
        <v>13432</v>
      </c>
      <c r="AE15396">
        <f t="shared" si="962"/>
        <v>0</v>
      </c>
      <c r="AG15396" s="2"/>
      <c r="AI15396" s="7"/>
    </row>
    <row r="15397" spans="1:35" ht="11" customHeight="1" outlineLevel="1" x14ac:dyDescent="0.25">
      <c r="A15397" t="s">
        <v>1376</v>
      </c>
      <c r="C15397" s="2" t="s">
        <v>12521</v>
      </c>
      <c r="D15397" s="2">
        <v>3594</v>
      </c>
      <c r="E15397" s="7">
        <v>2006</v>
      </c>
      <c r="F15397" s="8" t="s">
        <v>21604</v>
      </c>
      <c r="H15397" s="5" t="s">
        <v>5398</v>
      </c>
      <c r="I15397" s="6" t="s">
        <v>13432</v>
      </c>
      <c r="J15397" s="6" t="s">
        <v>13517</v>
      </c>
      <c r="K15397" s="17">
        <v>2</v>
      </c>
      <c r="L15397" s="17" t="s">
        <v>7730</v>
      </c>
      <c r="M15397" s="9">
        <v>1.6</v>
      </c>
      <c r="N15397" s="9"/>
      <c r="O15397" s="21"/>
      <c r="Q15397" s="29"/>
      <c r="U15397" s="17"/>
      <c r="V15397" s="2"/>
      <c r="Y15397" t="str">
        <f t="shared" si="959"/>
        <v/>
      </c>
      <c r="AA15397" t="str">
        <f t="shared" si="960"/>
        <v/>
      </c>
      <c r="AC15397" s="7"/>
      <c r="AD15397" t="s">
        <v>13432</v>
      </c>
      <c r="AE15397">
        <f t="shared" si="962"/>
        <v>0</v>
      </c>
      <c r="AG15397" s="2"/>
      <c r="AI15397" s="7"/>
    </row>
    <row r="15398" spans="1:35" ht="11" customHeight="1" outlineLevel="1" x14ac:dyDescent="0.25">
      <c r="A15398" t="s">
        <v>1376</v>
      </c>
      <c r="C15398" s="2" t="s">
        <v>12521</v>
      </c>
      <c r="D15398" s="2">
        <v>3726</v>
      </c>
      <c r="E15398" s="7">
        <v>2008</v>
      </c>
      <c r="F15398" s="5" t="s">
        <v>13351</v>
      </c>
      <c r="H15398" s="5" t="s">
        <v>5398</v>
      </c>
      <c r="I15398" s="6" t="s">
        <v>5221</v>
      </c>
      <c r="J15398" s="6" t="s">
        <v>13518</v>
      </c>
      <c r="K15398" s="17">
        <v>1</v>
      </c>
      <c r="L15398" s="17" t="s">
        <v>7730</v>
      </c>
      <c r="M15398" s="9">
        <v>1.4</v>
      </c>
      <c r="N15398" s="9"/>
      <c r="O15398" s="21"/>
      <c r="Q15398" s="29"/>
      <c r="S15398">
        <v>1</v>
      </c>
      <c r="T15398">
        <v>1</v>
      </c>
      <c r="U15398" s="17"/>
      <c r="V15398" s="2"/>
      <c r="Y15398" t="str">
        <f t="shared" si="959"/>
        <v/>
      </c>
      <c r="AA15398" t="str">
        <f t="shared" si="960"/>
        <v/>
      </c>
      <c r="AC15398" s="7"/>
      <c r="AD15398" t="s">
        <v>5221</v>
      </c>
      <c r="AE15398">
        <f t="shared" si="962"/>
        <v>0</v>
      </c>
      <c r="AG15398" s="2"/>
      <c r="AI15398" s="7"/>
    </row>
    <row r="15399" spans="1:35" ht="11" customHeight="1" outlineLevel="1" x14ac:dyDescent="0.25">
      <c r="A15399" t="s">
        <v>1376</v>
      </c>
      <c r="C15399" s="2" t="s">
        <v>12521</v>
      </c>
      <c r="D15399" s="2" t="s">
        <v>19964</v>
      </c>
      <c r="E15399" s="7">
        <v>2010</v>
      </c>
      <c r="F15399" s="8" t="s">
        <v>21605</v>
      </c>
      <c r="H15399" s="5" t="s">
        <v>5398</v>
      </c>
      <c r="I15399" s="6" t="s">
        <v>5399</v>
      </c>
      <c r="J15399" s="6" t="s">
        <v>13519</v>
      </c>
      <c r="K15399" s="17">
        <v>3</v>
      </c>
      <c r="L15399" s="17" t="s">
        <v>7730</v>
      </c>
      <c r="M15399" s="9">
        <v>9</v>
      </c>
      <c r="N15399" s="9"/>
      <c r="O15399" s="21"/>
      <c r="Q15399" s="29"/>
      <c r="U15399" s="17"/>
      <c r="V15399" s="2"/>
      <c r="Y15399" t="str">
        <f t="shared" si="959"/>
        <v/>
      </c>
      <c r="AA15399">
        <f t="shared" si="960"/>
        <v>1</v>
      </c>
      <c r="AC15399" s="7"/>
      <c r="AD15399" t="s">
        <v>5399</v>
      </c>
      <c r="AE15399">
        <f t="shared" si="962"/>
        <v>1</v>
      </c>
      <c r="AG15399" s="2"/>
      <c r="AI15399" s="7"/>
    </row>
    <row r="15400" spans="1:35" ht="11" customHeight="1" outlineLevel="1" x14ac:dyDescent="0.25">
      <c r="A15400" t="s">
        <v>1376</v>
      </c>
      <c r="C15400" s="2" t="s">
        <v>12521</v>
      </c>
      <c r="D15400" s="2">
        <v>3883</v>
      </c>
      <c r="E15400" s="7">
        <v>2010</v>
      </c>
      <c r="F15400" s="8" t="s">
        <v>8707</v>
      </c>
      <c r="H15400" s="5" t="s">
        <v>5398</v>
      </c>
      <c r="I15400" s="6" t="s">
        <v>5399</v>
      </c>
      <c r="J15400" s="6" t="s">
        <v>13519</v>
      </c>
      <c r="K15400" s="17">
        <v>3</v>
      </c>
      <c r="L15400" s="17" t="s">
        <v>7730</v>
      </c>
      <c r="M15400" s="9">
        <v>4</v>
      </c>
      <c r="N15400" s="9"/>
      <c r="O15400" s="21"/>
      <c r="Q15400" s="29"/>
      <c r="U15400" s="17"/>
      <c r="V15400" s="2"/>
      <c r="Y15400" t="str">
        <f t="shared" si="959"/>
        <v/>
      </c>
      <c r="AA15400" t="str">
        <f t="shared" si="960"/>
        <v/>
      </c>
      <c r="AC15400" s="7"/>
      <c r="AD15400" t="s">
        <v>5399</v>
      </c>
      <c r="AE15400">
        <f t="shared" si="962"/>
        <v>1</v>
      </c>
      <c r="AG15400" s="2"/>
      <c r="AI15400" s="7"/>
    </row>
    <row r="15401" spans="1:35" ht="11" customHeight="1" outlineLevel="1" x14ac:dyDescent="0.25">
      <c r="A15401" t="s">
        <v>1376</v>
      </c>
      <c r="C15401" s="2" t="s">
        <v>12521</v>
      </c>
      <c r="D15401" s="2">
        <v>3887</v>
      </c>
      <c r="E15401" s="7">
        <v>2010</v>
      </c>
      <c r="F15401" s="8" t="s">
        <v>8708</v>
      </c>
      <c r="H15401" s="5" t="s">
        <v>5398</v>
      </c>
      <c r="I15401" s="6" t="s">
        <v>5399</v>
      </c>
      <c r="J15401" s="6" t="s">
        <v>13519</v>
      </c>
      <c r="K15401" s="17">
        <v>1</v>
      </c>
      <c r="L15401" s="17" t="s">
        <v>7730</v>
      </c>
      <c r="M15401" s="9">
        <v>4</v>
      </c>
      <c r="N15401" s="9"/>
      <c r="O15401" s="21"/>
      <c r="Q15401" s="29"/>
      <c r="U15401" s="17"/>
      <c r="V15401" s="2"/>
      <c r="Y15401" t="str">
        <f t="shared" si="959"/>
        <v/>
      </c>
      <c r="AA15401" t="str">
        <f t="shared" si="960"/>
        <v/>
      </c>
      <c r="AC15401" s="7"/>
      <c r="AD15401" t="s">
        <v>5399</v>
      </c>
      <c r="AE15401">
        <f t="shared" si="962"/>
        <v>1</v>
      </c>
      <c r="AG15401" s="2"/>
      <c r="AI15401" s="7"/>
    </row>
    <row r="15402" spans="1:35" ht="11" customHeight="1" outlineLevel="1" x14ac:dyDescent="0.25">
      <c r="A15402" t="s">
        <v>1376</v>
      </c>
      <c r="C15402" s="2" t="s">
        <v>12521</v>
      </c>
      <c r="D15402" s="2">
        <v>4457</v>
      </c>
      <c r="E15402" s="7">
        <v>2018</v>
      </c>
      <c r="F15402" s="5" t="s">
        <v>13352</v>
      </c>
      <c r="H15402" s="5" t="s">
        <v>5398</v>
      </c>
      <c r="I15402" s="6" t="s">
        <v>13522</v>
      </c>
      <c r="J15402" s="6" t="s">
        <v>13523</v>
      </c>
      <c r="K15402" s="17">
        <v>3</v>
      </c>
      <c r="L15402" s="17" t="s">
        <v>7730</v>
      </c>
      <c r="M15402" s="9">
        <v>3</v>
      </c>
      <c r="N15402" s="9"/>
      <c r="O15402" s="21"/>
      <c r="Q15402" s="29"/>
      <c r="U15402" s="17"/>
      <c r="V15402" s="2"/>
      <c r="Y15402" t="str">
        <f t="shared" si="959"/>
        <v/>
      </c>
      <c r="AA15402" t="str">
        <f t="shared" si="960"/>
        <v/>
      </c>
      <c r="AC15402" s="7"/>
      <c r="AD15402" t="s">
        <v>13522</v>
      </c>
      <c r="AE15402">
        <f t="shared" si="962"/>
        <v>0</v>
      </c>
      <c r="AG15402" s="2"/>
      <c r="AI15402" s="7"/>
    </row>
    <row r="15403" spans="1:35" ht="11" customHeight="1" outlineLevel="1" x14ac:dyDescent="0.25">
      <c r="A15403" t="s">
        <v>1376</v>
      </c>
      <c r="C15403" s="2" t="s">
        <v>12521</v>
      </c>
      <c r="D15403" s="2" t="s">
        <v>13524</v>
      </c>
      <c r="E15403" s="7">
        <v>2018</v>
      </c>
      <c r="F15403" s="5" t="s">
        <v>13525</v>
      </c>
      <c r="H15403" s="5" t="s">
        <v>5398</v>
      </c>
      <c r="I15403" s="6" t="s">
        <v>13522</v>
      </c>
      <c r="J15403" s="6" t="s">
        <v>13523</v>
      </c>
      <c r="K15403" s="17">
        <v>3</v>
      </c>
      <c r="L15403" s="17" t="s">
        <v>7730</v>
      </c>
      <c r="M15403" s="9">
        <v>5</v>
      </c>
      <c r="N15403" s="9"/>
      <c r="O15403" s="21"/>
      <c r="Q15403" s="29"/>
      <c r="S15403">
        <v>1</v>
      </c>
      <c r="T15403">
        <v>1</v>
      </c>
      <c r="U15403" s="17"/>
      <c r="V15403" s="2"/>
      <c r="Y15403" t="str">
        <f t="shared" si="959"/>
        <v/>
      </c>
      <c r="AA15403">
        <f t="shared" si="960"/>
        <v>1</v>
      </c>
      <c r="AC15403" s="7"/>
      <c r="AD15403" t="s">
        <v>13522</v>
      </c>
      <c r="AE15403">
        <f t="shared" si="962"/>
        <v>0</v>
      </c>
      <c r="AG15403" s="2"/>
      <c r="AI15403" s="7"/>
    </row>
    <row r="15404" spans="1:35" ht="11" customHeight="1" outlineLevel="1" x14ac:dyDescent="0.25">
      <c r="A15404" t="s">
        <v>1376</v>
      </c>
      <c r="C15404" s="2" t="s">
        <v>12521</v>
      </c>
      <c r="D15404" s="2">
        <v>4465</v>
      </c>
      <c r="E15404" s="7">
        <v>2019</v>
      </c>
      <c r="F15404" s="5" t="s">
        <v>13352</v>
      </c>
      <c r="H15404" s="5" t="s">
        <v>5398</v>
      </c>
      <c r="I15404" s="6" t="s">
        <v>13526</v>
      </c>
      <c r="J15404" s="6" t="s">
        <v>13527</v>
      </c>
      <c r="K15404" s="17">
        <v>7</v>
      </c>
      <c r="L15404" s="17" t="s">
        <v>7730</v>
      </c>
      <c r="M15404" s="9">
        <v>2</v>
      </c>
      <c r="N15404" s="9"/>
      <c r="O15404" s="21"/>
      <c r="Q15404" s="29"/>
      <c r="U15404" s="17"/>
      <c r="V15404" s="2"/>
      <c r="Y15404" t="str">
        <f t="shared" si="959"/>
        <v/>
      </c>
      <c r="AA15404" t="str">
        <f t="shared" si="960"/>
        <v/>
      </c>
      <c r="AC15404" s="7"/>
      <c r="AD15404" t="s">
        <v>13526</v>
      </c>
      <c r="AE15404">
        <f t="shared" si="962"/>
        <v>0</v>
      </c>
      <c r="AG15404" s="2"/>
      <c r="AI15404" s="7"/>
    </row>
    <row r="15405" spans="1:35" ht="11" customHeight="1" outlineLevel="1" x14ac:dyDescent="0.25">
      <c r="A15405" t="s">
        <v>1376</v>
      </c>
      <c r="C15405" s="2" t="s">
        <v>12521</v>
      </c>
      <c r="D15405" s="2">
        <v>4466</v>
      </c>
      <c r="E15405" s="7">
        <v>2019</v>
      </c>
      <c r="F15405" s="5" t="s">
        <v>13354</v>
      </c>
      <c r="H15405" s="5" t="s">
        <v>5398</v>
      </c>
      <c r="I15405" s="6" t="s">
        <v>13526</v>
      </c>
      <c r="J15405" s="6" t="s">
        <v>13527</v>
      </c>
      <c r="K15405" s="17">
        <v>7</v>
      </c>
      <c r="L15405" s="17" t="s">
        <v>7730</v>
      </c>
      <c r="M15405" s="9">
        <v>2</v>
      </c>
      <c r="N15405" s="9"/>
      <c r="O15405" s="21"/>
      <c r="Q15405" s="29"/>
      <c r="U15405" s="17"/>
      <c r="V15405" s="2"/>
      <c r="Y15405" t="str">
        <f t="shared" si="959"/>
        <v/>
      </c>
      <c r="AA15405" t="str">
        <f t="shared" si="960"/>
        <v/>
      </c>
      <c r="AC15405" s="7"/>
      <c r="AD15405" t="s">
        <v>13526</v>
      </c>
      <c r="AE15405">
        <f t="shared" si="962"/>
        <v>0</v>
      </c>
      <c r="AG15405" s="2"/>
      <c r="AI15405" s="7"/>
    </row>
    <row r="15406" spans="1:35" ht="11" customHeight="1" outlineLevel="1" x14ac:dyDescent="0.25">
      <c r="A15406" t="s">
        <v>1376</v>
      </c>
      <c r="C15406" s="2" t="s">
        <v>12521</v>
      </c>
      <c r="D15406" s="2" t="s">
        <v>13529</v>
      </c>
      <c r="E15406" s="7">
        <v>2019</v>
      </c>
      <c r="F15406" s="5" t="s">
        <v>13530</v>
      </c>
      <c r="H15406" s="5" t="s">
        <v>5398</v>
      </c>
      <c r="I15406" s="6" t="s">
        <v>5221</v>
      </c>
      <c r="J15406" s="6" t="s">
        <v>13528</v>
      </c>
      <c r="K15406" s="17">
        <v>3</v>
      </c>
      <c r="L15406" s="17" t="s">
        <v>7730</v>
      </c>
      <c r="M15406" s="9">
        <v>2</v>
      </c>
      <c r="N15406" s="9"/>
      <c r="O15406" s="21"/>
      <c r="Q15406" s="29"/>
      <c r="U15406" s="17"/>
      <c r="V15406" s="2"/>
      <c r="Y15406" t="str">
        <f t="shared" si="959"/>
        <v/>
      </c>
      <c r="AA15406">
        <f t="shared" si="960"/>
        <v>1</v>
      </c>
      <c r="AC15406" s="7"/>
      <c r="AD15406" t="s">
        <v>5221</v>
      </c>
      <c r="AE15406">
        <f t="shared" si="962"/>
        <v>0</v>
      </c>
      <c r="AG15406" s="2"/>
      <c r="AI15406" s="7"/>
    </row>
    <row r="15407" spans="1:35" ht="11" customHeight="1" outlineLevel="1" x14ac:dyDescent="0.25">
      <c r="A15407" t="s">
        <v>1376</v>
      </c>
      <c r="C15407" s="2" t="s">
        <v>12521</v>
      </c>
      <c r="D15407" s="2" t="s">
        <v>13529</v>
      </c>
      <c r="E15407" s="7">
        <v>2019</v>
      </c>
      <c r="F15407" s="5" t="s">
        <v>19963</v>
      </c>
      <c r="H15407" s="5" t="s">
        <v>5398</v>
      </c>
      <c r="I15407" s="6" t="s">
        <v>5221</v>
      </c>
      <c r="J15407" s="6" t="s">
        <v>13528</v>
      </c>
      <c r="K15407" s="17">
        <v>3</v>
      </c>
      <c r="L15407" s="17" t="s">
        <v>7730</v>
      </c>
      <c r="M15407" s="9">
        <v>20</v>
      </c>
      <c r="N15407" s="9"/>
      <c r="O15407" s="21"/>
      <c r="Q15407" s="29"/>
      <c r="U15407" s="17"/>
      <c r="V15407" s="2"/>
      <c r="Y15407">
        <f t="shared" si="959"/>
        <v>1</v>
      </c>
      <c r="AA15407" t="str">
        <f t="shared" si="960"/>
        <v/>
      </c>
      <c r="AC15407" s="7"/>
      <c r="AD15407" t="s">
        <v>5221</v>
      </c>
      <c r="AE15407">
        <f t="shared" si="962"/>
        <v>0</v>
      </c>
      <c r="AG15407" s="2"/>
      <c r="AI15407" s="7"/>
    </row>
    <row r="15408" spans="1:35" ht="11" customHeight="1" outlineLevel="1" x14ac:dyDescent="0.25">
      <c r="A15408" t="s">
        <v>1376</v>
      </c>
      <c r="C15408" s="2" t="s">
        <v>12521</v>
      </c>
      <c r="D15408" s="2">
        <v>4509</v>
      </c>
      <c r="E15408" s="7">
        <v>2019</v>
      </c>
      <c r="F15408" s="5" t="s">
        <v>13525</v>
      </c>
      <c r="H15408" s="5" t="s">
        <v>5398</v>
      </c>
      <c r="I15408" s="6" t="s">
        <v>13531</v>
      </c>
      <c r="J15408" s="6" t="s">
        <v>13532</v>
      </c>
      <c r="K15408" s="17">
        <v>4</v>
      </c>
      <c r="L15408" s="17" t="s">
        <v>7730</v>
      </c>
      <c r="M15408" s="9">
        <v>2</v>
      </c>
      <c r="N15408" s="9"/>
      <c r="O15408" s="21"/>
      <c r="Q15408" s="29"/>
      <c r="U15408" s="17"/>
      <c r="V15408" s="2"/>
      <c r="Y15408" t="str">
        <f t="shared" si="959"/>
        <v/>
      </c>
      <c r="AA15408">
        <f t="shared" si="960"/>
        <v>1</v>
      </c>
      <c r="AC15408" s="7"/>
      <c r="AD15408" t="s">
        <v>13531</v>
      </c>
      <c r="AE15408">
        <f t="shared" si="962"/>
        <v>0</v>
      </c>
      <c r="AG15408" s="2"/>
      <c r="AI15408" s="7"/>
    </row>
    <row r="15409" spans="1:49" ht="11" customHeight="1" outlineLevel="1" x14ac:dyDescent="0.25">
      <c r="A15409" t="s">
        <v>1376</v>
      </c>
      <c r="C15409" s="2" t="s">
        <v>12521</v>
      </c>
      <c r="D15409" s="2">
        <v>4626</v>
      </c>
      <c r="E15409" s="7">
        <v>2021</v>
      </c>
      <c r="F15409" s="5" t="s">
        <v>13353</v>
      </c>
      <c r="H15409" s="5" t="s">
        <v>5398</v>
      </c>
      <c r="I15409" s="6" t="s">
        <v>19965</v>
      </c>
      <c r="J15409" s="6" t="s">
        <v>19966</v>
      </c>
      <c r="K15409" s="17">
        <v>3</v>
      </c>
      <c r="L15409" s="17" t="s">
        <v>7730</v>
      </c>
      <c r="M15409" s="9">
        <v>6.5</v>
      </c>
      <c r="N15409" s="9"/>
      <c r="O15409" s="21"/>
      <c r="Q15409" s="29"/>
      <c r="U15409" s="17"/>
      <c r="V15409" s="2"/>
      <c r="Y15409" t="str">
        <f t="shared" si="959"/>
        <v/>
      </c>
      <c r="AA15409" t="str">
        <f t="shared" si="960"/>
        <v/>
      </c>
      <c r="AC15409" s="7"/>
      <c r="AD15409" t="s">
        <v>19965</v>
      </c>
      <c r="AE15409">
        <f t="shared" si="962"/>
        <v>0</v>
      </c>
      <c r="AG15409" s="2"/>
      <c r="AI15409" s="7"/>
    </row>
    <row r="15410" spans="1:49" ht="11" customHeight="1" x14ac:dyDescent="0.25">
      <c r="A15410" s="4" t="s">
        <v>17141</v>
      </c>
      <c r="B15410" t="s">
        <v>17242</v>
      </c>
      <c r="C15410" s="2" t="s">
        <v>12974</v>
      </c>
      <c r="E15410" s="7"/>
      <c r="F15410" s="5"/>
      <c r="H15410" s="5"/>
      <c r="I15410" s="6"/>
      <c r="J15410" s="6"/>
      <c r="K15410" s="17"/>
      <c r="L15410" s="17"/>
      <c r="M15410" s="9"/>
      <c r="N15410" s="9">
        <f>SUM(M15411:M15414)</f>
        <v>17.399999999999999</v>
      </c>
      <c r="O15410" s="21">
        <v>1979</v>
      </c>
      <c r="P15410">
        <f>COUNTIF(L15411:L15414,"*")</f>
        <v>4</v>
      </c>
      <c r="Q15410" s="29">
        <f>P15410/O15410</f>
        <v>2.0212228398180901E-3</v>
      </c>
      <c r="R15410">
        <f>COUNTIF(L15411:L15414,"Y")+COUNTIF(L15411:L15414,"S")</f>
        <v>4</v>
      </c>
      <c r="U15410" s="17" t="s">
        <v>7730</v>
      </c>
      <c r="V15410" s="2"/>
      <c r="W15410" t="s">
        <v>18509</v>
      </c>
      <c r="Y15410" t="str">
        <f t="shared" si="959"/>
        <v/>
      </c>
      <c r="AA15410" t="str">
        <f t="shared" si="960"/>
        <v/>
      </c>
      <c r="AC15410" s="7"/>
      <c r="AF15410">
        <f>COUNTIF(AE15411:AE15414,"1")</f>
        <v>0</v>
      </c>
      <c r="AG15410" s="2"/>
      <c r="AI15410" s="7"/>
      <c r="AJ15410">
        <f>COUNTIF($K15411:$K15414,"1")-COUNTIFS($K15411:$K15414,"1",$L15411:$L15414,"V")</f>
        <v>0</v>
      </c>
      <c r="AK15410">
        <f>COUNTIFS($K15411:$K15414,"1",$L15411:$L15414,"Y")+COUNTIFS($K15411:$K15414,"1",$L15411:$L15414,"s")</f>
        <v>0</v>
      </c>
      <c r="AL15410">
        <f>COUNTIF($K15411:$K15414,"2")-COUNTIFS($K15411:$K15414,"2",$L15411:$L15414,"V")</f>
        <v>2</v>
      </c>
      <c r="AM15410">
        <f>COUNTIFS($K15411:$K15414,"2",$L15411:$L15414,"Y")+COUNTIFS($K15411:$K15414,"2",$L15411:$L15414,"s")</f>
        <v>2</v>
      </c>
      <c r="AN15410">
        <f>COUNTIF($K15411:$K15414,"3")-COUNTIFS($K15411:$K15414,"3",$L15411:$L15414,"V")</f>
        <v>2</v>
      </c>
      <c r="AO15410">
        <f>COUNTIFS($K15411:$K15414,"3",$L15411:$L15414,"Y")+COUNTIFS($K15411:$K15414,"3",$L15411:$L15414,"s")</f>
        <v>2</v>
      </c>
      <c r="AP15410">
        <f>COUNTIF($K15411:$K15414,"4")-COUNTIFS($K15411:$K15414,"4",$L15411:$L15414,"V")</f>
        <v>0</v>
      </c>
      <c r="AQ15410">
        <f>COUNTIFS($K15411:$K15414,"4",$L15411:$L15414,"Y")+COUNTIFS($K15411:$K15414,"4",$L15411:$L15414,"s")</f>
        <v>0</v>
      </c>
      <c r="AR15410">
        <f>COUNTIF($K15411:$K15414,"5")-COUNTIFS($K15411:$K15414,"5",$L15411:$L15414,"V")</f>
        <v>0</v>
      </c>
      <c r="AS15410">
        <f>COUNTIFS($K15411:$K15414,"5",$L15411:$L15414,"Y")+COUNTIFS($K15411:$K15414,"5",$L15411:$L15414,"s")</f>
        <v>0</v>
      </c>
      <c r="AT15410">
        <f>COUNTIF($K15411:$K15414,"6")-COUNTIFS($K15411:$K15414,"6",$L15411:$L15414,"V")</f>
        <v>0</v>
      </c>
      <c r="AU15410">
        <f>COUNTIFS($K15411:$K15414,"6",$L15411:$L15414,"Y")+COUNTIFS($K15411:$K15414,"6",$L15411:$L15414,"s")</f>
        <v>0</v>
      </c>
      <c r="AV15410">
        <f>COUNTIF($K15411:$K15414,"7")-COUNTIFS($K15411:$K15414,"7",$L15411:$L15414,"V")</f>
        <v>0</v>
      </c>
      <c r="AW15410">
        <f>COUNTIFS($K15411:$K15414,"7",$L15411:$L15414,"Y")+COUNTIFS($K15411:$K15414,"7",$L15411:$L15414,"s")</f>
        <v>0</v>
      </c>
    </row>
    <row r="15411" spans="1:49" ht="11" customHeight="1" outlineLevel="1" x14ac:dyDescent="0.25">
      <c r="A15411" t="s">
        <v>5242</v>
      </c>
      <c r="C15411" s="2" t="s">
        <v>12974</v>
      </c>
      <c r="D15411" s="2" t="s">
        <v>17138</v>
      </c>
      <c r="E15411" s="7">
        <v>1997</v>
      </c>
      <c r="F15411" s="5" t="s">
        <v>3666</v>
      </c>
      <c r="H15411" s="5" t="s">
        <v>5398</v>
      </c>
      <c r="I15411" s="6" t="s">
        <v>5243</v>
      </c>
      <c r="J15411" s="6" t="s">
        <v>17137</v>
      </c>
      <c r="K15411" s="17">
        <v>2</v>
      </c>
      <c r="L15411" s="17" t="s">
        <v>7730</v>
      </c>
      <c r="M15411" s="9">
        <v>8.4</v>
      </c>
      <c r="N15411" s="9"/>
      <c r="O15411" s="21"/>
      <c r="Q15411" s="29"/>
      <c r="U15411" s="17"/>
      <c r="V15411" s="2">
        <v>1234</v>
      </c>
      <c r="Y15411" t="str">
        <f t="shared" si="959"/>
        <v/>
      </c>
      <c r="AA15411" t="str">
        <f t="shared" si="960"/>
        <v/>
      </c>
      <c r="AC15411" s="7"/>
      <c r="AD15411" t="s">
        <v>5243</v>
      </c>
      <c r="AE15411">
        <f>COUNTIF(I15411,"*Fuji*")</f>
        <v>0</v>
      </c>
      <c r="AG15411" s="2"/>
      <c r="AH15411" t="s">
        <v>3354</v>
      </c>
      <c r="AI15411" s="7" t="s">
        <v>4922</v>
      </c>
    </row>
    <row r="15412" spans="1:49" ht="11" customHeight="1" outlineLevel="1" x14ac:dyDescent="0.25">
      <c r="A15412" t="s">
        <v>5242</v>
      </c>
      <c r="C15412" s="2" t="s">
        <v>12974</v>
      </c>
      <c r="D15412" s="2">
        <v>1356</v>
      </c>
      <c r="E15412" s="7">
        <v>1997</v>
      </c>
      <c r="F15412" s="5" t="s">
        <v>2974</v>
      </c>
      <c r="H15412" s="5" t="s">
        <v>5398</v>
      </c>
      <c r="I15412" s="6" t="s">
        <v>5243</v>
      </c>
      <c r="J15412" s="6" t="s">
        <v>17137</v>
      </c>
      <c r="K15412" s="17">
        <v>2</v>
      </c>
      <c r="L15412" s="17" t="s">
        <v>20076</v>
      </c>
      <c r="M15412" s="9"/>
      <c r="N15412" s="9"/>
      <c r="O15412" s="21"/>
      <c r="Q15412" s="29"/>
      <c r="S15412">
        <v>1</v>
      </c>
      <c r="T15412">
        <v>1</v>
      </c>
      <c r="U15412" s="17"/>
      <c r="V15412" s="2"/>
      <c r="Y15412" t="str">
        <f t="shared" si="959"/>
        <v/>
      </c>
      <c r="AA15412" t="str">
        <f t="shared" si="960"/>
        <v/>
      </c>
      <c r="AC15412" s="7"/>
      <c r="AD15412" t="s">
        <v>5243</v>
      </c>
      <c r="AE15412">
        <f>COUNTIF(I15412,"*Fuji*")</f>
        <v>0</v>
      </c>
      <c r="AG15412" s="2"/>
      <c r="AH15412" t="s">
        <v>3354</v>
      </c>
      <c r="AI15412" s="7" t="s">
        <v>4922</v>
      </c>
    </row>
    <row r="15413" spans="1:49" ht="11" customHeight="1" outlineLevel="1" x14ac:dyDescent="0.25">
      <c r="A15413" t="s">
        <v>5242</v>
      </c>
      <c r="C15413" s="2" t="s">
        <v>12974</v>
      </c>
      <c r="D15413" s="2">
        <v>1654</v>
      </c>
      <c r="E15413" s="7">
        <v>2002</v>
      </c>
      <c r="F15413" s="5" t="s">
        <v>1689</v>
      </c>
      <c r="H15413" s="5" t="s">
        <v>5398</v>
      </c>
      <c r="I15413" s="6" t="s">
        <v>3562</v>
      </c>
      <c r="J15413" s="6" t="s">
        <v>7137</v>
      </c>
      <c r="K15413" s="17">
        <v>3</v>
      </c>
      <c r="L15413" s="17" t="s">
        <v>20076</v>
      </c>
      <c r="M15413" s="9"/>
      <c r="N15413" s="9"/>
      <c r="O15413" s="21"/>
      <c r="Q15413" s="29"/>
      <c r="U15413" s="17"/>
      <c r="V15413" s="2" t="s">
        <v>3561</v>
      </c>
      <c r="Y15413" t="str">
        <f t="shared" ref="Y15413:Y15476" si="963">IF(COUNTIF(F15413,"*fdc*"),1,"")</f>
        <v/>
      </c>
      <c r="AA15413" t="str">
        <f t="shared" ref="AA15413:AA15476" si="964">IF(COUNTIF(F15413,"*s/s*"),1,"")</f>
        <v/>
      </c>
      <c r="AC15413" s="7"/>
      <c r="AD15413" t="s">
        <v>3562</v>
      </c>
      <c r="AE15413">
        <f>COUNTIF(I15413,"*Fuji*")</f>
        <v>0</v>
      </c>
      <c r="AG15413" s="2"/>
      <c r="AH15413" t="s">
        <v>60</v>
      </c>
      <c r="AI15413" s="7" t="s">
        <v>4922</v>
      </c>
    </row>
    <row r="15414" spans="1:49" ht="11" customHeight="1" outlineLevel="1" x14ac:dyDescent="0.25">
      <c r="A15414" t="s">
        <v>5242</v>
      </c>
      <c r="C15414" s="2" t="s">
        <v>12974</v>
      </c>
      <c r="D15414" s="2" t="s">
        <v>17139</v>
      </c>
      <c r="E15414" s="7">
        <v>2002</v>
      </c>
      <c r="F15414" s="5" t="s">
        <v>17140</v>
      </c>
      <c r="H15414" s="5" t="s">
        <v>5398</v>
      </c>
      <c r="I15414" s="6" t="s">
        <v>3562</v>
      </c>
      <c r="J15414" s="6" t="s">
        <v>7137</v>
      </c>
      <c r="K15414" s="17">
        <v>3</v>
      </c>
      <c r="L15414" s="17" t="s">
        <v>7730</v>
      </c>
      <c r="M15414" s="9">
        <v>9</v>
      </c>
      <c r="N15414" s="9"/>
      <c r="O15414" s="21"/>
      <c r="Q15414" s="29"/>
      <c r="U15414" s="17"/>
      <c r="V15414" s="2"/>
      <c r="Y15414" t="str">
        <f t="shared" si="963"/>
        <v/>
      </c>
      <c r="AA15414">
        <f t="shared" si="964"/>
        <v>1</v>
      </c>
      <c r="AC15414" s="7"/>
      <c r="AD15414" t="s">
        <v>3562</v>
      </c>
      <c r="AE15414">
        <f>COUNTIF(I15414,"*Fuji*")</f>
        <v>0</v>
      </c>
      <c r="AG15414" s="2"/>
      <c r="AI15414" s="7"/>
    </row>
    <row r="15415" spans="1:49" ht="11" customHeight="1" x14ac:dyDescent="0.25">
      <c r="A15415" t="s">
        <v>16049</v>
      </c>
      <c r="B15415" t="s">
        <v>16103</v>
      </c>
      <c r="C15415" s="2" t="s">
        <v>12455</v>
      </c>
      <c r="E15415" s="7"/>
      <c r="F15415" s="5"/>
      <c r="H15415" s="5"/>
      <c r="I15415" s="6"/>
      <c r="J15415" s="6"/>
      <c r="K15415" s="17"/>
      <c r="L15415" s="17"/>
      <c r="M15415" s="9"/>
      <c r="N15415" s="9">
        <f>SUM(M15416:M15467)</f>
        <v>147.1</v>
      </c>
      <c r="O15415" s="21">
        <v>2612</v>
      </c>
      <c r="P15415">
        <f>COUNTIF(L15416:L15467,"*")</f>
        <v>52</v>
      </c>
      <c r="Q15415" s="29">
        <f>P15415/O15415</f>
        <v>1.9908116385911178E-2</v>
      </c>
      <c r="R15415">
        <f>COUNTIF(L15416:L15467,"Y")+COUNTIF(L15416:L15467,"S")</f>
        <v>44</v>
      </c>
      <c r="U15415" s="17" t="s">
        <v>7730</v>
      </c>
      <c r="V15415" s="2"/>
      <c r="W15415" t="s">
        <v>18511</v>
      </c>
      <c r="Y15415" t="str">
        <f t="shared" si="963"/>
        <v/>
      </c>
      <c r="AA15415" t="str">
        <f t="shared" si="964"/>
        <v/>
      </c>
      <c r="AC15415" s="7"/>
      <c r="AF15415">
        <f>COUNTIF(AE15416:AE15467,"1")</f>
        <v>7</v>
      </c>
      <c r="AG15415" s="2"/>
      <c r="AI15415" s="7"/>
      <c r="AJ15415">
        <f>COUNTIF($K15416:$K15467,"1")-COUNTIFS($K15416:$K15467,"1",$L15416:$L15467,"V")</f>
        <v>7</v>
      </c>
      <c r="AK15415">
        <f>COUNTIFS($K15416:$K15467,"1",$L15416:$L15467,"Y")+COUNTIFS($K15416:$K15467,"1",$L15416:$L15467,"s")</f>
        <v>7</v>
      </c>
      <c r="AL15415">
        <f>COUNTIF($K15416:$K15467,"2")-COUNTIFS($K15416:$K15467,"2",$L15416:$L15467,"V")</f>
        <v>2</v>
      </c>
      <c r="AM15415">
        <f>COUNTIFS($K15416:$K15467,"2",$L15416:$L15467,"Y")+COUNTIFS($K15416:$K15467,"2",$L15416:$L15467,"s")</f>
        <v>2</v>
      </c>
      <c r="AN15415">
        <f>COUNTIF($K15416:$K15467,"3")-COUNTIFS($K15416:$K15467,"3",$L15416:$L15467,"V")</f>
        <v>8</v>
      </c>
      <c r="AO15415">
        <f>COUNTIFS($K15416:$K15467,"3",$L15416:$L15467,"Y")+COUNTIFS($K15416:$K15467,"3",$L15416:$L15467,"s")</f>
        <v>5</v>
      </c>
      <c r="AP15415">
        <f>COUNTIF($K15416:$K15467,"4")-COUNTIFS($K15416:$K15467,"4",$L15416:$L15467,"V")</f>
        <v>0</v>
      </c>
      <c r="AQ15415">
        <f>COUNTIFS($K15416:$K15467,"4",$L15416:$L15467,"Y")+COUNTIFS($K15416:$K15467,"4",$L15416:$L15467,"s")</f>
        <v>0</v>
      </c>
      <c r="AR15415">
        <f>COUNTIF($K15416:$K15467,"5")-COUNTIFS($K15416:$K15467,"5",$L15416:$L15467,"V")</f>
        <v>5</v>
      </c>
      <c r="AS15415">
        <f>COUNTIFS($K15416:$K15467,"5",$L15416:$L15467,"Y")+COUNTIFS($K15416:$K15467,"5",$L15416:$L15467,"s")</f>
        <v>0</v>
      </c>
      <c r="AT15415">
        <f>COUNTIF($K15416:$K15467,"6")-COUNTIFS($K15416:$K15467,"6",$L15416:$L15467,"V")</f>
        <v>30</v>
      </c>
      <c r="AU15415">
        <f>COUNTIFS($K15416:$K15467,"6",$L15416:$L15467,"Y")+COUNTIFS($K15416:$K15467,"6",$L15416:$L15467,"s")</f>
        <v>30</v>
      </c>
      <c r="AV15415">
        <f>COUNTIF($K15416:$K15467,"7")-COUNTIFS($K15416:$K15467,"7",$L15416:$L15467,"V")</f>
        <v>0</v>
      </c>
      <c r="AW15415">
        <f>COUNTIFS($K15416:$K15467,"7",$L15416:$L15467,"Y")+COUNTIFS($K15416:$K15467,"7",$L15416:$L15467,"s")</f>
        <v>0</v>
      </c>
    </row>
    <row r="15416" spans="1:49" ht="11" customHeight="1" outlineLevel="1" x14ac:dyDescent="0.25">
      <c r="A15416" t="s">
        <v>6413</v>
      </c>
      <c r="C15416" s="2" t="s">
        <v>12455</v>
      </c>
      <c r="D15416" s="2">
        <v>17</v>
      </c>
      <c r="E15416" s="7">
        <v>1976</v>
      </c>
      <c r="F15416" s="5" t="s">
        <v>5138</v>
      </c>
      <c r="H15416" s="5" t="s">
        <v>5398</v>
      </c>
      <c r="I15416" s="6" t="s">
        <v>16050</v>
      </c>
      <c r="J15416" s="6" t="s">
        <v>16051</v>
      </c>
      <c r="K15416" s="17">
        <v>6</v>
      </c>
      <c r="L15416" s="17" t="s">
        <v>7730</v>
      </c>
      <c r="M15416" s="9">
        <v>2.5</v>
      </c>
      <c r="N15416" s="9"/>
      <c r="O15416" s="21"/>
      <c r="Q15416" s="29"/>
      <c r="U15416" s="17"/>
      <c r="V15416" s="2"/>
      <c r="Y15416" t="str">
        <f t="shared" si="963"/>
        <v/>
      </c>
      <c r="AA15416" t="str">
        <f t="shared" si="964"/>
        <v/>
      </c>
      <c r="AC15416" s="7"/>
      <c r="AD15416" t="s">
        <v>16050</v>
      </c>
      <c r="AE15416">
        <f t="shared" ref="AE15416:AE15447" si="965">COUNTIF(I15416,"*Fuji*")</f>
        <v>0</v>
      </c>
      <c r="AG15416" s="2"/>
      <c r="AI15416" s="7"/>
    </row>
    <row r="15417" spans="1:49" ht="11" customHeight="1" outlineLevel="1" x14ac:dyDescent="0.25">
      <c r="A15417" t="s">
        <v>6413</v>
      </c>
      <c r="C15417" s="2" t="s">
        <v>12455</v>
      </c>
      <c r="D15417" s="2">
        <v>23</v>
      </c>
      <c r="E15417" s="7">
        <v>1976</v>
      </c>
      <c r="F15417" s="5" t="s">
        <v>6383</v>
      </c>
      <c r="H15417" s="5" t="s">
        <v>5398</v>
      </c>
      <c r="I15417" s="6" t="s">
        <v>16053</v>
      </c>
      <c r="J15417" s="6" t="s">
        <v>16052</v>
      </c>
      <c r="K15417" s="17">
        <v>6</v>
      </c>
      <c r="L15417" s="17" t="s">
        <v>7730</v>
      </c>
      <c r="M15417" s="9">
        <v>1</v>
      </c>
      <c r="N15417" s="9"/>
      <c r="O15417" s="21"/>
      <c r="Q15417" s="29"/>
      <c r="U15417" s="17"/>
      <c r="V15417" s="2"/>
      <c r="Y15417" t="str">
        <f t="shared" si="963"/>
        <v/>
      </c>
      <c r="AA15417" t="str">
        <f t="shared" si="964"/>
        <v/>
      </c>
      <c r="AC15417" s="7"/>
      <c r="AD15417" t="s">
        <v>16053</v>
      </c>
      <c r="AE15417">
        <f t="shared" si="965"/>
        <v>0</v>
      </c>
      <c r="AG15417" s="2"/>
      <c r="AI15417" s="7"/>
    </row>
    <row r="15418" spans="1:49" ht="11" customHeight="1" outlineLevel="1" x14ac:dyDescent="0.25">
      <c r="A15418" t="s">
        <v>6413</v>
      </c>
      <c r="C15418" s="2" t="s">
        <v>12455</v>
      </c>
      <c r="D15418" s="2">
        <v>24</v>
      </c>
      <c r="E15418" s="7">
        <v>1976</v>
      </c>
      <c r="F15418" s="5" t="s">
        <v>4732</v>
      </c>
      <c r="H15418" s="5" t="s">
        <v>5398</v>
      </c>
      <c r="I15418" s="6" t="s">
        <v>5846</v>
      </c>
      <c r="J15418" s="6" t="s">
        <v>16052</v>
      </c>
      <c r="K15418" s="17">
        <v>6</v>
      </c>
      <c r="L15418" s="17" t="s">
        <v>7730</v>
      </c>
      <c r="M15418" s="9">
        <v>1</v>
      </c>
      <c r="N15418" s="9"/>
      <c r="O15418" s="21"/>
      <c r="Q15418" s="29"/>
      <c r="U15418" s="17"/>
      <c r="V15418" s="2"/>
      <c r="Y15418" t="str">
        <f t="shared" si="963"/>
        <v/>
      </c>
      <c r="AA15418" t="str">
        <f t="shared" si="964"/>
        <v/>
      </c>
      <c r="AC15418" s="7"/>
      <c r="AD15418" t="s">
        <v>5846</v>
      </c>
      <c r="AE15418">
        <f t="shared" si="965"/>
        <v>0</v>
      </c>
      <c r="AG15418" s="2"/>
      <c r="AI15418" s="7"/>
    </row>
    <row r="15419" spans="1:49" ht="11" customHeight="1" outlineLevel="1" x14ac:dyDescent="0.25">
      <c r="A15419" t="s">
        <v>6413</v>
      </c>
      <c r="C15419" s="2" t="s">
        <v>12455</v>
      </c>
      <c r="D15419" s="2">
        <v>25</v>
      </c>
      <c r="E15419" s="7">
        <v>1976</v>
      </c>
      <c r="F15419" s="5" t="s">
        <v>183</v>
      </c>
      <c r="H15419" s="5" t="s">
        <v>5398</v>
      </c>
      <c r="I15419" s="6" t="s">
        <v>16054</v>
      </c>
      <c r="J15419" s="6" t="s">
        <v>16052</v>
      </c>
      <c r="K15419" s="17">
        <v>6</v>
      </c>
      <c r="L15419" s="17" t="s">
        <v>7730</v>
      </c>
      <c r="M15419" s="9">
        <v>1</v>
      </c>
      <c r="N15419" s="9"/>
      <c r="O15419" s="21"/>
      <c r="Q15419" s="29"/>
      <c r="U15419" s="17"/>
      <c r="V15419" s="2"/>
      <c r="Y15419" t="str">
        <f t="shared" si="963"/>
        <v/>
      </c>
      <c r="AA15419" t="str">
        <f t="shared" si="964"/>
        <v/>
      </c>
      <c r="AC15419" s="7"/>
      <c r="AD15419" t="s">
        <v>16054</v>
      </c>
      <c r="AE15419">
        <f t="shared" si="965"/>
        <v>0</v>
      </c>
      <c r="AG15419" s="2"/>
      <c r="AI15419" s="7"/>
    </row>
    <row r="15420" spans="1:49" ht="11" customHeight="1" outlineLevel="1" x14ac:dyDescent="0.25">
      <c r="A15420" t="s">
        <v>6413</v>
      </c>
      <c r="C15420" s="2" t="s">
        <v>12455</v>
      </c>
      <c r="D15420" s="2">
        <v>26</v>
      </c>
      <c r="E15420" s="7">
        <v>1976</v>
      </c>
      <c r="F15420" s="5" t="s">
        <v>5139</v>
      </c>
      <c r="H15420" s="5" t="s">
        <v>5398</v>
      </c>
      <c r="I15420" s="6" t="s">
        <v>16055</v>
      </c>
      <c r="J15420" s="6" t="s">
        <v>16052</v>
      </c>
      <c r="K15420" s="17">
        <v>6</v>
      </c>
      <c r="L15420" s="17" t="s">
        <v>7730</v>
      </c>
      <c r="M15420" s="9">
        <v>1</v>
      </c>
      <c r="N15420" s="9"/>
      <c r="O15420" s="21"/>
      <c r="Q15420" s="29"/>
      <c r="U15420" s="17"/>
      <c r="V15420" s="2"/>
      <c r="Y15420" t="str">
        <f t="shared" si="963"/>
        <v/>
      </c>
      <c r="AA15420" t="str">
        <f t="shared" si="964"/>
        <v/>
      </c>
      <c r="AC15420" s="7"/>
      <c r="AD15420" t="s">
        <v>16055</v>
      </c>
      <c r="AE15420">
        <f t="shared" si="965"/>
        <v>0</v>
      </c>
      <c r="AG15420" s="2"/>
      <c r="AI15420" s="7"/>
    </row>
    <row r="15421" spans="1:49" ht="11" customHeight="1" outlineLevel="1" x14ac:dyDescent="0.25">
      <c r="A15421" t="s">
        <v>6413</v>
      </c>
      <c r="C15421" s="2" t="s">
        <v>12455</v>
      </c>
      <c r="D15421" s="2">
        <v>27</v>
      </c>
      <c r="E15421" s="7">
        <v>1976</v>
      </c>
      <c r="F15421" s="5" t="s">
        <v>1629</v>
      </c>
      <c r="H15421" s="5" t="s">
        <v>5398</v>
      </c>
      <c r="I15421" s="6" t="s">
        <v>5847</v>
      </c>
      <c r="J15421" s="6" t="s">
        <v>16052</v>
      </c>
      <c r="K15421" s="17">
        <v>6</v>
      </c>
      <c r="L15421" s="17" t="s">
        <v>7730</v>
      </c>
      <c r="M15421" s="9">
        <v>1</v>
      </c>
      <c r="N15421" s="9"/>
      <c r="O15421" s="21"/>
      <c r="Q15421" s="29"/>
      <c r="U15421" s="17"/>
      <c r="V15421" s="2"/>
      <c r="Y15421" t="str">
        <f t="shared" si="963"/>
        <v/>
      </c>
      <c r="AA15421" t="str">
        <f t="shared" si="964"/>
        <v/>
      </c>
      <c r="AC15421" s="7"/>
      <c r="AD15421" t="s">
        <v>5847</v>
      </c>
      <c r="AE15421">
        <f t="shared" si="965"/>
        <v>0</v>
      </c>
      <c r="AG15421" s="2"/>
      <c r="AI15421" s="7"/>
    </row>
    <row r="15422" spans="1:49" ht="11" customHeight="1" outlineLevel="1" x14ac:dyDescent="0.25">
      <c r="A15422" t="s">
        <v>6413</v>
      </c>
      <c r="C15422" s="2" t="s">
        <v>12455</v>
      </c>
      <c r="D15422" s="2">
        <v>28</v>
      </c>
      <c r="E15422" s="7">
        <v>1976</v>
      </c>
      <c r="F15422" s="5" t="s">
        <v>5137</v>
      </c>
      <c r="H15422" s="5" t="s">
        <v>5398</v>
      </c>
      <c r="I15422" s="6" t="s">
        <v>16056</v>
      </c>
      <c r="J15422" s="6" t="s">
        <v>16052</v>
      </c>
      <c r="K15422" s="17">
        <v>6</v>
      </c>
      <c r="L15422" s="17" t="s">
        <v>7730</v>
      </c>
      <c r="M15422" s="9">
        <v>1</v>
      </c>
      <c r="N15422" s="9"/>
      <c r="O15422" s="21"/>
      <c r="Q15422" s="29"/>
      <c r="U15422" s="17"/>
      <c r="V15422" s="2"/>
      <c r="Y15422" t="str">
        <f t="shared" si="963"/>
        <v/>
      </c>
      <c r="AA15422" t="str">
        <f t="shared" si="964"/>
        <v/>
      </c>
      <c r="AC15422" s="7"/>
      <c r="AD15422" t="s">
        <v>16056</v>
      </c>
      <c r="AE15422">
        <f t="shared" si="965"/>
        <v>0</v>
      </c>
      <c r="AG15422" s="2"/>
      <c r="AI15422" s="7"/>
    </row>
    <row r="15423" spans="1:49" ht="11" customHeight="1" outlineLevel="1" x14ac:dyDescent="0.25">
      <c r="A15423" t="s">
        <v>6413</v>
      </c>
      <c r="C15423" s="2" t="s">
        <v>12455</v>
      </c>
      <c r="D15423" s="2">
        <v>29</v>
      </c>
      <c r="E15423" s="7">
        <v>1976</v>
      </c>
      <c r="F15423" s="5" t="s">
        <v>5138</v>
      </c>
      <c r="H15423" s="5" t="s">
        <v>5398</v>
      </c>
      <c r="I15423" s="6" t="s">
        <v>16057</v>
      </c>
      <c r="J15423" s="6" t="s">
        <v>16052</v>
      </c>
      <c r="K15423" s="17">
        <v>6</v>
      </c>
      <c r="L15423" s="17" t="s">
        <v>7730</v>
      </c>
      <c r="M15423" s="9">
        <v>1</v>
      </c>
      <c r="N15423" s="9"/>
      <c r="O15423" s="21"/>
      <c r="Q15423" s="29"/>
      <c r="U15423" s="17"/>
      <c r="V15423" s="2"/>
      <c r="Y15423" t="str">
        <f t="shared" si="963"/>
        <v/>
      </c>
      <c r="AA15423" t="str">
        <f t="shared" si="964"/>
        <v/>
      </c>
      <c r="AC15423" s="7"/>
      <c r="AD15423" t="s">
        <v>16057</v>
      </c>
      <c r="AE15423">
        <f t="shared" si="965"/>
        <v>0</v>
      </c>
      <c r="AG15423" s="2"/>
      <c r="AI15423" s="7"/>
    </row>
    <row r="15424" spans="1:49" ht="11" customHeight="1" outlineLevel="1" x14ac:dyDescent="0.25">
      <c r="A15424" t="s">
        <v>6413</v>
      </c>
      <c r="C15424" s="2" t="s">
        <v>12455</v>
      </c>
      <c r="D15424" s="2">
        <v>30</v>
      </c>
      <c r="E15424" s="7">
        <v>1976</v>
      </c>
      <c r="F15424" s="5" t="s">
        <v>5239</v>
      </c>
      <c r="H15424" s="5" t="s">
        <v>5398</v>
      </c>
      <c r="I15424" s="6" t="s">
        <v>16058</v>
      </c>
      <c r="J15424" s="6" t="s">
        <v>16052</v>
      </c>
      <c r="K15424" s="17">
        <v>6</v>
      </c>
      <c r="L15424" s="17" t="s">
        <v>7730</v>
      </c>
      <c r="M15424" s="9">
        <v>3</v>
      </c>
      <c r="N15424" s="9"/>
      <c r="O15424" s="21"/>
      <c r="Q15424" s="29"/>
      <c r="U15424" s="17"/>
      <c r="V15424" s="2"/>
      <c r="Y15424" t="str">
        <f t="shared" si="963"/>
        <v/>
      </c>
      <c r="AA15424" t="str">
        <f t="shared" si="964"/>
        <v/>
      </c>
      <c r="AC15424" s="7"/>
      <c r="AD15424" t="s">
        <v>16058</v>
      </c>
      <c r="AE15424">
        <f t="shared" si="965"/>
        <v>0</v>
      </c>
      <c r="AG15424" s="2"/>
      <c r="AI15424" s="7"/>
    </row>
    <row r="15425" spans="1:35" ht="11" customHeight="1" outlineLevel="1" x14ac:dyDescent="0.25">
      <c r="A15425" t="s">
        <v>6413</v>
      </c>
      <c r="C15425" s="2" t="s">
        <v>12455</v>
      </c>
      <c r="D15425" s="2">
        <v>31</v>
      </c>
      <c r="E15425" s="7">
        <v>1976</v>
      </c>
      <c r="F15425" s="5" t="s">
        <v>2974</v>
      </c>
      <c r="H15425" s="5" t="s">
        <v>5398</v>
      </c>
      <c r="I15425" s="6" t="s">
        <v>16059</v>
      </c>
      <c r="J15425" s="6" t="s">
        <v>16052</v>
      </c>
      <c r="K15425" s="17">
        <v>6</v>
      </c>
      <c r="L15425" s="17" t="s">
        <v>7730</v>
      </c>
      <c r="M15425" s="9">
        <v>1.2</v>
      </c>
      <c r="N15425" s="9"/>
      <c r="O15425" s="21"/>
      <c r="Q15425" s="29"/>
      <c r="U15425" s="17"/>
      <c r="V15425" s="2"/>
      <c r="Y15425" t="str">
        <f t="shared" si="963"/>
        <v/>
      </c>
      <c r="AA15425" t="str">
        <f t="shared" si="964"/>
        <v/>
      </c>
      <c r="AC15425" s="7"/>
      <c r="AD15425" t="s">
        <v>16059</v>
      </c>
      <c r="AE15425">
        <f t="shared" si="965"/>
        <v>0</v>
      </c>
      <c r="AG15425" s="2"/>
      <c r="AI15425" s="7"/>
    </row>
    <row r="15426" spans="1:35" ht="11" customHeight="1" outlineLevel="1" x14ac:dyDescent="0.25">
      <c r="A15426" t="s">
        <v>6413</v>
      </c>
      <c r="C15426" s="2" t="s">
        <v>12455</v>
      </c>
      <c r="D15426" s="2">
        <v>32</v>
      </c>
      <c r="E15426" s="7">
        <v>1976</v>
      </c>
      <c r="F15426" s="5" t="s">
        <v>5140</v>
      </c>
      <c r="H15426" s="5" t="s">
        <v>5398</v>
      </c>
      <c r="I15426" s="6" t="s">
        <v>16060</v>
      </c>
      <c r="J15426" s="6" t="s">
        <v>16052</v>
      </c>
      <c r="K15426" s="17">
        <v>6</v>
      </c>
      <c r="L15426" s="17" t="s">
        <v>7730</v>
      </c>
      <c r="M15426" s="9">
        <v>1</v>
      </c>
      <c r="N15426" s="9"/>
      <c r="O15426" s="21"/>
      <c r="Q15426" s="29"/>
      <c r="U15426" s="17"/>
      <c r="V15426" s="2"/>
      <c r="Y15426" t="str">
        <f t="shared" si="963"/>
        <v/>
      </c>
      <c r="AA15426" t="str">
        <f t="shared" si="964"/>
        <v/>
      </c>
      <c r="AC15426" s="7"/>
      <c r="AD15426" t="s">
        <v>16060</v>
      </c>
      <c r="AE15426">
        <f t="shared" si="965"/>
        <v>0</v>
      </c>
      <c r="AG15426" s="2"/>
      <c r="AI15426" s="7"/>
    </row>
    <row r="15427" spans="1:35" ht="11" customHeight="1" outlineLevel="1" x14ac:dyDescent="0.25">
      <c r="A15427" t="s">
        <v>6413</v>
      </c>
      <c r="C15427" s="2" t="s">
        <v>12455</v>
      </c>
      <c r="D15427" s="2">
        <v>56</v>
      </c>
      <c r="E15427" s="7">
        <v>1977</v>
      </c>
      <c r="F15427" s="5" t="s">
        <v>5279</v>
      </c>
      <c r="H15427" s="5" t="s">
        <v>5398</v>
      </c>
      <c r="I15427" s="6" t="s">
        <v>16061</v>
      </c>
      <c r="J15427" s="6" t="s">
        <v>16062</v>
      </c>
      <c r="K15427" s="17">
        <v>6</v>
      </c>
      <c r="L15427" s="17" t="s">
        <v>7730</v>
      </c>
      <c r="M15427" s="9">
        <v>2.4</v>
      </c>
      <c r="N15427" s="9"/>
      <c r="O15427" s="21"/>
      <c r="Q15427" s="29"/>
      <c r="U15427" s="17"/>
      <c r="V15427" s="2"/>
      <c r="Y15427" t="str">
        <f t="shared" si="963"/>
        <v/>
      </c>
      <c r="AA15427" t="str">
        <f t="shared" si="964"/>
        <v/>
      </c>
      <c r="AC15427" s="7"/>
      <c r="AD15427" t="s">
        <v>16061</v>
      </c>
      <c r="AE15427">
        <f t="shared" si="965"/>
        <v>0</v>
      </c>
      <c r="AG15427" s="2"/>
      <c r="AI15427" s="7"/>
    </row>
    <row r="15428" spans="1:35" ht="11" customHeight="1" outlineLevel="1" x14ac:dyDescent="0.25">
      <c r="A15428" t="s">
        <v>6413</v>
      </c>
      <c r="C15428" s="2" t="s">
        <v>12455</v>
      </c>
      <c r="D15428" s="2">
        <v>72</v>
      </c>
      <c r="E15428" s="7">
        <v>1978</v>
      </c>
      <c r="F15428" s="5" t="s">
        <v>5137</v>
      </c>
      <c r="H15428" s="5" t="s">
        <v>5398</v>
      </c>
      <c r="I15428" s="6" t="s">
        <v>16056</v>
      </c>
      <c r="J15428" s="6" t="s">
        <v>16063</v>
      </c>
      <c r="K15428" s="17">
        <v>6</v>
      </c>
      <c r="L15428" s="17" t="s">
        <v>7730</v>
      </c>
      <c r="M15428" s="9">
        <v>0.5</v>
      </c>
      <c r="N15428" s="9"/>
      <c r="O15428" s="21"/>
      <c r="Q15428" s="29"/>
      <c r="U15428" s="17"/>
      <c r="V15428" s="2"/>
      <c r="Y15428" t="str">
        <f t="shared" si="963"/>
        <v/>
      </c>
      <c r="AA15428" t="str">
        <f t="shared" si="964"/>
        <v/>
      </c>
      <c r="AC15428" s="7"/>
      <c r="AD15428" t="s">
        <v>16056</v>
      </c>
      <c r="AE15428">
        <f t="shared" si="965"/>
        <v>0</v>
      </c>
      <c r="AG15428" s="2"/>
      <c r="AI15428" s="7"/>
    </row>
    <row r="15429" spans="1:35" ht="11" customHeight="1" outlineLevel="1" x14ac:dyDescent="0.25">
      <c r="A15429" t="s">
        <v>6413</v>
      </c>
      <c r="C15429" s="2" t="s">
        <v>12455</v>
      </c>
      <c r="D15429" s="2">
        <v>73</v>
      </c>
      <c r="E15429" s="7">
        <v>1978</v>
      </c>
      <c r="F15429" s="5" t="s">
        <v>5138</v>
      </c>
      <c r="H15429" s="5" t="s">
        <v>5398</v>
      </c>
      <c r="I15429" s="6" t="s">
        <v>16057</v>
      </c>
      <c r="J15429" s="6" t="s">
        <v>16063</v>
      </c>
      <c r="K15429" s="17">
        <v>6</v>
      </c>
      <c r="L15429" s="17" t="s">
        <v>7730</v>
      </c>
      <c r="M15429" s="9">
        <v>0.5</v>
      </c>
      <c r="N15429" s="9"/>
      <c r="O15429" s="21"/>
      <c r="Q15429" s="29"/>
      <c r="U15429" s="17"/>
      <c r="V15429" s="2"/>
      <c r="Y15429" t="str">
        <f t="shared" si="963"/>
        <v/>
      </c>
      <c r="AA15429" t="str">
        <f t="shared" si="964"/>
        <v/>
      </c>
      <c r="AC15429" s="7"/>
      <c r="AD15429" t="s">
        <v>16057</v>
      </c>
      <c r="AE15429">
        <f t="shared" si="965"/>
        <v>0</v>
      </c>
      <c r="AG15429" s="2"/>
      <c r="AI15429" s="7"/>
    </row>
    <row r="15430" spans="1:35" ht="11" customHeight="1" outlineLevel="1" x14ac:dyDescent="0.25">
      <c r="A15430" t="s">
        <v>6413</v>
      </c>
      <c r="C15430" s="2" t="s">
        <v>12455</v>
      </c>
      <c r="D15430" s="2">
        <v>74</v>
      </c>
      <c r="E15430" s="7">
        <v>1978</v>
      </c>
      <c r="F15430" s="5" t="s">
        <v>5239</v>
      </c>
      <c r="H15430" s="5" t="s">
        <v>5398</v>
      </c>
      <c r="I15430" s="6" t="s">
        <v>16058</v>
      </c>
      <c r="J15430" s="6" t="s">
        <v>16063</v>
      </c>
      <c r="K15430" s="17">
        <v>6</v>
      </c>
      <c r="L15430" s="17" t="s">
        <v>7730</v>
      </c>
      <c r="M15430" s="9">
        <v>0.5</v>
      </c>
      <c r="N15430" s="9"/>
      <c r="O15430" s="21"/>
      <c r="Q15430" s="29"/>
      <c r="U15430" s="17"/>
      <c r="V15430" s="2"/>
      <c r="Y15430" t="str">
        <f t="shared" si="963"/>
        <v/>
      </c>
      <c r="AA15430" t="str">
        <f t="shared" si="964"/>
        <v/>
      </c>
      <c r="AC15430" s="7"/>
      <c r="AD15430" t="s">
        <v>16058</v>
      </c>
      <c r="AE15430">
        <f t="shared" si="965"/>
        <v>0</v>
      </c>
      <c r="AG15430" s="2"/>
      <c r="AI15430" s="7"/>
    </row>
    <row r="15431" spans="1:35" ht="11" customHeight="1" outlineLevel="1" x14ac:dyDescent="0.25">
      <c r="A15431" t="s">
        <v>6413</v>
      </c>
      <c r="C15431" s="2" t="s">
        <v>12455</v>
      </c>
      <c r="D15431" s="2">
        <v>75</v>
      </c>
      <c r="E15431" s="7">
        <v>1978</v>
      </c>
      <c r="F15431" s="5" t="s">
        <v>2974</v>
      </c>
      <c r="H15431" s="5" t="s">
        <v>5398</v>
      </c>
      <c r="I15431" s="6" t="s">
        <v>16059</v>
      </c>
      <c r="J15431" s="6" t="s">
        <v>16063</v>
      </c>
      <c r="K15431" s="17">
        <v>6</v>
      </c>
      <c r="L15431" s="17" t="s">
        <v>7730</v>
      </c>
      <c r="M15431" s="9">
        <v>0.5</v>
      </c>
      <c r="N15431" s="9"/>
      <c r="O15431" s="21"/>
      <c r="Q15431" s="29"/>
      <c r="U15431" s="17"/>
      <c r="V15431" s="2"/>
      <c r="Y15431" t="str">
        <f t="shared" si="963"/>
        <v/>
      </c>
      <c r="AA15431" t="str">
        <f t="shared" si="964"/>
        <v/>
      </c>
      <c r="AC15431" s="7"/>
      <c r="AD15431" t="s">
        <v>16059</v>
      </c>
      <c r="AE15431">
        <f t="shared" si="965"/>
        <v>0</v>
      </c>
      <c r="AG15431" s="2"/>
      <c r="AI15431" s="7"/>
    </row>
    <row r="15432" spans="1:35" ht="11" customHeight="1" outlineLevel="1" x14ac:dyDescent="0.25">
      <c r="A15432" t="s">
        <v>6413</v>
      </c>
      <c r="C15432" s="2" t="s">
        <v>12455</v>
      </c>
      <c r="D15432" s="2">
        <v>105</v>
      </c>
      <c r="E15432" s="7">
        <v>1979</v>
      </c>
      <c r="F15432" s="5" t="s">
        <v>5137</v>
      </c>
      <c r="H15432" s="5" t="s">
        <v>5398</v>
      </c>
      <c r="I15432" s="6" t="s">
        <v>5846</v>
      </c>
      <c r="J15432" s="6" t="s">
        <v>16064</v>
      </c>
      <c r="K15432" s="17">
        <v>6</v>
      </c>
      <c r="L15432" s="17" t="s">
        <v>7730</v>
      </c>
      <c r="M15432" s="9">
        <v>0.8</v>
      </c>
      <c r="N15432" s="9"/>
      <c r="O15432" s="21"/>
      <c r="Q15432" s="29"/>
      <c r="U15432" s="17"/>
      <c r="V15432" s="2"/>
      <c r="Y15432" t="str">
        <f t="shared" si="963"/>
        <v/>
      </c>
      <c r="AA15432" t="str">
        <f t="shared" si="964"/>
        <v/>
      </c>
      <c r="AC15432" s="7"/>
      <c r="AD15432" t="s">
        <v>5846</v>
      </c>
      <c r="AE15432">
        <f t="shared" si="965"/>
        <v>0</v>
      </c>
      <c r="AG15432" s="2"/>
      <c r="AI15432" s="7"/>
    </row>
    <row r="15433" spans="1:35" ht="11" customHeight="1" outlineLevel="1" x14ac:dyDescent="0.25">
      <c r="A15433" t="s">
        <v>6413</v>
      </c>
      <c r="C15433" s="2" t="s">
        <v>12455</v>
      </c>
      <c r="D15433" s="2">
        <v>106</v>
      </c>
      <c r="E15433" s="7">
        <v>1979</v>
      </c>
      <c r="F15433" s="5" t="s">
        <v>2974</v>
      </c>
      <c r="H15433" s="5" t="s">
        <v>5398</v>
      </c>
      <c r="I15433" s="6" t="s">
        <v>16059</v>
      </c>
      <c r="J15433" s="6" t="s">
        <v>16064</v>
      </c>
      <c r="K15433" s="17">
        <v>6</v>
      </c>
      <c r="L15433" s="17" t="s">
        <v>7730</v>
      </c>
      <c r="M15433" s="9">
        <v>0.8</v>
      </c>
      <c r="N15433" s="9"/>
      <c r="O15433" s="21"/>
      <c r="Q15433" s="29"/>
      <c r="U15433" s="17"/>
      <c r="V15433" s="2"/>
      <c r="Y15433" t="str">
        <f t="shared" si="963"/>
        <v/>
      </c>
      <c r="AA15433" t="str">
        <f t="shared" si="964"/>
        <v/>
      </c>
      <c r="AC15433" s="7"/>
      <c r="AD15433" t="s">
        <v>16059</v>
      </c>
      <c r="AE15433">
        <f t="shared" si="965"/>
        <v>0</v>
      </c>
      <c r="AG15433" s="2"/>
      <c r="AI15433" s="7"/>
    </row>
    <row r="15434" spans="1:35" ht="11" customHeight="1" outlineLevel="1" x14ac:dyDescent="0.25">
      <c r="A15434" t="s">
        <v>6413</v>
      </c>
      <c r="C15434" s="2" t="s">
        <v>12455</v>
      </c>
      <c r="D15434" s="2">
        <v>107</v>
      </c>
      <c r="E15434" s="7">
        <v>1979</v>
      </c>
      <c r="F15434" s="5" t="s">
        <v>5279</v>
      </c>
      <c r="H15434" s="5" t="s">
        <v>5398</v>
      </c>
      <c r="I15434" s="6" t="s">
        <v>16054</v>
      </c>
      <c r="J15434" s="6" t="s">
        <v>16064</v>
      </c>
      <c r="K15434" s="17">
        <v>6</v>
      </c>
      <c r="L15434" s="17" t="s">
        <v>7730</v>
      </c>
      <c r="M15434" s="9">
        <v>0.8</v>
      </c>
      <c r="N15434" s="9"/>
      <c r="O15434" s="21"/>
      <c r="Q15434" s="29"/>
      <c r="U15434" s="17"/>
      <c r="V15434" s="2"/>
      <c r="Y15434" t="str">
        <f t="shared" si="963"/>
        <v/>
      </c>
      <c r="AA15434" t="str">
        <f t="shared" si="964"/>
        <v/>
      </c>
      <c r="AC15434" s="7"/>
      <c r="AD15434" t="s">
        <v>16054</v>
      </c>
      <c r="AE15434">
        <f t="shared" si="965"/>
        <v>0</v>
      </c>
      <c r="AG15434" s="2"/>
      <c r="AI15434" s="7"/>
    </row>
    <row r="15435" spans="1:35" ht="11" customHeight="1" outlineLevel="1" x14ac:dyDescent="0.25">
      <c r="A15435" t="s">
        <v>6413</v>
      </c>
      <c r="C15435" s="2" t="s">
        <v>12455</v>
      </c>
      <c r="D15435" s="2">
        <v>108</v>
      </c>
      <c r="E15435" s="7">
        <v>1979</v>
      </c>
      <c r="F15435" s="5" t="s">
        <v>2348</v>
      </c>
      <c r="H15435" s="5" t="s">
        <v>5398</v>
      </c>
      <c r="I15435" s="6" t="s">
        <v>16056</v>
      </c>
      <c r="J15435" s="6" t="s">
        <v>16064</v>
      </c>
      <c r="K15435" s="17">
        <v>6</v>
      </c>
      <c r="L15435" s="17" t="s">
        <v>7730</v>
      </c>
      <c r="M15435" s="9">
        <v>0.8</v>
      </c>
      <c r="N15435" s="9"/>
      <c r="O15435" s="21"/>
      <c r="Q15435" s="29"/>
      <c r="U15435" s="17"/>
      <c r="V15435" s="2"/>
      <c r="Y15435" t="str">
        <f t="shared" si="963"/>
        <v/>
      </c>
      <c r="AA15435" t="str">
        <f t="shared" si="964"/>
        <v/>
      </c>
      <c r="AC15435" s="7"/>
      <c r="AD15435" t="s">
        <v>16056</v>
      </c>
      <c r="AE15435">
        <f t="shared" si="965"/>
        <v>0</v>
      </c>
      <c r="AG15435" s="2"/>
      <c r="AI15435" s="7"/>
    </row>
    <row r="15436" spans="1:35" ht="11" customHeight="1" outlineLevel="1" x14ac:dyDescent="0.25">
      <c r="A15436" t="s">
        <v>6413</v>
      </c>
      <c r="C15436" s="2" t="s">
        <v>12455</v>
      </c>
      <c r="D15436" s="2">
        <v>120</v>
      </c>
      <c r="E15436" s="7">
        <v>1980</v>
      </c>
      <c r="F15436" s="5" t="s">
        <v>5138</v>
      </c>
      <c r="H15436" s="5" t="s">
        <v>5398</v>
      </c>
      <c r="I15436" s="6" t="s">
        <v>16066</v>
      </c>
      <c r="J15436" s="6" t="s">
        <v>16065</v>
      </c>
      <c r="K15436" s="17">
        <v>6</v>
      </c>
      <c r="L15436" s="17" t="s">
        <v>20076</v>
      </c>
      <c r="M15436" s="9"/>
      <c r="N15436" s="9"/>
      <c r="O15436" s="21"/>
      <c r="Q15436" s="29"/>
      <c r="U15436" s="17"/>
      <c r="V15436" s="2"/>
      <c r="Y15436" t="str">
        <f t="shared" si="963"/>
        <v/>
      </c>
      <c r="AA15436" t="str">
        <f t="shared" si="964"/>
        <v/>
      </c>
      <c r="AC15436" s="7"/>
      <c r="AD15436" t="s">
        <v>16066</v>
      </c>
      <c r="AE15436">
        <f t="shared" si="965"/>
        <v>0</v>
      </c>
      <c r="AG15436" s="2"/>
      <c r="AI15436" s="7"/>
    </row>
    <row r="15437" spans="1:35" ht="11" customHeight="1" outlineLevel="1" x14ac:dyDescent="0.25">
      <c r="A15437" t="s">
        <v>6413</v>
      </c>
      <c r="C15437" s="2" t="s">
        <v>12455</v>
      </c>
      <c r="D15437" s="2">
        <v>121</v>
      </c>
      <c r="E15437" s="7">
        <v>1980</v>
      </c>
      <c r="F15437" s="5" t="s">
        <v>2974</v>
      </c>
      <c r="H15437" s="5" t="s">
        <v>5398</v>
      </c>
      <c r="I15437" s="6" t="s">
        <v>16067</v>
      </c>
      <c r="J15437" s="6" t="s">
        <v>16065</v>
      </c>
      <c r="K15437" s="17">
        <v>6</v>
      </c>
      <c r="L15437" s="17" t="s">
        <v>20076</v>
      </c>
      <c r="M15437" s="9"/>
      <c r="N15437" s="9"/>
      <c r="O15437" s="21"/>
      <c r="Q15437" s="29"/>
      <c r="U15437" s="17"/>
      <c r="V15437" s="2"/>
      <c r="Y15437" t="str">
        <f t="shared" si="963"/>
        <v/>
      </c>
      <c r="AA15437" t="str">
        <f t="shared" si="964"/>
        <v/>
      </c>
      <c r="AC15437" s="7"/>
      <c r="AD15437" t="s">
        <v>16067</v>
      </c>
      <c r="AE15437">
        <f t="shared" si="965"/>
        <v>0</v>
      </c>
      <c r="AG15437" s="2"/>
      <c r="AI15437" s="7"/>
    </row>
    <row r="15438" spans="1:35" ht="11" customHeight="1" outlineLevel="1" x14ac:dyDescent="0.25">
      <c r="A15438" t="s">
        <v>6413</v>
      </c>
      <c r="C15438" s="2" t="s">
        <v>12455</v>
      </c>
      <c r="D15438" s="2">
        <v>123</v>
      </c>
      <c r="E15438" s="7">
        <v>1980</v>
      </c>
      <c r="F15438" s="8" t="s">
        <v>6311</v>
      </c>
      <c r="H15438" s="5" t="s">
        <v>5398</v>
      </c>
      <c r="I15438" s="6" t="s">
        <v>16057</v>
      </c>
      <c r="J15438" s="6" t="s">
        <v>16065</v>
      </c>
      <c r="K15438" s="17">
        <v>6</v>
      </c>
      <c r="L15438" s="17" t="s">
        <v>20076</v>
      </c>
      <c r="M15438" s="9"/>
      <c r="N15438" s="9"/>
      <c r="O15438" s="21"/>
      <c r="Q15438" s="29"/>
      <c r="U15438" s="17"/>
      <c r="V15438" s="2"/>
      <c r="Y15438" t="str">
        <f t="shared" si="963"/>
        <v/>
      </c>
      <c r="AA15438" t="str">
        <f t="shared" si="964"/>
        <v/>
      </c>
      <c r="AC15438" s="7"/>
      <c r="AD15438" t="s">
        <v>16057</v>
      </c>
      <c r="AE15438">
        <f t="shared" si="965"/>
        <v>0</v>
      </c>
      <c r="AG15438" s="2"/>
      <c r="AI15438" s="7"/>
    </row>
    <row r="15439" spans="1:35" ht="11" customHeight="1" outlineLevel="1" x14ac:dyDescent="0.25">
      <c r="A15439" t="s">
        <v>6413</v>
      </c>
      <c r="C15439" s="2" t="s">
        <v>12455</v>
      </c>
      <c r="D15439" s="2" t="s">
        <v>20138</v>
      </c>
      <c r="E15439" s="7">
        <v>1980</v>
      </c>
      <c r="F15439" s="5" t="s">
        <v>20139</v>
      </c>
      <c r="H15439" s="5" t="s">
        <v>5398</v>
      </c>
      <c r="I15439" s="6" t="s">
        <v>16057</v>
      </c>
      <c r="J15439" s="6" t="s">
        <v>16065</v>
      </c>
      <c r="K15439" s="17">
        <v>6</v>
      </c>
      <c r="L15439" s="17" t="s">
        <v>7730</v>
      </c>
      <c r="M15439" s="9">
        <v>1.8</v>
      </c>
      <c r="N15439" s="9"/>
      <c r="O15439" s="21"/>
      <c r="Q15439" s="29"/>
      <c r="U15439" s="17"/>
      <c r="V15439" s="2"/>
      <c r="Y15439" t="str">
        <f t="shared" si="963"/>
        <v/>
      </c>
      <c r="AA15439">
        <f t="shared" si="964"/>
        <v>1</v>
      </c>
      <c r="AC15439" s="7"/>
      <c r="AD15439" t="s">
        <v>16057</v>
      </c>
      <c r="AE15439">
        <f t="shared" si="965"/>
        <v>0</v>
      </c>
      <c r="AG15439" s="2"/>
      <c r="AI15439" s="7"/>
    </row>
    <row r="15440" spans="1:35" ht="11" customHeight="1" outlineLevel="1" x14ac:dyDescent="0.25">
      <c r="A15440" t="s">
        <v>6413</v>
      </c>
      <c r="C15440" s="2" t="s">
        <v>12455</v>
      </c>
      <c r="D15440" s="2">
        <v>154</v>
      </c>
      <c r="E15440" s="7">
        <v>1982</v>
      </c>
      <c r="F15440" s="5" t="s">
        <v>5138</v>
      </c>
      <c r="H15440" s="5" t="s">
        <v>5398</v>
      </c>
      <c r="I15440" s="6" t="s">
        <v>16069</v>
      </c>
      <c r="J15440" s="6" t="s">
        <v>16068</v>
      </c>
      <c r="K15440" s="17">
        <v>6</v>
      </c>
      <c r="L15440" s="17" t="s">
        <v>7730</v>
      </c>
      <c r="M15440" s="9">
        <v>2</v>
      </c>
      <c r="N15440" s="9"/>
      <c r="O15440" s="21"/>
      <c r="Q15440" s="29"/>
      <c r="U15440" s="17"/>
      <c r="V15440" s="2"/>
      <c r="Y15440" t="str">
        <f t="shared" si="963"/>
        <v/>
      </c>
      <c r="AA15440" t="str">
        <f t="shared" si="964"/>
        <v/>
      </c>
      <c r="AC15440" s="7"/>
      <c r="AD15440" t="s">
        <v>16069</v>
      </c>
      <c r="AE15440">
        <f t="shared" si="965"/>
        <v>0</v>
      </c>
      <c r="AG15440" s="2"/>
      <c r="AI15440" s="7"/>
    </row>
    <row r="15441" spans="1:35" ht="11" customHeight="1" outlineLevel="1" x14ac:dyDescent="0.25">
      <c r="A15441" t="s">
        <v>6413</v>
      </c>
      <c r="C15441" s="2" t="s">
        <v>12455</v>
      </c>
      <c r="D15441" s="2">
        <v>172</v>
      </c>
      <c r="E15441" s="7">
        <v>1982</v>
      </c>
      <c r="F15441" s="5" t="s">
        <v>15342</v>
      </c>
      <c r="H15441" s="5" t="s">
        <v>5398</v>
      </c>
      <c r="I15441" s="6" t="s">
        <v>16057</v>
      </c>
      <c r="J15441" s="6" t="s">
        <v>15341</v>
      </c>
      <c r="K15441" s="17">
        <v>6</v>
      </c>
      <c r="L15441" s="17" t="s">
        <v>7730</v>
      </c>
      <c r="M15441" s="9">
        <v>1.6</v>
      </c>
      <c r="N15441" s="9"/>
      <c r="O15441" s="21"/>
      <c r="Q15441" s="29"/>
      <c r="U15441" s="17"/>
      <c r="V15441" s="2"/>
      <c r="Y15441" t="str">
        <f t="shared" si="963"/>
        <v/>
      </c>
      <c r="AA15441">
        <f t="shared" si="964"/>
        <v>1</v>
      </c>
      <c r="AC15441" s="7"/>
      <c r="AD15441" t="s">
        <v>16057</v>
      </c>
      <c r="AE15441">
        <f t="shared" si="965"/>
        <v>0</v>
      </c>
      <c r="AG15441" s="2"/>
      <c r="AI15441" s="7"/>
    </row>
    <row r="15442" spans="1:35" ht="11" customHeight="1" outlineLevel="1" x14ac:dyDescent="0.25">
      <c r="A15442" t="s">
        <v>6413</v>
      </c>
      <c r="C15442" s="2" t="s">
        <v>12455</v>
      </c>
      <c r="D15442" s="2">
        <v>188</v>
      </c>
      <c r="E15442" s="7">
        <v>1983</v>
      </c>
      <c r="F15442" s="5" t="s">
        <v>5240</v>
      </c>
      <c r="H15442" s="5" t="s">
        <v>5398</v>
      </c>
      <c r="I15442" s="6" t="s">
        <v>16057</v>
      </c>
      <c r="J15442" s="6" t="s">
        <v>8251</v>
      </c>
      <c r="K15442" s="17">
        <v>6</v>
      </c>
      <c r="L15442" s="17" t="s">
        <v>7730</v>
      </c>
      <c r="M15442" s="9">
        <v>2.4</v>
      </c>
      <c r="N15442" s="9"/>
      <c r="O15442" s="21"/>
      <c r="Q15442" s="29"/>
      <c r="U15442" s="17"/>
      <c r="V15442" s="2"/>
      <c r="Y15442" t="str">
        <f t="shared" si="963"/>
        <v/>
      </c>
      <c r="AA15442" t="str">
        <f t="shared" si="964"/>
        <v/>
      </c>
      <c r="AC15442" s="7"/>
      <c r="AD15442" t="s">
        <v>16057</v>
      </c>
      <c r="AE15442">
        <f t="shared" si="965"/>
        <v>0</v>
      </c>
      <c r="AG15442" s="2"/>
      <c r="AI15442" s="7"/>
    </row>
    <row r="15443" spans="1:35" ht="11" customHeight="1" outlineLevel="1" x14ac:dyDescent="0.25">
      <c r="A15443" t="s">
        <v>6413</v>
      </c>
      <c r="C15443" s="2" t="s">
        <v>12455</v>
      </c>
      <c r="D15443" s="2" t="s">
        <v>16071</v>
      </c>
      <c r="E15443" s="7">
        <v>1986</v>
      </c>
      <c r="F15443" s="5" t="s">
        <v>16072</v>
      </c>
      <c r="H15443" s="5" t="s">
        <v>5398</v>
      </c>
      <c r="I15443" s="6" t="s">
        <v>16057</v>
      </c>
      <c r="J15443" s="6" t="s">
        <v>16070</v>
      </c>
      <c r="K15443" s="17">
        <v>6</v>
      </c>
      <c r="L15443" s="17" t="s">
        <v>7730</v>
      </c>
      <c r="M15443" s="9">
        <v>10</v>
      </c>
      <c r="N15443" s="9"/>
      <c r="O15443" s="21"/>
      <c r="Q15443" s="29"/>
      <c r="U15443" s="17"/>
      <c r="V15443" s="2"/>
      <c r="Y15443" t="str">
        <f t="shared" si="963"/>
        <v/>
      </c>
      <c r="AA15443">
        <f t="shared" si="964"/>
        <v>1</v>
      </c>
      <c r="AC15443" s="7"/>
      <c r="AD15443" t="s">
        <v>16057</v>
      </c>
      <c r="AE15443">
        <f t="shared" si="965"/>
        <v>0</v>
      </c>
      <c r="AG15443" s="2"/>
      <c r="AI15443" s="7"/>
    </row>
    <row r="15444" spans="1:35" ht="11" customHeight="1" outlineLevel="1" x14ac:dyDescent="0.25">
      <c r="A15444" t="s">
        <v>6413</v>
      </c>
      <c r="C15444" s="2" t="s">
        <v>12455</v>
      </c>
      <c r="D15444" s="2">
        <v>656</v>
      </c>
      <c r="E15444" s="7">
        <v>1993</v>
      </c>
      <c r="F15444" s="8" t="s">
        <v>66</v>
      </c>
      <c r="H15444" s="5" t="s">
        <v>5398</v>
      </c>
      <c r="I15444" s="6" t="s">
        <v>14516</v>
      </c>
      <c r="J15444" s="6" t="s">
        <v>20092</v>
      </c>
      <c r="K15444" s="17">
        <v>6</v>
      </c>
      <c r="L15444" s="17" t="s">
        <v>7730</v>
      </c>
      <c r="M15444" s="9">
        <v>8.1</v>
      </c>
      <c r="N15444" s="9"/>
      <c r="O15444" s="21"/>
      <c r="Q15444" s="29"/>
      <c r="U15444" s="17"/>
      <c r="V15444" s="2"/>
      <c r="Y15444" t="str">
        <f t="shared" si="963"/>
        <v/>
      </c>
      <c r="AA15444" t="str">
        <f t="shared" si="964"/>
        <v/>
      </c>
      <c r="AC15444" s="7"/>
      <c r="AD15444" t="s">
        <v>14516</v>
      </c>
      <c r="AE15444">
        <f t="shared" si="965"/>
        <v>0</v>
      </c>
      <c r="AG15444" s="2"/>
      <c r="AI15444" s="7"/>
    </row>
    <row r="15445" spans="1:35" ht="11" customHeight="1" outlineLevel="1" x14ac:dyDescent="0.25">
      <c r="A15445" t="s">
        <v>6413</v>
      </c>
      <c r="C15445" s="2" t="s">
        <v>12455</v>
      </c>
      <c r="D15445" s="2" t="s">
        <v>16074</v>
      </c>
      <c r="E15445" s="7">
        <v>1996</v>
      </c>
      <c r="F15445" s="5" t="s">
        <v>16075</v>
      </c>
      <c r="H15445" s="5" t="s">
        <v>5398</v>
      </c>
      <c r="I15445" s="6" t="s">
        <v>16057</v>
      </c>
      <c r="J15445" s="6" t="s">
        <v>16073</v>
      </c>
      <c r="K15445" s="17">
        <v>6</v>
      </c>
      <c r="L15445" s="18" t="s">
        <v>7730</v>
      </c>
      <c r="M15445" s="9">
        <v>10.5</v>
      </c>
      <c r="N15445" s="9"/>
      <c r="O15445" s="21"/>
      <c r="Q15445" s="29"/>
      <c r="U15445" s="17"/>
      <c r="V15445" s="2"/>
      <c r="Y15445" t="str">
        <f t="shared" si="963"/>
        <v/>
      </c>
      <c r="AA15445">
        <f t="shared" si="964"/>
        <v>1</v>
      </c>
      <c r="AC15445" s="7"/>
      <c r="AD15445" t="s">
        <v>16057</v>
      </c>
      <c r="AE15445">
        <f t="shared" si="965"/>
        <v>0</v>
      </c>
      <c r="AG15445" s="2"/>
      <c r="AI15445" s="7"/>
    </row>
    <row r="15446" spans="1:35" ht="11" customHeight="1" outlineLevel="1" x14ac:dyDescent="0.25">
      <c r="A15446" t="s">
        <v>6413</v>
      </c>
      <c r="C15446" s="2" t="s">
        <v>12455</v>
      </c>
      <c r="D15446" s="2" t="s">
        <v>16076</v>
      </c>
      <c r="E15446" s="7">
        <v>2000</v>
      </c>
      <c r="F15446" s="5" t="s">
        <v>16077</v>
      </c>
      <c r="H15446" s="5" t="s">
        <v>5398</v>
      </c>
      <c r="I15446" s="6" t="s">
        <v>16078</v>
      </c>
      <c r="J15446" s="6" t="s">
        <v>9545</v>
      </c>
      <c r="K15446" s="17">
        <v>3</v>
      </c>
      <c r="L15446" s="17" t="s">
        <v>7730</v>
      </c>
      <c r="M15446" s="9">
        <v>10.6</v>
      </c>
      <c r="N15446" s="9"/>
      <c r="O15446" s="21"/>
      <c r="Q15446" s="29"/>
      <c r="U15446" s="17"/>
      <c r="V15446" s="2"/>
      <c r="Y15446" t="str">
        <f t="shared" si="963"/>
        <v/>
      </c>
      <c r="AA15446">
        <f t="shared" si="964"/>
        <v>1</v>
      </c>
      <c r="AC15446" s="7"/>
      <c r="AD15446" t="s">
        <v>16078</v>
      </c>
      <c r="AE15446">
        <f t="shared" si="965"/>
        <v>0</v>
      </c>
      <c r="AG15446" s="2"/>
      <c r="AI15446" s="7"/>
    </row>
    <row r="15447" spans="1:35" ht="11" customHeight="1" outlineLevel="1" x14ac:dyDescent="0.25">
      <c r="A15447" t="s">
        <v>6413</v>
      </c>
      <c r="C15447" s="2" t="s">
        <v>12455</v>
      </c>
      <c r="D15447" s="2" t="s">
        <v>16079</v>
      </c>
      <c r="E15447" s="7">
        <v>2000</v>
      </c>
      <c r="F15447" s="5" t="s">
        <v>16077</v>
      </c>
      <c r="H15447" s="5" t="s">
        <v>5398</v>
      </c>
      <c r="I15447" s="6" t="s">
        <v>16078</v>
      </c>
      <c r="J15447" s="6" t="s">
        <v>9545</v>
      </c>
      <c r="K15447" s="17">
        <v>3</v>
      </c>
      <c r="L15447" s="17" t="s">
        <v>7730</v>
      </c>
      <c r="M15447" s="9">
        <v>10.6</v>
      </c>
      <c r="N15447" s="9"/>
      <c r="O15447" s="21"/>
      <c r="Q15447" s="29"/>
      <c r="U15447" s="17"/>
      <c r="V15447" s="2"/>
      <c r="Y15447" t="str">
        <f t="shared" si="963"/>
        <v/>
      </c>
      <c r="AA15447">
        <f t="shared" si="964"/>
        <v>1</v>
      </c>
      <c r="AC15447" s="7"/>
      <c r="AD15447" t="s">
        <v>16078</v>
      </c>
      <c r="AE15447">
        <f t="shared" si="965"/>
        <v>0</v>
      </c>
      <c r="AG15447" s="2"/>
      <c r="AI15447" s="7"/>
    </row>
    <row r="15448" spans="1:35" ht="11" customHeight="1" outlineLevel="1" x14ac:dyDescent="0.25">
      <c r="A15448" t="s">
        <v>6413</v>
      </c>
      <c r="C15448" s="2" t="s">
        <v>12455</v>
      </c>
      <c r="D15448" s="2" t="s">
        <v>16080</v>
      </c>
      <c r="E15448" s="7">
        <v>2000</v>
      </c>
      <c r="F15448" s="5" t="s">
        <v>16077</v>
      </c>
      <c r="H15448" s="5" t="s">
        <v>5398</v>
      </c>
      <c r="I15448" s="6" t="s">
        <v>16078</v>
      </c>
      <c r="J15448" s="6" t="s">
        <v>9545</v>
      </c>
      <c r="K15448" s="17">
        <v>3</v>
      </c>
      <c r="L15448" s="17" t="s">
        <v>7730</v>
      </c>
      <c r="M15448" s="9">
        <v>10.6</v>
      </c>
      <c r="N15448" s="9"/>
      <c r="O15448" s="21"/>
      <c r="Q15448" s="29"/>
      <c r="U15448" s="17"/>
      <c r="V15448" s="2"/>
      <c r="Y15448" t="str">
        <f t="shared" si="963"/>
        <v/>
      </c>
      <c r="AA15448">
        <f t="shared" si="964"/>
        <v>1</v>
      </c>
      <c r="AC15448" s="7"/>
      <c r="AD15448" t="s">
        <v>16078</v>
      </c>
      <c r="AE15448">
        <f t="shared" ref="AE15448:AE15467" si="966">COUNTIF(I15448,"*Fuji*")</f>
        <v>0</v>
      </c>
      <c r="AG15448" s="2"/>
      <c r="AI15448" s="7"/>
    </row>
    <row r="15449" spans="1:35" ht="11" customHeight="1" outlineLevel="1" x14ac:dyDescent="0.25">
      <c r="A15449" t="s">
        <v>6413</v>
      </c>
      <c r="C15449" s="2" t="s">
        <v>12455</v>
      </c>
      <c r="D15449" s="2" t="s">
        <v>19250</v>
      </c>
      <c r="E15449" s="7">
        <v>2000</v>
      </c>
      <c r="F15449" s="5" t="s">
        <v>15830</v>
      </c>
      <c r="H15449" s="5" t="s">
        <v>5398</v>
      </c>
      <c r="I15449" s="6" t="s">
        <v>14897</v>
      </c>
      <c r="J15449" s="6" t="s">
        <v>9545</v>
      </c>
      <c r="K15449" s="17">
        <v>3</v>
      </c>
      <c r="L15449" s="17" t="s">
        <v>7732</v>
      </c>
      <c r="M15449" s="9"/>
      <c r="N15449" s="9"/>
      <c r="O15449" s="21"/>
      <c r="Q15449" s="29"/>
      <c r="U15449" s="17"/>
      <c r="V15449" s="2"/>
      <c r="Y15449" t="str">
        <f t="shared" si="963"/>
        <v/>
      </c>
      <c r="AA15449">
        <f t="shared" si="964"/>
        <v>1</v>
      </c>
      <c r="AC15449" s="7"/>
      <c r="AD15449" t="s">
        <v>14897</v>
      </c>
      <c r="AE15449">
        <f t="shared" si="966"/>
        <v>0</v>
      </c>
      <c r="AG15449" s="2"/>
      <c r="AI15449" s="7"/>
    </row>
    <row r="15450" spans="1:35" ht="11" customHeight="1" outlineLevel="1" x14ac:dyDescent="0.25">
      <c r="A15450" t="s">
        <v>6413</v>
      </c>
      <c r="C15450" s="2" t="s">
        <v>12455</v>
      </c>
      <c r="D15450" s="2" t="s">
        <v>12323</v>
      </c>
      <c r="E15450" s="7">
        <v>2000</v>
      </c>
      <c r="F15450" s="5" t="s">
        <v>16077</v>
      </c>
      <c r="H15450" s="5" t="s">
        <v>5398</v>
      </c>
      <c r="I15450" s="6" t="s">
        <v>16082</v>
      </c>
      <c r="J15450" s="6" t="s">
        <v>16081</v>
      </c>
      <c r="K15450" s="17">
        <v>5</v>
      </c>
      <c r="L15450" s="17" t="s">
        <v>7732</v>
      </c>
      <c r="M15450" s="9"/>
      <c r="N15450" s="9"/>
      <c r="O15450" s="21"/>
      <c r="Q15450" s="29"/>
      <c r="U15450" s="17"/>
      <c r="V15450" s="2"/>
      <c r="Y15450" t="str">
        <f t="shared" si="963"/>
        <v/>
      </c>
      <c r="AA15450">
        <f t="shared" si="964"/>
        <v>1</v>
      </c>
      <c r="AC15450" s="7"/>
      <c r="AD15450" t="s">
        <v>16082</v>
      </c>
      <c r="AE15450">
        <f t="shared" si="966"/>
        <v>0</v>
      </c>
      <c r="AG15450" s="2"/>
      <c r="AI15450" s="7"/>
    </row>
    <row r="15451" spans="1:35" ht="11" customHeight="1" outlineLevel="1" x14ac:dyDescent="0.25">
      <c r="A15451" t="s">
        <v>6413</v>
      </c>
      <c r="C15451" s="2" t="s">
        <v>12455</v>
      </c>
      <c r="D15451" s="2" t="s">
        <v>16083</v>
      </c>
      <c r="E15451" s="7">
        <v>2000</v>
      </c>
      <c r="F15451" s="5" t="s">
        <v>16077</v>
      </c>
      <c r="H15451" s="5" t="s">
        <v>5398</v>
      </c>
      <c r="I15451" s="6" t="s">
        <v>16084</v>
      </c>
      <c r="J15451" s="6" t="s">
        <v>16081</v>
      </c>
      <c r="K15451" s="17">
        <v>5</v>
      </c>
      <c r="L15451" s="17" t="s">
        <v>7732</v>
      </c>
      <c r="M15451" s="9"/>
      <c r="N15451" s="9"/>
      <c r="O15451" s="21"/>
      <c r="Q15451" s="29"/>
      <c r="U15451" s="17"/>
      <c r="V15451" s="2"/>
      <c r="Y15451" t="str">
        <f t="shared" si="963"/>
        <v/>
      </c>
      <c r="AA15451">
        <f t="shared" si="964"/>
        <v>1</v>
      </c>
      <c r="AC15451" s="7"/>
      <c r="AD15451" t="s">
        <v>16084</v>
      </c>
      <c r="AE15451">
        <f t="shared" si="966"/>
        <v>0</v>
      </c>
      <c r="AG15451" s="2"/>
      <c r="AI15451" s="7"/>
    </row>
    <row r="15452" spans="1:35" ht="11" customHeight="1" outlineLevel="1" x14ac:dyDescent="0.25">
      <c r="A15452" t="s">
        <v>6413</v>
      </c>
      <c r="C15452" s="2" t="s">
        <v>12455</v>
      </c>
      <c r="D15452" s="2" t="s">
        <v>16085</v>
      </c>
      <c r="E15452" s="7">
        <v>2000</v>
      </c>
      <c r="F15452" s="5" t="s">
        <v>16077</v>
      </c>
      <c r="H15452" s="5" t="s">
        <v>5398</v>
      </c>
      <c r="I15452" s="6" t="s">
        <v>16084</v>
      </c>
      <c r="J15452" s="6" t="s">
        <v>16081</v>
      </c>
      <c r="K15452" s="17">
        <v>5</v>
      </c>
      <c r="L15452" s="17" t="s">
        <v>7732</v>
      </c>
      <c r="M15452" s="9"/>
      <c r="N15452" s="9"/>
      <c r="O15452" s="21"/>
      <c r="Q15452" s="29"/>
      <c r="U15452" s="17"/>
      <c r="V15452" s="2"/>
      <c r="Y15452" t="str">
        <f t="shared" si="963"/>
        <v/>
      </c>
      <c r="AA15452">
        <f t="shared" si="964"/>
        <v>1</v>
      </c>
      <c r="AC15452" s="7"/>
      <c r="AD15452" t="s">
        <v>16084</v>
      </c>
      <c r="AE15452">
        <f t="shared" si="966"/>
        <v>0</v>
      </c>
      <c r="AG15452" s="2"/>
      <c r="AI15452" s="7"/>
    </row>
    <row r="15453" spans="1:35" ht="11" customHeight="1" outlineLevel="1" x14ac:dyDescent="0.25">
      <c r="A15453" t="s">
        <v>6413</v>
      </c>
      <c r="C15453" s="2" t="s">
        <v>12455</v>
      </c>
      <c r="D15453" s="2" t="s">
        <v>16088</v>
      </c>
      <c r="E15453" s="7">
        <v>2000</v>
      </c>
      <c r="F15453" s="5" t="s">
        <v>16077</v>
      </c>
      <c r="H15453" s="5" t="s">
        <v>5398</v>
      </c>
      <c r="I15453" s="6" t="s">
        <v>16086</v>
      </c>
      <c r="J15453" s="6" t="s">
        <v>16087</v>
      </c>
      <c r="K15453" s="17">
        <v>5</v>
      </c>
      <c r="L15453" s="17" t="s">
        <v>7732</v>
      </c>
      <c r="M15453" s="9"/>
      <c r="N15453" s="9"/>
      <c r="O15453" s="21"/>
      <c r="Q15453" s="29"/>
      <c r="U15453" s="17"/>
      <c r="V15453" s="2"/>
      <c r="Y15453" t="str">
        <f t="shared" si="963"/>
        <v/>
      </c>
      <c r="AA15453">
        <f t="shared" si="964"/>
        <v>1</v>
      </c>
      <c r="AC15453" s="7"/>
      <c r="AD15453" t="s">
        <v>16086</v>
      </c>
      <c r="AE15453">
        <f t="shared" si="966"/>
        <v>0</v>
      </c>
      <c r="AG15453" s="2"/>
      <c r="AI15453" s="7"/>
    </row>
    <row r="15454" spans="1:35" ht="11" customHeight="1" outlineLevel="1" x14ac:dyDescent="0.25">
      <c r="A15454" t="s">
        <v>6413</v>
      </c>
      <c r="C15454" s="2" t="s">
        <v>12455</v>
      </c>
      <c r="D15454" s="2" t="s">
        <v>16089</v>
      </c>
      <c r="E15454" s="7">
        <v>2000</v>
      </c>
      <c r="F15454" s="5" t="s">
        <v>16077</v>
      </c>
      <c r="H15454" s="5" t="s">
        <v>5398</v>
      </c>
      <c r="I15454" s="6" t="s">
        <v>16086</v>
      </c>
      <c r="J15454" s="6" t="s">
        <v>16087</v>
      </c>
      <c r="K15454" s="17">
        <v>5</v>
      </c>
      <c r="L15454" s="17" t="s">
        <v>7732</v>
      </c>
      <c r="M15454" s="9"/>
      <c r="N15454" s="9"/>
      <c r="O15454" s="21"/>
      <c r="Q15454" s="29"/>
      <c r="U15454" s="17"/>
      <c r="V15454" s="2"/>
      <c r="Y15454" t="str">
        <f t="shared" si="963"/>
        <v/>
      </c>
      <c r="AA15454">
        <f t="shared" si="964"/>
        <v>1</v>
      </c>
      <c r="AC15454" s="7"/>
      <c r="AD15454" t="s">
        <v>16086</v>
      </c>
      <c r="AE15454">
        <f t="shared" si="966"/>
        <v>0</v>
      </c>
      <c r="AG15454" s="2"/>
      <c r="AI15454" s="7"/>
    </row>
    <row r="15455" spans="1:35" ht="11" customHeight="1" outlineLevel="1" x14ac:dyDescent="0.25">
      <c r="A15455" t="s">
        <v>6413</v>
      </c>
      <c r="C15455" s="2" t="s">
        <v>12455</v>
      </c>
      <c r="D15455" s="2" t="s">
        <v>16090</v>
      </c>
      <c r="E15455" s="7">
        <v>2000</v>
      </c>
      <c r="F15455" s="5" t="s">
        <v>16077</v>
      </c>
      <c r="H15455" s="5" t="s">
        <v>5398</v>
      </c>
      <c r="I15455" s="6" t="s">
        <v>16091</v>
      </c>
      <c r="J15455" s="6" t="s">
        <v>13949</v>
      </c>
      <c r="K15455" s="17">
        <v>3</v>
      </c>
      <c r="L15455" s="17" t="s">
        <v>7732</v>
      </c>
      <c r="M15455" s="9"/>
      <c r="N15455" s="9"/>
      <c r="O15455" s="21"/>
      <c r="Q15455" s="29"/>
      <c r="U15455" s="17"/>
      <c r="V15455" s="2"/>
      <c r="Y15455" t="str">
        <f t="shared" si="963"/>
        <v/>
      </c>
      <c r="AA15455">
        <f t="shared" si="964"/>
        <v>1</v>
      </c>
      <c r="AC15455" s="7"/>
      <c r="AD15455" t="s">
        <v>16091</v>
      </c>
      <c r="AE15455">
        <f t="shared" si="966"/>
        <v>0</v>
      </c>
      <c r="AG15455" s="2"/>
      <c r="AI15455" s="7"/>
    </row>
    <row r="15456" spans="1:35" ht="11" customHeight="1" outlineLevel="1" x14ac:dyDescent="0.25">
      <c r="A15456" t="s">
        <v>6413</v>
      </c>
      <c r="C15456" s="2" t="s">
        <v>12455</v>
      </c>
      <c r="D15456" s="2" t="s">
        <v>16092</v>
      </c>
      <c r="E15456" s="7">
        <v>2000</v>
      </c>
      <c r="F15456" s="5" t="s">
        <v>16077</v>
      </c>
      <c r="H15456" s="5" t="s">
        <v>5398</v>
      </c>
      <c r="I15456" s="6" t="s">
        <v>16091</v>
      </c>
      <c r="J15456" s="6" t="s">
        <v>13949</v>
      </c>
      <c r="K15456" s="17">
        <v>3</v>
      </c>
      <c r="L15456" s="17" t="s">
        <v>7732</v>
      </c>
      <c r="M15456" s="9"/>
      <c r="N15456" s="9"/>
      <c r="O15456" s="21"/>
      <c r="Q15456" s="29"/>
      <c r="U15456" s="17"/>
      <c r="V15456" s="2"/>
      <c r="Y15456" t="str">
        <f t="shared" si="963"/>
        <v/>
      </c>
      <c r="AA15456">
        <f t="shared" si="964"/>
        <v>1</v>
      </c>
      <c r="AC15456" s="7"/>
      <c r="AD15456" t="s">
        <v>16091</v>
      </c>
      <c r="AE15456">
        <f t="shared" si="966"/>
        <v>0</v>
      </c>
      <c r="AG15456" s="2"/>
      <c r="AI15456" s="7"/>
    </row>
    <row r="15457" spans="1:49" ht="11" customHeight="1" outlineLevel="1" x14ac:dyDescent="0.25">
      <c r="A15457" t="s">
        <v>6413</v>
      </c>
      <c r="C15457" s="2" t="s">
        <v>12455</v>
      </c>
      <c r="D15457" s="2">
        <v>1001</v>
      </c>
      <c r="E15457" s="7">
        <v>2001</v>
      </c>
      <c r="F15457" s="5" t="s">
        <v>15830</v>
      </c>
      <c r="H15457" s="5" t="s">
        <v>5398</v>
      </c>
      <c r="I15457" s="6" t="s">
        <v>5399</v>
      </c>
      <c r="J15457" s="6" t="s">
        <v>16093</v>
      </c>
      <c r="K15457" s="17">
        <v>1</v>
      </c>
      <c r="L15457" s="17" t="s">
        <v>7730</v>
      </c>
      <c r="M15457" s="9">
        <v>6</v>
      </c>
      <c r="N15457" s="9"/>
      <c r="O15457" s="21"/>
      <c r="Q15457" s="29"/>
      <c r="U15457" s="17"/>
      <c r="V15457" s="2"/>
      <c r="Y15457" t="str">
        <f t="shared" si="963"/>
        <v/>
      </c>
      <c r="AA15457">
        <f t="shared" si="964"/>
        <v>1</v>
      </c>
      <c r="AC15457" s="7"/>
      <c r="AD15457" t="s">
        <v>5399</v>
      </c>
      <c r="AE15457">
        <f t="shared" si="966"/>
        <v>1</v>
      </c>
      <c r="AG15457" s="2"/>
      <c r="AI15457" s="7"/>
    </row>
    <row r="15458" spans="1:49" ht="11" customHeight="1" outlineLevel="1" x14ac:dyDescent="0.25">
      <c r="A15458" t="s">
        <v>6413</v>
      </c>
      <c r="C15458" s="2" t="s">
        <v>12455</v>
      </c>
      <c r="D15458" s="2">
        <v>1077</v>
      </c>
      <c r="E15458" s="7">
        <v>2002</v>
      </c>
      <c r="F15458" s="5" t="s">
        <v>66</v>
      </c>
      <c r="H15458" s="5" t="s">
        <v>5398</v>
      </c>
      <c r="I15458" s="6" t="s">
        <v>5399</v>
      </c>
      <c r="J15458" s="6" t="s">
        <v>7137</v>
      </c>
      <c r="K15458" s="17">
        <v>1</v>
      </c>
      <c r="L15458" s="17" t="s">
        <v>7730</v>
      </c>
      <c r="M15458" s="9">
        <v>10</v>
      </c>
      <c r="N15458" s="9"/>
      <c r="O15458" s="21"/>
      <c r="Q15458" s="29"/>
      <c r="U15458" s="17"/>
      <c r="V15458" s="2" t="s">
        <v>6414</v>
      </c>
      <c r="Y15458" t="str">
        <f t="shared" si="963"/>
        <v/>
      </c>
      <c r="AA15458" t="str">
        <f t="shared" si="964"/>
        <v/>
      </c>
      <c r="AC15458" s="7"/>
      <c r="AD15458" t="s">
        <v>5399</v>
      </c>
      <c r="AE15458">
        <f t="shared" si="966"/>
        <v>1</v>
      </c>
      <c r="AG15458" s="2"/>
      <c r="AH15458" t="s">
        <v>4921</v>
      </c>
      <c r="AI15458" s="7" t="s">
        <v>4922</v>
      </c>
    </row>
    <row r="15459" spans="1:49" ht="11" customHeight="1" outlineLevel="1" x14ac:dyDescent="0.25">
      <c r="A15459" t="s">
        <v>6413</v>
      </c>
      <c r="C15459" s="2" t="s">
        <v>12455</v>
      </c>
      <c r="D15459" s="2">
        <v>1800</v>
      </c>
      <c r="E15459" s="7">
        <v>2011</v>
      </c>
      <c r="F15459" s="8" t="s">
        <v>1675</v>
      </c>
      <c r="H15459" s="5" t="s">
        <v>5398</v>
      </c>
      <c r="I15459" s="6" t="s">
        <v>5399</v>
      </c>
      <c r="J15459" s="6" t="s">
        <v>16094</v>
      </c>
      <c r="K15459" s="17">
        <v>1</v>
      </c>
      <c r="L15459" s="17" t="s">
        <v>20076</v>
      </c>
      <c r="M15459" s="9"/>
      <c r="N15459" s="9"/>
      <c r="O15459" s="21"/>
      <c r="Q15459" s="29"/>
      <c r="U15459" s="17"/>
      <c r="V15459" s="2"/>
      <c r="Y15459" t="str">
        <f t="shared" si="963"/>
        <v/>
      </c>
      <c r="AA15459" t="str">
        <f t="shared" si="964"/>
        <v/>
      </c>
      <c r="AC15459" s="7"/>
      <c r="AD15459" t="s">
        <v>5399</v>
      </c>
      <c r="AE15459">
        <f t="shared" si="966"/>
        <v>1</v>
      </c>
      <c r="AG15459" s="2"/>
      <c r="AI15459" s="7"/>
    </row>
    <row r="15460" spans="1:49" ht="11" customHeight="1" outlineLevel="1" x14ac:dyDescent="0.25">
      <c r="A15460" t="s">
        <v>6413</v>
      </c>
      <c r="C15460" s="2" t="s">
        <v>12455</v>
      </c>
      <c r="D15460" s="2">
        <v>1801</v>
      </c>
      <c r="E15460" s="7">
        <v>2011</v>
      </c>
      <c r="F15460" s="8" t="s">
        <v>1675</v>
      </c>
      <c r="H15460" s="5" t="s">
        <v>5398</v>
      </c>
      <c r="I15460" s="6" t="s">
        <v>5399</v>
      </c>
      <c r="J15460" s="6" t="s">
        <v>16094</v>
      </c>
      <c r="K15460" s="17">
        <v>1</v>
      </c>
      <c r="L15460" s="17" t="s">
        <v>20076</v>
      </c>
      <c r="M15460" s="9"/>
      <c r="N15460" s="9"/>
      <c r="O15460" s="21"/>
      <c r="Q15460" s="29"/>
      <c r="U15460" s="17"/>
      <c r="V15460" s="2"/>
      <c r="Y15460" t="str">
        <f t="shared" si="963"/>
        <v/>
      </c>
      <c r="AA15460" t="str">
        <f t="shared" si="964"/>
        <v/>
      </c>
      <c r="AC15460" s="7"/>
      <c r="AD15460" t="s">
        <v>5399</v>
      </c>
      <c r="AE15460">
        <f t="shared" si="966"/>
        <v>1</v>
      </c>
      <c r="AG15460" s="2"/>
      <c r="AI15460" s="7"/>
    </row>
    <row r="15461" spans="1:49" ht="11" customHeight="1" outlineLevel="1" x14ac:dyDescent="0.25">
      <c r="A15461" t="s">
        <v>6413</v>
      </c>
      <c r="C15461" s="2" t="s">
        <v>12455</v>
      </c>
      <c r="D15461" s="2">
        <v>1802</v>
      </c>
      <c r="E15461" s="7">
        <v>2011</v>
      </c>
      <c r="F15461" s="8" t="s">
        <v>1675</v>
      </c>
      <c r="H15461" s="5" t="s">
        <v>5398</v>
      </c>
      <c r="I15461" s="6" t="s">
        <v>5399</v>
      </c>
      <c r="J15461" s="6" t="s">
        <v>16094</v>
      </c>
      <c r="K15461" s="17">
        <v>1</v>
      </c>
      <c r="L15461" s="17" t="s">
        <v>20076</v>
      </c>
      <c r="M15461" s="9"/>
      <c r="N15461" s="9"/>
      <c r="O15461" s="21"/>
      <c r="Q15461" s="29"/>
      <c r="U15461" s="17"/>
      <c r="V15461" s="2"/>
      <c r="Y15461" t="str">
        <f t="shared" si="963"/>
        <v/>
      </c>
      <c r="AA15461" t="str">
        <f t="shared" si="964"/>
        <v/>
      </c>
      <c r="AC15461" s="7"/>
      <c r="AD15461" t="s">
        <v>5399</v>
      </c>
      <c r="AE15461">
        <f t="shared" si="966"/>
        <v>1</v>
      </c>
      <c r="AG15461" s="2"/>
      <c r="AI15461" s="7"/>
    </row>
    <row r="15462" spans="1:49" ht="11" customHeight="1" outlineLevel="1" x14ac:dyDescent="0.25">
      <c r="A15462" t="s">
        <v>6413</v>
      </c>
      <c r="C15462" s="2" t="s">
        <v>12455</v>
      </c>
      <c r="D15462" s="2">
        <v>1803</v>
      </c>
      <c r="E15462" s="7">
        <v>2011</v>
      </c>
      <c r="F15462" s="8" t="s">
        <v>1675</v>
      </c>
      <c r="H15462" s="5" t="s">
        <v>5398</v>
      </c>
      <c r="I15462" s="6" t="s">
        <v>5399</v>
      </c>
      <c r="J15462" s="6" t="s">
        <v>16094</v>
      </c>
      <c r="K15462" s="17">
        <v>1</v>
      </c>
      <c r="L15462" s="17" t="s">
        <v>20076</v>
      </c>
      <c r="M15462" s="9"/>
      <c r="N15462" s="9"/>
      <c r="O15462" s="21"/>
      <c r="Q15462" s="29"/>
      <c r="U15462" s="17"/>
      <c r="V15462" s="2"/>
      <c r="Y15462" t="str">
        <f t="shared" si="963"/>
        <v/>
      </c>
      <c r="AA15462" t="str">
        <f t="shared" si="964"/>
        <v/>
      </c>
      <c r="AC15462" s="7"/>
      <c r="AD15462" t="s">
        <v>5399</v>
      </c>
      <c r="AE15462">
        <f t="shared" si="966"/>
        <v>1</v>
      </c>
      <c r="AG15462" s="2"/>
      <c r="AI15462" s="7"/>
    </row>
    <row r="15463" spans="1:49" ht="11" customHeight="1" outlineLevel="1" x14ac:dyDescent="0.25">
      <c r="A15463" t="s">
        <v>6413</v>
      </c>
      <c r="C15463" s="2" t="s">
        <v>12455</v>
      </c>
      <c r="D15463" s="2" t="s">
        <v>16095</v>
      </c>
      <c r="E15463" s="7">
        <v>2011</v>
      </c>
      <c r="F15463" s="5" t="s">
        <v>16096</v>
      </c>
      <c r="H15463" s="5" t="s">
        <v>5398</v>
      </c>
      <c r="I15463" s="6" t="s">
        <v>5399</v>
      </c>
      <c r="J15463" s="6" t="s">
        <v>16094</v>
      </c>
      <c r="K15463" s="17">
        <v>1</v>
      </c>
      <c r="L15463" s="17" t="s">
        <v>7730</v>
      </c>
      <c r="M15463" s="9">
        <v>16</v>
      </c>
      <c r="N15463" s="9"/>
      <c r="O15463" s="21"/>
      <c r="Q15463" s="29"/>
      <c r="S15463">
        <v>1</v>
      </c>
      <c r="T15463">
        <v>1</v>
      </c>
      <c r="U15463" s="17"/>
      <c r="V15463" s="2"/>
      <c r="Y15463" t="str">
        <f t="shared" si="963"/>
        <v/>
      </c>
      <c r="AA15463">
        <f t="shared" si="964"/>
        <v>1</v>
      </c>
      <c r="AC15463" s="7"/>
      <c r="AD15463" t="s">
        <v>5399</v>
      </c>
      <c r="AE15463">
        <f t="shared" si="966"/>
        <v>1</v>
      </c>
      <c r="AG15463" s="2"/>
      <c r="AI15463" s="7"/>
    </row>
    <row r="15464" spans="1:49" ht="11" customHeight="1" outlineLevel="1" x14ac:dyDescent="0.25">
      <c r="A15464" t="s">
        <v>6413</v>
      </c>
      <c r="C15464" s="2" t="s">
        <v>12455</v>
      </c>
      <c r="D15464" s="2" t="s">
        <v>19251</v>
      </c>
      <c r="E15464" s="7">
        <v>2012</v>
      </c>
      <c r="F15464" s="5" t="s">
        <v>15830</v>
      </c>
      <c r="H15464" s="5" t="s">
        <v>5398</v>
      </c>
      <c r="I15464" s="6" t="s">
        <v>16078</v>
      </c>
      <c r="J15464" s="6" t="s">
        <v>16097</v>
      </c>
      <c r="K15464" s="17">
        <v>3</v>
      </c>
      <c r="L15464" s="17" t="s">
        <v>7730</v>
      </c>
      <c r="M15464" s="9">
        <v>6</v>
      </c>
      <c r="N15464" s="9"/>
      <c r="O15464" s="21"/>
      <c r="Q15464" s="29"/>
      <c r="U15464" s="17"/>
      <c r="V15464" s="2"/>
      <c r="Y15464" t="str">
        <f t="shared" si="963"/>
        <v/>
      </c>
      <c r="AA15464">
        <f t="shared" si="964"/>
        <v>1</v>
      </c>
      <c r="AC15464" s="7"/>
      <c r="AD15464" t="s">
        <v>16078</v>
      </c>
      <c r="AE15464">
        <f t="shared" si="966"/>
        <v>0</v>
      </c>
      <c r="AG15464" s="2"/>
      <c r="AI15464" s="7"/>
    </row>
    <row r="15465" spans="1:49" ht="11" customHeight="1" outlineLevel="1" x14ac:dyDescent="0.25">
      <c r="A15465" t="s">
        <v>6413</v>
      </c>
      <c r="C15465" s="2" t="s">
        <v>12455</v>
      </c>
      <c r="D15465" s="2" t="s">
        <v>18710</v>
      </c>
      <c r="E15465" s="7">
        <v>2012</v>
      </c>
      <c r="F15465" s="5" t="s">
        <v>15722</v>
      </c>
      <c r="H15465" s="5" t="s">
        <v>5398</v>
      </c>
      <c r="I15465" s="6" t="s">
        <v>14516</v>
      </c>
      <c r="J15465" s="6" t="s">
        <v>16098</v>
      </c>
      <c r="K15465" s="17">
        <v>3</v>
      </c>
      <c r="L15465" s="17" t="s">
        <v>7730</v>
      </c>
      <c r="M15465" s="9">
        <v>7.6</v>
      </c>
      <c r="N15465" s="9"/>
      <c r="O15465" s="21"/>
      <c r="Q15465" s="29"/>
      <c r="U15465" s="17"/>
      <c r="V15465" s="2"/>
      <c r="Y15465" t="str">
        <f t="shared" si="963"/>
        <v/>
      </c>
      <c r="AA15465">
        <f t="shared" si="964"/>
        <v>1</v>
      </c>
      <c r="AC15465" s="7"/>
      <c r="AD15465" t="s">
        <v>14516</v>
      </c>
      <c r="AE15465">
        <f t="shared" si="966"/>
        <v>0</v>
      </c>
      <c r="AG15465" s="2"/>
      <c r="AI15465" s="7"/>
    </row>
    <row r="15466" spans="1:49" ht="11" customHeight="1" outlineLevel="1" x14ac:dyDescent="0.25">
      <c r="A15466" t="s">
        <v>6413</v>
      </c>
      <c r="C15466" s="2" t="s">
        <v>12455</v>
      </c>
      <c r="D15466" s="2">
        <v>2353</v>
      </c>
      <c r="E15466" s="7">
        <v>2017</v>
      </c>
      <c r="F15466" s="8" t="s">
        <v>4773</v>
      </c>
      <c r="H15466" s="5" t="s">
        <v>5398</v>
      </c>
      <c r="I15466" s="6" t="s">
        <v>16099</v>
      </c>
      <c r="J15466" s="6" t="s">
        <v>16102</v>
      </c>
      <c r="K15466" s="17">
        <v>2</v>
      </c>
      <c r="L15466" s="17" t="s">
        <v>20076</v>
      </c>
      <c r="M15466" s="9"/>
      <c r="N15466" s="9"/>
      <c r="O15466" s="21"/>
      <c r="Q15466" s="29"/>
      <c r="S15466">
        <v>1</v>
      </c>
      <c r="T15466">
        <v>1</v>
      </c>
      <c r="U15466" s="17"/>
      <c r="V15466" s="2"/>
      <c r="Y15466" t="str">
        <f t="shared" si="963"/>
        <v/>
      </c>
      <c r="AA15466" t="str">
        <f t="shared" si="964"/>
        <v/>
      </c>
      <c r="AC15466" s="7"/>
      <c r="AD15466" t="s">
        <v>16099</v>
      </c>
      <c r="AE15466">
        <f t="shared" si="966"/>
        <v>0</v>
      </c>
      <c r="AG15466" s="2"/>
      <c r="AI15466" s="7"/>
    </row>
    <row r="15467" spans="1:49" ht="11" customHeight="1" outlineLevel="1" x14ac:dyDescent="0.25">
      <c r="A15467" t="s">
        <v>6413</v>
      </c>
      <c r="C15467" s="2" t="s">
        <v>12455</v>
      </c>
      <c r="D15467" s="2" t="s">
        <v>16100</v>
      </c>
      <c r="E15467" s="7">
        <v>2017</v>
      </c>
      <c r="F15467" s="5" t="s">
        <v>16101</v>
      </c>
      <c r="H15467" s="5" t="s">
        <v>5398</v>
      </c>
      <c r="I15467" s="6" t="s">
        <v>16099</v>
      </c>
      <c r="J15467" s="6" t="s">
        <v>16102</v>
      </c>
      <c r="K15467" s="17">
        <v>2</v>
      </c>
      <c r="L15467" s="17" t="s">
        <v>7730</v>
      </c>
      <c r="M15467" s="9">
        <v>11</v>
      </c>
      <c r="N15467" s="9"/>
      <c r="O15467" s="21"/>
      <c r="Q15467" s="29"/>
      <c r="U15467" s="17"/>
      <c r="V15467" s="2"/>
      <c r="Y15467" t="str">
        <f t="shared" si="963"/>
        <v/>
      </c>
      <c r="AA15467">
        <f t="shared" si="964"/>
        <v>1</v>
      </c>
      <c r="AC15467" s="7"/>
      <c r="AD15467" t="s">
        <v>16099</v>
      </c>
      <c r="AE15467">
        <f t="shared" si="966"/>
        <v>0</v>
      </c>
      <c r="AG15467" s="2"/>
      <c r="AI15467" s="7"/>
    </row>
    <row r="15468" spans="1:49" ht="11" customHeight="1" x14ac:dyDescent="0.25">
      <c r="A15468" t="s">
        <v>12430</v>
      </c>
      <c r="B15468" s="1" t="s">
        <v>19212</v>
      </c>
      <c r="C15468" s="2" t="s">
        <v>11983</v>
      </c>
      <c r="E15468" s="7"/>
      <c r="F15468" s="5"/>
      <c r="H15468" s="5"/>
      <c r="I15468" s="6"/>
      <c r="J15468" s="6"/>
      <c r="K15468" s="17"/>
      <c r="L15468" s="17"/>
      <c r="M15468" s="9"/>
      <c r="N15468" s="9">
        <f>SUM(M15469:M15513)</f>
        <v>115.90000000000002</v>
      </c>
      <c r="O15468" s="21">
        <v>3363</v>
      </c>
      <c r="P15468">
        <f>COUNTIF(L15469:L15513,"*")</f>
        <v>45</v>
      </c>
      <c r="Q15468" s="29">
        <f>P15468/O15468</f>
        <v>1.3380909901873328E-2</v>
      </c>
      <c r="R15468">
        <f>COUNTIF(L15469:L15513,"Y")+COUNTIF(L15469:L15513,"S")</f>
        <v>38</v>
      </c>
      <c r="U15468" s="17" t="s">
        <v>7730</v>
      </c>
      <c r="V15468" s="2"/>
      <c r="W15468" t="s">
        <v>18512</v>
      </c>
      <c r="Y15468" t="str">
        <f t="shared" si="963"/>
        <v/>
      </c>
      <c r="AA15468" t="str">
        <f t="shared" si="964"/>
        <v/>
      </c>
      <c r="AC15468" s="7"/>
      <c r="AF15468">
        <f>COUNTIF(AE15469:AE15513,"1")</f>
        <v>17</v>
      </c>
      <c r="AG15468" s="2"/>
      <c r="AI15468" s="7"/>
      <c r="AJ15468">
        <f>COUNTIF($K15469:$K15513,"1")-COUNTIFS($K15469:$K15513,"1",$L15469:$L15513,"V")</f>
        <v>14</v>
      </c>
      <c r="AK15468">
        <f>COUNTIFS($K15469:$K15513,"1",$L15469:$L15513,"Y")+COUNTIFS($K15469:$K15513,"1",$L15469:$L15513,"s")</f>
        <v>14</v>
      </c>
      <c r="AL15468">
        <f>COUNTIF($K15469:$K15513,"2")-COUNTIFS($K15469:$K15513,"2",$L15469:$L15513,"V")</f>
        <v>0</v>
      </c>
      <c r="AM15468">
        <f>COUNTIFS($K15469:$K15513,"2",$L15469:$L15513,"Y")+COUNTIFS($K15469:$K15513,"2",$L15469:$L15513,"s")</f>
        <v>0</v>
      </c>
      <c r="AN15468">
        <f>COUNTIF($K15469:$K15513,"3")-COUNTIFS($K15469:$K15513,"3",$L15469:$L15513,"V")</f>
        <v>15</v>
      </c>
      <c r="AO15468">
        <f>COUNTIFS($K15469:$K15513,"3",$L15469:$L15513,"Y")+COUNTIFS($K15469:$K15513,"3",$L15469:$L15513,"s")</f>
        <v>15</v>
      </c>
      <c r="AP15468">
        <f>COUNTIF($K15469:$K15513,"4")-COUNTIFS($K15469:$K15513,"4",$L15469:$L15513,"V")</f>
        <v>0</v>
      </c>
      <c r="AQ15468">
        <f>COUNTIFS($K15469:$K15513,"4",$L15469:$L15513,"Y")+COUNTIFS($K15469:$K15513,"4",$L15469:$L15513,"s")</f>
        <v>0</v>
      </c>
      <c r="AR15468">
        <f>COUNTIF($K15469:$K15513,"5")-COUNTIFS($K15469:$K15513,"5",$L15469:$L15513,"V")</f>
        <v>1</v>
      </c>
      <c r="AS15468">
        <f>COUNTIFS($K15469:$K15513,"5",$L15469:$L15513,"Y")+COUNTIFS($K15469:$K15513,"5",$L15469:$L15513,"s")</f>
        <v>1</v>
      </c>
      <c r="AT15468">
        <f>COUNTIF($K15469:$K15513,"6")-COUNTIFS($K15469:$K15513,"6",$L15469:$L15513,"V")</f>
        <v>0</v>
      </c>
      <c r="AU15468">
        <f>COUNTIFS($K15469:$K15513,"6",$L15469:$L15513,"Y")+COUNTIFS($K15469:$K15513,"6",$L15469:$L15513,"s")</f>
        <v>0</v>
      </c>
      <c r="AV15468">
        <f>COUNTIF($K15469:$K15513,"7")-COUNTIFS($K15469:$K15513,"7",$L15469:$L15513,"V")</f>
        <v>15</v>
      </c>
      <c r="AW15468">
        <f>COUNTIFS($K15469:$K15513,"7",$L15469:$L15513,"Y")+COUNTIFS($K15469:$K15513,"7",$L15469:$L15513,"s")</f>
        <v>8</v>
      </c>
    </row>
    <row r="15469" spans="1:49" ht="11" customHeight="1" outlineLevel="1" x14ac:dyDescent="0.25">
      <c r="A15469" t="s">
        <v>1381</v>
      </c>
      <c r="C15469" s="2" t="s">
        <v>11983</v>
      </c>
      <c r="D15469" s="2">
        <v>85</v>
      </c>
      <c r="E15469" s="7">
        <v>1962</v>
      </c>
      <c r="F15469" s="5" t="s">
        <v>3421</v>
      </c>
      <c r="H15469" s="5" t="s">
        <v>444</v>
      </c>
      <c r="I15469" s="6" t="s">
        <v>629</v>
      </c>
      <c r="J15469" s="6" t="s">
        <v>11719</v>
      </c>
      <c r="K15469" s="17">
        <v>3</v>
      </c>
      <c r="L15469" s="17" t="s">
        <v>7730</v>
      </c>
      <c r="M15469" s="9">
        <v>0.4</v>
      </c>
      <c r="N15469" s="9"/>
      <c r="O15469" s="21"/>
      <c r="Q15469" s="29"/>
      <c r="U15469" s="17"/>
      <c r="V15469" s="2">
        <v>88</v>
      </c>
      <c r="Y15469" t="str">
        <f t="shared" si="963"/>
        <v/>
      </c>
      <c r="AA15469" t="str">
        <f t="shared" si="964"/>
        <v/>
      </c>
      <c r="AC15469" s="7"/>
      <c r="AD15469" t="s">
        <v>629</v>
      </c>
      <c r="AE15469">
        <f t="shared" ref="AE15469:AE15513" si="967">COUNTIF(I15469,"*Fuji*")</f>
        <v>0</v>
      </c>
      <c r="AG15469" s="2"/>
      <c r="AH15469" t="s">
        <v>2286</v>
      </c>
      <c r="AI15469" s="7" t="s">
        <v>4610</v>
      </c>
    </row>
    <row r="15470" spans="1:49" ht="11" customHeight="1" outlineLevel="1" x14ac:dyDescent="0.25">
      <c r="A15470" t="s">
        <v>1381</v>
      </c>
      <c r="C15470" s="2" t="s">
        <v>11983</v>
      </c>
      <c r="D15470" s="2">
        <v>167</v>
      </c>
      <c r="E15470" s="7">
        <v>1977</v>
      </c>
      <c r="F15470" s="5" t="s">
        <v>4611</v>
      </c>
      <c r="H15470" s="5" t="s">
        <v>5398</v>
      </c>
      <c r="I15470" s="6" t="s">
        <v>2285</v>
      </c>
      <c r="J15470" s="6" t="s">
        <v>10269</v>
      </c>
      <c r="K15470" s="17">
        <v>3</v>
      </c>
      <c r="L15470" s="17" t="s">
        <v>7730</v>
      </c>
      <c r="M15470" s="9">
        <v>1.5</v>
      </c>
      <c r="N15470" s="9"/>
      <c r="O15470" s="21"/>
      <c r="Q15470" s="29"/>
      <c r="U15470" s="17"/>
      <c r="V15470" s="2">
        <v>170</v>
      </c>
      <c r="Y15470" t="str">
        <f t="shared" si="963"/>
        <v/>
      </c>
      <c r="AA15470" t="str">
        <f t="shared" si="964"/>
        <v/>
      </c>
      <c r="AC15470" s="7"/>
      <c r="AD15470" t="s">
        <v>2285</v>
      </c>
      <c r="AE15470">
        <f t="shared" si="967"/>
        <v>0</v>
      </c>
      <c r="AG15470" s="2"/>
      <c r="AH15470" t="s">
        <v>2286</v>
      </c>
      <c r="AI15470" s="7" t="s">
        <v>4610</v>
      </c>
    </row>
    <row r="15471" spans="1:49" ht="11" customHeight="1" outlineLevel="1" x14ac:dyDescent="0.25">
      <c r="A15471" t="s">
        <v>1381</v>
      </c>
      <c r="C15471" s="2" t="s">
        <v>11983</v>
      </c>
      <c r="D15471" s="2" t="s">
        <v>7661</v>
      </c>
      <c r="E15471" s="7">
        <v>1977</v>
      </c>
      <c r="F15471" s="5" t="s">
        <v>10260</v>
      </c>
      <c r="H15471" s="5" t="s">
        <v>5398</v>
      </c>
      <c r="I15471" s="6" t="s">
        <v>2285</v>
      </c>
      <c r="J15471" s="6" t="s">
        <v>10269</v>
      </c>
      <c r="K15471" s="17">
        <v>3</v>
      </c>
      <c r="L15471" s="17" t="s">
        <v>7730</v>
      </c>
      <c r="M15471" s="9">
        <v>4.5</v>
      </c>
      <c r="N15471" s="9"/>
      <c r="O15471" s="21"/>
      <c r="Q15471" s="29"/>
      <c r="U15471" s="17"/>
      <c r="V15471" s="2"/>
      <c r="Y15471" t="str">
        <f t="shared" si="963"/>
        <v/>
      </c>
      <c r="AA15471">
        <f t="shared" si="964"/>
        <v>1</v>
      </c>
      <c r="AC15471" s="7"/>
      <c r="AD15471" t="s">
        <v>2285</v>
      </c>
      <c r="AE15471">
        <f t="shared" si="967"/>
        <v>0</v>
      </c>
      <c r="AG15471" s="2"/>
      <c r="AI15471" s="7"/>
    </row>
    <row r="15472" spans="1:49" ht="11" customHeight="1" outlineLevel="1" x14ac:dyDescent="0.25">
      <c r="A15472" t="s">
        <v>1381</v>
      </c>
      <c r="C15472" s="2" t="s">
        <v>11983</v>
      </c>
      <c r="D15472" s="2">
        <v>588</v>
      </c>
      <c r="E15472" s="7">
        <v>1988</v>
      </c>
      <c r="F15472" s="5" t="s">
        <v>4616</v>
      </c>
      <c r="H15472" s="5" t="s">
        <v>5398</v>
      </c>
      <c r="I15472" s="6" t="s">
        <v>12404</v>
      </c>
      <c r="J15472" s="6" t="s">
        <v>7554</v>
      </c>
      <c r="K15472" s="17">
        <v>7</v>
      </c>
      <c r="L15472" s="17" t="s">
        <v>7730</v>
      </c>
      <c r="M15472" s="9">
        <v>1.5</v>
      </c>
      <c r="N15472" s="9"/>
      <c r="O15472" s="21"/>
      <c r="Q15472" s="29"/>
      <c r="U15472" s="17"/>
      <c r="V15472" s="2"/>
      <c r="Y15472" t="str">
        <f t="shared" si="963"/>
        <v/>
      </c>
      <c r="AA15472" t="str">
        <f t="shared" si="964"/>
        <v/>
      </c>
      <c r="AC15472" s="7"/>
      <c r="AD15472" t="s">
        <v>12404</v>
      </c>
      <c r="AE15472">
        <f t="shared" si="967"/>
        <v>0</v>
      </c>
      <c r="AG15472" s="2"/>
      <c r="AI15472" s="7"/>
    </row>
    <row r="15473" spans="1:35" ht="11" customHeight="1" outlineLevel="1" x14ac:dyDescent="0.25">
      <c r="A15473" t="s">
        <v>1381</v>
      </c>
      <c r="C15473" s="2" t="s">
        <v>11983</v>
      </c>
      <c r="D15473" s="2">
        <v>589</v>
      </c>
      <c r="E15473" s="7">
        <v>1988</v>
      </c>
      <c r="F15473" s="5" t="s">
        <v>2658</v>
      </c>
      <c r="H15473" s="5" t="s">
        <v>5398</v>
      </c>
      <c r="I15473" s="6" t="s">
        <v>10901</v>
      </c>
      <c r="J15473" s="6" t="s">
        <v>7554</v>
      </c>
      <c r="K15473" s="17">
        <v>7</v>
      </c>
      <c r="L15473" s="17" t="s">
        <v>7730</v>
      </c>
      <c r="M15473" s="9">
        <v>1.5</v>
      </c>
      <c r="N15473" s="9"/>
      <c r="O15473" s="21"/>
      <c r="Q15473" s="29"/>
      <c r="U15473" s="17"/>
      <c r="V15473" s="2"/>
      <c r="Y15473" t="str">
        <f t="shared" si="963"/>
        <v/>
      </c>
      <c r="AA15473" t="str">
        <f t="shared" si="964"/>
        <v/>
      </c>
      <c r="AC15473" s="7"/>
      <c r="AD15473" t="s">
        <v>10901</v>
      </c>
      <c r="AE15473">
        <f t="shared" si="967"/>
        <v>0</v>
      </c>
      <c r="AG15473" s="2"/>
      <c r="AI15473" s="7"/>
    </row>
    <row r="15474" spans="1:35" ht="11" customHeight="1" outlineLevel="1" x14ac:dyDescent="0.25">
      <c r="A15474" t="s">
        <v>1381</v>
      </c>
      <c r="C15474" s="2" t="s">
        <v>11983</v>
      </c>
      <c r="D15474" s="2">
        <v>590</v>
      </c>
      <c r="E15474" s="7">
        <v>1988</v>
      </c>
      <c r="F15474" s="5" t="s">
        <v>4611</v>
      </c>
      <c r="H15474" s="5" t="s">
        <v>5398</v>
      </c>
      <c r="I15474" s="6" t="s">
        <v>9366</v>
      </c>
      <c r="J15474" s="6" t="s">
        <v>7554</v>
      </c>
      <c r="K15474" s="17">
        <v>7</v>
      </c>
      <c r="L15474" s="17" t="s">
        <v>7730</v>
      </c>
      <c r="M15474" s="9">
        <v>1.5</v>
      </c>
      <c r="N15474" s="9"/>
      <c r="O15474" s="21"/>
      <c r="Q15474" s="29"/>
      <c r="U15474" s="17"/>
      <c r="V15474" s="2"/>
      <c r="Y15474" t="str">
        <f t="shared" si="963"/>
        <v/>
      </c>
      <c r="AA15474" t="str">
        <f t="shared" si="964"/>
        <v/>
      </c>
      <c r="AC15474" s="7"/>
      <c r="AD15474" t="s">
        <v>9366</v>
      </c>
      <c r="AE15474">
        <f t="shared" si="967"/>
        <v>0</v>
      </c>
      <c r="AG15474" s="2"/>
      <c r="AI15474" s="7"/>
    </row>
    <row r="15475" spans="1:35" ht="11" customHeight="1" outlineLevel="1" x14ac:dyDescent="0.25">
      <c r="A15475" t="s">
        <v>1381</v>
      </c>
      <c r="C15475" s="2" t="s">
        <v>11983</v>
      </c>
      <c r="D15475" s="2">
        <v>591</v>
      </c>
      <c r="E15475" s="7">
        <v>1988</v>
      </c>
      <c r="F15475" s="5" t="s">
        <v>4367</v>
      </c>
      <c r="H15475" s="5" t="s">
        <v>5398</v>
      </c>
      <c r="I15475" s="6" t="s">
        <v>12405</v>
      </c>
      <c r="J15475" s="6" t="s">
        <v>7554</v>
      </c>
      <c r="K15475" s="17">
        <v>7</v>
      </c>
      <c r="L15475" s="17" t="s">
        <v>7730</v>
      </c>
      <c r="M15475" s="9">
        <v>1.5</v>
      </c>
      <c r="N15475" s="9"/>
      <c r="O15475" s="21"/>
      <c r="Q15475" s="29"/>
      <c r="U15475" s="17"/>
      <c r="V15475" s="2"/>
      <c r="Y15475" t="str">
        <f t="shared" si="963"/>
        <v/>
      </c>
      <c r="AA15475" t="str">
        <f t="shared" si="964"/>
        <v/>
      </c>
      <c r="AC15475" s="7"/>
      <c r="AD15475" t="s">
        <v>12405</v>
      </c>
      <c r="AE15475">
        <f t="shared" si="967"/>
        <v>0</v>
      </c>
      <c r="AG15475" s="2"/>
      <c r="AI15475" s="7"/>
    </row>
    <row r="15476" spans="1:35" ht="11" customHeight="1" outlineLevel="1" x14ac:dyDescent="0.25">
      <c r="A15476" t="s">
        <v>1381</v>
      </c>
      <c r="C15476" s="2" t="s">
        <v>11983</v>
      </c>
      <c r="D15476" s="2">
        <v>592</v>
      </c>
      <c r="E15476" s="7">
        <v>1988</v>
      </c>
      <c r="F15476" s="5" t="s">
        <v>12403</v>
      </c>
      <c r="H15476" s="5" t="s">
        <v>5398</v>
      </c>
      <c r="I15476" s="6" t="s">
        <v>12406</v>
      </c>
      <c r="J15476" s="6" t="s">
        <v>7554</v>
      </c>
      <c r="K15476" s="17">
        <v>7</v>
      </c>
      <c r="L15476" s="17" t="s">
        <v>7730</v>
      </c>
      <c r="M15476" s="9">
        <v>1.5</v>
      </c>
      <c r="N15476" s="9"/>
      <c r="O15476" s="21"/>
      <c r="Q15476" s="29"/>
      <c r="U15476" s="17"/>
      <c r="V15476" s="2"/>
      <c r="Y15476" t="str">
        <f t="shared" si="963"/>
        <v/>
      </c>
      <c r="AA15476" t="str">
        <f t="shared" si="964"/>
        <v/>
      </c>
      <c r="AC15476" s="7"/>
      <c r="AD15476" t="s">
        <v>12406</v>
      </c>
      <c r="AE15476">
        <f t="shared" si="967"/>
        <v>0</v>
      </c>
      <c r="AG15476" s="2"/>
      <c r="AI15476" s="7"/>
    </row>
    <row r="15477" spans="1:35" ht="11" customHeight="1" outlineLevel="1" x14ac:dyDescent="0.25">
      <c r="A15477" t="s">
        <v>1381</v>
      </c>
      <c r="C15477" s="2" t="s">
        <v>11983</v>
      </c>
      <c r="D15477" s="2">
        <v>593</v>
      </c>
      <c r="E15477" s="7">
        <v>1988</v>
      </c>
      <c r="F15477" s="5" t="s">
        <v>6841</v>
      </c>
      <c r="H15477" s="5" t="s">
        <v>5398</v>
      </c>
      <c r="I15477" s="6" t="s">
        <v>9435</v>
      </c>
      <c r="J15477" s="6" t="s">
        <v>7554</v>
      </c>
      <c r="K15477" s="17">
        <v>7</v>
      </c>
      <c r="L15477" s="17" t="s">
        <v>7730</v>
      </c>
      <c r="M15477" s="9">
        <v>1.5</v>
      </c>
      <c r="N15477" s="9"/>
      <c r="O15477" s="21"/>
      <c r="Q15477" s="29"/>
      <c r="U15477" s="17"/>
      <c r="V15477" s="2"/>
      <c r="Y15477" t="str">
        <f t="shared" ref="Y15477:Y15540" si="968">IF(COUNTIF(F15477,"*fdc*"),1,"")</f>
        <v/>
      </c>
      <c r="AA15477" t="str">
        <f t="shared" ref="AA15477:AA15540" si="969">IF(COUNTIF(F15477,"*s/s*"),1,"")</f>
        <v/>
      </c>
      <c r="AC15477" s="7"/>
      <c r="AD15477" t="s">
        <v>9435</v>
      </c>
      <c r="AE15477">
        <f t="shared" si="967"/>
        <v>0</v>
      </c>
      <c r="AG15477" s="2"/>
      <c r="AI15477" s="7"/>
    </row>
    <row r="15478" spans="1:35" ht="11" customHeight="1" outlineLevel="1" x14ac:dyDescent="0.25">
      <c r="A15478" t="s">
        <v>1381</v>
      </c>
      <c r="C15478" s="2" t="s">
        <v>11983</v>
      </c>
      <c r="D15478" s="2">
        <v>594</v>
      </c>
      <c r="E15478" s="7">
        <v>1988</v>
      </c>
      <c r="F15478" s="5" t="s">
        <v>1958</v>
      </c>
      <c r="H15478" s="5" t="s">
        <v>5398</v>
      </c>
      <c r="I15478" s="6" t="s">
        <v>11200</v>
      </c>
      <c r="J15478" s="6" t="s">
        <v>7554</v>
      </c>
      <c r="K15478" s="17">
        <v>7</v>
      </c>
      <c r="L15478" s="17" t="s">
        <v>7730</v>
      </c>
      <c r="M15478" s="9">
        <v>1.5</v>
      </c>
      <c r="N15478" s="9"/>
      <c r="O15478" s="21"/>
      <c r="Q15478" s="29"/>
      <c r="U15478" s="17"/>
      <c r="V15478" s="2"/>
      <c r="Y15478" t="str">
        <f t="shared" si="968"/>
        <v/>
      </c>
      <c r="AA15478" t="str">
        <f t="shared" si="969"/>
        <v/>
      </c>
      <c r="AC15478" s="7"/>
      <c r="AD15478" t="s">
        <v>11200</v>
      </c>
      <c r="AE15478">
        <f t="shared" si="967"/>
        <v>0</v>
      </c>
      <c r="AG15478" s="2"/>
      <c r="AI15478" s="7"/>
    </row>
    <row r="15479" spans="1:35" ht="11" customHeight="1" outlineLevel="1" x14ac:dyDescent="0.25">
      <c r="A15479" t="s">
        <v>1381</v>
      </c>
      <c r="C15479" s="2" t="s">
        <v>11983</v>
      </c>
      <c r="D15479" s="2">
        <v>595</v>
      </c>
      <c r="E15479" s="7">
        <v>1988</v>
      </c>
      <c r="F15479" s="5" t="s">
        <v>1969</v>
      </c>
      <c r="H15479" s="5" t="s">
        <v>5398</v>
      </c>
      <c r="I15479" s="6" t="s">
        <v>12407</v>
      </c>
      <c r="J15479" s="6" t="s">
        <v>7554</v>
      </c>
      <c r="K15479" s="17">
        <v>7</v>
      </c>
      <c r="L15479" s="17" t="s">
        <v>7730</v>
      </c>
      <c r="M15479" s="9">
        <v>1.5</v>
      </c>
      <c r="N15479" s="9"/>
      <c r="O15479" s="21"/>
      <c r="Q15479" s="29"/>
      <c r="U15479" s="17"/>
      <c r="V15479" s="2"/>
      <c r="Y15479" t="str">
        <f t="shared" si="968"/>
        <v/>
      </c>
      <c r="AA15479" t="str">
        <f t="shared" si="969"/>
        <v/>
      </c>
      <c r="AC15479" s="7"/>
      <c r="AD15479" t="s">
        <v>12407</v>
      </c>
      <c r="AE15479">
        <f t="shared" si="967"/>
        <v>0</v>
      </c>
      <c r="AG15479" s="2"/>
      <c r="AI15479" s="7"/>
    </row>
    <row r="15480" spans="1:35" ht="11" customHeight="1" outlineLevel="1" x14ac:dyDescent="0.25">
      <c r="A15480" t="s">
        <v>1381</v>
      </c>
      <c r="C15480" s="2" t="s">
        <v>11983</v>
      </c>
      <c r="D15480" s="2">
        <v>657</v>
      </c>
      <c r="E15480" s="7">
        <v>1989</v>
      </c>
      <c r="F15480" s="5" t="s">
        <v>4367</v>
      </c>
      <c r="H15480" s="5" t="s">
        <v>5398</v>
      </c>
      <c r="I15480" s="6" t="s">
        <v>2484</v>
      </c>
      <c r="J15480" s="6" t="s">
        <v>12408</v>
      </c>
      <c r="K15480" s="17">
        <v>3</v>
      </c>
      <c r="L15480" s="17" t="s">
        <v>7730</v>
      </c>
      <c r="M15480" s="9">
        <v>1.5</v>
      </c>
      <c r="N15480" s="9"/>
      <c r="O15480" s="21"/>
      <c r="Q15480" s="29"/>
      <c r="U15480" s="17"/>
      <c r="V15480" s="2">
        <v>671</v>
      </c>
      <c r="Y15480" t="str">
        <f t="shared" si="968"/>
        <v/>
      </c>
      <c r="AA15480" t="str">
        <f t="shared" si="969"/>
        <v/>
      </c>
      <c r="AC15480" s="7"/>
      <c r="AD15480" t="s">
        <v>2484</v>
      </c>
      <c r="AE15480">
        <f t="shared" si="967"/>
        <v>1</v>
      </c>
      <c r="AG15480" s="2"/>
      <c r="AH15480" t="s">
        <v>4921</v>
      </c>
      <c r="AI15480" s="7" t="s">
        <v>4610</v>
      </c>
    </row>
    <row r="15481" spans="1:35" ht="11" customHeight="1" outlineLevel="1" x14ac:dyDescent="0.25">
      <c r="A15481" t="s">
        <v>1381</v>
      </c>
      <c r="C15481" s="2" t="s">
        <v>11983</v>
      </c>
      <c r="D15481" s="2">
        <v>658</v>
      </c>
      <c r="E15481" s="7">
        <v>1989</v>
      </c>
      <c r="F15481" s="5" t="s">
        <v>3867</v>
      </c>
      <c r="H15481" s="5" t="s">
        <v>5398</v>
      </c>
      <c r="I15481" s="6" t="s">
        <v>4473</v>
      </c>
      <c r="J15481" s="6" t="s">
        <v>12408</v>
      </c>
      <c r="K15481" s="17">
        <v>3</v>
      </c>
      <c r="L15481" s="17" t="s">
        <v>7730</v>
      </c>
      <c r="M15481" s="9">
        <v>1.5</v>
      </c>
      <c r="N15481" s="9"/>
      <c r="O15481" s="21"/>
      <c r="Q15481" s="29"/>
      <c r="U15481" s="17"/>
      <c r="V15481" s="2">
        <v>672</v>
      </c>
      <c r="Y15481" t="str">
        <f t="shared" si="968"/>
        <v/>
      </c>
      <c r="AA15481" t="str">
        <f t="shared" si="969"/>
        <v/>
      </c>
      <c r="AC15481" s="7"/>
      <c r="AD15481" t="s">
        <v>4473</v>
      </c>
      <c r="AE15481">
        <f t="shared" si="967"/>
        <v>1</v>
      </c>
      <c r="AG15481" s="2"/>
      <c r="AH15481" t="s">
        <v>4921</v>
      </c>
      <c r="AI15481" s="7" t="s">
        <v>4610</v>
      </c>
    </row>
    <row r="15482" spans="1:35" ht="11" customHeight="1" outlineLevel="1" x14ac:dyDescent="0.25">
      <c r="A15482" t="s">
        <v>1381</v>
      </c>
      <c r="C15482" s="2" t="s">
        <v>11983</v>
      </c>
      <c r="D15482" s="2">
        <v>659</v>
      </c>
      <c r="E15482" s="7">
        <v>1989</v>
      </c>
      <c r="F15482" s="5" t="s">
        <v>5401</v>
      </c>
      <c r="H15482" s="5" t="s">
        <v>5398</v>
      </c>
      <c r="I15482" s="6" t="s">
        <v>3468</v>
      </c>
      <c r="J15482" s="6" t="s">
        <v>12408</v>
      </c>
      <c r="K15482" s="17">
        <v>3</v>
      </c>
      <c r="L15482" s="17" t="s">
        <v>7730</v>
      </c>
      <c r="M15482" s="9">
        <v>1.5</v>
      </c>
      <c r="N15482" s="9"/>
      <c r="O15482" s="21"/>
      <c r="Q15482" s="29"/>
      <c r="U15482" s="17"/>
      <c r="V15482" s="2">
        <v>673</v>
      </c>
      <c r="Y15482" t="str">
        <f t="shared" si="968"/>
        <v/>
      </c>
      <c r="AA15482" t="str">
        <f t="shared" si="969"/>
        <v/>
      </c>
      <c r="AC15482" s="7"/>
      <c r="AD15482" t="s">
        <v>3468</v>
      </c>
      <c r="AE15482">
        <f t="shared" si="967"/>
        <v>1</v>
      </c>
      <c r="AG15482" s="2"/>
      <c r="AH15482" t="s">
        <v>4921</v>
      </c>
      <c r="AI15482" s="7" t="s">
        <v>4610</v>
      </c>
    </row>
    <row r="15483" spans="1:35" ht="11" customHeight="1" outlineLevel="1" x14ac:dyDescent="0.25">
      <c r="A15483" t="s">
        <v>1381</v>
      </c>
      <c r="C15483" s="2" t="s">
        <v>11983</v>
      </c>
      <c r="D15483" s="2">
        <v>660</v>
      </c>
      <c r="E15483" s="7">
        <v>1989</v>
      </c>
      <c r="F15483" s="5" t="s">
        <v>1382</v>
      </c>
      <c r="H15483" s="5" t="s">
        <v>5398</v>
      </c>
      <c r="I15483" s="6" t="s">
        <v>3469</v>
      </c>
      <c r="J15483" s="6" t="s">
        <v>12408</v>
      </c>
      <c r="K15483" s="17">
        <v>1</v>
      </c>
      <c r="L15483" s="17" t="s">
        <v>7730</v>
      </c>
      <c r="M15483" s="9">
        <v>1.5</v>
      </c>
      <c r="N15483" s="9"/>
      <c r="O15483" s="21"/>
      <c r="Q15483" s="29"/>
      <c r="U15483" s="17"/>
      <c r="V15483" s="2">
        <v>674</v>
      </c>
      <c r="Y15483" t="str">
        <f t="shared" si="968"/>
        <v/>
      </c>
      <c r="AA15483" t="str">
        <f t="shared" si="969"/>
        <v/>
      </c>
      <c r="AC15483" s="7"/>
      <c r="AD15483" t="s">
        <v>3469</v>
      </c>
      <c r="AE15483">
        <f t="shared" si="967"/>
        <v>1</v>
      </c>
      <c r="AG15483" s="2"/>
      <c r="AH15483" t="s">
        <v>4921</v>
      </c>
      <c r="AI15483" s="7" t="s">
        <v>4610</v>
      </c>
    </row>
    <row r="15484" spans="1:35" ht="11" customHeight="1" outlineLevel="1" x14ac:dyDescent="0.25">
      <c r="A15484" t="s">
        <v>1381</v>
      </c>
      <c r="C15484" s="2" t="s">
        <v>11983</v>
      </c>
      <c r="D15484" s="2">
        <v>661</v>
      </c>
      <c r="E15484" s="7">
        <v>1989</v>
      </c>
      <c r="F15484" s="5" t="s">
        <v>1383</v>
      </c>
      <c r="H15484" s="5" t="s">
        <v>5398</v>
      </c>
      <c r="I15484" s="6" t="s">
        <v>5399</v>
      </c>
      <c r="J15484" s="6" t="s">
        <v>12408</v>
      </c>
      <c r="K15484" s="17">
        <v>1</v>
      </c>
      <c r="L15484" s="17" t="s">
        <v>7730</v>
      </c>
      <c r="M15484" s="9">
        <v>1.5</v>
      </c>
      <c r="N15484" s="9"/>
      <c r="O15484" s="21"/>
      <c r="Q15484" s="29"/>
      <c r="U15484" s="17"/>
      <c r="V15484" s="2">
        <v>675</v>
      </c>
      <c r="Y15484" t="str">
        <f t="shared" si="968"/>
        <v/>
      </c>
      <c r="AA15484" t="str">
        <f t="shared" si="969"/>
        <v/>
      </c>
      <c r="AC15484" s="7"/>
      <c r="AD15484" t="s">
        <v>5399</v>
      </c>
      <c r="AE15484">
        <f t="shared" si="967"/>
        <v>1</v>
      </c>
      <c r="AG15484" s="2"/>
      <c r="AH15484" t="s">
        <v>4921</v>
      </c>
      <c r="AI15484" s="7" t="s">
        <v>4610</v>
      </c>
    </row>
    <row r="15485" spans="1:35" ht="11" customHeight="1" outlineLevel="1" x14ac:dyDescent="0.25">
      <c r="A15485" t="s">
        <v>1381</v>
      </c>
      <c r="C15485" s="2" t="s">
        <v>11983</v>
      </c>
      <c r="D15485" s="2">
        <v>662</v>
      </c>
      <c r="E15485" s="7">
        <v>1989</v>
      </c>
      <c r="F15485" s="5" t="s">
        <v>1384</v>
      </c>
      <c r="H15485" s="5" t="s">
        <v>5398</v>
      </c>
      <c r="I15485" s="6" t="s">
        <v>3470</v>
      </c>
      <c r="J15485" s="6" t="s">
        <v>12408</v>
      </c>
      <c r="K15485" s="17">
        <v>1</v>
      </c>
      <c r="L15485" s="17" t="s">
        <v>7730</v>
      </c>
      <c r="M15485" s="9">
        <v>1.5</v>
      </c>
      <c r="N15485" s="9"/>
      <c r="O15485" s="21"/>
      <c r="Q15485" s="29"/>
      <c r="U15485" s="17"/>
      <c r="V15485" s="2">
        <v>676</v>
      </c>
      <c r="Y15485" t="str">
        <f t="shared" si="968"/>
        <v/>
      </c>
      <c r="AA15485" t="str">
        <f t="shared" si="969"/>
        <v/>
      </c>
      <c r="AC15485" s="7"/>
      <c r="AD15485" t="s">
        <v>3470</v>
      </c>
      <c r="AE15485">
        <f t="shared" si="967"/>
        <v>1</v>
      </c>
      <c r="AG15485" s="2"/>
      <c r="AH15485" t="s">
        <v>4921</v>
      </c>
      <c r="AI15485" s="7" t="s">
        <v>4922</v>
      </c>
    </row>
    <row r="15486" spans="1:35" ht="11" customHeight="1" outlineLevel="1" x14ac:dyDescent="0.25">
      <c r="A15486" t="s">
        <v>1381</v>
      </c>
      <c r="C15486" s="2" t="s">
        <v>11983</v>
      </c>
      <c r="D15486" s="2">
        <v>663</v>
      </c>
      <c r="E15486" s="7">
        <v>1989</v>
      </c>
      <c r="F15486" s="5" t="s">
        <v>1964</v>
      </c>
      <c r="H15486" s="5" t="s">
        <v>5398</v>
      </c>
      <c r="I15486" s="6" t="s">
        <v>3471</v>
      </c>
      <c r="J15486" s="6" t="s">
        <v>12408</v>
      </c>
      <c r="K15486" s="17">
        <v>3</v>
      </c>
      <c r="L15486" s="17" t="s">
        <v>7730</v>
      </c>
      <c r="M15486" s="9">
        <v>1.5</v>
      </c>
      <c r="N15486" s="9"/>
      <c r="O15486" s="21"/>
      <c r="Q15486" s="29"/>
      <c r="U15486" s="17"/>
      <c r="V15486" s="2">
        <v>677</v>
      </c>
      <c r="Y15486" t="str">
        <f t="shared" si="968"/>
        <v/>
      </c>
      <c r="AA15486" t="str">
        <f t="shared" si="969"/>
        <v/>
      </c>
      <c r="AC15486" s="7"/>
      <c r="AD15486" t="s">
        <v>3471</v>
      </c>
      <c r="AE15486">
        <f t="shared" si="967"/>
        <v>1</v>
      </c>
      <c r="AG15486" s="2"/>
      <c r="AH15486" t="s">
        <v>4921</v>
      </c>
      <c r="AI15486" s="7" t="s">
        <v>4922</v>
      </c>
    </row>
    <row r="15487" spans="1:35" ht="11" customHeight="1" outlineLevel="1" x14ac:dyDescent="0.25">
      <c r="A15487" t="s">
        <v>1381</v>
      </c>
      <c r="C15487" s="2" t="s">
        <v>11983</v>
      </c>
      <c r="D15487" s="2">
        <v>664</v>
      </c>
      <c r="E15487" s="7">
        <v>1989</v>
      </c>
      <c r="F15487" s="5" t="s">
        <v>1385</v>
      </c>
      <c r="H15487" s="5" t="s">
        <v>5398</v>
      </c>
      <c r="I15487" s="6" t="s">
        <v>3472</v>
      </c>
      <c r="J15487" s="6" t="s">
        <v>12408</v>
      </c>
      <c r="K15487" s="17">
        <v>3</v>
      </c>
      <c r="L15487" s="17" t="s">
        <v>7730</v>
      </c>
      <c r="M15487" s="9">
        <v>1.5</v>
      </c>
      <c r="N15487" s="9"/>
      <c r="O15487" s="21"/>
      <c r="Q15487" s="29"/>
      <c r="S15487">
        <v>1</v>
      </c>
      <c r="T15487">
        <v>1</v>
      </c>
      <c r="U15487" s="17"/>
      <c r="V15487" s="2">
        <v>678</v>
      </c>
      <c r="Y15487" t="str">
        <f t="shared" si="968"/>
        <v/>
      </c>
      <c r="AA15487" t="str">
        <f t="shared" si="969"/>
        <v/>
      </c>
      <c r="AC15487" s="7"/>
      <c r="AD15487" t="s">
        <v>3472</v>
      </c>
      <c r="AE15487">
        <f t="shared" si="967"/>
        <v>1</v>
      </c>
      <c r="AG15487" s="2"/>
      <c r="AH15487" t="s">
        <v>4921</v>
      </c>
      <c r="AI15487" s="7" t="s">
        <v>4922</v>
      </c>
    </row>
    <row r="15488" spans="1:35" ht="11" customHeight="1" outlineLevel="1" x14ac:dyDescent="0.25">
      <c r="A15488" t="s">
        <v>1381</v>
      </c>
      <c r="C15488" s="2" t="s">
        <v>11983</v>
      </c>
      <c r="D15488" s="2">
        <v>665</v>
      </c>
      <c r="E15488" s="7">
        <v>1989</v>
      </c>
      <c r="F15488" s="5" t="s">
        <v>1959</v>
      </c>
      <c r="H15488" s="5" t="s">
        <v>5398</v>
      </c>
      <c r="I15488" s="6" t="s">
        <v>5399</v>
      </c>
      <c r="J15488" s="6" t="s">
        <v>12408</v>
      </c>
      <c r="K15488" s="17">
        <v>1</v>
      </c>
      <c r="L15488" s="17" t="s">
        <v>20076</v>
      </c>
      <c r="M15488" s="9"/>
      <c r="N15488" s="9"/>
      <c r="O15488" s="21"/>
      <c r="Q15488" s="29"/>
      <c r="S15488">
        <v>1</v>
      </c>
      <c r="T15488">
        <v>1</v>
      </c>
      <c r="U15488" s="17"/>
      <c r="V15488" s="2">
        <v>679</v>
      </c>
      <c r="Y15488" t="str">
        <f t="shared" si="968"/>
        <v/>
      </c>
      <c r="AA15488" t="str">
        <f t="shared" si="969"/>
        <v/>
      </c>
      <c r="AC15488" s="7"/>
      <c r="AD15488" t="s">
        <v>5399</v>
      </c>
      <c r="AE15488">
        <f t="shared" si="967"/>
        <v>1</v>
      </c>
      <c r="AG15488" s="2"/>
      <c r="AH15488" t="s">
        <v>4921</v>
      </c>
      <c r="AI15488" s="7" t="s">
        <v>4922</v>
      </c>
    </row>
    <row r="15489" spans="1:35" ht="11" customHeight="1" outlineLevel="1" x14ac:dyDescent="0.25">
      <c r="A15489" t="s">
        <v>1381</v>
      </c>
      <c r="C15489" s="2" t="s">
        <v>11983</v>
      </c>
      <c r="D15489" s="2" t="s">
        <v>12409</v>
      </c>
      <c r="E15489" s="7">
        <v>1989</v>
      </c>
      <c r="F15489" s="5" t="s">
        <v>12054</v>
      </c>
      <c r="H15489" s="5" t="s">
        <v>5398</v>
      </c>
      <c r="I15489" s="6" t="s">
        <v>5399</v>
      </c>
      <c r="J15489" s="6" t="s">
        <v>12408</v>
      </c>
      <c r="K15489" s="17">
        <v>1</v>
      </c>
      <c r="L15489" s="17" t="s">
        <v>7730</v>
      </c>
      <c r="M15489" s="9">
        <v>10</v>
      </c>
      <c r="N15489" s="9"/>
      <c r="O15489" s="21"/>
      <c r="Q15489" s="29"/>
      <c r="U15489" s="17"/>
      <c r="V15489" s="2"/>
      <c r="Y15489" t="str">
        <f t="shared" si="968"/>
        <v/>
      </c>
      <c r="AA15489">
        <f t="shared" si="969"/>
        <v>1</v>
      </c>
      <c r="AC15489" s="7"/>
      <c r="AD15489" t="s">
        <v>5399</v>
      </c>
      <c r="AE15489">
        <f t="shared" si="967"/>
        <v>1</v>
      </c>
      <c r="AG15489" s="2"/>
      <c r="AI15489" s="7"/>
    </row>
    <row r="15490" spans="1:35" ht="11" customHeight="1" outlineLevel="1" x14ac:dyDescent="0.25">
      <c r="A15490" t="s">
        <v>1381</v>
      </c>
      <c r="C15490" s="2" t="s">
        <v>11983</v>
      </c>
      <c r="D15490" s="2">
        <v>666</v>
      </c>
      <c r="E15490" s="7">
        <v>1989</v>
      </c>
      <c r="F15490" s="5" t="s">
        <v>1959</v>
      </c>
      <c r="H15490" s="5" t="s">
        <v>5398</v>
      </c>
      <c r="I15490" s="6" t="s">
        <v>5399</v>
      </c>
      <c r="J15490" s="6" t="s">
        <v>12408</v>
      </c>
      <c r="K15490" s="17">
        <v>1</v>
      </c>
      <c r="L15490" s="17" t="s">
        <v>7730</v>
      </c>
      <c r="M15490" s="9">
        <v>6</v>
      </c>
      <c r="N15490" s="9"/>
      <c r="O15490" s="21"/>
      <c r="Q15490" s="29"/>
      <c r="U15490" s="17"/>
      <c r="V15490" s="2">
        <v>680</v>
      </c>
      <c r="Y15490" t="str">
        <f t="shared" si="968"/>
        <v/>
      </c>
      <c r="AA15490" t="str">
        <f t="shared" si="969"/>
        <v/>
      </c>
      <c r="AC15490" s="7"/>
      <c r="AD15490" t="s">
        <v>5399</v>
      </c>
      <c r="AE15490">
        <f t="shared" si="967"/>
        <v>1</v>
      </c>
      <c r="AG15490" s="2"/>
      <c r="AH15490" t="s">
        <v>4921</v>
      </c>
      <c r="AI15490" s="7" t="s">
        <v>4922</v>
      </c>
    </row>
    <row r="15491" spans="1:35" ht="11" customHeight="1" outlineLevel="1" x14ac:dyDescent="0.25">
      <c r="A15491" t="s">
        <v>1381</v>
      </c>
      <c r="C15491" s="2" t="s">
        <v>11983</v>
      </c>
      <c r="D15491" s="2" t="s">
        <v>12410</v>
      </c>
      <c r="E15491" s="7">
        <v>1989</v>
      </c>
      <c r="F15491" s="5" t="s">
        <v>12054</v>
      </c>
      <c r="H15491" s="5" t="s">
        <v>5398</v>
      </c>
      <c r="I15491" s="6" t="s">
        <v>5399</v>
      </c>
      <c r="J15491" s="6" t="s">
        <v>12408</v>
      </c>
      <c r="K15491" s="17">
        <v>1</v>
      </c>
      <c r="L15491" s="17" t="s">
        <v>7730</v>
      </c>
      <c r="M15491" s="9">
        <v>4</v>
      </c>
      <c r="N15491" s="9"/>
      <c r="O15491" s="21"/>
      <c r="Q15491" s="29"/>
      <c r="U15491" s="17"/>
      <c r="V15491" s="2"/>
      <c r="Y15491" t="str">
        <f t="shared" si="968"/>
        <v/>
      </c>
      <c r="AA15491">
        <f t="shared" si="969"/>
        <v>1</v>
      </c>
      <c r="AC15491" s="7"/>
      <c r="AD15491" t="s">
        <v>5399</v>
      </c>
      <c r="AE15491">
        <f t="shared" si="967"/>
        <v>1</v>
      </c>
      <c r="AG15491" s="2"/>
      <c r="AI15491" s="7"/>
    </row>
    <row r="15492" spans="1:35" ht="11" customHeight="1" outlineLevel="1" x14ac:dyDescent="0.25">
      <c r="A15492" t="s">
        <v>1381</v>
      </c>
      <c r="C15492" s="2" t="s">
        <v>11983</v>
      </c>
      <c r="D15492" s="2" t="s">
        <v>12056</v>
      </c>
      <c r="E15492" s="7">
        <v>1995</v>
      </c>
      <c r="F15492" s="5" t="s">
        <v>12411</v>
      </c>
      <c r="H15492" s="5" t="s">
        <v>5398</v>
      </c>
      <c r="I15492" s="6" t="s">
        <v>10249</v>
      </c>
      <c r="J15492" s="6" t="s">
        <v>8499</v>
      </c>
      <c r="K15492" s="17">
        <v>1</v>
      </c>
      <c r="L15492" s="17" t="s">
        <v>7730</v>
      </c>
      <c r="M15492" s="9">
        <v>16</v>
      </c>
      <c r="N15492" s="9"/>
      <c r="O15492" s="21"/>
      <c r="Q15492" s="29"/>
      <c r="U15492" s="17"/>
      <c r="V15492" s="2"/>
      <c r="Y15492" t="str">
        <f t="shared" si="968"/>
        <v/>
      </c>
      <c r="AA15492">
        <f t="shared" si="969"/>
        <v>1</v>
      </c>
      <c r="AC15492" s="7"/>
      <c r="AD15492" t="s">
        <v>10249</v>
      </c>
      <c r="AE15492">
        <f t="shared" si="967"/>
        <v>0</v>
      </c>
      <c r="AG15492" s="2">
        <v>1</v>
      </c>
      <c r="AI15492" s="7"/>
    </row>
    <row r="15493" spans="1:35" ht="11" customHeight="1" outlineLevel="1" x14ac:dyDescent="0.25">
      <c r="A15493" t="s">
        <v>1381</v>
      </c>
      <c r="C15493" s="2" t="s">
        <v>11983</v>
      </c>
      <c r="D15493" s="2">
        <v>1573</v>
      </c>
      <c r="E15493" s="7">
        <v>1995</v>
      </c>
      <c r="F15493" s="5" t="s">
        <v>227</v>
      </c>
      <c r="H15493" s="5" t="s">
        <v>5398</v>
      </c>
      <c r="I15493" s="6" t="s">
        <v>629</v>
      </c>
      <c r="J15493" s="6" t="s">
        <v>8696</v>
      </c>
      <c r="K15493" s="17">
        <v>3</v>
      </c>
      <c r="L15493" s="17" t="s">
        <v>7730</v>
      </c>
      <c r="M15493" s="9">
        <v>3.2</v>
      </c>
      <c r="N15493" s="9"/>
      <c r="O15493" s="21"/>
      <c r="Q15493" s="29"/>
      <c r="U15493" s="17"/>
      <c r="V15493" s="2">
        <v>1355</v>
      </c>
      <c r="Y15493" t="str">
        <f t="shared" si="968"/>
        <v/>
      </c>
      <c r="AA15493" t="str">
        <f t="shared" si="969"/>
        <v/>
      </c>
      <c r="AC15493" s="7"/>
      <c r="AD15493" t="s">
        <v>629</v>
      </c>
      <c r="AE15493">
        <f t="shared" si="967"/>
        <v>0</v>
      </c>
      <c r="AG15493" s="2"/>
      <c r="AH15493" t="s">
        <v>2286</v>
      </c>
      <c r="AI15493" s="7" t="s">
        <v>4922</v>
      </c>
    </row>
    <row r="15494" spans="1:35" ht="11" customHeight="1" outlineLevel="1" x14ac:dyDescent="0.25">
      <c r="A15494" t="s">
        <v>1381</v>
      </c>
      <c r="C15494" s="2" t="s">
        <v>11983</v>
      </c>
      <c r="D15494" s="2">
        <v>1580</v>
      </c>
      <c r="E15494" s="7">
        <v>1995</v>
      </c>
      <c r="F15494" s="5" t="s">
        <v>1965</v>
      </c>
      <c r="H15494" s="5" t="s">
        <v>5398</v>
      </c>
      <c r="I15494" s="6" t="s">
        <v>629</v>
      </c>
      <c r="J15494" s="6" t="s">
        <v>7065</v>
      </c>
      <c r="K15494" s="17">
        <v>5</v>
      </c>
      <c r="L15494" s="17" t="s">
        <v>7730</v>
      </c>
      <c r="M15494" s="9">
        <v>2.9</v>
      </c>
      <c r="N15494" s="9"/>
      <c r="O15494" s="21"/>
      <c r="Q15494" s="29"/>
      <c r="U15494" s="17"/>
      <c r="V15494" s="2">
        <v>1357</v>
      </c>
      <c r="Y15494" t="str">
        <f t="shared" si="968"/>
        <v/>
      </c>
      <c r="AA15494" t="str">
        <f t="shared" si="969"/>
        <v/>
      </c>
      <c r="AC15494" s="7"/>
      <c r="AD15494" t="s">
        <v>629</v>
      </c>
      <c r="AE15494">
        <f t="shared" si="967"/>
        <v>0</v>
      </c>
      <c r="AG15494" s="2"/>
      <c r="AH15494" t="s">
        <v>2286</v>
      </c>
      <c r="AI15494" s="7" t="s">
        <v>4922</v>
      </c>
    </row>
    <row r="15495" spans="1:35" ht="11" customHeight="1" outlineLevel="1" x14ac:dyDescent="0.25">
      <c r="A15495" t="s">
        <v>1381</v>
      </c>
      <c r="C15495" s="2" t="s">
        <v>11983</v>
      </c>
      <c r="D15495" s="2">
        <v>1755</v>
      </c>
      <c r="E15495" s="7">
        <v>1996</v>
      </c>
      <c r="F15495" s="5" t="s">
        <v>228</v>
      </c>
      <c r="H15495" s="5" t="s">
        <v>5398</v>
      </c>
      <c r="I15495" s="6" t="s">
        <v>629</v>
      </c>
      <c r="J15495" s="6" t="s">
        <v>12412</v>
      </c>
      <c r="K15495" s="17">
        <v>3</v>
      </c>
      <c r="L15495" s="17" t="s">
        <v>20076</v>
      </c>
      <c r="M15495" s="9"/>
      <c r="N15495" s="9"/>
      <c r="O15495" s="21"/>
      <c r="Q15495" s="29"/>
      <c r="U15495" s="17"/>
      <c r="V15495" s="2">
        <v>1434</v>
      </c>
      <c r="Y15495" t="str">
        <f t="shared" si="968"/>
        <v/>
      </c>
      <c r="AA15495">
        <f t="shared" si="969"/>
        <v>1</v>
      </c>
      <c r="AC15495" s="7"/>
      <c r="AD15495" t="s">
        <v>629</v>
      </c>
      <c r="AE15495">
        <f t="shared" si="967"/>
        <v>0</v>
      </c>
      <c r="AG15495" s="2"/>
      <c r="AH15495" t="s">
        <v>2286</v>
      </c>
      <c r="AI15495" s="7" t="s">
        <v>4922</v>
      </c>
    </row>
    <row r="15496" spans="1:35" ht="11" customHeight="1" outlineLevel="1" x14ac:dyDescent="0.25">
      <c r="A15496" t="s">
        <v>1381</v>
      </c>
      <c r="C15496" s="2" t="s">
        <v>11983</v>
      </c>
      <c r="D15496" s="2" t="s">
        <v>12413</v>
      </c>
      <c r="E15496" s="7">
        <v>1996</v>
      </c>
      <c r="F15496" s="5" t="s">
        <v>12414</v>
      </c>
      <c r="H15496" s="5" t="s">
        <v>5398</v>
      </c>
      <c r="I15496" s="6" t="s">
        <v>629</v>
      </c>
      <c r="J15496" s="6" t="s">
        <v>12412</v>
      </c>
      <c r="K15496" s="17">
        <v>3</v>
      </c>
      <c r="L15496" s="17" t="s">
        <v>7730</v>
      </c>
      <c r="M15496" s="9">
        <v>4.4000000000000004</v>
      </c>
      <c r="N15496" s="9"/>
      <c r="O15496" s="21"/>
      <c r="Q15496" s="29"/>
      <c r="U15496" s="17"/>
      <c r="V15496" s="2"/>
      <c r="Y15496" t="str">
        <f t="shared" si="968"/>
        <v/>
      </c>
      <c r="AA15496">
        <f t="shared" si="969"/>
        <v>1</v>
      </c>
      <c r="AC15496" s="7"/>
      <c r="AD15496" t="s">
        <v>629</v>
      </c>
      <c r="AE15496">
        <f t="shared" si="967"/>
        <v>0</v>
      </c>
      <c r="AG15496" s="2"/>
      <c r="AH15496" t="s">
        <v>2286</v>
      </c>
      <c r="AI15496" s="7" t="s">
        <v>4922</v>
      </c>
    </row>
    <row r="15497" spans="1:35" ht="11" customHeight="1" outlineLevel="1" x14ac:dyDescent="0.25">
      <c r="A15497" t="s">
        <v>1381</v>
      </c>
      <c r="C15497" s="2" t="s">
        <v>11983</v>
      </c>
      <c r="D15497" s="2">
        <v>2147</v>
      </c>
      <c r="E15497" s="7">
        <v>1999</v>
      </c>
      <c r="F15497" s="5" t="s">
        <v>12107</v>
      </c>
      <c r="H15497" s="5" t="s">
        <v>5398</v>
      </c>
      <c r="I15497" s="6" t="s">
        <v>5399</v>
      </c>
      <c r="J15497" s="6" t="s">
        <v>11778</v>
      </c>
      <c r="K15497" s="17">
        <v>1</v>
      </c>
      <c r="L15497" s="17" t="s">
        <v>20076</v>
      </c>
      <c r="M15497" s="9"/>
      <c r="N15497" s="9"/>
      <c r="O15497" s="21"/>
      <c r="Q15497" s="29"/>
      <c r="U15497" s="17"/>
      <c r="V15497" s="2"/>
      <c r="Y15497" t="str">
        <f t="shared" si="968"/>
        <v/>
      </c>
      <c r="AA15497" t="str">
        <f t="shared" si="969"/>
        <v/>
      </c>
      <c r="AC15497" s="7"/>
      <c r="AD15497" t="s">
        <v>5399</v>
      </c>
      <c r="AE15497">
        <f t="shared" si="967"/>
        <v>1</v>
      </c>
      <c r="AG15497" s="2"/>
      <c r="AI15497" s="7"/>
    </row>
    <row r="15498" spans="1:35" ht="11" customHeight="1" outlineLevel="1" x14ac:dyDescent="0.25">
      <c r="A15498" t="s">
        <v>1381</v>
      </c>
      <c r="C15498" s="2" t="s">
        <v>11983</v>
      </c>
      <c r="D15498" s="2" t="s">
        <v>12415</v>
      </c>
      <c r="E15498" s="7">
        <v>1999</v>
      </c>
      <c r="F15498" s="5" t="s">
        <v>12416</v>
      </c>
      <c r="H15498" s="5" t="s">
        <v>5398</v>
      </c>
      <c r="I15498" s="6" t="s">
        <v>5399</v>
      </c>
      <c r="J15498" s="6" t="s">
        <v>11779</v>
      </c>
      <c r="K15498" s="17">
        <v>1</v>
      </c>
      <c r="L15498" s="17" t="s">
        <v>7730</v>
      </c>
      <c r="M15498" s="9">
        <v>5</v>
      </c>
      <c r="N15498" s="9"/>
      <c r="O15498" s="21"/>
      <c r="Q15498" s="29"/>
      <c r="U15498" s="17"/>
      <c r="V15498" s="2"/>
      <c r="Y15498" t="str">
        <f t="shared" si="968"/>
        <v/>
      </c>
      <c r="AA15498">
        <f t="shared" si="969"/>
        <v>1</v>
      </c>
      <c r="AC15498" s="7"/>
      <c r="AD15498" t="s">
        <v>5399</v>
      </c>
      <c r="AE15498">
        <f t="shared" si="967"/>
        <v>1</v>
      </c>
      <c r="AG15498" s="2"/>
      <c r="AI15498" s="7"/>
    </row>
    <row r="15499" spans="1:35" ht="11" customHeight="1" outlineLevel="1" x14ac:dyDescent="0.25">
      <c r="A15499" t="s">
        <v>1381</v>
      </c>
      <c r="C15499" s="2" t="s">
        <v>11983</v>
      </c>
      <c r="D15499" s="2">
        <v>2476</v>
      </c>
      <c r="E15499" s="7">
        <v>2002</v>
      </c>
      <c r="F15499" s="5" t="s">
        <v>5095</v>
      </c>
      <c r="H15499" s="5" t="s">
        <v>5398</v>
      </c>
      <c r="I15499" s="6" t="s">
        <v>159</v>
      </c>
      <c r="J15499" s="6" t="s">
        <v>12417</v>
      </c>
      <c r="K15499" s="17">
        <v>1</v>
      </c>
      <c r="L15499" s="17" t="s">
        <v>20076</v>
      </c>
      <c r="M15499" s="9"/>
      <c r="N15499" s="9"/>
      <c r="O15499" s="21"/>
      <c r="Q15499" s="29"/>
      <c r="U15499" s="17"/>
      <c r="V15499" s="2" t="s">
        <v>2532</v>
      </c>
      <c r="Y15499" t="str">
        <f t="shared" si="968"/>
        <v/>
      </c>
      <c r="AA15499" t="str">
        <f t="shared" si="969"/>
        <v/>
      </c>
      <c r="AC15499" s="7"/>
      <c r="AD15499" t="s">
        <v>159</v>
      </c>
      <c r="AE15499">
        <f t="shared" si="967"/>
        <v>0</v>
      </c>
      <c r="AG15499" s="2"/>
      <c r="AH15499" t="s">
        <v>160</v>
      </c>
      <c r="AI15499" s="7" t="s">
        <v>4922</v>
      </c>
    </row>
    <row r="15500" spans="1:35" ht="11" customHeight="1" outlineLevel="1" x14ac:dyDescent="0.25">
      <c r="A15500" t="s">
        <v>1381</v>
      </c>
      <c r="C15500" s="2" t="s">
        <v>11983</v>
      </c>
      <c r="D15500" s="2">
        <v>2477</v>
      </c>
      <c r="E15500" s="7">
        <v>2002</v>
      </c>
      <c r="F15500" s="5" t="s">
        <v>5095</v>
      </c>
      <c r="H15500" s="5" t="s">
        <v>5398</v>
      </c>
      <c r="I15500" s="6" t="s">
        <v>994</v>
      </c>
      <c r="J15500" s="6" t="s">
        <v>12417</v>
      </c>
      <c r="K15500" s="17">
        <v>3</v>
      </c>
      <c r="L15500" s="17" t="s">
        <v>20076</v>
      </c>
      <c r="M15500" s="9"/>
      <c r="N15500" s="9"/>
      <c r="O15500" s="21"/>
      <c r="Q15500" s="29"/>
      <c r="U15500" s="17"/>
      <c r="V15500" s="2" t="s">
        <v>2533</v>
      </c>
      <c r="Y15500" t="str">
        <f t="shared" si="968"/>
        <v/>
      </c>
      <c r="AA15500" t="str">
        <f t="shared" si="969"/>
        <v/>
      </c>
      <c r="AC15500" s="7"/>
      <c r="AD15500" t="s">
        <v>994</v>
      </c>
      <c r="AE15500">
        <f t="shared" si="967"/>
        <v>0</v>
      </c>
      <c r="AG15500" s="2"/>
      <c r="AH15500" t="s">
        <v>995</v>
      </c>
      <c r="AI15500" s="7" t="s">
        <v>4922</v>
      </c>
    </row>
    <row r="15501" spans="1:35" ht="11" customHeight="1" outlineLevel="1" x14ac:dyDescent="0.25">
      <c r="A15501" t="s">
        <v>1381</v>
      </c>
      <c r="C15501" s="2" t="s">
        <v>11983</v>
      </c>
      <c r="D15501" s="2">
        <v>2478</v>
      </c>
      <c r="E15501" s="7">
        <v>2002</v>
      </c>
      <c r="F15501" s="5" t="s">
        <v>5095</v>
      </c>
      <c r="H15501" s="5" t="s">
        <v>5398</v>
      </c>
      <c r="I15501" s="6" t="s">
        <v>1177</v>
      </c>
      <c r="J15501" s="6" t="s">
        <v>12417</v>
      </c>
      <c r="K15501" s="17">
        <v>3</v>
      </c>
      <c r="L15501" s="17" t="s">
        <v>20076</v>
      </c>
      <c r="M15501" s="9"/>
      <c r="N15501" s="9"/>
      <c r="O15501" s="21"/>
      <c r="Q15501" s="29"/>
      <c r="U15501" s="17"/>
      <c r="V15501" s="2" t="s">
        <v>2534</v>
      </c>
      <c r="Y15501" t="str">
        <f t="shared" si="968"/>
        <v/>
      </c>
      <c r="AA15501" t="str">
        <f t="shared" si="969"/>
        <v/>
      </c>
      <c r="AC15501" s="7"/>
      <c r="AD15501" t="s">
        <v>1177</v>
      </c>
      <c r="AE15501">
        <f t="shared" si="967"/>
        <v>0</v>
      </c>
      <c r="AG15501" s="2"/>
      <c r="AH15501" t="s">
        <v>2181</v>
      </c>
      <c r="AI15501" s="7" t="s">
        <v>4922</v>
      </c>
    </row>
    <row r="15502" spans="1:35" ht="11" customHeight="1" outlineLevel="1" x14ac:dyDescent="0.25">
      <c r="A15502" t="s">
        <v>1381</v>
      </c>
      <c r="C15502" s="2" t="s">
        <v>11983</v>
      </c>
      <c r="D15502" s="2" t="s">
        <v>18676</v>
      </c>
      <c r="E15502" s="7">
        <v>2002</v>
      </c>
      <c r="F15502" s="5" t="s">
        <v>18677</v>
      </c>
      <c r="H15502" s="5"/>
      <c r="I15502" s="6" t="s">
        <v>5399</v>
      </c>
      <c r="J15502" s="6" t="s">
        <v>12417</v>
      </c>
      <c r="K15502" s="17">
        <v>1</v>
      </c>
      <c r="L15502" s="17" t="s">
        <v>7730</v>
      </c>
      <c r="M15502" s="9">
        <v>6.5</v>
      </c>
      <c r="N15502" s="9"/>
      <c r="O15502" s="21"/>
      <c r="Q15502" s="29"/>
      <c r="U15502" s="17"/>
      <c r="V15502" s="2"/>
      <c r="Y15502" t="str">
        <f t="shared" si="968"/>
        <v/>
      </c>
      <c r="AA15502">
        <f t="shared" si="969"/>
        <v>1</v>
      </c>
      <c r="AC15502" s="7"/>
      <c r="AD15502" t="s">
        <v>5399</v>
      </c>
      <c r="AE15502">
        <f t="shared" si="967"/>
        <v>1</v>
      </c>
      <c r="AG15502" s="2"/>
      <c r="AH15502" t="s">
        <v>2181</v>
      </c>
      <c r="AI15502" s="7"/>
    </row>
    <row r="15503" spans="1:35" ht="11" customHeight="1" outlineLevel="1" x14ac:dyDescent="0.25">
      <c r="A15503" t="s">
        <v>1381</v>
      </c>
      <c r="C15503" s="2" t="s">
        <v>11983</v>
      </c>
      <c r="D15503" s="2">
        <v>2479</v>
      </c>
      <c r="E15503" s="7">
        <v>2002</v>
      </c>
      <c r="F15503" s="5" t="s">
        <v>5096</v>
      </c>
      <c r="H15503" s="5" t="s">
        <v>5398</v>
      </c>
      <c r="I15503" s="6" t="s">
        <v>5399</v>
      </c>
      <c r="J15503" s="6" t="s">
        <v>12417</v>
      </c>
      <c r="K15503" s="17">
        <v>1</v>
      </c>
      <c r="L15503" s="17" t="s">
        <v>20076</v>
      </c>
      <c r="M15503" s="9"/>
      <c r="N15503" s="9"/>
      <c r="O15503" s="21"/>
      <c r="Q15503" s="29"/>
      <c r="U15503" s="17"/>
      <c r="V15503" s="2">
        <v>1767</v>
      </c>
      <c r="Y15503" t="str">
        <f t="shared" si="968"/>
        <v/>
      </c>
      <c r="AA15503" t="str">
        <f t="shared" si="969"/>
        <v/>
      </c>
      <c r="AC15503" s="7"/>
      <c r="AD15503" t="s">
        <v>5399</v>
      </c>
      <c r="AE15503">
        <f t="shared" si="967"/>
        <v>1</v>
      </c>
      <c r="AG15503" s="2"/>
      <c r="AH15503" t="s">
        <v>4921</v>
      </c>
      <c r="AI15503" s="7" t="s">
        <v>4922</v>
      </c>
    </row>
    <row r="15504" spans="1:35" ht="11" customHeight="1" outlineLevel="1" x14ac:dyDescent="0.25">
      <c r="A15504" t="s">
        <v>1381</v>
      </c>
      <c r="C15504" s="2" t="s">
        <v>11983</v>
      </c>
      <c r="D15504" s="2" t="s">
        <v>12418</v>
      </c>
      <c r="E15504" s="7">
        <v>2002</v>
      </c>
      <c r="F15504" s="5" t="s">
        <v>12419</v>
      </c>
      <c r="H15504" s="5" t="s">
        <v>5398</v>
      </c>
      <c r="I15504" s="6" t="s">
        <v>5399</v>
      </c>
      <c r="J15504" s="6" t="s">
        <v>12417</v>
      </c>
      <c r="K15504" s="17">
        <v>1</v>
      </c>
      <c r="L15504" s="17" t="s">
        <v>7730</v>
      </c>
      <c r="M15504" s="9">
        <v>6.5</v>
      </c>
      <c r="N15504" s="9"/>
      <c r="O15504" s="21"/>
      <c r="Q15504" s="29"/>
      <c r="U15504" s="17"/>
      <c r="V15504" s="2">
        <v>1766</v>
      </c>
      <c r="Y15504" t="str">
        <f t="shared" si="968"/>
        <v/>
      </c>
      <c r="AA15504">
        <f t="shared" si="969"/>
        <v>1</v>
      </c>
      <c r="AC15504" s="7"/>
      <c r="AD15504" t="s">
        <v>5399</v>
      </c>
      <c r="AE15504">
        <f t="shared" si="967"/>
        <v>1</v>
      </c>
      <c r="AG15504" s="2"/>
      <c r="AH15504" t="s">
        <v>2181</v>
      </c>
      <c r="AI15504" s="7" t="s">
        <v>4922</v>
      </c>
    </row>
    <row r="15505" spans="1:49" ht="11" customHeight="1" outlineLevel="1" x14ac:dyDescent="0.25">
      <c r="A15505" t="s">
        <v>1381</v>
      </c>
      <c r="C15505" s="2" t="s">
        <v>11983</v>
      </c>
      <c r="D15505" s="2" t="s">
        <v>12421</v>
      </c>
      <c r="E15505" s="7">
        <v>2012</v>
      </c>
      <c r="F15505" s="5" t="s">
        <v>12422</v>
      </c>
      <c r="H15505" s="5" t="s">
        <v>5398</v>
      </c>
      <c r="I15505" s="6" t="s">
        <v>12423</v>
      </c>
      <c r="J15505" s="6" t="s">
        <v>12420</v>
      </c>
      <c r="K15505" s="17">
        <v>3</v>
      </c>
      <c r="L15505" s="17" t="s">
        <v>7730</v>
      </c>
      <c r="M15505" s="9">
        <v>12</v>
      </c>
      <c r="N15505" s="9"/>
      <c r="O15505" s="21"/>
      <c r="Q15505" s="29"/>
      <c r="U15505" s="17"/>
      <c r="V15505" s="2"/>
      <c r="Y15505" t="str">
        <f t="shared" si="968"/>
        <v/>
      </c>
      <c r="AA15505">
        <f t="shared" si="969"/>
        <v>1</v>
      </c>
      <c r="AC15505" s="7"/>
      <c r="AD15505" t="s">
        <v>12423</v>
      </c>
      <c r="AE15505">
        <f t="shared" si="967"/>
        <v>0</v>
      </c>
      <c r="AG15505" s="2"/>
      <c r="AI15505" s="7"/>
    </row>
    <row r="15506" spans="1:49" ht="11" customHeight="1" outlineLevel="1" x14ac:dyDescent="0.25">
      <c r="A15506" t="s">
        <v>1381</v>
      </c>
      <c r="C15506" s="2" t="s">
        <v>11983</v>
      </c>
      <c r="D15506" s="2" t="s">
        <v>19252</v>
      </c>
      <c r="E15506" s="7">
        <v>2012</v>
      </c>
      <c r="F15506" s="5" t="s">
        <v>12424</v>
      </c>
      <c r="H15506" s="5" t="s">
        <v>5398</v>
      </c>
      <c r="I15506" s="6" t="s">
        <v>12423</v>
      </c>
      <c r="J15506" s="6" t="s">
        <v>12420</v>
      </c>
      <c r="K15506" s="17">
        <v>3</v>
      </c>
      <c r="L15506" s="17" t="s">
        <v>7730</v>
      </c>
      <c r="M15506" s="9">
        <v>9</v>
      </c>
      <c r="N15506" s="9"/>
      <c r="O15506" s="21"/>
      <c r="Q15506" s="29"/>
      <c r="U15506" s="17"/>
      <c r="V15506" s="2"/>
      <c r="Y15506" t="str">
        <f t="shared" si="968"/>
        <v/>
      </c>
      <c r="AA15506">
        <f t="shared" si="969"/>
        <v>1</v>
      </c>
      <c r="AC15506" s="7"/>
      <c r="AD15506" t="s">
        <v>12423</v>
      </c>
      <c r="AE15506">
        <f t="shared" si="967"/>
        <v>0</v>
      </c>
      <c r="AG15506" s="2"/>
      <c r="AI15506" s="7"/>
    </row>
    <row r="15507" spans="1:49" ht="11" customHeight="1" outlineLevel="1" x14ac:dyDescent="0.25">
      <c r="A15507" t="s">
        <v>1381</v>
      </c>
      <c r="C15507" s="2" t="s">
        <v>11983</v>
      </c>
      <c r="D15507" s="2">
        <v>3153</v>
      </c>
      <c r="E15507" s="7">
        <v>2013</v>
      </c>
      <c r="F15507" s="5" t="s">
        <v>228</v>
      </c>
      <c r="G15507">
        <v>1</v>
      </c>
      <c r="H15507" s="5" t="s">
        <v>5398</v>
      </c>
      <c r="I15507" s="6" t="s">
        <v>9223</v>
      </c>
      <c r="J15507" s="6" t="s">
        <v>12425</v>
      </c>
      <c r="K15507" s="17">
        <v>7</v>
      </c>
      <c r="L15507" s="17" t="s">
        <v>7732</v>
      </c>
      <c r="M15507" s="9"/>
      <c r="N15507" s="9"/>
      <c r="O15507" s="21"/>
      <c r="Q15507" s="29"/>
      <c r="U15507" s="17"/>
      <c r="V15507" s="2"/>
      <c r="Y15507" t="str">
        <f t="shared" si="968"/>
        <v/>
      </c>
      <c r="AA15507">
        <f t="shared" si="969"/>
        <v>1</v>
      </c>
      <c r="AC15507" s="7"/>
      <c r="AD15507" t="s">
        <v>9223</v>
      </c>
      <c r="AE15507">
        <f t="shared" si="967"/>
        <v>0</v>
      </c>
      <c r="AG15507" s="2"/>
      <c r="AI15507" s="7"/>
    </row>
    <row r="15508" spans="1:49" ht="11" customHeight="1" outlineLevel="1" x14ac:dyDescent="0.25">
      <c r="A15508" t="s">
        <v>1381</v>
      </c>
      <c r="C15508" s="2" t="s">
        <v>11983</v>
      </c>
      <c r="D15508" s="2">
        <v>3154</v>
      </c>
      <c r="E15508" s="7">
        <v>2013</v>
      </c>
      <c r="F15508" s="5" t="s">
        <v>228</v>
      </c>
      <c r="G15508">
        <v>1</v>
      </c>
      <c r="H15508" s="5" t="s">
        <v>5398</v>
      </c>
      <c r="I15508" s="6" t="s">
        <v>9223</v>
      </c>
      <c r="J15508" s="6" t="s">
        <v>12425</v>
      </c>
      <c r="K15508" s="17">
        <v>7</v>
      </c>
      <c r="L15508" s="17" t="s">
        <v>7732</v>
      </c>
      <c r="M15508" s="9"/>
      <c r="N15508" s="9"/>
      <c r="O15508" s="21"/>
      <c r="Q15508" s="29"/>
      <c r="U15508" s="17"/>
      <c r="V15508" s="2"/>
      <c r="Y15508" t="str">
        <f t="shared" si="968"/>
        <v/>
      </c>
      <c r="AA15508">
        <f t="shared" si="969"/>
        <v>1</v>
      </c>
      <c r="AC15508" s="7"/>
      <c r="AD15508" t="s">
        <v>9223</v>
      </c>
      <c r="AE15508">
        <f t="shared" si="967"/>
        <v>0</v>
      </c>
      <c r="AG15508" s="2"/>
      <c r="AI15508" s="7"/>
    </row>
    <row r="15509" spans="1:49" ht="11" customHeight="1" outlineLevel="1" x14ac:dyDescent="0.25">
      <c r="A15509" t="s">
        <v>1381</v>
      </c>
      <c r="C15509" s="2" t="s">
        <v>11983</v>
      </c>
      <c r="D15509" s="2">
        <v>3155</v>
      </c>
      <c r="E15509" s="7">
        <v>2013</v>
      </c>
      <c r="F15509" s="5" t="s">
        <v>228</v>
      </c>
      <c r="G15509">
        <v>1</v>
      </c>
      <c r="H15509" s="5" t="s">
        <v>5398</v>
      </c>
      <c r="I15509" s="6" t="s">
        <v>9223</v>
      </c>
      <c r="J15509" s="6" t="s">
        <v>12425</v>
      </c>
      <c r="K15509" s="17">
        <v>7</v>
      </c>
      <c r="L15509" s="17" t="s">
        <v>7732</v>
      </c>
      <c r="M15509" s="9"/>
      <c r="N15509" s="9"/>
      <c r="O15509" s="21"/>
      <c r="Q15509" s="29"/>
      <c r="U15509" s="17"/>
      <c r="V15509" s="2"/>
      <c r="Y15509" t="str">
        <f t="shared" si="968"/>
        <v/>
      </c>
      <c r="AA15509">
        <f t="shared" si="969"/>
        <v>1</v>
      </c>
      <c r="AC15509" s="7"/>
      <c r="AD15509" t="s">
        <v>9223</v>
      </c>
      <c r="AE15509">
        <f t="shared" si="967"/>
        <v>0</v>
      </c>
      <c r="AG15509" s="2"/>
      <c r="AI15509" s="7"/>
    </row>
    <row r="15510" spans="1:49" ht="11" customHeight="1" outlineLevel="1" x14ac:dyDescent="0.25">
      <c r="A15510" t="s">
        <v>1381</v>
      </c>
      <c r="C15510" s="2" t="s">
        <v>11983</v>
      </c>
      <c r="D15510" s="2">
        <v>3156</v>
      </c>
      <c r="E15510" s="7">
        <v>2013</v>
      </c>
      <c r="F15510" s="5" t="s">
        <v>228</v>
      </c>
      <c r="G15510">
        <v>1</v>
      </c>
      <c r="H15510" s="5" t="s">
        <v>5398</v>
      </c>
      <c r="I15510" s="6" t="s">
        <v>9223</v>
      </c>
      <c r="J15510" s="6" t="s">
        <v>12425</v>
      </c>
      <c r="K15510" s="17">
        <v>7</v>
      </c>
      <c r="L15510" s="17" t="s">
        <v>7732</v>
      </c>
      <c r="M15510" s="9"/>
      <c r="N15510" s="9"/>
      <c r="O15510" s="21"/>
      <c r="Q15510" s="29"/>
      <c r="U15510" s="17"/>
      <c r="V15510" s="2"/>
      <c r="Y15510" t="str">
        <f t="shared" si="968"/>
        <v/>
      </c>
      <c r="AA15510">
        <f t="shared" si="969"/>
        <v>1</v>
      </c>
      <c r="AC15510" s="7"/>
      <c r="AD15510" t="s">
        <v>9223</v>
      </c>
      <c r="AE15510">
        <f t="shared" si="967"/>
        <v>0</v>
      </c>
      <c r="AG15510" s="2"/>
      <c r="AI15510" s="7"/>
    </row>
    <row r="15511" spans="1:49" ht="11" customHeight="1" outlineLevel="1" x14ac:dyDescent="0.25">
      <c r="A15511" t="s">
        <v>1381</v>
      </c>
      <c r="C15511" s="2" t="s">
        <v>11983</v>
      </c>
      <c r="D15511" s="2" t="s">
        <v>12426</v>
      </c>
      <c r="E15511" s="7">
        <v>2013</v>
      </c>
      <c r="F15511" s="5" t="s">
        <v>12414</v>
      </c>
      <c r="G15511">
        <v>1</v>
      </c>
      <c r="H15511" s="5" t="s">
        <v>5398</v>
      </c>
      <c r="I15511" s="6" t="s">
        <v>9223</v>
      </c>
      <c r="J15511" s="6" t="s">
        <v>12425</v>
      </c>
      <c r="K15511" s="17">
        <v>7</v>
      </c>
      <c r="L15511" s="17" t="s">
        <v>7732</v>
      </c>
      <c r="M15511" s="9"/>
      <c r="N15511" s="9"/>
      <c r="O15511" s="21"/>
      <c r="Q15511" s="29"/>
      <c r="U15511" s="17"/>
      <c r="V15511" s="2"/>
      <c r="Y15511" t="str">
        <f t="shared" si="968"/>
        <v/>
      </c>
      <c r="AA15511">
        <f t="shared" si="969"/>
        <v>1</v>
      </c>
      <c r="AC15511" s="7"/>
      <c r="AD15511" t="s">
        <v>9223</v>
      </c>
      <c r="AE15511">
        <f t="shared" si="967"/>
        <v>0</v>
      </c>
      <c r="AG15511" s="2"/>
      <c r="AI15511" s="7"/>
    </row>
    <row r="15512" spans="1:49" ht="11" customHeight="1" outlineLevel="1" x14ac:dyDescent="0.25">
      <c r="A15512" t="s">
        <v>1381</v>
      </c>
      <c r="C15512" s="2" t="s">
        <v>11983</v>
      </c>
      <c r="D15512" s="2">
        <v>3157</v>
      </c>
      <c r="E15512" s="7">
        <v>2013</v>
      </c>
      <c r="F15512" s="5" t="s">
        <v>12428</v>
      </c>
      <c r="G15512">
        <v>1</v>
      </c>
      <c r="H15512" s="5" t="s">
        <v>5398</v>
      </c>
      <c r="I15512" s="6" t="s">
        <v>9223</v>
      </c>
      <c r="J15512" s="6" t="s">
        <v>12425</v>
      </c>
      <c r="K15512" s="17">
        <v>7</v>
      </c>
      <c r="L15512" s="17" t="s">
        <v>7732</v>
      </c>
      <c r="M15512" s="9"/>
      <c r="N15512" s="9"/>
      <c r="O15512" s="21"/>
      <c r="Q15512" s="29"/>
      <c r="U15512" s="17"/>
      <c r="V15512" s="2"/>
      <c r="Y15512" t="str">
        <f t="shared" si="968"/>
        <v/>
      </c>
      <c r="AA15512" t="str">
        <f t="shared" si="969"/>
        <v/>
      </c>
      <c r="AC15512" s="7"/>
      <c r="AD15512" t="s">
        <v>9223</v>
      </c>
      <c r="AE15512">
        <f t="shared" si="967"/>
        <v>0</v>
      </c>
      <c r="AG15512" s="2"/>
      <c r="AI15512" s="7"/>
    </row>
    <row r="15513" spans="1:49" ht="11" customHeight="1" outlineLevel="1" x14ac:dyDescent="0.25">
      <c r="A15513" t="s">
        <v>1381</v>
      </c>
      <c r="C15513" s="2" t="s">
        <v>11983</v>
      </c>
      <c r="D15513" s="2" t="s">
        <v>12427</v>
      </c>
      <c r="E15513" s="7">
        <v>2013</v>
      </c>
      <c r="F15513" s="5" t="s">
        <v>12429</v>
      </c>
      <c r="G15513">
        <v>1</v>
      </c>
      <c r="H15513" s="5" t="s">
        <v>5398</v>
      </c>
      <c r="I15513" s="6" t="s">
        <v>9223</v>
      </c>
      <c r="J15513" s="6" t="s">
        <v>12425</v>
      </c>
      <c r="K15513" s="17">
        <v>7</v>
      </c>
      <c r="L15513" s="17" t="s">
        <v>7732</v>
      </c>
      <c r="M15513" s="9"/>
      <c r="N15513" s="9"/>
      <c r="O15513" s="21"/>
      <c r="Q15513" s="29"/>
      <c r="U15513" s="17"/>
      <c r="V15513" s="2"/>
      <c r="Y15513" t="str">
        <f t="shared" si="968"/>
        <v/>
      </c>
      <c r="AA15513">
        <f t="shared" si="969"/>
        <v>1</v>
      </c>
      <c r="AC15513" s="7"/>
      <c r="AD15513" t="s">
        <v>9223</v>
      </c>
      <c r="AE15513">
        <f t="shared" si="967"/>
        <v>0</v>
      </c>
      <c r="AG15513" s="2"/>
      <c r="AI15513" s="7"/>
    </row>
    <row r="15514" spans="1:49" ht="11" customHeight="1" x14ac:dyDescent="0.25">
      <c r="A15514" s="4" t="s">
        <v>13544</v>
      </c>
      <c r="B15514" t="s">
        <v>13533</v>
      </c>
      <c r="C15514" s="2" t="s">
        <v>12521</v>
      </c>
      <c r="E15514" s="7"/>
      <c r="F15514" s="5"/>
      <c r="H15514" s="5"/>
      <c r="I15514" s="6"/>
      <c r="J15514" s="6"/>
      <c r="K15514" s="17"/>
      <c r="L15514" s="17"/>
      <c r="M15514" s="9"/>
      <c r="N15514" s="9">
        <f>SUM(M15515:M15530)</f>
        <v>24.6</v>
      </c>
      <c r="O15514" s="21">
        <v>2002</v>
      </c>
      <c r="P15514">
        <f>COUNTIF(L15515:L15530,"*")</f>
        <v>16</v>
      </c>
      <c r="Q15514" s="29">
        <f>P15514/O15514</f>
        <v>7.992007992007992E-3</v>
      </c>
      <c r="R15514">
        <f>COUNTIF(L15515:L15530,"Y")+COUNTIF(L15515:L15530,"S")</f>
        <v>16</v>
      </c>
      <c r="U15514" s="17" t="s">
        <v>7730</v>
      </c>
      <c r="V15514" s="2"/>
      <c r="W15514" t="s">
        <v>18513</v>
      </c>
      <c r="Y15514" t="str">
        <f t="shared" si="968"/>
        <v/>
      </c>
      <c r="AA15514" t="str">
        <f t="shared" si="969"/>
        <v/>
      </c>
      <c r="AC15514" s="7"/>
      <c r="AF15514">
        <f>COUNTIF(AE15515:AE15530,"1")</f>
        <v>0</v>
      </c>
      <c r="AG15514" s="2"/>
      <c r="AI15514" s="7"/>
      <c r="AJ15514">
        <f>COUNTIF($K15515:$K15530,"1")-COUNTIFS($K15515:$K15530,"1",$L15515:$L15530,"V")</f>
        <v>0</v>
      </c>
      <c r="AK15514">
        <f>COUNTIFS($K15515:$K15530,"1",$L15515:$L15530,"Y")+COUNTIFS($K15515:$K15530,"1",$L15515:$L15530,"s")</f>
        <v>0</v>
      </c>
      <c r="AL15514">
        <f>COUNTIF($K15515:$K15530,"2")-COUNTIFS($K15515:$K15530,"2",$L15515:$L15530,"V")</f>
        <v>0</v>
      </c>
      <c r="AM15514">
        <f>COUNTIFS($K15515:$K15530,"2",$L15515:$L15530,"Y")+COUNTIFS($K15515:$K15530,"2",$L15515:$L15530,"s")</f>
        <v>0</v>
      </c>
      <c r="AN15514">
        <f>COUNTIF($K15515:$K15530,"3")-COUNTIFS($K15515:$K15530,"3",$L15515:$L15530,"V")</f>
        <v>1</v>
      </c>
      <c r="AO15514">
        <f>COUNTIFS($K15515:$K15530,"3",$L15515:$L15530,"Y")+COUNTIFS($K15515:$K15530,"3",$L15515:$L15530,"s")</f>
        <v>1</v>
      </c>
      <c r="AP15514">
        <f>COUNTIF($K15515:$K15530,"4")-COUNTIFS($K15515:$K15530,"4",$L15515:$L15530,"V")</f>
        <v>0</v>
      </c>
      <c r="AQ15514">
        <f>COUNTIFS($K15515:$K15530,"4",$L15515:$L15530,"Y")+COUNTIFS($K15515:$K15530,"4",$L15515:$L15530,"s")</f>
        <v>0</v>
      </c>
      <c r="AR15514">
        <f>COUNTIF($K15515:$K15530,"5")-COUNTIFS($K15515:$K15530,"5",$L15515:$L15530,"V")</f>
        <v>0</v>
      </c>
      <c r="AS15514">
        <f>COUNTIFS($K15515:$K15530,"5",$L15515:$L15530,"Y")+COUNTIFS($K15515:$K15530,"5",$L15515:$L15530,"s")</f>
        <v>0</v>
      </c>
      <c r="AT15514">
        <f>COUNTIF($K15515:$K15530,"6")-COUNTIFS($K15515:$K15530,"6",$L15515:$L15530,"V")</f>
        <v>0</v>
      </c>
      <c r="AU15514">
        <f>COUNTIFS($K15515:$K15530,"6",$L15515:$L15530,"Y")+COUNTIFS($K15515:$K15530,"6",$L15515:$L15530,"s")</f>
        <v>0</v>
      </c>
      <c r="AV15514">
        <f>COUNTIF($K15515:$K15530,"7")-COUNTIFS($K15515:$K15530,"7",$L15515:$L15530,"V")</f>
        <v>15</v>
      </c>
      <c r="AW15514">
        <f>COUNTIFS($K15515:$K15530,"7",$L15515:$L15530,"Y")+COUNTIFS($K15515:$K15530,"7",$L15515:$L15530,"s")</f>
        <v>15</v>
      </c>
    </row>
    <row r="15515" spans="1:49" ht="11" customHeight="1" outlineLevel="1" x14ac:dyDescent="0.25">
      <c r="A15515" t="s">
        <v>13534</v>
      </c>
      <c r="C15515" s="2" t="s">
        <v>12521</v>
      </c>
      <c r="D15515" s="2" t="s">
        <v>12284</v>
      </c>
      <c r="E15515" s="7">
        <v>2005</v>
      </c>
      <c r="F15515" s="8" t="s">
        <v>21606</v>
      </c>
      <c r="H15515" s="5" t="s">
        <v>5398</v>
      </c>
      <c r="I15515" s="6" t="s">
        <v>13541</v>
      </c>
      <c r="J15515" s="6" t="s">
        <v>13542</v>
      </c>
      <c r="K15515" s="17">
        <v>3</v>
      </c>
      <c r="L15515" s="17" t="s">
        <v>7730</v>
      </c>
      <c r="M15515" s="9">
        <v>3</v>
      </c>
      <c r="N15515" s="9"/>
      <c r="O15515" s="21"/>
      <c r="Q15515" s="29"/>
      <c r="U15515" s="17"/>
      <c r="V15515" s="2"/>
      <c r="Y15515" t="str">
        <f t="shared" si="968"/>
        <v/>
      </c>
      <c r="AA15515">
        <f t="shared" si="969"/>
        <v>1</v>
      </c>
      <c r="AC15515" s="7"/>
      <c r="AD15515" t="s">
        <v>13541</v>
      </c>
      <c r="AE15515">
        <f>COUNTIF(I15515,"*Fuji*")</f>
        <v>0</v>
      </c>
      <c r="AG15515" s="2"/>
      <c r="AI15515" s="7"/>
    </row>
    <row r="15516" spans="1:49" ht="11" customHeight="1" outlineLevel="1" x14ac:dyDescent="0.25">
      <c r="A15516" t="s">
        <v>13534</v>
      </c>
      <c r="C15516" s="2" t="s">
        <v>12521</v>
      </c>
      <c r="D15516" s="2">
        <v>1107</v>
      </c>
      <c r="E15516" s="7">
        <v>2009</v>
      </c>
      <c r="F15516" s="8" t="s">
        <v>21607</v>
      </c>
      <c r="H15516" s="5" t="s">
        <v>5398</v>
      </c>
      <c r="I15516" s="6" t="s">
        <v>8352</v>
      </c>
      <c r="J15516" s="6" t="s">
        <v>13535</v>
      </c>
      <c r="K15516" s="17">
        <v>7</v>
      </c>
      <c r="L15516" s="17" t="s">
        <v>20076</v>
      </c>
      <c r="M15516" s="9"/>
      <c r="N15516" s="9"/>
      <c r="O15516" s="21"/>
      <c r="Q15516" s="29"/>
      <c r="U15516" s="17"/>
      <c r="V15516" s="2"/>
      <c r="Y15516" t="str">
        <f t="shared" si="968"/>
        <v/>
      </c>
      <c r="AA15516" t="str">
        <f t="shared" si="969"/>
        <v/>
      </c>
      <c r="AC15516" s="7"/>
      <c r="AD15516" t="s">
        <v>8352</v>
      </c>
      <c r="AE15516">
        <f t="shared" ref="AE15516:AE15521" si="970">COUNTIF(J15516,"*Fuji*")</f>
        <v>0</v>
      </c>
      <c r="AG15516" s="2"/>
      <c r="AI15516" s="7"/>
    </row>
    <row r="15517" spans="1:49" ht="11" customHeight="1" outlineLevel="1" x14ac:dyDescent="0.25">
      <c r="A15517" t="s">
        <v>13534</v>
      </c>
      <c r="C15517" s="2" t="s">
        <v>12521</v>
      </c>
      <c r="D15517" s="2">
        <v>1108</v>
      </c>
      <c r="E15517" s="7">
        <v>2009</v>
      </c>
      <c r="F15517" s="5" t="s">
        <v>21608</v>
      </c>
      <c r="H15517" s="5" t="s">
        <v>5398</v>
      </c>
      <c r="I15517" s="6" t="s">
        <v>13536</v>
      </c>
      <c r="J15517" s="6" t="s">
        <v>13535</v>
      </c>
      <c r="K15517" s="17">
        <v>7</v>
      </c>
      <c r="L15517" s="17" t="s">
        <v>20076</v>
      </c>
      <c r="M15517" s="9"/>
      <c r="N15517" s="9"/>
      <c r="O15517" s="21"/>
      <c r="Q15517" s="29"/>
      <c r="U15517" s="17"/>
      <c r="V15517" s="2"/>
      <c r="Y15517" t="str">
        <f t="shared" si="968"/>
        <v/>
      </c>
      <c r="AA15517" t="str">
        <f t="shared" si="969"/>
        <v/>
      </c>
      <c r="AC15517" s="7"/>
      <c r="AD15517" t="s">
        <v>13536</v>
      </c>
      <c r="AE15517">
        <f t="shared" si="970"/>
        <v>0</v>
      </c>
      <c r="AG15517" s="2"/>
      <c r="AI15517" s="7"/>
    </row>
    <row r="15518" spans="1:49" ht="11" customHeight="1" outlineLevel="1" x14ac:dyDescent="0.25">
      <c r="A15518" t="s">
        <v>13534</v>
      </c>
      <c r="C15518" s="2" t="s">
        <v>12521</v>
      </c>
      <c r="D15518" s="2">
        <v>1109</v>
      </c>
      <c r="E15518" s="7">
        <v>2009</v>
      </c>
      <c r="F15518" s="5" t="s">
        <v>21609</v>
      </c>
      <c r="H15518" s="5" t="s">
        <v>5398</v>
      </c>
      <c r="I15518" s="6" t="s">
        <v>10196</v>
      </c>
      <c r="J15518" s="6" t="s">
        <v>13535</v>
      </c>
      <c r="K15518" s="17">
        <v>7</v>
      </c>
      <c r="L15518" s="17" t="s">
        <v>20076</v>
      </c>
      <c r="M15518" s="9"/>
      <c r="N15518" s="9"/>
      <c r="O15518" s="21"/>
      <c r="Q15518" s="29"/>
      <c r="U15518" s="17"/>
      <c r="V15518" s="2"/>
      <c r="Y15518" t="str">
        <f t="shared" si="968"/>
        <v/>
      </c>
      <c r="AA15518" t="str">
        <f t="shared" si="969"/>
        <v/>
      </c>
      <c r="AC15518" s="7"/>
      <c r="AD15518" t="s">
        <v>10196</v>
      </c>
      <c r="AE15518">
        <f t="shared" si="970"/>
        <v>0</v>
      </c>
      <c r="AG15518" s="2"/>
      <c r="AI15518" s="7"/>
    </row>
    <row r="15519" spans="1:49" ht="11" customHeight="1" outlineLevel="1" x14ac:dyDescent="0.25">
      <c r="A15519" t="s">
        <v>13534</v>
      </c>
      <c r="C15519" s="2" t="s">
        <v>12521</v>
      </c>
      <c r="D15519" s="2">
        <v>1110</v>
      </c>
      <c r="E15519" s="7">
        <v>2009</v>
      </c>
      <c r="F15519" s="5" t="s">
        <v>21610</v>
      </c>
      <c r="H15519" s="5" t="s">
        <v>5398</v>
      </c>
      <c r="I15519" s="6" t="s">
        <v>9445</v>
      </c>
      <c r="J15519" s="6" t="s">
        <v>13535</v>
      </c>
      <c r="K15519" s="17">
        <v>7</v>
      </c>
      <c r="L15519" s="17" t="s">
        <v>20076</v>
      </c>
      <c r="M15519" s="9"/>
      <c r="N15519" s="9"/>
      <c r="O15519" s="21"/>
      <c r="Q15519" s="29"/>
      <c r="U15519" s="17"/>
      <c r="V15519" s="2"/>
      <c r="Y15519" t="str">
        <f t="shared" si="968"/>
        <v/>
      </c>
      <c r="AA15519" t="str">
        <f t="shared" si="969"/>
        <v/>
      </c>
      <c r="AC15519" s="7"/>
      <c r="AD15519" t="s">
        <v>9445</v>
      </c>
      <c r="AE15519">
        <f t="shared" si="970"/>
        <v>0</v>
      </c>
      <c r="AG15519" s="2"/>
      <c r="AI15519" s="7"/>
    </row>
    <row r="15520" spans="1:49" ht="11" customHeight="1" outlineLevel="1" x14ac:dyDescent="0.25">
      <c r="A15520" t="s">
        <v>13534</v>
      </c>
      <c r="C15520" s="2" t="s">
        <v>12521</v>
      </c>
      <c r="D15520" s="2">
        <v>1111</v>
      </c>
      <c r="E15520" s="7">
        <v>2009</v>
      </c>
      <c r="F15520" s="5" t="s">
        <v>21611</v>
      </c>
      <c r="H15520" s="5" t="s">
        <v>5398</v>
      </c>
      <c r="I15520" s="6" t="s">
        <v>13537</v>
      </c>
      <c r="J15520" s="6" t="s">
        <v>13535</v>
      </c>
      <c r="K15520" s="17">
        <v>7</v>
      </c>
      <c r="L15520" s="17" t="s">
        <v>20076</v>
      </c>
      <c r="M15520" s="9"/>
      <c r="N15520" s="9"/>
      <c r="O15520" s="21"/>
      <c r="Q15520" s="29"/>
      <c r="U15520" s="17"/>
      <c r="V15520" s="2"/>
      <c r="Y15520" t="str">
        <f t="shared" si="968"/>
        <v/>
      </c>
      <c r="AA15520" t="str">
        <f t="shared" si="969"/>
        <v/>
      </c>
      <c r="AC15520" s="7"/>
      <c r="AD15520" t="s">
        <v>13537</v>
      </c>
      <c r="AE15520">
        <f t="shared" si="970"/>
        <v>0</v>
      </c>
      <c r="AG15520" s="2"/>
      <c r="AI15520" s="7"/>
    </row>
    <row r="15521" spans="1:49" ht="11" customHeight="1" outlineLevel="1" x14ac:dyDescent="0.25">
      <c r="A15521" t="s">
        <v>13534</v>
      </c>
      <c r="C15521" s="2" t="s">
        <v>12521</v>
      </c>
      <c r="D15521" s="2">
        <v>1112</v>
      </c>
      <c r="E15521" s="7">
        <v>2009</v>
      </c>
      <c r="F15521" s="5" t="s">
        <v>21612</v>
      </c>
      <c r="H15521" s="5" t="s">
        <v>5398</v>
      </c>
      <c r="I15521" s="6" t="s">
        <v>13538</v>
      </c>
      <c r="J15521" s="6" t="s">
        <v>13535</v>
      </c>
      <c r="K15521" s="17">
        <v>7</v>
      </c>
      <c r="L15521" s="17" t="s">
        <v>20076</v>
      </c>
      <c r="M15521" s="9"/>
      <c r="N15521" s="9"/>
      <c r="O15521" s="21"/>
      <c r="Q15521" s="29"/>
      <c r="U15521" s="17"/>
      <c r="V15521" s="2"/>
      <c r="Y15521" t="str">
        <f t="shared" si="968"/>
        <v/>
      </c>
      <c r="AA15521" t="str">
        <f t="shared" si="969"/>
        <v/>
      </c>
      <c r="AC15521" s="7"/>
      <c r="AD15521" t="s">
        <v>13538</v>
      </c>
      <c r="AE15521">
        <f t="shared" si="970"/>
        <v>0</v>
      </c>
      <c r="AG15521" s="2"/>
      <c r="AI15521" s="7"/>
    </row>
    <row r="15522" spans="1:49" ht="11" customHeight="1" outlineLevel="1" x14ac:dyDescent="0.25">
      <c r="A15522" t="s">
        <v>13534</v>
      </c>
      <c r="C15522" s="2" t="s">
        <v>12521</v>
      </c>
      <c r="D15522" s="2" t="s">
        <v>13539</v>
      </c>
      <c r="E15522" s="7">
        <v>2009</v>
      </c>
      <c r="F15522" s="5" t="s">
        <v>9485</v>
      </c>
      <c r="H15522" s="5" t="s">
        <v>5398</v>
      </c>
      <c r="I15522" s="6" t="s">
        <v>7554</v>
      </c>
      <c r="J15522" s="6" t="s">
        <v>13535</v>
      </c>
      <c r="K15522" s="17">
        <v>7</v>
      </c>
      <c r="L15522" s="17" t="s">
        <v>7730</v>
      </c>
      <c r="M15522" s="9">
        <v>13</v>
      </c>
      <c r="N15522" s="9"/>
      <c r="O15522" s="21"/>
      <c r="Q15522" s="29"/>
      <c r="U15522" s="17"/>
      <c r="V15522" s="2"/>
      <c r="Y15522" t="str">
        <f t="shared" si="968"/>
        <v/>
      </c>
      <c r="AA15522">
        <f t="shared" si="969"/>
        <v>1</v>
      </c>
      <c r="AC15522" s="7"/>
      <c r="AD15522" t="s">
        <v>7554</v>
      </c>
      <c r="AE15522">
        <f t="shared" ref="AE15522:AE15530" si="971">COUNTIF(I15522,"*Fuji*")</f>
        <v>0</v>
      </c>
      <c r="AG15522" s="2"/>
      <c r="AI15522" s="7"/>
    </row>
    <row r="15523" spans="1:49" ht="11" customHeight="1" outlineLevel="1" x14ac:dyDescent="0.25">
      <c r="A15523" t="s">
        <v>13534</v>
      </c>
      <c r="C15523" s="2" t="s">
        <v>12521</v>
      </c>
      <c r="D15523" s="2">
        <v>1179</v>
      </c>
      <c r="E15523" s="7">
        <v>2010</v>
      </c>
      <c r="F15523" s="5" t="s">
        <v>21607</v>
      </c>
      <c r="H15523" s="5" t="s">
        <v>5398</v>
      </c>
      <c r="I15523" s="6" t="s">
        <v>9223</v>
      </c>
      <c r="J15523" s="6" t="s">
        <v>13535</v>
      </c>
      <c r="K15523" s="17">
        <v>7</v>
      </c>
      <c r="L15523" s="17" t="s">
        <v>20076</v>
      </c>
      <c r="M15523" s="9"/>
      <c r="N15523" s="9"/>
      <c r="O15523" s="21"/>
      <c r="Q15523" s="29"/>
      <c r="U15523" s="17"/>
      <c r="V15523" s="2"/>
      <c r="Y15523" t="str">
        <f t="shared" si="968"/>
        <v/>
      </c>
      <c r="AA15523" t="str">
        <f t="shared" si="969"/>
        <v/>
      </c>
      <c r="AC15523" s="7"/>
      <c r="AD15523" t="s">
        <v>9223</v>
      </c>
      <c r="AE15523">
        <f t="shared" si="971"/>
        <v>0</v>
      </c>
      <c r="AG15523" s="2"/>
      <c r="AI15523" s="7"/>
    </row>
    <row r="15524" spans="1:49" ht="11" customHeight="1" outlineLevel="1" x14ac:dyDescent="0.25">
      <c r="A15524" t="s">
        <v>13534</v>
      </c>
      <c r="C15524" s="2" t="s">
        <v>12521</v>
      </c>
      <c r="D15524" s="2">
        <v>1180</v>
      </c>
      <c r="E15524" s="7">
        <v>2010</v>
      </c>
      <c r="F15524" s="5" t="s">
        <v>21607</v>
      </c>
      <c r="H15524" s="5" t="s">
        <v>5398</v>
      </c>
      <c r="I15524" s="6" t="s">
        <v>9223</v>
      </c>
      <c r="J15524" s="6" t="s">
        <v>13535</v>
      </c>
      <c r="K15524" s="17">
        <v>7</v>
      </c>
      <c r="L15524" s="17" t="s">
        <v>20076</v>
      </c>
      <c r="M15524" s="9"/>
      <c r="N15524" s="9"/>
      <c r="O15524" s="21"/>
      <c r="Q15524" s="29"/>
      <c r="U15524" s="17"/>
      <c r="V15524" s="2"/>
      <c r="Y15524" t="str">
        <f t="shared" si="968"/>
        <v/>
      </c>
      <c r="AA15524" t="str">
        <f t="shared" si="969"/>
        <v/>
      </c>
      <c r="AC15524" s="7"/>
      <c r="AD15524" t="s">
        <v>9223</v>
      </c>
      <c r="AE15524">
        <f t="shared" si="971"/>
        <v>0</v>
      </c>
      <c r="AG15524" s="2"/>
      <c r="AI15524" s="7"/>
    </row>
    <row r="15525" spans="1:49" ht="11" customHeight="1" outlineLevel="1" x14ac:dyDescent="0.25">
      <c r="A15525" t="s">
        <v>13534</v>
      </c>
      <c r="C15525" s="2" t="s">
        <v>12521</v>
      </c>
      <c r="D15525" s="2">
        <v>1181</v>
      </c>
      <c r="E15525" s="7">
        <v>2010</v>
      </c>
      <c r="F15525" s="5" t="s">
        <v>21607</v>
      </c>
      <c r="H15525" s="5" t="s">
        <v>5398</v>
      </c>
      <c r="I15525" s="6" t="s">
        <v>9223</v>
      </c>
      <c r="J15525" s="6" t="s">
        <v>13535</v>
      </c>
      <c r="K15525" s="17">
        <v>7</v>
      </c>
      <c r="L15525" s="17" t="s">
        <v>20076</v>
      </c>
      <c r="M15525" s="9"/>
      <c r="N15525" s="9"/>
      <c r="O15525" s="21"/>
      <c r="Q15525" s="29"/>
      <c r="U15525" s="17"/>
      <c r="V15525" s="2"/>
      <c r="Y15525" t="str">
        <f t="shared" si="968"/>
        <v/>
      </c>
      <c r="AA15525" t="str">
        <f t="shared" si="969"/>
        <v/>
      </c>
      <c r="AC15525" s="7"/>
      <c r="AD15525" t="s">
        <v>9223</v>
      </c>
      <c r="AE15525">
        <f t="shared" si="971"/>
        <v>0</v>
      </c>
      <c r="AG15525" s="2"/>
      <c r="AI15525" s="7"/>
    </row>
    <row r="15526" spans="1:49" ht="11" customHeight="1" outlineLevel="1" x14ac:dyDescent="0.25">
      <c r="A15526" t="s">
        <v>13534</v>
      </c>
      <c r="C15526" s="2" t="s">
        <v>12521</v>
      </c>
      <c r="D15526" s="2">
        <v>1182</v>
      </c>
      <c r="E15526" s="7">
        <v>2010</v>
      </c>
      <c r="F15526" s="5" t="s">
        <v>21609</v>
      </c>
      <c r="H15526" s="5" t="s">
        <v>5398</v>
      </c>
      <c r="I15526" s="6" t="s">
        <v>9223</v>
      </c>
      <c r="J15526" s="6" t="s">
        <v>13535</v>
      </c>
      <c r="K15526" s="17">
        <v>7</v>
      </c>
      <c r="L15526" s="17" t="s">
        <v>20076</v>
      </c>
      <c r="M15526" s="9"/>
      <c r="N15526" s="9"/>
      <c r="O15526" s="21"/>
      <c r="Q15526" s="29"/>
      <c r="U15526" s="17"/>
      <c r="V15526" s="2"/>
      <c r="Y15526" t="str">
        <f t="shared" si="968"/>
        <v/>
      </c>
      <c r="AA15526" t="str">
        <f t="shared" si="969"/>
        <v/>
      </c>
      <c r="AC15526" s="7"/>
      <c r="AD15526" t="s">
        <v>9223</v>
      </c>
      <c r="AE15526">
        <f t="shared" si="971"/>
        <v>0</v>
      </c>
      <c r="AG15526" s="2"/>
      <c r="AI15526" s="7"/>
    </row>
    <row r="15527" spans="1:49" ht="11" customHeight="1" outlineLevel="1" x14ac:dyDescent="0.25">
      <c r="A15527" t="s">
        <v>13534</v>
      </c>
      <c r="C15527" s="2" t="s">
        <v>12521</v>
      </c>
      <c r="D15527" s="2">
        <v>1183</v>
      </c>
      <c r="E15527" s="7">
        <v>2010</v>
      </c>
      <c r="F15527" s="5" t="s">
        <v>21609</v>
      </c>
      <c r="H15527" s="5" t="s">
        <v>5398</v>
      </c>
      <c r="I15527" s="6" t="s">
        <v>9223</v>
      </c>
      <c r="J15527" s="6" t="s">
        <v>13535</v>
      </c>
      <c r="K15527" s="17">
        <v>7</v>
      </c>
      <c r="L15527" s="17" t="s">
        <v>20076</v>
      </c>
      <c r="M15527" s="9"/>
      <c r="N15527" s="9"/>
      <c r="O15527" s="21"/>
      <c r="Q15527" s="29"/>
      <c r="U15527" s="17"/>
      <c r="V15527" s="2"/>
      <c r="Y15527" t="str">
        <f t="shared" si="968"/>
        <v/>
      </c>
      <c r="AA15527" t="str">
        <f t="shared" si="969"/>
        <v/>
      </c>
      <c r="AC15527" s="7"/>
      <c r="AD15527" t="s">
        <v>9223</v>
      </c>
      <c r="AE15527">
        <f t="shared" si="971"/>
        <v>0</v>
      </c>
      <c r="AG15527" s="2"/>
      <c r="AI15527" s="7"/>
    </row>
    <row r="15528" spans="1:49" ht="11" customHeight="1" outlineLevel="1" x14ac:dyDescent="0.25">
      <c r="A15528" t="s">
        <v>13534</v>
      </c>
      <c r="C15528" s="2" t="s">
        <v>12521</v>
      </c>
      <c r="D15528" s="2">
        <v>1184</v>
      </c>
      <c r="E15528" s="7">
        <v>2010</v>
      </c>
      <c r="F15528" s="5" t="s">
        <v>21609</v>
      </c>
      <c r="H15528" s="5" t="s">
        <v>5398</v>
      </c>
      <c r="I15528" s="6" t="s">
        <v>9223</v>
      </c>
      <c r="J15528" s="6" t="s">
        <v>13535</v>
      </c>
      <c r="K15528" s="17">
        <v>7</v>
      </c>
      <c r="L15528" s="17" t="s">
        <v>20076</v>
      </c>
      <c r="M15528" s="9"/>
      <c r="N15528" s="9"/>
      <c r="O15528" s="21"/>
      <c r="Q15528" s="29"/>
      <c r="U15528" s="17"/>
      <c r="V15528" s="2"/>
      <c r="Y15528" t="str">
        <f t="shared" si="968"/>
        <v/>
      </c>
      <c r="AA15528" t="str">
        <f t="shared" si="969"/>
        <v/>
      </c>
      <c r="AC15528" s="7"/>
      <c r="AD15528" t="s">
        <v>9223</v>
      </c>
      <c r="AE15528">
        <f t="shared" si="971"/>
        <v>0</v>
      </c>
      <c r="AG15528" s="2"/>
      <c r="AI15528" s="7"/>
    </row>
    <row r="15529" spans="1:49" ht="11" customHeight="1" outlineLevel="1" x14ac:dyDescent="0.25">
      <c r="A15529" t="s">
        <v>13534</v>
      </c>
      <c r="C15529" s="2" t="s">
        <v>12521</v>
      </c>
      <c r="D15529" s="2" t="s">
        <v>13543</v>
      </c>
      <c r="E15529" s="7">
        <v>2010</v>
      </c>
      <c r="F15529" s="5" t="s">
        <v>9485</v>
      </c>
      <c r="H15529" s="5" t="s">
        <v>5398</v>
      </c>
      <c r="I15529" s="6" t="s">
        <v>9223</v>
      </c>
      <c r="J15529" s="6" t="s">
        <v>13535</v>
      </c>
      <c r="K15529" s="17">
        <v>7</v>
      </c>
      <c r="L15529" s="17" t="s">
        <v>7730</v>
      </c>
      <c r="M15529" s="9">
        <v>6.6</v>
      </c>
      <c r="N15529" s="9"/>
      <c r="O15529" s="21"/>
      <c r="Q15529" s="29"/>
      <c r="U15529" s="17"/>
      <c r="V15529" s="2"/>
      <c r="Y15529" t="str">
        <f t="shared" si="968"/>
        <v/>
      </c>
      <c r="AA15529">
        <f t="shared" si="969"/>
        <v>1</v>
      </c>
      <c r="AC15529" s="7"/>
      <c r="AD15529" t="s">
        <v>9223</v>
      </c>
      <c r="AE15529">
        <f t="shared" si="971"/>
        <v>0</v>
      </c>
      <c r="AG15529" s="2"/>
      <c r="AI15529" s="7"/>
    </row>
    <row r="15530" spans="1:49" ht="11" customHeight="1" outlineLevel="1" x14ac:dyDescent="0.25">
      <c r="A15530" t="s">
        <v>13534</v>
      </c>
      <c r="C15530" s="2" t="s">
        <v>12521</v>
      </c>
      <c r="D15530" s="2">
        <v>1703</v>
      </c>
      <c r="E15530" s="7">
        <v>2017</v>
      </c>
      <c r="F15530" s="5" t="s">
        <v>21613</v>
      </c>
      <c r="H15530" s="5" t="s">
        <v>5398</v>
      </c>
      <c r="I15530" s="6" t="s">
        <v>9223</v>
      </c>
      <c r="J15530" s="6" t="s">
        <v>13540</v>
      </c>
      <c r="K15530" s="17">
        <v>7</v>
      </c>
      <c r="L15530" s="17" t="s">
        <v>7730</v>
      </c>
      <c r="M15530" s="9">
        <v>2</v>
      </c>
      <c r="N15530" s="9"/>
      <c r="O15530" s="21"/>
      <c r="Q15530" s="29"/>
      <c r="U15530" s="17"/>
      <c r="V15530" s="2"/>
      <c r="Y15530" t="str">
        <f t="shared" si="968"/>
        <v/>
      </c>
      <c r="AA15530" t="str">
        <f t="shared" si="969"/>
        <v/>
      </c>
      <c r="AC15530" s="7"/>
      <c r="AD15530" t="s">
        <v>9223</v>
      </c>
      <c r="AE15530">
        <f t="shared" si="971"/>
        <v>0</v>
      </c>
      <c r="AG15530" s="2"/>
      <c r="AI15530" s="7"/>
    </row>
    <row r="15531" spans="1:49" ht="11" customHeight="1" x14ac:dyDescent="0.25">
      <c r="A15531" t="s">
        <v>14811</v>
      </c>
      <c r="B15531" t="s">
        <v>13084</v>
      </c>
      <c r="C15531" s="2" t="s">
        <v>12953</v>
      </c>
      <c r="E15531" s="7"/>
      <c r="F15531" s="5"/>
      <c r="H15531" s="5"/>
      <c r="I15531" s="6"/>
      <c r="J15531" s="6"/>
      <c r="K15531" s="17"/>
      <c r="L15531" s="17"/>
      <c r="M15531" s="9"/>
      <c r="N15531" s="9">
        <f>SUM(M15532:M15546)</f>
        <v>44.900000000000006</v>
      </c>
      <c r="O15531" s="21">
        <v>1765</v>
      </c>
      <c r="P15531">
        <f>COUNTIF(L15532:L15546,"*")</f>
        <v>15</v>
      </c>
      <c r="Q15531" s="29">
        <f>P15531/O15531</f>
        <v>8.4985835694051E-3</v>
      </c>
      <c r="R15531">
        <f>COUNTIF(L15532:L15546,"Y")+COUNTIF(L15532:L15546,"S")</f>
        <v>14</v>
      </c>
      <c r="U15531" s="18" t="s">
        <v>7732</v>
      </c>
      <c r="V15531" s="2"/>
      <c r="W15531" t="s">
        <v>18514</v>
      </c>
      <c r="Y15531" t="str">
        <f t="shared" si="968"/>
        <v/>
      </c>
      <c r="AA15531" t="str">
        <f t="shared" si="969"/>
        <v/>
      </c>
      <c r="AC15531" s="7"/>
      <c r="AF15531">
        <f>COUNTIF(AE15532:AE15546,"1")</f>
        <v>15</v>
      </c>
      <c r="AG15531" s="2"/>
      <c r="AI15531" s="7"/>
      <c r="AJ15531">
        <f>COUNTIF($K15532:$K15546,"1")-COUNTIFS($K15532:$K15546,"1",$L15532:$L15546,"V")</f>
        <v>11</v>
      </c>
      <c r="AK15531">
        <f>COUNTIFS($K15532:$K15546,"1",$L15532:$L15546,"Y")+COUNTIFS($K15532:$K15546,"1",$L15532:$L15546,"s")</f>
        <v>10</v>
      </c>
      <c r="AL15531">
        <f>COUNTIF($K15532:$K15546,"2")-COUNTIFS($K15532:$K15546,"2",$L15532:$L15546,"V")</f>
        <v>0</v>
      </c>
      <c r="AM15531">
        <f>COUNTIFS($K15532:$K15546,"2",$L15532:$L15546,"Y")+COUNTIFS($K15532:$K15546,"2",$L15532:$L15546,"s")</f>
        <v>0</v>
      </c>
      <c r="AN15531">
        <f>COUNTIF($K15532:$K15546,"3")-COUNTIFS($K15532:$K15546,"3",$L15532:$L15546,"V")</f>
        <v>4</v>
      </c>
      <c r="AO15531">
        <f>COUNTIFS($K15532:$K15546,"3",$L15532:$L15546,"Y")+COUNTIFS($K15532:$K15546,"3",$L15532:$L15546,"s")</f>
        <v>4</v>
      </c>
      <c r="AP15531">
        <f>COUNTIF($K15532:$K15546,"4")-COUNTIFS($K15532:$K15546,"4",$L15532:$L15546,"V")</f>
        <v>0</v>
      </c>
      <c r="AQ15531">
        <f>COUNTIFS($K15532:$K15546,"4",$L15532:$L15546,"Y")+COUNTIFS($K15532:$K15546,"4",$L15532:$L15546,"s")</f>
        <v>0</v>
      </c>
      <c r="AR15531">
        <f>COUNTIF($K15532:$K15546,"5")-COUNTIFS($K15532:$K15546,"5",$L15532:$L15546,"V")</f>
        <v>0</v>
      </c>
      <c r="AS15531">
        <f>COUNTIFS($K15532:$K15546,"5",$L15532:$L15546,"Y")+COUNTIFS($K15532:$K15546,"5",$L15532:$L15546,"s")</f>
        <v>0</v>
      </c>
      <c r="AT15531">
        <f>COUNTIF($K15532:$K15546,"6")-COUNTIFS($K15532:$K15546,"6",$L15532:$L15546,"V")</f>
        <v>0</v>
      </c>
      <c r="AU15531">
        <f>COUNTIFS($K15532:$K15546,"6",$L15532:$L15546,"Y")+COUNTIFS($K15532:$K15546,"6",$L15532:$L15546,"s")</f>
        <v>0</v>
      </c>
      <c r="AV15531">
        <f>COUNTIF($K15532:$K15546,"7")-COUNTIFS($K15532:$K15546,"7",$L15532:$L15546,"V")</f>
        <v>0</v>
      </c>
      <c r="AW15531">
        <f>COUNTIFS($K15532:$K15546,"7",$L15532:$L15546,"Y")+COUNTIFS($K15532:$K15546,"7",$L15532:$L15546,"s")</f>
        <v>0</v>
      </c>
    </row>
    <row r="15532" spans="1:49" ht="11" customHeight="1" outlineLevel="1" x14ac:dyDescent="0.25">
      <c r="A15532" t="s">
        <v>1069</v>
      </c>
      <c r="C15532" s="2" t="s">
        <v>12953</v>
      </c>
      <c r="D15532" s="2">
        <v>468</v>
      </c>
      <c r="E15532" s="7">
        <v>1971</v>
      </c>
      <c r="F15532" s="5" t="s">
        <v>11712</v>
      </c>
      <c r="H15532" s="5" t="s">
        <v>5398</v>
      </c>
      <c r="I15532" s="6" t="s">
        <v>5399</v>
      </c>
      <c r="J15532" s="6" t="s">
        <v>8278</v>
      </c>
      <c r="K15532" s="17">
        <v>1</v>
      </c>
      <c r="L15532" s="17" t="s">
        <v>7730</v>
      </c>
      <c r="M15532" s="9">
        <v>2</v>
      </c>
      <c r="N15532" s="9"/>
      <c r="O15532" s="21"/>
      <c r="Q15532" s="29"/>
      <c r="U15532" s="17"/>
      <c r="V15532" s="2"/>
      <c r="Y15532" t="str">
        <f t="shared" si="968"/>
        <v/>
      </c>
      <c r="AA15532">
        <f t="shared" si="969"/>
        <v>1</v>
      </c>
      <c r="AC15532" s="7"/>
      <c r="AD15532" t="s">
        <v>5399</v>
      </c>
      <c r="AE15532">
        <f t="shared" ref="AE15532:AE15546" si="972">COUNTIF(I15532,"*Fuji*")</f>
        <v>1</v>
      </c>
      <c r="AG15532" s="2"/>
      <c r="AI15532" s="7"/>
    </row>
    <row r="15533" spans="1:49" ht="11" customHeight="1" outlineLevel="1" x14ac:dyDescent="0.25">
      <c r="A15533" t="s">
        <v>1069</v>
      </c>
      <c r="C15533" s="2" t="s">
        <v>12953</v>
      </c>
      <c r="D15533" s="2">
        <v>469</v>
      </c>
      <c r="E15533" s="7">
        <v>1971</v>
      </c>
      <c r="F15533" s="5" t="s">
        <v>11712</v>
      </c>
      <c r="H15533" s="5" t="s">
        <v>5398</v>
      </c>
      <c r="I15533" s="6" t="s">
        <v>5399</v>
      </c>
      <c r="J15533" s="6" t="s">
        <v>14806</v>
      </c>
      <c r="K15533" s="17">
        <v>1</v>
      </c>
      <c r="L15533" s="17" t="s">
        <v>7730</v>
      </c>
      <c r="M15533" s="9">
        <v>2</v>
      </c>
      <c r="N15533" s="9"/>
      <c r="O15533" s="21"/>
      <c r="Q15533" s="29"/>
      <c r="U15533" s="17"/>
      <c r="V15533" s="2"/>
      <c r="Y15533" t="str">
        <f t="shared" si="968"/>
        <v/>
      </c>
      <c r="AA15533">
        <f t="shared" si="969"/>
        <v>1</v>
      </c>
      <c r="AC15533" s="7"/>
      <c r="AD15533" t="s">
        <v>5399</v>
      </c>
      <c r="AE15533">
        <f t="shared" si="972"/>
        <v>1</v>
      </c>
      <c r="AG15533" s="2"/>
      <c r="AI15533" s="7"/>
    </row>
    <row r="15534" spans="1:49" ht="11" customHeight="1" outlineLevel="1" x14ac:dyDescent="0.25">
      <c r="A15534" t="s">
        <v>1069</v>
      </c>
      <c r="C15534" s="2" t="s">
        <v>12953</v>
      </c>
      <c r="D15534" s="2">
        <v>513</v>
      </c>
      <c r="E15534" s="7">
        <v>1972</v>
      </c>
      <c r="F15534" s="5" t="s">
        <v>14795</v>
      </c>
      <c r="H15534" s="5" t="s">
        <v>5398</v>
      </c>
      <c r="I15534" s="6" t="s">
        <v>5399</v>
      </c>
      <c r="J15534" s="6" t="s">
        <v>7248</v>
      </c>
      <c r="K15534" s="17">
        <v>3</v>
      </c>
      <c r="L15534" s="17" t="s">
        <v>7730</v>
      </c>
      <c r="M15534" s="9">
        <v>1.7</v>
      </c>
      <c r="N15534" s="9"/>
      <c r="O15534" s="21"/>
      <c r="Q15534" s="29"/>
      <c r="U15534" s="17"/>
      <c r="V15534" s="2"/>
      <c r="Y15534" t="str">
        <f t="shared" si="968"/>
        <v/>
      </c>
      <c r="AA15534" t="str">
        <f t="shared" si="969"/>
        <v/>
      </c>
      <c r="AC15534" s="7"/>
      <c r="AD15534" t="s">
        <v>5399</v>
      </c>
      <c r="AE15534">
        <f t="shared" si="972"/>
        <v>1</v>
      </c>
      <c r="AG15534" s="2"/>
      <c r="AI15534" s="7"/>
    </row>
    <row r="15535" spans="1:49" ht="11" customHeight="1" outlineLevel="1" x14ac:dyDescent="0.25">
      <c r="A15535" t="s">
        <v>1069</v>
      </c>
      <c r="C15535" s="2" t="s">
        <v>12953</v>
      </c>
      <c r="D15535" s="2">
        <v>514</v>
      </c>
      <c r="E15535" s="7">
        <v>1972</v>
      </c>
      <c r="F15535" s="5" t="s">
        <v>14807</v>
      </c>
      <c r="H15535" s="5" t="s">
        <v>5398</v>
      </c>
      <c r="I15535" s="6" t="s">
        <v>5399</v>
      </c>
      <c r="J15535" s="6" t="s">
        <v>7248</v>
      </c>
      <c r="K15535" s="17">
        <v>3</v>
      </c>
      <c r="L15535" s="17" t="s">
        <v>7730</v>
      </c>
      <c r="M15535" s="9">
        <v>1.7</v>
      </c>
      <c r="N15535" s="9"/>
      <c r="O15535" s="21"/>
      <c r="Q15535" s="29"/>
      <c r="U15535" s="17"/>
      <c r="V15535" s="2"/>
      <c r="Y15535" t="str">
        <f t="shared" si="968"/>
        <v/>
      </c>
      <c r="AA15535" t="str">
        <f t="shared" si="969"/>
        <v/>
      </c>
      <c r="AC15535" s="7"/>
      <c r="AD15535" t="s">
        <v>5399</v>
      </c>
      <c r="AE15535">
        <f t="shared" si="972"/>
        <v>1</v>
      </c>
      <c r="AG15535" s="2"/>
      <c r="AI15535" s="7"/>
    </row>
    <row r="15536" spans="1:49" ht="11" customHeight="1" outlineLevel="1" x14ac:dyDescent="0.25">
      <c r="A15536" t="s">
        <v>1069</v>
      </c>
      <c r="C15536" s="2" t="s">
        <v>12953</v>
      </c>
      <c r="D15536" s="2">
        <v>516</v>
      </c>
      <c r="E15536" s="7">
        <v>1972</v>
      </c>
      <c r="F15536" s="5" t="s">
        <v>4492</v>
      </c>
      <c r="H15536" s="5" t="s">
        <v>5398</v>
      </c>
      <c r="I15536" s="6" t="s">
        <v>5399</v>
      </c>
      <c r="J15536" s="6" t="s">
        <v>7248</v>
      </c>
      <c r="K15536" s="17">
        <v>3</v>
      </c>
      <c r="L15536" s="17" t="s">
        <v>7730</v>
      </c>
      <c r="M15536" s="9">
        <v>1.7</v>
      </c>
      <c r="N15536" s="9"/>
      <c r="O15536" s="21"/>
      <c r="Q15536" s="29"/>
      <c r="U15536" s="17"/>
      <c r="V15536" s="2"/>
      <c r="Y15536" t="str">
        <f t="shared" si="968"/>
        <v/>
      </c>
      <c r="AA15536" t="str">
        <f t="shared" si="969"/>
        <v/>
      </c>
      <c r="AC15536" s="7"/>
      <c r="AD15536" t="s">
        <v>5399</v>
      </c>
      <c r="AE15536">
        <f t="shared" si="972"/>
        <v>1</v>
      </c>
      <c r="AG15536" s="2"/>
      <c r="AI15536" s="7"/>
    </row>
    <row r="15537" spans="1:49" ht="11" customHeight="1" outlineLevel="1" x14ac:dyDescent="0.25">
      <c r="A15537" t="s">
        <v>1069</v>
      </c>
      <c r="C15537" s="2" t="s">
        <v>12953</v>
      </c>
      <c r="D15537" s="2">
        <v>518</v>
      </c>
      <c r="E15537" s="7">
        <v>1972</v>
      </c>
      <c r="F15537" s="5" t="s">
        <v>2600</v>
      </c>
      <c r="H15537" s="5" t="s">
        <v>5398</v>
      </c>
      <c r="I15537" s="6" t="s">
        <v>5399</v>
      </c>
      <c r="J15537" s="6" t="s">
        <v>7248</v>
      </c>
      <c r="K15537" s="17">
        <v>1</v>
      </c>
      <c r="L15537" s="17" t="s">
        <v>7730</v>
      </c>
      <c r="M15537" s="9">
        <v>1.7</v>
      </c>
      <c r="N15537" s="9"/>
      <c r="O15537" s="21"/>
      <c r="Q15537" s="29"/>
      <c r="U15537" s="17"/>
      <c r="V15537" s="2"/>
      <c r="Y15537" t="str">
        <f t="shared" si="968"/>
        <v/>
      </c>
      <c r="AA15537" t="str">
        <f t="shared" si="969"/>
        <v/>
      </c>
      <c r="AC15537" s="7"/>
      <c r="AD15537" t="s">
        <v>5399</v>
      </c>
      <c r="AE15537">
        <f t="shared" si="972"/>
        <v>1</v>
      </c>
      <c r="AG15537" s="2"/>
      <c r="AI15537" s="7"/>
    </row>
    <row r="15538" spans="1:49" ht="11" customHeight="1" outlineLevel="1" x14ac:dyDescent="0.25">
      <c r="A15538" t="s">
        <v>1069</v>
      </c>
      <c r="C15538" s="2" t="s">
        <v>12953</v>
      </c>
      <c r="D15538" s="2" t="s">
        <v>20599</v>
      </c>
      <c r="E15538" s="7">
        <v>1972</v>
      </c>
      <c r="F15538" s="5" t="s">
        <v>14808</v>
      </c>
      <c r="H15538" s="5" t="s">
        <v>5398</v>
      </c>
      <c r="I15538" s="6" t="s">
        <v>5399</v>
      </c>
      <c r="J15538" s="6" t="s">
        <v>7248</v>
      </c>
      <c r="K15538" s="17">
        <v>1</v>
      </c>
      <c r="L15538" s="17" t="s">
        <v>7730</v>
      </c>
      <c r="M15538" s="9">
        <v>19</v>
      </c>
      <c r="N15538" s="9"/>
      <c r="O15538" s="21"/>
      <c r="Q15538" s="29"/>
      <c r="U15538" s="17"/>
      <c r="V15538" s="2"/>
      <c r="Y15538" t="str">
        <f t="shared" si="968"/>
        <v/>
      </c>
      <c r="AA15538">
        <f t="shared" si="969"/>
        <v>1</v>
      </c>
      <c r="AC15538" s="7"/>
      <c r="AD15538" t="s">
        <v>5399</v>
      </c>
      <c r="AE15538">
        <f t="shared" si="972"/>
        <v>1</v>
      </c>
      <c r="AG15538" s="2"/>
      <c r="AI15538" s="7"/>
    </row>
    <row r="15539" spans="1:49" ht="11" customHeight="1" outlineLevel="1" x14ac:dyDescent="0.25">
      <c r="A15539" t="s">
        <v>1069</v>
      </c>
      <c r="C15539" s="2" t="s">
        <v>12953</v>
      </c>
      <c r="D15539" s="2">
        <v>526</v>
      </c>
      <c r="E15539" s="7">
        <v>1972</v>
      </c>
      <c r="F15539" s="5" t="s">
        <v>14795</v>
      </c>
      <c r="H15539" s="5" t="s">
        <v>5398</v>
      </c>
      <c r="I15539" s="6" t="s">
        <v>5399</v>
      </c>
      <c r="J15539" s="6" t="s">
        <v>14809</v>
      </c>
      <c r="K15539" s="17">
        <v>1</v>
      </c>
      <c r="L15539" s="17" t="s">
        <v>7730</v>
      </c>
      <c r="M15539" s="9">
        <v>1.35</v>
      </c>
      <c r="N15539" s="9"/>
      <c r="O15539" s="21"/>
      <c r="Q15539" s="29"/>
      <c r="U15539" s="17"/>
      <c r="V15539" s="2" t="s">
        <v>1070</v>
      </c>
      <c r="Y15539" t="str">
        <f t="shared" si="968"/>
        <v/>
      </c>
      <c r="AA15539" t="str">
        <f t="shared" si="969"/>
        <v/>
      </c>
      <c r="AC15539" s="7"/>
      <c r="AD15539" t="s">
        <v>5399</v>
      </c>
      <c r="AE15539">
        <f t="shared" si="972"/>
        <v>1</v>
      </c>
      <c r="AG15539" s="2"/>
      <c r="AH15539" t="s">
        <v>4921</v>
      </c>
      <c r="AI15539" s="7"/>
    </row>
    <row r="15540" spans="1:49" ht="11" customHeight="1" outlineLevel="1" x14ac:dyDescent="0.25">
      <c r="A15540" t="s">
        <v>1069</v>
      </c>
      <c r="C15540" s="2" t="s">
        <v>12953</v>
      </c>
      <c r="D15540" s="2">
        <v>527</v>
      </c>
      <c r="E15540" s="7">
        <v>1972</v>
      </c>
      <c r="F15540" s="5" t="s">
        <v>14807</v>
      </c>
      <c r="H15540" s="5" t="s">
        <v>5398</v>
      </c>
      <c r="I15540" s="6" t="s">
        <v>5399</v>
      </c>
      <c r="J15540" s="6" t="s">
        <v>14809</v>
      </c>
      <c r="K15540" s="17">
        <v>1</v>
      </c>
      <c r="L15540" s="17" t="s">
        <v>7730</v>
      </c>
      <c r="M15540" s="9">
        <v>1.35</v>
      </c>
      <c r="N15540" s="9"/>
      <c r="O15540" s="21"/>
      <c r="Q15540" s="29"/>
      <c r="U15540" s="17"/>
      <c r="V15540" s="2" t="s">
        <v>1072</v>
      </c>
      <c r="Y15540" t="str">
        <f t="shared" si="968"/>
        <v/>
      </c>
      <c r="AA15540" t="str">
        <f t="shared" si="969"/>
        <v/>
      </c>
      <c r="AC15540" s="7"/>
      <c r="AD15540" t="s">
        <v>5399</v>
      </c>
      <c r="AE15540">
        <f t="shared" si="972"/>
        <v>1</v>
      </c>
      <c r="AG15540" s="2"/>
      <c r="AH15540" t="s">
        <v>4921</v>
      </c>
      <c r="AI15540" s="7"/>
    </row>
    <row r="15541" spans="1:49" ht="11" customHeight="1" outlineLevel="1" x14ac:dyDescent="0.25">
      <c r="A15541" t="s">
        <v>1069</v>
      </c>
      <c r="C15541" s="2" t="s">
        <v>12953</v>
      </c>
      <c r="D15541" s="2">
        <v>528</v>
      </c>
      <c r="E15541" s="7">
        <v>1972</v>
      </c>
      <c r="F15541" s="5" t="s">
        <v>4491</v>
      </c>
      <c r="H15541" s="5" t="s">
        <v>5398</v>
      </c>
      <c r="I15541" s="6" t="s">
        <v>5399</v>
      </c>
      <c r="J15541" s="6" t="s">
        <v>14809</v>
      </c>
      <c r="K15541" s="17">
        <v>3</v>
      </c>
      <c r="L15541" s="17" t="s">
        <v>7730</v>
      </c>
      <c r="M15541" s="9">
        <v>1.35</v>
      </c>
      <c r="N15541" s="9"/>
      <c r="O15541" s="21"/>
      <c r="Q15541" s="29"/>
      <c r="U15541" s="17"/>
      <c r="V15541" s="2" t="s">
        <v>1073</v>
      </c>
      <c r="Y15541" t="str">
        <f t="shared" ref="Y15541:Y15607" si="973">IF(COUNTIF(F15541,"*fdc*"),1,"")</f>
        <v/>
      </c>
      <c r="AA15541" t="str">
        <f t="shared" ref="AA15541:AA15607" si="974">IF(COUNTIF(F15541,"*s/s*"),1,"")</f>
        <v/>
      </c>
      <c r="AC15541" s="7"/>
      <c r="AD15541" t="s">
        <v>5399</v>
      </c>
      <c r="AE15541">
        <f t="shared" si="972"/>
        <v>1</v>
      </c>
      <c r="AG15541" s="2"/>
      <c r="AH15541" t="s">
        <v>4921</v>
      </c>
      <c r="AI15541" s="7"/>
    </row>
    <row r="15542" spans="1:49" ht="11" customHeight="1" outlineLevel="1" x14ac:dyDescent="0.25">
      <c r="A15542" t="s">
        <v>1069</v>
      </c>
      <c r="C15542" s="2" t="s">
        <v>12953</v>
      </c>
      <c r="D15542" s="2">
        <v>529</v>
      </c>
      <c r="E15542" s="7">
        <v>1972</v>
      </c>
      <c r="F15542" s="5" t="s">
        <v>4492</v>
      </c>
      <c r="H15542" s="5" t="s">
        <v>5398</v>
      </c>
      <c r="I15542" s="6" t="s">
        <v>5399</v>
      </c>
      <c r="J15542" s="6" t="s">
        <v>14809</v>
      </c>
      <c r="K15542" s="17">
        <v>1</v>
      </c>
      <c r="L15542" s="17" t="s">
        <v>7730</v>
      </c>
      <c r="M15542" s="9">
        <v>1.35</v>
      </c>
      <c r="N15542" s="9"/>
      <c r="O15542" s="21"/>
      <c r="Q15542" s="29"/>
      <c r="S15542">
        <v>1</v>
      </c>
      <c r="T15542">
        <v>1</v>
      </c>
      <c r="U15542" s="17"/>
      <c r="V15542" s="2" t="s">
        <v>1074</v>
      </c>
      <c r="Y15542" t="str">
        <f t="shared" si="973"/>
        <v/>
      </c>
      <c r="AA15542" t="str">
        <f t="shared" si="974"/>
        <v/>
      </c>
      <c r="AC15542" s="7"/>
      <c r="AD15542" t="s">
        <v>5399</v>
      </c>
      <c r="AE15542">
        <f t="shared" si="972"/>
        <v>1</v>
      </c>
      <c r="AG15542" s="2"/>
      <c r="AH15542" t="s">
        <v>4921</v>
      </c>
      <c r="AI15542" s="7"/>
    </row>
    <row r="15543" spans="1:49" ht="11" customHeight="1" outlineLevel="1" x14ac:dyDescent="0.25">
      <c r="A15543" t="s">
        <v>1069</v>
      </c>
      <c r="C15543" s="2" t="s">
        <v>12953</v>
      </c>
      <c r="D15543" s="2">
        <v>530</v>
      </c>
      <c r="E15543" s="7">
        <v>1972</v>
      </c>
      <c r="F15543" s="5" t="s">
        <v>4493</v>
      </c>
      <c r="H15543" s="5" t="s">
        <v>5398</v>
      </c>
      <c r="I15543" s="6" t="s">
        <v>5399</v>
      </c>
      <c r="J15543" s="6" t="s">
        <v>14809</v>
      </c>
      <c r="K15543" s="17">
        <v>1</v>
      </c>
      <c r="L15543" s="17" t="s">
        <v>7730</v>
      </c>
      <c r="M15543" s="9">
        <v>1.35</v>
      </c>
      <c r="N15543" s="9"/>
      <c r="O15543" s="21"/>
      <c r="Q15543" s="29"/>
      <c r="U15543" s="17"/>
      <c r="V15543" s="2" t="s">
        <v>1075</v>
      </c>
      <c r="Y15543" t="str">
        <f t="shared" si="973"/>
        <v/>
      </c>
      <c r="AA15543" t="str">
        <f t="shared" si="974"/>
        <v/>
      </c>
      <c r="AC15543" s="7"/>
      <c r="AD15543" t="s">
        <v>5399</v>
      </c>
      <c r="AE15543">
        <f t="shared" si="972"/>
        <v>1</v>
      </c>
      <c r="AG15543" s="2"/>
      <c r="AH15543" t="s">
        <v>4921</v>
      </c>
      <c r="AI15543" s="7"/>
    </row>
    <row r="15544" spans="1:49" ht="11" customHeight="1" outlineLevel="1" x14ac:dyDescent="0.25">
      <c r="A15544" t="s">
        <v>1069</v>
      </c>
      <c r="C15544" s="2" t="s">
        <v>12953</v>
      </c>
      <c r="D15544" s="2">
        <v>531</v>
      </c>
      <c r="E15544" s="7">
        <v>1972</v>
      </c>
      <c r="F15544" s="5" t="s">
        <v>2600</v>
      </c>
      <c r="H15544" s="5" t="s">
        <v>5398</v>
      </c>
      <c r="I15544" s="6" t="s">
        <v>5399</v>
      </c>
      <c r="J15544" s="6" t="s">
        <v>14809</v>
      </c>
      <c r="K15544" s="17">
        <v>1</v>
      </c>
      <c r="L15544" s="17" t="s">
        <v>7730</v>
      </c>
      <c r="M15544" s="9">
        <v>1.35</v>
      </c>
      <c r="N15544" s="9"/>
      <c r="O15544" s="21"/>
      <c r="Q15544" s="29"/>
      <c r="U15544" s="17"/>
      <c r="V15544" s="2" t="s">
        <v>1071</v>
      </c>
      <c r="Y15544" t="str">
        <f t="shared" si="973"/>
        <v/>
      </c>
      <c r="AA15544" t="str">
        <f t="shared" si="974"/>
        <v/>
      </c>
      <c r="AC15544" s="7"/>
      <c r="AD15544" t="s">
        <v>5399</v>
      </c>
      <c r="AE15544">
        <f t="shared" si="972"/>
        <v>1</v>
      </c>
      <c r="AG15544" s="2"/>
      <c r="AH15544" t="s">
        <v>4921</v>
      </c>
      <c r="AI15544" s="7"/>
    </row>
    <row r="15545" spans="1:49" ht="11" customHeight="1" outlineLevel="1" x14ac:dyDescent="0.25">
      <c r="A15545" t="s">
        <v>1069</v>
      </c>
      <c r="C15545" s="2" t="s">
        <v>12953</v>
      </c>
      <c r="D15545" s="2" t="s">
        <v>18678</v>
      </c>
      <c r="E15545" s="7">
        <v>1972</v>
      </c>
      <c r="F15545" s="5" t="s">
        <v>2600</v>
      </c>
      <c r="H15545" s="5" t="s">
        <v>5398</v>
      </c>
      <c r="I15545" s="6" t="s">
        <v>5399</v>
      </c>
      <c r="J15545" s="6" t="s">
        <v>14809</v>
      </c>
      <c r="K15545" s="17">
        <v>1</v>
      </c>
      <c r="L15545" s="17" t="s">
        <v>7732</v>
      </c>
      <c r="M15545" s="9"/>
      <c r="N15545" s="9"/>
      <c r="O15545" s="21"/>
      <c r="Q15545" s="29"/>
      <c r="U15545" s="17"/>
      <c r="V15545" s="2"/>
      <c r="Y15545" t="str">
        <f t="shared" si="973"/>
        <v/>
      </c>
      <c r="AA15545" t="str">
        <f t="shared" si="974"/>
        <v/>
      </c>
      <c r="AC15545" s="7"/>
      <c r="AD15545" t="s">
        <v>5399</v>
      </c>
      <c r="AE15545">
        <f t="shared" si="972"/>
        <v>1</v>
      </c>
      <c r="AG15545" s="2"/>
      <c r="AH15545" t="s">
        <v>4921</v>
      </c>
      <c r="AI15545" s="7"/>
    </row>
    <row r="15546" spans="1:49" ht="11" customHeight="1" outlineLevel="1" x14ac:dyDescent="0.25">
      <c r="A15546" t="s">
        <v>1069</v>
      </c>
      <c r="C15546" s="2" t="s">
        <v>12953</v>
      </c>
      <c r="D15546" s="2">
        <v>532</v>
      </c>
      <c r="E15546" s="7">
        <v>1972</v>
      </c>
      <c r="F15546" s="5" t="s">
        <v>14808</v>
      </c>
      <c r="H15546" s="5" t="s">
        <v>5398</v>
      </c>
      <c r="I15546" s="6" t="s">
        <v>5399</v>
      </c>
      <c r="J15546" s="6" t="s">
        <v>14810</v>
      </c>
      <c r="K15546" s="17">
        <v>1</v>
      </c>
      <c r="L15546" s="17" t="s">
        <v>7730</v>
      </c>
      <c r="M15546" s="9">
        <v>7</v>
      </c>
      <c r="N15546" s="9"/>
      <c r="O15546" s="21"/>
      <c r="Q15546" s="29"/>
      <c r="S15546">
        <v>1</v>
      </c>
      <c r="T15546">
        <v>1</v>
      </c>
      <c r="U15546" s="17"/>
      <c r="V15546" s="2"/>
      <c r="Y15546" t="str">
        <f t="shared" si="973"/>
        <v/>
      </c>
      <c r="AA15546">
        <f t="shared" si="974"/>
        <v>1</v>
      </c>
      <c r="AC15546" s="7"/>
      <c r="AD15546" t="s">
        <v>5399</v>
      </c>
      <c r="AE15546">
        <f t="shared" si="972"/>
        <v>1</v>
      </c>
      <c r="AG15546" s="2"/>
      <c r="AI15546" s="7"/>
    </row>
    <row r="15547" spans="1:49" ht="11" customHeight="1" x14ac:dyDescent="0.25">
      <c r="A15547" t="s">
        <v>16422</v>
      </c>
      <c r="B15547" s="1" t="s">
        <v>13275</v>
      </c>
      <c r="C15547" s="2" t="s">
        <v>12974</v>
      </c>
      <c r="E15547" s="7"/>
      <c r="F15547" s="5"/>
      <c r="H15547" s="5"/>
      <c r="I15547" s="6"/>
      <c r="J15547" s="6"/>
      <c r="K15547" s="17"/>
      <c r="L15547" s="17"/>
      <c r="M15547" s="9"/>
      <c r="N15547" s="9">
        <f>SUM(M15548:M15549)</f>
        <v>2.2999999999999998</v>
      </c>
      <c r="O15547" s="21">
        <v>82</v>
      </c>
      <c r="P15547">
        <f>COUNTIF(L15548:L15549,"*")</f>
        <v>2</v>
      </c>
      <c r="Q15547" s="29">
        <f>P15547/O15547</f>
        <v>2.4390243902439025E-2</v>
      </c>
      <c r="R15547">
        <f>COUNTIF(L15548:L15549,"Y")+COUNTIF(L15548:L15549,"S")</f>
        <v>1</v>
      </c>
      <c r="U15547" s="17" t="s">
        <v>7730</v>
      </c>
      <c r="V15547" s="2"/>
      <c r="W15547" t="s">
        <v>18515</v>
      </c>
      <c r="Y15547" t="str">
        <f t="shared" si="973"/>
        <v/>
      </c>
      <c r="AA15547" t="str">
        <f t="shared" si="974"/>
        <v/>
      </c>
      <c r="AC15547" s="7"/>
      <c r="AF15547">
        <f>COUNTIF(AE15548:AE15549,"1")</f>
        <v>0</v>
      </c>
      <c r="AG15547" s="2"/>
      <c r="AI15547" s="7"/>
      <c r="AJ15547">
        <f>COUNTIF($K15548:$K15549,"1")-COUNTIFS($K15548:$K15549,"1",$L15548:$L15549,"V")</f>
        <v>0</v>
      </c>
      <c r="AK15547">
        <f>COUNTIFS($K15548:$K15549,"1",$L15548:$L15549,"Y")+COUNTIFS($K15548:$K15549,"1",$L15548:$L15549,"s")</f>
        <v>0</v>
      </c>
      <c r="AL15547">
        <f>COUNTIF($K15548:$K15549,"2")-COUNTIFS($K15548:$K15549,"2",$L15548:$L15549,"V")</f>
        <v>0</v>
      </c>
      <c r="AM15547">
        <f>COUNTIFS($K15548:$K15549,"2",$L15548:$L15549,"Y")+COUNTIFS($K15548:$K15549,"2",$L15548:$L15549,"s")</f>
        <v>0</v>
      </c>
      <c r="AN15547">
        <f>COUNTIF($K15548:$K15549,"3")-COUNTIFS($K15548:$K15549,"3",$L15548:$L15549,"V")</f>
        <v>0</v>
      </c>
      <c r="AO15547">
        <f>COUNTIFS($K15548:$K15549,"3",$L15548:$L15549,"Y")+COUNTIFS($K15548:$K15549,"3",$L15548:$L15549,"s")</f>
        <v>0</v>
      </c>
      <c r="AP15547">
        <f>COUNTIF($K15548:$K15549,"4")-COUNTIFS($K15548:$K15549,"4",$L15548:$L15549,"V")</f>
        <v>2</v>
      </c>
      <c r="AQ15547">
        <f>COUNTIFS($K15548:$K15549,"4",$L15548:$L15549,"Y")+COUNTIFS($K15548:$K15549,"4",$L15548:$L15549,"s")</f>
        <v>1</v>
      </c>
      <c r="AR15547">
        <f>COUNTIF($K15548:$K15549,"5")-COUNTIFS($K15548:$K15549,"5",$L15548:$L15549,"V")</f>
        <v>0</v>
      </c>
      <c r="AS15547">
        <f>COUNTIFS($K15548:$K15549,"5",$L15548:$L15549,"Y")+COUNTIFS($K15548:$K15549,"5",$L15548:$L15549,"s")</f>
        <v>0</v>
      </c>
      <c r="AT15547">
        <f>COUNTIF($K15548:$K15549,"6")-COUNTIFS($K15548:$K15549,"6",$L15548:$L15549,"V")</f>
        <v>0</v>
      </c>
      <c r="AU15547">
        <f>COUNTIFS($K15548:$K15549,"6",$L15548:$L15549,"Y")+COUNTIFS($K15548:$K15549,"6",$L15548:$L15549,"s")</f>
        <v>0</v>
      </c>
      <c r="AV15547">
        <f>COUNTIF($K15548:$K15549,"7")-COUNTIFS($K15548:$K15549,"7",$L15548:$L15549,"V")</f>
        <v>0</v>
      </c>
      <c r="AW15547">
        <f>COUNTIFS($K15548:$K15549,"7",$L15548:$L15549,"Y")+COUNTIFS($K15548:$K15549,"7",$L15548:$L15549,"s")</f>
        <v>0</v>
      </c>
    </row>
    <row r="15548" spans="1:49" ht="11" customHeight="1" outlineLevel="1" x14ac:dyDescent="0.25">
      <c r="A15548" t="s">
        <v>12893</v>
      </c>
      <c r="C15548" s="2" t="s">
        <v>12974</v>
      </c>
      <c r="D15548" s="2">
        <v>50</v>
      </c>
      <c r="E15548" s="7">
        <v>1998</v>
      </c>
      <c r="F15548" s="5" t="s">
        <v>4024</v>
      </c>
      <c r="H15548" s="5" t="s">
        <v>5398</v>
      </c>
      <c r="I15548" s="6" t="s">
        <v>4025</v>
      </c>
      <c r="J15548" s="6" t="s">
        <v>13460</v>
      </c>
      <c r="K15548" s="17">
        <v>4</v>
      </c>
      <c r="L15548" s="17" t="s">
        <v>7730</v>
      </c>
      <c r="M15548" s="9">
        <v>2.2999999999999998</v>
      </c>
      <c r="N15548" s="9"/>
      <c r="O15548" s="21"/>
      <c r="Q15548" s="29"/>
      <c r="U15548" s="17"/>
      <c r="V15548" s="2">
        <v>2050</v>
      </c>
      <c r="Y15548" t="str">
        <f t="shared" si="973"/>
        <v/>
      </c>
      <c r="AA15548" t="str">
        <f t="shared" si="974"/>
        <v/>
      </c>
      <c r="AC15548" s="7"/>
      <c r="AD15548" t="s">
        <v>4025</v>
      </c>
      <c r="AE15548">
        <f>COUNTIF(I15548,"*Fuji*")</f>
        <v>0</v>
      </c>
      <c r="AG15548" s="2"/>
      <c r="AH15548" t="s">
        <v>2361</v>
      </c>
      <c r="AI15548" s="7" t="s">
        <v>4610</v>
      </c>
    </row>
    <row r="15549" spans="1:49" ht="11" customHeight="1" outlineLevel="1" x14ac:dyDescent="0.25">
      <c r="A15549" t="s">
        <v>12893</v>
      </c>
      <c r="C15549" s="2" t="s">
        <v>12974</v>
      </c>
      <c r="D15549" s="2">
        <v>62</v>
      </c>
      <c r="E15549" s="7">
        <v>2008</v>
      </c>
      <c r="F15549" s="19">
        <v>0.85</v>
      </c>
      <c r="H15549" s="5" t="s">
        <v>5398</v>
      </c>
      <c r="I15549" s="6" t="s">
        <v>12892</v>
      </c>
      <c r="J15549" s="6" t="s">
        <v>13460</v>
      </c>
      <c r="K15549" s="17">
        <v>4</v>
      </c>
      <c r="L15549" s="17" t="s">
        <v>7732</v>
      </c>
      <c r="M15549" s="9"/>
      <c r="N15549" s="9"/>
      <c r="O15549" s="21"/>
      <c r="Q15549" s="29"/>
      <c r="U15549" s="17"/>
      <c r="V15549" s="2"/>
      <c r="Y15549" t="str">
        <f t="shared" si="973"/>
        <v/>
      </c>
      <c r="AA15549" t="str">
        <f t="shared" si="974"/>
        <v/>
      </c>
      <c r="AC15549" s="7"/>
      <c r="AD15549" t="s">
        <v>12892</v>
      </c>
      <c r="AE15549">
        <f>COUNTIF(I15549,"*Fuji*")</f>
        <v>0</v>
      </c>
      <c r="AG15549" s="2"/>
      <c r="AH15549" t="s">
        <v>2361</v>
      </c>
      <c r="AI15549" s="7" t="s">
        <v>4610</v>
      </c>
    </row>
    <row r="15550" spans="1:49" ht="11" customHeight="1" x14ac:dyDescent="0.25">
      <c r="A15550" s="1" t="s">
        <v>22501</v>
      </c>
      <c r="B15550" t="s">
        <v>13275</v>
      </c>
      <c r="C15550" s="2" t="s">
        <v>12974</v>
      </c>
      <c r="E15550" s="7"/>
      <c r="F15550" s="5"/>
      <c r="H15550" s="5"/>
      <c r="I15550" s="6"/>
      <c r="J15550" s="6"/>
      <c r="K15550" s="17"/>
      <c r="L15550" s="17"/>
      <c r="M15550" s="9"/>
      <c r="N15550" s="9">
        <f>SUM(M15551:M15552)</f>
        <v>20.6</v>
      </c>
      <c r="O15550" s="21">
        <v>911</v>
      </c>
      <c r="P15550">
        <f>COUNTIF(L15551:L15552,"*")</f>
        <v>2</v>
      </c>
      <c r="Q15550" s="29">
        <f>P15550/O15550</f>
        <v>2.1953896816684962E-3</v>
      </c>
      <c r="R15550">
        <f>COUNTIF(L15551:L15552,"Y")+COUNTIF(L15551:L15552,"S")</f>
        <v>2</v>
      </c>
      <c r="U15550" s="17" t="s">
        <v>7730</v>
      </c>
      <c r="V15550" s="2"/>
      <c r="Y15550" t="str">
        <f>IF(COUNTIF(F15550,"*fdc*"),1,"")</f>
        <v/>
      </c>
      <c r="AA15550" t="str">
        <f>IF(COUNTIF(F15550,"*s/s*"),1,"")</f>
        <v/>
      </c>
      <c r="AC15550" s="7"/>
      <c r="AF15550">
        <f>COUNTIF(AE15551:AE15552,"1")</f>
        <v>0</v>
      </c>
      <c r="AG15550" s="2"/>
      <c r="AI15550" s="7"/>
      <c r="AJ15550">
        <f>COUNTIF($K15551:$K15552,"1")-COUNTIFS($K15551:$K15552,"1",$L15551:$L15552,"V")</f>
        <v>0</v>
      </c>
      <c r="AK15550">
        <f>COUNTIFS($K15551:$K15552,"1",$L15551:$L15552,"Y")+COUNTIFS($K15551:$K15552,"1",$L15551:$L15552,"s")</f>
        <v>0</v>
      </c>
      <c r="AL15550">
        <f>COUNTIF($K15551:$K15552,"2")-COUNTIFS($K15551:$K15552,"2",$L15551:$L15552,"V")</f>
        <v>0</v>
      </c>
      <c r="AM15550">
        <f>COUNTIFS($K15551:$K15552,"2",$L15551:$L15552,"Y")+COUNTIFS($K15551:$K15552,"2",$L15551:$L15552,"s")</f>
        <v>0</v>
      </c>
      <c r="AN15550">
        <f>COUNTIF($K15551:$K15552,"3")-COUNTIFS($K15551:$K15552,"3",$L15551:$L15552,"V")</f>
        <v>0</v>
      </c>
      <c r="AO15550">
        <f>COUNTIFS($K15551:$K15552,"3",$L15551:$L15552,"Y")+COUNTIFS($K15551:$K15552,"3",$L15551:$L15552,"s")</f>
        <v>0</v>
      </c>
      <c r="AP15550">
        <f>COUNTIF($K15551:$K15552,"4")-COUNTIFS($K15551:$K15552,"4",$L15551:$L15552,"V")</f>
        <v>2</v>
      </c>
      <c r="AQ15550">
        <f>COUNTIFS($K15551:$K15552,"4",$L15551:$L15552,"Y")+COUNTIFS($K15551:$K15552,"4",$L15551:$L15552,"s")</f>
        <v>2</v>
      </c>
      <c r="AR15550">
        <f>COUNTIF($K15551:$K15552,"5")-COUNTIFS($K15551:$K15552,"5",$L15551:$L15552,"V")</f>
        <v>0</v>
      </c>
      <c r="AS15550">
        <f>COUNTIFS($K15551:$K15552,"5",$L15551:$L15552,"Y")+COUNTIFS($K15551:$K15552,"5",$L15551:$L15552,"s")</f>
        <v>0</v>
      </c>
      <c r="AT15550">
        <f>COUNTIF($K15551:$K15552,"6")-COUNTIFS($K15551:$K15552,"6",$L15551:$L15552,"V")</f>
        <v>0</v>
      </c>
      <c r="AU15550">
        <f>COUNTIFS($K15551:$K15552,"6",$L15551:$L15552,"Y")+COUNTIFS($K15551:$K15552,"6",$L15551:$L15552,"s")</f>
        <v>0</v>
      </c>
      <c r="AV15550">
        <f>COUNTIF($K15551:$K15552,"7")-COUNTIFS($K15551:$K15552,"7",$L15551:$L15552,"V")</f>
        <v>0</v>
      </c>
      <c r="AW15550">
        <f>COUNTIFS($K15551:$K15552,"7",$L15551:$L15552,"Y")+COUNTIFS($K15551:$K15552,"7",$L15551:$L15552,"s")</f>
        <v>0</v>
      </c>
    </row>
    <row r="15551" spans="1:49" ht="11" customHeight="1" outlineLevel="1" x14ac:dyDescent="0.25">
      <c r="A15551" s="1" t="s">
        <v>19868</v>
      </c>
      <c r="C15551" s="2" t="s">
        <v>12974</v>
      </c>
      <c r="D15551" s="3" t="s">
        <v>6866</v>
      </c>
      <c r="E15551" s="7">
        <v>2021</v>
      </c>
      <c r="F15551" s="8" t="s">
        <v>22502</v>
      </c>
      <c r="H15551" s="5" t="s">
        <v>5398</v>
      </c>
      <c r="I15551" s="39" t="s">
        <v>557</v>
      </c>
      <c r="J15551" s="39" t="s">
        <v>6866</v>
      </c>
      <c r="K15551" s="17">
        <v>4</v>
      </c>
      <c r="L15551" s="17" t="s">
        <v>7730</v>
      </c>
      <c r="M15551" s="9">
        <v>10.3</v>
      </c>
      <c r="N15551" s="9"/>
      <c r="O15551" s="21"/>
      <c r="Q15551" s="29"/>
      <c r="U15551" s="17"/>
      <c r="V15551" s="2"/>
      <c r="Y15551" t="str">
        <f>IF(COUNTIF(F15551,"*fdc*"),1,"")</f>
        <v/>
      </c>
      <c r="AA15551" t="str">
        <f>IF(COUNTIF(F15551,"*s/s*"),1,"")</f>
        <v/>
      </c>
      <c r="AC15551" s="7"/>
      <c r="AD15551" t="s">
        <v>9086</v>
      </c>
      <c r="AE15551">
        <f>COUNTIF(I15551,"*Fuji*")</f>
        <v>0</v>
      </c>
      <c r="AG15551" s="2"/>
      <c r="AI15551" s="7"/>
    </row>
    <row r="15552" spans="1:49" ht="11" customHeight="1" outlineLevel="1" x14ac:dyDescent="0.25">
      <c r="A15552" s="1" t="s">
        <v>19868</v>
      </c>
      <c r="C15552" s="2" t="s">
        <v>12974</v>
      </c>
      <c r="D15552" s="3" t="s">
        <v>6866</v>
      </c>
      <c r="E15552" s="7">
        <v>2021</v>
      </c>
      <c r="F15552" s="8" t="s">
        <v>17582</v>
      </c>
      <c r="H15552" s="5" t="s">
        <v>5398</v>
      </c>
      <c r="I15552" s="39" t="s">
        <v>557</v>
      </c>
      <c r="J15552" s="39" t="s">
        <v>6866</v>
      </c>
      <c r="K15552" s="17">
        <v>4</v>
      </c>
      <c r="L15552" s="17" t="s">
        <v>7730</v>
      </c>
      <c r="M15552" s="9">
        <v>10.3</v>
      </c>
      <c r="N15552" s="9"/>
      <c r="O15552" s="21"/>
      <c r="Q15552" s="29"/>
      <c r="U15552" s="17"/>
      <c r="V15552" s="2"/>
      <c r="Y15552" t="str">
        <f>IF(COUNTIF(F15552,"*fdc*"),1,"")</f>
        <v/>
      </c>
      <c r="AA15552">
        <f>IF(COUNTIF(F15552,"*s/s*"),1,"")</f>
        <v>1</v>
      </c>
      <c r="AC15552" s="7"/>
      <c r="AD15552" t="s">
        <v>9086</v>
      </c>
      <c r="AE15552">
        <f>COUNTIF(I15552,"*Fuji*")</f>
        <v>0</v>
      </c>
      <c r="AG15552" s="2"/>
      <c r="AI15552" s="7"/>
    </row>
    <row r="15553" spans="1:49" ht="11" customHeight="1" x14ac:dyDescent="0.25">
      <c r="A15553" t="s">
        <v>9113</v>
      </c>
      <c r="B15553" t="s">
        <v>13275</v>
      </c>
      <c r="C15553" s="2" t="s">
        <v>12974</v>
      </c>
      <c r="E15553" s="7"/>
      <c r="F15553" s="5"/>
      <c r="H15553" s="5"/>
      <c r="I15553" s="6"/>
      <c r="J15553" s="6"/>
      <c r="K15553" s="17"/>
      <c r="L15553" s="17"/>
      <c r="M15553" s="9"/>
      <c r="N15553" s="9">
        <f>SUM(M15554:M15611)</f>
        <v>184.45000000000002</v>
      </c>
      <c r="O15553" s="21">
        <f>1746+1088+1072</f>
        <v>3906</v>
      </c>
      <c r="P15553">
        <f>COUNTIF(L15554:L15611,"*")</f>
        <v>58</v>
      </c>
      <c r="Q15553" s="29">
        <f>P15553/O15553</f>
        <v>1.4848950332821301E-2</v>
      </c>
      <c r="R15553">
        <f>COUNTIF(L15554:L15611,"Y")+COUNTIF(L15554:L15611,"S")</f>
        <v>56</v>
      </c>
      <c r="U15553" s="17" t="s">
        <v>7730</v>
      </c>
      <c r="V15553" s="2"/>
      <c r="W15553" t="s">
        <v>18516</v>
      </c>
      <c r="Y15553" t="str">
        <f t="shared" si="973"/>
        <v/>
      </c>
      <c r="AA15553" t="str">
        <f t="shared" si="974"/>
        <v/>
      </c>
      <c r="AC15553" s="7"/>
      <c r="AF15553">
        <f>COUNTIF(AE15554:AE15611,"1")</f>
        <v>1</v>
      </c>
      <c r="AG15553" s="2"/>
      <c r="AI15553" s="7"/>
      <c r="AJ15553">
        <f>COUNTIF($K15554:$K15611,"1")-COUNTIFS($K15554:$K15611,"1",$L15554:$L15611,"V")</f>
        <v>15</v>
      </c>
      <c r="AK15553">
        <f>COUNTIFS($K15554:$K15611,"1",$L15554:$L15611,"Y")+COUNTIFS($K15554:$K15611,"1",$L15554:$L15611,"s")</f>
        <v>15</v>
      </c>
      <c r="AL15553">
        <f>COUNTIF($K15554:$K15611,"2")-COUNTIFS($K15554:$K15611,"2",$L15554:$L15611,"V")</f>
        <v>9</v>
      </c>
      <c r="AM15553">
        <f>COUNTIFS($K15554:$K15611,"2",$L15554:$L15611,"Y")+COUNTIFS($K15554:$K15611,"2",$L15554:$L15611,"s")</f>
        <v>9</v>
      </c>
      <c r="AN15553">
        <f>COUNTIF($K15554:$K15611,"3")-COUNTIFS($K15554:$K15611,"3",$L15554:$L15611,"V")</f>
        <v>17</v>
      </c>
      <c r="AO15553">
        <f>COUNTIFS($K15554:$K15611,"3",$L15554:$L15611,"Y")+COUNTIFS($K15554:$K15611,"3",$L15554:$L15611,"s")</f>
        <v>15</v>
      </c>
      <c r="AP15553">
        <f>COUNTIF($K15554:$K15611,"4")-COUNTIFS($K15554:$K15611,"4",$L15554:$L15611,"V")</f>
        <v>12</v>
      </c>
      <c r="AQ15553">
        <f>COUNTIFS($K15554:$K15611,"4",$L15554:$L15611,"Y")+COUNTIFS($K15554:$K15611,"4",$L15554:$L15611,"s")</f>
        <v>12</v>
      </c>
      <c r="AR15553">
        <f>COUNTIF($K15554:$K15611,"5")-COUNTIFS($K15554:$K15611,"5",$L15554:$L15611,"V")</f>
        <v>5</v>
      </c>
      <c r="AS15553">
        <f>COUNTIFS($K15554:$K15611,"5",$L15554:$L15611,"Y")+COUNTIFS($K15554:$K15611,"5",$L15554:$L15611,"s")</f>
        <v>5</v>
      </c>
      <c r="AT15553">
        <f>COUNTIF($K15554:$K15611,"6")-COUNTIFS($K15554:$K15611,"6",$L15554:$L15611,"V")</f>
        <v>0</v>
      </c>
      <c r="AU15553">
        <f>COUNTIFS($K15554:$K15611,"6",$L15554:$L15611,"Y")+COUNTIFS($K15554:$K15611,"6",$L15554:$L15611,"s")</f>
        <v>0</v>
      </c>
      <c r="AV15553">
        <f>COUNTIF($K15554:$K15611,"7")-COUNTIFS($K15554:$K15611,"7",$L15554:$L15611,"V")</f>
        <v>0</v>
      </c>
      <c r="AW15553">
        <f>COUNTIFS($K15554:$K15611,"7",$L15554:$L15611,"Y")+COUNTIFS($K15554:$K15611,"7",$L15554:$L15611,"s")</f>
        <v>0</v>
      </c>
    </row>
    <row r="15554" spans="1:49" ht="11" customHeight="1" outlineLevel="1" x14ac:dyDescent="0.25">
      <c r="A15554" t="s">
        <v>13545</v>
      </c>
      <c r="C15554" s="2" t="s">
        <v>12974</v>
      </c>
      <c r="D15554" s="2" t="s">
        <v>9087</v>
      </c>
      <c r="E15554" s="7">
        <v>1992</v>
      </c>
      <c r="F15554" s="8" t="s">
        <v>22043</v>
      </c>
      <c r="H15554" s="5" t="s">
        <v>5398</v>
      </c>
      <c r="I15554" s="6" t="s">
        <v>9086</v>
      </c>
      <c r="J15554" s="6" t="s">
        <v>9085</v>
      </c>
      <c r="K15554" s="17">
        <v>1</v>
      </c>
      <c r="L15554" s="17" t="s">
        <v>7730</v>
      </c>
      <c r="M15554" s="9">
        <v>3</v>
      </c>
      <c r="N15554" s="9"/>
      <c r="O15554" s="21"/>
      <c r="Q15554" s="29"/>
      <c r="U15554" s="17"/>
      <c r="V15554" s="2"/>
      <c r="Y15554" t="str">
        <f t="shared" si="973"/>
        <v/>
      </c>
      <c r="AA15554" t="str">
        <f t="shared" si="974"/>
        <v/>
      </c>
      <c r="AC15554" s="7"/>
      <c r="AD15554" t="s">
        <v>9086</v>
      </c>
      <c r="AE15554">
        <f t="shared" ref="AE15554:AE15585" si="975">COUNTIF(I15554,"*Fuji*")</f>
        <v>0</v>
      </c>
      <c r="AG15554" s="2"/>
      <c r="AI15554" s="7"/>
    </row>
    <row r="15555" spans="1:49" ht="11" customHeight="1" outlineLevel="1" x14ac:dyDescent="0.25">
      <c r="A15555" t="s">
        <v>13545</v>
      </c>
      <c r="C15555" s="2" t="s">
        <v>12974</v>
      </c>
      <c r="D15555" s="2" t="s">
        <v>9103</v>
      </c>
      <c r="E15555" s="7">
        <v>1993</v>
      </c>
      <c r="F15555" s="5" t="s">
        <v>7028</v>
      </c>
      <c r="H15555" s="5" t="s">
        <v>5398</v>
      </c>
      <c r="I15555" s="6" t="s">
        <v>9102</v>
      </c>
      <c r="J15555" s="6" t="s">
        <v>9104</v>
      </c>
      <c r="K15555" s="17">
        <v>1</v>
      </c>
      <c r="L15555" s="17" t="s">
        <v>7730</v>
      </c>
      <c r="M15555" s="9">
        <v>2.5</v>
      </c>
      <c r="N15555" s="9"/>
      <c r="O15555" s="21"/>
      <c r="Q15555" s="29"/>
      <c r="U15555" s="17"/>
      <c r="V15555" s="2"/>
      <c r="X15555" t="s">
        <v>7732</v>
      </c>
      <c r="Y15555">
        <f t="shared" si="973"/>
        <v>1</v>
      </c>
      <c r="AA15555" t="str">
        <f t="shared" si="974"/>
        <v/>
      </c>
      <c r="AC15555" s="7"/>
      <c r="AD15555" t="s">
        <v>9102</v>
      </c>
      <c r="AE15555">
        <f t="shared" si="975"/>
        <v>0</v>
      </c>
      <c r="AG15555" s="2"/>
      <c r="AI15555" s="7"/>
    </row>
    <row r="15556" spans="1:49" ht="11" customHeight="1" outlineLevel="1" x14ac:dyDescent="0.25">
      <c r="A15556" t="s">
        <v>13545</v>
      </c>
      <c r="C15556" s="2" t="s">
        <v>12974</v>
      </c>
      <c r="D15556" s="2" t="s">
        <v>9089</v>
      </c>
      <c r="E15556" s="7">
        <v>1996</v>
      </c>
      <c r="F15556" s="8" t="s">
        <v>22044</v>
      </c>
      <c r="H15556" s="5" t="s">
        <v>5398</v>
      </c>
      <c r="I15556" s="6" t="s">
        <v>6866</v>
      </c>
      <c r="J15556" s="6" t="s">
        <v>9088</v>
      </c>
      <c r="K15556" s="17">
        <v>3</v>
      </c>
      <c r="L15556" s="17" t="s">
        <v>7730</v>
      </c>
      <c r="M15556" s="9">
        <v>5</v>
      </c>
      <c r="N15556" s="9"/>
      <c r="O15556" s="21"/>
      <c r="Q15556" s="29"/>
      <c r="U15556" s="17"/>
      <c r="V15556" s="2"/>
      <c r="Y15556" t="str">
        <f t="shared" si="973"/>
        <v/>
      </c>
      <c r="AA15556" t="str">
        <f t="shared" si="974"/>
        <v/>
      </c>
      <c r="AC15556" s="7"/>
      <c r="AD15556" t="s">
        <v>6866</v>
      </c>
      <c r="AE15556">
        <f t="shared" si="975"/>
        <v>0</v>
      </c>
      <c r="AG15556" s="2"/>
      <c r="AI15556" s="7"/>
    </row>
    <row r="15557" spans="1:49" ht="11" customHeight="1" outlineLevel="1" x14ac:dyDescent="0.25">
      <c r="A15557" t="s">
        <v>13545</v>
      </c>
      <c r="C15557" s="2" t="s">
        <v>12974</v>
      </c>
      <c r="D15557" s="2">
        <v>450</v>
      </c>
      <c r="E15557" s="7">
        <v>2002</v>
      </c>
      <c r="F15557" s="5" t="s">
        <v>2621</v>
      </c>
      <c r="H15557" s="5" t="s">
        <v>5398</v>
      </c>
      <c r="I15557" s="6" t="s">
        <v>5399</v>
      </c>
      <c r="J15557" s="6" t="s">
        <v>7137</v>
      </c>
      <c r="K15557" s="17">
        <v>1</v>
      </c>
      <c r="L15557" s="17" t="s">
        <v>7730</v>
      </c>
      <c r="M15557" s="9">
        <v>4</v>
      </c>
      <c r="N15557" s="9"/>
      <c r="O15557" s="21"/>
      <c r="Q15557" s="29"/>
      <c r="U15557" s="17"/>
      <c r="V15557" s="2">
        <v>393</v>
      </c>
      <c r="Y15557" t="str">
        <f t="shared" si="973"/>
        <v/>
      </c>
      <c r="AA15557" t="str">
        <f t="shared" si="974"/>
        <v/>
      </c>
      <c r="AC15557" s="7"/>
      <c r="AD15557" t="s">
        <v>5399</v>
      </c>
      <c r="AE15557">
        <f t="shared" si="975"/>
        <v>1</v>
      </c>
      <c r="AG15557" s="2"/>
      <c r="AH15557" t="s">
        <v>4921</v>
      </c>
      <c r="AI15557" s="7" t="s">
        <v>4610</v>
      </c>
    </row>
    <row r="15558" spans="1:49" ht="11" customHeight="1" outlineLevel="1" x14ac:dyDescent="0.25">
      <c r="A15558" t="s">
        <v>13545</v>
      </c>
      <c r="C15558" s="2" t="s">
        <v>12974</v>
      </c>
      <c r="D15558" s="2">
        <v>458</v>
      </c>
      <c r="E15558" s="7">
        <v>2002</v>
      </c>
      <c r="F15558" s="8" t="s">
        <v>22045</v>
      </c>
      <c r="H15558" s="5" t="s">
        <v>5398</v>
      </c>
      <c r="I15558" s="6" t="s">
        <v>3569</v>
      </c>
      <c r="J15558" s="6" t="s">
        <v>9090</v>
      </c>
      <c r="K15558" s="17">
        <v>3</v>
      </c>
      <c r="L15558" s="17" t="s">
        <v>7730</v>
      </c>
      <c r="M15558" s="9">
        <v>4</v>
      </c>
      <c r="N15558" s="9"/>
      <c r="O15558" s="21"/>
      <c r="Q15558" s="29"/>
      <c r="U15558" s="17"/>
      <c r="V15558" s="2">
        <v>401</v>
      </c>
      <c r="Y15558" t="str">
        <f t="shared" si="973"/>
        <v/>
      </c>
      <c r="AA15558" t="str">
        <f t="shared" si="974"/>
        <v/>
      </c>
      <c r="AC15558" s="7"/>
      <c r="AD15558" t="s">
        <v>3569</v>
      </c>
      <c r="AE15558">
        <f t="shared" si="975"/>
        <v>0</v>
      </c>
      <c r="AG15558" s="2"/>
      <c r="AH15558" t="s">
        <v>669</v>
      </c>
      <c r="AI15558" s="7" t="s">
        <v>4922</v>
      </c>
    </row>
    <row r="15559" spans="1:49" ht="11" customHeight="1" outlineLevel="1" x14ac:dyDescent="0.25">
      <c r="A15559" t="s">
        <v>13545</v>
      </c>
      <c r="C15559" s="2" t="s">
        <v>12974</v>
      </c>
      <c r="D15559" s="2">
        <v>460</v>
      </c>
      <c r="E15559" s="7">
        <v>2002</v>
      </c>
      <c r="F15559" s="5" t="s">
        <v>5138</v>
      </c>
      <c r="H15559" s="5" t="s">
        <v>5398</v>
      </c>
      <c r="I15559" s="6" t="s">
        <v>3569</v>
      </c>
      <c r="J15559" s="6" t="s">
        <v>9090</v>
      </c>
      <c r="K15559" s="17">
        <v>3</v>
      </c>
      <c r="L15559" s="17" t="s">
        <v>7730</v>
      </c>
      <c r="M15559" s="9">
        <v>1.5</v>
      </c>
      <c r="N15559" s="9"/>
      <c r="O15559" s="21"/>
      <c r="Q15559" s="29"/>
      <c r="U15559" s="17"/>
      <c r="V15559" s="2" t="s">
        <v>90</v>
      </c>
      <c r="Y15559" t="str">
        <f t="shared" si="973"/>
        <v/>
      </c>
      <c r="AA15559" t="str">
        <f t="shared" si="974"/>
        <v/>
      </c>
      <c r="AC15559" s="7"/>
      <c r="AD15559" t="s">
        <v>3569</v>
      </c>
      <c r="AE15559">
        <f t="shared" si="975"/>
        <v>0</v>
      </c>
      <c r="AG15559" s="2"/>
      <c r="AH15559" t="s">
        <v>669</v>
      </c>
      <c r="AI15559" s="7" t="s">
        <v>4610</v>
      </c>
    </row>
    <row r="15560" spans="1:49" ht="11" customHeight="1" outlineLevel="1" x14ac:dyDescent="0.25">
      <c r="A15560" t="s">
        <v>13545</v>
      </c>
      <c r="C15560" s="2" t="s">
        <v>12974</v>
      </c>
      <c r="D15560" s="2">
        <v>463</v>
      </c>
      <c r="E15560" s="7">
        <v>2002</v>
      </c>
      <c r="F15560" s="5" t="s">
        <v>2974</v>
      </c>
      <c r="H15560" s="5" t="s">
        <v>5398</v>
      </c>
      <c r="I15560" s="6" t="s">
        <v>855</v>
      </c>
      <c r="J15560" s="6" t="s">
        <v>9090</v>
      </c>
      <c r="K15560" s="17">
        <v>4</v>
      </c>
      <c r="L15560" s="17" t="s">
        <v>7730</v>
      </c>
      <c r="M15560" s="9">
        <v>1.5</v>
      </c>
      <c r="N15560" s="9"/>
      <c r="O15560" s="21"/>
      <c r="Q15560" s="29"/>
      <c r="T15560">
        <v>1</v>
      </c>
      <c r="U15560" s="17"/>
      <c r="V15560" s="2" t="s">
        <v>91</v>
      </c>
      <c r="Y15560" t="str">
        <f t="shared" si="973"/>
        <v/>
      </c>
      <c r="AA15560" t="str">
        <f t="shared" si="974"/>
        <v/>
      </c>
      <c r="AC15560" s="7"/>
      <c r="AD15560" t="s">
        <v>855</v>
      </c>
      <c r="AE15560">
        <f t="shared" si="975"/>
        <v>0</v>
      </c>
      <c r="AG15560" s="2"/>
      <c r="AH15560" t="s">
        <v>856</v>
      </c>
      <c r="AI15560" s="7" t="s">
        <v>4610</v>
      </c>
    </row>
    <row r="15561" spans="1:49" ht="11" customHeight="1" outlineLevel="1" x14ac:dyDescent="0.25">
      <c r="A15561" t="s">
        <v>13545</v>
      </c>
      <c r="C15561" s="2" t="s">
        <v>12974</v>
      </c>
      <c r="D15561" s="2">
        <v>483</v>
      </c>
      <c r="E15561" s="7">
        <v>2003</v>
      </c>
      <c r="F15561" s="8" t="s">
        <v>22045</v>
      </c>
      <c r="H15561" s="5" t="s">
        <v>5398</v>
      </c>
      <c r="I15561" s="6" t="s">
        <v>557</v>
      </c>
      <c r="J15561" s="6" t="s">
        <v>9091</v>
      </c>
      <c r="K15561" s="17">
        <v>2</v>
      </c>
      <c r="L15561" s="17" t="s">
        <v>7730</v>
      </c>
      <c r="M15561" s="9">
        <v>4</v>
      </c>
      <c r="N15561" s="9"/>
      <c r="O15561" s="21"/>
      <c r="Q15561" s="29"/>
      <c r="U15561" s="17"/>
      <c r="V15561" s="2">
        <v>416</v>
      </c>
      <c r="Y15561" t="str">
        <f t="shared" si="973"/>
        <v/>
      </c>
      <c r="AA15561" t="str">
        <f t="shared" si="974"/>
        <v/>
      </c>
      <c r="AC15561" s="7"/>
      <c r="AD15561" t="s">
        <v>557</v>
      </c>
      <c r="AE15561">
        <f t="shared" si="975"/>
        <v>0</v>
      </c>
      <c r="AG15561" s="2"/>
      <c r="AH15561" t="s">
        <v>410</v>
      </c>
      <c r="AI15561" s="7" t="s">
        <v>4922</v>
      </c>
    </row>
    <row r="15562" spans="1:49" ht="11" customHeight="1" outlineLevel="1" x14ac:dyDescent="0.25">
      <c r="A15562" t="s">
        <v>13545</v>
      </c>
      <c r="C15562" s="2" t="s">
        <v>12974</v>
      </c>
      <c r="D15562" s="2">
        <v>488</v>
      </c>
      <c r="E15562" s="7">
        <v>2003</v>
      </c>
      <c r="F15562" s="5" t="s">
        <v>9092</v>
      </c>
      <c r="H15562" s="5" t="s">
        <v>5398</v>
      </c>
      <c r="I15562" s="6" t="s">
        <v>557</v>
      </c>
      <c r="J15562" s="6" t="s">
        <v>9091</v>
      </c>
      <c r="K15562" s="17">
        <v>2</v>
      </c>
      <c r="L15562" s="17" t="s">
        <v>7730</v>
      </c>
      <c r="M15562" s="9">
        <v>5</v>
      </c>
      <c r="N15562" s="9"/>
      <c r="O15562" s="21"/>
      <c r="Q15562" s="29"/>
      <c r="U15562" s="17"/>
      <c r="V15562" s="2" t="s">
        <v>5328</v>
      </c>
      <c r="Y15562" t="str">
        <f t="shared" si="973"/>
        <v/>
      </c>
      <c r="AA15562" t="str">
        <f t="shared" si="974"/>
        <v/>
      </c>
      <c r="AC15562" s="7"/>
      <c r="AD15562" t="s">
        <v>557</v>
      </c>
      <c r="AE15562">
        <f t="shared" si="975"/>
        <v>0</v>
      </c>
      <c r="AG15562" s="2"/>
      <c r="AH15562" t="s">
        <v>410</v>
      </c>
      <c r="AI15562" s="7" t="s">
        <v>4610</v>
      </c>
    </row>
    <row r="15563" spans="1:49" ht="11" customHeight="1" outlineLevel="1" x14ac:dyDescent="0.25">
      <c r="A15563" t="s">
        <v>13545</v>
      </c>
      <c r="C15563" s="2" t="s">
        <v>12974</v>
      </c>
      <c r="D15563" s="2">
        <v>489</v>
      </c>
      <c r="E15563" s="7">
        <v>2003</v>
      </c>
      <c r="F15563" s="5" t="s">
        <v>9092</v>
      </c>
      <c r="H15563" s="5" t="s">
        <v>5398</v>
      </c>
      <c r="I15563" s="6" t="s">
        <v>293</v>
      </c>
      <c r="J15563" s="6" t="s">
        <v>9091</v>
      </c>
      <c r="K15563" s="17">
        <v>2</v>
      </c>
      <c r="L15563" s="17" t="s">
        <v>7730</v>
      </c>
      <c r="M15563" s="9">
        <v>5</v>
      </c>
      <c r="N15563" s="9"/>
      <c r="O15563" s="21"/>
      <c r="Q15563" s="29"/>
      <c r="U15563" s="17"/>
      <c r="V15563" s="2" t="s">
        <v>5327</v>
      </c>
      <c r="Y15563" t="str">
        <f t="shared" si="973"/>
        <v/>
      </c>
      <c r="AA15563" t="str">
        <f t="shared" si="974"/>
        <v/>
      </c>
      <c r="AC15563" s="7"/>
      <c r="AD15563" t="s">
        <v>293</v>
      </c>
      <c r="AE15563">
        <f t="shared" si="975"/>
        <v>0</v>
      </c>
      <c r="AG15563" s="2"/>
      <c r="AH15563" t="s">
        <v>3093</v>
      </c>
      <c r="AI15563" s="7" t="s">
        <v>4610</v>
      </c>
    </row>
    <row r="15564" spans="1:49" ht="11" customHeight="1" outlineLevel="1" x14ac:dyDescent="0.25">
      <c r="A15564" t="s">
        <v>13545</v>
      </c>
      <c r="C15564" s="2" t="s">
        <v>12974</v>
      </c>
      <c r="D15564" s="2" t="s">
        <v>9105</v>
      </c>
      <c r="E15564" s="7">
        <v>2003</v>
      </c>
      <c r="F15564" s="5" t="s">
        <v>9106</v>
      </c>
      <c r="H15564" s="5" t="s">
        <v>5398</v>
      </c>
      <c r="I15564" s="6" t="s">
        <v>293</v>
      </c>
      <c r="J15564" s="6" t="s">
        <v>9091</v>
      </c>
      <c r="K15564" s="17">
        <v>2</v>
      </c>
      <c r="L15564" s="17" t="s">
        <v>7730</v>
      </c>
      <c r="M15564" s="9">
        <v>4</v>
      </c>
      <c r="N15564" s="9"/>
      <c r="O15564" s="21"/>
      <c r="Q15564" s="29"/>
      <c r="U15564" s="17"/>
      <c r="V15564" s="2" t="s">
        <v>5327</v>
      </c>
      <c r="X15564" t="s">
        <v>7732</v>
      </c>
      <c r="Y15564" t="str">
        <f t="shared" si="973"/>
        <v/>
      </c>
      <c r="AA15564">
        <f t="shared" si="974"/>
        <v>1</v>
      </c>
      <c r="AC15564" s="7"/>
      <c r="AD15564" t="s">
        <v>293</v>
      </c>
      <c r="AE15564">
        <f t="shared" si="975"/>
        <v>0</v>
      </c>
      <c r="AG15564" s="2"/>
      <c r="AH15564" t="s">
        <v>3093</v>
      </c>
      <c r="AI15564" s="7" t="s">
        <v>4610</v>
      </c>
    </row>
    <row r="15565" spans="1:49" ht="11" customHeight="1" outlineLevel="1" x14ac:dyDescent="0.25">
      <c r="A15565" t="s">
        <v>13545</v>
      </c>
      <c r="C15565" s="2" t="s">
        <v>12974</v>
      </c>
      <c r="D15565" s="2">
        <v>576</v>
      </c>
      <c r="E15565" s="7">
        <v>2007</v>
      </c>
      <c r="F15565" s="5" t="s">
        <v>9093</v>
      </c>
      <c r="H15565" s="5" t="s">
        <v>5398</v>
      </c>
      <c r="I15565" s="6" t="s">
        <v>9072</v>
      </c>
      <c r="J15565" s="6" t="s">
        <v>9094</v>
      </c>
      <c r="K15565" s="17">
        <v>3</v>
      </c>
      <c r="L15565" s="18" t="s">
        <v>7730</v>
      </c>
      <c r="M15565" s="9">
        <v>5.5</v>
      </c>
      <c r="N15565" s="9"/>
      <c r="O15565" s="21"/>
      <c r="Q15565" s="29"/>
      <c r="U15565" s="17"/>
      <c r="V15565" s="2"/>
      <c r="Y15565" t="str">
        <f t="shared" si="973"/>
        <v/>
      </c>
      <c r="AA15565" t="str">
        <f t="shared" si="974"/>
        <v/>
      </c>
      <c r="AC15565" s="7"/>
      <c r="AD15565" t="s">
        <v>9072</v>
      </c>
      <c r="AE15565">
        <f t="shared" si="975"/>
        <v>0</v>
      </c>
      <c r="AG15565" s="2"/>
      <c r="AI15565" s="7"/>
    </row>
    <row r="15566" spans="1:49" ht="11" customHeight="1" outlineLevel="1" x14ac:dyDescent="0.25">
      <c r="A15566" t="s">
        <v>13545</v>
      </c>
      <c r="C15566" s="2" t="s">
        <v>12974</v>
      </c>
      <c r="D15566" s="2">
        <v>591</v>
      </c>
      <c r="E15566" s="7">
        <v>2007</v>
      </c>
      <c r="F15566" s="5" t="s">
        <v>9096</v>
      </c>
      <c r="H15566" s="5" t="s">
        <v>5398</v>
      </c>
      <c r="I15566" s="6" t="s">
        <v>9078</v>
      </c>
      <c r="J15566" s="6" t="s">
        <v>9095</v>
      </c>
      <c r="K15566" s="17">
        <v>4</v>
      </c>
      <c r="L15566" s="17" t="s">
        <v>7730</v>
      </c>
      <c r="M15566" s="9">
        <v>3.5</v>
      </c>
      <c r="N15566" s="9"/>
      <c r="O15566" s="21"/>
      <c r="Q15566" s="29"/>
      <c r="U15566" s="17"/>
      <c r="V15566" s="2"/>
      <c r="Y15566" t="str">
        <f t="shared" si="973"/>
        <v/>
      </c>
      <c r="AA15566" t="str">
        <f t="shared" si="974"/>
        <v/>
      </c>
      <c r="AC15566" s="7"/>
      <c r="AD15566" t="s">
        <v>9078</v>
      </c>
      <c r="AE15566">
        <f t="shared" si="975"/>
        <v>0</v>
      </c>
      <c r="AG15566" s="2"/>
      <c r="AI15566" s="7"/>
    </row>
    <row r="15567" spans="1:49" ht="11" customHeight="1" outlineLevel="1" x14ac:dyDescent="0.25">
      <c r="A15567" t="s">
        <v>13545</v>
      </c>
      <c r="C15567" s="2" t="s">
        <v>12974</v>
      </c>
      <c r="D15567" s="2">
        <v>756</v>
      </c>
      <c r="E15567" s="7">
        <v>2011</v>
      </c>
      <c r="F15567" s="5" t="s">
        <v>9093</v>
      </c>
      <c r="H15567" s="5" t="s">
        <v>5398</v>
      </c>
      <c r="I15567" s="6" t="s">
        <v>9073</v>
      </c>
      <c r="J15567" s="6" t="s">
        <v>9094</v>
      </c>
      <c r="K15567" s="17">
        <v>3</v>
      </c>
      <c r="L15567" s="17" t="s">
        <v>7732</v>
      </c>
      <c r="M15567" s="9"/>
      <c r="N15567" s="9"/>
      <c r="O15567" s="21"/>
      <c r="Q15567" s="29"/>
      <c r="U15567" s="17"/>
      <c r="V15567" s="2"/>
      <c r="Y15567" t="str">
        <f t="shared" si="973"/>
        <v/>
      </c>
      <c r="AA15567" t="str">
        <f t="shared" si="974"/>
        <v/>
      </c>
      <c r="AC15567" s="7"/>
      <c r="AD15567" t="s">
        <v>9073</v>
      </c>
      <c r="AE15567">
        <f t="shared" si="975"/>
        <v>0</v>
      </c>
      <c r="AG15567" s="2"/>
      <c r="AI15567" s="7"/>
    </row>
    <row r="15568" spans="1:49" ht="11" customHeight="1" outlineLevel="1" x14ac:dyDescent="0.25">
      <c r="A15568" t="s">
        <v>13545</v>
      </c>
      <c r="C15568" s="2" t="s">
        <v>12974</v>
      </c>
      <c r="D15568" s="2">
        <v>880</v>
      </c>
      <c r="E15568" s="7">
        <v>2015</v>
      </c>
      <c r="F15568" s="5" t="s">
        <v>9097</v>
      </c>
      <c r="H15568" s="5" t="s">
        <v>5398</v>
      </c>
      <c r="I15568" s="6" t="s">
        <v>9070</v>
      </c>
      <c r="J15568" s="6" t="s">
        <v>9094</v>
      </c>
      <c r="K15568" s="17">
        <v>3</v>
      </c>
      <c r="L15568" s="17" t="s">
        <v>7732</v>
      </c>
      <c r="M15568" s="9"/>
      <c r="N15568" s="9"/>
      <c r="O15568" s="21"/>
      <c r="Q15568" s="29"/>
      <c r="U15568" s="17"/>
      <c r="V15568" s="2"/>
      <c r="Y15568" t="str">
        <f t="shared" si="973"/>
        <v/>
      </c>
      <c r="AA15568" t="str">
        <f t="shared" si="974"/>
        <v/>
      </c>
      <c r="AC15568" s="7"/>
      <c r="AD15568" t="s">
        <v>9070</v>
      </c>
      <c r="AE15568">
        <f t="shared" si="975"/>
        <v>0</v>
      </c>
      <c r="AG15568" s="2"/>
      <c r="AI15568" s="7"/>
    </row>
    <row r="15569" spans="1:35" ht="11" customHeight="1" outlineLevel="1" x14ac:dyDescent="0.25">
      <c r="A15569" t="s">
        <v>13545</v>
      </c>
      <c r="C15569" s="2" t="s">
        <v>12974</v>
      </c>
      <c r="D15569" s="2">
        <v>904</v>
      </c>
      <c r="E15569" s="7">
        <v>2015</v>
      </c>
      <c r="F15569" s="8" t="s">
        <v>22046</v>
      </c>
      <c r="H15569" s="5" t="s">
        <v>5398</v>
      </c>
      <c r="I15569" s="6" t="s">
        <v>9083</v>
      </c>
      <c r="J15569" s="6" t="s">
        <v>9082</v>
      </c>
      <c r="K15569" s="17">
        <v>4</v>
      </c>
      <c r="L15569" s="17" t="s">
        <v>7730</v>
      </c>
      <c r="M15569" s="9">
        <v>4</v>
      </c>
      <c r="N15569" s="9"/>
      <c r="O15569" s="21"/>
      <c r="Q15569" s="29"/>
      <c r="S15569">
        <v>1</v>
      </c>
      <c r="T15569">
        <v>1</v>
      </c>
      <c r="U15569" s="17"/>
      <c r="V15569" s="2"/>
      <c r="Y15569" t="str">
        <f t="shared" si="973"/>
        <v/>
      </c>
      <c r="AA15569" t="str">
        <f t="shared" si="974"/>
        <v/>
      </c>
      <c r="AC15569" s="7"/>
      <c r="AD15569" t="s">
        <v>9083</v>
      </c>
      <c r="AE15569">
        <f t="shared" si="975"/>
        <v>0</v>
      </c>
      <c r="AG15569" s="2"/>
      <c r="AI15569" s="7"/>
    </row>
    <row r="15570" spans="1:35" ht="11" customHeight="1" outlineLevel="1" x14ac:dyDescent="0.25">
      <c r="A15570" t="s">
        <v>13545</v>
      </c>
      <c r="C15570" s="2" t="s">
        <v>12974</v>
      </c>
      <c r="D15570" s="2">
        <v>905</v>
      </c>
      <c r="E15570" s="7">
        <v>2015</v>
      </c>
      <c r="F15570" s="8" t="s">
        <v>22046</v>
      </c>
      <c r="H15570" s="5" t="s">
        <v>5398</v>
      </c>
      <c r="I15570" s="6" t="s">
        <v>21287</v>
      </c>
      <c r="J15570" s="6" t="s">
        <v>9082</v>
      </c>
      <c r="K15570" s="17">
        <v>5</v>
      </c>
      <c r="L15570" s="17" t="s">
        <v>7730</v>
      </c>
      <c r="M15570" s="9">
        <v>4</v>
      </c>
      <c r="N15570" s="9"/>
      <c r="O15570" s="21"/>
      <c r="Q15570" s="29"/>
      <c r="U15570" s="17"/>
      <c r="V15570" s="2"/>
      <c r="Y15570" t="str">
        <f t="shared" si="973"/>
        <v/>
      </c>
      <c r="AA15570" t="str">
        <f t="shared" si="974"/>
        <v/>
      </c>
      <c r="AC15570" s="7"/>
      <c r="AD15570" t="s">
        <v>21288</v>
      </c>
      <c r="AE15570">
        <f t="shared" si="975"/>
        <v>0</v>
      </c>
      <c r="AG15570" s="2"/>
      <c r="AI15570" s="7"/>
    </row>
    <row r="15571" spans="1:35" ht="11" customHeight="1" outlineLevel="1" x14ac:dyDescent="0.25">
      <c r="A15571" t="s">
        <v>13546</v>
      </c>
      <c r="C15571" s="2" t="s">
        <v>12974</v>
      </c>
      <c r="D15571" s="2">
        <v>359</v>
      </c>
      <c r="E15571" s="7">
        <v>1980</v>
      </c>
      <c r="F15571" s="5" t="s">
        <v>5239</v>
      </c>
      <c r="H15571" s="5" t="s">
        <v>5398</v>
      </c>
      <c r="I15571" s="6" t="s">
        <v>9070</v>
      </c>
      <c r="J15571" s="6" t="s">
        <v>9069</v>
      </c>
      <c r="K15571" s="17">
        <v>3</v>
      </c>
      <c r="L15571" s="17" t="s">
        <v>7730</v>
      </c>
      <c r="M15571" s="9">
        <v>0.2</v>
      </c>
      <c r="N15571" s="9"/>
      <c r="O15571" s="21"/>
      <c r="Q15571" s="29"/>
      <c r="U15571" s="17"/>
      <c r="V15571" s="2"/>
      <c r="Y15571" t="str">
        <f t="shared" si="973"/>
        <v/>
      </c>
      <c r="AA15571" t="str">
        <f t="shared" si="974"/>
        <v/>
      </c>
      <c r="AC15571" s="7"/>
      <c r="AD15571" t="s">
        <v>9070</v>
      </c>
      <c r="AE15571">
        <f t="shared" si="975"/>
        <v>0</v>
      </c>
      <c r="AG15571" s="2"/>
      <c r="AI15571" s="7"/>
    </row>
    <row r="15572" spans="1:35" ht="11" customHeight="1" outlineLevel="1" x14ac:dyDescent="0.25">
      <c r="A15572" t="s">
        <v>13546</v>
      </c>
      <c r="C15572" s="2" t="s">
        <v>12974</v>
      </c>
      <c r="D15572" s="2">
        <v>380</v>
      </c>
      <c r="E15572" s="7">
        <v>1981</v>
      </c>
      <c r="F15572" s="5" t="s">
        <v>2974</v>
      </c>
      <c r="H15572" s="5" t="s">
        <v>5398</v>
      </c>
      <c r="I15572" s="6" t="s">
        <v>9071</v>
      </c>
      <c r="J15572" s="6" t="s">
        <v>9069</v>
      </c>
      <c r="K15572" s="17">
        <v>3</v>
      </c>
      <c r="L15572" s="17" t="s">
        <v>7730</v>
      </c>
      <c r="M15572" s="9">
        <v>0.2</v>
      </c>
      <c r="N15572" s="9"/>
      <c r="O15572" s="21"/>
      <c r="Q15572" s="29"/>
      <c r="U15572" s="17"/>
      <c r="V15572" s="2"/>
      <c r="Y15572" t="str">
        <f t="shared" si="973"/>
        <v/>
      </c>
      <c r="AA15572" t="str">
        <f t="shared" si="974"/>
        <v/>
      </c>
      <c r="AC15572" s="7"/>
      <c r="AD15572" t="s">
        <v>9071</v>
      </c>
      <c r="AE15572">
        <f t="shared" si="975"/>
        <v>0</v>
      </c>
      <c r="AG15572" s="2"/>
      <c r="AI15572" s="7"/>
    </row>
    <row r="15573" spans="1:35" ht="11" customHeight="1" outlineLevel="1" x14ac:dyDescent="0.25">
      <c r="A15573" t="s">
        <v>13546</v>
      </c>
      <c r="C15573" s="2" t="s">
        <v>12974</v>
      </c>
      <c r="D15573" s="2">
        <v>383</v>
      </c>
      <c r="E15573" s="7">
        <v>1981</v>
      </c>
      <c r="F15573" s="5" t="s">
        <v>2974</v>
      </c>
      <c r="H15573" s="5" t="s">
        <v>5398</v>
      </c>
      <c r="I15573" s="6" t="s">
        <v>9072</v>
      </c>
      <c r="J15573" s="6" t="s">
        <v>9069</v>
      </c>
      <c r="K15573" s="17">
        <v>3</v>
      </c>
      <c r="L15573" s="17" t="s">
        <v>7730</v>
      </c>
      <c r="M15573" s="9">
        <v>0.2</v>
      </c>
      <c r="N15573" s="9"/>
      <c r="O15573" s="21"/>
      <c r="Q15573" s="29"/>
      <c r="U15573" s="17"/>
      <c r="V15573" s="2"/>
      <c r="Y15573" t="str">
        <f t="shared" si="973"/>
        <v/>
      </c>
      <c r="AA15573" t="str">
        <f t="shared" si="974"/>
        <v/>
      </c>
      <c r="AC15573" s="7"/>
      <c r="AD15573" t="s">
        <v>9072</v>
      </c>
      <c r="AE15573">
        <f t="shared" si="975"/>
        <v>0</v>
      </c>
      <c r="AG15573" s="2"/>
      <c r="AI15573" s="7"/>
    </row>
    <row r="15574" spans="1:35" ht="11" customHeight="1" outlineLevel="1" x14ac:dyDescent="0.25">
      <c r="A15574" t="s">
        <v>13546</v>
      </c>
      <c r="C15574" s="2" t="s">
        <v>12974</v>
      </c>
      <c r="D15574" s="2">
        <v>407</v>
      </c>
      <c r="E15574" s="7">
        <v>1982</v>
      </c>
      <c r="F15574" s="5" t="s">
        <v>2974</v>
      </c>
      <c r="H15574" s="5" t="s">
        <v>5398</v>
      </c>
      <c r="I15574" s="6" t="s">
        <v>9073</v>
      </c>
      <c r="J15574" s="6" t="s">
        <v>9069</v>
      </c>
      <c r="K15574" s="17">
        <v>3</v>
      </c>
      <c r="L15574" s="17" t="s">
        <v>7730</v>
      </c>
      <c r="M15574" s="9">
        <v>0.2</v>
      </c>
      <c r="N15574" s="9"/>
      <c r="O15574" s="21"/>
      <c r="Q15574" s="29"/>
      <c r="U15574" s="17"/>
      <c r="V15574" s="2"/>
      <c r="Y15574" t="str">
        <f t="shared" si="973"/>
        <v/>
      </c>
      <c r="AA15574" t="str">
        <f t="shared" si="974"/>
        <v/>
      </c>
      <c r="AC15574" s="7"/>
      <c r="AD15574" t="s">
        <v>9073</v>
      </c>
      <c r="AE15574">
        <f t="shared" si="975"/>
        <v>0</v>
      </c>
      <c r="AG15574" s="2"/>
      <c r="AI15574" s="7"/>
    </row>
    <row r="15575" spans="1:35" ht="11" customHeight="1" outlineLevel="1" x14ac:dyDescent="0.25">
      <c r="A15575" t="s">
        <v>13546</v>
      </c>
      <c r="C15575" s="2" t="s">
        <v>12974</v>
      </c>
      <c r="D15575" s="2">
        <v>458</v>
      </c>
      <c r="E15575" s="7">
        <v>1984</v>
      </c>
      <c r="F15575" s="5" t="s">
        <v>2974</v>
      </c>
      <c r="H15575" s="5" t="s">
        <v>5398</v>
      </c>
      <c r="I15575" s="6" t="s">
        <v>9074</v>
      </c>
      <c r="J15575" s="6" t="s">
        <v>9069</v>
      </c>
      <c r="K15575" s="17">
        <v>3</v>
      </c>
      <c r="L15575" s="17" t="s">
        <v>20076</v>
      </c>
      <c r="M15575" s="9"/>
      <c r="N15575" s="9"/>
      <c r="O15575" s="21"/>
      <c r="Q15575" s="29"/>
      <c r="U15575" s="17"/>
      <c r="V15575" s="2"/>
      <c r="Y15575" t="str">
        <f t="shared" si="973"/>
        <v/>
      </c>
      <c r="AA15575" t="str">
        <f t="shared" si="974"/>
        <v/>
      </c>
      <c r="AC15575" s="7"/>
      <c r="AD15575" t="s">
        <v>9074</v>
      </c>
      <c r="AE15575">
        <f t="shared" si="975"/>
        <v>0</v>
      </c>
      <c r="AG15575" s="2"/>
      <c r="AI15575" s="7"/>
    </row>
    <row r="15576" spans="1:35" ht="11" customHeight="1" outlineLevel="1" x14ac:dyDescent="0.25">
      <c r="A15576" t="s">
        <v>13546</v>
      </c>
      <c r="C15576" s="2" t="s">
        <v>12974</v>
      </c>
      <c r="D15576" s="2">
        <v>458</v>
      </c>
      <c r="E15576" s="7">
        <v>1984</v>
      </c>
      <c r="F15576" s="5" t="s">
        <v>21089</v>
      </c>
      <c r="H15576" s="5" t="s">
        <v>5398</v>
      </c>
      <c r="I15576" s="6" t="s">
        <v>9074</v>
      </c>
      <c r="J15576" s="6" t="s">
        <v>9069</v>
      </c>
      <c r="K15576" s="17">
        <v>3</v>
      </c>
      <c r="L15576" s="17" t="s">
        <v>7730</v>
      </c>
      <c r="M15576" s="9">
        <v>4.8</v>
      </c>
      <c r="N15576" s="9"/>
      <c r="O15576" s="21"/>
      <c r="Q15576" s="29"/>
      <c r="U15576" s="17"/>
      <c r="V15576" s="2"/>
      <c r="Y15576" t="str">
        <f t="shared" si="973"/>
        <v/>
      </c>
      <c r="AA15576">
        <f t="shared" si="974"/>
        <v>1</v>
      </c>
      <c r="AC15576" s="7"/>
      <c r="AD15576" t="s">
        <v>9074</v>
      </c>
      <c r="AE15576">
        <f t="shared" si="975"/>
        <v>0</v>
      </c>
      <c r="AG15576" s="2"/>
      <c r="AI15576" s="7"/>
    </row>
    <row r="15577" spans="1:35" ht="11" customHeight="1" outlineLevel="1" x14ac:dyDescent="0.25">
      <c r="A15577" t="s">
        <v>13546</v>
      </c>
      <c r="C15577" s="2" t="s">
        <v>12974</v>
      </c>
      <c r="D15577" s="2" t="s">
        <v>12471</v>
      </c>
      <c r="E15577" s="7">
        <v>1985</v>
      </c>
      <c r="F15577" s="5" t="s">
        <v>12470</v>
      </c>
      <c r="H15577" s="5" t="s">
        <v>5398</v>
      </c>
      <c r="I15577" s="6" t="s">
        <v>12469</v>
      </c>
      <c r="J15577" s="6" t="s">
        <v>9069</v>
      </c>
      <c r="K15577" s="17">
        <v>3</v>
      </c>
      <c r="L15577" s="17" t="s">
        <v>7730</v>
      </c>
      <c r="M15577" s="9">
        <v>2.1</v>
      </c>
      <c r="N15577" s="9"/>
      <c r="O15577" s="21"/>
      <c r="Q15577" s="29"/>
      <c r="U15577" s="17"/>
      <c r="V15577" s="2"/>
      <c r="Y15577">
        <f t="shared" si="973"/>
        <v>1</v>
      </c>
      <c r="AA15577" t="str">
        <f t="shared" si="974"/>
        <v/>
      </c>
      <c r="AC15577" s="7"/>
      <c r="AD15577" t="s">
        <v>12469</v>
      </c>
      <c r="AE15577">
        <f t="shared" si="975"/>
        <v>0</v>
      </c>
      <c r="AG15577" s="2"/>
      <c r="AI15577" s="7"/>
    </row>
    <row r="15578" spans="1:35" ht="11" customHeight="1" outlineLevel="1" x14ac:dyDescent="0.25">
      <c r="A15578" t="s">
        <v>13546</v>
      </c>
      <c r="C15578" s="2" t="s">
        <v>12974</v>
      </c>
      <c r="D15578" s="2" t="s">
        <v>9075</v>
      </c>
      <c r="E15578" s="7">
        <v>1992</v>
      </c>
      <c r="F15578" s="5" t="s">
        <v>15493</v>
      </c>
      <c r="H15578" s="5" t="s">
        <v>5398</v>
      </c>
      <c r="I15578" s="6" t="s">
        <v>5474</v>
      </c>
      <c r="J15578" s="6" t="s">
        <v>9101</v>
      </c>
      <c r="K15578" s="17">
        <v>1</v>
      </c>
      <c r="L15578" s="17" t="s">
        <v>7730</v>
      </c>
      <c r="M15578" s="9">
        <v>2.1</v>
      </c>
      <c r="N15578" s="9"/>
      <c r="O15578" s="21"/>
      <c r="Q15578" s="29"/>
      <c r="U15578" s="17"/>
      <c r="V15578" s="2">
        <v>610</v>
      </c>
      <c r="Y15578" t="str">
        <f t="shared" si="973"/>
        <v/>
      </c>
      <c r="AA15578" t="str">
        <f t="shared" si="974"/>
        <v/>
      </c>
      <c r="AC15578" s="7"/>
      <c r="AD15578" t="s">
        <v>5474</v>
      </c>
      <c r="AE15578">
        <f t="shared" si="975"/>
        <v>0</v>
      </c>
      <c r="AG15578" s="2"/>
      <c r="AH15578" t="s">
        <v>3354</v>
      </c>
      <c r="AI15578" s="7" t="s">
        <v>4922</v>
      </c>
    </row>
    <row r="15579" spans="1:35" ht="11" customHeight="1" outlineLevel="1" collapsed="1" x14ac:dyDescent="0.25">
      <c r="A15579" t="s">
        <v>13546</v>
      </c>
      <c r="C15579" s="2" t="s">
        <v>12974</v>
      </c>
      <c r="D15579" s="2">
        <v>892</v>
      </c>
      <c r="E15579" s="7">
        <v>2002</v>
      </c>
      <c r="F15579" s="5" t="s">
        <v>4068</v>
      </c>
      <c r="H15579" s="5" t="s">
        <v>5398</v>
      </c>
      <c r="I15579" s="6" t="s">
        <v>9111</v>
      </c>
      <c r="J15579" s="6" t="s">
        <v>9112</v>
      </c>
      <c r="K15579" s="17">
        <v>3</v>
      </c>
      <c r="L15579" s="17" t="s">
        <v>7730</v>
      </c>
      <c r="M15579" s="9">
        <v>5</v>
      </c>
      <c r="N15579" s="9"/>
      <c r="O15579" s="21"/>
      <c r="Q15579" s="29"/>
      <c r="U15579" s="17"/>
      <c r="V15579" s="2"/>
      <c r="Y15579" t="str">
        <f t="shared" si="973"/>
        <v/>
      </c>
      <c r="AA15579" t="str">
        <f t="shared" si="974"/>
        <v/>
      </c>
      <c r="AC15579" s="7"/>
      <c r="AD15579" t="s">
        <v>9111</v>
      </c>
      <c r="AE15579">
        <f t="shared" si="975"/>
        <v>0</v>
      </c>
      <c r="AG15579" s="2"/>
      <c r="AI15579" s="7"/>
    </row>
    <row r="15580" spans="1:35" ht="11" customHeight="1" outlineLevel="1" x14ac:dyDescent="0.25">
      <c r="A15580" t="s">
        <v>13546</v>
      </c>
      <c r="C15580" s="2" t="s">
        <v>12974</v>
      </c>
      <c r="D15580" s="2">
        <v>897</v>
      </c>
      <c r="E15580" s="7">
        <v>2002</v>
      </c>
      <c r="F15580" s="5" t="s">
        <v>4068</v>
      </c>
      <c r="H15580" s="5" t="s">
        <v>5398</v>
      </c>
      <c r="I15580" s="6" t="s">
        <v>6213</v>
      </c>
      <c r="J15580" s="6" t="s">
        <v>7137</v>
      </c>
      <c r="K15580" s="17">
        <v>1</v>
      </c>
      <c r="L15580" s="17" t="s">
        <v>7730</v>
      </c>
      <c r="M15580" s="9">
        <v>4</v>
      </c>
      <c r="N15580" s="9"/>
      <c r="O15580" s="21"/>
      <c r="Q15580" s="29"/>
      <c r="U15580" s="17"/>
      <c r="V15580" s="2">
        <v>825</v>
      </c>
      <c r="Y15580" t="str">
        <f t="shared" si="973"/>
        <v/>
      </c>
      <c r="AA15580" t="str">
        <f t="shared" si="974"/>
        <v/>
      </c>
      <c r="AC15580" s="7"/>
      <c r="AD15580" t="s">
        <v>6213</v>
      </c>
      <c r="AE15580">
        <f t="shared" si="975"/>
        <v>0</v>
      </c>
      <c r="AG15580" s="2"/>
      <c r="AH15580" t="s">
        <v>6214</v>
      </c>
      <c r="AI15580" s="7" t="s">
        <v>4610</v>
      </c>
    </row>
    <row r="15581" spans="1:35" ht="11" customHeight="1" outlineLevel="1" x14ac:dyDescent="0.25">
      <c r="A15581" t="s">
        <v>13546</v>
      </c>
      <c r="C15581" s="2" t="s">
        <v>12974</v>
      </c>
      <c r="D15581" s="2">
        <v>907</v>
      </c>
      <c r="E15581" s="7">
        <v>2002</v>
      </c>
      <c r="F15581" s="5" t="s">
        <v>5139</v>
      </c>
      <c r="H15581" s="5" t="s">
        <v>5398</v>
      </c>
      <c r="I15581" s="6" t="s">
        <v>3569</v>
      </c>
      <c r="J15581" s="6" t="s">
        <v>9090</v>
      </c>
      <c r="K15581" s="17">
        <v>3</v>
      </c>
      <c r="L15581" s="17" t="s">
        <v>7730</v>
      </c>
      <c r="M15581" s="9">
        <v>2</v>
      </c>
      <c r="N15581" s="9"/>
      <c r="O15581" s="21"/>
      <c r="Q15581" s="29"/>
      <c r="U15581" s="17"/>
      <c r="V15581" s="2" t="s">
        <v>98</v>
      </c>
      <c r="Y15581" t="str">
        <f t="shared" si="973"/>
        <v/>
      </c>
      <c r="AA15581" t="str">
        <f t="shared" si="974"/>
        <v/>
      </c>
      <c r="AC15581" s="7"/>
      <c r="AD15581" t="s">
        <v>3569</v>
      </c>
      <c r="AE15581">
        <f t="shared" si="975"/>
        <v>0</v>
      </c>
      <c r="AG15581" s="2"/>
      <c r="AH15581" t="s">
        <v>669</v>
      </c>
      <c r="AI15581" s="7" t="s">
        <v>4610</v>
      </c>
    </row>
    <row r="15582" spans="1:35" ht="11" customHeight="1" outlineLevel="1" x14ac:dyDescent="0.25">
      <c r="A15582" t="s">
        <v>13546</v>
      </c>
      <c r="C15582" s="2" t="s">
        <v>12974</v>
      </c>
      <c r="D15582" s="2">
        <v>909</v>
      </c>
      <c r="E15582" s="7">
        <v>2002</v>
      </c>
      <c r="F15582" s="5" t="s">
        <v>5239</v>
      </c>
      <c r="H15582" s="5" t="s">
        <v>5398</v>
      </c>
      <c r="I15582" s="6" t="s">
        <v>855</v>
      </c>
      <c r="J15582" s="6" t="s">
        <v>9090</v>
      </c>
      <c r="K15582" s="17">
        <v>4</v>
      </c>
      <c r="L15582" s="17" t="s">
        <v>7730</v>
      </c>
      <c r="M15582" s="9">
        <v>2</v>
      </c>
      <c r="N15582" s="9"/>
      <c r="O15582" s="21"/>
      <c r="Q15582" s="29"/>
      <c r="U15582" s="17"/>
      <c r="V15582" s="2" t="s">
        <v>99</v>
      </c>
      <c r="Y15582" t="str">
        <f t="shared" si="973"/>
        <v/>
      </c>
      <c r="AA15582" t="str">
        <f t="shared" si="974"/>
        <v/>
      </c>
      <c r="AC15582" s="7"/>
      <c r="AD15582" t="s">
        <v>855</v>
      </c>
      <c r="AE15582">
        <f t="shared" si="975"/>
        <v>0</v>
      </c>
      <c r="AG15582" s="2"/>
      <c r="AH15582" t="s">
        <v>856</v>
      </c>
      <c r="AI15582" s="7" t="s">
        <v>4610</v>
      </c>
    </row>
    <row r="15583" spans="1:35" ht="11" customHeight="1" outlineLevel="1" x14ac:dyDescent="0.25">
      <c r="A15583" t="s">
        <v>13546</v>
      </c>
      <c r="C15583" s="2" t="s">
        <v>12974</v>
      </c>
      <c r="D15583" s="2">
        <v>933</v>
      </c>
      <c r="E15583" s="7">
        <v>2003</v>
      </c>
      <c r="F15583" s="5" t="s">
        <v>1346</v>
      </c>
      <c r="H15583" s="5" t="s">
        <v>5398</v>
      </c>
      <c r="I15583" s="6" t="s">
        <v>293</v>
      </c>
      <c r="J15583" s="6" t="s">
        <v>9091</v>
      </c>
      <c r="K15583" s="17">
        <v>2</v>
      </c>
      <c r="L15583" s="17" t="s">
        <v>7730</v>
      </c>
      <c r="M15583" s="9">
        <v>4</v>
      </c>
      <c r="N15583" s="9"/>
      <c r="O15583" s="21"/>
      <c r="Q15583" s="29"/>
      <c r="U15583" s="17"/>
      <c r="V15583" s="2">
        <v>851</v>
      </c>
      <c r="Y15583" t="str">
        <f t="shared" si="973"/>
        <v/>
      </c>
      <c r="AA15583" t="str">
        <f t="shared" si="974"/>
        <v/>
      </c>
      <c r="AC15583" s="7"/>
      <c r="AD15583" t="s">
        <v>293</v>
      </c>
      <c r="AE15583">
        <f t="shared" si="975"/>
        <v>0</v>
      </c>
      <c r="AG15583" s="2"/>
      <c r="AH15583" t="s">
        <v>3093</v>
      </c>
      <c r="AI15583" s="7" t="s">
        <v>4922</v>
      </c>
    </row>
    <row r="15584" spans="1:35" ht="11" customHeight="1" outlineLevel="1" collapsed="1" x14ac:dyDescent="0.25">
      <c r="A15584" t="s">
        <v>13546</v>
      </c>
      <c r="C15584" s="2" t="s">
        <v>12974</v>
      </c>
      <c r="D15584" s="2">
        <v>937</v>
      </c>
      <c r="E15584" s="7">
        <v>2003</v>
      </c>
      <c r="F15584" s="5" t="s">
        <v>2974</v>
      </c>
      <c r="H15584" s="5" t="s">
        <v>5398</v>
      </c>
      <c r="I15584" s="6" t="s">
        <v>293</v>
      </c>
      <c r="J15584" s="6" t="s">
        <v>9091</v>
      </c>
      <c r="K15584" s="17">
        <v>2</v>
      </c>
      <c r="L15584" s="17" t="s">
        <v>7730</v>
      </c>
      <c r="M15584" s="9">
        <v>1.2</v>
      </c>
      <c r="N15584" s="9"/>
      <c r="O15584" s="21"/>
      <c r="Q15584" s="29"/>
      <c r="U15584" s="17"/>
      <c r="V15584" s="2" t="s">
        <v>5325</v>
      </c>
      <c r="Y15584" t="str">
        <f t="shared" si="973"/>
        <v/>
      </c>
      <c r="AA15584" t="str">
        <f t="shared" si="974"/>
        <v/>
      </c>
      <c r="AC15584" s="7"/>
      <c r="AD15584" t="s">
        <v>293</v>
      </c>
      <c r="AE15584">
        <f t="shared" si="975"/>
        <v>0</v>
      </c>
      <c r="AG15584" s="2"/>
      <c r="AH15584" t="s">
        <v>3093</v>
      </c>
      <c r="AI15584" s="7" t="s">
        <v>4610</v>
      </c>
    </row>
    <row r="15585" spans="1:35" ht="11" customHeight="1" outlineLevel="1" x14ac:dyDescent="0.25">
      <c r="A15585" t="s">
        <v>13546</v>
      </c>
      <c r="C15585" s="2" t="s">
        <v>12974</v>
      </c>
      <c r="D15585" s="2">
        <v>939</v>
      </c>
      <c r="E15585" s="7">
        <v>2003</v>
      </c>
      <c r="F15585" s="5" t="s">
        <v>2974</v>
      </c>
      <c r="H15585" s="5" t="s">
        <v>5398</v>
      </c>
      <c r="I15585" s="6" t="s">
        <v>557</v>
      </c>
      <c r="J15585" s="6" t="s">
        <v>9091</v>
      </c>
      <c r="K15585" s="17">
        <v>2</v>
      </c>
      <c r="L15585" s="17" t="s">
        <v>7730</v>
      </c>
      <c r="M15585" s="9">
        <v>1.2</v>
      </c>
      <c r="N15585" s="9"/>
      <c r="O15585" s="21"/>
      <c r="Q15585" s="29"/>
      <c r="U15585" s="17"/>
      <c r="V15585" s="2" t="s">
        <v>5326</v>
      </c>
      <c r="Y15585" t="str">
        <f t="shared" si="973"/>
        <v/>
      </c>
      <c r="AA15585" t="str">
        <f t="shared" si="974"/>
        <v/>
      </c>
      <c r="AC15585" s="7"/>
      <c r="AD15585" t="s">
        <v>557</v>
      </c>
      <c r="AE15585">
        <f t="shared" si="975"/>
        <v>0</v>
      </c>
      <c r="AG15585" s="2"/>
      <c r="AH15585" t="s">
        <v>410</v>
      </c>
      <c r="AI15585" s="7" t="s">
        <v>4610</v>
      </c>
    </row>
    <row r="15586" spans="1:35" ht="11" customHeight="1" outlineLevel="1" x14ac:dyDescent="0.25">
      <c r="A15586" t="s">
        <v>13546</v>
      </c>
      <c r="C15586" s="2" t="s">
        <v>12974</v>
      </c>
      <c r="D15586" s="2">
        <v>1054</v>
      </c>
      <c r="E15586" s="7">
        <v>2007</v>
      </c>
      <c r="F15586" s="5" t="s">
        <v>3653</v>
      </c>
      <c r="H15586" s="5" t="s">
        <v>5398</v>
      </c>
      <c r="I15586" s="6" t="s">
        <v>9074</v>
      </c>
      <c r="J15586" s="6" t="s">
        <v>9076</v>
      </c>
      <c r="K15586" s="17">
        <v>3</v>
      </c>
      <c r="L15586" s="17" t="s">
        <v>7730</v>
      </c>
      <c r="M15586" s="9">
        <v>7.75</v>
      </c>
      <c r="N15586" s="9"/>
      <c r="O15586" s="21"/>
      <c r="Q15586" s="29"/>
      <c r="U15586" s="17"/>
      <c r="V15586" s="2"/>
      <c r="Y15586" t="str">
        <f t="shared" si="973"/>
        <v/>
      </c>
      <c r="AA15586" t="str">
        <f t="shared" si="974"/>
        <v/>
      </c>
      <c r="AC15586" s="7"/>
      <c r="AD15586" t="s">
        <v>9074</v>
      </c>
      <c r="AE15586">
        <f t="shared" ref="AE15586:AE15611" si="976">COUNTIF(I15586,"*Fuji*")</f>
        <v>0</v>
      </c>
      <c r="AG15586" s="2"/>
      <c r="AI15586" s="7"/>
    </row>
    <row r="15587" spans="1:35" ht="11" customHeight="1" outlineLevel="1" x14ac:dyDescent="0.25">
      <c r="A15587" t="s">
        <v>13546</v>
      </c>
      <c r="C15587" s="2" t="s">
        <v>12974</v>
      </c>
      <c r="D15587" s="2">
        <v>1067</v>
      </c>
      <c r="E15587" s="7">
        <v>2007</v>
      </c>
      <c r="F15587" s="5" t="s">
        <v>5296</v>
      </c>
      <c r="H15587" s="5" t="s">
        <v>5398</v>
      </c>
      <c r="I15587" s="6" t="s">
        <v>9078</v>
      </c>
      <c r="J15587" s="6" t="s">
        <v>9077</v>
      </c>
      <c r="K15587" s="17">
        <v>4</v>
      </c>
      <c r="L15587" s="17" t="s">
        <v>7730</v>
      </c>
      <c r="M15587" s="9">
        <v>2</v>
      </c>
      <c r="N15587" s="9"/>
      <c r="O15587" s="21"/>
      <c r="Q15587" s="29"/>
      <c r="U15587" s="17"/>
      <c r="V15587" s="2"/>
      <c r="Y15587" t="str">
        <f t="shared" si="973"/>
        <v/>
      </c>
      <c r="AA15587" t="str">
        <f t="shared" si="974"/>
        <v/>
      </c>
      <c r="AC15587" s="7"/>
      <c r="AD15587" t="s">
        <v>9078</v>
      </c>
      <c r="AE15587">
        <f t="shared" si="976"/>
        <v>0</v>
      </c>
      <c r="AG15587" s="2"/>
      <c r="AI15587" s="7"/>
    </row>
    <row r="15588" spans="1:35" ht="11" customHeight="1" outlineLevel="1" x14ac:dyDescent="0.25">
      <c r="A15588" t="s">
        <v>13546</v>
      </c>
      <c r="C15588" s="2" t="s">
        <v>12974</v>
      </c>
      <c r="D15588" s="2">
        <v>1068</v>
      </c>
      <c r="E15588" s="7">
        <v>2007</v>
      </c>
      <c r="F15588" s="5" t="s">
        <v>3664</v>
      </c>
      <c r="H15588" s="5" t="s">
        <v>5398</v>
      </c>
      <c r="I15588" s="6" t="s">
        <v>9078</v>
      </c>
      <c r="J15588" s="6" t="s">
        <v>9077</v>
      </c>
      <c r="K15588" s="17">
        <v>4</v>
      </c>
      <c r="L15588" s="17" t="s">
        <v>7730</v>
      </c>
      <c r="M15588" s="9">
        <v>3.5</v>
      </c>
      <c r="N15588" s="9"/>
      <c r="O15588" s="21"/>
      <c r="Q15588" s="29"/>
      <c r="U15588" s="17"/>
      <c r="V15588" s="2"/>
      <c r="Y15588" t="str">
        <f t="shared" si="973"/>
        <v/>
      </c>
      <c r="AA15588" t="str">
        <f t="shared" si="974"/>
        <v/>
      </c>
      <c r="AC15588" s="7"/>
      <c r="AD15588" t="s">
        <v>9078</v>
      </c>
      <c r="AE15588">
        <f t="shared" si="976"/>
        <v>0</v>
      </c>
      <c r="AG15588" s="2"/>
      <c r="AI15588" s="7"/>
    </row>
    <row r="15589" spans="1:35" ht="11" customHeight="1" outlineLevel="1" x14ac:dyDescent="0.25">
      <c r="A15589" t="s">
        <v>13546</v>
      </c>
      <c r="C15589" s="2" t="s">
        <v>12974</v>
      </c>
      <c r="D15589" s="2">
        <v>1069</v>
      </c>
      <c r="E15589" s="7">
        <v>2007</v>
      </c>
      <c r="F15589" s="5" t="s">
        <v>3664</v>
      </c>
      <c r="H15589" s="5" t="s">
        <v>5398</v>
      </c>
      <c r="I15589" s="6" t="s">
        <v>12892</v>
      </c>
      <c r="J15589" s="6" t="s">
        <v>9077</v>
      </c>
      <c r="K15589" s="17">
        <v>4</v>
      </c>
      <c r="L15589" s="17" t="s">
        <v>7730</v>
      </c>
      <c r="M15589" s="9">
        <v>3.5</v>
      </c>
      <c r="N15589" s="9"/>
      <c r="O15589" s="21"/>
      <c r="Q15589" s="29"/>
      <c r="U15589" s="17"/>
      <c r="V15589" s="2"/>
      <c r="Y15589" t="str">
        <f t="shared" si="973"/>
        <v/>
      </c>
      <c r="AA15589" t="str">
        <f t="shared" si="974"/>
        <v/>
      </c>
      <c r="AC15589" s="7"/>
      <c r="AD15589" t="s">
        <v>9078</v>
      </c>
      <c r="AE15589">
        <f t="shared" si="976"/>
        <v>0</v>
      </c>
      <c r="AG15589" s="2"/>
      <c r="AI15589" s="7"/>
    </row>
    <row r="15590" spans="1:35" ht="11" customHeight="1" outlineLevel="1" x14ac:dyDescent="0.25">
      <c r="A15590" t="s">
        <v>13546</v>
      </c>
      <c r="C15590" s="2" t="s">
        <v>12974</v>
      </c>
      <c r="D15590" s="2">
        <v>1272</v>
      </c>
      <c r="E15590" s="7">
        <v>2011</v>
      </c>
      <c r="F15590" s="5" t="s">
        <v>9079</v>
      </c>
      <c r="H15590" s="5" t="s">
        <v>5398</v>
      </c>
      <c r="I15590" s="6" t="s">
        <v>3342</v>
      </c>
      <c r="J15590" s="6" t="s">
        <v>9080</v>
      </c>
      <c r="K15590" s="17">
        <v>1</v>
      </c>
      <c r="L15590" s="17" t="s">
        <v>7730</v>
      </c>
      <c r="M15590" s="9">
        <v>1.2</v>
      </c>
      <c r="N15590" s="9"/>
      <c r="O15590" s="21"/>
      <c r="Q15590" s="29"/>
      <c r="S15590">
        <v>1</v>
      </c>
      <c r="T15590">
        <v>1</v>
      </c>
      <c r="U15590" s="17"/>
      <c r="V15590" s="2"/>
      <c r="Y15590" t="str">
        <f t="shared" si="973"/>
        <v/>
      </c>
      <c r="AA15590" t="str">
        <f t="shared" si="974"/>
        <v/>
      </c>
      <c r="AC15590" s="7"/>
      <c r="AD15590" t="s">
        <v>3342</v>
      </c>
      <c r="AE15590">
        <f t="shared" si="976"/>
        <v>0</v>
      </c>
      <c r="AG15590" s="2"/>
      <c r="AI15590" s="7"/>
    </row>
    <row r="15591" spans="1:35" ht="11" customHeight="1" outlineLevel="1" x14ac:dyDescent="0.25">
      <c r="A15591" t="s">
        <v>13546</v>
      </c>
      <c r="C15591" s="2" t="s">
        <v>12974</v>
      </c>
      <c r="D15591" s="2" t="s">
        <v>9109</v>
      </c>
      <c r="E15591" s="7">
        <v>2011</v>
      </c>
      <c r="F15591" s="5" t="s">
        <v>9110</v>
      </c>
      <c r="H15591" s="5" t="s">
        <v>5398</v>
      </c>
      <c r="I15591" s="6" t="s">
        <v>3342</v>
      </c>
      <c r="J15591" s="6" t="s">
        <v>9080</v>
      </c>
      <c r="K15591" s="17">
        <v>1</v>
      </c>
      <c r="L15591" s="17" t="s">
        <v>7730</v>
      </c>
      <c r="M15591" s="9">
        <v>4</v>
      </c>
      <c r="N15591" s="9"/>
      <c r="O15591" s="21"/>
      <c r="Q15591" s="29"/>
      <c r="U15591" s="17"/>
      <c r="V15591" s="2"/>
      <c r="X15591" t="s">
        <v>7732</v>
      </c>
      <c r="Y15591" t="str">
        <f t="shared" si="973"/>
        <v/>
      </c>
      <c r="AA15591" t="str">
        <f t="shared" si="974"/>
        <v/>
      </c>
      <c r="AC15591" s="7"/>
      <c r="AD15591" t="s">
        <v>3342</v>
      </c>
      <c r="AE15591">
        <f t="shared" si="976"/>
        <v>0</v>
      </c>
      <c r="AG15591" s="2"/>
      <c r="AI15591" s="7"/>
    </row>
    <row r="15592" spans="1:35" ht="11" customHeight="1" outlineLevel="1" x14ac:dyDescent="0.25">
      <c r="A15592" t="s">
        <v>13546</v>
      </c>
      <c r="C15592" s="2" t="s">
        <v>12974</v>
      </c>
      <c r="D15592" s="2">
        <v>1311</v>
      </c>
      <c r="E15592" s="7">
        <v>2012</v>
      </c>
      <c r="F15592" s="5" t="s">
        <v>5240</v>
      </c>
      <c r="H15592" s="5" t="s">
        <v>5398</v>
      </c>
      <c r="I15592" s="6" t="s">
        <v>6213</v>
      </c>
      <c r="J15592" s="6" t="s">
        <v>9081</v>
      </c>
      <c r="K15592" s="17">
        <v>1</v>
      </c>
      <c r="L15592" s="17" t="s">
        <v>7730</v>
      </c>
      <c r="M15592" s="9">
        <v>2</v>
      </c>
      <c r="N15592" s="9"/>
      <c r="O15592" s="21"/>
      <c r="Q15592" s="29"/>
      <c r="U15592" s="17"/>
      <c r="V15592" s="2"/>
      <c r="Y15592" t="str">
        <f t="shared" si="973"/>
        <v/>
      </c>
      <c r="AA15592" t="str">
        <f t="shared" si="974"/>
        <v/>
      </c>
      <c r="AC15592" s="7"/>
      <c r="AD15592" t="s">
        <v>6213</v>
      </c>
      <c r="AE15592">
        <f t="shared" si="976"/>
        <v>0</v>
      </c>
      <c r="AG15592" s="2"/>
      <c r="AI15592" s="7"/>
    </row>
    <row r="15593" spans="1:35" ht="11" customHeight="1" outlineLevel="1" x14ac:dyDescent="0.25">
      <c r="A15593" t="s">
        <v>13546</v>
      </c>
      <c r="C15593" s="2" t="s">
        <v>12974</v>
      </c>
      <c r="D15593" s="2" t="s">
        <v>9107</v>
      </c>
      <c r="E15593" s="7">
        <v>2012</v>
      </c>
      <c r="F15593" s="5" t="s">
        <v>9108</v>
      </c>
      <c r="H15593" s="5" t="s">
        <v>5398</v>
      </c>
      <c r="I15593" s="6" t="s">
        <v>6213</v>
      </c>
      <c r="J15593" s="6" t="s">
        <v>9081</v>
      </c>
      <c r="K15593" s="17">
        <v>1</v>
      </c>
      <c r="L15593" s="17" t="s">
        <v>7730</v>
      </c>
      <c r="M15593" s="9">
        <v>4</v>
      </c>
      <c r="N15593" s="9"/>
      <c r="O15593" s="21"/>
      <c r="Q15593" s="29"/>
      <c r="U15593" s="17"/>
      <c r="V15593" s="2"/>
      <c r="X15593" t="s">
        <v>7732</v>
      </c>
      <c r="Y15593" t="str">
        <f t="shared" si="973"/>
        <v/>
      </c>
      <c r="AA15593" t="str">
        <f t="shared" si="974"/>
        <v/>
      </c>
      <c r="AC15593" s="7"/>
      <c r="AD15593" t="s">
        <v>6213</v>
      </c>
      <c r="AE15593">
        <f t="shared" si="976"/>
        <v>0</v>
      </c>
      <c r="AG15593" s="2"/>
      <c r="AI15593" s="7"/>
    </row>
    <row r="15594" spans="1:35" ht="11" customHeight="1" outlineLevel="1" x14ac:dyDescent="0.25">
      <c r="A15594" t="s">
        <v>13546</v>
      </c>
      <c r="C15594" s="2" t="s">
        <v>12974</v>
      </c>
      <c r="D15594" s="2">
        <v>1470</v>
      </c>
      <c r="E15594" s="7">
        <v>2015</v>
      </c>
      <c r="F15594" s="5" t="s">
        <v>5834</v>
      </c>
      <c r="H15594" s="5" t="s">
        <v>5398</v>
      </c>
      <c r="I15594" s="6" t="s">
        <v>9083</v>
      </c>
      <c r="J15594" s="6" t="s">
        <v>9082</v>
      </c>
      <c r="K15594" s="17">
        <v>4</v>
      </c>
      <c r="L15594" s="17" t="s">
        <v>7730</v>
      </c>
      <c r="M15594" s="9">
        <v>6.2</v>
      </c>
      <c r="N15594" s="9"/>
      <c r="O15594" s="21"/>
      <c r="Q15594" s="29"/>
      <c r="U15594" s="17"/>
      <c r="V15594" s="2"/>
      <c r="Y15594" t="str">
        <f t="shared" si="973"/>
        <v/>
      </c>
      <c r="AA15594" t="str">
        <f t="shared" si="974"/>
        <v/>
      </c>
      <c r="AC15594" s="7"/>
      <c r="AD15594" t="s">
        <v>9083</v>
      </c>
      <c r="AE15594">
        <f t="shared" si="976"/>
        <v>0</v>
      </c>
      <c r="AG15594" s="2"/>
      <c r="AI15594" s="7"/>
    </row>
    <row r="15595" spans="1:35" ht="11" customHeight="1" outlineLevel="1" x14ac:dyDescent="0.25">
      <c r="A15595" t="s">
        <v>13546</v>
      </c>
      <c r="C15595" s="2" t="s">
        <v>12974</v>
      </c>
      <c r="D15595" s="2">
        <v>1471</v>
      </c>
      <c r="E15595" s="7">
        <v>2015</v>
      </c>
      <c r="F15595" s="5" t="s">
        <v>5834</v>
      </c>
      <c r="H15595" s="5" t="s">
        <v>5398</v>
      </c>
      <c r="I15595" s="6" t="s">
        <v>21287</v>
      </c>
      <c r="J15595" s="6" t="s">
        <v>9082</v>
      </c>
      <c r="K15595" s="17">
        <v>5</v>
      </c>
      <c r="L15595" s="17" t="s">
        <v>7730</v>
      </c>
      <c r="M15595" s="9">
        <v>6.2</v>
      </c>
      <c r="N15595" s="9"/>
      <c r="O15595" s="21"/>
      <c r="Q15595" s="29"/>
      <c r="U15595" s="17"/>
      <c r="V15595" s="2"/>
      <c r="Y15595" t="str">
        <f t="shared" si="973"/>
        <v/>
      </c>
      <c r="AA15595" t="str">
        <f t="shared" si="974"/>
        <v/>
      </c>
      <c r="AC15595" s="7"/>
      <c r="AD15595" t="s">
        <v>21288</v>
      </c>
      <c r="AE15595">
        <f t="shared" si="976"/>
        <v>0</v>
      </c>
      <c r="AG15595" s="2"/>
      <c r="AI15595" s="7"/>
    </row>
    <row r="15596" spans="1:35" ht="11" customHeight="1" outlineLevel="1" x14ac:dyDescent="0.25">
      <c r="A15596" t="s">
        <v>13546</v>
      </c>
      <c r="C15596" s="2" t="s">
        <v>12974</v>
      </c>
      <c r="D15596" s="2">
        <v>1474</v>
      </c>
      <c r="E15596" s="7">
        <v>2015</v>
      </c>
      <c r="F15596" s="5">
        <v>1.2</v>
      </c>
      <c r="H15596" s="5" t="s">
        <v>5398</v>
      </c>
      <c r="I15596" s="6" t="s">
        <v>9083</v>
      </c>
      <c r="J15596" s="6" t="s">
        <v>9082</v>
      </c>
      <c r="K15596" s="17">
        <v>4</v>
      </c>
      <c r="L15596" s="17" t="s">
        <v>7730</v>
      </c>
      <c r="M15596" s="9">
        <v>4.2</v>
      </c>
      <c r="N15596" s="9"/>
      <c r="O15596" s="21"/>
      <c r="Q15596" s="29"/>
      <c r="U15596" s="17"/>
      <c r="V15596" s="2"/>
      <c r="Y15596" t="str">
        <f t="shared" si="973"/>
        <v/>
      </c>
      <c r="AA15596" t="str">
        <f t="shared" si="974"/>
        <v/>
      </c>
      <c r="AC15596" s="7"/>
      <c r="AD15596" t="s">
        <v>9083</v>
      </c>
      <c r="AE15596">
        <f t="shared" si="976"/>
        <v>0</v>
      </c>
      <c r="AG15596" s="2"/>
      <c r="AI15596" s="7"/>
    </row>
    <row r="15597" spans="1:35" ht="11" customHeight="1" outlineLevel="1" x14ac:dyDescent="0.25">
      <c r="A15597" t="s">
        <v>13547</v>
      </c>
      <c r="C15597" s="2" t="s">
        <v>12974</v>
      </c>
      <c r="D15597" s="2" t="s">
        <v>9098</v>
      </c>
      <c r="E15597" s="7">
        <v>1993</v>
      </c>
      <c r="F15597" s="8" t="s">
        <v>22047</v>
      </c>
      <c r="H15597" s="5" t="s">
        <v>5398</v>
      </c>
      <c r="I15597" s="6" t="s">
        <v>6558</v>
      </c>
      <c r="J15597" s="6"/>
      <c r="K15597" s="17">
        <v>1</v>
      </c>
      <c r="L15597" s="17" t="s">
        <v>7730</v>
      </c>
      <c r="M15597" s="9">
        <v>6.8</v>
      </c>
      <c r="N15597" s="9"/>
      <c r="O15597" s="21"/>
      <c r="Q15597" s="29"/>
      <c r="S15597">
        <v>1</v>
      </c>
      <c r="T15597">
        <v>1</v>
      </c>
      <c r="U15597" s="17"/>
      <c r="V15597" s="2" t="s">
        <v>6537</v>
      </c>
      <c r="Y15597" t="str">
        <f t="shared" si="973"/>
        <v/>
      </c>
      <c r="AA15597" t="str">
        <f t="shared" si="974"/>
        <v/>
      </c>
      <c r="AC15597" s="7"/>
      <c r="AD15597" t="s">
        <v>6558</v>
      </c>
      <c r="AE15597">
        <f t="shared" si="976"/>
        <v>0</v>
      </c>
      <c r="AG15597" s="2"/>
      <c r="AH15597" t="s">
        <v>3354</v>
      </c>
      <c r="AI15597" s="7" t="s">
        <v>4922</v>
      </c>
    </row>
    <row r="15598" spans="1:35" ht="11" customHeight="1" outlineLevel="1" x14ac:dyDescent="0.25">
      <c r="A15598" t="s">
        <v>13547</v>
      </c>
      <c r="C15598" s="2" t="s">
        <v>12974</v>
      </c>
      <c r="D15598" s="2" t="s">
        <v>9098</v>
      </c>
      <c r="E15598" s="7">
        <v>1993</v>
      </c>
      <c r="F15598" s="5" t="s">
        <v>7028</v>
      </c>
      <c r="H15598" s="5" t="s">
        <v>5398</v>
      </c>
      <c r="I15598" s="6" t="s">
        <v>6558</v>
      </c>
      <c r="J15598" s="6"/>
      <c r="K15598" s="17">
        <v>1</v>
      </c>
      <c r="L15598" s="17" t="s">
        <v>7730</v>
      </c>
      <c r="M15598" s="9">
        <v>1.5</v>
      </c>
      <c r="N15598" s="9"/>
      <c r="O15598" s="21"/>
      <c r="Q15598" s="29"/>
      <c r="U15598" s="17"/>
      <c r="V15598" s="2" t="s">
        <v>6537</v>
      </c>
      <c r="X15598" t="s">
        <v>7732</v>
      </c>
      <c r="Y15598">
        <f t="shared" si="973"/>
        <v>1</v>
      </c>
      <c r="AA15598" t="str">
        <f t="shared" si="974"/>
        <v/>
      </c>
      <c r="AC15598" s="7"/>
      <c r="AD15598" t="s">
        <v>6558</v>
      </c>
      <c r="AE15598">
        <f t="shared" si="976"/>
        <v>0</v>
      </c>
      <c r="AG15598" s="2"/>
      <c r="AH15598" t="s">
        <v>3354</v>
      </c>
      <c r="AI15598" s="7" t="s">
        <v>4922</v>
      </c>
    </row>
    <row r="15599" spans="1:35" ht="11" customHeight="1" outlineLevel="1" x14ac:dyDescent="0.25">
      <c r="A15599" t="s">
        <v>13547</v>
      </c>
      <c r="C15599" s="2" t="s">
        <v>12974</v>
      </c>
      <c r="D15599" s="2">
        <v>161</v>
      </c>
      <c r="E15599" s="7">
        <v>1993</v>
      </c>
      <c r="F15599" s="5" t="s">
        <v>7028</v>
      </c>
      <c r="H15599" s="5" t="s">
        <v>5398</v>
      </c>
      <c r="I15599" s="6" t="s">
        <v>6558</v>
      </c>
      <c r="J15599" s="6"/>
      <c r="K15599" s="17">
        <v>1</v>
      </c>
      <c r="L15599" s="17" t="s">
        <v>7730</v>
      </c>
      <c r="M15599" s="9">
        <v>1.5</v>
      </c>
      <c r="N15599" s="9"/>
      <c r="O15599" s="21"/>
      <c r="Q15599" s="29"/>
      <c r="U15599" s="17"/>
      <c r="V15599" s="2">
        <v>157</v>
      </c>
      <c r="X15599" t="s">
        <v>7732</v>
      </c>
      <c r="Y15599">
        <f t="shared" si="973"/>
        <v>1</v>
      </c>
      <c r="AA15599" t="str">
        <f t="shared" si="974"/>
        <v/>
      </c>
      <c r="AC15599" s="7"/>
      <c r="AD15599" t="s">
        <v>6558</v>
      </c>
      <c r="AE15599">
        <f t="shared" si="976"/>
        <v>0</v>
      </c>
      <c r="AG15599" s="2"/>
      <c r="AH15599" t="s">
        <v>3354</v>
      </c>
      <c r="AI15599" s="7" t="s">
        <v>4922</v>
      </c>
    </row>
    <row r="15600" spans="1:35" ht="11" customHeight="1" outlineLevel="1" x14ac:dyDescent="0.25">
      <c r="A15600" t="s">
        <v>13547</v>
      </c>
      <c r="C15600" s="2" t="s">
        <v>12974</v>
      </c>
      <c r="D15600" s="2">
        <v>282</v>
      </c>
      <c r="E15600" s="7">
        <v>1999</v>
      </c>
      <c r="F15600" s="5" t="s">
        <v>2644</v>
      </c>
      <c r="H15600" s="5" t="s">
        <v>5398</v>
      </c>
      <c r="I15600" s="6" t="s">
        <v>1898</v>
      </c>
      <c r="J15600" s="6" t="s">
        <v>9099</v>
      </c>
      <c r="K15600" s="17">
        <v>1</v>
      </c>
      <c r="L15600" s="17" t="s">
        <v>7730</v>
      </c>
      <c r="M15600" s="9">
        <v>3.9</v>
      </c>
      <c r="N15600" s="9"/>
      <c r="O15600" s="21"/>
      <c r="Q15600" s="29"/>
      <c r="U15600" s="17"/>
      <c r="V15600" s="2">
        <v>249</v>
      </c>
      <c r="Y15600" t="str">
        <f t="shared" si="973"/>
        <v/>
      </c>
      <c r="AA15600" t="str">
        <f t="shared" si="974"/>
        <v/>
      </c>
      <c r="AC15600" s="7"/>
      <c r="AD15600" t="s">
        <v>1898</v>
      </c>
      <c r="AE15600">
        <f t="shared" si="976"/>
        <v>0</v>
      </c>
      <c r="AG15600" s="2"/>
      <c r="AH15600" t="s">
        <v>3354</v>
      </c>
      <c r="AI15600" s="7" t="s">
        <v>4922</v>
      </c>
    </row>
    <row r="15601" spans="1:49" ht="11" customHeight="1" outlineLevel="1" x14ac:dyDescent="0.25">
      <c r="A15601" t="s">
        <v>13547</v>
      </c>
      <c r="C15601" s="2" t="s">
        <v>12974</v>
      </c>
      <c r="D15601" s="2">
        <v>282</v>
      </c>
      <c r="E15601" s="7">
        <v>1999</v>
      </c>
      <c r="F15601" s="5" t="s">
        <v>7028</v>
      </c>
      <c r="H15601" s="5" t="s">
        <v>5398</v>
      </c>
      <c r="I15601" s="6" t="s">
        <v>1898</v>
      </c>
      <c r="J15601" s="6" t="s">
        <v>9099</v>
      </c>
      <c r="K15601" s="17">
        <v>1</v>
      </c>
      <c r="L15601" s="17" t="s">
        <v>7730</v>
      </c>
      <c r="M15601" s="9">
        <v>4.2</v>
      </c>
      <c r="N15601" s="9"/>
      <c r="O15601" s="21"/>
      <c r="Q15601" s="29"/>
      <c r="U15601" s="17"/>
      <c r="V15601" s="2">
        <v>249</v>
      </c>
      <c r="X15601" t="s">
        <v>7732</v>
      </c>
      <c r="Y15601">
        <f t="shared" si="973"/>
        <v>1</v>
      </c>
      <c r="AA15601" t="str">
        <f t="shared" si="974"/>
        <v/>
      </c>
      <c r="AC15601" s="7"/>
      <c r="AD15601" t="s">
        <v>1898</v>
      </c>
      <c r="AE15601">
        <f t="shared" si="976"/>
        <v>0</v>
      </c>
      <c r="AG15601" s="2"/>
      <c r="AH15601" t="s">
        <v>3354</v>
      </c>
      <c r="AI15601" s="7" t="s">
        <v>4922</v>
      </c>
    </row>
    <row r="15602" spans="1:49" ht="11" customHeight="1" outlineLevel="1" x14ac:dyDescent="0.25">
      <c r="A15602" t="s">
        <v>13547</v>
      </c>
      <c r="C15602" s="2" t="s">
        <v>12974</v>
      </c>
      <c r="D15602" s="2">
        <v>375</v>
      </c>
      <c r="E15602" s="7">
        <v>2002</v>
      </c>
      <c r="F15602" s="5" t="s">
        <v>94</v>
      </c>
      <c r="H15602" s="5" t="s">
        <v>5398</v>
      </c>
      <c r="I15602" s="6" t="s">
        <v>855</v>
      </c>
      <c r="J15602" s="6" t="s">
        <v>9090</v>
      </c>
      <c r="K15602" s="17">
        <v>1</v>
      </c>
      <c r="L15602" s="17" t="s">
        <v>7730</v>
      </c>
      <c r="M15602" s="9">
        <v>3</v>
      </c>
      <c r="N15602" s="9"/>
      <c r="O15602" s="21"/>
      <c r="Q15602" s="29"/>
      <c r="U15602" s="17"/>
      <c r="V15602" s="2">
        <v>322</v>
      </c>
      <c r="Y15602" t="str">
        <f t="shared" si="973"/>
        <v/>
      </c>
      <c r="AA15602" t="str">
        <f t="shared" si="974"/>
        <v/>
      </c>
      <c r="AC15602" s="7"/>
      <c r="AD15602" t="s">
        <v>855</v>
      </c>
      <c r="AE15602">
        <f t="shared" si="976"/>
        <v>0</v>
      </c>
      <c r="AG15602" s="2"/>
      <c r="AH15602" t="s">
        <v>856</v>
      </c>
      <c r="AI15602" s="7" t="s">
        <v>4922</v>
      </c>
    </row>
    <row r="15603" spans="1:49" ht="11" customHeight="1" outlineLevel="1" x14ac:dyDescent="0.25">
      <c r="A15603" t="s">
        <v>13547</v>
      </c>
      <c r="C15603" s="2" t="s">
        <v>12974</v>
      </c>
      <c r="D15603" s="2">
        <v>379</v>
      </c>
      <c r="E15603" s="7">
        <v>2002</v>
      </c>
      <c r="F15603" s="5" t="s">
        <v>95</v>
      </c>
      <c r="H15603" s="5" t="s">
        <v>5398</v>
      </c>
      <c r="I15603" s="6" t="s">
        <v>3569</v>
      </c>
      <c r="J15603" s="6" t="s">
        <v>9090</v>
      </c>
      <c r="K15603" s="17">
        <v>3</v>
      </c>
      <c r="L15603" s="17" t="s">
        <v>7730</v>
      </c>
      <c r="M15603" s="9">
        <v>1</v>
      </c>
      <c r="N15603" s="9"/>
      <c r="O15603" s="21"/>
      <c r="Q15603" s="29"/>
      <c r="U15603" s="17"/>
      <c r="V15603" s="2" t="s">
        <v>92</v>
      </c>
      <c r="Y15603" t="str">
        <f t="shared" si="973"/>
        <v/>
      </c>
      <c r="AA15603" t="str">
        <f t="shared" si="974"/>
        <v/>
      </c>
      <c r="AC15603" s="7"/>
      <c r="AD15603" t="s">
        <v>3569</v>
      </c>
      <c r="AE15603">
        <f t="shared" si="976"/>
        <v>0</v>
      </c>
      <c r="AG15603" s="2"/>
      <c r="AH15603" t="s">
        <v>669</v>
      </c>
      <c r="AI15603" s="7" t="s">
        <v>4610</v>
      </c>
    </row>
    <row r="15604" spans="1:49" ht="11" customHeight="1" outlineLevel="1" x14ac:dyDescent="0.25">
      <c r="A15604" t="s">
        <v>13547</v>
      </c>
      <c r="C15604" s="2" t="s">
        <v>12974</v>
      </c>
      <c r="D15604" s="2">
        <v>380</v>
      </c>
      <c r="E15604" s="7">
        <v>2002</v>
      </c>
      <c r="F15604" s="5" t="s">
        <v>5239</v>
      </c>
      <c r="H15604" s="5" t="s">
        <v>5398</v>
      </c>
      <c r="I15604" s="6" t="s">
        <v>855</v>
      </c>
      <c r="J15604" s="6" t="s">
        <v>9090</v>
      </c>
      <c r="K15604" s="17">
        <v>4</v>
      </c>
      <c r="L15604" s="17" t="s">
        <v>7730</v>
      </c>
      <c r="M15604" s="9">
        <v>1</v>
      </c>
      <c r="N15604" s="9"/>
      <c r="O15604" s="21"/>
      <c r="Q15604" s="29"/>
      <c r="U15604" s="17"/>
      <c r="V15604" s="2" t="s">
        <v>93</v>
      </c>
      <c r="Y15604" t="str">
        <f t="shared" si="973"/>
        <v/>
      </c>
      <c r="AA15604" t="str">
        <f t="shared" si="974"/>
        <v/>
      </c>
      <c r="AC15604" s="7"/>
      <c r="AD15604" t="s">
        <v>855</v>
      </c>
      <c r="AE15604">
        <f t="shared" si="976"/>
        <v>0</v>
      </c>
      <c r="AG15604" s="2"/>
      <c r="AH15604" t="s">
        <v>856</v>
      </c>
      <c r="AI15604" s="7" t="s">
        <v>4610</v>
      </c>
    </row>
    <row r="15605" spans="1:49" ht="11" customHeight="1" outlineLevel="1" x14ac:dyDescent="0.25">
      <c r="A15605" t="s">
        <v>13547</v>
      </c>
      <c r="C15605" s="2" t="s">
        <v>12974</v>
      </c>
      <c r="D15605" s="2">
        <v>406</v>
      </c>
      <c r="E15605" s="7">
        <v>2003</v>
      </c>
      <c r="F15605" s="5" t="s">
        <v>2974</v>
      </c>
      <c r="H15605" s="5" t="s">
        <v>5398</v>
      </c>
      <c r="I15605" s="6" t="s">
        <v>293</v>
      </c>
      <c r="J15605" s="6" t="s">
        <v>9091</v>
      </c>
      <c r="K15605" s="17">
        <v>2</v>
      </c>
      <c r="L15605" s="17" t="s">
        <v>7730</v>
      </c>
      <c r="M15605" s="9">
        <v>4</v>
      </c>
      <c r="N15605" s="9"/>
      <c r="O15605" s="21"/>
      <c r="Q15605" s="29"/>
      <c r="U15605" s="17"/>
      <c r="V15605" s="2" t="s">
        <v>1180</v>
      </c>
      <c r="Y15605" t="str">
        <f t="shared" si="973"/>
        <v/>
      </c>
      <c r="AA15605" t="str">
        <f t="shared" si="974"/>
        <v/>
      </c>
      <c r="AC15605" s="7"/>
      <c r="AD15605" t="s">
        <v>293</v>
      </c>
      <c r="AE15605">
        <f t="shared" si="976"/>
        <v>0</v>
      </c>
      <c r="AG15605" s="2"/>
      <c r="AH15605" t="s">
        <v>3093</v>
      </c>
      <c r="AI15605" s="7" t="s">
        <v>4610</v>
      </c>
    </row>
    <row r="15606" spans="1:49" ht="11" customHeight="1" outlineLevel="1" x14ac:dyDescent="0.25">
      <c r="A15606" t="s">
        <v>13547</v>
      </c>
      <c r="C15606" s="2" t="s">
        <v>12974</v>
      </c>
      <c r="D15606" s="2">
        <v>408</v>
      </c>
      <c r="E15606" s="7">
        <v>2003</v>
      </c>
      <c r="F15606" s="5" t="s">
        <v>2974</v>
      </c>
      <c r="H15606" s="5" t="s">
        <v>5398</v>
      </c>
      <c r="I15606" s="6" t="s">
        <v>557</v>
      </c>
      <c r="J15606" s="6" t="s">
        <v>9091</v>
      </c>
      <c r="K15606" s="17">
        <v>2</v>
      </c>
      <c r="L15606" s="17" t="s">
        <v>7730</v>
      </c>
      <c r="M15606" s="9">
        <v>4</v>
      </c>
      <c r="N15606" s="9"/>
      <c r="O15606" s="21"/>
      <c r="Q15606" s="29"/>
      <c r="U15606" s="17"/>
      <c r="V15606" s="2" t="s">
        <v>1181</v>
      </c>
      <c r="Y15606" t="str">
        <f t="shared" si="973"/>
        <v/>
      </c>
      <c r="AA15606" t="str">
        <f t="shared" si="974"/>
        <v/>
      </c>
      <c r="AC15606" s="7"/>
      <c r="AD15606" t="s">
        <v>557</v>
      </c>
      <c r="AE15606">
        <f t="shared" si="976"/>
        <v>0</v>
      </c>
      <c r="AG15606" s="2"/>
      <c r="AH15606" t="s">
        <v>410</v>
      </c>
      <c r="AI15606" s="7" t="s">
        <v>4610</v>
      </c>
    </row>
    <row r="15607" spans="1:49" ht="11" customHeight="1" outlineLevel="1" x14ac:dyDescent="0.25">
      <c r="A15607" t="s">
        <v>13547</v>
      </c>
      <c r="C15607" s="2" t="s">
        <v>12974</v>
      </c>
      <c r="D15607" s="2">
        <v>508</v>
      </c>
      <c r="E15607" s="7">
        <v>2007</v>
      </c>
      <c r="F15607" s="5" t="s">
        <v>5297</v>
      </c>
      <c r="H15607" s="5" t="s">
        <v>5398</v>
      </c>
      <c r="I15607" s="6" t="s">
        <v>20817</v>
      </c>
      <c r="J15607" s="6" t="s">
        <v>9095</v>
      </c>
      <c r="K15607" s="17">
        <v>5</v>
      </c>
      <c r="L15607" s="17" t="s">
        <v>7730</v>
      </c>
      <c r="M15607" s="9">
        <v>4.5</v>
      </c>
      <c r="N15607" s="9"/>
      <c r="O15607" s="21"/>
      <c r="Q15607" s="29"/>
      <c r="U15607" s="17"/>
      <c r="V15607" s="2"/>
      <c r="Y15607" t="str">
        <f t="shared" si="973"/>
        <v/>
      </c>
      <c r="AA15607" t="str">
        <f t="shared" si="974"/>
        <v/>
      </c>
      <c r="AC15607" s="7"/>
      <c r="AD15607" t="s">
        <v>20817</v>
      </c>
      <c r="AE15607">
        <f t="shared" si="976"/>
        <v>0</v>
      </c>
      <c r="AG15607" s="2"/>
      <c r="AI15607" s="7"/>
    </row>
    <row r="15608" spans="1:49" ht="11" customHeight="1" outlineLevel="1" x14ac:dyDescent="0.25">
      <c r="A15608" t="s">
        <v>13547</v>
      </c>
      <c r="C15608" s="2" t="s">
        <v>12974</v>
      </c>
      <c r="D15608" s="2">
        <v>510</v>
      </c>
      <c r="E15608" s="7">
        <v>2007</v>
      </c>
      <c r="F15608" s="5" t="s">
        <v>5140</v>
      </c>
      <c r="H15608" s="5" t="s">
        <v>5398</v>
      </c>
      <c r="I15608" s="6" t="s">
        <v>9078</v>
      </c>
      <c r="J15608" s="6" t="s">
        <v>9095</v>
      </c>
      <c r="K15608" s="17">
        <v>4</v>
      </c>
      <c r="L15608" s="17" t="s">
        <v>7730</v>
      </c>
      <c r="M15608" s="9">
        <v>4.9000000000000004</v>
      </c>
      <c r="N15608" s="9"/>
      <c r="O15608" s="21"/>
      <c r="Q15608" s="29"/>
      <c r="U15608" s="17"/>
      <c r="V15608" s="2"/>
      <c r="Y15608" t="str">
        <f t="shared" ref="Y15608:Y15682" si="977">IF(COUNTIF(F15608,"*fdc*"),1,"")</f>
        <v/>
      </c>
      <c r="AA15608" t="str">
        <f t="shared" ref="AA15608:AA15682" si="978">IF(COUNTIF(F15608,"*s/s*"),1,"")</f>
        <v/>
      </c>
      <c r="AC15608" s="7"/>
      <c r="AD15608" t="s">
        <v>9078</v>
      </c>
      <c r="AE15608">
        <f t="shared" si="976"/>
        <v>0</v>
      </c>
      <c r="AG15608" s="2"/>
      <c r="AI15608" s="7"/>
    </row>
    <row r="15609" spans="1:49" ht="11" customHeight="1" outlineLevel="1" x14ac:dyDescent="0.25">
      <c r="A15609" t="s">
        <v>13547</v>
      </c>
      <c r="C15609" s="2" t="s">
        <v>12974</v>
      </c>
      <c r="D15609" s="2">
        <v>511</v>
      </c>
      <c r="E15609" s="7">
        <v>2007</v>
      </c>
      <c r="F15609" s="5" t="s">
        <v>5279</v>
      </c>
      <c r="H15609" s="5" t="s">
        <v>5398</v>
      </c>
      <c r="I15609" s="6" t="s">
        <v>21289</v>
      </c>
      <c r="J15609" s="6" t="s">
        <v>9095</v>
      </c>
      <c r="K15609" s="17">
        <v>5</v>
      </c>
      <c r="L15609" s="17" t="s">
        <v>7730</v>
      </c>
      <c r="M15609" s="9">
        <v>4.9000000000000004</v>
      </c>
      <c r="N15609" s="9"/>
      <c r="O15609" s="21"/>
      <c r="Q15609" s="29"/>
      <c r="U15609" s="17"/>
      <c r="V15609" s="2"/>
      <c r="Y15609" t="str">
        <f t="shared" si="977"/>
        <v/>
      </c>
      <c r="AA15609" t="str">
        <f t="shared" si="978"/>
        <v/>
      </c>
      <c r="AC15609" s="7"/>
      <c r="AD15609" t="s">
        <v>21290</v>
      </c>
      <c r="AE15609">
        <f t="shared" si="976"/>
        <v>0</v>
      </c>
      <c r="AG15609" s="2"/>
      <c r="AI15609" s="7"/>
    </row>
    <row r="15610" spans="1:49" ht="11" customHeight="1" outlineLevel="1" x14ac:dyDescent="0.25">
      <c r="A15610" t="s">
        <v>13547</v>
      </c>
      <c r="C15610" s="2" t="s">
        <v>12974</v>
      </c>
      <c r="D15610" s="2">
        <v>883</v>
      </c>
      <c r="E15610" s="7">
        <v>2015</v>
      </c>
      <c r="F15610" s="5" t="s">
        <v>2348</v>
      </c>
      <c r="H15610" s="5" t="s">
        <v>5398</v>
      </c>
      <c r="I15610" s="6" t="s">
        <v>9083</v>
      </c>
      <c r="J15610" s="6" t="s">
        <v>9100</v>
      </c>
      <c r="K15610" s="17">
        <v>4</v>
      </c>
      <c r="L15610" s="17" t="s">
        <v>7730</v>
      </c>
      <c r="M15610" s="9">
        <v>4.5</v>
      </c>
      <c r="N15610" s="9"/>
      <c r="O15610" s="21"/>
      <c r="Q15610" s="29"/>
      <c r="U15610" s="17"/>
      <c r="V15610" s="2"/>
      <c r="Y15610" t="str">
        <f t="shared" si="977"/>
        <v/>
      </c>
      <c r="AA15610" t="str">
        <f t="shared" si="978"/>
        <v/>
      </c>
      <c r="AC15610" s="7"/>
      <c r="AD15610" t="s">
        <v>9083</v>
      </c>
      <c r="AE15610">
        <f t="shared" si="976"/>
        <v>0</v>
      </c>
      <c r="AG15610" s="2"/>
      <c r="AI15610" s="7"/>
    </row>
    <row r="15611" spans="1:49" ht="11" customHeight="1" outlineLevel="1" x14ac:dyDescent="0.25">
      <c r="A15611" t="s">
        <v>13547</v>
      </c>
      <c r="C15611" s="2" t="s">
        <v>12974</v>
      </c>
      <c r="D15611" s="2">
        <v>884</v>
      </c>
      <c r="E15611" s="7">
        <v>2015</v>
      </c>
      <c r="F15611" s="5" t="s">
        <v>2348</v>
      </c>
      <c r="H15611" s="5" t="s">
        <v>5398</v>
      </c>
      <c r="I15611" s="6" t="s">
        <v>21287</v>
      </c>
      <c r="J15611" s="6" t="s">
        <v>9082</v>
      </c>
      <c r="K15611" s="17">
        <v>5</v>
      </c>
      <c r="L15611" s="17" t="s">
        <v>7730</v>
      </c>
      <c r="M15611" s="9">
        <v>4.5</v>
      </c>
      <c r="N15611" s="9"/>
      <c r="O15611" s="21"/>
      <c r="Q15611" s="29"/>
      <c r="U15611" s="17"/>
      <c r="V15611" s="2"/>
      <c r="Y15611" t="str">
        <f t="shared" si="977"/>
        <v/>
      </c>
      <c r="AA15611" t="str">
        <f t="shared" si="978"/>
        <v/>
      </c>
      <c r="AC15611" s="7"/>
      <c r="AD15611" t="s">
        <v>21288</v>
      </c>
      <c r="AE15611">
        <f t="shared" si="976"/>
        <v>0</v>
      </c>
      <c r="AG15611" s="2"/>
      <c r="AI15611" s="7"/>
    </row>
    <row r="15612" spans="1:49" ht="11" customHeight="1" x14ac:dyDescent="0.25">
      <c r="A15612" t="s">
        <v>16424</v>
      </c>
      <c r="B15612" t="s">
        <v>16423</v>
      </c>
      <c r="C15612" s="2" t="s">
        <v>12974</v>
      </c>
      <c r="E15612" s="7"/>
      <c r="F15612" s="5"/>
      <c r="H15612" s="5"/>
      <c r="I15612" s="6"/>
      <c r="J15612" s="6"/>
      <c r="K15612" s="17"/>
      <c r="L15612" s="17"/>
      <c r="M15612" s="9"/>
      <c r="N15612" s="9">
        <f>SUM(M15613:M15696)</f>
        <v>127.50000000000004</v>
      </c>
      <c r="O15612" s="21">
        <v>6400</v>
      </c>
      <c r="P15612">
        <f>COUNTIF(L15613:L15696,"*")</f>
        <v>84</v>
      </c>
      <c r="Q15612" s="29">
        <f>P15612/O15612</f>
        <v>1.3125E-2</v>
      </c>
      <c r="R15612">
        <f>COUNTIF(L15613:L15696,"Y")+COUNTIF(L15613:L15696,"S")</f>
        <v>55</v>
      </c>
      <c r="U15612" s="17" t="s">
        <v>7730</v>
      </c>
      <c r="V15612" s="2"/>
      <c r="W15612" t="s">
        <v>18517</v>
      </c>
      <c r="Y15612" t="str">
        <f t="shared" si="977"/>
        <v/>
      </c>
      <c r="AA15612" t="str">
        <f t="shared" si="978"/>
        <v/>
      </c>
      <c r="AC15612" s="7"/>
      <c r="AF15612">
        <f>COUNTIF(AE15613:AE15696,"1")</f>
        <v>1</v>
      </c>
      <c r="AG15612" s="2"/>
      <c r="AI15612" s="7"/>
      <c r="AJ15612">
        <f>COUNTIF($K15613:$K15696,"1")-COUNTIFS($K15613:$K15696,"1",$L15613:$L15696,"V")</f>
        <v>14</v>
      </c>
      <c r="AK15612">
        <f>COUNTIFS($K15613:$K15696,"1",$L15613:$L15696,"Y")+COUNTIFS($K15613:$K15696,"1",$L15613:$L15696,"s")</f>
        <v>12</v>
      </c>
      <c r="AL15612">
        <f>COUNTIF($K15613:$K15696,"2")-COUNTIFS($K15613:$K15696,"2",$L15613:$L15696,"V")</f>
        <v>10</v>
      </c>
      <c r="AM15612">
        <f>COUNTIFS($K15613:$K15696,"2",$L15613:$L15696,"Y")+COUNTIFS($K15613:$K15696,"2",$L15613:$L15696,"s")</f>
        <v>7</v>
      </c>
      <c r="AN15612">
        <f>COUNTIF($K15613:$K15696,"3")-COUNTIFS($K15613:$K15696,"3",$L15613:$L15696,"V")</f>
        <v>23</v>
      </c>
      <c r="AO15612">
        <f>COUNTIFS($K15613:$K15696,"3",$L15613:$L15696,"Y")+COUNTIFS($K15613:$K15696,"3",$L15613:$L15696,"s")</f>
        <v>17</v>
      </c>
      <c r="AP15612">
        <f>COUNTIF($K15613:$K15696,"4")-COUNTIFS($K15613:$K15696,"4",$L15613:$L15696,"V")</f>
        <v>1</v>
      </c>
      <c r="AQ15612">
        <f>COUNTIFS($K15613:$K15696,"4",$L15613:$L15696,"Y")+COUNTIFS($K15613:$K15696,"4",$L15613:$L15696,"s")</f>
        <v>1</v>
      </c>
      <c r="AR15612">
        <f>COUNTIF($K15613:$K15696,"5")-COUNTIFS($K15613:$K15696,"5",$L15613:$L15696,"V")</f>
        <v>26</v>
      </c>
      <c r="AS15612">
        <f>COUNTIFS($K15613:$K15696,"5",$L15613:$L15696,"Y")+COUNTIFS($K15613:$K15696,"5",$L15613:$L15696,"s")</f>
        <v>8</v>
      </c>
      <c r="AT15612">
        <f>COUNTIF($K15613:$K15696,"6")-COUNTIFS($K15613:$K15696,"6",$L15613:$L15696,"V")</f>
        <v>1</v>
      </c>
      <c r="AU15612">
        <f>COUNTIFS($K15613:$K15696,"6",$L15613:$L15696,"Y")+COUNTIFS($K15613:$K15696,"6",$L15613:$L15696,"s")</f>
        <v>1</v>
      </c>
      <c r="AV15612">
        <f>COUNTIF($K15613:$K15696,"7")-COUNTIFS($K15613:$K15696,"7",$L15613:$L15696,"V")</f>
        <v>9</v>
      </c>
      <c r="AW15612">
        <f>COUNTIFS($K15613:$K15696,"7",$L15613:$L15696,"Y")+COUNTIFS($K15613:$K15696,"7",$L15613:$L15696,"s")</f>
        <v>9</v>
      </c>
    </row>
    <row r="15613" spans="1:49" ht="11" customHeight="1" outlineLevel="1" x14ac:dyDescent="0.25">
      <c r="A15613" t="s">
        <v>16423</v>
      </c>
      <c r="C15613" s="2" t="s">
        <v>12974</v>
      </c>
      <c r="D15613" s="2">
        <v>583</v>
      </c>
      <c r="E15613" s="7">
        <v>1934</v>
      </c>
      <c r="F15613" s="5" t="s">
        <v>3217</v>
      </c>
      <c r="H15613" s="5" t="s">
        <v>3128</v>
      </c>
      <c r="I15613" s="6" t="s">
        <v>5747</v>
      </c>
      <c r="J15613" s="6" t="s">
        <v>8341</v>
      </c>
      <c r="K15613" s="17">
        <v>3</v>
      </c>
      <c r="L15613" s="17" t="s">
        <v>7730</v>
      </c>
      <c r="M15613" s="9">
        <v>0.5</v>
      </c>
      <c r="N15613" s="9"/>
      <c r="O15613" s="21"/>
      <c r="Q15613" s="29"/>
      <c r="U15613" s="17"/>
      <c r="V15613" s="2">
        <v>742</v>
      </c>
      <c r="Y15613" t="str">
        <f t="shared" si="977"/>
        <v/>
      </c>
      <c r="AA15613" t="str">
        <f t="shared" si="978"/>
        <v/>
      </c>
      <c r="AC15613" s="7"/>
      <c r="AD15613" t="s">
        <v>5747</v>
      </c>
      <c r="AE15613">
        <f t="shared" ref="AE15613:AE15648" si="979">COUNTIF(I15613,"*Fuji*")</f>
        <v>0</v>
      </c>
      <c r="AG15613" s="2"/>
      <c r="AH15613" t="s">
        <v>5748</v>
      </c>
      <c r="AI15613" s="7" t="s">
        <v>4610</v>
      </c>
    </row>
    <row r="15614" spans="1:49" ht="11" customHeight="1" outlineLevel="1" x14ac:dyDescent="0.25">
      <c r="A15614" t="s">
        <v>16423</v>
      </c>
      <c r="C15614" s="2" t="s">
        <v>12974</v>
      </c>
      <c r="D15614" s="2" t="s">
        <v>16324</v>
      </c>
      <c r="E15614" s="7">
        <v>1934</v>
      </c>
      <c r="F15614" s="5" t="s">
        <v>556</v>
      </c>
      <c r="H15614" s="5" t="s">
        <v>3128</v>
      </c>
      <c r="I15614" s="6" t="s">
        <v>5747</v>
      </c>
      <c r="J15614" s="6" t="s">
        <v>8341</v>
      </c>
      <c r="K15614" s="17">
        <v>3</v>
      </c>
      <c r="L15614" s="17" t="s">
        <v>7730</v>
      </c>
      <c r="M15614" s="9">
        <v>4.0999999999999996</v>
      </c>
      <c r="N15614" s="9"/>
      <c r="O15614" s="21"/>
      <c r="Q15614" s="29"/>
      <c r="U15614" s="17"/>
      <c r="V15614" s="2" t="s">
        <v>5749</v>
      </c>
      <c r="Y15614" t="str">
        <f t="shared" si="977"/>
        <v/>
      </c>
      <c r="AA15614" t="str">
        <f t="shared" si="978"/>
        <v/>
      </c>
      <c r="AC15614" s="7"/>
      <c r="AD15614" t="s">
        <v>5747</v>
      </c>
      <c r="AE15614">
        <f t="shared" si="979"/>
        <v>0</v>
      </c>
      <c r="AG15614" s="2"/>
      <c r="AH15614" t="s">
        <v>5748</v>
      </c>
      <c r="AI15614" s="7" t="s">
        <v>4523</v>
      </c>
    </row>
    <row r="15615" spans="1:49" ht="11" customHeight="1" outlineLevel="1" x14ac:dyDescent="0.25">
      <c r="A15615" t="s">
        <v>16423</v>
      </c>
      <c r="C15615" s="2" t="s">
        <v>12974</v>
      </c>
      <c r="D15615" s="2">
        <v>585</v>
      </c>
      <c r="E15615" s="7">
        <v>1934</v>
      </c>
      <c r="F15615" s="5" t="s">
        <v>5139</v>
      </c>
      <c r="H15615" s="5" t="s">
        <v>1674</v>
      </c>
      <c r="I15615" s="6" t="s">
        <v>557</v>
      </c>
      <c r="J15615" s="6" t="s">
        <v>8341</v>
      </c>
      <c r="K15615" s="17">
        <v>2</v>
      </c>
      <c r="L15615" s="17" t="s">
        <v>7730</v>
      </c>
      <c r="M15615" s="9">
        <v>0.2</v>
      </c>
      <c r="N15615" s="9"/>
      <c r="O15615" s="21"/>
      <c r="Q15615" s="29"/>
      <c r="U15615" s="17"/>
      <c r="V15615" s="2">
        <v>744</v>
      </c>
      <c r="Y15615" t="str">
        <f t="shared" si="977"/>
        <v/>
      </c>
      <c r="AA15615" t="str">
        <f t="shared" si="978"/>
        <v/>
      </c>
      <c r="AC15615" s="7"/>
      <c r="AD15615" t="s">
        <v>557</v>
      </c>
      <c r="AE15615">
        <f t="shared" si="979"/>
        <v>0</v>
      </c>
      <c r="AG15615" s="2"/>
      <c r="AH15615" t="s">
        <v>410</v>
      </c>
      <c r="AI15615" s="7" t="s">
        <v>4610</v>
      </c>
    </row>
    <row r="15616" spans="1:49" ht="11" customHeight="1" outlineLevel="1" x14ac:dyDescent="0.25">
      <c r="A15616" t="s">
        <v>16423</v>
      </c>
      <c r="C15616" s="2" t="s">
        <v>12974</v>
      </c>
      <c r="D15616" s="2" t="s">
        <v>16325</v>
      </c>
      <c r="E15616" s="7">
        <v>1934</v>
      </c>
      <c r="F15616" s="5" t="s">
        <v>17041</v>
      </c>
      <c r="H15616" s="5" t="s">
        <v>1674</v>
      </c>
      <c r="I15616" s="6" t="s">
        <v>557</v>
      </c>
      <c r="J15616" s="6" t="s">
        <v>8341</v>
      </c>
      <c r="K15616" s="17">
        <v>2</v>
      </c>
      <c r="L15616" s="17" t="s">
        <v>7730</v>
      </c>
      <c r="M15616" s="9">
        <v>0.7</v>
      </c>
      <c r="N15616" s="9"/>
      <c r="O15616" s="21"/>
      <c r="Q15616" s="29"/>
      <c r="U15616" s="17"/>
      <c r="V15616" s="2">
        <v>760</v>
      </c>
      <c r="Y15616" t="str">
        <f t="shared" si="977"/>
        <v/>
      </c>
      <c r="AA15616" t="str">
        <f t="shared" si="978"/>
        <v/>
      </c>
      <c r="AC15616" s="7"/>
      <c r="AD15616" t="s">
        <v>557</v>
      </c>
      <c r="AE15616">
        <f t="shared" si="979"/>
        <v>0</v>
      </c>
      <c r="AG15616" s="2"/>
      <c r="AH15616" t="s">
        <v>410</v>
      </c>
      <c r="AI15616" s="7" t="s">
        <v>4610</v>
      </c>
    </row>
    <row r="15617" spans="1:35" ht="11" customHeight="1" outlineLevel="1" x14ac:dyDescent="0.25">
      <c r="A15617" t="s">
        <v>16423</v>
      </c>
      <c r="C15617" s="2" t="s">
        <v>12974</v>
      </c>
      <c r="D15617" s="2">
        <v>586</v>
      </c>
      <c r="E15617" s="7">
        <v>1934</v>
      </c>
      <c r="F15617" s="5" t="s">
        <v>1629</v>
      </c>
      <c r="H15617" s="5" t="s">
        <v>5482</v>
      </c>
      <c r="I15617" s="6" t="s">
        <v>4944</v>
      </c>
      <c r="J15617" s="6" t="s">
        <v>8341</v>
      </c>
      <c r="K15617" s="17">
        <v>3</v>
      </c>
      <c r="L15617" s="17" t="s">
        <v>7730</v>
      </c>
      <c r="M15617" s="9">
        <v>0.2</v>
      </c>
      <c r="N15617" s="9"/>
      <c r="O15617" s="21"/>
      <c r="Q15617" s="29"/>
      <c r="U15617" s="17"/>
      <c r="V15617" s="2">
        <v>745</v>
      </c>
      <c r="Y15617" t="str">
        <f t="shared" si="977"/>
        <v/>
      </c>
      <c r="AA15617" t="str">
        <f t="shared" si="978"/>
        <v/>
      </c>
      <c r="AC15617" s="7"/>
      <c r="AD15617" t="s">
        <v>4944</v>
      </c>
      <c r="AE15617">
        <f t="shared" si="979"/>
        <v>0</v>
      </c>
      <c r="AG15617" s="2"/>
      <c r="AH15617" t="s">
        <v>1667</v>
      </c>
      <c r="AI15617" s="7" t="s">
        <v>4610</v>
      </c>
    </row>
    <row r="15618" spans="1:35" ht="11" customHeight="1" outlineLevel="1" x14ac:dyDescent="0.25">
      <c r="A15618" t="s">
        <v>16423</v>
      </c>
      <c r="C15618" s="2" t="s">
        <v>12974</v>
      </c>
      <c r="D15618" s="2">
        <v>591</v>
      </c>
      <c r="E15618" s="7">
        <v>1934</v>
      </c>
      <c r="F15618" s="5" t="s">
        <v>187</v>
      </c>
      <c r="H15618" s="5" t="s">
        <v>5398</v>
      </c>
      <c r="I15618" s="6" t="s">
        <v>5747</v>
      </c>
      <c r="J15618" s="6" t="s">
        <v>8341</v>
      </c>
      <c r="K15618" s="17">
        <v>3</v>
      </c>
      <c r="L15618" s="17" t="s">
        <v>7730</v>
      </c>
      <c r="M15618" s="9">
        <v>9</v>
      </c>
      <c r="N15618" s="9"/>
      <c r="O15618" s="21"/>
      <c r="Q15618" s="29"/>
      <c r="U15618" s="17"/>
      <c r="V15618" s="2">
        <v>750</v>
      </c>
      <c r="Y15618" t="str">
        <f t="shared" si="977"/>
        <v/>
      </c>
      <c r="AA15618" t="str">
        <f t="shared" si="978"/>
        <v/>
      </c>
      <c r="AC15618" s="7"/>
      <c r="AD15618" t="s">
        <v>5747</v>
      </c>
      <c r="AE15618">
        <f t="shared" si="979"/>
        <v>0</v>
      </c>
      <c r="AG15618" s="2"/>
      <c r="AH15618" t="s">
        <v>5748</v>
      </c>
      <c r="AI15618" s="7" t="s">
        <v>4620</v>
      </c>
    </row>
    <row r="15619" spans="1:35" ht="11" customHeight="1" outlineLevel="1" x14ac:dyDescent="0.25">
      <c r="A15619" t="s">
        <v>16423</v>
      </c>
      <c r="C15619" s="2" t="s">
        <v>12974</v>
      </c>
      <c r="D15619" s="2" t="s">
        <v>16326</v>
      </c>
      <c r="E15619" s="7">
        <v>1934</v>
      </c>
      <c r="F15619" s="5" t="s">
        <v>22034</v>
      </c>
      <c r="H15619" s="5" t="s">
        <v>5398</v>
      </c>
      <c r="I15619" s="6" t="s">
        <v>5747</v>
      </c>
      <c r="J15619" s="6" t="s">
        <v>8341</v>
      </c>
      <c r="K15619" s="17">
        <v>3</v>
      </c>
      <c r="L15619" s="17" t="s">
        <v>7730</v>
      </c>
      <c r="M15619" s="9">
        <v>2</v>
      </c>
      <c r="N15619" s="9"/>
      <c r="O15619" s="21"/>
      <c r="Q15619" s="29"/>
      <c r="U15619" s="17"/>
      <c r="V15619" s="2" t="s">
        <v>4946</v>
      </c>
      <c r="Y15619" t="str">
        <f t="shared" si="977"/>
        <v/>
      </c>
      <c r="AA15619" t="str">
        <f t="shared" si="978"/>
        <v/>
      </c>
      <c r="AC15619" s="7"/>
      <c r="AD15619" t="s">
        <v>5747</v>
      </c>
      <c r="AE15619">
        <f t="shared" si="979"/>
        <v>0</v>
      </c>
      <c r="AG15619" s="2"/>
      <c r="AH15619" t="s">
        <v>5748</v>
      </c>
      <c r="AI15619" s="7" t="s">
        <v>4922</v>
      </c>
    </row>
    <row r="15620" spans="1:35" ht="11" customHeight="1" outlineLevel="1" x14ac:dyDescent="0.25">
      <c r="A15620" t="s">
        <v>16423</v>
      </c>
      <c r="C15620" s="2" t="s">
        <v>12974</v>
      </c>
      <c r="D15620" s="2" t="s">
        <v>4756</v>
      </c>
      <c r="E15620" s="7">
        <v>1935</v>
      </c>
      <c r="F15620" s="5" t="s">
        <v>22035</v>
      </c>
      <c r="H15620" s="5" t="s">
        <v>5482</v>
      </c>
      <c r="I15620" s="6" t="s">
        <v>4944</v>
      </c>
      <c r="J15620" s="6" t="s">
        <v>8341</v>
      </c>
      <c r="K15620" s="17">
        <v>3</v>
      </c>
      <c r="L15620" s="17" t="s">
        <v>7730</v>
      </c>
      <c r="M15620" s="9">
        <v>6</v>
      </c>
      <c r="N15620" s="9"/>
      <c r="O15620" s="21"/>
      <c r="Q15620" s="29"/>
      <c r="U15620" s="17"/>
      <c r="V15620" s="2">
        <v>761</v>
      </c>
      <c r="Y15620" t="str">
        <f t="shared" si="977"/>
        <v/>
      </c>
      <c r="AA15620" t="str">
        <f t="shared" si="978"/>
        <v/>
      </c>
      <c r="AC15620" s="7"/>
      <c r="AD15620" t="s">
        <v>4944</v>
      </c>
      <c r="AE15620">
        <f t="shared" si="979"/>
        <v>0</v>
      </c>
      <c r="AG15620" s="2"/>
      <c r="AH15620" t="s">
        <v>1667</v>
      </c>
      <c r="AI15620" s="7" t="s">
        <v>4922</v>
      </c>
    </row>
    <row r="15621" spans="1:35" ht="11" customHeight="1" outlineLevel="1" x14ac:dyDescent="0.25">
      <c r="A15621" t="s">
        <v>16423</v>
      </c>
      <c r="C15621" s="2" t="s">
        <v>12974</v>
      </c>
      <c r="D15621" s="2" t="s">
        <v>16327</v>
      </c>
      <c r="E15621" s="7">
        <v>1935</v>
      </c>
      <c r="F15621" s="5" t="s">
        <v>188</v>
      </c>
      <c r="H15621" s="5" t="s">
        <v>5398</v>
      </c>
      <c r="I15621" s="6" t="s">
        <v>5747</v>
      </c>
      <c r="J15621" s="6" t="s">
        <v>8341</v>
      </c>
      <c r="K15621" s="17">
        <v>3</v>
      </c>
      <c r="L15621" s="17" t="s">
        <v>7730</v>
      </c>
      <c r="M15621" s="9">
        <v>2</v>
      </c>
      <c r="N15621" s="9"/>
      <c r="O15621" s="21"/>
      <c r="Q15621" s="29"/>
      <c r="U15621" s="17"/>
      <c r="V15621" s="2">
        <v>770</v>
      </c>
      <c r="Y15621" t="str">
        <f t="shared" si="977"/>
        <v/>
      </c>
      <c r="AA15621" t="str">
        <f t="shared" si="978"/>
        <v/>
      </c>
      <c r="AC15621" s="7"/>
      <c r="AD15621" t="s">
        <v>5747</v>
      </c>
      <c r="AE15621">
        <f t="shared" si="979"/>
        <v>0</v>
      </c>
      <c r="AG15621" s="2"/>
      <c r="AH15621" t="s">
        <v>5748</v>
      </c>
      <c r="AI15621" s="7" t="s">
        <v>4620</v>
      </c>
    </row>
    <row r="15622" spans="1:35" ht="11" customHeight="1" outlineLevel="1" x14ac:dyDescent="0.25">
      <c r="A15622" t="s">
        <v>16423</v>
      </c>
      <c r="C15622" s="2" t="s">
        <v>12974</v>
      </c>
      <c r="D15622" s="2" t="s">
        <v>4062</v>
      </c>
      <c r="E15622" s="7">
        <v>1935</v>
      </c>
      <c r="F15622" s="5" t="s">
        <v>17045</v>
      </c>
      <c r="H15622" s="5" t="s">
        <v>5398</v>
      </c>
      <c r="I15622" s="6" t="s">
        <v>17046</v>
      </c>
      <c r="J15622" s="6"/>
      <c r="K15622" s="17">
        <v>5</v>
      </c>
      <c r="L15622" s="17" t="s">
        <v>7730</v>
      </c>
      <c r="M15622" s="9">
        <v>18</v>
      </c>
      <c r="N15622" s="9"/>
      <c r="O15622" s="21"/>
      <c r="Q15622" s="29"/>
      <c r="U15622" s="17"/>
      <c r="V15622" s="2"/>
      <c r="Y15622" t="str">
        <f t="shared" si="977"/>
        <v/>
      </c>
      <c r="AA15622" t="str">
        <f t="shared" si="978"/>
        <v/>
      </c>
      <c r="AC15622" s="7"/>
      <c r="AD15622" t="s">
        <v>17046</v>
      </c>
      <c r="AE15622">
        <f t="shared" si="979"/>
        <v>0</v>
      </c>
      <c r="AG15622" s="2"/>
      <c r="AI15622" s="7"/>
    </row>
    <row r="15623" spans="1:35" ht="11" customHeight="1" outlineLevel="1" x14ac:dyDescent="0.25">
      <c r="A15623" t="s">
        <v>16423</v>
      </c>
      <c r="C15623" s="2" t="s">
        <v>12974</v>
      </c>
      <c r="D15623" s="2">
        <v>733</v>
      </c>
      <c r="E15623" s="7">
        <v>1944</v>
      </c>
      <c r="F15623" s="5" t="s">
        <v>3217</v>
      </c>
      <c r="H15623" s="5" t="s">
        <v>3128</v>
      </c>
      <c r="I15623" s="6" t="s">
        <v>2364</v>
      </c>
      <c r="J15623" s="6" t="s">
        <v>16328</v>
      </c>
      <c r="K15623" s="17">
        <v>2</v>
      </c>
      <c r="L15623" s="17" t="s">
        <v>7730</v>
      </c>
      <c r="M15623" s="9">
        <v>0.2</v>
      </c>
      <c r="N15623" s="9"/>
      <c r="O15623" s="21"/>
      <c r="Q15623" s="29"/>
      <c r="U15623" s="17"/>
      <c r="V15623" s="2">
        <v>925</v>
      </c>
      <c r="Y15623" t="str">
        <f t="shared" si="977"/>
        <v/>
      </c>
      <c r="AA15623" t="str">
        <f t="shared" si="978"/>
        <v/>
      </c>
      <c r="AC15623" s="7"/>
      <c r="AD15623" t="s">
        <v>2364</v>
      </c>
      <c r="AE15623">
        <f t="shared" si="979"/>
        <v>0</v>
      </c>
      <c r="AG15623" s="2"/>
      <c r="AH15623" t="s">
        <v>5956</v>
      </c>
      <c r="AI15623" s="7" t="s">
        <v>4610</v>
      </c>
    </row>
    <row r="15624" spans="1:35" ht="11" customHeight="1" outlineLevel="1" x14ac:dyDescent="0.25">
      <c r="A15624" t="s">
        <v>16423</v>
      </c>
      <c r="C15624" s="2" t="s">
        <v>12974</v>
      </c>
      <c r="D15624" s="2">
        <v>741</v>
      </c>
      <c r="E15624" s="7">
        <v>1945</v>
      </c>
      <c r="F15624" s="5" t="s">
        <v>3217</v>
      </c>
      <c r="H15624" s="5" t="s">
        <v>6445</v>
      </c>
      <c r="I15624" s="6" t="s">
        <v>4947</v>
      </c>
      <c r="J15624" s="6" t="s">
        <v>16329</v>
      </c>
      <c r="K15624" s="17">
        <v>5</v>
      </c>
      <c r="L15624" s="17" t="s">
        <v>7730</v>
      </c>
      <c r="M15624" s="9">
        <v>0.1</v>
      </c>
      <c r="N15624" s="9"/>
      <c r="O15624" s="21"/>
      <c r="Q15624" s="29"/>
      <c r="U15624" s="17"/>
      <c r="V15624" s="2">
        <v>929</v>
      </c>
      <c r="Y15624" t="str">
        <f t="shared" si="977"/>
        <v/>
      </c>
      <c r="AA15624" t="str">
        <f t="shared" si="978"/>
        <v/>
      </c>
      <c r="AC15624" s="7"/>
      <c r="AD15624" t="s">
        <v>4947</v>
      </c>
      <c r="AE15624">
        <f t="shared" si="979"/>
        <v>0</v>
      </c>
      <c r="AG15624" s="2"/>
      <c r="AH15624" t="s">
        <v>4948</v>
      </c>
      <c r="AI15624" s="7" t="s">
        <v>4610</v>
      </c>
    </row>
    <row r="15625" spans="1:35" ht="11" customHeight="1" outlineLevel="1" x14ac:dyDescent="0.25">
      <c r="A15625" t="s">
        <v>16423</v>
      </c>
      <c r="C15625" s="2" t="s">
        <v>12974</v>
      </c>
      <c r="D15625" s="2">
        <v>818</v>
      </c>
      <c r="E15625" s="7">
        <v>1952</v>
      </c>
      <c r="F15625" s="5" t="s">
        <v>3217</v>
      </c>
      <c r="H15625" s="5" t="s">
        <v>3313</v>
      </c>
      <c r="I15625" s="6" t="s">
        <v>4623</v>
      </c>
      <c r="J15625" s="6" t="s">
        <v>16330</v>
      </c>
      <c r="K15625" s="17">
        <v>5</v>
      </c>
      <c r="L15625" s="17" t="s">
        <v>7730</v>
      </c>
      <c r="M15625" s="9">
        <v>0.15</v>
      </c>
      <c r="N15625" s="9"/>
      <c r="O15625" s="21"/>
      <c r="Q15625" s="29"/>
      <c r="U15625" s="17"/>
      <c r="V15625" s="2">
        <v>1009</v>
      </c>
      <c r="Y15625" t="str">
        <f t="shared" si="977"/>
        <v/>
      </c>
      <c r="AA15625" t="str">
        <f t="shared" si="978"/>
        <v/>
      </c>
      <c r="AC15625" s="7"/>
      <c r="AD15625" t="s">
        <v>4623</v>
      </c>
      <c r="AE15625">
        <f t="shared" si="979"/>
        <v>0</v>
      </c>
      <c r="AG15625" s="2"/>
      <c r="AH15625" t="s">
        <v>4672</v>
      </c>
      <c r="AI15625" s="7" t="s">
        <v>4610</v>
      </c>
    </row>
    <row r="15626" spans="1:35" ht="11" customHeight="1" outlineLevel="1" x14ac:dyDescent="0.25">
      <c r="A15626" t="s">
        <v>16423</v>
      </c>
      <c r="C15626" s="2" t="s">
        <v>12974</v>
      </c>
      <c r="D15626" s="2" t="s">
        <v>4062</v>
      </c>
      <c r="E15626" s="7">
        <v>1952</v>
      </c>
      <c r="F15626" s="5" t="s">
        <v>1689</v>
      </c>
      <c r="H15626" s="5" t="s">
        <v>4951</v>
      </c>
      <c r="I15626" s="6" t="s">
        <v>4952</v>
      </c>
      <c r="J15626" s="6"/>
      <c r="K15626" s="17">
        <v>3</v>
      </c>
      <c r="L15626" s="17" t="s">
        <v>7730</v>
      </c>
      <c r="M15626" s="9">
        <v>0.2</v>
      </c>
      <c r="N15626" s="9"/>
      <c r="O15626" s="21"/>
      <c r="Q15626" s="29"/>
      <c r="U15626" s="17"/>
      <c r="V15626" s="2" t="s">
        <v>680</v>
      </c>
      <c r="Y15626" t="str">
        <f t="shared" si="977"/>
        <v/>
      </c>
      <c r="AA15626" t="str">
        <f t="shared" si="978"/>
        <v/>
      </c>
      <c r="AC15626" s="7"/>
      <c r="AD15626" t="s">
        <v>4952</v>
      </c>
      <c r="AE15626">
        <f t="shared" si="979"/>
        <v>0</v>
      </c>
      <c r="AG15626" s="2"/>
      <c r="AH15626" t="s">
        <v>1660</v>
      </c>
      <c r="AI15626" s="7" t="s">
        <v>4922</v>
      </c>
    </row>
    <row r="15627" spans="1:35" ht="11" customHeight="1" outlineLevel="1" x14ac:dyDescent="0.25">
      <c r="A15627" t="s">
        <v>16423</v>
      </c>
      <c r="C15627" s="2" t="s">
        <v>12974</v>
      </c>
      <c r="D15627" s="2">
        <v>828</v>
      </c>
      <c r="E15627" s="7">
        <v>1953</v>
      </c>
      <c r="F15627" s="5" t="s">
        <v>3217</v>
      </c>
      <c r="H15627" s="5" t="s">
        <v>130</v>
      </c>
      <c r="I15627" s="6" t="s">
        <v>5747</v>
      </c>
      <c r="J15627" s="6" t="s">
        <v>16331</v>
      </c>
      <c r="K15627" s="17">
        <v>3</v>
      </c>
      <c r="L15627" s="17" t="s">
        <v>7730</v>
      </c>
      <c r="M15627" s="9">
        <v>0.4</v>
      </c>
      <c r="N15627" s="9"/>
      <c r="O15627" s="21"/>
      <c r="Q15627" s="29"/>
      <c r="U15627" s="17"/>
      <c r="V15627" s="2">
        <v>1019</v>
      </c>
      <c r="Y15627" t="str">
        <f t="shared" si="977"/>
        <v/>
      </c>
      <c r="AA15627" t="str">
        <f t="shared" si="978"/>
        <v/>
      </c>
      <c r="AC15627" s="7"/>
      <c r="AD15627" t="s">
        <v>5747</v>
      </c>
      <c r="AE15627">
        <f t="shared" si="979"/>
        <v>0</v>
      </c>
      <c r="AG15627" s="2"/>
      <c r="AH15627" t="s">
        <v>5748</v>
      </c>
      <c r="AI15627" s="7" t="s">
        <v>4610</v>
      </c>
    </row>
    <row r="15628" spans="1:35" ht="11" customHeight="1" outlineLevel="1" x14ac:dyDescent="0.25">
      <c r="A15628" t="s">
        <v>16423</v>
      </c>
      <c r="C15628" s="2" t="s">
        <v>12974</v>
      </c>
      <c r="D15628" s="2">
        <v>830</v>
      </c>
      <c r="E15628" s="7">
        <v>1953</v>
      </c>
      <c r="F15628" s="5" t="s">
        <v>5139</v>
      </c>
      <c r="H15628" s="5" t="s">
        <v>130</v>
      </c>
      <c r="I15628" s="6" t="s">
        <v>5399</v>
      </c>
      <c r="J15628" s="6" t="s">
        <v>16332</v>
      </c>
      <c r="K15628" s="17">
        <v>3</v>
      </c>
      <c r="L15628" s="17" t="s">
        <v>7730</v>
      </c>
      <c r="M15628" s="9">
        <v>0.15</v>
      </c>
      <c r="N15628" s="9"/>
      <c r="O15628" s="21"/>
      <c r="Q15628" s="29"/>
      <c r="U15628" s="17"/>
      <c r="V15628" s="2">
        <v>1021</v>
      </c>
      <c r="Y15628" t="str">
        <f t="shared" si="977"/>
        <v/>
      </c>
      <c r="AA15628" t="str">
        <f t="shared" si="978"/>
        <v/>
      </c>
      <c r="AC15628" s="7"/>
      <c r="AD15628" t="s">
        <v>5399</v>
      </c>
      <c r="AE15628">
        <f t="shared" si="979"/>
        <v>1</v>
      </c>
      <c r="AG15628" s="2"/>
      <c r="AH15628" t="s">
        <v>4288</v>
      </c>
      <c r="AI15628" s="7" t="s">
        <v>4610</v>
      </c>
    </row>
    <row r="15629" spans="1:35" ht="11" customHeight="1" outlineLevel="1" x14ac:dyDescent="0.25">
      <c r="A15629" t="s">
        <v>16423</v>
      </c>
      <c r="C15629" s="2" t="s">
        <v>12974</v>
      </c>
      <c r="D15629" s="2">
        <v>891</v>
      </c>
      <c r="E15629" s="7">
        <v>1956</v>
      </c>
      <c r="F15629" s="5" t="s">
        <v>3217</v>
      </c>
      <c r="H15629" s="5" t="s">
        <v>3829</v>
      </c>
      <c r="I15629" s="6" t="s">
        <v>987</v>
      </c>
      <c r="J15629" s="6" t="s">
        <v>16333</v>
      </c>
      <c r="K15629" s="17">
        <v>2</v>
      </c>
      <c r="L15629" s="17" t="s">
        <v>7730</v>
      </c>
      <c r="M15629" s="9">
        <v>0.1</v>
      </c>
      <c r="N15629" s="9"/>
      <c r="O15629" s="21"/>
      <c r="Q15629" s="29"/>
      <c r="S15629">
        <v>1</v>
      </c>
      <c r="T15629">
        <v>1</v>
      </c>
      <c r="U15629" s="17"/>
      <c r="V15629" s="2">
        <v>1084</v>
      </c>
      <c r="Y15629" t="str">
        <f t="shared" si="977"/>
        <v/>
      </c>
      <c r="AA15629" t="str">
        <f t="shared" si="978"/>
        <v/>
      </c>
      <c r="AC15629" s="7"/>
      <c r="AD15629" t="s">
        <v>987</v>
      </c>
      <c r="AE15629">
        <f t="shared" si="979"/>
        <v>0</v>
      </c>
      <c r="AG15629" s="2"/>
      <c r="AH15629" t="s">
        <v>2393</v>
      </c>
      <c r="AI15629" s="7" t="s">
        <v>4610</v>
      </c>
    </row>
    <row r="15630" spans="1:35" ht="11" customHeight="1" outlineLevel="1" x14ac:dyDescent="0.25">
      <c r="A15630" t="s">
        <v>16423</v>
      </c>
      <c r="C15630" s="2" t="s">
        <v>12974</v>
      </c>
      <c r="D15630" s="2">
        <v>911</v>
      </c>
      <c r="E15630" s="7">
        <v>1958</v>
      </c>
      <c r="F15630" s="5" t="s">
        <v>3217</v>
      </c>
      <c r="H15630" s="5" t="s">
        <v>5398</v>
      </c>
      <c r="I15630" s="6" t="s">
        <v>17042</v>
      </c>
      <c r="J15630" s="6" t="s">
        <v>13702</v>
      </c>
      <c r="K15630" s="17">
        <v>4</v>
      </c>
      <c r="L15630" s="17" t="s">
        <v>7730</v>
      </c>
      <c r="M15630" s="9">
        <v>0.7</v>
      </c>
      <c r="N15630" s="9"/>
      <c r="O15630" s="21"/>
      <c r="Q15630" s="29"/>
      <c r="U15630" s="17"/>
      <c r="V15630" s="2"/>
      <c r="Y15630" t="str">
        <f t="shared" si="977"/>
        <v/>
      </c>
      <c r="AA15630" t="str">
        <f t="shared" si="978"/>
        <v/>
      </c>
      <c r="AC15630" s="7"/>
      <c r="AD15630" t="s">
        <v>17042</v>
      </c>
      <c r="AE15630">
        <f t="shared" si="979"/>
        <v>0</v>
      </c>
      <c r="AG15630" s="2"/>
      <c r="AI15630" s="7"/>
    </row>
    <row r="15631" spans="1:35" ht="11" customHeight="1" outlineLevel="1" x14ac:dyDescent="0.25">
      <c r="A15631" t="s">
        <v>16423</v>
      </c>
      <c r="C15631" s="2" t="s">
        <v>12974</v>
      </c>
      <c r="D15631" s="2">
        <v>927</v>
      </c>
      <c r="E15631" s="7">
        <v>1959</v>
      </c>
      <c r="F15631" s="5" t="s">
        <v>183</v>
      </c>
      <c r="H15631" s="5" t="s">
        <v>3313</v>
      </c>
      <c r="I15631" s="6" t="s">
        <v>4949</v>
      </c>
      <c r="J15631" s="6" t="s">
        <v>16334</v>
      </c>
      <c r="K15631" s="17">
        <v>1</v>
      </c>
      <c r="L15631" s="17" t="s">
        <v>7730</v>
      </c>
      <c r="M15631" s="9">
        <v>0.1</v>
      </c>
      <c r="N15631" s="9"/>
      <c r="O15631" s="21"/>
      <c r="Q15631" s="29"/>
      <c r="U15631" s="17"/>
      <c r="V15631" s="2">
        <v>1124</v>
      </c>
      <c r="Y15631" t="str">
        <f t="shared" si="977"/>
        <v/>
      </c>
      <c r="AA15631" t="str">
        <f t="shared" si="978"/>
        <v/>
      </c>
      <c r="AC15631" s="7"/>
      <c r="AD15631" t="s">
        <v>4949</v>
      </c>
      <c r="AE15631">
        <f t="shared" si="979"/>
        <v>0</v>
      </c>
      <c r="AG15631" s="2"/>
      <c r="AH15631" t="s">
        <v>4950</v>
      </c>
      <c r="AI15631" s="7" t="s">
        <v>4610</v>
      </c>
    </row>
    <row r="15632" spans="1:35" ht="11" customHeight="1" outlineLevel="1" x14ac:dyDescent="0.25">
      <c r="A15632" t="s">
        <v>16423</v>
      </c>
      <c r="C15632" s="2" t="s">
        <v>12974</v>
      </c>
      <c r="D15632" s="3" t="s">
        <v>4062</v>
      </c>
      <c r="E15632" s="7">
        <v>1959</v>
      </c>
      <c r="F15632" s="5" t="s">
        <v>95</v>
      </c>
      <c r="H15632" s="5" t="s">
        <v>1102</v>
      </c>
      <c r="I15632" s="6" t="s">
        <v>4953</v>
      </c>
      <c r="J15632" s="6"/>
      <c r="K15632" s="17">
        <v>6</v>
      </c>
      <c r="L15632" s="17" t="s">
        <v>7730</v>
      </c>
      <c r="M15632" s="9">
        <v>1.6</v>
      </c>
      <c r="N15632" s="9"/>
      <c r="O15632" s="21"/>
      <c r="Q15632" s="29"/>
      <c r="U15632" s="17"/>
      <c r="V15632" s="2" t="s">
        <v>685</v>
      </c>
      <c r="Y15632" t="str">
        <f t="shared" si="977"/>
        <v/>
      </c>
      <c r="AA15632" t="str">
        <f t="shared" si="978"/>
        <v/>
      </c>
      <c r="AC15632" s="7"/>
      <c r="AD15632" t="s">
        <v>4953</v>
      </c>
      <c r="AE15632">
        <f t="shared" si="979"/>
        <v>0</v>
      </c>
      <c r="AG15632" s="2"/>
      <c r="AH15632" t="s">
        <v>1660</v>
      </c>
      <c r="AI15632" s="7" t="s">
        <v>4610</v>
      </c>
    </row>
    <row r="15633" spans="1:35" ht="11" customHeight="1" outlineLevel="1" x14ac:dyDescent="0.25">
      <c r="A15633" t="s">
        <v>16423</v>
      </c>
      <c r="C15633" s="2" t="s">
        <v>12974</v>
      </c>
      <c r="D15633" s="2">
        <v>991</v>
      </c>
      <c r="E15633" s="7">
        <v>1962</v>
      </c>
      <c r="F15633" s="5" t="s">
        <v>183</v>
      </c>
      <c r="H15633" s="5" t="s">
        <v>5398</v>
      </c>
      <c r="I15633" s="6" t="s">
        <v>5301</v>
      </c>
      <c r="J15633" s="6" t="s">
        <v>16335</v>
      </c>
      <c r="K15633" s="17">
        <v>2</v>
      </c>
      <c r="L15633" s="17" t="s">
        <v>7730</v>
      </c>
      <c r="M15633" s="9">
        <v>0.9</v>
      </c>
      <c r="N15633" s="9"/>
      <c r="O15633" s="21"/>
      <c r="Q15633" s="29"/>
      <c r="S15633">
        <v>1</v>
      </c>
      <c r="T15633">
        <v>1</v>
      </c>
      <c r="U15633" s="17"/>
      <c r="V15633" s="2">
        <v>1191</v>
      </c>
      <c r="Y15633" t="str">
        <f t="shared" si="977"/>
        <v/>
      </c>
      <c r="AA15633" t="str">
        <f t="shared" si="978"/>
        <v/>
      </c>
      <c r="AC15633" s="7"/>
      <c r="AD15633" t="s">
        <v>5301</v>
      </c>
      <c r="AE15633">
        <f t="shared" si="979"/>
        <v>0</v>
      </c>
      <c r="AG15633" s="2"/>
      <c r="AH15633" t="s">
        <v>986</v>
      </c>
      <c r="AI15633" s="7" t="s">
        <v>4610</v>
      </c>
    </row>
    <row r="15634" spans="1:35" ht="11" customHeight="1" outlineLevel="1" x14ac:dyDescent="0.25">
      <c r="A15634" t="s">
        <v>16423</v>
      </c>
      <c r="C15634" s="2" t="s">
        <v>12974</v>
      </c>
      <c r="D15634" s="2">
        <v>1219</v>
      </c>
      <c r="E15634" s="7">
        <v>1972</v>
      </c>
      <c r="F15634" s="5" t="s">
        <v>5137</v>
      </c>
      <c r="H15634" s="5" t="s">
        <v>5398</v>
      </c>
      <c r="I15634" s="6" t="s">
        <v>557</v>
      </c>
      <c r="J15634" s="6" t="s">
        <v>16336</v>
      </c>
      <c r="K15634" s="17">
        <v>2</v>
      </c>
      <c r="L15634" s="17" t="s">
        <v>7730</v>
      </c>
      <c r="M15634" s="9">
        <v>0.4</v>
      </c>
      <c r="N15634" s="9"/>
      <c r="O15634" s="21"/>
      <c r="Q15634" s="29"/>
      <c r="U15634" s="17"/>
      <c r="V15634" s="2">
        <v>1453</v>
      </c>
      <c r="Y15634" t="str">
        <f t="shared" si="977"/>
        <v/>
      </c>
      <c r="AA15634" t="str">
        <f t="shared" si="978"/>
        <v/>
      </c>
      <c r="AC15634" s="7"/>
      <c r="AD15634" t="s">
        <v>557</v>
      </c>
      <c r="AE15634">
        <f t="shared" si="979"/>
        <v>0</v>
      </c>
      <c r="AG15634" s="2"/>
      <c r="AH15634" t="s">
        <v>410</v>
      </c>
      <c r="AI15634" s="7" t="s">
        <v>4610</v>
      </c>
    </row>
    <row r="15635" spans="1:35" ht="11" customHeight="1" outlineLevel="1" x14ac:dyDescent="0.25">
      <c r="A15635" t="s">
        <v>16423</v>
      </c>
      <c r="C15635" s="2" t="s">
        <v>12974</v>
      </c>
      <c r="D15635" s="2">
        <v>1300</v>
      </c>
      <c r="E15635" s="7">
        <v>1974</v>
      </c>
      <c r="F15635" s="5" t="s">
        <v>5138</v>
      </c>
      <c r="H15635" s="5" t="s">
        <v>5398</v>
      </c>
      <c r="I15635" s="6" t="s">
        <v>16360</v>
      </c>
      <c r="J15635" s="6" t="s">
        <v>16359</v>
      </c>
      <c r="K15635" s="17">
        <v>7</v>
      </c>
      <c r="L15635" s="17" t="s">
        <v>7730</v>
      </c>
      <c r="M15635" s="9">
        <v>0.25</v>
      </c>
      <c r="N15635" s="9"/>
      <c r="O15635" s="21"/>
      <c r="Q15635" s="29"/>
      <c r="U15635" s="17"/>
      <c r="V15635" s="2"/>
      <c r="Y15635" t="str">
        <f t="shared" si="977"/>
        <v/>
      </c>
      <c r="AA15635" t="str">
        <f t="shared" si="978"/>
        <v/>
      </c>
      <c r="AC15635" s="7"/>
      <c r="AD15635" t="s">
        <v>16360</v>
      </c>
      <c r="AE15635">
        <f t="shared" si="979"/>
        <v>0</v>
      </c>
      <c r="AG15635" s="2"/>
      <c r="AI15635" s="7"/>
    </row>
    <row r="15636" spans="1:35" ht="11" customHeight="1" outlineLevel="1" x14ac:dyDescent="0.25">
      <c r="A15636" t="s">
        <v>16423</v>
      </c>
      <c r="C15636" s="2" t="s">
        <v>12974</v>
      </c>
      <c r="D15636" s="2">
        <v>1301</v>
      </c>
      <c r="E15636" s="7">
        <v>1974</v>
      </c>
      <c r="F15636" s="5" t="s">
        <v>5138</v>
      </c>
      <c r="H15636" s="5" t="s">
        <v>5398</v>
      </c>
      <c r="I15636" s="6" t="s">
        <v>12160</v>
      </c>
      <c r="J15636" s="6" t="s">
        <v>16359</v>
      </c>
      <c r="K15636" s="17">
        <v>7</v>
      </c>
      <c r="L15636" s="17" t="s">
        <v>7730</v>
      </c>
      <c r="M15636" s="9">
        <v>0.25</v>
      </c>
      <c r="N15636" s="9"/>
      <c r="O15636" s="21"/>
      <c r="Q15636" s="29"/>
      <c r="U15636" s="17"/>
      <c r="V15636" s="2"/>
      <c r="Y15636" t="str">
        <f t="shared" si="977"/>
        <v/>
      </c>
      <c r="AA15636" t="str">
        <f t="shared" si="978"/>
        <v/>
      </c>
      <c r="AC15636" s="7"/>
      <c r="AD15636" t="s">
        <v>12160</v>
      </c>
      <c r="AE15636">
        <f t="shared" si="979"/>
        <v>0</v>
      </c>
      <c r="AG15636" s="2"/>
      <c r="AI15636" s="7"/>
    </row>
    <row r="15637" spans="1:35" ht="11" customHeight="1" outlineLevel="1" x14ac:dyDescent="0.25">
      <c r="A15637" t="s">
        <v>16423</v>
      </c>
      <c r="C15637" s="2" t="s">
        <v>12974</v>
      </c>
      <c r="D15637" s="2">
        <v>1302</v>
      </c>
      <c r="E15637" s="7">
        <v>1974</v>
      </c>
      <c r="F15637" s="5" t="s">
        <v>5138</v>
      </c>
      <c r="H15637" s="5" t="s">
        <v>5398</v>
      </c>
      <c r="I15637" s="6" t="s">
        <v>16361</v>
      </c>
      <c r="J15637" s="6" t="s">
        <v>16359</v>
      </c>
      <c r="K15637" s="17">
        <v>7</v>
      </c>
      <c r="L15637" s="17" t="s">
        <v>7730</v>
      </c>
      <c r="M15637" s="9">
        <v>0.25</v>
      </c>
      <c r="N15637" s="9"/>
      <c r="O15637" s="21"/>
      <c r="Q15637" s="29"/>
      <c r="U15637" s="17"/>
      <c r="V15637" s="2"/>
      <c r="Y15637" t="str">
        <f t="shared" si="977"/>
        <v/>
      </c>
      <c r="AA15637" t="str">
        <f t="shared" si="978"/>
        <v/>
      </c>
      <c r="AC15637" s="7"/>
      <c r="AD15637" t="s">
        <v>16361</v>
      </c>
      <c r="AE15637">
        <f t="shared" si="979"/>
        <v>0</v>
      </c>
      <c r="AG15637" s="2"/>
      <c r="AI15637" s="7"/>
    </row>
    <row r="15638" spans="1:35" ht="11" customHeight="1" outlineLevel="1" x14ac:dyDescent="0.25">
      <c r="A15638" t="s">
        <v>16423</v>
      </c>
      <c r="C15638" s="2" t="s">
        <v>12974</v>
      </c>
      <c r="D15638" s="2">
        <v>1303</v>
      </c>
      <c r="E15638" s="7">
        <v>1974</v>
      </c>
      <c r="F15638" s="5" t="s">
        <v>5138</v>
      </c>
      <c r="H15638" s="5" t="s">
        <v>5398</v>
      </c>
      <c r="I15638" s="6" t="s">
        <v>8349</v>
      </c>
      <c r="J15638" s="6" t="s">
        <v>16359</v>
      </c>
      <c r="K15638" s="17">
        <v>7</v>
      </c>
      <c r="L15638" s="17" t="s">
        <v>7730</v>
      </c>
      <c r="M15638" s="9">
        <v>0.25</v>
      </c>
      <c r="N15638" s="9"/>
      <c r="O15638" s="21"/>
      <c r="Q15638" s="29"/>
      <c r="U15638" s="17"/>
      <c r="V15638" s="2"/>
      <c r="Y15638" t="str">
        <f t="shared" si="977"/>
        <v/>
      </c>
      <c r="AA15638" t="str">
        <f t="shared" si="978"/>
        <v/>
      </c>
      <c r="AC15638" s="7"/>
      <c r="AD15638" t="s">
        <v>8349</v>
      </c>
      <c r="AE15638">
        <f t="shared" si="979"/>
        <v>0</v>
      </c>
      <c r="AG15638" s="2"/>
      <c r="AI15638" s="7"/>
    </row>
    <row r="15639" spans="1:35" ht="11" customHeight="1" outlineLevel="1" x14ac:dyDescent="0.25">
      <c r="A15639" t="s">
        <v>16423</v>
      </c>
      <c r="C15639" s="2" t="s">
        <v>12974</v>
      </c>
      <c r="D15639" s="2" t="s">
        <v>21185</v>
      </c>
      <c r="E15639" s="7">
        <v>1974</v>
      </c>
      <c r="F15639" s="5" t="s">
        <v>21186</v>
      </c>
      <c r="H15639" s="5" t="s">
        <v>5398</v>
      </c>
      <c r="I15639" s="6" t="s">
        <v>7554</v>
      </c>
      <c r="J15639" s="6" t="s">
        <v>16359</v>
      </c>
      <c r="K15639" s="17">
        <v>7</v>
      </c>
      <c r="L15639" s="17" t="s">
        <v>7730</v>
      </c>
      <c r="M15639" s="9">
        <v>3</v>
      </c>
      <c r="N15639" s="9"/>
      <c r="O15639" s="21"/>
      <c r="Q15639" s="29"/>
      <c r="U15639" s="17"/>
      <c r="V15639" s="2"/>
      <c r="Y15639">
        <f t="shared" si="977"/>
        <v>1</v>
      </c>
      <c r="AA15639" t="str">
        <f t="shared" si="978"/>
        <v/>
      </c>
      <c r="AC15639" s="7"/>
      <c r="AD15639" t="s">
        <v>7554</v>
      </c>
      <c r="AE15639">
        <f t="shared" si="979"/>
        <v>0</v>
      </c>
      <c r="AG15639" s="2"/>
      <c r="AI15639" s="7"/>
    </row>
    <row r="15640" spans="1:35" ht="11" customHeight="1" outlineLevel="1" x14ac:dyDescent="0.25">
      <c r="A15640" t="s">
        <v>16423</v>
      </c>
      <c r="C15640" s="2" t="s">
        <v>12974</v>
      </c>
      <c r="D15640" s="2">
        <v>1510</v>
      </c>
      <c r="E15640" s="7">
        <v>1978</v>
      </c>
      <c r="F15640" s="8" t="s">
        <v>5239</v>
      </c>
      <c r="H15640" s="5" t="s">
        <v>5398</v>
      </c>
      <c r="I15640" s="39" t="s">
        <v>22535</v>
      </c>
      <c r="J15640" s="6" t="s">
        <v>22539</v>
      </c>
      <c r="K15640" s="17">
        <v>5</v>
      </c>
      <c r="L15640" s="18" t="s">
        <v>7732</v>
      </c>
      <c r="M15640" s="9"/>
      <c r="N15640" s="9"/>
      <c r="O15640" s="21"/>
      <c r="Q15640" s="29"/>
      <c r="U15640" s="17"/>
      <c r="V15640" s="2"/>
      <c r="Y15640" t="str">
        <f t="shared" ref="Y15640" si="980">IF(COUNTIF(F15640,"*fdc*"),1,"")</f>
        <v/>
      </c>
      <c r="AA15640" t="str">
        <f t="shared" ref="AA15640" si="981">IF(COUNTIF(F15640,"*s/s*"),1,"")</f>
        <v/>
      </c>
      <c r="AC15640" s="7"/>
      <c r="AD15640" s="1" t="s">
        <v>18318</v>
      </c>
      <c r="AE15640">
        <f t="shared" ref="AE15640" si="982">COUNTIF(I15640,"*Fuji*")</f>
        <v>0</v>
      </c>
      <c r="AG15640" s="2"/>
      <c r="AI15640" s="7"/>
    </row>
    <row r="15641" spans="1:35" ht="11" customHeight="1" outlineLevel="1" x14ac:dyDescent="0.25">
      <c r="A15641" t="s">
        <v>16423</v>
      </c>
      <c r="C15641" s="2" t="s">
        <v>12974</v>
      </c>
      <c r="D15641" s="2" t="s">
        <v>4062</v>
      </c>
      <c r="E15641" s="7">
        <v>1982</v>
      </c>
      <c r="F15641" s="8" t="s">
        <v>22246</v>
      </c>
      <c r="H15641" s="5" t="s">
        <v>5398</v>
      </c>
      <c r="I15641" s="6" t="s">
        <v>17048</v>
      </c>
      <c r="J15641" s="6"/>
      <c r="K15641" s="17">
        <v>1</v>
      </c>
      <c r="L15641" s="17" t="s">
        <v>7730</v>
      </c>
      <c r="M15641" s="9">
        <v>4</v>
      </c>
      <c r="N15641" s="9"/>
      <c r="O15641" s="21"/>
      <c r="Q15641" s="29"/>
      <c r="U15641" s="17"/>
      <c r="V15641" s="2"/>
      <c r="X15641" t="s">
        <v>7732</v>
      </c>
      <c r="Y15641" t="str">
        <f t="shared" si="977"/>
        <v/>
      </c>
      <c r="Z15641">
        <v>1</v>
      </c>
      <c r="AA15641" t="str">
        <f t="shared" si="978"/>
        <v/>
      </c>
      <c r="AC15641" s="7"/>
      <c r="AD15641" t="s">
        <v>17048</v>
      </c>
      <c r="AE15641">
        <f t="shared" si="979"/>
        <v>0</v>
      </c>
      <c r="AG15641" s="2"/>
      <c r="AI15641" s="7"/>
    </row>
    <row r="15642" spans="1:35" ht="11" customHeight="1" outlineLevel="1" collapsed="1" x14ac:dyDescent="0.25">
      <c r="A15642" t="s">
        <v>16423</v>
      </c>
      <c r="C15642" s="2" t="s">
        <v>12974</v>
      </c>
      <c r="D15642" s="2" t="s">
        <v>4062</v>
      </c>
      <c r="E15642" s="7">
        <v>1982</v>
      </c>
      <c r="F15642" s="8" t="s">
        <v>22246</v>
      </c>
      <c r="H15642" s="5" t="s">
        <v>5398</v>
      </c>
      <c r="I15642" s="6" t="s">
        <v>17048</v>
      </c>
      <c r="J15642" s="6"/>
      <c r="K15642" s="17">
        <v>1</v>
      </c>
      <c r="L15642" s="17" t="s">
        <v>7730</v>
      </c>
      <c r="M15642" s="9">
        <v>4</v>
      </c>
      <c r="N15642" s="9"/>
      <c r="O15642" s="21"/>
      <c r="Q15642" s="29"/>
      <c r="U15642" s="17"/>
      <c r="V15642" s="2"/>
      <c r="X15642" t="s">
        <v>7732</v>
      </c>
      <c r="Y15642" t="str">
        <f t="shared" si="977"/>
        <v/>
      </c>
      <c r="Z15642">
        <v>1</v>
      </c>
      <c r="AA15642" t="str">
        <f t="shared" si="978"/>
        <v/>
      </c>
      <c r="AC15642" s="7"/>
      <c r="AD15642" t="s">
        <v>17048</v>
      </c>
      <c r="AE15642">
        <f t="shared" si="979"/>
        <v>0</v>
      </c>
      <c r="AG15642" s="2"/>
      <c r="AI15642" s="7"/>
    </row>
    <row r="15643" spans="1:35" ht="11" customHeight="1" outlineLevel="1" x14ac:dyDescent="0.25">
      <c r="A15643" t="s">
        <v>16423</v>
      </c>
      <c r="C15643" s="2" t="s">
        <v>12974</v>
      </c>
      <c r="D15643" s="2">
        <v>1801</v>
      </c>
      <c r="E15643" s="7">
        <v>1983</v>
      </c>
      <c r="F15643" s="8" t="s">
        <v>22540</v>
      </c>
      <c r="H15643" s="5" t="s">
        <v>5398</v>
      </c>
      <c r="I15643" s="39" t="s">
        <v>22543</v>
      </c>
      <c r="J15643" s="6" t="s">
        <v>22541</v>
      </c>
      <c r="K15643" s="17">
        <v>5</v>
      </c>
      <c r="L15643" s="18" t="s">
        <v>7732</v>
      </c>
      <c r="M15643" s="9"/>
      <c r="N15643" s="9"/>
      <c r="O15643" s="21"/>
      <c r="Q15643" s="29"/>
      <c r="U15643" s="17"/>
      <c r="V15643" s="2"/>
      <c r="Y15643" t="str">
        <f t="shared" si="977"/>
        <v/>
      </c>
      <c r="AA15643" t="str">
        <f t="shared" si="978"/>
        <v/>
      </c>
      <c r="AC15643" s="7"/>
      <c r="AD15643" s="1" t="s">
        <v>18318</v>
      </c>
      <c r="AE15643">
        <f t="shared" si="979"/>
        <v>0</v>
      </c>
      <c r="AG15643" s="2"/>
      <c r="AI15643" s="7"/>
    </row>
    <row r="15644" spans="1:35" ht="11" customHeight="1" outlineLevel="1" x14ac:dyDescent="0.25">
      <c r="A15644" t="s">
        <v>16423</v>
      </c>
      <c r="C15644" s="2" t="s">
        <v>12974</v>
      </c>
      <c r="D15644" s="2">
        <v>1830</v>
      </c>
      <c r="E15644" s="7">
        <v>1984</v>
      </c>
      <c r="F15644" s="5" t="s">
        <v>2974</v>
      </c>
      <c r="H15644" s="5" t="s">
        <v>5398</v>
      </c>
      <c r="I15644" s="6" t="s">
        <v>1663</v>
      </c>
      <c r="J15644" s="6" t="s">
        <v>16337</v>
      </c>
      <c r="K15644" s="17">
        <v>5</v>
      </c>
      <c r="L15644" s="17" t="s">
        <v>7730</v>
      </c>
      <c r="M15644" s="9">
        <v>0.2</v>
      </c>
      <c r="N15644" s="9"/>
      <c r="O15644" s="21"/>
      <c r="Q15644" s="29"/>
      <c r="U15644" s="17"/>
      <c r="V15644" s="2">
        <v>2080</v>
      </c>
      <c r="Y15644" t="str">
        <f t="shared" si="977"/>
        <v/>
      </c>
      <c r="AA15644" t="str">
        <f t="shared" si="978"/>
        <v/>
      </c>
      <c r="AC15644" s="7"/>
      <c r="AD15644" t="s">
        <v>1663</v>
      </c>
      <c r="AE15644">
        <f t="shared" si="979"/>
        <v>0</v>
      </c>
      <c r="AG15644" s="2"/>
      <c r="AH15644" t="s">
        <v>1664</v>
      </c>
      <c r="AI15644" s="7" t="s">
        <v>4610</v>
      </c>
    </row>
    <row r="15645" spans="1:35" ht="11" customHeight="1" outlineLevel="1" x14ac:dyDescent="0.25">
      <c r="A15645" t="s">
        <v>16423</v>
      </c>
      <c r="C15645" s="2" t="s">
        <v>12974</v>
      </c>
      <c r="D15645" s="2">
        <v>1801</v>
      </c>
      <c r="E15645" s="7">
        <v>1985</v>
      </c>
      <c r="F15645" s="8" t="s">
        <v>22542</v>
      </c>
      <c r="H15645" s="5" t="s">
        <v>5398</v>
      </c>
      <c r="I15645" s="39" t="s">
        <v>22543</v>
      </c>
      <c r="J15645" s="6" t="s">
        <v>22541</v>
      </c>
      <c r="K15645" s="17">
        <v>5</v>
      </c>
      <c r="L15645" s="18" t="s">
        <v>7732</v>
      </c>
      <c r="M15645" s="9"/>
      <c r="N15645" s="9"/>
      <c r="O15645" s="21"/>
      <c r="Q15645" s="29"/>
      <c r="U15645" s="17"/>
      <c r="V15645" s="2"/>
      <c r="Y15645" t="str">
        <f t="shared" ref="Y15645" si="983">IF(COUNTIF(F15645,"*fdc*"),1,"")</f>
        <v/>
      </c>
      <c r="AA15645" t="str">
        <f t="shared" ref="AA15645" si="984">IF(COUNTIF(F15645,"*s/s*"),1,"")</f>
        <v/>
      </c>
      <c r="AC15645" s="7"/>
      <c r="AD15645" s="1" t="s">
        <v>18318</v>
      </c>
      <c r="AE15645">
        <f t="shared" ref="AE15645" si="985">COUNTIF(I15645,"*Fuji*")</f>
        <v>0</v>
      </c>
      <c r="AG15645" s="2"/>
      <c r="AI15645" s="7"/>
    </row>
    <row r="15646" spans="1:35" ht="11" customHeight="1" outlineLevel="1" x14ac:dyDescent="0.25">
      <c r="A15646" t="s">
        <v>16423</v>
      </c>
      <c r="C15646" s="2" t="s">
        <v>12974</v>
      </c>
      <c r="D15646" s="3" t="s">
        <v>4062</v>
      </c>
      <c r="E15646" s="7">
        <v>1986</v>
      </c>
      <c r="F15646" s="5" t="s">
        <v>4484</v>
      </c>
      <c r="H15646" s="5" t="s">
        <v>5398</v>
      </c>
      <c r="I15646" s="6" t="s">
        <v>4485</v>
      </c>
      <c r="J15646" s="6"/>
      <c r="K15646" s="17">
        <v>5</v>
      </c>
      <c r="L15646" s="17" t="s">
        <v>7730</v>
      </c>
      <c r="M15646" s="9">
        <v>4.3</v>
      </c>
      <c r="N15646" s="9"/>
      <c r="O15646" s="21"/>
      <c r="Q15646" s="29"/>
      <c r="U15646" s="17"/>
      <c r="V15646" s="2" t="s">
        <v>4483</v>
      </c>
      <c r="Y15646" t="str">
        <f t="shared" si="977"/>
        <v/>
      </c>
      <c r="AA15646" t="str">
        <f t="shared" si="978"/>
        <v/>
      </c>
      <c r="AC15646" s="7"/>
      <c r="AD15646" t="s">
        <v>4485</v>
      </c>
      <c r="AE15646">
        <f t="shared" si="979"/>
        <v>0</v>
      </c>
      <c r="AG15646" s="2"/>
      <c r="AH15646" t="s">
        <v>5748</v>
      </c>
      <c r="AI15646" s="7" t="s">
        <v>4610</v>
      </c>
    </row>
    <row r="15647" spans="1:35" ht="11" customHeight="1" outlineLevel="1" x14ac:dyDescent="0.25">
      <c r="A15647" t="s">
        <v>16423</v>
      </c>
      <c r="C15647" s="2" t="s">
        <v>12974</v>
      </c>
      <c r="D15647" s="2">
        <v>2131</v>
      </c>
      <c r="E15647" s="7">
        <v>1988</v>
      </c>
      <c r="F15647" s="8" t="s">
        <v>22545</v>
      </c>
      <c r="H15647" s="5" t="s">
        <v>5398</v>
      </c>
      <c r="I15647" s="39" t="s">
        <v>22534</v>
      </c>
      <c r="J15647" s="6" t="s">
        <v>22544</v>
      </c>
      <c r="K15647" s="17">
        <v>5</v>
      </c>
      <c r="L15647" s="18" t="s">
        <v>7732</v>
      </c>
      <c r="M15647" s="9"/>
      <c r="N15647" s="9"/>
      <c r="O15647" s="21"/>
      <c r="Q15647" s="29"/>
      <c r="U15647" s="17"/>
      <c r="V15647" s="2"/>
      <c r="Y15647" t="str">
        <f t="shared" si="977"/>
        <v/>
      </c>
      <c r="AA15647" t="str">
        <f t="shared" si="978"/>
        <v/>
      </c>
      <c r="AC15647" s="7"/>
      <c r="AD15647" s="1" t="s">
        <v>18318</v>
      </c>
      <c r="AE15647">
        <f t="shared" si="979"/>
        <v>0</v>
      </c>
      <c r="AG15647" s="2"/>
      <c r="AI15647" s="7"/>
    </row>
    <row r="15648" spans="1:35" ht="11" customHeight="1" outlineLevel="1" x14ac:dyDescent="0.25">
      <c r="A15648" t="s">
        <v>16423</v>
      </c>
      <c r="C15648" s="2" t="s">
        <v>12974</v>
      </c>
      <c r="D15648" s="2">
        <v>2165</v>
      </c>
      <c r="E15648" s="7">
        <v>1989</v>
      </c>
      <c r="F15648" s="5" t="s">
        <v>5140</v>
      </c>
      <c r="H15648" s="5" t="s">
        <v>5398</v>
      </c>
      <c r="I15648" s="6" t="s">
        <v>5747</v>
      </c>
      <c r="J15648" s="6" t="s">
        <v>16338</v>
      </c>
      <c r="K15648" s="17">
        <v>3</v>
      </c>
      <c r="L15648" s="17" t="s">
        <v>7730</v>
      </c>
      <c r="M15648" s="9">
        <v>0.3</v>
      </c>
      <c r="N15648" s="9"/>
      <c r="O15648" s="21"/>
      <c r="Q15648" s="29"/>
      <c r="U15648" s="17"/>
      <c r="V15648" s="2">
        <v>2404</v>
      </c>
      <c r="Y15648" t="str">
        <f t="shared" si="977"/>
        <v/>
      </c>
      <c r="AA15648" t="str">
        <f t="shared" si="978"/>
        <v/>
      </c>
      <c r="AC15648" s="7"/>
      <c r="AD15648" t="s">
        <v>5747</v>
      </c>
      <c r="AE15648">
        <f t="shared" si="979"/>
        <v>0</v>
      </c>
      <c r="AG15648" s="2"/>
      <c r="AH15648" t="s">
        <v>5748</v>
      </c>
      <c r="AI15648" s="7" t="s">
        <v>4610</v>
      </c>
    </row>
    <row r="15649" spans="1:35" ht="11" customHeight="1" outlineLevel="1" x14ac:dyDescent="0.25">
      <c r="A15649" t="s">
        <v>16423</v>
      </c>
      <c r="C15649" s="2" t="s">
        <v>12974</v>
      </c>
      <c r="D15649" s="3" t="s">
        <v>22546</v>
      </c>
      <c r="E15649" s="7">
        <v>1991</v>
      </c>
      <c r="F15649" s="8" t="s">
        <v>22547</v>
      </c>
      <c r="H15649" s="5" t="s">
        <v>5398</v>
      </c>
      <c r="I15649" s="39" t="s">
        <v>22548</v>
      </c>
      <c r="J15649" s="6" t="s">
        <v>22549</v>
      </c>
      <c r="K15649" s="17">
        <v>5</v>
      </c>
      <c r="L15649" s="18" t="s">
        <v>7732</v>
      </c>
      <c r="M15649" s="9"/>
      <c r="N15649" s="9"/>
      <c r="O15649" s="21"/>
      <c r="Q15649" s="29"/>
      <c r="U15649" s="17"/>
      <c r="V15649" s="2"/>
      <c r="Y15649" t="str">
        <f t="shared" ref="Y15649:Y15650" si="986">IF(COUNTIF(F15649,"*fdc*"),1,"")</f>
        <v/>
      </c>
      <c r="AA15649">
        <f t="shared" ref="AA15649:AA15650" si="987">IF(COUNTIF(F15649,"*s/s*"),1,"")</f>
        <v>1</v>
      </c>
      <c r="AC15649" s="7"/>
      <c r="AD15649" s="1" t="s">
        <v>18318</v>
      </c>
      <c r="AE15649">
        <f t="shared" ref="AE15649:AE15650" si="988">COUNTIF(I15649,"*Fuji*")</f>
        <v>0</v>
      </c>
      <c r="AG15649" s="2"/>
      <c r="AI15649" s="7"/>
    </row>
    <row r="15650" spans="1:35" ht="11" customHeight="1" outlineLevel="1" x14ac:dyDescent="0.25">
      <c r="A15650" t="s">
        <v>16423</v>
      </c>
      <c r="C15650" s="2" t="s">
        <v>12974</v>
      </c>
      <c r="D15650" s="3">
        <v>2308</v>
      </c>
      <c r="E15650" s="7">
        <v>1991</v>
      </c>
      <c r="F15650" s="8" t="s">
        <v>15493</v>
      </c>
      <c r="H15650" s="5" t="s">
        <v>5398</v>
      </c>
      <c r="I15650" s="39" t="s">
        <v>22550</v>
      </c>
      <c r="J15650" s="6" t="s">
        <v>22549</v>
      </c>
      <c r="K15650" s="17">
        <v>5</v>
      </c>
      <c r="L15650" s="18" t="s">
        <v>7732</v>
      </c>
      <c r="M15650" s="9"/>
      <c r="N15650" s="9"/>
      <c r="O15650" s="21"/>
      <c r="Q15650" s="29"/>
      <c r="U15650" s="17"/>
      <c r="V15650" s="2"/>
      <c r="Y15650" t="str">
        <f t="shared" si="986"/>
        <v/>
      </c>
      <c r="AA15650" t="str">
        <f t="shared" si="987"/>
        <v/>
      </c>
      <c r="AC15650" s="7"/>
      <c r="AD15650" s="1" t="s">
        <v>18318</v>
      </c>
      <c r="AE15650">
        <f t="shared" si="988"/>
        <v>0</v>
      </c>
      <c r="AG15650" s="2"/>
      <c r="AI15650" s="7"/>
    </row>
    <row r="15651" spans="1:35" ht="11" customHeight="1" outlineLevel="1" x14ac:dyDescent="0.25">
      <c r="A15651" t="s">
        <v>16423</v>
      </c>
      <c r="C15651" s="2" t="s">
        <v>12974</v>
      </c>
      <c r="D15651" s="3">
        <v>2309</v>
      </c>
      <c r="E15651" s="7">
        <v>1991</v>
      </c>
      <c r="F15651" s="8" t="s">
        <v>15493</v>
      </c>
      <c r="H15651" s="5" t="s">
        <v>5398</v>
      </c>
      <c r="I15651" s="39" t="s">
        <v>22551</v>
      </c>
      <c r="J15651" s="6" t="s">
        <v>22549</v>
      </c>
      <c r="K15651" s="17">
        <v>5</v>
      </c>
      <c r="L15651" s="18" t="s">
        <v>7732</v>
      </c>
      <c r="M15651" s="9"/>
      <c r="N15651" s="9"/>
      <c r="O15651" s="21"/>
      <c r="Q15651" s="29"/>
      <c r="U15651" s="17"/>
      <c r="V15651" s="2"/>
      <c r="Y15651" t="str">
        <f t="shared" ref="Y15651:Y15653" si="989">IF(COUNTIF(F15651,"*fdc*"),1,"")</f>
        <v/>
      </c>
      <c r="AA15651" t="str">
        <f t="shared" ref="AA15651:AA15653" si="990">IF(COUNTIF(F15651,"*s/s*"),1,"")</f>
        <v/>
      </c>
      <c r="AC15651" s="7"/>
      <c r="AD15651" s="1" t="s">
        <v>18318</v>
      </c>
      <c r="AE15651">
        <f t="shared" ref="AE15651:AE15653" si="991">COUNTIF(I15651,"*Fuji*")</f>
        <v>0</v>
      </c>
      <c r="AG15651" s="2"/>
      <c r="AI15651" s="7"/>
    </row>
    <row r="15652" spans="1:35" ht="11" customHeight="1" outlineLevel="1" x14ac:dyDescent="0.25">
      <c r="A15652" t="s">
        <v>16423</v>
      </c>
      <c r="C15652" s="2" t="s">
        <v>12974</v>
      </c>
      <c r="D15652" s="3">
        <v>2310</v>
      </c>
      <c r="E15652" s="7">
        <v>1991</v>
      </c>
      <c r="F15652" s="8" t="s">
        <v>15493</v>
      </c>
      <c r="H15652" s="5" t="s">
        <v>5398</v>
      </c>
      <c r="I15652" s="39" t="s">
        <v>22552</v>
      </c>
      <c r="J15652" s="6" t="s">
        <v>22549</v>
      </c>
      <c r="K15652" s="17">
        <v>5</v>
      </c>
      <c r="L15652" s="18" t="s">
        <v>7732</v>
      </c>
      <c r="M15652" s="9"/>
      <c r="N15652" s="9"/>
      <c r="O15652" s="21"/>
      <c r="Q15652" s="29"/>
      <c r="U15652" s="17"/>
      <c r="V15652" s="2"/>
      <c r="Y15652" t="str">
        <f t="shared" si="989"/>
        <v/>
      </c>
      <c r="AA15652" t="str">
        <f t="shared" si="990"/>
        <v/>
      </c>
      <c r="AC15652" s="7"/>
      <c r="AD15652" s="1" t="s">
        <v>18318</v>
      </c>
      <c r="AE15652">
        <f t="shared" si="991"/>
        <v>0</v>
      </c>
      <c r="AG15652" s="2"/>
      <c r="AI15652" s="7"/>
    </row>
    <row r="15653" spans="1:35" ht="11" customHeight="1" outlineLevel="1" x14ac:dyDescent="0.25">
      <c r="A15653" t="s">
        <v>16423</v>
      </c>
      <c r="C15653" s="2" t="s">
        <v>12974</v>
      </c>
      <c r="D15653" s="3">
        <v>2311</v>
      </c>
      <c r="E15653" s="7">
        <v>1991</v>
      </c>
      <c r="F15653" s="8" t="s">
        <v>15493</v>
      </c>
      <c r="H15653" s="5" t="s">
        <v>5398</v>
      </c>
      <c r="I15653" s="39" t="s">
        <v>22553</v>
      </c>
      <c r="J15653" s="6" t="s">
        <v>22549</v>
      </c>
      <c r="K15653" s="17">
        <v>5</v>
      </c>
      <c r="L15653" s="18" t="s">
        <v>7732</v>
      </c>
      <c r="M15653" s="9"/>
      <c r="N15653" s="9"/>
      <c r="O15653" s="21"/>
      <c r="Q15653" s="29"/>
      <c r="U15653" s="17"/>
      <c r="V15653" s="2"/>
      <c r="Y15653" t="str">
        <f t="shared" si="989"/>
        <v/>
      </c>
      <c r="AA15653" t="str">
        <f t="shared" si="990"/>
        <v/>
      </c>
      <c r="AC15653" s="7"/>
      <c r="AD15653" s="1" t="s">
        <v>18318</v>
      </c>
      <c r="AE15653">
        <f t="shared" si="991"/>
        <v>0</v>
      </c>
      <c r="AG15653" s="2"/>
      <c r="AI15653" s="7"/>
    </row>
    <row r="15654" spans="1:35" ht="11" customHeight="1" outlineLevel="1" x14ac:dyDescent="0.25">
      <c r="A15654" t="s">
        <v>16423</v>
      </c>
      <c r="C15654" s="2" t="s">
        <v>12974</v>
      </c>
      <c r="D15654" s="3">
        <v>2312</v>
      </c>
      <c r="E15654" s="7">
        <v>1991</v>
      </c>
      <c r="F15654" s="8" t="s">
        <v>15493</v>
      </c>
      <c r="H15654" s="5" t="s">
        <v>5398</v>
      </c>
      <c r="I15654" s="39" t="s">
        <v>22554</v>
      </c>
      <c r="J15654" s="6" t="s">
        <v>22549</v>
      </c>
      <c r="K15654" s="17">
        <v>5</v>
      </c>
      <c r="L15654" s="18" t="s">
        <v>7732</v>
      </c>
      <c r="M15654" s="9"/>
      <c r="N15654" s="9"/>
      <c r="O15654" s="21"/>
      <c r="Q15654" s="29"/>
      <c r="U15654" s="17"/>
      <c r="V15654" s="2"/>
      <c r="Y15654" t="str">
        <f t="shared" ref="Y15654" si="992">IF(COUNTIF(F15654,"*fdc*"),1,"")</f>
        <v/>
      </c>
      <c r="AA15654" t="str">
        <f t="shared" ref="AA15654" si="993">IF(COUNTIF(F15654,"*s/s*"),1,"")</f>
        <v/>
      </c>
      <c r="AC15654" s="7"/>
      <c r="AD15654" s="1" t="s">
        <v>18318</v>
      </c>
      <c r="AE15654">
        <f t="shared" ref="AE15654" si="994">COUNTIF(I15654,"*Fuji*")</f>
        <v>0</v>
      </c>
      <c r="AG15654" s="2"/>
      <c r="AI15654" s="7"/>
    </row>
    <row r="15655" spans="1:35" ht="11" customHeight="1" outlineLevel="1" x14ac:dyDescent="0.25">
      <c r="A15655" t="s">
        <v>16423</v>
      </c>
      <c r="C15655" s="2" t="s">
        <v>12974</v>
      </c>
      <c r="D15655" s="3" t="s">
        <v>4062</v>
      </c>
      <c r="E15655" s="7">
        <v>1992</v>
      </c>
      <c r="F15655" s="5" t="s">
        <v>4487</v>
      </c>
      <c r="H15655" s="5" t="s">
        <v>5398</v>
      </c>
      <c r="I15655" s="6" t="s">
        <v>4488</v>
      </c>
      <c r="J15655" s="6"/>
      <c r="K15655" s="17">
        <v>5</v>
      </c>
      <c r="L15655" s="17" t="s">
        <v>7730</v>
      </c>
      <c r="M15655" s="9">
        <v>5</v>
      </c>
      <c r="N15655" s="9"/>
      <c r="O15655" s="21"/>
      <c r="Q15655" s="29"/>
      <c r="U15655" s="17"/>
      <c r="V15655" s="2" t="s">
        <v>4486</v>
      </c>
      <c r="Y15655" t="str">
        <f t="shared" si="977"/>
        <v/>
      </c>
      <c r="AA15655" t="str">
        <f t="shared" si="978"/>
        <v/>
      </c>
      <c r="AC15655" s="7"/>
      <c r="AD15655" t="s">
        <v>4488</v>
      </c>
      <c r="AE15655">
        <f t="shared" ref="AE15655:AE15696" si="995">COUNTIF(I15655,"*Fuji*")</f>
        <v>0</v>
      </c>
      <c r="AG15655" s="2"/>
      <c r="AH15655" t="s">
        <v>4672</v>
      </c>
      <c r="AI15655" s="7" t="s">
        <v>4610</v>
      </c>
    </row>
    <row r="15656" spans="1:35" ht="11" customHeight="1" outlineLevel="1" x14ac:dyDescent="0.25">
      <c r="A15656" t="s">
        <v>16423</v>
      </c>
      <c r="C15656" s="2" t="s">
        <v>12974</v>
      </c>
      <c r="D15656" s="2">
        <v>2437</v>
      </c>
      <c r="E15656" s="7">
        <v>1992</v>
      </c>
      <c r="F15656" s="5" t="s">
        <v>15493</v>
      </c>
      <c r="H15656" s="5" t="s">
        <v>5398</v>
      </c>
      <c r="I15656" s="6" t="s">
        <v>9365</v>
      </c>
      <c r="J15656" s="6" t="s">
        <v>7554</v>
      </c>
      <c r="K15656" s="17">
        <v>7</v>
      </c>
      <c r="L15656" s="17" t="s">
        <v>7730</v>
      </c>
      <c r="M15656" s="9">
        <v>0.5</v>
      </c>
      <c r="N15656" s="9"/>
      <c r="O15656" s="21"/>
      <c r="Q15656" s="29"/>
      <c r="U15656" s="17"/>
      <c r="V15656" s="2"/>
      <c r="Y15656" t="str">
        <f t="shared" si="977"/>
        <v/>
      </c>
      <c r="AA15656" t="str">
        <f t="shared" si="978"/>
        <v/>
      </c>
      <c r="AC15656" s="7"/>
      <c r="AD15656" t="s">
        <v>9365</v>
      </c>
      <c r="AE15656">
        <f t="shared" si="995"/>
        <v>0</v>
      </c>
      <c r="AG15656" s="2"/>
      <c r="AI15656" s="7"/>
    </row>
    <row r="15657" spans="1:35" ht="11" customHeight="1" outlineLevel="1" x14ac:dyDescent="0.25">
      <c r="A15657" t="s">
        <v>16423</v>
      </c>
      <c r="C15657" s="2" t="s">
        <v>12974</v>
      </c>
      <c r="D15657" s="2">
        <v>2438</v>
      </c>
      <c r="E15657" s="7">
        <v>1992</v>
      </c>
      <c r="F15657" s="5" t="s">
        <v>15493</v>
      </c>
      <c r="H15657" s="5" t="s">
        <v>5398</v>
      </c>
      <c r="I15657" s="6" t="s">
        <v>13357</v>
      </c>
      <c r="J15657" s="6" t="s">
        <v>7554</v>
      </c>
      <c r="K15657" s="17">
        <v>7</v>
      </c>
      <c r="L15657" s="17" t="s">
        <v>7730</v>
      </c>
      <c r="M15657" s="9">
        <v>0.9</v>
      </c>
      <c r="N15657" s="9"/>
      <c r="O15657" s="21"/>
      <c r="Q15657" s="29"/>
      <c r="U15657" s="17"/>
      <c r="V15657" s="2"/>
      <c r="Y15657" t="str">
        <f t="shared" si="977"/>
        <v/>
      </c>
      <c r="AA15657" t="str">
        <f t="shared" si="978"/>
        <v/>
      </c>
      <c r="AC15657" s="7"/>
      <c r="AD15657" t="s">
        <v>13357</v>
      </c>
      <c r="AE15657">
        <f t="shared" si="995"/>
        <v>0</v>
      </c>
      <c r="AG15657" s="2"/>
      <c r="AI15657" s="7"/>
    </row>
    <row r="15658" spans="1:35" ht="11" customHeight="1" outlineLevel="1" x14ac:dyDescent="0.25">
      <c r="A15658" t="s">
        <v>16423</v>
      </c>
      <c r="C15658" s="2" t="s">
        <v>12974</v>
      </c>
      <c r="D15658" s="2">
        <v>2439</v>
      </c>
      <c r="E15658" s="7">
        <v>1992</v>
      </c>
      <c r="F15658" s="5" t="s">
        <v>15493</v>
      </c>
      <c r="H15658" s="5" t="s">
        <v>5398</v>
      </c>
      <c r="I15658" s="6" t="s">
        <v>16339</v>
      </c>
      <c r="J15658" s="6" t="s">
        <v>7554</v>
      </c>
      <c r="K15658" s="17">
        <v>7</v>
      </c>
      <c r="L15658" s="17" t="s">
        <v>7730</v>
      </c>
      <c r="M15658" s="9">
        <v>0.9</v>
      </c>
      <c r="N15658" s="9"/>
      <c r="O15658" s="21"/>
      <c r="Q15658" s="29"/>
      <c r="U15658" s="17"/>
      <c r="V15658" s="2"/>
      <c r="Y15658" t="str">
        <f t="shared" si="977"/>
        <v/>
      </c>
      <c r="AA15658" t="str">
        <f t="shared" si="978"/>
        <v/>
      </c>
      <c r="AC15658" s="7"/>
      <c r="AD15658" t="s">
        <v>16339</v>
      </c>
      <c r="AE15658">
        <f t="shared" si="995"/>
        <v>0</v>
      </c>
      <c r="AG15658" s="2"/>
      <c r="AI15658" s="7"/>
    </row>
    <row r="15659" spans="1:35" ht="11" customHeight="1" outlineLevel="1" x14ac:dyDescent="0.25">
      <c r="A15659" t="s">
        <v>16423</v>
      </c>
      <c r="C15659" s="2" t="s">
        <v>12974</v>
      </c>
      <c r="D15659" s="2">
        <v>2440</v>
      </c>
      <c r="E15659" s="7">
        <v>1992</v>
      </c>
      <c r="F15659" s="5" t="s">
        <v>15493</v>
      </c>
      <c r="H15659" s="5" t="s">
        <v>5398</v>
      </c>
      <c r="I15659" s="6" t="s">
        <v>9372</v>
      </c>
      <c r="J15659" s="6" t="s">
        <v>7554</v>
      </c>
      <c r="K15659" s="17">
        <v>7</v>
      </c>
      <c r="L15659" s="17" t="s">
        <v>7730</v>
      </c>
      <c r="M15659" s="9">
        <v>0.9</v>
      </c>
      <c r="N15659" s="9"/>
      <c r="O15659" s="21"/>
      <c r="Q15659" s="29"/>
      <c r="U15659" s="17"/>
      <c r="V15659" s="2"/>
      <c r="Y15659" t="str">
        <f t="shared" si="977"/>
        <v/>
      </c>
      <c r="AA15659" t="str">
        <f t="shared" si="978"/>
        <v/>
      </c>
      <c r="AC15659" s="7"/>
      <c r="AD15659" t="s">
        <v>9372</v>
      </c>
      <c r="AE15659">
        <f t="shared" si="995"/>
        <v>0</v>
      </c>
      <c r="AG15659" s="2"/>
      <c r="AI15659" s="7"/>
    </row>
    <row r="15660" spans="1:35" ht="11" customHeight="1" outlineLevel="1" x14ac:dyDescent="0.25">
      <c r="A15660" t="s">
        <v>16423</v>
      </c>
      <c r="C15660" s="2" t="s">
        <v>12974</v>
      </c>
      <c r="D15660" s="2">
        <v>2679</v>
      </c>
      <c r="E15660" s="7">
        <v>1995</v>
      </c>
      <c r="F15660" s="5" t="s">
        <v>6005</v>
      </c>
      <c r="H15660" s="5" t="s">
        <v>5398</v>
      </c>
      <c r="I15660" s="6" t="s">
        <v>16362</v>
      </c>
      <c r="J15660" s="6" t="s">
        <v>16363</v>
      </c>
      <c r="K15660" s="17">
        <v>5</v>
      </c>
      <c r="L15660" s="17" t="s">
        <v>7730</v>
      </c>
      <c r="M15660" s="9">
        <v>1</v>
      </c>
      <c r="N15660" s="9"/>
      <c r="O15660" s="21"/>
      <c r="Q15660" s="29"/>
      <c r="U15660" s="17"/>
      <c r="V15660" s="2"/>
      <c r="Y15660" t="str">
        <f t="shared" si="977"/>
        <v/>
      </c>
      <c r="AA15660" t="str">
        <f t="shared" si="978"/>
        <v/>
      </c>
      <c r="AC15660" s="7"/>
      <c r="AD15660" t="s">
        <v>16362</v>
      </c>
      <c r="AE15660">
        <f t="shared" si="995"/>
        <v>0</v>
      </c>
      <c r="AG15660" s="2"/>
      <c r="AI15660" s="7"/>
    </row>
    <row r="15661" spans="1:35" ht="11" customHeight="1" outlineLevel="1" x14ac:dyDescent="0.25">
      <c r="A15661" t="s">
        <v>16423</v>
      </c>
      <c r="C15661" s="2" t="s">
        <v>12974</v>
      </c>
      <c r="D15661" s="3">
        <v>2991</v>
      </c>
      <c r="E15661" s="7">
        <v>1997</v>
      </c>
      <c r="F15661" s="8" t="s">
        <v>69</v>
      </c>
      <c r="H15661" s="5" t="s">
        <v>5398</v>
      </c>
      <c r="I15661" s="39" t="s">
        <v>22555</v>
      </c>
      <c r="J15661" s="6" t="s">
        <v>22556</v>
      </c>
      <c r="K15661" s="17">
        <v>5</v>
      </c>
      <c r="L15661" s="18" t="s">
        <v>7732</v>
      </c>
      <c r="M15661" s="9"/>
      <c r="N15661" s="9"/>
      <c r="O15661" s="21"/>
      <c r="Q15661" s="29"/>
      <c r="U15661" s="17"/>
      <c r="V15661" s="2"/>
      <c r="Y15661" t="str">
        <f t="shared" si="977"/>
        <v/>
      </c>
      <c r="AA15661" t="str">
        <f t="shared" si="978"/>
        <v/>
      </c>
      <c r="AC15661" s="7"/>
      <c r="AD15661" s="1" t="s">
        <v>18318</v>
      </c>
      <c r="AE15661">
        <f t="shared" si="995"/>
        <v>0</v>
      </c>
      <c r="AG15661" s="2"/>
      <c r="AI15661" s="7"/>
    </row>
    <row r="15662" spans="1:35" ht="11" customHeight="1" outlineLevel="1" x14ac:dyDescent="0.25">
      <c r="A15662" t="s">
        <v>16423</v>
      </c>
      <c r="C15662" s="2" t="s">
        <v>12974</v>
      </c>
      <c r="D15662" s="3" t="s">
        <v>4062</v>
      </c>
      <c r="E15662" s="7">
        <v>1999</v>
      </c>
      <c r="F15662" s="5" t="s">
        <v>2348</v>
      </c>
      <c r="H15662" s="5" t="s">
        <v>5398</v>
      </c>
      <c r="I15662" s="6" t="s">
        <v>6282</v>
      </c>
      <c r="J15662" s="6"/>
      <c r="K15662" s="17">
        <v>3</v>
      </c>
      <c r="L15662" s="17" t="s">
        <v>7730</v>
      </c>
      <c r="M15662" s="9">
        <v>0.7</v>
      </c>
      <c r="N15662" s="9"/>
      <c r="O15662" s="21"/>
      <c r="Q15662" s="29"/>
      <c r="U15662" s="17"/>
      <c r="V15662" s="2" t="s">
        <v>6281</v>
      </c>
      <c r="Y15662" t="str">
        <f t="shared" si="977"/>
        <v/>
      </c>
      <c r="AA15662" t="str">
        <f t="shared" si="978"/>
        <v/>
      </c>
      <c r="AC15662" s="7"/>
      <c r="AD15662" t="s">
        <v>6282</v>
      </c>
      <c r="AE15662">
        <f t="shared" si="995"/>
        <v>0</v>
      </c>
      <c r="AG15662" s="2"/>
      <c r="AH15662" t="s">
        <v>6283</v>
      </c>
      <c r="AI15662" s="7" t="s">
        <v>4610</v>
      </c>
    </row>
    <row r="15663" spans="1:35" ht="11" customHeight="1" outlineLevel="1" x14ac:dyDescent="0.25">
      <c r="A15663" t="s">
        <v>16423</v>
      </c>
      <c r="C15663" s="2" t="s">
        <v>12974</v>
      </c>
      <c r="D15663" s="3" t="s">
        <v>4062</v>
      </c>
      <c r="E15663" s="7">
        <v>1999</v>
      </c>
      <c r="F15663" s="5" t="s">
        <v>5297</v>
      </c>
      <c r="H15663" s="5" t="s">
        <v>5398</v>
      </c>
      <c r="I15663" s="6" t="s">
        <v>5747</v>
      </c>
      <c r="J15663" s="6"/>
      <c r="K15663" s="17">
        <v>1</v>
      </c>
      <c r="L15663" s="17" t="s">
        <v>7730</v>
      </c>
      <c r="M15663" s="9">
        <v>4</v>
      </c>
      <c r="N15663" s="9"/>
      <c r="O15663" s="21"/>
      <c r="Q15663" s="29"/>
      <c r="U15663" s="17"/>
      <c r="V15663" s="2" t="s">
        <v>4489</v>
      </c>
      <c r="X15663" t="s">
        <v>7732</v>
      </c>
      <c r="Y15663" t="str">
        <f t="shared" si="977"/>
        <v/>
      </c>
      <c r="AA15663" t="str">
        <f t="shared" si="978"/>
        <v/>
      </c>
      <c r="AC15663" s="7"/>
      <c r="AD15663" t="s">
        <v>5747</v>
      </c>
      <c r="AE15663">
        <f t="shared" si="995"/>
        <v>0</v>
      </c>
      <c r="AG15663" s="2"/>
      <c r="AH15663" t="s">
        <v>5748</v>
      </c>
      <c r="AI15663" s="7" t="s">
        <v>4922</v>
      </c>
    </row>
    <row r="15664" spans="1:35" ht="11" customHeight="1" outlineLevel="1" x14ac:dyDescent="0.25">
      <c r="A15664" t="s">
        <v>16423</v>
      </c>
      <c r="C15664" s="2" t="s">
        <v>12974</v>
      </c>
      <c r="D15664" s="2">
        <v>3374</v>
      </c>
      <c r="E15664" s="7">
        <v>2000</v>
      </c>
      <c r="F15664" s="5" t="s">
        <v>7602</v>
      </c>
      <c r="H15664" s="5" t="s">
        <v>5398</v>
      </c>
      <c r="I15664" s="6" t="s">
        <v>2983</v>
      </c>
      <c r="J15664" s="6" t="s">
        <v>16340</v>
      </c>
      <c r="K15664" s="17">
        <v>3</v>
      </c>
      <c r="L15664" s="17" t="s">
        <v>7730</v>
      </c>
      <c r="M15664" s="9">
        <v>1</v>
      </c>
      <c r="N15664" s="9"/>
      <c r="O15664" s="21"/>
      <c r="Q15664" s="29"/>
      <c r="U15664" s="17"/>
      <c r="V15664" s="2">
        <v>3389</v>
      </c>
      <c r="Y15664" t="str">
        <f t="shared" si="977"/>
        <v/>
      </c>
      <c r="AA15664" t="str">
        <f t="shared" si="978"/>
        <v/>
      </c>
      <c r="AC15664" s="7"/>
      <c r="AD15664" t="s">
        <v>2983</v>
      </c>
      <c r="AE15664">
        <f t="shared" si="995"/>
        <v>0</v>
      </c>
      <c r="AG15664" s="2"/>
      <c r="AH15664" t="s">
        <v>3339</v>
      </c>
      <c r="AI15664" s="7" t="s">
        <v>4610</v>
      </c>
    </row>
    <row r="15665" spans="1:35" ht="11" customHeight="1" outlineLevel="1" x14ac:dyDescent="0.25">
      <c r="A15665" t="s">
        <v>16423</v>
      </c>
      <c r="C15665" s="2" t="s">
        <v>12974</v>
      </c>
      <c r="D15665" s="2">
        <v>3636</v>
      </c>
      <c r="E15665" s="7">
        <v>2002</v>
      </c>
      <c r="F15665" s="5" t="s">
        <v>4068</v>
      </c>
      <c r="H15665" s="5" t="s">
        <v>5398</v>
      </c>
      <c r="I15665" s="6" t="s">
        <v>4952</v>
      </c>
      <c r="J15665" s="6" t="s">
        <v>16342</v>
      </c>
      <c r="K15665" s="17">
        <v>3</v>
      </c>
      <c r="L15665" s="17" t="s">
        <v>7730</v>
      </c>
      <c r="M15665" s="9">
        <v>0.65</v>
      </c>
      <c r="N15665" s="9"/>
      <c r="O15665" s="21"/>
      <c r="Q15665" s="29"/>
      <c r="U15665" s="17"/>
      <c r="V15665" s="2">
        <v>3571</v>
      </c>
      <c r="Y15665" t="str">
        <f t="shared" si="977"/>
        <v/>
      </c>
      <c r="AA15665" t="str">
        <f t="shared" si="978"/>
        <v/>
      </c>
      <c r="AC15665" s="7"/>
      <c r="AD15665" t="s">
        <v>4952</v>
      </c>
      <c r="AE15665">
        <f t="shared" si="995"/>
        <v>0</v>
      </c>
      <c r="AG15665" s="2"/>
      <c r="AH15665" t="s">
        <v>1660</v>
      </c>
      <c r="AI15665" s="7" t="s">
        <v>4610</v>
      </c>
    </row>
    <row r="15666" spans="1:35" ht="11" customHeight="1" outlineLevel="1" x14ac:dyDescent="0.25">
      <c r="A15666" t="s">
        <v>16423</v>
      </c>
      <c r="C15666" s="2" t="s">
        <v>12974</v>
      </c>
      <c r="D15666" s="2">
        <v>3662</v>
      </c>
      <c r="E15666" s="7">
        <v>2002</v>
      </c>
      <c r="F15666" s="5" t="s">
        <v>4068</v>
      </c>
      <c r="H15666" s="5" t="s">
        <v>5398</v>
      </c>
      <c r="I15666" s="6" t="s">
        <v>4949</v>
      </c>
      <c r="J15666" s="6" t="s">
        <v>16342</v>
      </c>
      <c r="K15666" s="17">
        <v>1</v>
      </c>
      <c r="L15666" s="17" t="s">
        <v>7730</v>
      </c>
      <c r="M15666" s="9">
        <v>0.65</v>
      </c>
      <c r="N15666" s="9"/>
      <c r="O15666" s="21"/>
      <c r="Q15666" s="29"/>
      <c r="U15666" s="17"/>
      <c r="V15666" s="2">
        <v>3597</v>
      </c>
      <c r="Y15666" t="str">
        <f t="shared" si="977"/>
        <v/>
      </c>
      <c r="AA15666" t="str">
        <f t="shared" si="978"/>
        <v/>
      </c>
      <c r="AC15666" s="7"/>
      <c r="AD15666" t="s">
        <v>4949</v>
      </c>
      <c r="AE15666">
        <f t="shared" si="995"/>
        <v>0</v>
      </c>
      <c r="AG15666" s="2"/>
      <c r="AH15666" t="s">
        <v>4950</v>
      </c>
      <c r="AI15666" s="7" t="s">
        <v>4610</v>
      </c>
    </row>
    <row r="15667" spans="1:35" ht="11" customHeight="1" outlineLevel="1" x14ac:dyDescent="0.25">
      <c r="A15667" t="s">
        <v>16423</v>
      </c>
      <c r="C15667" s="2" t="s">
        <v>12974</v>
      </c>
      <c r="D15667" s="2">
        <v>3672</v>
      </c>
      <c r="E15667" s="7">
        <v>2002</v>
      </c>
      <c r="F15667" s="5" t="s">
        <v>4068</v>
      </c>
      <c r="H15667" s="5" t="s">
        <v>5398</v>
      </c>
      <c r="I15667" s="6" t="s">
        <v>5747</v>
      </c>
      <c r="J15667" s="6" t="s">
        <v>16342</v>
      </c>
      <c r="K15667" s="17">
        <v>1</v>
      </c>
      <c r="L15667" s="17" t="s">
        <v>7730</v>
      </c>
      <c r="M15667" s="9">
        <v>0.65</v>
      </c>
      <c r="N15667" s="9"/>
      <c r="O15667" s="21"/>
      <c r="Q15667" s="29"/>
      <c r="U15667" s="17"/>
      <c r="V15667" s="2">
        <v>3607</v>
      </c>
      <c r="Y15667" t="str">
        <f t="shared" si="977"/>
        <v/>
      </c>
      <c r="AA15667" t="str">
        <f t="shared" si="978"/>
        <v/>
      </c>
      <c r="AC15667" s="7"/>
      <c r="AD15667" t="s">
        <v>5747</v>
      </c>
      <c r="AE15667">
        <f t="shared" si="995"/>
        <v>0</v>
      </c>
      <c r="AG15667" s="2"/>
      <c r="AH15667" t="s">
        <v>5748</v>
      </c>
      <c r="AI15667" s="7" t="s">
        <v>4610</v>
      </c>
    </row>
    <row r="15668" spans="1:35" ht="11" customHeight="1" outlineLevel="1" x14ac:dyDescent="0.25">
      <c r="A15668" t="s">
        <v>16423</v>
      </c>
      <c r="C15668" s="2" t="s">
        <v>12974</v>
      </c>
      <c r="D15668" s="2">
        <v>3753</v>
      </c>
      <c r="E15668" s="7">
        <v>2002</v>
      </c>
      <c r="F15668" s="5" t="s">
        <v>4069</v>
      </c>
      <c r="H15668" s="5" t="s">
        <v>5398</v>
      </c>
      <c r="I15668" s="6" t="s">
        <v>4952</v>
      </c>
      <c r="J15668" s="6" t="s">
        <v>16341</v>
      </c>
      <c r="K15668" s="17">
        <v>5</v>
      </c>
      <c r="L15668" s="17" t="s">
        <v>7730</v>
      </c>
      <c r="M15668" s="9">
        <v>0.2</v>
      </c>
      <c r="N15668" s="9"/>
      <c r="O15668" s="21"/>
      <c r="Q15668" s="29"/>
      <c r="U15668" s="17"/>
      <c r="V15668" s="2">
        <v>3660</v>
      </c>
      <c r="Y15668" t="str">
        <f t="shared" si="977"/>
        <v/>
      </c>
      <c r="AA15668" t="str">
        <f t="shared" si="978"/>
        <v/>
      </c>
      <c r="AC15668" s="7"/>
      <c r="AD15668" t="s">
        <v>4952</v>
      </c>
      <c r="AE15668">
        <f t="shared" si="995"/>
        <v>0</v>
      </c>
      <c r="AG15668" s="2"/>
      <c r="AH15668" t="s">
        <v>1660</v>
      </c>
      <c r="AI15668" s="7" t="s">
        <v>4610</v>
      </c>
    </row>
    <row r="15669" spans="1:35" ht="11" customHeight="1" outlineLevel="1" x14ac:dyDescent="0.25">
      <c r="A15669" t="s">
        <v>16423</v>
      </c>
      <c r="C15669" s="2" t="s">
        <v>12974</v>
      </c>
      <c r="D15669" s="2" t="s">
        <v>16344</v>
      </c>
      <c r="E15669" s="7">
        <v>2002</v>
      </c>
      <c r="F15669" s="5" t="s">
        <v>1685</v>
      </c>
      <c r="H15669" s="5" t="s">
        <v>5398</v>
      </c>
      <c r="I15669" s="6" t="s">
        <v>4952</v>
      </c>
      <c r="J15669" s="6" t="s">
        <v>16343</v>
      </c>
      <c r="K15669" s="17">
        <v>3</v>
      </c>
      <c r="L15669" s="17" t="s">
        <v>7730</v>
      </c>
      <c r="M15669" s="9">
        <v>5.5</v>
      </c>
      <c r="N15669" s="9"/>
      <c r="O15669" s="21"/>
      <c r="Q15669" s="29"/>
      <c r="U15669" s="17"/>
      <c r="V15669" s="2">
        <v>3694</v>
      </c>
      <c r="Y15669" t="str">
        <f t="shared" si="977"/>
        <v/>
      </c>
      <c r="AA15669" t="str">
        <f t="shared" si="978"/>
        <v/>
      </c>
      <c r="AC15669" s="7"/>
      <c r="AD15669" t="s">
        <v>4952</v>
      </c>
      <c r="AE15669">
        <f t="shared" si="995"/>
        <v>0</v>
      </c>
      <c r="AG15669" s="2"/>
      <c r="AH15669" t="s">
        <v>1660</v>
      </c>
      <c r="AI15669" s="7" t="s">
        <v>4922</v>
      </c>
    </row>
    <row r="15670" spans="1:35" ht="11" customHeight="1" outlineLevel="1" x14ac:dyDescent="0.25">
      <c r="A15670" t="s">
        <v>16423</v>
      </c>
      <c r="C15670" s="2" t="s">
        <v>12974</v>
      </c>
      <c r="D15670" s="2">
        <v>3786</v>
      </c>
      <c r="E15670" s="7">
        <v>2002</v>
      </c>
      <c r="F15670" s="5" t="s">
        <v>4069</v>
      </c>
      <c r="H15670" s="5" t="s">
        <v>5398</v>
      </c>
      <c r="I15670" s="6" t="s">
        <v>4952</v>
      </c>
      <c r="J15670" s="6" t="s">
        <v>16345</v>
      </c>
      <c r="K15670" s="17">
        <v>3</v>
      </c>
      <c r="L15670" s="17" t="s">
        <v>7730</v>
      </c>
      <c r="M15670" s="9">
        <v>0.35</v>
      </c>
      <c r="N15670" s="9"/>
      <c r="O15670" s="21"/>
      <c r="Q15670" s="29"/>
      <c r="U15670" s="17"/>
      <c r="V15670" s="2">
        <v>3706</v>
      </c>
      <c r="Y15670" t="str">
        <f t="shared" si="977"/>
        <v/>
      </c>
      <c r="AA15670" t="str">
        <f t="shared" si="978"/>
        <v/>
      </c>
      <c r="AC15670" s="7"/>
      <c r="AD15670" t="s">
        <v>4952</v>
      </c>
      <c r="AE15670">
        <f t="shared" si="995"/>
        <v>0</v>
      </c>
      <c r="AG15670" s="2"/>
      <c r="AH15670" t="s">
        <v>1660</v>
      </c>
      <c r="AI15670" s="7" t="s">
        <v>4610</v>
      </c>
    </row>
    <row r="15671" spans="1:35" ht="11" customHeight="1" outlineLevel="1" x14ac:dyDescent="0.25">
      <c r="A15671" t="s">
        <v>16423</v>
      </c>
      <c r="C15671" s="2" t="s">
        <v>12974</v>
      </c>
      <c r="D15671" s="2">
        <v>3812</v>
      </c>
      <c r="E15671" s="7">
        <v>2002</v>
      </c>
      <c r="F15671" s="5" t="s">
        <v>4069</v>
      </c>
      <c r="H15671" s="5" t="s">
        <v>5398</v>
      </c>
      <c r="I15671" s="6" t="s">
        <v>4949</v>
      </c>
      <c r="J15671" s="6" t="s">
        <v>16345</v>
      </c>
      <c r="K15671" s="17">
        <v>1</v>
      </c>
      <c r="L15671" s="17" t="s">
        <v>7730</v>
      </c>
      <c r="M15671" s="9">
        <v>0.35</v>
      </c>
      <c r="N15671" s="9"/>
      <c r="O15671" s="21"/>
      <c r="Q15671" s="29"/>
      <c r="U15671" s="17"/>
      <c r="V15671" s="2">
        <v>3732</v>
      </c>
      <c r="Y15671" t="str">
        <f t="shared" si="977"/>
        <v/>
      </c>
      <c r="AA15671" t="str">
        <f t="shared" si="978"/>
        <v/>
      </c>
      <c r="AC15671" s="7"/>
      <c r="AD15671" t="s">
        <v>4949</v>
      </c>
      <c r="AE15671">
        <f t="shared" si="995"/>
        <v>0</v>
      </c>
      <c r="AG15671" s="2"/>
      <c r="AH15671" t="s">
        <v>4950</v>
      </c>
      <c r="AI15671" s="7" t="s">
        <v>4610</v>
      </c>
    </row>
    <row r="15672" spans="1:35" ht="11" customHeight="1" outlineLevel="1" x14ac:dyDescent="0.25">
      <c r="A15672" t="s">
        <v>16423</v>
      </c>
      <c r="C15672" s="2" t="s">
        <v>12974</v>
      </c>
      <c r="D15672" s="2">
        <v>3822</v>
      </c>
      <c r="E15672" s="7">
        <v>2002</v>
      </c>
      <c r="F15672" s="5" t="s">
        <v>4069</v>
      </c>
      <c r="H15672" s="5" t="s">
        <v>5398</v>
      </c>
      <c r="I15672" s="6" t="s">
        <v>5747</v>
      </c>
      <c r="J15672" s="6" t="s">
        <v>16345</v>
      </c>
      <c r="K15672" s="17">
        <v>1</v>
      </c>
      <c r="L15672" s="17" t="s">
        <v>7730</v>
      </c>
      <c r="M15672" s="9">
        <v>0.35</v>
      </c>
      <c r="N15672" s="9"/>
      <c r="O15672" s="21"/>
      <c r="Q15672" s="29"/>
      <c r="U15672" s="17"/>
      <c r="V15672" s="2">
        <v>3742</v>
      </c>
      <c r="Y15672" t="str">
        <f t="shared" si="977"/>
        <v/>
      </c>
      <c r="AA15672" t="str">
        <f t="shared" si="978"/>
        <v/>
      </c>
      <c r="AC15672" s="7"/>
      <c r="AD15672" t="s">
        <v>5747</v>
      </c>
      <c r="AE15672">
        <f t="shared" si="995"/>
        <v>0</v>
      </c>
      <c r="AG15672" s="2"/>
      <c r="AH15672" t="s">
        <v>5748</v>
      </c>
      <c r="AI15672" s="7" t="s">
        <v>4610</v>
      </c>
    </row>
    <row r="15673" spans="1:35" ht="11" customHeight="1" outlineLevel="1" x14ac:dyDescent="0.25">
      <c r="A15673" t="s">
        <v>16423</v>
      </c>
      <c r="C15673" s="2" t="s">
        <v>12974</v>
      </c>
      <c r="D15673" s="2" t="s">
        <v>4062</v>
      </c>
      <c r="E15673" s="7">
        <v>2004</v>
      </c>
      <c r="F15673" s="8" t="s">
        <v>22247</v>
      </c>
      <c r="H15673" s="5" t="s">
        <v>5398</v>
      </c>
      <c r="I15673" s="6" t="s">
        <v>17050</v>
      </c>
      <c r="J15673" s="6"/>
      <c r="K15673" s="17">
        <v>1</v>
      </c>
      <c r="L15673" s="17" t="s">
        <v>7730</v>
      </c>
      <c r="M15673" s="9">
        <v>4</v>
      </c>
      <c r="N15673" s="9"/>
      <c r="O15673" s="21"/>
      <c r="Q15673" s="29"/>
      <c r="U15673" s="17"/>
      <c r="V15673" s="2"/>
      <c r="X15673" t="s">
        <v>7732</v>
      </c>
      <c r="Y15673" t="str">
        <f t="shared" si="977"/>
        <v/>
      </c>
      <c r="Z15673">
        <v>1</v>
      </c>
      <c r="AA15673" t="str">
        <f t="shared" si="978"/>
        <v/>
      </c>
      <c r="AC15673" s="7"/>
      <c r="AD15673" t="s">
        <v>17050</v>
      </c>
      <c r="AE15673">
        <f t="shared" si="995"/>
        <v>0</v>
      </c>
      <c r="AG15673" s="2"/>
      <c r="AI15673" s="7"/>
    </row>
    <row r="15674" spans="1:35" ht="11" customHeight="1" outlineLevel="1" x14ac:dyDescent="0.25">
      <c r="A15674" t="s">
        <v>16423</v>
      </c>
      <c r="C15674" s="2" t="s">
        <v>12974</v>
      </c>
      <c r="D15674" s="2">
        <v>4239</v>
      </c>
      <c r="E15674" s="7">
        <v>2006</v>
      </c>
      <c r="F15674" s="5" t="s">
        <v>3653</v>
      </c>
      <c r="H15674" s="5" t="s">
        <v>5398</v>
      </c>
      <c r="I15674" s="6" t="s">
        <v>1659</v>
      </c>
      <c r="J15674" s="6" t="s">
        <v>16346</v>
      </c>
      <c r="K15674" s="17">
        <v>3</v>
      </c>
      <c r="L15674" s="17" t="s">
        <v>7732</v>
      </c>
      <c r="M15674" s="9"/>
      <c r="N15674" s="9"/>
      <c r="O15674" s="21"/>
      <c r="Q15674" s="29"/>
      <c r="U15674" s="17"/>
      <c r="V15674" s="2">
        <v>4034</v>
      </c>
      <c r="Y15674" t="str">
        <f t="shared" si="977"/>
        <v/>
      </c>
      <c r="AA15674" t="str">
        <f t="shared" si="978"/>
        <v/>
      </c>
      <c r="AC15674" s="7"/>
      <c r="AD15674" t="s">
        <v>1659</v>
      </c>
      <c r="AE15674">
        <f t="shared" si="995"/>
        <v>0</v>
      </c>
      <c r="AG15674" s="2"/>
      <c r="AH15674" t="s">
        <v>5613</v>
      </c>
      <c r="AI15674" s="7" t="s">
        <v>4610</v>
      </c>
    </row>
    <row r="15675" spans="1:35" ht="11" customHeight="1" outlineLevel="1" x14ac:dyDescent="0.25">
      <c r="A15675" t="s">
        <v>16423</v>
      </c>
      <c r="C15675" s="2" t="s">
        <v>12974</v>
      </c>
      <c r="D15675" s="2">
        <v>4245</v>
      </c>
      <c r="E15675" s="7">
        <v>2006</v>
      </c>
      <c r="F15675" s="5" t="s">
        <v>3653</v>
      </c>
      <c r="H15675" s="5" t="s">
        <v>5398</v>
      </c>
      <c r="I15675" s="6" t="s">
        <v>4944</v>
      </c>
      <c r="J15675" s="6" t="s">
        <v>16346</v>
      </c>
      <c r="K15675" s="17">
        <v>3</v>
      </c>
      <c r="L15675" s="17" t="s">
        <v>7732</v>
      </c>
      <c r="M15675" s="9"/>
      <c r="N15675" s="9"/>
      <c r="O15675" s="21"/>
      <c r="Q15675" s="29"/>
      <c r="U15675" s="17"/>
      <c r="V15675" s="2">
        <v>4040</v>
      </c>
      <c r="Y15675" t="str">
        <f t="shared" si="977"/>
        <v/>
      </c>
      <c r="AA15675" t="str">
        <f t="shared" si="978"/>
        <v/>
      </c>
      <c r="AC15675" s="7"/>
      <c r="AD15675" t="s">
        <v>4944</v>
      </c>
      <c r="AE15675">
        <f t="shared" si="995"/>
        <v>0</v>
      </c>
      <c r="AG15675" s="2"/>
      <c r="AH15675" t="s">
        <v>1667</v>
      </c>
      <c r="AI15675" s="7" t="s">
        <v>4610</v>
      </c>
    </row>
    <row r="15676" spans="1:35" ht="11" customHeight="1" outlineLevel="1" x14ac:dyDescent="0.25">
      <c r="A15676" t="s">
        <v>16423</v>
      </c>
      <c r="C15676" s="2" t="s">
        <v>12974</v>
      </c>
      <c r="D15676" s="2">
        <v>4248</v>
      </c>
      <c r="E15676" s="7">
        <v>2006</v>
      </c>
      <c r="F15676" s="5" t="s">
        <v>3653</v>
      </c>
      <c r="H15676" s="5" t="s">
        <v>5398</v>
      </c>
      <c r="I15676" s="6" t="s">
        <v>5747</v>
      </c>
      <c r="J15676" s="6" t="s">
        <v>16346</v>
      </c>
      <c r="K15676" s="17">
        <v>1</v>
      </c>
      <c r="L15676" s="17" t="s">
        <v>7732</v>
      </c>
      <c r="M15676" s="9"/>
      <c r="N15676" s="9"/>
      <c r="O15676" s="21"/>
      <c r="Q15676" s="29"/>
      <c r="U15676" s="17"/>
      <c r="V15676" s="2">
        <v>4043</v>
      </c>
      <c r="Y15676" t="str">
        <f t="shared" si="977"/>
        <v/>
      </c>
      <c r="AA15676" t="str">
        <f t="shared" si="978"/>
        <v/>
      </c>
      <c r="AC15676" s="7"/>
      <c r="AD15676" t="s">
        <v>5747</v>
      </c>
      <c r="AE15676">
        <f t="shared" si="995"/>
        <v>0</v>
      </c>
      <c r="AG15676" s="2"/>
      <c r="AH15676" t="s">
        <v>5748</v>
      </c>
      <c r="AI15676" s="7" t="s">
        <v>4610</v>
      </c>
    </row>
    <row r="15677" spans="1:35" ht="11" customHeight="1" outlineLevel="1" x14ac:dyDescent="0.25">
      <c r="A15677" t="s">
        <v>16423</v>
      </c>
      <c r="C15677" s="2" t="s">
        <v>12974</v>
      </c>
      <c r="D15677" s="2">
        <v>4264</v>
      </c>
      <c r="E15677" s="7">
        <v>2006</v>
      </c>
      <c r="F15677" s="5" t="s">
        <v>3653</v>
      </c>
      <c r="H15677" s="5" t="s">
        <v>5398</v>
      </c>
      <c r="I15677" s="6" t="s">
        <v>5612</v>
      </c>
      <c r="J15677" s="6" t="s">
        <v>16346</v>
      </c>
      <c r="K15677" s="17">
        <v>2</v>
      </c>
      <c r="L15677" s="17" t="s">
        <v>7732</v>
      </c>
      <c r="M15677" s="9"/>
      <c r="N15677" s="9"/>
      <c r="O15677" s="21"/>
      <c r="Q15677" s="29"/>
      <c r="U15677" s="17"/>
      <c r="V15677" s="2">
        <v>4059</v>
      </c>
      <c r="Y15677" t="str">
        <f t="shared" si="977"/>
        <v/>
      </c>
      <c r="AA15677" t="str">
        <f t="shared" si="978"/>
        <v/>
      </c>
      <c r="AC15677" s="7"/>
      <c r="AD15677" t="s">
        <v>5612</v>
      </c>
      <c r="AE15677">
        <f t="shared" si="995"/>
        <v>0</v>
      </c>
      <c r="AG15677" s="2"/>
      <c r="AH15677" t="s">
        <v>410</v>
      </c>
      <c r="AI15677" s="7" t="s">
        <v>4610</v>
      </c>
    </row>
    <row r="15678" spans="1:35" ht="11" customHeight="1" outlineLevel="1" x14ac:dyDescent="0.25">
      <c r="A15678" t="s">
        <v>16423</v>
      </c>
      <c r="C15678" s="2" t="s">
        <v>12974</v>
      </c>
      <c r="D15678" s="2">
        <v>4271</v>
      </c>
      <c r="E15678" s="7">
        <v>2006</v>
      </c>
      <c r="F15678" s="5" t="s">
        <v>3653</v>
      </c>
      <c r="H15678" s="5" t="s">
        <v>5398</v>
      </c>
      <c r="I15678" s="6" t="s">
        <v>2282</v>
      </c>
      <c r="J15678" s="6" t="s">
        <v>16346</v>
      </c>
      <c r="K15678" s="17">
        <v>3</v>
      </c>
      <c r="L15678" s="17" t="s">
        <v>7732</v>
      </c>
      <c r="M15678" s="9"/>
      <c r="N15678" s="9"/>
      <c r="O15678" s="21"/>
      <c r="Q15678" s="29"/>
      <c r="U15678" s="17"/>
      <c r="V15678" s="2">
        <v>4066</v>
      </c>
      <c r="Y15678" t="str">
        <f t="shared" si="977"/>
        <v/>
      </c>
      <c r="AA15678" t="str">
        <f t="shared" si="978"/>
        <v/>
      </c>
      <c r="AC15678" s="7"/>
      <c r="AD15678" t="s">
        <v>2282</v>
      </c>
      <c r="AE15678">
        <f t="shared" si="995"/>
        <v>0</v>
      </c>
      <c r="AG15678" s="2"/>
      <c r="AH15678" t="s">
        <v>5613</v>
      </c>
      <c r="AI15678" s="7" t="s">
        <v>4610</v>
      </c>
    </row>
    <row r="15679" spans="1:35" ht="11" customHeight="1" outlineLevel="1" x14ac:dyDescent="0.25">
      <c r="A15679" t="s">
        <v>16423</v>
      </c>
      <c r="C15679" s="2" t="s">
        <v>12974</v>
      </c>
      <c r="D15679" s="2">
        <v>4272</v>
      </c>
      <c r="E15679" s="7">
        <v>2006</v>
      </c>
      <c r="F15679" s="5" t="s">
        <v>3653</v>
      </c>
      <c r="H15679" s="5" t="s">
        <v>5398</v>
      </c>
      <c r="I15679" s="6" t="s">
        <v>293</v>
      </c>
      <c r="J15679" s="6" t="s">
        <v>16346</v>
      </c>
      <c r="K15679" s="17">
        <v>1</v>
      </c>
      <c r="L15679" s="17" t="s">
        <v>7732</v>
      </c>
      <c r="M15679" s="9"/>
      <c r="N15679" s="9"/>
      <c r="O15679" s="21"/>
      <c r="Q15679" s="29"/>
      <c r="U15679" s="17"/>
      <c r="V15679" s="2">
        <v>4067</v>
      </c>
      <c r="Y15679" t="str">
        <f t="shared" si="977"/>
        <v/>
      </c>
      <c r="AA15679" t="str">
        <f t="shared" si="978"/>
        <v/>
      </c>
      <c r="AC15679" s="7"/>
      <c r="AD15679" t="s">
        <v>293</v>
      </c>
      <c r="AE15679">
        <f t="shared" si="995"/>
        <v>0</v>
      </c>
      <c r="AG15679" s="2"/>
      <c r="AH15679" t="s">
        <v>3093</v>
      </c>
      <c r="AI15679" s="7" t="s">
        <v>4610</v>
      </c>
    </row>
    <row r="15680" spans="1:35" ht="11" customHeight="1" outlineLevel="1" x14ac:dyDescent="0.25">
      <c r="A15680" t="s">
        <v>16423</v>
      </c>
      <c r="C15680" s="2" t="s">
        <v>12974</v>
      </c>
      <c r="D15680" s="2" t="s">
        <v>17043</v>
      </c>
      <c r="E15680" s="7">
        <v>2006</v>
      </c>
      <c r="F15680" s="5" t="s">
        <v>17044</v>
      </c>
      <c r="H15680" s="5" t="s">
        <v>5398</v>
      </c>
      <c r="I15680" s="6" t="s">
        <v>293</v>
      </c>
      <c r="J15680" s="6" t="s">
        <v>16346</v>
      </c>
      <c r="K15680" s="17">
        <v>1</v>
      </c>
      <c r="L15680" s="17" t="s">
        <v>7730</v>
      </c>
      <c r="M15680" s="9">
        <v>4.0999999999999996</v>
      </c>
      <c r="N15680" s="9"/>
      <c r="O15680" s="21"/>
      <c r="Q15680" s="29"/>
      <c r="U15680" s="17"/>
      <c r="V15680" s="2"/>
      <c r="X15680" t="s">
        <v>7732</v>
      </c>
      <c r="Y15680">
        <f t="shared" si="977"/>
        <v>1</v>
      </c>
      <c r="AA15680" t="str">
        <f t="shared" si="978"/>
        <v/>
      </c>
      <c r="AC15680" s="7"/>
      <c r="AD15680" t="s">
        <v>293</v>
      </c>
      <c r="AE15680">
        <f t="shared" si="995"/>
        <v>0</v>
      </c>
      <c r="AG15680" s="2"/>
      <c r="AI15680" s="7"/>
    </row>
    <row r="15681" spans="1:35" ht="11" customHeight="1" outlineLevel="1" x14ac:dyDescent="0.25">
      <c r="A15681" t="s">
        <v>16423</v>
      </c>
      <c r="C15681" s="2" t="s">
        <v>12974</v>
      </c>
      <c r="D15681" s="2">
        <v>4563</v>
      </c>
      <c r="E15681" s="7">
        <v>2008</v>
      </c>
      <c r="F15681" s="5" t="s">
        <v>14961</v>
      </c>
      <c r="H15681" s="5" t="s">
        <v>5398</v>
      </c>
      <c r="I15681" s="6" t="s">
        <v>16348</v>
      </c>
      <c r="J15681" s="6" t="s">
        <v>16347</v>
      </c>
      <c r="K15681" s="17">
        <v>3</v>
      </c>
      <c r="L15681" s="17" t="s">
        <v>7732</v>
      </c>
      <c r="M15681" s="9"/>
      <c r="N15681" s="9"/>
      <c r="O15681" s="21"/>
      <c r="Q15681" s="29"/>
      <c r="U15681" s="17"/>
      <c r="V15681" s="2"/>
      <c r="Y15681" t="str">
        <f t="shared" si="977"/>
        <v/>
      </c>
      <c r="AA15681" t="str">
        <f t="shared" si="978"/>
        <v/>
      </c>
      <c r="AC15681" s="7"/>
      <c r="AD15681" t="s">
        <v>16348</v>
      </c>
      <c r="AE15681">
        <f t="shared" si="995"/>
        <v>0</v>
      </c>
      <c r="AG15681" s="2"/>
      <c r="AI15681" s="7"/>
    </row>
    <row r="15682" spans="1:35" ht="11" customHeight="1" outlineLevel="1" x14ac:dyDescent="0.25">
      <c r="A15682" t="s">
        <v>16423</v>
      </c>
      <c r="C15682" s="2" t="s">
        <v>12974</v>
      </c>
      <c r="D15682" s="2">
        <v>4608</v>
      </c>
      <c r="E15682" s="7">
        <v>2008</v>
      </c>
      <c r="F15682" s="5" t="s">
        <v>14961</v>
      </c>
      <c r="H15682" s="5" t="s">
        <v>5398</v>
      </c>
      <c r="I15682" s="6" t="s">
        <v>16349</v>
      </c>
      <c r="J15682" s="6" t="s">
        <v>16347</v>
      </c>
      <c r="K15682" s="17">
        <v>3</v>
      </c>
      <c r="L15682" s="17" t="s">
        <v>7730</v>
      </c>
      <c r="M15682" s="9">
        <v>7.4</v>
      </c>
      <c r="N15682" s="9"/>
      <c r="O15682" s="21"/>
      <c r="Q15682" s="29"/>
      <c r="T15682">
        <v>1</v>
      </c>
      <c r="U15682" s="17"/>
      <c r="V15682" s="2"/>
      <c r="Y15682" t="str">
        <f t="shared" si="977"/>
        <v/>
      </c>
      <c r="AA15682" t="str">
        <f t="shared" si="978"/>
        <v/>
      </c>
      <c r="AC15682" s="7"/>
      <c r="AD15682" t="s">
        <v>16349</v>
      </c>
      <c r="AE15682">
        <f t="shared" si="995"/>
        <v>0</v>
      </c>
      <c r="AG15682" s="2"/>
      <c r="AI15682" s="7"/>
    </row>
    <row r="15683" spans="1:35" ht="11" customHeight="1" outlineLevel="1" x14ac:dyDescent="0.25">
      <c r="A15683" t="s">
        <v>16423</v>
      </c>
      <c r="C15683" s="2" t="s">
        <v>12974</v>
      </c>
      <c r="D15683" s="2">
        <v>4649</v>
      </c>
      <c r="E15683" s="7">
        <v>2009</v>
      </c>
      <c r="F15683" s="8" t="s">
        <v>22048</v>
      </c>
      <c r="H15683" s="5" t="s">
        <v>5398</v>
      </c>
      <c r="I15683" s="6" t="s">
        <v>16351</v>
      </c>
      <c r="J15683" s="6" t="s">
        <v>16350</v>
      </c>
      <c r="K15683" s="17">
        <v>2</v>
      </c>
      <c r="L15683" s="17" t="s">
        <v>7730</v>
      </c>
      <c r="M15683" s="9">
        <v>11.4</v>
      </c>
      <c r="N15683" s="9"/>
      <c r="O15683" s="21"/>
      <c r="Q15683" s="29"/>
      <c r="S15683">
        <v>1</v>
      </c>
      <c r="T15683">
        <v>1</v>
      </c>
      <c r="U15683" s="17"/>
      <c r="V15683" s="2"/>
      <c r="Y15683" t="str">
        <f t="shared" ref="Y15683:Y15752" si="996">IF(COUNTIF(F15683,"*fdc*"),1,"")</f>
        <v/>
      </c>
      <c r="AA15683" t="str">
        <f t="shared" ref="AA15683:AA15752" si="997">IF(COUNTIF(F15683,"*s/s*"),1,"")</f>
        <v/>
      </c>
      <c r="AC15683" s="7"/>
      <c r="AD15683" t="s">
        <v>16351</v>
      </c>
      <c r="AE15683">
        <f t="shared" si="995"/>
        <v>0</v>
      </c>
      <c r="AG15683" s="2"/>
      <c r="AI15683" s="7"/>
    </row>
    <row r="15684" spans="1:35" ht="11" customHeight="1" outlineLevel="1" x14ac:dyDescent="0.25">
      <c r="A15684" t="s">
        <v>16423</v>
      </c>
      <c r="C15684" s="2" t="s">
        <v>12974</v>
      </c>
      <c r="D15684" s="2" t="s">
        <v>4062</v>
      </c>
      <c r="E15684" s="7">
        <v>2009</v>
      </c>
      <c r="F15684" s="5" t="s">
        <v>17047</v>
      </c>
      <c r="H15684" s="5" t="s">
        <v>5398</v>
      </c>
      <c r="I15684" s="6" t="s">
        <v>17049</v>
      </c>
      <c r="J15684" s="6"/>
      <c r="K15684" s="17">
        <v>1</v>
      </c>
      <c r="L15684" s="17" t="s">
        <v>7730</v>
      </c>
      <c r="M15684" s="9">
        <v>8</v>
      </c>
      <c r="N15684" s="9"/>
      <c r="O15684" s="21"/>
      <c r="Q15684" s="29"/>
      <c r="U15684" s="17"/>
      <c r="V15684" s="2"/>
      <c r="X15684" t="s">
        <v>7732</v>
      </c>
      <c r="Y15684" t="str">
        <f t="shared" si="996"/>
        <v/>
      </c>
      <c r="AA15684" t="str">
        <f t="shared" si="997"/>
        <v/>
      </c>
      <c r="AC15684" s="7"/>
      <c r="AD15684" t="s">
        <v>17049</v>
      </c>
      <c r="AE15684">
        <f t="shared" si="995"/>
        <v>0</v>
      </c>
      <c r="AG15684" s="2"/>
      <c r="AI15684" s="7"/>
    </row>
    <row r="15685" spans="1:35" ht="11" customHeight="1" outlineLevel="1" x14ac:dyDescent="0.25">
      <c r="A15685" t="s">
        <v>16423</v>
      </c>
      <c r="C15685" s="2" t="s">
        <v>12974</v>
      </c>
      <c r="D15685" s="2">
        <v>5043</v>
      </c>
      <c r="E15685" s="7">
        <v>2012</v>
      </c>
      <c r="F15685" s="5" t="s">
        <v>5240</v>
      </c>
      <c r="H15685" s="5" t="s">
        <v>5398</v>
      </c>
      <c r="I15685" s="6" t="s">
        <v>16353</v>
      </c>
      <c r="J15685" s="6" t="s">
        <v>16354</v>
      </c>
      <c r="K15685" s="17">
        <v>1</v>
      </c>
      <c r="L15685" s="17" t="s">
        <v>7730</v>
      </c>
      <c r="M15685" s="9">
        <v>4.5</v>
      </c>
      <c r="N15685" s="9"/>
      <c r="O15685" s="21"/>
      <c r="Q15685" s="29"/>
      <c r="U15685" s="17"/>
      <c r="V15685" s="2"/>
      <c r="Y15685" t="str">
        <f t="shared" si="996"/>
        <v/>
      </c>
      <c r="AA15685" t="str">
        <f t="shared" si="997"/>
        <v/>
      </c>
      <c r="AC15685" s="7"/>
      <c r="AD15685" t="s">
        <v>16353</v>
      </c>
      <c r="AE15685">
        <f t="shared" si="995"/>
        <v>0</v>
      </c>
      <c r="AG15685" s="2"/>
      <c r="AI15685" s="7"/>
    </row>
    <row r="15686" spans="1:35" ht="11" customHeight="1" outlineLevel="1" x14ac:dyDescent="0.25">
      <c r="A15686" t="s">
        <v>16423</v>
      </c>
      <c r="C15686" s="2" t="s">
        <v>12974</v>
      </c>
      <c r="D15686" s="2">
        <v>5044</v>
      </c>
      <c r="E15686" s="7">
        <v>2012</v>
      </c>
      <c r="F15686" s="5" t="s">
        <v>5240</v>
      </c>
      <c r="H15686" s="5" t="s">
        <v>5398</v>
      </c>
      <c r="I15686" s="6" t="s">
        <v>16352</v>
      </c>
      <c r="J15686" s="6" t="s">
        <v>16354</v>
      </c>
      <c r="K15686" s="17">
        <v>2</v>
      </c>
      <c r="L15686" s="17" t="s">
        <v>7732</v>
      </c>
      <c r="M15686" s="9"/>
      <c r="N15686" s="9"/>
      <c r="O15686" s="21"/>
      <c r="Q15686" s="29"/>
      <c r="U15686" s="17"/>
      <c r="V15686" s="2"/>
      <c r="Y15686" t="str">
        <f t="shared" si="996"/>
        <v/>
      </c>
      <c r="AA15686" t="str">
        <f t="shared" si="997"/>
        <v/>
      </c>
      <c r="AC15686" s="7"/>
      <c r="AD15686" t="s">
        <v>16352</v>
      </c>
      <c r="AE15686">
        <f t="shared" si="995"/>
        <v>0</v>
      </c>
      <c r="AG15686" s="2"/>
      <c r="AI15686" s="7"/>
    </row>
    <row r="15687" spans="1:35" ht="11" customHeight="1" outlineLevel="1" x14ac:dyDescent="0.25">
      <c r="A15687" t="s">
        <v>16423</v>
      </c>
      <c r="C15687" s="2" t="s">
        <v>12974</v>
      </c>
      <c r="D15687" s="2" t="s">
        <v>22536</v>
      </c>
      <c r="E15687" s="7">
        <v>2016</v>
      </c>
      <c r="F15687" s="5" t="s">
        <v>16357</v>
      </c>
      <c r="H15687" s="5" t="s">
        <v>5398</v>
      </c>
      <c r="I15687" s="39" t="s">
        <v>22538</v>
      </c>
      <c r="J15687" s="6" t="s">
        <v>22537</v>
      </c>
      <c r="K15687" s="17">
        <v>5</v>
      </c>
      <c r="L15687" s="17" t="s">
        <v>7732</v>
      </c>
      <c r="M15687" s="9"/>
      <c r="N15687" s="9"/>
      <c r="O15687" s="21"/>
      <c r="Q15687" s="29"/>
      <c r="U15687" s="17"/>
      <c r="V15687" s="2"/>
      <c r="Y15687" t="str">
        <f t="shared" ref="Y15687" si="998">IF(COUNTIF(F15687,"*fdc*"),1,"")</f>
        <v/>
      </c>
      <c r="AA15687" t="str">
        <f t="shared" ref="AA15687" si="999">IF(COUNTIF(F15687,"*s/s*"),1,"")</f>
        <v/>
      </c>
      <c r="AC15687" s="7"/>
      <c r="AD15687" t="s">
        <v>22527</v>
      </c>
      <c r="AE15687">
        <f t="shared" ref="AE15687" si="1000">COUNTIF(I15687,"*Fuji*")</f>
        <v>0</v>
      </c>
      <c r="AG15687" s="2"/>
      <c r="AI15687" s="7"/>
    </row>
    <row r="15688" spans="1:35" ht="11" customHeight="1" outlineLevel="1" x14ac:dyDescent="0.25">
      <c r="A15688" t="s">
        <v>16423</v>
      </c>
      <c r="C15688" s="2" t="s">
        <v>12974</v>
      </c>
      <c r="D15688" s="2">
        <v>5396</v>
      </c>
      <c r="E15688" s="7">
        <v>2016</v>
      </c>
      <c r="F15688" s="5" t="s">
        <v>16357</v>
      </c>
      <c r="H15688" s="5" t="s">
        <v>5398</v>
      </c>
      <c r="I15688" s="39" t="s">
        <v>22531</v>
      </c>
      <c r="J15688" s="6" t="s">
        <v>22537</v>
      </c>
      <c r="K15688" s="17">
        <v>5</v>
      </c>
      <c r="L15688" s="17" t="s">
        <v>7732</v>
      </c>
      <c r="M15688" s="9"/>
      <c r="N15688" s="9"/>
      <c r="O15688" s="21"/>
      <c r="Q15688" s="29"/>
      <c r="U15688" s="17"/>
      <c r="V15688" s="2"/>
      <c r="Y15688" t="str">
        <f t="shared" ref="Y15688" si="1001">IF(COUNTIF(F15688,"*fdc*"),1,"")</f>
        <v/>
      </c>
      <c r="AA15688" t="str">
        <f t="shared" ref="AA15688" si="1002">IF(COUNTIF(F15688,"*s/s*"),1,"")</f>
        <v/>
      </c>
      <c r="AC15688" s="7"/>
      <c r="AD15688" t="s">
        <v>22527</v>
      </c>
      <c r="AE15688">
        <f t="shared" ref="AE15688" si="1003">COUNTIF(I15688,"*Fuji*")</f>
        <v>0</v>
      </c>
      <c r="AG15688" s="2"/>
      <c r="AI15688" s="7"/>
    </row>
    <row r="15689" spans="1:35" ht="11" customHeight="1" outlineLevel="1" x14ac:dyDescent="0.25">
      <c r="A15689" t="s">
        <v>16423</v>
      </c>
      <c r="C15689" s="2" t="s">
        <v>12974</v>
      </c>
      <c r="D15689" s="2">
        <v>5397</v>
      </c>
      <c r="E15689" s="7">
        <v>2016</v>
      </c>
      <c r="F15689" s="5" t="s">
        <v>16357</v>
      </c>
      <c r="H15689" s="5" t="s">
        <v>5398</v>
      </c>
      <c r="I15689" s="39" t="s">
        <v>22532</v>
      </c>
      <c r="J15689" s="6" t="s">
        <v>22537</v>
      </c>
      <c r="K15689" s="17">
        <v>5</v>
      </c>
      <c r="L15689" s="17" t="s">
        <v>7732</v>
      </c>
      <c r="M15689" s="9"/>
      <c r="N15689" s="9"/>
      <c r="O15689" s="21"/>
      <c r="Q15689" s="29"/>
      <c r="U15689" s="17"/>
      <c r="V15689" s="2"/>
      <c r="Y15689" t="str">
        <f t="shared" ref="Y15689:Y15690" si="1004">IF(COUNTIF(F15689,"*fdc*"),1,"")</f>
        <v/>
      </c>
      <c r="AA15689" t="str">
        <f t="shared" ref="AA15689:AA15690" si="1005">IF(COUNTIF(F15689,"*s/s*"),1,"")</f>
        <v/>
      </c>
      <c r="AC15689" s="7"/>
      <c r="AD15689" t="s">
        <v>22527</v>
      </c>
      <c r="AE15689">
        <f t="shared" ref="AE15689:AE15690" si="1006">COUNTIF(I15689,"*Fuji*")</f>
        <v>0</v>
      </c>
      <c r="AG15689" s="2"/>
      <c r="AI15689" s="7"/>
    </row>
    <row r="15690" spans="1:35" ht="11" customHeight="1" outlineLevel="1" x14ac:dyDescent="0.25">
      <c r="A15690" t="s">
        <v>16423</v>
      </c>
      <c r="C15690" s="2" t="s">
        <v>12974</v>
      </c>
      <c r="D15690" s="2">
        <v>5398</v>
      </c>
      <c r="E15690" s="7">
        <v>2016</v>
      </c>
      <c r="F15690" s="5" t="s">
        <v>16357</v>
      </c>
      <c r="H15690" s="5" t="s">
        <v>5398</v>
      </c>
      <c r="I15690" s="39" t="s">
        <v>22533</v>
      </c>
      <c r="J15690" s="6" t="s">
        <v>22537</v>
      </c>
      <c r="K15690" s="17">
        <v>5</v>
      </c>
      <c r="L15690" s="17" t="s">
        <v>7732</v>
      </c>
      <c r="M15690" s="9"/>
      <c r="N15690" s="9"/>
      <c r="O15690" s="21"/>
      <c r="Q15690" s="29"/>
      <c r="U15690" s="17"/>
      <c r="V15690" s="2"/>
      <c r="Y15690" t="str">
        <f t="shared" si="1004"/>
        <v/>
      </c>
      <c r="AA15690" t="str">
        <f t="shared" si="1005"/>
        <v/>
      </c>
      <c r="AC15690" s="7"/>
      <c r="AD15690" t="s">
        <v>22527</v>
      </c>
      <c r="AE15690">
        <f t="shared" si="1006"/>
        <v>0</v>
      </c>
      <c r="AG15690" s="2"/>
      <c r="AI15690" s="7"/>
    </row>
    <row r="15691" spans="1:35" ht="11" customHeight="1" outlineLevel="1" x14ac:dyDescent="0.25">
      <c r="A15691" t="s">
        <v>16423</v>
      </c>
      <c r="C15691" s="2" t="s">
        <v>12974</v>
      </c>
      <c r="D15691" s="2">
        <v>5399</v>
      </c>
      <c r="E15691" s="7">
        <v>2016</v>
      </c>
      <c r="F15691" s="5" t="s">
        <v>16357</v>
      </c>
      <c r="H15691" s="5" t="s">
        <v>5398</v>
      </c>
      <c r="I15691" s="39" t="s">
        <v>22535</v>
      </c>
      <c r="J15691" s="6" t="s">
        <v>22537</v>
      </c>
      <c r="K15691" s="17">
        <v>5</v>
      </c>
      <c r="L15691" s="17" t="s">
        <v>7732</v>
      </c>
      <c r="M15691" s="9"/>
      <c r="N15691" s="9"/>
      <c r="O15691" s="21"/>
      <c r="Q15691" s="29"/>
      <c r="U15691" s="17"/>
      <c r="V15691" s="2"/>
      <c r="Y15691" t="str">
        <f t="shared" ref="Y15691" si="1007">IF(COUNTIF(F15691,"*fdc*"),1,"")</f>
        <v/>
      </c>
      <c r="AA15691" t="str">
        <f t="shared" ref="AA15691" si="1008">IF(COUNTIF(F15691,"*s/s*"),1,"")</f>
        <v/>
      </c>
      <c r="AC15691" s="7"/>
      <c r="AD15691" t="s">
        <v>22527</v>
      </c>
      <c r="AE15691">
        <f t="shared" ref="AE15691" si="1009">COUNTIF(I15691,"*Fuji*")</f>
        <v>0</v>
      </c>
      <c r="AG15691" s="2"/>
      <c r="AI15691" s="7"/>
    </row>
    <row r="15692" spans="1:35" ht="11" customHeight="1" outlineLevel="1" x14ac:dyDescent="0.25">
      <c r="A15692" t="s">
        <v>16423</v>
      </c>
      <c r="C15692" s="2" t="s">
        <v>12974</v>
      </c>
      <c r="D15692" s="2">
        <v>5412</v>
      </c>
      <c r="E15692" s="7">
        <v>2016</v>
      </c>
      <c r="F15692" s="5" t="s">
        <v>16357</v>
      </c>
      <c r="H15692" s="5" t="s">
        <v>5398</v>
      </c>
      <c r="I15692" s="6" t="s">
        <v>16356</v>
      </c>
      <c r="J15692" s="6" t="s">
        <v>8341</v>
      </c>
      <c r="K15692" s="17">
        <v>5</v>
      </c>
      <c r="L15692" s="17" t="s">
        <v>7732</v>
      </c>
      <c r="M15692" s="9"/>
      <c r="N15692" s="9"/>
      <c r="O15692" s="21"/>
      <c r="Q15692" s="29"/>
      <c r="U15692" s="17"/>
      <c r="V15692" s="2"/>
      <c r="Y15692" t="str">
        <f t="shared" si="996"/>
        <v/>
      </c>
      <c r="AA15692" t="str">
        <f t="shared" si="997"/>
        <v/>
      </c>
      <c r="AC15692" s="7"/>
      <c r="AD15692" t="s">
        <v>16356</v>
      </c>
      <c r="AE15692">
        <f t="shared" si="995"/>
        <v>0</v>
      </c>
      <c r="AG15692" s="2"/>
      <c r="AI15692" s="7"/>
    </row>
    <row r="15693" spans="1:35" ht="11" customHeight="1" outlineLevel="1" x14ac:dyDescent="0.25">
      <c r="A15693" t="s">
        <v>16423</v>
      </c>
      <c r="C15693" s="2" t="s">
        <v>12974</v>
      </c>
      <c r="D15693" s="2">
        <v>5413</v>
      </c>
      <c r="E15693" s="7">
        <v>2016</v>
      </c>
      <c r="F15693" s="5" t="s">
        <v>16357</v>
      </c>
      <c r="H15693" s="5" t="s">
        <v>5398</v>
      </c>
      <c r="I15693" s="6" t="s">
        <v>5747</v>
      </c>
      <c r="J15693" s="6" t="s">
        <v>8341</v>
      </c>
      <c r="K15693" s="17">
        <v>3</v>
      </c>
      <c r="L15693" s="17" t="s">
        <v>7732</v>
      </c>
      <c r="M15693" s="9"/>
      <c r="N15693" s="9"/>
      <c r="O15693" s="21"/>
      <c r="Q15693" s="29"/>
      <c r="U15693" s="17"/>
      <c r="V15693" s="2"/>
      <c r="Y15693" t="str">
        <f t="shared" si="996"/>
        <v/>
      </c>
      <c r="AA15693" t="str">
        <f t="shared" si="997"/>
        <v/>
      </c>
      <c r="AC15693" s="7"/>
      <c r="AD15693" t="s">
        <v>5747</v>
      </c>
      <c r="AE15693">
        <f t="shared" si="995"/>
        <v>0</v>
      </c>
      <c r="AG15693" s="2"/>
      <c r="AI15693" s="7"/>
    </row>
    <row r="15694" spans="1:35" ht="11" customHeight="1" outlineLevel="1" x14ac:dyDescent="0.25">
      <c r="A15694" t="s">
        <v>16423</v>
      </c>
      <c r="C15694" s="2" t="s">
        <v>12974</v>
      </c>
      <c r="D15694" s="2">
        <v>5425</v>
      </c>
      <c r="E15694" s="7">
        <v>2016</v>
      </c>
      <c r="F15694" s="5" t="s">
        <v>16357</v>
      </c>
      <c r="H15694" s="5" t="s">
        <v>5398</v>
      </c>
      <c r="I15694" s="6" t="s">
        <v>557</v>
      </c>
      <c r="J15694" s="6" t="s">
        <v>8341</v>
      </c>
      <c r="K15694" s="17">
        <v>2</v>
      </c>
      <c r="L15694" s="17" t="s">
        <v>7732</v>
      </c>
      <c r="M15694" s="9"/>
      <c r="N15694" s="9"/>
      <c r="O15694" s="21"/>
      <c r="Q15694" s="29"/>
      <c r="U15694" s="17"/>
      <c r="V15694" s="2"/>
      <c r="Y15694" t="str">
        <f t="shared" si="996"/>
        <v/>
      </c>
      <c r="AA15694" t="str">
        <f t="shared" si="997"/>
        <v/>
      </c>
      <c r="AC15694" s="7"/>
      <c r="AD15694" t="s">
        <v>557</v>
      </c>
      <c r="AE15694">
        <f t="shared" si="995"/>
        <v>0</v>
      </c>
      <c r="AG15694" s="2"/>
      <c r="AI15694" s="7"/>
    </row>
    <row r="15695" spans="1:35" ht="11" customHeight="1" outlineLevel="1" x14ac:dyDescent="0.25">
      <c r="A15695" t="s">
        <v>16423</v>
      </c>
      <c r="C15695" s="2" t="s">
        <v>12974</v>
      </c>
      <c r="D15695" s="2" t="s">
        <v>16355</v>
      </c>
      <c r="E15695" s="7">
        <v>2016</v>
      </c>
      <c r="F15695" s="5" t="s">
        <v>16357</v>
      </c>
      <c r="H15695" s="5" t="s">
        <v>5398</v>
      </c>
      <c r="I15695" s="6" t="s">
        <v>8341</v>
      </c>
      <c r="J15695" s="6" t="s">
        <v>8341</v>
      </c>
      <c r="K15695" s="17">
        <v>5</v>
      </c>
      <c r="L15695" s="17" t="s">
        <v>7732</v>
      </c>
      <c r="M15695" s="9"/>
      <c r="N15695" s="9"/>
      <c r="O15695" s="21"/>
      <c r="Q15695" s="29"/>
      <c r="U15695" s="17"/>
      <c r="V15695" s="2"/>
      <c r="Y15695" t="str">
        <f t="shared" si="996"/>
        <v/>
      </c>
      <c r="AA15695" t="str">
        <f t="shared" si="997"/>
        <v/>
      </c>
      <c r="AC15695" s="7"/>
      <c r="AD15695" t="s">
        <v>8341</v>
      </c>
      <c r="AE15695">
        <f t="shared" si="995"/>
        <v>0</v>
      </c>
      <c r="AG15695" s="2"/>
      <c r="AI15695" s="7"/>
    </row>
    <row r="15696" spans="1:35" ht="11" customHeight="1" outlineLevel="1" x14ac:dyDescent="0.25">
      <c r="A15696" t="s">
        <v>16423</v>
      </c>
      <c r="C15696" s="2" t="s">
        <v>12974</v>
      </c>
      <c r="D15696" s="2">
        <v>5750</v>
      </c>
      <c r="E15696" s="7">
        <v>2019</v>
      </c>
      <c r="F15696" s="5" t="s">
        <v>16357</v>
      </c>
      <c r="H15696" s="5" t="s">
        <v>5398</v>
      </c>
      <c r="I15696" s="6" t="s">
        <v>16364</v>
      </c>
      <c r="J15696" s="6" t="s">
        <v>16358</v>
      </c>
      <c r="K15696" s="17">
        <v>3</v>
      </c>
      <c r="L15696" s="17" t="s">
        <v>7732</v>
      </c>
      <c r="M15696" s="9"/>
      <c r="N15696" s="9"/>
      <c r="O15696" s="21"/>
      <c r="Q15696" s="29"/>
      <c r="U15696" s="17"/>
      <c r="V15696" s="2"/>
      <c r="Y15696" t="str">
        <f t="shared" si="996"/>
        <v/>
      </c>
      <c r="AA15696" t="str">
        <f t="shared" si="997"/>
        <v/>
      </c>
      <c r="AC15696" s="7"/>
      <c r="AD15696" t="s">
        <v>16364</v>
      </c>
      <c r="AE15696">
        <f t="shared" si="995"/>
        <v>0</v>
      </c>
      <c r="AG15696" s="2"/>
      <c r="AI15696" s="7"/>
    </row>
    <row r="15697" spans="1:49" ht="11" customHeight="1" x14ac:dyDescent="0.25">
      <c r="A15697" s="4" t="s">
        <v>9129</v>
      </c>
      <c r="B15697" t="s">
        <v>11990</v>
      </c>
      <c r="C15697" s="2" t="s">
        <v>11983</v>
      </c>
      <c r="E15697" s="7"/>
      <c r="F15697" s="5"/>
      <c r="H15697" s="5"/>
      <c r="I15697" s="6"/>
      <c r="J15697" s="6"/>
      <c r="K15697" s="17"/>
      <c r="L15697" s="17"/>
      <c r="M15697" s="9"/>
      <c r="N15697" s="9">
        <f>SUM(M15698:M15698)</f>
        <v>0.5</v>
      </c>
      <c r="O15697" s="21">
        <v>972</v>
      </c>
      <c r="P15697">
        <f>COUNTIF(L15698:L15698,"*")</f>
        <v>1</v>
      </c>
      <c r="Q15697" s="29">
        <f>P15697/O15697</f>
        <v>1.02880658436214E-3</v>
      </c>
      <c r="R15697">
        <f>COUNTIF(L15698:L15698,"Y")+COUNTIF(L15698:L15698,"S")</f>
        <v>1</v>
      </c>
      <c r="U15697" s="18" t="s">
        <v>7732</v>
      </c>
      <c r="V15697" s="2"/>
      <c r="W15697" t="s">
        <v>18518</v>
      </c>
      <c r="Y15697" t="str">
        <f t="shared" si="996"/>
        <v/>
      </c>
      <c r="AA15697" t="str">
        <f t="shared" si="997"/>
        <v/>
      </c>
      <c r="AC15697" s="7"/>
      <c r="AF15697">
        <f>COUNTIF(AE15698:AE15698,"1")</f>
        <v>0</v>
      </c>
      <c r="AG15697" s="2"/>
      <c r="AI15697" s="7"/>
      <c r="AJ15697">
        <f>COUNTIF($K15698:$K15698,"1")-COUNTIFS($K15698:$K15698,"1",$L15698:$L15698,"V")</f>
        <v>0</v>
      </c>
      <c r="AK15697">
        <f>COUNTIFS($K15698:$K15698,"1",$L15698:$L15698,"Y")+COUNTIFS($K15698:$K15698,"1",$L15698:$L15698,"s")</f>
        <v>0</v>
      </c>
      <c r="AL15697">
        <f>COUNTIF($K15698:$K15698,"2")-COUNTIFS($K15698:$K15698,"2",$L15698:$L15698,"V")</f>
        <v>0</v>
      </c>
      <c r="AM15697">
        <f>COUNTIFS($K15698:$K15698,"2",$L15698:$L15698,"Y")+COUNTIFS($K15698:$K15698,"2",$L15698:$L15698,"s")</f>
        <v>0</v>
      </c>
      <c r="AN15697">
        <f>COUNTIF($K15698:$K15698,"3")-COUNTIFS($K15698:$K15698,"3",$L15698:$L15698,"V")</f>
        <v>0</v>
      </c>
      <c r="AO15697">
        <f>COUNTIFS($K15698:$K15698,"3",$L15698:$L15698,"Y")+COUNTIFS($K15698:$K15698,"3",$L15698:$L15698,"s")</f>
        <v>0</v>
      </c>
      <c r="AP15697">
        <f>COUNTIF($K15698:$K15698,"4")-COUNTIFS($K15698:$K15698,"4",$L15698:$L15698,"V")</f>
        <v>1</v>
      </c>
      <c r="AQ15697">
        <f>COUNTIFS($K15698:$K15698,"4",$L15698:$L15698,"Y")+COUNTIFS($K15698:$K15698,"4",$L15698:$L15698,"s")</f>
        <v>1</v>
      </c>
      <c r="AR15697">
        <f>COUNTIF($K15698:$K15698,"5")-COUNTIFS($K15698:$K15698,"5",$L15698:$L15698,"V")</f>
        <v>0</v>
      </c>
      <c r="AS15697">
        <f>COUNTIFS($K15698:$K15698,"5",$L15698:$L15698,"Y")+COUNTIFS($K15698:$K15698,"5",$L15698:$L15698,"s")</f>
        <v>0</v>
      </c>
      <c r="AT15697">
        <f>COUNTIF($K15698:$K15698,"6")-COUNTIFS($K15698:$K15698,"6",$L15698:$L15698,"V")</f>
        <v>0</v>
      </c>
      <c r="AU15697">
        <f>COUNTIFS($K15698:$K15698,"6",$L15698:$L15698,"Y")+COUNTIFS($K15698:$K15698,"6",$L15698:$L15698,"s")</f>
        <v>0</v>
      </c>
      <c r="AV15697">
        <f>COUNTIF($K15698:$K15698,"7")-COUNTIFS($K15698:$K15698,"7",$L15698:$L15698,"V")</f>
        <v>0</v>
      </c>
      <c r="AW15697">
        <f>COUNTIFS($K15698:$K15698,"7",$L15698:$L15698,"Y")+COUNTIFS($K15698:$K15698,"7",$L15698:$L15698,"s")</f>
        <v>0</v>
      </c>
    </row>
    <row r="15698" spans="1:49" ht="11" customHeight="1" outlineLevel="1" x14ac:dyDescent="0.25">
      <c r="A15698" t="s">
        <v>9126</v>
      </c>
      <c r="C15698" s="2" t="s">
        <v>11983</v>
      </c>
      <c r="D15698" s="2">
        <v>721</v>
      </c>
      <c r="E15698" s="7">
        <v>1978</v>
      </c>
      <c r="F15698" s="5" t="s">
        <v>9127</v>
      </c>
      <c r="H15698" s="5" t="s">
        <v>5398</v>
      </c>
      <c r="I15698" s="6" t="s">
        <v>3238</v>
      </c>
      <c r="J15698" s="6" t="s">
        <v>9128</v>
      </c>
      <c r="K15698" s="17">
        <v>4</v>
      </c>
      <c r="L15698" s="17" t="s">
        <v>7730</v>
      </c>
      <c r="M15698" s="9">
        <v>0.5</v>
      </c>
      <c r="N15698" s="9"/>
      <c r="O15698" s="21"/>
      <c r="Q15698" s="29"/>
      <c r="U15698" s="17"/>
      <c r="V15698" s="2"/>
      <c r="Y15698" t="str">
        <f t="shared" si="996"/>
        <v/>
      </c>
      <c r="AA15698" t="str">
        <f t="shared" si="997"/>
        <v/>
      </c>
      <c r="AC15698" s="7"/>
      <c r="AD15698" t="s">
        <v>3238</v>
      </c>
      <c r="AE15698">
        <f>COUNTIF(I15698,"*Fuji*")</f>
        <v>0</v>
      </c>
      <c r="AG15698" s="2"/>
      <c r="AI15698" s="7"/>
    </row>
    <row r="15699" spans="1:49" ht="11" customHeight="1" x14ac:dyDescent="0.25">
      <c r="A15699" s="4" t="s">
        <v>14142</v>
      </c>
      <c r="B15699" t="s">
        <v>14133</v>
      </c>
      <c r="C15699" s="2" t="s">
        <v>12976</v>
      </c>
      <c r="E15699" s="7"/>
      <c r="F15699" s="5"/>
      <c r="H15699" s="5"/>
      <c r="I15699" s="6"/>
      <c r="J15699" s="6"/>
      <c r="K15699" s="17"/>
      <c r="L15699" s="17"/>
      <c r="M15699" s="9"/>
      <c r="N15699" s="9">
        <f>SUM(M15700:M15708)</f>
        <v>27.1</v>
      </c>
      <c r="O15699" s="21">
        <v>3800</v>
      </c>
      <c r="P15699">
        <f>COUNTIF(L15700:L15708,"*")</f>
        <v>9</v>
      </c>
      <c r="Q15699" s="29">
        <f>P15699/O15699</f>
        <v>2.3684210526315791E-3</v>
      </c>
      <c r="R15699">
        <f>COUNTIF(L15700:L15708,"Y")+COUNTIF(L15700:L15708,"S")</f>
        <v>9</v>
      </c>
      <c r="U15699" s="17" t="s">
        <v>7730</v>
      </c>
      <c r="V15699" s="2"/>
      <c r="W15699" t="s">
        <v>18520</v>
      </c>
      <c r="Y15699" t="str">
        <f t="shared" si="996"/>
        <v/>
      </c>
      <c r="AA15699" t="str">
        <f t="shared" si="997"/>
        <v/>
      </c>
      <c r="AC15699" s="7"/>
      <c r="AF15699">
        <f>COUNTIF(AE15700:AE15708,"1")</f>
        <v>2</v>
      </c>
      <c r="AG15699" s="2"/>
      <c r="AI15699" s="7"/>
      <c r="AJ15699">
        <f>COUNTIF($K15700:$K15708,"1")-COUNTIFS($K15700:$K15708,"1",$L15700:$L15708,"V")</f>
        <v>4</v>
      </c>
      <c r="AK15699">
        <f>COUNTIFS($K15700:$K15708,"1",$L15700:$L15708,"Y")+COUNTIFS($K15700:$K15708,"1",$L15700:$L15708,"s")</f>
        <v>4</v>
      </c>
      <c r="AL15699">
        <f>COUNTIF($K15700:$K15708,"2")-COUNTIFS($K15700:$K15708,"2",$L15700:$L15708,"V")</f>
        <v>0</v>
      </c>
      <c r="AM15699">
        <f>COUNTIFS($K15700:$K15708,"2",$L15700:$L15708,"Y")+COUNTIFS($K15700:$K15708,"2",$L15700:$L15708,"s")</f>
        <v>0</v>
      </c>
      <c r="AN15699">
        <f>COUNTIF($K15700:$K15708,"3")-COUNTIFS($K15700:$K15708,"3",$L15700:$L15708,"V")</f>
        <v>0</v>
      </c>
      <c r="AO15699">
        <f>COUNTIFS($K15700:$K15708,"3",$L15700:$L15708,"Y")+COUNTIFS($K15700:$K15708,"3",$L15700:$L15708,"s")</f>
        <v>0</v>
      </c>
      <c r="AP15699">
        <f>COUNTIF($K15700:$K15708,"4")-COUNTIFS($K15700:$K15708,"4",$L15700:$L15708,"V")</f>
        <v>0</v>
      </c>
      <c r="AQ15699">
        <f>COUNTIFS($K15700:$K15708,"4",$L15700:$L15708,"Y")+COUNTIFS($K15700:$K15708,"4",$L15700:$L15708,"s")</f>
        <v>0</v>
      </c>
      <c r="AR15699">
        <f>COUNTIF($K15700:$K15708,"5")-COUNTIFS($K15700:$K15708,"5",$L15700:$L15708,"V")</f>
        <v>0</v>
      </c>
      <c r="AS15699">
        <f>COUNTIFS($K15700:$K15708,"5",$L15700:$L15708,"Y")+COUNTIFS($K15700:$K15708,"5",$L15700:$L15708,"s")</f>
        <v>0</v>
      </c>
      <c r="AT15699">
        <f>COUNTIF($K15700:$K15708,"6")-COUNTIFS($K15700:$K15708,"6",$L15700:$L15708,"V")</f>
        <v>0</v>
      </c>
      <c r="AU15699">
        <f>COUNTIFS($K15700:$K15708,"6",$L15700:$L15708,"Y")+COUNTIFS($K15700:$K15708,"6",$L15700:$L15708,"s")</f>
        <v>0</v>
      </c>
      <c r="AV15699">
        <f>COUNTIF($K15700:$K15708,"7")-COUNTIFS($K15700:$K15708,"7",$L15700:$L15708,"V")</f>
        <v>5</v>
      </c>
      <c r="AW15699">
        <f>COUNTIFS($K15700:$K15708,"7",$L15700:$L15708,"Y")+COUNTIFS($K15700:$K15708,"7",$L15700:$L15708,"s")</f>
        <v>5</v>
      </c>
    </row>
    <row r="15700" spans="1:49" ht="11" customHeight="1" outlineLevel="1" x14ac:dyDescent="0.25">
      <c r="A15700" t="s">
        <v>229</v>
      </c>
      <c r="C15700" s="2" t="s">
        <v>12976</v>
      </c>
      <c r="D15700" s="2">
        <v>1175</v>
      </c>
      <c r="E15700" s="7">
        <v>1970</v>
      </c>
      <c r="F15700" s="5" t="s">
        <v>4236</v>
      </c>
      <c r="H15700" s="5" t="s">
        <v>5398</v>
      </c>
      <c r="I15700" s="6" t="s">
        <v>5399</v>
      </c>
      <c r="J15700" s="6" t="s">
        <v>14135</v>
      </c>
      <c r="K15700" s="17">
        <v>1</v>
      </c>
      <c r="L15700" s="17" t="s">
        <v>7730</v>
      </c>
      <c r="M15700" s="9">
        <v>1.2</v>
      </c>
      <c r="N15700" s="9"/>
      <c r="O15700" s="21"/>
      <c r="Q15700" s="29"/>
      <c r="S15700">
        <v>1</v>
      </c>
      <c r="T15700">
        <v>1</v>
      </c>
      <c r="U15700" s="17"/>
      <c r="V15700" s="2">
        <v>779</v>
      </c>
      <c r="Y15700" t="str">
        <f t="shared" si="996"/>
        <v/>
      </c>
      <c r="AA15700" t="str">
        <f t="shared" si="997"/>
        <v/>
      </c>
      <c r="AC15700" s="7"/>
      <c r="AD15700" t="s">
        <v>5399</v>
      </c>
      <c r="AE15700">
        <f t="shared" ref="AE15700:AE15708" si="1010">COUNTIF(I15700,"*Fuji*")</f>
        <v>1</v>
      </c>
      <c r="AG15700" s="2"/>
      <c r="AH15700" t="s">
        <v>4921</v>
      </c>
      <c r="AI15700" s="7" t="s">
        <v>4610</v>
      </c>
    </row>
    <row r="15701" spans="1:49" ht="11" customHeight="1" outlineLevel="1" x14ac:dyDescent="0.25">
      <c r="A15701" t="s">
        <v>229</v>
      </c>
      <c r="C15701" s="2" t="s">
        <v>12976</v>
      </c>
      <c r="D15701" s="2" t="s">
        <v>18679</v>
      </c>
      <c r="E15701" s="7">
        <v>1970</v>
      </c>
      <c r="F15701" s="5" t="s">
        <v>18680</v>
      </c>
      <c r="H15701" s="5"/>
      <c r="I15701" s="6" t="s">
        <v>5399</v>
      </c>
      <c r="J15701" s="6" t="s">
        <v>14135</v>
      </c>
      <c r="K15701" s="17">
        <v>1</v>
      </c>
      <c r="L15701" s="17" t="s">
        <v>7730</v>
      </c>
      <c r="M15701" s="9">
        <v>2.5</v>
      </c>
      <c r="N15701" s="9"/>
      <c r="O15701" s="21"/>
      <c r="Q15701" s="29"/>
      <c r="U15701" s="17"/>
      <c r="V15701" s="2"/>
      <c r="Y15701" t="str">
        <f t="shared" si="996"/>
        <v/>
      </c>
      <c r="AA15701" t="str">
        <f t="shared" si="997"/>
        <v/>
      </c>
      <c r="AC15701" s="7"/>
      <c r="AD15701" t="s">
        <v>5399</v>
      </c>
      <c r="AE15701">
        <f t="shared" si="1010"/>
        <v>1</v>
      </c>
      <c r="AG15701" s="2"/>
      <c r="AI15701" s="7"/>
    </row>
    <row r="15702" spans="1:49" ht="11" customHeight="1" outlineLevel="1" x14ac:dyDescent="0.25">
      <c r="A15702" t="s">
        <v>229</v>
      </c>
      <c r="C15702" s="2" t="s">
        <v>12976</v>
      </c>
      <c r="D15702" s="2">
        <v>1250</v>
      </c>
      <c r="E15702" s="7">
        <v>1972</v>
      </c>
      <c r="F15702" s="5" t="s">
        <v>631</v>
      </c>
      <c r="H15702" s="5" t="s">
        <v>5398</v>
      </c>
      <c r="I15702" s="6" t="s">
        <v>9223</v>
      </c>
      <c r="J15702" s="6" t="s">
        <v>14136</v>
      </c>
      <c r="K15702" s="17">
        <v>7</v>
      </c>
      <c r="L15702" s="17" t="s">
        <v>7730</v>
      </c>
      <c r="M15702" s="9">
        <v>5</v>
      </c>
      <c r="N15702" s="9"/>
      <c r="O15702" s="21"/>
      <c r="Q15702" s="29"/>
      <c r="U15702" s="17"/>
      <c r="V15702" s="2"/>
      <c r="Y15702" t="str">
        <f t="shared" si="996"/>
        <v/>
      </c>
      <c r="AA15702" t="str">
        <f t="shared" si="997"/>
        <v/>
      </c>
      <c r="AC15702" s="7"/>
      <c r="AD15702" t="s">
        <v>9223</v>
      </c>
      <c r="AE15702">
        <f t="shared" si="1010"/>
        <v>0</v>
      </c>
      <c r="AG15702" s="2"/>
      <c r="AI15702" s="7"/>
    </row>
    <row r="15703" spans="1:49" ht="11" customHeight="1" outlineLevel="1" x14ac:dyDescent="0.25">
      <c r="A15703" t="s">
        <v>229</v>
      </c>
      <c r="C15703" s="2" t="s">
        <v>12976</v>
      </c>
      <c r="D15703" s="2">
        <v>1251</v>
      </c>
      <c r="E15703" s="7">
        <v>1972</v>
      </c>
      <c r="F15703" s="5" t="s">
        <v>3761</v>
      </c>
      <c r="H15703" s="5" t="s">
        <v>5398</v>
      </c>
      <c r="I15703" s="6" t="s">
        <v>9029</v>
      </c>
      <c r="J15703" s="6" t="s">
        <v>14136</v>
      </c>
      <c r="K15703" s="17">
        <v>7</v>
      </c>
      <c r="L15703" s="17" t="s">
        <v>7730</v>
      </c>
      <c r="M15703" s="9">
        <v>0.9</v>
      </c>
      <c r="N15703" s="9"/>
      <c r="O15703" s="21"/>
      <c r="Q15703" s="29"/>
      <c r="U15703" s="17"/>
      <c r="V15703" s="2"/>
      <c r="Y15703" t="str">
        <f t="shared" si="996"/>
        <v/>
      </c>
      <c r="AA15703" t="str">
        <f t="shared" si="997"/>
        <v/>
      </c>
      <c r="AC15703" s="7"/>
      <c r="AD15703" t="s">
        <v>9029</v>
      </c>
      <c r="AE15703">
        <f t="shared" si="1010"/>
        <v>0</v>
      </c>
      <c r="AG15703" s="2"/>
      <c r="AI15703" s="7"/>
    </row>
    <row r="15704" spans="1:49" ht="11" customHeight="1" outlineLevel="1" collapsed="1" x14ac:dyDescent="0.25">
      <c r="A15704" t="s">
        <v>229</v>
      </c>
      <c r="C15704" s="2" t="s">
        <v>12976</v>
      </c>
      <c r="D15704" s="2">
        <v>1252</v>
      </c>
      <c r="E15704" s="7">
        <v>1972</v>
      </c>
      <c r="F15704" s="5" t="s">
        <v>6709</v>
      </c>
      <c r="H15704" s="5" t="s">
        <v>5398</v>
      </c>
      <c r="I15704" s="6" t="s">
        <v>9223</v>
      </c>
      <c r="J15704" s="6" t="s">
        <v>14136</v>
      </c>
      <c r="K15704" s="17">
        <v>7</v>
      </c>
      <c r="L15704" s="17" t="s">
        <v>7730</v>
      </c>
      <c r="M15704" s="9">
        <v>0.5</v>
      </c>
      <c r="N15704" s="9"/>
      <c r="O15704" s="21"/>
      <c r="Q15704" s="29"/>
      <c r="U15704" s="17"/>
      <c r="V15704" s="2"/>
      <c r="Y15704" t="str">
        <f t="shared" si="996"/>
        <v/>
      </c>
      <c r="AA15704" t="str">
        <f t="shared" si="997"/>
        <v/>
      </c>
      <c r="AC15704" s="7"/>
      <c r="AD15704" t="s">
        <v>9223</v>
      </c>
      <c r="AE15704">
        <f t="shared" si="1010"/>
        <v>0</v>
      </c>
      <c r="AG15704" s="2"/>
      <c r="AI15704" s="7"/>
    </row>
    <row r="15705" spans="1:49" ht="11" customHeight="1" outlineLevel="1" x14ac:dyDescent="0.25">
      <c r="A15705" t="s">
        <v>229</v>
      </c>
      <c r="C15705" s="2" t="s">
        <v>12976</v>
      </c>
      <c r="D15705" s="2">
        <v>1898</v>
      </c>
      <c r="E15705" s="7">
        <v>1991</v>
      </c>
      <c r="F15705" s="5" t="s">
        <v>14138</v>
      </c>
      <c r="H15705" s="5" t="s">
        <v>5398</v>
      </c>
      <c r="I15705" s="6" t="s">
        <v>9029</v>
      </c>
      <c r="J15705" s="6" t="s">
        <v>14137</v>
      </c>
      <c r="K15705" s="17">
        <v>7</v>
      </c>
      <c r="L15705" s="17" t="s">
        <v>7730</v>
      </c>
      <c r="M15705" s="9">
        <v>3</v>
      </c>
      <c r="N15705" s="9"/>
      <c r="O15705" s="21"/>
      <c r="Q15705" s="29"/>
      <c r="U15705" s="17"/>
      <c r="V15705" s="2"/>
      <c r="Y15705" t="str">
        <f t="shared" si="996"/>
        <v/>
      </c>
      <c r="AA15705" t="str">
        <f t="shared" si="997"/>
        <v/>
      </c>
      <c r="AC15705" s="7"/>
      <c r="AD15705" t="s">
        <v>9029</v>
      </c>
      <c r="AE15705">
        <f t="shared" si="1010"/>
        <v>0</v>
      </c>
      <c r="AG15705" s="2"/>
      <c r="AI15705" s="7"/>
    </row>
    <row r="15706" spans="1:49" ht="11" customHeight="1" outlineLevel="1" x14ac:dyDescent="0.25">
      <c r="A15706" t="s">
        <v>229</v>
      </c>
      <c r="C15706" s="2" t="s">
        <v>12976</v>
      </c>
      <c r="D15706" s="2">
        <v>3205</v>
      </c>
      <c r="E15706" s="7">
        <v>2011</v>
      </c>
      <c r="F15706" s="5" t="s">
        <v>10894</v>
      </c>
      <c r="H15706" s="5" t="s">
        <v>5398</v>
      </c>
      <c r="I15706" s="6" t="s">
        <v>9223</v>
      </c>
      <c r="J15706" s="6" t="s">
        <v>14134</v>
      </c>
      <c r="K15706" s="17">
        <v>7</v>
      </c>
      <c r="L15706" s="17" t="s">
        <v>7730</v>
      </c>
      <c r="M15706" s="9">
        <v>7</v>
      </c>
      <c r="N15706" s="9"/>
      <c r="O15706" s="21"/>
      <c r="Q15706" s="29"/>
      <c r="U15706" s="17"/>
      <c r="V15706" s="2"/>
      <c r="Y15706" t="str">
        <f t="shared" si="996"/>
        <v/>
      </c>
      <c r="AA15706" t="str">
        <f t="shared" si="997"/>
        <v/>
      </c>
      <c r="AC15706" s="7"/>
      <c r="AD15706" t="s">
        <v>9223</v>
      </c>
      <c r="AE15706">
        <f t="shared" si="1010"/>
        <v>0</v>
      </c>
      <c r="AG15706" s="2"/>
      <c r="AI15706" s="7"/>
    </row>
    <row r="15707" spans="1:49" ht="11" customHeight="1" outlineLevel="1" x14ac:dyDescent="0.25">
      <c r="A15707" t="s">
        <v>229</v>
      </c>
      <c r="C15707" s="2" t="s">
        <v>12976</v>
      </c>
      <c r="D15707" s="2">
        <v>3385</v>
      </c>
      <c r="E15707" s="7">
        <v>2014</v>
      </c>
      <c r="F15707" s="5" t="s">
        <v>1375</v>
      </c>
      <c r="H15707" s="5" t="s">
        <v>5398</v>
      </c>
      <c r="I15707" s="6" t="s">
        <v>1708</v>
      </c>
      <c r="J15707" s="6" t="s">
        <v>14139</v>
      </c>
      <c r="K15707" s="17">
        <v>1</v>
      </c>
      <c r="L15707" s="17" t="s">
        <v>20076</v>
      </c>
      <c r="M15707" s="9"/>
      <c r="N15707" s="9"/>
      <c r="O15707" s="21"/>
      <c r="Q15707" s="29"/>
      <c r="U15707" s="17"/>
      <c r="V15707" s="2"/>
      <c r="Y15707" t="str">
        <f t="shared" si="996"/>
        <v/>
      </c>
      <c r="AA15707" t="str">
        <f t="shared" si="997"/>
        <v/>
      </c>
      <c r="AC15707" s="7"/>
      <c r="AD15707" t="s">
        <v>1708</v>
      </c>
      <c r="AE15707">
        <f t="shared" si="1010"/>
        <v>0</v>
      </c>
      <c r="AG15707" s="2"/>
      <c r="AI15707" s="7"/>
    </row>
    <row r="15708" spans="1:49" ht="11" customHeight="1" outlineLevel="1" x14ac:dyDescent="0.25">
      <c r="A15708" t="s">
        <v>229</v>
      </c>
      <c r="C15708" s="2" t="s">
        <v>12976</v>
      </c>
      <c r="D15708" s="2" t="s">
        <v>14140</v>
      </c>
      <c r="E15708" s="7">
        <v>2014</v>
      </c>
      <c r="F15708" s="5" t="s">
        <v>14141</v>
      </c>
      <c r="H15708" s="5" t="s">
        <v>5398</v>
      </c>
      <c r="I15708" s="6" t="s">
        <v>1708</v>
      </c>
      <c r="J15708" s="6" t="s">
        <v>14139</v>
      </c>
      <c r="K15708" s="17">
        <v>1</v>
      </c>
      <c r="L15708" s="17" t="s">
        <v>7730</v>
      </c>
      <c r="M15708" s="9">
        <v>7</v>
      </c>
      <c r="N15708" s="9"/>
      <c r="O15708" s="21"/>
      <c r="Q15708" s="29"/>
      <c r="U15708" s="17"/>
      <c r="V15708" s="2"/>
      <c r="Y15708" t="str">
        <f t="shared" si="996"/>
        <v/>
      </c>
      <c r="AA15708">
        <f t="shared" si="997"/>
        <v>1</v>
      </c>
      <c r="AC15708" s="7"/>
      <c r="AD15708" t="s">
        <v>1708</v>
      </c>
      <c r="AE15708">
        <f t="shared" si="1010"/>
        <v>0</v>
      </c>
      <c r="AG15708" s="2"/>
      <c r="AI15708" s="7"/>
    </row>
    <row r="15709" spans="1:49" ht="11" customHeight="1" x14ac:dyDescent="0.25">
      <c r="A15709" s="4" t="s">
        <v>18593</v>
      </c>
      <c r="B15709" t="s">
        <v>12873</v>
      </c>
      <c r="C15709" s="2" t="s">
        <v>12521</v>
      </c>
      <c r="E15709" s="7"/>
      <c r="F15709" s="5"/>
      <c r="H15709" s="5"/>
      <c r="I15709" s="6"/>
      <c r="J15709" s="6"/>
      <c r="K15709" s="17"/>
      <c r="L15709" s="17"/>
      <c r="M15709" s="9"/>
      <c r="N15709" s="9">
        <f>SUM(M15710:M15754)</f>
        <v>39.650000000000006</v>
      </c>
      <c r="O15709" s="21">
        <v>6064</v>
      </c>
      <c r="P15709">
        <f>COUNTIF(L15710:L15754,"*")</f>
        <v>45</v>
      </c>
      <c r="Q15709" s="29">
        <f>P15709/O15709</f>
        <v>7.4208443271767807E-3</v>
      </c>
      <c r="R15709">
        <f>COUNTIF(L15710:L15754,"Y")+COUNTIF(L15710:L15754,"S")</f>
        <v>44</v>
      </c>
      <c r="U15709" s="18" t="s">
        <v>7732</v>
      </c>
      <c r="V15709" s="2"/>
      <c r="W15709" t="s">
        <v>18595</v>
      </c>
      <c r="Y15709" t="str">
        <f t="shared" si="996"/>
        <v/>
      </c>
      <c r="AA15709" t="str">
        <f t="shared" si="997"/>
        <v/>
      </c>
      <c r="AC15709" s="7"/>
      <c r="AF15709">
        <f>COUNTIF(AE15710:AE15754,"1")</f>
        <v>0</v>
      </c>
      <c r="AG15709" s="2"/>
      <c r="AI15709" s="7"/>
      <c r="AJ15709">
        <f>COUNTIF($K15710:$K15754,"1")-COUNTIFS($K15710:$K15754,"1",$L15710:$L15754,"V")</f>
        <v>5</v>
      </c>
      <c r="AK15709">
        <f>COUNTIFS($K15710:$K15754,"1",$L15710:$L15754,"Y")+COUNTIFS($K15710:$K15754,"1",$L15710:$L15754,"s")</f>
        <v>5</v>
      </c>
      <c r="AL15709">
        <f>COUNTIF($K15710:$K15754,"2")-COUNTIFS($K15710:$K15754,"2",$L15710:$L15754,"V")</f>
        <v>3</v>
      </c>
      <c r="AM15709">
        <f>COUNTIFS($K15710:$K15754,"2",$L15710:$L15754,"Y")+COUNTIFS($K15710:$K15754,"2",$L15710:$L15754,"s")</f>
        <v>3</v>
      </c>
      <c r="AN15709">
        <f>COUNTIF($K15710:$K15754,"3")-COUNTIFS($K15710:$K15754,"3",$L15710:$L15754,"V")</f>
        <v>17</v>
      </c>
      <c r="AO15709">
        <f>COUNTIFS($K15710:$K15754,"3",$L15710:$L15754,"Y")+COUNTIFS($K15710:$K15754,"3",$L15710:$L15754,"s")</f>
        <v>16</v>
      </c>
      <c r="AP15709">
        <f>COUNTIF($K15710:$K15754,"4")-COUNTIFS($K15710:$K15754,"4",$L15710:$L15754,"V")</f>
        <v>0</v>
      </c>
      <c r="AQ15709">
        <f>COUNTIFS($K15710:$K15754,"4",$L15710:$L15754,"Y")+COUNTIFS($K15710:$K15754,"4",$L15710:$L15754,"s")</f>
        <v>0</v>
      </c>
      <c r="AR15709">
        <f>COUNTIF($K15710:$K15754,"5")-COUNTIFS($K15710:$K15754,"5",$L15710:$L15754,"V")</f>
        <v>3</v>
      </c>
      <c r="AS15709">
        <f>COUNTIFS($K15710:$K15754,"5",$L15710:$L15754,"Y")+COUNTIFS($K15710:$K15754,"5",$L15710:$L15754,"s")</f>
        <v>3</v>
      </c>
      <c r="AT15709">
        <f>COUNTIF($K15710:$K15754,"6")-COUNTIFS($K15710:$K15754,"6",$L15710:$L15754,"V")</f>
        <v>0</v>
      </c>
      <c r="AU15709">
        <f>COUNTIFS($K15710:$K15754,"6",$L15710:$L15754,"Y")+COUNTIFS($K15710:$K15754,"6",$L15710:$L15754,"s")</f>
        <v>0</v>
      </c>
      <c r="AV15709">
        <f>COUNTIF($K15710:$K15754,"7")-COUNTIFS($K15710:$K15754,"7",$L15710:$L15754,"V")</f>
        <v>17</v>
      </c>
      <c r="AW15709">
        <f>COUNTIFS($K15710:$K15754,"7",$L15710:$L15754,"Y")+COUNTIFS($K15710:$K15754,"7",$L15710:$L15754,"s")</f>
        <v>17</v>
      </c>
    </row>
    <row r="15710" spans="1:49" ht="11" customHeight="1" outlineLevel="1" x14ac:dyDescent="0.25">
      <c r="A15710" t="s">
        <v>18594</v>
      </c>
      <c r="C15710" s="2" t="s">
        <v>12521</v>
      </c>
      <c r="D15710" s="2">
        <v>641</v>
      </c>
      <c r="E15710" s="7">
        <v>1943</v>
      </c>
      <c r="F15710" s="5" t="s">
        <v>6508</v>
      </c>
      <c r="H15710" s="5" t="s">
        <v>4234</v>
      </c>
      <c r="I15710" s="6" t="s">
        <v>1752</v>
      </c>
      <c r="J15710" s="6" t="s">
        <v>13394</v>
      </c>
      <c r="K15710" s="17">
        <v>3</v>
      </c>
      <c r="L15710" s="17" t="s">
        <v>7730</v>
      </c>
      <c r="M15710" s="9">
        <v>1.1000000000000001</v>
      </c>
      <c r="N15710" s="9"/>
      <c r="O15710" s="21"/>
      <c r="Q15710" s="29"/>
      <c r="U15710" s="17"/>
      <c r="V15710" s="2">
        <v>886</v>
      </c>
      <c r="Y15710" t="str">
        <f t="shared" si="996"/>
        <v/>
      </c>
      <c r="AA15710" t="str">
        <f t="shared" si="997"/>
        <v/>
      </c>
      <c r="AC15710" s="7"/>
      <c r="AD15710" t="s">
        <v>1752</v>
      </c>
      <c r="AE15710">
        <f t="shared" ref="AE15710:AE15754" si="1011">COUNTIF(I15710,"*Fuji*")</f>
        <v>0</v>
      </c>
      <c r="AG15710" s="2"/>
      <c r="AH15710" t="s">
        <v>1753</v>
      </c>
      <c r="AI15710" s="7" t="s">
        <v>4610</v>
      </c>
    </row>
    <row r="15711" spans="1:49" ht="11" customHeight="1" outlineLevel="1" x14ac:dyDescent="0.25">
      <c r="A15711" t="s">
        <v>18594</v>
      </c>
      <c r="C15711" s="2" t="s">
        <v>12521</v>
      </c>
      <c r="D15711" s="2">
        <v>643</v>
      </c>
      <c r="E15711" s="7">
        <v>1943</v>
      </c>
      <c r="F15711" s="5" t="s">
        <v>6640</v>
      </c>
      <c r="H15711" s="5" t="s">
        <v>6445</v>
      </c>
      <c r="I15711" s="6" t="s">
        <v>1752</v>
      </c>
      <c r="J15711" s="6" t="s">
        <v>13394</v>
      </c>
      <c r="K15711" s="17">
        <v>3</v>
      </c>
      <c r="L15711" s="17" t="s">
        <v>7730</v>
      </c>
      <c r="M15711" s="9">
        <v>2.5</v>
      </c>
      <c r="N15711" s="9"/>
      <c r="O15711" s="21"/>
      <c r="Q15711" s="29"/>
      <c r="U15711" s="17"/>
      <c r="V15711" s="2">
        <v>888</v>
      </c>
      <c r="Y15711" t="str">
        <f t="shared" si="996"/>
        <v/>
      </c>
      <c r="AA15711" t="str">
        <f t="shared" si="997"/>
        <v/>
      </c>
      <c r="AC15711" s="7"/>
      <c r="AD15711" t="s">
        <v>1752</v>
      </c>
      <c r="AE15711">
        <f t="shared" si="1011"/>
        <v>0</v>
      </c>
      <c r="AG15711" s="2"/>
      <c r="AH15711" t="s">
        <v>1753</v>
      </c>
      <c r="AI15711" s="7" t="s">
        <v>4922</v>
      </c>
    </row>
    <row r="15712" spans="1:49" ht="11" customHeight="1" outlineLevel="1" x14ac:dyDescent="0.25">
      <c r="A15712" t="s">
        <v>18594</v>
      </c>
      <c r="C15712" s="2" t="s">
        <v>12521</v>
      </c>
      <c r="D15712" s="2">
        <v>873</v>
      </c>
      <c r="E15712" s="7">
        <v>1947</v>
      </c>
      <c r="F15712" s="5" t="s">
        <v>6508</v>
      </c>
      <c r="H15712" s="5" t="s">
        <v>1578</v>
      </c>
      <c r="I15712" s="6" t="s">
        <v>5221</v>
      </c>
      <c r="J15712" s="6" t="s">
        <v>13395</v>
      </c>
      <c r="K15712" s="17">
        <v>2</v>
      </c>
      <c r="L15712" s="17" t="s">
        <v>7730</v>
      </c>
      <c r="M15712" s="9">
        <v>2.2999999999999998</v>
      </c>
      <c r="N15712" s="9"/>
      <c r="O15712" s="21"/>
      <c r="Q15712" s="29"/>
      <c r="U15712" s="17"/>
      <c r="V15712" s="2">
        <v>1105</v>
      </c>
      <c r="Y15712" t="str">
        <f t="shared" si="996"/>
        <v/>
      </c>
      <c r="AA15712" t="str">
        <f t="shared" si="997"/>
        <v/>
      </c>
      <c r="AC15712" s="7"/>
      <c r="AD15712" t="s">
        <v>5221</v>
      </c>
      <c r="AE15712">
        <f t="shared" si="1011"/>
        <v>0</v>
      </c>
      <c r="AG15712" s="2"/>
      <c r="AH15712" t="s">
        <v>5222</v>
      </c>
      <c r="AI15712" s="7" t="s">
        <v>4610</v>
      </c>
    </row>
    <row r="15713" spans="1:35" ht="11" customHeight="1" outlineLevel="1" x14ac:dyDescent="0.25">
      <c r="A15713" t="s">
        <v>18594</v>
      </c>
      <c r="C15713" s="2" t="s">
        <v>12521</v>
      </c>
      <c r="D15713" s="2">
        <v>877</v>
      </c>
      <c r="E15713" s="7">
        <v>1947</v>
      </c>
      <c r="F15713" s="5" t="s">
        <v>6508</v>
      </c>
      <c r="H15713" s="5" t="s">
        <v>13396</v>
      </c>
      <c r="I15713" s="6" t="s">
        <v>439</v>
      </c>
      <c r="J15713" s="6" t="s">
        <v>13395</v>
      </c>
      <c r="K15713" s="17">
        <v>2</v>
      </c>
      <c r="L15713" s="17" t="s">
        <v>7730</v>
      </c>
      <c r="M15713" s="9">
        <v>1.5</v>
      </c>
      <c r="N15713" s="9"/>
      <c r="O15713" s="21"/>
      <c r="Q15713" s="29"/>
      <c r="U15713" s="17"/>
      <c r="V15713" s="2"/>
      <c r="Y15713" t="str">
        <f t="shared" si="996"/>
        <v/>
      </c>
      <c r="AA15713" t="str">
        <f t="shared" si="997"/>
        <v/>
      </c>
      <c r="AC15713" s="7"/>
      <c r="AD15713" t="s">
        <v>439</v>
      </c>
      <c r="AE15713">
        <f t="shared" si="1011"/>
        <v>0</v>
      </c>
      <c r="AG15713" s="2"/>
      <c r="AI15713" s="7"/>
    </row>
    <row r="15714" spans="1:35" ht="11" customHeight="1" outlineLevel="1" x14ac:dyDescent="0.25">
      <c r="A15714" t="s">
        <v>18594</v>
      </c>
      <c r="C15714" s="2" t="s">
        <v>12521</v>
      </c>
      <c r="D15714" s="2">
        <v>1089</v>
      </c>
      <c r="E15714" s="7">
        <v>1948</v>
      </c>
      <c r="F15714" s="5" t="s">
        <v>1754</v>
      </c>
      <c r="H15714" s="5" t="s">
        <v>1755</v>
      </c>
      <c r="I15714" s="6" t="s">
        <v>1756</v>
      </c>
      <c r="J15714" s="6" t="s">
        <v>13397</v>
      </c>
      <c r="K15714" s="17">
        <v>3</v>
      </c>
      <c r="L15714" s="17" t="s">
        <v>7730</v>
      </c>
      <c r="M15714" s="9">
        <v>1</v>
      </c>
      <c r="N15714" s="9"/>
      <c r="O15714" s="21"/>
      <c r="Q15714" s="29"/>
      <c r="U15714" s="17"/>
      <c r="V15714" s="2">
        <v>1311</v>
      </c>
      <c r="Y15714" t="str">
        <f t="shared" si="996"/>
        <v/>
      </c>
      <c r="AA15714" t="str">
        <f t="shared" si="997"/>
        <v/>
      </c>
      <c r="AC15714" s="7"/>
      <c r="AD15714" t="s">
        <v>1756</v>
      </c>
      <c r="AE15714">
        <f t="shared" si="1011"/>
        <v>0</v>
      </c>
      <c r="AG15714" s="2"/>
      <c r="AH15714" t="s">
        <v>1757</v>
      </c>
      <c r="AI15714" s="7" t="s">
        <v>4610</v>
      </c>
    </row>
    <row r="15715" spans="1:35" ht="11" customHeight="1" outlineLevel="1" x14ac:dyDescent="0.25">
      <c r="A15715" t="s">
        <v>18594</v>
      </c>
      <c r="C15715" s="2" t="s">
        <v>12521</v>
      </c>
      <c r="D15715" s="2">
        <v>1299</v>
      </c>
      <c r="E15715" s="7">
        <v>1950</v>
      </c>
      <c r="F15715" s="5" t="s">
        <v>2665</v>
      </c>
      <c r="H15715" s="5" t="s">
        <v>4458</v>
      </c>
      <c r="I15715" s="6" t="s">
        <v>5221</v>
      </c>
      <c r="J15715" s="6" t="s">
        <v>13398</v>
      </c>
      <c r="K15715" s="17">
        <v>3</v>
      </c>
      <c r="L15715" s="17" t="s">
        <v>7730</v>
      </c>
      <c r="M15715" s="9">
        <v>2</v>
      </c>
      <c r="N15715" s="9"/>
      <c r="O15715" s="21"/>
      <c r="Q15715" s="29"/>
      <c r="T15715">
        <v>1</v>
      </c>
      <c r="U15715" s="17"/>
      <c r="V15715" s="2">
        <v>1515</v>
      </c>
      <c r="Y15715" t="str">
        <f t="shared" si="996"/>
        <v/>
      </c>
      <c r="AA15715" t="str">
        <f t="shared" si="997"/>
        <v/>
      </c>
      <c r="AC15715" s="7"/>
      <c r="AD15715" t="s">
        <v>5221</v>
      </c>
      <c r="AE15715">
        <f t="shared" si="1011"/>
        <v>0</v>
      </c>
      <c r="AG15715" s="2"/>
      <c r="AH15715" t="s">
        <v>5222</v>
      </c>
      <c r="AI15715" s="7" t="s">
        <v>4610</v>
      </c>
    </row>
    <row r="15716" spans="1:35" ht="11" customHeight="1" outlineLevel="1" x14ac:dyDescent="0.25">
      <c r="A15716" t="s">
        <v>18594</v>
      </c>
      <c r="C15716" s="2" t="s">
        <v>12521</v>
      </c>
      <c r="D15716" s="2">
        <v>1595</v>
      </c>
      <c r="E15716" s="7">
        <v>1956</v>
      </c>
      <c r="F15716" s="5" t="s">
        <v>1754</v>
      </c>
      <c r="H15716" s="5" t="s">
        <v>4511</v>
      </c>
      <c r="I15716" s="6" t="s">
        <v>4512</v>
      </c>
      <c r="J15716" s="6" t="s">
        <v>13399</v>
      </c>
      <c r="K15716" s="17">
        <v>3</v>
      </c>
      <c r="L15716" s="17" t="s">
        <v>7730</v>
      </c>
      <c r="M15716" s="9">
        <v>0.6</v>
      </c>
      <c r="N15716" s="9"/>
      <c r="O15716" s="21"/>
      <c r="Q15716" s="29"/>
      <c r="U15716" s="17"/>
      <c r="V15716" s="2">
        <v>1799</v>
      </c>
      <c r="Y15716" t="str">
        <f t="shared" si="996"/>
        <v/>
      </c>
      <c r="AA15716" t="str">
        <f t="shared" si="997"/>
        <v/>
      </c>
      <c r="AC15716" s="7"/>
      <c r="AD15716" t="s">
        <v>4512</v>
      </c>
      <c r="AE15716">
        <f t="shared" si="1011"/>
        <v>0</v>
      </c>
      <c r="AG15716" s="2"/>
      <c r="AH15716" t="s">
        <v>5222</v>
      </c>
      <c r="AI15716" s="7" t="s">
        <v>4610</v>
      </c>
    </row>
    <row r="15717" spans="1:35" ht="11" customHeight="1" outlineLevel="1" x14ac:dyDescent="0.25">
      <c r="A15717" t="s">
        <v>18594</v>
      </c>
      <c r="C15717" s="2" t="s">
        <v>12521</v>
      </c>
      <c r="D15717" s="2">
        <v>1790</v>
      </c>
      <c r="E15717" s="7">
        <v>1957</v>
      </c>
      <c r="F15717" s="5" t="s">
        <v>1754</v>
      </c>
      <c r="H15717" s="5" t="s">
        <v>5398</v>
      </c>
      <c r="I15717" s="6" t="s">
        <v>4513</v>
      </c>
      <c r="J15717" s="6" t="s">
        <v>13400</v>
      </c>
      <c r="K15717" s="17">
        <v>3</v>
      </c>
      <c r="L15717" s="17" t="s">
        <v>7730</v>
      </c>
      <c r="M15717" s="9">
        <v>0.2</v>
      </c>
      <c r="N15717" s="9"/>
      <c r="O15717" s="21"/>
      <c r="Q15717" s="29"/>
      <c r="U15717" s="17"/>
      <c r="V15717" s="2">
        <v>2009</v>
      </c>
      <c r="Y15717" t="str">
        <f t="shared" si="996"/>
        <v/>
      </c>
      <c r="AA15717" t="str">
        <f t="shared" si="997"/>
        <v/>
      </c>
      <c r="AC15717" s="7"/>
      <c r="AD15717" t="s">
        <v>4513</v>
      </c>
      <c r="AE15717">
        <f t="shared" si="1011"/>
        <v>0</v>
      </c>
      <c r="AG15717" s="2"/>
      <c r="AH15717" t="s">
        <v>5222</v>
      </c>
      <c r="AI15717" s="7" t="s">
        <v>4610</v>
      </c>
    </row>
    <row r="15718" spans="1:35" ht="11" customHeight="1" outlineLevel="1" x14ac:dyDescent="0.25">
      <c r="A15718" t="s">
        <v>18594</v>
      </c>
      <c r="C15718" s="2" t="s">
        <v>12521</v>
      </c>
      <c r="D15718" s="2">
        <v>2093</v>
      </c>
      <c r="E15718" s="7">
        <v>1959</v>
      </c>
      <c r="F15718" s="5" t="s">
        <v>2666</v>
      </c>
      <c r="H15718" s="5" t="s">
        <v>2487</v>
      </c>
      <c r="I15718" s="6" t="s">
        <v>4514</v>
      </c>
      <c r="J15718" s="6" t="s">
        <v>13401</v>
      </c>
      <c r="K15718" s="17">
        <v>5</v>
      </c>
      <c r="L15718" s="17" t="s">
        <v>7730</v>
      </c>
      <c r="M15718" s="9">
        <v>0.2</v>
      </c>
      <c r="N15718" s="9"/>
      <c r="O15718" s="21"/>
      <c r="Q15718" s="29"/>
      <c r="U15718" s="17"/>
      <c r="V15718" s="2">
        <v>2275</v>
      </c>
      <c r="Y15718" t="str">
        <f t="shared" si="996"/>
        <v/>
      </c>
      <c r="AA15718" t="str">
        <f t="shared" si="997"/>
        <v/>
      </c>
      <c r="AC15718" s="7"/>
      <c r="AD15718" t="s">
        <v>4514</v>
      </c>
      <c r="AE15718">
        <f t="shared" si="1011"/>
        <v>0</v>
      </c>
      <c r="AG15718" s="2"/>
      <c r="AH15718" t="s">
        <v>433</v>
      </c>
      <c r="AI15718" s="7" t="s">
        <v>4610</v>
      </c>
    </row>
    <row r="15719" spans="1:35" ht="11" customHeight="1" outlineLevel="1" x14ac:dyDescent="0.25">
      <c r="A15719" t="s">
        <v>18594</v>
      </c>
      <c r="C15719" s="2" t="s">
        <v>12521</v>
      </c>
      <c r="D15719" s="2">
        <v>2094</v>
      </c>
      <c r="E15719" s="7">
        <v>1959</v>
      </c>
      <c r="F15719" s="5" t="s">
        <v>1754</v>
      </c>
      <c r="H15719" s="5" t="s">
        <v>1507</v>
      </c>
      <c r="I15719" s="6" t="s">
        <v>4515</v>
      </c>
      <c r="J15719" s="6" t="s">
        <v>13401</v>
      </c>
      <c r="K15719" s="17">
        <v>5</v>
      </c>
      <c r="L15719" s="17" t="s">
        <v>7730</v>
      </c>
      <c r="M15719" s="9">
        <v>0.2</v>
      </c>
      <c r="N15719" s="9"/>
      <c r="O15719" s="21"/>
      <c r="Q15719" s="29"/>
      <c r="U15719" s="17"/>
      <c r="V15719" s="2">
        <v>2277</v>
      </c>
      <c r="Y15719" t="str">
        <f t="shared" si="996"/>
        <v/>
      </c>
      <c r="AA15719" t="str">
        <f t="shared" si="997"/>
        <v/>
      </c>
      <c r="AC15719" s="7"/>
      <c r="AD15719" t="s">
        <v>4515</v>
      </c>
      <c r="AE15719">
        <f t="shared" si="1011"/>
        <v>0</v>
      </c>
      <c r="AG15719" s="2"/>
      <c r="AH15719" t="s">
        <v>4980</v>
      </c>
      <c r="AI15719" s="7" t="s">
        <v>4610</v>
      </c>
    </row>
    <row r="15720" spans="1:35" ht="11" customHeight="1" outlineLevel="1" x14ac:dyDescent="0.25">
      <c r="A15720" t="s">
        <v>18594</v>
      </c>
      <c r="C15720" s="2" t="s">
        <v>12521</v>
      </c>
      <c r="D15720" s="2">
        <v>2635</v>
      </c>
      <c r="E15720" s="7">
        <v>1963</v>
      </c>
      <c r="F15720" s="5" t="s">
        <v>5273</v>
      </c>
      <c r="H15720" s="5" t="s">
        <v>5398</v>
      </c>
      <c r="I15720" s="6" t="s">
        <v>10196</v>
      </c>
      <c r="J15720" s="6" t="s">
        <v>13413</v>
      </c>
      <c r="K15720" s="17">
        <v>7</v>
      </c>
      <c r="L15720" s="17" t="s">
        <v>7730</v>
      </c>
      <c r="M15720" s="9">
        <v>0.65</v>
      </c>
      <c r="N15720" s="9"/>
      <c r="O15720" s="21"/>
      <c r="Q15720" s="29"/>
      <c r="U15720" s="17"/>
      <c r="V15720" s="2"/>
      <c r="Y15720" t="str">
        <f t="shared" si="996"/>
        <v/>
      </c>
      <c r="AA15720" t="str">
        <f t="shared" si="997"/>
        <v/>
      </c>
      <c r="AC15720" s="7"/>
      <c r="AD15720" t="s">
        <v>10196</v>
      </c>
      <c r="AE15720">
        <f t="shared" si="1011"/>
        <v>0</v>
      </c>
      <c r="AG15720" s="2"/>
      <c r="AI15720" s="7"/>
    </row>
    <row r="15721" spans="1:35" ht="11" customHeight="1" outlineLevel="1" collapsed="1" x14ac:dyDescent="0.25">
      <c r="A15721" t="s">
        <v>18594</v>
      </c>
      <c r="C15721" s="2" t="s">
        <v>12521</v>
      </c>
      <c r="D15721" s="2">
        <v>2636</v>
      </c>
      <c r="E15721" s="7">
        <v>1963</v>
      </c>
      <c r="F15721" s="5" t="s">
        <v>3349</v>
      </c>
      <c r="H15721" s="5" t="s">
        <v>5398</v>
      </c>
      <c r="I15721" s="6" t="s">
        <v>13034</v>
      </c>
      <c r="J15721" s="6" t="s">
        <v>13413</v>
      </c>
      <c r="K15721" s="17">
        <v>7</v>
      </c>
      <c r="L15721" s="17" t="s">
        <v>7730</v>
      </c>
      <c r="M15721" s="9">
        <v>0.65</v>
      </c>
      <c r="N15721" s="9"/>
      <c r="O15721" s="21"/>
      <c r="Q15721" s="29"/>
      <c r="U15721" s="17"/>
      <c r="V15721" s="2"/>
      <c r="Y15721" t="str">
        <f t="shared" si="996"/>
        <v/>
      </c>
      <c r="AA15721" t="str">
        <f t="shared" si="997"/>
        <v/>
      </c>
      <c r="AC15721" s="7"/>
      <c r="AD15721" t="s">
        <v>13034</v>
      </c>
      <c r="AE15721">
        <f t="shared" si="1011"/>
        <v>0</v>
      </c>
      <c r="AG15721" s="2"/>
      <c r="AI15721" s="7"/>
    </row>
    <row r="15722" spans="1:35" ht="11" customHeight="1" outlineLevel="1" x14ac:dyDescent="0.25">
      <c r="A15722" t="s">
        <v>18594</v>
      </c>
      <c r="C15722" s="2" t="s">
        <v>12521</v>
      </c>
      <c r="D15722" s="2">
        <v>2637</v>
      </c>
      <c r="E15722" s="7">
        <v>1963</v>
      </c>
      <c r="F15722" s="5" t="s">
        <v>1765</v>
      </c>
      <c r="H15722" s="5" t="s">
        <v>5398</v>
      </c>
      <c r="I15722" s="6" t="s">
        <v>9363</v>
      </c>
      <c r="J15722" s="6" t="s">
        <v>13413</v>
      </c>
      <c r="K15722" s="17">
        <v>7</v>
      </c>
      <c r="L15722" s="17" t="s">
        <v>7730</v>
      </c>
      <c r="M15722" s="9">
        <v>0.65</v>
      </c>
      <c r="N15722" s="9"/>
      <c r="O15722" s="21"/>
      <c r="Q15722" s="29"/>
      <c r="U15722" s="17"/>
      <c r="V15722" s="2"/>
      <c r="Y15722" t="str">
        <f t="shared" si="996"/>
        <v/>
      </c>
      <c r="AA15722" t="str">
        <f t="shared" si="997"/>
        <v/>
      </c>
      <c r="AC15722" s="7"/>
      <c r="AD15722" t="s">
        <v>9363</v>
      </c>
      <c r="AE15722">
        <f t="shared" si="1011"/>
        <v>0</v>
      </c>
      <c r="AG15722" s="2"/>
      <c r="AI15722" s="7"/>
    </row>
    <row r="15723" spans="1:35" ht="11" customHeight="1" outlineLevel="1" x14ac:dyDescent="0.25">
      <c r="A15723" t="s">
        <v>18594</v>
      </c>
      <c r="C15723" s="2" t="s">
        <v>12521</v>
      </c>
      <c r="D15723" s="2">
        <v>2638</v>
      </c>
      <c r="E15723" s="7">
        <v>1963</v>
      </c>
      <c r="F15723" s="5" t="s">
        <v>5964</v>
      </c>
      <c r="H15723" s="5" t="s">
        <v>5398</v>
      </c>
      <c r="I15723" s="6" t="s">
        <v>12446</v>
      </c>
      <c r="J15723" s="6" t="s">
        <v>13413</v>
      </c>
      <c r="K15723" s="17">
        <v>7</v>
      </c>
      <c r="L15723" s="17" t="s">
        <v>7730</v>
      </c>
      <c r="M15723" s="9">
        <v>0.3</v>
      </c>
      <c r="N15723" s="9"/>
      <c r="O15723" s="21"/>
      <c r="Q15723" s="29"/>
      <c r="U15723" s="17"/>
      <c r="V15723" s="2"/>
      <c r="Y15723" t="str">
        <f t="shared" si="996"/>
        <v/>
      </c>
      <c r="AA15723" t="str">
        <f t="shared" si="997"/>
        <v/>
      </c>
      <c r="AC15723" s="7"/>
      <c r="AD15723" t="s">
        <v>12446</v>
      </c>
      <c r="AE15723">
        <f t="shared" si="1011"/>
        <v>0</v>
      </c>
      <c r="AG15723" s="2"/>
      <c r="AI15723" s="7"/>
    </row>
    <row r="15724" spans="1:35" ht="11" customHeight="1" outlineLevel="1" x14ac:dyDescent="0.25">
      <c r="A15724" t="s">
        <v>18594</v>
      </c>
      <c r="C15724" s="2" t="s">
        <v>12521</v>
      </c>
      <c r="D15724" s="2">
        <v>2639</v>
      </c>
      <c r="E15724" s="7">
        <v>1963</v>
      </c>
      <c r="F15724" s="5" t="s">
        <v>1760</v>
      </c>
      <c r="H15724" s="5" t="s">
        <v>5398</v>
      </c>
      <c r="I15724" s="6" t="s">
        <v>9623</v>
      </c>
      <c r="J15724" s="6" t="s">
        <v>13413</v>
      </c>
      <c r="K15724" s="17">
        <v>7</v>
      </c>
      <c r="L15724" s="17" t="s">
        <v>7730</v>
      </c>
      <c r="M15724" s="9">
        <v>0.3</v>
      </c>
      <c r="N15724" s="9"/>
      <c r="O15724" s="21"/>
      <c r="Q15724" s="29"/>
      <c r="U15724" s="17"/>
      <c r="V15724" s="2"/>
      <c r="Y15724" t="str">
        <f t="shared" si="996"/>
        <v/>
      </c>
      <c r="AA15724" t="str">
        <f t="shared" si="997"/>
        <v/>
      </c>
      <c r="AC15724" s="7"/>
      <c r="AD15724" t="s">
        <v>9623</v>
      </c>
      <c r="AE15724">
        <f t="shared" si="1011"/>
        <v>0</v>
      </c>
      <c r="AG15724" s="2"/>
      <c r="AI15724" s="7"/>
    </row>
    <row r="15725" spans="1:35" ht="11" customHeight="1" outlineLevel="1" x14ac:dyDescent="0.25">
      <c r="A15725" t="s">
        <v>18594</v>
      </c>
      <c r="C15725" s="2" t="s">
        <v>12521</v>
      </c>
      <c r="D15725" s="2">
        <v>2640</v>
      </c>
      <c r="E15725" s="7">
        <v>1963</v>
      </c>
      <c r="F15725" s="5" t="s">
        <v>1762</v>
      </c>
      <c r="H15725" s="5" t="s">
        <v>5398</v>
      </c>
      <c r="I15725" s="6" t="s">
        <v>9366</v>
      </c>
      <c r="J15725" s="6" t="s">
        <v>13413</v>
      </c>
      <c r="K15725" s="17">
        <v>7</v>
      </c>
      <c r="L15725" s="17" t="s">
        <v>7730</v>
      </c>
      <c r="M15725" s="9">
        <v>0.3</v>
      </c>
      <c r="N15725" s="9"/>
      <c r="O15725" s="21"/>
      <c r="Q15725" s="29"/>
      <c r="U15725" s="17"/>
      <c r="V15725" s="2"/>
      <c r="Y15725" t="str">
        <f t="shared" si="996"/>
        <v/>
      </c>
      <c r="AA15725" t="str">
        <f t="shared" si="997"/>
        <v/>
      </c>
      <c r="AC15725" s="7"/>
      <c r="AD15725" t="s">
        <v>9366</v>
      </c>
      <c r="AE15725">
        <f t="shared" si="1011"/>
        <v>0</v>
      </c>
      <c r="AG15725" s="2"/>
      <c r="AI15725" s="7"/>
    </row>
    <row r="15726" spans="1:35" ht="11" customHeight="1" outlineLevel="1" x14ac:dyDescent="0.25">
      <c r="A15726" t="s">
        <v>18594</v>
      </c>
      <c r="C15726" s="2" t="s">
        <v>12521</v>
      </c>
      <c r="D15726" s="2">
        <v>2794</v>
      </c>
      <c r="E15726" s="7">
        <v>1964</v>
      </c>
      <c r="F15726" s="5" t="s">
        <v>1765</v>
      </c>
      <c r="H15726" s="5" t="s">
        <v>2584</v>
      </c>
      <c r="I15726" s="6" t="s">
        <v>439</v>
      </c>
      <c r="J15726" s="6" t="s">
        <v>13402</v>
      </c>
      <c r="K15726" s="17">
        <v>3</v>
      </c>
      <c r="L15726" s="17" t="s">
        <v>7730</v>
      </c>
      <c r="M15726" s="9">
        <v>0.6</v>
      </c>
      <c r="N15726" s="9"/>
      <c r="O15726" s="21"/>
      <c r="Q15726" s="29"/>
      <c r="U15726" s="17"/>
      <c r="V15726" s="2">
        <v>2983</v>
      </c>
      <c r="Y15726" t="str">
        <f t="shared" si="996"/>
        <v/>
      </c>
      <c r="AA15726" t="str">
        <f t="shared" si="997"/>
        <v/>
      </c>
      <c r="AC15726" s="7"/>
      <c r="AD15726" t="s">
        <v>439</v>
      </c>
      <c r="AE15726">
        <f t="shared" si="1011"/>
        <v>0</v>
      </c>
      <c r="AG15726" s="2"/>
      <c r="AH15726" t="s">
        <v>580</v>
      </c>
      <c r="AI15726" s="7" t="s">
        <v>4610</v>
      </c>
    </row>
    <row r="15727" spans="1:35" ht="11" customHeight="1" outlineLevel="1" x14ac:dyDescent="0.25">
      <c r="A15727" t="s">
        <v>18594</v>
      </c>
      <c r="C15727" s="2" t="s">
        <v>12521</v>
      </c>
      <c r="D15727" s="2">
        <v>2907</v>
      </c>
      <c r="E15727" s="7">
        <v>1965</v>
      </c>
      <c r="F15727" s="5" t="s">
        <v>3349</v>
      </c>
      <c r="H15727" s="5" t="s">
        <v>4516</v>
      </c>
      <c r="I15727" s="6" t="s">
        <v>4517</v>
      </c>
      <c r="J15727" s="6" t="s">
        <v>13403</v>
      </c>
      <c r="K15727" s="17">
        <v>3</v>
      </c>
      <c r="L15727" s="17" t="s">
        <v>7730</v>
      </c>
      <c r="M15727" s="9">
        <v>0.3</v>
      </c>
      <c r="N15727" s="9"/>
      <c r="O15727" s="21"/>
      <c r="Q15727" s="29"/>
      <c r="U15727" s="17"/>
      <c r="V15727" s="2">
        <v>3062</v>
      </c>
      <c r="Y15727" t="str">
        <f t="shared" si="996"/>
        <v/>
      </c>
      <c r="AA15727" t="str">
        <f t="shared" si="997"/>
        <v/>
      </c>
      <c r="AC15727" s="7"/>
      <c r="AD15727" t="s">
        <v>4517</v>
      </c>
      <c r="AE15727">
        <f t="shared" si="1011"/>
        <v>0</v>
      </c>
      <c r="AG15727" s="2"/>
      <c r="AH15727" t="s">
        <v>5222</v>
      </c>
      <c r="AI15727" s="7" t="s">
        <v>4610</v>
      </c>
    </row>
    <row r="15728" spans="1:35" ht="11" customHeight="1" outlineLevel="1" x14ac:dyDescent="0.25">
      <c r="A15728" t="s">
        <v>18594</v>
      </c>
      <c r="C15728" s="2" t="s">
        <v>12521</v>
      </c>
      <c r="D15728" s="2">
        <v>2937</v>
      </c>
      <c r="E15728" s="7">
        <v>1965</v>
      </c>
      <c r="F15728" s="5" t="s">
        <v>3349</v>
      </c>
      <c r="H15728" s="5" t="s">
        <v>5398</v>
      </c>
      <c r="I15728" s="6" t="s">
        <v>1758</v>
      </c>
      <c r="J15728" s="6" t="s">
        <v>13391</v>
      </c>
      <c r="K15728" s="17">
        <v>1</v>
      </c>
      <c r="L15728" s="17" t="s">
        <v>7730</v>
      </c>
      <c r="M15728" s="9">
        <v>0.8</v>
      </c>
      <c r="N15728" s="9"/>
      <c r="O15728" s="21"/>
      <c r="Q15728" s="29"/>
      <c r="S15728">
        <v>1</v>
      </c>
      <c r="T15728">
        <v>1</v>
      </c>
      <c r="U15728" s="17"/>
      <c r="V15728" s="2">
        <v>3117</v>
      </c>
      <c r="Y15728" t="str">
        <f t="shared" si="996"/>
        <v/>
      </c>
      <c r="AA15728" t="str">
        <f t="shared" si="997"/>
        <v/>
      </c>
      <c r="AC15728" s="7"/>
      <c r="AD15728" t="s">
        <v>1758</v>
      </c>
      <c r="AE15728">
        <f t="shared" si="1011"/>
        <v>0</v>
      </c>
      <c r="AG15728" s="2"/>
      <c r="AH15728" t="s">
        <v>1759</v>
      </c>
      <c r="AI15728" s="7" t="s">
        <v>4610</v>
      </c>
    </row>
    <row r="15729" spans="1:35" ht="11" customHeight="1" outlineLevel="1" x14ac:dyDescent="0.25">
      <c r="A15729" t="s">
        <v>18594</v>
      </c>
      <c r="C15729" s="2" t="s">
        <v>12521</v>
      </c>
      <c r="D15729" s="2">
        <v>2938</v>
      </c>
      <c r="E15729" s="7">
        <v>1965</v>
      </c>
      <c r="F15729" s="5" t="s">
        <v>1760</v>
      </c>
      <c r="H15729" s="5" t="s">
        <v>5398</v>
      </c>
      <c r="I15729" s="6" t="s">
        <v>3657</v>
      </c>
      <c r="J15729" s="6" t="s">
        <v>13391</v>
      </c>
      <c r="K15729" s="17">
        <v>1</v>
      </c>
      <c r="L15729" s="17" t="s">
        <v>7730</v>
      </c>
      <c r="M15729" s="9">
        <v>0.8</v>
      </c>
      <c r="N15729" s="9"/>
      <c r="O15729" s="21"/>
      <c r="Q15729" s="29"/>
      <c r="T15729">
        <v>1</v>
      </c>
      <c r="U15729" s="17"/>
      <c r="V15729" s="2">
        <v>3118</v>
      </c>
      <c r="Y15729" t="str">
        <f t="shared" si="996"/>
        <v/>
      </c>
      <c r="AA15729" t="str">
        <f t="shared" si="997"/>
        <v/>
      </c>
      <c r="AC15729" s="7"/>
      <c r="AD15729" t="s">
        <v>3657</v>
      </c>
      <c r="AE15729">
        <f t="shared" si="1011"/>
        <v>0</v>
      </c>
      <c r="AG15729" s="2"/>
      <c r="AH15729" t="s">
        <v>1761</v>
      </c>
      <c r="AI15729" s="7" t="s">
        <v>4610</v>
      </c>
    </row>
    <row r="15730" spans="1:35" ht="11" customHeight="1" outlineLevel="1" x14ac:dyDescent="0.25">
      <c r="A15730" t="s">
        <v>18594</v>
      </c>
      <c r="C15730" s="2" t="s">
        <v>12521</v>
      </c>
      <c r="D15730" s="2">
        <v>2939</v>
      </c>
      <c r="E15730" s="7">
        <v>1965</v>
      </c>
      <c r="F15730" s="5" t="s">
        <v>1762</v>
      </c>
      <c r="H15730" s="5" t="s">
        <v>5398</v>
      </c>
      <c r="I15730" s="6" t="s">
        <v>1763</v>
      </c>
      <c r="J15730" s="6" t="s">
        <v>13391</v>
      </c>
      <c r="K15730" s="17">
        <v>1</v>
      </c>
      <c r="L15730" s="17" t="s">
        <v>7730</v>
      </c>
      <c r="M15730" s="9">
        <v>0.8</v>
      </c>
      <c r="N15730" s="9"/>
      <c r="O15730" s="21"/>
      <c r="Q15730" s="29"/>
      <c r="U15730" s="17"/>
      <c r="V15730" s="2">
        <v>3119</v>
      </c>
      <c r="Y15730" t="str">
        <f t="shared" si="996"/>
        <v/>
      </c>
      <c r="AA15730" t="str">
        <f t="shared" si="997"/>
        <v/>
      </c>
      <c r="AC15730" s="7"/>
      <c r="AD15730" t="s">
        <v>1763</v>
      </c>
      <c r="AE15730">
        <f t="shared" si="1011"/>
        <v>0</v>
      </c>
      <c r="AG15730" s="2"/>
      <c r="AH15730" t="s">
        <v>1764</v>
      </c>
      <c r="AI15730" s="7" t="s">
        <v>4610</v>
      </c>
    </row>
    <row r="15731" spans="1:35" ht="11" customHeight="1" outlineLevel="1" x14ac:dyDescent="0.25">
      <c r="A15731" t="s">
        <v>18594</v>
      </c>
      <c r="C15731" s="2" t="s">
        <v>12521</v>
      </c>
      <c r="D15731" s="2">
        <v>2967</v>
      </c>
      <c r="E15731" s="7">
        <v>1966</v>
      </c>
      <c r="F15731" s="5" t="s">
        <v>1765</v>
      </c>
      <c r="H15731" s="5" t="s">
        <v>5398</v>
      </c>
      <c r="I15731" s="6" t="s">
        <v>8465</v>
      </c>
      <c r="J15731" s="6" t="s">
        <v>13423</v>
      </c>
      <c r="K15731" s="17">
        <v>7</v>
      </c>
      <c r="L15731" s="17" t="s">
        <v>7730</v>
      </c>
      <c r="M15731" s="9">
        <v>0.6</v>
      </c>
      <c r="N15731" s="9"/>
      <c r="O15731" s="21"/>
      <c r="Q15731" s="29"/>
      <c r="U15731" s="17"/>
      <c r="V15731" s="2"/>
      <c r="Y15731" t="str">
        <f t="shared" si="996"/>
        <v/>
      </c>
      <c r="AA15731" t="str">
        <f t="shared" si="997"/>
        <v/>
      </c>
      <c r="AC15731" s="7"/>
      <c r="AD15731" t="s">
        <v>8465</v>
      </c>
      <c r="AE15731">
        <f t="shared" si="1011"/>
        <v>0</v>
      </c>
      <c r="AG15731" s="2"/>
      <c r="AI15731" s="7"/>
    </row>
    <row r="15732" spans="1:35" ht="11" customHeight="1" outlineLevel="1" x14ac:dyDescent="0.25">
      <c r="A15732" t="s">
        <v>18594</v>
      </c>
      <c r="C15732" s="2" t="s">
        <v>12521</v>
      </c>
      <c r="D15732" s="2">
        <v>3097</v>
      </c>
      <c r="E15732" s="7">
        <v>1966</v>
      </c>
      <c r="F15732" s="5" t="s">
        <v>3349</v>
      </c>
      <c r="H15732" s="5" t="s">
        <v>5398</v>
      </c>
      <c r="I15732" s="6" t="s">
        <v>1763</v>
      </c>
      <c r="J15732" s="6" t="s">
        <v>13404</v>
      </c>
      <c r="K15732" s="17">
        <v>3</v>
      </c>
      <c r="L15732" s="17" t="s">
        <v>7730</v>
      </c>
      <c r="M15732" s="9">
        <v>0.25</v>
      </c>
      <c r="N15732" s="9"/>
      <c r="O15732" s="21"/>
      <c r="Q15732" s="29"/>
      <c r="U15732" s="17"/>
      <c r="V15732" s="2">
        <v>3283</v>
      </c>
      <c r="Y15732" t="str">
        <f t="shared" si="996"/>
        <v/>
      </c>
      <c r="AA15732" t="str">
        <f t="shared" si="997"/>
        <v/>
      </c>
      <c r="AC15732" s="7"/>
      <c r="AD15732" t="s">
        <v>1763</v>
      </c>
      <c r="AE15732">
        <f t="shared" si="1011"/>
        <v>0</v>
      </c>
      <c r="AG15732" s="2"/>
      <c r="AH15732" t="s">
        <v>1764</v>
      </c>
      <c r="AI15732" s="7" t="s">
        <v>4610</v>
      </c>
    </row>
    <row r="15733" spans="1:35" ht="11" customHeight="1" outlineLevel="1" x14ac:dyDescent="0.25">
      <c r="A15733" t="s">
        <v>18594</v>
      </c>
      <c r="C15733" s="2" t="s">
        <v>12521</v>
      </c>
      <c r="D15733" s="2">
        <v>3098</v>
      </c>
      <c r="E15733" s="7">
        <v>1966</v>
      </c>
      <c r="F15733" s="5" t="s">
        <v>1765</v>
      </c>
      <c r="H15733" s="5" t="s">
        <v>5398</v>
      </c>
      <c r="I15733" s="6" t="s">
        <v>5349</v>
      </c>
      <c r="J15733" s="6" t="s">
        <v>13404</v>
      </c>
      <c r="K15733" s="17">
        <v>1</v>
      </c>
      <c r="L15733" s="17" t="s">
        <v>7730</v>
      </c>
      <c r="M15733" s="9">
        <v>0.25</v>
      </c>
      <c r="N15733" s="9"/>
      <c r="O15733" s="21"/>
      <c r="Q15733" s="29"/>
      <c r="U15733" s="17"/>
      <c r="V15733" s="2">
        <v>3284</v>
      </c>
      <c r="Y15733" t="str">
        <f t="shared" si="996"/>
        <v/>
      </c>
      <c r="AA15733" t="str">
        <f t="shared" si="997"/>
        <v/>
      </c>
      <c r="AC15733" s="7"/>
      <c r="AD15733" t="s">
        <v>5349</v>
      </c>
      <c r="AE15733">
        <f t="shared" si="1011"/>
        <v>0</v>
      </c>
      <c r="AG15733" s="2"/>
      <c r="AH15733" t="s">
        <v>433</v>
      </c>
      <c r="AI15733" s="7" t="s">
        <v>4610</v>
      </c>
    </row>
    <row r="15734" spans="1:35" ht="11" customHeight="1" outlineLevel="1" x14ac:dyDescent="0.25">
      <c r="A15734" t="s">
        <v>18594</v>
      </c>
      <c r="C15734" s="2" t="s">
        <v>12521</v>
      </c>
      <c r="D15734" s="2">
        <v>3099</v>
      </c>
      <c r="E15734" s="7">
        <v>1966</v>
      </c>
      <c r="F15734" s="5" t="s">
        <v>5964</v>
      </c>
      <c r="H15734" s="5" t="s">
        <v>5398</v>
      </c>
      <c r="I15734" s="6" t="s">
        <v>434</v>
      </c>
      <c r="J15734" s="6" t="s">
        <v>13404</v>
      </c>
      <c r="K15734" s="17">
        <v>3</v>
      </c>
      <c r="L15734" s="17" t="s">
        <v>7730</v>
      </c>
      <c r="M15734" s="9">
        <v>0.25</v>
      </c>
      <c r="N15734" s="9"/>
      <c r="O15734" s="21"/>
      <c r="Q15734" s="29"/>
      <c r="U15734" s="17"/>
      <c r="V15734" s="2">
        <v>3285</v>
      </c>
      <c r="Y15734" t="str">
        <f t="shared" si="996"/>
        <v/>
      </c>
      <c r="AA15734" t="str">
        <f t="shared" si="997"/>
        <v/>
      </c>
      <c r="AC15734" s="7"/>
      <c r="AD15734" t="s">
        <v>434</v>
      </c>
      <c r="AE15734">
        <f t="shared" si="1011"/>
        <v>0</v>
      </c>
      <c r="AG15734" s="2"/>
      <c r="AH15734" t="s">
        <v>435</v>
      </c>
      <c r="AI15734" s="7" t="s">
        <v>4610</v>
      </c>
    </row>
    <row r="15735" spans="1:35" ht="11" customHeight="1" outlineLevel="1" x14ac:dyDescent="0.25">
      <c r="A15735" t="s">
        <v>18594</v>
      </c>
      <c r="C15735" s="2" t="s">
        <v>12521</v>
      </c>
      <c r="D15735" s="2">
        <v>3101</v>
      </c>
      <c r="E15735" s="7">
        <v>1966</v>
      </c>
      <c r="F15735" s="5" t="s">
        <v>1762</v>
      </c>
      <c r="H15735" s="5" t="s">
        <v>5398</v>
      </c>
      <c r="I15735" s="6" t="s">
        <v>436</v>
      </c>
      <c r="J15735" s="6" t="s">
        <v>13404</v>
      </c>
      <c r="K15735" s="17">
        <v>5</v>
      </c>
      <c r="L15735" s="17" t="s">
        <v>7730</v>
      </c>
      <c r="M15735" s="9">
        <v>0.25</v>
      </c>
      <c r="N15735" s="9"/>
      <c r="O15735" s="21"/>
      <c r="Q15735" s="29"/>
      <c r="U15735" s="17"/>
      <c r="V15735" s="2">
        <v>3287</v>
      </c>
      <c r="Y15735" t="str">
        <f t="shared" si="996"/>
        <v/>
      </c>
      <c r="AA15735" t="str">
        <f t="shared" si="997"/>
        <v/>
      </c>
      <c r="AC15735" s="7"/>
      <c r="AD15735" t="s">
        <v>436</v>
      </c>
      <c r="AE15735">
        <f t="shared" si="1011"/>
        <v>0</v>
      </c>
      <c r="AG15735" s="2"/>
      <c r="AH15735" t="s">
        <v>437</v>
      </c>
      <c r="AI15735" s="7" t="s">
        <v>4922</v>
      </c>
    </row>
    <row r="15736" spans="1:35" ht="11" customHeight="1" outlineLevel="1" collapsed="1" x14ac:dyDescent="0.25">
      <c r="A15736" t="s">
        <v>18594</v>
      </c>
      <c r="C15736" s="2" t="s">
        <v>12521</v>
      </c>
      <c r="D15736" s="2">
        <v>3282</v>
      </c>
      <c r="E15736" s="7">
        <v>1968</v>
      </c>
      <c r="F15736" s="5" t="s">
        <v>1765</v>
      </c>
      <c r="H15736" s="5" t="s">
        <v>5398</v>
      </c>
      <c r="I15736" s="6" t="s">
        <v>8465</v>
      </c>
      <c r="J15736" s="6" t="s">
        <v>13424</v>
      </c>
      <c r="K15736" s="17">
        <v>7</v>
      </c>
      <c r="L15736" s="17" t="s">
        <v>7730</v>
      </c>
      <c r="M15736" s="9">
        <v>0.6</v>
      </c>
      <c r="N15736" s="9"/>
      <c r="O15736" s="21"/>
      <c r="Q15736" s="29"/>
      <c r="U15736" s="17"/>
      <c r="V15736" s="2"/>
      <c r="Y15736" t="str">
        <f t="shared" si="996"/>
        <v/>
      </c>
      <c r="AA15736" t="str">
        <f t="shared" si="997"/>
        <v/>
      </c>
      <c r="AC15736" s="7"/>
      <c r="AD15736" t="s">
        <v>8465</v>
      </c>
      <c r="AE15736">
        <f t="shared" si="1011"/>
        <v>0</v>
      </c>
      <c r="AG15736" s="2"/>
      <c r="AI15736" s="7"/>
    </row>
    <row r="15737" spans="1:35" ht="11" customHeight="1" outlineLevel="1" x14ac:dyDescent="0.25">
      <c r="A15737" t="s">
        <v>18594</v>
      </c>
      <c r="C15737" s="2" t="s">
        <v>12521</v>
      </c>
      <c r="D15737" s="2">
        <v>3334</v>
      </c>
      <c r="E15737" s="7">
        <v>1968</v>
      </c>
      <c r="F15737" s="5" t="s">
        <v>3349</v>
      </c>
      <c r="H15737" s="5" t="s">
        <v>2786</v>
      </c>
      <c r="I15737" s="6" t="s">
        <v>5221</v>
      </c>
      <c r="J15737" s="6" t="s">
        <v>13405</v>
      </c>
      <c r="K15737" s="17">
        <v>3</v>
      </c>
      <c r="L15737" s="17" t="s">
        <v>7730</v>
      </c>
      <c r="M15737" s="9">
        <v>0.2</v>
      </c>
      <c r="N15737" s="9"/>
      <c r="O15737" s="21"/>
      <c r="Q15737" s="29"/>
      <c r="U15737" s="17"/>
      <c r="V15737" s="2">
        <v>3524</v>
      </c>
      <c r="Y15737" t="str">
        <f t="shared" si="996"/>
        <v/>
      </c>
      <c r="AA15737" t="str">
        <f t="shared" si="997"/>
        <v/>
      </c>
      <c r="AC15737" s="7"/>
      <c r="AD15737" t="s">
        <v>5221</v>
      </c>
      <c r="AE15737">
        <f t="shared" si="1011"/>
        <v>0</v>
      </c>
      <c r="AG15737" s="2"/>
      <c r="AH15737" t="s">
        <v>5222</v>
      </c>
      <c r="AI15737" s="7" t="s">
        <v>4610</v>
      </c>
    </row>
    <row r="15738" spans="1:35" ht="11" customHeight="1" outlineLevel="1" x14ac:dyDescent="0.25">
      <c r="A15738" t="s">
        <v>18594</v>
      </c>
      <c r="C15738" s="2" t="s">
        <v>12521</v>
      </c>
      <c r="D15738" s="2">
        <v>3335</v>
      </c>
      <c r="E15738" s="7">
        <v>1968</v>
      </c>
      <c r="F15738" s="5" t="s">
        <v>1760</v>
      </c>
      <c r="H15738" s="5" t="s">
        <v>2787</v>
      </c>
      <c r="I15738" s="6" t="s">
        <v>5221</v>
      </c>
      <c r="J15738" s="6" t="s">
        <v>13405</v>
      </c>
      <c r="K15738" s="17">
        <v>3</v>
      </c>
      <c r="L15738" s="17" t="s">
        <v>7730</v>
      </c>
      <c r="M15738" s="9">
        <v>0.2</v>
      </c>
      <c r="N15738" s="9"/>
      <c r="O15738" s="21"/>
      <c r="Q15738" s="29"/>
      <c r="U15738" s="17"/>
      <c r="V15738" s="2">
        <v>3525</v>
      </c>
      <c r="Y15738" t="str">
        <f t="shared" si="996"/>
        <v/>
      </c>
      <c r="AA15738" t="str">
        <f t="shared" si="997"/>
        <v/>
      </c>
      <c r="AC15738" s="7"/>
      <c r="AD15738" t="s">
        <v>5221</v>
      </c>
      <c r="AE15738">
        <f t="shared" si="1011"/>
        <v>0</v>
      </c>
      <c r="AG15738" s="2"/>
      <c r="AH15738" t="s">
        <v>5222</v>
      </c>
      <c r="AI15738" s="7" t="s">
        <v>4610</v>
      </c>
    </row>
    <row r="15739" spans="1:35" ht="11" customHeight="1" outlineLevel="1" x14ac:dyDescent="0.25">
      <c r="A15739" t="s">
        <v>18594</v>
      </c>
      <c r="C15739" s="2" t="s">
        <v>12521</v>
      </c>
      <c r="D15739" s="2">
        <v>3343</v>
      </c>
      <c r="E15739" s="7">
        <v>1968</v>
      </c>
      <c r="F15739" s="5" t="s">
        <v>3349</v>
      </c>
      <c r="H15739" s="5" t="s">
        <v>5398</v>
      </c>
      <c r="I15739" s="6" t="s">
        <v>13421</v>
      </c>
      <c r="J15739" s="6" t="s">
        <v>13422</v>
      </c>
      <c r="K15739" s="17">
        <v>7</v>
      </c>
      <c r="L15739" s="17" t="s">
        <v>7730</v>
      </c>
      <c r="M15739" s="9">
        <v>0.6</v>
      </c>
      <c r="N15739" s="9"/>
      <c r="O15739" s="21"/>
      <c r="Q15739" s="29"/>
      <c r="U15739" s="17"/>
      <c r="V15739" s="2"/>
      <c r="Y15739" t="str">
        <f t="shared" si="996"/>
        <v/>
      </c>
      <c r="AA15739" t="str">
        <f t="shared" si="997"/>
        <v/>
      </c>
      <c r="AC15739" s="7"/>
      <c r="AD15739" t="s">
        <v>13421</v>
      </c>
      <c r="AE15739">
        <f t="shared" si="1011"/>
        <v>0</v>
      </c>
      <c r="AG15739" s="2"/>
      <c r="AI15739" s="7"/>
    </row>
    <row r="15740" spans="1:35" ht="11" customHeight="1" outlineLevel="1" collapsed="1" x14ac:dyDescent="0.25">
      <c r="A15740" t="s">
        <v>18594</v>
      </c>
      <c r="C15740" s="2" t="s">
        <v>12521</v>
      </c>
      <c r="D15740" s="2">
        <v>3368</v>
      </c>
      <c r="E15740" s="7">
        <v>1968</v>
      </c>
      <c r="F15740" s="5" t="s">
        <v>5273</v>
      </c>
      <c r="H15740" s="5" t="s">
        <v>5398</v>
      </c>
      <c r="I15740" s="6" t="s">
        <v>13407</v>
      </c>
      <c r="J15740" s="6" t="s">
        <v>13406</v>
      </c>
      <c r="K15740" s="17">
        <v>2</v>
      </c>
      <c r="L15740" s="17" t="s">
        <v>7730</v>
      </c>
      <c r="M15740" s="9">
        <v>0.2</v>
      </c>
      <c r="N15740" s="9"/>
      <c r="O15740" s="21"/>
      <c r="Q15740" s="29"/>
      <c r="U15740" s="17"/>
      <c r="V15740" s="2">
        <v>3550</v>
      </c>
      <c r="Y15740" t="str">
        <f t="shared" si="996"/>
        <v/>
      </c>
      <c r="AA15740" t="str">
        <f t="shared" si="997"/>
        <v/>
      </c>
      <c r="AC15740" s="7"/>
      <c r="AD15740" t="s">
        <v>13407</v>
      </c>
      <c r="AE15740">
        <f t="shared" si="1011"/>
        <v>0</v>
      </c>
      <c r="AG15740" s="2"/>
      <c r="AH15740" t="s">
        <v>856</v>
      </c>
      <c r="AI15740" s="7" t="s">
        <v>4610</v>
      </c>
    </row>
    <row r="15741" spans="1:35" ht="11" customHeight="1" outlineLevel="1" x14ac:dyDescent="0.25">
      <c r="A15741" t="s">
        <v>18594</v>
      </c>
      <c r="C15741" s="2" t="s">
        <v>12521</v>
      </c>
      <c r="D15741" s="2">
        <v>3463</v>
      </c>
      <c r="E15741" s="7">
        <v>1969</v>
      </c>
      <c r="F15741" s="5" t="s">
        <v>1765</v>
      </c>
      <c r="H15741" s="5" t="s">
        <v>6291</v>
      </c>
      <c r="I15741" s="6" t="s">
        <v>5914</v>
      </c>
      <c r="J15741" s="6" t="s">
        <v>13408</v>
      </c>
      <c r="K15741" s="17">
        <v>3</v>
      </c>
      <c r="L15741" s="17" t="s">
        <v>7730</v>
      </c>
      <c r="M15741" s="9">
        <v>0.2</v>
      </c>
      <c r="N15741" s="9"/>
      <c r="O15741" s="21"/>
      <c r="Q15741" s="29"/>
      <c r="U15741" s="17"/>
      <c r="V15741" s="2">
        <v>3645</v>
      </c>
      <c r="Y15741" t="str">
        <f t="shared" si="996"/>
        <v/>
      </c>
      <c r="AA15741" t="str">
        <f t="shared" si="997"/>
        <v/>
      </c>
      <c r="AC15741" s="7"/>
      <c r="AD15741" t="s">
        <v>5914</v>
      </c>
      <c r="AE15741">
        <f t="shared" si="1011"/>
        <v>0</v>
      </c>
      <c r="AG15741" s="2"/>
      <c r="AH15741" t="s">
        <v>5222</v>
      </c>
      <c r="AI15741" s="7" t="s">
        <v>4610</v>
      </c>
    </row>
    <row r="15742" spans="1:35" ht="11" customHeight="1" outlineLevel="1" x14ac:dyDescent="0.25">
      <c r="A15742" t="s">
        <v>18594</v>
      </c>
      <c r="C15742" s="2" t="s">
        <v>12521</v>
      </c>
      <c r="D15742" s="2">
        <v>3567</v>
      </c>
      <c r="E15742" s="7">
        <v>1970</v>
      </c>
      <c r="F15742" s="5" t="s">
        <v>3349</v>
      </c>
      <c r="H15742" s="5" t="s">
        <v>1268</v>
      </c>
      <c r="I15742" s="6" t="s">
        <v>13410</v>
      </c>
      <c r="J15742" s="6" t="s">
        <v>13409</v>
      </c>
      <c r="K15742" s="17">
        <v>3</v>
      </c>
      <c r="L15742" s="17" t="s">
        <v>7730</v>
      </c>
      <c r="M15742" s="9">
        <v>0.2</v>
      </c>
      <c r="N15742" s="9"/>
      <c r="O15742" s="21"/>
      <c r="Q15742" s="29"/>
      <c r="U15742" s="17"/>
      <c r="V15742" s="2">
        <v>3750</v>
      </c>
      <c r="Y15742" t="str">
        <f t="shared" si="996"/>
        <v/>
      </c>
      <c r="AA15742" t="str">
        <f t="shared" si="997"/>
        <v/>
      </c>
      <c r="AC15742" s="7"/>
      <c r="AD15742" t="s">
        <v>13410</v>
      </c>
      <c r="AE15742">
        <f t="shared" si="1011"/>
        <v>0</v>
      </c>
      <c r="AG15742" s="2"/>
      <c r="AH15742" t="s">
        <v>5222</v>
      </c>
      <c r="AI15742" s="7" t="s">
        <v>4610</v>
      </c>
    </row>
    <row r="15743" spans="1:35" ht="11" customHeight="1" outlineLevel="1" x14ac:dyDescent="0.25">
      <c r="A15743" t="s">
        <v>18594</v>
      </c>
      <c r="C15743" s="2" t="s">
        <v>12521</v>
      </c>
      <c r="D15743" s="2">
        <v>3711</v>
      </c>
      <c r="E15743" s="7">
        <v>1971</v>
      </c>
      <c r="F15743" s="5" t="s">
        <v>3349</v>
      </c>
      <c r="H15743" s="5" t="s">
        <v>5398</v>
      </c>
      <c r="I15743" s="6"/>
      <c r="J15743" s="6" t="s">
        <v>20455</v>
      </c>
      <c r="K15743" s="17">
        <v>7</v>
      </c>
      <c r="L15743" s="17" t="s">
        <v>7730</v>
      </c>
      <c r="M15743" s="9">
        <v>1</v>
      </c>
      <c r="N15743" s="9"/>
      <c r="O15743" s="21"/>
      <c r="Q15743" s="29"/>
      <c r="U15743" s="17"/>
      <c r="V15743" s="2"/>
      <c r="Y15743" t="str">
        <f t="shared" si="996"/>
        <v/>
      </c>
      <c r="AA15743" t="str">
        <f t="shared" si="997"/>
        <v/>
      </c>
      <c r="AC15743" s="7"/>
      <c r="AE15743">
        <f t="shared" si="1011"/>
        <v>0</v>
      </c>
      <c r="AG15743" s="2"/>
      <c r="AI15743" s="7"/>
    </row>
    <row r="15744" spans="1:35" ht="11" customHeight="1" outlineLevel="1" x14ac:dyDescent="0.25">
      <c r="A15744" t="s">
        <v>18594</v>
      </c>
      <c r="C15744" s="2" t="s">
        <v>12521</v>
      </c>
      <c r="D15744" s="2">
        <v>3741</v>
      </c>
      <c r="E15744" s="7">
        <v>1971</v>
      </c>
      <c r="F15744" s="5" t="s">
        <v>5964</v>
      </c>
      <c r="H15744" s="5" t="s">
        <v>5398</v>
      </c>
      <c r="I15744" s="6" t="s">
        <v>13414</v>
      </c>
      <c r="J15744" s="6" t="s">
        <v>13420</v>
      </c>
      <c r="K15744" s="17">
        <v>7</v>
      </c>
      <c r="L15744" s="17" t="s">
        <v>7730</v>
      </c>
      <c r="M15744" s="9">
        <v>0.6</v>
      </c>
      <c r="N15744" s="9"/>
      <c r="O15744" s="21"/>
      <c r="Q15744" s="29"/>
      <c r="U15744" s="17"/>
      <c r="V15744" s="2"/>
      <c r="Y15744" t="str">
        <f t="shared" si="996"/>
        <v/>
      </c>
      <c r="AA15744" t="str">
        <f t="shared" si="997"/>
        <v/>
      </c>
      <c r="AC15744" s="7"/>
      <c r="AD15744" t="s">
        <v>13414</v>
      </c>
      <c r="AE15744">
        <f t="shared" si="1011"/>
        <v>0</v>
      </c>
      <c r="AG15744" s="2"/>
      <c r="AI15744" s="7"/>
    </row>
    <row r="15745" spans="1:49" ht="11" customHeight="1" outlineLevel="1" x14ac:dyDescent="0.25">
      <c r="A15745" t="s">
        <v>18594</v>
      </c>
      <c r="C15745" s="2" t="s">
        <v>12521</v>
      </c>
      <c r="D15745" s="2">
        <v>3742</v>
      </c>
      <c r="E15745" s="7">
        <v>1971</v>
      </c>
      <c r="F15745" s="5" t="s">
        <v>5964</v>
      </c>
      <c r="H15745" s="5" t="s">
        <v>5398</v>
      </c>
      <c r="I15745" s="6" t="s">
        <v>13415</v>
      </c>
      <c r="J15745" s="6" t="s">
        <v>13420</v>
      </c>
      <c r="K15745" s="17">
        <v>7</v>
      </c>
      <c r="L15745" s="17" t="s">
        <v>7730</v>
      </c>
      <c r="M15745" s="9">
        <v>0.6</v>
      </c>
      <c r="N15745" s="9"/>
      <c r="O15745" s="21"/>
      <c r="Q15745" s="29"/>
      <c r="U15745" s="17"/>
      <c r="V15745" s="2"/>
      <c r="Y15745" t="str">
        <f t="shared" si="996"/>
        <v/>
      </c>
      <c r="AA15745" t="str">
        <f t="shared" si="997"/>
        <v/>
      </c>
      <c r="AC15745" s="7"/>
      <c r="AD15745" t="s">
        <v>13415</v>
      </c>
      <c r="AE15745">
        <f t="shared" si="1011"/>
        <v>0</v>
      </c>
      <c r="AG15745" s="2"/>
      <c r="AI15745" s="7"/>
    </row>
    <row r="15746" spans="1:49" ht="11" customHeight="1" outlineLevel="1" x14ac:dyDescent="0.25">
      <c r="A15746" t="s">
        <v>18594</v>
      </c>
      <c r="C15746" s="2" t="s">
        <v>12521</v>
      </c>
      <c r="D15746" s="2">
        <v>3743</v>
      </c>
      <c r="E15746" s="7">
        <v>1971</v>
      </c>
      <c r="F15746" s="5" t="s">
        <v>5964</v>
      </c>
      <c r="H15746" s="5" t="s">
        <v>5398</v>
      </c>
      <c r="I15746" s="6" t="s">
        <v>13416</v>
      </c>
      <c r="J15746" s="6" t="s">
        <v>13420</v>
      </c>
      <c r="K15746" s="17">
        <v>7</v>
      </c>
      <c r="L15746" s="17" t="s">
        <v>7730</v>
      </c>
      <c r="M15746" s="9">
        <v>0.6</v>
      </c>
      <c r="N15746" s="9"/>
      <c r="O15746" s="21"/>
      <c r="Q15746" s="29"/>
      <c r="U15746" s="17"/>
      <c r="V15746" s="2"/>
      <c r="Y15746" t="str">
        <f t="shared" si="996"/>
        <v/>
      </c>
      <c r="AA15746" t="str">
        <f t="shared" si="997"/>
        <v/>
      </c>
      <c r="AC15746" s="7"/>
      <c r="AD15746" t="s">
        <v>13416</v>
      </c>
      <c r="AE15746">
        <f t="shared" si="1011"/>
        <v>0</v>
      </c>
      <c r="AG15746" s="2"/>
      <c r="AI15746" s="7"/>
    </row>
    <row r="15747" spans="1:49" ht="11" customHeight="1" outlineLevel="1" x14ac:dyDescent="0.25">
      <c r="A15747" t="s">
        <v>18594</v>
      </c>
      <c r="C15747" s="2" t="s">
        <v>12521</v>
      </c>
      <c r="D15747" s="2">
        <v>3744</v>
      </c>
      <c r="E15747" s="7">
        <v>1971</v>
      </c>
      <c r="F15747" s="5" t="s">
        <v>2665</v>
      </c>
      <c r="H15747" s="5" t="s">
        <v>5398</v>
      </c>
      <c r="I15747" s="6" t="s">
        <v>13417</v>
      </c>
      <c r="J15747" s="6" t="s">
        <v>13420</v>
      </c>
      <c r="K15747" s="17">
        <v>7</v>
      </c>
      <c r="L15747" s="17" t="s">
        <v>7730</v>
      </c>
      <c r="M15747" s="9">
        <v>1.4</v>
      </c>
      <c r="N15747" s="9"/>
      <c r="O15747" s="21"/>
      <c r="Q15747" s="29"/>
      <c r="U15747" s="17"/>
      <c r="V15747" s="2"/>
      <c r="Y15747" t="str">
        <f t="shared" si="996"/>
        <v/>
      </c>
      <c r="AA15747" t="str">
        <f t="shared" si="997"/>
        <v/>
      </c>
      <c r="AC15747" s="7"/>
      <c r="AD15747" t="s">
        <v>13417</v>
      </c>
      <c r="AE15747">
        <f t="shared" si="1011"/>
        <v>0</v>
      </c>
      <c r="AG15747" s="2"/>
      <c r="AI15747" s="7"/>
    </row>
    <row r="15748" spans="1:49" ht="11" customHeight="1" outlineLevel="1" x14ac:dyDescent="0.25">
      <c r="A15748" t="s">
        <v>18594</v>
      </c>
      <c r="C15748" s="2" t="s">
        <v>12521</v>
      </c>
      <c r="D15748" s="2">
        <v>3745</v>
      </c>
      <c r="E15748" s="7">
        <v>1971</v>
      </c>
      <c r="F15748" s="5" t="s">
        <v>2665</v>
      </c>
      <c r="H15748" s="5" t="s">
        <v>5398</v>
      </c>
      <c r="I15748" s="6" t="s">
        <v>13418</v>
      </c>
      <c r="J15748" s="6" t="s">
        <v>13420</v>
      </c>
      <c r="K15748" s="17">
        <v>7</v>
      </c>
      <c r="L15748" s="17" t="s">
        <v>7730</v>
      </c>
      <c r="M15748" s="9">
        <v>1.4</v>
      </c>
      <c r="N15748" s="9"/>
      <c r="O15748" s="21"/>
      <c r="Q15748" s="29"/>
      <c r="U15748" s="17"/>
      <c r="V15748" s="2"/>
      <c r="Y15748" t="str">
        <f t="shared" si="996"/>
        <v/>
      </c>
      <c r="AA15748" t="str">
        <f t="shared" si="997"/>
        <v/>
      </c>
      <c r="AC15748" s="7"/>
      <c r="AD15748" t="s">
        <v>13418</v>
      </c>
      <c r="AE15748">
        <f t="shared" si="1011"/>
        <v>0</v>
      </c>
      <c r="AG15748" s="2"/>
      <c r="AI15748" s="7"/>
    </row>
    <row r="15749" spans="1:49" ht="11" customHeight="1" outlineLevel="1" x14ac:dyDescent="0.25">
      <c r="A15749" t="s">
        <v>18594</v>
      </c>
      <c r="C15749" s="2" t="s">
        <v>12521</v>
      </c>
      <c r="D15749" s="2">
        <v>3746</v>
      </c>
      <c r="E15749" s="7">
        <v>1971</v>
      </c>
      <c r="F15749" s="5" t="s">
        <v>6508</v>
      </c>
      <c r="H15749" s="5" t="s">
        <v>5398</v>
      </c>
      <c r="I15749" s="6" t="s">
        <v>13419</v>
      </c>
      <c r="J15749" s="6" t="s">
        <v>13420</v>
      </c>
      <c r="K15749" s="17">
        <v>7</v>
      </c>
      <c r="L15749" s="17" t="s">
        <v>7730</v>
      </c>
      <c r="M15749" s="9">
        <v>1.4</v>
      </c>
      <c r="N15749" s="9"/>
      <c r="O15749" s="21"/>
      <c r="Q15749" s="29"/>
      <c r="U15749" s="17"/>
      <c r="V15749" s="2"/>
      <c r="Y15749" t="str">
        <f t="shared" si="996"/>
        <v/>
      </c>
      <c r="AA15749" t="str">
        <f t="shared" si="997"/>
        <v/>
      </c>
      <c r="AC15749" s="7"/>
      <c r="AD15749" t="s">
        <v>13419</v>
      </c>
      <c r="AE15749">
        <f t="shared" si="1011"/>
        <v>0</v>
      </c>
      <c r="AG15749" s="2"/>
      <c r="AI15749" s="7"/>
    </row>
    <row r="15750" spans="1:49" ht="11" customHeight="1" outlineLevel="1" x14ac:dyDescent="0.25">
      <c r="A15750" t="s">
        <v>18594</v>
      </c>
      <c r="C15750" s="2" t="s">
        <v>12521</v>
      </c>
      <c r="D15750" s="2">
        <v>4808</v>
      </c>
      <c r="E15750" s="7">
        <v>1980</v>
      </c>
      <c r="F15750" s="8" t="s">
        <v>3349</v>
      </c>
      <c r="H15750" s="5" t="s">
        <v>5398</v>
      </c>
      <c r="I15750" s="6" t="s">
        <v>5221</v>
      </c>
      <c r="J15750" s="6" t="s">
        <v>22559</v>
      </c>
      <c r="K15750" s="17">
        <v>3</v>
      </c>
      <c r="L15750" s="18" t="s">
        <v>7732</v>
      </c>
      <c r="M15750" s="9"/>
      <c r="N15750" s="9"/>
      <c r="O15750" s="21"/>
      <c r="Q15750" s="29"/>
      <c r="U15750" s="17"/>
      <c r="V15750" s="2"/>
      <c r="Y15750" t="str">
        <f t="shared" ref="Y15750" si="1012">IF(COUNTIF(F15750,"*fdc*"),1,"")</f>
        <v/>
      </c>
      <c r="AA15750" t="str">
        <f t="shared" ref="AA15750" si="1013">IF(COUNTIF(F15750,"*s/s*"),1,"")</f>
        <v/>
      </c>
      <c r="AC15750" s="7"/>
      <c r="AE15750">
        <f t="shared" ref="AE15750" si="1014">COUNTIF(I15750,"*Fuji*")</f>
        <v>0</v>
      </c>
      <c r="AG15750" s="2"/>
      <c r="AH15750" t="s">
        <v>1757</v>
      </c>
      <c r="AI15750" s="7" t="s">
        <v>4922</v>
      </c>
    </row>
    <row r="15751" spans="1:49" ht="11" customHeight="1" outlineLevel="1" x14ac:dyDescent="0.25">
      <c r="A15751" t="s">
        <v>18594</v>
      </c>
      <c r="C15751" s="2" t="s">
        <v>12521</v>
      </c>
      <c r="D15751" s="2">
        <v>5436</v>
      </c>
      <c r="E15751" s="7">
        <v>1986</v>
      </c>
      <c r="F15751" s="5" t="s">
        <v>6508</v>
      </c>
      <c r="H15751" s="5" t="s">
        <v>5398</v>
      </c>
      <c r="I15751" s="6" t="s">
        <v>438</v>
      </c>
      <c r="J15751" s="6" t="s">
        <v>13411</v>
      </c>
      <c r="K15751" s="17">
        <v>3</v>
      </c>
      <c r="L15751" s="17" t="s">
        <v>7730</v>
      </c>
      <c r="M15751" s="9">
        <v>0.5</v>
      </c>
      <c r="N15751" s="9"/>
      <c r="O15751" s="21"/>
      <c r="Q15751" s="29"/>
      <c r="U15751" s="17"/>
      <c r="V15751" s="2">
        <v>5485</v>
      </c>
      <c r="Y15751" t="str">
        <f t="shared" si="996"/>
        <v/>
      </c>
      <c r="AA15751" t="str">
        <f t="shared" si="997"/>
        <v/>
      </c>
      <c r="AC15751" s="7"/>
      <c r="AD15751" t="s">
        <v>438</v>
      </c>
      <c r="AE15751">
        <f t="shared" si="1011"/>
        <v>0</v>
      </c>
      <c r="AG15751" s="2"/>
      <c r="AH15751" t="s">
        <v>1757</v>
      </c>
      <c r="AI15751" s="7" t="s">
        <v>4922</v>
      </c>
    </row>
    <row r="15752" spans="1:49" ht="11" customHeight="1" outlineLevel="1" x14ac:dyDescent="0.25">
      <c r="A15752" t="s">
        <v>18594</v>
      </c>
      <c r="C15752" s="2" t="s">
        <v>12521</v>
      </c>
      <c r="D15752" s="2">
        <v>5485</v>
      </c>
      <c r="E15752" s="7">
        <v>1987</v>
      </c>
      <c r="F15752" s="5" t="s">
        <v>6510</v>
      </c>
      <c r="H15752" s="5" t="s">
        <v>5398</v>
      </c>
      <c r="I15752" s="6" t="s">
        <v>439</v>
      </c>
      <c r="J15752" s="6" t="s">
        <v>13412</v>
      </c>
      <c r="K15752" s="17">
        <v>3</v>
      </c>
      <c r="L15752" s="17" t="s">
        <v>7730</v>
      </c>
      <c r="M15752" s="9">
        <v>1.1000000000000001</v>
      </c>
      <c r="N15752" s="9"/>
      <c r="O15752" s="21"/>
      <c r="Q15752" s="29"/>
      <c r="U15752" s="17"/>
      <c r="V15752" s="2">
        <v>5535</v>
      </c>
      <c r="Y15752" t="str">
        <f t="shared" si="996"/>
        <v/>
      </c>
      <c r="AA15752" t="str">
        <f t="shared" si="997"/>
        <v/>
      </c>
      <c r="AC15752" s="7"/>
      <c r="AD15752" t="s">
        <v>439</v>
      </c>
      <c r="AE15752">
        <f t="shared" si="1011"/>
        <v>0</v>
      </c>
      <c r="AG15752" s="2"/>
      <c r="AH15752" t="s">
        <v>580</v>
      </c>
      <c r="AI15752" s="7" t="s">
        <v>4610</v>
      </c>
    </row>
    <row r="15753" spans="1:49" ht="11" customHeight="1" outlineLevel="1" x14ac:dyDescent="0.25">
      <c r="A15753" t="s">
        <v>21201</v>
      </c>
      <c r="C15753" s="2" t="s">
        <v>12521</v>
      </c>
      <c r="D15753" s="3" t="s">
        <v>4062</v>
      </c>
      <c r="E15753" s="7">
        <v>1992</v>
      </c>
      <c r="F15753" s="5" t="s">
        <v>21202</v>
      </c>
      <c r="H15753" s="5" t="s">
        <v>5398</v>
      </c>
      <c r="I15753" s="6" t="s">
        <v>7554</v>
      </c>
      <c r="J15753" s="6" t="s">
        <v>21203</v>
      </c>
      <c r="K15753" s="17">
        <v>7</v>
      </c>
      <c r="L15753" s="17" t="s">
        <v>7730</v>
      </c>
      <c r="M15753" s="9">
        <v>6.5</v>
      </c>
      <c r="N15753" s="9"/>
      <c r="O15753" s="21"/>
      <c r="Q15753" s="29"/>
      <c r="U15753" s="17"/>
      <c r="V15753" s="2">
        <v>5535</v>
      </c>
      <c r="Y15753" t="str">
        <f t="shared" ref="Y15753:Y15815" si="1015">IF(COUNTIF(F15753,"*fdc*"),1,"")</f>
        <v/>
      </c>
      <c r="AA15753">
        <f t="shared" ref="AA15753:AA15815" si="1016">IF(COUNTIF(F15753,"*s/s*"),1,"")</f>
        <v>1</v>
      </c>
      <c r="AC15753" s="7"/>
      <c r="AD15753" t="s">
        <v>7554</v>
      </c>
      <c r="AE15753">
        <f t="shared" si="1011"/>
        <v>0</v>
      </c>
      <c r="AG15753" s="2"/>
      <c r="AI15753" s="7"/>
    </row>
    <row r="15754" spans="1:49" ht="11" customHeight="1" outlineLevel="1" x14ac:dyDescent="0.25">
      <c r="A15754" t="s">
        <v>18594</v>
      </c>
      <c r="C15754" s="2" t="s">
        <v>12521</v>
      </c>
      <c r="D15754" s="2" t="s">
        <v>4062</v>
      </c>
      <c r="E15754" s="7">
        <v>1990</v>
      </c>
      <c r="F15754" s="5" t="s">
        <v>10587</v>
      </c>
      <c r="H15754" s="5" t="s">
        <v>5398</v>
      </c>
      <c r="I15754" s="6" t="s">
        <v>1763</v>
      </c>
      <c r="J15754" s="6"/>
      <c r="K15754" s="17">
        <v>1</v>
      </c>
      <c r="L15754" s="17" t="s">
        <v>7730</v>
      </c>
      <c r="M15754" s="9">
        <v>3</v>
      </c>
      <c r="N15754" s="9"/>
      <c r="O15754" s="21"/>
      <c r="Q15754" s="29"/>
      <c r="U15754" s="17"/>
      <c r="V15754" s="2"/>
      <c r="X15754" t="s">
        <v>7732</v>
      </c>
      <c r="Y15754" t="str">
        <f t="shared" si="1015"/>
        <v/>
      </c>
      <c r="AA15754" t="str">
        <f t="shared" si="1016"/>
        <v/>
      </c>
      <c r="AC15754" s="7"/>
      <c r="AD15754" t="s">
        <v>1763</v>
      </c>
      <c r="AE15754">
        <f t="shared" si="1011"/>
        <v>0</v>
      </c>
      <c r="AG15754" s="2"/>
      <c r="AI15754" s="7"/>
    </row>
    <row r="15755" spans="1:49" ht="11" customHeight="1" x14ac:dyDescent="0.25">
      <c r="A15755" s="4" t="s">
        <v>14812</v>
      </c>
      <c r="B15755" t="s">
        <v>14814</v>
      </c>
      <c r="C15755" s="2" t="s">
        <v>12953</v>
      </c>
      <c r="E15755" s="7"/>
      <c r="F15755" s="5"/>
      <c r="H15755" s="5"/>
      <c r="I15755" s="6"/>
      <c r="J15755" s="6"/>
      <c r="K15755" s="17"/>
      <c r="L15755" s="17"/>
      <c r="M15755" s="9"/>
      <c r="N15755" s="9">
        <f>SUM(M15756:M15763)</f>
        <v>12</v>
      </c>
      <c r="O15755" s="21">
        <v>1441</v>
      </c>
      <c r="P15755">
        <f>COUNTIF(L15756:L15763,"*")</f>
        <v>8</v>
      </c>
      <c r="Q15755" s="29">
        <f>P15755/O15755</f>
        <v>5.5517002081887576E-3</v>
      </c>
      <c r="R15755">
        <f>COUNTIF(L15756:L15763,"Y")+COUNTIF(L15756:L15763,"S")</f>
        <v>8</v>
      </c>
      <c r="U15755" s="17" t="s">
        <v>7730</v>
      </c>
      <c r="V15755" s="2"/>
      <c r="W15755" t="s">
        <v>18519</v>
      </c>
      <c r="Y15755" t="str">
        <f t="shared" si="1015"/>
        <v/>
      </c>
      <c r="AA15755" t="str">
        <f t="shared" si="1016"/>
        <v/>
      </c>
      <c r="AC15755" s="7"/>
      <c r="AF15755">
        <f>COUNTIF(AE15756:AE15763,"1")</f>
        <v>0</v>
      </c>
      <c r="AG15755" s="2"/>
      <c r="AI15755" s="7"/>
      <c r="AJ15755">
        <f>COUNTIF($K15756:$K15763,"1")-COUNTIFS($K15756:$K15763,"1",$L15756:$L15763,"V")</f>
        <v>0</v>
      </c>
      <c r="AK15755">
        <f>COUNTIFS($K15756:$K15763,"1",$L15756:$L15763,"Y")+COUNTIFS($K15756:$K15763,"1",$L15756:$L15763,"s")</f>
        <v>0</v>
      </c>
      <c r="AL15755">
        <f>COUNTIF($K15756:$K15763,"2")-COUNTIFS($K15756:$K15763,"2",$L15756:$L15763,"V")</f>
        <v>0</v>
      </c>
      <c r="AM15755">
        <f>COUNTIFS($K15756:$K15763,"2",$L15756:$L15763,"Y")+COUNTIFS($K15756:$K15763,"2",$L15756:$L15763,"s")</f>
        <v>0</v>
      </c>
      <c r="AN15755">
        <f>COUNTIF($K15756:$K15763,"3")-COUNTIFS($K15756:$K15763,"3",$L15756:$L15763,"V")</f>
        <v>0</v>
      </c>
      <c r="AO15755">
        <f>COUNTIFS($K15756:$K15763,"3",$L15756:$L15763,"Y")+COUNTIFS($K15756:$K15763,"3",$L15756:$L15763,"s")</f>
        <v>0</v>
      </c>
      <c r="AP15755">
        <f>COUNTIF($K15756:$K15763,"4")-COUNTIFS($K15756:$K15763,"4",$L15756:$L15763,"V")</f>
        <v>0</v>
      </c>
      <c r="AQ15755">
        <f>COUNTIFS($K15756:$K15763,"4",$L15756:$L15763,"Y")+COUNTIFS($K15756:$K15763,"4",$L15756:$L15763,"s")</f>
        <v>0</v>
      </c>
      <c r="AR15755">
        <f>COUNTIF($K15756:$K15763,"5")-COUNTIFS($K15756:$K15763,"5",$L15756:$L15763,"V")</f>
        <v>0</v>
      </c>
      <c r="AS15755">
        <f>COUNTIFS($K15756:$K15763,"5",$L15756:$L15763,"Y")+COUNTIFS($K15756:$K15763,"5",$L15756:$L15763,"s")</f>
        <v>0</v>
      </c>
      <c r="AT15755">
        <f>COUNTIF($K15756:$K15763,"6")-COUNTIFS($K15756:$K15763,"6",$L15756:$L15763,"V")</f>
        <v>0</v>
      </c>
      <c r="AU15755">
        <f>COUNTIFS($K15756:$K15763,"6",$L15756:$L15763,"Y")+COUNTIFS($K15756:$K15763,"6",$L15756:$L15763,"s")</f>
        <v>0</v>
      </c>
      <c r="AV15755">
        <f>COUNTIF($K15756:$K15763,"7")-COUNTIFS($K15756:$K15763,"7",$L15756:$L15763,"V")</f>
        <v>8</v>
      </c>
      <c r="AW15755">
        <f>COUNTIFS($K15756:$K15763,"7",$L15756:$L15763,"Y")+COUNTIFS($K15756:$K15763,"7",$L15756:$L15763,"s")</f>
        <v>8</v>
      </c>
    </row>
    <row r="15756" spans="1:49" ht="11" customHeight="1" outlineLevel="1" x14ac:dyDescent="0.25">
      <c r="A15756" t="s">
        <v>14813</v>
      </c>
      <c r="C15756" s="2" t="s">
        <v>12953</v>
      </c>
      <c r="D15756" s="2">
        <v>1369</v>
      </c>
      <c r="E15756" s="7">
        <v>2019</v>
      </c>
      <c r="F15756" s="5" t="s">
        <v>14815</v>
      </c>
      <c r="H15756" s="5" t="s">
        <v>5398</v>
      </c>
      <c r="I15756" s="6" t="s">
        <v>7698</v>
      </c>
      <c r="J15756" s="6" t="s">
        <v>14819</v>
      </c>
      <c r="K15756" s="17">
        <v>7</v>
      </c>
      <c r="L15756" s="17" t="s">
        <v>20076</v>
      </c>
      <c r="M15756" s="9"/>
      <c r="N15756" s="9"/>
      <c r="O15756" s="21"/>
      <c r="Q15756" s="29"/>
      <c r="U15756" s="17"/>
      <c r="V15756" s="2"/>
      <c r="Y15756" t="str">
        <f t="shared" si="1015"/>
        <v/>
      </c>
      <c r="AA15756" t="str">
        <f t="shared" si="1016"/>
        <v/>
      </c>
      <c r="AC15756" s="7"/>
      <c r="AD15756" t="s">
        <v>7698</v>
      </c>
      <c r="AE15756">
        <f t="shared" ref="AE15756:AE15763" si="1017">COUNTIF(I15756,"*Fuji*")</f>
        <v>0</v>
      </c>
      <c r="AG15756" s="2"/>
      <c r="AI15756" s="7"/>
    </row>
    <row r="15757" spans="1:49" ht="11" customHeight="1" outlineLevel="1" x14ac:dyDescent="0.25">
      <c r="A15757" t="s">
        <v>14813</v>
      </c>
      <c r="C15757" s="2" t="s">
        <v>12953</v>
      </c>
      <c r="D15757" s="2">
        <v>1370</v>
      </c>
      <c r="E15757" s="7">
        <v>2019</v>
      </c>
      <c r="F15757" s="5" t="s">
        <v>14816</v>
      </c>
      <c r="H15757" s="5" t="s">
        <v>5398</v>
      </c>
      <c r="I15757" s="6" t="s">
        <v>9123</v>
      </c>
      <c r="J15757" s="6" t="s">
        <v>14819</v>
      </c>
      <c r="K15757" s="17">
        <v>7</v>
      </c>
      <c r="L15757" s="17" t="s">
        <v>20076</v>
      </c>
      <c r="M15757" s="9"/>
      <c r="N15757" s="9"/>
      <c r="O15757" s="21"/>
      <c r="Q15757" s="29"/>
      <c r="U15757" s="17"/>
      <c r="V15757" s="2"/>
      <c r="Y15757" t="str">
        <f t="shared" si="1015"/>
        <v/>
      </c>
      <c r="AA15757" t="str">
        <f t="shared" si="1016"/>
        <v/>
      </c>
      <c r="AC15757" s="7"/>
      <c r="AD15757" t="s">
        <v>9123</v>
      </c>
      <c r="AE15757">
        <f t="shared" si="1017"/>
        <v>0</v>
      </c>
      <c r="AG15757" s="2"/>
      <c r="AI15757" s="7"/>
    </row>
    <row r="15758" spans="1:49" ht="11" customHeight="1" outlineLevel="1" x14ac:dyDescent="0.25">
      <c r="A15758" t="s">
        <v>14813</v>
      </c>
      <c r="C15758" s="2" t="s">
        <v>12953</v>
      </c>
      <c r="D15758" s="2">
        <v>1371</v>
      </c>
      <c r="E15758" s="7">
        <v>2019</v>
      </c>
      <c r="F15758" s="5" t="s">
        <v>14817</v>
      </c>
      <c r="H15758" s="5" t="s">
        <v>5398</v>
      </c>
      <c r="I15758" s="6" t="s">
        <v>9223</v>
      </c>
      <c r="J15758" s="6" t="s">
        <v>14819</v>
      </c>
      <c r="K15758" s="17">
        <v>7</v>
      </c>
      <c r="L15758" s="17" t="s">
        <v>20076</v>
      </c>
      <c r="M15758" s="9"/>
      <c r="N15758" s="9"/>
      <c r="O15758" s="21"/>
      <c r="Q15758" s="29"/>
      <c r="U15758" s="17"/>
      <c r="V15758" s="2"/>
      <c r="Y15758" t="str">
        <f t="shared" si="1015"/>
        <v/>
      </c>
      <c r="AA15758" t="str">
        <f t="shared" si="1016"/>
        <v/>
      </c>
      <c r="AC15758" s="7"/>
      <c r="AD15758" t="s">
        <v>9223</v>
      </c>
      <c r="AE15758">
        <f t="shared" si="1017"/>
        <v>0</v>
      </c>
      <c r="AG15758" s="2"/>
      <c r="AI15758" s="7"/>
    </row>
    <row r="15759" spans="1:49" ht="11" customHeight="1" outlineLevel="1" x14ac:dyDescent="0.25">
      <c r="A15759" t="s">
        <v>14813</v>
      </c>
      <c r="C15759" s="2" t="s">
        <v>12953</v>
      </c>
      <c r="D15759" s="2">
        <v>1372</v>
      </c>
      <c r="E15759" s="7">
        <v>2019</v>
      </c>
      <c r="F15759" s="5" t="s">
        <v>14818</v>
      </c>
      <c r="H15759" s="5" t="s">
        <v>5398</v>
      </c>
      <c r="I15759" s="6" t="s">
        <v>9223</v>
      </c>
      <c r="J15759" s="6" t="s">
        <v>14819</v>
      </c>
      <c r="K15759" s="17">
        <v>7</v>
      </c>
      <c r="L15759" s="17" t="s">
        <v>20076</v>
      </c>
      <c r="M15759" s="9"/>
      <c r="N15759" s="9"/>
      <c r="O15759" s="21"/>
      <c r="Q15759" s="29"/>
      <c r="U15759" s="17"/>
      <c r="V15759" s="2"/>
      <c r="Y15759" t="str">
        <f t="shared" si="1015"/>
        <v/>
      </c>
      <c r="AA15759" t="str">
        <f t="shared" si="1016"/>
        <v/>
      </c>
      <c r="AC15759" s="7"/>
      <c r="AD15759" t="s">
        <v>9223</v>
      </c>
      <c r="AE15759">
        <f t="shared" si="1017"/>
        <v>0</v>
      </c>
      <c r="AG15759" s="2"/>
      <c r="AI15759" s="7"/>
    </row>
    <row r="15760" spans="1:49" ht="11" customHeight="1" outlineLevel="1" x14ac:dyDescent="0.25">
      <c r="A15760" t="s">
        <v>14813</v>
      </c>
      <c r="C15760" s="2" t="s">
        <v>12953</v>
      </c>
      <c r="D15760" s="2" t="s">
        <v>20972</v>
      </c>
      <c r="E15760" s="7">
        <v>2019</v>
      </c>
      <c r="F15760" s="5" t="s">
        <v>20973</v>
      </c>
      <c r="H15760" s="5" t="s">
        <v>5398</v>
      </c>
      <c r="I15760" s="6" t="s">
        <v>9223</v>
      </c>
      <c r="J15760" s="6" t="s">
        <v>14819</v>
      </c>
      <c r="K15760" s="17">
        <v>7</v>
      </c>
      <c r="L15760" s="17" t="s">
        <v>7730</v>
      </c>
      <c r="M15760" s="9">
        <v>9</v>
      </c>
      <c r="N15760" s="9"/>
      <c r="O15760" s="21"/>
      <c r="Q15760" s="29"/>
      <c r="U15760" s="17"/>
      <c r="V15760" s="2"/>
      <c r="Y15760" t="str">
        <f t="shared" si="1015"/>
        <v/>
      </c>
      <c r="AA15760">
        <f t="shared" si="1016"/>
        <v>1</v>
      </c>
      <c r="AC15760" s="7"/>
      <c r="AD15760" t="s">
        <v>9223</v>
      </c>
      <c r="AE15760">
        <f t="shared" si="1017"/>
        <v>0</v>
      </c>
      <c r="AG15760" s="2"/>
      <c r="AI15760" s="7"/>
    </row>
    <row r="15761" spans="1:49" ht="11" customHeight="1" outlineLevel="1" x14ac:dyDescent="0.25">
      <c r="A15761" t="s">
        <v>14813</v>
      </c>
      <c r="C15761" s="2" t="s">
        <v>12953</v>
      </c>
      <c r="D15761" s="2">
        <v>1421</v>
      </c>
      <c r="E15761" s="7">
        <v>2020</v>
      </c>
      <c r="F15761" s="5" t="s">
        <v>14820</v>
      </c>
      <c r="H15761" s="5" t="s">
        <v>5398</v>
      </c>
      <c r="I15761" s="6" t="s">
        <v>9223</v>
      </c>
      <c r="J15761" s="6" t="s">
        <v>14819</v>
      </c>
      <c r="K15761" s="17">
        <v>7</v>
      </c>
      <c r="L15761" s="17" t="s">
        <v>7730</v>
      </c>
      <c r="M15761" s="9">
        <v>1</v>
      </c>
      <c r="N15761" s="9"/>
      <c r="O15761" s="21"/>
      <c r="Q15761" s="29"/>
      <c r="U15761" s="17"/>
      <c r="V15761" s="2"/>
      <c r="Y15761" t="str">
        <f t="shared" si="1015"/>
        <v/>
      </c>
      <c r="AA15761" t="str">
        <f t="shared" si="1016"/>
        <v/>
      </c>
      <c r="AC15761" s="7"/>
      <c r="AD15761" t="s">
        <v>9223</v>
      </c>
      <c r="AE15761">
        <f t="shared" si="1017"/>
        <v>0</v>
      </c>
      <c r="AG15761" s="2"/>
      <c r="AI15761" s="7"/>
    </row>
    <row r="15762" spans="1:49" ht="11" customHeight="1" outlineLevel="1" x14ac:dyDescent="0.25">
      <c r="A15762" t="s">
        <v>14813</v>
      </c>
      <c r="C15762" s="2" t="s">
        <v>12953</v>
      </c>
      <c r="D15762" s="2">
        <v>1422</v>
      </c>
      <c r="E15762" s="7">
        <v>2020</v>
      </c>
      <c r="F15762" s="5" t="s">
        <v>14821</v>
      </c>
      <c r="H15762" s="5" t="s">
        <v>5398</v>
      </c>
      <c r="I15762" s="6" t="s">
        <v>9363</v>
      </c>
      <c r="J15762" s="6" t="s">
        <v>14819</v>
      </c>
      <c r="K15762" s="17">
        <v>7</v>
      </c>
      <c r="L15762" s="17" t="s">
        <v>7730</v>
      </c>
      <c r="M15762" s="9">
        <v>1</v>
      </c>
      <c r="N15762" s="9"/>
      <c r="O15762" s="21"/>
      <c r="Q15762" s="29"/>
      <c r="U15762" s="17"/>
      <c r="V15762" s="2"/>
      <c r="Y15762" t="str">
        <f t="shared" si="1015"/>
        <v/>
      </c>
      <c r="AA15762" t="str">
        <f t="shared" si="1016"/>
        <v/>
      </c>
      <c r="AC15762" s="7"/>
      <c r="AD15762" t="s">
        <v>9363</v>
      </c>
      <c r="AE15762">
        <f t="shared" si="1017"/>
        <v>0</v>
      </c>
      <c r="AG15762" s="2"/>
      <c r="AI15762" s="7"/>
    </row>
    <row r="15763" spans="1:49" ht="11" customHeight="1" outlineLevel="1" x14ac:dyDescent="0.25">
      <c r="A15763" t="s">
        <v>14813</v>
      </c>
      <c r="C15763" s="2" t="s">
        <v>12953</v>
      </c>
      <c r="D15763" s="2">
        <v>1423</v>
      </c>
      <c r="E15763" s="7">
        <v>2020</v>
      </c>
      <c r="F15763" s="5" t="s">
        <v>14822</v>
      </c>
      <c r="H15763" s="5" t="s">
        <v>5398</v>
      </c>
      <c r="I15763" s="6" t="s">
        <v>14358</v>
      </c>
      <c r="J15763" s="6" t="s">
        <v>14819</v>
      </c>
      <c r="K15763" s="17">
        <v>7</v>
      </c>
      <c r="L15763" s="17" t="s">
        <v>7730</v>
      </c>
      <c r="M15763" s="9">
        <v>1</v>
      </c>
      <c r="N15763" s="9"/>
      <c r="O15763" s="21"/>
      <c r="Q15763" s="29"/>
      <c r="U15763" s="17"/>
      <c r="V15763" s="2"/>
      <c r="Y15763" t="str">
        <f t="shared" si="1015"/>
        <v/>
      </c>
      <c r="AA15763" t="str">
        <f t="shared" si="1016"/>
        <v/>
      </c>
      <c r="AC15763" s="7"/>
      <c r="AD15763" t="s">
        <v>14358</v>
      </c>
      <c r="AE15763">
        <f t="shared" si="1017"/>
        <v>0</v>
      </c>
      <c r="AG15763" s="2"/>
      <c r="AI15763" s="7"/>
    </row>
    <row r="15764" spans="1:49" ht="11" customHeight="1" x14ac:dyDescent="0.25">
      <c r="A15764" s="4" t="s">
        <v>8582</v>
      </c>
      <c r="B15764" t="s">
        <v>2327</v>
      </c>
      <c r="C15764" s="2" t="s">
        <v>12455</v>
      </c>
      <c r="E15764" s="7"/>
      <c r="F15764" s="5"/>
      <c r="H15764" s="5"/>
      <c r="I15764" s="6"/>
      <c r="J15764" s="6"/>
      <c r="K15764" s="17"/>
      <c r="L15764" s="17"/>
      <c r="M15764" s="9"/>
      <c r="N15764" s="9">
        <f>SUM(M15765:M15834)</f>
        <v>250.29999999999995</v>
      </c>
      <c r="O15764" s="21">
        <v>1014</v>
      </c>
      <c r="P15764">
        <f>COUNTIF(L15765:L15834,"*")</f>
        <v>70</v>
      </c>
      <c r="Q15764" s="29">
        <f>P15764/O15764</f>
        <v>6.9033530571992116E-2</v>
      </c>
      <c r="R15764">
        <f>COUNTIF(L15765:L15834,"Y")+COUNTIF(L15765:L15834,"S")</f>
        <v>70</v>
      </c>
      <c r="U15764" s="17" t="s">
        <v>7730</v>
      </c>
      <c r="V15764" s="2"/>
      <c r="W15764" t="s">
        <v>18521</v>
      </c>
      <c r="Y15764" t="str">
        <f t="shared" si="1015"/>
        <v/>
      </c>
      <c r="AA15764" t="str">
        <f t="shared" si="1016"/>
        <v/>
      </c>
      <c r="AC15764" s="7"/>
      <c r="AF15764">
        <f>COUNTIF(AE15765:AE15834,"1")</f>
        <v>0</v>
      </c>
      <c r="AG15764" s="2"/>
      <c r="AI15764" s="7"/>
      <c r="AJ15764">
        <f>COUNTIF($K15765:$K15834,"1")-COUNTIFS($K15765:$K15834,"1",$L15765:$L15834,"V")</f>
        <v>31</v>
      </c>
      <c r="AK15764">
        <f>COUNTIFS($K15765:$K15834,"1",$L15765:$L15834,"Y")+COUNTIFS($K15765:$K15834,"1",$L15765:$L15834,"s")</f>
        <v>31</v>
      </c>
      <c r="AL15764">
        <f>COUNTIF($K15765:$K15834,"2")-COUNTIFS($K15765:$K15834,"2",$L15765:$L15834,"V")</f>
        <v>0</v>
      </c>
      <c r="AM15764">
        <f>COUNTIFS($K15765:$K15834,"2",$L15765:$L15834,"Y")+COUNTIFS($K15765:$K15834,"2",$L15765:$L15834,"s")</f>
        <v>0</v>
      </c>
      <c r="AN15764">
        <f>COUNTIF($K15765:$K15834,"3")-COUNTIFS($K15765:$K15834,"3",$L15765:$L15834,"V")</f>
        <v>3</v>
      </c>
      <c r="AO15764">
        <f>COUNTIFS($K15765:$K15834,"3",$L15765:$L15834,"Y")+COUNTIFS($K15765:$K15834,"3",$L15765:$L15834,"s")</f>
        <v>3</v>
      </c>
      <c r="AP15764">
        <f>COUNTIF($K15765:$K15834,"4")-COUNTIFS($K15765:$K15834,"4",$L15765:$L15834,"V")</f>
        <v>0</v>
      </c>
      <c r="AQ15764">
        <f>COUNTIFS($K15765:$K15834,"4",$L15765:$L15834,"Y")+COUNTIFS($K15765:$K15834,"4",$L15765:$L15834,"s")</f>
        <v>0</v>
      </c>
      <c r="AR15764">
        <f>COUNTIF($K15765:$K15834,"5")-COUNTIFS($K15765:$K15834,"5",$L15765:$L15834,"V")</f>
        <v>2</v>
      </c>
      <c r="AS15764">
        <f>COUNTIFS($K15765:$K15834,"5",$L15765:$L15834,"Y")+COUNTIFS($K15765:$K15834,"5",$L15765:$L15834,"s")</f>
        <v>2</v>
      </c>
      <c r="AT15764">
        <f>COUNTIF($K15765:$K15834,"6")-COUNTIFS($K15765:$K15834,"6",$L15765:$L15834,"V")</f>
        <v>34</v>
      </c>
      <c r="AU15764">
        <f>COUNTIFS($K15765:$K15834,"6",$L15765:$L15834,"Y")+COUNTIFS($K15765:$K15834,"6",$L15765:$L15834,"s")</f>
        <v>34</v>
      </c>
      <c r="AV15764">
        <f>COUNTIF($K15765:$K15834,"7")-COUNTIFS($K15765:$K15834,"7",$L15765:$L15834,"V")</f>
        <v>0</v>
      </c>
      <c r="AW15764">
        <f>COUNTIFS($K15765:$K15834,"7",$L15765:$L15834,"Y")+COUNTIFS($K15765:$K15834,"7",$L15765:$L15834,"s")</f>
        <v>0</v>
      </c>
    </row>
    <row r="15765" spans="1:49" ht="11" customHeight="1" outlineLevel="1" x14ac:dyDescent="0.25">
      <c r="A15765" t="s">
        <v>1386</v>
      </c>
      <c r="C15765" s="2" t="s">
        <v>12455</v>
      </c>
      <c r="D15765" s="2">
        <v>1</v>
      </c>
      <c r="E15765" s="7">
        <v>1980</v>
      </c>
      <c r="F15765" s="5" t="s">
        <v>5696</v>
      </c>
      <c r="H15765" s="5" t="s">
        <v>5398</v>
      </c>
      <c r="I15765" s="6" t="s">
        <v>2688</v>
      </c>
      <c r="J15765" s="6" t="s">
        <v>20151</v>
      </c>
      <c r="K15765" s="17">
        <v>6</v>
      </c>
      <c r="L15765" s="17" t="s">
        <v>7730</v>
      </c>
      <c r="M15765" s="9">
        <v>1.25</v>
      </c>
      <c r="N15765" s="9"/>
      <c r="O15765" s="21"/>
      <c r="Q15765" s="29"/>
      <c r="U15765" s="17"/>
      <c r="V15765" s="2">
        <v>280</v>
      </c>
      <c r="Y15765" t="str">
        <f t="shared" si="1015"/>
        <v/>
      </c>
      <c r="AA15765" t="str">
        <f t="shared" si="1016"/>
        <v/>
      </c>
      <c r="AC15765" s="7"/>
      <c r="AD15765" t="s">
        <v>2688</v>
      </c>
      <c r="AE15765">
        <f t="shared" ref="AE15765:AE15796" si="1018">COUNTIF(I15765,"*Fuji*")</f>
        <v>0</v>
      </c>
      <c r="AG15765" s="2"/>
      <c r="AH15765" t="s">
        <v>2326</v>
      </c>
      <c r="AI15765" s="7" t="s">
        <v>4610</v>
      </c>
    </row>
    <row r="15766" spans="1:49" ht="11" customHeight="1" outlineLevel="1" x14ac:dyDescent="0.25">
      <c r="A15766" t="s">
        <v>1386</v>
      </c>
      <c r="C15766" s="2" t="s">
        <v>12455</v>
      </c>
      <c r="D15766" s="2">
        <v>2</v>
      </c>
      <c r="E15766" s="7">
        <v>1980</v>
      </c>
      <c r="F15766" s="5" t="s">
        <v>3437</v>
      </c>
      <c r="H15766" s="5" t="s">
        <v>5398</v>
      </c>
      <c r="I15766" s="6" t="s">
        <v>2689</v>
      </c>
      <c r="J15766" s="6" t="s">
        <v>20151</v>
      </c>
      <c r="K15766" s="17">
        <v>6</v>
      </c>
      <c r="L15766" s="17" t="s">
        <v>7730</v>
      </c>
      <c r="M15766" s="9">
        <v>1.25</v>
      </c>
      <c r="N15766" s="9"/>
      <c r="O15766" s="21"/>
      <c r="Q15766" s="29"/>
      <c r="U15766" s="17"/>
      <c r="V15766" s="2">
        <v>281</v>
      </c>
      <c r="Y15766" t="str">
        <f t="shared" si="1015"/>
        <v/>
      </c>
      <c r="AA15766" t="str">
        <f t="shared" si="1016"/>
        <v/>
      </c>
      <c r="AC15766" s="7"/>
      <c r="AD15766" t="s">
        <v>2689</v>
      </c>
      <c r="AE15766">
        <f t="shared" si="1018"/>
        <v>0</v>
      </c>
      <c r="AG15766" s="2"/>
      <c r="AH15766" t="s">
        <v>2326</v>
      </c>
      <c r="AI15766" s="7" t="s">
        <v>4610</v>
      </c>
    </row>
    <row r="15767" spans="1:49" ht="11" customHeight="1" outlineLevel="1" x14ac:dyDescent="0.25">
      <c r="A15767" t="s">
        <v>1386</v>
      </c>
      <c r="C15767" s="2" t="s">
        <v>12455</v>
      </c>
      <c r="D15767" s="2">
        <v>3</v>
      </c>
      <c r="E15767" s="7">
        <v>1980</v>
      </c>
      <c r="F15767" s="5" t="s">
        <v>3439</v>
      </c>
      <c r="H15767" s="5" t="s">
        <v>5398</v>
      </c>
      <c r="I15767" s="6" t="s">
        <v>1750</v>
      </c>
      <c r="J15767" s="6" t="s">
        <v>20151</v>
      </c>
      <c r="K15767" s="17">
        <v>6</v>
      </c>
      <c r="L15767" s="17" t="s">
        <v>7730</v>
      </c>
      <c r="M15767" s="9">
        <v>1.25</v>
      </c>
      <c r="N15767" s="9"/>
      <c r="O15767" s="21"/>
      <c r="Q15767" s="29"/>
      <c r="U15767" s="17"/>
      <c r="V15767" s="2">
        <v>282</v>
      </c>
      <c r="Y15767" t="str">
        <f t="shared" si="1015"/>
        <v/>
      </c>
      <c r="AA15767" t="str">
        <f t="shared" si="1016"/>
        <v/>
      </c>
      <c r="AC15767" s="7"/>
      <c r="AD15767" t="s">
        <v>1750</v>
      </c>
      <c r="AE15767">
        <f t="shared" si="1018"/>
        <v>0</v>
      </c>
      <c r="AG15767" s="2"/>
      <c r="AH15767" t="s">
        <v>2326</v>
      </c>
      <c r="AI15767" s="7" t="s">
        <v>4610</v>
      </c>
    </row>
    <row r="15768" spans="1:49" ht="11" customHeight="1" outlineLevel="1" x14ac:dyDescent="0.25">
      <c r="A15768" t="s">
        <v>1386</v>
      </c>
      <c r="C15768" s="2" t="s">
        <v>12455</v>
      </c>
      <c r="D15768" s="2">
        <v>4</v>
      </c>
      <c r="E15768" s="7">
        <v>1980</v>
      </c>
      <c r="F15768" s="5" t="s">
        <v>5761</v>
      </c>
      <c r="H15768" s="5" t="s">
        <v>5398</v>
      </c>
      <c r="I15768" s="6" t="s">
        <v>5249</v>
      </c>
      <c r="J15768" s="6" t="s">
        <v>20151</v>
      </c>
      <c r="K15768" s="17">
        <v>6</v>
      </c>
      <c r="L15768" s="17" t="s">
        <v>7730</v>
      </c>
      <c r="M15768" s="9">
        <v>1.25</v>
      </c>
      <c r="N15768" s="9"/>
      <c r="O15768" s="21"/>
      <c r="Q15768" s="29"/>
      <c r="U15768" s="17"/>
      <c r="V15768" s="2">
        <v>283</v>
      </c>
      <c r="Y15768" t="str">
        <f t="shared" si="1015"/>
        <v/>
      </c>
      <c r="AA15768" t="str">
        <f t="shared" si="1016"/>
        <v/>
      </c>
      <c r="AC15768" s="7"/>
      <c r="AD15768" t="s">
        <v>5249</v>
      </c>
      <c r="AE15768">
        <f t="shared" si="1018"/>
        <v>0</v>
      </c>
      <c r="AG15768" s="2"/>
      <c r="AH15768" t="s">
        <v>2326</v>
      </c>
      <c r="AI15768" s="7" t="s">
        <v>4610</v>
      </c>
    </row>
    <row r="15769" spans="1:49" ht="11" customHeight="1" outlineLevel="1" x14ac:dyDescent="0.25">
      <c r="A15769" t="s">
        <v>1386</v>
      </c>
      <c r="C15769" s="2" t="s">
        <v>12455</v>
      </c>
      <c r="D15769" s="2">
        <v>5</v>
      </c>
      <c r="E15769" s="7">
        <v>1980</v>
      </c>
      <c r="F15769" s="5" t="s">
        <v>3442</v>
      </c>
      <c r="H15769" s="5" t="s">
        <v>5398</v>
      </c>
      <c r="I15769" s="6" t="s">
        <v>5250</v>
      </c>
      <c r="J15769" s="6" t="s">
        <v>20151</v>
      </c>
      <c r="K15769" s="17">
        <v>6</v>
      </c>
      <c r="L15769" s="17" t="s">
        <v>7730</v>
      </c>
      <c r="M15769" s="9">
        <v>1.25</v>
      </c>
      <c r="N15769" s="9"/>
      <c r="O15769" s="21"/>
      <c r="Q15769" s="29"/>
      <c r="U15769" s="17"/>
      <c r="V15769" s="2">
        <v>284</v>
      </c>
      <c r="Y15769" t="str">
        <f t="shared" si="1015"/>
        <v/>
      </c>
      <c r="AA15769" t="str">
        <f t="shared" si="1016"/>
        <v/>
      </c>
      <c r="AC15769" s="7"/>
      <c r="AD15769" t="s">
        <v>5250</v>
      </c>
      <c r="AE15769">
        <f t="shared" si="1018"/>
        <v>0</v>
      </c>
      <c r="AG15769" s="2"/>
      <c r="AH15769" t="s">
        <v>2326</v>
      </c>
      <c r="AI15769" s="7" t="s">
        <v>4610</v>
      </c>
    </row>
    <row r="15770" spans="1:49" ht="11" customHeight="1" outlineLevel="1" x14ac:dyDescent="0.25">
      <c r="A15770" t="s">
        <v>1386</v>
      </c>
      <c r="C15770" s="2" t="s">
        <v>12455</v>
      </c>
      <c r="D15770" s="2">
        <v>6</v>
      </c>
      <c r="E15770" s="7">
        <v>1980</v>
      </c>
      <c r="F15770" s="5" t="s">
        <v>3533</v>
      </c>
      <c r="H15770" s="5" t="s">
        <v>5398</v>
      </c>
      <c r="I15770" s="6" t="s">
        <v>5251</v>
      </c>
      <c r="J15770" s="6" t="s">
        <v>20151</v>
      </c>
      <c r="K15770" s="17">
        <v>6</v>
      </c>
      <c r="L15770" s="17" t="s">
        <v>7730</v>
      </c>
      <c r="M15770" s="9">
        <v>1.25</v>
      </c>
      <c r="N15770" s="9"/>
      <c r="O15770" s="21"/>
      <c r="Q15770" s="29"/>
      <c r="U15770" s="17"/>
      <c r="V15770" s="2">
        <v>285</v>
      </c>
      <c r="Y15770" t="str">
        <f t="shared" si="1015"/>
        <v/>
      </c>
      <c r="AA15770" t="str">
        <f t="shared" si="1016"/>
        <v/>
      </c>
      <c r="AC15770" s="7"/>
      <c r="AD15770" t="s">
        <v>5251</v>
      </c>
      <c r="AE15770">
        <f t="shared" si="1018"/>
        <v>0</v>
      </c>
      <c r="AG15770" s="2"/>
      <c r="AH15770" t="s">
        <v>2334</v>
      </c>
      <c r="AI15770" s="7" t="s">
        <v>4610</v>
      </c>
    </row>
    <row r="15771" spans="1:49" ht="11" customHeight="1" outlineLevel="1" x14ac:dyDescent="0.25">
      <c r="A15771" t="s">
        <v>1386</v>
      </c>
      <c r="C15771" s="2" t="s">
        <v>12455</v>
      </c>
      <c r="D15771" s="2">
        <v>7</v>
      </c>
      <c r="E15771" s="7">
        <v>1980</v>
      </c>
      <c r="F15771" s="5" t="s">
        <v>4787</v>
      </c>
      <c r="H15771" s="5" t="s">
        <v>5398</v>
      </c>
      <c r="I15771" s="6" t="s">
        <v>5252</v>
      </c>
      <c r="J15771" s="6" t="s">
        <v>20151</v>
      </c>
      <c r="K15771" s="17">
        <v>6</v>
      </c>
      <c r="L15771" s="17" t="s">
        <v>7730</v>
      </c>
      <c r="M15771" s="9">
        <v>1.25</v>
      </c>
      <c r="N15771" s="9"/>
      <c r="O15771" s="21"/>
      <c r="Q15771" s="29"/>
      <c r="U15771" s="17"/>
      <c r="V15771" s="2">
        <v>286</v>
      </c>
      <c r="Y15771" t="str">
        <f t="shared" si="1015"/>
        <v/>
      </c>
      <c r="AA15771" t="str">
        <f t="shared" si="1016"/>
        <v/>
      </c>
      <c r="AC15771" s="7"/>
      <c r="AD15771" t="s">
        <v>5252</v>
      </c>
      <c r="AE15771">
        <f t="shared" si="1018"/>
        <v>0</v>
      </c>
      <c r="AG15771" s="2"/>
      <c r="AH15771" t="s">
        <v>2326</v>
      </c>
      <c r="AI15771" s="7" t="s">
        <v>4610</v>
      </c>
    </row>
    <row r="15772" spans="1:49" ht="11" customHeight="1" outlineLevel="1" x14ac:dyDescent="0.25">
      <c r="A15772" t="s">
        <v>1386</v>
      </c>
      <c r="C15772" s="2" t="s">
        <v>12455</v>
      </c>
      <c r="D15772" s="2">
        <v>8</v>
      </c>
      <c r="E15772" s="7">
        <v>1980</v>
      </c>
      <c r="F15772" s="5" t="s">
        <v>5750</v>
      </c>
      <c r="H15772" s="5" t="s">
        <v>5398</v>
      </c>
      <c r="I15772" s="6" t="s">
        <v>6332</v>
      </c>
      <c r="J15772" s="6" t="s">
        <v>20151</v>
      </c>
      <c r="K15772" s="17">
        <v>6</v>
      </c>
      <c r="L15772" s="17" t="s">
        <v>7730</v>
      </c>
      <c r="M15772" s="9">
        <v>3</v>
      </c>
      <c r="N15772" s="9"/>
      <c r="O15772" s="21"/>
      <c r="Q15772" s="29"/>
      <c r="U15772" s="17"/>
      <c r="V15772" s="2">
        <v>287</v>
      </c>
      <c r="Y15772" t="str">
        <f t="shared" si="1015"/>
        <v/>
      </c>
      <c r="AA15772" t="str">
        <f t="shared" si="1016"/>
        <v/>
      </c>
      <c r="AC15772" s="7"/>
      <c r="AD15772" t="s">
        <v>6332</v>
      </c>
      <c r="AE15772">
        <f t="shared" si="1018"/>
        <v>0</v>
      </c>
      <c r="AG15772" s="2"/>
      <c r="AH15772" t="s">
        <v>2329</v>
      </c>
      <c r="AI15772" s="7" t="s">
        <v>4610</v>
      </c>
    </row>
    <row r="15773" spans="1:49" ht="11" customHeight="1" outlineLevel="1" x14ac:dyDescent="0.25">
      <c r="A15773" t="s">
        <v>1386</v>
      </c>
      <c r="C15773" s="2" t="s">
        <v>12455</v>
      </c>
      <c r="D15773" s="2">
        <v>9</v>
      </c>
      <c r="E15773" s="7">
        <v>1980</v>
      </c>
      <c r="F15773" s="5" t="s">
        <v>1015</v>
      </c>
      <c r="H15773" s="5" t="s">
        <v>5398</v>
      </c>
      <c r="I15773" s="6" t="s">
        <v>6333</v>
      </c>
      <c r="J15773" s="6" t="s">
        <v>20151</v>
      </c>
      <c r="K15773" s="17">
        <v>6</v>
      </c>
      <c r="L15773" s="17" t="s">
        <v>7730</v>
      </c>
      <c r="M15773" s="9">
        <v>1.25</v>
      </c>
      <c r="N15773" s="9"/>
      <c r="O15773" s="21"/>
      <c r="Q15773" s="29"/>
      <c r="U15773" s="17"/>
      <c r="V15773" s="2">
        <v>288</v>
      </c>
      <c r="Y15773" t="str">
        <f t="shared" si="1015"/>
        <v/>
      </c>
      <c r="AA15773" t="str">
        <f t="shared" si="1016"/>
        <v/>
      </c>
      <c r="AC15773" s="7"/>
      <c r="AD15773" t="s">
        <v>6333</v>
      </c>
      <c r="AE15773">
        <f t="shared" si="1018"/>
        <v>0</v>
      </c>
      <c r="AG15773" s="2"/>
      <c r="AH15773" t="s">
        <v>450</v>
      </c>
      <c r="AI15773" s="7" t="s">
        <v>4610</v>
      </c>
    </row>
    <row r="15774" spans="1:49" ht="11" customHeight="1" outlineLevel="1" x14ac:dyDescent="0.25">
      <c r="A15774" t="s">
        <v>1386</v>
      </c>
      <c r="C15774" s="2" t="s">
        <v>12455</v>
      </c>
      <c r="D15774" s="2">
        <v>10</v>
      </c>
      <c r="E15774" s="7">
        <v>1980</v>
      </c>
      <c r="F15774" s="5" t="s">
        <v>5753</v>
      </c>
      <c r="H15774" s="5" t="s">
        <v>5398</v>
      </c>
      <c r="I15774" s="6" t="s">
        <v>5532</v>
      </c>
      <c r="J15774" s="6" t="s">
        <v>20151</v>
      </c>
      <c r="K15774" s="17">
        <v>6</v>
      </c>
      <c r="L15774" s="17" t="s">
        <v>7730</v>
      </c>
      <c r="M15774" s="9">
        <v>1.25</v>
      </c>
      <c r="N15774" s="9"/>
      <c r="O15774" s="21"/>
      <c r="Q15774" s="29"/>
      <c r="U15774" s="17"/>
      <c r="V15774" s="2">
        <v>289</v>
      </c>
      <c r="Y15774" t="str">
        <f t="shared" si="1015"/>
        <v/>
      </c>
      <c r="AA15774" t="str">
        <f t="shared" si="1016"/>
        <v/>
      </c>
      <c r="AC15774" s="7"/>
      <c r="AD15774" t="s">
        <v>5532</v>
      </c>
      <c r="AE15774">
        <f t="shared" si="1018"/>
        <v>0</v>
      </c>
      <c r="AG15774" s="2"/>
      <c r="AH15774" t="s">
        <v>2326</v>
      </c>
      <c r="AI15774" s="7" t="s">
        <v>4610</v>
      </c>
    </row>
    <row r="15775" spans="1:49" ht="11" customHeight="1" outlineLevel="1" x14ac:dyDescent="0.25">
      <c r="A15775" t="s">
        <v>1386</v>
      </c>
      <c r="C15775" s="2" t="s">
        <v>12455</v>
      </c>
      <c r="D15775" s="2">
        <v>11</v>
      </c>
      <c r="E15775" s="7">
        <v>1980</v>
      </c>
      <c r="F15775" s="5" t="s">
        <v>5765</v>
      </c>
      <c r="H15775" s="5" t="s">
        <v>5398</v>
      </c>
      <c r="I15775" s="6" t="s">
        <v>5534</v>
      </c>
      <c r="J15775" s="6" t="s">
        <v>20151</v>
      </c>
      <c r="K15775" s="17">
        <v>6</v>
      </c>
      <c r="L15775" s="17" t="s">
        <v>7730</v>
      </c>
      <c r="M15775" s="9">
        <v>1.25</v>
      </c>
      <c r="N15775" s="9"/>
      <c r="O15775" s="21"/>
      <c r="Q15775" s="29"/>
      <c r="U15775" s="17"/>
      <c r="V15775" s="2">
        <v>290</v>
      </c>
      <c r="Y15775" t="str">
        <f t="shared" si="1015"/>
        <v/>
      </c>
      <c r="AA15775" t="str">
        <f t="shared" si="1016"/>
        <v/>
      </c>
      <c r="AC15775" s="7"/>
      <c r="AD15775" t="s">
        <v>5534</v>
      </c>
      <c r="AE15775">
        <f t="shared" si="1018"/>
        <v>0</v>
      </c>
      <c r="AG15775" s="2"/>
      <c r="AH15775" t="s">
        <v>5535</v>
      </c>
      <c r="AI15775" s="7" t="s">
        <v>4922</v>
      </c>
    </row>
    <row r="15776" spans="1:49" ht="11" customHeight="1" outlineLevel="1" x14ac:dyDescent="0.25">
      <c r="A15776" t="s">
        <v>1386</v>
      </c>
      <c r="C15776" s="2" t="s">
        <v>12455</v>
      </c>
      <c r="D15776" s="2">
        <v>12</v>
      </c>
      <c r="E15776" s="7">
        <v>1980</v>
      </c>
      <c r="F15776" s="5" t="s">
        <v>3125</v>
      </c>
      <c r="H15776" s="5" t="s">
        <v>5398</v>
      </c>
      <c r="I15776" s="6" t="s">
        <v>5536</v>
      </c>
      <c r="J15776" s="6" t="s">
        <v>20151</v>
      </c>
      <c r="K15776" s="17">
        <v>6</v>
      </c>
      <c r="L15776" s="17" t="s">
        <v>7730</v>
      </c>
      <c r="M15776" s="9">
        <v>1.25</v>
      </c>
      <c r="N15776" s="9"/>
      <c r="O15776" s="21"/>
      <c r="Q15776" s="29"/>
      <c r="U15776" s="17"/>
      <c r="V15776" s="2">
        <v>291</v>
      </c>
      <c r="Y15776" t="str">
        <f t="shared" si="1015"/>
        <v/>
      </c>
      <c r="AA15776" t="str">
        <f t="shared" si="1016"/>
        <v/>
      </c>
      <c r="AC15776" s="7"/>
      <c r="AD15776" t="s">
        <v>5536</v>
      </c>
      <c r="AE15776">
        <f t="shared" si="1018"/>
        <v>0</v>
      </c>
      <c r="AG15776" s="2"/>
      <c r="AH15776" t="s">
        <v>5537</v>
      </c>
      <c r="AI15776" s="7" t="s">
        <v>4922</v>
      </c>
    </row>
    <row r="15777" spans="1:35" ht="11" customHeight="1" outlineLevel="1" x14ac:dyDescent="0.25">
      <c r="A15777" t="s">
        <v>1386</v>
      </c>
      <c r="C15777" s="2" t="s">
        <v>12455</v>
      </c>
      <c r="D15777" s="2">
        <v>13</v>
      </c>
      <c r="E15777" s="7">
        <v>1980</v>
      </c>
      <c r="F15777" s="5" t="s">
        <v>3539</v>
      </c>
      <c r="H15777" s="5" t="s">
        <v>5398</v>
      </c>
      <c r="I15777" s="6" t="s">
        <v>451</v>
      </c>
      <c r="J15777" s="6" t="s">
        <v>20151</v>
      </c>
      <c r="K15777" s="17">
        <v>6</v>
      </c>
      <c r="L15777" s="17" t="s">
        <v>7730</v>
      </c>
      <c r="M15777" s="9">
        <v>1.25</v>
      </c>
      <c r="N15777" s="9"/>
      <c r="O15777" s="21"/>
      <c r="Q15777" s="29"/>
      <c r="U15777" s="17"/>
      <c r="V15777" s="2">
        <v>292</v>
      </c>
      <c r="Y15777" t="str">
        <f t="shared" si="1015"/>
        <v/>
      </c>
      <c r="AA15777" t="str">
        <f t="shared" si="1016"/>
        <v/>
      </c>
      <c r="AC15777" s="7"/>
      <c r="AD15777" t="s">
        <v>451</v>
      </c>
      <c r="AE15777">
        <f t="shared" si="1018"/>
        <v>0</v>
      </c>
      <c r="AG15777" s="2"/>
      <c r="AH15777" t="s">
        <v>2326</v>
      </c>
      <c r="AI15777" s="7" t="s">
        <v>4922</v>
      </c>
    </row>
    <row r="15778" spans="1:35" ht="11" customHeight="1" outlineLevel="1" x14ac:dyDescent="0.25">
      <c r="A15778" t="s">
        <v>1386</v>
      </c>
      <c r="C15778" s="2" t="s">
        <v>12455</v>
      </c>
      <c r="D15778" s="2">
        <v>14</v>
      </c>
      <c r="E15778" s="7">
        <v>1980</v>
      </c>
      <c r="F15778" s="5" t="s">
        <v>5696</v>
      </c>
      <c r="H15778" s="5" t="s">
        <v>5398</v>
      </c>
      <c r="I15778" s="6" t="s">
        <v>2688</v>
      </c>
      <c r="J15778" s="6" t="s">
        <v>20150</v>
      </c>
      <c r="K15778" s="17">
        <v>6</v>
      </c>
      <c r="L15778" s="17" t="s">
        <v>7730</v>
      </c>
      <c r="M15778" s="9">
        <v>1.1000000000000001</v>
      </c>
      <c r="N15778" s="9"/>
      <c r="O15778" s="21"/>
      <c r="Q15778" s="29"/>
      <c r="U15778" s="17"/>
      <c r="V15778" s="2">
        <v>280</v>
      </c>
      <c r="Y15778" t="str">
        <f t="shared" si="1015"/>
        <v/>
      </c>
      <c r="AA15778" t="str">
        <f t="shared" si="1016"/>
        <v/>
      </c>
      <c r="AC15778" s="7"/>
      <c r="AD15778" t="s">
        <v>2688</v>
      </c>
      <c r="AE15778">
        <f t="shared" si="1018"/>
        <v>0</v>
      </c>
      <c r="AG15778" s="2"/>
      <c r="AH15778" t="s">
        <v>2326</v>
      </c>
      <c r="AI15778" s="7" t="s">
        <v>4610</v>
      </c>
    </row>
    <row r="15779" spans="1:35" ht="11" customHeight="1" outlineLevel="1" x14ac:dyDescent="0.25">
      <c r="A15779" t="s">
        <v>1386</v>
      </c>
      <c r="C15779" s="2" t="s">
        <v>12455</v>
      </c>
      <c r="D15779" s="2">
        <v>15</v>
      </c>
      <c r="E15779" s="7">
        <v>1980</v>
      </c>
      <c r="F15779" s="5" t="s">
        <v>3437</v>
      </c>
      <c r="H15779" s="5" t="s">
        <v>5398</v>
      </c>
      <c r="I15779" s="6" t="s">
        <v>2689</v>
      </c>
      <c r="J15779" s="6" t="s">
        <v>20150</v>
      </c>
      <c r="K15779" s="17">
        <v>6</v>
      </c>
      <c r="L15779" s="17" t="s">
        <v>7730</v>
      </c>
      <c r="M15779" s="9">
        <v>1.1000000000000001</v>
      </c>
      <c r="N15779" s="9"/>
      <c r="O15779" s="21"/>
      <c r="Q15779" s="29"/>
      <c r="U15779" s="17"/>
      <c r="V15779" s="2">
        <v>281</v>
      </c>
      <c r="Y15779" t="str">
        <f t="shared" si="1015"/>
        <v/>
      </c>
      <c r="AA15779" t="str">
        <f t="shared" si="1016"/>
        <v/>
      </c>
      <c r="AC15779" s="7"/>
      <c r="AD15779" t="s">
        <v>2689</v>
      </c>
      <c r="AE15779">
        <f t="shared" si="1018"/>
        <v>0</v>
      </c>
      <c r="AG15779" s="2"/>
      <c r="AH15779" t="s">
        <v>2326</v>
      </c>
      <c r="AI15779" s="7" t="s">
        <v>4610</v>
      </c>
    </row>
    <row r="15780" spans="1:35" ht="11" customHeight="1" outlineLevel="1" x14ac:dyDescent="0.25">
      <c r="A15780" t="s">
        <v>1386</v>
      </c>
      <c r="C15780" s="2" t="s">
        <v>12455</v>
      </c>
      <c r="D15780" s="2">
        <v>16</v>
      </c>
      <c r="E15780" s="7">
        <v>1980</v>
      </c>
      <c r="F15780" s="5" t="s">
        <v>3439</v>
      </c>
      <c r="H15780" s="5" t="s">
        <v>5398</v>
      </c>
      <c r="I15780" s="6" t="s">
        <v>1750</v>
      </c>
      <c r="J15780" s="6" t="s">
        <v>20150</v>
      </c>
      <c r="K15780" s="17">
        <v>6</v>
      </c>
      <c r="L15780" s="17" t="s">
        <v>7730</v>
      </c>
      <c r="M15780" s="9">
        <v>1.1000000000000001</v>
      </c>
      <c r="N15780" s="9"/>
      <c r="O15780" s="21"/>
      <c r="Q15780" s="29"/>
      <c r="U15780" s="17"/>
      <c r="V15780" s="2">
        <v>282</v>
      </c>
      <c r="Y15780" t="str">
        <f t="shared" si="1015"/>
        <v/>
      </c>
      <c r="AA15780" t="str">
        <f t="shared" si="1016"/>
        <v/>
      </c>
      <c r="AC15780" s="7"/>
      <c r="AD15780" t="s">
        <v>1750</v>
      </c>
      <c r="AE15780">
        <f t="shared" si="1018"/>
        <v>0</v>
      </c>
      <c r="AG15780" s="2"/>
      <c r="AH15780" t="s">
        <v>2326</v>
      </c>
      <c r="AI15780" s="7" t="s">
        <v>4610</v>
      </c>
    </row>
    <row r="15781" spans="1:35" ht="11" customHeight="1" outlineLevel="1" x14ac:dyDescent="0.25">
      <c r="A15781" t="s">
        <v>1386</v>
      </c>
      <c r="C15781" s="2" t="s">
        <v>12455</v>
      </c>
      <c r="D15781" s="2">
        <v>17</v>
      </c>
      <c r="E15781" s="7">
        <v>1980</v>
      </c>
      <c r="F15781" s="5" t="s">
        <v>5761</v>
      </c>
      <c r="H15781" s="5" t="s">
        <v>5398</v>
      </c>
      <c r="I15781" s="6" t="s">
        <v>5249</v>
      </c>
      <c r="J15781" s="6" t="s">
        <v>20150</v>
      </c>
      <c r="K15781" s="17">
        <v>6</v>
      </c>
      <c r="L15781" s="17" t="s">
        <v>7730</v>
      </c>
      <c r="M15781" s="9">
        <v>1.1000000000000001</v>
      </c>
      <c r="N15781" s="9"/>
      <c r="O15781" s="21"/>
      <c r="Q15781" s="29"/>
      <c r="U15781" s="17"/>
      <c r="V15781" s="2">
        <v>283</v>
      </c>
      <c r="Y15781" t="str">
        <f t="shared" si="1015"/>
        <v/>
      </c>
      <c r="AA15781" t="str">
        <f t="shared" si="1016"/>
        <v/>
      </c>
      <c r="AC15781" s="7"/>
      <c r="AD15781" t="s">
        <v>5249</v>
      </c>
      <c r="AE15781">
        <f t="shared" si="1018"/>
        <v>0</v>
      </c>
      <c r="AG15781" s="2"/>
      <c r="AH15781" t="s">
        <v>2326</v>
      </c>
      <c r="AI15781" s="7" t="s">
        <v>4610</v>
      </c>
    </row>
    <row r="15782" spans="1:35" ht="11" customHeight="1" outlineLevel="1" x14ac:dyDescent="0.25">
      <c r="A15782" t="s">
        <v>1386</v>
      </c>
      <c r="C15782" s="2" t="s">
        <v>12455</v>
      </c>
      <c r="D15782" s="2">
        <v>18</v>
      </c>
      <c r="E15782" s="7">
        <v>1980</v>
      </c>
      <c r="F15782" s="5" t="s">
        <v>3442</v>
      </c>
      <c r="H15782" s="5" t="s">
        <v>5398</v>
      </c>
      <c r="I15782" s="6" t="s">
        <v>5250</v>
      </c>
      <c r="J15782" s="6" t="s">
        <v>20150</v>
      </c>
      <c r="K15782" s="17">
        <v>6</v>
      </c>
      <c r="L15782" s="17" t="s">
        <v>7730</v>
      </c>
      <c r="M15782" s="9">
        <v>1.1000000000000001</v>
      </c>
      <c r="N15782" s="9"/>
      <c r="O15782" s="21"/>
      <c r="Q15782" s="29"/>
      <c r="U15782" s="17"/>
      <c r="V15782" s="2">
        <v>284</v>
      </c>
      <c r="Y15782" t="str">
        <f t="shared" si="1015"/>
        <v/>
      </c>
      <c r="AA15782" t="str">
        <f t="shared" si="1016"/>
        <v/>
      </c>
      <c r="AC15782" s="7"/>
      <c r="AD15782" t="s">
        <v>5250</v>
      </c>
      <c r="AE15782">
        <f t="shared" si="1018"/>
        <v>0</v>
      </c>
      <c r="AG15782" s="2"/>
      <c r="AH15782" t="s">
        <v>2326</v>
      </c>
      <c r="AI15782" s="7" t="s">
        <v>4610</v>
      </c>
    </row>
    <row r="15783" spans="1:35" ht="11" customHeight="1" outlineLevel="1" x14ac:dyDescent="0.25">
      <c r="A15783" t="s">
        <v>1386</v>
      </c>
      <c r="C15783" s="2" t="s">
        <v>12455</v>
      </c>
      <c r="D15783" s="2">
        <v>19</v>
      </c>
      <c r="E15783" s="7">
        <v>1980</v>
      </c>
      <c r="F15783" s="5" t="s">
        <v>3533</v>
      </c>
      <c r="H15783" s="5" t="s">
        <v>5398</v>
      </c>
      <c r="I15783" s="6" t="s">
        <v>5251</v>
      </c>
      <c r="J15783" s="6" t="s">
        <v>20150</v>
      </c>
      <c r="K15783" s="17">
        <v>6</v>
      </c>
      <c r="L15783" s="17" t="s">
        <v>7730</v>
      </c>
      <c r="M15783" s="9">
        <v>1.1000000000000001</v>
      </c>
      <c r="N15783" s="9"/>
      <c r="O15783" s="21"/>
      <c r="Q15783" s="29"/>
      <c r="U15783" s="17"/>
      <c r="V15783" s="2">
        <v>285</v>
      </c>
      <c r="Y15783" t="str">
        <f t="shared" si="1015"/>
        <v/>
      </c>
      <c r="AA15783" t="str">
        <f t="shared" si="1016"/>
        <v/>
      </c>
      <c r="AC15783" s="7"/>
      <c r="AD15783" t="s">
        <v>5251</v>
      </c>
      <c r="AE15783">
        <f t="shared" si="1018"/>
        <v>0</v>
      </c>
      <c r="AG15783" s="2"/>
      <c r="AH15783" t="s">
        <v>2334</v>
      </c>
      <c r="AI15783" s="7" t="s">
        <v>4610</v>
      </c>
    </row>
    <row r="15784" spans="1:35" ht="11" customHeight="1" outlineLevel="1" x14ac:dyDescent="0.25">
      <c r="A15784" t="s">
        <v>1386</v>
      </c>
      <c r="C15784" s="2" t="s">
        <v>12455</v>
      </c>
      <c r="D15784" s="2">
        <v>20</v>
      </c>
      <c r="E15784" s="7">
        <v>1980</v>
      </c>
      <c r="F15784" s="5" t="s">
        <v>4787</v>
      </c>
      <c r="H15784" s="5" t="s">
        <v>5398</v>
      </c>
      <c r="I15784" s="6" t="s">
        <v>5252</v>
      </c>
      <c r="J15784" s="6" t="s">
        <v>20150</v>
      </c>
      <c r="K15784" s="17">
        <v>6</v>
      </c>
      <c r="L15784" s="17" t="s">
        <v>7730</v>
      </c>
      <c r="M15784" s="9">
        <v>1.1000000000000001</v>
      </c>
      <c r="N15784" s="9"/>
      <c r="O15784" s="21"/>
      <c r="Q15784" s="29"/>
      <c r="U15784" s="17"/>
      <c r="V15784" s="2">
        <v>286</v>
      </c>
      <c r="Y15784" t="str">
        <f t="shared" si="1015"/>
        <v/>
      </c>
      <c r="AA15784" t="str">
        <f t="shared" si="1016"/>
        <v/>
      </c>
      <c r="AC15784" s="7"/>
      <c r="AD15784" t="s">
        <v>5252</v>
      </c>
      <c r="AE15784">
        <f t="shared" si="1018"/>
        <v>0</v>
      </c>
      <c r="AG15784" s="2"/>
      <c r="AH15784" t="s">
        <v>2326</v>
      </c>
      <c r="AI15784" s="7" t="s">
        <v>4610</v>
      </c>
    </row>
    <row r="15785" spans="1:35" ht="11" customHeight="1" outlineLevel="1" x14ac:dyDescent="0.25">
      <c r="A15785" t="s">
        <v>1386</v>
      </c>
      <c r="C15785" s="2" t="s">
        <v>12455</v>
      </c>
      <c r="D15785" s="2">
        <v>21</v>
      </c>
      <c r="E15785" s="7">
        <v>1980</v>
      </c>
      <c r="F15785" s="5" t="s">
        <v>5750</v>
      </c>
      <c r="H15785" s="5" t="s">
        <v>5398</v>
      </c>
      <c r="I15785" s="6" t="s">
        <v>6332</v>
      </c>
      <c r="J15785" s="6" t="s">
        <v>20150</v>
      </c>
      <c r="K15785" s="17">
        <v>6</v>
      </c>
      <c r="L15785" s="17" t="s">
        <v>7730</v>
      </c>
      <c r="M15785" s="9">
        <v>1.1000000000000001</v>
      </c>
      <c r="N15785" s="9"/>
      <c r="O15785" s="21"/>
      <c r="Q15785" s="29"/>
      <c r="U15785" s="17"/>
      <c r="V15785" s="2">
        <v>287</v>
      </c>
      <c r="Y15785" t="str">
        <f t="shared" si="1015"/>
        <v/>
      </c>
      <c r="AA15785" t="str">
        <f t="shared" si="1016"/>
        <v/>
      </c>
      <c r="AC15785" s="7"/>
      <c r="AD15785" t="s">
        <v>6332</v>
      </c>
      <c r="AE15785">
        <f t="shared" si="1018"/>
        <v>0</v>
      </c>
      <c r="AG15785" s="2"/>
      <c r="AH15785" t="s">
        <v>2329</v>
      </c>
      <c r="AI15785" s="7" t="s">
        <v>4610</v>
      </c>
    </row>
    <row r="15786" spans="1:35" ht="11" customHeight="1" outlineLevel="1" x14ac:dyDescent="0.25">
      <c r="A15786" t="s">
        <v>1386</v>
      </c>
      <c r="C15786" s="2" t="s">
        <v>12455</v>
      </c>
      <c r="D15786" s="2">
        <v>22</v>
      </c>
      <c r="E15786" s="7">
        <v>1980</v>
      </c>
      <c r="F15786" s="5" t="s">
        <v>1015</v>
      </c>
      <c r="H15786" s="5" t="s">
        <v>5398</v>
      </c>
      <c r="I15786" s="6" t="s">
        <v>6333</v>
      </c>
      <c r="J15786" s="6" t="s">
        <v>20150</v>
      </c>
      <c r="K15786" s="17">
        <v>6</v>
      </c>
      <c r="L15786" s="17" t="s">
        <v>7730</v>
      </c>
      <c r="M15786" s="9">
        <v>1.1000000000000001</v>
      </c>
      <c r="N15786" s="9"/>
      <c r="O15786" s="21"/>
      <c r="Q15786" s="29"/>
      <c r="U15786" s="17"/>
      <c r="V15786" s="2">
        <v>288</v>
      </c>
      <c r="Y15786" t="str">
        <f t="shared" si="1015"/>
        <v/>
      </c>
      <c r="AA15786" t="str">
        <f t="shared" si="1016"/>
        <v/>
      </c>
      <c r="AC15786" s="7"/>
      <c r="AD15786" t="s">
        <v>6333</v>
      </c>
      <c r="AE15786">
        <f t="shared" si="1018"/>
        <v>0</v>
      </c>
      <c r="AG15786" s="2"/>
      <c r="AH15786" t="s">
        <v>450</v>
      </c>
      <c r="AI15786" s="7" t="s">
        <v>4610</v>
      </c>
    </row>
    <row r="15787" spans="1:35" ht="11" customHeight="1" outlineLevel="1" x14ac:dyDescent="0.25">
      <c r="A15787" t="s">
        <v>1386</v>
      </c>
      <c r="C15787" s="2" t="s">
        <v>12455</v>
      </c>
      <c r="D15787" s="2">
        <v>23</v>
      </c>
      <c r="E15787" s="7">
        <v>1980</v>
      </c>
      <c r="F15787" s="5" t="s">
        <v>5753</v>
      </c>
      <c r="H15787" s="5" t="s">
        <v>5398</v>
      </c>
      <c r="I15787" s="6" t="s">
        <v>5532</v>
      </c>
      <c r="J15787" s="6" t="s">
        <v>20150</v>
      </c>
      <c r="K15787" s="17">
        <v>6</v>
      </c>
      <c r="L15787" s="17" t="s">
        <v>7730</v>
      </c>
      <c r="M15787" s="9">
        <v>1.1000000000000001</v>
      </c>
      <c r="N15787" s="9"/>
      <c r="O15787" s="21"/>
      <c r="Q15787" s="29"/>
      <c r="U15787" s="17"/>
      <c r="V15787" s="2">
        <v>289</v>
      </c>
      <c r="Y15787" t="str">
        <f t="shared" si="1015"/>
        <v/>
      </c>
      <c r="AA15787" t="str">
        <f t="shared" si="1016"/>
        <v/>
      </c>
      <c r="AC15787" s="7"/>
      <c r="AD15787" t="s">
        <v>5532</v>
      </c>
      <c r="AE15787">
        <f t="shared" si="1018"/>
        <v>0</v>
      </c>
      <c r="AG15787" s="2"/>
      <c r="AH15787" t="s">
        <v>2326</v>
      </c>
      <c r="AI15787" s="7" t="s">
        <v>4610</v>
      </c>
    </row>
    <row r="15788" spans="1:35" ht="11" customHeight="1" outlineLevel="1" x14ac:dyDescent="0.25">
      <c r="A15788" t="s">
        <v>1386</v>
      </c>
      <c r="C15788" s="2" t="s">
        <v>12455</v>
      </c>
      <c r="D15788" s="2">
        <v>24</v>
      </c>
      <c r="E15788" s="7">
        <v>1980</v>
      </c>
      <c r="F15788" s="5" t="s">
        <v>5765</v>
      </c>
      <c r="H15788" s="5" t="s">
        <v>5398</v>
      </c>
      <c r="I15788" s="6" t="s">
        <v>5534</v>
      </c>
      <c r="J15788" s="6" t="s">
        <v>20150</v>
      </c>
      <c r="K15788" s="17">
        <v>6</v>
      </c>
      <c r="L15788" s="17" t="s">
        <v>7730</v>
      </c>
      <c r="M15788" s="9">
        <v>1.1000000000000001</v>
      </c>
      <c r="N15788" s="9"/>
      <c r="O15788" s="21"/>
      <c r="Q15788" s="29"/>
      <c r="U15788" s="17"/>
      <c r="V15788" s="2">
        <v>290</v>
      </c>
      <c r="Y15788" t="str">
        <f t="shared" si="1015"/>
        <v/>
      </c>
      <c r="AA15788" t="str">
        <f t="shared" si="1016"/>
        <v/>
      </c>
      <c r="AC15788" s="7"/>
      <c r="AD15788" t="s">
        <v>5534</v>
      </c>
      <c r="AE15788">
        <f t="shared" si="1018"/>
        <v>0</v>
      </c>
      <c r="AG15788" s="2"/>
      <c r="AH15788" t="s">
        <v>5535</v>
      </c>
      <c r="AI15788" s="7" t="s">
        <v>4922</v>
      </c>
    </row>
    <row r="15789" spans="1:35" ht="11" customHeight="1" outlineLevel="1" x14ac:dyDescent="0.25">
      <c r="A15789" t="s">
        <v>1386</v>
      </c>
      <c r="C15789" s="2" t="s">
        <v>12455</v>
      </c>
      <c r="D15789" s="2">
        <v>25</v>
      </c>
      <c r="E15789" s="7">
        <v>1980</v>
      </c>
      <c r="F15789" s="5" t="s">
        <v>3125</v>
      </c>
      <c r="H15789" s="5" t="s">
        <v>5398</v>
      </c>
      <c r="I15789" s="6" t="s">
        <v>5536</v>
      </c>
      <c r="J15789" s="6" t="s">
        <v>20150</v>
      </c>
      <c r="K15789" s="17">
        <v>6</v>
      </c>
      <c r="L15789" s="17" t="s">
        <v>7730</v>
      </c>
      <c r="M15789" s="9">
        <v>1.1000000000000001</v>
      </c>
      <c r="N15789" s="9"/>
      <c r="O15789" s="21"/>
      <c r="Q15789" s="29"/>
      <c r="U15789" s="17"/>
      <c r="V15789" s="2">
        <v>291</v>
      </c>
      <c r="Y15789" t="str">
        <f t="shared" si="1015"/>
        <v/>
      </c>
      <c r="AA15789" t="str">
        <f t="shared" si="1016"/>
        <v/>
      </c>
      <c r="AC15789" s="7"/>
      <c r="AD15789" t="s">
        <v>5536</v>
      </c>
      <c r="AE15789">
        <f t="shared" si="1018"/>
        <v>0</v>
      </c>
      <c r="AG15789" s="2"/>
      <c r="AH15789" t="s">
        <v>5537</v>
      </c>
      <c r="AI15789" s="7" t="s">
        <v>4922</v>
      </c>
    </row>
    <row r="15790" spans="1:35" ht="11" customHeight="1" outlineLevel="1" x14ac:dyDescent="0.25">
      <c r="A15790" t="s">
        <v>1386</v>
      </c>
      <c r="C15790" s="2" t="s">
        <v>12455</v>
      </c>
      <c r="D15790" s="2">
        <v>26</v>
      </c>
      <c r="E15790" s="7">
        <v>1980</v>
      </c>
      <c r="F15790" s="5" t="s">
        <v>3539</v>
      </c>
      <c r="H15790" s="5" t="s">
        <v>5398</v>
      </c>
      <c r="I15790" s="6" t="s">
        <v>451</v>
      </c>
      <c r="J15790" s="6" t="s">
        <v>20150</v>
      </c>
      <c r="K15790" s="17">
        <v>6</v>
      </c>
      <c r="L15790" s="17" t="s">
        <v>7730</v>
      </c>
      <c r="M15790" s="9">
        <v>1.1000000000000001</v>
      </c>
      <c r="N15790" s="9"/>
      <c r="O15790" s="21"/>
      <c r="Q15790" s="29"/>
      <c r="U15790" s="17"/>
      <c r="V15790" s="2">
        <v>292</v>
      </c>
      <c r="Y15790" t="str">
        <f t="shared" si="1015"/>
        <v/>
      </c>
      <c r="AA15790" t="str">
        <f t="shared" si="1016"/>
        <v/>
      </c>
      <c r="AC15790" s="7"/>
      <c r="AD15790" t="s">
        <v>451</v>
      </c>
      <c r="AE15790">
        <f t="shared" si="1018"/>
        <v>0</v>
      </c>
      <c r="AG15790" s="2"/>
      <c r="AH15790" t="s">
        <v>2326</v>
      </c>
      <c r="AI15790" s="7" t="s">
        <v>4922</v>
      </c>
    </row>
    <row r="15791" spans="1:35" ht="11" customHeight="1" outlineLevel="1" x14ac:dyDescent="0.25">
      <c r="A15791" t="s">
        <v>1386</v>
      </c>
      <c r="C15791" s="2" t="s">
        <v>12455</v>
      </c>
      <c r="D15791" s="2">
        <v>49</v>
      </c>
      <c r="E15791" s="7">
        <v>1981</v>
      </c>
      <c r="F15791" s="5" t="s">
        <v>1344</v>
      </c>
      <c r="H15791" s="5" t="s">
        <v>5398</v>
      </c>
      <c r="I15791" s="6" t="s">
        <v>5840</v>
      </c>
      <c r="J15791" s="6" t="s">
        <v>8542</v>
      </c>
      <c r="K15791" s="17">
        <v>6</v>
      </c>
      <c r="L15791" s="17" t="s">
        <v>7730</v>
      </c>
      <c r="M15791" s="9">
        <v>1</v>
      </c>
      <c r="N15791" s="9"/>
      <c r="O15791" s="21"/>
      <c r="Q15791" s="29"/>
      <c r="U15791" s="17"/>
      <c r="V15791" s="2">
        <v>311</v>
      </c>
      <c r="Y15791" t="str">
        <f t="shared" si="1015"/>
        <v/>
      </c>
      <c r="AA15791" t="str">
        <f t="shared" si="1016"/>
        <v/>
      </c>
      <c r="AC15791" s="7"/>
      <c r="AD15791" t="s">
        <v>5840</v>
      </c>
      <c r="AE15791">
        <f t="shared" si="1018"/>
        <v>0</v>
      </c>
      <c r="AG15791" s="2"/>
      <c r="AH15791" t="s">
        <v>2326</v>
      </c>
      <c r="AI15791" s="7" t="s">
        <v>4610</v>
      </c>
    </row>
    <row r="15792" spans="1:35" ht="11" customHeight="1" outlineLevel="1" x14ac:dyDescent="0.25">
      <c r="A15792" t="s">
        <v>1386</v>
      </c>
      <c r="C15792" s="2" t="s">
        <v>12455</v>
      </c>
      <c r="D15792" s="2" t="s">
        <v>8544</v>
      </c>
      <c r="E15792" s="7">
        <v>1983</v>
      </c>
      <c r="F15792" s="5" t="s">
        <v>452</v>
      </c>
      <c r="H15792" s="5" t="s">
        <v>5398</v>
      </c>
      <c r="I15792" s="6" t="s">
        <v>6317</v>
      </c>
      <c r="J15792" s="6" t="s">
        <v>8543</v>
      </c>
      <c r="K15792" s="17">
        <v>6</v>
      </c>
      <c r="L15792" s="17" t="s">
        <v>7730</v>
      </c>
      <c r="M15792" s="9">
        <v>4</v>
      </c>
      <c r="N15792" s="9"/>
      <c r="O15792" s="21"/>
      <c r="Q15792" s="29"/>
      <c r="U15792" s="17"/>
      <c r="V15792" s="2">
        <v>353</v>
      </c>
      <c r="Y15792" t="str">
        <f t="shared" si="1015"/>
        <v/>
      </c>
      <c r="AA15792" t="str">
        <f t="shared" si="1016"/>
        <v/>
      </c>
      <c r="AC15792" s="7"/>
      <c r="AD15792" t="s">
        <v>6317</v>
      </c>
      <c r="AE15792">
        <f t="shared" si="1018"/>
        <v>0</v>
      </c>
      <c r="AG15792" s="2"/>
      <c r="AH15792" t="s">
        <v>2326</v>
      </c>
      <c r="AI15792" s="7" t="s">
        <v>4922</v>
      </c>
    </row>
    <row r="15793" spans="1:35" ht="11" customHeight="1" outlineLevel="1" x14ac:dyDescent="0.25">
      <c r="A15793" t="s">
        <v>1386</v>
      </c>
      <c r="C15793" s="2" t="s">
        <v>12455</v>
      </c>
      <c r="D15793" s="2">
        <v>151</v>
      </c>
      <c r="E15793" s="7">
        <v>1985</v>
      </c>
      <c r="F15793" s="5" t="s">
        <v>6318</v>
      </c>
      <c r="H15793" s="5" t="s">
        <v>5398</v>
      </c>
      <c r="I15793" s="6" t="s">
        <v>5840</v>
      </c>
      <c r="J15793" s="6" t="s">
        <v>8545</v>
      </c>
      <c r="K15793" s="17">
        <v>6</v>
      </c>
      <c r="L15793" s="17" t="s">
        <v>7730</v>
      </c>
      <c r="M15793" s="9">
        <v>0.9</v>
      </c>
      <c r="N15793" s="9"/>
      <c r="O15793" s="21"/>
      <c r="Q15793" s="29"/>
      <c r="U15793" s="17"/>
      <c r="V15793" s="2">
        <v>405</v>
      </c>
      <c r="Y15793" t="str">
        <f t="shared" si="1015"/>
        <v/>
      </c>
      <c r="AA15793" t="str">
        <f t="shared" si="1016"/>
        <v/>
      </c>
      <c r="AC15793" s="7"/>
      <c r="AD15793" t="s">
        <v>5840</v>
      </c>
      <c r="AE15793">
        <f t="shared" si="1018"/>
        <v>0</v>
      </c>
      <c r="AG15793" s="2"/>
      <c r="AH15793" t="s">
        <v>2326</v>
      </c>
      <c r="AI15793" s="7" t="s">
        <v>4610</v>
      </c>
    </row>
    <row r="15794" spans="1:35" ht="11" customHeight="1" outlineLevel="1" x14ac:dyDescent="0.25">
      <c r="A15794" t="s">
        <v>1386</v>
      </c>
      <c r="C15794" s="2" t="s">
        <v>12455</v>
      </c>
      <c r="D15794" s="2">
        <v>157</v>
      </c>
      <c r="E15794" s="7">
        <v>1986</v>
      </c>
      <c r="F15794" s="5" t="s">
        <v>6319</v>
      </c>
      <c r="H15794" s="5" t="s">
        <v>5398</v>
      </c>
      <c r="I15794" s="6" t="s">
        <v>6320</v>
      </c>
      <c r="J15794" s="6" t="s">
        <v>7074</v>
      </c>
      <c r="K15794" s="17">
        <v>1</v>
      </c>
      <c r="L15794" s="17" t="s">
        <v>7730</v>
      </c>
      <c r="M15794" s="9">
        <v>1.1000000000000001</v>
      </c>
      <c r="N15794" s="9"/>
      <c r="O15794" s="21"/>
      <c r="Q15794" s="29"/>
      <c r="U15794" s="17"/>
      <c r="V15794" s="2">
        <v>411</v>
      </c>
      <c r="Y15794" t="str">
        <f t="shared" si="1015"/>
        <v/>
      </c>
      <c r="AA15794" t="str">
        <f t="shared" si="1016"/>
        <v/>
      </c>
      <c r="AC15794" s="7"/>
      <c r="AD15794" t="s">
        <v>6320</v>
      </c>
      <c r="AE15794">
        <f t="shared" si="1018"/>
        <v>0</v>
      </c>
      <c r="AG15794" s="2"/>
      <c r="AH15794" t="s">
        <v>2326</v>
      </c>
      <c r="AI15794" s="7" t="s">
        <v>4610</v>
      </c>
    </row>
    <row r="15795" spans="1:35" ht="11" customHeight="1" outlineLevel="1" x14ac:dyDescent="0.25">
      <c r="A15795" t="s">
        <v>1386</v>
      </c>
      <c r="C15795" s="2" t="s">
        <v>12455</v>
      </c>
      <c r="D15795" s="2">
        <v>359</v>
      </c>
      <c r="E15795" s="7">
        <v>1993</v>
      </c>
      <c r="F15795" s="5" t="s">
        <v>6321</v>
      </c>
      <c r="H15795" s="5" t="s">
        <v>5398</v>
      </c>
      <c r="I15795" s="6" t="s">
        <v>6322</v>
      </c>
      <c r="J15795" s="6" t="s">
        <v>8546</v>
      </c>
      <c r="K15795" s="17">
        <v>5</v>
      </c>
      <c r="L15795" s="17" t="s">
        <v>7730</v>
      </c>
      <c r="M15795" s="9">
        <v>0.3</v>
      </c>
      <c r="N15795" s="9"/>
      <c r="O15795" s="21"/>
      <c r="Q15795" s="29"/>
      <c r="U15795" s="17"/>
      <c r="V15795" s="2">
        <v>595</v>
      </c>
      <c r="Y15795" t="str">
        <f t="shared" si="1015"/>
        <v/>
      </c>
      <c r="AA15795" t="str">
        <f t="shared" si="1016"/>
        <v/>
      </c>
      <c r="AC15795" s="7"/>
      <c r="AD15795" t="s">
        <v>6322</v>
      </c>
      <c r="AE15795">
        <f t="shared" si="1018"/>
        <v>0</v>
      </c>
      <c r="AG15795" s="2"/>
      <c r="AH15795" t="s">
        <v>2326</v>
      </c>
      <c r="AI15795" s="7" t="s">
        <v>4610</v>
      </c>
    </row>
    <row r="15796" spans="1:35" ht="11" customHeight="1" outlineLevel="1" x14ac:dyDescent="0.25">
      <c r="A15796" t="s">
        <v>1386</v>
      </c>
      <c r="C15796" s="2" t="s">
        <v>12455</v>
      </c>
      <c r="D15796" s="2">
        <v>367</v>
      </c>
      <c r="E15796" s="7">
        <v>1993</v>
      </c>
      <c r="F15796" s="5" t="s">
        <v>6324</v>
      </c>
      <c r="H15796" s="5" t="s">
        <v>5398</v>
      </c>
      <c r="I15796" s="6" t="s">
        <v>5249</v>
      </c>
      <c r="J15796" s="6" t="s">
        <v>8546</v>
      </c>
      <c r="K15796" s="17">
        <v>3</v>
      </c>
      <c r="L15796" s="17" t="s">
        <v>7730</v>
      </c>
      <c r="M15796" s="9">
        <v>1</v>
      </c>
      <c r="N15796" s="9"/>
      <c r="O15796" s="21"/>
      <c r="Q15796" s="29"/>
      <c r="U15796" s="17"/>
      <c r="V15796" s="2">
        <v>603</v>
      </c>
      <c r="Y15796" t="str">
        <f t="shared" si="1015"/>
        <v/>
      </c>
      <c r="AA15796" t="str">
        <f t="shared" si="1016"/>
        <v/>
      </c>
      <c r="AC15796" s="7"/>
      <c r="AD15796" t="s">
        <v>5249</v>
      </c>
      <c r="AE15796">
        <f t="shared" si="1018"/>
        <v>0</v>
      </c>
      <c r="AG15796" s="2"/>
      <c r="AH15796" t="s">
        <v>2326</v>
      </c>
      <c r="AI15796" s="7" t="s">
        <v>4610</v>
      </c>
    </row>
    <row r="15797" spans="1:35" ht="11" customHeight="1" outlineLevel="1" x14ac:dyDescent="0.25">
      <c r="A15797" t="s">
        <v>1386</v>
      </c>
      <c r="C15797" s="2" t="s">
        <v>12455</v>
      </c>
      <c r="D15797" s="2">
        <v>373</v>
      </c>
      <c r="E15797" s="7">
        <v>1993</v>
      </c>
      <c r="F15797" s="5" t="s">
        <v>6330</v>
      </c>
      <c r="H15797" s="5" t="s">
        <v>5398</v>
      </c>
      <c r="I15797" s="6" t="s">
        <v>6331</v>
      </c>
      <c r="J15797" s="6" t="s">
        <v>8546</v>
      </c>
      <c r="K15797" s="17">
        <v>1</v>
      </c>
      <c r="L15797" s="17" t="s">
        <v>7730</v>
      </c>
      <c r="M15797" s="9">
        <v>7</v>
      </c>
      <c r="N15797" s="9"/>
      <c r="O15797" s="21"/>
      <c r="Q15797" s="29"/>
      <c r="U15797" s="17"/>
      <c r="V15797" s="2">
        <v>609</v>
      </c>
      <c r="Y15797" t="str">
        <f t="shared" si="1015"/>
        <v/>
      </c>
      <c r="AA15797" t="str">
        <f t="shared" si="1016"/>
        <v/>
      </c>
      <c r="AC15797" s="7"/>
      <c r="AD15797" t="s">
        <v>6331</v>
      </c>
      <c r="AE15797">
        <f t="shared" ref="AE15797:AE15827" si="1019">COUNTIF(I15797,"*Fuji*")</f>
        <v>0</v>
      </c>
      <c r="AG15797" s="2"/>
      <c r="AH15797" t="s">
        <v>2329</v>
      </c>
      <c r="AI15797" s="7" t="s">
        <v>4922</v>
      </c>
    </row>
    <row r="15798" spans="1:35" ht="11" customHeight="1" outlineLevel="1" x14ac:dyDescent="0.25">
      <c r="A15798" t="s">
        <v>1386</v>
      </c>
      <c r="C15798" s="2" t="s">
        <v>12455</v>
      </c>
      <c r="D15798" s="2" t="s">
        <v>8547</v>
      </c>
      <c r="E15798" s="7">
        <v>1994</v>
      </c>
      <c r="F15798" s="5" t="s">
        <v>8548</v>
      </c>
      <c r="H15798" s="5" t="s">
        <v>5398</v>
      </c>
      <c r="I15798" s="6" t="s">
        <v>490</v>
      </c>
      <c r="J15798" s="6" t="s">
        <v>7074</v>
      </c>
      <c r="K15798" s="17">
        <v>1</v>
      </c>
      <c r="L15798" s="17" t="s">
        <v>7730</v>
      </c>
      <c r="M15798" s="9">
        <v>7.2</v>
      </c>
      <c r="N15798" s="9"/>
      <c r="O15798" s="21"/>
      <c r="Q15798" s="29"/>
      <c r="S15798">
        <v>1</v>
      </c>
      <c r="T15798">
        <v>1</v>
      </c>
      <c r="U15798" s="17"/>
      <c r="V15798" s="2">
        <v>636</v>
      </c>
      <c r="Y15798" t="str">
        <f t="shared" si="1015"/>
        <v/>
      </c>
      <c r="AA15798" t="str">
        <f t="shared" si="1016"/>
        <v/>
      </c>
      <c r="AC15798" s="7"/>
      <c r="AD15798" t="s">
        <v>490</v>
      </c>
      <c r="AE15798">
        <f t="shared" si="1019"/>
        <v>0</v>
      </c>
      <c r="AG15798" s="2"/>
      <c r="AH15798" t="s">
        <v>2326</v>
      </c>
      <c r="AI15798" s="7" t="s">
        <v>4922</v>
      </c>
    </row>
    <row r="15799" spans="1:35" ht="11" customHeight="1" outlineLevel="1" x14ac:dyDescent="0.25">
      <c r="A15799" t="s">
        <v>1386</v>
      </c>
      <c r="C15799" s="2" t="s">
        <v>12455</v>
      </c>
      <c r="D15799" s="2">
        <v>404</v>
      </c>
      <c r="E15799" s="7">
        <v>1994</v>
      </c>
      <c r="F15799" s="5" t="s">
        <v>8549</v>
      </c>
      <c r="H15799" s="5" t="s">
        <v>5398</v>
      </c>
      <c r="I15799" s="6" t="s">
        <v>5249</v>
      </c>
      <c r="J15799" s="6" t="s">
        <v>8550</v>
      </c>
      <c r="K15799" s="17">
        <v>3</v>
      </c>
      <c r="L15799" s="17" t="s">
        <v>7730</v>
      </c>
      <c r="M15799" s="9">
        <v>5</v>
      </c>
      <c r="N15799" s="9"/>
      <c r="O15799" s="21"/>
      <c r="Q15799" s="29"/>
      <c r="U15799" s="17"/>
      <c r="V15799" s="2"/>
      <c r="Y15799" t="str">
        <f t="shared" si="1015"/>
        <v/>
      </c>
      <c r="AA15799" t="str">
        <f t="shared" si="1016"/>
        <v/>
      </c>
      <c r="AC15799" s="7"/>
      <c r="AD15799" t="s">
        <v>5249</v>
      </c>
      <c r="AE15799">
        <f t="shared" si="1019"/>
        <v>0</v>
      </c>
      <c r="AG15799" s="2"/>
      <c r="AI15799" s="7"/>
    </row>
    <row r="15800" spans="1:35" ht="11" customHeight="1" outlineLevel="1" x14ac:dyDescent="0.25">
      <c r="A15800" t="s">
        <v>1386</v>
      </c>
      <c r="C15800" s="2" t="s">
        <v>12455</v>
      </c>
      <c r="D15800" s="2">
        <v>452</v>
      </c>
      <c r="E15800" s="7">
        <v>1996</v>
      </c>
      <c r="F15800" s="5" t="s">
        <v>6325</v>
      </c>
      <c r="H15800" s="5" t="s">
        <v>5398</v>
      </c>
      <c r="I15800" s="6" t="s">
        <v>8489</v>
      </c>
      <c r="J15800" s="6" t="s">
        <v>8551</v>
      </c>
      <c r="K15800" s="17">
        <v>1</v>
      </c>
      <c r="L15800" s="17" t="s">
        <v>7730</v>
      </c>
      <c r="M15800" s="9">
        <v>2</v>
      </c>
      <c r="N15800" s="9"/>
      <c r="O15800" s="21"/>
      <c r="Q15800" s="29"/>
      <c r="U15800" s="17"/>
      <c r="V15800" s="2"/>
      <c r="Y15800" t="str">
        <f t="shared" si="1015"/>
        <v/>
      </c>
      <c r="AA15800" t="str">
        <f t="shared" si="1016"/>
        <v/>
      </c>
      <c r="AC15800" s="7"/>
      <c r="AD15800" t="s">
        <v>8489</v>
      </c>
      <c r="AE15800">
        <f t="shared" si="1019"/>
        <v>0</v>
      </c>
      <c r="AG15800" s="2"/>
      <c r="AI15800" s="7"/>
    </row>
    <row r="15801" spans="1:35" ht="11" customHeight="1" outlineLevel="1" x14ac:dyDescent="0.25">
      <c r="A15801" t="s">
        <v>1386</v>
      </c>
      <c r="C15801" s="2" t="s">
        <v>12455</v>
      </c>
      <c r="D15801" s="2">
        <v>453</v>
      </c>
      <c r="E15801" s="7">
        <v>1996</v>
      </c>
      <c r="F15801" s="5" t="s">
        <v>6328</v>
      </c>
      <c r="H15801" s="5" t="s">
        <v>5398</v>
      </c>
      <c r="I15801" s="6" t="s">
        <v>8489</v>
      </c>
      <c r="J15801" s="6" t="s">
        <v>8551</v>
      </c>
      <c r="K15801" s="17">
        <v>3</v>
      </c>
      <c r="L15801" s="17" t="s">
        <v>7730</v>
      </c>
      <c r="M15801" s="9">
        <v>6</v>
      </c>
      <c r="N15801" s="9"/>
      <c r="O15801" s="21"/>
      <c r="Q15801" s="29"/>
      <c r="U15801" s="17"/>
      <c r="V15801" s="2"/>
      <c r="Y15801" t="str">
        <f t="shared" si="1015"/>
        <v/>
      </c>
      <c r="AA15801" t="str">
        <f t="shared" si="1016"/>
        <v/>
      </c>
      <c r="AC15801" s="7"/>
      <c r="AD15801" t="s">
        <v>8489</v>
      </c>
      <c r="AE15801">
        <f t="shared" si="1019"/>
        <v>0</v>
      </c>
      <c r="AG15801" s="2"/>
      <c r="AI15801" s="7"/>
    </row>
    <row r="15802" spans="1:35" ht="11" customHeight="1" outlineLevel="1" x14ac:dyDescent="0.25">
      <c r="A15802" t="s">
        <v>1386</v>
      </c>
      <c r="C15802" s="2" t="s">
        <v>12455</v>
      </c>
      <c r="D15802" s="2">
        <v>513</v>
      </c>
      <c r="E15802" s="7">
        <v>1998</v>
      </c>
      <c r="F15802" s="5" t="s">
        <v>6323</v>
      </c>
      <c r="H15802" s="5" t="s">
        <v>5398</v>
      </c>
      <c r="I15802" s="6" t="s">
        <v>6331</v>
      </c>
      <c r="J15802" s="6" t="s">
        <v>8552</v>
      </c>
      <c r="K15802" s="17">
        <v>1</v>
      </c>
      <c r="L15802" s="17" t="s">
        <v>7730</v>
      </c>
      <c r="M15802" s="9">
        <v>1.5</v>
      </c>
      <c r="N15802" s="9"/>
      <c r="O15802" s="21"/>
      <c r="Q15802" s="29"/>
      <c r="U15802" s="17"/>
      <c r="V15802" s="2">
        <v>728</v>
      </c>
      <c r="Y15802" t="str">
        <f t="shared" si="1015"/>
        <v/>
      </c>
      <c r="AA15802" t="str">
        <f t="shared" si="1016"/>
        <v/>
      </c>
      <c r="AC15802" s="7"/>
      <c r="AD15802" t="s">
        <v>6331</v>
      </c>
      <c r="AE15802">
        <f t="shared" si="1019"/>
        <v>0</v>
      </c>
      <c r="AG15802" s="2"/>
      <c r="AH15802" t="s">
        <v>2329</v>
      </c>
      <c r="AI15802" s="7" t="s">
        <v>4610</v>
      </c>
    </row>
    <row r="15803" spans="1:35" ht="11" customHeight="1" outlineLevel="1" x14ac:dyDescent="0.25">
      <c r="A15803" t="s">
        <v>1386</v>
      </c>
      <c r="C15803" s="2" t="s">
        <v>12455</v>
      </c>
      <c r="D15803" s="2">
        <v>514</v>
      </c>
      <c r="E15803" s="7">
        <v>1998</v>
      </c>
      <c r="F15803" s="5" t="s">
        <v>6325</v>
      </c>
      <c r="H15803" s="5" t="s">
        <v>5398</v>
      </c>
      <c r="I15803" s="6" t="s">
        <v>4530</v>
      </c>
      <c r="J15803" s="6" t="s">
        <v>8552</v>
      </c>
      <c r="K15803" s="17">
        <v>1</v>
      </c>
      <c r="L15803" s="17" t="s">
        <v>7730</v>
      </c>
      <c r="M15803" s="9">
        <v>1.5</v>
      </c>
      <c r="N15803" s="9"/>
      <c r="O15803" s="21"/>
      <c r="Q15803" s="29"/>
      <c r="T15803">
        <v>1</v>
      </c>
      <c r="U15803" s="17"/>
      <c r="V15803" s="2">
        <v>729</v>
      </c>
      <c r="Y15803" t="str">
        <f t="shared" si="1015"/>
        <v/>
      </c>
      <c r="AA15803" t="str">
        <f t="shared" si="1016"/>
        <v/>
      </c>
      <c r="AC15803" s="7"/>
      <c r="AD15803" t="s">
        <v>4530</v>
      </c>
      <c r="AE15803">
        <f t="shared" si="1019"/>
        <v>0</v>
      </c>
      <c r="AG15803" s="2"/>
      <c r="AH15803" t="s">
        <v>5535</v>
      </c>
      <c r="AI15803" s="7" t="s">
        <v>4610</v>
      </c>
    </row>
    <row r="15804" spans="1:35" ht="11" customHeight="1" outlineLevel="1" x14ac:dyDescent="0.25">
      <c r="A15804" t="s">
        <v>1386</v>
      </c>
      <c r="C15804" s="2" t="s">
        <v>12455</v>
      </c>
      <c r="D15804" s="2">
        <v>515</v>
      </c>
      <c r="E15804" s="7">
        <v>1998</v>
      </c>
      <c r="F15804" s="5" t="s">
        <v>6328</v>
      </c>
      <c r="H15804" s="5" t="s">
        <v>5398</v>
      </c>
      <c r="I15804" s="6" t="s">
        <v>4531</v>
      </c>
      <c r="J15804" s="6" t="s">
        <v>8552</v>
      </c>
      <c r="K15804" s="17">
        <v>1</v>
      </c>
      <c r="L15804" s="17" t="s">
        <v>7730</v>
      </c>
      <c r="M15804" s="9">
        <v>1.5</v>
      </c>
      <c r="N15804" s="9"/>
      <c r="O15804" s="21"/>
      <c r="Q15804" s="29"/>
      <c r="S15804">
        <v>1</v>
      </c>
      <c r="T15804">
        <v>1</v>
      </c>
      <c r="U15804" s="17"/>
      <c r="V15804" s="2">
        <v>730</v>
      </c>
      <c r="Y15804" t="str">
        <f t="shared" si="1015"/>
        <v/>
      </c>
      <c r="AA15804" t="str">
        <f t="shared" si="1016"/>
        <v/>
      </c>
      <c r="AC15804" s="7"/>
      <c r="AD15804" t="s">
        <v>4531</v>
      </c>
      <c r="AE15804">
        <f t="shared" si="1019"/>
        <v>0</v>
      </c>
      <c r="AG15804" s="2"/>
      <c r="AH15804" t="s">
        <v>5533</v>
      </c>
      <c r="AI15804" s="7" t="s">
        <v>4922</v>
      </c>
    </row>
    <row r="15805" spans="1:35" ht="11" customHeight="1" outlineLevel="1" x14ac:dyDescent="0.25">
      <c r="A15805" t="s">
        <v>1386</v>
      </c>
      <c r="C15805" s="2" t="s">
        <v>12455</v>
      </c>
      <c r="D15805" s="2">
        <v>516</v>
      </c>
      <c r="E15805" s="7">
        <v>1998</v>
      </c>
      <c r="F15805" s="5" t="s">
        <v>6329</v>
      </c>
      <c r="H15805" s="5" t="s">
        <v>5398</v>
      </c>
      <c r="I15805" s="6" t="s">
        <v>4607</v>
      </c>
      <c r="J15805" s="6" t="s">
        <v>8552</v>
      </c>
      <c r="K15805" s="17">
        <v>1</v>
      </c>
      <c r="L15805" s="17" t="s">
        <v>7730</v>
      </c>
      <c r="M15805" s="9">
        <v>1.5</v>
      </c>
      <c r="N15805" s="9"/>
      <c r="O15805" s="21"/>
      <c r="Q15805" s="29"/>
      <c r="S15805">
        <v>1</v>
      </c>
      <c r="T15805">
        <v>1</v>
      </c>
      <c r="U15805" s="17"/>
      <c r="V15805" s="2">
        <v>731</v>
      </c>
      <c r="Y15805" t="str">
        <f t="shared" si="1015"/>
        <v/>
      </c>
      <c r="AA15805" t="str">
        <f t="shared" si="1016"/>
        <v/>
      </c>
      <c r="AC15805" s="7"/>
      <c r="AD15805" t="s">
        <v>4607</v>
      </c>
      <c r="AE15805">
        <f t="shared" si="1019"/>
        <v>0</v>
      </c>
      <c r="AG15805" s="2"/>
      <c r="AH15805" t="s">
        <v>4608</v>
      </c>
      <c r="AI15805" s="7" t="s">
        <v>4922</v>
      </c>
    </row>
    <row r="15806" spans="1:35" ht="11" customHeight="1" outlineLevel="1" x14ac:dyDescent="0.25">
      <c r="A15806" t="s">
        <v>1386</v>
      </c>
      <c r="C15806" s="2" t="s">
        <v>12455</v>
      </c>
      <c r="D15806" s="2">
        <v>517</v>
      </c>
      <c r="E15806" s="7">
        <v>1998</v>
      </c>
      <c r="F15806" s="5" t="s">
        <v>4532</v>
      </c>
      <c r="H15806" s="5" t="s">
        <v>5398</v>
      </c>
      <c r="I15806" s="6" t="s">
        <v>4533</v>
      </c>
      <c r="J15806" s="6" t="s">
        <v>8552</v>
      </c>
      <c r="K15806" s="17">
        <v>5</v>
      </c>
      <c r="L15806" s="17" t="s">
        <v>7730</v>
      </c>
      <c r="M15806" s="9">
        <v>1.5</v>
      </c>
      <c r="N15806" s="9"/>
      <c r="O15806" s="21"/>
      <c r="Q15806" s="29"/>
      <c r="U15806" s="17"/>
      <c r="V15806" s="2">
        <v>732</v>
      </c>
      <c r="Y15806" t="str">
        <f t="shared" si="1015"/>
        <v/>
      </c>
      <c r="AA15806" t="str">
        <f t="shared" si="1016"/>
        <v/>
      </c>
      <c r="AC15806" s="7"/>
      <c r="AD15806" t="s">
        <v>4533</v>
      </c>
      <c r="AE15806">
        <f t="shared" si="1019"/>
        <v>0</v>
      </c>
      <c r="AG15806" s="2"/>
      <c r="AH15806" t="s">
        <v>2334</v>
      </c>
      <c r="AI15806" s="7" t="s">
        <v>4922</v>
      </c>
    </row>
    <row r="15807" spans="1:35" ht="11" customHeight="1" outlineLevel="1" x14ac:dyDescent="0.25">
      <c r="A15807" t="s">
        <v>1386</v>
      </c>
      <c r="C15807" s="2" t="s">
        <v>12455</v>
      </c>
      <c r="D15807" s="2" t="s">
        <v>8553</v>
      </c>
      <c r="E15807" s="7">
        <v>1998</v>
      </c>
      <c r="F15807" s="8" t="s">
        <v>8958</v>
      </c>
      <c r="H15807" s="5" t="s">
        <v>5398</v>
      </c>
      <c r="I15807" s="6" t="s">
        <v>8504</v>
      </c>
      <c r="J15807" s="6" t="s">
        <v>8552</v>
      </c>
      <c r="K15807" s="17">
        <v>1</v>
      </c>
      <c r="L15807" s="17" t="s">
        <v>7730</v>
      </c>
      <c r="M15807" s="9">
        <v>8.1999999999999993</v>
      </c>
      <c r="N15807" s="9"/>
      <c r="O15807" s="21"/>
      <c r="Q15807" s="29"/>
      <c r="U15807" s="17"/>
      <c r="V15807" s="2"/>
      <c r="X15807" t="s">
        <v>7732</v>
      </c>
      <c r="Y15807">
        <f t="shared" si="1015"/>
        <v>1</v>
      </c>
      <c r="Z15807">
        <v>1</v>
      </c>
      <c r="AA15807" t="str">
        <f t="shared" si="1016"/>
        <v/>
      </c>
      <c r="AC15807" s="7"/>
      <c r="AD15807" t="s">
        <v>8504</v>
      </c>
      <c r="AE15807">
        <f t="shared" si="1019"/>
        <v>0</v>
      </c>
      <c r="AG15807" s="2"/>
      <c r="AI15807" s="7"/>
    </row>
    <row r="15808" spans="1:35" ht="11" customHeight="1" outlineLevel="1" collapsed="1" x14ac:dyDescent="0.25">
      <c r="A15808" t="s">
        <v>1386</v>
      </c>
      <c r="C15808" s="2" t="s">
        <v>12455</v>
      </c>
      <c r="D15808" s="2">
        <v>518</v>
      </c>
      <c r="E15808" s="7">
        <v>1999</v>
      </c>
      <c r="F15808" s="5" t="s">
        <v>20467</v>
      </c>
      <c r="H15808" s="5" t="s">
        <v>5398</v>
      </c>
      <c r="I15808" s="6" t="s">
        <v>20468</v>
      </c>
      <c r="J15808" s="6" t="s">
        <v>20469</v>
      </c>
      <c r="K15808" s="17">
        <v>6</v>
      </c>
      <c r="L15808" s="17" t="s">
        <v>7730</v>
      </c>
      <c r="M15808" s="9">
        <v>3.1</v>
      </c>
      <c r="N15808" s="9"/>
      <c r="O15808" s="21"/>
      <c r="Q15808" s="29"/>
      <c r="U15808" s="17"/>
      <c r="V15808" s="2" t="s">
        <v>230</v>
      </c>
      <c r="Y15808" t="str">
        <f t="shared" si="1015"/>
        <v/>
      </c>
      <c r="AA15808" t="str">
        <f t="shared" si="1016"/>
        <v/>
      </c>
      <c r="AC15808" s="7"/>
      <c r="AD15808" t="s">
        <v>20468</v>
      </c>
      <c r="AE15808">
        <f t="shared" si="1019"/>
        <v>0</v>
      </c>
      <c r="AG15808" s="2"/>
      <c r="AH15808" t="s">
        <v>2329</v>
      </c>
      <c r="AI15808" s="7" t="s">
        <v>4922</v>
      </c>
    </row>
    <row r="15809" spans="1:35" ht="11" customHeight="1" outlineLevel="1" collapsed="1" x14ac:dyDescent="0.25">
      <c r="A15809" t="s">
        <v>1386</v>
      </c>
      <c r="C15809" s="2" t="s">
        <v>12455</v>
      </c>
      <c r="D15809" s="2">
        <v>519</v>
      </c>
      <c r="E15809" s="7">
        <v>1999</v>
      </c>
      <c r="F15809" s="5" t="s">
        <v>20470</v>
      </c>
      <c r="H15809" s="5" t="s">
        <v>5398</v>
      </c>
      <c r="I15809" s="6" t="s">
        <v>20471</v>
      </c>
      <c r="J15809" s="6" t="s">
        <v>20469</v>
      </c>
      <c r="K15809" s="17">
        <v>6</v>
      </c>
      <c r="L15809" s="17" t="s">
        <v>7730</v>
      </c>
      <c r="M15809" s="9">
        <v>3.1</v>
      </c>
      <c r="N15809" s="9"/>
      <c r="O15809" s="21"/>
      <c r="Q15809" s="29"/>
      <c r="U15809" s="17"/>
      <c r="V15809" s="2" t="s">
        <v>230</v>
      </c>
      <c r="Y15809" t="str">
        <f t="shared" si="1015"/>
        <v/>
      </c>
      <c r="AA15809" t="str">
        <f t="shared" si="1016"/>
        <v/>
      </c>
      <c r="AC15809" s="7"/>
      <c r="AD15809" t="s">
        <v>20471</v>
      </c>
      <c r="AE15809">
        <f t="shared" si="1019"/>
        <v>0</v>
      </c>
      <c r="AG15809" s="2"/>
      <c r="AH15809" t="s">
        <v>2329</v>
      </c>
      <c r="AI15809" s="7" t="s">
        <v>4922</v>
      </c>
    </row>
    <row r="15810" spans="1:35" ht="11" customHeight="1" outlineLevel="1" collapsed="1" x14ac:dyDescent="0.25">
      <c r="A15810" t="s">
        <v>1386</v>
      </c>
      <c r="C15810" s="2" t="s">
        <v>12455</v>
      </c>
      <c r="D15810" s="2">
        <v>521</v>
      </c>
      <c r="E15810" s="7">
        <v>1999</v>
      </c>
      <c r="F15810" s="5" t="s">
        <v>20472</v>
      </c>
      <c r="H15810" s="5" t="s">
        <v>5398</v>
      </c>
      <c r="I15810" s="6" t="s">
        <v>20473</v>
      </c>
      <c r="J15810" s="6" t="s">
        <v>20469</v>
      </c>
      <c r="K15810" s="17">
        <v>6</v>
      </c>
      <c r="L15810" s="17" t="s">
        <v>7730</v>
      </c>
      <c r="M15810" s="9">
        <v>3.1</v>
      </c>
      <c r="N15810" s="9"/>
      <c r="O15810" s="21"/>
      <c r="Q15810" s="29"/>
      <c r="U15810" s="17"/>
      <c r="V15810" s="2" t="s">
        <v>230</v>
      </c>
      <c r="Y15810" t="str">
        <f t="shared" si="1015"/>
        <v/>
      </c>
      <c r="AA15810" t="str">
        <f t="shared" si="1016"/>
        <v/>
      </c>
      <c r="AC15810" s="7"/>
      <c r="AD15810" t="s">
        <v>20473</v>
      </c>
      <c r="AE15810">
        <f t="shared" si="1019"/>
        <v>0</v>
      </c>
      <c r="AG15810" s="2"/>
      <c r="AH15810" t="s">
        <v>2329</v>
      </c>
      <c r="AI15810" s="7" t="s">
        <v>4922</v>
      </c>
    </row>
    <row r="15811" spans="1:35" ht="11" customHeight="1" outlineLevel="1" collapsed="1" x14ac:dyDescent="0.25">
      <c r="A15811" t="s">
        <v>1386</v>
      </c>
      <c r="C15811" s="2" t="s">
        <v>12455</v>
      </c>
      <c r="D15811" s="2" t="s">
        <v>20482</v>
      </c>
      <c r="E15811" s="7">
        <v>1999</v>
      </c>
      <c r="F15811" s="5" t="s">
        <v>20483</v>
      </c>
      <c r="H15811" s="5" t="s">
        <v>5398</v>
      </c>
      <c r="I15811" s="6" t="s">
        <v>20473</v>
      </c>
      <c r="J15811" s="6" t="s">
        <v>20469</v>
      </c>
      <c r="K15811" s="17">
        <v>6</v>
      </c>
      <c r="L15811" s="18" t="s">
        <v>7730</v>
      </c>
      <c r="M15811" s="9">
        <v>15.4</v>
      </c>
      <c r="N15811" s="9"/>
      <c r="O15811" s="21"/>
      <c r="Q15811" s="29"/>
      <c r="U15811" s="17"/>
      <c r="V15811" s="2" t="s">
        <v>230</v>
      </c>
      <c r="Y15811" t="str">
        <f t="shared" si="1015"/>
        <v/>
      </c>
      <c r="AA15811">
        <f t="shared" si="1016"/>
        <v>1</v>
      </c>
      <c r="AC15811" s="7"/>
      <c r="AD15811" t="s">
        <v>20473</v>
      </c>
      <c r="AE15811">
        <f t="shared" si="1019"/>
        <v>0</v>
      </c>
      <c r="AG15811" s="2"/>
      <c r="AH15811" t="s">
        <v>2329</v>
      </c>
      <c r="AI15811" s="7" t="s">
        <v>4922</v>
      </c>
    </row>
    <row r="15812" spans="1:35" ht="11" customHeight="1" outlineLevel="1" collapsed="1" x14ac:dyDescent="0.25">
      <c r="A15812" t="s">
        <v>1386</v>
      </c>
      <c r="C15812" s="2" t="s">
        <v>12455</v>
      </c>
      <c r="D15812" s="2" t="s">
        <v>20479</v>
      </c>
      <c r="E15812" s="7">
        <v>1999</v>
      </c>
      <c r="F15812" s="5" t="s">
        <v>20480</v>
      </c>
      <c r="H15812" s="5" t="s">
        <v>5398</v>
      </c>
      <c r="I15812" s="6" t="s">
        <v>20481</v>
      </c>
      <c r="J15812" s="6" t="s">
        <v>20469</v>
      </c>
      <c r="K15812" s="17">
        <v>6</v>
      </c>
      <c r="L15812" s="17" t="s">
        <v>7730</v>
      </c>
      <c r="M15812" s="9">
        <v>7</v>
      </c>
      <c r="N15812" s="9"/>
      <c r="O15812" s="21"/>
      <c r="Q15812" s="29"/>
      <c r="U15812" s="17"/>
      <c r="V15812" s="2" t="s">
        <v>230</v>
      </c>
      <c r="Y15812" t="str">
        <f t="shared" si="1015"/>
        <v/>
      </c>
      <c r="AA15812">
        <f t="shared" si="1016"/>
        <v>1</v>
      </c>
      <c r="AC15812" s="7"/>
      <c r="AD15812" t="s">
        <v>20481</v>
      </c>
      <c r="AE15812">
        <f t="shared" si="1019"/>
        <v>0</v>
      </c>
      <c r="AG15812" s="2"/>
      <c r="AH15812" t="s">
        <v>2329</v>
      </c>
      <c r="AI15812" s="7" t="s">
        <v>4922</v>
      </c>
    </row>
    <row r="15813" spans="1:35" ht="11" customHeight="1" outlineLevel="1" collapsed="1" x14ac:dyDescent="0.25">
      <c r="A15813" t="s">
        <v>1386</v>
      </c>
      <c r="C15813" s="2" t="s">
        <v>12455</v>
      </c>
      <c r="D15813" s="2" t="s">
        <v>8555</v>
      </c>
      <c r="E15813" s="7">
        <v>1999</v>
      </c>
      <c r="F15813" s="5" t="s">
        <v>21626</v>
      </c>
      <c r="H15813" s="5" t="s">
        <v>5398</v>
      </c>
      <c r="I15813" s="6" t="s">
        <v>231</v>
      </c>
      <c r="J15813" s="6" t="s">
        <v>8554</v>
      </c>
      <c r="K15813" s="17">
        <v>1</v>
      </c>
      <c r="L15813" s="17" t="s">
        <v>7730</v>
      </c>
      <c r="M15813" s="9">
        <v>7.6</v>
      </c>
      <c r="N15813" s="9"/>
      <c r="O15813" s="21"/>
      <c r="Q15813" s="29"/>
      <c r="U15813" s="17"/>
      <c r="V15813" s="2" t="s">
        <v>230</v>
      </c>
      <c r="Y15813" t="str">
        <f t="shared" si="1015"/>
        <v/>
      </c>
      <c r="AA15813">
        <f t="shared" si="1016"/>
        <v>1</v>
      </c>
      <c r="AC15813" s="7"/>
      <c r="AD15813" t="s">
        <v>231</v>
      </c>
      <c r="AE15813">
        <f t="shared" si="1019"/>
        <v>0</v>
      </c>
      <c r="AG15813" s="2"/>
      <c r="AH15813" t="s">
        <v>2329</v>
      </c>
      <c r="AI15813" s="7" t="s">
        <v>4922</v>
      </c>
    </row>
    <row r="15814" spans="1:35" ht="11" customHeight="1" outlineLevel="1" collapsed="1" x14ac:dyDescent="0.25">
      <c r="A15814" t="s">
        <v>1386</v>
      </c>
      <c r="C15814" s="2" t="s">
        <v>12455</v>
      </c>
      <c r="D15814" s="2">
        <v>557</v>
      </c>
      <c r="E15814" s="7">
        <v>2000</v>
      </c>
      <c r="F15814" s="5" t="s">
        <v>8556</v>
      </c>
      <c r="H15814" s="5" t="s">
        <v>5398</v>
      </c>
      <c r="I15814" s="6" t="s">
        <v>8557</v>
      </c>
      <c r="J15814" s="6" t="s">
        <v>8558</v>
      </c>
      <c r="K15814" s="17">
        <v>1</v>
      </c>
      <c r="L15814" s="17" t="s">
        <v>7730</v>
      </c>
      <c r="M15814" s="9">
        <v>0.8</v>
      </c>
      <c r="N15814" s="9"/>
      <c r="O15814" s="21"/>
      <c r="Q15814" s="29"/>
      <c r="U15814" s="17"/>
      <c r="V15814" s="2"/>
      <c r="Y15814" t="str">
        <f t="shared" si="1015"/>
        <v/>
      </c>
      <c r="AA15814" t="str">
        <f t="shared" si="1016"/>
        <v/>
      </c>
      <c r="AC15814" s="7"/>
      <c r="AD15814" t="s">
        <v>8557</v>
      </c>
      <c r="AE15814">
        <f t="shared" si="1019"/>
        <v>0</v>
      </c>
      <c r="AG15814" s="2"/>
      <c r="AI15814" s="7"/>
    </row>
    <row r="15815" spans="1:35" ht="11" customHeight="1" outlineLevel="1" x14ac:dyDescent="0.25">
      <c r="A15815" t="s">
        <v>1386</v>
      </c>
      <c r="C15815" s="2" t="s">
        <v>12455</v>
      </c>
      <c r="D15815" s="2">
        <v>592</v>
      </c>
      <c r="E15815" s="7">
        <v>2002</v>
      </c>
      <c r="F15815" s="5" t="s">
        <v>6319</v>
      </c>
      <c r="H15815" s="5" t="s">
        <v>5398</v>
      </c>
      <c r="I15815" s="6" t="s">
        <v>6331</v>
      </c>
      <c r="J15815" s="6" t="s">
        <v>8559</v>
      </c>
      <c r="K15815" s="17">
        <v>1</v>
      </c>
      <c r="L15815" s="17" t="s">
        <v>20076</v>
      </c>
      <c r="M15815" s="9"/>
      <c r="N15815" s="9"/>
      <c r="O15815" s="21"/>
      <c r="Q15815" s="29"/>
      <c r="S15815">
        <v>1</v>
      </c>
      <c r="T15815">
        <v>1</v>
      </c>
      <c r="U15815" s="17"/>
      <c r="V15815" s="2">
        <v>793</v>
      </c>
      <c r="Y15815" t="str">
        <f t="shared" si="1015"/>
        <v/>
      </c>
      <c r="AA15815" t="str">
        <f t="shared" si="1016"/>
        <v/>
      </c>
      <c r="AC15815" s="7"/>
      <c r="AD15815" t="s">
        <v>6331</v>
      </c>
      <c r="AE15815">
        <f t="shared" si="1019"/>
        <v>0</v>
      </c>
      <c r="AG15815" s="2"/>
      <c r="AH15815" t="s">
        <v>2329</v>
      </c>
      <c r="AI15815" s="7" t="s">
        <v>4922</v>
      </c>
    </row>
    <row r="15816" spans="1:35" ht="11" customHeight="1" outlineLevel="1" x14ac:dyDescent="0.25">
      <c r="A15816" t="s">
        <v>1386</v>
      </c>
      <c r="C15816" s="2" t="s">
        <v>12455</v>
      </c>
      <c r="D15816" s="2" t="s">
        <v>8560</v>
      </c>
      <c r="E15816" s="7">
        <v>2002</v>
      </c>
      <c r="F15816" s="5" t="s">
        <v>8561</v>
      </c>
      <c r="H15816" s="5" t="s">
        <v>5398</v>
      </c>
      <c r="I15816" s="6" t="s">
        <v>6331</v>
      </c>
      <c r="J15816" s="6" t="s">
        <v>8559</v>
      </c>
      <c r="K15816" s="17">
        <v>1</v>
      </c>
      <c r="L15816" s="17" t="s">
        <v>7730</v>
      </c>
      <c r="M15816" s="9">
        <v>10</v>
      </c>
      <c r="N15816" s="9"/>
      <c r="O15816" s="21"/>
      <c r="Q15816" s="29"/>
      <c r="U15816" s="17"/>
      <c r="V15816" s="2" t="s">
        <v>4902</v>
      </c>
      <c r="Y15816" t="str">
        <f t="shared" ref="Y15816:Y15879" si="1020">IF(COUNTIF(F15816,"*fdc*"),1,"")</f>
        <v/>
      </c>
      <c r="AA15816" t="str">
        <f t="shared" ref="AA15816:AA15879" si="1021">IF(COUNTIF(F15816,"*s/s*"),1,"")</f>
        <v/>
      </c>
      <c r="AC15816" s="7"/>
      <c r="AD15816" t="s">
        <v>6331</v>
      </c>
      <c r="AE15816">
        <f t="shared" si="1019"/>
        <v>0</v>
      </c>
      <c r="AG15816" s="2"/>
      <c r="AH15816" t="s">
        <v>2329</v>
      </c>
      <c r="AI15816" s="7" t="s">
        <v>4922</v>
      </c>
    </row>
    <row r="15817" spans="1:35" ht="11" customHeight="1" outlineLevel="1" x14ac:dyDescent="0.25">
      <c r="A15817" t="s">
        <v>1386</v>
      </c>
      <c r="C15817" s="2" t="s">
        <v>12455</v>
      </c>
      <c r="D15817" s="2">
        <v>681</v>
      </c>
      <c r="E15817" s="7">
        <v>2005</v>
      </c>
      <c r="F15817" s="5" t="s">
        <v>6319</v>
      </c>
      <c r="H15817" s="5" t="s">
        <v>5398</v>
      </c>
      <c r="I15817" s="6" t="s">
        <v>6417</v>
      </c>
      <c r="J15817" s="6" t="s">
        <v>8562</v>
      </c>
      <c r="K15817" s="17">
        <v>1</v>
      </c>
      <c r="L15817" s="17" t="s">
        <v>7730</v>
      </c>
      <c r="M15817" s="9">
        <v>1.2</v>
      </c>
      <c r="N15817" s="9"/>
      <c r="O15817" s="21"/>
      <c r="Q15817" s="29"/>
      <c r="U15817" s="17"/>
      <c r="V15817" s="2">
        <v>869</v>
      </c>
      <c r="Y15817" t="str">
        <f t="shared" si="1020"/>
        <v/>
      </c>
      <c r="AA15817" t="str">
        <f t="shared" si="1021"/>
        <v/>
      </c>
      <c r="AC15817" s="7"/>
      <c r="AD15817" t="s">
        <v>6417</v>
      </c>
      <c r="AE15817">
        <f t="shared" si="1019"/>
        <v>0</v>
      </c>
      <c r="AG15817" s="2"/>
      <c r="AH15817" t="s">
        <v>2329</v>
      </c>
      <c r="AI15817" s="7" t="s">
        <v>4922</v>
      </c>
    </row>
    <row r="15818" spans="1:35" ht="11" customHeight="1" outlineLevel="1" x14ac:dyDescent="0.25">
      <c r="A15818" t="s">
        <v>1386</v>
      </c>
      <c r="C15818" s="2" t="s">
        <v>12455</v>
      </c>
      <c r="D15818" s="2">
        <v>682</v>
      </c>
      <c r="E15818" s="7">
        <v>2005</v>
      </c>
      <c r="F15818" s="5" t="s">
        <v>6329</v>
      </c>
      <c r="H15818" s="5" t="s">
        <v>5398</v>
      </c>
      <c r="I15818" s="6" t="s">
        <v>6418</v>
      </c>
      <c r="J15818" s="6" t="s">
        <v>8562</v>
      </c>
      <c r="K15818" s="17">
        <v>1</v>
      </c>
      <c r="L15818" s="17" t="s">
        <v>7730</v>
      </c>
      <c r="M15818" s="9">
        <v>1.2</v>
      </c>
      <c r="N15818" s="9"/>
      <c r="O15818" s="21"/>
      <c r="Q15818" s="29"/>
      <c r="U15818" s="17"/>
      <c r="V15818" s="2">
        <v>870</v>
      </c>
      <c r="Y15818" t="str">
        <f t="shared" si="1020"/>
        <v/>
      </c>
      <c r="AA15818" t="str">
        <f t="shared" si="1021"/>
        <v/>
      </c>
      <c r="AC15818" s="7"/>
      <c r="AD15818" t="s">
        <v>6418</v>
      </c>
      <c r="AE15818">
        <f t="shared" si="1019"/>
        <v>0</v>
      </c>
      <c r="AG15818" s="2"/>
      <c r="AH15818" t="s">
        <v>2329</v>
      </c>
      <c r="AI15818" s="7" t="s">
        <v>4922</v>
      </c>
    </row>
    <row r="15819" spans="1:35" ht="11" customHeight="1" outlineLevel="1" x14ac:dyDescent="0.25">
      <c r="A15819" t="s">
        <v>1386</v>
      </c>
      <c r="C15819" s="2" t="s">
        <v>12455</v>
      </c>
      <c r="D15819" s="2">
        <v>683</v>
      </c>
      <c r="E15819" s="7">
        <v>2005</v>
      </c>
      <c r="F15819" s="5" t="s">
        <v>6415</v>
      </c>
      <c r="H15819" s="5" t="s">
        <v>5398</v>
      </c>
      <c r="I15819" s="6" t="s">
        <v>5707</v>
      </c>
      <c r="J15819" s="6" t="s">
        <v>8562</v>
      </c>
      <c r="K15819" s="17">
        <v>1</v>
      </c>
      <c r="L15819" s="17" t="s">
        <v>7730</v>
      </c>
      <c r="M15819" s="9">
        <v>1.2</v>
      </c>
      <c r="N15819" s="9"/>
      <c r="O15819" s="21"/>
      <c r="Q15819" s="29"/>
      <c r="U15819" s="17"/>
      <c r="V15819" s="2">
        <v>871</v>
      </c>
      <c r="Y15819" t="str">
        <f t="shared" si="1020"/>
        <v/>
      </c>
      <c r="AA15819" t="str">
        <f t="shared" si="1021"/>
        <v/>
      </c>
      <c r="AC15819" s="7"/>
      <c r="AD15819" t="s">
        <v>5707</v>
      </c>
      <c r="AE15819">
        <f t="shared" si="1019"/>
        <v>0</v>
      </c>
      <c r="AG15819" s="2"/>
      <c r="AH15819" t="s">
        <v>2329</v>
      </c>
      <c r="AI15819" s="7" t="s">
        <v>4922</v>
      </c>
    </row>
    <row r="15820" spans="1:35" ht="11" customHeight="1" outlineLevel="1" x14ac:dyDescent="0.25">
      <c r="A15820" t="s">
        <v>1386</v>
      </c>
      <c r="C15820" s="2" t="s">
        <v>12455</v>
      </c>
      <c r="D15820" s="2">
        <v>684</v>
      </c>
      <c r="E15820" s="7">
        <v>2005</v>
      </c>
      <c r="F15820" s="5" t="s">
        <v>6416</v>
      </c>
      <c r="H15820" s="5" t="s">
        <v>5398</v>
      </c>
      <c r="I15820" s="6" t="s">
        <v>5708</v>
      </c>
      <c r="J15820" s="6" t="s">
        <v>8562</v>
      </c>
      <c r="K15820" s="17">
        <v>1</v>
      </c>
      <c r="L15820" s="17" t="s">
        <v>7730</v>
      </c>
      <c r="M15820" s="9">
        <v>2</v>
      </c>
      <c r="N15820" s="9"/>
      <c r="O15820" s="21"/>
      <c r="Q15820" s="29"/>
      <c r="S15820">
        <v>1</v>
      </c>
      <c r="T15820">
        <v>1</v>
      </c>
      <c r="U15820" s="17"/>
      <c r="V15820" s="2">
        <v>872</v>
      </c>
      <c r="Y15820" t="str">
        <f t="shared" si="1020"/>
        <v/>
      </c>
      <c r="AA15820" t="str">
        <f t="shared" si="1021"/>
        <v/>
      </c>
      <c r="AC15820" s="7"/>
      <c r="AD15820" t="s">
        <v>5708</v>
      </c>
      <c r="AE15820">
        <f t="shared" si="1019"/>
        <v>0</v>
      </c>
      <c r="AG15820" s="2"/>
      <c r="AH15820" t="s">
        <v>2329</v>
      </c>
      <c r="AI15820" s="7" t="s">
        <v>4922</v>
      </c>
    </row>
    <row r="15821" spans="1:35" ht="11" customHeight="1" outlineLevel="1" x14ac:dyDescent="0.25">
      <c r="A15821" t="s">
        <v>1386</v>
      </c>
      <c r="C15821" s="2" t="s">
        <v>12455</v>
      </c>
      <c r="D15821" s="2" t="s">
        <v>8563</v>
      </c>
      <c r="E15821" s="7">
        <v>2005</v>
      </c>
      <c r="F15821" s="5" t="s">
        <v>21627</v>
      </c>
      <c r="H15821" s="5" t="s">
        <v>5398</v>
      </c>
      <c r="I15821" s="6" t="s">
        <v>4765</v>
      </c>
      <c r="J15821" s="6" t="s">
        <v>8562</v>
      </c>
      <c r="K15821" s="17">
        <v>1</v>
      </c>
      <c r="L15821" s="17" t="s">
        <v>7730</v>
      </c>
      <c r="M15821" s="9">
        <v>3.1</v>
      </c>
      <c r="N15821" s="9"/>
      <c r="O15821" s="21"/>
      <c r="Q15821" s="29"/>
      <c r="T15821">
        <v>1</v>
      </c>
      <c r="U15821" s="17"/>
      <c r="V15821" s="2" t="s">
        <v>4764</v>
      </c>
      <c r="Y15821" t="str">
        <f t="shared" si="1020"/>
        <v/>
      </c>
      <c r="AA15821">
        <f t="shared" si="1021"/>
        <v>1</v>
      </c>
      <c r="AC15821" s="7"/>
      <c r="AD15821" t="s">
        <v>4765</v>
      </c>
      <c r="AE15821">
        <f t="shared" si="1019"/>
        <v>0</v>
      </c>
      <c r="AG15821" s="2"/>
      <c r="AH15821" t="s">
        <v>2329</v>
      </c>
      <c r="AI15821" s="7" t="s">
        <v>4922</v>
      </c>
    </row>
    <row r="15822" spans="1:35" ht="11" customHeight="1" outlineLevel="1" x14ac:dyDescent="0.25">
      <c r="A15822" t="s">
        <v>1386</v>
      </c>
      <c r="C15822" s="2" t="s">
        <v>12455</v>
      </c>
      <c r="D15822" s="2" t="s">
        <v>8566</v>
      </c>
      <c r="E15822" s="7">
        <v>2005</v>
      </c>
      <c r="F15822" s="8" t="s">
        <v>22208</v>
      </c>
      <c r="H15822" s="5" t="s">
        <v>5398</v>
      </c>
      <c r="I15822" s="6" t="s">
        <v>4765</v>
      </c>
      <c r="J15822" s="6" t="s">
        <v>8562</v>
      </c>
      <c r="K15822" s="17">
        <v>1</v>
      </c>
      <c r="L15822" s="17" t="s">
        <v>7730</v>
      </c>
      <c r="M15822" s="9">
        <v>7</v>
      </c>
      <c r="N15822" s="9"/>
      <c r="O15822" s="21"/>
      <c r="Q15822" s="29"/>
      <c r="U15822" s="17"/>
      <c r="V15822" s="2"/>
      <c r="X15822" t="s">
        <v>7732</v>
      </c>
      <c r="Y15822">
        <f t="shared" si="1020"/>
        <v>1</v>
      </c>
      <c r="Z15822">
        <v>1</v>
      </c>
      <c r="AA15822" t="str">
        <f t="shared" si="1021"/>
        <v/>
      </c>
      <c r="AC15822" s="7"/>
      <c r="AD15822" t="s">
        <v>4765</v>
      </c>
      <c r="AE15822">
        <f t="shared" si="1019"/>
        <v>0</v>
      </c>
      <c r="AG15822" s="2"/>
      <c r="AH15822" t="s">
        <v>5537</v>
      </c>
      <c r="AI15822" s="7" t="s">
        <v>4922</v>
      </c>
    </row>
    <row r="15823" spans="1:35" ht="11" customHeight="1" outlineLevel="1" x14ac:dyDescent="0.25">
      <c r="A15823" t="s">
        <v>1386</v>
      </c>
      <c r="C15823" s="2" t="s">
        <v>12455</v>
      </c>
      <c r="D15823" s="2" t="s">
        <v>8565</v>
      </c>
      <c r="E15823" s="7">
        <v>2005</v>
      </c>
      <c r="F15823" s="8" t="s">
        <v>22248</v>
      </c>
      <c r="H15823" s="5" t="s">
        <v>5398</v>
      </c>
      <c r="I15823" s="6" t="s">
        <v>4765</v>
      </c>
      <c r="J15823" s="6" t="s">
        <v>8562</v>
      </c>
      <c r="K15823" s="17">
        <v>1</v>
      </c>
      <c r="L15823" s="17" t="s">
        <v>7730</v>
      </c>
      <c r="M15823" s="9">
        <v>4.3</v>
      </c>
      <c r="N15823" s="9"/>
      <c r="O15823" s="21"/>
      <c r="Q15823" s="29"/>
      <c r="U15823" s="17"/>
      <c r="V15823" s="2"/>
      <c r="X15823" t="s">
        <v>7732</v>
      </c>
      <c r="Y15823">
        <f t="shared" si="1020"/>
        <v>1</v>
      </c>
      <c r="Z15823">
        <v>1</v>
      </c>
      <c r="AA15823" t="str">
        <f t="shared" si="1021"/>
        <v/>
      </c>
      <c r="AC15823" s="7"/>
      <c r="AD15823" t="s">
        <v>4765</v>
      </c>
      <c r="AE15823">
        <f t="shared" si="1019"/>
        <v>0</v>
      </c>
      <c r="AG15823" s="2"/>
      <c r="AH15823" t="s">
        <v>8568</v>
      </c>
      <c r="AI15823" s="7" t="s">
        <v>4922</v>
      </c>
    </row>
    <row r="15824" spans="1:35" ht="11" customHeight="1" outlineLevel="1" x14ac:dyDescent="0.25">
      <c r="A15824" t="s">
        <v>1386</v>
      </c>
      <c r="C15824" s="2" t="s">
        <v>12455</v>
      </c>
      <c r="D15824" s="2" t="s">
        <v>8567</v>
      </c>
      <c r="E15824" s="7">
        <v>2005</v>
      </c>
      <c r="F15824" s="5" t="s">
        <v>8046</v>
      </c>
      <c r="H15824" s="5" t="s">
        <v>5398</v>
      </c>
      <c r="I15824" s="6" t="s">
        <v>4765</v>
      </c>
      <c r="J15824" s="6" t="s">
        <v>8562</v>
      </c>
      <c r="K15824" s="17">
        <v>1</v>
      </c>
      <c r="L15824" s="17" t="s">
        <v>7730</v>
      </c>
      <c r="M15824" s="9">
        <v>18.7</v>
      </c>
      <c r="N15824" s="9"/>
      <c r="O15824" s="21"/>
      <c r="Q15824" s="29"/>
      <c r="U15824" s="17"/>
      <c r="V15824" s="2"/>
      <c r="X15824" t="s">
        <v>7732</v>
      </c>
      <c r="Y15824" t="str">
        <f t="shared" si="1020"/>
        <v/>
      </c>
      <c r="AA15824" t="str">
        <f t="shared" si="1021"/>
        <v/>
      </c>
      <c r="AC15824" s="7"/>
      <c r="AD15824" t="s">
        <v>4765</v>
      </c>
      <c r="AE15824">
        <f t="shared" si="1019"/>
        <v>0</v>
      </c>
      <c r="AG15824" s="2"/>
      <c r="AH15824" t="s">
        <v>8569</v>
      </c>
      <c r="AI15824" s="7" t="s">
        <v>4922</v>
      </c>
    </row>
    <row r="15825" spans="1:49" ht="11" customHeight="1" outlineLevel="1" x14ac:dyDescent="0.25">
      <c r="A15825" t="s">
        <v>1386</v>
      </c>
      <c r="C15825" s="2" t="s">
        <v>12455</v>
      </c>
      <c r="D15825" s="2">
        <v>777</v>
      </c>
      <c r="E15825" s="7">
        <v>2007</v>
      </c>
      <c r="F15825" s="5" t="s">
        <v>8571</v>
      </c>
      <c r="H15825" s="5" t="s">
        <v>5398</v>
      </c>
      <c r="I15825" s="6" t="s">
        <v>8572</v>
      </c>
      <c r="J15825" s="6" t="s">
        <v>8570</v>
      </c>
      <c r="K15825" s="17">
        <v>1</v>
      </c>
      <c r="L15825" s="17" t="s">
        <v>7730</v>
      </c>
      <c r="M15825" s="9">
        <v>11.5</v>
      </c>
      <c r="N15825" s="9"/>
      <c r="O15825" s="21"/>
      <c r="Q15825" s="29"/>
      <c r="T15825">
        <v>1</v>
      </c>
      <c r="U15825" s="17"/>
      <c r="V15825" s="2"/>
      <c r="Y15825" t="str">
        <f t="shared" si="1020"/>
        <v/>
      </c>
      <c r="AA15825" t="str">
        <f t="shared" si="1021"/>
        <v/>
      </c>
      <c r="AC15825" s="7"/>
      <c r="AD15825" t="s">
        <v>8572</v>
      </c>
      <c r="AE15825">
        <f t="shared" si="1019"/>
        <v>0</v>
      </c>
      <c r="AG15825" s="2"/>
      <c r="AI15825" s="7"/>
    </row>
    <row r="15826" spans="1:49" ht="11" customHeight="1" outlineLevel="1" x14ac:dyDescent="0.25">
      <c r="A15826" t="s">
        <v>1386</v>
      </c>
      <c r="C15826" s="2" t="s">
        <v>12455</v>
      </c>
      <c r="D15826" s="2">
        <v>785</v>
      </c>
      <c r="E15826" s="7">
        <v>2007</v>
      </c>
      <c r="F15826" s="5" t="s">
        <v>8574</v>
      </c>
      <c r="H15826" s="5" t="s">
        <v>5398</v>
      </c>
      <c r="I15826" s="6" t="s">
        <v>6331</v>
      </c>
      <c r="J15826" s="6" t="s">
        <v>8573</v>
      </c>
      <c r="K15826" s="17">
        <v>1</v>
      </c>
      <c r="L15826" s="17" t="s">
        <v>20076</v>
      </c>
      <c r="M15826" s="9"/>
      <c r="N15826" s="9"/>
      <c r="O15826" s="21"/>
      <c r="Q15826" s="29"/>
      <c r="U15826" s="17"/>
      <c r="V15826" s="2"/>
      <c r="Y15826" t="str">
        <f t="shared" si="1020"/>
        <v/>
      </c>
      <c r="AA15826" t="str">
        <f t="shared" si="1021"/>
        <v/>
      </c>
      <c r="AC15826" s="7"/>
      <c r="AD15826" t="s">
        <v>6331</v>
      </c>
      <c r="AE15826">
        <f t="shared" si="1019"/>
        <v>0</v>
      </c>
      <c r="AG15826" s="2"/>
      <c r="AI15826" s="7"/>
    </row>
    <row r="15827" spans="1:49" ht="11" customHeight="1" outlineLevel="1" x14ac:dyDescent="0.25">
      <c r="A15827" t="s">
        <v>1386</v>
      </c>
      <c r="C15827" s="2" t="s">
        <v>12455</v>
      </c>
      <c r="D15827" s="2" t="s">
        <v>8575</v>
      </c>
      <c r="E15827" s="7">
        <v>2007</v>
      </c>
      <c r="F15827" s="5" t="s">
        <v>8564</v>
      </c>
      <c r="H15827" s="5" t="s">
        <v>5398</v>
      </c>
      <c r="I15827" s="6" t="s">
        <v>6331</v>
      </c>
      <c r="J15827" s="6" t="s">
        <v>8573</v>
      </c>
      <c r="K15827" s="17">
        <v>1</v>
      </c>
      <c r="L15827" s="17" t="s">
        <v>7730</v>
      </c>
      <c r="M15827" s="9">
        <v>12</v>
      </c>
      <c r="N15827" s="9"/>
      <c r="O15827" s="21"/>
      <c r="Q15827" s="29"/>
      <c r="U15827" s="17"/>
      <c r="V15827" s="2"/>
      <c r="X15827" t="s">
        <v>7732</v>
      </c>
      <c r="Y15827">
        <f t="shared" si="1020"/>
        <v>1</v>
      </c>
      <c r="AA15827" t="str">
        <f t="shared" si="1021"/>
        <v/>
      </c>
      <c r="AC15827" s="7"/>
      <c r="AD15827" t="s">
        <v>6331</v>
      </c>
      <c r="AE15827">
        <f t="shared" si="1019"/>
        <v>0</v>
      </c>
      <c r="AG15827" s="2"/>
      <c r="AI15827" s="7"/>
    </row>
    <row r="15828" spans="1:49" ht="11" customHeight="1" outlineLevel="1" x14ac:dyDescent="0.25">
      <c r="A15828" t="s">
        <v>1386</v>
      </c>
      <c r="C15828" s="2" t="s">
        <v>12455</v>
      </c>
      <c r="D15828" s="2">
        <v>858</v>
      </c>
      <c r="E15828" s="7">
        <v>2010</v>
      </c>
      <c r="F15828" s="5" t="s">
        <v>8577</v>
      </c>
      <c r="H15828" s="5" t="s">
        <v>5398</v>
      </c>
      <c r="I15828" s="6" t="s">
        <v>6331</v>
      </c>
      <c r="J15828" s="6" t="s">
        <v>8576</v>
      </c>
      <c r="K15828" s="17">
        <v>1</v>
      </c>
      <c r="L15828" s="17" t="s">
        <v>7730</v>
      </c>
      <c r="M15828" s="9">
        <v>1</v>
      </c>
      <c r="N15828" s="9"/>
      <c r="O15828" s="21"/>
      <c r="Q15828" s="29"/>
      <c r="U15828" s="17"/>
      <c r="V15828" s="2"/>
      <c r="Y15828" t="str">
        <f t="shared" si="1020"/>
        <v/>
      </c>
      <c r="AA15828" t="str">
        <f t="shared" si="1021"/>
        <v/>
      </c>
      <c r="AC15828" s="7"/>
      <c r="AD15828" t="s">
        <v>6331</v>
      </c>
      <c r="AE15828">
        <f t="shared" ref="AE15828:AE15834" si="1022">COUNTIF(I15828,"*Fuji*")</f>
        <v>0</v>
      </c>
      <c r="AG15828" s="2"/>
      <c r="AI15828" s="7"/>
    </row>
    <row r="15829" spans="1:49" ht="11" customHeight="1" outlineLevel="1" x14ac:dyDescent="0.25">
      <c r="A15829" t="s">
        <v>1386</v>
      </c>
      <c r="C15829" s="2" t="s">
        <v>12455</v>
      </c>
      <c r="D15829" s="2" t="s">
        <v>8578</v>
      </c>
      <c r="E15829" s="7">
        <v>2010</v>
      </c>
      <c r="F15829" s="5" t="s">
        <v>10612</v>
      </c>
      <c r="H15829" s="5" t="s">
        <v>5398</v>
      </c>
      <c r="I15829" s="6" t="s">
        <v>6331</v>
      </c>
      <c r="J15829" s="6" t="s">
        <v>8576</v>
      </c>
      <c r="K15829" s="17">
        <v>1</v>
      </c>
      <c r="L15829" s="17" t="s">
        <v>7730</v>
      </c>
      <c r="M15829" s="9">
        <v>12</v>
      </c>
      <c r="N15829" s="9"/>
      <c r="O15829" s="21"/>
      <c r="Q15829" s="29"/>
      <c r="U15829" s="17"/>
      <c r="V15829" s="2"/>
      <c r="Y15829" t="str">
        <f t="shared" si="1020"/>
        <v/>
      </c>
      <c r="AA15829">
        <f t="shared" si="1021"/>
        <v>1</v>
      </c>
      <c r="AC15829" s="7"/>
      <c r="AD15829" t="s">
        <v>6331</v>
      </c>
      <c r="AE15829">
        <f t="shared" si="1022"/>
        <v>0</v>
      </c>
      <c r="AG15829" s="2"/>
      <c r="AI15829" s="7"/>
    </row>
    <row r="15830" spans="1:49" ht="11" customHeight="1" outlineLevel="1" x14ac:dyDescent="0.25">
      <c r="A15830" t="s">
        <v>1386</v>
      </c>
      <c r="C15830" s="2" t="s">
        <v>12455</v>
      </c>
      <c r="D15830" s="2">
        <v>882</v>
      </c>
      <c r="E15830" s="7">
        <v>2011</v>
      </c>
      <c r="F15830" s="5" t="s">
        <v>6415</v>
      </c>
      <c r="H15830" s="5" t="s">
        <v>5398</v>
      </c>
      <c r="I15830" s="6" t="s">
        <v>8579</v>
      </c>
      <c r="J15830" s="6" t="s">
        <v>8580</v>
      </c>
      <c r="K15830" s="17">
        <v>1</v>
      </c>
      <c r="L15830" s="17" t="s">
        <v>7730</v>
      </c>
      <c r="M15830" s="9">
        <v>6.2</v>
      </c>
      <c r="N15830" s="9"/>
      <c r="O15830" s="21"/>
      <c r="Q15830" s="29"/>
      <c r="T15830">
        <v>1</v>
      </c>
      <c r="U15830" s="17"/>
      <c r="V15830" s="2"/>
      <c r="Y15830" t="str">
        <f t="shared" si="1020"/>
        <v/>
      </c>
      <c r="AA15830" t="str">
        <f t="shared" si="1021"/>
        <v/>
      </c>
      <c r="AC15830" s="7"/>
      <c r="AD15830" t="s">
        <v>8579</v>
      </c>
      <c r="AE15830">
        <f t="shared" si="1022"/>
        <v>0</v>
      </c>
      <c r="AG15830" s="2"/>
      <c r="AI15830" s="7"/>
    </row>
    <row r="15831" spans="1:49" ht="11" customHeight="1" outlineLevel="1" x14ac:dyDescent="0.25">
      <c r="A15831" t="s">
        <v>1386</v>
      </c>
      <c r="C15831" s="2" t="s">
        <v>12455</v>
      </c>
      <c r="D15831" s="2">
        <v>931</v>
      </c>
      <c r="E15831" s="7">
        <v>2012</v>
      </c>
      <c r="F15831" s="5" t="s">
        <v>20477</v>
      </c>
      <c r="H15831" s="5" t="s">
        <v>5398</v>
      </c>
      <c r="I15831" s="6" t="s">
        <v>2328</v>
      </c>
      <c r="J15831" s="6" t="s">
        <v>20478</v>
      </c>
      <c r="K15831" s="17">
        <v>1</v>
      </c>
      <c r="L15831" s="17" t="s">
        <v>7730</v>
      </c>
      <c r="M15831" s="9">
        <v>11</v>
      </c>
      <c r="N15831" s="9"/>
      <c r="O15831" s="21"/>
      <c r="Q15831" s="29"/>
      <c r="U15831" s="17"/>
      <c r="V15831" s="2"/>
      <c r="Y15831" t="str">
        <f t="shared" si="1020"/>
        <v/>
      </c>
      <c r="AA15831" t="str">
        <f t="shared" si="1021"/>
        <v/>
      </c>
      <c r="AC15831" s="7"/>
      <c r="AD15831" t="s">
        <v>2328</v>
      </c>
      <c r="AE15831">
        <f t="shared" si="1022"/>
        <v>0</v>
      </c>
      <c r="AG15831" s="2"/>
      <c r="AI15831" s="7"/>
    </row>
    <row r="15832" spans="1:49" ht="11" customHeight="1" outlineLevel="1" x14ac:dyDescent="0.25">
      <c r="A15832" t="s">
        <v>1386</v>
      </c>
      <c r="C15832" s="2" t="s">
        <v>12455</v>
      </c>
      <c r="D15832" s="2">
        <v>951</v>
      </c>
      <c r="E15832" s="7">
        <v>2013</v>
      </c>
      <c r="F15832" s="5" t="s">
        <v>8581</v>
      </c>
      <c r="H15832" s="5" t="s">
        <v>5398</v>
      </c>
      <c r="I15832" s="6" t="s">
        <v>5534</v>
      </c>
      <c r="J15832" s="6" t="s">
        <v>7078</v>
      </c>
      <c r="K15832" s="17">
        <v>1</v>
      </c>
      <c r="L15832" s="17" t="s">
        <v>20076</v>
      </c>
      <c r="M15832" s="9"/>
      <c r="N15832" s="9"/>
      <c r="O15832" s="21"/>
      <c r="Q15832" s="29"/>
      <c r="S15832">
        <v>1</v>
      </c>
      <c r="T15832">
        <v>1</v>
      </c>
      <c r="U15832" s="17"/>
      <c r="V15832" s="2"/>
      <c r="Y15832" t="str">
        <f t="shared" si="1020"/>
        <v/>
      </c>
      <c r="AA15832" t="str">
        <f t="shared" si="1021"/>
        <v/>
      </c>
      <c r="AC15832" s="7"/>
      <c r="AD15832" t="s">
        <v>5534</v>
      </c>
      <c r="AE15832">
        <f t="shared" si="1022"/>
        <v>0</v>
      </c>
      <c r="AG15832" s="2"/>
      <c r="AI15832" s="7"/>
    </row>
    <row r="15833" spans="1:49" ht="11" customHeight="1" outlineLevel="1" x14ac:dyDescent="0.25">
      <c r="A15833" t="s">
        <v>1386</v>
      </c>
      <c r="C15833" s="2" t="s">
        <v>12455</v>
      </c>
      <c r="D15833" s="2">
        <v>951</v>
      </c>
      <c r="E15833" s="7">
        <v>2013</v>
      </c>
      <c r="F15833" s="5" t="s">
        <v>13071</v>
      </c>
      <c r="H15833" s="5" t="s">
        <v>5398</v>
      </c>
      <c r="I15833" s="6" t="s">
        <v>5534</v>
      </c>
      <c r="J15833" s="6" t="s">
        <v>7078</v>
      </c>
      <c r="K15833" s="17">
        <v>1</v>
      </c>
      <c r="L15833" s="17" t="s">
        <v>7730</v>
      </c>
      <c r="M15833" s="9">
        <v>11.3</v>
      </c>
      <c r="N15833" s="9"/>
      <c r="O15833" s="21"/>
      <c r="Q15833" s="29"/>
      <c r="U15833" s="17"/>
      <c r="V15833" s="2"/>
      <c r="Y15833" t="str">
        <f t="shared" si="1020"/>
        <v/>
      </c>
      <c r="AA15833" t="str">
        <f t="shared" si="1021"/>
        <v/>
      </c>
      <c r="AC15833" s="7"/>
      <c r="AD15833" t="s">
        <v>5534</v>
      </c>
      <c r="AE15833">
        <f t="shared" si="1022"/>
        <v>0</v>
      </c>
      <c r="AG15833" s="2"/>
      <c r="AI15833" s="7"/>
    </row>
    <row r="15834" spans="1:49" ht="11" customHeight="1" outlineLevel="1" x14ac:dyDescent="0.25">
      <c r="A15834" t="s">
        <v>1386</v>
      </c>
      <c r="C15834" s="2" t="s">
        <v>12455</v>
      </c>
      <c r="D15834" s="2">
        <v>951</v>
      </c>
      <c r="E15834" s="7">
        <v>2013</v>
      </c>
      <c r="F15834" s="5" t="s">
        <v>20080</v>
      </c>
      <c r="H15834" s="5" t="s">
        <v>5398</v>
      </c>
      <c r="I15834" s="6" t="s">
        <v>5534</v>
      </c>
      <c r="J15834" s="6" t="s">
        <v>7078</v>
      </c>
      <c r="K15834" s="17">
        <v>1</v>
      </c>
      <c r="L15834" s="17" t="s">
        <v>7730</v>
      </c>
      <c r="M15834" s="9">
        <v>13</v>
      </c>
      <c r="N15834" s="9"/>
      <c r="O15834" s="21"/>
      <c r="Q15834" s="29"/>
      <c r="U15834" s="17"/>
      <c r="V15834" s="2"/>
      <c r="Y15834">
        <f t="shared" si="1020"/>
        <v>1</v>
      </c>
      <c r="AA15834" t="str">
        <f t="shared" si="1021"/>
        <v/>
      </c>
      <c r="AC15834" s="7"/>
      <c r="AD15834" t="s">
        <v>5534</v>
      </c>
      <c r="AE15834">
        <f t="shared" si="1022"/>
        <v>0</v>
      </c>
      <c r="AG15834" s="2"/>
      <c r="AI15834" s="7"/>
    </row>
    <row r="15835" spans="1:49" ht="11" customHeight="1" x14ac:dyDescent="0.25">
      <c r="A15835" s="4" t="s">
        <v>13551</v>
      </c>
      <c r="B15835" t="s">
        <v>13548</v>
      </c>
      <c r="C15835" s="2" t="s">
        <v>12521</v>
      </c>
      <c r="E15835" s="7"/>
      <c r="F15835" s="5"/>
      <c r="H15835" s="5"/>
      <c r="I15835" s="6"/>
      <c r="J15835" s="6"/>
      <c r="K15835" s="17"/>
      <c r="L15835" s="17"/>
      <c r="M15835" s="9"/>
      <c r="N15835" s="9">
        <f>SUM(M15836:M15838)</f>
        <v>6.1999999999999993</v>
      </c>
      <c r="O15835" s="21">
        <v>2023</v>
      </c>
      <c r="P15835">
        <f>COUNTIF(L15836:L15838,"*")</f>
        <v>3</v>
      </c>
      <c r="Q15835" s="29">
        <f>P15835/O15835</f>
        <v>1.4829461196243204E-3</v>
      </c>
      <c r="R15835">
        <f>COUNTIF(L15836:L15838,"Y")+COUNTIF(L15836:L15838,"S")</f>
        <v>3</v>
      </c>
      <c r="U15835" s="17" t="s">
        <v>7730</v>
      </c>
      <c r="V15835" s="2"/>
      <c r="W15835" t="s">
        <v>18522</v>
      </c>
      <c r="Y15835" t="str">
        <f t="shared" si="1020"/>
        <v/>
      </c>
      <c r="AA15835" t="str">
        <f t="shared" si="1021"/>
        <v/>
      </c>
      <c r="AC15835" s="7"/>
      <c r="AF15835">
        <f>COUNTIF(AE15836:AE15838,"1")</f>
        <v>3</v>
      </c>
      <c r="AG15835" s="2"/>
      <c r="AI15835" s="7"/>
      <c r="AJ15835">
        <f>COUNTIF($K15836:$K15838,"1")-COUNTIFS($K15836:$K15838,"1",$L15836:$L15838,"V")</f>
        <v>1</v>
      </c>
      <c r="AK15835">
        <f>COUNTIFS($K15836:$K15838,"1",$L15836:$L15838,"Y")+COUNTIFS($K15836:$K15838,"1",$L15836:$L15838,"s")</f>
        <v>1</v>
      </c>
      <c r="AL15835">
        <f>COUNTIF($K15836:$K15838,"2")-COUNTIFS($K15836:$K15838,"2",$L15836:$L15838,"V")</f>
        <v>0</v>
      </c>
      <c r="AM15835">
        <f>COUNTIFS($K15836:$K15838,"2",$L15836:$L15838,"Y")+COUNTIFS($K15836:$K15838,"2",$L15836:$L15838,"s")</f>
        <v>0</v>
      </c>
      <c r="AN15835">
        <f>COUNTIF($K15836:$K15838,"3")-COUNTIFS($K15836:$K15838,"3",$L15836:$L15838,"V")</f>
        <v>2</v>
      </c>
      <c r="AO15835">
        <f>COUNTIFS($K15836:$K15838,"3",$L15836:$L15838,"Y")+COUNTIFS($K15836:$K15838,"3",$L15836:$L15838,"s")</f>
        <v>2</v>
      </c>
      <c r="AP15835">
        <f>COUNTIF($K15836:$K15838,"4")-COUNTIFS($K15836:$K15838,"4",$L15836:$L15838,"V")</f>
        <v>0</v>
      </c>
      <c r="AQ15835">
        <f>COUNTIFS($K15836:$K15838,"4",$L15836:$L15838,"Y")+COUNTIFS($K15836:$K15838,"4",$L15836:$L15838,"s")</f>
        <v>0</v>
      </c>
      <c r="AR15835">
        <f>COUNTIF($K15836:$K15838,"5")-COUNTIFS($K15836:$K15838,"5",$L15836:$L15838,"V")</f>
        <v>0</v>
      </c>
      <c r="AS15835">
        <f>COUNTIFS($K15836:$K15838,"5",$L15836:$L15838,"Y")+COUNTIFS($K15836:$K15838,"5",$L15836:$L15838,"s")</f>
        <v>0</v>
      </c>
      <c r="AT15835">
        <f>COUNTIF($K15836:$K15838,"6")-COUNTIFS($K15836:$K15838,"6",$L15836:$L15838,"V")</f>
        <v>0</v>
      </c>
      <c r="AU15835">
        <f>COUNTIFS($K15836:$K15838,"6",$L15836:$L15838,"Y")+COUNTIFS($K15836:$K15838,"6",$L15836:$L15838,"s")</f>
        <v>0</v>
      </c>
      <c r="AV15835">
        <f>COUNTIF($K15836:$K15838,"7")-COUNTIFS($K15836:$K15838,"7",$L15836:$L15838,"V")</f>
        <v>0</v>
      </c>
      <c r="AW15835">
        <f>COUNTIFS($K15836:$K15838,"7",$L15836:$L15838,"Y")+COUNTIFS($K15836:$K15838,"7",$L15836:$L15838,"s")</f>
        <v>0</v>
      </c>
    </row>
    <row r="15836" spans="1:49" ht="11" customHeight="1" outlineLevel="1" x14ac:dyDescent="0.25">
      <c r="A15836" t="s">
        <v>4534</v>
      </c>
      <c r="C15836" s="2" t="s">
        <v>12521</v>
      </c>
      <c r="D15836" s="2">
        <v>558</v>
      </c>
      <c r="E15836" s="7">
        <v>1970</v>
      </c>
      <c r="F15836" s="5" t="s">
        <v>3309</v>
      </c>
      <c r="H15836" s="5" t="s">
        <v>1110</v>
      </c>
      <c r="I15836" s="6" t="s">
        <v>5399</v>
      </c>
      <c r="J15836" s="6" t="s">
        <v>13549</v>
      </c>
      <c r="K15836" s="17">
        <v>3</v>
      </c>
      <c r="L15836" s="17" t="s">
        <v>7730</v>
      </c>
      <c r="M15836" s="9">
        <v>1.1000000000000001</v>
      </c>
      <c r="N15836" s="9"/>
      <c r="O15836" s="21"/>
      <c r="Q15836" s="29"/>
      <c r="U15836" s="17"/>
      <c r="V15836" s="2" t="s">
        <v>1076</v>
      </c>
      <c r="Y15836" t="str">
        <f t="shared" si="1020"/>
        <v/>
      </c>
      <c r="AA15836" t="str">
        <f t="shared" si="1021"/>
        <v/>
      </c>
      <c r="AC15836" s="7"/>
      <c r="AD15836" t="s">
        <v>5399</v>
      </c>
      <c r="AE15836">
        <f>COUNTIF(I15836,"*Fuji*")</f>
        <v>1</v>
      </c>
      <c r="AG15836" s="2"/>
      <c r="AH15836" t="s">
        <v>4921</v>
      </c>
      <c r="AI15836" s="7" t="s">
        <v>4610</v>
      </c>
    </row>
    <row r="15837" spans="1:49" ht="11" customHeight="1" outlineLevel="1" x14ac:dyDescent="0.25">
      <c r="A15837" t="s">
        <v>4534</v>
      </c>
      <c r="C15837" s="2" t="s">
        <v>12521</v>
      </c>
      <c r="D15837" s="2">
        <v>558</v>
      </c>
      <c r="E15837" s="7">
        <v>1970</v>
      </c>
      <c r="F15837" s="5" t="s">
        <v>14170</v>
      </c>
      <c r="H15837" s="5" t="s">
        <v>1110</v>
      </c>
      <c r="I15837" s="6" t="s">
        <v>5399</v>
      </c>
      <c r="J15837" s="6" t="s">
        <v>13549</v>
      </c>
      <c r="K15837" s="17">
        <v>3</v>
      </c>
      <c r="L15837" s="17" t="s">
        <v>7730</v>
      </c>
      <c r="M15837" s="9">
        <v>4</v>
      </c>
      <c r="N15837" s="9"/>
      <c r="O15837" s="21"/>
      <c r="Q15837" s="29"/>
      <c r="U15837" s="17"/>
      <c r="V15837" s="2" t="s">
        <v>1076</v>
      </c>
      <c r="Y15837">
        <f t="shared" si="1020"/>
        <v>1</v>
      </c>
      <c r="AA15837" t="str">
        <f t="shared" si="1021"/>
        <v/>
      </c>
      <c r="AC15837" s="7"/>
      <c r="AD15837" t="s">
        <v>5399</v>
      </c>
      <c r="AE15837">
        <f>COUNTIF(I15837,"*Fuji*")</f>
        <v>1</v>
      </c>
      <c r="AG15837" s="2"/>
      <c r="AH15837" t="s">
        <v>4921</v>
      </c>
      <c r="AI15837" s="7" t="s">
        <v>4610</v>
      </c>
    </row>
    <row r="15838" spans="1:49" ht="11" customHeight="1" outlineLevel="1" x14ac:dyDescent="0.25">
      <c r="A15838" t="s">
        <v>4534</v>
      </c>
      <c r="C15838" s="2" t="s">
        <v>12521</v>
      </c>
      <c r="D15838" s="2">
        <v>559</v>
      </c>
      <c r="E15838" s="7">
        <v>1970</v>
      </c>
      <c r="F15838" s="5" t="s">
        <v>4535</v>
      </c>
      <c r="H15838" s="5" t="s">
        <v>5398</v>
      </c>
      <c r="I15838" s="6" t="s">
        <v>5399</v>
      </c>
      <c r="J15838" s="6" t="s">
        <v>13550</v>
      </c>
      <c r="K15838" s="17">
        <v>1</v>
      </c>
      <c r="L15838" s="17" t="s">
        <v>7730</v>
      </c>
      <c r="M15838" s="9">
        <v>1.1000000000000001</v>
      </c>
      <c r="N15838" s="9"/>
      <c r="O15838" s="21"/>
      <c r="Q15838" s="29"/>
      <c r="S15838">
        <v>1</v>
      </c>
      <c r="T15838">
        <v>1</v>
      </c>
      <c r="U15838" s="17"/>
      <c r="V15838" s="2">
        <v>483</v>
      </c>
      <c r="Y15838" t="str">
        <f t="shared" si="1020"/>
        <v/>
      </c>
      <c r="AA15838" t="str">
        <f t="shared" si="1021"/>
        <v/>
      </c>
      <c r="AC15838" s="7"/>
      <c r="AD15838" t="s">
        <v>5399</v>
      </c>
      <c r="AE15838">
        <f>COUNTIF(I15838,"*Fuji*")</f>
        <v>1</v>
      </c>
      <c r="AG15838" s="2"/>
      <c r="AH15838" t="s">
        <v>4288</v>
      </c>
      <c r="AI15838" s="7" t="s">
        <v>4610</v>
      </c>
    </row>
    <row r="15839" spans="1:49" ht="11" customHeight="1" x14ac:dyDescent="0.25">
      <c r="A15839" s="4" t="s">
        <v>14147</v>
      </c>
      <c r="B15839" t="s">
        <v>14143</v>
      </c>
      <c r="C15839" s="2" t="s">
        <v>12976</v>
      </c>
      <c r="E15839" s="7"/>
      <c r="F15839" s="5"/>
      <c r="H15839" s="5"/>
      <c r="I15839" s="6"/>
      <c r="J15839" s="6"/>
      <c r="K15839" s="17"/>
      <c r="L15839" s="17"/>
      <c r="M15839" s="9"/>
      <c r="N15839" s="9">
        <f>SUM(M15840:M15841)</f>
        <v>14.7</v>
      </c>
      <c r="O15839" s="21">
        <v>4453</v>
      </c>
      <c r="P15839">
        <f>COUNTIF(L15840:L15841,"*")</f>
        <v>2</v>
      </c>
      <c r="Q15839" s="29">
        <f>P15839/O15839</f>
        <v>4.4913541432741973E-4</v>
      </c>
      <c r="R15839">
        <f>COUNTIF(L15840:L15841,"Y")+COUNTIF(L15840:L15841,"S")</f>
        <v>2</v>
      </c>
      <c r="U15839" s="17" t="s">
        <v>7730</v>
      </c>
      <c r="V15839" s="2"/>
      <c r="W15839" t="s">
        <v>18523</v>
      </c>
      <c r="Y15839" t="str">
        <f t="shared" si="1020"/>
        <v/>
      </c>
      <c r="AA15839" t="str">
        <f t="shared" si="1021"/>
        <v/>
      </c>
      <c r="AC15839" s="7"/>
      <c r="AF15839">
        <f>COUNTIF(AE15841:AE15841,"1")</f>
        <v>0</v>
      </c>
      <c r="AG15839" s="2"/>
      <c r="AI15839" s="7"/>
      <c r="AJ15839">
        <f>COUNTIF($K15840:$K15841,"1")-COUNTIFS($K15840:$K15841,"1",$L15840:$L15841,"V")</f>
        <v>2</v>
      </c>
      <c r="AK15839">
        <f>COUNTIFS($K15840:$K15841,"1",$L15840:$L15841,"Y")+COUNTIFS($K15840:$K15841,"1",$L15840:$L15841,"s")</f>
        <v>2</v>
      </c>
      <c r="AL15839">
        <f>COUNTIF($K15840:$K15841,"2")-COUNTIFS($K15840:$K15841,"2",$L15840:$L15841,"V")</f>
        <v>0</v>
      </c>
      <c r="AM15839">
        <f>COUNTIFS($K15840:$K15841,"2",$L15840:$L15841,"Y")+COUNTIFS($K15840:$K15841,"2",$L15840:$L15841,"s")</f>
        <v>0</v>
      </c>
      <c r="AN15839">
        <f>COUNTIF($K15840:$K15841,"3")-COUNTIFS($K15840:$K15841,"3",$L15840:$L15841,"V")</f>
        <v>0</v>
      </c>
      <c r="AO15839">
        <f>COUNTIFS($K15840:$K15841,"3",$L15840:$L15841,"Y")+COUNTIFS($K15840:$K15841,"3",$L15840:$L15841,"s")</f>
        <v>0</v>
      </c>
      <c r="AP15839">
        <f>COUNTIF($K15840:$K15841,"4")-COUNTIFS($K15840:$K15841,"4",$L15840:$L15841,"V")</f>
        <v>0</v>
      </c>
      <c r="AQ15839">
        <f>COUNTIFS($K15840:$K15841,"4",$L15840:$L15841,"Y")+COUNTIFS($K15840:$K15841,"4",$L15840:$L15841,"s")</f>
        <v>0</v>
      </c>
      <c r="AR15839">
        <f>COUNTIF($K15840:$K15841,"5")-COUNTIFS($K15840:$K15841,"5",$L15840:$L15841,"V")</f>
        <v>0</v>
      </c>
      <c r="AS15839">
        <f>COUNTIFS($K15840:$K15841,"5",$L15840:$L15841,"Y")+COUNTIFS($K15840:$K15841,"5",$L15840:$L15841,"s")</f>
        <v>0</v>
      </c>
      <c r="AT15839">
        <f>COUNTIF($K15840:$K15841,"6")-COUNTIFS($K15840:$K15841,"6",$L15840:$L15841,"V")</f>
        <v>0</v>
      </c>
      <c r="AU15839">
        <f>COUNTIFS($K15840:$K15841,"6",$L15840:$L15841,"Y")+COUNTIFS($K15840:$K15841,"6",$L15840:$L15841,"s")</f>
        <v>0</v>
      </c>
      <c r="AV15839">
        <f>COUNTIF($K15840:$K15841,"7")-COUNTIFS($K15840:$K15841,"7",$L15840:$L15841,"V")</f>
        <v>0</v>
      </c>
      <c r="AW15839">
        <f>COUNTIFS($K15840:$K15841,"7",$L15840:$L15841,"Y")+COUNTIFS($K15840:$K15841,"7",$L15840:$L15841,"s")</f>
        <v>0</v>
      </c>
    </row>
    <row r="15840" spans="1:49" ht="11" customHeight="1" outlineLevel="1" x14ac:dyDescent="0.25">
      <c r="A15840" t="s">
        <v>14144</v>
      </c>
      <c r="C15840" s="2" t="s">
        <v>12976</v>
      </c>
      <c r="D15840" s="2">
        <v>3881</v>
      </c>
      <c r="E15840" s="7">
        <v>2006</v>
      </c>
      <c r="F15840" s="5" t="s">
        <v>14145</v>
      </c>
      <c r="H15840" s="5" t="s">
        <v>5398</v>
      </c>
      <c r="I15840" s="6" t="s">
        <v>13334</v>
      </c>
      <c r="J15840" s="6" t="s">
        <v>14146</v>
      </c>
      <c r="K15840" s="17">
        <v>1</v>
      </c>
      <c r="L15840" s="17" t="s">
        <v>7730</v>
      </c>
      <c r="M15840" s="9">
        <v>5</v>
      </c>
      <c r="N15840" s="9"/>
      <c r="O15840" s="21"/>
      <c r="Q15840" s="29"/>
      <c r="U15840" s="17"/>
      <c r="V15840" s="2"/>
      <c r="Y15840" t="str">
        <f t="shared" si="1020"/>
        <v/>
      </c>
      <c r="AA15840" t="str">
        <f t="shared" si="1021"/>
        <v/>
      </c>
      <c r="AC15840" s="7"/>
      <c r="AD15840" t="s">
        <v>13334</v>
      </c>
      <c r="AE15840">
        <f>COUNTIF(I15840,"*Fuji*")</f>
        <v>0</v>
      </c>
      <c r="AG15840" s="2"/>
      <c r="AI15840" s="7"/>
    </row>
    <row r="15841" spans="1:49" ht="11" customHeight="1" outlineLevel="1" x14ac:dyDescent="0.25">
      <c r="A15841" t="s">
        <v>14144</v>
      </c>
      <c r="C15841" s="2" t="s">
        <v>12976</v>
      </c>
      <c r="D15841" s="2">
        <v>3881</v>
      </c>
      <c r="E15841" s="7">
        <v>2006</v>
      </c>
      <c r="F15841" s="5" t="s">
        <v>20503</v>
      </c>
      <c r="H15841" s="5" t="s">
        <v>5398</v>
      </c>
      <c r="I15841" s="6" t="s">
        <v>13334</v>
      </c>
      <c r="J15841" s="6" t="s">
        <v>14146</v>
      </c>
      <c r="K15841" s="17">
        <v>1</v>
      </c>
      <c r="L15841" s="17" t="s">
        <v>7730</v>
      </c>
      <c r="M15841" s="9">
        <v>9.6999999999999993</v>
      </c>
      <c r="N15841" s="9"/>
      <c r="O15841" s="21"/>
      <c r="Q15841" s="29"/>
      <c r="U15841" s="17"/>
      <c r="V15841" s="2"/>
      <c r="Y15841">
        <f t="shared" si="1020"/>
        <v>1</v>
      </c>
      <c r="AA15841" t="str">
        <f t="shared" si="1021"/>
        <v/>
      </c>
      <c r="AC15841" s="7"/>
      <c r="AD15841" t="s">
        <v>13334</v>
      </c>
      <c r="AE15841">
        <f>COUNTIF(I15841,"*Fuji*")</f>
        <v>0</v>
      </c>
      <c r="AG15841" s="2"/>
      <c r="AI15841" s="7"/>
    </row>
    <row r="15842" spans="1:49" ht="11" customHeight="1" x14ac:dyDescent="0.25">
      <c r="A15842" t="s">
        <v>14824</v>
      </c>
      <c r="B15842" t="s">
        <v>14823</v>
      </c>
      <c r="C15842" s="2" t="s">
        <v>12953</v>
      </c>
      <c r="E15842" s="7"/>
      <c r="F15842" s="5"/>
      <c r="H15842" s="5"/>
      <c r="I15842" s="6"/>
      <c r="J15842" s="6"/>
      <c r="K15842" s="17"/>
      <c r="L15842" s="17"/>
      <c r="M15842" s="9"/>
      <c r="N15842" s="9">
        <f>SUM(M15843:M15846)</f>
        <v>4.3999999999999995</v>
      </c>
      <c r="O15842" s="21">
        <v>3017</v>
      </c>
      <c r="P15842">
        <f>COUNTIF(L15843:L15846,"*")</f>
        <v>4</v>
      </c>
      <c r="Q15842" s="29">
        <f>P15842/O15842</f>
        <v>1.325820351342393E-3</v>
      </c>
      <c r="R15842">
        <f>COUNTIF(L15843:L15846,"Y")+COUNTIF(L15843:L15846,"S")</f>
        <v>2</v>
      </c>
      <c r="U15842" s="17" t="s">
        <v>7730</v>
      </c>
      <c r="V15842" s="2"/>
      <c r="W15842" t="s">
        <v>18524</v>
      </c>
      <c r="Y15842" t="str">
        <f t="shared" si="1020"/>
        <v/>
      </c>
      <c r="AA15842" t="str">
        <f t="shared" si="1021"/>
        <v/>
      </c>
      <c r="AC15842" s="7"/>
      <c r="AF15842">
        <f>COUNTIF(AE15843:AE15846,"1")</f>
        <v>0</v>
      </c>
      <c r="AG15842" s="2"/>
      <c r="AI15842" s="7"/>
      <c r="AJ15842">
        <f>COUNTIF($K15843:$K15846,"1")-COUNTIFS($K15843:$K15846,"1",$L15843:$L15846,"V")</f>
        <v>1</v>
      </c>
      <c r="AK15842">
        <f>COUNTIFS($K15843:$K15846,"1",$L15843:$L15846,"Y")+COUNTIFS($K15843:$K15846,"1",$L15843:$L15846,"s")</f>
        <v>1</v>
      </c>
      <c r="AL15842">
        <f>COUNTIF($K15843:$K15846,"2")-COUNTIFS($K15843:$K15846,"2",$L15843:$L15846,"V")</f>
        <v>0</v>
      </c>
      <c r="AM15842">
        <f>COUNTIFS($K15843:$K15846,"2",$L15843:$L15846,"Y")+COUNTIFS($K15843:$K15846,"2",$L15843:$L15846,"s")</f>
        <v>0</v>
      </c>
      <c r="AN15842">
        <f>COUNTIF($K15843:$K15846,"3")-COUNTIFS($K15843:$K15846,"3",$L15843:$L15846,"V")</f>
        <v>0</v>
      </c>
      <c r="AO15842">
        <f>COUNTIFS($K15843:$K15846,"3",$L15843:$L15846,"Y")+COUNTIFS($K15843:$K15846,"3",$L15843:$L15846,"s")</f>
        <v>0</v>
      </c>
      <c r="AP15842">
        <f>COUNTIF($K15843:$K15846,"4")-COUNTIFS($K15843:$K15846,"4",$L15843:$L15846,"V")</f>
        <v>0</v>
      </c>
      <c r="AQ15842">
        <f>COUNTIFS($K15843:$K15846,"4",$L15843:$L15846,"Y")+COUNTIFS($K15843:$K15846,"4",$L15843:$L15846,"s")</f>
        <v>0</v>
      </c>
      <c r="AR15842">
        <f>COUNTIF($K15843:$K15846,"5")-COUNTIFS($K15843:$K15846,"5",$L15843:$L15846,"V")</f>
        <v>0</v>
      </c>
      <c r="AS15842">
        <f>COUNTIFS($K15843:$K15846,"5",$L15843:$L15846,"Y")+COUNTIFS($K15843:$K15846,"5",$L15843:$L15846,"s")</f>
        <v>0</v>
      </c>
      <c r="AT15842">
        <f>COUNTIF($K15843:$K15846,"6")-COUNTIFS($K15843:$K15846,"6",$L15843:$L15846,"V")</f>
        <v>0</v>
      </c>
      <c r="AU15842">
        <f>COUNTIFS($K15843:$K15846,"6",$L15843:$L15846,"Y")+COUNTIFS($K15843:$K15846,"6",$L15843:$L15846,"s")</f>
        <v>0</v>
      </c>
      <c r="AV15842">
        <f>COUNTIF($K15843:$K15846,"7")-COUNTIFS($K15843:$K15846,"7",$L15843:$L15846,"V")</f>
        <v>3</v>
      </c>
      <c r="AW15842">
        <f>COUNTIFS($K15843:$K15846,"7",$L15843:$L15846,"Y")+COUNTIFS($K15843:$K15846,"7",$L15843:$L15846,"s")</f>
        <v>1</v>
      </c>
    </row>
    <row r="15843" spans="1:49" ht="11" customHeight="1" outlineLevel="1" x14ac:dyDescent="0.25">
      <c r="A15843" t="s">
        <v>14825</v>
      </c>
      <c r="C15843" s="2" t="s">
        <v>12953</v>
      </c>
      <c r="D15843" s="2">
        <v>627</v>
      </c>
      <c r="E15843" s="7">
        <v>1984</v>
      </c>
      <c r="F15843" s="5" t="s">
        <v>1175</v>
      </c>
      <c r="H15843" s="5" t="s">
        <v>5398</v>
      </c>
      <c r="I15843" s="6" t="s">
        <v>1695</v>
      </c>
      <c r="J15843" s="6" t="s">
        <v>8499</v>
      </c>
      <c r="K15843" s="17">
        <v>1</v>
      </c>
      <c r="L15843" s="17" t="s">
        <v>7730</v>
      </c>
      <c r="M15843" s="9">
        <v>0.6</v>
      </c>
      <c r="N15843" s="9"/>
      <c r="O15843" s="21"/>
      <c r="Q15843" s="29"/>
      <c r="U15843" s="17"/>
      <c r="V15843" s="2"/>
      <c r="Y15843" t="str">
        <f t="shared" si="1020"/>
        <v/>
      </c>
      <c r="AA15843" t="str">
        <f t="shared" si="1021"/>
        <v/>
      </c>
      <c r="AC15843" s="7"/>
      <c r="AD15843" t="s">
        <v>1695</v>
      </c>
      <c r="AE15843">
        <f>COUNTIF(I15843,"*Fuji*")</f>
        <v>0</v>
      </c>
      <c r="AG15843" s="2">
        <v>1</v>
      </c>
      <c r="AI15843" s="7"/>
    </row>
    <row r="15844" spans="1:49" ht="11" customHeight="1" outlineLevel="1" x14ac:dyDescent="0.25">
      <c r="A15844" t="s">
        <v>14825</v>
      </c>
      <c r="C15844" s="2" t="s">
        <v>12953</v>
      </c>
      <c r="D15844" s="2">
        <v>1715</v>
      </c>
      <c r="E15844" s="7">
        <v>1993</v>
      </c>
      <c r="F15844" s="5" t="s">
        <v>20456</v>
      </c>
      <c r="H15844" s="5" t="s">
        <v>5398</v>
      </c>
      <c r="I15844" s="6" t="s">
        <v>12938</v>
      </c>
      <c r="J15844" s="6" t="s">
        <v>7576</v>
      </c>
      <c r="K15844" s="17">
        <v>7</v>
      </c>
      <c r="L15844" s="17" t="s">
        <v>7730</v>
      </c>
      <c r="M15844" s="9">
        <v>3.8</v>
      </c>
      <c r="N15844" s="9"/>
      <c r="O15844" s="21"/>
      <c r="Q15844" s="29"/>
      <c r="U15844" s="17"/>
      <c r="V15844" s="2"/>
      <c r="Y15844" t="str">
        <f t="shared" si="1020"/>
        <v/>
      </c>
      <c r="AA15844" t="str">
        <f t="shared" si="1021"/>
        <v/>
      </c>
      <c r="AC15844" s="7"/>
      <c r="AD15844" t="s">
        <v>12938</v>
      </c>
      <c r="AE15844">
        <f>COUNTIF(I15844,"*Fuji*")</f>
        <v>0</v>
      </c>
      <c r="AG15844" s="2"/>
      <c r="AI15844" s="7"/>
    </row>
    <row r="15845" spans="1:49" ht="11" customHeight="1" outlineLevel="1" x14ac:dyDescent="0.25">
      <c r="A15845" t="s">
        <v>14825</v>
      </c>
      <c r="C15845" s="2" t="s">
        <v>12953</v>
      </c>
      <c r="D15845" s="2">
        <v>2289</v>
      </c>
      <c r="E15845" s="7">
        <v>2001</v>
      </c>
      <c r="F15845" s="5" t="s">
        <v>2031</v>
      </c>
      <c r="H15845" s="5" t="s">
        <v>5398</v>
      </c>
      <c r="I15845" s="6" t="s">
        <v>12938</v>
      </c>
      <c r="J15845" s="6" t="s">
        <v>7576</v>
      </c>
      <c r="K15845" s="17">
        <v>7</v>
      </c>
      <c r="L15845" s="17" t="s">
        <v>7732</v>
      </c>
      <c r="M15845" s="9"/>
      <c r="N15845" s="9"/>
      <c r="O15845" s="21"/>
      <c r="Q15845" s="29"/>
      <c r="U15845" s="17"/>
      <c r="V15845" s="2"/>
      <c r="Y15845" t="str">
        <f t="shared" si="1020"/>
        <v/>
      </c>
      <c r="AA15845" t="str">
        <f t="shared" si="1021"/>
        <v/>
      </c>
      <c r="AC15845" s="7"/>
      <c r="AD15845" t="s">
        <v>12938</v>
      </c>
      <c r="AE15845">
        <f>COUNTIF(I15845,"*Fuji*")</f>
        <v>0</v>
      </c>
      <c r="AG15845" s="2"/>
      <c r="AI15845" s="7"/>
    </row>
    <row r="15846" spans="1:49" ht="11" customHeight="1" outlineLevel="1" x14ac:dyDescent="0.25">
      <c r="A15846" t="s">
        <v>14825</v>
      </c>
      <c r="C15846" s="2" t="s">
        <v>12953</v>
      </c>
      <c r="D15846" s="2">
        <v>2290</v>
      </c>
      <c r="E15846" s="7">
        <v>2001</v>
      </c>
      <c r="F15846" s="5" t="s">
        <v>14826</v>
      </c>
      <c r="H15846" s="5" t="s">
        <v>5398</v>
      </c>
      <c r="I15846" s="6" t="s">
        <v>12938</v>
      </c>
      <c r="J15846" s="6" t="s">
        <v>7576</v>
      </c>
      <c r="K15846" s="17">
        <v>7</v>
      </c>
      <c r="L15846" s="17" t="s">
        <v>7732</v>
      </c>
      <c r="M15846" s="9"/>
      <c r="N15846" s="9"/>
      <c r="O15846" s="21"/>
      <c r="Q15846" s="29"/>
      <c r="U15846" s="17"/>
      <c r="V15846" s="2"/>
      <c r="Y15846" t="str">
        <f t="shared" si="1020"/>
        <v/>
      </c>
      <c r="AA15846" t="str">
        <f t="shared" si="1021"/>
        <v/>
      </c>
      <c r="AC15846" s="7"/>
      <c r="AD15846" t="s">
        <v>12938</v>
      </c>
      <c r="AE15846">
        <f>COUNTIF(I15846,"*Fuji*")</f>
        <v>0</v>
      </c>
      <c r="AG15846" s="2"/>
      <c r="AI15846" s="7"/>
    </row>
    <row r="15847" spans="1:49" ht="11" customHeight="1" x14ac:dyDescent="0.25">
      <c r="A15847" t="s">
        <v>16129</v>
      </c>
      <c r="B15847" t="s">
        <v>16253</v>
      </c>
      <c r="C15847" s="2" t="s">
        <v>12455</v>
      </c>
      <c r="E15847" s="7"/>
      <c r="F15847" s="5"/>
      <c r="H15847" s="5"/>
      <c r="I15847" s="6"/>
      <c r="J15847" s="6"/>
      <c r="K15847" s="17"/>
      <c r="L15847" s="17"/>
      <c r="M15847" s="9"/>
      <c r="N15847" s="9">
        <f>SUM(M15848:M15929)</f>
        <v>196.1</v>
      </c>
      <c r="O15847" s="21">
        <v>1215</v>
      </c>
      <c r="P15847">
        <f>COUNTIF(L15848:L15929,"*")</f>
        <v>82</v>
      </c>
      <c r="Q15847" s="29">
        <f>P15847/O15847</f>
        <v>6.7489711934156385E-2</v>
      </c>
      <c r="R15847">
        <f>COUNTIF(L15848:L15929,"Y")+COUNTIF(L15848:L15929,"S")</f>
        <v>49</v>
      </c>
      <c r="U15847" s="17" t="s">
        <v>7730</v>
      </c>
      <c r="V15847" s="2"/>
      <c r="W15847" t="s">
        <v>18525</v>
      </c>
      <c r="Y15847" t="str">
        <f t="shared" si="1020"/>
        <v/>
      </c>
      <c r="AA15847" t="str">
        <f t="shared" si="1021"/>
        <v/>
      </c>
      <c r="AC15847" s="7"/>
      <c r="AF15847">
        <f>COUNTIF(AE15848:AE15929,"1")</f>
        <v>0</v>
      </c>
      <c r="AG15847" s="2"/>
      <c r="AI15847" s="7"/>
      <c r="AJ15847">
        <f>COUNTIF($K15848:$K15929,"1")-COUNTIFS($K15848:$K15929,"1",$L15848:$L15929,"V")</f>
        <v>2</v>
      </c>
      <c r="AK15847">
        <f>COUNTIFS($K15848:$K15929,"1",$L15848:$L15929,"Y")+COUNTIFS($K15848:$K15929,"1",$L15848:$L15929,"s")</f>
        <v>2</v>
      </c>
      <c r="AL15847">
        <f>COUNTIF($K15848:$K15929,"2")-COUNTIFS($K15848:$K15929,"2",$L15848:$L15929,"V")</f>
        <v>0</v>
      </c>
      <c r="AM15847">
        <f>COUNTIFS($K15848:$K15929,"2",$L15848:$L15929,"Y")+COUNTIFS($K15848:$K15929,"2",$L15848:$L15929,"s")</f>
        <v>0</v>
      </c>
      <c r="AN15847">
        <f>COUNTIF($K15848:$K15929,"3")-COUNTIFS($K15848:$K15929,"3",$L15848:$L15929,"V")</f>
        <v>14</v>
      </c>
      <c r="AO15847">
        <f>COUNTIFS($K15848:$K15929,"3",$L15848:$L15929,"Y")+COUNTIFS($K15848:$K15929,"3",$L15848:$L15929,"s")</f>
        <v>10</v>
      </c>
      <c r="AP15847">
        <f>COUNTIF($K15848:$K15929,"4")-COUNTIFS($K15848:$K15929,"4",$L15848:$L15929,"V")</f>
        <v>1</v>
      </c>
      <c r="AQ15847">
        <f>COUNTIFS($K15848:$K15929,"4",$L15848:$L15929,"Y")+COUNTIFS($K15848:$K15929,"4",$L15848:$L15929,"s")</f>
        <v>1</v>
      </c>
      <c r="AR15847">
        <f>COUNTIF($K15848:$K15929,"5")-COUNTIFS($K15848:$K15929,"5",$L15848:$L15929,"V")</f>
        <v>30</v>
      </c>
      <c r="AS15847">
        <f>COUNTIFS($K15848:$K15929,"5",$L15848:$L15929,"Y")+COUNTIFS($K15848:$K15929,"5",$L15848:$L15929,"s")</f>
        <v>18</v>
      </c>
      <c r="AT15847">
        <f>COUNTIF($K15848:$K15929,"6")-COUNTIFS($K15848:$K15929,"6",$L15848:$L15929,"V")</f>
        <v>35</v>
      </c>
      <c r="AU15847">
        <f>COUNTIFS($K15848:$K15929,"6",$L15848:$L15929,"Y")+COUNTIFS($K15848:$K15929,"6",$L15848:$L15929,"s")</f>
        <v>18</v>
      </c>
      <c r="AV15847">
        <f>COUNTIF($K15848:$K15929,"7")-COUNTIFS($K15848:$K15929,"7",$L15848:$L15929,"V")</f>
        <v>0</v>
      </c>
      <c r="AW15847">
        <f>COUNTIFS($K15848:$K15929,"7",$L15848:$L15929,"Y")+COUNTIFS($K15848:$K15929,"7",$L15848:$L15929,"s")</f>
        <v>0</v>
      </c>
    </row>
    <row r="15848" spans="1:49" ht="11" customHeight="1" outlineLevel="1" x14ac:dyDescent="0.25">
      <c r="A15848" t="s">
        <v>4536</v>
      </c>
      <c r="C15848" s="2" t="s">
        <v>12455</v>
      </c>
      <c r="D15848" s="2">
        <v>181</v>
      </c>
      <c r="E15848" s="7">
        <v>1955</v>
      </c>
      <c r="F15848" s="5" t="s">
        <v>16132</v>
      </c>
      <c r="H15848" s="5" t="s">
        <v>5398</v>
      </c>
      <c r="I15848" s="6" t="s">
        <v>16130</v>
      </c>
      <c r="J15848" s="6" t="s">
        <v>16131</v>
      </c>
      <c r="K15848" s="17">
        <v>5</v>
      </c>
      <c r="L15848" s="17" t="s">
        <v>7730</v>
      </c>
      <c r="M15848" s="9">
        <v>2</v>
      </c>
      <c r="N15848" s="9"/>
      <c r="O15848" s="21"/>
      <c r="Q15848" s="29"/>
      <c r="U15848" s="17"/>
      <c r="V15848" s="2"/>
      <c r="Y15848" t="str">
        <f t="shared" si="1020"/>
        <v/>
      </c>
      <c r="AA15848" t="str">
        <f t="shared" si="1021"/>
        <v/>
      </c>
      <c r="AC15848" s="7"/>
      <c r="AD15848" t="s">
        <v>16130</v>
      </c>
      <c r="AE15848">
        <f t="shared" ref="AE15848:AE15879" si="1023">COUNTIF(I15848,"*Fuji*")</f>
        <v>0</v>
      </c>
      <c r="AG15848" s="2"/>
      <c r="AI15848" s="7"/>
    </row>
    <row r="15849" spans="1:49" ht="11" customHeight="1" outlineLevel="1" x14ac:dyDescent="0.25">
      <c r="A15849" t="s">
        <v>4536</v>
      </c>
      <c r="C15849" s="2" t="s">
        <v>12455</v>
      </c>
      <c r="D15849" s="2">
        <v>182</v>
      </c>
      <c r="E15849" s="7">
        <v>1957</v>
      </c>
      <c r="F15849" s="5" t="s">
        <v>107</v>
      </c>
      <c r="H15849" s="5" t="s">
        <v>4537</v>
      </c>
      <c r="I15849" s="6" t="s">
        <v>4538</v>
      </c>
      <c r="J15849" s="6" t="s">
        <v>6992</v>
      </c>
      <c r="K15849" s="17">
        <v>3</v>
      </c>
      <c r="L15849" s="17" t="s">
        <v>7730</v>
      </c>
      <c r="M15849" s="9">
        <v>1.9</v>
      </c>
      <c r="N15849" s="9"/>
      <c r="O15849" s="21"/>
      <c r="Q15849" s="29"/>
      <c r="U15849" s="17"/>
      <c r="V15849" s="2">
        <v>150</v>
      </c>
      <c r="Y15849" t="str">
        <f t="shared" si="1020"/>
        <v/>
      </c>
      <c r="AA15849" t="str">
        <f t="shared" si="1021"/>
        <v/>
      </c>
      <c r="AC15849" s="7"/>
      <c r="AD15849" t="s">
        <v>4538</v>
      </c>
      <c r="AE15849">
        <f t="shared" si="1023"/>
        <v>0</v>
      </c>
      <c r="AG15849" s="2"/>
      <c r="AH15849" t="s">
        <v>4539</v>
      </c>
      <c r="AI15849" s="7" t="s">
        <v>4610</v>
      </c>
    </row>
    <row r="15850" spans="1:49" ht="11" customHeight="1" outlineLevel="1" x14ac:dyDescent="0.25">
      <c r="A15850" t="s">
        <v>4536</v>
      </c>
      <c r="C15850" s="2" t="s">
        <v>12455</v>
      </c>
      <c r="D15850" s="2">
        <v>183</v>
      </c>
      <c r="E15850" s="7">
        <v>1957</v>
      </c>
      <c r="F15850" s="5" t="s">
        <v>4540</v>
      </c>
      <c r="H15850" s="5" t="s">
        <v>4541</v>
      </c>
      <c r="I15850" s="6" t="s">
        <v>4538</v>
      </c>
      <c r="J15850" s="6" t="s">
        <v>6992</v>
      </c>
      <c r="K15850" s="17">
        <v>3</v>
      </c>
      <c r="L15850" s="17" t="s">
        <v>7730</v>
      </c>
      <c r="M15850" s="9">
        <v>1.9</v>
      </c>
      <c r="N15850" s="9"/>
      <c r="O15850" s="21"/>
      <c r="Q15850" s="29"/>
      <c r="U15850" s="17"/>
      <c r="V15850" s="2">
        <v>151</v>
      </c>
      <c r="Y15850" t="str">
        <f t="shared" si="1020"/>
        <v/>
      </c>
      <c r="AA15850" t="str">
        <f t="shared" si="1021"/>
        <v/>
      </c>
      <c r="AC15850" s="7"/>
      <c r="AD15850" t="s">
        <v>4538</v>
      </c>
      <c r="AE15850">
        <f t="shared" si="1023"/>
        <v>0</v>
      </c>
      <c r="AG15850" s="2"/>
      <c r="AH15850" t="s">
        <v>4539</v>
      </c>
      <c r="AI15850" s="7" t="s">
        <v>4922</v>
      </c>
    </row>
    <row r="15851" spans="1:49" ht="11" customHeight="1" outlineLevel="1" x14ac:dyDescent="0.25">
      <c r="A15851" t="s">
        <v>4536</v>
      </c>
      <c r="C15851" s="2" t="s">
        <v>12455</v>
      </c>
      <c r="D15851" s="2">
        <v>190</v>
      </c>
      <c r="E15851" s="7">
        <v>1960</v>
      </c>
      <c r="F15851" s="5" t="s">
        <v>16133</v>
      </c>
      <c r="H15851" s="5" t="s">
        <v>5398</v>
      </c>
      <c r="I15851" s="6" t="s">
        <v>16135</v>
      </c>
      <c r="J15851" s="6" t="s">
        <v>16136</v>
      </c>
      <c r="K15851" s="17">
        <v>5</v>
      </c>
      <c r="L15851" s="17" t="s">
        <v>7730</v>
      </c>
      <c r="M15851" s="9">
        <v>7</v>
      </c>
      <c r="N15851" s="9"/>
      <c r="O15851" s="21"/>
      <c r="Q15851" s="29"/>
      <c r="U15851" s="17"/>
      <c r="V15851" s="2"/>
      <c r="Y15851" t="str">
        <f t="shared" si="1020"/>
        <v/>
      </c>
      <c r="AA15851" t="str">
        <f t="shared" si="1021"/>
        <v/>
      </c>
      <c r="AC15851" s="7"/>
      <c r="AD15851" t="s">
        <v>16135</v>
      </c>
      <c r="AE15851">
        <f t="shared" si="1023"/>
        <v>0</v>
      </c>
      <c r="AG15851" s="2"/>
      <c r="AI15851" s="7"/>
    </row>
    <row r="15852" spans="1:49" ht="11" customHeight="1" outlineLevel="1" x14ac:dyDescent="0.25">
      <c r="A15852" t="s">
        <v>4536</v>
      </c>
      <c r="C15852" s="2" t="s">
        <v>12455</v>
      </c>
      <c r="D15852" s="2">
        <v>191</v>
      </c>
      <c r="E15852" s="7">
        <v>1960</v>
      </c>
      <c r="F15852" s="5" t="s">
        <v>16134</v>
      </c>
      <c r="H15852" s="5" t="s">
        <v>5398</v>
      </c>
      <c r="I15852" s="6" t="s">
        <v>16137</v>
      </c>
      <c r="J15852" s="6" t="s">
        <v>16136</v>
      </c>
      <c r="K15852" s="17">
        <v>6</v>
      </c>
      <c r="L15852" s="17" t="s">
        <v>7730</v>
      </c>
      <c r="M15852" s="9">
        <v>5.6</v>
      </c>
      <c r="N15852" s="9"/>
      <c r="O15852" s="21"/>
      <c r="Q15852" s="29"/>
      <c r="U15852" s="17"/>
      <c r="V15852" s="2"/>
      <c r="Y15852" t="str">
        <f t="shared" si="1020"/>
        <v/>
      </c>
      <c r="AA15852" t="str">
        <f t="shared" si="1021"/>
        <v/>
      </c>
      <c r="AC15852" s="7"/>
      <c r="AD15852" t="s">
        <v>16137</v>
      </c>
      <c r="AE15852">
        <f t="shared" si="1023"/>
        <v>0</v>
      </c>
      <c r="AG15852" s="2"/>
      <c r="AI15852" s="7"/>
    </row>
    <row r="15853" spans="1:49" ht="11" customHeight="1" outlineLevel="1" x14ac:dyDescent="0.25">
      <c r="A15853" t="s">
        <v>4536</v>
      </c>
      <c r="C15853" s="2" t="s">
        <v>12455</v>
      </c>
      <c r="D15853" s="2">
        <v>192</v>
      </c>
      <c r="E15853" s="7">
        <v>1962</v>
      </c>
      <c r="F15853" s="5" t="s">
        <v>16139</v>
      </c>
      <c r="H15853" s="5" t="s">
        <v>5398</v>
      </c>
      <c r="I15853" s="6" t="s">
        <v>16140</v>
      </c>
      <c r="J15853" s="6" t="s">
        <v>16138</v>
      </c>
      <c r="K15853" s="17">
        <v>6</v>
      </c>
      <c r="L15853" s="17" t="s">
        <v>7730</v>
      </c>
      <c r="M15853" s="9">
        <v>5.8</v>
      </c>
      <c r="N15853" s="9"/>
      <c r="O15853" s="21"/>
      <c r="Q15853" s="29"/>
      <c r="U15853" s="17"/>
      <c r="V15853" s="2"/>
      <c r="Y15853" t="str">
        <f t="shared" si="1020"/>
        <v/>
      </c>
      <c r="AA15853" t="str">
        <f t="shared" si="1021"/>
        <v/>
      </c>
      <c r="AC15853" s="7"/>
      <c r="AD15853" t="s">
        <v>16140</v>
      </c>
      <c r="AE15853">
        <f t="shared" si="1023"/>
        <v>0</v>
      </c>
      <c r="AG15853" s="2"/>
      <c r="AI15853" s="7"/>
    </row>
    <row r="15854" spans="1:49" ht="11" customHeight="1" outlineLevel="1" x14ac:dyDescent="0.25">
      <c r="A15854" t="s">
        <v>4536</v>
      </c>
      <c r="C15854" s="2" t="s">
        <v>12455</v>
      </c>
      <c r="D15854" s="2">
        <v>216</v>
      </c>
      <c r="E15854" s="7">
        <v>1967</v>
      </c>
      <c r="F15854" s="5" t="s">
        <v>1140</v>
      </c>
      <c r="H15854" s="5" t="s">
        <v>5398</v>
      </c>
      <c r="I15854" s="6" t="s">
        <v>16142</v>
      </c>
      <c r="J15854" s="6" t="s">
        <v>16141</v>
      </c>
      <c r="K15854" s="17">
        <v>5</v>
      </c>
      <c r="L15854" s="17" t="s">
        <v>7732</v>
      </c>
      <c r="M15854" s="9"/>
      <c r="N15854" s="9"/>
      <c r="O15854" s="21"/>
      <c r="Q15854" s="29"/>
      <c r="U15854" s="17"/>
      <c r="V15854" s="2"/>
      <c r="Y15854" t="str">
        <f t="shared" si="1020"/>
        <v/>
      </c>
      <c r="AA15854" t="str">
        <f t="shared" si="1021"/>
        <v/>
      </c>
      <c r="AC15854" s="7"/>
      <c r="AD15854" t="s">
        <v>16142</v>
      </c>
      <c r="AE15854">
        <f t="shared" si="1023"/>
        <v>0</v>
      </c>
      <c r="AG15854" s="2"/>
      <c r="AI15854" s="7"/>
    </row>
    <row r="15855" spans="1:49" ht="11" customHeight="1" outlineLevel="1" x14ac:dyDescent="0.25">
      <c r="A15855" t="s">
        <v>4536</v>
      </c>
      <c r="C15855" s="2" t="s">
        <v>12455</v>
      </c>
      <c r="D15855" s="2">
        <v>221</v>
      </c>
      <c r="E15855" s="7">
        <v>1969</v>
      </c>
      <c r="F15855" s="5" t="s">
        <v>5761</v>
      </c>
      <c r="H15855" s="5" t="s">
        <v>5398</v>
      </c>
      <c r="I15855" s="6" t="s">
        <v>16144</v>
      </c>
      <c r="J15855" s="6" t="s">
        <v>16143</v>
      </c>
      <c r="K15855" s="17">
        <v>5</v>
      </c>
      <c r="L15855" s="17" t="s">
        <v>7732</v>
      </c>
      <c r="M15855" s="9"/>
      <c r="N15855" s="9"/>
      <c r="O15855" s="21"/>
      <c r="Q15855" s="29"/>
      <c r="U15855" s="17"/>
      <c r="V15855" s="2"/>
      <c r="Y15855" t="str">
        <f t="shared" si="1020"/>
        <v/>
      </c>
      <c r="AA15855" t="str">
        <f t="shared" si="1021"/>
        <v/>
      </c>
      <c r="AC15855" s="7"/>
      <c r="AD15855" t="s">
        <v>16144</v>
      </c>
      <c r="AE15855">
        <f t="shared" si="1023"/>
        <v>0</v>
      </c>
      <c r="AG15855" s="2"/>
      <c r="AI15855" s="7"/>
    </row>
    <row r="15856" spans="1:49" ht="11" customHeight="1" outlineLevel="1" x14ac:dyDescent="0.25">
      <c r="A15856" t="s">
        <v>4536</v>
      </c>
      <c r="C15856" s="2" t="s">
        <v>12455</v>
      </c>
      <c r="D15856" s="2">
        <v>225</v>
      </c>
      <c r="E15856" s="7">
        <v>1969</v>
      </c>
      <c r="F15856" s="5" t="s">
        <v>5765</v>
      </c>
      <c r="H15856" s="5" t="s">
        <v>5398</v>
      </c>
      <c r="I15856" s="6" t="s">
        <v>16144</v>
      </c>
      <c r="J15856" s="6" t="s">
        <v>16143</v>
      </c>
      <c r="K15856" s="17">
        <v>5</v>
      </c>
      <c r="L15856" s="17" t="s">
        <v>7732</v>
      </c>
      <c r="M15856" s="9"/>
      <c r="N15856" s="9"/>
      <c r="O15856" s="21"/>
      <c r="Q15856" s="29"/>
      <c r="U15856" s="17"/>
      <c r="V15856" s="2"/>
      <c r="Y15856" t="str">
        <f t="shared" si="1020"/>
        <v/>
      </c>
      <c r="AA15856" t="str">
        <f t="shared" si="1021"/>
        <v/>
      </c>
      <c r="AC15856" s="7"/>
      <c r="AD15856" t="s">
        <v>16144</v>
      </c>
      <c r="AE15856">
        <f t="shared" si="1023"/>
        <v>0</v>
      </c>
      <c r="AG15856" s="2"/>
      <c r="AI15856" s="7"/>
    </row>
    <row r="15857" spans="1:35" ht="11" customHeight="1" outlineLevel="1" x14ac:dyDescent="0.25">
      <c r="A15857" t="s">
        <v>4536</v>
      </c>
      <c r="C15857" s="2" t="s">
        <v>12455</v>
      </c>
      <c r="D15857" s="2">
        <v>229</v>
      </c>
      <c r="E15857" s="7">
        <v>1971</v>
      </c>
      <c r="F15857" s="5" t="s">
        <v>16145</v>
      </c>
      <c r="H15857" s="5" t="s">
        <v>5398</v>
      </c>
      <c r="I15857" s="6" t="s">
        <v>16137</v>
      </c>
      <c r="J15857" s="6" t="s">
        <v>10817</v>
      </c>
      <c r="K15857" s="17">
        <v>6</v>
      </c>
      <c r="L15857" s="17" t="s">
        <v>7732</v>
      </c>
      <c r="M15857" s="9"/>
      <c r="N15857" s="9"/>
      <c r="O15857" s="21"/>
      <c r="Q15857" s="29"/>
      <c r="U15857" s="17"/>
      <c r="V15857" s="2"/>
      <c r="Y15857" t="str">
        <f t="shared" si="1020"/>
        <v/>
      </c>
      <c r="AA15857" t="str">
        <f t="shared" si="1021"/>
        <v/>
      </c>
      <c r="AC15857" s="7"/>
      <c r="AD15857" t="s">
        <v>16137</v>
      </c>
      <c r="AE15857">
        <f t="shared" si="1023"/>
        <v>0</v>
      </c>
      <c r="AG15857" s="2"/>
      <c r="AI15857" s="7"/>
    </row>
    <row r="15858" spans="1:35" ht="11" customHeight="1" outlineLevel="1" x14ac:dyDescent="0.25">
      <c r="A15858" t="s">
        <v>4536</v>
      </c>
      <c r="C15858" s="2" t="s">
        <v>12455</v>
      </c>
      <c r="D15858" s="2">
        <v>263</v>
      </c>
      <c r="E15858" s="7">
        <v>1975</v>
      </c>
      <c r="F15858" s="5" t="s">
        <v>1061</v>
      </c>
      <c r="H15858" s="5" t="s">
        <v>5398</v>
      </c>
      <c r="I15858" s="6" t="s">
        <v>16137</v>
      </c>
      <c r="J15858" s="6" t="s">
        <v>16146</v>
      </c>
      <c r="K15858" s="17">
        <v>6</v>
      </c>
      <c r="L15858" s="17" t="s">
        <v>7732</v>
      </c>
      <c r="M15858" s="9"/>
      <c r="N15858" s="9"/>
      <c r="O15858" s="21"/>
      <c r="Q15858" s="29"/>
      <c r="U15858" s="17"/>
      <c r="V15858" s="2"/>
      <c r="Y15858" t="str">
        <f t="shared" si="1020"/>
        <v/>
      </c>
      <c r="AA15858" t="str">
        <f t="shared" si="1021"/>
        <v/>
      </c>
      <c r="AC15858" s="7"/>
      <c r="AD15858" t="s">
        <v>16137</v>
      </c>
      <c r="AE15858">
        <f t="shared" si="1023"/>
        <v>0</v>
      </c>
      <c r="AG15858" s="2"/>
      <c r="AI15858" s="7"/>
    </row>
    <row r="15859" spans="1:35" ht="11" customHeight="1" outlineLevel="1" x14ac:dyDescent="0.25">
      <c r="A15859" t="s">
        <v>4536</v>
      </c>
      <c r="C15859" s="2" t="s">
        <v>12455</v>
      </c>
      <c r="D15859" s="2">
        <v>269</v>
      </c>
      <c r="E15859" s="7">
        <v>1975</v>
      </c>
      <c r="F15859" s="5" t="s">
        <v>3437</v>
      </c>
      <c r="H15859" s="5" t="s">
        <v>5398</v>
      </c>
      <c r="I15859" s="6" t="s">
        <v>4538</v>
      </c>
      <c r="J15859" s="6" t="s">
        <v>9813</v>
      </c>
      <c r="K15859" s="17">
        <v>5</v>
      </c>
      <c r="L15859" s="17" t="s">
        <v>7730</v>
      </c>
      <c r="M15859" s="9">
        <v>3.5</v>
      </c>
      <c r="N15859" s="9"/>
      <c r="O15859" s="21"/>
      <c r="Q15859" s="29"/>
      <c r="U15859" s="17"/>
      <c r="V15859" s="2" t="s">
        <v>845</v>
      </c>
      <c r="Y15859" t="str">
        <f t="shared" si="1020"/>
        <v/>
      </c>
      <c r="AA15859" t="str">
        <f t="shared" si="1021"/>
        <v/>
      </c>
      <c r="AC15859" s="7"/>
      <c r="AD15859" s="1" t="s">
        <v>21456</v>
      </c>
      <c r="AE15859">
        <f t="shared" si="1023"/>
        <v>0</v>
      </c>
      <c r="AG15859" s="2"/>
      <c r="AH15859" t="s">
        <v>4539</v>
      </c>
      <c r="AI15859" s="7" t="s">
        <v>4610</v>
      </c>
    </row>
    <row r="15860" spans="1:35" ht="11" customHeight="1" outlineLevel="1" x14ac:dyDescent="0.25">
      <c r="A15860" t="s">
        <v>4536</v>
      </c>
      <c r="C15860" s="2" t="s">
        <v>12455</v>
      </c>
      <c r="D15860" s="2">
        <v>270</v>
      </c>
      <c r="E15860" s="7">
        <v>1975</v>
      </c>
      <c r="F15860" s="5" t="s">
        <v>5849</v>
      </c>
      <c r="H15860" s="5" t="s">
        <v>5398</v>
      </c>
      <c r="I15860" s="6" t="s">
        <v>1458</v>
      </c>
      <c r="J15860" s="6" t="s">
        <v>9813</v>
      </c>
      <c r="K15860" s="17">
        <v>5</v>
      </c>
      <c r="L15860" s="17" t="s">
        <v>7730</v>
      </c>
      <c r="M15860" s="9">
        <v>3.5</v>
      </c>
      <c r="N15860" s="9"/>
      <c r="O15860" s="21"/>
      <c r="Q15860" s="29"/>
      <c r="U15860" s="17"/>
      <c r="V15860" s="2" t="s">
        <v>3977</v>
      </c>
      <c r="Y15860" t="str">
        <f t="shared" si="1020"/>
        <v/>
      </c>
      <c r="AA15860" t="str">
        <f t="shared" si="1021"/>
        <v/>
      </c>
      <c r="AC15860" s="7"/>
      <c r="AD15860" t="s">
        <v>1458</v>
      </c>
      <c r="AE15860">
        <f t="shared" si="1023"/>
        <v>0</v>
      </c>
      <c r="AG15860" s="2"/>
      <c r="AH15860" t="s">
        <v>4539</v>
      </c>
      <c r="AI15860" s="7" t="s">
        <v>4922</v>
      </c>
    </row>
    <row r="15861" spans="1:35" ht="11" customHeight="1" outlineLevel="1" collapsed="1" x14ac:dyDescent="0.25">
      <c r="A15861" t="s">
        <v>4536</v>
      </c>
      <c r="C15861" s="2" t="s">
        <v>12455</v>
      </c>
      <c r="D15861" s="2">
        <v>271</v>
      </c>
      <c r="E15861" s="7">
        <v>1975</v>
      </c>
      <c r="F15861" s="5" t="s">
        <v>1459</v>
      </c>
      <c r="H15861" s="5" t="s">
        <v>5398</v>
      </c>
      <c r="I15861" s="6" t="s">
        <v>1458</v>
      </c>
      <c r="J15861" s="6" t="s">
        <v>9813</v>
      </c>
      <c r="K15861" s="17">
        <v>5</v>
      </c>
      <c r="L15861" s="17" t="s">
        <v>7730</v>
      </c>
      <c r="M15861" s="9">
        <v>3.5</v>
      </c>
      <c r="N15861" s="9"/>
      <c r="O15861" s="21"/>
      <c r="Q15861" s="29"/>
      <c r="U15861" s="17"/>
      <c r="V15861" s="2" t="s">
        <v>846</v>
      </c>
      <c r="Y15861" t="str">
        <f t="shared" si="1020"/>
        <v/>
      </c>
      <c r="AA15861" t="str">
        <f t="shared" si="1021"/>
        <v/>
      </c>
      <c r="AC15861" s="7"/>
      <c r="AD15861" t="s">
        <v>1458</v>
      </c>
      <c r="AE15861">
        <f t="shared" si="1023"/>
        <v>0</v>
      </c>
      <c r="AG15861" s="2"/>
      <c r="AH15861" t="s">
        <v>4539</v>
      </c>
      <c r="AI15861" s="7" t="s">
        <v>4922</v>
      </c>
    </row>
    <row r="15862" spans="1:35" ht="11" customHeight="1" outlineLevel="1" x14ac:dyDescent="0.25">
      <c r="A15862" t="s">
        <v>4536</v>
      </c>
      <c r="C15862" s="2" t="s">
        <v>12455</v>
      </c>
      <c r="D15862" s="2">
        <v>272</v>
      </c>
      <c r="E15862" s="7">
        <v>1975</v>
      </c>
      <c r="F15862" s="5" t="s">
        <v>3076</v>
      </c>
      <c r="H15862" s="5" t="s">
        <v>5398</v>
      </c>
      <c r="I15862" s="6" t="s">
        <v>4538</v>
      </c>
      <c r="J15862" s="6" t="s">
        <v>9813</v>
      </c>
      <c r="K15862" s="17">
        <v>5</v>
      </c>
      <c r="L15862" s="17" t="s">
        <v>7730</v>
      </c>
      <c r="M15862" s="9">
        <v>3.5</v>
      </c>
      <c r="N15862" s="9"/>
      <c r="O15862" s="21"/>
      <c r="Q15862" s="29"/>
      <c r="U15862" s="17"/>
      <c r="V15862" s="2" t="s">
        <v>814</v>
      </c>
      <c r="Y15862" t="str">
        <f t="shared" si="1020"/>
        <v/>
      </c>
      <c r="AA15862" t="str">
        <f t="shared" si="1021"/>
        <v/>
      </c>
      <c r="AC15862" s="7"/>
      <c r="AD15862" t="s">
        <v>4538</v>
      </c>
      <c r="AE15862">
        <f t="shared" si="1023"/>
        <v>0</v>
      </c>
      <c r="AG15862" s="2"/>
      <c r="AH15862" t="s">
        <v>4539</v>
      </c>
      <c r="AI15862" s="7" t="s">
        <v>4922</v>
      </c>
    </row>
    <row r="15863" spans="1:35" ht="11" customHeight="1" outlineLevel="1" x14ac:dyDescent="0.25">
      <c r="A15863" t="s">
        <v>4536</v>
      </c>
      <c r="C15863" s="2" t="s">
        <v>12455</v>
      </c>
      <c r="D15863" s="2">
        <v>284</v>
      </c>
      <c r="E15863" s="7">
        <v>1977</v>
      </c>
      <c r="F15863" s="5" t="s">
        <v>16147</v>
      </c>
      <c r="H15863" s="5" t="s">
        <v>5398</v>
      </c>
      <c r="I15863" s="6" t="s">
        <v>16148</v>
      </c>
      <c r="J15863" s="6" t="s">
        <v>16149</v>
      </c>
      <c r="K15863" s="17">
        <v>6</v>
      </c>
      <c r="L15863" s="17" t="s">
        <v>7730</v>
      </c>
      <c r="M15863" s="9">
        <v>7.2</v>
      </c>
      <c r="N15863" s="9"/>
      <c r="O15863" s="21"/>
      <c r="Q15863" s="29"/>
      <c r="U15863" s="17"/>
      <c r="V15863" s="2"/>
      <c r="Y15863" t="str">
        <f t="shared" si="1020"/>
        <v/>
      </c>
      <c r="AA15863" t="str">
        <f t="shared" si="1021"/>
        <v/>
      </c>
      <c r="AC15863" s="7"/>
      <c r="AD15863" t="s">
        <v>16148</v>
      </c>
      <c r="AE15863">
        <f t="shared" si="1023"/>
        <v>0</v>
      </c>
      <c r="AG15863" s="2"/>
      <c r="AI15863" s="7"/>
    </row>
    <row r="15864" spans="1:35" ht="11" customHeight="1" outlineLevel="1" x14ac:dyDescent="0.25">
      <c r="A15864" t="s">
        <v>4536</v>
      </c>
      <c r="C15864" s="2" t="s">
        <v>12455</v>
      </c>
      <c r="D15864" s="2">
        <v>303</v>
      </c>
      <c r="E15864" s="7">
        <v>1978</v>
      </c>
      <c r="F15864" s="5" t="s">
        <v>3077</v>
      </c>
      <c r="H15864" s="5" t="s">
        <v>3385</v>
      </c>
      <c r="I15864" s="6" t="s">
        <v>5743</v>
      </c>
      <c r="J15864" s="6" t="s">
        <v>16150</v>
      </c>
      <c r="K15864" s="17">
        <v>6</v>
      </c>
      <c r="L15864" s="17" t="s">
        <v>7732</v>
      </c>
      <c r="M15864" s="9"/>
      <c r="N15864" s="9"/>
      <c r="O15864" s="21"/>
      <c r="Q15864" s="29"/>
      <c r="U15864" s="17"/>
      <c r="V15864" s="2" t="s">
        <v>2751</v>
      </c>
      <c r="Y15864" t="str">
        <f t="shared" si="1020"/>
        <v/>
      </c>
      <c r="AA15864" t="str">
        <f t="shared" si="1021"/>
        <v/>
      </c>
      <c r="AC15864" s="7"/>
      <c r="AD15864" t="s">
        <v>5743</v>
      </c>
      <c r="AE15864">
        <f t="shared" si="1023"/>
        <v>0</v>
      </c>
      <c r="AG15864" s="2"/>
      <c r="AH15864" t="s">
        <v>4539</v>
      </c>
      <c r="AI15864" s="7" t="s">
        <v>4922</v>
      </c>
    </row>
    <row r="15865" spans="1:35" ht="11" customHeight="1" outlineLevel="1" x14ac:dyDescent="0.25">
      <c r="A15865" t="s">
        <v>4536</v>
      </c>
      <c r="C15865" s="2" t="s">
        <v>12455</v>
      </c>
      <c r="D15865" s="2">
        <v>304</v>
      </c>
      <c r="E15865" s="7">
        <v>1978</v>
      </c>
      <c r="F15865" s="5" t="s">
        <v>3539</v>
      </c>
      <c r="H15865" s="5" t="s">
        <v>5398</v>
      </c>
      <c r="I15865" s="6" t="s">
        <v>5744</v>
      </c>
      <c r="J15865" s="6" t="s">
        <v>16150</v>
      </c>
      <c r="K15865" s="17">
        <v>6</v>
      </c>
      <c r="L15865" s="17" t="s">
        <v>7732</v>
      </c>
      <c r="M15865" s="9"/>
      <c r="N15865" s="9"/>
      <c r="O15865" s="21"/>
      <c r="Q15865" s="29"/>
      <c r="U15865" s="17"/>
      <c r="V15865" s="2" t="s">
        <v>6136</v>
      </c>
      <c r="Y15865" t="str">
        <f t="shared" si="1020"/>
        <v/>
      </c>
      <c r="AA15865" t="str">
        <f t="shared" si="1021"/>
        <v/>
      </c>
      <c r="AC15865" s="7"/>
      <c r="AD15865" t="s">
        <v>5744</v>
      </c>
      <c r="AE15865">
        <f t="shared" si="1023"/>
        <v>0</v>
      </c>
      <c r="AG15865" s="2"/>
      <c r="AH15865" t="s">
        <v>4539</v>
      </c>
      <c r="AI15865" s="7" t="s">
        <v>4620</v>
      </c>
    </row>
    <row r="15866" spans="1:35" ht="11" customHeight="1" outlineLevel="1" x14ac:dyDescent="0.25">
      <c r="A15866" t="s">
        <v>4536</v>
      </c>
      <c r="C15866" s="2" t="s">
        <v>12455</v>
      </c>
      <c r="D15866" s="2">
        <v>306</v>
      </c>
      <c r="E15866" s="7">
        <v>1978</v>
      </c>
      <c r="F15866" s="5" t="s">
        <v>16151</v>
      </c>
      <c r="H15866" s="5" t="s">
        <v>5398</v>
      </c>
      <c r="I15866" s="6" t="s">
        <v>5844</v>
      </c>
      <c r="J15866" s="6" t="s">
        <v>16152</v>
      </c>
      <c r="K15866" s="17">
        <v>6</v>
      </c>
      <c r="L15866" s="17" t="s">
        <v>7730</v>
      </c>
      <c r="M15866" s="9">
        <v>5.8</v>
      </c>
      <c r="N15866" s="9"/>
      <c r="O15866" s="21"/>
      <c r="Q15866" s="29"/>
      <c r="U15866" s="17"/>
      <c r="V15866" s="2"/>
      <c r="Y15866" t="str">
        <f t="shared" si="1020"/>
        <v/>
      </c>
      <c r="AA15866" t="str">
        <f t="shared" si="1021"/>
        <v/>
      </c>
      <c r="AC15866" s="7"/>
      <c r="AD15866" t="s">
        <v>5844</v>
      </c>
      <c r="AE15866">
        <f t="shared" si="1023"/>
        <v>0</v>
      </c>
      <c r="AG15866" s="2"/>
      <c r="AI15866" s="7"/>
    </row>
    <row r="15867" spans="1:35" ht="11" customHeight="1" outlineLevel="1" x14ac:dyDescent="0.25">
      <c r="A15867" t="s">
        <v>4536</v>
      </c>
      <c r="C15867" s="2" t="s">
        <v>12455</v>
      </c>
      <c r="D15867" s="2">
        <v>328</v>
      </c>
      <c r="E15867" s="7">
        <v>1979</v>
      </c>
      <c r="F15867" s="5" t="s">
        <v>16153</v>
      </c>
      <c r="H15867" s="5" t="s">
        <v>5398</v>
      </c>
      <c r="I15867" s="6" t="s">
        <v>11929</v>
      </c>
      <c r="J15867" s="6" t="s">
        <v>16154</v>
      </c>
      <c r="K15867" s="17">
        <v>5</v>
      </c>
      <c r="L15867" s="17" t="s">
        <v>7730</v>
      </c>
      <c r="M15867" s="9">
        <v>3.5</v>
      </c>
      <c r="N15867" s="9"/>
      <c r="O15867" s="21"/>
      <c r="Q15867" s="29"/>
      <c r="U15867" s="17"/>
      <c r="V15867" s="2"/>
      <c r="Y15867" t="str">
        <f t="shared" si="1020"/>
        <v/>
      </c>
      <c r="AA15867" t="str">
        <f t="shared" si="1021"/>
        <v/>
      </c>
      <c r="AC15867" s="7"/>
      <c r="AD15867" t="s">
        <v>11929</v>
      </c>
      <c r="AE15867">
        <f t="shared" si="1023"/>
        <v>0</v>
      </c>
      <c r="AG15867" s="2"/>
      <c r="AI15867" s="7"/>
    </row>
    <row r="15868" spans="1:35" ht="11" customHeight="1" outlineLevel="1" x14ac:dyDescent="0.25">
      <c r="A15868" t="s">
        <v>4536</v>
      </c>
      <c r="C15868" s="2" t="s">
        <v>12455</v>
      </c>
      <c r="D15868" s="2">
        <v>368</v>
      </c>
      <c r="E15868" s="7">
        <v>1980</v>
      </c>
      <c r="F15868" s="5" t="s">
        <v>5843</v>
      </c>
      <c r="H15868" s="5" t="s">
        <v>5398</v>
      </c>
      <c r="I15868" s="6" t="s">
        <v>907</v>
      </c>
      <c r="J15868" s="6" t="s">
        <v>16155</v>
      </c>
      <c r="K15868" s="17">
        <v>6</v>
      </c>
      <c r="L15868" s="17" t="s">
        <v>7730</v>
      </c>
      <c r="M15868" s="9">
        <v>4</v>
      </c>
      <c r="N15868" s="9"/>
      <c r="O15868" s="21"/>
      <c r="Q15868" s="29"/>
      <c r="U15868" s="17"/>
      <c r="V15868" s="2" t="s">
        <v>906</v>
      </c>
      <c r="Y15868" t="str">
        <f t="shared" si="1020"/>
        <v/>
      </c>
      <c r="AA15868" t="str">
        <f t="shared" si="1021"/>
        <v/>
      </c>
      <c r="AC15868" s="7"/>
      <c r="AD15868" t="s">
        <v>907</v>
      </c>
      <c r="AE15868">
        <f t="shared" si="1023"/>
        <v>0</v>
      </c>
      <c r="AG15868" s="2"/>
      <c r="AH15868" t="s">
        <v>4539</v>
      </c>
      <c r="AI15868" s="7" t="s">
        <v>4922</v>
      </c>
    </row>
    <row r="15869" spans="1:35" ht="11" customHeight="1" outlineLevel="1" collapsed="1" x14ac:dyDescent="0.25">
      <c r="A15869" t="s">
        <v>4536</v>
      </c>
      <c r="C15869" s="2" t="s">
        <v>12455</v>
      </c>
      <c r="D15869" s="2">
        <v>369</v>
      </c>
      <c r="E15869" s="7">
        <v>1980</v>
      </c>
      <c r="F15869" s="5" t="s">
        <v>15024</v>
      </c>
      <c r="H15869" s="5" t="s">
        <v>5398</v>
      </c>
      <c r="I15869" s="6" t="s">
        <v>11929</v>
      </c>
      <c r="J15869" s="6" t="s">
        <v>16156</v>
      </c>
      <c r="K15869" s="17">
        <v>5</v>
      </c>
      <c r="L15869" s="17" t="s">
        <v>7730</v>
      </c>
      <c r="M15869" s="9">
        <v>3</v>
      </c>
      <c r="N15869" s="9"/>
      <c r="O15869" s="21"/>
      <c r="Q15869" s="29"/>
      <c r="U15869" s="17"/>
      <c r="V15869" s="2"/>
      <c r="Y15869" t="str">
        <f t="shared" si="1020"/>
        <v/>
      </c>
      <c r="AA15869" t="str">
        <f t="shared" si="1021"/>
        <v/>
      </c>
      <c r="AC15869" s="7"/>
      <c r="AD15869" t="s">
        <v>11929</v>
      </c>
      <c r="AE15869">
        <f t="shared" si="1023"/>
        <v>0</v>
      </c>
      <c r="AG15869" s="2"/>
      <c r="AI15869" s="7"/>
    </row>
    <row r="15870" spans="1:35" ht="11" customHeight="1" outlineLevel="1" x14ac:dyDescent="0.25">
      <c r="A15870" t="s">
        <v>4536</v>
      </c>
      <c r="C15870" s="2" t="s">
        <v>12455</v>
      </c>
      <c r="D15870" s="2">
        <v>429</v>
      </c>
      <c r="E15870" s="7">
        <v>1982</v>
      </c>
      <c r="F15870" s="5" t="s">
        <v>16158</v>
      </c>
      <c r="H15870" s="5" t="s">
        <v>5398</v>
      </c>
      <c r="I15870" s="6" t="s">
        <v>11705</v>
      </c>
      <c r="J15870" s="6" t="s">
        <v>16157</v>
      </c>
      <c r="K15870" s="17">
        <v>5</v>
      </c>
      <c r="L15870" s="17" t="s">
        <v>7730</v>
      </c>
      <c r="M15870" s="9">
        <v>3</v>
      </c>
      <c r="N15870" s="9"/>
      <c r="O15870" s="21"/>
      <c r="Q15870" s="29"/>
      <c r="U15870" s="17"/>
      <c r="V15870" s="2"/>
      <c r="Y15870" t="str">
        <f t="shared" si="1020"/>
        <v/>
      </c>
      <c r="AA15870" t="str">
        <f t="shared" si="1021"/>
        <v/>
      </c>
      <c r="AC15870" s="7"/>
      <c r="AD15870" t="s">
        <v>11705</v>
      </c>
      <c r="AE15870">
        <f t="shared" si="1023"/>
        <v>0</v>
      </c>
      <c r="AG15870" s="2"/>
      <c r="AI15870" s="7"/>
    </row>
    <row r="15871" spans="1:35" ht="11" customHeight="1" outlineLevel="1" collapsed="1" x14ac:dyDescent="0.25">
      <c r="A15871" t="s">
        <v>4536</v>
      </c>
      <c r="C15871" s="2" t="s">
        <v>12455</v>
      </c>
      <c r="D15871" s="2">
        <v>440</v>
      </c>
      <c r="E15871" s="7">
        <v>1983</v>
      </c>
      <c r="F15871" s="5" t="s">
        <v>5765</v>
      </c>
      <c r="H15871" s="5" t="s">
        <v>5398</v>
      </c>
      <c r="I15871" s="6" t="s">
        <v>11705</v>
      </c>
      <c r="J15871" s="6" t="s">
        <v>16159</v>
      </c>
      <c r="K15871" s="17">
        <v>5</v>
      </c>
      <c r="L15871" s="17" t="s">
        <v>7730</v>
      </c>
      <c r="M15871" s="9">
        <v>1</v>
      </c>
      <c r="N15871" s="9"/>
      <c r="O15871" s="21"/>
      <c r="Q15871" s="29"/>
      <c r="U15871" s="17"/>
      <c r="V15871" s="2"/>
      <c r="Y15871" t="str">
        <f t="shared" si="1020"/>
        <v/>
      </c>
      <c r="AA15871" t="str">
        <f t="shared" si="1021"/>
        <v/>
      </c>
      <c r="AC15871" s="7"/>
      <c r="AD15871" t="s">
        <v>11705</v>
      </c>
      <c r="AE15871">
        <f t="shared" si="1023"/>
        <v>0</v>
      </c>
      <c r="AG15871" s="2"/>
      <c r="AI15871" s="7"/>
    </row>
    <row r="15872" spans="1:35" ht="11" customHeight="1" outlineLevel="1" x14ac:dyDescent="0.25">
      <c r="A15872" t="s">
        <v>4536</v>
      </c>
      <c r="C15872" s="2" t="s">
        <v>12455</v>
      </c>
      <c r="D15872" s="2">
        <v>509</v>
      </c>
      <c r="E15872" s="7">
        <v>1986</v>
      </c>
      <c r="F15872" s="5" t="s">
        <v>16160</v>
      </c>
      <c r="H15872" s="5" t="s">
        <v>5398</v>
      </c>
      <c r="I15872" s="6" t="s">
        <v>16148</v>
      </c>
      <c r="J15872" s="6" t="s">
        <v>16161</v>
      </c>
      <c r="K15872" s="17">
        <v>6</v>
      </c>
      <c r="L15872" s="17" t="s">
        <v>7730</v>
      </c>
      <c r="M15872" s="9">
        <v>9</v>
      </c>
      <c r="N15872" s="9"/>
      <c r="O15872" s="21"/>
      <c r="Q15872" s="29"/>
      <c r="U15872" s="17"/>
      <c r="V15872" s="2"/>
      <c r="Y15872" t="str">
        <f t="shared" si="1020"/>
        <v/>
      </c>
      <c r="AA15872" t="str">
        <f t="shared" si="1021"/>
        <v/>
      </c>
      <c r="AC15872" s="7"/>
      <c r="AD15872" t="s">
        <v>16148</v>
      </c>
      <c r="AE15872">
        <f t="shared" si="1023"/>
        <v>0</v>
      </c>
      <c r="AG15872" s="2"/>
      <c r="AI15872" s="7"/>
    </row>
    <row r="15873" spans="1:35" ht="11" customHeight="1" outlineLevel="1" x14ac:dyDescent="0.25">
      <c r="A15873" t="s">
        <v>4536</v>
      </c>
      <c r="C15873" s="2" t="s">
        <v>12455</v>
      </c>
      <c r="D15873" s="2">
        <v>546</v>
      </c>
      <c r="E15873" s="7">
        <v>1987</v>
      </c>
      <c r="F15873" s="5" t="s">
        <v>16163</v>
      </c>
      <c r="H15873" s="5" t="s">
        <v>5398</v>
      </c>
      <c r="I15873" s="6" t="s">
        <v>16164</v>
      </c>
      <c r="J15873" s="6" t="s">
        <v>16162</v>
      </c>
      <c r="K15873" s="17">
        <v>3</v>
      </c>
      <c r="L15873" s="17" t="s">
        <v>7730</v>
      </c>
      <c r="M15873" s="9">
        <v>7.6</v>
      </c>
      <c r="N15873" s="9"/>
      <c r="O15873" s="21"/>
      <c r="Q15873" s="29"/>
      <c r="U15873" s="17"/>
      <c r="V15873" s="2"/>
      <c r="Y15873" t="str">
        <f t="shared" si="1020"/>
        <v/>
      </c>
      <c r="AA15873" t="str">
        <f t="shared" si="1021"/>
        <v/>
      </c>
      <c r="AC15873" s="7"/>
      <c r="AD15873" t="s">
        <v>16164</v>
      </c>
      <c r="AE15873">
        <f t="shared" si="1023"/>
        <v>0</v>
      </c>
      <c r="AG15873" s="2"/>
      <c r="AI15873" s="7"/>
    </row>
    <row r="15874" spans="1:35" ht="11" customHeight="1" outlineLevel="1" x14ac:dyDescent="0.25">
      <c r="A15874" t="s">
        <v>4536</v>
      </c>
      <c r="C15874" s="2" t="s">
        <v>12455</v>
      </c>
      <c r="D15874" s="2">
        <v>553</v>
      </c>
      <c r="E15874" s="7">
        <v>1988</v>
      </c>
      <c r="F15874" s="5" t="s">
        <v>3536</v>
      </c>
      <c r="H15874" s="5" t="s">
        <v>5398</v>
      </c>
      <c r="I15874" s="6" t="s">
        <v>5844</v>
      </c>
      <c r="J15874" s="6" t="s">
        <v>16165</v>
      </c>
      <c r="K15874" s="17">
        <v>6</v>
      </c>
      <c r="L15874" s="17" t="s">
        <v>7730</v>
      </c>
      <c r="M15874" s="9">
        <v>3.2</v>
      </c>
      <c r="N15874" s="9"/>
      <c r="O15874" s="21"/>
      <c r="Q15874" s="29"/>
      <c r="U15874" s="17"/>
      <c r="V15874" s="2" t="s">
        <v>5745</v>
      </c>
      <c r="Y15874" t="str">
        <f t="shared" si="1020"/>
        <v/>
      </c>
      <c r="AA15874" t="str">
        <f t="shared" si="1021"/>
        <v/>
      </c>
      <c r="AC15874" s="7"/>
      <c r="AD15874" t="s">
        <v>5844</v>
      </c>
      <c r="AE15874">
        <f t="shared" si="1023"/>
        <v>0</v>
      </c>
      <c r="AG15874" s="2"/>
      <c r="AH15874" t="s">
        <v>4539</v>
      </c>
      <c r="AI15874" s="7" t="s">
        <v>4922</v>
      </c>
    </row>
    <row r="15875" spans="1:35" ht="11" customHeight="1" outlineLevel="1" collapsed="1" x14ac:dyDescent="0.25">
      <c r="A15875" t="s">
        <v>4536</v>
      </c>
      <c r="C15875" s="2" t="s">
        <v>12455</v>
      </c>
      <c r="D15875" s="2">
        <v>565</v>
      </c>
      <c r="E15875" s="7">
        <v>1989</v>
      </c>
      <c r="F15875" s="5" t="s">
        <v>3442</v>
      </c>
      <c r="H15875" s="5" t="s">
        <v>5398</v>
      </c>
      <c r="I15875" s="6" t="s">
        <v>4542</v>
      </c>
      <c r="J15875" s="6" t="s">
        <v>16166</v>
      </c>
      <c r="K15875" s="17">
        <v>6</v>
      </c>
      <c r="L15875" s="17" t="s">
        <v>7730</v>
      </c>
      <c r="M15875" s="9">
        <v>0.9</v>
      </c>
      <c r="N15875" s="9"/>
      <c r="O15875" s="21"/>
      <c r="Q15875" s="29"/>
      <c r="U15875" s="17"/>
      <c r="V15875" s="2">
        <v>379</v>
      </c>
      <c r="Y15875" t="str">
        <f t="shared" si="1020"/>
        <v/>
      </c>
      <c r="AA15875" t="str">
        <f t="shared" si="1021"/>
        <v/>
      </c>
      <c r="AC15875" s="7"/>
      <c r="AD15875" t="s">
        <v>4542</v>
      </c>
      <c r="AE15875">
        <f t="shared" si="1023"/>
        <v>0</v>
      </c>
      <c r="AG15875" s="2"/>
      <c r="AH15875" t="s">
        <v>4539</v>
      </c>
      <c r="AI15875" s="7" t="s">
        <v>4610</v>
      </c>
    </row>
    <row r="15876" spans="1:35" ht="11" customHeight="1" outlineLevel="1" x14ac:dyDescent="0.25">
      <c r="A15876" t="s">
        <v>4536</v>
      </c>
      <c r="C15876" s="2" t="s">
        <v>12455</v>
      </c>
      <c r="D15876" s="2">
        <v>566</v>
      </c>
      <c r="E15876" s="7">
        <v>1989</v>
      </c>
      <c r="F15876" s="5" t="s">
        <v>16133</v>
      </c>
      <c r="H15876" s="5" t="s">
        <v>5398</v>
      </c>
      <c r="I15876" s="6" t="s">
        <v>5844</v>
      </c>
      <c r="J15876" s="6" t="s">
        <v>16167</v>
      </c>
      <c r="K15876" s="17">
        <v>6</v>
      </c>
      <c r="L15876" s="17" t="s">
        <v>7730</v>
      </c>
      <c r="M15876" s="9">
        <v>1.8</v>
      </c>
      <c r="N15876" s="9"/>
      <c r="O15876" s="21"/>
      <c r="Q15876" s="29"/>
      <c r="U15876" s="17"/>
      <c r="V15876" s="2"/>
      <c r="Y15876" t="str">
        <f t="shared" si="1020"/>
        <v/>
      </c>
      <c r="AA15876" t="str">
        <f t="shared" si="1021"/>
        <v/>
      </c>
      <c r="AC15876" s="7"/>
      <c r="AD15876" t="s">
        <v>5844</v>
      </c>
      <c r="AE15876">
        <f t="shared" si="1023"/>
        <v>0</v>
      </c>
      <c r="AG15876" s="2"/>
      <c r="AI15876" s="7"/>
    </row>
    <row r="15877" spans="1:35" ht="11" customHeight="1" outlineLevel="1" x14ac:dyDescent="0.25">
      <c r="A15877" t="s">
        <v>4536</v>
      </c>
      <c r="C15877" s="2" t="s">
        <v>12455</v>
      </c>
      <c r="D15877" s="2">
        <v>582</v>
      </c>
      <c r="E15877" s="7">
        <v>1990</v>
      </c>
      <c r="F15877" s="5" t="s">
        <v>5750</v>
      </c>
      <c r="H15877" s="5" t="s">
        <v>5398</v>
      </c>
      <c r="I15877" s="6" t="s">
        <v>16034</v>
      </c>
      <c r="J15877" s="6" t="s">
        <v>7595</v>
      </c>
      <c r="K15877" s="17">
        <v>5</v>
      </c>
      <c r="L15877" s="17" t="s">
        <v>7730</v>
      </c>
      <c r="M15877" s="9">
        <v>2</v>
      </c>
      <c r="N15877" s="9"/>
      <c r="O15877" s="21"/>
      <c r="Q15877" s="29"/>
      <c r="U15877" s="17"/>
      <c r="V15877" s="2"/>
      <c r="Y15877" t="str">
        <f t="shared" si="1020"/>
        <v/>
      </c>
      <c r="AA15877" t="str">
        <f t="shared" si="1021"/>
        <v/>
      </c>
      <c r="AC15877" s="7"/>
      <c r="AD15877" t="s">
        <v>16034</v>
      </c>
      <c r="AE15877">
        <f t="shared" si="1023"/>
        <v>0</v>
      </c>
      <c r="AG15877" s="2"/>
      <c r="AI15877" s="7"/>
    </row>
    <row r="15878" spans="1:35" ht="11" customHeight="1" outlineLevel="1" x14ac:dyDescent="0.25">
      <c r="A15878" t="s">
        <v>4536</v>
      </c>
      <c r="C15878" s="2" t="s">
        <v>12455</v>
      </c>
      <c r="D15878" s="2">
        <v>583</v>
      </c>
      <c r="E15878" s="7">
        <v>1990</v>
      </c>
      <c r="F15878" s="5" t="s">
        <v>1015</v>
      </c>
      <c r="H15878" s="5" t="s">
        <v>5398</v>
      </c>
      <c r="I15878" s="6" t="s">
        <v>16034</v>
      </c>
      <c r="J15878" s="6" t="s">
        <v>7595</v>
      </c>
      <c r="K15878" s="17">
        <v>5</v>
      </c>
      <c r="L15878" s="17" t="s">
        <v>7730</v>
      </c>
      <c r="M15878" s="9">
        <v>2</v>
      </c>
      <c r="N15878" s="9"/>
      <c r="O15878" s="21"/>
      <c r="Q15878" s="29"/>
      <c r="U15878" s="17"/>
      <c r="V15878" s="2"/>
      <c r="Y15878" t="str">
        <f t="shared" si="1020"/>
        <v/>
      </c>
      <c r="AA15878" t="str">
        <f t="shared" si="1021"/>
        <v/>
      </c>
      <c r="AC15878" s="7"/>
      <c r="AD15878" t="s">
        <v>16034</v>
      </c>
      <c r="AE15878">
        <f t="shared" si="1023"/>
        <v>0</v>
      </c>
      <c r="AG15878" s="2"/>
      <c r="AI15878" s="7"/>
    </row>
    <row r="15879" spans="1:35" ht="11" customHeight="1" outlineLevel="1" x14ac:dyDescent="0.25">
      <c r="A15879" t="s">
        <v>4536</v>
      </c>
      <c r="C15879" s="2" t="s">
        <v>12455</v>
      </c>
      <c r="D15879" s="2">
        <v>596</v>
      </c>
      <c r="E15879" s="7">
        <v>1991</v>
      </c>
      <c r="F15879" s="5" t="s">
        <v>5845</v>
      </c>
      <c r="H15879" s="5" t="s">
        <v>5398</v>
      </c>
      <c r="I15879" s="6" t="s">
        <v>5844</v>
      </c>
      <c r="J15879" s="6" t="s">
        <v>16168</v>
      </c>
      <c r="K15879" s="17">
        <v>6</v>
      </c>
      <c r="L15879" s="17" t="s">
        <v>7730</v>
      </c>
      <c r="M15879" s="9">
        <v>1</v>
      </c>
      <c r="N15879" s="9"/>
      <c r="O15879" s="21"/>
      <c r="Q15879" s="29"/>
      <c r="U15879" s="17"/>
      <c r="V15879" s="2">
        <v>409</v>
      </c>
      <c r="Y15879" t="str">
        <f t="shared" si="1020"/>
        <v/>
      </c>
      <c r="AA15879" t="str">
        <f t="shared" si="1021"/>
        <v/>
      </c>
      <c r="AC15879" s="7"/>
      <c r="AD15879" t="s">
        <v>5844</v>
      </c>
      <c r="AE15879">
        <f t="shared" si="1023"/>
        <v>0</v>
      </c>
      <c r="AG15879" s="2"/>
      <c r="AH15879" t="s">
        <v>4539</v>
      </c>
      <c r="AI15879" s="7" t="s">
        <v>4922</v>
      </c>
    </row>
    <row r="15880" spans="1:35" ht="11" customHeight="1" outlineLevel="1" x14ac:dyDescent="0.25">
      <c r="A15880" t="s">
        <v>4536</v>
      </c>
      <c r="C15880" s="2" t="s">
        <v>12455</v>
      </c>
      <c r="D15880" s="2" t="s">
        <v>16169</v>
      </c>
      <c r="E15880" s="7">
        <v>1992</v>
      </c>
      <c r="F15880" s="5" t="s">
        <v>16170</v>
      </c>
      <c r="H15880" s="5" t="s">
        <v>5398</v>
      </c>
      <c r="I15880" s="6" t="s">
        <v>16171</v>
      </c>
      <c r="J15880" s="6" t="s">
        <v>16172</v>
      </c>
      <c r="K15880" s="17">
        <v>3</v>
      </c>
      <c r="L15880" s="17" t="s">
        <v>7730</v>
      </c>
      <c r="M15880" s="9">
        <v>13</v>
      </c>
      <c r="N15880" s="9"/>
      <c r="O15880" s="21"/>
      <c r="Q15880" s="29"/>
      <c r="U15880" s="17"/>
      <c r="V15880" s="2"/>
      <c r="Y15880" t="str">
        <f t="shared" ref="Y15880:Y15943" si="1024">IF(COUNTIF(F15880,"*fdc*"),1,"")</f>
        <v/>
      </c>
      <c r="AA15880">
        <f t="shared" ref="AA15880:AA15943" si="1025">IF(COUNTIF(F15880,"*s/s*"),1,"")</f>
        <v>1</v>
      </c>
      <c r="AC15880" s="7"/>
      <c r="AD15880" t="s">
        <v>16171</v>
      </c>
      <c r="AE15880">
        <f t="shared" ref="AE15880:AE15911" si="1026">COUNTIF(I15880,"*Fuji*")</f>
        <v>0</v>
      </c>
      <c r="AG15880" s="2"/>
      <c r="AI15880" s="7"/>
    </row>
    <row r="15881" spans="1:35" ht="11" customHeight="1" outlineLevel="1" x14ac:dyDescent="0.25">
      <c r="A15881" t="s">
        <v>4536</v>
      </c>
      <c r="C15881" s="2" t="s">
        <v>12455</v>
      </c>
      <c r="D15881" s="2">
        <v>660</v>
      </c>
      <c r="E15881" s="7">
        <v>1994</v>
      </c>
      <c r="F15881" s="5" t="s">
        <v>5845</v>
      </c>
      <c r="H15881" s="5" t="s">
        <v>5398</v>
      </c>
      <c r="I15881" s="6" t="s">
        <v>143</v>
      </c>
      <c r="J15881" s="6" t="s">
        <v>16173</v>
      </c>
      <c r="K15881" s="17">
        <v>6</v>
      </c>
      <c r="L15881" s="17" t="s">
        <v>7730</v>
      </c>
      <c r="M15881" s="9">
        <v>1.3</v>
      </c>
      <c r="N15881" s="9"/>
      <c r="O15881" s="21"/>
      <c r="Q15881" s="29"/>
      <c r="U15881" s="17"/>
      <c r="V15881" s="2" t="s">
        <v>3197</v>
      </c>
      <c r="Y15881" t="str">
        <f t="shared" si="1024"/>
        <v/>
      </c>
      <c r="AA15881" t="str">
        <f t="shared" si="1025"/>
        <v/>
      </c>
      <c r="AC15881" s="7"/>
      <c r="AD15881" t="s">
        <v>143</v>
      </c>
      <c r="AE15881">
        <f t="shared" si="1026"/>
        <v>0</v>
      </c>
      <c r="AG15881" s="2"/>
      <c r="AH15881" t="s">
        <v>1907</v>
      </c>
      <c r="AI15881" s="7" t="s">
        <v>4922</v>
      </c>
    </row>
    <row r="15882" spans="1:35" ht="11" customHeight="1" outlineLevel="1" x14ac:dyDescent="0.25">
      <c r="A15882" t="s">
        <v>4536</v>
      </c>
      <c r="C15882" s="2" t="s">
        <v>12455</v>
      </c>
      <c r="D15882" s="2">
        <v>665</v>
      </c>
      <c r="E15882" s="7">
        <v>1994</v>
      </c>
      <c r="F15882" s="5" t="s">
        <v>5696</v>
      </c>
      <c r="H15882" s="5" t="s">
        <v>5398</v>
      </c>
      <c r="I15882" s="6" t="s">
        <v>4538</v>
      </c>
      <c r="J15882" s="6" t="s">
        <v>16174</v>
      </c>
      <c r="K15882" s="17">
        <v>5</v>
      </c>
      <c r="L15882" s="17" t="s">
        <v>7730</v>
      </c>
      <c r="M15882" s="9">
        <v>0.9</v>
      </c>
      <c r="N15882" s="9"/>
      <c r="O15882" s="21"/>
      <c r="Q15882" s="29"/>
      <c r="U15882" s="17"/>
      <c r="V15882" s="2">
        <v>460</v>
      </c>
      <c r="Y15882" t="str">
        <f t="shared" si="1024"/>
        <v/>
      </c>
      <c r="AA15882" t="str">
        <f t="shared" si="1025"/>
        <v/>
      </c>
      <c r="AC15882" s="7"/>
      <c r="AD15882" t="s">
        <v>4538</v>
      </c>
      <c r="AE15882">
        <f t="shared" si="1026"/>
        <v>0</v>
      </c>
      <c r="AG15882" s="2"/>
      <c r="AH15882" t="s">
        <v>4539</v>
      </c>
      <c r="AI15882" s="7" t="s">
        <v>4610</v>
      </c>
    </row>
    <row r="15883" spans="1:35" ht="11" customHeight="1" outlineLevel="1" x14ac:dyDescent="0.25">
      <c r="A15883" t="s">
        <v>4536</v>
      </c>
      <c r="C15883" s="2" t="s">
        <v>12455</v>
      </c>
      <c r="D15883" s="2">
        <v>673</v>
      </c>
      <c r="E15883" s="7">
        <v>1995</v>
      </c>
      <c r="F15883" s="5" t="s">
        <v>5845</v>
      </c>
      <c r="H15883" s="5" t="s">
        <v>5398</v>
      </c>
      <c r="I15883" s="6" t="s">
        <v>5846</v>
      </c>
      <c r="J15883" s="6" t="s">
        <v>16175</v>
      </c>
      <c r="K15883" s="17">
        <v>3</v>
      </c>
      <c r="L15883" s="17" t="s">
        <v>7730</v>
      </c>
      <c r="M15883" s="9">
        <v>2.7</v>
      </c>
      <c r="N15883" s="9"/>
      <c r="O15883" s="21"/>
      <c r="Q15883" s="29"/>
      <c r="U15883" s="17"/>
      <c r="V15883" s="2">
        <v>465</v>
      </c>
      <c r="Y15883" t="str">
        <f t="shared" si="1024"/>
        <v/>
      </c>
      <c r="AA15883" t="str">
        <f t="shared" si="1025"/>
        <v/>
      </c>
      <c r="AC15883" s="7"/>
      <c r="AD15883" t="s">
        <v>5846</v>
      </c>
      <c r="AE15883">
        <f t="shared" si="1026"/>
        <v>0</v>
      </c>
      <c r="AG15883" s="2"/>
      <c r="AH15883" t="s">
        <v>4539</v>
      </c>
      <c r="AI15883" s="7" t="s">
        <v>4922</v>
      </c>
    </row>
    <row r="15884" spans="1:35" ht="11" customHeight="1" outlineLevel="1" x14ac:dyDescent="0.25">
      <c r="A15884" t="s">
        <v>4536</v>
      </c>
      <c r="C15884" s="2" t="s">
        <v>12455</v>
      </c>
      <c r="D15884" s="2">
        <v>674</v>
      </c>
      <c r="E15884" s="7">
        <v>1995</v>
      </c>
      <c r="F15884" s="5" t="s">
        <v>3536</v>
      </c>
      <c r="H15884" s="5" t="s">
        <v>5398</v>
      </c>
      <c r="I15884" s="6" t="s">
        <v>5847</v>
      </c>
      <c r="J15884" s="6" t="s">
        <v>16175</v>
      </c>
      <c r="K15884" s="17">
        <v>3</v>
      </c>
      <c r="L15884" s="17" t="s">
        <v>7730</v>
      </c>
      <c r="M15884" s="9">
        <v>2.7</v>
      </c>
      <c r="N15884" s="9"/>
      <c r="O15884" s="21"/>
      <c r="Q15884" s="29"/>
      <c r="U15884" s="17"/>
      <c r="V15884" s="2">
        <v>466</v>
      </c>
      <c r="Y15884" t="str">
        <f t="shared" si="1024"/>
        <v/>
      </c>
      <c r="AA15884" t="str">
        <f t="shared" si="1025"/>
        <v/>
      </c>
      <c r="AC15884" s="7"/>
      <c r="AD15884" t="s">
        <v>5847</v>
      </c>
      <c r="AE15884">
        <f t="shared" si="1026"/>
        <v>0</v>
      </c>
      <c r="AG15884" s="2"/>
      <c r="AH15884" t="s">
        <v>4539</v>
      </c>
      <c r="AI15884" s="7" t="s">
        <v>4922</v>
      </c>
    </row>
    <row r="15885" spans="1:35" ht="11" customHeight="1" outlineLevel="1" x14ac:dyDescent="0.25">
      <c r="A15885" t="s">
        <v>4536</v>
      </c>
      <c r="C15885" s="2" t="s">
        <v>12455</v>
      </c>
      <c r="D15885" s="2">
        <v>675</v>
      </c>
      <c r="E15885" s="7">
        <v>1995</v>
      </c>
      <c r="F15885" s="5" t="s">
        <v>5765</v>
      </c>
      <c r="H15885" s="5" t="s">
        <v>5398</v>
      </c>
      <c r="I15885" s="6" t="s">
        <v>5848</v>
      </c>
      <c r="J15885" s="6" t="s">
        <v>16175</v>
      </c>
      <c r="K15885" s="17">
        <v>3</v>
      </c>
      <c r="L15885" s="17" t="s">
        <v>7730</v>
      </c>
      <c r="M15885" s="9">
        <v>2.7</v>
      </c>
      <c r="N15885" s="9"/>
      <c r="O15885" s="21"/>
      <c r="Q15885" s="29"/>
      <c r="U15885" s="17"/>
      <c r="V15885" s="2">
        <v>467</v>
      </c>
      <c r="Y15885" t="str">
        <f t="shared" si="1024"/>
        <v/>
      </c>
      <c r="AA15885" t="str">
        <f t="shared" si="1025"/>
        <v/>
      </c>
      <c r="AC15885" s="7"/>
      <c r="AD15885" t="s">
        <v>5848</v>
      </c>
      <c r="AE15885">
        <f t="shared" si="1026"/>
        <v>0</v>
      </c>
      <c r="AG15885" s="2"/>
      <c r="AH15885" t="s">
        <v>4539</v>
      </c>
      <c r="AI15885" s="7" t="s">
        <v>4922</v>
      </c>
    </row>
    <row r="15886" spans="1:35" ht="11" customHeight="1" outlineLevel="1" x14ac:dyDescent="0.25">
      <c r="A15886" t="s">
        <v>4536</v>
      </c>
      <c r="C15886" s="2" t="s">
        <v>12455</v>
      </c>
      <c r="D15886" s="2">
        <v>758</v>
      </c>
      <c r="E15886" s="7">
        <v>1999</v>
      </c>
      <c r="F15886" s="5" t="s">
        <v>12517</v>
      </c>
      <c r="H15886" s="5" t="s">
        <v>5398</v>
      </c>
      <c r="I15886" s="6" t="s">
        <v>16177</v>
      </c>
      <c r="J15886" s="6" t="s">
        <v>16176</v>
      </c>
      <c r="K15886" s="17">
        <v>5</v>
      </c>
      <c r="L15886" s="17" t="s">
        <v>7732</v>
      </c>
      <c r="M15886" s="9"/>
      <c r="N15886" s="9"/>
      <c r="O15886" s="21"/>
      <c r="Q15886" s="29"/>
      <c r="U15886" s="17"/>
      <c r="V15886" s="2"/>
      <c r="Y15886" t="str">
        <f t="shared" si="1024"/>
        <v/>
      </c>
      <c r="AA15886" t="str">
        <f t="shared" si="1025"/>
        <v/>
      </c>
      <c r="AC15886" s="7"/>
      <c r="AD15886" t="s">
        <v>16177</v>
      </c>
      <c r="AE15886">
        <f t="shared" si="1026"/>
        <v>0</v>
      </c>
      <c r="AG15886" s="2"/>
      <c r="AI15886" s="7"/>
    </row>
    <row r="15887" spans="1:35" ht="11" customHeight="1" outlineLevel="1" x14ac:dyDescent="0.25">
      <c r="A15887" t="s">
        <v>4536</v>
      </c>
      <c r="C15887" s="2" t="s">
        <v>12455</v>
      </c>
      <c r="D15887" s="2">
        <v>761</v>
      </c>
      <c r="E15887" s="7">
        <v>1999</v>
      </c>
      <c r="F15887" s="5" t="s">
        <v>5505</v>
      </c>
      <c r="H15887" s="5" t="s">
        <v>5398</v>
      </c>
      <c r="I15887" s="6" t="s">
        <v>16181</v>
      </c>
      <c r="J15887" s="6" t="s">
        <v>16178</v>
      </c>
      <c r="K15887" s="17">
        <v>3</v>
      </c>
      <c r="L15887" s="17" t="s">
        <v>7730</v>
      </c>
      <c r="M15887" s="9">
        <v>1.3</v>
      </c>
      <c r="N15887" s="9"/>
      <c r="O15887" s="21"/>
      <c r="Q15887" s="29"/>
      <c r="U15887" s="17"/>
      <c r="V15887" s="2"/>
      <c r="Y15887" t="str">
        <f t="shared" si="1024"/>
        <v/>
      </c>
      <c r="AA15887" t="str">
        <f t="shared" si="1025"/>
        <v/>
      </c>
      <c r="AC15887" s="7"/>
      <c r="AD15887" t="s">
        <v>16181</v>
      </c>
      <c r="AE15887">
        <f t="shared" si="1026"/>
        <v>0</v>
      </c>
      <c r="AG15887" s="2"/>
      <c r="AI15887" s="7"/>
    </row>
    <row r="15888" spans="1:35" ht="11" customHeight="1" outlineLevel="1" x14ac:dyDescent="0.25">
      <c r="A15888" t="s">
        <v>4536</v>
      </c>
      <c r="C15888" s="2" t="s">
        <v>12455</v>
      </c>
      <c r="D15888" s="2">
        <v>762</v>
      </c>
      <c r="E15888" s="7">
        <v>1999</v>
      </c>
      <c r="F15888" s="5" t="s">
        <v>2316</v>
      </c>
      <c r="H15888" s="5" t="s">
        <v>5398</v>
      </c>
      <c r="I15888" s="6" t="s">
        <v>16181</v>
      </c>
      <c r="J15888" s="6" t="s">
        <v>16178</v>
      </c>
      <c r="K15888" s="17">
        <v>5</v>
      </c>
      <c r="L15888" s="17" t="s">
        <v>7730</v>
      </c>
      <c r="M15888" s="9">
        <v>1.3</v>
      </c>
      <c r="N15888" s="9"/>
      <c r="O15888" s="21"/>
      <c r="Q15888" s="29"/>
      <c r="U15888" s="17"/>
      <c r="V15888" s="2"/>
      <c r="Y15888" t="str">
        <f t="shared" si="1024"/>
        <v/>
      </c>
      <c r="AA15888" t="str">
        <f t="shared" si="1025"/>
        <v/>
      </c>
      <c r="AC15888" s="7"/>
      <c r="AD15888" t="s">
        <v>16181</v>
      </c>
      <c r="AE15888">
        <f t="shared" si="1026"/>
        <v>0</v>
      </c>
      <c r="AG15888" s="2"/>
      <c r="AI15888" s="7"/>
    </row>
    <row r="15889" spans="1:35" ht="11" customHeight="1" outlineLevel="1" x14ac:dyDescent="0.25">
      <c r="A15889" t="s">
        <v>4536</v>
      </c>
      <c r="C15889" s="2" t="s">
        <v>12455</v>
      </c>
      <c r="D15889" s="2">
        <v>763</v>
      </c>
      <c r="E15889" s="7">
        <v>1999</v>
      </c>
      <c r="F15889" s="5" t="s">
        <v>16179</v>
      </c>
      <c r="H15889" s="5" t="s">
        <v>5398</v>
      </c>
      <c r="I15889" s="6" t="s">
        <v>16181</v>
      </c>
      <c r="J15889" s="6" t="s">
        <v>16178</v>
      </c>
      <c r="K15889" s="17">
        <v>5</v>
      </c>
      <c r="L15889" s="17" t="s">
        <v>7730</v>
      </c>
      <c r="M15889" s="9">
        <v>1.3</v>
      </c>
      <c r="N15889" s="9"/>
      <c r="O15889" s="21"/>
      <c r="Q15889" s="29"/>
      <c r="U15889" s="17"/>
      <c r="V15889" s="2"/>
      <c r="Y15889" t="str">
        <f t="shared" si="1024"/>
        <v/>
      </c>
      <c r="AA15889" t="str">
        <f t="shared" si="1025"/>
        <v/>
      </c>
      <c r="AC15889" s="7"/>
      <c r="AD15889" t="s">
        <v>16181</v>
      </c>
      <c r="AE15889">
        <f t="shared" si="1026"/>
        <v>0</v>
      </c>
      <c r="AG15889" s="2"/>
      <c r="AI15889" s="7"/>
    </row>
    <row r="15890" spans="1:35" ht="11" customHeight="1" outlineLevel="1" x14ac:dyDescent="0.25">
      <c r="A15890" t="s">
        <v>4536</v>
      </c>
      <c r="C15890" s="2" t="s">
        <v>12455</v>
      </c>
      <c r="D15890" s="2">
        <v>764</v>
      </c>
      <c r="E15890" s="7">
        <v>1999</v>
      </c>
      <c r="F15890" s="5" t="s">
        <v>16180</v>
      </c>
      <c r="H15890" s="5" t="s">
        <v>5398</v>
      </c>
      <c r="I15890" s="6" t="s">
        <v>16181</v>
      </c>
      <c r="J15890" s="6" t="s">
        <v>16178</v>
      </c>
      <c r="K15890" s="17">
        <v>5</v>
      </c>
      <c r="L15890" s="17" t="s">
        <v>7730</v>
      </c>
      <c r="M15890" s="9">
        <v>1.3</v>
      </c>
      <c r="N15890" s="9"/>
      <c r="O15890" s="21"/>
      <c r="Q15890" s="29"/>
      <c r="U15890" s="17"/>
      <c r="V15890" s="2"/>
      <c r="Y15890" t="str">
        <f t="shared" si="1024"/>
        <v/>
      </c>
      <c r="AA15890" t="str">
        <f t="shared" si="1025"/>
        <v/>
      </c>
      <c r="AC15890" s="7"/>
      <c r="AD15890" t="s">
        <v>16181</v>
      </c>
      <c r="AE15890">
        <f t="shared" si="1026"/>
        <v>0</v>
      </c>
      <c r="AG15890" s="2"/>
      <c r="AI15890" s="7"/>
    </row>
    <row r="15891" spans="1:35" ht="11" customHeight="1" outlineLevel="1" x14ac:dyDescent="0.25">
      <c r="A15891" t="s">
        <v>4536</v>
      </c>
      <c r="C15891" s="2" t="s">
        <v>12455</v>
      </c>
      <c r="D15891" s="2">
        <v>791</v>
      </c>
      <c r="E15891" s="7">
        <v>2001</v>
      </c>
      <c r="F15891" s="5" t="s">
        <v>16183</v>
      </c>
      <c r="H15891" s="5" t="s">
        <v>5398</v>
      </c>
      <c r="I15891" s="6" t="s">
        <v>13015</v>
      </c>
      <c r="J15891" s="6" t="s">
        <v>16182</v>
      </c>
      <c r="K15891" s="17">
        <v>3</v>
      </c>
      <c r="L15891" s="17" t="s">
        <v>7730</v>
      </c>
      <c r="M15891" s="9">
        <v>4</v>
      </c>
      <c r="N15891" s="9"/>
      <c r="O15891" s="21"/>
      <c r="Q15891" s="29"/>
      <c r="U15891" s="17"/>
      <c r="V15891" s="2"/>
      <c r="Y15891" t="str">
        <f t="shared" si="1024"/>
        <v/>
      </c>
      <c r="AA15891" t="str">
        <f t="shared" si="1025"/>
        <v/>
      </c>
      <c r="AC15891" s="7"/>
      <c r="AD15891" t="s">
        <v>13015</v>
      </c>
      <c r="AE15891">
        <f t="shared" si="1026"/>
        <v>0</v>
      </c>
      <c r="AG15891" s="2"/>
      <c r="AI15891" s="7"/>
    </row>
    <row r="15892" spans="1:35" ht="11" customHeight="1" outlineLevel="1" x14ac:dyDescent="0.25">
      <c r="A15892" t="s">
        <v>4536</v>
      </c>
      <c r="C15892" s="2" t="s">
        <v>12455</v>
      </c>
      <c r="D15892" s="2" t="s">
        <v>16185</v>
      </c>
      <c r="E15892" s="7">
        <v>2002</v>
      </c>
      <c r="F15892" s="5" t="s">
        <v>16186</v>
      </c>
      <c r="H15892" s="5" t="s">
        <v>5398</v>
      </c>
      <c r="I15892" s="6" t="s">
        <v>16187</v>
      </c>
      <c r="J15892" s="6" t="s">
        <v>16184</v>
      </c>
      <c r="K15892" s="17">
        <v>6</v>
      </c>
      <c r="L15892" s="17" t="s">
        <v>7732</v>
      </c>
      <c r="M15892" s="9"/>
      <c r="N15892" s="9"/>
      <c r="O15892" s="21"/>
      <c r="Q15892" s="29"/>
      <c r="U15892" s="17"/>
      <c r="V15892" s="2"/>
      <c r="Y15892" t="str">
        <f t="shared" si="1024"/>
        <v/>
      </c>
      <c r="AA15892">
        <f t="shared" si="1025"/>
        <v>1</v>
      </c>
      <c r="AC15892" s="7"/>
      <c r="AD15892" t="s">
        <v>16187</v>
      </c>
      <c r="AE15892">
        <f t="shared" si="1026"/>
        <v>0</v>
      </c>
      <c r="AG15892" s="2"/>
      <c r="AI15892" s="7"/>
    </row>
    <row r="15893" spans="1:35" ht="11" customHeight="1" outlineLevel="1" x14ac:dyDescent="0.25">
      <c r="A15893" t="s">
        <v>4536</v>
      </c>
      <c r="C15893" s="2" t="s">
        <v>12455</v>
      </c>
      <c r="D15893" s="2" t="s">
        <v>16188</v>
      </c>
      <c r="E15893" s="7">
        <v>2002</v>
      </c>
      <c r="F15893" s="5" t="s">
        <v>16189</v>
      </c>
      <c r="H15893" s="5" t="s">
        <v>5398</v>
      </c>
      <c r="I15893" s="6" t="s">
        <v>16190</v>
      </c>
      <c r="J15893" s="6" t="s">
        <v>7065</v>
      </c>
      <c r="K15893" s="17">
        <v>5</v>
      </c>
      <c r="L15893" s="17" t="s">
        <v>7732</v>
      </c>
      <c r="M15893" s="9"/>
      <c r="N15893" s="9"/>
      <c r="O15893" s="21"/>
      <c r="Q15893" s="29"/>
      <c r="U15893" s="17"/>
      <c r="V15893" s="2"/>
      <c r="Y15893" t="str">
        <f t="shared" si="1024"/>
        <v/>
      </c>
      <c r="AA15893">
        <f t="shared" si="1025"/>
        <v>1</v>
      </c>
      <c r="AC15893" s="7"/>
      <c r="AD15893" t="s">
        <v>16190</v>
      </c>
      <c r="AE15893">
        <f t="shared" si="1026"/>
        <v>0</v>
      </c>
      <c r="AG15893" s="2"/>
      <c r="AI15893" s="7"/>
    </row>
    <row r="15894" spans="1:35" ht="11" customHeight="1" outlineLevel="1" x14ac:dyDescent="0.25">
      <c r="A15894" t="s">
        <v>4536</v>
      </c>
      <c r="C15894" s="2" t="s">
        <v>12455</v>
      </c>
      <c r="D15894" s="2">
        <v>868</v>
      </c>
      <c r="E15894" s="7">
        <v>2004</v>
      </c>
      <c r="F15894" s="5" t="s">
        <v>702</v>
      </c>
      <c r="H15894" s="5" t="s">
        <v>5398</v>
      </c>
      <c r="I15894" s="6" t="s">
        <v>16192</v>
      </c>
      <c r="J15894" s="6" t="s">
        <v>16191</v>
      </c>
      <c r="K15894" s="17">
        <v>6</v>
      </c>
      <c r="L15894" s="17" t="s">
        <v>7732</v>
      </c>
      <c r="M15894" s="9"/>
      <c r="N15894" s="9"/>
      <c r="O15894" s="21"/>
      <c r="Q15894" s="29"/>
      <c r="U15894" s="17"/>
      <c r="V15894" s="2"/>
      <c r="Y15894" t="str">
        <f t="shared" si="1024"/>
        <v/>
      </c>
      <c r="AA15894" t="str">
        <f t="shared" si="1025"/>
        <v/>
      </c>
      <c r="AC15894" s="7"/>
      <c r="AD15894" t="s">
        <v>16192</v>
      </c>
      <c r="AE15894">
        <f t="shared" si="1026"/>
        <v>0</v>
      </c>
      <c r="AG15894" s="2"/>
      <c r="AI15894" s="7"/>
    </row>
    <row r="15895" spans="1:35" ht="11" customHeight="1" outlineLevel="1" x14ac:dyDescent="0.25">
      <c r="A15895" t="s">
        <v>4536</v>
      </c>
      <c r="C15895" s="2" t="s">
        <v>12455</v>
      </c>
      <c r="D15895" s="2" t="s">
        <v>16194</v>
      </c>
      <c r="E15895" s="7">
        <v>2004</v>
      </c>
      <c r="F15895" s="5" t="s">
        <v>16195</v>
      </c>
      <c r="H15895" s="5" t="s">
        <v>5398</v>
      </c>
      <c r="I15895" s="6" t="s">
        <v>16192</v>
      </c>
      <c r="J15895" s="6" t="s">
        <v>16193</v>
      </c>
      <c r="K15895" s="17">
        <v>6</v>
      </c>
      <c r="L15895" s="17" t="s">
        <v>7732</v>
      </c>
      <c r="M15895" s="9"/>
      <c r="N15895" s="9"/>
      <c r="O15895" s="21"/>
      <c r="Q15895" s="29"/>
      <c r="U15895" s="17"/>
      <c r="V15895" s="2"/>
      <c r="Y15895" t="str">
        <f t="shared" si="1024"/>
        <v/>
      </c>
      <c r="AA15895">
        <f t="shared" si="1025"/>
        <v>1</v>
      </c>
      <c r="AC15895" s="7"/>
      <c r="AD15895" t="s">
        <v>16192</v>
      </c>
      <c r="AE15895">
        <f t="shared" si="1026"/>
        <v>0</v>
      </c>
      <c r="AG15895" s="2"/>
      <c r="AI15895" s="7"/>
    </row>
    <row r="15896" spans="1:35" ht="11" customHeight="1" outlineLevel="1" x14ac:dyDescent="0.25">
      <c r="A15896" t="s">
        <v>4536</v>
      </c>
      <c r="C15896" s="2" t="s">
        <v>12455</v>
      </c>
      <c r="D15896" s="2">
        <v>900</v>
      </c>
      <c r="E15896" s="7">
        <v>2005</v>
      </c>
      <c r="F15896" s="5" t="s">
        <v>16197</v>
      </c>
      <c r="H15896" s="5" t="s">
        <v>5398</v>
      </c>
      <c r="I15896" s="6" t="s">
        <v>16192</v>
      </c>
      <c r="J15896" s="6" t="s">
        <v>16196</v>
      </c>
      <c r="K15896" s="17">
        <v>6</v>
      </c>
      <c r="L15896" s="17" t="s">
        <v>7732</v>
      </c>
      <c r="M15896" s="9"/>
      <c r="N15896" s="9"/>
      <c r="O15896" s="21"/>
      <c r="Q15896" s="29"/>
      <c r="U15896" s="17"/>
      <c r="V15896" s="2"/>
      <c r="Y15896" t="str">
        <f t="shared" si="1024"/>
        <v/>
      </c>
      <c r="AA15896" t="str">
        <f t="shared" si="1025"/>
        <v/>
      </c>
      <c r="AC15896" s="7"/>
      <c r="AD15896" t="s">
        <v>16192</v>
      </c>
      <c r="AE15896">
        <f t="shared" si="1026"/>
        <v>0</v>
      </c>
      <c r="AG15896" s="2"/>
      <c r="AI15896" s="7"/>
    </row>
    <row r="15897" spans="1:35" ht="11" customHeight="1" outlineLevel="1" x14ac:dyDescent="0.25">
      <c r="A15897" t="s">
        <v>4536</v>
      </c>
      <c r="C15897" s="2" t="s">
        <v>12455</v>
      </c>
      <c r="D15897" s="2">
        <v>929</v>
      </c>
      <c r="E15897" s="7">
        <v>2006</v>
      </c>
      <c r="F15897" s="5" t="s">
        <v>12130</v>
      </c>
      <c r="H15897" s="5" t="s">
        <v>5398</v>
      </c>
      <c r="I15897" s="6" t="s">
        <v>15519</v>
      </c>
      <c r="J15897" s="6" t="s">
        <v>16198</v>
      </c>
      <c r="K15897" s="17">
        <v>6</v>
      </c>
      <c r="L15897" s="18" t="s">
        <v>7730</v>
      </c>
      <c r="M15897" s="9">
        <v>4.8</v>
      </c>
      <c r="N15897" s="9"/>
      <c r="O15897" s="21"/>
      <c r="Q15897" s="29"/>
      <c r="U15897" s="17"/>
      <c r="V15897" s="2"/>
      <c r="Y15897" t="str">
        <f t="shared" si="1024"/>
        <v/>
      </c>
      <c r="AA15897" t="str">
        <f t="shared" si="1025"/>
        <v/>
      </c>
      <c r="AC15897" s="7"/>
      <c r="AD15897" t="s">
        <v>15519</v>
      </c>
      <c r="AE15897">
        <f t="shared" si="1026"/>
        <v>0</v>
      </c>
      <c r="AG15897" s="2"/>
      <c r="AI15897" s="7"/>
    </row>
    <row r="15898" spans="1:35" ht="11" customHeight="1" outlineLevel="1" x14ac:dyDescent="0.25">
      <c r="A15898" t="s">
        <v>4536</v>
      </c>
      <c r="C15898" s="2" t="s">
        <v>12455</v>
      </c>
      <c r="D15898" s="2">
        <v>944</v>
      </c>
      <c r="E15898" s="7">
        <v>2007</v>
      </c>
      <c r="F15898" s="5" t="s">
        <v>5696</v>
      </c>
      <c r="H15898" s="5" t="s">
        <v>5398</v>
      </c>
      <c r="I15898" s="6" t="s">
        <v>5844</v>
      </c>
      <c r="J15898" s="6" t="s">
        <v>16199</v>
      </c>
      <c r="K15898" s="17">
        <v>6</v>
      </c>
      <c r="L15898" s="17" t="s">
        <v>7730</v>
      </c>
      <c r="M15898" s="9">
        <v>9</v>
      </c>
      <c r="N15898" s="9"/>
      <c r="O15898" s="21"/>
      <c r="Q15898" s="29"/>
      <c r="U15898" s="17"/>
      <c r="V15898" s="2"/>
      <c r="Y15898" t="str">
        <f t="shared" si="1024"/>
        <v/>
      </c>
      <c r="AA15898" t="str">
        <f t="shared" si="1025"/>
        <v/>
      </c>
      <c r="AC15898" s="7"/>
      <c r="AD15898" t="s">
        <v>5844</v>
      </c>
      <c r="AE15898">
        <f t="shared" si="1026"/>
        <v>0</v>
      </c>
      <c r="AG15898" s="2"/>
      <c r="AI15898" s="7"/>
    </row>
    <row r="15899" spans="1:35" ht="11" customHeight="1" outlineLevel="1" x14ac:dyDescent="0.25">
      <c r="A15899" t="s">
        <v>4536</v>
      </c>
      <c r="C15899" s="2" t="s">
        <v>12455</v>
      </c>
      <c r="D15899" s="2">
        <v>956</v>
      </c>
      <c r="E15899" s="7">
        <v>2007</v>
      </c>
      <c r="F15899" s="5" t="s">
        <v>16183</v>
      </c>
      <c r="H15899" s="5" t="s">
        <v>5398</v>
      </c>
      <c r="I15899" s="6" t="s">
        <v>16192</v>
      </c>
      <c r="J15899" s="6" t="s">
        <v>16200</v>
      </c>
      <c r="K15899" s="17">
        <v>6</v>
      </c>
      <c r="L15899" s="17" t="s">
        <v>7730</v>
      </c>
      <c r="M15899" s="9">
        <v>6.8</v>
      </c>
      <c r="N15899" s="9"/>
      <c r="O15899" s="21"/>
      <c r="Q15899" s="29"/>
      <c r="U15899" s="17"/>
      <c r="V15899" s="2"/>
      <c r="Y15899" t="str">
        <f t="shared" si="1024"/>
        <v/>
      </c>
      <c r="AA15899" t="str">
        <f t="shared" si="1025"/>
        <v/>
      </c>
      <c r="AC15899" s="7"/>
      <c r="AD15899" t="s">
        <v>16192</v>
      </c>
      <c r="AE15899">
        <f t="shared" si="1026"/>
        <v>0</v>
      </c>
      <c r="AG15899" s="2"/>
      <c r="AI15899" s="7"/>
    </row>
    <row r="15900" spans="1:35" ht="11" customHeight="1" outlineLevel="1" x14ac:dyDescent="0.25">
      <c r="A15900" t="s">
        <v>4536</v>
      </c>
      <c r="C15900" s="2" t="s">
        <v>12455</v>
      </c>
      <c r="D15900" s="2">
        <v>962</v>
      </c>
      <c r="E15900" s="7">
        <v>2008</v>
      </c>
      <c r="F15900" s="5" t="s">
        <v>702</v>
      </c>
      <c r="H15900" s="5" t="s">
        <v>5398</v>
      </c>
      <c r="I15900" s="6" t="s">
        <v>5844</v>
      </c>
      <c r="J15900" s="6" t="s">
        <v>16201</v>
      </c>
      <c r="K15900" s="17">
        <v>6</v>
      </c>
      <c r="L15900" s="17" t="s">
        <v>7730</v>
      </c>
      <c r="M15900" s="9">
        <v>2.2000000000000002</v>
      </c>
      <c r="N15900" s="9"/>
      <c r="O15900" s="21"/>
      <c r="Q15900" s="29"/>
      <c r="U15900" s="17"/>
      <c r="V15900" s="2"/>
      <c r="Y15900" t="str">
        <f t="shared" si="1024"/>
        <v/>
      </c>
      <c r="AA15900" t="str">
        <f t="shared" si="1025"/>
        <v/>
      </c>
      <c r="AC15900" s="7"/>
      <c r="AD15900" t="s">
        <v>5844</v>
      </c>
      <c r="AE15900">
        <f t="shared" si="1026"/>
        <v>0</v>
      </c>
      <c r="AG15900" s="2"/>
      <c r="AI15900" s="7"/>
    </row>
    <row r="15901" spans="1:35" ht="11" customHeight="1" outlineLevel="1" x14ac:dyDescent="0.25">
      <c r="A15901" t="s">
        <v>4536</v>
      </c>
      <c r="C15901" s="2" t="s">
        <v>12455</v>
      </c>
      <c r="D15901" s="2">
        <v>965</v>
      </c>
      <c r="E15901" s="7">
        <v>2008</v>
      </c>
      <c r="F15901" s="5" t="s">
        <v>5845</v>
      </c>
      <c r="H15901" s="5" t="s">
        <v>5398</v>
      </c>
      <c r="I15901" s="6" t="s">
        <v>16192</v>
      </c>
      <c r="J15901" s="6" t="s">
        <v>16202</v>
      </c>
      <c r="K15901" s="17">
        <v>6</v>
      </c>
      <c r="L15901" s="18" t="s">
        <v>7730</v>
      </c>
      <c r="M15901" s="9">
        <v>3.5</v>
      </c>
      <c r="N15901" s="9"/>
      <c r="O15901" s="21"/>
      <c r="Q15901" s="29"/>
      <c r="U15901" s="17"/>
      <c r="V15901" s="2"/>
      <c r="Y15901" t="str">
        <f t="shared" si="1024"/>
        <v/>
      </c>
      <c r="AA15901" t="str">
        <f t="shared" si="1025"/>
        <v/>
      </c>
      <c r="AC15901" s="7"/>
      <c r="AD15901" t="s">
        <v>16192</v>
      </c>
      <c r="AE15901">
        <f t="shared" si="1026"/>
        <v>0</v>
      </c>
      <c r="AG15901" s="2"/>
      <c r="AI15901" s="7"/>
    </row>
    <row r="15902" spans="1:35" ht="11" customHeight="1" outlineLevel="1" x14ac:dyDescent="0.25">
      <c r="A15902" t="s">
        <v>4536</v>
      </c>
      <c r="C15902" s="2" t="s">
        <v>12455</v>
      </c>
      <c r="D15902" s="2">
        <v>966</v>
      </c>
      <c r="E15902" s="7">
        <v>2008</v>
      </c>
      <c r="F15902" s="5" t="s">
        <v>5845</v>
      </c>
      <c r="H15902" s="5" t="s">
        <v>5398</v>
      </c>
      <c r="I15902" s="6" t="s">
        <v>16187</v>
      </c>
      <c r="J15902" s="6" t="s">
        <v>16202</v>
      </c>
      <c r="K15902" s="17">
        <v>6</v>
      </c>
      <c r="L15902" s="18" t="s">
        <v>7730</v>
      </c>
      <c r="M15902" s="9">
        <v>3.5</v>
      </c>
      <c r="N15902" s="9"/>
      <c r="O15902" s="21"/>
      <c r="Q15902" s="29"/>
      <c r="U15902" s="17"/>
      <c r="V15902" s="2"/>
      <c r="Y15902" t="str">
        <f t="shared" si="1024"/>
        <v/>
      </c>
      <c r="AA15902" t="str">
        <f t="shared" si="1025"/>
        <v/>
      </c>
      <c r="AC15902" s="7"/>
      <c r="AD15902" t="s">
        <v>16187</v>
      </c>
      <c r="AE15902">
        <f t="shared" si="1026"/>
        <v>0</v>
      </c>
      <c r="AG15902" s="2"/>
      <c r="AI15902" s="7"/>
    </row>
    <row r="15903" spans="1:35" ht="11" customHeight="1" outlineLevel="1" x14ac:dyDescent="0.25">
      <c r="A15903" t="s">
        <v>4536</v>
      </c>
      <c r="C15903" s="2" t="s">
        <v>12455</v>
      </c>
      <c r="D15903" s="2">
        <v>968</v>
      </c>
      <c r="E15903" s="7">
        <v>2008</v>
      </c>
      <c r="F15903" s="5" t="s">
        <v>12130</v>
      </c>
      <c r="H15903" s="5" t="s">
        <v>5398</v>
      </c>
      <c r="I15903" s="6" t="s">
        <v>20163</v>
      </c>
      <c r="J15903" s="6" t="s">
        <v>20162</v>
      </c>
      <c r="K15903" s="17">
        <v>5</v>
      </c>
      <c r="L15903" s="17" t="s">
        <v>7730</v>
      </c>
      <c r="M15903" s="9">
        <v>2.6</v>
      </c>
      <c r="N15903" s="9"/>
      <c r="O15903" s="21"/>
      <c r="Q15903" s="29"/>
      <c r="U15903" s="17"/>
      <c r="V15903" s="2"/>
      <c r="Y15903" t="str">
        <f t="shared" si="1024"/>
        <v/>
      </c>
      <c r="AA15903" t="str">
        <f t="shared" si="1025"/>
        <v/>
      </c>
      <c r="AC15903" s="7"/>
      <c r="AD15903" t="s">
        <v>20163</v>
      </c>
      <c r="AE15903">
        <f t="shared" si="1026"/>
        <v>0</v>
      </c>
      <c r="AG15903" s="2"/>
      <c r="AI15903" s="7"/>
    </row>
    <row r="15904" spans="1:35" ht="11" customHeight="1" outlineLevel="1" x14ac:dyDescent="0.25">
      <c r="A15904" t="s">
        <v>4536</v>
      </c>
      <c r="C15904" s="2" t="s">
        <v>12455</v>
      </c>
      <c r="D15904" s="2">
        <v>1002</v>
      </c>
      <c r="E15904" s="7">
        <v>2010</v>
      </c>
      <c r="F15904" s="5" t="s">
        <v>12554</v>
      </c>
      <c r="H15904" s="5" t="s">
        <v>5398</v>
      </c>
      <c r="I15904" s="6" t="s">
        <v>16187</v>
      </c>
      <c r="J15904" s="6" t="s">
        <v>16203</v>
      </c>
      <c r="K15904" s="17">
        <v>6</v>
      </c>
      <c r="L15904" s="17" t="s">
        <v>7732</v>
      </c>
      <c r="M15904" s="9"/>
      <c r="N15904" s="9"/>
      <c r="O15904" s="21"/>
      <c r="Q15904" s="29"/>
      <c r="U15904" s="17"/>
      <c r="V15904" s="2"/>
      <c r="Y15904" t="str">
        <f t="shared" si="1024"/>
        <v/>
      </c>
      <c r="AA15904" t="str">
        <f t="shared" si="1025"/>
        <v/>
      </c>
      <c r="AC15904" s="7"/>
      <c r="AD15904" t="s">
        <v>16187</v>
      </c>
      <c r="AE15904">
        <f t="shared" si="1026"/>
        <v>0</v>
      </c>
      <c r="AG15904" s="2"/>
      <c r="AI15904" s="7"/>
    </row>
    <row r="15905" spans="1:35" ht="11" customHeight="1" outlineLevel="1" x14ac:dyDescent="0.25">
      <c r="A15905" t="s">
        <v>4536</v>
      </c>
      <c r="C15905" s="2" t="s">
        <v>12455</v>
      </c>
      <c r="D15905" s="2">
        <v>1014</v>
      </c>
      <c r="E15905" s="7">
        <v>2010</v>
      </c>
      <c r="F15905" s="5" t="s">
        <v>5765</v>
      </c>
      <c r="H15905" s="5" t="s">
        <v>5398</v>
      </c>
      <c r="I15905" s="6" t="s">
        <v>16205</v>
      </c>
      <c r="J15905" s="6" t="s">
        <v>16204</v>
      </c>
      <c r="K15905" s="17">
        <v>5</v>
      </c>
      <c r="L15905" s="17" t="s">
        <v>7730</v>
      </c>
      <c r="M15905" s="9">
        <v>7.2</v>
      </c>
      <c r="N15905" s="9"/>
      <c r="O15905" s="21"/>
      <c r="Q15905" s="29"/>
      <c r="U15905" s="17"/>
      <c r="V15905" s="2"/>
      <c r="Y15905" t="str">
        <f t="shared" si="1024"/>
        <v/>
      </c>
      <c r="AA15905" t="str">
        <f t="shared" si="1025"/>
        <v/>
      </c>
      <c r="AC15905" s="7"/>
      <c r="AD15905" t="s">
        <v>16205</v>
      </c>
      <c r="AE15905">
        <f t="shared" si="1026"/>
        <v>0</v>
      </c>
      <c r="AG15905" s="2"/>
      <c r="AI15905" s="7"/>
    </row>
    <row r="15906" spans="1:35" ht="11" customHeight="1" outlineLevel="1" x14ac:dyDescent="0.25">
      <c r="A15906" t="s">
        <v>4536</v>
      </c>
      <c r="C15906" s="2" t="s">
        <v>12455</v>
      </c>
      <c r="D15906" s="2">
        <v>1023</v>
      </c>
      <c r="E15906" s="7">
        <v>2011</v>
      </c>
      <c r="F15906" s="5" t="s">
        <v>16207</v>
      </c>
      <c r="H15906" s="5" t="s">
        <v>5398</v>
      </c>
      <c r="I15906" s="6" t="s">
        <v>16208</v>
      </c>
      <c r="J15906" s="6" t="s">
        <v>16206</v>
      </c>
      <c r="K15906" s="17">
        <v>6</v>
      </c>
      <c r="L15906" s="17" t="s">
        <v>7732</v>
      </c>
      <c r="M15906" s="9"/>
      <c r="N15906" s="9"/>
      <c r="O15906" s="21"/>
      <c r="Q15906" s="29"/>
      <c r="U15906" s="17"/>
      <c r="V15906" s="2"/>
      <c r="Y15906" t="str">
        <f t="shared" si="1024"/>
        <v/>
      </c>
      <c r="AA15906" t="str">
        <f t="shared" si="1025"/>
        <v/>
      </c>
      <c r="AC15906" s="7"/>
      <c r="AD15906" t="s">
        <v>16208</v>
      </c>
      <c r="AE15906">
        <f t="shared" si="1026"/>
        <v>0</v>
      </c>
      <c r="AG15906" s="2"/>
      <c r="AI15906" s="7"/>
    </row>
    <row r="15907" spans="1:35" ht="11" customHeight="1" outlineLevel="1" x14ac:dyDescent="0.25">
      <c r="A15907" t="s">
        <v>4536</v>
      </c>
      <c r="C15907" s="2" t="s">
        <v>12455</v>
      </c>
      <c r="D15907" s="2">
        <v>1029</v>
      </c>
      <c r="E15907" s="7">
        <v>2011</v>
      </c>
      <c r="F15907" s="5" t="s">
        <v>16210</v>
      </c>
      <c r="H15907" s="5" t="s">
        <v>5398</v>
      </c>
      <c r="I15907" s="6" t="s">
        <v>5844</v>
      </c>
      <c r="J15907" s="6" t="s">
        <v>16209</v>
      </c>
      <c r="K15907" s="17">
        <v>6</v>
      </c>
      <c r="L15907" s="17" t="s">
        <v>7732</v>
      </c>
      <c r="M15907" s="9"/>
      <c r="N15907" s="9"/>
      <c r="O15907" s="21"/>
      <c r="Q15907" s="29"/>
      <c r="U15907" s="17"/>
      <c r="V15907" s="2"/>
      <c r="Y15907" t="str">
        <f t="shared" si="1024"/>
        <v/>
      </c>
      <c r="AA15907" t="str">
        <f t="shared" si="1025"/>
        <v/>
      </c>
      <c r="AC15907" s="7"/>
      <c r="AD15907" t="s">
        <v>5844</v>
      </c>
      <c r="AE15907">
        <f t="shared" si="1026"/>
        <v>0</v>
      </c>
      <c r="AG15907" s="2"/>
      <c r="AI15907" s="7"/>
    </row>
    <row r="15908" spans="1:35" ht="11" customHeight="1" outlineLevel="1" x14ac:dyDescent="0.25">
      <c r="A15908" t="s">
        <v>4536</v>
      </c>
      <c r="C15908" s="2" t="s">
        <v>12455</v>
      </c>
      <c r="D15908" s="2">
        <v>1063</v>
      </c>
      <c r="E15908" s="7">
        <v>2013</v>
      </c>
      <c r="F15908" s="5" t="s">
        <v>16212</v>
      </c>
      <c r="H15908" s="5" t="s">
        <v>5398</v>
      </c>
      <c r="I15908" s="6" t="s">
        <v>5844</v>
      </c>
      <c r="J15908" s="6" t="s">
        <v>16211</v>
      </c>
      <c r="K15908" s="17">
        <v>6</v>
      </c>
      <c r="L15908" s="17" t="s">
        <v>7730</v>
      </c>
      <c r="M15908" s="9">
        <v>3.8</v>
      </c>
      <c r="N15908" s="9"/>
      <c r="O15908" s="21"/>
      <c r="Q15908" s="29"/>
      <c r="U15908" s="17"/>
      <c r="V15908" s="2"/>
      <c r="Y15908" t="str">
        <f t="shared" si="1024"/>
        <v/>
      </c>
      <c r="AA15908" t="str">
        <f t="shared" si="1025"/>
        <v/>
      </c>
      <c r="AC15908" s="7"/>
      <c r="AD15908" t="s">
        <v>5844</v>
      </c>
      <c r="AE15908">
        <f t="shared" si="1026"/>
        <v>0</v>
      </c>
      <c r="AG15908" s="2"/>
      <c r="AI15908" s="7"/>
    </row>
    <row r="15909" spans="1:35" ht="11" customHeight="1" outlineLevel="1" x14ac:dyDescent="0.25">
      <c r="A15909" t="s">
        <v>4536</v>
      </c>
      <c r="C15909" s="2" t="s">
        <v>12455</v>
      </c>
      <c r="D15909" s="2">
        <v>1064</v>
      </c>
      <c r="E15909" s="7">
        <v>2013</v>
      </c>
      <c r="F15909" s="5" t="s">
        <v>16214</v>
      </c>
      <c r="H15909" s="5" t="s">
        <v>5398</v>
      </c>
      <c r="I15909" s="6" t="s">
        <v>16192</v>
      </c>
      <c r="J15909" s="6" t="s">
        <v>16213</v>
      </c>
      <c r="K15909" s="17">
        <v>6</v>
      </c>
      <c r="L15909" s="17" t="s">
        <v>7732</v>
      </c>
      <c r="M15909" s="9"/>
      <c r="N15909" s="9"/>
      <c r="O15909" s="21"/>
      <c r="Q15909" s="29"/>
      <c r="U15909" s="17"/>
      <c r="V15909" s="2"/>
      <c r="Y15909" t="str">
        <f t="shared" si="1024"/>
        <v/>
      </c>
      <c r="AA15909" t="str">
        <f t="shared" si="1025"/>
        <v/>
      </c>
      <c r="AC15909" s="7"/>
      <c r="AD15909" t="s">
        <v>16192</v>
      </c>
      <c r="AE15909">
        <f t="shared" si="1026"/>
        <v>0</v>
      </c>
      <c r="AG15909" s="2"/>
      <c r="AI15909" s="7"/>
    </row>
    <row r="15910" spans="1:35" ht="11" customHeight="1" outlineLevel="1" x14ac:dyDescent="0.25">
      <c r="A15910" t="s">
        <v>4536</v>
      </c>
      <c r="C15910" s="2" t="s">
        <v>12455</v>
      </c>
      <c r="D15910" s="2">
        <v>1065</v>
      </c>
      <c r="E15910" s="7">
        <v>2013</v>
      </c>
      <c r="F15910" s="5" t="s">
        <v>14159</v>
      </c>
      <c r="H15910" s="5" t="s">
        <v>5398</v>
      </c>
      <c r="I15910" s="6" t="s">
        <v>16216</v>
      </c>
      <c r="J15910" s="6" t="s">
        <v>16215</v>
      </c>
      <c r="K15910" s="17">
        <v>3</v>
      </c>
      <c r="L15910" s="17" t="s">
        <v>7730</v>
      </c>
      <c r="M15910" s="9">
        <v>9</v>
      </c>
      <c r="N15910" s="9"/>
      <c r="O15910" s="21"/>
      <c r="Q15910" s="29"/>
      <c r="U15910" s="17"/>
      <c r="V15910" s="2"/>
      <c r="Y15910" t="str">
        <f t="shared" si="1024"/>
        <v/>
      </c>
      <c r="AA15910" t="str">
        <f t="shared" si="1025"/>
        <v/>
      </c>
      <c r="AC15910" s="7"/>
      <c r="AD15910" t="s">
        <v>16216</v>
      </c>
      <c r="AE15910">
        <f t="shared" si="1026"/>
        <v>0</v>
      </c>
      <c r="AG15910" s="2"/>
      <c r="AI15910" s="7"/>
    </row>
    <row r="15911" spans="1:35" ht="11" customHeight="1" outlineLevel="1" x14ac:dyDescent="0.25">
      <c r="A15911" t="s">
        <v>4536</v>
      </c>
      <c r="C15911" s="2" t="s">
        <v>12455</v>
      </c>
      <c r="D15911" s="2">
        <v>1079</v>
      </c>
      <c r="E15911" s="7">
        <v>2013</v>
      </c>
      <c r="F15911" s="5" t="s">
        <v>702</v>
      </c>
      <c r="H15911" s="5" t="s">
        <v>5398</v>
      </c>
      <c r="I15911" s="6" t="s">
        <v>16218</v>
      </c>
      <c r="J15911" s="6" t="s">
        <v>16217</v>
      </c>
      <c r="K15911" s="17">
        <v>5</v>
      </c>
      <c r="L15911" s="17" t="s">
        <v>7732</v>
      </c>
      <c r="M15911" s="9"/>
      <c r="N15911" s="9"/>
      <c r="O15911" s="21"/>
      <c r="Q15911" s="29"/>
      <c r="U15911" s="17"/>
      <c r="V15911" s="2"/>
      <c r="Y15911" t="str">
        <f t="shared" si="1024"/>
        <v/>
      </c>
      <c r="AA15911" t="str">
        <f t="shared" si="1025"/>
        <v/>
      </c>
      <c r="AC15911" s="7"/>
      <c r="AD15911" t="s">
        <v>16218</v>
      </c>
      <c r="AE15911">
        <f t="shared" si="1026"/>
        <v>0</v>
      </c>
      <c r="AG15911" s="2"/>
      <c r="AI15911" s="7"/>
    </row>
    <row r="15912" spans="1:35" ht="11" customHeight="1" outlineLevel="1" x14ac:dyDescent="0.25">
      <c r="A15912" t="s">
        <v>4536</v>
      </c>
      <c r="C15912" s="2" t="s">
        <v>12455</v>
      </c>
      <c r="D15912" s="2">
        <v>1080</v>
      </c>
      <c r="E15912" s="7">
        <v>2013</v>
      </c>
      <c r="F15912" s="5" t="s">
        <v>16212</v>
      </c>
      <c r="H15912" s="5" t="s">
        <v>5398</v>
      </c>
      <c r="I15912" s="6" t="s">
        <v>16219</v>
      </c>
      <c r="J15912" s="6" t="s">
        <v>16217</v>
      </c>
      <c r="K15912" s="17">
        <v>5</v>
      </c>
      <c r="L15912" s="17" t="s">
        <v>7732</v>
      </c>
      <c r="M15912" s="9"/>
      <c r="N15912" s="9"/>
      <c r="O15912" s="21"/>
      <c r="Q15912" s="29"/>
      <c r="U15912" s="17"/>
      <c r="V15912" s="2"/>
      <c r="Y15912" t="str">
        <f t="shared" si="1024"/>
        <v/>
      </c>
      <c r="AA15912" t="str">
        <f t="shared" si="1025"/>
        <v/>
      </c>
      <c r="AC15912" s="7"/>
      <c r="AD15912" t="s">
        <v>16219</v>
      </c>
      <c r="AE15912">
        <f t="shared" ref="AE15912:AE15929" si="1027">COUNTIF(I15912,"*Fuji*")</f>
        <v>0</v>
      </c>
      <c r="AG15912" s="2"/>
      <c r="AI15912" s="7"/>
    </row>
    <row r="15913" spans="1:35" ht="11" customHeight="1" outlineLevel="1" x14ac:dyDescent="0.25">
      <c r="A15913" t="s">
        <v>4536</v>
      </c>
      <c r="C15913" s="2" t="s">
        <v>12455</v>
      </c>
      <c r="D15913" s="2">
        <v>1096</v>
      </c>
      <c r="E15913" s="7">
        <v>2014</v>
      </c>
      <c r="F15913" s="5" t="s">
        <v>16221</v>
      </c>
      <c r="H15913" s="5" t="s">
        <v>5398</v>
      </c>
      <c r="I15913" s="6" t="s">
        <v>16220</v>
      </c>
      <c r="J15913" s="6" t="s">
        <v>16220</v>
      </c>
      <c r="K15913" s="17">
        <v>4</v>
      </c>
      <c r="L15913" s="17" t="s">
        <v>7730</v>
      </c>
      <c r="M15913" s="9">
        <v>2</v>
      </c>
      <c r="N15913" s="9"/>
      <c r="O15913" s="21"/>
      <c r="Q15913" s="29"/>
      <c r="U15913" s="17"/>
      <c r="V15913" s="2"/>
      <c r="Y15913" t="str">
        <f t="shared" si="1024"/>
        <v/>
      </c>
      <c r="AA15913" t="str">
        <f t="shared" si="1025"/>
        <v/>
      </c>
      <c r="AC15913" s="7"/>
      <c r="AD15913" t="s">
        <v>16220</v>
      </c>
      <c r="AE15913">
        <f t="shared" si="1027"/>
        <v>0</v>
      </c>
      <c r="AG15913" s="2"/>
      <c r="AI15913" s="7"/>
    </row>
    <row r="15914" spans="1:35" ht="11" customHeight="1" outlineLevel="1" x14ac:dyDescent="0.25">
      <c r="A15914" t="s">
        <v>4536</v>
      </c>
      <c r="C15914" s="2" t="s">
        <v>12455</v>
      </c>
      <c r="D15914" s="2" t="s">
        <v>16223</v>
      </c>
      <c r="E15914" s="7">
        <v>2014</v>
      </c>
      <c r="F15914" s="5" t="s">
        <v>16224</v>
      </c>
      <c r="H15914" s="5" t="s">
        <v>5398</v>
      </c>
      <c r="I15914" s="6" t="s">
        <v>14897</v>
      </c>
      <c r="J15914" s="6" t="s">
        <v>16222</v>
      </c>
      <c r="K15914" s="17">
        <v>3</v>
      </c>
      <c r="L15914" s="17" t="s">
        <v>7732</v>
      </c>
      <c r="M15914" s="9"/>
      <c r="N15914" s="9"/>
      <c r="O15914" s="21"/>
      <c r="Q15914" s="29"/>
      <c r="U15914" s="17"/>
      <c r="V15914" s="2"/>
      <c r="Y15914" t="str">
        <f t="shared" si="1024"/>
        <v/>
      </c>
      <c r="AA15914">
        <f t="shared" si="1025"/>
        <v>1</v>
      </c>
      <c r="AC15914" s="7"/>
      <c r="AD15914" t="s">
        <v>14897</v>
      </c>
      <c r="AE15914">
        <f t="shared" si="1027"/>
        <v>0</v>
      </c>
      <c r="AG15914" s="2"/>
      <c r="AI15914" s="7"/>
    </row>
    <row r="15915" spans="1:35" ht="11" customHeight="1" outlineLevel="1" x14ac:dyDescent="0.25">
      <c r="A15915" t="s">
        <v>4536</v>
      </c>
      <c r="C15915" s="2" t="s">
        <v>12455</v>
      </c>
      <c r="D15915" s="2">
        <v>1122</v>
      </c>
      <c r="E15915" s="7">
        <v>2015</v>
      </c>
      <c r="F15915" s="5" t="s">
        <v>16226</v>
      </c>
      <c r="H15915" s="5" t="s">
        <v>5398</v>
      </c>
      <c r="I15915" s="6" t="s">
        <v>7685</v>
      </c>
      <c r="J15915" s="6" t="s">
        <v>16225</v>
      </c>
      <c r="K15915" s="17">
        <v>3</v>
      </c>
      <c r="L15915" s="17" t="s">
        <v>7732</v>
      </c>
      <c r="M15915" s="9"/>
      <c r="N15915" s="9"/>
      <c r="O15915" s="21"/>
      <c r="Q15915" s="29"/>
      <c r="U15915" s="17"/>
      <c r="V15915" s="2"/>
      <c r="Y15915" t="str">
        <f t="shared" si="1024"/>
        <v/>
      </c>
      <c r="AA15915" t="str">
        <f t="shared" si="1025"/>
        <v/>
      </c>
      <c r="AC15915" s="7"/>
      <c r="AD15915" t="s">
        <v>7685</v>
      </c>
      <c r="AE15915">
        <f t="shared" si="1027"/>
        <v>0</v>
      </c>
      <c r="AG15915" s="2"/>
      <c r="AI15915" s="7"/>
    </row>
    <row r="15916" spans="1:35" ht="11" customHeight="1" outlineLevel="1" x14ac:dyDescent="0.25">
      <c r="A15916" t="s">
        <v>4536</v>
      </c>
      <c r="C15916" s="2" t="s">
        <v>12455</v>
      </c>
      <c r="D15916" s="2" t="s">
        <v>16228</v>
      </c>
      <c r="E15916" s="7">
        <v>2015</v>
      </c>
      <c r="F15916" s="5" t="s">
        <v>16229</v>
      </c>
      <c r="H15916" s="5" t="s">
        <v>5398</v>
      </c>
      <c r="I15916" s="6" t="s">
        <v>16230</v>
      </c>
      <c r="J15916" s="6" t="s">
        <v>16227</v>
      </c>
      <c r="K15916" s="17">
        <v>5</v>
      </c>
      <c r="L15916" s="17" t="s">
        <v>7732</v>
      </c>
      <c r="M15916" s="9"/>
      <c r="N15916" s="9"/>
      <c r="O15916" s="21"/>
      <c r="Q15916" s="29"/>
      <c r="U15916" s="17"/>
      <c r="V15916" s="2"/>
      <c r="Y15916" t="str">
        <f t="shared" si="1024"/>
        <v/>
      </c>
      <c r="AA15916">
        <f t="shared" si="1025"/>
        <v>1</v>
      </c>
      <c r="AC15916" s="7"/>
      <c r="AD15916" t="s">
        <v>16230</v>
      </c>
      <c r="AE15916">
        <f t="shared" si="1027"/>
        <v>0</v>
      </c>
      <c r="AG15916" s="2"/>
      <c r="AI15916" s="7"/>
    </row>
    <row r="15917" spans="1:35" ht="11" customHeight="1" outlineLevel="1" x14ac:dyDescent="0.25">
      <c r="A15917" t="s">
        <v>4536</v>
      </c>
      <c r="C15917" s="2" t="s">
        <v>12455</v>
      </c>
      <c r="D15917" s="2">
        <v>1135</v>
      </c>
      <c r="E15917" s="7">
        <v>2016</v>
      </c>
      <c r="F15917" s="5" t="s">
        <v>16158</v>
      </c>
      <c r="H15917" s="5" t="s">
        <v>5398</v>
      </c>
      <c r="I15917" s="6" t="s">
        <v>16232</v>
      </c>
      <c r="J15917" s="6" t="s">
        <v>16231</v>
      </c>
      <c r="K15917" s="17">
        <v>3</v>
      </c>
      <c r="L15917" s="17" t="s">
        <v>7732</v>
      </c>
      <c r="M15917" s="9"/>
      <c r="N15917" s="9"/>
      <c r="O15917" s="21"/>
      <c r="Q15917" s="29"/>
      <c r="U15917" s="17"/>
      <c r="V15917" s="2"/>
      <c r="Y15917" t="str">
        <f t="shared" si="1024"/>
        <v/>
      </c>
      <c r="AA15917" t="str">
        <f t="shared" si="1025"/>
        <v/>
      </c>
      <c r="AC15917" s="7"/>
      <c r="AD15917" t="s">
        <v>16232</v>
      </c>
      <c r="AE15917">
        <f t="shared" si="1027"/>
        <v>0</v>
      </c>
      <c r="AG15917" s="2"/>
      <c r="AI15917" s="7"/>
    </row>
    <row r="15918" spans="1:35" ht="11" customHeight="1" outlineLevel="1" x14ac:dyDescent="0.25">
      <c r="A15918" t="s">
        <v>4536</v>
      </c>
      <c r="C15918" s="2" t="s">
        <v>12455</v>
      </c>
      <c r="D15918" s="2" t="s">
        <v>16234</v>
      </c>
      <c r="E15918" s="7">
        <v>2016</v>
      </c>
      <c r="F15918" s="5" t="s">
        <v>16235</v>
      </c>
      <c r="H15918" s="5" t="s">
        <v>5398</v>
      </c>
      <c r="I15918" s="6" t="s">
        <v>14466</v>
      </c>
      <c r="J15918" s="6" t="s">
        <v>16233</v>
      </c>
      <c r="K15918" s="17">
        <v>5</v>
      </c>
      <c r="L15918" s="17" t="s">
        <v>7732</v>
      </c>
      <c r="M15918" s="9"/>
      <c r="N15918" s="9"/>
      <c r="O15918" s="21"/>
      <c r="Q15918" s="29"/>
      <c r="U15918" s="17"/>
      <c r="V15918" s="2"/>
      <c r="Y15918" t="str">
        <f t="shared" si="1024"/>
        <v/>
      </c>
      <c r="AA15918">
        <f t="shared" si="1025"/>
        <v>1</v>
      </c>
      <c r="AC15918" s="7"/>
      <c r="AD15918" t="s">
        <v>14466</v>
      </c>
      <c r="AE15918">
        <f t="shared" si="1027"/>
        <v>0</v>
      </c>
      <c r="AG15918" s="2"/>
      <c r="AI15918" s="7"/>
    </row>
    <row r="15919" spans="1:35" ht="11" customHeight="1" outlineLevel="1" x14ac:dyDescent="0.25">
      <c r="A15919" t="s">
        <v>4536</v>
      </c>
      <c r="C15919" s="2" t="s">
        <v>12455</v>
      </c>
      <c r="D15919" s="2">
        <v>1142</v>
      </c>
      <c r="E15919" s="7">
        <v>2017</v>
      </c>
      <c r="F15919" s="5" t="s">
        <v>16237</v>
      </c>
      <c r="H15919" s="5" t="s">
        <v>5398</v>
      </c>
      <c r="I15919" s="6" t="s">
        <v>5844</v>
      </c>
      <c r="J15919" s="6" t="s">
        <v>16236</v>
      </c>
      <c r="K15919" s="17">
        <v>6</v>
      </c>
      <c r="L15919" s="17" t="s">
        <v>7732</v>
      </c>
      <c r="M15919" s="9"/>
      <c r="N15919" s="9"/>
      <c r="O15919" s="21"/>
      <c r="Q15919" s="29"/>
      <c r="U15919" s="17"/>
      <c r="V15919" s="2"/>
      <c r="Y15919" t="str">
        <f t="shared" si="1024"/>
        <v/>
      </c>
      <c r="AA15919" t="str">
        <f t="shared" si="1025"/>
        <v/>
      </c>
      <c r="AC15919" s="7"/>
      <c r="AD15919" t="s">
        <v>5844</v>
      </c>
      <c r="AE15919">
        <f t="shared" si="1027"/>
        <v>0</v>
      </c>
      <c r="AG15919" s="2"/>
      <c r="AI15919" s="7"/>
    </row>
    <row r="15920" spans="1:35" ht="11" customHeight="1" outlineLevel="1" x14ac:dyDescent="0.25">
      <c r="A15920" t="s">
        <v>4536</v>
      </c>
      <c r="C15920" s="2" t="s">
        <v>12455</v>
      </c>
      <c r="D15920" s="2">
        <v>1146</v>
      </c>
      <c r="E15920" s="7">
        <v>2017</v>
      </c>
      <c r="F15920" s="5" t="s">
        <v>12154</v>
      </c>
      <c r="H15920" s="5" t="s">
        <v>5398</v>
      </c>
      <c r="I15920" s="6" t="s">
        <v>5844</v>
      </c>
      <c r="J15920" s="6" t="s">
        <v>16238</v>
      </c>
      <c r="K15920" s="17">
        <v>6</v>
      </c>
      <c r="L15920" s="17" t="s">
        <v>7732</v>
      </c>
      <c r="M15920" s="9"/>
      <c r="N15920" s="9"/>
      <c r="O15920" s="21"/>
      <c r="Q15920" s="29"/>
      <c r="U15920" s="17"/>
      <c r="V15920" s="2"/>
      <c r="Y15920" t="str">
        <f t="shared" si="1024"/>
        <v/>
      </c>
      <c r="AA15920" t="str">
        <f t="shared" si="1025"/>
        <v/>
      </c>
      <c r="AC15920" s="7"/>
      <c r="AD15920" t="s">
        <v>5844</v>
      </c>
      <c r="AE15920">
        <f t="shared" si="1027"/>
        <v>0</v>
      </c>
      <c r="AG15920" s="2"/>
      <c r="AI15920" s="7"/>
    </row>
    <row r="15921" spans="1:49" ht="11" customHeight="1" outlineLevel="1" x14ac:dyDescent="0.25">
      <c r="A15921" t="s">
        <v>4536</v>
      </c>
      <c r="C15921" s="2" t="s">
        <v>12455</v>
      </c>
      <c r="D15921" s="2">
        <v>1148</v>
      </c>
      <c r="E15921" s="7">
        <v>2017</v>
      </c>
      <c r="F15921" s="5" t="s">
        <v>12554</v>
      </c>
      <c r="H15921" s="5" t="s">
        <v>5398</v>
      </c>
      <c r="I15921" s="6" t="s">
        <v>16142</v>
      </c>
      <c r="J15921" s="6" t="s">
        <v>16239</v>
      </c>
      <c r="K15921" s="17">
        <v>3</v>
      </c>
      <c r="L15921" s="17" t="s">
        <v>7732</v>
      </c>
      <c r="M15921" s="9"/>
      <c r="N15921" s="9"/>
      <c r="O15921" s="21"/>
      <c r="Q15921" s="29"/>
      <c r="U15921" s="17"/>
      <c r="V15921" s="2"/>
      <c r="Y15921" t="str">
        <f t="shared" si="1024"/>
        <v/>
      </c>
      <c r="AA15921" t="str">
        <f t="shared" si="1025"/>
        <v/>
      </c>
      <c r="AC15921" s="7"/>
      <c r="AD15921" t="s">
        <v>16142</v>
      </c>
      <c r="AE15921">
        <f t="shared" si="1027"/>
        <v>0</v>
      </c>
      <c r="AG15921" s="2"/>
      <c r="AI15921" s="7"/>
    </row>
    <row r="15922" spans="1:49" ht="11" customHeight="1" outlineLevel="1" x14ac:dyDescent="0.25">
      <c r="A15922" t="s">
        <v>4536</v>
      </c>
      <c r="C15922" s="2" t="s">
        <v>12455</v>
      </c>
      <c r="D15922" s="2" t="s">
        <v>16241</v>
      </c>
      <c r="E15922" s="7">
        <v>2019</v>
      </c>
      <c r="F15922" s="5" t="s">
        <v>16242</v>
      </c>
      <c r="H15922" s="5" t="s">
        <v>5398</v>
      </c>
      <c r="I15922" s="6" t="s">
        <v>16243</v>
      </c>
      <c r="J15922" s="6" t="s">
        <v>16240</v>
      </c>
      <c r="K15922" s="17">
        <v>1</v>
      </c>
      <c r="L15922" s="17" t="s">
        <v>7730</v>
      </c>
      <c r="M15922" s="9">
        <v>6</v>
      </c>
      <c r="N15922" s="9"/>
      <c r="O15922" s="21"/>
      <c r="Q15922" s="29"/>
      <c r="U15922" s="17"/>
      <c r="V15922" s="2"/>
      <c r="Y15922" t="str">
        <f t="shared" si="1024"/>
        <v/>
      </c>
      <c r="AA15922" t="str">
        <f t="shared" si="1025"/>
        <v/>
      </c>
      <c r="AC15922" s="7"/>
      <c r="AD15922" t="s">
        <v>16243</v>
      </c>
      <c r="AE15922">
        <f t="shared" si="1027"/>
        <v>0</v>
      </c>
      <c r="AG15922" s="2"/>
      <c r="AI15922" s="7"/>
    </row>
    <row r="15923" spans="1:49" ht="11" customHeight="1" outlineLevel="1" x14ac:dyDescent="0.25">
      <c r="A15923" t="s">
        <v>4536</v>
      </c>
      <c r="C15923" s="2" t="s">
        <v>12455</v>
      </c>
      <c r="D15923" s="2" t="s">
        <v>16241</v>
      </c>
      <c r="E15923" s="7">
        <v>2019</v>
      </c>
      <c r="F15923" s="5" t="s">
        <v>19931</v>
      </c>
      <c r="H15923" s="5"/>
      <c r="I15923" s="6" t="s">
        <v>16243</v>
      </c>
      <c r="J15923" s="6" t="s">
        <v>16240</v>
      </c>
      <c r="K15923" s="17">
        <v>1</v>
      </c>
      <c r="L15923" s="17" t="s">
        <v>7730</v>
      </c>
      <c r="M15923" s="9">
        <v>10</v>
      </c>
      <c r="N15923" s="9"/>
      <c r="O15923" s="21"/>
      <c r="Q15923" s="29"/>
      <c r="U15923" s="17"/>
      <c r="V15923" s="2"/>
      <c r="Y15923">
        <f t="shared" si="1024"/>
        <v>1</v>
      </c>
      <c r="AA15923" t="str">
        <f t="shared" si="1025"/>
        <v/>
      </c>
      <c r="AC15923" s="7"/>
      <c r="AD15923" t="s">
        <v>16243</v>
      </c>
      <c r="AE15923">
        <f t="shared" si="1027"/>
        <v>0</v>
      </c>
      <c r="AG15923" s="2"/>
      <c r="AI15923" s="7"/>
    </row>
    <row r="15924" spans="1:49" ht="11" customHeight="1" outlineLevel="1" x14ac:dyDescent="0.25">
      <c r="A15924" t="s">
        <v>4536</v>
      </c>
      <c r="C15924" s="2" t="s">
        <v>12455</v>
      </c>
      <c r="D15924" s="2">
        <v>1186</v>
      </c>
      <c r="E15924" s="7">
        <v>2019</v>
      </c>
      <c r="F15924" s="5" t="s">
        <v>12154</v>
      </c>
      <c r="H15924" s="5" t="s">
        <v>5398</v>
      </c>
      <c r="I15924" s="6" t="s">
        <v>5844</v>
      </c>
      <c r="J15924" s="6" t="s">
        <v>16244</v>
      </c>
      <c r="K15924" s="17">
        <v>6</v>
      </c>
      <c r="L15924" s="17" t="s">
        <v>7732</v>
      </c>
      <c r="M15924" s="9"/>
      <c r="N15924" s="9"/>
      <c r="O15924" s="21"/>
      <c r="Q15924" s="29"/>
      <c r="U15924" s="17"/>
      <c r="V15924" s="2"/>
      <c r="Y15924" t="str">
        <f t="shared" si="1024"/>
        <v/>
      </c>
      <c r="AA15924" t="str">
        <f t="shared" si="1025"/>
        <v/>
      </c>
      <c r="AC15924" s="7"/>
      <c r="AD15924" t="s">
        <v>5844</v>
      </c>
      <c r="AE15924">
        <f t="shared" si="1027"/>
        <v>0</v>
      </c>
      <c r="AG15924" s="2"/>
      <c r="AI15924" s="7"/>
    </row>
    <row r="15925" spans="1:49" ht="11" customHeight="1" outlineLevel="1" x14ac:dyDescent="0.25">
      <c r="A15925" t="s">
        <v>4536</v>
      </c>
      <c r="C15925" s="2" t="s">
        <v>12455</v>
      </c>
      <c r="D15925" s="2" t="s">
        <v>16246</v>
      </c>
      <c r="E15925" s="7">
        <v>2019</v>
      </c>
      <c r="F15925" s="5" t="s">
        <v>16247</v>
      </c>
      <c r="H15925" s="5" t="s">
        <v>5398</v>
      </c>
      <c r="I15925" s="6" t="s">
        <v>5844</v>
      </c>
      <c r="J15925" s="6" t="s">
        <v>16245</v>
      </c>
      <c r="K15925" s="17">
        <v>6</v>
      </c>
      <c r="L15925" s="17" t="s">
        <v>7732</v>
      </c>
      <c r="M15925" s="9"/>
      <c r="N15925" s="9"/>
      <c r="O15925" s="21"/>
      <c r="Q15925" s="29"/>
      <c r="U15925" s="17"/>
      <c r="V15925" s="2"/>
      <c r="Y15925" t="str">
        <f t="shared" si="1024"/>
        <v/>
      </c>
      <c r="AA15925">
        <f t="shared" si="1025"/>
        <v>1</v>
      </c>
      <c r="AC15925" s="7"/>
      <c r="AD15925" t="s">
        <v>5844</v>
      </c>
      <c r="AE15925">
        <f t="shared" si="1027"/>
        <v>0</v>
      </c>
      <c r="AG15925" s="2"/>
      <c r="AI15925" s="7"/>
    </row>
    <row r="15926" spans="1:49" ht="11" customHeight="1" outlineLevel="1" x14ac:dyDescent="0.25">
      <c r="A15926" t="s">
        <v>4536</v>
      </c>
      <c r="C15926" s="2" t="s">
        <v>12455</v>
      </c>
      <c r="D15926" s="2">
        <v>1200</v>
      </c>
      <c r="E15926" s="7">
        <v>2020</v>
      </c>
      <c r="F15926" s="5" t="s">
        <v>16221</v>
      </c>
      <c r="H15926" s="5" t="s">
        <v>5398</v>
      </c>
      <c r="I15926" s="6" t="s">
        <v>16249</v>
      </c>
      <c r="J15926" s="6" t="s">
        <v>16248</v>
      </c>
      <c r="K15926" s="17">
        <v>6</v>
      </c>
      <c r="L15926" s="17" t="s">
        <v>7732</v>
      </c>
      <c r="M15926" s="9"/>
      <c r="N15926" s="9"/>
      <c r="O15926" s="21"/>
      <c r="Q15926" s="29"/>
      <c r="U15926" s="17"/>
      <c r="V15926" s="2"/>
      <c r="Y15926" t="str">
        <f t="shared" si="1024"/>
        <v/>
      </c>
      <c r="AA15926" t="str">
        <f t="shared" si="1025"/>
        <v/>
      </c>
      <c r="AC15926" s="7"/>
      <c r="AD15926" t="s">
        <v>16249</v>
      </c>
      <c r="AE15926">
        <f t="shared" si="1027"/>
        <v>0</v>
      </c>
      <c r="AG15926" s="2"/>
      <c r="AI15926" s="7"/>
    </row>
    <row r="15927" spans="1:49" ht="11" customHeight="1" outlineLevel="1" x14ac:dyDescent="0.25">
      <c r="A15927" t="s">
        <v>4536</v>
      </c>
      <c r="C15927" s="2" t="s">
        <v>12455</v>
      </c>
      <c r="D15927" s="2">
        <v>1210</v>
      </c>
      <c r="E15927" s="7">
        <v>2021</v>
      </c>
      <c r="F15927" s="5" t="s">
        <v>16251</v>
      </c>
      <c r="H15927" s="5" t="s">
        <v>5398</v>
      </c>
      <c r="I15927" s="6" t="s">
        <v>16252</v>
      </c>
      <c r="J15927" s="6" t="s">
        <v>16250</v>
      </c>
      <c r="K15927" s="17">
        <v>5</v>
      </c>
      <c r="L15927" s="17" t="s">
        <v>7732</v>
      </c>
      <c r="M15927" s="9"/>
      <c r="N15927" s="9"/>
      <c r="O15927" s="21"/>
      <c r="Q15927" s="29"/>
      <c r="U15927" s="17"/>
      <c r="V15927" s="2"/>
      <c r="Y15927" t="str">
        <f t="shared" si="1024"/>
        <v/>
      </c>
      <c r="AA15927" t="str">
        <f t="shared" si="1025"/>
        <v/>
      </c>
      <c r="AC15927" s="7"/>
      <c r="AD15927" t="s">
        <v>16252</v>
      </c>
      <c r="AE15927">
        <f t="shared" si="1027"/>
        <v>0</v>
      </c>
      <c r="AG15927" s="2"/>
      <c r="AI15927" s="7"/>
    </row>
    <row r="15928" spans="1:49" ht="11" customHeight="1" outlineLevel="1" x14ac:dyDescent="0.25">
      <c r="A15928" t="s">
        <v>4536</v>
      </c>
      <c r="C15928" s="2" t="s">
        <v>12455</v>
      </c>
      <c r="D15928" s="2">
        <v>1211</v>
      </c>
      <c r="E15928" s="7">
        <v>2021</v>
      </c>
      <c r="F15928" s="5" t="s">
        <v>16251</v>
      </c>
      <c r="H15928" s="5" t="s">
        <v>5398</v>
      </c>
      <c r="I15928" s="6" t="s">
        <v>16252</v>
      </c>
      <c r="J15928" s="6" t="s">
        <v>16250</v>
      </c>
      <c r="K15928" s="17">
        <v>5</v>
      </c>
      <c r="L15928" s="17" t="s">
        <v>7732</v>
      </c>
      <c r="M15928" s="9"/>
      <c r="N15928" s="9"/>
      <c r="O15928" s="21"/>
      <c r="Q15928" s="29"/>
      <c r="U15928" s="17"/>
      <c r="V15928" s="2"/>
      <c r="Y15928" t="str">
        <f t="shared" si="1024"/>
        <v/>
      </c>
      <c r="AA15928" t="str">
        <f t="shared" si="1025"/>
        <v/>
      </c>
      <c r="AC15928" s="7"/>
      <c r="AD15928" t="s">
        <v>16252</v>
      </c>
      <c r="AE15928">
        <f t="shared" si="1027"/>
        <v>0</v>
      </c>
      <c r="AG15928" s="2"/>
      <c r="AI15928" s="7"/>
    </row>
    <row r="15929" spans="1:49" ht="11" customHeight="1" outlineLevel="1" x14ac:dyDescent="0.25">
      <c r="A15929" t="s">
        <v>4536</v>
      </c>
      <c r="C15929" s="2" t="s">
        <v>12455</v>
      </c>
      <c r="D15929" s="2">
        <v>1212</v>
      </c>
      <c r="E15929" s="7">
        <v>2021</v>
      </c>
      <c r="F15929" s="5" t="s">
        <v>16251</v>
      </c>
      <c r="H15929" s="5" t="s">
        <v>5398</v>
      </c>
      <c r="I15929" s="6" t="s">
        <v>16252</v>
      </c>
      <c r="J15929" s="6" t="s">
        <v>16250</v>
      </c>
      <c r="K15929" s="17">
        <v>5</v>
      </c>
      <c r="L15929" s="17" t="s">
        <v>7732</v>
      </c>
      <c r="M15929" s="9"/>
      <c r="N15929" s="9"/>
      <c r="O15929" s="21"/>
      <c r="Q15929" s="29"/>
      <c r="U15929" s="17"/>
      <c r="V15929" s="2"/>
      <c r="Y15929" t="str">
        <f t="shared" si="1024"/>
        <v/>
      </c>
      <c r="AA15929" t="str">
        <f t="shared" si="1025"/>
        <v/>
      </c>
      <c r="AC15929" s="7"/>
      <c r="AD15929" t="s">
        <v>16252</v>
      </c>
      <c r="AE15929">
        <f t="shared" si="1027"/>
        <v>0</v>
      </c>
      <c r="AG15929" s="2"/>
      <c r="AI15929" s="7"/>
    </row>
    <row r="15930" spans="1:49" ht="11" customHeight="1" x14ac:dyDescent="0.25">
      <c r="A15930" s="4" t="s">
        <v>16314</v>
      </c>
      <c r="B15930" t="s">
        <v>11993</v>
      </c>
      <c r="C15930" s="2" t="s">
        <v>11983</v>
      </c>
      <c r="D15930" s="2" t="s">
        <v>20161</v>
      </c>
      <c r="E15930" s="7"/>
      <c r="F15930" s="5"/>
      <c r="H15930" s="5"/>
      <c r="I15930" s="6"/>
      <c r="J15930" s="6"/>
      <c r="K15930" s="17"/>
      <c r="L15930" s="17"/>
      <c r="M15930" s="9"/>
      <c r="N15930" s="9">
        <f>SUM(M15931:M15937)</f>
        <v>12.9</v>
      </c>
      <c r="O15930" s="21">
        <v>499</v>
      </c>
      <c r="P15930">
        <f>COUNTIF(L15931:L15937,"*")</f>
        <v>7</v>
      </c>
      <c r="Q15930" s="29">
        <f>P15930/O15930</f>
        <v>1.4028056112224449E-2</v>
      </c>
      <c r="R15930">
        <f>COUNTIF(L15931:L15937,"Y")+COUNTIF(L15931:L15937,"S")</f>
        <v>7</v>
      </c>
      <c r="U15930" s="18" t="s">
        <v>7732</v>
      </c>
      <c r="V15930" s="2"/>
      <c r="W15930" t="s">
        <v>18526</v>
      </c>
      <c r="Y15930" t="str">
        <f t="shared" si="1024"/>
        <v/>
      </c>
      <c r="AA15930" t="str">
        <f t="shared" si="1025"/>
        <v/>
      </c>
      <c r="AC15930" s="7"/>
      <c r="AF15930">
        <f>COUNTIF(AE15931:AE15937,"1")</f>
        <v>6</v>
      </c>
      <c r="AG15930" s="2"/>
      <c r="AI15930" s="7"/>
      <c r="AJ15930">
        <f>COUNTIF($K15931:$K15937,"1")-COUNTIFS($K15931:$K15937,"1",$L15931:$L15937,"V")</f>
        <v>6</v>
      </c>
      <c r="AK15930">
        <f>COUNTIFS($K15931:$K15937,"1",$L15931:$L15937,"Y")+COUNTIFS($K15931:$K15937,"1",$L15931:$L15937,"s")</f>
        <v>6</v>
      </c>
      <c r="AL15930">
        <f>COUNTIF($K15931:$K15937,"2")-COUNTIFS($K15931:$K15937,"2",$L15931:$L15937,"V")</f>
        <v>0</v>
      </c>
      <c r="AM15930">
        <f>COUNTIFS($K15931:$K15937,"2",$L15931:$L15937,"Y")+COUNTIFS($K15931:$K15937,"2",$L15931:$L15937,"s")</f>
        <v>0</v>
      </c>
      <c r="AN15930">
        <f>COUNTIF($K15931:$K15937,"3")-COUNTIFS($K15931:$K15937,"3",$L15931:$L15937,"V")</f>
        <v>1</v>
      </c>
      <c r="AO15930">
        <f>COUNTIFS($K15931:$K15937,"3",$L15931:$L15937,"Y")+COUNTIFS($K15931:$K15937,"3",$L15931:$L15937,"s")</f>
        <v>1</v>
      </c>
      <c r="AP15930">
        <f>COUNTIF($K15931:$K15937,"4")-COUNTIFS($K15931:$K15937,"4",$L15931:$L15937,"V")</f>
        <v>0</v>
      </c>
      <c r="AQ15930">
        <f>COUNTIFS($K15931:$K15937,"4",$L15931:$L15937,"Y")+COUNTIFS($K15931:$K15937,"4",$L15931:$L15937,"s")</f>
        <v>0</v>
      </c>
      <c r="AR15930">
        <f>COUNTIF($K15931:$K15937,"5")-COUNTIFS($K15931:$K15937,"5",$L15931:$L15937,"V")</f>
        <v>0</v>
      </c>
      <c r="AS15930">
        <f>COUNTIFS($K15931:$K15937,"5",$L15931:$L15937,"Y")+COUNTIFS($K15931:$K15937,"5",$L15931:$L15937,"s")</f>
        <v>0</v>
      </c>
      <c r="AT15930">
        <f>COUNTIF($K15931:$K15937,"6")-COUNTIFS($K15931:$K15937,"6",$L15931:$L15937,"V")</f>
        <v>0</v>
      </c>
      <c r="AU15930">
        <f>COUNTIFS($K15931:$K15937,"6",$L15931:$L15937,"Y")+COUNTIFS($K15931:$K15937,"6",$L15931:$L15937,"s")</f>
        <v>0</v>
      </c>
      <c r="AV15930">
        <f>COUNTIF($K15931:$K15937,"7")-COUNTIFS($K15931:$K15937,"7",$L15931:$L15937,"V")</f>
        <v>0</v>
      </c>
      <c r="AW15930">
        <f>COUNTIFS($K15931:$K15937,"7",$L15931:$L15937,"Y")+COUNTIFS($K15931:$K15937,"7",$L15931:$L15937,"s")</f>
        <v>0</v>
      </c>
    </row>
    <row r="15931" spans="1:49" ht="11" customHeight="1" outlineLevel="1" x14ac:dyDescent="0.25">
      <c r="A15931" t="s">
        <v>16299</v>
      </c>
      <c r="C15931" s="2" t="s">
        <v>11983</v>
      </c>
      <c r="D15931" s="3" t="s">
        <v>4062</v>
      </c>
      <c r="E15931" s="7">
        <v>1991</v>
      </c>
      <c r="F15931" s="5" t="s">
        <v>815</v>
      </c>
      <c r="H15931" s="5" t="s">
        <v>5398</v>
      </c>
      <c r="I15931" s="6" t="s">
        <v>16278</v>
      </c>
      <c r="J15931" s="6"/>
      <c r="K15931" s="17">
        <v>1</v>
      </c>
      <c r="L15931" s="17" t="s">
        <v>7730</v>
      </c>
      <c r="M15931" s="9">
        <v>0.9</v>
      </c>
      <c r="N15931" s="9"/>
      <c r="O15931" s="21"/>
      <c r="Q15931" s="29"/>
      <c r="S15931">
        <v>1</v>
      </c>
      <c r="T15931">
        <v>1</v>
      </c>
      <c r="U15931" s="17"/>
      <c r="V15931" s="2"/>
      <c r="X15931" t="s">
        <v>7732</v>
      </c>
      <c r="Y15931" t="str">
        <f t="shared" si="1024"/>
        <v/>
      </c>
      <c r="AA15931" t="str">
        <f t="shared" si="1025"/>
        <v/>
      </c>
      <c r="AC15931" s="7"/>
      <c r="AD15931" t="s">
        <v>16278</v>
      </c>
      <c r="AE15931">
        <f t="shared" ref="AE15931:AE15937" si="1028">COUNTIF(I15931,"*Fuji*")</f>
        <v>1</v>
      </c>
      <c r="AG15931" s="2"/>
      <c r="AI15931" s="7"/>
    </row>
    <row r="15932" spans="1:49" ht="11" customHeight="1" outlineLevel="1" x14ac:dyDescent="0.25">
      <c r="A15932" t="s">
        <v>16299</v>
      </c>
      <c r="C15932" s="2" t="s">
        <v>11983</v>
      </c>
      <c r="D15932" s="3" t="s">
        <v>4062</v>
      </c>
      <c r="E15932" s="7">
        <v>1991</v>
      </c>
      <c r="F15932" s="5" t="s">
        <v>6709</v>
      </c>
      <c r="H15932" s="5" t="s">
        <v>5398</v>
      </c>
      <c r="I15932" s="6" t="s">
        <v>16278</v>
      </c>
      <c r="J15932" s="6"/>
      <c r="K15932" s="17">
        <v>1</v>
      </c>
      <c r="L15932" s="17" t="s">
        <v>7730</v>
      </c>
      <c r="M15932" s="9">
        <v>0.9</v>
      </c>
      <c r="N15932" s="9"/>
      <c r="O15932" s="21"/>
      <c r="Q15932" s="29"/>
      <c r="U15932" s="17"/>
      <c r="V15932" s="2"/>
      <c r="X15932" t="s">
        <v>7732</v>
      </c>
      <c r="Y15932" t="str">
        <f t="shared" si="1024"/>
        <v/>
      </c>
      <c r="AA15932" t="str">
        <f t="shared" si="1025"/>
        <v/>
      </c>
      <c r="AC15932" s="7"/>
      <c r="AD15932" t="s">
        <v>16278</v>
      </c>
      <c r="AE15932">
        <f t="shared" si="1028"/>
        <v>1</v>
      </c>
      <c r="AG15932" s="2"/>
      <c r="AI15932" s="7"/>
    </row>
    <row r="15933" spans="1:49" ht="11" customHeight="1" outlineLevel="1" x14ac:dyDescent="0.25">
      <c r="A15933" t="s">
        <v>16299</v>
      </c>
      <c r="C15933" s="2" t="s">
        <v>11983</v>
      </c>
      <c r="D15933" s="3" t="s">
        <v>4062</v>
      </c>
      <c r="E15933" s="7">
        <v>1991</v>
      </c>
      <c r="F15933" s="5" t="s">
        <v>582</v>
      </c>
      <c r="H15933" s="5" t="s">
        <v>5398</v>
      </c>
      <c r="I15933" s="6" t="s">
        <v>16278</v>
      </c>
      <c r="J15933" s="6"/>
      <c r="K15933" s="17">
        <v>1</v>
      </c>
      <c r="L15933" s="17" t="s">
        <v>7730</v>
      </c>
      <c r="M15933" s="9">
        <v>0.9</v>
      </c>
      <c r="N15933" s="9"/>
      <c r="O15933" s="21"/>
      <c r="Q15933" s="29"/>
      <c r="U15933" s="17"/>
      <c r="V15933" s="2"/>
      <c r="X15933" t="s">
        <v>7732</v>
      </c>
      <c r="Y15933" t="str">
        <f t="shared" si="1024"/>
        <v/>
      </c>
      <c r="AA15933" t="str">
        <f t="shared" si="1025"/>
        <v/>
      </c>
      <c r="AC15933" s="7"/>
      <c r="AD15933" t="s">
        <v>16278</v>
      </c>
      <c r="AE15933">
        <f t="shared" si="1028"/>
        <v>1</v>
      </c>
      <c r="AG15933" s="2"/>
      <c r="AI15933" s="7"/>
    </row>
    <row r="15934" spans="1:49" ht="11" customHeight="1" outlineLevel="1" x14ac:dyDescent="0.25">
      <c r="A15934" t="s">
        <v>16299</v>
      </c>
      <c r="C15934" s="2" t="s">
        <v>11983</v>
      </c>
      <c r="D15934" s="3" t="s">
        <v>4062</v>
      </c>
      <c r="E15934" s="7">
        <v>1991</v>
      </c>
      <c r="F15934" s="5" t="s">
        <v>4769</v>
      </c>
      <c r="H15934" s="5" t="s">
        <v>5398</v>
      </c>
      <c r="I15934" s="6" t="s">
        <v>16278</v>
      </c>
      <c r="J15934" s="6"/>
      <c r="K15934" s="17">
        <v>1</v>
      </c>
      <c r="L15934" s="17" t="s">
        <v>7730</v>
      </c>
      <c r="M15934" s="9">
        <v>0.9</v>
      </c>
      <c r="N15934" s="9"/>
      <c r="O15934" s="21"/>
      <c r="Q15934" s="29"/>
      <c r="U15934" s="17"/>
      <c r="V15934" s="2"/>
      <c r="X15934" t="s">
        <v>7732</v>
      </c>
      <c r="Y15934" t="str">
        <f t="shared" si="1024"/>
        <v/>
      </c>
      <c r="AA15934" t="str">
        <f t="shared" si="1025"/>
        <v/>
      </c>
      <c r="AC15934" s="7"/>
      <c r="AD15934" t="s">
        <v>16278</v>
      </c>
      <c r="AE15934">
        <f t="shared" si="1028"/>
        <v>1</v>
      </c>
      <c r="AG15934" s="2"/>
      <c r="AI15934" s="7"/>
    </row>
    <row r="15935" spans="1:49" ht="11" customHeight="1" outlineLevel="1" x14ac:dyDescent="0.25">
      <c r="A15935" t="s">
        <v>16299</v>
      </c>
      <c r="C15935" s="2" t="s">
        <v>11983</v>
      </c>
      <c r="D15935" s="3" t="s">
        <v>4062</v>
      </c>
      <c r="E15935" s="7">
        <v>1991</v>
      </c>
      <c r="F15935" s="5" t="s">
        <v>2590</v>
      </c>
      <c r="H15935" s="5" t="s">
        <v>5398</v>
      </c>
      <c r="I15935" s="6" t="s">
        <v>16278</v>
      </c>
      <c r="J15935" s="6"/>
      <c r="K15935" s="17">
        <v>1</v>
      </c>
      <c r="L15935" s="17" t="s">
        <v>7730</v>
      </c>
      <c r="M15935" s="9">
        <v>0.9</v>
      </c>
      <c r="N15935" s="9"/>
      <c r="O15935" s="21"/>
      <c r="Q15935" s="29"/>
      <c r="U15935" s="17"/>
      <c r="V15935" s="2"/>
      <c r="Y15935" t="str">
        <f t="shared" si="1024"/>
        <v/>
      </c>
      <c r="AA15935" t="str">
        <f t="shared" si="1025"/>
        <v/>
      </c>
      <c r="AC15935" s="7"/>
      <c r="AD15935" t="s">
        <v>16278</v>
      </c>
      <c r="AE15935">
        <f t="shared" si="1028"/>
        <v>1</v>
      </c>
      <c r="AG15935" s="2"/>
      <c r="AI15935" s="7"/>
    </row>
    <row r="15936" spans="1:49" ht="11" customHeight="1" outlineLevel="1" x14ac:dyDescent="0.25">
      <c r="A15936" t="s">
        <v>16299</v>
      </c>
      <c r="C15936" s="2" t="s">
        <v>11983</v>
      </c>
      <c r="D15936" s="3" t="s">
        <v>4062</v>
      </c>
      <c r="E15936" s="7">
        <v>1991</v>
      </c>
      <c r="F15936" s="5" t="s">
        <v>16310</v>
      </c>
      <c r="H15936" s="5" t="s">
        <v>5398</v>
      </c>
      <c r="I15936" s="6" t="s">
        <v>16278</v>
      </c>
      <c r="J15936" s="6"/>
      <c r="K15936" s="17">
        <v>1</v>
      </c>
      <c r="L15936" s="17" t="s">
        <v>7730</v>
      </c>
      <c r="M15936" s="9">
        <v>3.8</v>
      </c>
      <c r="N15936" s="9"/>
      <c r="O15936" s="21"/>
      <c r="Q15936" s="29"/>
      <c r="U15936" s="17"/>
      <c r="V15936" s="2"/>
      <c r="Y15936" t="str">
        <f t="shared" si="1024"/>
        <v/>
      </c>
      <c r="AA15936">
        <f t="shared" si="1025"/>
        <v>1</v>
      </c>
      <c r="AC15936" s="7"/>
      <c r="AD15936" t="s">
        <v>16278</v>
      </c>
      <c r="AE15936">
        <f t="shared" si="1028"/>
        <v>1</v>
      </c>
      <c r="AG15936" s="2"/>
      <c r="AI15936" s="7"/>
    </row>
    <row r="15937" spans="1:49" ht="11" customHeight="1" outlineLevel="1" x14ac:dyDescent="0.25">
      <c r="A15937" t="s">
        <v>16299</v>
      </c>
      <c r="C15937" s="2" t="s">
        <v>11983</v>
      </c>
      <c r="D15937" s="3" t="s">
        <v>4062</v>
      </c>
      <c r="E15937" s="7">
        <v>1994</v>
      </c>
      <c r="F15937" s="5" t="s">
        <v>4769</v>
      </c>
      <c r="H15937" s="5" t="s">
        <v>5398</v>
      </c>
      <c r="I15937" s="6" t="s">
        <v>20160</v>
      </c>
      <c r="J15937" s="6" t="s">
        <v>20161</v>
      </c>
      <c r="K15937" s="17">
        <v>3</v>
      </c>
      <c r="L15937" s="17" t="s">
        <v>7730</v>
      </c>
      <c r="M15937" s="9">
        <v>4.5999999999999996</v>
      </c>
      <c r="N15937" s="9"/>
      <c r="O15937" s="21"/>
      <c r="Q15937" s="29"/>
      <c r="U15937" s="17"/>
      <c r="V15937" s="2"/>
      <c r="Y15937" t="str">
        <f t="shared" si="1024"/>
        <v/>
      </c>
      <c r="AA15937" t="str">
        <f t="shared" si="1025"/>
        <v/>
      </c>
      <c r="AC15937" s="7"/>
      <c r="AD15937" t="s">
        <v>20160</v>
      </c>
      <c r="AE15937">
        <f t="shared" si="1028"/>
        <v>0</v>
      </c>
      <c r="AG15937" s="2"/>
      <c r="AI15937" s="7"/>
    </row>
    <row r="15938" spans="1:49" ht="11" customHeight="1" x14ac:dyDescent="0.25">
      <c r="A15938" s="4" t="s">
        <v>11158</v>
      </c>
      <c r="B15938" t="s">
        <v>12453</v>
      </c>
      <c r="C15938" s="2" t="s">
        <v>12953</v>
      </c>
      <c r="E15938" s="7"/>
      <c r="F15938" s="5"/>
      <c r="H15938" s="5"/>
      <c r="I15938" s="6"/>
      <c r="J15938" s="6"/>
      <c r="K15938" s="17"/>
      <c r="L15938" s="17"/>
      <c r="M15938" s="9"/>
      <c r="N15938" s="9">
        <f>SUM(M15939:M15948)</f>
        <v>25.200000000000003</v>
      </c>
      <c r="O15938" s="21">
        <v>447</v>
      </c>
      <c r="P15938">
        <f>COUNTIF(L15939:L15948,"*")</f>
        <v>10</v>
      </c>
      <c r="Q15938" s="29">
        <f>P15938/O15938</f>
        <v>2.2371364653243849E-2</v>
      </c>
      <c r="R15938">
        <f>COUNTIF(L15939:L15948,"Y")+COUNTIF(L15939:L15948,"S")</f>
        <v>10</v>
      </c>
      <c r="U15938" s="17" t="s">
        <v>7730</v>
      </c>
      <c r="V15938" s="2"/>
      <c r="W15938" t="s">
        <v>18527</v>
      </c>
      <c r="Y15938" t="str">
        <f t="shared" si="1024"/>
        <v/>
      </c>
      <c r="AA15938" t="str">
        <f t="shared" si="1025"/>
        <v/>
      </c>
      <c r="AC15938" s="7"/>
      <c r="AF15938">
        <f>COUNTIF(AE15939:AE15948,"1")</f>
        <v>0</v>
      </c>
      <c r="AG15938" s="2"/>
      <c r="AI15938" s="7"/>
      <c r="AJ15938">
        <f>COUNTIF($K15939:$K15948,"1")-COUNTIFS($K15939:$K15948,"1",$L15939:$L15948,"V")</f>
        <v>0</v>
      </c>
      <c r="AK15938">
        <f>COUNTIFS($K15939:$K15948,"1",$L15939:$L15948,"Y")+COUNTIFS($K15939:$K15948,"1",$L15939:$L15948,"s")</f>
        <v>0</v>
      </c>
      <c r="AL15938">
        <f>COUNTIF($K15939:$K15948,"2")-COUNTIFS($K15939:$K15948,"2",$L15939:$L15948,"V")</f>
        <v>0</v>
      </c>
      <c r="AM15938">
        <f>COUNTIFS($K15939:$K15948,"2",$L15939:$L15948,"Y")+COUNTIFS($K15939:$K15948,"2",$L15939:$L15948,"s")</f>
        <v>0</v>
      </c>
      <c r="AN15938">
        <f>COUNTIF($K15939:$K15948,"3")-COUNTIFS($K15939:$K15948,"3",$L15939:$L15948,"V")</f>
        <v>0</v>
      </c>
      <c r="AO15938">
        <f>COUNTIFS($K15939:$K15948,"3",$L15939:$L15948,"Y")+COUNTIFS($K15939:$K15948,"3",$L15939:$L15948,"s")</f>
        <v>0</v>
      </c>
      <c r="AP15938">
        <f>COUNTIF($K15939:$K15948,"4")-COUNTIFS($K15939:$K15948,"4",$L15939:$L15948,"V")</f>
        <v>0</v>
      </c>
      <c r="AQ15938">
        <f>COUNTIFS($K15939:$K15948,"4",$L15939:$L15948,"Y")+COUNTIFS($K15939:$K15948,"4",$L15939:$L15948,"s")</f>
        <v>0</v>
      </c>
      <c r="AR15938">
        <f>COUNTIF($K15939:$K15948,"5")-COUNTIFS($K15939:$K15948,"5",$L15939:$L15948,"V")</f>
        <v>0</v>
      </c>
      <c r="AS15938">
        <f>COUNTIFS($K15939:$K15948,"5",$L15939:$L15948,"Y")+COUNTIFS($K15939:$K15948,"5",$L15939:$L15948,"s")</f>
        <v>0</v>
      </c>
      <c r="AT15938">
        <f>COUNTIF($K15939:$K15948,"6")-COUNTIFS($K15939:$K15948,"6",$L15939:$L15948,"V")</f>
        <v>0</v>
      </c>
      <c r="AU15938">
        <f>COUNTIFS($K15939:$K15948,"6",$L15939:$L15948,"Y")+COUNTIFS($K15939:$K15948,"6",$L15939:$L15948,"s")</f>
        <v>0</v>
      </c>
      <c r="AV15938">
        <f>COUNTIF($K15939:$K15948,"7")-COUNTIFS($K15939:$K15948,"7",$L15939:$L15948,"V")</f>
        <v>10</v>
      </c>
      <c r="AW15938">
        <f>COUNTIFS($K15939:$K15948,"7",$L15939:$L15948,"Y")+COUNTIFS($K15939:$K15948,"7",$L15939:$L15948,"s")</f>
        <v>10</v>
      </c>
    </row>
    <row r="15939" spans="1:49" ht="11" customHeight="1" outlineLevel="1" x14ac:dyDescent="0.25">
      <c r="A15939" t="s">
        <v>11152</v>
      </c>
      <c r="C15939" s="2" t="s">
        <v>12953</v>
      </c>
      <c r="D15939" s="2">
        <v>362</v>
      </c>
      <c r="E15939" s="7">
        <v>2007</v>
      </c>
      <c r="F15939" s="5" t="s">
        <v>6142</v>
      </c>
      <c r="H15939" s="5" t="s">
        <v>5398</v>
      </c>
      <c r="I15939" s="6" t="s">
        <v>9123</v>
      </c>
      <c r="J15939" s="6" t="s">
        <v>11153</v>
      </c>
      <c r="K15939" s="17">
        <v>7</v>
      </c>
      <c r="L15939" s="17" t="s">
        <v>7730</v>
      </c>
      <c r="M15939" s="9">
        <v>1.9</v>
      </c>
      <c r="N15939" s="9"/>
      <c r="O15939" s="21"/>
      <c r="Q15939" s="29"/>
      <c r="U15939" s="17"/>
      <c r="V15939" s="2"/>
      <c r="Y15939" t="str">
        <f t="shared" si="1024"/>
        <v/>
      </c>
      <c r="AA15939" t="str">
        <f t="shared" si="1025"/>
        <v/>
      </c>
      <c r="AC15939" s="7"/>
      <c r="AD15939" t="s">
        <v>9123</v>
      </c>
      <c r="AE15939">
        <f t="shared" ref="AE15939:AE15948" si="1029">COUNTIF(I15939,"*Fuji*")</f>
        <v>0</v>
      </c>
      <c r="AG15939" s="2"/>
      <c r="AI15939" s="7"/>
    </row>
    <row r="15940" spans="1:49" ht="11" customHeight="1" outlineLevel="1" x14ac:dyDescent="0.25">
      <c r="A15940" t="s">
        <v>11152</v>
      </c>
      <c r="C15940" s="2" t="s">
        <v>12953</v>
      </c>
      <c r="D15940" s="2">
        <v>363</v>
      </c>
      <c r="E15940" s="7">
        <v>2007</v>
      </c>
      <c r="F15940" s="5" t="s">
        <v>11154</v>
      </c>
      <c r="H15940" s="5" t="s">
        <v>5398</v>
      </c>
      <c r="I15940" s="6" t="s">
        <v>9123</v>
      </c>
      <c r="J15940" s="6" t="s">
        <v>11153</v>
      </c>
      <c r="K15940" s="17">
        <v>7</v>
      </c>
      <c r="L15940" s="17" t="s">
        <v>7730</v>
      </c>
      <c r="M15940" s="9">
        <v>1.9</v>
      </c>
      <c r="N15940" s="9"/>
      <c r="O15940" s="21"/>
      <c r="Q15940" s="29"/>
      <c r="U15940" s="17"/>
      <c r="V15940" s="2"/>
      <c r="Y15940" t="str">
        <f t="shared" si="1024"/>
        <v/>
      </c>
      <c r="AA15940" t="str">
        <f t="shared" si="1025"/>
        <v/>
      </c>
      <c r="AC15940" s="7"/>
      <c r="AD15940" t="s">
        <v>9123</v>
      </c>
      <c r="AE15940">
        <f t="shared" si="1029"/>
        <v>0</v>
      </c>
      <c r="AG15940" s="2"/>
      <c r="AI15940" s="7"/>
    </row>
    <row r="15941" spans="1:49" ht="11" customHeight="1" outlineLevel="1" x14ac:dyDescent="0.25">
      <c r="A15941" t="s">
        <v>11152</v>
      </c>
      <c r="C15941" s="2" t="s">
        <v>12953</v>
      </c>
      <c r="D15941" s="2">
        <v>364</v>
      </c>
      <c r="E15941" s="7">
        <v>2007</v>
      </c>
      <c r="F15941" s="5" t="s">
        <v>3322</v>
      </c>
      <c r="H15941" s="5" t="s">
        <v>5398</v>
      </c>
      <c r="I15941" s="6" t="s">
        <v>9123</v>
      </c>
      <c r="J15941" s="6" t="s">
        <v>11153</v>
      </c>
      <c r="K15941" s="17">
        <v>7</v>
      </c>
      <c r="L15941" s="17" t="s">
        <v>7730</v>
      </c>
      <c r="M15941" s="9">
        <v>1.9</v>
      </c>
      <c r="N15941" s="9"/>
      <c r="O15941" s="21"/>
      <c r="Q15941" s="29"/>
      <c r="U15941" s="17"/>
      <c r="V15941" s="2"/>
      <c r="Y15941" t="str">
        <f t="shared" si="1024"/>
        <v/>
      </c>
      <c r="AA15941" t="str">
        <f t="shared" si="1025"/>
        <v/>
      </c>
      <c r="AC15941" s="7"/>
      <c r="AD15941" t="s">
        <v>9123</v>
      </c>
      <c r="AE15941">
        <f t="shared" si="1029"/>
        <v>0</v>
      </c>
      <c r="AG15941" s="2"/>
      <c r="AI15941" s="7"/>
    </row>
    <row r="15942" spans="1:49" ht="11" customHeight="1" outlineLevel="1" collapsed="1" x14ac:dyDescent="0.25">
      <c r="A15942" t="s">
        <v>11152</v>
      </c>
      <c r="C15942" s="2" t="s">
        <v>12953</v>
      </c>
      <c r="D15942" s="2">
        <v>365</v>
      </c>
      <c r="E15942" s="7">
        <v>2007</v>
      </c>
      <c r="F15942" s="5" t="s">
        <v>4940</v>
      </c>
      <c r="H15942" s="5" t="s">
        <v>5398</v>
      </c>
      <c r="I15942" s="6" t="s">
        <v>9123</v>
      </c>
      <c r="J15942" s="6" t="s">
        <v>11153</v>
      </c>
      <c r="K15942" s="17">
        <v>7</v>
      </c>
      <c r="L15942" s="17" t="s">
        <v>7730</v>
      </c>
      <c r="M15942" s="9">
        <v>1.9</v>
      </c>
      <c r="N15942" s="9"/>
      <c r="O15942" s="21"/>
      <c r="Q15942" s="29"/>
      <c r="U15942" s="17"/>
      <c r="V15942" s="2"/>
      <c r="Y15942" t="str">
        <f t="shared" si="1024"/>
        <v/>
      </c>
      <c r="AA15942" t="str">
        <f t="shared" si="1025"/>
        <v/>
      </c>
      <c r="AC15942" s="7"/>
      <c r="AD15942" t="s">
        <v>9123</v>
      </c>
      <c r="AE15942">
        <f t="shared" si="1029"/>
        <v>0</v>
      </c>
      <c r="AG15942" s="2"/>
      <c r="AI15942" s="7"/>
    </row>
    <row r="15943" spans="1:49" ht="11" customHeight="1" outlineLevel="1" x14ac:dyDescent="0.25">
      <c r="A15943" t="s">
        <v>11152</v>
      </c>
      <c r="C15943" s="2" t="s">
        <v>12953</v>
      </c>
      <c r="D15943" s="2">
        <v>366</v>
      </c>
      <c r="E15943" s="7">
        <v>2007</v>
      </c>
      <c r="F15943" s="5" t="s">
        <v>11155</v>
      </c>
      <c r="H15943" s="5" t="s">
        <v>5398</v>
      </c>
      <c r="I15943" s="6" t="s">
        <v>9123</v>
      </c>
      <c r="J15943" s="6" t="s">
        <v>11153</v>
      </c>
      <c r="K15943" s="17">
        <v>7</v>
      </c>
      <c r="L15943" s="17" t="s">
        <v>7730</v>
      </c>
      <c r="M15943" s="9">
        <v>1.9</v>
      </c>
      <c r="N15943" s="9"/>
      <c r="O15943" s="21"/>
      <c r="Q15943" s="29"/>
      <c r="U15943" s="17"/>
      <c r="V15943" s="2"/>
      <c r="Y15943" t="str">
        <f t="shared" si="1024"/>
        <v/>
      </c>
      <c r="AA15943" t="str">
        <f t="shared" si="1025"/>
        <v/>
      </c>
      <c r="AC15943" s="7"/>
      <c r="AD15943" t="s">
        <v>9123</v>
      </c>
      <c r="AE15943">
        <f t="shared" si="1029"/>
        <v>0</v>
      </c>
      <c r="AG15943" s="2"/>
      <c r="AI15943" s="7"/>
    </row>
    <row r="15944" spans="1:49" ht="11" customHeight="1" outlineLevel="1" x14ac:dyDescent="0.25">
      <c r="A15944" t="s">
        <v>11152</v>
      </c>
      <c r="C15944" s="2" t="s">
        <v>12953</v>
      </c>
      <c r="D15944" s="2">
        <v>367</v>
      </c>
      <c r="E15944" s="7">
        <v>2007</v>
      </c>
      <c r="F15944" s="5" t="s">
        <v>11156</v>
      </c>
      <c r="H15944" s="5" t="s">
        <v>5398</v>
      </c>
      <c r="I15944" s="6" t="s">
        <v>9123</v>
      </c>
      <c r="J15944" s="6" t="s">
        <v>11153</v>
      </c>
      <c r="K15944" s="17">
        <v>7</v>
      </c>
      <c r="L15944" s="17" t="s">
        <v>7730</v>
      </c>
      <c r="M15944" s="9">
        <v>1.9</v>
      </c>
      <c r="N15944" s="9"/>
      <c r="O15944" s="21"/>
      <c r="Q15944" s="29"/>
      <c r="U15944" s="17"/>
      <c r="V15944" s="2"/>
      <c r="Y15944" t="str">
        <f t="shared" ref="Y15944:Y15998" si="1030">IF(COUNTIF(F15944,"*fdc*"),1,"")</f>
        <v/>
      </c>
      <c r="AA15944" t="str">
        <f t="shared" ref="AA15944:AA15998" si="1031">IF(COUNTIF(F15944,"*s/s*"),1,"")</f>
        <v/>
      </c>
      <c r="AC15944" s="7"/>
      <c r="AD15944" t="s">
        <v>9123</v>
      </c>
      <c r="AE15944">
        <f t="shared" si="1029"/>
        <v>0</v>
      </c>
      <c r="AG15944" s="2"/>
      <c r="AI15944" s="7"/>
    </row>
    <row r="15945" spans="1:49" ht="11" customHeight="1" outlineLevel="1" x14ac:dyDescent="0.25">
      <c r="A15945" t="s">
        <v>11152</v>
      </c>
      <c r="C15945" s="2" t="s">
        <v>12953</v>
      </c>
      <c r="D15945" s="2">
        <v>368</v>
      </c>
      <c r="E15945" s="7">
        <v>2007</v>
      </c>
      <c r="F15945" s="5" t="s">
        <v>3697</v>
      </c>
      <c r="H15945" s="5" t="s">
        <v>5398</v>
      </c>
      <c r="I15945" s="6" t="s">
        <v>9123</v>
      </c>
      <c r="J15945" s="6" t="s">
        <v>11153</v>
      </c>
      <c r="K15945" s="17">
        <v>7</v>
      </c>
      <c r="L15945" s="17" t="s">
        <v>7730</v>
      </c>
      <c r="M15945" s="9">
        <v>1.9</v>
      </c>
      <c r="N15945" s="9"/>
      <c r="O15945" s="21"/>
      <c r="Q15945" s="29"/>
      <c r="U15945" s="17"/>
      <c r="V15945" s="2"/>
      <c r="Y15945" t="str">
        <f t="shared" si="1030"/>
        <v/>
      </c>
      <c r="AA15945" t="str">
        <f t="shared" si="1031"/>
        <v/>
      </c>
      <c r="AC15945" s="7"/>
      <c r="AD15945" t="s">
        <v>9123</v>
      </c>
      <c r="AE15945">
        <f t="shared" si="1029"/>
        <v>0</v>
      </c>
      <c r="AG15945" s="2"/>
      <c r="AI15945" s="7"/>
    </row>
    <row r="15946" spans="1:49" ht="11" customHeight="1" outlineLevel="1" x14ac:dyDescent="0.25">
      <c r="A15946" t="s">
        <v>11152</v>
      </c>
      <c r="C15946" s="2" t="s">
        <v>12953</v>
      </c>
      <c r="D15946" s="2">
        <v>369</v>
      </c>
      <c r="E15946" s="7">
        <v>2007</v>
      </c>
      <c r="F15946" s="5" t="s">
        <v>11157</v>
      </c>
      <c r="H15946" s="5" t="s">
        <v>5398</v>
      </c>
      <c r="I15946" s="6" t="s">
        <v>9123</v>
      </c>
      <c r="J15946" s="6" t="s">
        <v>11153</v>
      </c>
      <c r="K15946" s="17">
        <v>7</v>
      </c>
      <c r="L15946" s="17" t="s">
        <v>7730</v>
      </c>
      <c r="M15946" s="9">
        <v>1.9</v>
      </c>
      <c r="N15946" s="9"/>
      <c r="O15946" s="21"/>
      <c r="Q15946" s="29"/>
      <c r="U15946" s="17"/>
      <c r="V15946" s="2"/>
      <c r="Y15946" t="str">
        <f t="shared" si="1030"/>
        <v/>
      </c>
      <c r="AA15946" t="str">
        <f t="shared" si="1031"/>
        <v/>
      </c>
      <c r="AC15946" s="7"/>
      <c r="AD15946" t="s">
        <v>9123</v>
      </c>
      <c r="AE15946">
        <f t="shared" si="1029"/>
        <v>0</v>
      </c>
      <c r="AG15946" s="2"/>
      <c r="AI15946" s="7"/>
    </row>
    <row r="15947" spans="1:49" ht="11" customHeight="1" outlineLevel="1" x14ac:dyDescent="0.25">
      <c r="A15947" t="s">
        <v>11152</v>
      </c>
      <c r="C15947" s="2" t="s">
        <v>12953</v>
      </c>
      <c r="D15947" s="2">
        <v>370</v>
      </c>
      <c r="E15947" s="7">
        <v>2007</v>
      </c>
      <c r="F15947" s="5" t="s">
        <v>3564</v>
      </c>
      <c r="H15947" s="5" t="s">
        <v>5398</v>
      </c>
      <c r="I15947" s="6" t="s">
        <v>9123</v>
      </c>
      <c r="J15947" s="6" t="s">
        <v>9124</v>
      </c>
      <c r="K15947" s="17">
        <v>7</v>
      </c>
      <c r="L15947" s="17" t="s">
        <v>20076</v>
      </c>
      <c r="M15947" s="9"/>
      <c r="N15947" s="9"/>
      <c r="O15947" s="21"/>
      <c r="Q15947" s="29"/>
      <c r="U15947" s="17"/>
      <c r="V15947" s="2"/>
      <c r="Y15947" t="str">
        <f t="shared" si="1030"/>
        <v/>
      </c>
      <c r="AA15947" t="str">
        <f t="shared" si="1031"/>
        <v/>
      </c>
      <c r="AC15947" s="7"/>
      <c r="AD15947" t="s">
        <v>9123</v>
      </c>
      <c r="AE15947">
        <f t="shared" si="1029"/>
        <v>0</v>
      </c>
      <c r="AG15947" s="2"/>
      <c r="AH15947" t="s">
        <v>4921</v>
      </c>
      <c r="AI15947" s="7"/>
    </row>
    <row r="15948" spans="1:49" ht="11" customHeight="1" outlineLevel="1" x14ac:dyDescent="0.25">
      <c r="A15948" t="s">
        <v>11152</v>
      </c>
      <c r="C15948" s="2" t="s">
        <v>12953</v>
      </c>
      <c r="D15948" s="2" t="s">
        <v>21041</v>
      </c>
      <c r="E15948" s="7">
        <v>2007</v>
      </c>
      <c r="F15948" s="5" t="s">
        <v>21042</v>
      </c>
      <c r="H15948" s="5" t="s">
        <v>5398</v>
      </c>
      <c r="I15948" s="6" t="s">
        <v>9123</v>
      </c>
      <c r="J15948" s="6" t="s">
        <v>9124</v>
      </c>
      <c r="K15948" s="17">
        <v>7</v>
      </c>
      <c r="L15948" s="17" t="s">
        <v>7730</v>
      </c>
      <c r="M15948" s="9">
        <v>10</v>
      </c>
      <c r="N15948" s="9"/>
      <c r="O15948" s="21"/>
      <c r="Q15948" s="29"/>
      <c r="U15948" s="17"/>
      <c r="V15948" s="2"/>
      <c r="Y15948" t="str">
        <f t="shared" si="1030"/>
        <v/>
      </c>
      <c r="AA15948">
        <f t="shared" si="1031"/>
        <v>1</v>
      </c>
      <c r="AC15948" s="7"/>
      <c r="AD15948" t="s">
        <v>9123</v>
      </c>
      <c r="AE15948">
        <f t="shared" si="1029"/>
        <v>0</v>
      </c>
      <c r="AG15948" s="2"/>
      <c r="AH15948" t="s">
        <v>4921</v>
      </c>
      <c r="AI15948" s="7"/>
    </row>
    <row r="15949" spans="1:49" ht="11" customHeight="1" x14ac:dyDescent="0.25">
      <c r="A15949" s="4" t="s">
        <v>18038</v>
      </c>
      <c r="B15949" t="s">
        <v>12453</v>
      </c>
      <c r="C15949" s="2" t="s">
        <v>12953</v>
      </c>
      <c r="E15949" s="7"/>
      <c r="F15949" s="5"/>
      <c r="H15949" s="5"/>
      <c r="I15949" s="6"/>
      <c r="J15949" s="6"/>
      <c r="K15949" s="17"/>
      <c r="L15949" s="17"/>
      <c r="M15949" s="9"/>
      <c r="N15949" s="9">
        <f>SUM(M15950:M15950)</f>
        <v>9</v>
      </c>
      <c r="O15949" s="21">
        <v>1020</v>
      </c>
      <c r="P15949">
        <f>COUNTIF(L15950:L15950,"*")</f>
        <v>1</v>
      </c>
      <c r="Q15949" s="29">
        <f>P15949/O15949</f>
        <v>9.8039215686274508E-4</v>
      </c>
      <c r="R15949">
        <f>COUNTIF(L15950:L15950,"Y")+COUNTIF(L15950:L15950,"S")</f>
        <v>1</v>
      </c>
      <c r="U15949" s="18" t="s">
        <v>7732</v>
      </c>
      <c r="V15949" s="2"/>
      <c r="W15949" t="s">
        <v>18528</v>
      </c>
      <c r="Y15949" t="str">
        <f t="shared" si="1030"/>
        <v/>
      </c>
      <c r="AA15949" t="str">
        <f t="shared" si="1031"/>
        <v/>
      </c>
      <c r="AC15949" s="7"/>
      <c r="AF15949">
        <f>COUNTIF(AE15950:AE15950,"1")</f>
        <v>1</v>
      </c>
      <c r="AG15949" s="2"/>
      <c r="AI15949" s="7"/>
      <c r="AJ15949">
        <f>COUNTIF($K15950:$K15950,"1")-COUNTIFS($K15950:$K15950,"1",$L15950:$L15950,"V")</f>
        <v>1</v>
      </c>
      <c r="AK15949">
        <f>COUNTIFS($K15950:$K15950,"1",$L15950:$L15950,"Y")+COUNTIFS($K15950:$K15950,"1",$L15950:$L15950,"s")</f>
        <v>1</v>
      </c>
      <c r="AL15949">
        <f>COUNTIF($K15950:$K15950,"2")-COUNTIFS($K15950:$K15950,"2",$L15950:$L15950,"V")</f>
        <v>0</v>
      </c>
      <c r="AM15949">
        <f>COUNTIFS($K15950:$K15950,"2",$L15950:$L15950,"Y")+COUNTIFS($K15950:$K15950,"2",$L15950:$L15950,"s")</f>
        <v>0</v>
      </c>
      <c r="AN15949">
        <f>COUNTIF($K15950:$K15950,"3")-COUNTIFS($K15950:$K15950,"3",$L15950:$L15950,"V")</f>
        <v>0</v>
      </c>
      <c r="AO15949">
        <f>COUNTIFS($K15950:$K15950,"3",$L15950:$L15950,"Y")+COUNTIFS($K15950:$K15950,"3",$L15950:$L15950,"s")</f>
        <v>0</v>
      </c>
      <c r="AP15949">
        <f>COUNTIF($K15950:$K15950,"4")-COUNTIFS($K15950:$K15950,"4",$L15950:$L15950,"V")</f>
        <v>0</v>
      </c>
      <c r="AQ15949">
        <f>COUNTIFS($K15950:$K15950,"4",$L15950:$L15950,"Y")+COUNTIFS($K15950:$K15950,"4",$L15950:$L15950,"s")</f>
        <v>0</v>
      </c>
      <c r="AR15949">
        <f>COUNTIF($K15950:$K15950,"5")-COUNTIFS($K15950:$K15950,"5",$L15950:$L15950,"V")</f>
        <v>0</v>
      </c>
      <c r="AS15949">
        <f>COUNTIFS($K15950:$K15950,"5",$L15950:$L15950,"Y")+COUNTIFS($K15950:$K15950,"5",$L15950:$L15950,"s")</f>
        <v>0</v>
      </c>
      <c r="AT15949">
        <f>COUNTIF($K15950:$K15950,"6")-COUNTIFS($K15950:$K15950,"6",$L15950:$L15950,"V")</f>
        <v>0</v>
      </c>
      <c r="AU15949">
        <f>COUNTIFS($K15950:$K15950,"6",$L15950:$L15950,"Y")+COUNTIFS($K15950:$K15950,"6",$L15950:$L15950,"s")</f>
        <v>0</v>
      </c>
      <c r="AV15949">
        <f>COUNTIF($K15950:$K15950,"7")-COUNTIFS($K15950:$K15950,"7",$L15950:$L15950,"V")</f>
        <v>0</v>
      </c>
      <c r="AW15949">
        <f>COUNTIFS($K15950:$K15950,"7",$L15950:$L15950,"Y")+COUNTIFS($K15950:$K15950,"7",$L15950:$L15950,"s")</f>
        <v>0</v>
      </c>
    </row>
    <row r="15950" spans="1:49" ht="11" customHeight="1" outlineLevel="1" x14ac:dyDescent="0.25">
      <c r="A15950" t="s">
        <v>11159</v>
      </c>
      <c r="C15950" s="2" t="s">
        <v>12953</v>
      </c>
      <c r="D15950" s="2" t="s">
        <v>4062</v>
      </c>
      <c r="E15950" s="7">
        <v>1970</v>
      </c>
      <c r="F15950" s="5" t="s">
        <v>4719</v>
      </c>
      <c r="H15950" s="5" t="s">
        <v>5398</v>
      </c>
      <c r="I15950" s="6" t="s">
        <v>5399</v>
      </c>
      <c r="J15950" s="6"/>
      <c r="K15950" s="17">
        <v>1</v>
      </c>
      <c r="L15950" s="17" t="s">
        <v>7730</v>
      </c>
      <c r="M15950" s="9">
        <v>9</v>
      </c>
      <c r="N15950" s="9"/>
      <c r="O15950" s="21"/>
      <c r="Q15950" s="29"/>
      <c r="U15950" s="17"/>
      <c r="V15950" s="2" t="s">
        <v>4062</v>
      </c>
      <c r="Y15950" t="str">
        <f t="shared" si="1030"/>
        <v/>
      </c>
      <c r="AA15950" t="str">
        <f t="shared" si="1031"/>
        <v/>
      </c>
      <c r="AC15950" s="7"/>
      <c r="AD15950" t="s">
        <v>5399</v>
      </c>
      <c r="AE15950">
        <f>COUNTIF(I15950,"*Fuji*")</f>
        <v>1</v>
      </c>
      <c r="AG15950" s="2"/>
      <c r="AH15950" t="s">
        <v>4921</v>
      </c>
      <c r="AI15950" s="7"/>
    </row>
    <row r="15951" spans="1:49" ht="11" customHeight="1" x14ac:dyDescent="0.25">
      <c r="A15951" s="4" t="s">
        <v>12463</v>
      </c>
      <c r="B15951" t="s">
        <v>12453</v>
      </c>
      <c r="C15951" s="2" t="s">
        <v>12953</v>
      </c>
      <c r="E15951" s="7"/>
      <c r="F15951" s="5"/>
      <c r="H15951" s="5"/>
      <c r="I15951" s="6"/>
      <c r="J15951" s="6"/>
      <c r="K15951" s="17"/>
      <c r="L15951" s="17"/>
      <c r="M15951" s="9"/>
      <c r="N15951" s="9">
        <f>SUM(M15952:M15952)</f>
        <v>8</v>
      </c>
      <c r="O15951" s="21">
        <v>1894</v>
      </c>
      <c r="P15951">
        <f>COUNTIF(L15952:L15952,"*")</f>
        <v>1</v>
      </c>
      <c r="Q15951" s="29">
        <f>P15951/O15951</f>
        <v>5.2798310454065466E-4</v>
      </c>
      <c r="R15951">
        <f>COUNTIF(L15952:L15952,"Y")+COUNTIF(L15952:L15952,"S")</f>
        <v>1</v>
      </c>
      <c r="U15951" s="18" t="s">
        <v>7732</v>
      </c>
      <c r="V15951" s="2"/>
      <c r="W15951" t="s">
        <v>18529</v>
      </c>
      <c r="Y15951" t="str">
        <f t="shared" si="1030"/>
        <v/>
      </c>
      <c r="AA15951" t="str">
        <f t="shared" si="1031"/>
        <v/>
      </c>
      <c r="AC15951" s="7"/>
      <c r="AF15951">
        <f>COUNTIF(AE15952:AE15952,"1")</f>
        <v>1</v>
      </c>
      <c r="AG15951" s="2"/>
      <c r="AI15951" s="7"/>
      <c r="AJ15951">
        <f>COUNTIF($K15952:$K15952,"1")-COUNTIFS($K15952:$K15952,"1",$L15952:$L15952,"V")</f>
        <v>1</v>
      </c>
      <c r="AK15951">
        <f>COUNTIFS($K15952:$K15952,"1",$L15952:$L15952,"Y")+COUNTIFS($K15952:$K15952,"1",$L15952:$L15952,"s")</f>
        <v>1</v>
      </c>
      <c r="AL15951">
        <f>COUNTIF($K15952:$K15952,"2")-COUNTIFS($K15952:$K15952,"2",$L15952:$L15952,"V")</f>
        <v>0</v>
      </c>
      <c r="AM15951">
        <f>COUNTIFS($K15952:$K15952,"2",$L15952:$L15952,"Y")+COUNTIFS($K15952:$K15952,"2",$L15952:$L15952,"s")</f>
        <v>0</v>
      </c>
      <c r="AN15951">
        <f>COUNTIF($K15952:$K15952,"3")-COUNTIFS($K15952:$K15952,"3",$L15952:$L15952,"V")</f>
        <v>0</v>
      </c>
      <c r="AO15951">
        <f>COUNTIFS($K15952:$K15952,"3",$L15952:$L15952,"Y")+COUNTIFS($K15952:$K15952,"3",$L15952:$L15952,"s")</f>
        <v>0</v>
      </c>
      <c r="AP15951">
        <f>COUNTIF($K15952:$K15952,"4")-COUNTIFS($K15952:$K15952,"4",$L15952:$L15952,"V")</f>
        <v>0</v>
      </c>
      <c r="AQ15951">
        <f>COUNTIFS($K15952:$K15952,"4",$L15952:$L15952,"Y")+COUNTIFS($K15952:$K15952,"4",$L15952:$L15952,"s")</f>
        <v>0</v>
      </c>
      <c r="AR15951">
        <f>COUNTIF($K15952:$K15952,"5")-COUNTIFS($K15952:$K15952,"5",$L15952:$L15952,"V")</f>
        <v>0</v>
      </c>
      <c r="AS15951">
        <f>COUNTIFS($K15952:$K15952,"5",$L15952:$L15952,"Y")+COUNTIFS($K15952:$K15952,"5",$L15952:$L15952,"s")</f>
        <v>0</v>
      </c>
      <c r="AT15951">
        <f>COUNTIF($K15952:$K15952,"6")-COUNTIFS($K15952:$K15952,"6",$L15952:$L15952,"V")</f>
        <v>0</v>
      </c>
      <c r="AU15951">
        <f>COUNTIFS($K15952:$K15952,"6",$L15952:$L15952,"Y")+COUNTIFS($K15952:$K15952,"6",$L15952:$L15952,"s")</f>
        <v>0</v>
      </c>
      <c r="AV15951">
        <f>COUNTIF($K15952:$K15952,"7")-COUNTIFS($K15952:$K15952,"7",$L15952:$L15952,"V")</f>
        <v>0</v>
      </c>
      <c r="AW15951">
        <f>COUNTIFS($K15952:$K15952,"7",$L15952:$L15952,"Y")+COUNTIFS($K15952:$K15952,"7",$L15952:$L15952,"s")</f>
        <v>0</v>
      </c>
    </row>
    <row r="15952" spans="1:49" ht="11" customHeight="1" outlineLevel="1" x14ac:dyDescent="0.25">
      <c r="A15952" t="s">
        <v>12464</v>
      </c>
      <c r="C15952" s="2" t="s">
        <v>12953</v>
      </c>
      <c r="D15952" s="2">
        <v>1450</v>
      </c>
      <c r="E15952" s="7">
        <v>1971</v>
      </c>
      <c r="F15952" s="5" t="s">
        <v>1765</v>
      </c>
      <c r="H15952" s="5" t="s">
        <v>5398</v>
      </c>
      <c r="I15952" s="6" t="s">
        <v>5399</v>
      </c>
      <c r="J15952" s="6" t="s">
        <v>9125</v>
      </c>
      <c r="K15952" s="17">
        <v>1</v>
      </c>
      <c r="L15952" s="17" t="s">
        <v>7730</v>
      </c>
      <c r="M15952" s="9">
        <v>8</v>
      </c>
      <c r="N15952" s="9"/>
      <c r="O15952" s="21"/>
      <c r="Q15952" s="29"/>
      <c r="U15952" s="17"/>
      <c r="V15952" s="2" t="s">
        <v>4064</v>
      </c>
      <c r="Y15952" t="str">
        <f t="shared" si="1030"/>
        <v/>
      </c>
      <c r="AA15952" t="str">
        <f t="shared" si="1031"/>
        <v/>
      </c>
      <c r="AC15952" s="7"/>
      <c r="AD15952" t="s">
        <v>5399</v>
      </c>
      <c r="AE15952">
        <f>COUNTIF(I15952,"*Fuji*")</f>
        <v>1</v>
      </c>
      <c r="AG15952" s="2"/>
      <c r="AH15952" t="s">
        <v>4921</v>
      </c>
      <c r="AI15952" s="7"/>
    </row>
    <row r="15953" spans="1:49" ht="11" customHeight="1" x14ac:dyDescent="0.25">
      <c r="A15953" s="4" t="s">
        <v>13552</v>
      </c>
      <c r="B15953" t="s">
        <v>13554</v>
      </c>
      <c r="C15953" s="2" t="s">
        <v>12521</v>
      </c>
      <c r="E15953" s="7"/>
      <c r="F15953" s="5"/>
      <c r="H15953" s="5"/>
      <c r="I15953" s="6"/>
      <c r="J15953" s="6"/>
      <c r="K15953" s="17"/>
      <c r="L15953" s="17"/>
      <c r="M15953" s="9"/>
      <c r="N15953" s="9">
        <f>SUM(M15954:M15962)</f>
        <v>8</v>
      </c>
      <c r="O15953" s="21">
        <v>3407</v>
      </c>
      <c r="P15953">
        <f>COUNTIF(L15954:L15962,"*")</f>
        <v>9</v>
      </c>
      <c r="Q15953" s="29">
        <f>P15953/O15953</f>
        <v>2.6416201937188143E-3</v>
      </c>
      <c r="R15953">
        <f>COUNTIF(L15954:L15962,"Y")+COUNTIF(L15954:L15962,"S")</f>
        <v>9</v>
      </c>
      <c r="U15953" s="18" t="s">
        <v>7732</v>
      </c>
      <c r="V15953" s="2"/>
      <c r="W15953" t="s">
        <v>18530</v>
      </c>
      <c r="Y15953" t="str">
        <f t="shared" si="1030"/>
        <v/>
      </c>
      <c r="AA15953" t="str">
        <f t="shared" si="1031"/>
        <v/>
      </c>
      <c r="AC15953" s="7"/>
      <c r="AF15953">
        <f>COUNTIF(AE15954:AE15962,"1")</f>
        <v>0</v>
      </c>
      <c r="AG15953" s="2"/>
      <c r="AI15953" s="7"/>
      <c r="AJ15953">
        <f>COUNTIF($K15954:$K15962,"1")-COUNTIFS($K15954:$K15962,"1",$L15954:$L15962,"V")</f>
        <v>0</v>
      </c>
      <c r="AK15953">
        <f>COUNTIFS($K15954:$K15962,"1",$L15954:$L15962,"Y")+COUNTIFS($K15954:$K15962,"1",$L15954:$L15962,"s")</f>
        <v>0</v>
      </c>
      <c r="AL15953">
        <f>COUNTIF($K15954:$K15962,"2")-COUNTIFS($K15954:$K15962,"2",$L15954:$L15962,"V")</f>
        <v>0</v>
      </c>
      <c r="AM15953">
        <f>COUNTIFS($K15954:$K15962,"2",$L15954:$L15962,"Y")+COUNTIFS($K15954:$K15962,"2",$L15954:$L15962,"s")</f>
        <v>0</v>
      </c>
      <c r="AN15953">
        <f>COUNTIF($K15954:$K15962,"3")-COUNTIFS($K15954:$K15962,"3",$L15954:$L15962,"V")</f>
        <v>0</v>
      </c>
      <c r="AO15953">
        <f>COUNTIFS($K15954:$K15962,"3",$L15954:$L15962,"Y")+COUNTIFS($K15954:$K15962,"3",$L15954:$L15962,"s")</f>
        <v>0</v>
      </c>
      <c r="AP15953">
        <f>COUNTIF($K15954:$K15962,"4")-COUNTIFS($K15954:$K15962,"4",$L15954:$L15962,"V")</f>
        <v>0</v>
      </c>
      <c r="AQ15953">
        <f>COUNTIFS($K15954:$K15962,"4",$L15954:$L15962,"Y")+COUNTIFS($K15954:$K15962,"4",$L15954:$L15962,"s")</f>
        <v>0</v>
      </c>
      <c r="AR15953">
        <f>COUNTIF($K15954:$K15962,"5")-COUNTIFS($K15954:$K15962,"5",$L15954:$L15962,"V")</f>
        <v>0</v>
      </c>
      <c r="AS15953">
        <f>COUNTIFS($K15954:$K15962,"5",$L15954:$L15962,"Y")+COUNTIFS($K15954:$K15962,"5",$L15954:$L15962,"s")</f>
        <v>0</v>
      </c>
      <c r="AT15953">
        <f>COUNTIF($K15954:$K15962,"6")-COUNTIFS($K15954:$K15962,"6",$L15954:$L15962,"V")</f>
        <v>0</v>
      </c>
      <c r="AU15953">
        <f>COUNTIFS($K15954:$K15962,"6",$L15954:$L15962,"Y")+COUNTIFS($K15954:$K15962,"6",$L15954:$L15962,"s")</f>
        <v>0</v>
      </c>
      <c r="AV15953">
        <f>COUNTIF($K15954:$K15962,"7")-COUNTIFS($K15954:$K15962,"7",$L15954:$L15962,"V")</f>
        <v>9</v>
      </c>
      <c r="AW15953">
        <f>COUNTIFS($K15954:$K15962,"7",$L15954:$L15962,"Y")+COUNTIFS($K15954:$K15962,"7",$L15954:$L15962,"s")</f>
        <v>9</v>
      </c>
    </row>
    <row r="15954" spans="1:49" ht="11" customHeight="1" outlineLevel="1" x14ac:dyDescent="0.25">
      <c r="A15954" s="1" t="s">
        <v>13553</v>
      </c>
      <c r="C15954" s="2" t="s">
        <v>12521</v>
      </c>
      <c r="D15954" s="2">
        <v>1882</v>
      </c>
      <c r="E15954" s="7">
        <v>1980</v>
      </c>
      <c r="F15954" s="5" t="s">
        <v>13555</v>
      </c>
      <c r="H15954" s="5" t="s">
        <v>5398</v>
      </c>
      <c r="I15954" s="6" t="s">
        <v>9223</v>
      </c>
      <c r="J15954" s="6" t="s">
        <v>7554</v>
      </c>
      <c r="K15954" s="17">
        <v>7</v>
      </c>
      <c r="L15954" s="17" t="s">
        <v>7730</v>
      </c>
      <c r="M15954" s="9">
        <v>0.75</v>
      </c>
      <c r="N15954" s="9"/>
      <c r="O15954" s="21"/>
      <c r="Q15954" s="29"/>
      <c r="U15954" s="17"/>
      <c r="V15954" s="2"/>
      <c r="Y15954" t="str">
        <f t="shared" si="1030"/>
        <v/>
      </c>
      <c r="AA15954" t="str">
        <f t="shared" si="1031"/>
        <v/>
      </c>
      <c r="AC15954" s="7"/>
      <c r="AD15954" t="s">
        <v>9223</v>
      </c>
      <c r="AE15954">
        <f t="shared" ref="AE15954:AE15962" si="1032">COUNTIF(I15954,"*Fuji*")</f>
        <v>0</v>
      </c>
      <c r="AG15954" s="2"/>
      <c r="AI15954" s="7"/>
    </row>
    <row r="15955" spans="1:49" ht="11" customHeight="1" outlineLevel="1" x14ac:dyDescent="0.25">
      <c r="A15955" t="s">
        <v>13553</v>
      </c>
      <c r="C15955" s="2" t="s">
        <v>12521</v>
      </c>
      <c r="D15955" s="2">
        <v>1883</v>
      </c>
      <c r="E15955" s="7">
        <v>1980</v>
      </c>
      <c r="F15955" s="5" t="s">
        <v>13556</v>
      </c>
      <c r="H15955" s="5" t="s">
        <v>5398</v>
      </c>
      <c r="I15955" s="6" t="s">
        <v>9223</v>
      </c>
      <c r="J15955" s="6" t="s">
        <v>7554</v>
      </c>
      <c r="K15955" s="17">
        <v>7</v>
      </c>
      <c r="L15955" s="17" t="s">
        <v>7730</v>
      </c>
      <c r="M15955" s="9">
        <v>0.75</v>
      </c>
      <c r="N15955" s="9"/>
      <c r="O15955" s="21"/>
      <c r="Q15955" s="29"/>
      <c r="U15955" s="17"/>
      <c r="V15955" s="2"/>
      <c r="Y15955" t="str">
        <f t="shared" si="1030"/>
        <v/>
      </c>
      <c r="AA15955" t="str">
        <f t="shared" si="1031"/>
        <v/>
      </c>
      <c r="AC15955" s="7"/>
      <c r="AD15955" t="s">
        <v>9223</v>
      </c>
      <c r="AE15955">
        <f t="shared" si="1032"/>
        <v>0</v>
      </c>
      <c r="AG15955" s="2"/>
      <c r="AI15955" s="7"/>
    </row>
    <row r="15956" spans="1:49" ht="11" customHeight="1" outlineLevel="1" x14ac:dyDescent="0.25">
      <c r="A15956" t="s">
        <v>13553</v>
      </c>
      <c r="C15956" s="2" t="s">
        <v>12521</v>
      </c>
      <c r="D15956" s="2">
        <v>1884</v>
      </c>
      <c r="E15956" s="7">
        <v>1980</v>
      </c>
      <c r="F15956" s="5" t="s">
        <v>13557</v>
      </c>
      <c r="H15956" s="5" t="s">
        <v>5398</v>
      </c>
      <c r="I15956" s="6" t="s">
        <v>9223</v>
      </c>
      <c r="J15956" s="6" t="s">
        <v>7554</v>
      </c>
      <c r="K15956" s="17">
        <v>7</v>
      </c>
      <c r="L15956" s="17" t="s">
        <v>7730</v>
      </c>
      <c r="M15956" s="9">
        <v>0.75</v>
      </c>
      <c r="N15956" s="9"/>
      <c r="O15956" s="21"/>
      <c r="Q15956" s="29"/>
      <c r="U15956" s="17"/>
      <c r="V15956" s="2"/>
      <c r="Y15956" t="str">
        <f t="shared" si="1030"/>
        <v/>
      </c>
      <c r="AA15956" t="str">
        <f t="shared" si="1031"/>
        <v/>
      </c>
      <c r="AC15956" s="7"/>
      <c r="AD15956" t="s">
        <v>9223</v>
      </c>
      <c r="AE15956">
        <f t="shared" si="1032"/>
        <v>0</v>
      </c>
      <c r="AG15956" s="2"/>
      <c r="AI15956" s="7"/>
    </row>
    <row r="15957" spans="1:49" ht="11" customHeight="1" outlineLevel="1" x14ac:dyDescent="0.25">
      <c r="A15957" t="s">
        <v>13553</v>
      </c>
      <c r="C15957" s="2" t="s">
        <v>12521</v>
      </c>
      <c r="D15957" s="2">
        <v>1885</v>
      </c>
      <c r="E15957" s="7">
        <v>1980</v>
      </c>
      <c r="F15957" s="5" t="s">
        <v>13558</v>
      </c>
      <c r="H15957" s="5" t="s">
        <v>5398</v>
      </c>
      <c r="I15957" s="6" t="s">
        <v>9223</v>
      </c>
      <c r="J15957" s="6" t="s">
        <v>7554</v>
      </c>
      <c r="K15957" s="17">
        <v>7</v>
      </c>
      <c r="L15957" s="17" t="s">
        <v>7730</v>
      </c>
      <c r="M15957" s="9">
        <v>0.75</v>
      </c>
      <c r="N15957" s="9"/>
      <c r="O15957" s="21"/>
      <c r="Q15957" s="29"/>
      <c r="U15957" s="17"/>
      <c r="V15957" s="2"/>
      <c r="Y15957" t="str">
        <f t="shared" si="1030"/>
        <v/>
      </c>
      <c r="AA15957" t="str">
        <f t="shared" si="1031"/>
        <v/>
      </c>
      <c r="AC15957" s="7"/>
      <c r="AD15957" t="s">
        <v>9223</v>
      </c>
      <c r="AE15957">
        <f t="shared" si="1032"/>
        <v>0</v>
      </c>
      <c r="AG15957" s="2"/>
      <c r="AI15957" s="7"/>
    </row>
    <row r="15958" spans="1:49" ht="11" customHeight="1" outlineLevel="1" x14ac:dyDescent="0.25">
      <c r="A15958" t="s">
        <v>13553</v>
      </c>
      <c r="C15958" s="2" t="s">
        <v>12521</v>
      </c>
      <c r="D15958" s="2">
        <v>3083</v>
      </c>
      <c r="E15958" s="7">
        <v>2001</v>
      </c>
      <c r="F15958" s="5" t="s">
        <v>13561</v>
      </c>
      <c r="H15958" s="5" t="s">
        <v>5398</v>
      </c>
      <c r="I15958" s="6" t="s">
        <v>9223</v>
      </c>
      <c r="J15958" s="6" t="s">
        <v>13559</v>
      </c>
      <c r="K15958" s="17">
        <v>7</v>
      </c>
      <c r="L15958" s="17" t="s">
        <v>20076</v>
      </c>
      <c r="M15958" s="9"/>
      <c r="N15958" s="9"/>
      <c r="O15958" s="21"/>
      <c r="Q15958" s="29"/>
      <c r="U15958" s="17"/>
      <c r="V15958" s="2"/>
      <c r="Y15958" t="str">
        <f t="shared" si="1030"/>
        <v/>
      </c>
      <c r="AA15958" t="str">
        <f t="shared" si="1031"/>
        <v/>
      </c>
      <c r="AC15958" s="7"/>
      <c r="AD15958" t="s">
        <v>9223</v>
      </c>
      <c r="AE15958">
        <f t="shared" si="1032"/>
        <v>0</v>
      </c>
      <c r="AG15958" s="2"/>
      <c r="AI15958" s="7"/>
    </row>
    <row r="15959" spans="1:49" ht="11" customHeight="1" outlineLevel="1" x14ac:dyDescent="0.25">
      <c r="A15959" t="s">
        <v>13553</v>
      </c>
      <c r="C15959" s="2" t="s">
        <v>12521</v>
      </c>
      <c r="D15959" s="2">
        <v>3084</v>
      </c>
      <c r="E15959" s="7">
        <v>2001</v>
      </c>
      <c r="F15959" s="5" t="s">
        <v>13562</v>
      </c>
      <c r="H15959" s="5" t="s">
        <v>5398</v>
      </c>
      <c r="I15959" s="6" t="s">
        <v>9223</v>
      </c>
      <c r="J15959" s="6" t="s">
        <v>13559</v>
      </c>
      <c r="K15959" s="17">
        <v>7</v>
      </c>
      <c r="L15959" s="17" t="s">
        <v>20076</v>
      </c>
      <c r="M15959" s="9"/>
      <c r="N15959" s="9"/>
      <c r="O15959" s="21"/>
      <c r="Q15959" s="29"/>
      <c r="U15959" s="17"/>
      <c r="V15959" s="2"/>
      <c r="Y15959" t="str">
        <f t="shared" si="1030"/>
        <v/>
      </c>
      <c r="AA15959" t="str">
        <f t="shared" si="1031"/>
        <v/>
      </c>
      <c r="AC15959" s="7"/>
      <c r="AD15959" t="s">
        <v>9223</v>
      </c>
      <c r="AE15959">
        <f t="shared" si="1032"/>
        <v>0</v>
      </c>
      <c r="AG15959" s="2"/>
      <c r="AI15959" s="7"/>
    </row>
    <row r="15960" spans="1:49" ht="11" customHeight="1" outlineLevel="1" collapsed="1" x14ac:dyDescent="0.25">
      <c r="A15960" t="s">
        <v>13553</v>
      </c>
      <c r="C15960" s="2" t="s">
        <v>12521</v>
      </c>
      <c r="D15960" s="2">
        <v>3085</v>
      </c>
      <c r="E15960" s="7">
        <v>2001</v>
      </c>
      <c r="F15960" s="5" t="s">
        <v>13563</v>
      </c>
      <c r="H15960" s="5" t="s">
        <v>5398</v>
      </c>
      <c r="I15960" s="6" t="s">
        <v>9223</v>
      </c>
      <c r="J15960" s="6" t="s">
        <v>13559</v>
      </c>
      <c r="K15960" s="17">
        <v>7</v>
      </c>
      <c r="L15960" s="17" t="s">
        <v>20076</v>
      </c>
      <c r="M15960" s="9"/>
      <c r="N15960" s="9"/>
      <c r="O15960" s="21"/>
      <c r="Q15960" s="29"/>
      <c r="U15960" s="17"/>
      <c r="V15960" s="2"/>
      <c r="Y15960" t="str">
        <f t="shared" si="1030"/>
        <v/>
      </c>
      <c r="AA15960" t="str">
        <f t="shared" si="1031"/>
        <v/>
      </c>
      <c r="AC15960" s="7"/>
      <c r="AD15960" t="s">
        <v>9223</v>
      </c>
      <c r="AE15960">
        <f t="shared" si="1032"/>
        <v>0</v>
      </c>
      <c r="AG15960" s="2"/>
      <c r="AI15960" s="7"/>
    </row>
    <row r="15961" spans="1:49" ht="11" customHeight="1" outlineLevel="1" x14ac:dyDescent="0.25">
      <c r="A15961" t="s">
        <v>13553</v>
      </c>
      <c r="C15961" s="2" t="s">
        <v>12521</v>
      </c>
      <c r="D15961" s="2">
        <v>3086</v>
      </c>
      <c r="E15961" s="7">
        <v>2001</v>
      </c>
      <c r="F15961" s="5" t="s">
        <v>13564</v>
      </c>
      <c r="H15961" s="5" t="s">
        <v>5398</v>
      </c>
      <c r="I15961" s="6" t="s">
        <v>9223</v>
      </c>
      <c r="J15961" s="6" t="s">
        <v>13559</v>
      </c>
      <c r="K15961" s="17">
        <v>7</v>
      </c>
      <c r="L15961" s="17" t="s">
        <v>20076</v>
      </c>
      <c r="M15961" s="9"/>
      <c r="N15961" s="9"/>
      <c r="O15961" s="21"/>
      <c r="Q15961" s="29"/>
      <c r="U15961" s="17"/>
      <c r="V15961" s="2"/>
      <c r="Y15961" t="str">
        <f t="shared" si="1030"/>
        <v/>
      </c>
      <c r="AA15961" t="str">
        <f t="shared" si="1031"/>
        <v/>
      </c>
      <c r="AC15961" s="7"/>
      <c r="AD15961" t="s">
        <v>9223</v>
      </c>
      <c r="AE15961">
        <f t="shared" si="1032"/>
        <v>0</v>
      </c>
      <c r="AG15961" s="2"/>
      <c r="AI15961" s="7"/>
    </row>
    <row r="15962" spans="1:49" ht="11" customHeight="1" outlineLevel="1" x14ac:dyDescent="0.25">
      <c r="A15962" t="s">
        <v>13553</v>
      </c>
      <c r="C15962" s="2" t="s">
        <v>12521</v>
      </c>
      <c r="D15962" s="2" t="s">
        <v>13560</v>
      </c>
      <c r="E15962" s="7">
        <v>2001</v>
      </c>
      <c r="F15962" s="5" t="s">
        <v>3480</v>
      </c>
      <c r="H15962" s="5" t="s">
        <v>5398</v>
      </c>
      <c r="I15962" s="6" t="s">
        <v>9223</v>
      </c>
      <c r="J15962" s="6" t="s">
        <v>13559</v>
      </c>
      <c r="K15962" s="17">
        <v>7</v>
      </c>
      <c r="L15962" s="17" t="s">
        <v>7730</v>
      </c>
      <c r="M15962" s="9">
        <v>5</v>
      </c>
      <c r="N15962" s="9"/>
      <c r="O15962" s="21"/>
      <c r="Q15962" s="29"/>
      <c r="U15962" s="17"/>
      <c r="V15962" s="2"/>
      <c r="Y15962" t="str">
        <f t="shared" si="1030"/>
        <v/>
      </c>
      <c r="AA15962" t="str">
        <f t="shared" si="1031"/>
        <v/>
      </c>
      <c r="AC15962" s="7"/>
      <c r="AD15962" t="s">
        <v>9223</v>
      </c>
      <c r="AE15962">
        <f t="shared" si="1032"/>
        <v>0</v>
      </c>
      <c r="AG15962" s="2"/>
      <c r="AI15962" s="7"/>
    </row>
    <row r="15963" spans="1:49" ht="11" customHeight="1" x14ac:dyDescent="0.25">
      <c r="A15963" s="4" t="s">
        <v>12439</v>
      </c>
      <c r="B15963" t="s">
        <v>12433</v>
      </c>
      <c r="C15963" s="2" t="s">
        <v>11983</v>
      </c>
      <c r="E15963" s="7"/>
      <c r="F15963" s="5"/>
      <c r="H15963" s="5"/>
      <c r="I15963" s="6"/>
      <c r="J15963" s="6"/>
      <c r="K15963" s="17"/>
      <c r="L15963" s="17"/>
      <c r="M15963" s="9"/>
      <c r="N15963" s="9">
        <f>SUM(M15964:M15976)</f>
        <v>20</v>
      </c>
      <c r="O15963" s="21">
        <v>1777</v>
      </c>
      <c r="P15963">
        <f>COUNTIF(L15964:L15976,"*")</f>
        <v>13</v>
      </c>
      <c r="Q15963" s="29">
        <f>P15963/O15963</f>
        <v>7.3157006190208212E-3</v>
      </c>
      <c r="R15963">
        <f>COUNTIF(L15964:L15976,"Y")+COUNTIF(L15964:L15976,"S")</f>
        <v>13</v>
      </c>
      <c r="U15963" s="17" t="s">
        <v>7730</v>
      </c>
      <c r="V15963" s="2"/>
      <c r="W15963" t="s">
        <v>18531</v>
      </c>
      <c r="Y15963" t="str">
        <f t="shared" si="1030"/>
        <v/>
      </c>
      <c r="AA15963" t="str">
        <f t="shared" si="1031"/>
        <v/>
      </c>
      <c r="AC15963" s="7"/>
      <c r="AF15963">
        <f>COUNTIF(AE15964:AE15976,"1")</f>
        <v>0</v>
      </c>
      <c r="AG15963" s="2"/>
      <c r="AI15963" s="7"/>
      <c r="AJ15963">
        <f>COUNTIF($K15964:$K15976,"1")-COUNTIFS($K15964:$K15976,"1",$L15964:$L15976,"V")</f>
        <v>2</v>
      </c>
      <c r="AK15963">
        <f>COUNTIFS($K15964:$K15976,"1",$L15964:$L15976,"Y")+COUNTIFS($K15964:$K15976,"1",$L15964:$L15976,"s")</f>
        <v>2</v>
      </c>
      <c r="AL15963">
        <f>COUNTIF($K15964:$K15976,"2")-COUNTIFS($K15964:$K15976,"2",$L15964:$L15976,"V")</f>
        <v>0</v>
      </c>
      <c r="AM15963">
        <f>COUNTIFS($K15964:$K15976,"2",$L15964:$L15976,"Y")+COUNTIFS($K15964:$K15976,"2",$L15964:$L15976,"s")</f>
        <v>0</v>
      </c>
      <c r="AN15963">
        <f>COUNTIF($K15964:$K15976,"3")-COUNTIFS($K15964:$K15976,"3",$L15964:$L15976,"V")</f>
        <v>0</v>
      </c>
      <c r="AO15963">
        <f>COUNTIFS($K15964:$K15976,"3",$L15964:$L15976,"Y")+COUNTIFS($K15964:$K15976,"3",$L15964:$L15976,"s")</f>
        <v>0</v>
      </c>
      <c r="AP15963">
        <f>COUNTIF($K15964:$K15976,"4")-COUNTIFS($K15964:$K15976,"4",$L15964:$L15976,"V")</f>
        <v>0</v>
      </c>
      <c r="AQ15963">
        <f>COUNTIFS($K15964:$K15976,"4",$L15964:$L15976,"Y")+COUNTIFS($K15964:$K15976,"4",$L15964:$L15976,"s")</f>
        <v>0</v>
      </c>
      <c r="AR15963">
        <f>COUNTIF($K15964:$K15976,"5")-COUNTIFS($K15964:$K15976,"5",$L15964:$L15976,"V")</f>
        <v>0</v>
      </c>
      <c r="AS15963">
        <f>COUNTIFS($K15964:$K15976,"5",$L15964:$L15976,"Y")+COUNTIFS($K15964:$K15976,"5",$L15964:$L15976,"s")</f>
        <v>0</v>
      </c>
      <c r="AT15963">
        <f>COUNTIF($K15964:$K15976,"6")-COUNTIFS($K15964:$K15976,"6",$L15964:$L15976,"V")</f>
        <v>0</v>
      </c>
      <c r="AU15963">
        <f>COUNTIFS($K15964:$K15976,"6",$L15964:$L15976,"Y")+COUNTIFS($K15964:$K15976,"6",$L15964:$L15976,"s")</f>
        <v>0</v>
      </c>
      <c r="AV15963">
        <f>COUNTIF($K15964:$K15976,"7")-COUNTIFS($K15964:$K15976,"7",$L15964:$L15976,"V")</f>
        <v>11</v>
      </c>
      <c r="AW15963">
        <f>COUNTIFS($K15964:$K15976,"7",$L15964:$L15976,"Y")+COUNTIFS($K15964:$K15976,"7",$L15964:$L15976,"s")</f>
        <v>11</v>
      </c>
    </row>
    <row r="15964" spans="1:49" ht="11" customHeight="1" outlineLevel="1" x14ac:dyDescent="0.25">
      <c r="A15964" t="s">
        <v>149</v>
      </c>
      <c r="C15964" s="2" t="s">
        <v>11983</v>
      </c>
      <c r="D15964" s="2">
        <v>268</v>
      </c>
      <c r="E15964" s="7">
        <v>1982</v>
      </c>
      <c r="F15964" s="5" t="s">
        <v>12434</v>
      </c>
      <c r="H15964" s="5" t="s">
        <v>5398</v>
      </c>
      <c r="I15964" s="6" t="s">
        <v>21192</v>
      </c>
      <c r="J15964" s="6" t="s">
        <v>7554</v>
      </c>
      <c r="K15964" s="17">
        <v>7</v>
      </c>
      <c r="L15964" s="17" t="s">
        <v>7730</v>
      </c>
      <c r="M15964" s="9">
        <v>2</v>
      </c>
      <c r="N15964" s="9"/>
      <c r="O15964" s="21"/>
      <c r="Q15964" s="29"/>
      <c r="U15964" s="17"/>
      <c r="V15964" s="2"/>
      <c r="Y15964" t="str">
        <f t="shared" si="1030"/>
        <v/>
      </c>
      <c r="AA15964" t="str">
        <f t="shared" si="1031"/>
        <v/>
      </c>
      <c r="AC15964" s="7"/>
      <c r="AD15964" t="s">
        <v>21192</v>
      </c>
      <c r="AE15964">
        <f t="shared" ref="AE15964:AE15976" si="1033">COUNTIF(I15964,"*Fuji*")</f>
        <v>0</v>
      </c>
      <c r="AG15964" s="2"/>
      <c r="AI15964" s="7"/>
    </row>
    <row r="15965" spans="1:49" ht="11" customHeight="1" outlineLevel="1" x14ac:dyDescent="0.25">
      <c r="A15965" t="s">
        <v>149</v>
      </c>
      <c r="C15965" s="2" t="s">
        <v>11983</v>
      </c>
      <c r="D15965" s="2">
        <v>269</v>
      </c>
      <c r="E15965" s="7">
        <v>1982</v>
      </c>
      <c r="F15965" s="5" t="s">
        <v>12435</v>
      </c>
      <c r="H15965" s="5" t="s">
        <v>5398</v>
      </c>
      <c r="I15965" s="6" t="s">
        <v>21193</v>
      </c>
      <c r="J15965" s="6" t="s">
        <v>7554</v>
      </c>
      <c r="K15965" s="17">
        <v>7</v>
      </c>
      <c r="L15965" s="17" t="s">
        <v>7730</v>
      </c>
      <c r="M15965" s="9">
        <v>2</v>
      </c>
      <c r="N15965" s="9"/>
      <c r="O15965" s="21"/>
      <c r="Q15965" s="29"/>
      <c r="U15965" s="17"/>
      <c r="V15965" s="2"/>
      <c r="Y15965" t="str">
        <f t="shared" si="1030"/>
        <v/>
      </c>
      <c r="AA15965" t="str">
        <f t="shared" si="1031"/>
        <v/>
      </c>
      <c r="AC15965" s="7"/>
      <c r="AD15965" t="s">
        <v>21193</v>
      </c>
      <c r="AE15965">
        <f t="shared" si="1033"/>
        <v>0</v>
      </c>
      <c r="AG15965" s="2"/>
      <c r="AI15965" s="7"/>
    </row>
    <row r="15966" spans="1:49" ht="11" customHeight="1" outlineLevel="1" x14ac:dyDescent="0.25">
      <c r="A15966" t="s">
        <v>149</v>
      </c>
      <c r="C15966" s="2" t="s">
        <v>11983</v>
      </c>
      <c r="D15966" s="2">
        <v>270</v>
      </c>
      <c r="E15966" s="7">
        <v>1982</v>
      </c>
      <c r="F15966" s="5" t="s">
        <v>12436</v>
      </c>
      <c r="H15966" s="5" t="s">
        <v>5398</v>
      </c>
      <c r="I15966" s="6" t="s">
        <v>9783</v>
      </c>
      <c r="J15966" s="6" t="s">
        <v>7554</v>
      </c>
      <c r="K15966" s="17">
        <v>7</v>
      </c>
      <c r="L15966" s="17" t="s">
        <v>7730</v>
      </c>
      <c r="M15966" s="9">
        <v>2</v>
      </c>
      <c r="N15966" s="9"/>
      <c r="O15966" s="21"/>
      <c r="Q15966" s="29"/>
      <c r="U15966" s="17"/>
      <c r="V15966" s="2"/>
      <c r="Y15966" t="str">
        <f t="shared" si="1030"/>
        <v/>
      </c>
      <c r="AA15966" t="str">
        <f t="shared" si="1031"/>
        <v/>
      </c>
      <c r="AC15966" s="7"/>
      <c r="AD15966" t="s">
        <v>9783</v>
      </c>
      <c r="AE15966">
        <f t="shared" si="1033"/>
        <v>0</v>
      </c>
      <c r="AG15966" s="2"/>
      <c r="AI15966" s="7"/>
    </row>
    <row r="15967" spans="1:49" ht="11" customHeight="1" outlineLevel="1" collapsed="1" x14ac:dyDescent="0.25">
      <c r="A15967" t="s">
        <v>149</v>
      </c>
      <c r="C15967" s="2" t="s">
        <v>11983</v>
      </c>
      <c r="D15967" s="2">
        <v>271</v>
      </c>
      <c r="E15967" s="7">
        <v>1982</v>
      </c>
      <c r="F15967" s="5" t="s">
        <v>12437</v>
      </c>
      <c r="H15967" s="5" t="s">
        <v>5398</v>
      </c>
      <c r="I15967" s="6" t="s">
        <v>10271</v>
      </c>
      <c r="J15967" s="6" t="s">
        <v>7554</v>
      </c>
      <c r="K15967" s="17">
        <v>7</v>
      </c>
      <c r="L15967" s="17" t="s">
        <v>7730</v>
      </c>
      <c r="M15967" s="9">
        <v>2</v>
      </c>
      <c r="N15967" s="9"/>
      <c r="O15967" s="21"/>
      <c r="Q15967" s="29"/>
      <c r="U15967" s="17"/>
      <c r="V15967" s="2"/>
      <c r="Y15967" t="str">
        <f t="shared" si="1030"/>
        <v/>
      </c>
      <c r="AA15967" t="str">
        <f t="shared" si="1031"/>
        <v/>
      </c>
      <c r="AC15967" s="7"/>
      <c r="AD15967" t="s">
        <v>10271</v>
      </c>
      <c r="AE15967">
        <f t="shared" si="1033"/>
        <v>0</v>
      </c>
      <c r="AG15967" s="2"/>
      <c r="AI15967" s="7"/>
    </row>
    <row r="15968" spans="1:49" ht="11" customHeight="1" outlineLevel="1" x14ac:dyDescent="0.25">
      <c r="A15968" t="s">
        <v>149</v>
      </c>
      <c r="C15968" s="2" t="s">
        <v>11983</v>
      </c>
      <c r="D15968" s="2">
        <v>272</v>
      </c>
      <c r="E15968" s="7">
        <v>1982</v>
      </c>
      <c r="F15968" s="5" t="s">
        <v>12438</v>
      </c>
      <c r="H15968" s="5" t="s">
        <v>5398</v>
      </c>
      <c r="I15968" s="6" t="s">
        <v>21194</v>
      </c>
      <c r="J15968" s="6" t="s">
        <v>7554</v>
      </c>
      <c r="K15968" s="17">
        <v>7</v>
      </c>
      <c r="L15968" s="17" t="s">
        <v>7730</v>
      </c>
      <c r="M15968" s="9">
        <v>2</v>
      </c>
      <c r="N15968" s="9"/>
      <c r="O15968" s="21"/>
      <c r="Q15968" s="29"/>
      <c r="U15968" s="17"/>
      <c r="V15968" s="2"/>
      <c r="Y15968" t="str">
        <f t="shared" si="1030"/>
        <v/>
      </c>
      <c r="AA15968" t="str">
        <f t="shared" si="1031"/>
        <v/>
      </c>
      <c r="AC15968" s="7"/>
      <c r="AD15968" t="s">
        <v>21194</v>
      </c>
      <c r="AE15968">
        <f t="shared" si="1033"/>
        <v>0</v>
      </c>
      <c r="AG15968" s="2"/>
      <c r="AI15968" s="7"/>
    </row>
    <row r="15969" spans="1:49" ht="11" customHeight="1" outlineLevel="1" collapsed="1" x14ac:dyDescent="0.25">
      <c r="A15969" t="s">
        <v>149</v>
      </c>
      <c r="C15969" s="2" t="s">
        <v>11983</v>
      </c>
      <c r="D15969" s="2">
        <v>277</v>
      </c>
      <c r="E15969" s="7">
        <v>1982</v>
      </c>
      <c r="F15969" s="5" t="s">
        <v>12434</v>
      </c>
      <c r="H15969" s="5" t="s">
        <v>5398</v>
      </c>
      <c r="I15969" s="6" t="s">
        <v>9496</v>
      </c>
      <c r="J15969" s="6" t="s">
        <v>7554</v>
      </c>
      <c r="K15969" s="17">
        <v>7</v>
      </c>
      <c r="L15969" s="17" t="s">
        <v>20076</v>
      </c>
      <c r="M15969" s="9"/>
      <c r="N15969" s="9"/>
      <c r="O15969" s="21"/>
      <c r="Q15969" s="29"/>
      <c r="U15969" s="17"/>
      <c r="V15969" s="2"/>
      <c r="Y15969" t="str">
        <f t="shared" si="1030"/>
        <v/>
      </c>
      <c r="AA15969" t="str">
        <f t="shared" si="1031"/>
        <v/>
      </c>
      <c r="AC15969" s="7"/>
      <c r="AD15969" t="s">
        <v>9496</v>
      </c>
      <c r="AE15969">
        <f t="shared" si="1033"/>
        <v>0</v>
      </c>
      <c r="AG15969" s="2"/>
      <c r="AI15969" s="7"/>
    </row>
    <row r="15970" spans="1:49" ht="11" customHeight="1" outlineLevel="1" x14ac:dyDescent="0.25">
      <c r="A15970" t="s">
        <v>149</v>
      </c>
      <c r="C15970" s="2" t="s">
        <v>11983</v>
      </c>
      <c r="D15970" s="2">
        <v>278</v>
      </c>
      <c r="E15970" s="7">
        <v>1982</v>
      </c>
      <c r="F15970" s="5" t="s">
        <v>12435</v>
      </c>
      <c r="H15970" s="5" t="s">
        <v>5398</v>
      </c>
      <c r="I15970" s="6" t="s">
        <v>14070</v>
      </c>
      <c r="J15970" s="6" t="s">
        <v>7554</v>
      </c>
      <c r="K15970" s="17">
        <v>7</v>
      </c>
      <c r="L15970" s="17" t="s">
        <v>7730</v>
      </c>
      <c r="M15970" s="9">
        <v>0.5</v>
      </c>
      <c r="N15970" s="9"/>
      <c r="O15970" s="21"/>
      <c r="Q15970" s="29"/>
      <c r="U15970" s="17"/>
      <c r="V15970" s="2"/>
      <c r="Y15970" t="str">
        <f t="shared" si="1030"/>
        <v/>
      </c>
      <c r="AA15970" t="str">
        <f t="shared" si="1031"/>
        <v/>
      </c>
      <c r="AC15970" s="7"/>
      <c r="AD15970" t="s">
        <v>14070</v>
      </c>
      <c r="AE15970">
        <f t="shared" si="1033"/>
        <v>0</v>
      </c>
      <c r="AG15970" s="2"/>
      <c r="AI15970" s="7"/>
    </row>
    <row r="15971" spans="1:49" ht="11" customHeight="1" outlineLevel="1" x14ac:dyDescent="0.25">
      <c r="A15971" t="s">
        <v>149</v>
      </c>
      <c r="C15971" s="2" t="s">
        <v>11983</v>
      </c>
      <c r="D15971" s="2">
        <v>279</v>
      </c>
      <c r="E15971" s="7">
        <v>1982</v>
      </c>
      <c r="F15971" s="5" t="s">
        <v>12436</v>
      </c>
      <c r="H15971" s="5" t="s">
        <v>5398</v>
      </c>
      <c r="I15971" s="6" t="s">
        <v>9366</v>
      </c>
      <c r="J15971" s="6" t="s">
        <v>7554</v>
      </c>
      <c r="K15971" s="17">
        <v>7</v>
      </c>
      <c r="L15971" s="17" t="s">
        <v>20076</v>
      </c>
      <c r="M15971" s="9"/>
      <c r="N15971" s="9"/>
      <c r="O15971" s="21"/>
      <c r="Q15971" s="29"/>
      <c r="U15971" s="17"/>
      <c r="V15971" s="2"/>
      <c r="Y15971" t="str">
        <f t="shared" si="1030"/>
        <v/>
      </c>
      <c r="AA15971" t="str">
        <f t="shared" si="1031"/>
        <v/>
      </c>
      <c r="AC15971" s="7"/>
      <c r="AD15971" t="s">
        <v>9366</v>
      </c>
      <c r="AE15971">
        <f t="shared" si="1033"/>
        <v>0</v>
      </c>
      <c r="AG15971" s="2"/>
      <c r="AI15971" s="7"/>
    </row>
    <row r="15972" spans="1:49" ht="11" customHeight="1" outlineLevel="1" x14ac:dyDescent="0.25">
      <c r="A15972" t="s">
        <v>149</v>
      </c>
      <c r="C15972" s="2" t="s">
        <v>11983</v>
      </c>
      <c r="D15972" s="2">
        <v>280</v>
      </c>
      <c r="E15972" s="7">
        <v>1982</v>
      </c>
      <c r="F15972" s="5" t="s">
        <v>12437</v>
      </c>
      <c r="H15972" s="5" t="s">
        <v>5398</v>
      </c>
      <c r="I15972" s="6" t="s">
        <v>9365</v>
      </c>
      <c r="J15972" s="6" t="s">
        <v>7554</v>
      </c>
      <c r="K15972" s="17">
        <v>7</v>
      </c>
      <c r="L15972" s="17" t="s">
        <v>20076</v>
      </c>
      <c r="M15972" s="9"/>
      <c r="N15972" s="9"/>
      <c r="O15972" s="21"/>
      <c r="Q15972" s="29"/>
      <c r="U15972" s="17"/>
      <c r="V15972" s="2"/>
      <c r="Y15972" t="str">
        <f t="shared" si="1030"/>
        <v/>
      </c>
      <c r="AA15972" t="str">
        <f t="shared" si="1031"/>
        <v/>
      </c>
      <c r="AC15972" s="7"/>
      <c r="AD15972" t="s">
        <v>9365</v>
      </c>
      <c r="AE15972">
        <f t="shared" si="1033"/>
        <v>0</v>
      </c>
      <c r="AG15972" s="2"/>
      <c r="AI15972" s="7"/>
    </row>
    <row r="15973" spans="1:49" ht="11" customHeight="1" outlineLevel="1" x14ac:dyDescent="0.25">
      <c r="A15973" t="s">
        <v>149</v>
      </c>
      <c r="C15973" s="2" t="s">
        <v>11983</v>
      </c>
      <c r="D15973" s="2">
        <v>281</v>
      </c>
      <c r="E15973" s="7">
        <v>1982</v>
      </c>
      <c r="F15973" s="5" t="s">
        <v>12438</v>
      </c>
      <c r="H15973" s="5" t="s">
        <v>5398</v>
      </c>
      <c r="I15973" s="6" t="s">
        <v>8537</v>
      </c>
      <c r="J15973" s="6" t="s">
        <v>7554</v>
      </c>
      <c r="K15973" s="17">
        <v>7</v>
      </c>
      <c r="L15973" s="17" t="s">
        <v>20076</v>
      </c>
      <c r="M15973" s="9"/>
      <c r="N15973" s="9"/>
      <c r="O15973" s="21"/>
      <c r="Q15973" s="29"/>
      <c r="U15973" s="17"/>
      <c r="V15973" s="2"/>
      <c r="Y15973" t="str">
        <f t="shared" si="1030"/>
        <v/>
      </c>
      <c r="AA15973" t="str">
        <f t="shared" si="1031"/>
        <v/>
      </c>
      <c r="AC15973" s="7"/>
      <c r="AD15973" t="s">
        <v>8537</v>
      </c>
      <c r="AE15973">
        <f t="shared" si="1033"/>
        <v>0</v>
      </c>
      <c r="AG15973" s="2"/>
      <c r="AI15973" s="7"/>
    </row>
    <row r="15974" spans="1:49" ht="11" customHeight="1" outlineLevel="1" x14ac:dyDescent="0.25">
      <c r="A15974" t="s">
        <v>149</v>
      </c>
      <c r="C15974" s="2" t="s">
        <v>11983</v>
      </c>
      <c r="D15974" s="2" t="s">
        <v>21195</v>
      </c>
      <c r="E15974" s="7">
        <v>1982</v>
      </c>
      <c r="F15974" s="5" t="s">
        <v>21196</v>
      </c>
      <c r="H15974" s="5" t="s">
        <v>5398</v>
      </c>
      <c r="I15974" s="6" t="s">
        <v>7554</v>
      </c>
      <c r="J15974" s="6" t="s">
        <v>7554</v>
      </c>
      <c r="K15974" s="17">
        <v>7</v>
      </c>
      <c r="L15974" s="17" t="s">
        <v>7730</v>
      </c>
      <c r="M15974" s="9">
        <v>3</v>
      </c>
      <c r="N15974" s="9"/>
      <c r="O15974" s="21"/>
      <c r="Q15974" s="29"/>
      <c r="U15974" s="17"/>
      <c r="V15974" s="2"/>
      <c r="Y15974">
        <f t="shared" si="1030"/>
        <v>1</v>
      </c>
      <c r="AA15974" t="str">
        <f t="shared" si="1031"/>
        <v/>
      </c>
      <c r="AC15974" s="7"/>
      <c r="AD15974" t="s">
        <v>7554</v>
      </c>
      <c r="AE15974">
        <f t="shared" si="1033"/>
        <v>0</v>
      </c>
      <c r="AG15974" s="2"/>
      <c r="AI15974" s="7"/>
    </row>
    <row r="15975" spans="1:49" ht="11" customHeight="1" outlineLevel="1" x14ac:dyDescent="0.25">
      <c r="A15975" t="s">
        <v>149</v>
      </c>
      <c r="C15975" s="2" t="s">
        <v>11983</v>
      </c>
      <c r="D15975" s="2">
        <v>1405</v>
      </c>
      <c r="E15975" s="7">
        <v>2002</v>
      </c>
      <c r="F15975" s="5" t="s">
        <v>150</v>
      </c>
      <c r="H15975" s="5" t="s">
        <v>5398</v>
      </c>
      <c r="I15975" s="6" t="s">
        <v>5221</v>
      </c>
      <c r="J15975" s="6" t="s">
        <v>7137</v>
      </c>
      <c r="K15975" s="17">
        <v>1</v>
      </c>
      <c r="L15975" s="17" t="s">
        <v>20076</v>
      </c>
      <c r="M15975" s="9"/>
      <c r="N15975" s="9"/>
      <c r="O15975" s="21"/>
      <c r="Q15975" s="29"/>
      <c r="S15975">
        <v>1</v>
      </c>
      <c r="T15975">
        <v>1</v>
      </c>
      <c r="U15975" s="17"/>
      <c r="V15975" s="2">
        <v>983</v>
      </c>
      <c r="Y15975" t="str">
        <f t="shared" si="1030"/>
        <v/>
      </c>
      <c r="AA15975" t="str">
        <f t="shared" si="1031"/>
        <v/>
      </c>
      <c r="AC15975" s="7"/>
      <c r="AD15975" t="s">
        <v>5221</v>
      </c>
      <c r="AE15975">
        <f t="shared" si="1033"/>
        <v>0</v>
      </c>
      <c r="AG15975" s="2"/>
      <c r="AH15975" t="s">
        <v>5222</v>
      </c>
      <c r="AI15975" s="7" t="s">
        <v>4610</v>
      </c>
    </row>
    <row r="15976" spans="1:49" ht="11" customHeight="1" outlineLevel="1" x14ac:dyDescent="0.25">
      <c r="A15976" t="s">
        <v>149</v>
      </c>
      <c r="C15976" s="2" t="s">
        <v>11983</v>
      </c>
      <c r="D15976" s="2" t="s">
        <v>14777</v>
      </c>
      <c r="E15976" s="7">
        <v>2002</v>
      </c>
      <c r="F15976" s="5" t="s">
        <v>20189</v>
      </c>
      <c r="H15976" s="5" t="s">
        <v>5398</v>
      </c>
      <c r="I15976" s="6" t="s">
        <v>5221</v>
      </c>
      <c r="J15976" s="6" t="s">
        <v>7137</v>
      </c>
      <c r="K15976" s="17">
        <v>1</v>
      </c>
      <c r="L15976" s="17" t="s">
        <v>7730</v>
      </c>
      <c r="M15976" s="9">
        <v>6.5</v>
      </c>
      <c r="N15976" s="9"/>
      <c r="O15976" s="21"/>
      <c r="Q15976" s="29"/>
      <c r="U15976" s="17"/>
      <c r="V15976" s="2">
        <v>983</v>
      </c>
      <c r="Y15976" t="str">
        <f t="shared" si="1030"/>
        <v/>
      </c>
      <c r="AA15976">
        <f t="shared" si="1031"/>
        <v>1</v>
      </c>
      <c r="AC15976" s="7"/>
      <c r="AD15976" t="s">
        <v>5221</v>
      </c>
      <c r="AE15976">
        <f t="shared" si="1033"/>
        <v>0</v>
      </c>
      <c r="AG15976" s="2"/>
      <c r="AH15976" t="s">
        <v>5222</v>
      </c>
      <c r="AI15976" s="7" t="s">
        <v>4610</v>
      </c>
    </row>
    <row r="15977" spans="1:49" ht="11" customHeight="1" x14ac:dyDescent="0.25">
      <c r="A15977" s="4" t="s">
        <v>12456</v>
      </c>
      <c r="B15977" t="s">
        <v>12440</v>
      </c>
      <c r="C15977" s="2" t="s">
        <v>11983</v>
      </c>
      <c r="E15977" s="7"/>
      <c r="F15977" s="5"/>
      <c r="H15977" s="5"/>
      <c r="I15977" s="6"/>
      <c r="J15977" s="6"/>
      <c r="K15977" s="17"/>
      <c r="L15977" s="17"/>
      <c r="M15977" s="9"/>
      <c r="N15977" s="9">
        <f>SUM(M15978:M15992)</f>
        <v>18.7</v>
      </c>
      <c r="O15977" s="21">
        <v>884</v>
      </c>
      <c r="P15977">
        <f>COUNTIF(L15978:L15992,"*")</f>
        <v>15</v>
      </c>
      <c r="Q15977" s="29">
        <f>P15977/O15977</f>
        <v>1.6968325791855202E-2</v>
      </c>
      <c r="R15977">
        <f>COUNTIF(L15978:L15992,"Y")+COUNTIF(L15978:L15992,"S")</f>
        <v>15</v>
      </c>
      <c r="U15977" s="17" t="s">
        <v>7730</v>
      </c>
      <c r="V15977" s="2"/>
      <c r="W15977" t="s">
        <v>18532</v>
      </c>
      <c r="Y15977" t="str">
        <f t="shared" si="1030"/>
        <v/>
      </c>
      <c r="AA15977" t="str">
        <f t="shared" si="1031"/>
        <v/>
      </c>
      <c r="AC15977" s="7"/>
      <c r="AF15977">
        <f>COUNTIF(AE15978:AE15992,"1")</f>
        <v>0</v>
      </c>
      <c r="AG15977" s="2"/>
      <c r="AI15977" s="7"/>
      <c r="AJ15977">
        <f>COUNTIF($K15978:$K15992,"1")-COUNTIFS($K15978:$K15992,"1",$L15978:$L15992,"V")</f>
        <v>0</v>
      </c>
      <c r="AK15977">
        <f>COUNTIFS($K15978:$K15992,"1",$L15978:$L15992,"Y")+COUNTIFS($K15978:$K15992,"1",$L15978:$L15992,"s")</f>
        <v>0</v>
      </c>
      <c r="AL15977">
        <f>COUNTIF($K15978:$K15992,"2")-COUNTIFS($K15978:$K15992,"2",$L15978:$L15992,"V")</f>
        <v>0</v>
      </c>
      <c r="AM15977">
        <f>COUNTIFS($K15978:$K15992,"2",$L15978:$L15992,"Y")+COUNTIFS($K15978:$K15992,"2",$L15978:$L15992,"s")</f>
        <v>0</v>
      </c>
      <c r="AN15977">
        <f>COUNTIF($K15978:$K15992,"3")-COUNTIFS($K15978:$K15992,"3",$L15978:$L15992,"V")</f>
        <v>0</v>
      </c>
      <c r="AO15977">
        <f>COUNTIFS($K15978:$K15992,"3",$L15978:$L15992,"Y")+COUNTIFS($K15978:$K15992,"3",$L15978:$L15992,"s")</f>
        <v>0</v>
      </c>
      <c r="AP15977">
        <f>COUNTIF($K15978:$K15992,"4")-COUNTIFS($K15978:$K15992,"4",$L15978:$L15992,"V")</f>
        <v>0</v>
      </c>
      <c r="AQ15977">
        <f>COUNTIFS($K15978:$K15992,"4",$L15978:$L15992,"Y")+COUNTIFS($K15978:$K15992,"4",$L15978:$L15992,"s")</f>
        <v>0</v>
      </c>
      <c r="AR15977">
        <f>COUNTIF($K15978:$K15992,"5")-COUNTIFS($K15978:$K15992,"5",$L15978:$L15992,"V")</f>
        <v>0</v>
      </c>
      <c r="AS15977">
        <f>COUNTIFS($K15978:$K15992,"5",$L15978:$L15992,"Y")+COUNTIFS($K15978:$K15992,"5",$L15978:$L15992,"s")</f>
        <v>0</v>
      </c>
      <c r="AT15977">
        <f>COUNTIF($K15978:$K15992,"6")-COUNTIFS($K15978:$K15992,"6",$L15978:$L15992,"V")</f>
        <v>0</v>
      </c>
      <c r="AU15977">
        <f>COUNTIFS($K15978:$K15992,"6",$L15978:$L15992,"Y")+COUNTIFS($K15978:$K15992,"6",$L15978:$L15992,"s")</f>
        <v>0</v>
      </c>
      <c r="AV15977">
        <f>COUNTIF($K15978:$K15992,"7")-COUNTIFS($K15978:$K15992,"7",$L15978:$L15992,"V")</f>
        <v>15</v>
      </c>
      <c r="AW15977">
        <f>COUNTIFS($K15978:$K15992,"7",$L15978:$L15992,"Y")+COUNTIFS($K15978:$K15992,"7",$L15978:$L15992,"s")</f>
        <v>15</v>
      </c>
    </row>
    <row r="15978" spans="1:49" ht="11" customHeight="1" outlineLevel="1" x14ac:dyDescent="0.25">
      <c r="A15978" t="s">
        <v>19253</v>
      </c>
      <c r="C15978" s="2" t="s">
        <v>11983</v>
      </c>
      <c r="D15978" s="2">
        <v>1</v>
      </c>
      <c r="E15978" s="7">
        <v>1980</v>
      </c>
      <c r="F15978" s="5" t="s">
        <v>6383</v>
      </c>
      <c r="H15978" s="5" t="s">
        <v>5398</v>
      </c>
      <c r="I15978" s="6" t="s">
        <v>9223</v>
      </c>
      <c r="J15978" s="6" t="s">
        <v>12457</v>
      </c>
      <c r="K15978" s="17">
        <v>7</v>
      </c>
      <c r="L15978" s="17" t="s">
        <v>7730</v>
      </c>
      <c r="M15978" s="9">
        <v>0.2</v>
      </c>
      <c r="N15978" s="9"/>
      <c r="O15978" s="21"/>
      <c r="Q15978" s="29"/>
      <c r="U15978" s="17"/>
      <c r="V15978" s="2"/>
      <c r="Y15978" t="str">
        <f t="shared" si="1030"/>
        <v/>
      </c>
      <c r="AA15978" t="str">
        <f t="shared" si="1031"/>
        <v/>
      </c>
      <c r="AC15978" s="7"/>
      <c r="AD15978" t="s">
        <v>9223</v>
      </c>
      <c r="AE15978">
        <f t="shared" ref="AE15978:AE15992" si="1034">COUNTIF(I15978,"*Fuji*")</f>
        <v>0</v>
      </c>
      <c r="AG15978" s="2"/>
      <c r="AI15978" s="7"/>
    </row>
    <row r="15979" spans="1:49" ht="11" customHeight="1" outlineLevel="1" x14ac:dyDescent="0.25">
      <c r="A15979" t="s">
        <v>19253</v>
      </c>
      <c r="C15979" s="2" t="s">
        <v>11983</v>
      </c>
      <c r="D15979" s="2">
        <v>2</v>
      </c>
      <c r="E15979" s="7">
        <v>1980</v>
      </c>
      <c r="F15979" s="5" t="s">
        <v>3217</v>
      </c>
      <c r="H15979" s="5" t="s">
        <v>5398</v>
      </c>
      <c r="I15979" s="6" t="s">
        <v>9223</v>
      </c>
      <c r="J15979" s="6" t="s">
        <v>12457</v>
      </c>
      <c r="K15979" s="17">
        <v>7</v>
      </c>
      <c r="L15979" s="17" t="s">
        <v>7730</v>
      </c>
      <c r="M15979" s="9">
        <v>0.2</v>
      </c>
      <c r="N15979" s="9"/>
      <c r="O15979" s="21"/>
      <c r="Q15979" s="29"/>
      <c r="U15979" s="17"/>
      <c r="V15979" s="2"/>
      <c r="Y15979" t="str">
        <f t="shared" si="1030"/>
        <v/>
      </c>
      <c r="AA15979" t="str">
        <f t="shared" si="1031"/>
        <v/>
      </c>
      <c r="AC15979" s="7"/>
      <c r="AD15979" t="s">
        <v>9223</v>
      </c>
      <c r="AE15979">
        <f t="shared" si="1034"/>
        <v>0</v>
      </c>
      <c r="AG15979" s="2"/>
      <c r="AI15979" s="7"/>
    </row>
    <row r="15980" spans="1:49" ht="11" customHeight="1" outlineLevel="1" x14ac:dyDescent="0.25">
      <c r="A15980" t="s">
        <v>19253</v>
      </c>
      <c r="C15980" s="2" t="s">
        <v>11983</v>
      </c>
      <c r="D15980" s="2">
        <v>3</v>
      </c>
      <c r="E15980" s="7">
        <v>1980</v>
      </c>
      <c r="F15980" s="5" t="s">
        <v>183</v>
      </c>
      <c r="H15980" s="5" t="s">
        <v>5398</v>
      </c>
      <c r="I15980" s="6" t="s">
        <v>9223</v>
      </c>
      <c r="J15980" s="6" t="s">
        <v>12457</v>
      </c>
      <c r="K15980" s="17">
        <v>7</v>
      </c>
      <c r="L15980" s="17" t="s">
        <v>7730</v>
      </c>
      <c r="M15980" s="9">
        <v>0.2</v>
      </c>
      <c r="N15980" s="9"/>
      <c r="O15980" s="21"/>
      <c r="Q15980" s="29"/>
      <c r="U15980" s="17"/>
      <c r="V15980" s="2"/>
      <c r="Y15980" t="str">
        <f t="shared" si="1030"/>
        <v/>
      </c>
      <c r="AA15980" t="str">
        <f t="shared" si="1031"/>
        <v/>
      </c>
      <c r="AC15980" s="7"/>
      <c r="AD15980" t="s">
        <v>9223</v>
      </c>
      <c r="AE15980">
        <f t="shared" si="1034"/>
        <v>0</v>
      </c>
      <c r="AG15980" s="2"/>
      <c r="AI15980" s="7"/>
    </row>
    <row r="15981" spans="1:49" ht="11" customHeight="1" outlineLevel="1" collapsed="1" x14ac:dyDescent="0.25">
      <c r="A15981" t="s">
        <v>19253</v>
      </c>
      <c r="C15981" s="2" t="s">
        <v>11983</v>
      </c>
      <c r="D15981" s="2">
        <v>4</v>
      </c>
      <c r="E15981" s="7">
        <v>1980</v>
      </c>
      <c r="F15981" s="5" t="s">
        <v>5139</v>
      </c>
      <c r="H15981" s="5" t="s">
        <v>5398</v>
      </c>
      <c r="I15981" s="6" t="s">
        <v>9223</v>
      </c>
      <c r="J15981" s="6" t="s">
        <v>12457</v>
      </c>
      <c r="K15981" s="17">
        <v>7</v>
      </c>
      <c r="L15981" s="17" t="s">
        <v>7730</v>
      </c>
      <c r="M15981" s="9">
        <v>0.2</v>
      </c>
      <c r="N15981" s="9"/>
      <c r="O15981" s="21"/>
      <c r="Q15981" s="29"/>
      <c r="U15981" s="17"/>
      <c r="V15981" s="2"/>
      <c r="Y15981" t="str">
        <f t="shared" si="1030"/>
        <v/>
      </c>
      <c r="AA15981" t="str">
        <f t="shared" si="1031"/>
        <v/>
      </c>
      <c r="AC15981" s="7"/>
      <c r="AD15981" t="s">
        <v>9223</v>
      </c>
      <c r="AE15981">
        <f t="shared" si="1034"/>
        <v>0</v>
      </c>
      <c r="AG15981" s="2"/>
      <c r="AI15981" s="7"/>
    </row>
    <row r="15982" spans="1:49" ht="11" customHeight="1" outlineLevel="1" x14ac:dyDescent="0.25">
      <c r="A15982" t="s">
        <v>19253</v>
      </c>
      <c r="C15982" s="2" t="s">
        <v>11983</v>
      </c>
      <c r="D15982" s="2">
        <v>5</v>
      </c>
      <c r="E15982" s="7">
        <v>1980</v>
      </c>
      <c r="F15982" s="5" t="s">
        <v>95</v>
      </c>
      <c r="H15982" s="5" t="s">
        <v>5398</v>
      </c>
      <c r="I15982" s="6" t="s">
        <v>9223</v>
      </c>
      <c r="J15982" s="6" t="s">
        <v>12457</v>
      </c>
      <c r="K15982" s="17">
        <v>7</v>
      </c>
      <c r="L15982" s="17" t="s">
        <v>7730</v>
      </c>
      <c r="M15982" s="9">
        <v>0.2</v>
      </c>
      <c r="N15982" s="9"/>
      <c r="O15982" s="21"/>
      <c r="Q15982" s="29"/>
      <c r="U15982" s="17"/>
      <c r="V15982" s="2"/>
      <c r="Y15982" t="str">
        <f t="shared" si="1030"/>
        <v/>
      </c>
      <c r="AA15982" t="str">
        <f t="shared" si="1031"/>
        <v/>
      </c>
      <c r="AC15982" s="7"/>
      <c r="AD15982" t="s">
        <v>9223</v>
      </c>
      <c r="AE15982">
        <f t="shared" si="1034"/>
        <v>0</v>
      </c>
      <c r="AG15982" s="2"/>
      <c r="AI15982" s="7"/>
    </row>
    <row r="15983" spans="1:49" ht="11" customHeight="1" outlineLevel="1" x14ac:dyDescent="0.25">
      <c r="A15983" t="s">
        <v>19253</v>
      </c>
      <c r="C15983" s="2" t="s">
        <v>11983</v>
      </c>
      <c r="D15983" s="2">
        <v>268</v>
      </c>
      <c r="E15983" s="7">
        <v>1993</v>
      </c>
      <c r="F15983" s="5" t="s">
        <v>5140</v>
      </c>
      <c r="H15983" s="5" t="s">
        <v>5398</v>
      </c>
      <c r="I15983" s="6" t="s">
        <v>9223</v>
      </c>
      <c r="J15983" s="6" t="s">
        <v>7554</v>
      </c>
      <c r="K15983" s="17">
        <v>7</v>
      </c>
      <c r="L15983" s="17" t="s">
        <v>7730</v>
      </c>
      <c r="M15983" s="9">
        <v>0.55000000000000004</v>
      </c>
      <c r="N15983" s="9"/>
      <c r="O15983" s="21"/>
      <c r="Q15983" s="29"/>
      <c r="U15983" s="17"/>
      <c r="V15983" s="2"/>
      <c r="Y15983" t="str">
        <f t="shared" si="1030"/>
        <v/>
      </c>
      <c r="AA15983" t="str">
        <f t="shared" si="1031"/>
        <v/>
      </c>
      <c r="AC15983" s="7"/>
      <c r="AD15983" t="s">
        <v>9223</v>
      </c>
      <c r="AE15983">
        <f t="shared" si="1034"/>
        <v>0</v>
      </c>
      <c r="AG15983" s="2"/>
      <c r="AI15983" s="7"/>
    </row>
    <row r="15984" spans="1:49" ht="11" customHeight="1" outlineLevel="1" x14ac:dyDescent="0.25">
      <c r="A15984" t="s">
        <v>19253</v>
      </c>
      <c r="C15984" s="2" t="s">
        <v>11983</v>
      </c>
      <c r="D15984" s="2">
        <v>269</v>
      </c>
      <c r="E15984" s="7">
        <v>1993</v>
      </c>
      <c r="F15984" s="5" t="s">
        <v>12458</v>
      </c>
      <c r="H15984" s="5" t="s">
        <v>5398</v>
      </c>
      <c r="I15984" s="6" t="s">
        <v>9223</v>
      </c>
      <c r="J15984" s="6" t="s">
        <v>7554</v>
      </c>
      <c r="K15984" s="17">
        <v>7</v>
      </c>
      <c r="L15984" s="17" t="s">
        <v>7730</v>
      </c>
      <c r="M15984" s="9">
        <v>0.55000000000000004</v>
      </c>
      <c r="N15984" s="9"/>
      <c r="O15984" s="21"/>
      <c r="Q15984" s="29"/>
      <c r="U15984" s="17"/>
      <c r="V15984" s="2"/>
      <c r="Y15984" t="str">
        <f t="shared" si="1030"/>
        <v/>
      </c>
      <c r="AA15984" t="str">
        <f t="shared" si="1031"/>
        <v/>
      </c>
      <c r="AC15984" s="7"/>
      <c r="AD15984" t="s">
        <v>9223</v>
      </c>
      <c r="AE15984">
        <f t="shared" si="1034"/>
        <v>0</v>
      </c>
      <c r="AG15984" s="2"/>
      <c r="AI15984" s="7"/>
    </row>
    <row r="15985" spans="1:49" ht="11" customHeight="1" outlineLevel="1" x14ac:dyDescent="0.25">
      <c r="A15985" t="s">
        <v>19253</v>
      </c>
      <c r="C15985" s="2" t="s">
        <v>11983</v>
      </c>
      <c r="D15985" s="2">
        <v>270</v>
      </c>
      <c r="E15985" s="7">
        <v>1993</v>
      </c>
      <c r="F15985" s="5" t="s">
        <v>6602</v>
      </c>
      <c r="H15985" s="5" t="s">
        <v>5398</v>
      </c>
      <c r="I15985" s="6" t="s">
        <v>9223</v>
      </c>
      <c r="J15985" s="6" t="s">
        <v>7554</v>
      </c>
      <c r="K15985" s="17">
        <v>7</v>
      </c>
      <c r="L15985" s="17" t="s">
        <v>7730</v>
      </c>
      <c r="M15985" s="9">
        <v>0.55000000000000004</v>
      </c>
      <c r="N15985" s="9"/>
      <c r="O15985" s="21"/>
      <c r="Q15985" s="29"/>
      <c r="U15985" s="17"/>
      <c r="V15985" s="2"/>
      <c r="Y15985" t="str">
        <f t="shared" si="1030"/>
        <v/>
      </c>
      <c r="AA15985" t="str">
        <f t="shared" si="1031"/>
        <v/>
      </c>
      <c r="AC15985" s="7"/>
      <c r="AD15985" t="s">
        <v>9223</v>
      </c>
      <c r="AE15985">
        <f t="shared" si="1034"/>
        <v>0</v>
      </c>
      <c r="AG15985" s="2"/>
      <c r="AI15985" s="7"/>
    </row>
    <row r="15986" spans="1:49" ht="11" customHeight="1" outlineLevel="1" x14ac:dyDescent="0.25">
      <c r="A15986" t="s">
        <v>19253</v>
      </c>
      <c r="C15986" s="2" t="s">
        <v>11983</v>
      </c>
      <c r="D15986" s="2">
        <v>271</v>
      </c>
      <c r="E15986" s="7">
        <v>1993</v>
      </c>
      <c r="F15986" s="5" t="s">
        <v>5296</v>
      </c>
      <c r="H15986" s="5" t="s">
        <v>5398</v>
      </c>
      <c r="I15986" s="6" t="s">
        <v>9223</v>
      </c>
      <c r="J15986" s="6" t="s">
        <v>7554</v>
      </c>
      <c r="K15986" s="17">
        <v>7</v>
      </c>
      <c r="L15986" s="17" t="s">
        <v>7730</v>
      </c>
      <c r="M15986" s="9">
        <v>0.55000000000000004</v>
      </c>
      <c r="N15986" s="9"/>
      <c r="O15986" s="21"/>
      <c r="Q15986" s="29"/>
      <c r="U15986" s="17"/>
      <c r="V15986" s="2"/>
      <c r="Y15986" t="str">
        <f t="shared" si="1030"/>
        <v/>
      </c>
      <c r="AA15986" t="str">
        <f t="shared" si="1031"/>
        <v/>
      </c>
      <c r="AC15986" s="7"/>
      <c r="AD15986" t="s">
        <v>9223</v>
      </c>
      <c r="AE15986">
        <f t="shared" si="1034"/>
        <v>0</v>
      </c>
      <c r="AG15986" s="2"/>
      <c r="AI15986" s="7"/>
    </row>
    <row r="15987" spans="1:49" ht="11" customHeight="1" outlineLevel="1" collapsed="1" x14ac:dyDescent="0.25">
      <c r="A15987" t="s">
        <v>19253</v>
      </c>
      <c r="C15987" s="2" t="s">
        <v>11983</v>
      </c>
      <c r="D15987" s="2">
        <v>272</v>
      </c>
      <c r="E15987" s="7">
        <v>1993</v>
      </c>
      <c r="F15987" s="5" t="s">
        <v>8621</v>
      </c>
      <c r="H15987" s="5" t="s">
        <v>5398</v>
      </c>
      <c r="I15987" s="6" t="s">
        <v>9223</v>
      </c>
      <c r="J15987" s="6" t="s">
        <v>7554</v>
      </c>
      <c r="K15987" s="17">
        <v>7</v>
      </c>
      <c r="L15987" s="17" t="s">
        <v>7730</v>
      </c>
      <c r="M15987" s="9">
        <v>0.55000000000000004</v>
      </c>
      <c r="N15987" s="9"/>
      <c r="O15987" s="21"/>
      <c r="Q15987" s="29"/>
      <c r="U15987" s="17"/>
      <c r="V15987" s="2"/>
      <c r="Y15987" t="str">
        <f t="shared" si="1030"/>
        <v/>
      </c>
      <c r="AA15987" t="str">
        <f t="shared" si="1031"/>
        <v/>
      </c>
      <c r="AC15987" s="7"/>
      <c r="AD15987" t="s">
        <v>9223</v>
      </c>
      <c r="AE15987">
        <f t="shared" si="1034"/>
        <v>0</v>
      </c>
      <c r="AG15987" s="2"/>
      <c r="AI15987" s="7"/>
    </row>
    <row r="15988" spans="1:49" ht="11" customHeight="1" outlineLevel="1" x14ac:dyDescent="0.25">
      <c r="A15988" t="s">
        <v>19253</v>
      </c>
      <c r="C15988" s="2" t="s">
        <v>11983</v>
      </c>
      <c r="D15988" s="2">
        <v>273</v>
      </c>
      <c r="E15988" s="7">
        <v>1993</v>
      </c>
      <c r="F15988" s="34" t="s">
        <v>21777</v>
      </c>
      <c r="H15988" s="5" t="s">
        <v>5398</v>
      </c>
      <c r="I15988" s="6" t="s">
        <v>9223</v>
      </c>
      <c r="J15988" s="6" t="s">
        <v>7554</v>
      </c>
      <c r="K15988" s="17">
        <v>7</v>
      </c>
      <c r="L15988" s="17" t="s">
        <v>7730</v>
      </c>
      <c r="M15988" s="9">
        <v>0.55000000000000004</v>
      </c>
      <c r="N15988" s="9"/>
      <c r="O15988" s="21"/>
      <c r="Q15988" s="29"/>
      <c r="U15988" s="17"/>
      <c r="V15988" s="2"/>
      <c r="Y15988" t="str">
        <f t="shared" si="1030"/>
        <v/>
      </c>
      <c r="AA15988" t="str">
        <f t="shared" si="1031"/>
        <v/>
      </c>
      <c r="AC15988" s="7"/>
      <c r="AD15988" t="s">
        <v>9223</v>
      </c>
      <c r="AE15988">
        <f t="shared" si="1034"/>
        <v>0</v>
      </c>
      <c r="AG15988" s="2"/>
      <c r="AI15988" s="7"/>
    </row>
    <row r="15989" spans="1:49" ht="11" customHeight="1" outlineLevel="1" collapsed="1" x14ac:dyDescent="0.25">
      <c r="A15989" t="s">
        <v>19253</v>
      </c>
      <c r="C15989" s="2" t="s">
        <v>11983</v>
      </c>
      <c r="D15989" s="2">
        <v>502</v>
      </c>
      <c r="E15989" s="7">
        <v>2002</v>
      </c>
      <c r="F15989" s="8" t="s">
        <v>4299</v>
      </c>
      <c r="H15989" s="5" t="s">
        <v>5398</v>
      </c>
      <c r="I15989" s="6" t="s">
        <v>9029</v>
      </c>
      <c r="J15989" s="6" t="s">
        <v>7576</v>
      </c>
      <c r="K15989" s="17">
        <v>7</v>
      </c>
      <c r="L15989" s="17" t="s">
        <v>7730</v>
      </c>
      <c r="M15989" s="9">
        <v>0.3</v>
      </c>
      <c r="N15989" s="9"/>
      <c r="O15989" s="21"/>
      <c r="Q15989" s="29"/>
      <c r="U15989" s="17"/>
      <c r="V15989" s="2"/>
      <c r="Y15989" t="str">
        <f t="shared" si="1030"/>
        <v/>
      </c>
      <c r="AA15989" t="str">
        <f t="shared" si="1031"/>
        <v/>
      </c>
      <c r="AC15989" s="7"/>
      <c r="AD15989" t="s">
        <v>9029</v>
      </c>
      <c r="AE15989">
        <f t="shared" si="1034"/>
        <v>0</v>
      </c>
      <c r="AG15989" s="2"/>
      <c r="AI15989" s="7"/>
    </row>
    <row r="15990" spans="1:49" ht="11" customHeight="1" outlineLevel="1" x14ac:dyDescent="0.25">
      <c r="A15990" t="s">
        <v>19253</v>
      </c>
      <c r="C15990" s="2" t="s">
        <v>11983</v>
      </c>
      <c r="D15990" s="2">
        <v>503</v>
      </c>
      <c r="E15990" s="7">
        <v>2002</v>
      </c>
      <c r="F15990" s="8" t="s">
        <v>111</v>
      </c>
      <c r="H15990" s="5" t="s">
        <v>5398</v>
      </c>
      <c r="I15990" s="6" t="s">
        <v>10272</v>
      </c>
      <c r="J15990" s="6" t="s">
        <v>7576</v>
      </c>
      <c r="K15990" s="17">
        <v>7</v>
      </c>
      <c r="L15990" s="17" t="s">
        <v>7730</v>
      </c>
      <c r="M15990" s="9">
        <v>0.5</v>
      </c>
      <c r="N15990" s="9"/>
      <c r="O15990" s="21"/>
      <c r="Q15990" s="29"/>
      <c r="U15990" s="17"/>
      <c r="V15990" s="2"/>
      <c r="Y15990" t="str">
        <f t="shared" si="1030"/>
        <v/>
      </c>
      <c r="AA15990" t="str">
        <f t="shared" si="1031"/>
        <v/>
      </c>
      <c r="AC15990" s="7"/>
      <c r="AD15990" t="s">
        <v>10272</v>
      </c>
      <c r="AE15990">
        <f t="shared" si="1034"/>
        <v>0</v>
      </c>
      <c r="AG15990" s="2"/>
      <c r="AI15990" s="7"/>
    </row>
    <row r="15991" spans="1:49" ht="11" customHeight="1" outlineLevel="1" x14ac:dyDescent="0.25">
      <c r="A15991" t="s">
        <v>19253</v>
      </c>
      <c r="C15991" s="2" t="s">
        <v>11983</v>
      </c>
      <c r="D15991" s="2">
        <v>504</v>
      </c>
      <c r="E15991" s="7">
        <v>2002</v>
      </c>
      <c r="F15991" s="8" t="s">
        <v>21778</v>
      </c>
      <c r="H15991" s="5" t="s">
        <v>5398</v>
      </c>
      <c r="I15991" s="6" t="s">
        <v>9607</v>
      </c>
      <c r="J15991" s="6" t="s">
        <v>7576</v>
      </c>
      <c r="K15991" s="17">
        <v>7</v>
      </c>
      <c r="L15991" s="17" t="s">
        <v>7730</v>
      </c>
      <c r="M15991" s="9">
        <v>7</v>
      </c>
      <c r="N15991" s="9"/>
      <c r="O15991" s="21"/>
      <c r="Q15991" s="29"/>
      <c r="U15991" s="17"/>
      <c r="V15991" s="2"/>
      <c r="Y15991" t="str">
        <f t="shared" si="1030"/>
        <v/>
      </c>
      <c r="AA15991" t="str">
        <f t="shared" si="1031"/>
        <v/>
      </c>
      <c r="AC15991" s="7"/>
      <c r="AD15991" t="s">
        <v>9607</v>
      </c>
      <c r="AE15991">
        <f t="shared" si="1034"/>
        <v>0</v>
      </c>
      <c r="AG15991" s="2"/>
      <c r="AI15991" s="7"/>
    </row>
    <row r="15992" spans="1:49" ht="11" customHeight="1" outlineLevel="1" x14ac:dyDescent="0.25">
      <c r="A15992" t="s">
        <v>19253</v>
      </c>
      <c r="C15992" s="2" t="s">
        <v>11983</v>
      </c>
      <c r="D15992" s="2">
        <v>505</v>
      </c>
      <c r="E15992" s="7">
        <v>2002</v>
      </c>
      <c r="F15992" s="8" t="s">
        <v>21779</v>
      </c>
      <c r="H15992" s="5" t="s">
        <v>5398</v>
      </c>
      <c r="I15992" s="6" t="s">
        <v>9435</v>
      </c>
      <c r="J15992" s="6" t="s">
        <v>7576</v>
      </c>
      <c r="K15992" s="17">
        <v>7</v>
      </c>
      <c r="L15992" s="17" t="s">
        <v>7730</v>
      </c>
      <c r="M15992" s="9">
        <v>6.6</v>
      </c>
      <c r="N15992" s="9"/>
      <c r="O15992" s="21"/>
      <c r="Q15992" s="29"/>
      <c r="U15992" s="17"/>
      <c r="V15992" s="2"/>
      <c r="Y15992" t="str">
        <f t="shared" si="1030"/>
        <v/>
      </c>
      <c r="AA15992" t="str">
        <f t="shared" si="1031"/>
        <v/>
      </c>
      <c r="AC15992" s="7"/>
      <c r="AD15992" t="s">
        <v>9435</v>
      </c>
      <c r="AE15992">
        <f t="shared" si="1034"/>
        <v>0</v>
      </c>
      <c r="AG15992" s="2"/>
      <c r="AI15992" s="7"/>
    </row>
    <row r="15993" spans="1:49" ht="11" customHeight="1" x14ac:dyDescent="0.25">
      <c r="A15993" s="1" t="s">
        <v>21497</v>
      </c>
      <c r="B15993" s="1" t="s">
        <v>7111</v>
      </c>
      <c r="C15993" s="2" t="s">
        <v>7694</v>
      </c>
      <c r="E15993" s="7"/>
      <c r="F15993" s="5"/>
      <c r="H15993" s="5"/>
      <c r="I15993" s="6"/>
      <c r="J15993" s="6"/>
      <c r="K15993" s="17"/>
      <c r="L15993" s="17"/>
      <c r="M15993" s="9"/>
      <c r="N15993" s="9">
        <f>SUM(M15994:M15998)</f>
        <v>19</v>
      </c>
      <c r="O15993" s="21"/>
      <c r="P15993">
        <f>COUNTIF(L15994:L15998,"*")</f>
        <v>5</v>
      </c>
      <c r="Q15993" s="29"/>
      <c r="R15993">
        <f>COUNTIF(L15994:L15998,"Y")+COUNTIF(L15994:L15998,"S")</f>
        <v>4</v>
      </c>
      <c r="U15993" s="17" t="s">
        <v>7730</v>
      </c>
      <c r="V15993" s="2"/>
      <c r="W15993" t="s">
        <v>18533</v>
      </c>
      <c r="Y15993" t="str">
        <f t="shared" si="1030"/>
        <v/>
      </c>
      <c r="AA15993" t="str">
        <f t="shared" si="1031"/>
        <v/>
      </c>
      <c r="AC15993" s="7"/>
      <c r="AF15993">
        <f>COUNTIF(AE15996:AE15997,"1")</f>
        <v>2</v>
      </c>
      <c r="AG15993" s="2"/>
      <c r="AI15993" s="7"/>
      <c r="AJ15993">
        <f>COUNTIF($K15994:$K15998,"1")-COUNTIFS($K15994:$K15998,"1",$L15994:$L15998,"V")</f>
        <v>4</v>
      </c>
      <c r="AK15993">
        <f>COUNTIFS($K15994:$K15998,"1",$L15994:$L15998,"Y")+COUNTIFS($K15994:$K15998,"1",$L15994:$L15998,"s")</f>
        <v>4</v>
      </c>
      <c r="AL15993">
        <f>COUNTIF($K15994:$K15998,"2")-COUNTIFS($K15994:$K15998,"2",$L15994:$L15998,"V")</f>
        <v>0</v>
      </c>
      <c r="AM15993">
        <f>COUNTIFS($K15994:$K15998,"2",$L15994:$L15998,"Y")+COUNTIFS($K15994:$K15998,"2",$L15994:$L15998,"s")</f>
        <v>0</v>
      </c>
      <c r="AN15993">
        <f>COUNTIF($K15994:$K15998,"3")-COUNTIFS($K15994:$K15998,"3",$L15994:$L15998,"V")</f>
        <v>1</v>
      </c>
      <c r="AO15993">
        <f>COUNTIFS($K15994:$K15998,"3",$L15994:$L15998,"Y")+COUNTIFS($K15994:$K15998,"3",$L15994:$L15998,"s")</f>
        <v>0</v>
      </c>
      <c r="AP15993">
        <f>COUNTIF($K15994:$K15998,"4")-COUNTIFS($K15994:$K15998,"4",$L15994:$L15998,"V")</f>
        <v>0</v>
      </c>
      <c r="AQ15993">
        <f>COUNTIFS($K15994:$K15998,"4",$L15994:$L15998,"Y")+COUNTIFS($K15994:$K15998,"4",$L15994:$L15998,"s")</f>
        <v>0</v>
      </c>
      <c r="AR15993">
        <f>COUNTIF($K15994:$K15998,"5")-COUNTIFS($K15994:$K15998,"5",$L15994:$L15998,"V")</f>
        <v>0</v>
      </c>
      <c r="AS15993">
        <f>COUNTIFS($K15994:$K15998,"5",$L15994:$L15998,"Y")+COUNTIFS($K15994:$K15998,"5",$L15994:$L15998,"s")</f>
        <v>0</v>
      </c>
      <c r="AT15993">
        <f>COUNTIF($K15994:$K15998,"6")-COUNTIFS($K15994:$K15998,"6",$L15994:$L15998,"V")</f>
        <v>0</v>
      </c>
      <c r="AU15993">
        <f>COUNTIFS($K15994:$K15998,"6",$L15994:$L15998,"Y")+COUNTIFS($K15994:$K15998,"6",$L15994:$L15998,"s")</f>
        <v>0</v>
      </c>
      <c r="AV15993">
        <f>COUNTIF($K15994:$K15998,"7")-COUNTIFS($K15994:$K15998,"7",$L15994:$L15998,"V")</f>
        <v>0</v>
      </c>
      <c r="AW15993">
        <f>COUNTIFS($K15994:$K15998,"7",$L15994:$L15998,"Y")+COUNTIFS($K15994:$K15998,"7",$L15994:$L15998,"s")</f>
        <v>0</v>
      </c>
    </row>
    <row r="15994" spans="1:49" ht="11" customHeight="1" outlineLevel="1" x14ac:dyDescent="0.25">
      <c r="A15994" s="1" t="s">
        <v>21498</v>
      </c>
      <c r="B15994" s="1"/>
      <c r="C15994" s="2" t="s">
        <v>11983</v>
      </c>
      <c r="D15994" s="2" t="s">
        <v>4062</v>
      </c>
      <c r="E15994" s="7">
        <v>2001</v>
      </c>
      <c r="F15994" s="5" t="s">
        <v>12504</v>
      </c>
      <c r="H15994" s="5" t="s">
        <v>5398</v>
      </c>
      <c r="I15994" s="6" t="s">
        <v>20198</v>
      </c>
      <c r="J15994" s="6" t="s">
        <v>11988</v>
      </c>
      <c r="K15994" s="17">
        <v>3</v>
      </c>
      <c r="L15994" s="17" t="s">
        <v>7732</v>
      </c>
      <c r="M15994" s="9"/>
      <c r="O15994" s="21"/>
      <c r="Q15994" s="29"/>
      <c r="S15994">
        <v>1</v>
      </c>
      <c r="T15994">
        <v>1</v>
      </c>
      <c r="U15994" s="17"/>
      <c r="V15994" s="2"/>
      <c r="Y15994" t="str">
        <f t="shared" si="1030"/>
        <v/>
      </c>
      <c r="AA15994">
        <f t="shared" si="1031"/>
        <v>1</v>
      </c>
      <c r="AC15994" s="7"/>
      <c r="AD15994" t="s">
        <v>20198</v>
      </c>
      <c r="AE15994">
        <f>COUNTIF(I15994,"*Fuji*")</f>
        <v>0</v>
      </c>
      <c r="AG15994" s="2"/>
      <c r="AI15994" s="7"/>
    </row>
    <row r="15995" spans="1:49" ht="11" customHeight="1" outlineLevel="1" x14ac:dyDescent="0.25">
      <c r="A15995" s="1" t="s">
        <v>21499</v>
      </c>
      <c r="B15995" s="1"/>
      <c r="C15995" s="3" t="s">
        <v>12521</v>
      </c>
      <c r="D15995" s="2" t="s">
        <v>4062</v>
      </c>
      <c r="E15995" s="7">
        <v>1918</v>
      </c>
      <c r="F15995" s="5" t="s">
        <v>5139</v>
      </c>
      <c r="H15995" s="5" t="s">
        <v>5398</v>
      </c>
      <c r="I15995" s="6" t="s">
        <v>17984</v>
      </c>
      <c r="J15995" s="6" t="s">
        <v>2373</v>
      </c>
      <c r="K15995" s="17">
        <v>1</v>
      </c>
      <c r="L15995" s="17" t="s">
        <v>7730</v>
      </c>
      <c r="M15995" s="9">
        <v>9</v>
      </c>
      <c r="O15995" s="21"/>
      <c r="Q15995" s="29"/>
      <c r="U15995" s="17"/>
      <c r="V15995" s="2"/>
      <c r="Y15995" t="str">
        <f t="shared" si="1030"/>
        <v/>
      </c>
      <c r="AA15995" t="str">
        <f t="shared" si="1031"/>
        <v/>
      </c>
      <c r="AC15995" s="7"/>
      <c r="AD15995" t="s">
        <v>17984</v>
      </c>
      <c r="AE15995">
        <f>COUNTIF(I15995,"*Fuji*")</f>
        <v>0</v>
      </c>
      <c r="AG15995" s="2"/>
      <c r="AI15995" s="7"/>
    </row>
    <row r="15996" spans="1:49" ht="11" customHeight="1" outlineLevel="1" x14ac:dyDescent="0.25">
      <c r="A15996" s="1" t="s">
        <v>21500</v>
      </c>
      <c r="B15996" s="1"/>
      <c r="C15996" s="3" t="s">
        <v>12953</v>
      </c>
      <c r="D15996" s="2" t="s">
        <v>4062</v>
      </c>
      <c r="E15996" s="7">
        <v>1971</v>
      </c>
      <c r="F15996" s="5" t="s">
        <v>16306</v>
      </c>
      <c r="H15996" s="5" t="s">
        <v>5398</v>
      </c>
      <c r="I15996" s="6" t="s">
        <v>16307</v>
      </c>
      <c r="J15996" s="6" t="s">
        <v>16304</v>
      </c>
      <c r="K15996" s="17">
        <v>1</v>
      </c>
      <c r="L15996" s="17" t="s">
        <v>7730</v>
      </c>
      <c r="M15996" s="9">
        <v>3</v>
      </c>
      <c r="O15996" s="21"/>
      <c r="Q15996" s="29"/>
      <c r="U15996" s="17"/>
      <c r="V15996" s="2"/>
      <c r="Y15996" t="str">
        <f t="shared" si="1030"/>
        <v/>
      </c>
      <c r="AA15996">
        <f t="shared" si="1031"/>
        <v>1</v>
      </c>
      <c r="AC15996" s="7"/>
      <c r="AD15996" t="s">
        <v>16307</v>
      </c>
      <c r="AE15996">
        <f>COUNTIF(I15996,"*Fuji*")</f>
        <v>1</v>
      </c>
      <c r="AG15996" s="2"/>
      <c r="AI15996" s="7"/>
    </row>
    <row r="15997" spans="1:49" ht="11" customHeight="1" outlineLevel="1" x14ac:dyDescent="0.25">
      <c r="A15997" s="1" t="s">
        <v>21500</v>
      </c>
      <c r="B15997" s="1"/>
      <c r="C15997" s="3" t="s">
        <v>12953</v>
      </c>
      <c r="D15997" s="2" t="s">
        <v>4062</v>
      </c>
      <c r="E15997" s="7">
        <v>1971</v>
      </c>
      <c r="F15997" s="5" t="s">
        <v>4688</v>
      </c>
      <c r="H15997" s="5" t="s">
        <v>5398</v>
      </c>
      <c r="I15997" s="6" t="s">
        <v>16307</v>
      </c>
      <c r="J15997" s="6" t="s">
        <v>16304</v>
      </c>
      <c r="K15997" s="17">
        <v>1</v>
      </c>
      <c r="L15997" s="17" t="s">
        <v>7730</v>
      </c>
      <c r="M15997" s="9">
        <v>3</v>
      </c>
      <c r="O15997" s="21"/>
      <c r="Q15997" s="29"/>
      <c r="U15997" s="17"/>
      <c r="V15997" s="2"/>
      <c r="Y15997" t="str">
        <f t="shared" si="1030"/>
        <v/>
      </c>
      <c r="AA15997" t="str">
        <f t="shared" si="1031"/>
        <v/>
      </c>
      <c r="AC15997" s="7"/>
      <c r="AD15997" t="s">
        <v>16307</v>
      </c>
      <c r="AE15997">
        <f>COUNTIF(I15997,"*Fuji*")</f>
        <v>1</v>
      </c>
      <c r="AG15997" s="2"/>
      <c r="AI15997" s="7"/>
    </row>
    <row r="15998" spans="1:49" ht="11" customHeight="1" outlineLevel="1" x14ac:dyDescent="0.25">
      <c r="A15998" s="1" t="s">
        <v>21501</v>
      </c>
      <c r="B15998" s="1"/>
      <c r="C15998" s="3" t="s">
        <v>12953</v>
      </c>
      <c r="D15998" s="2" t="s">
        <v>4062</v>
      </c>
      <c r="E15998" s="7">
        <v>1999</v>
      </c>
      <c r="F15998" s="5" t="s">
        <v>14214</v>
      </c>
      <c r="H15998" s="5" t="s">
        <v>5398</v>
      </c>
      <c r="I15998" s="6" t="s">
        <v>5399</v>
      </c>
      <c r="J15998" s="6" t="s">
        <v>14790</v>
      </c>
      <c r="K15998" s="17">
        <v>1</v>
      </c>
      <c r="L15998" s="17" t="s">
        <v>7730</v>
      </c>
      <c r="M15998" s="9">
        <v>4</v>
      </c>
      <c r="N15998" s="9"/>
      <c r="O15998" s="21"/>
      <c r="Q15998" s="29"/>
      <c r="U15998" s="17"/>
      <c r="V15998" s="2"/>
      <c r="Y15998" t="str">
        <f t="shared" si="1030"/>
        <v/>
      </c>
      <c r="AA15998" t="str">
        <f t="shared" si="1031"/>
        <v/>
      </c>
      <c r="AC15998" s="7"/>
      <c r="AD15998" t="s">
        <v>5399</v>
      </c>
      <c r="AE15998">
        <f>COUNTIF(I15998,"*Fuji*")</f>
        <v>1</v>
      </c>
      <c r="AG15998" s="2"/>
      <c r="AI15998" s="7"/>
    </row>
    <row r="15999" spans="1:49" ht="11" customHeight="1" x14ac:dyDescent="0.25">
      <c r="Q15999" s="29"/>
    </row>
    <row r="16000" spans="1:49" ht="11" customHeight="1" x14ac:dyDescent="0.3">
      <c r="A16000" s="10" t="s">
        <v>18033</v>
      </c>
      <c r="B16000" s="46">
        <f>COUNTIF(B2:B15998,"&lt;&gt;")</f>
        <v>276</v>
      </c>
      <c r="G16000" s="45">
        <f>SUM(G$2:G$15998)</f>
        <v>322</v>
      </c>
      <c r="J16000" s="79" t="s">
        <v>7729</v>
      </c>
      <c r="K16000" s="98">
        <f>L16000/L$16004</f>
        <v>0.67964376590330788</v>
      </c>
      <c r="L16000" s="80">
        <f>COUNTIF(L$2:L$15998,"Y")+COUNTIF(L$2:L$15998,"S")</f>
        <v>10684</v>
      </c>
      <c r="M16000" s="45">
        <f>SUM(M$2:M$15998)</f>
        <v>27559.389999999861</v>
      </c>
      <c r="N16000" s="87">
        <f>M16000/B16000</f>
        <v>99.852862318840081</v>
      </c>
      <c r="O16000" s="121">
        <f>SUM(O$2:O$15998)</f>
        <v>667915</v>
      </c>
      <c r="P16000" s="62">
        <f>SUM(P$2:P$15998)</f>
        <v>15721</v>
      </c>
      <c r="Q16000" s="47">
        <f>P16000/O16000</f>
        <v>2.3537426169497614E-2</v>
      </c>
      <c r="R16000" s="48">
        <f>SUM(R$2:R$15998)</f>
        <v>10684</v>
      </c>
      <c r="S16000" s="49">
        <f>COUNTIFS(L$2:L$15998,"Y",S$2:S$15998,"1")+COUNTIFS(L$2:L$15998,"S",S$2:S$15998,"1")</f>
        <v>372</v>
      </c>
      <c r="T16000" s="50">
        <f>COUNTIFS(L$2:L$15998,"Y",T$2:T$15998,"1")+COUNTIFS(L$2:L$15998,"S",T$2:T$15998,"1")</f>
        <v>649</v>
      </c>
      <c r="U16000" s="44">
        <f>COUNTIF(U2:U15998,"Y")</f>
        <v>215</v>
      </c>
      <c r="V16000" s="53"/>
      <c r="W16000" s="103" t="s">
        <v>18031</v>
      </c>
      <c r="Y16000" s="96">
        <f>COUNTIF(Y2:Y15998,"1")</f>
        <v>274</v>
      </c>
      <c r="Z16000" s="96">
        <f>COUNTIF(Z2:Z15998,"1")</f>
        <v>60</v>
      </c>
      <c r="AA16000" s="96">
        <f>COUNTIF(AA2:AA15998,"1")</f>
        <v>2334</v>
      </c>
      <c r="AB16000" s="96">
        <f>COUNTIF(AB2:AB15998,"1")</f>
        <v>126</v>
      </c>
      <c r="AC16000" s="96">
        <f>COUNTIF(AC2:AC15998,"*")</f>
        <v>162</v>
      </c>
      <c r="AE16000" s="45">
        <f>SUM(AE$2:AE$15998)</f>
        <v>925</v>
      </c>
      <c r="AF16000" s="46">
        <f>COUNTIF(AF2:AF15998,"&gt;0")</f>
        <v>108</v>
      </c>
      <c r="AJ16000" s="88">
        <f t="shared" ref="AJ16000:AW16000" si="1035">SUM(AJ$2:AJ$15998)</f>
        <v>2865</v>
      </c>
      <c r="AK16000" s="89">
        <f t="shared" si="1035"/>
        <v>2320</v>
      </c>
      <c r="AL16000" s="88">
        <f t="shared" si="1035"/>
        <v>442</v>
      </c>
      <c r="AM16000" s="89">
        <f t="shared" si="1035"/>
        <v>390</v>
      </c>
      <c r="AN16000" s="88">
        <f t="shared" si="1035"/>
        <v>4477</v>
      </c>
      <c r="AO16000" s="89">
        <f t="shared" si="1035"/>
        <v>2897</v>
      </c>
      <c r="AP16000" s="88">
        <f t="shared" si="1035"/>
        <v>497</v>
      </c>
      <c r="AQ16000" s="89">
        <f t="shared" si="1035"/>
        <v>346</v>
      </c>
      <c r="AR16000" s="88">
        <f t="shared" si="1035"/>
        <v>2735</v>
      </c>
      <c r="AS16000" s="89">
        <f t="shared" si="1035"/>
        <v>1738</v>
      </c>
      <c r="AT16000" s="88">
        <f t="shared" si="1035"/>
        <v>1496</v>
      </c>
      <c r="AU16000" s="89">
        <f t="shared" si="1035"/>
        <v>1024</v>
      </c>
      <c r="AV16000" s="88">
        <f t="shared" si="1035"/>
        <v>2611</v>
      </c>
      <c r="AW16000" s="89">
        <f t="shared" si="1035"/>
        <v>1969</v>
      </c>
    </row>
    <row r="16001" spans="1:59" ht="11" customHeight="1" x14ac:dyDescent="0.25">
      <c r="J16001" s="81" t="s">
        <v>18032</v>
      </c>
      <c r="K16001" s="99">
        <f>L16001/L$16004</f>
        <v>0.27932569974554705</v>
      </c>
      <c r="L16001" s="82">
        <f>COUNTIF(L$2:L$15998,"N")</f>
        <v>4391</v>
      </c>
      <c r="M16001" s="120">
        <f>SUM(N$2:N$15998)</f>
        <v>27559.39</v>
      </c>
      <c r="N16001" s="43"/>
      <c r="O16001" s="122">
        <f>'No stamps'!B608</f>
        <v>103986</v>
      </c>
      <c r="P16001" s="63" t="s">
        <v>18034</v>
      </c>
      <c r="Q16001" s="64"/>
      <c r="R16001" s="65"/>
      <c r="S16001" s="51">
        <f>COUNTIFS(L$2:L$15998,"N",S$2:S$15998,"1")</f>
        <v>17</v>
      </c>
      <c r="T16001" s="56">
        <f>COUNTIFS(L$2:L$15998,"N",T$2:T$15998,"1")</f>
        <v>23</v>
      </c>
      <c r="U16001" s="58"/>
      <c r="V16001" s="97"/>
      <c r="W16001" s="104" t="s">
        <v>18032</v>
      </c>
      <c r="AJ16001" s="90"/>
      <c r="AK16001" s="91">
        <f>AK16000/AJ16000</f>
        <v>0.8097731239092496</v>
      </c>
      <c r="AL16001" s="92"/>
      <c r="AM16001" s="91">
        <f>AM16000/AL16000</f>
        <v>0.88235294117647056</v>
      </c>
      <c r="AN16001" s="92"/>
      <c r="AO16001" s="91">
        <f>AO16000/AN16000</f>
        <v>0.64708510163055621</v>
      </c>
      <c r="AP16001" s="92"/>
      <c r="AQ16001" s="91">
        <f>AQ16000/AP16000</f>
        <v>0.69617706237424548</v>
      </c>
      <c r="AR16001" s="92"/>
      <c r="AS16001" s="91">
        <f>AS16000/AR16000</f>
        <v>0.63546617915904935</v>
      </c>
      <c r="AT16001" s="92"/>
      <c r="AU16001" s="91">
        <f>AU16000/AT16000</f>
        <v>0.68449197860962563</v>
      </c>
      <c r="AV16001" s="92"/>
      <c r="AW16001" s="91">
        <f>AW16000/AV16000</f>
        <v>0.75411719647644582</v>
      </c>
    </row>
    <row r="16002" spans="1:59" ht="11" customHeight="1" x14ac:dyDescent="0.25">
      <c r="J16002" s="81" t="s">
        <v>22199</v>
      </c>
      <c r="K16002" s="99">
        <f>L16002/L$16004</f>
        <v>2.9898218829516538E-3</v>
      </c>
      <c r="L16002" s="82">
        <f>COUNTIF(L$2:L$15998,"E")</f>
        <v>47</v>
      </c>
      <c r="M16002" s="20"/>
      <c r="O16002" s="122">
        <f>SUM(O16000:O16001)</f>
        <v>771901</v>
      </c>
      <c r="P16002" s="66" t="s">
        <v>22250</v>
      </c>
      <c r="Q16002" s="67"/>
      <c r="R16002" s="68"/>
      <c r="S16002" s="51">
        <f>COUNTIFS(L$2:L$15998,"E",S$2:S$15998,"1")</f>
        <v>3</v>
      </c>
      <c r="T16002" s="56">
        <f>COUNTIFS(L$2:L$15998,"E",T$2:T$15998,"1")</f>
        <v>5</v>
      </c>
      <c r="U16002" s="59"/>
      <c r="V16002" s="54"/>
      <c r="W16002" s="105" t="s">
        <v>22199</v>
      </c>
      <c r="AJ16002" s="93" t="s">
        <v>21471</v>
      </c>
      <c r="AK16002" s="94"/>
      <c r="AL16002" s="95" t="s">
        <v>21472</v>
      </c>
      <c r="AM16002" s="94"/>
      <c r="AN16002" s="95" t="s">
        <v>22251</v>
      </c>
      <c r="AO16002" s="94"/>
      <c r="AP16002" s="95" t="s">
        <v>21473</v>
      </c>
      <c r="AQ16002" s="94"/>
      <c r="AR16002" s="95" t="s">
        <v>18687</v>
      </c>
      <c r="AS16002" s="94"/>
      <c r="AT16002" s="95" t="s">
        <v>21474</v>
      </c>
      <c r="AU16002" s="94"/>
      <c r="AV16002" s="95" t="s">
        <v>7554</v>
      </c>
      <c r="AW16002" s="94"/>
    </row>
    <row r="16003" spans="1:59" ht="11" customHeight="1" x14ac:dyDescent="0.25">
      <c r="J16003" s="83" t="s">
        <v>20077</v>
      </c>
      <c r="K16003" s="99">
        <f>L16003/L$16004</f>
        <v>3.8040712468193384E-2</v>
      </c>
      <c r="L16003" s="82">
        <f>COUNTIF(L$2:L$15998,"V")</f>
        <v>598</v>
      </c>
      <c r="O16003" s="123">
        <f>P16000/O16002</f>
        <v>2.0366601416502893E-2</v>
      </c>
      <c r="P16003" s="69" t="s">
        <v>22249</v>
      </c>
      <c r="Q16003" s="70"/>
      <c r="R16003" s="71"/>
      <c r="S16003" s="51">
        <f>COUNTIFS(L$2:L$15998,"V",S$2:S$15998,"1")</f>
        <v>0</v>
      </c>
      <c r="T16003" s="56">
        <f>COUNTIFS(L$2:L$15998,"V",T$2:T$15998,"1")</f>
        <v>0</v>
      </c>
      <c r="U16003" s="60"/>
      <c r="V16003" s="54"/>
      <c r="W16003" s="105" t="s">
        <v>20077</v>
      </c>
      <c r="AJ16003" s="125" t="s">
        <v>22372</v>
      </c>
    </row>
    <row r="16004" spans="1:59" ht="11" customHeight="1" x14ac:dyDescent="0.25">
      <c r="J16004" s="83" t="s">
        <v>22200</v>
      </c>
      <c r="K16004" s="99">
        <f>L16004/L$16004</f>
        <v>1</v>
      </c>
      <c r="L16004" s="82">
        <f>SUBTOTAL(9,L16000:L16003)</f>
        <v>15720</v>
      </c>
      <c r="Q16004" s="29"/>
      <c r="R16004" s="43">
        <f>COUNTIF(L$2:L$15998,"Y")+COUNTIF(L$2:L$15998,"S")</f>
        <v>10684</v>
      </c>
      <c r="S16004" s="51">
        <f>SUBTOTAL(9,S16000:S16003)</f>
        <v>392</v>
      </c>
      <c r="T16004" s="56">
        <f>SUBTOTAL(9,T16000:T16003)</f>
        <v>677</v>
      </c>
      <c r="U16004" s="59"/>
      <c r="V16004" s="54"/>
      <c r="W16004" s="105" t="s">
        <v>22252</v>
      </c>
    </row>
    <row r="16005" spans="1:59" ht="11" customHeight="1" x14ac:dyDescent="0.25">
      <c r="E16005" t="s">
        <v>5396</v>
      </c>
      <c r="J16005" s="84" t="s">
        <v>22201</v>
      </c>
      <c r="K16005" s="85"/>
      <c r="L16005" s="86">
        <f>L16004-L16003</f>
        <v>15122</v>
      </c>
      <c r="S16005" s="52">
        <f>S16000/S16004</f>
        <v>0.94897959183673475</v>
      </c>
      <c r="T16005" s="57">
        <f>T16000/T16004</f>
        <v>0.95864106351550959</v>
      </c>
      <c r="U16005" s="61"/>
      <c r="V16005" s="55"/>
      <c r="W16005" s="106" t="s">
        <v>22254</v>
      </c>
      <c r="BF16005">
        <f>SUM(BF$2:BF$15976)</f>
        <v>63</v>
      </c>
      <c r="BG16005">
        <f>SUM(BG$2:BG$15976)</f>
        <v>560.45000000000016</v>
      </c>
    </row>
    <row r="16006" spans="1:59" ht="11" customHeight="1" x14ac:dyDescent="0.25">
      <c r="M16006" s="9"/>
    </row>
    <row r="16007" spans="1:59" ht="11" customHeight="1" x14ac:dyDescent="0.25">
      <c r="L16007" s="21"/>
    </row>
    <row r="16008" spans="1:59" ht="10.75" customHeight="1" x14ac:dyDescent="0.25"/>
    <row r="16009" spans="1:59" ht="11" customHeight="1" x14ac:dyDescent="0.3">
      <c r="A16009" s="10" t="s">
        <v>18178</v>
      </c>
      <c r="K16009" s="72" t="s">
        <v>13083</v>
      </c>
      <c r="L16009" s="124" t="s">
        <v>22291</v>
      </c>
      <c r="M16009" s="124" t="s">
        <v>22370</v>
      </c>
      <c r="N16009" s="124" t="s">
        <v>22371</v>
      </c>
      <c r="O16009" s="73" t="s">
        <v>20079</v>
      </c>
      <c r="R16009" s="30"/>
    </row>
    <row r="16010" spans="1:59" ht="11" hidden="1" customHeight="1" outlineLevel="1" x14ac:dyDescent="0.25">
      <c r="A16010" t="s">
        <v>18182</v>
      </c>
      <c r="K16010" s="101">
        <v>1</v>
      </c>
      <c r="L16010" s="74">
        <f>COUNTIF(K$2:K$15998,"1")-COUNTIFS(K$2:K$15998,"1",L$2:L$15998,"V")</f>
        <v>2865</v>
      </c>
      <c r="M16010" s="74">
        <f>COUNTIFS(K$2:K$15998,"1",L$2:L$15998,"Y")+COUNTIFS(K$2:K$15998,"1",L$2:L$15998,"S")</f>
        <v>2320</v>
      </c>
      <c r="N16010" s="74">
        <f>COUNTIFS(K$2:K$15998,"1",L$2:L$15998,"N")+COUNTIFS(K$2:K$15998,"1",L$2:L$15998,"E")</f>
        <v>545</v>
      </c>
      <c r="O16010" s="75">
        <f t="shared" ref="O16010:O16017" si="1036">M16010/L16010</f>
        <v>0.8097731239092496</v>
      </c>
    </row>
    <row r="16011" spans="1:59" ht="11" hidden="1" customHeight="1" outlineLevel="1" x14ac:dyDescent="0.25">
      <c r="A16011" t="s">
        <v>18183</v>
      </c>
      <c r="K16011" s="101">
        <v>2</v>
      </c>
      <c r="L16011" s="74">
        <f>COUNTIF(K$2:K$15998,"2")-COUNTIFS(K$2:K$15998,"2",L$2:L$15998,"V")</f>
        <v>442</v>
      </c>
      <c r="M16011" s="74">
        <f>COUNTIFS(K$2:K$15998,"2",L$2:L$15998,"Y")+COUNTIFS(K$2:K$15998,"2",L$2:L$15998,"S")</f>
        <v>390</v>
      </c>
      <c r="N16011" s="74">
        <f>COUNTIFS(K$2:K$15998,"2",L$2:L$15998,"N")+COUNTIFS(K$2:K$15998,"2",L$2:L$15998,"E")</f>
        <v>52</v>
      </c>
      <c r="O16011" s="75">
        <f t="shared" si="1036"/>
        <v>0.88235294117647056</v>
      </c>
      <c r="AE16011" s="21"/>
    </row>
    <row r="16012" spans="1:59" ht="11" hidden="1" customHeight="1" outlineLevel="1" x14ac:dyDescent="0.25">
      <c r="A16012" t="s">
        <v>18179</v>
      </c>
      <c r="K16012" s="101">
        <v>3</v>
      </c>
      <c r="L16012" s="74">
        <f>COUNTIF(K$2:K$15998,"3")-COUNTIFS(K$2:K$15998,"3",L$2:L$15998,"V")</f>
        <v>4477</v>
      </c>
      <c r="M16012" s="74">
        <f>COUNTIFS(K$2:K$15998,"3",L$2:L$15998,"Y")+COUNTIFS(K$2:K$15998,"3",L$2:L$15998,"S")</f>
        <v>2897</v>
      </c>
      <c r="N16012" s="74">
        <f>COUNTIFS(K$2:K$15998,"3",L$2:L$15998,"N")+COUNTIFS(K$2:K$15998,"3",L$2:L$15998,"E")</f>
        <v>1580</v>
      </c>
      <c r="O16012" s="75">
        <f t="shared" si="1036"/>
        <v>0.64708510163055621</v>
      </c>
    </row>
    <row r="16013" spans="1:59" ht="11" hidden="1" customHeight="1" outlineLevel="1" x14ac:dyDescent="0.25">
      <c r="A16013" t="s">
        <v>18180</v>
      </c>
      <c r="K16013" s="101">
        <v>4</v>
      </c>
      <c r="L16013" s="74">
        <f>COUNTIF(K$2:K$15998,"4")-COUNTIFS(K$2:K$15998,"4",L$2:L$15998,"V")</f>
        <v>497</v>
      </c>
      <c r="M16013" s="74">
        <f>COUNTIFS(K$2:K$15998,"4",L$2:L$15998,"Y")+COUNTIFS(K$2:K$15998,"4",L$2:L$15998,"S")</f>
        <v>346</v>
      </c>
      <c r="N16013" s="74">
        <f>COUNTIFS(K$2:K$15998,"4",L$2:L$15998,"N")+COUNTIFS(K$2:K$15998,"4",L$2:L$15998,"E")</f>
        <v>151</v>
      </c>
      <c r="O16013" s="75">
        <f t="shared" si="1036"/>
        <v>0.69617706237424548</v>
      </c>
    </row>
    <row r="16014" spans="1:59" ht="11" hidden="1" customHeight="1" outlineLevel="1" x14ac:dyDescent="0.25">
      <c r="A16014" t="s">
        <v>18181</v>
      </c>
      <c r="K16014" s="101">
        <v>5</v>
      </c>
      <c r="L16014" s="74">
        <f>COUNTIF(K$2:K$15998,"5")-COUNTIFS(K$2:K$15998,"5",L$2:L$15998,"V")</f>
        <v>2735</v>
      </c>
      <c r="M16014" s="74">
        <f>COUNTIFS(K$2:K$15998,"5",L$2:L$15998,"Y")+COUNTIFS(K$2:K$15998,"5",L$2:L$15998,"S")</f>
        <v>1738</v>
      </c>
      <c r="N16014" s="74">
        <f>COUNTIFS(K$2:K$15998,"5",L$2:L$15998,"N")+COUNTIFS(K$2:K$15998,"5",L$2:L$15998,"E")</f>
        <v>996</v>
      </c>
      <c r="O16014" s="75">
        <f t="shared" si="1036"/>
        <v>0.63546617915904935</v>
      </c>
    </row>
    <row r="16015" spans="1:59" ht="11" hidden="1" customHeight="1" outlineLevel="1" x14ac:dyDescent="0.25">
      <c r="A16015" t="s">
        <v>18184</v>
      </c>
      <c r="K16015" s="101">
        <v>6</v>
      </c>
      <c r="L16015" s="74">
        <f>COUNTIF(K$2:K$15998,"6")-COUNTIFS(K$2:K$15998,"6",L$2:L$15998,"V")</f>
        <v>1496</v>
      </c>
      <c r="M16015" s="74">
        <f>COUNTIFS(K$2:K$15998,"6",L$2:L$15998,"Y")+COUNTIFS(K$2:K$15998,"6",L$2:L$15998,"S")</f>
        <v>1024</v>
      </c>
      <c r="N16015" s="74">
        <f>COUNTIFS(K$2:K$15998,"6",L$2:L$15998,"N")+COUNTIFS(K$2:K$15998,"6",L$2:L$15998,"E")</f>
        <v>472</v>
      </c>
      <c r="O16015" s="75">
        <f t="shared" si="1036"/>
        <v>0.68449197860962563</v>
      </c>
    </row>
    <row r="16016" spans="1:59" ht="11" hidden="1" customHeight="1" outlineLevel="1" x14ac:dyDescent="0.25">
      <c r="A16016" t="s">
        <v>18185</v>
      </c>
      <c r="K16016" s="102">
        <v>7</v>
      </c>
      <c r="L16016" s="77">
        <f>COUNTIF(K$2:K$15998,"7")-COUNTIFS(K$2:K$15998,"7",L$2:L$15998,"V")</f>
        <v>2611</v>
      </c>
      <c r="M16016" s="77">
        <f>COUNTIFS(K$2:K$15998,"7",L$2:L$15998,"Y")+COUNTIFS(K$2:K$15998,"7",L$2:L$15998,"S")</f>
        <v>1969</v>
      </c>
      <c r="N16016" s="77">
        <f>COUNTIFS(K$2:K$15998,"7",L$2:L$15998,"N")+COUNTIFS(K$2:K$15998,"7",L$2:L$15998,"E")</f>
        <v>642</v>
      </c>
      <c r="O16016" s="78">
        <f t="shared" si="1036"/>
        <v>0.75411719647644582</v>
      </c>
    </row>
    <row r="16017" spans="1:15" ht="10.75" customHeight="1" collapsed="1" x14ac:dyDescent="0.25">
      <c r="K16017" s="76" t="s">
        <v>20078</v>
      </c>
      <c r="L16017" s="77">
        <f>SUBTOTAL(9,L16010:L16016)</f>
        <v>15123</v>
      </c>
      <c r="M16017" s="77">
        <f>SUBTOTAL(9,M16010:M16016)</f>
        <v>10684</v>
      </c>
      <c r="N16017" s="77">
        <f>SUBTOTAL(9,N16010:N16016)</f>
        <v>4438</v>
      </c>
      <c r="O16017" s="78">
        <f t="shared" si="1036"/>
        <v>0.70647358328373999</v>
      </c>
    </row>
    <row r="16018" spans="1:15" ht="10.75" customHeight="1" x14ac:dyDescent="0.3">
      <c r="A16018" s="10" t="s">
        <v>14018</v>
      </c>
      <c r="O16018" s="100" t="s">
        <v>22253</v>
      </c>
    </row>
    <row r="16019" spans="1:15" ht="10.75" hidden="1" customHeight="1" outlineLevel="1" x14ac:dyDescent="0.25">
      <c r="A16019" t="s">
        <v>17563</v>
      </c>
    </row>
    <row r="16020" spans="1:15" ht="10.75" hidden="1" customHeight="1" outlineLevel="1" x14ac:dyDescent="0.25">
      <c r="A16020" t="s">
        <v>14505</v>
      </c>
    </row>
    <row r="16021" spans="1:15" ht="10.75" customHeight="1" collapsed="1" x14ac:dyDescent="0.25"/>
  </sheetData>
  <autoFilter ref="A1:BG15998" xr:uid="{58C3F5D6-7420-4F66-90DE-CB5FBE692725}"/>
  <phoneticPr fontId="0" type="noConversion"/>
  <conditionalFormatting sqref="K3:K15998">
    <cfRule type="cellIs" dxfId="7" priority="5" operator="equal">
      <formula>4</formula>
    </cfRule>
    <cfRule type="cellIs" dxfId="6" priority="6" operator="equal">
      <formula>2</formula>
    </cfRule>
    <cfRule type="cellIs" dxfId="5" priority="8" operator="equal">
      <formula>1</formula>
    </cfRule>
  </conditionalFormatting>
  <conditionalFormatting sqref="L3:L15998">
    <cfRule type="cellIs" dxfId="4" priority="7" operator="equal">
      <formula>"N"</formula>
    </cfRule>
  </conditionalFormatting>
  <dataValidations count="1">
    <dataValidation type="list" allowBlank="1" showInputMessage="1" sqref="AX70:BA70 AX63:BA64 AX2:BE62 AX65:BB65 AX66:BA66 AX67:BB69 AY269:BB274 AX283:AX284 AD306:AI306 AY301:AY307 AY309:AY313 AX287:AX313 AX314:AY323 AY328:BB335 AY336:BC348 AX328:AX348 AX324:BB327 BC326:BC335 BD326:BD348 AX278:AX280 AY276:AY296 AZ275:BB323 AX71:BB268 BC63:BE325 AX843:BE15998 BE326:BE842 AX349:BD842" xr:uid="{B67052CD-4D81-4BB7-BF21-DF5EE60F0759}">
      <formula1>#REF!</formula1>
    </dataValidation>
  </dataValidations>
  <hyperlinks>
    <hyperlink ref="D15930" r:id="rId1" display="https://www.lastdodo.com/en/areas/3866157-western-sahara?page=10" xr:uid="{00C85979-32F5-4409-BEC3-8920A9EFC2F4}"/>
  </hyperlinks>
  <printOptions horizontalCentered="1"/>
  <pageMargins left="0.74803149606299213" right="0.74803149606299213" top="0.59055118110236227" bottom="0.59055118110236227" header="0.51181102362204722" footer="0.51181102362204722"/>
  <pageSetup paperSize="9" scale="23" fitToHeight="100" orientation="portrait" horizontalDpi="4294967292" verticalDpi="4294967292" r:id="rId2"/>
  <headerFooter alignWithMargins="0">
    <oddFooter>&amp;R&amp;"Arial,Italic"&amp;9Page &amp;P</oddFoot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8E37-83CA-4771-82A8-8C36AB37B0F3}">
  <dimension ref="A1:H213"/>
  <sheetViews>
    <sheetView zoomScaleNormal="100" workbookViewId="0">
      <pane ySplit="4" topLeftCell="A5" activePane="bottomLeft" state="frozen"/>
      <selection pane="bottomLeft" activeCell="J14" sqref="J14"/>
    </sheetView>
  </sheetViews>
  <sheetFormatPr defaultColWidth="8.81640625" defaultRowHeight="12.5" x14ac:dyDescent="0.25"/>
  <cols>
    <col min="1" max="1" width="26" style="22" customWidth="1"/>
    <col min="2" max="3" width="8.81640625" style="22" customWidth="1"/>
    <col min="4" max="6" width="8.81640625" style="22"/>
    <col min="7" max="7" width="48.81640625" style="22" customWidth="1"/>
    <col min="8" max="8" width="11.453125" style="22" customWidth="1"/>
    <col min="9" max="16384" width="8.81640625" style="22"/>
  </cols>
  <sheetData>
    <row r="1" spans="1:8" ht="20" x14ac:dyDescent="0.4">
      <c r="A1" s="23" t="s">
        <v>8970</v>
      </c>
    </row>
    <row r="2" spans="1:8" x14ac:dyDescent="0.25">
      <c r="A2" s="22" t="s">
        <v>8971</v>
      </c>
      <c r="D2" s="22" t="s">
        <v>8972</v>
      </c>
    </row>
    <row r="4" spans="1:8" ht="26" x14ac:dyDescent="0.25">
      <c r="A4" s="25" t="s">
        <v>6224</v>
      </c>
      <c r="B4" s="25" t="s">
        <v>6225</v>
      </c>
      <c r="C4" s="25" t="s">
        <v>8973</v>
      </c>
      <c r="D4" s="25" t="s">
        <v>6226</v>
      </c>
      <c r="E4" s="25" t="s">
        <v>5390</v>
      </c>
      <c r="F4" s="25" t="s">
        <v>5391</v>
      </c>
      <c r="G4" s="26" t="s">
        <v>5392</v>
      </c>
      <c r="H4" s="25" t="s">
        <v>7700</v>
      </c>
    </row>
    <row r="5" spans="1:8" x14ac:dyDescent="0.25">
      <c r="A5" s="22" t="s">
        <v>8969</v>
      </c>
      <c r="B5" s="27"/>
      <c r="C5" s="27"/>
      <c r="D5" s="27"/>
      <c r="H5" s="27"/>
    </row>
    <row r="6" spans="1:8" x14ac:dyDescent="0.25">
      <c r="A6" s="22" t="s">
        <v>5797</v>
      </c>
      <c r="B6" s="27"/>
      <c r="C6" s="27">
        <v>128</v>
      </c>
      <c r="D6" s="27">
        <v>1936</v>
      </c>
      <c r="E6" s="28" t="s">
        <v>7563</v>
      </c>
      <c r="F6" s="22" t="s">
        <v>3831</v>
      </c>
      <c r="G6" s="22" t="s">
        <v>7702</v>
      </c>
      <c r="H6" s="27" t="s">
        <v>7723</v>
      </c>
    </row>
    <row r="7" spans="1:8" x14ac:dyDescent="0.25">
      <c r="A7" s="22" t="s">
        <v>5797</v>
      </c>
      <c r="B7" s="27"/>
      <c r="C7" s="27">
        <v>129</v>
      </c>
      <c r="D7" s="27">
        <v>1936</v>
      </c>
      <c r="E7" s="28" t="s">
        <v>7062</v>
      </c>
      <c r="F7" s="22" t="s">
        <v>1674</v>
      </c>
      <c r="G7" s="22" t="s">
        <v>7702</v>
      </c>
      <c r="H7" s="27" t="s">
        <v>7723</v>
      </c>
    </row>
    <row r="8" spans="1:8" x14ac:dyDescent="0.25">
      <c r="A8" s="22" t="s">
        <v>5797</v>
      </c>
      <c r="B8" s="27"/>
      <c r="C8" s="27" t="s">
        <v>7694</v>
      </c>
      <c r="D8" s="27">
        <v>1980</v>
      </c>
      <c r="E8" s="28" t="s">
        <v>7582</v>
      </c>
      <c r="F8" s="22" t="s">
        <v>5398</v>
      </c>
      <c r="G8" s="22" t="s">
        <v>6528</v>
      </c>
      <c r="H8" s="27" t="s">
        <v>7719</v>
      </c>
    </row>
    <row r="9" spans="1:8" x14ac:dyDescent="0.25">
      <c r="A9" s="22" t="s">
        <v>5797</v>
      </c>
      <c r="B9" s="27" t="s">
        <v>3667</v>
      </c>
      <c r="C9" s="27">
        <v>1035</v>
      </c>
      <c r="D9" s="27">
        <v>1987</v>
      </c>
      <c r="E9" s="28" t="s">
        <v>3668</v>
      </c>
      <c r="F9" s="22" t="s">
        <v>5398</v>
      </c>
      <c r="G9" s="22" t="s">
        <v>7703</v>
      </c>
      <c r="H9" s="27">
        <v>1909</v>
      </c>
    </row>
    <row r="10" spans="1:8" x14ac:dyDescent="0.25">
      <c r="A10" s="22" t="s">
        <v>5797</v>
      </c>
      <c r="B10" s="27" t="s">
        <v>6310</v>
      </c>
      <c r="C10" s="27">
        <v>1036</v>
      </c>
      <c r="D10" s="27">
        <v>1987</v>
      </c>
      <c r="E10" s="28" t="s">
        <v>3668</v>
      </c>
      <c r="F10" s="22" t="s">
        <v>5398</v>
      </c>
      <c r="G10" s="22" t="s">
        <v>7703</v>
      </c>
      <c r="H10" s="27">
        <v>1909</v>
      </c>
    </row>
    <row r="11" spans="1:8" x14ac:dyDescent="0.25">
      <c r="A11" s="22" t="s">
        <v>5797</v>
      </c>
      <c r="B11" s="27"/>
      <c r="C11" s="27">
        <v>1150</v>
      </c>
      <c r="D11" s="27">
        <v>1989</v>
      </c>
      <c r="E11" s="28" t="s">
        <v>5072</v>
      </c>
      <c r="F11" s="22" t="s">
        <v>5398</v>
      </c>
      <c r="G11" s="22" t="s">
        <v>7706</v>
      </c>
      <c r="H11" s="27" t="s">
        <v>7718</v>
      </c>
    </row>
    <row r="12" spans="1:8" x14ac:dyDescent="0.25">
      <c r="A12" s="22" t="s">
        <v>5797</v>
      </c>
      <c r="B12" s="27">
        <v>1488</v>
      </c>
      <c r="C12" s="27">
        <v>1542</v>
      </c>
      <c r="D12" s="27">
        <v>1996</v>
      </c>
      <c r="E12" s="28">
        <v>1</v>
      </c>
      <c r="F12" s="22" t="s">
        <v>5398</v>
      </c>
      <c r="G12" s="22" t="s">
        <v>6528</v>
      </c>
      <c r="H12" s="27" t="s">
        <v>7719</v>
      </c>
    </row>
    <row r="13" spans="1:8" x14ac:dyDescent="0.25">
      <c r="A13" s="22" t="s">
        <v>5797</v>
      </c>
      <c r="B13" s="27"/>
      <c r="C13" s="27">
        <v>1933</v>
      </c>
      <c r="D13" s="27">
        <v>2000</v>
      </c>
      <c r="E13" s="28">
        <v>1</v>
      </c>
      <c r="F13" s="22" t="s">
        <v>5398</v>
      </c>
      <c r="G13" s="22" t="s">
        <v>7705</v>
      </c>
      <c r="H13" s="27" t="s">
        <v>7720</v>
      </c>
    </row>
    <row r="14" spans="1:8" x14ac:dyDescent="0.25">
      <c r="A14" s="22" t="s">
        <v>5797</v>
      </c>
      <c r="B14" s="27">
        <v>2078</v>
      </c>
      <c r="C14" s="27">
        <v>2146</v>
      </c>
      <c r="D14" s="27">
        <v>2002</v>
      </c>
      <c r="E14" s="28">
        <v>1.65</v>
      </c>
      <c r="F14" s="22" t="s">
        <v>5398</v>
      </c>
      <c r="G14" s="22" t="s">
        <v>7704</v>
      </c>
      <c r="H14" s="27" t="s">
        <v>7726</v>
      </c>
    </row>
    <row r="15" spans="1:8" x14ac:dyDescent="0.25">
      <c r="A15" s="22" t="s">
        <v>5797</v>
      </c>
      <c r="B15" s="27"/>
      <c r="C15" s="27">
        <v>2601</v>
      </c>
      <c r="D15" s="27">
        <v>2007</v>
      </c>
      <c r="E15" s="28">
        <v>3.85</v>
      </c>
      <c r="F15" s="22" t="s">
        <v>5398</v>
      </c>
      <c r="G15" s="22" t="s">
        <v>6528</v>
      </c>
      <c r="H15" s="27" t="s">
        <v>7719</v>
      </c>
    </row>
    <row r="16" spans="1:8" x14ac:dyDescent="0.25">
      <c r="A16" s="22" t="s">
        <v>5797</v>
      </c>
      <c r="B16" s="27"/>
      <c r="C16" s="27">
        <v>2765</v>
      </c>
      <c r="D16" s="27">
        <v>2008</v>
      </c>
      <c r="E16" s="28">
        <v>4.0999999999999996</v>
      </c>
      <c r="F16" s="22" t="s">
        <v>5398</v>
      </c>
      <c r="G16" s="22" t="s">
        <v>7707</v>
      </c>
      <c r="H16" s="27" t="s">
        <v>7721</v>
      </c>
    </row>
    <row r="17" spans="1:8" x14ac:dyDescent="0.25">
      <c r="A17" s="22" t="s">
        <v>5797</v>
      </c>
      <c r="B17" s="27"/>
      <c r="C17" s="27">
        <v>2952</v>
      </c>
      <c r="D17" s="27">
        <v>2010</v>
      </c>
      <c r="E17" s="28">
        <v>1.1000000000000001</v>
      </c>
      <c r="F17" s="22" t="s">
        <v>5398</v>
      </c>
      <c r="G17" s="22" t="s">
        <v>7708</v>
      </c>
      <c r="H17" s="27" t="s">
        <v>7722</v>
      </c>
    </row>
    <row r="18" spans="1:8" x14ac:dyDescent="0.25">
      <c r="A18" s="22" t="s">
        <v>5797</v>
      </c>
      <c r="B18" s="27"/>
      <c r="C18" s="27">
        <v>3133</v>
      </c>
      <c r="D18" s="27">
        <v>2012</v>
      </c>
      <c r="E18" s="28" t="s">
        <v>2974</v>
      </c>
      <c r="F18" s="22" t="s">
        <v>5398</v>
      </c>
      <c r="G18" s="22" t="s">
        <v>7709</v>
      </c>
      <c r="H18" s="27" t="s">
        <v>7723</v>
      </c>
    </row>
    <row r="19" spans="1:8" x14ac:dyDescent="0.25">
      <c r="A19" s="22" t="s">
        <v>5797</v>
      </c>
      <c r="B19" s="27"/>
      <c r="C19" s="27">
        <v>3249</v>
      </c>
      <c r="D19" s="27">
        <v>2013</v>
      </c>
      <c r="E19" s="28" t="s">
        <v>1346</v>
      </c>
      <c r="F19" s="22" t="s">
        <v>5398</v>
      </c>
      <c r="G19" s="22" t="s">
        <v>7710</v>
      </c>
      <c r="H19" s="27" t="s">
        <v>7701</v>
      </c>
    </row>
    <row r="20" spans="1:8" x14ac:dyDescent="0.25">
      <c r="A20" s="22" t="s">
        <v>5797</v>
      </c>
      <c r="B20" s="27"/>
      <c r="C20" s="27">
        <v>3383</v>
      </c>
      <c r="D20" s="27">
        <v>2014</v>
      </c>
      <c r="E20" s="28" t="s">
        <v>2621</v>
      </c>
      <c r="F20" s="22" t="s">
        <v>5398</v>
      </c>
      <c r="G20" s="22" t="s">
        <v>7572</v>
      </c>
      <c r="H20" s="27" t="s">
        <v>7724</v>
      </c>
    </row>
    <row r="21" spans="1:8" x14ac:dyDescent="0.25">
      <c r="A21" s="22" t="s">
        <v>5797</v>
      </c>
      <c r="B21" s="27"/>
      <c r="C21" s="27">
        <v>3384</v>
      </c>
      <c r="D21" s="27">
        <v>2014</v>
      </c>
      <c r="E21" s="28">
        <v>1.4</v>
      </c>
      <c r="F21" s="22" t="s">
        <v>5398</v>
      </c>
      <c r="G21" s="22" t="s">
        <v>7572</v>
      </c>
      <c r="H21" s="27" t="s">
        <v>7724</v>
      </c>
    </row>
    <row r="22" spans="1:8" x14ac:dyDescent="0.25">
      <c r="A22" s="22" t="s">
        <v>5797</v>
      </c>
      <c r="B22" s="27"/>
      <c r="C22" s="27">
        <v>3626</v>
      </c>
      <c r="D22" s="27">
        <v>2017</v>
      </c>
      <c r="E22" s="28">
        <v>2</v>
      </c>
      <c r="F22" s="22" t="s">
        <v>5398</v>
      </c>
      <c r="G22" s="22" t="s">
        <v>7695</v>
      </c>
      <c r="H22" s="27" t="s">
        <v>7701</v>
      </c>
    </row>
    <row r="23" spans="1:8" x14ac:dyDescent="0.25">
      <c r="A23" s="22" t="s">
        <v>5797</v>
      </c>
      <c r="B23" s="27"/>
      <c r="C23" s="27">
        <v>3624</v>
      </c>
      <c r="D23" s="27">
        <v>2017</v>
      </c>
      <c r="E23" s="28">
        <v>1</v>
      </c>
      <c r="F23" s="22" t="s">
        <v>5398</v>
      </c>
      <c r="G23" s="22" t="s">
        <v>7696</v>
      </c>
      <c r="H23" s="27" t="s">
        <v>7701</v>
      </c>
    </row>
    <row r="24" spans="1:8" x14ac:dyDescent="0.25">
      <c r="A24" s="22" t="s">
        <v>5797</v>
      </c>
      <c r="B24" s="27"/>
      <c r="C24" s="27">
        <v>3625</v>
      </c>
      <c r="D24" s="27">
        <v>2017</v>
      </c>
      <c r="E24" s="28">
        <v>1</v>
      </c>
      <c r="F24" s="22" t="s">
        <v>5398</v>
      </c>
      <c r="G24" s="22" t="s">
        <v>7697</v>
      </c>
      <c r="H24" s="27" t="s">
        <v>7701</v>
      </c>
    </row>
    <row r="25" spans="1:8" x14ac:dyDescent="0.25">
      <c r="A25" s="22" t="s">
        <v>5797</v>
      </c>
      <c r="B25" s="27"/>
      <c r="C25" s="27">
        <v>3627</v>
      </c>
      <c r="D25" s="27">
        <v>2017</v>
      </c>
      <c r="E25" s="28">
        <v>2</v>
      </c>
      <c r="F25" s="22" t="s">
        <v>5398</v>
      </c>
      <c r="G25" s="22" t="s">
        <v>7698</v>
      </c>
      <c r="H25" s="27" t="s">
        <v>7701</v>
      </c>
    </row>
    <row r="26" spans="1:8" x14ac:dyDescent="0.25">
      <c r="A26" s="22" t="s">
        <v>5797</v>
      </c>
      <c r="B26" s="27"/>
      <c r="C26" s="27" t="s">
        <v>7574</v>
      </c>
      <c r="D26" s="27">
        <v>2017</v>
      </c>
      <c r="E26" s="28" t="s">
        <v>7575</v>
      </c>
      <c r="F26" s="22" t="s">
        <v>5398</v>
      </c>
      <c r="G26" s="22" t="s">
        <v>7576</v>
      </c>
      <c r="H26" s="27" t="s">
        <v>7701</v>
      </c>
    </row>
    <row r="27" spans="1:8" x14ac:dyDescent="0.25">
      <c r="A27" s="22" t="s">
        <v>5797</v>
      </c>
      <c r="B27" s="27"/>
      <c r="C27" s="27">
        <v>3639</v>
      </c>
      <c r="D27" s="27">
        <v>2017</v>
      </c>
      <c r="E27" s="28">
        <v>2</v>
      </c>
      <c r="F27" s="22" t="s">
        <v>5398</v>
      </c>
      <c r="G27" s="22" t="s">
        <v>7711</v>
      </c>
      <c r="H27" s="27" t="s">
        <v>7727</v>
      </c>
    </row>
    <row r="28" spans="1:8" x14ac:dyDescent="0.25">
      <c r="A28" s="22" t="s">
        <v>5797</v>
      </c>
      <c r="B28" s="27"/>
      <c r="C28" s="27" t="s">
        <v>7579</v>
      </c>
      <c r="D28" s="27">
        <v>2017</v>
      </c>
      <c r="E28" s="28" t="s">
        <v>7032</v>
      </c>
      <c r="F28" s="22" t="s">
        <v>5398</v>
      </c>
      <c r="G28" s="22" t="s">
        <v>7714</v>
      </c>
      <c r="H28" s="27">
        <v>2020</v>
      </c>
    </row>
    <row r="29" spans="1:8" x14ac:dyDescent="0.25">
      <c r="A29" s="22" t="s">
        <v>5797</v>
      </c>
      <c r="B29" s="27"/>
      <c r="C29" s="27">
        <v>3666</v>
      </c>
      <c r="D29" s="27">
        <v>2017</v>
      </c>
      <c r="E29" s="28">
        <v>1</v>
      </c>
      <c r="F29" s="22" t="s">
        <v>5398</v>
      </c>
      <c r="G29" s="22" t="s">
        <v>7712</v>
      </c>
      <c r="H29" s="27">
        <v>2020</v>
      </c>
    </row>
    <row r="30" spans="1:8" x14ac:dyDescent="0.25">
      <c r="A30" s="22" t="s">
        <v>5797</v>
      </c>
      <c r="B30" s="27"/>
      <c r="C30" s="27">
        <v>3667</v>
      </c>
      <c r="D30" s="27">
        <v>2017</v>
      </c>
      <c r="E30" s="28">
        <v>1</v>
      </c>
      <c r="F30" s="22" t="s">
        <v>5398</v>
      </c>
      <c r="G30" s="22" t="s">
        <v>7713</v>
      </c>
      <c r="H30" s="27">
        <v>2020</v>
      </c>
    </row>
    <row r="31" spans="1:8" x14ac:dyDescent="0.25">
      <c r="A31" s="22" t="s">
        <v>5797</v>
      </c>
      <c r="B31" s="27"/>
      <c r="C31" s="27">
        <v>3668</v>
      </c>
      <c r="D31" s="27">
        <v>2017</v>
      </c>
      <c r="E31" s="28">
        <v>1</v>
      </c>
      <c r="F31" s="22" t="s">
        <v>5398</v>
      </c>
      <c r="G31" s="22" t="s">
        <v>7713</v>
      </c>
      <c r="H31" s="27">
        <v>2020</v>
      </c>
    </row>
    <row r="32" spans="1:8" x14ac:dyDescent="0.25">
      <c r="A32" s="22" t="s">
        <v>5797</v>
      </c>
      <c r="B32" s="27"/>
      <c r="C32" s="27">
        <v>3957</v>
      </c>
      <c r="D32" s="27">
        <v>2020</v>
      </c>
      <c r="E32" s="28">
        <v>1.1000000000000001</v>
      </c>
      <c r="F32" s="22" t="s">
        <v>5398</v>
      </c>
      <c r="G32" s="22" t="s">
        <v>7715</v>
      </c>
      <c r="H32" s="27" t="s">
        <v>7718</v>
      </c>
    </row>
    <row r="33" spans="1:8" x14ac:dyDescent="0.25">
      <c r="A33" s="22" t="s">
        <v>5797</v>
      </c>
      <c r="B33" s="27"/>
      <c r="C33" s="27">
        <v>3938</v>
      </c>
      <c r="D33" s="27">
        <v>2020</v>
      </c>
      <c r="E33" s="28">
        <v>1.1000000000000001</v>
      </c>
      <c r="F33" s="22" t="s">
        <v>5398</v>
      </c>
      <c r="G33" s="22" t="s">
        <v>7716</v>
      </c>
      <c r="H33" s="27" t="s">
        <v>7728</v>
      </c>
    </row>
    <row r="34" spans="1:8" x14ac:dyDescent="0.25">
      <c r="A34" s="22" t="s">
        <v>7587</v>
      </c>
      <c r="B34" s="27"/>
      <c r="C34" s="27"/>
      <c r="D34" s="27"/>
      <c r="E34" s="28"/>
      <c r="H34" s="27"/>
    </row>
    <row r="35" spans="1:8" x14ac:dyDescent="0.25">
      <c r="A35" s="22" t="s">
        <v>7587</v>
      </c>
      <c r="B35" s="27"/>
      <c r="C35" s="27">
        <v>186</v>
      </c>
      <c r="D35" s="27">
        <v>2010</v>
      </c>
      <c r="E35" s="28">
        <v>1.2</v>
      </c>
      <c r="F35" s="22" t="s">
        <v>5398</v>
      </c>
      <c r="G35" s="22" t="s">
        <v>7588</v>
      </c>
      <c r="H35" s="27" t="s">
        <v>7725</v>
      </c>
    </row>
    <row r="36" spans="1:8" x14ac:dyDescent="0.25">
      <c r="A36" s="22" t="s">
        <v>7587</v>
      </c>
      <c r="B36" s="27"/>
      <c r="C36" s="27">
        <v>187</v>
      </c>
      <c r="D36" s="27">
        <v>2010</v>
      </c>
      <c r="E36" s="28">
        <v>1.2</v>
      </c>
      <c r="F36" s="22" t="s">
        <v>5398</v>
      </c>
      <c r="G36" s="22" t="s">
        <v>7588</v>
      </c>
      <c r="H36" s="27" t="s">
        <v>7725</v>
      </c>
    </row>
    <row r="37" spans="1:8" x14ac:dyDescent="0.25">
      <c r="A37" s="22" t="s">
        <v>7587</v>
      </c>
      <c r="B37" s="27"/>
      <c r="C37" s="27" t="s">
        <v>7589</v>
      </c>
      <c r="D37" s="27">
        <v>2010</v>
      </c>
      <c r="E37" s="28" t="s">
        <v>7032</v>
      </c>
      <c r="F37" s="22" t="s">
        <v>5398</v>
      </c>
      <c r="G37" s="22" t="s">
        <v>7588</v>
      </c>
      <c r="H37" s="27" t="s">
        <v>7725</v>
      </c>
    </row>
    <row r="38" spans="1:8" x14ac:dyDescent="0.25">
      <c r="A38" s="22" t="s">
        <v>7587</v>
      </c>
      <c r="B38" s="27"/>
      <c r="C38" s="27">
        <v>228</v>
      </c>
      <c r="D38" s="27">
        <v>2015</v>
      </c>
      <c r="E38" s="28" t="s">
        <v>2621</v>
      </c>
      <c r="F38" s="22" t="s">
        <v>5398</v>
      </c>
      <c r="G38" s="22" t="s">
        <v>7588</v>
      </c>
      <c r="H38" s="27" t="s">
        <v>7725</v>
      </c>
    </row>
    <row r="39" spans="1:8" x14ac:dyDescent="0.25">
      <c r="A39" s="22" t="s">
        <v>7587</v>
      </c>
      <c r="B39" s="27"/>
      <c r="C39" s="27">
        <v>229</v>
      </c>
      <c r="D39" s="27">
        <v>2015</v>
      </c>
      <c r="E39" s="28">
        <v>1.4</v>
      </c>
      <c r="F39" s="22" t="s">
        <v>5398</v>
      </c>
      <c r="G39" s="22" t="s">
        <v>7588</v>
      </c>
      <c r="H39" s="27" t="s">
        <v>7725</v>
      </c>
    </row>
    <row r="40" spans="1:8" x14ac:dyDescent="0.25">
      <c r="A40" s="22" t="s">
        <v>7587</v>
      </c>
      <c r="B40" s="27"/>
      <c r="C40" s="27">
        <v>230</v>
      </c>
      <c r="D40" s="27">
        <v>2015</v>
      </c>
      <c r="E40" s="28">
        <v>1.4</v>
      </c>
      <c r="F40" s="22" t="s">
        <v>5398</v>
      </c>
      <c r="G40" s="22" t="s">
        <v>7588</v>
      </c>
      <c r="H40" s="27" t="s">
        <v>7725</v>
      </c>
    </row>
    <row r="41" spans="1:8" x14ac:dyDescent="0.25">
      <c r="A41" s="22" t="s">
        <v>7587</v>
      </c>
      <c r="B41" s="27"/>
      <c r="C41" s="27" t="s">
        <v>7590</v>
      </c>
      <c r="D41" s="27">
        <v>2015</v>
      </c>
      <c r="E41" s="28" t="s">
        <v>7032</v>
      </c>
      <c r="F41" s="22" t="s">
        <v>5398</v>
      </c>
      <c r="G41" s="22" t="s">
        <v>7588</v>
      </c>
      <c r="H41" s="27" t="s">
        <v>7725</v>
      </c>
    </row>
    <row r="42" spans="1:8" x14ac:dyDescent="0.25">
      <c r="A42" s="22" t="s">
        <v>7879</v>
      </c>
      <c r="B42" s="27"/>
      <c r="C42" s="27"/>
      <c r="D42" s="27"/>
      <c r="E42" s="28"/>
      <c r="H42" s="27"/>
    </row>
    <row r="43" spans="1:8" x14ac:dyDescent="0.25">
      <c r="A43" s="22" t="s">
        <v>7592</v>
      </c>
      <c r="B43" s="27"/>
      <c r="C43" s="27">
        <v>11</v>
      </c>
      <c r="D43" s="27">
        <v>1963</v>
      </c>
      <c r="E43" s="28" t="s">
        <v>4732</v>
      </c>
      <c r="F43" s="22" t="s">
        <v>5037</v>
      </c>
      <c r="G43" s="22" t="s">
        <v>7593</v>
      </c>
      <c r="H43" s="27" t="s">
        <v>8968</v>
      </c>
    </row>
    <row r="44" spans="1:8" x14ac:dyDescent="0.25">
      <c r="A44" s="22" t="s">
        <v>7592</v>
      </c>
      <c r="B44" s="27"/>
      <c r="C44" s="27">
        <v>14</v>
      </c>
      <c r="D44" s="27">
        <v>1963</v>
      </c>
      <c r="E44" s="28" t="s">
        <v>1629</v>
      </c>
      <c r="F44" s="22" t="s">
        <v>6984</v>
      </c>
      <c r="G44" s="22" t="s">
        <v>7594</v>
      </c>
      <c r="H44" s="27" t="s">
        <v>8968</v>
      </c>
    </row>
    <row r="45" spans="1:8" x14ac:dyDescent="0.25">
      <c r="A45" s="22" t="s">
        <v>7592</v>
      </c>
      <c r="B45" s="27"/>
      <c r="C45" s="27">
        <v>39</v>
      </c>
      <c r="D45" s="27">
        <v>1972</v>
      </c>
      <c r="E45" s="28" t="s">
        <v>6383</v>
      </c>
      <c r="F45" s="22" t="s">
        <v>5398</v>
      </c>
      <c r="G45" s="22" t="s">
        <v>7593</v>
      </c>
      <c r="H45" s="27" t="s">
        <v>8968</v>
      </c>
    </row>
    <row r="46" spans="1:8" x14ac:dyDescent="0.25">
      <c r="A46" s="22" t="s">
        <v>7592</v>
      </c>
      <c r="B46" s="27"/>
      <c r="C46" s="27">
        <v>40</v>
      </c>
      <c r="D46" s="27">
        <v>1972</v>
      </c>
      <c r="E46" s="28" t="s">
        <v>4732</v>
      </c>
      <c r="F46" s="22" t="s">
        <v>5398</v>
      </c>
      <c r="G46" s="22" t="s">
        <v>7593</v>
      </c>
      <c r="H46" s="27" t="s">
        <v>8968</v>
      </c>
    </row>
    <row r="47" spans="1:8" x14ac:dyDescent="0.25">
      <c r="A47" s="22" t="s">
        <v>7592</v>
      </c>
      <c r="B47" s="27"/>
      <c r="C47" s="27">
        <v>41</v>
      </c>
      <c r="D47" s="27">
        <v>1972</v>
      </c>
      <c r="E47" s="28" t="s">
        <v>3217</v>
      </c>
      <c r="F47" s="22" t="s">
        <v>5398</v>
      </c>
      <c r="G47" s="22" t="s">
        <v>7593</v>
      </c>
      <c r="H47" s="27" t="s">
        <v>8968</v>
      </c>
    </row>
    <row r="48" spans="1:8" x14ac:dyDescent="0.25">
      <c r="A48" s="22" t="s">
        <v>7592</v>
      </c>
      <c r="B48" s="27"/>
      <c r="C48" s="27">
        <v>42</v>
      </c>
      <c r="D48" s="27">
        <v>1972</v>
      </c>
      <c r="E48" s="28" t="s">
        <v>183</v>
      </c>
      <c r="F48" s="22" t="s">
        <v>5398</v>
      </c>
      <c r="G48" s="22" t="s">
        <v>7593</v>
      </c>
      <c r="H48" s="27" t="s">
        <v>8968</v>
      </c>
    </row>
    <row r="49" spans="1:8" x14ac:dyDescent="0.25">
      <c r="A49" s="22" t="s">
        <v>7592</v>
      </c>
      <c r="B49" s="27"/>
      <c r="C49" s="27">
        <v>43</v>
      </c>
      <c r="D49" s="27">
        <v>1972</v>
      </c>
      <c r="E49" s="28" t="s">
        <v>5139</v>
      </c>
      <c r="F49" s="22" t="s">
        <v>5398</v>
      </c>
      <c r="G49" s="22" t="s">
        <v>7593</v>
      </c>
      <c r="H49" s="27" t="s">
        <v>8968</v>
      </c>
    </row>
    <row r="50" spans="1:8" x14ac:dyDescent="0.25">
      <c r="A50" s="22" t="s">
        <v>7592</v>
      </c>
      <c r="B50" s="27"/>
      <c r="C50" s="27">
        <v>44</v>
      </c>
      <c r="D50" s="27">
        <v>1972</v>
      </c>
      <c r="E50" s="28" t="s">
        <v>1629</v>
      </c>
      <c r="F50" s="22" t="s">
        <v>5398</v>
      </c>
      <c r="G50" s="22" t="s">
        <v>7593</v>
      </c>
      <c r="H50" s="27" t="s">
        <v>8968</v>
      </c>
    </row>
    <row r="51" spans="1:8" x14ac:dyDescent="0.25">
      <c r="A51" s="22" t="s">
        <v>7592</v>
      </c>
      <c r="B51" s="27"/>
      <c r="C51" s="27">
        <v>45</v>
      </c>
      <c r="D51" s="27">
        <v>1972</v>
      </c>
      <c r="E51" s="28" t="s">
        <v>95</v>
      </c>
      <c r="F51" s="22" t="s">
        <v>5398</v>
      </c>
      <c r="G51" s="22" t="s">
        <v>7593</v>
      </c>
      <c r="H51" s="27" t="s">
        <v>8968</v>
      </c>
    </row>
    <row r="52" spans="1:8" x14ac:dyDescent="0.25">
      <c r="A52" s="22" t="s">
        <v>7592</v>
      </c>
      <c r="B52" s="27"/>
      <c r="C52" s="27">
        <v>46</v>
      </c>
      <c r="D52" s="27">
        <v>1972</v>
      </c>
      <c r="E52" s="28" t="s">
        <v>5137</v>
      </c>
      <c r="F52" s="22" t="s">
        <v>5398</v>
      </c>
      <c r="G52" s="22" t="s">
        <v>7593</v>
      </c>
      <c r="H52" s="27" t="s">
        <v>8968</v>
      </c>
    </row>
    <row r="53" spans="1:8" x14ac:dyDescent="0.25">
      <c r="A53" s="22" t="s">
        <v>7592</v>
      </c>
      <c r="B53" s="27"/>
      <c r="C53" s="27">
        <v>47</v>
      </c>
      <c r="D53" s="27">
        <v>1972</v>
      </c>
      <c r="E53" s="28" t="s">
        <v>5238</v>
      </c>
      <c r="F53" s="22" t="s">
        <v>5398</v>
      </c>
      <c r="G53" s="22" t="s">
        <v>7593</v>
      </c>
      <c r="H53" s="27" t="s">
        <v>8968</v>
      </c>
    </row>
    <row r="54" spans="1:8" x14ac:dyDescent="0.25">
      <c r="A54" s="22" t="s">
        <v>7592</v>
      </c>
      <c r="B54" s="27"/>
      <c r="C54" s="27">
        <v>48</v>
      </c>
      <c r="D54" s="27">
        <v>1972</v>
      </c>
      <c r="E54" s="28" t="s">
        <v>5138</v>
      </c>
      <c r="F54" s="22" t="s">
        <v>5398</v>
      </c>
      <c r="G54" s="22" t="s">
        <v>7593</v>
      </c>
      <c r="H54" s="27" t="s">
        <v>8968</v>
      </c>
    </row>
    <row r="55" spans="1:8" x14ac:dyDescent="0.25">
      <c r="A55" s="22" t="s">
        <v>7592</v>
      </c>
      <c r="B55" s="27"/>
      <c r="C55" s="27">
        <v>49</v>
      </c>
      <c r="D55" s="27">
        <v>1972</v>
      </c>
      <c r="E55" s="28" t="s">
        <v>2974</v>
      </c>
      <c r="F55" s="22" t="s">
        <v>5398</v>
      </c>
      <c r="G55" s="22" t="s">
        <v>7593</v>
      </c>
      <c r="H55" s="27" t="s">
        <v>8968</v>
      </c>
    </row>
    <row r="56" spans="1:8" x14ac:dyDescent="0.25">
      <c r="A56" s="22" t="s">
        <v>7592</v>
      </c>
      <c r="B56" s="27"/>
      <c r="C56" s="27">
        <v>50</v>
      </c>
      <c r="D56" s="27">
        <v>1972</v>
      </c>
      <c r="E56" s="28" t="s">
        <v>5140</v>
      </c>
      <c r="F56" s="22" t="s">
        <v>5398</v>
      </c>
      <c r="G56" s="22" t="s">
        <v>7593</v>
      </c>
      <c r="H56" s="27" t="s">
        <v>8968</v>
      </c>
    </row>
    <row r="57" spans="1:8" x14ac:dyDescent="0.25">
      <c r="A57" s="22" t="s">
        <v>7592</v>
      </c>
      <c r="B57" s="27"/>
      <c r="C57" s="27">
        <v>51</v>
      </c>
      <c r="D57" s="27">
        <v>1972</v>
      </c>
      <c r="E57" s="28" t="s">
        <v>5279</v>
      </c>
      <c r="F57" s="22" t="s">
        <v>5398</v>
      </c>
      <c r="G57" s="22" t="s">
        <v>7593</v>
      </c>
      <c r="H57" s="27" t="s">
        <v>8968</v>
      </c>
    </row>
    <row r="58" spans="1:8" x14ac:dyDescent="0.25">
      <c r="A58" s="22" t="s">
        <v>7592</v>
      </c>
      <c r="B58" s="27"/>
      <c r="C58" s="27">
        <v>52</v>
      </c>
      <c r="D58" s="27">
        <v>1972</v>
      </c>
      <c r="E58" s="28" t="s">
        <v>1640</v>
      </c>
      <c r="F58" s="22" t="s">
        <v>5398</v>
      </c>
      <c r="G58" s="22" t="s">
        <v>7593</v>
      </c>
      <c r="H58" s="27" t="s">
        <v>8968</v>
      </c>
    </row>
    <row r="59" spans="1:8" x14ac:dyDescent="0.25">
      <c r="A59" s="22" t="s">
        <v>7592</v>
      </c>
      <c r="B59" s="27"/>
      <c r="C59" s="27">
        <v>53</v>
      </c>
      <c r="D59" s="27">
        <v>1972</v>
      </c>
      <c r="E59" s="28" t="s">
        <v>3421</v>
      </c>
      <c r="F59" s="22" t="s">
        <v>5398</v>
      </c>
      <c r="G59" s="22" t="s">
        <v>7593</v>
      </c>
      <c r="H59" s="27" t="s">
        <v>8968</v>
      </c>
    </row>
    <row r="60" spans="1:8" x14ac:dyDescent="0.25">
      <c r="A60" s="22" t="s">
        <v>7592</v>
      </c>
      <c r="B60" s="27"/>
      <c r="C60" s="27">
        <v>54</v>
      </c>
      <c r="D60" s="27">
        <v>1972</v>
      </c>
      <c r="E60" s="28">
        <v>1</v>
      </c>
      <c r="F60" s="22" t="s">
        <v>5398</v>
      </c>
      <c r="G60" s="22" t="s">
        <v>7593</v>
      </c>
      <c r="H60" s="27" t="s">
        <v>8968</v>
      </c>
    </row>
    <row r="61" spans="1:8" x14ac:dyDescent="0.25">
      <c r="A61" s="22" t="s">
        <v>7592</v>
      </c>
      <c r="B61" s="27"/>
      <c r="C61" s="27">
        <v>59</v>
      </c>
      <c r="D61" s="27">
        <v>1973</v>
      </c>
      <c r="E61" s="28" t="s">
        <v>95</v>
      </c>
      <c r="F61" s="22" t="s">
        <v>5398</v>
      </c>
      <c r="G61" s="22" t="s">
        <v>7593</v>
      </c>
      <c r="H61" s="27" t="s">
        <v>8968</v>
      </c>
    </row>
    <row r="62" spans="1:8" x14ac:dyDescent="0.25">
      <c r="A62" s="22" t="s">
        <v>7592</v>
      </c>
      <c r="B62" s="27"/>
      <c r="C62" s="27">
        <v>60</v>
      </c>
      <c r="D62" s="27">
        <v>1973</v>
      </c>
      <c r="E62" s="28" t="s">
        <v>5140</v>
      </c>
      <c r="F62" s="22" t="s">
        <v>5398</v>
      </c>
      <c r="G62" s="22" t="s">
        <v>7593</v>
      </c>
      <c r="H62" s="27" t="s">
        <v>8968</v>
      </c>
    </row>
    <row r="63" spans="1:8" x14ac:dyDescent="0.25">
      <c r="A63" s="22" t="s">
        <v>7592</v>
      </c>
      <c r="B63" s="27"/>
      <c r="C63" s="27">
        <v>72</v>
      </c>
      <c r="D63" s="27">
        <v>1977</v>
      </c>
      <c r="E63" s="28" t="s">
        <v>183</v>
      </c>
      <c r="F63" s="22" t="s">
        <v>5398</v>
      </c>
      <c r="G63" s="22" t="s">
        <v>7597</v>
      </c>
      <c r="H63" s="27" t="s">
        <v>8968</v>
      </c>
    </row>
    <row r="64" spans="1:8" x14ac:dyDescent="0.25">
      <c r="A64" s="22" t="s">
        <v>7592</v>
      </c>
      <c r="B64" s="27"/>
      <c r="C64" s="27">
        <v>85</v>
      </c>
      <c r="D64" s="27">
        <v>1977</v>
      </c>
      <c r="E64" s="28" t="s">
        <v>5240</v>
      </c>
      <c r="F64" s="22" t="s">
        <v>5398</v>
      </c>
      <c r="G64" s="22" t="s">
        <v>7593</v>
      </c>
      <c r="H64" s="27" t="s">
        <v>8968</v>
      </c>
    </row>
    <row r="65" spans="1:8" x14ac:dyDescent="0.25">
      <c r="A65" s="22" t="s">
        <v>7592</v>
      </c>
      <c r="B65" s="27"/>
      <c r="C65" s="27">
        <v>116</v>
      </c>
      <c r="D65" s="27">
        <v>1979</v>
      </c>
      <c r="E65" s="28" t="s">
        <v>2974</v>
      </c>
      <c r="F65" s="22" t="s">
        <v>5398</v>
      </c>
      <c r="G65" s="22" t="s">
        <v>7593</v>
      </c>
      <c r="H65" s="27" t="s">
        <v>8968</v>
      </c>
    </row>
    <row r="66" spans="1:8" x14ac:dyDescent="0.25">
      <c r="A66" s="22" t="s">
        <v>7592</v>
      </c>
      <c r="B66" s="27"/>
      <c r="C66" s="27">
        <v>177</v>
      </c>
      <c r="D66" s="27">
        <v>1983</v>
      </c>
      <c r="E66" s="28" t="s">
        <v>2888</v>
      </c>
      <c r="F66" s="22" t="s">
        <v>5398</v>
      </c>
      <c r="G66" s="22" t="s">
        <v>7593</v>
      </c>
      <c r="H66" s="27" t="s">
        <v>8968</v>
      </c>
    </row>
    <row r="67" spans="1:8" x14ac:dyDescent="0.25">
      <c r="A67" s="22" t="s">
        <v>7592</v>
      </c>
      <c r="B67" s="27"/>
      <c r="C67" s="27">
        <v>178</v>
      </c>
      <c r="D67" s="27">
        <v>1983</v>
      </c>
      <c r="E67" s="28" t="s">
        <v>5279</v>
      </c>
      <c r="F67" s="22" t="s">
        <v>5398</v>
      </c>
      <c r="G67" s="22" t="s">
        <v>7593</v>
      </c>
      <c r="H67" s="27" t="s">
        <v>8968</v>
      </c>
    </row>
    <row r="68" spans="1:8" x14ac:dyDescent="0.25">
      <c r="A68" s="22" t="s">
        <v>7592</v>
      </c>
      <c r="B68" s="27"/>
      <c r="C68" s="27">
        <v>179</v>
      </c>
      <c r="D68" s="27">
        <v>1983</v>
      </c>
      <c r="E68" s="28" t="s">
        <v>5072</v>
      </c>
      <c r="F68" s="22" t="s">
        <v>5398</v>
      </c>
      <c r="G68" s="22" t="s">
        <v>7593</v>
      </c>
      <c r="H68" s="27" t="s">
        <v>8968</v>
      </c>
    </row>
    <row r="69" spans="1:8" x14ac:dyDescent="0.25">
      <c r="A69" s="22" t="s">
        <v>7592</v>
      </c>
      <c r="B69" s="27"/>
      <c r="C69" s="27">
        <v>216</v>
      </c>
      <c r="D69" s="27">
        <v>1986</v>
      </c>
      <c r="E69" s="28" t="s">
        <v>7602</v>
      </c>
      <c r="F69" s="22" t="s">
        <v>5398</v>
      </c>
      <c r="G69" s="22" t="s">
        <v>7593</v>
      </c>
      <c r="H69" s="27" t="s">
        <v>8968</v>
      </c>
    </row>
    <row r="70" spans="1:8" x14ac:dyDescent="0.25">
      <c r="A70" s="22" t="s">
        <v>7592</v>
      </c>
      <c r="B70" s="27"/>
      <c r="C70" s="27">
        <v>231</v>
      </c>
      <c r="D70" s="27">
        <v>1987</v>
      </c>
      <c r="E70" s="28" t="s">
        <v>7604</v>
      </c>
      <c r="F70" s="22" t="s">
        <v>5398</v>
      </c>
      <c r="G70" s="22" t="s">
        <v>7593</v>
      </c>
      <c r="H70" s="27" t="s">
        <v>8968</v>
      </c>
    </row>
    <row r="71" spans="1:8" x14ac:dyDescent="0.25">
      <c r="A71" s="22" t="s">
        <v>7592</v>
      </c>
      <c r="B71" s="27"/>
      <c r="C71" s="27">
        <v>232</v>
      </c>
      <c r="D71" s="27">
        <v>1987</v>
      </c>
      <c r="E71" s="28" t="s">
        <v>5296</v>
      </c>
      <c r="F71" s="22" t="s">
        <v>5398</v>
      </c>
      <c r="G71" s="22" t="s">
        <v>7593</v>
      </c>
      <c r="H71" s="27" t="s">
        <v>8968</v>
      </c>
    </row>
    <row r="72" spans="1:8" x14ac:dyDescent="0.25">
      <c r="A72" s="22" t="s">
        <v>7592</v>
      </c>
      <c r="B72" s="27"/>
      <c r="C72" s="27">
        <v>275</v>
      </c>
      <c r="D72" s="27">
        <v>1989</v>
      </c>
      <c r="E72" s="28" t="s">
        <v>1689</v>
      </c>
      <c r="F72" s="22" t="s">
        <v>5398</v>
      </c>
      <c r="G72" s="22" t="s">
        <v>7593</v>
      </c>
      <c r="H72" s="27" t="s">
        <v>8968</v>
      </c>
    </row>
    <row r="73" spans="1:8" x14ac:dyDescent="0.25">
      <c r="A73" s="22" t="s">
        <v>7592</v>
      </c>
      <c r="B73" s="27"/>
      <c r="C73" s="27">
        <v>335</v>
      </c>
      <c r="D73" s="27">
        <v>1991</v>
      </c>
      <c r="E73" s="28" t="s">
        <v>7607</v>
      </c>
      <c r="F73" s="22" t="s">
        <v>5398</v>
      </c>
      <c r="G73" s="22" t="s">
        <v>7593</v>
      </c>
      <c r="H73" s="27" t="s">
        <v>8968</v>
      </c>
    </row>
    <row r="74" spans="1:8" x14ac:dyDescent="0.25">
      <c r="A74" s="22" t="s">
        <v>7592</v>
      </c>
      <c r="B74" s="27"/>
      <c r="C74" s="27">
        <v>336</v>
      </c>
      <c r="D74" s="27">
        <v>1991</v>
      </c>
      <c r="E74" s="28" t="s">
        <v>3773</v>
      </c>
      <c r="F74" s="22" t="s">
        <v>5398</v>
      </c>
      <c r="G74" s="22" t="s">
        <v>7593</v>
      </c>
      <c r="H74" s="27" t="s">
        <v>8968</v>
      </c>
    </row>
    <row r="75" spans="1:8" x14ac:dyDescent="0.25">
      <c r="A75" s="22" t="s">
        <v>7592</v>
      </c>
      <c r="B75" s="27"/>
      <c r="C75" s="27">
        <v>337</v>
      </c>
      <c r="D75" s="27">
        <v>1991</v>
      </c>
      <c r="E75" s="28">
        <v>1.1000000000000001</v>
      </c>
      <c r="F75" s="22" t="s">
        <v>5398</v>
      </c>
      <c r="G75" s="22" t="s">
        <v>7593</v>
      </c>
      <c r="H75" s="27" t="s">
        <v>8968</v>
      </c>
    </row>
    <row r="76" spans="1:8" x14ac:dyDescent="0.25">
      <c r="A76" s="22" t="s">
        <v>7592</v>
      </c>
      <c r="B76" s="27"/>
      <c r="C76" s="27">
        <v>338</v>
      </c>
      <c r="D76" s="27">
        <v>1991</v>
      </c>
      <c r="E76" s="28">
        <v>1.2</v>
      </c>
      <c r="F76" s="22" t="s">
        <v>5398</v>
      </c>
      <c r="G76" s="22" t="s">
        <v>7593</v>
      </c>
      <c r="H76" s="27" t="s">
        <v>8968</v>
      </c>
    </row>
    <row r="77" spans="1:8" x14ac:dyDescent="0.25">
      <c r="A77" s="22" t="s">
        <v>7592</v>
      </c>
      <c r="B77" s="27"/>
      <c r="C77" s="27" t="s">
        <v>7611</v>
      </c>
      <c r="D77" s="27">
        <v>1993</v>
      </c>
      <c r="E77" s="28" t="s">
        <v>7610</v>
      </c>
      <c r="F77" s="22" t="s">
        <v>5398</v>
      </c>
      <c r="G77" s="22" t="s">
        <v>7609</v>
      </c>
      <c r="H77" s="27" t="s">
        <v>8968</v>
      </c>
    </row>
    <row r="78" spans="1:8" x14ac:dyDescent="0.25">
      <c r="A78" s="22" t="s">
        <v>7592</v>
      </c>
      <c r="B78" s="27"/>
      <c r="C78" s="27">
        <v>386</v>
      </c>
      <c r="D78" s="27">
        <v>1993</v>
      </c>
      <c r="E78" s="28" t="s">
        <v>5072</v>
      </c>
      <c r="F78" s="22" t="s">
        <v>5398</v>
      </c>
      <c r="G78" s="22" t="s">
        <v>7613</v>
      </c>
      <c r="H78" s="27" t="s">
        <v>8968</v>
      </c>
    </row>
    <row r="79" spans="1:8" x14ac:dyDescent="0.25">
      <c r="A79" s="22" t="s">
        <v>7592</v>
      </c>
      <c r="B79" s="27"/>
      <c r="C79" s="27">
        <v>393</v>
      </c>
      <c r="D79" s="27">
        <v>1993</v>
      </c>
      <c r="E79" s="28">
        <v>2</v>
      </c>
      <c r="F79" s="22" t="s">
        <v>5398</v>
      </c>
      <c r="G79" s="22" t="s">
        <v>7593</v>
      </c>
      <c r="H79" s="27" t="s">
        <v>8968</v>
      </c>
    </row>
    <row r="80" spans="1:8" x14ac:dyDescent="0.25">
      <c r="A80" s="22" t="s">
        <v>7592</v>
      </c>
      <c r="B80" s="27"/>
      <c r="C80" s="27">
        <v>631</v>
      </c>
      <c r="D80" s="27">
        <v>2008</v>
      </c>
      <c r="E80" s="28" t="s">
        <v>3421</v>
      </c>
      <c r="F80" s="22" t="s">
        <v>5398</v>
      </c>
      <c r="G80" s="22" t="s">
        <v>7593</v>
      </c>
      <c r="H80" s="27" t="s">
        <v>8968</v>
      </c>
    </row>
    <row r="81" spans="1:8" x14ac:dyDescent="0.25">
      <c r="A81" s="22" t="s">
        <v>7592</v>
      </c>
      <c r="B81" s="27"/>
      <c r="C81" s="27">
        <v>632</v>
      </c>
      <c r="D81" s="27">
        <v>2008</v>
      </c>
      <c r="E81" s="28" t="s">
        <v>3421</v>
      </c>
      <c r="F81" s="22" t="s">
        <v>5398</v>
      </c>
      <c r="G81" s="22" t="s">
        <v>7593</v>
      </c>
      <c r="H81" s="27" t="s">
        <v>8968</v>
      </c>
    </row>
    <row r="82" spans="1:8" x14ac:dyDescent="0.25">
      <c r="A82" s="22" t="s">
        <v>7592</v>
      </c>
      <c r="B82" s="27"/>
      <c r="C82" s="27">
        <v>633</v>
      </c>
      <c r="D82" s="27">
        <v>2008</v>
      </c>
      <c r="E82" s="28" t="s">
        <v>3421</v>
      </c>
      <c r="F82" s="22" t="s">
        <v>5398</v>
      </c>
      <c r="G82" s="22" t="s">
        <v>7593</v>
      </c>
      <c r="H82" s="27" t="s">
        <v>8968</v>
      </c>
    </row>
    <row r="83" spans="1:8" x14ac:dyDescent="0.25">
      <c r="A83" s="22" t="s">
        <v>7592</v>
      </c>
      <c r="B83" s="27"/>
      <c r="C83" s="27">
        <v>634</v>
      </c>
      <c r="D83" s="27">
        <v>2008</v>
      </c>
      <c r="E83" s="28">
        <v>1.45</v>
      </c>
      <c r="F83" s="22" t="s">
        <v>5398</v>
      </c>
      <c r="G83" s="22" t="s">
        <v>7593</v>
      </c>
      <c r="H83" s="27" t="s">
        <v>8968</v>
      </c>
    </row>
    <row r="84" spans="1:8" x14ac:dyDescent="0.25">
      <c r="A84" s="22" t="s">
        <v>7592</v>
      </c>
      <c r="B84" s="27"/>
      <c r="C84" s="27">
        <v>635</v>
      </c>
      <c r="D84" s="27">
        <v>2008</v>
      </c>
      <c r="E84" s="28">
        <v>2.4500000000000002</v>
      </c>
      <c r="F84" s="22" t="s">
        <v>5398</v>
      </c>
      <c r="G84" s="22" t="s">
        <v>7593</v>
      </c>
      <c r="H84" s="27" t="s">
        <v>8968</v>
      </c>
    </row>
    <row r="85" spans="1:8" x14ac:dyDescent="0.25">
      <c r="A85" s="22" t="s">
        <v>7592</v>
      </c>
      <c r="B85" s="27"/>
      <c r="C85" s="27">
        <v>818</v>
      </c>
      <c r="D85" s="27">
        <v>2017</v>
      </c>
      <c r="E85" s="28">
        <v>1</v>
      </c>
      <c r="F85" s="22" t="s">
        <v>5398</v>
      </c>
      <c r="G85" s="22" t="s">
        <v>7593</v>
      </c>
      <c r="H85" s="27" t="s">
        <v>8968</v>
      </c>
    </row>
    <row r="86" spans="1:8" x14ac:dyDescent="0.25">
      <c r="A86" s="22" t="s">
        <v>7592</v>
      </c>
      <c r="B86" s="27"/>
      <c r="C86" s="27">
        <v>819</v>
      </c>
      <c r="D86" s="27">
        <v>2017</v>
      </c>
      <c r="E86" s="28">
        <v>2</v>
      </c>
      <c r="F86" s="22" t="s">
        <v>5398</v>
      </c>
      <c r="G86" s="22" t="s">
        <v>7593</v>
      </c>
      <c r="H86" s="27" t="s">
        <v>8968</v>
      </c>
    </row>
    <row r="87" spans="1:8" x14ac:dyDescent="0.25">
      <c r="A87" s="22" t="s">
        <v>7592</v>
      </c>
      <c r="B87" s="27"/>
      <c r="C87" s="27" t="s">
        <v>7618</v>
      </c>
      <c r="D87" s="27">
        <v>2017</v>
      </c>
      <c r="E87" s="28" t="s">
        <v>7617</v>
      </c>
      <c r="F87" s="22" t="s">
        <v>5398</v>
      </c>
      <c r="G87" s="22" t="s">
        <v>7609</v>
      </c>
      <c r="H87" s="27" t="s">
        <v>8968</v>
      </c>
    </row>
    <row r="88" spans="1:8" x14ac:dyDescent="0.25">
      <c r="A88" s="22" t="s">
        <v>7592</v>
      </c>
      <c r="B88" s="27"/>
      <c r="C88" s="27" t="s">
        <v>7620</v>
      </c>
      <c r="D88" s="27">
        <v>2019</v>
      </c>
      <c r="E88" s="28" t="s">
        <v>7617</v>
      </c>
      <c r="F88" s="22" t="s">
        <v>5398</v>
      </c>
      <c r="G88" s="22" t="s">
        <v>7593</v>
      </c>
      <c r="H88" s="27" t="s">
        <v>8968</v>
      </c>
    </row>
    <row r="89" spans="1:8" x14ac:dyDescent="0.25">
      <c r="A89" s="22" t="s">
        <v>7878</v>
      </c>
      <c r="B89" s="27"/>
      <c r="C89" s="27"/>
      <c r="D89" s="27"/>
      <c r="E89" s="28"/>
      <c r="H89" s="27"/>
    </row>
    <row r="90" spans="1:8" x14ac:dyDescent="0.25">
      <c r="A90" s="22" t="s">
        <v>2690</v>
      </c>
      <c r="B90" s="27"/>
      <c r="C90" s="27">
        <v>3</v>
      </c>
      <c r="D90" s="27">
        <v>1963</v>
      </c>
      <c r="E90" s="28" t="s">
        <v>7621</v>
      </c>
      <c r="F90" s="22" t="s">
        <v>3831</v>
      </c>
      <c r="G90" s="22" t="s">
        <v>7593</v>
      </c>
      <c r="H90" s="27"/>
    </row>
    <row r="91" spans="1:8" x14ac:dyDescent="0.25">
      <c r="A91" s="22" t="s">
        <v>2690</v>
      </c>
      <c r="B91" s="27"/>
      <c r="C91" s="27">
        <v>32</v>
      </c>
      <c r="D91" s="27">
        <v>1979</v>
      </c>
      <c r="E91" s="28" t="s">
        <v>2974</v>
      </c>
      <c r="F91" s="22" t="s">
        <v>5398</v>
      </c>
      <c r="G91" s="22" t="s">
        <v>7593</v>
      </c>
      <c r="H91" s="27"/>
    </row>
    <row r="92" spans="1:8" x14ac:dyDescent="0.25">
      <c r="A92" s="22" t="s">
        <v>2690</v>
      </c>
      <c r="B92" s="27"/>
      <c r="C92" s="27">
        <v>53</v>
      </c>
      <c r="D92" s="27">
        <v>1980</v>
      </c>
      <c r="E92" s="28" t="s">
        <v>5239</v>
      </c>
      <c r="F92" s="22" t="s">
        <v>5398</v>
      </c>
      <c r="G92" s="22" t="s">
        <v>7593</v>
      </c>
      <c r="H92" s="27"/>
    </row>
    <row r="93" spans="1:8" x14ac:dyDescent="0.25">
      <c r="A93" s="22" t="s">
        <v>2690</v>
      </c>
      <c r="B93" s="27"/>
      <c r="C93" s="27">
        <v>54</v>
      </c>
      <c r="D93" s="27">
        <v>1980</v>
      </c>
      <c r="E93" s="28" t="s">
        <v>7624</v>
      </c>
      <c r="F93" s="22" t="s">
        <v>5398</v>
      </c>
      <c r="G93" s="22" t="s">
        <v>7593</v>
      </c>
      <c r="H93" s="27"/>
    </row>
    <row r="94" spans="1:8" x14ac:dyDescent="0.25">
      <c r="A94" s="22" t="s">
        <v>2690</v>
      </c>
      <c r="B94" s="27"/>
      <c r="C94" s="27">
        <v>55</v>
      </c>
      <c r="D94" s="27">
        <v>1980</v>
      </c>
      <c r="E94" s="28" t="s">
        <v>1346</v>
      </c>
      <c r="F94" s="22" t="s">
        <v>5398</v>
      </c>
      <c r="G94" s="22" t="s">
        <v>7593</v>
      </c>
      <c r="H94" s="27"/>
    </row>
    <row r="95" spans="1:8" x14ac:dyDescent="0.25">
      <c r="A95" s="22" t="s">
        <v>2690</v>
      </c>
      <c r="B95" s="27"/>
      <c r="C95" s="27">
        <v>58</v>
      </c>
      <c r="D95" s="27">
        <v>1980</v>
      </c>
      <c r="E95" s="28" t="s">
        <v>5504</v>
      </c>
      <c r="F95" s="22" t="s">
        <v>5398</v>
      </c>
      <c r="G95" s="22" t="s">
        <v>7593</v>
      </c>
      <c r="H95" s="27"/>
    </row>
    <row r="96" spans="1:8" x14ac:dyDescent="0.25">
      <c r="A96" s="22" t="s">
        <v>2690</v>
      </c>
      <c r="B96" s="27"/>
      <c r="C96" s="27">
        <v>61</v>
      </c>
      <c r="D96" s="27">
        <v>1980</v>
      </c>
      <c r="E96" s="28" t="s">
        <v>5504</v>
      </c>
      <c r="F96" s="22" t="s">
        <v>5398</v>
      </c>
      <c r="G96" s="22" t="s">
        <v>7593</v>
      </c>
      <c r="H96" s="27"/>
    </row>
    <row r="97" spans="1:8" x14ac:dyDescent="0.25">
      <c r="A97" s="22" t="s">
        <v>2690</v>
      </c>
      <c r="B97" s="27"/>
      <c r="C97" s="27">
        <v>68</v>
      </c>
      <c r="D97" s="27">
        <v>1981</v>
      </c>
      <c r="E97" s="28" t="s">
        <v>5504</v>
      </c>
      <c r="F97" s="22" t="s">
        <v>5398</v>
      </c>
      <c r="G97" s="22" t="s">
        <v>7627</v>
      </c>
      <c r="H97" s="27"/>
    </row>
    <row r="98" spans="1:8" x14ac:dyDescent="0.25">
      <c r="A98" s="22" t="s">
        <v>2690</v>
      </c>
      <c r="B98" s="27"/>
      <c r="C98" s="27">
        <v>75</v>
      </c>
      <c r="D98" s="27">
        <v>1981</v>
      </c>
      <c r="E98" s="28" t="s">
        <v>5657</v>
      </c>
      <c r="F98" s="22" t="s">
        <v>5398</v>
      </c>
      <c r="G98" s="22" t="s">
        <v>7609</v>
      </c>
      <c r="H98" s="27"/>
    </row>
    <row r="99" spans="1:8" x14ac:dyDescent="0.25">
      <c r="A99" s="22" t="s">
        <v>2690</v>
      </c>
      <c r="B99" s="27"/>
      <c r="C99" s="27">
        <v>81</v>
      </c>
      <c r="D99" s="27">
        <v>1981</v>
      </c>
      <c r="E99" s="28" t="s">
        <v>2691</v>
      </c>
      <c r="F99" s="22" t="s">
        <v>5398</v>
      </c>
      <c r="G99" s="22" t="s">
        <v>2692</v>
      </c>
      <c r="H99" s="27"/>
    </row>
    <row r="100" spans="1:8" x14ac:dyDescent="0.25">
      <c r="A100" s="22" t="s">
        <v>2690</v>
      </c>
      <c r="B100" s="27"/>
      <c r="C100" s="27" t="s">
        <v>7631</v>
      </c>
      <c r="D100" s="27">
        <v>1981</v>
      </c>
      <c r="E100" s="28" t="s">
        <v>7630</v>
      </c>
      <c r="F100" s="22" t="s">
        <v>5398</v>
      </c>
      <c r="G100" s="22" t="s">
        <v>7609</v>
      </c>
      <c r="H100" s="27"/>
    </row>
    <row r="101" spans="1:8" x14ac:dyDescent="0.25">
      <c r="A101" s="22" t="s">
        <v>2690</v>
      </c>
      <c r="B101" s="27"/>
      <c r="C101" s="27">
        <v>83</v>
      </c>
      <c r="D101" s="27">
        <v>1982</v>
      </c>
      <c r="E101" s="28" t="s">
        <v>7630</v>
      </c>
      <c r="F101" s="22" t="s">
        <v>5398</v>
      </c>
      <c r="G101" s="22" t="s">
        <v>7593</v>
      </c>
      <c r="H101" s="27"/>
    </row>
    <row r="102" spans="1:8" x14ac:dyDescent="0.25">
      <c r="A102" s="22" t="s">
        <v>2690</v>
      </c>
      <c r="B102" s="27"/>
      <c r="C102" s="27">
        <v>84</v>
      </c>
      <c r="D102" s="27">
        <v>1982</v>
      </c>
      <c r="E102" s="28" t="s">
        <v>5240</v>
      </c>
      <c r="F102" s="22" t="s">
        <v>5398</v>
      </c>
      <c r="G102" s="22" t="s">
        <v>7593</v>
      </c>
      <c r="H102" s="27"/>
    </row>
    <row r="103" spans="1:8" x14ac:dyDescent="0.25">
      <c r="A103" s="22" t="s">
        <v>2690</v>
      </c>
      <c r="B103" s="27"/>
      <c r="C103" s="27">
        <v>85</v>
      </c>
      <c r="D103" s="27">
        <v>1982</v>
      </c>
      <c r="E103" s="28" t="s">
        <v>1346</v>
      </c>
      <c r="F103" s="22" t="s">
        <v>5398</v>
      </c>
      <c r="G103" s="22" t="s">
        <v>7593</v>
      </c>
      <c r="H103" s="27"/>
    </row>
    <row r="104" spans="1:8" x14ac:dyDescent="0.25">
      <c r="A104" s="22" t="s">
        <v>2690</v>
      </c>
      <c r="B104" s="27"/>
      <c r="C104" s="27">
        <v>87</v>
      </c>
      <c r="D104" s="27">
        <v>1982</v>
      </c>
      <c r="E104" s="28" t="s">
        <v>3773</v>
      </c>
      <c r="F104" s="22" t="s">
        <v>5398</v>
      </c>
      <c r="G104" s="22" t="s">
        <v>7593</v>
      </c>
      <c r="H104" s="27"/>
    </row>
    <row r="105" spans="1:8" x14ac:dyDescent="0.25">
      <c r="A105" s="22" t="s">
        <v>2690</v>
      </c>
      <c r="B105" s="27"/>
      <c r="C105" s="27">
        <v>125</v>
      </c>
      <c r="D105" s="27">
        <v>1984</v>
      </c>
      <c r="E105" s="28" t="s">
        <v>7635</v>
      </c>
      <c r="F105" s="22" t="s">
        <v>5398</v>
      </c>
      <c r="G105" s="22" t="s">
        <v>7593</v>
      </c>
      <c r="H105" s="27"/>
    </row>
    <row r="106" spans="1:8" x14ac:dyDescent="0.25">
      <c r="A106" s="22" t="s">
        <v>2690</v>
      </c>
      <c r="B106" s="27"/>
      <c r="C106" s="27">
        <v>180</v>
      </c>
      <c r="D106" s="27">
        <v>1987</v>
      </c>
      <c r="E106" s="28" t="s">
        <v>5279</v>
      </c>
      <c r="F106" s="22" t="s">
        <v>5398</v>
      </c>
      <c r="G106" s="22" t="s">
        <v>7593</v>
      </c>
      <c r="H106" s="27"/>
    </row>
    <row r="107" spans="1:8" x14ac:dyDescent="0.25">
      <c r="A107" s="22" t="s">
        <v>2690</v>
      </c>
      <c r="B107" s="27"/>
      <c r="C107" s="27">
        <v>195</v>
      </c>
      <c r="D107" s="27">
        <v>1988</v>
      </c>
      <c r="E107" s="28" t="s">
        <v>2621</v>
      </c>
      <c r="F107" s="22" t="s">
        <v>5398</v>
      </c>
      <c r="G107" s="22" t="s">
        <v>7593</v>
      </c>
      <c r="H107" s="27"/>
    </row>
    <row r="108" spans="1:8" x14ac:dyDescent="0.25">
      <c r="A108" s="22" t="s">
        <v>2690</v>
      </c>
      <c r="B108" s="27"/>
      <c r="C108" s="27">
        <v>232</v>
      </c>
      <c r="D108" s="27">
        <v>1990</v>
      </c>
      <c r="E108" s="28" t="s">
        <v>2621</v>
      </c>
      <c r="F108" s="22" t="s">
        <v>5398</v>
      </c>
      <c r="G108" s="22" t="s">
        <v>7593</v>
      </c>
      <c r="H108" s="27"/>
    </row>
    <row r="109" spans="1:8" x14ac:dyDescent="0.25">
      <c r="A109" s="22" t="s">
        <v>2690</v>
      </c>
      <c r="B109" s="27"/>
      <c r="C109" s="27">
        <v>237</v>
      </c>
      <c r="D109" s="27">
        <v>1990</v>
      </c>
      <c r="E109" s="28" t="s">
        <v>2348</v>
      </c>
      <c r="F109" s="22" t="s">
        <v>5398</v>
      </c>
      <c r="G109" s="22" t="s">
        <v>7593</v>
      </c>
      <c r="H109" s="27"/>
    </row>
    <row r="110" spans="1:8" x14ac:dyDescent="0.25">
      <c r="A110" s="22" t="s">
        <v>2690</v>
      </c>
      <c r="B110" s="27"/>
      <c r="C110" s="27">
        <v>238</v>
      </c>
      <c r="D110" s="27">
        <v>1990</v>
      </c>
      <c r="E110" s="28" t="s">
        <v>2621</v>
      </c>
      <c r="F110" s="22" t="s">
        <v>5398</v>
      </c>
      <c r="G110" s="22" t="s">
        <v>7593</v>
      </c>
      <c r="H110" s="27"/>
    </row>
    <row r="111" spans="1:8" x14ac:dyDescent="0.25">
      <c r="A111" s="22" t="s">
        <v>2690</v>
      </c>
      <c r="B111" s="27"/>
      <c r="C111" s="27">
        <v>239</v>
      </c>
      <c r="D111" s="27">
        <v>1990</v>
      </c>
      <c r="E111" s="28">
        <v>1.3</v>
      </c>
      <c r="F111" s="22" t="s">
        <v>5398</v>
      </c>
      <c r="G111" s="22" t="s">
        <v>7593</v>
      </c>
      <c r="H111" s="27"/>
    </row>
    <row r="112" spans="1:8" x14ac:dyDescent="0.25">
      <c r="A112" s="22" t="s">
        <v>2690</v>
      </c>
      <c r="B112" s="27"/>
      <c r="C112" s="27">
        <v>294</v>
      </c>
      <c r="D112" s="27">
        <v>1993</v>
      </c>
      <c r="E112" s="28" t="s">
        <v>5139</v>
      </c>
      <c r="F112" s="22" t="s">
        <v>5398</v>
      </c>
      <c r="G112" s="22" t="s">
        <v>7609</v>
      </c>
      <c r="H112" s="27"/>
    </row>
    <row r="113" spans="1:8" x14ac:dyDescent="0.25">
      <c r="A113" s="22" t="s">
        <v>2690</v>
      </c>
      <c r="B113" s="27"/>
      <c r="C113" s="27">
        <v>295</v>
      </c>
      <c r="D113" s="27">
        <v>1993</v>
      </c>
      <c r="E113" s="28" t="s">
        <v>5240</v>
      </c>
      <c r="F113" s="22" t="s">
        <v>5398</v>
      </c>
      <c r="G113" s="22" t="s">
        <v>7609</v>
      </c>
      <c r="H113" s="27"/>
    </row>
    <row r="114" spans="1:8" x14ac:dyDescent="0.25">
      <c r="A114" s="22" t="s">
        <v>2690</v>
      </c>
      <c r="B114" s="27"/>
      <c r="C114" s="27">
        <v>296</v>
      </c>
      <c r="D114" s="27">
        <v>1993</v>
      </c>
      <c r="E114" s="28" t="s">
        <v>5072</v>
      </c>
      <c r="F114" s="22" t="s">
        <v>5398</v>
      </c>
      <c r="G114" s="22" t="s">
        <v>7609</v>
      </c>
      <c r="H114" s="27"/>
    </row>
    <row r="115" spans="1:8" x14ac:dyDescent="0.25">
      <c r="A115" s="22" t="s">
        <v>2690</v>
      </c>
      <c r="B115" s="27"/>
      <c r="C115" s="27">
        <v>297</v>
      </c>
      <c r="D115" s="27">
        <v>1993</v>
      </c>
      <c r="E115" s="28">
        <v>1.05</v>
      </c>
      <c r="F115" s="22" t="s">
        <v>5398</v>
      </c>
      <c r="G115" s="22" t="s">
        <v>7609</v>
      </c>
      <c r="H115" s="27"/>
    </row>
    <row r="116" spans="1:8" x14ac:dyDescent="0.25">
      <c r="A116" s="22" t="s">
        <v>2690</v>
      </c>
      <c r="B116" s="27"/>
      <c r="C116" s="27">
        <v>298</v>
      </c>
      <c r="D116" s="27">
        <v>1993</v>
      </c>
      <c r="E116" s="28">
        <v>1.2</v>
      </c>
      <c r="F116" s="22" t="s">
        <v>5398</v>
      </c>
      <c r="G116" s="22" t="s">
        <v>7609</v>
      </c>
      <c r="H116" s="27"/>
    </row>
    <row r="117" spans="1:8" x14ac:dyDescent="0.25">
      <c r="A117" s="22" t="s">
        <v>2690</v>
      </c>
      <c r="B117" s="27"/>
      <c r="C117" s="27" t="s">
        <v>7640</v>
      </c>
      <c r="D117" s="27">
        <v>1994</v>
      </c>
      <c r="E117" s="28" t="s">
        <v>7032</v>
      </c>
      <c r="F117" s="22" t="s">
        <v>5398</v>
      </c>
      <c r="G117" s="22" t="s">
        <v>7593</v>
      </c>
      <c r="H117" s="27"/>
    </row>
    <row r="118" spans="1:8" x14ac:dyDescent="0.25">
      <c r="A118" s="22" t="s">
        <v>2690</v>
      </c>
      <c r="B118" s="27"/>
      <c r="C118" s="27" t="s">
        <v>7642</v>
      </c>
      <c r="D118" s="27">
        <v>1995</v>
      </c>
      <c r="E118" s="28" t="s">
        <v>7032</v>
      </c>
      <c r="F118" s="22" t="s">
        <v>5398</v>
      </c>
      <c r="G118" s="22" t="s">
        <v>7643</v>
      </c>
      <c r="H118" s="27"/>
    </row>
    <row r="119" spans="1:8" x14ac:dyDescent="0.25">
      <c r="A119" s="22" t="s">
        <v>2690</v>
      </c>
      <c r="B119" s="27"/>
      <c r="C119" s="27">
        <v>500</v>
      </c>
      <c r="D119" s="27">
        <v>2014</v>
      </c>
      <c r="E119" s="28" t="s">
        <v>2621</v>
      </c>
      <c r="F119" s="22" t="s">
        <v>5398</v>
      </c>
      <c r="G119" s="22" t="s">
        <v>7593</v>
      </c>
      <c r="H119" s="27"/>
    </row>
    <row r="120" spans="1:8" x14ac:dyDescent="0.25">
      <c r="A120" s="22" t="s">
        <v>2690</v>
      </c>
      <c r="B120" s="27"/>
      <c r="C120" s="27">
        <v>501</v>
      </c>
      <c r="D120" s="27">
        <v>2014</v>
      </c>
      <c r="E120" s="28" t="s">
        <v>2621</v>
      </c>
      <c r="F120" s="22" t="s">
        <v>5398</v>
      </c>
      <c r="G120" s="22" t="s">
        <v>7593</v>
      </c>
      <c r="H120" s="27"/>
    </row>
    <row r="121" spans="1:8" x14ac:dyDescent="0.25">
      <c r="A121" s="22" t="s">
        <v>2690</v>
      </c>
      <c r="B121" s="27"/>
      <c r="C121" s="27">
        <v>502</v>
      </c>
      <c r="D121" s="27">
        <v>2014</v>
      </c>
      <c r="E121" s="28">
        <v>1.4</v>
      </c>
      <c r="F121" s="22" t="s">
        <v>5398</v>
      </c>
      <c r="G121" s="22" t="s">
        <v>7593</v>
      </c>
      <c r="H121" s="27"/>
    </row>
    <row r="122" spans="1:8" x14ac:dyDescent="0.25">
      <c r="A122" s="22" t="s">
        <v>2690</v>
      </c>
      <c r="B122" s="27"/>
      <c r="C122" s="27">
        <v>503</v>
      </c>
      <c r="D122" s="27">
        <v>2014</v>
      </c>
      <c r="E122" s="28">
        <v>2.1</v>
      </c>
      <c r="F122" s="22" t="s">
        <v>5398</v>
      </c>
      <c r="G122" s="22" t="s">
        <v>7593</v>
      </c>
      <c r="H122" s="27"/>
    </row>
    <row r="123" spans="1:8" x14ac:dyDescent="0.25">
      <c r="A123" s="22" t="s">
        <v>2690</v>
      </c>
      <c r="B123" s="27"/>
      <c r="C123" s="27" t="s">
        <v>7646</v>
      </c>
      <c r="D123" s="27">
        <v>2017</v>
      </c>
      <c r="E123" s="28" t="s">
        <v>7647</v>
      </c>
      <c r="F123" s="22" t="s">
        <v>5398</v>
      </c>
      <c r="G123" s="22" t="s">
        <v>7593</v>
      </c>
      <c r="H123" s="27"/>
    </row>
    <row r="124" spans="1:8" x14ac:dyDescent="0.25">
      <c r="A124" s="22" t="s">
        <v>7874</v>
      </c>
      <c r="B124" s="27"/>
      <c r="C124" s="27"/>
      <c r="D124" s="27"/>
      <c r="E124" s="28"/>
      <c r="H124" s="27"/>
    </row>
    <row r="125" spans="1:8" x14ac:dyDescent="0.25">
      <c r="A125" s="22" t="s">
        <v>5780</v>
      </c>
      <c r="B125" s="27">
        <v>1</v>
      </c>
      <c r="C125" s="27">
        <v>1</v>
      </c>
      <c r="D125" s="27">
        <v>1947</v>
      </c>
      <c r="E125" s="28" t="s">
        <v>1530</v>
      </c>
      <c r="F125" s="22" t="s">
        <v>5037</v>
      </c>
      <c r="G125" s="22" t="s">
        <v>7648</v>
      </c>
      <c r="H125" s="27" t="s">
        <v>7724</v>
      </c>
    </row>
    <row r="126" spans="1:8" x14ac:dyDescent="0.25">
      <c r="A126" s="22" t="s">
        <v>5780</v>
      </c>
      <c r="B126" s="27">
        <v>2</v>
      </c>
      <c r="C126" s="27">
        <v>2</v>
      </c>
      <c r="D126" s="27">
        <v>1947</v>
      </c>
      <c r="E126" s="28" t="s">
        <v>1099</v>
      </c>
      <c r="F126" s="22" t="s">
        <v>6420</v>
      </c>
      <c r="G126" s="22" t="s">
        <v>7648</v>
      </c>
      <c r="H126" s="27" t="s">
        <v>7724</v>
      </c>
    </row>
    <row r="127" spans="1:8" x14ac:dyDescent="0.25">
      <c r="A127" s="22" t="s">
        <v>5780</v>
      </c>
      <c r="B127" s="27">
        <v>3</v>
      </c>
      <c r="C127" s="27">
        <v>3</v>
      </c>
      <c r="D127" s="27">
        <v>1947</v>
      </c>
      <c r="E127" s="28" t="s">
        <v>1101</v>
      </c>
      <c r="F127" s="22" t="s">
        <v>7649</v>
      </c>
      <c r="G127" s="22" t="s">
        <v>7648</v>
      </c>
      <c r="H127" s="27" t="s">
        <v>7724</v>
      </c>
    </row>
    <row r="128" spans="1:8" x14ac:dyDescent="0.25">
      <c r="A128" s="22" t="s">
        <v>5780</v>
      </c>
      <c r="B128" s="27">
        <v>4</v>
      </c>
      <c r="C128" s="27">
        <v>4</v>
      </c>
      <c r="D128" s="27">
        <v>1947</v>
      </c>
      <c r="E128" s="28" t="s">
        <v>637</v>
      </c>
      <c r="F128" s="22" t="s">
        <v>7650</v>
      </c>
      <c r="G128" s="22" t="s">
        <v>7648</v>
      </c>
      <c r="H128" s="27" t="s">
        <v>7724</v>
      </c>
    </row>
    <row r="129" spans="1:8" x14ac:dyDescent="0.25">
      <c r="A129" s="22" t="s">
        <v>5780</v>
      </c>
      <c r="B129" s="27">
        <v>5</v>
      </c>
      <c r="C129" s="27">
        <v>5</v>
      </c>
      <c r="D129" s="27">
        <v>1947</v>
      </c>
      <c r="E129" s="28" t="s">
        <v>1284</v>
      </c>
      <c r="F129" s="22" t="s">
        <v>4687</v>
      </c>
      <c r="G129" s="22" t="s">
        <v>7648</v>
      </c>
      <c r="H129" s="27" t="s">
        <v>7724</v>
      </c>
    </row>
    <row r="130" spans="1:8" x14ac:dyDescent="0.25">
      <c r="A130" s="22" t="s">
        <v>5780</v>
      </c>
      <c r="B130" s="27">
        <v>6</v>
      </c>
      <c r="C130" s="27">
        <v>6</v>
      </c>
      <c r="D130" s="27">
        <v>1947</v>
      </c>
      <c r="E130" s="28" t="s">
        <v>1104</v>
      </c>
      <c r="F130" s="22" t="s">
        <v>2291</v>
      </c>
      <c r="G130" s="22" t="s">
        <v>7648</v>
      </c>
      <c r="H130" s="27" t="s">
        <v>7724</v>
      </c>
    </row>
    <row r="131" spans="1:8" x14ac:dyDescent="0.25">
      <c r="A131" s="22" t="s">
        <v>5780</v>
      </c>
      <c r="B131" s="27">
        <v>23</v>
      </c>
      <c r="C131" s="27">
        <v>7</v>
      </c>
      <c r="D131" s="27">
        <v>1947</v>
      </c>
      <c r="E131" s="28" t="s">
        <v>1104</v>
      </c>
      <c r="F131" s="22" t="s">
        <v>7649</v>
      </c>
      <c r="G131" s="22" t="s">
        <v>7648</v>
      </c>
      <c r="H131" s="27" t="s">
        <v>7724</v>
      </c>
    </row>
    <row r="132" spans="1:8" x14ac:dyDescent="0.25">
      <c r="A132" s="22" t="s">
        <v>5780</v>
      </c>
      <c r="B132" s="27">
        <v>7</v>
      </c>
      <c r="C132" s="27">
        <v>8</v>
      </c>
      <c r="D132" s="27">
        <v>1947</v>
      </c>
      <c r="E132" s="28" t="s">
        <v>4880</v>
      </c>
      <c r="F132" s="22" t="s">
        <v>7651</v>
      </c>
      <c r="G132" s="22" t="s">
        <v>7648</v>
      </c>
      <c r="H132" s="27" t="s">
        <v>7724</v>
      </c>
    </row>
    <row r="133" spans="1:8" x14ac:dyDescent="0.25">
      <c r="A133" s="22" t="s">
        <v>5780</v>
      </c>
      <c r="B133" s="27">
        <v>8</v>
      </c>
      <c r="C133" s="27">
        <v>9</v>
      </c>
      <c r="D133" s="27">
        <v>1947</v>
      </c>
      <c r="E133" s="28" t="s">
        <v>7655</v>
      </c>
      <c r="F133" s="22" t="s">
        <v>6134</v>
      </c>
      <c r="G133" s="22" t="s">
        <v>7648</v>
      </c>
      <c r="H133" s="27" t="s">
        <v>7724</v>
      </c>
    </row>
    <row r="134" spans="1:8" x14ac:dyDescent="0.25">
      <c r="A134" s="22" t="s">
        <v>5780</v>
      </c>
      <c r="B134" s="27">
        <v>9</v>
      </c>
      <c r="C134" s="27">
        <v>10</v>
      </c>
      <c r="D134" s="27">
        <v>1947</v>
      </c>
      <c r="E134" s="28" t="s">
        <v>1107</v>
      </c>
      <c r="F134" s="22" t="s">
        <v>7652</v>
      </c>
      <c r="G134" s="22" t="s">
        <v>7648</v>
      </c>
      <c r="H134" s="27" t="s">
        <v>7724</v>
      </c>
    </row>
    <row r="135" spans="1:8" x14ac:dyDescent="0.25">
      <c r="A135" s="22" t="s">
        <v>5780</v>
      </c>
      <c r="B135" s="27">
        <v>10</v>
      </c>
      <c r="C135" s="27">
        <v>11</v>
      </c>
      <c r="D135" s="27">
        <v>1947</v>
      </c>
      <c r="E135" s="28" t="s">
        <v>3761</v>
      </c>
      <c r="F135" s="22" t="s">
        <v>7653</v>
      </c>
      <c r="G135" s="22" t="s">
        <v>7648</v>
      </c>
      <c r="H135" s="27" t="s">
        <v>7724</v>
      </c>
    </row>
    <row r="136" spans="1:8" x14ac:dyDescent="0.25">
      <c r="A136" s="22" t="s">
        <v>5780</v>
      </c>
      <c r="B136" s="27">
        <v>11</v>
      </c>
      <c r="C136" s="27">
        <v>12</v>
      </c>
      <c r="D136" s="27">
        <v>1947</v>
      </c>
      <c r="E136" s="28" t="s">
        <v>4616</v>
      </c>
      <c r="F136" s="22" t="s">
        <v>7654</v>
      </c>
      <c r="G136" s="22" t="s">
        <v>7648</v>
      </c>
      <c r="H136" s="27" t="s">
        <v>7724</v>
      </c>
    </row>
    <row r="137" spans="1:8" x14ac:dyDescent="0.25">
      <c r="A137" s="22" t="s">
        <v>5780</v>
      </c>
      <c r="B137" s="27">
        <v>12</v>
      </c>
      <c r="C137" s="27">
        <v>13</v>
      </c>
      <c r="D137" s="27">
        <v>1947</v>
      </c>
      <c r="E137" s="28" t="s">
        <v>2658</v>
      </c>
      <c r="F137" s="22" t="s">
        <v>6989</v>
      </c>
      <c r="G137" s="22" t="s">
        <v>7648</v>
      </c>
      <c r="H137" s="27" t="s">
        <v>7724</v>
      </c>
    </row>
    <row r="138" spans="1:8" x14ac:dyDescent="0.25">
      <c r="A138" s="22" t="s">
        <v>5780</v>
      </c>
      <c r="B138" s="27">
        <v>24</v>
      </c>
      <c r="C138" s="27">
        <v>14</v>
      </c>
      <c r="D138" s="27">
        <v>1947</v>
      </c>
      <c r="E138" s="28" t="s">
        <v>2658</v>
      </c>
      <c r="F138" s="22" t="s">
        <v>4026</v>
      </c>
      <c r="G138" s="22" t="s">
        <v>7648</v>
      </c>
      <c r="H138" s="27" t="s">
        <v>7724</v>
      </c>
    </row>
    <row r="139" spans="1:8" x14ac:dyDescent="0.25">
      <c r="A139" s="22" t="s">
        <v>5780</v>
      </c>
      <c r="B139" s="27"/>
      <c r="C139" s="27">
        <v>20</v>
      </c>
      <c r="D139" s="27">
        <v>1953</v>
      </c>
      <c r="E139" s="28" t="s">
        <v>4611</v>
      </c>
      <c r="F139" s="22" t="s">
        <v>5796</v>
      </c>
      <c r="G139" s="22" t="s">
        <v>7656</v>
      </c>
      <c r="H139" s="27" t="s">
        <v>7724</v>
      </c>
    </row>
    <row r="140" spans="1:8" x14ac:dyDescent="0.25">
      <c r="A140" s="22" t="s">
        <v>5780</v>
      </c>
      <c r="B140" s="27">
        <v>42</v>
      </c>
      <c r="C140" s="27">
        <v>40</v>
      </c>
      <c r="D140" s="27">
        <v>1960</v>
      </c>
      <c r="E140" s="28" t="s">
        <v>5475</v>
      </c>
      <c r="F140" s="22" t="s">
        <v>6704</v>
      </c>
      <c r="G140" s="22" t="s">
        <v>7593</v>
      </c>
      <c r="H140" s="27" t="s">
        <v>7724</v>
      </c>
    </row>
    <row r="141" spans="1:8" x14ac:dyDescent="0.25">
      <c r="A141" s="22" t="s">
        <v>5780</v>
      </c>
      <c r="B141" s="27"/>
      <c r="C141" s="27">
        <v>43</v>
      </c>
      <c r="D141" s="27">
        <v>1961</v>
      </c>
      <c r="E141" s="28" t="s">
        <v>4611</v>
      </c>
      <c r="F141" s="22" t="s">
        <v>5628</v>
      </c>
      <c r="G141" s="22" t="s">
        <v>7656</v>
      </c>
      <c r="H141" s="27" t="s">
        <v>7724</v>
      </c>
    </row>
    <row r="142" spans="1:8" x14ac:dyDescent="0.25">
      <c r="A142" s="22" t="s">
        <v>5780</v>
      </c>
      <c r="B142" s="27"/>
      <c r="C142" s="27">
        <v>72</v>
      </c>
      <c r="D142" s="27">
        <v>1966</v>
      </c>
      <c r="E142" s="28" t="s">
        <v>3421</v>
      </c>
      <c r="F142" s="22" t="s">
        <v>5628</v>
      </c>
      <c r="G142" s="22" t="s">
        <v>7656</v>
      </c>
      <c r="H142" s="27" t="s">
        <v>7724</v>
      </c>
    </row>
    <row r="143" spans="1:8" x14ac:dyDescent="0.25">
      <c r="A143" s="22" t="s">
        <v>5780</v>
      </c>
      <c r="B143" s="27"/>
      <c r="C143" s="27">
        <v>78</v>
      </c>
      <c r="D143" s="27">
        <v>1966</v>
      </c>
      <c r="E143" s="28" t="s">
        <v>183</v>
      </c>
      <c r="F143" s="22" t="s">
        <v>5398</v>
      </c>
      <c r="G143" s="22" t="s">
        <v>7609</v>
      </c>
      <c r="H143" s="27" t="s">
        <v>7724</v>
      </c>
    </row>
    <row r="144" spans="1:8" x14ac:dyDescent="0.25">
      <c r="A144" s="22" t="s">
        <v>5780</v>
      </c>
      <c r="B144" s="27"/>
      <c r="C144" s="27">
        <v>102</v>
      </c>
      <c r="D144" s="27">
        <v>1969</v>
      </c>
      <c r="E144" s="28" t="s">
        <v>5139</v>
      </c>
      <c r="F144" s="22" t="s">
        <v>5398</v>
      </c>
      <c r="G144" s="22" t="s">
        <v>7593</v>
      </c>
      <c r="H144" s="27" t="s">
        <v>7724</v>
      </c>
    </row>
    <row r="145" spans="1:8" x14ac:dyDescent="0.25">
      <c r="A145" s="22" t="s">
        <v>5780</v>
      </c>
      <c r="B145" s="27"/>
      <c r="C145" s="27">
        <v>103</v>
      </c>
      <c r="D145" s="27">
        <v>1969</v>
      </c>
      <c r="E145" s="28" t="s">
        <v>5279</v>
      </c>
      <c r="F145" s="22" t="s">
        <v>5398</v>
      </c>
      <c r="G145" s="22" t="s">
        <v>7593</v>
      </c>
      <c r="H145" s="27" t="s">
        <v>7724</v>
      </c>
    </row>
    <row r="146" spans="1:8" x14ac:dyDescent="0.25">
      <c r="A146" s="22" t="s">
        <v>5780</v>
      </c>
      <c r="B146" s="27">
        <v>172</v>
      </c>
      <c r="C146" s="27">
        <v>151</v>
      </c>
      <c r="D146" s="27">
        <v>1974</v>
      </c>
      <c r="E146" s="28" t="s">
        <v>95</v>
      </c>
      <c r="F146" s="22" t="s">
        <v>5398</v>
      </c>
      <c r="G146" s="22" t="s">
        <v>7593</v>
      </c>
      <c r="H146" s="27" t="s">
        <v>7724</v>
      </c>
    </row>
    <row r="147" spans="1:8" x14ac:dyDescent="0.25">
      <c r="A147" s="22" t="s">
        <v>5780</v>
      </c>
      <c r="B147" s="27">
        <v>173</v>
      </c>
      <c r="C147" s="27">
        <v>152</v>
      </c>
      <c r="D147" s="27">
        <v>1974</v>
      </c>
      <c r="E147" s="28" t="s">
        <v>5140</v>
      </c>
      <c r="F147" s="22" t="s">
        <v>5398</v>
      </c>
      <c r="G147" s="22" t="s">
        <v>7593</v>
      </c>
      <c r="H147" s="27" t="s">
        <v>7724</v>
      </c>
    </row>
    <row r="148" spans="1:8" x14ac:dyDescent="0.25">
      <c r="A148" s="22" t="s">
        <v>5780</v>
      </c>
      <c r="B148" s="27">
        <v>181</v>
      </c>
      <c r="C148" s="27">
        <v>160</v>
      </c>
      <c r="D148" s="27">
        <v>1974</v>
      </c>
      <c r="E148" s="28" t="s">
        <v>5138</v>
      </c>
      <c r="F148" s="22" t="s">
        <v>5398</v>
      </c>
      <c r="G148" s="22" t="s">
        <v>7593</v>
      </c>
      <c r="H148" s="27" t="s">
        <v>7724</v>
      </c>
    </row>
    <row r="149" spans="1:8" x14ac:dyDescent="0.25">
      <c r="A149" s="22" t="s">
        <v>5780</v>
      </c>
      <c r="B149" s="27">
        <v>182</v>
      </c>
      <c r="C149" s="27">
        <v>161</v>
      </c>
      <c r="D149" s="27">
        <v>1974</v>
      </c>
      <c r="E149" s="28" t="s">
        <v>5239</v>
      </c>
      <c r="F149" s="22" t="s">
        <v>5398</v>
      </c>
      <c r="G149" s="22" t="s">
        <v>7593</v>
      </c>
      <c r="H149" s="27" t="s">
        <v>7724</v>
      </c>
    </row>
    <row r="150" spans="1:8" x14ac:dyDescent="0.25">
      <c r="A150" s="22" t="s">
        <v>5780</v>
      </c>
      <c r="B150" s="27">
        <v>183</v>
      </c>
      <c r="C150" s="27">
        <v>162</v>
      </c>
      <c r="D150" s="27">
        <v>1974</v>
      </c>
      <c r="E150" s="28" t="s">
        <v>1640</v>
      </c>
      <c r="F150" s="22" t="s">
        <v>5398</v>
      </c>
      <c r="G150" s="22" t="s">
        <v>7593</v>
      </c>
      <c r="H150" s="27" t="s">
        <v>7724</v>
      </c>
    </row>
    <row r="151" spans="1:8" x14ac:dyDescent="0.25">
      <c r="A151" s="22" t="s">
        <v>5780</v>
      </c>
      <c r="B151" s="27">
        <v>184</v>
      </c>
      <c r="C151" s="27">
        <v>163</v>
      </c>
      <c r="D151" s="27">
        <v>1974</v>
      </c>
      <c r="E151" s="28" t="s">
        <v>2348</v>
      </c>
      <c r="F151" s="22" t="s">
        <v>5398</v>
      </c>
      <c r="G151" s="22" t="s">
        <v>7593</v>
      </c>
      <c r="H151" s="27" t="s">
        <v>7724</v>
      </c>
    </row>
    <row r="152" spans="1:8" x14ac:dyDescent="0.25">
      <c r="A152" s="22" t="s">
        <v>5780</v>
      </c>
      <c r="B152" s="27" t="s">
        <v>1771</v>
      </c>
      <c r="C152" s="27" t="s">
        <v>7661</v>
      </c>
      <c r="D152" s="27">
        <v>1974</v>
      </c>
      <c r="E152" s="28" t="s">
        <v>7032</v>
      </c>
      <c r="F152" s="22" t="s">
        <v>5398</v>
      </c>
      <c r="G152" s="22" t="s">
        <v>7593</v>
      </c>
      <c r="H152" s="27" t="s">
        <v>7724</v>
      </c>
    </row>
    <row r="153" spans="1:8" x14ac:dyDescent="0.25">
      <c r="A153" s="22" t="s">
        <v>5780</v>
      </c>
      <c r="B153" s="27">
        <v>185</v>
      </c>
      <c r="C153" s="27">
        <v>168</v>
      </c>
      <c r="D153" s="27">
        <v>1975</v>
      </c>
      <c r="E153" s="28" t="s">
        <v>5138</v>
      </c>
      <c r="F153" s="22" t="s">
        <v>5398</v>
      </c>
      <c r="G153" s="22" t="s">
        <v>5658</v>
      </c>
      <c r="H153" s="27" t="s">
        <v>7724</v>
      </c>
    </row>
    <row r="154" spans="1:8" x14ac:dyDescent="0.25">
      <c r="A154" s="22" t="s">
        <v>5780</v>
      </c>
      <c r="B154" s="27">
        <v>186</v>
      </c>
      <c r="C154" s="27">
        <v>169</v>
      </c>
      <c r="D154" s="27">
        <v>1975</v>
      </c>
      <c r="E154" s="28" t="s">
        <v>1640</v>
      </c>
      <c r="F154" s="22" t="s">
        <v>5398</v>
      </c>
      <c r="G154" s="22" t="s">
        <v>5659</v>
      </c>
      <c r="H154" s="27" t="s">
        <v>7724</v>
      </c>
    </row>
    <row r="155" spans="1:8" x14ac:dyDescent="0.25">
      <c r="A155" s="22" t="s">
        <v>5780</v>
      </c>
      <c r="B155" s="27">
        <v>187</v>
      </c>
      <c r="C155" s="27">
        <v>170</v>
      </c>
      <c r="D155" s="27">
        <v>1975</v>
      </c>
      <c r="E155" s="28" t="s">
        <v>5138</v>
      </c>
      <c r="F155" s="22" t="s">
        <v>5398</v>
      </c>
      <c r="G155" s="22" t="s">
        <v>5660</v>
      </c>
      <c r="H155" s="27" t="s">
        <v>7724</v>
      </c>
    </row>
    <row r="156" spans="1:8" x14ac:dyDescent="0.25">
      <c r="A156" s="22" t="s">
        <v>5780</v>
      </c>
      <c r="B156" s="27">
        <v>188</v>
      </c>
      <c r="C156" s="27">
        <v>171</v>
      </c>
      <c r="D156" s="27">
        <v>1975</v>
      </c>
      <c r="E156" s="28" t="s">
        <v>5239</v>
      </c>
      <c r="F156" s="22" t="s">
        <v>5398</v>
      </c>
      <c r="G156" s="22" t="s">
        <v>5660</v>
      </c>
      <c r="H156" s="27" t="s">
        <v>7724</v>
      </c>
    </row>
    <row r="157" spans="1:8" x14ac:dyDescent="0.25">
      <c r="A157" s="22" t="s">
        <v>5780</v>
      </c>
      <c r="B157" s="27">
        <v>189</v>
      </c>
      <c r="C157" s="27">
        <v>172</v>
      </c>
      <c r="D157" s="27">
        <v>1975</v>
      </c>
      <c r="E157" s="28" t="s">
        <v>1640</v>
      </c>
      <c r="F157" s="22" t="s">
        <v>5398</v>
      </c>
      <c r="G157" s="22" t="s">
        <v>5660</v>
      </c>
      <c r="H157" s="27" t="s">
        <v>7724</v>
      </c>
    </row>
    <row r="158" spans="1:8" x14ac:dyDescent="0.25">
      <c r="A158" s="22" t="s">
        <v>5780</v>
      </c>
      <c r="B158" s="27"/>
      <c r="C158" s="27">
        <v>179</v>
      </c>
      <c r="D158" s="27">
        <v>1976</v>
      </c>
      <c r="E158" s="28" t="s">
        <v>2348</v>
      </c>
      <c r="F158" s="22" t="s">
        <v>5398</v>
      </c>
      <c r="G158" s="22" t="s">
        <v>7627</v>
      </c>
      <c r="H158" s="27" t="s">
        <v>7724</v>
      </c>
    </row>
    <row r="159" spans="1:8" x14ac:dyDescent="0.25">
      <c r="A159" s="22" t="s">
        <v>5780</v>
      </c>
      <c r="B159" s="27"/>
      <c r="C159" s="27">
        <v>205</v>
      </c>
      <c r="D159" s="27">
        <v>1978</v>
      </c>
      <c r="E159" s="28" t="s">
        <v>5657</v>
      </c>
      <c r="F159" s="22" t="s">
        <v>5398</v>
      </c>
      <c r="G159" s="22" t="s">
        <v>6376</v>
      </c>
      <c r="H159" s="27"/>
    </row>
    <row r="160" spans="1:8" x14ac:dyDescent="0.25">
      <c r="A160" s="22" t="s">
        <v>5780</v>
      </c>
      <c r="B160" s="27">
        <v>223</v>
      </c>
      <c r="C160" s="27">
        <v>206</v>
      </c>
      <c r="D160" s="27">
        <v>1978</v>
      </c>
      <c r="E160" s="28" t="s">
        <v>5140</v>
      </c>
      <c r="F160" s="22" t="s">
        <v>5398</v>
      </c>
      <c r="G160" s="22" t="s">
        <v>6377</v>
      </c>
      <c r="H160" s="27"/>
    </row>
    <row r="161" spans="1:8" x14ac:dyDescent="0.25">
      <c r="A161" s="22" t="s">
        <v>5780</v>
      </c>
      <c r="B161" s="27">
        <v>224</v>
      </c>
      <c r="C161" s="27">
        <v>207</v>
      </c>
      <c r="D161" s="27">
        <v>1978</v>
      </c>
      <c r="E161" s="28" t="s">
        <v>1689</v>
      </c>
      <c r="F161" s="22" t="s">
        <v>5398</v>
      </c>
      <c r="G161" s="22" t="s">
        <v>7665</v>
      </c>
      <c r="H161" s="27"/>
    </row>
    <row r="162" spans="1:8" x14ac:dyDescent="0.25">
      <c r="A162" s="22" t="s">
        <v>5780</v>
      </c>
      <c r="B162" s="27">
        <v>225</v>
      </c>
      <c r="C162" s="27">
        <v>208</v>
      </c>
      <c r="D162" s="27">
        <v>1978</v>
      </c>
      <c r="E162" s="28" t="s">
        <v>5657</v>
      </c>
      <c r="F162" s="22" t="s">
        <v>5398</v>
      </c>
      <c r="G162" s="22" t="s">
        <v>7667</v>
      </c>
      <c r="H162" s="27" t="s">
        <v>7724</v>
      </c>
    </row>
    <row r="163" spans="1:8" x14ac:dyDescent="0.25">
      <c r="A163" s="22" t="s">
        <v>5780</v>
      </c>
      <c r="B163" s="27">
        <v>226</v>
      </c>
      <c r="C163" s="27">
        <v>209</v>
      </c>
      <c r="D163" s="27">
        <v>1978</v>
      </c>
      <c r="E163" s="28" t="s">
        <v>5140</v>
      </c>
      <c r="F163" s="22" t="s">
        <v>5398</v>
      </c>
      <c r="G163" s="22" t="s">
        <v>7667</v>
      </c>
      <c r="H163" s="27" t="s">
        <v>7724</v>
      </c>
    </row>
    <row r="164" spans="1:8" x14ac:dyDescent="0.25">
      <c r="A164" s="22" t="s">
        <v>5780</v>
      </c>
      <c r="B164" s="27">
        <v>227</v>
      </c>
      <c r="C164" s="27">
        <v>210</v>
      </c>
      <c r="D164" s="27">
        <v>1978</v>
      </c>
      <c r="E164" s="28" t="s">
        <v>1640</v>
      </c>
      <c r="F164" s="22" t="s">
        <v>5398</v>
      </c>
      <c r="G164" s="22" t="s">
        <v>7667</v>
      </c>
      <c r="H164" s="27" t="s">
        <v>7724</v>
      </c>
    </row>
    <row r="165" spans="1:8" x14ac:dyDescent="0.25">
      <c r="A165" s="22" t="s">
        <v>5780</v>
      </c>
      <c r="B165" s="27">
        <v>228</v>
      </c>
      <c r="C165" s="27">
        <v>211</v>
      </c>
      <c r="D165" s="27">
        <v>1978</v>
      </c>
      <c r="E165" s="28" t="s">
        <v>5240</v>
      </c>
      <c r="F165" s="22" t="s">
        <v>5398</v>
      </c>
      <c r="G165" s="22" t="s">
        <v>7667</v>
      </c>
      <c r="H165" s="27" t="s">
        <v>7724</v>
      </c>
    </row>
    <row r="166" spans="1:8" x14ac:dyDescent="0.25">
      <c r="A166" s="22" t="s">
        <v>5780</v>
      </c>
      <c r="B166" s="27">
        <v>231</v>
      </c>
      <c r="C166" s="27">
        <v>214</v>
      </c>
      <c r="D166" s="27">
        <v>1978</v>
      </c>
      <c r="E166" s="28" t="s">
        <v>2974</v>
      </c>
      <c r="F166" s="22" t="s">
        <v>5398</v>
      </c>
      <c r="G166" s="22" t="s">
        <v>7593</v>
      </c>
      <c r="H166" s="27" t="s">
        <v>7724</v>
      </c>
    </row>
    <row r="167" spans="1:8" x14ac:dyDescent="0.25">
      <c r="A167" s="22" t="s">
        <v>5780</v>
      </c>
      <c r="B167" s="27">
        <v>232</v>
      </c>
      <c r="C167" s="27">
        <v>215</v>
      </c>
      <c r="D167" s="27">
        <v>1978</v>
      </c>
      <c r="E167" s="28" t="s">
        <v>5140</v>
      </c>
      <c r="F167" s="22" t="s">
        <v>5398</v>
      </c>
      <c r="G167" s="22" t="s">
        <v>7593</v>
      </c>
      <c r="H167" s="27" t="s">
        <v>7724</v>
      </c>
    </row>
    <row r="168" spans="1:8" x14ac:dyDescent="0.25">
      <c r="A168" s="22" t="s">
        <v>5780</v>
      </c>
      <c r="B168" s="27">
        <v>233</v>
      </c>
      <c r="C168" s="27">
        <v>216</v>
      </c>
      <c r="D168" s="27">
        <v>1978</v>
      </c>
      <c r="E168" s="28" t="s">
        <v>1640</v>
      </c>
      <c r="F168" s="22" t="s">
        <v>5398</v>
      </c>
      <c r="G168" s="22" t="s">
        <v>7593</v>
      </c>
      <c r="H168" s="27" t="s">
        <v>7724</v>
      </c>
    </row>
    <row r="169" spans="1:8" x14ac:dyDescent="0.25">
      <c r="A169" s="22" t="s">
        <v>5780</v>
      </c>
      <c r="B169" s="27">
        <v>234</v>
      </c>
      <c r="C169" s="27">
        <v>217</v>
      </c>
      <c r="D169" s="27">
        <v>1978</v>
      </c>
      <c r="E169" s="28" t="s">
        <v>5240</v>
      </c>
      <c r="F169" s="22" t="s">
        <v>5398</v>
      </c>
      <c r="G169" s="22" t="s">
        <v>7593</v>
      </c>
      <c r="H169" s="27" t="s">
        <v>7724</v>
      </c>
    </row>
    <row r="170" spans="1:8" x14ac:dyDescent="0.25">
      <c r="A170" s="22" t="s">
        <v>5780</v>
      </c>
      <c r="B170" s="27"/>
      <c r="C170" s="27">
        <v>232</v>
      </c>
      <c r="D170" s="27">
        <v>1979</v>
      </c>
      <c r="E170" s="28" t="s">
        <v>5297</v>
      </c>
      <c r="F170" s="22" t="s">
        <v>5398</v>
      </c>
      <c r="G170" s="22" t="s">
        <v>7648</v>
      </c>
      <c r="H170" s="27" t="s">
        <v>7724</v>
      </c>
    </row>
    <row r="171" spans="1:8" x14ac:dyDescent="0.25">
      <c r="A171" s="22" t="s">
        <v>5780</v>
      </c>
      <c r="B171" s="27" t="s">
        <v>1773</v>
      </c>
      <c r="C171" s="27">
        <v>276</v>
      </c>
      <c r="D171" s="27">
        <v>1982</v>
      </c>
      <c r="E171" s="28" t="s">
        <v>2888</v>
      </c>
      <c r="F171" s="22" t="s">
        <v>5398</v>
      </c>
      <c r="G171" s="22" t="s">
        <v>1772</v>
      </c>
      <c r="H171" s="27" t="s">
        <v>7724</v>
      </c>
    </row>
    <row r="172" spans="1:8" x14ac:dyDescent="0.25">
      <c r="A172" s="22" t="s">
        <v>5780</v>
      </c>
      <c r="B172" s="27"/>
      <c r="C172" s="27">
        <v>277</v>
      </c>
      <c r="D172" s="27">
        <v>1982</v>
      </c>
      <c r="E172" s="28" t="s">
        <v>2888</v>
      </c>
      <c r="F172" s="22" t="s">
        <v>5398</v>
      </c>
      <c r="G172" s="22" t="s">
        <v>1772</v>
      </c>
      <c r="H172" s="27" t="s">
        <v>7724</v>
      </c>
    </row>
    <row r="173" spans="1:8" x14ac:dyDescent="0.25">
      <c r="A173" s="22" t="s">
        <v>5780</v>
      </c>
      <c r="B173" s="27" t="s">
        <v>1775</v>
      </c>
      <c r="C173" s="27">
        <v>281</v>
      </c>
      <c r="D173" s="27">
        <v>1982</v>
      </c>
      <c r="E173" s="28" t="s">
        <v>1640</v>
      </c>
      <c r="F173" s="22" t="s">
        <v>5398</v>
      </c>
      <c r="G173" s="22" t="s">
        <v>1774</v>
      </c>
      <c r="H173" s="27" t="s">
        <v>7724</v>
      </c>
    </row>
    <row r="174" spans="1:8" x14ac:dyDescent="0.25">
      <c r="A174" s="22" t="s">
        <v>5780</v>
      </c>
      <c r="B174" s="27"/>
      <c r="C174" s="27">
        <v>282</v>
      </c>
      <c r="D174" s="27">
        <v>1982</v>
      </c>
      <c r="E174" s="28" t="s">
        <v>1640</v>
      </c>
      <c r="F174" s="22" t="s">
        <v>5398</v>
      </c>
      <c r="G174" s="22" t="s">
        <v>1774</v>
      </c>
      <c r="H174" s="27" t="s">
        <v>7724</v>
      </c>
    </row>
    <row r="175" spans="1:8" x14ac:dyDescent="0.25">
      <c r="A175" s="22" t="s">
        <v>5780</v>
      </c>
      <c r="B175" s="27"/>
      <c r="C175" s="27">
        <v>390</v>
      </c>
      <c r="D175" s="27">
        <v>1986</v>
      </c>
      <c r="E175" s="28" t="s">
        <v>5279</v>
      </c>
      <c r="F175" s="22" t="s">
        <v>5398</v>
      </c>
      <c r="G175" s="22" t="s">
        <v>5061</v>
      </c>
      <c r="H175" s="27" t="s">
        <v>7724</v>
      </c>
    </row>
    <row r="176" spans="1:8" x14ac:dyDescent="0.25">
      <c r="A176" s="22" t="s">
        <v>5780</v>
      </c>
      <c r="B176" s="27"/>
      <c r="C176" s="27">
        <v>391</v>
      </c>
      <c r="D176" s="27">
        <v>1986</v>
      </c>
      <c r="E176" s="28" t="s">
        <v>2348</v>
      </c>
      <c r="F176" s="22" t="s">
        <v>5398</v>
      </c>
      <c r="G176" s="22" t="s">
        <v>5061</v>
      </c>
      <c r="H176" s="27" t="s">
        <v>7724</v>
      </c>
    </row>
    <row r="177" spans="1:8" x14ac:dyDescent="0.25">
      <c r="A177" s="22" t="s">
        <v>5780</v>
      </c>
      <c r="B177" s="27"/>
      <c r="C177" s="27">
        <v>392</v>
      </c>
      <c r="D177" s="27">
        <v>1986</v>
      </c>
      <c r="E177" s="28">
        <v>1</v>
      </c>
      <c r="F177" s="22" t="s">
        <v>5398</v>
      </c>
      <c r="G177" s="22" t="s">
        <v>5061</v>
      </c>
      <c r="H177" s="27" t="s">
        <v>7724</v>
      </c>
    </row>
    <row r="178" spans="1:8" x14ac:dyDescent="0.25">
      <c r="A178" s="22" t="s">
        <v>5780</v>
      </c>
      <c r="B178" s="27"/>
      <c r="C178" s="27">
        <v>402</v>
      </c>
      <c r="D178" s="27">
        <v>1987</v>
      </c>
      <c r="E178" s="28" t="s">
        <v>4732</v>
      </c>
      <c r="F178" s="22" t="s">
        <v>5398</v>
      </c>
      <c r="G178" s="22" t="s">
        <v>7671</v>
      </c>
      <c r="H178" s="27" t="s">
        <v>7724</v>
      </c>
    </row>
    <row r="179" spans="1:8" x14ac:dyDescent="0.25">
      <c r="A179" s="22" t="s">
        <v>5780</v>
      </c>
      <c r="B179" s="27">
        <v>404</v>
      </c>
      <c r="C179" s="27">
        <v>404</v>
      </c>
      <c r="D179" s="27">
        <v>1987</v>
      </c>
      <c r="E179" s="28" t="s">
        <v>5139</v>
      </c>
      <c r="F179" s="22" t="s">
        <v>5398</v>
      </c>
      <c r="G179" s="22" t="s">
        <v>7672</v>
      </c>
      <c r="H179" s="27" t="s">
        <v>7724</v>
      </c>
    </row>
    <row r="180" spans="1:8" x14ac:dyDescent="0.25">
      <c r="A180" s="22" t="s">
        <v>5780</v>
      </c>
      <c r="B180" s="27">
        <v>415</v>
      </c>
      <c r="C180" s="27">
        <v>415</v>
      </c>
      <c r="D180" s="27">
        <v>1987</v>
      </c>
      <c r="E180" s="28">
        <v>3</v>
      </c>
      <c r="F180" s="22" t="s">
        <v>5398</v>
      </c>
      <c r="G180" s="22" t="s">
        <v>7648</v>
      </c>
      <c r="H180" s="27" t="s">
        <v>7724</v>
      </c>
    </row>
    <row r="181" spans="1:8" x14ac:dyDescent="0.25">
      <c r="A181" s="22" t="s">
        <v>5780</v>
      </c>
      <c r="B181" s="27"/>
      <c r="C181" s="27">
        <v>460</v>
      </c>
      <c r="D181" s="27">
        <v>1989</v>
      </c>
      <c r="E181" s="28" t="s">
        <v>5296</v>
      </c>
      <c r="F181" s="22" t="s">
        <v>5398</v>
      </c>
      <c r="G181" s="22" t="s">
        <v>7673</v>
      </c>
      <c r="H181" s="27" t="s">
        <v>7724</v>
      </c>
    </row>
    <row r="182" spans="1:8" x14ac:dyDescent="0.25">
      <c r="A182" s="22" t="s">
        <v>5780</v>
      </c>
      <c r="B182" s="27"/>
      <c r="C182" s="27">
        <v>474</v>
      </c>
      <c r="D182" s="27">
        <v>1990</v>
      </c>
      <c r="E182" s="28" t="s">
        <v>2621</v>
      </c>
      <c r="F182" s="22" t="s">
        <v>5398</v>
      </c>
      <c r="G182" s="22" t="s">
        <v>7673</v>
      </c>
      <c r="H182" s="27" t="s">
        <v>7724</v>
      </c>
    </row>
    <row r="183" spans="1:8" x14ac:dyDescent="0.25">
      <c r="A183" s="22" t="s">
        <v>5780</v>
      </c>
      <c r="B183" s="27"/>
      <c r="C183" s="27">
        <v>486</v>
      </c>
      <c r="D183" s="27">
        <v>1990</v>
      </c>
      <c r="E183" s="28" t="s">
        <v>1956</v>
      </c>
      <c r="F183" s="22" t="s">
        <v>5398</v>
      </c>
      <c r="G183" s="22" t="s">
        <v>7676</v>
      </c>
      <c r="H183" s="27" t="s">
        <v>7724</v>
      </c>
    </row>
    <row r="184" spans="1:8" x14ac:dyDescent="0.25">
      <c r="A184" s="22" t="s">
        <v>5780</v>
      </c>
      <c r="B184" s="27">
        <v>501</v>
      </c>
      <c r="C184" s="27">
        <v>499</v>
      </c>
      <c r="D184" s="27">
        <v>1991</v>
      </c>
      <c r="E184" s="28" t="s">
        <v>7607</v>
      </c>
      <c r="F184" s="22" t="s">
        <v>5398</v>
      </c>
      <c r="G184" s="22" t="s">
        <v>7593</v>
      </c>
      <c r="H184" s="27" t="s">
        <v>7724</v>
      </c>
    </row>
    <row r="185" spans="1:8" x14ac:dyDescent="0.25">
      <c r="A185" s="22" t="s">
        <v>5780</v>
      </c>
      <c r="B185" s="27">
        <v>531</v>
      </c>
      <c r="C185" s="27">
        <v>533</v>
      </c>
      <c r="D185" s="27">
        <v>1992</v>
      </c>
      <c r="E185" s="28" t="s">
        <v>3773</v>
      </c>
      <c r="F185" s="22" t="s">
        <v>5398</v>
      </c>
      <c r="G185" s="22" t="s">
        <v>666</v>
      </c>
      <c r="H185" s="27" t="s">
        <v>7724</v>
      </c>
    </row>
    <row r="186" spans="1:8" x14ac:dyDescent="0.25">
      <c r="A186" s="22" t="s">
        <v>5780</v>
      </c>
      <c r="B186" s="27">
        <v>532</v>
      </c>
      <c r="C186" s="27">
        <v>534</v>
      </c>
      <c r="D186" s="27">
        <v>1992</v>
      </c>
      <c r="E186" s="28" t="s">
        <v>4647</v>
      </c>
      <c r="F186" s="22" t="s">
        <v>5398</v>
      </c>
      <c r="G186" s="22" t="s">
        <v>4804</v>
      </c>
      <c r="H186" s="27" t="s">
        <v>7724</v>
      </c>
    </row>
    <row r="187" spans="1:8" x14ac:dyDescent="0.25">
      <c r="A187" s="22" t="s">
        <v>5780</v>
      </c>
      <c r="B187" s="27"/>
      <c r="C187" s="27" t="s">
        <v>7679</v>
      </c>
      <c r="D187" s="27">
        <v>1993</v>
      </c>
      <c r="E187" s="28" t="s">
        <v>7610</v>
      </c>
      <c r="F187" s="22" t="s">
        <v>5398</v>
      </c>
      <c r="G187" s="22" t="s">
        <v>7680</v>
      </c>
      <c r="H187" s="27" t="s">
        <v>7724</v>
      </c>
    </row>
    <row r="188" spans="1:8" x14ac:dyDescent="0.25">
      <c r="A188" s="22" t="s">
        <v>5780</v>
      </c>
      <c r="B188" s="27">
        <v>621</v>
      </c>
      <c r="C188" s="27">
        <v>632</v>
      </c>
      <c r="D188" s="27">
        <v>1997</v>
      </c>
      <c r="E188" s="28" t="s">
        <v>5240</v>
      </c>
      <c r="F188" s="22" t="s">
        <v>5398</v>
      </c>
      <c r="G188" s="22" t="s">
        <v>4965</v>
      </c>
      <c r="H188" s="27" t="s">
        <v>7724</v>
      </c>
    </row>
    <row r="189" spans="1:8" x14ac:dyDescent="0.25">
      <c r="A189" s="22" t="s">
        <v>5780</v>
      </c>
      <c r="B189" s="27">
        <v>624</v>
      </c>
      <c r="C189" s="27">
        <v>635</v>
      </c>
      <c r="D189" s="27">
        <v>1997</v>
      </c>
      <c r="E189" s="28">
        <v>1</v>
      </c>
      <c r="F189" s="22" t="s">
        <v>5398</v>
      </c>
      <c r="G189" s="22" t="s">
        <v>7648</v>
      </c>
      <c r="H189" s="27" t="s">
        <v>7724</v>
      </c>
    </row>
    <row r="190" spans="1:8" x14ac:dyDescent="0.25">
      <c r="A190" s="22" t="s">
        <v>5780</v>
      </c>
      <c r="B190" s="27">
        <v>625</v>
      </c>
      <c r="C190" s="27">
        <v>636</v>
      </c>
      <c r="D190" s="27">
        <v>1997</v>
      </c>
      <c r="E190" s="28">
        <v>1.5</v>
      </c>
      <c r="F190" s="22" t="s">
        <v>5398</v>
      </c>
      <c r="G190" s="22" t="s">
        <v>7648</v>
      </c>
      <c r="H190" s="27" t="s">
        <v>7724</v>
      </c>
    </row>
    <row r="191" spans="1:8" x14ac:dyDescent="0.25">
      <c r="A191" s="22" t="s">
        <v>5780</v>
      </c>
      <c r="B191" s="27">
        <v>626</v>
      </c>
      <c r="C191" s="27">
        <v>637</v>
      </c>
      <c r="D191" s="27">
        <v>1997</v>
      </c>
      <c r="E191" s="28">
        <v>8</v>
      </c>
      <c r="F191" s="22" t="s">
        <v>5398</v>
      </c>
      <c r="G191" s="22" t="s">
        <v>7648</v>
      </c>
      <c r="H191" s="27" t="s">
        <v>7724</v>
      </c>
    </row>
    <row r="192" spans="1:8" x14ac:dyDescent="0.25">
      <c r="A192" s="22" t="s">
        <v>5780</v>
      </c>
      <c r="B192" s="27"/>
      <c r="C192" s="27">
        <v>732</v>
      </c>
      <c r="D192" s="27">
        <v>2000</v>
      </c>
      <c r="E192" s="28" t="s">
        <v>7683</v>
      </c>
      <c r="F192" s="22" t="s">
        <v>5398</v>
      </c>
      <c r="G192" s="22" t="s">
        <v>7593</v>
      </c>
      <c r="H192" s="27" t="s">
        <v>7724</v>
      </c>
    </row>
    <row r="193" spans="1:8" x14ac:dyDescent="0.25">
      <c r="A193" s="22" t="s">
        <v>5780</v>
      </c>
      <c r="B193" s="27"/>
      <c r="C193" s="27">
        <v>737</v>
      </c>
      <c r="D193" s="27">
        <v>2000</v>
      </c>
      <c r="E193" s="28" t="s">
        <v>5240</v>
      </c>
      <c r="F193" s="22" t="s">
        <v>5398</v>
      </c>
      <c r="G193" s="22" t="s">
        <v>7593</v>
      </c>
      <c r="H193" s="27" t="s">
        <v>7724</v>
      </c>
    </row>
    <row r="194" spans="1:8" x14ac:dyDescent="0.25">
      <c r="A194" s="22" t="s">
        <v>5780</v>
      </c>
      <c r="B194" s="27"/>
      <c r="C194" s="27">
        <v>738</v>
      </c>
      <c r="D194" s="27">
        <v>2000</v>
      </c>
      <c r="E194" s="28" t="s">
        <v>5240</v>
      </c>
      <c r="F194" s="22" t="s">
        <v>5398</v>
      </c>
      <c r="G194" s="22" t="s">
        <v>7685</v>
      </c>
      <c r="H194" s="27" t="s">
        <v>7724</v>
      </c>
    </row>
    <row r="195" spans="1:8" x14ac:dyDescent="0.25">
      <c r="A195" s="22" t="s">
        <v>5780</v>
      </c>
      <c r="B195" s="27"/>
      <c r="C195" s="27">
        <v>739</v>
      </c>
      <c r="D195" s="27">
        <v>2000</v>
      </c>
      <c r="E195" s="28" t="s">
        <v>3773</v>
      </c>
      <c r="F195" s="22" t="s">
        <v>5398</v>
      </c>
      <c r="G195" s="22" t="s">
        <v>7685</v>
      </c>
      <c r="H195" s="27" t="s">
        <v>7724</v>
      </c>
    </row>
    <row r="196" spans="1:8" x14ac:dyDescent="0.25">
      <c r="A196" s="22" t="s">
        <v>5780</v>
      </c>
      <c r="B196" s="27">
        <v>792</v>
      </c>
      <c r="C196" s="27">
        <v>823</v>
      </c>
      <c r="D196" s="27">
        <v>2003</v>
      </c>
      <c r="E196" s="28" t="s">
        <v>3414</v>
      </c>
      <c r="F196" s="22" t="s">
        <v>5398</v>
      </c>
      <c r="G196" s="22" t="s">
        <v>3415</v>
      </c>
      <c r="H196" s="27" t="s">
        <v>7724</v>
      </c>
    </row>
    <row r="197" spans="1:8" x14ac:dyDescent="0.25">
      <c r="A197" s="22" t="s">
        <v>5780</v>
      </c>
      <c r="B197" s="27">
        <v>794</v>
      </c>
      <c r="C197" s="27" t="s">
        <v>7828</v>
      </c>
      <c r="D197" s="27">
        <v>2003</v>
      </c>
      <c r="E197" s="28" t="s">
        <v>4966</v>
      </c>
      <c r="F197" s="22" t="s">
        <v>5398</v>
      </c>
      <c r="G197" s="22" t="s">
        <v>4967</v>
      </c>
      <c r="H197" s="27" t="s">
        <v>7724</v>
      </c>
    </row>
    <row r="198" spans="1:8" x14ac:dyDescent="0.25">
      <c r="A198" s="22" t="s">
        <v>5780</v>
      </c>
      <c r="B198" s="27"/>
      <c r="C198" s="27">
        <v>853</v>
      </c>
      <c r="D198" s="27">
        <v>2003</v>
      </c>
      <c r="E198" s="28">
        <v>1.1000000000000001</v>
      </c>
      <c r="F198" s="22" t="s">
        <v>5398</v>
      </c>
      <c r="G198" s="22" t="s">
        <v>7687</v>
      </c>
      <c r="H198" s="27" t="s">
        <v>7724</v>
      </c>
    </row>
    <row r="199" spans="1:8" x14ac:dyDescent="0.25">
      <c r="A199" s="22" t="s">
        <v>5780</v>
      </c>
      <c r="B199" s="27">
        <v>806</v>
      </c>
      <c r="C199" s="27">
        <v>858</v>
      </c>
      <c r="D199" s="27">
        <v>2004</v>
      </c>
      <c r="E199" s="28" t="s">
        <v>5295</v>
      </c>
      <c r="F199" s="22" t="s">
        <v>5398</v>
      </c>
      <c r="G199" s="22" t="s">
        <v>3416</v>
      </c>
      <c r="H199" s="27" t="s">
        <v>7724</v>
      </c>
    </row>
    <row r="200" spans="1:8" x14ac:dyDescent="0.25">
      <c r="A200" s="22" t="s">
        <v>5780</v>
      </c>
      <c r="B200" s="27">
        <v>808</v>
      </c>
      <c r="C200" s="27">
        <v>860</v>
      </c>
      <c r="D200" s="27">
        <v>2004</v>
      </c>
      <c r="E200" s="28" t="s">
        <v>3414</v>
      </c>
      <c r="F200" s="22" t="s">
        <v>5398</v>
      </c>
      <c r="G200" s="22" t="s">
        <v>2499</v>
      </c>
      <c r="H200" s="27" t="s">
        <v>7724</v>
      </c>
    </row>
    <row r="201" spans="1:8" x14ac:dyDescent="0.25">
      <c r="A201" s="22" t="s">
        <v>5780</v>
      </c>
      <c r="B201" s="27">
        <v>860</v>
      </c>
      <c r="C201" s="27">
        <v>934</v>
      </c>
      <c r="D201" s="27">
        <v>2005</v>
      </c>
      <c r="E201" s="28" t="s">
        <v>4968</v>
      </c>
      <c r="F201" s="22" t="s">
        <v>5398</v>
      </c>
      <c r="G201" s="22" t="s">
        <v>4969</v>
      </c>
      <c r="H201" s="27" t="s">
        <v>7724</v>
      </c>
    </row>
    <row r="202" spans="1:8" x14ac:dyDescent="0.25">
      <c r="A202" s="22" t="s">
        <v>5780</v>
      </c>
      <c r="B202" s="27">
        <v>861</v>
      </c>
      <c r="C202" s="27">
        <v>935</v>
      </c>
      <c r="D202" s="27">
        <v>2005</v>
      </c>
      <c r="E202" s="28" t="s">
        <v>4647</v>
      </c>
      <c r="F202" s="22" t="s">
        <v>5398</v>
      </c>
      <c r="G202" s="22" t="s">
        <v>289</v>
      </c>
      <c r="H202" s="27" t="s">
        <v>7724</v>
      </c>
    </row>
    <row r="203" spans="1:8" x14ac:dyDescent="0.25">
      <c r="A203" s="22" t="s">
        <v>5780</v>
      </c>
      <c r="B203" s="27">
        <v>862</v>
      </c>
      <c r="C203" s="27">
        <v>936</v>
      </c>
      <c r="D203" s="27">
        <v>2005</v>
      </c>
      <c r="E203" s="28" t="s">
        <v>1677</v>
      </c>
      <c r="F203" s="22" t="s">
        <v>5398</v>
      </c>
      <c r="G203" s="22" t="s">
        <v>666</v>
      </c>
      <c r="H203" s="27" t="s">
        <v>7724</v>
      </c>
    </row>
    <row r="204" spans="1:8" x14ac:dyDescent="0.25">
      <c r="A204" s="22" t="s">
        <v>5780</v>
      </c>
      <c r="B204" s="27"/>
      <c r="C204" s="27">
        <v>946</v>
      </c>
      <c r="D204" s="27">
        <v>2006</v>
      </c>
      <c r="E204" s="28" t="s">
        <v>3421</v>
      </c>
      <c r="F204" s="22" t="s">
        <v>5398</v>
      </c>
      <c r="G204" s="22" t="s">
        <v>5596</v>
      </c>
      <c r="H204" s="27" t="s">
        <v>7724</v>
      </c>
    </row>
    <row r="205" spans="1:8" x14ac:dyDescent="0.25">
      <c r="A205" s="22" t="s">
        <v>5780</v>
      </c>
      <c r="B205" s="27"/>
      <c r="C205" s="27">
        <v>948</v>
      </c>
      <c r="D205" s="27">
        <v>2006</v>
      </c>
      <c r="E205" s="28">
        <v>1.5</v>
      </c>
      <c r="F205" s="22" t="s">
        <v>5398</v>
      </c>
      <c r="G205" s="22" t="s">
        <v>7673</v>
      </c>
      <c r="H205" s="27" t="s">
        <v>7724</v>
      </c>
    </row>
    <row r="206" spans="1:8" x14ac:dyDescent="0.25">
      <c r="A206" s="22" t="s">
        <v>5780</v>
      </c>
      <c r="B206" s="27"/>
      <c r="C206" s="27">
        <v>949</v>
      </c>
      <c r="D206" s="27">
        <v>2006</v>
      </c>
      <c r="E206" s="28">
        <v>1.8</v>
      </c>
      <c r="F206" s="22" t="s">
        <v>5398</v>
      </c>
      <c r="G206" s="22" t="s">
        <v>5061</v>
      </c>
      <c r="H206" s="27" t="s">
        <v>7724</v>
      </c>
    </row>
    <row r="207" spans="1:8" x14ac:dyDescent="0.25">
      <c r="A207" s="22" t="s">
        <v>5780</v>
      </c>
      <c r="B207" s="27"/>
      <c r="C207" s="27">
        <v>1142</v>
      </c>
      <c r="D207" s="27">
        <v>2012</v>
      </c>
      <c r="E207" s="28" t="s">
        <v>1346</v>
      </c>
      <c r="F207" s="22" t="s">
        <v>5398</v>
      </c>
      <c r="G207" s="22" t="s">
        <v>7593</v>
      </c>
      <c r="H207" s="27" t="s">
        <v>7724</v>
      </c>
    </row>
    <row r="208" spans="1:8" x14ac:dyDescent="0.25">
      <c r="A208" s="22" t="s">
        <v>5780</v>
      </c>
      <c r="B208" s="27"/>
      <c r="C208" s="27">
        <v>1143</v>
      </c>
      <c r="D208" s="27">
        <v>2012</v>
      </c>
      <c r="E208" s="28" t="s">
        <v>3773</v>
      </c>
      <c r="F208" s="22" t="s">
        <v>5398</v>
      </c>
      <c r="G208" s="22" t="s">
        <v>7593</v>
      </c>
      <c r="H208" s="27" t="s">
        <v>7724</v>
      </c>
    </row>
    <row r="209" spans="1:8" x14ac:dyDescent="0.25">
      <c r="A209" s="22" t="s">
        <v>5780</v>
      </c>
      <c r="B209" s="27"/>
      <c r="C209" s="27">
        <v>1144</v>
      </c>
      <c r="D209" s="27">
        <v>2012</v>
      </c>
      <c r="E209" s="28">
        <v>1.55</v>
      </c>
      <c r="F209" s="22" t="s">
        <v>5398</v>
      </c>
      <c r="G209" s="22" t="s">
        <v>7593</v>
      </c>
      <c r="H209" s="27" t="s">
        <v>7724</v>
      </c>
    </row>
    <row r="210" spans="1:8" x14ac:dyDescent="0.25">
      <c r="A210" s="22" t="s">
        <v>5780</v>
      </c>
      <c r="B210" s="27"/>
      <c r="C210" s="27">
        <v>1145</v>
      </c>
      <c r="D210" s="27">
        <v>2012</v>
      </c>
      <c r="E210" s="28">
        <v>2.75</v>
      </c>
      <c r="F210" s="22" t="s">
        <v>5398</v>
      </c>
      <c r="G210" s="22" t="s">
        <v>7593</v>
      </c>
      <c r="H210" s="27" t="s">
        <v>7724</v>
      </c>
    </row>
    <row r="211" spans="1:8" x14ac:dyDescent="0.25">
      <c r="A211" s="22" t="s">
        <v>5780</v>
      </c>
      <c r="B211" s="27"/>
      <c r="C211" s="27">
        <v>1187</v>
      </c>
      <c r="D211" s="27">
        <v>2013</v>
      </c>
      <c r="E211" s="28">
        <v>1.5</v>
      </c>
      <c r="F211" s="22" t="s">
        <v>5398</v>
      </c>
      <c r="G211" s="22" t="s">
        <v>7691</v>
      </c>
      <c r="H211" s="27" t="s">
        <v>7724</v>
      </c>
    </row>
    <row r="212" spans="1:8" x14ac:dyDescent="0.25">
      <c r="A212" s="22" t="s">
        <v>5780</v>
      </c>
      <c r="B212" s="27"/>
      <c r="C212" s="27">
        <v>1203</v>
      </c>
      <c r="D212" s="27">
        <v>2014</v>
      </c>
      <c r="E212" s="28" t="s">
        <v>2621</v>
      </c>
      <c r="F212" s="22" t="s">
        <v>5398</v>
      </c>
      <c r="G212" s="22" t="s">
        <v>1772</v>
      </c>
      <c r="H212" s="27" t="s">
        <v>7724</v>
      </c>
    </row>
    <row r="213" spans="1:8" x14ac:dyDescent="0.25">
      <c r="A213" s="22" t="s">
        <v>5780</v>
      </c>
      <c r="B213" s="27"/>
      <c r="C213" s="27">
        <v>1288</v>
      </c>
      <c r="D213" s="27">
        <v>2019</v>
      </c>
      <c r="E213" s="28">
        <v>2</v>
      </c>
      <c r="F213" s="22" t="s">
        <v>5398</v>
      </c>
      <c r="G213" s="22" t="s">
        <v>1772</v>
      </c>
      <c r="H213" s="27" t="s">
        <v>7724</v>
      </c>
    </row>
  </sheetData>
  <hyperlinks>
    <hyperlink ref="B10" r:id="rId1" xr:uid="{9C359F2B-AE5D-44E8-99BF-C64DA07AD06B}"/>
    <hyperlink ref="C6" r:id="rId2" display="https://www.stampworld.com/stamps/Australia/Postage-stamps/g0128/" xr:uid="{7699DACA-504F-49CF-9E65-05243B1A91E3}"/>
    <hyperlink ref="C7" r:id="rId3" display="https://www.stampworld.com/stamps/Australia/Postage-stamps/g0128/" xr:uid="{D1306DA3-2045-4284-8E4B-EDBE2D069D18}"/>
    <hyperlink ref="C9" r:id="rId4" display="https://www.stampworld.com/stamps/Australia/Postage-stamps/g1035/" xr:uid="{04B5342E-C608-40F8-A0EC-36F4CFD65414}"/>
    <hyperlink ref="C10" r:id="rId5" display="https://www.stampworld.com/stamps/Australia/Postage-stamps/g1035/" xr:uid="{17E7C6BF-3A1E-402B-8146-79A5D2E6D46C}"/>
    <hyperlink ref="C11" r:id="rId6" display="https://www.stampworld.com/stamps/Australia/Postage-stamps/g1148/" xr:uid="{B15870BB-6701-45BE-8629-5FC809F07F2F}"/>
    <hyperlink ref="C12" r:id="rId7" display="https://www.stampworld.com/stamps/Australia/Postage-stamps/g1539/" xr:uid="{E6E437E9-B51C-4ECE-BA1C-BC1058798E46}"/>
    <hyperlink ref="C13" r:id="rId8" display="https://www.stampworld.com/stamps/Australia/Postage-stamps/g1932/" xr:uid="{C03F58D9-A8FE-4926-AB40-21D37A893704}"/>
    <hyperlink ref="C14" r:id="rId9" display="https://www.stampworld.com/stamps/Australia/Postage-stamps/g2145/" xr:uid="{1BE8786F-FD44-4599-BADA-3A6279C47FF5}"/>
    <hyperlink ref="C15" r:id="rId10" display="https://www.stampworld.com/stamps/Australia/Postage-stamps/g2596/" xr:uid="{A1B67EA7-D7DB-4954-87A6-A303D04F0F5E}"/>
    <hyperlink ref="C16" r:id="rId11" display="https://www.stampworld.com/stamps/Australia/Postage-stamps/g2762/" xr:uid="{8EFE9A2B-C645-4DA6-9B90-F379BB3F31C9}"/>
    <hyperlink ref="C17" r:id="rId12" display="https://www.stampworld.com/stamps/Australia/Postage-stamps/g2950/" xr:uid="{3F83F15C-C54E-496D-8E86-E6B07B6D7B3B}"/>
    <hyperlink ref="C18" r:id="rId13" display="https://www.stampworld.com/stamps/Australia/Postage-stamps/g3132/" xr:uid="{2D33EECD-3C6B-495F-BC3E-D728797738DA}"/>
    <hyperlink ref="C19" r:id="rId14" display="https://www.stampworld.com/stamps/Australia/Postage-stamps/g3247/" xr:uid="{03D723B3-DF19-48DF-8472-A5A0ADD1001D}"/>
    <hyperlink ref="C20" r:id="rId15" display="https://www.stampworld.com/stamps/Australia/Postage-stamps/g3383/" xr:uid="{D7D8688F-5793-4FA7-B566-2FBE3B843D03}"/>
    <hyperlink ref="C21" r:id="rId16" display="https://www.stampworld.com/stamps/Australia/Postage-stamps/g3383/" xr:uid="{0E525D4A-E170-41CB-BF22-056276CA4D13}"/>
    <hyperlink ref="C22" r:id="rId17" display="https://www.stampworld.com/stamps/Australia/Postage-stamps/g3624/" xr:uid="{A92508F6-412C-47EF-B6C0-F70BB8B9101C}"/>
    <hyperlink ref="C23" r:id="rId18" display="https://www.stampworld.com/stamps/Australia/Postage-stamps/g3624/" xr:uid="{1157C5C9-F211-4CB7-B333-EF7952725E74}"/>
    <hyperlink ref="C24" r:id="rId19" display="https://www.stampworld.com/stamps/Australia/Postage-stamps/g3624/" xr:uid="{9487A07C-4BE3-4FEC-8F39-02DF77ECFCDA}"/>
    <hyperlink ref="C25" r:id="rId20" display="https://www.stampworld.com/stamps/Australia/Postage-stamps/g3624/" xr:uid="{B9914411-88AF-4CF5-9874-E54FE009E382}"/>
    <hyperlink ref="C26" r:id="rId21" xr:uid="{3A108024-1F2F-426D-A7F6-F1020612621F}"/>
    <hyperlink ref="C27" r:id="rId22" display="https://www.stampworld.com/stamps/Australia/Postage-stamps/g3637/" xr:uid="{72130BF1-3BF4-4A42-B121-1CA6AE72E145}"/>
    <hyperlink ref="C28" r:id="rId23" xr:uid="{38AD1B15-7CE1-406B-9EC2-3F7C41107B41}"/>
    <hyperlink ref="C29" r:id="rId24" display="https://www.stampworld.com/stamps/Australia/Postage-stamps/g3666/" xr:uid="{2AAAB353-8907-49E3-A43D-8FEDC75DA2BA}"/>
    <hyperlink ref="C30" r:id="rId25" display="https://www.stampworld.com/stamps/Australia/Postage-stamps/g3666/" xr:uid="{8E45D8C2-3AED-4B0F-BD55-FEC28D01A104}"/>
    <hyperlink ref="C31" r:id="rId26" display="https://www.stampworld.com/stamps/Australia/Postage-stamps/g3666/" xr:uid="{60A46987-7AB9-42E3-AEB0-335AE24A6BD0}"/>
    <hyperlink ref="C32" r:id="rId27" display="https://www.stampworld.com/stamps/Australia/Postage-stamps/g3956/" xr:uid="{B039B674-E2A7-4961-BD2F-DDDE098417D7}"/>
    <hyperlink ref="C33" r:id="rId28" display="https://www.stampworld.com/stamps/Australia/Postage-stamps/g3938/" xr:uid="{AB506E52-41CC-499D-8743-304C0AB41678}"/>
    <hyperlink ref="E6" r:id="rId29" xr:uid="{F8A1709A-52BF-4AB1-A3E5-59AB1919C413}"/>
    <hyperlink ref="E7" r:id="rId30" xr:uid="{473BD562-E2D0-4883-B270-CE021FAAA498}"/>
    <hyperlink ref="E9" r:id="rId31" xr:uid="{88C8A1F0-06C6-408A-B2B5-1056E69EB459}"/>
    <hyperlink ref="E10" r:id="rId32" xr:uid="{1A71B9EF-349C-4325-9227-16AC627A6DBD}"/>
    <hyperlink ref="E11" r:id="rId33" xr:uid="{B561F6A2-A59A-4387-8CD6-E94B9E44150D}"/>
    <hyperlink ref="E12" r:id="rId34" display="1$" xr:uid="{47BAD1C6-CED6-4EE8-A170-158C14CAFBD3}"/>
    <hyperlink ref="E13" r:id="rId35" display="https://drive.google.com/file/d/1apFrCcdtOV8ed9n8s-zU1UNoyocN-0yS/view?usp=sharing" xr:uid="{C3DE8FBA-A1E6-436A-B172-D7AFB8B21010}"/>
    <hyperlink ref="E14" r:id="rId36" display="https://drive.google.com/file/d/10X2iuRnW_s1D7SHXqdZpBClMr_IFI75o/view?usp=sharing" xr:uid="{FC321D32-C721-4E7D-B2A5-33D2CEC7CCC1}"/>
    <hyperlink ref="E15" r:id="rId37" display="https://drive.google.com/file/d/14IFHPWBupTtZ17FcgWZXvv5-95-P7Y8I/view?usp=sharing" xr:uid="{A281EA62-0361-4C4B-B487-EC6C3819A9F0}"/>
    <hyperlink ref="E16" r:id="rId38" display="https://drive.google.com/file/d/1ONQfyUfQ0t7Toxr3sau9dvLrmASdOLGP/view?usp=sharing" xr:uid="{46AE7B12-4CB4-4FF4-88EA-C1DC413CF45C}"/>
    <hyperlink ref="E17" r:id="rId39" display="https://drive.google.com/file/d/1hGJOskQxDXT5A9M5Utje4fw_WdTAFLLK/view?usp=sharing" xr:uid="{A6795497-7292-4ED4-AF09-D6F7D01C5EA9}"/>
    <hyperlink ref="E18" r:id="rId40" xr:uid="{96D09FD4-BA82-4135-861E-B432334E9EFF}"/>
    <hyperlink ref="E19" r:id="rId41" xr:uid="{EBAFBD38-29DB-4768-B11F-1238E4879852}"/>
    <hyperlink ref="E20" r:id="rId42" xr:uid="{A0D10486-C96A-4B46-8E03-7992A3857223}"/>
    <hyperlink ref="E21" r:id="rId43" display="https://drive.google.com/file/d/1vKPo-Pu4GiE1ZPW8Dh-6-_W8Qj6tRgtg/view?usp=sharing" xr:uid="{D2B4EB05-4404-408F-8AEB-29523845324D}"/>
    <hyperlink ref="E23" r:id="rId44" display="https://drive.google.com/file/d/15E27tYP6WYGez2uyqmymr57njwlqDuey/view?usp=sharing" xr:uid="{98BBAA7D-30E5-49A8-9AA4-4BC83D479CD3}"/>
    <hyperlink ref="E24" r:id="rId45" display="https://drive.google.com/file/d/1uMTmp9mXxg56k2HQwMToHqroCTIuyb0q/view?usp=sharing" xr:uid="{CA237DB4-ED5D-4351-B7E1-96C180210E0F}"/>
    <hyperlink ref="E22" r:id="rId46" display="https://drive.google.com/file/d/1XT2hA57wW2JLpO76KS4fBZsfDIPMSFy9/view?usp=sharing" xr:uid="{E2D66544-E191-4A0F-81E0-8BB3F03D5319}"/>
    <hyperlink ref="E25" r:id="rId47" display="https://drive.google.com/file/d/11Ylh9M0pPqllIGhL_X9QhuhQV7Q5in3Q/view?usp=sharing" xr:uid="{DBDB60D0-86A8-4122-9E0B-98CF4F967982}"/>
    <hyperlink ref="E26" r:id="rId48" xr:uid="{EDA91E90-4DEF-46B9-9967-3965473DB5DF}"/>
    <hyperlink ref="E27" r:id="rId49" display="https://drive.google.com/file/d/18dHRoV4roavEkh-o9oClCT-RLLYMRdeB/view?usp=sharing" xr:uid="{7B0419BC-5BC6-45A7-8814-C371CFCE48AB}"/>
    <hyperlink ref="E28" r:id="rId50" xr:uid="{F2C2B7B4-E128-4B72-B7CD-41910EF6ECD5}"/>
    <hyperlink ref="E29" r:id="rId51" display="https://drive.google.com/file/d/11AkTciwTlvj1v5B_jVJkqW18a_9kD-PR/view?usp=sharing" xr:uid="{8B33CF02-613F-45D1-887E-15182533B268}"/>
    <hyperlink ref="E30" r:id="rId52" display="https://drive.google.com/file/d/1PiiaX_fLEnK6TIJQRQfxjid9-S6Gw-ug/view?usp=sharing" xr:uid="{F909A8C5-6483-4BD9-A6C7-935CCE4B9A9B}"/>
    <hyperlink ref="E31" r:id="rId53" display="https://drive.google.com/file/d/1NzeKFd-BRovBQIs29RamUDHt3HgMKEwO/view?usp=sharing" xr:uid="{B5DCDE7B-6CB3-472F-87BE-05648283AE93}"/>
    <hyperlink ref="E32" r:id="rId54" display="https://drive.google.com/file/d/1MVkRKcnvXsEDCjnRfBHQoHIZ70TN8mxt/view?usp=sharing" xr:uid="{0F1F2C93-85BF-4077-B274-5D8BB970E4A7}"/>
    <hyperlink ref="E33" r:id="rId55" display="https://drive.google.com/file/d/1vntdTo9qBpQfSxy7CGAZPJnQU2dOj3O_/view?usp=sharing" xr:uid="{FF491A56-BFAA-4CA5-8F6E-E1D84075FF0E}"/>
    <hyperlink ref="C35" r:id="rId56" display="https://www.stampworld.com/stamps/Australian-Antarctic/Postage-stamps/g0184/" xr:uid="{E090AD59-6439-4FBB-B57F-C301298BFC9F}"/>
    <hyperlink ref="C36" r:id="rId57" display="https://www.stampworld.com/stamps/Australian-Antarctic/Postage-stamps/g0184/" xr:uid="{4C201504-8A23-4D8F-8BE6-DE5A1780EAD8}"/>
    <hyperlink ref="C37" r:id="rId58" xr:uid="{C0CFAC63-13B6-405A-9992-42660997302A}"/>
    <hyperlink ref="C38" r:id="rId59" display="https://www.stampworld.com/stamps/Australian-Antarctic/Postage-stamps/g0227/" xr:uid="{A2B70CDE-9CDE-420B-9387-C0C1F4F7FCFB}"/>
    <hyperlink ref="C39" r:id="rId60" display="https://www.stampworld.com/stamps/Australian-Antarctic/Postage-stamps/g0227/" xr:uid="{22C65ABC-F071-47A3-A464-ECACDA0AF612}"/>
    <hyperlink ref="C40" r:id="rId61" display="https://www.stampworld.com/stamps/Australian-Antarctic/Postage-stamps/g0227/" xr:uid="{F2844EFA-4EEC-43B5-8538-B16654AEA3BA}"/>
    <hyperlink ref="C41" r:id="rId62" xr:uid="{837A0834-10F3-4D0E-9944-57DAEF3D7473}"/>
  </hyperlinks>
  <pageMargins left="0.7" right="0.7" top="0.75" bottom="0.75" header="0.3" footer="0.3"/>
  <pageSetup paperSize="9" orientation="portrait" r:id="rId6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2465D-9A93-4DAA-8B53-FC1C4B4CD77E}">
  <dimension ref="A1:T98"/>
  <sheetViews>
    <sheetView workbookViewId="0">
      <selection activeCell="J14" sqref="J14"/>
    </sheetView>
  </sheetViews>
  <sheetFormatPr defaultColWidth="8.81640625" defaultRowHeight="12.5" x14ac:dyDescent="0.25"/>
  <cols>
    <col min="1" max="1" width="12.54296875" style="22" customWidth="1"/>
    <col min="2" max="2" width="8.81640625" style="22" customWidth="1"/>
    <col min="3" max="5" width="8.81640625" style="22"/>
    <col min="6" max="6" width="16.1796875" style="22" customWidth="1"/>
    <col min="7" max="7" width="8.81640625" style="22"/>
    <col min="8" max="8" width="18.36328125" style="22" customWidth="1"/>
    <col min="9" max="9" width="8.81640625" style="22" customWidth="1"/>
    <col min="10" max="10" width="19.453125" style="22" customWidth="1"/>
    <col min="11" max="13" width="8.81640625" style="22" customWidth="1"/>
    <col min="14" max="15" width="8.81640625" style="22"/>
    <col min="16" max="17" width="8.81640625" style="22" customWidth="1"/>
    <col min="18" max="16384" width="8.81640625" style="22"/>
  </cols>
  <sheetData>
    <row r="1" spans="1:20" ht="20" x14ac:dyDescent="0.4">
      <c r="A1" s="23" t="s">
        <v>21502</v>
      </c>
    </row>
    <row r="3" spans="1:20" ht="42" customHeight="1" x14ac:dyDescent="0.25">
      <c r="A3" s="25" t="s">
        <v>6224</v>
      </c>
      <c r="B3" s="25" t="s">
        <v>9066</v>
      </c>
      <c r="C3" s="25" t="s">
        <v>6225</v>
      </c>
      <c r="D3" s="25" t="s">
        <v>8973</v>
      </c>
      <c r="E3" s="25" t="s">
        <v>6226</v>
      </c>
      <c r="F3" s="25" t="s">
        <v>5390</v>
      </c>
      <c r="G3" s="25" t="s">
        <v>5391</v>
      </c>
      <c r="H3" s="25" t="s">
        <v>5392</v>
      </c>
      <c r="I3" s="25" t="s">
        <v>7700</v>
      </c>
      <c r="J3" s="25" t="s">
        <v>7717</v>
      </c>
      <c r="K3" s="25" t="s">
        <v>5393</v>
      </c>
      <c r="L3" s="25" t="s">
        <v>7699</v>
      </c>
      <c r="M3" s="25" t="s">
        <v>5394</v>
      </c>
      <c r="N3" s="25" t="s">
        <v>7729</v>
      </c>
      <c r="O3" s="25" t="s">
        <v>7731</v>
      </c>
      <c r="P3" s="25" t="s">
        <v>8063</v>
      </c>
      <c r="Q3" s="25" t="s">
        <v>5399</v>
      </c>
      <c r="R3" s="25" t="s">
        <v>8980</v>
      </c>
      <c r="S3" s="25" t="s">
        <v>8981</v>
      </c>
      <c r="T3" s="25" t="s">
        <v>9065</v>
      </c>
    </row>
    <row r="4" spans="1:20" x14ac:dyDescent="0.25">
      <c r="A4" s="22" t="s">
        <v>7875</v>
      </c>
      <c r="P4" s="22">
        <f>SUM(O5:O59)</f>
        <v>152.44999999999999</v>
      </c>
      <c r="Q4" s="22">
        <f t="shared" ref="Q4:Q14" si="0">COUNTIF(H4,"*Fuji*")</f>
        <v>0</v>
      </c>
      <c r="R4" s="22">
        <f>COUNTIF(R5:R58,"Y")</f>
        <v>54</v>
      </c>
      <c r="S4" s="22">
        <f>SUM(S5:S71)</f>
        <v>147.44999999999999</v>
      </c>
    </row>
    <row r="5" spans="1:20" x14ac:dyDescent="0.25">
      <c r="A5" s="22" t="s">
        <v>3975</v>
      </c>
      <c r="B5" s="22">
        <v>8</v>
      </c>
      <c r="C5" s="22" t="s">
        <v>942</v>
      </c>
      <c r="D5" s="22">
        <v>151</v>
      </c>
      <c r="E5" s="22">
        <v>1954</v>
      </c>
      <c r="F5" s="22" t="s">
        <v>943</v>
      </c>
      <c r="G5" s="22" t="s">
        <v>5645</v>
      </c>
      <c r="H5" s="22" t="s">
        <v>3985</v>
      </c>
      <c r="J5" s="22" t="s">
        <v>8076</v>
      </c>
      <c r="K5" s="22" t="s">
        <v>3986</v>
      </c>
      <c r="M5" s="22" t="s">
        <v>4610</v>
      </c>
      <c r="N5" s="22" t="s">
        <v>7730</v>
      </c>
      <c r="O5" s="22">
        <v>0.25</v>
      </c>
      <c r="Q5" s="22">
        <f t="shared" si="0"/>
        <v>0</v>
      </c>
      <c r="R5" s="22" t="s">
        <v>7730</v>
      </c>
      <c r="S5" s="22">
        <f t="shared" ref="S5:S14" si="1">IF(R5="y",O5,"")</f>
        <v>0.25</v>
      </c>
      <c r="T5" s="22" t="s">
        <v>7730</v>
      </c>
    </row>
    <row r="6" spans="1:20" x14ac:dyDescent="0.25">
      <c r="A6" s="22" t="s">
        <v>3975</v>
      </c>
      <c r="B6" s="22">
        <v>9</v>
      </c>
      <c r="C6" s="22" t="s">
        <v>944</v>
      </c>
      <c r="D6" s="22">
        <v>152</v>
      </c>
      <c r="E6" s="22">
        <v>1954</v>
      </c>
      <c r="F6" s="22" t="s">
        <v>3474</v>
      </c>
      <c r="G6" s="22" t="s">
        <v>6704</v>
      </c>
      <c r="H6" s="22" t="s">
        <v>3985</v>
      </c>
      <c r="J6" s="22" t="s">
        <v>8076</v>
      </c>
      <c r="K6" s="22" t="s">
        <v>3986</v>
      </c>
      <c r="M6" s="22" t="s">
        <v>4610</v>
      </c>
      <c r="N6" s="22" t="s">
        <v>7730</v>
      </c>
      <c r="O6" s="22">
        <v>0.25</v>
      </c>
      <c r="Q6" s="22">
        <f t="shared" si="0"/>
        <v>0</v>
      </c>
      <c r="R6" s="22" t="s">
        <v>7730</v>
      </c>
      <c r="S6" s="22">
        <f t="shared" si="1"/>
        <v>0.25</v>
      </c>
      <c r="T6" s="22" t="s">
        <v>7730</v>
      </c>
    </row>
    <row r="7" spans="1:20" x14ac:dyDescent="0.25">
      <c r="A7" s="22" t="s">
        <v>3975</v>
      </c>
      <c r="B7" s="22">
        <v>10</v>
      </c>
      <c r="C7" s="22" t="s">
        <v>6810</v>
      </c>
      <c r="D7" s="22">
        <v>153</v>
      </c>
      <c r="E7" s="22">
        <v>1954</v>
      </c>
      <c r="F7" s="22" t="s">
        <v>2086</v>
      </c>
      <c r="G7" s="22" t="s">
        <v>3831</v>
      </c>
      <c r="H7" s="22" t="s">
        <v>3985</v>
      </c>
      <c r="J7" s="22" t="s">
        <v>8076</v>
      </c>
      <c r="K7" s="22" t="s">
        <v>3986</v>
      </c>
      <c r="M7" s="22" t="s">
        <v>4610</v>
      </c>
      <c r="N7" s="22" t="s">
        <v>7730</v>
      </c>
      <c r="O7" s="22">
        <v>0.25</v>
      </c>
      <c r="Q7" s="22">
        <f t="shared" si="0"/>
        <v>0</v>
      </c>
      <c r="R7" s="22" t="s">
        <v>7730</v>
      </c>
      <c r="S7" s="22">
        <f t="shared" si="1"/>
        <v>0.25</v>
      </c>
      <c r="T7" s="22" t="s">
        <v>7732</v>
      </c>
    </row>
    <row r="8" spans="1:20" x14ac:dyDescent="0.25">
      <c r="A8" s="22" t="s">
        <v>3975</v>
      </c>
      <c r="B8" s="22">
        <v>11</v>
      </c>
      <c r="C8" s="22" t="s">
        <v>2087</v>
      </c>
      <c r="D8" s="22">
        <v>154</v>
      </c>
      <c r="E8" s="22">
        <v>1954</v>
      </c>
      <c r="F8" s="22" t="s">
        <v>2088</v>
      </c>
      <c r="G8" s="22" t="s">
        <v>5497</v>
      </c>
      <c r="H8" s="22" t="s">
        <v>3985</v>
      </c>
      <c r="J8" s="22" t="s">
        <v>8076</v>
      </c>
      <c r="K8" s="22" t="s">
        <v>3986</v>
      </c>
      <c r="M8" s="22" t="s">
        <v>4610</v>
      </c>
      <c r="N8" s="22" t="s">
        <v>7730</v>
      </c>
      <c r="O8" s="22">
        <v>0.25</v>
      </c>
      <c r="Q8" s="22">
        <f t="shared" si="0"/>
        <v>0</v>
      </c>
      <c r="R8" s="22" t="s">
        <v>7730</v>
      </c>
      <c r="S8" s="22">
        <f t="shared" si="1"/>
        <v>0.25</v>
      </c>
      <c r="T8" s="22" t="s">
        <v>7730</v>
      </c>
    </row>
    <row r="9" spans="1:20" x14ac:dyDescent="0.25">
      <c r="A9" s="22" t="s">
        <v>3975</v>
      </c>
      <c r="B9" s="22">
        <v>12</v>
      </c>
      <c r="C9" s="22" t="s">
        <v>5498</v>
      </c>
      <c r="D9" s="22">
        <v>155</v>
      </c>
      <c r="E9" s="22">
        <v>1954</v>
      </c>
      <c r="F9" s="22" t="s">
        <v>5499</v>
      </c>
      <c r="G9" s="22" t="s">
        <v>6486</v>
      </c>
      <c r="H9" s="22" t="s">
        <v>3985</v>
      </c>
      <c r="J9" s="22" t="s">
        <v>8076</v>
      </c>
      <c r="K9" s="22" t="s">
        <v>3986</v>
      </c>
      <c r="M9" s="22" t="s">
        <v>4610</v>
      </c>
      <c r="N9" s="22" t="s">
        <v>7730</v>
      </c>
      <c r="O9" s="22">
        <v>2</v>
      </c>
      <c r="Q9" s="22">
        <f t="shared" si="0"/>
        <v>0</v>
      </c>
      <c r="R9" s="22" t="s">
        <v>7730</v>
      </c>
      <c r="S9" s="22">
        <f t="shared" si="1"/>
        <v>2</v>
      </c>
      <c r="T9" s="22" t="s">
        <v>7730</v>
      </c>
    </row>
    <row r="10" spans="1:20" x14ac:dyDescent="0.25">
      <c r="A10" s="22" t="s">
        <v>3975</v>
      </c>
      <c r="B10" s="22">
        <v>13</v>
      </c>
      <c r="C10" s="22" t="s">
        <v>5500</v>
      </c>
      <c r="D10" s="22">
        <v>156</v>
      </c>
      <c r="E10" s="22">
        <v>1954</v>
      </c>
      <c r="F10" s="22" t="s">
        <v>949</v>
      </c>
      <c r="G10" s="22" t="s">
        <v>950</v>
      </c>
      <c r="H10" s="22" t="s">
        <v>3985</v>
      </c>
      <c r="J10" s="22" t="s">
        <v>8076</v>
      </c>
      <c r="K10" s="22" t="s">
        <v>3986</v>
      </c>
      <c r="M10" s="22" t="s">
        <v>4922</v>
      </c>
      <c r="N10" s="22" t="s">
        <v>7730</v>
      </c>
      <c r="O10" s="22">
        <v>0.25</v>
      </c>
      <c r="Q10" s="22">
        <f t="shared" si="0"/>
        <v>0</v>
      </c>
      <c r="R10" s="22" t="s">
        <v>7730</v>
      </c>
      <c r="S10" s="22">
        <f t="shared" si="1"/>
        <v>0.25</v>
      </c>
      <c r="T10" s="22" t="s">
        <v>7730</v>
      </c>
    </row>
    <row r="11" spans="1:20" x14ac:dyDescent="0.25">
      <c r="A11" s="22" t="s">
        <v>3975</v>
      </c>
      <c r="B11" s="22">
        <v>17</v>
      </c>
      <c r="C11" s="22" t="s">
        <v>8066</v>
      </c>
      <c r="D11" s="22" t="s">
        <v>8077</v>
      </c>
      <c r="E11" s="22">
        <v>1954</v>
      </c>
      <c r="F11" s="22" t="s">
        <v>8056</v>
      </c>
      <c r="G11" s="22" t="s">
        <v>8064</v>
      </c>
      <c r="H11" s="22" t="s">
        <v>3985</v>
      </c>
      <c r="J11" s="22" t="s">
        <v>8076</v>
      </c>
      <c r="K11" s="22" t="s">
        <v>3986</v>
      </c>
      <c r="M11" s="22" t="s">
        <v>4620</v>
      </c>
      <c r="N11" s="22" t="s">
        <v>7730</v>
      </c>
      <c r="O11" s="22">
        <v>3.4</v>
      </c>
      <c r="Q11" s="22">
        <f t="shared" si="0"/>
        <v>0</v>
      </c>
      <c r="R11" s="22" t="s">
        <v>7730</v>
      </c>
      <c r="S11" s="22">
        <f t="shared" si="1"/>
        <v>3.4</v>
      </c>
      <c r="T11" s="22" t="s">
        <v>7732</v>
      </c>
    </row>
    <row r="12" spans="1:20" x14ac:dyDescent="0.25">
      <c r="A12" s="22" t="s">
        <v>3975</v>
      </c>
      <c r="B12" s="22">
        <v>26</v>
      </c>
      <c r="C12" s="22">
        <v>508</v>
      </c>
      <c r="D12" s="22">
        <v>323</v>
      </c>
      <c r="E12" s="22">
        <v>1961</v>
      </c>
      <c r="F12" s="22" t="s">
        <v>6123</v>
      </c>
      <c r="G12" s="22" t="s">
        <v>4522</v>
      </c>
      <c r="H12" s="22" t="s">
        <v>3980</v>
      </c>
      <c r="J12" s="22" t="s">
        <v>8080</v>
      </c>
      <c r="K12" s="22" t="s">
        <v>3981</v>
      </c>
      <c r="M12" s="22" t="s">
        <v>4610</v>
      </c>
      <c r="N12" s="22" t="s">
        <v>7730</v>
      </c>
      <c r="O12" s="22">
        <v>0.9</v>
      </c>
      <c r="Q12" s="22">
        <f t="shared" si="0"/>
        <v>0</v>
      </c>
      <c r="R12" s="22" t="s">
        <v>7730</v>
      </c>
      <c r="S12" s="22">
        <f t="shared" si="1"/>
        <v>0.9</v>
      </c>
      <c r="T12" s="22" t="s">
        <v>7730</v>
      </c>
    </row>
    <row r="13" spans="1:20" x14ac:dyDescent="0.25">
      <c r="A13" s="22" t="s">
        <v>3975</v>
      </c>
      <c r="B13" s="22">
        <v>47</v>
      </c>
      <c r="C13" s="22" t="s">
        <v>955</v>
      </c>
      <c r="D13" s="22">
        <v>448</v>
      </c>
      <c r="E13" s="22">
        <v>1963</v>
      </c>
      <c r="F13" s="22" t="s">
        <v>956</v>
      </c>
      <c r="G13" s="22" t="s">
        <v>6133</v>
      </c>
      <c r="H13" s="22" t="s">
        <v>957</v>
      </c>
      <c r="J13" s="22" t="s">
        <v>8093</v>
      </c>
      <c r="K13" s="22" t="s">
        <v>958</v>
      </c>
      <c r="M13" s="22" t="s">
        <v>4610</v>
      </c>
      <c r="N13" s="22" t="s">
        <v>7730</v>
      </c>
      <c r="O13" s="22">
        <v>0.5</v>
      </c>
      <c r="Q13" s="22">
        <f t="shared" si="0"/>
        <v>0</v>
      </c>
      <c r="R13" s="22" t="s">
        <v>7730</v>
      </c>
      <c r="S13" s="22">
        <f t="shared" si="1"/>
        <v>0.5</v>
      </c>
      <c r="T13" s="22" t="s">
        <v>7730</v>
      </c>
    </row>
    <row r="14" spans="1:20" x14ac:dyDescent="0.25">
      <c r="A14" s="22" t="s">
        <v>3975</v>
      </c>
      <c r="B14" s="22">
        <v>48</v>
      </c>
      <c r="C14" s="22" t="s">
        <v>959</v>
      </c>
      <c r="D14" s="22">
        <v>449</v>
      </c>
      <c r="E14" s="22">
        <v>1963</v>
      </c>
      <c r="F14" s="22" t="s">
        <v>960</v>
      </c>
      <c r="G14" s="22" t="s">
        <v>6812</v>
      </c>
      <c r="H14" s="22" t="s">
        <v>957</v>
      </c>
      <c r="J14" s="22" t="s">
        <v>8093</v>
      </c>
      <c r="K14" s="22" t="s">
        <v>958</v>
      </c>
      <c r="M14" s="22" t="s">
        <v>4610</v>
      </c>
      <c r="N14" s="22" t="s">
        <v>7730</v>
      </c>
      <c r="O14" s="22">
        <v>0.5</v>
      </c>
      <c r="Q14" s="22">
        <f t="shared" si="0"/>
        <v>0</v>
      </c>
      <c r="R14" s="22" t="s">
        <v>7730</v>
      </c>
      <c r="S14" s="22">
        <f t="shared" si="1"/>
        <v>0.5</v>
      </c>
      <c r="T14" s="22" t="s">
        <v>7730</v>
      </c>
    </row>
    <row r="15" spans="1:20" x14ac:dyDescent="0.25">
      <c r="A15" s="22" t="s">
        <v>3975</v>
      </c>
      <c r="D15" s="22" t="s">
        <v>8095</v>
      </c>
      <c r="E15" s="22">
        <v>1963</v>
      </c>
      <c r="F15" s="22" t="s">
        <v>7028</v>
      </c>
      <c r="R15" s="22" t="s">
        <v>7730</v>
      </c>
      <c r="T15" s="22" t="s">
        <v>7730</v>
      </c>
    </row>
    <row r="16" spans="1:20" x14ac:dyDescent="0.25">
      <c r="A16" s="22" t="s">
        <v>3975</v>
      </c>
      <c r="B16" s="22">
        <v>59</v>
      </c>
      <c r="C16" s="22" t="s">
        <v>961</v>
      </c>
      <c r="D16" s="22">
        <v>638</v>
      </c>
      <c r="E16" s="22">
        <v>1967</v>
      </c>
      <c r="F16" s="22" t="s">
        <v>962</v>
      </c>
      <c r="G16" s="22" t="s">
        <v>2822</v>
      </c>
      <c r="H16" s="22" t="s">
        <v>8097</v>
      </c>
      <c r="J16" s="22" t="s">
        <v>8098</v>
      </c>
      <c r="K16" s="22" t="s">
        <v>958</v>
      </c>
      <c r="M16" s="22" t="s">
        <v>4610</v>
      </c>
      <c r="N16" s="22" t="s">
        <v>7730</v>
      </c>
      <c r="O16" s="22">
        <v>2.8</v>
      </c>
      <c r="Q16" s="22">
        <f t="shared" ref="Q16:Q71" si="2">COUNTIF(H16,"*Fuji*")</f>
        <v>0</v>
      </c>
      <c r="R16" s="22" t="s">
        <v>7730</v>
      </c>
      <c r="S16" s="22">
        <f t="shared" ref="S16:S58" si="3">IF(R16="y",O16,"")</f>
        <v>2.8</v>
      </c>
      <c r="T16" s="22" t="s">
        <v>7730</v>
      </c>
    </row>
    <row r="17" spans="1:20" x14ac:dyDescent="0.25">
      <c r="A17" s="22" t="s">
        <v>3975</v>
      </c>
      <c r="B17" s="22">
        <v>60</v>
      </c>
      <c r="C17" s="22" t="s">
        <v>963</v>
      </c>
      <c r="D17" s="22" t="s">
        <v>8100</v>
      </c>
      <c r="E17" s="22">
        <v>1967</v>
      </c>
      <c r="F17" s="22" t="s">
        <v>2595</v>
      </c>
      <c r="G17" s="22" t="s">
        <v>5398</v>
      </c>
      <c r="H17" s="22" t="s">
        <v>8097</v>
      </c>
      <c r="J17" s="22" t="s">
        <v>8098</v>
      </c>
      <c r="K17" s="22" t="s">
        <v>958</v>
      </c>
      <c r="M17" s="22" t="s">
        <v>4620</v>
      </c>
      <c r="N17" s="22" t="s">
        <v>7730</v>
      </c>
      <c r="O17" s="22">
        <v>17</v>
      </c>
      <c r="Q17" s="22">
        <f t="shared" si="2"/>
        <v>0</v>
      </c>
      <c r="R17" s="22" t="s">
        <v>7730</v>
      </c>
      <c r="S17" s="22">
        <f t="shared" si="3"/>
        <v>17</v>
      </c>
      <c r="T17" s="22" t="s">
        <v>7732</v>
      </c>
    </row>
    <row r="18" spans="1:20" x14ac:dyDescent="0.25">
      <c r="A18" s="22" t="s">
        <v>3975</v>
      </c>
      <c r="B18" s="22">
        <v>64</v>
      </c>
      <c r="C18" s="22">
        <v>739</v>
      </c>
      <c r="D18" s="22">
        <v>653</v>
      </c>
      <c r="E18" s="22">
        <v>1968</v>
      </c>
      <c r="F18" s="22" t="s">
        <v>6268</v>
      </c>
      <c r="G18" s="22" t="s">
        <v>5398</v>
      </c>
      <c r="H18" s="22" t="s">
        <v>6270</v>
      </c>
      <c r="J18" s="22" t="s">
        <v>7074</v>
      </c>
      <c r="K18" s="22" t="s">
        <v>549</v>
      </c>
      <c r="M18" s="22" t="s">
        <v>4922</v>
      </c>
      <c r="N18" s="22" t="s">
        <v>7730</v>
      </c>
      <c r="O18" s="22">
        <v>2.5</v>
      </c>
      <c r="Q18" s="22">
        <f t="shared" si="2"/>
        <v>0</v>
      </c>
      <c r="R18" s="22" t="s">
        <v>7730</v>
      </c>
      <c r="S18" s="22">
        <f t="shared" si="3"/>
        <v>2.5</v>
      </c>
      <c r="T18" s="22" t="s">
        <v>7730</v>
      </c>
    </row>
    <row r="19" spans="1:20" x14ac:dyDescent="0.25">
      <c r="A19" s="22" t="s">
        <v>3975</v>
      </c>
      <c r="B19" s="22">
        <v>65</v>
      </c>
      <c r="C19" s="22" t="s">
        <v>6267</v>
      </c>
      <c r="D19" s="22" t="s">
        <v>8101</v>
      </c>
      <c r="E19" s="22">
        <v>1968</v>
      </c>
      <c r="F19" s="22" t="s">
        <v>6269</v>
      </c>
      <c r="G19" s="22" t="s">
        <v>5398</v>
      </c>
      <c r="H19" s="22" t="s">
        <v>6270</v>
      </c>
      <c r="J19" s="22" t="s">
        <v>7074</v>
      </c>
      <c r="K19" s="22" t="s">
        <v>549</v>
      </c>
      <c r="M19" s="22" t="s">
        <v>4922</v>
      </c>
      <c r="N19" s="22" t="s">
        <v>7730</v>
      </c>
      <c r="O19" s="22">
        <v>2.8</v>
      </c>
      <c r="Q19" s="22">
        <f t="shared" si="2"/>
        <v>0</v>
      </c>
      <c r="R19" s="22" t="s">
        <v>7730</v>
      </c>
      <c r="S19" s="22">
        <f t="shared" si="3"/>
        <v>2.8</v>
      </c>
      <c r="T19" s="22" t="s">
        <v>7730</v>
      </c>
    </row>
    <row r="20" spans="1:20" x14ac:dyDescent="0.25">
      <c r="A20" s="22" t="s">
        <v>3975</v>
      </c>
      <c r="B20" s="22">
        <v>70</v>
      </c>
      <c r="C20" s="22">
        <v>798</v>
      </c>
      <c r="D20" s="22">
        <v>729</v>
      </c>
      <c r="E20" s="22">
        <v>1971</v>
      </c>
      <c r="F20" s="22" t="s">
        <v>9064</v>
      </c>
      <c r="G20" s="22" t="s">
        <v>5398</v>
      </c>
      <c r="H20" s="22" t="s">
        <v>3985</v>
      </c>
      <c r="J20" s="22" t="s">
        <v>8103</v>
      </c>
      <c r="K20" s="22" t="s">
        <v>3986</v>
      </c>
      <c r="M20" s="22" t="s">
        <v>4610</v>
      </c>
      <c r="N20" s="22" t="s">
        <v>7730</v>
      </c>
      <c r="O20" s="22">
        <v>6</v>
      </c>
      <c r="Q20" s="22">
        <f t="shared" si="2"/>
        <v>0</v>
      </c>
      <c r="R20" s="22" t="s">
        <v>7730</v>
      </c>
      <c r="S20" s="22">
        <f t="shared" si="3"/>
        <v>6</v>
      </c>
      <c r="T20" s="22" t="s">
        <v>7732</v>
      </c>
    </row>
    <row r="21" spans="1:20" x14ac:dyDescent="0.25">
      <c r="A21" s="22" t="s">
        <v>3975</v>
      </c>
      <c r="B21" s="22">
        <v>71</v>
      </c>
      <c r="C21" s="22" t="s">
        <v>4902</v>
      </c>
      <c r="D21" s="22" t="s">
        <v>8104</v>
      </c>
      <c r="E21" s="22">
        <v>1971</v>
      </c>
      <c r="F21" s="22" t="s">
        <v>8105</v>
      </c>
      <c r="G21" s="22" t="s">
        <v>5398</v>
      </c>
      <c r="H21" s="22" t="s">
        <v>3985</v>
      </c>
      <c r="J21" s="22" t="s">
        <v>8103</v>
      </c>
      <c r="K21" s="22" t="s">
        <v>3986</v>
      </c>
      <c r="M21" s="22" t="s">
        <v>4922</v>
      </c>
      <c r="N21" s="22" t="s">
        <v>7730</v>
      </c>
      <c r="O21" s="22">
        <v>1.3</v>
      </c>
      <c r="Q21" s="22">
        <f t="shared" si="2"/>
        <v>0</v>
      </c>
      <c r="R21" s="22" t="s">
        <v>7730</v>
      </c>
      <c r="S21" s="22">
        <f t="shared" si="3"/>
        <v>1.3</v>
      </c>
      <c r="T21" s="22" t="s">
        <v>7732</v>
      </c>
    </row>
    <row r="22" spans="1:20" x14ac:dyDescent="0.25">
      <c r="A22" s="22" t="s">
        <v>3975</v>
      </c>
      <c r="B22" s="22">
        <v>79</v>
      </c>
      <c r="C22" s="22">
        <v>973</v>
      </c>
      <c r="D22" s="22">
        <v>884</v>
      </c>
      <c r="E22" s="22">
        <v>1976</v>
      </c>
      <c r="F22" s="22" t="s">
        <v>3991</v>
      </c>
      <c r="G22" s="22" t="s">
        <v>5398</v>
      </c>
      <c r="H22" s="22" t="s">
        <v>3992</v>
      </c>
      <c r="J22" s="22" t="s">
        <v>7074</v>
      </c>
      <c r="K22" s="22" t="s">
        <v>3993</v>
      </c>
      <c r="M22" s="22" t="s">
        <v>4922</v>
      </c>
      <c r="N22" s="22" t="s">
        <v>7730</v>
      </c>
      <c r="O22" s="22">
        <v>0.7</v>
      </c>
      <c r="Q22" s="22">
        <f t="shared" si="2"/>
        <v>0</v>
      </c>
      <c r="R22" s="22" t="s">
        <v>7730</v>
      </c>
      <c r="S22" s="22">
        <f t="shared" si="3"/>
        <v>0.7</v>
      </c>
      <c r="T22" s="22" t="s">
        <v>7730</v>
      </c>
    </row>
    <row r="23" spans="1:20" x14ac:dyDescent="0.25">
      <c r="A23" s="22" t="s">
        <v>3975</v>
      </c>
      <c r="B23" s="22">
        <v>83</v>
      </c>
      <c r="C23" s="22">
        <v>1039</v>
      </c>
      <c r="D23" s="22">
        <v>960</v>
      </c>
      <c r="E23" s="22">
        <v>1979</v>
      </c>
      <c r="F23" s="22" t="s">
        <v>3991</v>
      </c>
      <c r="G23" s="22" t="s">
        <v>5398</v>
      </c>
      <c r="H23" s="22" t="s">
        <v>280</v>
      </c>
      <c r="J23" s="22" t="s">
        <v>8118</v>
      </c>
      <c r="K23" s="22" t="s">
        <v>3986</v>
      </c>
      <c r="M23" s="22" t="s">
        <v>4610</v>
      </c>
      <c r="N23" s="22" t="s">
        <v>7730</v>
      </c>
      <c r="O23" s="22">
        <v>2.2999999999999998</v>
      </c>
      <c r="Q23" s="22">
        <f t="shared" si="2"/>
        <v>0</v>
      </c>
      <c r="R23" s="22" t="s">
        <v>7730</v>
      </c>
      <c r="S23" s="22">
        <f t="shared" si="3"/>
        <v>2.2999999999999998</v>
      </c>
      <c r="T23" s="22" t="s">
        <v>7730</v>
      </c>
    </row>
    <row r="24" spans="1:20" x14ac:dyDescent="0.25">
      <c r="A24" s="22" t="s">
        <v>3975</v>
      </c>
      <c r="B24" s="22">
        <v>88</v>
      </c>
      <c r="C24" s="22">
        <v>1151</v>
      </c>
      <c r="D24" s="22">
        <v>1101</v>
      </c>
      <c r="E24" s="22">
        <v>1982</v>
      </c>
      <c r="F24" s="22" t="s">
        <v>3322</v>
      </c>
      <c r="G24" s="22" t="s">
        <v>5398</v>
      </c>
      <c r="H24" s="22" t="s">
        <v>8123</v>
      </c>
      <c r="J24" s="22" t="s">
        <v>8122</v>
      </c>
      <c r="K24" s="22" t="s">
        <v>4976</v>
      </c>
      <c r="M24" s="22" t="s">
        <v>4610</v>
      </c>
      <c r="N24" s="22" t="s">
        <v>7730</v>
      </c>
      <c r="O24" s="22">
        <v>0.4</v>
      </c>
      <c r="Q24" s="22">
        <f t="shared" si="2"/>
        <v>0</v>
      </c>
      <c r="R24" s="22" t="s">
        <v>7730</v>
      </c>
      <c r="S24" s="22">
        <f t="shared" si="3"/>
        <v>0.4</v>
      </c>
      <c r="T24" s="22" t="s">
        <v>7730</v>
      </c>
    </row>
    <row r="25" spans="1:20" x14ac:dyDescent="0.25">
      <c r="A25" s="22" t="s">
        <v>3975</v>
      </c>
      <c r="B25" s="22">
        <v>94</v>
      </c>
      <c r="C25" s="22">
        <v>1204</v>
      </c>
      <c r="D25" s="22">
        <v>1153</v>
      </c>
      <c r="E25" s="22">
        <v>1983</v>
      </c>
      <c r="F25" s="22" t="s">
        <v>4940</v>
      </c>
      <c r="G25" s="22" t="s">
        <v>5398</v>
      </c>
      <c r="H25" s="22" t="s">
        <v>2614</v>
      </c>
      <c r="J25" s="22" t="s">
        <v>8127</v>
      </c>
      <c r="K25" s="22" t="s">
        <v>2615</v>
      </c>
      <c r="M25" s="22" t="s">
        <v>4610</v>
      </c>
      <c r="N25" s="22" t="s">
        <v>7730</v>
      </c>
      <c r="O25" s="22">
        <v>1.6</v>
      </c>
      <c r="Q25" s="22">
        <f t="shared" si="2"/>
        <v>0</v>
      </c>
      <c r="R25" s="22" t="s">
        <v>7730</v>
      </c>
      <c r="S25" s="22">
        <f t="shared" si="3"/>
        <v>1.6</v>
      </c>
      <c r="T25" s="22" t="s">
        <v>7730</v>
      </c>
    </row>
    <row r="26" spans="1:20" x14ac:dyDescent="0.25">
      <c r="A26" s="22" t="s">
        <v>3975</v>
      </c>
      <c r="B26" s="22">
        <v>95</v>
      </c>
      <c r="C26" s="22">
        <v>1205</v>
      </c>
      <c r="D26" s="22">
        <v>1154</v>
      </c>
      <c r="E26" s="22">
        <v>1983</v>
      </c>
      <c r="F26" s="22" t="s">
        <v>4941</v>
      </c>
      <c r="G26" s="22" t="s">
        <v>5398</v>
      </c>
      <c r="H26" s="22" t="s">
        <v>2614</v>
      </c>
      <c r="J26" s="22" t="s">
        <v>8127</v>
      </c>
      <c r="K26" s="22" t="s">
        <v>2615</v>
      </c>
      <c r="M26" s="22" t="s">
        <v>4610</v>
      </c>
      <c r="N26" s="22" t="s">
        <v>7730</v>
      </c>
      <c r="O26" s="22">
        <v>1.6</v>
      </c>
      <c r="Q26" s="22">
        <f t="shared" si="2"/>
        <v>0</v>
      </c>
      <c r="R26" s="22" t="s">
        <v>7730</v>
      </c>
      <c r="S26" s="22">
        <f t="shared" si="3"/>
        <v>1.6</v>
      </c>
      <c r="T26" s="22" t="s">
        <v>7730</v>
      </c>
    </row>
    <row r="27" spans="1:20" x14ac:dyDescent="0.25">
      <c r="A27" s="22" t="s">
        <v>3975</v>
      </c>
      <c r="B27" s="22">
        <v>96</v>
      </c>
      <c r="C27" s="22">
        <v>1205</v>
      </c>
      <c r="D27" s="22" t="s">
        <v>8128</v>
      </c>
      <c r="E27" s="22">
        <v>1983</v>
      </c>
      <c r="F27" s="22" t="s">
        <v>7028</v>
      </c>
      <c r="G27" s="22" t="s">
        <v>5398</v>
      </c>
      <c r="H27" s="22" t="s">
        <v>2614</v>
      </c>
      <c r="J27" s="22" t="s">
        <v>8127</v>
      </c>
      <c r="K27" s="22" t="s">
        <v>2615</v>
      </c>
      <c r="M27" s="22" t="s">
        <v>4610</v>
      </c>
      <c r="N27" s="22" t="s">
        <v>7730</v>
      </c>
      <c r="O27" s="22">
        <v>3</v>
      </c>
      <c r="Q27" s="22">
        <f t="shared" si="2"/>
        <v>0</v>
      </c>
      <c r="R27" s="22" t="s">
        <v>7730</v>
      </c>
      <c r="S27" s="22">
        <f t="shared" si="3"/>
        <v>3</v>
      </c>
      <c r="T27" s="22" t="s">
        <v>7732</v>
      </c>
    </row>
    <row r="28" spans="1:20" x14ac:dyDescent="0.25">
      <c r="A28" s="22" t="s">
        <v>3975</v>
      </c>
      <c r="B28" s="22">
        <v>101</v>
      </c>
      <c r="C28" s="22">
        <v>1329</v>
      </c>
      <c r="D28" s="22">
        <v>1280</v>
      </c>
      <c r="E28" s="22">
        <v>1987</v>
      </c>
      <c r="F28" s="22" t="s">
        <v>3697</v>
      </c>
      <c r="G28" s="22" t="s">
        <v>5398</v>
      </c>
      <c r="H28" s="22" t="s">
        <v>3698</v>
      </c>
      <c r="J28" s="22" t="s">
        <v>7074</v>
      </c>
      <c r="K28" s="22" t="s">
        <v>936</v>
      </c>
      <c r="M28" s="22" t="s">
        <v>4610</v>
      </c>
      <c r="N28" s="22" t="s">
        <v>7730</v>
      </c>
      <c r="O28" s="22">
        <v>2.5</v>
      </c>
      <c r="Q28" s="22">
        <f t="shared" si="2"/>
        <v>0</v>
      </c>
      <c r="R28" s="22" t="s">
        <v>7730</v>
      </c>
      <c r="S28" s="22">
        <f t="shared" si="3"/>
        <v>2.5</v>
      </c>
      <c r="T28" s="22" t="s">
        <v>7732</v>
      </c>
    </row>
    <row r="29" spans="1:20" x14ac:dyDescent="0.25">
      <c r="A29" s="22" t="s">
        <v>3975</v>
      </c>
      <c r="B29" s="22">
        <v>106</v>
      </c>
      <c r="C29" s="22">
        <v>1555</v>
      </c>
      <c r="D29" s="22">
        <v>1532</v>
      </c>
      <c r="E29" s="22">
        <v>1993</v>
      </c>
      <c r="F29" s="22" t="s">
        <v>940</v>
      </c>
      <c r="G29" s="22" t="s">
        <v>5398</v>
      </c>
      <c r="H29" s="22" t="s">
        <v>281</v>
      </c>
      <c r="J29" s="22" t="s">
        <v>7585</v>
      </c>
      <c r="K29" s="22" t="s">
        <v>5515</v>
      </c>
      <c r="M29" s="22" t="s">
        <v>4922</v>
      </c>
      <c r="N29" s="22" t="s">
        <v>7730</v>
      </c>
      <c r="O29" s="22">
        <v>1.1000000000000001</v>
      </c>
      <c r="Q29" s="22">
        <f t="shared" si="2"/>
        <v>0</v>
      </c>
      <c r="R29" s="22" t="s">
        <v>7730</v>
      </c>
      <c r="S29" s="22">
        <f t="shared" si="3"/>
        <v>1.1000000000000001</v>
      </c>
      <c r="T29" s="22" t="s">
        <v>7730</v>
      </c>
    </row>
    <row r="30" spans="1:20" x14ac:dyDescent="0.25">
      <c r="A30" s="22" t="s">
        <v>3975</v>
      </c>
      <c r="B30" s="22">
        <v>113</v>
      </c>
      <c r="C30" s="22" t="s">
        <v>6866</v>
      </c>
      <c r="D30" s="22">
        <v>1714</v>
      </c>
      <c r="E30" s="22">
        <v>1996</v>
      </c>
      <c r="F30" s="22" t="s">
        <v>8141</v>
      </c>
      <c r="G30" s="22" t="s">
        <v>5398</v>
      </c>
      <c r="H30" s="22" t="s">
        <v>957</v>
      </c>
      <c r="J30" s="22" t="s">
        <v>7069</v>
      </c>
      <c r="N30" s="22" t="s">
        <v>7730</v>
      </c>
      <c r="O30" s="22">
        <v>4</v>
      </c>
      <c r="Q30" s="22">
        <f t="shared" si="2"/>
        <v>0</v>
      </c>
      <c r="R30" s="22" t="s">
        <v>7730</v>
      </c>
      <c r="S30" s="22">
        <f t="shared" si="3"/>
        <v>4</v>
      </c>
      <c r="T30" s="22" t="s">
        <v>7730</v>
      </c>
    </row>
    <row r="31" spans="1:20" x14ac:dyDescent="0.25">
      <c r="A31" s="22" t="s">
        <v>3975</v>
      </c>
      <c r="B31" s="22">
        <v>122</v>
      </c>
      <c r="C31" s="22">
        <v>1760</v>
      </c>
      <c r="D31" s="22">
        <v>1824</v>
      </c>
      <c r="E31" s="22">
        <v>1998</v>
      </c>
      <c r="F31" s="22" t="s">
        <v>1562</v>
      </c>
      <c r="G31" s="22" t="s">
        <v>5398</v>
      </c>
      <c r="H31" s="22" t="s">
        <v>941</v>
      </c>
      <c r="J31" s="22" t="s">
        <v>7070</v>
      </c>
      <c r="K31" s="22" t="s">
        <v>936</v>
      </c>
      <c r="M31" s="22" t="s">
        <v>4922</v>
      </c>
      <c r="N31" s="22" t="s">
        <v>7730</v>
      </c>
      <c r="O31" s="22">
        <v>2</v>
      </c>
      <c r="Q31" s="22">
        <f t="shared" si="2"/>
        <v>0</v>
      </c>
      <c r="R31" s="22" t="s">
        <v>7730</v>
      </c>
      <c r="S31" s="22">
        <f t="shared" si="3"/>
        <v>2</v>
      </c>
      <c r="T31" s="22" t="s">
        <v>7732</v>
      </c>
    </row>
    <row r="32" spans="1:20" x14ac:dyDescent="0.25">
      <c r="A32" s="22" t="s">
        <v>3975</v>
      </c>
      <c r="B32" s="22">
        <v>2572</v>
      </c>
      <c r="C32" s="22" t="s">
        <v>6866</v>
      </c>
      <c r="D32" s="22">
        <v>1839</v>
      </c>
      <c r="E32" s="22">
        <v>1998</v>
      </c>
      <c r="F32" s="22" t="s">
        <v>6896</v>
      </c>
      <c r="G32" s="22" t="s">
        <v>5398</v>
      </c>
      <c r="H32" s="22" t="s">
        <v>6897</v>
      </c>
      <c r="J32" s="22" t="s">
        <v>8153</v>
      </c>
      <c r="N32" s="22" t="s">
        <v>7730</v>
      </c>
      <c r="O32" s="22">
        <v>1.7</v>
      </c>
      <c r="Q32" s="22">
        <f t="shared" si="2"/>
        <v>0</v>
      </c>
      <c r="R32" s="22" t="s">
        <v>7730</v>
      </c>
      <c r="S32" s="22">
        <f t="shared" si="3"/>
        <v>1.7</v>
      </c>
      <c r="T32" s="22" t="s">
        <v>7732</v>
      </c>
    </row>
    <row r="33" spans="1:20" x14ac:dyDescent="0.25">
      <c r="A33" s="22" t="s">
        <v>3975</v>
      </c>
      <c r="D33" s="22" t="s">
        <v>9053</v>
      </c>
      <c r="E33" s="22">
        <v>1998</v>
      </c>
      <c r="F33" s="22" t="s">
        <v>7028</v>
      </c>
      <c r="G33" s="22" t="s">
        <v>5398</v>
      </c>
      <c r="H33" s="22" t="s">
        <v>941</v>
      </c>
      <c r="J33" s="22" t="s">
        <v>7074</v>
      </c>
      <c r="N33" s="22" t="s">
        <v>7730</v>
      </c>
      <c r="O33" s="22">
        <v>3.5</v>
      </c>
      <c r="Q33" s="22">
        <f t="shared" si="2"/>
        <v>0</v>
      </c>
      <c r="R33" s="22" t="s">
        <v>9028</v>
      </c>
      <c r="S33" s="22">
        <f t="shared" si="3"/>
        <v>3.5</v>
      </c>
      <c r="T33" s="22" t="s">
        <v>7732</v>
      </c>
    </row>
    <row r="34" spans="1:20" x14ac:dyDescent="0.25">
      <c r="A34" s="22" t="s">
        <v>3975</v>
      </c>
      <c r="B34" s="22">
        <v>145</v>
      </c>
      <c r="C34" s="22">
        <v>1961</v>
      </c>
      <c r="D34" s="22">
        <v>2171</v>
      </c>
      <c r="E34" s="22">
        <v>2001</v>
      </c>
      <c r="F34" s="22" t="s">
        <v>8171</v>
      </c>
      <c r="G34" s="22" t="s">
        <v>5398</v>
      </c>
      <c r="H34" s="22" t="s">
        <v>5399</v>
      </c>
      <c r="J34" s="22" t="s">
        <v>8170</v>
      </c>
      <c r="K34" s="22" t="s">
        <v>4921</v>
      </c>
      <c r="M34" s="22" t="s">
        <v>4922</v>
      </c>
      <c r="N34" s="22" t="s">
        <v>7730</v>
      </c>
      <c r="O34" s="22">
        <v>2.8</v>
      </c>
      <c r="Q34" s="22">
        <f t="shared" si="2"/>
        <v>1</v>
      </c>
      <c r="R34" s="22" t="s">
        <v>7730</v>
      </c>
      <c r="S34" s="22">
        <f t="shared" si="3"/>
        <v>2.8</v>
      </c>
      <c r="T34" s="22" t="s">
        <v>7732</v>
      </c>
    </row>
    <row r="35" spans="1:20" x14ac:dyDescent="0.25">
      <c r="A35" s="22" t="s">
        <v>3975</v>
      </c>
      <c r="B35" s="22">
        <v>147</v>
      </c>
      <c r="C35" s="22" t="s">
        <v>6866</v>
      </c>
      <c r="D35" s="22">
        <v>2256</v>
      </c>
      <c r="E35" s="22">
        <v>2002</v>
      </c>
      <c r="F35" s="22" t="s">
        <v>2585</v>
      </c>
      <c r="G35" s="22" t="s">
        <v>5398</v>
      </c>
      <c r="H35" s="22" t="s">
        <v>6899</v>
      </c>
      <c r="J35" s="22" t="s">
        <v>8174</v>
      </c>
      <c r="N35" s="22" t="s">
        <v>7730</v>
      </c>
      <c r="O35" s="22">
        <v>1</v>
      </c>
      <c r="Q35" s="22">
        <f t="shared" si="2"/>
        <v>0</v>
      </c>
      <c r="R35" s="22" t="s">
        <v>7730</v>
      </c>
      <c r="S35" s="22">
        <f t="shared" si="3"/>
        <v>1</v>
      </c>
      <c r="T35" s="22" t="s">
        <v>7730</v>
      </c>
    </row>
    <row r="36" spans="1:20" x14ac:dyDescent="0.25">
      <c r="A36" s="22" t="s">
        <v>3975</v>
      </c>
      <c r="B36" s="22">
        <v>151</v>
      </c>
      <c r="C36" s="22">
        <v>2027</v>
      </c>
      <c r="D36" s="22">
        <v>2292</v>
      </c>
      <c r="E36" s="22">
        <v>2003</v>
      </c>
      <c r="F36" s="22" t="s">
        <v>6188</v>
      </c>
      <c r="G36" s="22" t="s">
        <v>5398</v>
      </c>
      <c r="H36" s="22" t="s">
        <v>3817</v>
      </c>
      <c r="J36" s="22" t="s">
        <v>8177</v>
      </c>
      <c r="K36" s="22" t="s">
        <v>4977</v>
      </c>
      <c r="M36" s="22" t="s">
        <v>4610</v>
      </c>
      <c r="N36" s="22" t="s">
        <v>7730</v>
      </c>
      <c r="O36" s="22">
        <v>0.35</v>
      </c>
      <c r="Q36" s="22">
        <f t="shared" si="2"/>
        <v>0</v>
      </c>
      <c r="R36" s="22" t="s">
        <v>7730</v>
      </c>
      <c r="S36" s="22">
        <f t="shared" si="3"/>
        <v>0.35</v>
      </c>
    </row>
    <row r="37" spans="1:20" x14ac:dyDescent="0.25">
      <c r="A37" s="22" t="s">
        <v>3975</v>
      </c>
      <c r="B37" s="22">
        <v>152</v>
      </c>
      <c r="C37" s="22">
        <v>2029</v>
      </c>
      <c r="D37" s="22">
        <v>2293</v>
      </c>
      <c r="E37" s="22">
        <v>2003</v>
      </c>
      <c r="F37" s="22" t="s">
        <v>3815</v>
      </c>
      <c r="G37" s="22" t="s">
        <v>5398</v>
      </c>
      <c r="H37" s="22" t="s">
        <v>3985</v>
      </c>
      <c r="J37" s="22" t="s">
        <v>8177</v>
      </c>
      <c r="K37" s="22" t="s">
        <v>3986</v>
      </c>
      <c r="M37" s="22" t="s">
        <v>4610</v>
      </c>
      <c r="N37" s="22" t="s">
        <v>7730</v>
      </c>
      <c r="O37" s="22">
        <v>0.35</v>
      </c>
      <c r="Q37" s="22">
        <f t="shared" si="2"/>
        <v>0</v>
      </c>
      <c r="R37" s="22" t="s">
        <v>7730</v>
      </c>
      <c r="S37" s="22">
        <f t="shared" si="3"/>
        <v>0.35</v>
      </c>
    </row>
    <row r="38" spans="1:20" x14ac:dyDescent="0.25">
      <c r="A38" s="22" t="s">
        <v>3975</v>
      </c>
      <c r="B38" s="22">
        <v>153</v>
      </c>
      <c r="C38" s="22">
        <v>2028</v>
      </c>
      <c r="D38" s="22">
        <v>2294</v>
      </c>
      <c r="E38" s="22">
        <v>2003</v>
      </c>
      <c r="F38" s="22" t="s">
        <v>3815</v>
      </c>
      <c r="G38" s="22" t="s">
        <v>5398</v>
      </c>
      <c r="H38" s="22" t="s">
        <v>2614</v>
      </c>
      <c r="J38" s="22" t="s">
        <v>8177</v>
      </c>
      <c r="K38" s="22" t="s">
        <v>2615</v>
      </c>
      <c r="M38" s="22" t="s">
        <v>4610</v>
      </c>
      <c r="N38" s="22" t="s">
        <v>7730</v>
      </c>
      <c r="O38" s="22">
        <v>0.35</v>
      </c>
      <c r="Q38" s="22">
        <f t="shared" si="2"/>
        <v>0</v>
      </c>
      <c r="R38" s="22" t="s">
        <v>7730</v>
      </c>
      <c r="S38" s="22">
        <f t="shared" si="3"/>
        <v>0.35</v>
      </c>
    </row>
    <row r="39" spans="1:20" x14ac:dyDescent="0.25">
      <c r="A39" s="22" t="s">
        <v>3975</v>
      </c>
      <c r="B39" s="22">
        <v>154</v>
      </c>
      <c r="C39" s="22">
        <v>2030</v>
      </c>
      <c r="D39" s="22">
        <v>2295</v>
      </c>
      <c r="E39" s="22">
        <v>2003</v>
      </c>
      <c r="F39" s="22" t="s">
        <v>3815</v>
      </c>
      <c r="G39" s="22" t="s">
        <v>5398</v>
      </c>
      <c r="H39" s="22" t="s">
        <v>3818</v>
      </c>
      <c r="J39" s="22" t="s">
        <v>8177</v>
      </c>
      <c r="K39" s="22" t="s">
        <v>4978</v>
      </c>
      <c r="M39" s="22" t="s">
        <v>4610</v>
      </c>
      <c r="N39" s="22" t="s">
        <v>7730</v>
      </c>
      <c r="O39" s="22">
        <v>0.35</v>
      </c>
      <c r="Q39" s="22">
        <f t="shared" si="2"/>
        <v>0</v>
      </c>
      <c r="R39" s="22" t="s">
        <v>7730</v>
      </c>
      <c r="S39" s="22">
        <f t="shared" si="3"/>
        <v>0.35</v>
      </c>
    </row>
    <row r="40" spans="1:20" x14ac:dyDescent="0.25">
      <c r="A40" s="22" t="s">
        <v>3975</v>
      </c>
      <c r="B40" s="22">
        <v>155</v>
      </c>
      <c r="C40" s="22">
        <v>2031</v>
      </c>
      <c r="D40" s="22">
        <v>2296</v>
      </c>
      <c r="E40" s="22">
        <v>2003</v>
      </c>
      <c r="F40" s="22" t="s">
        <v>3816</v>
      </c>
      <c r="G40" s="22" t="s">
        <v>5398</v>
      </c>
      <c r="H40" s="22" t="s">
        <v>3819</v>
      </c>
      <c r="J40" s="22" t="s">
        <v>8177</v>
      </c>
      <c r="K40" s="22" t="s">
        <v>4979</v>
      </c>
      <c r="M40" s="22" t="s">
        <v>4610</v>
      </c>
      <c r="N40" s="22" t="s">
        <v>7730</v>
      </c>
      <c r="O40" s="22">
        <v>0.35</v>
      </c>
      <c r="Q40" s="22">
        <f t="shared" si="2"/>
        <v>0</v>
      </c>
      <c r="R40" s="22" t="s">
        <v>7730</v>
      </c>
      <c r="S40" s="22">
        <f t="shared" si="3"/>
        <v>0.35</v>
      </c>
    </row>
    <row r="41" spans="1:20" x14ac:dyDescent="0.25">
      <c r="A41" s="22" t="s">
        <v>3975</v>
      </c>
      <c r="B41" s="22">
        <v>156</v>
      </c>
      <c r="C41" s="22" t="s">
        <v>3810</v>
      </c>
      <c r="D41" s="22" t="s">
        <v>8178</v>
      </c>
      <c r="E41" s="22">
        <v>2003</v>
      </c>
      <c r="F41" s="22" t="s">
        <v>7032</v>
      </c>
      <c r="G41" s="22" t="s">
        <v>5398</v>
      </c>
      <c r="H41" s="22" t="s">
        <v>8179</v>
      </c>
      <c r="J41" s="22" t="s">
        <v>8177</v>
      </c>
      <c r="K41" s="22" t="s">
        <v>5515</v>
      </c>
      <c r="M41" s="22" t="s">
        <v>4610</v>
      </c>
      <c r="N41" s="22" t="s">
        <v>7730</v>
      </c>
      <c r="O41" s="22">
        <v>5</v>
      </c>
      <c r="Q41" s="22">
        <f t="shared" si="2"/>
        <v>0</v>
      </c>
      <c r="R41" s="22" t="s">
        <v>7730</v>
      </c>
      <c r="S41" s="22">
        <f t="shared" si="3"/>
        <v>5</v>
      </c>
    </row>
    <row r="42" spans="1:20" x14ac:dyDescent="0.25">
      <c r="A42" s="22" t="s">
        <v>3975</v>
      </c>
      <c r="B42" s="22">
        <v>2603</v>
      </c>
      <c r="C42" s="22">
        <v>2031</v>
      </c>
      <c r="D42" s="22" t="s">
        <v>8180</v>
      </c>
      <c r="E42" s="22">
        <v>2003</v>
      </c>
      <c r="F42" s="22" t="s">
        <v>8181</v>
      </c>
      <c r="G42" s="22" t="s">
        <v>5398</v>
      </c>
      <c r="H42" s="22" t="s">
        <v>8182</v>
      </c>
      <c r="J42" s="22" t="s">
        <v>8177</v>
      </c>
      <c r="K42" s="22" t="s">
        <v>4977</v>
      </c>
      <c r="M42" s="22" t="s">
        <v>4610</v>
      </c>
      <c r="N42" s="22" t="s">
        <v>7730</v>
      </c>
      <c r="O42" s="22">
        <v>3.4</v>
      </c>
      <c r="Q42" s="22">
        <f t="shared" si="2"/>
        <v>0</v>
      </c>
      <c r="R42" s="22" t="s">
        <v>7730</v>
      </c>
      <c r="S42" s="22">
        <f t="shared" si="3"/>
        <v>3.4</v>
      </c>
      <c r="T42" s="22" t="s">
        <v>7730</v>
      </c>
    </row>
    <row r="43" spans="1:20" x14ac:dyDescent="0.25">
      <c r="A43" s="22" t="s">
        <v>3975</v>
      </c>
      <c r="B43" s="22">
        <v>2604</v>
      </c>
      <c r="C43" s="22">
        <v>2031</v>
      </c>
      <c r="D43" s="22" t="s">
        <v>8183</v>
      </c>
      <c r="E43" s="22">
        <v>2003</v>
      </c>
      <c r="F43" s="22" t="s">
        <v>8184</v>
      </c>
      <c r="G43" s="22" t="s">
        <v>5398</v>
      </c>
      <c r="H43" s="22" t="s">
        <v>8185</v>
      </c>
      <c r="J43" s="22" t="s">
        <v>8177</v>
      </c>
      <c r="K43" s="22" t="s">
        <v>4978</v>
      </c>
      <c r="M43" s="22" t="s">
        <v>4610</v>
      </c>
      <c r="N43" s="22" t="s">
        <v>7730</v>
      </c>
      <c r="O43" s="22">
        <v>3.4</v>
      </c>
      <c r="Q43" s="22">
        <f t="shared" si="2"/>
        <v>0</v>
      </c>
      <c r="R43" s="22" t="s">
        <v>7730</v>
      </c>
      <c r="S43" s="22">
        <f t="shared" si="3"/>
        <v>3.4</v>
      </c>
      <c r="T43" s="22" t="s">
        <v>7730</v>
      </c>
    </row>
    <row r="44" spans="1:20" x14ac:dyDescent="0.25">
      <c r="A44" s="22" t="s">
        <v>3975</v>
      </c>
      <c r="B44" s="22">
        <v>161</v>
      </c>
      <c r="C44" s="22" t="s">
        <v>5421</v>
      </c>
      <c r="D44" s="22" t="s">
        <v>8188</v>
      </c>
      <c r="E44" s="22">
        <v>2003</v>
      </c>
      <c r="F44" s="22" t="s">
        <v>8187</v>
      </c>
      <c r="G44" s="22" t="s">
        <v>5398</v>
      </c>
      <c r="H44" s="22" t="s">
        <v>3563</v>
      </c>
      <c r="J44" s="22" t="s">
        <v>8186</v>
      </c>
      <c r="K44" s="22" t="s">
        <v>5515</v>
      </c>
      <c r="M44" s="22" t="s">
        <v>4922</v>
      </c>
      <c r="N44" s="22" t="s">
        <v>7730</v>
      </c>
      <c r="O44" s="22">
        <v>3</v>
      </c>
      <c r="Q44" s="22">
        <f t="shared" si="2"/>
        <v>0</v>
      </c>
      <c r="R44" s="22" t="s">
        <v>7730</v>
      </c>
      <c r="S44" s="22">
        <f t="shared" si="3"/>
        <v>3</v>
      </c>
      <c r="T44" s="22" t="s">
        <v>7732</v>
      </c>
    </row>
    <row r="45" spans="1:20" x14ac:dyDescent="0.25">
      <c r="A45" s="22" t="s">
        <v>3975</v>
      </c>
      <c r="B45" s="22">
        <v>179</v>
      </c>
      <c r="D45" s="22" t="s">
        <v>9052</v>
      </c>
      <c r="E45" s="22">
        <v>2005</v>
      </c>
      <c r="F45" s="22" t="s">
        <v>8201</v>
      </c>
      <c r="G45" s="22" t="s">
        <v>5398</v>
      </c>
      <c r="H45" s="22" t="s">
        <v>2614</v>
      </c>
      <c r="J45" s="22" t="s">
        <v>8202</v>
      </c>
      <c r="N45" s="22" t="s">
        <v>7732</v>
      </c>
      <c r="Q45" s="22">
        <f t="shared" si="2"/>
        <v>0</v>
      </c>
      <c r="R45" s="22" t="s">
        <v>7730</v>
      </c>
      <c r="S45" s="22">
        <f t="shared" si="3"/>
        <v>0</v>
      </c>
      <c r="T45" s="22" t="s">
        <v>7732</v>
      </c>
    </row>
    <row r="46" spans="1:20" x14ac:dyDescent="0.25">
      <c r="A46" s="22" t="s">
        <v>3975</v>
      </c>
      <c r="B46" s="22">
        <v>182</v>
      </c>
      <c r="C46" s="22" t="s">
        <v>6866</v>
      </c>
      <c r="D46" s="22">
        <v>2652</v>
      </c>
      <c r="E46" s="22">
        <v>2008</v>
      </c>
      <c r="F46" s="22" t="s">
        <v>6908</v>
      </c>
      <c r="G46" s="22" t="s">
        <v>5398</v>
      </c>
      <c r="H46" s="22" t="s">
        <v>3992</v>
      </c>
      <c r="J46" s="22" t="s">
        <v>6909</v>
      </c>
      <c r="N46" s="22" t="s">
        <v>7730</v>
      </c>
      <c r="O46" s="22">
        <v>7</v>
      </c>
      <c r="Q46" s="22">
        <f t="shared" si="2"/>
        <v>0</v>
      </c>
      <c r="R46" s="22" t="s">
        <v>7730</v>
      </c>
      <c r="S46" s="22">
        <f t="shared" si="3"/>
        <v>7</v>
      </c>
    </row>
    <row r="47" spans="1:20" x14ac:dyDescent="0.25">
      <c r="A47" s="22" t="s">
        <v>3975</v>
      </c>
      <c r="B47" s="22">
        <v>184</v>
      </c>
      <c r="C47" s="22" t="s">
        <v>6866</v>
      </c>
      <c r="D47" s="22">
        <v>2653</v>
      </c>
      <c r="E47" s="22">
        <v>2008</v>
      </c>
      <c r="F47" s="22" t="s">
        <v>6908</v>
      </c>
      <c r="G47" s="22" t="s">
        <v>5398</v>
      </c>
      <c r="H47" s="22" t="s">
        <v>5399</v>
      </c>
      <c r="J47" s="22" t="s">
        <v>6909</v>
      </c>
      <c r="N47" s="22" t="s">
        <v>7730</v>
      </c>
      <c r="O47" s="22">
        <v>7</v>
      </c>
      <c r="Q47" s="22">
        <f t="shared" si="2"/>
        <v>1</v>
      </c>
      <c r="R47" s="22" t="s">
        <v>7730</v>
      </c>
      <c r="S47" s="22">
        <f t="shared" si="3"/>
        <v>7</v>
      </c>
    </row>
    <row r="48" spans="1:20" x14ac:dyDescent="0.25">
      <c r="A48" s="22" t="s">
        <v>3975</v>
      </c>
      <c r="B48" s="22">
        <v>187</v>
      </c>
      <c r="C48" s="22" t="s">
        <v>6866</v>
      </c>
      <c r="D48" s="22" t="s">
        <v>8205</v>
      </c>
      <c r="E48" s="22">
        <v>2008</v>
      </c>
      <c r="F48" s="22" t="s">
        <v>8204</v>
      </c>
      <c r="G48" s="22" t="s">
        <v>5398</v>
      </c>
      <c r="H48" s="22" t="s">
        <v>6911</v>
      </c>
      <c r="J48" s="22" t="s">
        <v>6909</v>
      </c>
      <c r="N48" s="22" t="s">
        <v>7730</v>
      </c>
      <c r="O48" s="22">
        <v>9</v>
      </c>
      <c r="Q48" s="22">
        <f t="shared" si="2"/>
        <v>1</v>
      </c>
      <c r="R48" s="22" t="s">
        <v>7730</v>
      </c>
      <c r="S48" s="22">
        <f t="shared" si="3"/>
        <v>9</v>
      </c>
    </row>
    <row r="49" spans="1:20" x14ac:dyDescent="0.25">
      <c r="A49" s="22" t="s">
        <v>3975</v>
      </c>
      <c r="B49" s="22">
        <v>188</v>
      </c>
      <c r="C49" s="22" t="s">
        <v>6866</v>
      </c>
      <c r="D49" s="22" t="s">
        <v>8206</v>
      </c>
      <c r="E49" s="22">
        <v>2008</v>
      </c>
      <c r="F49" s="22" t="s">
        <v>8207</v>
      </c>
      <c r="G49" s="22" t="s">
        <v>5398</v>
      </c>
      <c r="H49" s="22" t="s">
        <v>9046</v>
      </c>
      <c r="J49" s="22" t="s">
        <v>6909</v>
      </c>
      <c r="N49" s="22" t="s">
        <v>7730</v>
      </c>
      <c r="O49" s="22">
        <v>8</v>
      </c>
      <c r="Q49" s="22">
        <f t="shared" si="2"/>
        <v>1</v>
      </c>
      <c r="R49" s="22" t="s">
        <v>7730</v>
      </c>
      <c r="S49" s="22">
        <f t="shared" si="3"/>
        <v>8</v>
      </c>
      <c r="T49" s="22" t="s">
        <v>7732</v>
      </c>
    </row>
    <row r="50" spans="1:20" x14ac:dyDescent="0.25">
      <c r="A50" s="22" t="s">
        <v>3975</v>
      </c>
      <c r="B50" s="22">
        <v>191</v>
      </c>
      <c r="C50" s="22" t="s">
        <v>6866</v>
      </c>
      <c r="D50" s="22">
        <v>2785</v>
      </c>
      <c r="E50" s="22">
        <v>2009</v>
      </c>
      <c r="F50" s="22" t="s">
        <v>2585</v>
      </c>
      <c r="G50" s="22" t="s">
        <v>5398</v>
      </c>
      <c r="H50" s="22" t="s">
        <v>6914</v>
      </c>
      <c r="J50" s="22" t="s">
        <v>6913</v>
      </c>
      <c r="N50" s="22" t="s">
        <v>7730</v>
      </c>
      <c r="O50" s="22">
        <v>1.25</v>
      </c>
      <c r="Q50" s="22">
        <f t="shared" si="2"/>
        <v>0</v>
      </c>
      <c r="R50" s="22" t="s">
        <v>7730</v>
      </c>
      <c r="S50" s="22">
        <f t="shared" si="3"/>
        <v>1.25</v>
      </c>
      <c r="T50" s="22" t="s">
        <v>7732</v>
      </c>
    </row>
    <row r="51" spans="1:20" x14ac:dyDescent="0.25">
      <c r="A51" s="22" t="s">
        <v>3975</v>
      </c>
      <c r="B51" s="22">
        <v>2638</v>
      </c>
      <c r="C51" s="22" t="s">
        <v>6866</v>
      </c>
      <c r="D51" s="22">
        <v>2886</v>
      </c>
      <c r="E51" s="22">
        <v>2010</v>
      </c>
      <c r="F51" s="22" t="s">
        <v>2585</v>
      </c>
      <c r="G51" s="22" t="s">
        <v>5398</v>
      </c>
      <c r="H51" s="22" t="s">
        <v>6918</v>
      </c>
      <c r="J51" s="22" t="s">
        <v>6920</v>
      </c>
      <c r="N51" s="22" t="s">
        <v>7730</v>
      </c>
      <c r="O51" s="22">
        <v>6</v>
      </c>
      <c r="Q51" s="22">
        <f t="shared" si="2"/>
        <v>0</v>
      </c>
      <c r="R51" s="22" t="s">
        <v>7730</v>
      </c>
      <c r="S51" s="22">
        <f t="shared" si="3"/>
        <v>6</v>
      </c>
      <c r="T51" s="22" t="s">
        <v>7732</v>
      </c>
    </row>
    <row r="52" spans="1:20" x14ac:dyDescent="0.25">
      <c r="A52" s="22" t="s">
        <v>3975</v>
      </c>
      <c r="B52" s="22">
        <v>201</v>
      </c>
      <c r="C52" s="22" t="s">
        <v>6866</v>
      </c>
      <c r="D52" s="22">
        <v>3104</v>
      </c>
      <c r="E52" s="22">
        <v>2014</v>
      </c>
      <c r="F52" s="22" t="s">
        <v>6908</v>
      </c>
      <c r="G52" s="22" t="s">
        <v>5398</v>
      </c>
      <c r="H52" s="22" t="s">
        <v>3698</v>
      </c>
      <c r="J52" s="22" t="s">
        <v>6923</v>
      </c>
      <c r="N52" s="22" t="s">
        <v>7730</v>
      </c>
      <c r="O52" s="22">
        <v>3</v>
      </c>
      <c r="Q52" s="22">
        <f t="shared" si="2"/>
        <v>0</v>
      </c>
      <c r="R52" s="22" t="s">
        <v>7730</v>
      </c>
      <c r="S52" s="22">
        <f t="shared" si="3"/>
        <v>3</v>
      </c>
      <c r="T52" s="22" t="s">
        <v>7732</v>
      </c>
    </row>
    <row r="53" spans="1:20" x14ac:dyDescent="0.25">
      <c r="A53" s="22" t="s">
        <v>3975</v>
      </c>
      <c r="B53" s="22">
        <v>205</v>
      </c>
      <c r="C53" s="22" t="s">
        <v>6866</v>
      </c>
      <c r="D53" s="22">
        <v>3177</v>
      </c>
      <c r="E53" s="22">
        <v>2015</v>
      </c>
      <c r="F53" s="22" t="s">
        <v>3026</v>
      </c>
      <c r="G53" s="22" t="s">
        <v>5398</v>
      </c>
      <c r="H53" s="22" t="s">
        <v>4772</v>
      </c>
      <c r="J53" s="22" t="s">
        <v>6928</v>
      </c>
      <c r="N53" s="22" t="s">
        <v>7730</v>
      </c>
      <c r="O53" s="22">
        <v>3.5</v>
      </c>
      <c r="Q53" s="22">
        <f t="shared" si="2"/>
        <v>0</v>
      </c>
      <c r="R53" s="22" t="s">
        <v>7730</v>
      </c>
      <c r="S53" s="22">
        <f t="shared" si="3"/>
        <v>3.5</v>
      </c>
      <c r="T53" s="22" t="s">
        <v>7732</v>
      </c>
    </row>
    <row r="54" spans="1:20" x14ac:dyDescent="0.25">
      <c r="A54" s="22" t="s">
        <v>3975</v>
      </c>
      <c r="B54" s="22">
        <v>206</v>
      </c>
      <c r="C54" s="22" t="s">
        <v>6866</v>
      </c>
      <c r="D54" s="22">
        <v>3179</v>
      </c>
      <c r="E54" s="22">
        <v>2015</v>
      </c>
      <c r="F54" s="22" t="s">
        <v>9055</v>
      </c>
      <c r="G54" s="22" t="s">
        <v>5398</v>
      </c>
      <c r="H54" s="22" t="s">
        <v>3818</v>
      </c>
      <c r="J54" s="22" t="s">
        <v>6928</v>
      </c>
      <c r="N54" s="22" t="s">
        <v>7732</v>
      </c>
      <c r="O54" s="22">
        <v>4</v>
      </c>
      <c r="Q54" s="22">
        <f t="shared" si="2"/>
        <v>0</v>
      </c>
      <c r="R54" s="22" t="s">
        <v>7730</v>
      </c>
      <c r="S54" s="22">
        <f t="shared" si="3"/>
        <v>4</v>
      </c>
      <c r="T54" s="22" t="s">
        <v>7732</v>
      </c>
    </row>
    <row r="55" spans="1:20" x14ac:dyDescent="0.25">
      <c r="A55" s="22" t="s">
        <v>3975</v>
      </c>
      <c r="B55" s="22">
        <v>207</v>
      </c>
      <c r="C55" s="22" t="s">
        <v>6866</v>
      </c>
      <c r="D55" s="22" t="s">
        <v>8977</v>
      </c>
      <c r="E55" s="22">
        <v>2015</v>
      </c>
      <c r="F55" s="22" t="s">
        <v>6930</v>
      </c>
      <c r="G55" s="22" t="s">
        <v>5398</v>
      </c>
      <c r="H55" s="22" t="s">
        <v>3818</v>
      </c>
      <c r="J55" s="22" t="s">
        <v>6928</v>
      </c>
      <c r="N55" s="22" t="s">
        <v>7730</v>
      </c>
      <c r="O55" s="22">
        <v>4</v>
      </c>
      <c r="Q55" s="22">
        <f t="shared" si="2"/>
        <v>0</v>
      </c>
      <c r="R55" s="22" t="s">
        <v>7730</v>
      </c>
      <c r="S55" s="22">
        <f t="shared" si="3"/>
        <v>4</v>
      </c>
      <c r="T55" s="22" t="s">
        <v>7730</v>
      </c>
    </row>
    <row r="56" spans="1:20" x14ac:dyDescent="0.25">
      <c r="A56" s="22" t="s">
        <v>3975</v>
      </c>
      <c r="B56" s="22">
        <v>209</v>
      </c>
      <c r="C56" s="22" t="s">
        <v>6866</v>
      </c>
      <c r="D56" s="22">
        <v>3282</v>
      </c>
      <c r="E56" s="22">
        <v>2017</v>
      </c>
      <c r="F56" s="22" t="s">
        <v>6929</v>
      </c>
      <c r="G56" s="22" t="s">
        <v>5398</v>
      </c>
      <c r="H56" s="22" t="s">
        <v>3698</v>
      </c>
      <c r="J56" s="22" t="s">
        <v>6931</v>
      </c>
      <c r="N56" s="22" t="s">
        <v>7732</v>
      </c>
      <c r="Q56" s="22">
        <f t="shared" si="2"/>
        <v>0</v>
      </c>
      <c r="R56" s="22" t="s">
        <v>7730</v>
      </c>
      <c r="S56" s="22">
        <f t="shared" si="3"/>
        <v>0</v>
      </c>
      <c r="T56" s="22" t="s">
        <v>9063</v>
      </c>
    </row>
    <row r="57" spans="1:20" x14ac:dyDescent="0.25">
      <c r="A57" s="22" t="s">
        <v>3975</v>
      </c>
      <c r="B57" s="22">
        <v>213</v>
      </c>
      <c r="C57" s="22" t="s">
        <v>6866</v>
      </c>
      <c r="D57" s="22">
        <v>3331</v>
      </c>
      <c r="E57" s="22">
        <v>2017</v>
      </c>
      <c r="F57" s="22" t="s">
        <v>3026</v>
      </c>
      <c r="G57" s="22" t="s">
        <v>5398</v>
      </c>
      <c r="H57" s="22" t="s">
        <v>941</v>
      </c>
      <c r="J57" s="22" t="s">
        <v>6934</v>
      </c>
      <c r="N57" s="22" t="s">
        <v>7730</v>
      </c>
      <c r="O57" s="22">
        <v>4</v>
      </c>
      <c r="Q57" s="22">
        <f t="shared" si="2"/>
        <v>0</v>
      </c>
      <c r="R57" s="22" t="s">
        <v>7730</v>
      </c>
      <c r="S57" s="22">
        <f t="shared" si="3"/>
        <v>4</v>
      </c>
      <c r="T57" s="22" t="s">
        <v>7732</v>
      </c>
    </row>
    <row r="58" spans="1:20" x14ac:dyDescent="0.25">
      <c r="A58" s="22" t="s">
        <v>3975</v>
      </c>
      <c r="B58" s="22">
        <v>220</v>
      </c>
      <c r="C58" s="22" t="s">
        <v>6866</v>
      </c>
      <c r="D58" s="22">
        <v>3377</v>
      </c>
      <c r="E58" s="22">
        <v>2018</v>
      </c>
      <c r="F58" s="22" t="s">
        <v>6929</v>
      </c>
      <c r="G58" s="22" t="s">
        <v>5398</v>
      </c>
      <c r="H58" s="22" t="s">
        <v>3985</v>
      </c>
      <c r="J58" s="22" t="s">
        <v>6938</v>
      </c>
      <c r="N58" s="22" t="s">
        <v>7730</v>
      </c>
      <c r="O58" s="22">
        <v>5</v>
      </c>
      <c r="Q58" s="22">
        <f t="shared" si="2"/>
        <v>0</v>
      </c>
      <c r="R58" s="22" t="s">
        <v>7730</v>
      </c>
      <c r="S58" s="22">
        <f t="shared" si="3"/>
        <v>5</v>
      </c>
      <c r="T58" s="22" t="s">
        <v>7732</v>
      </c>
    </row>
    <row r="59" spans="1:20" x14ac:dyDescent="0.25">
      <c r="A59" s="22" t="s">
        <v>7877</v>
      </c>
      <c r="B59" s="22">
        <v>249</v>
      </c>
      <c r="C59" s="22" t="s">
        <v>6866</v>
      </c>
      <c r="D59" s="22">
        <v>83</v>
      </c>
      <c r="E59" s="22">
        <v>1948</v>
      </c>
      <c r="F59" s="22" t="s">
        <v>6640</v>
      </c>
      <c r="G59" s="22" t="s">
        <v>6948</v>
      </c>
      <c r="H59" s="22" t="s">
        <v>4772</v>
      </c>
      <c r="J59" s="22" t="s">
        <v>6950</v>
      </c>
      <c r="N59" s="22" t="s">
        <v>7730</v>
      </c>
      <c r="O59" s="22">
        <v>5</v>
      </c>
      <c r="Q59" s="22">
        <f t="shared" si="2"/>
        <v>0</v>
      </c>
      <c r="R59" s="22" t="s">
        <v>7730</v>
      </c>
      <c r="T59" s="22" t="s">
        <v>7732</v>
      </c>
    </row>
    <row r="60" spans="1:20" x14ac:dyDescent="0.25">
      <c r="A60" s="22" t="s">
        <v>545</v>
      </c>
      <c r="B60" s="22">
        <v>3978</v>
      </c>
      <c r="C60" s="22" t="s">
        <v>2996</v>
      </c>
      <c r="E60" s="22">
        <v>1930</v>
      </c>
      <c r="F60" s="22" t="s">
        <v>4732</v>
      </c>
      <c r="G60" s="22" t="s">
        <v>6962</v>
      </c>
      <c r="H60" s="22" t="s">
        <v>957</v>
      </c>
      <c r="J60" s="22" t="s">
        <v>6961</v>
      </c>
      <c r="K60" s="22" t="s">
        <v>958</v>
      </c>
      <c r="M60" s="22" t="s">
        <v>4922</v>
      </c>
      <c r="N60" s="22" t="s">
        <v>7730</v>
      </c>
      <c r="Q60" s="22">
        <f t="shared" si="2"/>
        <v>0</v>
      </c>
      <c r="R60" s="22" t="s">
        <v>7730</v>
      </c>
      <c r="T60" s="22" t="s">
        <v>7732</v>
      </c>
    </row>
    <row r="61" spans="1:20" x14ac:dyDescent="0.25">
      <c r="A61" s="22" t="s">
        <v>545</v>
      </c>
      <c r="B61" s="22">
        <v>3998</v>
      </c>
      <c r="C61" s="22" t="s">
        <v>6866</v>
      </c>
      <c r="E61" s="22">
        <v>1935</v>
      </c>
      <c r="F61" s="22" t="s">
        <v>6967</v>
      </c>
      <c r="G61" s="22" t="s">
        <v>6946</v>
      </c>
      <c r="H61" s="22" t="s">
        <v>6959</v>
      </c>
      <c r="J61" s="22" t="s">
        <v>6978</v>
      </c>
      <c r="N61" s="22" t="s">
        <v>7730</v>
      </c>
      <c r="Q61" s="22">
        <f t="shared" si="2"/>
        <v>0</v>
      </c>
      <c r="R61" s="22" t="s">
        <v>7730</v>
      </c>
      <c r="T61" s="22" t="s">
        <v>7730</v>
      </c>
    </row>
    <row r="62" spans="1:20" x14ac:dyDescent="0.25">
      <c r="A62" s="22" t="s">
        <v>545</v>
      </c>
      <c r="B62" s="22">
        <v>4016</v>
      </c>
      <c r="C62" s="22" t="s">
        <v>4625</v>
      </c>
      <c r="E62" s="22">
        <v>1943</v>
      </c>
      <c r="F62" s="22" t="s">
        <v>4626</v>
      </c>
      <c r="G62" s="22" t="s">
        <v>6486</v>
      </c>
      <c r="H62" s="22" t="s">
        <v>548</v>
      </c>
      <c r="K62" s="22" t="s">
        <v>549</v>
      </c>
      <c r="M62" s="22" t="s">
        <v>4922</v>
      </c>
      <c r="N62" s="22" t="s">
        <v>7730</v>
      </c>
      <c r="Q62" s="22">
        <f t="shared" si="2"/>
        <v>0</v>
      </c>
      <c r="R62" s="22" t="s">
        <v>7730</v>
      </c>
      <c r="T62" s="22" t="s">
        <v>7732</v>
      </c>
    </row>
    <row r="63" spans="1:20" x14ac:dyDescent="0.25">
      <c r="A63" s="22" t="s">
        <v>545</v>
      </c>
      <c r="B63" s="22">
        <v>4017</v>
      </c>
      <c r="C63" s="22" t="s">
        <v>4631</v>
      </c>
      <c r="E63" s="22">
        <v>1943</v>
      </c>
      <c r="F63" s="22" t="s">
        <v>2157</v>
      </c>
      <c r="G63" s="22" t="s">
        <v>4632</v>
      </c>
      <c r="H63" s="22" t="s">
        <v>548</v>
      </c>
      <c r="K63" s="22" t="s">
        <v>549</v>
      </c>
      <c r="M63" s="22" t="s">
        <v>4620</v>
      </c>
      <c r="N63" s="22" t="s">
        <v>7730</v>
      </c>
      <c r="Q63" s="22">
        <f t="shared" si="2"/>
        <v>0</v>
      </c>
      <c r="R63" s="22" t="s">
        <v>7730</v>
      </c>
      <c r="T63" s="22" t="s">
        <v>7732</v>
      </c>
    </row>
    <row r="64" spans="1:20" x14ac:dyDescent="0.25">
      <c r="A64" s="22" t="s">
        <v>545</v>
      </c>
      <c r="B64" s="22">
        <v>4019</v>
      </c>
      <c r="C64" s="22" t="s">
        <v>4627</v>
      </c>
      <c r="E64" s="22">
        <v>1943</v>
      </c>
      <c r="F64" s="22" t="s">
        <v>1583</v>
      </c>
      <c r="G64" s="22" t="s">
        <v>130</v>
      </c>
      <c r="H64" s="22" t="s">
        <v>3976</v>
      </c>
      <c r="K64" s="22" t="s">
        <v>3978</v>
      </c>
      <c r="M64" s="22" t="s">
        <v>4922</v>
      </c>
      <c r="N64" s="22" t="s">
        <v>7730</v>
      </c>
      <c r="Q64" s="22">
        <f t="shared" si="2"/>
        <v>0</v>
      </c>
      <c r="R64" s="22" t="s">
        <v>7730</v>
      </c>
      <c r="T64" s="22" t="s">
        <v>7732</v>
      </c>
    </row>
    <row r="65" spans="1:20" x14ac:dyDescent="0.25">
      <c r="A65" s="22" t="s">
        <v>545</v>
      </c>
      <c r="B65" s="22">
        <v>4020</v>
      </c>
      <c r="C65" s="22" t="s">
        <v>4635</v>
      </c>
      <c r="E65" s="22">
        <v>1943</v>
      </c>
      <c r="F65" s="22" t="s">
        <v>3174</v>
      </c>
      <c r="G65" s="22" t="s">
        <v>5037</v>
      </c>
      <c r="H65" s="22" t="s">
        <v>5399</v>
      </c>
      <c r="K65" s="22" t="s">
        <v>4921</v>
      </c>
      <c r="M65" s="22" t="s">
        <v>4922</v>
      </c>
      <c r="N65" s="22" t="s">
        <v>7730</v>
      </c>
      <c r="Q65" s="22">
        <f t="shared" si="2"/>
        <v>1</v>
      </c>
      <c r="R65" s="22" t="s">
        <v>7730</v>
      </c>
      <c r="T65" s="22" t="s">
        <v>7732</v>
      </c>
    </row>
    <row r="66" spans="1:20" x14ac:dyDescent="0.25">
      <c r="A66" s="22" t="s">
        <v>545</v>
      </c>
      <c r="B66" s="22">
        <v>4021</v>
      </c>
      <c r="C66" s="22" t="s">
        <v>4636</v>
      </c>
      <c r="E66" s="22">
        <v>1943</v>
      </c>
      <c r="F66" s="22" t="s">
        <v>3965</v>
      </c>
      <c r="G66" s="22" t="s">
        <v>1674</v>
      </c>
      <c r="H66" s="22" t="s">
        <v>5399</v>
      </c>
      <c r="K66" s="22" t="s">
        <v>4921</v>
      </c>
      <c r="M66" s="22" t="s">
        <v>4922</v>
      </c>
      <c r="N66" s="22" t="s">
        <v>7730</v>
      </c>
      <c r="Q66" s="22">
        <f t="shared" si="2"/>
        <v>1</v>
      </c>
      <c r="R66" s="22" t="s">
        <v>7730</v>
      </c>
      <c r="T66" s="22" t="s">
        <v>7732</v>
      </c>
    </row>
    <row r="67" spans="1:20" x14ac:dyDescent="0.25">
      <c r="A67" s="22" t="s">
        <v>545</v>
      </c>
      <c r="B67" s="22">
        <v>4022</v>
      </c>
      <c r="C67" s="22" t="s">
        <v>4637</v>
      </c>
      <c r="E67" s="22">
        <v>1943</v>
      </c>
      <c r="F67" s="22" t="s">
        <v>2157</v>
      </c>
      <c r="G67" s="22" t="s">
        <v>1119</v>
      </c>
      <c r="H67" s="22" t="s">
        <v>5399</v>
      </c>
      <c r="K67" s="22" t="s">
        <v>4921</v>
      </c>
      <c r="M67" s="22" t="s">
        <v>4922</v>
      </c>
      <c r="N67" s="22" t="s">
        <v>7730</v>
      </c>
      <c r="Q67" s="22">
        <f t="shared" si="2"/>
        <v>1</v>
      </c>
      <c r="R67" s="22" t="s">
        <v>7730</v>
      </c>
      <c r="T67" s="22" t="s">
        <v>7732</v>
      </c>
    </row>
    <row r="68" spans="1:20" x14ac:dyDescent="0.25">
      <c r="A68" s="22" t="s">
        <v>545</v>
      </c>
      <c r="B68" s="22">
        <v>4023</v>
      </c>
      <c r="C68" s="22" t="s">
        <v>4638</v>
      </c>
      <c r="E68" s="22">
        <v>1943</v>
      </c>
      <c r="F68" s="22" t="s">
        <v>4639</v>
      </c>
      <c r="G68" s="22" t="s">
        <v>4640</v>
      </c>
      <c r="H68" s="22" t="s">
        <v>5399</v>
      </c>
      <c r="K68" s="22" t="s">
        <v>4921</v>
      </c>
      <c r="M68" s="22" t="s">
        <v>4620</v>
      </c>
      <c r="N68" s="22" t="s">
        <v>7730</v>
      </c>
      <c r="Q68" s="22">
        <f t="shared" si="2"/>
        <v>1</v>
      </c>
      <c r="R68" s="22" t="s">
        <v>7730</v>
      </c>
      <c r="T68" s="22" t="s">
        <v>7732</v>
      </c>
    </row>
    <row r="69" spans="1:20" x14ac:dyDescent="0.25">
      <c r="A69" s="22" t="s">
        <v>545</v>
      </c>
      <c r="B69" s="22">
        <v>4024</v>
      </c>
      <c r="C69" s="22" t="s">
        <v>4629</v>
      </c>
      <c r="E69" s="22">
        <v>1944</v>
      </c>
      <c r="F69" s="22" t="s">
        <v>681</v>
      </c>
      <c r="G69" s="22" t="s">
        <v>4630</v>
      </c>
      <c r="H69" s="22" t="s">
        <v>3976</v>
      </c>
      <c r="K69" s="22" t="s">
        <v>3978</v>
      </c>
      <c r="M69" s="22" t="s">
        <v>4620</v>
      </c>
      <c r="N69" s="22" t="s">
        <v>7730</v>
      </c>
      <c r="Q69" s="22">
        <f t="shared" si="2"/>
        <v>0</v>
      </c>
      <c r="R69" s="22" t="s">
        <v>7730</v>
      </c>
      <c r="T69" s="22" t="s">
        <v>7732</v>
      </c>
    </row>
    <row r="70" spans="1:20" x14ac:dyDescent="0.25">
      <c r="A70" s="22" t="s">
        <v>545</v>
      </c>
      <c r="B70" s="22">
        <v>4026</v>
      </c>
      <c r="C70" s="22">
        <v>254</v>
      </c>
      <c r="E70" s="22">
        <v>1945</v>
      </c>
      <c r="F70" s="22" t="s">
        <v>546</v>
      </c>
      <c r="G70" s="22" t="s">
        <v>547</v>
      </c>
      <c r="H70" s="22" t="s">
        <v>3698</v>
      </c>
      <c r="K70" s="22" t="s">
        <v>936</v>
      </c>
      <c r="M70" s="22" t="s">
        <v>4610</v>
      </c>
      <c r="N70" s="22" t="s">
        <v>7730</v>
      </c>
      <c r="Q70" s="22">
        <f t="shared" si="2"/>
        <v>0</v>
      </c>
      <c r="R70" s="22" t="s">
        <v>7730</v>
      </c>
      <c r="T70" s="22" t="s">
        <v>7732</v>
      </c>
    </row>
    <row r="71" spans="1:20" x14ac:dyDescent="0.25">
      <c r="A71" s="22" t="s">
        <v>545</v>
      </c>
      <c r="B71" s="22">
        <v>4028</v>
      </c>
      <c r="C71" s="22">
        <v>266</v>
      </c>
      <c r="E71" s="22">
        <v>1946</v>
      </c>
      <c r="F71" s="22" t="s">
        <v>5139</v>
      </c>
      <c r="G71" s="22" t="s">
        <v>4687</v>
      </c>
      <c r="H71" s="22" t="s">
        <v>6959</v>
      </c>
      <c r="J71" s="22" t="s">
        <v>6992</v>
      </c>
      <c r="N71" s="22" t="s">
        <v>7730</v>
      </c>
      <c r="Q71" s="22">
        <f t="shared" si="2"/>
        <v>0</v>
      </c>
      <c r="R71" s="22" t="s">
        <v>7730</v>
      </c>
      <c r="T71" s="22" t="s">
        <v>7730</v>
      </c>
    </row>
    <row r="73" spans="1:20" x14ac:dyDescent="0.25">
      <c r="A73" s="22" t="s">
        <v>3975</v>
      </c>
      <c r="B73" s="22">
        <v>2512</v>
      </c>
      <c r="D73" s="22">
        <v>858</v>
      </c>
      <c r="E73" s="22">
        <v>1975</v>
      </c>
      <c r="F73" s="22" t="s">
        <v>2772</v>
      </c>
      <c r="G73" s="22" t="s">
        <v>5398</v>
      </c>
      <c r="H73" s="22" t="s">
        <v>8107</v>
      </c>
      <c r="J73" s="22" t="s">
        <v>8108</v>
      </c>
      <c r="K73" s="22" t="s">
        <v>3986</v>
      </c>
      <c r="N73" s="22" t="s">
        <v>7730</v>
      </c>
      <c r="O73" s="22">
        <v>0.6</v>
      </c>
      <c r="Q73" s="22">
        <f t="shared" ref="Q73:Q98" si="4">COUNTIF(H73,"*Fuji*")</f>
        <v>0</v>
      </c>
      <c r="S73" s="22" t="str">
        <f t="shared" ref="S73:S97" si="5">IF(R73="y",O73,"")</f>
        <v/>
      </c>
    </row>
    <row r="74" spans="1:20" x14ac:dyDescent="0.25">
      <c r="A74" s="22" t="s">
        <v>3975</v>
      </c>
      <c r="B74" s="22">
        <v>2513</v>
      </c>
      <c r="D74" s="22">
        <v>859</v>
      </c>
      <c r="E74" s="22">
        <v>1975</v>
      </c>
      <c r="F74" s="22" t="s">
        <v>3991</v>
      </c>
      <c r="G74" s="22" t="s">
        <v>5398</v>
      </c>
      <c r="H74" s="22" t="s">
        <v>8107</v>
      </c>
      <c r="J74" s="22" t="s">
        <v>8108</v>
      </c>
      <c r="K74" s="22" t="s">
        <v>3986</v>
      </c>
      <c r="N74" s="22" t="s">
        <v>7732</v>
      </c>
      <c r="Q74" s="22">
        <f t="shared" si="4"/>
        <v>0</v>
      </c>
      <c r="S74" s="22" t="str">
        <f t="shared" si="5"/>
        <v/>
      </c>
    </row>
    <row r="75" spans="1:20" x14ac:dyDescent="0.25">
      <c r="A75" s="22" t="s">
        <v>3975</v>
      </c>
      <c r="B75" s="22">
        <v>2514</v>
      </c>
      <c r="D75" s="22">
        <v>860</v>
      </c>
      <c r="E75" s="22">
        <v>1975</v>
      </c>
      <c r="F75" s="22" t="s">
        <v>8106</v>
      </c>
      <c r="G75" s="22" t="s">
        <v>5398</v>
      </c>
      <c r="H75" s="22" t="s">
        <v>8107</v>
      </c>
      <c r="J75" s="22" t="s">
        <v>8108</v>
      </c>
      <c r="K75" s="22" t="s">
        <v>3986</v>
      </c>
      <c r="N75" s="22" t="s">
        <v>7732</v>
      </c>
      <c r="Q75" s="22">
        <f t="shared" si="4"/>
        <v>0</v>
      </c>
      <c r="S75" s="22" t="str">
        <f t="shared" si="5"/>
        <v/>
      </c>
    </row>
    <row r="76" spans="1:20" x14ac:dyDescent="0.25">
      <c r="A76" s="22" t="s">
        <v>3975</v>
      </c>
      <c r="B76" s="22">
        <v>2515</v>
      </c>
      <c r="D76" s="22">
        <v>861</v>
      </c>
      <c r="E76" s="22">
        <v>1975</v>
      </c>
      <c r="F76" s="22" t="s">
        <v>3322</v>
      </c>
      <c r="G76" s="22" t="s">
        <v>5398</v>
      </c>
      <c r="H76" s="22" t="s">
        <v>8107</v>
      </c>
      <c r="J76" s="22" t="s">
        <v>8108</v>
      </c>
      <c r="K76" s="22" t="s">
        <v>3986</v>
      </c>
      <c r="N76" s="22" t="s">
        <v>7732</v>
      </c>
      <c r="Q76" s="22">
        <f t="shared" si="4"/>
        <v>0</v>
      </c>
      <c r="S76" s="22" t="str">
        <f t="shared" si="5"/>
        <v/>
      </c>
    </row>
    <row r="77" spans="1:20" x14ac:dyDescent="0.25">
      <c r="A77" s="22" t="s">
        <v>3975</v>
      </c>
      <c r="B77" s="22">
        <v>2528</v>
      </c>
      <c r="D77" s="22">
        <v>1128</v>
      </c>
      <c r="E77" s="22">
        <v>1983</v>
      </c>
      <c r="F77" s="22" t="s">
        <v>3322</v>
      </c>
      <c r="G77" s="22" t="s">
        <v>5398</v>
      </c>
      <c r="H77" s="22" t="s">
        <v>8107</v>
      </c>
      <c r="J77" s="22" t="s">
        <v>8125</v>
      </c>
      <c r="K77" s="22" t="s">
        <v>3986</v>
      </c>
      <c r="N77" s="22" t="s">
        <v>7732</v>
      </c>
      <c r="Q77" s="22">
        <f t="shared" si="4"/>
        <v>0</v>
      </c>
      <c r="S77" s="22" t="str">
        <f t="shared" si="5"/>
        <v/>
      </c>
    </row>
    <row r="78" spans="1:20" x14ac:dyDescent="0.25">
      <c r="A78" s="22" t="s">
        <v>3975</v>
      </c>
      <c r="B78" s="22">
        <v>2529</v>
      </c>
      <c r="D78" s="22">
        <v>1129</v>
      </c>
      <c r="E78" s="22">
        <v>1983</v>
      </c>
      <c r="F78" s="22" t="s">
        <v>8120</v>
      </c>
      <c r="G78" s="22" t="s">
        <v>5398</v>
      </c>
      <c r="H78" s="22" t="s">
        <v>8107</v>
      </c>
      <c r="J78" s="22" t="s">
        <v>8125</v>
      </c>
      <c r="K78" s="22" t="s">
        <v>3986</v>
      </c>
      <c r="N78" s="22" t="s">
        <v>7732</v>
      </c>
      <c r="Q78" s="22">
        <f t="shared" si="4"/>
        <v>0</v>
      </c>
      <c r="S78" s="22" t="str">
        <f t="shared" si="5"/>
        <v/>
      </c>
    </row>
    <row r="79" spans="1:20" x14ac:dyDescent="0.25">
      <c r="A79" s="22" t="s">
        <v>3975</v>
      </c>
      <c r="B79" s="22">
        <v>2530</v>
      </c>
      <c r="D79" s="22">
        <v>1130</v>
      </c>
      <c r="E79" s="22">
        <v>1983</v>
      </c>
      <c r="F79" s="22" t="s">
        <v>3564</v>
      </c>
      <c r="G79" s="22" t="s">
        <v>5398</v>
      </c>
      <c r="H79" s="22" t="s">
        <v>8107</v>
      </c>
      <c r="J79" s="22" t="s">
        <v>8125</v>
      </c>
      <c r="K79" s="22" t="s">
        <v>3986</v>
      </c>
      <c r="N79" s="22" t="s">
        <v>7732</v>
      </c>
      <c r="Q79" s="22">
        <f t="shared" si="4"/>
        <v>0</v>
      </c>
      <c r="S79" s="22" t="str">
        <f t="shared" si="5"/>
        <v/>
      </c>
    </row>
    <row r="80" spans="1:20" x14ac:dyDescent="0.25">
      <c r="A80" s="22" t="s">
        <v>3975</v>
      </c>
      <c r="B80" s="22">
        <v>2531</v>
      </c>
      <c r="D80" s="22">
        <v>1131</v>
      </c>
      <c r="E80" s="22">
        <v>1983</v>
      </c>
      <c r="F80" s="22" t="s">
        <v>6188</v>
      </c>
      <c r="G80" s="22" t="s">
        <v>5398</v>
      </c>
      <c r="H80" s="22" t="s">
        <v>8107</v>
      </c>
      <c r="J80" s="22" t="s">
        <v>8125</v>
      </c>
      <c r="K80" s="22" t="s">
        <v>3986</v>
      </c>
      <c r="N80" s="22" t="s">
        <v>7732</v>
      </c>
      <c r="Q80" s="22">
        <f t="shared" si="4"/>
        <v>0</v>
      </c>
      <c r="S80" s="22" t="str">
        <f t="shared" si="5"/>
        <v/>
      </c>
    </row>
    <row r="81" spans="1:19" x14ac:dyDescent="0.25">
      <c r="A81" s="22" t="s">
        <v>3975</v>
      </c>
      <c r="B81" s="22">
        <v>2560</v>
      </c>
      <c r="C81" s="22" t="s">
        <v>6866</v>
      </c>
      <c r="D81" s="22">
        <v>1743</v>
      </c>
      <c r="E81" s="22">
        <v>1997</v>
      </c>
      <c r="F81" s="22" t="s">
        <v>8142</v>
      </c>
      <c r="G81" s="22" t="s">
        <v>5398</v>
      </c>
      <c r="H81" s="22" t="s">
        <v>7554</v>
      </c>
      <c r="J81" s="22" t="s">
        <v>7553</v>
      </c>
      <c r="N81" s="22" t="s">
        <v>7732</v>
      </c>
      <c r="Q81" s="22">
        <f t="shared" si="4"/>
        <v>0</v>
      </c>
      <c r="S81" s="22" t="str">
        <f t="shared" si="5"/>
        <v/>
      </c>
    </row>
    <row r="82" spans="1:19" x14ac:dyDescent="0.25">
      <c r="A82" s="22" t="s">
        <v>3975</v>
      </c>
      <c r="B82" s="22">
        <v>2563</v>
      </c>
      <c r="C82" s="22">
        <v>1759</v>
      </c>
      <c r="D82" s="22">
        <v>1823</v>
      </c>
      <c r="E82" s="22">
        <v>1998</v>
      </c>
      <c r="F82" s="22" t="s">
        <v>9062</v>
      </c>
      <c r="G82" s="22" t="s">
        <v>5398</v>
      </c>
      <c r="H82" s="22" t="s">
        <v>941</v>
      </c>
      <c r="J82" s="22" t="s">
        <v>7070</v>
      </c>
      <c r="K82" s="22" t="s">
        <v>936</v>
      </c>
      <c r="M82" s="22" t="s">
        <v>4922</v>
      </c>
      <c r="N82" s="22" t="s">
        <v>7732</v>
      </c>
      <c r="Q82" s="22">
        <f t="shared" si="4"/>
        <v>0</v>
      </c>
      <c r="S82" s="22" t="str">
        <f t="shared" si="5"/>
        <v/>
      </c>
    </row>
    <row r="83" spans="1:19" x14ac:dyDescent="0.25">
      <c r="A83" s="22" t="s">
        <v>3975</v>
      </c>
      <c r="C83" s="22" t="s">
        <v>928</v>
      </c>
      <c r="D83" s="22">
        <v>1922</v>
      </c>
      <c r="E83" s="22">
        <v>1999</v>
      </c>
      <c r="F83" s="22" t="s">
        <v>9061</v>
      </c>
      <c r="G83" s="22" t="s">
        <v>5398</v>
      </c>
      <c r="H83" s="22" t="s">
        <v>929</v>
      </c>
      <c r="J83" s="22" t="s">
        <v>7070</v>
      </c>
      <c r="K83" s="22" t="s">
        <v>8974</v>
      </c>
      <c r="N83" s="22" t="s">
        <v>7732</v>
      </c>
      <c r="Q83" s="22">
        <f t="shared" si="4"/>
        <v>0</v>
      </c>
      <c r="S83" s="22" t="str">
        <f t="shared" si="5"/>
        <v/>
      </c>
    </row>
    <row r="84" spans="1:19" x14ac:dyDescent="0.25">
      <c r="A84" s="22" t="s">
        <v>3975</v>
      </c>
      <c r="B84" s="22">
        <v>2605</v>
      </c>
      <c r="C84" s="22">
        <v>2040</v>
      </c>
      <c r="D84" s="22">
        <v>2311</v>
      </c>
      <c r="E84" s="22">
        <v>2003</v>
      </c>
      <c r="F84" s="22" t="s">
        <v>9060</v>
      </c>
      <c r="G84" s="22" t="s">
        <v>5398</v>
      </c>
      <c r="H84" s="22" t="s">
        <v>9059</v>
      </c>
      <c r="J84" s="22" t="s">
        <v>8186</v>
      </c>
      <c r="K84" s="22" t="s">
        <v>5515</v>
      </c>
      <c r="M84" s="22" t="s">
        <v>4922</v>
      </c>
      <c r="N84" s="22" t="s">
        <v>7732</v>
      </c>
      <c r="Q84" s="22">
        <f t="shared" si="4"/>
        <v>0</v>
      </c>
      <c r="S84" s="22" t="str">
        <f t="shared" si="5"/>
        <v/>
      </c>
    </row>
    <row r="85" spans="1:19" x14ac:dyDescent="0.25">
      <c r="A85" s="22" t="s">
        <v>3975</v>
      </c>
      <c r="B85" s="22">
        <v>2613</v>
      </c>
      <c r="C85" s="22" t="s">
        <v>6866</v>
      </c>
      <c r="D85" s="22">
        <v>2386</v>
      </c>
      <c r="E85" s="22">
        <v>2004</v>
      </c>
      <c r="F85" s="22" t="s">
        <v>9058</v>
      </c>
      <c r="G85" s="22" t="s">
        <v>5398</v>
      </c>
      <c r="H85" s="22" t="s">
        <v>6900</v>
      </c>
      <c r="J85" s="22" t="s">
        <v>7070</v>
      </c>
      <c r="N85" s="22" t="s">
        <v>7732</v>
      </c>
      <c r="Q85" s="22">
        <f t="shared" si="4"/>
        <v>0</v>
      </c>
      <c r="S85" s="22" t="str">
        <f t="shared" si="5"/>
        <v/>
      </c>
    </row>
    <row r="86" spans="1:19" x14ac:dyDescent="0.25">
      <c r="A86" s="22" t="s">
        <v>3975</v>
      </c>
      <c r="B86" s="22">
        <v>2615</v>
      </c>
      <c r="C86" s="22">
        <v>2055</v>
      </c>
      <c r="D86" s="22">
        <v>2391</v>
      </c>
      <c r="E86" s="22">
        <v>2004</v>
      </c>
      <c r="F86" s="22" t="s">
        <v>9058</v>
      </c>
      <c r="G86" s="22" t="s">
        <v>5398</v>
      </c>
      <c r="H86" s="22" t="s">
        <v>934</v>
      </c>
      <c r="J86" s="22" t="s">
        <v>7070</v>
      </c>
      <c r="K86" s="22" t="s">
        <v>935</v>
      </c>
      <c r="M86" s="22" t="s">
        <v>4922</v>
      </c>
      <c r="N86" s="22" t="s">
        <v>7732</v>
      </c>
      <c r="Q86" s="22">
        <f t="shared" si="4"/>
        <v>0</v>
      </c>
      <c r="S86" s="22" t="str">
        <f t="shared" si="5"/>
        <v/>
      </c>
    </row>
    <row r="87" spans="1:19" x14ac:dyDescent="0.25">
      <c r="A87" s="22" t="s">
        <v>3975</v>
      </c>
      <c r="B87" s="22">
        <v>2626</v>
      </c>
      <c r="C87" s="22" t="s">
        <v>6866</v>
      </c>
      <c r="D87" s="22">
        <v>2652</v>
      </c>
      <c r="E87" s="22">
        <v>2008</v>
      </c>
      <c r="F87" s="22" t="s">
        <v>9057</v>
      </c>
      <c r="G87" s="22" t="s">
        <v>5398</v>
      </c>
      <c r="H87" s="22" t="s">
        <v>3992</v>
      </c>
      <c r="J87" s="22" t="s">
        <v>6909</v>
      </c>
      <c r="N87" s="22" t="s">
        <v>7730</v>
      </c>
      <c r="O87" s="22">
        <v>7</v>
      </c>
      <c r="Q87" s="22">
        <f t="shared" si="4"/>
        <v>0</v>
      </c>
      <c r="R87" s="22" t="s">
        <v>7730</v>
      </c>
      <c r="S87" s="22">
        <f t="shared" si="5"/>
        <v>7</v>
      </c>
    </row>
    <row r="88" spans="1:19" x14ac:dyDescent="0.25">
      <c r="A88" s="22" t="s">
        <v>3975</v>
      </c>
      <c r="B88" s="22">
        <v>2628</v>
      </c>
      <c r="C88" s="22" t="s">
        <v>6866</v>
      </c>
      <c r="D88" s="22">
        <v>2653</v>
      </c>
      <c r="E88" s="22">
        <v>2008</v>
      </c>
      <c r="F88" s="22" t="s">
        <v>9057</v>
      </c>
      <c r="G88" s="22" t="s">
        <v>5398</v>
      </c>
      <c r="H88" s="22" t="s">
        <v>5399</v>
      </c>
      <c r="J88" s="22" t="s">
        <v>6909</v>
      </c>
      <c r="N88" s="22" t="s">
        <v>7730</v>
      </c>
      <c r="O88" s="22">
        <v>7</v>
      </c>
      <c r="Q88" s="22">
        <f t="shared" si="4"/>
        <v>1</v>
      </c>
      <c r="R88" s="22" t="s">
        <v>7730</v>
      </c>
      <c r="S88" s="22">
        <f t="shared" si="5"/>
        <v>7</v>
      </c>
    </row>
    <row r="89" spans="1:19" x14ac:dyDescent="0.25">
      <c r="A89" s="22" t="s">
        <v>3975</v>
      </c>
      <c r="B89" s="22">
        <v>2628</v>
      </c>
      <c r="C89" s="22" t="s">
        <v>6866</v>
      </c>
      <c r="D89" s="22">
        <v>2654</v>
      </c>
      <c r="E89" s="22">
        <v>2008</v>
      </c>
      <c r="F89" s="22" t="s">
        <v>9057</v>
      </c>
      <c r="G89" s="22" t="s">
        <v>5398</v>
      </c>
      <c r="H89" s="22" t="s">
        <v>8975</v>
      </c>
      <c r="J89" s="22" t="s">
        <v>6909</v>
      </c>
      <c r="N89" s="22" t="s">
        <v>7732</v>
      </c>
      <c r="Q89" s="22">
        <f t="shared" si="4"/>
        <v>0</v>
      </c>
      <c r="S89" s="22" t="str">
        <f t="shared" si="5"/>
        <v/>
      </c>
    </row>
    <row r="90" spans="1:19" x14ac:dyDescent="0.25">
      <c r="A90" s="22" t="s">
        <v>3975</v>
      </c>
      <c r="B90" s="22">
        <v>2636</v>
      </c>
      <c r="C90" s="22" t="s">
        <v>6866</v>
      </c>
      <c r="D90" s="22">
        <v>2789</v>
      </c>
      <c r="E90" s="22">
        <v>2009</v>
      </c>
      <c r="F90" s="22" t="s">
        <v>9057</v>
      </c>
      <c r="G90" s="22" t="s">
        <v>5398</v>
      </c>
      <c r="H90" s="22" t="s">
        <v>6866</v>
      </c>
      <c r="J90" s="22" t="s">
        <v>8976</v>
      </c>
      <c r="N90" s="22" t="s">
        <v>7732</v>
      </c>
      <c r="Q90" s="22">
        <f t="shared" si="4"/>
        <v>0</v>
      </c>
      <c r="S90" s="22" t="str">
        <f t="shared" si="5"/>
        <v/>
      </c>
    </row>
    <row r="91" spans="1:19" x14ac:dyDescent="0.25">
      <c r="A91" s="22" t="s">
        <v>3975</v>
      </c>
      <c r="B91" s="22">
        <v>2636</v>
      </c>
      <c r="C91" s="22" t="s">
        <v>6866</v>
      </c>
      <c r="D91" s="22">
        <v>2799</v>
      </c>
      <c r="E91" s="22">
        <v>2009</v>
      </c>
      <c r="F91" s="22" t="s">
        <v>9057</v>
      </c>
      <c r="G91" s="22" t="s">
        <v>5398</v>
      </c>
      <c r="H91" s="22" t="s">
        <v>6866</v>
      </c>
      <c r="J91" s="22" t="s">
        <v>6916</v>
      </c>
      <c r="N91" s="22" t="s">
        <v>7732</v>
      </c>
      <c r="Q91" s="22">
        <f t="shared" si="4"/>
        <v>0</v>
      </c>
      <c r="S91" s="22" t="str">
        <f t="shared" si="5"/>
        <v/>
      </c>
    </row>
    <row r="92" spans="1:19" x14ac:dyDescent="0.25">
      <c r="A92" s="22" t="s">
        <v>3975</v>
      </c>
      <c r="B92" s="22">
        <v>2648</v>
      </c>
      <c r="C92" s="22" t="s">
        <v>6866</v>
      </c>
      <c r="D92" s="22">
        <v>3179</v>
      </c>
      <c r="E92" s="22">
        <v>2015</v>
      </c>
      <c r="F92" s="22" t="s">
        <v>9055</v>
      </c>
      <c r="G92" s="22" t="s">
        <v>5398</v>
      </c>
      <c r="H92" s="22" t="s">
        <v>3818</v>
      </c>
      <c r="J92" s="22" t="s">
        <v>6928</v>
      </c>
      <c r="N92" s="22" t="s">
        <v>7732</v>
      </c>
      <c r="O92" s="22">
        <v>4</v>
      </c>
      <c r="Q92" s="22">
        <f t="shared" si="4"/>
        <v>0</v>
      </c>
      <c r="R92" s="22" t="s">
        <v>7730</v>
      </c>
      <c r="S92" s="22">
        <f t="shared" si="5"/>
        <v>4</v>
      </c>
    </row>
    <row r="93" spans="1:19" x14ac:dyDescent="0.25">
      <c r="A93" s="22" t="s">
        <v>3975</v>
      </c>
      <c r="B93" s="22">
        <v>2649</v>
      </c>
      <c r="C93" s="22" t="s">
        <v>6866</v>
      </c>
      <c r="D93" s="22">
        <v>3281</v>
      </c>
      <c r="E93" s="22">
        <v>2017</v>
      </c>
      <c r="F93" s="22" t="s">
        <v>9055</v>
      </c>
      <c r="G93" s="22" t="s">
        <v>5398</v>
      </c>
      <c r="H93" s="22" t="s">
        <v>929</v>
      </c>
      <c r="J93" s="22" t="s">
        <v>6931</v>
      </c>
      <c r="N93" s="22" t="s">
        <v>7732</v>
      </c>
      <c r="Q93" s="22">
        <f t="shared" si="4"/>
        <v>0</v>
      </c>
      <c r="S93" s="22" t="str">
        <f t="shared" si="5"/>
        <v/>
      </c>
    </row>
    <row r="94" spans="1:19" x14ac:dyDescent="0.25">
      <c r="A94" s="22" t="s">
        <v>3975</v>
      </c>
      <c r="B94" s="22">
        <v>2650</v>
      </c>
      <c r="C94" s="22" t="s">
        <v>6866</v>
      </c>
      <c r="D94" s="22">
        <v>3282</v>
      </c>
      <c r="E94" s="22">
        <v>2017</v>
      </c>
      <c r="F94" s="22" t="s">
        <v>9055</v>
      </c>
      <c r="G94" s="22" t="s">
        <v>5398</v>
      </c>
      <c r="H94" s="22" t="s">
        <v>3698</v>
      </c>
      <c r="J94" s="22" t="s">
        <v>6931</v>
      </c>
      <c r="N94" s="22" t="s">
        <v>7732</v>
      </c>
      <c r="Q94" s="22">
        <f t="shared" si="4"/>
        <v>0</v>
      </c>
      <c r="R94" s="22" t="s">
        <v>7730</v>
      </c>
      <c r="S94" s="22">
        <f t="shared" si="5"/>
        <v>0</v>
      </c>
    </row>
    <row r="95" spans="1:19" x14ac:dyDescent="0.25">
      <c r="A95" s="22" t="s">
        <v>3975</v>
      </c>
      <c r="B95" s="22">
        <v>2657</v>
      </c>
      <c r="C95" s="22" t="s">
        <v>6866</v>
      </c>
      <c r="D95" s="22">
        <v>3363</v>
      </c>
      <c r="E95" s="22">
        <v>2018</v>
      </c>
      <c r="F95" s="22" t="s">
        <v>9056</v>
      </c>
      <c r="G95" s="22" t="s">
        <v>5398</v>
      </c>
      <c r="H95" s="22" t="s">
        <v>957</v>
      </c>
      <c r="J95" s="22" t="s">
        <v>6936</v>
      </c>
      <c r="N95" s="22" t="s">
        <v>7732</v>
      </c>
      <c r="Q95" s="22">
        <f t="shared" si="4"/>
        <v>0</v>
      </c>
      <c r="S95" s="22" t="str">
        <f t="shared" si="5"/>
        <v/>
      </c>
    </row>
    <row r="96" spans="1:19" x14ac:dyDescent="0.25">
      <c r="A96" s="22" t="s">
        <v>3975</v>
      </c>
      <c r="D96" s="22">
        <v>3451</v>
      </c>
      <c r="E96" s="22">
        <v>2019</v>
      </c>
      <c r="F96" s="22" t="s">
        <v>9055</v>
      </c>
      <c r="G96" s="22" t="s">
        <v>5398</v>
      </c>
      <c r="H96" s="22" t="s">
        <v>9047</v>
      </c>
      <c r="J96" s="22" t="s">
        <v>9048</v>
      </c>
      <c r="N96" s="22" t="s">
        <v>7732</v>
      </c>
      <c r="Q96" s="22">
        <f t="shared" si="4"/>
        <v>0</v>
      </c>
      <c r="S96" s="22" t="str">
        <f t="shared" si="5"/>
        <v/>
      </c>
    </row>
    <row r="97" spans="1:19" x14ac:dyDescent="0.25">
      <c r="A97" s="22" t="s">
        <v>3975</v>
      </c>
      <c r="D97" s="22">
        <v>3451</v>
      </c>
      <c r="E97" s="22">
        <v>2019</v>
      </c>
      <c r="F97" s="22" t="s">
        <v>9054</v>
      </c>
      <c r="G97" s="22" t="s">
        <v>5398</v>
      </c>
      <c r="H97" s="22" t="s">
        <v>9047</v>
      </c>
      <c r="J97" s="22" t="s">
        <v>9048</v>
      </c>
      <c r="N97" s="22" t="s">
        <v>7732</v>
      </c>
      <c r="Q97" s="22">
        <f t="shared" si="4"/>
        <v>0</v>
      </c>
      <c r="S97" s="22" t="str">
        <f t="shared" si="5"/>
        <v/>
      </c>
    </row>
    <row r="98" spans="1:19" x14ac:dyDescent="0.25">
      <c r="A98" s="22" t="s">
        <v>3975</v>
      </c>
      <c r="D98" s="22">
        <v>3573</v>
      </c>
      <c r="E98" s="22">
        <v>2020</v>
      </c>
      <c r="F98" s="22" t="s">
        <v>9050</v>
      </c>
      <c r="G98" s="22" t="s">
        <v>5398</v>
      </c>
      <c r="H98" s="22" t="s">
        <v>9047</v>
      </c>
      <c r="J98" s="22" t="s">
        <v>9051</v>
      </c>
      <c r="N98" s="22" t="s">
        <v>7732</v>
      </c>
      <c r="Q98" s="22">
        <f t="shared" si="4"/>
        <v>0</v>
      </c>
    </row>
  </sheetData>
  <hyperlinks>
    <hyperlink ref="C5" r:id="rId1" xr:uid="{72B5890D-9ECA-4071-A3ED-D63165DF0C53}"/>
    <hyperlink ref="C6" r:id="rId2" xr:uid="{1CF4E734-527F-4565-8C1A-0AA80121BC31}"/>
    <hyperlink ref="C7" r:id="rId3" xr:uid="{85884737-330E-49FC-A335-C1681B025B53}"/>
    <hyperlink ref="C8" r:id="rId4" xr:uid="{6CAFA1B2-55C9-4299-A6E4-4EEC4FA7B033}"/>
    <hyperlink ref="C9" r:id="rId5" xr:uid="{76027C3F-2B80-4C2A-BC13-CD65A54E4817}"/>
    <hyperlink ref="C10" r:id="rId6" xr:uid="{EABFC012-0E50-4688-8215-03060D8E6531}"/>
    <hyperlink ref="C17" r:id="rId7" xr:uid="{0BCEE49C-401C-4666-A21C-D3A597BF7647}"/>
    <hyperlink ref="C12" r:id="rId8" display="D:\jpgs\indonesia508.jpg" xr:uid="{AAE0EC4B-F710-4979-A01D-C32DBD4261D0}"/>
    <hyperlink ref="C26" r:id="rId9" display="D:\jpgs\indonesia1205.jpg" xr:uid="{DCD24E68-F991-45BD-8754-CD8D45A1E1DB}"/>
    <hyperlink ref="C24" r:id="rId10" display="D:\jpgs\indonesia1151.jpg" xr:uid="{C7AFC815-7AF9-40B8-8CF2-2ED6D393F8BB}"/>
    <hyperlink ref="C25" r:id="rId11" display="D:\jpgs\indonesia1204.jpg" xr:uid="{71B8AB90-48DD-45F9-B39C-335C87D69341}"/>
    <hyperlink ref="C29" r:id="rId12" display="D:\jpgs\indonesia1555.jpg" xr:uid="{7F84EF38-2821-4BC9-8C33-06E9A376D866}"/>
    <hyperlink ref="C14" r:id="rId13" xr:uid="{16536384-805A-4616-8D00-B7C3DE33CBEF}"/>
    <hyperlink ref="C13" r:id="rId14" xr:uid="{A2CD47D3-8D10-4FAE-9FB0-D12BBACA2334}"/>
    <hyperlink ref="C23" r:id="rId15" display="D:\jpgs\indonesia1039.jpg" xr:uid="{F3984539-9123-49B0-876B-B298C3552D97}"/>
    <hyperlink ref="C21" r:id="rId16" xr:uid="{62A4C41A-6D14-422A-8EFC-2EC1A2CF4D50}"/>
    <hyperlink ref="C22" r:id="rId17" display="D:\jpgs\indonesia973nm.jpg" xr:uid="{33A3878C-27F8-4BC7-9566-D19F4A6B01E4}"/>
    <hyperlink ref="C28" r:id="rId18" display="D:\jpgs\indonesia1329nm.jpg" xr:uid="{CFC212CC-E3DA-4A58-BB51-6ABD1F74CCC7}"/>
    <hyperlink ref="C16" r:id="rId19" xr:uid="{7D7C8451-9E2A-4D3D-AE4C-8B88495F4B79}"/>
    <hyperlink ref="C31" r:id="rId20" display="D:\jpgs\indonesia1760nm.jpg" xr:uid="{0DFAD3B8-A4F5-498D-97AF-48F1A145D38D}"/>
    <hyperlink ref="C34" r:id="rId21" display="D:\jpgs\indonesia1961.jpg" xr:uid="{EBA5CACB-E583-4B8A-A402-645EADF93A42}"/>
    <hyperlink ref="C36" r:id="rId22" display="D:\jpgs\indonesia2027nm.jpg" xr:uid="{03910D2F-3828-40F3-956B-563BE3134CE8}"/>
    <hyperlink ref="C38" r:id="rId23" display="D:\jpgs\indonesia2028nm.jpg" xr:uid="{404BF99B-6BFD-487E-9E13-2BC607AB9C3F}"/>
    <hyperlink ref="C37" r:id="rId24" display="D:\jpgs\indonesia2029nm.jpg" xr:uid="{8F02CBD2-A6AF-45ED-BC7F-4FC610ADA9F2}"/>
    <hyperlink ref="C39" r:id="rId25" display="D:\jpgs\indonesia2030nm.jpg" xr:uid="{2781C71C-24B2-4418-B46F-A8E68A2E83F5}"/>
    <hyperlink ref="C40" r:id="rId26" display="D:\jpgs\indonesia2031nm.jpg" xr:uid="{DEED8005-CDA0-4B77-BEAD-5A1439278EDE}"/>
    <hyperlink ref="C20" r:id="rId27" display="D:\jpgs\indonesia798nm.jpg" xr:uid="{D0299E19-9A19-4FA1-9A59-E0A9AA74016D}"/>
    <hyperlink ref="C44" r:id="rId28" xr:uid="{D2F0B74C-CEDA-42EA-AD97-4D985E0F726E}"/>
    <hyperlink ref="C18" r:id="rId29" display="D:\jpgs\indonesia739nm.jpg" xr:uid="{F941198A-6D62-4664-A0CA-5AF82B0751BE}"/>
    <hyperlink ref="C19" r:id="rId30" xr:uid="{25393FB4-9281-4444-8F58-55F2CD0659F6}"/>
    <hyperlink ref="J57" r:id="rId31" display="https://www.stampworld.com/stamps/Indonesia/Postage-stamps/g3329/" xr:uid="{37322493-1F1C-46C3-AD59-497C3696352B}"/>
    <hyperlink ref="C11" r:id="rId32" display="B76" xr:uid="{6F793154-8DF4-4D3F-AD37-0EF6577DC5EB}"/>
    <hyperlink ref="C27" r:id="rId33" display="D:\jpgs\indonesia1205.jpg" xr:uid="{A949DAEF-856C-4791-A896-6999C113E4A2}"/>
    <hyperlink ref="C41" r:id="rId34" display="D:\jpgs\indonesia2031nm.jpg" xr:uid="{C87EF0A6-22FA-4C6F-AE04-6D82E8E6B473}"/>
    <hyperlink ref="F5" r:id="rId35" xr:uid="{B0D1C085-2A42-41AE-A1DB-C08AA454738E}"/>
    <hyperlink ref="F6" r:id="rId36" xr:uid="{3374275E-901F-4DF6-BD56-4C0DAB56569F}"/>
    <hyperlink ref="F7" r:id="rId37" xr:uid="{1CFA3297-0E5D-4765-BD93-3DB0BE48CC26}"/>
    <hyperlink ref="F8" r:id="rId38" xr:uid="{585EDE09-4DC4-4B64-B059-DD182A76D34E}"/>
    <hyperlink ref="F9" r:id="rId39" xr:uid="{DD5EBBA9-A19A-4DE0-9323-93538195AB79}"/>
    <hyperlink ref="F10" r:id="rId40" xr:uid="{51EC096C-2CA3-4369-B4DC-AF0F72213ADE}"/>
    <hyperlink ref="F12" r:id="rId41" xr:uid="{D60BCA56-9F4C-42BB-BDC9-6C4D0D5A66F2}"/>
    <hyperlink ref="F13" r:id="rId42" xr:uid="{40AD9032-536B-45AC-917A-49D3D838657C}"/>
    <hyperlink ref="F14" r:id="rId43" xr:uid="{D5D86376-BD6A-4D6C-AED1-1089EBBDF631}"/>
    <hyperlink ref="F16" r:id="rId44" xr:uid="{92690E81-5CF6-486A-A1BB-510884EEBF16}"/>
    <hyperlink ref="F17" r:id="rId45" xr:uid="{9E539D5B-CC7D-45A5-89E5-B1FA2F5EC6FC}"/>
    <hyperlink ref="F18" r:id="rId46" xr:uid="{F23285C6-18C0-4178-915D-1249E8701C0B}"/>
    <hyperlink ref="F19" r:id="rId47" xr:uid="{CA120167-CE28-40DE-88D5-C0DF7BFB94D9}"/>
    <hyperlink ref="F20" r:id="rId48" display="50r" xr:uid="{5B478DE3-E8BC-42E4-A04B-F4FA1C20D904}"/>
    <hyperlink ref="F21" r:id="rId49" xr:uid="{85ED1BF5-F420-4A52-BE39-C0F95CA3F9DE}"/>
    <hyperlink ref="F22" r:id="rId50" xr:uid="{8DE02C16-D6C4-44EA-8EC2-4F2B88C8064D}"/>
    <hyperlink ref="F23" r:id="rId51" xr:uid="{D646062A-62BE-4947-9246-5DCB8A7FF636}"/>
    <hyperlink ref="F24" r:id="rId52" xr:uid="{17031724-BA55-442F-932E-AC60EB1894B4}"/>
    <hyperlink ref="F25" r:id="rId53" xr:uid="{C9D33C69-4227-4878-8372-B208D1D2DD30}"/>
    <hyperlink ref="F26" r:id="rId54" xr:uid="{6239EFBE-0DE1-48FE-AA7A-7EBE8F61CD7D}"/>
    <hyperlink ref="F28" r:id="rId55" xr:uid="{0F778C33-A147-429A-94CE-25F3B522FB34}"/>
    <hyperlink ref="F29" r:id="rId56" xr:uid="{1CE41FDD-D4A9-408A-949A-A3AF4B9DCBA0}"/>
    <hyperlink ref="F30" r:id="rId57" xr:uid="{133BD761-105F-4317-9393-439038CFF81B}"/>
    <hyperlink ref="F31" r:id="rId58" xr:uid="{9A45B065-B6CC-4A4D-AA80-8349254F8291}"/>
    <hyperlink ref="F34" r:id="rId59" xr:uid="{37BBA72E-97AF-410E-8712-FC904200CEEC}"/>
    <hyperlink ref="F35" r:id="rId60" xr:uid="{7E9AD7C7-D6C3-4255-81E1-B90F891A347B}"/>
    <hyperlink ref="F36" r:id="rId61" xr:uid="{580BDF59-AC2A-4FCF-A4BA-B192213AA29D}"/>
    <hyperlink ref="F37" r:id="rId62" xr:uid="{99C1610E-275F-4468-B772-27741FDB0A4B}"/>
    <hyperlink ref="F38" r:id="rId63" xr:uid="{A38E98A0-9D1E-446C-A223-9E44ADCF2279}"/>
    <hyperlink ref="F39" r:id="rId64" xr:uid="{66BE1DB6-8A5F-40A6-902E-F65E4176E151}"/>
    <hyperlink ref="F40" r:id="rId65" xr:uid="{B6842956-6511-4E2D-B438-FB59D6E44674}"/>
    <hyperlink ref="F41" r:id="rId66" xr:uid="{4F294928-7074-44B0-80C5-5502FD94161E}"/>
    <hyperlink ref="F44" r:id="rId67" xr:uid="{A51B9384-DE91-4B57-B884-F6AD8C0B7D72}"/>
    <hyperlink ref="F45" r:id="rId68" xr:uid="{7E18D188-8B01-4732-AB17-6400B44F0B4B}"/>
    <hyperlink ref="F46" r:id="rId69" xr:uid="{12125793-CC77-403E-A9B2-E1A1DE189C7B}"/>
    <hyperlink ref="F47" r:id="rId70" xr:uid="{B38D640D-F952-40E0-8555-3A7070252939}"/>
    <hyperlink ref="F48" r:id="rId71" xr:uid="{1E706E9D-C6A1-4FED-A060-550BB7A576E4}"/>
    <hyperlink ref="F50" r:id="rId72" xr:uid="{57758EB1-5B57-42DA-AF4D-755680C1F591}"/>
    <hyperlink ref="F52" r:id="rId73" xr:uid="{680FA561-6209-435C-A464-4BE7667E54CB}"/>
    <hyperlink ref="F53" r:id="rId74" xr:uid="{90ED7D48-9A61-4D2D-AA1E-5360E010F271}"/>
    <hyperlink ref="F54" r:id="rId75" display="5000r" xr:uid="{8B9081AB-B2A9-468D-B51F-FAF469F258AC}"/>
    <hyperlink ref="F55" r:id="rId76" xr:uid="{CD5A46A3-0844-4731-86F1-A720FE260985}"/>
    <hyperlink ref="F56" r:id="rId77" xr:uid="{393DFC45-EEE7-43C6-AA93-3A364161D82E}"/>
    <hyperlink ref="F57" r:id="rId78" xr:uid="{6DFB71CC-7AAC-498F-9DA1-836BBAA54F99}"/>
    <hyperlink ref="F58" r:id="rId79" xr:uid="{814AAACE-B490-48C4-9A60-EF404D9D6B70}"/>
    <hyperlink ref="C70" r:id="rId80" display="D:\jpgs\ni254.jpg" xr:uid="{D1BB28BF-D583-402C-99E7-D97A45CA7B84}"/>
    <hyperlink ref="C65" r:id="rId81" xr:uid="{3A02B9A3-6836-4585-9986-8FEB8E02AE76}"/>
    <hyperlink ref="C66" r:id="rId82" xr:uid="{A9C37321-100C-46BD-993E-4D26D645D335}"/>
    <hyperlink ref="C67" r:id="rId83" xr:uid="{261527AE-CA87-4E02-BA6E-9189883F23A0}"/>
    <hyperlink ref="C68" r:id="rId84" xr:uid="{C8602CC5-D329-4611-8AA1-111A398D498F}"/>
    <hyperlink ref="C62" r:id="rId85" xr:uid="{633DEFA2-1F45-4FD1-9DE8-FE5EF9425899}"/>
    <hyperlink ref="C64" r:id="rId86" xr:uid="{5BD72AD8-6D71-49B9-9AEA-C811F4DFA80C}"/>
    <hyperlink ref="C69" r:id="rId87" xr:uid="{8C258479-47BA-4D36-B998-CD652AED53F9}"/>
    <hyperlink ref="C63" r:id="rId88" xr:uid="{3C470185-B560-4295-81F4-36167AAF10C4}"/>
    <hyperlink ref="C60" r:id="rId89" display="B4 " xr:uid="{AD523048-A670-4905-A22B-46C0E68B41AE}"/>
    <hyperlink ref="F32" r:id="rId90" xr:uid="{12948EBE-7A05-4826-B3E1-766EB3EFE51E}"/>
    <hyperlink ref="C42" r:id="rId91" display="D:\jpgs\indonesia2031nm.jpg" xr:uid="{3B5A75BD-0782-437E-96BF-46B3931A640E}"/>
    <hyperlink ref="C43" r:id="rId92" display="D:\jpgs\indonesia2031nm.jpg" xr:uid="{647A21EE-9C34-4C33-A1BF-D8541EBD9A56}"/>
    <hyperlink ref="F51" r:id="rId93" display="1500r s/s x 10" xr:uid="{36C5AB64-F0F4-4920-935D-193B77CF453B}"/>
    <hyperlink ref="F73" r:id="rId94" xr:uid="{A29DCC3E-C136-4EE3-A77D-042AB5D37AD1}"/>
    <hyperlink ref="F74" r:id="rId95" xr:uid="{0FDA7C0D-BA42-475E-850A-BB4505BAF67A}"/>
    <hyperlink ref="F75" r:id="rId96" xr:uid="{12ADB357-BAC8-45A7-8DC8-26A36D8B8D58}"/>
    <hyperlink ref="F76" r:id="rId97" xr:uid="{9E576E41-AF25-4D7C-AA0D-37713F6B8A98}"/>
    <hyperlink ref="F77" r:id="rId98" xr:uid="{D1D1DE51-601E-46AF-A47A-B9FF71806BBB}"/>
    <hyperlink ref="F78" r:id="rId99" xr:uid="{8BD7ECED-49E2-40A0-B401-813895EA0840}"/>
    <hyperlink ref="F79" r:id="rId100" xr:uid="{674F7DD7-6450-4D1A-AE82-653DFD77CA2C}"/>
    <hyperlink ref="F80" r:id="rId101" xr:uid="{1139CD99-D4D0-436F-B9B6-A4F10FBD2CBF}"/>
    <hyperlink ref="F81" r:id="rId102" xr:uid="{29AAC9CD-50CC-4D6E-9DA3-38148F6A7B60}"/>
    <hyperlink ref="C82" r:id="rId103" display="D:\jpgs\indonesia1759nm.jpg" xr:uid="{1EBB8892-BB86-4C39-A7E8-A267493B8B88}"/>
    <hyperlink ref="F82" r:id="rId104" display="300d x20 s.s." xr:uid="{0B002642-8D68-4D55-9E6C-E1C5683D200B}"/>
    <hyperlink ref="F83" r:id="rId105" display="500r" xr:uid="{C6FB3926-34A4-4AF4-A367-3A1FAD8E585D}"/>
    <hyperlink ref="C84" r:id="rId106" display="D:\jpgs\indonesia2040abnm.jpg" xr:uid="{E8781098-3C21-4EE5-A4AD-B61C761E7D51}"/>
    <hyperlink ref="F84" r:id="rId107" display="3,000r" xr:uid="{26476687-0DEE-4683-BF7C-F3D7D7B234CA}"/>
    <hyperlink ref="C86" r:id="rId108" display="D:\jpgs\indonesia2055nm.jpg" xr:uid="{1B869C67-D78B-44A6-9312-12123305D250}"/>
    <hyperlink ref="F85" r:id="rId109" display="1500r" xr:uid="{B88B2BFB-D160-4AA1-A692-74CB1806CFFE}"/>
    <hyperlink ref="F86" r:id="rId110" display="1500r" xr:uid="{9AFA6071-7650-423E-B4A2-626811E23491}"/>
    <hyperlink ref="F90" r:id="rId111" display="2500r" xr:uid="{E696025D-0D62-4B27-8FA8-C75C41087DD2}"/>
    <hyperlink ref="F91" r:id="rId112" display="2500r" xr:uid="{7EC6113D-D22C-4B14-86D5-4973262C7BA8}"/>
    <hyperlink ref="F92" r:id="rId113" display="5000r" xr:uid="{1ABF5656-15B4-46E9-AFE0-208CDE2C2B33}"/>
    <hyperlink ref="F93" r:id="rId114" display="5000r" xr:uid="{23FA2DB7-7338-4198-9422-8FD2C0E5D83A}"/>
    <hyperlink ref="F94" r:id="rId115" display="5000r" xr:uid="{DD3E923E-8704-4EC3-A679-3C37560DEEA8}"/>
    <hyperlink ref="F95" r:id="rId116" display="3000r" xr:uid="{EB12E9A6-BF79-4753-8AEA-79CFC6C72453}"/>
    <hyperlink ref="F96" r:id="rId117" display="5000r" xr:uid="{4066DC96-CB64-41DC-9420-B9B239B5AE52}"/>
    <hyperlink ref="F98" r:id="rId118" xr:uid="{A67F9679-C0DD-46AC-8E74-9B2F45D8C6EA}"/>
    <hyperlink ref="F87" r:id="rId119" display="2500r" xr:uid="{87492EB4-1C96-49B1-AAAD-C21D102B1D47}"/>
    <hyperlink ref="F88" r:id="rId120" display="2500r" xr:uid="{94776378-82A7-4420-8E27-109F8957AFBA}"/>
    <hyperlink ref="F89" r:id="rId121" display="2500r" xr:uid="{50EF87B8-52CE-42EB-BF1D-1DA5A8919626}"/>
    <hyperlink ref="F97" r:id="rId122" display="5000r" xr:uid="{5003D381-4049-44E6-9936-1298B47FB0A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AC6B6-7DB2-4C5F-9497-96C4E6CB8056}">
  <dimension ref="A1:BF63"/>
  <sheetViews>
    <sheetView workbookViewId="0">
      <selection activeCell="B8" sqref="B8"/>
    </sheetView>
  </sheetViews>
  <sheetFormatPr defaultRowHeight="12.5" outlineLevelRow="1" x14ac:dyDescent="0.25"/>
  <sheetData>
    <row r="1" spans="1:58" ht="20" x14ac:dyDescent="0.4">
      <c r="A1" s="16" t="s">
        <v>22398</v>
      </c>
    </row>
    <row r="2" spans="1:58" ht="41.4" customHeight="1" x14ac:dyDescent="0.25">
      <c r="A2" s="36" t="s">
        <v>6224</v>
      </c>
      <c r="B2" s="36" t="s">
        <v>11984</v>
      </c>
      <c r="C2" s="37" t="s">
        <v>11982</v>
      </c>
      <c r="D2" s="36" t="s">
        <v>7105</v>
      </c>
      <c r="E2" s="36" t="s">
        <v>6226</v>
      </c>
      <c r="F2" s="36" t="s">
        <v>5390</v>
      </c>
      <c r="G2" s="38" t="s">
        <v>21470</v>
      </c>
      <c r="H2" s="36" t="s">
        <v>5392</v>
      </c>
      <c r="I2" s="36" t="s">
        <v>7717</v>
      </c>
      <c r="J2" s="36" t="s">
        <v>13083</v>
      </c>
      <c r="K2" s="36" t="s">
        <v>7729</v>
      </c>
      <c r="L2" s="36" t="s">
        <v>18018</v>
      </c>
      <c r="M2" s="38" t="s">
        <v>22195</v>
      </c>
      <c r="N2" s="36" t="s">
        <v>10252</v>
      </c>
      <c r="O2" s="36" t="s">
        <v>18017</v>
      </c>
      <c r="P2" s="36" t="s">
        <v>18021</v>
      </c>
      <c r="Q2" s="38" t="s">
        <v>22196</v>
      </c>
      <c r="R2" s="36" t="s">
        <v>19316</v>
      </c>
      <c r="S2" s="38" t="s">
        <v>22202</v>
      </c>
      <c r="T2" s="38" t="s">
        <v>22194</v>
      </c>
      <c r="U2" s="36" t="s">
        <v>6225</v>
      </c>
      <c r="V2" s="36" t="s">
        <v>18379</v>
      </c>
      <c r="W2" s="38" t="s">
        <v>22197</v>
      </c>
      <c r="X2" s="36" t="s">
        <v>7028</v>
      </c>
      <c r="Y2" s="36" t="s">
        <v>19923</v>
      </c>
      <c r="Z2" s="36" t="s">
        <v>753</v>
      </c>
      <c r="AA2" s="36" t="s">
        <v>18684</v>
      </c>
      <c r="AB2" s="36" t="s">
        <v>18366</v>
      </c>
      <c r="AC2" s="38" t="s">
        <v>22193</v>
      </c>
      <c r="AD2" s="36" t="s">
        <v>5399</v>
      </c>
      <c r="AE2" s="38" t="s">
        <v>22198</v>
      </c>
      <c r="AF2" s="36" t="s">
        <v>18688</v>
      </c>
      <c r="AG2" s="36" t="s">
        <v>5393</v>
      </c>
      <c r="AH2" s="36" t="s">
        <v>5394</v>
      </c>
      <c r="AI2" s="36" t="s">
        <v>18164</v>
      </c>
      <c r="AJ2" s="36" t="s">
        <v>18165</v>
      </c>
      <c r="AK2" s="36" t="s">
        <v>18166</v>
      </c>
      <c r="AL2" s="36" t="s">
        <v>18167</v>
      </c>
      <c r="AM2" s="36" t="s">
        <v>18168</v>
      </c>
      <c r="AN2" s="36" t="s">
        <v>18169</v>
      </c>
      <c r="AO2" s="36" t="s">
        <v>18170</v>
      </c>
      <c r="AP2" s="36" t="s">
        <v>18171</v>
      </c>
      <c r="AQ2" s="36" t="s">
        <v>18172</v>
      </c>
      <c r="AR2" s="36" t="s">
        <v>18173</v>
      </c>
      <c r="AS2" s="36" t="s">
        <v>18174</v>
      </c>
      <c r="AT2" s="36" t="s">
        <v>18175</v>
      </c>
      <c r="AU2" s="36" t="s">
        <v>18176</v>
      </c>
      <c r="AV2" s="36" t="s">
        <v>18177</v>
      </c>
      <c r="AW2" s="36" t="s">
        <v>18354</v>
      </c>
      <c r="AX2" s="36" t="s">
        <v>18355</v>
      </c>
      <c r="AY2" s="36" t="s">
        <v>18356</v>
      </c>
      <c r="AZ2" s="36" t="s">
        <v>18357</v>
      </c>
      <c r="BA2" s="36" t="s">
        <v>18358</v>
      </c>
      <c r="BB2" s="36" t="s">
        <v>18359</v>
      </c>
      <c r="BC2" s="36" t="s">
        <v>18360</v>
      </c>
      <c r="BD2" s="36" t="s">
        <v>18361</v>
      </c>
      <c r="BE2" s="36" t="s">
        <v>8980</v>
      </c>
      <c r="BF2" s="36" t="s">
        <v>8981</v>
      </c>
    </row>
    <row r="3" spans="1:58" ht="11" customHeight="1" outlineLevel="1" x14ac:dyDescent="0.25">
      <c r="A3" t="s">
        <v>3975</v>
      </c>
      <c r="C3" s="2" t="s">
        <v>12953</v>
      </c>
      <c r="D3" s="2" t="s">
        <v>21454</v>
      </c>
      <c r="E3" s="7">
        <v>2018</v>
      </c>
      <c r="F3" s="5" t="s">
        <v>21285</v>
      </c>
      <c r="G3" s="5" t="s">
        <v>5398</v>
      </c>
      <c r="H3" s="6" t="s">
        <v>8097</v>
      </c>
      <c r="I3" s="6" t="s">
        <v>21286</v>
      </c>
      <c r="J3" s="17">
        <v>4</v>
      </c>
      <c r="K3" s="17" t="s">
        <v>7730</v>
      </c>
      <c r="L3" s="9">
        <v>3</v>
      </c>
      <c r="M3" s="9"/>
      <c r="N3" s="21"/>
      <c r="P3" s="29"/>
      <c r="T3" s="17"/>
      <c r="U3" s="2" t="s">
        <v>6866</v>
      </c>
      <c r="X3" t="str">
        <f t="shared" ref="X3:X34" si="0">IF(COUNTIF(F3,"*fdc*"),1,"")</f>
        <v/>
      </c>
      <c r="Z3">
        <f t="shared" ref="Z3:Z34" si="1">IF(COUNTIF(F3,"*s/s*"),1,"")</f>
        <v>1</v>
      </c>
      <c r="AB3" s="7"/>
      <c r="AC3" t="s">
        <v>21284</v>
      </c>
      <c r="AD3">
        <f t="shared" ref="AD3:AD34" si="2">COUNTIF(H3,"*Fuji*")</f>
        <v>0</v>
      </c>
      <c r="AF3" s="2"/>
      <c r="AH3" s="7"/>
      <c r="BF3" t="str">
        <f>IF(BE3="y",L3,"")</f>
        <v/>
      </c>
    </row>
    <row r="4" spans="1:58" ht="11" customHeight="1" outlineLevel="1" x14ac:dyDescent="0.25">
      <c r="A4" t="s">
        <v>3975</v>
      </c>
      <c r="C4" s="2" t="s">
        <v>12953</v>
      </c>
      <c r="D4" s="2" t="s">
        <v>21454</v>
      </c>
      <c r="E4" s="7">
        <v>2020</v>
      </c>
      <c r="F4" s="8" t="s">
        <v>21356</v>
      </c>
      <c r="G4" s="5" t="s">
        <v>5398</v>
      </c>
      <c r="H4" s="6" t="s">
        <v>9047</v>
      </c>
      <c r="I4" s="39" t="s">
        <v>21455</v>
      </c>
      <c r="J4" s="17">
        <v>6</v>
      </c>
      <c r="K4" s="18" t="s">
        <v>7730</v>
      </c>
      <c r="L4" s="9">
        <v>34</v>
      </c>
      <c r="M4" s="9"/>
      <c r="N4" s="21"/>
      <c r="P4" s="29"/>
      <c r="T4" s="17"/>
      <c r="U4" s="2"/>
      <c r="X4" t="str">
        <f t="shared" si="0"/>
        <v/>
      </c>
      <c r="Z4">
        <f t="shared" si="1"/>
        <v>1</v>
      </c>
      <c r="AB4" s="7"/>
      <c r="AC4" t="s">
        <v>9047</v>
      </c>
      <c r="AD4">
        <f t="shared" si="2"/>
        <v>0</v>
      </c>
      <c r="AF4" s="2"/>
      <c r="AH4" s="7"/>
    </row>
    <row r="5" spans="1:58" ht="11" customHeight="1" outlineLevel="1" x14ac:dyDescent="0.25">
      <c r="A5" t="s">
        <v>3975</v>
      </c>
      <c r="C5" s="2" t="s">
        <v>12953</v>
      </c>
      <c r="D5" s="2" t="s">
        <v>21454</v>
      </c>
      <c r="E5" s="7">
        <v>2020</v>
      </c>
      <c r="F5" s="8" t="s">
        <v>21356</v>
      </c>
      <c r="G5" s="5" t="s">
        <v>5398</v>
      </c>
      <c r="H5" s="6" t="s">
        <v>9047</v>
      </c>
      <c r="I5" s="39" t="s">
        <v>21455</v>
      </c>
      <c r="J5" s="17">
        <v>6</v>
      </c>
      <c r="K5" s="18" t="s">
        <v>7730</v>
      </c>
      <c r="L5" s="9">
        <v>24</v>
      </c>
      <c r="M5" s="9"/>
      <c r="N5" s="21"/>
      <c r="P5" s="29"/>
      <c r="T5" s="17"/>
      <c r="U5" s="2"/>
      <c r="X5" t="str">
        <f t="shared" si="0"/>
        <v/>
      </c>
      <c r="Z5">
        <f t="shared" si="1"/>
        <v>1</v>
      </c>
      <c r="AB5" s="7"/>
      <c r="AC5" t="s">
        <v>9047</v>
      </c>
      <c r="AD5">
        <f t="shared" si="2"/>
        <v>0</v>
      </c>
      <c r="AF5" s="2"/>
      <c r="AH5" s="7"/>
    </row>
    <row r="6" spans="1:58" ht="11" customHeight="1" outlineLevel="1" x14ac:dyDescent="0.25">
      <c r="A6" t="s">
        <v>3975</v>
      </c>
      <c r="C6" s="2" t="s">
        <v>12953</v>
      </c>
      <c r="D6" s="2" t="s">
        <v>21454</v>
      </c>
      <c r="E6" s="7">
        <v>2022</v>
      </c>
      <c r="F6" s="8" t="s">
        <v>21356</v>
      </c>
      <c r="G6" s="5" t="s">
        <v>5398</v>
      </c>
      <c r="H6" s="39" t="s">
        <v>8112</v>
      </c>
      <c r="I6" s="39" t="s">
        <v>21357</v>
      </c>
      <c r="J6" s="17">
        <v>1</v>
      </c>
      <c r="K6" s="18" t="s">
        <v>7732</v>
      </c>
      <c r="L6" s="9"/>
      <c r="M6" s="9"/>
      <c r="N6" s="21"/>
      <c r="P6" s="29"/>
      <c r="T6" s="17"/>
      <c r="U6" s="2"/>
      <c r="X6" t="str">
        <f t="shared" si="0"/>
        <v/>
      </c>
      <c r="Z6">
        <f t="shared" si="1"/>
        <v>1</v>
      </c>
      <c r="AB6" s="7"/>
      <c r="AC6" s="1" t="s">
        <v>21390</v>
      </c>
      <c r="AD6">
        <f t="shared" si="2"/>
        <v>0</v>
      </c>
      <c r="AF6" s="2"/>
      <c r="AG6" t="s">
        <v>4979</v>
      </c>
      <c r="AH6" s="7" t="s">
        <v>4610</v>
      </c>
      <c r="BE6" t="s">
        <v>7730</v>
      </c>
      <c r="BF6">
        <f t="shared" ref="BF6:BF37" si="3">IF(BE6="y",L6,"")</f>
        <v>0</v>
      </c>
    </row>
    <row r="7" spans="1:58" ht="11" customHeight="1" outlineLevel="1" x14ac:dyDescent="0.25">
      <c r="A7" t="s">
        <v>3975</v>
      </c>
      <c r="C7" s="2" t="s">
        <v>12953</v>
      </c>
      <c r="D7" s="2" t="s">
        <v>21454</v>
      </c>
      <c r="E7" s="7">
        <v>2022</v>
      </c>
      <c r="F7" s="8" t="s">
        <v>21356</v>
      </c>
      <c r="G7" s="5" t="s">
        <v>5398</v>
      </c>
      <c r="H7" s="39" t="s">
        <v>20796</v>
      </c>
      <c r="I7" s="39" t="s">
        <v>21357</v>
      </c>
      <c r="J7" s="17">
        <v>5</v>
      </c>
      <c r="K7" s="18" t="s">
        <v>7732</v>
      </c>
      <c r="L7" s="9"/>
      <c r="M7" s="9"/>
      <c r="N7" s="21"/>
      <c r="P7" s="29"/>
      <c r="T7" s="17"/>
      <c r="U7" s="2"/>
      <c r="X7" t="str">
        <f t="shared" si="0"/>
        <v/>
      </c>
      <c r="Z7">
        <f t="shared" si="1"/>
        <v>1</v>
      </c>
      <c r="AB7" s="7"/>
      <c r="AC7" s="1" t="s">
        <v>21389</v>
      </c>
      <c r="AD7">
        <f t="shared" si="2"/>
        <v>0</v>
      </c>
      <c r="AF7" s="2"/>
      <c r="AG7" t="s">
        <v>4979</v>
      </c>
      <c r="AH7" s="7" t="s">
        <v>4610</v>
      </c>
      <c r="BE7" t="s">
        <v>7730</v>
      </c>
      <c r="BF7">
        <f t="shared" si="3"/>
        <v>0</v>
      </c>
    </row>
    <row r="8" spans="1:58" ht="11" customHeight="1" outlineLevel="1" x14ac:dyDescent="0.25">
      <c r="A8" t="s">
        <v>3975</v>
      </c>
      <c r="C8" s="2" t="s">
        <v>12953</v>
      </c>
      <c r="D8" s="2" t="s">
        <v>21454</v>
      </c>
      <c r="E8" s="7">
        <v>2022</v>
      </c>
      <c r="F8" s="8" t="s">
        <v>21356</v>
      </c>
      <c r="G8" s="5" t="s">
        <v>5398</v>
      </c>
      <c r="H8" s="39" t="s">
        <v>21372</v>
      </c>
      <c r="I8" s="39" t="s">
        <v>21357</v>
      </c>
      <c r="J8" s="17">
        <v>1</v>
      </c>
      <c r="K8" s="18" t="s">
        <v>7732</v>
      </c>
      <c r="L8" s="9"/>
      <c r="M8" s="9"/>
      <c r="N8" s="21"/>
      <c r="P8" s="29"/>
      <c r="T8" s="17"/>
      <c r="U8" s="2"/>
      <c r="X8" t="str">
        <f t="shared" si="0"/>
        <v/>
      </c>
      <c r="Z8">
        <f t="shared" si="1"/>
        <v>1</v>
      </c>
      <c r="AB8" s="7"/>
      <c r="AC8" s="1" t="s">
        <v>21373</v>
      </c>
      <c r="AD8">
        <f t="shared" si="2"/>
        <v>0</v>
      </c>
      <c r="AF8" s="2"/>
      <c r="AG8" t="s">
        <v>4979</v>
      </c>
      <c r="AH8" s="7" t="s">
        <v>4610</v>
      </c>
      <c r="BE8" t="s">
        <v>7730</v>
      </c>
      <c r="BF8">
        <f t="shared" si="3"/>
        <v>0</v>
      </c>
    </row>
    <row r="9" spans="1:58" ht="11" customHeight="1" outlineLevel="1" x14ac:dyDescent="0.25">
      <c r="A9" t="s">
        <v>3975</v>
      </c>
      <c r="C9" s="2" t="s">
        <v>12953</v>
      </c>
      <c r="D9" s="2" t="s">
        <v>21454</v>
      </c>
      <c r="E9" s="7">
        <v>2022</v>
      </c>
      <c r="F9" s="8" t="s">
        <v>21356</v>
      </c>
      <c r="G9" s="5" t="s">
        <v>5398</v>
      </c>
      <c r="H9" s="39" t="s">
        <v>21374</v>
      </c>
      <c r="I9" s="39" t="s">
        <v>21357</v>
      </c>
      <c r="J9" s="17">
        <v>3</v>
      </c>
      <c r="K9" s="18" t="s">
        <v>7732</v>
      </c>
      <c r="L9" s="9"/>
      <c r="M9" s="9"/>
      <c r="N9" s="21"/>
      <c r="P9" s="29"/>
      <c r="T9" s="17"/>
      <c r="U9" s="2"/>
      <c r="X9" t="str">
        <f t="shared" si="0"/>
        <v/>
      </c>
      <c r="Z9">
        <f t="shared" si="1"/>
        <v>1</v>
      </c>
      <c r="AB9" s="7"/>
      <c r="AC9" s="1" t="s">
        <v>21375</v>
      </c>
      <c r="AD9">
        <f t="shared" si="2"/>
        <v>0</v>
      </c>
      <c r="AF9" s="2"/>
      <c r="AG9" t="s">
        <v>4979</v>
      </c>
      <c r="AH9" s="7" t="s">
        <v>4610</v>
      </c>
      <c r="BE9" t="s">
        <v>7730</v>
      </c>
      <c r="BF9">
        <f t="shared" si="3"/>
        <v>0</v>
      </c>
    </row>
    <row r="10" spans="1:58" ht="11" customHeight="1" outlineLevel="1" x14ac:dyDescent="0.25">
      <c r="A10" t="s">
        <v>3975</v>
      </c>
      <c r="C10" s="2" t="s">
        <v>12953</v>
      </c>
      <c r="D10" s="2" t="s">
        <v>21454</v>
      </c>
      <c r="E10" s="7">
        <v>2022</v>
      </c>
      <c r="F10" s="8" t="s">
        <v>21356</v>
      </c>
      <c r="G10" s="5" t="s">
        <v>5398</v>
      </c>
      <c r="H10" s="39" t="s">
        <v>2614</v>
      </c>
      <c r="I10" s="39" t="s">
        <v>21357</v>
      </c>
      <c r="J10" s="17">
        <v>1</v>
      </c>
      <c r="K10" s="18" t="s">
        <v>7732</v>
      </c>
      <c r="L10" s="9"/>
      <c r="M10" s="9"/>
      <c r="N10" s="21"/>
      <c r="P10" s="29"/>
      <c r="T10" s="17"/>
      <c r="U10" s="2"/>
      <c r="X10" t="str">
        <f t="shared" si="0"/>
        <v/>
      </c>
      <c r="Z10">
        <f t="shared" si="1"/>
        <v>1</v>
      </c>
      <c r="AB10" s="7"/>
      <c r="AC10" s="1" t="s">
        <v>21369</v>
      </c>
      <c r="AD10">
        <f t="shared" si="2"/>
        <v>0</v>
      </c>
      <c r="AF10" s="2"/>
      <c r="AG10" t="s">
        <v>4979</v>
      </c>
      <c r="AH10" s="7" t="s">
        <v>4610</v>
      </c>
      <c r="BE10" t="s">
        <v>7730</v>
      </c>
      <c r="BF10">
        <f t="shared" si="3"/>
        <v>0</v>
      </c>
    </row>
    <row r="11" spans="1:58" ht="11" customHeight="1" outlineLevel="1" x14ac:dyDescent="0.25">
      <c r="A11" t="s">
        <v>3975</v>
      </c>
      <c r="C11" s="2" t="s">
        <v>12953</v>
      </c>
      <c r="D11" s="2" t="s">
        <v>21454</v>
      </c>
      <c r="E11" s="7">
        <v>2022</v>
      </c>
      <c r="F11" s="8" t="s">
        <v>21356</v>
      </c>
      <c r="G11" s="5" t="s">
        <v>5398</v>
      </c>
      <c r="H11" s="39" t="s">
        <v>21360</v>
      </c>
      <c r="I11" s="39" t="s">
        <v>21357</v>
      </c>
      <c r="J11" s="17">
        <v>3</v>
      </c>
      <c r="K11" s="18" t="s">
        <v>7732</v>
      </c>
      <c r="L11" s="9"/>
      <c r="M11" s="9"/>
      <c r="N11" s="21"/>
      <c r="P11" s="29"/>
      <c r="T11" s="17"/>
      <c r="U11" s="2"/>
      <c r="X11" t="str">
        <f t="shared" si="0"/>
        <v/>
      </c>
      <c r="Z11">
        <f t="shared" si="1"/>
        <v>1</v>
      </c>
      <c r="AB11" s="7"/>
      <c r="AC11" s="1" t="s">
        <v>21361</v>
      </c>
      <c r="AD11">
        <f t="shared" si="2"/>
        <v>0</v>
      </c>
      <c r="AF11" s="2"/>
      <c r="AG11" t="s">
        <v>4979</v>
      </c>
      <c r="AH11" s="7" t="s">
        <v>4610</v>
      </c>
      <c r="BE11" t="s">
        <v>7730</v>
      </c>
      <c r="BF11">
        <f t="shared" si="3"/>
        <v>0</v>
      </c>
    </row>
    <row r="12" spans="1:58" ht="11" customHeight="1" outlineLevel="1" x14ac:dyDescent="0.25">
      <c r="A12" t="s">
        <v>3975</v>
      </c>
      <c r="C12" s="2" t="s">
        <v>12953</v>
      </c>
      <c r="D12" s="2" t="s">
        <v>21454</v>
      </c>
      <c r="E12" s="7">
        <v>2022</v>
      </c>
      <c r="F12" s="8" t="s">
        <v>21356</v>
      </c>
      <c r="G12" s="5" t="s">
        <v>5398</v>
      </c>
      <c r="H12" s="39" t="s">
        <v>10675</v>
      </c>
      <c r="I12" s="39" t="s">
        <v>21357</v>
      </c>
      <c r="J12" s="17">
        <v>3</v>
      </c>
      <c r="K12" s="18" t="s">
        <v>7732</v>
      </c>
      <c r="L12" s="9"/>
      <c r="M12" s="9"/>
      <c r="N12" s="21"/>
      <c r="P12" s="29"/>
      <c r="T12" s="17"/>
      <c r="U12" s="2"/>
      <c r="X12" t="str">
        <f t="shared" si="0"/>
        <v/>
      </c>
      <c r="Z12">
        <f t="shared" si="1"/>
        <v>1</v>
      </c>
      <c r="AB12" s="7"/>
      <c r="AC12" s="1" t="s">
        <v>21362</v>
      </c>
      <c r="AD12">
        <f t="shared" si="2"/>
        <v>0</v>
      </c>
      <c r="AF12" s="2"/>
      <c r="AG12" t="s">
        <v>4979</v>
      </c>
      <c r="AH12" s="7" t="s">
        <v>4610</v>
      </c>
      <c r="BE12" t="s">
        <v>7730</v>
      </c>
      <c r="BF12">
        <f t="shared" si="3"/>
        <v>0</v>
      </c>
    </row>
    <row r="13" spans="1:58" ht="11" customHeight="1" outlineLevel="1" x14ac:dyDescent="0.25">
      <c r="A13" t="s">
        <v>3975</v>
      </c>
      <c r="C13" s="2" t="s">
        <v>12953</v>
      </c>
      <c r="D13" s="2" t="s">
        <v>21454</v>
      </c>
      <c r="E13" s="7">
        <v>2022</v>
      </c>
      <c r="F13" s="8" t="s">
        <v>21356</v>
      </c>
      <c r="G13" s="5" t="s">
        <v>5398</v>
      </c>
      <c r="H13" s="39" t="s">
        <v>21364</v>
      </c>
      <c r="I13" s="39" t="s">
        <v>21357</v>
      </c>
      <c r="J13" s="17">
        <v>3</v>
      </c>
      <c r="K13" s="18" t="s">
        <v>7732</v>
      </c>
      <c r="L13" s="9"/>
      <c r="M13" s="9"/>
      <c r="N13" s="21"/>
      <c r="P13" s="29"/>
      <c r="T13" s="17"/>
      <c r="U13" s="2"/>
      <c r="X13" t="str">
        <f t="shared" si="0"/>
        <v/>
      </c>
      <c r="Z13">
        <f t="shared" si="1"/>
        <v>1</v>
      </c>
      <c r="AB13" s="7"/>
      <c r="AC13" s="1" t="s">
        <v>21363</v>
      </c>
      <c r="AD13">
        <f t="shared" si="2"/>
        <v>0</v>
      </c>
      <c r="AF13" s="2"/>
      <c r="AG13" t="s">
        <v>4979</v>
      </c>
      <c r="AH13" s="7" t="s">
        <v>4610</v>
      </c>
      <c r="BE13" t="s">
        <v>7730</v>
      </c>
      <c r="BF13">
        <f t="shared" si="3"/>
        <v>0</v>
      </c>
    </row>
    <row r="14" spans="1:58" ht="11" customHeight="1" outlineLevel="1" x14ac:dyDescent="0.25">
      <c r="A14" t="s">
        <v>3975</v>
      </c>
      <c r="C14" s="2" t="s">
        <v>12953</v>
      </c>
      <c r="D14" s="2" t="s">
        <v>21454</v>
      </c>
      <c r="E14" s="7">
        <v>2022</v>
      </c>
      <c r="F14" s="8" t="s">
        <v>21356</v>
      </c>
      <c r="G14" s="5" t="s">
        <v>5398</v>
      </c>
      <c r="H14" s="39" t="s">
        <v>21366</v>
      </c>
      <c r="I14" s="39" t="s">
        <v>21357</v>
      </c>
      <c r="J14" s="17">
        <v>1</v>
      </c>
      <c r="K14" s="18" t="s">
        <v>7732</v>
      </c>
      <c r="L14" s="9"/>
      <c r="M14" s="9"/>
      <c r="N14" s="21"/>
      <c r="P14" s="29"/>
      <c r="T14" s="17"/>
      <c r="U14" s="2"/>
      <c r="X14" t="str">
        <f t="shared" si="0"/>
        <v/>
      </c>
      <c r="Z14">
        <f t="shared" si="1"/>
        <v>1</v>
      </c>
      <c r="AB14" s="7"/>
      <c r="AC14" s="1" t="s">
        <v>21365</v>
      </c>
      <c r="AD14">
        <f t="shared" si="2"/>
        <v>0</v>
      </c>
      <c r="AF14" s="2"/>
      <c r="AG14" t="s">
        <v>4979</v>
      </c>
      <c r="AH14" s="7" t="s">
        <v>4610</v>
      </c>
      <c r="BE14" t="s">
        <v>7730</v>
      </c>
      <c r="BF14">
        <f t="shared" si="3"/>
        <v>0</v>
      </c>
    </row>
    <row r="15" spans="1:58" ht="11" customHeight="1" outlineLevel="1" x14ac:dyDescent="0.25">
      <c r="A15" t="s">
        <v>3975</v>
      </c>
      <c r="C15" s="2" t="s">
        <v>12953</v>
      </c>
      <c r="D15" s="2" t="s">
        <v>21454</v>
      </c>
      <c r="E15" s="7">
        <v>2022</v>
      </c>
      <c r="F15" s="8" t="s">
        <v>21356</v>
      </c>
      <c r="G15" s="5" t="s">
        <v>5398</v>
      </c>
      <c r="H15" s="39" t="s">
        <v>21367</v>
      </c>
      <c r="I15" s="39" t="s">
        <v>21357</v>
      </c>
      <c r="J15" s="17">
        <v>3</v>
      </c>
      <c r="K15" s="18" t="s">
        <v>7732</v>
      </c>
      <c r="L15" s="9"/>
      <c r="M15" s="9"/>
      <c r="N15" s="21"/>
      <c r="P15" s="29"/>
      <c r="T15" s="17"/>
      <c r="U15" s="2"/>
      <c r="X15" t="str">
        <f t="shared" si="0"/>
        <v/>
      </c>
      <c r="Z15">
        <f t="shared" si="1"/>
        <v>1</v>
      </c>
      <c r="AB15" s="7"/>
      <c r="AC15" s="1" t="s">
        <v>21368</v>
      </c>
      <c r="AD15">
        <f t="shared" si="2"/>
        <v>0</v>
      </c>
      <c r="AF15" s="2"/>
      <c r="AG15" t="s">
        <v>4979</v>
      </c>
      <c r="AH15" s="7" t="s">
        <v>4610</v>
      </c>
      <c r="BE15" t="s">
        <v>7730</v>
      </c>
      <c r="BF15">
        <f t="shared" si="3"/>
        <v>0</v>
      </c>
    </row>
    <row r="16" spans="1:58" ht="11" customHeight="1" outlineLevel="1" x14ac:dyDescent="0.25">
      <c r="A16" t="s">
        <v>3975</v>
      </c>
      <c r="C16" s="2" t="s">
        <v>12953</v>
      </c>
      <c r="D16" s="2" t="s">
        <v>21454</v>
      </c>
      <c r="E16" s="7">
        <v>2022</v>
      </c>
      <c r="F16" s="8" t="s">
        <v>21356</v>
      </c>
      <c r="G16" s="5" t="s">
        <v>5398</v>
      </c>
      <c r="H16" s="39" t="s">
        <v>9083</v>
      </c>
      <c r="I16" s="39" t="s">
        <v>21357</v>
      </c>
      <c r="J16" s="17">
        <v>4</v>
      </c>
      <c r="K16" s="18" t="s">
        <v>7732</v>
      </c>
      <c r="L16" s="9"/>
      <c r="M16" s="9"/>
      <c r="N16" s="21"/>
      <c r="P16" s="29"/>
      <c r="T16" s="17"/>
      <c r="U16" s="2"/>
      <c r="X16" t="str">
        <f t="shared" si="0"/>
        <v/>
      </c>
      <c r="Z16">
        <f t="shared" si="1"/>
        <v>1</v>
      </c>
      <c r="AB16" s="7"/>
      <c r="AC16" s="1" t="s">
        <v>21382</v>
      </c>
      <c r="AD16">
        <f t="shared" si="2"/>
        <v>0</v>
      </c>
      <c r="AF16" s="2"/>
      <c r="AG16" t="s">
        <v>4979</v>
      </c>
      <c r="AH16" s="7" t="s">
        <v>4610</v>
      </c>
      <c r="BE16" t="s">
        <v>7730</v>
      </c>
      <c r="BF16">
        <f t="shared" si="3"/>
        <v>0</v>
      </c>
    </row>
    <row r="17" spans="1:58" ht="11" customHeight="1" outlineLevel="1" x14ac:dyDescent="0.25">
      <c r="A17" t="s">
        <v>3975</v>
      </c>
      <c r="C17" s="2" t="s">
        <v>12953</v>
      </c>
      <c r="D17" s="2" t="s">
        <v>21454</v>
      </c>
      <c r="E17" s="7">
        <v>2022</v>
      </c>
      <c r="F17" s="8" t="s">
        <v>21356</v>
      </c>
      <c r="G17" s="5" t="s">
        <v>5398</v>
      </c>
      <c r="H17" s="39" t="s">
        <v>21380</v>
      </c>
      <c r="I17" s="39" t="s">
        <v>21357</v>
      </c>
      <c r="J17" s="17">
        <v>3</v>
      </c>
      <c r="K17" s="18" t="s">
        <v>7732</v>
      </c>
      <c r="L17" s="9"/>
      <c r="M17" s="9"/>
      <c r="N17" s="21"/>
      <c r="P17" s="29"/>
      <c r="T17" s="17"/>
      <c r="U17" s="2"/>
      <c r="X17" t="str">
        <f t="shared" si="0"/>
        <v/>
      </c>
      <c r="Z17">
        <f t="shared" si="1"/>
        <v>1</v>
      </c>
      <c r="AB17" s="7"/>
      <c r="AC17" s="1" t="s">
        <v>21381</v>
      </c>
      <c r="AD17">
        <f t="shared" si="2"/>
        <v>0</v>
      </c>
      <c r="AF17" s="2"/>
      <c r="AG17" t="s">
        <v>4979</v>
      </c>
      <c r="AH17" s="7" t="s">
        <v>4610</v>
      </c>
      <c r="BE17" t="s">
        <v>7730</v>
      </c>
      <c r="BF17">
        <f t="shared" si="3"/>
        <v>0</v>
      </c>
    </row>
    <row r="18" spans="1:58" ht="11" customHeight="1" outlineLevel="1" x14ac:dyDescent="0.25">
      <c r="A18" t="s">
        <v>3975</v>
      </c>
      <c r="C18" s="2" t="s">
        <v>12953</v>
      </c>
      <c r="D18" s="2" t="s">
        <v>21454</v>
      </c>
      <c r="E18" s="7">
        <v>2022</v>
      </c>
      <c r="F18" s="8" t="s">
        <v>21356</v>
      </c>
      <c r="G18" s="5" t="s">
        <v>5398</v>
      </c>
      <c r="H18" s="39" t="s">
        <v>21384</v>
      </c>
      <c r="I18" s="39" t="s">
        <v>21357</v>
      </c>
      <c r="J18" s="17">
        <v>1</v>
      </c>
      <c r="K18" s="18" t="s">
        <v>7732</v>
      </c>
      <c r="L18" s="9"/>
      <c r="M18" s="9"/>
      <c r="N18" s="21"/>
      <c r="P18" s="29"/>
      <c r="T18" s="17"/>
      <c r="U18" s="2"/>
      <c r="X18" t="str">
        <f t="shared" si="0"/>
        <v/>
      </c>
      <c r="Z18">
        <f t="shared" si="1"/>
        <v>1</v>
      </c>
      <c r="AB18" s="7"/>
      <c r="AC18" s="1" t="s">
        <v>21383</v>
      </c>
      <c r="AD18">
        <f t="shared" si="2"/>
        <v>0</v>
      </c>
      <c r="AF18" s="2"/>
      <c r="AG18" t="s">
        <v>4979</v>
      </c>
      <c r="AH18" s="7" t="s">
        <v>4610</v>
      </c>
      <c r="BE18" t="s">
        <v>7730</v>
      </c>
      <c r="BF18">
        <f t="shared" si="3"/>
        <v>0</v>
      </c>
    </row>
    <row r="19" spans="1:58" ht="11" customHeight="1" outlineLevel="1" x14ac:dyDescent="0.25">
      <c r="A19" t="s">
        <v>3975</v>
      </c>
      <c r="C19" s="2" t="s">
        <v>12953</v>
      </c>
      <c r="D19" s="2" t="s">
        <v>21454</v>
      </c>
      <c r="E19" s="7">
        <v>2022</v>
      </c>
      <c r="F19" s="8" t="s">
        <v>21356</v>
      </c>
      <c r="G19" s="5" t="s">
        <v>5398</v>
      </c>
      <c r="H19" s="39" t="s">
        <v>21358</v>
      </c>
      <c r="I19" s="39" t="s">
        <v>21357</v>
      </c>
      <c r="J19" s="17">
        <v>4</v>
      </c>
      <c r="K19" s="18" t="s">
        <v>7732</v>
      </c>
      <c r="L19" s="9"/>
      <c r="M19" s="9"/>
      <c r="N19" s="21"/>
      <c r="P19" s="29"/>
      <c r="T19" s="17"/>
      <c r="U19" s="2"/>
      <c r="X19" t="str">
        <f t="shared" si="0"/>
        <v/>
      </c>
      <c r="Z19">
        <f t="shared" si="1"/>
        <v>1</v>
      </c>
      <c r="AB19" s="7"/>
      <c r="AC19" s="1" t="s">
        <v>21359</v>
      </c>
      <c r="AD19">
        <f t="shared" si="2"/>
        <v>0</v>
      </c>
      <c r="AF19" s="2"/>
      <c r="AG19" t="s">
        <v>4979</v>
      </c>
      <c r="AH19" s="7" t="s">
        <v>4610</v>
      </c>
      <c r="BE19" t="s">
        <v>7730</v>
      </c>
      <c r="BF19">
        <f t="shared" si="3"/>
        <v>0</v>
      </c>
    </row>
    <row r="20" spans="1:58" ht="11" customHeight="1" outlineLevel="1" x14ac:dyDescent="0.25">
      <c r="A20" t="s">
        <v>3975</v>
      </c>
      <c r="C20" s="2" t="s">
        <v>12953</v>
      </c>
      <c r="D20" s="2" t="s">
        <v>21454</v>
      </c>
      <c r="E20" s="7">
        <v>2022</v>
      </c>
      <c r="F20" s="8" t="s">
        <v>21356</v>
      </c>
      <c r="G20" s="5" t="s">
        <v>5398</v>
      </c>
      <c r="H20" s="39" t="s">
        <v>21370</v>
      </c>
      <c r="I20" s="39" t="s">
        <v>21357</v>
      </c>
      <c r="J20" s="17">
        <v>4</v>
      </c>
      <c r="K20" s="18" t="s">
        <v>7732</v>
      </c>
      <c r="L20" s="9"/>
      <c r="M20" s="9"/>
      <c r="N20" s="21"/>
      <c r="P20" s="29"/>
      <c r="T20" s="17"/>
      <c r="U20" s="2"/>
      <c r="X20" t="str">
        <f t="shared" si="0"/>
        <v/>
      </c>
      <c r="Z20">
        <f t="shared" si="1"/>
        <v>1</v>
      </c>
      <c r="AB20" s="7"/>
      <c r="AC20" s="1" t="s">
        <v>21371</v>
      </c>
      <c r="AD20">
        <f t="shared" si="2"/>
        <v>0</v>
      </c>
      <c r="AF20" s="2"/>
      <c r="AG20" t="s">
        <v>4979</v>
      </c>
      <c r="AH20" s="7" t="s">
        <v>4610</v>
      </c>
      <c r="BE20" t="s">
        <v>7730</v>
      </c>
      <c r="BF20">
        <f t="shared" si="3"/>
        <v>0</v>
      </c>
    </row>
    <row r="21" spans="1:58" ht="11" customHeight="1" outlineLevel="1" x14ac:dyDescent="0.25">
      <c r="A21" t="s">
        <v>3975</v>
      </c>
      <c r="C21" s="2" t="s">
        <v>12953</v>
      </c>
      <c r="D21" s="2" t="s">
        <v>21454</v>
      </c>
      <c r="E21" s="7">
        <v>2022</v>
      </c>
      <c r="F21" s="8" t="s">
        <v>21356</v>
      </c>
      <c r="G21" s="5" t="s">
        <v>5398</v>
      </c>
      <c r="H21" s="39" t="s">
        <v>21386</v>
      </c>
      <c r="I21" s="39" t="s">
        <v>21357</v>
      </c>
      <c r="J21" s="17">
        <v>3</v>
      </c>
      <c r="K21" s="18" t="s">
        <v>7732</v>
      </c>
      <c r="L21" s="9"/>
      <c r="M21" s="9"/>
      <c r="N21" s="21"/>
      <c r="P21" s="29"/>
      <c r="T21" s="17"/>
      <c r="U21" s="2"/>
      <c r="X21" t="str">
        <f t="shared" si="0"/>
        <v/>
      </c>
      <c r="Z21">
        <f t="shared" si="1"/>
        <v>1</v>
      </c>
      <c r="AB21" s="7"/>
      <c r="AC21" s="1" t="s">
        <v>21385</v>
      </c>
      <c r="AD21">
        <f t="shared" si="2"/>
        <v>0</v>
      </c>
      <c r="AF21" s="2"/>
      <c r="AG21" t="s">
        <v>4979</v>
      </c>
      <c r="AH21" s="7" t="s">
        <v>4610</v>
      </c>
      <c r="BE21" t="s">
        <v>7730</v>
      </c>
      <c r="BF21">
        <f t="shared" si="3"/>
        <v>0</v>
      </c>
    </row>
    <row r="22" spans="1:58" ht="11" customHeight="1" outlineLevel="1" x14ac:dyDescent="0.25">
      <c r="A22" t="s">
        <v>3975</v>
      </c>
      <c r="C22" s="2" t="s">
        <v>12953</v>
      </c>
      <c r="D22" s="2" t="s">
        <v>21454</v>
      </c>
      <c r="E22" s="7">
        <v>2022</v>
      </c>
      <c r="F22" s="8" t="s">
        <v>21356</v>
      </c>
      <c r="G22" s="5" t="s">
        <v>5398</v>
      </c>
      <c r="H22" s="39" t="s">
        <v>21388</v>
      </c>
      <c r="I22" s="39" t="s">
        <v>21357</v>
      </c>
      <c r="J22" s="17">
        <v>3</v>
      </c>
      <c r="K22" s="18" t="s">
        <v>7732</v>
      </c>
      <c r="L22" s="9"/>
      <c r="M22" s="9"/>
      <c r="N22" s="21"/>
      <c r="P22" s="29"/>
      <c r="T22" s="17"/>
      <c r="U22" s="2"/>
      <c r="X22" t="str">
        <f t="shared" si="0"/>
        <v/>
      </c>
      <c r="Z22">
        <f t="shared" si="1"/>
        <v>1</v>
      </c>
      <c r="AB22" s="7"/>
      <c r="AC22" s="1" t="s">
        <v>21387</v>
      </c>
      <c r="AD22">
        <f t="shared" si="2"/>
        <v>0</v>
      </c>
      <c r="AF22" s="2"/>
      <c r="AG22" t="s">
        <v>4979</v>
      </c>
      <c r="AH22" s="7" t="s">
        <v>4610</v>
      </c>
      <c r="BE22" t="s">
        <v>7730</v>
      </c>
      <c r="BF22">
        <f t="shared" si="3"/>
        <v>0</v>
      </c>
    </row>
    <row r="23" spans="1:58" ht="11" customHeight="1" outlineLevel="1" x14ac:dyDescent="0.25">
      <c r="A23" t="s">
        <v>3975</v>
      </c>
      <c r="C23" s="2" t="s">
        <v>12953</v>
      </c>
      <c r="D23" s="2" t="s">
        <v>21454</v>
      </c>
      <c r="E23" s="7">
        <v>2022</v>
      </c>
      <c r="F23" s="8" t="s">
        <v>21356</v>
      </c>
      <c r="G23" s="5" t="s">
        <v>5398</v>
      </c>
      <c r="H23" s="39" t="s">
        <v>21379</v>
      </c>
      <c r="I23" s="39" t="s">
        <v>21357</v>
      </c>
      <c r="J23" s="17">
        <v>3</v>
      </c>
      <c r="K23" s="18" t="s">
        <v>7732</v>
      </c>
      <c r="L23" s="9"/>
      <c r="M23" s="9"/>
      <c r="N23" s="21"/>
      <c r="P23" s="29"/>
      <c r="T23" s="17"/>
      <c r="U23" s="2"/>
      <c r="X23" t="str">
        <f t="shared" si="0"/>
        <v/>
      </c>
      <c r="Z23">
        <f t="shared" si="1"/>
        <v>1</v>
      </c>
      <c r="AB23" s="7"/>
      <c r="AC23" s="1" t="s">
        <v>21378</v>
      </c>
      <c r="AD23">
        <f t="shared" si="2"/>
        <v>0</v>
      </c>
      <c r="AF23" s="2"/>
      <c r="AG23" t="s">
        <v>4979</v>
      </c>
      <c r="AH23" s="7" t="s">
        <v>4610</v>
      </c>
      <c r="BE23" t="s">
        <v>7730</v>
      </c>
      <c r="BF23">
        <f t="shared" si="3"/>
        <v>0</v>
      </c>
    </row>
    <row r="24" spans="1:58" ht="11" customHeight="1" outlineLevel="1" x14ac:dyDescent="0.25">
      <c r="A24" t="s">
        <v>3975</v>
      </c>
      <c r="C24" s="2" t="s">
        <v>12953</v>
      </c>
      <c r="D24" s="2" t="s">
        <v>21454</v>
      </c>
      <c r="E24" s="7">
        <v>2022</v>
      </c>
      <c r="F24" s="8" t="s">
        <v>21356</v>
      </c>
      <c r="G24" s="5" t="s">
        <v>5398</v>
      </c>
      <c r="H24" s="39" t="s">
        <v>21377</v>
      </c>
      <c r="I24" s="39" t="s">
        <v>21357</v>
      </c>
      <c r="J24" s="17">
        <v>1</v>
      </c>
      <c r="K24" s="18" t="s">
        <v>7732</v>
      </c>
      <c r="L24" s="9"/>
      <c r="M24" s="9"/>
      <c r="N24" s="21"/>
      <c r="P24" s="29"/>
      <c r="T24" s="17"/>
      <c r="U24" s="2"/>
      <c r="X24" t="str">
        <f t="shared" si="0"/>
        <v/>
      </c>
      <c r="Z24">
        <f t="shared" si="1"/>
        <v>1</v>
      </c>
      <c r="AB24" s="7"/>
      <c r="AC24" s="1" t="s">
        <v>21376</v>
      </c>
      <c r="AD24">
        <f t="shared" si="2"/>
        <v>0</v>
      </c>
      <c r="AF24" s="2"/>
      <c r="AG24" t="s">
        <v>4979</v>
      </c>
      <c r="AH24" s="7" t="s">
        <v>4610</v>
      </c>
      <c r="BE24" t="s">
        <v>7730</v>
      </c>
      <c r="BF24">
        <f t="shared" si="3"/>
        <v>0</v>
      </c>
    </row>
    <row r="25" spans="1:58" ht="11" customHeight="1" outlineLevel="1" x14ac:dyDescent="0.25">
      <c r="A25" t="s">
        <v>3975</v>
      </c>
      <c r="C25" s="2" t="s">
        <v>12953</v>
      </c>
      <c r="D25" s="2" t="s">
        <v>21454</v>
      </c>
      <c r="E25" s="7">
        <v>2022</v>
      </c>
      <c r="F25" s="8" t="s">
        <v>21356</v>
      </c>
      <c r="G25" s="5" t="s">
        <v>5398</v>
      </c>
      <c r="H25" s="39" t="s">
        <v>21391</v>
      </c>
      <c r="I25" s="39" t="s">
        <v>21357</v>
      </c>
      <c r="J25" s="17">
        <v>3</v>
      </c>
      <c r="K25" s="18" t="s">
        <v>7732</v>
      </c>
      <c r="L25" s="9"/>
      <c r="M25" s="9"/>
      <c r="N25" s="21"/>
      <c r="P25" s="29"/>
      <c r="T25" s="17"/>
      <c r="U25" s="2"/>
      <c r="X25" t="str">
        <f t="shared" si="0"/>
        <v/>
      </c>
      <c r="Z25">
        <f t="shared" si="1"/>
        <v>1</v>
      </c>
      <c r="AB25" s="7"/>
      <c r="AC25" s="1" t="s">
        <v>21392</v>
      </c>
      <c r="AD25">
        <f t="shared" si="2"/>
        <v>0</v>
      </c>
      <c r="AF25" s="2"/>
      <c r="AG25" t="s">
        <v>4979</v>
      </c>
      <c r="AH25" s="7" t="s">
        <v>4610</v>
      </c>
      <c r="BE25" t="s">
        <v>7730</v>
      </c>
      <c r="BF25">
        <f t="shared" si="3"/>
        <v>0</v>
      </c>
    </row>
    <row r="26" spans="1:58" ht="11" customHeight="1" outlineLevel="1" x14ac:dyDescent="0.25">
      <c r="A26" t="s">
        <v>3975</v>
      </c>
      <c r="C26" s="2" t="s">
        <v>12953</v>
      </c>
      <c r="D26" s="2" t="s">
        <v>21454</v>
      </c>
      <c r="E26" s="7">
        <v>2022</v>
      </c>
      <c r="F26" s="8" t="s">
        <v>21356</v>
      </c>
      <c r="G26" s="5" t="s">
        <v>5398</v>
      </c>
      <c r="H26" s="39" t="s">
        <v>21394</v>
      </c>
      <c r="I26" s="39" t="s">
        <v>21357</v>
      </c>
      <c r="J26" s="17">
        <v>5</v>
      </c>
      <c r="K26" s="18" t="s">
        <v>7732</v>
      </c>
      <c r="L26" s="9"/>
      <c r="M26" s="9"/>
      <c r="N26" s="21"/>
      <c r="P26" s="29"/>
      <c r="T26" s="17"/>
      <c r="U26" s="2"/>
      <c r="X26" t="str">
        <f t="shared" si="0"/>
        <v/>
      </c>
      <c r="Z26">
        <f t="shared" si="1"/>
        <v>1</v>
      </c>
      <c r="AB26" s="7"/>
      <c r="AC26" s="1" t="s">
        <v>21393</v>
      </c>
      <c r="AD26">
        <f t="shared" si="2"/>
        <v>0</v>
      </c>
      <c r="AF26" s="2"/>
      <c r="AG26" t="s">
        <v>4979</v>
      </c>
      <c r="AH26" s="7" t="s">
        <v>4610</v>
      </c>
      <c r="BE26" t="s">
        <v>7730</v>
      </c>
      <c r="BF26">
        <f t="shared" si="3"/>
        <v>0</v>
      </c>
    </row>
    <row r="27" spans="1:58" ht="11" customHeight="1" outlineLevel="1" x14ac:dyDescent="0.25">
      <c r="A27" t="s">
        <v>3975</v>
      </c>
      <c r="C27" s="2" t="s">
        <v>12953</v>
      </c>
      <c r="D27" s="2" t="s">
        <v>21454</v>
      </c>
      <c r="E27" s="7">
        <v>2022</v>
      </c>
      <c r="F27" s="8" t="s">
        <v>21356</v>
      </c>
      <c r="G27" s="5" t="s">
        <v>5398</v>
      </c>
      <c r="H27" s="39" t="s">
        <v>8097</v>
      </c>
      <c r="I27" s="39" t="s">
        <v>21357</v>
      </c>
      <c r="J27" s="17">
        <v>1</v>
      </c>
      <c r="K27" s="18" t="s">
        <v>7732</v>
      </c>
      <c r="L27" s="9"/>
      <c r="M27" s="9"/>
      <c r="N27" s="21"/>
      <c r="P27" s="29"/>
      <c r="T27" s="17"/>
      <c r="U27" s="2"/>
      <c r="X27" t="str">
        <f t="shared" si="0"/>
        <v/>
      </c>
      <c r="Z27">
        <f t="shared" si="1"/>
        <v>1</v>
      </c>
      <c r="AB27" s="7"/>
      <c r="AC27" s="1" t="s">
        <v>21395</v>
      </c>
      <c r="AD27">
        <f t="shared" si="2"/>
        <v>0</v>
      </c>
      <c r="AF27" s="2"/>
      <c r="AG27" t="s">
        <v>4979</v>
      </c>
      <c r="AH27" s="7" t="s">
        <v>4610</v>
      </c>
      <c r="BE27" t="s">
        <v>7730</v>
      </c>
      <c r="BF27">
        <f t="shared" si="3"/>
        <v>0</v>
      </c>
    </row>
    <row r="28" spans="1:58" ht="11" customHeight="1" outlineLevel="1" x14ac:dyDescent="0.25">
      <c r="A28" t="s">
        <v>3975</v>
      </c>
      <c r="C28" s="2" t="s">
        <v>12953</v>
      </c>
      <c r="D28" s="2" t="s">
        <v>21454</v>
      </c>
      <c r="E28" s="7">
        <v>2022</v>
      </c>
      <c r="F28" s="8" t="s">
        <v>21356</v>
      </c>
      <c r="G28" s="5" t="s">
        <v>5398</v>
      </c>
      <c r="H28" s="39" t="s">
        <v>6918</v>
      </c>
      <c r="I28" s="39" t="s">
        <v>21357</v>
      </c>
      <c r="J28" s="17">
        <v>1</v>
      </c>
      <c r="K28" s="18" t="s">
        <v>7732</v>
      </c>
      <c r="L28" s="9"/>
      <c r="M28" s="9"/>
      <c r="N28" s="21"/>
      <c r="P28" s="29"/>
      <c r="T28" s="17"/>
      <c r="U28" s="2"/>
      <c r="X28" t="str">
        <f t="shared" si="0"/>
        <v/>
      </c>
      <c r="Z28">
        <f t="shared" si="1"/>
        <v>1</v>
      </c>
      <c r="AB28" s="7"/>
      <c r="AC28" s="1" t="s">
        <v>21396</v>
      </c>
      <c r="AD28">
        <f t="shared" si="2"/>
        <v>0</v>
      </c>
      <c r="AF28" s="2"/>
      <c r="AG28" t="s">
        <v>4979</v>
      </c>
      <c r="AH28" s="7" t="s">
        <v>4610</v>
      </c>
      <c r="BE28" t="s">
        <v>7730</v>
      </c>
      <c r="BF28">
        <f t="shared" si="3"/>
        <v>0</v>
      </c>
    </row>
    <row r="29" spans="1:58" ht="11" customHeight="1" outlineLevel="1" x14ac:dyDescent="0.25">
      <c r="A29" t="s">
        <v>3975</v>
      </c>
      <c r="C29" s="2" t="s">
        <v>12953</v>
      </c>
      <c r="D29" s="2" t="s">
        <v>21454</v>
      </c>
      <c r="E29" s="7">
        <v>2022</v>
      </c>
      <c r="F29" s="8" t="s">
        <v>21356</v>
      </c>
      <c r="G29" s="5" t="s">
        <v>5398</v>
      </c>
      <c r="H29" s="39" t="s">
        <v>21447</v>
      </c>
      <c r="I29" s="39" t="s">
        <v>21357</v>
      </c>
      <c r="J29" s="17">
        <v>3</v>
      </c>
      <c r="K29" s="18" t="s">
        <v>7732</v>
      </c>
      <c r="L29" s="9"/>
      <c r="M29" s="9"/>
      <c r="N29" s="21"/>
      <c r="P29" s="29"/>
      <c r="T29" s="17"/>
      <c r="U29" s="2"/>
      <c r="X29" t="str">
        <f t="shared" si="0"/>
        <v/>
      </c>
      <c r="Z29">
        <f t="shared" si="1"/>
        <v>1</v>
      </c>
      <c r="AB29" s="7"/>
      <c r="AC29" s="1" t="s">
        <v>21448</v>
      </c>
      <c r="AD29">
        <f t="shared" si="2"/>
        <v>0</v>
      </c>
      <c r="AF29" s="2"/>
      <c r="AG29" t="s">
        <v>4979</v>
      </c>
      <c r="AH29" s="7" t="s">
        <v>4610</v>
      </c>
      <c r="BE29" t="s">
        <v>7730</v>
      </c>
      <c r="BF29">
        <f t="shared" si="3"/>
        <v>0</v>
      </c>
    </row>
    <row r="30" spans="1:58" ht="11" customHeight="1" outlineLevel="1" x14ac:dyDescent="0.25">
      <c r="A30" t="s">
        <v>3975</v>
      </c>
      <c r="C30" s="2" t="s">
        <v>12953</v>
      </c>
      <c r="D30" s="2" t="s">
        <v>21454</v>
      </c>
      <c r="E30" s="7">
        <v>2022</v>
      </c>
      <c r="F30" s="8" t="s">
        <v>21356</v>
      </c>
      <c r="G30" s="5" t="s">
        <v>5398</v>
      </c>
      <c r="H30" s="39" t="s">
        <v>8219</v>
      </c>
      <c r="I30" s="39" t="s">
        <v>21357</v>
      </c>
      <c r="J30" s="17">
        <v>1</v>
      </c>
      <c r="K30" s="18" t="s">
        <v>7732</v>
      </c>
      <c r="L30" s="9"/>
      <c r="M30" s="9"/>
      <c r="N30" s="21"/>
      <c r="P30" s="29"/>
      <c r="T30" s="17"/>
      <c r="U30" s="2"/>
      <c r="X30" t="str">
        <f t="shared" si="0"/>
        <v/>
      </c>
      <c r="Z30">
        <f t="shared" si="1"/>
        <v>1</v>
      </c>
      <c r="AB30" s="7"/>
      <c r="AC30" s="1" t="s">
        <v>21451</v>
      </c>
      <c r="AD30">
        <f t="shared" si="2"/>
        <v>0</v>
      </c>
      <c r="AF30" s="2"/>
      <c r="AG30" t="s">
        <v>4979</v>
      </c>
      <c r="AH30" s="7" t="s">
        <v>4610</v>
      </c>
      <c r="BE30" t="s">
        <v>7730</v>
      </c>
      <c r="BF30">
        <f t="shared" si="3"/>
        <v>0</v>
      </c>
    </row>
    <row r="31" spans="1:58" ht="11" customHeight="1" outlineLevel="1" x14ac:dyDescent="0.25">
      <c r="A31" t="s">
        <v>3975</v>
      </c>
      <c r="C31" s="2" t="s">
        <v>12953</v>
      </c>
      <c r="D31" s="2" t="s">
        <v>21454</v>
      </c>
      <c r="E31" s="7">
        <v>2022</v>
      </c>
      <c r="F31" s="8" t="s">
        <v>21356</v>
      </c>
      <c r="G31" s="5" t="s">
        <v>5398</v>
      </c>
      <c r="H31" s="39" t="s">
        <v>21443</v>
      </c>
      <c r="I31" s="39" t="s">
        <v>21357</v>
      </c>
      <c r="J31" s="17">
        <v>3</v>
      </c>
      <c r="K31" s="18" t="s">
        <v>7732</v>
      </c>
      <c r="L31" s="9"/>
      <c r="M31" s="9"/>
      <c r="N31" s="21"/>
      <c r="P31" s="29"/>
      <c r="T31" s="17"/>
      <c r="U31" s="2"/>
      <c r="X31" t="str">
        <f t="shared" si="0"/>
        <v/>
      </c>
      <c r="Z31">
        <f t="shared" si="1"/>
        <v>1</v>
      </c>
      <c r="AB31" s="7"/>
      <c r="AC31" s="1" t="s">
        <v>21444</v>
      </c>
      <c r="AD31">
        <f t="shared" si="2"/>
        <v>0</v>
      </c>
      <c r="AF31" s="2"/>
      <c r="AG31" t="s">
        <v>4979</v>
      </c>
      <c r="AH31" s="7" t="s">
        <v>4610</v>
      </c>
      <c r="BE31" t="s">
        <v>7730</v>
      </c>
      <c r="BF31">
        <f t="shared" si="3"/>
        <v>0</v>
      </c>
    </row>
    <row r="32" spans="1:58" ht="11" customHeight="1" outlineLevel="1" x14ac:dyDescent="0.25">
      <c r="A32" t="s">
        <v>3975</v>
      </c>
      <c r="C32" s="2" t="s">
        <v>12953</v>
      </c>
      <c r="D32" s="2" t="s">
        <v>21454</v>
      </c>
      <c r="E32" s="7">
        <v>2022</v>
      </c>
      <c r="F32" s="8" t="s">
        <v>21356</v>
      </c>
      <c r="G32" s="5" t="s">
        <v>5398</v>
      </c>
      <c r="H32" s="39" t="s">
        <v>21445</v>
      </c>
      <c r="I32" s="39" t="s">
        <v>21357</v>
      </c>
      <c r="J32" s="17">
        <v>3</v>
      </c>
      <c r="K32" s="18" t="s">
        <v>7732</v>
      </c>
      <c r="L32" s="9"/>
      <c r="M32" s="9"/>
      <c r="N32" s="21"/>
      <c r="P32" s="29"/>
      <c r="T32" s="17"/>
      <c r="U32" s="2"/>
      <c r="X32" t="str">
        <f t="shared" si="0"/>
        <v/>
      </c>
      <c r="Z32">
        <f t="shared" si="1"/>
        <v>1</v>
      </c>
      <c r="AB32" s="7"/>
      <c r="AC32" s="1" t="s">
        <v>21446</v>
      </c>
      <c r="AD32">
        <f t="shared" si="2"/>
        <v>0</v>
      </c>
      <c r="AF32" s="2"/>
      <c r="AG32" t="s">
        <v>4979</v>
      </c>
      <c r="AH32" s="7" t="s">
        <v>4610</v>
      </c>
      <c r="BE32" t="s">
        <v>7730</v>
      </c>
      <c r="BF32">
        <f t="shared" si="3"/>
        <v>0</v>
      </c>
    </row>
    <row r="33" spans="1:58" ht="11" customHeight="1" outlineLevel="1" x14ac:dyDescent="0.25">
      <c r="A33" t="s">
        <v>3975</v>
      </c>
      <c r="C33" s="2" t="s">
        <v>12953</v>
      </c>
      <c r="D33" s="2" t="s">
        <v>21454</v>
      </c>
      <c r="E33" s="7">
        <v>2022</v>
      </c>
      <c r="F33" s="8" t="s">
        <v>21356</v>
      </c>
      <c r="G33" s="5" t="s">
        <v>5398</v>
      </c>
      <c r="H33" s="39" t="s">
        <v>21452</v>
      </c>
      <c r="I33" s="39" t="s">
        <v>21357</v>
      </c>
      <c r="J33" s="17">
        <v>3</v>
      </c>
      <c r="K33" s="18" t="s">
        <v>7732</v>
      </c>
      <c r="L33" s="9"/>
      <c r="M33" s="9"/>
      <c r="N33" s="21"/>
      <c r="P33" s="29"/>
      <c r="T33" s="17"/>
      <c r="U33" s="2"/>
      <c r="X33" t="str">
        <f t="shared" si="0"/>
        <v/>
      </c>
      <c r="Z33">
        <f t="shared" si="1"/>
        <v>1</v>
      </c>
      <c r="AB33" s="7"/>
      <c r="AC33" s="1" t="s">
        <v>21453</v>
      </c>
      <c r="AD33">
        <f t="shared" si="2"/>
        <v>0</v>
      </c>
      <c r="AF33" s="2"/>
      <c r="AG33" t="s">
        <v>4979</v>
      </c>
      <c r="AH33" s="7" t="s">
        <v>4610</v>
      </c>
      <c r="BE33" t="s">
        <v>7730</v>
      </c>
      <c r="BF33">
        <f t="shared" si="3"/>
        <v>0</v>
      </c>
    </row>
    <row r="34" spans="1:58" ht="11" customHeight="1" outlineLevel="1" x14ac:dyDescent="0.25">
      <c r="A34" t="s">
        <v>3975</v>
      </c>
      <c r="C34" s="2" t="s">
        <v>12953</v>
      </c>
      <c r="D34" s="2" t="s">
        <v>21454</v>
      </c>
      <c r="E34" s="7">
        <v>2022</v>
      </c>
      <c r="F34" s="8" t="s">
        <v>21356</v>
      </c>
      <c r="G34" s="5" t="s">
        <v>5398</v>
      </c>
      <c r="H34" s="39" t="s">
        <v>21440</v>
      </c>
      <c r="I34" s="39" t="s">
        <v>21357</v>
      </c>
      <c r="J34" s="17">
        <v>1</v>
      </c>
      <c r="K34" s="18" t="s">
        <v>7732</v>
      </c>
      <c r="L34" s="9"/>
      <c r="M34" s="9"/>
      <c r="N34" s="21"/>
      <c r="P34" s="29"/>
      <c r="T34" s="17"/>
      <c r="U34" s="2"/>
      <c r="X34" t="str">
        <f t="shared" si="0"/>
        <v/>
      </c>
      <c r="Z34">
        <f t="shared" si="1"/>
        <v>1</v>
      </c>
      <c r="AB34" s="7"/>
      <c r="AC34" s="1" t="s">
        <v>21441</v>
      </c>
      <c r="AD34">
        <f t="shared" si="2"/>
        <v>0</v>
      </c>
      <c r="AF34" s="2"/>
      <c r="AG34" t="s">
        <v>4979</v>
      </c>
      <c r="AH34" s="7" t="s">
        <v>4610</v>
      </c>
      <c r="BE34" t="s">
        <v>7730</v>
      </c>
      <c r="BF34">
        <f t="shared" si="3"/>
        <v>0</v>
      </c>
    </row>
    <row r="35" spans="1:58" ht="11" customHeight="1" outlineLevel="1" x14ac:dyDescent="0.25">
      <c r="A35" t="s">
        <v>3975</v>
      </c>
      <c r="C35" s="2" t="s">
        <v>12953</v>
      </c>
      <c r="D35" s="2" t="s">
        <v>21454</v>
      </c>
      <c r="E35" s="7">
        <v>2022</v>
      </c>
      <c r="F35" s="8" t="s">
        <v>21356</v>
      </c>
      <c r="G35" s="5" t="s">
        <v>5398</v>
      </c>
      <c r="H35" s="39" t="s">
        <v>21449</v>
      </c>
      <c r="I35" s="39" t="s">
        <v>21357</v>
      </c>
      <c r="J35" s="17">
        <v>1</v>
      </c>
      <c r="K35" s="18" t="s">
        <v>7732</v>
      </c>
      <c r="L35" s="9"/>
      <c r="M35" s="9"/>
      <c r="N35" s="21"/>
      <c r="P35" s="29"/>
      <c r="T35" s="17"/>
      <c r="U35" s="2"/>
      <c r="X35" t="str">
        <f t="shared" ref="X35:X63" si="4">IF(COUNTIF(F35,"*fdc*"),1,"")</f>
        <v/>
      </c>
      <c r="Z35">
        <f t="shared" ref="Z35:Z63" si="5">IF(COUNTIF(F35,"*s/s*"),1,"")</f>
        <v>1</v>
      </c>
      <c r="AB35" s="7"/>
      <c r="AC35" s="1" t="s">
        <v>21450</v>
      </c>
      <c r="AD35">
        <f t="shared" ref="AD35:AD63" si="6">COUNTIF(H35,"*Fuji*")</f>
        <v>0</v>
      </c>
      <c r="AF35" s="2"/>
      <c r="AG35" t="s">
        <v>4979</v>
      </c>
      <c r="AH35" s="7" t="s">
        <v>4610</v>
      </c>
      <c r="BE35" t="s">
        <v>7730</v>
      </c>
      <c r="BF35">
        <f t="shared" si="3"/>
        <v>0</v>
      </c>
    </row>
    <row r="36" spans="1:58" ht="11" customHeight="1" outlineLevel="1" x14ac:dyDescent="0.25">
      <c r="A36" t="s">
        <v>3975</v>
      </c>
      <c r="C36" s="2" t="s">
        <v>12953</v>
      </c>
      <c r="D36" s="2" t="s">
        <v>21454</v>
      </c>
      <c r="E36" s="7">
        <v>2022</v>
      </c>
      <c r="F36" s="8" t="s">
        <v>21356</v>
      </c>
      <c r="G36" s="5" t="s">
        <v>5398</v>
      </c>
      <c r="H36" s="39" t="s">
        <v>934</v>
      </c>
      <c r="I36" s="39" t="s">
        <v>21357</v>
      </c>
      <c r="J36" s="17">
        <v>1</v>
      </c>
      <c r="K36" s="18" t="s">
        <v>7732</v>
      </c>
      <c r="L36" s="9"/>
      <c r="M36" s="9"/>
      <c r="N36" s="21"/>
      <c r="P36" s="29"/>
      <c r="T36" s="17"/>
      <c r="U36" s="2"/>
      <c r="X36" t="str">
        <f t="shared" si="4"/>
        <v/>
      </c>
      <c r="Z36">
        <f t="shared" si="5"/>
        <v>1</v>
      </c>
      <c r="AB36" s="7"/>
      <c r="AC36" s="1" t="s">
        <v>21442</v>
      </c>
      <c r="AD36">
        <f t="shared" si="6"/>
        <v>0</v>
      </c>
      <c r="AF36" s="2"/>
      <c r="AG36" t="s">
        <v>4979</v>
      </c>
      <c r="AH36" s="7" t="s">
        <v>4610</v>
      </c>
      <c r="BE36" t="s">
        <v>7730</v>
      </c>
      <c r="BF36">
        <f t="shared" si="3"/>
        <v>0</v>
      </c>
    </row>
    <row r="37" spans="1:58" ht="11" customHeight="1" outlineLevel="1" x14ac:dyDescent="0.25">
      <c r="A37" t="s">
        <v>3975</v>
      </c>
      <c r="C37" s="2" t="s">
        <v>12953</v>
      </c>
      <c r="D37" s="2" t="s">
        <v>21454</v>
      </c>
      <c r="E37" s="7">
        <v>2022</v>
      </c>
      <c r="F37" s="8" t="s">
        <v>21356</v>
      </c>
      <c r="G37" s="5" t="s">
        <v>5398</v>
      </c>
      <c r="H37" s="39" t="s">
        <v>934</v>
      </c>
      <c r="I37" s="39" t="s">
        <v>21357</v>
      </c>
      <c r="J37" s="17">
        <v>3</v>
      </c>
      <c r="K37" s="18" t="s">
        <v>7732</v>
      </c>
      <c r="L37" s="9"/>
      <c r="M37" s="9"/>
      <c r="N37" s="21"/>
      <c r="P37" s="29"/>
      <c r="T37" s="17"/>
      <c r="U37" s="2"/>
      <c r="X37" t="str">
        <f t="shared" si="4"/>
        <v/>
      </c>
      <c r="Z37">
        <f t="shared" si="5"/>
        <v>1</v>
      </c>
      <c r="AB37" s="7"/>
      <c r="AC37" s="1" t="s">
        <v>21438</v>
      </c>
      <c r="AD37">
        <f t="shared" si="6"/>
        <v>0</v>
      </c>
      <c r="AF37" s="2"/>
      <c r="AG37" t="s">
        <v>4979</v>
      </c>
      <c r="AH37" s="7" t="s">
        <v>4610</v>
      </c>
      <c r="BE37" t="s">
        <v>7730</v>
      </c>
      <c r="BF37">
        <f t="shared" si="3"/>
        <v>0</v>
      </c>
    </row>
    <row r="38" spans="1:58" ht="11" customHeight="1" outlineLevel="1" x14ac:dyDescent="0.25">
      <c r="A38" t="s">
        <v>3975</v>
      </c>
      <c r="C38" s="2" t="s">
        <v>12953</v>
      </c>
      <c r="D38" s="2" t="s">
        <v>21454</v>
      </c>
      <c r="E38" s="7">
        <v>2022</v>
      </c>
      <c r="F38" s="8" t="s">
        <v>21356</v>
      </c>
      <c r="G38" s="5" t="s">
        <v>5398</v>
      </c>
      <c r="H38" s="39" t="s">
        <v>934</v>
      </c>
      <c r="I38" s="39" t="s">
        <v>21357</v>
      </c>
      <c r="J38" s="17">
        <v>3</v>
      </c>
      <c r="K38" s="18" t="s">
        <v>7732</v>
      </c>
      <c r="L38" s="9"/>
      <c r="M38" s="9"/>
      <c r="N38" s="21"/>
      <c r="P38" s="29"/>
      <c r="T38" s="17"/>
      <c r="U38" s="2"/>
      <c r="X38" t="str">
        <f t="shared" si="4"/>
        <v/>
      </c>
      <c r="Z38">
        <f t="shared" si="5"/>
        <v>1</v>
      </c>
      <c r="AB38" s="7"/>
      <c r="AC38" s="1" t="s">
        <v>21439</v>
      </c>
      <c r="AD38">
        <f t="shared" si="6"/>
        <v>0</v>
      </c>
      <c r="AF38" s="2"/>
      <c r="AG38" t="s">
        <v>4979</v>
      </c>
      <c r="AH38" s="7" t="s">
        <v>4610</v>
      </c>
      <c r="BE38" t="s">
        <v>7730</v>
      </c>
      <c r="BF38">
        <f t="shared" ref="BF38:BF63" si="7">IF(BE38="y",L38,"")</f>
        <v>0</v>
      </c>
    </row>
    <row r="39" spans="1:58" ht="11" customHeight="1" outlineLevel="1" x14ac:dyDescent="0.25">
      <c r="A39" t="s">
        <v>3975</v>
      </c>
      <c r="C39" s="2" t="s">
        <v>12953</v>
      </c>
      <c r="D39" s="2" t="s">
        <v>21454</v>
      </c>
      <c r="E39" s="7">
        <v>2022</v>
      </c>
      <c r="F39" s="8" t="s">
        <v>21356</v>
      </c>
      <c r="G39" s="5" t="s">
        <v>5398</v>
      </c>
      <c r="H39" s="39" t="s">
        <v>9354</v>
      </c>
      <c r="I39" s="39" t="s">
        <v>21397</v>
      </c>
      <c r="J39" s="17">
        <v>1</v>
      </c>
      <c r="K39" s="18" t="s">
        <v>7732</v>
      </c>
      <c r="L39" s="9"/>
      <c r="M39" s="9"/>
      <c r="N39" s="21"/>
      <c r="P39" s="29"/>
      <c r="T39" s="17"/>
      <c r="U39" s="2"/>
      <c r="X39" t="str">
        <f t="shared" si="4"/>
        <v/>
      </c>
      <c r="Z39">
        <f t="shared" si="5"/>
        <v>1</v>
      </c>
      <c r="AB39" s="7"/>
      <c r="AC39" s="1" t="s">
        <v>21434</v>
      </c>
      <c r="AD39">
        <f t="shared" si="6"/>
        <v>0</v>
      </c>
      <c r="AF39" s="2"/>
      <c r="AG39" t="s">
        <v>4979</v>
      </c>
      <c r="AH39" s="7" t="s">
        <v>4610</v>
      </c>
      <c r="BE39" t="s">
        <v>7730</v>
      </c>
      <c r="BF39">
        <f t="shared" si="7"/>
        <v>0</v>
      </c>
    </row>
    <row r="40" spans="1:58" ht="11" customHeight="1" outlineLevel="1" x14ac:dyDescent="0.25">
      <c r="A40" t="s">
        <v>3975</v>
      </c>
      <c r="C40" s="2" t="s">
        <v>12953</v>
      </c>
      <c r="D40" s="2" t="s">
        <v>21454</v>
      </c>
      <c r="E40" s="7">
        <v>2022</v>
      </c>
      <c r="F40" s="8" t="s">
        <v>21356</v>
      </c>
      <c r="G40" s="5" t="s">
        <v>5398</v>
      </c>
      <c r="H40" s="39" t="s">
        <v>3985</v>
      </c>
      <c r="I40" s="39" t="s">
        <v>21397</v>
      </c>
      <c r="J40" s="17">
        <v>1</v>
      </c>
      <c r="K40" s="18" t="s">
        <v>7732</v>
      </c>
      <c r="L40" s="9"/>
      <c r="M40" s="9"/>
      <c r="N40" s="21"/>
      <c r="P40" s="29"/>
      <c r="T40" s="17"/>
      <c r="U40" s="2"/>
      <c r="X40" t="str">
        <f t="shared" si="4"/>
        <v/>
      </c>
      <c r="Z40">
        <f t="shared" si="5"/>
        <v>1</v>
      </c>
      <c r="AB40" s="7"/>
      <c r="AC40" s="1" t="s">
        <v>21419</v>
      </c>
      <c r="AD40">
        <f t="shared" si="6"/>
        <v>0</v>
      </c>
      <c r="AF40" s="2"/>
      <c r="AG40" t="s">
        <v>4979</v>
      </c>
      <c r="AH40" s="7" t="s">
        <v>4610</v>
      </c>
      <c r="BE40" t="s">
        <v>7730</v>
      </c>
      <c r="BF40">
        <f t="shared" si="7"/>
        <v>0</v>
      </c>
    </row>
    <row r="41" spans="1:58" ht="11" customHeight="1" outlineLevel="1" x14ac:dyDescent="0.25">
      <c r="A41" t="s">
        <v>3975</v>
      </c>
      <c r="C41" s="2" t="s">
        <v>12953</v>
      </c>
      <c r="D41" s="2" t="s">
        <v>21454</v>
      </c>
      <c r="E41" s="7">
        <v>2022</v>
      </c>
      <c r="F41" s="8" t="s">
        <v>21356</v>
      </c>
      <c r="G41" s="5" t="s">
        <v>5398</v>
      </c>
      <c r="H41" s="39" t="s">
        <v>8097</v>
      </c>
      <c r="I41" s="39" t="s">
        <v>21397</v>
      </c>
      <c r="J41" s="17">
        <v>1</v>
      </c>
      <c r="K41" s="18" t="s">
        <v>7732</v>
      </c>
      <c r="L41" s="9"/>
      <c r="M41" s="9"/>
      <c r="N41" s="21"/>
      <c r="P41" s="29"/>
      <c r="T41" s="17"/>
      <c r="U41" s="2"/>
      <c r="X41" t="str">
        <f t="shared" si="4"/>
        <v/>
      </c>
      <c r="Z41">
        <f t="shared" si="5"/>
        <v>1</v>
      </c>
      <c r="AB41" s="7"/>
      <c r="AC41" s="1" t="s">
        <v>21416</v>
      </c>
      <c r="AD41">
        <f t="shared" si="6"/>
        <v>0</v>
      </c>
      <c r="AF41" s="2"/>
      <c r="AG41" t="s">
        <v>4979</v>
      </c>
      <c r="AH41" s="7" t="s">
        <v>4610</v>
      </c>
      <c r="BE41" t="s">
        <v>7730</v>
      </c>
      <c r="BF41">
        <f t="shared" si="7"/>
        <v>0</v>
      </c>
    </row>
    <row r="42" spans="1:58" ht="11" customHeight="1" outlineLevel="1" x14ac:dyDescent="0.25">
      <c r="A42" t="s">
        <v>3975</v>
      </c>
      <c r="C42" s="2" t="s">
        <v>12953</v>
      </c>
      <c r="D42" s="2" t="s">
        <v>21454</v>
      </c>
      <c r="E42" s="7">
        <v>2022</v>
      </c>
      <c r="F42" s="8" t="s">
        <v>21356</v>
      </c>
      <c r="G42" s="5" t="s">
        <v>5398</v>
      </c>
      <c r="H42" s="39" t="s">
        <v>3698</v>
      </c>
      <c r="I42" s="39" t="s">
        <v>21397</v>
      </c>
      <c r="J42" s="17">
        <v>1</v>
      </c>
      <c r="K42" s="18" t="s">
        <v>7732</v>
      </c>
      <c r="L42" s="9"/>
      <c r="M42" s="9"/>
      <c r="N42" s="21"/>
      <c r="P42" s="29"/>
      <c r="T42" s="17"/>
      <c r="U42" s="2"/>
      <c r="X42" t="str">
        <f t="shared" si="4"/>
        <v/>
      </c>
      <c r="Z42">
        <f t="shared" si="5"/>
        <v>1</v>
      </c>
      <c r="AB42" s="7"/>
      <c r="AC42" s="1" t="s">
        <v>21424</v>
      </c>
      <c r="AD42">
        <f t="shared" si="6"/>
        <v>0</v>
      </c>
      <c r="AF42" s="2"/>
      <c r="AG42" t="s">
        <v>4979</v>
      </c>
      <c r="AH42" s="7" t="s">
        <v>4610</v>
      </c>
      <c r="BE42" t="s">
        <v>7730</v>
      </c>
      <c r="BF42">
        <f t="shared" si="7"/>
        <v>0</v>
      </c>
    </row>
    <row r="43" spans="1:58" ht="11" customHeight="1" outlineLevel="1" x14ac:dyDescent="0.25">
      <c r="A43" t="s">
        <v>3975</v>
      </c>
      <c r="C43" s="2" t="s">
        <v>12953</v>
      </c>
      <c r="D43" s="2" t="s">
        <v>21454</v>
      </c>
      <c r="E43" s="7">
        <v>2022</v>
      </c>
      <c r="F43" s="8" t="s">
        <v>21356</v>
      </c>
      <c r="G43" s="5" t="s">
        <v>5398</v>
      </c>
      <c r="H43" s="39" t="s">
        <v>3976</v>
      </c>
      <c r="I43" s="39" t="s">
        <v>21397</v>
      </c>
      <c r="J43" s="17">
        <v>1</v>
      </c>
      <c r="K43" s="18" t="s">
        <v>7732</v>
      </c>
      <c r="L43" s="9"/>
      <c r="M43" s="9"/>
      <c r="N43" s="21"/>
      <c r="P43" s="29"/>
      <c r="T43" s="17"/>
      <c r="U43" s="2"/>
      <c r="X43" t="str">
        <f t="shared" si="4"/>
        <v/>
      </c>
      <c r="Z43">
        <f t="shared" si="5"/>
        <v>1</v>
      </c>
      <c r="AB43" s="7"/>
      <c r="AC43" s="1" t="s">
        <v>21427</v>
      </c>
      <c r="AD43">
        <f t="shared" si="6"/>
        <v>0</v>
      </c>
      <c r="AF43" s="2"/>
      <c r="AG43" t="s">
        <v>4979</v>
      </c>
      <c r="AH43" s="7" t="s">
        <v>4610</v>
      </c>
      <c r="BE43" t="s">
        <v>7730</v>
      </c>
      <c r="BF43">
        <f t="shared" si="7"/>
        <v>0</v>
      </c>
    </row>
    <row r="44" spans="1:58" ht="11" customHeight="1" outlineLevel="1" x14ac:dyDescent="0.25">
      <c r="A44" t="s">
        <v>3975</v>
      </c>
      <c r="C44" s="2" t="s">
        <v>12953</v>
      </c>
      <c r="D44" s="2" t="s">
        <v>21454</v>
      </c>
      <c r="E44" s="7">
        <v>2022</v>
      </c>
      <c r="F44" s="8" t="s">
        <v>21356</v>
      </c>
      <c r="G44" s="5" t="s">
        <v>5398</v>
      </c>
      <c r="H44" s="39" t="s">
        <v>6918</v>
      </c>
      <c r="I44" s="39" t="s">
        <v>21397</v>
      </c>
      <c r="J44" s="17">
        <v>1</v>
      </c>
      <c r="K44" s="18" t="s">
        <v>7732</v>
      </c>
      <c r="L44" s="9"/>
      <c r="M44" s="9"/>
      <c r="N44" s="21"/>
      <c r="P44" s="29"/>
      <c r="T44" s="17"/>
      <c r="U44" s="2"/>
      <c r="X44" t="str">
        <f t="shared" si="4"/>
        <v/>
      </c>
      <c r="Z44">
        <f t="shared" si="5"/>
        <v>1</v>
      </c>
      <c r="AB44" s="7"/>
      <c r="AC44" s="1" t="s">
        <v>21428</v>
      </c>
      <c r="AD44">
        <f t="shared" si="6"/>
        <v>0</v>
      </c>
      <c r="AF44" s="2"/>
      <c r="AG44" t="s">
        <v>4979</v>
      </c>
      <c r="AH44" s="7" t="s">
        <v>4610</v>
      </c>
      <c r="BE44" t="s">
        <v>7730</v>
      </c>
      <c r="BF44">
        <f t="shared" si="7"/>
        <v>0</v>
      </c>
    </row>
    <row r="45" spans="1:58" ht="11" customHeight="1" outlineLevel="1" x14ac:dyDescent="0.25">
      <c r="A45" t="s">
        <v>3975</v>
      </c>
      <c r="C45" s="2" t="s">
        <v>12953</v>
      </c>
      <c r="D45" s="2" t="s">
        <v>21454</v>
      </c>
      <c r="E45" s="7">
        <v>2022</v>
      </c>
      <c r="F45" s="8" t="s">
        <v>21356</v>
      </c>
      <c r="G45" s="5" t="s">
        <v>5398</v>
      </c>
      <c r="H45" s="39" t="s">
        <v>3817</v>
      </c>
      <c r="I45" s="39" t="s">
        <v>21397</v>
      </c>
      <c r="J45" s="17">
        <v>1</v>
      </c>
      <c r="K45" s="18" t="s">
        <v>7732</v>
      </c>
      <c r="L45" s="9"/>
      <c r="M45" s="9"/>
      <c r="N45" s="21"/>
      <c r="P45" s="29"/>
      <c r="T45" s="17"/>
      <c r="U45" s="2"/>
      <c r="X45" t="str">
        <f t="shared" si="4"/>
        <v/>
      </c>
      <c r="Z45">
        <f t="shared" si="5"/>
        <v>1</v>
      </c>
      <c r="AB45" s="7"/>
      <c r="AC45" s="1" t="s">
        <v>21431</v>
      </c>
      <c r="AD45">
        <f t="shared" si="6"/>
        <v>0</v>
      </c>
      <c r="AF45" s="2"/>
      <c r="AG45" t="s">
        <v>4979</v>
      </c>
      <c r="AH45" s="7" t="s">
        <v>4610</v>
      </c>
      <c r="BE45" t="s">
        <v>7730</v>
      </c>
      <c r="BF45">
        <f t="shared" si="7"/>
        <v>0</v>
      </c>
    </row>
    <row r="46" spans="1:58" ht="11" customHeight="1" outlineLevel="1" x14ac:dyDescent="0.25">
      <c r="A46" t="s">
        <v>3975</v>
      </c>
      <c r="C46" s="2" t="s">
        <v>12953</v>
      </c>
      <c r="D46" s="2" t="s">
        <v>21454</v>
      </c>
      <c r="E46" s="7">
        <v>2022</v>
      </c>
      <c r="F46" s="8" t="s">
        <v>21356</v>
      </c>
      <c r="G46" s="5" t="s">
        <v>5398</v>
      </c>
      <c r="H46" s="39" t="s">
        <v>9338</v>
      </c>
      <c r="I46" s="39" t="s">
        <v>21397</v>
      </c>
      <c r="J46" s="17">
        <v>1</v>
      </c>
      <c r="K46" s="18" t="s">
        <v>7732</v>
      </c>
      <c r="L46" s="9"/>
      <c r="M46" s="9"/>
      <c r="N46" s="21"/>
      <c r="P46" s="29"/>
      <c r="T46" s="17"/>
      <c r="U46" s="2"/>
      <c r="X46" t="str">
        <f t="shared" si="4"/>
        <v/>
      </c>
      <c r="Z46">
        <f t="shared" si="5"/>
        <v>1</v>
      </c>
      <c r="AB46" s="7"/>
      <c r="AC46" s="1" t="s">
        <v>21418</v>
      </c>
      <c r="AD46">
        <f t="shared" si="6"/>
        <v>0</v>
      </c>
      <c r="AF46" s="2"/>
      <c r="AG46" t="s">
        <v>4979</v>
      </c>
      <c r="AH46" s="7" t="s">
        <v>4610</v>
      </c>
      <c r="BE46" t="s">
        <v>7730</v>
      </c>
      <c r="BF46">
        <f t="shared" si="7"/>
        <v>0</v>
      </c>
    </row>
    <row r="47" spans="1:58" ht="11" customHeight="1" outlineLevel="1" x14ac:dyDescent="0.25">
      <c r="A47" t="s">
        <v>3975</v>
      </c>
      <c r="C47" s="2" t="s">
        <v>12953</v>
      </c>
      <c r="D47" s="2" t="s">
        <v>21454</v>
      </c>
      <c r="E47" s="7">
        <v>2022</v>
      </c>
      <c r="F47" s="8" t="s">
        <v>21356</v>
      </c>
      <c r="G47" s="5" t="s">
        <v>5398</v>
      </c>
      <c r="H47" s="39" t="s">
        <v>21433</v>
      </c>
      <c r="I47" s="39" t="s">
        <v>21397</v>
      </c>
      <c r="J47" s="17">
        <v>1</v>
      </c>
      <c r="K47" s="18" t="s">
        <v>7732</v>
      </c>
      <c r="L47" s="9"/>
      <c r="M47" s="9"/>
      <c r="N47" s="21"/>
      <c r="P47" s="29"/>
      <c r="T47" s="17"/>
      <c r="U47" s="2"/>
      <c r="X47" t="str">
        <f t="shared" si="4"/>
        <v/>
      </c>
      <c r="Z47">
        <f t="shared" si="5"/>
        <v>1</v>
      </c>
      <c r="AB47" s="7"/>
      <c r="AC47" s="1" t="s">
        <v>21432</v>
      </c>
      <c r="AD47">
        <f t="shared" si="6"/>
        <v>0</v>
      </c>
      <c r="AF47" s="2"/>
      <c r="AG47" t="s">
        <v>4979</v>
      </c>
      <c r="AH47" s="7" t="s">
        <v>4610</v>
      </c>
      <c r="BE47" t="s">
        <v>7730</v>
      </c>
      <c r="BF47">
        <f t="shared" si="7"/>
        <v>0</v>
      </c>
    </row>
    <row r="48" spans="1:58" ht="11" customHeight="1" outlineLevel="1" x14ac:dyDescent="0.25">
      <c r="A48" t="s">
        <v>3975</v>
      </c>
      <c r="C48" s="2" t="s">
        <v>12953</v>
      </c>
      <c r="D48" s="2" t="s">
        <v>21454</v>
      </c>
      <c r="E48" s="7">
        <v>2022</v>
      </c>
      <c r="F48" s="8" t="s">
        <v>21356</v>
      </c>
      <c r="G48" s="5" t="s">
        <v>5398</v>
      </c>
      <c r="H48" s="39" t="s">
        <v>21422</v>
      </c>
      <c r="I48" s="39" t="s">
        <v>21397</v>
      </c>
      <c r="J48" s="17">
        <v>1</v>
      </c>
      <c r="K48" s="18" t="s">
        <v>7732</v>
      </c>
      <c r="L48" s="9"/>
      <c r="M48" s="9"/>
      <c r="N48" s="21"/>
      <c r="P48" s="29"/>
      <c r="T48" s="17"/>
      <c r="U48" s="2"/>
      <c r="X48" t="str">
        <f t="shared" si="4"/>
        <v/>
      </c>
      <c r="Z48">
        <f t="shared" si="5"/>
        <v>1</v>
      </c>
      <c r="AB48" s="7"/>
      <c r="AC48" s="1" t="s">
        <v>21423</v>
      </c>
      <c r="AD48">
        <f t="shared" si="6"/>
        <v>0</v>
      </c>
      <c r="AF48" s="2"/>
      <c r="AG48" t="s">
        <v>4979</v>
      </c>
      <c r="AH48" s="7" t="s">
        <v>4610</v>
      </c>
      <c r="BE48" t="s">
        <v>7730</v>
      </c>
      <c r="BF48">
        <f t="shared" si="7"/>
        <v>0</v>
      </c>
    </row>
    <row r="49" spans="1:58" ht="11" customHeight="1" outlineLevel="1" x14ac:dyDescent="0.25">
      <c r="A49" t="s">
        <v>3975</v>
      </c>
      <c r="C49" s="2" t="s">
        <v>12953</v>
      </c>
      <c r="D49" s="2" t="s">
        <v>21454</v>
      </c>
      <c r="E49" s="7">
        <v>2022</v>
      </c>
      <c r="F49" s="8" t="s">
        <v>21356</v>
      </c>
      <c r="G49" s="5" t="s">
        <v>5398</v>
      </c>
      <c r="H49" s="39" t="s">
        <v>21429</v>
      </c>
      <c r="I49" s="39" t="s">
        <v>21397</v>
      </c>
      <c r="J49" s="17">
        <v>1</v>
      </c>
      <c r="K49" s="18" t="s">
        <v>7732</v>
      </c>
      <c r="L49" s="9"/>
      <c r="M49" s="9"/>
      <c r="N49" s="21"/>
      <c r="P49" s="29"/>
      <c r="T49" s="17"/>
      <c r="U49" s="2"/>
      <c r="X49" t="str">
        <f t="shared" si="4"/>
        <v/>
      </c>
      <c r="Z49">
        <f t="shared" si="5"/>
        <v>1</v>
      </c>
      <c r="AB49" s="7"/>
      <c r="AC49" s="1" t="s">
        <v>21430</v>
      </c>
      <c r="AD49">
        <f t="shared" si="6"/>
        <v>0</v>
      </c>
      <c r="AF49" s="2"/>
      <c r="AG49" t="s">
        <v>4979</v>
      </c>
      <c r="AH49" s="7" t="s">
        <v>4610</v>
      </c>
      <c r="BE49" t="s">
        <v>7730</v>
      </c>
      <c r="BF49">
        <f t="shared" si="7"/>
        <v>0</v>
      </c>
    </row>
    <row r="50" spans="1:58" ht="11" customHeight="1" outlineLevel="1" x14ac:dyDescent="0.25">
      <c r="A50" t="s">
        <v>3975</v>
      </c>
      <c r="C50" s="2" t="s">
        <v>12953</v>
      </c>
      <c r="D50" s="2" t="s">
        <v>21454</v>
      </c>
      <c r="E50" s="7">
        <v>2022</v>
      </c>
      <c r="F50" s="8" t="s">
        <v>21356</v>
      </c>
      <c r="G50" s="5" t="s">
        <v>5398</v>
      </c>
      <c r="H50" s="39" t="s">
        <v>6922</v>
      </c>
      <c r="I50" s="39" t="s">
        <v>21397</v>
      </c>
      <c r="J50" s="17">
        <v>1</v>
      </c>
      <c r="K50" s="18" t="s">
        <v>7732</v>
      </c>
      <c r="L50" s="9"/>
      <c r="M50" s="9"/>
      <c r="N50" s="21"/>
      <c r="P50" s="29"/>
      <c r="T50" s="17"/>
      <c r="U50" s="2"/>
      <c r="X50" t="str">
        <f t="shared" si="4"/>
        <v/>
      </c>
      <c r="Z50">
        <f t="shared" si="5"/>
        <v>1</v>
      </c>
      <c r="AB50" s="7"/>
      <c r="AC50" s="1" t="s">
        <v>21437</v>
      </c>
      <c r="AD50">
        <f t="shared" si="6"/>
        <v>0</v>
      </c>
      <c r="AF50" s="2"/>
      <c r="AG50" t="s">
        <v>4979</v>
      </c>
      <c r="AH50" s="7" t="s">
        <v>4610</v>
      </c>
      <c r="BE50" t="s">
        <v>7730</v>
      </c>
      <c r="BF50">
        <f t="shared" si="7"/>
        <v>0</v>
      </c>
    </row>
    <row r="51" spans="1:58" ht="11" customHeight="1" outlineLevel="1" x14ac:dyDescent="0.25">
      <c r="A51" t="s">
        <v>3975</v>
      </c>
      <c r="C51" s="2" t="s">
        <v>12953</v>
      </c>
      <c r="D51" s="2" t="s">
        <v>21454</v>
      </c>
      <c r="E51" s="7">
        <v>2022</v>
      </c>
      <c r="F51" s="8" t="s">
        <v>21356</v>
      </c>
      <c r="G51" s="5" t="s">
        <v>5398</v>
      </c>
      <c r="H51" s="39" t="s">
        <v>21420</v>
      </c>
      <c r="I51" s="39" t="s">
        <v>21397</v>
      </c>
      <c r="J51" s="17">
        <v>1</v>
      </c>
      <c r="K51" s="18" t="s">
        <v>7732</v>
      </c>
      <c r="L51" s="9"/>
      <c r="M51" s="9"/>
      <c r="N51" s="21"/>
      <c r="P51" s="29"/>
      <c r="T51" s="17"/>
      <c r="U51" s="2"/>
      <c r="X51" t="str">
        <f t="shared" si="4"/>
        <v/>
      </c>
      <c r="Z51">
        <f t="shared" si="5"/>
        <v>1</v>
      </c>
      <c r="AB51" s="7"/>
      <c r="AC51" s="1" t="s">
        <v>21421</v>
      </c>
      <c r="AD51">
        <f t="shared" si="6"/>
        <v>0</v>
      </c>
      <c r="AF51" s="2"/>
      <c r="AG51" t="s">
        <v>4979</v>
      </c>
      <c r="AH51" s="7" t="s">
        <v>4610</v>
      </c>
      <c r="BE51" t="s">
        <v>7730</v>
      </c>
      <c r="BF51">
        <f t="shared" si="7"/>
        <v>0</v>
      </c>
    </row>
    <row r="52" spans="1:58" ht="11" customHeight="1" outlineLevel="1" x14ac:dyDescent="0.25">
      <c r="A52" t="s">
        <v>3975</v>
      </c>
      <c r="C52" s="2" t="s">
        <v>12953</v>
      </c>
      <c r="D52" s="2" t="s">
        <v>21454</v>
      </c>
      <c r="E52" s="7">
        <v>2022</v>
      </c>
      <c r="F52" s="8" t="s">
        <v>21356</v>
      </c>
      <c r="G52" s="5" t="s">
        <v>5398</v>
      </c>
      <c r="H52" s="39" t="s">
        <v>21388</v>
      </c>
      <c r="I52" s="39" t="s">
        <v>21397</v>
      </c>
      <c r="J52" s="17">
        <v>1</v>
      </c>
      <c r="K52" s="18" t="s">
        <v>7732</v>
      </c>
      <c r="L52" s="9"/>
      <c r="M52" s="9"/>
      <c r="N52" s="21"/>
      <c r="P52" s="29"/>
      <c r="T52" s="17"/>
      <c r="U52" s="2"/>
      <c r="X52" t="str">
        <f t="shared" si="4"/>
        <v/>
      </c>
      <c r="Z52">
        <f t="shared" si="5"/>
        <v>1</v>
      </c>
      <c r="AB52" s="7"/>
      <c r="AC52" s="1" t="s">
        <v>21417</v>
      </c>
      <c r="AD52">
        <f t="shared" si="6"/>
        <v>0</v>
      </c>
      <c r="AF52" s="2"/>
      <c r="AG52" t="s">
        <v>4979</v>
      </c>
      <c r="AH52" s="7" t="s">
        <v>4610</v>
      </c>
      <c r="BE52" t="s">
        <v>7730</v>
      </c>
      <c r="BF52">
        <f t="shared" si="7"/>
        <v>0</v>
      </c>
    </row>
    <row r="53" spans="1:58" ht="11" customHeight="1" outlineLevel="1" x14ac:dyDescent="0.25">
      <c r="A53" t="s">
        <v>3975</v>
      </c>
      <c r="C53" s="2" t="s">
        <v>12953</v>
      </c>
      <c r="D53" s="2" t="s">
        <v>21454</v>
      </c>
      <c r="E53" s="7">
        <v>2022</v>
      </c>
      <c r="F53" s="8" t="s">
        <v>21356</v>
      </c>
      <c r="G53" s="5" t="s">
        <v>5398</v>
      </c>
      <c r="H53" s="39" t="s">
        <v>21425</v>
      </c>
      <c r="I53" s="39" t="s">
        <v>21397</v>
      </c>
      <c r="J53" s="17">
        <v>1</v>
      </c>
      <c r="K53" s="18" t="s">
        <v>7732</v>
      </c>
      <c r="L53" s="9"/>
      <c r="M53" s="9"/>
      <c r="N53" s="21"/>
      <c r="P53" s="29"/>
      <c r="T53" s="17"/>
      <c r="U53" s="2"/>
      <c r="X53" t="str">
        <f t="shared" si="4"/>
        <v/>
      </c>
      <c r="Z53">
        <f t="shared" si="5"/>
        <v>1</v>
      </c>
      <c r="AB53" s="7"/>
      <c r="AC53" s="1" t="s">
        <v>21426</v>
      </c>
      <c r="AD53">
        <f t="shared" si="6"/>
        <v>0</v>
      </c>
      <c r="AF53" s="2"/>
      <c r="AG53" t="s">
        <v>4979</v>
      </c>
      <c r="AH53" s="7" t="s">
        <v>4610</v>
      </c>
      <c r="BE53" t="s">
        <v>7730</v>
      </c>
      <c r="BF53">
        <f t="shared" si="7"/>
        <v>0</v>
      </c>
    </row>
    <row r="54" spans="1:58" ht="11" customHeight="1" outlineLevel="1" x14ac:dyDescent="0.25">
      <c r="A54" t="s">
        <v>3975</v>
      </c>
      <c r="C54" s="2" t="s">
        <v>12953</v>
      </c>
      <c r="D54" s="2" t="s">
        <v>21454</v>
      </c>
      <c r="E54" s="7">
        <v>2022</v>
      </c>
      <c r="F54" s="8" t="s">
        <v>21356</v>
      </c>
      <c r="G54" s="5" t="s">
        <v>5398</v>
      </c>
      <c r="H54" s="39" t="s">
        <v>21435</v>
      </c>
      <c r="I54" s="39" t="s">
        <v>21397</v>
      </c>
      <c r="J54" s="17">
        <v>1</v>
      </c>
      <c r="K54" s="18" t="s">
        <v>7732</v>
      </c>
      <c r="L54" s="9"/>
      <c r="M54" s="9"/>
      <c r="N54" s="21"/>
      <c r="P54" s="29"/>
      <c r="T54" s="17"/>
      <c r="U54" s="2"/>
      <c r="X54" t="str">
        <f t="shared" si="4"/>
        <v/>
      </c>
      <c r="Z54">
        <f t="shared" si="5"/>
        <v>1</v>
      </c>
      <c r="AB54" s="7"/>
      <c r="AC54" s="1" t="s">
        <v>21436</v>
      </c>
      <c r="AD54">
        <f t="shared" si="6"/>
        <v>0</v>
      </c>
      <c r="AF54" s="2"/>
      <c r="AG54" t="s">
        <v>4979</v>
      </c>
      <c r="AH54" s="7" t="s">
        <v>4610</v>
      </c>
      <c r="BE54" t="s">
        <v>7730</v>
      </c>
      <c r="BF54">
        <f t="shared" si="7"/>
        <v>0</v>
      </c>
    </row>
    <row r="55" spans="1:58" ht="11" customHeight="1" outlineLevel="1" x14ac:dyDescent="0.25">
      <c r="A55" t="s">
        <v>3975</v>
      </c>
      <c r="C55" s="2" t="s">
        <v>12953</v>
      </c>
      <c r="D55" s="2" t="s">
        <v>21454</v>
      </c>
      <c r="E55" s="7">
        <v>2022</v>
      </c>
      <c r="F55" s="8" t="s">
        <v>21356</v>
      </c>
      <c r="G55" s="5" t="s">
        <v>5398</v>
      </c>
      <c r="H55" s="39" t="s">
        <v>21410</v>
      </c>
      <c r="I55" s="39" t="s">
        <v>21397</v>
      </c>
      <c r="J55" s="17">
        <v>1</v>
      </c>
      <c r="K55" s="18" t="s">
        <v>7732</v>
      </c>
      <c r="L55" s="9"/>
      <c r="M55" s="9"/>
      <c r="N55" s="21"/>
      <c r="P55" s="29"/>
      <c r="T55" s="17"/>
      <c r="U55" s="2"/>
      <c r="X55" t="str">
        <f t="shared" si="4"/>
        <v/>
      </c>
      <c r="Z55">
        <f t="shared" si="5"/>
        <v>1</v>
      </c>
      <c r="AB55" s="7"/>
      <c r="AC55" s="1" t="s">
        <v>21411</v>
      </c>
      <c r="AD55">
        <f t="shared" si="6"/>
        <v>0</v>
      </c>
      <c r="AF55" s="2"/>
      <c r="AG55" t="s">
        <v>4979</v>
      </c>
      <c r="AH55" s="7" t="s">
        <v>4610</v>
      </c>
      <c r="BE55" t="s">
        <v>7730</v>
      </c>
      <c r="BF55">
        <f t="shared" si="7"/>
        <v>0</v>
      </c>
    </row>
    <row r="56" spans="1:58" ht="11" customHeight="1" outlineLevel="1" x14ac:dyDescent="0.25">
      <c r="A56" t="s">
        <v>3975</v>
      </c>
      <c r="C56" s="2" t="s">
        <v>12953</v>
      </c>
      <c r="D56" s="2" t="s">
        <v>21454</v>
      </c>
      <c r="E56" s="7">
        <v>2022</v>
      </c>
      <c r="F56" s="8" t="s">
        <v>21356</v>
      </c>
      <c r="G56" s="5" t="s">
        <v>5398</v>
      </c>
      <c r="H56" s="39" t="s">
        <v>21414</v>
      </c>
      <c r="I56" s="39" t="s">
        <v>21397</v>
      </c>
      <c r="J56" s="17">
        <v>1</v>
      </c>
      <c r="K56" s="18" t="s">
        <v>7732</v>
      </c>
      <c r="L56" s="9"/>
      <c r="M56" s="9"/>
      <c r="N56" s="21"/>
      <c r="P56" s="29"/>
      <c r="T56" s="17"/>
      <c r="U56" s="2"/>
      <c r="X56" t="str">
        <f t="shared" si="4"/>
        <v/>
      </c>
      <c r="Z56">
        <f t="shared" si="5"/>
        <v>1</v>
      </c>
      <c r="AB56" s="7"/>
      <c r="AC56" s="1" t="s">
        <v>21415</v>
      </c>
      <c r="AD56">
        <f t="shared" si="6"/>
        <v>0</v>
      </c>
      <c r="AF56" s="2"/>
      <c r="AG56" t="s">
        <v>4979</v>
      </c>
      <c r="AH56" s="7" t="s">
        <v>4610</v>
      </c>
      <c r="BE56" t="s">
        <v>7730</v>
      </c>
      <c r="BF56">
        <f t="shared" si="7"/>
        <v>0</v>
      </c>
    </row>
    <row r="57" spans="1:58" ht="11" customHeight="1" outlineLevel="1" x14ac:dyDescent="0.25">
      <c r="A57" t="s">
        <v>3975</v>
      </c>
      <c r="C57" s="2" t="s">
        <v>12953</v>
      </c>
      <c r="D57" s="2" t="s">
        <v>21454</v>
      </c>
      <c r="E57" s="7">
        <v>2022</v>
      </c>
      <c r="F57" s="8" t="s">
        <v>21356</v>
      </c>
      <c r="G57" s="5" t="s">
        <v>5398</v>
      </c>
      <c r="H57" s="39" t="s">
        <v>21412</v>
      </c>
      <c r="I57" s="39" t="s">
        <v>21397</v>
      </c>
      <c r="J57" s="17">
        <v>1</v>
      </c>
      <c r="K57" s="18" t="s">
        <v>7732</v>
      </c>
      <c r="L57" s="9"/>
      <c r="M57" s="9"/>
      <c r="N57" s="21"/>
      <c r="P57" s="29"/>
      <c r="T57" s="17"/>
      <c r="U57" s="2"/>
      <c r="X57" t="str">
        <f t="shared" si="4"/>
        <v/>
      </c>
      <c r="Z57">
        <f t="shared" si="5"/>
        <v>1</v>
      </c>
      <c r="AB57" s="7"/>
      <c r="AC57" s="1" t="s">
        <v>21413</v>
      </c>
      <c r="AD57">
        <f t="shared" si="6"/>
        <v>0</v>
      </c>
      <c r="AF57" s="2"/>
      <c r="AG57" t="s">
        <v>4979</v>
      </c>
      <c r="AH57" s="7" t="s">
        <v>4610</v>
      </c>
      <c r="BE57" t="s">
        <v>7730</v>
      </c>
      <c r="BF57">
        <f t="shared" si="7"/>
        <v>0</v>
      </c>
    </row>
    <row r="58" spans="1:58" ht="11" customHeight="1" outlineLevel="1" x14ac:dyDescent="0.25">
      <c r="A58" t="s">
        <v>3975</v>
      </c>
      <c r="C58" s="2" t="s">
        <v>12953</v>
      </c>
      <c r="D58" s="2" t="s">
        <v>21454</v>
      </c>
      <c r="E58" s="7">
        <v>2022</v>
      </c>
      <c r="F58" s="8" t="s">
        <v>21356</v>
      </c>
      <c r="G58" s="5" t="s">
        <v>5398</v>
      </c>
      <c r="H58" s="39" t="s">
        <v>21402</v>
      </c>
      <c r="I58" s="39" t="s">
        <v>21397</v>
      </c>
      <c r="J58" s="17">
        <v>1</v>
      </c>
      <c r="K58" s="18" t="s">
        <v>7732</v>
      </c>
      <c r="L58" s="9"/>
      <c r="M58" s="9"/>
      <c r="N58" s="21"/>
      <c r="P58" s="29"/>
      <c r="T58" s="17"/>
      <c r="U58" s="2"/>
      <c r="X58" t="str">
        <f t="shared" si="4"/>
        <v/>
      </c>
      <c r="Z58">
        <f t="shared" si="5"/>
        <v>1</v>
      </c>
      <c r="AB58" s="7"/>
      <c r="AC58" s="1" t="s">
        <v>21403</v>
      </c>
      <c r="AD58">
        <f t="shared" si="6"/>
        <v>0</v>
      </c>
      <c r="AF58" s="2"/>
      <c r="AG58" t="s">
        <v>4979</v>
      </c>
      <c r="AH58" s="7" t="s">
        <v>4610</v>
      </c>
      <c r="BE58" t="s">
        <v>7730</v>
      </c>
      <c r="BF58">
        <f t="shared" si="7"/>
        <v>0</v>
      </c>
    </row>
    <row r="59" spans="1:58" ht="11" customHeight="1" outlineLevel="1" x14ac:dyDescent="0.25">
      <c r="A59" t="s">
        <v>3975</v>
      </c>
      <c r="C59" s="2" t="s">
        <v>12953</v>
      </c>
      <c r="D59" s="2" t="s">
        <v>21454</v>
      </c>
      <c r="E59" s="7">
        <v>2022</v>
      </c>
      <c r="F59" s="8" t="s">
        <v>21356</v>
      </c>
      <c r="G59" s="5" t="s">
        <v>5398</v>
      </c>
      <c r="H59" s="39" t="s">
        <v>21404</v>
      </c>
      <c r="I59" s="39" t="s">
        <v>21397</v>
      </c>
      <c r="J59" s="17">
        <v>1</v>
      </c>
      <c r="K59" s="18" t="s">
        <v>7732</v>
      </c>
      <c r="L59" s="9"/>
      <c r="M59" s="9"/>
      <c r="N59" s="21"/>
      <c r="P59" s="29"/>
      <c r="T59" s="17"/>
      <c r="U59" s="2"/>
      <c r="X59" t="str">
        <f t="shared" si="4"/>
        <v/>
      </c>
      <c r="Z59">
        <f t="shared" si="5"/>
        <v>1</v>
      </c>
      <c r="AB59" s="7"/>
      <c r="AC59" s="1" t="s">
        <v>21405</v>
      </c>
      <c r="AD59">
        <f t="shared" si="6"/>
        <v>0</v>
      </c>
      <c r="AF59" s="2"/>
      <c r="AG59" t="s">
        <v>4979</v>
      </c>
      <c r="AH59" s="7" t="s">
        <v>4610</v>
      </c>
      <c r="BE59" t="s">
        <v>7730</v>
      </c>
      <c r="BF59">
        <f t="shared" si="7"/>
        <v>0</v>
      </c>
    </row>
    <row r="60" spans="1:58" ht="11" customHeight="1" outlineLevel="1" x14ac:dyDescent="0.25">
      <c r="A60" t="s">
        <v>3975</v>
      </c>
      <c r="C60" s="2" t="s">
        <v>12953</v>
      </c>
      <c r="D60" s="2" t="s">
        <v>21454</v>
      </c>
      <c r="E60" s="7">
        <v>2022</v>
      </c>
      <c r="F60" s="8" t="s">
        <v>21356</v>
      </c>
      <c r="G60" s="5" t="s">
        <v>5398</v>
      </c>
      <c r="H60" s="39" t="s">
        <v>21408</v>
      </c>
      <c r="I60" s="39" t="s">
        <v>21397</v>
      </c>
      <c r="J60" s="17">
        <v>1</v>
      </c>
      <c r="K60" s="18" t="s">
        <v>7732</v>
      </c>
      <c r="L60" s="9"/>
      <c r="M60" s="9"/>
      <c r="N60" s="21"/>
      <c r="P60" s="29"/>
      <c r="T60" s="17"/>
      <c r="U60" s="2"/>
      <c r="X60" t="str">
        <f t="shared" si="4"/>
        <v/>
      </c>
      <c r="Z60">
        <f t="shared" si="5"/>
        <v>1</v>
      </c>
      <c r="AB60" s="7"/>
      <c r="AC60" s="1" t="s">
        <v>21409</v>
      </c>
      <c r="AD60">
        <f t="shared" si="6"/>
        <v>0</v>
      </c>
      <c r="AF60" s="2"/>
      <c r="AG60" t="s">
        <v>4979</v>
      </c>
      <c r="AH60" s="7" t="s">
        <v>4610</v>
      </c>
      <c r="BE60" t="s">
        <v>7730</v>
      </c>
      <c r="BF60">
        <f t="shared" si="7"/>
        <v>0</v>
      </c>
    </row>
    <row r="61" spans="1:58" ht="11" customHeight="1" outlineLevel="1" x14ac:dyDescent="0.3">
      <c r="A61" t="s">
        <v>3975</v>
      </c>
      <c r="C61" s="2" t="s">
        <v>12953</v>
      </c>
      <c r="D61" s="2" t="s">
        <v>21454</v>
      </c>
      <c r="E61" s="7">
        <v>2022</v>
      </c>
      <c r="F61" s="8" t="s">
        <v>21356</v>
      </c>
      <c r="G61" s="5" t="s">
        <v>5398</v>
      </c>
      <c r="H61" s="39" t="s">
        <v>21406</v>
      </c>
      <c r="I61" s="39" t="s">
        <v>21397</v>
      </c>
      <c r="J61" s="17">
        <v>1</v>
      </c>
      <c r="K61" s="18" t="s">
        <v>7732</v>
      </c>
      <c r="L61" s="9"/>
      <c r="M61" s="9"/>
      <c r="N61" s="21"/>
      <c r="P61" s="29"/>
      <c r="T61" s="17"/>
      <c r="U61" s="2"/>
      <c r="X61" t="str">
        <f t="shared" si="4"/>
        <v/>
      </c>
      <c r="Z61">
        <f t="shared" si="5"/>
        <v>1</v>
      </c>
      <c r="AB61" s="7"/>
      <c r="AC61" s="1" t="s">
        <v>21407</v>
      </c>
      <c r="AD61">
        <f t="shared" si="6"/>
        <v>0</v>
      </c>
      <c r="AF61" s="2"/>
      <c r="AG61" t="s">
        <v>4979</v>
      </c>
      <c r="AH61" s="7" t="s">
        <v>4610</v>
      </c>
      <c r="BE61" t="s">
        <v>7730</v>
      </c>
      <c r="BF61">
        <f t="shared" si="7"/>
        <v>0</v>
      </c>
    </row>
    <row r="62" spans="1:58" ht="11" customHeight="1" outlineLevel="1" x14ac:dyDescent="0.25">
      <c r="A62" t="s">
        <v>3975</v>
      </c>
      <c r="C62" s="2" t="s">
        <v>12953</v>
      </c>
      <c r="D62" s="2" t="s">
        <v>21454</v>
      </c>
      <c r="E62" s="7">
        <v>2022</v>
      </c>
      <c r="F62" s="8" t="s">
        <v>21356</v>
      </c>
      <c r="G62" s="5" t="s">
        <v>5398</v>
      </c>
      <c r="H62" s="39" t="s">
        <v>21401</v>
      </c>
      <c r="I62" s="39" t="s">
        <v>21397</v>
      </c>
      <c r="J62" s="17">
        <v>1</v>
      </c>
      <c r="K62" s="18" t="s">
        <v>7732</v>
      </c>
      <c r="L62" s="9"/>
      <c r="M62" s="9"/>
      <c r="N62" s="21"/>
      <c r="P62" s="29"/>
      <c r="T62" s="17"/>
      <c r="U62" s="2"/>
      <c r="X62" t="str">
        <f t="shared" si="4"/>
        <v/>
      </c>
      <c r="Z62">
        <f t="shared" si="5"/>
        <v>1</v>
      </c>
      <c r="AB62" s="7"/>
      <c r="AC62" s="1" t="s">
        <v>21400</v>
      </c>
      <c r="AD62">
        <f t="shared" si="6"/>
        <v>0</v>
      </c>
      <c r="AF62" s="2"/>
      <c r="AG62" t="s">
        <v>4979</v>
      </c>
      <c r="AH62" s="7" t="s">
        <v>4610</v>
      </c>
      <c r="BE62" t="s">
        <v>7730</v>
      </c>
      <c r="BF62">
        <f t="shared" si="7"/>
        <v>0</v>
      </c>
    </row>
    <row r="63" spans="1:58" ht="11" customHeight="1" outlineLevel="1" x14ac:dyDescent="0.25">
      <c r="A63" t="s">
        <v>3975</v>
      </c>
      <c r="C63" s="2" t="s">
        <v>12953</v>
      </c>
      <c r="D63" s="2" t="s">
        <v>21454</v>
      </c>
      <c r="E63" s="7">
        <v>2022</v>
      </c>
      <c r="F63" s="8" t="s">
        <v>21356</v>
      </c>
      <c r="G63" s="5" t="s">
        <v>5398</v>
      </c>
      <c r="H63" s="39" t="s">
        <v>21399</v>
      </c>
      <c r="I63" s="39" t="s">
        <v>21397</v>
      </c>
      <c r="J63" s="17">
        <v>1</v>
      </c>
      <c r="K63" s="18" t="s">
        <v>7732</v>
      </c>
      <c r="L63" s="9"/>
      <c r="M63" s="9"/>
      <c r="N63" s="21"/>
      <c r="P63" s="29"/>
      <c r="T63" s="17"/>
      <c r="U63" s="2"/>
      <c r="X63" t="str">
        <f t="shared" si="4"/>
        <v/>
      </c>
      <c r="Z63">
        <f t="shared" si="5"/>
        <v>1</v>
      </c>
      <c r="AB63" s="7"/>
      <c r="AC63" s="1" t="s">
        <v>21398</v>
      </c>
      <c r="AD63">
        <f t="shared" si="6"/>
        <v>0</v>
      </c>
      <c r="AF63" s="2"/>
      <c r="AG63" t="s">
        <v>4979</v>
      </c>
      <c r="AH63" s="7" t="s">
        <v>4610</v>
      </c>
      <c r="BE63" t="s">
        <v>7730</v>
      </c>
      <c r="BF63">
        <f t="shared" si="7"/>
        <v>0</v>
      </c>
    </row>
  </sheetData>
  <conditionalFormatting sqref="J3:J63">
    <cfRule type="cellIs" dxfId="3" priority="1" operator="equal">
      <formula>4</formula>
    </cfRule>
    <cfRule type="cellIs" dxfId="2" priority="2" operator="equal">
      <formula>2</formula>
    </cfRule>
    <cfRule type="cellIs" dxfId="1" priority="4" operator="equal">
      <formula>1</formula>
    </cfRule>
  </conditionalFormatting>
  <conditionalFormatting sqref="K3:K63">
    <cfRule type="cellIs" dxfId="0" priority="3" operator="equal">
      <formula>"N"</formula>
    </cfRule>
  </conditionalFormatting>
  <dataValidations count="1">
    <dataValidation type="list" allowBlank="1" showInputMessage="1" sqref="AW3:BD63" xr:uid="{B67052CD-4D81-4BB7-BF21-DF5EE60F0759}">
      <formula1>#REF!</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8433C-272D-469F-B651-5EED2C21B688}">
  <dimension ref="A1:AK1431"/>
  <sheetViews>
    <sheetView workbookViewId="0">
      <pane ySplit="3" topLeftCell="A695" activePane="bottomLeft" state="frozen"/>
      <selection pane="bottomLeft" activeCell="C12" sqref="C12"/>
    </sheetView>
  </sheetViews>
  <sheetFormatPr defaultRowHeight="12.5" outlineLevelRow="2" x14ac:dyDescent="0.25"/>
  <sheetData>
    <row r="1" spans="1:37" ht="20" x14ac:dyDescent="0.4">
      <c r="A1" s="16" t="s">
        <v>22367</v>
      </c>
    </row>
    <row r="2" spans="1:37" ht="13" x14ac:dyDescent="0.3">
      <c r="A2" s="10" t="s">
        <v>22368</v>
      </c>
    </row>
    <row r="3" spans="1:37" ht="32.5" customHeight="1" x14ac:dyDescent="0.25">
      <c r="A3" t="s">
        <v>6224</v>
      </c>
      <c r="B3" t="s">
        <v>11984</v>
      </c>
      <c r="C3" t="s">
        <v>11982</v>
      </c>
      <c r="D3" t="s">
        <v>18035</v>
      </c>
      <c r="E3" t="s">
        <v>18379</v>
      </c>
      <c r="F3" t="s">
        <v>6225</v>
      </c>
      <c r="G3" s="2" t="s">
        <v>7105</v>
      </c>
      <c r="H3" t="s">
        <v>6226</v>
      </c>
      <c r="I3" t="s">
        <v>5390</v>
      </c>
      <c r="J3" t="s">
        <v>5391</v>
      </c>
      <c r="K3" t="s">
        <v>18240</v>
      </c>
      <c r="L3" t="s">
        <v>18204</v>
      </c>
      <c r="M3" t="s">
        <v>7028</v>
      </c>
      <c r="N3" t="s">
        <v>19922</v>
      </c>
      <c r="O3" t="s">
        <v>10587</v>
      </c>
      <c r="P3" t="s">
        <v>19923</v>
      </c>
      <c r="Q3" t="s">
        <v>18269</v>
      </c>
      <c r="R3" t="s">
        <v>18684</v>
      </c>
      <c r="S3" t="s">
        <v>18366</v>
      </c>
      <c r="T3" t="s">
        <v>5392</v>
      </c>
      <c r="U3" t="s">
        <v>19946</v>
      </c>
      <c r="V3" s="6" t="s">
        <v>7717</v>
      </c>
      <c r="W3" t="s">
        <v>13083</v>
      </c>
      <c r="X3" t="s">
        <v>18656</v>
      </c>
      <c r="Y3" t="s">
        <v>19316</v>
      </c>
      <c r="Z3" t="s">
        <v>19315</v>
      </c>
      <c r="AA3" t="s">
        <v>5399</v>
      </c>
      <c r="AB3" t="s">
        <v>18020</v>
      </c>
      <c r="AC3" t="s">
        <v>18688</v>
      </c>
      <c r="AD3" t="s">
        <v>18688</v>
      </c>
      <c r="AE3" t="s">
        <v>5393</v>
      </c>
      <c r="AF3" t="s">
        <v>7699</v>
      </c>
      <c r="AG3" t="s">
        <v>7700</v>
      </c>
      <c r="AH3" t="s">
        <v>5394</v>
      </c>
      <c r="AI3" t="s">
        <v>7729</v>
      </c>
      <c r="AJ3" t="s">
        <v>18018</v>
      </c>
      <c r="AK3" t="s">
        <v>8063</v>
      </c>
    </row>
    <row r="4" spans="1:37" ht="11" customHeight="1" outlineLevel="1" x14ac:dyDescent="0.25">
      <c r="A4" t="s">
        <v>630</v>
      </c>
      <c r="F4" s="5">
        <v>695</v>
      </c>
      <c r="G4" s="2"/>
      <c r="H4">
        <v>1959</v>
      </c>
      <c r="I4" t="s">
        <v>4928</v>
      </c>
      <c r="J4" t="s">
        <v>632</v>
      </c>
      <c r="T4" t="s">
        <v>633</v>
      </c>
      <c r="AE4" t="s">
        <v>634</v>
      </c>
      <c r="AH4" t="s">
        <v>4610</v>
      </c>
      <c r="AI4" t="s">
        <v>7730</v>
      </c>
    </row>
    <row r="5" spans="1:37" ht="11" customHeight="1" outlineLevel="1" x14ac:dyDescent="0.25">
      <c r="A5" t="s">
        <v>630</v>
      </c>
      <c r="F5" s="5" t="s">
        <v>635</v>
      </c>
      <c r="G5" s="2"/>
      <c r="H5">
        <v>1959</v>
      </c>
      <c r="I5" t="s">
        <v>734</v>
      </c>
      <c r="J5" t="s">
        <v>636</v>
      </c>
      <c r="T5" t="s">
        <v>633</v>
      </c>
      <c r="AE5" t="s">
        <v>634</v>
      </c>
      <c r="AH5" t="s">
        <v>4922</v>
      </c>
      <c r="AI5" t="s">
        <v>7730</v>
      </c>
    </row>
    <row r="6" spans="1:37" ht="11" customHeight="1" outlineLevel="1" x14ac:dyDescent="0.25">
      <c r="A6" t="s">
        <v>630</v>
      </c>
      <c r="F6" s="5" t="s">
        <v>2161</v>
      </c>
      <c r="G6" s="2"/>
      <c r="H6">
        <v>1962</v>
      </c>
      <c r="I6" t="s">
        <v>4652</v>
      </c>
      <c r="J6" t="s">
        <v>5398</v>
      </c>
      <c r="T6" t="s">
        <v>633</v>
      </c>
      <c r="AE6" t="s">
        <v>634</v>
      </c>
      <c r="AH6" t="s">
        <v>4922</v>
      </c>
      <c r="AI6" t="s">
        <v>7730</v>
      </c>
    </row>
    <row r="7" spans="1:37" ht="11" customHeight="1" outlineLevel="1" x14ac:dyDescent="0.25">
      <c r="A7" t="s">
        <v>630</v>
      </c>
      <c r="F7" s="5" t="s">
        <v>2162</v>
      </c>
      <c r="G7" s="2"/>
      <c r="H7">
        <v>1962</v>
      </c>
      <c r="I7" t="s">
        <v>6186</v>
      </c>
      <c r="J7" t="s">
        <v>5398</v>
      </c>
      <c r="T7" t="s">
        <v>633</v>
      </c>
      <c r="AE7" t="s">
        <v>634</v>
      </c>
      <c r="AH7" t="s">
        <v>4620</v>
      </c>
      <c r="AI7" t="s">
        <v>7730</v>
      </c>
    </row>
    <row r="8" spans="1:37" ht="11" customHeight="1" outlineLevel="1" x14ac:dyDescent="0.25">
      <c r="A8" t="s">
        <v>630</v>
      </c>
      <c r="F8" s="5">
        <v>770</v>
      </c>
      <c r="G8" s="2"/>
      <c r="H8">
        <v>1965</v>
      </c>
      <c r="I8" t="s">
        <v>4880</v>
      </c>
      <c r="J8" t="s">
        <v>2290</v>
      </c>
      <c r="T8" t="s">
        <v>633</v>
      </c>
      <c r="AE8" t="s">
        <v>634</v>
      </c>
      <c r="AH8" t="s">
        <v>4922</v>
      </c>
      <c r="AI8" t="s">
        <v>7730</v>
      </c>
    </row>
    <row r="9" spans="1:37" ht="11" customHeight="1" outlineLevel="1" x14ac:dyDescent="0.25">
      <c r="A9" t="s">
        <v>630</v>
      </c>
      <c r="F9" s="5">
        <v>887</v>
      </c>
      <c r="G9" s="2"/>
      <c r="H9">
        <v>1969</v>
      </c>
      <c r="I9" t="s">
        <v>631</v>
      </c>
      <c r="J9" t="s">
        <v>2291</v>
      </c>
      <c r="T9" t="s">
        <v>633</v>
      </c>
      <c r="AE9" t="s">
        <v>634</v>
      </c>
      <c r="AH9" t="s">
        <v>4610</v>
      </c>
      <c r="AI9" t="s">
        <v>7730</v>
      </c>
    </row>
    <row r="10" spans="1:37" ht="11" customHeight="1" outlineLevel="1" x14ac:dyDescent="0.25">
      <c r="A10" t="s">
        <v>630</v>
      </c>
      <c r="F10" s="5">
        <v>925</v>
      </c>
      <c r="G10" s="2"/>
      <c r="H10">
        <v>1970</v>
      </c>
      <c r="I10" t="s">
        <v>5139</v>
      </c>
      <c r="J10" t="s">
        <v>2156</v>
      </c>
      <c r="T10" t="s">
        <v>633</v>
      </c>
      <c r="AE10" t="s">
        <v>634</v>
      </c>
      <c r="AH10" t="s">
        <v>4610</v>
      </c>
      <c r="AI10" t="s">
        <v>7730</v>
      </c>
    </row>
    <row r="11" spans="1:37" ht="11" customHeight="1" outlineLevel="1" x14ac:dyDescent="0.25">
      <c r="A11" t="s">
        <v>630</v>
      </c>
      <c r="F11" s="5">
        <v>1615</v>
      </c>
      <c r="G11" s="2"/>
      <c r="H11">
        <v>1987</v>
      </c>
      <c r="I11" t="s">
        <v>2157</v>
      </c>
      <c r="J11" t="s">
        <v>5398</v>
      </c>
      <c r="T11" t="s">
        <v>633</v>
      </c>
      <c r="AE11" t="s">
        <v>634</v>
      </c>
      <c r="AH11" t="s">
        <v>4610</v>
      </c>
      <c r="AI11" t="s">
        <v>7730</v>
      </c>
    </row>
    <row r="12" spans="1:37" ht="11" customHeight="1" outlineLevel="1" x14ac:dyDescent="0.25">
      <c r="A12" t="s">
        <v>630</v>
      </c>
      <c r="F12" s="5" t="s">
        <v>455</v>
      </c>
      <c r="G12" s="2"/>
      <c r="H12">
        <v>2002</v>
      </c>
      <c r="I12" t="s">
        <v>3773</v>
      </c>
      <c r="J12" t="s">
        <v>5398</v>
      </c>
      <c r="T12" t="s">
        <v>4479</v>
      </c>
      <c r="AE12" t="s">
        <v>634</v>
      </c>
      <c r="AH12" t="s">
        <v>4610</v>
      </c>
      <c r="AI12" t="s">
        <v>7732</v>
      </c>
    </row>
    <row r="13" spans="1:37" ht="11" customHeight="1" outlineLevel="1" x14ac:dyDescent="0.25">
      <c r="A13" t="s">
        <v>5797</v>
      </c>
      <c r="F13" s="5"/>
      <c r="G13" s="2">
        <v>1150</v>
      </c>
      <c r="H13">
        <v>1989</v>
      </c>
      <c r="I13" t="s">
        <v>5072</v>
      </c>
      <c r="J13" t="s">
        <v>5398</v>
      </c>
      <c r="T13" t="s">
        <v>7706</v>
      </c>
      <c r="V13" t="s">
        <v>7560</v>
      </c>
      <c r="AA13">
        <f t="shared" ref="AA13:AA44" si="0">COUNTIF(T13,"*Fuji*")</f>
        <v>0</v>
      </c>
      <c r="AF13">
        <v>259010</v>
      </c>
      <c r="AG13" t="s">
        <v>7718</v>
      </c>
      <c r="AI13" t="s">
        <v>7730</v>
      </c>
      <c r="AJ13">
        <v>3</v>
      </c>
    </row>
    <row r="14" spans="1:37" ht="11" customHeight="1" outlineLevel="1" x14ac:dyDescent="0.25">
      <c r="A14" t="s">
        <v>5797</v>
      </c>
      <c r="F14" s="5"/>
      <c r="G14" s="2" t="s">
        <v>8059</v>
      </c>
      <c r="H14">
        <v>1989</v>
      </c>
      <c r="I14" t="s">
        <v>7028</v>
      </c>
      <c r="J14" t="s">
        <v>5398</v>
      </c>
      <c r="T14" t="s">
        <v>7706</v>
      </c>
      <c r="V14" t="s">
        <v>7560</v>
      </c>
      <c r="AA14">
        <f t="shared" si="0"/>
        <v>0</v>
      </c>
      <c r="AF14">
        <v>259010</v>
      </c>
      <c r="AG14" t="s">
        <v>7718</v>
      </c>
      <c r="AI14" t="s">
        <v>7730</v>
      </c>
      <c r="AJ14">
        <v>4</v>
      </c>
    </row>
    <row r="15" spans="1:37" ht="11" customHeight="1" outlineLevel="1" x14ac:dyDescent="0.25">
      <c r="A15" t="s">
        <v>5797</v>
      </c>
      <c r="F15" s="5">
        <v>2078</v>
      </c>
      <c r="G15" s="2">
        <v>2146</v>
      </c>
      <c r="H15">
        <v>2002</v>
      </c>
      <c r="I15">
        <v>1.65</v>
      </c>
      <c r="J15" t="s">
        <v>5398</v>
      </c>
      <c r="T15" t="s">
        <v>7704</v>
      </c>
      <c r="V15" t="s">
        <v>7566</v>
      </c>
      <c r="AA15">
        <f t="shared" si="0"/>
        <v>0</v>
      </c>
      <c r="AF15">
        <v>259010</v>
      </c>
      <c r="AG15" t="s">
        <v>7726</v>
      </c>
      <c r="AI15" t="s">
        <v>7730</v>
      </c>
      <c r="AJ15">
        <v>3</v>
      </c>
    </row>
    <row r="16" spans="1:37" ht="11" customHeight="1" outlineLevel="1" x14ac:dyDescent="0.25">
      <c r="A16" t="s">
        <v>5630</v>
      </c>
      <c r="F16" s="5">
        <v>1190</v>
      </c>
      <c r="G16" s="2"/>
      <c r="H16">
        <v>1998</v>
      </c>
      <c r="I16" t="s">
        <v>5884</v>
      </c>
      <c r="J16" t="s">
        <v>5398</v>
      </c>
      <c r="T16" t="s">
        <v>5886</v>
      </c>
      <c r="V16" t="s">
        <v>9299</v>
      </c>
      <c r="AA16">
        <f t="shared" si="0"/>
        <v>1</v>
      </c>
      <c r="AE16" t="s">
        <v>4921</v>
      </c>
      <c r="AH16" t="s">
        <v>4922</v>
      </c>
      <c r="AI16" t="s">
        <v>7732</v>
      </c>
    </row>
    <row r="17" spans="1:37" ht="11" customHeight="1" outlineLevel="1" x14ac:dyDescent="0.25">
      <c r="A17" t="s">
        <v>5630</v>
      </c>
      <c r="F17" s="5">
        <v>1191</v>
      </c>
      <c r="G17" s="2"/>
      <c r="H17">
        <v>1998</v>
      </c>
      <c r="I17" t="s">
        <v>3539</v>
      </c>
      <c r="J17" t="s">
        <v>5398</v>
      </c>
      <c r="T17" t="s">
        <v>5886</v>
      </c>
      <c r="V17" t="s">
        <v>9299</v>
      </c>
      <c r="AA17">
        <f t="shared" si="0"/>
        <v>1</v>
      </c>
      <c r="AE17" t="s">
        <v>4921</v>
      </c>
      <c r="AH17" t="s">
        <v>4922</v>
      </c>
      <c r="AI17" t="s">
        <v>7732</v>
      </c>
    </row>
    <row r="18" spans="1:37" ht="11" customHeight="1" outlineLevel="1" x14ac:dyDescent="0.25">
      <c r="A18" t="s">
        <v>5630</v>
      </c>
      <c r="F18" s="5" t="s">
        <v>5631</v>
      </c>
      <c r="G18" s="2"/>
      <c r="H18">
        <v>1998</v>
      </c>
      <c r="I18" t="s">
        <v>5885</v>
      </c>
      <c r="J18" t="s">
        <v>5398</v>
      </c>
      <c r="T18" t="s">
        <v>5886</v>
      </c>
      <c r="V18" t="s">
        <v>9299</v>
      </c>
      <c r="AA18">
        <f t="shared" si="0"/>
        <v>1</v>
      </c>
      <c r="AE18" t="s">
        <v>4921</v>
      </c>
      <c r="AH18" t="s">
        <v>4922</v>
      </c>
      <c r="AI18" t="s">
        <v>7732</v>
      </c>
    </row>
    <row r="19" spans="1:37" ht="11" customHeight="1" outlineLevel="1" x14ac:dyDescent="0.25">
      <c r="A19" t="s">
        <v>7737</v>
      </c>
      <c r="C19" t="s">
        <v>12953</v>
      </c>
      <c r="F19" s="5" t="s">
        <v>2785</v>
      </c>
      <c r="G19" s="2" t="s">
        <v>4062</v>
      </c>
      <c r="H19">
        <v>1946</v>
      </c>
      <c r="I19" t="s">
        <v>2788</v>
      </c>
      <c r="J19" t="s">
        <v>2789</v>
      </c>
      <c r="T19" t="s">
        <v>624</v>
      </c>
      <c r="W19">
        <v>3</v>
      </c>
      <c r="AA19">
        <f t="shared" si="0"/>
        <v>0</v>
      </c>
      <c r="AC19">
        <f>COUNTIFS(T19,"*dinosaur*")</f>
        <v>0</v>
      </c>
      <c r="AD19">
        <f>COUNTIFS(V19,"*dinosaur*")</f>
        <v>0</v>
      </c>
      <c r="AE19" t="s">
        <v>2779</v>
      </c>
      <c r="AH19" t="s">
        <v>4523</v>
      </c>
      <c r="AI19" t="s">
        <v>7732</v>
      </c>
    </row>
    <row r="20" spans="1:37" ht="11" customHeight="1" outlineLevel="1" x14ac:dyDescent="0.25">
      <c r="A20" t="s">
        <v>3371</v>
      </c>
      <c r="C20" t="s">
        <v>12976</v>
      </c>
      <c r="F20" s="5"/>
      <c r="G20" s="2">
        <v>3268</v>
      </c>
      <c r="H20">
        <v>2021</v>
      </c>
      <c r="I20" t="s">
        <v>13774</v>
      </c>
      <c r="J20" t="s">
        <v>5398</v>
      </c>
      <c r="T20" t="s">
        <v>21062</v>
      </c>
      <c r="U20" t="s">
        <v>8489</v>
      </c>
      <c r="V20" t="s">
        <v>13768</v>
      </c>
      <c r="W20">
        <v>3</v>
      </c>
      <c r="AA20">
        <f t="shared" si="0"/>
        <v>0</v>
      </c>
      <c r="AC20">
        <f>COUNTIFS(T20,"*dinosaur*")</f>
        <v>0</v>
      </c>
      <c r="AD20">
        <f>COUNTIFS(V20,"*dinosaur*")</f>
        <v>0</v>
      </c>
      <c r="AI20" t="s">
        <v>20076</v>
      </c>
      <c r="AK20" t="s">
        <v>21065</v>
      </c>
    </row>
    <row r="21" spans="1:37" ht="11" customHeight="1" outlineLevel="1" x14ac:dyDescent="0.25">
      <c r="A21" t="s">
        <v>3371</v>
      </c>
      <c r="C21" t="s">
        <v>12976</v>
      </c>
      <c r="F21" s="5"/>
      <c r="G21" s="2" t="s">
        <v>13775</v>
      </c>
      <c r="H21">
        <v>2021</v>
      </c>
      <c r="I21" t="s">
        <v>13776</v>
      </c>
      <c r="J21" t="s">
        <v>5398</v>
      </c>
      <c r="T21" t="s">
        <v>21062</v>
      </c>
      <c r="U21" t="s">
        <v>13767</v>
      </c>
      <c r="V21" t="s">
        <v>13768</v>
      </c>
      <c r="W21">
        <v>3</v>
      </c>
      <c r="AA21">
        <f t="shared" si="0"/>
        <v>0</v>
      </c>
      <c r="AC21">
        <f>COUNTIFS(T21,"*dinosaur*")</f>
        <v>0</v>
      </c>
      <c r="AD21">
        <f>COUNTIFS(V21,"*dinosaur*")</f>
        <v>0</v>
      </c>
      <c r="AI21" t="s">
        <v>7730</v>
      </c>
      <c r="AJ21">
        <v>3.7</v>
      </c>
      <c r="AK21" t="s">
        <v>21065</v>
      </c>
    </row>
    <row r="22" spans="1:37" ht="11" customHeight="1" outlineLevel="1" x14ac:dyDescent="0.25">
      <c r="A22" t="s">
        <v>3371</v>
      </c>
      <c r="C22" t="s">
        <v>12976</v>
      </c>
      <c r="F22" s="5"/>
      <c r="G22" s="2" t="s">
        <v>13769</v>
      </c>
      <c r="H22">
        <v>2020</v>
      </c>
      <c r="I22" t="s">
        <v>13770</v>
      </c>
      <c r="J22" t="s">
        <v>5398</v>
      </c>
      <c r="T22" t="s">
        <v>13766</v>
      </c>
      <c r="U22" t="s">
        <v>13766</v>
      </c>
      <c r="V22" t="s">
        <v>13768</v>
      </c>
      <c r="W22">
        <v>5</v>
      </c>
      <c r="AA22">
        <f t="shared" si="0"/>
        <v>0</v>
      </c>
      <c r="AC22">
        <f>COUNTIFS(T22,"*dinosaur*")</f>
        <v>0</v>
      </c>
      <c r="AD22">
        <f>COUNTIFS(V22,"*dinosaur*")</f>
        <v>0</v>
      </c>
      <c r="AI22" t="s">
        <v>7732</v>
      </c>
      <c r="AK22" t="s">
        <v>21065</v>
      </c>
    </row>
    <row r="23" spans="1:37" ht="11" customHeight="1" outlineLevel="1" x14ac:dyDescent="0.25">
      <c r="A23" t="s">
        <v>1237</v>
      </c>
      <c r="F23" s="5">
        <v>61</v>
      </c>
      <c r="G23" s="2"/>
      <c r="H23">
        <v>1920</v>
      </c>
      <c r="I23" t="s">
        <v>1530</v>
      </c>
      <c r="J23" t="s">
        <v>3401</v>
      </c>
      <c r="T23" t="s">
        <v>3225</v>
      </c>
      <c r="AA23">
        <f t="shared" si="0"/>
        <v>0</v>
      </c>
      <c r="AE23" t="s">
        <v>4619</v>
      </c>
      <c r="AH23" t="s">
        <v>4922</v>
      </c>
      <c r="AI23" t="s">
        <v>7730</v>
      </c>
    </row>
    <row r="24" spans="1:37" ht="11" customHeight="1" outlineLevel="1" x14ac:dyDescent="0.25">
      <c r="A24" t="s">
        <v>1237</v>
      </c>
      <c r="F24" s="5">
        <v>66</v>
      </c>
      <c r="G24" s="2"/>
      <c r="H24">
        <v>1920</v>
      </c>
      <c r="I24" t="s">
        <v>4616</v>
      </c>
      <c r="J24" t="s">
        <v>1238</v>
      </c>
      <c r="T24" t="s">
        <v>1239</v>
      </c>
      <c r="AA24">
        <f t="shared" si="0"/>
        <v>0</v>
      </c>
      <c r="AE24" t="s">
        <v>4619</v>
      </c>
      <c r="AH24" t="s">
        <v>4620</v>
      </c>
      <c r="AI24" t="s">
        <v>7732</v>
      </c>
    </row>
    <row r="25" spans="1:37" ht="11" customHeight="1" outlineLevel="1" x14ac:dyDescent="0.25">
      <c r="A25" t="s">
        <v>1237</v>
      </c>
      <c r="F25" s="5">
        <v>77</v>
      </c>
      <c r="G25" s="2"/>
      <c r="H25">
        <v>1927</v>
      </c>
      <c r="I25" t="s">
        <v>4880</v>
      </c>
      <c r="J25" t="s">
        <v>1240</v>
      </c>
      <c r="T25" t="s">
        <v>1239</v>
      </c>
      <c r="AA25">
        <f t="shared" si="0"/>
        <v>0</v>
      </c>
      <c r="AE25" t="s">
        <v>4619</v>
      </c>
      <c r="AH25" t="s">
        <v>4620</v>
      </c>
      <c r="AI25" t="s">
        <v>7732</v>
      </c>
    </row>
    <row r="26" spans="1:37" ht="11" customHeight="1" outlineLevel="1" x14ac:dyDescent="0.25">
      <c r="A26" t="s">
        <v>1237</v>
      </c>
      <c r="F26" s="5" t="s">
        <v>1241</v>
      </c>
      <c r="G26" s="2"/>
      <c r="H26">
        <v>1932</v>
      </c>
      <c r="I26" t="s">
        <v>3949</v>
      </c>
      <c r="J26" t="s">
        <v>2290</v>
      </c>
      <c r="T26" t="s">
        <v>1239</v>
      </c>
      <c r="AA26">
        <f t="shared" si="0"/>
        <v>0</v>
      </c>
      <c r="AE26" t="s">
        <v>4619</v>
      </c>
      <c r="AH26" t="s">
        <v>4922</v>
      </c>
      <c r="AI26" t="s">
        <v>7732</v>
      </c>
    </row>
    <row r="27" spans="1:37" ht="11" customHeight="1" outlineLevel="1" x14ac:dyDescent="0.25">
      <c r="A27" t="s">
        <v>1237</v>
      </c>
      <c r="F27" s="5" t="s">
        <v>1242</v>
      </c>
      <c r="G27" s="2"/>
      <c r="H27">
        <v>1932</v>
      </c>
      <c r="I27" t="s">
        <v>3950</v>
      </c>
      <c r="J27" t="s">
        <v>2290</v>
      </c>
      <c r="T27" t="s">
        <v>1239</v>
      </c>
      <c r="AA27">
        <f t="shared" si="0"/>
        <v>0</v>
      </c>
      <c r="AE27" t="s">
        <v>4619</v>
      </c>
      <c r="AH27" t="s">
        <v>4620</v>
      </c>
      <c r="AI27" t="s">
        <v>7732</v>
      </c>
    </row>
    <row r="28" spans="1:37" ht="11" customHeight="1" outlineLevel="1" x14ac:dyDescent="0.25">
      <c r="A28" t="s">
        <v>5951</v>
      </c>
      <c r="F28" s="5" t="s">
        <v>2753</v>
      </c>
      <c r="G28" s="2"/>
      <c r="H28">
        <v>1946</v>
      </c>
      <c r="I28" t="s">
        <v>1530</v>
      </c>
      <c r="J28" t="s">
        <v>6445</v>
      </c>
      <c r="T28" t="s">
        <v>2764</v>
      </c>
      <c r="AA28">
        <f t="shared" si="0"/>
        <v>0</v>
      </c>
      <c r="AE28" t="s">
        <v>3757</v>
      </c>
      <c r="AH28" t="s">
        <v>4922</v>
      </c>
      <c r="AI28" t="s">
        <v>7732</v>
      </c>
    </row>
    <row r="29" spans="1:37" ht="11" customHeight="1" outlineLevel="1" x14ac:dyDescent="0.25">
      <c r="A29" t="s">
        <v>5951</v>
      </c>
      <c r="F29" s="5" t="s">
        <v>2754</v>
      </c>
      <c r="G29" s="2"/>
      <c r="H29">
        <v>1946</v>
      </c>
      <c r="I29" t="s">
        <v>1099</v>
      </c>
      <c r="J29" t="s">
        <v>854</v>
      </c>
      <c r="T29" t="s">
        <v>2764</v>
      </c>
      <c r="AA29">
        <f t="shared" si="0"/>
        <v>0</v>
      </c>
      <c r="AE29" t="s">
        <v>3757</v>
      </c>
      <c r="AH29" t="s">
        <v>4922</v>
      </c>
      <c r="AI29" t="s">
        <v>7732</v>
      </c>
    </row>
    <row r="30" spans="1:37" ht="11" customHeight="1" outlineLevel="1" x14ac:dyDescent="0.25">
      <c r="A30" t="s">
        <v>5951</v>
      </c>
      <c r="F30" s="5" t="s">
        <v>2755</v>
      </c>
      <c r="G30" s="2"/>
      <c r="H30">
        <v>1946</v>
      </c>
      <c r="I30" t="s">
        <v>637</v>
      </c>
      <c r="J30" t="s">
        <v>2763</v>
      </c>
      <c r="T30" t="s">
        <v>2764</v>
      </c>
      <c r="AA30">
        <f t="shared" si="0"/>
        <v>0</v>
      </c>
      <c r="AE30" t="s">
        <v>3757</v>
      </c>
      <c r="AH30" t="s">
        <v>4922</v>
      </c>
      <c r="AI30" t="s">
        <v>7732</v>
      </c>
    </row>
    <row r="31" spans="1:37" ht="11" customHeight="1" outlineLevel="1" x14ac:dyDescent="0.25">
      <c r="A31" t="s">
        <v>5951</v>
      </c>
      <c r="F31" s="5" t="s">
        <v>2756</v>
      </c>
      <c r="G31" s="2"/>
      <c r="H31">
        <v>1946</v>
      </c>
      <c r="I31" t="s">
        <v>1104</v>
      </c>
      <c r="J31" t="s">
        <v>6482</v>
      </c>
      <c r="T31" t="s">
        <v>2764</v>
      </c>
      <c r="AA31">
        <f t="shared" si="0"/>
        <v>0</v>
      </c>
      <c r="AE31" t="s">
        <v>3757</v>
      </c>
      <c r="AH31" t="s">
        <v>4922</v>
      </c>
      <c r="AI31" t="s">
        <v>7732</v>
      </c>
    </row>
    <row r="32" spans="1:37" ht="11" customHeight="1" outlineLevel="1" x14ac:dyDescent="0.25">
      <c r="A32" t="s">
        <v>5951</v>
      </c>
      <c r="F32" s="5" t="s">
        <v>2757</v>
      </c>
      <c r="G32" s="2"/>
      <c r="H32">
        <v>1946</v>
      </c>
      <c r="I32" t="s">
        <v>4880</v>
      </c>
      <c r="J32" t="s">
        <v>3324</v>
      </c>
      <c r="T32" t="s">
        <v>2764</v>
      </c>
      <c r="AA32">
        <f t="shared" si="0"/>
        <v>0</v>
      </c>
      <c r="AE32" t="s">
        <v>3757</v>
      </c>
      <c r="AH32" t="s">
        <v>4922</v>
      </c>
      <c r="AI32" t="s">
        <v>7732</v>
      </c>
    </row>
    <row r="33" spans="1:36" ht="11" customHeight="1" outlineLevel="1" x14ac:dyDescent="0.25">
      <c r="A33" t="s">
        <v>5951</v>
      </c>
      <c r="F33" s="5" t="s">
        <v>2758</v>
      </c>
      <c r="G33" s="2"/>
      <c r="H33">
        <v>1946</v>
      </c>
      <c r="I33" t="s">
        <v>1107</v>
      </c>
      <c r="J33" t="s">
        <v>1286</v>
      </c>
      <c r="T33" t="s">
        <v>2764</v>
      </c>
      <c r="AA33">
        <f t="shared" si="0"/>
        <v>0</v>
      </c>
      <c r="AE33" t="s">
        <v>3757</v>
      </c>
      <c r="AH33" t="s">
        <v>4922</v>
      </c>
      <c r="AI33" t="s">
        <v>7732</v>
      </c>
    </row>
    <row r="34" spans="1:36" ht="11" customHeight="1" outlineLevel="1" x14ac:dyDescent="0.25">
      <c r="A34" t="s">
        <v>5951</v>
      </c>
      <c r="F34" s="5" t="s">
        <v>2759</v>
      </c>
      <c r="G34" s="2"/>
      <c r="H34">
        <v>1946</v>
      </c>
      <c r="I34" t="s">
        <v>3761</v>
      </c>
      <c r="J34" t="s">
        <v>2291</v>
      </c>
      <c r="T34" t="s">
        <v>2764</v>
      </c>
      <c r="AA34">
        <f t="shared" si="0"/>
        <v>0</v>
      </c>
      <c r="AE34" t="s">
        <v>3757</v>
      </c>
      <c r="AH34" t="s">
        <v>4922</v>
      </c>
      <c r="AI34" t="s">
        <v>7732</v>
      </c>
    </row>
    <row r="35" spans="1:36" ht="11" customHeight="1" outlineLevel="1" x14ac:dyDescent="0.25">
      <c r="A35" t="s">
        <v>5951</v>
      </c>
      <c r="F35" s="5" t="s">
        <v>2760</v>
      </c>
      <c r="G35" s="2"/>
      <c r="H35">
        <v>1946</v>
      </c>
      <c r="I35" t="s">
        <v>2762</v>
      </c>
      <c r="J35" t="s">
        <v>1577</v>
      </c>
      <c r="T35" t="s">
        <v>2764</v>
      </c>
      <c r="AA35">
        <f t="shared" si="0"/>
        <v>0</v>
      </c>
      <c r="AE35" t="s">
        <v>3757</v>
      </c>
      <c r="AH35" t="s">
        <v>4922</v>
      </c>
      <c r="AI35" t="s">
        <v>7732</v>
      </c>
    </row>
    <row r="36" spans="1:36" ht="11" customHeight="1" outlineLevel="1" x14ac:dyDescent="0.25">
      <c r="A36" t="s">
        <v>5951</v>
      </c>
      <c r="F36" s="5" t="s">
        <v>2761</v>
      </c>
      <c r="G36" s="2"/>
      <c r="H36">
        <v>1949</v>
      </c>
      <c r="I36" t="s">
        <v>1284</v>
      </c>
      <c r="J36" t="s">
        <v>5558</v>
      </c>
      <c r="T36" t="s">
        <v>2764</v>
      </c>
      <c r="AA36">
        <f t="shared" si="0"/>
        <v>0</v>
      </c>
      <c r="AE36" t="s">
        <v>3757</v>
      </c>
      <c r="AH36" t="s">
        <v>4922</v>
      </c>
      <c r="AI36" t="s">
        <v>7732</v>
      </c>
    </row>
    <row r="37" spans="1:36" ht="11" customHeight="1" outlineLevel="1" x14ac:dyDescent="0.25">
      <c r="A37" t="s">
        <v>2608</v>
      </c>
      <c r="F37" s="5">
        <v>2091</v>
      </c>
      <c r="G37" s="2" t="s">
        <v>9894</v>
      </c>
      <c r="H37">
        <v>1999</v>
      </c>
      <c r="I37" t="s">
        <v>2015</v>
      </c>
      <c r="J37" t="s">
        <v>5398</v>
      </c>
      <c r="T37" t="s">
        <v>2013</v>
      </c>
      <c r="AA37">
        <f t="shared" si="0"/>
        <v>0</v>
      </c>
      <c r="AE37" t="s">
        <v>3354</v>
      </c>
      <c r="AH37" t="s">
        <v>4922</v>
      </c>
      <c r="AI37" t="s">
        <v>7732</v>
      </c>
    </row>
    <row r="38" spans="1:36" ht="11" customHeight="1" outlineLevel="1" x14ac:dyDescent="0.25">
      <c r="A38" t="s">
        <v>5412</v>
      </c>
      <c r="F38" s="5" t="s">
        <v>7995</v>
      </c>
      <c r="G38" s="2"/>
      <c r="H38">
        <v>1989</v>
      </c>
      <c r="J38" t="s">
        <v>5398</v>
      </c>
      <c r="T38" t="s">
        <v>5886</v>
      </c>
      <c r="AA38">
        <f t="shared" si="0"/>
        <v>1</v>
      </c>
      <c r="AE38" t="s">
        <v>4921</v>
      </c>
      <c r="AH38" t="s">
        <v>4610</v>
      </c>
      <c r="AI38" t="s">
        <v>7732</v>
      </c>
    </row>
    <row r="39" spans="1:36" ht="11" customHeight="1" outlineLevel="1" x14ac:dyDescent="0.25">
      <c r="A39" t="s">
        <v>5412</v>
      </c>
      <c r="F39" s="5"/>
      <c r="G39" s="2"/>
      <c r="H39">
        <v>1991</v>
      </c>
      <c r="I39">
        <v>2</v>
      </c>
      <c r="J39" t="s">
        <v>5398</v>
      </c>
      <c r="T39" t="s">
        <v>17065</v>
      </c>
      <c r="V39" t="s">
        <v>11771</v>
      </c>
      <c r="AA39">
        <f t="shared" si="0"/>
        <v>0</v>
      </c>
      <c r="AI39" t="s">
        <v>7732</v>
      </c>
    </row>
    <row r="40" spans="1:36" ht="11" customHeight="1" outlineLevel="1" x14ac:dyDescent="0.25">
      <c r="A40" t="s">
        <v>5412</v>
      </c>
      <c r="F40" s="5"/>
      <c r="G40" s="2"/>
      <c r="H40">
        <v>1991</v>
      </c>
      <c r="I40" t="s">
        <v>17068</v>
      </c>
      <c r="J40" t="s">
        <v>5398</v>
      </c>
      <c r="T40" t="s">
        <v>17065</v>
      </c>
      <c r="V40" t="s">
        <v>11771</v>
      </c>
      <c r="AA40">
        <f t="shared" si="0"/>
        <v>0</v>
      </c>
      <c r="AI40" t="s">
        <v>7730</v>
      </c>
      <c r="AJ40">
        <v>7</v>
      </c>
    </row>
    <row r="41" spans="1:36" ht="11" customHeight="1" outlineLevel="1" x14ac:dyDescent="0.25">
      <c r="A41" t="s">
        <v>2353</v>
      </c>
      <c r="C41" t="s">
        <v>12974</v>
      </c>
      <c r="F41" s="5">
        <v>306</v>
      </c>
      <c r="G41" s="2">
        <v>311</v>
      </c>
      <c r="H41">
        <v>1931</v>
      </c>
      <c r="I41" t="s">
        <v>1099</v>
      </c>
      <c r="J41" t="s">
        <v>6850</v>
      </c>
      <c r="T41" t="s">
        <v>6851</v>
      </c>
      <c r="V41" t="s">
        <v>20623</v>
      </c>
      <c r="W41">
        <v>1</v>
      </c>
      <c r="AA41">
        <f t="shared" si="0"/>
        <v>0</v>
      </c>
      <c r="AC41">
        <f>COUNTIFS(T41,"*dinosaur*")</f>
        <v>0</v>
      </c>
      <c r="AD41">
        <f>COUNTIFS(V41,"*dinosaur*")</f>
        <v>0</v>
      </c>
      <c r="AE41" t="s">
        <v>6849</v>
      </c>
      <c r="AH41" t="s">
        <v>4922</v>
      </c>
      <c r="AI41" t="s">
        <v>7732</v>
      </c>
    </row>
    <row r="42" spans="1:36" ht="11" customHeight="1" outlineLevel="1" x14ac:dyDescent="0.25">
      <c r="A42" t="s">
        <v>2353</v>
      </c>
      <c r="C42" t="s">
        <v>12974</v>
      </c>
      <c r="F42" s="5">
        <v>317</v>
      </c>
      <c r="G42" s="2">
        <v>320</v>
      </c>
      <c r="H42">
        <v>1931</v>
      </c>
      <c r="I42" t="s">
        <v>16592</v>
      </c>
      <c r="J42" t="s">
        <v>6850</v>
      </c>
      <c r="T42" t="s">
        <v>6851</v>
      </c>
      <c r="V42" t="s">
        <v>20623</v>
      </c>
      <c r="W42">
        <v>1</v>
      </c>
      <c r="X42" t="s">
        <v>7732</v>
      </c>
      <c r="AA42">
        <f t="shared" si="0"/>
        <v>0</v>
      </c>
      <c r="AC42">
        <f>COUNTIFS(T42,"*dinosaur*")</f>
        <v>0</v>
      </c>
      <c r="AD42">
        <f>COUNTIFS(V42,"*dinosaur*")</f>
        <v>0</v>
      </c>
      <c r="AE42" t="s">
        <v>6849</v>
      </c>
      <c r="AH42" t="s">
        <v>4922</v>
      </c>
      <c r="AI42" t="s">
        <v>7732</v>
      </c>
    </row>
    <row r="43" spans="1:36" ht="11" customHeight="1" outlineLevel="1" collapsed="1" x14ac:dyDescent="0.25">
      <c r="A43" t="s">
        <v>2353</v>
      </c>
      <c r="C43" t="s">
        <v>12974</v>
      </c>
      <c r="F43" s="5" t="s">
        <v>2067</v>
      </c>
      <c r="G43" s="2">
        <v>1092</v>
      </c>
      <c r="H43">
        <v>1988</v>
      </c>
      <c r="I43" t="s">
        <v>20621</v>
      </c>
      <c r="J43" t="s">
        <v>5398</v>
      </c>
      <c r="T43" t="s">
        <v>537</v>
      </c>
      <c r="V43" t="s">
        <v>16632</v>
      </c>
      <c r="W43">
        <v>3</v>
      </c>
      <c r="AA43">
        <f t="shared" si="0"/>
        <v>0</v>
      </c>
      <c r="AC43">
        <f>COUNTIFS(T43,"*dinosaur*")</f>
        <v>0</v>
      </c>
      <c r="AD43">
        <f>COUNTIFS(V43,"*dinosaur*")</f>
        <v>0</v>
      </c>
      <c r="AE43" t="s">
        <v>3662</v>
      </c>
      <c r="AH43" t="s">
        <v>4610</v>
      </c>
      <c r="AI43" t="s">
        <v>7732</v>
      </c>
    </row>
    <row r="44" spans="1:36" ht="11" customHeight="1" outlineLevel="1" x14ac:dyDescent="0.25">
      <c r="A44" t="s">
        <v>2353</v>
      </c>
      <c r="C44" t="s">
        <v>12974</v>
      </c>
      <c r="F44" s="5"/>
      <c r="G44" s="2" t="s">
        <v>16633</v>
      </c>
      <c r="H44">
        <v>1988</v>
      </c>
      <c r="I44" t="s">
        <v>16634</v>
      </c>
      <c r="J44" t="s">
        <v>5398</v>
      </c>
      <c r="T44" t="s">
        <v>537</v>
      </c>
      <c r="V44" t="s">
        <v>16632</v>
      </c>
      <c r="W44">
        <v>3</v>
      </c>
      <c r="AA44">
        <f t="shared" si="0"/>
        <v>0</v>
      </c>
      <c r="AC44">
        <f>COUNTIFS(T44,"*dinosaur*")</f>
        <v>0</v>
      </c>
      <c r="AD44">
        <f>COUNTIFS(V44,"*dinosaur*")</f>
        <v>0</v>
      </c>
      <c r="AI44" t="s">
        <v>7732</v>
      </c>
    </row>
    <row r="45" spans="1:36" ht="11" customHeight="1" outlineLevel="1" x14ac:dyDescent="0.25">
      <c r="A45" t="s">
        <v>3975</v>
      </c>
      <c r="F45" s="5">
        <v>1490</v>
      </c>
      <c r="G45" s="2"/>
      <c r="H45">
        <v>1992</v>
      </c>
      <c r="I45" t="s">
        <v>6023</v>
      </c>
      <c r="J45" t="s">
        <v>5398</v>
      </c>
      <c r="T45" t="s">
        <v>3028</v>
      </c>
      <c r="V45" t="s">
        <v>7586</v>
      </c>
      <c r="AE45" t="s">
        <v>3027</v>
      </c>
      <c r="AH45" t="s">
        <v>4610</v>
      </c>
      <c r="AI45" t="s">
        <v>7730</v>
      </c>
    </row>
    <row r="46" spans="1:36" ht="11" customHeight="1" outlineLevel="1" x14ac:dyDescent="0.25">
      <c r="A46" t="s">
        <v>3975</v>
      </c>
      <c r="F46" s="5">
        <v>1491</v>
      </c>
      <c r="G46" s="2"/>
      <c r="H46">
        <v>1992</v>
      </c>
      <c r="I46" t="s">
        <v>6188</v>
      </c>
      <c r="J46" t="s">
        <v>5398</v>
      </c>
      <c r="T46" t="s">
        <v>3029</v>
      </c>
      <c r="V46" t="s">
        <v>7586</v>
      </c>
      <c r="AE46" t="s">
        <v>4976</v>
      </c>
      <c r="AH46" t="s">
        <v>4610</v>
      </c>
      <c r="AI46" t="s">
        <v>7730</v>
      </c>
    </row>
    <row r="47" spans="1:36" ht="11" customHeight="1" outlineLevel="1" x14ac:dyDescent="0.25">
      <c r="A47" t="s">
        <v>3975</v>
      </c>
      <c r="F47" s="5">
        <v>1492</v>
      </c>
      <c r="G47" s="2"/>
      <c r="H47">
        <v>1992</v>
      </c>
      <c r="I47" t="s">
        <v>940</v>
      </c>
      <c r="J47" t="s">
        <v>5398</v>
      </c>
      <c r="T47" t="s">
        <v>0</v>
      </c>
      <c r="V47" t="s">
        <v>7586</v>
      </c>
      <c r="AE47" t="s">
        <v>1</v>
      </c>
      <c r="AH47" t="s">
        <v>4610</v>
      </c>
      <c r="AI47" t="s">
        <v>7730</v>
      </c>
    </row>
    <row r="48" spans="1:36" ht="11" customHeight="1" outlineLevel="1" x14ac:dyDescent="0.25">
      <c r="A48" t="s">
        <v>3975</v>
      </c>
      <c r="F48" s="5">
        <v>1493</v>
      </c>
      <c r="G48" s="2"/>
      <c r="H48">
        <v>1992</v>
      </c>
      <c r="I48" t="s">
        <v>3026</v>
      </c>
      <c r="J48" t="s">
        <v>5398</v>
      </c>
      <c r="T48" t="s">
        <v>3029</v>
      </c>
      <c r="V48" t="s">
        <v>7586</v>
      </c>
      <c r="AE48" t="s">
        <v>4976</v>
      </c>
      <c r="AH48" t="s">
        <v>4922</v>
      </c>
      <c r="AI48" t="s">
        <v>7730</v>
      </c>
    </row>
    <row r="49" spans="1:36" ht="11" customHeight="1" outlineLevel="1" x14ac:dyDescent="0.25">
      <c r="A49" t="s">
        <v>3975</v>
      </c>
      <c r="F49" s="5">
        <v>1806</v>
      </c>
      <c r="G49" s="2"/>
      <c r="H49">
        <v>1998</v>
      </c>
      <c r="I49" t="s">
        <v>3811</v>
      </c>
      <c r="J49" t="s">
        <v>5398</v>
      </c>
      <c r="T49" t="s">
        <v>3812</v>
      </c>
      <c r="AA49">
        <f t="shared" ref="AA49:AA86" si="1">COUNTIF(T49,"*Fuji*")</f>
        <v>0</v>
      </c>
      <c r="AE49" t="s">
        <v>3354</v>
      </c>
      <c r="AH49" t="s">
        <v>4610</v>
      </c>
      <c r="AI49" t="s">
        <v>7730</v>
      </c>
    </row>
    <row r="50" spans="1:36" ht="11" customHeight="1" outlineLevel="1" x14ac:dyDescent="0.25">
      <c r="A50" t="s">
        <v>3975</v>
      </c>
      <c r="F50" s="5"/>
      <c r="G50" s="2">
        <v>1879</v>
      </c>
      <c r="H50">
        <v>1998</v>
      </c>
      <c r="I50" t="s">
        <v>8157</v>
      </c>
      <c r="J50" t="s">
        <v>5398</v>
      </c>
      <c r="T50" t="s">
        <v>941</v>
      </c>
      <c r="V50" t="s">
        <v>8169</v>
      </c>
      <c r="AA50">
        <f t="shared" si="1"/>
        <v>0</v>
      </c>
      <c r="AI50" t="s">
        <v>7730</v>
      </c>
      <c r="AJ50">
        <v>3.5</v>
      </c>
    </row>
    <row r="51" spans="1:36" ht="11" customHeight="1" outlineLevel="1" x14ac:dyDescent="0.25">
      <c r="A51" t="s">
        <v>3975</v>
      </c>
      <c r="F51" s="5" t="s">
        <v>3808</v>
      </c>
      <c r="G51" s="2"/>
      <c r="H51">
        <v>1998</v>
      </c>
      <c r="I51" t="s">
        <v>4877</v>
      </c>
      <c r="J51" t="s">
        <v>5398</v>
      </c>
      <c r="T51" t="s">
        <v>5893</v>
      </c>
      <c r="AA51">
        <f t="shared" si="1"/>
        <v>0</v>
      </c>
      <c r="AE51" t="s">
        <v>3354</v>
      </c>
      <c r="AH51" t="s">
        <v>4610</v>
      </c>
      <c r="AI51" t="s">
        <v>7730</v>
      </c>
    </row>
    <row r="52" spans="1:36" ht="11" customHeight="1" outlineLevel="1" x14ac:dyDescent="0.25">
      <c r="A52" t="s">
        <v>10293</v>
      </c>
      <c r="F52" s="5" t="s">
        <v>6220</v>
      </c>
      <c r="G52" s="2"/>
      <c r="H52">
        <v>1935</v>
      </c>
      <c r="I52" t="s">
        <v>6221</v>
      </c>
      <c r="J52" t="s">
        <v>4031</v>
      </c>
      <c r="T52" t="s">
        <v>5267</v>
      </c>
      <c r="V52" t="s">
        <v>10294</v>
      </c>
      <c r="AA52">
        <f t="shared" si="1"/>
        <v>0</v>
      </c>
      <c r="AE52" t="s">
        <v>6216</v>
      </c>
      <c r="AH52" t="s">
        <v>5041</v>
      </c>
      <c r="AI52" t="s">
        <v>7732</v>
      </c>
    </row>
    <row r="53" spans="1:36" ht="11" customHeight="1" outlineLevel="1" x14ac:dyDescent="0.25">
      <c r="A53" t="s">
        <v>10293</v>
      </c>
      <c r="F53" s="5" t="s">
        <v>6217</v>
      </c>
      <c r="G53" s="2"/>
      <c r="H53">
        <v>1936</v>
      </c>
      <c r="I53" t="s">
        <v>6218</v>
      </c>
      <c r="J53" t="s">
        <v>1100</v>
      </c>
      <c r="T53" t="s">
        <v>5267</v>
      </c>
      <c r="V53" t="s">
        <v>10294</v>
      </c>
      <c r="AA53">
        <f t="shared" si="1"/>
        <v>0</v>
      </c>
      <c r="AE53" t="s">
        <v>6216</v>
      </c>
      <c r="AH53" t="s">
        <v>5041</v>
      </c>
      <c r="AI53" t="s">
        <v>7732</v>
      </c>
    </row>
    <row r="54" spans="1:36" ht="11" customHeight="1" outlineLevel="1" x14ac:dyDescent="0.25">
      <c r="A54" t="s">
        <v>10293</v>
      </c>
      <c r="F54" s="5" t="s">
        <v>5</v>
      </c>
      <c r="G54" s="2"/>
      <c r="H54">
        <v>1959</v>
      </c>
      <c r="I54" t="s">
        <v>2658</v>
      </c>
      <c r="J54" t="s">
        <v>7</v>
      </c>
      <c r="T54" t="s">
        <v>6213</v>
      </c>
      <c r="AA54">
        <f t="shared" si="1"/>
        <v>0</v>
      </c>
      <c r="AE54" t="s">
        <v>6214</v>
      </c>
      <c r="AH54" t="s">
        <v>4610</v>
      </c>
      <c r="AI54" t="s">
        <v>7732</v>
      </c>
    </row>
    <row r="55" spans="1:36" ht="11" customHeight="1" outlineLevel="1" x14ac:dyDescent="0.25">
      <c r="A55" t="s">
        <v>10293</v>
      </c>
      <c r="F55" s="5" t="s">
        <v>6</v>
      </c>
      <c r="G55" s="2"/>
      <c r="H55">
        <v>1959</v>
      </c>
      <c r="I55" t="s">
        <v>4367</v>
      </c>
      <c r="J55" t="s">
        <v>5371</v>
      </c>
      <c r="T55" t="s">
        <v>2285</v>
      </c>
      <c r="AA55">
        <f t="shared" si="1"/>
        <v>0</v>
      </c>
      <c r="AE55" t="s">
        <v>2286</v>
      </c>
      <c r="AH55" t="s">
        <v>4922</v>
      </c>
      <c r="AI55" t="s">
        <v>7732</v>
      </c>
    </row>
    <row r="56" spans="1:36" ht="11" customHeight="1" outlineLevel="1" x14ac:dyDescent="0.25">
      <c r="A56" t="s">
        <v>4316</v>
      </c>
      <c r="F56" s="5" t="s">
        <v>5882</v>
      </c>
      <c r="G56" s="2"/>
      <c r="H56">
        <v>2005</v>
      </c>
      <c r="I56" t="s">
        <v>5883</v>
      </c>
      <c r="J56" t="s">
        <v>5398</v>
      </c>
      <c r="T56" t="s">
        <v>5025</v>
      </c>
      <c r="AA56">
        <f t="shared" si="1"/>
        <v>0</v>
      </c>
      <c r="AE56" t="s">
        <v>3354</v>
      </c>
      <c r="AH56" t="s">
        <v>4922</v>
      </c>
      <c r="AI56" t="s">
        <v>7732</v>
      </c>
    </row>
    <row r="57" spans="1:36" ht="11" customHeight="1" outlineLevel="1" x14ac:dyDescent="0.25">
      <c r="A57" t="s">
        <v>2620</v>
      </c>
      <c r="F57" s="5" t="s">
        <v>8002</v>
      </c>
      <c r="G57" s="2"/>
      <c r="H57">
        <v>1942</v>
      </c>
      <c r="I57" t="s">
        <v>5693</v>
      </c>
      <c r="J57" t="s">
        <v>6619</v>
      </c>
      <c r="T57" t="s">
        <v>6620</v>
      </c>
      <c r="AA57">
        <f t="shared" si="1"/>
        <v>0</v>
      </c>
      <c r="AE57" t="s">
        <v>3696</v>
      </c>
      <c r="AH57" t="s">
        <v>4922</v>
      </c>
      <c r="AI57" t="s">
        <v>7732</v>
      </c>
    </row>
    <row r="58" spans="1:36" ht="11" customHeight="1" outlineLevel="1" x14ac:dyDescent="0.25">
      <c r="A58" t="s">
        <v>2385</v>
      </c>
      <c r="F58" s="5">
        <v>427</v>
      </c>
      <c r="G58" s="2"/>
      <c r="H58">
        <v>1976</v>
      </c>
      <c r="I58" t="s">
        <v>6640</v>
      </c>
      <c r="J58" t="s">
        <v>5398</v>
      </c>
      <c r="T58" t="s">
        <v>9</v>
      </c>
      <c r="AA58">
        <f t="shared" si="1"/>
        <v>0</v>
      </c>
      <c r="AE58" t="s">
        <v>3696</v>
      </c>
      <c r="AH58" t="s">
        <v>4610</v>
      </c>
      <c r="AI58" t="s">
        <v>7730</v>
      </c>
    </row>
    <row r="59" spans="1:36" ht="11" customHeight="1" outlineLevel="1" x14ac:dyDescent="0.25">
      <c r="A59" t="s">
        <v>2385</v>
      </c>
      <c r="F59" s="5">
        <v>694</v>
      </c>
      <c r="G59" s="2">
        <v>699</v>
      </c>
      <c r="H59">
        <v>1989</v>
      </c>
      <c r="I59" t="s">
        <v>5321</v>
      </c>
      <c r="J59" t="s">
        <v>5398</v>
      </c>
      <c r="T59" t="s">
        <v>13</v>
      </c>
      <c r="V59" t="s">
        <v>10506</v>
      </c>
      <c r="AA59">
        <f t="shared" si="1"/>
        <v>0</v>
      </c>
      <c r="AE59" t="s">
        <v>3696</v>
      </c>
      <c r="AH59" t="s">
        <v>4610</v>
      </c>
      <c r="AI59" t="s">
        <v>7732</v>
      </c>
    </row>
    <row r="60" spans="1:36" ht="11" customHeight="1" outlineLevel="1" x14ac:dyDescent="0.25">
      <c r="A60" t="s">
        <v>2750</v>
      </c>
      <c r="F60" s="5">
        <v>136</v>
      </c>
      <c r="G60" s="2"/>
      <c r="H60">
        <v>1928</v>
      </c>
      <c r="I60" t="s">
        <v>6383</v>
      </c>
      <c r="J60" t="s">
        <v>6301</v>
      </c>
      <c r="T60" t="s">
        <v>73</v>
      </c>
      <c r="AA60">
        <f t="shared" si="1"/>
        <v>0</v>
      </c>
      <c r="AE60" t="s">
        <v>5546</v>
      </c>
      <c r="AH60" t="s">
        <v>4610</v>
      </c>
      <c r="AI60" t="s">
        <v>7730</v>
      </c>
    </row>
    <row r="61" spans="1:36" ht="11" customHeight="1" outlineLevel="1" x14ac:dyDescent="0.25">
      <c r="A61" t="s">
        <v>2750</v>
      </c>
      <c r="F61" s="5">
        <v>137</v>
      </c>
      <c r="G61" s="2"/>
      <c r="H61">
        <v>1928</v>
      </c>
      <c r="I61" t="s">
        <v>4732</v>
      </c>
      <c r="J61" t="s">
        <v>6302</v>
      </c>
      <c r="T61" t="s">
        <v>73</v>
      </c>
      <c r="AA61">
        <f t="shared" si="1"/>
        <v>0</v>
      </c>
      <c r="AE61" t="s">
        <v>5546</v>
      </c>
      <c r="AH61" t="s">
        <v>4610</v>
      </c>
      <c r="AI61" t="s">
        <v>7730</v>
      </c>
    </row>
    <row r="62" spans="1:36" ht="11" customHeight="1" outlineLevel="1" x14ac:dyDescent="0.25">
      <c r="A62" t="s">
        <v>2750</v>
      </c>
      <c r="F62" s="5">
        <v>138</v>
      </c>
      <c r="G62" s="2"/>
      <c r="H62">
        <v>1928</v>
      </c>
      <c r="I62" t="s">
        <v>183</v>
      </c>
      <c r="J62" t="s">
        <v>3934</v>
      </c>
      <c r="T62" t="s">
        <v>73</v>
      </c>
      <c r="AA62">
        <f t="shared" si="1"/>
        <v>0</v>
      </c>
      <c r="AE62" t="s">
        <v>5546</v>
      </c>
      <c r="AH62" t="s">
        <v>4610</v>
      </c>
      <c r="AI62" t="s">
        <v>7730</v>
      </c>
    </row>
    <row r="63" spans="1:36" ht="11" customHeight="1" outlineLevel="1" x14ac:dyDescent="0.25">
      <c r="A63" t="s">
        <v>2750</v>
      </c>
      <c r="F63" s="5">
        <v>139</v>
      </c>
      <c r="G63" s="2"/>
      <c r="H63">
        <v>1928</v>
      </c>
      <c r="I63" t="s">
        <v>5139</v>
      </c>
      <c r="J63" t="s">
        <v>3935</v>
      </c>
      <c r="T63" t="s">
        <v>73</v>
      </c>
      <c r="AA63">
        <f t="shared" si="1"/>
        <v>0</v>
      </c>
      <c r="AE63" t="s">
        <v>5546</v>
      </c>
      <c r="AH63" t="s">
        <v>4610</v>
      </c>
      <c r="AI63" t="s">
        <v>7730</v>
      </c>
    </row>
    <row r="64" spans="1:36" ht="11" customHeight="1" outlineLevel="1" x14ac:dyDescent="0.25">
      <c r="A64" t="s">
        <v>2750</v>
      </c>
      <c r="F64" s="5">
        <v>140</v>
      </c>
      <c r="G64" s="2"/>
      <c r="H64">
        <v>1928</v>
      </c>
      <c r="I64" t="s">
        <v>5138</v>
      </c>
      <c r="J64" t="s">
        <v>3936</v>
      </c>
      <c r="T64" t="s">
        <v>73</v>
      </c>
      <c r="AA64">
        <f t="shared" si="1"/>
        <v>0</v>
      </c>
      <c r="AE64" t="s">
        <v>5546</v>
      </c>
      <c r="AH64" t="s">
        <v>4610</v>
      </c>
      <c r="AI64" t="s">
        <v>7730</v>
      </c>
    </row>
    <row r="65" spans="1:35" ht="11" customHeight="1" outlineLevel="1" x14ac:dyDescent="0.25">
      <c r="A65" t="s">
        <v>2750</v>
      </c>
      <c r="F65" s="5">
        <v>141</v>
      </c>
      <c r="G65" s="2"/>
      <c r="H65">
        <v>1928</v>
      </c>
      <c r="I65" t="s">
        <v>5239</v>
      </c>
      <c r="J65" t="s">
        <v>3937</v>
      </c>
      <c r="T65" t="s">
        <v>73</v>
      </c>
      <c r="AA65">
        <f t="shared" si="1"/>
        <v>0</v>
      </c>
      <c r="AE65" t="s">
        <v>5546</v>
      </c>
      <c r="AH65" t="s">
        <v>4610</v>
      </c>
      <c r="AI65" t="s">
        <v>7730</v>
      </c>
    </row>
    <row r="66" spans="1:35" ht="11" customHeight="1" outlineLevel="1" x14ac:dyDescent="0.25">
      <c r="A66" t="s">
        <v>2750</v>
      </c>
      <c r="F66" s="5">
        <v>142</v>
      </c>
      <c r="G66" s="2"/>
      <c r="H66">
        <v>1928</v>
      </c>
      <c r="I66" t="s">
        <v>2974</v>
      </c>
      <c r="J66" t="s">
        <v>627</v>
      </c>
      <c r="T66" t="s">
        <v>73</v>
      </c>
      <c r="AA66">
        <f t="shared" si="1"/>
        <v>0</v>
      </c>
      <c r="AE66" t="s">
        <v>5546</v>
      </c>
      <c r="AH66" t="s">
        <v>4610</v>
      </c>
      <c r="AI66" t="s">
        <v>7730</v>
      </c>
    </row>
    <row r="67" spans="1:35" ht="11" customHeight="1" outlineLevel="1" x14ac:dyDescent="0.25">
      <c r="A67" t="s">
        <v>2750</v>
      </c>
      <c r="F67" s="5">
        <v>143</v>
      </c>
      <c r="G67" s="2"/>
      <c r="H67">
        <v>1928</v>
      </c>
      <c r="I67" t="s">
        <v>5140</v>
      </c>
      <c r="J67" t="s">
        <v>628</v>
      </c>
      <c r="T67" t="s">
        <v>73</v>
      </c>
      <c r="AA67">
        <f t="shared" si="1"/>
        <v>0</v>
      </c>
      <c r="AE67" t="s">
        <v>5546</v>
      </c>
      <c r="AH67" t="s">
        <v>4610</v>
      </c>
      <c r="AI67" t="s">
        <v>7730</v>
      </c>
    </row>
    <row r="68" spans="1:35" ht="11" customHeight="1" outlineLevel="1" x14ac:dyDescent="0.25">
      <c r="A68" t="s">
        <v>2750</v>
      </c>
      <c r="F68" s="5">
        <v>182</v>
      </c>
      <c r="G68" s="2"/>
      <c r="H68">
        <v>1933</v>
      </c>
      <c r="I68" t="s">
        <v>6383</v>
      </c>
      <c r="J68" t="s">
        <v>4219</v>
      </c>
      <c r="T68" t="s">
        <v>73</v>
      </c>
      <c r="AA68">
        <f t="shared" si="1"/>
        <v>0</v>
      </c>
      <c r="AE68" t="s">
        <v>5546</v>
      </c>
      <c r="AH68" t="s">
        <v>4922</v>
      </c>
      <c r="AI68" t="s">
        <v>7732</v>
      </c>
    </row>
    <row r="69" spans="1:35" ht="11" customHeight="1" outlineLevel="1" x14ac:dyDescent="0.25">
      <c r="A69" t="s">
        <v>2750</v>
      </c>
      <c r="F69" s="5">
        <v>183</v>
      </c>
      <c r="G69" s="2"/>
      <c r="H69">
        <v>1933</v>
      </c>
      <c r="I69" t="s">
        <v>4732</v>
      </c>
      <c r="J69" t="s">
        <v>6302</v>
      </c>
      <c r="T69" t="s">
        <v>73</v>
      </c>
      <c r="AA69">
        <f t="shared" si="1"/>
        <v>0</v>
      </c>
      <c r="AE69" t="s">
        <v>5546</v>
      </c>
      <c r="AH69" t="s">
        <v>4922</v>
      </c>
      <c r="AI69" t="s">
        <v>7732</v>
      </c>
    </row>
    <row r="70" spans="1:35" ht="11" customHeight="1" outlineLevel="1" x14ac:dyDescent="0.25">
      <c r="A70" t="s">
        <v>2750</v>
      </c>
      <c r="F70" s="5">
        <v>184</v>
      </c>
      <c r="G70" s="2"/>
      <c r="H70">
        <v>1933</v>
      </c>
      <c r="I70" t="s">
        <v>183</v>
      </c>
      <c r="J70" t="s">
        <v>71</v>
      </c>
      <c r="T70" t="s">
        <v>73</v>
      </c>
      <c r="AA70">
        <f t="shared" si="1"/>
        <v>0</v>
      </c>
      <c r="AE70" t="s">
        <v>5546</v>
      </c>
      <c r="AH70" t="s">
        <v>4922</v>
      </c>
      <c r="AI70" t="s">
        <v>7732</v>
      </c>
    </row>
    <row r="71" spans="1:35" ht="11" customHeight="1" outlineLevel="1" x14ac:dyDescent="0.25">
      <c r="A71" t="s">
        <v>2750</v>
      </c>
      <c r="F71" s="5">
        <v>185</v>
      </c>
      <c r="G71" s="2"/>
      <c r="H71">
        <v>1933</v>
      </c>
      <c r="I71" t="s">
        <v>5139</v>
      </c>
      <c r="J71" t="s">
        <v>72</v>
      </c>
      <c r="T71" t="s">
        <v>73</v>
      </c>
      <c r="AA71">
        <f t="shared" si="1"/>
        <v>0</v>
      </c>
      <c r="AE71" t="s">
        <v>5546</v>
      </c>
      <c r="AH71" t="s">
        <v>4922</v>
      </c>
      <c r="AI71" t="s">
        <v>7732</v>
      </c>
    </row>
    <row r="72" spans="1:35" ht="11" customHeight="1" outlineLevel="1" x14ac:dyDescent="0.25">
      <c r="A72" t="s">
        <v>2750</v>
      </c>
      <c r="F72" s="5">
        <v>186</v>
      </c>
      <c r="G72" s="2"/>
      <c r="H72">
        <v>1933</v>
      </c>
      <c r="I72" t="s">
        <v>5138</v>
      </c>
      <c r="J72" t="s">
        <v>3936</v>
      </c>
      <c r="T72" t="s">
        <v>73</v>
      </c>
      <c r="AA72">
        <f t="shared" si="1"/>
        <v>0</v>
      </c>
      <c r="AE72" t="s">
        <v>5546</v>
      </c>
      <c r="AH72" t="s">
        <v>4922</v>
      </c>
      <c r="AI72" t="s">
        <v>7732</v>
      </c>
    </row>
    <row r="73" spans="1:35" ht="11" customHeight="1" outlineLevel="1" x14ac:dyDescent="0.25">
      <c r="A73" t="s">
        <v>2750</v>
      </c>
      <c r="F73" s="5">
        <v>187</v>
      </c>
      <c r="G73" s="2"/>
      <c r="H73">
        <v>1933</v>
      </c>
      <c r="I73" t="s">
        <v>5239</v>
      </c>
      <c r="J73" t="s">
        <v>3937</v>
      </c>
      <c r="T73" t="s">
        <v>73</v>
      </c>
      <c r="AA73">
        <f t="shared" si="1"/>
        <v>0</v>
      </c>
      <c r="AE73" t="s">
        <v>5546</v>
      </c>
      <c r="AH73" t="s">
        <v>4922</v>
      </c>
      <c r="AI73" t="s">
        <v>7732</v>
      </c>
    </row>
    <row r="74" spans="1:35" ht="11" customHeight="1" outlineLevel="1" x14ac:dyDescent="0.25">
      <c r="A74" t="s">
        <v>2750</v>
      </c>
      <c r="F74" s="5">
        <v>188</v>
      </c>
      <c r="G74" s="2"/>
      <c r="H74">
        <v>1933</v>
      </c>
      <c r="I74" t="s">
        <v>2974</v>
      </c>
      <c r="J74" t="s">
        <v>627</v>
      </c>
      <c r="T74" t="s">
        <v>73</v>
      </c>
      <c r="AA74">
        <f t="shared" si="1"/>
        <v>0</v>
      </c>
      <c r="AE74" t="s">
        <v>5546</v>
      </c>
      <c r="AH74" t="s">
        <v>4922</v>
      </c>
      <c r="AI74" t="s">
        <v>7732</v>
      </c>
    </row>
    <row r="75" spans="1:35" ht="11" customHeight="1" outlineLevel="1" x14ac:dyDescent="0.25">
      <c r="A75" t="s">
        <v>2750</v>
      </c>
      <c r="F75" s="5">
        <v>189</v>
      </c>
      <c r="G75" s="2"/>
      <c r="H75">
        <v>1933</v>
      </c>
      <c r="I75" t="s">
        <v>5140</v>
      </c>
      <c r="J75" t="s">
        <v>628</v>
      </c>
      <c r="T75" t="s">
        <v>73</v>
      </c>
      <c r="AA75">
        <f t="shared" si="1"/>
        <v>0</v>
      </c>
      <c r="AE75" t="s">
        <v>5546</v>
      </c>
      <c r="AH75" t="s">
        <v>4922</v>
      </c>
      <c r="AI75" t="s">
        <v>7732</v>
      </c>
    </row>
    <row r="76" spans="1:35" ht="11" customHeight="1" outlineLevel="1" x14ac:dyDescent="0.25">
      <c r="A76" t="s">
        <v>2750</v>
      </c>
      <c r="F76" s="5" t="s">
        <v>8005</v>
      </c>
      <c r="G76" s="2"/>
      <c r="H76">
        <v>1939</v>
      </c>
      <c r="I76" t="s">
        <v>3217</v>
      </c>
      <c r="J76" t="s">
        <v>6301</v>
      </c>
      <c r="T76" t="s">
        <v>73</v>
      </c>
      <c r="AA76">
        <f t="shared" si="1"/>
        <v>0</v>
      </c>
      <c r="AE76" t="s">
        <v>5546</v>
      </c>
      <c r="AH76" t="s">
        <v>4610</v>
      </c>
      <c r="AI76" t="s">
        <v>7732</v>
      </c>
    </row>
    <row r="77" spans="1:35" ht="11" customHeight="1" outlineLevel="1" x14ac:dyDescent="0.25">
      <c r="A77" t="s">
        <v>2750</v>
      </c>
      <c r="F77" s="5">
        <v>217</v>
      </c>
      <c r="G77" s="2"/>
      <c r="H77">
        <v>1941</v>
      </c>
      <c r="I77" t="s">
        <v>6383</v>
      </c>
      <c r="J77" t="s">
        <v>4219</v>
      </c>
      <c r="T77" t="s">
        <v>73</v>
      </c>
      <c r="AA77">
        <f t="shared" si="1"/>
        <v>0</v>
      </c>
      <c r="AE77" t="s">
        <v>5546</v>
      </c>
      <c r="AH77" t="s">
        <v>4922</v>
      </c>
      <c r="AI77" t="s">
        <v>7732</v>
      </c>
    </row>
    <row r="78" spans="1:35" ht="11" customHeight="1" outlineLevel="1" x14ac:dyDescent="0.25">
      <c r="A78" t="s">
        <v>2750</v>
      </c>
      <c r="F78" s="5">
        <v>218</v>
      </c>
      <c r="G78" s="2"/>
      <c r="H78">
        <v>1941</v>
      </c>
      <c r="I78" t="s">
        <v>4732</v>
      </c>
      <c r="J78" t="s">
        <v>6302</v>
      </c>
      <c r="T78" t="s">
        <v>73</v>
      </c>
      <c r="AA78">
        <f t="shared" si="1"/>
        <v>0</v>
      </c>
      <c r="AE78" t="s">
        <v>5546</v>
      </c>
      <c r="AH78" t="s">
        <v>4922</v>
      </c>
      <c r="AI78" t="s">
        <v>7732</v>
      </c>
    </row>
    <row r="79" spans="1:35" ht="11" customHeight="1" outlineLevel="1" x14ac:dyDescent="0.25">
      <c r="A79" t="s">
        <v>2750</v>
      </c>
      <c r="F79" s="5">
        <v>219</v>
      </c>
      <c r="G79" s="2"/>
      <c r="H79">
        <v>1941</v>
      </c>
      <c r="I79" t="s">
        <v>3217</v>
      </c>
      <c r="J79" t="s">
        <v>6301</v>
      </c>
      <c r="T79" t="s">
        <v>73</v>
      </c>
      <c r="AA79">
        <f t="shared" si="1"/>
        <v>0</v>
      </c>
      <c r="AE79" t="s">
        <v>5546</v>
      </c>
      <c r="AH79" t="s">
        <v>4922</v>
      </c>
      <c r="AI79" t="s">
        <v>7732</v>
      </c>
    </row>
    <row r="80" spans="1:35" ht="11" customHeight="1" outlineLevel="1" x14ac:dyDescent="0.25">
      <c r="A80" t="s">
        <v>2750</v>
      </c>
      <c r="F80" s="5">
        <v>220</v>
      </c>
      <c r="G80" s="2"/>
      <c r="H80">
        <v>1941</v>
      </c>
      <c r="I80" t="s">
        <v>183</v>
      </c>
      <c r="J80" t="s">
        <v>71</v>
      </c>
      <c r="T80" t="s">
        <v>73</v>
      </c>
      <c r="AA80">
        <f t="shared" si="1"/>
        <v>0</v>
      </c>
      <c r="AE80" t="s">
        <v>5546</v>
      </c>
      <c r="AH80" t="s">
        <v>4922</v>
      </c>
      <c r="AI80" t="s">
        <v>7732</v>
      </c>
    </row>
    <row r="81" spans="1:36" ht="11" customHeight="1" outlineLevel="1" x14ac:dyDescent="0.25">
      <c r="A81" t="s">
        <v>2750</v>
      </c>
      <c r="F81" s="5">
        <v>221</v>
      </c>
      <c r="G81" s="2"/>
      <c r="H81">
        <v>1941</v>
      </c>
      <c r="I81" t="s">
        <v>5139</v>
      </c>
      <c r="J81" t="s">
        <v>72</v>
      </c>
      <c r="T81" t="s">
        <v>73</v>
      </c>
      <c r="AA81">
        <f t="shared" si="1"/>
        <v>0</v>
      </c>
      <c r="AE81" t="s">
        <v>5546</v>
      </c>
      <c r="AH81" t="s">
        <v>4922</v>
      </c>
      <c r="AI81" t="s">
        <v>7732</v>
      </c>
    </row>
    <row r="82" spans="1:36" ht="11" customHeight="1" outlineLevel="1" x14ac:dyDescent="0.25">
      <c r="A82" t="s">
        <v>2750</v>
      </c>
      <c r="F82" s="5">
        <v>222</v>
      </c>
      <c r="G82" s="2"/>
      <c r="H82">
        <v>1941</v>
      </c>
      <c r="I82" t="s">
        <v>5138</v>
      </c>
      <c r="J82" t="s">
        <v>3936</v>
      </c>
      <c r="T82" t="s">
        <v>73</v>
      </c>
      <c r="AA82">
        <f t="shared" si="1"/>
        <v>0</v>
      </c>
      <c r="AE82" t="s">
        <v>5546</v>
      </c>
      <c r="AH82" t="s">
        <v>4922</v>
      </c>
      <c r="AI82" t="s">
        <v>7732</v>
      </c>
    </row>
    <row r="83" spans="1:36" ht="11" customHeight="1" outlineLevel="1" x14ac:dyDescent="0.25">
      <c r="A83" t="s">
        <v>2750</v>
      </c>
      <c r="F83" s="5">
        <v>223</v>
      </c>
      <c r="G83" s="2"/>
      <c r="H83">
        <v>1941</v>
      </c>
      <c r="I83" t="s">
        <v>5239</v>
      </c>
      <c r="J83" t="s">
        <v>3937</v>
      </c>
      <c r="T83" t="s">
        <v>73</v>
      </c>
      <c r="AA83">
        <f t="shared" si="1"/>
        <v>0</v>
      </c>
      <c r="AE83" t="s">
        <v>5546</v>
      </c>
      <c r="AH83" t="s">
        <v>4922</v>
      </c>
      <c r="AI83" t="s">
        <v>7732</v>
      </c>
    </row>
    <row r="84" spans="1:36" ht="11" customHeight="1" outlineLevel="1" x14ac:dyDescent="0.25">
      <c r="A84" t="s">
        <v>2750</v>
      </c>
      <c r="F84" s="5">
        <v>224</v>
      </c>
      <c r="G84" s="2"/>
      <c r="H84">
        <v>1941</v>
      </c>
      <c r="I84" t="s">
        <v>2974</v>
      </c>
      <c r="J84" t="s">
        <v>627</v>
      </c>
      <c r="T84" t="s">
        <v>73</v>
      </c>
      <c r="AA84">
        <f t="shared" si="1"/>
        <v>0</v>
      </c>
      <c r="AE84" t="s">
        <v>5546</v>
      </c>
      <c r="AH84" t="s">
        <v>4922</v>
      </c>
      <c r="AI84" t="s">
        <v>7732</v>
      </c>
    </row>
    <row r="85" spans="1:36" ht="11" customHeight="1" outlineLevel="1" x14ac:dyDescent="0.25">
      <c r="A85" t="s">
        <v>2750</v>
      </c>
      <c r="F85" s="5">
        <v>225</v>
      </c>
      <c r="G85" s="2"/>
      <c r="H85">
        <v>1941</v>
      </c>
      <c r="I85" t="s">
        <v>5140</v>
      </c>
      <c r="J85" t="s">
        <v>628</v>
      </c>
      <c r="T85" t="s">
        <v>73</v>
      </c>
      <c r="AA85">
        <f t="shared" si="1"/>
        <v>0</v>
      </c>
      <c r="AE85" t="s">
        <v>5546</v>
      </c>
      <c r="AH85" t="s">
        <v>4922</v>
      </c>
      <c r="AI85" t="s">
        <v>7732</v>
      </c>
    </row>
    <row r="86" spans="1:36" ht="11" customHeight="1" outlineLevel="1" x14ac:dyDescent="0.25">
      <c r="A86" t="s">
        <v>3111</v>
      </c>
      <c r="C86" t="s">
        <v>12455</v>
      </c>
      <c r="F86" s="5" t="s">
        <v>2814</v>
      </c>
      <c r="G86" s="2">
        <v>2101</v>
      </c>
      <c r="H86">
        <v>2002</v>
      </c>
      <c r="I86" t="s">
        <v>1689</v>
      </c>
      <c r="J86" t="s">
        <v>5398</v>
      </c>
      <c r="T86" t="s">
        <v>4296</v>
      </c>
      <c r="U86" t="s">
        <v>20444</v>
      </c>
      <c r="V86" t="s">
        <v>7137</v>
      </c>
      <c r="W86">
        <v>1</v>
      </c>
      <c r="AA86">
        <f t="shared" si="1"/>
        <v>0</v>
      </c>
      <c r="AC86">
        <f>COUNTIFS(T86,"*dinosaur*")</f>
        <v>0</v>
      </c>
      <c r="AD86">
        <f>COUNTIFS(V86,"*dinosaur*")</f>
        <v>0</v>
      </c>
      <c r="AE86" t="s">
        <v>4297</v>
      </c>
      <c r="AH86" t="s">
        <v>4922</v>
      </c>
      <c r="AI86" t="s">
        <v>20076</v>
      </c>
    </row>
    <row r="87" spans="1:36" ht="11" customHeight="1" outlineLevel="1" x14ac:dyDescent="0.25">
      <c r="A87" t="s">
        <v>1784</v>
      </c>
      <c r="F87" s="5">
        <v>1049</v>
      </c>
      <c r="G87" s="2">
        <v>964</v>
      </c>
      <c r="H87">
        <v>2002</v>
      </c>
      <c r="I87" t="s">
        <v>6366</v>
      </c>
      <c r="J87" t="s">
        <v>5398</v>
      </c>
      <c r="T87" t="s">
        <v>5545</v>
      </c>
      <c r="V87" t="s">
        <v>7137</v>
      </c>
      <c r="AE87" t="s">
        <v>5546</v>
      </c>
      <c r="AH87" t="s">
        <v>4922</v>
      </c>
      <c r="AI87" t="s">
        <v>7730</v>
      </c>
    </row>
    <row r="88" spans="1:36" ht="11" customHeight="1" outlineLevel="1" x14ac:dyDescent="0.25">
      <c r="A88" t="s">
        <v>1948</v>
      </c>
      <c r="F88" s="5">
        <v>225</v>
      </c>
      <c r="G88" s="2">
        <v>261</v>
      </c>
      <c r="H88">
        <v>1972</v>
      </c>
      <c r="I88" t="s">
        <v>5139</v>
      </c>
      <c r="J88" t="s">
        <v>5398</v>
      </c>
      <c r="T88" t="s">
        <v>1954</v>
      </c>
      <c r="V88" t="s">
        <v>7418</v>
      </c>
      <c r="AE88" t="s">
        <v>1949</v>
      </c>
      <c r="AH88" t="s">
        <v>4610</v>
      </c>
      <c r="AI88" t="s">
        <v>7730</v>
      </c>
      <c r="AJ88">
        <v>0.7</v>
      </c>
    </row>
    <row r="89" spans="1:36" ht="11" customHeight="1" outlineLevel="1" x14ac:dyDescent="0.25">
      <c r="A89" t="s">
        <v>8033</v>
      </c>
      <c r="F89" s="5">
        <v>109</v>
      </c>
      <c r="G89" s="2"/>
      <c r="H89">
        <v>1952</v>
      </c>
      <c r="I89" t="s">
        <v>3171</v>
      </c>
      <c r="J89" t="s">
        <v>124</v>
      </c>
      <c r="T89" t="s">
        <v>125</v>
      </c>
      <c r="AA89">
        <f t="shared" ref="AA89:AA120" si="2">COUNTIF(T89,"*Fuji*")</f>
        <v>0</v>
      </c>
      <c r="AE89" t="s">
        <v>4644</v>
      </c>
      <c r="AH89" t="s">
        <v>4610</v>
      </c>
      <c r="AI89" t="s">
        <v>7732</v>
      </c>
    </row>
    <row r="90" spans="1:36" ht="11" customHeight="1" outlineLevel="1" x14ac:dyDescent="0.25">
      <c r="A90" t="s">
        <v>8033</v>
      </c>
      <c r="F90" s="5">
        <v>111</v>
      </c>
      <c r="G90" s="2"/>
      <c r="H90">
        <v>1952</v>
      </c>
      <c r="I90" t="s">
        <v>1669</v>
      </c>
      <c r="J90" t="s">
        <v>126</v>
      </c>
      <c r="T90" t="s">
        <v>4643</v>
      </c>
      <c r="AA90">
        <f t="shared" si="2"/>
        <v>0</v>
      </c>
      <c r="AE90" t="s">
        <v>4644</v>
      </c>
      <c r="AH90" t="s">
        <v>4610</v>
      </c>
      <c r="AI90" t="s">
        <v>7732</v>
      </c>
    </row>
    <row r="91" spans="1:36" ht="11" customHeight="1" outlineLevel="1" x14ac:dyDescent="0.25">
      <c r="A91" t="s">
        <v>8033</v>
      </c>
      <c r="F91" s="5">
        <v>112</v>
      </c>
      <c r="G91" s="2"/>
      <c r="H91">
        <v>1952</v>
      </c>
      <c r="I91" t="s">
        <v>1629</v>
      </c>
      <c r="J91" t="s">
        <v>5323</v>
      </c>
      <c r="T91" t="s">
        <v>1269</v>
      </c>
      <c r="AA91">
        <f t="shared" si="2"/>
        <v>0</v>
      </c>
      <c r="AE91" t="s">
        <v>4644</v>
      </c>
      <c r="AH91" t="s">
        <v>4610</v>
      </c>
      <c r="AI91" t="s">
        <v>7732</v>
      </c>
    </row>
    <row r="92" spans="1:36" ht="11" customHeight="1" outlineLevel="1" x14ac:dyDescent="0.25">
      <c r="A92" t="s">
        <v>8033</v>
      </c>
      <c r="F92" s="5">
        <v>123</v>
      </c>
      <c r="G92" s="2"/>
      <c r="H92">
        <v>1954</v>
      </c>
      <c r="I92" t="s">
        <v>3171</v>
      </c>
      <c r="J92" t="s">
        <v>124</v>
      </c>
      <c r="T92" t="s">
        <v>125</v>
      </c>
      <c r="AA92">
        <f t="shared" si="2"/>
        <v>0</v>
      </c>
      <c r="AE92" t="s">
        <v>4644</v>
      </c>
      <c r="AH92" t="s">
        <v>4610</v>
      </c>
      <c r="AI92" t="s">
        <v>7732</v>
      </c>
    </row>
    <row r="93" spans="1:36" ht="11" customHeight="1" outlineLevel="1" x14ac:dyDescent="0.25">
      <c r="A93" t="s">
        <v>8033</v>
      </c>
      <c r="F93" s="5">
        <v>125</v>
      </c>
      <c r="G93" s="2"/>
      <c r="H93">
        <v>1954</v>
      </c>
      <c r="I93" t="s">
        <v>1669</v>
      </c>
      <c r="J93" t="s">
        <v>126</v>
      </c>
      <c r="T93" t="s">
        <v>4643</v>
      </c>
      <c r="AA93">
        <f t="shared" si="2"/>
        <v>0</v>
      </c>
      <c r="AE93" t="s">
        <v>4644</v>
      </c>
      <c r="AH93" t="s">
        <v>4610</v>
      </c>
      <c r="AI93" t="s">
        <v>7732</v>
      </c>
    </row>
    <row r="94" spans="1:36" ht="11" customHeight="1" outlineLevel="1" x14ac:dyDescent="0.25">
      <c r="A94" t="s">
        <v>8033</v>
      </c>
      <c r="F94" s="5">
        <v>126</v>
      </c>
      <c r="G94" s="2"/>
      <c r="H94">
        <v>1954</v>
      </c>
      <c r="I94" t="s">
        <v>1629</v>
      </c>
      <c r="J94" t="s">
        <v>5323</v>
      </c>
      <c r="T94" t="s">
        <v>1269</v>
      </c>
      <c r="AA94">
        <f t="shared" si="2"/>
        <v>0</v>
      </c>
      <c r="AE94" t="s">
        <v>4644</v>
      </c>
      <c r="AH94" t="s">
        <v>4610</v>
      </c>
      <c r="AI94" t="s">
        <v>7732</v>
      </c>
    </row>
    <row r="95" spans="1:36" ht="11" customHeight="1" outlineLevel="1" x14ac:dyDescent="0.25">
      <c r="A95" t="s">
        <v>8033</v>
      </c>
      <c r="F95" s="5">
        <v>133</v>
      </c>
      <c r="G95" s="2"/>
      <c r="H95">
        <v>1954</v>
      </c>
      <c r="I95" t="s">
        <v>127</v>
      </c>
      <c r="J95" t="s">
        <v>2402</v>
      </c>
      <c r="T95" t="s">
        <v>128</v>
      </c>
      <c r="AA95">
        <f t="shared" si="2"/>
        <v>0</v>
      </c>
      <c r="AE95" t="s">
        <v>4644</v>
      </c>
      <c r="AH95" t="s">
        <v>4922</v>
      </c>
      <c r="AI95" t="s">
        <v>7732</v>
      </c>
    </row>
    <row r="96" spans="1:36" ht="11" customHeight="1" outlineLevel="1" x14ac:dyDescent="0.25">
      <c r="A96" t="s">
        <v>8033</v>
      </c>
      <c r="F96" s="5">
        <v>135</v>
      </c>
      <c r="G96" s="2"/>
      <c r="H96">
        <v>1957</v>
      </c>
      <c r="I96" t="s">
        <v>2888</v>
      </c>
      <c r="J96" t="s">
        <v>2149</v>
      </c>
      <c r="T96" t="s">
        <v>2150</v>
      </c>
      <c r="AA96">
        <f t="shared" si="2"/>
        <v>0</v>
      </c>
      <c r="AE96" t="s">
        <v>4644</v>
      </c>
      <c r="AH96" t="s">
        <v>4610</v>
      </c>
      <c r="AI96" t="s">
        <v>7732</v>
      </c>
    </row>
    <row r="97" spans="1:37" ht="11" customHeight="1" outlineLevel="1" x14ac:dyDescent="0.25">
      <c r="A97" t="s">
        <v>8033</v>
      </c>
      <c r="F97" s="5">
        <v>148</v>
      </c>
      <c r="G97" s="2"/>
      <c r="H97">
        <v>1963</v>
      </c>
      <c r="I97" t="s">
        <v>3217</v>
      </c>
      <c r="J97" t="s">
        <v>5398</v>
      </c>
      <c r="T97" t="s">
        <v>1820</v>
      </c>
      <c r="AA97">
        <f t="shared" si="2"/>
        <v>0</v>
      </c>
      <c r="AE97" t="s">
        <v>3884</v>
      </c>
      <c r="AH97" t="s">
        <v>4610</v>
      </c>
      <c r="AI97" t="s">
        <v>7732</v>
      </c>
    </row>
    <row r="98" spans="1:37" ht="11" customHeight="1" outlineLevel="1" x14ac:dyDescent="0.25">
      <c r="A98" t="s">
        <v>8033</v>
      </c>
      <c r="F98" s="5">
        <v>151</v>
      </c>
      <c r="G98" s="2"/>
      <c r="H98">
        <v>1963</v>
      </c>
      <c r="I98" t="s">
        <v>4622</v>
      </c>
      <c r="J98" t="s">
        <v>5398</v>
      </c>
      <c r="T98" t="s">
        <v>1281</v>
      </c>
      <c r="AA98">
        <f t="shared" si="2"/>
        <v>0</v>
      </c>
      <c r="AE98" t="s">
        <v>3884</v>
      </c>
      <c r="AH98" t="s">
        <v>4610</v>
      </c>
      <c r="AI98" t="s">
        <v>7732</v>
      </c>
    </row>
    <row r="99" spans="1:37" ht="11" customHeight="1" outlineLevel="1" x14ac:dyDescent="0.25">
      <c r="A99" t="s">
        <v>8033</v>
      </c>
      <c r="F99" s="5">
        <v>158</v>
      </c>
      <c r="G99" s="2"/>
      <c r="H99">
        <v>1963</v>
      </c>
      <c r="I99">
        <v>1</v>
      </c>
      <c r="J99" t="s">
        <v>5398</v>
      </c>
      <c r="T99" t="s">
        <v>125</v>
      </c>
      <c r="AA99">
        <f t="shared" si="2"/>
        <v>0</v>
      </c>
      <c r="AE99" t="s">
        <v>4644</v>
      </c>
      <c r="AH99" t="s">
        <v>4922</v>
      </c>
      <c r="AI99" t="s">
        <v>7732</v>
      </c>
    </row>
    <row r="100" spans="1:37" ht="11" customHeight="1" outlineLevel="1" x14ac:dyDescent="0.25">
      <c r="A100" t="s">
        <v>8033</v>
      </c>
      <c r="F100" s="5">
        <v>199</v>
      </c>
      <c r="G100" s="2"/>
      <c r="H100">
        <v>1969</v>
      </c>
      <c r="I100" t="s">
        <v>5043</v>
      </c>
      <c r="J100" t="s">
        <v>5398</v>
      </c>
      <c r="T100" t="s">
        <v>125</v>
      </c>
      <c r="AA100">
        <f t="shared" si="2"/>
        <v>0</v>
      </c>
      <c r="AE100" t="s">
        <v>4644</v>
      </c>
      <c r="AH100" t="s">
        <v>4610</v>
      </c>
      <c r="AI100" t="s">
        <v>7732</v>
      </c>
    </row>
    <row r="101" spans="1:37" ht="11" customHeight="1" outlineLevel="1" x14ac:dyDescent="0.25">
      <c r="A101" t="s">
        <v>8033</v>
      </c>
      <c r="F101" s="5">
        <v>294</v>
      </c>
      <c r="G101" s="2"/>
      <c r="H101">
        <v>1974</v>
      </c>
      <c r="I101" t="s">
        <v>3108</v>
      </c>
      <c r="J101" t="s">
        <v>5398</v>
      </c>
      <c r="T101" t="s">
        <v>125</v>
      </c>
      <c r="AA101">
        <f t="shared" si="2"/>
        <v>0</v>
      </c>
      <c r="AE101" t="s">
        <v>4644</v>
      </c>
      <c r="AH101" t="s">
        <v>4610</v>
      </c>
      <c r="AI101" t="s">
        <v>7732</v>
      </c>
    </row>
    <row r="102" spans="1:37" ht="11" customHeight="1" outlineLevel="1" x14ac:dyDescent="0.25">
      <c r="A102" t="s">
        <v>8033</v>
      </c>
      <c r="F102" s="5">
        <v>295</v>
      </c>
      <c r="G102" s="2"/>
      <c r="H102">
        <v>1974</v>
      </c>
      <c r="I102" t="s">
        <v>4560</v>
      </c>
      <c r="J102" t="s">
        <v>5398</v>
      </c>
      <c r="T102" t="s">
        <v>125</v>
      </c>
      <c r="AA102">
        <f t="shared" si="2"/>
        <v>0</v>
      </c>
      <c r="AE102" t="s">
        <v>4644</v>
      </c>
      <c r="AH102" t="s">
        <v>4610</v>
      </c>
      <c r="AI102" t="s">
        <v>7732</v>
      </c>
    </row>
    <row r="103" spans="1:37" ht="11" customHeight="1" outlineLevel="1" x14ac:dyDescent="0.25">
      <c r="A103" t="s">
        <v>2645</v>
      </c>
      <c r="F103" s="5"/>
      <c r="G103" s="2"/>
      <c r="AA103">
        <f t="shared" si="2"/>
        <v>0</v>
      </c>
      <c r="AK103">
        <f>SUM(AJ104:AJ118)</f>
        <v>0</v>
      </c>
    </row>
    <row r="104" spans="1:37" ht="11" customHeight="1" outlineLevel="1" x14ac:dyDescent="0.25">
      <c r="A104" t="s">
        <v>2645</v>
      </c>
      <c r="F104" s="5">
        <v>401</v>
      </c>
      <c r="G104" s="2"/>
      <c r="H104">
        <v>1970</v>
      </c>
      <c r="I104" t="s">
        <v>3827</v>
      </c>
      <c r="J104" t="s">
        <v>5398</v>
      </c>
      <c r="T104" t="s">
        <v>907</v>
      </c>
      <c r="AA104">
        <f t="shared" si="2"/>
        <v>0</v>
      </c>
      <c r="AE104" t="s">
        <v>3828</v>
      </c>
      <c r="AH104" t="s">
        <v>4610</v>
      </c>
      <c r="AI104" t="s">
        <v>7732</v>
      </c>
    </row>
    <row r="105" spans="1:37" ht="11" customHeight="1" outlineLevel="1" x14ac:dyDescent="0.25">
      <c r="A105" t="s">
        <v>2645</v>
      </c>
      <c r="F105" s="5">
        <v>409</v>
      </c>
      <c r="G105" s="2"/>
      <c r="H105">
        <v>1972</v>
      </c>
      <c r="I105">
        <v>2.5</v>
      </c>
      <c r="J105" t="s">
        <v>5398</v>
      </c>
      <c r="T105" t="s">
        <v>1001</v>
      </c>
      <c r="AA105">
        <f t="shared" si="2"/>
        <v>0</v>
      </c>
      <c r="AE105" t="s">
        <v>6524</v>
      </c>
      <c r="AH105" t="s">
        <v>4610</v>
      </c>
      <c r="AI105" t="s">
        <v>7732</v>
      </c>
    </row>
    <row r="106" spans="1:37" ht="11" customHeight="1" outlineLevel="1" x14ac:dyDescent="0.25">
      <c r="A106" t="s">
        <v>2645</v>
      </c>
      <c r="F106" s="5" t="s">
        <v>3826</v>
      </c>
      <c r="G106" s="2"/>
      <c r="H106">
        <v>1978</v>
      </c>
      <c r="I106" t="s">
        <v>409</v>
      </c>
      <c r="J106" t="s">
        <v>5398</v>
      </c>
      <c r="T106" t="s">
        <v>907</v>
      </c>
      <c r="AA106">
        <f t="shared" si="2"/>
        <v>0</v>
      </c>
      <c r="AE106" t="s">
        <v>3828</v>
      </c>
      <c r="AH106" t="s">
        <v>4922</v>
      </c>
      <c r="AI106" t="s">
        <v>7732</v>
      </c>
    </row>
    <row r="107" spans="1:37" ht="11" customHeight="1" outlineLevel="1" x14ac:dyDescent="0.25">
      <c r="A107" t="s">
        <v>2645</v>
      </c>
      <c r="F107" s="5">
        <v>519</v>
      </c>
      <c r="G107" s="2"/>
      <c r="H107">
        <v>1979</v>
      </c>
      <c r="I107" t="s">
        <v>2194</v>
      </c>
      <c r="J107" t="s">
        <v>5398</v>
      </c>
      <c r="T107" t="s">
        <v>2195</v>
      </c>
      <c r="AA107">
        <f t="shared" si="2"/>
        <v>0</v>
      </c>
      <c r="AE107" t="s">
        <v>3828</v>
      </c>
      <c r="AH107" t="s">
        <v>4620</v>
      </c>
      <c r="AI107" t="s">
        <v>7732</v>
      </c>
    </row>
    <row r="108" spans="1:37" ht="11" customHeight="1" outlineLevel="1" x14ac:dyDescent="0.25">
      <c r="A108" t="s">
        <v>2645</v>
      </c>
      <c r="F108" s="5">
        <v>540</v>
      </c>
      <c r="G108" s="2"/>
      <c r="H108">
        <v>1979</v>
      </c>
      <c r="I108" t="s">
        <v>2194</v>
      </c>
      <c r="J108" t="s">
        <v>5398</v>
      </c>
      <c r="T108" t="s">
        <v>907</v>
      </c>
      <c r="AA108">
        <f t="shared" si="2"/>
        <v>0</v>
      </c>
      <c r="AE108" t="s">
        <v>3828</v>
      </c>
      <c r="AH108" t="s">
        <v>4922</v>
      </c>
      <c r="AI108" t="s">
        <v>7732</v>
      </c>
    </row>
    <row r="109" spans="1:37" ht="11" customHeight="1" outlineLevel="1" x14ac:dyDescent="0.25">
      <c r="A109" t="s">
        <v>2645</v>
      </c>
      <c r="F109" s="5">
        <v>700</v>
      </c>
      <c r="G109" s="2"/>
      <c r="H109">
        <v>1983</v>
      </c>
      <c r="I109" t="s">
        <v>2194</v>
      </c>
      <c r="J109" t="s">
        <v>5398</v>
      </c>
      <c r="T109" t="s">
        <v>2196</v>
      </c>
      <c r="AA109">
        <f t="shared" si="2"/>
        <v>0</v>
      </c>
      <c r="AE109" t="s">
        <v>3828</v>
      </c>
      <c r="AH109" t="s">
        <v>4620</v>
      </c>
      <c r="AI109" t="s">
        <v>7732</v>
      </c>
    </row>
    <row r="110" spans="1:37" ht="11" customHeight="1" outlineLevel="1" x14ac:dyDescent="0.25">
      <c r="A110" t="s">
        <v>2645</v>
      </c>
      <c r="F110" s="5">
        <v>808</v>
      </c>
      <c r="G110" s="2"/>
      <c r="H110">
        <v>1987</v>
      </c>
      <c r="I110" t="s">
        <v>148</v>
      </c>
      <c r="J110" t="s">
        <v>5398</v>
      </c>
      <c r="T110" t="s">
        <v>5666</v>
      </c>
      <c r="AA110">
        <f t="shared" si="2"/>
        <v>0</v>
      </c>
      <c r="AE110" t="s">
        <v>3828</v>
      </c>
      <c r="AH110" t="s">
        <v>4922</v>
      </c>
      <c r="AI110" t="s">
        <v>7732</v>
      </c>
    </row>
    <row r="111" spans="1:37" ht="11" customHeight="1" outlineLevel="1" x14ac:dyDescent="0.25">
      <c r="A111" t="s">
        <v>2645</v>
      </c>
      <c r="F111" s="5">
        <v>833</v>
      </c>
      <c r="G111" s="2"/>
      <c r="H111">
        <v>1988</v>
      </c>
      <c r="I111" t="s">
        <v>2194</v>
      </c>
      <c r="J111" t="s">
        <v>5398</v>
      </c>
      <c r="T111" t="s">
        <v>907</v>
      </c>
      <c r="AA111">
        <f t="shared" si="2"/>
        <v>0</v>
      </c>
      <c r="AE111" t="s">
        <v>3828</v>
      </c>
      <c r="AH111" t="s">
        <v>4922</v>
      </c>
      <c r="AI111" t="s">
        <v>7732</v>
      </c>
    </row>
    <row r="112" spans="1:37" ht="11" customHeight="1" outlineLevel="1" x14ac:dyDescent="0.25">
      <c r="A112" t="s">
        <v>2645</v>
      </c>
      <c r="F112" s="5">
        <v>916</v>
      </c>
      <c r="G112" s="2"/>
      <c r="H112">
        <v>1990</v>
      </c>
      <c r="I112" t="s">
        <v>2197</v>
      </c>
      <c r="J112" t="s">
        <v>5398</v>
      </c>
      <c r="T112" t="s">
        <v>2198</v>
      </c>
      <c r="AA112">
        <f t="shared" si="2"/>
        <v>0</v>
      </c>
      <c r="AE112" t="s">
        <v>3828</v>
      </c>
      <c r="AH112" t="s">
        <v>4620</v>
      </c>
      <c r="AI112" t="s">
        <v>7732</v>
      </c>
    </row>
    <row r="113" spans="1:35" ht="11" customHeight="1" outlineLevel="1" x14ac:dyDescent="0.25">
      <c r="A113" t="s">
        <v>2645</v>
      </c>
      <c r="F113" s="5">
        <v>1331</v>
      </c>
      <c r="G113" s="2"/>
      <c r="H113">
        <v>1998</v>
      </c>
      <c r="I113" t="s">
        <v>2199</v>
      </c>
      <c r="J113" t="s">
        <v>5398</v>
      </c>
      <c r="T113" t="s">
        <v>907</v>
      </c>
      <c r="AA113">
        <f t="shared" si="2"/>
        <v>0</v>
      </c>
      <c r="AE113" t="s">
        <v>3828</v>
      </c>
      <c r="AH113" t="s">
        <v>4620</v>
      </c>
      <c r="AI113" t="s">
        <v>7732</v>
      </c>
    </row>
    <row r="114" spans="1:35" ht="11" customHeight="1" outlineLevel="1" x14ac:dyDescent="0.25">
      <c r="A114" t="s">
        <v>2645</v>
      </c>
      <c r="F114" s="5">
        <v>1469</v>
      </c>
      <c r="G114" s="2"/>
      <c r="H114">
        <v>2003</v>
      </c>
      <c r="I114" t="s">
        <v>2249</v>
      </c>
      <c r="J114" t="s">
        <v>5398</v>
      </c>
      <c r="T114" t="s">
        <v>293</v>
      </c>
      <c r="AA114">
        <f t="shared" si="2"/>
        <v>0</v>
      </c>
      <c r="AE114" t="s">
        <v>3093</v>
      </c>
      <c r="AH114" t="s">
        <v>4922</v>
      </c>
      <c r="AI114" t="s">
        <v>7732</v>
      </c>
    </row>
    <row r="115" spans="1:35" ht="11" customHeight="1" outlineLevel="1" x14ac:dyDescent="0.25">
      <c r="A115" t="s">
        <v>2645</v>
      </c>
      <c r="F115" s="5">
        <v>1470</v>
      </c>
      <c r="G115" s="2"/>
      <c r="H115">
        <v>2003</v>
      </c>
      <c r="I115" t="s">
        <v>2249</v>
      </c>
      <c r="J115" t="s">
        <v>5398</v>
      </c>
      <c r="T115" t="s">
        <v>6495</v>
      </c>
      <c r="AA115">
        <f t="shared" si="2"/>
        <v>0</v>
      </c>
      <c r="AE115" t="s">
        <v>3091</v>
      </c>
      <c r="AH115" t="s">
        <v>4922</v>
      </c>
      <c r="AI115" t="s">
        <v>7732</v>
      </c>
    </row>
    <row r="116" spans="1:35" ht="11" customHeight="1" outlineLevel="1" x14ac:dyDescent="0.25">
      <c r="A116" t="s">
        <v>2645</v>
      </c>
      <c r="F116" s="5">
        <v>1473</v>
      </c>
      <c r="G116" s="2"/>
      <c r="H116">
        <v>2003</v>
      </c>
      <c r="I116" t="s">
        <v>5106</v>
      </c>
      <c r="J116" t="s">
        <v>5398</v>
      </c>
      <c r="T116" t="s">
        <v>293</v>
      </c>
      <c r="AA116">
        <f t="shared" si="2"/>
        <v>0</v>
      </c>
      <c r="AE116" t="s">
        <v>3093</v>
      </c>
      <c r="AH116" t="s">
        <v>4922</v>
      </c>
      <c r="AI116" t="s">
        <v>7732</v>
      </c>
    </row>
    <row r="117" spans="1:35" ht="11" customHeight="1" outlineLevel="1" x14ac:dyDescent="0.25">
      <c r="A117" t="s">
        <v>2645</v>
      </c>
      <c r="F117" s="5">
        <v>1474</v>
      </c>
      <c r="G117" s="2"/>
      <c r="H117">
        <v>2003</v>
      </c>
      <c r="I117" t="s">
        <v>5106</v>
      </c>
      <c r="J117" t="s">
        <v>5398</v>
      </c>
      <c r="T117" t="s">
        <v>6495</v>
      </c>
      <c r="AA117">
        <f t="shared" si="2"/>
        <v>0</v>
      </c>
      <c r="AE117" t="s">
        <v>3091</v>
      </c>
      <c r="AH117" t="s">
        <v>4922</v>
      </c>
      <c r="AI117" t="s">
        <v>7732</v>
      </c>
    </row>
    <row r="118" spans="1:35" ht="11" customHeight="1" outlineLevel="1" x14ac:dyDescent="0.25">
      <c r="A118" t="s">
        <v>2645</v>
      </c>
      <c r="F118" s="5" t="s">
        <v>4062</v>
      </c>
      <c r="G118" s="2"/>
      <c r="H118">
        <v>2006</v>
      </c>
      <c r="I118" t="s">
        <v>6582</v>
      </c>
      <c r="J118" t="s">
        <v>5398</v>
      </c>
      <c r="T118" t="s">
        <v>5399</v>
      </c>
      <c r="AA118">
        <f t="shared" si="2"/>
        <v>1</v>
      </c>
      <c r="AE118" t="s">
        <v>4921</v>
      </c>
      <c r="AI118" t="s">
        <v>7732</v>
      </c>
    </row>
    <row r="119" spans="1:35" ht="11" customHeight="1" outlineLevel="1" x14ac:dyDescent="0.25">
      <c r="A119" t="s">
        <v>4536</v>
      </c>
      <c r="F119" s="5">
        <v>43</v>
      </c>
      <c r="G119" s="2"/>
      <c r="H119">
        <v>1930</v>
      </c>
      <c r="I119" t="s">
        <v>6383</v>
      </c>
      <c r="J119" t="s">
        <v>6301</v>
      </c>
      <c r="T119" t="s">
        <v>73</v>
      </c>
      <c r="AA119">
        <f t="shared" si="2"/>
        <v>0</v>
      </c>
      <c r="AE119" t="s">
        <v>5546</v>
      </c>
      <c r="AH119" t="s">
        <v>4610</v>
      </c>
      <c r="AI119" t="s">
        <v>7730</v>
      </c>
    </row>
    <row r="120" spans="1:35" ht="11" customHeight="1" outlineLevel="1" x14ac:dyDescent="0.25">
      <c r="A120" t="s">
        <v>4536</v>
      </c>
      <c r="F120" s="5" t="s">
        <v>2745</v>
      </c>
      <c r="G120" s="2"/>
      <c r="H120">
        <v>1930</v>
      </c>
      <c r="I120" t="s">
        <v>74</v>
      </c>
      <c r="J120" t="s">
        <v>6301</v>
      </c>
      <c r="T120" t="s">
        <v>73</v>
      </c>
      <c r="AA120">
        <f t="shared" si="2"/>
        <v>0</v>
      </c>
      <c r="AE120" t="s">
        <v>5546</v>
      </c>
      <c r="AH120" t="s">
        <v>4610</v>
      </c>
      <c r="AI120" t="s">
        <v>7732</v>
      </c>
    </row>
    <row r="121" spans="1:35" ht="11" customHeight="1" outlineLevel="1" x14ac:dyDescent="0.25">
      <c r="A121" t="s">
        <v>4536</v>
      </c>
      <c r="F121" s="5">
        <v>44</v>
      </c>
      <c r="G121" s="2"/>
      <c r="H121">
        <v>1930</v>
      </c>
      <c r="I121" t="s">
        <v>4732</v>
      </c>
      <c r="J121" t="s">
        <v>6302</v>
      </c>
      <c r="T121" t="s">
        <v>73</v>
      </c>
      <c r="AA121">
        <f t="shared" ref="AA121:AA137" si="3">COUNTIF(T121,"*Fuji*")</f>
        <v>0</v>
      </c>
      <c r="AE121" t="s">
        <v>5546</v>
      </c>
      <c r="AH121" t="s">
        <v>4610</v>
      </c>
      <c r="AI121" t="s">
        <v>7730</v>
      </c>
    </row>
    <row r="122" spans="1:35" ht="11" customHeight="1" outlineLevel="1" x14ac:dyDescent="0.25">
      <c r="A122" t="s">
        <v>4536</v>
      </c>
      <c r="F122" s="5">
        <v>46</v>
      </c>
      <c r="G122" s="2"/>
      <c r="H122">
        <v>1930</v>
      </c>
      <c r="I122" t="s">
        <v>183</v>
      </c>
      <c r="J122" t="s">
        <v>3934</v>
      </c>
      <c r="T122" t="s">
        <v>73</v>
      </c>
      <c r="AA122">
        <f t="shared" si="3"/>
        <v>0</v>
      </c>
      <c r="AE122" t="s">
        <v>5546</v>
      </c>
      <c r="AH122" t="s">
        <v>4610</v>
      </c>
      <c r="AI122" t="s">
        <v>7730</v>
      </c>
    </row>
    <row r="123" spans="1:35" ht="11" customHeight="1" outlineLevel="1" x14ac:dyDescent="0.25">
      <c r="A123" t="s">
        <v>4536</v>
      </c>
      <c r="F123" s="5">
        <v>47</v>
      </c>
      <c r="G123" s="2"/>
      <c r="H123">
        <v>1930</v>
      </c>
      <c r="I123" t="s">
        <v>5139</v>
      </c>
      <c r="J123" t="s">
        <v>3935</v>
      </c>
      <c r="T123" t="s">
        <v>73</v>
      </c>
      <c r="AA123">
        <f t="shared" si="3"/>
        <v>0</v>
      </c>
      <c r="AE123" t="s">
        <v>5546</v>
      </c>
      <c r="AH123" t="s">
        <v>4610</v>
      </c>
      <c r="AI123" t="s">
        <v>7730</v>
      </c>
    </row>
    <row r="124" spans="1:35" ht="11" customHeight="1" outlineLevel="1" x14ac:dyDescent="0.25">
      <c r="A124" t="s">
        <v>4536</v>
      </c>
      <c r="F124" s="5">
        <v>48</v>
      </c>
      <c r="G124" s="2"/>
      <c r="H124">
        <v>1930</v>
      </c>
      <c r="I124" t="s">
        <v>5138</v>
      </c>
      <c r="J124" t="s">
        <v>3936</v>
      </c>
      <c r="T124" t="s">
        <v>73</v>
      </c>
      <c r="AA124">
        <f t="shared" si="3"/>
        <v>0</v>
      </c>
      <c r="AE124" t="s">
        <v>5546</v>
      </c>
      <c r="AH124" t="s">
        <v>4610</v>
      </c>
      <c r="AI124" t="s">
        <v>7730</v>
      </c>
    </row>
    <row r="125" spans="1:35" ht="11" customHeight="1" outlineLevel="1" x14ac:dyDescent="0.25">
      <c r="A125" t="s">
        <v>4536</v>
      </c>
      <c r="F125" s="5">
        <v>49</v>
      </c>
      <c r="G125" s="2"/>
      <c r="H125">
        <v>1930</v>
      </c>
      <c r="I125" t="s">
        <v>5239</v>
      </c>
      <c r="J125" t="s">
        <v>3937</v>
      </c>
      <c r="T125" t="s">
        <v>73</v>
      </c>
      <c r="AA125">
        <f t="shared" si="3"/>
        <v>0</v>
      </c>
      <c r="AE125" t="s">
        <v>5546</v>
      </c>
      <c r="AH125" t="s">
        <v>4610</v>
      </c>
      <c r="AI125" t="s">
        <v>7730</v>
      </c>
    </row>
    <row r="126" spans="1:35" ht="11" customHeight="1" outlineLevel="1" x14ac:dyDescent="0.25">
      <c r="A126" t="s">
        <v>4536</v>
      </c>
      <c r="F126" s="5">
        <v>50</v>
      </c>
      <c r="G126" s="2"/>
      <c r="H126">
        <v>1930</v>
      </c>
      <c r="I126" t="s">
        <v>2974</v>
      </c>
      <c r="J126" t="s">
        <v>627</v>
      </c>
      <c r="T126" t="s">
        <v>73</v>
      </c>
      <c r="AA126">
        <f t="shared" si="3"/>
        <v>0</v>
      </c>
      <c r="AE126" t="s">
        <v>5546</v>
      </c>
      <c r="AH126" t="s">
        <v>4610</v>
      </c>
      <c r="AI126" t="s">
        <v>7730</v>
      </c>
    </row>
    <row r="127" spans="1:35" ht="11" customHeight="1" outlineLevel="1" x14ac:dyDescent="0.25">
      <c r="A127" t="s">
        <v>4536</v>
      </c>
      <c r="F127" s="5">
        <v>51</v>
      </c>
      <c r="G127" s="2"/>
      <c r="H127">
        <v>1930</v>
      </c>
      <c r="I127" t="s">
        <v>5140</v>
      </c>
      <c r="J127" t="s">
        <v>628</v>
      </c>
      <c r="T127" t="s">
        <v>73</v>
      </c>
      <c r="AA127">
        <f t="shared" si="3"/>
        <v>0</v>
      </c>
      <c r="AE127" t="s">
        <v>5546</v>
      </c>
      <c r="AH127" t="s">
        <v>4610</v>
      </c>
      <c r="AI127" t="s">
        <v>7732</v>
      </c>
    </row>
    <row r="128" spans="1:35" ht="11" customHeight="1" outlineLevel="1" x14ac:dyDescent="0.25">
      <c r="A128" t="s">
        <v>4536</v>
      </c>
      <c r="F128" s="5">
        <v>45</v>
      </c>
      <c r="G128" s="2"/>
      <c r="H128">
        <v>1940</v>
      </c>
      <c r="I128" t="s">
        <v>3217</v>
      </c>
      <c r="J128" t="s">
        <v>6301</v>
      </c>
      <c r="T128" t="s">
        <v>73</v>
      </c>
      <c r="AA128">
        <f t="shared" si="3"/>
        <v>0</v>
      </c>
      <c r="AE128" t="s">
        <v>5546</v>
      </c>
      <c r="AH128" t="s">
        <v>4610</v>
      </c>
      <c r="AI128" t="s">
        <v>7732</v>
      </c>
    </row>
    <row r="129" spans="1:35" ht="11" customHeight="1" outlineLevel="1" x14ac:dyDescent="0.25">
      <c r="A129" t="s">
        <v>4536</v>
      </c>
      <c r="F129" s="5">
        <v>94</v>
      </c>
      <c r="G129" s="2"/>
      <c r="H129">
        <v>1941</v>
      </c>
      <c r="I129" t="s">
        <v>6383</v>
      </c>
      <c r="J129" t="s">
        <v>6301</v>
      </c>
      <c r="T129" t="s">
        <v>73</v>
      </c>
      <c r="AA129">
        <f t="shared" si="3"/>
        <v>0</v>
      </c>
      <c r="AE129" t="s">
        <v>5546</v>
      </c>
      <c r="AH129" t="s">
        <v>4610</v>
      </c>
      <c r="AI129" t="s">
        <v>7730</v>
      </c>
    </row>
    <row r="130" spans="1:35" ht="11" customHeight="1" outlineLevel="1" x14ac:dyDescent="0.25">
      <c r="A130" t="s">
        <v>4536</v>
      </c>
      <c r="F130" s="5">
        <v>95</v>
      </c>
      <c r="G130" s="2"/>
      <c r="H130">
        <v>1941</v>
      </c>
      <c r="I130" t="s">
        <v>4732</v>
      </c>
      <c r="J130" t="s">
        <v>6302</v>
      </c>
      <c r="T130" t="s">
        <v>73</v>
      </c>
      <c r="AA130">
        <f t="shared" si="3"/>
        <v>0</v>
      </c>
      <c r="AE130" t="s">
        <v>5546</v>
      </c>
      <c r="AH130" t="s">
        <v>4610</v>
      </c>
      <c r="AI130" t="s">
        <v>7730</v>
      </c>
    </row>
    <row r="131" spans="1:35" ht="11" customHeight="1" outlineLevel="1" x14ac:dyDescent="0.25">
      <c r="A131" t="s">
        <v>4536</v>
      </c>
      <c r="F131" s="5">
        <v>96</v>
      </c>
      <c r="G131" s="2"/>
      <c r="H131">
        <v>1941</v>
      </c>
      <c r="I131" t="s">
        <v>3217</v>
      </c>
      <c r="J131" t="s">
        <v>6301</v>
      </c>
      <c r="T131" t="s">
        <v>73</v>
      </c>
      <c r="AA131">
        <f t="shared" si="3"/>
        <v>0</v>
      </c>
      <c r="AE131" t="s">
        <v>5546</v>
      </c>
      <c r="AH131" t="s">
        <v>4620</v>
      </c>
      <c r="AI131" t="s">
        <v>7732</v>
      </c>
    </row>
    <row r="132" spans="1:35" ht="11" customHeight="1" outlineLevel="1" x14ac:dyDescent="0.25">
      <c r="A132" t="s">
        <v>4536</v>
      </c>
      <c r="F132" s="5">
        <v>97</v>
      </c>
      <c r="G132" s="2"/>
      <c r="H132">
        <v>1941</v>
      </c>
      <c r="I132" t="s">
        <v>183</v>
      </c>
      <c r="J132" t="s">
        <v>3934</v>
      </c>
      <c r="T132" t="s">
        <v>73</v>
      </c>
      <c r="AA132">
        <f t="shared" si="3"/>
        <v>0</v>
      </c>
      <c r="AE132" t="s">
        <v>5546</v>
      </c>
      <c r="AH132" t="s">
        <v>4610</v>
      </c>
      <c r="AI132" t="s">
        <v>7730</v>
      </c>
    </row>
    <row r="133" spans="1:35" ht="11" customHeight="1" outlineLevel="1" x14ac:dyDescent="0.25">
      <c r="A133" t="s">
        <v>4536</v>
      </c>
      <c r="F133" s="5">
        <v>98</v>
      </c>
      <c r="G133" s="2"/>
      <c r="H133">
        <v>1941</v>
      </c>
      <c r="I133" t="s">
        <v>5139</v>
      </c>
      <c r="J133" t="s">
        <v>3935</v>
      </c>
      <c r="T133" t="s">
        <v>73</v>
      </c>
      <c r="AA133">
        <f t="shared" si="3"/>
        <v>0</v>
      </c>
      <c r="AE133" t="s">
        <v>5546</v>
      </c>
      <c r="AH133" t="s">
        <v>4610</v>
      </c>
      <c r="AI133" t="s">
        <v>7730</v>
      </c>
    </row>
    <row r="134" spans="1:35" ht="11" customHeight="1" outlineLevel="1" x14ac:dyDescent="0.25">
      <c r="A134" t="s">
        <v>4536</v>
      </c>
      <c r="F134" s="5">
        <v>99</v>
      </c>
      <c r="G134" s="2"/>
      <c r="H134">
        <v>1941</v>
      </c>
      <c r="I134" t="s">
        <v>5138</v>
      </c>
      <c r="J134" t="s">
        <v>3936</v>
      </c>
      <c r="T134" t="s">
        <v>73</v>
      </c>
      <c r="AA134">
        <f t="shared" si="3"/>
        <v>0</v>
      </c>
      <c r="AE134" t="s">
        <v>5546</v>
      </c>
      <c r="AH134" t="s">
        <v>4610</v>
      </c>
      <c r="AI134" t="s">
        <v>7732</v>
      </c>
    </row>
    <row r="135" spans="1:35" ht="11" customHeight="1" outlineLevel="1" x14ac:dyDescent="0.25">
      <c r="A135" t="s">
        <v>4536</v>
      </c>
      <c r="F135" s="5">
        <v>100</v>
      </c>
      <c r="G135" s="2"/>
      <c r="H135">
        <v>1941</v>
      </c>
      <c r="I135" t="s">
        <v>5239</v>
      </c>
      <c r="J135" t="s">
        <v>3937</v>
      </c>
      <c r="T135" t="s">
        <v>73</v>
      </c>
      <c r="AA135">
        <f t="shared" si="3"/>
        <v>0</v>
      </c>
      <c r="AE135" t="s">
        <v>5546</v>
      </c>
      <c r="AH135" t="s">
        <v>4610</v>
      </c>
      <c r="AI135" t="s">
        <v>7732</v>
      </c>
    </row>
    <row r="136" spans="1:35" ht="11" customHeight="1" outlineLevel="1" x14ac:dyDescent="0.25">
      <c r="A136" t="s">
        <v>4536</v>
      </c>
      <c r="F136" s="5">
        <v>101</v>
      </c>
      <c r="G136" s="2"/>
      <c r="H136">
        <v>1941</v>
      </c>
      <c r="I136" t="s">
        <v>2974</v>
      </c>
      <c r="J136" t="s">
        <v>627</v>
      </c>
      <c r="T136" t="s">
        <v>73</v>
      </c>
      <c r="AA136">
        <f t="shared" si="3"/>
        <v>0</v>
      </c>
      <c r="AE136" t="s">
        <v>5546</v>
      </c>
      <c r="AH136" t="s">
        <v>4922</v>
      </c>
      <c r="AI136" t="s">
        <v>7732</v>
      </c>
    </row>
    <row r="137" spans="1:35" ht="11" customHeight="1" outlineLevel="1" x14ac:dyDescent="0.25">
      <c r="A137" t="s">
        <v>4536</v>
      </c>
      <c r="F137" s="5">
        <v>102</v>
      </c>
      <c r="G137" s="2"/>
      <c r="H137">
        <v>1941</v>
      </c>
      <c r="I137" t="s">
        <v>5140</v>
      </c>
      <c r="J137" t="s">
        <v>628</v>
      </c>
      <c r="T137" t="s">
        <v>73</v>
      </c>
      <c r="AA137">
        <f t="shared" si="3"/>
        <v>0</v>
      </c>
      <c r="AE137" t="s">
        <v>5546</v>
      </c>
      <c r="AH137" t="s">
        <v>4922</v>
      </c>
      <c r="AI137" t="s">
        <v>7732</v>
      </c>
    </row>
    <row r="138" spans="1:35" ht="11" customHeight="1" x14ac:dyDescent="0.25">
      <c r="G138" s="2"/>
    </row>
    <row r="139" spans="1:35" ht="11" customHeight="1" x14ac:dyDescent="0.3">
      <c r="A139" s="10" t="s">
        <v>18019</v>
      </c>
      <c r="G139" s="2"/>
      <c r="AH139" t="s">
        <v>8036</v>
      </c>
      <c r="AI139">
        <f>COUNTBLANK(DATABASE!L$2:L$15976)</f>
        <v>274</v>
      </c>
    </row>
    <row r="140" spans="1:35" ht="13" outlineLevel="1" x14ac:dyDescent="0.3">
      <c r="A140" s="10" t="s">
        <v>2967</v>
      </c>
      <c r="G140" s="2"/>
    </row>
    <row r="141" spans="1:35" outlineLevel="2" x14ac:dyDescent="0.25">
      <c r="A141" t="s">
        <v>6045</v>
      </c>
      <c r="F141" t="s">
        <v>6046</v>
      </c>
      <c r="G141" s="2"/>
      <c r="H141" t="s">
        <v>6047</v>
      </c>
      <c r="I141" t="s">
        <v>3913</v>
      </c>
      <c r="J141" t="s">
        <v>3912</v>
      </c>
      <c r="T141" t="s">
        <v>3911</v>
      </c>
    </row>
    <row r="142" spans="1:35" outlineLevel="2" x14ac:dyDescent="0.25">
      <c r="A142" t="s">
        <v>5153</v>
      </c>
      <c r="F142" t="s">
        <v>1437</v>
      </c>
      <c r="G142" s="2"/>
      <c r="H142" t="s">
        <v>3909</v>
      </c>
      <c r="I142" t="s">
        <v>3829</v>
      </c>
      <c r="J142" t="s">
        <v>4610</v>
      </c>
      <c r="T142" t="s">
        <v>5396</v>
      </c>
      <c r="AE142">
        <v>1.3</v>
      </c>
    </row>
    <row r="143" spans="1:35" outlineLevel="2" x14ac:dyDescent="0.25">
      <c r="A143" t="s">
        <v>4700</v>
      </c>
      <c r="F143" t="s">
        <v>5701</v>
      </c>
      <c r="G143" s="2"/>
      <c r="H143" t="s">
        <v>3909</v>
      </c>
      <c r="I143" t="s">
        <v>4919</v>
      </c>
      <c r="J143" t="s">
        <v>4523</v>
      </c>
      <c r="T143" t="s">
        <v>5396</v>
      </c>
      <c r="AE143">
        <v>3.5</v>
      </c>
    </row>
    <row r="144" spans="1:35" outlineLevel="2" x14ac:dyDescent="0.25">
      <c r="A144" t="s">
        <v>4701</v>
      </c>
      <c r="F144" t="s">
        <v>1437</v>
      </c>
      <c r="G144" s="2"/>
      <c r="H144" t="s">
        <v>3909</v>
      </c>
      <c r="I144" t="s">
        <v>5038</v>
      </c>
      <c r="J144" t="s">
        <v>4620</v>
      </c>
      <c r="T144" t="s">
        <v>5396</v>
      </c>
      <c r="AE144">
        <v>4.0999999999999996</v>
      </c>
    </row>
    <row r="145" spans="1:31" outlineLevel="2" x14ac:dyDescent="0.25">
      <c r="A145" t="s">
        <v>5156</v>
      </c>
      <c r="F145" t="s">
        <v>1437</v>
      </c>
      <c r="G145" s="2"/>
      <c r="H145" t="s">
        <v>3909</v>
      </c>
      <c r="I145" t="s">
        <v>3829</v>
      </c>
      <c r="J145" t="s">
        <v>4610</v>
      </c>
      <c r="AE145">
        <v>10.4</v>
      </c>
    </row>
    <row r="146" spans="1:31" outlineLevel="2" x14ac:dyDescent="0.25">
      <c r="A146" t="s">
        <v>5156</v>
      </c>
      <c r="F146" t="s">
        <v>1437</v>
      </c>
      <c r="G146" s="2"/>
      <c r="H146" t="s">
        <v>3909</v>
      </c>
      <c r="I146" t="s">
        <v>5340</v>
      </c>
      <c r="J146" t="s">
        <v>4610</v>
      </c>
      <c r="AE146">
        <v>10.18</v>
      </c>
    </row>
    <row r="147" spans="1:31" outlineLevel="2" x14ac:dyDescent="0.25">
      <c r="A147" t="s">
        <v>5156</v>
      </c>
      <c r="F147" t="s">
        <v>1438</v>
      </c>
      <c r="G147" s="2"/>
      <c r="H147" t="s">
        <v>3909</v>
      </c>
      <c r="I147" t="s">
        <v>3637</v>
      </c>
      <c r="J147" t="s">
        <v>4523</v>
      </c>
      <c r="AE147">
        <v>10.31</v>
      </c>
    </row>
    <row r="148" spans="1:31" outlineLevel="2" x14ac:dyDescent="0.25">
      <c r="A148" t="s">
        <v>5156</v>
      </c>
      <c r="F148" t="s">
        <v>1437</v>
      </c>
      <c r="G148" s="2"/>
      <c r="H148" t="s">
        <v>3909</v>
      </c>
      <c r="I148" t="s">
        <v>3831</v>
      </c>
      <c r="J148" t="s">
        <v>4922</v>
      </c>
      <c r="AE148">
        <v>10.35</v>
      </c>
    </row>
    <row r="149" spans="1:31" outlineLevel="2" x14ac:dyDescent="0.25">
      <c r="A149" t="s">
        <v>5156</v>
      </c>
      <c r="F149" t="s">
        <v>2306</v>
      </c>
      <c r="G149" s="2"/>
      <c r="H149" t="s">
        <v>3909</v>
      </c>
      <c r="I149" t="s">
        <v>3831</v>
      </c>
      <c r="J149" t="s">
        <v>4922</v>
      </c>
      <c r="AE149">
        <v>10.45</v>
      </c>
    </row>
    <row r="150" spans="1:31" outlineLevel="2" x14ac:dyDescent="0.25">
      <c r="A150" t="s">
        <v>5156</v>
      </c>
      <c r="F150" t="s">
        <v>1438</v>
      </c>
      <c r="G150" s="2"/>
      <c r="H150" t="s">
        <v>3910</v>
      </c>
      <c r="I150" t="s">
        <v>3829</v>
      </c>
      <c r="J150" t="s">
        <v>4620</v>
      </c>
      <c r="AE150">
        <v>10.59</v>
      </c>
    </row>
    <row r="151" spans="1:31" outlineLevel="2" x14ac:dyDescent="0.25">
      <c r="A151" t="s">
        <v>5156</v>
      </c>
      <c r="F151" t="s">
        <v>5386</v>
      </c>
      <c r="G151" s="2"/>
      <c r="H151" t="s">
        <v>3909</v>
      </c>
      <c r="I151" t="s">
        <v>6704</v>
      </c>
      <c r="J151" t="s">
        <v>4922</v>
      </c>
      <c r="AE151">
        <v>10.65</v>
      </c>
    </row>
    <row r="152" spans="1:31" outlineLevel="2" x14ac:dyDescent="0.25">
      <c r="A152" t="s">
        <v>5156</v>
      </c>
      <c r="F152" t="s">
        <v>1438</v>
      </c>
      <c r="G152" s="2"/>
      <c r="H152" t="s">
        <v>3909</v>
      </c>
      <c r="I152" t="s">
        <v>6704</v>
      </c>
      <c r="J152" t="s">
        <v>4922</v>
      </c>
      <c r="AE152">
        <v>10.71</v>
      </c>
    </row>
    <row r="153" spans="1:31" outlineLevel="2" x14ac:dyDescent="0.25">
      <c r="A153" t="s">
        <v>5156</v>
      </c>
      <c r="F153" t="s">
        <v>1437</v>
      </c>
      <c r="G153" s="2"/>
      <c r="H153" t="s">
        <v>3909</v>
      </c>
      <c r="I153" t="s">
        <v>1674</v>
      </c>
      <c r="J153" t="s">
        <v>4620</v>
      </c>
      <c r="AE153">
        <v>10.73</v>
      </c>
    </row>
    <row r="154" spans="1:31" outlineLevel="2" x14ac:dyDescent="0.25">
      <c r="A154" t="s">
        <v>5154</v>
      </c>
      <c r="F154" t="s">
        <v>1437</v>
      </c>
      <c r="G154" s="2"/>
      <c r="H154" t="s">
        <v>3910</v>
      </c>
      <c r="I154" t="s">
        <v>5038</v>
      </c>
      <c r="J154" t="s">
        <v>4922</v>
      </c>
      <c r="T154" t="s">
        <v>5396</v>
      </c>
      <c r="AE154">
        <v>7.8</v>
      </c>
    </row>
    <row r="155" spans="1:31" outlineLevel="2" x14ac:dyDescent="0.25">
      <c r="A155" t="s">
        <v>5154</v>
      </c>
      <c r="F155" t="s">
        <v>1438</v>
      </c>
      <c r="G155" s="2"/>
      <c r="H155" t="s">
        <v>3910</v>
      </c>
      <c r="I155" t="s">
        <v>5038</v>
      </c>
      <c r="J155" t="s">
        <v>4620</v>
      </c>
      <c r="T155" t="s">
        <v>5396</v>
      </c>
      <c r="AE155">
        <v>7.13</v>
      </c>
    </row>
    <row r="156" spans="1:31" outlineLevel="2" x14ac:dyDescent="0.25">
      <c r="A156" t="s">
        <v>5858</v>
      </c>
      <c r="F156" t="s">
        <v>1437</v>
      </c>
      <c r="G156" s="2"/>
      <c r="H156" t="s">
        <v>3910</v>
      </c>
      <c r="I156" t="s">
        <v>5038</v>
      </c>
      <c r="J156" t="s">
        <v>4922</v>
      </c>
      <c r="AE156">
        <v>156.1</v>
      </c>
    </row>
    <row r="157" spans="1:31" outlineLevel="2" x14ac:dyDescent="0.25">
      <c r="A157" t="s">
        <v>5858</v>
      </c>
      <c r="F157" t="s">
        <v>5386</v>
      </c>
      <c r="G157" s="2"/>
      <c r="H157" t="s">
        <v>3910</v>
      </c>
      <c r="I157" t="s">
        <v>5038</v>
      </c>
      <c r="J157" t="s">
        <v>4922</v>
      </c>
      <c r="AE157">
        <v>156.13999999999999</v>
      </c>
    </row>
    <row r="158" spans="1:31" outlineLevel="2" x14ac:dyDescent="0.25">
      <c r="A158" t="s">
        <v>5858</v>
      </c>
      <c r="F158" t="s">
        <v>5386</v>
      </c>
      <c r="G158" s="2"/>
      <c r="H158" t="s">
        <v>3909</v>
      </c>
      <c r="I158" t="s">
        <v>5038</v>
      </c>
      <c r="J158" t="s">
        <v>4922</v>
      </c>
      <c r="AE158">
        <v>156.15</v>
      </c>
    </row>
    <row r="159" spans="1:31" outlineLevel="2" x14ac:dyDescent="0.25">
      <c r="A159" t="s">
        <v>5858</v>
      </c>
      <c r="F159" t="s">
        <v>5699</v>
      </c>
      <c r="G159" s="2"/>
      <c r="H159" t="s">
        <v>3910</v>
      </c>
      <c r="I159" t="s">
        <v>5038</v>
      </c>
      <c r="J159" t="s">
        <v>4922</v>
      </c>
      <c r="AE159">
        <v>156.22999999999999</v>
      </c>
    </row>
    <row r="160" spans="1:31" outlineLevel="2" x14ac:dyDescent="0.25">
      <c r="A160" t="s">
        <v>5859</v>
      </c>
      <c r="F160" t="s">
        <v>1437</v>
      </c>
      <c r="G160" s="2"/>
      <c r="H160" t="s">
        <v>3909</v>
      </c>
      <c r="I160" t="s">
        <v>5038</v>
      </c>
      <c r="J160" t="s">
        <v>4922</v>
      </c>
      <c r="AE160">
        <v>159.1</v>
      </c>
    </row>
    <row r="161" spans="1:31" outlineLevel="2" x14ac:dyDescent="0.25">
      <c r="A161" t="s">
        <v>5859</v>
      </c>
      <c r="F161" t="s">
        <v>1438</v>
      </c>
      <c r="G161" s="2"/>
      <c r="H161" t="s">
        <v>3909</v>
      </c>
      <c r="I161" t="s">
        <v>3829</v>
      </c>
      <c r="J161" t="s">
        <v>4620</v>
      </c>
      <c r="AE161">
        <v>159.12</v>
      </c>
    </row>
    <row r="162" spans="1:31" outlineLevel="2" x14ac:dyDescent="0.25">
      <c r="A162" t="s">
        <v>5859</v>
      </c>
      <c r="F162" t="s">
        <v>1437</v>
      </c>
      <c r="G162" s="2"/>
      <c r="H162" t="s">
        <v>3909</v>
      </c>
      <c r="I162" t="s">
        <v>3831</v>
      </c>
      <c r="J162" t="s">
        <v>4922</v>
      </c>
      <c r="AE162">
        <v>159.13</v>
      </c>
    </row>
    <row r="163" spans="1:31" outlineLevel="2" x14ac:dyDescent="0.25">
      <c r="A163" t="s">
        <v>6798</v>
      </c>
      <c r="F163" t="s">
        <v>1437</v>
      </c>
      <c r="G163" s="2"/>
      <c r="H163" t="s">
        <v>3909</v>
      </c>
      <c r="I163" t="s">
        <v>4988</v>
      </c>
      <c r="J163" t="s">
        <v>4922</v>
      </c>
      <c r="AE163">
        <v>155.12</v>
      </c>
    </row>
    <row r="164" spans="1:31" outlineLevel="2" x14ac:dyDescent="0.25">
      <c r="A164" t="s">
        <v>4496</v>
      </c>
      <c r="F164" t="s">
        <v>1437</v>
      </c>
      <c r="G164" s="2"/>
      <c r="H164" t="s">
        <v>3909</v>
      </c>
      <c r="I164" t="s">
        <v>6704</v>
      </c>
      <c r="J164" t="s">
        <v>4610</v>
      </c>
      <c r="AE164">
        <v>160.30000000000001</v>
      </c>
    </row>
    <row r="165" spans="1:31" outlineLevel="2" x14ac:dyDescent="0.25">
      <c r="A165" t="s">
        <v>6799</v>
      </c>
      <c r="F165" t="s">
        <v>1437</v>
      </c>
      <c r="G165" s="2"/>
      <c r="H165" t="s">
        <v>3909</v>
      </c>
      <c r="I165" t="s">
        <v>6704</v>
      </c>
      <c r="J165" t="s">
        <v>4610</v>
      </c>
      <c r="AE165">
        <v>161.4</v>
      </c>
    </row>
    <row r="166" spans="1:31" outlineLevel="2" x14ac:dyDescent="0.25">
      <c r="A166" t="s">
        <v>6799</v>
      </c>
      <c r="F166" t="s">
        <v>1437</v>
      </c>
      <c r="G166" s="2"/>
      <c r="H166" t="s">
        <v>3909</v>
      </c>
      <c r="I166" t="s">
        <v>5038</v>
      </c>
      <c r="J166" t="s">
        <v>4922</v>
      </c>
      <c r="AE166">
        <v>161.16</v>
      </c>
    </row>
    <row r="167" spans="1:31" outlineLevel="2" x14ac:dyDescent="0.25">
      <c r="A167" t="s">
        <v>6610</v>
      </c>
      <c r="F167" t="s">
        <v>1437</v>
      </c>
      <c r="G167" s="2"/>
      <c r="H167" t="s">
        <v>3909</v>
      </c>
      <c r="I167" t="s">
        <v>5038</v>
      </c>
      <c r="J167" t="s">
        <v>4922</v>
      </c>
      <c r="AE167">
        <v>166.4</v>
      </c>
    </row>
    <row r="168" spans="1:31" outlineLevel="2" x14ac:dyDescent="0.25">
      <c r="A168" t="s">
        <v>6610</v>
      </c>
      <c r="F168" t="s">
        <v>1437</v>
      </c>
      <c r="G168" s="2"/>
      <c r="H168" t="s">
        <v>3909</v>
      </c>
      <c r="I168" t="s">
        <v>5038</v>
      </c>
      <c r="J168" t="s">
        <v>4610</v>
      </c>
      <c r="AE168">
        <v>166.18</v>
      </c>
    </row>
    <row r="169" spans="1:31" outlineLevel="2" x14ac:dyDescent="0.25">
      <c r="A169" t="s">
        <v>6610</v>
      </c>
      <c r="F169" t="s">
        <v>1437</v>
      </c>
      <c r="G169" s="2"/>
      <c r="H169" t="s">
        <v>3909</v>
      </c>
      <c r="I169" t="s">
        <v>5038</v>
      </c>
      <c r="J169" t="s">
        <v>4610</v>
      </c>
      <c r="AE169">
        <v>166.34</v>
      </c>
    </row>
    <row r="170" spans="1:31" outlineLevel="2" x14ac:dyDescent="0.25">
      <c r="A170" t="s">
        <v>6610</v>
      </c>
      <c r="F170" t="s">
        <v>1437</v>
      </c>
      <c r="G170" s="2"/>
      <c r="H170" t="s">
        <v>3909</v>
      </c>
      <c r="I170" t="s">
        <v>3831</v>
      </c>
      <c r="J170" t="s">
        <v>4922</v>
      </c>
      <c r="AE170">
        <v>166.51</v>
      </c>
    </row>
    <row r="171" spans="1:31" outlineLevel="2" x14ac:dyDescent="0.25">
      <c r="A171" t="s">
        <v>6613</v>
      </c>
      <c r="F171" t="s">
        <v>5701</v>
      </c>
      <c r="G171" s="2"/>
      <c r="H171" t="s">
        <v>3909</v>
      </c>
      <c r="I171" t="s">
        <v>3701</v>
      </c>
      <c r="J171" t="s">
        <v>4523</v>
      </c>
      <c r="AE171">
        <v>169.3</v>
      </c>
    </row>
    <row r="172" spans="1:31" outlineLevel="2" x14ac:dyDescent="0.25">
      <c r="A172" t="s">
        <v>6612</v>
      </c>
      <c r="F172" t="s">
        <v>5703</v>
      </c>
      <c r="G172" s="2"/>
      <c r="H172" t="s">
        <v>3909</v>
      </c>
      <c r="I172" t="s">
        <v>5038</v>
      </c>
      <c r="J172" t="s">
        <v>4620</v>
      </c>
      <c r="AE172">
        <v>170.2</v>
      </c>
    </row>
    <row r="173" spans="1:31" outlineLevel="2" x14ac:dyDescent="0.25">
      <c r="A173" t="s">
        <v>6612</v>
      </c>
      <c r="F173" t="s">
        <v>5386</v>
      </c>
      <c r="G173" s="2"/>
      <c r="H173" t="s">
        <v>3909</v>
      </c>
      <c r="I173" t="s">
        <v>5038</v>
      </c>
      <c r="J173" t="s">
        <v>4523</v>
      </c>
      <c r="AE173">
        <v>170.3</v>
      </c>
    </row>
    <row r="174" spans="1:31" outlineLevel="2" x14ac:dyDescent="0.25">
      <c r="A174" t="s">
        <v>5157</v>
      </c>
      <c r="F174" t="s">
        <v>1437</v>
      </c>
      <c r="G174" s="2"/>
      <c r="H174" t="s">
        <v>3909</v>
      </c>
      <c r="I174" t="s">
        <v>5038</v>
      </c>
      <c r="J174" t="s">
        <v>4610</v>
      </c>
      <c r="AE174">
        <v>13.5</v>
      </c>
    </row>
    <row r="175" spans="1:31" outlineLevel="2" x14ac:dyDescent="0.25">
      <c r="A175" t="s">
        <v>5157</v>
      </c>
      <c r="F175" t="s">
        <v>1437</v>
      </c>
      <c r="G175" s="2"/>
      <c r="H175" t="s">
        <v>3909</v>
      </c>
      <c r="I175" t="s">
        <v>1926</v>
      </c>
      <c r="J175" t="s">
        <v>4922</v>
      </c>
      <c r="AE175" t="s">
        <v>1696</v>
      </c>
    </row>
    <row r="176" spans="1:31" outlineLevel="2" x14ac:dyDescent="0.25">
      <c r="A176" t="s">
        <v>5157</v>
      </c>
      <c r="F176" t="s">
        <v>1437</v>
      </c>
      <c r="G176" s="2"/>
      <c r="H176" t="s">
        <v>3909</v>
      </c>
      <c r="I176" t="s">
        <v>2963</v>
      </c>
      <c r="J176" t="s">
        <v>4523</v>
      </c>
      <c r="AE176" t="s">
        <v>1697</v>
      </c>
    </row>
    <row r="177" spans="1:31" outlineLevel="2" x14ac:dyDescent="0.25">
      <c r="A177" t="s">
        <v>5157</v>
      </c>
      <c r="F177" t="s">
        <v>1437</v>
      </c>
      <c r="G177" s="2"/>
      <c r="H177" t="s">
        <v>3909</v>
      </c>
      <c r="I177" t="s">
        <v>2964</v>
      </c>
      <c r="J177" t="s">
        <v>4523</v>
      </c>
      <c r="AE177" t="s">
        <v>1698</v>
      </c>
    </row>
    <row r="178" spans="1:31" outlineLevel="2" x14ac:dyDescent="0.25">
      <c r="A178" t="s">
        <v>5157</v>
      </c>
      <c r="F178" t="s">
        <v>1437</v>
      </c>
      <c r="G178" s="2"/>
      <c r="H178" t="s">
        <v>3909</v>
      </c>
      <c r="I178" t="s">
        <v>2965</v>
      </c>
      <c r="J178" t="s">
        <v>4523</v>
      </c>
      <c r="AE178" t="s">
        <v>1699</v>
      </c>
    </row>
    <row r="179" spans="1:31" outlineLevel="2" x14ac:dyDescent="0.25">
      <c r="A179" t="s">
        <v>4702</v>
      </c>
      <c r="F179" t="s">
        <v>2306</v>
      </c>
      <c r="G179" s="2"/>
      <c r="H179" t="s">
        <v>3909</v>
      </c>
      <c r="I179" t="s">
        <v>3829</v>
      </c>
      <c r="J179" t="s">
        <v>4922</v>
      </c>
      <c r="AE179">
        <v>14.3</v>
      </c>
    </row>
    <row r="180" spans="1:31" outlineLevel="2" x14ac:dyDescent="0.25">
      <c r="A180" t="s">
        <v>5158</v>
      </c>
      <c r="F180" t="s">
        <v>2966</v>
      </c>
      <c r="G180" s="2"/>
      <c r="H180" t="s">
        <v>3910</v>
      </c>
      <c r="I180" t="s">
        <v>3831</v>
      </c>
      <c r="J180" t="s">
        <v>4922</v>
      </c>
      <c r="AE180">
        <v>15.4</v>
      </c>
    </row>
    <row r="181" spans="1:31" outlineLevel="2" x14ac:dyDescent="0.25">
      <c r="A181" t="s">
        <v>5160</v>
      </c>
      <c r="F181" t="s">
        <v>1437</v>
      </c>
      <c r="G181" s="2"/>
      <c r="H181" t="s">
        <v>3909</v>
      </c>
      <c r="I181" t="s">
        <v>5038</v>
      </c>
      <c r="J181" t="s">
        <v>4922</v>
      </c>
      <c r="AE181">
        <v>19.3</v>
      </c>
    </row>
    <row r="182" spans="1:31" outlineLevel="2" x14ac:dyDescent="0.25">
      <c r="A182" t="s">
        <v>4703</v>
      </c>
      <c r="F182" t="s">
        <v>2966</v>
      </c>
      <c r="G182" s="2"/>
      <c r="H182" t="s">
        <v>3909</v>
      </c>
      <c r="I182" t="s">
        <v>5038</v>
      </c>
      <c r="J182" t="s">
        <v>4922</v>
      </c>
      <c r="AE182">
        <v>20.2</v>
      </c>
    </row>
    <row r="183" spans="1:31" outlineLevel="2" x14ac:dyDescent="0.25">
      <c r="A183" t="s">
        <v>4703</v>
      </c>
      <c r="F183" t="s">
        <v>2966</v>
      </c>
      <c r="G183" s="2"/>
      <c r="H183" t="s">
        <v>3909</v>
      </c>
      <c r="I183" t="s">
        <v>3831</v>
      </c>
      <c r="J183" t="s">
        <v>4922</v>
      </c>
      <c r="AE183">
        <v>20.14</v>
      </c>
    </row>
    <row r="184" spans="1:31" outlineLevel="2" x14ac:dyDescent="0.25">
      <c r="A184" t="s">
        <v>3903</v>
      </c>
      <c r="F184" t="s">
        <v>5386</v>
      </c>
      <c r="G184" s="2"/>
      <c r="H184" t="s">
        <v>3909</v>
      </c>
      <c r="I184" t="s">
        <v>3831</v>
      </c>
      <c r="J184" t="s">
        <v>4922</v>
      </c>
      <c r="AE184">
        <v>22.4</v>
      </c>
    </row>
    <row r="185" spans="1:31" outlineLevel="2" x14ac:dyDescent="0.25">
      <c r="A185" t="s">
        <v>3840</v>
      </c>
      <c r="F185" t="s">
        <v>1437</v>
      </c>
      <c r="G185" s="2"/>
      <c r="H185" t="s">
        <v>3909</v>
      </c>
      <c r="I185" t="s">
        <v>1674</v>
      </c>
      <c r="J185" t="s">
        <v>4922</v>
      </c>
      <c r="AE185">
        <v>211.1</v>
      </c>
    </row>
    <row r="186" spans="1:31" outlineLevel="2" x14ac:dyDescent="0.25">
      <c r="A186" t="s">
        <v>2542</v>
      </c>
      <c r="F186" t="s">
        <v>1438</v>
      </c>
      <c r="G186" s="2"/>
      <c r="H186" t="s">
        <v>3910</v>
      </c>
      <c r="I186" t="s">
        <v>3831</v>
      </c>
      <c r="J186" t="s">
        <v>4523</v>
      </c>
      <c r="AE186">
        <v>226.4</v>
      </c>
    </row>
    <row r="187" spans="1:31" outlineLevel="2" x14ac:dyDescent="0.25">
      <c r="A187" t="s">
        <v>5155</v>
      </c>
      <c r="F187" t="s">
        <v>6050</v>
      </c>
      <c r="G187" s="2"/>
      <c r="H187" t="s">
        <v>3910</v>
      </c>
      <c r="I187" t="s">
        <v>5038</v>
      </c>
      <c r="J187" t="s">
        <v>4610</v>
      </c>
      <c r="T187" t="s">
        <v>5396</v>
      </c>
      <c r="AE187">
        <v>9.1</v>
      </c>
    </row>
    <row r="188" spans="1:31" outlineLevel="2" x14ac:dyDescent="0.25">
      <c r="A188" t="s">
        <v>5155</v>
      </c>
      <c r="F188" t="s">
        <v>6050</v>
      </c>
      <c r="G188" s="2"/>
      <c r="H188" t="s">
        <v>3909</v>
      </c>
      <c r="I188" t="s">
        <v>5038</v>
      </c>
      <c r="J188" t="s">
        <v>4610</v>
      </c>
      <c r="T188" t="s">
        <v>5396</v>
      </c>
      <c r="AE188">
        <v>9.1999999999999993</v>
      </c>
    </row>
    <row r="189" spans="1:31" outlineLevel="2" x14ac:dyDescent="0.25">
      <c r="A189" t="s">
        <v>5155</v>
      </c>
      <c r="F189" t="s">
        <v>2305</v>
      </c>
      <c r="G189" s="2"/>
      <c r="H189" t="s">
        <v>3910</v>
      </c>
      <c r="I189" t="s">
        <v>5038</v>
      </c>
      <c r="J189" t="s">
        <v>4610</v>
      </c>
      <c r="AE189">
        <v>9.3000000000000007</v>
      </c>
    </row>
    <row r="190" spans="1:31" outlineLevel="2" x14ac:dyDescent="0.25">
      <c r="A190" t="s">
        <v>5155</v>
      </c>
      <c r="F190" t="s">
        <v>6050</v>
      </c>
      <c r="G190" s="2"/>
      <c r="H190" t="s">
        <v>3910</v>
      </c>
      <c r="I190" t="s">
        <v>5038</v>
      </c>
      <c r="J190" t="s">
        <v>4610</v>
      </c>
      <c r="AE190">
        <v>9.4</v>
      </c>
    </row>
    <row r="191" spans="1:31" outlineLevel="2" x14ac:dyDescent="0.25">
      <c r="A191" t="s">
        <v>5155</v>
      </c>
      <c r="F191" t="s">
        <v>6050</v>
      </c>
      <c r="G191" s="2"/>
      <c r="H191" t="s">
        <v>3909</v>
      </c>
      <c r="I191" t="s">
        <v>5038</v>
      </c>
      <c r="J191" t="s">
        <v>4610</v>
      </c>
      <c r="AE191">
        <v>9.5</v>
      </c>
    </row>
    <row r="192" spans="1:31" outlineLevel="2" x14ac:dyDescent="0.25">
      <c r="A192" t="s">
        <v>5155</v>
      </c>
      <c r="F192" t="s">
        <v>2305</v>
      </c>
      <c r="G192" s="2"/>
      <c r="H192" t="s">
        <v>3910</v>
      </c>
      <c r="I192" t="s">
        <v>5038</v>
      </c>
      <c r="J192" t="s">
        <v>4610</v>
      </c>
      <c r="AE192">
        <v>9.6</v>
      </c>
    </row>
    <row r="193" spans="1:31" outlineLevel="2" x14ac:dyDescent="0.25">
      <c r="A193" t="s">
        <v>5155</v>
      </c>
      <c r="F193" t="s">
        <v>2306</v>
      </c>
      <c r="G193" s="2"/>
      <c r="H193" t="s">
        <v>3910</v>
      </c>
      <c r="I193" t="s">
        <v>3831</v>
      </c>
      <c r="J193" t="s">
        <v>4523</v>
      </c>
      <c r="AE193">
        <v>9.6999999999999993</v>
      </c>
    </row>
    <row r="194" spans="1:31" outlineLevel="2" x14ac:dyDescent="0.25">
      <c r="A194" t="s">
        <v>5155</v>
      </c>
      <c r="F194" t="s">
        <v>2306</v>
      </c>
      <c r="G194" s="2"/>
      <c r="H194" t="s">
        <v>3909</v>
      </c>
      <c r="I194" t="s">
        <v>3831</v>
      </c>
      <c r="J194" t="s">
        <v>4523</v>
      </c>
      <c r="AE194">
        <v>9.8000000000000007</v>
      </c>
    </row>
    <row r="195" spans="1:31" outlineLevel="2" x14ac:dyDescent="0.25">
      <c r="A195" t="s">
        <v>5155</v>
      </c>
      <c r="F195" t="s">
        <v>6050</v>
      </c>
      <c r="G195" s="2"/>
      <c r="H195" t="s">
        <v>3910</v>
      </c>
      <c r="I195" t="s">
        <v>3831</v>
      </c>
      <c r="J195" t="s">
        <v>4523</v>
      </c>
      <c r="AE195">
        <v>9.9</v>
      </c>
    </row>
    <row r="196" spans="1:31" outlineLevel="2" x14ac:dyDescent="0.25">
      <c r="A196" t="s">
        <v>5155</v>
      </c>
      <c r="F196" t="s">
        <v>6050</v>
      </c>
      <c r="G196" s="2"/>
      <c r="H196" t="s">
        <v>3909</v>
      </c>
      <c r="I196" t="s">
        <v>3831</v>
      </c>
      <c r="J196" t="s">
        <v>4523</v>
      </c>
      <c r="AE196">
        <v>9.1</v>
      </c>
    </row>
    <row r="197" spans="1:31" outlineLevel="2" x14ac:dyDescent="0.25">
      <c r="A197" t="s">
        <v>3841</v>
      </c>
      <c r="F197" t="s">
        <v>5703</v>
      </c>
      <c r="G197" s="2"/>
      <c r="H197" t="s">
        <v>3910</v>
      </c>
      <c r="I197" t="s">
        <v>6704</v>
      </c>
      <c r="J197" t="s">
        <v>4922</v>
      </c>
      <c r="AE197">
        <v>216.3</v>
      </c>
    </row>
    <row r="198" spans="1:31" outlineLevel="2" x14ac:dyDescent="0.25">
      <c r="A198" t="s">
        <v>2543</v>
      </c>
      <c r="F198" t="s">
        <v>1437</v>
      </c>
      <c r="G198" s="2"/>
      <c r="H198" t="s">
        <v>3909</v>
      </c>
      <c r="I198" t="s">
        <v>3829</v>
      </c>
      <c r="J198" t="s">
        <v>4922</v>
      </c>
      <c r="AE198">
        <v>227.1</v>
      </c>
    </row>
    <row r="199" spans="1:31" outlineLevel="2" x14ac:dyDescent="0.25">
      <c r="A199" t="s">
        <v>6787</v>
      </c>
      <c r="F199" t="s">
        <v>5703</v>
      </c>
      <c r="G199" s="2"/>
      <c r="H199" t="s">
        <v>3909</v>
      </c>
      <c r="I199" t="s">
        <v>6704</v>
      </c>
      <c r="J199" t="s">
        <v>4922</v>
      </c>
      <c r="AE199">
        <v>192.4</v>
      </c>
    </row>
    <row r="200" spans="1:31" outlineLevel="2" x14ac:dyDescent="0.25">
      <c r="A200" t="s">
        <v>2550</v>
      </c>
      <c r="F200" t="s">
        <v>1437</v>
      </c>
      <c r="G200" s="2"/>
      <c r="H200" t="s">
        <v>3910</v>
      </c>
      <c r="I200" t="s">
        <v>5038</v>
      </c>
      <c r="J200" t="s">
        <v>4610</v>
      </c>
      <c r="AE200">
        <v>243.3</v>
      </c>
    </row>
    <row r="201" spans="1:31" outlineLevel="2" x14ac:dyDescent="0.25">
      <c r="A201" t="s">
        <v>2551</v>
      </c>
      <c r="F201" t="s">
        <v>1437</v>
      </c>
      <c r="G201" s="2"/>
      <c r="H201" t="s">
        <v>3909</v>
      </c>
      <c r="I201" t="s">
        <v>5038</v>
      </c>
      <c r="J201" t="s">
        <v>4922</v>
      </c>
      <c r="AE201">
        <v>244.14</v>
      </c>
    </row>
    <row r="202" spans="1:31" outlineLevel="2" x14ac:dyDescent="0.25">
      <c r="A202" t="s">
        <v>2552</v>
      </c>
      <c r="F202" t="s">
        <v>1437</v>
      </c>
      <c r="G202" s="2"/>
      <c r="H202" t="s">
        <v>3909</v>
      </c>
      <c r="I202" t="s">
        <v>6704</v>
      </c>
      <c r="J202" t="s">
        <v>4922</v>
      </c>
      <c r="AE202">
        <v>245.2</v>
      </c>
    </row>
    <row r="203" spans="1:31" outlineLevel="2" x14ac:dyDescent="0.25">
      <c r="A203" t="s">
        <v>5460</v>
      </c>
      <c r="F203" t="s">
        <v>1079</v>
      </c>
      <c r="G203" s="2"/>
      <c r="H203" t="s">
        <v>3910</v>
      </c>
      <c r="I203" t="s">
        <v>6704</v>
      </c>
      <c r="J203" t="s">
        <v>4922</v>
      </c>
      <c r="AE203">
        <v>249.5</v>
      </c>
    </row>
    <row r="204" spans="1:31" outlineLevel="2" x14ac:dyDescent="0.25">
      <c r="A204" t="s">
        <v>5460</v>
      </c>
      <c r="F204" t="s">
        <v>5701</v>
      </c>
      <c r="G204" s="2"/>
      <c r="H204" t="s">
        <v>3909</v>
      </c>
      <c r="I204" t="s">
        <v>4988</v>
      </c>
      <c r="J204" t="s">
        <v>4922</v>
      </c>
      <c r="AE204">
        <v>249.11</v>
      </c>
    </row>
    <row r="205" spans="1:31" outlineLevel="2" x14ac:dyDescent="0.25">
      <c r="A205" t="s">
        <v>3908</v>
      </c>
      <c r="F205" t="s">
        <v>1437</v>
      </c>
      <c r="G205" s="2"/>
      <c r="H205" t="s">
        <v>3909</v>
      </c>
      <c r="I205" t="s">
        <v>5038</v>
      </c>
      <c r="J205" t="s">
        <v>4922</v>
      </c>
      <c r="AE205">
        <v>38.299999999999997</v>
      </c>
    </row>
    <row r="206" spans="1:31" outlineLevel="2" x14ac:dyDescent="0.25">
      <c r="A206" t="s">
        <v>3908</v>
      </c>
      <c r="F206" t="s">
        <v>1438</v>
      </c>
      <c r="G206" s="2"/>
      <c r="H206" t="s">
        <v>3910</v>
      </c>
      <c r="I206" t="s">
        <v>5038</v>
      </c>
      <c r="J206" t="s">
        <v>4922</v>
      </c>
      <c r="AE206">
        <v>38.6</v>
      </c>
    </row>
    <row r="207" spans="1:31" outlineLevel="2" x14ac:dyDescent="0.25">
      <c r="A207" t="s">
        <v>6604</v>
      </c>
      <c r="F207" t="s">
        <v>2966</v>
      </c>
      <c r="G207" s="2"/>
      <c r="H207" t="s">
        <v>3910</v>
      </c>
      <c r="I207" t="s">
        <v>4919</v>
      </c>
      <c r="J207" t="s">
        <v>4610</v>
      </c>
      <c r="AE207">
        <v>39.15</v>
      </c>
    </row>
    <row r="208" spans="1:31" outlineLevel="2" x14ac:dyDescent="0.25">
      <c r="A208" t="s">
        <v>241</v>
      </c>
      <c r="F208" t="s">
        <v>2966</v>
      </c>
      <c r="G208" s="2"/>
      <c r="H208" t="s">
        <v>3910</v>
      </c>
      <c r="I208" t="s">
        <v>5038</v>
      </c>
      <c r="J208" t="s">
        <v>4922</v>
      </c>
      <c r="AE208">
        <v>41.4</v>
      </c>
    </row>
    <row r="209" spans="1:31" outlineLevel="2" x14ac:dyDescent="0.25">
      <c r="A209" t="s">
        <v>241</v>
      </c>
      <c r="F209" t="s">
        <v>5698</v>
      </c>
      <c r="G209" s="2"/>
      <c r="H209" t="s">
        <v>3910</v>
      </c>
      <c r="I209" t="s">
        <v>5038</v>
      </c>
      <c r="J209" t="s">
        <v>4922</v>
      </c>
      <c r="AE209">
        <v>41.8</v>
      </c>
    </row>
    <row r="210" spans="1:31" outlineLevel="2" x14ac:dyDescent="0.25">
      <c r="A210" t="s">
        <v>241</v>
      </c>
      <c r="F210" t="s">
        <v>5699</v>
      </c>
      <c r="G210" s="2"/>
      <c r="H210" t="s">
        <v>3910</v>
      </c>
      <c r="I210" t="s">
        <v>1674</v>
      </c>
      <c r="J210" t="s">
        <v>4922</v>
      </c>
      <c r="AE210">
        <v>41.18</v>
      </c>
    </row>
    <row r="211" spans="1:31" outlineLevel="2" x14ac:dyDescent="0.25">
      <c r="A211" t="s">
        <v>4706</v>
      </c>
      <c r="F211" t="s">
        <v>1437</v>
      </c>
      <c r="G211" s="2"/>
      <c r="H211" t="s">
        <v>3909</v>
      </c>
      <c r="I211" t="s">
        <v>3831</v>
      </c>
      <c r="J211" t="s">
        <v>4922</v>
      </c>
      <c r="AE211">
        <v>46.1</v>
      </c>
    </row>
    <row r="212" spans="1:31" outlineLevel="2" x14ac:dyDescent="0.25">
      <c r="A212" t="s">
        <v>4706</v>
      </c>
      <c r="F212" t="s">
        <v>1437</v>
      </c>
      <c r="G212" s="2"/>
      <c r="H212" t="s">
        <v>3909</v>
      </c>
      <c r="I212" t="s">
        <v>3831</v>
      </c>
      <c r="J212" t="s">
        <v>4922</v>
      </c>
      <c r="AE212">
        <v>46.7</v>
      </c>
    </row>
    <row r="213" spans="1:31" outlineLevel="2" x14ac:dyDescent="0.25">
      <c r="A213" t="s">
        <v>6605</v>
      </c>
      <c r="F213" t="s">
        <v>1437</v>
      </c>
      <c r="G213" s="2"/>
      <c r="H213" t="s">
        <v>3909</v>
      </c>
      <c r="I213" t="s">
        <v>5038</v>
      </c>
      <c r="J213" t="s">
        <v>4922</v>
      </c>
      <c r="AE213">
        <v>42.2</v>
      </c>
    </row>
    <row r="214" spans="1:31" outlineLevel="2" x14ac:dyDescent="0.25">
      <c r="A214" t="s">
        <v>5176</v>
      </c>
      <c r="F214" t="s">
        <v>1437</v>
      </c>
      <c r="G214" s="2"/>
      <c r="H214" t="s">
        <v>3909</v>
      </c>
      <c r="I214" t="s">
        <v>5038</v>
      </c>
      <c r="J214" t="s">
        <v>4610</v>
      </c>
      <c r="AE214">
        <v>87.3</v>
      </c>
    </row>
    <row r="215" spans="1:31" outlineLevel="2" x14ac:dyDescent="0.25">
      <c r="A215" t="s">
        <v>5177</v>
      </c>
      <c r="F215" t="s">
        <v>1437</v>
      </c>
      <c r="G215" s="2"/>
      <c r="H215" t="s">
        <v>3909</v>
      </c>
      <c r="I215" t="s">
        <v>6704</v>
      </c>
      <c r="J215" t="s">
        <v>4620</v>
      </c>
      <c r="AE215">
        <v>89.13</v>
      </c>
    </row>
    <row r="216" spans="1:31" outlineLevel="2" x14ac:dyDescent="0.25">
      <c r="A216" t="s">
        <v>5177</v>
      </c>
      <c r="F216" t="s">
        <v>1438</v>
      </c>
      <c r="G216" s="2"/>
      <c r="H216" t="s">
        <v>3910</v>
      </c>
      <c r="I216" t="s">
        <v>6704</v>
      </c>
      <c r="J216" t="s">
        <v>4523</v>
      </c>
      <c r="AE216">
        <v>89.16</v>
      </c>
    </row>
    <row r="217" spans="1:31" outlineLevel="2" x14ac:dyDescent="0.25">
      <c r="A217" t="s">
        <v>5180</v>
      </c>
      <c r="F217" t="s">
        <v>1437</v>
      </c>
      <c r="G217" s="2"/>
      <c r="H217" t="s">
        <v>3909</v>
      </c>
      <c r="I217" t="s">
        <v>3831</v>
      </c>
      <c r="J217" t="s">
        <v>4922</v>
      </c>
      <c r="AE217">
        <v>105.1</v>
      </c>
    </row>
    <row r="218" spans="1:31" outlineLevel="2" x14ac:dyDescent="0.25">
      <c r="A218" t="s">
        <v>5180</v>
      </c>
      <c r="F218" t="s">
        <v>1438</v>
      </c>
      <c r="G218" s="2"/>
      <c r="H218" t="s">
        <v>3910</v>
      </c>
      <c r="I218" t="s">
        <v>3831</v>
      </c>
      <c r="J218" t="s">
        <v>4620</v>
      </c>
      <c r="AE218">
        <v>105.3</v>
      </c>
    </row>
    <row r="219" spans="1:31" outlineLevel="2" x14ac:dyDescent="0.25">
      <c r="A219" t="s">
        <v>5181</v>
      </c>
      <c r="F219" t="s">
        <v>1437</v>
      </c>
      <c r="G219" s="2"/>
      <c r="H219" t="s">
        <v>3910</v>
      </c>
      <c r="I219" t="s">
        <v>5038</v>
      </c>
      <c r="J219" t="s">
        <v>4922</v>
      </c>
      <c r="AE219">
        <v>111.5</v>
      </c>
    </row>
    <row r="220" spans="1:31" outlineLevel="2" x14ac:dyDescent="0.25">
      <c r="A220" t="s">
        <v>4708</v>
      </c>
      <c r="F220" t="s">
        <v>1437</v>
      </c>
      <c r="G220" s="2"/>
      <c r="H220" t="s">
        <v>3909</v>
      </c>
      <c r="I220" t="s">
        <v>5038</v>
      </c>
      <c r="J220" t="s">
        <v>4610</v>
      </c>
      <c r="AE220">
        <v>54.1</v>
      </c>
    </row>
    <row r="221" spans="1:31" outlineLevel="2" x14ac:dyDescent="0.25">
      <c r="A221" t="s">
        <v>4708</v>
      </c>
      <c r="F221" t="s">
        <v>5320</v>
      </c>
      <c r="G221" s="2"/>
      <c r="H221" t="s">
        <v>3910</v>
      </c>
      <c r="I221" t="s">
        <v>5038</v>
      </c>
      <c r="J221" t="s">
        <v>4610</v>
      </c>
      <c r="AE221">
        <v>54.19</v>
      </c>
    </row>
    <row r="222" spans="1:31" outlineLevel="2" x14ac:dyDescent="0.25">
      <c r="A222" t="s">
        <v>4707</v>
      </c>
      <c r="F222" t="s">
        <v>5386</v>
      </c>
      <c r="G222" s="2"/>
      <c r="H222" t="s">
        <v>3909</v>
      </c>
      <c r="I222" t="s">
        <v>4919</v>
      </c>
      <c r="J222" t="s">
        <v>4922</v>
      </c>
      <c r="AE222">
        <v>53.7</v>
      </c>
    </row>
    <row r="223" spans="1:31" outlineLevel="2" x14ac:dyDescent="0.25">
      <c r="A223" t="s">
        <v>4707</v>
      </c>
      <c r="F223" t="s">
        <v>5386</v>
      </c>
      <c r="G223" s="2"/>
      <c r="H223" t="s">
        <v>3909</v>
      </c>
      <c r="I223" t="s">
        <v>3831</v>
      </c>
      <c r="J223" t="s">
        <v>4610</v>
      </c>
      <c r="AE223">
        <v>53.14</v>
      </c>
    </row>
    <row r="224" spans="1:31" outlineLevel="2" x14ac:dyDescent="0.25">
      <c r="A224" t="s">
        <v>4707</v>
      </c>
      <c r="F224" t="s">
        <v>5699</v>
      </c>
      <c r="G224" s="2"/>
      <c r="H224" t="s">
        <v>3910</v>
      </c>
      <c r="I224" t="s">
        <v>3831</v>
      </c>
      <c r="J224" t="s">
        <v>4922</v>
      </c>
      <c r="AE224">
        <v>53.17</v>
      </c>
    </row>
    <row r="225" spans="1:31" outlineLevel="2" x14ac:dyDescent="0.25">
      <c r="A225" t="s">
        <v>6606</v>
      </c>
      <c r="F225" t="s">
        <v>1437</v>
      </c>
      <c r="G225" s="2"/>
      <c r="H225" t="s">
        <v>3910</v>
      </c>
      <c r="I225" t="s">
        <v>5038</v>
      </c>
      <c r="J225" t="s">
        <v>4922</v>
      </c>
      <c r="AE225">
        <v>48.8</v>
      </c>
    </row>
    <row r="226" spans="1:31" outlineLevel="2" x14ac:dyDescent="0.25">
      <c r="A226" t="s">
        <v>6606</v>
      </c>
      <c r="F226" t="s">
        <v>1437</v>
      </c>
      <c r="G226" s="2"/>
      <c r="H226" t="s">
        <v>3909</v>
      </c>
      <c r="I226" t="s">
        <v>5038</v>
      </c>
      <c r="J226" t="s">
        <v>4610</v>
      </c>
      <c r="AE226">
        <v>48.9</v>
      </c>
    </row>
    <row r="227" spans="1:31" outlineLevel="2" x14ac:dyDescent="0.25">
      <c r="A227" t="s">
        <v>6606</v>
      </c>
      <c r="F227" t="s">
        <v>1438</v>
      </c>
      <c r="G227" s="2"/>
      <c r="H227" t="s">
        <v>3910</v>
      </c>
      <c r="I227" t="s">
        <v>5038</v>
      </c>
      <c r="J227" t="s">
        <v>4610</v>
      </c>
      <c r="AE227">
        <v>48.2</v>
      </c>
    </row>
    <row r="228" spans="1:31" outlineLevel="2" x14ac:dyDescent="0.25">
      <c r="A228" t="s">
        <v>3914</v>
      </c>
      <c r="F228" t="s">
        <v>5700</v>
      </c>
      <c r="G228" s="2"/>
      <c r="H228" t="s">
        <v>3909</v>
      </c>
      <c r="I228" t="s">
        <v>5038</v>
      </c>
      <c r="J228" t="s">
        <v>4922</v>
      </c>
      <c r="AE228">
        <v>49.6</v>
      </c>
    </row>
    <row r="229" spans="1:31" outlineLevel="2" x14ac:dyDescent="0.25">
      <c r="A229" t="s">
        <v>3914</v>
      </c>
      <c r="F229" t="s">
        <v>1437</v>
      </c>
      <c r="G229" s="2"/>
      <c r="H229" t="s">
        <v>3910</v>
      </c>
      <c r="I229" t="s">
        <v>5038</v>
      </c>
      <c r="J229" t="s">
        <v>4620</v>
      </c>
      <c r="AE229">
        <v>49.13</v>
      </c>
    </row>
    <row r="230" spans="1:31" outlineLevel="2" x14ac:dyDescent="0.25">
      <c r="A230" t="s">
        <v>6607</v>
      </c>
      <c r="F230" t="s">
        <v>5701</v>
      </c>
      <c r="G230" s="2"/>
      <c r="H230" t="s">
        <v>3909</v>
      </c>
      <c r="I230" t="s">
        <v>5702</v>
      </c>
      <c r="J230" t="s">
        <v>4922</v>
      </c>
      <c r="AE230">
        <v>51.3</v>
      </c>
    </row>
    <row r="231" spans="1:31" outlineLevel="2" x14ac:dyDescent="0.25">
      <c r="A231" t="s">
        <v>6607</v>
      </c>
      <c r="F231" t="s">
        <v>1437</v>
      </c>
      <c r="G231" s="2"/>
      <c r="H231" t="s">
        <v>3909</v>
      </c>
      <c r="I231" t="s">
        <v>3831</v>
      </c>
      <c r="J231" t="s">
        <v>4610</v>
      </c>
      <c r="AE231">
        <v>51.1</v>
      </c>
    </row>
    <row r="232" spans="1:31" outlineLevel="2" x14ac:dyDescent="0.25">
      <c r="A232" t="s">
        <v>6607</v>
      </c>
      <c r="F232" t="s">
        <v>1438</v>
      </c>
      <c r="G232" s="2"/>
      <c r="H232" t="s">
        <v>3910</v>
      </c>
      <c r="I232" t="s">
        <v>5038</v>
      </c>
      <c r="J232" t="s">
        <v>4922</v>
      </c>
      <c r="AE232">
        <v>51.11</v>
      </c>
    </row>
    <row r="233" spans="1:31" outlineLevel="2" x14ac:dyDescent="0.25">
      <c r="A233" t="s">
        <v>6607</v>
      </c>
      <c r="F233" t="s">
        <v>1438</v>
      </c>
      <c r="G233" s="2"/>
      <c r="H233" t="s">
        <v>3910</v>
      </c>
      <c r="I233" t="s">
        <v>5038</v>
      </c>
      <c r="J233" t="s">
        <v>4922</v>
      </c>
      <c r="AE233">
        <v>51.25</v>
      </c>
    </row>
    <row r="234" spans="1:31" outlineLevel="2" x14ac:dyDescent="0.25">
      <c r="A234" t="s">
        <v>6607</v>
      </c>
      <c r="F234" t="s">
        <v>1437</v>
      </c>
      <c r="G234" s="2"/>
      <c r="H234" t="s">
        <v>3909</v>
      </c>
      <c r="I234" t="s">
        <v>3829</v>
      </c>
      <c r="J234" t="s">
        <v>4922</v>
      </c>
      <c r="AE234">
        <v>51.33</v>
      </c>
    </row>
    <row r="235" spans="1:31" outlineLevel="2" x14ac:dyDescent="0.25">
      <c r="A235" t="s">
        <v>6607</v>
      </c>
      <c r="F235" t="s">
        <v>1438</v>
      </c>
      <c r="G235" s="2"/>
      <c r="H235" t="s">
        <v>3910</v>
      </c>
      <c r="I235" t="s">
        <v>6501</v>
      </c>
      <c r="J235" t="s">
        <v>4922</v>
      </c>
      <c r="AE235">
        <v>51.35</v>
      </c>
    </row>
    <row r="236" spans="1:31" outlineLevel="2" x14ac:dyDescent="0.25">
      <c r="A236" t="s">
        <v>3053</v>
      </c>
      <c r="F236" t="s">
        <v>5703</v>
      </c>
      <c r="G236" s="2"/>
      <c r="H236" t="s">
        <v>3909</v>
      </c>
      <c r="I236" t="s">
        <v>6704</v>
      </c>
      <c r="J236" t="s">
        <v>5041</v>
      </c>
      <c r="AE236">
        <v>55.1</v>
      </c>
    </row>
    <row r="237" spans="1:31" outlineLevel="2" x14ac:dyDescent="0.25">
      <c r="A237" t="s">
        <v>242</v>
      </c>
      <c r="F237" t="s">
        <v>1437</v>
      </c>
      <c r="G237" s="2"/>
      <c r="H237" t="s">
        <v>3909</v>
      </c>
      <c r="I237" t="s">
        <v>5038</v>
      </c>
      <c r="J237" t="s">
        <v>4922</v>
      </c>
      <c r="AE237">
        <v>58.1</v>
      </c>
    </row>
    <row r="238" spans="1:31" outlineLevel="2" x14ac:dyDescent="0.25">
      <c r="A238" t="s">
        <v>4709</v>
      </c>
      <c r="F238" t="s">
        <v>1437</v>
      </c>
      <c r="G238" s="2"/>
      <c r="H238" t="s">
        <v>3909</v>
      </c>
      <c r="I238" t="s">
        <v>3831</v>
      </c>
      <c r="J238" t="s">
        <v>4620</v>
      </c>
      <c r="AE238">
        <v>59.1</v>
      </c>
    </row>
    <row r="239" spans="1:31" outlineLevel="2" x14ac:dyDescent="0.25">
      <c r="A239" t="s">
        <v>243</v>
      </c>
      <c r="F239" t="s">
        <v>5703</v>
      </c>
      <c r="G239" s="2"/>
      <c r="H239" t="s">
        <v>3909</v>
      </c>
      <c r="I239" t="s">
        <v>5038</v>
      </c>
      <c r="J239" t="s">
        <v>4922</v>
      </c>
      <c r="AE239">
        <v>64.5</v>
      </c>
    </row>
    <row r="240" spans="1:31" outlineLevel="2" x14ac:dyDescent="0.25">
      <c r="A240" t="s">
        <v>243</v>
      </c>
      <c r="F240" t="s">
        <v>5703</v>
      </c>
      <c r="G240" s="2"/>
      <c r="H240" t="s">
        <v>3909</v>
      </c>
      <c r="I240" t="s">
        <v>1674</v>
      </c>
      <c r="J240" t="s">
        <v>4922</v>
      </c>
      <c r="AE240">
        <v>64.14</v>
      </c>
    </row>
    <row r="241" spans="1:31" outlineLevel="2" x14ac:dyDescent="0.25">
      <c r="A241" t="s">
        <v>243</v>
      </c>
      <c r="F241" t="s">
        <v>5704</v>
      </c>
      <c r="G241" s="2"/>
      <c r="H241" t="s">
        <v>3910</v>
      </c>
      <c r="I241" t="s">
        <v>1674</v>
      </c>
      <c r="J241" t="s">
        <v>4620</v>
      </c>
      <c r="AE241">
        <v>64.39</v>
      </c>
    </row>
    <row r="242" spans="1:31" outlineLevel="2" x14ac:dyDescent="0.25">
      <c r="A242" t="s">
        <v>243</v>
      </c>
      <c r="F242" t="s">
        <v>3314</v>
      </c>
      <c r="G242" s="2"/>
      <c r="H242" t="s">
        <v>3910</v>
      </c>
      <c r="I242" t="s">
        <v>1674</v>
      </c>
      <c r="J242" t="s">
        <v>4620</v>
      </c>
      <c r="AE242">
        <v>64.400000000000006</v>
      </c>
    </row>
    <row r="243" spans="1:31" outlineLevel="2" x14ac:dyDescent="0.25">
      <c r="A243" t="s">
        <v>244</v>
      </c>
      <c r="F243" t="s">
        <v>1437</v>
      </c>
      <c r="G243" s="2"/>
      <c r="H243" t="s">
        <v>3909</v>
      </c>
      <c r="I243" t="s">
        <v>5038</v>
      </c>
      <c r="J243" t="s">
        <v>4610</v>
      </c>
      <c r="AE243">
        <v>65.2</v>
      </c>
    </row>
    <row r="244" spans="1:31" outlineLevel="2" x14ac:dyDescent="0.25">
      <c r="A244" t="s">
        <v>3054</v>
      </c>
      <c r="F244" t="s">
        <v>5699</v>
      </c>
      <c r="G244" s="2"/>
      <c r="H244" t="s">
        <v>3910</v>
      </c>
      <c r="I244" t="s">
        <v>3831</v>
      </c>
      <c r="J244" t="s">
        <v>4922</v>
      </c>
      <c r="AE244">
        <v>66.3</v>
      </c>
    </row>
    <row r="245" spans="1:31" outlineLevel="2" x14ac:dyDescent="0.25">
      <c r="A245" t="s">
        <v>141</v>
      </c>
      <c r="F245" t="s">
        <v>5703</v>
      </c>
      <c r="G245" s="2"/>
      <c r="H245" t="s">
        <v>3909</v>
      </c>
      <c r="I245" t="s">
        <v>5038</v>
      </c>
      <c r="J245" t="s">
        <v>4922</v>
      </c>
      <c r="AE245">
        <v>76.3</v>
      </c>
    </row>
    <row r="246" spans="1:31" outlineLevel="2" x14ac:dyDescent="0.25">
      <c r="A246" t="s">
        <v>141</v>
      </c>
      <c r="F246" t="s">
        <v>5703</v>
      </c>
      <c r="G246" s="2"/>
      <c r="H246" t="s">
        <v>3910</v>
      </c>
      <c r="I246" t="s">
        <v>5038</v>
      </c>
      <c r="J246" t="s">
        <v>1859</v>
      </c>
      <c r="AE246" t="s">
        <v>1703</v>
      </c>
    </row>
    <row r="247" spans="1:31" outlineLevel="2" x14ac:dyDescent="0.25">
      <c r="A247" t="s">
        <v>247</v>
      </c>
      <c r="F247" t="s">
        <v>1437</v>
      </c>
      <c r="G247" s="2"/>
      <c r="H247" t="s">
        <v>3909</v>
      </c>
      <c r="I247" t="s">
        <v>3831</v>
      </c>
      <c r="J247" t="s">
        <v>4922</v>
      </c>
      <c r="AE247">
        <v>74.099999999999994</v>
      </c>
    </row>
    <row r="248" spans="1:31" outlineLevel="2" x14ac:dyDescent="0.25">
      <c r="A248" t="s">
        <v>248</v>
      </c>
      <c r="F248" t="s">
        <v>1138</v>
      </c>
      <c r="G248" s="2"/>
      <c r="H248" t="s">
        <v>3910</v>
      </c>
      <c r="I248" t="s">
        <v>3831</v>
      </c>
      <c r="J248" t="s">
        <v>4922</v>
      </c>
      <c r="AE248">
        <v>75.2</v>
      </c>
    </row>
    <row r="249" spans="1:31" outlineLevel="2" x14ac:dyDescent="0.25">
      <c r="A249" t="s">
        <v>249</v>
      </c>
      <c r="F249" t="s">
        <v>1437</v>
      </c>
      <c r="G249" s="2"/>
      <c r="H249" t="s">
        <v>3910</v>
      </c>
      <c r="I249" t="s">
        <v>5038</v>
      </c>
      <c r="J249" t="s">
        <v>4922</v>
      </c>
      <c r="AE249">
        <v>79.2</v>
      </c>
    </row>
    <row r="250" spans="1:31" outlineLevel="2" x14ac:dyDescent="0.25">
      <c r="A250" t="s">
        <v>3055</v>
      </c>
      <c r="F250" t="s">
        <v>1437</v>
      </c>
      <c r="G250" s="2"/>
      <c r="H250" t="s">
        <v>3909</v>
      </c>
      <c r="I250" t="s">
        <v>6704</v>
      </c>
      <c r="J250" t="s">
        <v>4620</v>
      </c>
      <c r="AE250">
        <v>69.099999999999994</v>
      </c>
    </row>
    <row r="251" spans="1:31" outlineLevel="2" x14ac:dyDescent="0.25">
      <c r="A251" t="s">
        <v>3055</v>
      </c>
      <c r="F251" t="s">
        <v>1438</v>
      </c>
      <c r="G251" s="2"/>
      <c r="H251" t="s">
        <v>3910</v>
      </c>
      <c r="I251" t="s">
        <v>3829</v>
      </c>
      <c r="J251" t="s">
        <v>4610</v>
      </c>
      <c r="AE251">
        <v>69.209999999999994</v>
      </c>
    </row>
    <row r="252" spans="1:31" outlineLevel="2" x14ac:dyDescent="0.25">
      <c r="A252" t="s">
        <v>3055</v>
      </c>
      <c r="F252" t="s">
        <v>1437</v>
      </c>
      <c r="G252" s="2"/>
      <c r="H252" t="s">
        <v>3909</v>
      </c>
      <c r="I252" t="s">
        <v>5038</v>
      </c>
      <c r="J252" t="s">
        <v>4610</v>
      </c>
      <c r="AE252">
        <v>69.290000000000006</v>
      </c>
    </row>
    <row r="253" spans="1:31" outlineLevel="2" x14ac:dyDescent="0.25">
      <c r="A253" t="s">
        <v>4710</v>
      </c>
      <c r="F253" t="s">
        <v>1437</v>
      </c>
      <c r="G253" s="2"/>
      <c r="H253" t="s">
        <v>3909</v>
      </c>
      <c r="I253" t="s">
        <v>5702</v>
      </c>
      <c r="J253" t="s">
        <v>4922</v>
      </c>
      <c r="AE253">
        <v>70.400000000000006</v>
      </c>
    </row>
    <row r="254" spans="1:31" outlineLevel="2" x14ac:dyDescent="0.25">
      <c r="A254" t="s">
        <v>246</v>
      </c>
      <c r="F254" t="s">
        <v>1437</v>
      </c>
      <c r="G254" s="2"/>
      <c r="H254" t="s">
        <v>3910</v>
      </c>
      <c r="I254" t="s">
        <v>4988</v>
      </c>
      <c r="J254" t="s">
        <v>4922</v>
      </c>
      <c r="AE254">
        <v>68.099999999999994</v>
      </c>
    </row>
    <row r="255" spans="1:31" outlineLevel="2" x14ac:dyDescent="0.25">
      <c r="A255" t="s">
        <v>5178</v>
      </c>
      <c r="F255" t="s">
        <v>5703</v>
      </c>
      <c r="G255" s="2"/>
      <c r="H255" t="s">
        <v>3909</v>
      </c>
      <c r="I255" t="s">
        <v>1674</v>
      </c>
      <c r="J255" t="s">
        <v>4620</v>
      </c>
      <c r="AE255">
        <v>91.2</v>
      </c>
    </row>
    <row r="256" spans="1:31" outlineLevel="2" x14ac:dyDescent="0.25">
      <c r="A256" t="s">
        <v>5178</v>
      </c>
      <c r="F256" t="s">
        <v>4826</v>
      </c>
      <c r="G256" s="2"/>
      <c r="H256" t="s">
        <v>3910</v>
      </c>
      <c r="I256" t="s">
        <v>1674</v>
      </c>
      <c r="J256" t="s">
        <v>4620</v>
      </c>
      <c r="AE256">
        <v>91.3</v>
      </c>
    </row>
    <row r="257" spans="1:31" outlineLevel="2" x14ac:dyDescent="0.25">
      <c r="A257" t="s">
        <v>3905</v>
      </c>
      <c r="F257" t="s">
        <v>1438</v>
      </c>
      <c r="G257" s="2"/>
      <c r="H257" t="s">
        <v>3910</v>
      </c>
      <c r="I257" t="s">
        <v>5038</v>
      </c>
      <c r="J257" t="s">
        <v>4523</v>
      </c>
      <c r="AE257">
        <v>25.3</v>
      </c>
    </row>
    <row r="258" spans="1:31" outlineLevel="2" x14ac:dyDescent="0.25">
      <c r="A258" t="s">
        <v>4704</v>
      </c>
      <c r="F258" t="s">
        <v>1437</v>
      </c>
      <c r="G258" s="2"/>
      <c r="H258" t="s">
        <v>3909</v>
      </c>
      <c r="I258" t="s">
        <v>5038</v>
      </c>
      <c r="J258" t="s">
        <v>4610</v>
      </c>
      <c r="AE258">
        <v>28.1</v>
      </c>
    </row>
    <row r="259" spans="1:31" outlineLevel="2" x14ac:dyDescent="0.25">
      <c r="A259" t="s">
        <v>4704</v>
      </c>
      <c r="F259" t="s">
        <v>1437</v>
      </c>
      <c r="G259" s="2"/>
      <c r="H259" t="s">
        <v>3909</v>
      </c>
      <c r="I259" t="s">
        <v>2964</v>
      </c>
      <c r="J259" t="s">
        <v>4523</v>
      </c>
      <c r="AE259" t="s">
        <v>1700</v>
      </c>
    </row>
    <row r="260" spans="1:31" outlineLevel="2" x14ac:dyDescent="0.25">
      <c r="A260" t="s">
        <v>4704</v>
      </c>
      <c r="F260" t="s">
        <v>1437</v>
      </c>
      <c r="G260" s="2"/>
      <c r="H260" t="s">
        <v>3910</v>
      </c>
      <c r="I260" t="s">
        <v>5038</v>
      </c>
      <c r="J260" t="s">
        <v>1859</v>
      </c>
      <c r="AE260" t="s">
        <v>1701</v>
      </c>
    </row>
    <row r="261" spans="1:31" outlineLevel="2" x14ac:dyDescent="0.25">
      <c r="A261" t="s">
        <v>4704</v>
      </c>
      <c r="F261" t="s">
        <v>1437</v>
      </c>
      <c r="G261" s="2"/>
      <c r="H261" t="s">
        <v>3909</v>
      </c>
      <c r="I261" t="s">
        <v>5038</v>
      </c>
      <c r="J261" t="s">
        <v>4922</v>
      </c>
      <c r="AE261">
        <v>28.19</v>
      </c>
    </row>
    <row r="262" spans="1:31" outlineLevel="2" x14ac:dyDescent="0.25">
      <c r="A262" t="s">
        <v>4704</v>
      </c>
      <c r="F262" t="s">
        <v>1437</v>
      </c>
      <c r="G262" s="2"/>
      <c r="H262" t="s">
        <v>3910</v>
      </c>
      <c r="I262" t="s">
        <v>5038</v>
      </c>
      <c r="J262" t="s">
        <v>4922</v>
      </c>
      <c r="AE262">
        <v>28.29</v>
      </c>
    </row>
    <row r="263" spans="1:31" outlineLevel="2" x14ac:dyDescent="0.25">
      <c r="A263" t="s">
        <v>4704</v>
      </c>
      <c r="F263" t="s">
        <v>1437</v>
      </c>
      <c r="G263" s="2"/>
      <c r="H263" t="s">
        <v>3909</v>
      </c>
      <c r="I263" t="s">
        <v>5038</v>
      </c>
      <c r="J263" t="s">
        <v>4922</v>
      </c>
      <c r="AE263">
        <v>28.3</v>
      </c>
    </row>
    <row r="264" spans="1:31" outlineLevel="2" x14ac:dyDescent="0.25">
      <c r="A264" t="s">
        <v>6146</v>
      </c>
      <c r="F264" t="s">
        <v>4826</v>
      </c>
      <c r="G264" s="2"/>
      <c r="H264" t="s">
        <v>3910</v>
      </c>
      <c r="I264" t="s">
        <v>1859</v>
      </c>
      <c r="J264" t="s">
        <v>1859</v>
      </c>
      <c r="AE264">
        <v>90.1</v>
      </c>
    </row>
    <row r="265" spans="1:31" outlineLevel="2" x14ac:dyDescent="0.25">
      <c r="A265" t="s">
        <v>5179</v>
      </c>
      <c r="F265" t="s">
        <v>1437</v>
      </c>
      <c r="G265" s="2"/>
      <c r="H265" t="s">
        <v>3909</v>
      </c>
      <c r="I265" t="s">
        <v>6704</v>
      </c>
      <c r="J265" t="s">
        <v>4610</v>
      </c>
      <c r="AE265">
        <v>102.6</v>
      </c>
    </row>
    <row r="266" spans="1:31" outlineLevel="2" x14ac:dyDescent="0.25">
      <c r="A266" t="s">
        <v>5182</v>
      </c>
      <c r="F266" t="s">
        <v>5701</v>
      </c>
      <c r="G266" s="2"/>
      <c r="H266" t="s">
        <v>3909</v>
      </c>
      <c r="I266" t="s">
        <v>5038</v>
      </c>
      <c r="J266" t="s">
        <v>1859</v>
      </c>
      <c r="AE266">
        <v>112.5</v>
      </c>
    </row>
    <row r="267" spans="1:31" outlineLevel="2" x14ac:dyDescent="0.25">
      <c r="A267" t="s">
        <v>5183</v>
      </c>
      <c r="F267" t="s">
        <v>1437</v>
      </c>
      <c r="G267" s="2"/>
      <c r="H267" t="s">
        <v>3909</v>
      </c>
      <c r="I267" t="s">
        <v>5038</v>
      </c>
      <c r="J267" t="s">
        <v>4922</v>
      </c>
      <c r="AE267">
        <v>113.4</v>
      </c>
    </row>
    <row r="268" spans="1:31" outlineLevel="2" x14ac:dyDescent="0.25">
      <c r="A268" t="s">
        <v>5184</v>
      </c>
      <c r="F268" t="s">
        <v>1437</v>
      </c>
      <c r="G268" s="2"/>
      <c r="H268" t="s">
        <v>3909</v>
      </c>
      <c r="I268" t="s">
        <v>1674</v>
      </c>
      <c r="J268" t="s">
        <v>4922</v>
      </c>
      <c r="AE268">
        <v>114.6</v>
      </c>
    </row>
    <row r="269" spans="1:31" outlineLevel="2" x14ac:dyDescent="0.25">
      <c r="A269" t="s">
        <v>5185</v>
      </c>
      <c r="F269" t="s">
        <v>1437</v>
      </c>
      <c r="G269" s="2"/>
      <c r="H269" t="s">
        <v>3909</v>
      </c>
      <c r="I269" t="s">
        <v>5038</v>
      </c>
      <c r="J269" t="s">
        <v>4922</v>
      </c>
      <c r="AE269">
        <v>115.2</v>
      </c>
    </row>
    <row r="270" spans="1:31" outlineLevel="2" x14ac:dyDescent="0.25">
      <c r="A270" t="s">
        <v>2018</v>
      </c>
      <c r="F270" t="s">
        <v>1437</v>
      </c>
      <c r="G270" s="2"/>
      <c r="H270" t="s">
        <v>3910</v>
      </c>
      <c r="I270" t="s">
        <v>5038</v>
      </c>
      <c r="J270" t="s">
        <v>4922</v>
      </c>
      <c r="AE270">
        <v>122.4</v>
      </c>
    </row>
    <row r="271" spans="1:31" outlineLevel="2" x14ac:dyDescent="0.25">
      <c r="A271" t="s">
        <v>2132</v>
      </c>
      <c r="F271" t="s">
        <v>1438</v>
      </c>
      <c r="G271" s="2"/>
      <c r="H271" t="s">
        <v>3910</v>
      </c>
      <c r="I271" t="s">
        <v>5038</v>
      </c>
      <c r="J271" t="s">
        <v>4620</v>
      </c>
      <c r="AE271">
        <v>124.2</v>
      </c>
    </row>
    <row r="272" spans="1:31" outlineLevel="2" x14ac:dyDescent="0.25">
      <c r="A272" t="s">
        <v>2132</v>
      </c>
      <c r="F272" t="s">
        <v>5704</v>
      </c>
      <c r="G272" s="2"/>
      <c r="H272" t="s">
        <v>3910</v>
      </c>
      <c r="I272" t="s">
        <v>5038</v>
      </c>
      <c r="J272" t="s">
        <v>4922</v>
      </c>
      <c r="AE272">
        <v>124.5</v>
      </c>
    </row>
    <row r="273" spans="1:31" outlineLevel="2" x14ac:dyDescent="0.25">
      <c r="A273" t="s">
        <v>2132</v>
      </c>
      <c r="F273" t="s">
        <v>5699</v>
      </c>
      <c r="G273" s="2"/>
      <c r="H273" t="s">
        <v>3910</v>
      </c>
      <c r="I273" t="s">
        <v>5038</v>
      </c>
      <c r="J273" t="s">
        <v>4523</v>
      </c>
      <c r="AE273">
        <v>124.8</v>
      </c>
    </row>
    <row r="274" spans="1:31" outlineLevel="2" x14ac:dyDescent="0.25">
      <c r="A274" t="s">
        <v>2133</v>
      </c>
      <c r="F274" t="s">
        <v>1437</v>
      </c>
      <c r="G274" s="2"/>
      <c r="H274" t="s">
        <v>3909</v>
      </c>
      <c r="I274" t="s">
        <v>3831</v>
      </c>
      <c r="J274" t="s">
        <v>4922</v>
      </c>
      <c r="AE274">
        <v>125.2</v>
      </c>
    </row>
    <row r="275" spans="1:31" outlineLevel="2" x14ac:dyDescent="0.25">
      <c r="A275" t="s">
        <v>5187</v>
      </c>
      <c r="F275" t="s">
        <v>1437</v>
      </c>
      <c r="G275" s="2"/>
      <c r="H275" t="s">
        <v>3909</v>
      </c>
      <c r="I275" t="s">
        <v>5038</v>
      </c>
      <c r="J275" t="s">
        <v>4922</v>
      </c>
      <c r="AE275">
        <v>121.3</v>
      </c>
    </row>
    <row r="276" spans="1:31" outlineLevel="2" x14ac:dyDescent="0.25">
      <c r="A276" t="s">
        <v>4323</v>
      </c>
      <c r="F276" t="s">
        <v>638</v>
      </c>
      <c r="G276" s="2"/>
      <c r="H276" t="s">
        <v>3909</v>
      </c>
      <c r="I276" t="s">
        <v>3831</v>
      </c>
      <c r="J276" t="s">
        <v>4620</v>
      </c>
      <c r="AE276">
        <v>128.19999999999999</v>
      </c>
    </row>
    <row r="277" spans="1:31" outlineLevel="2" x14ac:dyDescent="0.25">
      <c r="A277" t="s">
        <v>4323</v>
      </c>
      <c r="F277" t="s">
        <v>1437</v>
      </c>
      <c r="G277" s="2"/>
      <c r="H277" t="s">
        <v>3909</v>
      </c>
      <c r="I277" t="s">
        <v>5038</v>
      </c>
      <c r="J277" t="s">
        <v>4620</v>
      </c>
      <c r="AE277">
        <v>128.4</v>
      </c>
    </row>
    <row r="278" spans="1:31" outlineLevel="2" x14ac:dyDescent="0.25">
      <c r="A278" t="s">
        <v>4322</v>
      </c>
      <c r="F278" t="s">
        <v>1437</v>
      </c>
      <c r="G278" s="2"/>
      <c r="H278" t="s">
        <v>3909</v>
      </c>
      <c r="I278" t="s">
        <v>6704</v>
      </c>
      <c r="J278" t="s">
        <v>4620</v>
      </c>
      <c r="AE278">
        <v>127.6</v>
      </c>
    </row>
    <row r="279" spans="1:31" outlineLevel="2" x14ac:dyDescent="0.25">
      <c r="A279" t="s">
        <v>5186</v>
      </c>
      <c r="F279" t="s">
        <v>1437</v>
      </c>
      <c r="G279" s="2"/>
      <c r="H279" t="s">
        <v>3909</v>
      </c>
      <c r="I279" t="s">
        <v>5038</v>
      </c>
      <c r="J279" t="s">
        <v>4922</v>
      </c>
      <c r="AE279">
        <v>118.2</v>
      </c>
    </row>
    <row r="280" spans="1:31" outlineLevel="2" x14ac:dyDescent="0.25">
      <c r="A280" t="s">
        <v>2134</v>
      </c>
      <c r="F280" t="s">
        <v>1437</v>
      </c>
      <c r="G280" s="2"/>
      <c r="H280" t="s">
        <v>3909</v>
      </c>
      <c r="I280" t="s">
        <v>5038</v>
      </c>
      <c r="J280" t="s">
        <v>4620</v>
      </c>
      <c r="AE280">
        <v>130.1</v>
      </c>
    </row>
    <row r="281" spans="1:31" outlineLevel="2" x14ac:dyDescent="0.25">
      <c r="A281" t="s">
        <v>2136</v>
      </c>
      <c r="F281" t="s">
        <v>1437</v>
      </c>
      <c r="G281" s="2"/>
      <c r="H281" t="s">
        <v>3909</v>
      </c>
      <c r="I281" t="s">
        <v>1674</v>
      </c>
      <c r="J281" t="s">
        <v>4922</v>
      </c>
      <c r="AE281">
        <v>131.19999999999999</v>
      </c>
    </row>
    <row r="282" spans="1:31" outlineLevel="2" x14ac:dyDescent="0.25">
      <c r="A282" t="s">
        <v>2137</v>
      </c>
      <c r="F282" t="s">
        <v>1437</v>
      </c>
      <c r="G282" s="2"/>
      <c r="H282" t="s">
        <v>3909</v>
      </c>
      <c r="I282" t="s">
        <v>5038</v>
      </c>
      <c r="J282" t="s">
        <v>4922</v>
      </c>
      <c r="AE282">
        <v>132.4</v>
      </c>
    </row>
    <row r="283" spans="1:31" outlineLevel="2" x14ac:dyDescent="0.25">
      <c r="A283" t="s">
        <v>2135</v>
      </c>
      <c r="F283" t="s">
        <v>1437</v>
      </c>
      <c r="G283" s="2"/>
      <c r="H283" t="s">
        <v>3909</v>
      </c>
      <c r="I283" t="s">
        <v>3831</v>
      </c>
      <c r="J283" t="s">
        <v>4610</v>
      </c>
      <c r="AE283">
        <v>135.19999999999999</v>
      </c>
    </row>
    <row r="284" spans="1:31" outlineLevel="2" x14ac:dyDescent="0.25">
      <c r="A284" t="s">
        <v>2135</v>
      </c>
      <c r="F284" t="s">
        <v>1437</v>
      </c>
      <c r="G284" s="2"/>
      <c r="H284" t="s">
        <v>3909</v>
      </c>
      <c r="I284" t="s">
        <v>6704</v>
      </c>
      <c r="J284" t="s">
        <v>4922</v>
      </c>
      <c r="AE284">
        <v>135.4</v>
      </c>
    </row>
    <row r="285" spans="1:31" outlineLevel="2" x14ac:dyDescent="0.25">
      <c r="A285" t="s">
        <v>2135</v>
      </c>
      <c r="F285" t="s">
        <v>5701</v>
      </c>
      <c r="G285" s="2"/>
      <c r="H285" t="s">
        <v>3909</v>
      </c>
      <c r="I285" t="s">
        <v>6704</v>
      </c>
      <c r="J285" t="s">
        <v>4922</v>
      </c>
      <c r="AE285">
        <v>135.12</v>
      </c>
    </row>
    <row r="286" spans="1:31" outlineLevel="2" x14ac:dyDescent="0.25">
      <c r="A286" t="s">
        <v>6800</v>
      </c>
      <c r="F286" t="s">
        <v>1437</v>
      </c>
      <c r="G286" s="2"/>
      <c r="H286" t="s">
        <v>3909</v>
      </c>
      <c r="I286" t="s">
        <v>5038</v>
      </c>
      <c r="J286" t="s">
        <v>4922</v>
      </c>
      <c r="AE286">
        <v>136.4</v>
      </c>
    </row>
    <row r="287" spans="1:31" outlineLevel="2" x14ac:dyDescent="0.25">
      <c r="A287" t="s">
        <v>6800</v>
      </c>
      <c r="F287" t="s">
        <v>1437</v>
      </c>
      <c r="G287" s="2"/>
      <c r="H287" t="s">
        <v>3909</v>
      </c>
      <c r="I287" t="s">
        <v>1674</v>
      </c>
      <c r="J287" t="s">
        <v>4922</v>
      </c>
      <c r="AE287">
        <v>136.22</v>
      </c>
    </row>
    <row r="288" spans="1:31" outlineLevel="2" x14ac:dyDescent="0.25">
      <c r="A288" t="s">
        <v>6608</v>
      </c>
      <c r="F288" t="s">
        <v>1437</v>
      </c>
      <c r="G288" s="2"/>
      <c r="H288" t="s">
        <v>3909</v>
      </c>
      <c r="I288" t="s">
        <v>4988</v>
      </c>
      <c r="J288" t="s">
        <v>4922</v>
      </c>
      <c r="AE288">
        <v>137.30000000000001</v>
      </c>
    </row>
    <row r="289" spans="1:31" outlineLevel="2" x14ac:dyDescent="0.25">
      <c r="A289" t="s">
        <v>2138</v>
      </c>
      <c r="F289" t="s">
        <v>5704</v>
      </c>
      <c r="G289" s="2"/>
      <c r="H289" t="s">
        <v>3910</v>
      </c>
      <c r="I289" t="s">
        <v>6704</v>
      </c>
      <c r="J289" t="s">
        <v>4620</v>
      </c>
      <c r="AE289">
        <v>138.1</v>
      </c>
    </row>
    <row r="290" spans="1:31" outlineLevel="2" x14ac:dyDescent="0.25">
      <c r="A290" t="s">
        <v>5983</v>
      </c>
      <c r="F290" t="s">
        <v>1437</v>
      </c>
      <c r="G290" s="2"/>
      <c r="H290" t="s">
        <v>3910</v>
      </c>
      <c r="I290" t="s">
        <v>6704</v>
      </c>
      <c r="J290" t="s">
        <v>4922</v>
      </c>
      <c r="AE290">
        <v>140.30000000000001</v>
      </c>
    </row>
    <row r="291" spans="1:31" outlineLevel="2" x14ac:dyDescent="0.25">
      <c r="A291" t="s">
        <v>5983</v>
      </c>
      <c r="F291" t="s">
        <v>1438</v>
      </c>
      <c r="G291" s="2"/>
      <c r="H291" t="s">
        <v>3910</v>
      </c>
      <c r="I291" t="s">
        <v>6704</v>
      </c>
      <c r="J291" t="s">
        <v>4922</v>
      </c>
      <c r="AE291">
        <v>140.4</v>
      </c>
    </row>
    <row r="292" spans="1:31" outlineLevel="2" x14ac:dyDescent="0.25">
      <c r="A292" t="s">
        <v>5983</v>
      </c>
      <c r="F292" t="s">
        <v>5704</v>
      </c>
      <c r="G292" s="2"/>
      <c r="H292" t="s">
        <v>3910</v>
      </c>
      <c r="I292" t="s">
        <v>6704</v>
      </c>
      <c r="J292" t="s">
        <v>4620</v>
      </c>
      <c r="AE292">
        <v>140.69999999999999</v>
      </c>
    </row>
    <row r="293" spans="1:31" outlineLevel="2" x14ac:dyDescent="0.25">
      <c r="A293" t="s">
        <v>5854</v>
      </c>
      <c r="F293" t="s">
        <v>5704</v>
      </c>
      <c r="G293" s="2"/>
      <c r="H293" t="s">
        <v>3910</v>
      </c>
      <c r="I293" t="s">
        <v>6501</v>
      </c>
      <c r="J293" t="s">
        <v>4620</v>
      </c>
      <c r="AE293">
        <v>139.9</v>
      </c>
    </row>
    <row r="294" spans="1:31" outlineLevel="2" x14ac:dyDescent="0.25">
      <c r="A294" t="s">
        <v>5855</v>
      </c>
      <c r="F294" t="s">
        <v>1437</v>
      </c>
      <c r="G294" s="2"/>
      <c r="H294" t="s">
        <v>3909</v>
      </c>
      <c r="I294" t="s">
        <v>5038</v>
      </c>
      <c r="J294" t="s">
        <v>4922</v>
      </c>
      <c r="AE294">
        <v>142.5</v>
      </c>
    </row>
    <row r="295" spans="1:31" outlineLevel="2" x14ac:dyDescent="0.25">
      <c r="A295" t="s">
        <v>5984</v>
      </c>
      <c r="F295" t="s">
        <v>1437</v>
      </c>
      <c r="G295" s="2"/>
      <c r="H295" t="s">
        <v>3910</v>
      </c>
      <c r="I295" t="s">
        <v>5038</v>
      </c>
      <c r="J295" t="s">
        <v>4922</v>
      </c>
      <c r="AE295">
        <v>143.19999999999999</v>
      </c>
    </row>
    <row r="296" spans="1:31" outlineLevel="2" x14ac:dyDescent="0.25">
      <c r="A296" t="s">
        <v>5984</v>
      </c>
      <c r="F296" t="s">
        <v>1438</v>
      </c>
      <c r="G296" s="2"/>
      <c r="H296" t="s">
        <v>3910</v>
      </c>
      <c r="I296" t="s">
        <v>5038</v>
      </c>
      <c r="J296" t="s">
        <v>4620</v>
      </c>
      <c r="AE296">
        <v>143.30000000000001</v>
      </c>
    </row>
    <row r="297" spans="1:31" outlineLevel="2" x14ac:dyDescent="0.25">
      <c r="A297" t="s">
        <v>360</v>
      </c>
      <c r="F297" t="s">
        <v>1437</v>
      </c>
      <c r="G297" s="2"/>
      <c r="H297" t="s">
        <v>3909</v>
      </c>
      <c r="I297" t="s">
        <v>2291</v>
      </c>
      <c r="J297" t="s">
        <v>4922</v>
      </c>
      <c r="AE297">
        <v>146.1</v>
      </c>
    </row>
    <row r="298" spans="1:31" outlineLevel="2" x14ac:dyDescent="0.25">
      <c r="A298" t="s">
        <v>359</v>
      </c>
      <c r="F298" t="s">
        <v>1438</v>
      </c>
      <c r="G298" s="2"/>
      <c r="H298" t="s">
        <v>3910</v>
      </c>
      <c r="I298" t="s">
        <v>4919</v>
      </c>
      <c r="J298" t="s">
        <v>4620</v>
      </c>
      <c r="AE298">
        <v>144.16</v>
      </c>
    </row>
    <row r="299" spans="1:31" outlineLevel="2" x14ac:dyDescent="0.25">
      <c r="A299" t="s">
        <v>6797</v>
      </c>
      <c r="F299" t="s">
        <v>5386</v>
      </c>
      <c r="G299" s="2"/>
      <c r="H299" t="s">
        <v>3909</v>
      </c>
      <c r="I299" t="s">
        <v>5702</v>
      </c>
      <c r="J299" t="s">
        <v>4523</v>
      </c>
      <c r="AE299">
        <v>154.30000000000001</v>
      </c>
    </row>
    <row r="300" spans="1:31" outlineLevel="2" x14ac:dyDescent="0.25">
      <c r="A300" t="s">
        <v>5857</v>
      </c>
      <c r="F300" t="s">
        <v>1438</v>
      </c>
      <c r="G300" s="2"/>
      <c r="H300" t="s">
        <v>3910</v>
      </c>
      <c r="I300" t="s">
        <v>6704</v>
      </c>
      <c r="J300" t="s">
        <v>4922</v>
      </c>
      <c r="AE300">
        <v>151.4</v>
      </c>
    </row>
    <row r="301" spans="1:31" outlineLevel="2" x14ac:dyDescent="0.25">
      <c r="A301" t="s">
        <v>6609</v>
      </c>
      <c r="F301" t="s">
        <v>1437</v>
      </c>
      <c r="G301" s="2"/>
      <c r="H301" t="s">
        <v>3909</v>
      </c>
      <c r="I301" t="s">
        <v>4988</v>
      </c>
      <c r="J301" t="s">
        <v>4610</v>
      </c>
      <c r="AE301">
        <v>167.15</v>
      </c>
    </row>
    <row r="302" spans="1:31" outlineLevel="2" x14ac:dyDescent="0.25">
      <c r="A302" t="s">
        <v>6609</v>
      </c>
      <c r="F302" t="s">
        <v>5703</v>
      </c>
      <c r="G302" s="2"/>
      <c r="H302" t="s">
        <v>3909</v>
      </c>
      <c r="I302" t="s">
        <v>4988</v>
      </c>
      <c r="J302" t="s">
        <v>4922</v>
      </c>
      <c r="AE302">
        <v>167.24</v>
      </c>
    </row>
    <row r="303" spans="1:31" outlineLevel="2" x14ac:dyDescent="0.25">
      <c r="A303" t="s">
        <v>6609</v>
      </c>
      <c r="F303" t="s">
        <v>5386</v>
      </c>
      <c r="G303" s="2"/>
      <c r="H303" t="s">
        <v>3909</v>
      </c>
      <c r="I303" t="s">
        <v>3831</v>
      </c>
      <c r="J303" t="s">
        <v>4610</v>
      </c>
      <c r="AE303">
        <v>167.27</v>
      </c>
    </row>
    <row r="304" spans="1:31" outlineLevel="2" x14ac:dyDescent="0.25">
      <c r="A304" t="s">
        <v>6609</v>
      </c>
      <c r="F304" t="s">
        <v>1077</v>
      </c>
      <c r="G304" s="2"/>
      <c r="H304" t="s">
        <v>3909</v>
      </c>
      <c r="I304" t="s">
        <v>3831</v>
      </c>
      <c r="J304" t="s">
        <v>4922</v>
      </c>
      <c r="AE304">
        <v>167.3</v>
      </c>
    </row>
    <row r="305" spans="1:31" outlineLevel="2" x14ac:dyDescent="0.25">
      <c r="A305" t="s">
        <v>6611</v>
      </c>
      <c r="F305" t="s">
        <v>1437</v>
      </c>
      <c r="G305" s="2"/>
      <c r="H305" t="s">
        <v>3910</v>
      </c>
      <c r="I305" t="s">
        <v>5038</v>
      </c>
      <c r="J305" t="s">
        <v>4610</v>
      </c>
      <c r="AE305">
        <v>168.3</v>
      </c>
    </row>
    <row r="306" spans="1:31" outlineLevel="2" x14ac:dyDescent="0.25">
      <c r="A306" t="s">
        <v>6611</v>
      </c>
      <c r="F306" t="s">
        <v>5703</v>
      </c>
      <c r="G306" s="2"/>
      <c r="H306" t="s">
        <v>3909</v>
      </c>
      <c r="I306" t="s">
        <v>6501</v>
      </c>
      <c r="J306" t="s">
        <v>4922</v>
      </c>
      <c r="AE306">
        <v>168.1</v>
      </c>
    </row>
    <row r="307" spans="1:31" outlineLevel="2" x14ac:dyDescent="0.25">
      <c r="A307" t="s">
        <v>3907</v>
      </c>
      <c r="F307" t="s">
        <v>1438</v>
      </c>
      <c r="G307" s="2"/>
      <c r="H307" t="s">
        <v>3910</v>
      </c>
      <c r="I307" t="s">
        <v>5038</v>
      </c>
      <c r="J307" t="s">
        <v>4620</v>
      </c>
      <c r="T307" t="s">
        <v>3906</v>
      </c>
      <c r="AE307">
        <v>27.3</v>
      </c>
    </row>
    <row r="308" spans="1:31" outlineLevel="2" x14ac:dyDescent="0.25">
      <c r="A308" t="s">
        <v>2547</v>
      </c>
      <c r="F308" t="s">
        <v>1077</v>
      </c>
      <c r="G308" s="2"/>
      <c r="H308" t="s">
        <v>3910</v>
      </c>
      <c r="I308" t="s">
        <v>5038</v>
      </c>
      <c r="J308" t="s">
        <v>4922</v>
      </c>
      <c r="AE308">
        <v>237.6</v>
      </c>
    </row>
    <row r="309" spans="1:31" outlineLevel="2" x14ac:dyDescent="0.25">
      <c r="A309" t="s">
        <v>2547</v>
      </c>
      <c r="F309" t="s">
        <v>1077</v>
      </c>
      <c r="G309" s="2"/>
      <c r="H309" t="s">
        <v>3909</v>
      </c>
      <c r="I309" t="s">
        <v>5038</v>
      </c>
      <c r="J309" t="s">
        <v>4610</v>
      </c>
      <c r="AE309">
        <v>237.7</v>
      </c>
    </row>
    <row r="310" spans="1:31" outlineLevel="2" x14ac:dyDescent="0.25">
      <c r="A310" t="s">
        <v>2547</v>
      </c>
      <c r="F310" t="s">
        <v>5699</v>
      </c>
      <c r="G310" s="2"/>
      <c r="H310" t="s">
        <v>3910</v>
      </c>
      <c r="I310" t="s">
        <v>5038</v>
      </c>
      <c r="J310" t="s">
        <v>4620</v>
      </c>
      <c r="AE310">
        <v>237.12</v>
      </c>
    </row>
    <row r="311" spans="1:31" outlineLevel="2" x14ac:dyDescent="0.25">
      <c r="A311" t="s">
        <v>2546</v>
      </c>
      <c r="F311" t="s">
        <v>1437</v>
      </c>
      <c r="G311" s="2"/>
      <c r="H311" t="s">
        <v>3909</v>
      </c>
      <c r="I311" t="s">
        <v>3831</v>
      </c>
      <c r="J311" t="s">
        <v>4922</v>
      </c>
      <c r="AE311">
        <v>236.1</v>
      </c>
    </row>
    <row r="312" spans="1:31" outlineLevel="2" x14ac:dyDescent="0.25">
      <c r="A312" t="s">
        <v>2545</v>
      </c>
      <c r="F312" t="s">
        <v>1437</v>
      </c>
      <c r="G312" s="2"/>
      <c r="H312" t="s">
        <v>3909</v>
      </c>
      <c r="I312" t="s">
        <v>5038</v>
      </c>
      <c r="J312" t="s">
        <v>4922</v>
      </c>
      <c r="AE312">
        <v>234.1</v>
      </c>
    </row>
    <row r="313" spans="1:31" outlineLevel="2" x14ac:dyDescent="0.25">
      <c r="A313" t="s">
        <v>2548</v>
      </c>
      <c r="F313" t="s">
        <v>1437</v>
      </c>
      <c r="G313" s="2"/>
      <c r="H313" t="s">
        <v>3909</v>
      </c>
      <c r="I313" t="s">
        <v>4988</v>
      </c>
      <c r="J313" t="s">
        <v>4922</v>
      </c>
      <c r="AE313">
        <v>238.1</v>
      </c>
    </row>
    <row r="314" spans="1:31" outlineLevel="2" x14ac:dyDescent="0.25">
      <c r="A314" t="s">
        <v>2548</v>
      </c>
      <c r="F314" t="s">
        <v>1438</v>
      </c>
      <c r="G314" s="2"/>
      <c r="H314" t="s">
        <v>3910</v>
      </c>
      <c r="I314" t="s">
        <v>4988</v>
      </c>
      <c r="J314" t="s">
        <v>4620</v>
      </c>
      <c r="AE314">
        <v>238.2</v>
      </c>
    </row>
    <row r="315" spans="1:31" outlineLevel="2" x14ac:dyDescent="0.25">
      <c r="A315" t="s">
        <v>3904</v>
      </c>
      <c r="F315" t="s">
        <v>1437</v>
      </c>
      <c r="G315" s="2"/>
      <c r="H315" t="s">
        <v>3909</v>
      </c>
      <c r="I315" t="s">
        <v>3829</v>
      </c>
      <c r="J315" t="s">
        <v>4922</v>
      </c>
      <c r="AE315">
        <v>24.2</v>
      </c>
    </row>
    <row r="316" spans="1:31" outlineLevel="2" x14ac:dyDescent="0.25">
      <c r="A316" t="s">
        <v>4506</v>
      </c>
      <c r="F316" t="s">
        <v>1437</v>
      </c>
      <c r="G316" s="2"/>
      <c r="H316" t="s">
        <v>3909</v>
      </c>
      <c r="I316" t="s">
        <v>6704</v>
      </c>
      <c r="J316" t="s">
        <v>4610</v>
      </c>
      <c r="AE316">
        <v>239.5</v>
      </c>
    </row>
    <row r="317" spans="1:31" outlineLevel="2" x14ac:dyDescent="0.25">
      <c r="A317" t="s">
        <v>4506</v>
      </c>
      <c r="F317" t="s">
        <v>1437</v>
      </c>
      <c r="G317" s="2"/>
      <c r="H317" t="s">
        <v>3909</v>
      </c>
      <c r="I317" t="s">
        <v>6704</v>
      </c>
      <c r="J317" t="s">
        <v>4610</v>
      </c>
      <c r="AE317">
        <v>239.13</v>
      </c>
    </row>
    <row r="318" spans="1:31" outlineLevel="2" x14ac:dyDescent="0.25">
      <c r="A318" t="s">
        <v>4506</v>
      </c>
      <c r="F318" t="s">
        <v>1437</v>
      </c>
      <c r="G318" s="2"/>
      <c r="H318" t="s">
        <v>3909</v>
      </c>
      <c r="I318" t="s">
        <v>5702</v>
      </c>
      <c r="J318" t="s">
        <v>1859</v>
      </c>
      <c r="AE318">
        <v>239.38</v>
      </c>
    </row>
    <row r="319" spans="1:31" outlineLevel="2" x14ac:dyDescent="0.25">
      <c r="A319" t="s">
        <v>4506</v>
      </c>
      <c r="F319" t="s">
        <v>1437</v>
      </c>
      <c r="G319" s="2"/>
      <c r="H319" t="s">
        <v>3909</v>
      </c>
      <c r="I319" t="s">
        <v>5038</v>
      </c>
      <c r="J319" t="s">
        <v>1859</v>
      </c>
      <c r="AE319">
        <v>239.44</v>
      </c>
    </row>
    <row r="320" spans="1:31" outlineLevel="2" x14ac:dyDescent="0.25">
      <c r="A320" t="s">
        <v>5175</v>
      </c>
      <c r="F320" t="s">
        <v>1437</v>
      </c>
      <c r="G320" s="2"/>
      <c r="H320" t="s">
        <v>3909</v>
      </c>
      <c r="I320" t="s">
        <v>5038</v>
      </c>
      <c r="J320" t="s">
        <v>4610</v>
      </c>
      <c r="AE320">
        <v>86.3</v>
      </c>
    </row>
    <row r="321" spans="1:31" outlineLevel="2" x14ac:dyDescent="0.25">
      <c r="A321" t="s">
        <v>1490</v>
      </c>
      <c r="F321" t="s">
        <v>1437</v>
      </c>
      <c r="G321" s="2"/>
      <c r="H321" t="s">
        <v>3909</v>
      </c>
      <c r="I321" t="s">
        <v>5038</v>
      </c>
      <c r="J321" t="s">
        <v>4610</v>
      </c>
      <c r="AE321">
        <v>173.6</v>
      </c>
    </row>
    <row r="322" spans="1:31" outlineLevel="2" x14ac:dyDescent="0.25">
      <c r="A322" t="s">
        <v>1490</v>
      </c>
      <c r="F322" t="s">
        <v>5386</v>
      </c>
      <c r="G322" s="2"/>
      <c r="H322" t="s">
        <v>3909</v>
      </c>
      <c r="I322" t="s">
        <v>6704</v>
      </c>
      <c r="J322" t="s">
        <v>4610</v>
      </c>
      <c r="AE322">
        <v>173.23</v>
      </c>
    </row>
    <row r="323" spans="1:31" outlineLevel="2" x14ac:dyDescent="0.25">
      <c r="A323" t="s">
        <v>1490</v>
      </c>
      <c r="F323" t="s">
        <v>5699</v>
      </c>
      <c r="G323" s="2"/>
      <c r="H323" t="s">
        <v>3910</v>
      </c>
      <c r="I323" t="s">
        <v>6704</v>
      </c>
      <c r="J323" t="s">
        <v>4620</v>
      </c>
      <c r="AE323">
        <v>173.29</v>
      </c>
    </row>
    <row r="324" spans="1:31" outlineLevel="2" x14ac:dyDescent="0.25">
      <c r="A324" t="s">
        <v>1532</v>
      </c>
      <c r="F324" t="s">
        <v>1437</v>
      </c>
      <c r="G324" s="2"/>
      <c r="H324" t="s">
        <v>3909</v>
      </c>
      <c r="I324" t="s">
        <v>5038</v>
      </c>
      <c r="J324" t="s">
        <v>4922</v>
      </c>
      <c r="AE324">
        <v>174.2</v>
      </c>
    </row>
    <row r="325" spans="1:31" outlineLevel="2" x14ac:dyDescent="0.25">
      <c r="A325" t="s">
        <v>1532</v>
      </c>
      <c r="F325" t="s">
        <v>1437</v>
      </c>
      <c r="G325" s="2"/>
      <c r="H325" t="s">
        <v>3909</v>
      </c>
      <c r="I325" t="s">
        <v>3831</v>
      </c>
      <c r="J325" t="s">
        <v>4922</v>
      </c>
      <c r="AE325">
        <v>175.1</v>
      </c>
    </row>
    <row r="326" spans="1:31" outlineLevel="2" x14ac:dyDescent="0.25">
      <c r="A326" t="s">
        <v>1533</v>
      </c>
      <c r="F326" t="s">
        <v>1438</v>
      </c>
      <c r="G326" s="2"/>
      <c r="H326" t="s">
        <v>3910</v>
      </c>
      <c r="I326" t="s">
        <v>5038</v>
      </c>
      <c r="J326" t="s">
        <v>4620</v>
      </c>
      <c r="AE326">
        <v>177.5</v>
      </c>
    </row>
    <row r="327" spans="1:31" outlineLevel="2" x14ac:dyDescent="0.25">
      <c r="A327" t="s">
        <v>5189</v>
      </c>
      <c r="F327" t="s">
        <v>1437</v>
      </c>
      <c r="G327" s="2"/>
      <c r="H327" t="s">
        <v>3909</v>
      </c>
      <c r="I327" t="s">
        <v>6704</v>
      </c>
      <c r="J327" t="s">
        <v>4610</v>
      </c>
      <c r="AE327">
        <v>176.3</v>
      </c>
    </row>
    <row r="328" spans="1:31" outlineLevel="2" x14ac:dyDescent="0.25">
      <c r="A328" t="s">
        <v>1534</v>
      </c>
      <c r="F328" t="s">
        <v>1437</v>
      </c>
      <c r="G328" s="2"/>
      <c r="H328" t="s">
        <v>3909</v>
      </c>
      <c r="I328" t="s">
        <v>3831</v>
      </c>
      <c r="J328" t="s">
        <v>4610</v>
      </c>
      <c r="AE328">
        <v>178.1</v>
      </c>
    </row>
    <row r="329" spans="1:31" outlineLevel="2" x14ac:dyDescent="0.25">
      <c r="A329" t="s">
        <v>1535</v>
      </c>
      <c r="F329" t="s">
        <v>5386</v>
      </c>
      <c r="G329" s="2"/>
      <c r="H329" t="s">
        <v>3909</v>
      </c>
      <c r="I329" t="s">
        <v>5038</v>
      </c>
      <c r="J329" t="s">
        <v>4610</v>
      </c>
      <c r="AE329">
        <v>180.5</v>
      </c>
    </row>
    <row r="330" spans="1:31" outlineLevel="2" x14ac:dyDescent="0.25">
      <c r="A330" t="s">
        <v>1535</v>
      </c>
      <c r="F330" t="s">
        <v>5699</v>
      </c>
      <c r="G330" s="2"/>
      <c r="H330" t="s">
        <v>3910</v>
      </c>
      <c r="I330" t="s">
        <v>5038</v>
      </c>
      <c r="J330" t="s">
        <v>4610</v>
      </c>
      <c r="AE330">
        <v>180.7</v>
      </c>
    </row>
    <row r="331" spans="1:31" outlineLevel="2" x14ac:dyDescent="0.25">
      <c r="A331" t="s">
        <v>5856</v>
      </c>
      <c r="F331" t="s">
        <v>1437</v>
      </c>
      <c r="G331" s="2"/>
      <c r="H331" t="s">
        <v>3909</v>
      </c>
      <c r="I331" t="s">
        <v>5038</v>
      </c>
      <c r="J331" t="s">
        <v>4610</v>
      </c>
      <c r="AE331">
        <v>148.9</v>
      </c>
    </row>
    <row r="332" spans="1:31" outlineLevel="2" x14ac:dyDescent="0.25">
      <c r="A332" t="s">
        <v>5856</v>
      </c>
      <c r="F332" t="s">
        <v>1437</v>
      </c>
      <c r="G332" s="2"/>
      <c r="H332" t="s">
        <v>3909</v>
      </c>
      <c r="I332" t="s">
        <v>5038</v>
      </c>
      <c r="J332" t="s">
        <v>4610</v>
      </c>
      <c r="AE332">
        <v>148.36000000000001</v>
      </c>
    </row>
    <row r="333" spans="1:31" outlineLevel="2" x14ac:dyDescent="0.25">
      <c r="A333" t="s">
        <v>5856</v>
      </c>
      <c r="F333" t="s">
        <v>1437</v>
      </c>
      <c r="G333" s="2"/>
      <c r="H333" t="s">
        <v>3909</v>
      </c>
      <c r="I333" t="s">
        <v>2963</v>
      </c>
      <c r="J333" t="s">
        <v>4620</v>
      </c>
      <c r="AE333" t="s">
        <v>5647</v>
      </c>
    </row>
    <row r="334" spans="1:31" outlineLevel="2" x14ac:dyDescent="0.25">
      <c r="A334" t="s">
        <v>5856</v>
      </c>
      <c r="F334" t="s">
        <v>1438</v>
      </c>
      <c r="G334" s="2"/>
      <c r="H334" t="s">
        <v>3910</v>
      </c>
      <c r="I334" t="s">
        <v>5038</v>
      </c>
      <c r="J334" t="s">
        <v>4610</v>
      </c>
      <c r="AE334">
        <v>148.44999999999999</v>
      </c>
    </row>
    <row r="335" spans="1:31" outlineLevel="2" x14ac:dyDescent="0.25">
      <c r="A335" t="s">
        <v>5856</v>
      </c>
      <c r="F335" t="s">
        <v>1438</v>
      </c>
      <c r="G335" s="2"/>
      <c r="H335" t="s">
        <v>3910</v>
      </c>
      <c r="I335" t="s">
        <v>2963</v>
      </c>
      <c r="J335" t="s">
        <v>4922</v>
      </c>
      <c r="AE335" t="s">
        <v>5207</v>
      </c>
    </row>
    <row r="336" spans="1:31" outlineLevel="2" x14ac:dyDescent="0.25">
      <c r="A336" t="s">
        <v>5856</v>
      </c>
      <c r="F336" t="s">
        <v>1437</v>
      </c>
      <c r="G336" s="2"/>
      <c r="H336" t="s">
        <v>3909</v>
      </c>
      <c r="I336" t="s">
        <v>5038</v>
      </c>
      <c r="J336" t="s">
        <v>4610</v>
      </c>
      <c r="AE336">
        <v>148.63</v>
      </c>
    </row>
    <row r="337" spans="1:31" outlineLevel="2" x14ac:dyDescent="0.25">
      <c r="A337" t="s">
        <v>5856</v>
      </c>
      <c r="F337" t="s">
        <v>1438</v>
      </c>
      <c r="G337" s="2"/>
      <c r="H337" t="s">
        <v>3910</v>
      </c>
      <c r="I337" t="s">
        <v>5038</v>
      </c>
      <c r="J337" t="s">
        <v>4610</v>
      </c>
      <c r="AE337">
        <v>148.72</v>
      </c>
    </row>
    <row r="338" spans="1:31" outlineLevel="2" x14ac:dyDescent="0.25">
      <c r="A338" t="s">
        <v>5856</v>
      </c>
      <c r="F338" t="s">
        <v>1437</v>
      </c>
      <c r="G338" s="2"/>
      <c r="H338" t="s">
        <v>3909</v>
      </c>
      <c r="I338" t="s">
        <v>5038</v>
      </c>
      <c r="J338" t="s">
        <v>4610</v>
      </c>
      <c r="AE338">
        <v>148.9</v>
      </c>
    </row>
    <row r="339" spans="1:31" outlineLevel="2" x14ac:dyDescent="0.25">
      <c r="A339" t="s">
        <v>5856</v>
      </c>
      <c r="F339" t="s">
        <v>1437</v>
      </c>
      <c r="G339" s="2"/>
      <c r="H339" t="s">
        <v>3909</v>
      </c>
      <c r="I339" t="s">
        <v>2963</v>
      </c>
      <c r="J339" t="s">
        <v>4922</v>
      </c>
      <c r="AE339" t="s">
        <v>5208</v>
      </c>
    </row>
    <row r="340" spans="1:31" outlineLevel="2" x14ac:dyDescent="0.25">
      <c r="A340" t="s">
        <v>5856</v>
      </c>
      <c r="F340" t="s">
        <v>1438</v>
      </c>
      <c r="G340" s="2"/>
      <c r="H340" t="s">
        <v>3910</v>
      </c>
      <c r="I340" t="s">
        <v>5038</v>
      </c>
      <c r="J340" t="s">
        <v>4610</v>
      </c>
      <c r="AE340">
        <v>148.99</v>
      </c>
    </row>
    <row r="341" spans="1:31" outlineLevel="2" x14ac:dyDescent="0.25">
      <c r="A341" t="s">
        <v>5856</v>
      </c>
      <c r="F341" t="s">
        <v>1438</v>
      </c>
      <c r="G341" s="2"/>
      <c r="H341" t="s">
        <v>3910</v>
      </c>
      <c r="I341" t="s">
        <v>2963</v>
      </c>
      <c r="J341" t="s">
        <v>4922</v>
      </c>
      <c r="AE341" t="s">
        <v>5209</v>
      </c>
    </row>
    <row r="342" spans="1:31" outlineLevel="2" x14ac:dyDescent="0.25">
      <c r="A342" t="s">
        <v>5188</v>
      </c>
      <c r="F342" t="s">
        <v>1437</v>
      </c>
      <c r="G342" s="2"/>
      <c r="H342" t="s">
        <v>3909</v>
      </c>
      <c r="I342" t="s">
        <v>6501</v>
      </c>
      <c r="J342" t="s">
        <v>4610</v>
      </c>
      <c r="AE342">
        <v>182.3</v>
      </c>
    </row>
    <row r="343" spans="1:31" outlineLevel="2" x14ac:dyDescent="0.25">
      <c r="A343" t="s">
        <v>5188</v>
      </c>
      <c r="F343" t="s">
        <v>1437</v>
      </c>
      <c r="G343" s="2"/>
      <c r="H343" t="s">
        <v>3909</v>
      </c>
      <c r="I343" t="s">
        <v>5038</v>
      </c>
      <c r="J343" t="s">
        <v>4610</v>
      </c>
      <c r="AE343">
        <v>182.11</v>
      </c>
    </row>
    <row r="344" spans="1:31" outlineLevel="2" x14ac:dyDescent="0.25">
      <c r="A344" t="s">
        <v>5188</v>
      </c>
      <c r="F344" t="s">
        <v>1437</v>
      </c>
      <c r="G344" s="2"/>
      <c r="H344" t="s">
        <v>3909</v>
      </c>
      <c r="I344" t="s">
        <v>6704</v>
      </c>
      <c r="J344" t="s">
        <v>4610</v>
      </c>
      <c r="AE344">
        <v>182.21</v>
      </c>
    </row>
    <row r="345" spans="1:31" outlineLevel="2" x14ac:dyDescent="0.25">
      <c r="A345" t="s">
        <v>5188</v>
      </c>
      <c r="F345" t="s">
        <v>1438</v>
      </c>
      <c r="G345" s="2"/>
      <c r="H345" t="s">
        <v>3910</v>
      </c>
      <c r="I345" t="s">
        <v>6704</v>
      </c>
      <c r="J345" t="s">
        <v>4922</v>
      </c>
      <c r="AE345">
        <v>182.27</v>
      </c>
    </row>
    <row r="346" spans="1:31" outlineLevel="2" x14ac:dyDescent="0.25">
      <c r="A346" t="s">
        <v>4497</v>
      </c>
      <c r="F346" t="s">
        <v>1437</v>
      </c>
      <c r="G346" s="2"/>
      <c r="H346" t="s">
        <v>3909</v>
      </c>
      <c r="I346" t="s">
        <v>5038</v>
      </c>
      <c r="J346" t="s">
        <v>4610</v>
      </c>
      <c r="AE346">
        <v>184.5</v>
      </c>
    </row>
    <row r="347" spans="1:31" outlineLevel="2" x14ac:dyDescent="0.25">
      <c r="A347" t="s">
        <v>4497</v>
      </c>
      <c r="F347" t="s">
        <v>1438</v>
      </c>
      <c r="G347" s="2"/>
      <c r="H347" t="s">
        <v>3910</v>
      </c>
      <c r="I347" t="s">
        <v>5038</v>
      </c>
      <c r="J347" t="s">
        <v>4922</v>
      </c>
      <c r="AE347">
        <v>184.11</v>
      </c>
    </row>
    <row r="348" spans="1:31" outlineLevel="2" x14ac:dyDescent="0.25">
      <c r="A348" t="s">
        <v>4497</v>
      </c>
      <c r="F348" t="s">
        <v>1437</v>
      </c>
      <c r="G348" s="2"/>
      <c r="H348" t="s">
        <v>3909</v>
      </c>
      <c r="I348" t="s">
        <v>6704</v>
      </c>
      <c r="J348" t="s">
        <v>4922</v>
      </c>
      <c r="AE348">
        <v>184.23</v>
      </c>
    </row>
    <row r="349" spans="1:31" outlineLevel="2" x14ac:dyDescent="0.25">
      <c r="A349" t="s">
        <v>4497</v>
      </c>
      <c r="F349" t="s">
        <v>1437</v>
      </c>
      <c r="G349" s="2"/>
      <c r="H349" t="s">
        <v>3909</v>
      </c>
      <c r="I349" t="s">
        <v>5038</v>
      </c>
      <c r="J349" t="s">
        <v>4610</v>
      </c>
      <c r="AE349">
        <v>184.29</v>
      </c>
    </row>
    <row r="350" spans="1:31" outlineLevel="2" x14ac:dyDescent="0.25">
      <c r="A350" t="s">
        <v>4497</v>
      </c>
      <c r="F350" t="s">
        <v>1438</v>
      </c>
      <c r="G350" s="2"/>
      <c r="H350" t="s">
        <v>3910</v>
      </c>
      <c r="I350" t="s">
        <v>5038</v>
      </c>
      <c r="J350" t="s">
        <v>4922</v>
      </c>
      <c r="AE350">
        <v>184.34</v>
      </c>
    </row>
    <row r="351" spans="1:31" outlineLevel="2" x14ac:dyDescent="0.25">
      <c r="A351" t="s">
        <v>4497</v>
      </c>
      <c r="F351" t="s">
        <v>1437</v>
      </c>
      <c r="G351" s="2"/>
      <c r="H351" t="s">
        <v>3909</v>
      </c>
      <c r="I351" t="s">
        <v>4988</v>
      </c>
      <c r="J351" t="s">
        <v>4610</v>
      </c>
      <c r="AE351">
        <v>184.46</v>
      </c>
    </row>
    <row r="352" spans="1:31" outlineLevel="2" x14ac:dyDescent="0.25">
      <c r="A352" t="s">
        <v>4497</v>
      </c>
      <c r="F352" t="s">
        <v>1438</v>
      </c>
      <c r="G352" s="2"/>
      <c r="H352" t="s">
        <v>3910</v>
      </c>
      <c r="I352" t="s">
        <v>5038</v>
      </c>
      <c r="J352" t="s">
        <v>4922</v>
      </c>
      <c r="AE352">
        <v>184.55</v>
      </c>
    </row>
    <row r="353" spans="1:31" outlineLevel="2" x14ac:dyDescent="0.25">
      <c r="A353" t="s">
        <v>4497</v>
      </c>
      <c r="F353" t="s">
        <v>1437</v>
      </c>
      <c r="G353" s="2"/>
      <c r="H353" t="s">
        <v>3909</v>
      </c>
      <c r="I353" t="s">
        <v>4988</v>
      </c>
      <c r="J353" t="s">
        <v>4922</v>
      </c>
      <c r="AE353">
        <v>184.61</v>
      </c>
    </row>
    <row r="354" spans="1:31" outlineLevel="2" x14ac:dyDescent="0.25">
      <c r="A354" t="s">
        <v>4497</v>
      </c>
      <c r="F354" t="s">
        <v>1437</v>
      </c>
      <c r="G354" s="2"/>
      <c r="H354" t="s">
        <v>3909</v>
      </c>
      <c r="I354" t="s">
        <v>4988</v>
      </c>
      <c r="J354" t="s">
        <v>4922</v>
      </c>
      <c r="AE354">
        <v>184.63</v>
      </c>
    </row>
    <row r="355" spans="1:31" outlineLevel="2" x14ac:dyDescent="0.25">
      <c r="A355" t="s">
        <v>1536</v>
      </c>
      <c r="F355" t="s">
        <v>5386</v>
      </c>
      <c r="G355" s="2"/>
      <c r="H355" t="s">
        <v>3909</v>
      </c>
      <c r="I355" t="s">
        <v>5038</v>
      </c>
      <c r="J355" t="s">
        <v>4620</v>
      </c>
      <c r="AE355">
        <v>187.1</v>
      </c>
    </row>
    <row r="356" spans="1:31" outlineLevel="2" x14ac:dyDescent="0.25">
      <c r="A356" t="s">
        <v>3838</v>
      </c>
      <c r="F356" t="s">
        <v>1437</v>
      </c>
      <c r="G356" s="2"/>
      <c r="H356" t="s">
        <v>3910</v>
      </c>
      <c r="I356" t="s">
        <v>6704</v>
      </c>
      <c r="J356" t="s">
        <v>4620</v>
      </c>
      <c r="AE356">
        <v>207.1</v>
      </c>
    </row>
    <row r="357" spans="1:31" outlineLevel="2" x14ac:dyDescent="0.25">
      <c r="A357" t="s">
        <v>3838</v>
      </c>
      <c r="F357" t="s">
        <v>1437</v>
      </c>
      <c r="G357" s="2"/>
      <c r="H357" t="s">
        <v>3909</v>
      </c>
      <c r="I357" t="s">
        <v>6704</v>
      </c>
      <c r="J357" t="s">
        <v>4922</v>
      </c>
      <c r="AE357">
        <v>207.11</v>
      </c>
    </row>
    <row r="358" spans="1:31" outlineLevel="2" x14ac:dyDescent="0.25">
      <c r="A358" t="s">
        <v>3838</v>
      </c>
      <c r="F358" t="s">
        <v>1438</v>
      </c>
      <c r="G358" s="2"/>
      <c r="H358" t="s">
        <v>3910</v>
      </c>
      <c r="I358" t="s">
        <v>6704</v>
      </c>
      <c r="J358" t="s">
        <v>4620</v>
      </c>
      <c r="AE358">
        <v>207.15</v>
      </c>
    </row>
    <row r="359" spans="1:31" outlineLevel="2" x14ac:dyDescent="0.25">
      <c r="A359" t="s">
        <v>3838</v>
      </c>
      <c r="F359" t="s">
        <v>5701</v>
      </c>
      <c r="G359" s="2"/>
      <c r="H359" t="s">
        <v>3909</v>
      </c>
      <c r="I359" t="s">
        <v>6704</v>
      </c>
      <c r="J359" t="s">
        <v>4610</v>
      </c>
      <c r="AE359">
        <v>207.28</v>
      </c>
    </row>
    <row r="360" spans="1:31" outlineLevel="2" x14ac:dyDescent="0.25">
      <c r="A360" t="s">
        <v>3838</v>
      </c>
      <c r="F360" t="s">
        <v>6751</v>
      </c>
      <c r="G360" s="2"/>
      <c r="H360" t="s">
        <v>3909</v>
      </c>
      <c r="I360" t="s">
        <v>6704</v>
      </c>
      <c r="J360" t="s">
        <v>4922</v>
      </c>
      <c r="AE360">
        <v>207.33</v>
      </c>
    </row>
    <row r="361" spans="1:31" outlineLevel="2" x14ac:dyDescent="0.25">
      <c r="A361" t="s">
        <v>3837</v>
      </c>
      <c r="F361" t="s">
        <v>1437</v>
      </c>
      <c r="G361" s="2"/>
      <c r="H361" t="s">
        <v>3909</v>
      </c>
      <c r="I361" t="s">
        <v>5038</v>
      </c>
      <c r="J361" t="s">
        <v>4610</v>
      </c>
      <c r="AE361">
        <v>206.1</v>
      </c>
    </row>
    <row r="362" spans="1:31" outlineLevel="2" x14ac:dyDescent="0.25">
      <c r="A362" t="s">
        <v>3837</v>
      </c>
      <c r="F362" t="s">
        <v>1438</v>
      </c>
      <c r="G362" s="2"/>
      <c r="H362" t="s">
        <v>3910</v>
      </c>
      <c r="I362" t="s">
        <v>5038</v>
      </c>
      <c r="J362" t="s">
        <v>4922</v>
      </c>
      <c r="AE362">
        <v>206.2</v>
      </c>
    </row>
    <row r="363" spans="1:31" outlineLevel="2" x14ac:dyDescent="0.25">
      <c r="A363" t="s">
        <v>3836</v>
      </c>
      <c r="F363" t="s">
        <v>6750</v>
      </c>
      <c r="G363" s="2"/>
      <c r="H363" t="s">
        <v>3910</v>
      </c>
      <c r="I363" t="s">
        <v>6704</v>
      </c>
      <c r="J363" t="s">
        <v>4620</v>
      </c>
      <c r="AE363">
        <v>205.6</v>
      </c>
    </row>
    <row r="364" spans="1:31" outlineLevel="2" x14ac:dyDescent="0.25">
      <c r="A364" t="s">
        <v>4499</v>
      </c>
      <c r="F364" t="s">
        <v>1438</v>
      </c>
      <c r="G364" s="2"/>
      <c r="H364" t="s">
        <v>3910</v>
      </c>
      <c r="I364" t="s">
        <v>4988</v>
      </c>
      <c r="J364" t="s">
        <v>4610</v>
      </c>
      <c r="AE364">
        <v>199.4</v>
      </c>
    </row>
    <row r="365" spans="1:31" outlineLevel="2" x14ac:dyDescent="0.25">
      <c r="A365" t="s">
        <v>4500</v>
      </c>
      <c r="F365" t="s">
        <v>1438</v>
      </c>
      <c r="G365" s="2"/>
      <c r="H365" t="s">
        <v>3910</v>
      </c>
      <c r="I365" t="s">
        <v>5038</v>
      </c>
      <c r="J365" t="s">
        <v>4620</v>
      </c>
      <c r="AE365">
        <v>200.1</v>
      </c>
    </row>
    <row r="366" spans="1:31" outlineLevel="2" x14ac:dyDescent="0.25">
      <c r="A366" t="s">
        <v>4500</v>
      </c>
      <c r="F366" t="s">
        <v>1437</v>
      </c>
      <c r="G366" s="2"/>
      <c r="H366" t="s">
        <v>3909</v>
      </c>
      <c r="I366" t="s">
        <v>5038</v>
      </c>
      <c r="J366" t="s">
        <v>4610</v>
      </c>
      <c r="AE366">
        <v>200.17</v>
      </c>
    </row>
    <row r="367" spans="1:31" outlineLevel="2" x14ac:dyDescent="0.25">
      <c r="A367" t="s">
        <v>4500</v>
      </c>
      <c r="F367" t="s">
        <v>1438</v>
      </c>
      <c r="G367" s="2"/>
      <c r="H367" t="s">
        <v>3910</v>
      </c>
      <c r="I367" t="s">
        <v>5038</v>
      </c>
      <c r="J367" t="s">
        <v>4610</v>
      </c>
      <c r="AE367">
        <v>200.23</v>
      </c>
    </row>
    <row r="368" spans="1:31" outlineLevel="2" x14ac:dyDescent="0.25">
      <c r="A368" t="s">
        <v>6791</v>
      </c>
      <c r="F368" t="s">
        <v>1437</v>
      </c>
      <c r="G368" s="2"/>
      <c r="H368" t="s">
        <v>3909</v>
      </c>
      <c r="I368" t="s">
        <v>5038</v>
      </c>
      <c r="J368" t="s">
        <v>4922</v>
      </c>
      <c r="AE368">
        <v>201.5</v>
      </c>
    </row>
    <row r="369" spans="1:31" outlineLevel="2" x14ac:dyDescent="0.25">
      <c r="A369" t="s">
        <v>6791</v>
      </c>
      <c r="F369" t="s">
        <v>1438</v>
      </c>
      <c r="G369" s="2"/>
      <c r="H369" t="s">
        <v>3910</v>
      </c>
      <c r="I369" t="s">
        <v>5038</v>
      </c>
      <c r="J369" t="s">
        <v>4922</v>
      </c>
      <c r="AE369">
        <v>201.13</v>
      </c>
    </row>
    <row r="370" spans="1:31" outlineLevel="2" x14ac:dyDescent="0.25">
      <c r="A370" t="s">
        <v>6791</v>
      </c>
      <c r="F370" t="s">
        <v>1437</v>
      </c>
      <c r="G370" s="2"/>
      <c r="H370" t="s">
        <v>3910</v>
      </c>
      <c r="I370" t="s">
        <v>3829</v>
      </c>
      <c r="J370" t="s">
        <v>4922</v>
      </c>
      <c r="AE370">
        <v>201.24</v>
      </c>
    </row>
    <row r="371" spans="1:31" outlineLevel="2" x14ac:dyDescent="0.25">
      <c r="A371" t="s">
        <v>6791</v>
      </c>
      <c r="F371" t="s">
        <v>1437</v>
      </c>
      <c r="G371" s="2"/>
      <c r="H371" t="s">
        <v>3910</v>
      </c>
      <c r="I371" t="s">
        <v>3701</v>
      </c>
      <c r="J371" t="s">
        <v>1859</v>
      </c>
      <c r="AE371" t="s">
        <v>3072</v>
      </c>
    </row>
    <row r="372" spans="1:31" outlineLevel="2" x14ac:dyDescent="0.25">
      <c r="A372" t="s">
        <v>6791</v>
      </c>
      <c r="F372" t="s">
        <v>1437</v>
      </c>
      <c r="G372" s="2"/>
      <c r="H372" t="s">
        <v>3909</v>
      </c>
      <c r="I372" t="s">
        <v>3829</v>
      </c>
      <c r="J372" t="s">
        <v>4610</v>
      </c>
      <c r="AE372">
        <v>201.25</v>
      </c>
    </row>
    <row r="373" spans="1:31" outlineLevel="2" x14ac:dyDescent="0.25">
      <c r="A373" t="s">
        <v>6791</v>
      </c>
      <c r="F373" t="s">
        <v>1438</v>
      </c>
      <c r="G373" s="2"/>
      <c r="H373" t="s">
        <v>3910</v>
      </c>
      <c r="I373" t="s">
        <v>3829</v>
      </c>
      <c r="J373" t="s">
        <v>4922</v>
      </c>
      <c r="AE373">
        <v>201.33</v>
      </c>
    </row>
    <row r="374" spans="1:31" outlineLevel="2" x14ac:dyDescent="0.25">
      <c r="A374" t="s">
        <v>6791</v>
      </c>
      <c r="F374" t="s">
        <v>1437</v>
      </c>
      <c r="G374" s="2"/>
      <c r="H374" t="s">
        <v>3909</v>
      </c>
      <c r="I374" t="s">
        <v>5038</v>
      </c>
      <c r="J374" t="s">
        <v>4620</v>
      </c>
      <c r="AE374">
        <v>201.45</v>
      </c>
    </row>
    <row r="375" spans="1:31" outlineLevel="2" x14ac:dyDescent="0.25">
      <c r="A375" t="s">
        <v>6791</v>
      </c>
      <c r="F375" t="s">
        <v>1437</v>
      </c>
      <c r="G375" s="2"/>
      <c r="H375" t="s">
        <v>3909</v>
      </c>
      <c r="I375" t="s">
        <v>3829</v>
      </c>
      <c r="J375" t="s">
        <v>4620</v>
      </c>
      <c r="AE375">
        <v>201.55</v>
      </c>
    </row>
    <row r="376" spans="1:31" outlineLevel="2" x14ac:dyDescent="0.25">
      <c r="A376" t="s">
        <v>6791</v>
      </c>
      <c r="F376" t="s">
        <v>1437</v>
      </c>
      <c r="G376" s="2"/>
      <c r="H376" t="s">
        <v>3909</v>
      </c>
      <c r="I376" t="s">
        <v>2963</v>
      </c>
      <c r="J376" t="s">
        <v>1859</v>
      </c>
      <c r="AE376" t="s">
        <v>3073</v>
      </c>
    </row>
    <row r="377" spans="1:31" outlineLevel="2" x14ac:dyDescent="0.25">
      <c r="A377" t="s">
        <v>6791</v>
      </c>
      <c r="F377" t="s">
        <v>5701</v>
      </c>
      <c r="G377" s="2"/>
      <c r="H377" t="s">
        <v>3910</v>
      </c>
      <c r="I377" t="s">
        <v>6748</v>
      </c>
      <c r="J377" t="s">
        <v>4620</v>
      </c>
      <c r="AE377">
        <v>201.67</v>
      </c>
    </row>
    <row r="378" spans="1:31" outlineLevel="2" x14ac:dyDescent="0.25">
      <c r="A378" t="s">
        <v>6791</v>
      </c>
      <c r="F378" t="s">
        <v>5701</v>
      </c>
      <c r="G378" s="2"/>
      <c r="H378" t="s">
        <v>3909</v>
      </c>
      <c r="I378" t="s">
        <v>6748</v>
      </c>
      <c r="J378" t="s">
        <v>4620</v>
      </c>
      <c r="AE378">
        <v>201.68</v>
      </c>
    </row>
    <row r="379" spans="1:31" outlineLevel="2" x14ac:dyDescent="0.25">
      <c r="A379" t="s">
        <v>6791</v>
      </c>
      <c r="F379" t="s">
        <v>5701</v>
      </c>
      <c r="G379" s="2"/>
      <c r="H379" t="s">
        <v>3910</v>
      </c>
      <c r="I379" t="s">
        <v>5038</v>
      </c>
      <c r="J379" t="s">
        <v>4620</v>
      </c>
      <c r="AE379">
        <v>201.7</v>
      </c>
    </row>
    <row r="380" spans="1:31" outlineLevel="2" x14ac:dyDescent="0.25">
      <c r="A380" t="s">
        <v>6791</v>
      </c>
      <c r="F380" t="s">
        <v>5701</v>
      </c>
      <c r="G380" s="2"/>
      <c r="H380" t="s">
        <v>3910</v>
      </c>
      <c r="I380" t="s">
        <v>5038</v>
      </c>
      <c r="J380" t="s">
        <v>4620</v>
      </c>
      <c r="AE380">
        <v>201.73</v>
      </c>
    </row>
    <row r="381" spans="1:31" outlineLevel="2" x14ac:dyDescent="0.25">
      <c r="A381" t="s">
        <v>6791</v>
      </c>
      <c r="F381" t="s">
        <v>5701</v>
      </c>
      <c r="G381" s="2"/>
      <c r="H381" t="s">
        <v>3909</v>
      </c>
      <c r="I381" t="s">
        <v>5038</v>
      </c>
      <c r="J381" t="s">
        <v>4620</v>
      </c>
      <c r="AE381">
        <v>201.74</v>
      </c>
    </row>
    <row r="382" spans="1:31" outlineLevel="2" x14ac:dyDescent="0.25">
      <c r="A382" t="s">
        <v>6791</v>
      </c>
      <c r="F382" t="s">
        <v>5699</v>
      </c>
      <c r="G382" s="2"/>
      <c r="H382" t="s">
        <v>3910</v>
      </c>
      <c r="I382" t="s">
        <v>5038</v>
      </c>
      <c r="J382" t="s">
        <v>4620</v>
      </c>
      <c r="AE382">
        <v>201.76</v>
      </c>
    </row>
    <row r="383" spans="1:31" outlineLevel="2" x14ac:dyDescent="0.25">
      <c r="A383" t="s">
        <v>4498</v>
      </c>
      <c r="F383" t="s">
        <v>1437</v>
      </c>
      <c r="G383" s="2"/>
      <c r="H383" t="s">
        <v>3909</v>
      </c>
      <c r="I383" t="s">
        <v>5038</v>
      </c>
      <c r="J383" t="s">
        <v>4620</v>
      </c>
      <c r="AE383">
        <v>198.2</v>
      </c>
    </row>
    <row r="384" spans="1:31" outlineLevel="2" x14ac:dyDescent="0.25">
      <c r="A384" t="s">
        <v>6790</v>
      </c>
      <c r="F384" t="s">
        <v>1437</v>
      </c>
      <c r="G384" s="2"/>
      <c r="H384" t="s">
        <v>3910</v>
      </c>
      <c r="I384" t="s">
        <v>5038</v>
      </c>
      <c r="J384" t="s">
        <v>4922</v>
      </c>
      <c r="AE384">
        <v>197.1</v>
      </c>
    </row>
    <row r="385" spans="1:31" outlineLevel="2" x14ac:dyDescent="0.25">
      <c r="A385" t="s">
        <v>6790</v>
      </c>
      <c r="F385" t="s">
        <v>1437</v>
      </c>
      <c r="G385" s="2"/>
      <c r="H385" t="s">
        <v>3909</v>
      </c>
      <c r="I385" t="s">
        <v>5038</v>
      </c>
      <c r="J385" t="s">
        <v>4610</v>
      </c>
      <c r="AE385">
        <v>197.5</v>
      </c>
    </row>
    <row r="386" spans="1:31" outlineLevel="2" x14ac:dyDescent="0.25">
      <c r="A386" t="s">
        <v>6790</v>
      </c>
      <c r="F386" t="s">
        <v>5386</v>
      </c>
      <c r="G386" s="2"/>
      <c r="H386" t="s">
        <v>3909</v>
      </c>
      <c r="I386" t="s">
        <v>4988</v>
      </c>
      <c r="J386" t="s">
        <v>4610</v>
      </c>
      <c r="AE386">
        <v>197.16</v>
      </c>
    </row>
    <row r="387" spans="1:31" outlineLevel="2" x14ac:dyDescent="0.25">
      <c r="A387" t="s">
        <v>858</v>
      </c>
      <c r="F387" t="s">
        <v>1437</v>
      </c>
      <c r="G387" s="2"/>
      <c r="H387" t="s">
        <v>3909</v>
      </c>
      <c r="I387" t="s">
        <v>5038</v>
      </c>
      <c r="J387" t="s">
        <v>4922</v>
      </c>
      <c r="AE387">
        <v>204.13</v>
      </c>
    </row>
    <row r="388" spans="1:31" outlineLevel="2" x14ac:dyDescent="0.25">
      <c r="A388" t="s">
        <v>858</v>
      </c>
      <c r="F388" t="s">
        <v>1437</v>
      </c>
      <c r="G388" s="2"/>
      <c r="H388" t="s">
        <v>3909</v>
      </c>
      <c r="I388" t="s">
        <v>6749</v>
      </c>
      <c r="J388" t="s">
        <v>5041</v>
      </c>
      <c r="AE388" t="s">
        <v>3074</v>
      </c>
    </row>
    <row r="389" spans="1:31" outlineLevel="2" x14ac:dyDescent="0.25">
      <c r="A389" t="s">
        <v>3839</v>
      </c>
      <c r="F389" t="s">
        <v>1437</v>
      </c>
      <c r="G389" s="2"/>
      <c r="H389" t="s">
        <v>3910</v>
      </c>
      <c r="I389" t="s">
        <v>6704</v>
      </c>
      <c r="J389" t="s">
        <v>4922</v>
      </c>
      <c r="AE389">
        <v>210.1</v>
      </c>
    </row>
    <row r="390" spans="1:31" outlineLevel="2" x14ac:dyDescent="0.25">
      <c r="A390" t="s">
        <v>3842</v>
      </c>
      <c r="F390" t="s">
        <v>1437</v>
      </c>
      <c r="G390" s="2"/>
      <c r="H390" t="s">
        <v>3909</v>
      </c>
      <c r="I390" t="s">
        <v>5038</v>
      </c>
      <c r="J390" t="s">
        <v>1859</v>
      </c>
      <c r="AE390">
        <v>219.8</v>
      </c>
    </row>
    <row r="391" spans="1:31" outlineLevel="2" x14ac:dyDescent="0.25">
      <c r="A391" t="s">
        <v>4501</v>
      </c>
      <c r="F391" t="s">
        <v>1437</v>
      </c>
      <c r="G391" s="2"/>
      <c r="H391" t="s">
        <v>3909</v>
      </c>
      <c r="I391" t="s">
        <v>5038</v>
      </c>
      <c r="J391" t="s">
        <v>4922</v>
      </c>
      <c r="AE391">
        <v>220.2</v>
      </c>
    </row>
    <row r="392" spans="1:31" outlineLevel="2" x14ac:dyDescent="0.25">
      <c r="A392" t="s">
        <v>2540</v>
      </c>
      <c r="F392" t="s">
        <v>1438</v>
      </c>
      <c r="G392" s="2"/>
      <c r="H392" t="s">
        <v>3910</v>
      </c>
      <c r="I392" t="s">
        <v>3831</v>
      </c>
      <c r="J392" t="s">
        <v>4922</v>
      </c>
      <c r="AE392">
        <v>221.2</v>
      </c>
    </row>
    <row r="393" spans="1:31" outlineLevel="2" x14ac:dyDescent="0.25">
      <c r="A393" t="s">
        <v>4502</v>
      </c>
      <c r="F393" t="s">
        <v>1437</v>
      </c>
      <c r="G393" s="2"/>
      <c r="H393" t="s">
        <v>3910</v>
      </c>
      <c r="I393" t="s">
        <v>5038</v>
      </c>
      <c r="J393" t="s">
        <v>4922</v>
      </c>
      <c r="AE393">
        <v>222.4</v>
      </c>
    </row>
    <row r="394" spans="1:31" outlineLevel="2" x14ac:dyDescent="0.25">
      <c r="A394" t="s">
        <v>2541</v>
      </c>
      <c r="F394" t="s">
        <v>1438</v>
      </c>
      <c r="G394" s="2"/>
      <c r="H394" t="s">
        <v>3910</v>
      </c>
      <c r="I394" t="s">
        <v>5038</v>
      </c>
      <c r="J394" t="s">
        <v>4922</v>
      </c>
      <c r="AE394">
        <v>223.4</v>
      </c>
    </row>
    <row r="395" spans="1:31" outlineLevel="2" x14ac:dyDescent="0.25">
      <c r="A395" t="s">
        <v>4503</v>
      </c>
      <c r="F395" t="s">
        <v>5703</v>
      </c>
      <c r="G395" s="2"/>
      <c r="H395" t="s">
        <v>3909</v>
      </c>
      <c r="I395" t="s">
        <v>5038</v>
      </c>
      <c r="J395" t="s">
        <v>4922</v>
      </c>
      <c r="AE395">
        <v>225.1</v>
      </c>
    </row>
    <row r="396" spans="1:31" outlineLevel="2" x14ac:dyDescent="0.25">
      <c r="A396" t="s">
        <v>4504</v>
      </c>
      <c r="F396" t="s">
        <v>5701</v>
      </c>
      <c r="G396" s="2"/>
      <c r="H396" t="s">
        <v>3909</v>
      </c>
      <c r="I396" t="s">
        <v>6704</v>
      </c>
      <c r="J396" t="s">
        <v>4523</v>
      </c>
      <c r="AE396">
        <v>228.4</v>
      </c>
    </row>
    <row r="397" spans="1:31" outlineLevel="2" x14ac:dyDescent="0.25">
      <c r="A397" t="s">
        <v>4504</v>
      </c>
      <c r="F397" t="s">
        <v>5704</v>
      </c>
      <c r="G397" s="2"/>
      <c r="H397" t="s">
        <v>3910</v>
      </c>
      <c r="I397" t="s">
        <v>5038</v>
      </c>
      <c r="J397" t="s">
        <v>4523</v>
      </c>
      <c r="AE397">
        <v>228.6</v>
      </c>
    </row>
    <row r="398" spans="1:31" outlineLevel="2" x14ac:dyDescent="0.25">
      <c r="A398" t="s">
        <v>4505</v>
      </c>
      <c r="F398" t="s">
        <v>1437</v>
      </c>
      <c r="G398" s="2"/>
      <c r="H398" t="s">
        <v>3909</v>
      </c>
      <c r="I398" t="s">
        <v>5038</v>
      </c>
      <c r="J398" t="s">
        <v>4610</v>
      </c>
      <c r="AE398">
        <v>229.7</v>
      </c>
    </row>
    <row r="399" spans="1:31" outlineLevel="2" x14ac:dyDescent="0.25">
      <c r="A399" t="s">
        <v>4505</v>
      </c>
      <c r="F399" t="s">
        <v>1438</v>
      </c>
      <c r="G399" s="2"/>
      <c r="H399" t="s">
        <v>3910</v>
      </c>
      <c r="I399" t="s">
        <v>5038</v>
      </c>
      <c r="J399" t="s">
        <v>4922</v>
      </c>
      <c r="AE399">
        <v>229.13</v>
      </c>
    </row>
    <row r="400" spans="1:31" outlineLevel="2" x14ac:dyDescent="0.25">
      <c r="A400" t="s">
        <v>4505</v>
      </c>
      <c r="F400" t="s">
        <v>1437</v>
      </c>
      <c r="G400" s="2"/>
      <c r="H400" t="s">
        <v>3909</v>
      </c>
      <c r="I400" t="s">
        <v>5038</v>
      </c>
      <c r="J400" t="s">
        <v>4610</v>
      </c>
      <c r="AE400">
        <v>229.27</v>
      </c>
    </row>
    <row r="401" spans="1:31" outlineLevel="2" x14ac:dyDescent="0.25">
      <c r="A401" t="s">
        <v>4505</v>
      </c>
      <c r="F401" t="s">
        <v>1438</v>
      </c>
      <c r="G401" s="2"/>
      <c r="H401" t="s">
        <v>3910</v>
      </c>
      <c r="I401" t="s">
        <v>5038</v>
      </c>
      <c r="J401" t="s">
        <v>4922</v>
      </c>
      <c r="AE401">
        <v>229.33</v>
      </c>
    </row>
    <row r="402" spans="1:31" outlineLevel="2" x14ac:dyDescent="0.25">
      <c r="A402" t="s">
        <v>2553</v>
      </c>
      <c r="F402" t="s">
        <v>1437</v>
      </c>
      <c r="G402" s="2"/>
      <c r="H402" t="s">
        <v>3909</v>
      </c>
      <c r="I402" t="s">
        <v>6704</v>
      </c>
      <c r="J402" t="s">
        <v>4922</v>
      </c>
      <c r="AE402">
        <v>246.2</v>
      </c>
    </row>
    <row r="403" spans="1:31" outlineLevel="2" x14ac:dyDescent="0.25">
      <c r="A403" t="s">
        <v>2553</v>
      </c>
      <c r="F403" t="s">
        <v>1079</v>
      </c>
      <c r="G403" s="2"/>
      <c r="H403" t="s">
        <v>3910</v>
      </c>
      <c r="I403" t="s">
        <v>4988</v>
      </c>
      <c r="J403" t="s">
        <v>4620</v>
      </c>
      <c r="AE403">
        <v>246.25</v>
      </c>
    </row>
    <row r="404" spans="1:31" outlineLevel="2" x14ac:dyDescent="0.25">
      <c r="A404" t="s">
        <v>2553</v>
      </c>
      <c r="F404" t="s">
        <v>5701</v>
      </c>
      <c r="G404" s="2"/>
      <c r="H404" t="s">
        <v>3910</v>
      </c>
      <c r="I404" t="s">
        <v>4988</v>
      </c>
      <c r="J404" t="s">
        <v>4620</v>
      </c>
      <c r="AE404">
        <v>246.32</v>
      </c>
    </row>
    <row r="405" spans="1:31" outlineLevel="2" x14ac:dyDescent="0.25">
      <c r="A405" t="s">
        <v>2553</v>
      </c>
      <c r="F405" t="s">
        <v>5699</v>
      </c>
      <c r="G405" s="2"/>
      <c r="H405" t="s">
        <v>3910</v>
      </c>
      <c r="I405" t="s">
        <v>4988</v>
      </c>
      <c r="J405" t="s">
        <v>4523</v>
      </c>
      <c r="AE405">
        <v>246.54</v>
      </c>
    </row>
    <row r="406" spans="1:31" outlineLevel="2" x14ac:dyDescent="0.25">
      <c r="A406" t="s">
        <v>2553</v>
      </c>
      <c r="F406" t="s">
        <v>1079</v>
      </c>
      <c r="G406" s="2"/>
      <c r="H406" t="s">
        <v>3910</v>
      </c>
      <c r="I406" t="s">
        <v>5038</v>
      </c>
      <c r="J406" t="s">
        <v>4922</v>
      </c>
      <c r="AE406">
        <v>246.6</v>
      </c>
    </row>
    <row r="407" spans="1:31" outlineLevel="2" x14ac:dyDescent="0.25">
      <c r="A407" t="s">
        <v>2553</v>
      </c>
      <c r="F407" t="s">
        <v>1079</v>
      </c>
      <c r="G407" s="2"/>
      <c r="H407" t="s">
        <v>3910</v>
      </c>
      <c r="I407" t="s">
        <v>6704</v>
      </c>
      <c r="J407" t="s">
        <v>4922</v>
      </c>
      <c r="AE407" t="s">
        <v>3075</v>
      </c>
    </row>
    <row r="408" spans="1:31" outlineLevel="2" x14ac:dyDescent="0.25">
      <c r="A408" t="s">
        <v>2553</v>
      </c>
      <c r="F408" t="s">
        <v>1079</v>
      </c>
      <c r="G408" s="2"/>
      <c r="H408" t="s">
        <v>3910</v>
      </c>
      <c r="I408" t="s">
        <v>6704</v>
      </c>
      <c r="J408" t="s">
        <v>4523</v>
      </c>
      <c r="AE408">
        <v>246.71</v>
      </c>
    </row>
    <row r="409" spans="1:31" outlineLevel="2" x14ac:dyDescent="0.25">
      <c r="A409" t="s">
        <v>4507</v>
      </c>
      <c r="F409" t="s">
        <v>1437</v>
      </c>
      <c r="G409" s="2"/>
      <c r="H409" t="s">
        <v>3909</v>
      </c>
      <c r="I409" t="s">
        <v>5038</v>
      </c>
      <c r="J409" t="s">
        <v>4922</v>
      </c>
      <c r="AE409">
        <v>248.1</v>
      </c>
    </row>
    <row r="410" spans="1:31" outlineLevel="2" x14ac:dyDescent="0.25">
      <c r="A410" t="s">
        <v>240</v>
      </c>
      <c r="F410" t="s">
        <v>1437</v>
      </c>
      <c r="G410" s="2"/>
      <c r="H410" t="s">
        <v>3909</v>
      </c>
      <c r="I410" t="s">
        <v>5038</v>
      </c>
      <c r="J410" t="s">
        <v>4922</v>
      </c>
      <c r="AE410">
        <v>35.4</v>
      </c>
    </row>
    <row r="411" spans="1:31" outlineLevel="2" x14ac:dyDescent="0.25">
      <c r="A411" t="s">
        <v>5459</v>
      </c>
      <c r="F411" t="s">
        <v>5386</v>
      </c>
      <c r="G411" s="2"/>
      <c r="H411" t="s">
        <v>3909</v>
      </c>
      <c r="I411" t="s">
        <v>5038</v>
      </c>
      <c r="J411" t="s">
        <v>4922</v>
      </c>
      <c r="AE411">
        <v>247.5</v>
      </c>
    </row>
    <row r="412" spans="1:31" outlineLevel="2" x14ac:dyDescent="0.25">
      <c r="A412" t="s">
        <v>5459</v>
      </c>
      <c r="F412" t="s">
        <v>5699</v>
      </c>
      <c r="G412" s="2"/>
      <c r="H412" t="s">
        <v>3910</v>
      </c>
      <c r="I412" t="s">
        <v>5038</v>
      </c>
      <c r="J412" t="s">
        <v>4523</v>
      </c>
      <c r="AE412">
        <v>247.11</v>
      </c>
    </row>
    <row r="413" spans="1:31" outlineLevel="2" x14ac:dyDescent="0.25">
      <c r="A413" t="s">
        <v>5459</v>
      </c>
      <c r="F413" t="s">
        <v>5386</v>
      </c>
      <c r="G413" s="2"/>
      <c r="H413" t="s">
        <v>3909</v>
      </c>
      <c r="I413" t="s">
        <v>4988</v>
      </c>
      <c r="J413" t="s">
        <v>4620</v>
      </c>
      <c r="AE413">
        <v>247.3</v>
      </c>
    </row>
    <row r="414" spans="1:31" outlineLevel="2" x14ac:dyDescent="0.25">
      <c r="A414" t="s">
        <v>5459</v>
      </c>
      <c r="F414" t="s">
        <v>5704</v>
      </c>
      <c r="G414" s="2"/>
      <c r="H414" t="s">
        <v>3910</v>
      </c>
      <c r="I414" t="s">
        <v>4988</v>
      </c>
      <c r="J414" t="s">
        <v>4620</v>
      </c>
      <c r="AE414">
        <v>247.31</v>
      </c>
    </row>
    <row r="415" spans="1:31" outlineLevel="2" x14ac:dyDescent="0.25">
      <c r="A415" t="s">
        <v>2544</v>
      </c>
      <c r="F415" t="s">
        <v>5320</v>
      </c>
      <c r="G415" s="2"/>
      <c r="H415" t="s">
        <v>3910</v>
      </c>
      <c r="I415" t="s">
        <v>5038</v>
      </c>
      <c r="J415" t="s">
        <v>4523</v>
      </c>
      <c r="AE415">
        <v>232.3</v>
      </c>
    </row>
    <row r="416" spans="1:31" outlineLevel="2" x14ac:dyDescent="0.25">
      <c r="A416" t="s">
        <v>2549</v>
      </c>
      <c r="F416" t="s">
        <v>1438</v>
      </c>
      <c r="G416" s="2"/>
      <c r="H416" t="s">
        <v>3910</v>
      </c>
      <c r="I416" t="s">
        <v>6704</v>
      </c>
      <c r="J416" t="s">
        <v>4620</v>
      </c>
      <c r="AE416">
        <v>240.8</v>
      </c>
    </row>
    <row r="417" spans="1:31" outlineLevel="2" x14ac:dyDescent="0.25">
      <c r="A417" t="s">
        <v>5461</v>
      </c>
      <c r="F417" t="s">
        <v>1437</v>
      </c>
      <c r="G417" s="2"/>
      <c r="H417" t="s">
        <v>3909</v>
      </c>
      <c r="I417" t="s">
        <v>5038</v>
      </c>
      <c r="J417" t="s">
        <v>4922</v>
      </c>
      <c r="AE417">
        <v>254.2</v>
      </c>
    </row>
    <row r="418" spans="1:31" outlineLevel="2" x14ac:dyDescent="0.25">
      <c r="A418" t="s">
        <v>5461</v>
      </c>
      <c r="F418" t="s">
        <v>1437</v>
      </c>
      <c r="G418" s="2"/>
      <c r="H418" t="s">
        <v>3909</v>
      </c>
      <c r="I418" t="s">
        <v>6501</v>
      </c>
      <c r="J418" t="s">
        <v>4922</v>
      </c>
      <c r="AE418">
        <v>254.13</v>
      </c>
    </row>
    <row r="419" spans="1:31" outlineLevel="2" x14ac:dyDescent="0.25">
      <c r="A419" t="s">
        <v>5461</v>
      </c>
      <c r="F419" t="s">
        <v>1438</v>
      </c>
      <c r="G419" s="2"/>
      <c r="H419" t="s">
        <v>3910</v>
      </c>
      <c r="I419" t="s">
        <v>6501</v>
      </c>
      <c r="J419" t="s">
        <v>4523</v>
      </c>
      <c r="AE419">
        <v>254.16</v>
      </c>
    </row>
    <row r="420" spans="1:31" outlineLevel="2" x14ac:dyDescent="0.25">
      <c r="A420" t="s">
        <v>5461</v>
      </c>
      <c r="F420" t="s">
        <v>5703</v>
      </c>
      <c r="G420" s="2"/>
      <c r="H420" t="s">
        <v>3909</v>
      </c>
      <c r="I420" t="s">
        <v>3831</v>
      </c>
      <c r="J420" t="s">
        <v>4610</v>
      </c>
      <c r="AE420">
        <v>254.29</v>
      </c>
    </row>
    <row r="421" spans="1:31" outlineLevel="2" x14ac:dyDescent="0.25">
      <c r="A421" t="s">
        <v>6785</v>
      </c>
      <c r="F421" t="s">
        <v>4826</v>
      </c>
      <c r="G421" s="2"/>
      <c r="H421" t="s">
        <v>3910</v>
      </c>
      <c r="I421" t="s">
        <v>5038</v>
      </c>
      <c r="J421" t="s">
        <v>4922</v>
      </c>
      <c r="AE421">
        <v>191.8</v>
      </c>
    </row>
    <row r="422" spans="1:31" outlineLevel="2" x14ac:dyDescent="0.25">
      <c r="A422" t="s">
        <v>6785</v>
      </c>
      <c r="F422" t="s">
        <v>4826</v>
      </c>
      <c r="G422" s="2"/>
      <c r="H422" t="s">
        <v>3910</v>
      </c>
      <c r="I422" t="s">
        <v>6704</v>
      </c>
      <c r="J422" t="s">
        <v>4922</v>
      </c>
      <c r="AE422">
        <v>191.21</v>
      </c>
    </row>
    <row r="423" spans="1:31" outlineLevel="2" x14ac:dyDescent="0.25">
      <c r="A423" t="s">
        <v>6785</v>
      </c>
      <c r="F423" t="s">
        <v>4826</v>
      </c>
      <c r="G423" s="2"/>
      <c r="H423" t="s">
        <v>3910</v>
      </c>
      <c r="I423" t="s">
        <v>3831</v>
      </c>
      <c r="J423" t="s">
        <v>4922</v>
      </c>
      <c r="AE423">
        <v>191.32</v>
      </c>
    </row>
    <row r="424" spans="1:31" outlineLevel="2" x14ac:dyDescent="0.25">
      <c r="A424" t="s">
        <v>6785</v>
      </c>
      <c r="F424" t="s">
        <v>4826</v>
      </c>
      <c r="G424" s="2"/>
      <c r="H424" t="s">
        <v>3910</v>
      </c>
      <c r="I424" t="s">
        <v>3831</v>
      </c>
      <c r="J424" t="s">
        <v>4523</v>
      </c>
      <c r="AE424">
        <v>191.43</v>
      </c>
    </row>
    <row r="425" spans="1:31" outlineLevel="2" x14ac:dyDescent="0.25">
      <c r="A425" t="s">
        <v>6786</v>
      </c>
      <c r="F425" t="s">
        <v>1437</v>
      </c>
      <c r="G425" s="2"/>
      <c r="H425" t="s">
        <v>3910</v>
      </c>
      <c r="I425" t="s">
        <v>3831</v>
      </c>
      <c r="J425" t="s">
        <v>4922</v>
      </c>
      <c r="AE425">
        <v>193.1</v>
      </c>
    </row>
    <row r="426" spans="1:31" outlineLevel="2" x14ac:dyDescent="0.25">
      <c r="A426" t="s">
        <v>6786</v>
      </c>
      <c r="F426" t="s">
        <v>1437</v>
      </c>
      <c r="G426" s="2"/>
      <c r="H426" t="s">
        <v>3909</v>
      </c>
      <c r="I426" t="s">
        <v>3831</v>
      </c>
      <c r="J426" t="s">
        <v>4922</v>
      </c>
      <c r="AE426">
        <v>193.2</v>
      </c>
    </row>
    <row r="427" spans="1:31" outlineLevel="2" x14ac:dyDescent="0.25">
      <c r="A427" t="s">
        <v>6786</v>
      </c>
      <c r="F427" t="s">
        <v>1437</v>
      </c>
      <c r="G427" s="2"/>
      <c r="H427" t="s">
        <v>3909</v>
      </c>
      <c r="I427" t="s">
        <v>1474</v>
      </c>
      <c r="J427" t="s">
        <v>4620</v>
      </c>
      <c r="AE427" t="s">
        <v>1460</v>
      </c>
    </row>
    <row r="428" spans="1:31" outlineLevel="2" x14ac:dyDescent="0.25">
      <c r="A428" t="s">
        <v>6786</v>
      </c>
      <c r="F428" t="s">
        <v>1437</v>
      </c>
      <c r="G428" s="2"/>
      <c r="H428" t="s">
        <v>3909</v>
      </c>
      <c r="I428" t="s">
        <v>1674</v>
      </c>
      <c r="J428" t="s">
        <v>4620</v>
      </c>
      <c r="AE428" t="s">
        <v>1461</v>
      </c>
    </row>
    <row r="429" spans="1:31" outlineLevel="2" x14ac:dyDescent="0.25">
      <c r="A429" t="s">
        <v>6786</v>
      </c>
      <c r="F429" t="s">
        <v>1438</v>
      </c>
      <c r="G429" s="2"/>
      <c r="H429" t="s">
        <v>3910</v>
      </c>
      <c r="I429" t="s">
        <v>3831</v>
      </c>
      <c r="J429" t="s">
        <v>4922</v>
      </c>
      <c r="AE429">
        <v>193.6</v>
      </c>
    </row>
    <row r="430" spans="1:31" outlineLevel="2" x14ac:dyDescent="0.25">
      <c r="A430" t="s">
        <v>6786</v>
      </c>
      <c r="F430" t="s">
        <v>1437</v>
      </c>
      <c r="G430" s="2"/>
      <c r="H430" t="s">
        <v>3909</v>
      </c>
      <c r="I430" t="s">
        <v>5038</v>
      </c>
      <c r="J430" t="s">
        <v>4523</v>
      </c>
      <c r="AE430">
        <v>193.14</v>
      </c>
    </row>
    <row r="431" spans="1:31" outlineLevel="2" x14ac:dyDescent="0.25">
      <c r="A431" t="s">
        <v>5190</v>
      </c>
      <c r="F431" t="s">
        <v>1437</v>
      </c>
      <c r="G431" s="2"/>
      <c r="H431" t="s">
        <v>3910</v>
      </c>
      <c r="I431" t="s">
        <v>5038</v>
      </c>
      <c r="J431" t="s">
        <v>4620</v>
      </c>
      <c r="AE431">
        <v>190.5</v>
      </c>
    </row>
    <row r="432" spans="1:31" outlineLevel="2" x14ac:dyDescent="0.25">
      <c r="A432" t="s">
        <v>5190</v>
      </c>
      <c r="F432" t="s">
        <v>1437</v>
      </c>
      <c r="G432" s="2"/>
      <c r="H432" t="s">
        <v>3909</v>
      </c>
      <c r="I432" t="s">
        <v>5038</v>
      </c>
      <c r="J432" t="s">
        <v>4610</v>
      </c>
      <c r="AE432">
        <v>190.6</v>
      </c>
    </row>
    <row r="433" spans="1:31" outlineLevel="2" x14ac:dyDescent="0.25">
      <c r="A433" t="s">
        <v>6788</v>
      </c>
      <c r="F433" t="s">
        <v>1437</v>
      </c>
      <c r="G433" s="2"/>
      <c r="H433" t="s">
        <v>3910</v>
      </c>
      <c r="I433" t="s">
        <v>6704</v>
      </c>
      <c r="J433" t="s">
        <v>4610</v>
      </c>
      <c r="AE433">
        <v>195.1</v>
      </c>
    </row>
    <row r="434" spans="1:31" outlineLevel="2" x14ac:dyDescent="0.25">
      <c r="A434" t="s">
        <v>6788</v>
      </c>
      <c r="F434" t="s">
        <v>1437</v>
      </c>
      <c r="G434" s="2"/>
      <c r="H434" t="s">
        <v>3909</v>
      </c>
      <c r="I434" t="s">
        <v>6704</v>
      </c>
      <c r="J434" t="s">
        <v>4610</v>
      </c>
      <c r="AE434">
        <v>195.2</v>
      </c>
    </row>
    <row r="435" spans="1:31" outlineLevel="2" x14ac:dyDescent="0.25">
      <c r="A435" t="s">
        <v>245</v>
      </c>
      <c r="F435" t="s">
        <v>1437</v>
      </c>
      <c r="G435" s="2"/>
      <c r="H435" t="s">
        <v>3909</v>
      </c>
      <c r="I435" t="s">
        <v>5038</v>
      </c>
      <c r="J435" t="s">
        <v>4922</v>
      </c>
      <c r="AE435">
        <v>67.3</v>
      </c>
    </row>
    <row r="436" spans="1:31" outlineLevel="2" x14ac:dyDescent="0.25">
      <c r="A436" t="s">
        <v>245</v>
      </c>
      <c r="F436" t="s">
        <v>1438</v>
      </c>
      <c r="G436" s="2"/>
      <c r="H436" t="s">
        <v>3910</v>
      </c>
      <c r="I436" t="s">
        <v>5038</v>
      </c>
      <c r="J436" t="s">
        <v>4523</v>
      </c>
      <c r="AE436">
        <v>67.7</v>
      </c>
    </row>
    <row r="437" spans="1:31" outlineLevel="2" x14ac:dyDescent="0.25">
      <c r="A437" t="s">
        <v>245</v>
      </c>
      <c r="F437" t="s">
        <v>1437</v>
      </c>
      <c r="G437" s="2"/>
      <c r="H437" t="s">
        <v>3910</v>
      </c>
      <c r="I437" t="s">
        <v>5038</v>
      </c>
      <c r="J437" t="s">
        <v>4922</v>
      </c>
      <c r="AE437">
        <v>67.13</v>
      </c>
    </row>
    <row r="438" spans="1:31" outlineLevel="2" x14ac:dyDescent="0.25">
      <c r="A438" t="s">
        <v>6789</v>
      </c>
      <c r="F438" t="s">
        <v>1437</v>
      </c>
      <c r="G438" s="2"/>
      <c r="H438" t="s">
        <v>3909</v>
      </c>
      <c r="I438" t="s">
        <v>5038</v>
      </c>
      <c r="J438" t="s">
        <v>4610</v>
      </c>
      <c r="AE438">
        <v>196.5</v>
      </c>
    </row>
    <row r="439" spans="1:31" outlineLevel="2" x14ac:dyDescent="0.25">
      <c r="A439" t="s">
        <v>4508</v>
      </c>
      <c r="F439" t="s">
        <v>1437</v>
      </c>
      <c r="G439" s="2"/>
      <c r="H439" t="s">
        <v>3909</v>
      </c>
      <c r="I439" t="s">
        <v>4988</v>
      </c>
      <c r="J439" t="s">
        <v>4922</v>
      </c>
      <c r="AE439">
        <v>258.2</v>
      </c>
    </row>
    <row r="440" spans="1:31" outlineLevel="2" x14ac:dyDescent="0.25">
      <c r="A440" t="s">
        <v>4508</v>
      </c>
      <c r="F440" t="s">
        <v>1437</v>
      </c>
      <c r="G440" s="2"/>
      <c r="H440" t="s">
        <v>3909</v>
      </c>
      <c r="I440" t="s">
        <v>6501</v>
      </c>
      <c r="J440" t="s">
        <v>4922</v>
      </c>
      <c r="AE440">
        <v>258.14</v>
      </c>
    </row>
    <row r="441" spans="1:31" outlineLevel="2" x14ac:dyDescent="0.25">
      <c r="A441" t="s">
        <v>5462</v>
      </c>
      <c r="F441" t="s">
        <v>5703</v>
      </c>
      <c r="G441" s="2"/>
      <c r="H441" t="s">
        <v>3909</v>
      </c>
      <c r="I441" t="s">
        <v>3831</v>
      </c>
      <c r="J441" t="s">
        <v>4922</v>
      </c>
      <c r="AE441">
        <v>257.60000000000002</v>
      </c>
    </row>
    <row r="442" spans="1:31" outlineLevel="2" x14ac:dyDescent="0.25">
      <c r="A442" t="s">
        <v>5463</v>
      </c>
      <c r="F442" t="s">
        <v>1437</v>
      </c>
      <c r="G442" s="2"/>
      <c r="H442" t="s">
        <v>3909</v>
      </c>
      <c r="I442" t="s">
        <v>5038</v>
      </c>
      <c r="J442" t="s">
        <v>4922</v>
      </c>
      <c r="AE442">
        <v>259.10000000000002</v>
      </c>
    </row>
    <row r="443" spans="1:31" outlineLevel="2" x14ac:dyDescent="0.25">
      <c r="A443" t="s">
        <v>4509</v>
      </c>
      <c r="F443" t="s">
        <v>1079</v>
      </c>
      <c r="G443" s="2"/>
      <c r="H443" t="s">
        <v>3910</v>
      </c>
      <c r="I443" t="s">
        <v>5038</v>
      </c>
      <c r="J443" t="s">
        <v>4620</v>
      </c>
      <c r="AE443">
        <v>262.39999999999998</v>
      </c>
    </row>
    <row r="444" spans="1:31" outlineLevel="2" x14ac:dyDescent="0.25">
      <c r="A444" t="s">
        <v>5465</v>
      </c>
      <c r="F444" t="s">
        <v>1438</v>
      </c>
      <c r="G444" s="2"/>
      <c r="H444" t="s">
        <v>3910</v>
      </c>
      <c r="I444" t="s">
        <v>5038</v>
      </c>
      <c r="J444" t="s">
        <v>4620</v>
      </c>
      <c r="AE444">
        <v>261.2</v>
      </c>
    </row>
    <row r="445" spans="1:31" outlineLevel="2" x14ac:dyDescent="0.25">
      <c r="A445" t="s">
        <v>5466</v>
      </c>
      <c r="F445" t="s">
        <v>5703</v>
      </c>
      <c r="G445" s="2"/>
      <c r="H445" t="s">
        <v>3909</v>
      </c>
      <c r="I445" t="s">
        <v>3831</v>
      </c>
      <c r="J445" t="s">
        <v>4620</v>
      </c>
      <c r="AE445">
        <v>263.10000000000002</v>
      </c>
    </row>
    <row r="446" spans="1:31" outlineLevel="2" x14ac:dyDescent="0.25">
      <c r="A446" t="s">
        <v>5466</v>
      </c>
      <c r="F446" t="s">
        <v>5386</v>
      </c>
      <c r="G446" s="2"/>
      <c r="H446" t="s">
        <v>3909</v>
      </c>
      <c r="I446" t="s">
        <v>3831</v>
      </c>
      <c r="J446" t="s">
        <v>4523</v>
      </c>
      <c r="AE446">
        <v>263.2</v>
      </c>
    </row>
    <row r="447" spans="1:31" outlineLevel="2" x14ac:dyDescent="0.25">
      <c r="A447" t="s">
        <v>5466</v>
      </c>
      <c r="F447" t="s">
        <v>1438</v>
      </c>
      <c r="G447" s="2"/>
      <c r="H447" t="s">
        <v>3910</v>
      </c>
      <c r="I447" t="s">
        <v>3831</v>
      </c>
      <c r="J447" t="s">
        <v>4523</v>
      </c>
      <c r="AE447">
        <v>263.7</v>
      </c>
    </row>
    <row r="448" spans="1:31" outlineLevel="2" x14ac:dyDescent="0.25">
      <c r="A448" t="s">
        <v>5466</v>
      </c>
      <c r="F448" t="s">
        <v>2966</v>
      </c>
      <c r="G448" s="2"/>
      <c r="H448" t="s">
        <v>3909</v>
      </c>
      <c r="I448" t="s">
        <v>573</v>
      </c>
      <c r="J448" t="s">
        <v>4620</v>
      </c>
      <c r="AE448">
        <v>263.12</v>
      </c>
    </row>
    <row r="449" spans="1:31" outlineLevel="2" x14ac:dyDescent="0.25">
      <c r="A449" t="s">
        <v>5466</v>
      </c>
      <c r="F449" t="s">
        <v>5386</v>
      </c>
      <c r="G449" s="2"/>
      <c r="H449" t="s">
        <v>3909</v>
      </c>
      <c r="I449" t="s">
        <v>573</v>
      </c>
      <c r="J449" t="s">
        <v>4620</v>
      </c>
      <c r="AE449">
        <v>263.13</v>
      </c>
    </row>
    <row r="450" spans="1:31" outlineLevel="2" x14ac:dyDescent="0.25">
      <c r="A450" t="s">
        <v>5466</v>
      </c>
      <c r="F450" t="s">
        <v>2966</v>
      </c>
      <c r="G450" s="2"/>
      <c r="H450" t="s">
        <v>3909</v>
      </c>
      <c r="I450" t="s">
        <v>3831</v>
      </c>
      <c r="J450" t="s">
        <v>4922</v>
      </c>
      <c r="AE450">
        <v>263.14999999999998</v>
      </c>
    </row>
    <row r="451" spans="1:31" outlineLevel="2" x14ac:dyDescent="0.25">
      <c r="A451" t="s">
        <v>5466</v>
      </c>
      <c r="F451" t="s">
        <v>5698</v>
      </c>
      <c r="G451" s="2"/>
      <c r="H451" t="s">
        <v>3910</v>
      </c>
      <c r="I451" t="s">
        <v>3831</v>
      </c>
      <c r="J451" t="s">
        <v>4922</v>
      </c>
      <c r="AE451">
        <v>263.16000000000003</v>
      </c>
    </row>
    <row r="452" spans="1:31" outlineLevel="2" x14ac:dyDescent="0.25">
      <c r="A452" t="s">
        <v>5466</v>
      </c>
      <c r="F452" t="s">
        <v>5386</v>
      </c>
      <c r="G452" s="2"/>
      <c r="H452" t="s">
        <v>3909</v>
      </c>
      <c r="I452" t="s">
        <v>3831</v>
      </c>
      <c r="J452" t="s">
        <v>4523</v>
      </c>
      <c r="AE452">
        <v>263.19</v>
      </c>
    </row>
    <row r="453" spans="1:31" outlineLevel="2" x14ac:dyDescent="0.25">
      <c r="A453" t="s">
        <v>5466</v>
      </c>
      <c r="F453" t="s">
        <v>5704</v>
      </c>
      <c r="G453" s="2"/>
      <c r="H453" t="s">
        <v>3910</v>
      </c>
      <c r="I453" t="s">
        <v>3831</v>
      </c>
      <c r="J453" t="s">
        <v>4620</v>
      </c>
      <c r="AE453">
        <v>263.2</v>
      </c>
    </row>
    <row r="454" spans="1:31" outlineLevel="2" x14ac:dyDescent="0.25">
      <c r="A454" t="s">
        <v>5466</v>
      </c>
      <c r="F454" t="s">
        <v>1077</v>
      </c>
      <c r="G454" s="2"/>
      <c r="H454" t="s">
        <v>3909</v>
      </c>
      <c r="I454" t="s">
        <v>3831</v>
      </c>
      <c r="J454" t="s">
        <v>4922</v>
      </c>
      <c r="AE454">
        <v>263.23</v>
      </c>
    </row>
    <row r="455" spans="1:31" outlineLevel="2" x14ac:dyDescent="0.25">
      <c r="A455" t="s">
        <v>5466</v>
      </c>
      <c r="F455" t="s">
        <v>1079</v>
      </c>
      <c r="G455" s="2"/>
      <c r="H455" t="s">
        <v>3910</v>
      </c>
      <c r="I455" t="s">
        <v>3831</v>
      </c>
      <c r="J455" t="s">
        <v>4620</v>
      </c>
      <c r="AE455">
        <v>263.24</v>
      </c>
    </row>
    <row r="456" spans="1:31" outlineLevel="2" x14ac:dyDescent="0.25">
      <c r="A456" t="s">
        <v>5466</v>
      </c>
      <c r="F456" t="s">
        <v>5701</v>
      </c>
      <c r="G456" s="2"/>
      <c r="H456" t="s">
        <v>3909</v>
      </c>
      <c r="I456" t="s">
        <v>3831</v>
      </c>
      <c r="J456" t="s">
        <v>4922</v>
      </c>
      <c r="AE456">
        <v>263.27</v>
      </c>
    </row>
    <row r="457" spans="1:31" outlineLevel="2" x14ac:dyDescent="0.25">
      <c r="A457" t="s">
        <v>5466</v>
      </c>
      <c r="F457" t="s">
        <v>5699</v>
      </c>
      <c r="G457" s="2"/>
      <c r="H457" t="s">
        <v>3910</v>
      </c>
      <c r="I457" t="s">
        <v>3831</v>
      </c>
      <c r="J457" t="s">
        <v>4922</v>
      </c>
      <c r="AE457">
        <v>263.27999999999997</v>
      </c>
    </row>
    <row r="458" spans="1:31" outlineLevel="2" x14ac:dyDescent="0.25">
      <c r="A458" t="s">
        <v>5466</v>
      </c>
      <c r="F458" t="s">
        <v>6751</v>
      </c>
      <c r="G458" s="2"/>
      <c r="H458" t="s">
        <v>3909</v>
      </c>
      <c r="I458" t="s">
        <v>3831</v>
      </c>
      <c r="J458" t="s">
        <v>4620</v>
      </c>
      <c r="AE458">
        <v>283.31</v>
      </c>
    </row>
    <row r="459" spans="1:31" outlineLevel="2" x14ac:dyDescent="0.25">
      <c r="A459" t="s">
        <v>5466</v>
      </c>
      <c r="F459" t="s">
        <v>4213</v>
      </c>
      <c r="G459" s="2"/>
      <c r="H459" t="s">
        <v>3910</v>
      </c>
      <c r="I459" t="s">
        <v>3831</v>
      </c>
      <c r="J459" t="s">
        <v>4620</v>
      </c>
      <c r="AE459">
        <v>263.32</v>
      </c>
    </row>
    <row r="460" spans="1:31" outlineLevel="2" x14ac:dyDescent="0.25">
      <c r="A460" t="s">
        <v>5466</v>
      </c>
      <c r="F460" t="s">
        <v>5703</v>
      </c>
      <c r="G460" s="2"/>
      <c r="H460" t="s">
        <v>3909</v>
      </c>
      <c r="I460" t="s">
        <v>573</v>
      </c>
      <c r="J460" t="s">
        <v>4620</v>
      </c>
      <c r="AE460">
        <v>263.35000000000002</v>
      </c>
    </row>
    <row r="461" spans="1:31" outlineLevel="2" x14ac:dyDescent="0.25">
      <c r="A461" t="s">
        <v>5466</v>
      </c>
      <c r="F461" t="s">
        <v>4826</v>
      </c>
      <c r="G461" s="2"/>
      <c r="H461" t="s">
        <v>3910</v>
      </c>
      <c r="I461" t="s">
        <v>573</v>
      </c>
      <c r="J461" t="s">
        <v>4620</v>
      </c>
      <c r="AE461">
        <v>263.36</v>
      </c>
    </row>
    <row r="462" spans="1:31" outlineLevel="2" x14ac:dyDescent="0.25">
      <c r="A462" t="s">
        <v>5466</v>
      </c>
      <c r="F462" t="s">
        <v>5386</v>
      </c>
      <c r="G462" s="2"/>
      <c r="H462" t="s">
        <v>3909</v>
      </c>
      <c r="I462" t="s">
        <v>573</v>
      </c>
      <c r="J462" t="s">
        <v>4620</v>
      </c>
      <c r="AE462">
        <v>263.39</v>
      </c>
    </row>
    <row r="463" spans="1:31" outlineLevel="2" x14ac:dyDescent="0.25">
      <c r="A463" t="s">
        <v>5466</v>
      </c>
      <c r="F463" t="s">
        <v>5704</v>
      </c>
      <c r="G463" s="2"/>
      <c r="H463" t="s">
        <v>3910</v>
      </c>
      <c r="I463" t="s">
        <v>573</v>
      </c>
      <c r="J463" t="s">
        <v>4523</v>
      </c>
      <c r="AE463">
        <v>263.41000000000003</v>
      </c>
    </row>
    <row r="464" spans="1:31" outlineLevel="2" x14ac:dyDescent="0.25">
      <c r="A464" t="s">
        <v>5466</v>
      </c>
      <c r="F464" t="s">
        <v>1079</v>
      </c>
      <c r="G464" s="2"/>
      <c r="H464" t="s">
        <v>3910</v>
      </c>
      <c r="I464" t="s">
        <v>573</v>
      </c>
      <c r="J464" t="s">
        <v>4620</v>
      </c>
      <c r="AE464">
        <v>263.44</v>
      </c>
    </row>
    <row r="465" spans="1:31" outlineLevel="2" x14ac:dyDescent="0.25">
      <c r="A465" t="s">
        <v>5466</v>
      </c>
      <c r="F465" t="s">
        <v>5699</v>
      </c>
      <c r="G465" s="2"/>
      <c r="H465" t="s">
        <v>3910</v>
      </c>
      <c r="I465" t="s">
        <v>573</v>
      </c>
      <c r="J465" t="s">
        <v>4620</v>
      </c>
      <c r="AE465">
        <v>263.48</v>
      </c>
    </row>
    <row r="466" spans="1:31" outlineLevel="2" x14ac:dyDescent="0.25">
      <c r="A466" t="s">
        <v>5466</v>
      </c>
      <c r="F466" t="s">
        <v>4213</v>
      </c>
      <c r="G466" s="2"/>
      <c r="H466" t="s">
        <v>3910</v>
      </c>
      <c r="I466" t="s">
        <v>573</v>
      </c>
      <c r="J466" t="s">
        <v>4523</v>
      </c>
      <c r="AE466">
        <v>263.51</v>
      </c>
    </row>
    <row r="467" spans="1:31" outlineLevel="2" x14ac:dyDescent="0.25">
      <c r="A467" t="s">
        <v>5466</v>
      </c>
      <c r="F467" t="s">
        <v>1437</v>
      </c>
      <c r="G467" s="2"/>
      <c r="H467" t="s">
        <v>3909</v>
      </c>
      <c r="I467" t="s">
        <v>6501</v>
      </c>
      <c r="J467" t="s">
        <v>4620</v>
      </c>
      <c r="AE467">
        <v>263.52999999999997</v>
      </c>
    </row>
    <row r="468" spans="1:31" outlineLevel="2" x14ac:dyDescent="0.25">
      <c r="A468" t="s">
        <v>5466</v>
      </c>
      <c r="F468" t="s">
        <v>1437</v>
      </c>
      <c r="G468" s="2"/>
      <c r="H468" t="s">
        <v>3909</v>
      </c>
      <c r="I468" t="s">
        <v>6501</v>
      </c>
      <c r="J468" t="s">
        <v>4610</v>
      </c>
      <c r="AE468">
        <v>263.60000000000002</v>
      </c>
    </row>
    <row r="469" spans="1:31" outlineLevel="2" x14ac:dyDescent="0.25">
      <c r="A469" t="s">
        <v>6636</v>
      </c>
      <c r="F469" t="s">
        <v>1437</v>
      </c>
      <c r="G469" s="2"/>
      <c r="H469" t="s">
        <v>3909</v>
      </c>
      <c r="I469" t="s">
        <v>3829</v>
      </c>
      <c r="J469" t="s">
        <v>4610</v>
      </c>
      <c r="AE469">
        <v>81.2</v>
      </c>
    </row>
    <row r="470" spans="1:31" outlineLevel="2" x14ac:dyDescent="0.25">
      <c r="A470" t="s">
        <v>679</v>
      </c>
      <c r="F470" t="s">
        <v>1437</v>
      </c>
      <c r="G470" s="2"/>
      <c r="H470" t="s">
        <v>3909</v>
      </c>
      <c r="I470" t="s">
        <v>5038</v>
      </c>
      <c r="J470" t="s">
        <v>4610</v>
      </c>
      <c r="AE470">
        <v>80.099999999999994</v>
      </c>
    </row>
    <row r="471" spans="1:31" outlineLevel="2" x14ac:dyDescent="0.25">
      <c r="A471" t="s">
        <v>679</v>
      </c>
      <c r="F471" t="s">
        <v>1437</v>
      </c>
      <c r="G471" s="2"/>
      <c r="H471" t="s">
        <v>3909</v>
      </c>
      <c r="I471" t="s">
        <v>3829</v>
      </c>
      <c r="J471" t="s">
        <v>4610</v>
      </c>
      <c r="AE471">
        <v>80.599999999999994</v>
      </c>
    </row>
    <row r="472" spans="1:31" outlineLevel="2" x14ac:dyDescent="0.25">
      <c r="A472" t="s">
        <v>5464</v>
      </c>
      <c r="F472" t="s">
        <v>1437</v>
      </c>
      <c r="G472" s="2"/>
      <c r="H472" t="s">
        <v>3909</v>
      </c>
      <c r="I472" t="s">
        <v>5038</v>
      </c>
      <c r="J472" t="s">
        <v>4922</v>
      </c>
      <c r="AE472">
        <v>260.10000000000002</v>
      </c>
    </row>
    <row r="473" spans="1:31" outlineLevel="2" x14ac:dyDescent="0.25">
      <c r="A473" t="s">
        <v>142</v>
      </c>
      <c r="F473" t="s">
        <v>1077</v>
      </c>
      <c r="G473" s="2"/>
      <c r="H473" t="s">
        <v>3909</v>
      </c>
      <c r="I473" t="s">
        <v>5038</v>
      </c>
      <c r="J473" t="s">
        <v>4922</v>
      </c>
      <c r="AE473">
        <v>83.1</v>
      </c>
    </row>
    <row r="474" spans="1:31" outlineLevel="2" x14ac:dyDescent="0.25">
      <c r="A474" t="s">
        <v>142</v>
      </c>
      <c r="F474" t="s">
        <v>1077</v>
      </c>
      <c r="G474" s="2"/>
      <c r="H474" t="s">
        <v>3909</v>
      </c>
      <c r="I474" t="s">
        <v>3831</v>
      </c>
      <c r="J474" t="s">
        <v>4922</v>
      </c>
      <c r="AE474">
        <v>83.3</v>
      </c>
    </row>
    <row r="475" spans="1:31" outlineLevel="2" x14ac:dyDescent="0.25">
      <c r="A475" t="s">
        <v>142</v>
      </c>
      <c r="F475" t="s">
        <v>1077</v>
      </c>
      <c r="G475" s="2"/>
      <c r="H475" t="s">
        <v>3909</v>
      </c>
      <c r="I475" t="s">
        <v>3831</v>
      </c>
      <c r="J475" t="s">
        <v>4523</v>
      </c>
      <c r="AE475">
        <v>83.6</v>
      </c>
    </row>
    <row r="476" spans="1:31" outlineLevel="2" x14ac:dyDescent="0.25">
      <c r="A476" t="s">
        <v>142</v>
      </c>
      <c r="F476" t="s">
        <v>1077</v>
      </c>
      <c r="G476" s="2"/>
      <c r="H476" t="s">
        <v>3909</v>
      </c>
      <c r="I476" t="s">
        <v>5038</v>
      </c>
      <c r="J476" t="s">
        <v>4620</v>
      </c>
      <c r="AE476">
        <v>83.7</v>
      </c>
    </row>
    <row r="477" spans="1:31" outlineLevel="2" x14ac:dyDescent="0.25">
      <c r="A477" t="s">
        <v>142</v>
      </c>
      <c r="F477" t="s">
        <v>1077</v>
      </c>
      <c r="G477" s="2"/>
      <c r="H477" t="s">
        <v>3909</v>
      </c>
      <c r="I477" t="s">
        <v>5038</v>
      </c>
      <c r="J477" t="s">
        <v>4620</v>
      </c>
      <c r="AE477">
        <v>83.8</v>
      </c>
    </row>
    <row r="478" spans="1:31" outlineLevel="2" x14ac:dyDescent="0.25">
      <c r="A478" t="s">
        <v>142</v>
      </c>
      <c r="F478" t="s">
        <v>1077</v>
      </c>
      <c r="G478" s="2"/>
      <c r="H478" t="s">
        <v>3909</v>
      </c>
      <c r="I478" t="s">
        <v>1078</v>
      </c>
      <c r="J478" t="s">
        <v>4620</v>
      </c>
      <c r="AE478">
        <v>83.9</v>
      </c>
    </row>
    <row r="479" spans="1:31" outlineLevel="2" x14ac:dyDescent="0.25">
      <c r="A479" t="s">
        <v>142</v>
      </c>
      <c r="F479" t="s">
        <v>1079</v>
      </c>
      <c r="G479" s="2"/>
      <c r="H479" t="s">
        <v>3910</v>
      </c>
      <c r="I479" t="s">
        <v>3831</v>
      </c>
      <c r="J479" t="s">
        <v>4620</v>
      </c>
      <c r="AE479">
        <v>83.11</v>
      </c>
    </row>
    <row r="480" spans="1:31" outlineLevel="2" x14ac:dyDescent="0.25">
      <c r="A480" t="s">
        <v>2391</v>
      </c>
      <c r="F480" t="s">
        <v>1437</v>
      </c>
      <c r="G480" s="2"/>
      <c r="H480" t="s">
        <v>3909</v>
      </c>
      <c r="I480" t="s">
        <v>4988</v>
      </c>
      <c r="J480" t="s">
        <v>4922</v>
      </c>
      <c r="AE480">
        <v>84.3</v>
      </c>
    </row>
    <row r="481" spans="1:31" outlineLevel="2" x14ac:dyDescent="0.25">
      <c r="A481" t="s">
        <v>2391</v>
      </c>
      <c r="F481" t="s">
        <v>1437</v>
      </c>
      <c r="G481" s="2"/>
      <c r="H481" t="s">
        <v>3909</v>
      </c>
      <c r="I481" t="s">
        <v>3968</v>
      </c>
      <c r="J481" t="s">
        <v>4620</v>
      </c>
      <c r="AE481">
        <v>84.13</v>
      </c>
    </row>
    <row r="482" spans="1:31" outlineLevel="2" x14ac:dyDescent="0.25">
      <c r="A482" t="s">
        <v>2391</v>
      </c>
      <c r="F482" t="s">
        <v>1437</v>
      </c>
      <c r="G482" s="2"/>
      <c r="H482" t="s">
        <v>3909</v>
      </c>
      <c r="I482" t="s">
        <v>4988</v>
      </c>
      <c r="J482" t="s">
        <v>4922</v>
      </c>
      <c r="AE482">
        <v>84.19</v>
      </c>
    </row>
    <row r="483" spans="1:31" outlineLevel="2" x14ac:dyDescent="0.25">
      <c r="A483" t="s">
        <v>2391</v>
      </c>
      <c r="F483" t="s">
        <v>1437</v>
      </c>
      <c r="G483" s="2"/>
      <c r="H483" t="s">
        <v>3909</v>
      </c>
      <c r="I483" t="s">
        <v>4988</v>
      </c>
      <c r="J483" t="s">
        <v>4922</v>
      </c>
      <c r="AE483">
        <v>84.29</v>
      </c>
    </row>
    <row r="484" spans="1:31" outlineLevel="2" x14ac:dyDescent="0.25">
      <c r="A484" t="s">
        <v>2391</v>
      </c>
      <c r="F484" t="s">
        <v>1438</v>
      </c>
      <c r="G484" s="2"/>
      <c r="H484" t="s">
        <v>3910</v>
      </c>
      <c r="I484" t="s">
        <v>4988</v>
      </c>
      <c r="J484" t="s">
        <v>4620</v>
      </c>
      <c r="AE484">
        <v>84.32</v>
      </c>
    </row>
    <row r="485" spans="1:31" outlineLevel="2" x14ac:dyDescent="0.25">
      <c r="A485" t="s">
        <v>2391</v>
      </c>
      <c r="F485" t="s">
        <v>1437</v>
      </c>
      <c r="G485" s="2"/>
      <c r="H485" t="s">
        <v>3909</v>
      </c>
      <c r="I485" t="s">
        <v>5038</v>
      </c>
      <c r="J485" t="s">
        <v>4620</v>
      </c>
      <c r="AE485">
        <v>84.43</v>
      </c>
    </row>
    <row r="486" spans="1:31" outlineLevel="2" x14ac:dyDescent="0.25">
      <c r="A486" t="s">
        <v>6070</v>
      </c>
      <c r="F486" t="s">
        <v>1437</v>
      </c>
      <c r="G486" s="2"/>
      <c r="H486" t="s">
        <v>3910</v>
      </c>
      <c r="I486" t="s">
        <v>5038</v>
      </c>
      <c r="J486" t="s">
        <v>4610</v>
      </c>
      <c r="AE486">
        <v>266.8</v>
      </c>
    </row>
    <row r="487" spans="1:31" outlineLevel="2" x14ac:dyDescent="0.25">
      <c r="A487" t="s">
        <v>6070</v>
      </c>
      <c r="F487" t="s">
        <v>1437</v>
      </c>
      <c r="G487" s="2"/>
      <c r="H487" t="s">
        <v>3909</v>
      </c>
      <c r="I487" t="s">
        <v>5038</v>
      </c>
      <c r="J487" t="s">
        <v>4523</v>
      </c>
      <c r="AE487">
        <v>266.89999999999998</v>
      </c>
    </row>
    <row r="488" spans="1:31" outlineLevel="2" x14ac:dyDescent="0.25">
      <c r="A488" t="s">
        <v>6070</v>
      </c>
      <c r="F488" t="s">
        <v>1438</v>
      </c>
      <c r="G488" s="2"/>
      <c r="H488" t="s">
        <v>3910</v>
      </c>
      <c r="I488" t="s">
        <v>5038</v>
      </c>
      <c r="J488" t="s">
        <v>4620</v>
      </c>
      <c r="AE488">
        <v>266.19</v>
      </c>
    </row>
    <row r="489" spans="1:31" outlineLevel="2" x14ac:dyDescent="0.25">
      <c r="A489" t="s">
        <v>5174</v>
      </c>
      <c r="F489" t="s">
        <v>1437</v>
      </c>
      <c r="G489" s="2"/>
      <c r="H489" t="s">
        <v>3909</v>
      </c>
      <c r="I489" t="s">
        <v>5038</v>
      </c>
      <c r="J489" t="s">
        <v>4610</v>
      </c>
      <c r="AE489">
        <v>85.3</v>
      </c>
    </row>
    <row r="490" spans="1:31" outlineLevel="2" x14ac:dyDescent="0.25">
      <c r="A490" t="s">
        <v>5467</v>
      </c>
      <c r="F490" t="s">
        <v>5386</v>
      </c>
      <c r="G490" s="2"/>
      <c r="H490" t="s">
        <v>3910</v>
      </c>
      <c r="I490" t="s">
        <v>6704</v>
      </c>
      <c r="J490" t="s">
        <v>4922</v>
      </c>
      <c r="AE490">
        <v>268.89999999999998</v>
      </c>
    </row>
    <row r="491" spans="1:31" outlineLevel="2" x14ac:dyDescent="0.25">
      <c r="A491" t="s">
        <v>5467</v>
      </c>
      <c r="F491" t="s">
        <v>5704</v>
      </c>
      <c r="G491" s="2"/>
      <c r="H491" t="s">
        <v>3910</v>
      </c>
      <c r="I491" t="s">
        <v>6704</v>
      </c>
      <c r="J491" t="s">
        <v>4620</v>
      </c>
      <c r="AE491">
        <v>268.12</v>
      </c>
    </row>
    <row r="492" spans="1:31" outlineLevel="2" x14ac:dyDescent="0.25">
      <c r="A492" t="s">
        <v>5467</v>
      </c>
      <c r="F492" t="s">
        <v>1437</v>
      </c>
      <c r="G492" s="2"/>
      <c r="H492" t="s">
        <v>3909</v>
      </c>
      <c r="I492" t="s">
        <v>5038</v>
      </c>
      <c r="J492" t="s">
        <v>5041</v>
      </c>
      <c r="AE492">
        <v>268.14999999999998</v>
      </c>
    </row>
    <row r="493" spans="1:31" outlineLevel="2" x14ac:dyDescent="0.25">
      <c r="A493" t="s">
        <v>5467</v>
      </c>
      <c r="F493" t="s">
        <v>1438</v>
      </c>
      <c r="G493" s="2"/>
      <c r="H493" t="s">
        <v>3910</v>
      </c>
      <c r="I493" t="s">
        <v>5038</v>
      </c>
      <c r="J493" t="s">
        <v>5041</v>
      </c>
      <c r="AE493">
        <v>268.2</v>
      </c>
    </row>
    <row r="494" spans="1:31" outlineLevel="2" x14ac:dyDescent="0.25">
      <c r="A494" t="s">
        <v>5467</v>
      </c>
      <c r="F494" t="s">
        <v>1437</v>
      </c>
      <c r="G494" s="2"/>
      <c r="H494" t="s">
        <v>3909</v>
      </c>
      <c r="I494" t="s">
        <v>5038</v>
      </c>
      <c r="J494" t="s">
        <v>5041</v>
      </c>
      <c r="AE494">
        <v>268.27999999999997</v>
      </c>
    </row>
    <row r="495" spans="1:31" outlineLevel="2" x14ac:dyDescent="0.25">
      <c r="A495" t="s">
        <v>5467</v>
      </c>
      <c r="F495" t="s">
        <v>1438</v>
      </c>
      <c r="G495" s="2"/>
      <c r="H495" t="s">
        <v>3910</v>
      </c>
      <c r="I495" t="s">
        <v>5038</v>
      </c>
      <c r="J495" t="s">
        <v>5041</v>
      </c>
      <c r="AE495">
        <v>268.33</v>
      </c>
    </row>
    <row r="496" spans="1:31" outlineLevel="2" x14ac:dyDescent="0.25">
      <c r="A496" t="s">
        <v>5467</v>
      </c>
      <c r="F496" t="s">
        <v>1437</v>
      </c>
      <c r="G496" s="2"/>
      <c r="H496" t="s">
        <v>3909</v>
      </c>
      <c r="I496" t="s">
        <v>5038</v>
      </c>
      <c r="J496" t="s">
        <v>5041</v>
      </c>
      <c r="AE496">
        <v>268.41000000000003</v>
      </c>
    </row>
    <row r="497" spans="1:31" outlineLevel="2" x14ac:dyDescent="0.25">
      <c r="A497" t="s">
        <v>5467</v>
      </c>
      <c r="F497" t="s">
        <v>1438</v>
      </c>
      <c r="G497" s="2"/>
      <c r="H497" t="s">
        <v>3910</v>
      </c>
      <c r="I497" t="s">
        <v>5038</v>
      </c>
      <c r="J497" t="s">
        <v>5041</v>
      </c>
      <c r="AE497">
        <v>268.45999999999998</v>
      </c>
    </row>
    <row r="498" spans="1:31" outlineLevel="2" x14ac:dyDescent="0.25">
      <c r="A498" t="s">
        <v>5159</v>
      </c>
      <c r="F498" t="s">
        <v>1437</v>
      </c>
      <c r="G498" s="2"/>
      <c r="H498" t="s">
        <v>3910</v>
      </c>
      <c r="I498" t="s">
        <v>5038</v>
      </c>
      <c r="J498" t="s">
        <v>4523</v>
      </c>
      <c r="AE498">
        <v>17.3</v>
      </c>
    </row>
    <row r="499" spans="1:31" outlineLevel="2" x14ac:dyDescent="0.25">
      <c r="A499" t="s">
        <v>5159</v>
      </c>
      <c r="F499" t="s">
        <v>1437</v>
      </c>
      <c r="G499" s="2"/>
      <c r="H499" t="s">
        <v>3909</v>
      </c>
      <c r="I499" t="s">
        <v>5038</v>
      </c>
      <c r="J499" t="s">
        <v>4523</v>
      </c>
      <c r="AE499">
        <v>17.399999999999999</v>
      </c>
    </row>
    <row r="500" spans="1:31" outlineLevel="2" x14ac:dyDescent="0.25">
      <c r="A500" t="s">
        <v>5159</v>
      </c>
      <c r="F500" t="s">
        <v>1438</v>
      </c>
      <c r="G500" s="2"/>
      <c r="H500" t="s">
        <v>3910</v>
      </c>
      <c r="I500" t="s">
        <v>5038</v>
      </c>
      <c r="J500" t="s">
        <v>4523</v>
      </c>
      <c r="AE500">
        <v>17.5</v>
      </c>
    </row>
    <row r="501" spans="1:31" outlineLevel="2" x14ac:dyDescent="0.25">
      <c r="A501" t="s">
        <v>239</v>
      </c>
      <c r="F501" t="s">
        <v>1437</v>
      </c>
      <c r="G501" s="2"/>
      <c r="H501" t="s">
        <v>3909</v>
      </c>
      <c r="I501" t="s">
        <v>5038</v>
      </c>
      <c r="J501" t="s">
        <v>4922</v>
      </c>
      <c r="AE501">
        <v>34.200000000000003</v>
      </c>
    </row>
    <row r="502" spans="1:31" outlineLevel="2" x14ac:dyDescent="0.25">
      <c r="A502" t="s">
        <v>5161</v>
      </c>
      <c r="F502" t="s">
        <v>1437</v>
      </c>
      <c r="G502" s="2"/>
      <c r="H502" t="s">
        <v>3910</v>
      </c>
      <c r="I502" t="s">
        <v>5038</v>
      </c>
      <c r="J502" t="s">
        <v>4610</v>
      </c>
      <c r="AE502">
        <v>36.4</v>
      </c>
    </row>
    <row r="503" spans="1:31" outlineLevel="2" x14ac:dyDescent="0.25">
      <c r="A503" t="s">
        <v>4705</v>
      </c>
      <c r="F503" t="s">
        <v>1437</v>
      </c>
      <c r="G503" s="2"/>
      <c r="H503" t="s">
        <v>3909</v>
      </c>
      <c r="I503" t="s">
        <v>6704</v>
      </c>
      <c r="J503" t="s">
        <v>4922</v>
      </c>
      <c r="AE503">
        <v>30.1</v>
      </c>
    </row>
    <row r="504" spans="1:31" outlineLevel="2" x14ac:dyDescent="0.25">
      <c r="A504" t="s">
        <v>4705</v>
      </c>
      <c r="F504" t="s">
        <v>1437</v>
      </c>
      <c r="G504" s="2"/>
      <c r="H504" t="s">
        <v>3909</v>
      </c>
      <c r="I504" t="s">
        <v>1926</v>
      </c>
      <c r="J504" t="s">
        <v>4523</v>
      </c>
      <c r="AE504" t="s">
        <v>1702</v>
      </c>
    </row>
    <row r="505" spans="1:31" outlineLevel="2" x14ac:dyDescent="0.25">
      <c r="A505" t="s">
        <v>4705</v>
      </c>
      <c r="F505" t="s">
        <v>1437</v>
      </c>
      <c r="G505" s="2"/>
      <c r="H505" t="s">
        <v>3909</v>
      </c>
      <c r="I505" t="s">
        <v>5038</v>
      </c>
      <c r="J505" t="s">
        <v>4610</v>
      </c>
      <c r="AE505">
        <v>30.7</v>
      </c>
    </row>
    <row r="506" spans="1:31" outlineLevel="2" x14ac:dyDescent="0.25">
      <c r="A506" t="s">
        <v>4705</v>
      </c>
      <c r="F506" t="s">
        <v>1438</v>
      </c>
      <c r="G506" s="2"/>
      <c r="H506" t="s">
        <v>3910</v>
      </c>
      <c r="I506" t="s">
        <v>5038</v>
      </c>
      <c r="J506" t="s">
        <v>4620</v>
      </c>
      <c r="AE506">
        <v>30.9</v>
      </c>
    </row>
    <row r="507" spans="1:31" outlineLevel="2" x14ac:dyDescent="0.25">
      <c r="A507" t="s">
        <v>4705</v>
      </c>
      <c r="F507" t="s">
        <v>1437</v>
      </c>
      <c r="G507" s="2"/>
      <c r="H507" t="s">
        <v>3909</v>
      </c>
      <c r="I507" t="s">
        <v>6704</v>
      </c>
      <c r="J507" t="s">
        <v>4610</v>
      </c>
      <c r="AE507">
        <v>30.18</v>
      </c>
    </row>
    <row r="508" spans="1:31" outlineLevel="2" x14ac:dyDescent="0.25">
      <c r="A508" t="s">
        <v>4705</v>
      </c>
      <c r="F508" t="s">
        <v>1438</v>
      </c>
      <c r="G508" s="2"/>
      <c r="H508" t="s">
        <v>3910</v>
      </c>
      <c r="I508" t="s">
        <v>6704</v>
      </c>
      <c r="J508" t="s">
        <v>4922</v>
      </c>
      <c r="AE508">
        <v>30.2</v>
      </c>
    </row>
    <row r="509" spans="1:31" outlineLevel="2" x14ac:dyDescent="0.25">
      <c r="A509" t="s">
        <v>4705</v>
      </c>
      <c r="F509" t="s">
        <v>1437</v>
      </c>
      <c r="G509" s="2"/>
      <c r="H509" t="s">
        <v>3909</v>
      </c>
      <c r="I509" t="s">
        <v>5038</v>
      </c>
      <c r="J509" t="s">
        <v>4610</v>
      </c>
      <c r="AE509">
        <v>30.29</v>
      </c>
    </row>
    <row r="510" spans="1:31" outlineLevel="2" x14ac:dyDescent="0.25">
      <c r="A510" t="s">
        <v>4705</v>
      </c>
      <c r="F510" t="s">
        <v>1437</v>
      </c>
      <c r="G510" s="2"/>
      <c r="H510" t="s">
        <v>3909</v>
      </c>
      <c r="I510" t="s">
        <v>6501</v>
      </c>
      <c r="J510" t="s">
        <v>4610</v>
      </c>
      <c r="AE510">
        <v>30.38</v>
      </c>
    </row>
    <row r="511" spans="1:31" outlineLevel="2" x14ac:dyDescent="0.25">
      <c r="A511" t="s">
        <v>4705</v>
      </c>
      <c r="F511" t="s">
        <v>1438</v>
      </c>
      <c r="G511" s="2"/>
      <c r="H511" t="s">
        <v>3910</v>
      </c>
      <c r="I511" t="s">
        <v>6501</v>
      </c>
      <c r="J511" t="s">
        <v>4620</v>
      </c>
      <c r="AE511">
        <v>30.41</v>
      </c>
    </row>
    <row r="512" spans="1:31" outlineLevel="2" x14ac:dyDescent="0.25">
      <c r="A512" t="s">
        <v>3902</v>
      </c>
      <c r="F512" t="s">
        <v>1437</v>
      </c>
      <c r="G512" s="2"/>
      <c r="H512" t="s">
        <v>3909</v>
      </c>
      <c r="I512" t="s">
        <v>5038</v>
      </c>
      <c r="J512" t="s">
        <v>4610</v>
      </c>
      <c r="AE512">
        <v>31.4</v>
      </c>
    </row>
    <row r="513" spans="1:34" outlineLevel="2" x14ac:dyDescent="0.25">
      <c r="A513" t="s">
        <v>3902</v>
      </c>
      <c r="F513" t="s">
        <v>1437</v>
      </c>
      <c r="G513" s="2"/>
      <c r="H513" t="s">
        <v>3909</v>
      </c>
      <c r="I513" t="s">
        <v>4687</v>
      </c>
      <c r="J513" t="s">
        <v>4610</v>
      </c>
      <c r="AE513">
        <v>31.3</v>
      </c>
    </row>
    <row r="514" spans="1:34" outlineLevel="2" x14ac:dyDescent="0.25">
      <c r="A514" t="s">
        <v>2097</v>
      </c>
      <c r="F514" t="s">
        <v>1437</v>
      </c>
      <c r="G514" s="2"/>
      <c r="H514" t="s">
        <v>3909</v>
      </c>
      <c r="I514" t="s">
        <v>5038</v>
      </c>
      <c r="J514" t="s">
        <v>1859</v>
      </c>
      <c r="AE514">
        <v>284.10000000000002</v>
      </c>
    </row>
    <row r="515" spans="1:34" ht="13" outlineLevel="1" x14ac:dyDescent="0.3">
      <c r="A515" s="10" t="s">
        <v>6233</v>
      </c>
      <c r="F515" t="s">
        <v>6235</v>
      </c>
      <c r="G515" s="2"/>
      <c r="H515" t="s">
        <v>6237</v>
      </c>
      <c r="I515" t="s">
        <v>6236</v>
      </c>
      <c r="J515" t="s">
        <v>6048</v>
      </c>
      <c r="T515" t="s">
        <v>5620</v>
      </c>
      <c r="AE515" t="s">
        <v>6238</v>
      </c>
      <c r="AH515" t="s">
        <v>6049</v>
      </c>
    </row>
    <row r="516" spans="1:34" outlineLevel="2" x14ac:dyDescent="0.25">
      <c r="A516" t="s">
        <v>6234</v>
      </c>
      <c r="G516" s="2"/>
      <c r="I516" t="s">
        <v>2299</v>
      </c>
    </row>
    <row r="517" spans="1:34" outlineLevel="2" x14ac:dyDescent="0.25">
      <c r="A517" t="s">
        <v>6234</v>
      </c>
      <c r="F517" t="s">
        <v>4059</v>
      </c>
      <c r="G517" s="2"/>
      <c r="H517">
        <v>1923</v>
      </c>
      <c r="I517" t="s">
        <v>5139</v>
      </c>
      <c r="J517" t="s">
        <v>1286</v>
      </c>
      <c r="T517" t="s">
        <v>3376</v>
      </c>
      <c r="AE517" t="s">
        <v>1117</v>
      </c>
      <c r="AH517" t="s">
        <v>4922</v>
      </c>
    </row>
    <row r="518" spans="1:34" outlineLevel="2" x14ac:dyDescent="0.25">
      <c r="A518" t="s">
        <v>6234</v>
      </c>
      <c r="F518" t="s">
        <v>4060</v>
      </c>
      <c r="G518" s="2"/>
      <c r="H518">
        <v>1923</v>
      </c>
      <c r="I518" t="s">
        <v>5138</v>
      </c>
      <c r="J518" t="s">
        <v>41</v>
      </c>
      <c r="T518" t="s">
        <v>3376</v>
      </c>
      <c r="AE518" t="s">
        <v>1117</v>
      </c>
      <c r="AH518" t="s">
        <v>4922</v>
      </c>
    </row>
    <row r="519" spans="1:34" outlineLevel="2" x14ac:dyDescent="0.25">
      <c r="A519" t="s">
        <v>6234</v>
      </c>
      <c r="F519" t="s">
        <v>4064</v>
      </c>
      <c r="G519" s="2"/>
      <c r="H519">
        <v>1923</v>
      </c>
      <c r="I519" t="s">
        <v>5239</v>
      </c>
      <c r="J519" t="s">
        <v>3831</v>
      </c>
      <c r="T519" t="s">
        <v>3376</v>
      </c>
      <c r="AE519" t="s">
        <v>1117</v>
      </c>
      <c r="AH519" t="s">
        <v>4922</v>
      </c>
    </row>
    <row r="520" spans="1:34" outlineLevel="2" x14ac:dyDescent="0.25">
      <c r="A520" t="s">
        <v>6234</v>
      </c>
      <c r="F520" t="s">
        <v>4065</v>
      </c>
      <c r="G520" s="2"/>
      <c r="H520">
        <v>1923</v>
      </c>
      <c r="I520" t="s">
        <v>2974</v>
      </c>
      <c r="J520" t="s">
        <v>1590</v>
      </c>
      <c r="T520" t="s">
        <v>3376</v>
      </c>
      <c r="AE520" t="s">
        <v>1117</v>
      </c>
      <c r="AH520" t="s">
        <v>4922</v>
      </c>
    </row>
    <row r="521" spans="1:34" outlineLevel="2" x14ac:dyDescent="0.25">
      <c r="A521" t="s">
        <v>6234</v>
      </c>
      <c r="F521" t="s">
        <v>4066</v>
      </c>
      <c r="G521" s="2"/>
      <c r="H521">
        <v>1923</v>
      </c>
      <c r="I521" t="s">
        <v>5279</v>
      </c>
      <c r="J521" t="s">
        <v>1674</v>
      </c>
      <c r="T521" t="s">
        <v>3376</v>
      </c>
      <c r="AE521" t="s">
        <v>1117</v>
      </c>
      <c r="AH521" t="s">
        <v>4922</v>
      </c>
    </row>
    <row r="522" spans="1:34" outlineLevel="2" x14ac:dyDescent="0.25">
      <c r="A522" t="s">
        <v>6234</v>
      </c>
      <c r="F522" t="s">
        <v>6660</v>
      </c>
      <c r="G522" s="2"/>
      <c r="H522">
        <v>1923</v>
      </c>
      <c r="I522" t="s">
        <v>3421</v>
      </c>
      <c r="J522" t="s">
        <v>3830</v>
      </c>
      <c r="T522" t="s">
        <v>3376</v>
      </c>
      <c r="AE522" t="s">
        <v>1117</v>
      </c>
      <c r="AH522" t="s">
        <v>4922</v>
      </c>
    </row>
    <row r="523" spans="1:34" outlineLevel="2" x14ac:dyDescent="0.25">
      <c r="A523" t="s">
        <v>6234</v>
      </c>
      <c r="F523" t="s">
        <v>6239</v>
      </c>
      <c r="G523" s="2"/>
      <c r="H523">
        <v>1923</v>
      </c>
      <c r="I523" t="s">
        <v>1346</v>
      </c>
      <c r="J523" t="s">
        <v>5481</v>
      </c>
      <c r="T523" t="s">
        <v>3376</v>
      </c>
      <c r="AE523" t="s">
        <v>1117</v>
      </c>
      <c r="AH523" t="s">
        <v>4922</v>
      </c>
    </row>
    <row r="524" spans="1:34" outlineLevel="2" x14ac:dyDescent="0.25">
      <c r="A524" t="s">
        <v>6234</v>
      </c>
      <c r="F524" t="s">
        <v>789</v>
      </c>
      <c r="G524" s="2"/>
      <c r="H524">
        <v>1923</v>
      </c>
      <c r="I524" t="s">
        <v>791</v>
      </c>
      <c r="J524" t="s">
        <v>1590</v>
      </c>
      <c r="T524" t="s">
        <v>3376</v>
      </c>
      <c r="AE524" t="s">
        <v>1117</v>
      </c>
      <c r="AH524" t="s">
        <v>4922</v>
      </c>
    </row>
    <row r="525" spans="1:34" outlineLevel="2" x14ac:dyDescent="0.25">
      <c r="A525" t="s">
        <v>2300</v>
      </c>
      <c r="G525" s="2"/>
      <c r="I525" t="s">
        <v>788</v>
      </c>
    </row>
    <row r="526" spans="1:34" outlineLevel="2" x14ac:dyDescent="0.25">
      <c r="A526" t="s">
        <v>2300</v>
      </c>
      <c r="F526" t="s">
        <v>4059</v>
      </c>
      <c r="G526" s="2"/>
      <c r="H526">
        <v>1923</v>
      </c>
      <c r="I526" t="s">
        <v>5139</v>
      </c>
      <c r="J526" t="s">
        <v>1286</v>
      </c>
      <c r="T526" t="s">
        <v>3376</v>
      </c>
      <c r="AE526" t="s">
        <v>1117</v>
      </c>
      <c r="AH526" t="s">
        <v>4610</v>
      </c>
    </row>
    <row r="527" spans="1:34" outlineLevel="2" x14ac:dyDescent="0.25">
      <c r="A527" t="s">
        <v>2300</v>
      </c>
      <c r="F527" t="s">
        <v>4060</v>
      </c>
      <c r="G527" s="2"/>
      <c r="H527">
        <v>1923</v>
      </c>
      <c r="I527" t="s">
        <v>5138</v>
      </c>
      <c r="J527" t="s">
        <v>41</v>
      </c>
      <c r="T527" t="s">
        <v>3376</v>
      </c>
      <c r="AE527" t="s">
        <v>1117</v>
      </c>
      <c r="AH527" t="s">
        <v>4610</v>
      </c>
    </row>
    <row r="528" spans="1:34" outlineLevel="2" x14ac:dyDescent="0.25">
      <c r="A528" t="s">
        <v>2300</v>
      </c>
      <c r="F528" t="s">
        <v>4064</v>
      </c>
      <c r="G528" s="2"/>
      <c r="H528">
        <v>1923</v>
      </c>
      <c r="I528" t="s">
        <v>5239</v>
      </c>
      <c r="J528" t="s">
        <v>3831</v>
      </c>
      <c r="T528" t="s">
        <v>3376</v>
      </c>
      <c r="AE528" t="s">
        <v>1117</v>
      </c>
      <c r="AH528" t="s">
        <v>4610</v>
      </c>
    </row>
    <row r="529" spans="1:34" outlineLevel="2" x14ac:dyDescent="0.25">
      <c r="A529" t="s">
        <v>2300</v>
      </c>
      <c r="F529" t="s">
        <v>4065</v>
      </c>
      <c r="G529" s="2"/>
      <c r="H529">
        <v>1923</v>
      </c>
      <c r="I529" t="s">
        <v>2974</v>
      </c>
      <c r="J529" t="s">
        <v>1590</v>
      </c>
      <c r="T529" t="s">
        <v>3376</v>
      </c>
      <c r="AE529" t="s">
        <v>1117</v>
      </c>
      <c r="AH529" t="s">
        <v>4610</v>
      </c>
    </row>
    <row r="530" spans="1:34" outlineLevel="2" x14ac:dyDescent="0.25">
      <c r="A530" t="s">
        <v>2300</v>
      </c>
      <c r="F530" t="s">
        <v>4066</v>
      </c>
      <c r="G530" s="2"/>
      <c r="H530">
        <v>1923</v>
      </c>
      <c r="I530" t="s">
        <v>5279</v>
      </c>
      <c r="J530" t="s">
        <v>1674</v>
      </c>
      <c r="T530" t="s">
        <v>3376</v>
      </c>
      <c r="AE530" t="s">
        <v>1117</v>
      </c>
      <c r="AH530" t="s">
        <v>4610</v>
      </c>
    </row>
    <row r="531" spans="1:34" outlineLevel="2" x14ac:dyDescent="0.25">
      <c r="A531" t="s">
        <v>2300</v>
      </c>
      <c r="F531" t="s">
        <v>6660</v>
      </c>
      <c r="G531" s="2"/>
      <c r="H531">
        <v>1923</v>
      </c>
      <c r="I531" t="s">
        <v>3421</v>
      </c>
      <c r="J531" t="s">
        <v>3830</v>
      </c>
      <c r="T531" t="s">
        <v>3376</v>
      </c>
      <c r="AE531" t="s">
        <v>1117</v>
      </c>
      <c r="AH531" t="s">
        <v>4610</v>
      </c>
    </row>
    <row r="532" spans="1:34" outlineLevel="2" x14ac:dyDescent="0.25">
      <c r="A532" t="s">
        <v>2300</v>
      </c>
      <c r="F532" t="s">
        <v>6239</v>
      </c>
      <c r="G532" s="2"/>
      <c r="H532">
        <v>1923</v>
      </c>
      <c r="I532" t="s">
        <v>1346</v>
      </c>
      <c r="J532" t="s">
        <v>5481</v>
      </c>
      <c r="T532" t="s">
        <v>3376</v>
      </c>
      <c r="AE532" t="s">
        <v>1117</v>
      </c>
      <c r="AH532" t="s">
        <v>4610</v>
      </c>
    </row>
    <row r="533" spans="1:34" outlineLevel="2" x14ac:dyDescent="0.25">
      <c r="A533" t="s">
        <v>2300</v>
      </c>
      <c r="F533" t="s">
        <v>789</v>
      </c>
      <c r="G533" s="2"/>
      <c r="H533">
        <v>1923</v>
      </c>
      <c r="I533" t="s">
        <v>791</v>
      </c>
      <c r="J533" t="s">
        <v>1590</v>
      </c>
      <c r="T533" t="s">
        <v>3376</v>
      </c>
      <c r="AE533" t="s">
        <v>1117</v>
      </c>
      <c r="AH533" t="s">
        <v>4922</v>
      </c>
    </row>
    <row r="534" spans="1:34" outlineLevel="2" x14ac:dyDescent="0.25">
      <c r="A534" t="s">
        <v>2300</v>
      </c>
      <c r="F534" t="s">
        <v>790</v>
      </c>
      <c r="G534" s="2"/>
      <c r="H534">
        <v>1923</v>
      </c>
      <c r="I534" t="s">
        <v>2724</v>
      </c>
      <c r="J534" t="s">
        <v>1590</v>
      </c>
      <c r="T534" t="s">
        <v>3376</v>
      </c>
      <c r="AE534" t="s">
        <v>1117</v>
      </c>
      <c r="AH534" t="s">
        <v>4922</v>
      </c>
    </row>
    <row r="535" spans="1:34" outlineLevel="2" x14ac:dyDescent="0.25">
      <c r="A535" t="s">
        <v>2725</v>
      </c>
      <c r="G535" s="2"/>
      <c r="I535" t="s">
        <v>1399</v>
      </c>
    </row>
    <row r="536" spans="1:34" outlineLevel="2" x14ac:dyDescent="0.25">
      <c r="A536" t="s">
        <v>2725</v>
      </c>
      <c r="F536" t="s">
        <v>4059</v>
      </c>
      <c r="G536" s="2"/>
      <c r="H536">
        <v>1923</v>
      </c>
      <c r="I536" t="s">
        <v>5139</v>
      </c>
      <c r="J536" t="s">
        <v>1286</v>
      </c>
      <c r="T536" t="s">
        <v>3376</v>
      </c>
      <c r="AE536" t="s">
        <v>1117</v>
      </c>
      <c r="AH536" t="s">
        <v>4610</v>
      </c>
    </row>
    <row r="537" spans="1:34" outlineLevel="2" x14ac:dyDescent="0.25">
      <c r="A537" t="s">
        <v>2725</v>
      </c>
      <c r="F537" t="s">
        <v>4060</v>
      </c>
      <c r="G537" s="2"/>
      <c r="H537">
        <v>1923</v>
      </c>
      <c r="I537" t="s">
        <v>5138</v>
      </c>
      <c r="J537" t="s">
        <v>41</v>
      </c>
      <c r="T537" t="s">
        <v>3376</v>
      </c>
      <c r="AE537" t="s">
        <v>1117</v>
      </c>
      <c r="AH537" t="s">
        <v>4610</v>
      </c>
    </row>
    <row r="538" spans="1:34" outlineLevel="2" x14ac:dyDescent="0.25">
      <c r="A538" t="s">
        <v>2725</v>
      </c>
      <c r="F538" t="s">
        <v>4064</v>
      </c>
      <c r="G538" s="2"/>
      <c r="H538">
        <v>1923</v>
      </c>
      <c r="I538" t="s">
        <v>5239</v>
      </c>
      <c r="J538" t="s">
        <v>3831</v>
      </c>
      <c r="T538" t="s">
        <v>3376</v>
      </c>
      <c r="AE538" t="s">
        <v>1117</v>
      </c>
      <c r="AH538" t="s">
        <v>4610</v>
      </c>
    </row>
    <row r="539" spans="1:34" outlineLevel="2" x14ac:dyDescent="0.25">
      <c r="A539" t="s">
        <v>2725</v>
      </c>
      <c r="F539" t="s">
        <v>4065</v>
      </c>
      <c r="G539" s="2"/>
      <c r="H539">
        <v>1923</v>
      </c>
      <c r="I539" t="s">
        <v>2974</v>
      </c>
      <c r="J539" t="s">
        <v>1590</v>
      </c>
      <c r="T539" t="s">
        <v>3376</v>
      </c>
      <c r="AE539" t="s">
        <v>1117</v>
      </c>
      <c r="AH539" t="s">
        <v>4610</v>
      </c>
    </row>
    <row r="540" spans="1:34" outlineLevel="2" x14ac:dyDescent="0.25">
      <c r="A540" t="s">
        <v>2725</v>
      </c>
      <c r="F540" t="s">
        <v>4066</v>
      </c>
      <c r="G540" s="2"/>
      <c r="H540">
        <v>1923</v>
      </c>
      <c r="I540" t="s">
        <v>5279</v>
      </c>
      <c r="J540" t="s">
        <v>1674</v>
      </c>
      <c r="T540" t="s">
        <v>3376</v>
      </c>
      <c r="AE540" t="s">
        <v>1117</v>
      </c>
      <c r="AH540" t="s">
        <v>4610</v>
      </c>
    </row>
    <row r="541" spans="1:34" outlineLevel="2" x14ac:dyDescent="0.25">
      <c r="A541" t="s">
        <v>2725</v>
      </c>
      <c r="F541" t="s">
        <v>6660</v>
      </c>
      <c r="G541" s="2"/>
      <c r="H541">
        <v>1923</v>
      </c>
      <c r="I541" t="s">
        <v>3421</v>
      </c>
      <c r="J541" t="s">
        <v>3830</v>
      </c>
      <c r="T541" t="s">
        <v>3376</v>
      </c>
      <c r="AE541" t="s">
        <v>1117</v>
      </c>
      <c r="AH541" t="s">
        <v>4922</v>
      </c>
    </row>
    <row r="542" spans="1:34" outlineLevel="2" x14ac:dyDescent="0.25">
      <c r="A542" t="s">
        <v>2725</v>
      </c>
      <c r="F542" t="s">
        <v>6239</v>
      </c>
      <c r="G542" s="2"/>
      <c r="H542">
        <v>1923</v>
      </c>
      <c r="I542" t="s">
        <v>1346</v>
      </c>
      <c r="J542" t="s">
        <v>5481</v>
      </c>
      <c r="T542" t="s">
        <v>3376</v>
      </c>
      <c r="AE542" t="s">
        <v>1117</v>
      </c>
      <c r="AH542" t="s">
        <v>4922</v>
      </c>
    </row>
    <row r="543" spans="1:34" outlineLevel="2" x14ac:dyDescent="0.25">
      <c r="A543" t="s">
        <v>2725</v>
      </c>
      <c r="F543" t="s">
        <v>789</v>
      </c>
      <c r="G543" s="2"/>
      <c r="H543">
        <v>1923</v>
      </c>
      <c r="I543" t="s">
        <v>791</v>
      </c>
      <c r="J543" t="s">
        <v>1590</v>
      </c>
      <c r="T543" t="s">
        <v>3376</v>
      </c>
      <c r="AE543" t="s">
        <v>1117</v>
      </c>
      <c r="AH543" t="s">
        <v>4922</v>
      </c>
    </row>
    <row r="544" spans="1:34" outlineLevel="2" x14ac:dyDescent="0.25">
      <c r="A544" t="s">
        <v>1400</v>
      </c>
      <c r="G544" s="2"/>
      <c r="I544" t="s">
        <v>1401</v>
      </c>
      <c r="J544" t="s">
        <v>1402</v>
      </c>
    </row>
    <row r="545" spans="1:34" outlineLevel="2" x14ac:dyDescent="0.25">
      <c r="A545" t="s">
        <v>1400</v>
      </c>
      <c r="F545" t="s">
        <v>4059</v>
      </c>
      <c r="G545" s="2"/>
      <c r="H545">
        <v>1923</v>
      </c>
      <c r="I545" t="s">
        <v>5139</v>
      </c>
      <c r="J545" t="s">
        <v>1286</v>
      </c>
      <c r="T545" t="s">
        <v>3376</v>
      </c>
      <c r="AE545" t="s">
        <v>1117</v>
      </c>
      <c r="AH545" t="s">
        <v>4922</v>
      </c>
    </row>
    <row r="546" spans="1:34" outlineLevel="2" x14ac:dyDescent="0.25">
      <c r="A546" t="s">
        <v>1400</v>
      </c>
      <c r="F546" t="s">
        <v>4060</v>
      </c>
      <c r="G546" s="2"/>
      <c r="H546">
        <v>1923</v>
      </c>
      <c r="I546" t="s">
        <v>5138</v>
      </c>
      <c r="J546" t="s">
        <v>41</v>
      </c>
      <c r="T546" t="s">
        <v>3376</v>
      </c>
      <c r="AE546" t="s">
        <v>1117</v>
      </c>
      <c r="AH546" t="s">
        <v>4922</v>
      </c>
    </row>
    <row r="547" spans="1:34" outlineLevel="2" x14ac:dyDescent="0.25">
      <c r="A547" t="s">
        <v>1400</v>
      </c>
      <c r="F547" t="s">
        <v>4064</v>
      </c>
      <c r="G547" s="2"/>
      <c r="H547">
        <v>1923</v>
      </c>
      <c r="I547" t="s">
        <v>5239</v>
      </c>
      <c r="J547" t="s">
        <v>3831</v>
      </c>
      <c r="T547" t="s">
        <v>3376</v>
      </c>
      <c r="AE547" t="s">
        <v>1117</v>
      </c>
      <c r="AH547" t="s">
        <v>4922</v>
      </c>
    </row>
    <row r="548" spans="1:34" outlineLevel="2" x14ac:dyDescent="0.25">
      <c r="A548" t="s">
        <v>1400</v>
      </c>
      <c r="F548" t="s">
        <v>4065</v>
      </c>
      <c r="G548" s="2"/>
      <c r="H548">
        <v>1923</v>
      </c>
      <c r="I548" t="s">
        <v>2974</v>
      </c>
      <c r="J548" t="s">
        <v>1590</v>
      </c>
      <c r="T548" t="s">
        <v>3376</v>
      </c>
      <c r="AE548" t="s">
        <v>1117</v>
      </c>
      <c r="AH548" t="s">
        <v>4922</v>
      </c>
    </row>
    <row r="549" spans="1:34" outlineLevel="2" x14ac:dyDescent="0.25">
      <c r="A549" t="s">
        <v>1400</v>
      </c>
      <c r="F549" t="s">
        <v>4066</v>
      </c>
      <c r="G549" s="2"/>
      <c r="H549">
        <v>1923</v>
      </c>
      <c r="I549" t="s">
        <v>5279</v>
      </c>
      <c r="J549" t="s">
        <v>1674</v>
      </c>
      <c r="T549" t="s">
        <v>3376</v>
      </c>
      <c r="AE549" t="s">
        <v>1117</v>
      </c>
      <c r="AH549" t="s">
        <v>4922</v>
      </c>
    </row>
    <row r="550" spans="1:34" outlineLevel="2" x14ac:dyDescent="0.25">
      <c r="A550" t="s">
        <v>1400</v>
      </c>
      <c r="F550" t="s">
        <v>6660</v>
      </c>
      <c r="G550" s="2"/>
      <c r="H550">
        <v>1923</v>
      </c>
      <c r="I550" t="s">
        <v>3421</v>
      </c>
      <c r="J550" t="s">
        <v>3830</v>
      </c>
      <c r="T550" t="s">
        <v>3376</v>
      </c>
      <c r="AE550" t="s">
        <v>1117</v>
      </c>
      <c r="AH550" t="s">
        <v>4922</v>
      </c>
    </row>
    <row r="551" spans="1:34" outlineLevel="2" x14ac:dyDescent="0.25">
      <c r="A551" t="s">
        <v>1400</v>
      </c>
      <c r="F551" t="s">
        <v>6239</v>
      </c>
      <c r="G551" s="2"/>
      <c r="H551">
        <v>1923</v>
      </c>
      <c r="I551" t="s">
        <v>1346</v>
      </c>
      <c r="J551" t="s">
        <v>5481</v>
      </c>
      <c r="T551" t="s">
        <v>3376</v>
      </c>
      <c r="AE551" t="s">
        <v>1117</v>
      </c>
      <c r="AH551" t="s">
        <v>4922</v>
      </c>
    </row>
    <row r="552" spans="1:34" outlineLevel="2" x14ac:dyDescent="0.25">
      <c r="A552" t="s">
        <v>1400</v>
      </c>
      <c r="F552" t="s">
        <v>789</v>
      </c>
      <c r="G552" s="2"/>
      <c r="H552">
        <v>1923</v>
      </c>
      <c r="I552" t="s">
        <v>791</v>
      </c>
      <c r="J552" t="s">
        <v>1590</v>
      </c>
      <c r="T552" t="s">
        <v>3376</v>
      </c>
      <c r="AE552" t="s">
        <v>1117</v>
      </c>
      <c r="AH552" t="s">
        <v>4922</v>
      </c>
    </row>
    <row r="553" spans="1:34" outlineLevel="2" x14ac:dyDescent="0.25">
      <c r="A553" t="s">
        <v>1400</v>
      </c>
      <c r="G553" s="2"/>
      <c r="J553" t="s">
        <v>1408</v>
      </c>
    </row>
    <row r="554" spans="1:34" outlineLevel="2" x14ac:dyDescent="0.25">
      <c r="A554" t="s">
        <v>1400</v>
      </c>
      <c r="F554" t="s">
        <v>790</v>
      </c>
      <c r="G554" s="2"/>
      <c r="H554">
        <v>1923</v>
      </c>
      <c r="I554" t="s">
        <v>5139</v>
      </c>
      <c r="J554" t="s">
        <v>1286</v>
      </c>
      <c r="T554" t="s">
        <v>3376</v>
      </c>
      <c r="AE554" t="s">
        <v>1117</v>
      </c>
      <c r="AH554" t="s">
        <v>4610</v>
      </c>
    </row>
    <row r="555" spans="1:34" outlineLevel="2" x14ac:dyDescent="0.25">
      <c r="A555" t="s">
        <v>1400</v>
      </c>
      <c r="F555" t="s">
        <v>1403</v>
      </c>
      <c r="G555" s="2"/>
      <c r="H555">
        <v>1923</v>
      </c>
      <c r="I555" t="s">
        <v>5138</v>
      </c>
      <c r="J555" t="s">
        <v>41</v>
      </c>
      <c r="T555" t="s">
        <v>3376</v>
      </c>
      <c r="AE555" t="s">
        <v>1117</v>
      </c>
      <c r="AH555" t="s">
        <v>4610</v>
      </c>
    </row>
    <row r="556" spans="1:34" outlineLevel="2" x14ac:dyDescent="0.25">
      <c r="A556" t="s">
        <v>1400</v>
      </c>
      <c r="F556" t="s">
        <v>1404</v>
      </c>
      <c r="G556" s="2"/>
      <c r="H556">
        <v>1923</v>
      </c>
      <c r="I556" t="s">
        <v>5239</v>
      </c>
      <c r="J556" t="s">
        <v>3831</v>
      </c>
      <c r="T556" t="s">
        <v>3376</v>
      </c>
      <c r="AE556" t="s">
        <v>1117</v>
      </c>
      <c r="AH556" t="s">
        <v>4610</v>
      </c>
    </row>
    <row r="557" spans="1:34" outlineLevel="2" x14ac:dyDescent="0.25">
      <c r="A557" t="s">
        <v>1400</v>
      </c>
      <c r="F557" t="s">
        <v>1405</v>
      </c>
      <c r="G557" s="2"/>
      <c r="H557">
        <v>1923</v>
      </c>
      <c r="I557" t="s">
        <v>2974</v>
      </c>
      <c r="J557" t="s">
        <v>1590</v>
      </c>
      <c r="T557" t="s">
        <v>3376</v>
      </c>
      <c r="AE557" t="s">
        <v>1117</v>
      </c>
      <c r="AH557" t="s">
        <v>4610</v>
      </c>
    </row>
    <row r="558" spans="1:34" outlineLevel="2" x14ac:dyDescent="0.25">
      <c r="A558" t="s">
        <v>1400</v>
      </c>
      <c r="F558" t="s">
        <v>1406</v>
      </c>
      <c r="G558" s="2"/>
      <c r="H558">
        <v>1923</v>
      </c>
      <c r="I558" t="s">
        <v>5279</v>
      </c>
      <c r="J558" t="s">
        <v>1674</v>
      </c>
      <c r="T558" t="s">
        <v>3376</v>
      </c>
      <c r="AE558" t="s">
        <v>1117</v>
      </c>
      <c r="AH558" t="s">
        <v>4610</v>
      </c>
    </row>
    <row r="559" spans="1:34" outlineLevel="2" x14ac:dyDescent="0.25">
      <c r="A559" t="s">
        <v>1400</v>
      </c>
      <c r="F559" t="s">
        <v>1407</v>
      </c>
      <c r="G559" s="2"/>
      <c r="H559">
        <v>1923</v>
      </c>
      <c r="I559" t="s">
        <v>3421</v>
      </c>
      <c r="J559" t="s">
        <v>3830</v>
      </c>
      <c r="T559" t="s">
        <v>3376</v>
      </c>
      <c r="AE559" t="s">
        <v>1117</v>
      </c>
      <c r="AH559" t="s">
        <v>4610</v>
      </c>
    </row>
    <row r="560" spans="1:34" outlineLevel="2" x14ac:dyDescent="0.25">
      <c r="A560" t="s">
        <v>1400</v>
      </c>
      <c r="F560" t="s">
        <v>1409</v>
      </c>
      <c r="G560" s="2"/>
      <c r="H560">
        <v>1923</v>
      </c>
      <c r="I560" t="s">
        <v>1346</v>
      </c>
      <c r="J560" t="s">
        <v>5481</v>
      </c>
      <c r="T560" t="s">
        <v>3376</v>
      </c>
      <c r="AE560" t="s">
        <v>1117</v>
      </c>
      <c r="AH560" t="s">
        <v>4610</v>
      </c>
    </row>
    <row r="561" spans="1:34" outlineLevel="2" x14ac:dyDescent="0.25">
      <c r="A561" t="s">
        <v>1400</v>
      </c>
      <c r="F561" t="s">
        <v>3176</v>
      </c>
      <c r="G561" s="2"/>
      <c r="H561">
        <v>1923</v>
      </c>
      <c r="I561" t="s">
        <v>1410</v>
      </c>
      <c r="J561" t="s">
        <v>1590</v>
      </c>
      <c r="T561" t="s">
        <v>3376</v>
      </c>
      <c r="AE561" t="s">
        <v>1117</v>
      </c>
      <c r="AH561" t="s">
        <v>4922</v>
      </c>
    </row>
    <row r="562" spans="1:34" outlineLevel="2" x14ac:dyDescent="0.25">
      <c r="A562" t="s">
        <v>1411</v>
      </c>
      <c r="G562" s="2"/>
      <c r="I562" t="s">
        <v>1412</v>
      </c>
    </row>
    <row r="563" spans="1:34" outlineLevel="2" x14ac:dyDescent="0.25">
      <c r="A563" t="s">
        <v>1411</v>
      </c>
      <c r="F563" t="s">
        <v>4059</v>
      </c>
      <c r="G563" s="2"/>
      <c r="H563">
        <v>1923</v>
      </c>
      <c r="I563" t="s">
        <v>5139</v>
      </c>
      <c r="J563" t="s">
        <v>1286</v>
      </c>
      <c r="T563" t="s">
        <v>3376</v>
      </c>
      <c r="AE563" t="s">
        <v>1117</v>
      </c>
      <c r="AH563" t="s">
        <v>4922</v>
      </c>
    </row>
    <row r="564" spans="1:34" outlineLevel="2" x14ac:dyDescent="0.25">
      <c r="A564" t="s">
        <v>1411</v>
      </c>
      <c r="F564" t="s">
        <v>4060</v>
      </c>
      <c r="G564" s="2"/>
      <c r="H564">
        <v>1923</v>
      </c>
      <c r="I564" t="s">
        <v>5138</v>
      </c>
      <c r="J564" t="s">
        <v>41</v>
      </c>
      <c r="T564" t="s">
        <v>3376</v>
      </c>
      <c r="AE564" t="s">
        <v>1117</v>
      </c>
      <c r="AH564" t="s">
        <v>4922</v>
      </c>
    </row>
    <row r="565" spans="1:34" outlineLevel="2" x14ac:dyDescent="0.25">
      <c r="A565" t="s">
        <v>1411</v>
      </c>
      <c r="F565" t="s">
        <v>4064</v>
      </c>
      <c r="G565" s="2"/>
      <c r="H565">
        <v>1923</v>
      </c>
      <c r="I565" t="s">
        <v>5239</v>
      </c>
      <c r="J565" t="s">
        <v>3831</v>
      </c>
      <c r="T565" t="s">
        <v>3376</v>
      </c>
      <c r="AE565" t="s">
        <v>1117</v>
      </c>
      <c r="AH565" t="s">
        <v>4922</v>
      </c>
    </row>
    <row r="566" spans="1:34" outlineLevel="2" x14ac:dyDescent="0.25">
      <c r="A566" t="s">
        <v>1411</v>
      </c>
      <c r="F566" t="s">
        <v>4065</v>
      </c>
      <c r="G566" s="2"/>
      <c r="H566">
        <v>1923</v>
      </c>
      <c r="I566" t="s">
        <v>2974</v>
      </c>
      <c r="J566" t="s">
        <v>1590</v>
      </c>
      <c r="T566" t="s">
        <v>3376</v>
      </c>
      <c r="AE566" t="s">
        <v>1117</v>
      </c>
      <c r="AH566" t="s">
        <v>4922</v>
      </c>
    </row>
    <row r="567" spans="1:34" outlineLevel="2" x14ac:dyDescent="0.25">
      <c r="A567" t="s">
        <v>1411</v>
      </c>
      <c r="F567" t="s">
        <v>4066</v>
      </c>
      <c r="G567" s="2"/>
      <c r="H567">
        <v>1923</v>
      </c>
      <c r="I567" t="s">
        <v>5279</v>
      </c>
      <c r="J567" t="s">
        <v>1674</v>
      </c>
      <c r="T567" t="s">
        <v>3376</v>
      </c>
      <c r="AE567" t="s">
        <v>1117</v>
      </c>
      <c r="AH567" t="s">
        <v>4610</v>
      </c>
    </row>
    <row r="568" spans="1:34" outlineLevel="2" x14ac:dyDescent="0.25">
      <c r="A568" t="s">
        <v>1411</v>
      </c>
      <c r="F568" t="s">
        <v>6660</v>
      </c>
      <c r="G568" s="2"/>
      <c r="H568">
        <v>1923</v>
      </c>
      <c r="I568" t="s">
        <v>3421</v>
      </c>
      <c r="J568" t="s">
        <v>3830</v>
      </c>
      <c r="T568" t="s">
        <v>3376</v>
      </c>
      <c r="AE568" t="s">
        <v>1117</v>
      </c>
      <c r="AH568" t="s">
        <v>4922</v>
      </c>
    </row>
    <row r="569" spans="1:34" outlineLevel="2" x14ac:dyDescent="0.25">
      <c r="A569" t="s">
        <v>1411</v>
      </c>
      <c r="F569" t="s">
        <v>6239</v>
      </c>
      <c r="G569" s="2"/>
      <c r="H569">
        <v>1923</v>
      </c>
      <c r="I569" t="s">
        <v>1346</v>
      </c>
      <c r="J569" t="s">
        <v>5481</v>
      </c>
      <c r="T569" t="s">
        <v>3376</v>
      </c>
      <c r="AE569" t="s">
        <v>1117</v>
      </c>
      <c r="AH569" t="s">
        <v>4922</v>
      </c>
    </row>
    <row r="570" spans="1:34" outlineLevel="2" x14ac:dyDescent="0.25">
      <c r="A570" t="s">
        <v>1411</v>
      </c>
      <c r="F570" t="s">
        <v>789</v>
      </c>
      <c r="G570" s="2"/>
      <c r="H570">
        <v>1923</v>
      </c>
      <c r="I570" t="s">
        <v>791</v>
      </c>
      <c r="J570" t="s">
        <v>1590</v>
      </c>
      <c r="T570" t="s">
        <v>3376</v>
      </c>
      <c r="AE570" t="s">
        <v>1117</v>
      </c>
      <c r="AH570" t="s">
        <v>4620</v>
      </c>
    </row>
    <row r="571" spans="1:34" outlineLevel="2" x14ac:dyDescent="0.25">
      <c r="A571" t="s">
        <v>1413</v>
      </c>
      <c r="G571" s="2"/>
      <c r="I571" t="s">
        <v>1414</v>
      </c>
    </row>
    <row r="572" spans="1:34" outlineLevel="2" x14ac:dyDescent="0.25">
      <c r="A572" t="s">
        <v>1413</v>
      </c>
      <c r="F572" t="s">
        <v>4059</v>
      </c>
      <c r="G572" s="2"/>
      <c r="H572">
        <v>1923</v>
      </c>
      <c r="I572" t="s">
        <v>5279</v>
      </c>
      <c r="J572" t="s">
        <v>1674</v>
      </c>
      <c r="T572" t="s">
        <v>3376</v>
      </c>
      <c r="AE572" t="s">
        <v>1117</v>
      </c>
      <c r="AH572" t="s">
        <v>5041</v>
      </c>
    </row>
    <row r="573" spans="1:34" outlineLevel="2" x14ac:dyDescent="0.25">
      <c r="A573" t="s">
        <v>2287</v>
      </c>
      <c r="G573" s="2"/>
      <c r="I573" t="s">
        <v>2288</v>
      </c>
    </row>
    <row r="574" spans="1:34" outlineLevel="2" x14ac:dyDescent="0.25">
      <c r="A574" t="s">
        <v>2287</v>
      </c>
      <c r="F574" t="s">
        <v>4059</v>
      </c>
      <c r="G574" s="2"/>
      <c r="H574">
        <v>1923</v>
      </c>
      <c r="I574" t="s">
        <v>5139</v>
      </c>
      <c r="J574" t="s">
        <v>1286</v>
      </c>
      <c r="T574" t="s">
        <v>3376</v>
      </c>
      <c r="AE574" t="s">
        <v>1117</v>
      </c>
      <c r="AH574" t="s">
        <v>4922</v>
      </c>
    </row>
    <row r="575" spans="1:34" outlineLevel="2" x14ac:dyDescent="0.25">
      <c r="A575" t="s">
        <v>2287</v>
      </c>
      <c r="F575" t="s">
        <v>4060</v>
      </c>
      <c r="G575" s="2"/>
      <c r="H575">
        <v>1923</v>
      </c>
      <c r="I575" t="s">
        <v>5138</v>
      </c>
      <c r="J575" t="s">
        <v>41</v>
      </c>
      <c r="T575" t="s">
        <v>3376</v>
      </c>
      <c r="AE575" t="s">
        <v>1117</v>
      </c>
      <c r="AH575" t="s">
        <v>4922</v>
      </c>
    </row>
    <row r="576" spans="1:34" outlineLevel="2" x14ac:dyDescent="0.25">
      <c r="A576" t="s">
        <v>2287</v>
      </c>
      <c r="F576" t="s">
        <v>4064</v>
      </c>
      <c r="G576" s="2"/>
      <c r="H576">
        <v>1923</v>
      </c>
      <c r="I576" t="s">
        <v>5239</v>
      </c>
      <c r="J576" t="s">
        <v>3831</v>
      </c>
      <c r="T576" t="s">
        <v>3376</v>
      </c>
      <c r="AE576" t="s">
        <v>1117</v>
      </c>
      <c r="AH576" t="s">
        <v>4922</v>
      </c>
    </row>
    <row r="577" spans="1:34" outlineLevel="2" x14ac:dyDescent="0.25">
      <c r="A577" t="s">
        <v>2287</v>
      </c>
      <c r="F577" t="s">
        <v>4065</v>
      </c>
      <c r="G577" s="2"/>
      <c r="H577">
        <v>1923</v>
      </c>
      <c r="I577" t="s">
        <v>2974</v>
      </c>
      <c r="J577" t="s">
        <v>1590</v>
      </c>
      <c r="T577" t="s">
        <v>3376</v>
      </c>
      <c r="AE577" t="s">
        <v>1117</v>
      </c>
      <c r="AH577" t="s">
        <v>4922</v>
      </c>
    </row>
    <row r="578" spans="1:34" outlineLevel="2" x14ac:dyDescent="0.25">
      <c r="A578" t="s">
        <v>2287</v>
      </c>
      <c r="F578" t="s">
        <v>4066</v>
      </c>
      <c r="G578" s="2"/>
      <c r="H578">
        <v>1923</v>
      </c>
      <c r="I578" t="s">
        <v>5279</v>
      </c>
      <c r="J578" t="s">
        <v>1674</v>
      </c>
      <c r="T578" t="s">
        <v>3376</v>
      </c>
      <c r="AE578" t="s">
        <v>1117</v>
      </c>
      <c r="AH578" t="s">
        <v>4610</v>
      </c>
    </row>
    <row r="579" spans="1:34" outlineLevel="2" x14ac:dyDescent="0.25">
      <c r="A579" t="s">
        <v>2287</v>
      </c>
      <c r="F579" t="s">
        <v>6660</v>
      </c>
      <c r="G579" s="2"/>
      <c r="H579">
        <v>1923</v>
      </c>
      <c r="I579" t="s">
        <v>3421</v>
      </c>
      <c r="J579" t="s">
        <v>3830</v>
      </c>
      <c r="T579" t="s">
        <v>3376</v>
      </c>
      <c r="AE579" t="s">
        <v>1117</v>
      </c>
      <c r="AH579" t="s">
        <v>4922</v>
      </c>
    </row>
    <row r="580" spans="1:34" outlineLevel="2" x14ac:dyDescent="0.25">
      <c r="A580" t="s">
        <v>2287</v>
      </c>
      <c r="F580" t="s">
        <v>6239</v>
      </c>
      <c r="G580" s="2"/>
      <c r="H580">
        <v>1923</v>
      </c>
      <c r="I580" t="s">
        <v>1346</v>
      </c>
      <c r="J580" t="s">
        <v>5481</v>
      </c>
      <c r="T580" t="s">
        <v>3376</v>
      </c>
      <c r="AE580" t="s">
        <v>1117</v>
      </c>
      <c r="AH580" t="s">
        <v>4922</v>
      </c>
    </row>
    <row r="581" spans="1:34" outlineLevel="2" x14ac:dyDescent="0.25">
      <c r="A581" t="s">
        <v>2287</v>
      </c>
      <c r="F581" t="s">
        <v>789</v>
      </c>
      <c r="G581" s="2"/>
      <c r="H581">
        <v>1923</v>
      </c>
      <c r="I581" t="s">
        <v>791</v>
      </c>
      <c r="J581" t="s">
        <v>1590</v>
      </c>
      <c r="T581" t="s">
        <v>3376</v>
      </c>
      <c r="AE581" t="s">
        <v>1117</v>
      </c>
      <c r="AH581" t="s">
        <v>4922</v>
      </c>
    </row>
    <row r="582" spans="1:34" outlineLevel="2" x14ac:dyDescent="0.25">
      <c r="A582" t="s">
        <v>2289</v>
      </c>
      <c r="G582" s="2"/>
      <c r="I582" t="s">
        <v>3404</v>
      </c>
    </row>
    <row r="583" spans="1:34" outlineLevel="2" x14ac:dyDescent="0.25">
      <c r="A583" t="s">
        <v>2289</v>
      </c>
      <c r="F583" t="s">
        <v>4059</v>
      </c>
      <c r="G583" s="2"/>
      <c r="H583">
        <v>1923</v>
      </c>
      <c r="I583" t="s">
        <v>5139</v>
      </c>
      <c r="J583" t="s">
        <v>1286</v>
      </c>
      <c r="T583" t="s">
        <v>3376</v>
      </c>
      <c r="AE583" t="s">
        <v>1117</v>
      </c>
      <c r="AH583" t="s">
        <v>4610</v>
      </c>
    </row>
    <row r="584" spans="1:34" outlineLevel="2" x14ac:dyDescent="0.25">
      <c r="A584" t="s">
        <v>2289</v>
      </c>
      <c r="F584" t="s">
        <v>4060</v>
      </c>
      <c r="G584" s="2"/>
      <c r="H584">
        <v>1923</v>
      </c>
      <c r="I584" t="s">
        <v>5138</v>
      </c>
      <c r="J584" t="s">
        <v>41</v>
      </c>
      <c r="T584" t="s">
        <v>3376</v>
      </c>
      <c r="AE584" t="s">
        <v>1117</v>
      </c>
      <c r="AH584" t="s">
        <v>4610</v>
      </c>
    </row>
    <row r="585" spans="1:34" outlineLevel="2" x14ac:dyDescent="0.25">
      <c r="A585" t="s">
        <v>2289</v>
      </c>
      <c r="F585" t="s">
        <v>4064</v>
      </c>
      <c r="G585" s="2"/>
      <c r="H585">
        <v>1923</v>
      </c>
      <c r="I585" t="s">
        <v>5239</v>
      </c>
      <c r="J585" t="s">
        <v>3831</v>
      </c>
      <c r="T585" t="s">
        <v>3376</v>
      </c>
      <c r="AE585" t="s">
        <v>1117</v>
      </c>
      <c r="AH585" t="s">
        <v>4922</v>
      </c>
    </row>
    <row r="586" spans="1:34" outlineLevel="2" x14ac:dyDescent="0.25">
      <c r="A586" t="s">
        <v>2289</v>
      </c>
      <c r="F586" t="s">
        <v>4065</v>
      </c>
      <c r="G586" s="2"/>
      <c r="H586">
        <v>1923</v>
      </c>
      <c r="I586" t="s">
        <v>2974</v>
      </c>
      <c r="J586" t="s">
        <v>1590</v>
      </c>
      <c r="T586" t="s">
        <v>3376</v>
      </c>
      <c r="AE586" t="s">
        <v>1117</v>
      </c>
      <c r="AH586" t="s">
        <v>4922</v>
      </c>
    </row>
    <row r="587" spans="1:34" outlineLevel="2" x14ac:dyDescent="0.25">
      <c r="A587" t="s">
        <v>2289</v>
      </c>
      <c r="F587" t="s">
        <v>4066</v>
      </c>
      <c r="G587" s="2"/>
      <c r="H587">
        <v>1923</v>
      </c>
      <c r="I587" t="s">
        <v>5279</v>
      </c>
      <c r="J587" t="s">
        <v>1674</v>
      </c>
      <c r="T587" t="s">
        <v>3376</v>
      </c>
      <c r="AE587" t="s">
        <v>1117</v>
      </c>
      <c r="AH587" t="s">
        <v>4610</v>
      </c>
    </row>
    <row r="588" spans="1:34" outlineLevel="2" x14ac:dyDescent="0.25">
      <c r="A588" t="s">
        <v>2289</v>
      </c>
      <c r="F588" t="s">
        <v>6660</v>
      </c>
      <c r="G588" s="2"/>
      <c r="H588">
        <v>1923</v>
      </c>
      <c r="I588" t="s">
        <v>3421</v>
      </c>
      <c r="J588" t="s">
        <v>3830</v>
      </c>
      <c r="T588" t="s">
        <v>3376</v>
      </c>
      <c r="AE588" t="s">
        <v>1117</v>
      </c>
      <c r="AH588" t="s">
        <v>4922</v>
      </c>
    </row>
    <row r="589" spans="1:34" outlineLevel="2" x14ac:dyDescent="0.25">
      <c r="A589" t="s">
        <v>2289</v>
      </c>
      <c r="F589" t="s">
        <v>6239</v>
      </c>
      <c r="G589" s="2"/>
      <c r="H589">
        <v>1923</v>
      </c>
      <c r="I589" t="s">
        <v>1346</v>
      </c>
      <c r="J589" t="s">
        <v>5481</v>
      </c>
      <c r="T589" t="s">
        <v>3376</v>
      </c>
      <c r="AE589" t="s">
        <v>1117</v>
      </c>
      <c r="AH589" t="s">
        <v>4922</v>
      </c>
    </row>
    <row r="590" spans="1:34" outlineLevel="2" x14ac:dyDescent="0.25">
      <c r="A590" t="s">
        <v>2289</v>
      </c>
      <c r="F590" t="s">
        <v>789</v>
      </c>
      <c r="G590" s="2"/>
      <c r="H590">
        <v>1923</v>
      </c>
      <c r="I590" t="s">
        <v>791</v>
      </c>
      <c r="J590" t="s">
        <v>1590</v>
      </c>
      <c r="T590" t="s">
        <v>3376</v>
      </c>
      <c r="AE590" t="s">
        <v>1117</v>
      </c>
      <c r="AH590" t="s">
        <v>4922</v>
      </c>
    </row>
    <row r="591" spans="1:34" outlineLevel="2" x14ac:dyDescent="0.25">
      <c r="A591" t="s">
        <v>2289</v>
      </c>
      <c r="F591" t="s">
        <v>790</v>
      </c>
      <c r="G591" s="2"/>
      <c r="H591">
        <v>1923</v>
      </c>
      <c r="I591" t="s">
        <v>3405</v>
      </c>
      <c r="J591" t="s">
        <v>1674</v>
      </c>
      <c r="T591" t="s">
        <v>3376</v>
      </c>
      <c r="AE591" t="s">
        <v>1117</v>
      </c>
      <c r="AH591" t="s">
        <v>4922</v>
      </c>
    </row>
    <row r="592" spans="1:34" outlineLevel="2" x14ac:dyDescent="0.25">
      <c r="A592" t="s">
        <v>3406</v>
      </c>
      <c r="G592" s="2"/>
      <c r="I592" t="s">
        <v>3407</v>
      </c>
    </row>
    <row r="593" spans="1:34" outlineLevel="2" x14ac:dyDescent="0.25">
      <c r="A593" t="s">
        <v>3406</v>
      </c>
      <c r="F593" t="s">
        <v>4059</v>
      </c>
      <c r="G593" s="2"/>
      <c r="H593">
        <v>1923</v>
      </c>
      <c r="I593" t="s">
        <v>5139</v>
      </c>
      <c r="J593" t="s">
        <v>1286</v>
      </c>
      <c r="T593" t="s">
        <v>3376</v>
      </c>
      <c r="AE593" t="s">
        <v>1117</v>
      </c>
      <c r="AH593" t="s">
        <v>4922</v>
      </c>
    </row>
    <row r="594" spans="1:34" outlineLevel="2" x14ac:dyDescent="0.25">
      <c r="A594" t="s">
        <v>3406</v>
      </c>
      <c r="F594" t="s">
        <v>4060</v>
      </c>
      <c r="G594" s="2"/>
      <c r="H594">
        <v>1923</v>
      </c>
      <c r="I594" t="s">
        <v>5138</v>
      </c>
      <c r="J594" t="s">
        <v>41</v>
      </c>
      <c r="T594" t="s">
        <v>3376</v>
      </c>
      <c r="AE594" t="s">
        <v>1117</v>
      </c>
      <c r="AH594" t="s">
        <v>4922</v>
      </c>
    </row>
    <row r="595" spans="1:34" outlineLevel="2" x14ac:dyDescent="0.25">
      <c r="A595" t="s">
        <v>3406</v>
      </c>
      <c r="F595" t="s">
        <v>4064</v>
      </c>
      <c r="G595" s="2"/>
      <c r="H595">
        <v>1923</v>
      </c>
      <c r="I595" t="s">
        <v>5239</v>
      </c>
      <c r="J595" t="s">
        <v>3831</v>
      </c>
      <c r="T595" t="s">
        <v>3376</v>
      </c>
      <c r="AE595" t="s">
        <v>1117</v>
      </c>
      <c r="AH595" t="s">
        <v>4922</v>
      </c>
    </row>
    <row r="596" spans="1:34" outlineLevel="2" x14ac:dyDescent="0.25">
      <c r="A596" t="s">
        <v>3406</v>
      </c>
      <c r="F596" t="s">
        <v>4065</v>
      </c>
      <c r="G596" s="2"/>
      <c r="H596">
        <v>1923</v>
      </c>
      <c r="I596" t="s">
        <v>2974</v>
      </c>
      <c r="J596" t="s">
        <v>1590</v>
      </c>
      <c r="T596" t="s">
        <v>3376</v>
      </c>
      <c r="AE596" t="s">
        <v>1117</v>
      </c>
      <c r="AH596" t="s">
        <v>4922</v>
      </c>
    </row>
    <row r="597" spans="1:34" outlineLevel="2" x14ac:dyDescent="0.25">
      <c r="A597" t="s">
        <v>3406</v>
      </c>
      <c r="F597" t="s">
        <v>4066</v>
      </c>
      <c r="G597" s="2"/>
      <c r="H597">
        <v>1923</v>
      </c>
      <c r="I597" t="s">
        <v>5279</v>
      </c>
      <c r="J597" t="s">
        <v>1674</v>
      </c>
      <c r="T597" t="s">
        <v>3376</v>
      </c>
      <c r="AE597" t="s">
        <v>1117</v>
      </c>
      <c r="AH597" t="s">
        <v>4610</v>
      </c>
    </row>
    <row r="598" spans="1:34" outlineLevel="2" x14ac:dyDescent="0.25">
      <c r="A598" t="s">
        <v>3406</v>
      </c>
      <c r="F598" t="s">
        <v>6660</v>
      </c>
      <c r="G598" s="2"/>
      <c r="H598">
        <v>1923</v>
      </c>
      <c r="I598" t="s">
        <v>3421</v>
      </c>
      <c r="J598" t="s">
        <v>3830</v>
      </c>
      <c r="T598" t="s">
        <v>3376</v>
      </c>
      <c r="AE598" t="s">
        <v>1117</v>
      </c>
      <c r="AH598" t="s">
        <v>4922</v>
      </c>
    </row>
    <row r="599" spans="1:34" outlineLevel="2" x14ac:dyDescent="0.25">
      <c r="A599" t="s">
        <v>3406</v>
      </c>
      <c r="F599" t="s">
        <v>6239</v>
      </c>
      <c r="G599" s="2"/>
      <c r="H599">
        <v>1923</v>
      </c>
      <c r="I599" t="s">
        <v>1346</v>
      </c>
      <c r="J599" t="s">
        <v>5481</v>
      </c>
      <c r="T599" t="s">
        <v>3376</v>
      </c>
      <c r="AE599" t="s">
        <v>1117</v>
      </c>
      <c r="AH599" t="s">
        <v>4922</v>
      </c>
    </row>
    <row r="600" spans="1:34" outlineLevel="2" x14ac:dyDescent="0.25">
      <c r="A600" t="s">
        <v>3406</v>
      </c>
      <c r="F600" t="s">
        <v>789</v>
      </c>
      <c r="G600" s="2"/>
      <c r="H600">
        <v>1923</v>
      </c>
      <c r="I600" t="s">
        <v>791</v>
      </c>
      <c r="J600" t="s">
        <v>1590</v>
      </c>
      <c r="T600" t="s">
        <v>3376</v>
      </c>
      <c r="AE600" t="s">
        <v>1117</v>
      </c>
      <c r="AH600" t="s">
        <v>4922</v>
      </c>
    </row>
    <row r="601" spans="1:34" outlineLevel="2" x14ac:dyDescent="0.25">
      <c r="A601" t="s">
        <v>3406</v>
      </c>
      <c r="F601" t="s">
        <v>790</v>
      </c>
      <c r="G601" s="2"/>
      <c r="H601">
        <v>1923</v>
      </c>
      <c r="I601" t="s">
        <v>3408</v>
      </c>
      <c r="J601" t="s">
        <v>1674</v>
      </c>
      <c r="T601" t="s">
        <v>3376</v>
      </c>
      <c r="AE601" t="s">
        <v>1117</v>
      </c>
      <c r="AH601" t="s">
        <v>4922</v>
      </c>
    </row>
    <row r="602" spans="1:34" outlineLevel="2" x14ac:dyDescent="0.25">
      <c r="A602" t="s">
        <v>3409</v>
      </c>
      <c r="G602" s="2"/>
      <c r="I602" t="s">
        <v>3412</v>
      </c>
      <c r="J602" t="s">
        <v>3178</v>
      </c>
    </row>
    <row r="603" spans="1:34" outlineLevel="2" x14ac:dyDescent="0.25">
      <c r="A603" t="s">
        <v>3409</v>
      </c>
      <c r="F603" t="s">
        <v>4059</v>
      </c>
      <c r="G603" s="2"/>
      <c r="H603">
        <v>1923</v>
      </c>
      <c r="I603" t="s">
        <v>5139</v>
      </c>
      <c r="J603" t="s">
        <v>1286</v>
      </c>
      <c r="T603" t="s">
        <v>3376</v>
      </c>
      <c r="AE603" t="s">
        <v>1117</v>
      </c>
      <c r="AH603" t="s">
        <v>4922</v>
      </c>
    </row>
    <row r="604" spans="1:34" outlineLevel="2" x14ac:dyDescent="0.25">
      <c r="A604" t="s">
        <v>3409</v>
      </c>
      <c r="F604" t="s">
        <v>4060</v>
      </c>
      <c r="G604" s="2"/>
      <c r="H604">
        <v>1923</v>
      </c>
      <c r="I604" t="s">
        <v>5138</v>
      </c>
      <c r="J604" t="s">
        <v>41</v>
      </c>
      <c r="T604" t="s">
        <v>3376</v>
      </c>
      <c r="AE604" t="s">
        <v>1117</v>
      </c>
      <c r="AH604" t="s">
        <v>4922</v>
      </c>
    </row>
    <row r="605" spans="1:34" outlineLevel="2" x14ac:dyDescent="0.25">
      <c r="A605" t="s">
        <v>3409</v>
      </c>
      <c r="F605" t="s">
        <v>4064</v>
      </c>
      <c r="G605" s="2"/>
      <c r="H605">
        <v>1923</v>
      </c>
      <c r="I605" t="s">
        <v>5239</v>
      </c>
      <c r="J605" t="s">
        <v>3831</v>
      </c>
      <c r="T605" t="s">
        <v>3376</v>
      </c>
      <c r="AE605" t="s">
        <v>1117</v>
      </c>
      <c r="AH605" t="s">
        <v>4922</v>
      </c>
    </row>
    <row r="606" spans="1:34" outlineLevel="2" x14ac:dyDescent="0.25">
      <c r="A606" t="s">
        <v>3409</v>
      </c>
      <c r="F606" t="s">
        <v>4065</v>
      </c>
      <c r="G606" s="2"/>
      <c r="H606">
        <v>1923</v>
      </c>
      <c r="I606" t="s">
        <v>2974</v>
      </c>
      <c r="J606" t="s">
        <v>1590</v>
      </c>
      <c r="T606" t="s">
        <v>3376</v>
      </c>
      <c r="AE606" t="s">
        <v>1117</v>
      </c>
      <c r="AH606" t="s">
        <v>4922</v>
      </c>
    </row>
    <row r="607" spans="1:34" outlineLevel="2" x14ac:dyDescent="0.25">
      <c r="A607" t="s">
        <v>3409</v>
      </c>
      <c r="F607" t="s">
        <v>4066</v>
      </c>
      <c r="G607" s="2"/>
      <c r="H607">
        <v>1923</v>
      </c>
      <c r="I607" t="s">
        <v>5279</v>
      </c>
      <c r="J607" t="s">
        <v>1674</v>
      </c>
      <c r="T607" t="s">
        <v>3376</v>
      </c>
      <c r="AE607" t="s">
        <v>1117</v>
      </c>
      <c r="AH607" t="s">
        <v>4610</v>
      </c>
    </row>
    <row r="608" spans="1:34" outlineLevel="2" x14ac:dyDescent="0.25">
      <c r="A608" t="s">
        <v>3409</v>
      </c>
      <c r="F608" t="s">
        <v>6660</v>
      </c>
      <c r="G608" s="2"/>
      <c r="H608">
        <v>1923</v>
      </c>
      <c r="I608" t="s">
        <v>3421</v>
      </c>
      <c r="J608" t="s">
        <v>3830</v>
      </c>
      <c r="T608" t="s">
        <v>3376</v>
      </c>
      <c r="AE608" t="s">
        <v>1117</v>
      </c>
      <c r="AH608" t="s">
        <v>4922</v>
      </c>
    </row>
    <row r="609" spans="1:34" outlineLevel="2" x14ac:dyDescent="0.25">
      <c r="A609" t="s">
        <v>3409</v>
      </c>
      <c r="F609" t="s">
        <v>6239</v>
      </c>
      <c r="G609" s="2"/>
      <c r="H609">
        <v>1923</v>
      </c>
      <c r="I609" t="s">
        <v>1346</v>
      </c>
      <c r="J609" t="s">
        <v>5481</v>
      </c>
      <c r="T609" t="s">
        <v>3376</v>
      </c>
      <c r="AE609" t="s">
        <v>1117</v>
      </c>
      <c r="AH609" t="s">
        <v>4922</v>
      </c>
    </row>
    <row r="610" spans="1:34" outlineLevel="2" x14ac:dyDescent="0.25">
      <c r="A610" t="s">
        <v>3409</v>
      </c>
      <c r="F610" t="s">
        <v>789</v>
      </c>
      <c r="G610" s="2"/>
      <c r="H610">
        <v>1923</v>
      </c>
      <c r="I610" t="s">
        <v>791</v>
      </c>
      <c r="J610" t="s">
        <v>1590</v>
      </c>
      <c r="T610" t="s">
        <v>3376</v>
      </c>
      <c r="AE610" t="s">
        <v>1117</v>
      </c>
      <c r="AH610" t="s">
        <v>4922</v>
      </c>
    </row>
    <row r="611" spans="1:34" outlineLevel="2" x14ac:dyDescent="0.25">
      <c r="A611" t="s">
        <v>3409</v>
      </c>
      <c r="G611" s="2"/>
      <c r="I611" t="s">
        <v>3411</v>
      </c>
      <c r="J611" t="s">
        <v>3410</v>
      </c>
    </row>
    <row r="612" spans="1:34" outlineLevel="2" x14ac:dyDescent="0.25">
      <c r="A612" t="s">
        <v>3409</v>
      </c>
      <c r="F612" t="s">
        <v>790</v>
      </c>
      <c r="G612" s="2"/>
      <c r="H612">
        <v>1923</v>
      </c>
      <c r="I612" t="s">
        <v>5279</v>
      </c>
      <c r="J612" t="s">
        <v>1674</v>
      </c>
      <c r="T612" t="s">
        <v>3376</v>
      </c>
      <c r="AE612" t="s">
        <v>1117</v>
      </c>
      <c r="AH612" t="s">
        <v>4922</v>
      </c>
    </row>
    <row r="613" spans="1:34" outlineLevel="2" x14ac:dyDescent="0.25">
      <c r="A613" t="s">
        <v>3409</v>
      </c>
      <c r="G613" s="2"/>
      <c r="I613" t="s">
        <v>3412</v>
      </c>
      <c r="J613" t="s">
        <v>3179</v>
      </c>
    </row>
    <row r="614" spans="1:34" outlineLevel="2" x14ac:dyDescent="0.25">
      <c r="A614" t="s">
        <v>3409</v>
      </c>
      <c r="F614" t="s">
        <v>1403</v>
      </c>
      <c r="G614" s="2"/>
      <c r="H614">
        <v>1923</v>
      </c>
      <c r="I614" t="s">
        <v>5139</v>
      </c>
      <c r="J614" t="s">
        <v>1286</v>
      </c>
      <c r="T614" t="s">
        <v>3376</v>
      </c>
      <c r="AE614" t="s">
        <v>1117</v>
      </c>
      <c r="AH614" t="s">
        <v>4922</v>
      </c>
    </row>
    <row r="615" spans="1:34" outlineLevel="2" x14ac:dyDescent="0.25">
      <c r="A615" t="s">
        <v>3409</v>
      </c>
      <c r="F615" t="s">
        <v>1404</v>
      </c>
      <c r="G615" s="2"/>
      <c r="H615">
        <v>1923</v>
      </c>
      <c r="I615" t="s">
        <v>5138</v>
      </c>
      <c r="J615" t="s">
        <v>41</v>
      </c>
      <c r="T615" t="s">
        <v>3376</v>
      </c>
      <c r="AE615" t="s">
        <v>1117</v>
      </c>
      <c r="AH615" t="s">
        <v>4922</v>
      </c>
    </row>
    <row r="616" spans="1:34" outlineLevel="2" x14ac:dyDescent="0.25">
      <c r="A616" t="s">
        <v>3409</v>
      </c>
      <c r="F616" t="s">
        <v>1405</v>
      </c>
      <c r="G616" s="2"/>
      <c r="H616">
        <v>1923</v>
      </c>
      <c r="I616" t="s">
        <v>5239</v>
      </c>
      <c r="J616" t="s">
        <v>3831</v>
      </c>
      <c r="T616" t="s">
        <v>3376</v>
      </c>
      <c r="AE616" t="s">
        <v>1117</v>
      </c>
      <c r="AH616" t="s">
        <v>4922</v>
      </c>
    </row>
    <row r="617" spans="1:34" outlineLevel="2" x14ac:dyDescent="0.25">
      <c r="A617" t="s">
        <v>3409</v>
      </c>
      <c r="F617" t="s">
        <v>1406</v>
      </c>
      <c r="G617" s="2"/>
      <c r="H617">
        <v>1923</v>
      </c>
      <c r="I617" t="s">
        <v>2974</v>
      </c>
      <c r="J617" t="s">
        <v>1590</v>
      </c>
      <c r="T617" t="s">
        <v>3376</v>
      </c>
      <c r="AE617" t="s">
        <v>1117</v>
      </c>
      <c r="AH617" t="s">
        <v>4922</v>
      </c>
    </row>
    <row r="618" spans="1:34" outlineLevel="2" x14ac:dyDescent="0.25">
      <c r="A618" t="s">
        <v>3409</v>
      </c>
      <c r="F618" t="s">
        <v>1407</v>
      </c>
      <c r="G618" s="2"/>
      <c r="H618">
        <v>1923</v>
      </c>
      <c r="I618" t="s">
        <v>5279</v>
      </c>
      <c r="J618" t="s">
        <v>1674</v>
      </c>
      <c r="T618" t="s">
        <v>3376</v>
      </c>
      <c r="AE618" t="s">
        <v>1117</v>
      </c>
      <c r="AH618" t="s">
        <v>4922</v>
      </c>
    </row>
    <row r="619" spans="1:34" outlineLevel="2" x14ac:dyDescent="0.25">
      <c r="A619" t="s">
        <v>3409</v>
      </c>
      <c r="F619" t="s">
        <v>1409</v>
      </c>
      <c r="G619" s="2"/>
      <c r="H619">
        <v>1923</v>
      </c>
      <c r="I619" t="s">
        <v>3421</v>
      </c>
      <c r="J619" t="s">
        <v>3830</v>
      </c>
      <c r="T619" t="s">
        <v>3376</v>
      </c>
      <c r="AE619" t="s">
        <v>1117</v>
      </c>
      <c r="AH619" t="s">
        <v>4922</v>
      </c>
    </row>
    <row r="620" spans="1:34" outlineLevel="2" x14ac:dyDescent="0.25">
      <c r="A620" t="s">
        <v>3409</v>
      </c>
      <c r="F620" t="s">
        <v>3176</v>
      </c>
      <c r="G620" s="2"/>
      <c r="H620">
        <v>1923</v>
      </c>
      <c r="I620" t="s">
        <v>1346</v>
      </c>
      <c r="J620" t="s">
        <v>5481</v>
      </c>
      <c r="T620" t="s">
        <v>3376</v>
      </c>
      <c r="AE620" t="s">
        <v>1117</v>
      </c>
      <c r="AH620" t="s">
        <v>4922</v>
      </c>
    </row>
    <row r="621" spans="1:34" outlineLevel="2" x14ac:dyDescent="0.25">
      <c r="A621" t="s">
        <v>3409</v>
      </c>
      <c r="F621" t="s">
        <v>3177</v>
      </c>
      <c r="G621" s="2"/>
      <c r="H621">
        <v>1923</v>
      </c>
      <c r="I621" t="s">
        <v>791</v>
      </c>
      <c r="J621" t="s">
        <v>1590</v>
      </c>
      <c r="T621" t="s">
        <v>3376</v>
      </c>
      <c r="AE621" t="s">
        <v>1117</v>
      </c>
      <c r="AH621" t="s">
        <v>4922</v>
      </c>
    </row>
    <row r="622" spans="1:34" outlineLevel="2" x14ac:dyDescent="0.25">
      <c r="A622" t="s">
        <v>3409</v>
      </c>
      <c r="G622" s="2"/>
      <c r="I622" t="s">
        <v>3175</v>
      </c>
      <c r="J622" t="s">
        <v>3413</v>
      </c>
    </row>
    <row r="623" spans="1:34" outlineLevel="2" x14ac:dyDescent="0.25">
      <c r="A623" t="s">
        <v>3409</v>
      </c>
      <c r="F623" t="s">
        <v>3180</v>
      </c>
      <c r="G623" s="2"/>
      <c r="H623">
        <v>1923</v>
      </c>
      <c r="I623" t="s">
        <v>5139</v>
      </c>
      <c r="J623" t="s">
        <v>1286</v>
      </c>
      <c r="T623" t="s">
        <v>3376</v>
      </c>
      <c r="AE623" t="s">
        <v>1117</v>
      </c>
      <c r="AH623" t="s">
        <v>4922</v>
      </c>
    </row>
    <row r="624" spans="1:34" outlineLevel="2" x14ac:dyDescent="0.25">
      <c r="A624" t="s">
        <v>3409</v>
      </c>
      <c r="F624" t="s">
        <v>3181</v>
      </c>
      <c r="G624" s="2"/>
      <c r="H624">
        <v>1923</v>
      </c>
      <c r="I624" t="s">
        <v>5138</v>
      </c>
      <c r="J624" t="s">
        <v>41</v>
      </c>
      <c r="T624" t="s">
        <v>3376</v>
      </c>
      <c r="AE624" t="s">
        <v>1117</v>
      </c>
      <c r="AH624" t="s">
        <v>4922</v>
      </c>
    </row>
    <row r="625" spans="1:34" outlineLevel="2" x14ac:dyDescent="0.25">
      <c r="A625" t="s">
        <v>3409</v>
      </c>
      <c r="F625" t="s">
        <v>5766</v>
      </c>
      <c r="G625" s="2"/>
      <c r="H625">
        <v>1923</v>
      </c>
      <c r="I625" t="s">
        <v>5239</v>
      </c>
      <c r="J625" t="s">
        <v>3831</v>
      </c>
      <c r="T625" t="s">
        <v>3376</v>
      </c>
      <c r="AE625" t="s">
        <v>1117</v>
      </c>
      <c r="AH625" t="s">
        <v>4922</v>
      </c>
    </row>
    <row r="626" spans="1:34" outlineLevel="2" x14ac:dyDescent="0.25">
      <c r="A626" t="s">
        <v>3409</v>
      </c>
      <c r="F626" t="s">
        <v>5767</v>
      </c>
      <c r="G626" s="2"/>
      <c r="H626">
        <v>1923</v>
      </c>
      <c r="I626" t="s">
        <v>2974</v>
      </c>
      <c r="J626" t="s">
        <v>1590</v>
      </c>
      <c r="T626" t="s">
        <v>3376</v>
      </c>
      <c r="AE626" t="s">
        <v>1117</v>
      </c>
      <c r="AH626" t="s">
        <v>4922</v>
      </c>
    </row>
    <row r="627" spans="1:34" outlineLevel="2" x14ac:dyDescent="0.25">
      <c r="A627" t="s">
        <v>3409</v>
      </c>
      <c r="F627" t="s">
        <v>5768</v>
      </c>
      <c r="G627" s="2"/>
      <c r="H627">
        <v>1923</v>
      </c>
      <c r="I627" t="s">
        <v>5279</v>
      </c>
      <c r="J627" t="s">
        <v>1674</v>
      </c>
      <c r="T627" t="s">
        <v>3376</v>
      </c>
      <c r="AE627" t="s">
        <v>1117</v>
      </c>
      <c r="AH627" t="s">
        <v>4922</v>
      </c>
    </row>
    <row r="628" spans="1:34" outlineLevel="2" x14ac:dyDescent="0.25">
      <c r="A628" t="s">
        <v>3409</v>
      </c>
      <c r="F628" t="s">
        <v>5769</v>
      </c>
      <c r="G628" s="2"/>
      <c r="H628">
        <v>1923</v>
      </c>
      <c r="I628" t="s">
        <v>3421</v>
      </c>
      <c r="J628" t="s">
        <v>3830</v>
      </c>
      <c r="T628" t="s">
        <v>3376</v>
      </c>
      <c r="AE628" t="s">
        <v>1117</v>
      </c>
      <c r="AH628" t="s">
        <v>4922</v>
      </c>
    </row>
    <row r="629" spans="1:34" outlineLevel="2" x14ac:dyDescent="0.25">
      <c r="A629" t="s">
        <v>3409</v>
      </c>
      <c r="F629" t="s">
        <v>5770</v>
      </c>
      <c r="G629" s="2"/>
      <c r="H629">
        <v>1923</v>
      </c>
      <c r="I629" t="s">
        <v>1346</v>
      </c>
      <c r="J629" t="s">
        <v>5481</v>
      </c>
      <c r="T629" t="s">
        <v>3376</v>
      </c>
      <c r="AE629" t="s">
        <v>1117</v>
      </c>
      <c r="AH629" t="s">
        <v>4922</v>
      </c>
    </row>
    <row r="630" spans="1:34" outlineLevel="2" x14ac:dyDescent="0.25">
      <c r="A630" t="s">
        <v>3409</v>
      </c>
      <c r="F630" t="s">
        <v>5771</v>
      </c>
      <c r="G630" s="2"/>
      <c r="H630">
        <v>1923</v>
      </c>
      <c r="I630" t="s">
        <v>791</v>
      </c>
      <c r="J630" t="s">
        <v>1590</v>
      </c>
      <c r="T630" t="s">
        <v>3376</v>
      </c>
      <c r="AE630" t="s">
        <v>1117</v>
      </c>
      <c r="AH630" t="s">
        <v>4922</v>
      </c>
    </row>
    <row r="631" spans="1:34" outlineLevel="2" x14ac:dyDescent="0.25">
      <c r="A631" t="s">
        <v>3409</v>
      </c>
      <c r="G631" s="2"/>
      <c r="I631" t="s">
        <v>3411</v>
      </c>
      <c r="J631" t="s">
        <v>5772</v>
      </c>
    </row>
    <row r="632" spans="1:34" outlineLevel="2" x14ac:dyDescent="0.25">
      <c r="A632" t="s">
        <v>3409</v>
      </c>
      <c r="F632" t="s">
        <v>5773</v>
      </c>
      <c r="G632" s="2"/>
      <c r="H632">
        <v>1923</v>
      </c>
      <c r="I632" t="s">
        <v>5139</v>
      </c>
      <c r="J632" t="s">
        <v>1286</v>
      </c>
      <c r="T632" t="s">
        <v>3376</v>
      </c>
      <c r="AE632" t="s">
        <v>1117</v>
      </c>
      <c r="AH632" t="s">
        <v>4610</v>
      </c>
    </row>
    <row r="633" spans="1:34" outlineLevel="2" x14ac:dyDescent="0.25">
      <c r="A633" t="s">
        <v>3409</v>
      </c>
      <c r="F633" t="s">
        <v>5774</v>
      </c>
      <c r="G633" s="2"/>
      <c r="H633">
        <v>1923</v>
      </c>
      <c r="I633" t="s">
        <v>5138</v>
      </c>
      <c r="J633" t="s">
        <v>41</v>
      </c>
      <c r="T633" t="s">
        <v>3376</v>
      </c>
      <c r="AE633" t="s">
        <v>1117</v>
      </c>
      <c r="AH633" t="s">
        <v>4610</v>
      </c>
    </row>
    <row r="634" spans="1:34" outlineLevel="2" x14ac:dyDescent="0.25">
      <c r="A634" t="s">
        <v>3409</v>
      </c>
      <c r="F634" t="s">
        <v>5775</v>
      </c>
      <c r="G634" s="2"/>
      <c r="H634">
        <v>1923</v>
      </c>
      <c r="I634" t="s">
        <v>5239</v>
      </c>
      <c r="J634" t="s">
        <v>3831</v>
      </c>
      <c r="T634" t="s">
        <v>3376</v>
      </c>
      <c r="AE634" t="s">
        <v>1117</v>
      </c>
      <c r="AH634" t="s">
        <v>4610</v>
      </c>
    </row>
    <row r="635" spans="1:34" outlineLevel="2" x14ac:dyDescent="0.25">
      <c r="A635" t="s">
        <v>3409</v>
      </c>
      <c r="F635" t="s">
        <v>5776</v>
      </c>
      <c r="G635" s="2"/>
      <c r="H635">
        <v>1923</v>
      </c>
      <c r="I635" t="s">
        <v>2974</v>
      </c>
      <c r="J635" t="s">
        <v>1590</v>
      </c>
      <c r="T635" t="s">
        <v>3376</v>
      </c>
      <c r="AE635" t="s">
        <v>1117</v>
      </c>
      <c r="AH635" t="s">
        <v>4610</v>
      </c>
    </row>
    <row r="636" spans="1:34" outlineLevel="2" x14ac:dyDescent="0.25">
      <c r="A636" t="s">
        <v>3409</v>
      </c>
      <c r="F636" t="s">
        <v>5777</v>
      </c>
      <c r="G636" s="2"/>
      <c r="H636">
        <v>1923</v>
      </c>
      <c r="I636" t="s">
        <v>5279</v>
      </c>
      <c r="J636" t="s">
        <v>1674</v>
      </c>
      <c r="T636" t="s">
        <v>3376</v>
      </c>
      <c r="AE636" t="s">
        <v>1117</v>
      </c>
      <c r="AH636" t="s">
        <v>4610</v>
      </c>
    </row>
    <row r="637" spans="1:34" outlineLevel="2" x14ac:dyDescent="0.25">
      <c r="A637" t="s">
        <v>3409</v>
      </c>
      <c r="F637" t="s">
        <v>5778</v>
      </c>
      <c r="G637" s="2"/>
      <c r="H637">
        <v>1923</v>
      </c>
      <c r="I637" t="s">
        <v>3421</v>
      </c>
      <c r="J637" t="s">
        <v>3830</v>
      </c>
      <c r="T637" t="s">
        <v>3376</v>
      </c>
      <c r="AE637" t="s">
        <v>1117</v>
      </c>
      <c r="AH637" t="s">
        <v>4610</v>
      </c>
    </row>
    <row r="638" spans="1:34" outlineLevel="2" x14ac:dyDescent="0.25">
      <c r="A638" t="s">
        <v>3409</v>
      </c>
      <c r="F638" t="s">
        <v>6556</v>
      </c>
      <c r="G638" s="2"/>
      <c r="H638">
        <v>1923</v>
      </c>
      <c r="I638" t="s">
        <v>1346</v>
      </c>
      <c r="J638" t="s">
        <v>5481</v>
      </c>
      <c r="T638" t="s">
        <v>3376</v>
      </c>
      <c r="AE638" t="s">
        <v>1117</v>
      </c>
      <c r="AH638" t="s">
        <v>4610</v>
      </c>
    </row>
    <row r="639" spans="1:34" outlineLevel="2" x14ac:dyDescent="0.25">
      <c r="A639" t="s">
        <v>3409</v>
      </c>
      <c r="F639" t="s">
        <v>6557</v>
      </c>
      <c r="G639" s="2"/>
      <c r="H639">
        <v>1923</v>
      </c>
      <c r="I639" t="s">
        <v>791</v>
      </c>
      <c r="J639" t="s">
        <v>1590</v>
      </c>
      <c r="T639" t="s">
        <v>3376</v>
      </c>
      <c r="AE639" t="s">
        <v>1117</v>
      </c>
      <c r="AH639" t="s">
        <v>4922</v>
      </c>
    </row>
    <row r="640" spans="1:34" outlineLevel="2" x14ac:dyDescent="0.25">
      <c r="A640" t="s">
        <v>4020</v>
      </c>
      <c r="G640" s="2"/>
      <c r="I640" t="s">
        <v>2109</v>
      </c>
    </row>
    <row r="641" spans="1:34" outlineLevel="2" x14ac:dyDescent="0.25">
      <c r="A641" t="s">
        <v>4020</v>
      </c>
      <c r="F641" t="s">
        <v>4059</v>
      </c>
      <c r="G641" s="2"/>
      <c r="H641">
        <v>1921</v>
      </c>
      <c r="I641" t="s">
        <v>5139</v>
      </c>
      <c r="J641" t="s">
        <v>1085</v>
      </c>
      <c r="T641" t="s">
        <v>3376</v>
      </c>
      <c r="AE641" t="s">
        <v>1117</v>
      </c>
      <c r="AH641" t="s">
        <v>4922</v>
      </c>
    </row>
    <row r="642" spans="1:34" outlineLevel="2" x14ac:dyDescent="0.25">
      <c r="A642" t="s">
        <v>4020</v>
      </c>
      <c r="F642" t="s">
        <v>4060</v>
      </c>
      <c r="G642" s="2"/>
      <c r="H642">
        <v>1921</v>
      </c>
      <c r="I642" t="s">
        <v>5138</v>
      </c>
      <c r="J642" t="s">
        <v>484</v>
      </c>
      <c r="T642" t="s">
        <v>3376</v>
      </c>
      <c r="AE642" t="s">
        <v>1117</v>
      </c>
      <c r="AH642" t="s">
        <v>4922</v>
      </c>
    </row>
    <row r="643" spans="1:34" outlineLevel="2" x14ac:dyDescent="0.25">
      <c r="A643" t="s">
        <v>4020</v>
      </c>
      <c r="F643" t="s">
        <v>4064</v>
      </c>
      <c r="G643" s="2"/>
      <c r="H643">
        <v>1921</v>
      </c>
      <c r="I643" t="s">
        <v>5239</v>
      </c>
      <c r="J643" t="s">
        <v>6439</v>
      </c>
      <c r="T643" t="s">
        <v>3376</v>
      </c>
      <c r="AE643" t="s">
        <v>1117</v>
      </c>
      <c r="AH643" t="s">
        <v>4922</v>
      </c>
    </row>
    <row r="644" spans="1:34" outlineLevel="2" x14ac:dyDescent="0.25">
      <c r="A644" t="s">
        <v>4020</v>
      </c>
      <c r="F644" t="s">
        <v>4065</v>
      </c>
      <c r="G644" s="2"/>
      <c r="H644">
        <v>1921</v>
      </c>
      <c r="I644" t="s">
        <v>2974</v>
      </c>
      <c r="J644" t="s">
        <v>3964</v>
      </c>
      <c r="T644" t="s">
        <v>3376</v>
      </c>
      <c r="AE644" t="s">
        <v>1117</v>
      </c>
      <c r="AH644" t="s">
        <v>4922</v>
      </c>
    </row>
    <row r="645" spans="1:34" outlineLevel="2" x14ac:dyDescent="0.25">
      <c r="A645" t="s">
        <v>4020</v>
      </c>
      <c r="F645" t="s">
        <v>4066</v>
      </c>
      <c r="G645" s="2"/>
      <c r="H645">
        <v>1921</v>
      </c>
      <c r="I645" t="s">
        <v>5279</v>
      </c>
      <c r="J645" t="s">
        <v>6501</v>
      </c>
      <c r="T645" t="s">
        <v>3376</v>
      </c>
      <c r="AE645" t="s">
        <v>1117</v>
      </c>
      <c r="AH645" t="s">
        <v>4610</v>
      </c>
    </row>
    <row r="646" spans="1:34" outlineLevel="2" x14ac:dyDescent="0.25">
      <c r="A646" t="s">
        <v>4020</v>
      </c>
      <c r="F646" t="s">
        <v>6660</v>
      </c>
      <c r="G646" s="2"/>
      <c r="H646">
        <v>1921</v>
      </c>
      <c r="I646" t="s">
        <v>3421</v>
      </c>
      <c r="J646" t="s">
        <v>1674</v>
      </c>
      <c r="T646" t="s">
        <v>3376</v>
      </c>
      <c r="AE646" t="s">
        <v>1117</v>
      </c>
      <c r="AH646" t="s">
        <v>4922</v>
      </c>
    </row>
    <row r="647" spans="1:34" outlineLevel="2" x14ac:dyDescent="0.25">
      <c r="A647" t="s">
        <v>4020</v>
      </c>
      <c r="F647" t="s">
        <v>6239</v>
      </c>
      <c r="G647" s="2"/>
      <c r="H647">
        <v>1921</v>
      </c>
      <c r="I647" t="s">
        <v>1346</v>
      </c>
      <c r="J647" t="s">
        <v>4988</v>
      </c>
      <c r="T647" t="s">
        <v>3376</v>
      </c>
      <c r="AE647" t="s">
        <v>1117</v>
      </c>
      <c r="AH647" t="s">
        <v>4922</v>
      </c>
    </row>
    <row r="648" spans="1:34" outlineLevel="2" x14ac:dyDescent="0.25">
      <c r="A648" t="s">
        <v>4020</v>
      </c>
      <c r="G648" s="2"/>
      <c r="I648" t="s">
        <v>1086</v>
      </c>
    </row>
    <row r="649" spans="1:34" outlineLevel="2" x14ac:dyDescent="0.25">
      <c r="A649" t="s">
        <v>4020</v>
      </c>
      <c r="F649" t="s">
        <v>789</v>
      </c>
      <c r="G649" s="2"/>
      <c r="H649">
        <v>1921</v>
      </c>
      <c r="I649" t="s">
        <v>5139</v>
      </c>
      <c r="J649" t="s">
        <v>1085</v>
      </c>
      <c r="T649" t="s">
        <v>3376</v>
      </c>
      <c r="AE649" t="s">
        <v>1117</v>
      </c>
      <c r="AH649" t="s">
        <v>4922</v>
      </c>
    </row>
    <row r="650" spans="1:34" outlineLevel="2" x14ac:dyDescent="0.25">
      <c r="A650" t="s">
        <v>4020</v>
      </c>
      <c r="F650" t="s">
        <v>790</v>
      </c>
      <c r="G650" s="2"/>
      <c r="H650">
        <v>1921</v>
      </c>
      <c r="I650" t="s">
        <v>5138</v>
      </c>
      <c r="J650" t="s">
        <v>484</v>
      </c>
      <c r="T650" t="s">
        <v>3376</v>
      </c>
      <c r="AE650" t="s">
        <v>1117</v>
      </c>
      <c r="AH650" t="s">
        <v>4922</v>
      </c>
    </row>
    <row r="651" spans="1:34" outlineLevel="2" x14ac:dyDescent="0.25">
      <c r="A651" t="s">
        <v>4020</v>
      </c>
      <c r="F651" t="s">
        <v>1403</v>
      </c>
      <c r="G651" s="2"/>
      <c r="H651">
        <v>1921</v>
      </c>
      <c r="I651" t="s">
        <v>5239</v>
      </c>
      <c r="J651" t="s">
        <v>6439</v>
      </c>
      <c r="T651" t="s">
        <v>3376</v>
      </c>
      <c r="AE651" t="s">
        <v>1117</v>
      </c>
      <c r="AH651" t="s">
        <v>4922</v>
      </c>
    </row>
    <row r="652" spans="1:34" outlineLevel="2" x14ac:dyDescent="0.25">
      <c r="A652" t="s">
        <v>4020</v>
      </c>
      <c r="F652" t="s">
        <v>1404</v>
      </c>
      <c r="G652" s="2"/>
      <c r="H652">
        <v>1921</v>
      </c>
      <c r="I652" t="s">
        <v>2974</v>
      </c>
      <c r="J652" t="s">
        <v>3964</v>
      </c>
      <c r="T652" t="s">
        <v>3376</v>
      </c>
      <c r="AE652" t="s">
        <v>1117</v>
      </c>
      <c r="AH652" t="s">
        <v>4922</v>
      </c>
    </row>
    <row r="653" spans="1:34" outlineLevel="2" x14ac:dyDescent="0.25">
      <c r="A653" t="s">
        <v>4020</v>
      </c>
      <c r="F653" t="s">
        <v>1405</v>
      </c>
      <c r="G653" s="2"/>
      <c r="H653">
        <v>1921</v>
      </c>
      <c r="I653" t="s">
        <v>5279</v>
      </c>
      <c r="J653" t="s">
        <v>6501</v>
      </c>
      <c r="T653" t="s">
        <v>3376</v>
      </c>
      <c r="AE653" t="s">
        <v>1117</v>
      </c>
      <c r="AH653" t="s">
        <v>4610</v>
      </c>
    </row>
    <row r="654" spans="1:34" outlineLevel="2" x14ac:dyDescent="0.25">
      <c r="A654" t="s">
        <v>4020</v>
      </c>
      <c r="F654" t="s">
        <v>1406</v>
      </c>
      <c r="G654" s="2"/>
      <c r="H654">
        <v>1921</v>
      </c>
      <c r="I654" t="s">
        <v>3421</v>
      </c>
      <c r="J654" t="s">
        <v>1674</v>
      </c>
      <c r="T654" t="s">
        <v>3376</v>
      </c>
      <c r="AE654" t="s">
        <v>1117</v>
      </c>
      <c r="AH654" t="s">
        <v>4922</v>
      </c>
    </row>
    <row r="655" spans="1:34" outlineLevel="2" x14ac:dyDescent="0.25">
      <c r="A655" t="s">
        <v>4020</v>
      </c>
      <c r="F655" t="s">
        <v>1407</v>
      </c>
      <c r="G655" s="2"/>
      <c r="H655">
        <v>1921</v>
      </c>
      <c r="I655" t="s">
        <v>1346</v>
      </c>
      <c r="J655" t="s">
        <v>4988</v>
      </c>
      <c r="T655" t="s">
        <v>3376</v>
      </c>
      <c r="AE655" t="s">
        <v>1117</v>
      </c>
      <c r="AH655" t="s">
        <v>4922</v>
      </c>
    </row>
    <row r="656" spans="1:34" outlineLevel="2" x14ac:dyDescent="0.25">
      <c r="A656" t="s">
        <v>4020</v>
      </c>
      <c r="G656" s="2"/>
      <c r="I656" t="s">
        <v>1087</v>
      </c>
    </row>
    <row r="657" spans="1:34" outlineLevel="2" x14ac:dyDescent="0.25">
      <c r="A657" t="s">
        <v>4020</v>
      </c>
      <c r="F657" t="s">
        <v>1409</v>
      </c>
      <c r="G657" s="2"/>
      <c r="H657">
        <v>1921</v>
      </c>
      <c r="I657" t="s">
        <v>5139</v>
      </c>
      <c r="J657" t="s">
        <v>1085</v>
      </c>
      <c r="T657" t="s">
        <v>3376</v>
      </c>
      <c r="AE657" t="s">
        <v>1117</v>
      </c>
      <c r="AH657" t="s">
        <v>4620</v>
      </c>
    </row>
    <row r="658" spans="1:34" outlineLevel="2" x14ac:dyDescent="0.25">
      <c r="A658" t="s">
        <v>4020</v>
      </c>
      <c r="F658" t="s">
        <v>3176</v>
      </c>
      <c r="G658" s="2"/>
      <c r="H658">
        <v>1921</v>
      </c>
      <c r="I658" t="s">
        <v>5138</v>
      </c>
      <c r="J658" t="s">
        <v>484</v>
      </c>
      <c r="T658" t="s">
        <v>3376</v>
      </c>
      <c r="AE658" t="s">
        <v>1117</v>
      </c>
      <c r="AH658" t="s">
        <v>4610</v>
      </c>
    </row>
    <row r="659" spans="1:34" outlineLevel="2" x14ac:dyDescent="0.25">
      <c r="A659" t="s">
        <v>4020</v>
      </c>
      <c r="F659" t="s">
        <v>3177</v>
      </c>
      <c r="G659" s="2"/>
      <c r="H659">
        <v>1921</v>
      </c>
      <c r="I659" t="s">
        <v>5239</v>
      </c>
      <c r="J659" t="s">
        <v>6439</v>
      </c>
      <c r="T659" t="s">
        <v>3376</v>
      </c>
      <c r="AE659" t="s">
        <v>1117</v>
      </c>
      <c r="AH659" t="s">
        <v>4922</v>
      </c>
    </row>
    <row r="660" spans="1:34" outlineLevel="2" x14ac:dyDescent="0.25">
      <c r="A660" t="s">
        <v>4020</v>
      </c>
      <c r="F660" t="s">
        <v>3180</v>
      </c>
      <c r="G660" s="2"/>
      <c r="H660">
        <v>1921</v>
      </c>
      <c r="I660" t="s">
        <v>2974</v>
      </c>
      <c r="J660" t="s">
        <v>3964</v>
      </c>
      <c r="T660" t="s">
        <v>3376</v>
      </c>
      <c r="AE660" t="s">
        <v>1117</v>
      </c>
      <c r="AH660" t="s">
        <v>4922</v>
      </c>
    </row>
    <row r="661" spans="1:34" outlineLevel="2" x14ac:dyDescent="0.25">
      <c r="A661" t="s">
        <v>4020</v>
      </c>
      <c r="F661" t="s">
        <v>3181</v>
      </c>
      <c r="G661" s="2"/>
      <c r="H661">
        <v>1921</v>
      </c>
      <c r="I661" t="s">
        <v>5279</v>
      </c>
      <c r="J661" t="s">
        <v>6501</v>
      </c>
      <c r="T661" t="s">
        <v>3376</v>
      </c>
      <c r="AE661" t="s">
        <v>1117</v>
      </c>
      <c r="AH661" t="s">
        <v>4610</v>
      </c>
    </row>
    <row r="662" spans="1:34" outlineLevel="2" x14ac:dyDescent="0.25">
      <c r="A662" t="s">
        <v>4020</v>
      </c>
      <c r="F662" t="s">
        <v>5766</v>
      </c>
      <c r="G662" s="2"/>
      <c r="H662">
        <v>1921</v>
      </c>
      <c r="I662" t="s">
        <v>3421</v>
      </c>
      <c r="J662" t="s">
        <v>1674</v>
      </c>
      <c r="T662" t="s">
        <v>3376</v>
      </c>
      <c r="AE662" t="s">
        <v>1117</v>
      </c>
      <c r="AH662" t="s">
        <v>4610</v>
      </c>
    </row>
    <row r="663" spans="1:34" outlineLevel="2" x14ac:dyDescent="0.25">
      <c r="A663" t="s">
        <v>4020</v>
      </c>
      <c r="F663" t="s">
        <v>5767</v>
      </c>
      <c r="G663" s="2"/>
      <c r="H663">
        <v>1921</v>
      </c>
      <c r="I663" t="s">
        <v>1346</v>
      </c>
      <c r="J663" t="s">
        <v>4988</v>
      </c>
      <c r="T663" t="s">
        <v>3376</v>
      </c>
      <c r="AE663" t="s">
        <v>1117</v>
      </c>
      <c r="AH663" t="s">
        <v>4922</v>
      </c>
    </row>
    <row r="664" spans="1:34" outlineLevel="2" x14ac:dyDescent="0.25">
      <c r="A664" t="s">
        <v>4020</v>
      </c>
      <c r="G664" s="2"/>
      <c r="I664" t="s">
        <v>1088</v>
      </c>
    </row>
    <row r="665" spans="1:34" outlineLevel="2" x14ac:dyDescent="0.25">
      <c r="A665" t="s">
        <v>4020</v>
      </c>
      <c r="F665" t="s">
        <v>5768</v>
      </c>
      <c r="G665" s="2"/>
      <c r="H665">
        <v>1921</v>
      </c>
      <c r="I665" t="s">
        <v>5279</v>
      </c>
      <c r="J665" t="s">
        <v>1674</v>
      </c>
      <c r="T665" t="s">
        <v>3376</v>
      </c>
      <c r="AE665" t="s">
        <v>1117</v>
      </c>
      <c r="AH665" t="s">
        <v>4922</v>
      </c>
    </row>
    <row r="666" spans="1:34" outlineLevel="2" x14ac:dyDescent="0.25">
      <c r="A666" t="s">
        <v>4020</v>
      </c>
      <c r="G666" s="2"/>
      <c r="I666" t="s">
        <v>1089</v>
      </c>
    </row>
    <row r="667" spans="1:34" outlineLevel="2" x14ac:dyDescent="0.25">
      <c r="A667" t="s">
        <v>4020</v>
      </c>
      <c r="F667" t="s">
        <v>203</v>
      </c>
      <c r="G667" s="2"/>
      <c r="H667">
        <v>1923</v>
      </c>
      <c r="I667" t="s">
        <v>5139</v>
      </c>
      <c r="J667" t="s">
        <v>1286</v>
      </c>
      <c r="T667" t="s">
        <v>3376</v>
      </c>
      <c r="AE667" t="s">
        <v>1117</v>
      </c>
      <c r="AH667" t="s">
        <v>4922</v>
      </c>
    </row>
    <row r="668" spans="1:34" outlineLevel="2" x14ac:dyDescent="0.25">
      <c r="A668" t="s">
        <v>4020</v>
      </c>
      <c r="F668" t="s">
        <v>1090</v>
      </c>
      <c r="G668" s="2"/>
      <c r="H668">
        <v>1923</v>
      </c>
      <c r="I668" t="s">
        <v>5138</v>
      </c>
      <c r="J668" t="s">
        <v>41</v>
      </c>
      <c r="T668" t="s">
        <v>3376</v>
      </c>
      <c r="AE668" t="s">
        <v>1117</v>
      </c>
      <c r="AH668" t="s">
        <v>4610</v>
      </c>
    </row>
    <row r="669" spans="1:34" outlineLevel="2" x14ac:dyDescent="0.25">
      <c r="A669" t="s">
        <v>4020</v>
      </c>
      <c r="F669" t="s">
        <v>4631</v>
      </c>
      <c r="G669" s="2"/>
      <c r="H669">
        <v>1923</v>
      </c>
      <c r="I669" t="s">
        <v>5239</v>
      </c>
      <c r="J669" t="s">
        <v>3831</v>
      </c>
      <c r="T669" t="s">
        <v>3376</v>
      </c>
      <c r="AE669" t="s">
        <v>1117</v>
      </c>
      <c r="AH669" t="s">
        <v>4922</v>
      </c>
    </row>
    <row r="670" spans="1:34" outlineLevel="2" x14ac:dyDescent="0.25">
      <c r="A670" t="s">
        <v>4020</v>
      </c>
      <c r="F670" t="s">
        <v>4633</v>
      </c>
      <c r="G670" s="2"/>
      <c r="H670">
        <v>1923</v>
      </c>
      <c r="I670" t="s">
        <v>2974</v>
      </c>
      <c r="J670" t="s">
        <v>1590</v>
      </c>
      <c r="T670" t="s">
        <v>3376</v>
      </c>
      <c r="AE670" t="s">
        <v>1117</v>
      </c>
      <c r="AH670" t="s">
        <v>4610</v>
      </c>
    </row>
    <row r="671" spans="1:34" outlineLevel="2" x14ac:dyDescent="0.25">
      <c r="A671" t="s">
        <v>4020</v>
      </c>
      <c r="F671" t="s">
        <v>1091</v>
      </c>
      <c r="G671" s="2"/>
      <c r="H671">
        <v>1923</v>
      </c>
      <c r="I671" t="s">
        <v>5279</v>
      </c>
      <c r="J671" t="s">
        <v>1674</v>
      </c>
      <c r="T671" t="s">
        <v>3376</v>
      </c>
      <c r="AE671" t="s">
        <v>1117</v>
      </c>
      <c r="AH671" t="s">
        <v>4610</v>
      </c>
    </row>
    <row r="672" spans="1:34" outlineLevel="2" x14ac:dyDescent="0.25">
      <c r="A672" t="s">
        <v>4020</v>
      </c>
      <c r="F672" t="s">
        <v>3961</v>
      </c>
      <c r="G672" s="2"/>
      <c r="H672">
        <v>1923</v>
      </c>
      <c r="I672" t="s">
        <v>3421</v>
      </c>
      <c r="J672" t="s">
        <v>3830</v>
      </c>
      <c r="T672" t="s">
        <v>3376</v>
      </c>
      <c r="AE672" t="s">
        <v>1117</v>
      </c>
      <c r="AH672" t="s">
        <v>4610</v>
      </c>
    </row>
    <row r="673" spans="1:34" outlineLevel="2" x14ac:dyDescent="0.25">
      <c r="A673" t="s">
        <v>4020</v>
      </c>
      <c r="F673" t="s">
        <v>3962</v>
      </c>
      <c r="G673" s="2"/>
      <c r="H673">
        <v>1923</v>
      </c>
      <c r="I673" t="s">
        <v>1346</v>
      </c>
      <c r="J673" t="s">
        <v>5481</v>
      </c>
      <c r="T673" t="s">
        <v>3376</v>
      </c>
      <c r="AE673" t="s">
        <v>1117</v>
      </c>
      <c r="AH673" t="s">
        <v>4610</v>
      </c>
    </row>
    <row r="674" spans="1:34" outlineLevel="2" x14ac:dyDescent="0.25">
      <c r="A674" t="s">
        <v>4020</v>
      </c>
      <c r="F674" t="s">
        <v>3963</v>
      </c>
      <c r="G674" s="2"/>
      <c r="H674">
        <v>1923</v>
      </c>
      <c r="I674" t="s">
        <v>791</v>
      </c>
      <c r="J674" t="s">
        <v>1590</v>
      </c>
      <c r="T674" t="s">
        <v>3376</v>
      </c>
      <c r="AE674" t="s">
        <v>1117</v>
      </c>
      <c r="AH674" t="s">
        <v>4922</v>
      </c>
    </row>
    <row r="675" spans="1:34" outlineLevel="2" x14ac:dyDescent="0.25">
      <c r="A675" t="s">
        <v>4020</v>
      </c>
      <c r="G675" s="2"/>
      <c r="I675" t="s">
        <v>6038</v>
      </c>
    </row>
    <row r="676" spans="1:34" outlineLevel="2" x14ac:dyDescent="0.25">
      <c r="A676" t="s">
        <v>4020</v>
      </c>
      <c r="F676" t="s">
        <v>4795</v>
      </c>
      <c r="G676" s="2"/>
      <c r="H676">
        <v>1923</v>
      </c>
      <c r="I676" t="s">
        <v>5139</v>
      </c>
      <c r="J676" t="s">
        <v>1286</v>
      </c>
      <c r="T676" t="s">
        <v>3376</v>
      </c>
      <c r="AE676" t="s">
        <v>1117</v>
      </c>
      <c r="AH676" t="s">
        <v>4610</v>
      </c>
    </row>
    <row r="677" spans="1:34" outlineLevel="2" x14ac:dyDescent="0.25">
      <c r="A677" t="s">
        <v>4020</v>
      </c>
      <c r="F677" t="s">
        <v>4796</v>
      </c>
      <c r="G677" s="2"/>
      <c r="H677">
        <v>1923</v>
      </c>
      <c r="I677" t="s">
        <v>5138</v>
      </c>
      <c r="J677" t="s">
        <v>41</v>
      </c>
      <c r="T677" t="s">
        <v>3376</v>
      </c>
      <c r="AE677" t="s">
        <v>1117</v>
      </c>
      <c r="AH677" t="s">
        <v>4610</v>
      </c>
    </row>
    <row r="678" spans="1:34" outlineLevel="2" x14ac:dyDescent="0.25">
      <c r="A678" t="s">
        <v>4020</v>
      </c>
      <c r="F678" t="s">
        <v>4797</v>
      </c>
      <c r="G678" s="2"/>
      <c r="H678">
        <v>1923</v>
      </c>
      <c r="I678" t="s">
        <v>5239</v>
      </c>
      <c r="J678" t="s">
        <v>3831</v>
      </c>
      <c r="T678" t="s">
        <v>3376</v>
      </c>
      <c r="AE678" t="s">
        <v>1117</v>
      </c>
      <c r="AH678" t="s">
        <v>4610</v>
      </c>
    </row>
    <row r="679" spans="1:34" outlineLevel="2" x14ac:dyDescent="0.25">
      <c r="A679" t="s">
        <v>4020</v>
      </c>
      <c r="F679" t="s">
        <v>4635</v>
      </c>
      <c r="G679" s="2"/>
      <c r="H679">
        <v>1923</v>
      </c>
      <c r="I679" t="s">
        <v>2974</v>
      </c>
      <c r="J679" t="s">
        <v>1590</v>
      </c>
      <c r="T679" t="s">
        <v>3376</v>
      </c>
      <c r="AE679" t="s">
        <v>1117</v>
      </c>
      <c r="AH679" t="s">
        <v>4610</v>
      </c>
    </row>
    <row r="680" spans="1:34" outlineLevel="2" x14ac:dyDescent="0.25">
      <c r="A680" t="s">
        <v>4020</v>
      </c>
      <c r="F680" t="s">
        <v>4636</v>
      </c>
      <c r="G680" s="2"/>
      <c r="H680">
        <v>1923</v>
      </c>
      <c r="I680" t="s">
        <v>5279</v>
      </c>
      <c r="J680" t="s">
        <v>1674</v>
      </c>
      <c r="T680" t="s">
        <v>3376</v>
      </c>
      <c r="AE680" t="s">
        <v>1117</v>
      </c>
      <c r="AH680" t="s">
        <v>4610</v>
      </c>
    </row>
    <row r="681" spans="1:34" outlineLevel="2" x14ac:dyDescent="0.25">
      <c r="A681" t="s">
        <v>4020</v>
      </c>
      <c r="F681" t="s">
        <v>4637</v>
      </c>
      <c r="G681" s="2"/>
      <c r="H681">
        <v>1923</v>
      </c>
      <c r="I681" t="s">
        <v>3421</v>
      </c>
      <c r="J681" t="s">
        <v>3830</v>
      </c>
      <c r="T681" t="s">
        <v>3376</v>
      </c>
      <c r="AE681" t="s">
        <v>1117</v>
      </c>
      <c r="AH681" t="s">
        <v>4610</v>
      </c>
    </row>
    <row r="682" spans="1:34" outlineLevel="2" x14ac:dyDescent="0.25">
      <c r="A682" t="s">
        <v>4020</v>
      </c>
      <c r="F682" t="s">
        <v>4638</v>
      </c>
      <c r="G682" s="2"/>
      <c r="H682">
        <v>1923</v>
      </c>
      <c r="I682" t="s">
        <v>1346</v>
      </c>
      <c r="J682" t="s">
        <v>5481</v>
      </c>
      <c r="T682" t="s">
        <v>3376</v>
      </c>
      <c r="AE682" t="s">
        <v>1117</v>
      </c>
      <c r="AH682" t="s">
        <v>4610</v>
      </c>
    </row>
    <row r="683" spans="1:34" outlineLevel="2" x14ac:dyDescent="0.25">
      <c r="A683" t="s">
        <v>4020</v>
      </c>
      <c r="F683" t="s">
        <v>4798</v>
      </c>
      <c r="G683" s="2"/>
      <c r="H683">
        <v>1923</v>
      </c>
      <c r="I683" t="s">
        <v>791</v>
      </c>
      <c r="J683" t="s">
        <v>1590</v>
      </c>
      <c r="T683" t="s">
        <v>3376</v>
      </c>
      <c r="AE683" t="s">
        <v>1117</v>
      </c>
      <c r="AH683" t="s">
        <v>4922</v>
      </c>
    </row>
    <row r="684" spans="1:34" outlineLevel="2" x14ac:dyDescent="0.25">
      <c r="A684" t="s">
        <v>4020</v>
      </c>
      <c r="G684" s="2"/>
      <c r="I684" t="s">
        <v>2110</v>
      </c>
    </row>
    <row r="685" spans="1:34" outlineLevel="2" x14ac:dyDescent="0.25">
      <c r="A685" t="s">
        <v>4020</v>
      </c>
      <c r="F685" t="s">
        <v>2111</v>
      </c>
      <c r="G685" s="2"/>
      <c r="H685">
        <v>1923</v>
      </c>
      <c r="I685" t="s">
        <v>5279</v>
      </c>
      <c r="J685" t="s">
        <v>1674</v>
      </c>
      <c r="T685" t="s">
        <v>3376</v>
      </c>
      <c r="AE685" t="s">
        <v>1117</v>
      </c>
      <c r="AH685" t="s">
        <v>4922</v>
      </c>
    </row>
    <row r="686" spans="1:34" outlineLevel="2" x14ac:dyDescent="0.25">
      <c r="A686" t="s">
        <v>4020</v>
      </c>
      <c r="F686" t="s">
        <v>2112</v>
      </c>
      <c r="G686" s="2"/>
      <c r="H686">
        <v>1923</v>
      </c>
      <c r="I686" t="s">
        <v>3421</v>
      </c>
      <c r="J686" t="s">
        <v>3830</v>
      </c>
      <c r="T686" t="s">
        <v>3376</v>
      </c>
      <c r="AE686" t="s">
        <v>1117</v>
      </c>
      <c r="AH686" t="s">
        <v>4922</v>
      </c>
    </row>
    <row r="687" spans="1:34" outlineLevel="2" x14ac:dyDescent="0.25">
      <c r="A687" t="s">
        <v>4020</v>
      </c>
      <c r="G687" s="2"/>
      <c r="I687" t="s">
        <v>2113</v>
      </c>
    </row>
    <row r="688" spans="1:34" outlineLevel="2" x14ac:dyDescent="0.25">
      <c r="A688" t="s">
        <v>4020</v>
      </c>
      <c r="F688" t="s">
        <v>2114</v>
      </c>
      <c r="G688" s="2"/>
      <c r="H688">
        <v>1923</v>
      </c>
      <c r="I688" t="s">
        <v>5139</v>
      </c>
      <c r="J688" t="s">
        <v>1286</v>
      </c>
      <c r="T688" t="s">
        <v>3376</v>
      </c>
      <c r="AE688" t="s">
        <v>1117</v>
      </c>
      <c r="AH688" t="s">
        <v>4610</v>
      </c>
    </row>
    <row r="689" spans="1:34" outlineLevel="2" x14ac:dyDescent="0.25">
      <c r="A689" t="s">
        <v>4020</v>
      </c>
      <c r="F689" t="s">
        <v>2115</v>
      </c>
      <c r="G689" s="2"/>
      <c r="H689">
        <v>1923</v>
      </c>
      <c r="I689" t="s">
        <v>5138</v>
      </c>
      <c r="J689" t="s">
        <v>41</v>
      </c>
      <c r="T689" t="s">
        <v>3376</v>
      </c>
      <c r="AE689" t="s">
        <v>1117</v>
      </c>
      <c r="AH689" t="s">
        <v>4610</v>
      </c>
    </row>
    <row r="690" spans="1:34" outlineLevel="2" x14ac:dyDescent="0.25">
      <c r="A690" t="s">
        <v>4020</v>
      </c>
      <c r="F690" t="s">
        <v>2116</v>
      </c>
      <c r="G690" s="2"/>
      <c r="H690">
        <v>1923</v>
      </c>
      <c r="I690" t="s">
        <v>5239</v>
      </c>
      <c r="J690" t="s">
        <v>3831</v>
      </c>
      <c r="T690" t="s">
        <v>3376</v>
      </c>
      <c r="AE690" t="s">
        <v>1117</v>
      </c>
      <c r="AH690" t="s">
        <v>4610</v>
      </c>
    </row>
    <row r="691" spans="1:34" outlineLevel="2" x14ac:dyDescent="0.25">
      <c r="A691" t="s">
        <v>4020</v>
      </c>
      <c r="F691" t="s">
        <v>2117</v>
      </c>
      <c r="G691" s="2"/>
      <c r="H691">
        <v>1923</v>
      </c>
      <c r="I691" t="s">
        <v>2974</v>
      </c>
      <c r="J691" t="s">
        <v>1590</v>
      </c>
      <c r="T691" t="s">
        <v>3376</v>
      </c>
      <c r="AE691" t="s">
        <v>1117</v>
      </c>
      <c r="AH691" t="s">
        <v>4610</v>
      </c>
    </row>
    <row r="692" spans="1:34" outlineLevel="2" x14ac:dyDescent="0.25">
      <c r="A692" t="s">
        <v>4020</v>
      </c>
      <c r="F692" t="s">
        <v>2118</v>
      </c>
      <c r="G692" s="2"/>
      <c r="H692">
        <v>1923</v>
      </c>
      <c r="I692" t="s">
        <v>2915</v>
      </c>
      <c r="J692" t="s">
        <v>5038</v>
      </c>
      <c r="T692" t="s">
        <v>3376</v>
      </c>
      <c r="AE692" t="s">
        <v>1117</v>
      </c>
      <c r="AH692" t="s">
        <v>4620</v>
      </c>
    </row>
    <row r="693" spans="1:34" outlineLevel="2" x14ac:dyDescent="0.25">
      <c r="A693" t="s">
        <v>4020</v>
      </c>
      <c r="F693" t="s">
        <v>2119</v>
      </c>
      <c r="G693" s="2"/>
      <c r="H693">
        <v>1923</v>
      </c>
      <c r="I693" t="s">
        <v>5279</v>
      </c>
      <c r="J693" t="s">
        <v>1674</v>
      </c>
      <c r="T693" t="s">
        <v>3376</v>
      </c>
      <c r="AE693" t="s">
        <v>1117</v>
      </c>
      <c r="AH693" t="s">
        <v>4610</v>
      </c>
    </row>
    <row r="694" spans="1:34" outlineLevel="2" x14ac:dyDescent="0.25">
      <c r="A694" t="s">
        <v>4020</v>
      </c>
      <c r="F694" t="s">
        <v>2120</v>
      </c>
      <c r="G694" s="2"/>
      <c r="H694">
        <v>1923</v>
      </c>
      <c r="I694" t="s">
        <v>3421</v>
      </c>
      <c r="J694" t="s">
        <v>3830</v>
      </c>
      <c r="T694" t="s">
        <v>3376</v>
      </c>
      <c r="AE694" t="s">
        <v>1117</v>
      </c>
      <c r="AH694" t="s">
        <v>4610</v>
      </c>
    </row>
    <row r="695" spans="1:34" outlineLevel="2" x14ac:dyDescent="0.25">
      <c r="A695" t="s">
        <v>4020</v>
      </c>
      <c r="F695" t="s">
        <v>2121</v>
      </c>
      <c r="G695" s="2"/>
      <c r="H695">
        <v>1923</v>
      </c>
      <c r="I695" t="s">
        <v>1346</v>
      </c>
      <c r="J695" t="s">
        <v>5481</v>
      </c>
      <c r="T695" t="s">
        <v>3376</v>
      </c>
      <c r="AE695" t="s">
        <v>1117</v>
      </c>
      <c r="AH695" t="s">
        <v>4610</v>
      </c>
    </row>
    <row r="696" spans="1:34" outlineLevel="2" x14ac:dyDescent="0.25">
      <c r="A696" t="s">
        <v>4020</v>
      </c>
      <c r="F696" t="s">
        <v>2122</v>
      </c>
      <c r="G696" s="2"/>
      <c r="H696">
        <v>1923</v>
      </c>
      <c r="I696" t="s">
        <v>791</v>
      </c>
      <c r="J696" t="s">
        <v>1590</v>
      </c>
      <c r="T696" t="s">
        <v>3376</v>
      </c>
      <c r="AE696" t="s">
        <v>1117</v>
      </c>
      <c r="AH696" t="s">
        <v>4922</v>
      </c>
    </row>
    <row r="697" spans="1:34" outlineLevel="2" x14ac:dyDescent="0.25">
      <c r="A697" t="s">
        <v>2123</v>
      </c>
      <c r="G697" s="2"/>
      <c r="I697" t="s">
        <v>4737</v>
      </c>
    </row>
    <row r="698" spans="1:34" outlineLevel="2" x14ac:dyDescent="0.25">
      <c r="A698" t="s">
        <v>2123</v>
      </c>
      <c r="F698" t="s">
        <v>4059</v>
      </c>
      <c r="G698" s="2"/>
      <c r="H698">
        <v>1921</v>
      </c>
      <c r="I698" t="s">
        <v>5139</v>
      </c>
      <c r="J698" t="s">
        <v>1085</v>
      </c>
      <c r="T698" t="s">
        <v>3376</v>
      </c>
      <c r="AE698" t="s">
        <v>1117</v>
      </c>
      <c r="AH698" t="s">
        <v>4610</v>
      </c>
    </row>
    <row r="699" spans="1:34" outlineLevel="2" x14ac:dyDescent="0.25">
      <c r="A699" t="s">
        <v>2123</v>
      </c>
      <c r="F699" t="s">
        <v>4060</v>
      </c>
      <c r="G699" s="2"/>
      <c r="H699">
        <v>1921</v>
      </c>
      <c r="I699" t="s">
        <v>5138</v>
      </c>
      <c r="J699" t="s">
        <v>484</v>
      </c>
      <c r="T699" t="s">
        <v>3376</v>
      </c>
      <c r="AE699" t="s">
        <v>1117</v>
      </c>
      <c r="AH699" t="s">
        <v>4610</v>
      </c>
    </row>
    <row r="700" spans="1:34" outlineLevel="2" x14ac:dyDescent="0.25">
      <c r="A700" t="s">
        <v>2123</v>
      </c>
      <c r="F700" t="s">
        <v>4064</v>
      </c>
      <c r="G700" s="2"/>
      <c r="H700">
        <v>1921</v>
      </c>
      <c r="I700" t="s">
        <v>5239</v>
      </c>
      <c r="J700" t="s">
        <v>6439</v>
      </c>
      <c r="T700" t="s">
        <v>3376</v>
      </c>
      <c r="AE700" t="s">
        <v>1117</v>
      </c>
      <c r="AH700" t="s">
        <v>4610</v>
      </c>
    </row>
    <row r="701" spans="1:34" outlineLevel="2" x14ac:dyDescent="0.25">
      <c r="A701" t="s">
        <v>2123</v>
      </c>
      <c r="F701" t="s">
        <v>4065</v>
      </c>
      <c r="G701" s="2"/>
      <c r="H701">
        <v>1921</v>
      </c>
      <c r="I701" t="s">
        <v>2974</v>
      </c>
      <c r="J701" t="s">
        <v>3964</v>
      </c>
      <c r="T701" t="s">
        <v>3376</v>
      </c>
      <c r="AE701" t="s">
        <v>1117</v>
      </c>
      <c r="AH701" t="s">
        <v>4610</v>
      </c>
    </row>
    <row r="702" spans="1:34" outlineLevel="2" x14ac:dyDescent="0.25">
      <c r="A702" t="s">
        <v>2123</v>
      </c>
      <c r="F702" t="s">
        <v>4066</v>
      </c>
      <c r="G702" s="2"/>
      <c r="H702">
        <v>1921</v>
      </c>
      <c r="I702" t="s">
        <v>2124</v>
      </c>
      <c r="J702" t="s">
        <v>3964</v>
      </c>
      <c r="T702" t="s">
        <v>3376</v>
      </c>
      <c r="AE702" t="s">
        <v>1117</v>
      </c>
      <c r="AH702" t="s">
        <v>4523</v>
      </c>
    </row>
    <row r="703" spans="1:34" outlineLevel="2" x14ac:dyDescent="0.25">
      <c r="A703" t="s">
        <v>2123</v>
      </c>
      <c r="F703" t="s">
        <v>6660</v>
      </c>
      <c r="G703" s="2"/>
      <c r="H703">
        <v>1921</v>
      </c>
      <c r="I703" t="s">
        <v>4736</v>
      </c>
      <c r="J703" t="s">
        <v>3964</v>
      </c>
      <c r="T703" t="s">
        <v>3376</v>
      </c>
      <c r="AE703" t="s">
        <v>1117</v>
      </c>
      <c r="AH703" t="s">
        <v>1859</v>
      </c>
    </row>
    <row r="704" spans="1:34" outlineLevel="2" x14ac:dyDescent="0.25">
      <c r="A704" t="s">
        <v>2123</v>
      </c>
      <c r="F704" t="s">
        <v>6239</v>
      </c>
      <c r="G704" s="2"/>
      <c r="H704">
        <v>1921</v>
      </c>
      <c r="I704" t="s">
        <v>5279</v>
      </c>
      <c r="J704" t="s">
        <v>6501</v>
      </c>
      <c r="T704" t="s">
        <v>3376</v>
      </c>
      <c r="AE704" t="s">
        <v>1117</v>
      </c>
      <c r="AH704" t="s">
        <v>4610</v>
      </c>
    </row>
    <row r="705" spans="1:34" outlineLevel="2" x14ac:dyDescent="0.25">
      <c r="A705" t="s">
        <v>2123</v>
      </c>
      <c r="F705" t="s">
        <v>789</v>
      </c>
      <c r="G705" s="2"/>
      <c r="H705">
        <v>1921</v>
      </c>
      <c r="I705" t="s">
        <v>3421</v>
      </c>
      <c r="J705" t="s">
        <v>1674</v>
      </c>
      <c r="T705" t="s">
        <v>3376</v>
      </c>
      <c r="AE705" t="s">
        <v>1117</v>
      </c>
      <c r="AH705" t="s">
        <v>4922</v>
      </c>
    </row>
    <row r="706" spans="1:34" outlineLevel="2" x14ac:dyDescent="0.25">
      <c r="A706" t="s">
        <v>2123</v>
      </c>
      <c r="F706" t="s">
        <v>790</v>
      </c>
      <c r="G706" s="2"/>
      <c r="H706">
        <v>1921</v>
      </c>
      <c r="I706" t="s">
        <v>1346</v>
      </c>
      <c r="J706" t="s">
        <v>4988</v>
      </c>
      <c r="T706" t="s">
        <v>3376</v>
      </c>
      <c r="AE706" t="s">
        <v>1117</v>
      </c>
      <c r="AH706" t="s">
        <v>4922</v>
      </c>
    </row>
    <row r="707" spans="1:34" outlineLevel="2" x14ac:dyDescent="0.25">
      <c r="A707" t="s">
        <v>2123</v>
      </c>
      <c r="F707" t="s">
        <v>1403</v>
      </c>
      <c r="G707" s="2"/>
      <c r="H707">
        <v>1921</v>
      </c>
      <c r="I707" t="s">
        <v>791</v>
      </c>
      <c r="J707" t="s">
        <v>1590</v>
      </c>
      <c r="T707" t="s">
        <v>3376</v>
      </c>
      <c r="AE707" t="s">
        <v>1117</v>
      </c>
      <c r="AH707" t="s">
        <v>4922</v>
      </c>
    </row>
    <row r="708" spans="1:34" outlineLevel="2" x14ac:dyDescent="0.25">
      <c r="A708" t="s">
        <v>2123</v>
      </c>
      <c r="G708" s="2"/>
      <c r="I708" t="s">
        <v>4664</v>
      </c>
    </row>
    <row r="709" spans="1:34" outlineLevel="2" x14ac:dyDescent="0.25">
      <c r="A709" t="s">
        <v>2123</v>
      </c>
      <c r="F709" t="s">
        <v>1404</v>
      </c>
      <c r="G709" s="2"/>
      <c r="H709">
        <v>1921</v>
      </c>
      <c r="I709" t="s">
        <v>5139</v>
      </c>
      <c r="J709" t="s">
        <v>1085</v>
      </c>
      <c r="T709" t="s">
        <v>3376</v>
      </c>
      <c r="AE709" t="s">
        <v>1117</v>
      </c>
      <c r="AH709" t="s">
        <v>4610</v>
      </c>
    </row>
    <row r="710" spans="1:34" outlineLevel="2" x14ac:dyDescent="0.25">
      <c r="A710" t="s">
        <v>2123</v>
      </c>
      <c r="F710" t="s">
        <v>1405</v>
      </c>
      <c r="G710" s="2"/>
      <c r="H710">
        <v>1921</v>
      </c>
      <c r="I710" t="s">
        <v>5138</v>
      </c>
      <c r="J710" t="s">
        <v>484</v>
      </c>
      <c r="T710" t="s">
        <v>3376</v>
      </c>
      <c r="AE710" t="s">
        <v>1117</v>
      </c>
      <c r="AH710" t="s">
        <v>4610</v>
      </c>
    </row>
    <row r="711" spans="1:34" outlineLevel="2" x14ac:dyDescent="0.25">
      <c r="A711" t="s">
        <v>2123</v>
      </c>
      <c r="F711" t="s">
        <v>1406</v>
      </c>
      <c r="G711" s="2"/>
      <c r="H711">
        <v>1921</v>
      </c>
      <c r="I711" t="s">
        <v>5239</v>
      </c>
      <c r="J711" t="s">
        <v>6439</v>
      </c>
      <c r="T711" t="s">
        <v>3376</v>
      </c>
      <c r="AE711" t="s">
        <v>1117</v>
      </c>
      <c r="AH711" t="s">
        <v>4610</v>
      </c>
    </row>
    <row r="712" spans="1:34" outlineLevel="2" x14ac:dyDescent="0.25">
      <c r="A712" t="s">
        <v>2123</v>
      </c>
      <c r="F712" t="s">
        <v>1407</v>
      </c>
      <c r="G712" s="2"/>
      <c r="H712">
        <v>1921</v>
      </c>
      <c r="I712" t="s">
        <v>2974</v>
      </c>
      <c r="J712" t="s">
        <v>3964</v>
      </c>
      <c r="T712" t="s">
        <v>3376</v>
      </c>
      <c r="AE712" t="s">
        <v>1117</v>
      </c>
      <c r="AH712" t="s">
        <v>4610</v>
      </c>
    </row>
    <row r="713" spans="1:34" outlineLevel="2" x14ac:dyDescent="0.25">
      <c r="A713" t="s">
        <v>2123</v>
      </c>
      <c r="F713" t="s">
        <v>1409</v>
      </c>
      <c r="G713" s="2"/>
      <c r="H713">
        <v>1921</v>
      </c>
      <c r="I713" t="s">
        <v>5279</v>
      </c>
      <c r="J713" t="s">
        <v>6501</v>
      </c>
      <c r="T713" t="s">
        <v>3376</v>
      </c>
      <c r="AE713" t="s">
        <v>1117</v>
      </c>
      <c r="AH713" t="s">
        <v>4610</v>
      </c>
    </row>
    <row r="714" spans="1:34" outlineLevel="2" x14ac:dyDescent="0.25">
      <c r="A714" t="s">
        <v>2123</v>
      </c>
      <c r="F714" t="s">
        <v>3176</v>
      </c>
      <c r="G714" s="2"/>
      <c r="H714">
        <v>1921</v>
      </c>
      <c r="I714" t="s">
        <v>3421</v>
      </c>
      <c r="J714" t="s">
        <v>1674</v>
      </c>
      <c r="T714" t="s">
        <v>3376</v>
      </c>
      <c r="AE714" t="s">
        <v>1117</v>
      </c>
      <c r="AH714" t="s">
        <v>4610</v>
      </c>
    </row>
    <row r="715" spans="1:34" outlineLevel="2" x14ac:dyDescent="0.25">
      <c r="A715" t="s">
        <v>2123</v>
      </c>
      <c r="F715" t="s">
        <v>3177</v>
      </c>
      <c r="G715" s="2"/>
      <c r="H715">
        <v>1921</v>
      </c>
      <c r="I715" t="s">
        <v>1346</v>
      </c>
      <c r="J715" t="s">
        <v>4988</v>
      </c>
      <c r="T715" t="s">
        <v>3376</v>
      </c>
      <c r="AE715" t="s">
        <v>1117</v>
      </c>
      <c r="AH715" t="s">
        <v>4922</v>
      </c>
    </row>
    <row r="716" spans="1:34" outlineLevel="2" x14ac:dyDescent="0.25">
      <c r="A716" t="s">
        <v>2123</v>
      </c>
      <c r="G716" s="2"/>
      <c r="I716" t="s">
        <v>4665</v>
      </c>
    </row>
    <row r="717" spans="1:34" outlineLevel="2" x14ac:dyDescent="0.25">
      <c r="A717" t="s">
        <v>2123</v>
      </c>
      <c r="F717" t="s">
        <v>3180</v>
      </c>
      <c r="G717" s="2"/>
      <c r="H717">
        <v>1923</v>
      </c>
      <c r="I717" t="s">
        <v>5139</v>
      </c>
      <c r="J717" t="s">
        <v>1286</v>
      </c>
      <c r="T717" t="s">
        <v>3376</v>
      </c>
      <c r="AE717" t="s">
        <v>1117</v>
      </c>
      <c r="AH717" t="s">
        <v>4610</v>
      </c>
    </row>
    <row r="718" spans="1:34" outlineLevel="2" x14ac:dyDescent="0.25">
      <c r="A718" t="s">
        <v>2123</v>
      </c>
      <c r="F718" t="s">
        <v>3181</v>
      </c>
      <c r="G718" s="2"/>
      <c r="H718">
        <v>1923</v>
      </c>
      <c r="I718" t="s">
        <v>5138</v>
      </c>
      <c r="J718" t="s">
        <v>41</v>
      </c>
      <c r="T718" t="s">
        <v>3376</v>
      </c>
      <c r="AE718" t="s">
        <v>1117</v>
      </c>
      <c r="AH718" t="s">
        <v>4610</v>
      </c>
    </row>
    <row r="719" spans="1:34" outlineLevel="2" x14ac:dyDescent="0.25">
      <c r="A719" t="s">
        <v>2123</v>
      </c>
      <c r="F719" t="s">
        <v>5766</v>
      </c>
      <c r="G719" s="2"/>
      <c r="H719">
        <v>1923</v>
      </c>
      <c r="I719" t="s">
        <v>4666</v>
      </c>
      <c r="J719" t="s">
        <v>41</v>
      </c>
      <c r="T719" t="s">
        <v>3376</v>
      </c>
      <c r="AE719" t="s">
        <v>1117</v>
      </c>
      <c r="AH719" t="s">
        <v>4610</v>
      </c>
    </row>
    <row r="720" spans="1:34" outlineLevel="2" x14ac:dyDescent="0.25">
      <c r="A720" t="s">
        <v>2123</v>
      </c>
      <c r="F720" t="s">
        <v>5767</v>
      </c>
      <c r="G720" s="2"/>
      <c r="H720">
        <v>1923</v>
      </c>
      <c r="I720" t="s">
        <v>5239</v>
      </c>
      <c r="J720" t="s">
        <v>3831</v>
      </c>
      <c r="T720" t="s">
        <v>3376</v>
      </c>
      <c r="AE720" t="s">
        <v>1117</v>
      </c>
      <c r="AH720" t="s">
        <v>4610</v>
      </c>
    </row>
    <row r="721" spans="1:34" outlineLevel="2" x14ac:dyDescent="0.25">
      <c r="A721" t="s">
        <v>2123</v>
      </c>
      <c r="F721" t="s">
        <v>5768</v>
      </c>
      <c r="G721" s="2"/>
      <c r="H721">
        <v>1923</v>
      </c>
      <c r="I721" t="s">
        <v>2974</v>
      </c>
      <c r="J721" t="s">
        <v>1590</v>
      </c>
      <c r="T721" t="s">
        <v>3376</v>
      </c>
      <c r="AE721" t="s">
        <v>1117</v>
      </c>
      <c r="AH721" t="s">
        <v>4610</v>
      </c>
    </row>
    <row r="722" spans="1:34" outlineLevel="2" x14ac:dyDescent="0.25">
      <c r="A722" t="s">
        <v>2123</v>
      </c>
      <c r="F722" t="s">
        <v>5769</v>
      </c>
      <c r="G722" s="2"/>
      <c r="H722">
        <v>1923</v>
      </c>
      <c r="I722" t="s">
        <v>5279</v>
      </c>
      <c r="J722" t="s">
        <v>1674</v>
      </c>
      <c r="T722" t="s">
        <v>3376</v>
      </c>
      <c r="AE722" t="s">
        <v>1117</v>
      </c>
      <c r="AH722" t="s">
        <v>4610</v>
      </c>
    </row>
    <row r="723" spans="1:34" outlineLevel="2" x14ac:dyDescent="0.25">
      <c r="A723" t="s">
        <v>2123</v>
      </c>
      <c r="F723" t="s">
        <v>5770</v>
      </c>
      <c r="G723" s="2"/>
      <c r="H723">
        <v>1923</v>
      </c>
      <c r="I723" t="s">
        <v>3421</v>
      </c>
      <c r="J723" t="s">
        <v>3830</v>
      </c>
      <c r="T723" t="s">
        <v>3376</v>
      </c>
      <c r="AE723" t="s">
        <v>1117</v>
      </c>
      <c r="AH723" t="s">
        <v>4610</v>
      </c>
    </row>
    <row r="724" spans="1:34" outlineLevel="2" x14ac:dyDescent="0.25">
      <c r="A724" t="s">
        <v>2123</v>
      </c>
      <c r="F724" t="s">
        <v>5771</v>
      </c>
      <c r="G724" s="2"/>
      <c r="H724">
        <v>1923</v>
      </c>
      <c r="I724" t="s">
        <v>1346</v>
      </c>
      <c r="J724" t="s">
        <v>5481</v>
      </c>
      <c r="T724" t="s">
        <v>3376</v>
      </c>
      <c r="AE724" t="s">
        <v>1117</v>
      </c>
      <c r="AH724" t="s">
        <v>4610</v>
      </c>
    </row>
    <row r="725" spans="1:34" outlineLevel="2" x14ac:dyDescent="0.25">
      <c r="A725" t="s">
        <v>2123</v>
      </c>
      <c r="F725" t="s">
        <v>5773</v>
      </c>
      <c r="G725" s="2"/>
      <c r="H725">
        <v>1923</v>
      </c>
      <c r="I725" t="s">
        <v>791</v>
      </c>
      <c r="J725" t="s">
        <v>1590</v>
      </c>
      <c r="T725" t="s">
        <v>3376</v>
      </c>
      <c r="AE725" t="s">
        <v>1117</v>
      </c>
      <c r="AH725" t="s">
        <v>4610</v>
      </c>
    </row>
    <row r="726" spans="1:34" outlineLevel="2" x14ac:dyDescent="0.25">
      <c r="A726" t="s">
        <v>2123</v>
      </c>
      <c r="G726" s="2"/>
      <c r="I726" t="s">
        <v>2113</v>
      </c>
    </row>
    <row r="727" spans="1:34" outlineLevel="2" x14ac:dyDescent="0.25">
      <c r="A727" t="s">
        <v>2123</v>
      </c>
      <c r="F727" t="s">
        <v>5774</v>
      </c>
      <c r="G727" s="2"/>
      <c r="H727">
        <v>1923</v>
      </c>
      <c r="I727" t="s">
        <v>5139</v>
      </c>
      <c r="J727" t="s">
        <v>1286</v>
      </c>
      <c r="T727" t="s">
        <v>3376</v>
      </c>
      <c r="AE727" t="s">
        <v>1117</v>
      </c>
      <c r="AH727" t="s">
        <v>4610</v>
      </c>
    </row>
    <row r="728" spans="1:34" outlineLevel="2" x14ac:dyDescent="0.25">
      <c r="A728" t="s">
        <v>4667</v>
      </c>
      <c r="G728" s="2"/>
      <c r="I728" t="s">
        <v>4668</v>
      </c>
    </row>
    <row r="729" spans="1:34" outlineLevel="2" x14ac:dyDescent="0.25">
      <c r="A729" t="s">
        <v>4667</v>
      </c>
      <c r="F729" t="s">
        <v>4059</v>
      </c>
      <c r="G729" s="2"/>
      <c r="H729">
        <v>1921</v>
      </c>
      <c r="I729" t="s">
        <v>5139</v>
      </c>
      <c r="J729" t="s">
        <v>1085</v>
      </c>
      <c r="T729" t="s">
        <v>3376</v>
      </c>
      <c r="AE729" t="s">
        <v>1117</v>
      </c>
      <c r="AH729" t="s">
        <v>4610</v>
      </c>
    </row>
    <row r="730" spans="1:34" outlineLevel="2" x14ac:dyDescent="0.25">
      <c r="A730" t="s">
        <v>4667</v>
      </c>
      <c r="F730" t="s">
        <v>4060</v>
      </c>
      <c r="G730" s="2"/>
      <c r="H730">
        <v>1921</v>
      </c>
      <c r="I730" t="s">
        <v>5138</v>
      </c>
      <c r="J730" t="s">
        <v>484</v>
      </c>
      <c r="T730" t="s">
        <v>3376</v>
      </c>
      <c r="AE730" t="s">
        <v>1117</v>
      </c>
      <c r="AH730" t="s">
        <v>4610</v>
      </c>
    </row>
    <row r="731" spans="1:34" outlineLevel="2" x14ac:dyDescent="0.25">
      <c r="A731" t="s">
        <v>4667</v>
      </c>
      <c r="F731" t="s">
        <v>4064</v>
      </c>
      <c r="G731" s="2"/>
      <c r="H731">
        <v>1921</v>
      </c>
      <c r="I731" t="s">
        <v>5239</v>
      </c>
      <c r="J731" t="s">
        <v>6439</v>
      </c>
      <c r="T731" t="s">
        <v>3376</v>
      </c>
      <c r="AE731" t="s">
        <v>1117</v>
      </c>
      <c r="AH731" t="s">
        <v>4610</v>
      </c>
    </row>
    <row r="732" spans="1:34" outlineLevel="2" x14ac:dyDescent="0.25">
      <c r="A732" t="s">
        <v>4667</v>
      </c>
      <c r="F732" t="s">
        <v>4065</v>
      </c>
      <c r="G732" s="2"/>
      <c r="H732">
        <v>1921</v>
      </c>
      <c r="I732" t="s">
        <v>2974</v>
      </c>
      <c r="J732" t="s">
        <v>3964</v>
      </c>
      <c r="T732" t="s">
        <v>3376</v>
      </c>
      <c r="AE732" t="s">
        <v>1117</v>
      </c>
      <c r="AH732" t="s">
        <v>4610</v>
      </c>
    </row>
    <row r="733" spans="1:34" outlineLevel="2" x14ac:dyDescent="0.25">
      <c r="A733" t="s">
        <v>4667</v>
      </c>
      <c r="F733" t="s">
        <v>4066</v>
      </c>
      <c r="G733" s="2"/>
      <c r="H733">
        <v>1921</v>
      </c>
      <c r="I733" t="s">
        <v>5279</v>
      </c>
      <c r="J733" t="s">
        <v>6501</v>
      </c>
      <c r="T733" t="s">
        <v>3376</v>
      </c>
      <c r="AE733" t="s">
        <v>1117</v>
      </c>
      <c r="AH733" t="s">
        <v>4610</v>
      </c>
    </row>
    <row r="734" spans="1:34" outlineLevel="2" x14ac:dyDescent="0.25">
      <c r="A734" t="s">
        <v>4667</v>
      </c>
      <c r="F734" t="s">
        <v>6660</v>
      </c>
      <c r="G734" s="2"/>
      <c r="H734">
        <v>1921</v>
      </c>
      <c r="I734" t="s">
        <v>3421</v>
      </c>
      <c r="J734" t="s">
        <v>1674</v>
      </c>
      <c r="T734" t="s">
        <v>3376</v>
      </c>
      <c r="AE734" t="s">
        <v>1117</v>
      </c>
      <c r="AH734" t="s">
        <v>4922</v>
      </c>
    </row>
    <row r="735" spans="1:34" outlineLevel="2" x14ac:dyDescent="0.25">
      <c r="A735" t="s">
        <v>4667</v>
      </c>
      <c r="G735" s="2"/>
      <c r="I735" t="s">
        <v>2110</v>
      </c>
    </row>
    <row r="736" spans="1:34" outlineLevel="2" x14ac:dyDescent="0.25">
      <c r="A736" t="s">
        <v>4667</v>
      </c>
      <c r="F736" t="s">
        <v>6239</v>
      </c>
      <c r="G736" s="2"/>
      <c r="H736">
        <v>1921</v>
      </c>
      <c r="I736" t="s">
        <v>3421</v>
      </c>
      <c r="J736" t="s">
        <v>1674</v>
      </c>
      <c r="T736" t="s">
        <v>3376</v>
      </c>
      <c r="AE736" t="s">
        <v>1117</v>
      </c>
      <c r="AH736" t="s">
        <v>4922</v>
      </c>
    </row>
    <row r="737" spans="1:34" outlineLevel="2" x14ac:dyDescent="0.25">
      <c r="A737" t="s">
        <v>4667</v>
      </c>
      <c r="G737" s="2"/>
      <c r="I737" t="s">
        <v>2369</v>
      </c>
    </row>
    <row r="738" spans="1:34" outlineLevel="2" x14ac:dyDescent="0.25">
      <c r="A738" t="s">
        <v>4667</v>
      </c>
      <c r="F738" t="s">
        <v>789</v>
      </c>
      <c r="G738" s="2"/>
      <c r="H738">
        <v>1921</v>
      </c>
      <c r="I738" t="s">
        <v>5138</v>
      </c>
      <c r="J738" t="s">
        <v>484</v>
      </c>
      <c r="T738" t="s">
        <v>3376</v>
      </c>
      <c r="AE738" t="s">
        <v>1117</v>
      </c>
      <c r="AH738" t="s">
        <v>4922</v>
      </c>
    </row>
    <row r="739" spans="1:34" outlineLevel="2" x14ac:dyDescent="0.25">
      <c r="A739" t="s">
        <v>4667</v>
      </c>
      <c r="F739" t="s">
        <v>790</v>
      </c>
      <c r="G739" s="2"/>
      <c r="H739">
        <v>1921</v>
      </c>
      <c r="I739" t="s">
        <v>1346</v>
      </c>
      <c r="J739" t="s">
        <v>5481</v>
      </c>
      <c r="T739" t="s">
        <v>3376</v>
      </c>
      <c r="AE739" t="s">
        <v>1117</v>
      </c>
      <c r="AH739" t="s">
        <v>4922</v>
      </c>
    </row>
    <row r="740" spans="1:34" outlineLevel="2" x14ac:dyDescent="0.25">
      <c r="A740" t="s">
        <v>4667</v>
      </c>
      <c r="G740" s="2"/>
      <c r="I740" t="s">
        <v>2916</v>
      </c>
    </row>
    <row r="741" spans="1:34" outlineLevel="2" x14ac:dyDescent="0.25">
      <c r="A741" t="s">
        <v>4667</v>
      </c>
      <c r="F741" t="s">
        <v>1403</v>
      </c>
      <c r="G741" s="2"/>
      <c r="H741">
        <v>1923</v>
      </c>
      <c r="I741" t="s">
        <v>5139</v>
      </c>
      <c r="J741" t="s">
        <v>1286</v>
      </c>
      <c r="T741" t="s">
        <v>3376</v>
      </c>
      <c r="AE741" t="s">
        <v>1117</v>
      </c>
      <c r="AH741" t="s">
        <v>4610</v>
      </c>
    </row>
    <row r="742" spans="1:34" outlineLevel="2" x14ac:dyDescent="0.25">
      <c r="A742" t="s">
        <v>4667</v>
      </c>
      <c r="F742" t="s">
        <v>1404</v>
      </c>
      <c r="G742" s="2"/>
      <c r="H742">
        <v>1923</v>
      </c>
      <c r="I742" t="s">
        <v>5138</v>
      </c>
      <c r="J742" t="s">
        <v>41</v>
      </c>
      <c r="T742" t="s">
        <v>3376</v>
      </c>
      <c r="AE742" t="s">
        <v>1117</v>
      </c>
      <c r="AH742" t="s">
        <v>4610</v>
      </c>
    </row>
    <row r="743" spans="1:34" outlineLevel="2" x14ac:dyDescent="0.25">
      <c r="A743" t="s">
        <v>4667</v>
      </c>
      <c r="F743" t="s">
        <v>1405</v>
      </c>
      <c r="G743" s="2"/>
      <c r="H743">
        <v>1923</v>
      </c>
      <c r="I743" t="s">
        <v>5239</v>
      </c>
      <c r="J743" t="s">
        <v>3831</v>
      </c>
      <c r="T743" t="s">
        <v>3376</v>
      </c>
      <c r="AE743" t="s">
        <v>1117</v>
      </c>
      <c r="AH743" t="s">
        <v>4610</v>
      </c>
    </row>
    <row r="744" spans="1:34" outlineLevel="2" x14ac:dyDescent="0.25">
      <c r="A744" t="s">
        <v>4667</v>
      </c>
      <c r="F744" t="s">
        <v>1406</v>
      </c>
      <c r="G744" s="2"/>
      <c r="H744">
        <v>1923</v>
      </c>
      <c r="I744" t="s">
        <v>2974</v>
      </c>
      <c r="J744" t="s">
        <v>1590</v>
      </c>
      <c r="T744" t="s">
        <v>3376</v>
      </c>
      <c r="AE744" t="s">
        <v>1117</v>
      </c>
      <c r="AH744" t="s">
        <v>4610</v>
      </c>
    </row>
    <row r="745" spans="1:34" outlineLevel="2" x14ac:dyDescent="0.25">
      <c r="A745" t="s">
        <v>4667</v>
      </c>
      <c r="F745" t="s">
        <v>1407</v>
      </c>
      <c r="G745" s="2"/>
      <c r="H745">
        <v>1923</v>
      </c>
      <c r="I745" t="s">
        <v>5279</v>
      </c>
      <c r="J745" t="s">
        <v>1674</v>
      </c>
      <c r="T745" t="s">
        <v>3376</v>
      </c>
      <c r="AE745" t="s">
        <v>1117</v>
      </c>
      <c r="AH745" t="s">
        <v>4610</v>
      </c>
    </row>
    <row r="746" spans="1:34" outlineLevel="2" x14ac:dyDescent="0.25">
      <c r="A746" t="s">
        <v>4667</v>
      </c>
      <c r="F746" t="s">
        <v>1409</v>
      </c>
      <c r="G746" s="2"/>
      <c r="H746">
        <v>1923</v>
      </c>
      <c r="I746" t="s">
        <v>3421</v>
      </c>
      <c r="J746" t="s">
        <v>3830</v>
      </c>
      <c r="T746" t="s">
        <v>3376</v>
      </c>
      <c r="AE746" t="s">
        <v>1117</v>
      </c>
      <c r="AH746" t="s">
        <v>4610</v>
      </c>
    </row>
    <row r="747" spans="1:34" outlineLevel="2" x14ac:dyDescent="0.25">
      <c r="A747" t="s">
        <v>4667</v>
      </c>
      <c r="F747" t="s">
        <v>3176</v>
      </c>
      <c r="G747" s="2"/>
      <c r="H747">
        <v>1923</v>
      </c>
      <c r="I747" t="s">
        <v>1346</v>
      </c>
      <c r="J747" t="s">
        <v>5481</v>
      </c>
      <c r="T747" t="s">
        <v>3376</v>
      </c>
      <c r="AE747" t="s">
        <v>1117</v>
      </c>
      <c r="AH747" t="s">
        <v>4610</v>
      </c>
    </row>
    <row r="748" spans="1:34" outlineLevel="2" x14ac:dyDescent="0.25">
      <c r="A748" t="s">
        <v>4667</v>
      </c>
      <c r="F748" t="s">
        <v>3177</v>
      </c>
      <c r="G748" s="2"/>
      <c r="H748">
        <v>1923</v>
      </c>
      <c r="I748" t="s">
        <v>791</v>
      </c>
      <c r="J748" t="s">
        <v>1590</v>
      </c>
      <c r="T748" t="s">
        <v>3376</v>
      </c>
      <c r="AE748" t="s">
        <v>1117</v>
      </c>
      <c r="AH748" t="s">
        <v>4922</v>
      </c>
    </row>
    <row r="749" spans="1:34" outlineLevel="2" x14ac:dyDescent="0.25">
      <c r="A749" t="s">
        <v>4667</v>
      </c>
      <c r="G749" s="2"/>
      <c r="I749" t="s">
        <v>4739</v>
      </c>
    </row>
    <row r="750" spans="1:34" outlineLevel="2" x14ac:dyDescent="0.25">
      <c r="A750" t="s">
        <v>4667</v>
      </c>
      <c r="F750" t="s">
        <v>3180</v>
      </c>
      <c r="G750" s="2"/>
      <c r="H750">
        <v>1923</v>
      </c>
      <c r="I750" t="s">
        <v>5139</v>
      </c>
      <c r="J750" t="s">
        <v>1286</v>
      </c>
      <c r="T750" t="s">
        <v>3376</v>
      </c>
      <c r="AE750" t="s">
        <v>1117</v>
      </c>
      <c r="AH750" t="s">
        <v>4610</v>
      </c>
    </row>
    <row r="751" spans="1:34" outlineLevel="2" x14ac:dyDescent="0.25">
      <c r="A751" t="s">
        <v>4667</v>
      </c>
      <c r="F751" t="s">
        <v>3181</v>
      </c>
      <c r="G751" s="2"/>
      <c r="H751">
        <v>1923</v>
      </c>
      <c r="I751" t="s">
        <v>5138</v>
      </c>
      <c r="J751" t="s">
        <v>41</v>
      </c>
      <c r="T751" t="s">
        <v>3376</v>
      </c>
      <c r="AE751" t="s">
        <v>1117</v>
      </c>
      <c r="AH751" t="s">
        <v>4610</v>
      </c>
    </row>
    <row r="752" spans="1:34" outlineLevel="2" x14ac:dyDescent="0.25">
      <c r="A752" t="s">
        <v>4667</v>
      </c>
      <c r="F752" t="s">
        <v>5766</v>
      </c>
      <c r="G752" s="2"/>
      <c r="H752">
        <v>1923</v>
      </c>
      <c r="I752" t="s">
        <v>5239</v>
      </c>
      <c r="J752" t="s">
        <v>3831</v>
      </c>
      <c r="T752" t="s">
        <v>3376</v>
      </c>
      <c r="AE752" t="s">
        <v>1117</v>
      </c>
      <c r="AH752" t="s">
        <v>4610</v>
      </c>
    </row>
    <row r="753" spans="1:34" outlineLevel="2" x14ac:dyDescent="0.25">
      <c r="A753" t="s">
        <v>4667</v>
      </c>
      <c r="F753" t="s">
        <v>5767</v>
      </c>
      <c r="G753" s="2"/>
      <c r="H753">
        <v>1923</v>
      </c>
      <c r="I753" t="s">
        <v>2974</v>
      </c>
      <c r="J753" t="s">
        <v>1590</v>
      </c>
      <c r="T753" t="s">
        <v>3376</v>
      </c>
      <c r="AE753" t="s">
        <v>1117</v>
      </c>
      <c r="AH753" t="s">
        <v>4610</v>
      </c>
    </row>
    <row r="754" spans="1:34" outlineLevel="2" x14ac:dyDescent="0.25">
      <c r="A754" t="s">
        <v>4667</v>
      </c>
      <c r="F754" t="s">
        <v>5768</v>
      </c>
      <c r="G754" s="2"/>
      <c r="H754">
        <v>1923</v>
      </c>
      <c r="I754" t="s">
        <v>5279</v>
      </c>
      <c r="J754" t="s">
        <v>1674</v>
      </c>
      <c r="T754" t="s">
        <v>3376</v>
      </c>
      <c r="AE754" t="s">
        <v>1117</v>
      </c>
      <c r="AH754" t="s">
        <v>4610</v>
      </c>
    </row>
    <row r="755" spans="1:34" outlineLevel="2" x14ac:dyDescent="0.25">
      <c r="A755" t="s">
        <v>4667</v>
      </c>
      <c r="F755" t="s">
        <v>5769</v>
      </c>
      <c r="G755" s="2"/>
      <c r="H755">
        <v>1923</v>
      </c>
      <c r="I755" t="s">
        <v>3421</v>
      </c>
      <c r="J755" t="s">
        <v>3830</v>
      </c>
      <c r="T755" t="s">
        <v>3376</v>
      </c>
      <c r="AE755" t="s">
        <v>1117</v>
      </c>
      <c r="AH755" t="s">
        <v>4922</v>
      </c>
    </row>
    <row r="756" spans="1:34" outlineLevel="2" x14ac:dyDescent="0.25">
      <c r="A756" t="s">
        <v>4667</v>
      </c>
      <c r="F756" t="s">
        <v>5770</v>
      </c>
      <c r="G756" s="2"/>
      <c r="H756">
        <v>1923</v>
      </c>
      <c r="I756" t="s">
        <v>1346</v>
      </c>
      <c r="J756" t="s">
        <v>5481</v>
      </c>
      <c r="T756" t="s">
        <v>3376</v>
      </c>
      <c r="AE756" t="s">
        <v>1117</v>
      </c>
      <c r="AH756" t="s">
        <v>4610</v>
      </c>
    </row>
    <row r="757" spans="1:34" outlineLevel="2" x14ac:dyDescent="0.25">
      <c r="A757" t="s">
        <v>4667</v>
      </c>
      <c r="F757" t="s">
        <v>5771</v>
      </c>
      <c r="G757" s="2"/>
      <c r="H757">
        <v>1923</v>
      </c>
      <c r="I757" t="s">
        <v>791</v>
      </c>
      <c r="J757" t="s">
        <v>1590</v>
      </c>
      <c r="T757" t="s">
        <v>3376</v>
      </c>
      <c r="AE757" t="s">
        <v>1117</v>
      </c>
      <c r="AH757" t="s">
        <v>4922</v>
      </c>
    </row>
    <row r="758" spans="1:34" outlineLevel="2" x14ac:dyDescent="0.25">
      <c r="A758" t="s">
        <v>4667</v>
      </c>
      <c r="G758" s="2"/>
      <c r="I758" t="s">
        <v>2370</v>
      </c>
    </row>
    <row r="759" spans="1:34" outlineLevel="2" x14ac:dyDescent="0.25">
      <c r="A759" t="s">
        <v>4667</v>
      </c>
      <c r="F759" t="s">
        <v>5773</v>
      </c>
      <c r="G759" s="2"/>
      <c r="H759">
        <v>1923</v>
      </c>
      <c r="I759" t="s">
        <v>5139</v>
      </c>
      <c r="J759" t="s">
        <v>1286</v>
      </c>
      <c r="T759" t="s">
        <v>3376</v>
      </c>
      <c r="AE759" t="s">
        <v>1117</v>
      </c>
      <c r="AH759" t="s">
        <v>4610</v>
      </c>
    </row>
    <row r="760" spans="1:34" outlineLevel="2" x14ac:dyDescent="0.25">
      <c r="A760" t="s">
        <v>4667</v>
      </c>
      <c r="F760" t="s">
        <v>5774</v>
      </c>
      <c r="G760" s="2"/>
      <c r="H760">
        <v>1923</v>
      </c>
      <c r="I760" t="s">
        <v>5138</v>
      </c>
      <c r="J760" t="s">
        <v>41</v>
      </c>
      <c r="T760" t="s">
        <v>3376</v>
      </c>
      <c r="AE760" t="s">
        <v>1117</v>
      </c>
      <c r="AH760" t="s">
        <v>4610</v>
      </c>
    </row>
    <row r="761" spans="1:34" outlineLevel="2" x14ac:dyDescent="0.25">
      <c r="A761" t="s">
        <v>4667</v>
      </c>
      <c r="F761" t="s">
        <v>5775</v>
      </c>
      <c r="G761" s="2"/>
      <c r="H761">
        <v>1923</v>
      </c>
      <c r="I761" t="s">
        <v>5239</v>
      </c>
      <c r="J761" t="s">
        <v>3831</v>
      </c>
      <c r="T761" t="s">
        <v>3376</v>
      </c>
      <c r="AE761" t="s">
        <v>1117</v>
      </c>
      <c r="AH761" t="s">
        <v>4610</v>
      </c>
    </row>
    <row r="762" spans="1:34" outlineLevel="2" x14ac:dyDescent="0.25">
      <c r="A762" t="s">
        <v>4667</v>
      </c>
      <c r="F762" t="s">
        <v>5776</v>
      </c>
      <c r="G762" s="2"/>
      <c r="H762">
        <v>1923</v>
      </c>
      <c r="I762" t="s">
        <v>2974</v>
      </c>
      <c r="J762" t="s">
        <v>1590</v>
      </c>
      <c r="T762" t="s">
        <v>3376</v>
      </c>
      <c r="AE762" t="s">
        <v>1117</v>
      </c>
      <c r="AH762" t="s">
        <v>4610</v>
      </c>
    </row>
    <row r="763" spans="1:34" outlineLevel="2" x14ac:dyDescent="0.25">
      <c r="A763" t="s">
        <v>4667</v>
      </c>
      <c r="F763" t="s">
        <v>5777</v>
      </c>
      <c r="G763" s="2"/>
      <c r="H763">
        <v>1923</v>
      </c>
      <c r="I763" t="s">
        <v>5279</v>
      </c>
      <c r="J763" t="s">
        <v>1674</v>
      </c>
      <c r="T763" t="s">
        <v>3376</v>
      </c>
      <c r="AE763" t="s">
        <v>1117</v>
      </c>
      <c r="AH763" t="s">
        <v>4610</v>
      </c>
    </row>
    <row r="764" spans="1:34" outlineLevel="2" x14ac:dyDescent="0.25">
      <c r="A764" t="s">
        <v>4667</v>
      </c>
      <c r="F764" t="s">
        <v>5778</v>
      </c>
      <c r="G764" s="2"/>
      <c r="H764">
        <v>1923</v>
      </c>
      <c r="I764" t="s">
        <v>3421</v>
      </c>
      <c r="J764" t="s">
        <v>3830</v>
      </c>
      <c r="T764" t="s">
        <v>3376</v>
      </c>
      <c r="AE764" t="s">
        <v>1117</v>
      </c>
      <c r="AH764" t="s">
        <v>4610</v>
      </c>
    </row>
    <row r="765" spans="1:34" outlineLevel="2" x14ac:dyDescent="0.25">
      <c r="A765" t="s">
        <v>4667</v>
      </c>
      <c r="F765" t="s">
        <v>6556</v>
      </c>
      <c r="G765" s="2"/>
      <c r="H765">
        <v>1923</v>
      </c>
      <c r="I765" t="s">
        <v>1346</v>
      </c>
      <c r="J765" t="s">
        <v>5481</v>
      </c>
      <c r="T765" t="s">
        <v>3376</v>
      </c>
      <c r="AE765" t="s">
        <v>1117</v>
      </c>
      <c r="AH765" t="s">
        <v>4922</v>
      </c>
    </row>
    <row r="766" spans="1:34" outlineLevel="2" x14ac:dyDescent="0.25">
      <c r="A766" t="s">
        <v>4667</v>
      </c>
      <c r="F766" t="s">
        <v>6557</v>
      </c>
      <c r="G766" s="2"/>
      <c r="H766">
        <v>1923</v>
      </c>
      <c r="I766" t="s">
        <v>791</v>
      </c>
      <c r="J766" t="s">
        <v>1590</v>
      </c>
      <c r="T766" t="s">
        <v>3376</v>
      </c>
      <c r="AE766" t="s">
        <v>1117</v>
      </c>
      <c r="AH766" t="s">
        <v>4922</v>
      </c>
    </row>
    <row r="767" spans="1:34" outlineLevel="2" x14ac:dyDescent="0.25">
      <c r="A767" t="s">
        <v>4667</v>
      </c>
      <c r="G767" s="2"/>
      <c r="I767" t="s">
        <v>2371</v>
      </c>
    </row>
    <row r="768" spans="1:34" outlineLevel="2" x14ac:dyDescent="0.25">
      <c r="A768" t="s">
        <v>4667</v>
      </c>
      <c r="F768" t="s">
        <v>4740</v>
      </c>
      <c r="G768" s="2"/>
      <c r="H768">
        <v>1923</v>
      </c>
      <c r="I768" t="s">
        <v>5139</v>
      </c>
      <c r="J768" t="s">
        <v>1286</v>
      </c>
      <c r="T768" t="s">
        <v>3376</v>
      </c>
      <c r="AE768" t="s">
        <v>1117</v>
      </c>
      <c r="AH768" t="s">
        <v>4610</v>
      </c>
    </row>
    <row r="769" spans="1:34" outlineLevel="2" x14ac:dyDescent="0.25">
      <c r="A769" t="s">
        <v>4667</v>
      </c>
      <c r="F769" t="s">
        <v>2038</v>
      </c>
      <c r="G769" s="2"/>
      <c r="H769">
        <v>1923</v>
      </c>
      <c r="I769" t="s">
        <v>5138</v>
      </c>
      <c r="J769" t="s">
        <v>41</v>
      </c>
      <c r="T769" t="s">
        <v>3376</v>
      </c>
      <c r="AE769" t="s">
        <v>1117</v>
      </c>
      <c r="AH769" t="s">
        <v>4610</v>
      </c>
    </row>
    <row r="770" spans="1:34" outlineLevel="2" x14ac:dyDescent="0.25">
      <c r="A770" t="s">
        <v>4667</v>
      </c>
      <c r="F770" t="s">
        <v>2372</v>
      </c>
      <c r="G770" s="2"/>
      <c r="H770">
        <v>1923</v>
      </c>
      <c r="I770" t="s">
        <v>5239</v>
      </c>
      <c r="J770" t="s">
        <v>3831</v>
      </c>
      <c r="T770" t="s">
        <v>3376</v>
      </c>
      <c r="AE770" t="s">
        <v>1117</v>
      </c>
      <c r="AH770" t="s">
        <v>4610</v>
      </c>
    </row>
    <row r="771" spans="1:34" outlineLevel="2" x14ac:dyDescent="0.25">
      <c r="A771" t="s">
        <v>4667</v>
      </c>
      <c r="F771" t="s">
        <v>2920</v>
      </c>
      <c r="G771" s="2"/>
      <c r="H771">
        <v>1923</v>
      </c>
      <c r="I771" t="s">
        <v>2974</v>
      </c>
      <c r="J771" t="s">
        <v>1590</v>
      </c>
      <c r="T771" t="s">
        <v>3376</v>
      </c>
      <c r="AE771" t="s">
        <v>1117</v>
      </c>
      <c r="AH771" t="s">
        <v>4610</v>
      </c>
    </row>
    <row r="772" spans="1:34" outlineLevel="2" x14ac:dyDescent="0.25">
      <c r="A772" t="s">
        <v>4667</v>
      </c>
      <c r="F772" t="s">
        <v>2921</v>
      </c>
      <c r="G772" s="2"/>
      <c r="H772">
        <v>1923</v>
      </c>
      <c r="I772" t="s">
        <v>5279</v>
      </c>
      <c r="J772" t="s">
        <v>1674</v>
      </c>
      <c r="T772" t="s">
        <v>3376</v>
      </c>
      <c r="AE772" t="s">
        <v>1117</v>
      </c>
      <c r="AH772" t="s">
        <v>4610</v>
      </c>
    </row>
    <row r="773" spans="1:34" outlineLevel="2" x14ac:dyDescent="0.25">
      <c r="A773" t="s">
        <v>4667</v>
      </c>
      <c r="F773" t="s">
        <v>2922</v>
      </c>
      <c r="G773" s="2"/>
      <c r="H773">
        <v>1923</v>
      </c>
      <c r="I773" t="s">
        <v>3421</v>
      </c>
      <c r="J773" t="s">
        <v>3830</v>
      </c>
      <c r="T773" t="s">
        <v>3376</v>
      </c>
      <c r="AE773" t="s">
        <v>1117</v>
      </c>
      <c r="AH773" t="s">
        <v>4610</v>
      </c>
    </row>
    <row r="774" spans="1:34" outlineLevel="2" x14ac:dyDescent="0.25">
      <c r="A774" t="s">
        <v>4667</v>
      </c>
      <c r="F774" t="s">
        <v>2923</v>
      </c>
      <c r="G774" s="2"/>
      <c r="H774">
        <v>1923</v>
      </c>
      <c r="I774" t="s">
        <v>1346</v>
      </c>
      <c r="J774" t="s">
        <v>5481</v>
      </c>
      <c r="T774" t="s">
        <v>3376</v>
      </c>
      <c r="AE774" t="s">
        <v>1117</v>
      </c>
      <c r="AH774" t="s">
        <v>4610</v>
      </c>
    </row>
    <row r="775" spans="1:34" outlineLevel="2" x14ac:dyDescent="0.25">
      <c r="A775" t="s">
        <v>4667</v>
      </c>
      <c r="F775" t="s">
        <v>4553</v>
      </c>
      <c r="G775" s="2"/>
      <c r="H775">
        <v>1923</v>
      </c>
      <c r="I775" t="s">
        <v>791</v>
      </c>
      <c r="J775" t="s">
        <v>1590</v>
      </c>
      <c r="T775" t="s">
        <v>3376</v>
      </c>
      <c r="AE775" t="s">
        <v>1117</v>
      </c>
      <c r="AH775" t="s">
        <v>4610</v>
      </c>
    </row>
    <row r="776" spans="1:34" outlineLevel="2" x14ac:dyDescent="0.25">
      <c r="A776" t="s">
        <v>2373</v>
      </c>
      <c r="G776" s="2"/>
      <c r="I776" t="s">
        <v>2374</v>
      </c>
    </row>
    <row r="777" spans="1:34" outlineLevel="2" x14ac:dyDescent="0.25">
      <c r="A777" t="s">
        <v>2373</v>
      </c>
      <c r="F777" t="s">
        <v>4059</v>
      </c>
      <c r="G777" s="2"/>
      <c r="H777">
        <v>1921</v>
      </c>
      <c r="I777" t="s">
        <v>5139</v>
      </c>
      <c r="J777" t="s">
        <v>1085</v>
      </c>
      <c r="T777" t="s">
        <v>3376</v>
      </c>
      <c r="AE777" t="s">
        <v>1117</v>
      </c>
      <c r="AH777" t="s">
        <v>4922</v>
      </c>
    </row>
    <row r="778" spans="1:34" outlineLevel="2" x14ac:dyDescent="0.25">
      <c r="A778" t="s">
        <v>2373</v>
      </c>
      <c r="F778" t="s">
        <v>4060</v>
      </c>
      <c r="G778" s="2"/>
      <c r="H778">
        <v>1921</v>
      </c>
      <c r="I778" t="s">
        <v>5138</v>
      </c>
      <c r="J778" t="s">
        <v>484</v>
      </c>
      <c r="T778" t="s">
        <v>3376</v>
      </c>
      <c r="AE778" t="s">
        <v>1117</v>
      </c>
      <c r="AH778" t="s">
        <v>4610</v>
      </c>
    </row>
    <row r="779" spans="1:34" outlineLevel="2" x14ac:dyDescent="0.25">
      <c r="A779" t="s">
        <v>2373</v>
      </c>
      <c r="F779" t="s">
        <v>4064</v>
      </c>
      <c r="G779" s="2"/>
      <c r="H779">
        <v>1921</v>
      </c>
      <c r="I779" t="s">
        <v>5239</v>
      </c>
      <c r="J779" t="s">
        <v>6439</v>
      </c>
      <c r="T779" t="s">
        <v>3376</v>
      </c>
      <c r="AE779" t="s">
        <v>1117</v>
      </c>
      <c r="AH779" t="s">
        <v>4610</v>
      </c>
    </row>
    <row r="780" spans="1:34" outlineLevel="2" x14ac:dyDescent="0.25">
      <c r="A780" t="s">
        <v>2373</v>
      </c>
      <c r="F780" t="s">
        <v>4065</v>
      </c>
      <c r="G780" s="2"/>
      <c r="H780">
        <v>1921</v>
      </c>
      <c r="I780" t="s">
        <v>2974</v>
      </c>
      <c r="J780" t="s">
        <v>3964</v>
      </c>
      <c r="T780" t="s">
        <v>3376</v>
      </c>
      <c r="AE780" t="s">
        <v>1117</v>
      </c>
      <c r="AH780" t="s">
        <v>4922</v>
      </c>
    </row>
    <row r="781" spans="1:34" outlineLevel="2" x14ac:dyDescent="0.25">
      <c r="A781" t="s">
        <v>2373</v>
      </c>
      <c r="F781" t="s">
        <v>4066</v>
      </c>
      <c r="G781" s="2"/>
      <c r="H781">
        <v>1921</v>
      </c>
      <c r="I781" t="s">
        <v>5279</v>
      </c>
      <c r="J781" t="s">
        <v>6501</v>
      </c>
      <c r="T781" t="s">
        <v>3376</v>
      </c>
      <c r="AE781" t="s">
        <v>1117</v>
      </c>
      <c r="AH781" t="s">
        <v>4610</v>
      </c>
    </row>
    <row r="782" spans="1:34" outlineLevel="2" x14ac:dyDescent="0.25">
      <c r="A782" t="s">
        <v>2373</v>
      </c>
      <c r="F782" t="s">
        <v>6660</v>
      </c>
      <c r="G782" s="2"/>
      <c r="H782">
        <v>1921</v>
      </c>
      <c r="I782" t="s">
        <v>3421</v>
      </c>
      <c r="J782" t="s">
        <v>1674</v>
      </c>
      <c r="T782" t="s">
        <v>3376</v>
      </c>
      <c r="AE782" t="s">
        <v>1117</v>
      </c>
      <c r="AH782" t="s">
        <v>4922</v>
      </c>
    </row>
    <row r="783" spans="1:34" outlineLevel="2" x14ac:dyDescent="0.25">
      <c r="A783" t="s">
        <v>2373</v>
      </c>
      <c r="F783" t="s">
        <v>6239</v>
      </c>
      <c r="G783" s="2"/>
      <c r="H783">
        <v>1921</v>
      </c>
      <c r="I783" t="s">
        <v>1346</v>
      </c>
      <c r="J783" t="s">
        <v>4988</v>
      </c>
      <c r="T783" t="s">
        <v>3376</v>
      </c>
      <c r="AE783" t="s">
        <v>1117</v>
      </c>
      <c r="AH783" t="s">
        <v>4922</v>
      </c>
    </row>
    <row r="784" spans="1:34" outlineLevel="2" x14ac:dyDescent="0.25">
      <c r="A784" t="s">
        <v>2373</v>
      </c>
      <c r="G784" s="2"/>
      <c r="I784" t="s">
        <v>2678</v>
      </c>
    </row>
    <row r="785" spans="1:34" outlineLevel="2" x14ac:dyDescent="0.25">
      <c r="A785" t="s">
        <v>2373</v>
      </c>
      <c r="F785" t="s">
        <v>789</v>
      </c>
      <c r="G785" s="2"/>
      <c r="H785">
        <v>1921</v>
      </c>
      <c r="I785" t="s">
        <v>5139</v>
      </c>
      <c r="J785" t="s">
        <v>1085</v>
      </c>
      <c r="T785" t="s">
        <v>3376</v>
      </c>
      <c r="AE785" t="s">
        <v>1117</v>
      </c>
      <c r="AH785" t="s">
        <v>4922</v>
      </c>
    </row>
    <row r="786" spans="1:34" outlineLevel="2" x14ac:dyDescent="0.25">
      <c r="A786" t="s">
        <v>2373</v>
      </c>
      <c r="F786" t="s">
        <v>790</v>
      </c>
      <c r="G786" s="2"/>
      <c r="H786">
        <v>1921</v>
      </c>
      <c r="I786" t="s">
        <v>5138</v>
      </c>
      <c r="J786" t="s">
        <v>484</v>
      </c>
      <c r="T786" t="s">
        <v>3376</v>
      </c>
      <c r="AE786" t="s">
        <v>1117</v>
      </c>
      <c r="AH786" t="s">
        <v>4610</v>
      </c>
    </row>
    <row r="787" spans="1:34" outlineLevel="2" x14ac:dyDescent="0.25">
      <c r="A787" t="s">
        <v>2373</v>
      </c>
      <c r="F787" t="s">
        <v>1403</v>
      </c>
      <c r="G787" s="2"/>
      <c r="H787">
        <v>1921</v>
      </c>
      <c r="I787" t="s">
        <v>5239</v>
      </c>
      <c r="J787" t="s">
        <v>6439</v>
      </c>
      <c r="T787" t="s">
        <v>3376</v>
      </c>
      <c r="AE787" t="s">
        <v>1117</v>
      </c>
      <c r="AH787" t="s">
        <v>4610</v>
      </c>
    </row>
    <row r="788" spans="1:34" outlineLevel="2" x14ac:dyDescent="0.25">
      <c r="A788" t="s">
        <v>2373</v>
      </c>
      <c r="F788" t="s">
        <v>1404</v>
      </c>
      <c r="G788" s="2"/>
      <c r="H788">
        <v>1921</v>
      </c>
      <c r="I788" t="s">
        <v>2974</v>
      </c>
      <c r="J788" t="s">
        <v>3964</v>
      </c>
      <c r="T788" t="s">
        <v>3376</v>
      </c>
      <c r="AE788" t="s">
        <v>1117</v>
      </c>
      <c r="AH788" t="s">
        <v>4922</v>
      </c>
    </row>
    <row r="789" spans="1:34" outlineLevel="2" x14ac:dyDescent="0.25">
      <c r="A789" t="s">
        <v>2373</v>
      </c>
      <c r="F789" t="s">
        <v>1405</v>
      </c>
      <c r="G789" s="2"/>
      <c r="H789">
        <v>1921</v>
      </c>
      <c r="I789" t="s">
        <v>5279</v>
      </c>
      <c r="J789" t="s">
        <v>6501</v>
      </c>
      <c r="T789" t="s">
        <v>3376</v>
      </c>
      <c r="AE789" t="s">
        <v>1117</v>
      </c>
      <c r="AH789" t="s">
        <v>4610</v>
      </c>
    </row>
    <row r="790" spans="1:34" outlineLevel="2" x14ac:dyDescent="0.25">
      <c r="A790" t="s">
        <v>2373</v>
      </c>
      <c r="F790" t="s">
        <v>1406</v>
      </c>
      <c r="G790" s="2"/>
      <c r="H790">
        <v>1921</v>
      </c>
      <c r="I790" t="s">
        <v>3421</v>
      </c>
      <c r="J790" t="s">
        <v>1674</v>
      </c>
      <c r="T790" t="s">
        <v>3376</v>
      </c>
      <c r="AE790" t="s">
        <v>1117</v>
      </c>
      <c r="AH790" t="s">
        <v>4922</v>
      </c>
    </row>
    <row r="791" spans="1:34" outlineLevel="2" x14ac:dyDescent="0.25">
      <c r="A791" t="s">
        <v>2373</v>
      </c>
      <c r="F791" t="s">
        <v>1407</v>
      </c>
      <c r="G791" s="2"/>
      <c r="H791">
        <v>1921</v>
      </c>
      <c r="I791" t="s">
        <v>1346</v>
      </c>
      <c r="J791" t="s">
        <v>4988</v>
      </c>
      <c r="T791" t="s">
        <v>3376</v>
      </c>
      <c r="AE791" t="s">
        <v>1117</v>
      </c>
      <c r="AH791" t="s">
        <v>4922</v>
      </c>
    </row>
    <row r="792" spans="1:34" outlineLevel="2" x14ac:dyDescent="0.25">
      <c r="A792" t="s">
        <v>2373</v>
      </c>
      <c r="G792" s="2"/>
      <c r="I792" t="s">
        <v>2371</v>
      </c>
    </row>
    <row r="793" spans="1:34" outlineLevel="2" x14ac:dyDescent="0.25">
      <c r="A793" t="s">
        <v>2373</v>
      </c>
      <c r="F793" t="s">
        <v>1409</v>
      </c>
      <c r="G793" s="2"/>
      <c r="H793">
        <v>1923</v>
      </c>
      <c r="I793" t="s">
        <v>5139</v>
      </c>
      <c r="J793" t="s">
        <v>1286</v>
      </c>
      <c r="T793" t="s">
        <v>3376</v>
      </c>
      <c r="AE793" t="s">
        <v>1117</v>
      </c>
      <c r="AH793" t="s">
        <v>4610</v>
      </c>
    </row>
    <row r="794" spans="1:34" outlineLevel="2" x14ac:dyDescent="0.25">
      <c r="A794" t="s">
        <v>2373</v>
      </c>
      <c r="F794" t="s">
        <v>3176</v>
      </c>
      <c r="G794" s="2"/>
      <c r="H794">
        <v>1923</v>
      </c>
      <c r="I794" t="s">
        <v>5138</v>
      </c>
      <c r="J794" t="s">
        <v>41</v>
      </c>
      <c r="T794" t="s">
        <v>3376</v>
      </c>
      <c r="AE794" t="s">
        <v>1117</v>
      </c>
      <c r="AH794" t="s">
        <v>4610</v>
      </c>
    </row>
    <row r="795" spans="1:34" outlineLevel="2" x14ac:dyDescent="0.25">
      <c r="A795" t="s">
        <v>2373</v>
      </c>
      <c r="F795" t="s">
        <v>3177</v>
      </c>
      <c r="G795" s="2"/>
      <c r="H795">
        <v>1923</v>
      </c>
      <c r="I795" t="s">
        <v>5239</v>
      </c>
      <c r="J795" t="s">
        <v>3831</v>
      </c>
      <c r="T795" t="s">
        <v>3376</v>
      </c>
      <c r="AE795" t="s">
        <v>1117</v>
      </c>
      <c r="AH795" t="s">
        <v>4610</v>
      </c>
    </row>
    <row r="796" spans="1:34" outlineLevel="2" x14ac:dyDescent="0.25">
      <c r="A796" t="s">
        <v>2373</v>
      </c>
      <c r="F796" t="s">
        <v>3180</v>
      </c>
      <c r="G796" s="2"/>
      <c r="H796">
        <v>1923</v>
      </c>
      <c r="I796" t="s">
        <v>2974</v>
      </c>
      <c r="J796" t="s">
        <v>1590</v>
      </c>
      <c r="T796" t="s">
        <v>3376</v>
      </c>
      <c r="AE796" t="s">
        <v>1117</v>
      </c>
      <c r="AH796" t="s">
        <v>4610</v>
      </c>
    </row>
    <row r="797" spans="1:34" outlineLevel="2" x14ac:dyDescent="0.25">
      <c r="A797" t="s">
        <v>2373</v>
      </c>
      <c r="F797" t="s">
        <v>3181</v>
      </c>
      <c r="G797" s="2"/>
      <c r="H797">
        <v>1923</v>
      </c>
      <c r="I797" t="s">
        <v>5279</v>
      </c>
      <c r="J797" t="s">
        <v>1674</v>
      </c>
      <c r="T797" t="s">
        <v>3376</v>
      </c>
      <c r="AE797" t="s">
        <v>1117</v>
      </c>
      <c r="AH797" t="s">
        <v>4610</v>
      </c>
    </row>
    <row r="798" spans="1:34" outlineLevel="2" x14ac:dyDescent="0.25">
      <c r="A798" t="s">
        <v>2373</v>
      </c>
      <c r="F798" t="s">
        <v>5766</v>
      </c>
      <c r="G798" s="2"/>
      <c r="H798">
        <v>1923</v>
      </c>
      <c r="I798" t="s">
        <v>2679</v>
      </c>
      <c r="J798" t="s">
        <v>1674</v>
      </c>
      <c r="T798" t="s">
        <v>3376</v>
      </c>
      <c r="AE798" t="s">
        <v>1117</v>
      </c>
      <c r="AH798" t="s">
        <v>4610</v>
      </c>
    </row>
    <row r="799" spans="1:34" outlineLevel="2" x14ac:dyDescent="0.25">
      <c r="A799" t="s">
        <v>2373</v>
      </c>
      <c r="F799" t="s">
        <v>5767</v>
      </c>
      <c r="G799" s="2"/>
      <c r="H799">
        <v>1923</v>
      </c>
      <c r="I799" t="s">
        <v>3421</v>
      </c>
      <c r="J799" t="s">
        <v>3830</v>
      </c>
      <c r="T799" t="s">
        <v>3376</v>
      </c>
      <c r="AE799" t="s">
        <v>1117</v>
      </c>
      <c r="AH799" t="s">
        <v>4610</v>
      </c>
    </row>
    <row r="800" spans="1:34" outlineLevel="2" x14ac:dyDescent="0.25">
      <c r="A800" t="s">
        <v>2373</v>
      </c>
      <c r="F800" t="s">
        <v>5768</v>
      </c>
      <c r="G800" s="2"/>
      <c r="H800">
        <v>1923</v>
      </c>
      <c r="I800" t="s">
        <v>1346</v>
      </c>
      <c r="J800" t="s">
        <v>5481</v>
      </c>
      <c r="T800" t="s">
        <v>3376</v>
      </c>
      <c r="AE800" t="s">
        <v>1117</v>
      </c>
      <c r="AH800" t="s">
        <v>4610</v>
      </c>
    </row>
    <row r="801" spans="1:34" outlineLevel="2" x14ac:dyDescent="0.25">
      <c r="A801" t="s">
        <v>2373</v>
      </c>
      <c r="F801" t="s">
        <v>5769</v>
      </c>
      <c r="G801" s="2"/>
      <c r="H801">
        <v>1923</v>
      </c>
      <c r="I801" t="s">
        <v>791</v>
      </c>
      <c r="J801" t="s">
        <v>1590</v>
      </c>
      <c r="T801" t="s">
        <v>3376</v>
      </c>
      <c r="AE801" t="s">
        <v>1117</v>
      </c>
      <c r="AH801" t="s">
        <v>4922</v>
      </c>
    </row>
    <row r="802" spans="1:34" outlineLevel="2" x14ac:dyDescent="0.25">
      <c r="A802" t="s">
        <v>2373</v>
      </c>
      <c r="F802" t="s">
        <v>5770</v>
      </c>
      <c r="G802" s="2"/>
      <c r="H802">
        <v>1923</v>
      </c>
      <c r="I802" t="s">
        <v>2724</v>
      </c>
      <c r="J802" t="s">
        <v>1590</v>
      </c>
      <c r="T802" t="s">
        <v>3376</v>
      </c>
      <c r="AE802" t="s">
        <v>1117</v>
      </c>
      <c r="AH802" t="s">
        <v>4922</v>
      </c>
    </row>
    <row r="803" spans="1:34" outlineLevel="2" x14ac:dyDescent="0.25">
      <c r="A803" t="s">
        <v>2680</v>
      </c>
      <c r="G803" s="2"/>
      <c r="I803" t="s">
        <v>2681</v>
      </c>
    </row>
    <row r="804" spans="1:34" outlineLevel="2" x14ac:dyDescent="0.25">
      <c r="A804" t="s">
        <v>2680</v>
      </c>
      <c r="F804" t="s">
        <v>4059</v>
      </c>
      <c r="G804" s="2"/>
      <c r="H804">
        <v>1921</v>
      </c>
      <c r="I804" t="s">
        <v>5139</v>
      </c>
      <c r="J804" t="s">
        <v>1085</v>
      </c>
      <c r="T804" t="s">
        <v>3376</v>
      </c>
      <c r="AE804" t="s">
        <v>1117</v>
      </c>
      <c r="AH804" t="s">
        <v>4610</v>
      </c>
    </row>
    <row r="805" spans="1:34" outlineLevel="2" x14ac:dyDescent="0.25">
      <c r="A805" t="s">
        <v>2680</v>
      </c>
      <c r="F805" t="s">
        <v>4060</v>
      </c>
      <c r="G805" s="2"/>
      <c r="H805">
        <v>1921</v>
      </c>
      <c r="I805" t="s">
        <v>5138</v>
      </c>
      <c r="J805" t="s">
        <v>484</v>
      </c>
      <c r="T805" t="s">
        <v>3376</v>
      </c>
      <c r="AE805" t="s">
        <v>1117</v>
      </c>
      <c r="AH805" t="s">
        <v>4610</v>
      </c>
    </row>
    <row r="806" spans="1:34" outlineLevel="2" x14ac:dyDescent="0.25">
      <c r="A806" t="s">
        <v>2680</v>
      </c>
      <c r="F806" t="s">
        <v>4064</v>
      </c>
      <c r="G806" s="2"/>
      <c r="H806">
        <v>1921</v>
      </c>
      <c r="I806" t="s">
        <v>5239</v>
      </c>
      <c r="J806" t="s">
        <v>6439</v>
      </c>
      <c r="T806" t="s">
        <v>3376</v>
      </c>
      <c r="AE806" t="s">
        <v>1117</v>
      </c>
      <c r="AH806" t="s">
        <v>4610</v>
      </c>
    </row>
    <row r="807" spans="1:34" outlineLevel="2" x14ac:dyDescent="0.25">
      <c r="A807" t="s">
        <v>2680</v>
      </c>
      <c r="F807" t="s">
        <v>4065</v>
      </c>
      <c r="G807" s="2"/>
      <c r="H807">
        <v>1921</v>
      </c>
      <c r="I807" t="s">
        <v>2974</v>
      </c>
      <c r="J807" t="s">
        <v>3964</v>
      </c>
      <c r="T807" t="s">
        <v>3376</v>
      </c>
      <c r="AE807" t="s">
        <v>1117</v>
      </c>
      <c r="AH807" t="s">
        <v>4610</v>
      </c>
    </row>
    <row r="808" spans="1:34" outlineLevel="2" x14ac:dyDescent="0.25">
      <c r="A808" t="s">
        <v>2680</v>
      </c>
      <c r="F808" t="s">
        <v>4066</v>
      </c>
      <c r="G808" s="2"/>
      <c r="H808">
        <v>1921</v>
      </c>
      <c r="I808" t="s">
        <v>5279</v>
      </c>
      <c r="J808" t="s">
        <v>6501</v>
      </c>
      <c r="T808" t="s">
        <v>3376</v>
      </c>
      <c r="AE808" t="s">
        <v>1117</v>
      </c>
      <c r="AH808" t="s">
        <v>4610</v>
      </c>
    </row>
    <row r="809" spans="1:34" outlineLevel="2" x14ac:dyDescent="0.25">
      <c r="A809" t="s">
        <v>2680</v>
      </c>
      <c r="F809" t="s">
        <v>6660</v>
      </c>
      <c r="G809" s="2"/>
      <c r="H809">
        <v>1921</v>
      </c>
      <c r="I809" t="s">
        <v>3421</v>
      </c>
      <c r="J809" t="s">
        <v>1674</v>
      </c>
      <c r="T809" t="s">
        <v>3376</v>
      </c>
      <c r="AE809" t="s">
        <v>1117</v>
      </c>
      <c r="AH809" t="s">
        <v>4922</v>
      </c>
    </row>
    <row r="810" spans="1:34" outlineLevel="2" x14ac:dyDescent="0.25">
      <c r="A810" t="s">
        <v>2680</v>
      </c>
      <c r="F810" t="s">
        <v>6239</v>
      </c>
      <c r="G810" s="2"/>
      <c r="H810">
        <v>1921</v>
      </c>
      <c r="I810" t="s">
        <v>1346</v>
      </c>
      <c r="J810" t="s">
        <v>4988</v>
      </c>
      <c r="T810" t="s">
        <v>3376</v>
      </c>
      <c r="AE810" t="s">
        <v>1117</v>
      </c>
      <c r="AH810" t="s">
        <v>4922</v>
      </c>
    </row>
    <row r="811" spans="1:34" outlineLevel="2" x14ac:dyDescent="0.25">
      <c r="A811" t="s">
        <v>2680</v>
      </c>
      <c r="G811" s="2"/>
      <c r="I811" t="s">
        <v>2916</v>
      </c>
    </row>
    <row r="812" spans="1:34" outlineLevel="2" x14ac:dyDescent="0.25">
      <c r="A812" t="s">
        <v>2680</v>
      </c>
      <c r="F812" t="s">
        <v>789</v>
      </c>
      <c r="G812" s="2"/>
      <c r="H812">
        <v>1923</v>
      </c>
      <c r="I812" t="s">
        <v>5139</v>
      </c>
      <c r="J812" t="s">
        <v>1286</v>
      </c>
      <c r="T812" t="s">
        <v>3376</v>
      </c>
      <c r="AE812" t="s">
        <v>1117</v>
      </c>
      <c r="AH812" t="s">
        <v>4922</v>
      </c>
    </row>
    <row r="813" spans="1:34" outlineLevel="2" x14ac:dyDescent="0.25">
      <c r="A813" t="s">
        <v>2680</v>
      </c>
      <c r="F813" t="s">
        <v>790</v>
      </c>
      <c r="G813" s="2"/>
      <c r="H813">
        <v>1923</v>
      </c>
      <c r="I813" t="s">
        <v>5138</v>
      </c>
      <c r="J813" t="s">
        <v>41</v>
      </c>
      <c r="T813" t="s">
        <v>3376</v>
      </c>
      <c r="AE813" t="s">
        <v>1117</v>
      </c>
      <c r="AH813" t="s">
        <v>4922</v>
      </c>
    </row>
    <row r="814" spans="1:34" outlineLevel="2" x14ac:dyDescent="0.25">
      <c r="A814" t="s">
        <v>2680</v>
      </c>
      <c r="F814" t="s">
        <v>1403</v>
      </c>
      <c r="G814" s="2"/>
      <c r="H814">
        <v>1923</v>
      </c>
      <c r="I814" t="s">
        <v>5239</v>
      </c>
      <c r="J814" t="s">
        <v>3831</v>
      </c>
      <c r="T814" t="s">
        <v>3376</v>
      </c>
      <c r="AE814" t="s">
        <v>1117</v>
      </c>
      <c r="AH814" t="s">
        <v>4922</v>
      </c>
    </row>
    <row r="815" spans="1:34" outlineLevel="2" x14ac:dyDescent="0.25">
      <c r="A815" t="s">
        <v>2680</v>
      </c>
      <c r="F815" t="s">
        <v>1404</v>
      </c>
      <c r="G815" s="2"/>
      <c r="H815">
        <v>1923</v>
      </c>
      <c r="I815" t="s">
        <v>2974</v>
      </c>
      <c r="J815" t="s">
        <v>1590</v>
      </c>
      <c r="T815" t="s">
        <v>3376</v>
      </c>
      <c r="AE815" t="s">
        <v>1117</v>
      </c>
      <c r="AH815" t="s">
        <v>4922</v>
      </c>
    </row>
    <row r="816" spans="1:34" outlineLevel="2" x14ac:dyDescent="0.25">
      <c r="A816" t="s">
        <v>2680</v>
      </c>
      <c r="F816" t="s">
        <v>1405</v>
      </c>
      <c r="G816" s="2"/>
      <c r="H816">
        <v>1923</v>
      </c>
      <c r="I816" t="s">
        <v>5279</v>
      </c>
      <c r="J816" t="s">
        <v>1674</v>
      </c>
      <c r="T816" t="s">
        <v>3376</v>
      </c>
      <c r="AE816" t="s">
        <v>1117</v>
      </c>
      <c r="AH816" t="s">
        <v>4922</v>
      </c>
    </row>
    <row r="817" spans="1:34" outlineLevel="2" x14ac:dyDescent="0.25">
      <c r="A817" t="s">
        <v>2680</v>
      </c>
      <c r="F817" t="s">
        <v>1406</v>
      </c>
      <c r="G817" s="2"/>
      <c r="H817">
        <v>1923</v>
      </c>
      <c r="I817" t="s">
        <v>3421</v>
      </c>
      <c r="J817" t="s">
        <v>3830</v>
      </c>
      <c r="T817" t="s">
        <v>3376</v>
      </c>
      <c r="AE817" t="s">
        <v>1117</v>
      </c>
      <c r="AH817" t="s">
        <v>4922</v>
      </c>
    </row>
    <row r="818" spans="1:34" outlineLevel="2" x14ac:dyDescent="0.25">
      <c r="A818" t="s">
        <v>2680</v>
      </c>
      <c r="F818" t="s">
        <v>1407</v>
      </c>
      <c r="G818" s="2"/>
      <c r="H818">
        <v>1923</v>
      </c>
      <c r="I818" t="s">
        <v>1346</v>
      </c>
      <c r="J818" t="s">
        <v>5481</v>
      </c>
      <c r="T818" t="s">
        <v>3376</v>
      </c>
      <c r="AE818" t="s">
        <v>1117</v>
      </c>
      <c r="AH818" t="s">
        <v>4922</v>
      </c>
    </row>
    <row r="819" spans="1:34" outlineLevel="2" x14ac:dyDescent="0.25">
      <c r="A819" t="s">
        <v>2680</v>
      </c>
      <c r="F819" t="s">
        <v>1409</v>
      </c>
      <c r="G819" s="2"/>
      <c r="H819">
        <v>1923</v>
      </c>
      <c r="I819" t="s">
        <v>791</v>
      </c>
      <c r="J819" t="s">
        <v>1590</v>
      </c>
      <c r="T819" t="s">
        <v>3376</v>
      </c>
      <c r="AE819" t="s">
        <v>1117</v>
      </c>
      <c r="AH819" t="s">
        <v>4922</v>
      </c>
    </row>
    <row r="820" spans="1:34" outlineLevel="2" x14ac:dyDescent="0.25">
      <c r="A820" t="s">
        <v>2680</v>
      </c>
      <c r="G820" s="2"/>
      <c r="I820" t="s">
        <v>2917</v>
      </c>
    </row>
    <row r="821" spans="1:34" outlineLevel="2" x14ac:dyDescent="0.25">
      <c r="A821" t="s">
        <v>2680</v>
      </c>
      <c r="F821" t="s">
        <v>3176</v>
      </c>
      <c r="G821" s="2"/>
      <c r="H821">
        <v>1923</v>
      </c>
      <c r="I821" t="s">
        <v>5139</v>
      </c>
      <c r="J821" t="s">
        <v>1286</v>
      </c>
      <c r="T821" t="s">
        <v>3376</v>
      </c>
      <c r="AE821" t="s">
        <v>1117</v>
      </c>
      <c r="AH821" t="s">
        <v>4922</v>
      </c>
    </row>
    <row r="822" spans="1:34" outlineLevel="2" x14ac:dyDescent="0.25">
      <c r="A822" t="s">
        <v>2680</v>
      </c>
      <c r="F822" t="s">
        <v>3177</v>
      </c>
      <c r="G822" s="2"/>
      <c r="H822">
        <v>1923</v>
      </c>
      <c r="I822" t="s">
        <v>5138</v>
      </c>
      <c r="J822" t="s">
        <v>41</v>
      </c>
      <c r="T822" t="s">
        <v>3376</v>
      </c>
      <c r="AE822" t="s">
        <v>1117</v>
      </c>
      <c r="AH822" t="s">
        <v>4922</v>
      </c>
    </row>
    <row r="823" spans="1:34" outlineLevel="2" x14ac:dyDescent="0.25">
      <c r="A823" t="s">
        <v>2680</v>
      </c>
      <c r="F823" t="s">
        <v>3180</v>
      </c>
      <c r="G823" s="2"/>
      <c r="H823">
        <v>1923</v>
      </c>
      <c r="I823" t="s">
        <v>5239</v>
      </c>
      <c r="J823" t="s">
        <v>3831</v>
      </c>
      <c r="T823" t="s">
        <v>3376</v>
      </c>
      <c r="AE823" t="s">
        <v>1117</v>
      </c>
      <c r="AH823" t="s">
        <v>4922</v>
      </c>
    </row>
    <row r="824" spans="1:34" outlineLevel="2" x14ac:dyDescent="0.25">
      <c r="A824" t="s">
        <v>2680</v>
      </c>
      <c r="F824" t="s">
        <v>3181</v>
      </c>
      <c r="G824" s="2"/>
      <c r="H824">
        <v>1923</v>
      </c>
      <c r="I824" t="s">
        <v>2974</v>
      </c>
      <c r="J824" t="s">
        <v>1590</v>
      </c>
      <c r="T824" t="s">
        <v>3376</v>
      </c>
      <c r="AE824" t="s">
        <v>1117</v>
      </c>
      <c r="AH824" t="s">
        <v>4610</v>
      </c>
    </row>
    <row r="825" spans="1:34" outlineLevel="2" x14ac:dyDescent="0.25">
      <c r="A825" t="s">
        <v>2680</v>
      </c>
      <c r="F825" t="s">
        <v>5766</v>
      </c>
      <c r="G825" s="2"/>
      <c r="H825">
        <v>1923</v>
      </c>
      <c r="I825" t="s">
        <v>5279</v>
      </c>
      <c r="J825" t="s">
        <v>1674</v>
      </c>
      <c r="T825" t="s">
        <v>3376</v>
      </c>
      <c r="AE825" t="s">
        <v>1117</v>
      </c>
      <c r="AH825" t="s">
        <v>4610</v>
      </c>
    </row>
    <row r="826" spans="1:34" outlineLevel="2" x14ac:dyDescent="0.25">
      <c r="A826" t="s">
        <v>2680</v>
      </c>
      <c r="F826" t="s">
        <v>5767</v>
      </c>
      <c r="G826" s="2"/>
      <c r="H826">
        <v>1923</v>
      </c>
      <c r="I826" t="s">
        <v>3421</v>
      </c>
      <c r="J826" t="s">
        <v>3830</v>
      </c>
      <c r="T826" t="s">
        <v>3376</v>
      </c>
      <c r="AE826" t="s">
        <v>1117</v>
      </c>
      <c r="AH826" t="s">
        <v>4610</v>
      </c>
    </row>
    <row r="827" spans="1:34" outlineLevel="2" x14ac:dyDescent="0.25">
      <c r="A827" t="s">
        <v>2680</v>
      </c>
      <c r="F827" t="s">
        <v>5768</v>
      </c>
      <c r="G827" s="2"/>
      <c r="H827">
        <v>1923</v>
      </c>
      <c r="I827" t="s">
        <v>1346</v>
      </c>
      <c r="J827" t="s">
        <v>5481</v>
      </c>
      <c r="T827" t="s">
        <v>3376</v>
      </c>
      <c r="AE827" t="s">
        <v>1117</v>
      </c>
      <c r="AH827" t="s">
        <v>4922</v>
      </c>
    </row>
    <row r="828" spans="1:34" outlineLevel="2" x14ac:dyDescent="0.25">
      <c r="A828" t="s">
        <v>2680</v>
      </c>
      <c r="F828" t="s">
        <v>5769</v>
      </c>
      <c r="G828" s="2"/>
      <c r="H828">
        <v>1923</v>
      </c>
      <c r="I828" t="s">
        <v>791</v>
      </c>
      <c r="J828" t="s">
        <v>1590</v>
      </c>
      <c r="T828" t="s">
        <v>3376</v>
      </c>
      <c r="AE828" t="s">
        <v>1117</v>
      </c>
      <c r="AH828" t="s">
        <v>4922</v>
      </c>
    </row>
    <row r="829" spans="1:34" outlineLevel="2" x14ac:dyDescent="0.25">
      <c r="A829" t="s">
        <v>2680</v>
      </c>
      <c r="G829" s="2"/>
      <c r="I829" t="s">
        <v>2918</v>
      </c>
    </row>
    <row r="830" spans="1:34" outlineLevel="2" x14ac:dyDescent="0.25">
      <c r="A830" t="s">
        <v>2680</v>
      </c>
      <c r="F830" t="s">
        <v>5770</v>
      </c>
      <c r="G830" s="2"/>
      <c r="H830">
        <v>1923</v>
      </c>
      <c r="I830" t="s">
        <v>5279</v>
      </c>
      <c r="J830" t="s">
        <v>1674</v>
      </c>
      <c r="T830" t="s">
        <v>3376</v>
      </c>
      <c r="AE830" t="s">
        <v>1117</v>
      </c>
      <c r="AH830" t="s">
        <v>4922</v>
      </c>
    </row>
    <row r="831" spans="1:34" outlineLevel="2" x14ac:dyDescent="0.25">
      <c r="A831" t="s">
        <v>2680</v>
      </c>
      <c r="G831" s="2"/>
      <c r="I831" t="s">
        <v>2919</v>
      </c>
    </row>
    <row r="832" spans="1:34" outlineLevel="2" x14ac:dyDescent="0.25">
      <c r="A832" t="s">
        <v>2680</v>
      </c>
      <c r="F832" t="s">
        <v>5774</v>
      </c>
      <c r="G832" s="2"/>
      <c r="H832">
        <v>1923</v>
      </c>
      <c r="I832" t="s">
        <v>5139</v>
      </c>
      <c r="J832" t="s">
        <v>1286</v>
      </c>
      <c r="T832" t="s">
        <v>3376</v>
      </c>
      <c r="AE832" t="s">
        <v>1117</v>
      </c>
      <c r="AH832" t="s">
        <v>4610</v>
      </c>
    </row>
    <row r="833" spans="1:34" outlineLevel="2" x14ac:dyDescent="0.25">
      <c r="A833" t="s">
        <v>2680</v>
      </c>
      <c r="F833" t="s">
        <v>5775</v>
      </c>
      <c r="G833" s="2"/>
      <c r="H833">
        <v>1923</v>
      </c>
      <c r="I833" t="s">
        <v>5138</v>
      </c>
      <c r="J833" t="s">
        <v>41</v>
      </c>
      <c r="T833" t="s">
        <v>3376</v>
      </c>
      <c r="AE833" t="s">
        <v>1117</v>
      </c>
      <c r="AH833" t="s">
        <v>4610</v>
      </c>
    </row>
    <row r="834" spans="1:34" outlineLevel="2" x14ac:dyDescent="0.25">
      <c r="A834" t="s">
        <v>2680</v>
      </c>
      <c r="F834" t="s">
        <v>5776</v>
      </c>
      <c r="G834" s="2"/>
      <c r="H834">
        <v>1923</v>
      </c>
      <c r="I834" t="s">
        <v>5239</v>
      </c>
      <c r="J834" t="s">
        <v>3831</v>
      </c>
      <c r="T834" t="s">
        <v>3376</v>
      </c>
      <c r="AE834" t="s">
        <v>1117</v>
      </c>
      <c r="AH834" t="s">
        <v>4610</v>
      </c>
    </row>
    <row r="835" spans="1:34" outlineLevel="2" x14ac:dyDescent="0.25">
      <c r="A835" t="s">
        <v>2680</v>
      </c>
      <c r="F835" t="s">
        <v>5777</v>
      </c>
      <c r="G835" s="2"/>
      <c r="H835">
        <v>1923</v>
      </c>
      <c r="I835" t="s">
        <v>2974</v>
      </c>
      <c r="J835" t="s">
        <v>1590</v>
      </c>
      <c r="T835" t="s">
        <v>3376</v>
      </c>
      <c r="AE835" t="s">
        <v>1117</v>
      </c>
      <c r="AH835" t="s">
        <v>4610</v>
      </c>
    </row>
    <row r="836" spans="1:34" outlineLevel="2" x14ac:dyDescent="0.25">
      <c r="A836" t="s">
        <v>2680</v>
      </c>
      <c r="F836" t="s">
        <v>5778</v>
      </c>
      <c r="G836" s="2"/>
      <c r="H836">
        <v>1923</v>
      </c>
      <c r="I836" t="s">
        <v>5279</v>
      </c>
      <c r="J836" t="s">
        <v>1674</v>
      </c>
      <c r="T836" t="s">
        <v>3376</v>
      </c>
      <c r="AE836" t="s">
        <v>1117</v>
      </c>
      <c r="AH836" t="s">
        <v>4610</v>
      </c>
    </row>
    <row r="837" spans="1:34" outlineLevel="2" x14ac:dyDescent="0.25">
      <c r="A837" t="s">
        <v>2680</v>
      </c>
      <c r="F837" t="s">
        <v>6556</v>
      </c>
      <c r="G837" s="2"/>
      <c r="H837">
        <v>1923</v>
      </c>
      <c r="I837" t="s">
        <v>3421</v>
      </c>
      <c r="J837" t="s">
        <v>3830</v>
      </c>
      <c r="T837" t="s">
        <v>3376</v>
      </c>
      <c r="AE837" t="s">
        <v>1117</v>
      </c>
      <c r="AH837" t="s">
        <v>4610</v>
      </c>
    </row>
    <row r="838" spans="1:34" outlineLevel="2" x14ac:dyDescent="0.25">
      <c r="A838" t="s">
        <v>2680</v>
      </c>
      <c r="F838" t="s">
        <v>6557</v>
      </c>
      <c r="G838" s="2"/>
      <c r="H838">
        <v>1923</v>
      </c>
      <c r="I838" t="s">
        <v>1346</v>
      </c>
      <c r="J838" t="s">
        <v>5481</v>
      </c>
      <c r="T838" t="s">
        <v>3376</v>
      </c>
      <c r="AE838" t="s">
        <v>1117</v>
      </c>
      <c r="AH838" t="s">
        <v>4610</v>
      </c>
    </row>
    <row r="839" spans="1:34" outlineLevel="2" x14ac:dyDescent="0.25">
      <c r="A839" t="s">
        <v>2680</v>
      </c>
      <c r="F839" t="s">
        <v>2037</v>
      </c>
      <c r="G839" s="2"/>
      <c r="H839">
        <v>1923</v>
      </c>
      <c r="I839" t="s">
        <v>791</v>
      </c>
      <c r="J839" t="s">
        <v>1590</v>
      </c>
      <c r="T839" t="s">
        <v>3376</v>
      </c>
      <c r="AE839" t="s">
        <v>1117</v>
      </c>
      <c r="AH839" t="s">
        <v>4922</v>
      </c>
    </row>
    <row r="840" spans="1:34" outlineLevel="2" x14ac:dyDescent="0.25">
      <c r="A840" t="s">
        <v>2680</v>
      </c>
      <c r="F840" t="s">
        <v>2038</v>
      </c>
      <c r="G840" s="2"/>
      <c r="H840">
        <v>1923</v>
      </c>
      <c r="I840" t="s">
        <v>2724</v>
      </c>
      <c r="J840" t="s">
        <v>1590</v>
      </c>
      <c r="T840" t="s">
        <v>3376</v>
      </c>
      <c r="AE840" t="s">
        <v>1117</v>
      </c>
      <c r="AH840" t="s">
        <v>4922</v>
      </c>
    </row>
    <row r="841" spans="1:34" outlineLevel="2" x14ac:dyDescent="0.25">
      <c r="A841" t="s">
        <v>2375</v>
      </c>
      <c r="G841" s="2"/>
      <c r="I841" t="s">
        <v>2035</v>
      </c>
      <c r="J841" t="s">
        <v>4552</v>
      </c>
    </row>
    <row r="842" spans="1:34" outlineLevel="2" x14ac:dyDescent="0.25">
      <c r="A842" t="s">
        <v>2375</v>
      </c>
      <c r="F842" t="s">
        <v>4059</v>
      </c>
      <c r="G842" s="2"/>
      <c r="H842">
        <v>1921</v>
      </c>
      <c r="I842" t="s">
        <v>5139</v>
      </c>
      <c r="J842" t="s">
        <v>1085</v>
      </c>
      <c r="T842" t="s">
        <v>3376</v>
      </c>
      <c r="AE842" t="s">
        <v>1117</v>
      </c>
      <c r="AH842" t="s">
        <v>4610</v>
      </c>
    </row>
    <row r="843" spans="1:34" outlineLevel="2" x14ac:dyDescent="0.25">
      <c r="A843" t="s">
        <v>2375</v>
      </c>
      <c r="F843" t="s">
        <v>4060</v>
      </c>
      <c r="G843" s="2"/>
      <c r="H843">
        <v>1921</v>
      </c>
      <c r="I843" t="s">
        <v>5138</v>
      </c>
      <c r="J843" t="s">
        <v>484</v>
      </c>
      <c r="T843" t="s">
        <v>3376</v>
      </c>
      <c r="AE843" t="s">
        <v>1117</v>
      </c>
      <c r="AH843" t="s">
        <v>4610</v>
      </c>
    </row>
    <row r="844" spans="1:34" outlineLevel="2" x14ac:dyDescent="0.25">
      <c r="A844" t="s">
        <v>2375</v>
      </c>
      <c r="F844" t="s">
        <v>4064</v>
      </c>
      <c r="G844" s="2"/>
      <c r="H844">
        <v>1921</v>
      </c>
      <c r="I844" t="s">
        <v>5239</v>
      </c>
      <c r="J844" t="s">
        <v>6439</v>
      </c>
      <c r="T844" t="s">
        <v>3376</v>
      </c>
      <c r="AE844" t="s">
        <v>1117</v>
      </c>
      <c r="AH844" t="s">
        <v>4610</v>
      </c>
    </row>
    <row r="845" spans="1:34" outlineLevel="2" x14ac:dyDescent="0.25">
      <c r="A845" t="s">
        <v>2375</v>
      </c>
      <c r="F845" t="s">
        <v>4065</v>
      </c>
      <c r="G845" s="2"/>
      <c r="H845">
        <v>1921</v>
      </c>
      <c r="I845" t="s">
        <v>2974</v>
      </c>
      <c r="J845" t="s">
        <v>3964</v>
      </c>
      <c r="T845" t="s">
        <v>3376</v>
      </c>
      <c r="AE845" t="s">
        <v>1117</v>
      </c>
      <c r="AH845" t="s">
        <v>4610</v>
      </c>
    </row>
    <row r="846" spans="1:34" outlineLevel="2" x14ac:dyDescent="0.25">
      <c r="A846" t="s">
        <v>2375</v>
      </c>
      <c r="F846" t="s">
        <v>4066</v>
      </c>
      <c r="G846" s="2"/>
      <c r="H846">
        <v>1921</v>
      </c>
      <c r="I846" t="s">
        <v>5279</v>
      </c>
      <c r="J846" t="s">
        <v>6501</v>
      </c>
      <c r="T846" t="s">
        <v>3376</v>
      </c>
      <c r="AE846" t="s">
        <v>1117</v>
      </c>
      <c r="AH846" t="s">
        <v>4610</v>
      </c>
    </row>
    <row r="847" spans="1:34" outlineLevel="2" x14ac:dyDescent="0.25">
      <c r="A847" t="s">
        <v>2375</v>
      </c>
      <c r="F847" t="s">
        <v>6660</v>
      </c>
      <c r="G847" s="2"/>
      <c r="H847">
        <v>1921</v>
      </c>
      <c r="I847" t="s">
        <v>3421</v>
      </c>
      <c r="J847" t="s">
        <v>1674</v>
      </c>
      <c r="T847" t="s">
        <v>3376</v>
      </c>
      <c r="AE847" t="s">
        <v>1117</v>
      </c>
      <c r="AH847" t="s">
        <v>4610</v>
      </c>
    </row>
    <row r="848" spans="1:34" outlineLevel="2" x14ac:dyDescent="0.25">
      <c r="A848" t="s">
        <v>2375</v>
      </c>
      <c r="F848" t="s">
        <v>6239</v>
      </c>
      <c r="G848" s="2"/>
      <c r="H848">
        <v>1921</v>
      </c>
      <c r="I848" t="s">
        <v>1346</v>
      </c>
      <c r="J848" t="s">
        <v>4988</v>
      </c>
      <c r="T848" t="s">
        <v>3376</v>
      </c>
      <c r="AE848" t="s">
        <v>1117</v>
      </c>
      <c r="AH848" t="s">
        <v>4922</v>
      </c>
    </row>
    <row r="849" spans="1:34" outlineLevel="2" x14ac:dyDescent="0.25">
      <c r="A849" t="s">
        <v>2375</v>
      </c>
      <c r="G849" s="2"/>
      <c r="I849" t="s">
        <v>2036</v>
      </c>
      <c r="J849" t="s">
        <v>4552</v>
      </c>
    </row>
    <row r="850" spans="1:34" outlineLevel="2" x14ac:dyDescent="0.25">
      <c r="A850" t="s">
        <v>2375</v>
      </c>
      <c r="F850" t="s">
        <v>789</v>
      </c>
      <c r="G850" s="2"/>
      <c r="H850">
        <v>1921</v>
      </c>
      <c r="I850" t="s">
        <v>5139</v>
      </c>
      <c r="J850" t="s">
        <v>1085</v>
      </c>
      <c r="T850" t="s">
        <v>3376</v>
      </c>
      <c r="AE850" t="s">
        <v>1117</v>
      </c>
      <c r="AH850" t="s">
        <v>4922</v>
      </c>
    </row>
    <row r="851" spans="1:34" outlineLevel="2" x14ac:dyDescent="0.25">
      <c r="A851" t="s">
        <v>2375</v>
      </c>
      <c r="F851" t="s">
        <v>790</v>
      </c>
      <c r="G851" s="2"/>
      <c r="H851">
        <v>1921</v>
      </c>
      <c r="I851" t="s">
        <v>5138</v>
      </c>
      <c r="J851" t="s">
        <v>484</v>
      </c>
      <c r="T851" t="s">
        <v>3376</v>
      </c>
      <c r="AE851" t="s">
        <v>1117</v>
      </c>
      <c r="AH851" t="s">
        <v>4922</v>
      </c>
    </row>
    <row r="852" spans="1:34" outlineLevel="2" x14ac:dyDescent="0.25">
      <c r="A852" t="s">
        <v>2375</v>
      </c>
      <c r="F852" t="s">
        <v>1403</v>
      </c>
      <c r="G852" s="2"/>
      <c r="H852">
        <v>1921</v>
      </c>
      <c r="I852" t="s">
        <v>5239</v>
      </c>
      <c r="J852" t="s">
        <v>6439</v>
      </c>
      <c r="T852" t="s">
        <v>3376</v>
      </c>
      <c r="AE852" t="s">
        <v>1117</v>
      </c>
      <c r="AH852" t="s">
        <v>4922</v>
      </c>
    </row>
    <row r="853" spans="1:34" outlineLevel="2" x14ac:dyDescent="0.25">
      <c r="A853" t="s">
        <v>2375</v>
      </c>
      <c r="F853" t="s">
        <v>1404</v>
      </c>
      <c r="G853" s="2"/>
      <c r="H853">
        <v>1921</v>
      </c>
      <c r="I853" t="s">
        <v>2974</v>
      </c>
      <c r="J853" t="s">
        <v>3964</v>
      </c>
      <c r="T853" t="s">
        <v>3376</v>
      </c>
      <c r="AE853" t="s">
        <v>1117</v>
      </c>
      <c r="AH853" t="s">
        <v>4922</v>
      </c>
    </row>
    <row r="854" spans="1:34" outlineLevel="2" x14ac:dyDescent="0.25">
      <c r="A854" t="s">
        <v>2375</v>
      </c>
      <c r="F854" t="s">
        <v>1405</v>
      </c>
      <c r="G854" s="2"/>
      <c r="H854">
        <v>1921</v>
      </c>
      <c r="I854" t="s">
        <v>5279</v>
      </c>
      <c r="J854" t="s">
        <v>6501</v>
      </c>
      <c r="T854" t="s">
        <v>3376</v>
      </c>
      <c r="AE854" t="s">
        <v>1117</v>
      </c>
      <c r="AH854" t="s">
        <v>4922</v>
      </c>
    </row>
    <row r="855" spans="1:34" outlineLevel="2" x14ac:dyDescent="0.25">
      <c r="A855" t="s">
        <v>2375</v>
      </c>
      <c r="F855" t="s">
        <v>1406</v>
      </c>
      <c r="G855" s="2"/>
      <c r="H855">
        <v>1921</v>
      </c>
      <c r="I855" t="s">
        <v>3421</v>
      </c>
      <c r="J855" t="s">
        <v>1674</v>
      </c>
      <c r="T855" t="s">
        <v>3376</v>
      </c>
      <c r="AE855" t="s">
        <v>1117</v>
      </c>
      <c r="AH855" t="s">
        <v>4922</v>
      </c>
    </row>
    <row r="856" spans="1:34" outlineLevel="2" x14ac:dyDescent="0.25">
      <c r="A856" t="s">
        <v>2375</v>
      </c>
      <c r="F856" t="s">
        <v>1407</v>
      </c>
      <c r="G856" s="2"/>
      <c r="H856">
        <v>1921</v>
      </c>
      <c r="I856" t="s">
        <v>1346</v>
      </c>
      <c r="J856" t="s">
        <v>4988</v>
      </c>
      <c r="T856" t="s">
        <v>3376</v>
      </c>
      <c r="AE856" t="s">
        <v>1117</v>
      </c>
      <c r="AH856" t="s">
        <v>4922</v>
      </c>
    </row>
    <row r="857" spans="1:34" outlineLevel="2" x14ac:dyDescent="0.25">
      <c r="A857" t="s">
        <v>2375</v>
      </c>
      <c r="G857" s="2"/>
      <c r="I857" t="s">
        <v>2697</v>
      </c>
      <c r="J857" t="s">
        <v>4552</v>
      </c>
    </row>
    <row r="858" spans="1:34" outlineLevel="2" x14ac:dyDescent="0.25">
      <c r="A858" t="s">
        <v>2375</v>
      </c>
      <c r="F858" t="s">
        <v>1409</v>
      </c>
      <c r="G858" s="2"/>
      <c r="H858">
        <v>1921</v>
      </c>
      <c r="I858" t="s">
        <v>5139</v>
      </c>
      <c r="J858" t="s">
        <v>1085</v>
      </c>
      <c r="T858" t="s">
        <v>3376</v>
      </c>
      <c r="AE858" t="s">
        <v>1117</v>
      </c>
      <c r="AH858" t="s">
        <v>4610</v>
      </c>
    </row>
    <row r="859" spans="1:34" outlineLevel="2" x14ac:dyDescent="0.25">
      <c r="A859" t="s">
        <v>2375</v>
      </c>
      <c r="F859" t="s">
        <v>3176</v>
      </c>
      <c r="G859" s="2"/>
      <c r="H859">
        <v>1921</v>
      </c>
      <c r="I859" t="s">
        <v>5138</v>
      </c>
      <c r="J859" t="s">
        <v>484</v>
      </c>
      <c r="T859" t="s">
        <v>3376</v>
      </c>
      <c r="AE859" t="s">
        <v>1117</v>
      </c>
      <c r="AH859" t="s">
        <v>4922</v>
      </c>
    </row>
    <row r="860" spans="1:34" outlineLevel="2" x14ac:dyDescent="0.25">
      <c r="A860" t="s">
        <v>2375</v>
      </c>
      <c r="F860" t="s">
        <v>3177</v>
      </c>
      <c r="G860" s="2"/>
      <c r="H860">
        <v>1921</v>
      </c>
      <c r="I860" t="s">
        <v>5239</v>
      </c>
      <c r="J860" t="s">
        <v>6439</v>
      </c>
      <c r="T860" t="s">
        <v>3376</v>
      </c>
      <c r="AE860" t="s">
        <v>1117</v>
      </c>
      <c r="AH860" t="s">
        <v>4922</v>
      </c>
    </row>
    <row r="861" spans="1:34" outlineLevel="2" x14ac:dyDescent="0.25">
      <c r="A861" t="s">
        <v>2375</v>
      </c>
      <c r="F861" t="s">
        <v>3180</v>
      </c>
      <c r="G861" s="2"/>
      <c r="H861">
        <v>1921</v>
      </c>
      <c r="I861" t="s">
        <v>2974</v>
      </c>
      <c r="J861" t="s">
        <v>3964</v>
      </c>
      <c r="T861" t="s">
        <v>3376</v>
      </c>
      <c r="AE861" t="s">
        <v>1117</v>
      </c>
      <c r="AH861" t="s">
        <v>4922</v>
      </c>
    </row>
    <row r="862" spans="1:34" outlineLevel="2" x14ac:dyDescent="0.25">
      <c r="A862" t="s">
        <v>2375</v>
      </c>
      <c r="F862" t="s">
        <v>3181</v>
      </c>
      <c r="G862" s="2"/>
      <c r="H862">
        <v>1921</v>
      </c>
      <c r="I862" t="s">
        <v>5279</v>
      </c>
      <c r="J862" t="s">
        <v>6501</v>
      </c>
      <c r="T862" t="s">
        <v>3376</v>
      </c>
      <c r="AE862" t="s">
        <v>1117</v>
      </c>
      <c r="AH862" t="s">
        <v>4610</v>
      </c>
    </row>
    <row r="863" spans="1:34" outlineLevel="2" x14ac:dyDescent="0.25">
      <c r="A863" t="s">
        <v>2375</v>
      </c>
      <c r="F863" t="s">
        <v>5766</v>
      </c>
      <c r="G863" s="2"/>
      <c r="H863">
        <v>1921</v>
      </c>
      <c r="I863" t="s">
        <v>3421</v>
      </c>
      <c r="J863" t="s">
        <v>1674</v>
      </c>
      <c r="T863" t="s">
        <v>3376</v>
      </c>
      <c r="AE863" t="s">
        <v>1117</v>
      </c>
      <c r="AH863" t="s">
        <v>4610</v>
      </c>
    </row>
    <row r="864" spans="1:34" outlineLevel="2" x14ac:dyDescent="0.25">
      <c r="A864" t="s">
        <v>2375</v>
      </c>
      <c r="F864" t="s">
        <v>5767</v>
      </c>
      <c r="G864" s="2"/>
      <c r="H864">
        <v>1921</v>
      </c>
      <c r="I864" t="s">
        <v>1346</v>
      </c>
      <c r="J864" t="s">
        <v>4988</v>
      </c>
      <c r="T864" t="s">
        <v>3376</v>
      </c>
      <c r="AE864" t="s">
        <v>1117</v>
      </c>
      <c r="AH864" t="s">
        <v>4922</v>
      </c>
    </row>
    <row r="865" spans="1:34" outlineLevel="2" x14ac:dyDescent="0.25">
      <c r="A865" t="s">
        <v>2375</v>
      </c>
      <c r="G865" s="2"/>
      <c r="I865" t="s">
        <v>2698</v>
      </c>
      <c r="J865" t="s">
        <v>2700</v>
      </c>
    </row>
    <row r="866" spans="1:34" outlineLevel="2" x14ac:dyDescent="0.25">
      <c r="A866" t="s">
        <v>2375</v>
      </c>
      <c r="F866" t="s">
        <v>5768</v>
      </c>
      <c r="G866" s="2"/>
      <c r="H866">
        <v>1923</v>
      </c>
      <c r="I866" t="s">
        <v>5139</v>
      </c>
      <c r="J866" t="s">
        <v>1286</v>
      </c>
      <c r="T866" t="s">
        <v>3376</v>
      </c>
      <c r="AE866" t="s">
        <v>1117</v>
      </c>
      <c r="AH866" t="s">
        <v>4610</v>
      </c>
    </row>
    <row r="867" spans="1:34" outlineLevel="2" x14ac:dyDescent="0.25">
      <c r="A867" t="s">
        <v>2375</v>
      </c>
      <c r="F867" t="s">
        <v>5769</v>
      </c>
      <c r="G867" s="2"/>
      <c r="H867">
        <v>1923</v>
      </c>
      <c r="I867" t="s">
        <v>5138</v>
      </c>
      <c r="J867" t="s">
        <v>41</v>
      </c>
      <c r="T867" t="s">
        <v>3376</v>
      </c>
      <c r="AE867" t="s">
        <v>1117</v>
      </c>
      <c r="AH867" t="s">
        <v>4610</v>
      </c>
    </row>
    <row r="868" spans="1:34" outlineLevel="2" x14ac:dyDescent="0.25">
      <c r="A868" t="s">
        <v>2375</v>
      </c>
      <c r="F868" t="s">
        <v>5770</v>
      </c>
      <c r="G868" s="2"/>
      <c r="H868">
        <v>1923</v>
      </c>
      <c r="I868" t="s">
        <v>5239</v>
      </c>
      <c r="J868" t="s">
        <v>3831</v>
      </c>
      <c r="T868" t="s">
        <v>3376</v>
      </c>
      <c r="AE868" t="s">
        <v>1117</v>
      </c>
      <c r="AH868" t="s">
        <v>4610</v>
      </c>
    </row>
    <row r="869" spans="1:34" outlineLevel="2" x14ac:dyDescent="0.25">
      <c r="A869" t="s">
        <v>2375</v>
      </c>
      <c r="F869" t="s">
        <v>5771</v>
      </c>
      <c r="G869" s="2"/>
      <c r="H869">
        <v>1923</v>
      </c>
      <c r="I869" t="s">
        <v>2974</v>
      </c>
      <c r="J869" t="s">
        <v>1590</v>
      </c>
      <c r="T869" t="s">
        <v>3376</v>
      </c>
      <c r="AE869" t="s">
        <v>1117</v>
      </c>
      <c r="AH869" t="s">
        <v>4922</v>
      </c>
    </row>
    <row r="870" spans="1:34" outlineLevel="2" x14ac:dyDescent="0.25">
      <c r="A870" t="s">
        <v>2375</v>
      </c>
      <c r="F870" t="s">
        <v>5773</v>
      </c>
      <c r="G870" s="2"/>
      <c r="H870">
        <v>1923</v>
      </c>
      <c r="I870" t="s">
        <v>5279</v>
      </c>
      <c r="J870" t="s">
        <v>1674</v>
      </c>
      <c r="T870" t="s">
        <v>3376</v>
      </c>
      <c r="AE870" t="s">
        <v>1117</v>
      </c>
      <c r="AH870" t="s">
        <v>4610</v>
      </c>
    </row>
    <row r="871" spans="1:34" outlineLevel="2" x14ac:dyDescent="0.25">
      <c r="A871" t="s">
        <v>2375</v>
      </c>
      <c r="F871" t="s">
        <v>5774</v>
      </c>
      <c r="G871" s="2"/>
      <c r="H871">
        <v>1923</v>
      </c>
      <c r="I871" t="s">
        <v>3421</v>
      </c>
      <c r="J871" t="s">
        <v>3830</v>
      </c>
      <c r="T871" t="s">
        <v>3376</v>
      </c>
      <c r="AE871" t="s">
        <v>1117</v>
      </c>
      <c r="AH871" t="s">
        <v>4610</v>
      </c>
    </row>
    <row r="872" spans="1:34" outlineLevel="2" x14ac:dyDescent="0.25">
      <c r="A872" t="s">
        <v>2375</v>
      </c>
      <c r="F872" t="s">
        <v>5775</v>
      </c>
      <c r="G872" s="2"/>
      <c r="H872">
        <v>1923</v>
      </c>
      <c r="I872" t="s">
        <v>1346</v>
      </c>
      <c r="J872" t="s">
        <v>5481</v>
      </c>
      <c r="T872" t="s">
        <v>3376</v>
      </c>
      <c r="AE872" t="s">
        <v>1117</v>
      </c>
      <c r="AH872" t="s">
        <v>4922</v>
      </c>
    </row>
    <row r="873" spans="1:34" outlineLevel="2" x14ac:dyDescent="0.25">
      <c r="A873" t="s">
        <v>2375</v>
      </c>
      <c r="F873" t="s">
        <v>5776</v>
      </c>
      <c r="G873" s="2"/>
      <c r="H873">
        <v>1923</v>
      </c>
      <c r="I873" t="s">
        <v>791</v>
      </c>
      <c r="J873" t="s">
        <v>1590</v>
      </c>
      <c r="T873" t="s">
        <v>3376</v>
      </c>
      <c r="AE873" t="s">
        <v>1117</v>
      </c>
      <c r="AH873" t="s">
        <v>4922</v>
      </c>
    </row>
    <row r="874" spans="1:34" outlineLevel="2" x14ac:dyDescent="0.25">
      <c r="A874" t="s">
        <v>2375</v>
      </c>
      <c r="G874" s="2"/>
      <c r="I874" t="s">
        <v>2697</v>
      </c>
      <c r="J874" t="s">
        <v>2699</v>
      </c>
    </row>
    <row r="875" spans="1:34" outlineLevel="2" x14ac:dyDescent="0.25">
      <c r="A875" t="s">
        <v>2375</v>
      </c>
      <c r="F875" t="s">
        <v>5777</v>
      </c>
      <c r="G875" s="2"/>
      <c r="H875">
        <v>1923</v>
      </c>
      <c r="I875" t="s">
        <v>5139</v>
      </c>
      <c r="J875" t="s">
        <v>1286</v>
      </c>
      <c r="T875" t="s">
        <v>3376</v>
      </c>
      <c r="AE875" t="s">
        <v>1117</v>
      </c>
      <c r="AH875" t="s">
        <v>4922</v>
      </c>
    </row>
    <row r="876" spans="1:34" outlineLevel="2" x14ac:dyDescent="0.25">
      <c r="A876" t="s">
        <v>2375</v>
      </c>
      <c r="F876" t="s">
        <v>5778</v>
      </c>
      <c r="G876" s="2"/>
      <c r="H876">
        <v>1923</v>
      </c>
      <c r="I876" t="s">
        <v>5138</v>
      </c>
      <c r="J876" t="s">
        <v>41</v>
      </c>
      <c r="T876" t="s">
        <v>3376</v>
      </c>
      <c r="AE876" t="s">
        <v>1117</v>
      </c>
      <c r="AH876" t="s">
        <v>4922</v>
      </c>
    </row>
    <row r="877" spans="1:34" outlineLevel="2" x14ac:dyDescent="0.25">
      <c r="A877" t="s">
        <v>2375</v>
      </c>
      <c r="F877" t="s">
        <v>6556</v>
      </c>
      <c r="G877" s="2"/>
      <c r="H877">
        <v>1923</v>
      </c>
      <c r="I877" t="s">
        <v>5239</v>
      </c>
      <c r="J877" t="s">
        <v>3831</v>
      </c>
      <c r="T877" t="s">
        <v>3376</v>
      </c>
      <c r="AE877" t="s">
        <v>1117</v>
      </c>
      <c r="AH877" t="s">
        <v>4922</v>
      </c>
    </row>
    <row r="878" spans="1:34" outlineLevel="2" x14ac:dyDescent="0.25">
      <c r="A878" t="s">
        <v>2375</v>
      </c>
      <c r="F878" t="s">
        <v>6557</v>
      </c>
      <c r="G878" s="2"/>
      <c r="H878">
        <v>1923</v>
      </c>
      <c r="I878" t="s">
        <v>2974</v>
      </c>
      <c r="J878" t="s">
        <v>1590</v>
      </c>
      <c r="T878" t="s">
        <v>3376</v>
      </c>
      <c r="AE878" t="s">
        <v>1117</v>
      </c>
      <c r="AH878" t="s">
        <v>4922</v>
      </c>
    </row>
    <row r="879" spans="1:34" outlineLevel="2" x14ac:dyDescent="0.25">
      <c r="A879" t="s">
        <v>2375</v>
      </c>
      <c r="F879" t="s">
        <v>2037</v>
      </c>
      <c r="G879" s="2"/>
      <c r="H879">
        <v>1923</v>
      </c>
      <c r="I879" t="s">
        <v>5279</v>
      </c>
      <c r="J879" t="s">
        <v>1674</v>
      </c>
      <c r="T879" t="s">
        <v>3376</v>
      </c>
      <c r="AE879" t="s">
        <v>1117</v>
      </c>
      <c r="AH879" t="s">
        <v>4610</v>
      </c>
    </row>
    <row r="880" spans="1:34" outlineLevel="2" x14ac:dyDescent="0.25">
      <c r="A880" t="s">
        <v>2375</v>
      </c>
      <c r="F880" t="s">
        <v>2038</v>
      </c>
      <c r="G880" s="2"/>
      <c r="H880">
        <v>1923</v>
      </c>
      <c r="I880" t="s">
        <v>3421</v>
      </c>
      <c r="J880" t="s">
        <v>3830</v>
      </c>
      <c r="T880" t="s">
        <v>3376</v>
      </c>
      <c r="AE880" t="s">
        <v>1117</v>
      </c>
      <c r="AH880" t="s">
        <v>4922</v>
      </c>
    </row>
    <row r="881" spans="1:34" outlineLevel="2" x14ac:dyDescent="0.25">
      <c r="A881" t="s">
        <v>2375</v>
      </c>
      <c r="F881" t="s">
        <v>2372</v>
      </c>
      <c r="G881" s="2"/>
      <c r="H881">
        <v>1923</v>
      </c>
      <c r="I881" t="s">
        <v>1346</v>
      </c>
      <c r="J881" t="s">
        <v>5481</v>
      </c>
      <c r="T881" t="s">
        <v>3376</v>
      </c>
      <c r="AE881" t="s">
        <v>1117</v>
      </c>
      <c r="AH881" t="s">
        <v>4922</v>
      </c>
    </row>
    <row r="882" spans="1:34" outlineLevel="2" x14ac:dyDescent="0.25">
      <c r="A882" t="s">
        <v>2375</v>
      </c>
      <c r="F882" t="s">
        <v>2920</v>
      </c>
      <c r="G882" s="2"/>
      <c r="H882">
        <v>1923</v>
      </c>
      <c r="I882" t="s">
        <v>791</v>
      </c>
      <c r="J882" t="s">
        <v>1590</v>
      </c>
      <c r="T882" t="s">
        <v>3376</v>
      </c>
      <c r="AE882" t="s">
        <v>1117</v>
      </c>
      <c r="AH882" t="s">
        <v>4922</v>
      </c>
    </row>
    <row r="883" spans="1:34" outlineLevel="2" x14ac:dyDescent="0.25">
      <c r="A883" t="s">
        <v>2375</v>
      </c>
      <c r="G883" s="2"/>
      <c r="I883" t="s">
        <v>2919</v>
      </c>
    </row>
    <row r="884" spans="1:34" outlineLevel="2" x14ac:dyDescent="0.25">
      <c r="A884" t="s">
        <v>2375</v>
      </c>
      <c r="F884" t="s">
        <v>2921</v>
      </c>
      <c r="G884" s="2"/>
      <c r="H884">
        <v>1923</v>
      </c>
      <c r="I884" t="s">
        <v>5139</v>
      </c>
      <c r="J884" t="s">
        <v>1286</v>
      </c>
      <c r="T884" t="s">
        <v>3376</v>
      </c>
      <c r="AE884" t="s">
        <v>1117</v>
      </c>
      <c r="AH884" t="s">
        <v>4610</v>
      </c>
    </row>
    <row r="885" spans="1:34" outlineLevel="2" x14ac:dyDescent="0.25">
      <c r="A885" t="s">
        <v>2375</v>
      </c>
      <c r="F885" t="s">
        <v>2922</v>
      </c>
      <c r="G885" s="2"/>
      <c r="H885">
        <v>1923</v>
      </c>
      <c r="I885" t="s">
        <v>5138</v>
      </c>
      <c r="J885" t="s">
        <v>41</v>
      </c>
      <c r="T885" t="s">
        <v>3376</v>
      </c>
      <c r="AE885" t="s">
        <v>1117</v>
      </c>
      <c r="AH885" t="s">
        <v>4610</v>
      </c>
    </row>
    <row r="886" spans="1:34" outlineLevel="2" x14ac:dyDescent="0.25">
      <c r="A886" t="s">
        <v>2375</v>
      </c>
      <c r="F886" t="s">
        <v>2923</v>
      </c>
      <c r="G886" s="2"/>
      <c r="H886">
        <v>1923</v>
      </c>
      <c r="I886" t="s">
        <v>5239</v>
      </c>
      <c r="J886" t="s">
        <v>3831</v>
      </c>
      <c r="T886" t="s">
        <v>3376</v>
      </c>
      <c r="AE886" t="s">
        <v>1117</v>
      </c>
      <c r="AH886" t="s">
        <v>4610</v>
      </c>
    </row>
    <row r="887" spans="1:34" outlineLevel="2" x14ac:dyDescent="0.25">
      <c r="A887" t="s">
        <v>2375</v>
      </c>
      <c r="F887" t="s">
        <v>4553</v>
      </c>
      <c r="G887" s="2"/>
      <c r="H887">
        <v>1923</v>
      </c>
      <c r="I887" t="s">
        <v>2974</v>
      </c>
      <c r="J887" t="s">
        <v>1590</v>
      </c>
      <c r="T887" t="s">
        <v>3376</v>
      </c>
      <c r="AE887" t="s">
        <v>1117</v>
      </c>
      <c r="AH887" t="s">
        <v>4610</v>
      </c>
    </row>
    <row r="888" spans="1:34" outlineLevel="2" x14ac:dyDescent="0.25">
      <c r="A888" t="s">
        <v>2375</v>
      </c>
      <c r="F888" t="s">
        <v>4554</v>
      </c>
      <c r="G888" s="2"/>
      <c r="H888">
        <v>1923</v>
      </c>
      <c r="I888" t="s">
        <v>5279</v>
      </c>
      <c r="J888" t="s">
        <v>1674</v>
      </c>
      <c r="T888" t="s">
        <v>3376</v>
      </c>
      <c r="AE888" t="s">
        <v>1117</v>
      </c>
      <c r="AH888" t="s">
        <v>4610</v>
      </c>
    </row>
    <row r="889" spans="1:34" outlineLevel="2" x14ac:dyDescent="0.25">
      <c r="A889" t="s">
        <v>2375</v>
      </c>
      <c r="F889" t="s">
        <v>2303</v>
      </c>
      <c r="G889" s="2"/>
      <c r="H889">
        <v>1923</v>
      </c>
      <c r="I889" t="s">
        <v>3421</v>
      </c>
      <c r="J889" t="s">
        <v>3830</v>
      </c>
      <c r="T889" t="s">
        <v>3376</v>
      </c>
      <c r="AE889" t="s">
        <v>1117</v>
      </c>
      <c r="AH889" t="s">
        <v>4610</v>
      </c>
    </row>
    <row r="890" spans="1:34" outlineLevel="2" x14ac:dyDescent="0.25">
      <c r="A890" t="s">
        <v>2375</v>
      </c>
      <c r="F890" t="s">
        <v>2304</v>
      </c>
      <c r="G890" s="2"/>
      <c r="H890">
        <v>1923</v>
      </c>
      <c r="I890" t="s">
        <v>1346</v>
      </c>
      <c r="J890" t="s">
        <v>5481</v>
      </c>
      <c r="T890" t="s">
        <v>3376</v>
      </c>
      <c r="AE890" t="s">
        <v>1117</v>
      </c>
      <c r="AH890" t="s">
        <v>4610</v>
      </c>
    </row>
    <row r="891" spans="1:34" outlineLevel="2" x14ac:dyDescent="0.25">
      <c r="A891" t="s">
        <v>2375</v>
      </c>
      <c r="F891" t="s">
        <v>1147</v>
      </c>
      <c r="G891" s="2"/>
      <c r="H891">
        <v>1923</v>
      </c>
      <c r="I891" t="s">
        <v>791</v>
      </c>
      <c r="J891" t="s">
        <v>1590</v>
      </c>
      <c r="T891" t="s">
        <v>3376</v>
      </c>
      <c r="AE891" t="s">
        <v>1117</v>
      </c>
      <c r="AH891" t="s">
        <v>4610</v>
      </c>
    </row>
    <row r="892" spans="1:34" outlineLevel="2" x14ac:dyDescent="0.25">
      <c r="A892" t="s">
        <v>1148</v>
      </c>
      <c r="G892" s="2"/>
      <c r="I892" t="s">
        <v>1844</v>
      </c>
      <c r="J892" t="s">
        <v>2701</v>
      </c>
    </row>
    <row r="893" spans="1:34" outlineLevel="2" x14ac:dyDescent="0.25">
      <c r="A893" t="s">
        <v>1148</v>
      </c>
      <c r="F893" t="s">
        <v>4059</v>
      </c>
      <c r="G893" s="2"/>
      <c r="H893">
        <v>1923</v>
      </c>
      <c r="I893" t="s">
        <v>5139</v>
      </c>
      <c r="J893" t="s">
        <v>1286</v>
      </c>
      <c r="T893" t="s">
        <v>3376</v>
      </c>
      <c r="AE893" t="s">
        <v>1117</v>
      </c>
      <c r="AH893" t="s">
        <v>4610</v>
      </c>
    </row>
    <row r="894" spans="1:34" outlineLevel="2" x14ac:dyDescent="0.25">
      <c r="A894" t="s">
        <v>1148</v>
      </c>
      <c r="F894" t="s">
        <v>4060</v>
      </c>
      <c r="G894" s="2"/>
      <c r="H894">
        <v>1923</v>
      </c>
      <c r="I894" t="s">
        <v>5138</v>
      </c>
      <c r="J894" t="s">
        <v>41</v>
      </c>
      <c r="T894" t="s">
        <v>3376</v>
      </c>
      <c r="AE894" t="s">
        <v>1117</v>
      </c>
      <c r="AH894" t="s">
        <v>4610</v>
      </c>
    </row>
    <row r="895" spans="1:34" outlineLevel="2" x14ac:dyDescent="0.25">
      <c r="A895" t="s">
        <v>1148</v>
      </c>
      <c r="F895" t="s">
        <v>4064</v>
      </c>
      <c r="G895" s="2"/>
      <c r="H895">
        <v>1923</v>
      </c>
      <c r="I895" t="s">
        <v>5239</v>
      </c>
      <c r="J895" t="s">
        <v>3831</v>
      </c>
      <c r="T895" t="s">
        <v>3376</v>
      </c>
      <c r="AE895" t="s">
        <v>1117</v>
      </c>
      <c r="AH895" t="s">
        <v>4610</v>
      </c>
    </row>
    <row r="896" spans="1:34" outlineLevel="2" x14ac:dyDescent="0.25">
      <c r="A896" t="s">
        <v>1148</v>
      </c>
      <c r="F896" t="s">
        <v>4065</v>
      </c>
      <c r="G896" s="2"/>
      <c r="H896">
        <v>1923</v>
      </c>
      <c r="I896" t="s">
        <v>2974</v>
      </c>
      <c r="J896" t="s">
        <v>1590</v>
      </c>
      <c r="T896" t="s">
        <v>3376</v>
      </c>
      <c r="AE896" t="s">
        <v>1117</v>
      </c>
      <c r="AH896" t="s">
        <v>4610</v>
      </c>
    </row>
    <row r="897" spans="1:34" outlineLevel="2" x14ac:dyDescent="0.25">
      <c r="A897" t="s">
        <v>1148</v>
      </c>
      <c r="F897" t="s">
        <v>4066</v>
      </c>
      <c r="G897" s="2"/>
      <c r="H897">
        <v>1923</v>
      </c>
      <c r="I897" t="s">
        <v>5279</v>
      </c>
      <c r="J897" t="s">
        <v>1674</v>
      </c>
      <c r="T897" t="s">
        <v>3376</v>
      </c>
      <c r="AE897" t="s">
        <v>1117</v>
      </c>
      <c r="AH897" t="s">
        <v>4610</v>
      </c>
    </row>
    <row r="898" spans="1:34" outlineLevel="2" x14ac:dyDescent="0.25">
      <c r="A898" t="s">
        <v>1148</v>
      </c>
      <c r="F898" t="s">
        <v>6660</v>
      </c>
      <c r="G898" s="2"/>
      <c r="H898">
        <v>1923</v>
      </c>
      <c r="I898" t="s">
        <v>3421</v>
      </c>
      <c r="J898" t="s">
        <v>3830</v>
      </c>
      <c r="T898" t="s">
        <v>3376</v>
      </c>
      <c r="AE898" t="s">
        <v>1117</v>
      </c>
      <c r="AH898" t="s">
        <v>4922</v>
      </c>
    </row>
    <row r="899" spans="1:34" outlineLevel="2" x14ac:dyDescent="0.25">
      <c r="A899" t="s">
        <v>1148</v>
      </c>
      <c r="F899" t="s">
        <v>6239</v>
      </c>
      <c r="G899" s="2"/>
      <c r="H899">
        <v>1923</v>
      </c>
      <c r="I899" t="s">
        <v>1346</v>
      </c>
      <c r="J899" t="s">
        <v>5481</v>
      </c>
      <c r="T899" t="s">
        <v>3376</v>
      </c>
      <c r="AE899" t="s">
        <v>1117</v>
      </c>
      <c r="AH899" t="s">
        <v>4922</v>
      </c>
    </row>
    <row r="900" spans="1:34" outlineLevel="2" x14ac:dyDescent="0.25">
      <c r="A900" t="s">
        <v>1148</v>
      </c>
      <c r="F900" t="s">
        <v>789</v>
      </c>
      <c r="G900" s="2"/>
      <c r="H900">
        <v>1923</v>
      </c>
      <c r="I900" t="s">
        <v>791</v>
      </c>
      <c r="J900" t="s">
        <v>1590</v>
      </c>
      <c r="T900" t="s">
        <v>3376</v>
      </c>
      <c r="AE900" t="s">
        <v>1117</v>
      </c>
      <c r="AH900" t="s">
        <v>4922</v>
      </c>
    </row>
    <row r="901" spans="1:34" outlineLevel="2" x14ac:dyDescent="0.25">
      <c r="A901" t="s">
        <v>1148</v>
      </c>
      <c r="G901" s="2"/>
      <c r="I901" t="s">
        <v>2697</v>
      </c>
      <c r="J901" t="s">
        <v>2699</v>
      </c>
    </row>
    <row r="902" spans="1:34" outlineLevel="2" x14ac:dyDescent="0.25">
      <c r="A902" t="s">
        <v>1148</v>
      </c>
      <c r="F902" t="s">
        <v>790</v>
      </c>
      <c r="G902" s="2"/>
      <c r="H902">
        <v>1923</v>
      </c>
      <c r="I902" t="s">
        <v>5139</v>
      </c>
      <c r="J902" t="s">
        <v>1286</v>
      </c>
      <c r="T902" t="s">
        <v>3376</v>
      </c>
      <c r="AE902" t="s">
        <v>1117</v>
      </c>
      <c r="AH902" t="s">
        <v>4922</v>
      </c>
    </row>
    <row r="903" spans="1:34" outlineLevel="2" x14ac:dyDescent="0.25">
      <c r="A903" t="s">
        <v>1148</v>
      </c>
      <c r="F903" t="s">
        <v>1403</v>
      </c>
      <c r="G903" s="2"/>
      <c r="H903">
        <v>1923</v>
      </c>
      <c r="I903" t="s">
        <v>5239</v>
      </c>
      <c r="J903" t="s">
        <v>3831</v>
      </c>
      <c r="T903" t="s">
        <v>3376</v>
      </c>
      <c r="AE903" t="s">
        <v>1117</v>
      </c>
      <c r="AH903" t="s">
        <v>4922</v>
      </c>
    </row>
    <row r="904" spans="1:34" outlineLevel="2" x14ac:dyDescent="0.25">
      <c r="A904" t="s">
        <v>1148</v>
      </c>
      <c r="F904" t="s">
        <v>1404</v>
      </c>
      <c r="G904" s="2"/>
      <c r="H904">
        <v>1923</v>
      </c>
      <c r="I904" t="s">
        <v>2974</v>
      </c>
      <c r="J904" t="s">
        <v>1590</v>
      </c>
      <c r="T904" t="s">
        <v>3376</v>
      </c>
      <c r="AE904" t="s">
        <v>1117</v>
      </c>
      <c r="AH904" t="s">
        <v>4922</v>
      </c>
    </row>
    <row r="905" spans="1:34" outlineLevel="2" x14ac:dyDescent="0.25">
      <c r="A905" t="s">
        <v>1148</v>
      </c>
      <c r="F905" t="s">
        <v>1405</v>
      </c>
      <c r="G905" s="2"/>
      <c r="H905">
        <v>1923</v>
      </c>
      <c r="I905" t="s">
        <v>3421</v>
      </c>
      <c r="J905" t="s">
        <v>3830</v>
      </c>
      <c r="T905" t="s">
        <v>3376</v>
      </c>
      <c r="AE905" t="s">
        <v>1117</v>
      </c>
      <c r="AH905" t="s">
        <v>4922</v>
      </c>
    </row>
    <row r="906" spans="1:34" outlineLevel="2" x14ac:dyDescent="0.25">
      <c r="A906" t="s">
        <v>1148</v>
      </c>
      <c r="F906" t="s">
        <v>1406</v>
      </c>
      <c r="G906" s="2"/>
      <c r="H906">
        <v>1923</v>
      </c>
      <c r="I906" t="s">
        <v>1346</v>
      </c>
      <c r="J906" t="s">
        <v>5481</v>
      </c>
      <c r="T906" t="s">
        <v>3376</v>
      </c>
      <c r="AE906" t="s">
        <v>1117</v>
      </c>
      <c r="AH906" t="s">
        <v>4922</v>
      </c>
    </row>
    <row r="907" spans="1:34" outlineLevel="2" x14ac:dyDescent="0.25">
      <c r="A907" t="s">
        <v>2301</v>
      </c>
      <c r="G907" s="2"/>
      <c r="I907" t="s">
        <v>2698</v>
      </c>
      <c r="J907" t="s">
        <v>2700</v>
      </c>
    </row>
    <row r="908" spans="1:34" outlineLevel="2" x14ac:dyDescent="0.25">
      <c r="A908" t="s">
        <v>2301</v>
      </c>
      <c r="F908" t="s">
        <v>4059</v>
      </c>
      <c r="G908" s="2"/>
      <c r="H908">
        <v>1921</v>
      </c>
      <c r="I908" t="s">
        <v>5139</v>
      </c>
      <c r="J908" t="s">
        <v>1085</v>
      </c>
      <c r="T908" t="s">
        <v>3376</v>
      </c>
      <c r="AE908" t="s">
        <v>1117</v>
      </c>
      <c r="AH908" t="s">
        <v>4610</v>
      </c>
    </row>
    <row r="909" spans="1:34" outlineLevel="2" x14ac:dyDescent="0.25">
      <c r="A909" t="s">
        <v>2301</v>
      </c>
      <c r="F909" t="s">
        <v>4060</v>
      </c>
      <c r="G909" s="2"/>
      <c r="H909">
        <v>1921</v>
      </c>
      <c r="I909" t="s">
        <v>5138</v>
      </c>
      <c r="J909" t="s">
        <v>484</v>
      </c>
      <c r="T909" t="s">
        <v>3376</v>
      </c>
      <c r="AE909" t="s">
        <v>1117</v>
      </c>
      <c r="AH909" t="s">
        <v>4610</v>
      </c>
    </row>
    <row r="910" spans="1:34" outlineLevel="2" x14ac:dyDescent="0.25">
      <c r="A910" t="s">
        <v>2301</v>
      </c>
      <c r="F910" t="s">
        <v>4064</v>
      </c>
      <c r="G910" s="2"/>
      <c r="H910">
        <v>1921</v>
      </c>
      <c r="I910" t="s">
        <v>5239</v>
      </c>
      <c r="J910" t="s">
        <v>6439</v>
      </c>
      <c r="T910" t="s">
        <v>3376</v>
      </c>
      <c r="AE910" t="s">
        <v>1117</v>
      </c>
      <c r="AH910" t="s">
        <v>4922</v>
      </c>
    </row>
    <row r="911" spans="1:34" outlineLevel="2" x14ac:dyDescent="0.25">
      <c r="A911" t="s">
        <v>2301</v>
      </c>
      <c r="F911" t="s">
        <v>4065</v>
      </c>
      <c r="G911" s="2"/>
      <c r="H911">
        <v>1921</v>
      </c>
      <c r="I911" t="s">
        <v>2974</v>
      </c>
      <c r="J911" t="s">
        <v>3964</v>
      </c>
      <c r="T911" t="s">
        <v>3376</v>
      </c>
      <c r="AE911" t="s">
        <v>1117</v>
      </c>
      <c r="AH911" t="s">
        <v>4610</v>
      </c>
    </row>
    <row r="912" spans="1:34" outlineLevel="2" x14ac:dyDescent="0.25">
      <c r="A912" t="s">
        <v>2301</v>
      </c>
      <c r="F912" t="s">
        <v>4066</v>
      </c>
      <c r="G912" s="2"/>
      <c r="H912">
        <v>1921</v>
      </c>
      <c r="I912" t="s">
        <v>5279</v>
      </c>
      <c r="J912" t="s">
        <v>6501</v>
      </c>
      <c r="T912" t="s">
        <v>3376</v>
      </c>
      <c r="AE912" t="s">
        <v>1117</v>
      </c>
      <c r="AH912" t="s">
        <v>4610</v>
      </c>
    </row>
    <row r="913" spans="1:34" outlineLevel="2" x14ac:dyDescent="0.25">
      <c r="A913" t="s">
        <v>2301</v>
      </c>
      <c r="F913" t="s">
        <v>6660</v>
      </c>
      <c r="G913" s="2"/>
      <c r="H913">
        <v>1921</v>
      </c>
      <c r="I913" t="s">
        <v>3421</v>
      </c>
      <c r="J913" t="s">
        <v>1674</v>
      </c>
      <c r="T913" t="s">
        <v>3376</v>
      </c>
      <c r="AE913" t="s">
        <v>1117</v>
      </c>
      <c r="AH913" t="s">
        <v>4922</v>
      </c>
    </row>
    <row r="914" spans="1:34" outlineLevel="2" x14ac:dyDescent="0.25">
      <c r="A914" t="s">
        <v>2301</v>
      </c>
      <c r="F914" t="s">
        <v>6239</v>
      </c>
      <c r="G914" s="2"/>
      <c r="H914">
        <v>1921</v>
      </c>
      <c r="I914" t="s">
        <v>1346</v>
      </c>
      <c r="J914" t="s">
        <v>4988</v>
      </c>
      <c r="T914" t="s">
        <v>3376</v>
      </c>
      <c r="AE914" t="s">
        <v>1117</v>
      </c>
      <c r="AH914" t="s">
        <v>4922</v>
      </c>
    </row>
    <row r="915" spans="1:34" outlineLevel="2" x14ac:dyDescent="0.25">
      <c r="A915" t="s">
        <v>2301</v>
      </c>
      <c r="G915" s="2"/>
      <c r="I915" t="s">
        <v>2697</v>
      </c>
      <c r="J915" t="s">
        <v>2699</v>
      </c>
    </row>
    <row r="916" spans="1:34" outlineLevel="2" x14ac:dyDescent="0.25">
      <c r="A916" t="s">
        <v>2301</v>
      </c>
      <c r="F916" t="s">
        <v>789</v>
      </c>
      <c r="G916" s="2"/>
      <c r="H916">
        <v>1921</v>
      </c>
      <c r="I916" t="s">
        <v>5139</v>
      </c>
      <c r="J916" t="s">
        <v>1085</v>
      </c>
      <c r="T916" t="s">
        <v>3376</v>
      </c>
      <c r="AE916" t="s">
        <v>1117</v>
      </c>
      <c r="AH916" t="s">
        <v>4922</v>
      </c>
    </row>
    <row r="917" spans="1:34" outlineLevel="2" x14ac:dyDescent="0.25">
      <c r="A917" t="s">
        <v>2301</v>
      </c>
      <c r="F917" t="s">
        <v>790</v>
      </c>
      <c r="G917" s="2"/>
      <c r="H917">
        <v>1921</v>
      </c>
      <c r="I917" t="s">
        <v>5138</v>
      </c>
      <c r="J917" t="s">
        <v>484</v>
      </c>
      <c r="T917" t="s">
        <v>3376</v>
      </c>
      <c r="AE917" t="s">
        <v>1117</v>
      </c>
      <c r="AH917" t="s">
        <v>4922</v>
      </c>
    </row>
    <row r="918" spans="1:34" outlineLevel="2" x14ac:dyDescent="0.25">
      <c r="A918" t="s">
        <v>2301</v>
      </c>
      <c r="F918" t="s">
        <v>1403</v>
      </c>
      <c r="G918" s="2"/>
      <c r="H918">
        <v>1921</v>
      </c>
      <c r="I918" t="s">
        <v>5239</v>
      </c>
      <c r="J918" t="s">
        <v>6439</v>
      </c>
      <c r="T918" t="s">
        <v>3376</v>
      </c>
      <c r="AE918" t="s">
        <v>1117</v>
      </c>
      <c r="AH918" t="s">
        <v>4922</v>
      </c>
    </row>
    <row r="919" spans="1:34" outlineLevel="2" x14ac:dyDescent="0.25">
      <c r="A919" t="s">
        <v>2301</v>
      </c>
      <c r="F919" t="s">
        <v>1404</v>
      </c>
      <c r="G919" s="2"/>
      <c r="H919">
        <v>1921</v>
      </c>
      <c r="I919" t="s">
        <v>2974</v>
      </c>
      <c r="J919" t="s">
        <v>3964</v>
      </c>
      <c r="T919" t="s">
        <v>3376</v>
      </c>
      <c r="AE919" t="s">
        <v>1117</v>
      </c>
      <c r="AH919" t="s">
        <v>4922</v>
      </c>
    </row>
    <row r="920" spans="1:34" outlineLevel="2" x14ac:dyDescent="0.25">
      <c r="A920" t="s">
        <v>2301</v>
      </c>
      <c r="F920" t="s">
        <v>1405</v>
      </c>
      <c r="G920" s="2"/>
      <c r="H920">
        <v>1921</v>
      </c>
      <c r="I920" t="s">
        <v>5279</v>
      </c>
      <c r="J920" t="s">
        <v>6501</v>
      </c>
      <c r="T920" t="s">
        <v>3376</v>
      </c>
      <c r="AE920" t="s">
        <v>1117</v>
      </c>
      <c r="AH920" t="s">
        <v>4922</v>
      </c>
    </row>
    <row r="921" spans="1:34" outlineLevel="2" x14ac:dyDescent="0.25">
      <c r="A921" t="s">
        <v>2301</v>
      </c>
      <c r="F921" t="s">
        <v>1406</v>
      </c>
      <c r="G921" s="2"/>
      <c r="H921">
        <v>1921</v>
      </c>
      <c r="I921" t="s">
        <v>3421</v>
      </c>
      <c r="J921" t="s">
        <v>1674</v>
      </c>
      <c r="T921" t="s">
        <v>3376</v>
      </c>
      <c r="AE921" t="s">
        <v>1117</v>
      </c>
      <c r="AH921" t="s">
        <v>4922</v>
      </c>
    </row>
    <row r="922" spans="1:34" outlineLevel="2" x14ac:dyDescent="0.25">
      <c r="A922" t="s">
        <v>2301</v>
      </c>
      <c r="F922" t="s">
        <v>1407</v>
      </c>
      <c r="G922" s="2"/>
      <c r="H922">
        <v>1921</v>
      </c>
      <c r="I922" t="s">
        <v>1346</v>
      </c>
      <c r="J922" t="s">
        <v>4988</v>
      </c>
      <c r="T922" t="s">
        <v>3376</v>
      </c>
      <c r="AE922" t="s">
        <v>1117</v>
      </c>
      <c r="AH922" t="s">
        <v>4922</v>
      </c>
    </row>
    <row r="923" spans="1:34" outlineLevel="2" x14ac:dyDescent="0.25">
      <c r="A923" t="s">
        <v>2301</v>
      </c>
      <c r="G923" s="2"/>
      <c r="I923" t="s">
        <v>2036</v>
      </c>
      <c r="J923" t="s">
        <v>2699</v>
      </c>
    </row>
    <row r="924" spans="1:34" outlineLevel="2" x14ac:dyDescent="0.25">
      <c r="A924" t="s">
        <v>2301</v>
      </c>
      <c r="F924" t="s">
        <v>1409</v>
      </c>
      <c r="G924" s="2"/>
      <c r="H924">
        <v>1921</v>
      </c>
      <c r="I924" t="s">
        <v>5139</v>
      </c>
      <c r="J924" t="s">
        <v>1085</v>
      </c>
      <c r="T924" t="s">
        <v>3376</v>
      </c>
      <c r="AE924" t="s">
        <v>1117</v>
      </c>
      <c r="AH924" t="s">
        <v>4922</v>
      </c>
    </row>
    <row r="925" spans="1:34" outlineLevel="2" x14ac:dyDescent="0.25">
      <c r="A925" t="s">
        <v>2301</v>
      </c>
      <c r="F925" t="s">
        <v>4738</v>
      </c>
      <c r="G925" s="2"/>
      <c r="H925">
        <v>1923</v>
      </c>
      <c r="I925" t="s">
        <v>5279</v>
      </c>
      <c r="J925" t="s">
        <v>1674</v>
      </c>
      <c r="T925" t="s">
        <v>3376</v>
      </c>
      <c r="AE925" t="s">
        <v>1117</v>
      </c>
      <c r="AH925" t="s">
        <v>1859</v>
      </c>
    </row>
    <row r="926" spans="1:34" outlineLevel="2" x14ac:dyDescent="0.25">
      <c r="A926" t="s">
        <v>2301</v>
      </c>
      <c r="G926" s="2"/>
      <c r="I926" t="s">
        <v>5100</v>
      </c>
      <c r="J926" t="s">
        <v>5772</v>
      </c>
    </row>
    <row r="927" spans="1:34" outlineLevel="2" x14ac:dyDescent="0.25">
      <c r="A927" t="s">
        <v>2301</v>
      </c>
      <c r="F927" t="s">
        <v>3176</v>
      </c>
      <c r="G927" s="2"/>
      <c r="H927">
        <v>1923</v>
      </c>
      <c r="I927" t="s">
        <v>5139</v>
      </c>
      <c r="J927" t="s">
        <v>1286</v>
      </c>
      <c r="T927" t="s">
        <v>3376</v>
      </c>
      <c r="AE927" t="s">
        <v>1117</v>
      </c>
      <c r="AH927" t="s">
        <v>4610</v>
      </c>
    </row>
    <row r="928" spans="1:34" outlineLevel="2" x14ac:dyDescent="0.25">
      <c r="A928" t="s">
        <v>2301</v>
      </c>
      <c r="F928" t="s">
        <v>3177</v>
      </c>
      <c r="G928" s="2"/>
      <c r="H928">
        <v>1923</v>
      </c>
      <c r="I928" t="s">
        <v>5138</v>
      </c>
      <c r="J928" t="s">
        <v>41</v>
      </c>
      <c r="T928" t="s">
        <v>3376</v>
      </c>
      <c r="AE928" t="s">
        <v>1117</v>
      </c>
      <c r="AH928" t="s">
        <v>4610</v>
      </c>
    </row>
    <row r="929" spans="1:34" outlineLevel="2" x14ac:dyDescent="0.25">
      <c r="A929" t="s">
        <v>2301</v>
      </c>
      <c r="F929" t="s">
        <v>3180</v>
      </c>
      <c r="G929" s="2"/>
      <c r="H929">
        <v>1923</v>
      </c>
      <c r="I929" t="s">
        <v>5239</v>
      </c>
      <c r="J929" t="s">
        <v>3831</v>
      </c>
      <c r="T929" t="s">
        <v>3376</v>
      </c>
      <c r="AE929" t="s">
        <v>1117</v>
      </c>
      <c r="AH929" t="s">
        <v>4610</v>
      </c>
    </row>
    <row r="930" spans="1:34" outlineLevel="2" x14ac:dyDescent="0.25">
      <c r="A930" t="s">
        <v>2301</v>
      </c>
      <c r="F930" t="s">
        <v>3181</v>
      </c>
      <c r="G930" s="2"/>
      <c r="H930">
        <v>1923</v>
      </c>
      <c r="I930" t="s">
        <v>2679</v>
      </c>
      <c r="J930" t="s">
        <v>3831</v>
      </c>
      <c r="T930" t="s">
        <v>3376</v>
      </c>
      <c r="AE930" t="s">
        <v>1117</v>
      </c>
      <c r="AH930" t="s">
        <v>4610</v>
      </c>
    </row>
    <row r="931" spans="1:34" outlineLevel="2" x14ac:dyDescent="0.25">
      <c r="A931" t="s">
        <v>2301</v>
      </c>
      <c r="F931" t="s">
        <v>5766</v>
      </c>
      <c r="G931" s="2"/>
      <c r="H931">
        <v>1923</v>
      </c>
      <c r="I931" t="s">
        <v>2974</v>
      </c>
      <c r="J931" t="s">
        <v>1590</v>
      </c>
      <c r="T931" t="s">
        <v>3376</v>
      </c>
      <c r="AE931" t="s">
        <v>1117</v>
      </c>
      <c r="AH931" t="s">
        <v>4610</v>
      </c>
    </row>
    <row r="932" spans="1:34" outlineLevel="2" x14ac:dyDescent="0.25">
      <c r="A932" t="s">
        <v>2301</v>
      </c>
      <c r="F932" t="s">
        <v>5767</v>
      </c>
      <c r="G932" s="2"/>
      <c r="H932">
        <v>1923</v>
      </c>
      <c r="I932" t="s">
        <v>5279</v>
      </c>
      <c r="J932" t="s">
        <v>1674</v>
      </c>
      <c r="T932" t="s">
        <v>3376</v>
      </c>
      <c r="AE932" t="s">
        <v>1117</v>
      </c>
      <c r="AH932" t="s">
        <v>4610</v>
      </c>
    </row>
    <row r="933" spans="1:34" outlineLevel="2" x14ac:dyDescent="0.25">
      <c r="A933" t="s">
        <v>2301</v>
      </c>
      <c r="F933" t="s">
        <v>5768</v>
      </c>
      <c r="G933" s="2"/>
      <c r="H933">
        <v>1923</v>
      </c>
      <c r="I933" t="s">
        <v>3421</v>
      </c>
      <c r="J933" t="s">
        <v>3830</v>
      </c>
      <c r="T933" t="s">
        <v>3376</v>
      </c>
      <c r="AE933" t="s">
        <v>1117</v>
      </c>
      <c r="AH933" t="s">
        <v>4610</v>
      </c>
    </row>
    <row r="934" spans="1:34" outlineLevel="2" x14ac:dyDescent="0.25">
      <c r="A934" t="s">
        <v>2301</v>
      </c>
      <c r="F934" t="s">
        <v>5769</v>
      </c>
      <c r="G934" s="2"/>
      <c r="H934">
        <v>1923</v>
      </c>
      <c r="I934" t="s">
        <v>1346</v>
      </c>
      <c r="J934" t="s">
        <v>5481</v>
      </c>
      <c r="T934" t="s">
        <v>3376</v>
      </c>
      <c r="AE934" t="s">
        <v>1117</v>
      </c>
      <c r="AH934" t="s">
        <v>4610</v>
      </c>
    </row>
    <row r="935" spans="1:34" outlineLevel="2" x14ac:dyDescent="0.25">
      <c r="A935" t="s">
        <v>2301</v>
      </c>
      <c r="F935" t="s">
        <v>5770</v>
      </c>
      <c r="G935" s="2"/>
      <c r="H935">
        <v>1923</v>
      </c>
      <c r="I935" t="s">
        <v>791</v>
      </c>
      <c r="J935" t="s">
        <v>1590</v>
      </c>
      <c r="T935" t="s">
        <v>3376</v>
      </c>
      <c r="AE935" t="s">
        <v>1117</v>
      </c>
      <c r="AH935" t="s">
        <v>4922</v>
      </c>
    </row>
    <row r="936" spans="1:34" outlineLevel="2" x14ac:dyDescent="0.25">
      <c r="A936" t="s">
        <v>2301</v>
      </c>
      <c r="F936" t="s">
        <v>5771</v>
      </c>
      <c r="G936" s="2"/>
      <c r="H936">
        <v>1923</v>
      </c>
      <c r="I936" t="s">
        <v>2724</v>
      </c>
      <c r="J936" t="s">
        <v>1590</v>
      </c>
      <c r="T936" t="s">
        <v>3376</v>
      </c>
      <c r="AE936" t="s">
        <v>1117</v>
      </c>
      <c r="AH936" t="s">
        <v>4922</v>
      </c>
    </row>
    <row r="937" spans="1:34" outlineLevel="2" x14ac:dyDescent="0.25">
      <c r="A937" t="s">
        <v>5101</v>
      </c>
      <c r="G937" s="2"/>
      <c r="I937" t="s">
        <v>3182</v>
      </c>
      <c r="J937" t="s">
        <v>5772</v>
      </c>
    </row>
    <row r="938" spans="1:34" outlineLevel="2" x14ac:dyDescent="0.25">
      <c r="A938" t="s">
        <v>5101</v>
      </c>
      <c r="F938" t="s">
        <v>4059</v>
      </c>
      <c r="G938" s="2"/>
      <c r="H938">
        <v>1923</v>
      </c>
      <c r="I938" t="s">
        <v>5139</v>
      </c>
      <c r="J938" t="s">
        <v>1286</v>
      </c>
      <c r="T938" t="s">
        <v>3376</v>
      </c>
      <c r="AE938" t="s">
        <v>1117</v>
      </c>
      <c r="AH938" t="s">
        <v>4610</v>
      </c>
    </row>
    <row r="939" spans="1:34" outlineLevel="2" x14ac:dyDescent="0.25">
      <c r="A939" t="s">
        <v>5101</v>
      </c>
      <c r="F939" t="s">
        <v>4060</v>
      </c>
      <c r="G939" s="2"/>
      <c r="H939">
        <v>1923</v>
      </c>
      <c r="I939" t="s">
        <v>5138</v>
      </c>
      <c r="J939" t="s">
        <v>41</v>
      </c>
      <c r="T939" t="s">
        <v>3376</v>
      </c>
      <c r="AE939" t="s">
        <v>1117</v>
      </c>
      <c r="AH939" t="s">
        <v>4610</v>
      </c>
    </row>
    <row r="940" spans="1:34" outlineLevel="2" x14ac:dyDescent="0.25">
      <c r="A940" t="s">
        <v>5101</v>
      </c>
      <c r="F940" t="s">
        <v>4064</v>
      </c>
      <c r="G940" s="2"/>
      <c r="H940">
        <v>1923</v>
      </c>
      <c r="I940" t="s">
        <v>5239</v>
      </c>
      <c r="J940" t="s">
        <v>3831</v>
      </c>
      <c r="T940" t="s">
        <v>3376</v>
      </c>
      <c r="AE940" t="s">
        <v>1117</v>
      </c>
      <c r="AH940" t="s">
        <v>4610</v>
      </c>
    </row>
    <row r="941" spans="1:34" outlineLevel="2" x14ac:dyDescent="0.25">
      <c r="A941" t="s">
        <v>5101</v>
      </c>
      <c r="F941" t="s">
        <v>4065</v>
      </c>
      <c r="G941" s="2"/>
      <c r="H941">
        <v>1923</v>
      </c>
      <c r="I941" t="s">
        <v>2974</v>
      </c>
      <c r="J941" t="s">
        <v>1590</v>
      </c>
      <c r="T941" t="s">
        <v>3376</v>
      </c>
      <c r="AE941" t="s">
        <v>1117</v>
      </c>
      <c r="AH941" t="s">
        <v>4610</v>
      </c>
    </row>
    <row r="942" spans="1:34" outlineLevel="2" x14ac:dyDescent="0.25">
      <c r="A942" t="s">
        <v>5101</v>
      </c>
      <c r="F942" t="s">
        <v>4066</v>
      </c>
      <c r="G942" s="2"/>
      <c r="H942">
        <v>1923</v>
      </c>
      <c r="I942" t="s">
        <v>5279</v>
      </c>
      <c r="J942" t="s">
        <v>1674</v>
      </c>
      <c r="T942" t="s">
        <v>3376</v>
      </c>
      <c r="AE942" t="s">
        <v>1117</v>
      </c>
      <c r="AH942" t="s">
        <v>4610</v>
      </c>
    </row>
    <row r="943" spans="1:34" outlineLevel="2" x14ac:dyDescent="0.25">
      <c r="A943" t="s">
        <v>5101</v>
      </c>
      <c r="F943" t="s">
        <v>6660</v>
      </c>
      <c r="G943" s="2"/>
      <c r="H943">
        <v>1923</v>
      </c>
      <c r="I943" t="s">
        <v>3421</v>
      </c>
      <c r="J943" t="s">
        <v>3830</v>
      </c>
      <c r="T943" t="s">
        <v>3376</v>
      </c>
      <c r="AE943" t="s">
        <v>1117</v>
      </c>
      <c r="AH943" t="s">
        <v>4610</v>
      </c>
    </row>
    <row r="944" spans="1:34" outlineLevel="2" x14ac:dyDescent="0.25">
      <c r="A944" t="s">
        <v>5101</v>
      </c>
      <c r="F944" t="s">
        <v>6239</v>
      </c>
      <c r="G944" s="2"/>
      <c r="H944">
        <v>1923</v>
      </c>
      <c r="I944" t="s">
        <v>1346</v>
      </c>
      <c r="J944" t="s">
        <v>5481</v>
      </c>
      <c r="T944" t="s">
        <v>3376</v>
      </c>
      <c r="AE944" t="s">
        <v>1117</v>
      </c>
      <c r="AH944" t="s">
        <v>4610</v>
      </c>
    </row>
    <row r="945" spans="1:34" outlineLevel="2" x14ac:dyDescent="0.25">
      <c r="A945" t="s">
        <v>5101</v>
      </c>
      <c r="F945" t="s">
        <v>789</v>
      </c>
      <c r="G945" s="2"/>
      <c r="H945">
        <v>1923</v>
      </c>
      <c r="I945" t="s">
        <v>791</v>
      </c>
      <c r="J945" t="s">
        <v>1590</v>
      </c>
      <c r="T945" t="s">
        <v>3376</v>
      </c>
      <c r="AE945" t="s">
        <v>1117</v>
      </c>
      <c r="AH945" t="s">
        <v>4922</v>
      </c>
    </row>
    <row r="946" spans="1:34" outlineLevel="2" x14ac:dyDescent="0.25">
      <c r="A946" t="s">
        <v>3183</v>
      </c>
      <c r="G946" s="2"/>
      <c r="I946" t="s">
        <v>2698</v>
      </c>
      <c r="J946" t="s">
        <v>3184</v>
      </c>
    </row>
    <row r="947" spans="1:34" outlineLevel="2" x14ac:dyDescent="0.25">
      <c r="A947" t="s">
        <v>3183</v>
      </c>
      <c r="F947" t="s">
        <v>4059</v>
      </c>
      <c r="G947" s="2"/>
      <c r="H947">
        <v>1921</v>
      </c>
      <c r="I947" t="s">
        <v>5139</v>
      </c>
      <c r="J947" t="s">
        <v>1085</v>
      </c>
      <c r="T947" t="s">
        <v>3376</v>
      </c>
      <c r="AE947" t="s">
        <v>1117</v>
      </c>
      <c r="AH947" t="s">
        <v>4610</v>
      </c>
    </row>
    <row r="948" spans="1:34" outlineLevel="2" x14ac:dyDescent="0.25">
      <c r="A948" t="s">
        <v>3183</v>
      </c>
      <c r="F948" t="s">
        <v>4060</v>
      </c>
      <c r="G948" s="2"/>
      <c r="H948">
        <v>1921</v>
      </c>
      <c r="I948" t="s">
        <v>5138</v>
      </c>
      <c r="J948" t="s">
        <v>484</v>
      </c>
      <c r="T948" t="s">
        <v>3376</v>
      </c>
      <c r="AE948" t="s">
        <v>1117</v>
      </c>
      <c r="AH948" t="s">
        <v>4610</v>
      </c>
    </row>
    <row r="949" spans="1:34" outlineLevel="2" x14ac:dyDescent="0.25">
      <c r="A949" t="s">
        <v>3183</v>
      </c>
      <c r="F949" t="s">
        <v>4064</v>
      </c>
      <c r="G949" s="2"/>
      <c r="H949">
        <v>1921</v>
      </c>
      <c r="I949" t="s">
        <v>5239</v>
      </c>
      <c r="J949" t="s">
        <v>6439</v>
      </c>
      <c r="T949" t="s">
        <v>3376</v>
      </c>
      <c r="AE949" t="s">
        <v>1117</v>
      </c>
      <c r="AH949" t="s">
        <v>4610</v>
      </c>
    </row>
    <row r="950" spans="1:34" outlineLevel="2" x14ac:dyDescent="0.25">
      <c r="A950" t="s">
        <v>3183</v>
      </c>
      <c r="F950" t="s">
        <v>4065</v>
      </c>
      <c r="G950" s="2"/>
      <c r="H950">
        <v>1921</v>
      </c>
      <c r="I950" t="s">
        <v>2974</v>
      </c>
      <c r="J950" t="s">
        <v>3964</v>
      </c>
      <c r="T950" t="s">
        <v>3376</v>
      </c>
      <c r="AE950" t="s">
        <v>1117</v>
      </c>
      <c r="AH950" t="s">
        <v>4610</v>
      </c>
    </row>
    <row r="951" spans="1:34" outlineLevel="2" x14ac:dyDescent="0.25">
      <c r="A951" t="s">
        <v>3183</v>
      </c>
      <c r="F951" t="s">
        <v>4066</v>
      </c>
      <c r="G951" s="2"/>
      <c r="H951">
        <v>1921</v>
      </c>
      <c r="I951" t="s">
        <v>5279</v>
      </c>
      <c r="J951" t="s">
        <v>6501</v>
      </c>
      <c r="T951" t="s">
        <v>3376</v>
      </c>
      <c r="AE951" t="s">
        <v>1117</v>
      </c>
      <c r="AH951" t="s">
        <v>4610</v>
      </c>
    </row>
    <row r="952" spans="1:34" outlineLevel="2" x14ac:dyDescent="0.25">
      <c r="A952" t="s">
        <v>3183</v>
      </c>
      <c r="F952" t="s">
        <v>6660</v>
      </c>
      <c r="G952" s="2"/>
      <c r="H952">
        <v>1921</v>
      </c>
      <c r="I952" t="s">
        <v>3421</v>
      </c>
      <c r="J952" t="s">
        <v>1674</v>
      </c>
      <c r="T952" t="s">
        <v>3376</v>
      </c>
      <c r="AE952" t="s">
        <v>1117</v>
      </c>
      <c r="AH952" t="s">
        <v>4922</v>
      </c>
    </row>
    <row r="953" spans="1:34" outlineLevel="2" x14ac:dyDescent="0.25">
      <c r="A953" t="s">
        <v>3183</v>
      </c>
      <c r="F953" t="s">
        <v>6239</v>
      </c>
      <c r="G953" s="2"/>
      <c r="H953">
        <v>1921</v>
      </c>
      <c r="I953" t="s">
        <v>1346</v>
      </c>
      <c r="J953" t="s">
        <v>4988</v>
      </c>
      <c r="T953" t="s">
        <v>3376</v>
      </c>
      <c r="AE953" t="s">
        <v>1117</v>
      </c>
      <c r="AH953" t="s">
        <v>4922</v>
      </c>
    </row>
    <row r="954" spans="1:34" outlineLevel="2" x14ac:dyDescent="0.25">
      <c r="A954" t="s">
        <v>3183</v>
      </c>
      <c r="G954" s="2"/>
      <c r="I954" t="s">
        <v>5100</v>
      </c>
      <c r="J954" t="s">
        <v>5772</v>
      </c>
    </row>
    <row r="955" spans="1:34" outlineLevel="2" x14ac:dyDescent="0.25">
      <c r="A955" t="s">
        <v>3183</v>
      </c>
      <c r="F955" t="s">
        <v>789</v>
      </c>
      <c r="G955" s="2"/>
      <c r="H955">
        <v>1923</v>
      </c>
      <c r="I955" t="s">
        <v>5139</v>
      </c>
      <c r="J955" t="s">
        <v>1286</v>
      </c>
      <c r="T955" t="s">
        <v>3376</v>
      </c>
      <c r="AE955" t="s">
        <v>1117</v>
      </c>
      <c r="AH955" t="s">
        <v>4610</v>
      </c>
    </row>
    <row r="956" spans="1:34" outlineLevel="2" x14ac:dyDescent="0.25">
      <c r="A956" t="s">
        <v>3183</v>
      </c>
      <c r="F956" t="s">
        <v>790</v>
      </c>
      <c r="G956" s="2"/>
      <c r="H956">
        <v>1923</v>
      </c>
      <c r="I956" t="s">
        <v>5138</v>
      </c>
      <c r="J956" t="s">
        <v>41</v>
      </c>
      <c r="T956" t="s">
        <v>3376</v>
      </c>
      <c r="AE956" t="s">
        <v>1117</v>
      </c>
      <c r="AH956" t="s">
        <v>4610</v>
      </c>
    </row>
    <row r="957" spans="1:34" outlineLevel="2" x14ac:dyDescent="0.25">
      <c r="A957" t="s">
        <v>3183</v>
      </c>
      <c r="F957" t="s">
        <v>1403</v>
      </c>
      <c r="G957" s="2"/>
      <c r="H957">
        <v>1923</v>
      </c>
      <c r="I957" t="s">
        <v>5239</v>
      </c>
      <c r="J957" t="s">
        <v>3831</v>
      </c>
      <c r="T957" t="s">
        <v>3376</v>
      </c>
      <c r="AE957" t="s">
        <v>1117</v>
      </c>
      <c r="AH957" t="s">
        <v>4610</v>
      </c>
    </row>
    <row r="958" spans="1:34" outlineLevel="2" x14ac:dyDescent="0.25">
      <c r="A958" t="s">
        <v>3183</v>
      </c>
      <c r="F958" t="s">
        <v>1404</v>
      </c>
      <c r="G958" s="2"/>
      <c r="H958">
        <v>1923</v>
      </c>
      <c r="I958" t="s">
        <v>2974</v>
      </c>
      <c r="J958" t="s">
        <v>1590</v>
      </c>
      <c r="T958" t="s">
        <v>3376</v>
      </c>
      <c r="AE958" t="s">
        <v>1117</v>
      </c>
      <c r="AH958" t="s">
        <v>4610</v>
      </c>
    </row>
    <row r="959" spans="1:34" outlineLevel="2" x14ac:dyDescent="0.25">
      <c r="A959" t="s">
        <v>3183</v>
      </c>
      <c r="F959" t="s">
        <v>1405</v>
      </c>
      <c r="G959" s="2"/>
      <c r="H959">
        <v>1923</v>
      </c>
      <c r="I959" t="s">
        <v>5279</v>
      </c>
      <c r="J959" t="s">
        <v>1674</v>
      </c>
      <c r="T959" t="s">
        <v>3376</v>
      </c>
      <c r="AE959" t="s">
        <v>1117</v>
      </c>
      <c r="AH959" t="s">
        <v>4610</v>
      </c>
    </row>
    <row r="960" spans="1:34" outlineLevel="2" x14ac:dyDescent="0.25">
      <c r="A960" t="s">
        <v>3183</v>
      </c>
      <c r="F960" t="s">
        <v>1406</v>
      </c>
      <c r="G960" s="2"/>
      <c r="H960">
        <v>1923</v>
      </c>
      <c r="I960" t="s">
        <v>3421</v>
      </c>
      <c r="J960" t="s">
        <v>3830</v>
      </c>
      <c r="T960" t="s">
        <v>3376</v>
      </c>
      <c r="AE960" t="s">
        <v>1117</v>
      </c>
      <c r="AH960" t="s">
        <v>4610</v>
      </c>
    </row>
    <row r="961" spans="1:34" outlineLevel="2" x14ac:dyDescent="0.25">
      <c r="A961" t="s">
        <v>3183</v>
      </c>
      <c r="F961" t="s">
        <v>1407</v>
      </c>
      <c r="G961" s="2"/>
      <c r="H961">
        <v>1923</v>
      </c>
      <c r="I961" t="s">
        <v>1346</v>
      </c>
      <c r="J961" t="s">
        <v>5481</v>
      </c>
      <c r="T961" t="s">
        <v>3376</v>
      </c>
      <c r="AE961" t="s">
        <v>1117</v>
      </c>
      <c r="AH961" t="s">
        <v>4610</v>
      </c>
    </row>
    <row r="962" spans="1:34" outlineLevel="2" x14ac:dyDescent="0.25">
      <c r="A962" t="s">
        <v>3183</v>
      </c>
      <c r="F962" t="s">
        <v>1409</v>
      </c>
      <c r="G962" s="2"/>
      <c r="H962">
        <v>1923</v>
      </c>
      <c r="I962" t="s">
        <v>791</v>
      </c>
      <c r="J962" t="s">
        <v>1590</v>
      </c>
      <c r="T962" t="s">
        <v>3376</v>
      </c>
      <c r="AE962" t="s">
        <v>1117</v>
      </c>
      <c r="AH962" t="s">
        <v>4610</v>
      </c>
    </row>
    <row r="963" spans="1:34" outlineLevel="2" x14ac:dyDescent="0.25">
      <c r="A963" t="s">
        <v>3183</v>
      </c>
      <c r="F963" t="s">
        <v>3176</v>
      </c>
      <c r="G963" s="2"/>
      <c r="H963">
        <v>1923</v>
      </c>
      <c r="I963" t="s">
        <v>2724</v>
      </c>
      <c r="J963" t="s">
        <v>1590</v>
      </c>
      <c r="T963" t="s">
        <v>3376</v>
      </c>
      <c r="AE963" t="s">
        <v>1117</v>
      </c>
      <c r="AH963" t="s">
        <v>4922</v>
      </c>
    </row>
    <row r="964" spans="1:34" outlineLevel="2" x14ac:dyDescent="0.25">
      <c r="A964" t="s">
        <v>3185</v>
      </c>
      <c r="G964" s="2"/>
      <c r="I964" t="s">
        <v>3186</v>
      </c>
      <c r="J964" t="s">
        <v>3187</v>
      </c>
    </row>
    <row r="965" spans="1:34" outlineLevel="2" x14ac:dyDescent="0.25">
      <c r="A965" t="s">
        <v>3185</v>
      </c>
      <c r="F965" t="s">
        <v>4059</v>
      </c>
      <c r="G965" s="2"/>
      <c r="H965">
        <v>1921</v>
      </c>
      <c r="I965" t="s">
        <v>5139</v>
      </c>
      <c r="J965" t="s">
        <v>1085</v>
      </c>
      <c r="T965" t="s">
        <v>3376</v>
      </c>
      <c r="AE965" t="s">
        <v>1117</v>
      </c>
      <c r="AH965" t="s">
        <v>4610</v>
      </c>
    </row>
    <row r="966" spans="1:34" outlineLevel="2" x14ac:dyDescent="0.25">
      <c r="A966" t="s">
        <v>3185</v>
      </c>
      <c r="F966" t="s">
        <v>4060</v>
      </c>
      <c r="G966" s="2"/>
      <c r="H966">
        <v>1921</v>
      </c>
      <c r="I966" t="s">
        <v>5138</v>
      </c>
      <c r="J966" t="s">
        <v>484</v>
      </c>
      <c r="T966" t="s">
        <v>3376</v>
      </c>
      <c r="AE966" t="s">
        <v>1117</v>
      </c>
      <c r="AH966" t="s">
        <v>4610</v>
      </c>
    </row>
    <row r="967" spans="1:34" outlineLevel="2" x14ac:dyDescent="0.25">
      <c r="A967" t="s">
        <v>3185</v>
      </c>
      <c r="F967" t="s">
        <v>4064</v>
      </c>
      <c r="G967" s="2"/>
      <c r="H967">
        <v>1921</v>
      </c>
      <c r="I967" t="s">
        <v>5239</v>
      </c>
      <c r="J967" t="s">
        <v>6439</v>
      </c>
      <c r="T967" t="s">
        <v>3376</v>
      </c>
      <c r="AE967" t="s">
        <v>1117</v>
      </c>
      <c r="AH967" t="s">
        <v>4610</v>
      </c>
    </row>
    <row r="968" spans="1:34" outlineLevel="2" x14ac:dyDescent="0.25">
      <c r="A968" t="s">
        <v>3185</v>
      </c>
      <c r="F968" t="s">
        <v>4065</v>
      </c>
      <c r="G968" s="2"/>
      <c r="H968">
        <v>1921</v>
      </c>
      <c r="I968" t="s">
        <v>2974</v>
      </c>
      <c r="J968" t="s">
        <v>3964</v>
      </c>
      <c r="T968" t="s">
        <v>3376</v>
      </c>
      <c r="AE968" t="s">
        <v>1117</v>
      </c>
      <c r="AH968" t="s">
        <v>4610</v>
      </c>
    </row>
    <row r="969" spans="1:34" outlineLevel="2" x14ac:dyDescent="0.25">
      <c r="A969" t="s">
        <v>3185</v>
      </c>
      <c r="F969" t="s">
        <v>4066</v>
      </c>
      <c r="G969" s="2"/>
      <c r="H969">
        <v>1921</v>
      </c>
      <c r="I969" t="s">
        <v>5279</v>
      </c>
      <c r="J969" t="s">
        <v>6501</v>
      </c>
      <c r="T969" t="s">
        <v>3376</v>
      </c>
      <c r="AE969" t="s">
        <v>1117</v>
      </c>
      <c r="AH969" t="s">
        <v>4610</v>
      </c>
    </row>
    <row r="970" spans="1:34" outlineLevel="2" x14ac:dyDescent="0.25">
      <c r="A970" t="s">
        <v>3185</v>
      </c>
      <c r="F970" t="s">
        <v>6660</v>
      </c>
      <c r="G970" s="2"/>
      <c r="H970">
        <v>1921</v>
      </c>
      <c r="I970" t="s">
        <v>3421</v>
      </c>
      <c r="J970" t="s">
        <v>1674</v>
      </c>
      <c r="T970" t="s">
        <v>3376</v>
      </c>
      <c r="AE970" t="s">
        <v>1117</v>
      </c>
      <c r="AH970" t="s">
        <v>4610</v>
      </c>
    </row>
    <row r="971" spans="1:34" outlineLevel="2" x14ac:dyDescent="0.25">
      <c r="A971" t="s">
        <v>3185</v>
      </c>
      <c r="F971" t="s">
        <v>6239</v>
      </c>
      <c r="G971" s="2"/>
      <c r="H971">
        <v>1921</v>
      </c>
      <c r="I971" t="s">
        <v>1346</v>
      </c>
      <c r="J971" t="s">
        <v>4988</v>
      </c>
      <c r="T971" t="s">
        <v>3376</v>
      </c>
      <c r="AE971" t="s">
        <v>1117</v>
      </c>
      <c r="AH971" t="s">
        <v>4610</v>
      </c>
    </row>
    <row r="972" spans="1:34" outlineLevel="2" x14ac:dyDescent="0.25">
      <c r="A972" t="s">
        <v>3185</v>
      </c>
      <c r="G972" s="2"/>
      <c r="I972" t="s">
        <v>3186</v>
      </c>
      <c r="J972" t="s">
        <v>3188</v>
      </c>
    </row>
    <row r="973" spans="1:34" outlineLevel="2" x14ac:dyDescent="0.25">
      <c r="A973" t="s">
        <v>3185</v>
      </c>
      <c r="F973" t="s">
        <v>789</v>
      </c>
      <c r="G973" s="2"/>
      <c r="H973">
        <v>1921</v>
      </c>
      <c r="I973" t="s">
        <v>5139</v>
      </c>
      <c r="J973" t="s">
        <v>1085</v>
      </c>
      <c r="T973" t="s">
        <v>3376</v>
      </c>
      <c r="AE973" t="s">
        <v>1117</v>
      </c>
      <c r="AH973" t="s">
        <v>4610</v>
      </c>
    </row>
    <row r="974" spans="1:34" outlineLevel="2" x14ac:dyDescent="0.25">
      <c r="A974" t="s">
        <v>3185</v>
      </c>
      <c r="F974" t="s">
        <v>790</v>
      </c>
      <c r="G974" s="2"/>
      <c r="H974">
        <v>1921</v>
      </c>
      <c r="I974" t="s">
        <v>5138</v>
      </c>
      <c r="J974" t="s">
        <v>484</v>
      </c>
      <c r="T974" t="s">
        <v>3376</v>
      </c>
      <c r="AE974" t="s">
        <v>1117</v>
      </c>
      <c r="AH974" t="s">
        <v>4610</v>
      </c>
    </row>
    <row r="975" spans="1:34" outlineLevel="2" x14ac:dyDescent="0.25">
      <c r="A975" t="s">
        <v>3185</v>
      </c>
      <c r="F975" t="s">
        <v>1403</v>
      </c>
      <c r="G975" s="2"/>
      <c r="H975">
        <v>1921</v>
      </c>
      <c r="I975" t="s">
        <v>5239</v>
      </c>
      <c r="J975" t="s">
        <v>6439</v>
      </c>
      <c r="T975" t="s">
        <v>3376</v>
      </c>
      <c r="AE975" t="s">
        <v>1117</v>
      </c>
      <c r="AH975" t="s">
        <v>4610</v>
      </c>
    </row>
    <row r="976" spans="1:34" outlineLevel="2" x14ac:dyDescent="0.25">
      <c r="A976" t="s">
        <v>3185</v>
      </c>
      <c r="F976" t="s">
        <v>1404</v>
      </c>
      <c r="G976" s="2"/>
      <c r="H976">
        <v>1921</v>
      </c>
      <c r="I976" t="s">
        <v>2974</v>
      </c>
      <c r="J976" t="s">
        <v>3964</v>
      </c>
      <c r="T976" t="s">
        <v>3376</v>
      </c>
      <c r="AE976" t="s">
        <v>1117</v>
      </c>
      <c r="AH976" t="s">
        <v>4610</v>
      </c>
    </row>
    <row r="977" spans="1:34" outlineLevel="2" x14ac:dyDescent="0.25">
      <c r="A977" t="s">
        <v>3185</v>
      </c>
      <c r="F977" t="s">
        <v>1405</v>
      </c>
      <c r="G977" s="2"/>
      <c r="H977">
        <v>1921</v>
      </c>
      <c r="I977" t="s">
        <v>5279</v>
      </c>
      <c r="J977" t="s">
        <v>6501</v>
      </c>
      <c r="T977" t="s">
        <v>3376</v>
      </c>
      <c r="AE977" t="s">
        <v>1117</v>
      </c>
      <c r="AH977" t="s">
        <v>4610</v>
      </c>
    </row>
    <row r="978" spans="1:34" outlineLevel="2" x14ac:dyDescent="0.25">
      <c r="A978" t="s">
        <v>3185</v>
      </c>
      <c r="F978" t="s">
        <v>1406</v>
      </c>
      <c r="G978" s="2"/>
      <c r="H978">
        <v>1921</v>
      </c>
      <c r="I978" t="s">
        <v>3421</v>
      </c>
      <c r="J978" t="s">
        <v>1674</v>
      </c>
      <c r="T978" t="s">
        <v>3376</v>
      </c>
      <c r="AE978" t="s">
        <v>1117</v>
      </c>
      <c r="AH978" t="s">
        <v>4610</v>
      </c>
    </row>
    <row r="979" spans="1:34" outlineLevel="2" x14ac:dyDescent="0.25">
      <c r="A979" t="s">
        <v>3185</v>
      </c>
      <c r="F979" t="s">
        <v>1407</v>
      </c>
      <c r="G979" s="2"/>
      <c r="H979">
        <v>1921</v>
      </c>
      <c r="I979" t="s">
        <v>1346</v>
      </c>
      <c r="J979" t="s">
        <v>4988</v>
      </c>
      <c r="T979" t="s">
        <v>3376</v>
      </c>
      <c r="AE979" t="s">
        <v>1117</v>
      </c>
      <c r="AH979" t="s">
        <v>4922</v>
      </c>
    </row>
    <row r="980" spans="1:34" outlineLevel="2" x14ac:dyDescent="0.25">
      <c r="A980" t="s">
        <v>3185</v>
      </c>
      <c r="G980" s="2"/>
      <c r="I980" t="s">
        <v>3186</v>
      </c>
      <c r="J980" t="s">
        <v>3187</v>
      </c>
    </row>
    <row r="981" spans="1:34" outlineLevel="2" x14ac:dyDescent="0.25">
      <c r="A981" t="s">
        <v>3185</v>
      </c>
      <c r="F981" t="s">
        <v>1409</v>
      </c>
      <c r="G981" s="2"/>
      <c r="H981">
        <v>1923</v>
      </c>
      <c r="I981" t="s">
        <v>5139</v>
      </c>
      <c r="J981" t="s">
        <v>1286</v>
      </c>
      <c r="T981" t="s">
        <v>3376</v>
      </c>
      <c r="AE981" t="s">
        <v>1117</v>
      </c>
      <c r="AH981" t="s">
        <v>4610</v>
      </c>
    </row>
    <row r="982" spans="1:34" outlineLevel="2" x14ac:dyDescent="0.25">
      <c r="A982" t="s">
        <v>3185</v>
      </c>
      <c r="F982" t="s">
        <v>3176</v>
      </c>
      <c r="G982" s="2"/>
      <c r="H982">
        <v>1923</v>
      </c>
      <c r="I982" t="s">
        <v>5138</v>
      </c>
      <c r="J982" t="s">
        <v>41</v>
      </c>
      <c r="T982" t="s">
        <v>3376</v>
      </c>
      <c r="AE982" t="s">
        <v>1117</v>
      </c>
      <c r="AH982" t="s">
        <v>4610</v>
      </c>
    </row>
    <row r="983" spans="1:34" outlineLevel="2" x14ac:dyDescent="0.25">
      <c r="A983" t="s">
        <v>3185</v>
      </c>
      <c r="F983" t="s">
        <v>3177</v>
      </c>
      <c r="G983" s="2"/>
      <c r="H983">
        <v>1923</v>
      </c>
      <c r="I983" t="s">
        <v>5239</v>
      </c>
      <c r="J983" t="s">
        <v>3831</v>
      </c>
      <c r="T983" t="s">
        <v>3376</v>
      </c>
      <c r="AE983" t="s">
        <v>1117</v>
      </c>
      <c r="AH983" t="s">
        <v>4922</v>
      </c>
    </row>
    <row r="984" spans="1:34" outlineLevel="2" x14ac:dyDescent="0.25">
      <c r="A984" t="s">
        <v>3185</v>
      </c>
      <c r="F984" t="s">
        <v>3180</v>
      </c>
      <c r="G984" s="2"/>
      <c r="H984">
        <v>1923</v>
      </c>
      <c r="I984" t="s">
        <v>2974</v>
      </c>
      <c r="J984" t="s">
        <v>1590</v>
      </c>
      <c r="T984" t="s">
        <v>3376</v>
      </c>
      <c r="AE984" t="s">
        <v>1117</v>
      </c>
      <c r="AH984" t="s">
        <v>4922</v>
      </c>
    </row>
    <row r="985" spans="1:34" outlineLevel="2" x14ac:dyDescent="0.25">
      <c r="A985" t="s">
        <v>3185</v>
      </c>
      <c r="F985" t="s">
        <v>3181</v>
      </c>
      <c r="G985" s="2"/>
      <c r="H985">
        <v>1923</v>
      </c>
      <c r="I985" t="s">
        <v>5279</v>
      </c>
      <c r="J985" t="s">
        <v>1674</v>
      </c>
      <c r="T985" t="s">
        <v>3376</v>
      </c>
      <c r="AE985" t="s">
        <v>1117</v>
      </c>
      <c r="AH985" t="s">
        <v>4610</v>
      </c>
    </row>
    <row r="986" spans="1:34" outlineLevel="2" x14ac:dyDescent="0.25">
      <c r="A986" t="s">
        <v>3185</v>
      </c>
      <c r="F986" t="s">
        <v>5766</v>
      </c>
      <c r="G986" s="2"/>
      <c r="H986">
        <v>1923</v>
      </c>
      <c r="I986" t="s">
        <v>3421</v>
      </c>
      <c r="J986" t="s">
        <v>3830</v>
      </c>
      <c r="T986" t="s">
        <v>3376</v>
      </c>
      <c r="AE986" t="s">
        <v>1117</v>
      </c>
      <c r="AH986" t="s">
        <v>4610</v>
      </c>
    </row>
    <row r="987" spans="1:34" outlineLevel="2" x14ac:dyDescent="0.25">
      <c r="A987" t="s">
        <v>3185</v>
      </c>
      <c r="F987" t="s">
        <v>5767</v>
      </c>
      <c r="G987" s="2"/>
      <c r="H987">
        <v>1923</v>
      </c>
      <c r="I987" t="s">
        <v>1346</v>
      </c>
      <c r="J987" t="s">
        <v>5481</v>
      </c>
      <c r="T987" t="s">
        <v>3376</v>
      </c>
      <c r="AE987" t="s">
        <v>1117</v>
      </c>
      <c r="AH987" t="s">
        <v>4610</v>
      </c>
    </row>
    <row r="988" spans="1:34" outlineLevel="2" x14ac:dyDescent="0.25">
      <c r="A988" t="s">
        <v>3185</v>
      </c>
      <c r="F988" t="s">
        <v>5768</v>
      </c>
      <c r="G988" s="2"/>
      <c r="H988">
        <v>1923</v>
      </c>
      <c r="I988" t="s">
        <v>791</v>
      </c>
      <c r="J988" t="s">
        <v>1590</v>
      </c>
      <c r="T988" t="s">
        <v>3376</v>
      </c>
      <c r="AE988" t="s">
        <v>1117</v>
      </c>
      <c r="AH988" t="s">
        <v>4922</v>
      </c>
    </row>
    <row r="989" spans="1:34" outlineLevel="2" x14ac:dyDescent="0.25">
      <c r="A989" t="s">
        <v>3185</v>
      </c>
      <c r="G989" s="2"/>
      <c r="I989" t="s">
        <v>3186</v>
      </c>
      <c r="J989" t="s">
        <v>3187</v>
      </c>
    </row>
    <row r="990" spans="1:34" outlineLevel="2" x14ac:dyDescent="0.25">
      <c r="A990" t="s">
        <v>3185</v>
      </c>
      <c r="F990" t="s">
        <v>5769</v>
      </c>
      <c r="G990" s="2"/>
      <c r="H990">
        <v>1923</v>
      </c>
      <c r="I990" t="s">
        <v>3189</v>
      </c>
      <c r="J990" t="s">
        <v>1590</v>
      </c>
      <c r="T990" t="s">
        <v>3376</v>
      </c>
      <c r="AE990" t="s">
        <v>1117</v>
      </c>
      <c r="AH990" t="s">
        <v>4922</v>
      </c>
    </row>
    <row r="991" spans="1:34" outlineLevel="2" x14ac:dyDescent="0.25">
      <c r="A991" t="s">
        <v>3185</v>
      </c>
      <c r="G991" s="2"/>
      <c r="I991" t="s">
        <v>3186</v>
      </c>
      <c r="J991" t="s">
        <v>3188</v>
      </c>
    </row>
    <row r="992" spans="1:34" outlineLevel="2" x14ac:dyDescent="0.25">
      <c r="A992" t="s">
        <v>3185</v>
      </c>
      <c r="F992" t="s">
        <v>5770</v>
      </c>
      <c r="G992" s="2"/>
      <c r="H992">
        <v>1923</v>
      </c>
      <c r="I992" t="s">
        <v>5139</v>
      </c>
      <c r="J992" t="s">
        <v>1286</v>
      </c>
      <c r="T992" t="s">
        <v>3376</v>
      </c>
      <c r="AE992" t="s">
        <v>1117</v>
      </c>
      <c r="AH992" t="s">
        <v>4610</v>
      </c>
    </row>
    <row r="993" spans="1:34" outlineLevel="2" x14ac:dyDescent="0.25">
      <c r="A993" t="s">
        <v>3185</v>
      </c>
      <c r="F993" t="s">
        <v>5771</v>
      </c>
      <c r="G993" s="2"/>
      <c r="H993">
        <v>1923</v>
      </c>
      <c r="I993" t="s">
        <v>5138</v>
      </c>
      <c r="J993" t="s">
        <v>41</v>
      </c>
      <c r="T993" t="s">
        <v>3376</v>
      </c>
      <c r="AE993" t="s">
        <v>1117</v>
      </c>
      <c r="AH993" t="s">
        <v>4610</v>
      </c>
    </row>
    <row r="994" spans="1:34" outlineLevel="2" x14ac:dyDescent="0.25">
      <c r="A994" t="s">
        <v>3185</v>
      </c>
      <c r="F994" t="s">
        <v>5773</v>
      </c>
      <c r="G994" s="2"/>
      <c r="H994">
        <v>1923</v>
      </c>
      <c r="I994" t="s">
        <v>5239</v>
      </c>
      <c r="J994" t="s">
        <v>3831</v>
      </c>
      <c r="T994" t="s">
        <v>3376</v>
      </c>
      <c r="AE994" t="s">
        <v>1117</v>
      </c>
      <c r="AH994" t="s">
        <v>4610</v>
      </c>
    </row>
    <row r="995" spans="1:34" outlineLevel="2" x14ac:dyDescent="0.25">
      <c r="A995" t="s">
        <v>3185</v>
      </c>
      <c r="F995" t="s">
        <v>5774</v>
      </c>
      <c r="G995" s="2"/>
      <c r="H995">
        <v>1923</v>
      </c>
      <c r="I995" t="s">
        <v>2974</v>
      </c>
      <c r="J995" t="s">
        <v>1590</v>
      </c>
      <c r="T995" t="s">
        <v>3376</v>
      </c>
      <c r="AE995" t="s">
        <v>1117</v>
      </c>
      <c r="AH995" t="s">
        <v>4610</v>
      </c>
    </row>
    <row r="996" spans="1:34" outlineLevel="2" x14ac:dyDescent="0.25">
      <c r="A996" t="s">
        <v>3185</v>
      </c>
      <c r="F996" t="s">
        <v>5775</v>
      </c>
      <c r="G996" s="2"/>
      <c r="H996">
        <v>1923</v>
      </c>
      <c r="I996" t="s">
        <v>5279</v>
      </c>
      <c r="J996" t="s">
        <v>1674</v>
      </c>
      <c r="T996" t="s">
        <v>3376</v>
      </c>
      <c r="AE996" t="s">
        <v>1117</v>
      </c>
      <c r="AH996" t="s">
        <v>4610</v>
      </c>
    </row>
    <row r="997" spans="1:34" outlineLevel="2" x14ac:dyDescent="0.25">
      <c r="A997" t="s">
        <v>3185</v>
      </c>
      <c r="F997" t="s">
        <v>5776</v>
      </c>
      <c r="G997" s="2"/>
      <c r="H997">
        <v>1923</v>
      </c>
      <c r="I997" t="s">
        <v>3421</v>
      </c>
      <c r="J997" t="s">
        <v>3830</v>
      </c>
      <c r="T997" t="s">
        <v>3376</v>
      </c>
      <c r="AE997" t="s">
        <v>1117</v>
      </c>
      <c r="AH997" t="s">
        <v>4610</v>
      </c>
    </row>
    <row r="998" spans="1:34" outlineLevel="2" x14ac:dyDescent="0.25">
      <c r="A998" t="s">
        <v>3185</v>
      </c>
      <c r="F998" t="s">
        <v>5777</v>
      </c>
      <c r="G998" s="2"/>
      <c r="H998">
        <v>1923</v>
      </c>
      <c r="I998" t="s">
        <v>1346</v>
      </c>
      <c r="J998" t="s">
        <v>5481</v>
      </c>
      <c r="T998" t="s">
        <v>3376</v>
      </c>
      <c r="AE998" t="s">
        <v>1117</v>
      </c>
      <c r="AH998" t="s">
        <v>4610</v>
      </c>
    </row>
    <row r="999" spans="1:34" outlineLevel="2" x14ac:dyDescent="0.25">
      <c r="A999" t="s">
        <v>3185</v>
      </c>
      <c r="F999" t="s">
        <v>5778</v>
      </c>
      <c r="G999" s="2"/>
      <c r="H999">
        <v>1923</v>
      </c>
      <c r="I999" t="s">
        <v>791</v>
      </c>
      <c r="J999" t="s">
        <v>1590</v>
      </c>
      <c r="T999" t="s">
        <v>3376</v>
      </c>
      <c r="AE999" t="s">
        <v>1117</v>
      </c>
      <c r="AH999" t="s">
        <v>4922</v>
      </c>
    </row>
    <row r="1000" spans="1:34" outlineLevel="2" x14ac:dyDescent="0.25">
      <c r="A1000" t="s">
        <v>3185</v>
      </c>
      <c r="G1000" s="2"/>
      <c r="I1000" t="s">
        <v>6529</v>
      </c>
      <c r="J1000" t="s">
        <v>3188</v>
      </c>
    </row>
    <row r="1001" spans="1:34" outlineLevel="2" x14ac:dyDescent="0.25">
      <c r="A1001" t="s">
        <v>3185</v>
      </c>
      <c r="F1001" t="s">
        <v>6556</v>
      </c>
      <c r="G1001" s="2"/>
      <c r="H1001">
        <v>1923</v>
      </c>
      <c r="I1001" t="s">
        <v>3189</v>
      </c>
      <c r="J1001" t="s">
        <v>1590</v>
      </c>
      <c r="T1001" t="s">
        <v>3376</v>
      </c>
      <c r="AE1001" t="s">
        <v>1117</v>
      </c>
      <c r="AH1001" t="s">
        <v>4610</v>
      </c>
    </row>
    <row r="1002" spans="1:34" outlineLevel="2" x14ac:dyDescent="0.25">
      <c r="A1002" t="s">
        <v>3185</v>
      </c>
      <c r="G1002" s="2"/>
      <c r="I1002" t="s">
        <v>3186</v>
      </c>
      <c r="J1002" t="s">
        <v>6530</v>
      </c>
      <c r="AH1002" t="s">
        <v>5396</v>
      </c>
    </row>
    <row r="1003" spans="1:34" outlineLevel="2" x14ac:dyDescent="0.25">
      <c r="A1003" t="s">
        <v>3185</v>
      </c>
      <c r="F1003" t="s">
        <v>6557</v>
      </c>
      <c r="G1003" s="2"/>
      <c r="H1003">
        <v>1923</v>
      </c>
      <c r="I1003" t="s">
        <v>2974</v>
      </c>
      <c r="J1003" t="s">
        <v>1590</v>
      </c>
      <c r="T1003" t="s">
        <v>3376</v>
      </c>
      <c r="AE1003" t="s">
        <v>1117</v>
      </c>
      <c r="AH1003" t="s">
        <v>4922</v>
      </c>
    </row>
    <row r="1004" spans="1:34" outlineLevel="2" x14ac:dyDescent="0.25">
      <c r="A1004" t="s">
        <v>3185</v>
      </c>
      <c r="G1004" s="2"/>
      <c r="I1004" t="s">
        <v>6531</v>
      </c>
      <c r="J1004" t="s">
        <v>6532</v>
      </c>
    </row>
    <row r="1005" spans="1:34" outlineLevel="2" x14ac:dyDescent="0.25">
      <c r="A1005" t="s">
        <v>3185</v>
      </c>
      <c r="F1005" t="s">
        <v>2037</v>
      </c>
      <c r="G1005" s="2"/>
      <c r="H1005">
        <v>1923</v>
      </c>
      <c r="I1005" t="s">
        <v>5139</v>
      </c>
      <c r="J1005" t="s">
        <v>1286</v>
      </c>
      <c r="T1005" t="s">
        <v>3376</v>
      </c>
      <c r="AE1005" t="s">
        <v>1117</v>
      </c>
      <c r="AH1005" t="s">
        <v>4610</v>
      </c>
    </row>
    <row r="1006" spans="1:34" outlineLevel="2" x14ac:dyDescent="0.25">
      <c r="A1006" t="s">
        <v>3185</v>
      </c>
      <c r="F1006" t="s">
        <v>2038</v>
      </c>
      <c r="G1006" s="2"/>
      <c r="H1006">
        <v>1923</v>
      </c>
      <c r="I1006" t="s">
        <v>5138</v>
      </c>
      <c r="J1006" t="s">
        <v>41</v>
      </c>
      <c r="T1006" t="s">
        <v>3376</v>
      </c>
      <c r="AE1006" t="s">
        <v>1117</v>
      </c>
      <c r="AH1006" t="s">
        <v>4610</v>
      </c>
    </row>
    <row r="1007" spans="1:34" outlineLevel="2" x14ac:dyDescent="0.25">
      <c r="A1007" t="s">
        <v>3185</v>
      </c>
      <c r="F1007" t="s">
        <v>2372</v>
      </c>
      <c r="G1007" s="2"/>
      <c r="H1007">
        <v>1923</v>
      </c>
      <c r="I1007" t="s">
        <v>5239</v>
      </c>
      <c r="J1007" t="s">
        <v>3831</v>
      </c>
      <c r="T1007" t="s">
        <v>3376</v>
      </c>
      <c r="AE1007" t="s">
        <v>1117</v>
      </c>
      <c r="AH1007" t="s">
        <v>4610</v>
      </c>
    </row>
    <row r="1008" spans="1:34" outlineLevel="2" x14ac:dyDescent="0.25">
      <c r="A1008" t="s">
        <v>3185</v>
      </c>
      <c r="F1008" t="s">
        <v>2920</v>
      </c>
      <c r="G1008" s="2"/>
      <c r="H1008">
        <v>1923</v>
      </c>
      <c r="I1008" t="s">
        <v>2974</v>
      </c>
      <c r="J1008" t="s">
        <v>1590</v>
      </c>
      <c r="T1008" t="s">
        <v>3376</v>
      </c>
      <c r="AE1008" t="s">
        <v>1117</v>
      </c>
      <c r="AH1008" t="s">
        <v>4610</v>
      </c>
    </row>
    <row r="1009" spans="1:34" outlineLevel="2" x14ac:dyDescent="0.25">
      <c r="A1009" t="s">
        <v>3185</v>
      </c>
      <c r="F1009" t="s">
        <v>2921</v>
      </c>
      <c r="G1009" s="2"/>
      <c r="H1009">
        <v>1923</v>
      </c>
      <c r="I1009" t="s">
        <v>5279</v>
      </c>
      <c r="J1009" t="s">
        <v>1674</v>
      </c>
      <c r="T1009" t="s">
        <v>3376</v>
      </c>
      <c r="AE1009" t="s">
        <v>1117</v>
      </c>
      <c r="AH1009" t="s">
        <v>4610</v>
      </c>
    </row>
    <row r="1010" spans="1:34" outlineLevel="2" x14ac:dyDescent="0.25">
      <c r="A1010" t="s">
        <v>3185</v>
      </c>
      <c r="F1010" t="s">
        <v>2922</v>
      </c>
      <c r="G1010" s="2"/>
      <c r="H1010">
        <v>1923</v>
      </c>
      <c r="I1010" t="s">
        <v>3421</v>
      </c>
      <c r="J1010" t="s">
        <v>3830</v>
      </c>
      <c r="T1010" t="s">
        <v>3376</v>
      </c>
      <c r="AE1010" t="s">
        <v>1117</v>
      </c>
      <c r="AH1010" t="s">
        <v>4610</v>
      </c>
    </row>
    <row r="1011" spans="1:34" outlineLevel="2" x14ac:dyDescent="0.25">
      <c r="A1011" t="s">
        <v>3185</v>
      </c>
      <c r="F1011" t="s">
        <v>2923</v>
      </c>
      <c r="G1011" s="2"/>
      <c r="H1011">
        <v>1923</v>
      </c>
      <c r="I1011" t="s">
        <v>1346</v>
      </c>
      <c r="J1011" t="s">
        <v>5481</v>
      </c>
      <c r="T1011" t="s">
        <v>3376</v>
      </c>
      <c r="AE1011" t="s">
        <v>1117</v>
      </c>
      <c r="AH1011" t="s">
        <v>4610</v>
      </c>
    </row>
    <row r="1012" spans="1:34" outlineLevel="2" x14ac:dyDescent="0.25">
      <c r="A1012" t="s">
        <v>3185</v>
      </c>
      <c r="F1012" t="s">
        <v>4553</v>
      </c>
      <c r="G1012" s="2"/>
      <c r="H1012">
        <v>1923</v>
      </c>
      <c r="I1012" t="s">
        <v>791</v>
      </c>
      <c r="J1012" t="s">
        <v>1590</v>
      </c>
      <c r="T1012" t="s">
        <v>3376</v>
      </c>
      <c r="AE1012" t="s">
        <v>1117</v>
      </c>
      <c r="AH1012" t="s">
        <v>4610</v>
      </c>
    </row>
    <row r="1013" spans="1:34" outlineLevel="2" x14ac:dyDescent="0.25">
      <c r="A1013" t="s">
        <v>3185</v>
      </c>
      <c r="G1013" s="2"/>
      <c r="I1013" t="s">
        <v>6531</v>
      </c>
      <c r="J1013" t="s">
        <v>6533</v>
      </c>
    </row>
    <row r="1014" spans="1:34" outlineLevel="2" x14ac:dyDescent="0.25">
      <c r="A1014" t="s">
        <v>3185</v>
      </c>
      <c r="F1014" t="s">
        <v>4554</v>
      </c>
      <c r="G1014" s="2"/>
      <c r="H1014">
        <v>1923</v>
      </c>
      <c r="I1014" t="s">
        <v>5239</v>
      </c>
      <c r="J1014" t="s">
        <v>3831</v>
      </c>
      <c r="T1014" t="s">
        <v>3376</v>
      </c>
      <c r="AE1014" t="s">
        <v>1117</v>
      </c>
      <c r="AH1014" t="s">
        <v>4610</v>
      </c>
    </row>
    <row r="1015" spans="1:34" outlineLevel="2" x14ac:dyDescent="0.25">
      <c r="A1015" t="s">
        <v>3185</v>
      </c>
      <c r="F1015" t="s">
        <v>2303</v>
      </c>
      <c r="G1015" s="2"/>
      <c r="H1015">
        <v>1923</v>
      </c>
      <c r="I1015" t="s">
        <v>5279</v>
      </c>
      <c r="J1015" t="s">
        <v>1674</v>
      </c>
      <c r="T1015" t="s">
        <v>3376</v>
      </c>
      <c r="AE1015" t="s">
        <v>1117</v>
      </c>
      <c r="AH1015" t="s">
        <v>4610</v>
      </c>
    </row>
    <row r="1016" spans="1:34" outlineLevel="2" x14ac:dyDescent="0.25">
      <c r="A1016" t="s">
        <v>3185</v>
      </c>
      <c r="F1016" t="s">
        <v>2304</v>
      </c>
      <c r="G1016" s="2"/>
      <c r="H1016">
        <v>1923</v>
      </c>
      <c r="I1016" t="s">
        <v>727</v>
      </c>
      <c r="J1016" t="s">
        <v>1674</v>
      </c>
      <c r="T1016" t="s">
        <v>3376</v>
      </c>
      <c r="AE1016" t="s">
        <v>1117</v>
      </c>
      <c r="AH1016" t="s">
        <v>4620</v>
      </c>
    </row>
    <row r="1017" spans="1:34" outlineLevel="2" x14ac:dyDescent="0.25">
      <c r="A1017" t="s">
        <v>3185</v>
      </c>
      <c r="F1017" t="s">
        <v>1147</v>
      </c>
      <c r="G1017" s="2"/>
      <c r="H1017">
        <v>1923</v>
      </c>
      <c r="I1017" t="s">
        <v>728</v>
      </c>
      <c r="J1017" t="s">
        <v>1674</v>
      </c>
      <c r="T1017" t="s">
        <v>3376</v>
      </c>
      <c r="AE1017" t="s">
        <v>1117</v>
      </c>
      <c r="AH1017" t="s">
        <v>4620</v>
      </c>
    </row>
    <row r="1018" spans="1:34" outlineLevel="2" x14ac:dyDescent="0.25">
      <c r="A1018" t="s">
        <v>729</v>
      </c>
      <c r="G1018" s="2"/>
      <c r="I1018" t="s">
        <v>2036</v>
      </c>
      <c r="J1018" t="s">
        <v>3184</v>
      </c>
    </row>
    <row r="1019" spans="1:34" outlineLevel="2" x14ac:dyDescent="0.25">
      <c r="A1019" t="s">
        <v>729</v>
      </c>
      <c r="F1019" t="s">
        <v>4059</v>
      </c>
      <c r="G1019" s="2"/>
      <c r="H1019">
        <v>1921</v>
      </c>
      <c r="I1019" t="s">
        <v>5139</v>
      </c>
      <c r="J1019" t="s">
        <v>1085</v>
      </c>
      <c r="T1019" t="s">
        <v>3376</v>
      </c>
      <c r="AE1019" t="s">
        <v>1117</v>
      </c>
      <c r="AH1019" t="s">
        <v>4922</v>
      </c>
    </row>
    <row r="1020" spans="1:34" outlineLevel="2" x14ac:dyDescent="0.25">
      <c r="A1020" t="s">
        <v>729</v>
      </c>
      <c r="F1020" t="s">
        <v>4060</v>
      </c>
      <c r="G1020" s="2"/>
      <c r="H1020">
        <v>1921</v>
      </c>
      <c r="I1020" t="s">
        <v>5138</v>
      </c>
      <c r="J1020" t="s">
        <v>484</v>
      </c>
      <c r="T1020" t="s">
        <v>3376</v>
      </c>
      <c r="AE1020" t="s">
        <v>1117</v>
      </c>
      <c r="AH1020" t="s">
        <v>4922</v>
      </c>
    </row>
    <row r="1021" spans="1:34" outlineLevel="2" x14ac:dyDescent="0.25">
      <c r="A1021" t="s">
        <v>729</v>
      </c>
      <c r="F1021" t="s">
        <v>4064</v>
      </c>
      <c r="G1021" s="2"/>
      <c r="H1021">
        <v>1921</v>
      </c>
      <c r="I1021" t="s">
        <v>5239</v>
      </c>
      <c r="J1021" t="s">
        <v>6439</v>
      </c>
      <c r="T1021" t="s">
        <v>3376</v>
      </c>
      <c r="AE1021" t="s">
        <v>1117</v>
      </c>
      <c r="AH1021" t="s">
        <v>4922</v>
      </c>
    </row>
    <row r="1022" spans="1:34" outlineLevel="2" x14ac:dyDescent="0.25">
      <c r="A1022" t="s">
        <v>729</v>
      </c>
      <c r="F1022" t="s">
        <v>4065</v>
      </c>
      <c r="G1022" s="2"/>
      <c r="H1022">
        <v>1921</v>
      </c>
      <c r="I1022" t="s">
        <v>2974</v>
      </c>
      <c r="J1022" t="s">
        <v>3964</v>
      </c>
      <c r="T1022" t="s">
        <v>3376</v>
      </c>
      <c r="AE1022" t="s">
        <v>1117</v>
      </c>
      <c r="AH1022" t="s">
        <v>4922</v>
      </c>
    </row>
    <row r="1023" spans="1:34" outlineLevel="2" x14ac:dyDescent="0.25">
      <c r="A1023" t="s">
        <v>729</v>
      </c>
      <c r="F1023" t="s">
        <v>4066</v>
      </c>
      <c r="G1023" s="2"/>
      <c r="H1023">
        <v>1921</v>
      </c>
      <c r="I1023" t="s">
        <v>5279</v>
      </c>
      <c r="J1023" t="s">
        <v>6501</v>
      </c>
      <c r="T1023" t="s">
        <v>3376</v>
      </c>
      <c r="AE1023" t="s">
        <v>1117</v>
      </c>
      <c r="AH1023" t="s">
        <v>4610</v>
      </c>
    </row>
    <row r="1024" spans="1:34" outlineLevel="2" x14ac:dyDescent="0.25">
      <c r="A1024" t="s">
        <v>729</v>
      </c>
      <c r="F1024" t="s">
        <v>6660</v>
      </c>
      <c r="G1024" s="2"/>
      <c r="H1024">
        <v>1921</v>
      </c>
      <c r="I1024" t="s">
        <v>3421</v>
      </c>
      <c r="J1024" t="s">
        <v>1674</v>
      </c>
      <c r="T1024" t="s">
        <v>3376</v>
      </c>
      <c r="AE1024" t="s">
        <v>1117</v>
      </c>
      <c r="AH1024" t="s">
        <v>4922</v>
      </c>
    </row>
    <row r="1025" spans="1:34" outlineLevel="2" x14ac:dyDescent="0.25">
      <c r="A1025" t="s">
        <v>729</v>
      </c>
      <c r="F1025" t="s">
        <v>6239</v>
      </c>
      <c r="G1025" s="2"/>
      <c r="H1025">
        <v>1921</v>
      </c>
      <c r="I1025" t="s">
        <v>1346</v>
      </c>
      <c r="J1025" t="s">
        <v>4988</v>
      </c>
      <c r="T1025" t="s">
        <v>3376</v>
      </c>
      <c r="AE1025" t="s">
        <v>1117</v>
      </c>
      <c r="AH1025" t="s">
        <v>4922</v>
      </c>
    </row>
    <row r="1026" spans="1:34" outlineLevel="2" x14ac:dyDescent="0.25">
      <c r="A1026" t="s">
        <v>729</v>
      </c>
      <c r="G1026" s="2"/>
      <c r="I1026" t="s">
        <v>3377</v>
      </c>
      <c r="J1026" t="s">
        <v>3378</v>
      </c>
    </row>
    <row r="1027" spans="1:34" outlineLevel="2" x14ac:dyDescent="0.25">
      <c r="A1027" t="s">
        <v>729</v>
      </c>
      <c r="F1027" t="s">
        <v>789</v>
      </c>
      <c r="G1027" s="2"/>
      <c r="H1027">
        <v>1921</v>
      </c>
      <c r="I1027" t="s">
        <v>5139</v>
      </c>
      <c r="J1027" t="s">
        <v>1085</v>
      </c>
      <c r="T1027" t="s">
        <v>3376</v>
      </c>
      <c r="AE1027" t="s">
        <v>1117</v>
      </c>
      <c r="AH1027" t="s">
        <v>4922</v>
      </c>
    </row>
    <row r="1028" spans="1:34" outlineLevel="2" x14ac:dyDescent="0.25">
      <c r="A1028" t="s">
        <v>729</v>
      </c>
      <c r="F1028" t="s">
        <v>790</v>
      </c>
      <c r="G1028" s="2"/>
      <c r="H1028">
        <v>1921</v>
      </c>
      <c r="I1028" t="s">
        <v>5138</v>
      </c>
      <c r="J1028" t="s">
        <v>484</v>
      </c>
      <c r="T1028" t="s">
        <v>3376</v>
      </c>
      <c r="AE1028" t="s">
        <v>1117</v>
      </c>
      <c r="AH1028" t="s">
        <v>4922</v>
      </c>
    </row>
    <row r="1029" spans="1:34" outlineLevel="2" x14ac:dyDescent="0.25">
      <c r="A1029" t="s">
        <v>729</v>
      </c>
      <c r="F1029" t="s">
        <v>1403</v>
      </c>
      <c r="G1029" s="2"/>
      <c r="H1029">
        <v>1921</v>
      </c>
      <c r="I1029" t="s">
        <v>5239</v>
      </c>
      <c r="J1029" t="s">
        <v>6439</v>
      </c>
      <c r="T1029" t="s">
        <v>3376</v>
      </c>
      <c r="AE1029" t="s">
        <v>1117</v>
      </c>
      <c r="AH1029" t="s">
        <v>4922</v>
      </c>
    </row>
    <row r="1030" spans="1:34" outlineLevel="2" x14ac:dyDescent="0.25">
      <c r="A1030" t="s">
        <v>729</v>
      </c>
      <c r="F1030" t="s">
        <v>1404</v>
      </c>
      <c r="G1030" s="2"/>
      <c r="H1030">
        <v>1921</v>
      </c>
      <c r="I1030" t="s">
        <v>2974</v>
      </c>
      <c r="J1030" t="s">
        <v>3964</v>
      </c>
      <c r="T1030" t="s">
        <v>3376</v>
      </c>
      <c r="AE1030" t="s">
        <v>1117</v>
      </c>
      <c r="AH1030" t="s">
        <v>4922</v>
      </c>
    </row>
    <row r="1031" spans="1:34" outlineLevel="2" x14ac:dyDescent="0.25">
      <c r="A1031" t="s">
        <v>729</v>
      </c>
      <c r="F1031" t="s">
        <v>1405</v>
      </c>
      <c r="G1031" s="2"/>
      <c r="H1031">
        <v>1921</v>
      </c>
      <c r="I1031" t="s">
        <v>5279</v>
      </c>
      <c r="J1031" t="s">
        <v>6501</v>
      </c>
      <c r="T1031" t="s">
        <v>3376</v>
      </c>
      <c r="AE1031" t="s">
        <v>1117</v>
      </c>
      <c r="AH1031" t="s">
        <v>4922</v>
      </c>
    </row>
    <row r="1032" spans="1:34" outlineLevel="2" x14ac:dyDescent="0.25">
      <c r="A1032" t="s">
        <v>729</v>
      </c>
      <c r="F1032" t="s">
        <v>1406</v>
      </c>
      <c r="G1032" s="2"/>
      <c r="H1032">
        <v>1921</v>
      </c>
      <c r="I1032" t="s">
        <v>3421</v>
      </c>
      <c r="J1032" t="s">
        <v>1674</v>
      </c>
      <c r="T1032" t="s">
        <v>3376</v>
      </c>
      <c r="AE1032" t="s">
        <v>1117</v>
      </c>
      <c r="AH1032" t="s">
        <v>4922</v>
      </c>
    </row>
    <row r="1033" spans="1:34" outlineLevel="2" x14ac:dyDescent="0.25">
      <c r="A1033" t="s">
        <v>729</v>
      </c>
      <c r="F1033" t="s">
        <v>1407</v>
      </c>
      <c r="G1033" s="2"/>
      <c r="H1033">
        <v>1921</v>
      </c>
      <c r="I1033" t="s">
        <v>1346</v>
      </c>
      <c r="J1033" t="s">
        <v>4988</v>
      </c>
      <c r="T1033" t="s">
        <v>3376</v>
      </c>
      <c r="AE1033" t="s">
        <v>1117</v>
      </c>
      <c r="AH1033" t="s">
        <v>4922</v>
      </c>
    </row>
    <row r="1034" spans="1:34" outlineLevel="2" x14ac:dyDescent="0.25">
      <c r="A1034" t="s">
        <v>729</v>
      </c>
      <c r="G1034" s="2"/>
      <c r="I1034" t="s">
        <v>2697</v>
      </c>
      <c r="J1034" t="s">
        <v>3184</v>
      </c>
    </row>
    <row r="1035" spans="1:34" outlineLevel="2" x14ac:dyDescent="0.25">
      <c r="A1035" t="s">
        <v>729</v>
      </c>
      <c r="F1035" t="s">
        <v>1409</v>
      </c>
      <c r="G1035" s="2"/>
      <c r="H1035">
        <v>1921</v>
      </c>
      <c r="I1035" t="s">
        <v>5139</v>
      </c>
      <c r="J1035" t="s">
        <v>1085</v>
      </c>
      <c r="T1035" t="s">
        <v>3376</v>
      </c>
      <c r="AE1035" t="s">
        <v>1117</v>
      </c>
      <c r="AH1035" t="s">
        <v>4922</v>
      </c>
    </row>
    <row r="1036" spans="1:34" outlineLevel="2" x14ac:dyDescent="0.25">
      <c r="A1036" t="s">
        <v>729</v>
      </c>
      <c r="F1036" t="s">
        <v>3176</v>
      </c>
      <c r="G1036" s="2"/>
      <c r="H1036">
        <v>1921</v>
      </c>
      <c r="I1036" t="s">
        <v>5138</v>
      </c>
      <c r="J1036" t="s">
        <v>484</v>
      </c>
      <c r="T1036" t="s">
        <v>3376</v>
      </c>
      <c r="AE1036" t="s">
        <v>1117</v>
      </c>
      <c r="AH1036" t="s">
        <v>4922</v>
      </c>
    </row>
    <row r="1037" spans="1:34" outlineLevel="2" x14ac:dyDescent="0.25">
      <c r="A1037" t="s">
        <v>729</v>
      </c>
      <c r="F1037" t="s">
        <v>3177</v>
      </c>
      <c r="G1037" s="2"/>
      <c r="H1037">
        <v>1921</v>
      </c>
      <c r="I1037" t="s">
        <v>5239</v>
      </c>
      <c r="J1037" t="s">
        <v>6439</v>
      </c>
      <c r="T1037" t="s">
        <v>3376</v>
      </c>
      <c r="AE1037" t="s">
        <v>1117</v>
      </c>
      <c r="AH1037" t="s">
        <v>4922</v>
      </c>
    </row>
    <row r="1038" spans="1:34" outlineLevel="2" x14ac:dyDescent="0.25">
      <c r="A1038" t="s">
        <v>729</v>
      </c>
      <c r="F1038" t="s">
        <v>3180</v>
      </c>
      <c r="G1038" s="2"/>
      <c r="H1038">
        <v>1921</v>
      </c>
      <c r="I1038" t="s">
        <v>2974</v>
      </c>
      <c r="J1038" t="s">
        <v>3964</v>
      </c>
      <c r="T1038" t="s">
        <v>3376</v>
      </c>
      <c r="AE1038" t="s">
        <v>1117</v>
      </c>
      <c r="AH1038" t="s">
        <v>4922</v>
      </c>
    </row>
    <row r="1039" spans="1:34" outlineLevel="2" x14ac:dyDescent="0.25">
      <c r="A1039" t="s">
        <v>729</v>
      </c>
      <c r="F1039" t="s">
        <v>3181</v>
      </c>
      <c r="G1039" s="2"/>
      <c r="H1039">
        <v>1921</v>
      </c>
      <c r="I1039" t="s">
        <v>5279</v>
      </c>
      <c r="J1039" t="s">
        <v>6501</v>
      </c>
      <c r="T1039" t="s">
        <v>3376</v>
      </c>
      <c r="AE1039" t="s">
        <v>1117</v>
      </c>
      <c r="AH1039" t="s">
        <v>4922</v>
      </c>
    </row>
    <row r="1040" spans="1:34" outlineLevel="2" x14ac:dyDescent="0.25">
      <c r="A1040" t="s">
        <v>729</v>
      </c>
      <c r="F1040" t="s">
        <v>5766</v>
      </c>
      <c r="G1040" s="2"/>
      <c r="H1040">
        <v>1921</v>
      </c>
      <c r="I1040" t="s">
        <v>3421</v>
      </c>
      <c r="J1040" t="s">
        <v>1674</v>
      </c>
      <c r="T1040" t="s">
        <v>3376</v>
      </c>
      <c r="AE1040" t="s">
        <v>1117</v>
      </c>
      <c r="AH1040" t="s">
        <v>4922</v>
      </c>
    </row>
    <row r="1041" spans="1:34" outlineLevel="2" x14ac:dyDescent="0.25">
      <c r="A1041" t="s">
        <v>729</v>
      </c>
      <c r="F1041" t="s">
        <v>5767</v>
      </c>
      <c r="G1041" s="2"/>
      <c r="H1041">
        <v>1921</v>
      </c>
      <c r="I1041" t="s">
        <v>1346</v>
      </c>
      <c r="J1041" t="s">
        <v>4988</v>
      </c>
      <c r="T1041" t="s">
        <v>3376</v>
      </c>
      <c r="AE1041" t="s">
        <v>1117</v>
      </c>
      <c r="AH1041" t="s">
        <v>4922</v>
      </c>
    </row>
    <row r="1042" spans="1:34" outlineLevel="2" x14ac:dyDescent="0.25">
      <c r="A1042" t="s">
        <v>729</v>
      </c>
      <c r="G1042" s="2"/>
      <c r="I1042" t="s">
        <v>3377</v>
      </c>
      <c r="J1042" t="s">
        <v>3379</v>
      </c>
    </row>
    <row r="1043" spans="1:34" outlineLevel="2" x14ac:dyDescent="0.25">
      <c r="A1043" t="s">
        <v>729</v>
      </c>
      <c r="F1043" t="s">
        <v>5768</v>
      </c>
      <c r="G1043" s="2"/>
      <c r="H1043">
        <v>1923</v>
      </c>
      <c r="I1043" t="s">
        <v>5139</v>
      </c>
      <c r="J1043" t="s">
        <v>1286</v>
      </c>
      <c r="T1043" t="s">
        <v>3376</v>
      </c>
      <c r="AE1043" t="s">
        <v>1117</v>
      </c>
      <c r="AH1043" t="s">
        <v>4922</v>
      </c>
    </row>
    <row r="1044" spans="1:34" outlineLevel="2" x14ac:dyDescent="0.25">
      <c r="A1044" t="s">
        <v>729</v>
      </c>
      <c r="F1044" t="s">
        <v>5769</v>
      </c>
      <c r="G1044" s="2"/>
      <c r="H1044">
        <v>1923</v>
      </c>
      <c r="I1044" t="s">
        <v>5138</v>
      </c>
      <c r="J1044" t="s">
        <v>41</v>
      </c>
      <c r="T1044" t="s">
        <v>3376</v>
      </c>
      <c r="AE1044" t="s">
        <v>1117</v>
      </c>
      <c r="AH1044" t="s">
        <v>4922</v>
      </c>
    </row>
    <row r="1045" spans="1:34" outlineLevel="2" x14ac:dyDescent="0.25">
      <c r="A1045" t="s">
        <v>729</v>
      </c>
      <c r="F1045" t="s">
        <v>5770</v>
      </c>
      <c r="G1045" s="2"/>
      <c r="H1045">
        <v>1923</v>
      </c>
      <c r="I1045" t="s">
        <v>5239</v>
      </c>
      <c r="J1045" t="s">
        <v>3831</v>
      </c>
      <c r="T1045" t="s">
        <v>3376</v>
      </c>
      <c r="AE1045" t="s">
        <v>1117</v>
      </c>
      <c r="AH1045" t="s">
        <v>4922</v>
      </c>
    </row>
    <row r="1046" spans="1:34" outlineLevel="2" x14ac:dyDescent="0.25">
      <c r="A1046" t="s">
        <v>729</v>
      </c>
      <c r="F1046" t="s">
        <v>5771</v>
      </c>
      <c r="G1046" s="2"/>
      <c r="H1046">
        <v>1923</v>
      </c>
      <c r="I1046" t="s">
        <v>2974</v>
      </c>
      <c r="J1046" t="s">
        <v>1590</v>
      </c>
      <c r="T1046" t="s">
        <v>3376</v>
      </c>
      <c r="AE1046" t="s">
        <v>1117</v>
      </c>
      <c r="AH1046" t="s">
        <v>4922</v>
      </c>
    </row>
    <row r="1047" spans="1:34" outlineLevel="2" x14ac:dyDescent="0.25">
      <c r="A1047" t="s">
        <v>729</v>
      </c>
      <c r="F1047" t="s">
        <v>5773</v>
      </c>
      <c r="G1047" s="2"/>
      <c r="H1047">
        <v>1923</v>
      </c>
      <c r="I1047" t="s">
        <v>3380</v>
      </c>
      <c r="J1047" t="s">
        <v>1590</v>
      </c>
      <c r="T1047" t="s">
        <v>3376</v>
      </c>
      <c r="AE1047" t="s">
        <v>1117</v>
      </c>
      <c r="AH1047" t="s">
        <v>4922</v>
      </c>
    </row>
    <row r="1048" spans="1:34" outlineLevel="2" x14ac:dyDescent="0.25">
      <c r="A1048" t="s">
        <v>729</v>
      </c>
      <c r="F1048" t="s">
        <v>5774</v>
      </c>
      <c r="G1048" s="2"/>
      <c r="H1048">
        <v>1923</v>
      </c>
      <c r="I1048" t="s">
        <v>5279</v>
      </c>
      <c r="J1048" t="s">
        <v>1674</v>
      </c>
      <c r="T1048" t="s">
        <v>3376</v>
      </c>
      <c r="AE1048" t="s">
        <v>1117</v>
      </c>
      <c r="AH1048" t="s">
        <v>4922</v>
      </c>
    </row>
    <row r="1049" spans="1:34" outlineLevel="2" x14ac:dyDescent="0.25">
      <c r="A1049" t="s">
        <v>729</v>
      </c>
      <c r="F1049" t="s">
        <v>5775</v>
      </c>
      <c r="G1049" s="2"/>
      <c r="H1049">
        <v>1923</v>
      </c>
      <c r="I1049" t="s">
        <v>3421</v>
      </c>
      <c r="J1049" t="s">
        <v>3830</v>
      </c>
      <c r="T1049" t="s">
        <v>3376</v>
      </c>
      <c r="AE1049" t="s">
        <v>1117</v>
      </c>
      <c r="AH1049" t="s">
        <v>4922</v>
      </c>
    </row>
    <row r="1050" spans="1:34" outlineLevel="2" x14ac:dyDescent="0.25">
      <c r="A1050" t="s">
        <v>729</v>
      </c>
      <c r="F1050" t="s">
        <v>5776</v>
      </c>
      <c r="G1050" s="2"/>
      <c r="H1050">
        <v>1923</v>
      </c>
      <c r="I1050" t="s">
        <v>1346</v>
      </c>
      <c r="J1050" t="s">
        <v>5481</v>
      </c>
      <c r="T1050" t="s">
        <v>3376</v>
      </c>
      <c r="AE1050" t="s">
        <v>1117</v>
      </c>
      <c r="AH1050" t="s">
        <v>4922</v>
      </c>
    </row>
    <row r="1051" spans="1:34" outlineLevel="2" x14ac:dyDescent="0.25">
      <c r="A1051" t="s">
        <v>729</v>
      </c>
      <c r="F1051" t="s">
        <v>5777</v>
      </c>
      <c r="G1051" s="2"/>
      <c r="H1051">
        <v>1923</v>
      </c>
      <c r="I1051" t="s">
        <v>791</v>
      </c>
      <c r="J1051" t="s">
        <v>1590</v>
      </c>
      <c r="T1051" t="s">
        <v>3376</v>
      </c>
      <c r="AE1051" t="s">
        <v>1117</v>
      </c>
      <c r="AH1051" t="s">
        <v>4922</v>
      </c>
    </row>
    <row r="1052" spans="1:34" outlineLevel="2" x14ac:dyDescent="0.25">
      <c r="A1052" t="s">
        <v>729</v>
      </c>
      <c r="G1052" s="2"/>
      <c r="H1052" t="s">
        <v>5396</v>
      </c>
      <c r="I1052" t="s">
        <v>3381</v>
      </c>
      <c r="J1052" t="s">
        <v>3378</v>
      </c>
      <c r="T1052" t="s">
        <v>5396</v>
      </c>
      <c r="AE1052" t="s">
        <v>5396</v>
      </c>
    </row>
    <row r="1053" spans="1:34" outlineLevel="2" x14ac:dyDescent="0.25">
      <c r="A1053" t="s">
        <v>729</v>
      </c>
      <c r="F1053" t="s">
        <v>5778</v>
      </c>
      <c r="G1053" s="2"/>
      <c r="H1053">
        <v>1923</v>
      </c>
      <c r="I1053" t="s">
        <v>3421</v>
      </c>
      <c r="J1053" t="s">
        <v>3830</v>
      </c>
      <c r="T1053" t="s">
        <v>3376</v>
      </c>
      <c r="AE1053" t="s">
        <v>1117</v>
      </c>
      <c r="AH1053" t="s">
        <v>4922</v>
      </c>
    </row>
    <row r="1054" spans="1:34" outlineLevel="2" x14ac:dyDescent="0.25">
      <c r="A1054" t="s">
        <v>729</v>
      </c>
      <c r="G1054" s="2"/>
      <c r="I1054" t="s">
        <v>2697</v>
      </c>
      <c r="J1054" t="s">
        <v>3184</v>
      </c>
    </row>
    <row r="1055" spans="1:34" outlineLevel="2" x14ac:dyDescent="0.25">
      <c r="A1055" t="s">
        <v>729</v>
      </c>
      <c r="F1055" t="s">
        <v>6556</v>
      </c>
      <c r="G1055" s="2"/>
      <c r="H1055">
        <v>1923</v>
      </c>
      <c r="I1055" t="s">
        <v>3421</v>
      </c>
      <c r="J1055" t="s">
        <v>3830</v>
      </c>
      <c r="T1055" t="s">
        <v>3376</v>
      </c>
      <c r="AE1055" t="s">
        <v>1117</v>
      </c>
      <c r="AH1055" t="s">
        <v>4922</v>
      </c>
    </row>
    <row r="1056" spans="1:34" outlineLevel="2" x14ac:dyDescent="0.25">
      <c r="A1056" t="s">
        <v>729</v>
      </c>
      <c r="G1056" s="2"/>
      <c r="I1056" t="s">
        <v>3382</v>
      </c>
      <c r="J1056" t="s">
        <v>3383</v>
      </c>
    </row>
    <row r="1057" spans="1:34" outlineLevel="2" x14ac:dyDescent="0.25">
      <c r="A1057" t="s">
        <v>729</v>
      </c>
      <c r="F1057" t="s">
        <v>6557</v>
      </c>
      <c r="G1057" s="2"/>
      <c r="H1057">
        <v>1923</v>
      </c>
      <c r="I1057" t="s">
        <v>5279</v>
      </c>
      <c r="J1057" t="s">
        <v>1674</v>
      </c>
      <c r="T1057" t="s">
        <v>3376</v>
      </c>
      <c r="AE1057" t="s">
        <v>1117</v>
      </c>
      <c r="AH1057" t="s">
        <v>4922</v>
      </c>
    </row>
    <row r="1058" spans="1:34" outlineLevel="2" x14ac:dyDescent="0.25">
      <c r="A1058" t="s">
        <v>729</v>
      </c>
      <c r="G1058" s="2"/>
      <c r="I1058" t="s">
        <v>5100</v>
      </c>
      <c r="J1058" t="s">
        <v>5772</v>
      </c>
    </row>
    <row r="1059" spans="1:34" outlineLevel="2" x14ac:dyDescent="0.25">
      <c r="A1059" t="s">
        <v>729</v>
      </c>
      <c r="F1059" t="s">
        <v>2037</v>
      </c>
      <c r="G1059" s="2"/>
      <c r="H1059">
        <v>1923</v>
      </c>
      <c r="I1059" t="s">
        <v>5139</v>
      </c>
      <c r="J1059" t="s">
        <v>1286</v>
      </c>
      <c r="T1059" t="s">
        <v>3376</v>
      </c>
      <c r="AE1059" t="s">
        <v>1117</v>
      </c>
      <c r="AH1059" t="s">
        <v>4610</v>
      </c>
    </row>
    <row r="1060" spans="1:34" outlineLevel="2" x14ac:dyDescent="0.25">
      <c r="A1060" t="s">
        <v>729</v>
      </c>
      <c r="F1060" t="s">
        <v>2038</v>
      </c>
      <c r="G1060" s="2"/>
      <c r="H1060">
        <v>1923</v>
      </c>
      <c r="I1060" t="s">
        <v>5138</v>
      </c>
      <c r="J1060" t="s">
        <v>41</v>
      </c>
      <c r="T1060" t="s">
        <v>3376</v>
      </c>
      <c r="AE1060" t="s">
        <v>1117</v>
      </c>
      <c r="AH1060" t="s">
        <v>4610</v>
      </c>
    </row>
    <row r="1061" spans="1:34" outlineLevel="2" x14ac:dyDescent="0.25">
      <c r="A1061" t="s">
        <v>729</v>
      </c>
      <c r="F1061" t="s">
        <v>2372</v>
      </c>
      <c r="G1061" s="2"/>
      <c r="H1061">
        <v>1923</v>
      </c>
      <c r="I1061" t="s">
        <v>5239</v>
      </c>
      <c r="J1061" t="s">
        <v>3831</v>
      </c>
      <c r="T1061" t="s">
        <v>3376</v>
      </c>
      <c r="AE1061" t="s">
        <v>1117</v>
      </c>
      <c r="AH1061" t="s">
        <v>4610</v>
      </c>
    </row>
    <row r="1062" spans="1:34" outlineLevel="2" x14ac:dyDescent="0.25">
      <c r="A1062" t="s">
        <v>729</v>
      </c>
      <c r="F1062" t="s">
        <v>2920</v>
      </c>
      <c r="G1062" s="2"/>
      <c r="H1062">
        <v>1923</v>
      </c>
      <c r="I1062" t="s">
        <v>2974</v>
      </c>
      <c r="J1062" t="s">
        <v>1590</v>
      </c>
      <c r="T1062" t="s">
        <v>3376</v>
      </c>
      <c r="AE1062" t="s">
        <v>1117</v>
      </c>
      <c r="AH1062" t="s">
        <v>4610</v>
      </c>
    </row>
    <row r="1063" spans="1:34" outlineLevel="2" x14ac:dyDescent="0.25">
      <c r="A1063" t="s">
        <v>729</v>
      </c>
      <c r="F1063" t="s">
        <v>2921</v>
      </c>
      <c r="G1063" s="2"/>
      <c r="H1063">
        <v>1923</v>
      </c>
      <c r="I1063" t="s">
        <v>5279</v>
      </c>
      <c r="J1063" t="s">
        <v>1674</v>
      </c>
      <c r="T1063" t="s">
        <v>3376</v>
      </c>
      <c r="AE1063" t="s">
        <v>1117</v>
      </c>
      <c r="AH1063" t="s">
        <v>4610</v>
      </c>
    </row>
    <row r="1064" spans="1:34" outlineLevel="2" x14ac:dyDescent="0.25">
      <c r="A1064" t="s">
        <v>729</v>
      </c>
      <c r="F1064" t="s">
        <v>2922</v>
      </c>
      <c r="G1064" s="2"/>
      <c r="H1064">
        <v>1923</v>
      </c>
      <c r="I1064" t="s">
        <v>3421</v>
      </c>
      <c r="J1064" t="s">
        <v>3830</v>
      </c>
      <c r="T1064" t="s">
        <v>3376</v>
      </c>
      <c r="AE1064" t="s">
        <v>1117</v>
      </c>
      <c r="AH1064" t="s">
        <v>4610</v>
      </c>
    </row>
    <row r="1065" spans="1:34" outlineLevel="2" x14ac:dyDescent="0.25">
      <c r="A1065" t="s">
        <v>729</v>
      </c>
      <c r="F1065" t="s">
        <v>2923</v>
      </c>
      <c r="G1065" s="2"/>
      <c r="H1065">
        <v>1923</v>
      </c>
      <c r="I1065" t="s">
        <v>1346</v>
      </c>
      <c r="J1065" t="s">
        <v>5481</v>
      </c>
      <c r="T1065" t="s">
        <v>3376</v>
      </c>
      <c r="AE1065" t="s">
        <v>1117</v>
      </c>
      <c r="AH1065" t="s">
        <v>4610</v>
      </c>
    </row>
    <row r="1066" spans="1:34" outlineLevel="2" x14ac:dyDescent="0.25">
      <c r="A1066" t="s">
        <v>729</v>
      </c>
      <c r="F1066" t="s">
        <v>4553</v>
      </c>
      <c r="G1066" s="2"/>
      <c r="H1066">
        <v>1923</v>
      </c>
      <c r="I1066" t="s">
        <v>791</v>
      </c>
      <c r="J1066" t="s">
        <v>1590</v>
      </c>
      <c r="T1066" t="s">
        <v>3376</v>
      </c>
      <c r="AE1066" t="s">
        <v>1117</v>
      </c>
      <c r="AH1066" t="s">
        <v>4922</v>
      </c>
    </row>
    <row r="1067" spans="1:34" ht="13" outlineLevel="1" x14ac:dyDescent="0.3">
      <c r="A1067" s="10" t="s">
        <v>4382</v>
      </c>
      <c r="G1067" s="2"/>
    </row>
    <row r="1068" spans="1:34" outlineLevel="2" x14ac:dyDescent="0.25">
      <c r="A1068" t="s">
        <v>5221</v>
      </c>
      <c r="F1068" t="s">
        <v>4059</v>
      </c>
      <c r="G1068" s="2"/>
      <c r="H1068" s="2" t="s">
        <v>1306</v>
      </c>
      <c r="I1068" t="s">
        <v>1308</v>
      </c>
      <c r="J1068" t="s">
        <v>1309</v>
      </c>
      <c r="T1068" t="s">
        <v>1310</v>
      </c>
      <c r="AE1068" t="s">
        <v>5222</v>
      </c>
    </row>
    <row r="1069" spans="1:34" outlineLevel="2" x14ac:dyDescent="0.25">
      <c r="A1069" t="s">
        <v>5221</v>
      </c>
      <c r="F1069" t="s">
        <v>4060</v>
      </c>
      <c r="G1069" s="2"/>
      <c r="H1069" s="2" t="s">
        <v>1307</v>
      </c>
      <c r="I1069" t="s">
        <v>1308</v>
      </c>
      <c r="J1069" t="s">
        <v>1311</v>
      </c>
      <c r="T1069" t="s">
        <v>2341</v>
      </c>
      <c r="AE1069" t="s">
        <v>5222</v>
      </c>
    </row>
    <row r="1070" spans="1:34" outlineLevel="2" x14ac:dyDescent="0.25">
      <c r="A1070" t="s">
        <v>5221</v>
      </c>
      <c r="F1070" t="s">
        <v>4066</v>
      </c>
      <c r="G1070" s="2"/>
      <c r="H1070">
        <v>1965</v>
      </c>
      <c r="I1070" t="s">
        <v>1308</v>
      </c>
      <c r="J1070" t="s">
        <v>1311</v>
      </c>
      <c r="T1070" t="s">
        <v>2341</v>
      </c>
      <c r="AE1070" t="s">
        <v>5222</v>
      </c>
    </row>
    <row r="1071" spans="1:34" outlineLevel="2" x14ac:dyDescent="0.25">
      <c r="A1071" t="s">
        <v>5221</v>
      </c>
      <c r="F1071" t="s">
        <v>4064</v>
      </c>
      <c r="G1071" s="2"/>
      <c r="H1071">
        <v>1985</v>
      </c>
      <c r="I1071" t="s">
        <v>6052</v>
      </c>
      <c r="J1071" t="s">
        <v>3402</v>
      </c>
      <c r="T1071" t="s">
        <v>6051</v>
      </c>
      <c r="AE1071" t="s">
        <v>5222</v>
      </c>
    </row>
    <row r="1072" spans="1:34" outlineLevel="2" x14ac:dyDescent="0.25">
      <c r="A1072" t="s">
        <v>5221</v>
      </c>
      <c r="F1072" t="s">
        <v>4065</v>
      </c>
      <c r="G1072" s="2"/>
      <c r="H1072">
        <v>1977</v>
      </c>
      <c r="J1072" t="s">
        <v>2661</v>
      </c>
      <c r="T1072" t="s">
        <v>361</v>
      </c>
      <c r="AE1072" t="s">
        <v>5222</v>
      </c>
    </row>
    <row r="1073" spans="1:31" outlineLevel="2" x14ac:dyDescent="0.25">
      <c r="A1073" t="s">
        <v>4383</v>
      </c>
      <c r="F1073" t="s">
        <v>3490</v>
      </c>
      <c r="G1073" s="2"/>
      <c r="H1073">
        <v>1908</v>
      </c>
      <c r="I1073" t="s">
        <v>5973</v>
      </c>
      <c r="J1073" t="s">
        <v>3831</v>
      </c>
      <c r="T1073" t="s">
        <v>2342</v>
      </c>
      <c r="AE1073" t="s">
        <v>2593</v>
      </c>
    </row>
    <row r="1074" spans="1:31" outlineLevel="2" x14ac:dyDescent="0.25">
      <c r="F1074" t="s">
        <v>3491</v>
      </c>
      <c r="G1074" s="2"/>
      <c r="J1074" t="s">
        <v>6704</v>
      </c>
      <c r="T1074" t="s">
        <v>4306</v>
      </c>
      <c r="AE1074" t="s">
        <v>2593</v>
      </c>
    </row>
    <row r="1075" spans="1:31" outlineLevel="2" x14ac:dyDescent="0.25">
      <c r="F1075" t="s">
        <v>3492</v>
      </c>
      <c r="G1075" s="2"/>
      <c r="J1075" t="s">
        <v>2639</v>
      </c>
      <c r="T1075" t="s">
        <v>4307</v>
      </c>
      <c r="AE1075" t="s">
        <v>2593</v>
      </c>
    </row>
    <row r="1076" spans="1:31" outlineLevel="2" x14ac:dyDescent="0.25">
      <c r="A1076" t="s">
        <v>4384</v>
      </c>
      <c r="F1076" t="s">
        <v>3490</v>
      </c>
      <c r="G1076" s="2"/>
      <c r="H1076">
        <v>1908</v>
      </c>
      <c r="I1076" t="s">
        <v>5974</v>
      </c>
      <c r="AE1076" t="s">
        <v>2593</v>
      </c>
    </row>
    <row r="1077" spans="1:31" outlineLevel="2" x14ac:dyDescent="0.25">
      <c r="F1077" t="s">
        <v>3491</v>
      </c>
      <c r="G1077" s="2"/>
      <c r="AE1077" t="s">
        <v>2593</v>
      </c>
    </row>
    <row r="1078" spans="1:31" outlineLevel="2" x14ac:dyDescent="0.25">
      <c r="F1078" t="s">
        <v>3492</v>
      </c>
      <c r="G1078" s="2"/>
      <c r="AE1078" t="s">
        <v>2593</v>
      </c>
    </row>
    <row r="1079" spans="1:31" outlineLevel="2" x14ac:dyDescent="0.25">
      <c r="A1079" t="s">
        <v>4385</v>
      </c>
      <c r="F1079" t="s">
        <v>3490</v>
      </c>
      <c r="G1079" s="2"/>
      <c r="H1079">
        <v>1908</v>
      </c>
      <c r="I1079" t="s">
        <v>3860</v>
      </c>
      <c r="J1079" t="s">
        <v>3831</v>
      </c>
      <c r="AE1079" t="s">
        <v>2593</v>
      </c>
    </row>
    <row r="1080" spans="1:31" outlineLevel="2" x14ac:dyDescent="0.25">
      <c r="F1080" t="s">
        <v>3491</v>
      </c>
      <c r="G1080" s="2"/>
      <c r="AE1080" t="s">
        <v>2593</v>
      </c>
    </row>
    <row r="1081" spans="1:31" outlineLevel="2" x14ac:dyDescent="0.25">
      <c r="F1081" t="s">
        <v>3492</v>
      </c>
      <c r="G1081" s="2"/>
      <c r="J1081" t="s">
        <v>6119</v>
      </c>
      <c r="AE1081" t="s">
        <v>2593</v>
      </c>
    </row>
    <row r="1082" spans="1:31" outlineLevel="2" x14ac:dyDescent="0.25">
      <c r="A1082" t="s">
        <v>4308</v>
      </c>
      <c r="F1082" t="s">
        <v>3490</v>
      </c>
      <c r="G1082" s="2"/>
      <c r="H1082">
        <v>1908</v>
      </c>
      <c r="I1082" t="s">
        <v>3861</v>
      </c>
      <c r="J1082" t="s">
        <v>3831</v>
      </c>
      <c r="AE1082" t="s">
        <v>2593</v>
      </c>
    </row>
    <row r="1083" spans="1:31" outlineLevel="2" x14ac:dyDescent="0.25">
      <c r="F1083" t="s">
        <v>3491</v>
      </c>
      <c r="G1083" s="2"/>
      <c r="J1083" t="s">
        <v>6704</v>
      </c>
      <c r="AE1083" t="s">
        <v>2593</v>
      </c>
    </row>
    <row r="1084" spans="1:31" outlineLevel="2" x14ac:dyDescent="0.25">
      <c r="F1084" t="s">
        <v>3492</v>
      </c>
      <c r="G1084" s="2"/>
      <c r="J1084" t="s">
        <v>6119</v>
      </c>
      <c r="AE1084" t="s">
        <v>2593</v>
      </c>
    </row>
    <row r="1085" spans="1:31" outlineLevel="2" x14ac:dyDescent="0.25">
      <c r="A1085" t="s">
        <v>2638</v>
      </c>
      <c r="F1085" t="s">
        <v>3490</v>
      </c>
      <c r="G1085" s="2"/>
      <c r="H1085">
        <v>1908</v>
      </c>
      <c r="I1085" t="s">
        <v>3861</v>
      </c>
      <c r="J1085" t="s">
        <v>5649</v>
      </c>
      <c r="AE1085" t="s">
        <v>2593</v>
      </c>
    </row>
    <row r="1086" spans="1:31" outlineLevel="2" x14ac:dyDescent="0.25">
      <c r="F1086" t="s">
        <v>3491</v>
      </c>
      <c r="G1086" s="2"/>
      <c r="J1086" t="s">
        <v>2640</v>
      </c>
      <c r="AE1086" t="s">
        <v>2593</v>
      </c>
    </row>
    <row r="1087" spans="1:31" outlineLevel="2" x14ac:dyDescent="0.25">
      <c r="F1087" t="s">
        <v>3492</v>
      </c>
      <c r="G1087" s="2"/>
      <c r="J1087" t="s">
        <v>5648</v>
      </c>
      <c r="AE1087" t="s">
        <v>2593</v>
      </c>
    </row>
    <row r="1088" spans="1:31" outlineLevel="2" x14ac:dyDescent="0.25">
      <c r="A1088" t="s">
        <v>5967</v>
      </c>
      <c r="F1088" t="s">
        <v>3490</v>
      </c>
      <c r="G1088" s="2"/>
      <c r="H1088">
        <v>1908</v>
      </c>
      <c r="I1088" t="s">
        <v>3483</v>
      </c>
      <c r="J1088" t="s">
        <v>3831</v>
      </c>
      <c r="AE1088" t="s">
        <v>2593</v>
      </c>
    </row>
    <row r="1089" spans="1:31" outlineLevel="2" x14ac:dyDescent="0.25">
      <c r="F1089" t="s">
        <v>3491</v>
      </c>
      <c r="G1089" s="2"/>
      <c r="J1089" t="s">
        <v>6704</v>
      </c>
      <c r="AE1089" t="s">
        <v>2593</v>
      </c>
    </row>
    <row r="1090" spans="1:31" outlineLevel="2" x14ac:dyDescent="0.25">
      <c r="F1090" t="s">
        <v>3492</v>
      </c>
      <c r="G1090" s="2"/>
      <c r="J1090" t="s">
        <v>2156</v>
      </c>
      <c r="AE1090" t="s">
        <v>2593</v>
      </c>
    </row>
    <row r="1091" spans="1:31" outlineLevel="2" x14ac:dyDescent="0.25">
      <c r="A1091" t="s">
        <v>5968</v>
      </c>
      <c r="F1091" t="s">
        <v>3490</v>
      </c>
      <c r="G1091" s="2"/>
      <c r="H1091">
        <v>1908</v>
      </c>
      <c r="I1091" t="s">
        <v>3484</v>
      </c>
      <c r="J1091" t="s">
        <v>3831</v>
      </c>
      <c r="AE1091" t="s">
        <v>2593</v>
      </c>
    </row>
    <row r="1092" spans="1:31" outlineLevel="2" x14ac:dyDescent="0.25">
      <c r="F1092" t="s">
        <v>3491</v>
      </c>
      <c r="G1092" s="2"/>
      <c r="J1092" t="s">
        <v>6704</v>
      </c>
      <c r="AE1092" t="s">
        <v>2593</v>
      </c>
    </row>
    <row r="1093" spans="1:31" outlineLevel="2" x14ac:dyDescent="0.25">
      <c r="F1093" t="s">
        <v>3492</v>
      </c>
      <c r="G1093" s="2"/>
      <c r="J1093" t="s">
        <v>1674</v>
      </c>
      <c r="AE1093" t="s">
        <v>2593</v>
      </c>
    </row>
    <row r="1094" spans="1:31" outlineLevel="2" x14ac:dyDescent="0.25">
      <c r="A1094" t="s">
        <v>5969</v>
      </c>
      <c r="F1094" t="s">
        <v>3490</v>
      </c>
      <c r="G1094" s="2"/>
      <c r="H1094">
        <v>1908</v>
      </c>
      <c r="I1094" t="s">
        <v>3485</v>
      </c>
      <c r="AE1094" t="s">
        <v>2593</v>
      </c>
    </row>
    <row r="1095" spans="1:31" outlineLevel="2" x14ac:dyDescent="0.25">
      <c r="F1095" t="s">
        <v>3491</v>
      </c>
      <c r="G1095" s="2"/>
      <c r="AE1095" t="s">
        <v>2593</v>
      </c>
    </row>
    <row r="1096" spans="1:31" outlineLevel="2" x14ac:dyDescent="0.25">
      <c r="F1096" t="s">
        <v>3492</v>
      </c>
      <c r="G1096" s="2"/>
      <c r="AE1096" t="s">
        <v>2593</v>
      </c>
    </row>
    <row r="1097" spans="1:31" outlineLevel="2" x14ac:dyDescent="0.25">
      <c r="A1097" t="s">
        <v>5970</v>
      </c>
      <c r="F1097" t="s">
        <v>3490</v>
      </c>
      <c r="G1097" s="2"/>
      <c r="H1097">
        <v>1908</v>
      </c>
      <c r="I1097" t="s">
        <v>3486</v>
      </c>
      <c r="J1097" t="s">
        <v>3831</v>
      </c>
      <c r="AE1097" t="s">
        <v>2593</v>
      </c>
    </row>
    <row r="1098" spans="1:31" outlineLevel="2" x14ac:dyDescent="0.25">
      <c r="F1098" t="s">
        <v>3491</v>
      </c>
      <c r="G1098" s="2"/>
      <c r="J1098" t="s">
        <v>6704</v>
      </c>
      <c r="AE1098" t="s">
        <v>2593</v>
      </c>
    </row>
    <row r="1099" spans="1:31" outlineLevel="2" x14ac:dyDescent="0.25">
      <c r="F1099" t="s">
        <v>3492</v>
      </c>
      <c r="G1099" s="2"/>
      <c r="J1099" t="s">
        <v>1674</v>
      </c>
      <c r="AE1099" t="s">
        <v>2593</v>
      </c>
    </row>
    <row r="1100" spans="1:31" outlineLevel="2" x14ac:dyDescent="0.25">
      <c r="A1100" t="s">
        <v>5971</v>
      </c>
      <c r="F1100" t="s">
        <v>3490</v>
      </c>
      <c r="G1100" s="2"/>
      <c r="H1100">
        <v>1908</v>
      </c>
      <c r="I1100" t="s">
        <v>3487</v>
      </c>
      <c r="J1100" t="s">
        <v>3831</v>
      </c>
      <c r="AE1100" t="s">
        <v>2593</v>
      </c>
    </row>
    <row r="1101" spans="1:31" outlineLevel="2" x14ac:dyDescent="0.25">
      <c r="F1101" t="s">
        <v>3491</v>
      </c>
      <c r="G1101" s="2"/>
      <c r="J1101" t="s">
        <v>6704</v>
      </c>
      <c r="AE1101" t="s">
        <v>2593</v>
      </c>
    </row>
    <row r="1102" spans="1:31" outlineLevel="2" x14ac:dyDescent="0.25">
      <c r="F1102" t="s">
        <v>3492</v>
      </c>
      <c r="G1102" s="2"/>
      <c r="J1102" t="s">
        <v>1674</v>
      </c>
      <c r="AE1102" t="s">
        <v>2593</v>
      </c>
    </row>
    <row r="1103" spans="1:31" outlineLevel="2" x14ac:dyDescent="0.25">
      <c r="A1103" t="s">
        <v>5972</v>
      </c>
      <c r="F1103" t="s">
        <v>3490</v>
      </c>
      <c r="G1103" s="2"/>
      <c r="H1103">
        <v>1908</v>
      </c>
      <c r="I1103" t="s">
        <v>3488</v>
      </c>
      <c r="J1103" t="s">
        <v>3831</v>
      </c>
      <c r="AE1103" t="s">
        <v>2593</v>
      </c>
    </row>
    <row r="1104" spans="1:31" outlineLevel="2" x14ac:dyDescent="0.25">
      <c r="F1104" t="s">
        <v>3491</v>
      </c>
      <c r="G1104" s="2"/>
      <c r="J1104" t="s">
        <v>6704</v>
      </c>
      <c r="AE1104" t="s">
        <v>2593</v>
      </c>
    </row>
    <row r="1105" spans="1:31" outlineLevel="2" x14ac:dyDescent="0.25">
      <c r="F1105" t="s">
        <v>3492</v>
      </c>
      <c r="G1105" s="2"/>
      <c r="J1105" t="s">
        <v>1674</v>
      </c>
      <c r="AE1105" t="s">
        <v>2593</v>
      </c>
    </row>
    <row r="1106" spans="1:31" outlineLevel="2" x14ac:dyDescent="0.25">
      <c r="A1106" t="s">
        <v>3489</v>
      </c>
      <c r="F1106" t="s">
        <v>4065</v>
      </c>
      <c r="G1106" s="2"/>
      <c r="H1106">
        <v>1908</v>
      </c>
      <c r="I1106" t="s">
        <v>4309</v>
      </c>
      <c r="J1106" t="s">
        <v>4310</v>
      </c>
      <c r="T1106" t="s">
        <v>6637</v>
      </c>
      <c r="AE1106" t="s">
        <v>2593</v>
      </c>
    </row>
    <row r="1107" spans="1:31" outlineLevel="2" x14ac:dyDescent="0.25">
      <c r="A1107" t="s">
        <v>6022</v>
      </c>
      <c r="F1107" t="s">
        <v>4059</v>
      </c>
      <c r="G1107" s="2"/>
      <c r="H1107">
        <v>1937</v>
      </c>
      <c r="I1107" t="s">
        <v>5138</v>
      </c>
      <c r="J1107" t="s">
        <v>3831</v>
      </c>
      <c r="T1107" t="s">
        <v>5385</v>
      </c>
      <c r="AE1107" t="s">
        <v>5234</v>
      </c>
    </row>
    <row r="1108" spans="1:31" outlineLevel="2" x14ac:dyDescent="0.25">
      <c r="A1108" t="s">
        <v>1678</v>
      </c>
      <c r="F1108" t="s">
        <v>4059</v>
      </c>
      <c r="G1108" s="2"/>
      <c r="H1108" s="2" t="s">
        <v>4311</v>
      </c>
      <c r="I1108" t="s">
        <v>1308</v>
      </c>
      <c r="J1108" t="s">
        <v>5398</v>
      </c>
      <c r="T1108" t="s">
        <v>5586</v>
      </c>
      <c r="AE1108" t="s">
        <v>580</v>
      </c>
    </row>
    <row r="1109" spans="1:31" outlineLevel="2" x14ac:dyDescent="0.25">
      <c r="A1109" t="s">
        <v>855</v>
      </c>
      <c r="F1109" t="s">
        <v>4062</v>
      </c>
      <c r="G1109" s="2"/>
      <c r="H1109" s="2">
        <v>1918</v>
      </c>
      <c r="I1109" t="s">
        <v>5139</v>
      </c>
      <c r="J1109" t="s">
        <v>5398</v>
      </c>
      <c r="T1109" t="s">
        <v>1056</v>
      </c>
      <c r="AE1109" t="s">
        <v>856</v>
      </c>
    </row>
    <row r="1110" spans="1:31" ht="13" outlineLevel="1" x14ac:dyDescent="0.3">
      <c r="A1110" s="10" t="s">
        <v>4791</v>
      </c>
      <c r="G1110" s="2"/>
      <c r="H1110" s="2"/>
    </row>
    <row r="1111" spans="1:31" outlineLevel="2" x14ac:dyDescent="0.25">
      <c r="A1111" t="s">
        <v>106</v>
      </c>
      <c r="F1111" t="s">
        <v>4059</v>
      </c>
      <c r="G1111" s="2"/>
      <c r="H1111" s="2">
        <v>1932</v>
      </c>
      <c r="I1111" t="s">
        <v>1308</v>
      </c>
      <c r="J1111" t="s">
        <v>4698</v>
      </c>
      <c r="T1111" t="s">
        <v>4697</v>
      </c>
      <c r="AE1111" t="s">
        <v>1014</v>
      </c>
    </row>
    <row r="1112" spans="1:31" outlineLevel="2" x14ac:dyDescent="0.25">
      <c r="A1112" t="s">
        <v>106</v>
      </c>
      <c r="F1112" t="s">
        <v>4060</v>
      </c>
      <c r="G1112" s="2"/>
      <c r="H1112" s="2">
        <v>1932</v>
      </c>
      <c r="I1112" t="s">
        <v>1308</v>
      </c>
      <c r="J1112" t="s">
        <v>2633</v>
      </c>
      <c r="T1112" t="s">
        <v>4697</v>
      </c>
      <c r="AE1112" t="s">
        <v>1014</v>
      </c>
    </row>
    <row r="1113" spans="1:31" outlineLevel="2" x14ac:dyDescent="0.25">
      <c r="A1113" t="s">
        <v>106</v>
      </c>
      <c r="F1113" t="s">
        <v>4064</v>
      </c>
      <c r="G1113" s="2"/>
      <c r="H1113" s="2">
        <v>1932</v>
      </c>
      <c r="I1113" t="s">
        <v>1308</v>
      </c>
      <c r="J1113" t="s">
        <v>2633</v>
      </c>
      <c r="T1113" t="s">
        <v>4697</v>
      </c>
      <c r="AE1113" t="s">
        <v>1014</v>
      </c>
    </row>
    <row r="1114" spans="1:31" outlineLevel="2" x14ac:dyDescent="0.25">
      <c r="A1114" t="s">
        <v>106</v>
      </c>
      <c r="F1114" t="s">
        <v>4065</v>
      </c>
      <c r="G1114" s="2"/>
      <c r="H1114" s="2">
        <v>1932</v>
      </c>
      <c r="I1114" t="s">
        <v>1308</v>
      </c>
      <c r="J1114" t="s">
        <v>4698</v>
      </c>
      <c r="T1114" t="s">
        <v>4697</v>
      </c>
      <c r="AE1114" t="s">
        <v>1014</v>
      </c>
    </row>
    <row r="1115" spans="1:31" outlineLevel="2" x14ac:dyDescent="0.25">
      <c r="A1115" t="s">
        <v>1062</v>
      </c>
      <c r="F1115" t="s">
        <v>4062</v>
      </c>
      <c r="G1115" s="2"/>
      <c r="H1115" s="2" t="s">
        <v>4311</v>
      </c>
      <c r="I1115" t="s">
        <v>1063</v>
      </c>
      <c r="J1115" t="s">
        <v>5398</v>
      </c>
      <c r="T1115" t="s">
        <v>2465</v>
      </c>
      <c r="AE1115" t="s">
        <v>5222</v>
      </c>
    </row>
    <row r="1116" spans="1:31" outlineLevel="2" x14ac:dyDescent="0.25">
      <c r="A1116" t="s">
        <v>877</v>
      </c>
      <c r="F1116" t="s">
        <v>4059</v>
      </c>
      <c r="G1116" s="2"/>
      <c r="H1116" s="2" t="s">
        <v>4311</v>
      </c>
      <c r="I1116" t="s">
        <v>6311</v>
      </c>
      <c r="J1116" t="s">
        <v>878</v>
      </c>
      <c r="T1116" t="s">
        <v>875</v>
      </c>
      <c r="AE1116" t="s">
        <v>3354</v>
      </c>
    </row>
    <row r="1117" spans="1:31" outlineLevel="2" x14ac:dyDescent="0.25">
      <c r="A1117" t="s">
        <v>5193</v>
      </c>
      <c r="F1117" t="s">
        <v>4059</v>
      </c>
      <c r="G1117" s="2"/>
      <c r="H1117" s="2">
        <v>2004</v>
      </c>
      <c r="I1117" t="s">
        <v>4069</v>
      </c>
      <c r="J1117" t="s">
        <v>5398</v>
      </c>
      <c r="T1117" t="s">
        <v>5192</v>
      </c>
      <c r="AE1117" t="s">
        <v>3092</v>
      </c>
    </row>
    <row r="1118" spans="1:31" outlineLevel="2" x14ac:dyDescent="0.25">
      <c r="A1118" t="s">
        <v>293</v>
      </c>
      <c r="F1118" t="s">
        <v>4059</v>
      </c>
      <c r="G1118" s="2"/>
      <c r="H1118" s="2">
        <v>2004</v>
      </c>
      <c r="I1118" t="s">
        <v>4069</v>
      </c>
      <c r="J1118" t="s">
        <v>5398</v>
      </c>
      <c r="T1118" t="s">
        <v>5192</v>
      </c>
      <c r="AE1118" t="s">
        <v>3093</v>
      </c>
    </row>
    <row r="1119" spans="1:31" outlineLevel="2" x14ac:dyDescent="0.25">
      <c r="A1119" t="s">
        <v>3145</v>
      </c>
      <c r="F1119" t="s">
        <v>4062</v>
      </c>
      <c r="G1119" s="2"/>
      <c r="H1119" s="2">
        <v>1981</v>
      </c>
      <c r="J1119" t="s">
        <v>5398</v>
      </c>
      <c r="T1119" t="s">
        <v>3146</v>
      </c>
      <c r="AE1119" t="s">
        <v>3091</v>
      </c>
    </row>
    <row r="1120" spans="1:31" outlineLevel="2" x14ac:dyDescent="0.25">
      <c r="A1120" t="s">
        <v>4792</v>
      </c>
      <c r="F1120" t="s">
        <v>4059</v>
      </c>
      <c r="G1120" s="2"/>
      <c r="H1120" s="2" t="s">
        <v>4793</v>
      </c>
      <c r="I1120" t="s">
        <v>879</v>
      </c>
      <c r="J1120" t="s">
        <v>5398</v>
      </c>
      <c r="T1120" t="s">
        <v>876</v>
      </c>
      <c r="AE1120" t="s">
        <v>3091</v>
      </c>
    </row>
    <row r="1121" spans="1:31" outlineLevel="2" x14ac:dyDescent="0.25">
      <c r="A1121" t="s">
        <v>4792</v>
      </c>
      <c r="F1121" t="s">
        <v>4060</v>
      </c>
      <c r="G1121" s="2"/>
      <c r="H1121" s="2">
        <v>2004</v>
      </c>
      <c r="I1121" t="s">
        <v>4069</v>
      </c>
      <c r="J1121" t="s">
        <v>5398</v>
      </c>
      <c r="T1121" t="s">
        <v>5192</v>
      </c>
      <c r="AE1121" t="s">
        <v>3091</v>
      </c>
    </row>
    <row r="1122" spans="1:31" outlineLevel="2" x14ac:dyDescent="0.25">
      <c r="A1122" t="s">
        <v>4792</v>
      </c>
      <c r="F1122" t="s">
        <v>4064</v>
      </c>
      <c r="G1122" s="2"/>
      <c r="H1122" s="2">
        <v>2004</v>
      </c>
      <c r="I1122" t="s">
        <v>2343</v>
      </c>
      <c r="J1122" t="s">
        <v>5398</v>
      </c>
      <c r="T1122" t="s">
        <v>5192</v>
      </c>
      <c r="AE1122" t="s">
        <v>3091</v>
      </c>
    </row>
    <row r="1123" spans="1:31" outlineLevel="2" x14ac:dyDescent="0.25">
      <c r="A1123" t="s">
        <v>4794</v>
      </c>
      <c r="F1123" t="s">
        <v>4059</v>
      </c>
      <c r="G1123" s="2"/>
      <c r="H1123" s="2" t="s">
        <v>4311</v>
      </c>
      <c r="I1123">
        <v>2</v>
      </c>
      <c r="J1123" t="s">
        <v>5398</v>
      </c>
      <c r="T1123" t="s">
        <v>874</v>
      </c>
      <c r="AE1123" t="s">
        <v>3354</v>
      </c>
    </row>
    <row r="1124" spans="1:31" outlineLevel="2" x14ac:dyDescent="0.25">
      <c r="A1124" t="s">
        <v>4794</v>
      </c>
      <c r="F1124" t="s">
        <v>4060</v>
      </c>
      <c r="G1124" s="2"/>
      <c r="H1124" s="2"/>
      <c r="I1124" t="s">
        <v>1135</v>
      </c>
      <c r="J1124" t="s">
        <v>1133</v>
      </c>
      <c r="T1124" t="s">
        <v>1134</v>
      </c>
      <c r="AE1124" t="s">
        <v>1667</v>
      </c>
    </row>
    <row r="1125" spans="1:31" outlineLevel="2" x14ac:dyDescent="0.25">
      <c r="A1125" t="s">
        <v>294</v>
      </c>
      <c r="F1125" t="s">
        <v>4059</v>
      </c>
      <c r="G1125" s="2"/>
      <c r="H1125" s="2">
        <v>2004</v>
      </c>
      <c r="I1125" t="s">
        <v>4069</v>
      </c>
      <c r="J1125" t="s">
        <v>5398</v>
      </c>
      <c r="T1125" t="s">
        <v>5192</v>
      </c>
      <c r="AE1125" t="s">
        <v>3094</v>
      </c>
    </row>
    <row r="1126" spans="1:31" outlineLevel="2" x14ac:dyDescent="0.25">
      <c r="A1126" t="s">
        <v>5596</v>
      </c>
      <c r="F1126" t="s">
        <v>4059</v>
      </c>
      <c r="G1126" s="2"/>
      <c r="H1126" s="2">
        <v>1947</v>
      </c>
      <c r="I1126" t="s">
        <v>3449</v>
      </c>
      <c r="J1126" t="s">
        <v>3450</v>
      </c>
      <c r="T1126" t="s">
        <v>2483</v>
      </c>
      <c r="AE1126" t="s">
        <v>3142</v>
      </c>
    </row>
    <row r="1127" spans="1:31" ht="13" outlineLevel="1" x14ac:dyDescent="0.3">
      <c r="A1127" s="10" t="s">
        <v>2421</v>
      </c>
      <c r="G1127" s="2"/>
      <c r="H1127" s="2"/>
    </row>
    <row r="1128" spans="1:31" outlineLevel="2" x14ac:dyDescent="0.25">
      <c r="A1128" t="s">
        <v>3238</v>
      </c>
      <c r="F1128" t="s">
        <v>4059</v>
      </c>
      <c r="G1128" s="2"/>
      <c r="H1128" s="2"/>
      <c r="I1128" t="s">
        <v>1308</v>
      </c>
      <c r="J1128" t="s">
        <v>5398</v>
      </c>
      <c r="T1128" t="s">
        <v>3239</v>
      </c>
      <c r="AE1128" t="s">
        <v>1664</v>
      </c>
    </row>
    <row r="1129" spans="1:31" outlineLevel="2" x14ac:dyDescent="0.25">
      <c r="A1129" t="s">
        <v>2422</v>
      </c>
      <c r="F1129" t="s">
        <v>4059</v>
      </c>
      <c r="G1129" s="2"/>
      <c r="H1129" s="2"/>
      <c r="I1129" t="s">
        <v>1308</v>
      </c>
      <c r="J1129" t="s">
        <v>1982</v>
      </c>
      <c r="T1129" t="s">
        <v>2423</v>
      </c>
      <c r="AE1129" t="s">
        <v>1462</v>
      </c>
    </row>
    <row r="1130" spans="1:31" outlineLevel="2" x14ac:dyDescent="0.25">
      <c r="A1130" t="s">
        <v>2422</v>
      </c>
      <c r="F1130" t="s">
        <v>4060</v>
      </c>
      <c r="G1130" s="2"/>
      <c r="H1130" s="2"/>
      <c r="I1130" t="s">
        <v>1308</v>
      </c>
      <c r="J1130" t="s">
        <v>3831</v>
      </c>
      <c r="T1130" t="s">
        <v>1981</v>
      </c>
      <c r="AE1130" t="s">
        <v>1462</v>
      </c>
    </row>
    <row r="1131" spans="1:31" outlineLevel="2" x14ac:dyDescent="0.25">
      <c r="A1131" t="s">
        <v>2422</v>
      </c>
      <c r="F1131" t="s">
        <v>4064</v>
      </c>
      <c r="G1131" s="2"/>
      <c r="H1131" s="2"/>
      <c r="I1131" t="s">
        <v>1308</v>
      </c>
      <c r="J1131" t="s">
        <v>6501</v>
      </c>
      <c r="T1131" t="s">
        <v>1981</v>
      </c>
      <c r="AE1131" t="s">
        <v>1462</v>
      </c>
    </row>
    <row r="1132" spans="1:31" outlineLevel="2" x14ac:dyDescent="0.25">
      <c r="A1132" t="s">
        <v>855</v>
      </c>
      <c r="F1132" t="s">
        <v>4062</v>
      </c>
      <c r="G1132" s="2"/>
      <c r="H1132" s="2">
        <v>1951</v>
      </c>
      <c r="I1132" t="s">
        <v>1057</v>
      </c>
      <c r="J1132" t="s">
        <v>1674</v>
      </c>
      <c r="T1132" t="s">
        <v>1058</v>
      </c>
      <c r="AE1132" t="s">
        <v>856</v>
      </c>
    </row>
    <row r="1133" spans="1:31" ht="13" outlineLevel="1" x14ac:dyDescent="0.3">
      <c r="A1133" s="10" t="s">
        <v>295</v>
      </c>
      <c r="G1133" s="2"/>
      <c r="H1133" s="2"/>
    </row>
    <row r="1134" spans="1:31" outlineLevel="2" x14ac:dyDescent="0.25">
      <c r="A1134" t="s">
        <v>296</v>
      </c>
      <c r="F1134" t="s">
        <v>4059</v>
      </c>
      <c r="G1134" s="2"/>
      <c r="H1134" s="2"/>
      <c r="I1134" t="s">
        <v>297</v>
      </c>
      <c r="J1134" t="s">
        <v>3831</v>
      </c>
      <c r="T1134" t="s">
        <v>3079</v>
      </c>
      <c r="AE1134" t="s">
        <v>4010</v>
      </c>
    </row>
    <row r="1135" spans="1:31" outlineLevel="2" x14ac:dyDescent="0.25">
      <c r="A1135" t="s">
        <v>2276</v>
      </c>
      <c r="F1135" t="s">
        <v>4059</v>
      </c>
      <c r="G1135" s="2"/>
      <c r="H1135" s="2"/>
      <c r="I1135" t="s">
        <v>3421</v>
      </c>
      <c r="J1135" t="s">
        <v>6452</v>
      </c>
      <c r="T1135" t="s">
        <v>5638</v>
      </c>
      <c r="AE1135" t="s">
        <v>3662</v>
      </c>
    </row>
    <row r="1136" spans="1:31" outlineLevel="2" x14ac:dyDescent="0.25">
      <c r="A1136" t="s">
        <v>2276</v>
      </c>
      <c r="F1136" t="s">
        <v>4059</v>
      </c>
      <c r="G1136" s="2"/>
      <c r="H1136" s="2"/>
      <c r="I1136" t="s">
        <v>3421</v>
      </c>
      <c r="J1136" t="s">
        <v>6453</v>
      </c>
      <c r="T1136" t="s">
        <v>5638</v>
      </c>
      <c r="AE1136" t="s">
        <v>3662</v>
      </c>
    </row>
    <row r="1137" spans="1:31" ht="13" outlineLevel="1" x14ac:dyDescent="0.3">
      <c r="A1137" s="10" t="s">
        <v>3080</v>
      </c>
      <c r="G1137" s="2"/>
      <c r="H1137" s="2"/>
    </row>
    <row r="1138" spans="1:31" outlineLevel="2" x14ac:dyDescent="0.25">
      <c r="A1138" t="s">
        <v>5922</v>
      </c>
      <c r="F1138" t="s">
        <v>4062</v>
      </c>
      <c r="G1138" s="2"/>
      <c r="H1138" s="2">
        <v>1937</v>
      </c>
      <c r="I1138" t="s">
        <v>5923</v>
      </c>
      <c r="J1138" t="s">
        <v>878</v>
      </c>
      <c r="T1138" t="s">
        <v>5924</v>
      </c>
      <c r="AE1138" t="s">
        <v>5234</v>
      </c>
    </row>
    <row r="1139" spans="1:31" outlineLevel="2" x14ac:dyDescent="0.25">
      <c r="A1139" t="s">
        <v>5922</v>
      </c>
      <c r="F1139" t="s">
        <v>4062</v>
      </c>
      <c r="G1139" s="2"/>
      <c r="H1139" s="2">
        <v>1937</v>
      </c>
      <c r="I1139" t="s">
        <v>4802</v>
      </c>
      <c r="J1139" t="s">
        <v>878</v>
      </c>
      <c r="T1139" t="s">
        <v>5924</v>
      </c>
      <c r="AE1139" t="s">
        <v>5234</v>
      </c>
    </row>
    <row r="1140" spans="1:31" outlineLevel="2" x14ac:dyDescent="0.25">
      <c r="A1140" t="s">
        <v>5922</v>
      </c>
      <c r="F1140" t="s">
        <v>4062</v>
      </c>
      <c r="G1140" s="2"/>
      <c r="H1140" s="2">
        <v>1937</v>
      </c>
      <c r="I1140" t="s">
        <v>4803</v>
      </c>
      <c r="J1140" t="s">
        <v>878</v>
      </c>
      <c r="T1140" t="s">
        <v>5924</v>
      </c>
      <c r="AE1140" t="s">
        <v>5234</v>
      </c>
    </row>
    <row r="1141" spans="1:31" outlineLevel="2" x14ac:dyDescent="0.25">
      <c r="A1141" t="s">
        <v>3082</v>
      </c>
      <c r="F1141" t="s">
        <v>4059</v>
      </c>
      <c r="G1141" s="2"/>
      <c r="H1141" s="2">
        <v>1935</v>
      </c>
      <c r="I1141" t="s">
        <v>3081</v>
      </c>
      <c r="J1141" t="s">
        <v>3083</v>
      </c>
      <c r="T1141" t="s">
        <v>3088</v>
      </c>
      <c r="AE1141" t="s">
        <v>3090</v>
      </c>
    </row>
    <row r="1142" spans="1:31" outlineLevel="2" x14ac:dyDescent="0.25">
      <c r="A1142" t="s">
        <v>3082</v>
      </c>
      <c r="F1142" t="s">
        <v>4060</v>
      </c>
      <c r="G1142" s="2"/>
      <c r="H1142" s="2">
        <v>1935</v>
      </c>
      <c r="I1142" t="s">
        <v>3081</v>
      </c>
      <c r="J1142" t="s">
        <v>3084</v>
      </c>
      <c r="T1142" t="s">
        <v>3088</v>
      </c>
      <c r="AE1142" t="s">
        <v>3090</v>
      </c>
    </row>
    <row r="1143" spans="1:31" outlineLevel="2" x14ac:dyDescent="0.25">
      <c r="A1143" t="s">
        <v>3082</v>
      </c>
      <c r="F1143" t="s">
        <v>4064</v>
      </c>
      <c r="G1143" s="2"/>
      <c r="H1143" s="2">
        <v>1935</v>
      </c>
      <c r="I1143" t="s">
        <v>3081</v>
      </c>
      <c r="J1143" t="s">
        <v>3085</v>
      </c>
      <c r="T1143" t="s">
        <v>3088</v>
      </c>
      <c r="AE1143" t="s">
        <v>3090</v>
      </c>
    </row>
    <row r="1144" spans="1:31" outlineLevel="2" x14ac:dyDescent="0.25">
      <c r="A1144" t="s">
        <v>3082</v>
      </c>
      <c r="F1144" t="s">
        <v>4065</v>
      </c>
      <c r="G1144" s="2"/>
      <c r="H1144" s="2">
        <v>1935</v>
      </c>
      <c r="I1144" t="s">
        <v>3081</v>
      </c>
      <c r="J1144" t="s">
        <v>3086</v>
      </c>
      <c r="T1144" t="s">
        <v>3088</v>
      </c>
      <c r="AE1144" t="s">
        <v>3090</v>
      </c>
    </row>
    <row r="1145" spans="1:31" outlineLevel="2" x14ac:dyDescent="0.25">
      <c r="A1145" t="s">
        <v>3082</v>
      </c>
      <c r="F1145" t="s">
        <v>4066</v>
      </c>
      <c r="G1145" s="2"/>
      <c r="H1145" s="2">
        <v>1935</v>
      </c>
      <c r="I1145" t="s">
        <v>3081</v>
      </c>
      <c r="J1145" t="s">
        <v>3087</v>
      </c>
      <c r="T1145" t="s">
        <v>3088</v>
      </c>
      <c r="AE1145" t="s">
        <v>3090</v>
      </c>
    </row>
    <row r="1146" spans="1:31" outlineLevel="2" x14ac:dyDescent="0.25">
      <c r="A1146" t="s">
        <v>3121</v>
      </c>
      <c r="F1146" t="s">
        <v>4059</v>
      </c>
      <c r="G1146" s="2"/>
      <c r="H1146" s="2" t="s">
        <v>3120</v>
      </c>
      <c r="I1146" t="s">
        <v>6383</v>
      </c>
      <c r="J1146" t="s">
        <v>3085</v>
      </c>
      <c r="T1146" t="s">
        <v>2356</v>
      </c>
      <c r="AE1146" t="s">
        <v>6675</v>
      </c>
    </row>
    <row r="1147" spans="1:31" outlineLevel="2" x14ac:dyDescent="0.25">
      <c r="A1147" t="s">
        <v>3121</v>
      </c>
      <c r="F1147" t="s">
        <v>4060</v>
      </c>
      <c r="G1147" s="2"/>
      <c r="H1147" s="2" t="s">
        <v>3120</v>
      </c>
      <c r="I1147" t="s">
        <v>4732</v>
      </c>
      <c r="J1147" t="s">
        <v>5437</v>
      </c>
      <c r="T1147" t="s">
        <v>2356</v>
      </c>
      <c r="AE1147" t="s">
        <v>6675</v>
      </c>
    </row>
    <row r="1148" spans="1:31" outlineLevel="2" x14ac:dyDescent="0.25">
      <c r="A1148" t="s">
        <v>3121</v>
      </c>
      <c r="F1148" t="s">
        <v>4064</v>
      </c>
      <c r="G1148" s="2"/>
      <c r="H1148" s="2" t="s">
        <v>3120</v>
      </c>
      <c r="I1148" t="s">
        <v>5139</v>
      </c>
      <c r="J1148" t="s">
        <v>3122</v>
      </c>
      <c r="T1148" t="s">
        <v>2356</v>
      </c>
      <c r="AE1148" t="s">
        <v>6675</v>
      </c>
    </row>
    <row r="1149" spans="1:31" outlineLevel="2" x14ac:dyDescent="0.25">
      <c r="A1149" t="s">
        <v>3121</v>
      </c>
      <c r="F1149" t="s">
        <v>4065</v>
      </c>
      <c r="G1149" s="2"/>
      <c r="H1149" s="2" t="s">
        <v>3120</v>
      </c>
      <c r="I1149" t="s">
        <v>5138</v>
      </c>
      <c r="J1149" t="s">
        <v>3083</v>
      </c>
      <c r="T1149" t="s">
        <v>2356</v>
      </c>
      <c r="AE1149" t="s">
        <v>6675</v>
      </c>
    </row>
    <row r="1150" spans="1:31" outlineLevel="2" x14ac:dyDescent="0.25">
      <c r="A1150" t="s">
        <v>3121</v>
      </c>
      <c r="F1150" t="s">
        <v>4066</v>
      </c>
      <c r="G1150" s="2"/>
      <c r="H1150" s="2" t="s">
        <v>3120</v>
      </c>
      <c r="I1150" t="s">
        <v>2974</v>
      </c>
      <c r="J1150" t="s">
        <v>5037</v>
      </c>
      <c r="T1150" t="s">
        <v>2356</v>
      </c>
      <c r="AE1150" t="s">
        <v>6675</v>
      </c>
    </row>
    <row r="1151" spans="1:31" outlineLevel="2" x14ac:dyDescent="0.25">
      <c r="A1151" t="s">
        <v>3121</v>
      </c>
      <c r="F1151" t="s">
        <v>6660</v>
      </c>
      <c r="G1151" s="2"/>
      <c r="H1151" s="2" t="s">
        <v>3120</v>
      </c>
      <c r="I1151" t="s">
        <v>3421</v>
      </c>
      <c r="J1151" t="s">
        <v>3829</v>
      </c>
      <c r="T1151" t="s">
        <v>2356</v>
      </c>
      <c r="AE1151" t="s">
        <v>6675</v>
      </c>
    </row>
    <row r="1152" spans="1:31" outlineLevel="2" x14ac:dyDescent="0.25">
      <c r="A1152" t="s">
        <v>6592</v>
      </c>
      <c r="F1152" t="s">
        <v>4059</v>
      </c>
      <c r="G1152" s="2"/>
      <c r="H1152" s="2">
        <v>1962</v>
      </c>
      <c r="I1152" t="s">
        <v>5765</v>
      </c>
      <c r="J1152" t="s">
        <v>6593</v>
      </c>
      <c r="T1152" t="s">
        <v>6594</v>
      </c>
      <c r="AE1152" t="s">
        <v>4924</v>
      </c>
    </row>
    <row r="1153" spans="1:31" ht="13" outlineLevel="1" x14ac:dyDescent="0.3">
      <c r="A1153" s="10" t="s">
        <v>3089</v>
      </c>
      <c r="G1153" s="2"/>
      <c r="H1153" s="2"/>
    </row>
    <row r="1154" spans="1:31" outlineLevel="2" x14ac:dyDescent="0.25">
      <c r="A1154" t="s">
        <v>4418</v>
      </c>
      <c r="F1154" t="s">
        <v>4059</v>
      </c>
      <c r="G1154" s="2"/>
      <c r="H1154" s="2" t="s">
        <v>5312</v>
      </c>
      <c r="I1154" t="s">
        <v>6855</v>
      </c>
      <c r="J1154" t="s">
        <v>1674</v>
      </c>
      <c r="T1154" t="s">
        <v>5221</v>
      </c>
      <c r="AE1154" t="s">
        <v>5222</v>
      </c>
    </row>
    <row r="1155" spans="1:31" outlineLevel="2" x14ac:dyDescent="0.25">
      <c r="A1155" t="s">
        <v>4418</v>
      </c>
      <c r="F1155" t="s">
        <v>4060</v>
      </c>
      <c r="G1155" s="2"/>
      <c r="H1155" s="2" t="s">
        <v>5312</v>
      </c>
      <c r="I1155" t="s">
        <v>5273</v>
      </c>
      <c r="J1155" t="s">
        <v>6704</v>
      </c>
      <c r="T1155" t="s">
        <v>5221</v>
      </c>
      <c r="AE1155" t="s">
        <v>5222</v>
      </c>
    </row>
    <row r="1156" spans="1:31" outlineLevel="2" x14ac:dyDescent="0.25">
      <c r="A1156" t="s">
        <v>2289</v>
      </c>
      <c r="F1156" t="s">
        <v>4059</v>
      </c>
      <c r="G1156" s="2"/>
      <c r="H1156" s="2"/>
      <c r="I1156" t="s">
        <v>5556</v>
      </c>
      <c r="J1156" t="s">
        <v>3086</v>
      </c>
      <c r="T1156" t="s">
        <v>6813</v>
      </c>
      <c r="AE1156" t="s">
        <v>4684</v>
      </c>
    </row>
    <row r="1157" spans="1:31" outlineLevel="2" x14ac:dyDescent="0.25">
      <c r="A1157" t="s">
        <v>2289</v>
      </c>
      <c r="F1157" t="s">
        <v>4060</v>
      </c>
      <c r="G1157" s="2"/>
      <c r="H1157" s="2"/>
      <c r="I1157" t="s">
        <v>5139</v>
      </c>
      <c r="J1157" t="s">
        <v>1674</v>
      </c>
      <c r="T1157" t="s">
        <v>6813</v>
      </c>
      <c r="AE1157" t="s">
        <v>4684</v>
      </c>
    </row>
    <row r="1158" spans="1:31" outlineLevel="2" x14ac:dyDescent="0.25">
      <c r="A1158" t="s">
        <v>2289</v>
      </c>
      <c r="F1158" t="s">
        <v>4064</v>
      </c>
      <c r="G1158" s="2"/>
      <c r="H1158" s="2"/>
      <c r="I1158" t="s">
        <v>5138</v>
      </c>
      <c r="J1158" t="s">
        <v>682</v>
      </c>
      <c r="T1158" t="s">
        <v>6813</v>
      </c>
      <c r="AE1158" t="s">
        <v>4684</v>
      </c>
    </row>
    <row r="1159" spans="1:31" outlineLevel="2" x14ac:dyDescent="0.25">
      <c r="A1159" t="s">
        <v>2289</v>
      </c>
      <c r="F1159" t="s">
        <v>4065</v>
      </c>
      <c r="G1159" s="2"/>
      <c r="H1159" s="2"/>
      <c r="I1159" t="s">
        <v>5140</v>
      </c>
      <c r="J1159" t="s">
        <v>5570</v>
      </c>
      <c r="T1159" t="s">
        <v>6813</v>
      </c>
      <c r="AE1159" t="s">
        <v>4684</v>
      </c>
    </row>
    <row r="1160" spans="1:31" outlineLevel="2" x14ac:dyDescent="0.25">
      <c r="A1160" t="s">
        <v>2289</v>
      </c>
      <c r="F1160" t="s">
        <v>4066</v>
      </c>
      <c r="G1160" s="2"/>
      <c r="H1160" s="2"/>
      <c r="I1160" t="s">
        <v>3421</v>
      </c>
      <c r="J1160" t="s">
        <v>3831</v>
      </c>
      <c r="T1160" t="s">
        <v>6813</v>
      </c>
      <c r="AE1160" t="s">
        <v>4684</v>
      </c>
    </row>
    <row r="1161" spans="1:31" outlineLevel="2" x14ac:dyDescent="0.25">
      <c r="A1161" t="s">
        <v>2289</v>
      </c>
      <c r="F1161" t="s">
        <v>6660</v>
      </c>
      <c r="G1161" s="2"/>
      <c r="H1161" s="2"/>
      <c r="I1161" t="s">
        <v>1099</v>
      </c>
      <c r="J1161" t="s">
        <v>5037</v>
      </c>
      <c r="T1161" t="s">
        <v>6813</v>
      </c>
      <c r="AE1161" t="s">
        <v>4684</v>
      </c>
    </row>
    <row r="1162" spans="1:31" outlineLevel="2" x14ac:dyDescent="0.25">
      <c r="A1162" t="s">
        <v>2289</v>
      </c>
      <c r="F1162" t="s">
        <v>6239</v>
      </c>
      <c r="G1162" s="2"/>
      <c r="H1162" s="2"/>
      <c r="I1162" t="s">
        <v>637</v>
      </c>
      <c r="J1162" t="s">
        <v>3086</v>
      </c>
      <c r="T1162" t="s">
        <v>6813</v>
      </c>
      <c r="AE1162" t="s">
        <v>4684</v>
      </c>
    </row>
    <row r="1163" spans="1:31" outlineLevel="2" x14ac:dyDescent="0.25">
      <c r="A1163" t="s">
        <v>2289</v>
      </c>
      <c r="F1163" t="s">
        <v>789</v>
      </c>
      <c r="G1163" s="2"/>
      <c r="H1163" s="2"/>
      <c r="I1163" t="s">
        <v>5556</v>
      </c>
      <c r="J1163" t="s">
        <v>3086</v>
      </c>
      <c r="T1163" t="s">
        <v>6813</v>
      </c>
      <c r="AE1163" t="s">
        <v>4684</v>
      </c>
    </row>
    <row r="1164" spans="1:31" outlineLevel="2" x14ac:dyDescent="0.25">
      <c r="A1164" t="s">
        <v>2289</v>
      </c>
      <c r="F1164" t="s">
        <v>790</v>
      </c>
      <c r="G1164" s="2"/>
      <c r="H1164" s="2"/>
      <c r="I1164" t="s">
        <v>631</v>
      </c>
      <c r="J1164" t="s">
        <v>5557</v>
      </c>
      <c r="T1164" t="s">
        <v>6813</v>
      </c>
      <c r="AE1164" t="s">
        <v>4684</v>
      </c>
    </row>
    <row r="1165" spans="1:31" outlineLevel="2" x14ac:dyDescent="0.25">
      <c r="A1165" t="s">
        <v>2289</v>
      </c>
      <c r="F1165" t="s">
        <v>1403</v>
      </c>
      <c r="G1165" s="2"/>
      <c r="H1165" s="2"/>
      <c r="I1165" t="s">
        <v>815</v>
      </c>
      <c r="J1165" t="s">
        <v>5570</v>
      </c>
      <c r="T1165" t="s">
        <v>6813</v>
      </c>
      <c r="AE1165" t="s">
        <v>4684</v>
      </c>
    </row>
    <row r="1166" spans="1:31" outlineLevel="2" x14ac:dyDescent="0.25">
      <c r="A1166" t="s">
        <v>2289</v>
      </c>
      <c r="F1166" t="s">
        <v>1404</v>
      </c>
      <c r="G1166" s="2"/>
      <c r="H1166" s="2"/>
      <c r="I1166" t="s">
        <v>4236</v>
      </c>
      <c r="J1166" t="s">
        <v>3831</v>
      </c>
      <c r="T1166" t="s">
        <v>6813</v>
      </c>
      <c r="AE1166" t="s">
        <v>4684</v>
      </c>
    </row>
    <row r="1167" spans="1:31" outlineLevel="2" x14ac:dyDescent="0.25">
      <c r="A1167" t="s">
        <v>4466</v>
      </c>
      <c r="F1167" t="s">
        <v>4059</v>
      </c>
      <c r="G1167" s="2"/>
      <c r="H1167" s="2"/>
      <c r="I1167" t="s">
        <v>1776</v>
      </c>
      <c r="J1167" t="s">
        <v>1503</v>
      </c>
      <c r="T1167" t="s">
        <v>1502</v>
      </c>
      <c r="AE1167" t="s">
        <v>1834</v>
      </c>
    </row>
    <row r="1168" spans="1:31" outlineLevel="2" x14ac:dyDescent="0.25">
      <c r="A1168" t="s">
        <v>4466</v>
      </c>
      <c r="F1168" t="s">
        <v>4060</v>
      </c>
      <c r="G1168" s="2"/>
      <c r="H1168" s="2"/>
      <c r="I1168" t="s">
        <v>5852</v>
      </c>
      <c r="J1168" t="s">
        <v>1504</v>
      </c>
      <c r="T1168" t="s">
        <v>1502</v>
      </c>
      <c r="AE1168" t="s">
        <v>1834</v>
      </c>
    </row>
    <row r="1169" spans="1:31" outlineLevel="2" x14ac:dyDescent="0.25">
      <c r="A1169" t="s">
        <v>4466</v>
      </c>
      <c r="F1169" t="s">
        <v>4064</v>
      </c>
      <c r="G1169" s="2"/>
      <c r="H1169" s="2"/>
      <c r="I1169" t="s">
        <v>1505</v>
      </c>
      <c r="J1169" t="s">
        <v>1506</v>
      </c>
      <c r="T1169" t="s">
        <v>1502</v>
      </c>
      <c r="AE1169" t="s">
        <v>1834</v>
      </c>
    </row>
    <row r="1170" spans="1:31" ht="13" outlineLevel="1" x14ac:dyDescent="0.3">
      <c r="A1170" s="10" t="s">
        <v>4989</v>
      </c>
      <c r="G1170" s="2"/>
      <c r="H1170" s="2"/>
    </row>
    <row r="1171" spans="1:31" outlineLevel="2" x14ac:dyDescent="0.25">
      <c r="A1171" t="s">
        <v>4990</v>
      </c>
      <c r="F1171" t="s">
        <v>4062</v>
      </c>
      <c r="G1171" s="2"/>
      <c r="H1171" s="2">
        <v>2002</v>
      </c>
      <c r="T1171" t="s">
        <v>655</v>
      </c>
      <c r="AE1171" t="s">
        <v>121</v>
      </c>
    </row>
    <row r="1172" spans="1:31" outlineLevel="2" x14ac:dyDescent="0.25">
      <c r="A1172" t="s">
        <v>4990</v>
      </c>
      <c r="F1172" t="s">
        <v>4062</v>
      </c>
      <c r="G1172" s="2"/>
      <c r="H1172" s="2" t="s">
        <v>1059</v>
      </c>
      <c r="T1172" t="s">
        <v>4991</v>
      </c>
      <c r="AE1172" t="s">
        <v>2779</v>
      </c>
    </row>
    <row r="1173" spans="1:31" outlineLevel="2" x14ac:dyDescent="0.25">
      <c r="A1173" t="s">
        <v>4990</v>
      </c>
      <c r="F1173" t="s">
        <v>4062</v>
      </c>
      <c r="G1173" s="2"/>
      <c r="H1173" s="2" t="s">
        <v>1059</v>
      </c>
      <c r="T1173" t="s">
        <v>4991</v>
      </c>
      <c r="AE1173" t="s">
        <v>2779</v>
      </c>
    </row>
    <row r="1174" spans="1:31" outlineLevel="2" x14ac:dyDescent="0.25">
      <c r="A1174" t="s">
        <v>4990</v>
      </c>
      <c r="F1174" t="s">
        <v>4062</v>
      </c>
      <c r="G1174" s="2"/>
      <c r="H1174" s="2">
        <v>2004</v>
      </c>
      <c r="T1174" t="s">
        <v>4991</v>
      </c>
      <c r="AE1174" t="s">
        <v>2779</v>
      </c>
    </row>
    <row r="1175" spans="1:31" outlineLevel="2" x14ac:dyDescent="0.25">
      <c r="A1175" t="s">
        <v>4990</v>
      </c>
      <c r="F1175" t="s">
        <v>4062</v>
      </c>
      <c r="G1175" s="2"/>
      <c r="H1175" s="2">
        <v>2004</v>
      </c>
      <c r="T1175" t="s">
        <v>4828</v>
      </c>
      <c r="AE1175" t="s">
        <v>2779</v>
      </c>
    </row>
    <row r="1176" spans="1:31" outlineLevel="2" x14ac:dyDescent="0.25">
      <c r="A1176" t="s">
        <v>4990</v>
      </c>
      <c r="F1176" t="s">
        <v>4062</v>
      </c>
      <c r="G1176" s="2"/>
      <c r="H1176" s="2">
        <v>2005</v>
      </c>
      <c r="T1176" t="s">
        <v>559</v>
      </c>
      <c r="AE1176" t="s">
        <v>121</v>
      </c>
    </row>
    <row r="1177" spans="1:31" outlineLevel="2" x14ac:dyDescent="0.25">
      <c r="A1177" t="s">
        <v>4990</v>
      </c>
      <c r="F1177" t="s">
        <v>4062</v>
      </c>
      <c r="G1177" s="2"/>
      <c r="H1177" s="2">
        <v>2006</v>
      </c>
      <c r="T1177" t="s">
        <v>4992</v>
      </c>
      <c r="AE1177" t="s">
        <v>4986</v>
      </c>
    </row>
    <row r="1178" spans="1:31" outlineLevel="2" x14ac:dyDescent="0.25">
      <c r="A1178" t="s">
        <v>4990</v>
      </c>
      <c r="F1178" t="s">
        <v>4062</v>
      </c>
      <c r="G1178" s="2"/>
      <c r="H1178" s="2" t="s">
        <v>1059</v>
      </c>
      <c r="T1178" t="s">
        <v>3473</v>
      </c>
      <c r="AE1178" t="s">
        <v>121</v>
      </c>
    </row>
    <row r="1179" spans="1:31" outlineLevel="2" x14ac:dyDescent="0.25">
      <c r="A1179" t="s">
        <v>4990</v>
      </c>
      <c r="F1179" t="s">
        <v>4062</v>
      </c>
      <c r="G1179" s="2"/>
      <c r="H1179" s="2">
        <v>2003</v>
      </c>
      <c r="T1179" t="s">
        <v>4830</v>
      </c>
      <c r="AE1179" t="s">
        <v>121</v>
      </c>
    </row>
    <row r="1180" spans="1:31" outlineLevel="2" x14ac:dyDescent="0.25">
      <c r="A1180" t="s">
        <v>4990</v>
      </c>
      <c r="F1180" t="s">
        <v>4062</v>
      </c>
      <c r="G1180" s="2"/>
      <c r="H1180" s="2">
        <v>1997</v>
      </c>
      <c r="T1180" t="s">
        <v>4993</v>
      </c>
      <c r="AE1180" t="s">
        <v>4987</v>
      </c>
    </row>
    <row r="1181" spans="1:31" outlineLevel="2" x14ac:dyDescent="0.25">
      <c r="A1181" t="s">
        <v>4990</v>
      </c>
      <c r="F1181" t="s">
        <v>4062</v>
      </c>
      <c r="G1181" s="2"/>
      <c r="H1181" s="2">
        <v>2000</v>
      </c>
      <c r="T1181" t="s">
        <v>4829</v>
      </c>
      <c r="AE1181" t="s">
        <v>3354</v>
      </c>
    </row>
    <row r="1182" spans="1:31" outlineLevel="2" x14ac:dyDescent="0.25">
      <c r="A1182" t="s">
        <v>4990</v>
      </c>
      <c r="F1182" t="s">
        <v>4062</v>
      </c>
      <c r="G1182" s="2"/>
      <c r="H1182" s="2">
        <v>2000</v>
      </c>
      <c r="T1182" t="s">
        <v>4994</v>
      </c>
      <c r="AE1182" t="s">
        <v>4986</v>
      </c>
    </row>
    <row r="1183" spans="1:31" outlineLevel="2" x14ac:dyDescent="0.25">
      <c r="A1183" t="s">
        <v>4990</v>
      </c>
      <c r="F1183" t="s">
        <v>4062</v>
      </c>
      <c r="G1183" s="2"/>
      <c r="H1183" s="2">
        <v>2001</v>
      </c>
      <c r="T1183" t="s">
        <v>4994</v>
      </c>
      <c r="AE1183" t="s">
        <v>4986</v>
      </c>
    </row>
    <row r="1184" spans="1:31" outlineLevel="2" x14ac:dyDescent="0.25">
      <c r="A1184" t="s">
        <v>4990</v>
      </c>
      <c r="F1184" t="s">
        <v>4062</v>
      </c>
      <c r="G1184" s="2"/>
      <c r="H1184" s="2">
        <v>2001</v>
      </c>
      <c r="T1184" t="s">
        <v>4994</v>
      </c>
      <c r="AE1184" t="s">
        <v>4986</v>
      </c>
    </row>
    <row r="1185" spans="1:37" outlineLevel="1" x14ac:dyDescent="0.25">
      <c r="A1185" t="s">
        <v>6081</v>
      </c>
      <c r="G1185" s="2"/>
      <c r="H1185" s="2"/>
    </row>
    <row r="1186" spans="1:37" outlineLevel="2" x14ac:dyDescent="0.25">
      <c r="A1186" t="s">
        <v>27</v>
      </c>
      <c r="F1186" t="s">
        <v>28</v>
      </c>
      <c r="G1186" s="2"/>
      <c r="H1186" s="2"/>
      <c r="J1186" t="s">
        <v>5398</v>
      </c>
      <c r="T1186" t="s">
        <v>1708</v>
      </c>
      <c r="AE1186" t="s">
        <v>1709</v>
      </c>
    </row>
    <row r="1187" spans="1:37" ht="13" outlineLevel="1" x14ac:dyDescent="0.3">
      <c r="A1187" s="10" t="s">
        <v>793</v>
      </c>
      <c r="G1187" s="2"/>
      <c r="H1187" s="2"/>
    </row>
    <row r="1188" spans="1:37" outlineLevel="2" x14ac:dyDescent="0.25">
      <c r="A1188" t="s">
        <v>794</v>
      </c>
      <c r="F1188" t="s">
        <v>4059</v>
      </c>
      <c r="G1188" s="2"/>
      <c r="H1188" s="2">
        <v>2005</v>
      </c>
      <c r="I1188" t="s">
        <v>795</v>
      </c>
      <c r="J1188" t="s">
        <v>5398</v>
      </c>
      <c r="T1188" t="s">
        <v>4038</v>
      </c>
      <c r="AE1188" t="s">
        <v>4039</v>
      </c>
    </row>
    <row r="1189" spans="1:37" outlineLevel="2" x14ac:dyDescent="0.25">
      <c r="A1189" t="s">
        <v>794</v>
      </c>
      <c r="F1189" t="s">
        <v>4060</v>
      </c>
      <c r="G1189" s="2"/>
      <c r="H1189" s="2">
        <v>2005</v>
      </c>
      <c r="I1189" t="s">
        <v>795</v>
      </c>
      <c r="J1189" t="s">
        <v>5398</v>
      </c>
      <c r="T1189" t="s">
        <v>4038</v>
      </c>
      <c r="AE1189" t="s">
        <v>4039</v>
      </c>
    </row>
    <row r="1190" spans="1:37" outlineLevel="2" x14ac:dyDescent="0.25">
      <c r="A1190" t="s">
        <v>794</v>
      </c>
      <c r="F1190" t="s">
        <v>4064</v>
      </c>
      <c r="G1190" s="2"/>
      <c r="H1190" s="2">
        <v>2005</v>
      </c>
      <c r="I1190" t="s">
        <v>795</v>
      </c>
      <c r="J1190" t="s">
        <v>5398</v>
      </c>
      <c r="T1190" t="s">
        <v>4038</v>
      </c>
      <c r="AE1190" t="s">
        <v>4039</v>
      </c>
    </row>
    <row r="1191" spans="1:37" outlineLevel="1" x14ac:dyDescent="0.25">
      <c r="G1191" s="2"/>
      <c r="H1191" s="2"/>
    </row>
    <row r="1192" spans="1:37" ht="13" x14ac:dyDescent="0.3">
      <c r="A1192" s="10" t="s">
        <v>19981</v>
      </c>
      <c r="G1192" s="2"/>
      <c r="H1192" s="2"/>
    </row>
    <row r="1193" spans="1:37" ht="11" customHeight="1" x14ac:dyDescent="0.25">
      <c r="A1193" t="s">
        <v>19982</v>
      </c>
      <c r="B1193" t="s">
        <v>27</v>
      </c>
      <c r="C1193" t="s">
        <v>12974</v>
      </c>
      <c r="E1193" t="s">
        <v>18447</v>
      </c>
      <c r="G1193" s="2"/>
      <c r="H1193" s="2"/>
      <c r="AB1193">
        <f>COUNTIF(AA1194:AA1267,"1")</f>
        <v>0</v>
      </c>
      <c r="AC1193">
        <f t="shared" ref="AC1193:AC1256" si="4">COUNTIFS(T1193,"*dinosaur*")</f>
        <v>0</v>
      </c>
      <c r="AD1193">
        <f t="shared" ref="AD1193:AD1256" si="5">COUNTIFS(V1193,"*dinosaur*")</f>
        <v>0</v>
      </c>
      <c r="AK1193">
        <f>SUM(AJ1194:AJ1267)</f>
        <v>0</v>
      </c>
    </row>
    <row r="1194" spans="1:37" ht="11" customHeight="1" outlineLevel="1" x14ac:dyDescent="0.25">
      <c r="A1194" t="s">
        <v>17031</v>
      </c>
      <c r="C1194" t="s">
        <v>12974</v>
      </c>
      <c r="F1194" t="s">
        <v>3166</v>
      </c>
      <c r="G1194" s="2" t="s">
        <v>4062</v>
      </c>
      <c r="H1194" s="2">
        <v>1905</v>
      </c>
      <c r="I1194" t="s">
        <v>132</v>
      </c>
      <c r="J1194" t="s">
        <v>130</v>
      </c>
      <c r="T1194" t="s">
        <v>5508</v>
      </c>
      <c r="W1194">
        <v>1</v>
      </c>
      <c r="X1194" t="s">
        <v>7732</v>
      </c>
      <c r="AA1194">
        <f t="shared" ref="AA1194:AA1225" si="6">COUNTIF(T1194,"*Fuji*")</f>
        <v>0</v>
      </c>
      <c r="AC1194">
        <f t="shared" si="4"/>
        <v>0</v>
      </c>
      <c r="AD1194">
        <f t="shared" si="5"/>
        <v>0</v>
      </c>
      <c r="AE1194" t="s">
        <v>1709</v>
      </c>
      <c r="AH1194" t="s">
        <v>4922</v>
      </c>
      <c r="AI1194" t="s">
        <v>7732</v>
      </c>
    </row>
    <row r="1195" spans="1:37" ht="11" customHeight="1" outlineLevel="1" x14ac:dyDescent="0.25">
      <c r="A1195" t="s">
        <v>17031</v>
      </c>
      <c r="C1195" t="s">
        <v>12974</v>
      </c>
      <c r="F1195" t="s">
        <v>6539</v>
      </c>
      <c r="G1195" s="2" t="s">
        <v>4062</v>
      </c>
      <c r="H1195" s="2">
        <v>1905</v>
      </c>
      <c r="I1195" t="s">
        <v>1390</v>
      </c>
      <c r="J1195" t="s">
        <v>130</v>
      </c>
      <c r="T1195" t="s">
        <v>5508</v>
      </c>
      <c r="W1195">
        <v>1</v>
      </c>
      <c r="X1195" t="s">
        <v>7732</v>
      </c>
      <c r="AA1195">
        <f t="shared" si="6"/>
        <v>0</v>
      </c>
      <c r="AC1195">
        <f t="shared" si="4"/>
        <v>0</v>
      </c>
      <c r="AD1195">
        <f t="shared" si="5"/>
        <v>0</v>
      </c>
      <c r="AE1195" t="s">
        <v>1709</v>
      </c>
      <c r="AH1195" t="s">
        <v>4922</v>
      </c>
      <c r="AI1195" t="s">
        <v>7732</v>
      </c>
    </row>
    <row r="1196" spans="1:37" ht="11" customHeight="1" outlineLevel="1" x14ac:dyDescent="0.25">
      <c r="A1196" t="s">
        <v>17031</v>
      </c>
      <c r="C1196" t="s">
        <v>12974</v>
      </c>
      <c r="F1196" t="s">
        <v>3167</v>
      </c>
      <c r="G1196" s="2" t="s">
        <v>4062</v>
      </c>
      <c r="H1196" s="2">
        <v>1905</v>
      </c>
      <c r="I1196" t="s">
        <v>134</v>
      </c>
      <c r="J1196" t="s">
        <v>4006</v>
      </c>
      <c r="T1196" t="s">
        <v>5508</v>
      </c>
      <c r="W1196">
        <v>1</v>
      </c>
      <c r="X1196" t="s">
        <v>7732</v>
      </c>
      <c r="AA1196">
        <f t="shared" si="6"/>
        <v>0</v>
      </c>
      <c r="AC1196">
        <f t="shared" si="4"/>
        <v>0</v>
      </c>
      <c r="AD1196">
        <f t="shared" si="5"/>
        <v>0</v>
      </c>
      <c r="AE1196" t="s">
        <v>1709</v>
      </c>
      <c r="AH1196" t="s">
        <v>4922</v>
      </c>
      <c r="AI1196" t="s">
        <v>7732</v>
      </c>
    </row>
    <row r="1197" spans="1:37" ht="11" customHeight="1" outlineLevel="1" x14ac:dyDescent="0.25">
      <c r="A1197" t="s">
        <v>17031</v>
      </c>
      <c r="C1197" t="s">
        <v>12974</v>
      </c>
      <c r="F1197" t="s">
        <v>1391</v>
      </c>
      <c r="G1197" s="2" t="s">
        <v>4062</v>
      </c>
      <c r="H1197" s="2">
        <v>1905</v>
      </c>
      <c r="I1197" t="s">
        <v>1392</v>
      </c>
      <c r="J1197" t="s">
        <v>4006</v>
      </c>
      <c r="T1197" t="s">
        <v>5508</v>
      </c>
      <c r="W1197">
        <v>1</v>
      </c>
      <c r="X1197" t="s">
        <v>7732</v>
      </c>
      <c r="AA1197">
        <f t="shared" si="6"/>
        <v>0</v>
      </c>
      <c r="AC1197">
        <f t="shared" si="4"/>
        <v>0</v>
      </c>
      <c r="AD1197">
        <f t="shared" si="5"/>
        <v>0</v>
      </c>
      <c r="AE1197" t="s">
        <v>1709</v>
      </c>
      <c r="AH1197" t="s">
        <v>4922</v>
      </c>
      <c r="AI1197" t="s">
        <v>7732</v>
      </c>
    </row>
    <row r="1198" spans="1:37" ht="11" customHeight="1" outlineLevel="1" x14ac:dyDescent="0.25">
      <c r="A1198" t="s">
        <v>17031</v>
      </c>
      <c r="C1198" t="s">
        <v>12974</v>
      </c>
      <c r="F1198" t="s">
        <v>3168</v>
      </c>
      <c r="G1198" s="2" t="s">
        <v>4062</v>
      </c>
      <c r="H1198" s="2">
        <v>1905</v>
      </c>
      <c r="I1198" t="s">
        <v>3171</v>
      </c>
      <c r="J1198" t="s">
        <v>1644</v>
      </c>
      <c r="T1198" t="s">
        <v>5508</v>
      </c>
      <c r="W1198">
        <v>1</v>
      </c>
      <c r="X1198" t="s">
        <v>7732</v>
      </c>
      <c r="AA1198">
        <f t="shared" si="6"/>
        <v>0</v>
      </c>
      <c r="AC1198">
        <f t="shared" si="4"/>
        <v>0</v>
      </c>
      <c r="AD1198">
        <f t="shared" si="5"/>
        <v>0</v>
      </c>
      <c r="AE1198" t="s">
        <v>1709</v>
      </c>
      <c r="AH1198" t="s">
        <v>4922</v>
      </c>
      <c r="AI1198" t="s">
        <v>7732</v>
      </c>
    </row>
    <row r="1199" spans="1:37" ht="11" customHeight="1" outlineLevel="1" x14ac:dyDescent="0.25">
      <c r="A1199" t="s">
        <v>17031</v>
      </c>
      <c r="C1199" t="s">
        <v>12974</v>
      </c>
      <c r="F1199" t="s">
        <v>4835</v>
      </c>
      <c r="G1199" s="2" t="s">
        <v>4062</v>
      </c>
      <c r="H1199" s="2">
        <v>1905</v>
      </c>
      <c r="I1199" t="s">
        <v>4836</v>
      </c>
      <c r="J1199" t="s">
        <v>3829</v>
      </c>
      <c r="T1199" t="s">
        <v>5508</v>
      </c>
      <c r="W1199">
        <v>1</v>
      </c>
      <c r="X1199" t="s">
        <v>7732</v>
      </c>
      <c r="AA1199">
        <f t="shared" si="6"/>
        <v>0</v>
      </c>
      <c r="AC1199">
        <f t="shared" si="4"/>
        <v>0</v>
      </c>
      <c r="AD1199">
        <f t="shared" si="5"/>
        <v>0</v>
      </c>
      <c r="AE1199" t="s">
        <v>1709</v>
      </c>
      <c r="AH1199" t="s">
        <v>4922</v>
      </c>
      <c r="AI1199" t="s">
        <v>7732</v>
      </c>
    </row>
    <row r="1200" spans="1:37" ht="11" customHeight="1" outlineLevel="1" x14ac:dyDescent="0.25">
      <c r="A1200" t="s">
        <v>17031</v>
      </c>
      <c r="C1200" t="s">
        <v>12974</v>
      </c>
      <c r="F1200" t="s">
        <v>1182</v>
      </c>
      <c r="G1200" s="2" t="s">
        <v>4062</v>
      </c>
      <c r="H1200" s="2">
        <v>1905</v>
      </c>
      <c r="I1200" t="s">
        <v>647</v>
      </c>
      <c r="J1200" t="s">
        <v>813</v>
      </c>
      <c r="T1200" t="s">
        <v>5508</v>
      </c>
      <c r="W1200">
        <v>1</v>
      </c>
      <c r="X1200" t="s">
        <v>7732</v>
      </c>
      <c r="AA1200">
        <f t="shared" si="6"/>
        <v>0</v>
      </c>
      <c r="AC1200">
        <f t="shared" si="4"/>
        <v>0</v>
      </c>
      <c r="AD1200">
        <f t="shared" si="5"/>
        <v>0</v>
      </c>
      <c r="AE1200" t="s">
        <v>1709</v>
      </c>
      <c r="AH1200" t="s">
        <v>4922</v>
      </c>
      <c r="AI1200" t="s">
        <v>7732</v>
      </c>
    </row>
    <row r="1201" spans="1:35" ht="11" customHeight="1" outlineLevel="1" x14ac:dyDescent="0.25">
      <c r="A1201" t="s">
        <v>17031</v>
      </c>
      <c r="C1201" t="s">
        <v>12974</v>
      </c>
      <c r="F1201" t="s">
        <v>1183</v>
      </c>
      <c r="G1201" s="2" t="s">
        <v>4062</v>
      </c>
      <c r="H1201" s="2">
        <v>1905</v>
      </c>
      <c r="I1201" t="s">
        <v>1669</v>
      </c>
      <c r="J1201" t="s">
        <v>2156</v>
      </c>
      <c r="T1201" t="s">
        <v>5508</v>
      </c>
      <c r="W1201">
        <v>1</v>
      </c>
      <c r="X1201" t="s">
        <v>7732</v>
      </c>
      <c r="AA1201">
        <f t="shared" si="6"/>
        <v>0</v>
      </c>
      <c r="AC1201">
        <f t="shared" si="4"/>
        <v>0</v>
      </c>
      <c r="AD1201">
        <f t="shared" si="5"/>
        <v>0</v>
      </c>
      <c r="AE1201" t="s">
        <v>1709</v>
      </c>
      <c r="AH1201" t="s">
        <v>4922</v>
      </c>
      <c r="AI1201" t="s">
        <v>7732</v>
      </c>
    </row>
    <row r="1202" spans="1:35" ht="11" customHeight="1" outlineLevel="1" x14ac:dyDescent="0.25">
      <c r="A1202" t="s">
        <v>17031</v>
      </c>
      <c r="C1202" t="s">
        <v>12974</v>
      </c>
      <c r="F1202" t="s">
        <v>602</v>
      </c>
      <c r="G1202" s="2" t="s">
        <v>4062</v>
      </c>
      <c r="H1202" s="2">
        <v>1905</v>
      </c>
      <c r="I1202" t="s">
        <v>603</v>
      </c>
      <c r="J1202" t="s">
        <v>2156</v>
      </c>
      <c r="T1202" t="s">
        <v>5508</v>
      </c>
      <c r="W1202">
        <v>1</v>
      </c>
      <c r="X1202" t="s">
        <v>7732</v>
      </c>
      <c r="AA1202">
        <f t="shared" si="6"/>
        <v>0</v>
      </c>
      <c r="AC1202">
        <f t="shared" si="4"/>
        <v>0</v>
      </c>
      <c r="AD1202">
        <f t="shared" si="5"/>
        <v>0</v>
      </c>
      <c r="AE1202" t="s">
        <v>1709</v>
      </c>
      <c r="AH1202" t="s">
        <v>4922</v>
      </c>
      <c r="AI1202" t="s">
        <v>7732</v>
      </c>
    </row>
    <row r="1203" spans="1:35" ht="11" customHeight="1" outlineLevel="1" x14ac:dyDescent="0.25">
      <c r="A1203" t="s">
        <v>17031</v>
      </c>
      <c r="C1203" t="s">
        <v>12974</v>
      </c>
      <c r="F1203" t="s">
        <v>1184</v>
      </c>
      <c r="G1203" s="2" t="s">
        <v>4062</v>
      </c>
      <c r="H1203" s="2">
        <v>1905</v>
      </c>
      <c r="I1203" t="s">
        <v>4622</v>
      </c>
      <c r="J1203" t="s">
        <v>2858</v>
      </c>
      <c r="T1203" t="s">
        <v>5508</v>
      </c>
      <c r="W1203">
        <v>1</v>
      </c>
      <c r="X1203" t="s">
        <v>7732</v>
      </c>
      <c r="AA1203">
        <f t="shared" si="6"/>
        <v>0</v>
      </c>
      <c r="AC1203">
        <f t="shared" si="4"/>
        <v>0</v>
      </c>
      <c r="AD1203">
        <f t="shared" si="5"/>
        <v>0</v>
      </c>
      <c r="AE1203" t="s">
        <v>1709</v>
      </c>
      <c r="AH1203" t="s">
        <v>4922</v>
      </c>
      <c r="AI1203" t="s">
        <v>7732</v>
      </c>
    </row>
    <row r="1204" spans="1:35" ht="11" customHeight="1" outlineLevel="1" x14ac:dyDescent="0.25">
      <c r="A1204" t="s">
        <v>17031</v>
      </c>
      <c r="C1204" t="s">
        <v>12974</v>
      </c>
      <c r="F1204" t="s">
        <v>1185</v>
      </c>
      <c r="G1204" s="2" t="s">
        <v>4062</v>
      </c>
      <c r="H1204" s="2">
        <v>1905</v>
      </c>
      <c r="I1204" t="s">
        <v>1672</v>
      </c>
      <c r="J1204" t="s">
        <v>5481</v>
      </c>
      <c r="T1204" t="s">
        <v>5508</v>
      </c>
      <c r="W1204">
        <v>1</v>
      </c>
      <c r="X1204" t="s">
        <v>7732</v>
      </c>
      <c r="AA1204">
        <f t="shared" si="6"/>
        <v>0</v>
      </c>
      <c r="AC1204">
        <f t="shared" si="4"/>
        <v>0</v>
      </c>
      <c r="AD1204">
        <f t="shared" si="5"/>
        <v>0</v>
      </c>
      <c r="AE1204" t="s">
        <v>1709</v>
      </c>
      <c r="AH1204" t="s">
        <v>4922</v>
      </c>
      <c r="AI1204" t="s">
        <v>7732</v>
      </c>
    </row>
    <row r="1205" spans="1:35" ht="11" customHeight="1" outlineLevel="1" x14ac:dyDescent="0.25">
      <c r="A1205" t="s">
        <v>17031</v>
      </c>
      <c r="C1205" t="s">
        <v>12974</v>
      </c>
      <c r="F1205" t="s">
        <v>1186</v>
      </c>
      <c r="G1205" s="2" t="s">
        <v>4062</v>
      </c>
      <c r="H1205" s="2">
        <v>1905</v>
      </c>
      <c r="I1205" t="s">
        <v>3312</v>
      </c>
      <c r="J1205" t="s">
        <v>5031</v>
      </c>
      <c r="T1205" t="s">
        <v>5508</v>
      </c>
      <c r="W1205">
        <v>1</v>
      </c>
      <c r="X1205" t="s">
        <v>7732</v>
      </c>
      <c r="AA1205">
        <f t="shared" si="6"/>
        <v>0</v>
      </c>
      <c r="AC1205">
        <f t="shared" si="4"/>
        <v>0</v>
      </c>
      <c r="AD1205">
        <f t="shared" si="5"/>
        <v>0</v>
      </c>
      <c r="AE1205" t="s">
        <v>1709</v>
      </c>
      <c r="AH1205" t="s">
        <v>4922</v>
      </c>
      <c r="AI1205" t="s">
        <v>7732</v>
      </c>
    </row>
    <row r="1206" spans="1:35" ht="11" customHeight="1" outlineLevel="1" x14ac:dyDescent="0.25">
      <c r="A1206" t="s">
        <v>17031</v>
      </c>
      <c r="C1206" t="s">
        <v>12974</v>
      </c>
      <c r="F1206" t="s">
        <v>604</v>
      </c>
      <c r="G1206" s="2" t="s">
        <v>4062</v>
      </c>
      <c r="H1206" s="2">
        <v>1905</v>
      </c>
      <c r="I1206" t="s">
        <v>605</v>
      </c>
      <c r="J1206" t="s">
        <v>5031</v>
      </c>
      <c r="T1206" t="s">
        <v>5508</v>
      </c>
      <c r="W1206">
        <v>1</v>
      </c>
      <c r="X1206" t="s">
        <v>7732</v>
      </c>
      <c r="AA1206">
        <f t="shared" si="6"/>
        <v>0</v>
      </c>
      <c r="AC1206">
        <f t="shared" si="4"/>
        <v>0</v>
      </c>
      <c r="AD1206">
        <f t="shared" si="5"/>
        <v>0</v>
      </c>
      <c r="AE1206" t="s">
        <v>1709</v>
      </c>
      <c r="AH1206" t="s">
        <v>4620</v>
      </c>
      <c r="AI1206" t="s">
        <v>7732</v>
      </c>
    </row>
    <row r="1207" spans="1:35" ht="11" customHeight="1" outlineLevel="1" x14ac:dyDescent="0.25">
      <c r="A1207" t="s">
        <v>17031</v>
      </c>
      <c r="C1207" t="s">
        <v>12974</v>
      </c>
      <c r="F1207" t="s">
        <v>1187</v>
      </c>
      <c r="G1207" s="2" t="s">
        <v>4062</v>
      </c>
      <c r="H1207" s="2">
        <v>1905</v>
      </c>
      <c r="I1207" t="s">
        <v>1099</v>
      </c>
      <c r="J1207" t="s">
        <v>5038</v>
      </c>
      <c r="T1207" t="s">
        <v>5508</v>
      </c>
      <c r="W1207">
        <v>1</v>
      </c>
      <c r="X1207" t="s">
        <v>7732</v>
      </c>
      <c r="AA1207">
        <f t="shared" si="6"/>
        <v>0</v>
      </c>
      <c r="AC1207">
        <f t="shared" si="4"/>
        <v>0</v>
      </c>
      <c r="AD1207">
        <f t="shared" si="5"/>
        <v>0</v>
      </c>
      <c r="AE1207" t="s">
        <v>1709</v>
      </c>
      <c r="AH1207" t="s">
        <v>4620</v>
      </c>
      <c r="AI1207" t="s">
        <v>7732</v>
      </c>
    </row>
    <row r="1208" spans="1:35" ht="11" customHeight="1" outlineLevel="1" x14ac:dyDescent="0.25">
      <c r="A1208" t="s">
        <v>17031</v>
      </c>
      <c r="C1208" t="s">
        <v>12974</v>
      </c>
      <c r="F1208" t="s">
        <v>6538</v>
      </c>
      <c r="G1208" s="2" t="s">
        <v>4062</v>
      </c>
      <c r="H1208" s="2">
        <v>1905</v>
      </c>
      <c r="I1208" t="s">
        <v>637</v>
      </c>
      <c r="J1208" t="s">
        <v>3830</v>
      </c>
      <c r="T1208" t="s">
        <v>5508</v>
      </c>
      <c r="W1208">
        <v>1</v>
      </c>
      <c r="X1208" t="s">
        <v>7732</v>
      </c>
      <c r="AA1208">
        <f t="shared" si="6"/>
        <v>0</v>
      </c>
      <c r="AC1208">
        <f t="shared" si="4"/>
        <v>0</v>
      </c>
      <c r="AD1208">
        <f t="shared" si="5"/>
        <v>0</v>
      </c>
      <c r="AE1208" t="s">
        <v>1709</v>
      </c>
      <c r="AH1208" t="s">
        <v>4620</v>
      </c>
      <c r="AI1208" t="s">
        <v>7732</v>
      </c>
    </row>
    <row r="1209" spans="1:35" ht="11" customHeight="1" outlineLevel="1" x14ac:dyDescent="0.25">
      <c r="A1209" t="s">
        <v>17031</v>
      </c>
      <c r="C1209" t="s">
        <v>12974</v>
      </c>
      <c r="F1209" t="s">
        <v>606</v>
      </c>
      <c r="G1209" s="2" t="s">
        <v>4062</v>
      </c>
      <c r="H1209" s="2">
        <v>1905</v>
      </c>
      <c r="I1209" t="s">
        <v>3526</v>
      </c>
      <c r="J1209" t="s">
        <v>3829</v>
      </c>
      <c r="T1209" t="s">
        <v>1708</v>
      </c>
      <c r="W1209">
        <v>1</v>
      </c>
      <c r="X1209" t="s">
        <v>7732</v>
      </c>
      <c r="AA1209">
        <f t="shared" si="6"/>
        <v>0</v>
      </c>
      <c r="AC1209">
        <f t="shared" si="4"/>
        <v>0</v>
      </c>
      <c r="AD1209">
        <f t="shared" si="5"/>
        <v>0</v>
      </c>
      <c r="AE1209" t="s">
        <v>1709</v>
      </c>
      <c r="AH1209" t="s">
        <v>4620</v>
      </c>
      <c r="AI1209" t="s">
        <v>7732</v>
      </c>
    </row>
    <row r="1210" spans="1:35" ht="11" customHeight="1" outlineLevel="1" x14ac:dyDescent="0.25">
      <c r="A1210" t="s">
        <v>17031</v>
      </c>
      <c r="C1210" t="s">
        <v>12974</v>
      </c>
      <c r="F1210" t="s">
        <v>4342</v>
      </c>
      <c r="G1210" s="2" t="s">
        <v>4062</v>
      </c>
      <c r="H1210" s="2">
        <v>1905</v>
      </c>
      <c r="I1210" t="s">
        <v>1672</v>
      </c>
      <c r="J1210" t="s">
        <v>3829</v>
      </c>
      <c r="T1210" t="s">
        <v>1708</v>
      </c>
      <c r="W1210">
        <v>1</v>
      </c>
      <c r="X1210" t="s">
        <v>7732</v>
      </c>
      <c r="AA1210">
        <f t="shared" si="6"/>
        <v>0</v>
      </c>
      <c r="AC1210">
        <f t="shared" si="4"/>
        <v>0</v>
      </c>
      <c r="AD1210">
        <f t="shared" si="5"/>
        <v>0</v>
      </c>
      <c r="AE1210" t="s">
        <v>1709</v>
      </c>
      <c r="AH1210" t="s">
        <v>4230</v>
      </c>
      <c r="AI1210" t="s">
        <v>7732</v>
      </c>
    </row>
    <row r="1211" spans="1:35" ht="11" customHeight="1" outlineLevel="1" x14ac:dyDescent="0.25">
      <c r="A1211" t="s">
        <v>17031</v>
      </c>
      <c r="C1211" t="s">
        <v>12974</v>
      </c>
      <c r="F1211" t="s">
        <v>5496</v>
      </c>
      <c r="G1211" s="2" t="s">
        <v>4062</v>
      </c>
      <c r="H1211" s="2">
        <v>1905</v>
      </c>
      <c r="I1211" t="s">
        <v>5043</v>
      </c>
      <c r="J1211" t="s">
        <v>2320</v>
      </c>
      <c r="T1211" t="s">
        <v>1708</v>
      </c>
      <c r="W1211">
        <v>1</v>
      </c>
      <c r="X1211" t="s">
        <v>7732</v>
      </c>
      <c r="AA1211">
        <f t="shared" si="6"/>
        <v>0</v>
      </c>
      <c r="AC1211">
        <f t="shared" si="4"/>
        <v>0</v>
      </c>
      <c r="AD1211">
        <f t="shared" si="5"/>
        <v>0</v>
      </c>
      <c r="AE1211" t="s">
        <v>1709</v>
      </c>
      <c r="AH1211" t="s">
        <v>4620</v>
      </c>
      <c r="AI1211" t="s">
        <v>7732</v>
      </c>
    </row>
    <row r="1212" spans="1:35" ht="11" customHeight="1" outlineLevel="1" x14ac:dyDescent="0.25">
      <c r="A1212" t="s">
        <v>17031</v>
      </c>
      <c r="C1212" t="s">
        <v>12974</v>
      </c>
      <c r="F1212" t="s">
        <v>1623</v>
      </c>
      <c r="G1212" s="2" t="s">
        <v>4062</v>
      </c>
      <c r="H1212" s="2">
        <v>1905</v>
      </c>
      <c r="I1212" t="s">
        <v>3691</v>
      </c>
      <c r="J1212" t="s">
        <v>5038</v>
      </c>
      <c r="T1212" t="s">
        <v>1708</v>
      </c>
      <c r="W1212">
        <v>1</v>
      </c>
      <c r="X1212" t="s">
        <v>7732</v>
      </c>
      <c r="AA1212">
        <f t="shared" si="6"/>
        <v>0</v>
      </c>
      <c r="AC1212">
        <f t="shared" si="4"/>
        <v>0</v>
      </c>
      <c r="AD1212">
        <f t="shared" si="5"/>
        <v>0</v>
      </c>
      <c r="AE1212" t="s">
        <v>1709</v>
      </c>
      <c r="AH1212" t="s">
        <v>4620</v>
      </c>
      <c r="AI1212" t="s">
        <v>7732</v>
      </c>
    </row>
    <row r="1213" spans="1:35" ht="11" customHeight="1" outlineLevel="1" x14ac:dyDescent="0.25">
      <c r="A1213" t="s">
        <v>17031</v>
      </c>
      <c r="C1213" t="s">
        <v>12974</v>
      </c>
      <c r="F1213" t="s">
        <v>8016</v>
      </c>
      <c r="G1213" s="2" t="s">
        <v>4062</v>
      </c>
      <c r="H1213" s="2">
        <v>1907</v>
      </c>
      <c r="I1213" t="s">
        <v>134</v>
      </c>
      <c r="J1213" t="s">
        <v>133</v>
      </c>
      <c r="T1213" t="s">
        <v>5508</v>
      </c>
      <c r="W1213">
        <v>1</v>
      </c>
      <c r="X1213" t="s">
        <v>7732</v>
      </c>
      <c r="AA1213">
        <f t="shared" si="6"/>
        <v>0</v>
      </c>
      <c r="AC1213">
        <f t="shared" si="4"/>
        <v>0</v>
      </c>
      <c r="AD1213">
        <f t="shared" si="5"/>
        <v>0</v>
      </c>
      <c r="AE1213" t="s">
        <v>1709</v>
      </c>
      <c r="AH1213" t="s">
        <v>4230</v>
      </c>
      <c r="AI1213" t="s">
        <v>7732</v>
      </c>
    </row>
    <row r="1214" spans="1:35" ht="11" customHeight="1" outlineLevel="1" x14ac:dyDescent="0.25">
      <c r="A1214" t="s">
        <v>17031</v>
      </c>
      <c r="C1214" t="s">
        <v>12974</v>
      </c>
      <c r="F1214" t="s">
        <v>1738</v>
      </c>
      <c r="G1214" s="2" t="s">
        <v>4062</v>
      </c>
      <c r="H1214" s="2">
        <v>1907</v>
      </c>
      <c r="I1214" t="s">
        <v>1672</v>
      </c>
      <c r="J1214" t="s">
        <v>5481</v>
      </c>
      <c r="T1214" t="s">
        <v>5508</v>
      </c>
      <c r="W1214">
        <v>1</v>
      </c>
      <c r="X1214" t="s">
        <v>7732</v>
      </c>
      <c r="AA1214">
        <f t="shared" si="6"/>
        <v>0</v>
      </c>
      <c r="AC1214">
        <f t="shared" si="4"/>
        <v>0</v>
      </c>
      <c r="AD1214">
        <f t="shared" si="5"/>
        <v>0</v>
      </c>
      <c r="AE1214" t="s">
        <v>1709</v>
      </c>
      <c r="AH1214" t="s">
        <v>4523</v>
      </c>
      <c r="AI1214" t="s">
        <v>7732</v>
      </c>
    </row>
    <row r="1215" spans="1:35" ht="11" customHeight="1" outlineLevel="1" x14ac:dyDescent="0.25">
      <c r="A1215" t="s">
        <v>17031</v>
      </c>
      <c r="C1215" t="s">
        <v>12974</v>
      </c>
      <c r="F1215" t="s">
        <v>2460</v>
      </c>
      <c r="G1215" s="2" t="s">
        <v>4062</v>
      </c>
      <c r="H1215" s="2">
        <v>1907</v>
      </c>
      <c r="I1215" t="s">
        <v>3312</v>
      </c>
      <c r="J1215" t="s">
        <v>5031</v>
      </c>
      <c r="T1215" t="s">
        <v>5508</v>
      </c>
      <c r="W1215">
        <v>1</v>
      </c>
      <c r="X1215" t="s">
        <v>7732</v>
      </c>
      <c r="AA1215">
        <f t="shared" si="6"/>
        <v>0</v>
      </c>
      <c r="AC1215">
        <f t="shared" si="4"/>
        <v>0</v>
      </c>
      <c r="AD1215">
        <f t="shared" si="5"/>
        <v>0</v>
      </c>
      <c r="AE1215" t="s">
        <v>1709</v>
      </c>
      <c r="AH1215" t="s">
        <v>4620</v>
      </c>
      <c r="AI1215" t="s">
        <v>7732</v>
      </c>
    </row>
    <row r="1216" spans="1:35" ht="11" customHeight="1" outlineLevel="1" x14ac:dyDescent="0.25">
      <c r="A1216" t="s">
        <v>17031</v>
      </c>
      <c r="C1216" t="s">
        <v>12974</v>
      </c>
      <c r="F1216" t="s">
        <v>2461</v>
      </c>
      <c r="G1216" s="2" t="s">
        <v>4062</v>
      </c>
      <c r="H1216" s="2">
        <v>1907</v>
      </c>
      <c r="I1216" t="s">
        <v>132</v>
      </c>
      <c r="J1216" t="s">
        <v>130</v>
      </c>
      <c r="T1216" t="s">
        <v>5508</v>
      </c>
      <c r="W1216">
        <v>1</v>
      </c>
      <c r="X1216" t="s">
        <v>7732</v>
      </c>
      <c r="AA1216">
        <f t="shared" si="6"/>
        <v>0</v>
      </c>
      <c r="AC1216">
        <f t="shared" si="4"/>
        <v>0</v>
      </c>
      <c r="AD1216">
        <f t="shared" si="5"/>
        <v>0</v>
      </c>
      <c r="AE1216" t="s">
        <v>1709</v>
      </c>
      <c r="AH1216" t="s">
        <v>4610</v>
      </c>
      <c r="AI1216" t="s">
        <v>7732</v>
      </c>
    </row>
    <row r="1217" spans="1:35" ht="11" customHeight="1" outlineLevel="1" x14ac:dyDescent="0.25">
      <c r="A1217" t="s">
        <v>17031</v>
      </c>
      <c r="C1217" t="s">
        <v>12974</v>
      </c>
      <c r="F1217" t="s">
        <v>2462</v>
      </c>
      <c r="G1217" s="2" t="s">
        <v>4062</v>
      </c>
      <c r="H1217" s="2">
        <v>1907</v>
      </c>
      <c r="I1217" t="s">
        <v>134</v>
      </c>
      <c r="J1217" t="s">
        <v>4006</v>
      </c>
      <c r="T1217" t="s">
        <v>5508</v>
      </c>
      <c r="W1217">
        <v>1</v>
      </c>
      <c r="X1217" t="s">
        <v>7732</v>
      </c>
      <c r="AA1217">
        <f t="shared" si="6"/>
        <v>0</v>
      </c>
      <c r="AC1217">
        <f t="shared" si="4"/>
        <v>0</v>
      </c>
      <c r="AD1217">
        <f t="shared" si="5"/>
        <v>0</v>
      </c>
      <c r="AE1217" t="s">
        <v>1709</v>
      </c>
      <c r="AH1217" t="s">
        <v>4610</v>
      </c>
      <c r="AI1217" t="s">
        <v>7732</v>
      </c>
    </row>
    <row r="1218" spans="1:35" ht="11" customHeight="1" outlineLevel="1" x14ac:dyDescent="0.25">
      <c r="A1218" t="s">
        <v>17031</v>
      </c>
      <c r="C1218" t="s">
        <v>12974</v>
      </c>
      <c r="F1218" t="s">
        <v>2463</v>
      </c>
      <c r="G1218" s="2" t="s">
        <v>4062</v>
      </c>
      <c r="H1218" s="2">
        <v>1907</v>
      </c>
      <c r="I1218" t="s">
        <v>3171</v>
      </c>
      <c r="J1218" t="s">
        <v>1644</v>
      </c>
      <c r="T1218" t="s">
        <v>5508</v>
      </c>
      <c r="W1218">
        <v>1</v>
      </c>
      <c r="X1218" t="s">
        <v>7732</v>
      </c>
      <c r="AA1218">
        <f t="shared" si="6"/>
        <v>0</v>
      </c>
      <c r="AC1218">
        <f t="shared" si="4"/>
        <v>0</v>
      </c>
      <c r="AD1218">
        <f t="shared" si="5"/>
        <v>0</v>
      </c>
      <c r="AE1218" t="s">
        <v>1709</v>
      </c>
      <c r="AH1218" t="s">
        <v>4610</v>
      </c>
      <c r="AI1218" t="s">
        <v>7732</v>
      </c>
    </row>
    <row r="1219" spans="1:35" ht="11" customHeight="1" outlineLevel="1" x14ac:dyDescent="0.25">
      <c r="A1219" t="s">
        <v>17031</v>
      </c>
      <c r="C1219" t="s">
        <v>12974</v>
      </c>
      <c r="F1219" t="s">
        <v>607</v>
      </c>
      <c r="G1219" s="2" t="s">
        <v>4062</v>
      </c>
      <c r="H1219" s="2">
        <v>1907</v>
      </c>
      <c r="I1219" t="s">
        <v>608</v>
      </c>
      <c r="J1219" t="s">
        <v>3829</v>
      </c>
      <c r="T1219" t="s">
        <v>5508</v>
      </c>
      <c r="W1219">
        <v>1</v>
      </c>
      <c r="X1219" t="s">
        <v>7732</v>
      </c>
      <c r="AA1219">
        <f t="shared" si="6"/>
        <v>0</v>
      </c>
      <c r="AC1219">
        <f t="shared" si="4"/>
        <v>0</v>
      </c>
      <c r="AD1219">
        <f t="shared" si="5"/>
        <v>0</v>
      </c>
      <c r="AE1219" t="s">
        <v>1709</v>
      </c>
      <c r="AH1219" t="s">
        <v>4922</v>
      </c>
      <c r="AI1219" t="s">
        <v>7732</v>
      </c>
    </row>
    <row r="1220" spans="1:35" ht="11" customHeight="1" outlineLevel="1" x14ac:dyDescent="0.25">
      <c r="A1220" t="s">
        <v>17031</v>
      </c>
      <c r="C1220" t="s">
        <v>12974</v>
      </c>
      <c r="F1220" t="s">
        <v>609</v>
      </c>
      <c r="G1220" s="2" t="s">
        <v>4062</v>
      </c>
      <c r="H1220" s="2">
        <v>1907</v>
      </c>
      <c r="I1220" t="s">
        <v>647</v>
      </c>
      <c r="J1220" t="s">
        <v>813</v>
      </c>
      <c r="T1220" t="s">
        <v>5508</v>
      </c>
      <c r="W1220">
        <v>1</v>
      </c>
      <c r="X1220" t="s">
        <v>7732</v>
      </c>
      <c r="AA1220">
        <f t="shared" si="6"/>
        <v>0</v>
      </c>
      <c r="AC1220">
        <f t="shared" si="4"/>
        <v>0</v>
      </c>
      <c r="AD1220">
        <f t="shared" si="5"/>
        <v>0</v>
      </c>
      <c r="AE1220" t="s">
        <v>1709</v>
      </c>
      <c r="AH1220" t="s">
        <v>4610</v>
      </c>
      <c r="AI1220" t="s">
        <v>7732</v>
      </c>
    </row>
    <row r="1221" spans="1:35" ht="11" customHeight="1" outlineLevel="1" x14ac:dyDescent="0.25">
      <c r="A1221" t="s">
        <v>17031</v>
      </c>
      <c r="C1221" t="s">
        <v>12974</v>
      </c>
      <c r="F1221" t="s">
        <v>610</v>
      </c>
      <c r="G1221" s="2" t="s">
        <v>4062</v>
      </c>
      <c r="H1221" s="2">
        <v>1907</v>
      </c>
      <c r="I1221" t="s">
        <v>1669</v>
      </c>
      <c r="J1221" t="s">
        <v>2156</v>
      </c>
      <c r="T1221" t="s">
        <v>5508</v>
      </c>
      <c r="W1221">
        <v>1</v>
      </c>
      <c r="X1221" t="s">
        <v>7732</v>
      </c>
      <c r="AA1221">
        <f t="shared" si="6"/>
        <v>0</v>
      </c>
      <c r="AC1221">
        <f t="shared" si="4"/>
        <v>0</v>
      </c>
      <c r="AD1221">
        <f t="shared" si="5"/>
        <v>0</v>
      </c>
      <c r="AE1221" t="s">
        <v>1709</v>
      </c>
      <c r="AH1221" t="s">
        <v>4610</v>
      </c>
      <c r="AI1221" t="s">
        <v>7732</v>
      </c>
    </row>
    <row r="1222" spans="1:35" ht="11" customHeight="1" outlineLevel="1" x14ac:dyDescent="0.25">
      <c r="A1222" t="s">
        <v>17031</v>
      </c>
      <c r="C1222" t="s">
        <v>12974</v>
      </c>
      <c r="F1222" t="s">
        <v>611</v>
      </c>
      <c r="G1222" s="2" t="s">
        <v>4062</v>
      </c>
      <c r="H1222" s="2">
        <v>1907</v>
      </c>
      <c r="I1222" t="s">
        <v>1672</v>
      </c>
      <c r="J1222" t="s">
        <v>5481</v>
      </c>
      <c r="T1222" t="s">
        <v>5508</v>
      </c>
      <c r="W1222">
        <v>1</v>
      </c>
      <c r="X1222" t="s">
        <v>7732</v>
      </c>
      <c r="AA1222">
        <f t="shared" si="6"/>
        <v>0</v>
      </c>
      <c r="AC1222">
        <f t="shared" si="4"/>
        <v>0</v>
      </c>
      <c r="AD1222">
        <f t="shared" si="5"/>
        <v>0</v>
      </c>
      <c r="AE1222" t="s">
        <v>1709</v>
      </c>
      <c r="AH1222" t="s">
        <v>4610</v>
      </c>
      <c r="AI1222" t="s">
        <v>7732</v>
      </c>
    </row>
    <row r="1223" spans="1:35" ht="11" customHeight="1" outlineLevel="1" x14ac:dyDescent="0.25">
      <c r="A1223" t="s">
        <v>17031</v>
      </c>
      <c r="C1223" t="s">
        <v>12974</v>
      </c>
      <c r="F1223" t="s">
        <v>612</v>
      </c>
      <c r="G1223" s="2" t="s">
        <v>4062</v>
      </c>
      <c r="H1223" s="2">
        <v>1907</v>
      </c>
      <c r="I1223" t="s">
        <v>3312</v>
      </c>
      <c r="J1223" t="s">
        <v>5031</v>
      </c>
      <c r="T1223" t="s">
        <v>5508</v>
      </c>
      <c r="W1223">
        <v>1</v>
      </c>
      <c r="X1223" t="s">
        <v>7732</v>
      </c>
      <c r="AA1223">
        <f t="shared" si="6"/>
        <v>0</v>
      </c>
      <c r="AC1223">
        <f t="shared" si="4"/>
        <v>0</v>
      </c>
      <c r="AD1223">
        <f t="shared" si="5"/>
        <v>0</v>
      </c>
      <c r="AE1223" t="s">
        <v>1709</v>
      </c>
      <c r="AH1223" t="s">
        <v>4610</v>
      </c>
      <c r="AI1223" t="s">
        <v>7732</v>
      </c>
    </row>
    <row r="1224" spans="1:35" ht="11" customHeight="1" outlineLevel="1" x14ac:dyDescent="0.25">
      <c r="A1224" t="s">
        <v>17031</v>
      </c>
      <c r="C1224" t="s">
        <v>12974</v>
      </c>
      <c r="F1224" t="s">
        <v>656</v>
      </c>
      <c r="G1224" s="2" t="s">
        <v>4062</v>
      </c>
      <c r="H1224" s="2">
        <v>1907</v>
      </c>
      <c r="I1224" t="s">
        <v>5043</v>
      </c>
      <c r="J1224" t="s">
        <v>5616</v>
      </c>
      <c r="T1224" t="s">
        <v>5508</v>
      </c>
      <c r="W1224">
        <v>1</v>
      </c>
      <c r="X1224" t="s">
        <v>7732</v>
      </c>
      <c r="AA1224">
        <f t="shared" si="6"/>
        <v>0</v>
      </c>
      <c r="AC1224">
        <f t="shared" si="4"/>
        <v>0</v>
      </c>
      <c r="AD1224">
        <f t="shared" si="5"/>
        <v>0</v>
      </c>
      <c r="AE1224" t="s">
        <v>1709</v>
      </c>
      <c r="AH1224" t="s">
        <v>4610</v>
      </c>
      <c r="AI1224" t="s">
        <v>7732</v>
      </c>
    </row>
    <row r="1225" spans="1:35" ht="11" customHeight="1" outlineLevel="1" x14ac:dyDescent="0.25">
      <c r="A1225" t="s">
        <v>17031</v>
      </c>
      <c r="C1225" t="s">
        <v>12974</v>
      </c>
      <c r="F1225" t="s">
        <v>657</v>
      </c>
      <c r="G1225" s="2" t="s">
        <v>4062</v>
      </c>
      <c r="H1225" s="2">
        <v>1907</v>
      </c>
      <c r="I1225" t="s">
        <v>2157</v>
      </c>
      <c r="J1225" t="s">
        <v>5037</v>
      </c>
      <c r="T1225" t="s">
        <v>5508</v>
      </c>
      <c r="W1225">
        <v>1</v>
      </c>
      <c r="X1225" t="s">
        <v>7732</v>
      </c>
      <c r="AA1225">
        <f t="shared" si="6"/>
        <v>0</v>
      </c>
      <c r="AC1225">
        <f t="shared" si="4"/>
        <v>0</v>
      </c>
      <c r="AD1225">
        <f t="shared" si="5"/>
        <v>0</v>
      </c>
      <c r="AE1225" t="s">
        <v>1709</v>
      </c>
      <c r="AH1225" t="s">
        <v>4922</v>
      </c>
      <c r="AI1225" t="s">
        <v>7732</v>
      </c>
    </row>
    <row r="1226" spans="1:35" ht="11" customHeight="1" outlineLevel="1" x14ac:dyDescent="0.25">
      <c r="A1226" t="s">
        <v>17031</v>
      </c>
      <c r="C1226" t="s">
        <v>12974</v>
      </c>
      <c r="F1226" t="s">
        <v>658</v>
      </c>
      <c r="G1226" s="2" t="s">
        <v>4062</v>
      </c>
      <c r="H1226" s="2">
        <v>1907</v>
      </c>
      <c r="I1226" t="s">
        <v>1099</v>
      </c>
      <c r="J1226" t="s">
        <v>5038</v>
      </c>
      <c r="T1226" t="s">
        <v>5508</v>
      </c>
      <c r="W1226">
        <v>1</v>
      </c>
      <c r="X1226" t="s">
        <v>7732</v>
      </c>
      <c r="AA1226">
        <f t="shared" ref="AA1226:AA1257" si="7">COUNTIF(T1226,"*Fuji*")</f>
        <v>0</v>
      </c>
      <c r="AC1226">
        <f t="shared" si="4"/>
        <v>0</v>
      </c>
      <c r="AD1226">
        <f t="shared" si="5"/>
        <v>0</v>
      </c>
      <c r="AE1226" t="s">
        <v>1709</v>
      </c>
      <c r="AH1226" t="s">
        <v>4922</v>
      </c>
      <c r="AI1226" t="s">
        <v>7732</v>
      </c>
    </row>
    <row r="1227" spans="1:35" ht="11" customHeight="1" outlineLevel="1" x14ac:dyDescent="0.25">
      <c r="A1227" t="s">
        <v>17031</v>
      </c>
      <c r="C1227" t="s">
        <v>12974</v>
      </c>
      <c r="F1227" t="s">
        <v>659</v>
      </c>
      <c r="G1227" s="2" t="s">
        <v>4062</v>
      </c>
      <c r="H1227" s="2">
        <v>1907</v>
      </c>
      <c r="I1227" t="s">
        <v>637</v>
      </c>
      <c r="J1227" t="s">
        <v>3830</v>
      </c>
      <c r="T1227" t="s">
        <v>5508</v>
      </c>
      <c r="W1227">
        <v>1</v>
      </c>
      <c r="X1227" t="s">
        <v>7732</v>
      </c>
      <c r="AA1227">
        <f t="shared" si="7"/>
        <v>0</v>
      </c>
      <c r="AC1227">
        <f t="shared" si="4"/>
        <v>0</v>
      </c>
      <c r="AD1227">
        <f t="shared" si="5"/>
        <v>0</v>
      </c>
      <c r="AE1227" t="s">
        <v>1709</v>
      </c>
      <c r="AH1227" t="s">
        <v>4922</v>
      </c>
      <c r="AI1227" t="s">
        <v>7732</v>
      </c>
    </row>
    <row r="1228" spans="1:35" ht="11" customHeight="1" outlineLevel="1" x14ac:dyDescent="0.25">
      <c r="A1228" t="s">
        <v>17031</v>
      </c>
      <c r="C1228" t="s">
        <v>12974</v>
      </c>
      <c r="F1228" t="s">
        <v>660</v>
      </c>
      <c r="G1228" s="2" t="s">
        <v>4062</v>
      </c>
      <c r="H1228" s="2">
        <v>1907</v>
      </c>
      <c r="I1228" t="s">
        <v>631</v>
      </c>
      <c r="J1228" t="s">
        <v>1644</v>
      </c>
      <c r="T1228" t="s">
        <v>5508</v>
      </c>
      <c r="W1228">
        <v>1</v>
      </c>
      <c r="X1228" t="s">
        <v>7732</v>
      </c>
      <c r="AA1228">
        <f t="shared" si="7"/>
        <v>0</v>
      </c>
      <c r="AC1228">
        <f t="shared" si="4"/>
        <v>0</v>
      </c>
      <c r="AD1228">
        <f t="shared" si="5"/>
        <v>0</v>
      </c>
      <c r="AE1228" t="s">
        <v>1709</v>
      </c>
      <c r="AH1228" t="s">
        <v>4922</v>
      </c>
      <c r="AI1228" t="s">
        <v>7732</v>
      </c>
    </row>
    <row r="1229" spans="1:35" ht="11" customHeight="1" outlineLevel="1" x14ac:dyDescent="0.25">
      <c r="A1229" t="s">
        <v>17031</v>
      </c>
      <c r="C1229" t="s">
        <v>12974</v>
      </c>
      <c r="F1229" t="s">
        <v>2721</v>
      </c>
      <c r="G1229" s="2" t="s">
        <v>4062</v>
      </c>
      <c r="H1229" s="2">
        <v>1907</v>
      </c>
      <c r="I1229" t="s">
        <v>362</v>
      </c>
      <c r="J1229" t="s">
        <v>130</v>
      </c>
      <c r="T1229" t="s">
        <v>5508</v>
      </c>
      <c r="W1229">
        <v>1</v>
      </c>
      <c r="X1229" t="s">
        <v>7732</v>
      </c>
      <c r="AA1229">
        <f t="shared" si="7"/>
        <v>0</v>
      </c>
      <c r="AC1229">
        <f t="shared" si="4"/>
        <v>0</v>
      </c>
      <c r="AD1229">
        <f t="shared" si="5"/>
        <v>0</v>
      </c>
      <c r="AE1229" t="s">
        <v>1709</v>
      </c>
      <c r="AH1229" t="s">
        <v>4620</v>
      </c>
      <c r="AI1229" t="s">
        <v>7732</v>
      </c>
    </row>
    <row r="1230" spans="1:35" ht="11" customHeight="1" outlineLevel="1" x14ac:dyDescent="0.25">
      <c r="A1230" t="s">
        <v>17031</v>
      </c>
      <c r="C1230" t="s">
        <v>12974</v>
      </c>
      <c r="F1230" t="s">
        <v>3885</v>
      </c>
      <c r="G1230" s="2" t="s">
        <v>4062</v>
      </c>
      <c r="H1230" s="2">
        <v>1907</v>
      </c>
      <c r="I1230" t="s">
        <v>3680</v>
      </c>
      <c r="J1230" t="s">
        <v>130</v>
      </c>
      <c r="T1230" t="s">
        <v>5508</v>
      </c>
      <c r="W1230">
        <v>1</v>
      </c>
      <c r="X1230" t="s">
        <v>7732</v>
      </c>
      <c r="AA1230">
        <f t="shared" si="7"/>
        <v>0</v>
      </c>
      <c r="AC1230">
        <f t="shared" si="4"/>
        <v>0</v>
      </c>
      <c r="AD1230">
        <f t="shared" si="5"/>
        <v>0</v>
      </c>
      <c r="AE1230" t="s">
        <v>1709</v>
      </c>
      <c r="AH1230" t="s">
        <v>4620</v>
      </c>
      <c r="AI1230" t="s">
        <v>7732</v>
      </c>
    </row>
    <row r="1231" spans="1:35" ht="11" customHeight="1" outlineLevel="1" x14ac:dyDescent="0.25">
      <c r="A1231" t="s">
        <v>17031</v>
      </c>
      <c r="C1231" t="s">
        <v>12974</v>
      </c>
      <c r="F1231" t="s">
        <v>3886</v>
      </c>
      <c r="G1231" s="2" t="s">
        <v>4062</v>
      </c>
      <c r="H1231" s="2">
        <v>1907</v>
      </c>
      <c r="I1231" t="s">
        <v>365</v>
      </c>
      <c r="J1231" t="s">
        <v>130</v>
      </c>
      <c r="T1231" t="s">
        <v>5508</v>
      </c>
      <c r="W1231">
        <v>1</v>
      </c>
      <c r="X1231" t="s">
        <v>7732</v>
      </c>
      <c r="AA1231">
        <f t="shared" si="7"/>
        <v>0</v>
      </c>
      <c r="AC1231">
        <f t="shared" si="4"/>
        <v>0</v>
      </c>
      <c r="AD1231">
        <f t="shared" si="5"/>
        <v>0</v>
      </c>
      <c r="AE1231" t="s">
        <v>1709</v>
      </c>
      <c r="AH1231" t="s">
        <v>4523</v>
      </c>
      <c r="AI1231" t="s">
        <v>7732</v>
      </c>
    </row>
    <row r="1232" spans="1:35" ht="11" customHeight="1" outlineLevel="1" x14ac:dyDescent="0.25">
      <c r="A1232" t="s">
        <v>17031</v>
      </c>
      <c r="C1232" t="s">
        <v>12974</v>
      </c>
      <c r="F1232" t="s">
        <v>3887</v>
      </c>
      <c r="G1232" s="2" t="s">
        <v>4062</v>
      </c>
      <c r="H1232" s="2">
        <v>1907</v>
      </c>
      <c r="I1232" t="s">
        <v>3358</v>
      </c>
      <c r="J1232" t="s">
        <v>130</v>
      </c>
      <c r="T1232" t="s">
        <v>5508</v>
      </c>
      <c r="W1232">
        <v>1</v>
      </c>
      <c r="X1232" t="s">
        <v>7732</v>
      </c>
      <c r="AA1232">
        <f t="shared" si="7"/>
        <v>0</v>
      </c>
      <c r="AC1232">
        <f t="shared" si="4"/>
        <v>0</v>
      </c>
      <c r="AD1232">
        <f t="shared" si="5"/>
        <v>0</v>
      </c>
      <c r="AE1232" t="s">
        <v>1709</v>
      </c>
      <c r="AH1232" t="s">
        <v>4523</v>
      </c>
      <c r="AI1232" t="s">
        <v>7732</v>
      </c>
    </row>
    <row r="1233" spans="1:35" ht="11" customHeight="1" outlineLevel="1" x14ac:dyDescent="0.25">
      <c r="A1233" t="s">
        <v>17031</v>
      </c>
      <c r="C1233" t="s">
        <v>12974</v>
      </c>
      <c r="F1233" t="s">
        <v>661</v>
      </c>
      <c r="G1233" s="2" t="s">
        <v>4062</v>
      </c>
      <c r="H1233" s="2">
        <v>1909</v>
      </c>
      <c r="I1233" t="s">
        <v>132</v>
      </c>
      <c r="J1233" t="s">
        <v>255</v>
      </c>
      <c r="T1233" t="s">
        <v>5508</v>
      </c>
      <c r="W1233">
        <v>3</v>
      </c>
      <c r="X1233" t="s">
        <v>7732</v>
      </c>
      <c r="AA1233">
        <f t="shared" si="7"/>
        <v>0</v>
      </c>
      <c r="AC1233">
        <f t="shared" si="4"/>
        <v>0</v>
      </c>
      <c r="AD1233">
        <f t="shared" si="5"/>
        <v>0</v>
      </c>
      <c r="AE1233" t="s">
        <v>1709</v>
      </c>
      <c r="AH1233" t="s">
        <v>4610</v>
      </c>
      <c r="AI1233" t="s">
        <v>7732</v>
      </c>
    </row>
    <row r="1234" spans="1:35" ht="11" customHeight="1" outlineLevel="1" x14ac:dyDescent="0.25">
      <c r="A1234" t="s">
        <v>17031</v>
      </c>
      <c r="C1234" t="s">
        <v>12974</v>
      </c>
      <c r="F1234" t="s">
        <v>662</v>
      </c>
      <c r="G1234" s="2" t="s">
        <v>4062</v>
      </c>
      <c r="H1234" s="2">
        <v>1909</v>
      </c>
      <c r="I1234" t="s">
        <v>134</v>
      </c>
      <c r="J1234" t="s">
        <v>1673</v>
      </c>
      <c r="T1234" t="s">
        <v>5508</v>
      </c>
      <c r="W1234">
        <v>3</v>
      </c>
      <c r="X1234" t="s">
        <v>7732</v>
      </c>
      <c r="AA1234">
        <f t="shared" si="7"/>
        <v>0</v>
      </c>
      <c r="AC1234">
        <f t="shared" si="4"/>
        <v>0</v>
      </c>
      <c r="AD1234">
        <f t="shared" si="5"/>
        <v>0</v>
      </c>
      <c r="AE1234" t="s">
        <v>1709</v>
      </c>
      <c r="AH1234" t="s">
        <v>4610</v>
      </c>
      <c r="AI1234" t="s">
        <v>7732</v>
      </c>
    </row>
    <row r="1235" spans="1:35" ht="11" customHeight="1" outlineLevel="1" x14ac:dyDescent="0.25">
      <c r="A1235" t="s">
        <v>17031</v>
      </c>
      <c r="C1235" t="s">
        <v>12974</v>
      </c>
      <c r="F1235" t="s">
        <v>663</v>
      </c>
      <c r="G1235" s="2" t="s">
        <v>4062</v>
      </c>
      <c r="H1235" s="2">
        <v>1909</v>
      </c>
      <c r="I1235" t="s">
        <v>3171</v>
      </c>
      <c r="J1235" t="s">
        <v>5480</v>
      </c>
      <c r="T1235" t="s">
        <v>5508</v>
      </c>
      <c r="W1235">
        <v>3</v>
      </c>
      <c r="X1235" t="s">
        <v>7732</v>
      </c>
      <c r="AA1235">
        <f t="shared" si="7"/>
        <v>0</v>
      </c>
      <c r="AC1235">
        <f t="shared" si="4"/>
        <v>0</v>
      </c>
      <c r="AD1235">
        <f t="shared" si="5"/>
        <v>0</v>
      </c>
      <c r="AE1235" t="s">
        <v>1709</v>
      </c>
      <c r="AH1235" t="s">
        <v>4610</v>
      </c>
      <c r="AI1235" t="s">
        <v>7732</v>
      </c>
    </row>
    <row r="1236" spans="1:35" ht="11" customHeight="1" outlineLevel="1" x14ac:dyDescent="0.25">
      <c r="A1236" t="s">
        <v>17031</v>
      </c>
      <c r="C1236" t="s">
        <v>12974</v>
      </c>
      <c r="F1236" t="s">
        <v>664</v>
      </c>
      <c r="G1236" s="2" t="s">
        <v>4062</v>
      </c>
      <c r="H1236" s="2">
        <v>1909</v>
      </c>
      <c r="I1236" t="s">
        <v>647</v>
      </c>
      <c r="J1236" t="s">
        <v>3829</v>
      </c>
      <c r="T1236" t="s">
        <v>5508</v>
      </c>
      <c r="W1236">
        <v>3</v>
      </c>
      <c r="X1236" t="s">
        <v>7732</v>
      </c>
      <c r="AA1236">
        <f t="shared" si="7"/>
        <v>0</v>
      </c>
      <c r="AC1236">
        <f t="shared" si="4"/>
        <v>0</v>
      </c>
      <c r="AD1236">
        <f t="shared" si="5"/>
        <v>0</v>
      </c>
      <c r="AE1236" t="s">
        <v>1709</v>
      </c>
      <c r="AH1236" t="s">
        <v>4610</v>
      </c>
      <c r="AI1236" t="s">
        <v>7732</v>
      </c>
    </row>
    <row r="1237" spans="1:35" ht="11" customHeight="1" outlineLevel="1" x14ac:dyDescent="0.25">
      <c r="A1237" t="s">
        <v>17031</v>
      </c>
      <c r="C1237" t="s">
        <v>12974</v>
      </c>
      <c r="F1237" t="s">
        <v>665</v>
      </c>
      <c r="G1237" s="2" t="s">
        <v>4062</v>
      </c>
      <c r="H1237" s="2">
        <v>1909</v>
      </c>
      <c r="I1237" t="s">
        <v>1669</v>
      </c>
      <c r="J1237" t="s">
        <v>4458</v>
      </c>
      <c r="T1237" t="s">
        <v>5508</v>
      </c>
      <c r="W1237">
        <v>3</v>
      </c>
      <c r="X1237" t="s">
        <v>7732</v>
      </c>
      <c r="AA1237">
        <f t="shared" si="7"/>
        <v>0</v>
      </c>
      <c r="AC1237">
        <f t="shared" si="4"/>
        <v>0</v>
      </c>
      <c r="AD1237">
        <f t="shared" si="5"/>
        <v>0</v>
      </c>
      <c r="AE1237" t="s">
        <v>1709</v>
      </c>
      <c r="AH1237" t="s">
        <v>4610</v>
      </c>
      <c r="AI1237" t="s">
        <v>7732</v>
      </c>
    </row>
    <row r="1238" spans="1:35" ht="11" customHeight="1" outlineLevel="1" x14ac:dyDescent="0.25">
      <c r="A1238" t="s">
        <v>17031</v>
      </c>
      <c r="C1238" t="s">
        <v>12974</v>
      </c>
      <c r="F1238" t="s">
        <v>4678</v>
      </c>
      <c r="G1238" s="2" t="s">
        <v>4062</v>
      </c>
      <c r="H1238" s="2">
        <v>1909</v>
      </c>
      <c r="I1238" t="s">
        <v>3635</v>
      </c>
      <c r="J1238" t="s">
        <v>632</v>
      </c>
      <c r="T1238" t="s">
        <v>5508</v>
      </c>
      <c r="W1238">
        <v>3</v>
      </c>
      <c r="X1238" t="s">
        <v>7732</v>
      </c>
      <c r="AA1238">
        <f t="shared" si="7"/>
        <v>0</v>
      </c>
      <c r="AC1238">
        <f t="shared" si="4"/>
        <v>0</v>
      </c>
      <c r="AD1238">
        <f t="shared" si="5"/>
        <v>0</v>
      </c>
      <c r="AE1238" t="s">
        <v>1709</v>
      </c>
      <c r="AH1238" t="s">
        <v>4922</v>
      </c>
      <c r="AI1238" t="s">
        <v>7732</v>
      </c>
    </row>
    <row r="1239" spans="1:35" ht="11" customHeight="1" outlineLevel="1" x14ac:dyDescent="0.25">
      <c r="A1239" t="s">
        <v>17031</v>
      </c>
      <c r="C1239" t="s">
        <v>12974</v>
      </c>
      <c r="F1239" t="s">
        <v>3280</v>
      </c>
      <c r="G1239" s="2" t="s">
        <v>4062</v>
      </c>
      <c r="H1239" s="2">
        <v>1909</v>
      </c>
      <c r="I1239" t="s">
        <v>1672</v>
      </c>
      <c r="J1239" t="s">
        <v>5616</v>
      </c>
      <c r="T1239" t="s">
        <v>5508</v>
      </c>
      <c r="W1239">
        <v>3</v>
      </c>
      <c r="X1239" t="s">
        <v>7732</v>
      </c>
      <c r="AA1239">
        <f t="shared" si="7"/>
        <v>0</v>
      </c>
      <c r="AC1239">
        <f t="shared" si="4"/>
        <v>0</v>
      </c>
      <c r="AD1239">
        <f t="shared" si="5"/>
        <v>0</v>
      </c>
      <c r="AE1239" t="s">
        <v>1709</v>
      </c>
      <c r="AH1239" t="s">
        <v>4610</v>
      </c>
      <c r="AI1239" t="s">
        <v>7732</v>
      </c>
    </row>
    <row r="1240" spans="1:35" ht="11" customHeight="1" outlineLevel="1" x14ac:dyDescent="0.25">
      <c r="A1240" t="s">
        <v>17031</v>
      </c>
      <c r="C1240" t="s">
        <v>12974</v>
      </c>
      <c r="F1240" t="s">
        <v>3281</v>
      </c>
      <c r="G1240" s="2" t="s">
        <v>4062</v>
      </c>
      <c r="H1240" s="2">
        <v>1909</v>
      </c>
      <c r="I1240" t="s">
        <v>3312</v>
      </c>
      <c r="J1240" t="s">
        <v>5038</v>
      </c>
      <c r="T1240" t="s">
        <v>5508</v>
      </c>
      <c r="W1240">
        <v>3</v>
      </c>
      <c r="X1240" t="s">
        <v>7732</v>
      </c>
      <c r="AA1240">
        <f t="shared" si="7"/>
        <v>0</v>
      </c>
      <c r="AC1240">
        <f t="shared" si="4"/>
        <v>0</v>
      </c>
      <c r="AD1240">
        <f t="shared" si="5"/>
        <v>0</v>
      </c>
      <c r="AE1240" t="s">
        <v>1709</v>
      </c>
      <c r="AH1240" t="s">
        <v>4610</v>
      </c>
      <c r="AI1240" t="s">
        <v>7732</v>
      </c>
    </row>
    <row r="1241" spans="1:35" ht="11" customHeight="1" outlineLevel="1" x14ac:dyDescent="0.25">
      <c r="A1241" t="s">
        <v>17031</v>
      </c>
      <c r="C1241" t="s">
        <v>12974</v>
      </c>
      <c r="F1241" t="s">
        <v>3282</v>
      </c>
      <c r="G1241" s="2" t="s">
        <v>4062</v>
      </c>
      <c r="H1241" s="2">
        <v>1909</v>
      </c>
      <c r="I1241" t="s">
        <v>5043</v>
      </c>
      <c r="J1241" t="s">
        <v>5031</v>
      </c>
      <c r="T1241" t="s">
        <v>5508</v>
      </c>
      <c r="W1241">
        <v>3</v>
      </c>
      <c r="X1241" t="s">
        <v>7732</v>
      </c>
      <c r="AA1241">
        <f t="shared" si="7"/>
        <v>0</v>
      </c>
      <c r="AC1241">
        <f t="shared" si="4"/>
        <v>0</v>
      </c>
      <c r="AD1241">
        <f t="shared" si="5"/>
        <v>0</v>
      </c>
      <c r="AE1241" t="s">
        <v>1709</v>
      </c>
      <c r="AH1241" t="s">
        <v>4922</v>
      </c>
      <c r="AI1241" t="s">
        <v>7732</v>
      </c>
    </row>
    <row r="1242" spans="1:35" ht="11" customHeight="1" outlineLevel="1" x14ac:dyDescent="0.25">
      <c r="A1242" t="s">
        <v>17031</v>
      </c>
      <c r="C1242" t="s">
        <v>12974</v>
      </c>
      <c r="F1242" t="s">
        <v>3283</v>
      </c>
      <c r="G1242" s="2" t="s">
        <v>4062</v>
      </c>
      <c r="H1242" s="2">
        <v>1909</v>
      </c>
      <c r="I1242" t="s">
        <v>2157</v>
      </c>
      <c r="J1242" t="s">
        <v>1121</v>
      </c>
      <c r="T1242" t="s">
        <v>5508</v>
      </c>
      <c r="W1242">
        <v>3</v>
      </c>
      <c r="X1242" t="s">
        <v>7732</v>
      </c>
      <c r="AA1242">
        <f t="shared" si="7"/>
        <v>0</v>
      </c>
      <c r="AC1242">
        <f t="shared" si="4"/>
        <v>0</v>
      </c>
      <c r="AD1242">
        <f t="shared" si="5"/>
        <v>0</v>
      </c>
      <c r="AE1242" t="s">
        <v>1709</v>
      </c>
      <c r="AH1242" t="s">
        <v>4922</v>
      </c>
      <c r="AI1242" t="s">
        <v>7732</v>
      </c>
    </row>
    <row r="1243" spans="1:35" ht="11" customHeight="1" outlineLevel="1" x14ac:dyDescent="0.25">
      <c r="A1243" t="s">
        <v>17031</v>
      </c>
      <c r="C1243" t="s">
        <v>12974</v>
      </c>
      <c r="F1243" t="s">
        <v>3284</v>
      </c>
      <c r="G1243" s="2" t="s">
        <v>4062</v>
      </c>
      <c r="H1243" s="2">
        <v>1909</v>
      </c>
      <c r="I1243" t="s">
        <v>1099</v>
      </c>
      <c r="J1243" t="s">
        <v>3832</v>
      </c>
      <c r="T1243" t="s">
        <v>5508</v>
      </c>
      <c r="W1243">
        <v>3</v>
      </c>
      <c r="X1243" t="s">
        <v>7732</v>
      </c>
      <c r="AA1243">
        <f t="shared" si="7"/>
        <v>0</v>
      </c>
      <c r="AC1243">
        <f t="shared" si="4"/>
        <v>0</v>
      </c>
      <c r="AD1243">
        <f t="shared" si="5"/>
        <v>0</v>
      </c>
      <c r="AE1243" t="s">
        <v>1709</v>
      </c>
      <c r="AH1243" t="s">
        <v>4922</v>
      </c>
      <c r="AI1243" t="s">
        <v>7732</v>
      </c>
    </row>
    <row r="1244" spans="1:35" ht="11" customHeight="1" outlineLevel="1" x14ac:dyDescent="0.25">
      <c r="A1244" t="s">
        <v>17031</v>
      </c>
      <c r="C1244" t="s">
        <v>12974</v>
      </c>
      <c r="F1244" t="s">
        <v>2719</v>
      </c>
      <c r="G1244" s="2" t="s">
        <v>4062</v>
      </c>
      <c r="H1244" s="2">
        <v>1909</v>
      </c>
      <c r="I1244" t="s">
        <v>637</v>
      </c>
      <c r="J1244" t="s">
        <v>4006</v>
      </c>
      <c r="T1244" t="s">
        <v>5508</v>
      </c>
      <c r="W1244">
        <v>3</v>
      </c>
      <c r="X1244" t="s">
        <v>7732</v>
      </c>
      <c r="AA1244">
        <f t="shared" si="7"/>
        <v>0</v>
      </c>
      <c r="AC1244">
        <f t="shared" si="4"/>
        <v>0</v>
      </c>
      <c r="AD1244">
        <f t="shared" si="5"/>
        <v>0</v>
      </c>
      <c r="AE1244" t="s">
        <v>1709</v>
      </c>
      <c r="AH1244" t="s">
        <v>4922</v>
      </c>
      <c r="AI1244" t="s">
        <v>7732</v>
      </c>
    </row>
    <row r="1245" spans="1:35" ht="11" customHeight="1" outlineLevel="1" x14ac:dyDescent="0.25">
      <c r="A1245" t="s">
        <v>17031</v>
      </c>
      <c r="C1245" t="s">
        <v>12974</v>
      </c>
      <c r="F1245" t="s">
        <v>2720</v>
      </c>
      <c r="G1245" s="2" t="s">
        <v>4062</v>
      </c>
      <c r="H1245" s="2">
        <v>1909</v>
      </c>
      <c r="I1245" t="s">
        <v>3286</v>
      </c>
      <c r="J1245" t="s">
        <v>1825</v>
      </c>
      <c r="T1245" t="s">
        <v>5508</v>
      </c>
      <c r="W1245">
        <v>3</v>
      </c>
      <c r="X1245" t="s">
        <v>7732</v>
      </c>
      <c r="AA1245">
        <f t="shared" si="7"/>
        <v>0</v>
      </c>
      <c r="AC1245">
        <f t="shared" si="4"/>
        <v>0</v>
      </c>
      <c r="AD1245">
        <f t="shared" si="5"/>
        <v>0</v>
      </c>
      <c r="AE1245" t="s">
        <v>1709</v>
      </c>
      <c r="AH1245" t="s">
        <v>4922</v>
      </c>
      <c r="AI1245" t="s">
        <v>7732</v>
      </c>
    </row>
    <row r="1246" spans="1:35" ht="11" customHeight="1" outlineLevel="1" x14ac:dyDescent="0.25">
      <c r="A1246" t="s">
        <v>17031</v>
      </c>
      <c r="C1246" t="s">
        <v>12974</v>
      </c>
      <c r="F1246" t="s">
        <v>2603</v>
      </c>
      <c r="G1246" s="2" t="s">
        <v>4062</v>
      </c>
      <c r="H1246" s="2">
        <v>1911</v>
      </c>
      <c r="I1246" t="s">
        <v>5139</v>
      </c>
      <c r="J1246" t="s">
        <v>174</v>
      </c>
      <c r="T1246" t="s">
        <v>5508</v>
      </c>
      <c r="W1246">
        <v>3</v>
      </c>
      <c r="X1246" t="s">
        <v>7732</v>
      </c>
      <c r="AA1246">
        <f t="shared" si="7"/>
        <v>0</v>
      </c>
      <c r="AC1246">
        <f t="shared" si="4"/>
        <v>0</v>
      </c>
      <c r="AD1246">
        <f t="shared" si="5"/>
        <v>0</v>
      </c>
      <c r="AE1246" t="s">
        <v>1709</v>
      </c>
      <c r="AH1246" t="s">
        <v>4922</v>
      </c>
      <c r="AI1246" t="s">
        <v>7732</v>
      </c>
    </row>
    <row r="1247" spans="1:35" ht="11" customHeight="1" outlineLevel="1" x14ac:dyDescent="0.25">
      <c r="A1247" t="s">
        <v>17031</v>
      </c>
      <c r="C1247" t="s">
        <v>12974</v>
      </c>
      <c r="F1247" t="s">
        <v>900</v>
      </c>
      <c r="G1247" s="2" t="s">
        <v>4062</v>
      </c>
      <c r="H1247" s="2" t="s">
        <v>6067</v>
      </c>
      <c r="I1247" t="s">
        <v>132</v>
      </c>
      <c r="J1247" t="s">
        <v>3096</v>
      </c>
      <c r="T1247" t="s">
        <v>1708</v>
      </c>
      <c r="W1247">
        <v>1</v>
      </c>
      <c r="X1247" t="s">
        <v>7732</v>
      </c>
      <c r="AA1247">
        <f t="shared" si="7"/>
        <v>0</v>
      </c>
      <c r="AC1247">
        <f t="shared" si="4"/>
        <v>0</v>
      </c>
      <c r="AD1247">
        <f t="shared" si="5"/>
        <v>0</v>
      </c>
      <c r="AE1247" t="s">
        <v>1709</v>
      </c>
      <c r="AH1247" t="s">
        <v>4922</v>
      </c>
      <c r="AI1247" t="s">
        <v>7732</v>
      </c>
    </row>
    <row r="1248" spans="1:35" ht="11" customHeight="1" outlineLevel="1" x14ac:dyDescent="0.25">
      <c r="A1248" t="s">
        <v>17031</v>
      </c>
      <c r="C1248" t="s">
        <v>12974</v>
      </c>
      <c r="F1248" t="s">
        <v>4943</v>
      </c>
      <c r="G1248" s="2" t="s">
        <v>4062</v>
      </c>
      <c r="H1248" s="2" t="s">
        <v>6067</v>
      </c>
      <c r="I1248" t="s">
        <v>2265</v>
      </c>
      <c r="J1248" t="s">
        <v>3829</v>
      </c>
      <c r="T1248" t="s">
        <v>1708</v>
      </c>
      <c r="W1248">
        <v>1</v>
      </c>
      <c r="X1248" t="s">
        <v>7732</v>
      </c>
      <c r="AA1248">
        <f t="shared" si="7"/>
        <v>0</v>
      </c>
      <c r="AC1248">
        <f t="shared" si="4"/>
        <v>0</v>
      </c>
      <c r="AD1248">
        <f t="shared" si="5"/>
        <v>0</v>
      </c>
      <c r="AE1248" t="s">
        <v>1709</v>
      </c>
      <c r="AH1248" t="s">
        <v>4230</v>
      </c>
      <c r="AI1248" t="s">
        <v>7732</v>
      </c>
    </row>
    <row r="1249" spans="1:35" ht="11" customHeight="1" outlineLevel="1" x14ac:dyDescent="0.25">
      <c r="A1249" t="s">
        <v>17031</v>
      </c>
      <c r="C1249" t="s">
        <v>12974</v>
      </c>
      <c r="F1249" t="s">
        <v>2733</v>
      </c>
      <c r="G1249" s="2" t="s">
        <v>4062</v>
      </c>
      <c r="H1249" s="2" t="s">
        <v>6067</v>
      </c>
      <c r="I1249" t="s">
        <v>132</v>
      </c>
      <c r="J1249" t="s">
        <v>3096</v>
      </c>
      <c r="T1249" t="s">
        <v>1708</v>
      </c>
      <c r="W1249">
        <v>1</v>
      </c>
      <c r="X1249" t="s">
        <v>7732</v>
      </c>
      <c r="AA1249">
        <f t="shared" si="7"/>
        <v>0</v>
      </c>
      <c r="AC1249">
        <f t="shared" si="4"/>
        <v>0</v>
      </c>
      <c r="AD1249">
        <f t="shared" si="5"/>
        <v>0</v>
      </c>
      <c r="AE1249" t="s">
        <v>1709</v>
      </c>
      <c r="AH1249" t="s">
        <v>4922</v>
      </c>
      <c r="AI1249" t="s">
        <v>7732</v>
      </c>
    </row>
    <row r="1250" spans="1:35" ht="11" customHeight="1" outlineLevel="1" x14ac:dyDescent="0.25">
      <c r="A1250" t="s">
        <v>17031</v>
      </c>
      <c r="C1250" t="s">
        <v>12974</v>
      </c>
      <c r="F1250" t="s">
        <v>2734</v>
      </c>
      <c r="G1250" s="2" t="s">
        <v>4062</v>
      </c>
      <c r="H1250" s="2" t="s">
        <v>6067</v>
      </c>
      <c r="I1250" t="s">
        <v>134</v>
      </c>
      <c r="J1250" t="s">
        <v>1673</v>
      </c>
      <c r="T1250" t="s">
        <v>1708</v>
      </c>
      <c r="W1250">
        <v>1</v>
      </c>
      <c r="X1250" t="s">
        <v>7732</v>
      </c>
      <c r="AA1250">
        <f t="shared" si="7"/>
        <v>0</v>
      </c>
      <c r="AC1250">
        <f t="shared" si="4"/>
        <v>0</v>
      </c>
      <c r="AD1250">
        <f t="shared" si="5"/>
        <v>0</v>
      </c>
      <c r="AE1250" t="s">
        <v>1709</v>
      </c>
      <c r="AH1250" t="s">
        <v>4620</v>
      </c>
      <c r="AI1250" t="s">
        <v>7732</v>
      </c>
    </row>
    <row r="1251" spans="1:35" ht="11" customHeight="1" outlineLevel="1" x14ac:dyDescent="0.25">
      <c r="A1251" t="s">
        <v>17031</v>
      </c>
      <c r="C1251" t="s">
        <v>12974</v>
      </c>
      <c r="F1251" t="s">
        <v>2735</v>
      </c>
      <c r="G1251" s="2" t="s">
        <v>4062</v>
      </c>
      <c r="H1251" s="2" t="s">
        <v>6067</v>
      </c>
      <c r="I1251" t="s">
        <v>3171</v>
      </c>
      <c r="J1251" t="s">
        <v>130</v>
      </c>
      <c r="T1251" t="s">
        <v>1708</v>
      </c>
      <c r="W1251">
        <v>1</v>
      </c>
      <c r="X1251" t="s">
        <v>7732</v>
      </c>
      <c r="AA1251">
        <f t="shared" si="7"/>
        <v>0</v>
      </c>
      <c r="AC1251">
        <f t="shared" si="4"/>
        <v>0</v>
      </c>
      <c r="AD1251">
        <f t="shared" si="5"/>
        <v>0</v>
      </c>
      <c r="AE1251" t="s">
        <v>1709</v>
      </c>
      <c r="AH1251" t="s">
        <v>4620</v>
      </c>
      <c r="AI1251" t="s">
        <v>7732</v>
      </c>
    </row>
    <row r="1252" spans="1:35" ht="11" customHeight="1" outlineLevel="1" x14ac:dyDescent="0.25">
      <c r="A1252" t="s">
        <v>17031</v>
      </c>
      <c r="C1252" t="s">
        <v>12974</v>
      </c>
      <c r="F1252" t="s">
        <v>2785</v>
      </c>
      <c r="G1252" s="2" t="s">
        <v>4062</v>
      </c>
      <c r="H1252" s="2" t="s">
        <v>6067</v>
      </c>
      <c r="I1252" t="s">
        <v>647</v>
      </c>
      <c r="J1252" t="s">
        <v>682</v>
      </c>
      <c r="T1252" t="s">
        <v>1708</v>
      </c>
      <c r="W1252">
        <v>1</v>
      </c>
      <c r="X1252" t="s">
        <v>7732</v>
      </c>
      <c r="AA1252">
        <f t="shared" si="7"/>
        <v>0</v>
      </c>
      <c r="AC1252">
        <f t="shared" si="4"/>
        <v>0</v>
      </c>
      <c r="AD1252">
        <f t="shared" si="5"/>
        <v>0</v>
      </c>
      <c r="AE1252" t="s">
        <v>1709</v>
      </c>
      <c r="AH1252" t="s">
        <v>4620</v>
      </c>
      <c r="AI1252" t="s">
        <v>7732</v>
      </c>
    </row>
    <row r="1253" spans="1:35" ht="11" customHeight="1" outlineLevel="1" x14ac:dyDescent="0.25">
      <c r="A1253" t="s">
        <v>17031</v>
      </c>
      <c r="C1253" t="s">
        <v>12974</v>
      </c>
      <c r="F1253" t="s">
        <v>901</v>
      </c>
      <c r="G1253" s="2" t="s">
        <v>4062</v>
      </c>
      <c r="H1253" s="2" t="s">
        <v>6067</v>
      </c>
      <c r="I1253" t="s">
        <v>134</v>
      </c>
      <c r="J1253" t="s">
        <v>1673</v>
      </c>
      <c r="T1253" t="s">
        <v>1708</v>
      </c>
      <c r="W1253">
        <v>1</v>
      </c>
      <c r="X1253" t="s">
        <v>7732</v>
      </c>
      <c r="AA1253">
        <f t="shared" si="7"/>
        <v>0</v>
      </c>
      <c r="AC1253">
        <f t="shared" si="4"/>
        <v>0</v>
      </c>
      <c r="AD1253">
        <f t="shared" si="5"/>
        <v>0</v>
      </c>
      <c r="AE1253" t="s">
        <v>1709</v>
      </c>
      <c r="AH1253" t="s">
        <v>4922</v>
      </c>
      <c r="AI1253" t="s">
        <v>7732</v>
      </c>
    </row>
    <row r="1254" spans="1:35" ht="11" customHeight="1" outlineLevel="1" x14ac:dyDescent="0.25">
      <c r="A1254" t="s">
        <v>17031</v>
      </c>
      <c r="C1254" t="s">
        <v>12974</v>
      </c>
      <c r="F1254" t="s">
        <v>2736</v>
      </c>
      <c r="G1254" s="2" t="s">
        <v>4062</v>
      </c>
      <c r="H1254" s="2" t="s">
        <v>6067</v>
      </c>
      <c r="I1254" t="s">
        <v>3312</v>
      </c>
      <c r="J1254" t="s">
        <v>6658</v>
      </c>
      <c r="T1254" t="s">
        <v>1708</v>
      </c>
      <c r="W1254">
        <v>1</v>
      </c>
      <c r="X1254" t="s">
        <v>7732</v>
      </c>
      <c r="AA1254">
        <f t="shared" si="7"/>
        <v>0</v>
      </c>
      <c r="AC1254">
        <f t="shared" si="4"/>
        <v>0</v>
      </c>
      <c r="AD1254">
        <f t="shared" si="5"/>
        <v>0</v>
      </c>
      <c r="AE1254" t="s">
        <v>1709</v>
      </c>
      <c r="AH1254" t="s">
        <v>4620</v>
      </c>
      <c r="AI1254" t="s">
        <v>7732</v>
      </c>
    </row>
    <row r="1255" spans="1:35" ht="11" customHeight="1" outlineLevel="1" x14ac:dyDescent="0.25">
      <c r="A1255" t="s">
        <v>17031</v>
      </c>
      <c r="C1255" t="s">
        <v>12974</v>
      </c>
      <c r="F1255" t="s">
        <v>2737</v>
      </c>
      <c r="G1255" s="2" t="s">
        <v>4062</v>
      </c>
      <c r="H1255" s="2" t="s">
        <v>6067</v>
      </c>
      <c r="I1255" t="s">
        <v>1669</v>
      </c>
      <c r="J1255" t="s">
        <v>5482</v>
      </c>
      <c r="T1255" t="s">
        <v>1708</v>
      </c>
      <c r="W1255">
        <v>1</v>
      </c>
      <c r="X1255" t="s">
        <v>7732</v>
      </c>
      <c r="AA1255">
        <f t="shared" si="7"/>
        <v>0</v>
      </c>
      <c r="AC1255">
        <f t="shared" si="4"/>
        <v>0</v>
      </c>
      <c r="AD1255">
        <f t="shared" si="5"/>
        <v>0</v>
      </c>
      <c r="AE1255" t="s">
        <v>1709</v>
      </c>
      <c r="AH1255" t="s">
        <v>4620</v>
      </c>
      <c r="AI1255" t="s">
        <v>7732</v>
      </c>
    </row>
    <row r="1256" spans="1:35" ht="11" customHeight="1" outlineLevel="1" x14ac:dyDescent="0.25">
      <c r="A1256" t="s">
        <v>17031</v>
      </c>
      <c r="C1256" t="s">
        <v>12974</v>
      </c>
      <c r="F1256" t="s">
        <v>2738</v>
      </c>
      <c r="G1256" s="2" t="s">
        <v>4062</v>
      </c>
      <c r="H1256" s="2" t="s">
        <v>6067</v>
      </c>
      <c r="I1256" t="s">
        <v>1672</v>
      </c>
      <c r="J1256" t="s">
        <v>3829</v>
      </c>
      <c r="T1256" t="s">
        <v>1708</v>
      </c>
      <c r="W1256">
        <v>1</v>
      </c>
      <c r="X1256" t="s">
        <v>7732</v>
      </c>
      <c r="AA1256">
        <f t="shared" si="7"/>
        <v>0</v>
      </c>
      <c r="AC1256">
        <f t="shared" si="4"/>
        <v>0</v>
      </c>
      <c r="AD1256">
        <f t="shared" si="5"/>
        <v>0</v>
      </c>
      <c r="AE1256" t="s">
        <v>1709</v>
      </c>
      <c r="AH1256" t="s">
        <v>4620</v>
      </c>
      <c r="AI1256" t="s">
        <v>7732</v>
      </c>
    </row>
    <row r="1257" spans="1:35" ht="11" customHeight="1" outlineLevel="1" x14ac:dyDescent="0.25">
      <c r="A1257" t="s">
        <v>17031</v>
      </c>
      <c r="C1257" t="s">
        <v>12974</v>
      </c>
      <c r="F1257" t="s">
        <v>2739</v>
      </c>
      <c r="G1257" s="2" t="s">
        <v>4062</v>
      </c>
      <c r="H1257" s="2" t="s">
        <v>6067</v>
      </c>
      <c r="I1257" t="s">
        <v>3744</v>
      </c>
      <c r="J1257" t="s">
        <v>3829</v>
      </c>
      <c r="T1257" t="s">
        <v>1708</v>
      </c>
      <c r="W1257">
        <v>1</v>
      </c>
      <c r="X1257" t="s">
        <v>7732</v>
      </c>
      <c r="AA1257">
        <f t="shared" si="7"/>
        <v>0</v>
      </c>
      <c r="AC1257">
        <f t="shared" ref="AC1257:AC1320" si="8">COUNTIFS(T1257,"*dinosaur*")</f>
        <v>0</v>
      </c>
      <c r="AD1257">
        <f t="shared" ref="AD1257:AD1320" si="9">COUNTIFS(V1257,"*dinosaur*")</f>
        <v>0</v>
      </c>
      <c r="AE1257" t="s">
        <v>1709</v>
      </c>
      <c r="AH1257" t="s">
        <v>4230</v>
      </c>
      <c r="AI1257" t="s">
        <v>7732</v>
      </c>
    </row>
    <row r="1258" spans="1:35" ht="11" customHeight="1" outlineLevel="1" x14ac:dyDescent="0.25">
      <c r="A1258" t="s">
        <v>17031</v>
      </c>
      <c r="C1258" t="s">
        <v>12974</v>
      </c>
      <c r="F1258" t="s">
        <v>902</v>
      </c>
      <c r="G1258" s="2" t="s">
        <v>4062</v>
      </c>
      <c r="H1258" s="2" t="s">
        <v>6067</v>
      </c>
      <c r="I1258" t="s">
        <v>3171</v>
      </c>
      <c r="J1258" t="s">
        <v>130</v>
      </c>
      <c r="T1258" t="s">
        <v>1708</v>
      </c>
      <c r="W1258">
        <v>1</v>
      </c>
      <c r="X1258" t="s">
        <v>7732</v>
      </c>
      <c r="AA1258">
        <f t="shared" ref="AA1258:AA1267" si="10">COUNTIF(T1258,"*Fuji*")</f>
        <v>0</v>
      </c>
      <c r="AC1258">
        <f t="shared" si="8"/>
        <v>0</v>
      </c>
      <c r="AD1258">
        <f t="shared" si="9"/>
        <v>0</v>
      </c>
      <c r="AE1258" t="s">
        <v>1709</v>
      </c>
      <c r="AH1258" t="s">
        <v>4922</v>
      </c>
      <c r="AI1258" t="s">
        <v>7732</v>
      </c>
    </row>
    <row r="1259" spans="1:35" ht="11" customHeight="1" outlineLevel="1" x14ac:dyDescent="0.25">
      <c r="A1259" t="s">
        <v>17031</v>
      </c>
      <c r="C1259" t="s">
        <v>12974</v>
      </c>
      <c r="F1259" t="s">
        <v>903</v>
      </c>
      <c r="G1259" s="2" t="s">
        <v>4062</v>
      </c>
      <c r="H1259" s="2" t="s">
        <v>6067</v>
      </c>
      <c r="I1259" t="s">
        <v>647</v>
      </c>
      <c r="J1259" t="s">
        <v>682</v>
      </c>
      <c r="T1259" t="s">
        <v>1708</v>
      </c>
      <c r="W1259">
        <v>1</v>
      </c>
      <c r="X1259" t="s">
        <v>7732</v>
      </c>
      <c r="AA1259">
        <f t="shared" si="10"/>
        <v>0</v>
      </c>
      <c r="AC1259">
        <f t="shared" si="8"/>
        <v>0</v>
      </c>
      <c r="AD1259">
        <f t="shared" si="9"/>
        <v>0</v>
      </c>
      <c r="AE1259" t="s">
        <v>1709</v>
      </c>
      <c r="AH1259" t="s">
        <v>4922</v>
      </c>
      <c r="AI1259" t="s">
        <v>7732</v>
      </c>
    </row>
    <row r="1260" spans="1:35" ht="11" customHeight="1" outlineLevel="1" x14ac:dyDescent="0.25">
      <c r="A1260" t="s">
        <v>17031</v>
      </c>
      <c r="C1260" t="s">
        <v>12974</v>
      </c>
      <c r="F1260" t="s">
        <v>904</v>
      </c>
      <c r="G1260" s="2" t="s">
        <v>4062</v>
      </c>
      <c r="H1260" s="2" t="s">
        <v>6067</v>
      </c>
      <c r="I1260" t="s">
        <v>3312</v>
      </c>
      <c r="J1260" t="s">
        <v>2290</v>
      </c>
      <c r="T1260" t="s">
        <v>1708</v>
      </c>
      <c r="W1260">
        <v>1</v>
      </c>
      <c r="X1260" t="s">
        <v>7732</v>
      </c>
      <c r="AA1260">
        <f t="shared" si="10"/>
        <v>0</v>
      </c>
      <c r="AC1260">
        <f t="shared" si="8"/>
        <v>0</v>
      </c>
      <c r="AD1260">
        <f t="shared" si="9"/>
        <v>0</v>
      </c>
      <c r="AE1260" t="s">
        <v>1709</v>
      </c>
      <c r="AH1260" t="s">
        <v>4620</v>
      </c>
      <c r="AI1260" t="s">
        <v>7732</v>
      </c>
    </row>
    <row r="1261" spans="1:35" ht="11" customHeight="1" outlineLevel="1" x14ac:dyDescent="0.25">
      <c r="A1261" t="s">
        <v>17031</v>
      </c>
      <c r="C1261" t="s">
        <v>12974</v>
      </c>
      <c r="F1261" t="s">
        <v>905</v>
      </c>
      <c r="G1261" s="2" t="s">
        <v>4062</v>
      </c>
      <c r="H1261" s="2" t="s">
        <v>6067</v>
      </c>
      <c r="I1261" t="s">
        <v>5043</v>
      </c>
      <c r="J1261" t="s">
        <v>2291</v>
      </c>
      <c r="T1261" t="s">
        <v>1708</v>
      </c>
      <c r="W1261">
        <v>1</v>
      </c>
      <c r="X1261" t="s">
        <v>7732</v>
      </c>
      <c r="AA1261">
        <f t="shared" si="10"/>
        <v>0</v>
      </c>
      <c r="AC1261">
        <f t="shared" si="8"/>
        <v>0</v>
      </c>
      <c r="AD1261">
        <f t="shared" si="9"/>
        <v>0</v>
      </c>
      <c r="AE1261" t="s">
        <v>1709</v>
      </c>
      <c r="AH1261" t="s">
        <v>4922</v>
      </c>
      <c r="AI1261" t="s">
        <v>7732</v>
      </c>
    </row>
    <row r="1262" spans="1:35" ht="11" customHeight="1" outlineLevel="1" x14ac:dyDescent="0.25">
      <c r="A1262" t="s">
        <v>17031</v>
      </c>
      <c r="C1262" t="s">
        <v>12974</v>
      </c>
      <c r="F1262" t="s">
        <v>3460</v>
      </c>
      <c r="G1262" s="2" t="s">
        <v>4062</v>
      </c>
      <c r="H1262" s="2" t="s">
        <v>6067</v>
      </c>
      <c r="I1262" t="s">
        <v>1669</v>
      </c>
      <c r="J1262" t="s">
        <v>2156</v>
      </c>
      <c r="T1262" t="s">
        <v>1708</v>
      </c>
      <c r="W1262">
        <v>1</v>
      </c>
      <c r="X1262" t="s">
        <v>7732</v>
      </c>
      <c r="AA1262">
        <f t="shared" si="10"/>
        <v>0</v>
      </c>
      <c r="AC1262">
        <f t="shared" si="8"/>
        <v>0</v>
      </c>
      <c r="AD1262">
        <f t="shared" si="9"/>
        <v>0</v>
      </c>
      <c r="AE1262" t="s">
        <v>1709</v>
      </c>
      <c r="AH1262" t="s">
        <v>4620</v>
      </c>
      <c r="AI1262" t="s">
        <v>7732</v>
      </c>
    </row>
    <row r="1263" spans="1:35" ht="11" customHeight="1" outlineLevel="1" x14ac:dyDescent="0.25">
      <c r="A1263" t="s">
        <v>17031</v>
      </c>
      <c r="C1263" t="s">
        <v>12974</v>
      </c>
      <c r="F1263" t="s">
        <v>3461</v>
      </c>
      <c r="G1263" s="2" t="s">
        <v>4062</v>
      </c>
      <c r="H1263" s="2" t="s">
        <v>6067</v>
      </c>
      <c r="I1263" t="s">
        <v>1672</v>
      </c>
      <c r="J1263" t="s">
        <v>3829</v>
      </c>
      <c r="T1263" t="s">
        <v>1708</v>
      </c>
      <c r="W1263">
        <v>1</v>
      </c>
      <c r="X1263" t="s">
        <v>7732</v>
      </c>
      <c r="AA1263">
        <f t="shared" si="10"/>
        <v>0</v>
      </c>
      <c r="AC1263">
        <f t="shared" si="8"/>
        <v>0</v>
      </c>
      <c r="AD1263">
        <f t="shared" si="9"/>
        <v>0</v>
      </c>
      <c r="AE1263" t="s">
        <v>1709</v>
      </c>
      <c r="AH1263" t="s">
        <v>4620</v>
      </c>
      <c r="AI1263" t="s">
        <v>7732</v>
      </c>
    </row>
    <row r="1264" spans="1:35" ht="11" customHeight="1" outlineLevel="1" x14ac:dyDescent="0.25">
      <c r="A1264" t="s">
        <v>17031</v>
      </c>
      <c r="C1264" t="s">
        <v>12974</v>
      </c>
      <c r="F1264" t="s">
        <v>4942</v>
      </c>
      <c r="G1264" s="2" t="s">
        <v>4062</v>
      </c>
      <c r="H1264" s="2" t="s">
        <v>6067</v>
      </c>
      <c r="I1264" t="s">
        <v>3526</v>
      </c>
      <c r="J1264" t="s">
        <v>3829</v>
      </c>
      <c r="T1264" t="s">
        <v>1708</v>
      </c>
      <c r="W1264">
        <v>1</v>
      </c>
      <c r="X1264" t="s">
        <v>7732</v>
      </c>
      <c r="AA1264">
        <f t="shared" si="10"/>
        <v>0</v>
      </c>
      <c r="AC1264">
        <f t="shared" si="8"/>
        <v>0</v>
      </c>
      <c r="AD1264">
        <f t="shared" si="9"/>
        <v>0</v>
      </c>
      <c r="AE1264" t="s">
        <v>1709</v>
      </c>
      <c r="AH1264" t="s">
        <v>4620</v>
      </c>
      <c r="AI1264" t="s">
        <v>7732</v>
      </c>
    </row>
    <row r="1265" spans="1:37" ht="11" customHeight="1" outlineLevel="1" x14ac:dyDescent="0.25">
      <c r="A1265" t="s">
        <v>17031</v>
      </c>
      <c r="C1265" t="s">
        <v>12974</v>
      </c>
      <c r="F1265" t="s">
        <v>1624</v>
      </c>
      <c r="G1265" s="2" t="s">
        <v>4062</v>
      </c>
      <c r="H1265" s="2" t="s">
        <v>1625</v>
      </c>
      <c r="I1265" t="s">
        <v>1537</v>
      </c>
      <c r="J1265" t="s">
        <v>3829</v>
      </c>
      <c r="T1265" t="s">
        <v>5508</v>
      </c>
      <c r="W1265">
        <v>1</v>
      </c>
      <c r="X1265" t="s">
        <v>7732</v>
      </c>
      <c r="AA1265">
        <f t="shared" si="10"/>
        <v>0</v>
      </c>
      <c r="AC1265">
        <f t="shared" si="8"/>
        <v>0</v>
      </c>
      <c r="AD1265">
        <f t="shared" si="9"/>
        <v>0</v>
      </c>
      <c r="AE1265" t="s">
        <v>1709</v>
      </c>
      <c r="AH1265" t="s">
        <v>4230</v>
      </c>
      <c r="AI1265" t="s">
        <v>7732</v>
      </c>
    </row>
    <row r="1266" spans="1:37" ht="11" customHeight="1" outlineLevel="1" x14ac:dyDescent="0.25">
      <c r="A1266" t="s">
        <v>17031</v>
      </c>
      <c r="C1266" t="s">
        <v>12974</v>
      </c>
      <c r="F1266" t="s">
        <v>1626</v>
      </c>
      <c r="G1266" s="2" t="s">
        <v>4062</v>
      </c>
      <c r="H1266" s="2" t="s">
        <v>1625</v>
      </c>
      <c r="I1266" t="s">
        <v>3691</v>
      </c>
      <c r="J1266" t="s">
        <v>2156</v>
      </c>
      <c r="T1266" t="s">
        <v>5508</v>
      </c>
      <c r="W1266">
        <v>1</v>
      </c>
      <c r="X1266" t="s">
        <v>7732</v>
      </c>
      <c r="AA1266">
        <f t="shared" si="10"/>
        <v>0</v>
      </c>
      <c r="AC1266">
        <f t="shared" si="8"/>
        <v>0</v>
      </c>
      <c r="AD1266">
        <f t="shared" si="9"/>
        <v>0</v>
      </c>
      <c r="AE1266" t="s">
        <v>1709</v>
      </c>
      <c r="AH1266" t="s">
        <v>4922</v>
      </c>
      <c r="AI1266" t="s">
        <v>7732</v>
      </c>
    </row>
    <row r="1267" spans="1:37" ht="11" customHeight="1" outlineLevel="1" x14ac:dyDescent="0.25">
      <c r="A1267" t="s">
        <v>17031</v>
      </c>
      <c r="C1267" t="s">
        <v>12974</v>
      </c>
      <c r="F1267" t="s">
        <v>1627</v>
      </c>
      <c r="G1267" s="2" t="s">
        <v>4062</v>
      </c>
      <c r="H1267" s="2" t="s">
        <v>1625</v>
      </c>
      <c r="I1267" t="s">
        <v>3286</v>
      </c>
      <c r="J1267" t="s">
        <v>1825</v>
      </c>
      <c r="T1267" t="s">
        <v>5508</v>
      </c>
      <c r="W1267">
        <v>1</v>
      </c>
      <c r="X1267" t="s">
        <v>7732</v>
      </c>
      <c r="AA1267">
        <f t="shared" si="10"/>
        <v>0</v>
      </c>
      <c r="AC1267">
        <f t="shared" si="8"/>
        <v>0</v>
      </c>
      <c r="AD1267">
        <f t="shared" si="9"/>
        <v>0</v>
      </c>
      <c r="AE1267" t="s">
        <v>1709</v>
      </c>
      <c r="AH1267" t="s">
        <v>4620</v>
      </c>
      <c r="AI1267" t="s">
        <v>7732</v>
      </c>
    </row>
    <row r="1268" spans="1:37" ht="11" customHeight="1" x14ac:dyDescent="0.25">
      <c r="A1268" t="s">
        <v>19983</v>
      </c>
      <c r="B1268" t="s">
        <v>27</v>
      </c>
      <c r="C1268" t="s">
        <v>12974</v>
      </c>
      <c r="E1268" t="s">
        <v>18447</v>
      </c>
      <c r="G1268" s="2"/>
      <c r="H1268" s="2"/>
      <c r="AB1268">
        <f>COUNTIF(AA1269:AA1431,"1")</f>
        <v>0</v>
      </c>
      <c r="AC1268">
        <f t="shared" si="8"/>
        <v>0</v>
      </c>
      <c r="AD1268">
        <f t="shared" si="9"/>
        <v>0</v>
      </c>
      <c r="AK1268">
        <f>SUM(AJ1269:AJ1431)</f>
        <v>0</v>
      </c>
    </row>
    <row r="1269" spans="1:37" ht="11" customHeight="1" outlineLevel="1" x14ac:dyDescent="0.25">
      <c r="A1269" t="s">
        <v>17030</v>
      </c>
      <c r="C1269" t="s">
        <v>12974</v>
      </c>
      <c r="F1269" t="s">
        <v>6542</v>
      </c>
      <c r="G1269" s="2" t="s">
        <v>4062</v>
      </c>
      <c r="H1269" s="2">
        <v>1907</v>
      </c>
      <c r="I1269" t="s">
        <v>132</v>
      </c>
      <c r="J1269" t="s">
        <v>130</v>
      </c>
      <c r="T1269" t="s">
        <v>5508</v>
      </c>
      <c r="W1269">
        <v>1</v>
      </c>
      <c r="AA1269">
        <f t="shared" ref="AA1269:AA1300" si="11">COUNTIF(T1269,"*Fuji*")</f>
        <v>0</v>
      </c>
      <c r="AC1269">
        <f t="shared" si="8"/>
        <v>0</v>
      </c>
      <c r="AD1269">
        <f t="shared" si="9"/>
        <v>0</v>
      </c>
      <c r="AE1269" t="s">
        <v>1709</v>
      </c>
      <c r="AH1269" t="s">
        <v>4610</v>
      </c>
      <c r="AI1269" t="s">
        <v>7732</v>
      </c>
    </row>
    <row r="1270" spans="1:37" ht="11" customHeight="1" outlineLevel="1" x14ac:dyDescent="0.25">
      <c r="A1270" t="s">
        <v>17030</v>
      </c>
      <c r="C1270" t="s">
        <v>12974</v>
      </c>
      <c r="F1270" t="s">
        <v>6543</v>
      </c>
      <c r="G1270" s="2" t="s">
        <v>4062</v>
      </c>
      <c r="H1270" s="2">
        <v>1907</v>
      </c>
      <c r="I1270" t="s">
        <v>134</v>
      </c>
      <c r="J1270" t="s">
        <v>4006</v>
      </c>
      <c r="T1270" t="s">
        <v>5508</v>
      </c>
      <c r="W1270">
        <v>1</v>
      </c>
      <c r="AA1270">
        <f t="shared" si="11"/>
        <v>0</v>
      </c>
      <c r="AC1270">
        <f t="shared" si="8"/>
        <v>0</v>
      </c>
      <c r="AD1270">
        <f t="shared" si="9"/>
        <v>0</v>
      </c>
      <c r="AE1270" t="s">
        <v>1709</v>
      </c>
      <c r="AH1270" t="s">
        <v>4610</v>
      </c>
      <c r="AI1270" t="s">
        <v>7732</v>
      </c>
    </row>
    <row r="1271" spans="1:37" ht="11" customHeight="1" outlineLevel="1" x14ac:dyDescent="0.25">
      <c r="A1271" t="s">
        <v>17030</v>
      </c>
      <c r="C1271" t="s">
        <v>12974</v>
      </c>
      <c r="F1271" t="s">
        <v>6544</v>
      </c>
      <c r="G1271" s="2" t="s">
        <v>4062</v>
      </c>
      <c r="H1271" s="2">
        <v>1907</v>
      </c>
      <c r="I1271" t="s">
        <v>3171</v>
      </c>
      <c r="J1271" t="s">
        <v>1644</v>
      </c>
      <c r="T1271" t="s">
        <v>5508</v>
      </c>
      <c r="W1271">
        <v>1</v>
      </c>
      <c r="AA1271">
        <f t="shared" si="11"/>
        <v>0</v>
      </c>
      <c r="AC1271">
        <f t="shared" si="8"/>
        <v>0</v>
      </c>
      <c r="AD1271">
        <f t="shared" si="9"/>
        <v>0</v>
      </c>
      <c r="AE1271" t="s">
        <v>1709</v>
      </c>
      <c r="AH1271" t="s">
        <v>4610</v>
      </c>
      <c r="AI1271" t="s">
        <v>7732</v>
      </c>
    </row>
    <row r="1272" spans="1:37" ht="11" customHeight="1" outlineLevel="1" x14ac:dyDescent="0.25">
      <c r="A1272" t="s">
        <v>17030</v>
      </c>
      <c r="C1272" t="s">
        <v>12974</v>
      </c>
      <c r="F1272" t="s">
        <v>6545</v>
      </c>
      <c r="G1272" s="2" t="s">
        <v>4062</v>
      </c>
      <c r="H1272" s="2">
        <v>1907</v>
      </c>
      <c r="I1272" t="s">
        <v>647</v>
      </c>
      <c r="J1272" t="s">
        <v>813</v>
      </c>
      <c r="T1272" t="s">
        <v>5508</v>
      </c>
      <c r="W1272">
        <v>1</v>
      </c>
      <c r="AA1272">
        <f t="shared" si="11"/>
        <v>0</v>
      </c>
      <c r="AC1272">
        <f t="shared" si="8"/>
        <v>0</v>
      </c>
      <c r="AD1272">
        <f t="shared" si="9"/>
        <v>0</v>
      </c>
      <c r="AE1272" t="s">
        <v>1709</v>
      </c>
      <c r="AH1272" t="s">
        <v>4610</v>
      </c>
      <c r="AI1272" t="s">
        <v>7732</v>
      </c>
    </row>
    <row r="1273" spans="1:37" ht="11" customHeight="1" outlineLevel="1" x14ac:dyDescent="0.25">
      <c r="A1273" t="s">
        <v>17030</v>
      </c>
      <c r="C1273" t="s">
        <v>12974</v>
      </c>
      <c r="F1273" t="s">
        <v>6546</v>
      </c>
      <c r="G1273" s="2" t="s">
        <v>4062</v>
      </c>
      <c r="H1273" s="2">
        <v>1907</v>
      </c>
      <c r="I1273" t="s">
        <v>1669</v>
      </c>
      <c r="J1273" t="s">
        <v>2156</v>
      </c>
      <c r="T1273" t="s">
        <v>5508</v>
      </c>
      <c r="W1273">
        <v>1</v>
      </c>
      <c r="AA1273">
        <f t="shared" si="11"/>
        <v>0</v>
      </c>
      <c r="AC1273">
        <f t="shared" si="8"/>
        <v>0</v>
      </c>
      <c r="AD1273">
        <f t="shared" si="9"/>
        <v>0</v>
      </c>
      <c r="AE1273" t="s">
        <v>1709</v>
      </c>
      <c r="AH1273" t="s">
        <v>4922</v>
      </c>
      <c r="AI1273" t="s">
        <v>7732</v>
      </c>
    </row>
    <row r="1274" spans="1:37" ht="11" customHeight="1" outlineLevel="1" x14ac:dyDescent="0.25">
      <c r="A1274" t="s">
        <v>17030</v>
      </c>
      <c r="C1274" t="s">
        <v>12974</v>
      </c>
      <c r="F1274" t="s">
        <v>6547</v>
      </c>
      <c r="G1274" s="2" t="s">
        <v>4062</v>
      </c>
      <c r="H1274" s="2">
        <v>1907</v>
      </c>
      <c r="I1274" t="s">
        <v>1672</v>
      </c>
      <c r="J1274" t="s">
        <v>5481</v>
      </c>
      <c r="T1274" t="s">
        <v>5508</v>
      </c>
      <c r="W1274">
        <v>1</v>
      </c>
      <c r="AA1274">
        <f t="shared" si="11"/>
        <v>0</v>
      </c>
      <c r="AC1274">
        <f t="shared" si="8"/>
        <v>0</v>
      </c>
      <c r="AD1274">
        <f t="shared" si="9"/>
        <v>0</v>
      </c>
      <c r="AE1274" t="s">
        <v>1709</v>
      </c>
      <c r="AH1274" t="s">
        <v>4610</v>
      </c>
      <c r="AI1274" t="s">
        <v>7732</v>
      </c>
    </row>
    <row r="1275" spans="1:37" ht="11" customHeight="1" outlineLevel="1" x14ac:dyDescent="0.25">
      <c r="A1275" t="s">
        <v>17030</v>
      </c>
      <c r="C1275" t="s">
        <v>12974</v>
      </c>
      <c r="F1275" t="s">
        <v>6548</v>
      </c>
      <c r="G1275" s="2" t="s">
        <v>4062</v>
      </c>
      <c r="H1275" s="2">
        <v>1907</v>
      </c>
      <c r="I1275" t="s">
        <v>3312</v>
      </c>
      <c r="J1275" t="s">
        <v>5031</v>
      </c>
      <c r="T1275" t="s">
        <v>5508</v>
      </c>
      <c r="W1275">
        <v>1</v>
      </c>
      <c r="AA1275">
        <f t="shared" si="11"/>
        <v>0</v>
      </c>
      <c r="AC1275">
        <f t="shared" si="8"/>
        <v>0</v>
      </c>
      <c r="AD1275">
        <f t="shared" si="9"/>
        <v>0</v>
      </c>
      <c r="AE1275" t="s">
        <v>1709</v>
      </c>
      <c r="AH1275" t="s">
        <v>4610</v>
      </c>
      <c r="AI1275" t="s">
        <v>7732</v>
      </c>
    </row>
    <row r="1276" spans="1:37" ht="11" customHeight="1" outlineLevel="1" x14ac:dyDescent="0.25">
      <c r="A1276" t="s">
        <v>17030</v>
      </c>
      <c r="C1276" t="s">
        <v>12974</v>
      </c>
      <c r="F1276" t="s">
        <v>6549</v>
      </c>
      <c r="G1276" s="2" t="s">
        <v>4062</v>
      </c>
      <c r="H1276" s="2">
        <v>1907</v>
      </c>
      <c r="I1276" t="s">
        <v>5043</v>
      </c>
      <c r="J1276" t="s">
        <v>5616</v>
      </c>
      <c r="T1276" t="s">
        <v>5508</v>
      </c>
      <c r="W1276">
        <v>1</v>
      </c>
      <c r="AA1276">
        <f t="shared" si="11"/>
        <v>0</v>
      </c>
      <c r="AC1276">
        <f t="shared" si="8"/>
        <v>0</v>
      </c>
      <c r="AD1276">
        <f t="shared" si="9"/>
        <v>0</v>
      </c>
      <c r="AE1276" t="s">
        <v>1709</v>
      </c>
      <c r="AH1276" t="s">
        <v>4610</v>
      </c>
      <c r="AI1276" t="s">
        <v>7732</v>
      </c>
    </row>
    <row r="1277" spans="1:37" ht="11" customHeight="1" outlineLevel="1" x14ac:dyDescent="0.25">
      <c r="A1277" t="s">
        <v>17030</v>
      </c>
      <c r="C1277" t="s">
        <v>12974</v>
      </c>
      <c r="F1277" t="s">
        <v>6550</v>
      </c>
      <c r="G1277" s="2" t="s">
        <v>4062</v>
      </c>
      <c r="H1277" s="2">
        <v>1907</v>
      </c>
      <c r="I1277" t="s">
        <v>2157</v>
      </c>
      <c r="J1277" t="s">
        <v>5037</v>
      </c>
      <c r="T1277" t="s">
        <v>5508</v>
      </c>
      <c r="W1277">
        <v>1</v>
      </c>
      <c r="AA1277">
        <f t="shared" si="11"/>
        <v>0</v>
      </c>
      <c r="AC1277">
        <f t="shared" si="8"/>
        <v>0</v>
      </c>
      <c r="AD1277">
        <f t="shared" si="9"/>
        <v>0</v>
      </c>
      <c r="AE1277" t="s">
        <v>1709</v>
      </c>
      <c r="AH1277" t="s">
        <v>4922</v>
      </c>
      <c r="AI1277" t="s">
        <v>7732</v>
      </c>
    </row>
    <row r="1278" spans="1:37" ht="11" customHeight="1" outlineLevel="1" x14ac:dyDescent="0.25">
      <c r="A1278" t="s">
        <v>17030</v>
      </c>
      <c r="C1278" t="s">
        <v>12974</v>
      </c>
      <c r="F1278" t="s">
        <v>6551</v>
      </c>
      <c r="G1278" s="2" t="s">
        <v>4062</v>
      </c>
      <c r="H1278" s="2">
        <v>1907</v>
      </c>
      <c r="I1278" t="s">
        <v>1099</v>
      </c>
      <c r="J1278" t="s">
        <v>5038</v>
      </c>
      <c r="T1278" t="s">
        <v>5508</v>
      </c>
      <c r="W1278">
        <v>1</v>
      </c>
      <c r="AA1278">
        <f t="shared" si="11"/>
        <v>0</v>
      </c>
      <c r="AC1278">
        <f t="shared" si="8"/>
        <v>0</v>
      </c>
      <c r="AD1278">
        <f t="shared" si="9"/>
        <v>0</v>
      </c>
      <c r="AE1278" t="s">
        <v>1709</v>
      </c>
      <c r="AH1278" t="s">
        <v>4922</v>
      </c>
      <c r="AI1278" t="s">
        <v>7732</v>
      </c>
    </row>
    <row r="1279" spans="1:37" ht="11" customHeight="1" outlineLevel="1" x14ac:dyDescent="0.25">
      <c r="A1279" t="s">
        <v>17030</v>
      </c>
      <c r="C1279" t="s">
        <v>12974</v>
      </c>
      <c r="F1279" t="s">
        <v>6552</v>
      </c>
      <c r="G1279" s="2" t="s">
        <v>4062</v>
      </c>
      <c r="H1279" s="2">
        <v>1907</v>
      </c>
      <c r="I1279" t="s">
        <v>637</v>
      </c>
      <c r="J1279" t="s">
        <v>3830</v>
      </c>
      <c r="T1279" t="s">
        <v>5508</v>
      </c>
      <c r="W1279">
        <v>1</v>
      </c>
      <c r="AA1279">
        <f t="shared" si="11"/>
        <v>0</v>
      </c>
      <c r="AC1279">
        <f t="shared" si="8"/>
        <v>0</v>
      </c>
      <c r="AD1279">
        <f t="shared" si="9"/>
        <v>0</v>
      </c>
      <c r="AE1279" t="s">
        <v>1709</v>
      </c>
      <c r="AH1279" t="s">
        <v>4922</v>
      </c>
      <c r="AI1279" t="s">
        <v>7732</v>
      </c>
    </row>
    <row r="1280" spans="1:37" ht="11" customHeight="1" outlineLevel="1" x14ac:dyDescent="0.25">
      <c r="A1280" t="s">
        <v>17030</v>
      </c>
      <c r="C1280" t="s">
        <v>12974</v>
      </c>
      <c r="F1280" t="s">
        <v>253</v>
      </c>
      <c r="G1280" s="2" t="s">
        <v>4062</v>
      </c>
      <c r="H1280" s="2">
        <v>1907</v>
      </c>
      <c r="I1280" t="s">
        <v>631</v>
      </c>
      <c r="J1280" t="s">
        <v>1644</v>
      </c>
      <c r="T1280" t="s">
        <v>5508</v>
      </c>
      <c r="W1280">
        <v>1</v>
      </c>
      <c r="AA1280">
        <f t="shared" si="11"/>
        <v>0</v>
      </c>
      <c r="AC1280">
        <f t="shared" si="8"/>
        <v>0</v>
      </c>
      <c r="AD1280">
        <f t="shared" si="9"/>
        <v>0</v>
      </c>
      <c r="AE1280" t="s">
        <v>1709</v>
      </c>
      <c r="AH1280" t="s">
        <v>4922</v>
      </c>
      <c r="AI1280" t="s">
        <v>7732</v>
      </c>
    </row>
    <row r="1281" spans="1:35" ht="11" customHeight="1" outlineLevel="1" x14ac:dyDescent="0.25">
      <c r="A1281" t="s">
        <v>17030</v>
      </c>
      <c r="C1281" t="s">
        <v>12974</v>
      </c>
      <c r="F1281" t="s">
        <v>4346</v>
      </c>
      <c r="G1281" s="2" t="s">
        <v>4062</v>
      </c>
      <c r="H1281" s="2">
        <v>1908</v>
      </c>
      <c r="I1281" t="s">
        <v>3712</v>
      </c>
      <c r="J1281" t="s">
        <v>174</v>
      </c>
      <c r="T1281" t="s">
        <v>5508</v>
      </c>
      <c r="W1281">
        <v>3</v>
      </c>
      <c r="X1281" t="s">
        <v>7732</v>
      </c>
      <c r="AA1281">
        <f t="shared" si="11"/>
        <v>0</v>
      </c>
      <c r="AC1281">
        <f t="shared" si="8"/>
        <v>0</v>
      </c>
      <c r="AD1281">
        <f t="shared" si="9"/>
        <v>0</v>
      </c>
      <c r="AE1281" t="s">
        <v>1709</v>
      </c>
      <c r="AH1281" t="s">
        <v>4610</v>
      </c>
      <c r="AI1281" t="s">
        <v>7732</v>
      </c>
    </row>
    <row r="1282" spans="1:35" ht="11" customHeight="1" outlineLevel="1" x14ac:dyDescent="0.25">
      <c r="A1282" t="s">
        <v>17030</v>
      </c>
      <c r="C1282" t="s">
        <v>12974</v>
      </c>
      <c r="F1282" t="s">
        <v>4347</v>
      </c>
      <c r="G1282" s="2" t="s">
        <v>4062</v>
      </c>
      <c r="H1282" s="2">
        <v>1908</v>
      </c>
      <c r="I1282" t="s">
        <v>3714</v>
      </c>
      <c r="J1282" t="s">
        <v>174</v>
      </c>
      <c r="T1282" t="s">
        <v>5508</v>
      </c>
      <c r="W1282">
        <v>3</v>
      </c>
      <c r="X1282" t="s">
        <v>7732</v>
      </c>
      <c r="AA1282">
        <f t="shared" si="11"/>
        <v>0</v>
      </c>
      <c r="AC1282">
        <f t="shared" si="8"/>
        <v>0</v>
      </c>
      <c r="AD1282">
        <f t="shared" si="9"/>
        <v>0</v>
      </c>
      <c r="AE1282" t="s">
        <v>1709</v>
      </c>
      <c r="AH1282" t="s">
        <v>4610</v>
      </c>
      <c r="AI1282" t="s">
        <v>7732</v>
      </c>
    </row>
    <row r="1283" spans="1:35" ht="11" customHeight="1" outlineLevel="1" x14ac:dyDescent="0.25">
      <c r="A1283" t="s">
        <v>17030</v>
      </c>
      <c r="C1283" t="s">
        <v>12974</v>
      </c>
      <c r="F1283" t="s">
        <v>4348</v>
      </c>
      <c r="G1283" s="2" t="s">
        <v>4062</v>
      </c>
      <c r="H1283" s="2">
        <v>1908</v>
      </c>
      <c r="I1283" t="s">
        <v>2224</v>
      </c>
      <c r="J1283" t="s">
        <v>174</v>
      </c>
      <c r="T1283" t="s">
        <v>5508</v>
      </c>
      <c r="W1283">
        <v>3</v>
      </c>
      <c r="X1283" t="s">
        <v>7732</v>
      </c>
      <c r="AA1283">
        <f t="shared" si="11"/>
        <v>0</v>
      </c>
      <c r="AC1283">
        <f t="shared" si="8"/>
        <v>0</v>
      </c>
      <c r="AD1283">
        <f t="shared" si="9"/>
        <v>0</v>
      </c>
      <c r="AE1283" t="s">
        <v>1709</v>
      </c>
      <c r="AH1283" t="s">
        <v>4610</v>
      </c>
      <c r="AI1283" t="s">
        <v>7732</v>
      </c>
    </row>
    <row r="1284" spans="1:35" ht="11" customHeight="1" outlineLevel="1" x14ac:dyDescent="0.25">
      <c r="A1284" t="s">
        <v>17030</v>
      </c>
      <c r="C1284" t="s">
        <v>12974</v>
      </c>
      <c r="F1284" t="s">
        <v>4349</v>
      </c>
      <c r="G1284" s="2" t="s">
        <v>4062</v>
      </c>
      <c r="H1284" s="2">
        <v>1908</v>
      </c>
      <c r="I1284" t="s">
        <v>4416</v>
      </c>
      <c r="J1284" t="s">
        <v>174</v>
      </c>
      <c r="T1284" t="s">
        <v>5508</v>
      </c>
      <c r="W1284">
        <v>3</v>
      </c>
      <c r="X1284" t="s">
        <v>7732</v>
      </c>
      <c r="AA1284">
        <f t="shared" si="11"/>
        <v>0</v>
      </c>
      <c r="AC1284">
        <f t="shared" si="8"/>
        <v>0</v>
      </c>
      <c r="AD1284">
        <f t="shared" si="9"/>
        <v>0</v>
      </c>
      <c r="AE1284" t="s">
        <v>1709</v>
      </c>
      <c r="AH1284" t="s">
        <v>4620</v>
      </c>
      <c r="AI1284" t="s">
        <v>7732</v>
      </c>
    </row>
    <row r="1285" spans="1:35" ht="11" customHeight="1" outlineLevel="1" x14ac:dyDescent="0.25">
      <c r="A1285" t="s">
        <v>17030</v>
      </c>
      <c r="C1285" t="s">
        <v>12974</v>
      </c>
      <c r="F1285" t="s">
        <v>4350</v>
      </c>
      <c r="G1285" s="2" t="s">
        <v>4062</v>
      </c>
      <c r="H1285" s="2">
        <v>1908</v>
      </c>
      <c r="I1285" t="s">
        <v>4417</v>
      </c>
      <c r="J1285" t="s">
        <v>174</v>
      </c>
      <c r="T1285" t="s">
        <v>5508</v>
      </c>
      <c r="W1285">
        <v>3</v>
      </c>
      <c r="X1285" t="s">
        <v>7732</v>
      </c>
      <c r="AA1285">
        <f t="shared" si="11"/>
        <v>0</v>
      </c>
      <c r="AC1285">
        <f t="shared" si="8"/>
        <v>0</v>
      </c>
      <c r="AD1285">
        <f t="shared" si="9"/>
        <v>0</v>
      </c>
      <c r="AE1285" t="s">
        <v>1709</v>
      </c>
      <c r="AH1285" t="s">
        <v>4620</v>
      </c>
      <c r="AI1285" t="s">
        <v>7732</v>
      </c>
    </row>
    <row r="1286" spans="1:35" ht="11" customHeight="1" outlineLevel="1" x14ac:dyDescent="0.25">
      <c r="A1286" t="s">
        <v>17030</v>
      </c>
      <c r="C1286" t="s">
        <v>12974</v>
      </c>
      <c r="F1286" t="s">
        <v>4351</v>
      </c>
      <c r="G1286" s="2" t="s">
        <v>4062</v>
      </c>
      <c r="H1286" s="2">
        <v>1908</v>
      </c>
      <c r="I1286" t="s">
        <v>5139</v>
      </c>
      <c r="J1286" t="s">
        <v>174</v>
      </c>
      <c r="T1286" t="s">
        <v>5508</v>
      </c>
      <c r="W1286">
        <v>3</v>
      </c>
      <c r="X1286" t="s">
        <v>7732</v>
      </c>
      <c r="AA1286">
        <f t="shared" si="11"/>
        <v>0</v>
      </c>
      <c r="AC1286">
        <f t="shared" si="8"/>
        <v>0</v>
      </c>
      <c r="AD1286">
        <f t="shared" si="9"/>
        <v>0</v>
      </c>
      <c r="AE1286" t="s">
        <v>1709</v>
      </c>
      <c r="AH1286" t="s">
        <v>4610</v>
      </c>
      <c r="AI1286" t="s">
        <v>7732</v>
      </c>
    </row>
    <row r="1287" spans="1:35" ht="11" customHeight="1" outlineLevel="1" x14ac:dyDescent="0.25">
      <c r="A1287" t="s">
        <v>17030</v>
      </c>
      <c r="C1287" t="s">
        <v>12974</v>
      </c>
      <c r="F1287" t="s">
        <v>4352</v>
      </c>
      <c r="G1287" s="2" t="s">
        <v>4062</v>
      </c>
      <c r="H1287" s="2">
        <v>1908</v>
      </c>
      <c r="I1287" t="s">
        <v>412</v>
      </c>
      <c r="J1287" t="s">
        <v>174</v>
      </c>
      <c r="T1287" t="s">
        <v>5508</v>
      </c>
      <c r="W1287">
        <v>3</v>
      </c>
      <c r="X1287" t="s">
        <v>7732</v>
      </c>
      <c r="AA1287">
        <f t="shared" si="11"/>
        <v>0</v>
      </c>
      <c r="AC1287">
        <f t="shared" si="8"/>
        <v>0</v>
      </c>
      <c r="AD1287">
        <f t="shared" si="9"/>
        <v>0</v>
      </c>
      <c r="AE1287" t="s">
        <v>1709</v>
      </c>
      <c r="AH1287" t="s">
        <v>4922</v>
      </c>
      <c r="AI1287" t="s">
        <v>7732</v>
      </c>
    </row>
    <row r="1288" spans="1:35" ht="11" customHeight="1" outlineLevel="1" x14ac:dyDescent="0.25">
      <c r="A1288" t="s">
        <v>17030</v>
      </c>
      <c r="C1288" t="s">
        <v>12974</v>
      </c>
      <c r="F1288" t="s">
        <v>4353</v>
      </c>
      <c r="G1288" s="2" t="s">
        <v>4062</v>
      </c>
      <c r="H1288" s="2">
        <v>1908</v>
      </c>
      <c r="I1288" t="s">
        <v>728</v>
      </c>
      <c r="J1288" t="s">
        <v>174</v>
      </c>
      <c r="T1288" t="s">
        <v>5508</v>
      </c>
      <c r="W1288">
        <v>3</v>
      </c>
      <c r="X1288" t="s">
        <v>7732</v>
      </c>
      <c r="AA1288">
        <f t="shared" si="11"/>
        <v>0</v>
      </c>
      <c r="AC1288">
        <f t="shared" si="8"/>
        <v>0</v>
      </c>
      <c r="AD1288">
        <f t="shared" si="9"/>
        <v>0</v>
      </c>
      <c r="AE1288" t="s">
        <v>1709</v>
      </c>
      <c r="AH1288" t="s">
        <v>4620</v>
      </c>
      <c r="AI1288" t="s">
        <v>7732</v>
      </c>
    </row>
    <row r="1289" spans="1:35" ht="11" customHeight="1" outlineLevel="1" x14ac:dyDescent="0.25">
      <c r="A1289" t="s">
        <v>17030</v>
      </c>
      <c r="C1289" t="s">
        <v>12974</v>
      </c>
      <c r="F1289" t="s">
        <v>4354</v>
      </c>
      <c r="G1289" s="2" t="s">
        <v>4062</v>
      </c>
      <c r="H1289" s="2">
        <v>1908</v>
      </c>
      <c r="I1289" t="s">
        <v>4417</v>
      </c>
      <c r="J1289" t="s">
        <v>174</v>
      </c>
      <c r="T1289" t="s">
        <v>5508</v>
      </c>
      <c r="W1289">
        <v>3</v>
      </c>
      <c r="X1289" t="s">
        <v>7732</v>
      </c>
      <c r="AA1289">
        <f t="shared" si="11"/>
        <v>0</v>
      </c>
      <c r="AC1289">
        <f t="shared" si="8"/>
        <v>0</v>
      </c>
      <c r="AD1289">
        <f t="shared" si="9"/>
        <v>0</v>
      </c>
      <c r="AE1289" t="s">
        <v>1709</v>
      </c>
      <c r="AH1289" t="s">
        <v>4620</v>
      </c>
      <c r="AI1289" t="s">
        <v>7732</v>
      </c>
    </row>
    <row r="1290" spans="1:35" ht="11" customHeight="1" outlineLevel="1" x14ac:dyDescent="0.25">
      <c r="A1290" t="s">
        <v>17030</v>
      </c>
      <c r="C1290" t="s">
        <v>12974</v>
      </c>
      <c r="F1290" t="s">
        <v>4355</v>
      </c>
      <c r="G1290" s="2" t="s">
        <v>4062</v>
      </c>
      <c r="H1290" s="2">
        <v>1908</v>
      </c>
      <c r="I1290" t="s">
        <v>4429</v>
      </c>
      <c r="J1290" t="s">
        <v>174</v>
      </c>
      <c r="T1290" t="s">
        <v>5508</v>
      </c>
      <c r="W1290">
        <v>3</v>
      </c>
      <c r="X1290" t="s">
        <v>7732</v>
      </c>
      <c r="AA1290">
        <f t="shared" si="11"/>
        <v>0</v>
      </c>
      <c r="AC1290">
        <f t="shared" si="8"/>
        <v>0</v>
      </c>
      <c r="AD1290">
        <f t="shared" si="9"/>
        <v>0</v>
      </c>
      <c r="AE1290" t="s">
        <v>1709</v>
      </c>
      <c r="AH1290" t="s">
        <v>4620</v>
      </c>
      <c r="AI1290" t="s">
        <v>7732</v>
      </c>
    </row>
    <row r="1291" spans="1:35" ht="11" customHeight="1" outlineLevel="1" x14ac:dyDescent="0.25">
      <c r="A1291" t="s">
        <v>17030</v>
      </c>
      <c r="C1291" t="s">
        <v>12974</v>
      </c>
      <c r="F1291" t="s">
        <v>4356</v>
      </c>
      <c r="G1291" s="2" t="s">
        <v>4062</v>
      </c>
      <c r="H1291" s="2">
        <v>1908</v>
      </c>
      <c r="I1291" t="s">
        <v>3766</v>
      </c>
      <c r="J1291" t="s">
        <v>2225</v>
      </c>
      <c r="T1291" t="s">
        <v>5508</v>
      </c>
      <c r="W1291">
        <v>3</v>
      </c>
      <c r="X1291" t="s">
        <v>7732</v>
      </c>
      <c r="AA1291">
        <f t="shared" si="11"/>
        <v>0</v>
      </c>
      <c r="AC1291">
        <f t="shared" si="8"/>
        <v>0</v>
      </c>
      <c r="AD1291">
        <f t="shared" si="9"/>
        <v>0</v>
      </c>
      <c r="AE1291" t="s">
        <v>1709</v>
      </c>
      <c r="AH1291" t="s">
        <v>4610</v>
      </c>
      <c r="AI1291" t="s">
        <v>7732</v>
      </c>
    </row>
    <row r="1292" spans="1:35" ht="11" customHeight="1" outlineLevel="1" x14ac:dyDescent="0.25">
      <c r="A1292" t="s">
        <v>17030</v>
      </c>
      <c r="C1292" t="s">
        <v>12974</v>
      </c>
      <c r="F1292" t="s">
        <v>4357</v>
      </c>
      <c r="G1292" s="2" t="s">
        <v>4062</v>
      </c>
      <c r="H1292" s="2">
        <v>1908</v>
      </c>
      <c r="I1292" t="s">
        <v>4416</v>
      </c>
      <c r="J1292" t="s">
        <v>2225</v>
      </c>
      <c r="T1292" t="s">
        <v>5508</v>
      </c>
      <c r="W1292">
        <v>3</v>
      </c>
      <c r="X1292" t="s">
        <v>7732</v>
      </c>
      <c r="AA1292">
        <f t="shared" si="11"/>
        <v>0</v>
      </c>
      <c r="AC1292">
        <f t="shared" si="8"/>
        <v>0</v>
      </c>
      <c r="AD1292">
        <f t="shared" si="9"/>
        <v>0</v>
      </c>
      <c r="AE1292" t="s">
        <v>1709</v>
      </c>
      <c r="AH1292" t="s">
        <v>4610</v>
      </c>
      <c r="AI1292" t="s">
        <v>7732</v>
      </c>
    </row>
    <row r="1293" spans="1:35" ht="11" customHeight="1" outlineLevel="1" x14ac:dyDescent="0.25">
      <c r="A1293" t="s">
        <v>17030</v>
      </c>
      <c r="C1293" t="s">
        <v>12974</v>
      </c>
      <c r="F1293" t="s">
        <v>4358</v>
      </c>
      <c r="G1293" s="2" t="s">
        <v>4062</v>
      </c>
      <c r="H1293" s="2">
        <v>1908</v>
      </c>
      <c r="I1293" t="s">
        <v>4430</v>
      </c>
      <c r="J1293" t="s">
        <v>2225</v>
      </c>
      <c r="T1293" t="s">
        <v>5508</v>
      </c>
      <c r="W1293">
        <v>3</v>
      </c>
      <c r="X1293" t="s">
        <v>7732</v>
      </c>
      <c r="AA1293">
        <f t="shared" si="11"/>
        <v>0</v>
      </c>
      <c r="AC1293">
        <f t="shared" si="8"/>
        <v>0</v>
      </c>
      <c r="AD1293">
        <f t="shared" si="9"/>
        <v>0</v>
      </c>
      <c r="AE1293" t="s">
        <v>1709</v>
      </c>
      <c r="AH1293" t="s">
        <v>4620</v>
      </c>
      <c r="AI1293" t="s">
        <v>7732</v>
      </c>
    </row>
    <row r="1294" spans="1:35" ht="11" customHeight="1" outlineLevel="1" x14ac:dyDescent="0.25">
      <c r="A1294" t="s">
        <v>17030</v>
      </c>
      <c r="C1294" t="s">
        <v>12974</v>
      </c>
      <c r="F1294" t="s">
        <v>4359</v>
      </c>
      <c r="G1294" s="2" t="s">
        <v>4062</v>
      </c>
      <c r="H1294" s="2">
        <v>1908</v>
      </c>
      <c r="I1294" t="s">
        <v>3057</v>
      </c>
      <c r="J1294" t="s">
        <v>2225</v>
      </c>
      <c r="T1294" t="s">
        <v>5508</v>
      </c>
      <c r="W1294">
        <v>3</v>
      </c>
      <c r="X1294" t="s">
        <v>7732</v>
      </c>
      <c r="AA1294">
        <f t="shared" si="11"/>
        <v>0</v>
      </c>
      <c r="AC1294">
        <f t="shared" si="8"/>
        <v>0</v>
      </c>
      <c r="AD1294">
        <f t="shared" si="9"/>
        <v>0</v>
      </c>
      <c r="AE1294" t="s">
        <v>1709</v>
      </c>
      <c r="AH1294" t="s">
        <v>4610</v>
      </c>
      <c r="AI1294" t="s">
        <v>7732</v>
      </c>
    </row>
    <row r="1295" spans="1:35" ht="11" customHeight="1" outlineLevel="1" x14ac:dyDescent="0.25">
      <c r="A1295" t="s">
        <v>17030</v>
      </c>
      <c r="C1295" t="s">
        <v>12974</v>
      </c>
      <c r="F1295" t="s">
        <v>980</v>
      </c>
      <c r="G1295" s="2" t="s">
        <v>4062</v>
      </c>
      <c r="H1295" s="2">
        <v>1908</v>
      </c>
      <c r="I1295">
        <v>1008</v>
      </c>
      <c r="J1295" t="s">
        <v>2225</v>
      </c>
      <c r="T1295" t="s">
        <v>5508</v>
      </c>
      <c r="W1295">
        <v>3</v>
      </c>
      <c r="X1295" t="s">
        <v>7732</v>
      </c>
      <c r="AA1295">
        <f t="shared" si="11"/>
        <v>0</v>
      </c>
      <c r="AC1295">
        <f t="shared" si="8"/>
        <v>0</v>
      </c>
      <c r="AD1295">
        <f t="shared" si="9"/>
        <v>0</v>
      </c>
      <c r="AE1295" t="s">
        <v>1709</v>
      </c>
      <c r="AH1295" t="s">
        <v>4922</v>
      </c>
      <c r="AI1295" t="s">
        <v>7732</v>
      </c>
    </row>
    <row r="1296" spans="1:35" ht="11" customHeight="1" outlineLevel="1" x14ac:dyDescent="0.25">
      <c r="A1296" t="s">
        <v>17030</v>
      </c>
      <c r="C1296" t="s">
        <v>12974</v>
      </c>
      <c r="F1296" t="s">
        <v>981</v>
      </c>
      <c r="G1296" s="2" t="s">
        <v>4062</v>
      </c>
      <c r="H1296" s="2">
        <v>1908</v>
      </c>
      <c r="I1296">
        <v>8908</v>
      </c>
      <c r="J1296" t="s">
        <v>2225</v>
      </c>
      <c r="T1296" t="s">
        <v>5508</v>
      </c>
      <c r="W1296">
        <v>3</v>
      </c>
      <c r="X1296" t="s">
        <v>7732</v>
      </c>
      <c r="AA1296">
        <f t="shared" si="11"/>
        <v>0</v>
      </c>
      <c r="AC1296">
        <f t="shared" si="8"/>
        <v>0</v>
      </c>
      <c r="AD1296">
        <f t="shared" si="9"/>
        <v>0</v>
      </c>
      <c r="AE1296" t="s">
        <v>1709</v>
      </c>
      <c r="AH1296" t="s">
        <v>4922</v>
      </c>
      <c r="AI1296" t="s">
        <v>7732</v>
      </c>
    </row>
    <row r="1297" spans="1:35" ht="11" customHeight="1" outlineLevel="1" x14ac:dyDescent="0.25">
      <c r="A1297" t="s">
        <v>17030</v>
      </c>
      <c r="C1297" t="s">
        <v>12974</v>
      </c>
      <c r="F1297" t="s">
        <v>982</v>
      </c>
      <c r="G1297" s="2" t="s">
        <v>4062</v>
      </c>
      <c r="H1297" s="2">
        <v>1908</v>
      </c>
      <c r="I1297" t="s">
        <v>2226</v>
      </c>
      <c r="J1297" t="s">
        <v>2225</v>
      </c>
      <c r="T1297" t="s">
        <v>5508</v>
      </c>
      <c r="W1297">
        <v>3</v>
      </c>
      <c r="X1297" t="s">
        <v>7732</v>
      </c>
      <c r="AA1297">
        <f t="shared" si="11"/>
        <v>0</v>
      </c>
      <c r="AC1297">
        <f t="shared" si="8"/>
        <v>0</v>
      </c>
      <c r="AD1297">
        <f t="shared" si="9"/>
        <v>0</v>
      </c>
      <c r="AE1297" t="s">
        <v>1709</v>
      </c>
      <c r="AH1297" t="s">
        <v>4922</v>
      </c>
      <c r="AI1297" t="s">
        <v>7732</v>
      </c>
    </row>
    <row r="1298" spans="1:35" ht="11" customHeight="1" outlineLevel="1" x14ac:dyDescent="0.25">
      <c r="A1298" t="s">
        <v>17030</v>
      </c>
      <c r="C1298" t="s">
        <v>12974</v>
      </c>
      <c r="F1298" t="s">
        <v>983</v>
      </c>
      <c r="G1298" s="2" t="s">
        <v>4062</v>
      </c>
      <c r="H1298" s="2">
        <v>1908</v>
      </c>
      <c r="I1298" t="s">
        <v>1099</v>
      </c>
      <c r="J1298" t="s">
        <v>3765</v>
      </c>
      <c r="T1298" t="s">
        <v>5508</v>
      </c>
      <c r="W1298">
        <v>3</v>
      </c>
      <c r="X1298" t="s">
        <v>7732</v>
      </c>
      <c r="AA1298">
        <f t="shared" si="11"/>
        <v>0</v>
      </c>
      <c r="AC1298">
        <f t="shared" si="8"/>
        <v>0</v>
      </c>
      <c r="AD1298">
        <f t="shared" si="9"/>
        <v>0</v>
      </c>
      <c r="AE1298" t="s">
        <v>1709</v>
      </c>
      <c r="AH1298" t="s">
        <v>4922</v>
      </c>
      <c r="AI1298" t="s">
        <v>7732</v>
      </c>
    </row>
    <row r="1299" spans="1:35" ht="11" customHeight="1" outlineLevel="1" x14ac:dyDescent="0.25">
      <c r="A1299" t="s">
        <v>17030</v>
      </c>
      <c r="C1299" t="s">
        <v>12974</v>
      </c>
      <c r="F1299" t="s">
        <v>984</v>
      </c>
      <c r="G1299" s="2" t="s">
        <v>4062</v>
      </c>
      <c r="H1299" s="2">
        <v>1908</v>
      </c>
      <c r="I1299" t="s">
        <v>412</v>
      </c>
      <c r="J1299" t="s">
        <v>3765</v>
      </c>
      <c r="T1299" t="s">
        <v>5508</v>
      </c>
      <c r="W1299">
        <v>3</v>
      </c>
      <c r="X1299" t="s">
        <v>7732</v>
      </c>
      <c r="AA1299">
        <f t="shared" si="11"/>
        <v>0</v>
      </c>
      <c r="AC1299">
        <f t="shared" si="8"/>
        <v>0</v>
      </c>
      <c r="AD1299">
        <f t="shared" si="9"/>
        <v>0</v>
      </c>
      <c r="AE1299" t="s">
        <v>1709</v>
      </c>
      <c r="AH1299" t="s">
        <v>4922</v>
      </c>
      <c r="AI1299" t="s">
        <v>7732</v>
      </c>
    </row>
    <row r="1300" spans="1:35" ht="11" customHeight="1" outlineLevel="1" x14ac:dyDescent="0.25">
      <c r="A1300" t="s">
        <v>17030</v>
      </c>
      <c r="C1300" t="s">
        <v>12974</v>
      </c>
      <c r="F1300" t="s">
        <v>985</v>
      </c>
      <c r="G1300" s="2" t="s">
        <v>4062</v>
      </c>
      <c r="H1300" s="2">
        <v>1908</v>
      </c>
      <c r="I1300" t="s">
        <v>637</v>
      </c>
      <c r="J1300" t="s">
        <v>3711</v>
      </c>
      <c r="T1300" t="s">
        <v>5508</v>
      </c>
      <c r="W1300">
        <v>3</v>
      </c>
      <c r="X1300" t="s">
        <v>7732</v>
      </c>
      <c r="AA1300">
        <f t="shared" si="11"/>
        <v>0</v>
      </c>
      <c r="AC1300">
        <f t="shared" si="8"/>
        <v>0</v>
      </c>
      <c r="AD1300">
        <f t="shared" si="9"/>
        <v>0</v>
      </c>
      <c r="AE1300" t="s">
        <v>1709</v>
      </c>
      <c r="AH1300" t="s">
        <v>4620</v>
      </c>
      <c r="AI1300" t="s">
        <v>7732</v>
      </c>
    </row>
    <row r="1301" spans="1:35" ht="11" customHeight="1" outlineLevel="1" x14ac:dyDescent="0.25">
      <c r="A1301" t="s">
        <v>17030</v>
      </c>
      <c r="C1301" t="s">
        <v>12974</v>
      </c>
      <c r="F1301" t="s">
        <v>3646</v>
      </c>
      <c r="G1301" s="2" t="s">
        <v>4062</v>
      </c>
      <c r="H1301" s="2">
        <v>1908</v>
      </c>
      <c r="I1301" t="s">
        <v>412</v>
      </c>
      <c r="J1301" t="s">
        <v>3711</v>
      </c>
      <c r="T1301" t="s">
        <v>5508</v>
      </c>
      <c r="W1301">
        <v>3</v>
      </c>
      <c r="X1301" t="s">
        <v>7732</v>
      </c>
      <c r="AA1301">
        <f t="shared" ref="AA1301:AA1332" si="12">COUNTIF(T1301,"*Fuji*")</f>
        <v>0</v>
      </c>
      <c r="AC1301">
        <f t="shared" si="8"/>
        <v>0</v>
      </c>
      <c r="AD1301">
        <f t="shared" si="9"/>
        <v>0</v>
      </c>
      <c r="AE1301" t="s">
        <v>1709</v>
      </c>
      <c r="AH1301" t="s">
        <v>4922</v>
      </c>
      <c r="AI1301" t="s">
        <v>7732</v>
      </c>
    </row>
    <row r="1302" spans="1:35" ht="11" customHeight="1" outlineLevel="1" x14ac:dyDescent="0.25">
      <c r="A1302" t="s">
        <v>17030</v>
      </c>
      <c r="C1302" t="s">
        <v>12974</v>
      </c>
      <c r="F1302" t="s">
        <v>3647</v>
      </c>
      <c r="G1302" s="2" t="s">
        <v>4062</v>
      </c>
      <c r="H1302" s="2">
        <v>1908</v>
      </c>
      <c r="I1302" t="s">
        <v>5139</v>
      </c>
      <c r="J1302" t="s">
        <v>174</v>
      </c>
      <c r="T1302" t="s">
        <v>5508</v>
      </c>
      <c r="W1302">
        <v>3</v>
      </c>
      <c r="X1302" t="s">
        <v>7732</v>
      </c>
      <c r="AA1302">
        <f t="shared" si="12"/>
        <v>0</v>
      </c>
      <c r="AC1302">
        <f t="shared" si="8"/>
        <v>0</v>
      </c>
      <c r="AD1302">
        <f t="shared" si="9"/>
        <v>0</v>
      </c>
      <c r="AE1302" t="s">
        <v>1709</v>
      </c>
      <c r="AH1302" t="s">
        <v>4922</v>
      </c>
      <c r="AI1302" t="s">
        <v>7732</v>
      </c>
    </row>
    <row r="1303" spans="1:35" ht="11" customHeight="1" outlineLevel="1" x14ac:dyDescent="0.25">
      <c r="A1303" t="s">
        <v>17030</v>
      </c>
      <c r="C1303" t="s">
        <v>12974</v>
      </c>
      <c r="F1303" t="s">
        <v>3648</v>
      </c>
      <c r="G1303" s="2" t="s">
        <v>4062</v>
      </c>
      <c r="H1303" s="2">
        <v>1908</v>
      </c>
      <c r="I1303" t="s">
        <v>637</v>
      </c>
      <c r="J1303" t="s">
        <v>3711</v>
      </c>
      <c r="T1303" t="s">
        <v>5508</v>
      </c>
      <c r="W1303">
        <v>3</v>
      </c>
      <c r="X1303" t="s">
        <v>7732</v>
      </c>
      <c r="AA1303">
        <f t="shared" si="12"/>
        <v>0</v>
      </c>
      <c r="AC1303">
        <f t="shared" si="8"/>
        <v>0</v>
      </c>
      <c r="AD1303">
        <f t="shared" si="9"/>
        <v>0</v>
      </c>
      <c r="AE1303" t="s">
        <v>1709</v>
      </c>
      <c r="AH1303" t="s">
        <v>4230</v>
      </c>
      <c r="AI1303" t="s">
        <v>7732</v>
      </c>
    </row>
    <row r="1304" spans="1:35" ht="11" customHeight="1" outlineLevel="1" x14ac:dyDescent="0.25">
      <c r="A1304" t="s">
        <v>17030</v>
      </c>
      <c r="C1304" t="s">
        <v>12974</v>
      </c>
      <c r="F1304" t="s">
        <v>254</v>
      </c>
      <c r="G1304" s="2" t="s">
        <v>4062</v>
      </c>
      <c r="H1304" s="2">
        <v>1909</v>
      </c>
      <c r="I1304" t="s">
        <v>132</v>
      </c>
      <c r="J1304" t="s">
        <v>255</v>
      </c>
      <c r="T1304" t="s">
        <v>5508</v>
      </c>
      <c r="W1304">
        <v>3</v>
      </c>
      <c r="X1304" t="s">
        <v>7732</v>
      </c>
      <c r="AA1304">
        <f t="shared" si="12"/>
        <v>0</v>
      </c>
      <c r="AC1304">
        <f t="shared" si="8"/>
        <v>0</v>
      </c>
      <c r="AD1304">
        <f t="shared" si="9"/>
        <v>0</v>
      </c>
      <c r="AE1304" t="s">
        <v>1709</v>
      </c>
      <c r="AH1304" t="s">
        <v>4610</v>
      </c>
      <c r="AI1304" t="s">
        <v>7732</v>
      </c>
    </row>
    <row r="1305" spans="1:35" ht="11" customHeight="1" outlineLevel="1" x14ac:dyDescent="0.25">
      <c r="A1305" t="s">
        <v>17030</v>
      </c>
      <c r="C1305" t="s">
        <v>12974</v>
      </c>
      <c r="F1305" t="s">
        <v>256</v>
      </c>
      <c r="G1305" s="2" t="s">
        <v>4062</v>
      </c>
      <c r="H1305" s="2">
        <v>1909</v>
      </c>
      <c r="I1305" t="s">
        <v>134</v>
      </c>
      <c r="J1305" t="s">
        <v>1673</v>
      </c>
      <c r="T1305" t="s">
        <v>5508</v>
      </c>
      <c r="W1305">
        <v>3</v>
      </c>
      <c r="X1305" t="s">
        <v>7732</v>
      </c>
      <c r="AA1305">
        <f t="shared" si="12"/>
        <v>0</v>
      </c>
      <c r="AC1305">
        <f t="shared" si="8"/>
        <v>0</v>
      </c>
      <c r="AD1305">
        <f t="shared" si="9"/>
        <v>0</v>
      </c>
      <c r="AE1305" t="s">
        <v>1709</v>
      </c>
      <c r="AH1305" t="s">
        <v>4610</v>
      </c>
      <c r="AI1305" t="s">
        <v>7732</v>
      </c>
    </row>
    <row r="1306" spans="1:35" ht="11" customHeight="1" outlineLevel="1" x14ac:dyDescent="0.25">
      <c r="A1306" t="s">
        <v>17030</v>
      </c>
      <c r="C1306" t="s">
        <v>12974</v>
      </c>
      <c r="F1306" t="s">
        <v>257</v>
      </c>
      <c r="G1306" s="2" t="s">
        <v>4062</v>
      </c>
      <c r="H1306" s="2">
        <v>1909</v>
      </c>
      <c r="I1306" t="s">
        <v>3571</v>
      </c>
      <c r="J1306" t="s">
        <v>1673</v>
      </c>
      <c r="T1306" t="s">
        <v>5508</v>
      </c>
      <c r="W1306">
        <v>3</v>
      </c>
      <c r="X1306" t="s">
        <v>7732</v>
      </c>
      <c r="AA1306">
        <f t="shared" si="12"/>
        <v>0</v>
      </c>
      <c r="AC1306">
        <f t="shared" si="8"/>
        <v>0</v>
      </c>
      <c r="AD1306">
        <f t="shared" si="9"/>
        <v>0</v>
      </c>
      <c r="AE1306" t="s">
        <v>1709</v>
      </c>
      <c r="AH1306" t="s">
        <v>4610</v>
      </c>
      <c r="AI1306" t="s">
        <v>7732</v>
      </c>
    </row>
    <row r="1307" spans="1:35" ht="11" customHeight="1" outlineLevel="1" x14ac:dyDescent="0.25">
      <c r="A1307" t="s">
        <v>17030</v>
      </c>
      <c r="C1307" t="s">
        <v>12974</v>
      </c>
      <c r="F1307" t="s">
        <v>3625</v>
      </c>
      <c r="G1307" s="2" t="s">
        <v>4062</v>
      </c>
      <c r="H1307" s="2">
        <v>1909</v>
      </c>
      <c r="I1307" t="s">
        <v>3171</v>
      </c>
      <c r="J1307" t="s">
        <v>5480</v>
      </c>
      <c r="T1307" t="s">
        <v>5508</v>
      </c>
      <c r="W1307">
        <v>3</v>
      </c>
      <c r="X1307" t="s">
        <v>7732</v>
      </c>
      <c r="AA1307">
        <f t="shared" si="12"/>
        <v>0</v>
      </c>
      <c r="AC1307">
        <f t="shared" si="8"/>
        <v>0</v>
      </c>
      <c r="AD1307">
        <f t="shared" si="9"/>
        <v>0</v>
      </c>
      <c r="AE1307" t="s">
        <v>1709</v>
      </c>
      <c r="AH1307" t="s">
        <v>4610</v>
      </c>
      <c r="AI1307" t="s">
        <v>7732</v>
      </c>
    </row>
    <row r="1308" spans="1:35" ht="11" customHeight="1" outlineLevel="1" x14ac:dyDescent="0.25">
      <c r="A1308" t="s">
        <v>17030</v>
      </c>
      <c r="C1308" t="s">
        <v>12974</v>
      </c>
      <c r="F1308" t="s">
        <v>3626</v>
      </c>
      <c r="G1308" s="2" t="s">
        <v>4062</v>
      </c>
      <c r="H1308" s="2">
        <v>1909</v>
      </c>
      <c r="I1308" t="s">
        <v>647</v>
      </c>
      <c r="J1308" t="s">
        <v>3829</v>
      </c>
      <c r="T1308" t="s">
        <v>5508</v>
      </c>
      <c r="W1308">
        <v>3</v>
      </c>
      <c r="X1308" t="s">
        <v>7732</v>
      </c>
      <c r="AA1308">
        <f t="shared" si="12"/>
        <v>0</v>
      </c>
      <c r="AC1308">
        <f t="shared" si="8"/>
        <v>0</v>
      </c>
      <c r="AD1308">
        <f t="shared" si="9"/>
        <v>0</v>
      </c>
      <c r="AE1308" t="s">
        <v>1709</v>
      </c>
      <c r="AH1308" t="s">
        <v>4610</v>
      </c>
      <c r="AI1308" t="s">
        <v>7732</v>
      </c>
    </row>
    <row r="1309" spans="1:35" ht="11" customHeight="1" outlineLevel="1" x14ac:dyDescent="0.25">
      <c r="A1309" t="s">
        <v>17030</v>
      </c>
      <c r="C1309" t="s">
        <v>12974</v>
      </c>
      <c r="F1309" t="s">
        <v>3627</v>
      </c>
      <c r="G1309" s="2" t="s">
        <v>4062</v>
      </c>
      <c r="H1309" s="2">
        <v>1909</v>
      </c>
      <c r="I1309" t="s">
        <v>1669</v>
      </c>
      <c r="J1309" t="s">
        <v>4458</v>
      </c>
      <c r="T1309" t="s">
        <v>5508</v>
      </c>
      <c r="W1309">
        <v>3</v>
      </c>
      <c r="X1309" t="s">
        <v>7732</v>
      </c>
      <c r="AA1309">
        <f t="shared" si="12"/>
        <v>0</v>
      </c>
      <c r="AC1309">
        <f t="shared" si="8"/>
        <v>0</v>
      </c>
      <c r="AD1309">
        <f t="shared" si="9"/>
        <v>0</v>
      </c>
      <c r="AE1309" t="s">
        <v>1709</v>
      </c>
      <c r="AH1309" t="s">
        <v>4610</v>
      </c>
      <c r="AI1309" t="s">
        <v>7732</v>
      </c>
    </row>
    <row r="1310" spans="1:35" ht="11" customHeight="1" outlineLevel="1" x14ac:dyDescent="0.25">
      <c r="A1310" t="s">
        <v>17030</v>
      </c>
      <c r="C1310" t="s">
        <v>12974</v>
      </c>
      <c r="F1310" t="s">
        <v>3628</v>
      </c>
      <c r="G1310" s="2" t="s">
        <v>4062</v>
      </c>
      <c r="H1310" s="2">
        <v>1909</v>
      </c>
      <c r="I1310" t="s">
        <v>3629</v>
      </c>
      <c r="J1310" t="s">
        <v>4458</v>
      </c>
      <c r="T1310" t="s">
        <v>5508</v>
      </c>
      <c r="W1310">
        <v>3</v>
      </c>
      <c r="X1310" t="s">
        <v>7732</v>
      </c>
      <c r="AA1310">
        <f t="shared" si="12"/>
        <v>0</v>
      </c>
      <c r="AC1310">
        <f t="shared" si="8"/>
        <v>0</v>
      </c>
      <c r="AD1310">
        <f t="shared" si="9"/>
        <v>0</v>
      </c>
      <c r="AE1310" t="s">
        <v>1709</v>
      </c>
      <c r="AH1310" t="s">
        <v>4922</v>
      </c>
      <c r="AI1310" t="s">
        <v>7732</v>
      </c>
    </row>
    <row r="1311" spans="1:35" ht="11" customHeight="1" outlineLevel="1" x14ac:dyDescent="0.25">
      <c r="A1311" t="s">
        <v>17030</v>
      </c>
      <c r="C1311" t="s">
        <v>12974</v>
      </c>
      <c r="F1311" t="s">
        <v>3630</v>
      </c>
      <c r="G1311" s="2" t="s">
        <v>4062</v>
      </c>
      <c r="H1311" s="2">
        <v>1909</v>
      </c>
      <c r="I1311" t="s">
        <v>3631</v>
      </c>
      <c r="J1311" t="s">
        <v>4458</v>
      </c>
      <c r="T1311" t="s">
        <v>5508</v>
      </c>
      <c r="W1311">
        <v>3</v>
      </c>
      <c r="X1311" t="s">
        <v>7732</v>
      </c>
      <c r="AA1311">
        <f t="shared" si="12"/>
        <v>0</v>
      </c>
      <c r="AC1311">
        <f t="shared" si="8"/>
        <v>0</v>
      </c>
      <c r="AD1311">
        <f t="shared" si="9"/>
        <v>0</v>
      </c>
      <c r="AE1311" t="s">
        <v>1709</v>
      </c>
      <c r="AH1311" t="s">
        <v>4922</v>
      </c>
      <c r="AI1311" t="s">
        <v>7732</v>
      </c>
    </row>
    <row r="1312" spans="1:35" ht="11" customHeight="1" outlineLevel="1" x14ac:dyDescent="0.25">
      <c r="A1312" t="s">
        <v>17030</v>
      </c>
      <c r="C1312" t="s">
        <v>12974</v>
      </c>
      <c r="F1312" t="s">
        <v>3632</v>
      </c>
      <c r="G1312" s="2" t="s">
        <v>4062</v>
      </c>
      <c r="H1312" s="2">
        <v>1909</v>
      </c>
      <c r="I1312" t="s">
        <v>3633</v>
      </c>
      <c r="J1312" t="s">
        <v>4458</v>
      </c>
      <c r="T1312" t="s">
        <v>5508</v>
      </c>
      <c r="W1312">
        <v>3</v>
      </c>
      <c r="X1312" t="s">
        <v>7732</v>
      </c>
      <c r="AA1312">
        <f t="shared" si="12"/>
        <v>0</v>
      </c>
      <c r="AC1312">
        <f t="shared" si="8"/>
        <v>0</v>
      </c>
      <c r="AD1312">
        <f t="shared" si="9"/>
        <v>0</v>
      </c>
      <c r="AE1312" t="s">
        <v>1709</v>
      </c>
      <c r="AH1312" t="s">
        <v>4620</v>
      </c>
      <c r="AI1312" t="s">
        <v>7732</v>
      </c>
    </row>
    <row r="1313" spans="1:35" ht="11" customHeight="1" outlineLevel="1" x14ac:dyDescent="0.25">
      <c r="A1313" t="s">
        <v>17030</v>
      </c>
      <c r="C1313" t="s">
        <v>12974</v>
      </c>
      <c r="F1313" t="s">
        <v>3634</v>
      </c>
      <c r="G1313" s="2" t="s">
        <v>4062</v>
      </c>
      <c r="H1313" s="2">
        <v>1909</v>
      </c>
      <c r="I1313" t="s">
        <v>3635</v>
      </c>
      <c r="J1313" t="s">
        <v>632</v>
      </c>
      <c r="T1313" t="s">
        <v>5508</v>
      </c>
      <c r="W1313">
        <v>3</v>
      </c>
      <c r="X1313" t="s">
        <v>7732</v>
      </c>
      <c r="AA1313">
        <f t="shared" si="12"/>
        <v>0</v>
      </c>
      <c r="AC1313">
        <f t="shared" si="8"/>
        <v>0</v>
      </c>
      <c r="AD1313">
        <f t="shared" si="9"/>
        <v>0</v>
      </c>
      <c r="AE1313" t="s">
        <v>1709</v>
      </c>
      <c r="AH1313" t="s">
        <v>4922</v>
      </c>
      <c r="AI1313" t="s">
        <v>7732</v>
      </c>
    </row>
    <row r="1314" spans="1:35" ht="11" customHeight="1" outlineLevel="1" x14ac:dyDescent="0.25">
      <c r="A1314" t="s">
        <v>17030</v>
      </c>
      <c r="C1314" t="s">
        <v>12974</v>
      </c>
      <c r="F1314" t="s">
        <v>3636</v>
      </c>
      <c r="G1314" s="2" t="s">
        <v>4062</v>
      </c>
      <c r="H1314" s="2">
        <v>1909</v>
      </c>
      <c r="I1314" t="s">
        <v>1672</v>
      </c>
      <c r="J1314" t="s">
        <v>5616</v>
      </c>
      <c r="T1314" t="s">
        <v>5508</v>
      </c>
      <c r="W1314">
        <v>3</v>
      </c>
      <c r="X1314" t="s">
        <v>7732</v>
      </c>
      <c r="AA1314">
        <f t="shared" si="12"/>
        <v>0</v>
      </c>
      <c r="AC1314">
        <f t="shared" si="8"/>
        <v>0</v>
      </c>
      <c r="AD1314">
        <f t="shared" si="9"/>
        <v>0</v>
      </c>
      <c r="AE1314" t="s">
        <v>1709</v>
      </c>
      <c r="AH1314" t="s">
        <v>4610</v>
      </c>
      <c r="AI1314" t="s">
        <v>7732</v>
      </c>
    </row>
    <row r="1315" spans="1:35" ht="11" customHeight="1" outlineLevel="1" x14ac:dyDescent="0.25">
      <c r="A1315" t="s">
        <v>17030</v>
      </c>
      <c r="C1315" t="s">
        <v>12974</v>
      </c>
      <c r="F1315" t="s">
        <v>3638</v>
      </c>
      <c r="G1315" s="2" t="s">
        <v>4062</v>
      </c>
      <c r="H1315" s="2">
        <v>1909</v>
      </c>
      <c r="I1315" t="s">
        <v>3639</v>
      </c>
      <c r="J1315" t="s">
        <v>5616</v>
      </c>
      <c r="T1315" t="s">
        <v>5508</v>
      </c>
      <c r="W1315">
        <v>3</v>
      </c>
      <c r="X1315" t="s">
        <v>7732</v>
      </c>
      <c r="AA1315">
        <f t="shared" si="12"/>
        <v>0</v>
      </c>
      <c r="AC1315">
        <f t="shared" si="8"/>
        <v>0</v>
      </c>
      <c r="AD1315">
        <f t="shared" si="9"/>
        <v>0</v>
      </c>
      <c r="AE1315" t="s">
        <v>1709</v>
      </c>
      <c r="AH1315" t="s">
        <v>4922</v>
      </c>
      <c r="AI1315" t="s">
        <v>7732</v>
      </c>
    </row>
    <row r="1316" spans="1:35" ht="11" customHeight="1" outlineLevel="1" x14ac:dyDescent="0.25">
      <c r="A1316" t="s">
        <v>17030</v>
      </c>
      <c r="C1316" t="s">
        <v>12974</v>
      </c>
      <c r="F1316" t="s">
        <v>3640</v>
      </c>
      <c r="G1316" s="2" t="s">
        <v>4062</v>
      </c>
      <c r="H1316" s="2">
        <v>1909</v>
      </c>
      <c r="I1316" t="s">
        <v>3312</v>
      </c>
      <c r="J1316" t="s">
        <v>5038</v>
      </c>
      <c r="T1316" t="s">
        <v>5508</v>
      </c>
      <c r="W1316">
        <v>3</v>
      </c>
      <c r="X1316" t="s">
        <v>7732</v>
      </c>
      <c r="AA1316">
        <f t="shared" si="12"/>
        <v>0</v>
      </c>
      <c r="AC1316">
        <f t="shared" si="8"/>
        <v>0</v>
      </c>
      <c r="AD1316">
        <f t="shared" si="9"/>
        <v>0</v>
      </c>
      <c r="AE1316" t="s">
        <v>1709</v>
      </c>
      <c r="AH1316" t="s">
        <v>4610</v>
      </c>
      <c r="AI1316" t="s">
        <v>7732</v>
      </c>
    </row>
    <row r="1317" spans="1:35" ht="11" customHeight="1" outlineLevel="1" x14ac:dyDescent="0.25">
      <c r="A1317" t="s">
        <v>17030</v>
      </c>
      <c r="C1317" t="s">
        <v>12974</v>
      </c>
      <c r="F1317" t="s">
        <v>3641</v>
      </c>
      <c r="G1317" s="2" t="s">
        <v>4062</v>
      </c>
      <c r="H1317" s="2">
        <v>1909</v>
      </c>
      <c r="I1317" t="s">
        <v>3642</v>
      </c>
      <c r="J1317" t="s">
        <v>5038</v>
      </c>
      <c r="T1317" t="s">
        <v>5508</v>
      </c>
      <c r="W1317">
        <v>3</v>
      </c>
      <c r="X1317" t="s">
        <v>7732</v>
      </c>
      <c r="AA1317">
        <f t="shared" si="12"/>
        <v>0</v>
      </c>
      <c r="AC1317">
        <f t="shared" si="8"/>
        <v>0</v>
      </c>
      <c r="AD1317">
        <f t="shared" si="9"/>
        <v>0</v>
      </c>
      <c r="AE1317" t="s">
        <v>1709</v>
      </c>
      <c r="AH1317" t="s">
        <v>4620</v>
      </c>
      <c r="AI1317" t="s">
        <v>7732</v>
      </c>
    </row>
    <row r="1318" spans="1:35" ht="11" customHeight="1" outlineLevel="1" x14ac:dyDescent="0.25">
      <c r="A1318" t="s">
        <v>17030</v>
      </c>
      <c r="C1318" t="s">
        <v>12974</v>
      </c>
      <c r="F1318" t="s">
        <v>3643</v>
      </c>
      <c r="G1318" s="2" t="s">
        <v>4062</v>
      </c>
      <c r="H1318" s="2">
        <v>1909</v>
      </c>
      <c r="I1318" t="s">
        <v>3644</v>
      </c>
      <c r="J1318" t="s">
        <v>5038</v>
      </c>
      <c r="T1318" t="s">
        <v>5508</v>
      </c>
      <c r="W1318">
        <v>3</v>
      </c>
      <c r="X1318" t="s">
        <v>7732</v>
      </c>
      <c r="AA1318">
        <f t="shared" si="12"/>
        <v>0</v>
      </c>
      <c r="AC1318">
        <f t="shared" si="8"/>
        <v>0</v>
      </c>
      <c r="AD1318">
        <f t="shared" si="9"/>
        <v>0</v>
      </c>
      <c r="AE1318" t="s">
        <v>1709</v>
      </c>
      <c r="AH1318" t="s">
        <v>4620</v>
      </c>
      <c r="AI1318" t="s">
        <v>7732</v>
      </c>
    </row>
    <row r="1319" spans="1:35" ht="11" customHeight="1" outlineLevel="1" x14ac:dyDescent="0.25">
      <c r="A1319" t="s">
        <v>17030</v>
      </c>
      <c r="C1319" t="s">
        <v>12974</v>
      </c>
      <c r="F1319" t="s">
        <v>3645</v>
      </c>
      <c r="G1319" s="2" t="s">
        <v>4062</v>
      </c>
      <c r="H1319" s="2">
        <v>1909</v>
      </c>
      <c r="I1319" t="s">
        <v>6682</v>
      </c>
      <c r="J1319" t="s">
        <v>5038</v>
      </c>
      <c r="T1319" t="s">
        <v>5508</v>
      </c>
      <c r="W1319">
        <v>3</v>
      </c>
      <c r="X1319" t="s">
        <v>7732</v>
      </c>
      <c r="AA1319">
        <f t="shared" si="12"/>
        <v>0</v>
      </c>
      <c r="AC1319">
        <f t="shared" si="8"/>
        <v>0</v>
      </c>
      <c r="AD1319">
        <f t="shared" si="9"/>
        <v>0</v>
      </c>
      <c r="AE1319" t="s">
        <v>1709</v>
      </c>
      <c r="AH1319" t="s">
        <v>4620</v>
      </c>
      <c r="AI1319" t="s">
        <v>7732</v>
      </c>
    </row>
    <row r="1320" spans="1:35" ht="11" customHeight="1" outlineLevel="1" x14ac:dyDescent="0.25">
      <c r="A1320" t="s">
        <v>17030</v>
      </c>
      <c r="C1320" t="s">
        <v>12974</v>
      </c>
      <c r="F1320" t="s">
        <v>6683</v>
      </c>
      <c r="G1320" s="2" t="s">
        <v>4062</v>
      </c>
      <c r="H1320" s="2">
        <v>1909</v>
      </c>
      <c r="I1320" t="s">
        <v>5043</v>
      </c>
      <c r="J1320" t="s">
        <v>5031</v>
      </c>
      <c r="T1320" t="s">
        <v>5508</v>
      </c>
      <c r="W1320">
        <v>3</v>
      </c>
      <c r="X1320" t="s">
        <v>7732</v>
      </c>
      <c r="AA1320">
        <f t="shared" si="12"/>
        <v>0</v>
      </c>
      <c r="AC1320">
        <f t="shared" si="8"/>
        <v>0</v>
      </c>
      <c r="AD1320">
        <f t="shared" si="9"/>
        <v>0</v>
      </c>
      <c r="AE1320" t="s">
        <v>1709</v>
      </c>
      <c r="AH1320" t="s">
        <v>4610</v>
      </c>
      <c r="AI1320" t="s">
        <v>7732</v>
      </c>
    </row>
    <row r="1321" spans="1:35" ht="11" customHeight="1" outlineLevel="1" x14ac:dyDescent="0.25">
      <c r="A1321" t="s">
        <v>17030</v>
      </c>
      <c r="C1321" t="s">
        <v>12974</v>
      </c>
      <c r="F1321" t="s">
        <v>6684</v>
      </c>
      <c r="G1321" s="2" t="s">
        <v>4062</v>
      </c>
      <c r="H1321" s="2">
        <v>1909</v>
      </c>
      <c r="I1321" t="s">
        <v>6685</v>
      </c>
      <c r="J1321" t="s">
        <v>5031</v>
      </c>
      <c r="T1321" t="s">
        <v>5508</v>
      </c>
      <c r="W1321">
        <v>3</v>
      </c>
      <c r="X1321" t="s">
        <v>7732</v>
      </c>
      <c r="AA1321">
        <f t="shared" si="12"/>
        <v>0</v>
      </c>
      <c r="AC1321">
        <f t="shared" ref="AC1321:AC1384" si="13">COUNTIFS(T1321,"*dinosaur*")</f>
        <v>0</v>
      </c>
      <c r="AD1321">
        <f t="shared" ref="AD1321:AD1384" si="14">COUNTIFS(V1321,"*dinosaur*")</f>
        <v>0</v>
      </c>
      <c r="AE1321" t="s">
        <v>1709</v>
      </c>
      <c r="AH1321" t="s">
        <v>4620</v>
      </c>
      <c r="AI1321" t="s">
        <v>7732</v>
      </c>
    </row>
    <row r="1322" spans="1:35" ht="11" customHeight="1" outlineLevel="1" x14ac:dyDescent="0.25">
      <c r="A1322" t="s">
        <v>17030</v>
      </c>
      <c r="C1322" t="s">
        <v>12974</v>
      </c>
      <c r="F1322" t="s">
        <v>6686</v>
      </c>
      <c r="G1322" s="2" t="s">
        <v>4062</v>
      </c>
      <c r="H1322" s="2">
        <v>1909</v>
      </c>
      <c r="I1322" t="s">
        <v>2157</v>
      </c>
      <c r="J1322" t="s">
        <v>1121</v>
      </c>
      <c r="T1322" t="s">
        <v>5508</v>
      </c>
      <c r="W1322">
        <v>3</v>
      </c>
      <c r="X1322" t="s">
        <v>7732</v>
      </c>
      <c r="AA1322">
        <f t="shared" si="12"/>
        <v>0</v>
      </c>
      <c r="AC1322">
        <f t="shared" si="13"/>
        <v>0</v>
      </c>
      <c r="AD1322">
        <f t="shared" si="14"/>
        <v>0</v>
      </c>
      <c r="AE1322" t="s">
        <v>1709</v>
      </c>
      <c r="AH1322" t="s">
        <v>4922</v>
      </c>
      <c r="AI1322" t="s">
        <v>7732</v>
      </c>
    </row>
    <row r="1323" spans="1:35" ht="11" customHeight="1" outlineLevel="1" x14ac:dyDescent="0.25">
      <c r="A1323" t="s">
        <v>17030</v>
      </c>
      <c r="C1323" t="s">
        <v>12974</v>
      </c>
      <c r="F1323" t="s">
        <v>6687</v>
      </c>
      <c r="G1323" s="2" t="s">
        <v>4062</v>
      </c>
      <c r="H1323" s="2">
        <v>1909</v>
      </c>
      <c r="I1323" t="s">
        <v>1099</v>
      </c>
      <c r="J1323" t="s">
        <v>3832</v>
      </c>
      <c r="T1323" t="s">
        <v>5508</v>
      </c>
      <c r="W1323">
        <v>3</v>
      </c>
      <c r="X1323" t="s">
        <v>7732</v>
      </c>
      <c r="AA1323">
        <f t="shared" si="12"/>
        <v>0</v>
      </c>
      <c r="AC1323">
        <f t="shared" si="13"/>
        <v>0</v>
      </c>
      <c r="AD1323">
        <f t="shared" si="14"/>
        <v>0</v>
      </c>
      <c r="AE1323" t="s">
        <v>1709</v>
      </c>
      <c r="AH1323" t="s">
        <v>4922</v>
      </c>
      <c r="AI1323" t="s">
        <v>7732</v>
      </c>
    </row>
    <row r="1324" spans="1:35" ht="11" customHeight="1" outlineLevel="1" x14ac:dyDescent="0.25">
      <c r="A1324" t="s">
        <v>17030</v>
      </c>
      <c r="C1324" t="s">
        <v>12974</v>
      </c>
      <c r="F1324" t="s">
        <v>6688</v>
      </c>
      <c r="G1324" s="2" t="s">
        <v>4062</v>
      </c>
      <c r="H1324" s="2">
        <v>1909</v>
      </c>
      <c r="I1324" t="s">
        <v>637</v>
      </c>
      <c r="J1324" t="s">
        <v>4006</v>
      </c>
      <c r="T1324" t="s">
        <v>5508</v>
      </c>
      <c r="W1324">
        <v>3</v>
      </c>
      <c r="X1324" t="s">
        <v>7732</v>
      </c>
      <c r="AA1324">
        <f t="shared" si="12"/>
        <v>0</v>
      </c>
      <c r="AC1324">
        <f t="shared" si="13"/>
        <v>0</v>
      </c>
      <c r="AD1324">
        <f t="shared" si="14"/>
        <v>0</v>
      </c>
      <c r="AE1324" t="s">
        <v>1709</v>
      </c>
      <c r="AH1324" t="s">
        <v>4922</v>
      </c>
      <c r="AI1324" t="s">
        <v>7732</v>
      </c>
    </row>
    <row r="1325" spans="1:35" ht="11" customHeight="1" outlineLevel="1" x14ac:dyDescent="0.25">
      <c r="A1325" t="s">
        <v>17030</v>
      </c>
      <c r="C1325" t="s">
        <v>12974</v>
      </c>
      <c r="F1325" t="s">
        <v>6689</v>
      </c>
      <c r="G1325" s="2" t="s">
        <v>4062</v>
      </c>
      <c r="H1325" s="2">
        <v>1909</v>
      </c>
      <c r="I1325" t="s">
        <v>6690</v>
      </c>
      <c r="J1325" t="s">
        <v>4006</v>
      </c>
      <c r="T1325" t="s">
        <v>5508</v>
      </c>
      <c r="W1325">
        <v>3</v>
      </c>
      <c r="X1325" t="s">
        <v>7732</v>
      </c>
      <c r="AA1325">
        <f t="shared" si="12"/>
        <v>0</v>
      </c>
      <c r="AC1325">
        <f t="shared" si="13"/>
        <v>0</v>
      </c>
      <c r="AD1325">
        <f t="shared" si="14"/>
        <v>0</v>
      </c>
      <c r="AE1325" t="s">
        <v>1709</v>
      </c>
      <c r="AH1325" t="s">
        <v>4620</v>
      </c>
      <c r="AI1325" t="s">
        <v>7732</v>
      </c>
    </row>
    <row r="1326" spans="1:35" ht="11" customHeight="1" outlineLevel="1" x14ac:dyDescent="0.25">
      <c r="A1326" t="s">
        <v>17030</v>
      </c>
      <c r="C1326" t="s">
        <v>12974</v>
      </c>
      <c r="F1326" t="s">
        <v>5407</v>
      </c>
      <c r="G1326" s="2" t="s">
        <v>4062</v>
      </c>
      <c r="H1326" s="2">
        <v>1909</v>
      </c>
      <c r="I1326" t="s">
        <v>5043</v>
      </c>
      <c r="J1326" t="s">
        <v>5031</v>
      </c>
      <c r="T1326" t="s">
        <v>5508</v>
      </c>
      <c r="W1326">
        <v>3</v>
      </c>
      <c r="AA1326">
        <f t="shared" si="12"/>
        <v>0</v>
      </c>
      <c r="AC1326">
        <f t="shared" si="13"/>
        <v>0</v>
      </c>
      <c r="AD1326">
        <f t="shared" si="14"/>
        <v>0</v>
      </c>
      <c r="AE1326" t="s">
        <v>1709</v>
      </c>
      <c r="AH1326" t="s">
        <v>4620</v>
      </c>
      <c r="AI1326" t="s">
        <v>7732</v>
      </c>
    </row>
    <row r="1327" spans="1:35" ht="11" customHeight="1" outlineLevel="1" x14ac:dyDescent="0.25">
      <c r="A1327" t="s">
        <v>17030</v>
      </c>
      <c r="C1327" t="s">
        <v>12974</v>
      </c>
      <c r="F1327" t="s">
        <v>5408</v>
      </c>
      <c r="G1327" s="2" t="s">
        <v>4062</v>
      </c>
      <c r="H1327" s="2">
        <v>1909</v>
      </c>
      <c r="I1327" t="s">
        <v>5409</v>
      </c>
      <c r="J1327" t="s">
        <v>5031</v>
      </c>
      <c r="T1327" t="s">
        <v>5508</v>
      </c>
      <c r="W1327">
        <v>3</v>
      </c>
      <c r="X1327" t="s">
        <v>7732</v>
      </c>
      <c r="AA1327">
        <f t="shared" si="12"/>
        <v>0</v>
      </c>
      <c r="AC1327">
        <f t="shared" si="13"/>
        <v>0</v>
      </c>
      <c r="AD1327">
        <f t="shared" si="14"/>
        <v>0</v>
      </c>
      <c r="AE1327" t="s">
        <v>1709</v>
      </c>
      <c r="AH1327" t="s">
        <v>4620</v>
      </c>
      <c r="AI1327" t="s">
        <v>7732</v>
      </c>
    </row>
    <row r="1328" spans="1:35" ht="11" customHeight="1" outlineLevel="1" x14ac:dyDescent="0.25">
      <c r="A1328" t="s">
        <v>17030</v>
      </c>
      <c r="C1328" t="s">
        <v>12974</v>
      </c>
      <c r="F1328" t="s">
        <v>5410</v>
      </c>
      <c r="G1328" s="2" t="s">
        <v>4062</v>
      </c>
      <c r="H1328" s="2">
        <v>1909</v>
      </c>
      <c r="I1328" t="s">
        <v>3312</v>
      </c>
      <c r="J1328" t="s">
        <v>5038</v>
      </c>
      <c r="T1328" t="s">
        <v>5508</v>
      </c>
      <c r="W1328">
        <v>3</v>
      </c>
      <c r="AA1328">
        <f t="shared" si="12"/>
        <v>0</v>
      </c>
      <c r="AC1328">
        <f t="shared" si="13"/>
        <v>0</v>
      </c>
      <c r="AD1328">
        <f t="shared" si="14"/>
        <v>0</v>
      </c>
      <c r="AE1328" t="s">
        <v>1709</v>
      </c>
      <c r="AH1328" t="s">
        <v>4620</v>
      </c>
      <c r="AI1328" t="s">
        <v>7732</v>
      </c>
    </row>
    <row r="1329" spans="1:35" ht="11" customHeight="1" outlineLevel="1" x14ac:dyDescent="0.25">
      <c r="A1329" t="s">
        <v>17030</v>
      </c>
      <c r="C1329" t="s">
        <v>12974</v>
      </c>
      <c r="F1329" t="s">
        <v>6691</v>
      </c>
      <c r="G1329" s="2" t="s">
        <v>4062</v>
      </c>
      <c r="H1329" s="2">
        <v>1910</v>
      </c>
      <c r="I1329" t="s">
        <v>3171</v>
      </c>
      <c r="J1329" t="s">
        <v>5480</v>
      </c>
      <c r="T1329" t="s">
        <v>5508</v>
      </c>
      <c r="W1329">
        <v>3</v>
      </c>
      <c r="X1329" t="s">
        <v>7732</v>
      </c>
      <c r="AA1329">
        <f t="shared" si="12"/>
        <v>0</v>
      </c>
      <c r="AC1329">
        <f t="shared" si="13"/>
        <v>0</v>
      </c>
      <c r="AD1329">
        <f t="shared" si="14"/>
        <v>0</v>
      </c>
      <c r="AE1329" t="s">
        <v>1709</v>
      </c>
      <c r="AH1329" t="s">
        <v>4610</v>
      </c>
      <c r="AI1329" t="s">
        <v>7732</v>
      </c>
    </row>
    <row r="1330" spans="1:35" ht="11" customHeight="1" outlineLevel="1" x14ac:dyDescent="0.25">
      <c r="A1330" t="s">
        <v>17030</v>
      </c>
      <c r="C1330" t="s">
        <v>12974</v>
      </c>
      <c r="F1330" t="s">
        <v>2448</v>
      </c>
      <c r="G1330" s="2" t="s">
        <v>4062</v>
      </c>
      <c r="H1330" s="2">
        <v>1910</v>
      </c>
      <c r="I1330" t="s">
        <v>647</v>
      </c>
      <c r="J1330" t="s">
        <v>3829</v>
      </c>
      <c r="T1330" t="s">
        <v>5508</v>
      </c>
      <c r="W1330">
        <v>3</v>
      </c>
      <c r="X1330" t="s">
        <v>7732</v>
      </c>
      <c r="AA1330">
        <f t="shared" si="12"/>
        <v>0</v>
      </c>
      <c r="AC1330">
        <f t="shared" si="13"/>
        <v>0</v>
      </c>
      <c r="AD1330">
        <f t="shared" si="14"/>
        <v>0</v>
      </c>
      <c r="AE1330" t="s">
        <v>1709</v>
      </c>
      <c r="AH1330" t="s">
        <v>4610</v>
      </c>
      <c r="AI1330" t="s">
        <v>7732</v>
      </c>
    </row>
    <row r="1331" spans="1:35" ht="11" customHeight="1" outlineLevel="1" x14ac:dyDescent="0.25">
      <c r="A1331" t="s">
        <v>17030</v>
      </c>
      <c r="C1331" t="s">
        <v>12974</v>
      </c>
      <c r="F1331" t="s">
        <v>2449</v>
      </c>
      <c r="G1331" s="2" t="s">
        <v>4062</v>
      </c>
      <c r="H1331" s="2">
        <v>1910</v>
      </c>
      <c r="I1331" t="s">
        <v>2450</v>
      </c>
      <c r="J1331" t="s">
        <v>3829</v>
      </c>
      <c r="T1331" t="s">
        <v>5508</v>
      </c>
      <c r="W1331">
        <v>3</v>
      </c>
      <c r="X1331" t="s">
        <v>7732</v>
      </c>
      <c r="AA1331">
        <f t="shared" si="12"/>
        <v>0</v>
      </c>
      <c r="AC1331">
        <f t="shared" si="13"/>
        <v>0</v>
      </c>
      <c r="AD1331">
        <f t="shared" si="14"/>
        <v>0</v>
      </c>
      <c r="AE1331" t="s">
        <v>1709</v>
      </c>
      <c r="AH1331" t="s">
        <v>4620</v>
      </c>
      <c r="AI1331" t="s">
        <v>7732</v>
      </c>
    </row>
    <row r="1332" spans="1:35" ht="11" customHeight="1" outlineLevel="1" x14ac:dyDescent="0.25">
      <c r="A1332" t="s">
        <v>17030</v>
      </c>
      <c r="C1332" t="s">
        <v>12974</v>
      </c>
      <c r="F1332" t="s">
        <v>2451</v>
      </c>
      <c r="G1332" s="2" t="s">
        <v>4062</v>
      </c>
      <c r="H1332" s="2">
        <v>1910</v>
      </c>
      <c r="I1332" t="s">
        <v>3312</v>
      </c>
      <c r="J1332" t="s">
        <v>5038</v>
      </c>
      <c r="T1332" t="s">
        <v>5508</v>
      </c>
      <c r="W1332">
        <v>3</v>
      </c>
      <c r="X1332" t="s">
        <v>7732</v>
      </c>
      <c r="AA1332">
        <f t="shared" si="12"/>
        <v>0</v>
      </c>
      <c r="AC1332">
        <f t="shared" si="13"/>
        <v>0</v>
      </c>
      <c r="AD1332">
        <f t="shared" si="14"/>
        <v>0</v>
      </c>
      <c r="AE1332" t="s">
        <v>1709</v>
      </c>
      <c r="AH1332" t="s">
        <v>4922</v>
      </c>
      <c r="AI1332" t="s">
        <v>7732</v>
      </c>
    </row>
    <row r="1333" spans="1:35" ht="11" customHeight="1" outlineLevel="1" x14ac:dyDescent="0.25">
      <c r="A1333" t="s">
        <v>17030</v>
      </c>
      <c r="C1333" t="s">
        <v>12974</v>
      </c>
      <c r="F1333" t="s">
        <v>2452</v>
      </c>
      <c r="G1333" s="2" t="s">
        <v>4062</v>
      </c>
      <c r="H1333" s="2">
        <v>1910</v>
      </c>
      <c r="I1333" t="s">
        <v>5043</v>
      </c>
      <c r="J1333" t="s">
        <v>5031</v>
      </c>
      <c r="T1333" t="s">
        <v>5508</v>
      </c>
      <c r="W1333">
        <v>3</v>
      </c>
      <c r="X1333" t="s">
        <v>7732</v>
      </c>
      <c r="AA1333">
        <f t="shared" ref="AA1333:AA1364" si="15">COUNTIF(T1333,"*Fuji*")</f>
        <v>0</v>
      </c>
      <c r="AC1333">
        <f t="shared" si="13"/>
        <v>0</v>
      </c>
      <c r="AD1333">
        <f t="shared" si="14"/>
        <v>0</v>
      </c>
      <c r="AE1333" t="s">
        <v>1709</v>
      </c>
      <c r="AH1333" t="s">
        <v>4610</v>
      </c>
      <c r="AI1333" t="s">
        <v>7732</v>
      </c>
    </row>
    <row r="1334" spans="1:35" ht="11" customHeight="1" outlineLevel="1" x14ac:dyDescent="0.25">
      <c r="A1334" t="s">
        <v>17030</v>
      </c>
      <c r="C1334" t="s">
        <v>12974</v>
      </c>
      <c r="F1334" t="s">
        <v>113</v>
      </c>
      <c r="G1334" s="2" t="s">
        <v>4062</v>
      </c>
      <c r="H1334" s="2">
        <v>1910</v>
      </c>
      <c r="I1334" t="s">
        <v>2157</v>
      </c>
      <c r="J1334" t="s">
        <v>1121</v>
      </c>
      <c r="T1334" t="s">
        <v>5508</v>
      </c>
      <c r="W1334">
        <v>3</v>
      </c>
      <c r="X1334" t="s">
        <v>7732</v>
      </c>
      <c r="AA1334">
        <f t="shared" si="15"/>
        <v>0</v>
      </c>
      <c r="AC1334">
        <f t="shared" si="13"/>
        <v>0</v>
      </c>
      <c r="AD1334">
        <f t="shared" si="14"/>
        <v>0</v>
      </c>
      <c r="AE1334" t="s">
        <v>1709</v>
      </c>
      <c r="AH1334" t="s">
        <v>4610</v>
      </c>
      <c r="AI1334" t="s">
        <v>7732</v>
      </c>
    </row>
    <row r="1335" spans="1:35" ht="11" customHeight="1" outlineLevel="1" x14ac:dyDescent="0.25">
      <c r="A1335" t="s">
        <v>17030</v>
      </c>
      <c r="C1335" t="s">
        <v>12974</v>
      </c>
      <c r="F1335" t="s">
        <v>114</v>
      </c>
      <c r="G1335" s="2" t="s">
        <v>4062</v>
      </c>
      <c r="H1335" s="2">
        <v>1910</v>
      </c>
      <c r="I1335" t="s">
        <v>1099</v>
      </c>
      <c r="J1335" t="s">
        <v>3832</v>
      </c>
      <c r="T1335" t="s">
        <v>5508</v>
      </c>
      <c r="W1335">
        <v>3</v>
      </c>
      <c r="X1335" t="s">
        <v>7732</v>
      </c>
      <c r="AA1335">
        <f t="shared" si="15"/>
        <v>0</v>
      </c>
      <c r="AC1335">
        <f t="shared" si="13"/>
        <v>0</v>
      </c>
      <c r="AD1335">
        <f t="shared" si="14"/>
        <v>0</v>
      </c>
      <c r="AE1335" t="s">
        <v>1709</v>
      </c>
      <c r="AH1335" t="s">
        <v>4610</v>
      </c>
      <c r="AI1335" t="s">
        <v>7732</v>
      </c>
    </row>
    <row r="1336" spans="1:35" ht="11" customHeight="1" outlineLevel="1" x14ac:dyDescent="0.25">
      <c r="A1336" t="s">
        <v>17030</v>
      </c>
      <c r="C1336" t="s">
        <v>12974</v>
      </c>
      <c r="F1336" t="s">
        <v>8017</v>
      </c>
      <c r="G1336" s="2" t="s">
        <v>4062</v>
      </c>
      <c r="H1336" s="2">
        <v>1910</v>
      </c>
      <c r="I1336" t="s">
        <v>115</v>
      </c>
      <c r="J1336" t="s">
        <v>3832</v>
      </c>
      <c r="T1336" t="s">
        <v>5508</v>
      </c>
      <c r="W1336">
        <v>3</v>
      </c>
      <c r="X1336" t="s">
        <v>7732</v>
      </c>
      <c r="AA1336">
        <f t="shared" si="15"/>
        <v>0</v>
      </c>
      <c r="AC1336">
        <f t="shared" si="13"/>
        <v>0</v>
      </c>
      <c r="AD1336">
        <f t="shared" si="14"/>
        <v>0</v>
      </c>
      <c r="AE1336" t="s">
        <v>1709</v>
      </c>
      <c r="AH1336" t="s">
        <v>4922</v>
      </c>
      <c r="AI1336" t="s">
        <v>7732</v>
      </c>
    </row>
    <row r="1337" spans="1:35" ht="11" customHeight="1" outlineLevel="1" x14ac:dyDescent="0.25">
      <c r="A1337" t="s">
        <v>17030</v>
      </c>
      <c r="C1337" t="s">
        <v>12974</v>
      </c>
      <c r="F1337" t="s">
        <v>116</v>
      </c>
      <c r="G1337" s="2" t="s">
        <v>4062</v>
      </c>
      <c r="H1337" s="2">
        <v>1910</v>
      </c>
      <c r="I1337" t="s">
        <v>637</v>
      </c>
      <c r="J1337" t="s">
        <v>4006</v>
      </c>
      <c r="T1337" t="s">
        <v>5508</v>
      </c>
      <c r="W1337">
        <v>3</v>
      </c>
      <c r="X1337" t="s">
        <v>7732</v>
      </c>
      <c r="AA1337">
        <f t="shared" si="15"/>
        <v>0</v>
      </c>
      <c r="AC1337">
        <f t="shared" si="13"/>
        <v>0</v>
      </c>
      <c r="AD1337">
        <f t="shared" si="14"/>
        <v>0</v>
      </c>
      <c r="AE1337" t="s">
        <v>1709</v>
      </c>
      <c r="AH1337" t="s">
        <v>4610</v>
      </c>
      <c r="AI1337" t="s">
        <v>7732</v>
      </c>
    </row>
    <row r="1338" spans="1:35" ht="11" customHeight="1" outlineLevel="1" x14ac:dyDescent="0.25">
      <c r="A1338" t="s">
        <v>17030</v>
      </c>
      <c r="C1338" t="s">
        <v>12974</v>
      </c>
      <c r="F1338" t="s">
        <v>1733</v>
      </c>
      <c r="G1338" s="2" t="s">
        <v>4062</v>
      </c>
      <c r="H1338" s="2">
        <v>1911</v>
      </c>
      <c r="I1338" t="s">
        <v>3767</v>
      </c>
      <c r="J1338" t="s">
        <v>5481</v>
      </c>
      <c r="T1338" t="s">
        <v>5508</v>
      </c>
      <c r="W1338">
        <v>3</v>
      </c>
      <c r="X1338" t="s">
        <v>7732</v>
      </c>
      <c r="AA1338">
        <f t="shared" si="15"/>
        <v>0</v>
      </c>
      <c r="AC1338">
        <f t="shared" si="13"/>
        <v>0</v>
      </c>
      <c r="AD1338">
        <f t="shared" si="14"/>
        <v>0</v>
      </c>
      <c r="AE1338" t="s">
        <v>1709</v>
      </c>
      <c r="AH1338" t="s">
        <v>4620</v>
      </c>
      <c r="AI1338" t="s">
        <v>7732</v>
      </c>
    </row>
    <row r="1339" spans="1:35" ht="11" customHeight="1" outlineLevel="1" x14ac:dyDescent="0.25">
      <c r="A1339" t="s">
        <v>17030</v>
      </c>
      <c r="C1339" t="s">
        <v>12974</v>
      </c>
      <c r="F1339" t="s">
        <v>1734</v>
      </c>
      <c r="G1339" s="2" t="s">
        <v>4062</v>
      </c>
      <c r="H1339" s="2">
        <v>1911</v>
      </c>
      <c r="I1339" t="s">
        <v>4436</v>
      </c>
      <c r="J1339" t="s">
        <v>5481</v>
      </c>
      <c r="T1339" t="s">
        <v>5508</v>
      </c>
      <c r="W1339">
        <v>3</v>
      </c>
      <c r="X1339" t="s">
        <v>7732</v>
      </c>
      <c r="AA1339">
        <f t="shared" si="15"/>
        <v>0</v>
      </c>
      <c r="AC1339">
        <f t="shared" si="13"/>
        <v>0</v>
      </c>
      <c r="AD1339">
        <f t="shared" si="14"/>
        <v>0</v>
      </c>
      <c r="AE1339" t="s">
        <v>1709</v>
      </c>
      <c r="AH1339" t="s">
        <v>4620</v>
      </c>
      <c r="AI1339" t="s">
        <v>7732</v>
      </c>
    </row>
    <row r="1340" spans="1:35" ht="11" customHeight="1" outlineLevel="1" x14ac:dyDescent="0.25">
      <c r="A1340" t="s">
        <v>17030</v>
      </c>
      <c r="C1340" t="s">
        <v>12974</v>
      </c>
      <c r="F1340" t="s">
        <v>2711</v>
      </c>
      <c r="G1340" s="2" t="s">
        <v>4062</v>
      </c>
      <c r="H1340" s="2">
        <v>1911</v>
      </c>
      <c r="I1340" t="s">
        <v>3771</v>
      </c>
      <c r="J1340" t="s">
        <v>130</v>
      </c>
      <c r="T1340" t="s">
        <v>5508</v>
      </c>
      <c r="W1340">
        <v>3</v>
      </c>
      <c r="X1340" t="s">
        <v>7732</v>
      </c>
      <c r="AA1340">
        <f t="shared" si="15"/>
        <v>0</v>
      </c>
      <c r="AC1340">
        <f t="shared" si="13"/>
        <v>0</v>
      </c>
      <c r="AD1340">
        <f t="shared" si="14"/>
        <v>0</v>
      </c>
      <c r="AE1340" t="s">
        <v>1709</v>
      </c>
      <c r="AH1340" t="s">
        <v>4610</v>
      </c>
      <c r="AI1340" t="s">
        <v>7732</v>
      </c>
    </row>
    <row r="1341" spans="1:35" ht="11" customHeight="1" outlineLevel="1" x14ac:dyDescent="0.25">
      <c r="A1341" t="s">
        <v>17030</v>
      </c>
      <c r="C1341" t="s">
        <v>12974</v>
      </c>
      <c r="F1341" t="s">
        <v>2712</v>
      </c>
      <c r="G1341" s="2" t="s">
        <v>4062</v>
      </c>
      <c r="H1341" s="2">
        <v>1911</v>
      </c>
      <c r="I1341" t="s">
        <v>4436</v>
      </c>
      <c r="J1341" t="s">
        <v>130</v>
      </c>
      <c r="T1341" t="s">
        <v>5508</v>
      </c>
      <c r="W1341">
        <v>3</v>
      </c>
      <c r="X1341" t="s">
        <v>7732</v>
      </c>
      <c r="AA1341">
        <f t="shared" si="15"/>
        <v>0</v>
      </c>
      <c r="AC1341">
        <f t="shared" si="13"/>
        <v>0</v>
      </c>
      <c r="AD1341">
        <f t="shared" si="14"/>
        <v>0</v>
      </c>
      <c r="AE1341" t="s">
        <v>1709</v>
      </c>
      <c r="AH1341" t="s">
        <v>4922</v>
      </c>
      <c r="AI1341" t="s">
        <v>7732</v>
      </c>
    </row>
    <row r="1342" spans="1:35" ht="11" customHeight="1" outlineLevel="1" x14ac:dyDescent="0.25">
      <c r="A1342" t="s">
        <v>17030</v>
      </c>
      <c r="C1342" t="s">
        <v>12974</v>
      </c>
      <c r="F1342" t="s">
        <v>2713</v>
      </c>
      <c r="G1342" s="2" t="s">
        <v>4062</v>
      </c>
      <c r="H1342" s="2">
        <v>1911</v>
      </c>
      <c r="I1342" t="s">
        <v>6817</v>
      </c>
      <c r="J1342" t="s">
        <v>130</v>
      </c>
      <c r="T1342" t="s">
        <v>5508</v>
      </c>
      <c r="W1342">
        <v>3</v>
      </c>
      <c r="X1342" t="s">
        <v>7732</v>
      </c>
      <c r="AA1342">
        <f t="shared" si="15"/>
        <v>0</v>
      </c>
      <c r="AC1342">
        <f t="shared" si="13"/>
        <v>0</v>
      </c>
      <c r="AD1342">
        <f t="shared" si="14"/>
        <v>0</v>
      </c>
      <c r="AE1342" t="s">
        <v>1709</v>
      </c>
      <c r="AH1342" t="s">
        <v>4922</v>
      </c>
      <c r="AI1342" t="s">
        <v>7732</v>
      </c>
    </row>
    <row r="1343" spans="1:35" ht="11" customHeight="1" outlineLevel="1" x14ac:dyDescent="0.25">
      <c r="A1343" t="s">
        <v>17030</v>
      </c>
      <c r="C1343" t="s">
        <v>12974</v>
      </c>
      <c r="F1343" t="s">
        <v>2714</v>
      </c>
      <c r="G1343" s="2" t="s">
        <v>4062</v>
      </c>
      <c r="H1343" s="2">
        <v>1911</v>
      </c>
      <c r="I1343" t="s">
        <v>6818</v>
      </c>
      <c r="J1343" t="s">
        <v>1673</v>
      </c>
      <c r="T1343" t="s">
        <v>5508</v>
      </c>
      <c r="W1343">
        <v>3</v>
      </c>
      <c r="X1343" t="s">
        <v>7732</v>
      </c>
      <c r="AA1343">
        <f t="shared" si="15"/>
        <v>0</v>
      </c>
      <c r="AC1343">
        <f t="shared" si="13"/>
        <v>0</v>
      </c>
      <c r="AD1343">
        <f t="shared" si="14"/>
        <v>0</v>
      </c>
      <c r="AE1343" t="s">
        <v>1709</v>
      </c>
      <c r="AH1343" t="s">
        <v>4620</v>
      </c>
      <c r="AI1343" t="s">
        <v>7732</v>
      </c>
    </row>
    <row r="1344" spans="1:35" ht="11" customHeight="1" outlineLevel="1" x14ac:dyDescent="0.25">
      <c r="A1344" t="s">
        <v>17030</v>
      </c>
      <c r="C1344" t="s">
        <v>12974</v>
      </c>
      <c r="F1344" t="s">
        <v>2715</v>
      </c>
      <c r="G1344" s="2" t="s">
        <v>4062</v>
      </c>
      <c r="H1344" s="2">
        <v>1911</v>
      </c>
      <c r="I1344" t="s">
        <v>4436</v>
      </c>
      <c r="J1344" t="s">
        <v>1673</v>
      </c>
      <c r="T1344" t="s">
        <v>5508</v>
      </c>
      <c r="W1344">
        <v>3</v>
      </c>
      <c r="X1344" t="s">
        <v>7732</v>
      </c>
      <c r="AA1344">
        <f t="shared" si="15"/>
        <v>0</v>
      </c>
      <c r="AC1344">
        <f t="shared" si="13"/>
        <v>0</v>
      </c>
      <c r="AD1344">
        <f t="shared" si="14"/>
        <v>0</v>
      </c>
      <c r="AE1344" t="s">
        <v>1709</v>
      </c>
      <c r="AH1344" t="s">
        <v>4620</v>
      </c>
      <c r="AI1344" t="s">
        <v>7732</v>
      </c>
    </row>
    <row r="1345" spans="1:35" ht="11" customHeight="1" outlineLevel="1" x14ac:dyDescent="0.25">
      <c r="A1345" t="s">
        <v>17030</v>
      </c>
      <c r="C1345" t="s">
        <v>12974</v>
      </c>
      <c r="F1345" t="s">
        <v>2716</v>
      </c>
      <c r="G1345" s="2" t="s">
        <v>4062</v>
      </c>
      <c r="H1345" s="2">
        <v>1911</v>
      </c>
      <c r="I1345" t="s">
        <v>6817</v>
      </c>
      <c r="J1345" t="s">
        <v>1673</v>
      </c>
      <c r="T1345" t="s">
        <v>5508</v>
      </c>
      <c r="W1345">
        <v>3</v>
      </c>
      <c r="X1345" t="s">
        <v>7732</v>
      </c>
      <c r="AA1345">
        <f t="shared" si="15"/>
        <v>0</v>
      </c>
      <c r="AC1345">
        <f t="shared" si="13"/>
        <v>0</v>
      </c>
      <c r="AD1345">
        <f t="shared" si="14"/>
        <v>0</v>
      </c>
      <c r="AE1345" t="s">
        <v>1709</v>
      </c>
      <c r="AH1345" t="s">
        <v>4620</v>
      </c>
      <c r="AI1345" t="s">
        <v>7732</v>
      </c>
    </row>
    <row r="1346" spans="1:35" ht="11" customHeight="1" outlineLevel="1" x14ac:dyDescent="0.25">
      <c r="A1346" t="s">
        <v>17030</v>
      </c>
      <c r="C1346" t="s">
        <v>12974</v>
      </c>
      <c r="F1346" t="s">
        <v>2717</v>
      </c>
      <c r="G1346" s="2" t="s">
        <v>4062</v>
      </c>
      <c r="H1346" s="2">
        <v>1911</v>
      </c>
      <c r="I1346" t="s">
        <v>4437</v>
      </c>
      <c r="J1346" t="s">
        <v>5437</v>
      </c>
      <c r="T1346" t="s">
        <v>5508</v>
      </c>
      <c r="W1346">
        <v>3</v>
      </c>
      <c r="X1346" t="s">
        <v>7732</v>
      </c>
      <c r="AA1346">
        <f t="shared" si="15"/>
        <v>0</v>
      </c>
      <c r="AC1346">
        <f t="shared" si="13"/>
        <v>0</v>
      </c>
      <c r="AD1346">
        <f t="shared" si="14"/>
        <v>0</v>
      </c>
      <c r="AE1346" t="s">
        <v>1709</v>
      </c>
      <c r="AH1346" t="s">
        <v>4620</v>
      </c>
      <c r="AI1346" t="s">
        <v>7732</v>
      </c>
    </row>
    <row r="1347" spans="1:35" ht="11" customHeight="1" outlineLevel="1" x14ac:dyDescent="0.25">
      <c r="A1347" t="s">
        <v>17030</v>
      </c>
      <c r="C1347" t="s">
        <v>12974</v>
      </c>
      <c r="F1347" t="s">
        <v>2718</v>
      </c>
      <c r="G1347" s="2" t="s">
        <v>4062</v>
      </c>
      <c r="H1347" s="2">
        <v>1911</v>
      </c>
      <c r="I1347" t="s">
        <v>4436</v>
      </c>
      <c r="J1347" t="s">
        <v>5437</v>
      </c>
      <c r="T1347" t="s">
        <v>5508</v>
      </c>
      <c r="W1347">
        <v>3</v>
      </c>
      <c r="X1347" t="s">
        <v>7732</v>
      </c>
      <c r="AA1347">
        <f t="shared" si="15"/>
        <v>0</v>
      </c>
      <c r="AC1347">
        <f t="shared" si="13"/>
        <v>0</v>
      </c>
      <c r="AD1347">
        <f t="shared" si="14"/>
        <v>0</v>
      </c>
      <c r="AE1347" t="s">
        <v>1709</v>
      </c>
      <c r="AH1347" t="s">
        <v>4620</v>
      </c>
      <c r="AI1347" t="s">
        <v>7732</v>
      </c>
    </row>
    <row r="1348" spans="1:35" ht="11" customHeight="1" outlineLevel="1" x14ac:dyDescent="0.25">
      <c r="A1348" t="s">
        <v>17030</v>
      </c>
      <c r="C1348" t="s">
        <v>12974</v>
      </c>
      <c r="F1348" t="s">
        <v>1914</v>
      </c>
      <c r="G1348" s="2" t="s">
        <v>4062</v>
      </c>
      <c r="H1348" s="2">
        <v>1911</v>
      </c>
      <c r="I1348" t="s">
        <v>3770</v>
      </c>
      <c r="J1348" t="s">
        <v>5437</v>
      </c>
      <c r="T1348" t="s">
        <v>5508</v>
      </c>
      <c r="W1348">
        <v>3</v>
      </c>
      <c r="X1348" t="s">
        <v>7732</v>
      </c>
      <c r="AA1348">
        <f t="shared" si="15"/>
        <v>0</v>
      </c>
      <c r="AC1348">
        <f t="shared" si="13"/>
        <v>0</v>
      </c>
      <c r="AD1348">
        <f t="shared" si="14"/>
        <v>0</v>
      </c>
      <c r="AE1348" t="s">
        <v>1709</v>
      </c>
      <c r="AH1348" t="s">
        <v>4523</v>
      </c>
      <c r="AI1348" t="s">
        <v>7732</v>
      </c>
    </row>
    <row r="1349" spans="1:35" ht="11" customHeight="1" outlineLevel="1" x14ac:dyDescent="0.25">
      <c r="A1349" t="s">
        <v>17030</v>
      </c>
      <c r="C1349" t="s">
        <v>12974</v>
      </c>
      <c r="F1349" t="s">
        <v>1915</v>
      </c>
      <c r="G1349" s="2" t="s">
        <v>4062</v>
      </c>
      <c r="H1349" s="2">
        <v>1911</v>
      </c>
      <c r="I1349" t="s">
        <v>6326</v>
      </c>
      <c r="J1349" t="s">
        <v>4522</v>
      </c>
      <c r="T1349" t="s">
        <v>5508</v>
      </c>
      <c r="W1349">
        <v>3</v>
      </c>
      <c r="X1349" t="s">
        <v>7732</v>
      </c>
      <c r="AA1349">
        <f t="shared" si="15"/>
        <v>0</v>
      </c>
      <c r="AC1349">
        <f t="shared" si="13"/>
        <v>0</v>
      </c>
      <c r="AD1349">
        <f t="shared" si="14"/>
        <v>0</v>
      </c>
      <c r="AE1349" t="s">
        <v>1709</v>
      </c>
      <c r="AH1349" t="s">
        <v>4610</v>
      </c>
      <c r="AI1349" t="s">
        <v>7732</v>
      </c>
    </row>
    <row r="1350" spans="1:35" ht="11" customHeight="1" outlineLevel="1" x14ac:dyDescent="0.25">
      <c r="A1350" t="s">
        <v>17030</v>
      </c>
      <c r="C1350" t="s">
        <v>12974</v>
      </c>
      <c r="F1350" t="s">
        <v>2703</v>
      </c>
      <c r="G1350" s="2" t="s">
        <v>4062</v>
      </c>
      <c r="H1350" s="2">
        <v>1911</v>
      </c>
      <c r="I1350" t="s">
        <v>4436</v>
      </c>
      <c r="J1350" t="s">
        <v>4522</v>
      </c>
      <c r="T1350" t="s">
        <v>5508</v>
      </c>
      <c r="W1350">
        <v>3</v>
      </c>
      <c r="X1350" t="s">
        <v>7732</v>
      </c>
      <c r="AA1350">
        <f t="shared" si="15"/>
        <v>0</v>
      </c>
      <c r="AC1350">
        <f t="shared" si="13"/>
        <v>0</v>
      </c>
      <c r="AD1350">
        <f t="shared" si="14"/>
        <v>0</v>
      </c>
      <c r="AE1350" t="s">
        <v>1709</v>
      </c>
      <c r="AH1350" t="s">
        <v>4922</v>
      </c>
      <c r="AI1350" t="s">
        <v>7732</v>
      </c>
    </row>
    <row r="1351" spans="1:35" ht="11" customHeight="1" outlineLevel="1" x14ac:dyDescent="0.25">
      <c r="A1351" t="s">
        <v>17030</v>
      </c>
      <c r="C1351" t="s">
        <v>12974</v>
      </c>
      <c r="F1351" t="s">
        <v>2704</v>
      </c>
      <c r="G1351" s="2" t="s">
        <v>4062</v>
      </c>
      <c r="H1351" s="2">
        <v>1911</v>
      </c>
      <c r="I1351" t="s">
        <v>6817</v>
      </c>
      <c r="J1351" t="s">
        <v>4522</v>
      </c>
      <c r="T1351" t="s">
        <v>5508</v>
      </c>
      <c r="W1351">
        <v>3</v>
      </c>
      <c r="X1351" t="s">
        <v>7732</v>
      </c>
      <c r="AA1351">
        <f t="shared" si="15"/>
        <v>0</v>
      </c>
      <c r="AC1351">
        <f t="shared" si="13"/>
        <v>0</v>
      </c>
      <c r="AD1351">
        <f t="shared" si="14"/>
        <v>0</v>
      </c>
      <c r="AE1351" t="s">
        <v>1709</v>
      </c>
      <c r="AH1351" t="s">
        <v>4922</v>
      </c>
      <c r="AI1351" t="s">
        <v>7732</v>
      </c>
    </row>
    <row r="1352" spans="1:35" ht="11" customHeight="1" outlineLevel="1" x14ac:dyDescent="0.25">
      <c r="A1352" t="s">
        <v>17030</v>
      </c>
      <c r="C1352" t="s">
        <v>12974</v>
      </c>
      <c r="F1352" t="s">
        <v>2705</v>
      </c>
      <c r="G1352" s="2" t="s">
        <v>4062</v>
      </c>
      <c r="H1352" s="2">
        <v>1911</v>
      </c>
      <c r="I1352" t="s">
        <v>3771</v>
      </c>
      <c r="J1352" t="s">
        <v>130</v>
      </c>
      <c r="T1352" t="s">
        <v>5508</v>
      </c>
      <c r="W1352">
        <v>3</v>
      </c>
      <c r="X1352" t="s">
        <v>7732</v>
      </c>
      <c r="AA1352">
        <f t="shared" si="15"/>
        <v>0</v>
      </c>
      <c r="AC1352">
        <f t="shared" si="13"/>
        <v>0</v>
      </c>
      <c r="AD1352">
        <f t="shared" si="14"/>
        <v>0</v>
      </c>
      <c r="AE1352" t="s">
        <v>1709</v>
      </c>
      <c r="AH1352" t="s">
        <v>4620</v>
      </c>
      <c r="AI1352" t="s">
        <v>7732</v>
      </c>
    </row>
    <row r="1353" spans="1:35" ht="11" customHeight="1" outlineLevel="1" x14ac:dyDescent="0.25">
      <c r="A1353" t="s">
        <v>17030</v>
      </c>
      <c r="C1353" t="s">
        <v>12974</v>
      </c>
      <c r="F1353" t="s">
        <v>2706</v>
      </c>
      <c r="G1353" s="2" t="s">
        <v>4062</v>
      </c>
      <c r="H1353" s="2">
        <v>1911</v>
      </c>
      <c r="I1353" t="s">
        <v>4436</v>
      </c>
      <c r="J1353" t="s">
        <v>130</v>
      </c>
      <c r="T1353" t="s">
        <v>5508</v>
      </c>
      <c r="W1353">
        <v>3</v>
      </c>
      <c r="X1353" t="s">
        <v>7732</v>
      </c>
      <c r="AA1353">
        <f t="shared" si="15"/>
        <v>0</v>
      </c>
      <c r="AC1353">
        <f t="shared" si="13"/>
        <v>0</v>
      </c>
      <c r="AD1353">
        <f t="shared" si="14"/>
        <v>0</v>
      </c>
      <c r="AE1353" t="s">
        <v>1709</v>
      </c>
      <c r="AH1353" t="s">
        <v>4620</v>
      </c>
      <c r="AI1353" t="s">
        <v>7732</v>
      </c>
    </row>
    <row r="1354" spans="1:35" ht="11" customHeight="1" outlineLevel="1" x14ac:dyDescent="0.25">
      <c r="A1354" t="s">
        <v>17030</v>
      </c>
      <c r="C1354" t="s">
        <v>12974</v>
      </c>
      <c r="F1354" t="s">
        <v>2707</v>
      </c>
      <c r="G1354" s="2" t="s">
        <v>4062</v>
      </c>
      <c r="H1354" s="2">
        <v>1911</v>
      </c>
      <c r="I1354" t="s">
        <v>6818</v>
      </c>
      <c r="J1354" t="s">
        <v>1673</v>
      </c>
      <c r="T1354" t="s">
        <v>5508</v>
      </c>
      <c r="W1354">
        <v>3</v>
      </c>
      <c r="X1354" t="s">
        <v>7732</v>
      </c>
      <c r="AA1354">
        <f t="shared" si="15"/>
        <v>0</v>
      </c>
      <c r="AC1354">
        <f t="shared" si="13"/>
        <v>0</v>
      </c>
      <c r="AD1354">
        <f t="shared" si="14"/>
        <v>0</v>
      </c>
      <c r="AE1354" t="s">
        <v>1709</v>
      </c>
      <c r="AH1354" t="s">
        <v>4922</v>
      </c>
      <c r="AI1354" t="s">
        <v>7732</v>
      </c>
    </row>
    <row r="1355" spans="1:35" ht="11" customHeight="1" outlineLevel="1" x14ac:dyDescent="0.25">
      <c r="A1355" t="s">
        <v>17030</v>
      </c>
      <c r="C1355" t="s">
        <v>12974</v>
      </c>
      <c r="F1355" t="s">
        <v>2708</v>
      </c>
      <c r="G1355" s="2" t="s">
        <v>4062</v>
      </c>
      <c r="H1355" s="2">
        <v>1911</v>
      </c>
      <c r="I1355" t="s">
        <v>4436</v>
      </c>
      <c r="J1355" t="s">
        <v>1673</v>
      </c>
      <c r="T1355" t="s">
        <v>5508</v>
      </c>
      <c r="W1355">
        <v>3</v>
      </c>
      <c r="X1355" t="s">
        <v>7732</v>
      </c>
      <c r="AA1355">
        <f t="shared" si="15"/>
        <v>0</v>
      </c>
      <c r="AC1355">
        <f t="shared" si="13"/>
        <v>0</v>
      </c>
      <c r="AD1355">
        <f t="shared" si="14"/>
        <v>0</v>
      </c>
      <c r="AE1355" t="s">
        <v>1709</v>
      </c>
      <c r="AH1355" t="s">
        <v>4620</v>
      </c>
      <c r="AI1355" t="s">
        <v>7732</v>
      </c>
    </row>
    <row r="1356" spans="1:35" ht="11" customHeight="1" outlineLevel="1" x14ac:dyDescent="0.25">
      <c r="A1356" t="s">
        <v>17030</v>
      </c>
      <c r="C1356" t="s">
        <v>12974</v>
      </c>
      <c r="F1356" t="s">
        <v>2709</v>
      </c>
      <c r="G1356" s="2" t="s">
        <v>4062</v>
      </c>
      <c r="H1356" s="2">
        <v>1911</v>
      </c>
      <c r="I1356" t="s">
        <v>6817</v>
      </c>
      <c r="J1356" t="s">
        <v>1673</v>
      </c>
      <c r="T1356" t="s">
        <v>5508</v>
      </c>
      <c r="W1356">
        <v>3</v>
      </c>
      <c r="X1356" t="s">
        <v>7732</v>
      </c>
      <c r="AA1356">
        <f t="shared" si="15"/>
        <v>0</v>
      </c>
      <c r="AC1356">
        <f t="shared" si="13"/>
        <v>0</v>
      </c>
      <c r="AD1356">
        <f t="shared" si="14"/>
        <v>0</v>
      </c>
      <c r="AE1356" t="s">
        <v>1709</v>
      </c>
      <c r="AH1356" t="s">
        <v>4620</v>
      </c>
      <c r="AI1356" t="s">
        <v>7732</v>
      </c>
    </row>
    <row r="1357" spans="1:35" ht="11" customHeight="1" outlineLevel="1" x14ac:dyDescent="0.25">
      <c r="A1357" t="s">
        <v>17030</v>
      </c>
      <c r="C1357" t="s">
        <v>12974</v>
      </c>
      <c r="F1357" t="s">
        <v>2710</v>
      </c>
      <c r="G1357" s="2" t="s">
        <v>4062</v>
      </c>
      <c r="H1357" s="2">
        <v>1911</v>
      </c>
      <c r="I1357" t="s">
        <v>3921</v>
      </c>
      <c r="J1357" t="s">
        <v>1673</v>
      </c>
      <c r="T1357" t="s">
        <v>5508</v>
      </c>
      <c r="W1357">
        <v>3</v>
      </c>
      <c r="X1357" t="s">
        <v>7732</v>
      </c>
      <c r="AA1357">
        <f t="shared" si="15"/>
        <v>0</v>
      </c>
      <c r="AC1357">
        <f t="shared" si="13"/>
        <v>0</v>
      </c>
      <c r="AD1357">
        <f t="shared" si="14"/>
        <v>0</v>
      </c>
      <c r="AE1357" t="s">
        <v>1709</v>
      </c>
      <c r="AH1357" t="s">
        <v>4230</v>
      </c>
      <c r="AI1357" t="s">
        <v>7732</v>
      </c>
    </row>
    <row r="1358" spans="1:35" ht="11" customHeight="1" outlineLevel="1" x14ac:dyDescent="0.25">
      <c r="A1358" t="s">
        <v>17030</v>
      </c>
      <c r="C1358" t="s">
        <v>12974</v>
      </c>
      <c r="F1358" t="s">
        <v>117</v>
      </c>
      <c r="G1358" s="2" t="s">
        <v>4062</v>
      </c>
      <c r="H1358" s="2">
        <v>1911</v>
      </c>
      <c r="I1358" t="s">
        <v>30</v>
      </c>
      <c r="J1358" t="s">
        <v>3832</v>
      </c>
      <c r="T1358" t="s">
        <v>5508</v>
      </c>
      <c r="W1358">
        <v>3</v>
      </c>
      <c r="X1358" t="s">
        <v>7732</v>
      </c>
      <c r="AA1358">
        <f t="shared" si="15"/>
        <v>0</v>
      </c>
      <c r="AC1358">
        <f t="shared" si="13"/>
        <v>0</v>
      </c>
      <c r="AD1358">
        <f t="shared" si="14"/>
        <v>0</v>
      </c>
      <c r="AE1358" t="s">
        <v>1709</v>
      </c>
      <c r="AH1358" t="s">
        <v>4610</v>
      </c>
      <c r="AI1358" t="s">
        <v>7732</v>
      </c>
    </row>
    <row r="1359" spans="1:35" ht="11" customHeight="1" outlineLevel="1" x14ac:dyDescent="0.25">
      <c r="A1359" t="s">
        <v>17030</v>
      </c>
      <c r="C1359" t="s">
        <v>12974</v>
      </c>
      <c r="F1359" t="s">
        <v>1160</v>
      </c>
      <c r="G1359" s="2" t="s">
        <v>4062</v>
      </c>
      <c r="H1359" s="2">
        <v>1911</v>
      </c>
      <c r="I1359" t="s">
        <v>2139</v>
      </c>
      <c r="J1359" t="s">
        <v>3832</v>
      </c>
      <c r="T1359" t="s">
        <v>5508</v>
      </c>
      <c r="W1359">
        <v>3</v>
      </c>
      <c r="X1359" t="s">
        <v>7732</v>
      </c>
      <c r="AA1359">
        <f t="shared" si="15"/>
        <v>0</v>
      </c>
      <c r="AC1359">
        <f t="shared" si="13"/>
        <v>0</v>
      </c>
      <c r="AD1359">
        <f t="shared" si="14"/>
        <v>0</v>
      </c>
      <c r="AE1359" t="s">
        <v>1709</v>
      </c>
      <c r="AH1359" t="s">
        <v>4620</v>
      </c>
      <c r="AI1359" t="s">
        <v>7732</v>
      </c>
    </row>
    <row r="1360" spans="1:35" ht="11" customHeight="1" outlineLevel="1" x14ac:dyDescent="0.25">
      <c r="A1360" t="s">
        <v>17030</v>
      </c>
      <c r="C1360" t="s">
        <v>12974</v>
      </c>
      <c r="F1360" t="s">
        <v>2140</v>
      </c>
      <c r="G1360" s="2" t="s">
        <v>4062</v>
      </c>
      <c r="H1360" s="2">
        <v>1911</v>
      </c>
      <c r="I1360" t="s">
        <v>3606</v>
      </c>
      <c r="J1360" t="s">
        <v>3832</v>
      </c>
      <c r="T1360" t="s">
        <v>5508</v>
      </c>
      <c r="W1360">
        <v>3</v>
      </c>
      <c r="X1360" t="s">
        <v>7732</v>
      </c>
      <c r="AA1360">
        <f t="shared" si="15"/>
        <v>0</v>
      </c>
      <c r="AC1360">
        <f t="shared" si="13"/>
        <v>0</v>
      </c>
      <c r="AD1360">
        <f t="shared" si="14"/>
        <v>0</v>
      </c>
      <c r="AE1360" t="s">
        <v>1709</v>
      </c>
      <c r="AH1360" t="s">
        <v>4922</v>
      </c>
      <c r="AI1360" t="s">
        <v>7732</v>
      </c>
    </row>
    <row r="1361" spans="1:35" ht="11" customHeight="1" outlineLevel="1" x14ac:dyDescent="0.25">
      <c r="A1361" t="s">
        <v>17030</v>
      </c>
      <c r="C1361" t="s">
        <v>12974</v>
      </c>
      <c r="F1361" t="s">
        <v>2141</v>
      </c>
      <c r="G1361" s="2" t="s">
        <v>4062</v>
      </c>
      <c r="H1361" s="2">
        <v>1911</v>
      </c>
      <c r="I1361" t="s">
        <v>2142</v>
      </c>
      <c r="J1361" t="s">
        <v>3832</v>
      </c>
      <c r="T1361" t="s">
        <v>5508</v>
      </c>
      <c r="W1361">
        <v>3</v>
      </c>
      <c r="X1361" t="s">
        <v>7732</v>
      </c>
      <c r="AA1361">
        <f t="shared" si="15"/>
        <v>0</v>
      </c>
      <c r="AC1361">
        <f t="shared" si="13"/>
        <v>0</v>
      </c>
      <c r="AD1361">
        <f t="shared" si="14"/>
        <v>0</v>
      </c>
      <c r="AE1361" t="s">
        <v>1709</v>
      </c>
      <c r="AH1361" t="s">
        <v>4610</v>
      </c>
      <c r="AI1361" t="s">
        <v>7732</v>
      </c>
    </row>
    <row r="1362" spans="1:35" ht="11" customHeight="1" outlineLevel="1" x14ac:dyDescent="0.25">
      <c r="A1362" t="s">
        <v>17030</v>
      </c>
      <c r="C1362" t="s">
        <v>12974</v>
      </c>
      <c r="F1362" t="s">
        <v>2143</v>
      </c>
      <c r="G1362" s="2" t="s">
        <v>4062</v>
      </c>
      <c r="H1362" s="2">
        <v>1911</v>
      </c>
      <c r="I1362" t="s">
        <v>2144</v>
      </c>
      <c r="J1362" t="s">
        <v>3832</v>
      </c>
      <c r="T1362" t="s">
        <v>5508</v>
      </c>
      <c r="W1362">
        <v>3</v>
      </c>
      <c r="X1362" t="s">
        <v>7732</v>
      </c>
      <c r="AA1362">
        <f t="shared" si="15"/>
        <v>0</v>
      </c>
      <c r="AC1362">
        <f t="shared" si="13"/>
        <v>0</v>
      </c>
      <c r="AD1362">
        <f t="shared" si="14"/>
        <v>0</v>
      </c>
      <c r="AE1362" t="s">
        <v>1709</v>
      </c>
      <c r="AH1362" t="s">
        <v>4922</v>
      </c>
      <c r="AI1362" t="s">
        <v>7732</v>
      </c>
    </row>
    <row r="1363" spans="1:35" ht="11" customHeight="1" outlineLevel="1" x14ac:dyDescent="0.25">
      <c r="A1363" t="s">
        <v>17030</v>
      </c>
      <c r="C1363" t="s">
        <v>12974</v>
      </c>
      <c r="F1363" t="s">
        <v>2145</v>
      </c>
      <c r="G1363" s="2" t="s">
        <v>4062</v>
      </c>
      <c r="H1363" s="2">
        <v>1911</v>
      </c>
      <c r="I1363" t="s">
        <v>2146</v>
      </c>
      <c r="J1363" t="s">
        <v>3832</v>
      </c>
      <c r="T1363" t="s">
        <v>5508</v>
      </c>
      <c r="W1363">
        <v>3</v>
      </c>
      <c r="X1363" t="s">
        <v>7732</v>
      </c>
      <c r="AA1363">
        <f t="shared" si="15"/>
        <v>0</v>
      </c>
      <c r="AC1363">
        <f t="shared" si="13"/>
        <v>0</v>
      </c>
      <c r="AD1363">
        <f t="shared" si="14"/>
        <v>0</v>
      </c>
      <c r="AE1363" t="s">
        <v>1709</v>
      </c>
      <c r="AH1363" t="s">
        <v>4922</v>
      </c>
      <c r="AI1363" t="s">
        <v>7732</v>
      </c>
    </row>
    <row r="1364" spans="1:35" ht="11" customHeight="1" outlineLevel="1" x14ac:dyDescent="0.25">
      <c r="A1364" t="s">
        <v>17030</v>
      </c>
      <c r="C1364" t="s">
        <v>12974</v>
      </c>
      <c r="F1364" t="s">
        <v>4494</v>
      </c>
      <c r="G1364" s="2" t="s">
        <v>4062</v>
      </c>
      <c r="H1364" s="2">
        <v>1911</v>
      </c>
      <c r="I1364" t="s">
        <v>5406</v>
      </c>
      <c r="J1364" t="s">
        <v>3832</v>
      </c>
      <c r="T1364" t="s">
        <v>5508</v>
      </c>
      <c r="W1364">
        <v>3</v>
      </c>
      <c r="X1364" t="s">
        <v>7732</v>
      </c>
      <c r="AA1364">
        <f t="shared" si="15"/>
        <v>0</v>
      </c>
      <c r="AC1364">
        <f t="shared" si="13"/>
        <v>0</v>
      </c>
      <c r="AD1364">
        <f t="shared" si="14"/>
        <v>0</v>
      </c>
      <c r="AE1364" t="s">
        <v>1709</v>
      </c>
      <c r="AH1364" t="s">
        <v>4922</v>
      </c>
      <c r="AI1364" t="s">
        <v>7732</v>
      </c>
    </row>
    <row r="1365" spans="1:35" ht="11" customHeight="1" outlineLevel="1" x14ac:dyDescent="0.25">
      <c r="A1365" t="s">
        <v>17030</v>
      </c>
      <c r="C1365" t="s">
        <v>12974</v>
      </c>
      <c r="F1365" t="s">
        <v>3649</v>
      </c>
      <c r="G1365" s="2" t="s">
        <v>4062</v>
      </c>
      <c r="H1365" s="2">
        <v>1911</v>
      </c>
      <c r="I1365" t="s">
        <v>4413</v>
      </c>
      <c r="J1365" t="s">
        <v>2016</v>
      </c>
      <c r="T1365" t="s">
        <v>5508</v>
      </c>
      <c r="W1365">
        <v>3</v>
      </c>
      <c r="X1365" t="s">
        <v>7732</v>
      </c>
      <c r="AA1365">
        <f t="shared" ref="AA1365:AA1396" si="16">COUNTIF(T1365,"*Fuji*")</f>
        <v>0</v>
      </c>
      <c r="AC1365">
        <f t="shared" si="13"/>
        <v>0</v>
      </c>
      <c r="AD1365">
        <f t="shared" si="14"/>
        <v>0</v>
      </c>
      <c r="AE1365" t="s">
        <v>1709</v>
      </c>
      <c r="AH1365" t="s">
        <v>4922</v>
      </c>
      <c r="AI1365" t="s">
        <v>7732</v>
      </c>
    </row>
    <row r="1366" spans="1:35" ht="11" customHeight="1" outlineLevel="1" x14ac:dyDescent="0.25">
      <c r="A1366" t="s">
        <v>17030</v>
      </c>
      <c r="C1366" t="s">
        <v>12974</v>
      </c>
      <c r="F1366" t="s">
        <v>3650</v>
      </c>
      <c r="G1366" s="2" t="s">
        <v>4062</v>
      </c>
      <c r="H1366" s="2">
        <v>1911</v>
      </c>
      <c r="I1366" t="s">
        <v>4436</v>
      </c>
      <c r="J1366" t="s">
        <v>2016</v>
      </c>
      <c r="T1366" t="s">
        <v>5508</v>
      </c>
      <c r="W1366">
        <v>3</v>
      </c>
      <c r="X1366" t="s">
        <v>7732</v>
      </c>
      <c r="AA1366">
        <f t="shared" si="16"/>
        <v>0</v>
      </c>
      <c r="AC1366">
        <f t="shared" si="13"/>
        <v>0</v>
      </c>
      <c r="AD1366">
        <f t="shared" si="14"/>
        <v>0</v>
      </c>
      <c r="AE1366" t="s">
        <v>1709</v>
      </c>
      <c r="AH1366" t="s">
        <v>4922</v>
      </c>
      <c r="AI1366" t="s">
        <v>7732</v>
      </c>
    </row>
    <row r="1367" spans="1:35" ht="11" customHeight="1" outlineLevel="1" x14ac:dyDescent="0.25">
      <c r="A1367" t="s">
        <v>17030</v>
      </c>
      <c r="C1367" t="s">
        <v>12974</v>
      </c>
      <c r="F1367" t="s">
        <v>3651</v>
      </c>
      <c r="G1367" s="2" t="s">
        <v>4062</v>
      </c>
      <c r="H1367" s="2">
        <v>1911</v>
      </c>
      <c r="I1367" t="s">
        <v>3921</v>
      </c>
      <c r="J1367" t="s">
        <v>2016</v>
      </c>
      <c r="T1367" t="s">
        <v>5508</v>
      </c>
      <c r="W1367">
        <v>3</v>
      </c>
      <c r="X1367" t="s">
        <v>7732</v>
      </c>
      <c r="AA1367">
        <f t="shared" si="16"/>
        <v>0</v>
      </c>
      <c r="AC1367">
        <f t="shared" si="13"/>
        <v>0</v>
      </c>
      <c r="AD1367">
        <f t="shared" si="14"/>
        <v>0</v>
      </c>
      <c r="AE1367" t="s">
        <v>1709</v>
      </c>
      <c r="AH1367" t="s">
        <v>4922</v>
      </c>
      <c r="AI1367" t="s">
        <v>7732</v>
      </c>
    </row>
    <row r="1368" spans="1:35" ht="11" customHeight="1" outlineLevel="1" x14ac:dyDescent="0.25">
      <c r="A1368" t="s">
        <v>17030</v>
      </c>
      <c r="C1368" t="s">
        <v>12974</v>
      </c>
      <c r="F1368" t="s">
        <v>3652</v>
      </c>
      <c r="G1368" s="2" t="s">
        <v>4062</v>
      </c>
      <c r="H1368" s="2">
        <v>1911</v>
      </c>
      <c r="I1368" t="s">
        <v>3767</v>
      </c>
      <c r="J1368" t="s">
        <v>5481</v>
      </c>
      <c r="T1368" t="s">
        <v>5508</v>
      </c>
      <c r="W1368">
        <v>3</v>
      </c>
      <c r="X1368" t="s">
        <v>7732</v>
      </c>
      <c r="AA1368">
        <f t="shared" si="16"/>
        <v>0</v>
      </c>
      <c r="AC1368">
        <f t="shared" si="13"/>
        <v>0</v>
      </c>
      <c r="AD1368">
        <f t="shared" si="14"/>
        <v>0</v>
      </c>
      <c r="AE1368" t="s">
        <v>1709</v>
      </c>
      <c r="AH1368" t="s">
        <v>4610</v>
      </c>
      <c r="AI1368" t="s">
        <v>7732</v>
      </c>
    </row>
    <row r="1369" spans="1:35" ht="11" customHeight="1" outlineLevel="1" x14ac:dyDescent="0.25">
      <c r="A1369" t="s">
        <v>17030</v>
      </c>
      <c r="C1369" t="s">
        <v>12974</v>
      </c>
      <c r="F1369" t="s">
        <v>1723</v>
      </c>
      <c r="G1369" s="2" t="s">
        <v>4062</v>
      </c>
      <c r="H1369" s="2">
        <v>1911</v>
      </c>
      <c r="I1369" t="s">
        <v>4436</v>
      </c>
      <c r="J1369" t="s">
        <v>5481</v>
      </c>
      <c r="T1369" t="s">
        <v>5508</v>
      </c>
      <c r="W1369">
        <v>3</v>
      </c>
      <c r="X1369" t="s">
        <v>7732</v>
      </c>
      <c r="AA1369">
        <f t="shared" si="16"/>
        <v>0</v>
      </c>
      <c r="AC1369">
        <f t="shared" si="13"/>
        <v>0</v>
      </c>
      <c r="AD1369">
        <f t="shared" si="14"/>
        <v>0</v>
      </c>
      <c r="AE1369" t="s">
        <v>1709</v>
      </c>
      <c r="AH1369" t="s">
        <v>4922</v>
      </c>
      <c r="AI1369" t="s">
        <v>7732</v>
      </c>
    </row>
    <row r="1370" spans="1:35" ht="11" customHeight="1" outlineLevel="1" x14ac:dyDescent="0.25">
      <c r="A1370" t="s">
        <v>17030</v>
      </c>
      <c r="C1370" t="s">
        <v>12974</v>
      </c>
      <c r="F1370" t="s">
        <v>1724</v>
      </c>
      <c r="G1370" s="2" t="s">
        <v>4062</v>
      </c>
      <c r="H1370" s="2">
        <v>1911</v>
      </c>
      <c r="I1370" t="s">
        <v>3768</v>
      </c>
      <c r="J1370" t="s">
        <v>5481</v>
      </c>
      <c r="T1370" t="s">
        <v>5508</v>
      </c>
      <c r="W1370">
        <v>3</v>
      </c>
      <c r="X1370" t="s">
        <v>7732</v>
      </c>
      <c r="AA1370">
        <f t="shared" si="16"/>
        <v>0</v>
      </c>
      <c r="AC1370">
        <f t="shared" si="13"/>
        <v>0</v>
      </c>
      <c r="AD1370">
        <f t="shared" si="14"/>
        <v>0</v>
      </c>
      <c r="AE1370" t="s">
        <v>1709</v>
      </c>
      <c r="AH1370" t="s">
        <v>4922</v>
      </c>
      <c r="AI1370" t="s">
        <v>7732</v>
      </c>
    </row>
    <row r="1371" spans="1:35" ht="11" customHeight="1" outlineLevel="1" x14ac:dyDescent="0.25">
      <c r="A1371" t="s">
        <v>17030</v>
      </c>
      <c r="C1371" t="s">
        <v>12974</v>
      </c>
      <c r="F1371" t="s">
        <v>1725</v>
      </c>
      <c r="G1371" s="2" t="s">
        <v>4062</v>
      </c>
      <c r="H1371" s="2">
        <v>1911</v>
      </c>
      <c r="I1371" t="s">
        <v>3921</v>
      </c>
      <c r="J1371" t="s">
        <v>5481</v>
      </c>
      <c r="T1371" t="s">
        <v>5508</v>
      </c>
      <c r="W1371">
        <v>3</v>
      </c>
      <c r="X1371" t="s">
        <v>7732</v>
      </c>
      <c r="AA1371">
        <f t="shared" si="16"/>
        <v>0</v>
      </c>
      <c r="AC1371">
        <f t="shared" si="13"/>
        <v>0</v>
      </c>
      <c r="AD1371">
        <f t="shared" si="14"/>
        <v>0</v>
      </c>
      <c r="AE1371" t="s">
        <v>1709</v>
      </c>
      <c r="AH1371" t="s">
        <v>4620</v>
      </c>
      <c r="AI1371" t="s">
        <v>7732</v>
      </c>
    </row>
    <row r="1372" spans="1:35" ht="11" customHeight="1" outlineLevel="1" x14ac:dyDescent="0.25">
      <c r="A1372" t="s">
        <v>17030</v>
      </c>
      <c r="C1372" t="s">
        <v>12974</v>
      </c>
      <c r="F1372" t="s">
        <v>1726</v>
      </c>
      <c r="G1372" s="2" t="s">
        <v>4062</v>
      </c>
      <c r="H1372" s="2">
        <v>1911</v>
      </c>
      <c r="I1372" t="s">
        <v>3769</v>
      </c>
      <c r="J1372" t="s">
        <v>5481</v>
      </c>
      <c r="T1372" t="s">
        <v>5508</v>
      </c>
      <c r="W1372">
        <v>3</v>
      </c>
      <c r="X1372" t="s">
        <v>7732</v>
      </c>
      <c r="AA1372">
        <f t="shared" si="16"/>
        <v>0</v>
      </c>
      <c r="AC1372">
        <f t="shared" si="13"/>
        <v>0</v>
      </c>
      <c r="AD1372">
        <f t="shared" si="14"/>
        <v>0</v>
      </c>
      <c r="AE1372" t="s">
        <v>1709</v>
      </c>
      <c r="AH1372" t="s">
        <v>4922</v>
      </c>
      <c r="AI1372" t="s">
        <v>7732</v>
      </c>
    </row>
    <row r="1373" spans="1:35" ht="11" customHeight="1" outlineLevel="1" x14ac:dyDescent="0.25">
      <c r="A1373" t="s">
        <v>17030</v>
      </c>
      <c r="C1373" t="s">
        <v>12974</v>
      </c>
      <c r="F1373" t="s">
        <v>1727</v>
      </c>
      <c r="G1373" s="2" t="s">
        <v>4062</v>
      </c>
      <c r="H1373" s="2">
        <v>1911</v>
      </c>
      <c r="I1373" t="s">
        <v>4436</v>
      </c>
      <c r="J1373" t="s">
        <v>5481</v>
      </c>
      <c r="T1373" t="s">
        <v>5508</v>
      </c>
      <c r="W1373">
        <v>3</v>
      </c>
      <c r="X1373" t="s">
        <v>7732</v>
      </c>
      <c r="AA1373">
        <f t="shared" si="16"/>
        <v>0</v>
      </c>
      <c r="AC1373">
        <f t="shared" si="13"/>
        <v>0</v>
      </c>
      <c r="AD1373">
        <f t="shared" si="14"/>
        <v>0</v>
      </c>
      <c r="AE1373" t="s">
        <v>1709</v>
      </c>
      <c r="AH1373" t="s">
        <v>4922</v>
      </c>
      <c r="AI1373" t="s">
        <v>7732</v>
      </c>
    </row>
    <row r="1374" spans="1:35" ht="11" customHeight="1" outlineLevel="1" x14ac:dyDescent="0.25">
      <c r="A1374" t="s">
        <v>17030</v>
      </c>
      <c r="C1374" t="s">
        <v>12974</v>
      </c>
      <c r="F1374" t="s">
        <v>1728</v>
      </c>
      <c r="G1374" s="2" t="s">
        <v>4062</v>
      </c>
      <c r="H1374" s="2">
        <v>1911</v>
      </c>
      <c r="I1374" t="s">
        <v>3770</v>
      </c>
      <c r="J1374" t="s">
        <v>5481</v>
      </c>
      <c r="T1374" t="s">
        <v>5508</v>
      </c>
      <c r="W1374">
        <v>3</v>
      </c>
      <c r="X1374" t="s">
        <v>7732</v>
      </c>
      <c r="AA1374">
        <f t="shared" si="16"/>
        <v>0</v>
      </c>
      <c r="AC1374">
        <f t="shared" si="13"/>
        <v>0</v>
      </c>
      <c r="AD1374">
        <f t="shared" si="14"/>
        <v>0</v>
      </c>
      <c r="AE1374" t="s">
        <v>1709</v>
      </c>
      <c r="AH1374" t="s">
        <v>4620</v>
      </c>
      <c r="AI1374" t="s">
        <v>7732</v>
      </c>
    </row>
    <row r="1375" spans="1:35" ht="11" customHeight="1" outlineLevel="1" x14ac:dyDescent="0.25">
      <c r="A1375" t="s">
        <v>17030</v>
      </c>
      <c r="C1375" t="s">
        <v>12974</v>
      </c>
      <c r="F1375" t="s">
        <v>1729</v>
      </c>
      <c r="G1375" s="2" t="s">
        <v>4062</v>
      </c>
      <c r="H1375" s="2">
        <v>1911</v>
      </c>
      <c r="I1375" t="s">
        <v>3921</v>
      </c>
      <c r="J1375" t="s">
        <v>5481</v>
      </c>
      <c r="T1375" t="s">
        <v>5508</v>
      </c>
      <c r="W1375">
        <v>3</v>
      </c>
      <c r="X1375" t="s">
        <v>7732</v>
      </c>
      <c r="AA1375">
        <f t="shared" si="16"/>
        <v>0</v>
      </c>
      <c r="AC1375">
        <f t="shared" si="13"/>
        <v>0</v>
      </c>
      <c r="AD1375">
        <f t="shared" si="14"/>
        <v>0</v>
      </c>
      <c r="AE1375" t="s">
        <v>1709</v>
      </c>
      <c r="AH1375" t="s">
        <v>4620</v>
      </c>
      <c r="AI1375" t="s">
        <v>7732</v>
      </c>
    </row>
    <row r="1376" spans="1:35" ht="11" customHeight="1" outlineLevel="1" x14ac:dyDescent="0.25">
      <c r="A1376" t="s">
        <v>17030</v>
      </c>
      <c r="C1376" t="s">
        <v>12974</v>
      </c>
      <c r="F1376" t="s">
        <v>1730</v>
      </c>
      <c r="G1376" s="2" t="s">
        <v>4062</v>
      </c>
      <c r="H1376" s="2">
        <v>1911</v>
      </c>
      <c r="I1376" t="s">
        <v>4437</v>
      </c>
      <c r="J1376" t="s">
        <v>5437</v>
      </c>
      <c r="T1376" t="s">
        <v>5508</v>
      </c>
      <c r="W1376">
        <v>3</v>
      </c>
      <c r="X1376" t="s">
        <v>7732</v>
      </c>
      <c r="AA1376">
        <f t="shared" si="16"/>
        <v>0</v>
      </c>
      <c r="AC1376">
        <f t="shared" si="13"/>
        <v>0</v>
      </c>
      <c r="AD1376">
        <f t="shared" si="14"/>
        <v>0</v>
      </c>
      <c r="AE1376" t="s">
        <v>1709</v>
      </c>
      <c r="AH1376" t="s">
        <v>4922</v>
      </c>
      <c r="AI1376" t="s">
        <v>7732</v>
      </c>
    </row>
    <row r="1377" spans="1:35" ht="11" customHeight="1" outlineLevel="1" x14ac:dyDescent="0.25">
      <c r="A1377" t="s">
        <v>17030</v>
      </c>
      <c r="C1377" t="s">
        <v>12974</v>
      </c>
      <c r="F1377" t="s">
        <v>1731</v>
      </c>
      <c r="G1377" s="2" t="s">
        <v>4062</v>
      </c>
      <c r="H1377" s="2">
        <v>1911</v>
      </c>
      <c r="I1377" t="s">
        <v>4436</v>
      </c>
      <c r="J1377" t="s">
        <v>5437</v>
      </c>
      <c r="T1377" t="s">
        <v>5508</v>
      </c>
      <c r="W1377">
        <v>3</v>
      </c>
      <c r="X1377" t="s">
        <v>7732</v>
      </c>
      <c r="AA1377">
        <f t="shared" si="16"/>
        <v>0</v>
      </c>
      <c r="AC1377">
        <f t="shared" si="13"/>
        <v>0</v>
      </c>
      <c r="AD1377">
        <f t="shared" si="14"/>
        <v>0</v>
      </c>
      <c r="AE1377" t="s">
        <v>1709</v>
      </c>
      <c r="AH1377" t="s">
        <v>4922</v>
      </c>
      <c r="AI1377" t="s">
        <v>7732</v>
      </c>
    </row>
    <row r="1378" spans="1:35" ht="11" customHeight="1" outlineLevel="1" x14ac:dyDescent="0.25">
      <c r="A1378" t="s">
        <v>17030</v>
      </c>
      <c r="C1378" t="s">
        <v>12974</v>
      </c>
      <c r="F1378" t="s">
        <v>1732</v>
      </c>
      <c r="G1378" s="2" t="s">
        <v>4062</v>
      </c>
      <c r="H1378" s="2">
        <v>1911</v>
      </c>
      <c r="I1378" t="s">
        <v>3770</v>
      </c>
      <c r="J1378" t="s">
        <v>5437</v>
      </c>
      <c r="T1378" t="s">
        <v>5508</v>
      </c>
      <c r="W1378">
        <v>3</v>
      </c>
      <c r="X1378" t="s">
        <v>7732</v>
      </c>
      <c r="AA1378">
        <f t="shared" si="16"/>
        <v>0</v>
      </c>
      <c r="AC1378">
        <f t="shared" si="13"/>
        <v>0</v>
      </c>
      <c r="AD1378">
        <f t="shared" si="14"/>
        <v>0</v>
      </c>
      <c r="AE1378" t="s">
        <v>1709</v>
      </c>
      <c r="AH1378" t="s">
        <v>4620</v>
      </c>
      <c r="AI1378" t="s">
        <v>7732</v>
      </c>
    </row>
    <row r="1379" spans="1:35" ht="11" customHeight="1" outlineLevel="1" x14ac:dyDescent="0.25">
      <c r="A1379" t="s">
        <v>17030</v>
      </c>
      <c r="C1379" t="s">
        <v>12974</v>
      </c>
      <c r="F1379" t="s">
        <v>5411</v>
      </c>
      <c r="G1379" s="2" t="s">
        <v>4062</v>
      </c>
      <c r="H1379" s="2">
        <v>1911</v>
      </c>
      <c r="I1379" t="s">
        <v>330</v>
      </c>
      <c r="J1379" t="s">
        <v>5480</v>
      </c>
      <c r="T1379" t="s">
        <v>5508</v>
      </c>
      <c r="W1379">
        <v>3</v>
      </c>
      <c r="AA1379">
        <f t="shared" si="16"/>
        <v>0</v>
      </c>
      <c r="AC1379">
        <f t="shared" si="13"/>
        <v>0</v>
      </c>
      <c r="AD1379">
        <f t="shared" si="14"/>
        <v>0</v>
      </c>
      <c r="AE1379" t="s">
        <v>1709</v>
      </c>
      <c r="AH1379" t="s">
        <v>4620</v>
      </c>
      <c r="AI1379" t="s">
        <v>7732</v>
      </c>
    </row>
    <row r="1380" spans="1:35" ht="11" customHeight="1" outlineLevel="1" x14ac:dyDescent="0.25">
      <c r="A1380" t="s">
        <v>17030</v>
      </c>
      <c r="C1380" t="s">
        <v>12974</v>
      </c>
      <c r="F1380" t="s">
        <v>6066</v>
      </c>
      <c r="G1380" s="2">
        <v>1</v>
      </c>
      <c r="H1380" s="2" t="s">
        <v>6067</v>
      </c>
      <c r="I1380" t="s">
        <v>132</v>
      </c>
      <c r="J1380" t="s">
        <v>3096</v>
      </c>
      <c r="T1380" t="s">
        <v>1708</v>
      </c>
      <c r="V1380" t="s">
        <v>17020</v>
      </c>
      <c r="W1380">
        <v>1</v>
      </c>
      <c r="AA1380">
        <f t="shared" si="16"/>
        <v>0</v>
      </c>
      <c r="AC1380">
        <f t="shared" si="13"/>
        <v>0</v>
      </c>
      <c r="AD1380">
        <f t="shared" si="14"/>
        <v>0</v>
      </c>
      <c r="AE1380" t="s">
        <v>1709</v>
      </c>
      <c r="AH1380" t="s">
        <v>4922</v>
      </c>
      <c r="AI1380" t="s">
        <v>7732</v>
      </c>
    </row>
    <row r="1381" spans="1:35" ht="11" customHeight="1" outlineLevel="1" x14ac:dyDescent="0.25">
      <c r="A1381" t="s">
        <v>17030</v>
      </c>
      <c r="C1381" t="s">
        <v>12974</v>
      </c>
      <c r="F1381" t="s">
        <v>2950</v>
      </c>
      <c r="G1381" s="2">
        <v>10</v>
      </c>
      <c r="H1381" s="2" t="s">
        <v>6067</v>
      </c>
      <c r="I1381" t="s">
        <v>631</v>
      </c>
      <c r="J1381" t="s">
        <v>5038</v>
      </c>
      <c r="T1381" t="s">
        <v>1708</v>
      </c>
      <c r="V1381" t="s">
        <v>17020</v>
      </c>
      <c r="W1381">
        <v>1</v>
      </c>
      <c r="AA1381">
        <f t="shared" si="16"/>
        <v>0</v>
      </c>
      <c r="AC1381">
        <f t="shared" si="13"/>
        <v>0</v>
      </c>
      <c r="AD1381">
        <f t="shared" si="14"/>
        <v>0</v>
      </c>
      <c r="AE1381" t="s">
        <v>1709</v>
      </c>
      <c r="AH1381" t="s">
        <v>4620</v>
      </c>
      <c r="AI1381" t="s">
        <v>7732</v>
      </c>
    </row>
    <row r="1382" spans="1:35" ht="11" customHeight="1" outlineLevel="1" x14ac:dyDescent="0.25">
      <c r="A1382" t="s">
        <v>17030</v>
      </c>
      <c r="C1382" t="s">
        <v>12974</v>
      </c>
      <c r="F1382" t="s">
        <v>2951</v>
      </c>
      <c r="G1382" s="2">
        <v>14</v>
      </c>
      <c r="H1382" s="2" t="s">
        <v>6067</v>
      </c>
      <c r="I1382" t="s">
        <v>1669</v>
      </c>
      <c r="J1382" t="s">
        <v>1674</v>
      </c>
      <c r="T1382" t="s">
        <v>1708</v>
      </c>
      <c r="V1382" t="s">
        <v>17022</v>
      </c>
      <c r="W1382">
        <v>1</v>
      </c>
      <c r="AA1382">
        <f t="shared" si="16"/>
        <v>0</v>
      </c>
      <c r="AC1382">
        <f t="shared" si="13"/>
        <v>0</v>
      </c>
      <c r="AD1382">
        <f t="shared" si="14"/>
        <v>0</v>
      </c>
      <c r="AE1382" t="s">
        <v>1709</v>
      </c>
      <c r="AH1382" t="s">
        <v>4922</v>
      </c>
      <c r="AI1382" t="s">
        <v>7732</v>
      </c>
    </row>
    <row r="1383" spans="1:35" ht="11" customHeight="1" outlineLevel="1" x14ac:dyDescent="0.25">
      <c r="A1383" t="s">
        <v>17030</v>
      </c>
      <c r="C1383" t="s">
        <v>12974</v>
      </c>
      <c r="F1383" t="s">
        <v>2952</v>
      </c>
      <c r="G1383" s="2">
        <v>13</v>
      </c>
      <c r="H1383" s="2" t="s">
        <v>6067</v>
      </c>
      <c r="I1383" t="s">
        <v>1669</v>
      </c>
      <c r="J1383" t="s">
        <v>6486</v>
      </c>
      <c r="T1383" t="s">
        <v>1708</v>
      </c>
      <c r="V1383" t="s">
        <v>17022</v>
      </c>
      <c r="W1383">
        <v>1</v>
      </c>
      <c r="AA1383">
        <f t="shared" si="16"/>
        <v>0</v>
      </c>
      <c r="AC1383">
        <f t="shared" si="13"/>
        <v>0</v>
      </c>
      <c r="AD1383">
        <f t="shared" si="14"/>
        <v>0</v>
      </c>
      <c r="AE1383" t="s">
        <v>1709</v>
      </c>
      <c r="AH1383" t="s">
        <v>4922</v>
      </c>
      <c r="AI1383" t="s">
        <v>7732</v>
      </c>
    </row>
    <row r="1384" spans="1:35" ht="11" customHeight="1" outlineLevel="1" x14ac:dyDescent="0.25">
      <c r="A1384" t="s">
        <v>17030</v>
      </c>
      <c r="C1384" t="s">
        <v>12974</v>
      </c>
      <c r="F1384" t="s">
        <v>2953</v>
      </c>
      <c r="G1384" s="2">
        <v>15</v>
      </c>
      <c r="H1384" s="2" t="s">
        <v>6067</v>
      </c>
      <c r="I1384" t="s">
        <v>1672</v>
      </c>
      <c r="J1384" t="s">
        <v>1644</v>
      </c>
      <c r="T1384" t="s">
        <v>1708</v>
      </c>
      <c r="V1384" t="s">
        <v>17022</v>
      </c>
      <c r="W1384">
        <v>1</v>
      </c>
      <c r="AA1384">
        <f t="shared" si="16"/>
        <v>0</v>
      </c>
      <c r="AC1384">
        <f t="shared" si="13"/>
        <v>0</v>
      </c>
      <c r="AD1384">
        <f t="shared" si="14"/>
        <v>0</v>
      </c>
      <c r="AE1384" t="s">
        <v>1709</v>
      </c>
      <c r="AH1384" t="s">
        <v>4922</v>
      </c>
      <c r="AI1384" t="s">
        <v>7732</v>
      </c>
    </row>
    <row r="1385" spans="1:35" ht="11" customHeight="1" outlineLevel="1" x14ac:dyDescent="0.25">
      <c r="A1385" t="s">
        <v>17030</v>
      </c>
      <c r="C1385" t="s">
        <v>12974</v>
      </c>
      <c r="F1385" t="s">
        <v>2954</v>
      </c>
      <c r="G1385" s="2">
        <v>16</v>
      </c>
      <c r="H1385" s="2">
        <v>1905</v>
      </c>
      <c r="I1385" t="s">
        <v>3526</v>
      </c>
      <c r="J1385" t="s">
        <v>1644</v>
      </c>
      <c r="T1385" t="s">
        <v>1708</v>
      </c>
      <c r="V1385" t="s">
        <v>17023</v>
      </c>
      <c r="W1385">
        <v>1</v>
      </c>
      <c r="AA1385">
        <f t="shared" si="16"/>
        <v>0</v>
      </c>
      <c r="AC1385">
        <f t="shared" ref="AC1385:AC1431" si="17">COUNTIFS(T1385,"*dinosaur*")</f>
        <v>0</v>
      </c>
      <c r="AD1385">
        <f t="shared" ref="AD1385:AD1431" si="18">COUNTIFS(V1385,"*dinosaur*")</f>
        <v>0</v>
      </c>
      <c r="AE1385" t="s">
        <v>1709</v>
      </c>
      <c r="AH1385" t="s">
        <v>4922</v>
      </c>
      <c r="AI1385" t="s">
        <v>7732</v>
      </c>
    </row>
    <row r="1386" spans="1:35" ht="11" customHeight="1" outlineLevel="1" x14ac:dyDescent="0.25">
      <c r="A1386" t="s">
        <v>17030</v>
      </c>
      <c r="C1386" t="s">
        <v>12974</v>
      </c>
      <c r="F1386" t="s">
        <v>2955</v>
      </c>
      <c r="G1386" s="2">
        <v>19</v>
      </c>
      <c r="H1386" s="2">
        <v>1905</v>
      </c>
      <c r="I1386" t="s">
        <v>3526</v>
      </c>
      <c r="J1386" t="s">
        <v>1644</v>
      </c>
      <c r="T1386" t="s">
        <v>1708</v>
      </c>
      <c r="V1386" t="s">
        <v>17024</v>
      </c>
      <c r="W1386">
        <v>1</v>
      </c>
      <c r="AA1386">
        <f t="shared" si="16"/>
        <v>0</v>
      </c>
      <c r="AC1386">
        <f t="shared" si="17"/>
        <v>0</v>
      </c>
      <c r="AD1386">
        <f t="shared" si="18"/>
        <v>0</v>
      </c>
      <c r="AE1386" t="s">
        <v>1709</v>
      </c>
      <c r="AH1386" t="s">
        <v>4922</v>
      </c>
      <c r="AI1386" t="s">
        <v>7732</v>
      </c>
    </row>
    <row r="1387" spans="1:35" ht="11" customHeight="1" outlineLevel="1" x14ac:dyDescent="0.25">
      <c r="A1387" t="s">
        <v>17030</v>
      </c>
      <c r="C1387" t="s">
        <v>12974</v>
      </c>
      <c r="F1387" t="s">
        <v>2956</v>
      </c>
      <c r="G1387" s="2">
        <v>17</v>
      </c>
      <c r="H1387" s="2">
        <v>1905</v>
      </c>
      <c r="I1387" t="s">
        <v>2265</v>
      </c>
      <c r="J1387" t="s">
        <v>1644</v>
      </c>
      <c r="T1387" t="s">
        <v>1708</v>
      </c>
      <c r="V1387" t="s">
        <v>17023</v>
      </c>
      <c r="W1387">
        <v>1</v>
      </c>
      <c r="AA1387">
        <f t="shared" si="16"/>
        <v>0</v>
      </c>
      <c r="AC1387">
        <f t="shared" si="17"/>
        <v>0</v>
      </c>
      <c r="AD1387">
        <f t="shared" si="18"/>
        <v>0</v>
      </c>
      <c r="AE1387" t="s">
        <v>1709</v>
      </c>
      <c r="AH1387" t="s">
        <v>4922</v>
      </c>
      <c r="AI1387" t="s">
        <v>7732</v>
      </c>
    </row>
    <row r="1388" spans="1:35" ht="11" customHeight="1" outlineLevel="1" x14ac:dyDescent="0.25">
      <c r="A1388" t="s">
        <v>17030</v>
      </c>
      <c r="C1388" t="s">
        <v>12974</v>
      </c>
      <c r="F1388" t="s">
        <v>2957</v>
      </c>
      <c r="G1388" s="2">
        <v>18</v>
      </c>
      <c r="H1388" s="2">
        <v>1905</v>
      </c>
      <c r="I1388" t="s">
        <v>2265</v>
      </c>
      <c r="J1388" t="s">
        <v>1644</v>
      </c>
      <c r="T1388" t="s">
        <v>1708</v>
      </c>
      <c r="V1388" t="s">
        <v>17023</v>
      </c>
      <c r="W1388">
        <v>1</v>
      </c>
      <c r="AA1388">
        <f t="shared" si="16"/>
        <v>0</v>
      </c>
      <c r="AC1388">
        <f t="shared" si="17"/>
        <v>0</v>
      </c>
      <c r="AD1388">
        <f t="shared" si="18"/>
        <v>0</v>
      </c>
      <c r="AE1388" t="s">
        <v>1709</v>
      </c>
      <c r="AH1388" t="s">
        <v>4620</v>
      </c>
      <c r="AI1388" t="s">
        <v>7732</v>
      </c>
    </row>
    <row r="1389" spans="1:35" ht="11" customHeight="1" outlineLevel="1" x14ac:dyDescent="0.25">
      <c r="A1389" t="s">
        <v>17030</v>
      </c>
      <c r="C1389" t="s">
        <v>12974</v>
      </c>
      <c r="F1389" t="s">
        <v>6068</v>
      </c>
      <c r="G1389" s="2">
        <v>2</v>
      </c>
      <c r="H1389" s="2" t="s">
        <v>6067</v>
      </c>
      <c r="I1389" t="s">
        <v>134</v>
      </c>
      <c r="J1389" t="s">
        <v>1673</v>
      </c>
      <c r="T1389" t="s">
        <v>1708</v>
      </c>
      <c r="V1389" t="s">
        <v>17020</v>
      </c>
      <c r="W1389">
        <v>1</v>
      </c>
      <c r="AA1389">
        <f t="shared" si="16"/>
        <v>0</v>
      </c>
      <c r="AC1389">
        <f t="shared" si="17"/>
        <v>0</v>
      </c>
      <c r="AD1389">
        <f t="shared" si="18"/>
        <v>0</v>
      </c>
      <c r="AE1389" t="s">
        <v>1709</v>
      </c>
      <c r="AH1389" t="s">
        <v>4922</v>
      </c>
      <c r="AI1389" t="s">
        <v>7732</v>
      </c>
    </row>
    <row r="1390" spans="1:35" ht="11" customHeight="1" outlineLevel="1" x14ac:dyDescent="0.25">
      <c r="A1390" t="s">
        <v>17030</v>
      </c>
      <c r="C1390" t="s">
        <v>12974</v>
      </c>
      <c r="F1390" t="s">
        <v>2958</v>
      </c>
      <c r="G1390" s="2">
        <v>12</v>
      </c>
      <c r="H1390" s="2" t="s">
        <v>6067</v>
      </c>
      <c r="I1390" t="s">
        <v>1473</v>
      </c>
      <c r="J1390" t="s">
        <v>5038</v>
      </c>
      <c r="T1390" t="s">
        <v>1708</v>
      </c>
      <c r="V1390" t="s">
        <v>17021</v>
      </c>
      <c r="W1390">
        <v>1</v>
      </c>
      <c r="AA1390">
        <f t="shared" si="16"/>
        <v>0</v>
      </c>
      <c r="AC1390">
        <f t="shared" si="17"/>
        <v>0</v>
      </c>
      <c r="AD1390">
        <f t="shared" si="18"/>
        <v>0</v>
      </c>
      <c r="AE1390" t="s">
        <v>1709</v>
      </c>
      <c r="AH1390" t="s">
        <v>4620</v>
      </c>
      <c r="AI1390" t="s">
        <v>7732</v>
      </c>
    </row>
    <row r="1391" spans="1:35" ht="11" customHeight="1" outlineLevel="1" x14ac:dyDescent="0.25">
      <c r="A1391" t="s">
        <v>17030</v>
      </c>
      <c r="C1391" t="s">
        <v>12974</v>
      </c>
      <c r="F1391" t="s">
        <v>6069</v>
      </c>
      <c r="G1391" s="2">
        <v>3</v>
      </c>
      <c r="H1391" s="2" t="s">
        <v>6067</v>
      </c>
      <c r="I1391" t="s">
        <v>3171</v>
      </c>
      <c r="J1391" t="s">
        <v>130</v>
      </c>
      <c r="T1391" t="s">
        <v>1708</v>
      </c>
      <c r="V1391" t="s">
        <v>17020</v>
      </c>
      <c r="W1391">
        <v>1</v>
      </c>
      <c r="AA1391">
        <f t="shared" si="16"/>
        <v>0</v>
      </c>
      <c r="AC1391">
        <f t="shared" si="17"/>
        <v>0</v>
      </c>
      <c r="AD1391">
        <f t="shared" si="18"/>
        <v>0</v>
      </c>
      <c r="AE1391" t="s">
        <v>1709</v>
      </c>
      <c r="AH1391" t="s">
        <v>4922</v>
      </c>
      <c r="AI1391" t="s">
        <v>7732</v>
      </c>
    </row>
    <row r="1392" spans="1:35" ht="11" customHeight="1" outlineLevel="1" x14ac:dyDescent="0.25">
      <c r="A1392" t="s">
        <v>17030</v>
      </c>
      <c r="C1392" t="s">
        <v>12974</v>
      </c>
      <c r="F1392" t="s">
        <v>5223</v>
      </c>
      <c r="G1392" s="2">
        <v>4</v>
      </c>
      <c r="H1392" s="2" t="s">
        <v>6067</v>
      </c>
      <c r="I1392" t="s">
        <v>647</v>
      </c>
      <c r="J1392" t="s">
        <v>682</v>
      </c>
      <c r="T1392" t="s">
        <v>1708</v>
      </c>
      <c r="V1392" t="s">
        <v>17020</v>
      </c>
      <c r="W1392">
        <v>1</v>
      </c>
      <c r="AA1392">
        <f t="shared" si="16"/>
        <v>0</v>
      </c>
      <c r="AC1392">
        <f t="shared" si="17"/>
        <v>0</v>
      </c>
      <c r="AD1392">
        <f t="shared" si="18"/>
        <v>0</v>
      </c>
      <c r="AE1392" t="s">
        <v>1709</v>
      </c>
      <c r="AH1392" t="s">
        <v>4620</v>
      </c>
      <c r="AI1392" t="s">
        <v>7732</v>
      </c>
    </row>
    <row r="1393" spans="1:35" ht="11" customHeight="1" outlineLevel="1" x14ac:dyDescent="0.25">
      <c r="A1393" t="s">
        <v>17030</v>
      </c>
      <c r="C1393" t="s">
        <v>12974</v>
      </c>
      <c r="F1393" t="s">
        <v>5224</v>
      </c>
      <c r="G1393" s="2">
        <v>5</v>
      </c>
      <c r="H1393" s="2" t="s">
        <v>6067</v>
      </c>
      <c r="I1393" t="s">
        <v>3312</v>
      </c>
      <c r="J1393" t="s">
        <v>2290</v>
      </c>
      <c r="T1393" t="s">
        <v>1708</v>
      </c>
      <c r="V1393" t="s">
        <v>17020</v>
      </c>
      <c r="W1393">
        <v>1</v>
      </c>
      <c r="AA1393">
        <f t="shared" si="16"/>
        <v>0</v>
      </c>
      <c r="AC1393">
        <f t="shared" si="17"/>
        <v>0</v>
      </c>
      <c r="AD1393">
        <f t="shared" si="18"/>
        <v>0</v>
      </c>
      <c r="AE1393" t="s">
        <v>1709</v>
      </c>
      <c r="AH1393" t="s">
        <v>4922</v>
      </c>
      <c r="AI1393" t="s">
        <v>7732</v>
      </c>
    </row>
    <row r="1394" spans="1:35" ht="11" customHeight="1" outlineLevel="1" x14ac:dyDescent="0.25">
      <c r="A1394" t="s">
        <v>17030</v>
      </c>
      <c r="C1394" t="s">
        <v>12974</v>
      </c>
      <c r="F1394" t="s">
        <v>2946</v>
      </c>
      <c r="G1394" s="2">
        <v>6</v>
      </c>
      <c r="H1394" s="2" t="s">
        <v>6067</v>
      </c>
      <c r="I1394" t="s">
        <v>5043</v>
      </c>
      <c r="J1394" t="s">
        <v>1658</v>
      </c>
      <c r="T1394" t="s">
        <v>1708</v>
      </c>
      <c r="V1394" t="s">
        <v>17020</v>
      </c>
      <c r="W1394">
        <v>1</v>
      </c>
      <c r="AA1394">
        <f t="shared" si="16"/>
        <v>0</v>
      </c>
      <c r="AC1394">
        <f t="shared" si="17"/>
        <v>0</v>
      </c>
      <c r="AD1394">
        <f t="shared" si="18"/>
        <v>0</v>
      </c>
      <c r="AE1394" t="s">
        <v>1709</v>
      </c>
      <c r="AH1394" t="s">
        <v>4922</v>
      </c>
      <c r="AI1394" t="s">
        <v>7732</v>
      </c>
    </row>
    <row r="1395" spans="1:35" ht="11" customHeight="1" outlineLevel="1" x14ac:dyDescent="0.25">
      <c r="A1395" t="s">
        <v>17030</v>
      </c>
      <c r="C1395" t="s">
        <v>12974</v>
      </c>
      <c r="F1395" t="s">
        <v>2947</v>
      </c>
      <c r="G1395" s="2">
        <v>7</v>
      </c>
      <c r="H1395" s="2" t="s">
        <v>6067</v>
      </c>
      <c r="I1395" t="s">
        <v>2157</v>
      </c>
      <c r="J1395" t="s">
        <v>5616</v>
      </c>
      <c r="T1395" t="s">
        <v>1708</v>
      </c>
      <c r="V1395" t="s">
        <v>17020</v>
      </c>
      <c r="W1395">
        <v>1</v>
      </c>
      <c r="AA1395">
        <f t="shared" si="16"/>
        <v>0</v>
      </c>
      <c r="AC1395">
        <f t="shared" si="17"/>
        <v>0</v>
      </c>
      <c r="AD1395">
        <f t="shared" si="18"/>
        <v>0</v>
      </c>
      <c r="AE1395" t="s">
        <v>1709</v>
      </c>
      <c r="AH1395" t="s">
        <v>4620</v>
      </c>
      <c r="AI1395" t="s">
        <v>7732</v>
      </c>
    </row>
    <row r="1396" spans="1:35" ht="11" customHeight="1" outlineLevel="1" x14ac:dyDescent="0.25">
      <c r="A1396" t="s">
        <v>17030</v>
      </c>
      <c r="C1396" t="s">
        <v>12974</v>
      </c>
      <c r="F1396" t="s">
        <v>2948</v>
      </c>
      <c r="G1396" s="2">
        <v>8</v>
      </c>
      <c r="H1396" s="2" t="s">
        <v>6067</v>
      </c>
      <c r="I1396" t="s">
        <v>1099</v>
      </c>
      <c r="J1396" t="s">
        <v>3832</v>
      </c>
      <c r="T1396" t="s">
        <v>1708</v>
      </c>
      <c r="V1396" t="s">
        <v>17020</v>
      </c>
      <c r="W1396">
        <v>1</v>
      </c>
      <c r="AA1396">
        <f t="shared" si="16"/>
        <v>0</v>
      </c>
      <c r="AC1396">
        <f t="shared" si="17"/>
        <v>0</v>
      </c>
      <c r="AD1396">
        <f t="shared" si="18"/>
        <v>0</v>
      </c>
      <c r="AE1396" t="s">
        <v>1709</v>
      </c>
      <c r="AH1396" t="s">
        <v>4620</v>
      </c>
      <c r="AI1396" t="s">
        <v>7732</v>
      </c>
    </row>
    <row r="1397" spans="1:35" ht="11" customHeight="1" outlineLevel="1" x14ac:dyDescent="0.25">
      <c r="A1397" t="s">
        <v>17030</v>
      </c>
      <c r="C1397" t="s">
        <v>12974</v>
      </c>
      <c r="F1397" t="s">
        <v>2949</v>
      </c>
      <c r="G1397" s="2">
        <v>9</v>
      </c>
      <c r="H1397" s="2" t="s">
        <v>6067</v>
      </c>
      <c r="I1397" t="s">
        <v>637</v>
      </c>
      <c r="J1397" t="s">
        <v>3097</v>
      </c>
      <c r="T1397" t="s">
        <v>1708</v>
      </c>
      <c r="V1397" t="s">
        <v>17020</v>
      </c>
      <c r="W1397">
        <v>1</v>
      </c>
      <c r="AA1397">
        <f t="shared" ref="AA1397:AA1431" si="19">COUNTIF(T1397,"*Fuji*")</f>
        <v>0</v>
      </c>
      <c r="AC1397">
        <f t="shared" si="17"/>
        <v>0</v>
      </c>
      <c r="AD1397">
        <f t="shared" si="18"/>
        <v>0</v>
      </c>
      <c r="AE1397" t="s">
        <v>1709</v>
      </c>
      <c r="AH1397" t="s">
        <v>4620</v>
      </c>
      <c r="AI1397" t="s">
        <v>7732</v>
      </c>
    </row>
    <row r="1398" spans="1:35" ht="11" customHeight="1" outlineLevel="1" x14ac:dyDescent="0.25">
      <c r="A1398" t="s">
        <v>17030</v>
      </c>
      <c r="C1398" t="s">
        <v>12974</v>
      </c>
      <c r="F1398" t="s">
        <v>6727</v>
      </c>
      <c r="G1398" s="2">
        <v>20</v>
      </c>
      <c r="H1398" s="2">
        <v>1905</v>
      </c>
      <c r="I1398" t="s">
        <v>132</v>
      </c>
      <c r="J1398" t="s">
        <v>130</v>
      </c>
      <c r="T1398" t="s">
        <v>5508</v>
      </c>
      <c r="V1398" t="s">
        <v>17025</v>
      </c>
      <c r="W1398">
        <v>1</v>
      </c>
      <c r="AA1398">
        <f t="shared" si="19"/>
        <v>0</v>
      </c>
      <c r="AC1398">
        <f t="shared" si="17"/>
        <v>0</v>
      </c>
      <c r="AD1398">
        <f t="shared" si="18"/>
        <v>0</v>
      </c>
      <c r="AE1398" t="s">
        <v>1709</v>
      </c>
      <c r="AH1398" t="s">
        <v>4610</v>
      </c>
      <c r="AI1398" t="s">
        <v>7732</v>
      </c>
    </row>
    <row r="1399" spans="1:35" ht="11" customHeight="1" outlineLevel="1" x14ac:dyDescent="0.25">
      <c r="A1399" t="s">
        <v>17030</v>
      </c>
      <c r="C1399" t="s">
        <v>12974</v>
      </c>
      <c r="F1399" t="s">
        <v>6729</v>
      </c>
      <c r="G1399" s="2">
        <v>21</v>
      </c>
      <c r="H1399" s="2">
        <v>1905</v>
      </c>
      <c r="I1399" t="s">
        <v>134</v>
      </c>
      <c r="J1399" t="s">
        <v>4006</v>
      </c>
      <c r="T1399" t="s">
        <v>5508</v>
      </c>
      <c r="V1399" t="s">
        <v>17025</v>
      </c>
      <c r="W1399">
        <v>1</v>
      </c>
      <c r="AA1399">
        <f t="shared" si="19"/>
        <v>0</v>
      </c>
      <c r="AC1399">
        <f t="shared" si="17"/>
        <v>0</v>
      </c>
      <c r="AD1399">
        <f t="shared" si="18"/>
        <v>0</v>
      </c>
      <c r="AE1399" t="s">
        <v>1709</v>
      </c>
      <c r="AH1399" t="s">
        <v>4610</v>
      </c>
      <c r="AI1399" t="s">
        <v>7732</v>
      </c>
    </row>
    <row r="1400" spans="1:35" ht="11" customHeight="1" outlineLevel="1" x14ac:dyDescent="0.25">
      <c r="A1400" t="s">
        <v>17030</v>
      </c>
      <c r="C1400" t="s">
        <v>12974</v>
      </c>
      <c r="F1400" t="s">
        <v>6730</v>
      </c>
      <c r="G1400" s="2">
        <v>22</v>
      </c>
      <c r="H1400" s="2">
        <v>1905</v>
      </c>
      <c r="I1400" t="s">
        <v>3171</v>
      </c>
      <c r="J1400" t="s">
        <v>1644</v>
      </c>
      <c r="T1400" t="s">
        <v>5508</v>
      </c>
      <c r="V1400" t="s">
        <v>17025</v>
      </c>
      <c r="W1400">
        <v>1</v>
      </c>
      <c r="AA1400">
        <f t="shared" si="19"/>
        <v>0</v>
      </c>
      <c r="AC1400">
        <f t="shared" si="17"/>
        <v>0</v>
      </c>
      <c r="AD1400">
        <f t="shared" si="18"/>
        <v>0</v>
      </c>
      <c r="AE1400" t="s">
        <v>1709</v>
      </c>
      <c r="AH1400" t="s">
        <v>4610</v>
      </c>
      <c r="AI1400" t="s">
        <v>7732</v>
      </c>
    </row>
    <row r="1401" spans="1:35" ht="11" customHeight="1" outlineLevel="1" x14ac:dyDescent="0.25">
      <c r="A1401" t="s">
        <v>17030</v>
      </c>
      <c r="C1401" t="s">
        <v>12974</v>
      </c>
      <c r="F1401" t="s">
        <v>6731</v>
      </c>
      <c r="G1401" s="2">
        <v>23</v>
      </c>
      <c r="H1401" s="2">
        <v>1905</v>
      </c>
      <c r="I1401" t="s">
        <v>647</v>
      </c>
      <c r="J1401" t="s">
        <v>813</v>
      </c>
      <c r="T1401" t="s">
        <v>5508</v>
      </c>
      <c r="V1401" t="s">
        <v>17025</v>
      </c>
      <c r="W1401">
        <v>1</v>
      </c>
      <c r="AA1401">
        <f t="shared" si="19"/>
        <v>0</v>
      </c>
      <c r="AC1401">
        <f t="shared" si="17"/>
        <v>0</v>
      </c>
      <c r="AD1401">
        <f t="shared" si="18"/>
        <v>0</v>
      </c>
      <c r="AE1401" t="s">
        <v>1709</v>
      </c>
      <c r="AH1401" t="s">
        <v>4610</v>
      </c>
      <c r="AI1401" t="s">
        <v>7732</v>
      </c>
    </row>
    <row r="1402" spans="1:35" ht="11" customHeight="1" outlineLevel="1" x14ac:dyDescent="0.25">
      <c r="A1402" t="s">
        <v>17030</v>
      </c>
      <c r="C1402" t="s">
        <v>12974</v>
      </c>
      <c r="F1402" t="s">
        <v>6732</v>
      </c>
      <c r="G1402" s="2">
        <v>24</v>
      </c>
      <c r="H1402" s="2">
        <v>1905</v>
      </c>
      <c r="I1402" t="s">
        <v>1669</v>
      </c>
      <c r="J1402" t="s">
        <v>2156</v>
      </c>
      <c r="T1402" t="s">
        <v>5508</v>
      </c>
      <c r="V1402" t="s">
        <v>17025</v>
      </c>
      <c r="W1402">
        <v>1</v>
      </c>
      <c r="AA1402">
        <f t="shared" si="19"/>
        <v>0</v>
      </c>
      <c r="AC1402">
        <f t="shared" si="17"/>
        <v>0</v>
      </c>
      <c r="AD1402">
        <f t="shared" si="18"/>
        <v>0</v>
      </c>
      <c r="AE1402" t="s">
        <v>1709</v>
      </c>
      <c r="AH1402" t="s">
        <v>4610</v>
      </c>
      <c r="AI1402" t="s">
        <v>7732</v>
      </c>
    </row>
    <row r="1403" spans="1:35" ht="11" customHeight="1" outlineLevel="1" x14ac:dyDescent="0.25">
      <c r="A1403" t="s">
        <v>17030</v>
      </c>
      <c r="C1403" t="s">
        <v>12974</v>
      </c>
      <c r="F1403" t="s">
        <v>6733</v>
      </c>
      <c r="G1403" s="2">
        <v>25</v>
      </c>
      <c r="H1403" s="2">
        <v>1905</v>
      </c>
      <c r="I1403" t="s">
        <v>1672</v>
      </c>
      <c r="J1403" t="s">
        <v>5481</v>
      </c>
      <c r="T1403" t="s">
        <v>5508</v>
      </c>
      <c r="V1403" t="s">
        <v>17025</v>
      </c>
      <c r="W1403">
        <v>1</v>
      </c>
      <c r="AA1403">
        <f t="shared" si="19"/>
        <v>0</v>
      </c>
      <c r="AC1403">
        <f t="shared" si="17"/>
        <v>0</v>
      </c>
      <c r="AD1403">
        <f t="shared" si="18"/>
        <v>0</v>
      </c>
      <c r="AE1403" t="s">
        <v>1709</v>
      </c>
      <c r="AH1403" t="s">
        <v>4922</v>
      </c>
      <c r="AI1403" t="s">
        <v>7732</v>
      </c>
    </row>
    <row r="1404" spans="1:35" ht="11" customHeight="1" outlineLevel="1" x14ac:dyDescent="0.25">
      <c r="A1404" t="s">
        <v>17030</v>
      </c>
      <c r="C1404" t="s">
        <v>12974</v>
      </c>
      <c r="F1404" t="s">
        <v>6734</v>
      </c>
      <c r="G1404" s="2">
        <v>26</v>
      </c>
      <c r="H1404" s="2">
        <v>1905</v>
      </c>
      <c r="I1404" t="s">
        <v>3312</v>
      </c>
      <c r="J1404" t="s">
        <v>5031</v>
      </c>
      <c r="T1404" t="s">
        <v>5508</v>
      </c>
      <c r="V1404" t="s">
        <v>17025</v>
      </c>
      <c r="W1404">
        <v>1</v>
      </c>
      <c r="AA1404">
        <f t="shared" si="19"/>
        <v>0</v>
      </c>
      <c r="AC1404">
        <f t="shared" si="17"/>
        <v>0</v>
      </c>
      <c r="AD1404">
        <f t="shared" si="18"/>
        <v>0</v>
      </c>
      <c r="AE1404" t="s">
        <v>1709</v>
      </c>
      <c r="AH1404" t="s">
        <v>4922</v>
      </c>
      <c r="AI1404" t="s">
        <v>7732</v>
      </c>
    </row>
    <row r="1405" spans="1:35" ht="11" customHeight="1" outlineLevel="1" x14ac:dyDescent="0.25">
      <c r="A1405" t="s">
        <v>17030</v>
      </c>
      <c r="C1405" t="s">
        <v>12974</v>
      </c>
      <c r="F1405" t="s">
        <v>6735</v>
      </c>
      <c r="G1405" s="2">
        <v>27</v>
      </c>
      <c r="H1405" s="2">
        <v>1905</v>
      </c>
      <c r="I1405" t="s">
        <v>5043</v>
      </c>
      <c r="J1405" t="s">
        <v>5616</v>
      </c>
      <c r="T1405" t="s">
        <v>5508</v>
      </c>
      <c r="V1405" t="s">
        <v>17025</v>
      </c>
      <c r="W1405">
        <v>1</v>
      </c>
      <c r="AA1405">
        <f t="shared" si="19"/>
        <v>0</v>
      </c>
      <c r="AC1405">
        <f t="shared" si="17"/>
        <v>0</v>
      </c>
      <c r="AD1405">
        <f t="shared" si="18"/>
        <v>0</v>
      </c>
      <c r="AE1405" t="s">
        <v>1709</v>
      </c>
      <c r="AH1405" t="s">
        <v>4922</v>
      </c>
      <c r="AI1405" t="s">
        <v>7732</v>
      </c>
    </row>
    <row r="1406" spans="1:35" ht="11" customHeight="1" outlineLevel="1" x14ac:dyDescent="0.25">
      <c r="A1406" t="s">
        <v>17030</v>
      </c>
      <c r="C1406" t="s">
        <v>12974</v>
      </c>
      <c r="F1406" t="s">
        <v>6736</v>
      </c>
      <c r="G1406" s="2">
        <v>28</v>
      </c>
      <c r="H1406" s="2">
        <v>1905</v>
      </c>
      <c r="I1406" t="s">
        <v>2157</v>
      </c>
      <c r="J1406" t="s">
        <v>5037</v>
      </c>
      <c r="T1406" t="s">
        <v>5508</v>
      </c>
      <c r="V1406" t="s">
        <v>17025</v>
      </c>
      <c r="W1406">
        <v>1</v>
      </c>
      <c r="AA1406">
        <f t="shared" si="19"/>
        <v>0</v>
      </c>
      <c r="AC1406">
        <f t="shared" si="17"/>
        <v>0</v>
      </c>
      <c r="AD1406">
        <f t="shared" si="18"/>
        <v>0</v>
      </c>
      <c r="AE1406" t="s">
        <v>1709</v>
      </c>
      <c r="AH1406" t="s">
        <v>4620</v>
      </c>
      <c r="AI1406" t="s">
        <v>7732</v>
      </c>
    </row>
    <row r="1407" spans="1:35" ht="11" customHeight="1" outlineLevel="1" x14ac:dyDescent="0.25">
      <c r="A1407" t="s">
        <v>17030</v>
      </c>
      <c r="C1407" t="s">
        <v>12974</v>
      </c>
      <c r="F1407" t="s">
        <v>3046</v>
      </c>
      <c r="G1407" s="2">
        <v>29</v>
      </c>
      <c r="H1407" s="2">
        <v>1905</v>
      </c>
      <c r="I1407" t="s">
        <v>1099</v>
      </c>
      <c r="J1407" t="s">
        <v>5038</v>
      </c>
      <c r="T1407" t="s">
        <v>5508</v>
      </c>
      <c r="V1407" t="s">
        <v>17025</v>
      </c>
      <c r="W1407">
        <v>1</v>
      </c>
      <c r="AA1407">
        <f t="shared" si="19"/>
        <v>0</v>
      </c>
      <c r="AC1407">
        <f t="shared" si="17"/>
        <v>0</v>
      </c>
      <c r="AD1407">
        <f t="shared" si="18"/>
        <v>0</v>
      </c>
      <c r="AE1407" t="s">
        <v>1709</v>
      </c>
      <c r="AH1407" t="s">
        <v>4620</v>
      </c>
      <c r="AI1407" t="s">
        <v>7732</v>
      </c>
    </row>
    <row r="1408" spans="1:35" ht="11" customHeight="1" outlineLevel="1" x14ac:dyDescent="0.25">
      <c r="A1408" t="s">
        <v>17030</v>
      </c>
      <c r="C1408" t="s">
        <v>12974</v>
      </c>
      <c r="F1408" t="s">
        <v>2340</v>
      </c>
      <c r="G1408" s="2">
        <v>30</v>
      </c>
      <c r="H1408" s="2">
        <v>1905</v>
      </c>
      <c r="I1408" t="s">
        <v>637</v>
      </c>
      <c r="J1408" t="s">
        <v>3830</v>
      </c>
      <c r="T1408" t="s">
        <v>5508</v>
      </c>
      <c r="V1408" t="s">
        <v>17025</v>
      </c>
      <c r="W1408">
        <v>1</v>
      </c>
      <c r="AA1408">
        <f t="shared" si="19"/>
        <v>0</v>
      </c>
      <c r="AC1408">
        <f t="shared" si="17"/>
        <v>0</v>
      </c>
      <c r="AD1408">
        <f t="shared" si="18"/>
        <v>0</v>
      </c>
      <c r="AE1408" t="s">
        <v>1709</v>
      </c>
      <c r="AH1408" t="s">
        <v>4620</v>
      </c>
      <c r="AI1408" t="s">
        <v>7732</v>
      </c>
    </row>
    <row r="1409" spans="1:35" ht="11" customHeight="1" outlineLevel="1" x14ac:dyDescent="0.25">
      <c r="A1409" t="s">
        <v>17030</v>
      </c>
      <c r="C1409" t="s">
        <v>12974</v>
      </c>
      <c r="F1409" t="s">
        <v>4220</v>
      </c>
      <c r="G1409" s="2">
        <v>31</v>
      </c>
      <c r="H1409" s="2">
        <v>1905</v>
      </c>
      <c r="I1409" t="s">
        <v>631</v>
      </c>
      <c r="J1409" t="s">
        <v>1644</v>
      </c>
      <c r="T1409" t="s">
        <v>5508</v>
      </c>
      <c r="V1409" t="s">
        <v>17025</v>
      </c>
      <c r="W1409">
        <v>1</v>
      </c>
      <c r="AA1409">
        <f t="shared" si="19"/>
        <v>0</v>
      </c>
      <c r="AC1409">
        <f t="shared" si="17"/>
        <v>0</v>
      </c>
      <c r="AD1409">
        <f t="shared" si="18"/>
        <v>0</v>
      </c>
      <c r="AE1409" t="s">
        <v>1709</v>
      </c>
      <c r="AH1409" t="s">
        <v>4620</v>
      </c>
      <c r="AI1409" t="s">
        <v>7732</v>
      </c>
    </row>
    <row r="1410" spans="1:35" ht="11" customHeight="1" outlineLevel="1" x14ac:dyDescent="0.25">
      <c r="A1410" t="s">
        <v>17030</v>
      </c>
      <c r="C1410" t="s">
        <v>12974</v>
      </c>
      <c r="F1410" t="s">
        <v>4221</v>
      </c>
      <c r="G1410" s="2">
        <v>38</v>
      </c>
      <c r="H1410" s="2" t="s">
        <v>6728</v>
      </c>
      <c r="I1410" t="s">
        <v>1537</v>
      </c>
      <c r="J1410" t="s">
        <v>1644</v>
      </c>
      <c r="T1410" t="s">
        <v>5508</v>
      </c>
      <c r="V1410" t="s">
        <v>17026</v>
      </c>
      <c r="W1410">
        <v>1</v>
      </c>
      <c r="AA1410">
        <f t="shared" si="19"/>
        <v>0</v>
      </c>
      <c r="AC1410">
        <f t="shared" si="17"/>
        <v>0</v>
      </c>
      <c r="AD1410">
        <f t="shared" si="18"/>
        <v>0</v>
      </c>
      <c r="AE1410" t="s">
        <v>1709</v>
      </c>
      <c r="AH1410" t="s">
        <v>4610</v>
      </c>
      <c r="AI1410" t="s">
        <v>7732</v>
      </c>
    </row>
    <row r="1411" spans="1:35" ht="11" customHeight="1" outlineLevel="1" x14ac:dyDescent="0.25">
      <c r="A1411" t="s">
        <v>17030</v>
      </c>
      <c r="C1411" t="s">
        <v>12974</v>
      </c>
      <c r="F1411" t="s">
        <v>4222</v>
      </c>
      <c r="G1411" s="2">
        <v>39</v>
      </c>
      <c r="H1411" s="2" t="s">
        <v>6728</v>
      </c>
      <c r="I1411" t="s">
        <v>3680</v>
      </c>
      <c r="J1411" t="s">
        <v>130</v>
      </c>
      <c r="T1411" t="s">
        <v>5508</v>
      </c>
      <c r="V1411" t="s">
        <v>17026</v>
      </c>
      <c r="W1411">
        <v>1</v>
      </c>
      <c r="AA1411">
        <f t="shared" si="19"/>
        <v>0</v>
      </c>
      <c r="AC1411">
        <f t="shared" si="17"/>
        <v>0</v>
      </c>
      <c r="AD1411">
        <f t="shared" si="18"/>
        <v>0</v>
      </c>
      <c r="AE1411" t="s">
        <v>1709</v>
      </c>
      <c r="AH1411" t="s">
        <v>4610</v>
      </c>
      <c r="AI1411" t="s">
        <v>7732</v>
      </c>
    </row>
    <row r="1412" spans="1:35" ht="11" customHeight="1" outlineLevel="1" x14ac:dyDescent="0.25">
      <c r="A1412" t="s">
        <v>17030</v>
      </c>
      <c r="C1412" t="s">
        <v>12974</v>
      </c>
      <c r="F1412" t="s">
        <v>4223</v>
      </c>
      <c r="G1412" s="2">
        <v>40</v>
      </c>
      <c r="H1412" s="2" t="s">
        <v>6728</v>
      </c>
      <c r="I1412" t="s">
        <v>3685</v>
      </c>
      <c r="J1412" t="s">
        <v>133</v>
      </c>
      <c r="T1412" t="s">
        <v>5508</v>
      </c>
      <c r="V1412" t="s">
        <v>17026</v>
      </c>
      <c r="W1412">
        <v>1</v>
      </c>
      <c r="AA1412">
        <f t="shared" si="19"/>
        <v>0</v>
      </c>
      <c r="AC1412">
        <f t="shared" si="17"/>
        <v>0</v>
      </c>
      <c r="AD1412">
        <f t="shared" si="18"/>
        <v>0</v>
      </c>
      <c r="AE1412" t="s">
        <v>1709</v>
      </c>
      <c r="AH1412" t="s">
        <v>4922</v>
      </c>
      <c r="AI1412" t="s">
        <v>7732</v>
      </c>
    </row>
    <row r="1413" spans="1:35" ht="11" customHeight="1" outlineLevel="1" x14ac:dyDescent="0.25">
      <c r="A1413" t="s">
        <v>17030</v>
      </c>
      <c r="C1413" t="s">
        <v>12974</v>
      </c>
      <c r="F1413" t="s">
        <v>4224</v>
      </c>
      <c r="G1413" s="2">
        <v>41</v>
      </c>
      <c r="H1413" s="2" t="s">
        <v>6728</v>
      </c>
      <c r="I1413" t="s">
        <v>4225</v>
      </c>
      <c r="J1413" t="s">
        <v>1674</v>
      </c>
      <c r="T1413" t="s">
        <v>5508</v>
      </c>
      <c r="V1413" t="s">
        <v>17026</v>
      </c>
      <c r="W1413">
        <v>1</v>
      </c>
      <c r="AA1413">
        <f t="shared" si="19"/>
        <v>0</v>
      </c>
      <c r="AC1413">
        <f t="shared" si="17"/>
        <v>0</v>
      </c>
      <c r="AD1413">
        <f t="shared" si="18"/>
        <v>0</v>
      </c>
      <c r="AE1413" t="s">
        <v>1709</v>
      </c>
      <c r="AH1413" t="s">
        <v>4922</v>
      </c>
      <c r="AI1413" t="s">
        <v>7732</v>
      </c>
    </row>
    <row r="1414" spans="1:35" ht="11" customHeight="1" outlineLevel="1" x14ac:dyDescent="0.25">
      <c r="A1414" t="s">
        <v>17030</v>
      </c>
      <c r="C1414" t="s">
        <v>12974</v>
      </c>
      <c r="F1414" t="s">
        <v>4226</v>
      </c>
      <c r="G1414" s="2">
        <v>42</v>
      </c>
      <c r="H1414" s="2" t="s">
        <v>6728</v>
      </c>
      <c r="I1414" t="s">
        <v>3286</v>
      </c>
      <c r="J1414" t="s">
        <v>2858</v>
      </c>
      <c r="T1414" t="s">
        <v>5508</v>
      </c>
      <c r="V1414" t="s">
        <v>17026</v>
      </c>
      <c r="W1414">
        <v>1</v>
      </c>
      <c r="AA1414">
        <f t="shared" si="19"/>
        <v>0</v>
      </c>
      <c r="AC1414">
        <f t="shared" si="17"/>
        <v>0</v>
      </c>
      <c r="AD1414">
        <f t="shared" si="18"/>
        <v>0</v>
      </c>
      <c r="AE1414" t="s">
        <v>1709</v>
      </c>
      <c r="AH1414" t="s">
        <v>4922</v>
      </c>
      <c r="AI1414" t="s">
        <v>7732</v>
      </c>
    </row>
    <row r="1415" spans="1:35" ht="11" customHeight="1" outlineLevel="1" x14ac:dyDescent="0.25">
      <c r="A1415" t="s">
        <v>17030</v>
      </c>
      <c r="C1415" t="s">
        <v>12974</v>
      </c>
      <c r="F1415" t="s">
        <v>4227</v>
      </c>
      <c r="G1415" s="2">
        <v>43</v>
      </c>
      <c r="H1415" s="2" t="s">
        <v>6728</v>
      </c>
      <c r="I1415" t="s">
        <v>3680</v>
      </c>
      <c r="J1415" t="s">
        <v>130</v>
      </c>
      <c r="T1415" t="s">
        <v>5508</v>
      </c>
      <c r="V1415" t="s">
        <v>17027</v>
      </c>
      <c r="W1415">
        <v>1</v>
      </c>
      <c r="AA1415">
        <f t="shared" si="19"/>
        <v>0</v>
      </c>
      <c r="AC1415">
        <f t="shared" si="17"/>
        <v>0</v>
      </c>
      <c r="AD1415">
        <f t="shared" si="18"/>
        <v>0</v>
      </c>
      <c r="AE1415" t="s">
        <v>1709</v>
      </c>
      <c r="AH1415" t="s">
        <v>4610</v>
      </c>
      <c r="AI1415" t="s">
        <v>7732</v>
      </c>
    </row>
    <row r="1416" spans="1:35" ht="11" customHeight="1" outlineLevel="1" x14ac:dyDescent="0.25">
      <c r="A1416" t="s">
        <v>17030</v>
      </c>
      <c r="C1416" t="s">
        <v>12974</v>
      </c>
      <c r="F1416" t="s">
        <v>4228</v>
      </c>
      <c r="G1416" s="2" t="s">
        <v>2745</v>
      </c>
      <c r="H1416" s="2" t="s">
        <v>6728</v>
      </c>
      <c r="I1416" t="s">
        <v>4229</v>
      </c>
      <c r="J1416" t="s">
        <v>130</v>
      </c>
      <c r="T1416" t="s">
        <v>5508</v>
      </c>
      <c r="V1416" t="s">
        <v>17027</v>
      </c>
      <c r="W1416">
        <v>1</v>
      </c>
      <c r="X1416" t="s">
        <v>7732</v>
      </c>
      <c r="AA1416">
        <f t="shared" si="19"/>
        <v>0</v>
      </c>
      <c r="AC1416">
        <f t="shared" si="17"/>
        <v>0</v>
      </c>
      <c r="AD1416">
        <f t="shared" si="18"/>
        <v>0</v>
      </c>
      <c r="AE1416" t="s">
        <v>1709</v>
      </c>
      <c r="AH1416" t="s">
        <v>4230</v>
      </c>
      <c r="AI1416" t="s">
        <v>7732</v>
      </c>
    </row>
    <row r="1417" spans="1:35" ht="11" customHeight="1" outlineLevel="1" x14ac:dyDescent="0.25">
      <c r="A1417" t="s">
        <v>17030</v>
      </c>
      <c r="C1417" t="s">
        <v>12974</v>
      </c>
      <c r="F1417" t="s">
        <v>4231</v>
      </c>
      <c r="G1417" s="2">
        <v>44</v>
      </c>
      <c r="H1417" s="2" t="s">
        <v>6728</v>
      </c>
      <c r="I1417" t="s">
        <v>3685</v>
      </c>
      <c r="J1417" t="s">
        <v>133</v>
      </c>
      <c r="T1417" t="s">
        <v>5508</v>
      </c>
      <c r="V1417" t="s">
        <v>17027</v>
      </c>
      <c r="W1417">
        <v>1</v>
      </c>
      <c r="AA1417">
        <f t="shared" si="19"/>
        <v>0</v>
      </c>
      <c r="AC1417">
        <f t="shared" si="17"/>
        <v>0</v>
      </c>
      <c r="AD1417">
        <f t="shared" si="18"/>
        <v>0</v>
      </c>
      <c r="AE1417" t="s">
        <v>1709</v>
      </c>
      <c r="AH1417" t="s">
        <v>4922</v>
      </c>
      <c r="AI1417" t="s">
        <v>7732</v>
      </c>
    </row>
    <row r="1418" spans="1:35" ht="11" customHeight="1" outlineLevel="1" x14ac:dyDescent="0.25">
      <c r="A1418" t="s">
        <v>17030</v>
      </c>
      <c r="C1418" t="s">
        <v>12974</v>
      </c>
      <c r="F1418" t="s">
        <v>4237</v>
      </c>
      <c r="G1418" s="2">
        <v>45</v>
      </c>
      <c r="H1418" s="2" t="s">
        <v>6728</v>
      </c>
      <c r="I1418" t="s">
        <v>3691</v>
      </c>
      <c r="J1418" t="s">
        <v>1674</v>
      </c>
      <c r="T1418" t="s">
        <v>5508</v>
      </c>
      <c r="V1418" t="s">
        <v>17027</v>
      </c>
      <c r="W1418">
        <v>1</v>
      </c>
      <c r="AA1418">
        <f t="shared" si="19"/>
        <v>0</v>
      </c>
      <c r="AC1418">
        <f t="shared" si="17"/>
        <v>0</v>
      </c>
      <c r="AD1418">
        <f t="shared" si="18"/>
        <v>0</v>
      </c>
      <c r="AE1418" t="s">
        <v>1709</v>
      </c>
      <c r="AH1418" t="s">
        <v>4922</v>
      </c>
      <c r="AI1418" t="s">
        <v>7732</v>
      </c>
    </row>
    <row r="1419" spans="1:35" ht="11" customHeight="1" outlineLevel="1" x14ac:dyDescent="0.25">
      <c r="A1419" t="s">
        <v>17030</v>
      </c>
      <c r="C1419" t="s">
        <v>12974</v>
      </c>
      <c r="F1419" t="s">
        <v>4238</v>
      </c>
      <c r="G1419" s="2">
        <v>46</v>
      </c>
      <c r="H1419" s="2" t="s">
        <v>6728</v>
      </c>
      <c r="I1419" t="s">
        <v>3286</v>
      </c>
      <c r="J1419" t="s">
        <v>2858</v>
      </c>
      <c r="T1419" t="s">
        <v>5508</v>
      </c>
      <c r="V1419" t="s">
        <v>17027</v>
      </c>
      <c r="W1419">
        <v>1</v>
      </c>
      <c r="AA1419">
        <f t="shared" si="19"/>
        <v>0</v>
      </c>
      <c r="AC1419">
        <f t="shared" si="17"/>
        <v>0</v>
      </c>
      <c r="AD1419">
        <f t="shared" si="18"/>
        <v>0</v>
      </c>
      <c r="AE1419" t="s">
        <v>1709</v>
      </c>
      <c r="AH1419" t="s">
        <v>4620</v>
      </c>
      <c r="AI1419" t="s">
        <v>7732</v>
      </c>
    </row>
    <row r="1420" spans="1:35" ht="11" customHeight="1" outlineLevel="1" x14ac:dyDescent="0.25">
      <c r="A1420" t="s">
        <v>17030</v>
      </c>
      <c r="C1420" t="s">
        <v>12974</v>
      </c>
      <c r="F1420" t="s">
        <v>4239</v>
      </c>
      <c r="G1420" s="2" t="s">
        <v>4062</v>
      </c>
      <c r="H1420" s="2" t="s">
        <v>6728</v>
      </c>
      <c r="I1420" t="s">
        <v>1672</v>
      </c>
      <c r="J1420" t="s">
        <v>5481</v>
      </c>
      <c r="T1420" t="s">
        <v>5508</v>
      </c>
      <c r="W1420">
        <v>1</v>
      </c>
      <c r="AA1420">
        <f t="shared" si="19"/>
        <v>0</v>
      </c>
      <c r="AC1420">
        <f t="shared" si="17"/>
        <v>0</v>
      </c>
      <c r="AD1420">
        <f t="shared" si="18"/>
        <v>0</v>
      </c>
      <c r="AE1420" t="s">
        <v>1709</v>
      </c>
      <c r="AH1420" t="s">
        <v>4620</v>
      </c>
      <c r="AI1420" t="s">
        <v>7732</v>
      </c>
    </row>
    <row r="1421" spans="1:35" ht="11" customHeight="1" outlineLevel="1" x14ac:dyDescent="0.25">
      <c r="A1421" t="s">
        <v>17030</v>
      </c>
      <c r="C1421" t="s">
        <v>12974</v>
      </c>
      <c r="F1421" t="s">
        <v>4240</v>
      </c>
      <c r="G1421" s="2">
        <v>47</v>
      </c>
      <c r="H1421" s="2">
        <v>1907</v>
      </c>
      <c r="I1421" t="s">
        <v>3312</v>
      </c>
      <c r="J1421" t="s">
        <v>5031</v>
      </c>
      <c r="T1421" t="s">
        <v>5508</v>
      </c>
      <c r="V1421" t="s">
        <v>17028</v>
      </c>
      <c r="W1421">
        <v>1</v>
      </c>
      <c r="AA1421">
        <f t="shared" si="19"/>
        <v>0</v>
      </c>
      <c r="AC1421">
        <f t="shared" si="17"/>
        <v>0</v>
      </c>
      <c r="AD1421">
        <f t="shared" si="18"/>
        <v>0</v>
      </c>
      <c r="AE1421" t="s">
        <v>1709</v>
      </c>
      <c r="AH1421" t="s">
        <v>4922</v>
      </c>
      <c r="AI1421" t="s">
        <v>7732</v>
      </c>
    </row>
    <row r="1422" spans="1:35" ht="11" customHeight="1" outlineLevel="1" x14ac:dyDescent="0.25">
      <c r="A1422" t="s">
        <v>17030</v>
      </c>
      <c r="C1422" t="s">
        <v>12974</v>
      </c>
      <c r="F1422" t="s">
        <v>4241</v>
      </c>
      <c r="G1422" s="2">
        <v>48</v>
      </c>
      <c r="H1422" s="2">
        <v>1907</v>
      </c>
      <c r="I1422" t="s">
        <v>5043</v>
      </c>
      <c r="J1422" t="s">
        <v>5616</v>
      </c>
      <c r="T1422" t="s">
        <v>5508</v>
      </c>
      <c r="V1422" t="s">
        <v>17028</v>
      </c>
      <c r="W1422">
        <v>1</v>
      </c>
      <c r="AA1422">
        <f t="shared" si="19"/>
        <v>0</v>
      </c>
      <c r="AC1422">
        <f t="shared" si="17"/>
        <v>0</v>
      </c>
      <c r="AD1422">
        <f t="shared" si="18"/>
        <v>0</v>
      </c>
      <c r="AE1422" t="s">
        <v>1709</v>
      </c>
      <c r="AH1422" t="s">
        <v>4610</v>
      </c>
      <c r="AI1422" t="s">
        <v>7732</v>
      </c>
    </row>
    <row r="1423" spans="1:35" ht="11" customHeight="1" outlineLevel="1" x14ac:dyDescent="0.25">
      <c r="A1423" t="s">
        <v>17030</v>
      </c>
      <c r="C1423" t="s">
        <v>12974</v>
      </c>
      <c r="F1423" t="s">
        <v>3917</v>
      </c>
      <c r="G1423" s="2" t="s">
        <v>10603</v>
      </c>
      <c r="H1423" s="2">
        <v>1907</v>
      </c>
      <c r="I1423" t="s">
        <v>3918</v>
      </c>
      <c r="J1423" t="s">
        <v>5616</v>
      </c>
      <c r="T1423" t="s">
        <v>5508</v>
      </c>
      <c r="V1423" t="s">
        <v>17028</v>
      </c>
      <c r="W1423">
        <v>1</v>
      </c>
      <c r="X1423" t="s">
        <v>7732</v>
      </c>
      <c r="AA1423">
        <f t="shared" si="19"/>
        <v>0</v>
      </c>
      <c r="AC1423">
        <f t="shared" si="17"/>
        <v>0</v>
      </c>
      <c r="AD1423">
        <f t="shared" si="18"/>
        <v>0</v>
      </c>
      <c r="AE1423" t="s">
        <v>1709</v>
      </c>
      <c r="AH1423" t="s">
        <v>4620</v>
      </c>
      <c r="AI1423" t="s">
        <v>7732</v>
      </c>
    </row>
    <row r="1424" spans="1:35" ht="11" customHeight="1" outlineLevel="1" x14ac:dyDescent="0.25">
      <c r="A1424" t="s">
        <v>17030</v>
      </c>
      <c r="C1424" t="s">
        <v>12974</v>
      </c>
      <c r="F1424" t="s">
        <v>3919</v>
      </c>
      <c r="G1424" s="2" t="s">
        <v>4062</v>
      </c>
      <c r="H1424" s="2" t="s">
        <v>6728</v>
      </c>
      <c r="I1424" t="s">
        <v>1669</v>
      </c>
      <c r="J1424" t="s">
        <v>4558</v>
      </c>
      <c r="T1424" t="s">
        <v>5508</v>
      </c>
      <c r="W1424">
        <v>1</v>
      </c>
      <c r="AA1424">
        <f t="shared" si="19"/>
        <v>0</v>
      </c>
      <c r="AC1424">
        <f t="shared" si="17"/>
        <v>0</v>
      </c>
      <c r="AD1424">
        <f t="shared" si="18"/>
        <v>0</v>
      </c>
      <c r="AE1424" t="s">
        <v>1709</v>
      </c>
      <c r="AH1424" t="s">
        <v>4610</v>
      </c>
      <c r="AI1424" t="s">
        <v>7732</v>
      </c>
    </row>
    <row r="1425" spans="1:35" ht="11" customHeight="1" outlineLevel="1" x14ac:dyDescent="0.25">
      <c r="A1425" t="s">
        <v>17030</v>
      </c>
      <c r="C1425" t="s">
        <v>12974</v>
      </c>
      <c r="F1425" t="s">
        <v>3920</v>
      </c>
      <c r="G1425" s="2" t="s">
        <v>4062</v>
      </c>
      <c r="H1425" s="2" t="s">
        <v>6728</v>
      </c>
      <c r="I1425" t="s">
        <v>3921</v>
      </c>
      <c r="J1425" t="s">
        <v>4558</v>
      </c>
      <c r="T1425" t="s">
        <v>5508</v>
      </c>
      <c r="W1425">
        <v>1</v>
      </c>
      <c r="AA1425">
        <f t="shared" si="19"/>
        <v>0</v>
      </c>
      <c r="AC1425">
        <f t="shared" si="17"/>
        <v>0</v>
      </c>
      <c r="AD1425">
        <f t="shared" si="18"/>
        <v>0</v>
      </c>
      <c r="AE1425" t="s">
        <v>1709</v>
      </c>
      <c r="AH1425" t="s">
        <v>4922</v>
      </c>
      <c r="AI1425" t="s">
        <v>7732</v>
      </c>
    </row>
    <row r="1426" spans="1:35" ht="11" customHeight="1" outlineLevel="1" x14ac:dyDescent="0.25">
      <c r="A1426" t="s">
        <v>17030</v>
      </c>
      <c r="C1426" t="s">
        <v>12974</v>
      </c>
      <c r="F1426" t="s">
        <v>3922</v>
      </c>
      <c r="G1426" s="2" t="s">
        <v>4062</v>
      </c>
      <c r="H1426" s="2" t="s">
        <v>6728</v>
      </c>
      <c r="I1426" t="s">
        <v>3923</v>
      </c>
      <c r="J1426" t="s">
        <v>4558</v>
      </c>
      <c r="T1426" t="s">
        <v>5508</v>
      </c>
      <c r="W1426">
        <v>1</v>
      </c>
      <c r="AA1426">
        <f t="shared" si="19"/>
        <v>0</v>
      </c>
      <c r="AC1426">
        <f t="shared" si="17"/>
        <v>0</v>
      </c>
      <c r="AD1426">
        <f t="shared" si="18"/>
        <v>0</v>
      </c>
      <c r="AE1426" t="s">
        <v>1709</v>
      </c>
      <c r="AH1426" t="s">
        <v>4620</v>
      </c>
      <c r="AI1426" t="s">
        <v>7732</v>
      </c>
    </row>
    <row r="1427" spans="1:35" ht="11" customHeight="1" outlineLevel="1" x14ac:dyDescent="0.25">
      <c r="A1427" t="s">
        <v>17030</v>
      </c>
      <c r="C1427" t="s">
        <v>12974</v>
      </c>
      <c r="F1427" t="s">
        <v>6756</v>
      </c>
      <c r="G1427" s="2" t="s">
        <v>4062</v>
      </c>
      <c r="H1427" s="2" t="s">
        <v>6728</v>
      </c>
      <c r="I1427" t="s">
        <v>2554</v>
      </c>
      <c r="J1427" t="s">
        <v>133</v>
      </c>
      <c r="T1427" t="s">
        <v>5508</v>
      </c>
      <c r="W1427">
        <v>1</v>
      </c>
      <c r="AA1427">
        <f t="shared" si="19"/>
        <v>0</v>
      </c>
      <c r="AC1427">
        <f t="shared" si="17"/>
        <v>0</v>
      </c>
      <c r="AD1427">
        <f t="shared" si="18"/>
        <v>0</v>
      </c>
      <c r="AE1427" t="s">
        <v>1709</v>
      </c>
      <c r="AH1427" t="s">
        <v>4922</v>
      </c>
      <c r="AI1427" t="s">
        <v>7732</v>
      </c>
    </row>
    <row r="1428" spans="1:35" ht="11" customHeight="1" outlineLevel="1" x14ac:dyDescent="0.25">
      <c r="A1428" t="s">
        <v>17030</v>
      </c>
      <c r="C1428" t="s">
        <v>12974</v>
      </c>
      <c r="F1428" t="s">
        <v>6757</v>
      </c>
      <c r="G1428" s="2">
        <v>49</v>
      </c>
      <c r="H1428" s="2">
        <v>1907</v>
      </c>
      <c r="I1428" t="s">
        <v>2554</v>
      </c>
      <c r="J1428" t="s">
        <v>133</v>
      </c>
      <c r="T1428" t="s">
        <v>5508</v>
      </c>
      <c r="V1428" t="s">
        <v>17028</v>
      </c>
      <c r="W1428">
        <v>1</v>
      </c>
      <c r="AA1428">
        <f t="shared" si="19"/>
        <v>0</v>
      </c>
      <c r="AC1428">
        <f t="shared" si="17"/>
        <v>0</v>
      </c>
      <c r="AD1428">
        <f t="shared" si="18"/>
        <v>0</v>
      </c>
      <c r="AE1428" t="s">
        <v>1709</v>
      </c>
      <c r="AH1428" t="s">
        <v>4230</v>
      </c>
      <c r="AI1428" t="s">
        <v>7732</v>
      </c>
    </row>
    <row r="1429" spans="1:35" ht="11" customHeight="1" outlineLevel="1" x14ac:dyDescent="0.25">
      <c r="A1429" t="s">
        <v>17030</v>
      </c>
      <c r="C1429" t="s">
        <v>12974</v>
      </c>
      <c r="F1429" t="s">
        <v>8018</v>
      </c>
      <c r="G1429" s="2" t="s">
        <v>4062</v>
      </c>
      <c r="H1429" s="2">
        <v>1907</v>
      </c>
      <c r="I1429" t="s">
        <v>3678</v>
      </c>
      <c r="J1429" t="s">
        <v>4558</v>
      </c>
      <c r="T1429" t="s">
        <v>5508</v>
      </c>
      <c r="V1429" t="s">
        <v>17028</v>
      </c>
      <c r="W1429">
        <v>1</v>
      </c>
      <c r="AA1429">
        <f t="shared" si="19"/>
        <v>0</v>
      </c>
      <c r="AC1429">
        <f t="shared" si="17"/>
        <v>0</v>
      </c>
      <c r="AD1429">
        <f t="shared" si="18"/>
        <v>0</v>
      </c>
      <c r="AE1429" t="s">
        <v>1709</v>
      </c>
      <c r="AH1429" t="s">
        <v>4230</v>
      </c>
      <c r="AI1429" t="s">
        <v>7732</v>
      </c>
    </row>
    <row r="1430" spans="1:35" ht="11" customHeight="1" outlineLevel="1" x14ac:dyDescent="0.25">
      <c r="A1430" t="s">
        <v>17030</v>
      </c>
      <c r="C1430" t="s">
        <v>12974</v>
      </c>
      <c r="F1430" t="s">
        <v>6758</v>
      </c>
      <c r="G1430" s="2">
        <v>50</v>
      </c>
      <c r="H1430" s="2">
        <v>1907</v>
      </c>
      <c r="I1430" t="s">
        <v>2768</v>
      </c>
      <c r="J1430" t="s">
        <v>5616</v>
      </c>
      <c r="T1430" t="s">
        <v>5508</v>
      </c>
      <c r="V1430" t="s">
        <v>17028</v>
      </c>
      <c r="W1430">
        <v>1</v>
      </c>
      <c r="X1430" t="s">
        <v>7732</v>
      </c>
      <c r="AA1430">
        <f t="shared" si="19"/>
        <v>0</v>
      </c>
      <c r="AC1430">
        <f t="shared" si="17"/>
        <v>0</v>
      </c>
      <c r="AD1430">
        <f t="shared" si="18"/>
        <v>0</v>
      </c>
      <c r="AE1430" t="s">
        <v>1709</v>
      </c>
      <c r="AH1430" t="s">
        <v>4922</v>
      </c>
      <c r="AI1430" t="s">
        <v>7732</v>
      </c>
    </row>
    <row r="1431" spans="1:35" ht="11" customHeight="1" outlineLevel="1" x14ac:dyDescent="0.25">
      <c r="A1431" t="s">
        <v>17030</v>
      </c>
      <c r="C1431" t="s">
        <v>12974</v>
      </c>
      <c r="F1431" t="s">
        <v>6759</v>
      </c>
      <c r="G1431" s="2">
        <v>51</v>
      </c>
      <c r="H1431" s="2">
        <v>1907</v>
      </c>
      <c r="I1431" t="s">
        <v>3573</v>
      </c>
      <c r="J1431" t="s">
        <v>5037</v>
      </c>
      <c r="T1431" t="s">
        <v>5508</v>
      </c>
      <c r="V1431" t="s">
        <v>17028</v>
      </c>
      <c r="W1431">
        <v>1</v>
      </c>
      <c r="AA1431">
        <f t="shared" si="19"/>
        <v>0</v>
      </c>
      <c r="AC1431">
        <f t="shared" si="17"/>
        <v>0</v>
      </c>
      <c r="AD1431">
        <f t="shared" si="18"/>
        <v>0</v>
      </c>
      <c r="AE1431" t="s">
        <v>1709</v>
      </c>
      <c r="AH1431" t="s">
        <v>4922</v>
      </c>
      <c r="AI1431" t="s">
        <v>7732</v>
      </c>
    </row>
  </sheetData>
  <autoFilter ref="A3:AK3" xr:uid="{BDF58C15-E4BF-4015-8B87-9EAD10E565E2}"/>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F355-ABE4-4961-B44F-4C1C262BB273}">
  <dimension ref="A1:E68"/>
  <sheetViews>
    <sheetView showGridLines="0" topLeftCell="A2" zoomScale="120" zoomScaleNormal="120" workbookViewId="0">
      <selection activeCell="G23" sqref="G23"/>
    </sheetView>
  </sheetViews>
  <sheetFormatPr defaultRowHeight="12.5" x14ac:dyDescent="0.25"/>
  <cols>
    <col min="1" max="1" width="13" customWidth="1"/>
    <col min="2" max="5" width="11.453125" customWidth="1"/>
  </cols>
  <sheetData>
    <row r="1" spans="1:2" ht="25.75" customHeight="1" x14ac:dyDescent="0.25">
      <c r="A1" s="119" t="s">
        <v>22267</v>
      </c>
    </row>
    <row r="2" spans="1:2" x14ac:dyDescent="0.25">
      <c r="A2" s="1" t="s">
        <v>22409</v>
      </c>
    </row>
    <row r="4" spans="1:2" x14ac:dyDescent="0.25">
      <c r="A4" s="3" t="s">
        <v>22268</v>
      </c>
      <c r="B4" s="114">
        <v>45694</v>
      </c>
    </row>
    <row r="5" spans="1:2" x14ac:dyDescent="0.25">
      <c r="A5" s="3" t="s">
        <v>22269</v>
      </c>
      <c r="B5" s="115" t="s">
        <v>22270</v>
      </c>
    </row>
    <row r="6" spans="1:2" x14ac:dyDescent="0.25">
      <c r="A6" s="3" t="s">
        <v>22271</v>
      </c>
      <c r="B6" s="115" t="s">
        <v>22272</v>
      </c>
    </row>
    <row r="8" spans="1:2" x14ac:dyDescent="0.25">
      <c r="A8" s="107">
        <f>DATABASE!L16005</f>
        <v>15122</v>
      </c>
      <c r="B8" s="39" t="s">
        <v>22276</v>
      </c>
    </row>
    <row r="9" spans="1:2" x14ac:dyDescent="0.25">
      <c r="A9" s="107">
        <f>DATABASE!R16000</f>
        <v>10684</v>
      </c>
      <c r="B9" s="39" t="s">
        <v>22277</v>
      </c>
    </row>
    <row r="10" spans="1:2" x14ac:dyDescent="0.25">
      <c r="A10" s="111">
        <f>A9/A8</f>
        <v>0.70652030154741441</v>
      </c>
    </row>
    <row r="12" spans="1:2" ht="13" x14ac:dyDescent="0.3">
      <c r="A12" s="10" t="s">
        <v>22275</v>
      </c>
    </row>
    <row r="13" spans="1:2" x14ac:dyDescent="0.25">
      <c r="A13" s="7">
        <v>1</v>
      </c>
      <c r="B13" s="39" t="s">
        <v>22260</v>
      </c>
    </row>
    <row r="14" spans="1:2" x14ac:dyDescent="0.25">
      <c r="A14" s="7">
        <v>2</v>
      </c>
      <c r="B14" s="39" t="s">
        <v>22261</v>
      </c>
    </row>
    <row r="15" spans="1:2" x14ac:dyDescent="0.25">
      <c r="A15" s="7">
        <v>3</v>
      </c>
      <c r="B15" s="39" t="s">
        <v>22273</v>
      </c>
    </row>
    <row r="16" spans="1:2" x14ac:dyDescent="0.25">
      <c r="A16" s="7">
        <v>4</v>
      </c>
      <c r="B16" s="39" t="s">
        <v>22262</v>
      </c>
    </row>
    <row r="17" spans="1:5" x14ac:dyDescent="0.25">
      <c r="A17" s="7">
        <v>5</v>
      </c>
      <c r="B17" s="39" t="s">
        <v>22263</v>
      </c>
    </row>
    <row r="18" spans="1:5" x14ac:dyDescent="0.25">
      <c r="A18" s="7">
        <v>6</v>
      </c>
      <c r="B18" s="39" t="s">
        <v>22264</v>
      </c>
    </row>
    <row r="19" spans="1:5" x14ac:dyDescent="0.25">
      <c r="A19" s="7">
        <v>7</v>
      </c>
      <c r="B19" s="39" t="s">
        <v>22265</v>
      </c>
    </row>
    <row r="21" spans="1:5" ht="13" x14ac:dyDescent="0.3">
      <c r="A21" s="112" t="s">
        <v>13083</v>
      </c>
      <c r="B21" s="112" t="s">
        <v>20078</v>
      </c>
      <c r="C21" s="112" t="s">
        <v>18031</v>
      </c>
      <c r="D21" s="112" t="s">
        <v>18032</v>
      </c>
      <c r="E21" s="112" t="s">
        <v>20079</v>
      </c>
    </row>
    <row r="22" spans="1:5" x14ac:dyDescent="0.25">
      <c r="A22" s="7">
        <v>1</v>
      </c>
      <c r="B22" s="107">
        <f>DATABASE!L16010</f>
        <v>2865</v>
      </c>
      <c r="C22" s="107">
        <f>DATABASE!M16010</f>
        <v>2320</v>
      </c>
      <c r="D22" s="107">
        <f>DATABASE!N16010</f>
        <v>545</v>
      </c>
      <c r="E22" s="109">
        <f>DATABASE!O16010</f>
        <v>0.8097731239092496</v>
      </c>
    </row>
    <row r="23" spans="1:5" x14ac:dyDescent="0.25">
      <c r="A23" s="7">
        <v>2</v>
      </c>
      <c r="B23" s="107">
        <f>DATABASE!L16011</f>
        <v>442</v>
      </c>
      <c r="C23" s="107">
        <f>DATABASE!M16011</f>
        <v>390</v>
      </c>
      <c r="D23" s="107">
        <f>DATABASE!N16011</f>
        <v>52</v>
      </c>
      <c r="E23" s="109">
        <f>DATABASE!O16011</f>
        <v>0.88235294117647056</v>
      </c>
    </row>
    <row r="24" spans="1:5" x14ac:dyDescent="0.25">
      <c r="A24" s="7">
        <v>3</v>
      </c>
      <c r="B24" s="107">
        <f>DATABASE!L16012</f>
        <v>4477</v>
      </c>
      <c r="C24" s="107">
        <f>DATABASE!M16012</f>
        <v>2897</v>
      </c>
      <c r="D24" s="107">
        <f>DATABASE!N16012</f>
        <v>1580</v>
      </c>
      <c r="E24" s="109">
        <f>DATABASE!O16012</f>
        <v>0.64708510163055621</v>
      </c>
    </row>
    <row r="25" spans="1:5" x14ac:dyDescent="0.25">
      <c r="A25" s="7">
        <v>4</v>
      </c>
      <c r="B25" s="107">
        <f>DATABASE!L16013</f>
        <v>497</v>
      </c>
      <c r="C25" s="107">
        <f>DATABASE!M16013</f>
        <v>346</v>
      </c>
      <c r="D25" s="107">
        <f>DATABASE!N16013</f>
        <v>151</v>
      </c>
      <c r="E25" s="109">
        <f>DATABASE!O16013</f>
        <v>0.69617706237424548</v>
      </c>
    </row>
    <row r="26" spans="1:5" x14ac:dyDescent="0.25">
      <c r="A26" s="7">
        <v>5</v>
      </c>
      <c r="B26" s="107">
        <f>DATABASE!L16014</f>
        <v>2735</v>
      </c>
      <c r="C26" s="107">
        <f>DATABASE!M16014</f>
        <v>1738</v>
      </c>
      <c r="D26" s="107">
        <f>DATABASE!N16014</f>
        <v>996</v>
      </c>
      <c r="E26" s="109">
        <f>DATABASE!O16014</f>
        <v>0.63546617915904935</v>
      </c>
    </row>
    <row r="27" spans="1:5" x14ac:dyDescent="0.25">
      <c r="A27" s="7">
        <v>6</v>
      </c>
      <c r="B27" s="107">
        <f>DATABASE!L16015</f>
        <v>1496</v>
      </c>
      <c r="C27" s="107">
        <f>DATABASE!M16015</f>
        <v>1024</v>
      </c>
      <c r="D27" s="107">
        <f>DATABASE!N16015</f>
        <v>472</v>
      </c>
      <c r="E27" s="109">
        <f>DATABASE!O16015</f>
        <v>0.68449197860962563</v>
      </c>
    </row>
    <row r="28" spans="1:5" x14ac:dyDescent="0.25">
      <c r="A28" s="7">
        <v>7</v>
      </c>
      <c r="B28" s="107">
        <f>DATABASE!L16016</f>
        <v>2611</v>
      </c>
      <c r="C28" s="107">
        <f>DATABASE!M16016</f>
        <v>1969</v>
      </c>
      <c r="D28" s="107">
        <f>DATABASE!N16016</f>
        <v>642</v>
      </c>
      <c r="E28" s="109">
        <f>DATABASE!O16016</f>
        <v>0.75411719647644582</v>
      </c>
    </row>
    <row r="29" spans="1:5" ht="13" x14ac:dyDescent="0.3">
      <c r="A29" s="112" t="s">
        <v>22291</v>
      </c>
      <c r="B29" s="14">
        <f>DATABASE!L16017</f>
        <v>15123</v>
      </c>
      <c r="C29" s="14">
        <f>DATABASE!M16017</f>
        <v>10684</v>
      </c>
      <c r="D29" s="14">
        <f>DATABASE!N16017</f>
        <v>4438</v>
      </c>
      <c r="E29" s="110">
        <f>DATABASE!O16017</f>
        <v>0.70647358328373999</v>
      </c>
    </row>
    <row r="30" spans="1:5" x14ac:dyDescent="0.25">
      <c r="E30" s="113" t="s">
        <v>22253</v>
      </c>
    </row>
    <row r="32" spans="1:5" ht="13" x14ac:dyDescent="0.3">
      <c r="A32" s="10" t="s">
        <v>22365</v>
      </c>
    </row>
    <row r="33" spans="1:3" x14ac:dyDescent="0.25">
      <c r="A33" s="107">
        <f>DATABASE!L16004</f>
        <v>15720</v>
      </c>
      <c r="B33" s="109">
        <f>DATABASE!K16004</f>
        <v>1</v>
      </c>
      <c r="C33" s="39" t="s">
        <v>22257</v>
      </c>
    </row>
    <row r="34" spans="1:3" x14ac:dyDescent="0.25">
      <c r="A34" s="107">
        <f>DATABASE!L16003</f>
        <v>598</v>
      </c>
      <c r="B34" s="109">
        <f>DATABASE!K16003</f>
        <v>3.8040712468193384E-2</v>
      </c>
      <c r="C34" s="39" t="s">
        <v>22280</v>
      </c>
    </row>
    <row r="35" spans="1:3" x14ac:dyDescent="0.25">
      <c r="A35" s="107">
        <f>DATABASE!L16005</f>
        <v>15122</v>
      </c>
      <c r="B35" s="7"/>
      <c r="C35" s="39" t="s">
        <v>22281</v>
      </c>
    </row>
    <row r="36" spans="1:3" x14ac:dyDescent="0.25">
      <c r="A36" s="107">
        <f>DATABASE!L16000</f>
        <v>10684</v>
      </c>
      <c r="B36" s="109">
        <f>DATABASE!K16000</f>
        <v>0.67964376590330788</v>
      </c>
      <c r="C36" s="39" t="s">
        <v>22277</v>
      </c>
    </row>
    <row r="37" spans="1:3" x14ac:dyDescent="0.25">
      <c r="A37" s="107">
        <f>DATABASE!L16001</f>
        <v>4391</v>
      </c>
      <c r="B37" s="109">
        <f>DATABASE!K16001</f>
        <v>0.27932569974554705</v>
      </c>
      <c r="C37" s="39" t="s">
        <v>22278</v>
      </c>
    </row>
    <row r="38" spans="1:3" x14ac:dyDescent="0.25">
      <c r="A38" s="107">
        <f>DATABASE!L16002</f>
        <v>47</v>
      </c>
      <c r="B38" s="116">
        <f>DATABASE!K16002</f>
        <v>2.9898218829516538E-3</v>
      </c>
      <c r="C38" s="39" t="s">
        <v>22279</v>
      </c>
    </row>
    <row r="40" spans="1:3" ht="13" x14ac:dyDescent="0.3">
      <c r="A40" s="10" t="s">
        <v>22292</v>
      </c>
    </row>
    <row r="41" spans="1:3" x14ac:dyDescent="0.25">
      <c r="A41" s="107">
        <f>DATABASE!B16000</f>
        <v>276</v>
      </c>
      <c r="B41" s="39" t="s">
        <v>22293</v>
      </c>
    </row>
    <row r="42" spans="1:3" x14ac:dyDescent="0.25">
      <c r="A42" s="107">
        <f>DATABASE!U16000</f>
        <v>215</v>
      </c>
      <c r="B42" s="39" t="s">
        <v>22256</v>
      </c>
    </row>
    <row r="43" spans="1:3" x14ac:dyDescent="0.25">
      <c r="A43" s="107">
        <f>DATABASE!O16000</f>
        <v>667915</v>
      </c>
      <c r="B43" s="39" t="s">
        <v>22288</v>
      </c>
    </row>
    <row r="44" spans="1:3" x14ac:dyDescent="0.25">
      <c r="A44" s="107">
        <f>DATABASE!O16001</f>
        <v>103986</v>
      </c>
      <c r="B44" s="39" t="s">
        <v>22289</v>
      </c>
    </row>
    <row r="45" spans="1:3" x14ac:dyDescent="0.25">
      <c r="A45" s="107">
        <f>DATABASE!O16002</f>
        <v>771901</v>
      </c>
      <c r="B45" s="39" t="s">
        <v>22290</v>
      </c>
    </row>
    <row r="46" spans="1:3" x14ac:dyDescent="0.25">
      <c r="A46" s="108">
        <f>DATABASE!O16003</f>
        <v>2.0366601416502893E-2</v>
      </c>
      <c r="B46" s="39" t="s">
        <v>22294</v>
      </c>
    </row>
    <row r="48" spans="1:3" ht="13" x14ac:dyDescent="0.3">
      <c r="A48" s="10" t="s">
        <v>22266</v>
      </c>
    </row>
    <row r="49" spans="1:2" x14ac:dyDescent="0.25">
      <c r="A49" s="107">
        <f>DATABASE!S16004</f>
        <v>392</v>
      </c>
      <c r="B49" s="39" t="s">
        <v>22287</v>
      </c>
    </row>
    <row r="50" spans="1:2" x14ac:dyDescent="0.25">
      <c r="A50" s="107">
        <f>DATABASE!S16000</f>
        <v>372</v>
      </c>
      <c r="B50" s="41" t="s">
        <v>22277</v>
      </c>
    </row>
    <row r="51" spans="1:2" x14ac:dyDescent="0.25">
      <c r="A51" s="107">
        <f>DATABASE!T16004</f>
        <v>677</v>
      </c>
      <c r="B51" s="39" t="s">
        <v>22286</v>
      </c>
    </row>
    <row r="52" spans="1:2" x14ac:dyDescent="0.25">
      <c r="A52" s="107">
        <f>DATABASE!T16000</f>
        <v>649</v>
      </c>
      <c r="B52" s="41" t="s">
        <v>22277</v>
      </c>
    </row>
    <row r="53" spans="1:2" x14ac:dyDescent="0.25">
      <c r="B53" s="1"/>
    </row>
    <row r="54" spans="1:2" ht="13" x14ac:dyDescent="0.3">
      <c r="A54" s="10" t="s">
        <v>22255</v>
      </c>
    </row>
    <row r="55" spans="1:2" x14ac:dyDescent="0.25">
      <c r="A55" s="107">
        <f>DATABASE!Y16000</f>
        <v>274</v>
      </c>
      <c r="B55" s="39" t="s">
        <v>22369</v>
      </c>
    </row>
    <row r="56" spans="1:2" x14ac:dyDescent="0.25">
      <c r="A56" s="107">
        <f>DATABASE!Z16000</f>
        <v>60</v>
      </c>
      <c r="B56" s="39" t="s">
        <v>22282</v>
      </c>
    </row>
    <row r="57" spans="1:2" x14ac:dyDescent="0.25">
      <c r="A57" s="107">
        <f>DATABASE!AA16000</f>
        <v>2334</v>
      </c>
      <c r="B57" s="39" t="s">
        <v>22283</v>
      </c>
    </row>
    <row r="58" spans="1:2" x14ac:dyDescent="0.25">
      <c r="A58" s="107">
        <f>DATABASE!AB16000</f>
        <v>126</v>
      </c>
      <c r="B58" s="39" t="s">
        <v>22284</v>
      </c>
    </row>
    <row r="59" spans="1:2" x14ac:dyDescent="0.25">
      <c r="A59" s="107">
        <f>DATABASE!AC16000</f>
        <v>162</v>
      </c>
      <c r="B59" s="39" t="s">
        <v>22285</v>
      </c>
    </row>
    <row r="61" spans="1:2" ht="13" x14ac:dyDescent="0.3">
      <c r="A61" s="10" t="s">
        <v>18020</v>
      </c>
    </row>
    <row r="62" spans="1:2" x14ac:dyDescent="0.25">
      <c r="A62" s="107">
        <f>DATABASE!AE16000</f>
        <v>925</v>
      </c>
      <c r="B62" s="39" t="s">
        <v>22258</v>
      </c>
    </row>
    <row r="63" spans="1:2" x14ac:dyDescent="0.25">
      <c r="A63" s="107">
        <f>DATABASE!AF16000</f>
        <v>108</v>
      </c>
      <c r="B63" s="39" t="s">
        <v>22259</v>
      </c>
    </row>
    <row r="65" spans="1:2" ht="13" x14ac:dyDescent="0.3">
      <c r="A65" s="10" t="s">
        <v>22405</v>
      </c>
    </row>
    <row r="66" spans="1:2" x14ac:dyDescent="0.25">
      <c r="A66" s="127">
        <f>DATABASE!M16000</f>
        <v>27559.389999999861</v>
      </c>
      <c r="B66" s="39" t="s">
        <v>22406</v>
      </c>
    </row>
    <row r="67" spans="1:2" x14ac:dyDescent="0.25">
      <c r="A67" s="127">
        <f>65%*A66</f>
        <v>17913.60349999991</v>
      </c>
      <c r="B67" s="39" t="s">
        <v>22407</v>
      </c>
    </row>
    <row r="68" spans="1:2" x14ac:dyDescent="0.25">
      <c r="A68" s="127">
        <f>A66-A67</f>
        <v>9645.786499999951</v>
      </c>
      <c r="B68" s="39" t="s">
        <v>22408</v>
      </c>
    </row>
  </sheetData>
  <hyperlinks>
    <hyperlink ref="B5" r:id="rId1" xr:uid="{D13B5CAC-CE88-4D92-94AC-459E3A381697}"/>
    <hyperlink ref="B6" r:id="rId2" xr:uid="{E98A2645-10F1-4C62-8142-AACD3235A07A}"/>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20B79-4727-43AE-9DD9-8C563685DFC6}">
  <sheetPr filterMode="1"/>
  <dimension ref="A1:W279"/>
  <sheetViews>
    <sheetView workbookViewId="0">
      <pane ySplit="2" topLeftCell="A8" activePane="bottomLeft" state="frozen"/>
      <selection pane="bottomLeft" activeCell="C85" sqref="C85"/>
    </sheetView>
  </sheetViews>
  <sheetFormatPr defaultColWidth="8.81640625" defaultRowHeight="12.5" x14ac:dyDescent="0.25"/>
  <cols>
    <col min="1" max="1" width="36.1796875" customWidth="1"/>
    <col min="2" max="2" width="23.54296875" hidden="1" customWidth="1"/>
    <col min="3" max="3" width="22.90625" customWidth="1"/>
    <col min="4" max="4" width="14.7265625" customWidth="1"/>
    <col min="5" max="7" width="8.54296875" hidden="1" customWidth="1"/>
    <col min="8" max="8" width="9.1796875" hidden="1" customWidth="1"/>
    <col min="9" max="9" width="7.1796875" style="17" hidden="1" customWidth="1"/>
    <col min="10" max="22" width="7.1796875" hidden="1" customWidth="1"/>
    <col min="23" max="23" width="2.6328125" hidden="1" customWidth="1"/>
  </cols>
  <sheetData>
    <row r="1" spans="1:23" ht="20" x14ac:dyDescent="0.4">
      <c r="A1" s="16" t="s">
        <v>21476</v>
      </c>
    </row>
    <row r="2" spans="1:23" ht="18.5" customHeight="1" x14ac:dyDescent="0.25">
      <c r="A2" s="132" t="s">
        <v>6224</v>
      </c>
      <c r="B2" s="132" t="s">
        <v>6224</v>
      </c>
      <c r="C2" s="132" t="s">
        <v>11984</v>
      </c>
      <c r="D2" s="133" t="s">
        <v>11982</v>
      </c>
      <c r="E2" s="36" t="s">
        <v>10252</v>
      </c>
      <c r="F2" s="36" t="s">
        <v>18017</v>
      </c>
      <c r="G2" s="38" t="s">
        <v>22196</v>
      </c>
      <c r="H2" s="36" t="s">
        <v>18018</v>
      </c>
      <c r="I2" s="38" t="s">
        <v>22194</v>
      </c>
      <c r="J2" s="36" t="s">
        <v>18164</v>
      </c>
      <c r="K2" s="36" t="s">
        <v>18165</v>
      </c>
      <c r="L2" s="36" t="s">
        <v>18166</v>
      </c>
      <c r="M2" s="36" t="s">
        <v>18167</v>
      </c>
      <c r="N2" s="36" t="s">
        <v>18168</v>
      </c>
      <c r="O2" s="36" t="s">
        <v>18169</v>
      </c>
      <c r="P2" s="36" t="s">
        <v>18170</v>
      </c>
      <c r="Q2" s="36" t="s">
        <v>18171</v>
      </c>
      <c r="R2" s="36" t="s">
        <v>18172</v>
      </c>
      <c r="S2" s="36" t="s">
        <v>18173</v>
      </c>
      <c r="T2" s="36" t="s">
        <v>18174</v>
      </c>
      <c r="U2" s="36" t="s">
        <v>18175</v>
      </c>
      <c r="V2" s="36" t="s">
        <v>18176</v>
      </c>
      <c r="W2" s="36" t="s">
        <v>18177</v>
      </c>
    </row>
    <row r="3" spans="1:23" hidden="1" x14ac:dyDescent="0.25">
      <c r="A3" s="134" t="s">
        <v>18871</v>
      </c>
      <c r="B3" s="134" t="s">
        <v>19143</v>
      </c>
      <c r="C3" s="134" t="str">
        <f>DATABASE!B2</f>
        <v>Finland</v>
      </c>
      <c r="D3" s="134" t="str">
        <f>DATABASE!C2</f>
        <v>Europe</v>
      </c>
      <c r="E3" s="21">
        <f>DATABASE!O2</f>
        <v>501</v>
      </c>
      <c r="F3">
        <f>DATABASE!P2</f>
        <v>11</v>
      </c>
      <c r="G3">
        <f>DATABASE!R2</f>
        <v>11</v>
      </c>
      <c r="H3" s="117">
        <f>DATABASE!N2</f>
        <v>22.1</v>
      </c>
      <c r="I3" s="17" t="str">
        <f>DATABASE!U2</f>
        <v>Y</v>
      </c>
      <c r="J3">
        <f>DATABASE!AF2</f>
        <v>0</v>
      </c>
      <c r="K3">
        <f>DATABASE!AJ2</f>
        <v>0</v>
      </c>
      <c r="L3">
        <f>DATABASE!AK2</f>
        <v>0</v>
      </c>
      <c r="M3">
        <f>DATABASE!AL2</f>
        <v>4</v>
      </c>
      <c r="N3">
        <f>DATABASE!AM2</f>
        <v>4</v>
      </c>
      <c r="O3">
        <f>DATABASE!AN2</f>
        <v>0</v>
      </c>
      <c r="P3">
        <f>DATABASE!AO2</f>
        <v>0</v>
      </c>
      <c r="Q3">
        <f>DATABASE!AP2</f>
        <v>0</v>
      </c>
      <c r="R3">
        <f>DATABASE!AQ2</f>
        <v>0</v>
      </c>
      <c r="S3">
        <f>DATABASE!AR2</f>
        <v>5</v>
      </c>
      <c r="T3">
        <f>DATABASE!AS2</f>
        <v>5</v>
      </c>
      <c r="U3">
        <f>DATABASE!AT2</f>
        <v>2</v>
      </c>
      <c r="V3">
        <f>DATABASE!AU2</f>
        <v>2</v>
      </c>
      <c r="W3">
        <f>DATABASE!AV2</f>
        <v>0</v>
      </c>
    </row>
    <row r="4" spans="1:23" hidden="1" x14ac:dyDescent="0.25">
      <c r="A4" s="135" t="s">
        <v>18872</v>
      </c>
      <c r="B4" s="135" t="s">
        <v>19144</v>
      </c>
      <c r="C4" s="135" t="str">
        <f>DATABASE!B14</f>
        <v>UAE</v>
      </c>
      <c r="D4" s="135" t="str">
        <f>DATABASE!C14</f>
        <v>Asia</v>
      </c>
      <c r="E4" s="21">
        <f>DATABASE!O14</f>
        <v>96</v>
      </c>
      <c r="F4">
        <f>DATABASE!P14</f>
        <v>3</v>
      </c>
      <c r="G4">
        <f>DATABASE!R14</f>
        <v>3</v>
      </c>
      <c r="H4" s="117">
        <f>DATABASE!N14</f>
        <v>20.34</v>
      </c>
      <c r="I4" s="17" t="str">
        <f>DATABASE!U14</f>
        <v>N</v>
      </c>
      <c r="J4">
        <f>DATABASE!AF14</f>
        <v>3</v>
      </c>
      <c r="K4">
        <f>DATABASE!AJ14</f>
        <v>3</v>
      </c>
      <c r="L4">
        <f>DATABASE!AK14</f>
        <v>3</v>
      </c>
      <c r="M4">
        <f>DATABASE!AL14</f>
        <v>0</v>
      </c>
      <c r="N4">
        <f>DATABASE!AM14</f>
        <v>0</v>
      </c>
      <c r="O4">
        <f>DATABASE!AN14</f>
        <v>0</v>
      </c>
      <c r="P4">
        <f>DATABASE!AO14</f>
        <v>0</v>
      </c>
      <c r="Q4">
        <f>DATABASE!AP14</f>
        <v>0</v>
      </c>
      <c r="R4">
        <f>DATABASE!AQ14</f>
        <v>0</v>
      </c>
      <c r="S4">
        <f>DATABASE!AR14</f>
        <v>0</v>
      </c>
      <c r="T4">
        <f>DATABASE!AS14</f>
        <v>0</v>
      </c>
      <c r="U4">
        <f>DATABASE!AT14</f>
        <v>0</v>
      </c>
      <c r="V4">
        <f>DATABASE!AU14</f>
        <v>0</v>
      </c>
      <c r="W4">
        <f>DATABASE!AV14</f>
        <v>0</v>
      </c>
    </row>
    <row r="5" spans="1:23" hidden="1" x14ac:dyDescent="0.25">
      <c r="A5" s="135" t="s">
        <v>18873</v>
      </c>
      <c r="B5" s="135" t="s">
        <v>19145</v>
      </c>
      <c r="C5" s="135" t="str">
        <f>DATABASE!B18</f>
        <v>Yemen</v>
      </c>
      <c r="D5" s="135" t="str">
        <f>DATABASE!C18</f>
        <v>Asia</v>
      </c>
      <c r="E5" s="21">
        <f>DATABASE!O18</f>
        <v>90</v>
      </c>
      <c r="F5">
        <f>DATABASE!P18</f>
        <v>6</v>
      </c>
      <c r="G5">
        <f>DATABASE!R18</f>
        <v>6</v>
      </c>
      <c r="H5" s="117">
        <f>DATABASE!N18</f>
        <v>15</v>
      </c>
      <c r="I5" s="17" t="str">
        <f>DATABASE!U18</f>
        <v>N</v>
      </c>
      <c r="J5">
        <f>DATABASE!AF18</f>
        <v>0</v>
      </c>
      <c r="K5">
        <f>DATABASE!AJ18</f>
        <v>0</v>
      </c>
      <c r="L5">
        <f>DATABASE!AK18</f>
        <v>0</v>
      </c>
      <c r="M5">
        <f>DATABASE!AL18</f>
        <v>0</v>
      </c>
      <c r="N5">
        <f>DATABASE!AM18</f>
        <v>0</v>
      </c>
      <c r="O5">
        <f>DATABASE!AN18</f>
        <v>0</v>
      </c>
      <c r="P5">
        <f>DATABASE!AO18</f>
        <v>0</v>
      </c>
      <c r="Q5">
        <f>DATABASE!AP18</f>
        <v>0</v>
      </c>
      <c r="R5">
        <f>DATABASE!AQ18</f>
        <v>0</v>
      </c>
      <c r="S5">
        <f>DATABASE!AR18</f>
        <v>6</v>
      </c>
      <c r="T5">
        <f>DATABASE!AS18</f>
        <v>6</v>
      </c>
      <c r="U5">
        <f>DATABASE!AT18</f>
        <v>0</v>
      </c>
      <c r="V5">
        <f>DATABASE!AU18</f>
        <v>0</v>
      </c>
      <c r="W5">
        <f>DATABASE!AV18</f>
        <v>0</v>
      </c>
    </row>
    <row r="6" spans="1:23" hidden="1" x14ac:dyDescent="0.25">
      <c r="A6" s="135" t="s">
        <v>18874</v>
      </c>
      <c r="B6" s="135" t="s">
        <v>19146</v>
      </c>
      <c r="C6" s="135" t="str">
        <f>DATABASE!B25</f>
        <v>Djibouti</v>
      </c>
      <c r="D6" s="135" t="str">
        <f>DATABASE!C25</f>
        <v>Africa</v>
      </c>
      <c r="E6" s="21">
        <f>DATABASE!O25</f>
        <v>172</v>
      </c>
      <c r="F6">
        <f>DATABASE!P25</f>
        <v>10</v>
      </c>
      <c r="G6">
        <f>DATABASE!R25</f>
        <v>10</v>
      </c>
      <c r="H6" s="117">
        <f>DATABASE!N25</f>
        <v>43.5</v>
      </c>
      <c r="I6" s="17" t="str">
        <f>DATABASE!U25</f>
        <v>N</v>
      </c>
      <c r="J6">
        <f>DATABASE!AF25</f>
        <v>0</v>
      </c>
      <c r="K6">
        <f>DATABASE!AJ25</f>
        <v>0</v>
      </c>
      <c r="L6">
        <f>DATABASE!AK25</f>
        <v>0</v>
      </c>
      <c r="M6">
        <f>DATABASE!AL25</f>
        <v>0</v>
      </c>
      <c r="N6">
        <f>DATABASE!AM25</f>
        <v>0</v>
      </c>
      <c r="O6">
        <f>DATABASE!AN25</f>
        <v>0</v>
      </c>
      <c r="P6">
        <f>DATABASE!AO25</f>
        <v>0</v>
      </c>
      <c r="Q6">
        <f>DATABASE!AP25</f>
        <v>0</v>
      </c>
      <c r="R6">
        <f>DATABASE!AQ25</f>
        <v>0</v>
      </c>
      <c r="S6">
        <f>DATABASE!AR25</f>
        <v>6</v>
      </c>
      <c r="T6">
        <f>DATABASE!AS25</f>
        <v>6</v>
      </c>
      <c r="U6">
        <f>DATABASE!AT25</f>
        <v>0</v>
      </c>
      <c r="V6">
        <f>DATABASE!AU25</f>
        <v>0</v>
      </c>
      <c r="W6">
        <f>DATABASE!AV25</f>
        <v>4</v>
      </c>
    </row>
    <row r="7" spans="1:23" hidden="1" x14ac:dyDescent="0.25">
      <c r="A7" s="135" t="s">
        <v>18875</v>
      </c>
      <c r="B7" s="135" t="s">
        <v>14172</v>
      </c>
      <c r="C7" s="135" t="str">
        <f>DATABASE!B36</f>
        <v>Afghanistan</v>
      </c>
      <c r="D7" s="135" t="str">
        <f>DATABASE!C36</f>
        <v>Asia</v>
      </c>
      <c r="E7" s="21">
        <f>DATABASE!O36</f>
        <v>2434</v>
      </c>
      <c r="F7">
        <f>DATABASE!P36</f>
        <v>7</v>
      </c>
      <c r="G7">
        <f>DATABASE!R36</f>
        <v>7</v>
      </c>
      <c r="H7" s="117">
        <f>DATABASE!N36</f>
        <v>4.2</v>
      </c>
      <c r="I7" s="17" t="str">
        <f>DATABASE!U36</f>
        <v>Y</v>
      </c>
      <c r="J7">
        <f>DATABASE!AF36</f>
        <v>1</v>
      </c>
      <c r="K7">
        <f>DATABASE!AJ36</f>
        <v>1</v>
      </c>
      <c r="L7">
        <f>DATABASE!AK36</f>
        <v>1</v>
      </c>
      <c r="M7">
        <f>DATABASE!AL36</f>
        <v>0</v>
      </c>
      <c r="N7">
        <f>DATABASE!AM36</f>
        <v>0</v>
      </c>
      <c r="O7">
        <f>DATABASE!AN36</f>
        <v>0</v>
      </c>
      <c r="P7">
        <f>DATABASE!AO36</f>
        <v>0</v>
      </c>
      <c r="Q7">
        <f>DATABASE!AP36</f>
        <v>0</v>
      </c>
      <c r="R7">
        <f>DATABASE!AQ36</f>
        <v>0</v>
      </c>
      <c r="S7">
        <f>DATABASE!AR36</f>
        <v>0</v>
      </c>
      <c r="T7">
        <f>DATABASE!AS36</f>
        <v>0</v>
      </c>
      <c r="U7">
        <f>DATABASE!AT36</f>
        <v>0</v>
      </c>
      <c r="V7">
        <f>DATABASE!AU36</f>
        <v>0</v>
      </c>
      <c r="W7">
        <f>DATABASE!AV36</f>
        <v>6</v>
      </c>
    </row>
    <row r="8" spans="1:23" x14ac:dyDescent="0.25">
      <c r="A8" s="135" t="s">
        <v>18876</v>
      </c>
      <c r="B8" s="135" t="s">
        <v>19147</v>
      </c>
      <c r="C8" s="135" t="str">
        <f>DATABASE!B44</f>
        <v>Cook Islands</v>
      </c>
      <c r="D8" s="135" t="str">
        <f>DATABASE!C44</f>
        <v>Oceania</v>
      </c>
      <c r="E8" s="21">
        <f>DATABASE!O44</f>
        <v>1095</v>
      </c>
      <c r="F8">
        <f>DATABASE!P44</f>
        <v>30</v>
      </c>
      <c r="G8">
        <f>DATABASE!R44</f>
        <v>30</v>
      </c>
      <c r="H8" s="117">
        <f>DATABASE!N44</f>
        <v>109.44999999999999</v>
      </c>
      <c r="I8" s="17" t="str">
        <f>DATABASE!U44</f>
        <v>Y</v>
      </c>
      <c r="J8">
        <f>DATABASE!AF44</f>
        <v>0</v>
      </c>
      <c r="K8">
        <f>DATABASE!AJ44</f>
        <v>0</v>
      </c>
      <c r="L8">
        <f>DATABASE!AK44</f>
        <v>0</v>
      </c>
      <c r="M8">
        <f>DATABASE!AL44</f>
        <v>0</v>
      </c>
      <c r="N8">
        <f>DATABASE!AM44</f>
        <v>0</v>
      </c>
      <c r="O8">
        <f>DATABASE!AN44</f>
        <v>3</v>
      </c>
      <c r="P8">
        <f>DATABASE!AO44</f>
        <v>3</v>
      </c>
      <c r="Q8">
        <f>DATABASE!AP44</f>
        <v>0</v>
      </c>
      <c r="R8">
        <f>DATABASE!AQ44</f>
        <v>0</v>
      </c>
      <c r="S8">
        <f>DATABASE!AR44</f>
        <v>5</v>
      </c>
      <c r="T8">
        <f>DATABASE!AS44</f>
        <v>5</v>
      </c>
      <c r="U8">
        <f>DATABASE!AT44</f>
        <v>22</v>
      </c>
      <c r="V8">
        <f>DATABASE!AU44</f>
        <v>22</v>
      </c>
      <c r="W8">
        <f>DATABASE!AV44</f>
        <v>0</v>
      </c>
    </row>
    <row r="9" spans="1:23" hidden="1" x14ac:dyDescent="0.25">
      <c r="A9" s="135" t="s">
        <v>18877</v>
      </c>
      <c r="B9" s="135" t="s">
        <v>19148</v>
      </c>
      <c r="C9" s="135" t="str">
        <f>DATABASE!B75</f>
        <v>UAE</v>
      </c>
      <c r="D9" s="135" t="str">
        <f>DATABASE!C75</f>
        <v>Asia</v>
      </c>
      <c r="E9" s="21">
        <f>DATABASE!O75</f>
        <v>3154</v>
      </c>
      <c r="F9">
        <f>DATABASE!P75</f>
        <v>86</v>
      </c>
      <c r="G9">
        <f>DATABASE!R75</f>
        <v>52</v>
      </c>
      <c r="H9" s="117">
        <f>DATABASE!N75</f>
        <v>97.750000000000028</v>
      </c>
      <c r="I9" s="17" t="str">
        <f>DATABASE!U75</f>
        <v>N</v>
      </c>
      <c r="J9">
        <f>DATABASE!AF75</f>
        <v>29</v>
      </c>
      <c r="K9">
        <f>DATABASE!AJ75</f>
        <v>9</v>
      </c>
      <c r="L9">
        <f>DATABASE!AK75</f>
        <v>9</v>
      </c>
      <c r="M9">
        <f>DATABASE!AL75</f>
        <v>0</v>
      </c>
      <c r="N9">
        <f>DATABASE!AM75</f>
        <v>0</v>
      </c>
      <c r="O9">
        <f>DATABASE!AN75</f>
        <v>23</v>
      </c>
      <c r="P9">
        <f>DATABASE!AO75</f>
        <v>20</v>
      </c>
      <c r="Q9">
        <f>DATABASE!AP75</f>
        <v>49</v>
      </c>
      <c r="R9">
        <f>DATABASE!AQ75</f>
        <v>21</v>
      </c>
      <c r="S9">
        <f>DATABASE!AR75</f>
        <v>2</v>
      </c>
      <c r="T9">
        <f>DATABASE!AS75</f>
        <v>2</v>
      </c>
      <c r="U9">
        <f>DATABASE!AT75</f>
        <v>0</v>
      </c>
      <c r="V9">
        <f>DATABASE!AU75</f>
        <v>0</v>
      </c>
      <c r="W9">
        <f>DATABASE!AV75</f>
        <v>0</v>
      </c>
    </row>
    <row r="10" spans="1:23" hidden="1" x14ac:dyDescent="0.25">
      <c r="A10" s="135" t="s">
        <v>18878</v>
      </c>
      <c r="B10" s="135" t="s">
        <v>12534</v>
      </c>
      <c r="C10" s="135" t="str">
        <f>DATABASE!B162</f>
        <v>Albania</v>
      </c>
      <c r="D10" s="135" t="str">
        <f>DATABASE!C162</f>
        <v>Europe</v>
      </c>
      <c r="E10" s="21">
        <f>DATABASE!O162</f>
        <v>3755</v>
      </c>
      <c r="F10">
        <f>DATABASE!P162</f>
        <v>11</v>
      </c>
      <c r="G10">
        <f>DATABASE!R162</f>
        <v>11</v>
      </c>
      <c r="H10" s="117">
        <f>DATABASE!N162</f>
        <v>94.8</v>
      </c>
      <c r="I10" s="17" t="str">
        <f>DATABASE!U162</f>
        <v>Y</v>
      </c>
      <c r="J10">
        <f>DATABASE!AF162</f>
        <v>9</v>
      </c>
      <c r="K10">
        <f>DATABASE!AJ162</f>
        <v>11</v>
      </c>
      <c r="L10">
        <f>DATABASE!AK162</f>
        <v>11</v>
      </c>
      <c r="M10">
        <f>DATABASE!AL162</f>
        <v>0</v>
      </c>
      <c r="N10">
        <f>DATABASE!AM162</f>
        <v>0</v>
      </c>
      <c r="O10">
        <f>DATABASE!AN162</f>
        <v>0</v>
      </c>
      <c r="P10">
        <f>DATABASE!AO162</f>
        <v>0</v>
      </c>
      <c r="Q10">
        <f>DATABASE!AP162</f>
        <v>0</v>
      </c>
      <c r="R10">
        <f>DATABASE!AQ162</f>
        <v>0</v>
      </c>
      <c r="S10">
        <f>DATABASE!AR162</f>
        <v>0</v>
      </c>
      <c r="T10">
        <f>DATABASE!AS162</f>
        <v>0</v>
      </c>
      <c r="U10">
        <f>DATABASE!AT162</f>
        <v>0</v>
      </c>
      <c r="V10">
        <f>DATABASE!AU162</f>
        <v>0</v>
      </c>
      <c r="W10">
        <f>DATABASE!AV162</f>
        <v>0</v>
      </c>
    </row>
    <row r="11" spans="1:23" hidden="1" x14ac:dyDescent="0.25">
      <c r="A11" s="135" t="s">
        <v>18879</v>
      </c>
      <c r="B11" s="135" t="s">
        <v>11985</v>
      </c>
      <c r="C11" s="135" t="str">
        <f>DATABASE!B174</f>
        <v>Algeria</v>
      </c>
      <c r="D11" s="135" t="str">
        <f>DATABASE!C174</f>
        <v>Africa</v>
      </c>
      <c r="E11" s="21">
        <f>DATABASE!O174</f>
        <v>1971</v>
      </c>
      <c r="F11">
        <f>DATABASE!P174</f>
        <v>17</v>
      </c>
      <c r="G11">
        <f>DATABASE!R174</f>
        <v>17</v>
      </c>
      <c r="H11" s="117">
        <f>DATABASE!N174</f>
        <v>46.599999999999987</v>
      </c>
      <c r="I11" s="17" t="str">
        <f>DATABASE!U174</f>
        <v>Y</v>
      </c>
      <c r="J11">
        <f>DATABASE!AF174</f>
        <v>0</v>
      </c>
      <c r="K11">
        <f>DATABASE!AJ174</f>
        <v>0</v>
      </c>
      <c r="L11">
        <f>DATABASE!AK174</f>
        <v>0</v>
      </c>
      <c r="M11">
        <f>DATABASE!AL174</f>
        <v>1</v>
      </c>
      <c r="N11">
        <f>DATABASE!AM174</f>
        <v>1</v>
      </c>
      <c r="O11">
        <f>DATABASE!AN174</f>
        <v>0</v>
      </c>
      <c r="P11">
        <f>DATABASE!AO174</f>
        <v>0</v>
      </c>
      <c r="Q11">
        <f>DATABASE!AP174</f>
        <v>0</v>
      </c>
      <c r="R11">
        <f>DATABASE!AQ174</f>
        <v>0</v>
      </c>
      <c r="S11">
        <f>DATABASE!AR174</f>
        <v>0</v>
      </c>
      <c r="T11">
        <f>DATABASE!AS174</f>
        <v>0</v>
      </c>
      <c r="U11">
        <f>DATABASE!AT174</f>
        <v>0</v>
      </c>
      <c r="V11">
        <f>DATABASE!AU174</f>
        <v>0</v>
      </c>
      <c r="W11">
        <f>DATABASE!AV174</f>
        <v>16</v>
      </c>
    </row>
    <row r="12" spans="1:23" hidden="1" x14ac:dyDescent="0.25">
      <c r="A12" s="135" t="s">
        <v>18880</v>
      </c>
      <c r="B12" s="135" t="s">
        <v>11986</v>
      </c>
      <c r="C12" s="135" t="str">
        <f>DATABASE!B192</f>
        <v>Angola</v>
      </c>
      <c r="D12" s="135" t="str">
        <f>DATABASE!C192</f>
        <v>Africa</v>
      </c>
      <c r="E12" s="21">
        <f>DATABASE!O192</f>
        <v>2454</v>
      </c>
      <c r="F12">
        <f>DATABASE!P192</f>
        <v>23</v>
      </c>
      <c r="G12">
        <f>DATABASE!R192</f>
        <v>22</v>
      </c>
      <c r="H12" s="117">
        <f>DATABASE!N192</f>
        <v>59.6</v>
      </c>
      <c r="I12" s="17" t="str">
        <f>DATABASE!U192</f>
        <v>Y</v>
      </c>
      <c r="J12">
        <f>DATABASE!AF192</f>
        <v>2</v>
      </c>
      <c r="K12">
        <f>DATABASE!AJ192</f>
        <v>0</v>
      </c>
      <c r="L12">
        <f>DATABASE!AK192</f>
        <v>0</v>
      </c>
      <c r="M12">
        <f>DATABASE!AL192</f>
        <v>0</v>
      </c>
      <c r="N12">
        <f>DATABASE!AM192</f>
        <v>0</v>
      </c>
      <c r="O12">
        <f>DATABASE!AN192</f>
        <v>2</v>
      </c>
      <c r="P12">
        <f>DATABASE!AO192</f>
        <v>2</v>
      </c>
      <c r="Q12">
        <f>DATABASE!AP192</f>
        <v>0</v>
      </c>
      <c r="R12">
        <f>DATABASE!AQ192</f>
        <v>0</v>
      </c>
      <c r="S12">
        <f>DATABASE!AR192</f>
        <v>0</v>
      </c>
      <c r="T12">
        <f>DATABASE!AS192</f>
        <v>0</v>
      </c>
      <c r="U12">
        <f>DATABASE!AT192</f>
        <v>0</v>
      </c>
      <c r="V12">
        <f>DATABASE!AU192</f>
        <v>0</v>
      </c>
      <c r="W12">
        <f>DATABASE!AV192</f>
        <v>21</v>
      </c>
    </row>
    <row r="13" spans="1:23" hidden="1" x14ac:dyDescent="0.25">
      <c r="A13" s="135" t="s">
        <v>18881</v>
      </c>
      <c r="B13" s="135" t="s">
        <v>13085</v>
      </c>
      <c r="C13" s="135" t="str">
        <f>DATABASE!B216</f>
        <v>Anguilla</v>
      </c>
      <c r="D13" s="135" t="str">
        <f>DATABASE!C216</f>
        <v>Nth America</v>
      </c>
      <c r="E13" s="21">
        <f>DATABASE!O216</f>
        <v>1304</v>
      </c>
      <c r="F13">
        <f>DATABASE!P216</f>
        <v>3</v>
      </c>
      <c r="G13">
        <f>DATABASE!R216</f>
        <v>1</v>
      </c>
      <c r="H13" s="117">
        <f>DATABASE!N216</f>
        <v>17</v>
      </c>
      <c r="I13" s="17" t="str">
        <f>DATABASE!U216</f>
        <v>Y</v>
      </c>
      <c r="J13">
        <f>DATABASE!AF216</f>
        <v>0</v>
      </c>
      <c r="K13">
        <f>DATABASE!AJ216</f>
        <v>1</v>
      </c>
      <c r="L13">
        <f>DATABASE!AK216</f>
        <v>0</v>
      </c>
      <c r="M13">
        <f>DATABASE!AL216</f>
        <v>0</v>
      </c>
      <c r="N13">
        <f>DATABASE!AM216</f>
        <v>0</v>
      </c>
      <c r="O13">
        <f>DATABASE!AN216</f>
        <v>1</v>
      </c>
      <c r="P13">
        <f>DATABASE!AO216</f>
        <v>1</v>
      </c>
      <c r="Q13">
        <f>DATABASE!AP216</f>
        <v>0</v>
      </c>
      <c r="R13">
        <f>DATABASE!AQ216</f>
        <v>0</v>
      </c>
      <c r="S13">
        <f>DATABASE!AR216</f>
        <v>0</v>
      </c>
      <c r="T13">
        <f>DATABASE!AS216</f>
        <v>0</v>
      </c>
      <c r="U13">
        <f>DATABASE!AT216</f>
        <v>1</v>
      </c>
      <c r="V13">
        <f>DATABASE!AU216</f>
        <v>0</v>
      </c>
      <c r="W13">
        <f>DATABASE!AV216</f>
        <v>0</v>
      </c>
    </row>
    <row r="14" spans="1:23" hidden="1" x14ac:dyDescent="0.25">
      <c r="A14" s="135" t="s">
        <v>18882</v>
      </c>
      <c r="B14" s="135" t="s">
        <v>13086</v>
      </c>
      <c r="C14" s="135" t="str">
        <f>DATABASE!B220</f>
        <v>Antigua</v>
      </c>
      <c r="D14" s="135" t="str">
        <f>DATABASE!C220</f>
        <v>Nth America</v>
      </c>
      <c r="E14" s="21">
        <f>DATABASE!O220</f>
        <v>669</v>
      </c>
      <c r="F14">
        <f>DATABASE!P220</f>
        <v>8</v>
      </c>
      <c r="G14">
        <f>DATABASE!R220</f>
        <v>8</v>
      </c>
      <c r="H14" s="117">
        <f>DATABASE!N220</f>
        <v>22.6</v>
      </c>
      <c r="I14" s="17" t="str">
        <f>DATABASE!U220</f>
        <v>N</v>
      </c>
      <c r="J14">
        <f>DATABASE!AF220</f>
        <v>3</v>
      </c>
      <c r="K14">
        <f>DATABASE!AJ220</f>
        <v>2</v>
      </c>
      <c r="L14">
        <f>DATABASE!AK220</f>
        <v>2</v>
      </c>
      <c r="M14">
        <f>DATABASE!AL220</f>
        <v>0</v>
      </c>
      <c r="N14">
        <f>DATABASE!AM220</f>
        <v>0</v>
      </c>
      <c r="O14">
        <f>DATABASE!AN220</f>
        <v>2</v>
      </c>
      <c r="P14">
        <f>DATABASE!AO220</f>
        <v>2</v>
      </c>
      <c r="Q14">
        <f>DATABASE!AP220</f>
        <v>0</v>
      </c>
      <c r="R14">
        <f>DATABASE!AQ220</f>
        <v>0</v>
      </c>
      <c r="S14">
        <f>DATABASE!AR220</f>
        <v>4</v>
      </c>
      <c r="T14">
        <f>DATABASE!AS220</f>
        <v>4</v>
      </c>
      <c r="U14">
        <f>DATABASE!AT220</f>
        <v>0</v>
      </c>
      <c r="V14">
        <f>DATABASE!AU220</f>
        <v>0</v>
      </c>
      <c r="W14">
        <f>DATABASE!AV220</f>
        <v>0</v>
      </c>
    </row>
    <row r="15" spans="1:23" hidden="1" x14ac:dyDescent="0.25">
      <c r="A15" s="135" t="s">
        <v>18883</v>
      </c>
      <c r="B15" s="135" t="s">
        <v>19149</v>
      </c>
      <c r="C15" s="135" t="str">
        <f>DATABASE!B229</f>
        <v>Antigua</v>
      </c>
      <c r="D15" s="135" t="str">
        <f>DATABASE!C229</f>
        <v>Nth America</v>
      </c>
      <c r="E15" s="21">
        <f>DATABASE!O229</f>
        <v>5254</v>
      </c>
      <c r="F15">
        <f>DATABASE!P229</f>
        <v>48</v>
      </c>
      <c r="G15">
        <f>DATABASE!R229</f>
        <v>45</v>
      </c>
      <c r="H15" s="117">
        <f>DATABASE!N229</f>
        <v>173.10000000000002</v>
      </c>
      <c r="I15" s="17" t="str">
        <f>DATABASE!U229</f>
        <v>Y</v>
      </c>
      <c r="J15">
        <f>DATABASE!AF229</f>
        <v>17</v>
      </c>
      <c r="K15">
        <f>DATABASE!AJ229</f>
        <v>15</v>
      </c>
      <c r="L15">
        <f>DATABASE!AK229</f>
        <v>15</v>
      </c>
      <c r="M15">
        <f>DATABASE!AL229</f>
        <v>0</v>
      </c>
      <c r="N15">
        <f>DATABASE!AM229</f>
        <v>0</v>
      </c>
      <c r="O15">
        <f>DATABASE!AN229</f>
        <v>13</v>
      </c>
      <c r="P15">
        <f>DATABASE!AO229</f>
        <v>11</v>
      </c>
      <c r="Q15">
        <f>DATABASE!AP229</f>
        <v>0</v>
      </c>
      <c r="R15">
        <f>DATABASE!AQ229</f>
        <v>0</v>
      </c>
      <c r="S15">
        <f>DATABASE!AR229</f>
        <v>7</v>
      </c>
      <c r="T15">
        <f>DATABASE!AS229</f>
        <v>6</v>
      </c>
      <c r="U15">
        <f>DATABASE!AT229</f>
        <v>4</v>
      </c>
      <c r="V15">
        <f>DATABASE!AU229</f>
        <v>4</v>
      </c>
      <c r="W15">
        <f>DATABASE!AV229</f>
        <v>9</v>
      </c>
    </row>
    <row r="16" spans="1:23" hidden="1" x14ac:dyDescent="0.25">
      <c r="A16" s="135" t="s">
        <v>18884</v>
      </c>
      <c r="B16" s="135" t="s">
        <v>13087</v>
      </c>
      <c r="C16" s="135" t="str">
        <f>DATABASE!B278</f>
        <v>Argentina</v>
      </c>
      <c r="D16" s="135" t="str">
        <f>DATABASE!C278</f>
        <v>Sth America</v>
      </c>
      <c r="E16" s="21">
        <f>DATABASE!O278</f>
        <v>3934</v>
      </c>
      <c r="F16">
        <f>DATABASE!P278</f>
        <v>38</v>
      </c>
      <c r="G16">
        <f>DATABASE!R278</f>
        <v>38</v>
      </c>
      <c r="H16" s="117">
        <f>DATABASE!N278</f>
        <v>155.19999999999999</v>
      </c>
      <c r="I16" s="17" t="str">
        <f>DATABASE!U278</f>
        <v>Y</v>
      </c>
      <c r="J16">
        <f>DATABASE!AF278</f>
        <v>0</v>
      </c>
      <c r="K16">
        <f>DATABASE!AJ278</f>
        <v>9</v>
      </c>
      <c r="L16">
        <f>DATABASE!AK278</f>
        <v>9</v>
      </c>
      <c r="M16">
        <f>DATABASE!AL278</f>
        <v>2</v>
      </c>
      <c r="N16">
        <f>DATABASE!AM278</f>
        <v>2</v>
      </c>
      <c r="O16">
        <f>DATABASE!AN278</f>
        <v>4</v>
      </c>
      <c r="P16">
        <f>DATABASE!AO278</f>
        <v>4</v>
      </c>
      <c r="Q16">
        <f>DATABASE!AP278</f>
        <v>0</v>
      </c>
      <c r="R16">
        <f>DATABASE!AQ278</f>
        <v>0</v>
      </c>
      <c r="S16">
        <f>DATABASE!AR278</f>
        <v>7</v>
      </c>
      <c r="T16">
        <f>DATABASE!AS278</f>
        <v>7</v>
      </c>
      <c r="U16">
        <f>DATABASE!AT278</f>
        <v>8</v>
      </c>
      <c r="V16">
        <f>DATABASE!AU278</f>
        <v>8</v>
      </c>
      <c r="W16">
        <f>DATABASE!AV278</f>
        <v>8</v>
      </c>
    </row>
    <row r="17" spans="1:23" hidden="1" x14ac:dyDescent="0.25">
      <c r="A17" s="135" t="s">
        <v>18885</v>
      </c>
      <c r="B17" s="135" t="s">
        <v>4418</v>
      </c>
      <c r="C17" s="135" t="str">
        <f>DATABASE!B317</f>
        <v>Armenia</v>
      </c>
      <c r="D17" s="135" t="str">
        <f>DATABASE!C317</f>
        <v>Asia</v>
      </c>
      <c r="E17" s="21">
        <f>DATABASE!O317</f>
        <v>1248</v>
      </c>
      <c r="F17">
        <f>DATABASE!P317</f>
        <v>99</v>
      </c>
      <c r="G17">
        <f>DATABASE!R317</f>
        <v>74</v>
      </c>
      <c r="H17" s="117">
        <f>DATABASE!N317</f>
        <v>219.30000000000007</v>
      </c>
      <c r="I17" s="17" t="str">
        <f>DATABASE!U317</f>
        <v>Y</v>
      </c>
      <c r="J17">
        <f>DATABASE!AF317</f>
        <v>1</v>
      </c>
      <c r="K17">
        <f>DATABASE!AJ317</f>
        <v>37</v>
      </c>
      <c r="L17">
        <f>DATABASE!AK317</f>
        <v>25</v>
      </c>
      <c r="M17">
        <f>DATABASE!AL317</f>
        <v>1</v>
      </c>
      <c r="N17">
        <f>DATABASE!AM317</f>
        <v>1</v>
      </c>
      <c r="O17">
        <f>DATABASE!AN317</f>
        <v>53</v>
      </c>
      <c r="P17">
        <f>DATABASE!AO317</f>
        <v>40</v>
      </c>
      <c r="Q17">
        <f>DATABASE!AP317</f>
        <v>0</v>
      </c>
      <c r="R17">
        <f>DATABASE!AQ317</f>
        <v>0</v>
      </c>
      <c r="S17">
        <f>DATABASE!AR317</f>
        <v>4</v>
      </c>
      <c r="T17">
        <f>DATABASE!AS317</f>
        <v>4</v>
      </c>
      <c r="U17">
        <f>DATABASE!AT317</f>
        <v>0</v>
      </c>
      <c r="V17">
        <f>DATABASE!AU317</f>
        <v>0</v>
      </c>
      <c r="W17">
        <f>DATABASE!AV317</f>
        <v>4</v>
      </c>
    </row>
    <row r="18" spans="1:23" hidden="1" x14ac:dyDescent="0.25">
      <c r="A18" s="135" t="s">
        <v>18886</v>
      </c>
      <c r="B18" s="135" t="s">
        <v>11995</v>
      </c>
      <c r="C18" s="135" t="str">
        <f>DATABASE!B417</f>
        <v>Ascension</v>
      </c>
      <c r="D18" s="135" t="str">
        <f>DATABASE!C417</f>
        <v>Africa</v>
      </c>
      <c r="E18" s="21">
        <f>DATABASE!O417</f>
        <v>1399</v>
      </c>
      <c r="F18">
        <f>DATABASE!P417</f>
        <v>192</v>
      </c>
      <c r="G18">
        <f>DATABASE!R417</f>
        <v>114</v>
      </c>
      <c r="H18" s="117">
        <f>DATABASE!N417</f>
        <v>297.75000000000006</v>
      </c>
      <c r="I18" s="17" t="str">
        <f>DATABASE!U417</f>
        <v>Y</v>
      </c>
      <c r="J18">
        <f>DATABASE!AF417</f>
        <v>0</v>
      </c>
      <c r="K18">
        <f>DATABASE!AJ417</f>
        <v>16</v>
      </c>
      <c r="L18">
        <f>DATABASE!AK417</f>
        <v>16</v>
      </c>
      <c r="M18">
        <f>DATABASE!AL417</f>
        <v>1</v>
      </c>
      <c r="N18">
        <f>DATABASE!AM417</f>
        <v>1</v>
      </c>
      <c r="O18">
        <f>DATABASE!AN417</f>
        <v>59</v>
      </c>
      <c r="P18">
        <f>DATABASE!AO417</f>
        <v>37</v>
      </c>
      <c r="Q18">
        <f>DATABASE!AP417</f>
        <v>0</v>
      </c>
      <c r="R18">
        <f>DATABASE!AQ417</f>
        <v>0</v>
      </c>
      <c r="S18">
        <f>DATABASE!AR417</f>
        <v>82</v>
      </c>
      <c r="T18">
        <f>DATABASE!AS417</f>
        <v>50</v>
      </c>
      <c r="U18">
        <f>DATABASE!AT417</f>
        <v>27</v>
      </c>
      <c r="V18">
        <f>DATABASE!AU417</f>
        <v>10</v>
      </c>
      <c r="W18">
        <f>DATABASE!AV417</f>
        <v>0</v>
      </c>
    </row>
    <row r="19" spans="1:23" x14ac:dyDescent="0.25">
      <c r="A19" s="135" t="s">
        <v>18887</v>
      </c>
      <c r="B19" s="135" t="s">
        <v>13265</v>
      </c>
      <c r="C19" s="135" t="str">
        <f>DATABASE!B610</f>
        <v>Australia</v>
      </c>
      <c r="D19" s="135" t="str">
        <f>DATABASE!C610</f>
        <v>Oceania</v>
      </c>
      <c r="E19" s="21">
        <f>DATABASE!O610</f>
        <v>4024</v>
      </c>
      <c r="F19">
        <f>DATABASE!P610</f>
        <v>76</v>
      </c>
      <c r="G19">
        <f>DATABASE!R610</f>
        <v>75</v>
      </c>
      <c r="H19" s="117">
        <f>DATABASE!N610</f>
        <v>390.59999999999997</v>
      </c>
      <c r="I19" s="17" t="str">
        <f>DATABASE!U610</f>
        <v>Y</v>
      </c>
      <c r="J19">
        <f>DATABASE!AF610</f>
        <v>0</v>
      </c>
      <c r="K19">
        <f>DATABASE!AJ610</f>
        <v>4</v>
      </c>
      <c r="L19">
        <f>DATABASE!AK610</f>
        <v>4</v>
      </c>
      <c r="M19">
        <f>DATABASE!AL610</f>
        <v>5</v>
      </c>
      <c r="N19">
        <f>DATABASE!AM610</f>
        <v>5</v>
      </c>
      <c r="O19">
        <f>DATABASE!AN610</f>
        <v>28</v>
      </c>
      <c r="P19">
        <f>DATABASE!AO610</f>
        <v>28</v>
      </c>
      <c r="Q19">
        <f>DATABASE!AP610</f>
        <v>0</v>
      </c>
      <c r="R19">
        <f>DATABASE!AQ610</f>
        <v>0</v>
      </c>
      <c r="S19">
        <f>DATABASE!AR610</f>
        <v>22</v>
      </c>
      <c r="T19">
        <f>DATABASE!AS610</f>
        <v>21</v>
      </c>
      <c r="U19">
        <f>DATABASE!AT610</f>
        <v>0</v>
      </c>
      <c r="V19">
        <f>DATABASE!AU610</f>
        <v>0</v>
      </c>
      <c r="W19">
        <f>DATABASE!AV610</f>
        <v>17</v>
      </c>
    </row>
    <row r="20" spans="1:23" x14ac:dyDescent="0.25">
      <c r="A20" s="135" t="s">
        <v>18888</v>
      </c>
      <c r="B20" s="135" t="s">
        <v>19150</v>
      </c>
      <c r="C20" s="135" t="str">
        <f>DATABASE!B687</f>
        <v>Australia</v>
      </c>
      <c r="D20" s="135" t="str">
        <f>DATABASE!C687</f>
        <v>Oceania</v>
      </c>
      <c r="E20" s="21">
        <f>DATABASE!O687</f>
        <v>269</v>
      </c>
      <c r="F20">
        <f>DATABASE!P687</f>
        <v>10</v>
      </c>
      <c r="G20">
        <f>DATABASE!R687</f>
        <v>10</v>
      </c>
      <c r="H20" s="117">
        <f>DATABASE!N687</f>
        <v>71.699999999999989</v>
      </c>
      <c r="I20" s="17" t="str">
        <f>DATABASE!U687</f>
        <v>Y</v>
      </c>
      <c r="J20">
        <f>DATABASE!AF687</f>
        <v>0</v>
      </c>
      <c r="K20">
        <f>DATABASE!AJ687</f>
        <v>0</v>
      </c>
      <c r="L20">
        <f>DATABASE!AK687</f>
        <v>0</v>
      </c>
      <c r="M20">
        <f>DATABASE!AL687</f>
        <v>0</v>
      </c>
      <c r="N20">
        <f>DATABASE!AM687</f>
        <v>0</v>
      </c>
      <c r="O20">
        <f>DATABASE!AN687</f>
        <v>1</v>
      </c>
      <c r="P20">
        <f>DATABASE!AO687</f>
        <v>1</v>
      </c>
      <c r="Q20">
        <f>DATABASE!AP687</f>
        <v>0</v>
      </c>
      <c r="R20">
        <f>DATABASE!AQ687</f>
        <v>0</v>
      </c>
      <c r="S20">
        <f>DATABASE!AR687</f>
        <v>9</v>
      </c>
      <c r="T20">
        <f>DATABASE!AS687</f>
        <v>9</v>
      </c>
      <c r="U20">
        <f>DATABASE!AT687</f>
        <v>0</v>
      </c>
      <c r="V20">
        <f>DATABASE!AU687</f>
        <v>0</v>
      </c>
      <c r="W20">
        <f>DATABASE!AV687</f>
        <v>0</v>
      </c>
    </row>
    <row r="21" spans="1:23" hidden="1" x14ac:dyDescent="0.25">
      <c r="A21" s="135" t="s">
        <v>18889</v>
      </c>
      <c r="B21" s="135" t="s">
        <v>12574</v>
      </c>
      <c r="C21" s="135" t="str">
        <f>DATABASE!B698</f>
        <v>Austria</v>
      </c>
      <c r="D21" s="135" t="str">
        <f>DATABASE!C698</f>
        <v>Europe</v>
      </c>
      <c r="E21" s="21">
        <f>DATABASE!O698</f>
        <v>3815</v>
      </c>
      <c r="F21">
        <f>DATABASE!P698</f>
        <v>1</v>
      </c>
      <c r="G21">
        <f>DATABASE!R698</f>
        <v>1</v>
      </c>
      <c r="H21" s="117">
        <f>DATABASE!N698</f>
        <v>1</v>
      </c>
      <c r="I21" s="17" t="str">
        <f>DATABASE!U698</f>
        <v>Y</v>
      </c>
      <c r="J21">
        <f>DATABASE!AF698</f>
        <v>0</v>
      </c>
      <c r="K21">
        <f>DATABASE!AJ698</f>
        <v>0</v>
      </c>
      <c r="L21">
        <f>DATABASE!AK698</f>
        <v>0</v>
      </c>
      <c r="M21">
        <f>DATABASE!AL698</f>
        <v>0</v>
      </c>
      <c r="N21">
        <f>DATABASE!AM698</f>
        <v>0</v>
      </c>
      <c r="O21">
        <f>DATABASE!AN698</f>
        <v>0</v>
      </c>
      <c r="P21">
        <f>DATABASE!AO698</f>
        <v>0</v>
      </c>
      <c r="Q21">
        <f>DATABASE!AP698</f>
        <v>0</v>
      </c>
      <c r="R21">
        <f>DATABASE!AQ698</f>
        <v>0</v>
      </c>
      <c r="S21">
        <f>DATABASE!AR698</f>
        <v>1</v>
      </c>
      <c r="T21">
        <f>DATABASE!AS698</f>
        <v>1</v>
      </c>
      <c r="U21">
        <f>DATABASE!AT698</f>
        <v>0</v>
      </c>
      <c r="V21">
        <f>DATABASE!AU698</f>
        <v>0</v>
      </c>
      <c r="W21">
        <f>DATABASE!AV698</f>
        <v>0</v>
      </c>
    </row>
    <row r="22" spans="1:23" hidden="1" x14ac:dyDescent="0.25">
      <c r="A22" s="135" t="s">
        <v>18890</v>
      </c>
      <c r="B22" s="135" t="s">
        <v>14175</v>
      </c>
      <c r="C22" s="135" t="str">
        <f>DATABASE!B700</f>
        <v>Azerbaijan</v>
      </c>
      <c r="D22" s="135" t="str">
        <f>DATABASE!C700</f>
        <v>Asia</v>
      </c>
      <c r="E22" s="21">
        <f>DATABASE!O700</f>
        <v>1617</v>
      </c>
      <c r="F22">
        <f>DATABASE!P700</f>
        <v>27</v>
      </c>
      <c r="G22">
        <f>DATABASE!R700</f>
        <v>27</v>
      </c>
      <c r="H22" s="117">
        <f>DATABASE!N700</f>
        <v>117.25</v>
      </c>
      <c r="I22" s="17" t="str">
        <f>DATABASE!U700</f>
        <v>Y</v>
      </c>
      <c r="J22">
        <f>DATABASE!AF700</f>
        <v>0</v>
      </c>
      <c r="K22">
        <f>DATABASE!AJ700</f>
        <v>1</v>
      </c>
      <c r="L22">
        <f>DATABASE!AK700</f>
        <v>1</v>
      </c>
      <c r="M22">
        <f>DATABASE!AL700</f>
        <v>13</v>
      </c>
      <c r="N22">
        <f>DATABASE!AM700</f>
        <v>13</v>
      </c>
      <c r="O22">
        <f>DATABASE!AN700</f>
        <v>2</v>
      </c>
      <c r="P22">
        <f>DATABASE!AO700</f>
        <v>2</v>
      </c>
      <c r="Q22">
        <f>DATABASE!AP700</f>
        <v>0</v>
      </c>
      <c r="R22">
        <f>DATABASE!AQ700</f>
        <v>0</v>
      </c>
      <c r="S22">
        <f>DATABASE!AR700</f>
        <v>2</v>
      </c>
      <c r="T22">
        <f>DATABASE!AS700</f>
        <v>2</v>
      </c>
      <c r="U22">
        <f>DATABASE!AT700</f>
        <v>0</v>
      </c>
      <c r="V22">
        <f>DATABASE!AU700</f>
        <v>0</v>
      </c>
      <c r="W22">
        <f>DATABASE!AV700</f>
        <v>9</v>
      </c>
    </row>
    <row r="23" spans="1:23" hidden="1" x14ac:dyDescent="0.25">
      <c r="A23" s="135" t="s">
        <v>18891</v>
      </c>
      <c r="B23" s="135" t="s">
        <v>5063</v>
      </c>
      <c r="C23" s="135" t="str">
        <f>DATABASE!B728</f>
        <v>Azores</v>
      </c>
      <c r="D23" s="135" t="str">
        <f>DATABASE!C728</f>
        <v>Europe</v>
      </c>
      <c r="E23" s="21">
        <f>DATABASE!O728</f>
        <v>634</v>
      </c>
      <c r="F23">
        <f>DATABASE!P728</f>
        <v>56</v>
      </c>
      <c r="G23">
        <f>DATABASE!R728</f>
        <v>54</v>
      </c>
      <c r="H23" s="117">
        <f>DATABASE!N728</f>
        <v>181.20000000000002</v>
      </c>
      <c r="I23" s="17" t="str">
        <f>DATABASE!U728</f>
        <v>Y</v>
      </c>
      <c r="J23">
        <f>DATABASE!AF728</f>
        <v>0</v>
      </c>
      <c r="K23">
        <f>DATABASE!AJ728</f>
        <v>18</v>
      </c>
      <c r="L23">
        <f>DATABASE!AK728</f>
        <v>18</v>
      </c>
      <c r="M23">
        <f>DATABASE!AL728</f>
        <v>8</v>
      </c>
      <c r="N23">
        <f>DATABASE!AM728</f>
        <v>8</v>
      </c>
      <c r="O23">
        <f>DATABASE!AN728</f>
        <v>14</v>
      </c>
      <c r="P23">
        <f>DATABASE!AO728</f>
        <v>14</v>
      </c>
      <c r="Q23">
        <f>DATABASE!AP728</f>
        <v>2</v>
      </c>
      <c r="R23">
        <f>DATABASE!AQ728</f>
        <v>2</v>
      </c>
      <c r="S23">
        <f>DATABASE!AR728</f>
        <v>11</v>
      </c>
      <c r="T23">
        <f>DATABASE!AS728</f>
        <v>11</v>
      </c>
      <c r="U23">
        <f>DATABASE!AT728</f>
        <v>1</v>
      </c>
      <c r="V23">
        <f>DATABASE!AU728</f>
        <v>1</v>
      </c>
      <c r="W23">
        <f>DATABASE!AV728</f>
        <v>0</v>
      </c>
    </row>
    <row r="24" spans="1:23" hidden="1" x14ac:dyDescent="0.25">
      <c r="A24" s="135" t="s">
        <v>18892</v>
      </c>
      <c r="B24" s="135" t="s">
        <v>14229</v>
      </c>
      <c r="C24" s="135" t="str">
        <f>DATABASE!B785</f>
        <v>Bangladesh</v>
      </c>
      <c r="D24" s="135" t="str">
        <f>DATABASE!C785</f>
        <v>Asia</v>
      </c>
      <c r="E24" s="21">
        <f>DATABASE!O785</f>
        <v>1438</v>
      </c>
      <c r="F24">
        <f>DATABASE!P785</f>
        <v>2</v>
      </c>
      <c r="G24">
        <f>DATABASE!R785</f>
        <v>2</v>
      </c>
      <c r="H24" s="117">
        <f>DATABASE!N785</f>
        <v>12</v>
      </c>
      <c r="I24" s="17" t="str">
        <f>DATABASE!U785</f>
        <v>Y</v>
      </c>
      <c r="J24">
        <f>DATABASE!AF785</f>
        <v>2</v>
      </c>
      <c r="K24">
        <f>DATABASE!AJ785</f>
        <v>2</v>
      </c>
      <c r="L24">
        <f>DATABASE!AK785</f>
        <v>2</v>
      </c>
      <c r="M24">
        <f>DATABASE!AL785</f>
        <v>0</v>
      </c>
      <c r="N24">
        <f>DATABASE!AM785</f>
        <v>0</v>
      </c>
      <c r="O24">
        <f>DATABASE!AN785</f>
        <v>0</v>
      </c>
      <c r="P24">
        <f>DATABASE!AO785</f>
        <v>0</v>
      </c>
      <c r="Q24">
        <f>DATABASE!AP785</f>
        <v>0</v>
      </c>
      <c r="R24">
        <f>DATABASE!AQ785</f>
        <v>0</v>
      </c>
      <c r="S24">
        <f>DATABASE!AR785</f>
        <v>0</v>
      </c>
      <c r="T24">
        <f>DATABASE!AS785</f>
        <v>0</v>
      </c>
      <c r="U24">
        <f>DATABASE!AT785</f>
        <v>0</v>
      </c>
      <c r="V24">
        <f>DATABASE!AU785</f>
        <v>0</v>
      </c>
      <c r="W24">
        <f>DATABASE!AV785</f>
        <v>0</v>
      </c>
    </row>
    <row r="25" spans="1:23" hidden="1" x14ac:dyDescent="0.25">
      <c r="A25" s="135" t="s">
        <v>18893</v>
      </c>
      <c r="B25" s="135" t="s">
        <v>13266</v>
      </c>
      <c r="C25" s="135" t="str">
        <f>DATABASE!B788</f>
        <v>Barbados</v>
      </c>
      <c r="D25" s="135" t="str">
        <f>DATABASE!C788</f>
        <v>Nth America</v>
      </c>
      <c r="E25" s="21">
        <f>DATABASE!O788</f>
        <v>1416</v>
      </c>
      <c r="F25">
        <f>DATABASE!P788</f>
        <v>2</v>
      </c>
      <c r="G25">
        <f>DATABASE!R788</f>
        <v>2</v>
      </c>
      <c r="H25" s="117">
        <f>DATABASE!N788</f>
        <v>7</v>
      </c>
      <c r="I25" s="17" t="str">
        <f>DATABASE!U788</f>
        <v>Y</v>
      </c>
      <c r="J25">
        <f>DATABASE!AF788</f>
        <v>1</v>
      </c>
      <c r="K25">
        <f>DATABASE!AJ788</f>
        <v>1</v>
      </c>
      <c r="L25">
        <f>DATABASE!AK788</f>
        <v>1</v>
      </c>
      <c r="M25">
        <f>DATABASE!AL788</f>
        <v>0</v>
      </c>
      <c r="N25">
        <f>DATABASE!AM788</f>
        <v>0</v>
      </c>
      <c r="O25">
        <f>DATABASE!AN788</f>
        <v>0</v>
      </c>
      <c r="P25">
        <f>DATABASE!AO788</f>
        <v>0</v>
      </c>
      <c r="Q25">
        <f>DATABASE!AP788</f>
        <v>1</v>
      </c>
      <c r="R25">
        <f>DATABASE!AQ788</f>
        <v>1</v>
      </c>
      <c r="S25">
        <f>DATABASE!AR788</f>
        <v>0</v>
      </c>
      <c r="T25">
        <f>DATABASE!AS788</f>
        <v>0</v>
      </c>
      <c r="U25">
        <f>DATABASE!AT788</f>
        <v>0</v>
      </c>
      <c r="V25">
        <f>DATABASE!AU788</f>
        <v>0</v>
      </c>
      <c r="W25">
        <f>DATABASE!AV788</f>
        <v>0</v>
      </c>
    </row>
    <row r="26" spans="1:23" hidden="1" x14ac:dyDescent="0.25">
      <c r="A26" s="135" t="s">
        <v>20570</v>
      </c>
      <c r="B26" s="136" t="s">
        <v>22295</v>
      </c>
      <c r="C26" s="135" t="str">
        <f>DATABASE!B791</f>
        <v>Antigua</v>
      </c>
      <c r="D26" s="135" t="str">
        <f>DATABASE!C791</f>
        <v>Nth America</v>
      </c>
      <c r="E26" s="21">
        <f>DATABASE!O791</f>
        <v>5254</v>
      </c>
      <c r="F26">
        <f>DATABASE!P791</f>
        <v>9</v>
      </c>
      <c r="G26">
        <f>DATABASE!R791</f>
        <v>9</v>
      </c>
      <c r="H26" s="117">
        <f>DATABASE!N791</f>
        <v>24.2</v>
      </c>
      <c r="I26" s="17" t="str">
        <f>DATABASE!U791</f>
        <v>Y</v>
      </c>
      <c r="J26">
        <f>DATABASE!AF791</f>
        <v>0</v>
      </c>
      <c r="K26">
        <f>DATABASE!AJ791</f>
        <v>0</v>
      </c>
      <c r="L26">
        <f>DATABASE!AK791</f>
        <v>0</v>
      </c>
      <c r="M26">
        <f>DATABASE!AL791</f>
        <v>0</v>
      </c>
      <c r="N26">
        <f>DATABASE!AM791</f>
        <v>0</v>
      </c>
      <c r="O26">
        <f>DATABASE!AN791</f>
        <v>4</v>
      </c>
      <c r="P26">
        <f>DATABASE!AO791</f>
        <v>4</v>
      </c>
      <c r="Q26">
        <f>DATABASE!AP791</f>
        <v>0</v>
      </c>
      <c r="R26">
        <f>DATABASE!AQ791</f>
        <v>0</v>
      </c>
      <c r="S26">
        <f>DATABASE!AR791</f>
        <v>3</v>
      </c>
      <c r="T26">
        <f>DATABASE!AS791</f>
        <v>3</v>
      </c>
      <c r="U26">
        <f>DATABASE!AT791</f>
        <v>2</v>
      </c>
      <c r="V26">
        <f>DATABASE!AU791</f>
        <v>2</v>
      </c>
      <c r="W26">
        <f>DATABASE!AV791</f>
        <v>0</v>
      </c>
    </row>
    <row r="27" spans="1:23" hidden="1" x14ac:dyDescent="0.25">
      <c r="A27" s="135" t="s">
        <v>18894</v>
      </c>
      <c r="B27" s="135" t="s">
        <v>12642</v>
      </c>
      <c r="C27" s="135" t="str">
        <f>DATABASE!B801</f>
        <v>Belarus</v>
      </c>
      <c r="D27" s="135" t="str">
        <f>DATABASE!C801</f>
        <v>Europe</v>
      </c>
      <c r="E27" s="21">
        <f>DATABASE!O801</f>
        <v>1418</v>
      </c>
      <c r="F27">
        <f>DATABASE!P801</f>
        <v>5</v>
      </c>
      <c r="G27">
        <f>DATABASE!R801</f>
        <v>5</v>
      </c>
      <c r="H27" s="117">
        <f>DATABASE!N801</f>
        <v>10</v>
      </c>
      <c r="I27" s="17" t="str">
        <f>DATABASE!U801</f>
        <v>Y</v>
      </c>
      <c r="J27">
        <f>DATABASE!AF801</f>
        <v>0</v>
      </c>
      <c r="K27">
        <f>DATABASE!AJ801</f>
        <v>0</v>
      </c>
      <c r="L27">
        <f>DATABASE!AK801</f>
        <v>0</v>
      </c>
      <c r="M27">
        <f>DATABASE!AL801</f>
        <v>0</v>
      </c>
      <c r="N27">
        <f>DATABASE!AM801</f>
        <v>0</v>
      </c>
      <c r="O27">
        <f>DATABASE!AN801</f>
        <v>1</v>
      </c>
      <c r="P27">
        <f>DATABASE!AO801</f>
        <v>1</v>
      </c>
      <c r="Q27">
        <f>DATABASE!AP801</f>
        <v>0</v>
      </c>
      <c r="R27">
        <f>DATABASE!AQ801</f>
        <v>0</v>
      </c>
      <c r="S27">
        <f>DATABASE!AR801</f>
        <v>0</v>
      </c>
      <c r="T27">
        <f>DATABASE!AS801</f>
        <v>0</v>
      </c>
      <c r="U27">
        <f>DATABASE!AT801</f>
        <v>0</v>
      </c>
      <c r="V27">
        <f>DATABASE!AU801</f>
        <v>0</v>
      </c>
      <c r="W27">
        <f>DATABASE!AV801</f>
        <v>4</v>
      </c>
    </row>
    <row r="28" spans="1:23" hidden="1" x14ac:dyDescent="0.25">
      <c r="A28" s="135" t="s">
        <v>18895</v>
      </c>
      <c r="B28" s="135" t="s">
        <v>19151</v>
      </c>
      <c r="C28" s="135" t="str">
        <f>DATABASE!B807</f>
        <v>Congo DR</v>
      </c>
      <c r="D28" s="135" t="str">
        <f>DATABASE!C807</f>
        <v>Africa</v>
      </c>
      <c r="E28" s="21">
        <f>DATABASE!O807</f>
        <v>400</v>
      </c>
      <c r="F28">
        <f>DATABASE!P807</f>
        <v>4</v>
      </c>
      <c r="G28">
        <f>DATABASE!R807</f>
        <v>4</v>
      </c>
      <c r="H28" s="117">
        <f>DATABASE!N807</f>
        <v>33</v>
      </c>
      <c r="I28" s="17" t="str">
        <f>DATABASE!U807</f>
        <v>N</v>
      </c>
      <c r="J28">
        <f>DATABASE!AF807</f>
        <v>0</v>
      </c>
      <c r="K28">
        <f>DATABASE!AJ807</f>
        <v>2</v>
      </c>
      <c r="L28">
        <f>DATABASE!AK807</f>
        <v>2</v>
      </c>
      <c r="M28">
        <f>DATABASE!AL807</f>
        <v>0</v>
      </c>
      <c r="N28">
        <f>DATABASE!AM807</f>
        <v>0</v>
      </c>
      <c r="O28">
        <f>DATABASE!AN807</f>
        <v>0</v>
      </c>
      <c r="P28">
        <f>DATABASE!AO807</f>
        <v>0</v>
      </c>
      <c r="Q28">
        <f>DATABASE!AP807</f>
        <v>0</v>
      </c>
      <c r="R28">
        <f>DATABASE!AQ807</f>
        <v>0</v>
      </c>
      <c r="S28">
        <f>DATABASE!AR807</f>
        <v>2</v>
      </c>
      <c r="T28">
        <f>DATABASE!AS807</f>
        <v>2</v>
      </c>
      <c r="U28">
        <f>DATABASE!AT807</f>
        <v>0</v>
      </c>
      <c r="V28">
        <f>DATABASE!AU807</f>
        <v>0</v>
      </c>
      <c r="W28">
        <f>DATABASE!AV807</f>
        <v>0</v>
      </c>
    </row>
    <row r="29" spans="1:23" hidden="1" x14ac:dyDescent="0.25">
      <c r="A29" s="135" t="s">
        <v>18896</v>
      </c>
      <c r="B29" s="135" t="s">
        <v>2300</v>
      </c>
      <c r="C29" s="135" t="str">
        <f>DATABASE!B812</f>
        <v>Belgium</v>
      </c>
      <c r="D29" s="135" t="str">
        <f>DATABASE!C812</f>
        <v>Europe</v>
      </c>
      <c r="E29" s="21">
        <f>DATABASE!O812</f>
        <v>5092</v>
      </c>
      <c r="F29">
        <f>DATABASE!P812</f>
        <v>11</v>
      </c>
      <c r="G29">
        <f>DATABASE!R812</f>
        <v>11</v>
      </c>
      <c r="H29" s="117">
        <f>DATABASE!N812</f>
        <v>34.200000000000003</v>
      </c>
      <c r="I29" s="17" t="str">
        <f>DATABASE!U812</f>
        <v>Y</v>
      </c>
      <c r="J29">
        <f>DATABASE!AF812</f>
        <v>0</v>
      </c>
      <c r="K29">
        <f>DATABASE!AJ812</f>
        <v>0</v>
      </c>
      <c r="L29">
        <f>DATABASE!AK812</f>
        <v>0</v>
      </c>
      <c r="M29">
        <f>DATABASE!AL812</f>
        <v>0</v>
      </c>
      <c r="N29">
        <f>DATABASE!AM812</f>
        <v>0</v>
      </c>
      <c r="O29">
        <f>DATABASE!AN812</f>
        <v>0</v>
      </c>
      <c r="P29">
        <f>DATABASE!AO812</f>
        <v>0</v>
      </c>
      <c r="Q29">
        <f>DATABASE!AP812</f>
        <v>0</v>
      </c>
      <c r="R29">
        <f>DATABASE!AQ812</f>
        <v>0</v>
      </c>
      <c r="S29">
        <f>DATABASE!AR812</f>
        <v>2</v>
      </c>
      <c r="T29">
        <f>DATABASE!AS812</f>
        <v>2</v>
      </c>
      <c r="U29">
        <f>DATABASE!AT812</f>
        <v>0</v>
      </c>
      <c r="V29">
        <f>DATABASE!AU812</f>
        <v>0</v>
      </c>
      <c r="W29">
        <f>DATABASE!AV812</f>
        <v>9</v>
      </c>
    </row>
    <row r="30" spans="1:23" hidden="1" x14ac:dyDescent="0.25">
      <c r="A30" s="135" t="s">
        <v>18897</v>
      </c>
      <c r="B30" s="135" t="s">
        <v>11988</v>
      </c>
      <c r="C30" s="135" t="str">
        <f>DATABASE!B824</f>
        <v>Benin</v>
      </c>
      <c r="D30" s="135" t="str">
        <f>DATABASE!C824</f>
        <v>Africa</v>
      </c>
      <c r="E30" s="21">
        <f>DATABASE!O824</f>
        <v>1752</v>
      </c>
      <c r="F30">
        <f>DATABASE!P824</f>
        <v>12</v>
      </c>
      <c r="G30">
        <f>DATABASE!R824</f>
        <v>9</v>
      </c>
      <c r="H30" s="117">
        <f>DATABASE!N824</f>
        <v>17.8</v>
      </c>
      <c r="I30" s="17" t="str">
        <f>DATABASE!U824</f>
        <v>Y</v>
      </c>
      <c r="J30">
        <f>DATABASE!AF824</f>
        <v>2</v>
      </c>
      <c r="K30">
        <f>DATABASE!AJ824</f>
        <v>2</v>
      </c>
      <c r="L30">
        <f>DATABASE!AK824</f>
        <v>0</v>
      </c>
      <c r="M30">
        <f>DATABASE!AL824</f>
        <v>0</v>
      </c>
      <c r="N30">
        <f>DATABASE!AM824</f>
        <v>0</v>
      </c>
      <c r="O30">
        <f>DATABASE!AN824</f>
        <v>0</v>
      </c>
      <c r="P30">
        <f>DATABASE!AO824</f>
        <v>0</v>
      </c>
      <c r="Q30">
        <f>DATABASE!AP824</f>
        <v>0</v>
      </c>
      <c r="R30">
        <f>DATABASE!AQ824</f>
        <v>0</v>
      </c>
      <c r="S30">
        <f>DATABASE!AR824</f>
        <v>3</v>
      </c>
      <c r="T30">
        <f>DATABASE!AS824</f>
        <v>2</v>
      </c>
      <c r="U30">
        <f>DATABASE!AT824</f>
        <v>0</v>
      </c>
      <c r="V30">
        <f>DATABASE!AU824</f>
        <v>0</v>
      </c>
      <c r="W30">
        <f>DATABASE!AV824</f>
        <v>7</v>
      </c>
    </row>
    <row r="31" spans="1:23" hidden="1" x14ac:dyDescent="0.25">
      <c r="A31" s="135" t="s">
        <v>18898</v>
      </c>
      <c r="B31" s="135" t="s">
        <v>12643</v>
      </c>
      <c r="C31" s="135" t="str">
        <f>DATABASE!B837</f>
        <v>Bhutan</v>
      </c>
      <c r="D31" s="135" t="str">
        <f>DATABASE!C837</f>
        <v>Asia</v>
      </c>
      <c r="E31" s="21">
        <f>DATABASE!O837</f>
        <v>3177</v>
      </c>
      <c r="F31">
        <f>DATABASE!P837</f>
        <v>28</v>
      </c>
      <c r="G31">
        <f>DATABASE!R837</f>
        <v>17</v>
      </c>
      <c r="H31" s="117">
        <f>DATABASE!N837</f>
        <v>89.899999999999991</v>
      </c>
      <c r="I31" s="17" t="str">
        <f>DATABASE!U837</f>
        <v>Y</v>
      </c>
      <c r="J31">
        <f>DATABASE!AF837</f>
        <v>23</v>
      </c>
      <c r="K31">
        <f>DATABASE!AJ837</f>
        <v>10</v>
      </c>
      <c r="L31">
        <f>DATABASE!AK837</f>
        <v>10</v>
      </c>
      <c r="M31">
        <f>DATABASE!AL837</f>
        <v>2</v>
      </c>
      <c r="N31">
        <f>DATABASE!AM837</f>
        <v>1</v>
      </c>
      <c r="O31">
        <f>DATABASE!AN837</f>
        <v>15</v>
      </c>
      <c r="P31">
        <f>DATABASE!AO837</f>
        <v>5</v>
      </c>
      <c r="Q31">
        <f>DATABASE!AP837</f>
        <v>0</v>
      </c>
      <c r="R31">
        <f>DATABASE!AQ837</f>
        <v>0</v>
      </c>
      <c r="S31">
        <f>DATABASE!AR837</f>
        <v>0</v>
      </c>
      <c r="T31">
        <f>DATABASE!AS837</f>
        <v>0</v>
      </c>
      <c r="U31">
        <f>DATABASE!AT837</f>
        <v>1</v>
      </c>
      <c r="V31">
        <f>DATABASE!AU837</f>
        <v>1</v>
      </c>
      <c r="W31">
        <f>DATABASE!AV837</f>
        <v>0</v>
      </c>
    </row>
    <row r="32" spans="1:23" hidden="1" x14ac:dyDescent="0.25">
      <c r="A32" s="135" t="s">
        <v>18899</v>
      </c>
      <c r="B32" s="135" t="s">
        <v>19152</v>
      </c>
      <c r="C32" s="135" t="str">
        <f>DATABASE!B866</f>
        <v>Czech</v>
      </c>
      <c r="D32" s="135" t="str">
        <f>DATABASE!C866</f>
        <v>Europe</v>
      </c>
      <c r="E32" s="21">
        <f>DATABASE!O866</f>
        <v>144</v>
      </c>
      <c r="F32">
        <f>DATABASE!P866</f>
        <v>1</v>
      </c>
      <c r="G32">
        <f>DATABASE!R866</f>
        <v>1</v>
      </c>
      <c r="H32" s="117">
        <f>DATABASE!N866</f>
        <v>15.4</v>
      </c>
      <c r="I32" s="17" t="str">
        <f>DATABASE!U866</f>
        <v>N</v>
      </c>
      <c r="J32">
        <f>DATABASE!AF866</f>
        <v>0</v>
      </c>
      <c r="K32">
        <f>DATABASE!AJ866</f>
        <v>0</v>
      </c>
      <c r="L32">
        <f>DATABASE!AK866</f>
        <v>0</v>
      </c>
      <c r="M32">
        <f>DATABASE!AL866</f>
        <v>0</v>
      </c>
      <c r="N32">
        <f>DATABASE!AM866</f>
        <v>0</v>
      </c>
      <c r="O32">
        <f>DATABASE!AN866</f>
        <v>0</v>
      </c>
      <c r="P32">
        <f>DATABASE!AO866</f>
        <v>0</v>
      </c>
      <c r="Q32">
        <f>DATABASE!AP866</f>
        <v>1</v>
      </c>
      <c r="R32">
        <f>DATABASE!AQ866</f>
        <v>1</v>
      </c>
      <c r="S32">
        <f>DATABASE!AR866</f>
        <v>0</v>
      </c>
      <c r="T32">
        <f>DATABASE!AS866</f>
        <v>0</v>
      </c>
      <c r="U32">
        <f>DATABASE!AT866</f>
        <v>0</v>
      </c>
      <c r="V32">
        <f>DATABASE!AU866</f>
        <v>0</v>
      </c>
      <c r="W32">
        <f>DATABASE!AV866</f>
        <v>0</v>
      </c>
    </row>
    <row r="33" spans="1:23" hidden="1" x14ac:dyDescent="0.25">
      <c r="A33" s="135" t="s">
        <v>18900</v>
      </c>
      <c r="B33" s="135" t="s">
        <v>2725</v>
      </c>
      <c r="C33" s="135" t="str">
        <f>DATABASE!B868</f>
        <v>Bolivia</v>
      </c>
      <c r="D33" s="135" t="str">
        <f>DATABASE!C868</f>
        <v>Sth America</v>
      </c>
      <c r="E33" s="21">
        <f>DATABASE!O868</f>
        <v>2299</v>
      </c>
      <c r="F33">
        <f>DATABASE!P868</f>
        <v>363</v>
      </c>
      <c r="G33">
        <f>DATABASE!R868</f>
        <v>121</v>
      </c>
      <c r="H33" s="117">
        <f>DATABASE!N868</f>
        <v>338.80000000000024</v>
      </c>
      <c r="I33" s="17" t="str">
        <f>DATABASE!U868</f>
        <v>Y</v>
      </c>
      <c r="J33">
        <f>DATABASE!AF868</f>
        <v>1</v>
      </c>
      <c r="K33">
        <f>DATABASE!AJ868</f>
        <v>62</v>
      </c>
      <c r="L33">
        <f>DATABASE!AK868</f>
        <v>44</v>
      </c>
      <c r="M33">
        <f>DATABASE!AL868</f>
        <v>4</v>
      </c>
      <c r="N33">
        <f>DATABASE!AM868</f>
        <v>1</v>
      </c>
      <c r="O33">
        <f>DATABASE!AN868</f>
        <v>255</v>
      </c>
      <c r="P33">
        <f>DATABASE!AO868</f>
        <v>75</v>
      </c>
      <c r="Q33">
        <f>DATABASE!AP868</f>
        <v>1</v>
      </c>
      <c r="R33">
        <f>DATABASE!AQ868</f>
        <v>0</v>
      </c>
      <c r="S33">
        <f>DATABASE!AR868</f>
        <v>17</v>
      </c>
      <c r="T33">
        <f>DATABASE!AS868</f>
        <v>1</v>
      </c>
      <c r="U33">
        <f>DATABASE!AT868</f>
        <v>0</v>
      </c>
      <c r="V33">
        <f>DATABASE!AU868</f>
        <v>0</v>
      </c>
      <c r="W33">
        <f>DATABASE!AV868</f>
        <v>5</v>
      </c>
    </row>
    <row r="34" spans="1:23" hidden="1" x14ac:dyDescent="0.25">
      <c r="A34" s="135" t="s">
        <v>19419</v>
      </c>
      <c r="B34" s="136" t="s">
        <v>22296</v>
      </c>
      <c r="C34" s="135" t="str">
        <f>DATABASE!B1232</f>
        <v>South Africa</v>
      </c>
      <c r="D34" s="135" t="str">
        <f>DATABASE!C1232</f>
        <v>Africa</v>
      </c>
      <c r="E34" s="21">
        <f>DATABASE!O1232</f>
        <v>1142</v>
      </c>
      <c r="F34">
        <f>DATABASE!P1232</f>
        <v>4</v>
      </c>
      <c r="G34">
        <f>DATABASE!R1232</f>
        <v>4</v>
      </c>
      <c r="H34" s="117">
        <f>DATABASE!N1232</f>
        <v>6</v>
      </c>
      <c r="I34" s="17" t="str">
        <f>DATABASE!U1232</f>
        <v>N</v>
      </c>
      <c r="J34">
        <f>DATABASE!AF1232</f>
        <v>0</v>
      </c>
      <c r="K34">
        <f>DATABASE!AJ1232</f>
        <v>0</v>
      </c>
      <c r="L34">
        <f>DATABASE!AK1232</f>
        <v>0</v>
      </c>
      <c r="M34">
        <f>DATABASE!AL1232</f>
        <v>0</v>
      </c>
      <c r="N34">
        <f>DATABASE!AM1232</f>
        <v>0</v>
      </c>
      <c r="O34">
        <f>DATABASE!AN1232</f>
        <v>0</v>
      </c>
      <c r="P34">
        <f>DATABASE!AO1232</f>
        <v>0</v>
      </c>
      <c r="Q34">
        <f>DATABASE!AP1232</f>
        <v>0</v>
      </c>
      <c r="R34">
        <f>DATABASE!AQ1232</f>
        <v>0</v>
      </c>
      <c r="S34">
        <f>DATABASE!AR1232</f>
        <v>0</v>
      </c>
      <c r="T34">
        <f>DATABASE!AS1232</f>
        <v>0</v>
      </c>
      <c r="U34">
        <f>DATABASE!AT1232</f>
        <v>0</v>
      </c>
      <c r="V34">
        <f>DATABASE!AU1232</f>
        <v>0</v>
      </c>
      <c r="W34">
        <f>DATABASE!AV1232</f>
        <v>4</v>
      </c>
    </row>
    <row r="35" spans="1:23" hidden="1" x14ac:dyDescent="0.25">
      <c r="A35" s="135" t="s">
        <v>18901</v>
      </c>
      <c r="B35" s="135" t="s">
        <v>19153</v>
      </c>
      <c r="C35" s="135" t="str">
        <f>DATABASE!B1237</f>
        <v>Bosnia</v>
      </c>
      <c r="D35" s="135" t="str">
        <f>DATABASE!C1237</f>
        <v>Europe</v>
      </c>
      <c r="E35" s="21">
        <f>DATABASE!O1237</f>
        <v>1142</v>
      </c>
      <c r="F35">
        <f>DATABASE!P1237</f>
        <v>4</v>
      </c>
      <c r="G35">
        <f>DATABASE!R1237</f>
        <v>4</v>
      </c>
      <c r="H35" s="117">
        <f>DATABASE!N1237</f>
        <v>5.6</v>
      </c>
      <c r="I35" s="17" t="str">
        <f>DATABASE!U1237</f>
        <v>Y</v>
      </c>
      <c r="J35">
        <f>DATABASE!AF1237</f>
        <v>0</v>
      </c>
      <c r="K35">
        <f>DATABASE!AJ1237</f>
        <v>0</v>
      </c>
      <c r="L35">
        <f>DATABASE!AK1237</f>
        <v>0</v>
      </c>
      <c r="M35">
        <f>DATABASE!AL1237</f>
        <v>0</v>
      </c>
      <c r="N35">
        <f>DATABASE!AM1237</f>
        <v>0</v>
      </c>
      <c r="O35">
        <f>DATABASE!AN1237</f>
        <v>0</v>
      </c>
      <c r="P35">
        <f>DATABASE!AO1237</f>
        <v>0</v>
      </c>
      <c r="Q35">
        <f>DATABASE!AP1237</f>
        <v>0</v>
      </c>
      <c r="R35">
        <f>DATABASE!AQ1237</f>
        <v>0</v>
      </c>
      <c r="S35">
        <f>DATABASE!AR1237</f>
        <v>0</v>
      </c>
      <c r="T35">
        <f>DATABASE!AS1237</f>
        <v>0</v>
      </c>
      <c r="U35">
        <f>DATABASE!AT1237</f>
        <v>0</v>
      </c>
      <c r="V35">
        <f>DATABASE!AU1237</f>
        <v>0</v>
      </c>
      <c r="W35">
        <f>DATABASE!AV1237</f>
        <v>4</v>
      </c>
    </row>
    <row r="36" spans="1:23" hidden="1" x14ac:dyDescent="0.25">
      <c r="A36" s="135" t="s">
        <v>18902</v>
      </c>
      <c r="B36" s="135" t="s">
        <v>11989</v>
      </c>
      <c r="C36" s="135" t="str">
        <f>DATABASE!B1242</f>
        <v>Botswana</v>
      </c>
      <c r="D36" s="135" t="str">
        <f>DATABASE!C1242</f>
        <v>Africa</v>
      </c>
      <c r="E36" s="21">
        <f>DATABASE!O1242</f>
        <v>1142</v>
      </c>
      <c r="F36">
        <f>DATABASE!P1242</f>
        <v>32</v>
      </c>
      <c r="G36">
        <f>DATABASE!R1242</f>
        <v>32</v>
      </c>
      <c r="H36" s="117">
        <f>DATABASE!N1242</f>
        <v>89</v>
      </c>
      <c r="I36" s="17" t="str">
        <f>DATABASE!U1242</f>
        <v>Y</v>
      </c>
      <c r="J36">
        <f>DATABASE!AF1242</f>
        <v>0</v>
      </c>
      <c r="K36">
        <f>DATABASE!AJ1242</f>
        <v>0</v>
      </c>
      <c r="L36">
        <f>DATABASE!AK1242</f>
        <v>0</v>
      </c>
      <c r="M36">
        <f>DATABASE!AL1242</f>
        <v>0</v>
      </c>
      <c r="N36">
        <f>DATABASE!AM1242</f>
        <v>0</v>
      </c>
      <c r="O36">
        <f>DATABASE!AN1242</f>
        <v>0</v>
      </c>
      <c r="P36">
        <f>DATABASE!AO1242</f>
        <v>0</v>
      </c>
      <c r="Q36">
        <f>DATABASE!AP1242</f>
        <v>0</v>
      </c>
      <c r="R36">
        <f>DATABASE!AQ1242</f>
        <v>0</v>
      </c>
      <c r="S36">
        <f>DATABASE!AR1242</f>
        <v>0</v>
      </c>
      <c r="T36">
        <f>DATABASE!AS1242</f>
        <v>0</v>
      </c>
      <c r="U36">
        <f>DATABASE!AT1242</f>
        <v>0</v>
      </c>
      <c r="V36">
        <f>DATABASE!AU1242</f>
        <v>0</v>
      </c>
      <c r="W36">
        <f>DATABASE!AV1242</f>
        <v>32</v>
      </c>
    </row>
    <row r="37" spans="1:23" hidden="1" x14ac:dyDescent="0.25">
      <c r="A37" s="135" t="s">
        <v>18903</v>
      </c>
      <c r="B37" s="135" t="s">
        <v>1400</v>
      </c>
      <c r="C37" s="135" t="str">
        <f>DATABASE!B1275</f>
        <v>Brazil</v>
      </c>
      <c r="D37" s="135" t="str">
        <f>DATABASE!C1275</f>
        <v>Sth America</v>
      </c>
      <c r="E37" s="21">
        <f>DATABASE!O1275</f>
        <v>4937</v>
      </c>
      <c r="F37">
        <f>DATABASE!P1275</f>
        <v>13</v>
      </c>
      <c r="G37">
        <f>DATABASE!R1275</f>
        <v>13</v>
      </c>
      <c r="H37" s="117">
        <f>DATABASE!N1275</f>
        <v>29.099999999999998</v>
      </c>
      <c r="I37" s="17" t="str">
        <f>DATABASE!U1275</f>
        <v>Y</v>
      </c>
      <c r="J37">
        <f>DATABASE!AF1275</f>
        <v>0</v>
      </c>
      <c r="K37">
        <f>DATABASE!AJ1275</f>
        <v>2</v>
      </c>
      <c r="L37">
        <f>DATABASE!AK1275</f>
        <v>2</v>
      </c>
      <c r="M37">
        <f>DATABASE!AL1275</f>
        <v>0</v>
      </c>
      <c r="N37">
        <f>DATABASE!AM1275</f>
        <v>0</v>
      </c>
      <c r="O37">
        <f>DATABASE!AN1275</f>
        <v>0</v>
      </c>
      <c r="P37">
        <f>DATABASE!AO1275</f>
        <v>0</v>
      </c>
      <c r="Q37">
        <f>DATABASE!AP1275</f>
        <v>0</v>
      </c>
      <c r="R37">
        <f>DATABASE!AQ1275</f>
        <v>0</v>
      </c>
      <c r="S37">
        <f>DATABASE!AR1275</f>
        <v>1</v>
      </c>
      <c r="T37">
        <f>DATABASE!AS1275</f>
        <v>1</v>
      </c>
      <c r="U37">
        <f>DATABASE!AT1275</f>
        <v>0</v>
      </c>
      <c r="V37">
        <f>DATABASE!AU1275</f>
        <v>0</v>
      </c>
      <c r="W37">
        <f>DATABASE!AV1275</f>
        <v>10</v>
      </c>
    </row>
    <row r="38" spans="1:23" x14ac:dyDescent="0.25">
      <c r="A38" s="135" t="s">
        <v>18904</v>
      </c>
      <c r="B38" s="135" t="s">
        <v>19154</v>
      </c>
      <c r="C38" s="135" t="str">
        <f>DATABASE!B1289</f>
        <v>BAT</v>
      </c>
      <c r="D38" s="135" t="str">
        <f>DATABASE!C1289</f>
        <v>Oceania</v>
      </c>
      <c r="E38" s="21">
        <f>DATABASE!O1289</f>
        <v>819</v>
      </c>
      <c r="F38">
        <f>DATABASE!P1289</f>
        <v>11</v>
      </c>
      <c r="G38">
        <f>DATABASE!R1289</f>
        <v>11</v>
      </c>
      <c r="H38" s="117">
        <f>DATABASE!N1289</f>
        <v>97.3</v>
      </c>
      <c r="I38" s="17" t="str">
        <f>DATABASE!U1289</f>
        <v>Y</v>
      </c>
      <c r="J38">
        <f>DATABASE!AF1289</f>
        <v>0</v>
      </c>
      <c r="K38">
        <f>DATABASE!AJ1289</f>
        <v>1</v>
      </c>
      <c r="L38">
        <f>DATABASE!AK1289</f>
        <v>1</v>
      </c>
      <c r="M38">
        <f>DATABASE!AL1289</f>
        <v>3</v>
      </c>
      <c r="N38">
        <f>DATABASE!AM1289</f>
        <v>3</v>
      </c>
      <c r="O38">
        <f>DATABASE!AN1289</f>
        <v>5</v>
      </c>
      <c r="P38">
        <f>DATABASE!AO1289</f>
        <v>5</v>
      </c>
      <c r="Q38">
        <f>DATABASE!AP1289</f>
        <v>0</v>
      </c>
      <c r="R38">
        <f>DATABASE!AQ1289</f>
        <v>0</v>
      </c>
      <c r="S38">
        <f>DATABASE!AR1289</f>
        <v>2</v>
      </c>
      <c r="T38">
        <f>DATABASE!AS1289</f>
        <v>2</v>
      </c>
      <c r="U38">
        <f>DATABASE!AT1289</f>
        <v>0</v>
      </c>
      <c r="V38">
        <f>DATABASE!AU1289</f>
        <v>0</v>
      </c>
      <c r="W38">
        <f>DATABASE!AV1289</f>
        <v>0</v>
      </c>
    </row>
    <row r="39" spans="1:23" hidden="1" x14ac:dyDescent="0.25">
      <c r="A39" s="135" t="s">
        <v>18905</v>
      </c>
      <c r="B39" s="135" t="s">
        <v>19155</v>
      </c>
      <c r="C39" s="135" t="str">
        <f>DATABASE!B1301</f>
        <v>BIOT</v>
      </c>
      <c r="D39" s="135" t="str">
        <f>DATABASE!C1301</f>
        <v>Asia</v>
      </c>
      <c r="E39" s="21">
        <f>DATABASE!O1301</f>
        <v>662</v>
      </c>
      <c r="F39">
        <f>DATABASE!P1301</f>
        <v>22</v>
      </c>
      <c r="G39">
        <f>DATABASE!R1301</f>
        <v>21</v>
      </c>
      <c r="H39" s="117">
        <f>DATABASE!N1301</f>
        <v>101.89999999999998</v>
      </c>
      <c r="I39" s="17" t="str">
        <f>DATABASE!U1301</f>
        <v>Y</v>
      </c>
      <c r="J39">
        <f>DATABASE!AF1301</f>
        <v>0</v>
      </c>
      <c r="K39">
        <f>DATABASE!AJ1301</f>
        <v>0</v>
      </c>
      <c r="L39">
        <f>DATABASE!AK1301</f>
        <v>0</v>
      </c>
      <c r="M39">
        <f>DATABASE!AL1301</f>
        <v>1</v>
      </c>
      <c r="N39">
        <f>DATABASE!AM1301</f>
        <v>1</v>
      </c>
      <c r="O39">
        <f>DATABASE!AN1301</f>
        <v>0</v>
      </c>
      <c r="P39">
        <f>DATABASE!AO1301</f>
        <v>0</v>
      </c>
      <c r="Q39">
        <f>DATABASE!AP1301</f>
        <v>0</v>
      </c>
      <c r="R39">
        <f>DATABASE!AQ1301</f>
        <v>0</v>
      </c>
      <c r="S39">
        <f>DATABASE!AR1301</f>
        <v>2</v>
      </c>
      <c r="T39">
        <f>DATABASE!AS1301</f>
        <v>1</v>
      </c>
      <c r="U39">
        <f>DATABASE!AT1301</f>
        <v>19</v>
      </c>
      <c r="V39">
        <f>DATABASE!AU1301</f>
        <v>19</v>
      </c>
      <c r="W39">
        <f>DATABASE!AV1301</f>
        <v>0</v>
      </c>
    </row>
    <row r="40" spans="1:23" hidden="1" x14ac:dyDescent="0.25">
      <c r="A40" s="135" t="s">
        <v>18906</v>
      </c>
      <c r="B40" s="135" t="s">
        <v>17269</v>
      </c>
      <c r="C40" s="135" t="str">
        <f>DATABASE!B1324</f>
        <v>British Virgin Is</v>
      </c>
      <c r="D40" s="135" t="str">
        <f>DATABASE!C1324</f>
        <v>Nth America</v>
      </c>
      <c r="E40" s="21">
        <f>DATABASE!O1324</f>
        <v>1310</v>
      </c>
      <c r="F40">
        <f>DATABASE!P1324</f>
        <v>140</v>
      </c>
      <c r="G40">
        <f>DATABASE!R1324</f>
        <v>60</v>
      </c>
      <c r="H40" s="117">
        <f>DATABASE!N1324</f>
        <v>149.90000000000012</v>
      </c>
      <c r="I40" s="17" t="str">
        <f>DATABASE!U1324</f>
        <v>Y</v>
      </c>
      <c r="J40">
        <f>DATABASE!AF1324</f>
        <v>0</v>
      </c>
      <c r="K40">
        <f>DATABASE!AJ1324</f>
        <v>0</v>
      </c>
      <c r="L40">
        <f>DATABASE!AK1324</f>
        <v>0</v>
      </c>
      <c r="M40">
        <f>DATABASE!AL1324</f>
        <v>0</v>
      </c>
      <c r="N40">
        <f>DATABASE!AM1324</f>
        <v>0</v>
      </c>
      <c r="O40">
        <f>DATABASE!AN1324</f>
        <v>23</v>
      </c>
      <c r="P40">
        <f>DATABASE!AO1324</f>
        <v>19</v>
      </c>
      <c r="Q40">
        <f>DATABASE!AP1324</f>
        <v>6</v>
      </c>
      <c r="R40">
        <f>DATABASE!AQ1324</f>
        <v>0</v>
      </c>
      <c r="S40">
        <f>DATABASE!AR1324</f>
        <v>66</v>
      </c>
      <c r="T40">
        <f>DATABASE!AS1324</f>
        <v>23</v>
      </c>
      <c r="U40">
        <f>DATABASE!AT1324</f>
        <v>45</v>
      </c>
      <c r="V40">
        <f>DATABASE!AU1324</f>
        <v>18</v>
      </c>
      <c r="W40">
        <f>DATABASE!AV1324</f>
        <v>0</v>
      </c>
    </row>
    <row r="41" spans="1:23" hidden="1" x14ac:dyDescent="0.25">
      <c r="A41" s="135" t="s">
        <v>18907</v>
      </c>
      <c r="B41" s="135" t="s">
        <v>12659</v>
      </c>
      <c r="C41" s="135" t="str">
        <f>DATABASE!B1465</f>
        <v>Bulgaria</v>
      </c>
      <c r="D41" s="135" t="str">
        <f>DATABASE!C1465</f>
        <v>Europe</v>
      </c>
      <c r="E41" s="21">
        <f>DATABASE!O1465</f>
        <v>5576</v>
      </c>
      <c r="F41">
        <f>DATABASE!P1465</f>
        <v>18</v>
      </c>
      <c r="G41">
        <f>DATABASE!R1465</f>
        <v>18</v>
      </c>
      <c r="H41" s="117">
        <f>DATABASE!N1465</f>
        <v>22.000000000000007</v>
      </c>
      <c r="I41" s="17" t="str">
        <f>DATABASE!U1465</f>
        <v>Y</v>
      </c>
      <c r="J41">
        <f>DATABASE!AF1465</f>
        <v>9</v>
      </c>
      <c r="K41">
        <f>DATABASE!AJ1465</f>
        <v>3</v>
      </c>
      <c r="L41">
        <f>DATABASE!AK1465</f>
        <v>3</v>
      </c>
      <c r="M41">
        <f>DATABASE!AL1465</f>
        <v>0</v>
      </c>
      <c r="N41">
        <f>DATABASE!AM1465</f>
        <v>0</v>
      </c>
      <c r="O41">
        <f>DATABASE!AN1465</f>
        <v>8</v>
      </c>
      <c r="P41">
        <f>DATABASE!AO1465</f>
        <v>8</v>
      </c>
      <c r="Q41">
        <f>DATABASE!AP1465</f>
        <v>0</v>
      </c>
      <c r="R41">
        <f>DATABASE!AQ1465</f>
        <v>0</v>
      </c>
      <c r="S41">
        <f>DATABASE!AR1465</f>
        <v>0</v>
      </c>
      <c r="T41">
        <f>DATABASE!AS1465</f>
        <v>0</v>
      </c>
      <c r="U41">
        <f>DATABASE!AT1465</f>
        <v>0</v>
      </c>
      <c r="V41">
        <f>DATABASE!AU1465</f>
        <v>0</v>
      </c>
      <c r="W41">
        <f>DATABASE!AV1465</f>
        <v>7</v>
      </c>
    </row>
    <row r="42" spans="1:23" hidden="1" x14ac:dyDescent="0.25">
      <c r="A42" s="135" t="s">
        <v>18908</v>
      </c>
      <c r="B42" s="135" t="s">
        <v>19156</v>
      </c>
      <c r="C42" s="135" t="str">
        <f>DATABASE!B1484</f>
        <v>Myanmar</v>
      </c>
      <c r="D42" s="135" t="str">
        <f>DATABASE!C1484</f>
        <v>Asia</v>
      </c>
      <c r="E42" s="21">
        <f>DATABASE!O1484</f>
        <v>519</v>
      </c>
      <c r="F42">
        <f>DATABASE!P1484</f>
        <v>4</v>
      </c>
      <c r="G42">
        <f>DATABASE!R1484</f>
        <v>1</v>
      </c>
      <c r="H42" s="117">
        <f>DATABASE!N1484</f>
        <v>26.5</v>
      </c>
      <c r="I42" s="17" t="str">
        <f>DATABASE!U1484</f>
        <v>Y</v>
      </c>
      <c r="J42">
        <f>DATABASE!AF1484</f>
        <v>4</v>
      </c>
      <c r="K42">
        <f>DATABASE!AJ1484</f>
        <v>1</v>
      </c>
      <c r="L42">
        <f>DATABASE!AK1484</f>
        <v>0</v>
      </c>
      <c r="M42">
        <f>DATABASE!AL1484</f>
        <v>0</v>
      </c>
      <c r="N42">
        <f>DATABASE!AM1484</f>
        <v>0</v>
      </c>
      <c r="O42">
        <f>DATABASE!AN1484</f>
        <v>1</v>
      </c>
      <c r="P42">
        <f>DATABASE!AO1484</f>
        <v>1</v>
      </c>
      <c r="Q42">
        <f>DATABASE!AP1484</f>
        <v>0</v>
      </c>
      <c r="R42">
        <f>DATABASE!AQ1484</f>
        <v>0</v>
      </c>
      <c r="S42">
        <f>DATABASE!AR1484</f>
        <v>0</v>
      </c>
      <c r="T42">
        <f>DATABASE!AS1484</f>
        <v>0</v>
      </c>
      <c r="U42">
        <f>DATABASE!AT1484</f>
        <v>0</v>
      </c>
      <c r="V42">
        <f>DATABASE!AU1484</f>
        <v>0</v>
      </c>
      <c r="W42">
        <f>DATABASE!AV1484</f>
        <v>0</v>
      </c>
    </row>
    <row r="43" spans="1:23" hidden="1" x14ac:dyDescent="0.25">
      <c r="A43" s="135" t="s">
        <v>18909</v>
      </c>
      <c r="B43" s="135" t="s">
        <v>11991</v>
      </c>
      <c r="C43" s="135" t="str">
        <f>DATABASE!B1489</f>
        <v>Burundi</v>
      </c>
      <c r="D43" s="135" t="str">
        <f>DATABASE!C1489</f>
        <v>Africa</v>
      </c>
      <c r="E43" s="21">
        <f>DATABASE!O1489</f>
        <v>3670</v>
      </c>
      <c r="F43">
        <f>DATABASE!P1489</f>
        <v>45</v>
      </c>
      <c r="G43">
        <f>DATABASE!R1489</f>
        <v>45</v>
      </c>
      <c r="H43" s="117">
        <f>DATABASE!N1489</f>
        <v>104.7</v>
      </c>
      <c r="I43" s="17" t="str">
        <f>DATABASE!U1489</f>
        <v>Y</v>
      </c>
      <c r="J43">
        <f>DATABASE!AF1489</f>
        <v>4</v>
      </c>
      <c r="K43">
        <f>DATABASE!AJ1489</f>
        <v>13</v>
      </c>
      <c r="L43">
        <f>DATABASE!AK1489</f>
        <v>13</v>
      </c>
      <c r="M43">
        <f>DATABASE!AL1489</f>
        <v>0</v>
      </c>
      <c r="N43">
        <f>DATABASE!AM1489</f>
        <v>0</v>
      </c>
      <c r="O43">
        <f>DATABASE!AN1489</f>
        <v>9</v>
      </c>
      <c r="P43">
        <f>DATABASE!AO1489</f>
        <v>9</v>
      </c>
      <c r="Q43">
        <f>DATABASE!AP1489</f>
        <v>0</v>
      </c>
      <c r="R43">
        <f>DATABASE!AQ1489</f>
        <v>0</v>
      </c>
      <c r="S43">
        <f>DATABASE!AR1489</f>
        <v>2</v>
      </c>
      <c r="T43">
        <f>DATABASE!AS1489</f>
        <v>2</v>
      </c>
      <c r="U43">
        <f>DATABASE!AT1489</f>
        <v>0</v>
      </c>
      <c r="V43">
        <f>DATABASE!AU1489</f>
        <v>0</v>
      </c>
      <c r="W43">
        <f>DATABASE!AV1489</f>
        <v>21</v>
      </c>
    </row>
    <row r="44" spans="1:23" hidden="1" x14ac:dyDescent="0.25">
      <c r="A44" s="135" t="s">
        <v>18910</v>
      </c>
      <c r="B44" s="135" t="s">
        <v>14235</v>
      </c>
      <c r="C44" s="135" t="str">
        <f>DATABASE!B1535</f>
        <v>Cambodia</v>
      </c>
      <c r="D44" s="135" t="str">
        <f>DATABASE!C1535</f>
        <v>Asia</v>
      </c>
      <c r="E44" s="21">
        <f>DATABASE!O1535</f>
        <v>2684</v>
      </c>
      <c r="F44">
        <f>DATABASE!P1535</f>
        <v>8</v>
      </c>
      <c r="G44">
        <f>DATABASE!R1535</f>
        <v>8</v>
      </c>
      <c r="H44" s="117">
        <f>DATABASE!N1535</f>
        <v>11.8</v>
      </c>
      <c r="I44" s="17" t="str">
        <f>DATABASE!U1535</f>
        <v>Y</v>
      </c>
      <c r="J44">
        <f>DATABASE!AF1535</f>
        <v>0</v>
      </c>
      <c r="K44">
        <f>DATABASE!AJ1535</f>
        <v>0</v>
      </c>
      <c r="L44">
        <f>DATABASE!AK1535</f>
        <v>0</v>
      </c>
      <c r="M44">
        <f>DATABASE!AL1535</f>
        <v>0</v>
      </c>
      <c r="N44">
        <f>DATABASE!AM1535</f>
        <v>0</v>
      </c>
      <c r="O44">
        <f>DATABASE!AN1535</f>
        <v>1</v>
      </c>
      <c r="P44">
        <f>DATABASE!AO1535</f>
        <v>1</v>
      </c>
      <c r="Q44">
        <f>DATABASE!AP1535</f>
        <v>0</v>
      </c>
      <c r="R44">
        <f>DATABASE!AQ1535</f>
        <v>0</v>
      </c>
      <c r="S44">
        <f>DATABASE!AR1535</f>
        <v>0</v>
      </c>
      <c r="T44">
        <f>DATABASE!AS1535</f>
        <v>0</v>
      </c>
      <c r="U44">
        <f>DATABASE!AT1535</f>
        <v>0</v>
      </c>
      <c r="V44">
        <f>DATABASE!AU1535</f>
        <v>0</v>
      </c>
      <c r="W44">
        <f>DATABASE!AV1535</f>
        <v>7</v>
      </c>
    </row>
    <row r="45" spans="1:23" hidden="1" x14ac:dyDescent="0.25">
      <c r="A45" s="135" t="s">
        <v>18911</v>
      </c>
      <c r="B45" s="135" t="s">
        <v>11992</v>
      </c>
      <c r="C45" s="135" t="str">
        <f>DATABASE!B1544</f>
        <v>Cameroon</v>
      </c>
      <c r="D45" s="135" t="str">
        <f>DATABASE!C1544</f>
        <v>Africa</v>
      </c>
      <c r="E45" s="21">
        <f>DATABASE!O1544</f>
        <v>1281</v>
      </c>
      <c r="F45">
        <f>DATABASE!P1544</f>
        <v>8</v>
      </c>
      <c r="G45">
        <f>DATABASE!R1544</f>
        <v>8</v>
      </c>
      <c r="H45" s="117">
        <f>DATABASE!N1544</f>
        <v>28</v>
      </c>
      <c r="I45" s="17" t="str">
        <f>DATABASE!U1544</f>
        <v>Y</v>
      </c>
      <c r="J45">
        <f>DATABASE!AF1544</f>
        <v>0</v>
      </c>
      <c r="K45">
        <f>DATABASE!AJ1544</f>
        <v>1</v>
      </c>
      <c r="L45">
        <f>DATABASE!AK1544</f>
        <v>1</v>
      </c>
      <c r="M45">
        <f>DATABASE!AL1544</f>
        <v>4</v>
      </c>
      <c r="N45">
        <f>DATABASE!AM1544</f>
        <v>4</v>
      </c>
      <c r="O45">
        <f>DATABASE!AN1544</f>
        <v>3</v>
      </c>
      <c r="P45">
        <f>DATABASE!AO1544</f>
        <v>3</v>
      </c>
      <c r="Q45">
        <f>DATABASE!AP1544</f>
        <v>0</v>
      </c>
      <c r="R45">
        <f>DATABASE!AQ1544</f>
        <v>0</v>
      </c>
      <c r="S45">
        <f>DATABASE!AR1544</f>
        <v>0</v>
      </c>
      <c r="T45">
        <f>DATABASE!AS1544</f>
        <v>0</v>
      </c>
      <c r="U45">
        <f>DATABASE!AT1544</f>
        <v>0</v>
      </c>
      <c r="V45">
        <f>DATABASE!AU1544</f>
        <v>0</v>
      </c>
      <c r="W45">
        <f>DATABASE!AV1544</f>
        <v>0</v>
      </c>
    </row>
    <row r="46" spans="1:23" hidden="1" x14ac:dyDescent="0.25">
      <c r="A46" s="135" t="s">
        <v>18912</v>
      </c>
      <c r="B46" s="135" t="s">
        <v>1411</v>
      </c>
      <c r="C46" s="135" t="str">
        <f>DATABASE!B1553</f>
        <v>Canada</v>
      </c>
      <c r="D46" s="135" t="str">
        <f>DATABASE!C1553</f>
        <v>Nth America</v>
      </c>
      <c r="E46" s="21">
        <f>DATABASE!O1553</f>
        <v>3415</v>
      </c>
      <c r="F46">
        <f>DATABASE!P1553</f>
        <v>13</v>
      </c>
      <c r="G46">
        <f>DATABASE!R1553</f>
        <v>13</v>
      </c>
      <c r="H46" s="117">
        <f>DATABASE!N1553</f>
        <v>32</v>
      </c>
      <c r="I46" s="17" t="str">
        <f>DATABASE!U1553</f>
        <v>Y</v>
      </c>
      <c r="J46">
        <f>DATABASE!AF1553</f>
        <v>0</v>
      </c>
      <c r="K46">
        <f>DATABASE!AJ1553</f>
        <v>0</v>
      </c>
      <c r="L46">
        <f>DATABASE!AK1553</f>
        <v>0</v>
      </c>
      <c r="M46">
        <f>DATABASE!AL1553</f>
        <v>1</v>
      </c>
      <c r="N46">
        <f>DATABASE!AM1553</f>
        <v>1</v>
      </c>
      <c r="O46">
        <f>DATABASE!AN1553</f>
        <v>6</v>
      </c>
      <c r="P46">
        <f>DATABASE!AO1553</f>
        <v>6</v>
      </c>
      <c r="Q46">
        <f>DATABASE!AP1553</f>
        <v>0</v>
      </c>
      <c r="R46">
        <f>DATABASE!AQ1553</f>
        <v>0</v>
      </c>
      <c r="S46">
        <f>DATABASE!AR1553</f>
        <v>1</v>
      </c>
      <c r="T46">
        <f>DATABASE!AS1553</f>
        <v>1</v>
      </c>
      <c r="U46">
        <f>DATABASE!AT1553</f>
        <v>0</v>
      </c>
      <c r="V46">
        <f>DATABASE!AU1553</f>
        <v>0</v>
      </c>
      <c r="W46">
        <f>DATABASE!AV1553</f>
        <v>5</v>
      </c>
    </row>
    <row r="47" spans="1:23" hidden="1" x14ac:dyDescent="0.25">
      <c r="A47" s="135" t="s">
        <v>18913</v>
      </c>
      <c r="B47" s="135" t="s">
        <v>621</v>
      </c>
      <c r="C47" s="135" t="str">
        <f>DATABASE!B1567</f>
        <v>Spain</v>
      </c>
      <c r="D47" s="135" t="str">
        <f>DATABASE!C1567</f>
        <v>Europe</v>
      </c>
      <c r="E47" s="21">
        <f>DATABASE!O1567</f>
        <v>49</v>
      </c>
      <c r="F47">
        <f>DATABASE!P1567</f>
        <v>15</v>
      </c>
      <c r="G47">
        <f>DATABASE!R1567</f>
        <v>0</v>
      </c>
      <c r="H47" s="117">
        <f>DATABASE!N1567</f>
        <v>0</v>
      </c>
      <c r="I47" s="17" t="str">
        <f>DATABASE!U1567</f>
        <v>N</v>
      </c>
      <c r="J47">
        <f>DATABASE!AF1567</f>
        <v>0</v>
      </c>
      <c r="K47">
        <f>DATABASE!AJ1567</f>
        <v>10</v>
      </c>
      <c r="L47">
        <f>DATABASE!AK1567</f>
        <v>0</v>
      </c>
      <c r="M47">
        <f>DATABASE!AL1567</f>
        <v>0</v>
      </c>
      <c r="N47">
        <f>DATABASE!AM1567</f>
        <v>0</v>
      </c>
      <c r="O47">
        <f>DATABASE!AN1567</f>
        <v>0</v>
      </c>
      <c r="P47">
        <f>DATABASE!AO1567</f>
        <v>0</v>
      </c>
      <c r="Q47">
        <f>DATABASE!AP1567</f>
        <v>0</v>
      </c>
      <c r="R47">
        <f>DATABASE!AQ1567</f>
        <v>0</v>
      </c>
      <c r="S47">
        <f>DATABASE!AR1567</f>
        <v>0</v>
      </c>
      <c r="T47">
        <f>DATABASE!AS1567</f>
        <v>0</v>
      </c>
      <c r="U47">
        <f>DATABASE!AT1567</f>
        <v>0</v>
      </c>
      <c r="V47">
        <f>DATABASE!AU1567</f>
        <v>0</v>
      </c>
      <c r="W47">
        <f>DATABASE!AV1567</f>
        <v>0</v>
      </c>
    </row>
    <row r="48" spans="1:23" hidden="1" x14ac:dyDescent="0.25">
      <c r="A48" s="135" t="s">
        <v>18914</v>
      </c>
      <c r="B48" s="135" t="s">
        <v>11994</v>
      </c>
      <c r="C48" s="135" t="str">
        <f>DATABASE!B1583</f>
        <v>Cape Verde</v>
      </c>
      <c r="D48" s="135" t="str">
        <f>DATABASE!C1583</f>
        <v>Africa</v>
      </c>
      <c r="E48" s="21">
        <f>DATABASE!O1583</f>
        <v>1106</v>
      </c>
      <c r="F48">
        <f>DATABASE!P1583</f>
        <v>76</v>
      </c>
      <c r="G48">
        <f>DATABASE!R1583</f>
        <v>64</v>
      </c>
      <c r="H48" s="117">
        <f>DATABASE!N1583</f>
        <v>251.89999999999986</v>
      </c>
      <c r="I48" s="17" t="str">
        <f>DATABASE!U1583</f>
        <v>Y</v>
      </c>
      <c r="J48">
        <f>DATABASE!AF1583</f>
        <v>0</v>
      </c>
      <c r="K48">
        <f>DATABASE!AJ1583</f>
        <v>18</v>
      </c>
      <c r="L48">
        <f>DATABASE!AK1583</f>
        <v>14</v>
      </c>
      <c r="M48">
        <f>DATABASE!AL1583</f>
        <v>3</v>
      </c>
      <c r="N48">
        <f>DATABASE!AM1583</f>
        <v>2</v>
      </c>
      <c r="O48">
        <f>DATABASE!AN1583</f>
        <v>22</v>
      </c>
      <c r="P48">
        <f>DATABASE!AO1583</f>
        <v>18</v>
      </c>
      <c r="Q48">
        <f>DATABASE!AP1583</f>
        <v>6</v>
      </c>
      <c r="R48">
        <f>DATABASE!AQ1583</f>
        <v>6</v>
      </c>
      <c r="S48">
        <f>DATABASE!AR1583</f>
        <v>17</v>
      </c>
      <c r="T48">
        <f>DATABASE!AS1583</f>
        <v>14</v>
      </c>
      <c r="U48">
        <f>DATABASE!AT1583</f>
        <v>10</v>
      </c>
      <c r="V48">
        <f>DATABASE!AU1583</f>
        <v>10</v>
      </c>
      <c r="W48">
        <f>DATABASE!AV1583</f>
        <v>0</v>
      </c>
    </row>
    <row r="49" spans="1:23" hidden="1" x14ac:dyDescent="0.25">
      <c r="A49" s="135" t="s">
        <v>18915</v>
      </c>
      <c r="B49" s="135" t="s">
        <v>19157</v>
      </c>
      <c r="C49" s="135" t="str">
        <f>DATABASE!B1660</f>
        <v>Central African Republic</v>
      </c>
      <c r="D49" s="135" t="str">
        <f>DATABASE!C1660</f>
        <v>Africa</v>
      </c>
      <c r="E49" s="21">
        <f>DATABASE!O1660</f>
        <v>9546</v>
      </c>
      <c r="F49">
        <f>DATABASE!P1660</f>
        <v>190</v>
      </c>
      <c r="G49">
        <f>DATABASE!R1660</f>
        <v>165</v>
      </c>
      <c r="H49" s="117">
        <f>DATABASE!N1660</f>
        <v>367.89999999999992</v>
      </c>
      <c r="I49" s="17" t="str">
        <f>DATABASE!U1660</f>
        <v>Y</v>
      </c>
      <c r="J49">
        <f>DATABASE!AF1660</f>
        <v>16</v>
      </c>
      <c r="K49">
        <f>DATABASE!AJ1660</f>
        <v>43</v>
      </c>
      <c r="L49">
        <f>DATABASE!AK1660</f>
        <v>42</v>
      </c>
      <c r="M49">
        <f>DATABASE!AL1660</f>
        <v>0</v>
      </c>
      <c r="N49">
        <f>DATABASE!AM1660</f>
        <v>0</v>
      </c>
      <c r="O49">
        <f>DATABASE!AN1660</f>
        <v>16</v>
      </c>
      <c r="P49">
        <f>DATABASE!AO1660</f>
        <v>13</v>
      </c>
      <c r="Q49">
        <f>DATABASE!AP1660</f>
        <v>0</v>
      </c>
      <c r="R49">
        <f>DATABASE!AQ1660</f>
        <v>0</v>
      </c>
      <c r="S49">
        <f>DATABASE!AR1660</f>
        <v>3</v>
      </c>
      <c r="T49">
        <f>DATABASE!AS1660</f>
        <v>3</v>
      </c>
      <c r="U49">
        <f>DATABASE!AT1660</f>
        <v>0</v>
      </c>
      <c r="V49">
        <f>DATABASE!AU1660</f>
        <v>0</v>
      </c>
      <c r="W49">
        <f>DATABASE!AV1660</f>
        <v>128</v>
      </c>
    </row>
    <row r="50" spans="1:23" hidden="1" x14ac:dyDescent="0.25">
      <c r="A50" s="135" t="s">
        <v>18916</v>
      </c>
      <c r="B50" s="135" t="s">
        <v>11997</v>
      </c>
      <c r="C50" s="135" t="str">
        <f>DATABASE!B1851</f>
        <v>Chad</v>
      </c>
      <c r="D50" s="135" t="str">
        <f>DATABASE!C1851</f>
        <v>Africa</v>
      </c>
      <c r="E50" s="21">
        <f>DATABASE!O1851</f>
        <v>3496</v>
      </c>
      <c r="F50">
        <f>DATABASE!P1851</f>
        <v>117</v>
      </c>
      <c r="G50">
        <f>DATABASE!R1851</f>
        <v>64</v>
      </c>
      <c r="H50" s="117">
        <f>DATABASE!N1851</f>
        <v>138.20000000000002</v>
      </c>
      <c r="I50" s="17" t="str">
        <f>DATABASE!U1851</f>
        <v>Y</v>
      </c>
      <c r="J50">
        <f>DATABASE!AF1851</f>
        <v>10</v>
      </c>
      <c r="K50">
        <f>DATABASE!AJ1851</f>
        <v>16</v>
      </c>
      <c r="L50">
        <f>DATABASE!AK1851</f>
        <v>15</v>
      </c>
      <c r="M50">
        <f>DATABASE!AL1851</f>
        <v>1</v>
      </c>
      <c r="N50">
        <f>DATABASE!AM1851</f>
        <v>1</v>
      </c>
      <c r="O50">
        <f>DATABASE!AN1851</f>
        <v>15</v>
      </c>
      <c r="P50">
        <f>DATABASE!AO1851</f>
        <v>10</v>
      </c>
      <c r="Q50">
        <f>DATABASE!AP1851</f>
        <v>2</v>
      </c>
      <c r="R50">
        <f>DATABASE!AQ1851</f>
        <v>1</v>
      </c>
      <c r="S50">
        <f>DATABASE!AR1851</f>
        <v>1</v>
      </c>
      <c r="T50">
        <f>DATABASE!AS1851</f>
        <v>1</v>
      </c>
      <c r="U50">
        <f>DATABASE!AT1851</f>
        <v>0</v>
      </c>
      <c r="V50">
        <f>DATABASE!AU1851</f>
        <v>0</v>
      </c>
      <c r="W50">
        <f>DATABASE!AV1851</f>
        <v>82</v>
      </c>
    </row>
    <row r="51" spans="1:23" hidden="1" x14ac:dyDescent="0.25">
      <c r="A51" s="135" t="s">
        <v>18917</v>
      </c>
      <c r="B51" s="135" t="s">
        <v>2287</v>
      </c>
      <c r="C51" s="135" t="str">
        <f>DATABASE!B1969</f>
        <v>Chile</v>
      </c>
      <c r="D51" s="135" t="str">
        <f>DATABASE!C1969</f>
        <v>Sth America</v>
      </c>
      <c r="E51" s="21">
        <f>DATABASE!O1969</f>
        <v>2606</v>
      </c>
      <c r="F51">
        <f>DATABASE!P1969</f>
        <v>157</v>
      </c>
      <c r="G51">
        <f>DATABASE!R1969</f>
        <v>63</v>
      </c>
      <c r="H51" s="117">
        <f>DATABASE!N1969</f>
        <v>126.30000000000001</v>
      </c>
      <c r="I51" s="17" t="str">
        <f>DATABASE!U1969</f>
        <v>Y</v>
      </c>
      <c r="J51">
        <f>DATABASE!AF1969</f>
        <v>1</v>
      </c>
      <c r="K51">
        <f>DATABASE!AJ1969</f>
        <v>8</v>
      </c>
      <c r="L51">
        <f>DATABASE!AK1969</f>
        <v>4</v>
      </c>
      <c r="M51">
        <f>DATABASE!AL1969</f>
        <v>1</v>
      </c>
      <c r="N51">
        <f>DATABASE!AM1969</f>
        <v>1</v>
      </c>
      <c r="O51">
        <f>DATABASE!AN1969</f>
        <v>59</v>
      </c>
      <c r="P51">
        <f>DATABASE!AO1969</f>
        <v>31</v>
      </c>
      <c r="Q51">
        <f>DATABASE!AP1969</f>
        <v>37</v>
      </c>
      <c r="R51">
        <f>DATABASE!AQ1969</f>
        <v>17</v>
      </c>
      <c r="S51">
        <f>DATABASE!AR1969</f>
        <v>27</v>
      </c>
      <c r="T51">
        <f>DATABASE!AS1969</f>
        <v>6</v>
      </c>
      <c r="U51">
        <f>DATABASE!AT1969</f>
        <v>21</v>
      </c>
      <c r="V51">
        <f>DATABASE!AU1969</f>
        <v>4</v>
      </c>
      <c r="W51">
        <f>DATABASE!AV1969</f>
        <v>4</v>
      </c>
    </row>
    <row r="52" spans="1:23" hidden="1" x14ac:dyDescent="0.25">
      <c r="A52" s="135" t="s">
        <v>18918</v>
      </c>
      <c r="B52" s="135" t="s">
        <v>12952</v>
      </c>
      <c r="C52" s="135" t="str">
        <f>DATABASE!B2127</f>
        <v>China</v>
      </c>
      <c r="D52" s="135" t="str">
        <f>DATABASE!C2127</f>
        <v>Asia</v>
      </c>
      <c r="E52" s="21">
        <f>DATABASE!O2127</f>
        <v>5434</v>
      </c>
      <c r="F52">
        <f>DATABASE!P2127</f>
        <v>40</v>
      </c>
      <c r="G52">
        <f>DATABASE!R2127</f>
        <v>40</v>
      </c>
      <c r="H52" s="117">
        <f>DATABASE!N2127</f>
        <v>83.550000000000026</v>
      </c>
      <c r="I52" s="17" t="str">
        <f>DATABASE!U2127</f>
        <v>Y</v>
      </c>
      <c r="J52">
        <f>DATABASE!AF2127</f>
        <v>3</v>
      </c>
      <c r="K52">
        <f>DATABASE!AJ2127</f>
        <v>7</v>
      </c>
      <c r="L52">
        <f>DATABASE!AK2127</f>
        <v>7</v>
      </c>
      <c r="M52">
        <f>DATABASE!AL2127</f>
        <v>6</v>
      </c>
      <c r="N52">
        <f>DATABASE!AM2127</f>
        <v>6</v>
      </c>
      <c r="O52">
        <f>DATABASE!AN2127</f>
        <v>4</v>
      </c>
      <c r="P52">
        <f>DATABASE!AO2127</f>
        <v>4</v>
      </c>
      <c r="Q52">
        <f>DATABASE!AP2127</f>
        <v>0</v>
      </c>
      <c r="R52">
        <f>DATABASE!AQ2127</f>
        <v>0</v>
      </c>
      <c r="S52">
        <f>DATABASE!AR2127</f>
        <v>18</v>
      </c>
      <c r="T52">
        <f>DATABASE!AS2127</f>
        <v>18</v>
      </c>
      <c r="U52">
        <f>DATABASE!AT2127</f>
        <v>0</v>
      </c>
      <c r="V52">
        <f>DATABASE!AU2127</f>
        <v>0</v>
      </c>
      <c r="W52">
        <f>DATABASE!AV2127</f>
        <v>5</v>
      </c>
    </row>
    <row r="53" spans="1:23" hidden="1" x14ac:dyDescent="0.25">
      <c r="A53" s="135" t="s">
        <v>14242</v>
      </c>
      <c r="B53" s="135" t="s">
        <v>12952</v>
      </c>
      <c r="C53" s="135" t="str">
        <f>DATABASE!B2168</f>
        <v>China</v>
      </c>
      <c r="D53" s="135" t="str">
        <f>DATABASE!C2168</f>
        <v>Asia</v>
      </c>
      <c r="E53" s="21">
        <f>DATABASE!O2168</f>
        <v>119</v>
      </c>
      <c r="F53">
        <f>DATABASE!P2168</f>
        <v>4</v>
      </c>
      <c r="G53">
        <f>DATABASE!R2168</f>
        <v>3</v>
      </c>
      <c r="H53" s="117">
        <f>DATABASE!N2168</f>
        <v>12.3</v>
      </c>
      <c r="I53" s="17" t="str">
        <f>DATABASE!U2168</f>
        <v>N</v>
      </c>
      <c r="J53">
        <f>DATABASE!AF2168</f>
        <v>0</v>
      </c>
      <c r="K53">
        <f>DATABASE!AJ2168</f>
        <v>4</v>
      </c>
      <c r="L53">
        <f>DATABASE!AK2168</f>
        <v>3</v>
      </c>
      <c r="M53">
        <f>DATABASE!AL2168</f>
        <v>0</v>
      </c>
      <c r="N53">
        <f>DATABASE!AM2168</f>
        <v>0</v>
      </c>
      <c r="O53">
        <f>DATABASE!AN2168</f>
        <v>0</v>
      </c>
      <c r="P53">
        <f>DATABASE!AO2168</f>
        <v>0</v>
      </c>
      <c r="Q53">
        <f>DATABASE!AP2168</f>
        <v>0</v>
      </c>
      <c r="R53">
        <f>DATABASE!AQ2168</f>
        <v>0</v>
      </c>
      <c r="S53">
        <f>DATABASE!AR2168</f>
        <v>0</v>
      </c>
      <c r="T53">
        <f>DATABASE!AS2168</f>
        <v>0</v>
      </c>
      <c r="U53">
        <f>DATABASE!AT2168</f>
        <v>0</v>
      </c>
      <c r="V53">
        <f>DATABASE!AU2168</f>
        <v>0</v>
      </c>
      <c r="W53">
        <f>DATABASE!AV2168</f>
        <v>0</v>
      </c>
    </row>
    <row r="54" spans="1:23" x14ac:dyDescent="0.25">
      <c r="A54" s="135" t="s">
        <v>18919</v>
      </c>
      <c r="B54" s="135" t="s">
        <v>7594</v>
      </c>
      <c r="C54" s="135" t="str">
        <f>DATABASE!B2173</f>
        <v>Christmas Is</v>
      </c>
      <c r="D54" s="135" t="str">
        <f>DATABASE!C2173</f>
        <v>Oceania</v>
      </c>
      <c r="E54" s="21">
        <f>DATABASE!O2173</f>
        <v>928</v>
      </c>
      <c r="F54">
        <f>DATABASE!P2173</f>
        <v>51</v>
      </c>
      <c r="G54">
        <f>DATABASE!R2173</f>
        <v>51</v>
      </c>
      <c r="H54" s="117">
        <f>DATABASE!N2173</f>
        <v>96.799999999999983</v>
      </c>
      <c r="I54" s="17" t="str">
        <f>DATABASE!U2173</f>
        <v>Y</v>
      </c>
      <c r="J54">
        <f>DATABASE!AF2173</f>
        <v>0</v>
      </c>
      <c r="K54">
        <f>DATABASE!AJ2173</f>
        <v>1</v>
      </c>
      <c r="L54">
        <f>DATABASE!AK2173</f>
        <v>1</v>
      </c>
      <c r="M54">
        <f>DATABASE!AL2173</f>
        <v>0</v>
      </c>
      <c r="N54">
        <f>DATABASE!AM2173</f>
        <v>0</v>
      </c>
      <c r="O54">
        <f>DATABASE!AN2173</f>
        <v>1</v>
      </c>
      <c r="P54">
        <f>DATABASE!AO2173</f>
        <v>1</v>
      </c>
      <c r="Q54">
        <f>DATABASE!AP2173</f>
        <v>0</v>
      </c>
      <c r="R54">
        <f>DATABASE!AQ2173</f>
        <v>0</v>
      </c>
      <c r="S54">
        <f>DATABASE!AR2173</f>
        <v>4</v>
      </c>
      <c r="T54">
        <f>DATABASE!AS2173</f>
        <v>4</v>
      </c>
      <c r="U54">
        <f>DATABASE!AT2173</f>
        <v>45</v>
      </c>
      <c r="V54">
        <f>DATABASE!AU2173</f>
        <v>45</v>
      </c>
      <c r="W54">
        <f>DATABASE!AV2173</f>
        <v>0</v>
      </c>
    </row>
    <row r="55" spans="1:23" hidden="1" x14ac:dyDescent="0.25">
      <c r="A55" s="135" t="s">
        <v>22300</v>
      </c>
      <c r="B55" s="135" t="s">
        <v>22301</v>
      </c>
      <c r="C55" s="135" t="str">
        <f>DATABASE!B15993</f>
        <v>Multiple</v>
      </c>
      <c r="D55" s="135" t="str">
        <f>DATABASE!C15993</f>
        <v>n/a</v>
      </c>
      <c r="E55" s="21">
        <f>DATABASE!O15993</f>
        <v>0</v>
      </c>
      <c r="F55">
        <f>DATABASE!P15993</f>
        <v>5</v>
      </c>
      <c r="G55">
        <f>DATABASE!R15993</f>
        <v>4</v>
      </c>
      <c r="H55" s="117">
        <f>DATABASE!N15993</f>
        <v>19</v>
      </c>
      <c r="I55" s="17" t="str">
        <f>DATABASE!U15993</f>
        <v>Y</v>
      </c>
      <c r="J55">
        <f>DATABASE!AF15993</f>
        <v>2</v>
      </c>
      <c r="K55">
        <f>DATABASE!AJ15993</f>
        <v>4</v>
      </c>
      <c r="L55">
        <f>DATABASE!AK15993</f>
        <v>4</v>
      </c>
      <c r="M55">
        <f>DATABASE!AL15993</f>
        <v>0</v>
      </c>
      <c r="N55">
        <f>DATABASE!AM15993</f>
        <v>0</v>
      </c>
      <c r="O55">
        <f>DATABASE!AN15993</f>
        <v>1</v>
      </c>
      <c r="P55">
        <f>DATABASE!AO15993</f>
        <v>0</v>
      </c>
      <c r="Q55">
        <f>DATABASE!AP15993</f>
        <v>0</v>
      </c>
      <c r="R55">
        <f>DATABASE!AQ15993</f>
        <v>0</v>
      </c>
      <c r="S55">
        <f>DATABASE!AR15993</f>
        <v>0</v>
      </c>
      <c r="T55">
        <f>DATABASE!AS15993</f>
        <v>0</v>
      </c>
      <c r="U55">
        <f>DATABASE!AT15993</f>
        <v>0</v>
      </c>
      <c r="V55">
        <f>DATABASE!AU15993</f>
        <v>0</v>
      </c>
      <c r="W55">
        <f>DATABASE!AV15993</f>
        <v>0</v>
      </c>
    </row>
    <row r="56" spans="1:23" x14ac:dyDescent="0.25">
      <c r="A56" s="135" t="s">
        <v>2690</v>
      </c>
      <c r="B56" s="135" t="s">
        <v>19158</v>
      </c>
      <c r="C56" s="135" t="str">
        <f>DATABASE!B2225</f>
        <v>Cocos Is</v>
      </c>
      <c r="D56" s="135" t="str">
        <f>DATABASE!C2225</f>
        <v>Oceania</v>
      </c>
      <c r="E56" s="21">
        <f>DATABASE!O2225</f>
        <v>548</v>
      </c>
      <c r="F56">
        <f>DATABASE!P2225</f>
        <v>47</v>
      </c>
      <c r="G56">
        <f>DATABASE!R2225</f>
        <v>47</v>
      </c>
      <c r="H56" s="117">
        <f>DATABASE!N2225</f>
        <v>113.95</v>
      </c>
      <c r="I56" s="17" t="str">
        <f>DATABASE!U2225</f>
        <v>Y</v>
      </c>
      <c r="J56">
        <f>DATABASE!AF2225</f>
        <v>0</v>
      </c>
      <c r="K56">
        <f>DATABASE!AJ2225</f>
        <v>0</v>
      </c>
      <c r="L56">
        <f>DATABASE!AK2225</f>
        <v>0</v>
      </c>
      <c r="M56">
        <f>DATABASE!AL2225</f>
        <v>5</v>
      </c>
      <c r="N56">
        <f>DATABASE!AM2225</f>
        <v>5</v>
      </c>
      <c r="O56">
        <f>DATABASE!AN2225</f>
        <v>2</v>
      </c>
      <c r="P56">
        <f>DATABASE!AO2225</f>
        <v>2</v>
      </c>
      <c r="Q56">
        <f>DATABASE!AP2225</f>
        <v>0</v>
      </c>
      <c r="R56">
        <f>DATABASE!AQ2225</f>
        <v>0</v>
      </c>
      <c r="S56">
        <f>DATABASE!AR2225</f>
        <v>6</v>
      </c>
      <c r="T56">
        <f>DATABASE!AS2225</f>
        <v>6</v>
      </c>
      <c r="U56">
        <f>DATABASE!AT2225</f>
        <v>34</v>
      </c>
      <c r="V56">
        <f>DATABASE!AU2225</f>
        <v>34</v>
      </c>
      <c r="W56">
        <f>DATABASE!AV2225</f>
        <v>0</v>
      </c>
    </row>
    <row r="57" spans="1:23" hidden="1" x14ac:dyDescent="0.25">
      <c r="A57" s="135" t="s">
        <v>18920</v>
      </c>
      <c r="B57" s="135" t="s">
        <v>13699</v>
      </c>
      <c r="C57" s="135" t="str">
        <f>DATABASE!B2273</f>
        <v>Colombia</v>
      </c>
      <c r="D57" s="135" t="str">
        <f>DATABASE!C2273</f>
        <v>Sth America</v>
      </c>
      <c r="E57" s="21">
        <f>DATABASE!O2273</f>
        <v>3341</v>
      </c>
      <c r="F57">
        <f>DATABASE!P2273</f>
        <v>97</v>
      </c>
      <c r="G57">
        <f>DATABASE!R2273</f>
        <v>53</v>
      </c>
      <c r="H57" s="117">
        <f>DATABASE!N2273</f>
        <v>144.60000000000002</v>
      </c>
      <c r="I57" s="17" t="str">
        <f>DATABASE!U2273</f>
        <v>Y</v>
      </c>
      <c r="J57">
        <f>DATABASE!AF2273</f>
        <v>784</v>
      </c>
      <c r="K57">
        <f>DATABASE!AJ2273</f>
        <v>9</v>
      </c>
      <c r="L57">
        <f>DATABASE!AK2273</f>
        <v>8</v>
      </c>
      <c r="M57">
        <f>DATABASE!AL2273</f>
        <v>4</v>
      </c>
      <c r="N57">
        <f>DATABASE!AM2273</f>
        <v>2</v>
      </c>
      <c r="O57">
        <f>DATABASE!AN2273</f>
        <v>59</v>
      </c>
      <c r="P57">
        <f>DATABASE!AO2273</f>
        <v>29</v>
      </c>
      <c r="Q57">
        <f>DATABASE!AP2273</f>
        <v>0</v>
      </c>
      <c r="R57">
        <f>DATABASE!AQ2273</f>
        <v>0</v>
      </c>
      <c r="S57">
        <f>DATABASE!AR2273</f>
        <v>22</v>
      </c>
      <c r="T57">
        <f>DATABASE!AS2273</f>
        <v>13</v>
      </c>
      <c r="U57">
        <f>DATABASE!AT2273</f>
        <v>0</v>
      </c>
      <c r="V57">
        <f>DATABASE!AU2273</f>
        <v>0</v>
      </c>
      <c r="W57">
        <f>DATABASE!AV2273</f>
        <v>1</v>
      </c>
    </row>
    <row r="58" spans="1:23" hidden="1" x14ac:dyDescent="0.25">
      <c r="A58" s="135" t="s">
        <v>18921</v>
      </c>
      <c r="B58" s="135" t="s">
        <v>19159</v>
      </c>
      <c r="C58" s="135" t="str">
        <f>DATABASE!B2371</f>
        <v>Comoro Is</v>
      </c>
      <c r="D58" s="135" t="str">
        <f>DATABASE!C2371</f>
        <v>Africa</v>
      </c>
      <c r="E58" s="21">
        <f>DATABASE!O2371</f>
        <v>3071</v>
      </c>
      <c r="F58">
        <f>DATABASE!P2371</f>
        <v>131</v>
      </c>
      <c r="G58">
        <f>DATABASE!R2371</f>
        <v>119</v>
      </c>
      <c r="H58" s="117">
        <f>DATABASE!N2371</f>
        <v>274.44999999999976</v>
      </c>
      <c r="I58" s="17" t="str">
        <f>DATABASE!U2371</f>
        <v>Y</v>
      </c>
      <c r="J58">
        <f>DATABASE!AF2371</f>
        <v>4</v>
      </c>
      <c r="K58">
        <f>DATABASE!AJ2371</f>
        <v>11</v>
      </c>
      <c r="L58">
        <f>DATABASE!AK2371</f>
        <v>11</v>
      </c>
      <c r="M58">
        <f>DATABASE!AL2371</f>
        <v>10</v>
      </c>
      <c r="N58">
        <f>DATABASE!AM2371</f>
        <v>9</v>
      </c>
      <c r="O58">
        <f>DATABASE!AN2371</f>
        <v>4</v>
      </c>
      <c r="P58">
        <f>DATABASE!AO2371</f>
        <v>4</v>
      </c>
      <c r="Q58">
        <f>DATABASE!AP2371</f>
        <v>1</v>
      </c>
      <c r="R58">
        <f>DATABASE!AQ2371</f>
        <v>1</v>
      </c>
      <c r="S58">
        <f>DATABASE!AR2371</f>
        <v>27</v>
      </c>
      <c r="T58">
        <f>DATABASE!AS2371</f>
        <v>22</v>
      </c>
      <c r="U58">
        <f>DATABASE!AT2371</f>
        <v>19</v>
      </c>
      <c r="V58">
        <f>DATABASE!AU2371</f>
        <v>14</v>
      </c>
      <c r="W58">
        <f>DATABASE!AV2371</f>
        <v>59</v>
      </c>
    </row>
    <row r="59" spans="1:23" hidden="1" x14ac:dyDescent="0.25">
      <c r="A59" s="135" t="s">
        <v>18922</v>
      </c>
      <c r="B59" s="135" t="s">
        <v>19160</v>
      </c>
      <c r="C59" s="135" t="str">
        <f>DATABASE!B2503</f>
        <v>Congo DR</v>
      </c>
      <c r="D59" s="135" t="str">
        <f>DATABASE!C2503</f>
        <v>Africa</v>
      </c>
      <c r="E59" s="21">
        <f>DATABASE!O2503</f>
        <v>2435</v>
      </c>
      <c r="F59">
        <f>DATABASE!P2503</f>
        <v>118</v>
      </c>
      <c r="G59">
        <f>DATABASE!R2503</f>
        <v>47</v>
      </c>
      <c r="H59" s="117">
        <f>DATABASE!N2503</f>
        <v>171.7</v>
      </c>
      <c r="I59" s="17" t="str">
        <f>DATABASE!U2503</f>
        <v>Y</v>
      </c>
      <c r="J59">
        <f>DATABASE!AF2503</f>
        <v>0</v>
      </c>
      <c r="K59">
        <f>DATABASE!AJ2503</f>
        <v>25</v>
      </c>
      <c r="L59">
        <f>DATABASE!AK2503</f>
        <v>17</v>
      </c>
      <c r="M59">
        <f>DATABASE!AL2503</f>
        <v>0</v>
      </c>
      <c r="N59">
        <f>DATABASE!AM2503</f>
        <v>0</v>
      </c>
      <c r="O59">
        <f>DATABASE!AN2503</f>
        <v>2</v>
      </c>
      <c r="P59">
        <f>DATABASE!AO2503</f>
        <v>2</v>
      </c>
      <c r="Q59">
        <f>DATABASE!AP2503</f>
        <v>0</v>
      </c>
      <c r="R59">
        <f>DATABASE!AQ2503</f>
        <v>0</v>
      </c>
      <c r="S59">
        <f>DATABASE!AR2503</f>
        <v>3</v>
      </c>
      <c r="T59">
        <f>DATABASE!AS2503</f>
        <v>3</v>
      </c>
      <c r="U59">
        <f>DATABASE!AT2503</f>
        <v>0</v>
      </c>
      <c r="V59">
        <f>DATABASE!AU2503</f>
        <v>0</v>
      </c>
      <c r="W59">
        <f>DATABASE!AV2503</f>
        <v>88</v>
      </c>
    </row>
    <row r="60" spans="1:23" hidden="1" x14ac:dyDescent="0.25">
      <c r="A60" s="135" t="s">
        <v>18923</v>
      </c>
      <c r="B60" s="135" t="s">
        <v>19161</v>
      </c>
      <c r="C60" s="135" t="str">
        <f>DATABASE!B2622</f>
        <v>Congo Rep</v>
      </c>
      <c r="D60" s="135" t="str">
        <f>DATABASE!C2622</f>
        <v>Africa</v>
      </c>
      <c r="E60" s="21">
        <f>DATABASE!O2622</f>
        <v>1819</v>
      </c>
      <c r="F60">
        <f>DATABASE!P2622</f>
        <v>10</v>
      </c>
      <c r="G60">
        <f>DATABASE!R2622</f>
        <v>10</v>
      </c>
      <c r="H60" s="117">
        <f>DATABASE!N2622</f>
        <v>39.200000000000003</v>
      </c>
      <c r="I60" s="17" t="str">
        <f>DATABASE!U2622</f>
        <v>Y</v>
      </c>
      <c r="J60">
        <f>DATABASE!AF2622</f>
        <v>0</v>
      </c>
      <c r="K60">
        <f>DATABASE!AJ2622</f>
        <v>0</v>
      </c>
      <c r="L60">
        <f>DATABASE!AK2622</f>
        <v>0</v>
      </c>
      <c r="M60">
        <f>DATABASE!AL2622</f>
        <v>0</v>
      </c>
      <c r="N60">
        <f>DATABASE!AM2622</f>
        <v>0</v>
      </c>
      <c r="O60">
        <f>DATABASE!AN2622</f>
        <v>1</v>
      </c>
      <c r="P60">
        <f>DATABASE!AO2622</f>
        <v>1</v>
      </c>
      <c r="Q60">
        <f>DATABASE!AP2622</f>
        <v>1</v>
      </c>
      <c r="R60">
        <f>DATABASE!AQ2622</f>
        <v>1</v>
      </c>
      <c r="S60">
        <f>DATABASE!AR2622</f>
        <v>1</v>
      </c>
      <c r="T60">
        <f>DATABASE!AS2622</f>
        <v>1</v>
      </c>
      <c r="U60">
        <f>DATABASE!AT2622</f>
        <v>0</v>
      </c>
      <c r="V60">
        <f>DATABASE!AU2622</f>
        <v>0</v>
      </c>
      <c r="W60">
        <f>DATABASE!AV2622</f>
        <v>7</v>
      </c>
    </row>
    <row r="61" spans="1:23" x14ac:dyDescent="0.25">
      <c r="A61" s="135" t="s">
        <v>18924</v>
      </c>
      <c r="B61" s="135" t="s">
        <v>8262</v>
      </c>
      <c r="C61" s="135" t="str">
        <f>DATABASE!B2633</f>
        <v>Cook Is</v>
      </c>
      <c r="D61" s="135" t="str">
        <f>DATABASE!C2633</f>
        <v>Oceania</v>
      </c>
      <c r="E61" s="21">
        <f>DATABASE!O2633</f>
        <v>2346</v>
      </c>
      <c r="F61">
        <f>DATABASE!P2633</f>
        <v>107</v>
      </c>
      <c r="G61">
        <f>DATABASE!R2633</f>
        <v>54</v>
      </c>
      <c r="H61" s="117">
        <f>DATABASE!N2633</f>
        <v>140.60000000000002</v>
      </c>
      <c r="I61" s="17" t="str">
        <f>DATABASE!U2633</f>
        <v>Y</v>
      </c>
      <c r="J61">
        <f>DATABASE!AF2633</f>
        <v>0</v>
      </c>
      <c r="K61">
        <f>DATABASE!AJ2633</f>
        <v>5</v>
      </c>
      <c r="L61">
        <f>DATABASE!AK2633</f>
        <v>4</v>
      </c>
      <c r="M61">
        <f>DATABASE!AL2633</f>
        <v>6</v>
      </c>
      <c r="N61">
        <f>DATABASE!AM2633</f>
        <v>6</v>
      </c>
      <c r="O61">
        <f>DATABASE!AN2633</f>
        <v>33</v>
      </c>
      <c r="P61">
        <f>DATABASE!AO2633</f>
        <v>18</v>
      </c>
      <c r="Q61">
        <f>DATABASE!AP2633</f>
        <v>1</v>
      </c>
      <c r="R61">
        <f>DATABASE!AQ2633</f>
        <v>0</v>
      </c>
      <c r="S61">
        <f>DATABASE!AR2633</f>
        <v>22</v>
      </c>
      <c r="T61">
        <f>DATABASE!AS2633</f>
        <v>14</v>
      </c>
      <c r="U61">
        <f>DATABASE!AT2633</f>
        <v>39</v>
      </c>
      <c r="V61">
        <f>DATABASE!AU2633</f>
        <v>12</v>
      </c>
      <c r="W61">
        <f>DATABASE!AV2633</f>
        <v>0</v>
      </c>
    </row>
    <row r="62" spans="1:23" hidden="1" x14ac:dyDescent="0.25">
      <c r="A62" s="135" t="s">
        <v>18925</v>
      </c>
      <c r="B62" s="135" t="s">
        <v>2289</v>
      </c>
      <c r="C62" s="135" t="str">
        <f>DATABASE!B2741</f>
        <v>Costa Rica</v>
      </c>
      <c r="D62" s="135" t="str">
        <f>DATABASE!C2741</f>
        <v>Nth America</v>
      </c>
      <c r="E62" s="21">
        <f>DATABASE!O2741</f>
        <v>1981</v>
      </c>
      <c r="F62">
        <f>DATABASE!P2741</f>
        <v>179</v>
      </c>
      <c r="G62">
        <f>DATABASE!R2741</f>
        <v>101</v>
      </c>
      <c r="H62" s="117">
        <f>DATABASE!N2741</f>
        <v>129.44999999999999</v>
      </c>
      <c r="I62" s="17" t="str">
        <f>DATABASE!U2741</f>
        <v>Y</v>
      </c>
      <c r="J62">
        <f>DATABASE!AF2741</f>
        <v>2</v>
      </c>
      <c r="K62">
        <f>DATABASE!AJ2741</f>
        <v>19</v>
      </c>
      <c r="L62">
        <f>DATABASE!AK2741</f>
        <v>15</v>
      </c>
      <c r="M62">
        <f>DATABASE!AL2741</f>
        <v>1</v>
      </c>
      <c r="N62">
        <f>DATABASE!AM2741</f>
        <v>1</v>
      </c>
      <c r="O62">
        <f>DATABASE!AN2741</f>
        <v>119</v>
      </c>
      <c r="P62">
        <f>DATABASE!AO2741</f>
        <v>72</v>
      </c>
      <c r="Q62">
        <f>DATABASE!AP2741</f>
        <v>1</v>
      </c>
      <c r="R62">
        <f>DATABASE!AQ2741</f>
        <v>0</v>
      </c>
      <c r="S62">
        <f>DATABASE!AR2741</f>
        <v>13</v>
      </c>
      <c r="T62">
        <f>DATABASE!AS2741</f>
        <v>3</v>
      </c>
      <c r="U62">
        <f>DATABASE!AT2741</f>
        <v>21</v>
      </c>
      <c r="V62">
        <f>DATABASE!AU2741</f>
        <v>10</v>
      </c>
      <c r="W62">
        <f>DATABASE!AV2741</f>
        <v>0</v>
      </c>
    </row>
    <row r="63" spans="1:23" hidden="1" x14ac:dyDescent="0.25">
      <c r="A63" s="135" t="s">
        <v>18926</v>
      </c>
      <c r="B63" s="135" t="s">
        <v>12660</v>
      </c>
      <c r="C63" s="135" t="str">
        <f>DATABASE!B2921</f>
        <v>Croatia</v>
      </c>
      <c r="D63" s="135" t="str">
        <f>DATABASE!C2921</f>
        <v>Europe</v>
      </c>
      <c r="E63" s="21">
        <f>DATABASE!O2921</f>
        <v>1501</v>
      </c>
      <c r="F63">
        <f>DATABASE!P2921</f>
        <v>15</v>
      </c>
      <c r="G63">
        <f>DATABASE!R2921</f>
        <v>12</v>
      </c>
      <c r="H63" s="117">
        <f>DATABASE!N2921</f>
        <v>18.5</v>
      </c>
      <c r="I63" s="17" t="str">
        <f>DATABASE!U2921</f>
        <v>Y</v>
      </c>
      <c r="J63">
        <f>DATABASE!AF2921</f>
        <v>0</v>
      </c>
      <c r="K63">
        <f>DATABASE!AJ2921</f>
        <v>0</v>
      </c>
      <c r="L63">
        <f>DATABASE!AK2921</f>
        <v>0</v>
      </c>
      <c r="M63">
        <f>DATABASE!AL2921</f>
        <v>0</v>
      </c>
      <c r="N63">
        <f>DATABASE!AM2921</f>
        <v>0</v>
      </c>
      <c r="O63">
        <f>DATABASE!AN2921</f>
        <v>0</v>
      </c>
      <c r="P63">
        <f>DATABASE!AO2921</f>
        <v>0</v>
      </c>
      <c r="Q63">
        <f>DATABASE!AP2921</f>
        <v>0</v>
      </c>
      <c r="R63">
        <f>DATABASE!AQ2921</f>
        <v>0</v>
      </c>
      <c r="S63">
        <f>DATABASE!AR2921</f>
        <v>0</v>
      </c>
      <c r="T63">
        <f>DATABASE!AS2921</f>
        <v>0</v>
      </c>
      <c r="U63">
        <f>DATABASE!AT2921</f>
        <v>0</v>
      </c>
      <c r="V63">
        <f>DATABASE!AU2921</f>
        <v>0</v>
      </c>
      <c r="W63">
        <f>DATABASE!AV2921</f>
        <v>15</v>
      </c>
    </row>
    <row r="64" spans="1:23" hidden="1" x14ac:dyDescent="0.25">
      <c r="A64" s="135" t="s">
        <v>18927</v>
      </c>
      <c r="B64" s="135" t="s">
        <v>3406</v>
      </c>
      <c r="C64" s="135" t="str">
        <f>DATABASE!B2937</f>
        <v>Cuba</v>
      </c>
      <c r="D64" s="135" t="str">
        <f>DATABASE!C2937</f>
        <v>Nth America</v>
      </c>
      <c r="E64" s="21">
        <f>DATABASE!O2937</f>
        <v>6568</v>
      </c>
      <c r="F64">
        <f>DATABASE!P2937</f>
        <v>13</v>
      </c>
      <c r="G64">
        <f>DATABASE!R2937</f>
        <v>13</v>
      </c>
      <c r="H64" s="117">
        <f>DATABASE!N2937</f>
        <v>40.75</v>
      </c>
      <c r="I64" s="17" t="str">
        <f>DATABASE!U2937</f>
        <v>Y</v>
      </c>
      <c r="J64">
        <f>DATABASE!AF2937</f>
        <v>1</v>
      </c>
      <c r="K64">
        <f>DATABASE!AJ2937</f>
        <v>3</v>
      </c>
      <c r="L64">
        <f>DATABASE!AK2937</f>
        <v>3</v>
      </c>
      <c r="M64">
        <f>DATABASE!AL2937</f>
        <v>0</v>
      </c>
      <c r="N64">
        <f>DATABASE!AM2937</f>
        <v>0</v>
      </c>
      <c r="O64">
        <f>DATABASE!AN2937</f>
        <v>0</v>
      </c>
      <c r="P64">
        <f>DATABASE!AO2937</f>
        <v>0</v>
      </c>
      <c r="Q64">
        <f>DATABASE!AP2937</f>
        <v>0</v>
      </c>
      <c r="R64">
        <f>DATABASE!AQ2937</f>
        <v>0</v>
      </c>
      <c r="S64">
        <f>DATABASE!AR2937</f>
        <v>0</v>
      </c>
      <c r="T64">
        <f>DATABASE!AS2937</f>
        <v>0</v>
      </c>
      <c r="U64">
        <f>DATABASE!AT2937</f>
        <v>0</v>
      </c>
      <c r="V64">
        <f>DATABASE!AU2937</f>
        <v>0</v>
      </c>
      <c r="W64">
        <f>DATABASE!AV2937</f>
        <v>10</v>
      </c>
    </row>
    <row r="65" spans="1:23" hidden="1" x14ac:dyDescent="0.25">
      <c r="A65" s="135" t="s">
        <v>18928</v>
      </c>
      <c r="B65" s="135" t="s">
        <v>17667</v>
      </c>
      <c r="C65" s="135" t="str">
        <f>DATABASE!B2951</f>
        <v>Curacao</v>
      </c>
      <c r="D65" s="135" t="str">
        <f>DATABASE!C2951</f>
        <v>Nth America</v>
      </c>
      <c r="E65" s="21">
        <f>DATABASE!O2951</f>
        <v>870</v>
      </c>
      <c r="F65">
        <f>DATABASE!P2951</f>
        <v>18</v>
      </c>
      <c r="G65">
        <f>DATABASE!R2951</f>
        <v>8</v>
      </c>
      <c r="H65" s="117">
        <f>DATABASE!N2951</f>
        <v>20.45</v>
      </c>
      <c r="I65" s="17" t="str">
        <f>DATABASE!U2951</f>
        <v>Y</v>
      </c>
      <c r="J65">
        <f>DATABASE!AF2951</f>
        <v>0</v>
      </c>
      <c r="K65">
        <f>DATABASE!AJ2951</f>
        <v>1</v>
      </c>
      <c r="L65">
        <f>DATABASE!AK2951</f>
        <v>1</v>
      </c>
      <c r="M65">
        <f>DATABASE!AL2951</f>
        <v>0</v>
      </c>
      <c r="N65">
        <f>DATABASE!AM2951</f>
        <v>0</v>
      </c>
      <c r="O65">
        <f>DATABASE!AN2951</f>
        <v>9</v>
      </c>
      <c r="P65">
        <f>DATABASE!AO2951</f>
        <v>2</v>
      </c>
      <c r="Q65">
        <f>DATABASE!AP2951</f>
        <v>0</v>
      </c>
      <c r="R65">
        <f>DATABASE!AQ2951</f>
        <v>0</v>
      </c>
      <c r="S65">
        <f>DATABASE!AR2951</f>
        <v>3</v>
      </c>
      <c r="T65">
        <f>DATABASE!AS2951</f>
        <v>3</v>
      </c>
      <c r="U65">
        <f>DATABASE!AT2951</f>
        <v>5</v>
      </c>
      <c r="V65">
        <f>DATABASE!AU2951</f>
        <v>2</v>
      </c>
      <c r="W65">
        <f>DATABASE!AV2951</f>
        <v>0</v>
      </c>
    </row>
    <row r="66" spans="1:23" hidden="1" x14ac:dyDescent="0.25">
      <c r="A66" s="135" t="s">
        <v>18929</v>
      </c>
      <c r="B66" s="135" t="s">
        <v>19162</v>
      </c>
      <c r="C66" s="135" t="str">
        <f>DATABASE!B2970</f>
        <v>Cyprus</v>
      </c>
      <c r="D66" s="135" t="str">
        <f>DATABASE!C2970</f>
        <v>Europe</v>
      </c>
      <c r="E66" s="21">
        <f>DATABASE!O2970</f>
        <v>1478</v>
      </c>
      <c r="F66">
        <f>DATABASE!P2970</f>
        <v>11</v>
      </c>
      <c r="G66">
        <f>DATABASE!R2970</f>
        <v>10</v>
      </c>
      <c r="H66" s="117">
        <f>DATABASE!N2970</f>
        <v>34.599999999999994</v>
      </c>
      <c r="I66" s="17" t="str">
        <f>DATABASE!U2970</f>
        <v>Y</v>
      </c>
      <c r="J66">
        <f>DATABASE!AF2970</f>
        <v>1</v>
      </c>
      <c r="K66">
        <f>DATABASE!AJ2970</f>
        <v>1</v>
      </c>
      <c r="L66">
        <f>DATABASE!AK2970</f>
        <v>1</v>
      </c>
      <c r="M66">
        <f>DATABASE!AL2970</f>
        <v>1</v>
      </c>
      <c r="N66">
        <f>DATABASE!AM2970</f>
        <v>1</v>
      </c>
      <c r="O66">
        <f>DATABASE!AN2970</f>
        <v>0</v>
      </c>
      <c r="P66">
        <f>DATABASE!AO2970</f>
        <v>0</v>
      </c>
      <c r="Q66">
        <f>DATABASE!AP2970</f>
        <v>0</v>
      </c>
      <c r="R66">
        <f>DATABASE!AQ2970</f>
        <v>0</v>
      </c>
      <c r="S66">
        <f>DATABASE!AR2970</f>
        <v>3</v>
      </c>
      <c r="T66">
        <f>DATABASE!AS2970</f>
        <v>3</v>
      </c>
      <c r="U66">
        <f>DATABASE!AT2970</f>
        <v>1</v>
      </c>
      <c r="V66">
        <f>DATABASE!AU2970</f>
        <v>1</v>
      </c>
      <c r="W66">
        <f>DATABASE!AV2970</f>
        <v>4</v>
      </c>
    </row>
    <row r="67" spans="1:23" hidden="1" x14ac:dyDescent="0.25">
      <c r="A67" s="135" t="s">
        <v>18930</v>
      </c>
      <c r="B67" s="135" t="s">
        <v>19163</v>
      </c>
      <c r="C67" s="135" t="str">
        <f>DATABASE!B2982</f>
        <v>Cyprus</v>
      </c>
      <c r="D67" s="135" t="str">
        <f>DATABASE!C2982</f>
        <v>Europe</v>
      </c>
      <c r="E67" s="21">
        <f>DATABASE!O2982</f>
        <v>879</v>
      </c>
      <c r="F67">
        <f>DATABASE!P2982</f>
        <v>3</v>
      </c>
      <c r="G67">
        <f>DATABASE!R2982</f>
        <v>3</v>
      </c>
      <c r="H67" s="117">
        <f>DATABASE!N2982</f>
        <v>7</v>
      </c>
      <c r="I67" s="17" t="str">
        <f>DATABASE!U2982</f>
        <v>Y</v>
      </c>
      <c r="J67">
        <f>DATABASE!AF2982</f>
        <v>0</v>
      </c>
      <c r="K67">
        <f>DATABASE!AJ2982</f>
        <v>0</v>
      </c>
      <c r="L67">
        <f>DATABASE!AK2982</f>
        <v>0</v>
      </c>
      <c r="M67">
        <f>DATABASE!AL2982</f>
        <v>0</v>
      </c>
      <c r="N67">
        <f>DATABASE!AM2982</f>
        <v>0</v>
      </c>
      <c r="O67">
        <f>DATABASE!AN2982</f>
        <v>0</v>
      </c>
      <c r="P67">
        <f>DATABASE!AO2982</f>
        <v>0</v>
      </c>
      <c r="Q67">
        <f>DATABASE!AP2982</f>
        <v>0</v>
      </c>
      <c r="R67">
        <f>DATABASE!AQ2982</f>
        <v>0</v>
      </c>
      <c r="S67">
        <f>DATABASE!AR2982</f>
        <v>3</v>
      </c>
      <c r="T67">
        <f>DATABASE!AS2982</f>
        <v>3</v>
      </c>
      <c r="U67">
        <f>DATABASE!AT2982</f>
        <v>0</v>
      </c>
      <c r="V67">
        <f>DATABASE!AU2982</f>
        <v>0</v>
      </c>
      <c r="W67">
        <f>DATABASE!AV2982</f>
        <v>0</v>
      </c>
    </row>
    <row r="68" spans="1:23" hidden="1" x14ac:dyDescent="0.25">
      <c r="A68" s="135" t="s">
        <v>18932</v>
      </c>
      <c r="B68" s="135" t="s">
        <v>12674</v>
      </c>
      <c r="C68" s="135" t="str">
        <f>DATABASE!B2992</f>
        <v>Czech</v>
      </c>
      <c r="D68" s="135" t="str">
        <f>DATABASE!C2992</f>
        <v>Europe</v>
      </c>
      <c r="E68" s="21">
        <f>DATABASE!O2992</f>
        <v>1117</v>
      </c>
      <c r="F68">
        <f>DATABASE!P2992</f>
        <v>3</v>
      </c>
      <c r="G68">
        <f>DATABASE!R2992</f>
        <v>3</v>
      </c>
      <c r="H68" s="117">
        <f>DATABASE!N2992</f>
        <v>14.5</v>
      </c>
      <c r="I68" s="17" t="str">
        <f>DATABASE!U2992</f>
        <v>Y</v>
      </c>
      <c r="J68">
        <f>DATABASE!AF2992</f>
        <v>0</v>
      </c>
      <c r="K68">
        <f>DATABASE!AJ2992</f>
        <v>0</v>
      </c>
      <c r="L68">
        <f>DATABASE!AK2992</f>
        <v>0</v>
      </c>
      <c r="M68">
        <f>DATABASE!AL2992</f>
        <v>1</v>
      </c>
      <c r="N68">
        <f>DATABASE!AM2992</f>
        <v>1</v>
      </c>
      <c r="O68">
        <f>DATABASE!AN2992</f>
        <v>2</v>
      </c>
      <c r="P68">
        <f>DATABASE!AO2992</f>
        <v>2</v>
      </c>
      <c r="Q68">
        <f>DATABASE!AP2992</f>
        <v>0</v>
      </c>
      <c r="R68">
        <f>DATABASE!AQ2992</f>
        <v>0</v>
      </c>
      <c r="S68">
        <f>DATABASE!AR2992</f>
        <v>0</v>
      </c>
      <c r="T68">
        <f>DATABASE!AS2992</f>
        <v>0</v>
      </c>
      <c r="U68">
        <f>DATABASE!AT2992</f>
        <v>0</v>
      </c>
      <c r="V68">
        <f>DATABASE!AU2992</f>
        <v>0</v>
      </c>
      <c r="W68">
        <f>DATABASE!AV2992</f>
        <v>0</v>
      </c>
    </row>
    <row r="69" spans="1:23" hidden="1" x14ac:dyDescent="0.25">
      <c r="A69" s="135" t="s">
        <v>18931</v>
      </c>
      <c r="B69" s="135" t="s">
        <v>19164</v>
      </c>
      <c r="C69" s="135" t="str">
        <f>DATABASE!B2986</f>
        <v>Czech, Slovakia</v>
      </c>
      <c r="D69" s="135" t="str">
        <f>DATABASE!C2986</f>
        <v>Europe</v>
      </c>
      <c r="E69" s="21">
        <f>DATABASE!O2986</f>
        <v>3303</v>
      </c>
      <c r="F69">
        <f>DATABASE!P2986</f>
        <v>5</v>
      </c>
      <c r="G69">
        <f>DATABASE!R2986</f>
        <v>5</v>
      </c>
      <c r="H69" s="117">
        <f>DATABASE!N2986</f>
        <v>15.8</v>
      </c>
      <c r="I69" s="17" t="str">
        <f>DATABASE!U2986</f>
        <v>N</v>
      </c>
      <c r="J69">
        <f>DATABASE!AF2986</f>
        <v>2</v>
      </c>
      <c r="K69">
        <f>DATABASE!AJ2986</f>
        <v>2</v>
      </c>
      <c r="L69">
        <f>DATABASE!AK2986</f>
        <v>2</v>
      </c>
      <c r="M69">
        <f>DATABASE!AL2986</f>
        <v>0</v>
      </c>
      <c r="N69">
        <f>DATABASE!AM2986</f>
        <v>0</v>
      </c>
      <c r="O69">
        <f>DATABASE!AN2986</f>
        <v>0</v>
      </c>
      <c r="P69">
        <f>DATABASE!AO2986</f>
        <v>0</v>
      </c>
      <c r="Q69">
        <f>DATABASE!AP2986</f>
        <v>2</v>
      </c>
      <c r="R69">
        <f>DATABASE!AQ2986</f>
        <v>2</v>
      </c>
      <c r="S69">
        <f>DATABASE!AR2986</f>
        <v>1</v>
      </c>
      <c r="T69">
        <f>DATABASE!AS2986</f>
        <v>1</v>
      </c>
      <c r="U69">
        <f>DATABASE!AT2986</f>
        <v>0</v>
      </c>
      <c r="V69">
        <f>DATABASE!AU2986</f>
        <v>0</v>
      </c>
      <c r="W69">
        <f>DATABASE!AV2986</f>
        <v>0</v>
      </c>
    </row>
    <row r="70" spans="1:23" hidden="1" x14ac:dyDescent="0.25">
      <c r="A70" s="135" t="s">
        <v>18933</v>
      </c>
      <c r="B70" s="135" t="s">
        <v>19165</v>
      </c>
      <c r="C70" s="135" t="str">
        <f>DATABASE!B2996</f>
        <v>Benin</v>
      </c>
      <c r="D70" s="135" t="str">
        <f>DATABASE!C2996</f>
        <v>Africa</v>
      </c>
      <c r="E70" s="21">
        <f>DATABASE!O2996</f>
        <v>660</v>
      </c>
      <c r="F70">
        <f>DATABASE!P2996</f>
        <v>3</v>
      </c>
      <c r="G70">
        <f>DATABASE!R2996</f>
        <v>3</v>
      </c>
      <c r="H70" s="117">
        <f>DATABASE!N2996</f>
        <v>4.5999999999999996</v>
      </c>
      <c r="I70" s="17" t="str">
        <f>DATABASE!U2996</f>
        <v>N</v>
      </c>
      <c r="J70">
        <f>DATABASE!AF2996</f>
        <v>2</v>
      </c>
      <c r="K70">
        <f>DATABASE!AJ2996</f>
        <v>2</v>
      </c>
      <c r="L70">
        <f>DATABASE!AK2996</f>
        <v>2</v>
      </c>
      <c r="M70">
        <f>DATABASE!AL2996</f>
        <v>0</v>
      </c>
      <c r="N70">
        <f>DATABASE!AM2996</f>
        <v>0</v>
      </c>
      <c r="O70">
        <f>DATABASE!AN2996</f>
        <v>0</v>
      </c>
      <c r="P70">
        <f>DATABASE!AO2996</f>
        <v>0</v>
      </c>
      <c r="Q70">
        <f>DATABASE!AP2996</f>
        <v>0</v>
      </c>
      <c r="R70">
        <f>DATABASE!AQ2996</f>
        <v>0</v>
      </c>
      <c r="S70">
        <f>DATABASE!AR2996</f>
        <v>1</v>
      </c>
      <c r="T70">
        <f>DATABASE!AS2996</f>
        <v>1</v>
      </c>
      <c r="U70">
        <f>DATABASE!AT2996</f>
        <v>0</v>
      </c>
      <c r="V70">
        <f>DATABASE!AU2996</f>
        <v>0</v>
      </c>
      <c r="W70">
        <f>DATABASE!AV2996</f>
        <v>0</v>
      </c>
    </row>
    <row r="71" spans="1:23" hidden="1" x14ac:dyDescent="0.25">
      <c r="A71" s="135" t="s">
        <v>18934</v>
      </c>
      <c r="B71" s="135" t="s">
        <v>3409</v>
      </c>
      <c r="C71" s="135" t="str">
        <f>DATABASE!B3000</f>
        <v>Denmark</v>
      </c>
      <c r="D71" s="135" t="str">
        <f>DATABASE!C3000</f>
        <v>Europe</v>
      </c>
      <c r="E71" s="21">
        <f>DATABASE!O3000</f>
        <v>2063</v>
      </c>
      <c r="F71">
        <f>DATABASE!P3000</f>
        <v>2</v>
      </c>
      <c r="G71">
        <f>DATABASE!R3000</f>
        <v>2</v>
      </c>
      <c r="H71" s="117">
        <f>DATABASE!N3000</f>
        <v>4</v>
      </c>
      <c r="I71" s="17" t="str">
        <f>DATABASE!U3000</f>
        <v>Y</v>
      </c>
      <c r="J71">
        <f>DATABASE!AF3000</f>
        <v>0</v>
      </c>
      <c r="K71">
        <f>DATABASE!AJ3000</f>
        <v>2</v>
      </c>
      <c r="L71">
        <f>DATABASE!AK3000</f>
        <v>2</v>
      </c>
      <c r="M71">
        <f>DATABASE!AL3000</f>
        <v>0</v>
      </c>
      <c r="N71">
        <f>DATABASE!AM3000</f>
        <v>0</v>
      </c>
      <c r="O71">
        <f>DATABASE!AN3000</f>
        <v>0</v>
      </c>
      <c r="P71">
        <f>DATABASE!AO3000</f>
        <v>0</v>
      </c>
      <c r="Q71">
        <f>DATABASE!AP3000</f>
        <v>0</v>
      </c>
      <c r="R71">
        <f>DATABASE!AQ3000</f>
        <v>0</v>
      </c>
      <c r="S71">
        <f>DATABASE!AR3000</f>
        <v>0</v>
      </c>
      <c r="T71">
        <f>DATABASE!AS3000</f>
        <v>0</v>
      </c>
      <c r="U71">
        <f>DATABASE!AT3000</f>
        <v>0</v>
      </c>
      <c r="V71">
        <f>DATABASE!AU3000</f>
        <v>0</v>
      </c>
      <c r="W71">
        <f>DATABASE!AV3000</f>
        <v>0</v>
      </c>
    </row>
    <row r="72" spans="1:23" hidden="1" x14ac:dyDescent="0.25">
      <c r="A72" s="135" t="s">
        <v>18935</v>
      </c>
      <c r="B72" s="135" t="s">
        <v>12001</v>
      </c>
      <c r="C72" s="135" t="str">
        <f>DATABASE!B3003</f>
        <v>Djibouti</v>
      </c>
      <c r="D72" s="135" t="str">
        <f>DATABASE!C3003</f>
        <v>Africa</v>
      </c>
      <c r="E72" s="21">
        <f>DATABASE!O3003</f>
        <v>3362</v>
      </c>
      <c r="F72">
        <f>DATABASE!P3003</f>
        <v>100</v>
      </c>
      <c r="G72">
        <f>DATABASE!R3003</f>
        <v>77</v>
      </c>
      <c r="H72" s="117">
        <f>DATABASE!N3003</f>
        <v>201.8</v>
      </c>
      <c r="I72" s="17" t="str">
        <f>DATABASE!U3003</f>
        <v>Y</v>
      </c>
      <c r="J72">
        <f>DATABASE!AF3003</f>
        <v>6</v>
      </c>
      <c r="K72">
        <f>DATABASE!AJ3003</f>
        <v>18</v>
      </c>
      <c r="L72">
        <f>DATABASE!AK3003</f>
        <v>16</v>
      </c>
      <c r="M72">
        <f>DATABASE!AL3003</f>
        <v>8</v>
      </c>
      <c r="N72">
        <f>DATABASE!AM3003</f>
        <v>7</v>
      </c>
      <c r="O72">
        <f>DATABASE!AN3003</f>
        <v>2</v>
      </c>
      <c r="P72">
        <f>DATABASE!AO3003</f>
        <v>1</v>
      </c>
      <c r="Q72">
        <f>DATABASE!AP3003</f>
        <v>0</v>
      </c>
      <c r="R72">
        <f>DATABASE!AQ3003</f>
        <v>0</v>
      </c>
      <c r="S72">
        <f>DATABASE!AR3003</f>
        <v>2</v>
      </c>
      <c r="T72">
        <f>DATABASE!AS3003</f>
        <v>2</v>
      </c>
      <c r="U72">
        <f>DATABASE!AT3003</f>
        <v>0</v>
      </c>
      <c r="V72">
        <f>DATABASE!AU3003</f>
        <v>0</v>
      </c>
      <c r="W72">
        <f>DATABASE!AV3003</f>
        <v>70</v>
      </c>
    </row>
    <row r="73" spans="1:23" hidden="1" x14ac:dyDescent="0.25">
      <c r="A73" s="135" t="s">
        <v>18936</v>
      </c>
      <c r="B73" s="135" t="s">
        <v>17223</v>
      </c>
      <c r="C73" s="135" t="str">
        <f>DATABASE!B3104</f>
        <v>Dominica</v>
      </c>
      <c r="D73" s="135" t="str">
        <f>DATABASE!C3104</f>
        <v>Nth America</v>
      </c>
      <c r="E73" s="21">
        <f>DATABASE!O3104</f>
        <v>4260</v>
      </c>
      <c r="F73">
        <f>DATABASE!P3104</f>
        <v>136</v>
      </c>
      <c r="G73">
        <f>DATABASE!R3104</f>
        <v>87</v>
      </c>
      <c r="H73" s="117">
        <f>DATABASE!N3104</f>
        <v>227.30000000000007</v>
      </c>
      <c r="I73" s="17" t="str">
        <f>DATABASE!U3104</f>
        <v>Y</v>
      </c>
      <c r="J73">
        <f>DATABASE!AF3104</f>
        <v>6</v>
      </c>
      <c r="K73">
        <f>DATABASE!AJ3104</f>
        <v>2</v>
      </c>
      <c r="L73">
        <f>DATABASE!AK3104</f>
        <v>2</v>
      </c>
      <c r="M73">
        <f>DATABASE!AL3104</f>
        <v>8</v>
      </c>
      <c r="N73">
        <f>DATABASE!AM3104</f>
        <v>6</v>
      </c>
      <c r="O73">
        <f>DATABASE!AN3104</f>
        <v>61</v>
      </c>
      <c r="P73">
        <f>DATABASE!AO3104</f>
        <v>36</v>
      </c>
      <c r="Q73">
        <f>DATABASE!AP3104</f>
        <v>2</v>
      </c>
      <c r="R73">
        <f>DATABASE!AQ3104</f>
        <v>2</v>
      </c>
      <c r="S73">
        <f>DATABASE!AR3104</f>
        <v>41</v>
      </c>
      <c r="T73">
        <f>DATABASE!AS3104</f>
        <v>23</v>
      </c>
      <c r="U73">
        <f>DATABASE!AT3104</f>
        <v>21</v>
      </c>
      <c r="V73">
        <f>DATABASE!AU3104</f>
        <v>18</v>
      </c>
      <c r="W73">
        <f>DATABASE!AV3104</f>
        <v>0</v>
      </c>
    </row>
    <row r="74" spans="1:23" hidden="1" x14ac:dyDescent="0.25">
      <c r="A74" s="135" t="s">
        <v>18937</v>
      </c>
      <c r="B74" s="135" t="s">
        <v>13946</v>
      </c>
      <c r="C74" s="135" t="str">
        <f>DATABASE!B3241</f>
        <v>Ecuador</v>
      </c>
      <c r="D74" s="135" t="str">
        <f>DATABASE!C3241</f>
        <v>Sth America</v>
      </c>
      <c r="E74" s="21">
        <f>DATABASE!O3241</f>
        <v>4203</v>
      </c>
      <c r="F74">
        <f>DATABASE!P3241</f>
        <v>304</v>
      </c>
      <c r="G74">
        <f>DATABASE!R3241</f>
        <v>137</v>
      </c>
      <c r="H74" s="117">
        <f>DATABASE!N3241</f>
        <v>164.95000000000002</v>
      </c>
      <c r="I74" s="17" t="str">
        <f>DATABASE!U3241</f>
        <v>Y</v>
      </c>
      <c r="J74">
        <f>DATABASE!AF3241</f>
        <v>2</v>
      </c>
      <c r="K74">
        <f>DATABASE!AJ3241</f>
        <v>62</v>
      </c>
      <c r="L74">
        <f>DATABASE!AK3241</f>
        <v>35</v>
      </c>
      <c r="M74">
        <f>DATABASE!AL3241</f>
        <v>0</v>
      </c>
      <c r="N74">
        <f>DATABASE!AM3241</f>
        <v>0</v>
      </c>
      <c r="O74">
        <f>DATABASE!AN3241</f>
        <v>162</v>
      </c>
      <c r="P74">
        <f>DATABASE!AO3241</f>
        <v>78</v>
      </c>
      <c r="Q74">
        <f>DATABASE!AP3241</f>
        <v>0</v>
      </c>
      <c r="R74">
        <f>DATABASE!AQ3241</f>
        <v>0</v>
      </c>
      <c r="S74">
        <f>DATABASE!AR3241</f>
        <v>45</v>
      </c>
      <c r="T74">
        <f>DATABASE!AS3241</f>
        <v>15</v>
      </c>
      <c r="U74">
        <f>DATABASE!AT3241</f>
        <v>23</v>
      </c>
      <c r="V74">
        <f>DATABASE!AU3241</f>
        <v>4</v>
      </c>
      <c r="W74">
        <f>DATABASE!AV3241</f>
        <v>5</v>
      </c>
    </row>
    <row r="75" spans="1:23" hidden="1" x14ac:dyDescent="0.25">
      <c r="A75" s="135" t="s">
        <v>19142</v>
      </c>
      <c r="B75" s="135" t="s">
        <v>19166</v>
      </c>
      <c r="C75" s="135" t="str">
        <f>DATABASE!B3546</f>
        <v>Ecuador</v>
      </c>
      <c r="D75" s="135" t="str">
        <f>DATABASE!C3546</f>
        <v>Sth America</v>
      </c>
      <c r="E75" s="21">
        <f>DATABASE!O3546</f>
        <v>7</v>
      </c>
      <c r="F75">
        <f>DATABASE!P3546</f>
        <v>4</v>
      </c>
      <c r="G75">
        <f>DATABASE!R3546</f>
        <v>4</v>
      </c>
      <c r="H75" s="117">
        <f>DATABASE!N3546</f>
        <v>11.5</v>
      </c>
      <c r="I75" s="17" t="str">
        <f>DATABASE!U3546</f>
        <v>N</v>
      </c>
      <c r="J75">
        <f>DATABASE!AF3546</f>
        <v>0</v>
      </c>
      <c r="K75">
        <f>DATABASE!AJ3546</f>
        <v>0</v>
      </c>
      <c r="L75">
        <f>DATABASE!AK3546</f>
        <v>0</v>
      </c>
      <c r="M75">
        <f>DATABASE!AL3546</f>
        <v>0</v>
      </c>
      <c r="N75">
        <f>DATABASE!AM3546</f>
        <v>0</v>
      </c>
      <c r="O75">
        <f>DATABASE!AN3546</f>
        <v>0</v>
      </c>
      <c r="P75">
        <f>DATABASE!AO3546</f>
        <v>0</v>
      </c>
      <c r="Q75">
        <f>DATABASE!AP3546</f>
        <v>0</v>
      </c>
      <c r="R75">
        <f>DATABASE!AQ3546</f>
        <v>0</v>
      </c>
      <c r="S75">
        <f>DATABASE!AR3546</f>
        <v>2</v>
      </c>
      <c r="T75">
        <f>DATABASE!AS3546</f>
        <v>2</v>
      </c>
      <c r="U75">
        <f>DATABASE!AT3546</f>
        <v>2</v>
      </c>
      <c r="V75">
        <f>DATABASE!AU3546</f>
        <v>2</v>
      </c>
      <c r="W75">
        <f>DATABASE!AV3546</f>
        <v>0</v>
      </c>
    </row>
    <row r="76" spans="1:23" hidden="1" x14ac:dyDescent="0.25">
      <c r="A76" s="135" t="s">
        <v>18938</v>
      </c>
      <c r="B76" s="135" t="s">
        <v>13258</v>
      </c>
      <c r="C76" s="135" t="str">
        <f>DATABASE!B3551</f>
        <v>El Salvador</v>
      </c>
      <c r="D76" s="135" t="str">
        <f>DATABASE!C3551</f>
        <v>Nth America</v>
      </c>
      <c r="E76" s="21">
        <f>DATABASE!O3551</f>
        <v>2837</v>
      </c>
      <c r="F76">
        <f>DATABASE!P3551</f>
        <v>328</v>
      </c>
      <c r="G76">
        <f>DATABASE!R3551</f>
        <v>145</v>
      </c>
      <c r="H76" s="117">
        <f>DATABASE!N3551</f>
        <v>192.6</v>
      </c>
      <c r="I76" s="17" t="str">
        <f>DATABASE!U3551</f>
        <v>Y</v>
      </c>
      <c r="J76">
        <f>DATABASE!AF3551</f>
        <v>0</v>
      </c>
      <c r="K76">
        <f>DATABASE!AJ3551</f>
        <v>105</v>
      </c>
      <c r="L76">
        <f>DATABASE!AK3551</f>
        <v>55</v>
      </c>
      <c r="M76">
        <f>DATABASE!AL3551</f>
        <v>2</v>
      </c>
      <c r="N76">
        <f>DATABASE!AM3551</f>
        <v>1</v>
      </c>
      <c r="O76">
        <f>DATABASE!AN3551</f>
        <v>184</v>
      </c>
      <c r="P76">
        <f>DATABASE!AO3551</f>
        <v>85</v>
      </c>
      <c r="Q76">
        <f>DATABASE!AP3551</f>
        <v>2</v>
      </c>
      <c r="R76">
        <f>DATABASE!AQ3551</f>
        <v>2</v>
      </c>
      <c r="S76">
        <f>DATABASE!AR3551</f>
        <v>8</v>
      </c>
      <c r="T76">
        <f>DATABASE!AS3551</f>
        <v>2</v>
      </c>
      <c r="U76">
        <f>DATABASE!AT3551</f>
        <v>0</v>
      </c>
      <c r="V76">
        <f>DATABASE!AU3551</f>
        <v>0</v>
      </c>
      <c r="W76">
        <f>DATABASE!AV3551</f>
        <v>0</v>
      </c>
    </row>
    <row r="77" spans="1:23" hidden="1" x14ac:dyDescent="0.25">
      <c r="A77" s="135" t="s">
        <v>18939</v>
      </c>
      <c r="B77" s="135" t="s">
        <v>12004</v>
      </c>
      <c r="C77" s="135" t="str">
        <f>DATABASE!B3880</f>
        <v>Equatorial Guinea</v>
      </c>
      <c r="D77" s="135" t="str">
        <f>DATABASE!C3880</f>
        <v>Africa</v>
      </c>
      <c r="E77" s="21">
        <f>DATABASE!O3880</f>
        <v>2419</v>
      </c>
      <c r="F77">
        <f>DATABASE!P3880</f>
        <v>15</v>
      </c>
      <c r="G77">
        <f>DATABASE!R3880</f>
        <v>15</v>
      </c>
      <c r="H77" s="117">
        <f>DATABASE!N3880</f>
        <v>34.299999999999997</v>
      </c>
      <c r="I77" s="17" t="str">
        <f>DATABASE!U3880</f>
        <v>Y</v>
      </c>
      <c r="J77">
        <f>DATABASE!AF3880</f>
        <v>3</v>
      </c>
      <c r="K77">
        <f>DATABASE!AJ3880</f>
        <v>2</v>
      </c>
      <c r="L77">
        <f>DATABASE!AK3880</f>
        <v>2</v>
      </c>
      <c r="M77">
        <f>DATABASE!AL3880</f>
        <v>0</v>
      </c>
      <c r="N77">
        <f>DATABASE!AM3880</f>
        <v>0</v>
      </c>
      <c r="O77">
        <f>DATABASE!AN3880</f>
        <v>5</v>
      </c>
      <c r="P77">
        <f>DATABASE!AO3880</f>
        <v>5</v>
      </c>
      <c r="Q77">
        <f>DATABASE!AP3880</f>
        <v>0</v>
      </c>
      <c r="R77">
        <f>DATABASE!AQ3880</f>
        <v>0</v>
      </c>
      <c r="S77">
        <f>DATABASE!AR3880</f>
        <v>0</v>
      </c>
      <c r="T77">
        <f>DATABASE!AS3880</f>
        <v>0</v>
      </c>
      <c r="U77">
        <f>DATABASE!AT3880</f>
        <v>0</v>
      </c>
      <c r="V77">
        <f>DATABASE!AU3880</f>
        <v>0</v>
      </c>
      <c r="W77">
        <f>DATABASE!AV3880</f>
        <v>8</v>
      </c>
    </row>
    <row r="78" spans="1:23" hidden="1" x14ac:dyDescent="0.25">
      <c r="A78" s="135" t="s">
        <v>18940</v>
      </c>
      <c r="B78" s="135" t="s">
        <v>12005</v>
      </c>
      <c r="C78" s="135" t="str">
        <f>DATABASE!B3896</f>
        <v>Ethiopia</v>
      </c>
      <c r="D78" s="135" t="str">
        <f>DATABASE!C3896</f>
        <v>Africa</v>
      </c>
      <c r="E78" s="21">
        <f>DATABASE!O3896</f>
        <v>2092</v>
      </c>
      <c r="F78">
        <f>DATABASE!P3896</f>
        <v>35</v>
      </c>
      <c r="G78">
        <f>DATABASE!R3896</f>
        <v>34</v>
      </c>
      <c r="H78" s="117">
        <f>DATABASE!N3896</f>
        <v>77.550000000000026</v>
      </c>
      <c r="I78" s="17" t="str">
        <f>DATABASE!U3896</f>
        <v>Y</v>
      </c>
      <c r="J78">
        <f>DATABASE!AF3896</f>
        <v>0</v>
      </c>
      <c r="K78">
        <f>DATABASE!AJ3896</f>
        <v>11</v>
      </c>
      <c r="L78">
        <f>DATABASE!AK3896</f>
        <v>10</v>
      </c>
      <c r="M78">
        <f>DATABASE!AL3896</f>
        <v>4</v>
      </c>
      <c r="N78">
        <f>DATABASE!AM3896</f>
        <v>4</v>
      </c>
      <c r="O78">
        <f>DATABASE!AN3896</f>
        <v>5</v>
      </c>
      <c r="P78">
        <f>DATABASE!AO3896</f>
        <v>5</v>
      </c>
      <c r="Q78">
        <f>DATABASE!AP3896</f>
        <v>0</v>
      </c>
      <c r="R78">
        <f>DATABASE!AQ3896</f>
        <v>0</v>
      </c>
      <c r="S78">
        <f>DATABASE!AR3896</f>
        <v>7</v>
      </c>
      <c r="T78">
        <f>DATABASE!AS3896</f>
        <v>7</v>
      </c>
      <c r="U78">
        <f>DATABASE!AT3896</f>
        <v>0</v>
      </c>
      <c r="V78">
        <f>DATABASE!AU3896</f>
        <v>0</v>
      </c>
      <c r="W78">
        <f>DATABASE!AV3896</f>
        <v>8</v>
      </c>
    </row>
    <row r="79" spans="1:23" hidden="1" x14ac:dyDescent="0.25">
      <c r="A79" s="135" t="s">
        <v>18941</v>
      </c>
      <c r="B79" s="135" t="s">
        <v>19167</v>
      </c>
      <c r="C79" s="135" t="str">
        <f>DATABASE!B3932</f>
        <v>Falkland Islands</v>
      </c>
      <c r="D79" s="135" t="str">
        <f>DATABASE!C3932</f>
        <v>Sth America</v>
      </c>
      <c r="E79" s="21">
        <f>DATABASE!O3932</f>
        <v>1499</v>
      </c>
      <c r="F79">
        <f>DATABASE!P3932</f>
        <v>16</v>
      </c>
      <c r="G79">
        <f>DATABASE!R3932</f>
        <v>15</v>
      </c>
      <c r="H79" s="117">
        <f>DATABASE!N3932</f>
        <v>10.3</v>
      </c>
      <c r="I79" s="17" t="str">
        <f>DATABASE!U3932</f>
        <v>Y</v>
      </c>
      <c r="J79">
        <f>DATABASE!AF3932</f>
        <v>0</v>
      </c>
      <c r="K79">
        <f>DATABASE!AJ3932</f>
        <v>0</v>
      </c>
      <c r="L79">
        <f>DATABASE!AK3932</f>
        <v>0</v>
      </c>
      <c r="M79">
        <f>DATABASE!AL3932</f>
        <v>0</v>
      </c>
      <c r="N79">
        <f>DATABASE!AM3932</f>
        <v>0</v>
      </c>
      <c r="O79">
        <f>DATABASE!AN3932</f>
        <v>0</v>
      </c>
      <c r="P79">
        <f>DATABASE!AO3932</f>
        <v>0</v>
      </c>
      <c r="Q79">
        <f>DATABASE!AP3932</f>
        <v>0</v>
      </c>
      <c r="R79">
        <f>DATABASE!AQ3932</f>
        <v>0</v>
      </c>
      <c r="S79">
        <f>DATABASE!AR3932</f>
        <v>15</v>
      </c>
      <c r="T79">
        <f>DATABASE!AS3932</f>
        <v>14</v>
      </c>
      <c r="U79">
        <f>DATABASE!AT3932</f>
        <v>1</v>
      </c>
      <c r="V79">
        <f>DATABASE!AU3932</f>
        <v>1</v>
      </c>
      <c r="W79">
        <f>DATABASE!AV3932</f>
        <v>0</v>
      </c>
    </row>
    <row r="80" spans="1:23" hidden="1" x14ac:dyDescent="0.25">
      <c r="A80" s="135" t="s">
        <v>18942</v>
      </c>
      <c r="B80" s="135" t="s">
        <v>19168</v>
      </c>
      <c r="C80" s="135" t="str">
        <f>DATABASE!B3949</f>
        <v>Falkland Islands</v>
      </c>
      <c r="D80" s="135" t="str">
        <f>DATABASE!C3949</f>
        <v>Sth America</v>
      </c>
      <c r="E80" s="21">
        <f>DATABASE!O3949</f>
        <v>127</v>
      </c>
      <c r="F80">
        <f>DATABASE!P3949</f>
        <v>11</v>
      </c>
      <c r="G80">
        <f>DATABASE!R3949</f>
        <v>11</v>
      </c>
      <c r="H80" s="117">
        <f>DATABASE!N3949</f>
        <v>20.5</v>
      </c>
      <c r="I80" s="17" t="str">
        <f>DATABASE!U3949</f>
        <v>N</v>
      </c>
      <c r="J80">
        <f>DATABASE!AF3949</f>
        <v>0</v>
      </c>
      <c r="K80">
        <f>DATABASE!AJ3949</f>
        <v>4</v>
      </c>
      <c r="L80">
        <f>DATABASE!AK3949</f>
        <v>4</v>
      </c>
      <c r="M80">
        <f>DATABASE!AL3949</f>
        <v>0</v>
      </c>
      <c r="N80">
        <f>DATABASE!AM3949</f>
        <v>0</v>
      </c>
      <c r="O80">
        <f>DATABASE!AN3949</f>
        <v>4</v>
      </c>
      <c r="P80">
        <f>DATABASE!AO3949</f>
        <v>4</v>
      </c>
      <c r="Q80">
        <f>DATABASE!AP3949</f>
        <v>0</v>
      </c>
      <c r="R80">
        <f>DATABASE!AQ3949</f>
        <v>0</v>
      </c>
      <c r="S80">
        <f>DATABASE!AR3949</f>
        <v>2</v>
      </c>
      <c r="T80">
        <f>DATABASE!AS3949</f>
        <v>2</v>
      </c>
      <c r="U80">
        <f>DATABASE!AT3949</f>
        <v>1</v>
      </c>
      <c r="V80">
        <f>DATABASE!AU3949</f>
        <v>1</v>
      </c>
      <c r="W80">
        <f>DATABASE!AV3949</f>
        <v>0</v>
      </c>
    </row>
    <row r="81" spans="1:23" hidden="1" x14ac:dyDescent="0.25">
      <c r="A81" s="135" t="s">
        <v>18943</v>
      </c>
      <c r="B81" s="135" t="s">
        <v>19169</v>
      </c>
      <c r="C81" s="135" t="str">
        <f>DATABASE!B3961</f>
        <v>Faroe Is</v>
      </c>
      <c r="D81" s="135" t="str">
        <f>DATABASE!C3961</f>
        <v>Europe</v>
      </c>
      <c r="E81" s="21">
        <f>DATABASE!O3961</f>
        <v>976</v>
      </c>
      <c r="F81">
        <f>DATABASE!P3961</f>
        <v>218</v>
      </c>
      <c r="G81">
        <f>DATABASE!R3961</f>
        <v>185</v>
      </c>
      <c r="H81" s="117">
        <f>DATABASE!N3961</f>
        <v>310.90000000000003</v>
      </c>
      <c r="I81" s="17" t="str">
        <f>DATABASE!U3961</f>
        <v>Y</v>
      </c>
      <c r="J81">
        <f>DATABASE!AF3961</f>
        <v>0</v>
      </c>
      <c r="K81">
        <f>DATABASE!AJ3961</f>
        <v>9</v>
      </c>
      <c r="L81">
        <f>DATABASE!AK3961</f>
        <v>9</v>
      </c>
      <c r="M81">
        <f>DATABASE!AL3961</f>
        <v>3</v>
      </c>
      <c r="N81">
        <f>DATABASE!AM3961</f>
        <v>3</v>
      </c>
      <c r="O81">
        <f>DATABASE!AN3961</f>
        <v>15</v>
      </c>
      <c r="P81">
        <f>DATABASE!AO3961</f>
        <v>14</v>
      </c>
      <c r="Q81">
        <f>DATABASE!AP3961</f>
        <v>5</v>
      </c>
      <c r="R81">
        <f>DATABASE!AQ3961</f>
        <v>5</v>
      </c>
      <c r="S81">
        <f>DATABASE!AR3961</f>
        <v>160</v>
      </c>
      <c r="T81">
        <f>DATABASE!AS3961</f>
        <v>129</v>
      </c>
      <c r="U81">
        <f>DATABASE!AT3961</f>
        <v>24</v>
      </c>
      <c r="V81">
        <f>DATABASE!AU3961</f>
        <v>23</v>
      </c>
      <c r="W81">
        <f>DATABASE!AV3961</f>
        <v>2</v>
      </c>
    </row>
    <row r="82" spans="1:23" hidden="1" x14ac:dyDescent="0.25">
      <c r="A82" s="135" t="s">
        <v>18944</v>
      </c>
      <c r="B82" s="135" t="s">
        <v>2517</v>
      </c>
      <c r="C82" s="135" t="str">
        <f>DATABASE!B4180</f>
        <v>Equatorial Guinea</v>
      </c>
      <c r="D82" s="135" t="str">
        <f>DATABASE!C4180</f>
        <v>Africa</v>
      </c>
      <c r="E82" s="21">
        <f>DATABASE!O4180</f>
        <v>282</v>
      </c>
      <c r="F82">
        <f>DATABASE!P4180</f>
        <v>3</v>
      </c>
      <c r="G82">
        <f>DATABASE!R4180</f>
        <v>3</v>
      </c>
      <c r="H82" s="117">
        <f>DATABASE!N4180</f>
        <v>2.0999999999999996</v>
      </c>
      <c r="I82" s="17" t="str">
        <f>DATABASE!U4180</f>
        <v>N</v>
      </c>
      <c r="J82">
        <f>DATABASE!AF4180</f>
        <v>0</v>
      </c>
      <c r="K82">
        <f>DATABASE!AJ4180</f>
        <v>2</v>
      </c>
      <c r="L82">
        <f>DATABASE!AK4180</f>
        <v>2</v>
      </c>
      <c r="M82">
        <f>DATABASE!AL4180</f>
        <v>0</v>
      </c>
      <c r="N82">
        <f>DATABASE!AM4180</f>
        <v>0</v>
      </c>
      <c r="O82">
        <f>DATABASE!AN4180</f>
        <v>0</v>
      </c>
      <c r="P82">
        <f>DATABASE!AO4180</f>
        <v>0</v>
      </c>
      <c r="Q82">
        <f>DATABASE!AP4180</f>
        <v>0</v>
      </c>
      <c r="R82">
        <f>DATABASE!AQ4180</f>
        <v>0</v>
      </c>
      <c r="S82">
        <f>DATABASE!AR4180</f>
        <v>0</v>
      </c>
      <c r="T82">
        <f>DATABASE!AS4180</f>
        <v>0</v>
      </c>
      <c r="U82">
        <f>DATABASE!AT4180</f>
        <v>1</v>
      </c>
      <c r="V82">
        <f>DATABASE!AU4180</f>
        <v>1</v>
      </c>
      <c r="W82">
        <f>DATABASE!AV4180</f>
        <v>0</v>
      </c>
    </row>
    <row r="83" spans="1:23" x14ac:dyDescent="0.25">
      <c r="A83" s="135" t="s">
        <v>18945</v>
      </c>
      <c r="B83" s="135" t="s">
        <v>14913</v>
      </c>
      <c r="C83" s="135" t="str">
        <f>DATABASE!B4184</f>
        <v>Fiji</v>
      </c>
      <c r="D83" s="135" t="str">
        <f>DATABASE!C4184</f>
        <v>Oceania</v>
      </c>
      <c r="E83" s="21">
        <f>DATABASE!O4184</f>
        <v>1566</v>
      </c>
      <c r="F83">
        <f>DATABASE!P4184</f>
        <v>67</v>
      </c>
      <c r="G83">
        <f>DATABASE!R4184</f>
        <v>44</v>
      </c>
      <c r="H83" s="117">
        <f>DATABASE!N4184</f>
        <v>91.35</v>
      </c>
      <c r="I83" s="17" t="str">
        <f>DATABASE!U4184</f>
        <v>Y</v>
      </c>
      <c r="J83">
        <f>DATABASE!AF4184</f>
        <v>0</v>
      </c>
      <c r="K83">
        <f>DATABASE!AJ4184</f>
        <v>0</v>
      </c>
      <c r="L83">
        <f>DATABASE!AK4184</f>
        <v>0</v>
      </c>
      <c r="M83">
        <f>DATABASE!AL4184</f>
        <v>0</v>
      </c>
      <c r="N83">
        <f>DATABASE!AM4184</f>
        <v>0</v>
      </c>
      <c r="O83">
        <f>DATABASE!AN4184</f>
        <v>7</v>
      </c>
      <c r="P83">
        <f>DATABASE!AO4184</f>
        <v>6</v>
      </c>
      <c r="Q83">
        <f>DATABASE!AP4184</f>
        <v>0</v>
      </c>
      <c r="R83">
        <f>DATABASE!AQ4184</f>
        <v>0</v>
      </c>
      <c r="S83">
        <f>DATABASE!AR4184</f>
        <v>28</v>
      </c>
      <c r="T83">
        <f>DATABASE!AS4184</f>
        <v>15</v>
      </c>
      <c r="U83">
        <f>DATABASE!AT4184</f>
        <v>28</v>
      </c>
      <c r="V83">
        <f>DATABASE!AU4184</f>
        <v>23</v>
      </c>
      <c r="W83">
        <f>DATABASE!AV4184</f>
        <v>0</v>
      </c>
    </row>
    <row r="84" spans="1:23" hidden="1" x14ac:dyDescent="0.25">
      <c r="A84" s="135" t="s">
        <v>18946</v>
      </c>
      <c r="B84" s="135" t="s">
        <v>4020</v>
      </c>
      <c r="C84" s="135" t="str">
        <f>DATABASE!B4252</f>
        <v>France</v>
      </c>
      <c r="D84" s="135" t="str">
        <f>DATABASE!C4252</f>
        <v>Europe</v>
      </c>
      <c r="E84" s="21">
        <f>DATABASE!O4252</f>
        <v>7600</v>
      </c>
      <c r="F84">
        <f>DATABASE!P4252</f>
        <v>107</v>
      </c>
      <c r="G84">
        <f>DATABASE!R4252</f>
        <v>66</v>
      </c>
      <c r="H84" s="117">
        <f>DATABASE!N4252</f>
        <v>124.10000000000002</v>
      </c>
      <c r="I84" s="17" t="str">
        <f>DATABASE!U4252</f>
        <v>Y</v>
      </c>
      <c r="J84">
        <f>DATABASE!AF4252</f>
        <v>3</v>
      </c>
      <c r="K84">
        <f>DATABASE!AJ4252</f>
        <v>24</v>
      </c>
      <c r="L84">
        <f>DATABASE!AK4252</f>
        <v>21</v>
      </c>
      <c r="M84">
        <f>DATABASE!AL4252</f>
        <v>2</v>
      </c>
      <c r="N84">
        <f>DATABASE!AM4252</f>
        <v>2</v>
      </c>
      <c r="O84">
        <f>DATABASE!AN4252</f>
        <v>18</v>
      </c>
      <c r="P84">
        <f>DATABASE!AO4252</f>
        <v>13</v>
      </c>
      <c r="Q84">
        <f>DATABASE!AP4252</f>
        <v>5</v>
      </c>
      <c r="R84">
        <f>DATABASE!AQ4252</f>
        <v>5</v>
      </c>
      <c r="S84">
        <f>DATABASE!AR4252</f>
        <v>34</v>
      </c>
      <c r="T84">
        <f>DATABASE!AS4252</f>
        <v>3</v>
      </c>
      <c r="U84">
        <f>DATABASE!AT4252</f>
        <v>2</v>
      </c>
      <c r="V84">
        <f>DATABASE!AU4252</f>
        <v>1</v>
      </c>
      <c r="W84">
        <f>DATABASE!AV4252</f>
        <v>22</v>
      </c>
    </row>
    <row r="85" spans="1:23" x14ac:dyDescent="0.25">
      <c r="A85" s="135" t="s">
        <v>18947</v>
      </c>
      <c r="B85" s="135" t="s">
        <v>19170</v>
      </c>
      <c r="C85" s="135" t="str">
        <f>DATABASE!B4360</f>
        <v>French Polynesia</v>
      </c>
      <c r="D85" s="135" t="str">
        <f>DATABASE!C4360</f>
        <v>Oceania</v>
      </c>
      <c r="E85" s="21">
        <f>DATABASE!O4360</f>
        <v>237</v>
      </c>
      <c r="F85">
        <f>DATABASE!P4360</f>
        <v>52</v>
      </c>
      <c r="G85">
        <f>DATABASE!R4360</f>
        <v>32</v>
      </c>
      <c r="H85" s="117">
        <f>DATABASE!N4360</f>
        <v>56.100000000000016</v>
      </c>
      <c r="I85" s="17" t="str">
        <f>DATABASE!U4360</f>
        <v>N</v>
      </c>
      <c r="J85">
        <f>DATABASE!AF4360</f>
        <v>0</v>
      </c>
      <c r="K85">
        <f>DATABASE!AJ4360</f>
        <v>0</v>
      </c>
      <c r="L85">
        <f>DATABASE!AK4360</f>
        <v>0</v>
      </c>
      <c r="M85">
        <f>DATABASE!AL4360</f>
        <v>0</v>
      </c>
      <c r="N85">
        <f>DATABASE!AM4360</f>
        <v>0</v>
      </c>
      <c r="O85">
        <f>DATABASE!AN4360</f>
        <v>43</v>
      </c>
      <c r="P85">
        <f>DATABASE!AO4360</f>
        <v>27</v>
      </c>
      <c r="Q85">
        <f>DATABASE!AP4360</f>
        <v>0</v>
      </c>
      <c r="R85">
        <f>DATABASE!AQ4360</f>
        <v>0</v>
      </c>
      <c r="S85">
        <f>DATABASE!AR4360</f>
        <v>9</v>
      </c>
      <c r="T85">
        <f>DATABASE!AS4360</f>
        <v>5</v>
      </c>
      <c r="U85">
        <f>DATABASE!AT4360</f>
        <v>0</v>
      </c>
      <c r="V85">
        <f>DATABASE!AU4360</f>
        <v>0</v>
      </c>
      <c r="W85">
        <f>DATABASE!AV4360</f>
        <v>0</v>
      </c>
    </row>
    <row r="86" spans="1:23" x14ac:dyDescent="0.25">
      <c r="A86" s="135" t="s">
        <v>18948</v>
      </c>
      <c r="B86" s="135" t="s">
        <v>17239</v>
      </c>
      <c r="C86" s="135" t="str">
        <f>DATABASE!B4413</f>
        <v>French Polynesia</v>
      </c>
      <c r="D86" s="135" t="str">
        <f>DATABASE!C4413</f>
        <v>Oceania</v>
      </c>
      <c r="E86" s="21">
        <f>DATABASE!O4413</f>
        <v>1456</v>
      </c>
      <c r="F86">
        <f>DATABASE!P4413</f>
        <v>155</v>
      </c>
      <c r="G86">
        <f>DATABASE!R4413</f>
        <v>59</v>
      </c>
      <c r="H86" s="117">
        <f>DATABASE!N4413</f>
        <v>206.25000000000003</v>
      </c>
      <c r="I86" s="17" t="str">
        <f>DATABASE!U4413</f>
        <v>Y</v>
      </c>
      <c r="J86">
        <f>DATABASE!AF4413</f>
        <v>1</v>
      </c>
      <c r="K86">
        <f>DATABASE!AJ4413</f>
        <v>3</v>
      </c>
      <c r="L86">
        <f>DATABASE!AK4413</f>
        <v>3</v>
      </c>
      <c r="M86">
        <f>DATABASE!AL4413</f>
        <v>11</v>
      </c>
      <c r="N86">
        <f>DATABASE!AM4413</f>
        <v>10</v>
      </c>
      <c r="O86">
        <f>DATABASE!AN4413</f>
        <v>39</v>
      </c>
      <c r="P86">
        <f>DATABASE!AO4413</f>
        <v>19</v>
      </c>
      <c r="Q86">
        <f>DATABASE!AP4413</f>
        <v>7</v>
      </c>
      <c r="R86">
        <f>DATABASE!AQ4413</f>
        <v>5</v>
      </c>
      <c r="S86">
        <f>DATABASE!AR4413</f>
        <v>78</v>
      </c>
      <c r="T86">
        <f>DATABASE!AS4413</f>
        <v>19</v>
      </c>
      <c r="U86">
        <f>DATABASE!AT4413</f>
        <v>17</v>
      </c>
      <c r="V86">
        <f>DATABASE!AU4413</f>
        <v>3</v>
      </c>
      <c r="W86">
        <f>DATABASE!AV4413</f>
        <v>0</v>
      </c>
    </row>
    <row r="87" spans="1:23" hidden="1" x14ac:dyDescent="0.25">
      <c r="A87" s="135" t="s">
        <v>18949</v>
      </c>
      <c r="B87" s="135" t="s">
        <v>19171</v>
      </c>
      <c r="C87" s="135" t="str">
        <f>DATABASE!B4569</f>
        <v>FSAT</v>
      </c>
      <c r="D87" s="135" t="str">
        <f>DATABASE!C4569</f>
        <v>Sth America</v>
      </c>
      <c r="E87" s="21">
        <f>DATABASE!O4569</f>
        <v>1108</v>
      </c>
      <c r="F87">
        <f>DATABASE!P4569</f>
        <v>166</v>
      </c>
      <c r="G87">
        <f>DATABASE!R4569</f>
        <v>69</v>
      </c>
      <c r="H87" s="117">
        <f>DATABASE!N4569</f>
        <v>264.05000000000007</v>
      </c>
      <c r="I87" s="17" t="str">
        <f>DATABASE!U4569</f>
        <v>Y</v>
      </c>
      <c r="J87">
        <f>DATABASE!AF4569</f>
        <v>0</v>
      </c>
      <c r="K87">
        <f>DATABASE!AJ4569</f>
        <v>13</v>
      </c>
      <c r="L87">
        <f>DATABASE!AK4569</f>
        <v>8</v>
      </c>
      <c r="M87">
        <f>DATABASE!AL4569</f>
        <v>10</v>
      </c>
      <c r="N87">
        <f>DATABASE!AM4569</f>
        <v>3</v>
      </c>
      <c r="O87">
        <f>DATABASE!AN4569</f>
        <v>14</v>
      </c>
      <c r="P87">
        <f>DATABASE!AO4569</f>
        <v>5</v>
      </c>
      <c r="Q87">
        <f>DATABASE!AP4569</f>
        <v>1</v>
      </c>
      <c r="R87">
        <f>DATABASE!AQ4569</f>
        <v>0</v>
      </c>
      <c r="S87">
        <f>DATABASE!AR4569</f>
        <v>50</v>
      </c>
      <c r="T87">
        <f>DATABASE!AS4569</f>
        <v>17</v>
      </c>
      <c r="U87">
        <f>DATABASE!AT4569</f>
        <v>28</v>
      </c>
      <c r="V87">
        <f>DATABASE!AU4569</f>
        <v>11</v>
      </c>
      <c r="W87">
        <f>DATABASE!AV4569</f>
        <v>48</v>
      </c>
    </row>
    <row r="88" spans="1:23" hidden="1" x14ac:dyDescent="0.25">
      <c r="A88" s="135" t="s">
        <v>18950</v>
      </c>
      <c r="B88" s="135" t="s">
        <v>19172</v>
      </c>
      <c r="C88" s="135" t="str">
        <f>DATABASE!B4736</f>
        <v>UAE</v>
      </c>
      <c r="D88" s="135" t="str">
        <f>DATABASE!C4736</f>
        <v>Asia</v>
      </c>
      <c r="E88" s="21">
        <f>DATABASE!O4736</f>
        <v>1543</v>
      </c>
      <c r="F88">
        <f>DATABASE!P4736</f>
        <v>14</v>
      </c>
      <c r="G88">
        <f>DATABASE!R4736</f>
        <v>6</v>
      </c>
      <c r="H88" s="117">
        <f>DATABASE!N4736</f>
        <v>23.400000000000002</v>
      </c>
      <c r="I88" s="17" t="str">
        <f>DATABASE!U4736</f>
        <v>N</v>
      </c>
      <c r="J88">
        <f>DATABASE!AF4736</f>
        <v>11</v>
      </c>
      <c r="K88">
        <f>DATABASE!AJ4736</f>
        <v>11</v>
      </c>
      <c r="L88">
        <f>DATABASE!AK4736</f>
        <v>6</v>
      </c>
      <c r="M88">
        <f>DATABASE!AL4736</f>
        <v>0</v>
      </c>
      <c r="N88">
        <f>DATABASE!AM4736</f>
        <v>0</v>
      </c>
      <c r="O88">
        <f>DATABASE!AN4736</f>
        <v>3</v>
      </c>
      <c r="P88">
        <f>DATABASE!AO4736</f>
        <v>0</v>
      </c>
      <c r="Q88">
        <f>DATABASE!AP4736</f>
        <v>0</v>
      </c>
      <c r="R88">
        <f>DATABASE!AQ4736</f>
        <v>0</v>
      </c>
      <c r="S88">
        <f>DATABASE!AR4736</f>
        <v>0</v>
      </c>
      <c r="T88">
        <f>DATABASE!AS4736</f>
        <v>0</v>
      </c>
      <c r="U88">
        <f>DATABASE!AT4736</f>
        <v>0</v>
      </c>
      <c r="V88">
        <f>DATABASE!AU4736</f>
        <v>0</v>
      </c>
      <c r="W88">
        <f>DATABASE!AV4736</f>
        <v>0</v>
      </c>
    </row>
    <row r="89" spans="1:23" hidden="1" x14ac:dyDescent="0.25">
      <c r="A89" s="135" t="s">
        <v>18951</v>
      </c>
      <c r="B89" s="135" t="s">
        <v>12007</v>
      </c>
      <c r="C89" s="135" t="str">
        <f>DATABASE!B4751</f>
        <v>Gabon</v>
      </c>
      <c r="D89" s="135" t="str">
        <f>DATABASE!C4751</f>
        <v>Africa</v>
      </c>
      <c r="E89" s="21">
        <f>DATABASE!O4751</f>
        <v>1788</v>
      </c>
      <c r="F89">
        <f>DATABASE!P4751</f>
        <v>5</v>
      </c>
      <c r="G89">
        <f>DATABASE!R4751</f>
        <v>5</v>
      </c>
      <c r="H89" s="117">
        <f>DATABASE!N4751</f>
        <v>78.7</v>
      </c>
      <c r="I89" s="17" t="str">
        <f>DATABASE!U4751</f>
        <v>Y</v>
      </c>
      <c r="J89">
        <f>DATABASE!AF4751</f>
        <v>1</v>
      </c>
      <c r="K89">
        <f>DATABASE!AJ4751</f>
        <v>4</v>
      </c>
      <c r="L89">
        <f>DATABASE!AK4751</f>
        <v>4</v>
      </c>
      <c r="M89">
        <f>DATABASE!AL4751</f>
        <v>0</v>
      </c>
      <c r="N89">
        <f>DATABASE!AM4751</f>
        <v>0</v>
      </c>
      <c r="O89">
        <f>DATABASE!AN4751</f>
        <v>0</v>
      </c>
      <c r="P89">
        <f>DATABASE!AO4751</f>
        <v>0</v>
      </c>
      <c r="Q89">
        <f>DATABASE!AP4751</f>
        <v>0</v>
      </c>
      <c r="R89">
        <f>DATABASE!AQ4751</f>
        <v>0</v>
      </c>
      <c r="S89">
        <f>DATABASE!AR4751</f>
        <v>1</v>
      </c>
      <c r="T89">
        <f>DATABASE!AS4751</f>
        <v>1</v>
      </c>
      <c r="U89">
        <f>DATABASE!AT4751</f>
        <v>0</v>
      </c>
      <c r="V89">
        <f>DATABASE!AU4751</f>
        <v>0</v>
      </c>
      <c r="W89">
        <f>DATABASE!AV4751</f>
        <v>0</v>
      </c>
    </row>
    <row r="90" spans="1:23" hidden="1" x14ac:dyDescent="0.25">
      <c r="A90" s="135" t="s">
        <v>18952</v>
      </c>
      <c r="B90" s="135" t="s">
        <v>12008</v>
      </c>
      <c r="C90" s="135" t="str">
        <f>DATABASE!B4757</f>
        <v>Gambia</v>
      </c>
      <c r="D90" s="135" t="str">
        <f>DATABASE!C4757</f>
        <v>Africa</v>
      </c>
      <c r="E90" s="21">
        <f>DATABASE!O4757</f>
        <v>7942</v>
      </c>
      <c r="F90">
        <f>DATABASE!P4757</f>
        <v>49</v>
      </c>
      <c r="G90">
        <f>DATABASE!R4757</f>
        <v>49</v>
      </c>
      <c r="H90" s="117">
        <f>DATABASE!N4757</f>
        <v>292.25</v>
      </c>
      <c r="I90" s="17" t="str">
        <f>DATABASE!U4757</f>
        <v>Y</v>
      </c>
      <c r="J90">
        <f>DATABASE!AF4757</f>
        <v>4</v>
      </c>
      <c r="K90">
        <f>DATABASE!AJ4757</f>
        <v>19</v>
      </c>
      <c r="L90">
        <f>DATABASE!AK4757</f>
        <v>19</v>
      </c>
      <c r="M90">
        <f>DATABASE!AL4757</f>
        <v>3</v>
      </c>
      <c r="N90">
        <f>DATABASE!AM4757</f>
        <v>3</v>
      </c>
      <c r="O90">
        <f>DATABASE!AN4757</f>
        <v>5</v>
      </c>
      <c r="P90">
        <f>DATABASE!AO4757</f>
        <v>5</v>
      </c>
      <c r="Q90">
        <f>DATABASE!AP4757</f>
        <v>8</v>
      </c>
      <c r="R90">
        <f>DATABASE!AQ4757</f>
        <v>8</v>
      </c>
      <c r="S90">
        <f>DATABASE!AR4757</f>
        <v>0</v>
      </c>
      <c r="T90">
        <f>DATABASE!AS4757</f>
        <v>0</v>
      </c>
      <c r="U90">
        <f>DATABASE!AT4757</f>
        <v>0</v>
      </c>
      <c r="V90">
        <f>DATABASE!AU4757</f>
        <v>0</v>
      </c>
      <c r="W90">
        <f>DATABASE!AV4757</f>
        <v>14</v>
      </c>
    </row>
    <row r="91" spans="1:23" hidden="1" x14ac:dyDescent="0.25">
      <c r="A91" s="135" t="s">
        <v>18953</v>
      </c>
      <c r="B91" s="135" t="s">
        <v>14255</v>
      </c>
      <c r="C91" s="135" t="str">
        <f>DATABASE!B4807</f>
        <v>Georgia</v>
      </c>
      <c r="D91" s="135" t="str">
        <f>DATABASE!C4807</f>
        <v>Asia</v>
      </c>
      <c r="E91" s="21">
        <f>DATABASE!O4807</f>
        <v>777</v>
      </c>
      <c r="F91">
        <f>DATABASE!P4807</f>
        <v>12</v>
      </c>
      <c r="G91">
        <f>DATABASE!R4807</f>
        <v>11</v>
      </c>
      <c r="H91" s="117">
        <f>DATABASE!N4807</f>
        <v>67.400000000000006</v>
      </c>
      <c r="I91" s="17" t="str">
        <f>DATABASE!U4807</f>
        <v>Y</v>
      </c>
      <c r="J91">
        <f>DATABASE!AF4807</f>
        <v>0</v>
      </c>
      <c r="K91">
        <f>DATABASE!AJ4807</f>
        <v>7</v>
      </c>
      <c r="L91">
        <f>DATABASE!AK4807</f>
        <v>6</v>
      </c>
      <c r="M91">
        <f>DATABASE!AL4807</f>
        <v>0</v>
      </c>
      <c r="N91">
        <f>DATABASE!AM4807</f>
        <v>0</v>
      </c>
      <c r="O91">
        <f>DATABASE!AN4807</f>
        <v>0</v>
      </c>
      <c r="P91">
        <f>DATABASE!AO4807</f>
        <v>0</v>
      </c>
      <c r="Q91">
        <f>DATABASE!AP4807</f>
        <v>0</v>
      </c>
      <c r="R91">
        <f>DATABASE!AQ4807</f>
        <v>0</v>
      </c>
      <c r="S91">
        <f>DATABASE!AR4807</f>
        <v>1</v>
      </c>
      <c r="T91">
        <f>DATABASE!AS4807</f>
        <v>1</v>
      </c>
      <c r="U91">
        <f>DATABASE!AT4807</f>
        <v>0</v>
      </c>
      <c r="V91">
        <f>DATABASE!AU4807</f>
        <v>0</v>
      </c>
      <c r="W91">
        <f>DATABASE!AV4807</f>
        <v>4</v>
      </c>
    </row>
    <row r="92" spans="1:23" hidden="1" x14ac:dyDescent="0.25">
      <c r="A92" s="135" t="s">
        <v>18954</v>
      </c>
      <c r="B92" s="135" t="s">
        <v>2123</v>
      </c>
      <c r="C92" s="135" t="str">
        <f>DATABASE!B4820</f>
        <v>Germany</v>
      </c>
      <c r="D92" s="135" t="str">
        <f>DATABASE!C4820</f>
        <v>Europe</v>
      </c>
      <c r="E92" s="21">
        <f>DATABASE!O4820</f>
        <v>3279</v>
      </c>
      <c r="F92">
        <f>DATABASE!P4820</f>
        <v>18</v>
      </c>
      <c r="G92">
        <f>DATABASE!R4820</f>
        <v>18</v>
      </c>
      <c r="H92" s="117">
        <f>DATABASE!N4820</f>
        <v>58.099999999999994</v>
      </c>
      <c r="I92" s="17" t="str">
        <f>DATABASE!U4820</f>
        <v>Y</v>
      </c>
      <c r="J92">
        <f>DATABASE!AF4820</f>
        <v>0</v>
      </c>
      <c r="K92">
        <f>DATABASE!AJ4820</f>
        <v>1</v>
      </c>
      <c r="L92">
        <f>DATABASE!AK4820</f>
        <v>1</v>
      </c>
      <c r="M92">
        <f>DATABASE!AL4820</f>
        <v>2</v>
      </c>
      <c r="N92">
        <f>DATABASE!AM4820</f>
        <v>2</v>
      </c>
      <c r="O92">
        <f>DATABASE!AN4820</f>
        <v>5</v>
      </c>
      <c r="P92">
        <f>DATABASE!AO4820</f>
        <v>5</v>
      </c>
      <c r="Q92">
        <f>DATABASE!AP4820</f>
        <v>0</v>
      </c>
      <c r="R92">
        <f>DATABASE!AQ4820</f>
        <v>0</v>
      </c>
      <c r="S92">
        <f>DATABASE!AR4820</f>
        <v>5</v>
      </c>
      <c r="T92">
        <f>DATABASE!AS4820</f>
        <v>5</v>
      </c>
      <c r="U92">
        <f>DATABASE!AT4820</f>
        <v>0</v>
      </c>
      <c r="V92">
        <f>DATABASE!AU4820</f>
        <v>0</v>
      </c>
      <c r="W92">
        <f>DATABASE!AV4820</f>
        <v>5</v>
      </c>
    </row>
    <row r="93" spans="1:23" hidden="1" x14ac:dyDescent="0.25">
      <c r="A93" s="135" t="s">
        <v>18955</v>
      </c>
      <c r="B93" s="135" t="s">
        <v>19173</v>
      </c>
      <c r="C93" s="135" t="str">
        <f>DATABASE!B4839</f>
        <v>Germany</v>
      </c>
      <c r="D93" s="135" t="str">
        <f>DATABASE!C4839</f>
        <v>Europe</v>
      </c>
      <c r="E93" s="21">
        <f>DATABASE!O4839</f>
        <v>3173</v>
      </c>
      <c r="F93">
        <f>DATABASE!P4839</f>
        <v>23</v>
      </c>
      <c r="G93">
        <f>DATABASE!R4839</f>
        <v>23</v>
      </c>
      <c r="H93" s="117">
        <f>DATABASE!N4839</f>
        <v>14.299999999999997</v>
      </c>
      <c r="I93" s="17" t="str">
        <f>DATABASE!U4839</f>
        <v>N</v>
      </c>
      <c r="J93">
        <f>DATABASE!AF4839</f>
        <v>0</v>
      </c>
      <c r="K93">
        <f>DATABASE!AJ4839</f>
        <v>0</v>
      </c>
      <c r="L93">
        <f>DATABASE!AK4839</f>
        <v>0</v>
      </c>
      <c r="M93">
        <f>DATABASE!AL4839</f>
        <v>0</v>
      </c>
      <c r="N93">
        <f>DATABASE!AM4839</f>
        <v>0</v>
      </c>
      <c r="O93">
        <f>DATABASE!AN4839</f>
        <v>1</v>
      </c>
      <c r="P93">
        <f>DATABASE!AO4839</f>
        <v>1</v>
      </c>
      <c r="Q93">
        <f>DATABASE!AP4839</f>
        <v>0</v>
      </c>
      <c r="R93">
        <f>DATABASE!AQ4839</f>
        <v>0</v>
      </c>
      <c r="S93">
        <f>DATABASE!AR4839</f>
        <v>0</v>
      </c>
      <c r="T93">
        <f>DATABASE!AS4839</f>
        <v>0</v>
      </c>
      <c r="U93">
        <f>DATABASE!AT4839</f>
        <v>0</v>
      </c>
      <c r="V93">
        <f>DATABASE!AU4839</f>
        <v>0</v>
      </c>
      <c r="W93">
        <f>DATABASE!AV4839</f>
        <v>22</v>
      </c>
    </row>
    <row r="94" spans="1:23" hidden="1" x14ac:dyDescent="0.25">
      <c r="A94" s="135" t="s">
        <v>18956</v>
      </c>
      <c r="B94" s="135" t="s">
        <v>12009</v>
      </c>
      <c r="C94" s="136" t="str">
        <f>DATABASE!B4863</f>
        <v>Ghana</v>
      </c>
      <c r="D94" s="135" t="str">
        <f>DATABASE!C4863</f>
        <v>Africa</v>
      </c>
      <c r="E94" s="21">
        <f>DATABASE!O4863</f>
        <v>4872</v>
      </c>
      <c r="F94">
        <f>DATABASE!P4863</f>
        <v>43</v>
      </c>
      <c r="G94">
        <f>DATABASE!R4863</f>
        <v>30</v>
      </c>
      <c r="H94" s="117">
        <f>DATABASE!N4863</f>
        <v>98</v>
      </c>
      <c r="I94" s="17" t="str">
        <f>DATABASE!U4863</f>
        <v>Y</v>
      </c>
      <c r="J94">
        <f>DATABASE!AF4863</f>
        <v>8</v>
      </c>
      <c r="K94">
        <f>DATABASE!AJ4863</f>
        <v>8</v>
      </c>
      <c r="L94">
        <f>DATABASE!AK4863</f>
        <v>8</v>
      </c>
      <c r="M94">
        <f>DATABASE!AL4863</f>
        <v>0</v>
      </c>
      <c r="N94">
        <f>DATABASE!AM4863</f>
        <v>0</v>
      </c>
      <c r="O94">
        <f>DATABASE!AN4863</f>
        <v>8</v>
      </c>
      <c r="P94">
        <f>DATABASE!AO4863</f>
        <v>8</v>
      </c>
      <c r="Q94">
        <f>DATABASE!AP4863</f>
        <v>1</v>
      </c>
      <c r="R94">
        <f>DATABASE!AQ4863</f>
        <v>0</v>
      </c>
      <c r="S94">
        <f>DATABASE!AR4863</f>
        <v>0</v>
      </c>
      <c r="T94">
        <f>DATABASE!AS4863</f>
        <v>0</v>
      </c>
      <c r="U94">
        <f>DATABASE!AT4863</f>
        <v>0</v>
      </c>
      <c r="V94">
        <f>DATABASE!AU4863</f>
        <v>0</v>
      </c>
      <c r="W94">
        <f>DATABASE!AV4863</f>
        <v>26</v>
      </c>
    </row>
    <row r="95" spans="1:23" hidden="1" x14ac:dyDescent="0.25">
      <c r="A95" s="135" t="s">
        <v>18957</v>
      </c>
      <c r="B95" s="135" t="s">
        <v>12962</v>
      </c>
      <c r="C95" s="135" t="str">
        <f>DATABASE!B4907</f>
        <v>Gibraltar</v>
      </c>
      <c r="D95" s="135" t="str">
        <f>DATABASE!C4907</f>
        <v>Europe</v>
      </c>
      <c r="E95" s="21">
        <f>DATABASE!O4907</f>
        <v>2014</v>
      </c>
      <c r="F95">
        <f>DATABASE!P4907</f>
        <v>2</v>
      </c>
      <c r="G95">
        <f>DATABASE!R4907</f>
        <v>2</v>
      </c>
      <c r="H95" s="117">
        <f>DATABASE!N4907</f>
        <v>14.2</v>
      </c>
      <c r="I95" s="17" t="str">
        <f>DATABASE!U4907</f>
        <v>Y</v>
      </c>
      <c r="J95">
        <f>DATABASE!AF4907</f>
        <v>0</v>
      </c>
      <c r="K95">
        <f>DATABASE!AJ4907</f>
        <v>0</v>
      </c>
      <c r="L95">
        <f>DATABASE!AK4907</f>
        <v>0</v>
      </c>
      <c r="M95">
        <f>DATABASE!AL4907</f>
        <v>0</v>
      </c>
      <c r="N95">
        <f>DATABASE!AM4907</f>
        <v>0</v>
      </c>
      <c r="O95">
        <f>DATABASE!AN4907</f>
        <v>0</v>
      </c>
      <c r="P95">
        <f>DATABASE!AO4907</f>
        <v>0</v>
      </c>
      <c r="Q95">
        <f>DATABASE!AP4907</f>
        <v>1</v>
      </c>
      <c r="R95">
        <f>DATABASE!AQ4907</f>
        <v>1</v>
      </c>
      <c r="S95">
        <f>DATABASE!AR4907</f>
        <v>0</v>
      </c>
      <c r="T95">
        <f>DATABASE!AS4907</f>
        <v>0</v>
      </c>
      <c r="U95">
        <f>DATABASE!AT4907</f>
        <v>0</v>
      </c>
      <c r="V95">
        <f>DATABASE!AU4907</f>
        <v>0</v>
      </c>
      <c r="W95">
        <f>DATABASE!AV4907</f>
        <v>1</v>
      </c>
    </row>
    <row r="96" spans="1:23" x14ac:dyDescent="0.25">
      <c r="A96" s="135" t="s">
        <v>18958</v>
      </c>
      <c r="B96" s="135" t="s">
        <v>19222</v>
      </c>
      <c r="C96" s="135" t="str">
        <f>DATABASE!B4910</f>
        <v>Tuvalu</v>
      </c>
      <c r="D96" s="135" t="str">
        <f>DATABASE!C4910</f>
        <v>Oceania</v>
      </c>
      <c r="E96" s="21">
        <f>DATABASE!O4910</f>
        <v>248</v>
      </c>
      <c r="F96">
        <f>DATABASE!P4910</f>
        <v>20</v>
      </c>
      <c r="G96">
        <f>DATABASE!R4910</f>
        <v>20</v>
      </c>
      <c r="H96" s="117">
        <f>DATABASE!N4910</f>
        <v>31.700000000000006</v>
      </c>
      <c r="I96" s="17" t="str">
        <f>DATABASE!U4910</f>
        <v>N</v>
      </c>
      <c r="J96">
        <f>DATABASE!AF4910</f>
        <v>0</v>
      </c>
      <c r="K96">
        <f>DATABASE!AJ4910</f>
        <v>0</v>
      </c>
      <c r="L96">
        <f>DATABASE!AK4910</f>
        <v>0</v>
      </c>
      <c r="M96">
        <f>DATABASE!AL4910</f>
        <v>0</v>
      </c>
      <c r="N96">
        <f>DATABASE!AM4910</f>
        <v>0</v>
      </c>
      <c r="O96">
        <f>DATABASE!AN4910</f>
        <v>2</v>
      </c>
      <c r="P96">
        <f>DATABASE!AO4910</f>
        <v>2</v>
      </c>
      <c r="Q96">
        <f>DATABASE!AP4910</f>
        <v>0</v>
      </c>
      <c r="R96">
        <f>DATABASE!AQ4910</f>
        <v>0</v>
      </c>
      <c r="S96">
        <f>DATABASE!AR4910</f>
        <v>0</v>
      </c>
      <c r="T96">
        <f>DATABASE!AS4910</f>
        <v>0</v>
      </c>
      <c r="U96">
        <f>DATABASE!AT4910</f>
        <v>18</v>
      </c>
      <c r="V96">
        <f>DATABASE!AU4910</f>
        <v>18</v>
      </c>
      <c r="W96">
        <f>DATABASE!AV4910</f>
        <v>0</v>
      </c>
    </row>
    <row r="97" spans="1:23" x14ac:dyDescent="0.25">
      <c r="A97" s="135" t="s">
        <v>18959</v>
      </c>
      <c r="B97" s="135" t="s">
        <v>19174</v>
      </c>
      <c r="C97" s="135" t="str">
        <f>DATABASE!B4931</f>
        <v>Kiribati</v>
      </c>
      <c r="D97" s="135" t="str">
        <f>DATABASE!C4931</f>
        <v>Oceania</v>
      </c>
      <c r="E97" s="21">
        <f>DATABASE!O4931</f>
        <v>78</v>
      </c>
      <c r="F97">
        <f>DATABASE!P4931</f>
        <v>5</v>
      </c>
      <c r="G97">
        <f>DATABASE!R4931</f>
        <v>5</v>
      </c>
      <c r="H97" s="117">
        <f>DATABASE!N4931</f>
        <v>9.6</v>
      </c>
      <c r="I97" s="17" t="str">
        <f>DATABASE!U4931</f>
        <v>N</v>
      </c>
      <c r="J97">
        <f>DATABASE!AF4931</f>
        <v>0</v>
      </c>
      <c r="K97">
        <f>DATABASE!AJ4931</f>
        <v>0</v>
      </c>
      <c r="L97">
        <f>DATABASE!AK4931</f>
        <v>0</v>
      </c>
      <c r="M97">
        <f>DATABASE!AL4931</f>
        <v>2</v>
      </c>
      <c r="N97">
        <f>DATABASE!AM4931</f>
        <v>2</v>
      </c>
      <c r="O97">
        <f>DATABASE!AN4931</f>
        <v>0</v>
      </c>
      <c r="P97">
        <f>DATABASE!AO4931</f>
        <v>0</v>
      </c>
      <c r="Q97">
        <f>DATABASE!AP4931</f>
        <v>0</v>
      </c>
      <c r="R97">
        <f>DATABASE!AQ4931</f>
        <v>0</v>
      </c>
      <c r="S97">
        <f>DATABASE!AR4931</f>
        <v>0</v>
      </c>
      <c r="T97">
        <f>DATABASE!AS4931</f>
        <v>0</v>
      </c>
      <c r="U97">
        <f>DATABASE!AT4931</f>
        <v>3</v>
      </c>
      <c r="V97">
        <f>DATABASE!AU4931</f>
        <v>3</v>
      </c>
      <c r="W97">
        <f>DATABASE!AV4931</f>
        <v>0</v>
      </c>
    </row>
    <row r="98" spans="1:23" hidden="1" x14ac:dyDescent="0.25">
      <c r="A98" s="135" t="s">
        <v>18960</v>
      </c>
      <c r="B98" s="135" t="s">
        <v>4667</v>
      </c>
      <c r="C98" s="135" t="str">
        <f>DATABASE!B4937</f>
        <v>Great Britain</v>
      </c>
      <c r="D98" s="135" t="str">
        <f>DATABASE!C4937</f>
        <v>Europe</v>
      </c>
      <c r="E98" s="21">
        <f>DATABASE!O4937</f>
        <v>4729</v>
      </c>
      <c r="F98">
        <f>DATABASE!P4937</f>
        <v>22</v>
      </c>
      <c r="G98">
        <f>DATABASE!R4937</f>
        <v>19</v>
      </c>
      <c r="H98" s="117">
        <f>DATABASE!N4937</f>
        <v>54</v>
      </c>
      <c r="I98" s="17" t="str">
        <f>DATABASE!U4937</f>
        <v>Y</v>
      </c>
      <c r="J98">
        <f>DATABASE!AF4937</f>
        <v>0</v>
      </c>
      <c r="K98">
        <f>DATABASE!AJ4937</f>
        <v>0</v>
      </c>
      <c r="L98">
        <f>DATABASE!AK4937</f>
        <v>0</v>
      </c>
      <c r="M98">
        <f>DATABASE!AL4937</f>
        <v>3</v>
      </c>
      <c r="N98">
        <f>DATABASE!AM4937</f>
        <v>3</v>
      </c>
      <c r="O98">
        <f>DATABASE!AN4937</f>
        <v>2</v>
      </c>
      <c r="P98">
        <f>DATABASE!AO4937</f>
        <v>2</v>
      </c>
      <c r="Q98">
        <f>DATABASE!AP4937</f>
        <v>11</v>
      </c>
      <c r="R98">
        <f>DATABASE!AQ4937</f>
        <v>11</v>
      </c>
      <c r="S98">
        <f>DATABASE!AR4937</f>
        <v>2</v>
      </c>
      <c r="T98">
        <f>DATABASE!AS4937</f>
        <v>2</v>
      </c>
      <c r="U98">
        <f>DATABASE!AT4937</f>
        <v>1</v>
      </c>
      <c r="V98">
        <f>DATABASE!AU4937</f>
        <v>1</v>
      </c>
      <c r="W98">
        <f>DATABASE!AV4937</f>
        <v>0</v>
      </c>
    </row>
    <row r="99" spans="1:23" hidden="1" x14ac:dyDescent="0.25">
      <c r="A99" s="135" t="s">
        <v>18961</v>
      </c>
      <c r="B99" s="136" t="s">
        <v>21477</v>
      </c>
      <c r="C99" s="136" t="str">
        <f>DATABASE!B4960</f>
        <v>Morocco</v>
      </c>
      <c r="D99" s="135" t="str">
        <f>DATABASE!C4960</f>
        <v>Africa</v>
      </c>
      <c r="E99" s="21">
        <f>DATABASE!O4960</f>
        <v>112</v>
      </c>
      <c r="F99">
        <f>DATABASE!P4960</f>
        <v>2</v>
      </c>
      <c r="G99">
        <f>DATABASE!R4960</f>
        <v>2</v>
      </c>
      <c r="H99" s="117">
        <f>DATABASE!N4960</f>
        <v>40.799999999999997</v>
      </c>
      <c r="I99" s="17" t="str">
        <f>DATABASE!U4960</f>
        <v>N</v>
      </c>
      <c r="J99">
        <f>DATABASE!AF4960</f>
        <v>0</v>
      </c>
      <c r="K99">
        <f>DATABASE!AJ4960</f>
        <v>0</v>
      </c>
      <c r="L99">
        <f>DATABASE!AK4960</f>
        <v>0</v>
      </c>
      <c r="M99">
        <f>DATABASE!AL4960</f>
        <v>0</v>
      </c>
      <c r="N99">
        <f>DATABASE!AM4960</f>
        <v>0</v>
      </c>
      <c r="O99">
        <f>DATABASE!AN4960</f>
        <v>0</v>
      </c>
      <c r="P99">
        <f>DATABASE!AO4960</f>
        <v>0</v>
      </c>
      <c r="Q99">
        <f>DATABASE!AP4960</f>
        <v>2</v>
      </c>
      <c r="R99">
        <f>DATABASE!AQ4960</f>
        <v>2</v>
      </c>
      <c r="S99">
        <f>DATABASE!AR4960</f>
        <v>0</v>
      </c>
      <c r="T99">
        <f>DATABASE!AS4960</f>
        <v>0</v>
      </c>
      <c r="U99">
        <f>DATABASE!AT4960</f>
        <v>0</v>
      </c>
      <c r="V99">
        <f>DATABASE!AU4960</f>
        <v>0</v>
      </c>
      <c r="W99">
        <f>DATABASE!AV4960</f>
        <v>0</v>
      </c>
    </row>
    <row r="100" spans="1:23" hidden="1" x14ac:dyDescent="0.25">
      <c r="A100" s="135" t="s">
        <v>18963</v>
      </c>
      <c r="B100" s="136" t="s">
        <v>21479</v>
      </c>
      <c r="C100" s="136" t="str">
        <f>DATABASE!B4963</f>
        <v>Great Britain</v>
      </c>
      <c r="D100" s="135" t="str">
        <f>DATABASE!C4963</f>
        <v>Europe</v>
      </c>
      <c r="E100" s="21">
        <f>DATABASE!O4963</f>
        <v>2458</v>
      </c>
      <c r="F100">
        <f>DATABASE!P4963</f>
        <v>4</v>
      </c>
      <c r="G100">
        <f>DATABASE!R4963</f>
        <v>4</v>
      </c>
      <c r="H100" s="117">
        <f>DATABASE!N4963</f>
        <v>10.1</v>
      </c>
      <c r="I100" s="17" t="str">
        <f>DATABASE!U4963</f>
        <v>Y</v>
      </c>
      <c r="J100">
        <f>DATABASE!AF4963</f>
        <v>0</v>
      </c>
      <c r="K100">
        <f>DATABASE!AJ4963</f>
        <v>0</v>
      </c>
      <c r="L100">
        <f>DATABASE!AK4963</f>
        <v>0</v>
      </c>
      <c r="M100">
        <f>DATABASE!AL4963</f>
        <v>0</v>
      </c>
      <c r="N100">
        <f>DATABASE!AM4963</f>
        <v>0</v>
      </c>
      <c r="O100">
        <f>DATABASE!AN4963</f>
        <v>2</v>
      </c>
      <c r="P100">
        <f>DATABASE!AO4963</f>
        <v>2</v>
      </c>
      <c r="Q100">
        <f>DATABASE!AP4963</f>
        <v>0</v>
      </c>
      <c r="R100">
        <f>DATABASE!AQ4963</f>
        <v>0</v>
      </c>
      <c r="S100">
        <f>DATABASE!AR4963</f>
        <v>2</v>
      </c>
      <c r="T100">
        <f>DATABASE!AS4963</f>
        <v>2</v>
      </c>
      <c r="U100">
        <f>DATABASE!AT4963</f>
        <v>0</v>
      </c>
      <c r="V100">
        <f>DATABASE!AU4963</f>
        <v>0</v>
      </c>
      <c r="W100">
        <f>DATABASE!AV4963</f>
        <v>0</v>
      </c>
    </row>
    <row r="101" spans="1:23" hidden="1" x14ac:dyDescent="0.25">
      <c r="A101" s="135" t="s">
        <v>18962</v>
      </c>
      <c r="B101" s="136" t="s">
        <v>21478</v>
      </c>
      <c r="C101" s="136" t="str">
        <f>DATABASE!B4968</f>
        <v>Great Britain</v>
      </c>
      <c r="D101" s="135" t="str">
        <f>DATABASE!C4968</f>
        <v>Europe</v>
      </c>
      <c r="E101" s="21">
        <f>DATABASE!O4968</f>
        <v>2459</v>
      </c>
      <c r="F101">
        <f>DATABASE!P4968</f>
        <v>10</v>
      </c>
      <c r="G101">
        <f>DATABASE!R4968</f>
        <v>10</v>
      </c>
      <c r="H101" s="117">
        <f>DATABASE!N4968</f>
        <v>27.999999999999996</v>
      </c>
      <c r="I101" s="17" t="str">
        <f>DATABASE!U4968</f>
        <v>Y</v>
      </c>
      <c r="J101">
        <f>DATABASE!AF4968</f>
        <v>0</v>
      </c>
      <c r="K101">
        <f>DATABASE!AJ4968</f>
        <v>0</v>
      </c>
      <c r="L101">
        <f>DATABASE!AK4968</f>
        <v>0</v>
      </c>
      <c r="M101">
        <f>DATABASE!AL4968</f>
        <v>0</v>
      </c>
      <c r="N101">
        <f>DATABASE!AM4968</f>
        <v>0</v>
      </c>
      <c r="O101">
        <f>DATABASE!AN4968</f>
        <v>0</v>
      </c>
      <c r="P101">
        <f>DATABASE!AO4968</f>
        <v>0</v>
      </c>
      <c r="Q101">
        <f>DATABASE!AP4968</f>
        <v>0</v>
      </c>
      <c r="R101">
        <f>DATABASE!AQ4968</f>
        <v>0</v>
      </c>
      <c r="S101">
        <f>DATABASE!AR4968</f>
        <v>0</v>
      </c>
      <c r="T101">
        <f>DATABASE!AS4968</f>
        <v>0</v>
      </c>
      <c r="U101">
        <f>DATABASE!AT4968</f>
        <v>0</v>
      </c>
      <c r="V101">
        <f>DATABASE!AU4968</f>
        <v>0</v>
      </c>
      <c r="W101">
        <f>DATABASE!AV4968</f>
        <v>10</v>
      </c>
    </row>
    <row r="102" spans="1:23" hidden="1" x14ac:dyDescent="0.25">
      <c r="A102" s="135" t="s">
        <v>18964</v>
      </c>
      <c r="B102" s="136" t="s">
        <v>21480</v>
      </c>
      <c r="C102" s="136" t="str">
        <f>DATABASE!B4979</f>
        <v>Great Britain</v>
      </c>
      <c r="D102" s="135" t="str">
        <f>DATABASE!C4979</f>
        <v>Europe</v>
      </c>
      <c r="E102" s="21">
        <f>DATABASE!O4979</f>
        <v>130</v>
      </c>
      <c r="F102">
        <f>DATABASE!P4979</f>
        <v>5</v>
      </c>
      <c r="G102">
        <f>DATABASE!R4979</f>
        <v>5</v>
      </c>
      <c r="H102" s="117">
        <f>DATABASE!N4979</f>
        <v>11</v>
      </c>
      <c r="I102" s="17" t="str">
        <f>DATABASE!U4979</f>
        <v>Y</v>
      </c>
      <c r="J102">
        <f>DATABASE!AF4979</f>
        <v>0</v>
      </c>
      <c r="K102">
        <f>DATABASE!AJ4979</f>
        <v>0</v>
      </c>
      <c r="L102">
        <f>DATABASE!AK4979</f>
        <v>0</v>
      </c>
      <c r="M102">
        <f>DATABASE!AL4979</f>
        <v>5</v>
      </c>
      <c r="N102">
        <f>DATABASE!AM4979</f>
        <v>5</v>
      </c>
      <c r="O102">
        <f>DATABASE!AN4979</f>
        <v>0</v>
      </c>
      <c r="P102">
        <f>DATABASE!AO4979</f>
        <v>0</v>
      </c>
      <c r="Q102">
        <f>DATABASE!AP4979</f>
        <v>0</v>
      </c>
      <c r="R102">
        <f>DATABASE!AQ4979</f>
        <v>0</v>
      </c>
      <c r="S102">
        <f>DATABASE!AR4979</f>
        <v>0</v>
      </c>
      <c r="T102">
        <f>DATABASE!AS4979</f>
        <v>0</v>
      </c>
      <c r="U102">
        <f>DATABASE!AT4979</f>
        <v>0</v>
      </c>
      <c r="V102">
        <f>DATABASE!AU4979</f>
        <v>0</v>
      </c>
      <c r="W102">
        <f>DATABASE!AV4979</f>
        <v>0</v>
      </c>
    </row>
    <row r="103" spans="1:23" hidden="1" x14ac:dyDescent="0.25">
      <c r="A103" s="135" t="s">
        <v>18965</v>
      </c>
      <c r="B103" s="136" t="s">
        <v>21481</v>
      </c>
      <c r="C103" s="136" t="str">
        <f>DATABASE!B4985</f>
        <v>Great Britain</v>
      </c>
      <c r="D103" s="135" t="str">
        <f>DATABASE!C4985</f>
        <v>Europe</v>
      </c>
      <c r="E103" s="21">
        <f>DATABASE!O4985</f>
        <v>118</v>
      </c>
      <c r="F103">
        <f>DATABASE!P4985</f>
        <v>2</v>
      </c>
      <c r="G103">
        <f>DATABASE!R4985</f>
        <v>2</v>
      </c>
      <c r="H103" s="117">
        <f>DATABASE!N4985</f>
        <v>12</v>
      </c>
      <c r="I103" s="17" t="str">
        <f>DATABASE!U4985</f>
        <v>Y</v>
      </c>
      <c r="J103">
        <f>DATABASE!AF4985</f>
        <v>0</v>
      </c>
      <c r="K103">
        <f>DATABASE!AJ4985</f>
        <v>0</v>
      </c>
      <c r="L103">
        <f>DATABASE!AK4985</f>
        <v>0</v>
      </c>
      <c r="M103">
        <f>DATABASE!AL4985</f>
        <v>0</v>
      </c>
      <c r="N103">
        <f>DATABASE!AM4985</f>
        <v>0</v>
      </c>
      <c r="O103">
        <f>DATABASE!AN4985</f>
        <v>0</v>
      </c>
      <c r="P103">
        <f>DATABASE!AO4985</f>
        <v>0</v>
      </c>
      <c r="Q103">
        <f>DATABASE!AP4985</f>
        <v>2</v>
      </c>
      <c r="R103">
        <f>DATABASE!AQ4985</f>
        <v>2</v>
      </c>
      <c r="S103">
        <f>DATABASE!AR4985</f>
        <v>0</v>
      </c>
      <c r="T103">
        <f>DATABASE!AS4985</f>
        <v>0</v>
      </c>
      <c r="U103">
        <f>DATABASE!AT4985</f>
        <v>0</v>
      </c>
      <c r="V103">
        <f>DATABASE!AU4985</f>
        <v>0</v>
      </c>
      <c r="W103">
        <f>DATABASE!AV4985</f>
        <v>0</v>
      </c>
    </row>
    <row r="104" spans="1:23" hidden="1" x14ac:dyDescent="0.25">
      <c r="A104" s="135" t="s">
        <v>18966</v>
      </c>
      <c r="B104" s="135" t="s">
        <v>12010</v>
      </c>
      <c r="C104" s="135" t="str">
        <f>DATABASE!B4988</f>
        <v>Greece</v>
      </c>
      <c r="D104" s="135" t="str">
        <f>DATABASE!C4988</f>
        <v>Europe</v>
      </c>
      <c r="E104" s="21">
        <f>DATABASE!O4988</f>
        <v>3222</v>
      </c>
      <c r="F104">
        <f>DATABASE!P4988</f>
        <v>30</v>
      </c>
      <c r="G104">
        <f>DATABASE!R4988</f>
        <v>28</v>
      </c>
      <c r="H104" s="117">
        <f>DATABASE!N4988</f>
        <v>77.5</v>
      </c>
      <c r="I104" s="17" t="str">
        <f>DATABASE!U4988</f>
        <v>Y</v>
      </c>
      <c r="J104">
        <f>DATABASE!AF4988</f>
        <v>0</v>
      </c>
      <c r="K104">
        <f>DATABASE!AJ4988</f>
        <v>2</v>
      </c>
      <c r="L104">
        <f>DATABASE!AK4988</f>
        <v>2</v>
      </c>
      <c r="M104">
        <f>DATABASE!AL4988</f>
        <v>5</v>
      </c>
      <c r="N104">
        <f>DATABASE!AM4988</f>
        <v>5</v>
      </c>
      <c r="O104">
        <f>DATABASE!AN4988</f>
        <v>0</v>
      </c>
      <c r="P104">
        <f>DATABASE!AO4988</f>
        <v>0</v>
      </c>
      <c r="Q104">
        <f>DATABASE!AP4988</f>
        <v>0</v>
      </c>
      <c r="R104">
        <f>DATABASE!AQ4988</f>
        <v>0</v>
      </c>
      <c r="S104">
        <f>DATABASE!AR4988</f>
        <v>16</v>
      </c>
      <c r="T104">
        <f>DATABASE!AS4988</f>
        <v>14</v>
      </c>
      <c r="U104">
        <f>DATABASE!AT4988</f>
        <v>0</v>
      </c>
      <c r="V104">
        <f>DATABASE!AU4988</f>
        <v>0</v>
      </c>
      <c r="W104">
        <f>DATABASE!AV4988</f>
        <v>7</v>
      </c>
    </row>
    <row r="105" spans="1:23" hidden="1" x14ac:dyDescent="0.25">
      <c r="A105" s="135" t="s">
        <v>18967</v>
      </c>
      <c r="B105" s="135" t="s">
        <v>12930</v>
      </c>
      <c r="C105" s="135" t="str">
        <f>DATABASE!B5019</f>
        <v>Greenland</v>
      </c>
      <c r="D105" s="135" t="str">
        <f>DATABASE!C5019</f>
        <v>Europe</v>
      </c>
      <c r="E105" s="21">
        <f>DATABASE!O5019</f>
        <v>815</v>
      </c>
      <c r="F105">
        <f>DATABASE!P5019</f>
        <v>3</v>
      </c>
      <c r="G105">
        <f>DATABASE!R5019</f>
        <v>3</v>
      </c>
      <c r="H105" s="117">
        <f>DATABASE!N5019</f>
        <v>8.1</v>
      </c>
      <c r="I105" s="17" t="str">
        <f>DATABASE!U5019</f>
        <v>Y</v>
      </c>
      <c r="J105">
        <f>DATABASE!AF5019</f>
        <v>0</v>
      </c>
      <c r="K105">
        <f>DATABASE!AJ5019</f>
        <v>1</v>
      </c>
      <c r="L105">
        <f>DATABASE!AK5019</f>
        <v>1</v>
      </c>
      <c r="M105">
        <f>DATABASE!AL5019</f>
        <v>2</v>
      </c>
      <c r="N105">
        <f>DATABASE!AM5019</f>
        <v>2</v>
      </c>
      <c r="O105">
        <f>DATABASE!AN5019</f>
        <v>0</v>
      </c>
      <c r="P105">
        <f>DATABASE!AO5019</f>
        <v>0</v>
      </c>
      <c r="Q105">
        <f>DATABASE!AP5019</f>
        <v>0</v>
      </c>
      <c r="R105">
        <f>DATABASE!AQ5019</f>
        <v>0</v>
      </c>
      <c r="S105">
        <f>DATABASE!AR5019</f>
        <v>0</v>
      </c>
      <c r="T105">
        <f>DATABASE!AS5019</f>
        <v>0</v>
      </c>
      <c r="U105">
        <f>DATABASE!AT5019</f>
        <v>0</v>
      </c>
      <c r="V105">
        <f>DATABASE!AU5019</f>
        <v>0</v>
      </c>
      <c r="W105">
        <f>DATABASE!AV5019</f>
        <v>0</v>
      </c>
    </row>
    <row r="106" spans="1:23" hidden="1" x14ac:dyDescent="0.25">
      <c r="A106" s="135" t="s">
        <v>18968</v>
      </c>
      <c r="B106" s="135" t="s">
        <v>17347</v>
      </c>
      <c r="C106" s="135" t="str">
        <f>DATABASE!B5023</f>
        <v>Grenada</v>
      </c>
      <c r="D106" s="135" t="str">
        <f>DATABASE!C5023</f>
        <v>Nth America</v>
      </c>
      <c r="E106" s="21">
        <f>DATABASE!O5023</f>
        <v>7991</v>
      </c>
      <c r="F106">
        <f>DATABASE!P5023</f>
        <v>206</v>
      </c>
      <c r="G106">
        <f>DATABASE!R5023</f>
        <v>72</v>
      </c>
      <c r="H106" s="117">
        <f>DATABASE!N5023</f>
        <v>205.85</v>
      </c>
      <c r="I106" s="17" t="str">
        <f>DATABASE!U5023</f>
        <v>Y</v>
      </c>
      <c r="J106">
        <f>DATABASE!AF5023</f>
        <v>4</v>
      </c>
      <c r="K106">
        <f>DATABASE!AJ5023</f>
        <v>15</v>
      </c>
      <c r="L106">
        <f>DATABASE!AK5023</f>
        <v>15</v>
      </c>
      <c r="M106">
        <f>DATABASE!AL5023</f>
        <v>3</v>
      </c>
      <c r="N106">
        <f>DATABASE!AM5023</f>
        <v>2</v>
      </c>
      <c r="O106">
        <f>DATABASE!AN5023</f>
        <v>35</v>
      </c>
      <c r="P106">
        <f>DATABASE!AO5023</f>
        <v>7</v>
      </c>
      <c r="Q106">
        <f>DATABASE!AP5023</f>
        <v>2</v>
      </c>
      <c r="R106">
        <f>DATABASE!AQ5023</f>
        <v>1</v>
      </c>
      <c r="S106">
        <f>DATABASE!AR5023</f>
        <v>99</v>
      </c>
      <c r="T106">
        <f>DATABASE!AS5023</f>
        <v>34</v>
      </c>
      <c r="U106">
        <f>DATABASE!AT5023</f>
        <v>43</v>
      </c>
      <c r="V106">
        <f>DATABASE!AU5023</f>
        <v>11</v>
      </c>
      <c r="W106">
        <f>DATABASE!AV5023</f>
        <v>9</v>
      </c>
    </row>
    <row r="107" spans="1:23" hidden="1" x14ac:dyDescent="0.25">
      <c r="A107" s="135" t="s">
        <v>18969</v>
      </c>
      <c r="B107" s="136" t="s">
        <v>17640</v>
      </c>
      <c r="C107" s="135" t="str">
        <f>DATABASE!B5230</f>
        <v>Grenada Grenadines</v>
      </c>
      <c r="D107" s="135" t="str">
        <f>DATABASE!C5230</f>
        <v>Nth America</v>
      </c>
      <c r="E107" s="21">
        <f>DATABASE!O5230</f>
        <v>5314</v>
      </c>
      <c r="F107">
        <f>DATABASE!P5230</f>
        <v>91</v>
      </c>
      <c r="G107">
        <f>DATABASE!R5230</f>
        <v>35</v>
      </c>
      <c r="H107" s="117">
        <f>DATABASE!N5230</f>
        <v>90.75</v>
      </c>
      <c r="I107" s="17" t="str">
        <f>DATABASE!U5230</f>
        <v>Y</v>
      </c>
      <c r="J107">
        <f>DATABASE!AF5230</f>
        <v>7</v>
      </c>
      <c r="K107">
        <f>DATABASE!AJ5230</f>
        <v>11</v>
      </c>
      <c r="L107">
        <f>DATABASE!AK5230</f>
        <v>10</v>
      </c>
      <c r="M107">
        <f>DATABASE!AL5230</f>
        <v>2</v>
      </c>
      <c r="N107">
        <f>DATABASE!AM5230</f>
        <v>1</v>
      </c>
      <c r="O107">
        <f>DATABASE!AN5230</f>
        <v>26</v>
      </c>
      <c r="P107">
        <f>DATABASE!AO5230</f>
        <v>7</v>
      </c>
      <c r="Q107">
        <f>DATABASE!AP5230</f>
        <v>3</v>
      </c>
      <c r="R107">
        <f>DATABASE!AQ5230</f>
        <v>0</v>
      </c>
      <c r="S107">
        <f>DATABASE!AR5230</f>
        <v>41</v>
      </c>
      <c r="T107">
        <f>DATABASE!AS5230</f>
        <v>17</v>
      </c>
      <c r="U107">
        <f>DATABASE!AT5230</f>
        <v>2</v>
      </c>
      <c r="V107">
        <f>DATABASE!AU5230</f>
        <v>0</v>
      </c>
      <c r="W107">
        <f>DATABASE!AV5230</f>
        <v>6</v>
      </c>
    </row>
    <row r="108" spans="1:23" hidden="1" x14ac:dyDescent="0.25">
      <c r="A108" s="135" t="s">
        <v>18970</v>
      </c>
      <c r="B108" s="135" t="s">
        <v>17252</v>
      </c>
      <c r="C108" s="135" t="str">
        <f>DATABASE!B5322</f>
        <v>Guadeloupe</v>
      </c>
      <c r="D108" s="135" t="str">
        <f>DATABASE!C5322</f>
        <v>Nth America</v>
      </c>
      <c r="E108" s="21">
        <f>DATABASE!O5322</f>
        <v>239</v>
      </c>
      <c r="F108">
        <f>DATABASE!P5322</f>
        <v>65</v>
      </c>
      <c r="G108">
        <f>DATABASE!R5322</f>
        <v>29</v>
      </c>
      <c r="H108" s="117">
        <f>DATABASE!N5322</f>
        <v>16</v>
      </c>
      <c r="I108" s="17" t="str">
        <f>DATABASE!U5322</f>
        <v>N</v>
      </c>
      <c r="J108">
        <f>DATABASE!AF5322</f>
        <v>0</v>
      </c>
      <c r="K108">
        <f>DATABASE!AJ5322</f>
        <v>22</v>
      </c>
      <c r="L108">
        <f>DATABASE!AK5322</f>
        <v>8</v>
      </c>
      <c r="M108">
        <f>DATABASE!AL5322</f>
        <v>0</v>
      </c>
      <c r="N108">
        <f>DATABASE!AM5322</f>
        <v>0</v>
      </c>
      <c r="O108">
        <f>DATABASE!AN5322</f>
        <v>23</v>
      </c>
      <c r="P108">
        <f>DATABASE!AO5322</f>
        <v>8</v>
      </c>
      <c r="Q108">
        <f>DATABASE!AP5322</f>
        <v>0</v>
      </c>
      <c r="R108">
        <f>DATABASE!AQ5322</f>
        <v>0</v>
      </c>
      <c r="S108">
        <f>DATABASE!AR5322</f>
        <v>20</v>
      </c>
      <c r="T108">
        <f>DATABASE!AS5322</f>
        <v>13</v>
      </c>
      <c r="U108">
        <f>DATABASE!AT5322</f>
        <v>0</v>
      </c>
      <c r="V108">
        <f>DATABASE!AU5322</f>
        <v>0</v>
      </c>
      <c r="W108">
        <f>DATABASE!AV5322</f>
        <v>0</v>
      </c>
    </row>
    <row r="109" spans="1:23" hidden="1" x14ac:dyDescent="0.25">
      <c r="A109" s="135" t="s">
        <v>18971</v>
      </c>
      <c r="B109" s="135" t="s">
        <v>16591</v>
      </c>
      <c r="C109" s="135" t="str">
        <f>DATABASE!B5388</f>
        <v>Guatemala</v>
      </c>
      <c r="D109" s="135" t="str">
        <f>DATABASE!C5388</f>
        <v>Nth America</v>
      </c>
      <c r="E109" s="21">
        <f>DATABASE!O5388</f>
        <v>1734</v>
      </c>
      <c r="F109">
        <f>DATABASE!P5388</f>
        <v>159</v>
      </c>
      <c r="G109">
        <f>DATABASE!R5388</f>
        <v>68</v>
      </c>
      <c r="H109" s="117">
        <f>DATABASE!N5388</f>
        <v>94.25</v>
      </c>
      <c r="I109" s="17" t="str">
        <f>DATABASE!U5388</f>
        <v>Y</v>
      </c>
      <c r="J109">
        <f>DATABASE!AF5388</f>
        <v>1</v>
      </c>
      <c r="K109">
        <f>DATABASE!AJ5388</f>
        <v>37</v>
      </c>
      <c r="L109">
        <f>DATABASE!AK5388</f>
        <v>18</v>
      </c>
      <c r="M109">
        <f>DATABASE!AL5388</f>
        <v>1</v>
      </c>
      <c r="N109">
        <f>DATABASE!AM5388</f>
        <v>0</v>
      </c>
      <c r="O109">
        <f>DATABASE!AN5388</f>
        <v>88</v>
      </c>
      <c r="P109">
        <f>DATABASE!AO5388</f>
        <v>44</v>
      </c>
      <c r="Q109">
        <f>DATABASE!AP5388</f>
        <v>2</v>
      </c>
      <c r="R109">
        <f>DATABASE!AQ5388</f>
        <v>1</v>
      </c>
      <c r="S109">
        <f>DATABASE!AR5388</f>
        <v>13</v>
      </c>
      <c r="T109">
        <f>DATABASE!AS5388</f>
        <v>5</v>
      </c>
      <c r="U109">
        <f>DATABASE!AT5388</f>
        <v>0</v>
      </c>
      <c r="V109">
        <f>DATABASE!AU5388</f>
        <v>0</v>
      </c>
      <c r="W109">
        <f>DATABASE!AV5388</f>
        <v>0</v>
      </c>
    </row>
    <row r="110" spans="1:23" hidden="1" x14ac:dyDescent="0.25">
      <c r="A110" s="135" t="s">
        <v>18972</v>
      </c>
      <c r="B110" s="135" t="s">
        <v>11987</v>
      </c>
      <c r="C110" s="135" t="str">
        <f>DATABASE!B5548</f>
        <v>Guinea</v>
      </c>
      <c r="D110" s="135" t="str">
        <f>DATABASE!C5548</f>
        <v>Africa</v>
      </c>
      <c r="E110" s="21">
        <f>DATABASE!O5548</f>
        <v>9999</v>
      </c>
      <c r="F110">
        <f>DATABASE!P5548</f>
        <v>99</v>
      </c>
      <c r="G110">
        <f>DATABASE!R5548</f>
        <v>78</v>
      </c>
      <c r="H110" s="117">
        <f>DATABASE!N5548</f>
        <v>159.05000000000007</v>
      </c>
      <c r="I110" s="17" t="str">
        <f>DATABASE!U5548</f>
        <v>Y</v>
      </c>
      <c r="J110">
        <f>DATABASE!AF5548</f>
        <v>17</v>
      </c>
      <c r="K110">
        <f>DATABASE!AJ5548</f>
        <v>19</v>
      </c>
      <c r="L110">
        <f>DATABASE!AK5548</f>
        <v>18</v>
      </c>
      <c r="M110">
        <f>DATABASE!AL5548</f>
        <v>1</v>
      </c>
      <c r="N110">
        <f>DATABASE!AM5548</f>
        <v>1</v>
      </c>
      <c r="O110">
        <f>DATABASE!AN5548</f>
        <v>6</v>
      </c>
      <c r="P110">
        <f>DATABASE!AO5548</f>
        <v>6</v>
      </c>
      <c r="Q110">
        <f>DATABASE!AP5548</f>
        <v>0</v>
      </c>
      <c r="R110">
        <f>DATABASE!AQ5548</f>
        <v>0</v>
      </c>
      <c r="S110">
        <f>DATABASE!AR5548</f>
        <v>0</v>
      </c>
      <c r="T110">
        <f>DATABASE!AS5548</f>
        <v>0</v>
      </c>
      <c r="U110">
        <f>DATABASE!AT5548</f>
        <v>0</v>
      </c>
      <c r="V110">
        <f>DATABASE!AU5548</f>
        <v>0</v>
      </c>
      <c r="W110">
        <f>DATABASE!AV5548</f>
        <v>73</v>
      </c>
    </row>
    <row r="111" spans="1:23" hidden="1" x14ac:dyDescent="0.25">
      <c r="A111" s="135" t="s">
        <v>18973</v>
      </c>
      <c r="B111" s="135" t="s">
        <v>19175</v>
      </c>
      <c r="C111" s="135" t="str">
        <f>DATABASE!B5648</f>
        <v>Guinea Bissau</v>
      </c>
      <c r="D111" s="135" t="str">
        <f>DATABASE!C5648</f>
        <v>Africa</v>
      </c>
      <c r="E111" s="21">
        <f>DATABASE!O5648</f>
        <v>10000</v>
      </c>
      <c r="F111">
        <f>DATABASE!P5648</f>
        <v>358</v>
      </c>
      <c r="G111">
        <f>DATABASE!R5648</f>
        <v>343</v>
      </c>
      <c r="H111" s="117">
        <f>DATABASE!N5648</f>
        <v>626.89999999999986</v>
      </c>
      <c r="I111" s="17" t="str">
        <f>DATABASE!U5648</f>
        <v>Y</v>
      </c>
      <c r="J111">
        <f>DATABASE!AF5648</f>
        <v>18</v>
      </c>
      <c r="K111">
        <f>DATABASE!AJ5648</f>
        <v>96</v>
      </c>
      <c r="L111">
        <f>DATABASE!AK5648</f>
        <v>94</v>
      </c>
      <c r="M111">
        <f>DATABASE!AL5648</f>
        <v>0</v>
      </c>
      <c r="N111">
        <f>DATABASE!AM5648</f>
        <v>0</v>
      </c>
      <c r="O111">
        <f>DATABASE!AN5648</f>
        <v>11</v>
      </c>
      <c r="P111">
        <f>DATABASE!AO5648</f>
        <v>11</v>
      </c>
      <c r="Q111">
        <f>DATABASE!AP5648</f>
        <v>5</v>
      </c>
      <c r="R111">
        <f>DATABASE!AQ5648</f>
        <v>5</v>
      </c>
      <c r="S111">
        <f>DATABASE!AR5648</f>
        <v>0</v>
      </c>
      <c r="T111">
        <f>DATABASE!AS5648</f>
        <v>0</v>
      </c>
      <c r="U111">
        <f>DATABASE!AT5648</f>
        <v>0</v>
      </c>
      <c r="V111">
        <f>DATABASE!AU5648</f>
        <v>0</v>
      </c>
      <c r="W111">
        <f>DATABASE!AV5648</f>
        <v>246</v>
      </c>
    </row>
    <row r="112" spans="1:23" hidden="1" x14ac:dyDescent="0.25">
      <c r="A112" s="135" t="s">
        <v>18974</v>
      </c>
      <c r="B112" s="135" t="s">
        <v>12975</v>
      </c>
      <c r="C112" s="135" t="str">
        <f>DATABASE!B6007</f>
        <v>Guyana</v>
      </c>
      <c r="D112" s="135" t="str">
        <f>DATABASE!C6007</f>
        <v>Sth America</v>
      </c>
      <c r="E112" s="21">
        <f>DATABASE!O6007</f>
        <v>9100</v>
      </c>
      <c r="F112">
        <f>DATABASE!P6007</f>
        <v>52</v>
      </c>
      <c r="G112">
        <f>DATABASE!R6007</f>
        <v>20</v>
      </c>
      <c r="H112" s="117">
        <f>DATABASE!N6007</f>
        <v>104.2</v>
      </c>
      <c r="I112" s="17" t="str">
        <f>DATABASE!U6007</f>
        <v>Y</v>
      </c>
      <c r="J112">
        <f>DATABASE!AF6007</f>
        <v>6</v>
      </c>
      <c r="K112">
        <f>DATABASE!AJ6007</f>
        <v>19</v>
      </c>
      <c r="L112">
        <f>DATABASE!AK6007</f>
        <v>14</v>
      </c>
      <c r="M112">
        <f>DATABASE!AL6007</f>
        <v>1</v>
      </c>
      <c r="N112">
        <f>DATABASE!AM6007</f>
        <v>0</v>
      </c>
      <c r="O112">
        <f>DATABASE!AN6007</f>
        <v>5</v>
      </c>
      <c r="P112">
        <f>DATABASE!AO6007</f>
        <v>1</v>
      </c>
      <c r="Q112">
        <f>DATABASE!AP6007</f>
        <v>2</v>
      </c>
      <c r="R112">
        <f>DATABASE!AQ6007</f>
        <v>0</v>
      </c>
      <c r="S112">
        <f>DATABASE!AR6007</f>
        <v>19</v>
      </c>
      <c r="T112">
        <f>DATABASE!AS6007</f>
        <v>3</v>
      </c>
      <c r="U112">
        <f>DATABASE!AT6007</f>
        <v>6</v>
      </c>
      <c r="V112">
        <f>DATABASE!AU6007</f>
        <v>2</v>
      </c>
      <c r="W112">
        <f>DATABASE!AV6007</f>
        <v>0</v>
      </c>
    </row>
    <row r="113" spans="1:23" hidden="1" x14ac:dyDescent="0.25">
      <c r="A113" s="135" t="s">
        <v>18975</v>
      </c>
      <c r="B113" s="135" t="s">
        <v>3238</v>
      </c>
      <c r="C113" s="135" t="str">
        <f>DATABASE!B6060</f>
        <v>Hawaii</v>
      </c>
      <c r="D113" s="135" t="str">
        <f>DATABASE!C6060</f>
        <v>Nth America</v>
      </c>
      <c r="E113" s="21">
        <f>DATABASE!O6060</f>
        <v>92</v>
      </c>
      <c r="F113">
        <f>DATABASE!P6060</f>
        <v>31</v>
      </c>
      <c r="G113">
        <f>DATABASE!R6060</f>
        <v>3</v>
      </c>
      <c r="H113" s="117">
        <f>DATABASE!N6060</f>
        <v>18.25</v>
      </c>
      <c r="I113" s="17" t="str">
        <f>DATABASE!U6060</f>
        <v>N</v>
      </c>
      <c r="J113">
        <f>DATABASE!AF6060</f>
        <v>0</v>
      </c>
      <c r="K113">
        <f>DATABASE!AJ6060</f>
        <v>0</v>
      </c>
      <c r="L113">
        <f>DATABASE!AK6060</f>
        <v>0</v>
      </c>
      <c r="M113">
        <f>DATABASE!AL6060</f>
        <v>0</v>
      </c>
      <c r="N113">
        <f>DATABASE!AM6060</f>
        <v>0</v>
      </c>
      <c r="O113">
        <f>DATABASE!AN6060</f>
        <v>16</v>
      </c>
      <c r="P113">
        <f>DATABASE!AO6060</f>
        <v>3</v>
      </c>
      <c r="Q113">
        <f>DATABASE!AP6060</f>
        <v>0</v>
      </c>
      <c r="R113">
        <f>DATABASE!AQ6060</f>
        <v>0</v>
      </c>
      <c r="S113">
        <f>DATABASE!AR6060</f>
        <v>0</v>
      </c>
      <c r="T113">
        <f>DATABASE!AS6060</f>
        <v>0</v>
      </c>
      <c r="U113">
        <f>DATABASE!AT6060</f>
        <v>0</v>
      </c>
      <c r="V113">
        <f>DATABASE!AU6060</f>
        <v>0</v>
      </c>
      <c r="W113">
        <f>DATABASE!AV6060</f>
        <v>0</v>
      </c>
    </row>
    <row r="114" spans="1:23" hidden="1" x14ac:dyDescent="0.25">
      <c r="A114" s="135" t="s">
        <v>18976</v>
      </c>
      <c r="B114" s="135" t="s">
        <v>16644</v>
      </c>
      <c r="C114" s="135" t="str">
        <f>DATABASE!B6092</f>
        <v>Honduras</v>
      </c>
      <c r="D114" s="135" t="str">
        <f>DATABASE!C6092</f>
        <v>Nth America</v>
      </c>
      <c r="E114" s="21">
        <f>DATABASE!O6092</f>
        <v>2179</v>
      </c>
      <c r="F114">
        <f>DATABASE!P6092</f>
        <v>87</v>
      </c>
      <c r="G114">
        <f>DATABASE!R6092</f>
        <v>4</v>
      </c>
      <c r="H114" s="117">
        <f>DATABASE!N6092</f>
        <v>29.6</v>
      </c>
      <c r="I114" s="17" t="str">
        <f>DATABASE!U6092</f>
        <v>Y</v>
      </c>
      <c r="J114">
        <f>DATABASE!AF6092</f>
        <v>2</v>
      </c>
      <c r="K114">
        <f>DATABASE!AJ6092</f>
        <v>5</v>
      </c>
      <c r="L114">
        <f>DATABASE!AK6092</f>
        <v>4</v>
      </c>
      <c r="M114">
        <f>DATABASE!AL6092</f>
        <v>0</v>
      </c>
      <c r="N114">
        <f>DATABASE!AM6092</f>
        <v>0</v>
      </c>
      <c r="O114">
        <f>DATABASE!AN6092</f>
        <v>59</v>
      </c>
      <c r="P114">
        <f>DATABASE!AO6092</f>
        <v>0</v>
      </c>
      <c r="Q114">
        <f>DATABASE!AP6092</f>
        <v>1</v>
      </c>
      <c r="R114">
        <f>DATABASE!AQ6092</f>
        <v>0</v>
      </c>
      <c r="S114">
        <f>DATABASE!AR6092</f>
        <v>9</v>
      </c>
      <c r="T114">
        <f>DATABASE!AS6092</f>
        <v>0</v>
      </c>
      <c r="U114">
        <f>DATABASE!AT6092</f>
        <v>0</v>
      </c>
      <c r="V114">
        <f>DATABASE!AU6092</f>
        <v>0</v>
      </c>
      <c r="W114">
        <f>DATABASE!AV6092</f>
        <v>0</v>
      </c>
    </row>
    <row r="115" spans="1:23" hidden="1" x14ac:dyDescent="0.25">
      <c r="A115" s="135" t="s">
        <v>18977</v>
      </c>
      <c r="B115" s="135" t="s">
        <v>19176</v>
      </c>
      <c r="C115" s="135" t="str">
        <f>DATABASE!B6180</f>
        <v>China</v>
      </c>
      <c r="D115" s="135" t="str">
        <f>DATABASE!C6180</f>
        <v>Asia</v>
      </c>
      <c r="E115" s="21">
        <f>DATABASE!O6180</f>
        <v>2427</v>
      </c>
      <c r="F115">
        <f>DATABASE!P6180</f>
        <v>78</v>
      </c>
      <c r="G115">
        <f>DATABASE!R6180</f>
        <v>48</v>
      </c>
      <c r="H115" s="117">
        <f>DATABASE!N6180</f>
        <v>135.19999999999999</v>
      </c>
      <c r="I115" s="17" t="str">
        <f>DATABASE!U6180</f>
        <v>Y</v>
      </c>
      <c r="J115">
        <f>DATABASE!AF6180</f>
        <v>0</v>
      </c>
      <c r="K115">
        <f>DATABASE!AJ6180</f>
        <v>5</v>
      </c>
      <c r="L115">
        <f>DATABASE!AK6180</f>
        <v>5</v>
      </c>
      <c r="M115">
        <f>DATABASE!AL6180</f>
        <v>11</v>
      </c>
      <c r="N115">
        <f>DATABASE!AM6180</f>
        <v>11</v>
      </c>
      <c r="O115">
        <f>DATABASE!AN6180</f>
        <v>34</v>
      </c>
      <c r="P115">
        <f>DATABASE!AO6180</f>
        <v>10</v>
      </c>
      <c r="Q115">
        <f>DATABASE!AP6180</f>
        <v>0</v>
      </c>
      <c r="R115">
        <f>DATABASE!AQ6180</f>
        <v>0</v>
      </c>
      <c r="S115">
        <f>DATABASE!AR6180</f>
        <v>28</v>
      </c>
      <c r="T115">
        <f>DATABASE!AS6180</f>
        <v>22</v>
      </c>
      <c r="U115">
        <f>DATABASE!AT6180</f>
        <v>0</v>
      </c>
      <c r="V115">
        <f>DATABASE!AU6180</f>
        <v>0</v>
      </c>
      <c r="W115">
        <f>DATABASE!AV6180</f>
        <v>0</v>
      </c>
    </row>
    <row r="116" spans="1:23" hidden="1" x14ac:dyDescent="0.25">
      <c r="A116" s="135" t="s">
        <v>18978</v>
      </c>
      <c r="B116" s="135" t="s">
        <v>13150</v>
      </c>
      <c r="C116" s="135" t="str">
        <f>DATABASE!B6259</f>
        <v>Hungary</v>
      </c>
      <c r="D116" s="135" t="str">
        <f>DATABASE!C6259</f>
        <v>Europe</v>
      </c>
      <c r="E116" s="21">
        <f>DATABASE!O6259</f>
        <v>6362</v>
      </c>
      <c r="F116">
        <f>DATABASE!P6259</f>
        <v>22</v>
      </c>
      <c r="G116">
        <f>DATABASE!R6259</f>
        <v>22</v>
      </c>
      <c r="H116" s="117">
        <f>DATABASE!N6259</f>
        <v>84.699999999999989</v>
      </c>
      <c r="I116" s="17" t="str">
        <f>DATABASE!U6259</f>
        <v>Y</v>
      </c>
      <c r="J116">
        <f>DATABASE!AF6259</f>
        <v>14</v>
      </c>
      <c r="K116">
        <f>DATABASE!AJ6259</f>
        <v>8</v>
      </c>
      <c r="L116">
        <f>DATABASE!AK6259</f>
        <v>8</v>
      </c>
      <c r="M116">
        <f>DATABASE!AL6259</f>
        <v>0</v>
      </c>
      <c r="N116">
        <f>DATABASE!AM6259</f>
        <v>0</v>
      </c>
      <c r="O116">
        <f>DATABASE!AN6259</f>
        <v>9</v>
      </c>
      <c r="P116">
        <f>DATABASE!AO6259</f>
        <v>9</v>
      </c>
      <c r="Q116">
        <f>DATABASE!AP6259</f>
        <v>0</v>
      </c>
      <c r="R116">
        <f>DATABASE!AQ6259</f>
        <v>0</v>
      </c>
      <c r="S116">
        <f>DATABASE!AR6259</f>
        <v>0</v>
      </c>
      <c r="T116">
        <f>DATABASE!AS6259</f>
        <v>0</v>
      </c>
      <c r="U116">
        <f>DATABASE!AT6259</f>
        <v>0</v>
      </c>
      <c r="V116">
        <f>DATABASE!AU6259</f>
        <v>0</v>
      </c>
      <c r="W116">
        <f>DATABASE!AV6259</f>
        <v>5</v>
      </c>
    </row>
    <row r="117" spans="1:23" hidden="1" x14ac:dyDescent="0.25">
      <c r="A117" s="135" t="s">
        <v>18979</v>
      </c>
      <c r="B117" s="135" t="s">
        <v>13180</v>
      </c>
      <c r="C117" s="135" t="str">
        <f>DATABASE!B6282</f>
        <v>Iceland</v>
      </c>
      <c r="D117" s="135" t="str">
        <f>DATABASE!C6282</f>
        <v>Europe</v>
      </c>
      <c r="E117" s="21">
        <f>DATABASE!O6282</f>
        <v>1635</v>
      </c>
      <c r="F117">
        <f>DATABASE!P6282</f>
        <v>303</v>
      </c>
      <c r="G117">
        <f>DATABASE!R6282</f>
        <v>300</v>
      </c>
      <c r="H117" s="117">
        <f>DATABASE!N6282</f>
        <v>937.29999999999905</v>
      </c>
      <c r="I117" s="17" t="str">
        <f>DATABASE!U6282</f>
        <v>Y</v>
      </c>
      <c r="J117">
        <f>DATABASE!AF6282</f>
        <v>0</v>
      </c>
      <c r="K117">
        <f>DATABASE!AJ6282</f>
        <v>44</v>
      </c>
      <c r="L117">
        <f>DATABASE!AK6282</f>
        <v>44</v>
      </c>
      <c r="M117">
        <f>DATABASE!AL6282</f>
        <v>32</v>
      </c>
      <c r="N117">
        <f>DATABASE!AM6282</f>
        <v>32</v>
      </c>
      <c r="O117">
        <f>DATABASE!AN6282</f>
        <v>57</v>
      </c>
      <c r="P117">
        <f>DATABASE!AO6282</f>
        <v>57</v>
      </c>
      <c r="Q117">
        <f>DATABASE!AP6282</f>
        <v>20</v>
      </c>
      <c r="R117">
        <f>DATABASE!AQ6282</f>
        <v>20</v>
      </c>
      <c r="S117">
        <f>DATABASE!AR6282</f>
        <v>130</v>
      </c>
      <c r="T117">
        <f>DATABASE!AS6282</f>
        <v>130</v>
      </c>
      <c r="U117">
        <f>DATABASE!AT6282</f>
        <v>17</v>
      </c>
      <c r="V117">
        <f>DATABASE!AU6282</f>
        <v>17</v>
      </c>
      <c r="W117">
        <f>DATABASE!AV6282</f>
        <v>0</v>
      </c>
    </row>
    <row r="118" spans="1:23" hidden="1" x14ac:dyDescent="0.25">
      <c r="A118" s="135" t="s">
        <v>18980</v>
      </c>
      <c r="B118" s="135" t="s">
        <v>13308</v>
      </c>
      <c r="C118" s="135" t="str">
        <f>DATABASE!B6586</f>
        <v>India</v>
      </c>
      <c r="D118" s="135" t="str">
        <f>DATABASE!C6586</f>
        <v>Asia</v>
      </c>
      <c r="E118" s="21">
        <f>DATABASE!O6586</f>
        <v>3692</v>
      </c>
      <c r="F118">
        <f>DATABASE!P6586</f>
        <v>1</v>
      </c>
      <c r="G118">
        <f>DATABASE!R6586</f>
        <v>1</v>
      </c>
      <c r="H118" s="117">
        <f>DATABASE!N6586</f>
        <v>3</v>
      </c>
      <c r="I118" s="17" t="str">
        <f>DATABASE!U6586</f>
        <v>Y</v>
      </c>
      <c r="J118">
        <f>DATABASE!AF6586</f>
        <v>0</v>
      </c>
      <c r="K118">
        <f>DATABASE!AJ6586</f>
        <v>0</v>
      </c>
      <c r="L118">
        <f>DATABASE!AK6586</f>
        <v>0</v>
      </c>
      <c r="M118">
        <f>DATABASE!AL6586</f>
        <v>0</v>
      </c>
      <c r="N118">
        <f>DATABASE!AM6586</f>
        <v>0</v>
      </c>
      <c r="O118">
        <f>DATABASE!AN6586</f>
        <v>0</v>
      </c>
      <c r="P118">
        <f>DATABASE!AO6586</f>
        <v>0</v>
      </c>
      <c r="Q118">
        <f>DATABASE!AP6586</f>
        <v>0</v>
      </c>
      <c r="R118">
        <f>DATABASE!AQ6586</f>
        <v>0</v>
      </c>
      <c r="S118">
        <f>DATABASE!AR6586</f>
        <v>0</v>
      </c>
      <c r="T118">
        <f>DATABASE!AS6586</f>
        <v>0</v>
      </c>
      <c r="U118">
        <f>DATABASE!AT6586</f>
        <v>0</v>
      </c>
      <c r="V118">
        <f>DATABASE!AU6586</f>
        <v>0</v>
      </c>
      <c r="W118">
        <f>DATABASE!AV6586</f>
        <v>1</v>
      </c>
    </row>
    <row r="119" spans="1:23" hidden="1" x14ac:dyDescent="0.25">
      <c r="A119" s="135" t="s">
        <v>18981</v>
      </c>
      <c r="B119" s="135" t="s">
        <v>13179</v>
      </c>
      <c r="C119" s="135" t="str">
        <f>DATABASE!B6588</f>
        <v>Indonesia</v>
      </c>
      <c r="D119" s="135" t="str">
        <f>DATABASE!C6588</f>
        <v>Asia</v>
      </c>
      <c r="E119" s="21">
        <f>DATABASE!O6588</f>
        <v>3594</v>
      </c>
      <c r="F119">
        <f>DATABASE!P6588</f>
        <v>365</v>
      </c>
      <c r="G119">
        <f>DATABASE!R6588</f>
        <v>358</v>
      </c>
      <c r="H119" s="117">
        <f>DATABASE!N6588</f>
        <v>1412.7999999999997</v>
      </c>
      <c r="I119" s="17" t="str">
        <f>DATABASE!U6588</f>
        <v>Y</v>
      </c>
      <c r="J119">
        <f>DATABASE!AF6588</f>
        <v>14</v>
      </c>
      <c r="K119">
        <f>DATABASE!AJ6588</f>
        <v>107</v>
      </c>
      <c r="L119">
        <f>DATABASE!AK6588</f>
        <v>107</v>
      </c>
      <c r="M119">
        <f>DATABASE!AL6588</f>
        <v>24</v>
      </c>
      <c r="N119">
        <f>DATABASE!AM6588</f>
        <v>24</v>
      </c>
      <c r="O119">
        <f>DATABASE!AN6588</f>
        <v>87</v>
      </c>
      <c r="P119">
        <f>DATABASE!AO6588</f>
        <v>83</v>
      </c>
      <c r="Q119">
        <f>DATABASE!AP6588</f>
        <v>65</v>
      </c>
      <c r="R119">
        <f>DATABASE!AQ6588</f>
        <v>65</v>
      </c>
      <c r="S119">
        <f>DATABASE!AR6588</f>
        <v>21</v>
      </c>
      <c r="T119">
        <f>DATABASE!AS6588</f>
        <v>19</v>
      </c>
      <c r="U119">
        <f>DATABASE!AT6588</f>
        <v>36</v>
      </c>
      <c r="V119">
        <f>DATABASE!AU6588</f>
        <v>35</v>
      </c>
      <c r="W119">
        <f>DATABASE!AV6588</f>
        <v>25</v>
      </c>
    </row>
    <row r="120" spans="1:23" hidden="1" x14ac:dyDescent="0.25">
      <c r="A120" s="135" t="s">
        <v>18982</v>
      </c>
      <c r="B120" s="135" t="s">
        <v>14316</v>
      </c>
      <c r="C120" s="135" t="str">
        <f>DATABASE!B6954</f>
        <v>Iran</v>
      </c>
      <c r="D120" s="135" t="str">
        <f>DATABASE!C6954</f>
        <v>Asia</v>
      </c>
      <c r="E120" s="21">
        <f>DATABASE!O6954</f>
        <v>3489</v>
      </c>
      <c r="F120">
        <f>DATABASE!P6954</f>
        <v>51</v>
      </c>
      <c r="G120">
        <f>DATABASE!R6954</f>
        <v>42</v>
      </c>
      <c r="H120" s="117">
        <f>DATABASE!N6954</f>
        <v>96.95</v>
      </c>
      <c r="I120" s="17" t="str">
        <f>DATABASE!U6954</f>
        <v>Y</v>
      </c>
      <c r="J120">
        <f>DATABASE!AF6954</f>
        <v>1</v>
      </c>
      <c r="K120">
        <f>DATABASE!AJ6954</f>
        <v>9</v>
      </c>
      <c r="L120">
        <f>DATABASE!AK6954</f>
        <v>9</v>
      </c>
      <c r="M120">
        <f>DATABASE!AL6954</f>
        <v>0</v>
      </c>
      <c r="N120">
        <f>DATABASE!AM6954</f>
        <v>0</v>
      </c>
      <c r="O120">
        <f>DATABASE!AN6954</f>
        <v>40</v>
      </c>
      <c r="P120">
        <f>DATABASE!AO6954</f>
        <v>31</v>
      </c>
      <c r="Q120">
        <f>DATABASE!AP6954</f>
        <v>0</v>
      </c>
      <c r="R120">
        <f>DATABASE!AQ6954</f>
        <v>0</v>
      </c>
      <c r="S120">
        <f>DATABASE!AR6954</f>
        <v>2</v>
      </c>
      <c r="T120">
        <f>DATABASE!AS6954</f>
        <v>2</v>
      </c>
      <c r="U120">
        <f>DATABASE!AT6954</f>
        <v>0</v>
      </c>
      <c r="V120">
        <f>DATABASE!AU6954</f>
        <v>0</v>
      </c>
      <c r="W120">
        <f>DATABASE!AV6954</f>
        <v>0</v>
      </c>
    </row>
    <row r="121" spans="1:23" hidden="1" x14ac:dyDescent="0.25">
      <c r="A121" s="135" t="s">
        <v>18983</v>
      </c>
      <c r="B121" s="135" t="s">
        <v>14337</v>
      </c>
      <c r="C121" s="135" t="str">
        <f>DATABASE!B7006</f>
        <v>Iraq</v>
      </c>
      <c r="D121" s="135" t="str">
        <f>DATABASE!C7006</f>
        <v>Asia</v>
      </c>
      <c r="E121" s="21">
        <f>DATABASE!O7006</f>
        <v>2199</v>
      </c>
      <c r="F121">
        <f>DATABASE!P7006</f>
        <v>6</v>
      </c>
      <c r="G121">
        <f>DATABASE!R7006</f>
        <v>6</v>
      </c>
      <c r="H121" s="117">
        <f>DATABASE!N7006</f>
        <v>53</v>
      </c>
      <c r="I121" s="17" t="str">
        <f>DATABASE!U7006</f>
        <v>Y</v>
      </c>
      <c r="J121">
        <f>DATABASE!AF7006</f>
        <v>0</v>
      </c>
      <c r="K121">
        <f>DATABASE!AJ7006</f>
        <v>2</v>
      </c>
      <c r="L121">
        <f>DATABASE!AK7006</f>
        <v>2</v>
      </c>
      <c r="M121">
        <f>DATABASE!AL7006</f>
        <v>0</v>
      </c>
      <c r="N121">
        <f>DATABASE!AM7006</f>
        <v>0</v>
      </c>
      <c r="O121">
        <f>DATABASE!AN7006</f>
        <v>3</v>
      </c>
      <c r="P121">
        <f>DATABASE!AO7006</f>
        <v>3</v>
      </c>
      <c r="Q121">
        <f>DATABASE!AP7006</f>
        <v>0</v>
      </c>
      <c r="R121">
        <f>DATABASE!AQ7006</f>
        <v>0</v>
      </c>
      <c r="S121">
        <f>DATABASE!AR7006</f>
        <v>0</v>
      </c>
      <c r="T121">
        <f>DATABASE!AS7006</f>
        <v>0</v>
      </c>
      <c r="U121">
        <f>DATABASE!AT7006</f>
        <v>0</v>
      </c>
      <c r="V121">
        <f>DATABASE!AU7006</f>
        <v>0</v>
      </c>
      <c r="W121">
        <f>DATABASE!AV7006</f>
        <v>1</v>
      </c>
    </row>
    <row r="122" spans="1:23" hidden="1" x14ac:dyDescent="0.25">
      <c r="A122" s="135" t="s">
        <v>18984</v>
      </c>
      <c r="B122" s="135" t="s">
        <v>13178</v>
      </c>
      <c r="C122" s="135" t="str">
        <f>DATABASE!B7013</f>
        <v>Ireland</v>
      </c>
      <c r="D122" s="135" t="str">
        <f>DATABASE!C7013</f>
        <v>Europe</v>
      </c>
      <c r="E122" s="21">
        <f>DATABASE!O7013</f>
        <v>2375</v>
      </c>
      <c r="F122">
        <f>DATABASE!P7013</f>
        <v>4</v>
      </c>
      <c r="G122">
        <f>DATABASE!R7013</f>
        <v>4</v>
      </c>
      <c r="H122" s="117">
        <f>DATABASE!N7013</f>
        <v>8.4</v>
      </c>
      <c r="I122" s="17" t="str">
        <f>DATABASE!U7013</f>
        <v>Y</v>
      </c>
      <c r="J122">
        <f>DATABASE!AF7013</f>
        <v>0</v>
      </c>
      <c r="K122">
        <f>DATABASE!AJ7013</f>
        <v>2</v>
      </c>
      <c r="L122">
        <f>DATABASE!AK7013</f>
        <v>2</v>
      </c>
      <c r="M122">
        <f>DATABASE!AL7013</f>
        <v>0</v>
      </c>
      <c r="N122">
        <f>DATABASE!AM7013</f>
        <v>0</v>
      </c>
      <c r="O122">
        <f>DATABASE!AN7013</f>
        <v>0</v>
      </c>
      <c r="P122">
        <f>DATABASE!AO7013</f>
        <v>0</v>
      </c>
      <c r="Q122">
        <f>DATABASE!AP7013</f>
        <v>1</v>
      </c>
      <c r="R122">
        <f>DATABASE!AQ7013</f>
        <v>1</v>
      </c>
      <c r="S122">
        <f>DATABASE!AR7013</f>
        <v>1</v>
      </c>
      <c r="T122">
        <f>DATABASE!AS7013</f>
        <v>1</v>
      </c>
      <c r="U122">
        <f>DATABASE!AT7013</f>
        <v>0</v>
      </c>
      <c r="V122">
        <f>DATABASE!AU7013</f>
        <v>0</v>
      </c>
      <c r="W122">
        <f>DATABASE!AV7013</f>
        <v>0</v>
      </c>
    </row>
    <row r="123" spans="1:23" hidden="1" x14ac:dyDescent="0.25">
      <c r="A123" s="135" t="s">
        <v>18985</v>
      </c>
      <c r="B123" s="135" t="s">
        <v>14344</v>
      </c>
      <c r="C123" s="135" t="str">
        <f>DATABASE!B7018</f>
        <v>Israel</v>
      </c>
      <c r="D123" s="135" t="str">
        <f>DATABASE!C7018</f>
        <v>Asia</v>
      </c>
      <c r="E123" s="21">
        <f>DATABASE!O7018</f>
        <v>2875</v>
      </c>
      <c r="F123">
        <f>DATABASE!P7018</f>
        <v>20</v>
      </c>
      <c r="G123">
        <f>DATABASE!R7018</f>
        <v>19</v>
      </c>
      <c r="H123" s="117">
        <f>DATABASE!N7018</f>
        <v>47.199999999999989</v>
      </c>
      <c r="I123" s="17" t="str">
        <f>DATABASE!U7018</f>
        <v>Y</v>
      </c>
      <c r="J123">
        <f>DATABASE!AF7018</f>
        <v>0</v>
      </c>
      <c r="K123">
        <f>DATABASE!AJ7018</f>
        <v>0</v>
      </c>
      <c r="L123">
        <f>DATABASE!AK7018</f>
        <v>0</v>
      </c>
      <c r="M123">
        <f>DATABASE!AL7018</f>
        <v>0</v>
      </c>
      <c r="N123">
        <f>DATABASE!AM7018</f>
        <v>0</v>
      </c>
      <c r="O123">
        <f>DATABASE!AN7018</f>
        <v>0</v>
      </c>
      <c r="P123">
        <f>DATABASE!AO7018</f>
        <v>0</v>
      </c>
      <c r="Q123">
        <f>DATABASE!AP7018</f>
        <v>0</v>
      </c>
      <c r="R123">
        <f>DATABASE!AQ7018</f>
        <v>0</v>
      </c>
      <c r="S123">
        <f>DATABASE!AR7018</f>
        <v>0</v>
      </c>
      <c r="T123">
        <f>DATABASE!AS7018</f>
        <v>0</v>
      </c>
      <c r="U123">
        <f>DATABASE!AT7018</f>
        <v>0</v>
      </c>
      <c r="V123">
        <f>DATABASE!AU7018</f>
        <v>0</v>
      </c>
      <c r="W123">
        <f>DATABASE!AV7018</f>
        <v>20</v>
      </c>
    </row>
    <row r="124" spans="1:23" hidden="1" x14ac:dyDescent="0.25">
      <c r="A124" s="135" t="s">
        <v>18986</v>
      </c>
      <c r="B124" s="135" t="s">
        <v>19177</v>
      </c>
      <c r="C124" s="135" t="str">
        <f>DATABASE!B7039</f>
        <v>Eritrea, Ethiopia, Somalia</v>
      </c>
      <c r="D124" s="135" t="str">
        <f>DATABASE!C7039</f>
        <v>Africa</v>
      </c>
      <c r="E124" s="21">
        <f>DATABASE!O7039</f>
        <v>63</v>
      </c>
      <c r="F124">
        <f>DATABASE!P7039</f>
        <v>6</v>
      </c>
      <c r="G124">
        <f>DATABASE!R7039</f>
        <v>3</v>
      </c>
      <c r="H124" s="117">
        <f>DATABASE!N7039</f>
        <v>16.5</v>
      </c>
      <c r="I124" s="17" t="str">
        <f>DATABASE!U7039</f>
        <v>N</v>
      </c>
      <c r="J124">
        <f>DATABASE!AF7039</f>
        <v>0</v>
      </c>
      <c r="K124">
        <f>DATABASE!AJ7039</f>
        <v>0</v>
      </c>
      <c r="L124">
        <f>DATABASE!AK7039</f>
        <v>0</v>
      </c>
      <c r="M124">
        <f>DATABASE!AL7039</f>
        <v>2</v>
      </c>
      <c r="N124">
        <f>DATABASE!AM7039</f>
        <v>0</v>
      </c>
      <c r="O124">
        <f>DATABASE!AN7039</f>
        <v>4</v>
      </c>
      <c r="P124">
        <f>DATABASE!AO7039</f>
        <v>3</v>
      </c>
      <c r="Q124">
        <f>DATABASE!AP7039</f>
        <v>0</v>
      </c>
      <c r="R124">
        <f>DATABASE!AQ7039</f>
        <v>0</v>
      </c>
      <c r="S124">
        <f>DATABASE!AR7039</f>
        <v>0</v>
      </c>
      <c r="T124">
        <f>DATABASE!AS7039</f>
        <v>0</v>
      </c>
      <c r="U124">
        <f>DATABASE!AT7039</f>
        <v>0</v>
      </c>
      <c r="V124">
        <f>DATABASE!AU7039</f>
        <v>0</v>
      </c>
      <c r="W124">
        <f>DATABASE!AV7039</f>
        <v>0</v>
      </c>
    </row>
    <row r="125" spans="1:23" hidden="1" x14ac:dyDescent="0.25">
      <c r="A125" s="135" t="s">
        <v>18987</v>
      </c>
      <c r="B125" s="135" t="s">
        <v>2373</v>
      </c>
      <c r="C125" s="135" t="str">
        <f>DATABASE!B7046</f>
        <v>Italy</v>
      </c>
      <c r="D125" s="135" t="str">
        <f>DATABASE!C7046</f>
        <v>Europe</v>
      </c>
      <c r="E125" s="21">
        <f>DATABASE!O7046</f>
        <v>4296</v>
      </c>
      <c r="F125">
        <f>DATABASE!P7046</f>
        <v>38</v>
      </c>
      <c r="G125">
        <f>DATABASE!R7046</f>
        <v>38</v>
      </c>
      <c r="H125" s="117">
        <f>DATABASE!N7046</f>
        <v>122.85</v>
      </c>
      <c r="I125" s="17" t="str">
        <f>DATABASE!U7046</f>
        <v>Y</v>
      </c>
      <c r="J125">
        <f>DATABASE!AF7046</f>
        <v>0</v>
      </c>
      <c r="K125">
        <f>DATABASE!AJ7046</f>
        <v>14</v>
      </c>
      <c r="L125">
        <f>DATABASE!AK7046</f>
        <v>14</v>
      </c>
      <c r="M125">
        <f>DATABASE!AL7046</f>
        <v>0</v>
      </c>
      <c r="N125">
        <f>DATABASE!AM7046</f>
        <v>0</v>
      </c>
      <c r="O125">
        <f>DATABASE!AN7046</f>
        <v>16</v>
      </c>
      <c r="P125">
        <f>DATABASE!AO7046</f>
        <v>16</v>
      </c>
      <c r="Q125">
        <f>DATABASE!AP7046</f>
        <v>2</v>
      </c>
      <c r="R125">
        <f>DATABASE!AQ7046</f>
        <v>2</v>
      </c>
      <c r="S125">
        <f>DATABASE!AR7046</f>
        <v>6</v>
      </c>
      <c r="T125">
        <f>DATABASE!AS7046</f>
        <v>6</v>
      </c>
      <c r="U125">
        <f>DATABASE!AT7046</f>
        <v>0</v>
      </c>
      <c r="V125">
        <f>DATABASE!AU7046</f>
        <v>0</v>
      </c>
      <c r="W125">
        <f>DATABASE!AV7046</f>
        <v>0</v>
      </c>
    </row>
    <row r="126" spans="1:23" hidden="1" x14ac:dyDescent="0.25">
      <c r="A126" s="135" t="s">
        <v>18988</v>
      </c>
      <c r="B126" s="135" t="s">
        <v>12016</v>
      </c>
      <c r="C126" s="135" t="str">
        <f>DATABASE!B7085</f>
        <v>Ivory Coast</v>
      </c>
      <c r="D126" s="135" t="str">
        <f>DATABASE!C7085</f>
        <v>Africa</v>
      </c>
      <c r="E126" s="21">
        <f>DATABASE!O7085</f>
        <v>1696</v>
      </c>
      <c r="F126">
        <f>DATABASE!P7085</f>
        <v>21</v>
      </c>
      <c r="G126">
        <f>DATABASE!R7085</f>
        <v>6</v>
      </c>
      <c r="H126" s="117">
        <f>DATABASE!N7085</f>
        <v>10</v>
      </c>
      <c r="I126" s="17" t="str">
        <f>DATABASE!U7085</f>
        <v>Y</v>
      </c>
      <c r="J126">
        <f>DATABASE!AF7085</f>
        <v>0</v>
      </c>
      <c r="K126">
        <f>DATABASE!AJ7085</f>
        <v>0</v>
      </c>
      <c r="L126">
        <f>DATABASE!AK7085</f>
        <v>0</v>
      </c>
      <c r="M126">
        <f>DATABASE!AL7085</f>
        <v>0</v>
      </c>
      <c r="N126">
        <f>DATABASE!AM7085</f>
        <v>0</v>
      </c>
      <c r="O126">
        <f>DATABASE!AN7085</f>
        <v>1</v>
      </c>
      <c r="P126">
        <f>DATABASE!AO7085</f>
        <v>1</v>
      </c>
      <c r="Q126">
        <f>DATABASE!AP7085</f>
        <v>0</v>
      </c>
      <c r="R126">
        <f>DATABASE!AQ7085</f>
        <v>0</v>
      </c>
      <c r="S126">
        <f>DATABASE!AR7085</f>
        <v>0</v>
      </c>
      <c r="T126">
        <f>DATABASE!AS7085</f>
        <v>0</v>
      </c>
      <c r="U126">
        <f>DATABASE!AT7085</f>
        <v>0</v>
      </c>
      <c r="V126">
        <f>DATABASE!AU7085</f>
        <v>0</v>
      </c>
      <c r="W126">
        <f>DATABASE!AV7085</f>
        <v>20</v>
      </c>
    </row>
    <row r="127" spans="1:23" hidden="1" x14ac:dyDescent="0.25">
      <c r="A127" s="135" t="s">
        <v>18989</v>
      </c>
      <c r="B127" s="135" t="s">
        <v>13257</v>
      </c>
      <c r="C127" s="135" t="str">
        <f>DATABASE!B7107</f>
        <v>Japan</v>
      </c>
      <c r="D127" s="135" t="str">
        <f>DATABASE!C7107</f>
        <v>Asia</v>
      </c>
      <c r="E127" s="21">
        <f>DATABASE!O7107</f>
        <v>10036</v>
      </c>
      <c r="F127">
        <f>DATABASE!P7107</f>
        <v>742</v>
      </c>
      <c r="G127">
        <f>DATABASE!R7107</f>
        <v>628</v>
      </c>
      <c r="H127" s="117">
        <f>DATABASE!N7107</f>
        <v>1217.0499999999986</v>
      </c>
      <c r="I127" s="17" t="str">
        <f>DATABASE!U7107</f>
        <v>Y</v>
      </c>
      <c r="J127">
        <f>DATABASE!AF7107</f>
        <v>294</v>
      </c>
      <c r="K127">
        <f>DATABASE!AJ7107</f>
        <v>259</v>
      </c>
      <c r="L127">
        <f>DATABASE!AK7107</f>
        <v>217</v>
      </c>
      <c r="M127">
        <f>DATABASE!AL7107</f>
        <v>7</v>
      </c>
      <c r="N127">
        <f>DATABASE!AM7107</f>
        <v>7</v>
      </c>
      <c r="O127">
        <f>DATABASE!AN7107</f>
        <v>443</v>
      </c>
      <c r="P127">
        <f>DATABASE!AO7107</f>
        <v>372</v>
      </c>
      <c r="Q127">
        <f>DATABASE!AP7107</f>
        <v>8</v>
      </c>
      <c r="R127">
        <f>DATABASE!AQ7107</f>
        <v>7</v>
      </c>
      <c r="S127">
        <f>DATABASE!AR7107</f>
        <v>25</v>
      </c>
      <c r="T127">
        <f>DATABASE!AS7107</f>
        <v>25</v>
      </c>
      <c r="U127">
        <f>DATABASE!AT7107</f>
        <v>0</v>
      </c>
      <c r="V127">
        <f>DATABASE!AU7107</f>
        <v>0</v>
      </c>
      <c r="W127">
        <f>DATABASE!AV7107</f>
        <v>0</v>
      </c>
    </row>
    <row r="128" spans="1:23" hidden="1" x14ac:dyDescent="0.25">
      <c r="A128" s="135" t="s">
        <v>18990</v>
      </c>
      <c r="B128" s="135" t="s">
        <v>14362</v>
      </c>
      <c r="C128" s="135" t="str">
        <f>DATABASE!B7850</f>
        <v>Jordan</v>
      </c>
      <c r="D128" s="135" t="str">
        <f>DATABASE!C7850</f>
        <v>Asia</v>
      </c>
      <c r="E128" s="21">
        <f>DATABASE!O7850</f>
        <v>2702</v>
      </c>
      <c r="F128">
        <f>DATABASE!P7850</f>
        <v>10</v>
      </c>
      <c r="G128">
        <f>DATABASE!R7850</f>
        <v>10</v>
      </c>
      <c r="H128" s="117">
        <f>DATABASE!N7850</f>
        <v>35.4</v>
      </c>
      <c r="I128" s="17" t="str">
        <f>DATABASE!U7850</f>
        <v>Y</v>
      </c>
      <c r="J128">
        <f>DATABASE!AF7850</f>
        <v>0</v>
      </c>
      <c r="K128">
        <f>DATABASE!AJ7850</f>
        <v>2</v>
      </c>
      <c r="L128">
        <f>DATABASE!AK7850</f>
        <v>2</v>
      </c>
      <c r="M128">
        <f>DATABASE!AL7850</f>
        <v>0</v>
      </c>
      <c r="N128">
        <f>DATABASE!AM7850</f>
        <v>0</v>
      </c>
      <c r="O128">
        <f>DATABASE!AN7850</f>
        <v>0</v>
      </c>
      <c r="P128">
        <f>DATABASE!AO7850</f>
        <v>0</v>
      </c>
      <c r="Q128">
        <f>DATABASE!AP7850</f>
        <v>1</v>
      </c>
      <c r="R128">
        <f>DATABASE!AQ7850</f>
        <v>1</v>
      </c>
      <c r="S128">
        <f>DATABASE!AR7850</f>
        <v>0</v>
      </c>
      <c r="T128">
        <f>DATABASE!AS7850</f>
        <v>0</v>
      </c>
      <c r="U128">
        <f>DATABASE!AT7850</f>
        <v>0</v>
      </c>
      <c r="V128">
        <f>DATABASE!AU7850</f>
        <v>0</v>
      </c>
      <c r="W128">
        <f>DATABASE!AV7850</f>
        <v>7</v>
      </c>
    </row>
    <row r="129" spans="1:23" hidden="1" x14ac:dyDescent="0.25">
      <c r="A129" s="135" t="s">
        <v>18991</v>
      </c>
      <c r="B129" s="135" t="s">
        <v>19223</v>
      </c>
      <c r="C129" s="135" t="str">
        <f>DATABASE!B7861</f>
        <v>Oman, Yemen</v>
      </c>
      <c r="D129" s="135" t="str">
        <f>DATABASE!C7861</f>
        <v>Asia</v>
      </c>
      <c r="E129" s="21">
        <f>DATABASE!O7861</f>
        <v>202</v>
      </c>
      <c r="F129">
        <f>DATABASE!P7861</f>
        <v>1</v>
      </c>
      <c r="G129">
        <f>DATABASE!R7861</f>
        <v>1</v>
      </c>
      <c r="H129" s="117">
        <f>DATABASE!N7861</f>
        <v>1.5</v>
      </c>
      <c r="I129" s="17" t="str">
        <f>DATABASE!U7861</f>
        <v>N</v>
      </c>
      <c r="J129">
        <f>DATABASE!AF7861</f>
        <v>0</v>
      </c>
      <c r="K129">
        <f>DATABASE!AJ7861</f>
        <v>0</v>
      </c>
      <c r="L129">
        <f>DATABASE!AK7861</f>
        <v>0</v>
      </c>
      <c r="M129">
        <f>DATABASE!AL7861</f>
        <v>0</v>
      </c>
      <c r="N129">
        <f>DATABASE!AM7861</f>
        <v>0</v>
      </c>
      <c r="O129">
        <f>DATABASE!AN7861</f>
        <v>1</v>
      </c>
      <c r="P129">
        <f>DATABASE!AO7861</f>
        <v>1</v>
      </c>
      <c r="Q129">
        <f>DATABASE!AP7861</f>
        <v>0</v>
      </c>
      <c r="R129">
        <f>DATABASE!AQ7861</f>
        <v>0</v>
      </c>
      <c r="S129">
        <f>DATABASE!AR7861</f>
        <v>0</v>
      </c>
      <c r="T129">
        <f>DATABASE!AS7861</f>
        <v>0</v>
      </c>
      <c r="U129">
        <f>DATABASE!AT7861</f>
        <v>0</v>
      </c>
      <c r="V129">
        <f>DATABASE!AU7861</f>
        <v>0</v>
      </c>
      <c r="W129">
        <f>DATABASE!AV7861</f>
        <v>0</v>
      </c>
    </row>
    <row r="130" spans="1:23" hidden="1" x14ac:dyDescent="0.25">
      <c r="A130" s="135" t="s">
        <v>18992</v>
      </c>
      <c r="B130" s="135" t="s">
        <v>14375</v>
      </c>
      <c r="C130" s="135" t="str">
        <f>DATABASE!B7863</f>
        <v>Kazakhstan</v>
      </c>
      <c r="D130" s="135" t="str">
        <f>DATABASE!C7863</f>
        <v>Asia</v>
      </c>
      <c r="E130" s="21">
        <f>DATABASE!O7863</f>
        <v>1233</v>
      </c>
      <c r="F130">
        <f>DATABASE!P7863</f>
        <v>16</v>
      </c>
      <c r="G130">
        <f>DATABASE!R7863</f>
        <v>16</v>
      </c>
      <c r="H130" s="117">
        <f>DATABASE!N7863</f>
        <v>44.2</v>
      </c>
      <c r="I130" s="17" t="str">
        <f>DATABASE!U7863</f>
        <v>Y</v>
      </c>
      <c r="J130">
        <f>DATABASE!AF7863</f>
        <v>0</v>
      </c>
      <c r="K130">
        <f>DATABASE!AJ7863</f>
        <v>0</v>
      </c>
      <c r="L130">
        <f>DATABASE!AK7863</f>
        <v>0</v>
      </c>
      <c r="M130">
        <f>DATABASE!AL7863</f>
        <v>0</v>
      </c>
      <c r="N130">
        <f>DATABASE!AM7863</f>
        <v>0</v>
      </c>
      <c r="O130">
        <f>DATABASE!AN7863</f>
        <v>0</v>
      </c>
      <c r="P130">
        <f>DATABASE!AO7863</f>
        <v>0</v>
      </c>
      <c r="Q130">
        <f>DATABASE!AP7863</f>
        <v>0</v>
      </c>
      <c r="R130">
        <f>DATABASE!AQ7863</f>
        <v>0</v>
      </c>
      <c r="S130">
        <f>DATABASE!AR7863</f>
        <v>1</v>
      </c>
      <c r="T130">
        <f>DATABASE!AS7863</f>
        <v>1</v>
      </c>
      <c r="U130">
        <f>DATABASE!AT7863</f>
        <v>0</v>
      </c>
      <c r="V130">
        <f>DATABASE!AU7863</f>
        <v>0</v>
      </c>
      <c r="W130">
        <f>DATABASE!AV7863</f>
        <v>15</v>
      </c>
    </row>
    <row r="131" spans="1:23" hidden="1" x14ac:dyDescent="0.25">
      <c r="A131" s="135" t="s">
        <v>18993</v>
      </c>
      <c r="B131" s="135" t="s">
        <v>4176</v>
      </c>
      <c r="C131" s="135" t="str">
        <f>DATABASE!B7880</f>
        <v>Kenya</v>
      </c>
      <c r="D131" s="135" t="str">
        <f>DATABASE!C7880</f>
        <v>Africa</v>
      </c>
      <c r="E131" s="21">
        <f>DATABASE!O7880</f>
        <v>1226</v>
      </c>
      <c r="F131">
        <f>DATABASE!P7880</f>
        <v>35</v>
      </c>
      <c r="G131">
        <f>DATABASE!R7880</f>
        <v>31</v>
      </c>
      <c r="H131" s="117">
        <f>DATABASE!N7880</f>
        <v>95.05</v>
      </c>
      <c r="I131" s="17" t="str">
        <f>DATABASE!U7880</f>
        <v>Y</v>
      </c>
      <c r="J131">
        <f>DATABASE!AF7880</f>
        <v>0</v>
      </c>
      <c r="K131">
        <f>DATABASE!AJ7880</f>
        <v>2</v>
      </c>
      <c r="L131">
        <f>DATABASE!AK7880</f>
        <v>1</v>
      </c>
      <c r="M131">
        <f>DATABASE!AL7880</f>
        <v>3</v>
      </c>
      <c r="N131">
        <f>DATABASE!AM7880</f>
        <v>3</v>
      </c>
      <c r="O131">
        <f>DATABASE!AN7880</f>
        <v>7</v>
      </c>
      <c r="P131">
        <f>DATABASE!AO7880</f>
        <v>7</v>
      </c>
      <c r="Q131">
        <f>DATABASE!AP7880</f>
        <v>5</v>
      </c>
      <c r="R131">
        <f>DATABASE!AQ7880</f>
        <v>5</v>
      </c>
      <c r="S131">
        <f>DATABASE!AR7880</f>
        <v>2</v>
      </c>
      <c r="T131">
        <f>DATABASE!AS7880</f>
        <v>0</v>
      </c>
      <c r="U131">
        <f>DATABASE!AT7880</f>
        <v>0</v>
      </c>
      <c r="V131">
        <f>DATABASE!AU7880</f>
        <v>0</v>
      </c>
      <c r="W131">
        <f>DATABASE!AV7880</f>
        <v>15</v>
      </c>
    </row>
    <row r="132" spans="1:23" hidden="1" x14ac:dyDescent="0.25">
      <c r="A132" s="135" t="s">
        <v>18994</v>
      </c>
      <c r="B132" s="135" t="s">
        <v>19178</v>
      </c>
      <c r="C132" s="135" t="str">
        <f>DATABASE!B7916</f>
        <v>Kenya, Tanzania, Uganda</v>
      </c>
      <c r="D132" s="135" t="str">
        <f>DATABASE!C7916</f>
        <v>Africa</v>
      </c>
      <c r="E132" s="21">
        <f>DATABASE!O7916</f>
        <v>280</v>
      </c>
      <c r="F132">
        <f>DATABASE!P7916</f>
        <v>45</v>
      </c>
      <c r="G132">
        <f>DATABASE!R7916</f>
        <v>41</v>
      </c>
      <c r="H132" s="117">
        <f>DATABASE!N7916</f>
        <v>85.199999999999989</v>
      </c>
      <c r="I132" s="17" t="str">
        <f>DATABASE!U7916</f>
        <v>N</v>
      </c>
      <c r="J132">
        <f>DATABASE!AF7916</f>
        <v>0</v>
      </c>
      <c r="K132">
        <f>DATABASE!AJ7916</f>
        <v>1</v>
      </c>
      <c r="L132">
        <f>DATABASE!AK7916</f>
        <v>1</v>
      </c>
      <c r="M132">
        <f>DATABASE!AL7916</f>
        <v>0</v>
      </c>
      <c r="N132">
        <f>DATABASE!AM7916</f>
        <v>0</v>
      </c>
      <c r="O132">
        <f>DATABASE!AN7916</f>
        <v>40</v>
      </c>
      <c r="P132">
        <f>DATABASE!AO7916</f>
        <v>40</v>
      </c>
      <c r="Q132">
        <f>DATABASE!AP7916</f>
        <v>0</v>
      </c>
      <c r="R132">
        <f>DATABASE!AQ7916</f>
        <v>0</v>
      </c>
      <c r="S132">
        <f>DATABASE!AR7916</f>
        <v>0</v>
      </c>
      <c r="T132">
        <f>DATABASE!AS7916</f>
        <v>0</v>
      </c>
      <c r="U132">
        <f>DATABASE!AT7916</f>
        <v>0</v>
      </c>
      <c r="V132">
        <f>DATABASE!AU7916</f>
        <v>0</v>
      </c>
      <c r="W132">
        <f>DATABASE!AV7916</f>
        <v>0</v>
      </c>
    </row>
    <row r="133" spans="1:23" x14ac:dyDescent="0.25">
      <c r="A133" s="135" t="s">
        <v>18995</v>
      </c>
      <c r="B133" s="135" t="s">
        <v>12950</v>
      </c>
      <c r="C133" s="135" t="str">
        <f>DATABASE!B7962</f>
        <v>Kiribati</v>
      </c>
      <c r="D133" s="135" t="str">
        <f>DATABASE!C7962</f>
        <v>Oceania</v>
      </c>
      <c r="E133" s="21">
        <f>DATABASE!O7962</f>
        <v>894</v>
      </c>
      <c r="F133">
        <f>DATABASE!P7962</f>
        <v>60</v>
      </c>
      <c r="G133">
        <f>DATABASE!R7962</f>
        <v>41</v>
      </c>
      <c r="H133" s="117">
        <f>DATABASE!N7962</f>
        <v>75.899999999999991</v>
      </c>
      <c r="I133" s="17" t="str">
        <f>DATABASE!U7962</f>
        <v>Y</v>
      </c>
      <c r="J133">
        <f>DATABASE!AF7962</f>
        <v>0</v>
      </c>
      <c r="K133">
        <f>DATABASE!AJ7962</f>
        <v>0</v>
      </c>
      <c r="L133">
        <f>DATABASE!AK7962</f>
        <v>0</v>
      </c>
      <c r="M133">
        <f>DATABASE!AL7962</f>
        <v>1</v>
      </c>
      <c r="N133">
        <f>DATABASE!AM7962</f>
        <v>1</v>
      </c>
      <c r="O133">
        <f>DATABASE!AN7962</f>
        <v>2</v>
      </c>
      <c r="P133">
        <f>DATABASE!AO7962</f>
        <v>1</v>
      </c>
      <c r="Q133">
        <f>DATABASE!AP7962</f>
        <v>2</v>
      </c>
      <c r="R133">
        <f>DATABASE!AQ7962</f>
        <v>1</v>
      </c>
      <c r="S133">
        <f>DATABASE!AR7962</f>
        <v>0</v>
      </c>
      <c r="T133">
        <f>DATABASE!AS7962</f>
        <v>0</v>
      </c>
      <c r="U133">
        <f>DATABASE!AT7962</f>
        <v>55</v>
      </c>
      <c r="V133">
        <f>DATABASE!AU7962</f>
        <v>38</v>
      </c>
      <c r="W133">
        <f>DATABASE!AV7962</f>
        <v>0</v>
      </c>
    </row>
    <row r="134" spans="1:23" hidden="1" x14ac:dyDescent="0.25">
      <c r="A134" s="135" t="s">
        <v>18996</v>
      </c>
      <c r="B134" s="135" t="s">
        <v>13200</v>
      </c>
      <c r="C134" s="135" t="str">
        <f>DATABASE!B8023</f>
        <v>Kosovo</v>
      </c>
      <c r="D134" s="135" t="str">
        <f>DATABASE!C8023</f>
        <v>Europe</v>
      </c>
      <c r="E134" s="21">
        <f>DATABASE!O8023</f>
        <v>526</v>
      </c>
      <c r="F134">
        <f>DATABASE!P8023</f>
        <v>3</v>
      </c>
      <c r="G134">
        <f>DATABASE!R8023</f>
        <v>3</v>
      </c>
      <c r="H134" s="117">
        <f>DATABASE!N8023</f>
        <v>18</v>
      </c>
      <c r="I134" s="17" t="str">
        <f>DATABASE!U8023</f>
        <v>Y</v>
      </c>
      <c r="J134">
        <f>DATABASE!AF8023</f>
        <v>0</v>
      </c>
      <c r="K134">
        <f>DATABASE!AJ8023</f>
        <v>0</v>
      </c>
      <c r="L134">
        <f>DATABASE!AK8023</f>
        <v>0</v>
      </c>
      <c r="M134">
        <f>DATABASE!AL8023</f>
        <v>0</v>
      </c>
      <c r="N134">
        <f>DATABASE!AM8023</f>
        <v>0</v>
      </c>
      <c r="O134">
        <f>DATABASE!AN8023</f>
        <v>0</v>
      </c>
      <c r="P134">
        <f>DATABASE!AO8023</f>
        <v>0</v>
      </c>
      <c r="Q134">
        <f>DATABASE!AP8023</f>
        <v>0</v>
      </c>
      <c r="R134">
        <f>DATABASE!AQ8023</f>
        <v>0</v>
      </c>
      <c r="S134">
        <f>DATABASE!AR8023</f>
        <v>0</v>
      </c>
      <c r="T134">
        <f>DATABASE!AS8023</f>
        <v>0</v>
      </c>
      <c r="U134">
        <f>DATABASE!AT8023</f>
        <v>0</v>
      </c>
      <c r="V134">
        <f>DATABASE!AU8023</f>
        <v>0</v>
      </c>
      <c r="W134">
        <f>DATABASE!AV8023</f>
        <v>3</v>
      </c>
    </row>
    <row r="135" spans="1:23" hidden="1" x14ac:dyDescent="0.25">
      <c r="A135" s="135" t="s">
        <v>18997</v>
      </c>
      <c r="B135" s="135" t="s">
        <v>14388</v>
      </c>
      <c r="C135" s="135" t="str">
        <f>DATABASE!B8027</f>
        <v>Kuwait</v>
      </c>
      <c r="D135" s="135" t="str">
        <f>DATABASE!C8027</f>
        <v>Asia</v>
      </c>
      <c r="E135" s="21">
        <f>DATABASE!O8027</f>
        <v>2759</v>
      </c>
      <c r="F135">
        <f>DATABASE!P8027</f>
        <v>1</v>
      </c>
      <c r="G135">
        <f>DATABASE!R8027</f>
        <v>1</v>
      </c>
      <c r="H135" s="117">
        <f>DATABASE!N8027</f>
        <v>12</v>
      </c>
      <c r="I135" s="17" t="str">
        <f>DATABASE!U8027</f>
        <v>Y</v>
      </c>
      <c r="J135">
        <f>DATABASE!AF8027</f>
        <v>0</v>
      </c>
      <c r="K135">
        <f>DATABASE!AJ8027</f>
        <v>0</v>
      </c>
      <c r="L135">
        <f>DATABASE!AK8027</f>
        <v>0</v>
      </c>
      <c r="M135">
        <f>DATABASE!AL8027</f>
        <v>0</v>
      </c>
      <c r="N135">
        <f>DATABASE!AM8027</f>
        <v>0</v>
      </c>
      <c r="O135">
        <f>DATABASE!AN8027</f>
        <v>0</v>
      </c>
      <c r="P135">
        <f>DATABASE!AO8027</f>
        <v>0</v>
      </c>
      <c r="Q135">
        <f>DATABASE!AP8027</f>
        <v>1</v>
      </c>
      <c r="R135">
        <f>DATABASE!AQ8027</f>
        <v>1</v>
      </c>
      <c r="S135">
        <f>DATABASE!AR8027</f>
        <v>0</v>
      </c>
      <c r="T135">
        <f>DATABASE!AS8027</f>
        <v>0</v>
      </c>
      <c r="U135">
        <f>DATABASE!AT8027</f>
        <v>0</v>
      </c>
      <c r="V135">
        <f>DATABASE!AU8027</f>
        <v>0</v>
      </c>
      <c r="W135">
        <f>DATABASE!AV8027</f>
        <v>0</v>
      </c>
    </row>
    <row r="136" spans="1:23" hidden="1" x14ac:dyDescent="0.25">
      <c r="A136" s="135" t="s">
        <v>18998</v>
      </c>
      <c r="B136" s="135" t="s">
        <v>14418</v>
      </c>
      <c r="C136" s="135" t="str">
        <f>DATABASE!B8029</f>
        <v>Kyrgyzstan</v>
      </c>
      <c r="D136" s="135" t="str">
        <f>DATABASE!C8029</f>
        <v>Asia</v>
      </c>
      <c r="E136" s="21">
        <f>DATABASE!O8029</f>
        <v>1334</v>
      </c>
      <c r="F136">
        <f>DATABASE!P8029</f>
        <v>23</v>
      </c>
      <c r="G136">
        <f>DATABASE!R8029</f>
        <v>23</v>
      </c>
      <c r="H136" s="117">
        <f>DATABASE!N8029</f>
        <v>75.900000000000006</v>
      </c>
      <c r="I136" s="17" t="str">
        <f>DATABASE!U8029</f>
        <v>Y</v>
      </c>
      <c r="J136">
        <f>DATABASE!AF8029</f>
        <v>0</v>
      </c>
      <c r="K136">
        <f>DATABASE!AJ8029</f>
        <v>3</v>
      </c>
      <c r="L136">
        <f>DATABASE!AK8029</f>
        <v>3</v>
      </c>
      <c r="M136">
        <f>DATABASE!AL8029</f>
        <v>0</v>
      </c>
      <c r="N136">
        <f>DATABASE!AM8029</f>
        <v>0</v>
      </c>
      <c r="O136">
        <f>DATABASE!AN8029</f>
        <v>0</v>
      </c>
      <c r="P136">
        <f>DATABASE!AO8029</f>
        <v>0</v>
      </c>
      <c r="Q136">
        <f>DATABASE!AP8029</f>
        <v>0</v>
      </c>
      <c r="R136">
        <f>DATABASE!AQ8029</f>
        <v>0</v>
      </c>
      <c r="S136">
        <f>DATABASE!AR8029</f>
        <v>3</v>
      </c>
      <c r="T136">
        <f>DATABASE!AS8029</f>
        <v>3</v>
      </c>
      <c r="U136">
        <f>DATABASE!AT8029</f>
        <v>0</v>
      </c>
      <c r="V136">
        <f>DATABASE!AU8029</f>
        <v>0</v>
      </c>
      <c r="W136">
        <f>DATABASE!AV8029</f>
        <v>17</v>
      </c>
    </row>
    <row r="137" spans="1:23" hidden="1" x14ac:dyDescent="0.25">
      <c r="A137" s="135" t="s">
        <v>18999</v>
      </c>
      <c r="B137" s="135" t="s">
        <v>14423</v>
      </c>
      <c r="C137" s="135" t="str">
        <f>DATABASE!B8053</f>
        <v>Laos</v>
      </c>
      <c r="D137" s="135" t="str">
        <f>DATABASE!C8053</f>
        <v>Asia</v>
      </c>
      <c r="E137" s="21">
        <f>DATABASE!O8053</f>
        <v>2380</v>
      </c>
      <c r="F137">
        <f>DATABASE!P8053</f>
        <v>5</v>
      </c>
      <c r="G137">
        <f>DATABASE!R8053</f>
        <v>5</v>
      </c>
      <c r="H137" s="117">
        <f>DATABASE!N8053</f>
        <v>9.1000000000000014</v>
      </c>
      <c r="I137" s="17" t="str">
        <f>DATABASE!U8053</f>
        <v>Y</v>
      </c>
      <c r="J137">
        <f>DATABASE!AF8053</f>
        <v>1</v>
      </c>
      <c r="K137">
        <f>DATABASE!AJ8053</f>
        <v>2</v>
      </c>
      <c r="L137">
        <f>DATABASE!AK8053</f>
        <v>2</v>
      </c>
      <c r="M137">
        <f>DATABASE!AL8053</f>
        <v>0</v>
      </c>
      <c r="N137">
        <f>DATABASE!AM8053</f>
        <v>0</v>
      </c>
      <c r="O137">
        <f>DATABASE!AN8053</f>
        <v>0</v>
      </c>
      <c r="P137">
        <f>DATABASE!AO8053</f>
        <v>0</v>
      </c>
      <c r="Q137">
        <f>DATABASE!AP8053</f>
        <v>1</v>
      </c>
      <c r="R137">
        <f>DATABASE!AQ8053</f>
        <v>1</v>
      </c>
      <c r="S137">
        <f>DATABASE!AR8053</f>
        <v>0</v>
      </c>
      <c r="T137">
        <f>DATABASE!AS8053</f>
        <v>0</v>
      </c>
      <c r="U137">
        <f>DATABASE!AT8053</f>
        <v>0</v>
      </c>
      <c r="V137">
        <f>DATABASE!AU8053</f>
        <v>0</v>
      </c>
      <c r="W137">
        <f>DATABASE!AV8053</f>
        <v>2</v>
      </c>
    </row>
    <row r="138" spans="1:23" hidden="1" x14ac:dyDescent="0.25">
      <c r="A138" s="135" t="s">
        <v>19000</v>
      </c>
      <c r="B138" s="135" t="s">
        <v>12017</v>
      </c>
      <c r="C138" s="135" t="str">
        <f>DATABASE!B8059</f>
        <v>Lesotho</v>
      </c>
      <c r="D138" s="135" t="str">
        <f>DATABASE!C8059</f>
        <v>Africa</v>
      </c>
      <c r="E138" s="21">
        <f>DATABASE!O8059</f>
        <v>2038</v>
      </c>
      <c r="F138">
        <f>DATABASE!P8059</f>
        <v>20</v>
      </c>
      <c r="G138">
        <f>DATABASE!R8059</f>
        <v>20</v>
      </c>
      <c r="H138" s="117">
        <f>DATABASE!N8059</f>
        <v>134.19999999999999</v>
      </c>
      <c r="I138" s="17" t="str">
        <f>DATABASE!U8059</f>
        <v>Y</v>
      </c>
      <c r="J138">
        <f>DATABASE!AF8059</f>
        <v>5</v>
      </c>
      <c r="K138">
        <f>DATABASE!AJ8059</f>
        <v>3</v>
      </c>
      <c r="L138">
        <f>DATABASE!AK8059</f>
        <v>3</v>
      </c>
      <c r="M138">
        <f>DATABASE!AL8059</f>
        <v>3</v>
      </c>
      <c r="N138">
        <f>DATABASE!AM8059</f>
        <v>3</v>
      </c>
      <c r="O138">
        <f>DATABASE!AN8059</f>
        <v>4</v>
      </c>
      <c r="P138">
        <f>DATABASE!AO8059</f>
        <v>4</v>
      </c>
      <c r="Q138">
        <f>DATABASE!AP8059</f>
        <v>2</v>
      </c>
      <c r="R138">
        <f>DATABASE!AQ8059</f>
        <v>2</v>
      </c>
      <c r="S138">
        <f>DATABASE!AR8059</f>
        <v>2</v>
      </c>
      <c r="T138">
        <f>DATABASE!AS8059</f>
        <v>2</v>
      </c>
      <c r="U138">
        <f>DATABASE!AT8059</f>
        <v>1</v>
      </c>
      <c r="V138">
        <f>DATABASE!AU8059</f>
        <v>1</v>
      </c>
      <c r="W138">
        <f>DATABASE!AV8059</f>
        <v>5</v>
      </c>
    </row>
    <row r="139" spans="1:23" hidden="1" x14ac:dyDescent="0.25">
      <c r="A139" s="135" t="s">
        <v>19001</v>
      </c>
      <c r="B139" s="135" t="s">
        <v>12018</v>
      </c>
      <c r="C139" s="135" t="str">
        <f>DATABASE!B8080</f>
        <v>Liberia</v>
      </c>
      <c r="D139" s="135" t="str">
        <f>DATABASE!C8080</f>
        <v>Africa</v>
      </c>
      <c r="E139" s="21">
        <f>DATABASE!O8080</f>
        <v>7953</v>
      </c>
      <c r="F139">
        <f>DATABASE!P8080</f>
        <v>45</v>
      </c>
      <c r="G139">
        <f>DATABASE!R8080</f>
        <v>21</v>
      </c>
      <c r="H139" s="117">
        <f>DATABASE!N8080</f>
        <v>196.1</v>
      </c>
      <c r="I139" s="17" t="str">
        <f>DATABASE!U8080</f>
        <v>Y</v>
      </c>
      <c r="J139">
        <f>DATABASE!AF8080</f>
        <v>5</v>
      </c>
      <c r="K139">
        <f>DATABASE!AJ8080</f>
        <v>19</v>
      </c>
      <c r="L139">
        <f>DATABASE!AK8080</f>
        <v>18</v>
      </c>
      <c r="M139">
        <f>DATABASE!AL8080</f>
        <v>2</v>
      </c>
      <c r="N139">
        <f>DATABASE!AM8080</f>
        <v>2</v>
      </c>
      <c r="O139">
        <f>DATABASE!AN8080</f>
        <v>2</v>
      </c>
      <c r="P139">
        <f>DATABASE!AO8080</f>
        <v>1</v>
      </c>
      <c r="Q139">
        <f>DATABASE!AP8080</f>
        <v>0</v>
      </c>
      <c r="R139">
        <f>DATABASE!AQ8080</f>
        <v>0</v>
      </c>
      <c r="S139">
        <f>DATABASE!AR8080</f>
        <v>0</v>
      </c>
      <c r="T139">
        <f>DATABASE!AS8080</f>
        <v>0</v>
      </c>
      <c r="U139">
        <f>DATABASE!AT8080</f>
        <v>2</v>
      </c>
      <c r="V139">
        <f>DATABASE!AU8080</f>
        <v>0</v>
      </c>
      <c r="W139">
        <f>DATABASE!AV8080</f>
        <v>20</v>
      </c>
    </row>
    <row r="140" spans="1:23" hidden="1" x14ac:dyDescent="0.25">
      <c r="A140" s="135" t="s">
        <v>19002</v>
      </c>
      <c r="B140" s="135" t="s">
        <v>12019</v>
      </c>
      <c r="C140" s="135" t="str">
        <f>DATABASE!B8126</f>
        <v>Libya</v>
      </c>
      <c r="D140" s="135" t="str">
        <f>DATABASE!C8126</f>
        <v>Africa</v>
      </c>
      <c r="E140" s="21">
        <f>DATABASE!O8126</f>
        <v>3201</v>
      </c>
      <c r="F140">
        <f>DATABASE!P8126</f>
        <v>1</v>
      </c>
      <c r="G140">
        <f>DATABASE!R8126</f>
        <v>1</v>
      </c>
      <c r="H140" s="117">
        <f>DATABASE!N8126</f>
        <v>2.2000000000000002</v>
      </c>
      <c r="I140" s="17" t="str">
        <f>DATABASE!U8126</f>
        <v>Y</v>
      </c>
      <c r="J140">
        <f>DATABASE!AF8126</f>
        <v>0</v>
      </c>
      <c r="K140">
        <f>DATABASE!AJ8126</f>
        <v>0</v>
      </c>
      <c r="L140">
        <f>DATABASE!AK8126</f>
        <v>0</v>
      </c>
      <c r="M140">
        <f>DATABASE!AL8126</f>
        <v>0</v>
      </c>
      <c r="N140">
        <f>DATABASE!AM8126</f>
        <v>0</v>
      </c>
      <c r="O140">
        <f>DATABASE!AN8126</f>
        <v>1</v>
      </c>
      <c r="P140">
        <f>DATABASE!AO8126</f>
        <v>1</v>
      </c>
      <c r="Q140">
        <f>DATABASE!AP8126</f>
        <v>0</v>
      </c>
      <c r="R140">
        <f>DATABASE!AQ8126</f>
        <v>0</v>
      </c>
      <c r="S140">
        <f>DATABASE!AR8126</f>
        <v>0</v>
      </c>
      <c r="T140">
        <f>DATABASE!AS8126</f>
        <v>0</v>
      </c>
      <c r="U140">
        <f>DATABASE!AT8126</f>
        <v>0</v>
      </c>
      <c r="V140">
        <f>DATABASE!AU8126</f>
        <v>0</v>
      </c>
      <c r="W140">
        <f>DATABASE!AV8126</f>
        <v>0</v>
      </c>
    </row>
    <row r="141" spans="1:23" hidden="1" x14ac:dyDescent="0.25">
      <c r="A141" s="135" t="s">
        <v>19003</v>
      </c>
      <c r="B141" s="135" t="s">
        <v>13205</v>
      </c>
      <c r="C141" s="135" t="str">
        <f>DATABASE!B8128</f>
        <v>Liechtenstein</v>
      </c>
      <c r="D141" s="135" t="str">
        <f>DATABASE!C8128</f>
        <v>Europe</v>
      </c>
      <c r="E141" s="21">
        <f>DATABASE!O8128</f>
        <v>2045</v>
      </c>
      <c r="F141">
        <f>DATABASE!P8128</f>
        <v>6</v>
      </c>
      <c r="G141">
        <f>DATABASE!R8128</f>
        <v>6</v>
      </c>
      <c r="H141" s="117">
        <f>DATABASE!N8128</f>
        <v>6.6000000000000005</v>
      </c>
      <c r="I141" s="17" t="str">
        <f>DATABASE!U8128</f>
        <v>Y</v>
      </c>
      <c r="J141">
        <f>DATABASE!AF8128</f>
        <v>0</v>
      </c>
      <c r="K141">
        <f>DATABASE!AJ8128</f>
        <v>0</v>
      </c>
      <c r="L141">
        <f>DATABASE!AK8128</f>
        <v>0</v>
      </c>
      <c r="M141">
        <f>DATABASE!AL8128</f>
        <v>0</v>
      </c>
      <c r="N141">
        <f>DATABASE!AM8128</f>
        <v>0</v>
      </c>
      <c r="O141">
        <f>DATABASE!AN8128</f>
        <v>0</v>
      </c>
      <c r="P141">
        <f>DATABASE!AO8128</f>
        <v>0</v>
      </c>
      <c r="Q141">
        <f>DATABASE!AP8128</f>
        <v>0</v>
      </c>
      <c r="R141">
        <f>DATABASE!AQ8128</f>
        <v>0</v>
      </c>
      <c r="S141">
        <f>DATABASE!AR8128</f>
        <v>0</v>
      </c>
      <c r="T141">
        <f>DATABASE!AS8128</f>
        <v>0</v>
      </c>
      <c r="U141">
        <f>DATABASE!AT8128</f>
        <v>0</v>
      </c>
      <c r="V141">
        <f>DATABASE!AU8128</f>
        <v>0</v>
      </c>
      <c r="W141">
        <f>DATABASE!AV8128</f>
        <v>6</v>
      </c>
    </row>
    <row r="142" spans="1:23" hidden="1" x14ac:dyDescent="0.25">
      <c r="A142" s="135" t="s">
        <v>19004</v>
      </c>
      <c r="B142" s="135" t="s">
        <v>13201</v>
      </c>
      <c r="C142" s="135" t="str">
        <f>DATABASE!B8135</f>
        <v>Luxembourg</v>
      </c>
      <c r="D142" s="135" t="str">
        <f>DATABASE!C8135</f>
        <v>Europe</v>
      </c>
      <c r="E142" s="21">
        <f>DATABASE!O8135</f>
        <v>2274</v>
      </c>
      <c r="F142">
        <f>DATABASE!P8135</f>
        <v>1</v>
      </c>
      <c r="G142">
        <f>DATABASE!R8135</f>
        <v>1</v>
      </c>
      <c r="H142" s="117">
        <f>DATABASE!N8135</f>
        <v>9</v>
      </c>
      <c r="I142" s="17" t="str">
        <f>DATABASE!U8135</f>
        <v>Y</v>
      </c>
      <c r="J142">
        <f>DATABASE!AF8135</f>
        <v>0</v>
      </c>
      <c r="K142">
        <f>DATABASE!AJ8135</f>
        <v>0</v>
      </c>
      <c r="L142">
        <f>DATABASE!AK8135</f>
        <v>0</v>
      </c>
      <c r="M142">
        <f>DATABASE!AL8135</f>
        <v>0</v>
      </c>
      <c r="N142">
        <f>DATABASE!AM8135</f>
        <v>0</v>
      </c>
      <c r="O142">
        <f>DATABASE!AN8135</f>
        <v>0</v>
      </c>
      <c r="P142">
        <f>DATABASE!AO8135</f>
        <v>0</v>
      </c>
      <c r="Q142">
        <f>DATABASE!AP8135</f>
        <v>0</v>
      </c>
      <c r="R142">
        <f>DATABASE!AQ8135</f>
        <v>0</v>
      </c>
      <c r="S142">
        <f>DATABASE!AR8135</f>
        <v>1</v>
      </c>
      <c r="T142">
        <f>DATABASE!AS8135</f>
        <v>1</v>
      </c>
      <c r="U142">
        <f>DATABASE!AT8135</f>
        <v>0</v>
      </c>
      <c r="V142">
        <f>DATABASE!AU8135</f>
        <v>0</v>
      </c>
      <c r="W142">
        <f>DATABASE!AV8135</f>
        <v>0</v>
      </c>
    </row>
    <row r="143" spans="1:23" hidden="1" x14ac:dyDescent="0.25">
      <c r="A143" s="135" t="s">
        <v>19005</v>
      </c>
      <c r="B143" s="135" t="s">
        <v>13208</v>
      </c>
      <c r="C143" s="135" t="str">
        <f>DATABASE!B8137</f>
        <v>Macedonia</v>
      </c>
      <c r="D143" s="135" t="str">
        <f>DATABASE!C8137</f>
        <v>Europe</v>
      </c>
      <c r="E143" s="21">
        <f>DATABASE!O8137</f>
        <v>2274</v>
      </c>
      <c r="F143">
        <f>DATABASE!P8137</f>
        <v>2</v>
      </c>
      <c r="G143">
        <f>DATABASE!R8137</f>
        <v>2</v>
      </c>
      <c r="H143" s="117">
        <f>DATABASE!N8137</f>
        <v>4.8</v>
      </c>
      <c r="I143" s="17" t="str">
        <f>DATABASE!U8137</f>
        <v>Y</v>
      </c>
      <c r="J143">
        <f>DATABASE!AF8137</f>
        <v>0</v>
      </c>
      <c r="K143">
        <f>DATABASE!AJ8137</f>
        <v>0</v>
      </c>
      <c r="L143">
        <f>DATABASE!AK8137</f>
        <v>0</v>
      </c>
      <c r="M143">
        <f>DATABASE!AL8137</f>
        <v>0</v>
      </c>
      <c r="N143">
        <f>DATABASE!AM8137</f>
        <v>0</v>
      </c>
      <c r="O143">
        <f>DATABASE!AN8137</f>
        <v>0</v>
      </c>
      <c r="P143">
        <f>DATABASE!AO8137</f>
        <v>0</v>
      </c>
      <c r="Q143">
        <f>DATABASE!AP8137</f>
        <v>0</v>
      </c>
      <c r="R143">
        <f>DATABASE!AQ8137</f>
        <v>0</v>
      </c>
      <c r="S143">
        <f>DATABASE!AR8137</f>
        <v>0</v>
      </c>
      <c r="T143">
        <f>DATABASE!AS8137</f>
        <v>0</v>
      </c>
      <c r="U143">
        <f>DATABASE!AT8137</f>
        <v>0</v>
      </c>
      <c r="V143">
        <f>DATABASE!AU8137</f>
        <v>0</v>
      </c>
      <c r="W143">
        <f>DATABASE!AV8137</f>
        <v>2</v>
      </c>
    </row>
    <row r="144" spans="1:23" hidden="1" x14ac:dyDescent="0.25">
      <c r="A144" s="135" t="s">
        <v>19007</v>
      </c>
      <c r="B144" s="135" t="s">
        <v>12020</v>
      </c>
      <c r="C144" s="135" t="str">
        <f>DATABASE!B8140</f>
        <v>Madagascar</v>
      </c>
      <c r="D144" s="135" t="str">
        <f>DATABASE!C8140</f>
        <v>Africa</v>
      </c>
      <c r="E144" s="21">
        <f>DATABASE!O8140</f>
        <v>2782</v>
      </c>
      <c r="F144">
        <f>DATABASE!P8140</f>
        <v>31</v>
      </c>
      <c r="G144">
        <f>DATABASE!R8140</f>
        <v>19</v>
      </c>
      <c r="H144" s="117">
        <f>DATABASE!N8140</f>
        <v>69.100000000000009</v>
      </c>
      <c r="I144" s="17" t="str">
        <f>DATABASE!U8140</f>
        <v>Y</v>
      </c>
      <c r="J144">
        <f>DATABASE!AF8140</f>
        <v>1</v>
      </c>
      <c r="K144">
        <f>DATABASE!AJ8140</f>
        <v>5</v>
      </c>
      <c r="L144">
        <f>DATABASE!AK8140</f>
        <v>5</v>
      </c>
      <c r="M144">
        <f>DATABASE!AL8140</f>
        <v>0</v>
      </c>
      <c r="N144">
        <f>DATABASE!AM8140</f>
        <v>0</v>
      </c>
      <c r="O144">
        <f>DATABASE!AN8140</f>
        <v>7</v>
      </c>
      <c r="P144">
        <f>DATABASE!AO8140</f>
        <v>5</v>
      </c>
      <c r="Q144">
        <f>DATABASE!AP8140</f>
        <v>0</v>
      </c>
      <c r="R144">
        <f>DATABASE!AQ8140</f>
        <v>0</v>
      </c>
      <c r="S144">
        <f>DATABASE!AR8140</f>
        <v>2</v>
      </c>
      <c r="T144">
        <f>DATABASE!AS8140</f>
        <v>2</v>
      </c>
      <c r="U144">
        <f>DATABASE!AT8140</f>
        <v>0</v>
      </c>
      <c r="V144">
        <f>DATABASE!AU8140</f>
        <v>0</v>
      </c>
      <c r="W144">
        <f>DATABASE!AV8140</f>
        <v>17</v>
      </c>
    </row>
    <row r="145" spans="1:23" hidden="1" x14ac:dyDescent="0.25">
      <c r="A145" s="135" t="s">
        <v>19006</v>
      </c>
      <c r="B145" s="135" t="s">
        <v>13256</v>
      </c>
      <c r="C145" s="135" t="str">
        <f>DATABASE!B8172</f>
        <v>Portugal</v>
      </c>
      <c r="D145" s="135" t="str">
        <f>DATABASE!C8172</f>
        <v>Europe</v>
      </c>
      <c r="E145" s="21">
        <f>DATABASE!O8172</f>
        <v>399</v>
      </c>
      <c r="F145">
        <f>DATABASE!P8172</f>
        <v>25</v>
      </c>
      <c r="G145">
        <f>DATABASE!R8172</f>
        <v>8</v>
      </c>
      <c r="H145" s="117">
        <f>DATABASE!N8172</f>
        <v>21.7</v>
      </c>
      <c r="I145" s="17" t="str">
        <f>DATABASE!U8172</f>
        <v>Y</v>
      </c>
      <c r="J145">
        <f>DATABASE!AF8172</f>
        <v>0</v>
      </c>
      <c r="K145">
        <f>DATABASE!AJ8172</f>
        <v>0</v>
      </c>
      <c r="L145">
        <f>DATABASE!AK8172</f>
        <v>0</v>
      </c>
      <c r="M145">
        <f>DATABASE!AL8172</f>
        <v>0</v>
      </c>
      <c r="N145">
        <f>DATABASE!AM8172</f>
        <v>0</v>
      </c>
      <c r="O145">
        <f>DATABASE!AN8172</f>
        <v>0</v>
      </c>
      <c r="P145">
        <f>DATABASE!AO8172</f>
        <v>0</v>
      </c>
      <c r="Q145">
        <f>DATABASE!AP8172</f>
        <v>0</v>
      </c>
      <c r="R145">
        <f>DATABASE!AQ8172</f>
        <v>0</v>
      </c>
      <c r="S145">
        <f>DATABASE!AR8172</f>
        <v>25</v>
      </c>
      <c r="T145">
        <f>DATABASE!AS8172</f>
        <v>8</v>
      </c>
      <c r="U145">
        <f>DATABASE!AT8172</f>
        <v>0</v>
      </c>
      <c r="V145">
        <f>DATABASE!AU8172</f>
        <v>0</v>
      </c>
      <c r="W145">
        <f>DATABASE!AV8172</f>
        <v>0</v>
      </c>
    </row>
    <row r="146" spans="1:23" hidden="1" x14ac:dyDescent="0.25">
      <c r="A146" s="135" t="s">
        <v>19008</v>
      </c>
      <c r="B146" s="135" t="s">
        <v>12021</v>
      </c>
      <c r="C146" s="135" t="str">
        <f>DATABASE!B8198</f>
        <v>Malawi</v>
      </c>
      <c r="D146" s="135" t="str">
        <f>DATABASE!C8198</f>
        <v>Africa</v>
      </c>
      <c r="E146" s="21">
        <f>DATABASE!O8198</f>
        <v>1066</v>
      </c>
      <c r="F146">
        <f>DATABASE!P8198</f>
        <v>28</v>
      </c>
      <c r="G146">
        <f>DATABASE!R8198</f>
        <v>9</v>
      </c>
      <c r="H146" s="117">
        <f>DATABASE!N8198</f>
        <v>15</v>
      </c>
      <c r="I146" s="17" t="str">
        <f>DATABASE!U8198</f>
        <v>Y</v>
      </c>
      <c r="J146">
        <f>DATABASE!AF8198</f>
        <v>0</v>
      </c>
      <c r="K146">
        <f>DATABASE!AJ8198</f>
        <v>3</v>
      </c>
      <c r="L146">
        <f>DATABASE!AK8198</f>
        <v>3</v>
      </c>
      <c r="M146">
        <f>DATABASE!AL8198</f>
        <v>0</v>
      </c>
      <c r="N146">
        <f>DATABASE!AM8198</f>
        <v>0</v>
      </c>
      <c r="O146">
        <f>DATABASE!AN8198</f>
        <v>2</v>
      </c>
      <c r="P146">
        <f>DATABASE!AO8198</f>
        <v>2</v>
      </c>
      <c r="Q146">
        <f>DATABASE!AP8198</f>
        <v>0</v>
      </c>
      <c r="R146">
        <f>DATABASE!AQ8198</f>
        <v>0</v>
      </c>
      <c r="S146">
        <f>DATABASE!AR8198</f>
        <v>0</v>
      </c>
      <c r="T146">
        <f>DATABASE!AS8198</f>
        <v>0</v>
      </c>
      <c r="U146">
        <f>DATABASE!AT8198</f>
        <v>0</v>
      </c>
      <c r="V146">
        <f>DATABASE!AU8198</f>
        <v>0</v>
      </c>
      <c r="W146">
        <f>DATABASE!AV8198</f>
        <v>23</v>
      </c>
    </row>
    <row r="147" spans="1:23" hidden="1" x14ac:dyDescent="0.25">
      <c r="A147" s="135" t="s">
        <v>19009</v>
      </c>
      <c r="B147" s="135" t="s">
        <v>14528</v>
      </c>
      <c r="C147" s="135" t="str">
        <f>DATABASE!B8227</f>
        <v>Maldives</v>
      </c>
      <c r="D147" s="135" t="str">
        <f>DATABASE!C8227</f>
        <v>Asia</v>
      </c>
      <c r="E147" s="21">
        <f>DATABASE!O8227</f>
        <v>9146</v>
      </c>
      <c r="F147">
        <f>DATABASE!P8227</f>
        <v>133</v>
      </c>
      <c r="G147">
        <f>DATABASE!R8227</f>
        <v>59</v>
      </c>
      <c r="H147" s="117">
        <f>DATABASE!N8227</f>
        <v>164</v>
      </c>
      <c r="I147" s="17" t="str">
        <f>DATABASE!U8227</f>
        <v>Y</v>
      </c>
      <c r="J147">
        <f>DATABASE!AF8227</f>
        <v>22</v>
      </c>
      <c r="K147">
        <f>DATABASE!AJ8227</f>
        <v>31</v>
      </c>
      <c r="L147">
        <f>DATABASE!AK8227</f>
        <v>20</v>
      </c>
      <c r="M147">
        <f>DATABASE!AL8227</f>
        <v>0</v>
      </c>
      <c r="N147">
        <f>DATABASE!AM8227</f>
        <v>0</v>
      </c>
      <c r="O147">
        <f>DATABASE!AN8227</f>
        <v>13</v>
      </c>
      <c r="P147">
        <f>DATABASE!AO8227</f>
        <v>9</v>
      </c>
      <c r="Q147">
        <f>DATABASE!AP8227</f>
        <v>3</v>
      </c>
      <c r="R147">
        <f>DATABASE!AQ8227</f>
        <v>0</v>
      </c>
      <c r="S147">
        <f>DATABASE!AR8227</f>
        <v>15</v>
      </c>
      <c r="T147">
        <f>DATABASE!AS8227</f>
        <v>5</v>
      </c>
      <c r="U147">
        <f>DATABASE!AT8227</f>
        <v>4</v>
      </c>
      <c r="V147">
        <f>DATABASE!AU8227</f>
        <v>2</v>
      </c>
      <c r="W147">
        <f>DATABASE!AV8227</f>
        <v>67</v>
      </c>
    </row>
    <row r="148" spans="1:23" hidden="1" x14ac:dyDescent="0.25">
      <c r="A148" s="135" t="s">
        <v>19010</v>
      </c>
      <c r="B148" s="135" t="s">
        <v>12022</v>
      </c>
      <c r="C148" s="135" t="str">
        <f>DATABASE!B8361</f>
        <v>Mali</v>
      </c>
      <c r="D148" s="135" t="str">
        <f>DATABASE!C8361</f>
        <v>Africa</v>
      </c>
      <c r="E148" s="21">
        <f>DATABASE!O8361</f>
        <v>2692</v>
      </c>
      <c r="F148">
        <f>DATABASE!P8361</f>
        <v>22</v>
      </c>
      <c r="G148">
        <f>DATABASE!R8361</f>
        <v>22</v>
      </c>
      <c r="H148" s="117">
        <f>DATABASE!N8361</f>
        <v>67</v>
      </c>
      <c r="I148" s="17" t="str">
        <f>DATABASE!U8361</f>
        <v>Y</v>
      </c>
      <c r="J148">
        <f>DATABASE!AF8361</f>
        <v>2</v>
      </c>
      <c r="K148">
        <f>DATABASE!AJ8361</f>
        <v>14</v>
      </c>
      <c r="L148">
        <f>DATABASE!AK8361</f>
        <v>14</v>
      </c>
      <c r="M148">
        <f>DATABASE!AL8361</f>
        <v>0</v>
      </c>
      <c r="N148">
        <f>DATABASE!AM8361</f>
        <v>0</v>
      </c>
      <c r="O148">
        <f>DATABASE!AN8361</f>
        <v>1</v>
      </c>
      <c r="P148">
        <f>DATABASE!AO8361</f>
        <v>1</v>
      </c>
      <c r="Q148">
        <f>DATABASE!AP8361</f>
        <v>3</v>
      </c>
      <c r="R148">
        <f>DATABASE!AQ8361</f>
        <v>3</v>
      </c>
      <c r="S148">
        <f>DATABASE!AR8361</f>
        <v>0</v>
      </c>
      <c r="T148">
        <f>DATABASE!AS8361</f>
        <v>0</v>
      </c>
      <c r="U148">
        <f>DATABASE!AT8361</f>
        <v>0</v>
      </c>
      <c r="V148">
        <f>DATABASE!AU8361</f>
        <v>0</v>
      </c>
      <c r="W148">
        <f>DATABASE!AV8361</f>
        <v>4</v>
      </c>
    </row>
    <row r="149" spans="1:23" hidden="1" x14ac:dyDescent="0.25">
      <c r="A149" s="135" t="s">
        <v>19011</v>
      </c>
      <c r="B149" s="135" t="s">
        <v>19179</v>
      </c>
      <c r="C149" s="135" t="str">
        <f>DATABASE!B8384</f>
        <v>Bahrain</v>
      </c>
      <c r="D149" s="135" t="str">
        <f>DATABASE!C8384</f>
        <v>Asia</v>
      </c>
      <c r="E149" s="21">
        <f>DATABASE!O8384</f>
        <v>1483</v>
      </c>
      <c r="F149">
        <f>DATABASE!P8384</f>
        <v>10</v>
      </c>
      <c r="G149">
        <f>DATABASE!R8384</f>
        <v>10</v>
      </c>
      <c r="H149" s="117">
        <f>DATABASE!N8384</f>
        <v>49.5</v>
      </c>
      <c r="I149" s="17" t="str">
        <f>DATABASE!U8384</f>
        <v>N</v>
      </c>
      <c r="J149">
        <f>DATABASE!AF8384</f>
        <v>5</v>
      </c>
      <c r="K149">
        <f>DATABASE!AJ8384</f>
        <v>5</v>
      </c>
      <c r="L149">
        <f>DATABASE!AK8384</f>
        <v>5</v>
      </c>
      <c r="M149">
        <f>DATABASE!AL8384</f>
        <v>0</v>
      </c>
      <c r="N149">
        <f>DATABASE!AM8384</f>
        <v>0</v>
      </c>
      <c r="O149">
        <f>DATABASE!AN8384</f>
        <v>1</v>
      </c>
      <c r="P149">
        <f>DATABASE!AO8384</f>
        <v>1</v>
      </c>
      <c r="Q149">
        <f>DATABASE!AP8384</f>
        <v>0</v>
      </c>
      <c r="R149">
        <f>DATABASE!AQ8384</f>
        <v>0</v>
      </c>
      <c r="S149">
        <f>DATABASE!AR8384</f>
        <v>4</v>
      </c>
      <c r="T149">
        <f>DATABASE!AS8384</f>
        <v>4</v>
      </c>
      <c r="U149">
        <f>DATABASE!AT8384</f>
        <v>0</v>
      </c>
      <c r="V149">
        <f>DATABASE!AU8384</f>
        <v>0</v>
      </c>
      <c r="W149">
        <f>DATABASE!AV8384</f>
        <v>0</v>
      </c>
    </row>
    <row r="150" spans="1:23" hidden="1" x14ac:dyDescent="0.25">
      <c r="A150" s="135" t="s">
        <v>19012</v>
      </c>
      <c r="B150" s="135" t="s">
        <v>19180</v>
      </c>
      <c r="C150" s="135" t="str">
        <f>DATABASE!B8395</f>
        <v>China</v>
      </c>
      <c r="D150" s="135" t="str">
        <f>DATABASE!C8395</f>
        <v>Asia</v>
      </c>
      <c r="E150" s="21">
        <f>DATABASE!O8395</f>
        <v>159</v>
      </c>
      <c r="F150">
        <f>DATABASE!P8395</f>
        <v>22</v>
      </c>
      <c r="G150">
        <f>DATABASE!R8395</f>
        <v>7</v>
      </c>
      <c r="H150" s="117">
        <f>DATABASE!N8395</f>
        <v>16.8</v>
      </c>
      <c r="I150" s="17" t="str">
        <f>DATABASE!U8395</f>
        <v>N</v>
      </c>
      <c r="J150">
        <f>DATABASE!AF8395</f>
        <v>4</v>
      </c>
      <c r="K150">
        <f>DATABASE!AJ8395</f>
        <v>2</v>
      </c>
      <c r="L150">
        <f>DATABASE!AK8395</f>
        <v>1</v>
      </c>
      <c r="M150">
        <f>DATABASE!AL8395</f>
        <v>0</v>
      </c>
      <c r="N150">
        <f>DATABASE!AM8395</f>
        <v>0</v>
      </c>
      <c r="O150">
        <f>DATABASE!AN8395</f>
        <v>11</v>
      </c>
      <c r="P150">
        <f>DATABASE!AO8395</f>
        <v>6</v>
      </c>
      <c r="Q150">
        <f>DATABASE!AP8395</f>
        <v>0</v>
      </c>
      <c r="R150">
        <f>DATABASE!AQ8395</f>
        <v>0</v>
      </c>
      <c r="S150">
        <f>DATABASE!AR8395</f>
        <v>0</v>
      </c>
      <c r="T150">
        <f>DATABASE!AS8395</f>
        <v>0</v>
      </c>
      <c r="U150">
        <f>DATABASE!AT8395</f>
        <v>0</v>
      </c>
      <c r="V150">
        <f>DATABASE!AU8395</f>
        <v>0</v>
      </c>
      <c r="W150">
        <f>DATABASE!AV8395</f>
        <v>0</v>
      </c>
    </row>
    <row r="151" spans="1:23" x14ac:dyDescent="0.25">
      <c r="A151" s="135" t="s">
        <v>19013</v>
      </c>
      <c r="B151" s="135" t="s">
        <v>19181</v>
      </c>
      <c r="C151" s="135" t="str">
        <f>DATABASE!B8418</f>
        <v>Marshall Is</v>
      </c>
      <c r="D151" s="135" t="str">
        <f>DATABASE!C8418</f>
        <v>Oceania</v>
      </c>
      <c r="E151" s="21">
        <f>DATABASE!O8418</f>
        <v>4182</v>
      </c>
      <c r="F151">
        <f>DATABASE!P8418</f>
        <v>52</v>
      </c>
      <c r="G151">
        <f>DATABASE!R8418</f>
        <v>51</v>
      </c>
      <c r="H151" s="117">
        <f>DATABASE!N8418</f>
        <v>221.20000000000005</v>
      </c>
      <c r="I151" s="17" t="str">
        <f>DATABASE!U8418</f>
        <v>Y</v>
      </c>
      <c r="J151">
        <f>DATABASE!AF8418</f>
        <v>5</v>
      </c>
      <c r="K151">
        <f>DATABASE!AJ8418</f>
        <v>9</v>
      </c>
      <c r="L151">
        <f>DATABASE!AK8418</f>
        <v>9</v>
      </c>
      <c r="M151">
        <f>DATABASE!AL8418</f>
        <v>4</v>
      </c>
      <c r="N151">
        <f>DATABASE!AM8418</f>
        <v>4</v>
      </c>
      <c r="O151">
        <f>DATABASE!AN8418</f>
        <v>4</v>
      </c>
      <c r="P151">
        <f>DATABASE!AO8418</f>
        <v>4</v>
      </c>
      <c r="Q151">
        <f>DATABASE!AP8418</f>
        <v>0</v>
      </c>
      <c r="R151">
        <f>DATABASE!AQ8418</f>
        <v>0</v>
      </c>
      <c r="S151">
        <f>DATABASE!AR8418</f>
        <v>4</v>
      </c>
      <c r="T151">
        <f>DATABASE!AS8418</f>
        <v>4</v>
      </c>
      <c r="U151">
        <f>DATABASE!AT8418</f>
        <v>31</v>
      </c>
      <c r="V151">
        <f>DATABASE!AU8418</f>
        <v>30</v>
      </c>
      <c r="W151">
        <f>DATABASE!AV8418</f>
        <v>0</v>
      </c>
    </row>
    <row r="152" spans="1:23" hidden="1" x14ac:dyDescent="0.25">
      <c r="A152" s="135" t="s">
        <v>19014</v>
      </c>
      <c r="B152" s="135" t="s">
        <v>12881</v>
      </c>
      <c r="C152" s="135" t="str">
        <f>DATABASE!B8471</f>
        <v>Martinique</v>
      </c>
      <c r="D152" s="135" t="str">
        <f>DATABASE!C8471</f>
        <v>Nth America</v>
      </c>
      <c r="E152" s="21">
        <f>DATABASE!O8471</f>
        <v>275</v>
      </c>
      <c r="F152">
        <f>DATABASE!P8471</f>
        <v>48</v>
      </c>
      <c r="G152">
        <f>DATABASE!R8471</f>
        <v>20</v>
      </c>
      <c r="H152" s="117">
        <f>DATABASE!N8471</f>
        <v>12.499999999999996</v>
      </c>
      <c r="I152" s="17" t="str">
        <f>DATABASE!U8471</f>
        <v>N</v>
      </c>
      <c r="J152">
        <f>DATABASE!AF8471</f>
        <v>0</v>
      </c>
      <c r="K152">
        <f>DATABASE!AJ8471</f>
        <v>0</v>
      </c>
      <c r="L152">
        <f>DATABASE!AK8471</f>
        <v>0</v>
      </c>
      <c r="M152">
        <f>DATABASE!AL8471</f>
        <v>0</v>
      </c>
      <c r="N152">
        <f>DATABASE!AM8471</f>
        <v>0</v>
      </c>
      <c r="O152">
        <f>DATABASE!AN8471</f>
        <v>38</v>
      </c>
      <c r="P152">
        <f>DATABASE!AO8471</f>
        <v>17</v>
      </c>
      <c r="Q152">
        <f>DATABASE!AP8471</f>
        <v>0</v>
      </c>
      <c r="R152">
        <f>DATABASE!AQ8471</f>
        <v>0</v>
      </c>
      <c r="S152">
        <f>DATABASE!AR8471</f>
        <v>0</v>
      </c>
      <c r="T152">
        <f>DATABASE!AS8471</f>
        <v>0</v>
      </c>
      <c r="U152">
        <f>DATABASE!AT8471</f>
        <v>10</v>
      </c>
      <c r="V152">
        <f>DATABASE!AU8471</f>
        <v>3</v>
      </c>
      <c r="W152">
        <f>DATABASE!AV8471</f>
        <v>0</v>
      </c>
    </row>
    <row r="153" spans="1:23" hidden="1" x14ac:dyDescent="0.25">
      <c r="A153" s="135" t="s">
        <v>19015</v>
      </c>
      <c r="B153" s="135" t="s">
        <v>12024</v>
      </c>
      <c r="C153" s="135" t="str">
        <f>DATABASE!B8520</f>
        <v>Mauritania</v>
      </c>
      <c r="D153" s="135" t="str">
        <f>DATABASE!C8520</f>
        <v>Africa</v>
      </c>
      <c r="E153" s="21">
        <f>DATABASE!O8520</f>
        <v>1244</v>
      </c>
      <c r="F153">
        <f>DATABASE!P8520</f>
        <v>3</v>
      </c>
      <c r="G153">
        <f>DATABASE!R8520</f>
        <v>3</v>
      </c>
      <c r="H153" s="117">
        <f>DATABASE!N8520</f>
        <v>4.0500000000000007</v>
      </c>
      <c r="I153" s="17" t="str">
        <f>DATABASE!U8520</f>
        <v>Y</v>
      </c>
      <c r="J153">
        <f>DATABASE!AF8520</f>
        <v>3</v>
      </c>
      <c r="K153">
        <f>DATABASE!AJ8520</f>
        <v>0</v>
      </c>
      <c r="L153">
        <f>DATABASE!AK8520</f>
        <v>0</v>
      </c>
      <c r="M153">
        <f>DATABASE!AL8520</f>
        <v>0</v>
      </c>
      <c r="N153">
        <f>DATABASE!AM8520</f>
        <v>0</v>
      </c>
      <c r="O153">
        <f>DATABASE!AN8520</f>
        <v>3</v>
      </c>
      <c r="P153">
        <f>DATABASE!AO8520</f>
        <v>3</v>
      </c>
      <c r="Q153">
        <f>DATABASE!AP8520</f>
        <v>0</v>
      </c>
      <c r="R153">
        <f>DATABASE!AQ8520</f>
        <v>0</v>
      </c>
      <c r="S153">
        <f>DATABASE!AR8520</f>
        <v>0</v>
      </c>
      <c r="T153">
        <f>DATABASE!AS8520</f>
        <v>0</v>
      </c>
      <c r="U153">
        <f>DATABASE!AT8520</f>
        <v>0</v>
      </c>
      <c r="V153">
        <f>DATABASE!AU8520</f>
        <v>0</v>
      </c>
      <c r="W153">
        <f>DATABASE!AV8520</f>
        <v>0</v>
      </c>
    </row>
    <row r="154" spans="1:23" hidden="1" x14ac:dyDescent="0.25">
      <c r="A154" s="135" t="s">
        <v>19016</v>
      </c>
      <c r="B154" s="135" t="s">
        <v>12025</v>
      </c>
      <c r="C154" s="135" t="str">
        <f>DATABASE!B8524</f>
        <v>Mauritius</v>
      </c>
      <c r="D154" s="135" t="str">
        <f>DATABASE!C8524</f>
        <v>Africa</v>
      </c>
      <c r="E154" s="21">
        <f>DATABASE!O8524</f>
        <v>1273</v>
      </c>
      <c r="F154">
        <f>DATABASE!P8524</f>
        <v>80</v>
      </c>
      <c r="G154">
        <f>DATABASE!R8524</f>
        <v>72</v>
      </c>
      <c r="H154" s="117">
        <f>DATABASE!N8524</f>
        <v>147.14999999999995</v>
      </c>
      <c r="I154" s="17" t="str">
        <f>DATABASE!U8524</f>
        <v>Y</v>
      </c>
      <c r="J154">
        <f>DATABASE!AF8524</f>
        <v>0</v>
      </c>
      <c r="K154">
        <f>DATABASE!AJ8524</f>
        <v>0</v>
      </c>
      <c r="L154">
        <f>DATABASE!AK8524</f>
        <v>0</v>
      </c>
      <c r="M154">
        <f>DATABASE!AL8524</f>
        <v>0</v>
      </c>
      <c r="N154">
        <f>DATABASE!AM8524</f>
        <v>0</v>
      </c>
      <c r="O154">
        <f>DATABASE!AN8524</f>
        <v>31</v>
      </c>
      <c r="P154">
        <f>DATABASE!AO8524</f>
        <v>30</v>
      </c>
      <c r="Q154">
        <f>DATABASE!AP8524</f>
        <v>0</v>
      </c>
      <c r="R154">
        <f>DATABASE!AQ8524</f>
        <v>0</v>
      </c>
      <c r="S154">
        <f>DATABASE!AR8524</f>
        <v>44</v>
      </c>
      <c r="T154">
        <f>DATABASE!AS8524</f>
        <v>37</v>
      </c>
      <c r="U154">
        <f>DATABASE!AT8524</f>
        <v>5</v>
      </c>
      <c r="V154">
        <f>DATABASE!AU8524</f>
        <v>5</v>
      </c>
      <c r="W154">
        <f>DATABASE!AV8524</f>
        <v>0</v>
      </c>
    </row>
    <row r="155" spans="1:23" hidden="1" x14ac:dyDescent="0.25">
      <c r="A155" s="135" t="s">
        <v>19017</v>
      </c>
      <c r="B155" s="135" t="s">
        <v>13270</v>
      </c>
      <c r="C155" s="135" t="str">
        <f>DATABASE!B8605</f>
        <v>Mayotte</v>
      </c>
      <c r="D155" s="135" t="str">
        <f>DATABASE!C8605</f>
        <v>Africa</v>
      </c>
      <c r="E155" s="21">
        <f>DATABASE!O8605</f>
        <v>266</v>
      </c>
      <c r="F155">
        <f>DATABASE!P8605</f>
        <v>30</v>
      </c>
      <c r="G155">
        <f>DATABASE!R8605</f>
        <v>27</v>
      </c>
      <c r="H155" s="117">
        <f>DATABASE!N8605</f>
        <v>45.400000000000006</v>
      </c>
      <c r="I155" s="17" t="str">
        <f>DATABASE!U8605</f>
        <v>Y</v>
      </c>
      <c r="J155">
        <f>DATABASE!AF8605</f>
        <v>0</v>
      </c>
      <c r="K155">
        <f>DATABASE!AJ8605</f>
        <v>0</v>
      </c>
      <c r="L155">
        <f>DATABASE!AK8605</f>
        <v>0</v>
      </c>
      <c r="M155">
        <f>DATABASE!AL8605</f>
        <v>1</v>
      </c>
      <c r="N155">
        <f>DATABASE!AM8605</f>
        <v>1</v>
      </c>
      <c r="O155">
        <f>DATABASE!AN8605</f>
        <v>7</v>
      </c>
      <c r="P155">
        <f>DATABASE!AO8605</f>
        <v>7</v>
      </c>
      <c r="Q155">
        <f>DATABASE!AP8605</f>
        <v>0</v>
      </c>
      <c r="R155">
        <f>DATABASE!AQ8605</f>
        <v>0</v>
      </c>
      <c r="S155">
        <f>DATABASE!AR8605</f>
        <v>7</v>
      </c>
      <c r="T155">
        <f>DATABASE!AS8605</f>
        <v>6</v>
      </c>
      <c r="U155">
        <f>DATABASE!AT8605</f>
        <v>15</v>
      </c>
      <c r="V155">
        <f>DATABASE!AU8605</f>
        <v>13</v>
      </c>
      <c r="W155">
        <f>DATABASE!AV8605</f>
        <v>0</v>
      </c>
    </row>
    <row r="156" spans="1:23" hidden="1" x14ac:dyDescent="0.25">
      <c r="A156" s="135" t="s">
        <v>19018</v>
      </c>
      <c r="B156" s="135" t="s">
        <v>16418</v>
      </c>
      <c r="C156" s="135" t="str">
        <f>DATABASE!B8636</f>
        <v>Mexico</v>
      </c>
      <c r="D156" s="135" t="str">
        <f>DATABASE!C8636</f>
        <v>Nth America</v>
      </c>
      <c r="E156" s="21">
        <f>DATABASE!O8636</f>
        <v>4680</v>
      </c>
      <c r="F156">
        <f>DATABASE!P8636</f>
        <v>185</v>
      </c>
      <c r="G156">
        <f>DATABASE!R8636</f>
        <v>66</v>
      </c>
      <c r="H156" s="117">
        <f>DATABASE!N8636</f>
        <v>88.799999999999983</v>
      </c>
      <c r="I156" s="17" t="str">
        <f>DATABASE!U8636</f>
        <v>Y</v>
      </c>
      <c r="J156">
        <f>DATABASE!AF8636</f>
        <v>0</v>
      </c>
      <c r="K156">
        <f>DATABASE!AJ8636</f>
        <v>75</v>
      </c>
      <c r="L156">
        <f>DATABASE!AK8636</f>
        <v>41</v>
      </c>
      <c r="M156">
        <f>DATABASE!AL8636</f>
        <v>0</v>
      </c>
      <c r="N156">
        <f>DATABASE!AM8636</f>
        <v>0</v>
      </c>
      <c r="O156">
        <f>DATABASE!AN8636</f>
        <v>35</v>
      </c>
      <c r="P156">
        <f>DATABASE!AO8636</f>
        <v>21</v>
      </c>
      <c r="Q156">
        <f>DATABASE!AP8636</f>
        <v>9</v>
      </c>
      <c r="R156">
        <f>DATABASE!AQ8636</f>
        <v>1</v>
      </c>
      <c r="S156">
        <f>DATABASE!AR8636</f>
        <v>2</v>
      </c>
      <c r="T156">
        <f>DATABASE!AS8636</f>
        <v>2</v>
      </c>
      <c r="U156">
        <f>DATABASE!AT8636</f>
        <v>0</v>
      </c>
      <c r="V156">
        <f>DATABASE!AU8636</f>
        <v>0</v>
      </c>
      <c r="W156">
        <f>DATABASE!AV8636</f>
        <v>27</v>
      </c>
    </row>
    <row r="157" spans="1:23" x14ac:dyDescent="0.25">
      <c r="A157" s="135" t="s">
        <v>19019</v>
      </c>
      <c r="B157" s="135" t="s">
        <v>15531</v>
      </c>
      <c r="C157" s="135" t="str">
        <f>DATABASE!B8822</f>
        <v>Micronesia</v>
      </c>
      <c r="D157" s="135" t="str">
        <f>DATABASE!C8822</f>
        <v>Oceania</v>
      </c>
      <c r="E157" s="21">
        <f>DATABASE!O8822</f>
        <v>2921</v>
      </c>
      <c r="F157">
        <f>DATABASE!P8822</f>
        <v>46</v>
      </c>
      <c r="G157">
        <f>DATABASE!R8822</f>
        <v>44</v>
      </c>
      <c r="H157" s="117">
        <f>DATABASE!N8822</f>
        <v>150.05000000000001</v>
      </c>
      <c r="I157" s="17" t="str">
        <f>DATABASE!U8822</f>
        <v>Y</v>
      </c>
      <c r="J157">
        <f>DATABASE!AF8822</f>
        <v>1</v>
      </c>
      <c r="K157">
        <f>DATABASE!AJ8822</f>
        <v>6</v>
      </c>
      <c r="L157">
        <f>DATABASE!AK8822</f>
        <v>6</v>
      </c>
      <c r="M157">
        <f>DATABASE!AL8822</f>
        <v>2</v>
      </c>
      <c r="N157">
        <f>DATABASE!AM8822</f>
        <v>2</v>
      </c>
      <c r="O157">
        <f>DATABASE!AN8822</f>
        <v>9</v>
      </c>
      <c r="P157">
        <f>DATABASE!AO8822</f>
        <v>9</v>
      </c>
      <c r="Q157">
        <f>DATABASE!AP8822</f>
        <v>8</v>
      </c>
      <c r="R157">
        <f>DATABASE!AQ8822</f>
        <v>6</v>
      </c>
      <c r="S157">
        <f>DATABASE!AR8822</f>
        <v>11</v>
      </c>
      <c r="T157">
        <f>DATABASE!AS8822</f>
        <v>11</v>
      </c>
      <c r="U157">
        <f>DATABASE!AT8822</f>
        <v>10</v>
      </c>
      <c r="V157">
        <f>DATABASE!AU8822</f>
        <v>10</v>
      </c>
      <c r="W157">
        <f>DATABASE!AV8822</f>
        <v>0</v>
      </c>
    </row>
    <row r="158" spans="1:23" hidden="1" x14ac:dyDescent="0.25">
      <c r="A158" s="135" t="s">
        <v>19020</v>
      </c>
      <c r="B158" s="135" t="s">
        <v>17236</v>
      </c>
      <c r="C158" s="135" t="str">
        <f>DATABASE!B8869</f>
        <v>Monaco</v>
      </c>
      <c r="D158" s="135" t="str">
        <f>DATABASE!C8869</f>
        <v>Europe</v>
      </c>
      <c r="E158" s="21">
        <f>DATABASE!O8869</f>
        <v>3555</v>
      </c>
      <c r="F158">
        <f>DATABASE!P8869</f>
        <v>6</v>
      </c>
      <c r="G158">
        <f>DATABASE!R8869</f>
        <v>6</v>
      </c>
      <c r="H158" s="117">
        <f>DATABASE!N8869</f>
        <v>12</v>
      </c>
      <c r="I158" s="17" t="str">
        <f>DATABASE!U8869</f>
        <v>Y</v>
      </c>
      <c r="J158">
        <f>DATABASE!AF8869</f>
        <v>0</v>
      </c>
      <c r="K158">
        <f>DATABASE!AJ8869</f>
        <v>0</v>
      </c>
      <c r="L158">
        <f>DATABASE!AK8869</f>
        <v>0</v>
      </c>
      <c r="M158">
        <f>DATABASE!AL8869</f>
        <v>0</v>
      </c>
      <c r="N158">
        <f>DATABASE!AM8869</f>
        <v>0</v>
      </c>
      <c r="O158">
        <f>DATABASE!AN8869</f>
        <v>0</v>
      </c>
      <c r="P158">
        <f>DATABASE!AO8869</f>
        <v>0</v>
      </c>
      <c r="Q158">
        <f>DATABASE!AP8869</f>
        <v>0</v>
      </c>
      <c r="R158">
        <f>DATABASE!AQ8869</f>
        <v>0</v>
      </c>
      <c r="S158">
        <f>DATABASE!AR8869</f>
        <v>0</v>
      </c>
      <c r="T158">
        <f>DATABASE!AS8869</f>
        <v>0</v>
      </c>
      <c r="U158">
        <f>DATABASE!AT8869</f>
        <v>0</v>
      </c>
      <c r="V158">
        <f>DATABASE!AU8869</f>
        <v>0</v>
      </c>
      <c r="W158">
        <f>DATABASE!AV8869</f>
        <v>6</v>
      </c>
    </row>
    <row r="159" spans="1:23" hidden="1" x14ac:dyDescent="0.25">
      <c r="A159" s="135" t="s">
        <v>19021</v>
      </c>
      <c r="B159" s="135" t="s">
        <v>14546</v>
      </c>
      <c r="C159" s="135" t="str">
        <f>DATABASE!B8876</f>
        <v>Mongolia</v>
      </c>
      <c r="D159" s="135" t="str">
        <f>DATABASE!C8876</f>
        <v>Asia</v>
      </c>
      <c r="E159" s="21">
        <f>DATABASE!O8876</f>
        <v>4152</v>
      </c>
      <c r="F159">
        <f>DATABASE!P8876</f>
        <v>12</v>
      </c>
      <c r="G159">
        <f>DATABASE!R8876</f>
        <v>12</v>
      </c>
      <c r="H159" s="117">
        <f>DATABASE!N8876</f>
        <v>38.700000000000003</v>
      </c>
      <c r="I159" s="17" t="str">
        <f>DATABASE!U8876</f>
        <v>Y</v>
      </c>
      <c r="J159">
        <f>DATABASE!AF8876</f>
        <v>7</v>
      </c>
      <c r="K159">
        <f>DATABASE!AJ8876</f>
        <v>10</v>
      </c>
      <c r="L159">
        <f>DATABASE!AK8876</f>
        <v>10</v>
      </c>
      <c r="M159">
        <f>DATABASE!AL8876</f>
        <v>1</v>
      </c>
      <c r="N159">
        <f>DATABASE!AM8876</f>
        <v>1</v>
      </c>
      <c r="O159">
        <f>DATABASE!AN8876</f>
        <v>1</v>
      </c>
      <c r="P159">
        <f>DATABASE!AO8876</f>
        <v>1</v>
      </c>
      <c r="Q159">
        <f>DATABASE!AP8876</f>
        <v>0</v>
      </c>
      <c r="R159">
        <f>DATABASE!AQ8876</f>
        <v>0</v>
      </c>
      <c r="S159">
        <f>DATABASE!AR8876</f>
        <v>0</v>
      </c>
      <c r="T159">
        <f>DATABASE!AS8876</f>
        <v>0</v>
      </c>
      <c r="U159">
        <f>DATABASE!AT8876</f>
        <v>0</v>
      </c>
      <c r="V159">
        <f>DATABASE!AU8876</f>
        <v>0</v>
      </c>
      <c r="W159">
        <f>DATABASE!AV8876</f>
        <v>0</v>
      </c>
    </row>
    <row r="160" spans="1:23" hidden="1" x14ac:dyDescent="0.25">
      <c r="A160" s="135" t="s">
        <v>19022</v>
      </c>
      <c r="B160" s="135" t="s">
        <v>17237</v>
      </c>
      <c r="C160" s="135" t="str">
        <f>DATABASE!B8889</f>
        <v>Monserrat</v>
      </c>
      <c r="D160" s="135" t="str">
        <f>DATABASE!C8889</f>
        <v>Nth America</v>
      </c>
      <c r="E160" s="21">
        <f>DATABASE!O8889</f>
        <v>1956</v>
      </c>
      <c r="F160">
        <f>DATABASE!P8889</f>
        <v>132</v>
      </c>
      <c r="G160">
        <f>DATABASE!R8889</f>
        <v>98</v>
      </c>
      <c r="H160" s="117">
        <f>DATABASE!N8889</f>
        <v>246.50000000000003</v>
      </c>
      <c r="I160" s="17" t="str">
        <f>DATABASE!U8889</f>
        <v>Y</v>
      </c>
      <c r="J160">
        <f>DATABASE!AF8889</f>
        <v>0</v>
      </c>
      <c r="K160">
        <f>DATABASE!AJ8889</f>
        <v>55</v>
      </c>
      <c r="L160">
        <f>DATABASE!AK8889</f>
        <v>47</v>
      </c>
      <c r="M160">
        <f>DATABASE!AL8889</f>
        <v>1</v>
      </c>
      <c r="N160">
        <f>DATABASE!AM8889</f>
        <v>1</v>
      </c>
      <c r="O160">
        <f>DATABASE!AN8889</f>
        <v>19</v>
      </c>
      <c r="P160">
        <f>DATABASE!AO8889</f>
        <v>9</v>
      </c>
      <c r="Q160">
        <f>DATABASE!AP8889</f>
        <v>6</v>
      </c>
      <c r="R160">
        <f>DATABASE!AQ8889</f>
        <v>6</v>
      </c>
      <c r="S160">
        <f>DATABASE!AR8889</f>
        <v>21</v>
      </c>
      <c r="T160">
        <f>DATABASE!AS8889</f>
        <v>14</v>
      </c>
      <c r="U160">
        <f>DATABASE!AT8889</f>
        <v>28</v>
      </c>
      <c r="V160">
        <f>DATABASE!AU8889</f>
        <v>21</v>
      </c>
      <c r="W160">
        <f>DATABASE!AV8889</f>
        <v>2</v>
      </c>
    </row>
    <row r="161" spans="1:23" hidden="1" x14ac:dyDescent="0.25">
      <c r="A161" s="135" t="s">
        <v>19023</v>
      </c>
      <c r="B161" s="135" t="s">
        <v>11993</v>
      </c>
      <c r="C161" s="135" t="str">
        <f>DATABASE!B9022</f>
        <v>Morocco</v>
      </c>
      <c r="D161" s="135" t="str">
        <f>DATABASE!C9022</f>
        <v>Africa</v>
      </c>
      <c r="E161" s="21">
        <f>DATABASE!O9022</f>
        <v>2066</v>
      </c>
      <c r="F161">
        <f>DATABASE!P9022</f>
        <v>11</v>
      </c>
      <c r="G161">
        <f>DATABASE!R9022</f>
        <v>11</v>
      </c>
      <c r="H161" s="117">
        <f>DATABASE!N9022</f>
        <v>24</v>
      </c>
      <c r="I161" s="17" t="str">
        <f>DATABASE!U9022</f>
        <v>Y</v>
      </c>
      <c r="J161">
        <f>DATABASE!AF9022</f>
        <v>0</v>
      </c>
      <c r="K161">
        <f>DATABASE!AJ9022</f>
        <v>0</v>
      </c>
      <c r="L161">
        <f>DATABASE!AK9022</f>
        <v>0</v>
      </c>
      <c r="M161">
        <f>DATABASE!AL9022</f>
        <v>0</v>
      </c>
      <c r="N161">
        <f>DATABASE!AM9022</f>
        <v>0</v>
      </c>
      <c r="O161">
        <f>DATABASE!AN9022</f>
        <v>0</v>
      </c>
      <c r="P161">
        <f>DATABASE!AO9022</f>
        <v>0</v>
      </c>
      <c r="Q161">
        <f>DATABASE!AP9022</f>
        <v>0</v>
      </c>
      <c r="R161">
        <f>DATABASE!AQ9022</f>
        <v>0</v>
      </c>
      <c r="S161">
        <f>DATABASE!AR9022</f>
        <v>0</v>
      </c>
      <c r="T161">
        <f>DATABASE!AS9022</f>
        <v>0</v>
      </c>
      <c r="U161">
        <f>DATABASE!AT9022</f>
        <v>0</v>
      </c>
      <c r="V161">
        <f>DATABASE!AU9022</f>
        <v>0</v>
      </c>
      <c r="W161">
        <f>DATABASE!AV9022</f>
        <v>11</v>
      </c>
    </row>
    <row r="162" spans="1:23" hidden="1" x14ac:dyDescent="0.25">
      <c r="A162" s="135" t="s">
        <v>19024</v>
      </c>
      <c r="B162" s="135" t="s">
        <v>12026</v>
      </c>
      <c r="C162" s="135" t="str">
        <f>DATABASE!B9034</f>
        <v>Mozambique</v>
      </c>
      <c r="D162" s="135" t="str">
        <f>DATABASE!C9034</f>
        <v>Africa</v>
      </c>
      <c r="E162" s="21">
        <f>DATABASE!O9034</f>
        <v>10039</v>
      </c>
      <c r="F162">
        <f>DATABASE!P9034</f>
        <v>214</v>
      </c>
      <c r="G162">
        <f>DATABASE!R9034</f>
        <v>170</v>
      </c>
      <c r="H162" s="117">
        <f>DATABASE!N9034</f>
        <v>305.39999999999992</v>
      </c>
      <c r="I162" s="17" t="str">
        <f>DATABASE!U9034</f>
        <v>Y</v>
      </c>
      <c r="J162">
        <f>DATABASE!AF9034</f>
        <v>29</v>
      </c>
      <c r="K162">
        <f>DATABASE!AJ9034</f>
        <v>68</v>
      </c>
      <c r="L162">
        <f>DATABASE!AK9034</f>
        <v>60</v>
      </c>
      <c r="M162">
        <f>DATABASE!AL9034</f>
        <v>2</v>
      </c>
      <c r="N162">
        <f>DATABASE!AM9034</f>
        <v>2</v>
      </c>
      <c r="O162">
        <f>DATABASE!AN9034</f>
        <v>24</v>
      </c>
      <c r="P162">
        <f>DATABASE!AO9034</f>
        <v>21</v>
      </c>
      <c r="Q162">
        <f>DATABASE!AP9034</f>
        <v>12</v>
      </c>
      <c r="R162">
        <f>DATABASE!AQ9034</f>
        <v>5</v>
      </c>
      <c r="S162">
        <f>DATABASE!AR9034</f>
        <v>0</v>
      </c>
      <c r="T162">
        <f>DATABASE!AS9034</f>
        <v>0</v>
      </c>
      <c r="U162">
        <f>DATABASE!AT9034</f>
        <v>0</v>
      </c>
      <c r="V162">
        <f>DATABASE!AU9034</f>
        <v>0</v>
      </c>
      <c r="W162">
        <f>DATABASE!AV9034</f>
        <v>108</v>
      </c>
    </row>
    <row r="163" spans="1:23" hidden="1" x14ac:dyDescent="0.25">
      <c r="A163" s="135" t="s">
        <v>19025</v>
      </c>
      <c r="B163" s="135" t="s">
        <v>13264</v>
      </c>
      <c r="C163" s="135" t="str">
        <f>DATABASE!B9249</f>
        <v>Myanmar</v>
      </c>
      <c r="D163" s="135" t="str">
        <f>DATABASE!C9249</f>
        <v>Asia</v>
      </c>
      <c r="E163" s="21">
        <f>DATABASE!O9249</f>
        <v>3201</v>
      </c>
      <c r="F163">
        <f>DATABASE!P9249</f>
        <v>1</v>
      </c>
      <c r="G163">
        <f>DATABASE!R9249</f>
        <v>1</v>
      </c>
      <c r="H163" s="117">
        <f>DATABASE!N9249</f>
        <v>5.0999999999999996</v>
      </c>
      <c r="I163" s="17" t="str">
        <f>DATABASE!U9249</f>
        <v>Y</v>
      </c>
      <c r="J163">
        <f>DATABASE!AF9249</f>
        <v>0</v>
      </c>
      <c r="K163">
        <f>DATABASE!AJ9249</f>
        <v>0</v>
      </c>
      <c r="L163">
        <f>DATABASE!AK9249</f>
        <v>0</v>
      </c>
      <c r="M163">
        <f>DATABASE!AL9249</f>
        <v>0</v>
      </c>
      <c r="N163">
        <f>DATABASE!AM9249</f>
        <v>0</v>
      </c>
      <c r="O163">
        <f>DATABASE!AN9249</f>
        <v>0</v>
      </c>
      <c r="P163">
        <f>DATABASE!AO9249</f>
        <v>0</v>
      </c>
      <c r="Q163">
        <f>DATABASE!AP9249</f>
        <v>0</v>
      </c>
      <c r="R163">
        <f>DATABASE!AQ9249</f>
        <v>0</v>
      </c>
      <c r="S163">
        <f>DATABASE!AR9249</f>
        <v>0</v>
      </c>
      <c r="T163">
        <f>DATABASE!AS9249</f>
        <v>0</v>
      </c>
      <c r="U163">
        <f>DATABASE!AT9249</f>
        <v>0</v>
      </c>
      <c r="V163">
        <f>DATABASE!AU9249</f>
        <v>0</v>
      </c>
      <c r="W163">
        <f>DATABASE!AV9249</f>
        <v>1</v>
      </c>
    </row>
    <row r="164" spans="1:23" hidden="1" x14ac:dyDescent="0.25">
      <c r="A164" s="135" t="s">
        <v>19026</v>
      </c>
      <c r="B164" s="135" t="s">
        <v>19182</v>
      </c>
      <c r="C164" s="135" t="str">
        <f>DATABASE!B9251</f>
        <v>Azerbaijan</v>
      </c>
      <c r="D164" s="135" t="str">
        <f>DATABASE!C9251</f>
        <v>Asia</v>
      </c>
      <c r="E164" s="21">
        <f>DATABASE!O9251</f>
        <v>221</v>
      </c>
      <c r="F164">
        <f>DATABASE!P9251</f>
        <v>9</v>
      </c>
      <c r="G164">
        <f>DATABASE!R9251</f>
        <v>9</v>
      </c>
      <c r="H164" s="117">
        <f>DATABASE!N9251</f>
        <v>9.1999999999999993</v>
      </c>
      <c r="I164" s="17" t="str">
        <f>DATABASE!U9251</f>
        <v>Y</v>
      </c>
      <c r="J164">
        <f>DATABASE!AF9251</f>
        <v>0</v>
      </c>
      <c r="K164">
        <f>DATABASE!AJ9251</f>
        <v>0</v>
      </c>
      <c r="L164">
        <f>DATABASE!AK9251</f>
        <v>0</v>
      </c>
      <c r="M164">
        <f>DATABASE!AL9251</f>
        <v>0</v>
      </c>
      <c r="N164">
        <f>DATABASE!AM9251</f>
        <v>0</v>
      </c>
      <c r="O164">
        <f>DATABASE!AN9251</f>
        <v>0</v>
      </c>
      <c r="P164">
        <f>DATABASE!AO9251</f>
        <v>0</v>
      </c>
      <c r="Q164">
        <f>DATABASE!AP9251</f>
        <v>0</v>
      </c>
      <c r="R164">
        <f>DATABASE!AQ9251</f>
        <v>0</v>
      </c>
      <c r="S164">
        <f>DATABASE!AR9251</f>
        <v>0</v>
      </c>
      <c r="T164">
        <f>DATABASE!AS9251</f>
        <v>0</v>
      </c>
      <c r="U164">
        <f>DATABASE!AT9251</f>
        <v>0</v>
      </c>
      <c r="V164">
        <f>DATABASE!AU9251</f>
        <v>0</v>
      </c>
      <c r="W164">
        <f>DATABASE!AV9251</f>
        <v>9</v>
      </c>
    </row>
    <row r="165" spans="1:23" hidden="1" x14ac:dyDescent="0.25">
      <c r="A165" s="135" t="s">
        <v>19027</v>
      </c>
      <c r="B165" s="135" t="s">
        <v>12027</v>
      </c>
      <c r="C165" s="135" t="str">
        <f>DATABASE!B9261</f>
        <v>Namibia</v>
      </c>
      <c r="D165" s="135" t="str">
        <f>DATABASE!C9261</f>
        <v>Africa</v>
      </c>
      <c r="E165" s="21">
        <f>DATABASE!O9261</f>
        <v>968</v>
      </c>
      <c r="F165">
        <f>DATABASE!P9261</f>
        <v>18</v>
      </c>
      <c r="G165">
        <f>DATABASE!R9261</f>
        <v>18</v>
      </c>
      <c r="H165" s="117">
        <f>DATABASE!N9261</f>
        <v>27.7</v>
      </c>
      <c r="I165" s="17" t="str">
        <f>DATABASE!U9261</f>
        <v>Y</v>
      </c>
      <c r="J165">
        <f>DATABASE!AF9261</f>
        <v>0</v>
      </c>
      <c r="K165">
        <f>DATABASE!AJ9261</f>
        <v>2</v>
      </c>
      <c r="L165">
        <f>DATABASE!AK9261</f>
        <v>2</v>
      </c>
      <c r="M165">
        <f>DATABASE!AL9261</f>
        <v>1</v>
      </c>
      <c r="N165">
        <f>DATABASE!AM9261</f>
        <v>1</v>
      </c>
      <c r="O165">
        <f>DATABASE!AN9261</f>
        <v>0</v>
      </c>
      <c r="P165">
        <f>DATABASE!AO9261</f>
        <v>0</v>
      </c>
      <c r="Q165">
        <f>DATABASE!AP9261</f>
        <v>1</v>
      </c>
      <c r="R165">
        <f>DATABASE!AQ9261</f>
        <v>1</v>
      </c>
      <c r="S165">
        <f>DATABASE!AR9261</f>
        <v>0</v>
      </c>
      <c r="T165">
        <f>DATABASE!AS9261</f>
        <v>0</v>
      </c>
      <c r="U165">
        <f>DATABASE!AT9261</f>
        <v>0</v>
      </c>
      <c r="V165">
        <f>DATABASE!AU9261</f>
        <v>0</v>
      </c>
      <c r="W165">
        <f>DATABASE!AV9261</f>
        <v>14</v>
      </c>
    </row>
    <row r="166" spans="1:23" x14ac:dyDescent="0.25">
      <c r="A166" s="135" t="s">
        <v>19028</v>
      </c>
      <c r="B166" s="135" t="s">
        <v>15533</v>
      </c>
      <c r="C166" s="135" t="str">
        <f>DATABASE!B9280</f>
        <v>Nauru</v>
      </c>
      <c r="D166" s="135" t="str">
        <f>DATABASE!C9280</f>
        <v>Oceania</v>
      </c>
      <c r="E166" s="21">
        <f>DATABASE!O9280</f>
        <v>734</v>
      </c>
      <c r="F166">
        <f>DATABASE!P9280</f>
        <v>27</v>
      </c>
      <c r="G166">
        <f>DATABASE!R9280</f>
        <v>27</v>
      </c>
      <c r="H166" s="117">
        <f>DATABASE!N9280</f>
        <v>121.99999999999999</v>
      </c>
      <c r="I166" s="17" t="str">
        <f>DATABASE!U9280</f>
        <v>Y</v>
      </c>
      <c r="J166">
        <f>DATABASE!AF9280</f>
        <v>0</v>
      </c>
      <c r="K166">
        <f>DATABASE!AJ9280</f>
        <v>3</v>
      </c>
      <c r="L166">
        <f>DATABASE!AK9280</f>
        <v>3</v>
      </c>
      <c r="M166">
        <f>DATABASE!AL9280</f>
        <v>3</v>
      </c>
      <c r="N166">
        <f>DATABASE!AM9280</f>
        <v>3</v>
      </c>
      <c r="O166">
        <f>DATABASE!AN9280</f>
        <v>3</v>
      </c>
      <c r="P166">
        <f>DATABASE!AO9280</f>
        <v>3</v>
      </c>
      <c r="Q166">
        <f>DATABASE!AP9280</f>
        <v>0</v>
      </c>
      <c r="R166">
        <f>DATABASE!AQ9280</f>
        <v>0</v>
      </c>
      <c r="S166">
        <f>DATABASE!AR9280</f>
        <v>2</v>
      </c>
      <c r="T166">
        <f>DATABASE!AS9280</f>
        <v>2</v>
      </c>
      <c r="U166">
        <f>DATABASE!AT9280</f>
        <v>16</v>
      </c>
      <c r="V166">
        <f>DATABASE!AU9280</f>
        <v>16</v>
      </c>
      <c r="W166">
        <f>DATABASE!AV9280</f>
        <v>0</v>
      </c>
    </row>
    <row r="167" spans="1:23" hidden="1" x14ac:dyDescent="0.25">
      <c r="A167" s="135" t="s">
        <v>19029</v>
      </c>
      <c r="B167" s="135" t="s">
        <v>14548</v>
      </c>
      <c r="C167" s="135" t="str">
        <f>DATABASE!B9308</f>
        <v>Nepal</v>
      </c>
      <c r="D167" s="135" t="str">
        <f>DATABASE!C9308</f>
        <v>Asia</v>
      </c>
      <c r="E167" s="21">
        <f>DATABASE!O9308</f>
        <v>1380</v>
      </c>
      <c r="F167">
        <f>DATABASE!P9308</f>
        <v>3</v>
      </c>
      <c r="G167">
        <f>DATABASE!R9308</f>
        <v>3</v>
      </c>
      <c r="H167" s="117">
        <f>DATABASE!N9308</f>
        <v>14.3</v>
      </c>
      <c r="I167" s="17" t="str">
        <f>DATABASE!U9308</f>
        <v>Y</v>
      </c>
      <c r="J167">
        <f>DATABASE!AF9308</f>
        <v>3</v>
      </c>
      <c r="K167">
        <f>DATABASE!AJ9308</f>
        <v>1</v>
      </c>
      <c r="L167">
        <f>DATABASE!AK9308</f>
        <v>1</v>
      </c>
      <c r="M167">
        <f>DATABASE!AL9308</f>
        <v>0</v>
      </c>
      <c r="N167">
        <f>DATABASE!AM9308</f>
        <v>0</v>
      </c>
      <c r="O167">
        <f>DATABASE!AN9308</f>
        <v>2</v>
      </c>
      <c r="P167">
        <f>DATABASE!AO9308</f>
        <v>2</v>
      </c>
      <c r="Q167">
        <f>DATABASE!AP9308</f>
        <v>0</v>
      </c>
      <c r="R167">
        <f>DATABASE!AQ9308</f>
        <v>0</v>
      </c>
      <c r="S167">
        <f>DATABASE!AR9308</f>
        <v>0</v>
      </c>
      <c r="T167">
        <f>DATABASE!AS9308</f>
        <v>0</v>
      </c>
      <c r="U167">
        <f>DATABASE!AT9308</f>
        <v>0</v>
      </c>
      <c r="V167">
        <f>DATABASE!AU9308</f>
        <v>0</v>
      </c>
      <c r="W167">
        <f>DATABASE!AV9308</f>
        <v>0</v>
      </c>
    </row>
    <row r="168" spans="1:23" hidden="1" x14ac:dyDescent="0.25">
      <c r="A168" s="135" t="s">
        <v>19030</v>
      </c>
      <c r="B168" s="135" t="s">
        <v>19183</v>
      </c>
      <c r="C168" s="135" t="str">
        <f>DATABASE!B9312</f>
        <v>Aruba, Curacao, Sint Maarten</v>
      </c>
      <c r="D168" s="135" t="str">
        <f>DATABASE!C9312</f>
        <v>Nth America</v>
      </c>
      <c r="E168" s="21">
        <f>DATABASE!O9312</f>
        <v>1892</v>
      </c>
      <c r="F168">
        <f>DATABASE!P9312</f>
        <v>91</v>
      </c>
      <c r="G168">
        <f>DATABASE!R9312</f>
        <v>90</v>
      </c>
      <c r="H168" s="117">
        <f>DATABASE!N9312</f>
        <v>186.75</v>
      </c>
      <c r="I168" s="17" t="str">
        <f>DATABASE!U9312</f>
        <v>N</v>
      </c>
      <c r="J168">
        <f>DATABASE!AF9312</f>
        <v>0</v>
      </c>
      <c r="K168">
        <f>DATABASE!AJ9312</f>
        <v>14</v>
      </c>
      <c r="L168">
        <f>DATABASE!AK9312</f>
        <v>14</v>
      </c>
      <c r="M168">
        <f>DATABASE!AL9312</f>
        <v>0</v>
      </c>
      <c r="N168">
        <f>DATABASE!AM9312</f>
        <v>0</v>
      </c>
      <c r="O168">
        <f>DATABASE!AN9312</f>
        <v>24</v>
      </c>
      <c r="P168">
        <f>DATABASE!AO9312</f>
        <v>23</v>
      </c>
      <c r="Q168">
        <f>DATABASE!AP9312</f>
        <v>0</v>
      </c>
      <c r="R168">
        <f>DATABASE!AQ9312</f>
        <v>0</v>
      </c>
      <c r="S168">
        <f>DATABASE!AR9312</f>
        <v>4</v>
      </c>
      <c r="T168">
        <f>DATABASE!AS9312</f>
        <v>4</v>
      </c>
      <c r="U168">
        <f>DATABASE!AT9312</f>
        <v>49</v>
      </c>
      <c r="V168">
        <f>DATABASE!AU9312</f>
        <v>49</v>
      </c>
      <c r="W168">
        <f>DATABASE!AV9312</f>
        <v>0</v>
      </c>
    </row>
    <row r="169" spans="1:23" hidden="1" x14ac:dyDescent="0.25">
      <c r="A169" s="135" t="s">
        <v>20175</v>
      </c>
      <c r="B169" s="135" t="s">
        <v>22297</v>
      </c>
      <c r="C169" s="135" t="str">
        <f>DATABASE!B9404</f>
        <v>Bonaire, Sint Eustatius, and Saba</v>
      </c>
      <c r="D169" s="135" t="str">
        <f>DATABASE!C9404</f>
        <v>Asia</v>
      </c>
      <c r="E169" s="21">
        <f>DATABASE!O9404</f>
        <v>42</v>
      </c>
      <c r="F169">
        <f>DATABASE!P9404</f>
        <v>4</v>
      </c>
      <c r="G169">
        <f>DATABASE!R9404</f>
        <v>4</v>
      </c>
      <c r="H169" s="117">
        <f>DATABASE!N9404</f>
        <v>12.8</v>
      </c>
      <c r="I169" s="17" t="str">
        <f>DATABASE!U9404</f>
        <v>N</v>
      </c>
      <c r="J169">
        <f>DATABASE!AF9404</f>
        <v>3</v>
      </c>
      <c r="K169">
        <f>DATABASE!AJ9404</f>
        <v>0</v>
      </c>
      <c r="L169">
        <f>DATABASE!AK9404</f>
        <v>0</v>
      </c>
      <c r="M169">
        <f>DATABASE!AL9404</f>
        <v>0</v>
      </c>
      <c r="N169">
        <f>DATABASE!AM9404</f>
        <v>0</v>
      </c>
      <c r="O169">
        <f>DATABASE!AN9404</f>
        <v>0</v>
      </c>
      <c r="P169">
        <f>DATABASE!AO9404</f>
        <v>0</v>
      </c>
      <c r="Q169">
        <f>DATABASE!AP9404</f>
        <v>0</v>
      </c>
      <c r="R169">
        <f>DATABASE!AQ9404</f>
        <v>0</v>
      </c>
      <c r="S169">
        <f>DATABASE!AR9404</f>
        <v>0</v>
      </c>
      <c r="T169">
        <f>DATABASE!AS9404</f>
        <v>0</v>
      </c>
      <c r="U169">
        <f>DATABASE!AT9404</f>
        <v>4</v>
      </c>
      <c r="V169">
        <f>DATABASE!AU9404</f>
        <v>4</v>
      </c>
      <c r="W169">
        <f>DATABASE!AV9404</f>
        <v>0</v>
      </c>
    </row>
    <row r="170" spans="1:23" hidden="1" x14ac:dyDescent="0.25">
      <c r="A170" s="135" t="s">
        <v>19031</v>
      </c>
      <c r="B170" s="135" t="s">
        <v>19184</v>
      </c>
      <c r="C170" s="135" t="str">
        <f>DATABASE!B9409</f>
        <v>Indonesia</v>
      </c>
      <c r="D170" s="135" t="str">
        <f>DATABASE!C9409</f>
        <v>Asia</v>
      </c>
      <c r="E170" s="21">
        <f>DATABASE!O9409</f>
        <v>384</v>
      </c>
      <c r="F170">
        <f>DATABASE!P9409</f>
        <v>62</v>
      </c>
      <c r="G170">
        <f>DATABASE!R9409</f>
        <v>62</v>
      </c>
      <c r="H170" s="117">
        <f>DATABASE!N9409</f>
        <v>149.39999999999992</v>
      </c>
      <c r="I170" s="17" t="str">
        <f>DATABASE!U9409</f>
        <v>N</v>
      </c>
      <c r="J170">
        <f>DATABASE!AF9409</f>
        <v>4</v>
      </c>
      <c r="K170">
        <f>DATABASE!AJ9409</f>
        <v>9</v>
      </c>
      <c r="L170">
        <f>DATABASE!AK9409</f>
        <v>9</v>
      </c>
      <c r="M170">
        <f>DATABASE!AL9409</f>
        <v>0</v>
      </c>
      <c r="N170">
        <f>DATABASE!AM9409</f>
        <v>0</v>
      </c>
      <c r="O170">
        <f>DATABASE!AN9409</f>
        <v>50</v>
      </c>
      <c r="P170">
        <f>DATABASE!AO9409</f>
        <v>50</v>
      </c>
      <c r="Q170">
        <f>DATABASE!AP9409</f>
        <v>2</v>
      </c>
      <c r="R170">
        <f>DATABASE!AQ9409</f>
        <v>2</v>
      </c>
      <c r="S170">
        <f>DATABASE!AR9409</f>
        <v>1</v>
      </c>
      <c r="T170">
        <f>DATABASE!AS9409</f>
        <v>1</v>
      </c>
      <c r="U170">
        <f>DATABASE!AT9409</f>
        <v>0</v>
      </c>
      <c r="V170">
        <f>DATABASE!AU9409</f>
        <v>0</v>
      </c>
      <c r="W170">
        <f>DATABASE!AV9409</f>
        <v>0</v>
      </c>
    </row>
    <row r="171" spans="1:23" hidden="1" x14ac:dyDescent="0.25">
      <c r="A171" s="135" t="s">
        <v>19032</v>
      </c>
      <c r="B171" s="135" t="s">
        <v>4643</v>
      </c>
      <c r="C171" s="135" t="str">
        <f>DATABASE!B9472</f>
        <v>St Kitts and Nevis</v>
      </c>
      <c r="D171" s="135" t="str">
        <f>DATABASE!C9472</f>
        <v>Nth America</v>
      </c>
      <c r="E171" s="21">
        <f>DATABASE!O9472</f>
        <v>3458</v>
      </c>
      <c r="F171">
        <f>DATABASE!P9472</f>
        <v>100</v>
      </c>
      <c r="G171">
        <f>DATABASE!R9472</f>
        <v>47</v>
      </c>
      <c r="H171" s="117">
        <f>DATABASE!N9472</f>
        <v>138.35000000000002</v>
      </c>
      <c r="I171" s="17" t="str">
        <f>DATABASE!U9472</f>
        <v>Y</v>
      </c>
      <c r="J171">
        <f>DATABASE!AF9472</f>
        <v>6</v>
      </c>
      <c r="K171">
        <f>DATABASE!AJ9472</f>
        <v>21</v>
      </c>
      <c r="L171">
        <f>DATABASE!AK9472</f>
        <v>19</v>
      </c>
      <c r="M171">
        <f>DATABASE!AL9472</f>
        <v>0</v>
      </c>
      <c r="N171">
        <f>DATABASE!AM9472</f>
        <v>0</v>
      </c>
      <c r="O171">
        <f>DATABASE!AN9472</f>
        <v>56</v>
      </c>
      <c r="P171">
        <f>DATABASE!AO9472</f>
        <v>18</v>
      </c>
      <c r="Q171">
        <f>DATABASE!AP9472</f>
        <v>3</v>
      </c>
      <c r="R171">
        <f>DATABASE!AQ9472</f>
        <v>3</v>
      </c>
      <c r="S171">
        <f>DATABASE!AR9472</f>
        <v>12</v>
      </c>
      <c r="T171">
        <f>DATABASE!AS9472</f>
        <v>3</v>
      </c>
      <c r="U171">
        <f>DATABASE!AT9472</f>
        <v>8</v>
      </c>
      <c r="V171">
        <f>DATABASE!AU9472</f>
        <v>4</v>
      </c>
      <c r="W171">
        <f>DATABASE!AV9472</f>
        <v>0</v>
      </c>
    </row>
    <row r="172" spans="1:23" x14ac:dyDescent="0.25">
      <c r="A172" s="135" t="s">
        <v>19033</v>
      </c>
      <c r="B172" s="135" t="s">
        <v>15567</v>
      </c>
      <c r="C172" s="135" t="str">
        <f>DATABASE!B9573</f>
        <v>New Caledonia</v>
      </c>
      <c r="D172" s="135" t="str">
        <f>DATABASE!C9573</f>
        <v>Oceania</v>
      </c>
      <c r="E172" s="21">
        <f>DATABASE!O9573</f>
        <v>1818</v>
      </c>
      <c r="F172">
        <f>DATABASE!P9573</f>
        <v>11</v>
      </c>
      <c r="G172">
        <f>DATABASE!R9573</f>
        <v>11</v>
      </c>
      <c r="H172" s="117">
        <f>DATABASE!N9573</f>
        <v>31.700000000000003</v>
      </c>
      <c r="I172" s="17" t="str">
        <f>DATABASE!U9573</f>
        <v>Y</v>
      </c>
      <c r="J172">
        <f>DATABASE!AF9573</f>
        <v>1</v>
      </c>
      <c r="K172">
        <f>DATABASE!AJ9573</f>
        <v>1</v>
      </c>
      <c r="L172">
        <f>DATABASE!AK9573</f>
        <v>1</v>
      </c>
      <c r="M172">
        <f>DATABASE!AL9573</f>
        <v>1</v>
      </c>
      <c r="N172">
        <f>DATABASE!AM9573</f>
        <v>1</v>
      </c>
      <c r="O172">
        <f>DATABASE!AN9573</f>
        <v>2</v>
      </c>
      <c r="P172">
        <f>DATABASE!AO9573</f>
        <v>2</v>
      </c>
      <c r="Q172">
        <f>DATABASE!AP9573</f>
        <v>0</v>
      </c>
      <c r="R172">
        <f>DATABASE!AQ9573</f>
        <v>0</v>
      </c>
      <c r="S172">
        <f>DATABASE!AR9573</f>
        <v>0</v>
      </c>
      <c r="T172">
        <f>DATABASE!AS9573</f>
        <v>0</v>
      </c>
      <c r="U172">
        <f>DATABASE!AT9573</f>
        <v>3</v>
      </c>
      <c r="V172">
        <f>DATABASE!AU9573</f>
        <v>3</v>
      </c>
      <c r="W172">
        <f>DATABASE!AV9573</f>
        <v>4</v>
      </c>
    </row>
    <row r="173" spans="1:23" x14ac:dyDescent="0.25">
      <c r="A173" s="135" t="s">
        <v>19034</v>
      </c>
      <c r="B173" s="135" t="s">
        <v>19185</v>
      </c>
      <c r="C173" s="135" t="str">
        <f>DATABASE!B9585</f>
        <v>PNG</v>
      </c>
      <c r="D173" s="135" t="str">
        <f>DATABASE!C9585</f>
        <v>Oceania</v>
      </c>
      <c r="E173" s="21">
        <f>DATABASE!O9585</f>
        <v>109</v>
      </c>
      <c r="F173">
        <f>DATABASE!P9585</f>
        <v>16</v>
      </c>
      <c r="G173">
        <f>DATABASE!R9585</f>
        <v>4</v>
      </c>
      <c r="H173" s="117">
        <f>DATABASE!N9585</f>
        <v>13</v>
      </c>
      <c r="I173" s="17" t="str">
        <f>DATABASE!U9585</f>
        <v>N</v>
      </c>
      <c r="J173">
        <f>DATABASE!AF9585</f>
        <v>0</v>
      </c>
      <c r="K173">
        <f>DATABASE!AJ9585</f>
        <v>0</v>
      </c>
      <c r="L173">
        <f>DATABASE!AK9585</f>
        <v>0</v>
      </c>
      <c r="M173">
        <f>DATABASE!AL9585</f>
        <v>0</v>
      </c>
      <c r="N173">
        <f>DATABASE!AM9585</f>
        <v>0</v>
      </c>
      <c r="O173">
        <f>DATABASE!AN9585</f>
        <v>0</v>
      </c>
      <c r="P173">
        <f>DATABASE!AO9585</f>
        <v>0</v>
      </c>
      <c r="Q173">
        <f>DATABASE!AP9585</f>
        <v>0</v>
      </c>
      <c r="R173">
        <f>DATABASE!AQ9585</f>
        <v>0</v>
      </c>
      <c r="S173">
        <f>DATABASE!AR9585</f>
        <v>16</v>
      </c>
      <c r="T173">
        <f>DATABASE!AS9585</f>
        <v>4</v>
      </c>
      <c r="U173">
        <f>DATABASE!AT9585</f>
        <v>0</v>
      </c>
      <c r="V173">
        <f>DATABASE!AU9585</f>
        <v>0</v>
      </c>
      <c r="W173">
        <f>DATABASE!AV9585</f>
        <v>0</v>
      </c>
    </row>
    <row r="174" spans="1:23" x14ac:dyDescent="0.25">
      <c r="A174" s="135" t="s">
        <v>19035</v>
      </c>
      <c r="B174" s="135" t="s">
        <v>19224</v>
      </c>
      <c r="C174" s="135" t="str">
        <f>DATABASE!B9602</f>
        <v>Vanuatu</v>
      </c>
      <c r="D174" s="135" t="str">
        <f>DATABASE!C9602</f>
        <v>Oceania</v>
      </c>
      <c r="E174" s="21">
        <f>DATABASE!O9602</f>
        <v>281</v>
      </c>
      <c r="F174">
        <f>DATABASE!P9602</f>
        <v>61</v>
      </c>
      <c r="G174">
        <f>DATABASE!R9602</f>
        <v>52</v>
      </c>
      <c r="H174" s="117">
        <f>DATABASE!N9602</f>
        <v>85.94999999999996</v>
      </c>
      <c r="I174" s="17" t="str">
        <f>DATABASE!U9602</f>
        <v>N</v>
      </c>
      <c r="J174">
        <f>DATABASE!AF9602</f>
        <v>0</v>
      </c>
      <c r="K174">
        <f>DATABASE!AJ9602</f>
        <v>4</v>
      </c>
      <c r="L174">
        <f>DATABASE!AK9602</f>
        <v>4</v>
      </c>
      <c r="M174">
        <f>DATABASE!AL9602</f>
        <v>0</v>
      </c>
      <c r="N174">
        <f>DATABASE!AM9602</f>
        <v>0</v>
      </c>
      <c r="O174">
        <f>DATABASE!AN9602</f>
        <v>23</v>
      </c>
      <c r="P174">
        <f>DATABASE!AO9602</f>
        <v>19</v>
      </c>
      <c r="Q174">
        <f>DATABASE!AP9602</f>
        <v>0</v>
      </c>
      <c r="R174">
        <f>DATABASE!AQ9602</f>
        <v>0</v>
      </c>
      <c r="S174">
        <f>DATABASE!AR9602</f>
        <v>5</v>
      </c>
      <c r="T174">
        <f>DATABASE!AS9602</f>
        <v>5</v>
      </c>
      <c r="U174">
        <f>DATABASE!AT9602</f>
        <v>24</v>
      </c>
      <c r="V174">
        <f>DATABASE!AU9602</f>
        <v>24</v>
      </c>
      <c r="W174">
        <f>DATABASE!AV9602</f>
        <v>0</v>
      </c>
    </row>
    <row r="175" spans="1:23" x14ac:dyDescent="0.25">
      <c r="A175" s="135" t="s">
        <v>19036</v>
      </c>
      <c r="B175" s="135" t="s">
        <v>19225</v>
      </c>
      <c r="C175" s="135" t="str">
        <f>DATABASE!B9664</f>
        <v>Vanuatu</v>
      </c>
      <c r="D175" s="135" t="str">
        <f>DATABASE!C9664</f>
        <v>Oceania</v>
      </c>
      <c r="E175" s="21">
        <f>DATABASE!O9664</f>
        <v>281</v>
      </c>
      <c r="F175">
        <f>DATABASE!P9664</f>
        <v>77</v>
      </c>
      <c r="G175">
        <f>DATABASE!R9664</f>
        <v>31</v>
      </c>
      <c r="H175" s="117">
        <f>DATABASE!N9664</f>
        <v>76.599999999999994</v>
      </c>
      <c r="I175" s="17" t="str">
        <f>DATABASE!U9664</f>
        <v>N</v>
      </c>
      <c r="J175">
        <f>DATABASE!AF9664</f>
        <v>0</v>
      </c>
      <c r="K175">
        <f>DATABASE!AJ9664</f>
        <v>4</v>
      </c>
      <c r="L175">
        <f>DATABASE!AK9664</f>
        <v>4</v>
      </c>
      <c r="M175">
        <f>DATABASE!AL9664</f>
        <v>0</v>
      </c>
      <c r="N175">
        <f>DATABASE!AM9664</f>
        <v>0</v>
      </c>
      <c r="O175">
        <f>DATABASE!AN9664</f>
        <v>32</v>
      </c>
      <c r="P175">
        <f>DATABASE!AO9664</f>
        <v>12</v>
      </c>
      <c r="Q175">
        <f>DATABASE!AP9664</f>
        <v>0</v>
      </c>
      <c r="R175">
        <f>DATABASE!AQ9664</f>
        <v>0</v>
      </c>
      <c r="S175">
        <f>DATABASE!AR9664</f>
        <v>6</v>
      </c>
      <c r="T175">
        <f>DATABASE!AS9664</f>
        <v>1</v>
      </c>
      <c r="U175">
        <f>DATABASE!AT9664</f>
        <v>24</v>
      </c>
      <c r="V175">
        <f>DATABASE!AU9664</f>
        <v>14</v>
      </c>
      <c r="W175">
        <f>DATABASE!AV9664</f>
        <v>0</v>
      </c>
    </row>
    <row r="176" spans="1:23" x14ac:dyDescent="0.25">
      <c r="A176" s="135" t="s">
        <v>19037</v>
      </c>
      <c r="B176" s="135" t="s">
        <v>3144</v>
      </c>
      <c r="C176" s="135" t="str">
        <f>DATABASE!B9742</f>
        <v>New Zealand</v>
      </c>
      <c r="D176" s="135" t="str">
        <f>DATABASE!C9742</f>
        <v>Oceania</v>
      </c>
      <c r="E176" s="21">
        <f>DATABASE!O9742</f>
        <v>4138</v>
      </c>
      <c r="F176">
        <f>DATABASE!P9742</f>
        <v>240</v>
      </c>
      <c r="G176">
        <f>DATABASE!R9742</f>
        <v>211</v>
      </c>
      <c r="H176" s="117">
        <f>DATABASE!N9742</f>
        <v>876.74999999999977</v>
      </c>
      <c r="I176" s="17" t="str">
        <f>DATABASE!U9742</f>
        <v>Y</v>
      </c>
      <c r="J176">
        <f>DATABASE!AF9742</f>
        <v>0</v>
      </c>
      <c r="K176">
        <f>DATABASE!AJ9742</f>
        <v>51</v>
      </c>
      <c r="L176">
        <f>DATABASE!AK9742</f>
        <v>48</v>
      </c>
      <c r="M176">
        <f>DATABASE!AL9742</f>
        <v>48</v>
      </c>
      <c r="N176">
        <f>DATABASE!AM9742</f>
        <v>48</v>
      </c>
      <c r="O176">
        <f>DATABASE!AN9742</f>
        <v>79</v>
      </c>
      <c r="P176">
        <f>DATABASE!AO9742</f>
        <v>75</v>
      </c>
      <c r="Q176">
        <f>DATABASE!AP9742</f>
        <v>4</v>
      </c>
      <c r="R176">
        <f>DATABASE!AQ9742</f>
        <v>4</v>
      </c>
      <c r="S176">
        <f>DATABASE!AR9742</f>
        <v>27</v>
      </c>
      <c r="T176">
        <f>DATABASE!AS9742</f>
        <v>27</v>
      </c>
      <c r="U176">
        <f>DATABASE!AT9742</f>
        <v>1</v>
      </c>
      <c r="V176">
        <f>DATABASE!AU9742</f>
        <v>1</v>
      </c>
      <c r="W176">
        <f>DATABASE!AV9742</f>
        <v>8</v>
      </c>
    </row>
    <row r="177" spans="1:23" x14ac:dyDescent="0.25">
      <c r="A177" s="135" t="s">
        <v>19038</v>
      </c>
      <c r="B177" s="135" t="s">
        <v>19186</v>
      </c>
      <c r="C177" s="135" t="str">
        <f>DATABASE!B9983</f>
        <v>New Zealand</v>
      </c>
      <c r="D177" s="135" t="str">
        <f>DATABASE!C9983</f>
        <v>Oceania</v>
      </c>
      <c r="E177" s="21">
        <f>DATABASE!O9983</f>
        <v>49</v>
      </c>
      <c r="F177">
        <f>DATABASE!P9983</f>
        <v>25</v>
      </c>
      <c r="G177">
        <f>DATABASE!R9983</f>
        <v>7</v>
      </c>
      <c r="H177" s="117">
        <f>DATABASE!N9983</f>
        <v>27</v>
      </c>
      <c r="I177" s="17" t="str">
        <f>DATABASE!U9983</f>
        <v>Y</v>
      </c>
      <c r="J177">
        <f>DATABASE!AF9983</f>
        <v>0</v>
      </c>
      <c r="K177">
        <f>DATABASE!AJ9983</f>
        <v>12</v>
      </c>
      <c r="L177">
        <f>DATABASE!AK9983</f>
        <v>6</v>
      </c>
      <c r="M177">
        <f>DATABASE!AL9983</f>
        <v>7</v>
      </c>
      <c r="N177">
        <f>DATABASE!AM9983</f>
        <v>1</v>
      </c>
      <c r="O177">
        <f>DATABASE!AN9983</f>
        <v>5</v>
      </c>
      <c r="P177">
        <f>DATABASE!AO9983</f>
        <v>0</v>
      </c>
      <c r="Q177">
        <f>DATABASE!AP9983</f>
        <v>0</v>
      </c>
      <c r="R177">
        <f>DATABASE!AQ9983</f>
        <v>0</v>
      </c>
      <c r="S177">
        <f>DATABASE!AR9983</f>
        <v>1</v>
      </c>
      <c r="T177">
        <f>DATABASE!AS9983</f>
        <v>0</v>
      </c>
      <c r="U177">
        <f>DATABASE!AT9983</f>
        <v>0</v>
      </c>
      <c r="V177">
        <f>DATABASE!AU9983</f>
        <v>0</v>
      </c>
      <c r="W177">
        <f>DATABASE!AV9983</f>
        <v>0</v>
      </c>
    </row>
    <row r="178" spans="1:23" x14ac:dyDescent="0.25">
      <c r="A178" s="135" t="s">
        <v>19039</v>
      </c>
      <c r="B178" s="135" t="s">
        <v>19226</v>
      </c>
      <c r="C178" s="135" t="str">
        <f>DATABASE!B10009</f>
        <v>New Zealand</v>
      </c>
      <c r="D178" s="135" t="str">
        <f>DATABASE!C10009</f>
        <v>Oceania</v>
      </c>
      <c r="E178" s="21">
        <f>DATABASE!O10009</f>
        <v>182</v>
      </c>
      <c r="F178">
        <f>DATABASE!P10009</f>
        <v>11</v>
      </c>
      <c r="G178">
        <f>DATABASE!R10009</f>
        <v>11</v>
      </c>
      <c r="H178" s="117">
        <f>DATABASE!N10009</f>
        <v>60</v>
      </c>
      <c r="I178" s="17" t="str">
        <f>DATABASE!U10009</f>
        <v>Y</v>
      </c>
      <c r="J178">
        <f>DATABASE!AF10009</f>
        <v>0</v>
      </c>
      <c r="K178">
        <f>DATABASE!AJ10009</f>
        <v>6</v>
      </c>
      <c r="L178">
        <f>DATABASE!AK10009</f>
        <v>6</v>
      </c>
      <c r="M178">
        <f>DATABASE!AL10009</f>
        <v>2</v>
      </c>
      <c r="N178">
        <f>DATABASE!AM10009</f>
        <v>2</v>
      </c>
      <c r="O178">
        <f>DATABASE!AN10009</f>
        <v>3</v>
      </c>
      <c r="P178">
        <f>DATABASE!AO10009</f>
        <v>3</v>
      </c>
      <c r="Q178">
        <f>DATABASE!AP10009</f>
        <v>0</v>
      </c>
      <c r="R178">
        <f>DATABASE!AQ10009</f>
        <v>0</v>
      </c>
      <c r="S178">
        <f>DATABASE!AR10009</f>
        <v>0</v>
      </c>
      <c r="T178">
        <f>DATABASE!AS10009</f>
        <v>0</v>
      </c>
      <c r="U178">
        <f>DATABASE!AT10009</f>
        <v>0</v>
      </c>
      <c r="V178">
        <f>DATABASE!AU10009</f>
        <v>0</v>
      </c>
      <c r="W178">
        <f>DATABASE!AV10009</f>
        <v>0</v>
      </c>
    </row>
    <row r="179" spans="1:23" hidden="1" x14ac:dyDescent="0.25">
      <c r="A179" s="135" t="s">
        <v>19040</v>
      </c>
      <c r="B179" s="135" t="s">
        <v>27</v>
      </c>
      <c r="C179" s="135" t="str">
        <f>DATABASE!B10021</f>
        <v>Nicaragua</v>
      </c>
      <c r="D179" s="135" t="str">
        <f>DATABASE!C10021</f>
        <v>Nth America</v>
      </c>
      <c r="E179" s="21">
        <f>DATABASE!O10021</f>
        <v>4628</v>
      </c>
      <c r="F179">
        <f>DATABASE!P10021</f>
        <v>1028</v>
      </c>
      <c r="G179">
        <f>DATABASE!R10021</f>
        <v>363</v>
      </c>
      <c r="H179" s="117">
        <f>DATABASE!N10021</f>
        <v>484.4500000000001</v>
      </c>
      <c r="I179" s="17" t="str">
        <f>DATABASE!U10021</f>
        <v>Y</v>
      </c>
      <c r="J179">
        <f>DATABASE!AF10021</f>
        <v>13</v>
      </c>
      <c r="K179">
        <f>DATABASE!AJ10021</f>
        <v>297</v>
      </c>
      <c r="L179">
        <f>DATABASE!AK10021</f>
        <v>186</v>
      </c>
      <c r="M179">
        <f>DATABASE!AL10021</f>
        <v>10</v>
      </c>
      <c r="N179">
        <f>DATABASE!AM10021</f>
        <v>8</v>
      </c>
      <c r="O179">
        <f>DATABASE!AN10021</f>
        <v>383</v>
      </c>
      <c r="P179">
        <f>DATABASE!AO10021</f>
        <v>166</v>
      </c>
      <c r="Q179">
        <f>DATABASE!AP10021</f>
        <v>4</v>
      </c>
      <c r="R179">
        <f>DATABASE!AQ10021</f>
        <v>3</v>
      </c>
      <c r="S179">
        <f>DATABASE!AR10021</f>
        <v>1</v>
      </c>
      <c r="T179">
        <f>DATABASE!AS10021</f>
        <v>0</v>
      </c>
      <c r="U179">
        <f>DATABASE!AT10021</f>
        <v>0</v>
      </c>
      <c r="V179">
        <f>DATABASE!AU10021</f>
        <v>0</v>
      </c>
      <c r="W179">
        <f>DATABASE!AV10021</f>
        <v>0</v>
      </c>
    </row>
    <row r="180" spans="1:23" hidden="1" x14ac:dyDescent="0.25">
      <c r="A180" s="135" t="s">
        <v>19041</v>
      </c>
      <c r="B180" s="135" t="s">
        <v>12028</v>
      </c>
      <c r="C180" s="135" t="str">
        <f>DATABASE!B11050</f>
        <v>Niger</v>
      </c>
      <c r="D180" s="135" t="str">
        <f>DATABASE!C11050</f>
        <v>Africa</v>
      </c>
      <c r="E180" s="21">
        <f>DATABASE!O11050</f>
        <v>7349</v>
      </c>
      <c r="F180">
        <f>DATABASE!P11050</f>
        <v>207</v>
      </c>
      <c r="G180">
        <f>DATABASE!R11050</f>
        <v>149</v>
      </c>
      <c r="H180" s="117">
        <f>DATABASE!N11050</f>
        <v>266.60000000000002</v>
      </c>
      <c r="I180" s="17" t="str">
        <f>DATABASE!U11050</f>
        <v>Y</v>
      </c>
      <c r="J180">
        <f>DATABASE!AF11050</f>
        <v>14</v>
      </c>
      <c r="K180">
        <f>DATABASE!AJ11050</f>
        <v>26</v>
      </c>
      <c r="L180">
        <f>DATABASE!AK11050</f>
        <v>26</v>
      </c>
      <c r="M180">
        <f>DATABASE!AL11050</f>
        <v>0</v>
      </c>
      <c r="N180">
        <f>DATABASE!AM11050</f>
        <v>0</v>
      </c>
      <c r="O180">
        <f>DATABASE!AN11050</f>
        <v>17</v>
      </c>
      <c r="P180">
        <f>DATABASE!AO11050</f>
        <v>17</v>
      </c>
      <c r="Q180">
        <f>DATABASE!AP11050</f>
        <v>0</v>
      </c>
      <c r="R180">
        <f>DATABASE!AQ11050</f>
        <v>0</v>
      </c>
      <c r="S180">
        <f>DATABASE!AR11050</f>
        <v>0</v>
      </c>
      <c r="T180">
        <f>DATABASE!AS11050</f>
        <v>0</v>
      </c>
      <c r="U180">
        <f>DATABASE!AT11050</f>
        <v>0</v>
      </c>
      <c r="V180">
        <f>DATABASE!AU11050</f>
        <v>0</v>
      </c>
      <c r="W180">
        <f>DATABASE!AV11050</f>
        <v>164</v>
      </c>
    </row>
    <row r="181" spans="1:23" x14ac:dyDescent="0.25">
      <c r="A181" s="135" t="s">
        <v>19042</v>
      </c>
      <c r="B181" s="135" t="s">
        <v>15636</v>
      </c>
      <c r="C181" s="135" t="str">
        <f>DATABASE!B11258</f>
        <v>Niue</v>
      </c>
      <c r="D181" s="135" t="str">
        <f>DATABASE!C11258</f>
        <v>Oceania</v>
      </c>
      <c r="E181" s="21">
        <f>DATABASE!O11258</f>
        <v>1337</v>
      </c>
      <c r="F181">
        <f>DATABASE!P11258</f>
        <v>39</v>
      </c>
      <c r="G181">
        <f>DATABASE!R11258</f>
        <v>20</v>
      </c>
      <c r="H181" s="117">
        <f>DATABASE!N11258</f>
        <v>53.85</v>
      </c>
      <c r="I181" s="17" t="str">
        <f>DATABASE!U11258</f>
        <v>Y</v>
      </c>
      <c r="J181">
        <f>DATABASE!AF11258</f>
        <v>0</v>
      </c>
      <c r="K181">
        <f>DATABASE!AJ11258</f>
        <v>0</v>
      </c>
      <c r="L181">
        <f>DATABASE!AK11258</f>
        <v>0</v>
      </c>
      <c r="M181">
        <f>DATABASE!AL11258</f>
        <v>4</v>
      </c>
      <c r="N181">
        <f>DATABASE!AM11258</f>
        <v>1</v>
      </c>
      <c r="O181">
        <f>DATABASE!AN11258</f>
        <v>11</v>
      </c>
      <c r="P181">
        <f>DATABASE!AO11258</f>
        <v>7</v>
      </c>
      <c r="Q181">
        <f>DATABASE!AP11258</f>
        <v>0</v>
      </c>
      <c r="R181">
        <f>DATABASE!AQ11258</f>
        <v>0</v>
      </c>
      <c r="S181">
        <f>DATABASE!AR11258</f>
        <v>8</v>
      </c>
      <c r="T181">
        <f>DATABASE!AS11258</f>
        <v>7</v>
      </c>
      <c r="U181">
        <f>DATABASE!AT11258</f>
        <v>9</v>
      </c>
      <c r="V181">
        <f>DATABASE!AU11258</f>
        <v>5</v>
      </c>
      <c r="W181">
        <f>DATABASE!AV11258</f>
        <v>0</v>
      </c>
    </row>
    <row r="182" spans="1:23" x14ac:dyDescent="0.25">
      <c r="A182" s="135" t="s">
        <v>19043</v>
      </c>
      <c r="B182" s="135" t="s">
        <v>5061</v>
      </c>
      <c r="C182" s="135" t="str">
        <f>DATABASE!B11298</f>
        <v>Norfolk Is</v>
      </c>
      <c r="D182" s="135" t="str">
        <f>DATABASE!C11298</f>
        <v>Oceania</v>
      </c>
      <c r="E182" s="21">
        <f>DATABASE!O11298</f>
        <v>1305</v>
      </c>
      <c r="F182">
        <f>DATABASE!P11298</f>
        <v>125</v>
      </c>
      <c r="G182">
        <f>DATABASE!R11298</f>
        <v>124</v>
      </c>
      <c r="H182" s="117">
        <f>DATABASE!N11298</f>
        <v>352.5</v>
      </c>
      <c r="I182" s="17" t="str">
        <f>DATABASE!U11298</f>
        <v>Y</v>
      </c>
      <c r="J182">
        <f>DATABASE!AF11298</f>
        <v>0</v>
      </c>
      <c r="K182">
        <f>DATABASE!AJ11298</f>
        <v>0</v>
      </c>
      <c r="L182">
        <f>DATABASE!AK11298</f>
        <v>0</v>
      </c>
      <c r="M182">
        <f>DATABASE!AL11298</f>
        <v>0</v>
      </c>
      <c r="N182">
        <f>DATABASE!AM11298</f>
        <v>0</v>
      </c>
      <c r="O182">
        <f>DATABASE!AN11298</f>
        <v>23</v>
      </c>
      <c r="P182">
        <f>DATABASE!AO11298</f>
        <v>22</v>
      </c>
      <c r="Q182">
        <f>DATABASE!AP11298</f>
        <v>0</v>
      </c>
      <c r="R182">
        <f>DATABASE!AQ11298</f>
        <v>0</v>
      </c>
      <c r="S182">
        <f>DATABASE!AR11298</f>
        <v>68</v>
      </c>
      <c r="T182">
        <f>DATABASE!AS11298</f>
        <v>68</v>
      </c>
      <c r="U182">
        <f>DATABASE!AT11298</f>
        <v>34</v>
      </c>
      <c r="V182">
        <f>DATABASE!AU11298</f>
        <v>34</v>
      </c>
      <c r="W182">
        <f>DATABASE!AV11298</f>
        <v>0</v>
      </c>
    </row>
    <row r="183" spans="1:23" hidden="1" x14ac:dyDescent="0.25">
      <c r="A183" s="135" t="s">
        <v>19044</v>
      </c>
      <c r="B183" s="135" t="s">
        <v>19187</v>
      </c>
      <c r="C183" s="135" t="str">
        <f>DATABASE!B11424</f>
        <v>Nth Korea</v>
      </c>
      <c r="D183" s="135" t="str">
        <f>DATABASE!C11424</f>
        <v>Asia</v>
      </c>
      <c r="E183" s="21">
        <f>DATABASE!O11424</f>
        <v>7129</v>
      </c>
      <c r="F183">
        <f>DATABASE!P11424</f>
        <v>125</v>
      </c>
      <c r="G183">
        <f>DATABASE!R11424</f>
        <v>122</v>
      </c>
      <c r="H183" s="117">
        <f>DATABASE!N11424</f>
        <v>337.49999999999994</v>
      </c>
      <c r="I183" s="17" t="str">
        <f>DATABASE!U11424</f>
        <v>Y</v>
      </c>
      <c r="J183">
        <f>DATABASE!AF11424</f>
        <v>0</v>
      </c>
      <c r="K183">
        <f>DATABASE!AJ11424</f>
        <v>18</v>
      </c>
      <c r="L183">
        <f>DATABASE!AK11424</f>
        <v>18</v>
      </c>
      <c r="M183">
        <f>DATABASE!AL11424</f>
        <v>3</v>
      </c>
      <c r="N183">
        <f>DATABASE!AM11424</f>
        <v>3</v>
      </c>
      <c r="O183">
        <f>DATABASE!AN11424</f>
        <v>56</v>
      </c>
      <c r="P183">
        <f>DATABASE!AO11424</f>
        <v>54</v>
      </c>
      <c r="Q183">
        <f>DATABASE!AP11424</f>
        <v>2</v>
      </c>
      <c r="R183">
        <f>DATABASE!AQ11424</f>
        <v>2</v>
      </c>
      <c r="S183">
        <f>DATABASE!AR11424</f>
        <v>26</v>
      </c>
      <c r="T183">
        <f>DATABASE!AS11424</f>
        <v>26</v>
      </c>
      <c r="U183">
        <f>DATABASE!AT11424</f>
        <v>1</v>
      </c>
      <c r="V183">
        <f>DATABASE!AU11424</f>
        <v>0</v>
      </c>
      <c r="W183">
        <f>DATABASE!AV11424</f>
        <v>19</v>
      </c>
    </row>
    <row r="184" spans="1:23" hidden="1" x14ac:dyDescent="0.25">
      <c r="A184" s="135" t="s">
        <v>19045</v>
      </c>
      <c r="B184" s="135" t="s">
        <v>14668</v>
      </c>
      <c r="C184" s="135" t="str">
        <f>DATABASE!B11550</f>
        <v>Norway</v>
      </c>
      <c r="D184" s="135" t="str">
        <f>DATABASE!C11550</f>
        <v>Europe</v>
      </c>
      <c r="E184" s="21">
        <f>DATABASE!O11550</f>
        <v>2144</v>
      </c>
      <c r="F184">
        <f>DATABASE!P11550</f>
        <v>4</v>
      </c>
      <c r="G184">
        <f>DATABASE!R11550</f>
        <v>4</v>
      </c>
      <c r="H184" s="117">
        <f>DATABASE!N11550</f>
        <v>15.7</v>
      </c>
      <c r="I184" s="17" t="str">
        <f>DATABASE!U11550</f>
        <v>Y</v>
      </c>
      <c r="J184">
        <f>DATABASE!AF11550</f>
        <v>0</v>
      </c>
      <c r="K184">
        <f>DATABASE!AJ11550</f>
        <v>1</v>
      </c>
      <c r="L184">
        <f>DATABASE!AK11550</f>
        <v>1</v>
      </c>
      <c r="M184">
        <f>DATABASE!AL11550</f>
        <v>0</v>
      </c>
      <c r="N184">
        <f>DATABASE!AM11550</f>
        <v>0</v>
      </c>
      <c r="O184">
        <f>DATABASE!AN11550</f>
        <v>1</v>
      </c>
      <c r="P184">
        <f>DATABASE!AO11550</f>
        <v>1</v>
      </c>
      <c r="Q184">
        <f>DATABASE!AP11550</f>
        <v>0</v>
      </c>
      <c r="R184">
        <f>DATABASE!AQ11550</f>
        <v>0</v>
      </c>
      <c r="S184">
        <f>DATABASE!AR11550</f>
        <v>0</v>
      </c>
      <c r="T184">
        <f>DATABASE!AS11550</f>
        <v>0</v>
      </c>
      <c r="U184">
        <f>DATABASE!AT11550</f>
        <v>0</v>
      </c>
      <c r="V184">
        <f>DATABASE!AU11550</f>
        <v>0</v>
      </c>
      <c r="W184">
        <f>DATABASE!AV11550</f>
        <v>2</v>
      </c>
    </row>
    <row r="185" spans="1:23" hidden="1" x14ac:dyDescent="0.25">
      <c r="A185" s="135" t="s">
        <v>19046</v>
      </c>
      <c r="B185" s="135" t="s">
        <v>19188</v>
      </c>
      <c r="C185" s="135" t="str">
        <f>DATABASE!B11555</f>
        <v>Malawi</v>
      </c>
      <c r="D185" s="135" t="str">
        <f>DATABASE!C11555</f>
        <v>Africa</v>
      </c>
      <c r="E185" s="21">
        <f>DATABASE!O11555</f>
        <v>144</v>
      </c>
      <c r="F185">
        <f>DATABASE!P11555</f>
        <v>6</v>
      </c>
      <c r="G185">
        <f>DATABASE!R11555</f>
        <v>5</v>
      </c>
      <c r="H185" s="117">
        <f>DATABASE!N11555</f>
        <v>3</v>
      </c>
      <c r="I185" s="17" t="str">
        <f>DATABASE!U11555</f>
        <v>N</v>
      </c>
      <c r="J185">
        <f>DATABASE!AF11555</f>
        <v>0</v>
      </c>
      <c r="K185">
        <f>DATABASE!AJ11555</f>
        <v>0</v>
      </c>
      <c r="L185">
        <f>DATABASE!AK11555</f>
        <v>0</v>
      </c>
      <c r="M185">
        <f>DATABASE!AL11555</f>
        <v>0</v>
      </c>
      <c r="N185">
        <f>DATABASE!AM11555</f>
        <v>0</v>
      </c>
      <c r="O185">
        <f>DATABASE!AN11555</f>
        <v>5</v>
      </c>
      <c r="P185">
        <f>DATABASE!AO11555</f>
        <v>5</v>
      </c>
      <c r="Q185">
        <f>DATABASE!AP11555</f>
        <v>0</v>
      </c>
      <c r="R185">
        <f>DATABASE!AQ11555</f>
        <v>0</v>
      </c>
      <c r="S185">
        <f>DATABASE!AR11555</f>
        <v>0</v>
      </c>
      <c r="T185">
        <f>DATABASE!AS11555</f>
        <v>0</v>
      </c>
      <c r="U185">
        <f>DATABASE!AT11555</f>
        <v>0</v>
      </c>
      <c r="V185">
        <f>DATABASE!AU11555</f>
        <v>0</v>
      </c>
      <c r="W185">
        <f>DATABASE!AV11555</f>
        <v>0</v>
      </c>
    </row>
    <row r="186" spans="1:23" hidden="1" x14ac:dyDescent="0.25">
      <c r="A186" s="135" t="s">
        <v>19047</v>
      </c>
      <c r="B186" s="135" t="s">
        <v>19189</v>
      </c>
      <c r="C186" s="135" t="str">
        <f>DATABASE!B11562</f>
        <v>Oman</v>
      </c>
      <c r="D186" s="135" t="str">
        <f>DATABASE!C11562</f>
        <v>Asia</v>
      </c>
      <c r="E186" s="21">
        <f>DATABASE!O11562</f>
        <v>830</v>
      </c>
      <c r="F186">
        <f>DATABASE!P11562</f>
        <v>6</v>
      </c>
      <c r="G186">
        <f>DATABASE!R11562</f>
        <v>6</v>
      </c>
      <c r="H186" s="117">
        <f>DATABASE!N11562</f>
        <v>23</v>
      </c>
      <c r="I186" s="17" t="str">
        <f>DATABASE!U11562</f>
        <v>Y</v>
      </c>
      <c r="J186">
        <f>DATABASE!AF11562</f>
        <v>0</v>
      </c>
      <c r="K186">
        <f>DATABASE!AJ11562</f>
        <v>3</v>
      </c>
      <c r="L186">
        <f>DATABASE!AK11562</f>
        <v>3</v>
      </c>
      <c r="M186">
        <f>DATABASE!AL11562</f>
        <v>0</v>
      </c>
      <c r="N186">
        <f>DATABASE!AM11562</f>
        <v>0</v>
      </c>
      <c r="O186">
        <f>DATABASE!AN11562</f>
        <v>0</v>
      </c>
      <c r="P186">
        <f>DATABASE!AO11562</f>
        <v>0</v>
      </c>
      <c r="Q186">
        <f>DATABASE!AP11562</f>
        <v>2</v>
      </c>
      <c r="R186">
        <f>DATABASE!AQ11562</f>
        <v>2</v>
      </c>
      <c r="S186">
        <f>DATABASE!AR11562</f>
        <v>0</v>
      </c>
      <c r="T186">
        <f>DATABASE!AS11562</f>
        <v>0</v>
      </c>
      <c r="U186">
        <f>DATABASE!AT11562</f>
        <v>0</v>
      </c>
      <c r="V186">
        <f>DATABASE!AU11562</f>
        <v>0</v>
      </c>
      <c r="W186">
        <f>DATABASE!AV11562</f>
        <v>1</v>
      </c>
    </row>
    <row r="187" spans="1:23" hidden="1" x14ac:dyDescent="0.25">
      <c r="A187" s="135" t="s">
        <v>19048</v>
      </c>
      <c r="B187" s="135" t="s">
        <v>14669</v>
      </c>
      <c r="C187" s="135" t="str">
        <f>DATABASE!B11569</f>
        <v>Pakistan</v>
      </c>
      <c r="D187" s="135" t="str">
        <f>DATABASE!C11569</f>
        <v>Asia</v>
      </c>
      <c r="E187" s="21">
        <f>DATABASE!O11569</f>
        <v>1640</v>
      </c>
      <c r="F187">
        <f>DATABASE!P11569</f>
        <v>13</v>
      </c>
      <c r="G187">
        <f>DATABASE!R11569</f>
        <v>13</v>
      </c>
      <c r="H187" s="117">
        <f>DATABASE!N11569</f>
        <v>19</v>
      </c>
      <c r="I187" s="17" t="str">
        <f>DATABASE!U11569</f>
        <v>Y</v>
      </c>
      <c r="J187">
        <f>DATABASE!AF11569</f>
        <v>0</v>
      </c>
      <c r="K187">
        <f>DATABASE!AJ11569</f>
        <v>0</v>
      </c>
      <c r="L187">
        <f>DATABASE!AK11569</f>
        <v>0</v>
      </c>
      <c r="M187">
        <f>DATABASE!AL11569</f>
        <v>0</v>
      </c>
      <c r="N187">
        <f>DATABASE!AM11569</f>
        <v>0</v>
      </c>
      <c r="O187">
        <f>DATABASE!AN11569</f>
        <v>0</v>
      </c>
      <c r="P187">
        <f>DATABASE!AO11569</f>
        <v>0</v>
      </c>
      <c r="Q187">
        <f>DATABASE!AP11569</f>
        <v>0</v>
      </c>
      <c r="R187">
        <f>DATABASE!AQ11569</f>
        <v>0</v>
      </c>
      <c r="S187">
        <f>DATABASE!AR11569</f>
        <v>0</v>
      </c>
      <c r="T187">
        <f>DATABASE!AS11569</f>
        <v>0</v>
      </c>
      <c r="U187">
        <f>DATABASE!AT11569</f>
        <v>0</v>
      </c>
      <c r="V187">
        <f>DATABASE!AU11569</f>
        <v>0</v>
      </c>
      <c r="W187">
        <f>DATABASE!AV11569</f>
        <v>13</v>
      </c>
    </row>
    <row r="188" spans="1:23" x14ac:dyDescent="0.25">
      <c r="A188" s="135" t="s">
        <v>19049</v>
      </c>
      <c r="B188" s="135" t="s">
        <v>15664</v>
      </c>
      <c r="C188" s="135" t="str">
        <f>DATABASE!B11583</f>
        <v>Palau</v>
      </c>
      <c r="D188" s="135" t="str">
        <f>DATABASE!C11583</f>
        <v>Oceania</v>
      </c>
      <c r="E188" s="21">
        <f>DATABASE!O11583</f>
        <v>4271</v>
      </c>
      <c r="F188">
        <f>DATABASE!P11583</f>
        <v>50</v>
      </c>
      <c r="G188">
        <f>DATABASE!R11583</f>
        <v>29</v>
      </c>
      <c r="H188" s="117">
        <f>DATABASE!N11583</f>
        <v>123.7</v>
      </c>
      <c r="I188" s="17" t="str">
        <f>DATABASE!U11583</f>
        <v>Y</v>
      </c>
      <c r="J188">
        <f>DATABASE!AF11583</f>
        <v>6</v>
      </c>
      <c r="K188">
        <f>DATABASE!AJ11583</f>
        <v>12</v>
      </c>
      <c r="L188">
        <f>DATABASE!AK11583</f>
        <v>12</v>
      </c>
      <c r="M188">
        <f>DATABASE!AL11583</f>
        <v>2</v>
      </c>
      <c r="N188">
        <f>DATABASE!AM11583</f>
        <v>2</v>
      </c>
      <c r="O188">
        <f>DATABASE!AN11583</f>
        <v>10</v>
      </c>
      <c r="P188">
        <f>DATABASE!AO11583</f>
        <v>8</v>
      </c>
      <c r="Q188">
        <f>DATABASE!AP11583</f>
        <v>3</v>
      </c>
      <c r="R188">
        <f>DATABASE!AQ11583</f>
        <v>3</v>
      </c>
      <c r="S188">
        <f>DATABASE!AR11583</f>
        <v>6</v>
      </c>
      <c r="T188">
        <f>DATABASE!AS11583</f>
        <v>3</v>
      </c>
      <c r="U188">
        <f>DATABASE!AT11583</f>
        <v>8</v>
      </c>
      <c r="V188">
        <f>DATABASE!AU11583</f>
        <v>1</v>
      </c>
      <c r="W188">
        <f>DATABASE!AV11583</f>
        <v>9</v>
      </c>
    </row>
    <row r="189" spans="1:23" hidden="1" x14ac:dyDescent="0.25">
      <c r="A189" s="135" t="s">
        <v>19050</v>
      </c>
      <c r="B189" s="135" t="s">
        <v>2375</v>
      </c>
      <c r="C189" s="135" t="str">
        <f>DATABASE!B11634</f>
        <v>Panama</v>
      </c>
      <c r="D189" s="135" t="str">
        <f>DATABASE!C11634</f>
        <v>Nth America</v>
      </c>
      <c r="E189" s="21">
        <f>DATABASE!O11634</f>
        <v>2157</v>
      </c>
      <c r="F189">
        <f>DATABASE!P11634</f>
        <v>53</v>
      </c>
      <c r="G189">
        <f>DATABASE!R11634</f>
        <v>32</v>
      </c>
      <c r="H189" s="117">
        <f>DATABASE!N11634</f>
        <v>93.85</v>
      </c>
      <c r="I189" s="17" t="str">
        <f>DATABASE!U11634</f>
        <v>Y</v>
      </c>
      <c r="J189">
        <f>DATABASE!AF11634</f>
        <v>4</v>
      </c>
      <c r="K189">
        <f>DATABASE!AJ11634</f>
        <v>10</v>
      </c>
      <c r="L189">
        <f>DATABASE!AK11634</f>
        <v>8</v>
      </c>
      <c r="M189">
        <f>DATABASE!AL11634</f>
        <v>1</v>
      </c>
      <c r="N189">
        <f>DATABASE!AM11634</f>
        <v>0</v>
      </c>
      <c r="O189">
        <f>DATABASE!AN11634</f>
        <v>39</v>
      </c>
      <c r="P189">
        <f>DATABASE!AO11634</f>
        <v>24</v>
      </c>
      <c r="Q189">
        <f>DATABASE!AP11634</f>
        <v>0</v>
      </c>
      <c r="R189">
        <f>DATABASE!AQ11634</f>
        <v>0</v>
      </c>
      <c r="S189">
        <f>DATABASE!AR11634</f>
        <v>0</v>
      </c>
      <c r="T189">
        <f>DATABASE!AS11634</f>
        <v>0</v>
      </c>
      <c r="U189">
        <f>DATABASE!AT11634</f>
        <v>0</v>
      </c>
      <c r="V189">
        <f>DATABASE!AU11634</f>
        <v>0</v>
      </c>
      <c r="W189">
        <f>DATABASE!AV11634</f>
        <v>0</v>
      </c>
    </row>
    <row r="190" spans="1:23" x14ac:dyDescent="0.25">
      <c r="A190" s="135" t="s">
        <v>19051</v>
      </c>
      <c r="B190" s="135" t="s">
        <v>19190</v>
      </c>
      <c r="C190" s="135" t="str">
        <f>DATABASE!B11688</f>
        <v>PNG</v>
      </c>
      <c r="D190" s="135" t="str">
        <f>DATABASE!C11688</f>
        <v>Oceania</v>
      </c>
      <c r="E190" s="21">
        <f>DATABASE!O11688</f>
        <v>2399</v>
      </c>
      <c r="F190">
        <f>DATABASE!P11688</f>
        <v>48</v>
      </c>
      <c r="G190">
        <f>DATABASE!R11688</f>
        <v>48</v>
      </c>
      <c r="H190" s="117">
        <f>DATABASE!N11688</f>
        <v>120.6</v>
      </c>
      <c r="I190" s="17" t="str">
        <f>DATABASE!U11688</f>
        <v>Y</v>
      </c>
      <c r="J190">
        <f>DATABASE!AF11688</f>
        <v>1</v>
      </c>
      <c r="K190">
        <f>DATABASE!AJ11688</f>
        <v>22</v>
      </c>
      <c r="L190">
        <f>DATABASE!AK11688</f>
        <v>22</v>
      </c>
      <c r="M190">
        <f>DATABASE!AL11688</f>
        <v>2</v>
      </c>
      <c r="N190">
        <f>DATABASE!AM11688</f>
        <v>2</v>
      </c>
      <c r="O190">
        <f>DATABASE!AN11688</f>
        <v>10</v>
      </c>
      <c r="P190">
        <f>DATABASE!AO11688</f>
        <v>10</v>
      </c>
      <c r="Q190">
        <f>DATABASE!AP11688</f>
        <v>6</v>
      </c>
      <c r="R190">
        <f>DATABASE!AQ11688</f>
        <v>6</v>
      </c>
      <c r="S190">
        <f>DATABASE!AR11688</f>
        <v>6</v>
      </c>
      <c r="T190">
        <f>DATABASE!AS11688</f>
        <v>6</v>
      </c>
      <c r="U190">
        <f>DATABASE!AT11688</f>
        <v>2</v>
      </c>
      <c r="V190">
        <f>DATABASE!AU11688</f>
        <v>2</v>
      </c>
      <c r="W190">
        <f>DATABASE!AV11688</f>
        <v>0</v>
      </c>
    </row>
    <row r="191" spans="1:23" hidden="1" x14ac:dyDescent="0.25">
      <c r="A191" s="135" t="s">
        <v>19052</v>
      </c>
      <c r="B191" s="135" t="s">
        <v>14039</v>
      </c>
      <c r="C191" s="135" t="str">
        <f>DATABASE!B11737</f>
        <v>Paraguay</v>
      </c>
      <c r="D191" s="135" t="str">
        <f>DATABASE!C11737</f>
        <v>Sth America</v>
      </c>
      <c r="E191" s="21">
        <f>DATABASE!O11737</f>
        <v>5472</v>
      </c>
      <c r="F191">
        <f>DATABASE!P11737</f>
        <v>11</v>
      </c>
      <c r="G191">
        <f>DATABASE!R11737</f>
        <v>4</v>
      </c>
      <c r="H191" s="117">
        <f>DATABASE!N11737</f>
        <v>14.4</v>
      </c>
      <c r="I191" s="17" t="str">
        <f>DATABASE!U11737</f>
        <v>Y</v>
      </c>
      <c r="J191">
        <f>DATABASE!AF11737</f>
        <v>5</v>
      </c>
      <c r="K191">
        <f>DATABASE!AJ11737</f>
        <v>5</v>
      </c>
      <c r="L191">
        <f>DATABASE!AK11737</f>
        <v>3</v>
      </c>
      <c r="M191">
        <f>DATABASE!AL11737</f>
        <v>0</v>
      </c>
      <c r="N191">
        <f>DATABASE!AM11737</f>
        <v>0</v>
      </c>
      <c r="O191">
        <f>DATABASE!AN11737</f>
        <v>4</v>
      </c>
      <c r="P191">
        <f>DATABASE!AO11737</f>
        <v>1</v>
      </c>
      <c r="Q191">
        <f>DATABASE!AP11737</f>
        <v>0</v>
      </c>
      <c r="R191">
        <f>DATABASE!AQ11737</f>
        <v>0</v>
      </c>
      <c r="S191">
        <f>DATABASE!AR11737</f>
        <v>1</v>
      </c>
      <c r="T191">
        <f>DATABASE!AS11737</f>
        <v>0</v>
      </c>
      <c r="U191">
        <f>DATABASE!AT11737</f>
        <v>1</v>
      </c>
      <c r="V191">
        <f>DATABASE!AU11737</f>
        <v>0</v>
      </c>
      <c r="W191">
        <f>DATABASE!AV11737</f>
        <v>0</v>
      </c>
    </row>
    <row r="192" spans="1:23" x14ac:dyDescent="0.25">
      <c r="A192" s="135" t="s">
        <v>19053</v>
      </c>
      <c r="B192" s="135" t="s">
        <v>19191</v>
      </c>
      <c r="C192" s="135" t="str">
        <f>DATABASE!B11749</f>
        <v>Cook Islands</v>
      </c>
      <c r="D192" s="135" t="str">
        <f>DATABASE!C11749</f>
        <v>Oceania</v>
      </c>
      <c r="E192" s="21">
        <f>DATABASE!O11749</f>
        <v>932</v>
      </c>
      <c r="F192">
        <f>DATABASE!P11749</f>
        <v>27</v>
      </c>
      <c r="G192">
        <f>DATABASE!R11749</f>
        <v>21</v>
      </c>
      <c r="H192" s="117">
        <f>DATABASE!N11749</f>
        <v>155.6</v>
      </c>
      <c r="I192" s="17" t="str">
        <f>DATABASE!U11749</f>
        <v>Y</v>
      </c>
      <c r="J192">
        <f>DATABASE!AF11749</f>
        <v>0</v>
      </c>
      <c r="K192">
        <f>DATABASE!AJ11749</f>
        <v>0</v>
      </c>
      <c r="L192">
        <f>DATABASE!AK11749</f>
        <v>0</v>
      </c>
      <c r="M192">
        <f>DATABASE!AL11749</f>
        <v>1</v>
      </c>
      <c r="N192">
        <f>DATABASE!AM11749</f>
        <v>1</v>
      </c>
      <c r="O192">
        <f>DATABASE!AN11749</f>
        <v>5</v>
      </c>
      <c r="P192">
        <f>DATABASE!AO11749</f>
        <v>5</v>
      </c>
      <c r="Q192">
        <f>DATABASE!AP11749</f>
        <v>0</v>
      </c>
      <c r="R192">
        <f>DATABASE!AQ11749</f>
        <v>0</v>
      </c>
      <c r="S192">
        <f>DATABASE!AR11749</f>
        <v>1</v>
      </c>
      <c r="T192">
        <f>DATABASE!AS11749</f>
        <v>0</v>
      </c>
      <c r="U192">
        <f>DATABASE!AT11749</f>
        <v>15</v>
      </c>
      <c r="V192">
        <f>DATABASE!AU11749</f>
        <v>15</v>
      </c>
      <c r="W192">
        <f>DATABASE!AV11749</f>
        <v>0</v>
      </c>
    </row>
    <row r="193" spans="1:23" hidden="1" x14ac:dyDescent="0.25">
      <c r="A193" s="135" t="s">
        <v>19054</v>
      </c>
      <c r="B193" s="135" t="s">
        <v>1148</v>
      </c>
      <c r="C193" s="135" t="str">
        <f>DATABASE!B11777</f>
        <v>Peru</v>
      </c>
      <c r="D193" s="135" t="str">
        <f>DATABASE!C11777</f>
        <v>Sth America</v>
      </c>
      <c r="E193" s="21">
        <f>DATABASE!O11777</f>
        <v>2911</v>
      </c>
      <c r="F193">
        <f>DATABASE!P11777</f>
        <v>87</v>
      </c>
      <c r="G193">
        <f>DATABASE!R11777</f>
        <v>29</v>
      </c>
      <c r="H193" s="117">
        <f>DATABASE!N11777</f>
        <v>45.849999999999987</v>
      </c>
      <c r="I193" s="17" t="str">
        <f>DATABASE!U11777</f>
        <v>Y</v>
      </c>
      <c r="J193">
        <f>DATABASE!AF11777</f>
        <v>2</v>
      </c>
      <c r="K193">
        <f>DATABASE!AJ11777</f>
        <v>23</v>
      </c>
      <c r="L193">
        <f>DATABASE!AK11777</f>
        <v>16</v>
      </c>
      <c r="M193">
        <f>DATABASE!AL11777</f>
        <v>0</v>
      </c>
      <c r="N193">
        <f>DATABASE!AM11777</f>
        <v>0</v>
      </c>
      <c r="O193">
        <f>DATABASE!AN11777</f>
        <v>12</v>
      </c>
      <c r="P193">
        <f>DATABASE!AO11777</f>
        <v>9</v>
      </c>
      <c r="Q193">
        <f>DATABASE!AP11777</f>
        <v>33</v>
      </c>
      <c r="R193">
        <f>DATABASE!AQ11777</f>
        <v>4</v>
      </c>
      <c r="S193">
        <f>DATABASE!AR11777</f>
        <v>4</v>
      </c>
      <c r="T193">
        <f>DATABASE!AS11777</f>
        <v>0</v>
      </c>
      <c r="U193">
        <f>DATABASE!AT11777</f>
        <v>0</v>
      </c>
      <c r="V193">
        <f>DATABASE!AU11777</f>
        <v>0</v>
      </c>
      <c r="W193">
        <f>DATABASE!AV11777</f>
        <v>14</v>
      </c>
    </row>
    <row r="194" spans="1:23" hidden="1" x14ac:dyDescent="0.25">
      <c r="A194" s="135" t="s">
        <v>19055</v>
      </c>
      <c r="B194" s="135" t="s">
        <v>13271</v>
      </c>
      <c r="C194" s="135" t="str">
        <f>DATABASE!B11865</f>
        <v>Philippines</v>
      </c>
      <c r="D194" s="135" t="str">
        <f>DATABASE!C11865</f>
        <v>Asia</v>
      </c>
      <c r="E194" s="21">
        <f>DATABASE!O11865</f>
        <v>5673</v>
      </c>
      <c r="F194">
        <f>DATABASE!P11865</f>
        <v>173</v>
      </c>
      <c r="G194">
        <f>DATABASE!R11865</f>
        <v>163</v>
      </c>
      <c r="H194" s="117">
        <f>DATABASE!N11865</f>
        <v>503.85</v>
      </c>
      <c r="I194" s="17" t="str">
        <f>DATABASE!U11865</f>
        <v>Y</v>
      </c>
      <c r="J194">
        <f>DATABASE!AF11865</f>
        <v>9</v>
      </c>
      <c r="K194">
        <f>DATABASE!AJ11865</f>
        <v>53</v>
      </c>
      <c r="L194">
        <f>DATABASE!AK11865</f>
        <v>53</v>
      </c>
      <c r="M194">
        <f>DATABASE!AL11865</f>
        <v>9</v>
      </c>
      <c r="N194">
        <f>DATABASE!AM11865</f>
        <v>9</v>
      </c>
      <c r="O194">
        <f>DATABASE!AN11865</f>
        <v>81</v>
      </c>
      <c r="P194">
        <f>DATABASE!AO11865</f>
        <v>81</v>
      </c>
      <c r="Q194">
        <f>DATABASE!AP11865</f>
        <v>4</v>
      </c>
      <c r="R194">
        <f>DATABASE!AQ11865</f>
        <v>4</v>
      </c>
      <c r="S194">
        <f>DATABASE!AR11865</f>
        <v>6</v>
      </c>
      <c r="T194">
        <f>DATABASE!AS11865</f>
        <v>6</v>
      </c>
      <c r="U194">
        <f>DATABASE!AT11865</f>
        <v>0</v>
      </c>
      <c r="V194">
        <f>DATABASE!AU11865</f>
        <v>0</v>
      </c>
      <c r="W194">
        <f>DATABASE!AV11865</f>
        <v>10</v>
      </c>
    </row>
    <row r="195" spans="1:23" x14ac:dyDescent="0.25">
      <c r="A195" s="135" t="s">
        <v>19056</v>
      </c>
      <c r="B195" s="135" t="s">
        <v>5056</v>
      </c>
      <c r="C195" s="135" t="str">
        <f>DATABASE!B12039</f>
        <v>Pitcairn Is</v>
      </c>
      <c r="D195" s="135" t="str">
        <f>DATABASE!C12039</f>
        <v>Oceania</v>
      </c>
      <c r="E195" s="21">
        <f>DATABASE!O12039</f>
        <v>1078</v>
      </c>
      <c r="F195">
        <f>DATABASE!P12039</f>
        <v>191</v>
      </c>
      <c r="G195">
        <f>DATABASE!R12039</f>
        <v>141</v>
      </c>
      <c r="H195" s="117">
        <f>DATABASE!N12039</f>
        <v>439.20000000000016</v>
      </c>
      <c r="I195" s="17" t="str">
        <f>DATABASE!U12039</f>
        <v>Y</v>
      </c>
      <c r="J195">
        <f>DATABASE!AF12039</f>
        <v>0</v>
      </c>
      <c r="K195">
        <f>DATABASE!AJ12039</f>
        <v>3</v>
      </c>
      <c r="L195">
        <f>DATABASE!AK12039</f>
        <v>2</v>
      </c>
      <c r="M195">
        <f>DATABASE!AL12039</f>
        <v>0</v>
      </c>
      <c r="N195">
        <f>DATABASE!AM12039</f>
        <v>0</v>
      </c>
      <c r="O195">
        <f>DATABASE!AN12039</f>
        <v>37</v>
      </c>
      <c r="P195">
        <f>DATABASE!AO12039</f>
        <v>29</v>
      </c>
      <c r="Q195">
        <f>DATABASE!AP12039</f>
        <v>1</v>
      </c>
      <c r="R195">
        <f>DATABASE!AQ12039</f>
        <v>1</v>
      </c>
      <c r="S195">
        <f>DATABASE!AR12039</f>
        <v>133</v>
      </c>
      <c r="T195">
        <f>DATABASE!AS12039</f>
        <v>100</v>
      </c>
      <c r="U195">
        <f>DATABASE!AT12039</f>
        <v>17</v>
      </c>
      <c r="V195">
        <f>DATABASE!AU12039</f>
        <v>9</v>
      </c>
      <c r="W195">
        <f>DATABASE!AV12039</f>
        <v>0</v>
      </c>
    </row>
    <row r="196" spans="1:23" hidden="1" x14ac:dyDescent="0.25">
      <c r="A196" s="135" t="s">
        <v>19057</v>
      </c>
      <c r="B196" s="135" t="s">
        <v>12949</v>
      </c>
      <c r="C196" s="135" t="str">
        <f>DATABASE!B12231</f>
        <v>Poland</v>
      </c>
      <c r="D196" s="135" t="str">
        <f>DATABASE!C12231</f>
        <v>Europe</v>
      </c>
      <c r="E196" s="21">
        <f>DATABASE!O12231</f>
        <v>5398</v>
      </c>
      <c r="F196">
        <f>DATABASE!P12231</f>
        <v>8</v>
      </c>
      <c r="G196">
        <f>DATABASE!R12231</f>
        <v>8</v>
      </c>
      <c r="H196" s="117">
        <f>DATABASE!N12231</f>
        <v>10.199999999999999</v>
      </c>
      <c r="I196" s="17" t="str">
        <f>DATABASE!U12231</f>
        <v>Y</v>
      </c>
      <c r="J196">
        <f>DATABASE!AF12231</f>
        <v>0</v>
      </c>
      <c r="K196">
        <f>DATABASE!AJ12231</f>
        <v>0</v>
      </c>
      <c r="L196">
        <f>DATABASE!AK12231</f>
        <v>0</v>
      </c>
      <c r="M196">
        <f>DATABASE!AL12231</f>
        <v>0</v>
      </c>
      <c r="N196">
        <f>DATABASE!AM12231</f>
        <v>0</v>
      </c>
      <c r="O196">
        <f>DATABASE!AN12231</f>
        <v>0</v>
      </c>
      <c r="P196">
        <f>DATABASE!AO12231</f>
        <v>0</v>
      </c>
      <c r="Q196">
        <f>DATABASE!AP12231</f>
        <v>0</v>
      </c>
      <c r="R196">
        <f>DATABASE!AQ12231</f>
        <v>0</v>
      </c>
      <c r="S196">
        <f>DATABASE!AR12231</f>
        <v>0</v>
      </c>
      <c r="T196">
        <f>DATABASE!AS12231</f>
        <v>0</v>
      </c>
      <c r="U196">
        <f>DATABASE!AT12231</f>
        <v>0</v>
      </c>
      <c r="V196">
        <f>DATABASE!AU12231</f>
        <v>0</v>
      </c>
      <c r="W196">
        <f>DATABASE!AV12231</f>
        <v>8</v>
      </c>
    </row>
    <row r="197" spans="1:23" hidden="1" x14ac:dyDescent="0.25">
      <c r="A197" s="135" t="s">
        <v>19058</v>
      </c>
      <c r="B197" s="135" t="s">
        <v>13348</v>
      </c>
      <c r="C197" s="135" t="str">
        <f>DATABASE!B12240</f>
        <v>Portugal</v>
      </c>
      <c r="D197" s="135" t="str">
        <f>DATABASE!C12240</f>
        <v>Europe</v>
      </c>
      <c r="E197" s="21">
        <f>DATABASE!O12240</f>
        <v>4925</v>
      </c>
      <c r="F197">
        <f>DATABASE!P12240</f>
        <v>39</v>
      </c>
      <c r="G197">
        <f>DATABASE!R12240</f>
        <v>36</v>
      </c>
      <c r="H197" s="117">
        <f>DATABASE!N12240</f>
        <v>109.40000000000002</v>
      </c>
      <c r="I197" s="17" t="str">
        <f>DATABASE!U12240</f>
        <v>Y</v>
      </c>
      <c r="J197">
        <f>DATABASE!AF12240</f>
        <v>0</v>
      </c>
      <c r="K197">
        <f>DATABASE!AJ12240</f>
        <v>4</v>
      </c>
      <c r="L197">
        <f>DATABASE!AK12240</f>
        <v>4</v>
      </c>
      <c r="M197">
        <f>DATABASE!AL12240</f>
        <v>3</v>
      </c>
      <c r="N197">
        <f>DATABASE!AM12240</f>
        <v>3</v>
      </c>
      <c r="O197">
        <f>DATABASE!AN12240</f>
        <v>0</v>
      </c>
      <c r="P197">
        <f>DATABASE!AO12240</f>
        <v>0</v>
      </c>
      <c r="Q197">
        <f>DATABASE!AP12240</f>
        <v>2</v>
      </c>
      <c r="R197">
        <f>DATABASE!AQ12240</f>
        <v>2</v>
      </c>
      <c r="S197">
        <f>DATABASE!AR12240</f>
        <v>18</v>
      </c>
      <c r="T197">
        <f>DATABASE!AS12240</f>
        <v>15</v>
      </c>
      <c r="U197">
        <f>DATABASE!AT12240</f>
        <v>4</v>
      </c>
      <c r="V197">
        <f>DATABASE!AU12240</f>
        <v>4</v>
      </c>
      <c r="W197">
        <f>DATABASE!AV12240</f>
        <v>8</v>
      </c>
    </row>
    <row r="198" spans="1:23" hidden="1" x14ac:dyDescent="0.25">
      <c r="A198" s="135" t="s">
        <v>19059</v>
      </c>
      <c r="B198" s="135" t="s">
        <v>17240</v>
      </c>
      <c r="C198" s="135" t="str">
        <f>DATABASE!B12280</f>
        <v>Qatar</v>
      </c>
      <c r="D198" s="135" t="str">
        <f>DATABASE!C12280</f>
        <v>Asia</v>
      </c>
      <c r="E198" s="21">
        <f>DATABASE!O12280</f>
        <v>1539</v>
      </c>
      <c r="F198">
        <f>DATABASE!P12280</f>
        <v>3</v>
      </c>
      <c r="G198">
        <f>DATABASE!R12280</f>
        <v>1</v>
      </c>
      <c r="H198" s="117">
        <f>DATABASE!N12280</f>
        <v>11</v>
      </c>
      <c r="I198" s="17" t="str">
        <f>DATABASE!U12280</f>
        <v>Y</v>
      </c>
      <c r="J198">
        <f>DATABASE!AF12280</f>
        <v>3</v>
      </c>
      <c r="K198">
        <f>DATABASE!AJ12280</f>
        <v>3</v>
      </c>
      <c r="L198">
        <f>DATABASE!AK12280</f>
        <v>1</v>
      </c>
      <c r="M198">
        <f>DATABASE!AL12280</f>
        <v>0</v>
      </c>
      <c r="N198">
        <f>DATABASE!AM12280</f>
        <v>0</v>
      </c>
      <c r="O198">
        <f>DATABASE!AN12280</f>
        <v>0</v>
      </c>
      <c r="P198">
        <f>DATABASE!AO12280</f>
        <v>0</v>
      </c>
      <c r="Q198">
        <f>DATABASE!AP12280</f>
        <v>0</v>
      </c>
      <c r="R198">
        <f>DATABASE!AQ12280</f>
        <v>0</v>
      </c>
      <c r="S198">
        <f>DATABASE!AR12280</f>
        <v>0</v>
      </c>
      <c r="T198">
        <f>DATABASE!AS12280</f>
        <v>0</v>
      </c>
      <c r="U198">
        <f>DATABASE!AT12280</f>
        <v>0</v>
      </c>
      <c r="V198">
        <f>DATABASE!AU12280</f>
        <v>0</v>
      </c>
      <c r="W198">
        <f>DATABASE!AV12280</f>
        <v>0</v>
      </c>
    </row>
    <row r="199" spans="1:23" x14ac:dyDescent="0.25">
      <c r="A199" s="135" t="s">
        <v>19060</v>
      </c>
      <c r="B199" s="135" t="s">
        <v>14838</v>
      </c>
      <c r="C199" s="135" t="str">
        <f>DATABASE!B12284</f>
        <v>Cook Islands</v>
      </c>
      <c r="D199" s="135" t="str">
        <f>DATABASE!C12284</f>
        <v>Oceania</v>
      </c>
      <c r="E199" s="21">
        <f>DATABASE!O12284</f>
        <v>156</v>
      </c>
      <c r="F199">
        <f>DATABASE!P12284</f>
        <v>11</v>
      </c>
      <c r="G199">
        <f>DATABASE!R12284</f>
        <v>11</v>
      </c>
      <c r="H199" s="117">
        <f>DATABASE!N12284</f>
        <v>72.599999999999994</v>
      </c>
      <c r="I199" s="17" t="str">
        <f>DATABASE!U12284</f>
        <v>Y</v>
      </c>
      <c r="J199">
        <f>DATABASE!AF12284</f>
        <v>0</v>
      </c>
      <c r="K199">
        <f>DATABASE!AJ12284</f>
        <v>3</v>
      </c>
      <c r="L199">
        <f>DATABASE!AK12284</f>
        <v>3</v>
      </c>
      <c r="M199">
        <f>DATABASE!AL12284</f>
        <v>0</v>
      </c>
      <c r="N199">
        <f>DATABASE!AM12284</f>
        <v>0</v>
      </c>
      <c r="O199">
        <f>DATABASE!AN12284</f>
        <v>3</v>
      </c>
      <c r="P199">
        <f>DATABASE!AO12284</f>
        <v>3</v>
      </c>
      <c r="Q199">
        <f>DATABASE!AP12284</f>
        <v>0</v>
      </c>
      <c r="R199">
        <f>DATABASE!AQ12284</f>
        <v>0</v>
      </c>
      <c r="S199">
        <f>DATABASE!AR12284</f>
        <v>5</v>
      </c>
      <c r="T199">
        <f>DATABASE!AS12284</f>
        <v>5</v>
      </c>
      <c r="U199">
        <f>DATABASE!AT12284</f>
        <v>0</v>
      </c>
      <c r="V199">
        <f>DATABASE!AU12284</f>
        <v>0</v>
      </c>
      <c r="W199">
        <f>DATABASE!AV12284</f>
        <v>0</v>
      </c>
    </row>
    <row r="200" spans="1:23" hidden="1" x14ac:dyDescent="0.25">
      <c r="A200" s="135" t="s">
        <v>19061</v>
      </c>
      <c r="B200" s="135" t="s">
        <v>19192</v>
      </c>
      <c r="C200" s="135" t="str">
        <f>DATABASE!B12296</f>
        <v>UAE</v>
      </c>
      <c r="D200" s="135" t="str">
        <f>DATABASE!C12296</f>
        <v>Asia</v>
      </c>
      <c r="E200" s="21">
        <f>DATABASE!O12296</f>
        <v>951</v>
      </c>
      <c r="F200">
        <f>DATABASE!P12296</f>
        <v>15</v>
      </c>
      <c r="G200">
        <f>DATABASE!R12296</f>
        <v>15</v>
      </c>
      <c r="H200" s="117">
        <f>DATABASE!N12296</f>
        <v>67</v>
      </c>
      <c r="I200" s="17" t="str">
        <f>DATABASE!U12296</f>
        <v>N</v>
      </c>
      <c r="J200">
        <f>DATABASE!AF12296</f>
        <v>5</v>
      </c>
      <c r="K200">
        <f>DATABASE!AJ12296</f>
        <v>5</v>
      </c>
      <c r="L200">
        <f>DATABASE!AK12296</f>
        <v>5</v>
      </c>
      <c r="M200">
        <f>DATABASE!AL12296</f>
        <v>0</v>
      </c>
      <c r="N200">
        <f>DATABASE!AM12296</f>
        <v>0</v>
      </c>
      <c r="O200">
        <f>DATABASE!AN12296</f>
        <v>9</v>
      </c>
      <c r="P200">
        <f>DATABASE!AO12296</f>
        <v>9</v>
      </c>
      <c r="Q200">
        <f>DATABASE!AP12296</f>
        <v>0</v>
      </c>
      <c r="R200">
        <f>DATABASE!AQ12296</f>
        <v>0</v>
      </c>
      <c r="S200">
        <f>DATABASE!AR12296</f>
        <v>1</v>
      </c>
      <c r="T200">
        <f>DATABASE!AS12296</f>
        <v>1</v>
      </c>
      <c r="U200">
        <f>DATABASE!AT12296</f>
        <v>0</v>
      </c>
      <c r="V200">
        <f>DATABASE!AU12296</f>
        <v>0</v>
      </c>
      <c r="W200">
        <f>DATABASE!AV12296</f>
        <v>0</v>
      </c>
    </row>
    <row r="201" spans="1:23" hidden="1" x14ac:dyDescent="0.25">
      <c r="A201" s="135" t="s">
        <v>19062</v>
      </c>
      <c r="B201" s="135" t="s">
        <v>12032</v>
      </c>
      <c r="C201" s="135" t="str">
        <f>DATABASE!B12312</f>
        <v>Reunion</v>
      </c>
      <c r="D201" s="135" t="str">
        <f>DATABASE!C12312</f>
        <v>Africa</v>
      </c>
      <c r="E201" s="21">
        <f>DATABASE!O12312</f>
        <v>522</v>
      </c>
      <c r="F201">
        <f>DATABASE!P12312</f>
        <v>187</v>
      </c>
      <c r="G201">
        <f>DATABASE!R12312</f>
        <v>155</v>
      </c>
      <c r="H201" s="117">
        <f>DATABASE!N12312</f>
        <v>194.49999999999997</v>
      </c>
      <c r="I201" s="17" t="str">
        <f>DATABASE!U12312</f>
        <v>N</v>
      </c>
      <c r="J201">
        <f>DATABASE!AF12312</f>
        <v>0</v>
      </c>
      <c r="K201">
        <f>DATABASE!AJ12312</f>
        <v>0</v>
      </c>
      <c r="L201">
        <f>DATABASE!AK12312</f>
        <v>0</v>
      </c>
      <c r="M201">
        <f>DATABASE!AL12312</f>
        <v>0</v>
      </c>
      <c r="N201">
        <f>DATABASE!AM12312</f>
        <v>0</v>
      </c>
      <c r="O201">
        <f>DATABASE!AN12312</f>
        <v>76</v>
      </c>
      <c r="P201">
        <f>DATABASE!AO12312</f>
        <v>57</v>
      </c>
      <c r="Q201">
        <f>DATABASE!AP12312</f>
        <v>0</v>
      </c>
      <c r="R201">
        <f>DATABASE!AQ12312</f>
        <v>0</v>
      </c>
      <c r="S201">
        <f>DATABASE!AR12312</f>
        <v>81</v>
      </c>
      <c r="T201">
        <f>DATABASE!AS12312</f>
        <v>77</v>
      </c>
      <c r="U201">
        <f>DATABASE!AT12312</f>
        <v>20</v>
      </c>
      <c r="V201">
        <f>DATABASE!AU12312</f>
        <v>18</v>
      </c>
      <c r="W201">
        <f>DATABASE!AV12312</f>
        <v>3</v>
      </c>
    </row>
    <row r="202" spans="1:23" hidden="1" x14ac:dyDescent="0.25">
      <c r="A202" s="135" t="s">
        <v>19063</v>
      </c>
      <c r="B202" s="135" t="s">
        <v>19193</v>
      </c>
      <c r="C202" s="135" t="str">
        <f>DATABASE!B12500</f>
        <v>Zimbabwe</v>
      </c>
      <c r="D202" s="135" t="str">
        <f>DATABASE!C12500</f>
        <v>Africa</v>
      </c>
      <c r="E202" s="21">
        <f>DATABASE!O12500</f>
        <v>226</v>
      </c>
      <c r="F202">
        <f>DATABASE!P12500</f>
        <v>13</v>
      </c>
      <c r="G202">
        <f>DATABASE!R12500</f>
        <v>13</v>
      </c>
      <c r="H202" s="117">
        <f>DATABASE!N12500</f>
        <v>19.249999999999996</v>
      </c>
      <c r="I202" s="17" t="str">
        <f>DATABASE!U12500</f>
        <v>N</v>
      </c>
      <c r="J202">
        <f>DATABASE!AF12500</f>
        <v>0</v>
      </c>
      <c r="K202">
        <f>DATABASE!AJ12500</f>
        <v>0</v>
      </c>
      <c r="L202">
        <f>DATABASE!AK12500</f>
        <v>0</v>
      </c>
      <c r="M202">
        <f>DATABASE!AL12500</f>
        <v>0</v>
      </c>
      <c r="N202">
        <f>DATABASE!AM12500</f>
        <v>0</v>
      </c>
      <c r="O202">
        <f>DATABASE!AN12500</f>
        <v>0</v>
      </c>
      <c r="P202">
        <f>DATABASE!AO12500</f>
        <v>0</v>
      </c>
      <c r="Q202">
        <f>DATABASE!AP12500</f>
        <v>0</v>
      </c>
      <c r="R202">
        <f>DATABASE!AQ12500</f>
        <v>0</v>
      </c>
      <c r="S202">
        <f>DATABASE!AR12500</f>
        <v>0</v>
      </c>
      <c r="T202">
        <f>DATABASE!AS12500</f>
        <v>0</v>
      </c>
      <c r="U202">
        <f>DATABASE!AT12500</f>
        <v>0</v>
      </c>
      <c r="V202">
        <f>DATABASE!AU12500</f>
        <v>0</v>
      </c>
      <c r="W202">
        <f>DATABASE!AV12500</f>
        <v>13</v>
      </c>
    </row>
    <row r="203" spans="1:23" hidden="1" x14ac:dyDescent="0.25">
      <c r="A203" s="135" t="s">
        <v>19064</v>
      </c>
      <c r="B203" s="135" t="s">
        <v>19194</v>
      </c>
      <c r="C203" s="135" t="str">
        <f>DATABASE!B12514</f>
        <v>Malawi, Zambia, Zimbabwe</v>
      </c>
      <c r="D203" s="135" t="str">
        <f>DATABASE!C12514</f>
        <v>Africa</v>
      </c>
      <c r="E203" s="21">
        <f>DATABASE!O12514</f>
        <v>53</v>
      </c>
      <c r="F203">
        <f>DATABASE!P12514</f>
        <v>1</v>
      </c>
      <c r="G203">
        <f>DATABASE!R12514</f>
        <v>1</v>
      </c>
      <c r="H203" s="117">
        <f>DATABASE!N12514</f>
        <v>9</v>
      </c>
      <c r="I203" s="17" t="str">
        <f>DATABASE!U12514</f>
        <v>N</v>
      </c>
      <c r="J203">
        <f>DATABASE!AF12514</f>
        <v>0</v>
      </c>
      <c r="K203">
        <f>DATABASE!AJ12514</f>
        <v>0</v>
      </c>
      <c r="L203">
        <f>DATABASE!AK12514</f>
        <v>0</v>
      </c>
      <c r="M203">
        <f>DATABASE!AL12514</f>
        <v>0</v>
      </c>
      <c r="N203">
        <f>DATABASE!AM12514</f>
        <v>0</v>
      </c>
      <c r="O203">
        <f>DATABASE!AN12514</f>
        <v>1</v>
      </c>
      <c r="P203">
        <f>DATABASE!AO12514</f>
        <v>1</v>
      </c>
      <c r="Q203">
        <f>DATABASE!AP12514</f>
        <v>0</v>
      </c>
      <c r="R203">
        <f>DATABASE!AQ12514</f>
        <v>0</v>
      </c>
      <c r="S203">
        <f>DATABASE!AR12514</f>
        <v>0</v>
      </c>
      <c r="T203">
        <f>DATABASE!AS12514</f>
        <v>0</v>
      </c>
      <c r="U203">
        <f>DATABASE!AT12514</f>
        <v>0</v>
      </c>
      <c r="V203">
        <f>DATABASE!AU12514</f>
        <v>0</v>
      </c>
      <c r="W203">
        <f>DATABASE!AV12514</f>
        <v>0</v>
      </c>
    </row>
    <row r="204" spans="1:23" hidden="1" x14ac:dyDescent="0.25">
      <c r="A204" s="135" t="s">
        <v>19065</v>
      </c>
      <c r="B204" s="135" t="s">
        <v>12656</v>
      </c>
      <c r="C204" s="135" t="str">
        <f>DATABASE!B12516</f>
        <v>Romania</v>
      </c>
      <c r="D204" s="135" t="str">
        <f>DATABASE!C12516</f>
        <v>Europe</v>
      </c>
      <c r="E204" s="21">
        <f>DATABASE!O12516</f>
        <v>7872</v>
      </c>
      <c r="F204">
        <f>DATABASE!P12516</f>
        <v>25</v>
      </c>
      <c r="G204">
        <f>DATABASE!R12516</f>
        <v>25</v>
      </c>
      <c r="H204" s="117">
        <f>DATABASE!N12516</f>
        <v>52</v>
      </c>
      <c r="I204" s="17" t="str">
        <f>DATABASE!U12516</f>
        <v>Y</v>
      </c>
      <c r="J204">
        <f>DATABASE!AF12516</f>
        <v>0</v>
      </c>
      <c r="K204">
        <f>DATABASE!AJ12516</f>
        <v>1</v>
      </c>
      <c r="L204">
        <f>DATABASE!AK12516</f>
        <v>1</v>
      </c>
      <c r="M204">
        <f>DATABASE!AL12516</f>
        <v>0</v>
      </c>
      <c r="N204">
        <f>DATABASE!AM12516</f>
        <v>0</v>
      </c>
      <c r="O204">
        <f>DATABASE!AN12516</f>
        <v>3</v>
      </c>
      <c r="P204">
        <f>DATABASE!AO12516</f>
        <v>3</v>
      </c>
      <c r="Q204">
        <f>DATABASE!AP12516</f>
        <v>0</v>
      </c>
      <c r="R204">
        <f>DATABASE!AQ12516</f>
        <v>0</v>
      </c>
      <c r="S204">
        <f>DATABASE!AR12516</f>
        <v>0</v>
      </c>
      <c r="T204">
        <f>DATABASE!AS12516</f>
        <v>0</v>
      </c>
      <c r="U204">
        <f>DATABASE!AT12516</f>
        <v>0</v>
      </c>
      <c r="V204">
        <f>DATABASE!AU12516</f>
        <v>0</v>
      </c>
      <c r="W204">
        <f>DATABASE!AV12516</f>
        <v>21</v>
      </c>
    </row>
    <row r="205" spans="1:23" hidden="1" x14ac:dyDescent="0.25">
      <c r="A205" s="135" t="s">
        <v>19066</v>
      </c>
      <c r="B205" s="135" t="s">
        <v>12873</v>
      </c>
      <c r="C205" s="135" t="str">
        <f>DATABASE!B12542</f>
        <v>Russia</v>
      </c>
      <c r="D205" s="135" t="str">
        <f>DATABASE!C12542</f>
        <v>Europe</v>
      </c>
      <c r="E205" s="21">
        <f>DATABASE!O12542</f>
        <v>3118</v>
      </c>
      <c r="F205">
        <f>DATABASE!P12542</f>
        <v>18</v>
      </c>
      <c r="G205">
        <f>DATABASE!R12542</f>
        <v>18</v>
      </c>
      <c r="H205" s="117">
        <f>DATABASE!N12542</f>
        <v>49.29999999999999</v>
      </c>
      <c r="I205" s="17" t="str">
        <f>DATABASE!U12542</f>
        <v>Y</v>
      </c>
      <c r="J205">
        <f>DATABASE!AF12542</f>
        <v>0</v>
      </c>
      <c r="K205">
        <f>DATABASE!AJ12542</f>
        <v>3</v>
      </c>
      <c r="L205">
        <f>DATABASE!AK12542</f>
        <v>3</v>
      </c>
      <c r="M205">
        <f>DATABASE!AL12542</f>
        <v>3</v>
      </c>
      <c r="N205">
        <f>DATABASE!AM12542</f>
        <v>3</v>
      </c>
      <c r="O205">
        <f>DATABASE!AN12542</f>
        <v>5</v>
      </c>
      <c r="P205">
        <f>DATABASE!AO12542</f>
        <v>5</v>
      </c>
      <c r="Q205">
        <f>DATABASE!AP12542</f>
        <v>0</v>
      </c>
      <c r="R205">
        <f>DATABASE!AQ12542</f>
        <v>0</v>
      </c>
      <c r="S205">
        <f>DATABASE!AR12542</f>
        <v>2</v>
      </c>
      <c r="T205">
        <f>DATABASE!AS12542</f>
        <v>2</v>
      </c>
      <c r="U205">
        <f>DATABASE!AT12542</f>
        <v>0</v>
      </c>
      <c r="V205">
        <f>DATABASE!AU12542</f>
        <v>0</v>
      </c>
      <c r="W205">
        <f>DATABASE!AV12542</f>
        <v>5</v>
      </c>
    </row>
    <row r="206" spans="1:23" hidden="1" x14ac:dyDescent="0.25">
      <c r="A206" s="135" t="s">
        <v>19067</v>
      </c>
      <c r="B206" s="135" t="s">
        <v>12033</v>
      </c>
      <c r="C206" s="135" t="str">
        <f>DATABASE!B12561</f>
        <v>Rwanda</v>
      </c>
      <c r="D206" s="135" t="str">
        <f>DATABASE!C12561</f>
        <v>Africa</v>
      </c>
      <c r="E206" s="21">
        <f>DATABASE!O12561</f>
        <v>1488</v>
      </c>
      <c r="F206">
        <f>DATABASE!P12561</f>
        <v>17</v>
      </c>
      <c r="G206">
        <f>DATABASE!R12561</f>
        <v>17</v>
      </c>
      <c r="H206" s="117">
        <f>DATABASE!N12561</f>
        <v>70.099999999999994</v>
      </c>
      <c r="I206" s="17" t="str">
        <f>DATABASE!U12561</f>
        <v>Y</v>
      </c>
      <c r="J206">
        <f>DATABASE!AF12561</f>
        <v>1</v>
      </c>
      <c r="K206">
        <f>DATABASE!AJ12561</f>
        <v>2</v>
      </c>
      <c r="L206">
        <f>DATABASE!AK12561</f>
        <v>2</v>
      </c>
      <c r="M206">
        <f>DATABASE!AL12561</f>
        <v>0</v>
      </c>
      <c r="N206">
        <f>DATABASE!AM12561</f>
        <v>0</v>
      </c>
      <c r="O206">
        <f>DATABASE!AN12561</f>
        <v>14</v>
      </c>
      <c r="P206">
        <f>DATABASE!AO12561</f>
        <v>14</v>
      </c>
      <c r="Q206">
        <f>DATABASE!AP12561</f>
        <v>0</v>
      </c>
      <c r="R206">
        <f>DATABASE!AQ12561</f>
        <v>0</v>
      </c>
      <c r="S206">
        <f>DATABASE!AR12561</f>
        <v>1</v>
      </c>
      <c r="T206">
        <f>DATABASE!AS12561</f>
        <v>1</v>
      </c>
      <c r="U206">
        <f>DATABASE!AT12561</f>
        <v>0</v>
      </c>
      <c r="V206">
        <f>DATABASE!AU12561</f>
        <v>0</v>
      </c>
      <c r="W206">
        <f>DATABASE!AV12561</f>
        <v>0</v>
      </c>
    </row>
    <row r="207" spans="1:23" hidden="1" x14ac:dyDescent="0.25">
      <c r="A207" s="135" t="s">
        <v>19068</v>
      </c>
      <c r="B207" s="135" t="s">
        <v>1954</v>
      </c>
      <c r="C207" s="135" t="str">
        <f>DATABASE!B12579</f>
        <v>Japan</v>
      </c>
      <c r="D207" s="135" t="str">
        <f>DATABASE!C12579</f>
        <v>Asia</v>
      </c>
      <c r="E207" s="21">
        <f>DATABASE!O12579</f>
        <v>264</v>
      </c>
      <c r="F207">
        <f>DATABASE!P12579</f>
        <v>30</v>
      </c>
      <c r="G207">
        <f>DATABASE!R12579</f>
        <v>9</v>
      </c>
      <c r="H207" s="117">
        <f>DATABASE!N12579</f>
        <v>7.0000000000000009</v>
      </c>
      <c r="I207" s="17" t="str">
        <f>DATABASE!U12579</f>
        <v>N</v>
      </c>
      <c r="J207">
        <f>DATABASE!AF12579</f>
        <v>16</v>
      </c>
      <c r="K207">
        <f>DATABASE!AJ12579</f>
        <v>16</v>
      </c>
      <c r="L207">
        <f>DATABASE!AK12579</f>
        <v>0</v>
      </c>
      <c r="M207">
        <f>DATABASE!AL12579</f>
        <v>0</v>
      </c>
      <c r="N207">
        <f>DATABASE!AM12579</f>
        <v>0</v>
      </c>
      <c r="O207">
        <f>DATABASE!AN12579</f>
        <v>7</v>
      </c>
      <c r="P207">
        <f>DATABASE!AO12579</f>
        <v>2</v>
      </c>
      <c r="Q207">
        <f>DATABASE!AP12579</f>
        <v>0</v>
      </c>
      <c r="R207">
        <f>DATABASE!AQ12579</f>
        <v>0</v>
      </c>
      <c r="S207">
        <f>DATABASE!AR12579</f>
        <v>6</v>
      </c>
      <c r="T207">
        <f>DATABASE!AS12579</f>
        <v>6</v>
      </c>
      <c r="U207">
        <f>DATABASE!AT12579</f>
        <v>1</v>
      </c>
      <c r="V207">
        <f>DATABASE!AU12579</f>
        <v>1</v>
      </c>
      <c r="W207">
        <f>DATABASE!AV12579</f>
        <v>0</v>
      </c>
    </row>
    <row r="208" spans="1:23" hidden="1" x14ac:dyDescent="0.25">
      <c r="A208" s="135" t="s">
        <v>19069</v>
      </c>
      <c r="B208" s="135" t="s">
        <v>19195</v>
      </c>
      <c r="C208" s="135" t="str">
        <f>DATABASE!B12610</f>
        <v>Morocco</v>
      </c>
      <c r="D208" s="135" t="str">
        <f>DATABASE!C12610</f>
        <v>Africa</v>
      </c>
      <c r="E208" s="21">
        <f>DATABASE!O12610</f>
        <v>99</v>
      </c>
      <c r="F208">
        <f>DATABASE!P12610</f>
        <v>8</v>
      </c>
      <c r="G208">
        <f>DATABASE!R12610</f>
        <v>8</v>
      </c>
      <c r="H208" s="117">
        <f>DATABASE!N12610</f>
        <v>14.1</v>
      </c>
      <c r="I208" s="17" t="str">
        <f>DATABASE!U12610</f>
        <v>N</v>
      </c>
      <c r="J208">
        <f>DATABASE!AF12610</f>
        <v>1</v>
      </c>
      <c r="K208">
        <f>DATABASE!AJ12610</f>
        <v>1</v>
      </c>
      <c r="L208">
        <f>DATABASE!AK12610</f>
        <v>1</v>
      </c>
      <c r="M208">
        <f>DATABASE!AL12610</f>
        <v>0</v>
      </c>
      <c r="N208">
        <f>DATABASE!AM12610</f>
        <v>0</v>
      </c>
      <c r="O208">
        <f>DATABASE!AN12610</f>
        <v>0</v>
      </c>
      <c r="P208">
        <f>DATABASE!AO12610</f>
        <v>0</v>
      </c>
      <c r="Q208">
        <f>DATABASE!AP12610</f>
        <v>0</v>
      </c>
      <c r="R208">
        <f>DATABASE!AQ12610</f>
        <v>0</v>
      </c>
      <c r="S208">
        <f>DATABASE!AR12610</f>
        <v>0</v>
      </c>
      <c r="T208">
        <f>DATABASE!AS12610</f>
        <v>0</v>
      </c>
      <c r="U208">
        <f>DATABASE!AT12610</f>
        <v>0</v>
      </c>
      <c r="V208">
        <f>DATABASE!AU12610</f>
        <v>0</v>
      </c>
      <c r="W208">
        <f>DATABASE!AV12610</f>
        <v>7</v>
      </c>
    </row>
    <row r="209" spans="1:23" x14ac:dyDescent="0.25">
      <c r="A209" s="135" t="s">
        <v>19070</v>
      </c>
      <c r="B209" s="135" t="s">
        <v>6844</v>
      </c>
      <c r="C209" s="135" t="str">
        <f>DATABASE!B12619</f>
        <v>Samoa</v>
      </c>
      <c r="D209" s="135" t="str">
        <f>DATABASE!C12619</f>
        <v>Oceania</v>
      </c>
      <c r="E209" s="21">
        <f>DATABASE!O12619</f>
        <v>1378</v>
      </c>
      <c r="F209">
        <f>DATABASE!P12619</f>
        <v>79</v>
      </c>
      <c r="G209">
        <f>DATABASE!R12619</f>
        <v>63</v>
      </c>
      <c r="H209" s="117">
        <f>DATABASE!N12619</f>
        <v>139.30000000000001</v>
      </c>
      <c r="I209" s="17" t="str">
        <f>DATABASE!U12619</f>
        <v>Y</v>
      </c>
      <c r="J209">
        <f>DATABASE!AF12619</f>
        <v>0</v>
      </c>
      <c r="K209">
        <f>DATABASE!AJ12619</f>
        <v>0</v>
      </c>
      <c r="L209">
        <f>DATABASE!AK12619</f>
        <v>0</v>
      </c>
      <c r="M209">
        <f>DATABASE!AL12619</f>
        <v>0</v>
      </c>
      <c r="N209">
        <f>DATABASE!AM12619</f>
        <v>0</v>
      </c>
      <c r="O209">
        <f>DATABASE!AN12619</f>
        <v>10</v>
      </c>
      <c r="P209">
        <f>DATABASE!AO12619</f>
        <v>10</v>
      </c>
      <c r="Q209">
        <f>DATABASE!AP12619</f>
        <v>0</v>
      </c>
      <c r="R209">
        <f>DATABASE!AQ12619</f>
        <v>0</v>
      </c>
      <c r="S209">
        <f>DATABASE!AR12619</f>
        <v>49</v>
      </c>
      <c r="T209">
        <f>DATABASE!AS12619</f>
        <v>33</v>
      </c>
      <c r="U209">
        <f>DATABASE!AT12619</f>
        <v>20</v>
      </c>
      <c r="V209">
        <f>DATABASE!AU12619</f>
        <v>20</v>
      </c>
      <c r="W209">
        <f>DATABASE!AV12619</f>
        <v>0</v>
      </c>
    </row>
    <row r="210" spans="1:23" hidden="1" x14ac:dyDescent="0.25">
      <c r="A210" s="135" t="s">
        <v>19071</v>
      </c>
      <c r="B210" s="135" t="s">
        <v>13434</v>
      </c>
      <c r="C210" s="135" t="str">
        <f>DATABASE!B12699</f>
        <v>San Marino</v>
      </c>
      <c r="D210" s="135" t="str">
        <f>DATABASE!C12699</f>
        <v>Europe</v>
      </c>
      <c r="E210" s="21">
        <f>DATABASE!O12699</f>
        <v>2858</v>
      </c>
      <c r="F210">
        <f>DATABASE!P12699</f>
        <v>8</v>
      </c>
      <c r="G210">
        <f>DATABASE!R12699</f>
        <v>8</v>
      </c>
      <c r="H210" s="117">
        <f>DATABASE!N12699</f>
        <v>18.599999999999998</v>
      </c>
      <c r="I210" s="17" t="str">
        <f>DATABASE!U12699</f>
        <v>Y</v>
      </c>
      <c r="J210">
        <f>DATABASE!AF12699</f>
        <v>1</v>
      </c>
      <c r="K210">
        <f>DATABASE!AJ12699</f>
        <v>4</v>
      </c>
      <c r="L210">
        <f>DATABASE!AK12699</f>
        <v>4</v>
      </c>
      <c r="M210">
        <f>DATABASE!AL12699</f>
        <v>1</v>
      </c>
      <c r="N210">
        <f>DATABASE!AM12699</f>
        <v>1</v>
      </c>
      <c r="O210">
        <f>DATABASE!AN12699</f>
        <v>3</v>
      </c>
      <c r="P210">
        <f>DATABASE!AO12699</f>
        <v>3</v>
      </c>
      <c r="Q210">
        <f>DATABASE!AP12699</f>
        <v>0</v>
      </c>
      <c r="R210">
        <f>DATABASE!AQ12699</f>
        <v>0</v>
      </c>
      <c r="S210">
        <f>DATABASE!AR12699</f>
        <v>0</v>
      </c>
      <c r="T210">
        <f>DATABASE!AS12699</f>
        <v>0</v>
      </c>
      <c r="U210">
        <f>DATABASE!AT12699</f>
        <v>0</v>
      </c>
      <c r="V210">
        <f>DATABASE!AU12699</f>
        <v>0</v>
      </c>
      <c r="W210">
        <f>DATABASE!AV12699</f>
        <v>0</v>
      </c>
    </row>
    <row r="211" spans="1:23" hidden="1" x14ac:dyDescent="0.25">
      <c r="A211" s="135" t="s">
        <v>19072</v>
      </c>
      <c r="B211" s="135" t="s">
        <v>19227</v>
      </c>
      <c r="C211" s="135" t="str">
        <f>DATABASE!B12708</f>
        <v>Sao Tome and Principe</v>
      </c>
      <c r="D211" s="135" t="str">
        <f>DATABASE!C12708</f>
        <v>Africa</v>
      </c>
      <c r="E211" s="21">
        <f>DATABASE!O12708</f>
        <v>8959</v>
      </c>
      <c r="F211">
        <f>DATABASE!P12708</f>
        <v>314</v>
      </c>
      <c r="G211">
        <f>DATABASE!R12708</f>
        <v>183</v>
      </c>
      <c r="H211" s="117">
        <f>DATABASE!N12708</f>
        <v>286.2000000000001</v>
      </c>
      <c r="I211" s="17" t="str">
        <f>DATABASE!U12708</f>
        <v>Y</v>
      </c>
      <c r="J211">
        <f>DATABASE!AF12708</f>
        <v>24</v>
      </c>
      <c r="K211">
        <f>DATABASE!AJ12708</f>
        <v>81</v>
      </c>
      <c r="L211">
        <f>DATABASE!AK12708</f>
        <v>65</v>
      </c>
      <c r="M211">
        <f>DATABASE!AL12708</f>
        <v>0</v>
      </c>
      <c r="N211">
        <f>DATABASE!AM12708</f>
        <v>0</v>
      </c>
      <c r="O211">
        <f>DATABASE!AN12708</f>
        <v>47</v>
      </c>
      <c r="P211">
        <f>DATABASE!AO12708</f>
        <v>17</v>
      </c>
      <c r="Q211">
        <f>DATABASE!AP12708</f>
        <v>6</v>
      </c>
      <c r="R211">
        <f>DATABASE!AQ12708</f>
        <v>6</v>
      </c>
      <c r="S211">
        <f>DATABASE!AR12708</f>
        <v>8</v>
      </c>
      <c r="T211">
        <f>DATABASE!AS12708</f>
        <v>2</v>
      </c>
      <c r="U211">
        <f>DATABASE!AT12708</f>
        <v>23</v>
      </c>
      <c r="V211">
        <f>DATABASE!AU12708</f>
        <v>9</v>
      </c>
      <c r="W211">
        <f>DATABASE!AV12708</f>
        <v>149</v>
      </c>
    </row>
    <row r="212" spans="1:23" hidden="1" x14ac:dyDescent="0.25">
      <c r="A212" s="135" t="s">
        <v>19073</v>
      </c>
      <c r="B212" s="135" t="s">
        <v>14685</v>
      </c>
      <c r="C212" s="135" t="str">
        <f>DATABASE!B13023</f>
        <v>Saudi Arabia</v>
      </c>
      <c r="D212" s="135" t="str">
        <f>DATABASE!C13023</f>
        <v>Asia</v>
      </c>
      <c r="E212" s="21">
        <f>DATABASE!O13023</f>
        <v>1783</v>
      </c>
      <c r="F212">
        <f>DATABASE!P13023</f>
        <v>2</v>
      </c>
      <c r="G212">
        <f>DATABASE!R13023</f>
        <v>2</v>
      </c>
      <c r="H212" s="117">
        <f>DATABASE!N13023</f>
        <v>2</v>
      </c>
      <c r="I212" s="17" t="str">
        <f>DATABASE!U13023</f>
        <v>Y</v>
      </c>
      <c r="J212">
        <f>DATABASE!AF13023</f>
        <v>0</v>
      </c>
      <c r="K212">
        <f>DATABASE!AJ13023</f>
        <v>0</v>
      </c>
      <c r="L212">
        <f>DATABASE!AK13023</f>
        <v>0</v>
      </c>
      <c r="M212">
        <f>DATABASE!AL13023</f>
        <v>0</v>
      </c>
      <c r="N212">
        <f>DATABASE!AM13023</f>
        <v>0</v>
      </c>
      <c r="O212">
        <f>DATABASE!AN13023</f>
        <v>0</v>
      </c>
      <c r="P212">
        <f>DATABASE!AO13023</f>
        <v>0</v>
      </c>
      <c r="Q212">
        <f>DATABASE!AP13023</f>
        <v>2</v>
      </c>
      <c r="R212">
        <f>DATABASE!AQ13023</f>
        <v>2</v>
      </c>
      <c r="S212">
        <f>DATABASE!AR13023</f>
        <v>0</v>
      </c>
      <c r="T212">
        <f>DATABASE!AS13023</f>
        <v>0</v>
      </c>
      <c r="U212">
        <f>DATABASE!AT13023</f>
        <v>0</v>
      </c>
      <c r="V212">
        <f>DATABASE!AU13023</f>
        <v>0</v>
      </c>
      <c r="W212">
        <f>DATABASE!AV13023</f>
        <v>0</v>
      </c>
    </row>
    <row r="213" spans="1:23" hidden="1" x14ac:dyDescent="0.25">
      <c r="A213" s="135" t="s">
        <v>19074</v>
      </c>
      <c r="B213" s="135" t="s">
        <v>12036</v>
      </c>
      <c r="C213" s="135" t="str">
        <f>DATABASE!B13026</f>
        <v>Senegal</v>
      </c>
      <c r="D213" s="135" t="str">
        <f>DATABASE!C13026</f>
        <v>Africa</v>
      </c>
      <c r="E213" s="21">
        <f>DATABASE!O13026</f>
        <v>2290</v>
      </c>
      <c r="F213">
        <f>DATABASE!P13026</f>
        <v>3</v>
      </c>
      <c r="G213">
        <f>DATABASE!R13026</f>
        <v>3</v>
      </c>
      <c r="H213" s="117">
        <f>DATABASE!N13026</f>
        <v>19.5</v>
      </c>
      <c r="I213" s="17" t="str">
        <f>DATABASE!U13026</f>
        <v>Y</v>
      </c>
      <c r="J213">
        <f>DATABASE!AF13026</f>
        <v>2</v>
      </c>
      <c r="K213">
        <f>DATABASE!AJ13026</f>
        <v>2</v>
      </c>
      <c r="L213">
        <f>DATABASE!AK13026</f>
        <v>2</v>
      </c>
      <c r="M213">
        <f>DATABASE!AL13026</f>
        <v>0</v>
      </c>
      <c r="N213">
        <f>DATABASE!AM13026</f>
        <v>0</v>
      </c>
      <c r="O213">
        <f>DATABASE!AN13026</f>
        <v>1</v>
      </c>
      <c r="P213">
        <f>DATABASE!AO13026</f>
        <v>1</v>
      </c>
      <c r="Q213">
        <f>DATABASE!AP13026</f>
        <v>0</v>
      </c>
      <c r="R213">
        <f>DATABASE!AQ13026</f>
        <v>0</v>
      </c>
      <c r="S213">
        <f>DATABASE!AR13026</f>
        <v>0</v>
      </c>
      <c r="T213">
        <f>DATABASE!AS13026</f>
        <v>0</v>
      </c>
      <c r="U213">
        <f>DATABASE!AT13026</f>
        <v>0</v>
      </c>
      <c r="V213">
        <f>DATABASE!AU13026</f>
        <v>0</v>
      </c>
      <c r="W213">
        <f>DATABASE!AV13026</f>
        <v>0</v>
      </c>
    </row>
    <row r="214" spans="1:23" hidden="1" x14ac:dyDescent="0.25">
      <c r="A214" s="135" t="s">
        <v>19076</v>
      </c>
      <c r="B214" s="135" t="s">
        <v>12037</v>
      </c>
      <c r="C214" s="135" t="str">
        <f>DATABASE!B13030</f>
        <v>Seychelles</v>
      </c>
      <c r="D214" s="135" t="str">
        <f>DATABASE!C13030</f>
        <v>Africa</v>
      </c>
      <c r="E214" s="21">
        <f>DATABASE!O13030</f>
        <v>947</v>
      </c>
      <c r="F214">
        <f>DATABASE!P13030</f>
        <v>95</v>
      </c>
      <c r="G214">
        <f>DATABASE!R13030</f>
        <v>71</v>
      </c>
      <c r="H214" s="117">
        <f>DATABASE!N13030</f>
        <v>191.64999999999998</v>
      </c>
      <c r="I214" s="17" t="str">
        <f>DATABASE!U13030</f>
        <v>Y</v>
      </c>
      <c r="J214">
        <f>DATABASE!AF13030</f>
        <v>0</v>
      </c>
      <c r="K214">
        <f>DATABASE!AJ13030</f>
        <v>1</v>
      </c>
      <c r="L214">
        <f>DATABASE!AK13030</f>
        <v>1</v>
      </c>
      <c r="M214">
        <f>DATABASE!AL13030</f>
        <v>0</v>
      </c>
      <c r="N214">
        <f>DATABASE!AM13030</f>
        <v>0</v>
      </c>
      <c r="O214">
        <f>DATABASE!AN13030</f>
        <v>32</v>
      </c>
      <c r="P214">
        <f>DATABASE!AO13030</f>
        <v>27</v>
      </c>
      <c r="Q214">
        <f>DATABASE!AP13030</f>
        <v>0</v>
      </c>
      <c r="R214">
        <f>DATABASE!AQ13030</f>
        <v>0</v>
      </c>
      <c r="S214">
        <f>DATABASE!AR13030</f>
        <v>41</v>
      </c>
      <c r="T214">
        <f>DATABASE!AS13030</f>
        <v>32</v>
      </c>
      <c r="U214">
        <f>DATABASE!AT13030</f>
        <v>21</v>
      </c>
      <c r="V214">
        <f>DATABASE!AU13030</f>
        <v>11</v>
      </c>
      <c r="W214">
        <f>DATABASE!AV13030</f>
        <v>0</v>
      </c>
    </row>
    <row r="215" spans="1:23" hidden="1" x14ac:dyDescent="0.25">
      <c r="A215" s="135" t="s">
        <v>19077</v>
      </c>
      <c r="B215" s="135" t="s">
        <v>19197</v>
      </c>
      <c r="C215" s="135" t="str">
        <f>DATABASE!B13126</f>
        <v>UAE</v>
      </c>
      <c r="D215" s="135" t="str">
        <f>DATABASE!C13126</f>
        <v>Asia</v>
      </c>
      <c r="E215" s="21">
        <f>DATABASE!O13126</f>
        <v>1496</v>
      </c>
      <c r="F215">
        <f>DATABASE!P13126</f>
        <v>11</v>
      </c>
      <c r="G215">
        <f>DATABASE!R13126</f>
        <v>9</v>
      </c>
      <c r="H215" s="117">
        <f>DATABASE!N13126</f>
        <v>30.900000000000002</v>
      </c>
      <c r="I215" s="17" t="str">
        <f>DATABASE!U13126</f>
        <v>N</v>
      </c>
      <c r="J215">
        <f>DATABASE!AF13126</f>
        <v>7</v>
      </c>
      <c r="K215">
        <f>DATABASE!AJ13126</f>
        <v>3</v>
      </c>
      <c r="L215">
        <f>DATABASE!AK13126</f>
        <v>3</v>
      </c>
      <c r="M215">
        <f>DATABASE!AL13126</f>
        <v>0</v>
      </c>
      <c r="N215">
        <f>DATABASE!AM13126</f>
        <v>0</v>
      </c>
      <c r="O215">
        <f>DATABASE!AN13126</f>
        <v>8</v>
      </c>
      <c r="P215">
        <f>DATABASE!AO13126</f>
        <v>6</v>
      </c>
      <c r="Q215">
        <f>DATABASE!AP13126</f>
        <v>0</v>
      </c>
      <c r="R215">
        <f>DATABASE!AQ13126</f>
        <v>0</v>
      </c>
      <c r="S215">
        <f>DATABASE!AR13126</f>
        <v>0</v>
      </c>
      <c r="T215">
        <f>DATABASE!AS13126</f>
        <v>0</v>
      </c>
      <c r="U215">
        <f>DATABASE!AT13126</f>
        <v>0</v>
      </c>
      <c r="V215">
        <f>DATABASE!AU13126</f>
        <v>0</v>
      </c>
      <c r="W215">
        <f>DATABASE!AV13126</f>
        <v>0</v>
      </c>
    </row>
    <row r="216" spans="1:23" hidden="1" x14ac:dyDescent="0.25">
      <c r="A216" s="135" t="s">
        <v>19078</v>
      </c>
      <c r="B216" s="135" t="s">
        <v>12038</v>
      </c>
      <c r="C216" s="135" t="str">
        <f>DATABASE!B13138</f>
        <v>Sierra Leone</v>
      </c>
      <c r="D216" s="135" t="str">
        <f>DATABASE!C13138</f>
        <v>Africa</v>
      </c>
      <c r="E216" s="21">
        <f>DATABASE!O13138</f>
        <v>10022</v>
      </c>
      <c r="F216">
        <f>DATABASE!P13138</f>
        <v>142</v>
      </c>
      <c r="G216">
        <f>DATABASE!R13138</f>
        <v>102</v>
      </c>
      <c r="H216" s="117">
        <f>DATABASE!N13138</f>
        <v>284.4500000000001</v>
      </c>
      <c r="I216" s="17" t="str">
        <f>DATABASE!U13138</f>
        <v>Y</v>
      </c>
      <c r="J216">
        <f>DATABASE!AF13138</f>
        <v>24</v>
      </c>
      <c r="K216">
        <f>DATABASE!AJ13138</f>
        <v>51</v>
      </c>
      <c r="L216">
        <f>DATABASE!AK13138</f>
        <v>42</v>
      </c>
      <c r="M216">
        <f>DATABASE!AL13138</f>
        <v>0</v>
      </c>
      <c r="N216">
        <f>DATABASE!AM13138</f>
        <v>0</v>
      </c>
      <c r="O216">
        <f>DATABASE!AN13138</f>
        <v>27</v>
      </c>
      <c r="P216">
        <f>DATABASE!AO13138</f>
        <v>17</v>
      </c>
      <c r="Q216">
        <f>DATABASE!AP13138</f>
        <v>0</v>
      </c>
      <c r="R216">
        <f>DATABASE!AQ13138</f>
        <v>0</v>
      </c>
      <c r="S216">
        <f>DATABASE!AR13138</f>
        <v>5</v>
      </c>
      <c r="T216">
        <f>DATABASE!AS13138</f>
        <v>4</v>
      </c>
      <c r="U216">
        <f>DATABASE!AT13138</f>
        <v>0</v>
      </c>
      <c r="V216">
        <f>DATABASE!AU13138</f>
        <v>0</v>
      </c>
      <c r="W216">
        <f>DATABASE!AV13138</f>
        <v>59</v>
      </c>
    </row>
    <row r="217" spans="1:23" hidden="1" x14ac:dyDescent="0.25">
      <c r="A217" s="135" t="s">
        <v>19079</v>
      </c>
      <c r="B217" s="135" t="s">
        <v>17241</v>
      </c>
      <c r="C217" s="135" t="str">
        <f>DATABASE!B13281</f>
        <v>Singapore</v>
      </c>
      <c r="D217" s="135" t="str">
        <f>DATABASE!C13281</f>
        <v>Asia</v>
      </c>
      <c r="E217" s="21">
        <f>DATABASE!O13281</f>
        <v>2526</v>
      </c>
      <c r="F217">
        <f>DATABASE!P13281</f>
        <v>1</v>
      </c>
      <c r="G217">
        <f>DATABASE!R13281</f>
        <v>1</v>
      </c>
      <c r="H217" s="117">
        <f>DATABASE!N13281</f>
        <v>9</v>
      </c>
      <c r="I217" s="17" t="str">
        <f>DATABASE!U13281</f>
        <v>Y</v>
      </c>
      <c r="J217">
        <f>DATABASE!AF13281</f>
        <v>1</v>
      </c>
      <c r="K217">
        <f>DATABASE!AJ13281</f>
        <v>1</v>
      </c>
      <c r="L217">
        <f>DATABASE!AK13281</f>
        <v>1</v>
      </c>
      <c r="M217">
        <f>DATABASE!AL13281</f>
        <v>0</v>
      </c>
      <c r="N217">
        <f>DATABASE!AM13281</f>
        <v>0</v>
      </c>
      <c r="O217">
        <f>DATABASE!AN13281</f>
        <v>0</v>
      </c>
      <c r="P217">
        <f>DATABASE!AO13281</f>
        <v>0</v>
      </c>
      <c r="Q217">
        <f>DATABASE!AP13281</f>
        <v>0</v>
      </c>
      <c r="R217">
        <f>DATABASE!AQ13281</f>
        <v>0</v>
      </c>
      <c r="S217">
        <f>DATABASE!AR13281</f>
        <v>0</v>
      </c>
      <c r="T217">
        <f>DATABASE!AS13281</f>
        <v>0</v>
      </c>
      <c r="U217">
        <f>DATABASE!AT13281</f>
        <v>0</v>
      </c>
      <c r="V217">
        <f>DATABASE!AU13281</f>
        <v>0</v>
      </c>
      <c r="W217">
        <f>DATABASE!AV13281</f>
        <v>0</v>
      </c>
    </row>
    <row r="218" spans="1:23" hidden="1" x14ac:dyDescent="0.25">
      <c r="A218" s="135" t="s">
        <v>19080</v>
      </c>
      <c r="B218" s="135" t="s">
        <v>13436</v>
      </c>
      <c r="C218" s="135" t="str">
        <f>DATABASE!B13283</f>
        <v>Slovakia</v>
      </c>
      <c r="D218" s="135" t="str">
        <f>DATABASE!C13283</f>
        <v>Europe</v>
      </c>
      <c r="E218" s="21">
        <f>DATABASE!O13283</f>
        <v>909</v>
      </c>
      <c r="F218">
        <f>DATABASE!P13283</f>
        <v>7</v>
      </c>
      <c r="G218">
        <f>DATABASE!R13283</f>
        <v>7</v>
      </c>
      <c r="H218" s="117">
        <f>DATABASE!N13283</f>
        <v>17.7</v>
      </c>
      <c r="I218" s="17" t="str">
        <f>DATABASE!U13283</f>
        <v>Y</v>
      </c>
      <c r="J218">
        <f>DATABASE!AF13283</f>
        <v>0</v>
      </c>
      <c r="K218">
        <f>DATABASE!AJ13283</f>
        <v>0</v>
      </c>
      <c r="L218">
        <f>DATABASE!AK13283</f>
        <v>0</v>
      </c>
      <c r="M218">
        <f>DATABASE!AL13283</f>
        <v>2</v>
      </c>
      <c r="N218">
        <f>DATABASE!AM13283</f>
        <v>2</v>
      </c>
      <c r="O218">
        <f>DATABASE!AN13283</f>
        <v>0</v>
      </c>
      <c r="P218">
        <f>DATABASE!AO13283</f>
        <v>0</v>
      </c>
      <c r="Q218">
        <f>DATABASE!AP13283</f>
        <v>0</v>
      </c>
      <c r="R218">
        <f>DATABASE!AQ13283</f>
        <v>0</v>
      </c>
      <c r="S218">
        <f>DATABASE!AR13283</f>
        <v>1</v>
      </c>
      <c r="T218">
        <f>DATABASE!AS13283</f>
        <v>1</v>
      </c>
      <c r="U218">
        <f>DATABASE!AT13283</f>
        <v>0</v>
      </c>
      <c r="V218">
        <f>DATABASE!AU13283</f>
        <v>0</v>
      </c>
      <c r="W218">
        <f>DATABASE!AV13283</f>
        <v>4</v>
      </c>
    </row>
    <row r="219" spans="1:23" hidden="1" x14ac:dyDescent="0.25">
      <c r="A219" s="135" t="s">
        <v>19081</v>
      </c>
      <c r="B219" s="135" t="s">
        <v>13196</v>
      </c>
      <c r="C219" s="135" t="str">
        <f>DATABASE!B13291</f>
        <v>Slovenia</v>
      </c>
      <c r="D219" s="135" t="str">
        <f>DATABASE!C13291</f>
        <v>Europe</v>
      </c>
      <c r="E219" s="21">
        <f>DATABASE!O13291</f>
        <v>1300</v>
      </c>
      <c r="F219">
        <f>DATABASE!P13291</f>
        <v>9</v>
      </c>
      <c r="G219">
        <f>DATABASE!R13291</f>
        <v>9</v>
      </c>
      <c r="H219" s="117">
        <f>DATABASE!N13291</f>
        <v>32.6</v>
      </c>
      <c r="I219" s="17" t="str">
        <f>DATABASE!U13291</f>
        <v>Y</v>
      </c>
      <c r="J219">
        <f>DATABASE!AF13291</f>
        <v>0</v>
      </c>
      <c r="K219">
        <f>DATABASE!AJ13291</f>
        <v>1</v>
      </c>
      <c r="L219">
        <f>DATABASE!AK13291</f>
        <v>1</v>
      </c>
      <c r="M219">
        <f>DATABASE!AL13291</f>
        <v>0</v>
      </c>
      <c r="N219">
        <f>DATABASE!AM13291</f>
        <v>0</v>
      </c>
      <c r="O219">
        <f>DATABASE!AN13291</f>
        <v>0</v>
      </c>
      <c r="P219">
        <f>DATABASE!AO13291</f>
        <v>0</v>
      </c>
      <c r="Q219">
        <f>DATABASE!AP13291</f>
        <v>0</v>
      </c>
      <c r="R219">
        <f>DATABASE!AQ13291</f>
        <v>0</v>
      </c>
      <c r="S219">
        <f>DATABASE!AR13291</f>
        <v>0</v>
      </c>
      <c r="T219">
        <f>DATABASE!AS13291</f>
        <v>0</v>
      </c>
      <c r="U219">
        <f>DATABASE!AT13291</f>
        <v>0</v>
      </c>
      <c r="V219">
        <f>DATABASE!AU13291</f>
        <v>0</v>
      </c>
      <c r="W219">
        <f>DATABASE!AV13291</f>
        <v>8</v>
      </c>
    </row>
    <row r="220" spans="1:23" x14ac:dyDescent="0.25">
      <c r="A220" s="135" t="s">
        <v>19082</v>
      </c>
      <c r="B220" s="135" t="s">
        <v>19198</v>
      </c>
      <c r="C220" s="135" t="str">
        <f>DATABASE!B13301</f>
        <v>Solomon Is</v>
      </c>
      <c r="D220" s="135" t="str">
        <f>DATABASE!C13301</f>
        <v>Oceania</v>
      </c>
      <c r="E220" s="21">
        <f>DATABASE!O13301</f>
        <v>4838</v>
      </c>
      <c r="F220">
        <f>DATABASE!P13301</f>
        <v>86</v>
      </c>
      <c r="G220">
        <f>DATABASE!R13301</f>
        <v>86</v>
      </c>
      <c r="H220" s="117">
        <f>DATABASE!N13301</f>
        <v>224.89999999999998</v>
      </c>
      <c r="I220" s="17" t="str">
        <f>DATABASE!U13301</f>
        <v>Y</v>
      </c>
      <c r="J220">
        <f>DATABASE!AF13301</f>
        <v>8</v>
      </c>
      <c r="K220">
        <f>DATABASE!AJ13301</f>
        <v>28</v>
      </c>
      <c r="L220">
        <f>DATABASE!AK13301</f>
        <v>28</v>
      </c>
      <c r="M220">
        <f>DATABASE!AL13301</f>
        <v>1</v>
      </c>
      <c r="N220">
        <f>DATABASE!AM13301</f>
        <v>1</v>
      </c>
      <c r="O220">
        <f>DATABASE!AN13301</f>
        <v>20</v>
      </c>
      <c r="P220">
        <f>DATABASE!AO13301</f>
        <v>20</v>
      </c>
      <c r="Q220">
        <f>DATABASE!AP13301</f>
        <v>2</v>
      </c>
      <c r="R220">
        <f>DATABASE!AQ13301</f>
        <v>2</v>
      </c>
      <c r="S220">
        <f>DATABASE!AR13301</f>
        <v>0</v>
      </c>
      <c r="T220">
        <f>DATABASE!AS13301</f>
        <v>0</v>
      </c>
      <c r="U220">
        <f>DATABASE!AT13301</f>
        <v>18</v>
      </c>
      <c r="V220">
        <f>DATABASE!AU13301</f>
        <v>18</v>
      </c>
      <c r="W220">
        <f>DATABASE!AV13301</f>
        <v>17</v>
      </c>
    </row>
    <row r="221" spans="1:23" hidden="1" x14ac:dyDescent="0.25">
      <c r="A221" s="135" t="s">
        <v>19083</v>
      </c>
      <c r="B221" s="135" t="s">
        <v>12040</v>
      </c>
      <c r="C221" s="135" t="str">
        <f>DATABASE!B13388</f>
        <v>Somalia</v>
      </c>
      <c r="D221" s="135" t="str">
        <f>DATABASE!C13388</f>
        <v>Africa</v>
      </c>
      <c r="E221" s="21">
        <f>DATABASE!O13388</f>
        <v>1009</v>
      </c>
      <c r="F221">
        <f>DATABASE!P13388</f>
        <v>9</v>
      </c>
      <c r="G221">
        <f>DATABASE!R13388</f>
        <v>4</v>
      </c>
      <c r="H221" s="117">
        <f>DATABASE!N13388</f>
        <v>14.8</v>
      </c>
      <c r="I221" s="17" t="str">
        <f>DATABASE!U13388</f>
        <v>Y</v>
      </c>
      <c r="J221">
        <f>DATABASE!AF13388</f>
        <v>0</v>
      </c>
      <c r="K221">
        <f>DATABASE!AJ13388</f>
        <v>1</v>
      </c>
      <c r="L221">
        <f>DATABASE!AK13388</f>
        <v>1</v>
      </c>
      <c r="M221">
        <f>DATABASE!AL13388</f>
        <v>5</v>
      </c>
      <c r="N221">
        <f>DATABASE!AM13388</f>
        <v>0</v>
      </c>
      <c r="O221">
        <f>DATABASE!AN13388</f>
        <v>1</v>
      </c>
      <c r="P221">
        <f>DATABASE!AO13388</f>
        <v>1</v>
      </c>
      <c r="Q221">
        <f>DATABASE!AP13388</f>
        <v>0</v>
      </c>
      <c r="R221">
        <f>DATABASE!AQ13388</f>
        <v>0</v>
      </c>
      <c r="S221">
        <f>DATABASE!AR13388</f>
        <v>0</v>
      </c>
      <c r="T221">
        <f>DATABASE!AS13388</f>
        <v>0</v>
      </c>
      <c r="U221">
        <f>DATABASE!AT13388</f>
        <v>0</v>
      </c>
      <c r="V221">
        <f>DATABASE!AU13388</f>
        <v>0</v>
      </c>
      <c r="W221">
        <f>DATABASE!AV13388</f>
        <v>2</v>
      </c>
    </row>
    <row r="222" spans="1:23" hidden="1" x14ac:dyDescent="0.25">
      <c r="A222" s="135" t="s">
        <v>19084</v>
      </c>
      <c r="B222" s="135" t="s">
        <v>12041</v>
      </c>
      <c r="C222" s="135" t="str">
        <f>DATABASE!B13398</f>
        <v>South Africa</v>
      </c>
      <c r="D222" s="135" t="str">
        <f>DATABASE!C13398</f>
        <v>Africa</v>
      </c>
      <c r="E222" s="21">
        <f>DATABASE!O13398</f>
        <v>2700</v>
      </c>
      <c r="F222">
        <f>DATABASE!P13398</f>
        <v>16</v>
      </c>
      <c r="G222">
        <f>DATABASE!R13398</f>
        <v>16</v>
      </c>
      <c r="H222" s="117">
        <f>DATABASE!N13398</f>
        <v>61.550000000000004</v>
      </c>
      <c r="I222" s="17" t="str">
        <f>DATABASE!U13398</f>
        <v>Y</v>
      </c>
      <c r="J222">
        <f>DATABASE!AF13398</f>
        <v>0</v>
      </c>
      <c r="K222">
        <f>DATABASE!AJ13398</f>
        <v>2</v>
      </c>
      <c r="L222">
        <f>DATABASE!AK13398</f>
        <v>2</v>
      </c>
      <c r="M222">
        <f>DATABASE!AL13398</f>
        <v>0</v>
      </c>
      <c r="N222">
        <f>DATABASE!AM13398</f>
        <v>0</v>
      </c>
      <c r="O222">
        <f>DATABASE!AN13398</f>
        <v>1</v>
      </c>
      <c r="P222">
        <f>DATABASE!AO13398</f>
        <v>1</v>
      </c>
      <c r="Q222">
        <f>DATABASE!AP13398</f>
        <v>4</v>
      </c>
      <c r="R222">
        <f>DATABASE!AQ13398</f>
        <v>4</v>
      </c>
      <c r="S222">
        <f>DATABASE!AR13398</f>
        <v>5</v>
      </c>
      <c r="T222">
        <f>DATABASE!AS13398</f>
        <v>5</v>
      </c>
      <c r="U222">
        <f>DATABASE!AT13398</f>
        <v>0</v>
      </c>
      <c r="V222">
        <f>DATABASE!AU13398</f>
        <v>0</v>
      </c>
      <c r="W222">
        <f>DATABASE!AV13398</f>
        <v>4</v>
      </c>
    </row>
    <row r="223" spans="1:23" hidden="1" x14ac:dyDescent="0.25">
      <c r="A223" s="135" t="s">
        <v>19085</v>
      </c>
      <c r="B223" s="135" t="s">
        <v>19199</v>
      </c>
      <c r="C223" s="135" t="str">
        <f>DATABASE!B13415</f>
        <v>Sth Georgia</v>
      </c>
      <c r="D223" s="135" t="str">
        <f>DATABASE!C13415</f>
        <v>Sth America</v>
      </c>
      <c r="E223" s="21">
        <f>DATABASE!O13415</f>
        <v>79</v>
      </c>
      <c r="F223">
        <f>DATABASE!P13415</f>
        <v>6</v>
      </c>
      <c r="G223">
        <f>DATABASE!R13415</f>
        <v>6</v>
      </c>
      <c r="H223" s="117">
        <f>DATABASE!N13415</f>
        <v>20</v>
      </c>
      <c r="I223" s="17" t="str">
        <f>DATABASE!U13415</f>
        <v>N</v>
      </c>
      <c r="J223">
        <f>DATABASE!AF13415</f>
        <v>0</v>
      </c>
      <c r="K223">
        <f>DATABASE!AJ13415</f>
        <v>1</v>
      </c>
      <c r="L223">
        <f>DATABASE!AK13415</f>
        <v>1</v>
      </c>
      <c r="M223">
        <f>DATABASE!AL13415</f>
        <v>0</v>
      </c>
      <c r="N223">
        <f>DATABASE!AM13415</f>
        <v>0</v>
      </c>
      <c r="O223">
        <f>DATABASE!AN13415</f>
        <v>1</v>
      </c>
      <c r="P223">
        <f>DATABASE!AO13415</f>
        <v>1</v>
      </c>
      <c r="Q223">
        <f>DATABASE!AP13415</f>
        <v>0</v>
      </c>
      <c r="R223">
        <f>DATABASE!AQ13415</f>
        <v>0</v>
      </c>
      <c r="S223">
        <f>DATABASE!AR13415</f>
        <v>0</v>
      </c>
      <c r="T223">
        <f>DATABASE!AS13415</f>
        <v>0</v>
      </c>
      <c r="U223">
        <f>DATABASE!AT13415</f>
        <v>4</v>
      </c>
      <c r="V223">
        <f>DATABASE!AU13415</f>
        <v>4</v>
      </c>
      <c r="W223">
        <f>DATABASE!AV13415</f>
        <v>0</v>
      </c>
    </row>
    <row r="224" spans="1:23" hidden="1" x14ac:dyDescent="0.25">
      <c r="A224" s="135" t="s">
        <v>19086</v>
      </c>
      <c r="B224" s="135" t="s">
        <v>19200</v>
      </c>
      <c r="C224" s="135" t="str">
        <f>DATABASE!B13422</f>
        <v>Sth Korea</v>
      </c>
      <c r="D224" s="135" t="str">
        <f>DATABASE!C13422</f>
        <v>Asia</v>
      </c>
      <c r="E224" s="21">
        <f>DATABASE!O13422</f>
        <v>3486</v>
      </c>
      <c r="F224">
        <f>DATABASE!P13422</f>
        <v>62</v>
      </c>
      <c r="G224">
        <f>DATABASE!R13422</f>
        <v>52</v>
      </c>
      <c r="H224" s="117">
        <f>DATABASE!N13422</f>
        <v>133.05000000000001</v>
      </c>
      <c r="I224" s="17" t="str">
        <f>DATABASE!U13422</f>
        <v>Y</v>
      </c>
      <c r="J224">
        <f>DATABASE!AF13422</f>
        <v>4</v>
      </c>
      <c r="K224">
        <f>DATABASE!AJ13422</f>
        <v>13</v>
      </c>
      <c r="L224">
        <f>DATABASE!AK13422</f>
        <v>12</v>
      </c>
      <c r="M224">
        <f>DATABASE!AL13422</f>
        <v>12</v>
      </c>
      <c r="N224">
        <f>DATABASE!AM13422</f>
        <v>12</v>
      </c>
      <c r="O224">
        <f>DATABASE!AN13422</f>
        <v>4</v>
      </c>
      <c r="P224">
        <f>DATABASE!AO13422</f>
        <v>4</v>
      </c>
      <c r="Q224">
        <f>DATABASE!AP13422</f>
        <v>3</v>
      </c>
      <c r="R224">
        <f>DATABASE!AQ13422</f>
        <v>2</v>
      </c>
      <c r="S224">
        <f>DATABASE!AR13422</f>
        <v>30</v>
      </c>
      <c r="T224">
        <f>DATABASE!AS13422</f>
        <v>22</v>
      </c>
      <c r="U224">
        <f>DATABASE!AT13422</f>
        <v>0</v>
      </c>
      <c r="V224">
        <f>DATABASE!AU13422</f>
        <v>0</v>
      </c>
      <c r="W224">
        <f>DATABASE!AV13422</f>
        <v>0</v>
      </c>
    </row>
    <row r="225" spans="1:23" hidden="1" x14ac:dyDescent="0.25">
      <c r="A225" s="135" t="s">
        <v>19087</v>
      </c>
      <c r="B225" s="135" t="s">
        <v>19201</v>
      </c>
      <c r="C225" s="135" t="str">
        <f>DATABASE!B13485</f>
        <v>Namibia</v>
      </c>
      <c r="D225" s="135" t="str">
        <f>DATABASE!C13485</f>
        <v>Africa</v>
      </c>
      <c r="E225" s="21">
        <f>DATABASE!O13485</f>
        <v>682</v>
      </c>
      <c r="F225">
        <f>DATABASE!P13485</f>
        <v>30</v>
      </c>
      <c r="G225">
        <f>DATABASE!R13485</f>
        <v>30</v>
      </c>
      <c r="H225" s="117">
        <f>DATABASE!N13485</f>
        <v>36.399999999999991</v>
      </c>
      <c r="I225" s="17" t="str">
        <f>DATABASE!U13485</f>
        <v>N</v>
      </c>
      <c r="J225">
        <f>DATABASE!AF13485</f>
        <v>0</v>
      </c>
      <c r="K225">
        <f>DATABASE!AJ13485</f>
        <v>0</v>
      </c>
      <c r="L225">
        <f>DATABASE!AK13485</f>
        <v>0</v>
      </c>
      <c r="M225">
        <f>DATABASE!AL13485</f>
        <v>2</v>
      </c>
      <c r="N225">
        <f>DATABASE!AM13485</f>
        <v>2</v>
      </c>
      <c r="O225">
        <f>DATABASE!AN13485</f>
        <v>0</v>
      </c>
      <c r="P225">
        <f>DATABASE!AO13485</f>
        <v>0</v>
      </c>
      <c r="Q225">
        <f>DATABASE!AP13485</f>
        <v>0</v>
      </c>
      <c r="R225">
        <f>DATABASE!AQ13485</f>
        <v>0</v>
      </c>
      <c r="S225">
        <f>DATABASE!AR13485</f>
        <v>3</v>
      </c>
      <c r="T225">
        <f>DATABASE!AS13485</f>
        <v>3</v>
      </c>
      <c r="U225">
        <f>DATABASE!AT13485</f>
        <v>0</v>
      </c>
      <c r="V225">
        <f>DATABASE!AU13485</f>
        <v>0</v>
      </c>
      <c r="W225">
        <f>DATABASE!AV13485</f>
        <v>25</v>
      </c>
    </row>
    <row r="226" spans="1:23" hidden="1" x14ac:dyDescent="0.25">
      <c r="A226" s="135" t="s">
        <v>19088</v>
      </c>
      <c r="B226" s="135" t="s">
        <v>19202</v>
      </c>
      <c r="C226" s="135" t="str">
        <f>DATABASE!B13516</f>
        <v>Zimbabwe</v>
      </c>
      <c r="D226" s="135" t="str">
        <f>DATABASE!C13516</f>
        <v>Africa</v>
      </c>
      <c r="E226" s="21">
        <f>DATABASE!O13516</f>
        <v>126</v>
      </c>
      <c r="F226">
        <f>DATABASE!P13516</f>
        <v>1</v>
      </c>
      <c r="G226">
        <f>DATABASE!R13516</f>
        <v>1</v>
      </c>
      <c r="H226" s="117">
        <f>DATABASE!N13516</f>
        <v>0.3</v>
      </c>
      <c r="I226" s="17" t="str">
        <f>DATABASE!U13516</f>
        <v>N</v>
      </c>
      <c r="J226">
        <f>DATABASE!AF13516</f>
        <v>0</v>
      </c>
      <c r="K226">
        <f>DATABASE!AJ13516</f>
        <v>0</v>
      </c>
      <c r="L226">
        <f>DATABASE!AK13516</f>
        <v>0</v>
      </c>
      <c r="M226">
        <f>DATABASE!AL13516</f>
        <v>0</v>
      </c>
      <c r="N226">
        <f>DATABASE!AM13516</f>
        <v>0</v>
      </c>
      <c r="O226">
        <f>DATABASE!AN13516</f>
        <v>0</v>
      </c>
      <c r="P226">
        <f>DATABASE!AO13516</f>
        <v>0</v>
      </c>
      <c r="Q226">
        <f>DATABASE!AP13516</f>
        <v>0</v>
      </c>
      <c r="R226">
        <f>DATABASE!AQ13516</f>
        <v>0</v>
      </c>
      <c r="S226">
        <f>DATABASE!AR13516</f>
        <v>0</v>
      </c>
      <c r="T226">
        <f>DATABASE!AS13516</f>
        <v>0</v>
      </c>
      <c r="U226">
        <f>DATABASE!AT13516</f>
        <v>0</v>
      </c>
      <c r="V226">
        <f>DATABASE!AU13516</f>
        <v>0</v>
      </c>
      <c r="W226">
        <f>DATABASE!AV13516</f>
        <v>1</v>
      </c>
    </row>
    <row r="227" spans="1:23" hidden="1" x14ac:dyDescent="0.25">
      <c r="A227" s="135" t="s">
        <v>19089</v>
      </c>
      <c r="B227" s="135" t="s">
        <v>2301</v>
      </c>
      <c r="C227" s="135" t="str">
        <f>DATABASE!B13518</f>
        <v>Spain</v>
      </c>
      <c r="D227" s="135" t="str">
        <f>DATABASE!C13518</f>
        <v>Europe</v>
      </c>
      <c r="E227" s="21">
        <f>DATABASE!O13518</f>
        <v>5665</v>
      </c>
      <c r="F227">
        <f>DATABASE!P13518</f>
        <v>38</v>
      </c>
      <c r="G227">
        <f>DATABASE!R13518</f>
        <v>38</v>
      </c>
      <c r="H227" s="117">
        <f>DATABASE!N13518</f>
        <v>129.39999999999998</v>
      </c>
      <c r="I227" s="17" t="str">
        <f>DATABASE!U13518</f>
        <v>Y</v>
      </c>
      <c r="J227">
        <f>DATABASE!AF13518</f>
        <v>0</v>
      </c>
      <c r="K227">
        <f>DATABASE!AJ13518</f>
        <v>7</v>
      </c>
      <c r="L227">
        <f>DATABASE!AK13518</f>
        <v>7</v>
      </c>
      <c r="M227">
        <f>DATABASE!AL13518</f>
        <v>2</v>
      </c>
      <c r="N227">
        <f>DATABASE!AM13518</f>
        <v>2</v>
      </c>
      <c r="O227">
        <f>DATABASE!AN13518</f>
        <v>3</v>
      </c>
      <c r="P227">
        <f>DATABASE!AO13518</f>
        <v>3</v>
      </c>
      <c r="Q227">
        <f>DATABASE!AP13518</f>
        <v>3</v>
      </c>
      <c r="R227">
        <f>DATABASE!AQ13518</f>
        <v>3</v>
      </c>
      <c r="S227">
        <f>DATABASE!AR13518</f>
        <v>8</v>
      </c>
      <c r="T227">
        <f>DATABASE!AS13518</f>
        <v>8</v>
      </c>
      <c r="U227">
        <f>DATABASE!AT13518</f>
        <v>6</v>
      </c>
      <c r="V227">
        <f>DATABASE!AU13518</f>
        <v>6</v>
      </c>
      <c r="W227">
        <f>DATABASE!AV13518</f>
        <v>9</v>
      </c>
    </row>
    <row r="228" spans="1:23" hidden="1" x14ac:dyDescent="0.25">
      <c r="A228" s="135" t="s">
        <v>19090</v>
      </c>
      <c r="B228" s="135" t="s">
        <v>19203</v>
      </c>
      <c r="C228" s="135" t="str">
        <f>DATABASE!B13557</f>
        <v>Equatorial Guinea, Guinea</v>
      </c>
      <c r="D228" s="135" t="str">
        <f>DATABASE!C13557</f>
        <v>Africa</v>
      </c>
      <c r="E228" s="21">
        <f>DATABASE!O13557</f>
        <v>487</v>
      </c>
      <c r="F228">
        <f>DATABASE!P13557</f>
        <v>19</v>
      </c>
      <c r="G228">
        <f>DATABASE!R13557</f>
        <v>12</v>
      </c>
      <c r="H228" s="117">
        <f>DATABASE!N13557</f>
        <v>12.15</v>
      </c>
      <c r="I228" s="17" t="str">
        <f>DATABASE!U13557</f>
        <v>N</v>
      </c>
      <c r="J228">
        <f>DATABASE!AF13557</f>
        <v>0</v>
      </c>
      <c r="K228">
        <f>DATABASE!AJ13557</f>
        <v>12</v>
      </c>
      <c r="L228">
        <f>DATABASE!AK13557</f>
        <v>5</v>
      </c>
      <c r="M228">
        <f>DATABASE!AL13557</f>
        <v>0</v>
      </c>
      <c r="N228">
        <f>DATABASE!AM13557</f>
        <v>0</v>
      </c>
      <c r="O228">
        <f>DATABASE!AN13557</f>
        <v>7</v>
      </c>
      <c r="P228">
        <f>DATABASE!AO13557</f>
        <v>7</v>
      </c>
      <c r="Q228">
        <f>DATABASE!AP13557</f>
        <v>0</v>
      </c>
      <c r="R228">
        <f>DATABASE!AQ13557</f>
        <v>0</v>
      </c>
      <c r="S228">
        <f>DATABASE!AR13557</f>
        <v>0</v>
      </c>
      <c r="T228">
        <f>DATABASE!AS13557</f>
        <v>0</v>
      </c>
      <c r="U228">
        <f>DATABASE!AT13557</f>
        <v>0</v>
      </c>
      <c r="V228">
        <f>DATABASE!AU13557</f>
        <v>0</v>
      </c>
      <c r="W228">
        <f>DATABASE!AV13557</f>
        <v>0</v>
      </c>
    </row>
    <row r="229" spans="1:23" hidden="1" x14ac:dyDescent="0.25">
      <c r="A229" s="135" t="s">
        <v>19091</v>
      </c>
      <c r="B229" s="135" t="s">
        <v>14728</v>
      </c>
      <c r="C229" s="135" t="str">
        <f>DATABASE!B13577</f>
        <v>Sri Lanka</v>
      </c>
      <c r="D229" s="135" t="str">
        <f>DATABASE!C13577</f>
        <v>Asia</v>
      </c>
      <c r="E229" s="21">
        <f>DATABASE!O13577</f>
        <v>1924</v>
      </c>
      <c r="F229">
        <f>DATABASE!P13577</f>
        <v>18</v>
      </c>
      <c r="G229">
        <f>DATABASE!R13577</f>
        <v>7</v>
      </c>
      <c r="H229" s="117">
        <f>DATABASE!N13577</f>
        <v>19</v>
      </c>
      <c r="I229" s="17" t="str">
        <f>DATABASE!U13577</f>
        <v>Y</v>
      </c>
      <c r="J229">
        <f>DATABASE!AF13577</f>
        <v>1</v>
      </c>
      <c r="K229">
        <f>DATABASE!AJ13577</f>
        <v>1</v>
      </c>
      <c r="L229">
        <f>DATABASE!AK13577</f>
        <v>1</v>
      </c>
      <c r="M229">
        <f>DATABASE!AL13577</f>
        <v>0</v>
      </c>
      <c r="N229">
        <f>DATABASE!AM13577</f>
        <v>0</v>
      </c>
      <c r="O229">
        <f>DATABASE!AN13577</f>
        <v>0</v>
      </c>
      <c r="P229">
        <f>DATABASE!AO13577</f>
        <v>0</v>
      </c>
      <c r="Q229">
        <f>DATABASE!AP13577</f>
        <v>0</v>
      </c>
      <c r="R229">
        <f>DATABASE!AQ13577</f>
        <v>0</v>
      </c>
      <c r="S229">
        <f>DATABASE!AR13577</f>
        <v>6</v>
      </c>
      <c r="T229">
        <f>DATABASE!AS13577</f>
        <v>0</v>
      </c>
      <c r="U229">
        <f>DATABASE!AT13577</f>
        <v>0</v>
      </c>
      <c r="V229">
        <f>DATABASE!AU13577</f>
        <v>0</v>
      </c>
      <c r="W229">
        <f>DATABASE!AV13577</f>
        <v>11</v>
      </c>
    </row>
    <row r="230" spans="1:23" hidden="1" x14ac:dyDescent="0.25">
      <c r="A230" s="135" t="s">
        <v>19075</v>
      </c>
      <c r="B230" s="135" t="s">
        <v>19196</v>
      </c>
      <c r="C230" s="135" t="str">
        <f>DATABASE!B13596</f>
        <v>Bosnia</v>
      </c>
      <c r="D230" s="135" t="str">
        <f>DATABASE!C13596</f>
        <v>Europe</v>
      </c>
      <c r="E230" s="21">
        <f>DATABASE!O13596</f>
        <v>864</v>
      </c>
      <c r="F230">
        <f>DATABASE!P13596</f>
        <v>4</v>
      </c>
      <c r="G230">
        <f>DATABASE!R13596</f>
        <v>4</v>
      </c>
      <c r="H230" s="117">
        <f>DATABASE!N13596</f>
        <v>6.6</v>
      </c>
      <c r="I230" s="17" t="str">
        <f>DATABASE!U13596</f>
        <v>Y</v>
      </c>
      <c r="J230">
        <f>DATABASE!AF13596</f>
        <v>0</v>
      </c>
      <c r="K230">
        <f>DATABASE!AJ13596</f>
        <v>0</v>
      </c>
      <c r="L230">
        <f>DATABASE!AK13596</f>
        <v>0</v>
      </c>
      <c r="M230">
        <f>DATABASE!AL13596</f>
        <v>0</v>
      </c>
      <c r="N230">
        <f>DATABASE!AM13596</f>
        <v>0</v>
      </c>
      <c r="O230">
        <f>DATABASE!AN13596</f>
        <v>0</v>
      </c>
      <c r="P230">
        <f>DATABASE!AO13596</f>
        <v>0</v>
      </c>
      <c r="Q230">
        <f>DATABASE!AP13596</f>
        <v>0</v>
      </c>
      <c r="R230">
        <f>DATABASE!AQ13596</f>
        <v>0</v>
      </c>
      <c r="S230">
        <f>DATABASE!AR13596</f>
        <v>0</v>
      </c>
      <c r="T230">
        <f>DATABASE!AS13596</f>
        <v>0</v>
      </c>
      <c r="U230">
        <f>DATABASE!AT13596</f>
        <v>0</v>
      </c>
      <c r="V230">
        <f>DATABASE!AU13596</f>
        <v>0</v>
      </c>
      <c r="W230">
        <f>DATABASE!AV13596</f>
        <v>4</v>
      </c>
    </row>
    <row r="231" spans="1:23" hidden="1" x14ac:dyDescent="0.25">
      <c r="A231" s="135" t="s">
        <v>19092</v>
      </c>
      <c r="B231" s="135" t="s">
        <v>19204</v>
      </c>
      <c r="C231" s="135" t="str">
        <f>DATABASE!B13601</f>
        <v>Anguilla, St Kitts &amp; Nevis</v>
      </c>
      <c r="D231" s="135" t="str">
        <f>DATABASE!C13601</f>
        <v>Nth America</v>
      </c>
      <c r="E231" s="21">
        <f>DATABASE!O13601</f>
        <v>308</v>
      </c>
      <c r="F231">
        <f>DATABASE!P13601</f>
        <v>44</v>
      </c>
      <c r="G231">
        <f>DATABASE!R13601</f>
        <v>21</v>
      </c>
      <c r="H231" s="117">
        <f>DATABASE!N13601</f>
        <v>18.05</v>
      </c>
      <c r="I231" s="17" t="str">
        <f>DATABASE!U13601</f>
        <v>N</v>
      </c>
      <c r="J231">
        <f>DATABASE!AF13601</f>
        <v>0</v>
      </c>
      <c r="K231">
        <f>DATABASE!AJ13601</f>
        <v>2</v>
      </c>
      <c r="L231">
        <f>DATABASE!AK13601</f>
        <v>2</v>
      </c>
      <c r="M231">
        <f>DATABASE!AL13601</f>
        <v>0</v>
      </c>
      <c r="N231">
        <f>DATABASE!AM13601</f>
        <v>0</v>
      </c>
      <c r="O231">
        <f>DATABASE!AN13601</f>
        <v>17</v>
      </c>
      <c r="P231">
        <f>DATABASE!AO13601</f>
        <v>11</v>
      </c>
      <c r="Q231">
        <f>DATABASE!AP13601</f>
        <v>0</v>
      </c>
      <c r="R231">
        <f>DATABASE!AQ13601</f>
        <v>0</v>
      </c>
      <c r="S231">
        <f>DATABASE!AR13601</f>
        <v>9</v>
      </c>
      <c r="T231">
        <f>DATABASE!AS13601</f>
        <v>3</v>
      </c>
      <c r="U231">
        <f>DATABASE!AT13601</f>
        <v>16</v>
      </c>
      <c r="V231">
        <f>DATABASE!AU13601</f>
        <v>5</v>
      </c>
      <c r="W231">
        <f>DATABASE!AV13601</f>
        <v>0</v>
      </c>
    </row>
    <row r="232" spans="1:23" hidden="1" x14ac:dyDescent="0.25">
      <c r="A232" s="135" t="s">
        <v>19093</v>
      </c>
      <c r="B232" s="135" t="s">
        <v>19205</v>
      </c>
      <c r="C232" s="135" t="str">
        <f>DATABASE!B13646</f>
        <v>St Helena</v>
      </c>
      <c r="D232" s="135" t="str">
        <f>DATABASE!C13646</f>
        <v>Africa</v>
      </c>
      <c r="E232" s="21">
        <f>DATABASE!O13646</f>
        <v>1315</v>
      </c>
      <c r="F232">
        <f>DATABASE!P13646</f>
        <v>248</v>
      </c>
      <c r="G232">
        <f>DATABASE!R13646</f>
        <v>83</v>
      </c>
      <c r="H232" s="117">
        <f>DATABASE!N13646</f>
        <v>125.50000000000003</v>
      </c>
      <c r="I232" s="17" t="str">
        <f>DATABASE!U13646</f>
        <v>Y</v>
      </c>
      <c r="J232">
        <f>DATABASE!AF13646</f>
        <v>0</v>
      </c>
      <c r="K232">
        <f>DATABASE!AJ13646</f>
        <v>1</v>
      </c>
      <c r="L232">
        <f>DATABASE!AK13646</f>
        <v>1</v>
      </c>
      <c r="M232">
        <f>DATABASE!AL13646</f>
        <v>4</v>
      </c>
      <c r="N232">
        <f>DATABASE!AM13646</f>
        <v>1</v>
      </c>
      <c r="O232">
        <f>DATABASE!AN13646</f>
        <v>36</v>
      </c>
      <c r="P232">
        <f>DATABASE!AO13646</f>
        <v>18</v>
      </c>
      <c r="Q232">
        <f>DATABASE!AP13646</f>
        <v>10</v>
      </c>
      <c r="R232">
        <f>DATABASE!AQ13646</f>
        <v>1</v>
      </c>
      <c r="S232">
        <f>DATABASE!AR13646</f>
        <v>183</v>
      </c>
      <c r="T232">
        <f>DATABASE!AS13646</f>
        <v>55</v>
      </c>
      <c r="U232">
        <f>DATABASE!AT13646</f>
        <v>14</v>
      </c>
      <c r="V232">
        <f>DATABASE!AU13646</f>
        <v>7</v>
      </c>
      <c r="W232">
        <f>DATABASE!AV13646</f>
        <v>0</v>
      </c>
    </row>
    <row r="233" spans="1:23" hidden="1" x14ac:dyDescent="0.25">
      <c r="A233" s="135" t="s">
        <v>19094</v>
      </c>
      <c r="B233" s="135" t="s">
        <v>19206</v>
      </c>
      <c r="C233" s="135" t="str">
        <f>DATABASE!B13895</f>
        <v>St Kitts and Nevis</v>
      </c>
      <c r="D233" s="135" t="str">
        <f>DATABASE!C13895</f>
        <v>Nth America</v>
      </c>
      <c r="E233" s="21">
        <f>DATABASE!O13895</f>
        <v>1600</v>
      </c>
      <c r="F233">
        <f>DATABASE!P13895</f>
        <v>47</v>
      </c>
      <c r="G233">
        <f>DATABASE!R13895</f>
        <v>27</v>
      </c>
      <c r="H233" s="117">
        <f>DATABASE!N13895</f>
        <v>55.999999999999986</v>
      </c>
      <c r="I233" s="17" t="str">
        <f>DATABASE!U13895</f>
        <v>Y</v>
      </c>
      <c r="J233">
        <f>DATABASE!AF13895</f>
        <v>2</v>
      </c>
      <c r="K233">
        <f>DATABASE!AJ13895</f>
        <v>7</v>
      </c>
      <c r="L233">
        <f>DATABASE!AK13895</f>
        <v>1</v>
      </c>
      <c r="M233">
        <f>DATABASE!AL13895</f>
        <v>0</v>
      </c>
      <c r="N233">
        <f>DATABASE!AM13895</f>
        <v>0</v>
      </c>
      <c r="O233">
        <f>DATABASE!AN13895</f>
        <v>19</v>
      </c>
      <c r="P233">
        <f>DATABASE!AO13895</f>
        <v>11</v>
      </c>
      <c r="Q233">
        <f>DATABASE!AP13895</f>
        <v>0</v>
      </c>
      <c r="R233">
        <f>DATABASE!AQ13895</f>
        <v>0</v>
      </c>
      <c r="S233">
        <f>DATABASE!AR13895</f>
        <v>7</v>
      </c>
      <c r="T233">
        <f>DATABASE!AS13895</f>
        <v>6</v>
      </c>
      <c r="U233">
        <f>DATABASE!AT13895</f>
        <v>14</v>
      </c>
      <c r="V233">
        <f>DATABASE!AU13895</f>
        <v>9</v>
      </c>
      <c r="W233">
        <f>DATABASE!AV13895</f>
        <v>0</v>
      </c>
    </row>
    <row r="234" spans="1:23" hidden="1" x14ac:dyDescent="0.25">
      <c r="A234" s="135" t="s">
        <v>19095</v>
      </c>
      <c r="B234" s="135" t="s">
        <v>19207</v>
      </c>
      <c r="C234" s="135" t="str">
        <f>DATABASE!B13943</f>
        <v>St Kitts and Nevis</v>
      </c>
      <c r="D234" s="135" t="str">
        <f>DATABASE!C13943</f>
        <v>Nth America</v>
      </c>
      <c r="E234" s="21">
        <f>DATABASE!O13943</f>
        <v>107</v>
      </c>
      <c r="F234">
        <f>DATABASE!P13943</f>
        <v>15</v>
      </c>
      <c r="G234">
        <f>DATABASE!R13943</f>
        <v>11</v>
      </c>
      <c r="H234" s="117">
        <f>DATABASE!N13943</f>
        <v>89</v>
      </c>
      <c r="I234" s="17" t="str">
        <f>DATABASE!U13943</f>
        <v>N</v>
      </c>
      <c r="J234">
        <f>DATABASE!AF13943</f>
        <v>0</v>
      </c>
      <c r="K234">
        <f>DATABASE!AJ13943</f>
        <v>0</v>
      </c>
      <c r="L234">
        <f>DATABASE!AK13943</f>
        <v>0</v>
      </c>
      <c r="M234">
        <f>DATABASE!AL13943</f>
        <v>0</v>
      </c>
      <c r="N234">
        <f>DATABASE!AM13943</f>
        <v>0</v>
      </c>
      <c r="O234">
        <f>DATABASE!AN13943</f>
        <v>13</v>
      </c>
      <c r="P234">
        <f>DATABASE!AO13943</f>
        <v>9</v>
      </c>
      <c r="Q234">
        <f>DATABASE!AP13943</f>
        <v>0</v>
      </c>
      <c r="R234">
        <f>DATABASE!AQ13943</f>
        <v>0</v>
      </c>
      <c r="S234">
        <f>DATABASE!AR13943</f>
        <v>0</v>
      </c>
      <c r="T234">
        <f>DATABASE!AS13943</f>
        <v>0</v>
      </c>
      <c r="U234">
        <f>DATABASE!AT13943</f>
        <v>2</v>
      </c>
      <c r="V234">
        <f>DATABASE!AU13943</f>
        <v>2</v>
      </c>
      <c r="W234">
        <f>DATABASE!AV13943</f>
        <v>0</v>
      </c>
    </row>
    <row r="235" spans="1:23" hidden="1" x14ac:dyDescent="0.25">
      <c r="A235" s="135" t="s">
        <v>19096</v>
      </c>
      <c r="B235" s="135" t="s">
        <v>19208</v>
      </c>
      <c r="C235" s="135" t="str">
        <f>DATABASE!B13959</f>
        <v>St Lucia</v>
      </c>
      <c r="D235" s="135" t="str">
        <f>DATABASE!C13959</f>
        <v>Nth America</v>
      </c>
      <c r="E235" s="21">
        <f>DATABASE!O13959</f>
        <v>1351</v>
      </c>
      <c r="F235">
        <f>DATABASE!P13959</f>
        <v>109</v>
      </c>
      <c r="G235">
        <f>DATABASE!R13959</f>
        <v>55</v>
      </c>
      <c r="H235" s="117">
        <f>DATABASE!N13959</f>
        <v>70.45</v>
      </c>
      <c r="I235" s="17" t="str">
        <f>DATABASE!U13959</f>
        <v>Y</v>
      </c>
      <c r="J235">
        <f>DATABASE!AF13959</f>
        <v>2</v>
      </c>
      <c r="K235">
        <f>DATABASE!AJ13959</f>
        <v>0</v>
      </c>
      <c r="L235">
        <f>DATABASE!AK13959</f>
        <v>0</v>
      </c>
      <c r="M235">
        <f>DATABASE!AL13959</f>
        <v>1</v>
      </c>
      <c r="N235">
        <f>DATABASE!AM13959</f>
        <v>0</v>
      </c>
      <c r="O235">
        <f>DATABASE!AN13959</f>
        <v>36</v>
      </c>
      <c r="P235">
        <f>DATABASE!AO13959</f>
        <v>14</v>
      </c>
      <c r="Q235">
        <f>DATABASE!AP13959</f>
        <v>0</v>
      </c>
      <c r="R235">
        <f>DATABASE!AQ13959</f>
        <v>0</v>
      </c>
      <c r="S235">
        <f>DATABASE!AR13959</f>
        <v>41</v>
      </c>
      <c r="T235">
        <f>DATABASE!AS13959</f>
        <v>25</v>
      </c>
      <c r="U235">
        <f>DATABASE!AT13959</f>
        <v>29</v>
      </c>
      <c r="V235">
        <f>DATABASE!AU13959</f>
        <v>16</v>
      </c>
      <c r="W235">
        <f>DATABASE!AV13959</f>
        <v>0</v>
      </c>
    </row>
    <row r="236" spans="1:23" hidden="1" x14ac:dyDescent="0.25">
      <c r="A236" s="135" t="s">
        <v>22298</v>
      </c>
      <c r="B236" s="135" t="s">
        <v>22299</v>
      </c>
      <c r="C236" s="135" t="str">
        <f>DATABASE!B14069</f>
        <v>St Pierre &amp; Miquelon</v>
      </c>
      <c r="D236" s="135" t="str">
        <f>DATABASE!C14069</f>
        <v>Nth America</v>
      </c>
      <c r="E236" s="21">
        <f>DATABASE!O14069</f>
        <v>1390</v>
      </c>
      <c r="F236">
        <f>DATABASE!P14069</f>
        <v>2</v>
      </c>
      <c r="G236">
        <f>DATABASE!R14069</f>
        <v>2</v>
      </c>
      <c r="H236" s="117">
        <f>DATABASE!N14069</f>
        <v>7</v>
      </c>
      <c r="I236" s="17" t="str">
        <f>DATABASE!U14069</f>
        <v>N</v>
      </c>
      <c r="J236">
        <f>DATABASE!AF14069</f>
        <v>0</v>
      </c>
      <c r="K236">
        <f>DATABASE!AJ14069</f>
        <v>0</v>
      </c>
      <c r="L236">
        <f>DATABASE!AK14069</f>
        <v>0</v>
      </c>
      <c r="M236">
        <f>DATABASE!AL14069</f>
        <v>0</v>
      </c>
      <c r="N236">
        <f>DATABASE!AM14069</f>
        <v>0</v>
      </c>
      <c r="O236">
        <f>DATABASE!AN14069</f>
        <v>0</v>
      </c>
      <c r="P236">
        <f>DATABASE!AO14069</f>
        <v>0</v>
      </c>
      <c r="Q236">
        <f>DATABASE!AP14069</f>
        <v>1</v>
      </c>
      <c r="R236">
        <f>DATABASE!AQ14069</f>
        <v>1</v>
      </c>
      <c r="S236">
        <f>DATABASE!AR14069</f>
        <v>0</v>
      </c>
      <c r="T236">
        <f>DATABASE!AS14069</f>
        <v>0</v>
      </c>
      <c r="U236">
        <f>DATABASE!AT14069</f>
        <v>1</v>
      </c>
      <c r="V236">
        <f>DATABASE!AU14069</f>
        <v>1</v>
      </c>
      <c r="W236">
        <f>DATABASE!AV14069</f>
        <v>0</v>
      </c>
    </row>
    <row r="237" spans="1:23" hidden="1" x14ac:dyDescent="0.25">
      <c r="A237" s="135" t="s">
        <v>19097</v>
      </c>
      <c r="B237" s="135" t="s">
        <v>4466</v>
      </c>
      <c r="C237" s="135" t="str">
        <f>DATABASE!B14072</f>
        <v>St Vincent Grenadines</v>
      </c>
      <c r="D237" s="135" t="str">
        <f>DATABASE!C14072</f>
        <v>Nth America</v>
      </c>
      <c r="E237" s="21">
        <f>DATABASE!O14072</f>
        <v>2388</v>
      </c>
      <c r="F237">
        <f>DATABASE!P14072</f>
        <v>130</v>
      </c>
      <c r="G237">
        <f>DATABASE!R14072</f>
        <v>55</v>
      </c>
      <c r="H237" s="117">
        <f>DATABASE!N14072</f>
        <v>80.899999999999991</v>
      </c>
      <c r="I237" s="17" t="str">
        <f>DATABASE!U14072</f>
        <v>N</v>
      </c>
      <c r="J237">
        <f>DATABASE!AF14072</f>
        <v>0</v>
      </c>
      <c r="K237">
        <f>DATABASE!AJ14072</f>
        <v>3</v>
      </c>
      <c r="L237">
        <f>DATABASE!AK14072</f>
        <v>3</v>
      </c>
      <c r="M237">
        <f>DATABASE!AL14072</f>
        <v>0</v>
      </c>
      <c r="N237">
        <f>DATABASE!AM14072</f>
        <v>0</v>
      </c>
      <c r="O237">
        <f>DATABASE!AN14072</f>
        <v>20</v>
      </c>
      <c r="P237">
        <f>DATABASE!AO14072</f>
        <v>10</v>
      </c>
      <c r="Q237">
        <f>DATABASE!AP14072</f>
        <v>0</v>
      </c>
      <c r="R237">
        <f>DATABASE!AQ14072</f>
        <v>0</v>
      </c>
      <c r="S237">
        <f>DATABASE!AR14072</f>
        <v>50</v>
      </c>
      <c r="T237">
        <f>DATABASE!AS14072</f>
        <v>12</v>
      </c>
      <c r="U237">
        <f>DATABASE!AT14072</f>
        <v>57</v>
      </c>
      <c r="V237">
        <f>DATABASE!AU14072</f>
        <v>30</v>
      </c>
      <c r="W237">
        <f>DATABASE!AV14072</f>
        <v>0</v>
      </c>
    </row>
    <row r="238" spans="1:23" hidden="1" x14ac:dyDescent="0.25">
      <c r="A238" s="135" t="s">
        <v>19098</v>
      </c>
      <c r="B238" s="135" t="s">
        <v>19209</v>
      </c>
      <c r="C238" s="135" t="str">
        <f>DATABASE!B14279</f>
        <v>St Vincent Grenadines</v>
      </c>
      <c r="D238" s="135" t="str">
        <f>DATABASE!C14279</f>
        <v>Nth America</v>
      </c>
      <c r="E238" s="21">
        <f>DATABASE!O14279</f>
        <v>5795</v>
      </c>
      <c r="F238">
        <f>DATABASE!P14279</f>
        <v>51</v>
      </c>
      <c r="G238">
        <f>DATABASE!R14279</f>
        <v>16</v>
      </c>
      <c r="H238" s="117">
        <f>DATABASE!N14279</f>
        <v>78.300000000000011</v>
      </c>
      <c r="I238" s="17" t="str">
        <f>DATABASE!U14279</f>
        <v>Y</v>
      </c>
      <c r="J238">
        <f>DATABASE!AF14279</f>
        <v>3</v>
      </c>
      <c r="K238">
        <f>DATABASE!AJ14279</f>
        <v>9</v>
      </c>
      <c r="L238">
        <f>DATABASE!AK14279</f>
        <v>7</v>
      </c>
      <c r="M238">
        <f>DATABASE!AL14279</f>
        <v>0</v>
      </c>
      <c r="N238">
        <f>DATABASE!AM14279</f>
        <v>0</v>
      </c>
      <c r="O238">
        <f>DATABASE!AN14279</f>
        <v>14</v>
      </c>
      <c r="P238">
        <f>DATABASE!AO14279</f>
        <v>8</v>
      </c>
      <c r="Q238">
        <f>DATABASE!AP14279</f>
        <v>1</v>
      </c>
      <c r="R238">
        <f>DATABASE!AQ14279</f>
        <v>1</v>
      </c>
      <c r="S238">
        <f>DATABASE!AR14279</f>
        <v>1</v>
      </c>
      <c r="T238">
        <f>DATABASE!AS14279</f>
        <v>0</v>
      </c>
      <c r="U238">
        <f>DATABASE!AT14279</f>
        <v>0</v>
      </c>
      <c r="V238">
        <f>DATABASE!AU14279</f>
        <v>0</v>
      </c>
      <c r="W238">
        <f>DATABASE!AV14279</f>
        <v>26</v>
      </c>
    </row>
    <row r="239" spans="1:23" hidden="1" x14ac:dyDescent="0.25">
      <c r="A239" s="135" t="s">
        <v>19099</v>
      </c>
      <c r="B239" s="135" t="s">
        <v>19228</v>
      </c>
      <c r="C239" s="135" t="str">
        <f>DATABASE!B14203</f>
        <v>St Vincent Grenadines</v>
      </c>
      <c r="D239" s="135" t="str">
        <f>DATABASE!C14203</f>
        <v>Nth America</v>
      </c>
      <c r="E239" s="21">
        <f>DATABASE!O14203</f>
        <v>1120</v>
      </c>
      <c r="F239">
        <f>DATABASE!P14203</f>
        <v>75</v>
      </c>
      <c r="G239">
        <f>DATABASE!R14203</f>
        <v>13</v>
      </c>
      <c r="H239" s="117">
        <f>DATABASE!N14203</f>
        <v>10.3</v>
      </c>
      <c r="I239" s="17" t="str">
        <f>DATABASE!U14203</f>
        <v>N</v>
      </c>
      <c r="J239">
        <f>DATABASE!AF14203</f>
        <v>1</v>
      </c>
      <c r="K239">
        <f>DATABASE!AJ14203</f>
        <v>0</v>
      </c>
      <c r="L239">
        <f>DATABASE!AK14203</f>
        <v>0</v>
      </c>
      <c r="M239">
        <f>DATABASE!AL14203</f>
        <v>0</v>
      </c>
      <c r="N239">
        <f>DATABASE!AM14203</f>
        <v>0</v>
      </c>
      <c r="O239">
        <f>DATABASE!AN14203</f>
        <v>11</v>
      </c>
      <c r="P239">
        <f>DATABASE!AO14203</f>
        <v>5</v>
      </c>
      <c r="Q239">
        <f>DATABASE!AP14203</f>
        <v>2</v>
      </c>
      <c r="R239">
        <f>DATABASE!AQ14203</f>
        <v>0</v>
      </c>
      <c r="S239">
        <f>DATABASE!AR14203</f>
        <v>10</v>
      </c>
      <c r="T239">
        <f>DATABASE!AS14203</f>
        <v>0</v>
      </c>
      <c r="U239">
        <f>DATABASE!AT14203</f>
        <v>50</v>
      </c>
      <c r="V239">
        <f>DATABASE!AU14203</f>
        <v>8</v>
      </c>
      <c r="W239">
        <f>DATABASE!AV14203</f>
        <v>2</v>
      </c>
    </row>
    <row r="240" spans="1:23" hidden="1" x14ac:dyDescent="0.25">
      <c r="A240" s="135" t="s">
        <v>19100</v>
      </c>
      <c r="B240" s="135" t="s">
        <v>3183</v>
      </c>
      <c r="C240" s="135" t="str">
        <f>DATABASE!B14331</f>
        <v>Switzerland</v>
      </c>
      <c r="D240" s="135" t="str">
        <f>DATABASE!C14331</f>
        <v>Europe</v>
      </c>
      <c r="E240" s="21">
        <f>DATABASE!O14331</f>
        <v>2726</v>
      </c>
      <c r="F240">
        <f>DATABASE!P14331</f>
        <v>19</v>
      </c>
      <c r="G240">
        <f>DATABASE!R14331</f>
        <v>19</v>
      </c>
      <c r="H240" s="117">
        <f>DATABASE!N14331</f>
        <v>32.500000000000007</v>
      </c>
      <c r="I240" s="17" t="str">
        <f>DATABASE!U14331</f>
        <v>Y</v>
      </c>
      <c r="J240">
        <f>DATABASE!AF14331</f>
        <v>1</v>
      </c>
      <c r="K240">
        <f>DATABASE!AJ14331</f>
        <v>1</v>
      </c>
      <c r="L240">
        <f>DATABASE!AK14331</f>
        <v>1</v>
      </c>
      <c r="M240">
        <f>DATABASE!AL14331</f>
        <v>1</v>
      </c>
      <c r="N240">
        <f>DATABASE!AM14331</f>
        <v>1</v>
      </c>
      <c r="O240">
        <f>DATABASE!AN14331</f>
        <v>0</v>
      </c>
      <c r="P240">
        <f>DATABASE!AO14331</f>
        <v>0</v>
      </c>
      <c r="Q240">
        <f>DATABASE!AP14331</f>
        <v>0</v>
      </c>
      <c r="R240">
        <f>DATABASE!AQ14331</f>
        <v>0</v>
      </c>
      <c r="S240">
        <f>DATABASE!AR14331</f>
        <v>0</v>
      </c>
      <c r="T240">
        <f>DATABASE!AS14331</f>
        <v>0</v>
      </c>
      <c r="U240">
        <f>DATABASE!AT14331</f>
        <v>0</v>
      </c>
      <c r="V240">
        <f>DATABASE!AU14331</f>
        <v>0</v>
      </c>
      <c r="W240">
        <f>DATABASE!AV14331</f>
        <v>17</v>
      </c>
    </row>
    <row r="241" spans="1:23" hidden="1" x14ac:dyDescent="0.25">
      <c r="A241" s="135" t="s">
        <v>19101</v>
      </c>
      <c r="B241" s="135" t="s">
        <v>14746</v>
      </c>
      <c r="C241" s="135" t="str">
        <f>DATABASE!B14351</f>
        <v>Taiwan</v>
      </c>
      <c r="D241" s="135" t="str">
        <f>DATABASE!C14351</f>
        <v>Asia</v>
      </c>
      <c r="E241" s="21">
        <f>DATABASE!O14351</f>
        <v>4432</v>
      </c>
      <c r="F241">
        <f>DATABASE!P14351</f>
        <v>30</v>
      </c>
      <c r="G241">
        <f>DATABASE!R14351</f>
        <v>30</v>
      </c>
      <c r="H241" s="117">
        <f>DATABASE!N14351</f>
        <v>44.600000000000009</v>
      </c>
      <c r="I241" s="17" t="str">
        <f>DATABASE!U14351</f>
        <v>Y</v>
      </c>
      <c r="J241">
        <f>DATABASE!AF14351</f>
        <v>0</v>
      </c>
      <c r="K241">
        <f>DATABASE!AJ14351</f>
        <v>0</v>
      </c>
      <c r="L241">
        <f>DATABASE!AK14351</f>
        <v>0</v>
      </c>
      <c r="M241">
        <f>DATABASE!AL14351</f>
        <v>1</v>
      </c>
      <c r="N241">
        <f>DATABASE!AM14351</f>
        <v>1</v>
      </c>
      <c r="O241">
        <f>DATABASE!AN14351</f>
        <v>0</v>
      </c>
      <c r="P241">
        <f>DATABASE!AO14351</f>
        <v>0</v>
      </c>
      <c r="Q241">
        <f>DATABASE!AP14351</f>
        <v>5</v>
      </c>
      <c r="R241">
        <f>DATABASE!AQ14351</f>
        <v>5</v>
      </c>
      <c r="S241">
        <f>DATABASE!AR14351</f>
        <v>16</v>
      </c>
      <c r="T241">
        <f>DATABASE!AS14351</f>
        <v>16</v>
      </c>
      <c r="U241">
        <f>DATABASE!AT14351</f>
        <v>0</v>
      </c>
      <c r="V241">
        <f>DATABASE!AU14351</f>
        <v>0</v>
      </c>
      <c r="W241">
        <f>DATABASE!AV14351</f>
        <v>8</v>
      </c>
    </row>
    <row r="242" spans="1:23" hidden="1" x14ac:dyDescent="0.25">
      <c r="A242" s="135" t="s">
        <v>19102</v>
      </c>
      <c r="B242" s="135" t="s">
        <v>14775</v>
      </c>
      <c r="C242" s="135" t="str">
        <f>DATABASE!B14382</f>
        <v>Tajikistan</v>
      </c>
      <c r="D242" s="135" t="str">
        <f>DATABASE!C14382</f>
        <v>Asia</v>
      </c>
      <c r="E242" s="21">
        <f>DATABASE!O14382</f>
        <v>1023</v>
      </c>
      <c r="F242">
        <f>DATABASE!P14382</f>
        <v>9</v>
      </c>
      <c r="G242">
        <f>DATABASE!R14382</f>
        <v>9</v>
      </c>
      <c r="H242" s="117">
        <f>DATABASE!N14382</f>
        <v>17.900000000000002</v>
      </c>
      <c r="I242" s="17" t="str">
        <f>DATABASE!U14382</f>
        <v>Y</v>
      </c>
      <c r="J242">
        <f>DATABASE!AF14382</f>
        <v>0</v>
      </c>
      <c r="K242">
        <f>DATABASE!AJ14382</f>
        <v>1</v>
      </c>
      <c r="L242">
        <f>DATABASE!AK14382</f>
        <v>1</v>
      </c>
      <c r="M242">
        <f>DATABASE!AL14382</f>
        <v>0</v>
      </c>
      <c r="N242">
        <f>DATABASE!AM14382</f>
        <v>0</v>
      </c>
      <c r="O242">
        <f>DATABASE!AN14382</f>
        <v>0</v>
      </c>
      <c r="P242">
        <f>DATABASE!AO14382</f>
        <v>0</v>
      </c>
      <c r="Q242">
        <f>DATABASE!AP14382</f>
        <v>0</v>
      </c>
      <c r="R242">
        <f>DATABASE!AQ14382</f>
        <v>0</v>
      </c>
      <c r="S242">
        <f>DATABASE!AR14382</f>
        <v>0</v>
      </c>
      <c r="T242">
        <f>DATABASE!AS14382</f>
        <v>0</v>
      </c>
      <c r="U242">
        <f>DATABASE!AT14382</f>
        <v>0</v>
      </c>
      <c r="V242">
        <f>DATABASE!AU14382</f>
        <v>0</v>
      </c>
      <c r="W242">
        <f>DATABASE!AV14382</f>
        <v>8</v>
      </c>
    </row>
    <row r="243" spans="1:23" hidden="1" x14ac:dyDescent="0.25">
      <c r="A243" s="135" t="s">
        <v>19103</v>
      </c>
      <c r="B243" s="135" t="s">
        <v>19210</v>
      </c>
      <c r="C243" s="135" t="str">
        <f>DATABASE!B14392</f>
        <v>Tanzania</v>
      </c>
      <c r="D243" s="135" t="str">
        <f>DATABASE!C14392</f>
        <v>Africa</v>
      </c>
      <c r="E243" s="21">
        <f>DATABASE!O14392</f>
        <v>85</v>
      </c>
      <c r="F243">
        <f>DATABASE!P14392</f>
        <v>3</v>
      </c>
      <c r="G243">
        <f>DATABASE!R14392</f>
        <v>3</v>
      </c>
      <c r="H243" s="117">
        <f>DATABASE!N14392</f>
        <v>5.3000000000000007</v>
      </c>
      <c r="I243" s="17" t="str">
        <f>DATABASE!U14392</f>
        <v>N</v>
      </c>
      <c r="J243">
        <f>DATABASE!AF14392</f>
        <v>0</v>
      </c>
      <c r="K243">
        <f>DATABASE!AJ14392</f>
        <v>0</v>
      </c>
      <c r="L243">
        <f>DATABASE!AK14392</f>
        <v>0</v>
      </c>
      <c r="M243">
        <f>DATABASE!AL14392</f>
        <v>0</v>
      </c>
      <c r="N243">
        <f>DATABASE!AM14392</f>
        <v>0</v>
      </c>
      <c r="O243">
        <f>DATABASE!AN14392</f>
        <v>2</v>
      </c>
      <c r="P243">
        <f>DATABASE!AO14392</f>
        <v>2</v>
      </c>
      <c r="Q243">
        <f>DATABASE!AP14392</f>
        <v>1</v>
      </c>
      <c r="R243">
        <f>DATABASE!AQ14392</f>
        <v>1</v>
      </c>
      <c r="S243">
        <f>DATABASE!AR14392</f>
        <v>0</v>
      </c>
      <c r="T243">
        <f>DATABASE!AS14392</f>
        <v>0</v>
      </c>
      <c r="U243">
        <f>DATABASE!AT14392</f>
        <v>0</v>
      </c>
      <c r="V243">
        <f>DATABASE!AU14392</f>
        <v>0</v>
      </c>
      <c r="W243">
        <f>DATABASE!AV14392</f>
        <v>0</v>
      </c>
    </row>
    <row r="244" spans="1:23" hidden="1" x14ac:dyDescent="0.25">
      <c r="A244" s="135" t="s">
        <v>19104</v>
      </c>
      <c r="B244" s="135" t="s">
        <v>12047</v>
      </c>
      <c r="C244" s="135" t="str">
        <f>DATABASE!B14396</f>
        <v>Tanzania</v>
      </c>
      <c r="D244" s="135" t="str">
        <f>DATABASE!C14396</f>
        <v>Africa</v>
      </c>
      <c r="E244" s="21">
        <f>DATABASE!O14396</f>
        <v>5490</v>
      </c>
      <c r="F244">
        <f>DATABASE!P14396</f>
        <v>132</v>
      </c>
      <c r="G244">
        <f>DATABASE!R14396</f>
        <v>88</v>
      </c>
      <c r="H244" s="117">
        <f>DATABASE!N14396</f>
        <v>293.05000000000007</v>
      </c>
      <c r="I244" s="17" t="str">
        <f>DATABASE!U14396</f>
        <v>Y</v>
      </c>
      <c r="J244">
        <f>DATABASE!AF14396</f>
        <v>7</v>
      </c>
      <c r="K244">
        <f>DATABASE!AJ14396</f>
        <v>43</v>
      </c>
      <c r="L244">
        <f>DATABASE!AK14396</f>
        <v>33</v>
      </c>
      <c r="M244">
        <f>DATABASE!AL14396</f>
        <v>7</v>
      </c>
      <c r="N244">
        <f>DATABASE!AM14396</f>
        <v>6</v>
      </c>
      <c r="O244">
        <f>DATABASE!AN14396</f>
        <v>58</v>
      </c>
      <c r="P244">
        <f>DATABASE!AO14396</f>
        <v>33</v>
      </c>
      <c r="Q244">
        <f>DATABASE!AP14396</f>
        <v>7</v>
      </c>
      <c r="R244">
        <f>DATABASE!AQ14396</f>
        <v>5</v>
      </c>
      <c r="S244">
        <f>DATABASE!AR14396</f>
        <v>8</v>
      </c>
      <c r="T244">
        <f>DATABASE!AS14396</f>
        <v>4</v>
      </c>
      <c r="U244">
        <f>DATABASE!AT14396</f>
        <v>0</v>
      </c>
      <c r="V244">
        <f>DATABASE!AU14396</f>
        <v>0</v>
      </c>
      <c r="W244">
        <f>DATABASE!AV14396</f>
        <v>9</v>
      </c>
    </row>
    <row r="245" spans="1:23" hidden="1" x14ac:dyDescent="0.25">
      <c r="A245" s="135" t="s">
        <v>19105</v>
      </c>
      <c r="B245" s="135" t="s">
        <v>14787</v>
      </c>
      <c r="C245" s="135" t="str">
        <f>DATABASE!B14529</f>
        <v>Thailand</v>
      </c>
      <c r="D245" s="135" t="str">
        <f>DATABASE!C14529</f>
        <v>Asia</v>
      </c>
      <c r="E245" s="21">
        <f>DATABASE!O14529</f>
        <v>4094</v>
      </c>
      <c r="F245">
        <f>DATABASE!P14529</f>
        <v>15</v>
      </c>
      <c r="G245">
        <f>DATABASE!R14529</f>
        <v>14</v>
      </c>
      <c r="H245" s="117">
        <f>DATABASE!N14529</f>
        <v>27.100000000000005</v>
      </c>
      <c r="I245" s="17" t="str">
        <f>DATABASE!U14529</f>
        <v>Y</v>
      </c>
      <c r="J245">
        <f>DATABASE!AF14529</f>
        <v>1</v>
      </c>
      <c r="K245">
        <f>DATABASE!AJ14529</f>
        <v>0</v>
      </c>
      <c r="L245">
        <f>DATABASE!AK14529</f>
        <v>0</v>
      </c>
      <c r="M245">
        <f>DATABASE!AL14529</f>
        <v>0</v>
      </c>
      <c r="N245">
        <f>DATABASE!AM14529</f>
        <v>0</v>
      </c>
      <c r="O245">
        <f>DATABASE!AN14529</f>
        <v>1</v>
      </c>
      <c r="P245">
        <f>DATABASE!AO14529</f>
        <v>1</v>
      </c>
      <c r="Q245">
        <f>DATABASE!AP14529</f>
        <v>0</v>
      </c>
      <c r="R245">
        <f>DATABASE!AQ14529</f>
        <v>0</v>
      </c>
      <c r="S245">
        <f>DATABASE!AR14529</f>
        <v>0</v>
      </c>
      <c r="T245">
        <f>DATABASE!AS14529</f>
        <v>0</v>
      </c>
      <c r="U245">
        <f>DATABASE!AT14529</f>
        <v>0</v>
      </c>
      <c r="V245">
        <f>DATABASE!AU14529</f>
        <v>0</v>
      </c>
      <c r="W245">
        <f>DATABASE!AV14529</f>
        <v>14</v>
      </c>
    </row>
    <row r="246" spans="1:23" hidden="1" x14ac:dyDescent="0.25">
      <c r="A246" s="135" t="s">
        <v>19106</v>
      </c>
      <c r="B246" s="135" t="s">
        <v>12127</v>
      </c>
      <c r="C246" s="135" t="str">
        <f>DATABASE!B14545</f>
        <v>Togo</v>
      </c>
      <c r="D246" s="135" t="str">
        <f>DATABASE!C14545</f>
        <v>Africa</v>
      </c>
      <c r="E246" s="21">
        <f>DATABASE!O14545</f>
        <v>10006</v>
      </c>
      <c r="F246">
        <f>DATABASE!P14545</f>
        <v>212</v>
      </c>
      <c r="G246">
        <f>DATABASE!R14545</f>
        <v>168</v>
      </c>
      <c r="H246" s="117">
        <f>DATABASE!N14545</f>
        <v>237.39999999999998</v>
      </c>
      <c r="I246" s="17" t="str">
        <f>DATABASE!U14545</f>
        <v>Y</v>
      </c>
      <c r="J246">
        <f>DATABASE!AF14545</f>
        <v>12</v>
      </c>
      <c r="K246">
        <f>DATABASE!AJ14545</f>
        <v>41</v>
      </c>
      <c r="L246">
        <f>DATABASE!AK14545</f>
        <v>27</v>
      </c>
      <c r="M246">
        <f>DATABASE!AL14545</f>
        <v>2</v>
      </c>
      <c r="N246">
        <f>DATABASE!AM14545</f>
        <v>2</v>
      </c>
      <c r="O246">
        <f>DATABASE!AN14545</f>
        <v>14</v>
      </c>
      <c r="P246">
        <f>DATABASE!AO14545</f>
        <v>7</v>
      </c>
      <c r="Q246">
        <f>DATABASE!AP14545</f>
        <v>8</v>
      </c>
      <c r="R246">
        <f>DATABASE!AQ14545</f>
        <v>8</v>
      </c>
      <c r="S246">
        <f>DATABASE!AR14545</f>
        <v>0</v>
      </c>
      <c r="T246">
        <f>DATABASE!AS14545</f>
        <v>0</v>
      </c>
      <c r="U246">
        <f>DATABASE!AT14545</f>
        <v>0</v>
      </c>
      <c r="V246">
        <f>DATABASE!AU14545</f>
        <v>0</v>
      </c>
      <c r="W246">
        <f>DATABASE!AV14545</f>
        <v>147</v>
      </c>
    </row>
    <row r="247" spans="1:23" x14ac:dyDescent="0.25">
      <c r="A247" s="135" t="s">
        <v>19107</v>
      </c>
      <c r="B247" s="135" t="s">
        <v>15979</v>
      </c>
      <c r="C247" s="135" t="str">
        <f>DATABASE!B14758</f>
        <v>Tokelau</v>
      </c>
      <c r="D247" s="135" t="str">
        <f>DATABASE!C14758</f>
        <v>Oceania</v>
      </c>
      <c r="E247" s="21">
        <f>DATABASE!O14758</f>
        <v>565</v>
      </c>
      <c r="F247">
        <f>DATABASE!P14758</f>
        <v>16</v>
      </c>
      <c r="G247">
        <f>DATABASE!R14758</f>
        <v>16</v>
      </c>
      <c r="H247" s="117">
        <f>DATABASE!N14758</f>
        <v>42.599999999999994</v>
      </c>
      <c r="I247" s="17" t="str">
        <f>DATABASE!U14758</f>
        <v>Y</v>
      </c>
      <c r="J247">
        <f>DATABASE!AF14758</f>
        <v>0</v>
      </c>
      <c r="K247">
        <f>DATABASE!AJ14758</f>
        <v>0</v>
      </c>
      <c r="L247">
        <f>DATABASE!AK14758</f>
        <v>0</v>
      </c>
      <c r="M247">
        <f>DATABASE!AL14758</f>
        <v>0</v>
      </c>
      <c r="N247">
        <f>DATABASE!AM14758</f>
        <v>0</v>
      </c>
      <c r="O247">
        <f>DATABASE!AN14758</f>
        <v>0</v>
      </c>
      <c r="P247">
        <f>DATABASE!AO14758</f>
        <v>0</v>
      </c>
      <c r="Q247">
        <f>DATABASE!AP14758</f>
        <v>0</v>
      </c>
      <c r="R247">
        <f>DATABASE!AQ14758</f>
        <v>0</v>
      </c>
      <c r="S247">
        <f>DATABASE!AR14758</f>
        <v>0</v>
      </c>
      <c r="T247">
        <f>DATABASE!AS14758</f>
        <v>0</v>
      </c>
      <c r="U247">
        <f>DATABASE!AT14758</f>
        <v>16</v>
      </c>
      <c r="V247">
        <f>DATABASE!AU14758</f>
        <v>16</v>
      </c>
      <c r="W247">
        <f>DATABASE!AV14758</f>
        <v>0</v>
      </c>
    </row>
    <row r="248" spans="1:23" x14ac:dyDescent="0.25">
      <c r="A248" s="135" t="s">
        <v>19108</v>
      </c>
      <c r="B248" s="135" t="s">
        <v>15623</v>
      </c>
      <c r="C248" s="135" t="str">
        <f>DATABASE!B14775</f>
        <v>Tonga</v>
      </c>
      <c r="D248" s="135" t="str">
        <f>DATABASE!C14775</f>
        <v>Oceania</v>
      </c>
      <c r="E248" s="21">
        <f>DATABASE!O14775</f>
        <v>2355</v>
      </c>
      <c r="F248">
        <f>DATABASE!P14775</f>
        <v>94</v>
      </c>
      <c r="G248">
        <f>DATABASE!R14775</f>
        <v>44</v>
      </c>
      <c r="H248" s="117">
        <f>DATABASE!N14775</f>
        <v>143.45000000000005</v>
      </c>
      <c r="I248" s="17" t="str">
        <f>DATABASE!U14775</f>
        <v>Y</v>
      </c>
      <c r="J248">
        <f>DATABASE!AF14775</f>
        <v>0</v>
      </c>
      <c r="K248">
        <f>DATABASE!AJ14775</f>
        <v>9</v>
      </c>
      <c r="L248">
        <f>DATABASE!AK14775</f>
        <v>8</v>
      </c>
      <c r="M248">
        <f>DATABASE!AL14775</f>
        <v>4</v>
      </c>
      <c r="N248">
        <f>DATABASE!AM14775</f>
        <v>4</v>
      </c>
      <c r="O248">
        <f>DATABASE!AN14775</f>
        <v>25</v>
      </c>
      <c r="P248">
        <f>DATABASE!AO14775</f>
        <v>11</v>
      </c>
      <c r="Q248">
        <f>DATABASE!AP14775</f>
        <v>0</v>
      </c>
      <c r="R248">
        <f>DATABASE!AQ14775</f>
        <v>0</v>
      </c>
      <c r="S248">
        <f>DATABASE!AR14775</f>
        <v>18</v>
      </c>
      <c r="T248">
        <f>DATABASE!AS14775</f>
        <v>4</v>
      </c>
      <c r="U248">
        <f>DATABASE!AT14775</f>
        <v>38</v>
      </c>
      <c r="V248">
        <f>DATABASE!AU14775</f>
        <v>17</v>
      </c>
      <c r="W248">
        <f>DATABASE!AV14775</f>
        <v>0</v>
      </c>
    </row>
    <row r="249" spans="1:23" x14ac:dyDescent="0.25">
      <c r="A249" s="135" t="s">
        <v>19109</v>
      </c>
      <c r="B249" s="135" t="s">
        <v>19231</v>
      </c>
      <c r="C249" s="135" t="str">
        <f>DATABASE!B14870</f>
        <v>Tonga</v>
      </c>
      <c r="D249" s="135" t="str">
        <f>DATABASE!C14870</f>
        <v>Oceania</v>
      </c>
      <c r="E249" s="21">
        <f>DATABASE!O14870</f>
        <v>769</v>
      </c>
      <c r="F249">
        <f>DATABASE!P14870</f>
        <v>73</v>
      </c>
      <c r="G249">
        <f>DATABASE!R14870</f>
        <v>47</v>
      </c>
      <c r="H249" s="117">
        <f>DATABASE!N14870</f>
        <v>141.69999999999999</v>
      </c>
      <c r="I249" s="17" t="str">
        <f>DATABASE!U14870</f>
        <v>Y</v>
      </c>
      <c r="J249">
        <f>DATABASE!AF14870</f>
        <v>0</v>
      </c>
      <c r="K249">
        <f>DATABASE!AJ14870</f>
        <v>18</v>
      </c>
      <c r="L249">
        <f>DATABASE!AK14870</f>
        <v>13</v>
      </c>
      <c r="M249">
        <f>DATABASE!AL14870</f>
        <v>1</v>
      </c>
      <c r="N249">
        <f>DATABASE!AM14870</f>
        <v>0</v>
      </c>
      <c r="O249">
        <f>DATABASE!AN14870</f>
        <v>14</v>
      </c>
      <c r="P249">
        <f>DATABASE!AO14870</f>
        <v>7</v>
      </c>
      <c r="Q249">
        <f>DATABASE!AP14870</f>
        <v>6</v>
      </c>
      <c r="R249">
        <f>DATABASE!AQ14870</f>
        <v>6</v>
      </c>
      <c r="S249">
        <f>DATABASE!AR14870</f>
        <v>3</v>
      </c>
      <c r="T249">
        <f>DATABASE!AS14870</f>
        <v>2</v>
      </c>
      <c r="U249">
        <f>DATABASE!AT14870</f>
        <v>31</v>
      </c>
      <c r="V249">
        <f>DATABASE!AU14870</f>
        <v>19</v>
      </c>
      <c r="W249">
        <f>DATABASE!AV14870</f>
        <v>0</v>
      </c>
    </row>
    <row r="250" spans="1:23" hidden="1" x14ac:dyDescent="0.25">
      <c r="A250" s="135" t="s">
        <v>19110</v>
      </c>
      <c r="B250" s="135" t="s">
        <v>19230</v>
      </c>
      <c r="C250" s="135" t="str">
        <f>DATABASE!B14944</f>
        <v>Armenia, Azerbaijan, Georgia, Turkey</v>
      </c>
      <c r="D250" s="135" t="str">
        <f>DATABASE!C14944</f>
        <v>Asia</v>
      </c>
      <c r="E250" s="21">
        <f>DATABASE!O14944</f>
        <v>39</v>
      </c>
      <c r="F250">
        <f>DATABASE!P14944</f>
        <v>17</v>
      </c>
      <c r="G250">
        <f>DATABASE!R14944</f>
        <v>11</v>
      </c>
      <c r="H250" s="117">
        <f>DATABASE!N14944</f>
        <v>39.299999999999997</v>
      </c>
      <c r="I250" s="17" t="str">
        <f>DATABASE!U14944</f>
        <v>N</v>
      </c>
      <c r="J250">
        <f>DATABASE!AF14944</f>
        <v>0</v>
      </c>
      <c r="K250">
        <f>DATABASE!AJ14944</f>
        <v>0</v>
      </c>
      <c r="L250">
        <f>DATABASE!AK14944</f>
        <v>0</v>
      </c>
      <c r="M250">
        <f>DATABASE!AL14944</f>
        <v>0</v>
      </c>
      <c r="N250">
        <f>DATABASE!AM14944</f>
        <v>0</v>
      </c>
      <c r="O250">
        <f>DATABASE!AN14944</f>
        <v>17</v>
      </c>
      <c r="P250">
        <f>DATABASE!AO14944</f>
        <v>11</v>
      </c>
      <c r="Q250">
        <f>DATABASE!AP14944</f>
        <v>0</v>
      </c>
      <c r="R250">
        <f>DATABASE!AQ14944</f>
        <v>0</v>
      </c>
      <c r="S250">
        <f>DATABASE!AR14944</f>
        <v>0</v>
      </c>
      <c r="T250">
        <f>DATABASE!AS14944</f>
        <v>0</v>
      </c>
      <c r="U250">
        <f>DATABASE!AT14944</f>
        <v>0</v>
      </c>
      <c r="V250">
        <f>DATABASE!AU14944</f>
        <v>0</v>
      </c>
      <c r="W250">
        <f>DATABASE!AV14944</f>
        <v>0</v>
      </c>
    </row>
    <row r="251" spans="1:23" hidden="1" x14ac:dyDescent="0.25">
      <c r="A251" s="135" t="s">
        <v>20029</v>
      </c>
      <c r="B251" s="135" t="s">
        <v>20031</v>
      </c>
      <c r="C251" s="135" t="str">
        <f>DATABASE!B14962</f>
        <v>Trinidad &amp; Tobago</v>
      </c>
      <c r="D251" s="135" t="str">
        <f>DATABASE!C14962</f>
        <v>Nth America</v>
      </c>
      <c r="E251" s="21">
        <f>DATABASE!O14962</f>
        <v>1160</v>
      </c>
      <c r="F251">
        <f>DATABASE!P14962</f>
        <v>2</v>
      </c>
      <c r="G251">
        <f>DATABASE!R14962</f>
        <v>2</v>
      </c>
      <c r="H251" s="117">
        <f>DATABASE!N14962</f>
        <v>10.5</v>
      </c>
      <c r="I251" s="17" t="str">
        <f>DATABASE!U14962</f>
        <v>Y</v>
      </c>
      <c r="J251">
        <f>DATABASE!AF14962</f>
        <v>0</v>
      </c>
      <c r="K251">
        <f>DATABASE!AJ14962</f>
        <v>0</v>
      </c>
      <c r="L251">
        <f>DATABASE!AK14962</f>
        <v>0</v>
      </c>
      <c r="M251">
        <f>DATABASE!AL14962</f>
        <v>2</v>
      </c>
      <c r="N251">
        <f>DATABASE!AM14962</f>
        <v>2</v>
      </c>
      <c r="O251">
        <f>DATABASE!AN14962</f>
        <v>0</v>
      </c>
      <c r="P251">
        <f>DATABASE!AO14962</f>
        <v>0</v>
      </c>
      <c r="Q251">
        <f>DATABASE!AP14962</f>
        <v>0</v>
      </c>
      <c r="R251">
        <f>DATABASE!AQ14962</f>
        <v>0</v>
      </c>
      <c r="S251">
        <f>DATABASE!AR14962</f>
        <v>0</v>
      </c>
      <c r="T251">
        <f>DATABASE!AS14962</f>
        <v>0</v>
      </c>
      <c r="U251">
        <f>DATABASE!AT14962</f>
        <v>0</v>
      </c>
      <c r="V251">
        <f>DATABASE!AU14962</f>
        <v>0</v>
      </c>
      <c r="W251">
        <f>DATABASE!AV14962</f>
        <v>0</v>
      </c>
    </row>
    <row r="252" spans="1:23" hidden="1" x14ac:dyDescent="0.25">
      <c r="A252" s="135" t="s">
        <v>19111</v>
      </c>
      <c r="B252" s="135" t="s">
        <v>19211</v>
      </c>
      <c r="C252" s="135" t="str">
        <f>DATABASE!B14965</f>
        <v>St Helena</v>
      </c>
      <c r="D252" s="135" t="str">
        <f>DATABASE!C14965</f>
        <v>Africa</v>
      </c>
      <c r="E252" s="21">
        <f>DATABASE!O14965</f>
        <v>1367</v>
      </c>
      <c r="F252">
        <f>DATABASE!P14965</f>
        <v>420</v>
      </c>
      <c r="G252">
        <f>DATABASE!R14965</f>
        <v>293</v>
      </c>
      <c r="H252" s="117">
        <f>DATABASE!N14965</f>
        <v>671.10000000000014</v>
      </c>
      <c r="I252" s="17" t="str">
        <f>DATABASE!U14965</f>
        <v>Y</v>
      </c>
      <c r="J252">
        <f>DATABASE!AF14965</f>
        <v>0</v>
      </c>
      <c r="K252">
        <f>DATABASE!AJ14965</f>
        <v>48</v>
      </c>
      <c r="L252">
        <f>DATABASE!AK14965</f>
        <v>41</v>
      </c>
      <c r="M252">
        <f>DATABASE!AL14965</f>
        <v>3</v>
      </c>
      <c r="N252">
        <f>DATABASE!AM14965</f>
        <v>3</v>
      </c>
      <c r="O252">
        <f>DATABASE!AN14965</f>
        <v>107</v>
      </c>
      <c r="P252">
        <f>DATABASE!AO14965</f>
        <v>71</v>
      </c>
      <c r="Q252">
        <f>DATABASE!AP14965</f>
        <v>27</v>
      </c>
      <c r="R252">
        <f>DATABASE!AQ14965</f>
        <v>13</v>
      </c>
      <c r="S252">
        <f>DATABASE!AR14965</f>
        <v>198</v>
      </c>
      <c r="T252">
        <f>DATABASE!AS14965</f>
        <v>139</v>
      </c>
      <c r="U252">
        <f>DATABASE!AT14965</f>
        <v>33</v>
      </c>
      <c r="V252">
        <f>DATABASE!AU14965</f>
        <v>22</v>
      </c>
      <c r="W252">
        <f>DATABASE!AV14965</f>
        <v>4</v>
      </c>
    </row>
    <row r="253" spans="1:23" hidden="1" x14ac:dyDescent="0.25">
      <c r="A253" s="135" t="s">
        <v>19112</v>
      </c>
      <c r="B253" s="135" t="s">
        <v>12957</v>
      </c>
      <c r="C253" s="135" t="str">
        <f>DATABASE!B15386</f>
        <v>Turkey</v>
      </c>
      <c r="D253" s="135" t="str">
        <f>DATABASE!C15386</f>
        <v>Europe</v>
      </c>
      <c r="E253" s="21">
        <f>DATABASE!O15386</f>
        <v>4700</v>
      </c>
      <c r="F253">
        <f>DATABASE!P15386</f>
        <v>23</v>
      </c>
      <c r="G253">
        <f>DATABASE!R15386</f>
        <v>23</v>
      </c>
      <c r="H253" s="117">
        <f>DATABASE!N15386</f>
        <v>80.3</v>
      </c>
      <c r="I253" s="17" t="str">
        <f>DATABASE!U15386</f>
        <v>Y</v>
      </c>
      <c r="J253">
        <f>DATABASE!AF15386</f>
        <v>4</v>
      </c>
      <c r="K253">
        <f>DATABASE!AJ15386</f>
        <v>2</v>
      </c>
      <c r="L253">
        <f>DATABASE!AK15386</f>
        <v>2</v>
      </c>
      <c r="M253">
        <f>DATABASE!AL15386</f>
        <v>2</v>
      </c>
      <c r="N253">
        <f>DATABASE!AM15386</f>
        <v>2</v>
      </c>
      <c r="O253">
        <f>DATABASE!AN15386</f>
        <v>12</v>
      </c>
      <c r="P253">
        <f>DATABASE!AO15386</f>
        <v>12</v>
      </c>
      <c r="Q253">
        <f>DATABASE!AP15386</f>
        <v>1</v>
      </c>
      <c r="R253">
        <f>DATABASE!AQ15386</f>
        <v>1</v>
      </c>
      <c r="S253">
        <f>DATABASE!AR15386</f>
        <v>0</v>
      </c>
      <c r="T253">
        <f>DATABASE!AS15386</f>
        <v>0</v>
      </c>
      <c r="U253">
        <f>DATABASE!AT15386</f>
        <v>0</v>
      </c>
      <c r="V253">
        <f>DATABASE!AU15386</f>
        <v>0</v>
      </c>
      <c r="W253">
        <f>DATABASE!AV15386</f>
        <v>6</v>
      </c>
    </row>
    <row r="254" spans="1:23" hidden="1" x14ac:dyDescent="0.25">
      <c r="A254" s="135" t="s">
        <v>19113</v>
      </c>
      <c r="B254" s="135" t="s">
        <v>17242</v>
      </c>
      <c r="C254" s="135" t="str">
        <f>DATABASE!B15410</f>
        <v>Turks &amp; Caicos</v>
      </c>
      <c r="D254" s="135" t="str">
        <f>DATABASE!C15410</f>
        <v>Nth America</v>
      </c>
      <c r="E254" s="21">
        <f>DATABASE!O15410</f>
        <v>1979</v>
      </c>
      <c r="F254">
        <f>DATABASE!P15410</f>
        <v>4</v>
      </c>
      <c r="G254">
        <f>DATABASE!R15410</f>
        <v>4</v>
      </c>
      <c r="H254" s="117">
        <f>DATABASE!N15410</f>
        <v>17.399999999999999</v>
      </c>
      <c r="I254" s="17" t="str">
        <f>DATABASE!U15410</f>
        <v>Y</v>
      </c>
      <c r="J254">
        <f>DATABASE!AF15410</f>
        <v>0</v>
      </c>
      <c r="K254">
        <f>DATABASE!AJ15410</f>
        <v>0</v>
      </c>
      <c r="L254">
        <f>DATABASE!AK15410</f>
        <v>0</v>
      </c>
      <c r="M254">
        <f>DATABASE!AL15410</f>
        <v>2</v>
      </c>
      <c r="N254">
        <f>DATABASE!AM15410</f>
        <v>2</v>
      </c>
      <c r="O254">
        <f>DATABASE!AN15410</f>
        <v>2</v>
      </c>
      <c r="P254">
        <f>DATABASE!AO15410</f>
        <v>2</v>
      </c>
      <c r="Q254">
        <f>DATABASE!AP15410</f>
        <v>0</v>
      </c>
      <c r="R254">
        <f>DATABASE!AQ15410</f>
        <v>0</v>
      </c>
      <c r="S254">
        <f>DATABASE!AR15410</f>
        <v>0</v>
      </c>
      <c r="T254">
        <f>DATABASE!AS15410</f>
        <v>0</v>
      </c>
      <c r="U254">
        <f>DATABASE!AT15410</f>
        <v>0</v>
      </c>
      <c r="V254">
        <f>DATABASE!AU15410</f>
        <v>0</v>
      </c>
      <c r="W254">
        <f>DATABASE!AV15410</f>
        <v>0</v>
      </c>
    </row>
    <row r="255" spans="1:23" x14ac:dyDescent="0.25">
      <c r="A255" s="135" t="s">
        <v>19114</v>
      </c>
      <c r="B255" s="135" t="s">
        <v>16103</v>
      </c>
      <c r="C255" s="135" t="str">
        <f>DATABASE!B15415</f>
        <v>Tuvalu</v>
      </c>
      <c r="D255" s="135" t="str">
        <f>DATABASE!C15415</f>
        <v>Oceania</v>
      </c>
      <c r="E255" s="21">
        <f>DATABASE!O15415</f>
        <v>2612</v>
      </c>
      <c r="F255">
        <f>DATABASE!P15415</f>
        <v>52</v>
      </c>
      <c r="G255">
        <f>DATABASE!R15415</f>
        <v>44</v>
      </c>
      <c r="H255" s="117">
        <f>DATABASE!N15415</f>
        <v>147.1</v>
      </c>
      <c r="I255" s="17" t="str">
        <f>DATABASE!U15415</f>
        <v>Y</v>
      </c>
      <c r="J255">
        <f>DATABASE!AF15415</f>
        <v>7</v>
      </c>
      <c r="K255">
        <f>DATABASE!AJ15415</f>
        <v>7</v>
      </c>
      <c r="L255">
        <f>DATABASE!AK15415</f>
        <v>7</v>
      </c>
      <c r="M255">
        <f>DATABASE!AL15415</f>
        <v>2</v>
      </c>
      <c r="N255">
        <f>DATABASE!AM15415</f>
        <v>2</v>
      </c>
      <c r="O255">
        <f>DATABASE!AN15415</f>
        <v>8</v>
      </c>
      <c r="P255">
        <f>DATABASE!AO15415</f>
        <v>5</v>
      </c>
      <c r="Q255">
        <f>DATABASE!AP15415</f>
        <v>0</v>
      </c>
      <c r="R255">
        <f>DATABASE!AQ15415</f>
        <v>0</v>
      </c>
      <c r="S255">
        <f>DATABASE!AR15415</f>
        <v>5</v>
      </c>
      <c r="T255">
        <f>DATABASE!AS15415</f>
        <v>0</v>
      </c>
      <c r="U255">
        <f>DATABASE!AT15415</f>
        <v>30</v>
      </c>
      <c r="V255">
        <f>DATABASE!AU15415</f>
        <v>30</v>
      </c>
      <c r="W255">
        <f>DATABASE!AV15415</f>
        <v>0</v>
      </c>
    </row>
    <row r="256" spans="1:23" hidden="1" x14ac:dyDescent="0.25">
      <c r="A256" s="135" t="s">
        <v>19115</v>
      </c>
      <c r="B256" s="135" t="s">
        <v>19212</v>
      </c>
      <c r="C256" s="135" t="str">
        <f>DATABASE!B15468</f>
        <v>Uganda</v>
      </c>
      <c r="D256" s="135" t="str">
        <f>DATABASE!C15468</f>
        <v>Africa</v>
      </c>
      <c r="E256" s="21">
        <f>DATABASE!O15468</f>
        <v>3363</v>
      </c>
      <c r="F256">
        <f>DATABASE!P15468</f>
        <v>45</v>
      </c>
      <c r="G256">
        <f>DATABASE!R15468</f>
        <v>38</v>
      </c>
      <c r="H256" s="117">
        <f>DATABASE!N15468</f>
        <v>115.90000000000002</v>
      </c>
      <c r="I256" s="17" t="str">
        <f>DATABASE!U15468</f>
        <v>Y</v>
      </c>
      <c r="J256">
        <f>DATABASE!AF15468</f>
        <v>17</v>
      </c>
      <c r="K256">
        <f>DATABASE!AJ15468</f>
        <v>14</v>
      </c>
      <c r="L256">
        <f>DATABASE!AK15468</f>
        <v>14</v>
      </c>
      <c r="M256">
        <f>DATABASE!AL15468</f>
        <v>0</v>
      </c>
      <c r="N256">
        <f>DATABASE!AM15468</f>
        <v>0</v>
      </c>
      <c r="O256">
        <f>DATABASE!AN15468</f>
        <v>15</v>
      </c>
      <c r="P256">
        <f>DATABASE!AO15468</f>
        <v>15</v>
      </c>
      <c r="Q256">
        <f>DATABASE!AP15468</f>
        <v>0</v>
      </c>
      <c r="R256">
        <f>DATABASE!AQ15468</f>
        <v>0</v>
      </c>
      <c r="S256">
        <f>DATABASE!AR15468</f>
        <v>1</v>
      </c>
      <c r="T256">
        <f>DATABASE!AS15468</f>
        <v>1</v>
      </c>
      <c r="U256">
        <f>DATABASE!AT15468</f>
        <v>0</v>
      </c>
      <c r="V256">
        <f>DATABASE!AU15468</f>
        <v>0</v>
      </c>
      <c r="W256">
        <f>DATABASE!AV15468</f>
        <v>15</v>
      </c>
    </row>
    <row r="257" spans="1:23" hidden="1" x14ac:dyDescent="0.25">
      <c r="A257" s="135" t="s">
        <v>19116</v>
      </c>
      <c r="B257" s="135" t="s">
        <v>13533</v>
      </c>
      <c r="C257" s="135" t="str">
        <f>DATABASE!B15514</f>
        <v>Ukraine</v>
      </c>
      <c r="D257" s="135" t="str">
        <f>DATABASE!C15514</f>
        <v>Europe</v>
      </c>
      <c r="E257" s="21">
        <f>DATABASE!O15514</f>
        <v>2002</v>
      </c>
      <c r="F257">
        <f>DATABASE!P15514</f>
        <v>16</v>
      </c>
      <c r="G257">
        <f>DATABASE!R15514</f>
        <v>16</v>
      </c>
      <c r="H257" s="117">
        <f>DATABASE!N15514</f>
        <v>24.6</v>
      </c>
      <c r="I257" s="17" t="str">
        <f>DATABASE!U15514</f>
        <v>Y</v>
      </c>
      <c r="J257">
        <f>DATABASE!AF15514</f>
        <v>0</v>
      </c>
      <c r="K257">
        <f>DATABASE!AJ15514</f>
        <v>0</v>
      </c>
      <c r="L257">
        <f>DATABASE!AK15514</f>
        <v>0</v>
      </c>
      <c r="M257">
        <f>DATABASE!AL15514</f>
        <v>0</v>
      </c>
      <c r="N257">
        <f>DATABASE!AM15514</f>
        <v>0</v>
      </c>
      <c r="O257">
        <f>DATABASE!AN15514</f>
        <v>1</v>
      </c>
      <c r="P257">
        <f>DATABASE!AO15514</f>
        <v>1</v>
      </c>
      <c r="Q257">
        <f>DATABASE!AP15514</f>
        <v>0</v>
      </c>
      <c r="R257">
        <f>DATABASE!AQ15514</f>
        <v>0</v>
      </c>
      <c r="S257">
        <f>DATABASE!AR15514</f>
        <v>0</v>
      </c>
      <c r="T257">
        <f>DATABASE!AS15514</f>
        <v>0</v>
      </c>
      <c r="U257">
        <f>DATABASE!AT15514</f>
        <v>0</v>
      </c>
      <c r="V257">
        <f>DATABASE!AU15514</f>
        <v>0</v>
      </c>
      <c r="W257">
        <f>DATABASE!AV15514</f>
        <v>15</v>
      </c>
    </row>
    <row r="258" spans="1:23" hidden="1" x14ac:dyDescent="0.25">
      <c r="A258" s="135" t="s">
        <v>19117</v>
      </c>
      <c r="B258" s="135" t="s">
        <v>19213</v>
      </c>
      <c r="C258" s="135" t="str">
        <f>DATABASE!B15531</f>
        <v>UAE</v>
      </c>
      <c r="D258" s="135" t="str">
        <f>DATABASE!C15531</f>
        <v>Asia</v>
      </c>
      <c r="E258" s="21">
        <f>DATABASE!O15531</f>
        <v>1765</v>
      </c>
      <c r="F258">
        <f>DATABASE!P15531</f>
        <v>15</v>
      </c>
      <c r="G258">
        <f>DATABASE!R15531</f>
        <v>14</v>
      </c>
      <c r="H258" s="117">
        <f>DATABASE!N15531</f>
        <v>44.900000000000006</v>
      </c>
      <c r="I258" s="17" t="str">
        <f>DATABASE!U15531</f>
        <v>N</v>
      </c>
      <c r="J258">
        <f>DATABASE!AF15531</f>
        <v>15</v>
      </c>
      <c r="K258">
        <f>DATABASE!AJ15531</f>
        <v>11</v>
      </c>
      <c r="L258">
        <f>DATABASE!AK15531</f>
        <v>10</v>
      </c>
      <c r="M258">
        <f>DATABASE!AL15531</f>
        <v>0</v>
      </c>
      <c r="N258">
        <f>DATABASE!AM15531</f>
        <v>0</v>
      </c>
      <c r="O258">
        <f>DATABASE!AN15531</f>
        <v>4</v>
      </c>
      <c r="P258">
        <f>DATABASE!AO15531</f>
        <v>4</v>
      </c>
      <c r="Q258">
        <f>DATABASE!AP15531</f>
        <v>0</v>
      </c>
      <c r="R258">
        <f>DATABASE!AQ15531</f>
        <v>0</v>
      </c>
      <c r="S258">
        <f>DATABASE!AR15531</f>
        <v>0</v>
      </c>
      <c r="T258">
        <f>DATABASE!AS15531</f>
        <v>0</v>
      </c>
      <c r="U258">
        <f>DATABASE!AT15531</f>
        <v>0</v>
      </c>
      <c r="V258">
        <f>DATABASE!AU15531</f>
        <v>0</v>
      </c>
      <c r="W258">
        <f>DATABASE!AV15531</f>
        <v>0</v>
      </c>
    </row>
    <row r="259" spans="1:23" hidden="1" x14ac:dyDescent="0.25">
      <c r="A259" s="135" t="s">
        <v>19118</v>
      </c>
      <c r="B259" s="135" t="s">
        <v>19214</v>
      </c>
      <c r="C259" s="135" t="str">
        <f>DATABASE!B15547</f>
        <v>UN</v>
      </c>
      <c r="D259" s="135" t="str">
        <f>DATABASE!C15547</f>
        <v>Nth America</v>
      </c>
      <c r="E259" s="21">
        <f>DATABASE!O15547</f>
        <v>82</v>
      </c>
      <c r="F259">
        <f>DATABASE!P15547</f>
        <v>2</v>
      </c>
      <c r="G259">
        <f>DATABASE!R15547</f>
        <v>1</v>
      </c>
      <c r="H259" s="117">
        <f>DATABASE!N15547</f>
        <v>2.2999999999999998</v>
      </c>
      <c r="I259" s="17" t="str">
        <f>DATABASE!U15547</f>
        <v>Y</v>
      </c>
      <c r="J259">
        <f>DATABASE!AF15547</f>
        <v>0</v>
      </c>
      <c r="K259">
        <f>DATABASE!AJ15547</f>
        <v>0</v>
      </c>
      <c r="L259">
        <f>DATABASE!AK15547</f>
        <v>0</v>
      </c>
      <c r="M259">
        <f>DATABASE!AL15547</f>
        <v>0</v>
      </c>
      <c r="N259">
        <f>DATABASE!AM15547</f>
        <v>0</v>
      </c>
      <c r="O259">
        <f>DATABASE!AN15547</f>
        <v>0</v>
      </c>
      <c r="P259">
        <f>DATABASE!AO15547</f>
        <v>0</v>
      </c>
      <c r="Q259">
        <f>DATABASE!AP15547</f>
        <v>2</v>
      </c>
      <c r="R259">
        <f>DATABASE!AQ15547</f>
        <v>1</v>
      </c>
      <c r="S259">
        <f>DATABASE!AR15547</f>
        <v>0</v>
      </c>
      <c r="T259">
        <f>DATABASE!AS15547</f>
        <v>0</v>
      </c>
      <c r="U259">
        <f>DATABASE!AT15547</f>
        <v>0</v>
      </c>
      <c r="V259">
        <f>DATABASE!AU15547</f>
        <v>0</v>
      </c>
      <c r="W259">
        <f>DATABASE!AV15547</f>
        <v>0</v>
      </c>
    </row>
    <row r="260" spans="1:23" hidden="1" x14ac:dyDescent="0.25">
      <c r="A260" s="135" t="s">
        <v>19119</v>
      </c>
      <c r="B260" s="135" t="s">
        <v>16739</v>
      </c>
      <c r="C260" s="135" t="str">
        <f>DATABASE!B15553</f>
        <v>UN</v>
      </c>
      <c r="D260" s="135" t="str">
        <f>DATABASE!C15553</f>
        <v>Nth America</v>
      </c>
      <c r="E260" s="21">
        <f>DATABASE!O15553</f>
        <v>3906</v>
      </c>
      <c r="F260">
        <f>DATABASE!P15553</f>
        <v>58</v>
      </c>
      <c r="G260">
        <f>DATABASE!R15553</f>
        <v>56</v>
      </c>
      <c r="H260" s="117">
        <f>DATABASE!N15553</f>
        <v>184.45000000000002</v>
      </c>
      <c r="I260" s="17" t="str">
        <f>DATABASE!U15553</f>
        <v>Y</v>
      </c>
      <c r="J260">
        <f>DATABASE!AF15553</f>
        <v>1</v>
      </c>
      <c r="K260">
        <f>DATABASE!AJ15553</f>
        <v>15</v>
      </c>
      <c r="L260">
        <f>DATABASE!AK15553</f>
        <v>15</v>
      </c>
      <c r="M260">
        <f>DATABASE!AL15553</f>
        <v>9</v>
      </c>
      <c r="N260">
        <f>DATABASE!AM15553</f>
        <v>9</v>
      </c>
      <c r="O260">
        <f>DATABASE!AN15553</f>
        <v>17</v>
      </c>
      <c r="P260">
        <f>DATABASE!AO15553</f>
        <v>15</v>
      </c>
      <c r="Q260">
        <f>DATABASE!AP15553</f>
        <v>12</v>
      </c>
      <c r="R260">
        <f>DATABASE!AQ15553</f>
        <v>12</v>
      </c>
      <c r="S260">
        <f>DATABASE!AR15553</f>
        <v>5</v>
      </c>
      <c r="T260">
        <f>DATABASE!AS15553</f>
        <v>5</v>
      </c>
      <c r="U260">
        <f>DATABASE!AT15553</f>
        <v>0</v>
      </c>
      <c r="V260">
        <f>DATABASE!AU15553</f>
        <v>0</v>
      </c>
      <c r="W260">
        <f>DATABASE!AV15553</f>
        <v>0</v>
      </c>
    </row>
    <row r="261" spans="1:23" hidden="1" x14ac:dyDescent="0.25">
      <c r="A261" s="135" t="s">
        <v>19120</v>
      </c>
      <c r="B261" s="135" t="s">
        <v>19215</v>
      </c>
      <c r="C261" s="135" t="str">
        <f>DATABASE!B15612</f>
        <v>USA</v>
      </c>
      <c r="D261" s="135" t="str">
        <f>DATABASE!C15612</f>
        <v>Nth America</v>
      </c>
      <c r="E261" s="21">
        <f>DATABASE!O15612</f>
        <v>6400</v>
      </c>
      <c r="F261">
        <f>DATABASE!P15612</f>
        <v>84</v>
      </c>
      <c r="G261">
        <f>DATABASE!R15612</f>
        <v>55</v>
      </c>
      <c r="H261" s="117">
        <f>DATABASE!N15612</f>
        <v>127.50000000000004</v>
      </c>
      <c r="I261" s="17" t="str">
        <f>DATABASE!U15612</f>
        <v>Y</v>
      </c>
      <c r="J261">
        <f>DATABASE!AF15612</f>
        <v>1</v>
      </c>
      <c r="K261">
        <f>DATABASE!AJ15612</f>
        <v>14</v>
      </c>
      <c r="L261">
        <f>DATABASE!AK15612</f>
        <v>12</v>
      </c>
      <c r="M261">
        <f>DATABASE!AL15612</f>
        <v>10</v>
      </c>
      <c r="N261">
        <f>DATABASE!AM15612</f>
        <v>7</v>
      </c>
      <c r="O261">
        <f>DATABASE!AN15612</f>
        <v>23</v>
      </c>
      <c r="P261">
        <f>DATABASE!AO15612</f>
        <v>17</v>
      </c>
      <c r="Q261">
        <f>DATABASE!AP15612</f>
        <v>1</v>
      </c>
      <c r="R261">
        <f>DATABASE!AQ15612</f>
        <v>1</v>
      </c>
      <c r="S261">
        <f>DATABASE!AR15612</f>
        <v>26</v>
      </c>
      <c r="T261">
        <f>DATABASE!AS15612</f>
        <v>8</v>
      </c>
      <c r="U261">
        <f>DATABASE!AT15612</f>
        <v>1</v>
      </c>
      <c r="V261">
        <f>DATABASE!AU15612</f>
        <v>1</v>
      </c>
      <c r="W261">
        <f>DATABASE!AV15612</f>
        <v>9</v>
      </c>
    </row>
    <row r="262" spans="1:23" hidden="1" x14ac:dyDescent="0.25">
      <c r="A262" s="135" t="s">
        <v>19121</v>
      </c>
      <c r="B262" s="135" t="s">
        <v>19216</v>
      </c>
      <c r="C262" s="135" t="str">
        <f>DATABASE!B15697</f>
        <v>Burkina Faso</v>
      </c>
      <c r="D262" s="135" t="str">
        <f>DATABASE!C15697</f>
        <v>Africa</v>
      </c>
      <c r="E262" s="21">
        <f>DATABASE!O15697</f>
        <v>972</v>
      </c>
      <c r="F262">
        <f>DATABASE!P15697</f>
        <v>1</v>
      </c>
      <c r="G262">
        <f>DATABASE!R15697</f>
        <v>1</v>
      </c>
      <c r="H262" s="117">
        <f>DATABASE!N15697</f>
        <v>0.5</v>
      </c>
      <c r="I262" s="17" t="str">
        <f>DATABASE!U15697</f>
        <v>N</v>
      </c>
      <c r="J262">
        <f>DATABASE!AF15697</f>
        <v>0</v>
      </c>
      <c r="K262">
        <f>DATABASE!AJ15697</f>
        <v>0</v>
      </c>
      <c r="L262">
        <f>DATABASE!AK15697</f>
        <v>0</v>
      </c>
      <c r="M262">
        <f>DATABASE!AL15697</f>
        <v>0</v>
      </c>
      <c r="N262">
        <f>DATABASE!AM15697</f>
        <v>0</v>
      </c>
      <c r="O262">
        <f>DATABASE!AN15697</f>
        <v>0</v>
      </c>
      <c r="P262">
        <f>DATABASE!AO15697</f>
        <v>0</v>
      </c>
      <c r="Q262">
        <f>DATABASE!AP15697</f>
        <v>1</v>
      </c>
      <c r="R262">
        <f>DATABASE!AQ15697</f>
        <v>1</v>
      </c>
      <c r="S262">
        <f>DATABASE!AR15697</f>
        <v>0</v>
      </c>
      <c r="T262">
        <f>DATABASE!AS15697</f>
        <v>0</v>
      </c>
      <c r="U262">
        <f>DATABASE!AT15697</f>
        <v>0</v>
      </c>
      <c r="V262">
        <f>DATABASE!AU15697</f>
        <v>0</v>
      </c>
      <c r="W262">
        <f>DATABASE!AV15697</f>
        <v>0</v>
      </c>
    </row>
    <row r="263" spans="1:23" hidden="1" x14ac:dyDescent="0.25">
      <c r="A263" s="135" t="s">
        <v>19122</v>
      </c>
      <c r="B263" s="135" t="s">
        <v>14133</v>
      </c>
      <c r="C263" s="135" t="str">
        <f>DATABASE!B15699</f>
        <v>Uruguay</v>
      </c>
      <c r="D263" s="135" t="str">
        <f>DATABASE!C15699</f>
        <v>Sth America</v>
      </c>
      <c r="E263" s="21">
        <f>DATABASE!O15699</f>
        <v>3800</v>
      </c>
      <c r="F263">
        <f>DATABASE!P15699</f>
        <v>9</v>
      </c>
      <c r="G263">
        <f>DATABASE!R15699</f>
        <v>9</v>
      </c>
      <c r="H263" s="117">
        <f>DATABASE!N15699</f>
        <v>27.1</v>
      </c>
      <c r="I263" s="17" t="str">
        <f>DATABASE!U15699</f>
        <v>Y</v>
      </c>
      <c r="J263">
        <f>DATABASE!AF15699</f>
        <v>2</v>
      </c>
      <c r="K263">
        <f>DATABASE!AJ15699</f>
        <v>4</v>
      </c>
      <c r="L263">
        <f>DATABASE!AK15699</f>
        <v>4</v>
      </c>
      <c r="M263">
        <f>DATABASE!AL15699</f>
        <v>0</v>
      </c>
      <c r="N263">
        <f>DATABASE!AM15699</f>
        <v>0</v>
      </c>
      <c r="O263">
        <f>DATABASE!AN15699</f>
        <v>0</v>
      </c>
      <c r="P263">
        <f>DATABASE!AO15699</f>
        <v>0</v>
      </c>
      <c r="Q263">
        <f>DATABASE!AP15699</f>
        <v>0</v>
      </c>
      <c r="R263">
        <f>DATABASE!AQ15699</f>
        <v>0</v>
      </c>
      <c r="S263">
        <f>DATABASE!AR15699</f>
        <v>0</v>
      </c>
      <c r="T263">
        <f>DATABASE!AS15699</f>
        <v>0</v>
      </c>
      <c r="U263">
        <f>DATABASE!AT15699</f>
        <v>0</v>
      </c>
      <c r="V263">
        <f>DATABASE!AU15699</f>
        <v>0</v>
      </c>
      <c r="W263">
        <f>DATABASE!AV15699</f>
        <v>5</v>
      </c>
    </row>
    <row r="264" spans="1:23" hidden="1" x14ac:dyDescent="0.25">
      <c r="A264" s="135" t="s">
        <v>19123</v>
      </c>
      <c r="B264" s="135" t="s">
        <v>19217</v>
      </c>
      <c r="C264" s="135" t="str">
        <f>DATABASE!B15709</f>
        <v>Russia</v>
      </c>
      <c r="D264" s="135" t="str">
        <f>DATABASE!C15709</f>
        <v>Europe</v>
      </c>
      <c r="E264" s="21">
        <f>DATABASE!O15709</f>
        <v>6064</v>
      </c>
      <c r="F264">
        <f>DATABASE!P15709</f>
        <v>45</v>
      </c>
      <c r="G264">
        <f>DATABASE!R15709</f>
        <v>44</v>
      </c>
      <c r="H264" s="117">
        <f>DATABASE!N15709</f>
        <v>39.650000000000006</v>
      </c>
      <c r="I264" s="17" t="str">
        <f>DATABASE!U15709</f>
        <v>N</v>
      </c>
      <c r="J264">
        <f>DATABASE!AF15709</f>
        <v>0</v>
      </c>
      <c r="K264">
        <f>DATABASE!AJ15709</f>
        <v>5</v>
      </c>
      <c r="L264">
        <f>DATABASE!AK15709</f>
        <v>5</v>
      </c>
      <c r="M264">
        <f>DATABASE!AL15709</f>
        <v>3</v>
      </c>
      <c r="N264">
        <f>DATABASE!AM15709</f>
        <v>3</v>
      </c>
      <c r="O264">
        <f>DATABASE!AN15709</f>
        <v>17</v>
      </c>
      <c r="P264">
        <f>DATABASE!AO15709</f>
        <v>16</v>
      </c>
      <c r="Q264">
        <f>DATABASE!AP15709</f>
        <v>0</v>
      </c>
      <c r="R264">
        <f>DATABASE!AQ15709</f>
        <v>0</v>
      </c>
      <c r="S264">
        <f>DATABASE!AR15709</f>
        <v>3</v>
      </c>
      <c r="T264">
        <f>DATABASE!AS15709</f>
        <v>3</v>
      </c>
      <c r="U264">
        <f>DATABASE!AT15709</f>
        <v>0</v>
      </c>
      <c r="V264">
        <f>DATABASE!AU15709</f>
        <v>0</v>
      </c>
      <c r="W264">
        <f>DATABASE!AV15709</f>
        <v>17</v>
      </c>
    </row>
    <row r="265" spans="1:23" hidden="1" x14ac:dyDescent="0.25">
      <c r="A265" s="135" t="s">
        <v>19124</v>
      </c>
      <c r="B265" s="135" t="s">
        <v>14814</v>
      </c>
      <c r="C265" s="135" t="str">
        <f>DATABASE!B15755</f>
        <v>Uzbekistan</v>
      </c>
      <c r="D265" s="135" t="str">
        <f>DATABASE!C15755</f>
        <v>Asia</v>
      </c>
      <c r="E265" s="21">
        <f>DATABASE!O15755</f>
        <v>1441</v>
      </c>
      <c r="F265">
        <f>DATABASE!P15755</f>
        <v>8</v>
      </c>
      <c r="G265">
        <f>DATABASE!R15755</f>
        <v>8</v>
      </c>
      <c r="H265" s="117">
        <f>DATABASE!N15755</f>
        <v>12</v>
      </c>
      <c r="I265" s="17" t="str">
        <f>DATABASE!U15755</f>
        <v>Y</v>
      </c>
      <c r="J265">
        <f>DATABASE!AF15755</f>
        <v>0</v>
      </c>
      <c r="K265">
        <f>DATABASE!AJ15755</f>
        <v>0</v>
      </c>
      <c r="L265">
        <f>DATABASE!AK15755</f>
        <v>0</v>
      </c>
      <c r="M265">
        <f>DATABASE!AL15755</f>
        <v>0</v>
      </c>
      <c r="N265">
        <f>DATABASE!AM15755</f>
        <v>0</v>
      </c>
      <c r="O265">
        <f>DATABASE!AN15755</f>
        <v>0</v>
      </c>
      <c r="P265">
        <f>DATABASE!AO15755</f>
        <v>0</v>
      </c>
      <c r="Q265">
        <f>DATABASE!AP15755</f>
        <v>0</v>
      </c>
      <c r="R265">
        <f>DATABASE!AQ15755</f>
        <v>0</v>
      </c>
      <c r="S265">
        <f>DATABASE!AR15755</f>
        <v>0</v>
      </c>
      <c r="T265">
        <f>DATABASE!AS15755</f>
        <v>0</v>
      </c>
      <c r="U265">
        <f>DATABASE!AT15755</f>
        <v>0</v>
      </c>
      <c r="V265">
        <f>DATABASE!AU15755</f>
        <v>0</v>
      </c>
      <c r="W265">
        <f>DATABASE!AV15755</f>
        <v>8</v>
      </c>
    </row>
    <row r="266" spans="1:23" x14ac:dyDescent="0.25">
      <c r="A266" s="135" t="s">
        <v>19125</v>
      </c>
      <c r="B266" s="135" t="s">
        <v>2327</v>
      </c>
      <c r="C266" s="135" t="str">
        <f>DATABASE!B15764</f>
        <v>Vanuatu</v>
      </c>
      <c r="D266" s="135" t="str">
        <f>DATABASE!C15764</f>
        <v>Oceania</v>
      </c>
      <c r="E266" s="21">
        <f>DATABASE!O15764</f>
        <v>1014</v>
      </c>
      <c r="F266">
        <f>DATABASE!P15764</f>
        <v>70</v>
      </c>
      <c r="G266">
        <f>DATABASE!R15764</f>
        <v>70</v>
      </c>
      <c r="H266" s="117">
        <f>DATABASE!N15764</f>
        <v>250.29999999999995</v>
      </c>
      <c r="I266" s="17" t="str">
        <f>DATABASE!U15764</f>
        <v>Y</v>
      </c>
      <c r="J266">
        <f>DATABASE!AF15764</f>
        <v>0</v>
      </c>
      <c r="K266">
        <f>DATABASE!AJ15764</f>
        <v>31</v>
      </c>
      <c r="L266">
        <f>DATABASE!AK15764</f>
        <v>31</v>
      </c>
      <c r="M266">
        <f>DATABASE!AL15764</f>
        <v>0</v>
      </c>
      <c r="N266">
        <f>DATABASE!AM15764</f>
        <v>0</v>
      </c>
      <c r="O266">
        <f>DATABASE!AN15764</f>
        <v>3</v>
      </c>
      <c r="P266">
        <f>DATABASE!AO15764</f>
        <v>3</v>
      </c>
      <c r="Q266">
        <f>DATABASE!AP15764</f>
        <v>0</v>
      </c>
      <c r="R266">
        <f>DATABASE!AQ15764</f>
        <v>0</v>
      </c>
      <c r="S266">
        <f>DATABASE!AR15764</f>
        <v>2</v>
      </c>
      <c r="T266">
        <f>DATABASE!AS15764</f>
        <v>2</v>
      </c>
      <c r="U266">
        <f>DATABASE!AT15764</f>
        <v>34</v>
      </c>
      <c r="V266">
        <f>DATABASE!AU15764</f>
        <v>34</v>
      </c>
      <c r="W266">
        <f>DATABASE!AV15764</f>
        <v>0</v>
      </c>
    </row>
    <row r="267" spans="1:23" hidden="1" x14ac:dyDescent="0.25">
      <c r="A267" s="135" t="s">
        <v>19126</v>
      </c>
      <c r="B267" s="135" t="s">
        <v>13548</v>
      </c>
      <c r="C267" s="135" t="str">
        <f>DATABASE!B15835</f>
        <v>Vatican City</v>
      </c>
      <c r="D267" s="135" t="str">
        <f>DATABASE!C15835</f>
        <v>Europe</v>
      </c>
      <c r="E267" s="21">
        <f>DATABASE!O15835</f>
        <v>2023</v>
      </c>
      <c r="F267">
        <f>DATABASE!P15835</f>
        <v>3</v>
      </c>
      <c r="G267">
        <f>DATABASE!R15835</f>
        <v>3</v>
      </c>
      <c r="H267" s="117">
        <f>DATABASE!N15835</f>
        <v>6.1999999999999993</v>
      </c>
      <c r="I267" s="17" t="str">
        <f>DATABASE!U15835</f>
        <v>Y</v>
      </c>
      <c r="J267">
        <f>DATABASE!AF15835</f>
        <v>3</v>
      </c>
      <c r="K267">
        <f>DATABASE!AJ15835</f>
        <v>1</v>
      </c>
      <c r="L267">
        <f>DATABASE!AK15835</f>
        <v>1</v>
      </c>
      <c r="M267">
        <f>DATABASE!AL15835</f>
        <v>0</v>
      </c>
      <c r="N267">
        <f>DATABASE!AM15835</f>
        <v>0</v>
      </c>
      <c r="O267">
        <f>DATABASE!AN15835</f>
        <v>2</v>
      </c>
      <c r="P267">
        <f>DATABASE!AO15835</f>
        <v>2</v>
      </c>
      <c r="Q267">
        <f>DATABASE!AP15835</f>
        <v>0</v>
      </c>
      <c r="R267">
        <f>DATABASE!AQ15835</f>
        <v>0</v>
      </c>
      <c r="S267">
        <f>DATABASE!AR15835</f>
        <v>0</v>
      </c>
      <c r="T267">
        <f>DATABASE!AS15835</f>
        <v>0</v>
      </c>
      <c r="U267">
        <f>DATABASE!AT15835</f>
        <v>0</v>
      </c>
      <c r="V267">
        <f>DATABASE!AU15835</f>
        <v>0</v>
      </c>
      <c r="W267">
        <f>DATABASE!AV15835</f>
        <v>0</v>
      </c>
    </row>
    <row r="268" spans="1:23" hidden="1" x14ac:dyDescent="0.25">
      <c r="A268" s="135" t="s">
        <v>19127</v>
      </c>
      <c r="B268" s="135" t="s">
        <v>14143</v>
      </c>
      <c r="C268" s="135" t="str">
        <f>DATABASE!B15839</f>
        <v>Venezuala</v>
      </c>
      <c r="D268" s="135" t="str">
        <f>DATABASE!C15839</f>
        <v>Sth America</v>
      </c>
      <c r="E268" s="21">
        <f>DATABASE!O15839</f>
        <v>4453</v>
      </c>
      <c r="F268">
        <f>DATABASE!P15839</f>
        <v>2</v>
      </c>
      <c r="G268">
        <f>DATABASE!R15839</f>
        <v>2</v>
      </c>
      <c r="H268" s="117">
        <f>DATABASE!N15839</f>
        <v>14.7</v>
      </c>
      <c r="I268" s="17" t="str">
        <f>DATABASE!U15839</f>
        <v>Y</v>
      </c>
      <c r="J268">
        <f>DATABASE!AF15839</f>
        <v>0</v>
      </c>
      <c r="K268">
        <f>DATABASE!AJ15839</f>
        <v>2</v>
      </c>
      <c r="L268">
        <f>DATABASE!AK15839</f>
        <v>2</v>
      </c>
      <c r="M268">
        <f>DATABASE!AL15839</f>
        <v>0</v>
      </c>
      <c r="N268">
        <f>DATABASE!AM15839</f>
        <v>0</v>
      </c>
      <c r="O268">
        <f>DATABASE!AN15839</f>
        <v>0</v>
      </c>
      <c r="P268">
        <f>DATABASE!AO15839</f>
        <v>0</v>
      </c>
      <c r="Q268">
        <f>DATABASE!AP15839</f>
        <v>0</v>
      </c>
      <c r="R268">
        <f>DATABASE!AQ15839</f>
        <v>0</v>
      </c>
      <c r="S268">
        <f>DATABASE!AR15839</f>
        <v>0</v>
      </c>
      <c r="T268">
        <f>DATABASE!AS15839</f>
        <v>0</v>
      </c>
      <c r="U268">
        <f>DATABASE!AT15839</f>
        <v>0</v>
      </c>
      <c r="V268">
        <f>DATABASE!AU15839</f>
        <v>0</v>
      </c>
      <c r="W268">
        <f>DATABASE!AV15839</f>
        <v>0</v>
      </c>
    </row>
    <row r="269" spans="1:23" hidden="1" x14ac:dyDescent="0.25">
      <c r="A269" s="135" t="s">
        <v>19128</v>
      </c>
      <c r="B269" s="135" t="s">
        <v>14823</v>
      </c>
      <c r="C269" s="135" t="str">
        <f>DATABASE!B15842</f>
        <v>Vietnam</v>
      </c>
      <c r="D269" s="135" t="str">
        <f>DATABASE!C15842</f>
        <v>Asia</v>
      </c>
      <c r="E269" s="21">
        <f>DATABASE!O15842</f>
        <v>3017</v>
      </c>
      <c r="F269">
        <f>DATABASE!P15842</f>
        <v>4</v>
      </c>
      <c r="G269">
        <f>DATABASE!R15842</f>
        <v>2</v>
      </c>
      <c r="H269" s="117">
        <f>DATABASE!N15842</f>
        <v>4.3999999999999995</v>
      </c>
      <c r="I269" s="17" t="str">
        <f>DATABASE!U15842</f>
        <v>Y</v>
      </c>
      <c r="J269">
        <f>DATABASE!AF15842</f>
        <v>0</v>
      </c>
      <c r="K269">
        <f>DATABASE!AJ15842</f>
        <v>1</v>
      </c>
      <c r="L269">
        <f>DATABASE!AK15842</f>
        <v>1</v>
      </c>
      <c r="M269">
        <f>DATABASE!AL15842</f>
        <v>0</v>
      </c>
      <c r="N269">
        <f>DATABASE!AM15842</f>
        <v>0</v>
      </c>
      <c r="O269">
        <f>DATABASE!AN15842</f>
        <v>0</v>
      </c>
      <c r="P269">
        <f>DATABASE!AO15842</f>
        <v>0</v>
      </c>
      <c r="Q269">
        <f>DATABASE!AP15842</f>
        <v>0</v>
      </c>
      <c r="R269">
        <f>DATABASE!AQ15842</f>
        <v>0</v>
      </c>
      <c r="S269">
        <f>DATABASE!AR15842</f>
        <v>0</v>
      </c>
      <c r="T269">
        <f>DATABASE!AS15842</f>
        <v>0</v>
      </c>
      <c r="U269">
        <f>DATABASE!AT15842</f>
        <v>0</v>
      </c>
      <c r="V269">
        <f>DATABASE!AU15842</f>
        <v>0</v>
      </c>
      <c r="W269">
        <f>DATABASE!AV15842</f>
        <v>3</v>
      </c>
    </row>
    <row r="270" spans="1:23" x14ac:dyDescent="0.25">
      <c r="A270" s="135" t="s">
        <v>19129</v>
      </c>
      <c r="B270" s="135" t="s">
        <v>19218</v>
      </c>
      <c r="C270" s="135" t="str">
        <f>DATABASE!B15847</f>
        <v>Wallis &amp; Futuna Is</v>
      </c>
      <c r="D270" s="135" t="str">
        <f>DATABASE!C15847</f>
        <v>Oceania</v>
      </c>
      <c r="E270" s="21">
        <f>DATABASE!O15847</f>
        <v>1215</v>
      </c>
      <c r="F270">
        <f>DATABASE!P15847</f>
        <v>82</v>
      </c>
      <c r="G270">
        <f>DATABASE!R15847</f>
        <v>49</v>
      </c>
      <c r="H270" s="117">
        <f>DATABASE!N15847</f>
        <v>196.1</v>
      </c>
      <c r="I270" s="17" t="str">
        <f>DATABASE!U15847</f>
        <v>Y</v>
      </c>
      <c r="J270">
        <f>DATABASE!AF15847</f>
        <v>0</v>
      </c>
      <c r="K270">
        <f>DATABASE!AJ15847</f>
        <v>2</v>
      </c>
      <c r="L270">
        <f>DATABASE!AK15847</f>
        <v>2</v>
      </c>
      <c r="M270">
        <f>DATABASE!AL15847</f>
        <v>0</v>
      </c>
      <c r="N270">
        <f>DATABASE!AM15847</f>
        <v>0</v>
      </c>
      <c r="O270">
        <f>DATABASE!AN15847</f>
        <v>14</v>
      </c>
      <c r="P270">
        <f>DATABASE!AO15847</f>
        <v>10</v>
      </c>
      <c r="Q270">
        <f>DATABASE!AP15847</f>
        <v>1</v>
      </c>
      <c r="R270">
        <f>DATABASE!AQ15847</f>
        <v>1</v>
      </c>
      <c r="S270">
        <f>DATABASE!AR15847</f>
        <v>30</v>
      </c>
      <c r="T270">
        <f>DATABASE!AS15847</f>
        <v>18</v>
      </c>
      <c r="U270">
        <f>DATABASE!AT15847</f>
        <v>35</v>
      </c>
      <c r="V270">
        <f>DATABASE!AU15847</f>
        <v>18</v>
      </c>
      <c r="W270">
        <f>DATABASE!AV15847</f>
        <v>0</v>
      </c>
    </row>
    <row r="271" spans="1:23" hidden="1" x14ac:dyDescent="0.25">
      <c r="A271" s="135" t="s">
        <v>19130</v>
      </c>
      <c r="B271" s="135" t="s">
        <v>19219</v>
      </c>
      <c r="C271" s="135" t="str">
        <f>DATABASE!B15930</f>
        <v>Morocco</v>
      </c>
      <c r="D271" s="135" t="str">
        <f>DATABASE!C15930</f>
        <v>Africa</v>
      </c>
      <c r="E271" s="21">
        <f>DATABASE!O15930</f>
        <v>499</v>
      </c>
      <c r="F271">
        <f>DATABASE!P15930</f>
        <v>7</v>
      </c>
      <c r="G271">
        <f>DATABASE!R15930</f>
        <v>7</v>
      </c>
      <c r="H271" s="117">
        <f>DATABASE!N15930</f>
        <v>12.9</v>
      </c>
      <c r="I271" s="17" t="str">
        <f>DATABASE!U15930</f>
        <v>N</v>
      </c>
      <c r="J271">
        <f>DATABASE!AF15930</f>
        <v>6</v>
      </c>
      <c r="K271">
        <f>DATABASE!AJ15930</f>
        <v>6</v>
      </c>
      <c r="L271">
        <f>DATABASE!AK15930</f>
        <v>6</v>
      </c>
      <c r="M271">
        <f>DATABASE!AL15930</f>
        <v>0</v>
      </c>
      <c r="N271">
        <f>DATABASE!AM15930</f>
        <v>0</v>
      </c>
      <c r="O271">
        <f>DATABASE!AN15930</f>
        <v>1</v>
      </c>
      <c r="P271">
        <f>DATABASE!AO15930</f>
        <v>1</v>
      </c>
      <c r="Q271">
        <f>DATABASE!AP15930</f>
        <v>0</v>
      </c>
      <c r="R271">
        <f>DATABASE!AQ15930</f>
        <v>0</v>
      </c>
      <c r="S271">
        <f>DATABASE!AR15930</f>
        <v>0</v>
      </c>
      <c r="T271">
        <f>DATABASE!AS15930</f>
        <v>0</v>
      </c>
      <c r="U271">
        <f>DATABASE!AT15930</f>
        <v>0</v>
      </c>
      <c r="V271">
        <f>DATABASE!AU15930</f>
        <v>0</v>
      </c>
      <c r="W271">
        <f>DATABASE!AV15930</f>
        <v>0</v>
      </c>
    </row>
    <row r="272" spans="1:23" hidden="1" x14ac:dyDescent="0.25">
      <c r="A272" s="135" t="s">
        <v>19131</v>
      </c>
      <c r="B272" s="135" t="s">
        <v>12453</v>
      </c>
      <c r="C272" s="135" t="str">
        <f>DATABASE!B15938</f>
        <v>Yemen</v>
      </c>
      <c r="D272" s="135" t="str">
        <f>DATABASE!C15938</f>
        <v>Asia</v>
      </c>
      <c r="E272" s="21">
        <f>DATABASE!O15938</f>
        <v>447</v>
      </c>
      <c r="F272">
        <f>DATABASE!P15938</f>
        <v>10</v>
      </c>
      <c r="G272">
        <f>DATABASE!R15938</f>
        <v>10</v>
      </c>
      <c r="H272" s="117">
        <f>DATABASE!N15938</f>
        <v>25.200000000000003</v>
      </c>
      <c r="I272" s="17" t="str">
        <f>DATABASE!U15938</f>
        <v>Y</v>
      </c>
      <c r="J272">
        <f>DATABASE!AF15938</f>
        <v>0</v>
      </c>
      <c r="K272">
        <f>DATABASE!AJ15938</f>
        <v>0</v>
      </c>
      <c r="L272">
        <f>DATABASE!AK15938</f>
        <v>0</v>
      </c>
      <c r="M272">
        <f>DATABASE!AL15938</f>
        <v>0</v>
      </c>
      <c r="N272">
        <f>DATABASE!AM15938</f>
        <v>0</v>
      </c>
      <c r="O272">
        <f>DATABASE!AN15938</f>
        <v>0</v>
      </c>
      <c r="P272">
        <f>DATABASE!AO15938</f>
        <v>0</v>
      </c>
      <c r="Q272">
        <f>DATABASE!AP15938</f>
        <v>0</v>
      </c>
      <c r="R272">
        <f>DATABASE!AQ15938</f>
        <v>0</v>
      </c>
      <c r="S272">
        <f>DATABASE!AR15938</f>
        <v>0</v>
      </c>
      <c r="T272">
        <f>DATABASE!AS15938</f>
        <v>0</v>
      </c>
      <c r="U272">
        <f>DATABASE!AT15938</f>
        <v>0</v>
      </c>
      <c r="V272">
        <f>DATABASE!AU15938</f>
        <v>0</v>
      </c>
      <c r="W272">
        <f>DATABASE!AV15938</f>
        <v>10</v>
      </c>
    </row>
    <row r="273" spans="1:23" hidden="1" x14ac:dyDescent="0.25">
      <c r="A273" s="135" t="s">
        <v>19132</v>
      </c>
      <c r="B273" s="135" t="s">
        <v>19229</v>
      </c>
      <c r="C273" s="135" t="str">
        <f>DATABASE!B15949</f>
        <v>Yemen</v>
      </c>
      <c r="D273" s="135" t="str">
        <f>DATABASE!C15949</f>
        <v>Asia</v>
      </c>
      <c r="E273" s="21">
        <f>DATABASE!O15949</f>
        <v>1020</v>
      </c>
      <c r="F273">
        <f>DATABASE!P15949</f>
        <v>1</v>
      </c>
      <c r="G273">
        <f>DATABASE!R15949</f>
        <v>1</v>
      </c>
      <c r="H273" s="117">
        <f>DATABASE!N15949</f>
        <v>9</v>
      </c>
      <c r="I273" s="17" t="str">
        <f>DATABASE!U15949</f>
        <v>N</v>
      </c>
      <c r="J273">
        <f>DATABASE!AF15949</f>
        <v>1</v>
      </c>
      <c r="K273">
        <f>DATABASE!AJ15949</f>
        <v>1</v>
      </c>
      <c r="L273">
        <f>DATABASE!AK15949</f>
        <v>1</v>
      </c>
      <c r="M273">
        <f>DATABASE!AL15949</f>
        <v>0</v>
      </c>
      <c r="N273">
        <f>DATABASE!AM15949</f>
        <v>0</v>
      </c>
      <c r="O273">
        <f>DATABASE!AN15949</f>
        <v>0</v>
      </c>
      <c r="P273">
        <f>DATABASE!AO15949</f>
        <v>0</v>
      </c>
      <c r="Q273">
        <f>DATABASE!AP15949</f>
        <v>0</v>
      </c>
      <c r="R273">
        <f>DATABASE!AQ15949</f>
        <v>0</v>
      </c>
      <c r="S273">
        <f>DATABASE!AR15949</f>
        <v>0</v>
      </c>
      <c r="T273">
        <f>DATABASE!AS15949</f>
        <v>0</v>
      </c>
      <c r="U273">
        <f>DATABASE!AT15949</f>
        <v>0</v>
      </c>
      <c r="V273">
        <f>DATABASE!AU15949</f>
        <v>0</v>
      </c>
      <c r="W273">
        <f>DATABASE!AV15949</f>
        <v>0</v>
      </c>
    </row>
    <row r="274" spans="1:23" hidden="1" x14ac:dyDescent="0.25">
      <c r="A274" s="135" t="s">
        <v>19133</v>
      </c>
      <c r="B274" s="135" t="s">
        <v>19220</v>
      </c>
      <c r="C274" s="135" t="str">
        <f>DATABASE!B15951</f>
        <v>Yemen</v>
      </c>
      <c r="D274" s="135" t="str">
        <f>DATABASE!C15951</f>
        <v>Asia</v>
      </c>
      <c r="E274" s="21">
        <f>DATABASE!O15951</f>
        <v>1894</v>
      </c>
      <c r="F274">
        <f>DATABASE!P15951</f>
        <v>1</v>
      </c>
      <c r="G274">
        <f>DATABASE!R15951</f>
        <v>1</v>
      </c>
      <c r="H274" s="117">
        <f>DATABASE!N15951</f>
        <v>8</v>
      </c>
      <c r="I274" s="17" t="str">
        <f>DATABASE!U15951</f>
        <v>N</v>
      </c>
      <c r="J274">
        <f>DATABASE!AF15951</f>
        <v>1</v>
      </c>
      <c r="K274">
        <f>DATABASE!AJ15951</f>
        <v>1</v>
      </c>
      <c r="L274">
        <f>DATABASE!AK15951</f>
        <v>1</v>
      </c>
      <c r="M274">
        <f>DATABASE!AL15951</f>
        <v>0</v>
      </c>
      <c r="N274">
        <f>DATABASE!AM15951</f>
        <v>0</v>
      </c>
      <c r="O274">
        <f>DATABASE!AN15951</f>
        <v>0</v>
      </c>
      <c r="P274">
        <f>DATABASE!AO15951</f>
        <v>0</v>
      </c>
      <c r="Q274">
        <f>DATABASE!AP15951</f>
        <v>0</v>
      </c>
      <c r="R274">
        <f>DATABASE!AQ15951</f>
        <v>0</v>
      </c>
      <c r="S274">
        <f>DATABASE!AR15951</f>
        <v>0</v>
      </c>
      <c r="T274">
        <f>DATABASE!AS15951</f>
        <v>0</v>
      </c>
      <c r="U274">
        <f>DATABASE!AT15951</f>
        <v>0</v>
      </c>
      <c r="V274">
        <f>DATABASE!AU15951</f>
        <v>0</v>
      </c>
      <c r="W274">
        <f>DATABASE!AV15951</f>
        <v>0</v>
      </c>
    </row>
    <row r="275" spans="1:23" hidden="1" x14ac:dyDescent="0.25">
      <c r="A275" s="135" t="s">
        <v>19134</v>
      </c>
      <c r="B275" s="135" t="s">
        <v>19221</v>
      </c>
      <c r="C275" s="135" t="str">
        <f>DATABASE!B15953</f>
        <v>Bosnia and Herzegovina, Croatia, Kosovo, Montenegro, North Macedonia, Serbia, Slovenia</v>
      </c>
      <c r="D275" s="135" t="str">
        <f>DATABASE!C15953</f>
        <v>Europe</v>
      </c>
      <c r="E275" s="21">
        <f>DATABASE!O15953</f>
        <v>3407</v>
      </c>
      <c r="F275">
        <f>DATABASE!P15953</f>
        <v>9</v>
      </c>
      <c r="G275">
        <f>DATABASE!R15953</f>
        <v>9</v>
      </c>
      <c r="H275" s="117">
        <f>DATABASE!N15953</f>
        <v>8</v>
      </c>
      <c r="I275" s="17" t="str">
        <f>DATABASE!U15953</f>
        <v>N</v>
      </c>
      <c r="J275">
        <f>DATABASE!AF15953</f>
        <v>0</v>
      </c>
      <c r="K275">
        <f>DATABASE!AJ15953</f>
        <v>0</v>
      </c>
      <c r="L275">
        <f>DATABASE!AK15953</f>
        <v>0</v>
      </c>
      <c r="M275">
        <f>DATABASE!AL15953</f>
        <v>0</v>
      </c>
      <c r="N275">
        <f>DATABASE!AM15953</f>
        <v>0</v>
      </c>
      <c r="O275">
        <f>DATABASE!AN15953</f>
        <v>0</v>
      </c>
      <c r="P275">
        <f>DATABASE!AO15953</f>
        <v>0</v>
      </c>
      <c r="Q275">
        <f>DATABASE!AP15953</f>
        <v>0</v>
      </c>
      <c r="R275">
        <f>DATABASE!AQ15953</f>
        <v>0</v>
      </c>
      <c r="S275">
        <f>DATABASE!AR15953</f>
        <v>0</v>
      </c>
      <c r="T275">
        <f>DATABASE!AS15953</f>
        <v>0</v>
      </c>
      <c r="U275">
        <f>DATABASE!AT15953</f>
        <v>0</v>
      </c>
      <c r="V275">
        <f>DATABASE!AU15953</f>
        <v>0</v>
      </c>
      <c r="W275">
        <f>DATABASE!AV15953</f>
        <v>9</v>
      </c>
    </row>
    <row r="276" spans="1:23" hidden="1" x14ac:dyDescent="0.25">
      <c r="A276" s="135" t="s">
        <v>19135</v>
      </c>
      <c r="B276" s="135" t="s">
        <v>12433</v>
      </c>
      <c r="C276" s="135" t="str">
        <f>DATABASE!B15963</f>
        <v>Zambia</v>
      </c>
      <c r="D276" s="135" t="str">
        <f>DATABASE!C15963</f>
        <v>Africa</v>
      </c>
      <c r="E276" s="21">
        <f>DATABASE!O15963</f>
        <v>1777</v>
      </c>
      <c r="F276">
        <f>DATABASE!P15963</f>
        <v>13</v>
      </c>
      <c r="G276">
        <f>DATABASE!R15963</f>
        <v>13</v>
      </c>
      <c r="H276" s="117">
        <f>DATABASE!N15963</f>
        <v>20</v>
      </c>
      <c r="I276" s="17" t="str">
        <f>DATABASE!U15963</f>
        <v>Y</v>
      </c>
      <c r="J276">
        <f>DATABASE!AF15963</f>
        <v>0</v>
      </c>
      <c r="K276">
        <f>DATABASE!AJ15963</f>
        <v>2</v>
      </c>
      <c r="L276">
        <f>DATABASE!AK15963</f>
        <v>2</v>
      </c>
      <c r="M276">
        <f>DATABASE!AL15963</f>
        <v>0</v>
      </c>
      <c r="N276">
        <f>DATABASE!AM15963</f>
        <v>0</v>
      </c>
      <c r="O276">
        <f>DATABASE!AN15963</f>
        <v>0</v>
      </c>
      <c r="P276">
        <f>DATABASE!AO15963</f>
        <v>0</v>
      </c>
      <c r="Q276">
        <f>DATABASE!AP15963</f>
        <v>0</v>
      </c>
      <c r="R276">
        <f>DATABASE!AQ15963</f>
        <v>0</v>
      </c>
      <c r="S276">
        <f>DATABASE!AR15963</f>
        <v>0</v>
      </c>
      <c r="T276">
        <f>DATABASE!AS15963</f>
        <v>0</v>
      </c>
      <c r="U276">
        <f>DATABASE!AT15963</f>
        <v>0</v>
      </c>
      <c r="V276">
        <f>DATABASE!AU15963</f>
        <v>0</v>
      </c>
      <c r="W276">
        <f>DATABASE!AV15963</f>
        <v>11</v>
      </c>
    </row>
    <row r="277" spans="1:23" hidden="1" x14ac:dyDescent="0.25">
      <c r="A277" s="137" t="s">
        <v>19136</v>
      </c>
      <c r="B277" s="137" t="s">
        <v>12440</v>
      </c>
      <c r="C277" s="137" t="str">
        <f>DATABASE!B15977</f>
        <v>Zimbabwe</v>
      </c>
      <c r="D277" s="137" t="str">
        <f>DATABASE!C15977</f>
        <v>Africa</v>
      </c>
      <c r="E277" s="21">
        <f>DATABASE!O15977</f>
        <v>884</v>
      </c>
      <c r="F277">
        <f>DATABASE!P15977</f>
        <v>15</v>
      </c>
      <c r="G277">
        <f>DATABASE!R15977</f>
        <v>15</v>
      </c>
      <c r="H277" s="117">
        <f>DATABASE!N15977</f>
        <v>18.7</v>
      </c>
      <c r="I277" s="17" t="str">
        <f>DATABASE!U15977</f>
        <v>Y</v>
      </c>
      <c r="J277">
        <f>DATABASE!AF15977</f>
        <v>0</v>
      </c>
      <c r="K277">
        <f>DATABASE!AJ15977</f>
        <v>0</v>
      </c>
      <c r="L277">
        <f>DATABASE!AK15977</f>
        <v>0</v>
      </c>
      <c r="M277">
        <f>DATABASE!AL15977</f>
        <v>0</v>
      </c>
      <c r="N277">
        <f>DATABASE!AM15977</f>
        <v>0</v>
      </c>
      <c r="O277">
        <f>DATABASE!AN15977</f>
        <v>0</v>
      </c>
      <c r="P277">
        <f>DATABASE!AO15977</f>
        <v>0</v>
      </c>
      <c r="Q277">
        <f>DATABASE!AP15977</f>
        <v>0</v>
      </c>
      <c r="R277">
        <f>DATABASE!AQ15977</f>
        <v>0</v>
      </c>
      <c r="S277">
        <f>DATABASE!AR15977</f>
        <v>0</v>
      </c>
      <c r="T277">
        <f>DATABASE!AS15977</f>
        <v>0</v>
      </c>
      <c r="U277">
        <f>DATABASE!AT15977</f>
        <v>0</v>
      </c>
      <c r="V277">
        <f>DATABASE!AU15977</f>
        <v>0</v>
      </c>
      <c r="W277">
        <f>DATABASE!AV15977</f>
        <v>15</v>
      </c>
    </row>
    <row r="279" spans="1:23" ht="13" x14ac:dyDescent="0.3">
      <c r="A279" s="10" t="s">
        <v>8035</v>
      </c>
      <c r="B279" s="118">
        <f>COUNTIF(B3:B277,"&lt;&gt;")</f>
        <v>275</v>
      </c>
      <c r="C279" s="10"/>
      <c r="D279" s="10"/>
      <c r="E279" s="118">
        <f>SUM(E3:E277)</f>
        <v>664371</v>
      </c>
      <c r="F279" s="118">
        <f t="shared" ref="F279:W279" si="0">SUM(F3:F277)</f>
        <v>15719</v>
      </c>
      <c r="G279" s="118">
        <f t="shared" si="0"/>
        <v>10682</v>
      </c>
      <c r="H279" s="118">
        <f t="shared" si="0"/>
        <v>27538.79</v>
      </c>
      <c r="I279" s="118">
        <f>COUNTIF(I3:I277,"Y")</f>
        <v>214</v>
      </c>
      <c r="J279" s="118">
        <f t="shared" si="0"/>
        <v>1708</v>
      </c>
      <c r="K279" s="118">
        <f t="shared" si="0"/>
        <v>2865</v>
      </c>
      <c r="L279" s="118">
        <f t="shared" si="0"/>
        <v>2320</v>
      </c>
      <c r="M279" s="118">
        <f t="shared" si="0"/>
        <v>442</v>
      </c>
      <c r="N279" s="118">
        <f t="shared" si="0"/>
        <v>390</v>
      </c>
      <c r="O279" s="118">
        <f t="shared" si="0"/>
        <v>4477</v>
      </c>
      <c r="P279" s="118">
        <f t="shared" si="0"/>
        <v>2897</v>
      </c>
      <c r="Q279" s="118">
        <f t="shared" si="0"/>
        <v>495</v>
      </c>
      <c r="R279" s="118">
        <f t="shared" si="0"/>
        <v>344</v>
      </c>
      <c r="S279" s="118">
        <f t="shared" si="0"/>
        <v>2735</v>
      </c>
      <c r="T279" s="118">
        <f t="shared" si="0"/>
        <v>1738</v>
      </c>
      <c r="U279" s="118">
        <f t="shared" si="0"/>
        <v>1496</v>
      </c>
      <c r="V279" s="118">
        <f t="shared" si="0"/>
        <v>1024</v>
      </c>
      <c r="W279" s="118">
        <f t="shared" si="0"/>
        <v>2611</v>
      </c>
    </row>
  </sheetData>
  <autoFilter ref="A2:W277" xr:uid="{6BE729D5-FF85-494F-B111-61626D7A007E}">
    <filterColumn colId="3">
      <filters>
        <filter val="Oceania"/>
      </filters>
    </filterColumn>
    <sortState xmlns:xlrd2="http://schemas.microsoft.com/office/spreadsheetml/2017/richdata2" ref="A3:W277">
      <sortCondition ref="A2"/>
    </sortState>
  </autoFilter>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2C7CA-C3BD-4D5F-BDEA-D05166D8F81A}">
  <dimension ref="A1:A103"/>
  <sheetViews>
    <sheetView zoomScaleNormal="100" workbookViewId="0"/>
  </sheetViews>
  <sheetFormatPr defaultRowHeight="12.5" x14ac:dyDescent="0.25"/>
  <cols>
    <col min="1" max="1" width="38.36328125" customWidth="1"/>
  </cols>
  <sheetData>
    <row r="1" spans="1:1" ht="20" x14ac:dyDescent="0.4">
      <c r="A1" s="16" t="s">
        <v>19239</v>
      </c>
    </row>
    <row r="3" spans="1:1" ht="13" x14ac:dyDescent="0.3">
      <c r="A3" s="10" t="s">
        <v>989</v>
      </c>
    </row>
    <row r="4" spans="1:1" x14ac:dyDescent="0.25">
      <c r="A4" s="6" t="s">
        <v>19274</v>
      </c>
    </row>
    <row r="5" spans="1:1" x14ac:dyDescent="0.25">
      <c r="A5" s="6" t="s">
        <v>19237</v>
      </c>
    </row>
    <row r="6" spans="1:1" x14ac:dyDescent="0.25">
      <c r="A6" s="6" t="s">
        <v>19275</v>
      </c>
    </row>
    <row r="7" spans="1:1" x14ac:dyDescent="0.25">
      <c r="A7" s="6" t="s">
        <v>19280</v>
      </c>
    </row>
    <row r="8" spans="1:1" x14ac:dyDescent="0.25">
      <c r="A8" s="6" t="s">
        <v>19276</v>
      </c>
    </row>
    <row r="9" spans="1:1" x14ac:dyDescent="0.25">
      <c r="A9" s="6" t="s">
        <v>19235</v>
      </c>
    </row>
    <row r="10" spans="1:1" x14ac:dyDescent="0.25">
      <c r="A10" s="6" t="s">
        <v>19236</v>
      </c>
    </row>
    <row r="11" spans="1:1" x14ac:dyDescent="0.25">
      <c r="A11" s="6" t="s">
        <v>19259</v>
      </c>
    </row>
    <row r="12" spans="1:1" x14ac:dyDescent="0.25">
      <c r="A12" s="6" t="s">
        <v>3238</v>
      </c>
    </row>
    <row r="13" spans="1:1" x14ac:dyDescent="0.25">
      <c r="A13" s="6" t="s">
        <v>19277</v>
      </c>
    </row>
    <row r="14" spans="1:1" x14ac:dyDescent="0.25">
      <c r="A14" s="6" t="s">
        <v>19278</v>
      </c>
    </row>
    <row r="15" spans="1:1" x14ac:dyDescent="0.25">
      <c r="A15" s="6" t="s">
        <v>19279</v>
      </c>
    </row>
    <row r="16" spans="1:1" x14ac:dyDescent="0.25">
      <c r="A16" s="6" t="s">
        <v>18316</v>
      </c>
    </row>
    <row r="17" spans="1:1" x14ac:dyDescent="0.25">
      <c r="A17" s="6" t="s">
        <v>19260</v>
      </c>
    </row>
    <row r="18" spans="1:1" x14ac:dyDescent="0.25">
      <c r="A18" s="6" t="s">
        <v>19238</v>
      </c>
    </row>
    <row r="20" spans="1:1" ht="13" x14ac:dyDescent="0.3">
      <c r="A20" s="10" t="s">
        <v>11008</v>
      </c>
    </row>
    <row r="21" spans="1:1" x14ac:dyDescent="0.25">
      <c r="A21" s="6" t="s">
        <v>19309</v>
      </c>
    </row>
    <row r="22" spans="1:1" x14ac:dyDescent="0.25">
      <c r="A22" s="6" t="s">
        <v>18283</v>
      </c>
    </row>
    <row r="23" spans="1:1" x14ac:dyDescent="0.25">
      <c r="A23" s="6" t="s">
        <v>18284</v>
      </c>
    </row>
    <row r="24" spans="1:1" x14ac:dyDescent="0.25">
      <c r="A24" s="6" t="s">
        <v>19282</v>
      </c>
    </row>
    <row r="25" spans="1:1" x14ac:dyDescent="0.25">
      <c r="A25" s="6" t="s">
        <v>19269</v>
      </c>
    </row>
    <row r="26" spans="1:1" x14ac:dyDescent="0.25">
      <c r="A26" s="6" t="s">
        <v>19270</v>
      </c>
    </row>
    <row r="27" spans="1:1" x14ac:dyDescent="0.25">
      <c r="A27" s="6" t="s">
        <v>19281</v>
      </c>
    </row>
    <row r="28" spans="1:1" x14ac:dyDescent="0.25">
      <c r="A28" s="6" t="s">
        <v>19254</v>
      </c>
    </row>
    <row r="29" spans="1:1" x14ac:dyDescent="0.25">
      <c r="A29" s="6" t="s">
        <v>13145</v>
      </c>
    </row>
    <row r="30" spans="1:1" x14ac:dyDescent="0.25">
      <c r="A30" s="6" t="s">
        <v>19312</v>
      </c>
    </row>
    <row r="31" spans="1:1" x14ac:dyDescent="0.25">
      <c r="A31" s="6" t="s">
        <v>18285</v>
      </c>
    </row>
    <row r="32" spans="1:1" x14ac:dyDescent="0.25">
      <c r="A32" s="6" t="s">
        <v>19283</v>
      </c>
    </row>
    <row r="33" spans="1:1" x14ac:dyDescent="0.25">
      <c r="A33" s="6" t="s">
        <v>18288</v>
      </c>
    </row>
    <row r="34" spans="1:1" x14ac:dyDescent="0.25">
      <c r="A34" s="6" t="s">
        <v>4830</v>
      </c>
    </row>
    <row r="35" spans="1:1" x14ac:dyDescent="0.25">
      <c r="A35" s="6" t="s">
        <v>7554</v>
      </c>
    </row>
    <row r="36" spans="1:1" x14ac:dyDescent="0.25">
      <c r="A36" s="6" t="s">
        <v>11328</v>
      </c>
    </row>
    <row r="37" spans="1:1" x14ac:dyDescent="0.25">
      <c r="A37" s="6" t="s">
        <v>18292</v>
      </c>
    </row>
    <row r="38" spans="1:1" x14ac:dyDescent="0.25">
      <c r="A38" s="6" t="s">
        <v>1748</v>
      </c>
    </row>
    <row r="39" spans="1:1" x14ac:dyDescent="0.25">
      <c r="A39" s="6" t="s">
        <v>19284</v>
      </c>
    </row>
    <row r="40" spans="1:1" x14ac:dyDescent="0.25">
      <c r="A40" s="6" t="s">
        <v>19285</v>
      </c>
    </row>
    <row r="41" spans="1:1" x14ac:dyDescent="0.25">
      <c r="A41" s="6" t="s">
        <v>19286</v>
      </c>
    </row>
    <row r="42" spans="1:1" x14ac:dyDescent="0.25">
      <c r="A42" s="6" t="s">
        <v>19264</v>
      </c>
    </row>
    <row r="43" spans="1:1" x14ac:dyDescent="0.25">
      <c r="A43" s="6" t="s">
        <v>19287</v>
      </c>
    </row>
    <row r="44" spans="1:1" x14ac:dyDescent="0.25">
      <c r="A44" s="6" t="s">
        <v>19288</v>
      </c>
    </row>
    <row r="45" spans="1:1" x14ac:dyDescent="0.25">
      <c r="A45" s="6" t="s">
        <v>9690</v>
      </c>
    </row>
    <row r="47" spans="1:1" ht="13" x14ac:dyDescent="0.3">
      <c r="A47" s="10" t="s">
        <v>19232</v>
      </c>
    </row>
    <row r="48" spans="1:1" x14ac:dyDescent="0.25">
      <c r="A48" s="6" t="s">
        <v>19265</v>
      </c>
    </row>
    <row r="49" spans="1:1" x14ac:dyDescent="0.25">
      <c r="A49" s="6" t="s">
        <v>9209</v>
      </c>
    </row>
    <row r="50" spans="1:1" x14ac:dyDescent="0.25">
      <c r="A50" s="6" t="s">
        <v>19257</v>
      </c>
    </row>
    <row r="51" spans="1:1" x14ac:dyDescent="0.25">
      <c r="A51" s="6" t="s">
        <v>19304</v>
      </c>
    </row>
    <row r="52" spans="1:1" x14ac:dyDescent="0.25">
      <c r="A52" s="6" t="s">
        <v>19307</v>
      </c>
    </row>
    <row r="53" spans="1:1" x14ac:dyDescent="0.25">
      <c r="A53" s="6" t="s">
        <v>19302</v>
      </c>
    </row>
    <row r="54" spans="1:1" x14ac:dyDescent="0.25">
      <c r="A54" s="6" t="s">
        <v>19306</v>
      </c>
    </row>
    <row r="55" spans="1:1" x14ac:dyDescent="0.25">
      <c r="A55" s="6" t="s">
        <v>19303</v>
      </c>
    </row>
    <row r="56" spans="1:1" x14ac:dyDescent="0.25">
      <c r="A56" s="6" t="s">
        <v>19272</v>
      </c>
    </row>
    <row r="57" spans="1:1" x14ac:dyDescent="0.25">
      <c r="A57" s="6" t="s">
        <v>19310</v>
      </c>
    </row>
    <row r="58" spans="1:1" x14ac:dyDescent="0.25">
      <c r="A58" s="6" t="s">
        <v>19296</v>
      </c>
    </row>
    <row r="59" spans="1:1" x14ac:dyDescent="0.25">
      <c r="A59" s="6" t="s">
        <v>19291</v>
      </c>
    </row>
    <row r="60" spans="1:1" x14ac:dyDescent="0.25">
      <c r="A60" s="6" t="s">
        <v>19292</v>
      </c>
    </row>
    <row r="61" spans="1:1" x14ac:dyDescent="0.25">
      <c r="A61" s="6" t="s">
        <v>19297</v>
      </c>
    </row>
    <row r="62" spans="1:1" x14ac:dyDescent="0.25">
      <c r="A62" s="6" t="s">
        <v>19234</v>
      </c>
    </row>
    <row r="63" spans="1:1" x14ac:dyDescent="0.25">
      <c r="A63" s="6" t="s">
        <v>19301</v>
      </c>
    </row>
    <row r="64" spans="1:1" x14ac:dyDescent="0.25">
      <c r="A64" s="6" t="s">
        <v>19300</v>
      </c>
    </row>
    <row r="65" spans="1:1" x14ac:dyDescent="0.25">
      <c r="A65" s="6" t="s">
        <v>13066</v>
      </c>
    </row>
    <row r="66" spans="1:1" x14ac:dyDescent="0.25">
      <c r="A66" s="6" t="s">
        <v>19308</v>
      </c>
    </row>
    <row r="67" spans="1:1" x14ac:dyDescent="0.25">
      <c r="A67" s="6" t="s">
        <v>6914</v>
      </c>
    </row>
    <row r="68" spans="1:1" x14ac:dyDescent="0.25">
      <c r="A68" s="6" t="s">
        <v>19305</v>
      </c>
    </row>
    <row r="69" spans="1:1" x14ac:dyDescent="0.25">
      <c r="A69" s="6" t="s">
        <v>7078</v>
      </c>
    </row>
    <row r="70" spans="1:1" x14ac:dyDescent="0.25">
      <c r="A70" s="6" t="s">
        <v>19271</v>
      </c>
    </row>
    <row r="71" spans="1:1" x14ac:dyDescent="0.25">
      <c r="A71" s="6" t="s">
        <v>18314</v>
      </c>
    </row>
    <row r="72" spans="1:1" x14ac:dyDescent="0.25">
      <c r="A72" s="6" t="s">
        <v>11835</v>
      </c>
    </row>
    <row r="73" spans="1:1" x14ac:dyDescent="0.25">
      <c r="A73" s="6" t="s">
        <v>18301</v>
      </c>
    </row>
    <row r="74" spans="1:1" x14ac:dyDescent="0.25">
      <c r="A74" s="6" t="s">
        <v>9078</v>
      </c>
    </row>
    <row r="75" spans="1:1" x14ac:dyDescent="0.25">
      <c r="A75" s="6" t="s">
        <v>15207</v>
      </c>
    </row>
    <row r="76" spans="1:1" x14ac:dyDescent="0.25">
      <c r="A76" s="6" t="s">
        <v>18188</v>
      </c>
    </row>
    <row r="77" spans="1:1" x14ac:dyDescent="0.25">
      <c r="A77" s="6" t="s">
        <v>19290</v>
      </c>
    </row>
    <row r="78" spans="1:1" x14ac:dyDescent="0.25">
      <c r="A78" s="6" t="s">
        <v>12225</v>
      </c>
    </row>
    <row r="79" spans="1:1" x14ac:dyDescent="0.25">
      <c r="A79" s="6" t="s">
        <v>19293</v>
      </c>
    </row>
    <row r="80" spans="1:1" x14ac:dyDescent="0.25">
      <c r="A80" s="6" t="s">
        <v>19255</v>
      </c>
    </row>
    <row r="81" spans="1:1" x14ac:dyDescent="0.25">
      <c r="A81" s="6" t="s">
        <v>18233</v>
      </c>
    </row>
    <row r="82" spans="1:1" x14ac:dyDescent="0.25">
      <c r="A82" s="6" t="s">
        <v>19289</v>
      </c>
    </row>
    <row r="83" spans="1:1" x14ac:dyDescent="0.25">
      <c r="A83" s="6" t="s">
        <v>19258</v>
      </c>
    </row>
    <row r="84" spans="1:1" x14ac:dyDescent="0.25">
      <c r="A84" s="6" t="s">
        <v>19266</v>
      </c>
    </row>
    <row r="85" spans="1:1" x14ac:dyDescent="0.25">
      <c r="A85" s="6" t="s">
        <v>19313</v>
      </c>
    </row>
    <row r="86" spans="1:1" x14ac:dyDescent="0.25">
      <c r="A86" s="6" t="s">
        <v>18190</v>
      </c>
    </row>
    <row r="87" spans="1:1" x14ac:dyDescent="0.25">
      <c r="A87" s="6" t="s">
        <v>19233</v>
      </c>
    </row>
    <row r="88" spans="1:1" x14ac:dyDescent="0.25">
      <c r="A88" s="6" t="s">
        <v>19299</v>
      </c>
    </row>
    <row r="89" spans="1:1" x14ac:dyDescent="0.25">
      <c r="A89" s="6" t="s">
        <v>19263</v>
      </c>
    </row>
    <row r="90" spans="1:1" x14ac:dyDescent="0.25">
      <c r="A90" s="6" t="s">
        <v>18193</v>
      </c>
    </row>
    <row r="91" spans="1:1" x14ac:dyDescent="0.25">
      <c r="A91" s="6" t="s">
        <v>19268</v>
      </c>
    </row>
    <row r="92" spans="1:1" x14ac:dyDescent="0.25">
      <c r="A92" s="6" t="s">
        <v>18201</v>
      </c>
    </row>
    <row r="93" spans="1:1" x14ac:dyDescent="0.25">
      <c r="A93" s="6" t="s">
        <v>19311</v>
      </c>
    </row>
    <row r="94" spans="1:1" x14ac:dyDescent="0.25">
      <c r="A94" s="6" t="s">
        <v>19273</v>
      </c>
    </row>
    <row r="95" spans="1:1" x14ac:dyDescent="0.25">
      <c r="A95" s="6" t="s">
        <v>19314</v>
      </c>
    </row>
    <row r="96" spans="1:1" x14ac:dyDescent="0.25">
      <c r="A96" s="6" t="s">
        <v>9252</v>
      </c>
    </row>
    <row r="97" spans="1:1" x14ac:dyDescent="0.25">
      <c r="A97" s="6" t="s">
        <v>19294</v>
      </c>
    </row>
    <row r="98" spans="1:1" x14ac:dyDescent="0.25">
      <c r="A98" s="6" t="s">
        <v>19295</v>
      </c>
    </row>
    <row r="99" spans="1:1" x14ac:dyDescent="0.25">
      <c r="A99" s="6" t="s">
        <v>19298</v>
      </c>
    </row>
    <row r="100" spans="1:1" x14ac:dyDescent="0.25">
      <c r="A100" s="6" t="s">
        <v>7074</v>
      </c>
    </row>
    <row r="101" spans="1:1" x14ac:dyDescent="0.25">
      <c r="A101" s="6" t="s">
        <v>19256</v>
      </c>
    </row>
    <row r="102" spans="1:1" x14ac:dyDescent="0.25">
      <c r="A102" s="6" t="s">
        <v>8514</v>
      </c>
    </row>
    <row r="103" spans="1:1" x14ac:dyDescent="0.25">
      <c r="A103" s="6" t="s">
        <v>19267</v>
      </c>
    </row>
  </sheetData>
  <sortState xmlns:xlrd2="http://schemas.microsoft.com/office/spreadsheetml/2017/richdata2" ref="A48:A105">
    <sortCondition ref="A48"/>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6277E-3599-49E7-8448-5D44F5E7042B}">
  <dimension ref="A1:G608"/>
  <sheetViews>
    <sheetView workbookViewId="0">
      <pane ySplit="3" topLeftCell="A4" activePane="bottomLeft" state="frozen"/>
      <selection activeCell="E17" sqref="E17"/>
      <selection pane="bottomLeft" activeCell="A4" sqref="A4"/>
    </sheetView>
  </sheetViews>
  <sheetFormatPr defaultRowHeight="12.5" x14ac:dyDescent="0.25"/>
  <cols>
    <col min="1" max="1" width="38.08984375" customWidth="1"/>
    <col min="2" max="2" width="10.54296875" bestFit="1" customWidth="1"/>
    <col min="3" max="3" width="17.6328125" customWidth="1"/>
    <col min="4" max="4" width="11.36328125" bestFit="1" customWidth="1"/>
    <col min="5" max="5" width="10.08984375" customWidth="1"/>
    <col min="6" max="7" width="8.90625" customWidth="1"/>
  </cols>
  <sheetData>
    <row r="1" spans="1:7" ht="13" x14ac:dyDescent="0.3">
      <c r="A1" s="10" t="s">
        <v>16321</v>
      </c>
      <c r="G1" s="15" t="s">
        <v>21475</v>
      </c>
    </row>
    <row r="2" spans="1:7" ht="11" customHeight="1" x14ac:dyDescent="0.25"/>
    <row r="3" spans="1:7" ht="26" x14ac:dyDescent="0.25">
      <c r="A3" s="13" t="s">
        <v>19908</v>
      </c>
      <c r="B3" s="12" t="s">
        <v>19911</v>
      </c>
      <c r="C3" s="12" t="s">
        <v>19909</v>
      </c>
      <c r="D3" s="12" t="s">
        <v>19910</v>
      </c>
      <c r="E3" s="12" t="s">
        <v>19912</v>
      </c>
      <c r="F3" s="12" t="s">
        <v>18035</v>
      </c>
      <c r="G3" s="12" t="s">
        <v>19317</v>
      </c>
    </row>
    <row r="4" spans="1:7" ht="11" customHeight="1" x14ac:dyDescent="0.25">
      <c r="A4" t="s">
        <v>19319</v>
      </c>
      <c r="B4" s="7">
        <v>875</v>
      </c>
      <c r="C4" s="6" t="s">
        <v>12536</v>
      </c>
      <c r="D4" s="6" t="s">
        <v>12521</v>
      </c>
      <c r="E4" s="7">
        <v>2020</v>
      </c>
      <c r="F4">
        <v>1</v>
      </c>
      <c r="G4">
        <v>1</v>
      </c>
    </row>
    <row r="5" spans="1:7" ht="11" customHeight="1" x14ac:dyDescent="0.25">
      <c r="A5" t="s">
        <v>19320</v>
      </c>
      <c r="B5" s="7">
        <v>524</v>
      </c>
      <c r="C5" s="6" t="s">
        <v>12536</v>
      </c>
      <c r="D5" s="6" t="s">
        <v>12521</v>
      </c>
      <c r="E5" s="7">
        <v>2020</v>
      </c>
      <c r="F5">
        <v>1</v>
      </c>
      <c r="G5">
        <v>1</v>
      </c>
    </row>
    <row r="6" spans="1:7" ht="11" customHeight="1" x14ac:dyDescent="0.25">
      <c r="A6" t="s">
        <v>19321</v>
      </c>
      <c r="B6" s="7">
        <v>1021</v>
      </c>
      <c r="C6" s="6" t="s">
        <v>13269</v>
      </c>
      <c r="D6" s="6" t="s">
        <v>12953</v>
      </c>
      <c r="E6" s="7">
        <v>2020</v>
      </c>
      <c r="F6">
        <v>1</v>
      </c>
      <c r="G6">
        <v>1</v>
      </c>
    </row>
    <row r="7" spans="1:7" ht="11" customHeight="1" x14ac:dyDescent="0.25">
      <c r="A7" t="s">
        <v>12647</v>
      </c>
      <c r="B7" s="7">
        <v>987</v>
      </c>
      <c r="C7" s="6" t="s">
        <v>12645</v>
      </c>
      <c r="D7" s="6" t="s">
        <v>12521</v>
      </c>
      <c r="E7" s="7">
        <v>2020</v>
      </c>
      <c r="F7">
        <v>1</v>
      </c>
      <c r="G7">
        <v>1</v>
      </c>
    </row>
    <row r="8" spans="1:7" ht="11" customHeight="1" x14ac:dyDescent="0.25">
      <c r="A8" t="s">
        <v>19322</v>
      </c>
      <c r="B8" s="7">
        <v>1044</v>
      </c>
      <c r="C8" s="6" t="s">
        <v>11990</v>
      </c>
      <c r="D8" s="6" t="s">
        <v>11983</v>
      </c>
      <c r="E8" s="7">
        <v>2019</v>
      </c>
      <c r="F8">
        <v>1</v>
      </c>
      <c r="G8">
        <v>1</v>
      </c>
    </row>
    <row r="9" spans="1:7" ht="11" customHeight="1" x14ac:dyDescent="0.25">
      <c r="A9" t="s">
        <v>19323</v>
      </c>
      <c r="B9" s="7">
        <v>2276</v>
      </c>
      <c r="C9" s="6" t="s">
        <v>12002</v>
      </c>
      <c r="D9" s="6" t="s">
        <v>11983</v>
      </c>
      <c r="E9" s="7">
        <v>2020</v>
      </c>
      <c r="F9">
        <v>1</v>
      </c>
      <c r="G9">
        <v>1</v>
      </c>
    </row>
    <row r="10" spans="1:7" ht="11" customHeight="1" x14ac:dyDescent="0.25">
      <c r="A10" t="s">
        <v>19324</v>
      </c>
      <c r="B10" s="7">
        <v>368</v>
      </c>
      <c r="C10" s="6" t="s">
        <v>12003</v>
      </c>
      <c r="D10" s="6" t="s">
        <v>11983</v>
      </c>
      <c r="E10" s="7">
        <v>2016</v>
      </c>
      <c r="F10">
        <v>1</v>
      </c>
      <c r="G10">
        <v>1</v>
      </c>
    </row>
    <row r="11" spans="1:7" ht="11" customHeight="1" x14ac:dyDescent="0.25">
      <c r="A11" t="s">
        <v>19325</v>
      </c>
      <c r="B11" s="7">
        <v>1070</v>
      </c>
      <c r="C11" s="6" t="s">
        <v>12688</v>
      </c>
      <c r="D11" s="6" t="s">
        <v>12521</v>
      </c>
      <c r="E11" s="7">
        <v>2020</v>
      </c>
      <c r="F11">
        <v>1</v>
      </c>
      <c r="G11">
        <v>1</v>
      </c>
    </row>
    <row r="12" spans="1:7" ht="11" customHeight="1" x14ac:dyDescent="0.25">
      <c r="A12" t="s">
        <v>19326</v>
      </c>
      <c r="B12" s="7">
        <v>2881</v>
      </c>
      <c r="C12" s="6" t="s">
        <v>12006</v>
      </c>
      <c r="D12" s="6" t="s">
        <v>12521</v>
      </c>
      <c r="E12" s="7">
        <v>2020</v>
      </c>
      <c r="F12">
        <v>1</v>
      </c>
      <c r="G12">
        <v>1</v>
      </c>
    </row>
    <row r="13" spans="1:7" ht="11" customHeight="1" x14ac:dyDescent="0.25">
      <c r="A13" t="s">
        <v>1213</v>
      </c>
      <c r="B13" s="7">
        <v>2759</v>
      </c>
      <c r="C13" s="6" t="s">
        <v>14388</v>
      </c>
      <c r="D13" s="6" t="s">
        <v>12953</v>
      </c>
      <c r="E13" s="7">
        <v>2020</v>
      </c>
      <c r="F13">
        <v>1</v>
      </c>
      <c r="G13">
        <v>1</v>
      </c>
    </row>
    <row r="14" spans="1:7" ht="11" customHeight="1" x14ac:dyDescent="0.25">
      <c r="A14" t="s">
        <v>19327</v>
      </c>
      <c r="B14" s="7">
        <v>1197</v>
      </c>
      <c r="C14" s="6" t="s">
        <v>13202</v>
      </c>
      <c r="D14" s="6" t="s">
        <v>12521</v>
      </c>
      <c r="E14" s="7">
        <v>2020</v>
      </c>
      <c r="F14">
        <v>1</v>
      </c>
      <c r="G14">
        <v>1</v>
      </c>
    </row>
    <row r="15" spans="1:7" ht="11" customHeight="1" x14ac:dyDescent="0.25">
      <c r="A15" t="s">
        <v>19328</v>
      </c>
      <c r="B15" s="7">
        <v>1734</v>
      </c>
      <c r="C15" s="6" t="s">
        <v>14429</v>
      </c>
      <c r="D15" s="6" t="s">
        <v>12953</v>
      </c>
      <c r="E15" s="7">
        <v>2020</v>
      </c>
      <c r="F15">
        <v>1</v>
      </c>
      <c r="G15">
        <v>1</v>
      </c>
    </row>
    <row r="16" spans="1:7" ht="11" customHeight="1" x14ac:dyDescent="0.25">
      <c r="A16" t="s">
        <v>19329</v>
      </c>
      <c r="B16" s="7">
        <v>1371</v>
      </c>
      <c r="C16" s="6" t="s">
        <v>13207</v>
      </c>
      <c r="D16" s="6" t="s">
        <v>12521</v>
      </c>
      <c r="E16" s="7">
        <v>2020</v>
      </c>
      <c r="F16">
        <v>1</v>
      </c>
      <c r="G16">
        <v>1</v>
      </c>
    </row>
    <row r="17" spans="1:7" ht="11" customHeight="1" x14ac:dyDescent="0.25">
      <c r="A17" t="s">
        <v>19330</v>
      </c>
      <c r="B17" s="7">
        <v>2588</v>
      </c>
      <c r="C17" s="6" t="s">
        <v>13018</v>
      </c>
      <c r="D17" s="6" t="s">
        <v>12953</v>
      </c>
      <c r="E17" s="7">
        <v>2020</v>
      </c>
      <c r="F17">
        <v>1</v>
      </c>
      <c r="G17">
        <v>1</v>
      </c>
    </row>
    <row r="18" spans="1:7" ht="11" customHeight="1" x14ac:dyDescent="0.25">
      <c r="A18" t="s">
        <v>19331</v>
      </c>
      <c r="B18" s="7">
        <v>2164</v>
      </c>
      <c r="C18" s="6" t="s">
        <v>13276</v>
      </c>
      <c r="D18" s="6" t="s">
        <v>12521</v>
      </c>
      <c r="E18" s="7">
        <v>2020</v>
      </c>
      <c r="F18">
        <v>1</v>
      </c>
      <c r="G18">
        <v>1</v>
      </c>
    </row>
    <row r="19" spans="1:7" ht="11" customHeight="1" x14ac:dyDescent="0.25">
      <c r="A19" t="s">
        <v>19332</v>
      </c>
      <c r="B19" s="7">
        <v>1173</v>
      </c>
      <c r="C19" s="6" t="s">
        <v>13277</v>
      </c>
      <c r="D19" s="6" t="s">
        <v>12521</v>
      </c>
      <c r="E19" s="7">
        <v>2020</v>
      </c>
      <c r="F19">
        <v>1</v>
      </c>
      <c r="G19">
        <v>1</v>
      </c>
    </row>
    <row r="20" spans="1:7" ht="11" customHeight="1" x14ac:dyDescent="0.25">
      <c r="A20" t="s">
        <v>19333</v>
      </c>
      <c r="B20" s="7">
        <v>531</v>
      </c>
      <c r="C20" s="6" t="s">
        <v>13197</v>
      </c>
      <c r="D20" s="6" t="s">
        <v>12521</v>
      </c>
      <c r="E20" s="7">
        <v>2020</v>
      </c>
      <c r="F20">
        <v>1</v>
      </c>
      <c r="G20">
        <v>1</v>
      </c>
    </row>
    <row r="21" spans="1:7" ht="11" customHeight="1" x14ac:dyDescent="0.25">
      <c r="A21" t="s">
        <v>10567</v>
      </c>
      <c r="B21" s="7">
        <v>2066</v>
      </c>
      <c r="C21" s="6" t="s">
        <v>11993</v>
      </c>
      <c r="D21" s="6" t="s">
        <v>11983</v>
      </c>
      <c r="E21" s="7">
        <v>2020</v>
      </c>
      <c r="F21">
        <v>1</v>
      </c>
      <c r="G21">
        <v>1</v>
      </c>
    </row>
    <row r="22" spans="1:7" ht="11" customHeight="1" x14ac:dyDescent="0.25">
      <c r="A22" t="s">
        <v>11182</v>
      </c>
      <c r="B22" s="7">
        <v>218</v>
      </c>
      <c r="C22" s="6" t="s">
        <v>13264</v>
      </c>
      <c r="D22" s="6" t="s">
        <v>12953</v>
      </c>
      <c r="E22" s="7">
        <v>2020</v>
      </c>
      <c r="F22">
        <v>1</v>
      </c>
      <c r="G22">
        <v>1</v>
      </c>
    </row>
    <row r="23" spans="1:7" ht="11" customHeight="1" x14ac:dyDescent="0.25">
      <c r="A23" t="s">
        <v>19334</v>
      </c>
      <c r="B23" s="7">
        <v>4046</v>
      </c>
      <c r="C23" s="6" t="s">
        <v>2680</v>
      </c>
      <c r="D23" s="6" t="s">
        <v>12521</v>
      </c>
      <c r="E23" s="7">
        <v>2020</v>
      </c>
      <c r="F23">
        <v>1</v>
      </c>
      <c r="G23">
        <v>1</v>
      </c>
    </row>
    <row r="24" spans="1:7" ht="11" customHeight="1" x14ac:dyDescent="0.25">
      <c r="A24" t="s">
        <v>19335</v>
      </c>
      <c r="B24" s="7">
        <v>921</v>
      </c>
      <c r="C24" s="6" t="s">
        <v>12031</v>
      </c>
      <c r="D24" s="6" t="s">
        <v>11983</v>
      </c>
      <c r="E24" s="7">
        <v>2020</v>
      </c>
      <c r="F24">
        <v>1</v>
      </c>
      <c r="G24">
        <v>1</v>
      </c>
    </row>
    <row r="25" spans="1:7" ht="11" customHeight="1" x14ac:dyDescent="0.25">
      <c r="A25" t="s">
        <v>19336</v>
      </c>
      <c r="B25" s="7">
        <v>1038</v>
      </c>
      <c r="C25" s="6" t="s">
        <v>13435</v>
      </c>
      <c r="D25" s="6" t="s">
        <v>12521</v>
      </c>
      <c r="E25" s="7">
        <v>2020</v>
      </c>
      <c r="F25">
        <v>1</v>
      </c>
      <c r="G25">
        <v>1</v>
      </c>
    </row>
    <row r="26" spans="1:7" ht="11" customHeight="1" x14ac:dyDescent="0.25">
      <c r="A26" t="s">
        <v>19337</v>
      </c>
      <c r="B26" s="7">
        <v>864</v>
      </c>
      <c r="C26" s="6" t="s">
        <v>12645</v>
      </c>
      <c r="D26" s="6" t="s">
        <v>12521</v>
      </c>
      <c r="E26" s="7">
        <v>2020</v>
      </c>
      <c r="F26">
        <v>1</v>
      </c>
      <c r="G26">
        <v>1</v>
      </c>
    </row>
    <row r="27" spans="1:7" ht="11" customHeight="1" x14ac:dyDescent="0.25">
      <c r="A27" t="s">
        <v>19338</v>
      </c>
      <c r="B27" s="7">
        <v>36</v>
      </c>
      <c r="C27" s="6" t="s">
        <v>12044</v>
      </c>
      <c r="D27" s="6" t="s">
        <v>11983</v>
      </c>
      <c r="E27" s="7">
        <v>2020</v>
      </c>
      <c r="F27">
        <v>1</v>
      </c>
      <c r="G27">
        <v>1</v>
      </c>
    </row>
    <row r="28" spans="1:7" ht="11" customHeight="1" x14ac:dyDescent="0.25">
      <c r="A28" t="s">
        <v>19339</v>
      </c>
      <c r="B28" s="7">
        <v>696</v>
      </c>
      <c r="C28" s="6" t="s">
        <v>12012</v>
      </c>
      <c r="D28" s="6" t="s">
        <v>11983</v>
      </c>
      <c r="E28" s="7">
        <v>2019</v>
      </c>
      <c r="F28">
        <v>1</v>
      </c>
      <c r="G28">
        <v>1</v>
      </c>
    </row>
    <row r="29" spans="1:7" ht="11" customHeight="1" x14ac:dyDescent="0.25">
      <c r="A29" t="s">
        <v>19340</v>
      </c>
      <c r="B29" s="7">
        <v>3337</v>
      </c>
      <c r="C29" s="6" t="s">
        <v>14132</v>
      </c>
      <c r="D29" s="6" t="s">
        <v>12976</v>
      </c>
      <c r="E29" s="7">
        <v>2020</v>
      </c>
      <c r="F29">
        <v>1</v>
      </c>
      <c r="G29">
        <v>1</v>
      </c>
    </row>
    <row r="30" spans="1:7" ht="11" customHeight="1" x14ac:dyDescent="0.25">
      <c r="A30" t="s">
        <v>19341</v>
      </c>
      <c r="B30" s="7">
        <v>882</v>
      </c>
      <c r="C30" s="6" t="s">
        <v>12046</v>
      </c>
      <c r="D30" s="6" t="s">
        <v>11983</v>
      </c>
      <c r="E30" s="7">
        <v>2018</v>
      </c>
      <c r="F30">
        <v>1</v>
      </c>
      <c r="G30">
        <v>1</v>
      </c>
    </row>
    <row r="31" spans="1:7" ht="11" customHeight="1" x14ac:dyDescent="0.25">
      <c r="A31" t="s">
        <v>19342</v>
      </c>
      <c r="B31" s="7">
        <v>2562</v>
      </c>
      <c r="C31" s="6" t="s">
        <v>14743</v>
      </c>
      <c r="D31" s="6" t="s">
        <v>12953</v>
      </c>
      <c r="E31" s="7">
        <v>2020</v>
      </c>
      <c r="F31">
        <v>1</v>
      </c>
      <c r="G31">
        <v>1</v>
      </c>
    </row>
    <row r="32" spans="1:7" ht="11" customHeight="1" x14ac:dyDescent="0.25">
      <c r="A32" t="s">
        <v>19343</v>
      </c>
      <c r="B32" s="7">
        <v>19</v>
      </c>
      <c r="C32" s="6" t="s">
        <v>14789</v>
      </c>
      <c r="D32" s="6" t="s">
        <v>12953</v>
      </c>
      <c r="E32" s="7">
        <v>2016</v>
      </c>
      <c r="F32">
        <v>1</v>
      </c>
      <c r="G32">
        <v>1</v>
      </c>
    </row>
    <row r="33" spans="1:7" ht="11" customHeight="1" x14ac:dyDescent="0.25">
      <c r="A33" t="s">
        <v>19344</v>
      </c>
      <c r="B33" s="7">
        <v>2042</v>
      </c>
      <c r="C33" s="6" t="s">
        <v>12399</v>
      </c>
      <c r="D33" s="6" t="s">
        <v>11983</v>
      </c>
      <c r="E33" s="7">
        <v>2020</v>
      </c>
      <c r="F33">
        <v>1</v>
      </c>
      <c r="G33">
        <v>1</v>
      </c>
    </row>
    <row r="34" spans="1:7" ht="11" customHeight="1" x14ac:dyDescent="0.25">
      <c r="A34" t="s">
        <v>19345</v>
      </c>
      <c r="B34" s="7">
        <v>498</v>
      </c>
      <c r="C34" s="6" t="s">
        <v>14790</v>
      </c>
      <c r="D34" s="6" t="s">
        <v>12953</v>
      </c>
      <c r="E34" s="7">
        <v>2020</v>
      </c>
      <c r="F34">
        <v>1</v>
      </c>
      <c r="G34">
        <v>1</v>
      </c>
    </row>
    <row r="35" spans="1:7" ht="11" customHeight="1" x14ac:dyDescent="0.25">
      <c r="A35" t="s">
        <v>19346</v>
      </c>
      <c r="B35" s="7">
        <v>1356</v>
      </c>
      <c r="C35" s="6" t="s">
        <v>13084</v>
      </c>
      <c r="D35" s="6" t="s">
        <v>12953</v>
      </c>
      <c r="E35" s="7">
        <v>2020</v>
      </c>
      <c r="F35">
        <v>1</v>
      </c>
      <c r="G35">
        <v>1</v>
      </c>
    </row>
    <row r="36" spans="1:7" ht="11" customHeight="1" x14ac:dyDescent="0.25">
      <c r="B36" s="7"/>
      <c r="C36" s="6"/>
      <c r="D36" s="6"/>
      <c r="E36" s="7"/>
    </row>
    <row r="37" spans="1:7" ht="26" x14ac:dyDescent="0.25">
      <c r="A37" s="13" t="s">
        <v>19913</v>
      </c>
      <c r="B37" s="12" t="s">
        <v>19911</v>
      </c>
      <c r="C37" s="12" t="s">
        <v>19909</v>
      </c>
      <c r="D37" s="12" t="s">
        <v>19910</v>
      </c>
      <c r="E37" s="12" t="s">
        <v>19912</v>
      </c>
      <c r="F37" s="12" t="s">
        <v>18035</v>
      </c>
      <c r="G37" s="12" t="s">
        <v>19317</v>
      </c>
    </row>
    <row r="38" spans="1:7" ht="11" customHeight="1" x14ac:dyDescent="0.25">
      <c r="A38" t="s">
        <v>19347</v>
      </c>
      <c r="B38" s="7">
        <v>214</v>
      </c>
      <c r="C38" s="6" t="s">
        <v>12010</v>
      </c>
      <c r="D38" s="6" t="s">
        <v>12521</v>
      </c>
      <c r="E38" s="7">
        <v>2017</v>
      </c>
      <c r="F38">
        <v>1</v>
      </c>
    </row>
    <row r="39" spans="1:7" ht="11" customHeight="1" x14ac:dyDescent="0.25">
      <c r="A39" t="s">
        <v>19348</v>
      </c>
      <c r="B39" s="7">
        <v>711</v>
      </c>
      <c r="C39" s="6" t="s">
        <v>12535</v>
      </c>
      <c r="D39" s="6" t="s">
        <v>12521</v>
      </c>
      <c r="E39" s="7">
        <v>2020</v>
      </c>
      <c r="F39">
        <v>1</v>
      </c>
    </row>
    <row r="40" spans="1:7" ht="11" customHeight="1" x14ac:dyDescent="0.25">
      <c r="A40" t="s">
        <v>19898</v>
      </c>
      <c r="B40" s="7">
        <v>50</v>
      </c>
      <c r="C40" s="6" t="s">
        <v>4667</v>
      </c>
      <c r="D40" s="6" t="s">
        <v>12521</v>
      </c>
      <c r="E40" s="7">
        <v>2020</v>
      </c>
      <c r="F40">
        <v>1</v>
      </c>
    </row>
    <row r="41" spans="1:7" ht="11" customHeight="1" x14ac:dyDescent="0.25">
      <c r="A41" t="s">
        <v>19899</v>
      </c>
      <c r="B41" s="7">
        <v>9</v>
      </c>
      <c r="C41" s="6" t="s">
        <v>4667</v>
      </c>
      <c r="D41" s="6" t="s">
        <v>12521</v>
      </c>
      <c r="E41" s="7">
        <v>2020</v>
      </c>
      <c r="F41">
        <v>1</v>
      </c>
    </row>
    <row r="42" spans="1:7" ht="11" customHeight="1" x14ac:dyDescent="0.25">
      <c r="A42" t="s">
        <v>19900</v>
      </c>
      <c r="B42" s="7">
        <v>13</v>
      </c>
      <c r="C42" s="6" t="s">
        <v>4667</v>
      </c>
      <c r="D42" s="6" t="s">
        <v>12521</v>
      </c>
      <c r="E42" s="7">
        <v>2020</v>
      </c>
      <c r="F42">
        <v>1</v>
      </c>
    </row>
    <row r="43" spans="1:7" ht="11" customHeight="1" x14ac:dyDescent="0.25">
      <c r="A43" t="s">
        <v>19901</v>
      </c>
      <c r="B43" s="7">
        <v>8</v>
      </c>
      <c r="C43" s="6" t="s">
        <v>4667</v>
      </c>
      <c r="D43" s="6" t="s">
        <v>12521</v>
      </c>
      <c r="E43" s="7">
        <v>2020</v>
      </c>
      <c r="F43">
        <v>1</v>
      </c>
    </row>
    <row r="44" spans="1:7" ht="11" customHeight="1" x14ac:dyDescent="0.25">
      <c r="A44" t="s">
        <v>19902</v>
      </c>
      <c r="B44" s="7">
        <v>122</v>
      </c>
      <c r="C44" s="6" t="s">
        <v>4667</v>
      </c>
      <c r="D44" s="6" t="s">
        <v>12521</v>
      </c>
      <c r="E44" s="7">
        <v>2020</v>
      </c>
      <c r="F44">
        <v>1</v>
      </c>
    </row>
    <row r="45" spans="1:7" ht="11" customHeight="1" x14ac:dyDescent="0.25">
      <c r="A45" t="s">
        <v>19349</v>
      </c>
      <c r="B45" s="7">
        <v>1841</v>
      </c>
      <c r="C45" s="6" t="s">
        <v>4667</v>
      </c>
      <c r="D45" s="6" t="s">
        <v>12521</v>
      </c>
      <c r="E45" s="7">
        <v>2020</v>
      </c>
      <c r="F45">
        <v>1</v>
      </c>
    </row>
    <row r="46" spans="1:7" ht="11" customHeight="1" x14ac:dyDescent="0.25">
      <c r="A46" t="s">
        <v>19350</v>
      </c>
      <c r="B46" s="7">
        <v>232</v>
      </c>
      <c r="C46" s="6" t="s">
        <v>13018</v>
      </c>
      <c r="D46" s="6" t="s">
        <v>12953</v>
      </c>
      <c r="E46" s="7">
        <v>2018</v>
      </c>
      <c r="F46">
        <v>1</v>
      </c>
    </row>
    <row r="47" spans="1:7" ht="11" customHeight="1" x14ac:dyDescent="0.25">
      <c r="A47" t="s">
        <v>19351</v>
      </c>
      <c r="B47" s="7">
        <v>178</v>
      </c>
      <c r="C47" s="6" t="s">
        <v>13018</v>
      </c>
      <c r="D47" s="6" t="s">
        <v>12953</v>
      </c>
      <c r="E47" s="7">
        <v>2018</v>
      </c>
      <c r="F47">
        <v>1</v>
      </c>
    </row>
    <row r="48" spans="1:7" ht="11" customHeight="1" x14ac:dyDescent="0.25">
      <c r="A48" t="s">
        <v>19352</v>
      </c>
      <c r="B48" s="7">
        <v>164</v>
      </c>
      <c r="C48" s="6" t="s">
        <v>13018</v>
      </c>
      <c r="D48" s="6" t="s">
        <v>12953</v>
      </c>
      <c r="E48" s="7">
        <v>2018</v>
      </c>
      <c r="F48">
        <v>1</v>
      </c>
    </row>
    <row r="49" spans="1:6" ht="11" customHeight="1" x14ac:dyDescent="0.25">
      <c r="A49" t="s">
        <v>19353</v>
      </c>
      <c r="B49" s="7">
        <v>2445</v>
      </c>
      <c r="C49" s="6" t="s">
        <v>12952</v>
      </c>
      <c r="D49" s="6" t="s">
        <v>12953</v>
      </c>
      <c r="E49" s="7">
        <v>2020</v>
      </c>
      <c r="F49">
        <v>1</v>
      </c>
    </row>
    <row r="50" spans="1:6" ht="11" customHeight="1" x14ac:dyDescent="0.25">
      <c r="A50" t="s">
        <v>19354</v>
      </c>
      <c r="B50" s="7">
        <v>120</v>
      </c>
      <c r="C50" s="6" t="s">
        <v>13018</v>
      </c>
      <c r="D50" s="6" t="s">
        <v>12953</v>
      </c>
      <c r="E50" s="7">
        <v>2018</v>
      </c>
      <c r="F50">
        <v>1</v>
      </c>
    </row>
    <row r="51" spans="1:6" ht="11" customHeight="1" x14ac:dyDescent="0.25">
      <c r="A51" t="s">
        <v>19355</v>
      </c>
      <c r="B51" s="7">
        <v>140</v>
      </c>
      <c r="C51" s="6" t="s">
        <v>13018</v>
      </c>
      <c r="D51" s="6" t="s">
        <v>12953</v>
      </c>
      <c r="E51" s="7">
        <v>2018</v>
      </c>
      <c r="F51">
        <v>1</v>
      </c>
    </row>
    <row r="52" spans="1:6" ht="11" customHeight="1" x14ac:dyDescent="0.25">
      <c r="A52" t="s">
        <v>19356</v>
      </c>
      <c r="B52" s="7">
        <v>148</v>
      </c>
      <c r="C52" s="6" t="s">
        <v>13018</v>
      </c>
      <c r="D52" s="6" t="s">
        <v>12953</v>
      </c>
      <c r="E52" s="7">
        <v>2018</v>
      </c>
      <c r="F52">
        <v>1</v>
      </c>
    </row>
    <row r="53" spans="1:6" ht="11" customHeight="1" x14ac:dyDescent="0.25">
      <c r="A53" t="s">
        <v>19357</v>
      </c>
      <c r="B53" s="7">
        <v>451</v>
      </c>
      <c r="C53" s="6" t="s">
        <v>14344</v>
      </c>
      <c r="D53" s="6" t="s">
        <v>12953</v>
      </c>
      <c r="E53" s="7">
        <v>2019</v>
      </c>
      <c r="F53">
        <v>1</v>
      </c>
    </row>
    <row r="54" spans="1:6" ht="11" customHeight="1" x14ac:dyDescent="0.25">
      <c r="A54" t="s">
        <v>19358</v>
      </c>
      <c r="B54" s="7">
        <v>125</v>
      </c>
      <c r="C54" s="6" t="s">
        <v>13018</v>
      </c>
      <c r="D54" s="6" t="s">
        <v>12953</v>
      </c>
      <c r="E54" s="7">
        <v>2018</v>
      </c>
      <c r="F54">
        <v>1</v>
      </c>
    </row>
    <row r="55" spans="1:6" ht="11" customHeight="1" x14ac:dyDescent="0.25">
      <c r="A55" t="s">
        <v>19359</v>
      </c>
      <c r="B55" s="7">
        <v>206</v>
      </c>
      <c r="C55" s="6" t="s">
        <v>13018</v>
      </c>
      <c r="D55" s="6" t="s">
        <v>12953</v>
      </c>
      <c r="E55" s="7">
        <v>2018</v>
      </c>
      <c r="F55">
        <v>1</v>
      </c>
    </row>
    <row r="56" spans="1:6" ht="11" customHeight="1" x14ac:dyDescent="0.25">
      <c r="A56" t="s">
        <v>19360</v>
      </c>
      <c r="B56" s="7">
        <v>99</v>
      </c>
      <c r="C56" s="6" t="s">
        <v>13018</v>
      </c>
      <c r="D56" s="6" t="s">
        <v>12953</v>
      </c>
      <c r="E56" s="7">
        <v>2018</v>
      </c>
      <c r="F56">
        <v>1</v>
      </c>
    </row>
    <row r="57" spans="1:6" ht="11" customHeight="1" x14ac:dyDescent="0.25">
      <c r="A57" t="s">
        <v>19361</v>
      </c>
      <c r="B57" s="7">
        <v>68</v>
      </c>
      <c r="C57" s="6" t="s">
        <v>13018</v>
      </c>
      <c r="D57" s="6" t="s">
        <v>12953</v>
      </c>
      <c r="E57" s="7">
        <v>2018</v>
      </c>
      <c r="F57">
        <v>1</v>
      </c>
    </row>
    <row r="58" spans="1:6" ht="11" customHeight="1" x14ac:dyDescent="0.25">
      <c r="A58" t="s">
        <v>19362</v>
      </c>
      <c r="B58" s="7">
        <v>279</v>
      </c>
      <c r="C58" s="6" t="s">
        <v>13018</v>
      </c>
      <c r="D58" s="6" t="s">
        <v>12953</v>
      </c>
      <c r="E58" s="7">
        <v>2018</v>
      </c>
      <c r="F58">
        <v>1</v>
      </c>
    </row>
    <row r="59" spans="1:6" ht="11" customHeight="1" x14ac:dyDescent="0.25">
      <c r="A59" t="s">
        <v>19363</v>
      </c>
      <c r="B59" s="7">
        <v>176</v>
      </c>
      <c r="C59" s="6" t="s">
        <v>13018</v>
      </c>
      <c r="D59" s="6" t="s">
        <v>12953</v>
      </c>
      <c r="E59" s="7">
        <v>2018</v>
      </c>
      <c r="F59">
        <v>1</v>
      </c>
    </row>
    <row r="60" spans="1:6" ht="11" customHeight="1" x14ac:dyDescent="0.25">
      <c r="A60" t="s">
        <v>19364</v>
      </c>
      <c r="B60" s="7">
        <v>1701</v>
      </c>
      <c r="C60" s="6" t="s">
        <v>2373</v>
      </c>
      <c r="D60" s="6" t="s">
        <v>12521</v>
      </c>
      <c r="E60" s="7">
        <v>2020</v>
      </c>
      <c r="F60">
        <v>1</v>
      </c>
    </row>
    <row r="61" spans="1:6" ht="11" customHeight="1" x14ac:dyDescent="0.25">
      <c r="A61" t="s">
        <v>19365</v>
      </c>
      <c r="B61" s="7">
        <v>1355</v>
      </c>
      <c r="C61" s="6" t="s">
        <v>1411</v>
      </c>
      <c r="D61" s="6" t="s">
        <v>12974</v>
      </c>
      <c r="E61" s="7">
        <v>2020</v>
      </c>
      <c r="F61">
        <v>1</v>
      </c>
    </row>
    <row r="62" spans="1:6" ht="11" customHeight="1" x14ac:dyDescent="0.25">
      <c r="A62" t="s">
        <v>19366</v>
      </c>
      <c r="B62" s="7">
        <v>3714</v>
      </c>
      <c r="C62" s="6" t="s">
        <v>5101</v>
      </c>
      <c r="D62" s="6" t="s">
        <v>12521</v>
      </c>
      <c r="E62" s="7">
        <v>2020</v>
      </c>
      <c r="F62">
        <v>1</v>
      </c>
    </row>
    <row r="63" spans="1:6" ht="11" customHeight="1" x14ac:dyDescent="0.25">
      <c r="A63" t="s">
        <v>19367</v>
      </c>
      <c r="B63" s="7">
        <v>165</v>
      </c>
      <c r="C63" s="6" t="s">
        <v>13018</v>
      </c>
      <c r="D63" s="6" t="s">
        <v>12953</v>
      </c>
      <c r="E63" s="7">
        <v>2018</v>
      </c>
      <c r="F63">
        <v>1</v>
      </c>
    </row>
    <row r="64" spans="1:6" ht="11" customHeight="1" x14ac:dyDescent="0.25">
      <c r="A64" t="s">
        <v>19368</v>
      </c>
      <c r="B64" s="7">
        <v>43</v>
      </c>
      <c r="C64" s="6" t="s">
        <v>13018</v>
      </c>
      <c r="D64" s="6" t="s">
        <v>12953</v>
      </c>
      <c r="E64" s="7">
        <v>2018</v>
      </c>
      <c r="F64">
        <v>1</v>
      </c>
    </row>
    <row r="65" spans="1:7" ht="11" customHeight="1" x14ac:dyDescent="0.25">
      <c r="A65" t="s">
        <v>19369</v>
      </c>
      <c r="B65" s="7">
        <v>92</v>
      </c>
      <c r="C65" s="6" t="s">
        <v>17882</v>
      </c>
      <c r="D65" s="6" t="s">
        <v>12974</v>
      </c>
      <c r="E65" s="7">
        <v>2019</v>
      </c>
      <c r="F65">
        <v>1</v>
      </c>
    </row>
    <row r="66" spans="1:7" ht="26" x14ac:dyDescent="0.25">
      <c r="A66" s="13" t="s">
        <v>19914</v>
      </c>
      <c r="B66" s="12" t="s">
        <v>19911</v>
      </c>
      <c r="C66" s="12" t="s">
        <v>19909</v>
      </c>
      <c r="D66" s="12" t="s">
        <v>19910</v>
      </c>
      <c r="E66" s="12" t="s">
        <v>19915</v>
      </c>
      <c r="F66" s="12" t="s">
        <v>18035</v>
      </c>
      <c r="G66" s="12" t="s">
        <v>19317</v>
      </c>
    </row>
    <row r="67" spans="1:7" ht="11" customHeight="1" x14ac:dyDescent="0.25">
      <c r="A67" t="s">
        <v>19370</v>
      </c>
      <c r="B67" s="7">
        <v>1</v>
      </c>
      <c r="C67" s="6" t="s">
        <v>12873</v>
      </c>
      <c r="D67" s="6" t="s">
        <v>12521</v>
      </c>
      <c r="E67" s="7">
        <v>1921</v>
      </c>
    </row>
    <row r="68" spans="1:7" ht="11" customHeight="1" x14ac:dyDescent="0.25">
      <c r="A68" t="s">
        <v>19371</v>
      </c>
      <c r="B68" s="7">
        <v>200</v>
      </c>
      <c r="C68" s="6" t="s">
        <v>12010</v>
      </c>
      <c r="D68" s="6" t="s">
        <v>12521</v>
      </c>
      <c r="E68" s="7">
        <v>1945</v>
      </c>
    </row>
    <row r="69" spans="1:7" ht="11" customHeight="1" x14ac:dyDescent="0.25">
      <c r="A69" t="s">
        <v>19372</v>
      </c>
      <c r="B69" s="7">
        <v>26</v>
      </c>
      <c r="C69" s="6" t="s">
        <v>12432</v>
      </c>
      <c r="D69" s="6" t="s">
        <v>11983</v>
      </c>
      <c r="E69" s="7">
        <v>1923</v>
      </c>
    </row>
    <row r="70" spans="1:7" ht="11" customHeight="1" x14ac:dyDescent="0.25">
      <c r="A70" t="s">
        <v>19373</v>
      </c>
      <c r="B70" s="7">
        <v>69</v>
      </c>
      <c r="C70" s="6" t="s">
        <v>14743</v>
      </c>
      <c r="D70" s="6" t="s">
        <v>12953</v>
      </c>
      <c r="E70" s="7">
        <v>1930</v>
      </c>
    </row>
    <row r="71" spans="1:7" ht="11" customHeight="1" x14ac:dyDescent="0.25">
      <c r="A71" t="s">
        <v>19374</v>
      </c>
      <c r="B71" s="7">
        <v>25</v>
      </c>
      <c r="C71" s="6" t="s">
        <v>14745</v>
      </c>
      <c r="D71" s="6" t="s">
        <v>11983</v>
      </c>
      <c r="E71" s="7">
        <v>1938</v>
      </c>
    </row>
    <row r="72" spans="1:7" ht="11" customHeight="1" x14ac:dyDescent="0.25">
      <c r="A72" t="s">
        <v>19375</v>
      </c>
      <c r="B72" s="7">
        <v>28</v>
      </c>
      <c r="C72" s="6" t="s">
        <v>12949</v>
      </c>
      <c r="D72" s="6" t="s">
        <v>12521</v>
      </c>
      <c r="E72" s="7">
        <v>1920</v>
      </c>
    </row>
    <row r="73" spans="1:7" ht="11" customHeight="1" x14ac:dyDescent="0.25">
      <c r="A73" t="s">
        <v>19376</v>
      </c>
      <c r="B73" s="7">
        <v>5</v>
      </c>
      <c r="C73" s="6" t="s">
        <v>2373</v>
      </c>
      <c r="D73" s="6" t="s">
        <v>12521</v>
      </c>
      <c r="E73" s="7">
        <v>1943</v>
      </c>
    </row>
    <row r="74" spans="1:7" ht="11" customHeight="1" x14ac:dyDescent="0.25">
      <c r="A74" t="s">
        <v>19377</v>
      </c>
      <c r="B74" s="7">
        <v>8</v>
      </c>
      <c r="C74" s="6" t="s">
        <v>13308</v>
      </c>
      <c r="D74" s="6" t="s">
        <v>12953</v>
      </c>
      <c r="E74" s="7">
        <v>1901</v>
      </c>
    </row>
    <row r="75" spans="1:7" ht="11" customHeight="1" x14ac:dyDescent="0.25">
      <c r="A75" t="s">
        <v>19378</v>
      </c>
      <c r="B75" s="7">
        <v>25</v>
      </c>
      <c r="C75" s="6" t="s">
        <v>12952</v>
      </c>
      <c r="D75" s="6" t="s">
        <v>12953</v>
      </c>
      <c r="E75" s="7">
        <v>1896</v>
      </c>
    </row>
    <row r="76" spans="1:7" ht="11" customHeight="1" x14ac:dyDescent="0.25">
      <c r="A76" t="s">
        <v>19379</v>
      </c>
      <c r="B76" s="7">
        <v>5</v>
      </c>
      <c r="C76" s="6" t="s">
        <v>12873</v>
      </c>
      <c r="D76" s="6" t="s">
        <v>12521</v>
      </c>
      <c r="E76" s="7">
        <v>1920</v>
      </c>
    </row>
    <row r="77" spans="1:7" ht="11" customHeight="1" x14ac:dyDescent="0.25">
      <c r="A77" t="s">
        <v>19380</v>
      </c>
      <c r="B77" s="7">
        <v>35</v>
      </c>
      <c r="C77" s="6" t="s">
        <v>5063</v>
      </c>
      <c r="D77" s="6" t="s">
        <v>12521</v>
      </c>
      <c r="E77" s="7">
        <v>1905</v>
      </c>
    </row>
    <row r="78" spans="1:7" ht="11" customHeight="1" x14ac:dyDescent="0.25">
      <c r="A78" t="s">
        <v>19381</v>
      </c>
      <c r="B78" s="7">
        <v>19</v>
      </c>
      <c r="C78" s="6" t="s">
        <v>12023</v>
      </c>
      <c r="D78" s="6" t="s">
        <v>11983</v>
      </c>
      <c r="E78" s="7">
        <v>1907</v>
      </c>
    </row>
    <row r="79" spans="1:7" ht="11" customHeight="1" x14ac:dyDescent="0.25">
      <c r="A79" t="s">
        <v>19382</v>
      </c>
      <c r="B79" s="7">
        <v>7</v>
      </c>
      <c r="C79" s="6" t="s">
        <v>14823</v>
      </c>
      <c r="D79" s="6" t="s">
        <v>12953</v>
      </c>
      <c r="E79" s="7">
        <v>1889</v>
      </c>
    </row>
    <row r="80" spans="1:7" ht="11" customHeight="1" x14ac:dyDescent="0.25">
      <c r="A80" t="s">
        <v>19383</v>
      </c>
      <c r="B80" s="7">
        <v>17</v>
      </c>
      <c r="C80" s="6" t="s">
        <v>2301</v>
      </c>
      <c r="D80" s="6" t="s">
        <v>12521</v>
      </c>
      <c r="E80" s="7">
        <v>1936</v>
      </c>
    </row>
    <row r="81" spans="1:5" ht="11" customHeight="1" x14ac:dyDescent="0.25">
      <c r="A81" t="s">
        <v>19384</v>
      </c>
      <c r="B81" s="7">
        <v>180</v>
      </c>
      <c r="C81" s="6" t="s">
        <v>13699</v>
      </c>
      <c r="D81" s="6" t="s">
        <v>12976</v>
      </c>
      <c r="E81" s="7">
        <v>1903</v>
      </c>
    </row>
    <row r="82" spans="1:5" ht="11" customHeight="1" x14ac:dyDescent="0.25">
      <c r="A82" t="s">
        <v>19385</v>
      </c>
      <c r="B82" s="7">
        <v>3</v>
      </c>
      <c r="C82" s="6" t="s">
        <v>2123</v>
      </c>
      <c r="D82" s="6" t="s">
        <v>12521</v>
      </c>
      <c r="E82" s="7">
        <v>1945</v>
      </c>
    </row>
    <row r="83" spans="1:5" ht="11" customHeight="1" x14ac:dyDescent="0.25">
      <c r="A83" t="s">
        <v>19386</v>
      </c>
      <c r="B83" s="7">
        <v>46</v>
      </c>
      <c r="C83" s="6" t="s">
        <v>12656</v>
      </c>
      <c r="D83" s="6" t="s">
        <v>12521</v>
      </c>
      <c r="E83" s="7">
        <v>1919</v>
      </c>
    </row>
    <row r="84" spans="1:5" ht="11" customHeight="1" x14ac:dyDescent="0.25">
      <c r="A84" t="s">
        <v>19387</v>
      </c>
      <c r="B84" s="7">
        <v>22</v>
      </c>
      <c r="C84" s="6" t="s">
        <v>2301</v>
      </c>
      <c r="D84" s="6" t="s">
        <v>12521</v>
      </c>
      <c r="E84" s="7">
        <v>1937</v>
      </c>
    </row>
    <row r="85" spans="1:5" ht="11" customHeight="1" x14ac:dyDescent="0.25">
      <c r="A85" t="s">
        <v>19388</v>
      </c>
      <c r="B85" s="7">
        <v>12</v>
      </c>
      <c r="C85" s="6" t="s">
        <v>12660</v>
      </c>
      <c r="D85" s="6" t="s">
        <v>12521</v>
      </c>
      <c r="E85" s="7">
        <v>1920</v>
      </c>
    </row>
    <row r="86" spans="1:5" ht="11" customHeight="1" x14ac:dyDescent="0.25">
      <c r="A86" t="s">
        <v>19389</v>
      </c>
      <c r="B86" s="7">
        <v>18</v>
      </c>
      <c r="C86" s="6" t="s">
        <v>12534</v>
      </c>
      <c r="D86" s="6" t="s">
        <v>12521</v>
      </c>
      <c r="E86" s="7">
        <v>1914</v>
      </c>
    </row>
    <row r="87" spans="1:5" ht="11" customHeight="1" x14ac:dyDescent="0.25">
      <c r="A87" t="s">
        <v>19390</v>
      </c>
      <c r="B87" s="7">
        <v>2</v>
      </c>
      <c r="C87" s="6" t="s">
        <v>12873</v>
      </c>
      <c r="D87" s="6" t="s">
        <v>12521</v>
      </c>
      <c r="E87" s="7">
        <v>1920</v>
      </c>
    </row>
    <row r="88" spans="1:5" ht="11" customHeight="1" x14ac:dyDescent="0.25">
      <c r="A88" t="s">
        <v>19391</v>
      </c>
      <c r="B88" s="7">
        <v>7</v>
      </c>
      <c r="C88" s="6" t="s">
        <v>12873</v>
      </c>
      <c r="D88" s="6" t="s">
        <v>12521</v>
      </c>
      <c r="E88" s="7">
        <v>1920</v>
      </c>
    </row>
    <row r="89" spans="1:5" ht="11" customHeight="1" x14ac:dyDescent="0.25">
      <c r="A89" t="s">
        <v>19392</v>
      </c>
      <c r="B89" s="7">
        <v>8</v>
      </c>
      <c r="C89" s="6" t="s">
        <v>12873</v>
      </c>
      <c r="D89" s="6" t="s">
        <v>12521</v>
      </c>
      <c r="E89" s="7">
        <v>1919</v>
      </c>
    </row>
    <row r="90" spans="1:5" ht="11" customHeight="1" x14ac:dyDescent="0.25">
      <c r="A90" t="s">
        <v>19393</v>
      </c>
      <c r="B90" s="7">
        <v>30</v>
      </c>
      <c r="C90" s="6" t="s">
        <v>12010</v>
      </c>
      <c r="D90" s="6" t="s">
        <v>12521</v>
      </c>
      <c r="E90" s="7">
        <v>1914</v>
      </c>
    </row>
    <row r="91" spans="1:5" ht="11" customHeight="1" x14ac:dyDescent="0.25">
      <c r="A91" t="s">
        <v>19394</v>
      </c>
      <c r="B91" s="7">
        <v>81</v>
      </c>
      <c r="C91" s="6" t="s">
        <v>12571</v>
      </c>
      <c r="D91" s="6" t="s">
        <v>12521</v>
      </c>
      <c r="E91" s="7">
        <v>1914</v>
      </c>
    </row>
    <row r="92" spans="1:5" ht="11" customHeight="1" x14ac:dyDescent="0.25">
      <c r="A92" t="s">
        <v>19395</v>
      </c>
      <c r="B92" s="7">
        <v>89</v>
      </c>
      <c r="C92" s="6" t="s">
        <v>12572</v>
      </c>
      <c r="D92" s="6" t="s">
        <v>12521</v>
      </c>
      <c r="E92" s="7">
        <v>1918</v>
      </c>
    </row>
    <row r="93" spans="1:5" ht="11" customHeight="1" x14ac:dyDescent="0.25">
      <c r="A93" t="s">
        <v>19396</v>
      </c>
      <c r="B93" s="7">
        <v>10</v>
      </c>
      <c r="C93" s="6" t="s">
        <v>2301</v>
      </c>
      <c r="D93" s="6" t="s">
        <v>12521</v>
      </c>
      <c r="E93" s="7">
        <v>1937</v>
      </c>
    </row>
    <row r="94" spans="1:5" ht="11" customHeight="1" x14ac:dyDescent="0.25">
      <c r="A94" t="s">
        <v>19397</v>
      </c>
      <c r="B94" s="7">
        <v>21</v>
      </c>
      <c r="C94" s="6" t="s">
        <v>2123</v>
      </c>
      <c r="D94" s="6" t="s">
        <v>12521</v>
      </c>
      <c r="E94" s="7">
        <v>1945</v>
      </c>
    </row>
    <row r="95" spans="1:5" ht="11" customHeight="1" x14ac:dyDescent="0.25">
      <c r="A95" t="s">
        <v>19398</v>
      </c>
      <c r="B95" s="7">
        <v>43</v>
      </c>
      <c r="C95" s="6" t="s">
        <v>2123</v>
      </c>
      <c r="D95" s="6" t="s">
        <v>12521</v>
      </c>
      <c r="E95" s="7">
        <v>1868</v>
      </c>
    </row>
    <row r="96" spans="1:5" ht="11" customHeight="1" x14ac:dyDescent="0.25">
      <c r="A96" t="s">
        <v>19399</v>
      </c>
      <c r="B96" s="7">
        <v>29</v>
      </c>
      <c r="C96" s="6" t="s">
        <v>14669</v>
      </c>
      <c r="D96" s="6" t="s">
        <v>12953</v>
      </c>
      <c r="E96" s="7">
        <v>1949</v>
      </c>
    </row>
    <row r="97" spans="1:5" ht="11" customHeight="1" x14ac:dyDescent="0.25">
      <c r="A97" t="s">
        <v>19400</v>
      </c>
      <c r="B97" s="7">
        <v>20</v>
      </c>
      <c r="C97" s="6" t="s">
        <v>13308</v>
      </c>
      <c r="D97" s="6" t="s">
        <v>12953</v>
      </c>
      <c r="E97" s="7">
        <v>1890</v>
      </c>
    </row>
    <row r="98" spans="1:5" ht="11" customHeight="1" x14ac:dyDescent="0.25">
      <c r="A98" t="s">
        <v>19401</v>
      </c>
      <c r="B98" s="7">
        <v>40</v>
      </c>
      <c r="C98" s="6" t="s">
        <v>13150</v>
      </c>
      <c r="D98" s="6" t="s">
        <v>12521</v>
      </c>
      <c r="E98" s="7">
        <v>1919</v>
      </c>
    </row>
    <row r="99" spans="1:5" ht="11" customHeight="1" x14ac:dyDescent="0.25">
      <c r="A99" t="s">
        <v>19402</v>
      </c>
      <c r="B99" s="7">
        <v>2</v>
      </c>
      <c r="C99" s="6" t="s">
        <v>12645</v>
      </c>
      <c r="D99" s="6" t="s">
        <v>12521</v>
      </c>
      <c r="E99" s="7">
        <v>1941</v>
      </c>
    </row>
    <row r="100" spans="1:5" ht="11" customHeight="1" x14ac:dyDescent="0.25">
      <c r="A100" t="s">
        <v>19403</v>
      </c>
      <c r="B100" s="7">
        <v>7</v>
      </c>
      <c r="C100" s="6" t="s">
        <v>13150</v>
      </c>
      <c r="D100" s="6" t="s">
        <v>12521</v>
      </c>
      <c r="E100" s="7">
        <v>1919</v>
      </c>
    </row>
    <row r="101" spans="1:5" ht="11" customHeight="1" x14ac:dyDescent="0.25">
      <c r="A101" t="s">
        <v>19404</v>
      </c>
      <c r="B101" s="7">
        <v>4</v>
      </c>
      <c r="C101" s="6" t="s">
        <v>12873</v>
      </c>
      <c r="D101" s="6" t="s">
        <v>12521</v>
      </c>
      <c r="E101" s="7">
        <v>1920</v>
      </c>
    </row>
    <row r="102" spans="1:5" ht="11" customHeight="1" x14ac:dyDescent="0.25">
      <c r="A102" t="s">
        <v>19405</v>
      </c>
      <c r="B102" s="7">
        <v>31</v>
      </c>
      <c r="C102" s="6" t="s">
        <v>13308</v>
      </c>
      <c r="D102" s="6" t="s">
        <v>12953</v>
      </c>
      <c r="E102" s="7">
        <v>1938</v>
      </c>
    </row>
    <row r="103" spans="1:5" ht="11" customHeight="1" x14ac:dyDescent="0.25">
      <c r="A103" t="s">
        <v>19406</v>
      </c>
      <c r="B103" s="7">
        <v>17</v>
      </c>
      <c r="C103" s="6" t="s">
        <v>2373</v>
      </c>
      <c r="D103" s="6" t="s">
        <v>12521</v>
      </c>
      <c r="E103" s="7">
        <v>1944</v>
      </c>
    </row>
    <row r="104" spans="1:5" ht="11" customHeight="1" x14ac:dyDescent="0.25">
      <c r="A104" t="s">
        <v>19407</v>
      </c>
      <c r="B104" s="7">
        <v>1</v>
      </c>
      <c r="C104" s="6" t="s">
        <v>3183</v>
      </c>
      <c r="D104" s="6" t="s">
        <v>12521</v>
      </c>
      <c r="E104" s="7">
        <v>1845</v>
      </c>
    </row>
    <row r="105" spans="1:5" ht="11" customHeight="1" x14ac:dyDescent="0.25">
      <c r="A105" t="s">
        <v>19408</v>
      </c>
      <c r="B105" s="7">
        <v>112</v>
      </c>
      <c r="C105" s="6" t="s">
        <v>12017</v>
      </c>
      <c r="D105" s="6" t="s">
        <v>11983</v>
      </c>
      <c r="E105" s="7">
        <v>1966</v>
      </c>
    </row>
    <row r="106" spans="1:5" ht="11" customHeight="1" x14ac:dyDescent="0.25">
      <c r="A106" t="s">
        <v>19409</v>
      </c>
      <c r="B106" s="7">
        <v>2</v>
      </c>
      <c r="C106" s="6" t="s">
        <v>12873</v>
      </c>
      <c r="D106" s="6" t="s">
        <v>12521</v>
      </c>
      <c r="E106" s="7">
        <v>1920</v>
      </c>
    </row>
    <row r="107" spans="1:5" ht="11" customHeight="1" x14ac:dyDescent="0.25">
      <c r="A107" t="s">
        <v>19410</v>
      </c>
      <c r="B107" s="7">
        <v>65</v>
      </c>
      <c r="C107" s="6" t="s">
        <v>14255</v>
      </c>
      <c r="D107" s="6" t="s">
        <v>12953</v>
      </c>
      <c r="E107" s="7">
        <v>1920</v>
      </c>
    </row>
    <row r="108" spans="1:5" ht="11" customHeight="1" x14ac:dyDescent="0.25">
      <c r="A108" t="s">
        <v>19411</v>
      </c>
      <c r="B108" s="7">
        <v>247</v>
      </c>
      <c r="C108" s="6" t="s">
        <v>2123</v>
      </c>
      <c r="D108" s="6" t="s">
        <v>12521</v>
      </c>
      <c r="E108" s="7">
        <v>1920</v>
      </c>
    </row>
    <row r="109" spans="1:5" ht="11" customHeight="1" x14ac:dyDescent="0.25">
      <c r="A109" t="s">
        <v>19412</v>
      </c>
      <c r="B109" s="7">
        <v>162</v>
      </c>
      <c r="C109" s="6" t="s">
        <v>11989</v>
      </c>
      <c r="D109" s="6" t="s">
        <v>11983</v>
      </c>
      <c r="E109" s="7">
        <v>1966</v>
      </c>
    </row>
    <row r="110" spans="1:5" ht="11" customHeight="1" x14ac:dyDescent="0.25">
      <c r="A110" t="s">
        <v>19903</v>
      </c>
      <c r="B110" s="7">
        <v>38</v>
      </c>
      <c r="C110" s="6" t="s">
        <v>12951</v>
      </c>
      <c r="D110" s="6" t="s">
        <v>11983</v>
      </c>
      <c r="E110" s="7">
        <v>1922</v>
      </c>
    </row>
    <row r="111" spans="1:5" ht="11" customHeight="1" x14ac:dyDescent="0.25">
      <c r="A111" t="s">
        <v>19413</v>
      </c>
      <c r="B111" s="7">
        <v>1</v>
      </c>
      <c r="C111" s="6" t="s">
        <v>12534</v>
      </c>
      <c r="D111" s="6" t="s">
        <v>12521</v>
      </c>
      <c r="E111" s="7">
        <v>1915</v>
      </c>
    </row>
    <row r="112" spans="1:5" ht="11" customHeight="1" x14ac:dyDescent="0.25">
      <c r="A112" t="s">
        <v>19414</v>
      </c>
      <c r="B112" s="7">
        <v>6</v>
      </c>
      <c r="C112" s="6" t="s">
        <v>2123</v>
      </c>
      <c r="D112" s="6" t="s">
        <v>12521</v>
      </c>
      <c r="E112" s="7">
        <v>1861</v>
      </c>
    </row>
    <row r="113" spans="1:5" ht="11" customHeight="1" x14ac:dyDescent="0.25">
      <c r="A113" t="s">
        <v>19415</v>
      </c>
      <c r="B113" s="7">
        <v>875</v>
      </c>
      <c r="C113" s="6" t="s">
        <v>2123</v>
      </c>
      <c r="D113" s="6" t="s">
        <v>12521</v>
      </c>
      <c r="E113" s="7">
        <v>1990</v>
      </c>
    </row>
    <row r="114" spans="1:5" ht="11" customHeight="1" x14ac:dyDescent="0.25">
      <c r="A114" t="s">
        <v>19416</v>
      </c>
      <c r="B114" s="7">
        <v>27</v>
      </c>
      <c r="C114" s="6" t="s">
        <v>13308</v>
      </c>
      <c r="D114" s="6" t="s">
        <v>12953</v>
      </c>
      <c r="E114" s="7">
        <v>1886</v>
      </c>
    </row>
    <row r="115" spans="1:5" ht="11" customHeight="1" x14ac:dyDescent="0.25">
      <c r="A115" t="s">
        <v>19417</v>
      </c>
      <c r="B115" s="7">
        <v>55</v>
      </c>
      <c r="C115" s="6" t="s">
        <v>12031</v>
      </c>
      <c r="D115" s="6" t="s">
        <v>11983</v>
      </c>
      <c r="E115" s="7">
        <v>1970</v>
      </c>
    </row>
    <row r="116" spans="1:5" ht="11" customHeight="1" x14ac:dyDescent="0.25">
      <c r="A116" t="s">
        <v>19418</v>
      </c>
      <c r="B116" s="7">
        <v>183</v>
      </c>
      <c r="C116" s="6" t="s">
        <v>13699</v>
      </c>
      <c r="D116" s="6" t="s">
        <v>12976</v>
      </c>
      <c r="E116" s="7">
        <v>1904</v>
      </c>
    </row>
    <row r="117" spans="1:5" ht="11" customHeight="1" x14ac:dyDescent="0.25">
      <c r="A117" t="s">
        <v>19419</v>
      </c>
      <c r="B117" s="7">
        <v>317</v>
      </c>
      <c r="C117" s="6" t="s">
        <v>12041</v>
      </c>
      <c r="D117" s="6" t="s">
        <v>11983</v>
      </c>
      <c r="E117" s="7">
        <v>1994</v>
      </c>
    </row>
    <row r="118" spans="1:5" ht="11" customHeight="1" x14ac:dyDescent="0.25">
      <c r="A118" t="s">
        <v>19420</v>
      </c>
      <c r="B118" s="7">
        <v>20</v>
      </c>
      <c r="C118" s="6" t="s">
        <v>13699</v>
      </c>
      <c r="D118" s="6" t="s">
        <v>12976</v>
      </c>
      <c r="E118" s="7">
        <v>1904</v>
      </c>
    </row>
    <row r="119" spans="1:5" ht="11" customHeight="1" x14ac:dyDescent="0.25">
      <c r="A119" t="s">
        <v>19421</v>
      </c>
      <c r="B119" s="7">
        <v>22</v>
      </c>
      <c r="C119" s="6" t="s">
        <v>2123</v>
      </c>
      <c r="D119" s="6" t="s">
        <v>12521</v>
      </c>
      <c r="E119" s="7">
        <v>1865</v>
      </c>
    </row>
    <row r="120" spans="1:5" ht="11" customHeight="1" x14ac:dyDescent="0.25">
      <c r="A120" t="s">
        <v>19422</v>
      </c>
      <c r="B120" s="7">
        <v>11</v>
      </c>
      <c r="C120" s="6" t="s">
        <v>1400</v>
      </c>
      <c r="D120" s="6" t="s">
        <v>12976</v>
      </c>
      <c r="E120" s="7">
        <v>1930</v>
      </c>
    </row>
    <row r="121" spans="1:5" ht="11" customHeight="1" x14ac:dyDescent="0.25">
      <c r="A121" t="s">
        <v>19423</v>
      </c>
      <c r="B121" s="7">
        <v>25</v>
      </c>
      <c r="C121" s="6" t="s">
        <v>2123</v>
      </c>
      <c r="D121" s="6" t="s">
        <v>12521</v>
      </c>
      <c r="E121" s="7">
        <v>1866</v>
      </c>
    </row>
    <row r="122" spans="1:5" ht="11" customHeight="1" x14ac:dyDescent="0.25">
      <c r="A122" t="s">
        <v>19424</v>
      </c>
      <c r="B122" s="7">
        <v>164</v>
      </c>
      <c r="C122" s="6" t="s">
        <v>2123</v>
      </c>
      <c r="D122" s="6" t="s">
        <v>12521</v>
      </c>
      <c r="E122" s="7">
        <v>1949</v>
      </c>
    </row>
    <row r="123" spans="1:5" ht="11" customHeight="1" x14ac:dyDescent="0.25">
      <c r="A123" t="s">
        <v>19425</v>
      </c>
      <c r="B123" s="7">
        <v>2</v>
      </c>
      <c r="C123" s="6" t="s">
        <v>12002</v>
      </c>
      <c r="D123" s="6" t="s">
        <v>11983</v>
      </c>
      <c r="E123" s="7">
        <v>1932</v>
      </c>
    </row>
    <row r="124" spans="1:5" ht="11" customHeight="1" x14ac:dyDescent="0.25">
      <c r="A124" t="s">
        <v>19426</v>
      </c>
      <c r="B124" s="7">
        <v>41</v>
      </c>
      <c r="C124" s="6" t="s">
        <v>12041</v>
      </c>
      <c r="D124" s="6" t="s">
        <v>11983</v>
      </c>
      <c r="E124" s="7">
        <v>1897</v>
      </c>
    </row>
    <row r="125" spans="1:5" ht="11" customHeight="1" x14ac:dyDescent="0.25">
      <c r="A125" t="s">
        <v>19427</v>
      </c>
      <c r="B125" s="7">
        <v>25</v>
      </c>
      <c r="C125" s="6" t="s">
        <v>1411</v>
      </c>
      <c r="D125" s="6" t="s">
        <v>12974</v>
      </c>
      <c r="E125" s="7">
        <v>1859</v>
      </c>
    </row>
    <row r="126" spans="1:5" ht="11" customHeight="1" x14ac:dyDescent="0.25">
      <c r="A126" t="s">
        <v>19428</v>
      </c>
      <c r="B126" s="7">
        <v>71</v>
      </c>
      <c r="C126" s="6" t="s">
        <v>12021</v>
      </c>
      <c r="D126" s="6" t="s">
        <v>11983</v>
      </c>
      <c r="E126" s="7">
        <v>1907</v>
      </c>
    </row>
    <row r="127" spans="1:5" ht="11" customHeight="1" x14ac:dyDescent="0.25">
      <c r="A127" t="s">
        <v>19429</v>
      </c>
      <c r="B127" s="7">
        <v>19</v>
      </c>
      <c r="C127" s="6" t="s">
        <v>1411</v>
      </c>
      <c r="D127" s="6" t="s">
        <v>12974</v>
      </c>
      <c r="E127" s="7">
        <v>1869</v>
      </c>
    </row>
    <row r="128" spans="1:5" ht="11" customHeight="1" x14ac:dyDescent="0.25">
      <c r="A128" t="s">
        <v>19430</v>
      </c>
      <c r="B128" s="7">
        <v>109</v>
      </c>
      <c r="C128" s="6" t="s">
        <v>12401</v>
      </c>
      <c r="D128" s="6" t="s">
        <v>11983</v>
      </c>
      <c r="E128" s="7">
        <v>1897</v>
      </c>
    </row>
    <row r="129" spans="1:5" ht="11" customHeight="1" x14ac:dyDescent="0.25">
      <c r="A129" t="s">
        <v>19431</v>
      </c>
      <c r="B129" s="7">
        <v>9</v>
      </c>
      <c r="C129" s="6" t="s">
        <v>12401</v>
      </c>
      <c r="D129" s="6" t="s">
        <v>11983</v>
      </c>
      <c r="E129" s="7">
        <v>1943</v>
      </c>
    </row>
    <row r="130" spans="1:5" ht="11" customHeight="1" x14ac:dyDescent="0.25">
      <c r="A130" t="s">
        <v>19432</v>
      </c>
      <c r="B130" s="7">
        <v>307</v>
      </c>
      <c r="C130" s="6" t="s">
        <v>12975</v>
      </c>
      <c r="D130" s="6" t="s">
        <v>12976</v>
      </c>
      <c r="E130" s="7">
        <v>1966</v>
      </c>
    </row>
    <row r="131" spans="1:5" ht="11" customHeight="1" x14ac:dyDescent="0.25">
      <c r="A131" t="s">
        <v>19433</v>
      </c>
      <c r="B131" s="7">
        <v>316</v>
      </c>
      <c r="C131" s="6" t="s">
        <v>12977</v>
      </c>
      <c r="D131" s="6" t="s">
        <v>12976</v>
      </c>
      <c r="E131" s="7">
        <v>1973</v>
      </c>
    </row>
    <row r="132" spans="1:5" ht="11" customHeight="1" x14ac:dyDescent="0.25">
      <c r="A132" t="s">
        <v>19434</v>
      </c>
      <c r="B132" s="7">
        <v>21</v>
      </c>
      <c r="C132" s="6" t="s">
        <v>12401</v>
      </c>
      <c r="D132" s="6" t="s">
        <v>11983</v>
      </c>
      <c r="E132" s="7">
        <v>1943</v>
      </c>
    </row>
    <row r="133" spans="1:5" ht="11" customHeight="1" x14ac:dyDescent="0.25">
      <c r="A133" t="s">
        <v>19904</v>
      </c>
      <c r="B133" s="7">
        <v>33</v>
      </c>
      <c r="C133" s="6" t="s">
        <v>12003</v>
      </c>
      <c r="D133" s="6" t="s">
        <v>11983</v>
      </c>
      <c r="E133" s="7">
        <v>1951</v>
      </c>
    </row>
    <row r="134" spans="1:5" ht="11" customHeight="1" x14ac:dyDescent="0.25">
      <c r="A134" t="s">
        <v>19905</v>
      </c>
      <c r="B134" s="7">
        <v>16</v>
      </c>
      <c r="C134" s="6" t="s">
        <v>13018</v>
      </c>
      <c r="D134" s="6" t="s">
        <v>12953</v>
      </c>
      <c r="E134" s="7">
        <v>1945</v>
      </c>
    </row>
    <row r="135" spans="1:5" ht="11" customHeight="1" x14ac:dyDescent="0.25">
      <c r="A135" t="s">
        <v>19906</v>
      </c>
      <c r="B135" s="7">
        <v>22</v>
      </c>
      <c r="C135" s="6" t="s">
        <v>12040</v>
      </c>
      <c r="D135" s="6" t="s">
        <v>11983</v>
      </c>
      <c r="E135" s="7">
        <v>1950</v>
      </c>
    </row>
    <row r="136" spans="1:5" ht="11" customHeight="1" x14ac:dyDescent="0.25">
      <c r="A136" t="s">
        <v>19907</v>
      </c>
      <c r="B136" s="7">
        <v>34</v>
      </c>
      <c r="C136" s="6" t="s">
        <v>12019</v>
      </c>
      <c r="D136" s="6" t="s">
        <v>11983</v>
      </c>
      <c r="E136" s="7">
        <v>1951</v>
      </c>
    </row>
    <row r="137" spans="1:5" ht="11" customHeight="1" x14ac:dyDescent="0.25">
      <c r="A137" t="s">
        <v>19435</v>
      </c>
      <c r="B137" s="7">
        <v>33</v>
      </c>
      <c r="C137" s="6" t="s">
        <v>13016</v>
      </c>
      <c r="D137" s="6" t="s">
        <v>12976</v>
      </c>
      <c r="E137" s="7">
        <v>1884</v>
      </c>
    </row>
    <row r="138" spans="1:5" ht="11" customHeight="1" x14ac:dyDescent="0.25">
      <c r="A138" t="s">
        <v>19436</v>
      </c>
      <c r="B138" s="7">
        <v>32</v>
      </c>
      <c r="C138" s="6" t="s">
        <v>12955</v>
      </c>
      <c r="D138" s="6" t="s">
        <v>12455</v>
      </c>
      <c r="E138" s="7">
        <v>1901</v>
      </c>
    </row>
    <row r="139" spans="1:5" ht="11" customHeight="1" x14ac:dyDescent="0.25">
      <c r="A139" t="s">
        <v>19437</v>
      </c>
      <c r="B139" s="7">
        <v>25</v>
      </c>
      <c r="C139" s="6" t="s">
        <v>14337</v>
      </c>
      <c r="D139" s="6" t="s">
        <v>12953</v>
      </c>
      <c r="E139" s="7">
        <v>1917</v>
      </c>
    </row>
    <row r="140" spans="1:5" ht="11" customHeight="1" x14ac:dyDescent="0.25">
      <c r="A140" t="s">
        <v>14317</v>
      </c>
      <c r="B140" s="7">
        <v>29</v>
      </c>
      <c r="C140" s="6" t="s">
        <v>13308</v>
      </c>
      <c r="D140" s="6" t="s">
        <v>12953</v>
      </c>
      <c r="E140" s="7">
        <v>1915</v>
      </c>
    </row>
    <row r="141" spans="1:5" ht="11" customHeight="1" x14ac:dyDescent="0.25">
      <c r="A141" t="s">
        <v>19438</v>
      </c>
      <c r="B141" s="7">
        <v>7</v>
      </c>
      <c r="C141" s="6" t="s">
        <v>14337</v>
      </c>
      <c r="D141" s="6" t="s">
        <v>12953</v>
      </c>
      <c r="E141" s="7">
        <v>1919</v>
      </c>
    </row>
    <row r="142" spans="1:5" ht="11" customHeight="1" x14ac:dyDescent="0.25">
      <c r="A142" t="s">
        <v>19439</v>
      </c>
      <c r="B142" s="7">
        <v>59</v>
      </c>
      <c r="C142" s="6" t="s">
        <v>14344</v>
      </c>
      <c r="D142" s="6" t="s">
        <v>12953</v>
      </c>
      <c r="E142" s="7">
        <v>1927</v>
      </c>
    </row>
    <row r="143" spans="1:5" ht="11" customHeight="1" x14ac:dyDescent="0.25">
      <c r="A143" t="s">
        <v>19440</v>
      </c>
      <c r="B143" s="7">
        <v>27</v>
      </c>
      <c r="C143" s="6" t="s">
        <v>12952</v>
      </c>
      <c r="D143" s="6" t="s">
        <v>12953</v>
      </c>
      <c r="E143" s="7">
        <v>1922</v>
      </c>
    </row>
    <row r="144" spans="1:5" ht="11" customHeight="1" x14ac:dyDescent="0.25">
      <c r="A144" t="s">
        <v>19441</v>
      </c>
      <c r="B144" s="7">
        <v>40</v>
      </c>
      <c r="C144" s="6" t="s">
        <v>11993</v>
      </c>
      <c r="D144" s="6" t="s">
        <v>11983</v>
      </c>
      <c r="E144" s="7">
        <v>1937</v>
      </c>
    </row>
    <row r="145" spans="1:5" ht="11" customHeight="1" x14ac:dyDescent="0.25">
      <c r="A145" t="s">
        <v>19442</v>
      </c>
      <c r="B145" s="7">
        <v>47</v>
      </c>
      <c r="C145" s="6" t="s">
        <v>12020</v>
      </c>
      <c r="D145" s="6" t="s">
        <v>11983</v>
      </c>
      <c r="E145" s="7">
        <v>1895</v>
      </c>
    </row>
    <row r="146" spans="1:5" ht="11" customHeight="1" x14ac:dyDescent="0.25">
      <c r="A146" t="s">
        <v>19443</v>
      </c>
      <c r="B146" s="7">
        <v>129</v>
      </c>
      <c r="C146" s="6" t="s">
        <v>11993</v>
      </c>
      <c r="D146" s="6" t="s">
        <v>11983</v>
      </c>
      <c r="E146" s="7">
        <v>1956</v>
      </c>
    </row>
    <row r="147" spans="1:5" ht="11" customHeight="1" x14ac:dyDescent="0.25">
      <c r="A147" t="s">
        <v>19444</v>
      </c>
      <c r="B147" s="7">
        <v>64</v>
      </c>
      <c r="C147" s="6" t="s">
        <v>11993</v>
      </c>
      <c r="D147" s="6" t="s">
        <v>11983</v>
      </c>
      <c r="E147" s="7">
        <v>1956</v>
      </c>
    </row>
    <row r="148" spans="1:5" ht="11" customHeight="1" x14ac:dyDescent="0.25">
      <c r="A148" t="s">
        <v>19445</v>
      </c>
      <c r="B148" s="7">
        <v>65</v>
      </c>
      <c r="C148" s="6" t="s">
        <v>12957</v>
      </c>
      <c r="D148" s="6" t="s">
        <v>12521</v>
      </c>
      <c r="E148" s="7">
        <v>1921</v>
      </c>
    </row>
    <row r="149" spans="1:5" ht="11" customHeight="1" x14ac:dyDescent="0.25">
      <c r="A149" t="s">
        <v>19446</v>
      </c>
      <c r="B149" s="7">
        <v>159</v>
      </c>
      <c r="C149" s="6" t="s">
        <v>12451</v>
      </c>
      <c r="D149" s="6" t="s">
        <v>11983</v>
      </c>
      <c r="E149" s="7">
        <v>1917</v>
      </c>
    </row>
    <row r="150" spans="1:5" ht="11" customHeight="1" x14ac:dyDescent="0.25">
      <c r="A150" t="s">
        <v>19447</v>
      </c>
      <c r="B150" s="7">
        <v>307</v>
      </c>
      <c r="C150" s="6" t="s">
        <v>12973</v>
      </c>
      <c r="D150" s="6" t="s">
        <v>12953</v>
      </c>
      <c r="E150" s="7">
        <v>1937</v>
      </c>
    </row>
    <row r="151" spans="1:5" ht="11" customHeight="1" x14ac:dyDescent="0.25">
      <c r="A151" t="s">
        <v>19448</v>
      </c>
      <c r="B151" s="7">
        <v>112</v>
      </c>
      <c r="C151" s="6" t="s">
        <v>11993</v>
      </c>
      <c r="D151" s="6" t="s">
        <v>11983</v>
      </c>
      <c r="E151" s="7">
        <v>1957</v>
      </c>
    </row>
    <row r="152" spans="1:5" ht="11" customHeight="1" x14ac:dyDescent="0.25">
      <c r="A152" t="s">
        <v>19449</v>
      </c>
      <c r="B152" s="7">
        <v>14</v>
      </c>
      <c r="C152" s="6" t="s">
        <v>13087</v>
      </c>
      <c r="D152" s="6" t="s">
        <v>12976</v>
      </c>
      <c r="E152" s="7">
        <v>1862</v>
      </c>
    </row>
    <row r="153" spans="1:5" ht="11" customHeight="1" x14ac:dyDescent="0.25">
      <c r="A153" t="s">
        <v>19450</v>
      </c>
      <c r="B153" s="7">
        <v>4</v>
      </c>
      <c r="C153" s="6" t="s">
        <v>12656</v>
      </c>
      <c r="D153" s="6" t="s">
        <v>12521</v>
      </c>
      <c r="E153" s="7">
        <v>1916</v>
      </c>
    </row>
    <row r="154" spans="1:5" ht="11" customHeight="1" x14ac:dyDescent="0.25">
      <c r="A154" t="s">
        <v>19451</v>
      </c>
      <c r="B154" s="7">
        <v>2</v>
      </c>
      <c r="C154" s="6" t="s">
        <v>12873</v>
      </c>
      <c r="D154" s="6" t="s">
        <v>12521</v>
      </c>
      <c r="E154" s="7">
        <v>1920</v>
      </c>
    </row>
    <row r="155" spans="1:5" ht="11" customHeight="1" x14ac:dyDescent="0.25">
      <c r="A155" t="s">
        <v>5621</v>
      </c>
      <c r="B155" s="7">
        <v>301</v>
      </c>
      <c r="C155" s="6" t="s">
        <v>13264</v>
      </c>
      <c r="D155" s="6" t="s">
        <v>12953</v>
      </c>
      <c r="E155" s="7">
        <v>1989</v>
      </c>
    </row>
    <row r="156" spans="1:5" ht="11" customHeight="1" x14ac:dyDescent="0.25">
      <c r="A156" t="s">
        <v>19452</v>
      </c>
      <c r="B156" s="7">
        <v>26</v>
      </c>
      <c r="C156" s="6" t="s">
        <v>12010</v>
      </c>
      <c r="D156" s="6" t="s">
        <v>12521</v>
      </c>
      <c r="E156" s="7">
        <v>1932</v>
      </c>
    </row>
    <row r="157" spans="1:5" ht="11" customHeight="1" x14ac:dyDescent="0.25">
      <c r="A157" t="s">
        <v>19453</v>
      </c>
      <c r="B157" s="7">
        <v>13</v>
      </c>
      <c r="C157" s="6" t="s">
        <v>11992</v>
      </c>
      <c r="D157" s="6" t="s">
        <v>11983</v>
      </c>
      <c r="E157" s="7">
        <v>1915</v>
      </c>
    </row>
    <row r="158" spans="1:5" ht="11" customHeight="1" x14ac:dyDescent="0.25">
      <c r="A158" t="s">
        <v>19454</v>
      </c>
      <c r="B158" s="7">
        <v>16</v>
      </c>
      <c r="C158" s="6" t="s">
        <v>11992</v>
      </c>
      <c r="D158" s="6" t="s">
        <v>11983</v>
      </c>
      <c r="E158" s="7">
        <v>1961</v>
      </c>
    </row>
    <row r="159" spans="1:5" ht="11" customHeight="1" x14ac:dyDescent="0.25">
      <c r="A159" t="s">
        <v>19455</v>
      </c>
      <c r="B159" s="7">
        <v>17</v>
      </c>
      <c r="C159" s="6" t="s">
        <v>3183</v>
      </c>
      <c r="D159" s="6" t="s">
        <v>12521</v>
      </c>
      <c r="E159" s="7">
        <v>1944</v>
      </c>
    </row>
    <row r="160" spans="1:5" ht="11" customHeight="1" x14ac:dyDescent="0.25">
      <c r="A160" t="s">
        <v>19456</v>
      </c>
      <c r="B160" s="7">
        <v>196</v>
      </c>
      <c r="C160" s="6" t="s">
        <v>2375</v>
      </c>
      <c r="D160" s="6" t="s">
        <v>12974</v>
      </c>
      <c r="E160" s="7">
        <v>1978</v>
      </c>
    </row>
    <row r="161" spans="1:5" ht="11" customHeight="1" x14ac:dyDescent="0.25">
      <c r="A161" t="s">
        <v>19457</v>
      </c>
      <c r="B161" s="7">
        <v>1948</v>
      </c>
      <c r="C161" s="6" t="s">
        <v>11993</v>
      </c>
      <c r="D161" s="6" t="s">
        <v>11983</v>
      </c>
      <c r="E161" s="7">
        <v>1948</v>
      </c>
    </row>
    <row r="162" spans="1:5" ht="11" customHeight="1" x14ac:dyDescent="0.25">
      <c r="A162" t="s">
        <v>19458</v>
      </c>
      <c r="B162" s="7">
        <v>109</v>
      </c>
      <c r="C162" s="6" t="s">
        <v>12041</v>
      </c>
      <c r="D162" s="6" t="s">
        <v>11983</v>
      </c>
      <c r="E162" s="7">
        <v>1902</v>
      </c>
    </row>
    <row r="163" spans="1:5" ht="11" customHeight="1" x14ac:dyDescent="0.25">
      <c r="A163" t="s">
        <v>19459</v>
      </c>
      <c r="B163" s="7">
        <v>7</v>
      </c>
      <c r="C163" s="6" t="s">
        <v>2301</v>
      </c>
      <c r="D163" s="6" t="s">
        <v>12521</v>
      </c>
      <c r="E163" s="7">
        <v>1875</v>
      </c>
    </row>
    <row r="164" spans="1:5" ht="11" customHeight="1" x14ac:dyDescent="0.25">
      <c r="A164" t="s">
        <v>19460</v>
      </c>
      <c r="B164" s="7">
        <v>20</v>
      </c>
      <c r="C164" s="6" t="s">
        <v>12875</v>
      </c>
      <c r="D164" s="6" t="s">
        <v>12521</v>
      </c>
      <c r="E164" s="7">
        <v>1920</v>
      </c>
    </row>
    <row r="165" spans="1:5" ht="11" customHeight="1" x14ac:dyDescent="0.25">
      <c r="A165" t="s">
        <v>19461</v>
      </c>
      <c r="B165" s="7">
        <v>13</v>
      </c>
      <c r="C165" s="6" t="s">
        <v>14143</v>
      </c>
      <c r="D165" s="6" t="s">
        <v>12976</v>
      </c>
      <c r="E165" s="7">
        <v>1903</v>
      </c>
    </row>
    <row r="166" spans="1:5" ht="11" customHeight="1" x14ac:dyDescent="0.25">
      <c r="A166" t="s">
        <v>19462</v>
      </c>
      <c r="B166" s="7">
        <v>26</v>
      </c>
      <c r="C166" s="6" t="s">
        <v>12010</v>
      </c>
      <c r="D166" s="6" t="s">
        <v>12521</v>
      </c>
      <c r="E166" s="7">
        <v>1932</v>
      </c>
    </row>
    <row r="167" spans="1:5" ht="11" customHeight="1" x14ac:dyDescent="0.25">
      <c r="A167" t="s">
        <v>19463</v>
      </c>
      <c r="B167" s="7">
        <v>39</v>
      </c>
      <c r="C167" s="6" t="s">
        <v>12010</v>
      </c>
      <c r="D167" s="6" t="s">
        <v>12521</v>
      </c>
      <c r="E167" s="7">
        <v>1932</v>
      </c>
    </row>
    <row r="168" spans="1:5" ht="11" customHeight="1" x14ac:dyDescent="0.25">
      <c r="A168" t="s">
        <v>19464</v>
      </c>
      <c r="B168" s="7">
        <v>23</v>
      </c>
      <c r="C168" s="6" t="s">
        <v>12534</v>
      </c>
      <c r="D168" s="6" t="s">
        <v>12521</v>
      </c>
      <c r="E168" s="7">
        <v>1915</v>
      </c>
    </row>
    <row r="169" spans="1:5" ht="11" customHeight="1" x14ac:dyDescent="0.25">
      <c r="A169" t="s">
        <v>19465</v>
      </c>
      <c r="B169" s="7">
        <v>185</v>
      </c>
      <c r="C169" s="6" t="s">
        <v>12952</v>
      </c>
      <c r="D169" s="6" t="s">
        <v>12953</v>
      </c>
      <c r="E169" s="7">
        <v>1950</v>
      </c>
    </row>
    <row r="170" spans="1:5" ht="11" customHeight="1" x14ac:dyDescent="0.25">
      <c r="A170" t="s">
        <v>19466</v>
      </c>
      <c r="B170" s="7">
        <v>48</v>
      </c>
      <c r="C170" s="6" t="s">
        <v>13207</v>
      </c>
      <c r="D170" s="6" t="s">
        <v>12521</v>
      </c>
      <c r="E170" s="7">
        <v>1922</v>
      </c>
    </row>
    <row r="171" spans="1:5" ht="11" customHeight="1" x14ac:dyDescent="0.25">
      <c r="A171" t="s">
        <v>19467</v>
      </c>
      <c r="B171" s="7">
        <v>501</v>
      </c>
      <c r="C171" s="6" t="s">
        <v>14728</v>
      </c>
      <c r="D171" s="6" t="s">
        <v>12953</v>
      </c>
      <c r="E171" s="7">
        <v>1972</v>
      </c>
    </row>
    <row r="172" spans="1:5" ht="11" customHeight="1" x14ac:dyDescent="0.25">
      <c r="A172" t="s">
        <v>19468</v>
      </c>
      <c r="B172" s="7">
        <v>108</v>
      </c>
      <c r="C172" s="6" t="s">
        <v>13308</v>
      </c>
      <c r="D172" s="6" t="s">
        <v>12953</v>
      </c>
      <c r="E172" s="7">
        <v>1947</v>
      </c>
    </row>
    <row r="173" spans="1:5" ht="11" customHeight="1" x14ac:dyDescent="0.25">
      <c r="A173" t="s">
        <v>19469</v>
      </c>
      <c r="B173" s="7">
        <v>15</v>
      </c>
      <c r="C173" s="6" t="s">
        <v>12952</v>
      </c>
      <c r="D173" s="6" t="s">
        <v>12953</v>
      </c>
      <c r="E173" s="7">
        <v>1896</v>
      </c>
    </row>
    <row r="174" spans="1:5" ht="11" customHeight="1" x14ac:dyDescent="0.25">
      <c r="A174" t="s">
        <v>19470</v>
      </c>
      <c r="B174" s="7">
        <v>5</v>
      </c>
      <c r="C174" s="6" t="s">
        <v>12873</v>
      </c>
      <c r="D174" s="6" t="s">
        <v>12521</v>
      </c>
      <c r="E174" s="7">
        <v>1919</v>
      </c>
    </row>
    <row r="175" spans="1:5" ht="11" customHeight="1" x14ac:dyDescent="0.25">
      <c r="A175" t="s">
        <v>19471</v>
      </c>
      <c r="B175" s="7">
        <v>12</v>
      </c>
      <c r="C175" s="6" t="s">
        <v>1148</v>
      </c>
      <c r="D175" s="6" t="s">
        <v>12976</v>
      </c>
      <c r="E175" s="7">
        <v>1883</v>
      </c>
    </row>
    <row r="176" spans="1:5" ht="11" customHeight="1" x14ac:dyDescent="0.25">
      <c r="A176" t="s">
        <v>19472</v>
      </c>
      <c r="B176" s="7">
        <v>22</v>
      </c>
      <c r="C176" s="6" t="s">
        <v>12534</v>
      </c>
      <c r="D176" s="6" t="s">
        <v>12521</v>
      </c>
      <c r="E176" s="7">
        <v>1914</v>
      </c>
    </row>
    <row r="177" spans="1:5" ht="11" customHeight="1" x14ac:dyDescent="0.25">
      <c r="A177" t="s">
        <v>19473</v>
      </c>
      <c r="B177" s="7">
        <v>33</v>
      </c>
      <c r="C177" s="6" t="s">
        <v>12952</v>
      </c>
      <c r="D177" s="6" t="s">
        <v>12953</v>
      </c>
      <c r="E177" s="7">
        <v>1921</v>
      </c>
    </row>
    <row r="178" spans="1:5" ht="11" customHeight="1" x14ac:dyDescent="0.25">
      <c r="A178" t="s">
        <v>19474</v>
      </c>
      <c r="B178" s="7">
        <v>1236</v>
      </c>
      <c r="C178" s="6" t="s">
        <v>12952</v>
      </c>
      <c r="D178" s="6" t="s">
        <v>12953</v>
      </c>
      <c r="E178" s="7">
        <v>1949</v>
      </c>
    </row>
    <row r="179" spans="1:5" ht="11" customHeight="1" x14ac:dyDescent="0.25">
      <c r="A179" t="s">
        <v>19475</v>
      </c>
      <c r="B179" s="7">
        <v>11</v>
      </c>
      <c r="C179" s="6" t="s">
        <v>12952</v>
      </c>
      <c r="D179" s="6" t="s">
        <v>12953</v>
      </c>
      <c r="E179" s="7">
        <v>1911</v>
      </c>
    </row>
    <row r="180" spans="1:5" ht="11" customHeight="1" x14ac:dyDescent="0.25">
      <c r="A180" t="s">
        <v>19476</v>
      </c>
      <c r="B180" s="7">
        <v>15</v>
      </c>
      <c r="C180" s="6" t="s">
        <v>12952</v>
      </c>
      <c r="D180" s="6" t="s">
        <v>12953</v>
      </c>
      <c r="E180" s="7">
        <v>1895</v>
      </c>
    </row>
    <row r="181" spans="1:5" ht="11" customHeight="1" x14ac:dyDescent="0.25">
      <c r="A181" t="s">
        <v>19477</v>
      </c>
      <c r="B181" s="7">
        <v>1</v>
      </c>
      <c r="C181" s="6" t="s">
        <v>12010</v>
      </c>
      <c r="D181" s="6" t="s">
        <v>12521</v>
      </c>
      <c r="E181" s="7">
        <v>1913</v>
      </c>
    </row>
    <row r="182" spans="1:5" ht="11" customHeight="1" x14ac:dyDescent="0.25">
      <c r="A182" t="s">
        <v>19478</v>
      </c>
      <c r="B182" s="7">
        <v>8</v>
      </c>
      <c r="C182" s="6" t="s">
        <v>12952</v>
      </c>
      <c r="D182" s="6" t="s">
        <v>12953</v>
      </c>
      <c r="E182" s="7">
        <v>1894</v>
      </c>
    </row>
    <row r="183" spans="1:5" ht="11" customHeight="1" x14ac:dyDescent="0.25">
      <c r="A183" t="s">
        <v>19479</v>
      </c>
      <c r="B183" s="7">
        <v>46</v>
      </c>
      <c r="C183" s="6" t="s">
        <v>12957</v>
      </c>
      <c r="D183" s="6" t="s">
        <v>12521</v>
      </c>
      <c r="E183" s="7">
        <v>1919</v>
      </c>
    </row>
    <row r="184" spans="1:5" ht="11" customHeight="1" x14ac:dyDescent="0.25">
      <c r="A184" t="s">
        <v>19480</v>
      </c>
      <c r="B184" s="7">
        <v>264</v>
      </c>
      <c r="C184" s="6" t="s">
        <v>12041</v>
      </c>
      <c r="D184" s="6" t="s">
        <v>11983</v>
      </c>
      <c r="E184" s="7">
        <v>1994</v>
      </c>
    </row>
    <row r="185" spans="1:5" ht="11" customHeight="1" x14ac:dyDescent="0.25">
      <c r="A185" t="s">
        <v>19481</v>
      </c>
      <c r="B185" s="7">
        <v>7</v>
      </c>
      <c r="C185" s="6" t="s">
        <v>14823</v>
      </c>
      <c r="D185" s="6" t="s">
        <v>12953</v>
      </c>
      <c r="E185" s="7">
        <v>1888</v>
      </c>
    </row>
    <row r="186" spans="1:5" ht="11" customHeight="1" x14ac:dyDescent="0.25">
      <c r="A186" t="s">
        <v>19482</v>
      </c>
      <c r="B186" s="7">
        <v>2</v>
      </c>
      <c r="C186" s="6" t="s">
        <v>13087</v>
      </c>
      <c r="D186" s="6" t="s">
        <v>12521</v>
      </c>
      <c r="E186" s="7">
        <v>1858</v>
      </c>
    </row>
    <row r="187" spans="1:5" ht="11" customHeight="1" x14ac:dyDescent="0.25">
      <c r="A187" t="s">
        <v>19483</v>
      </c>
      <c r="B187" s="7">
        <v>12</v>
      </c>
      <c r="C187" s="6" t="s">
        <v>13087</v>
      </c>
      <c r="D187" s="6" t="s">
        <v>12521</v>
      </c>
      <c r="E187" s="7">
        <v>1860</v>
      </c>
    </row>
    <row r="188" spans="1:5" ht="11" customHeight="1" x14ac:dyDescent="0.25">
      <c r="A188" t="s">
        <v>19484</v>
      </c>
      <c r="B188" s="7">
        <v>26</v>
      </c>
      <c r="C188" s="6" t="s">
        <v>12010</v>
      </c>
      <c r="D188" s="6" t="s">
        <v>12521</v>
      </c>
      <c r="E188" s="7">
        <v>1932</v>
      </c>
    </row>
    <row r="189" spans="1:5" ht="11" customHeight="1" x14ac:dyDescent="0.25">
      <c r="A189" t="s">
        <v>19485</v>
      </c>
      <c r="B189" s="7">
        <v>71</v>
      </c>
      <c r="C189" s="6" t="s">
        <v>12010</v>
      </c>
      <c r="D189" s="6" t="s">
        <v>12521</v>
      </c>
      <c r="E189" s="7">
        <v>1909</v>
      </c>
    </row>
    <row r="190" spans="1:5" ht="11" customHeight="1" x14ac:dyDescent="0.25">
      <c r="A190" t="s">
        <v>19486</v>
      </c>
      <c r="B190" s="7">
        <v>13</v>
      </c>
      <c r="C190" s="6" t="s">
        <v>12645</v>
      </c>
      <c r="D190" s="6" t="s">
        <v>12521</v>
      </c>
      <c r="E190" s="7">
        <v>1994</v>
      </c>
    </row>
    <row r="191" spans="1:5" ht="11" customHeight="1" x14ac:dyDescent="0.25">
      <c r="A191" t="s">
        <v>19487</v>
      </c>
      <c r="B191" s="7">
        <v>551</v>
      </c>
      <c r="C191" s="6" t="s">
        <v>12645</v>
      </c>
      <c r="D191" s="6" t="s">
        <v>12521</v>
      </c>
      <c r="E191" s="7">
        <v>2020</v>
      </c>
    </row>
    <row r="192" spans="1:5" ht="11" customHeight="1" x14ac:dyDescent="0.25">
      <c r="A192" t="s">
        <v>19488</v>
      </c>
      <c r="B192" s="7">
        <v>15</v>
      </c>
      <c r="C192" s="6" t="s">
        <v>13699</v>
      </c>
      <c r="D192" s="6" t="s">
        <v>12976</v>
      </c>
      <c r="E192" s="7">
        <v>1905</v>
      </c>
    </row>
    <row r="193" spans="1:5" ht="11" customHeight="1" x14ac:dyDescent="0.25">
      <c r="A193" t="s">
        <v>19489</v>
      </c>
      <c r="B193" s="7">
        <v>54</v>
      </c>
      <c r="C193" s="6" t="s">
        <v>13699</v>
      </c>
      <c r="D193" s="6" t="s">
        <v>12976</v>
      </c>
      <c r="E193" s="7">
        <v>1904</v>
      </c>
    </row>
    <row r="194" spans="1:5" ht="11" customHeight="1" x14ac:dyDescent="0.25">
      <c r="A194" t="s">
        <v>19490</v>
      </c>
      <c r="B194" s="7">
        <v>13</v>
      </c>
      <c r="C194" s="6" t="s">
        <v>12019</v>
      </c>
      <c r="D194" s="6" t="s">
        <v>11983</v>
      </c>
      <c r="E194" s="7">
        <v>1950</v>
      </c>
    </row>
    <row r="195" spans="1:5" ht="11" customHeight="1" x14ac:dyDescent="0.25">
      <c r="A195" t="s">
        <v>12678</v>
      </c>
      <c r="B195" s="7">
        <v>1112</v>
      </c>
      <c r="C195" s="6" t="s">
        <v>12674</v>
      </c>
      <c r="D195" s="6" t="s">
        <v>12521</v>
      </c>
      <c r="E195" s="7">
        <v>2020</v>
      </c>
    </row>
    <row r="196" spans="1:5" ht="11" customHeight="1" x14ac:dyDescent="0.25">
      <c r="A196" t="s">
        <v>19491</v>
      </c>
      <c r="B196" s="7">
        <v>5</v>
      </c>
      <c r="C196" s="6" t="s">
        <v>12660</v>
      </c>
      <c r="D196" s="6" t="s">
        <v>12521</v>
      </c>
      <c r="E196" s="7">
        <v>1944</v>
      </c>
    </row>
    <row r="197" spans="1:5" ht="11" customHeight="1" x14ac:dyDescent="0.25">
      <c r="A197" t="s">
        <v>19492</v>
      </c>
      <c r="B197" s="7">
        <v>8</v>
      </c>
      <c r="C197" s="6" t="s">
        <v>12873</v>
      </c>
      <c r="D197" s="6" t="s">
        <v>12521</v>
      </c>
      <c r="E197" s="7">
        <v>1920</v>
      </c>
    </row>
    <row r="198" spans="1:5" ht="11" customHeight="1" x14ac:dyDescent="0.25">
      <c r="A198" t="s">
        <v>19493</v>
      </c>
      <c r="B198" s="7">
        <v>63</v>
      </c>
      <c r="C198" s="6" t="s">
        <v>12686</v>
      </c>
      <c r="D198" s="6" t="s">
        <v>12687</v>
      </c>
      <c r="E198" s="7">
        <v>1915</v>
      </c>
    </row>
    <row r="199" spans="1:5" ht="11" customHeight="1" x14ac:dyDescent="0.25">
      <c r="A199" t="s">
        <v>19494</v>
      </c>
      <c r="B199" s="7">
        <v>305</v>
      </c>
      <c r="C199" s="6" t="s">
        <v>12949</v>
      </c>
      <c r="D199" s="6" t="s">
        <v>12521</v>
      </c>
      <c r="E199" s="7">
        <v>1939</v>
      </c>
    </row>
    <row r="200" spans="1:5" ht="11" customHeight="1" x14ac:dyDescent="0.25">
      <c r="A200" t="s">
        <v>19495</v>
      </c>
      <c r="B200" s="7">
        <v>118</v>
      </c>
      <c r="C200" s="6" t="s">
        <v>13150</v>
      </c>
      <c r="D200" s="6" t="s">
        <v>12521</v>
      </c>
      <c r="E200" s="7">
        <v>1920</v>
      </c>
    </row>
    <row r="201" spans="1:5" ht="11" customHeight="1" x14ac:dyDescent="0.25">
      <c r="A201" t="s">
        <v>19496</v>
      </c>
      <c r="B201" s="7">
        <v>22</v>
      </c>
      <c r="C201" s="6" t="s">
        <v>12010</v>
      </c>
      <c r="D201" s="6" t="s">
        <v>12521</v>
      </c>
      <c r="E201" s="7">
        <v>1913</v>
      </c>
    </row>
    <row r="202" spans="1:5" ht="11" customHeight="1" x14ac:dyDescent="0.25">
      <c r="A202" t="s">
        <v>19497</v>
      </c>
      <c r="B202" s="7">
        <v>14</v>
      </c>
      <c r="C202" s="6" t="s">
        <v>12873</v>
      </c>
      <c r="D202" s="6" t="s">
        <v>12521</v>
      </c>
      <c r="E202" s="7">
        <v>1919</v>
      </c>
    </row>
    <row r="203" spans="1:5" ht="11" customHeight="1" x14ac:dyDescent="0.25">
      <c r="A203" t="s">
        <v>19498</v>
      </c>
      <c r="B203" s="7">
        <v>2</v>
      </c>
      <c r="C203" s="6" t="s">
        <v>12534</v>
      </c>
      <c r="D203" s="6" t="s">
        <v>12521</v>
      </c>
      <c r="E203" s="7">
        <v>1913</v>
      </c>
    </row>
    <row r="204" spans="1:5" ht="11" customHeight="1" x14ac:dyDescent="0.25">
      <c r="A204" t="s">
        <v>19499</v>
      </c>
      <c r="B204" s="7">
        <v>50</v>
      </c>
      <c r="C204" s="6" t="s">
        <v>12020</v>
      </c>
      <c r="D204" s="6" t="s">
        <v>11983</v>
      </c>
      <c r="E204" s="7">
        <v>1894</v>
      </c>
    </row>
    <row r="205" spans="1:5" ht="11" customHeight="1" x14ac:dyDescent="0.25">
      <c r="A205" t="s">
        <v>19500</v>
      </c>
      <c r="B205" s="7">
        <v>2</v>
      </c>
      <c r="C205" s="6" t="s">
        <v>2123</v>
      </c>
      <c r="D205" s="6" t="s">
        <v>12521</v>
      </c>
      <c r="E205" s="7">
        <v>1945</v>
      </c>
    </row>
    <row r="206" spans="1:5" ht="11" customHeight="1" x14ac:dyDescent="0.25">
      <c r="A206" t="s">
        <v>19501</v>
      </c>
      <c r="B206" s="7">
        <v>4</v>
      </c>
      <c r="C206" s="6" t="s">
        <v>12657</v>
      </c>
      <c r="D206" s="6" t="s">
        <v>12521</v>
      </c>
      <c r="E206" s="7">
        <v>1916</v>
      </c>
    </row>
    <row r="207" spans="1:5" ht="11" customHeight="1" x14ac:dyDescent="0.25">
      <c r="A207" t="s">
        <v>19502</v>
      </c>
      <c r="B207" s="7">
        <v>10</v>
      </c>
      <c r="C207" s="6" t="s">
        <v>12010</v>
      </c>
      <c r="D207" s="6" t="s">
        <v>12521</v>
      </c>
      <c r="E207" s="7">
        <v>1947</v>
      </c>
    </row>
    <row r="208" spans="1:5" ht="11" customHeight="1" x14ac:dyDescent="0.25">
      <c r="A208" t="s">
        <v>19503</v>
      </c>
      <c r="B208" s="7">
        <v>8</v>
      </c>
      <c r="C208" s="6" t="s">
        <v>12873</v>
      </c>
      <c r="D208" s="6" t="s">
        <v>12521</v>
      </c>
      <c r="E208" s="7">
        <v>1918</v>
      </c>
    </row>
    <row r="209" spans="1:5" ht="11" customHeight="1" x14ac:dyDescent="0.25">
      <c r="A209" t="s">
        <v>19504</v>
      </c>
      <c r="B209" s="7">
        <v>433</v>
      </c>
      <c r="C209" s="6" t="s">
        <v>13084</v>
      </c>
      <c r="D209" s="6" t="s">
        <v>12953</v>
      </c>
      <c r="E209" s="7">
        <v>1972</v>
      </c>
    </row>
    <row r="210" spans="1:5" ht="11" customHeight="1" x14ac:dyDescent="0.25">
      <c r="A210" t="s">
        <v>19505</v>
      </c>
      <c r="B210" s="7">
        <v>79</v>
      </c>
      <c r="C210" s="6" t="s">
        <v>12401</v>
      </c>
      <c r="D210" s="6" t="s">
        <v>11983</v>
      </c>
      <c r="E210" s="7">
        <v>1921</v>
      </c>
    </row>
    <row r="211" spans="1:5" ht="11" customHeight="1" x14ac:dyDescent="0.25">
      <c r="A211" t="s">
        <v>19506</v>
      </c>
      <c r="B211" s="7">
        <v>108</v>
      </c>
      <c r="C211" s="6" t="s">
        <v>12952</v>
      </c>
      <c r="D211" s="6" t="s">
        <v>12953</v>
      </c>
      <c r="E211" s="7">
        <v>1949</v>
      </c>
    </row>
    <row r="212" spans="1:5" ht="11" customHeight="1" x14ac:dyDescent="0.25">
      <c r="A212" t="s">
        <v>19507</v>
      </c>
      <c r="B212" s="7">
        <v>28</v>
      </c>
      <c r="C212" s="6" t="s">
        <v>12659</v>
      </c>
      <c r="D212" s="6" t="s">
        <v>12521</v>
      </c>
      <c r="E212" s="7">
        <v>1884</v>
      </c>
    </row>
    <row r="213" spans="1:5" ht="11" customHeight="1" x14ac:dyDescent="0.25">
      <c r="A213" t="s">
        <v>19508</v>
      </c>
      <c r="B213" s="7">
        <v>65</v>
      </c>
      <c r="C213" s="6" t="s">
        <v>12573</v>
      </c>
      <c r="D213" s="6" t="s">
        <v>12521</v>
      </c>
      <c r="E213" s="7">
        <v>1920</v>
      </c>
    </row>
    <row r="214" spans="1:5" ht="11" customHeight="1" x14ac:dyDescent="0.25">
      <c r="A214" t="s">
        <v>19509</v>
      </c>
      <c r="B214" s="7">
        <v>19</v>
      </c>
      <c r="C214" s="6" t="s">
        <v>12002</v>
      </c>
      <c r="D214" s="6" t="s">
        <v>11983</v>
      </c>
      <c r="E214" s="7">
        <v>1918</v>
      </c>
    </row>
    <row r="215" spans="1:5" ht="11" customHeight="1" x14ac:dyDescent="0.25">
      <c r="A215" t="s">
        <v>19510</v>
      </c>
      <c r="B215" s="7">
        <v>95</v>
      </c>
      <c r="C215" s="6" t="s">
        <v>12002</v>
      </c>
      <c r="D215" s="6" t="s">
        <v>11983</v>
      </c>
      <c r="E215" s="7">
        <v>1958</v>
      </c>
    </row>
    <row r="216" spans="1:5" ht="11" customHeight="1" x14ac:dyDescent="0.25">
      <c r="A216" t="s">
        <v>19511</v>
      </c>
      <c r="B216" s="7">
        <v>60</v>
      </c>
      <c r="C216" s="6" t="s">
        <v>12004</v>
      </c>
      <c r="D216" s="6" t="s">
        <v>11983</v>
      </c>
      <c r="E216" s="7">
        <v>1908</v>
      </c>
    </row>
    <row r="217" spans="1:5" ht="11" customHeight="1" x14ac:dyDescent="0.25">
      <c r="A217" t="s">
        <v>19512</v>
      </c>
      <c r="B217" s="7">
        <v>37</v>
      </c>
      <c r="C217" s="6" t="s">
        <v>14823</v>
      </c>
      <c r="D217" s="6" t="s">
        <v>12953</v>
      </c>
      <c r="E217" s="7">
        <v>1953</v>
      </c>
    </row>
    <row r="218" spans="1:5" ht="11" customHeight="1" x14ac:dyDescent="0.25">
      <c r="A218" t="s">
        <v>19513</v>
      </c>
      <c r="B218" s="7">
        <v>47</v>
      </c>
      <c r="C218" s="6" t="s">
        <v>12534</v>
      </c>
      <c r="D218" s="6" t="s">
        <v>12521</v>
      </c>
      <c r="E218" s="7">
        <v>1915</v>
      </c>
    </row>
    <row r="219" spans="1:5" ht="11" customHeight="1" x14ac:dyDescent="0.25">
      <c r="A219" t="s">
        <v>19514</v>
      </c>
      <c r="B219" s="7">
        <v>68</v>
      </c>
      <c r="C219" s="6" t="s">
        <v>12873</v>
      </c>
      <c r="D219" s="6" t="s">
        <v>12521</v>
      </c>
      <c r="E219" s="7">
        <v>1923</v>
      </c>
    </row>
    <row r="220" spans="1:5" ht="11" customHeight="1" x14ac:dyDescent="0.25">
      <c r="A220" t="s">
        <v>19515</v>
      </c>
      <c r="B220" s="7">
        <v>93</v>
      </c>
      <c r="C220" s="6" t="s">
        <v>13018</v>
      </c>
      <c r="D220" s="6" t="s">
        <v>12953</v>
      </c>
      <c r="E220" s="7">
        <v>1925</v>
      </c>
    </row>
    <row r="221" spans="1:5" ht="11" customHeight="1" x14ac:dyDescent="0.25">
      <c r="A221" t="s">
        <v>19516</v>
      </c>
      <c r="B221" s="7">
        <v>29</v>
      </c>
      <c r="C221" s="6" t="s">
        <v>12452</v>
      </c>
      <c r="D221" s="6" t="s">
        <v>12953</v>
      </c>
      <c r="E221" s="7">
        <v>1966</v>
      </c>
    </row>
    <row r="222" spans="1:5" ht="11" customHeight="1" x14ac:dyDescent="0.25">
      <c r="A222" t="s">
        <v>19517</v>
      </c>
      <c r="B222" s="7">
        <v>59</v>
      </c>
      <c r="C222" s="6" t="s">
        <v>12019</v>
      </c>
      <c r="D222" s="6" t="s">
        <v>11983</v>
      </c>
      <c r="E222" s="7">
        <v>1951</v>
      </c>
    </row>
    <row r="223" spans="1:5" ht="11" customHeight="1" x14ac:dyDescent="0.25">
      <c r="A223" t="s">
        <v>19518</v>
      </c>
      <c r="B223" s="7">
        <v>17</v>
      </c>
      <c r="C223" s="6" t="s">
        <v>2123</v>
      </c>
      <c r="D223" s="6" t="s">
        <v>12521</v>
      </c>
      <c r="E223" s="7">
        <v>1946</v>
      </c>
    </row>
    <row r="224" spans="1:5" ht="11" customHeight="1" x14ac:dyDescent="0.25">
      <c r="A224" t="s">
        <v>19519</v>
      </c>
      <c r="B224" s="7">
        <v>196</v>
      </c>
      <c r="C224" s="6" t="s">
        <v>12660</v>
      </c>
      <c r="D224" s="6" t="s">
        <v>12521</v>
      </c>
      <c r="E224" s="7">
        <v>1924</v>
      </c>
    </row>
    <row r="225" spans="1:5" ht="11" customHeight="1" x14ac:dyDescent="0.25">
      <c r="A225" t="s">
        <v>19520</v>
      </c>
      <c r="B225" s="7">
        <v>11</v>
      </c>
      <c r="C225" s="6" t="s">
        <v>12952</v>
      </c>
      <c r="D225" s="6" t="s">
        <v>12953</v>
      </c>
      <c r="E225" s="7">
        <v>1896</v>
      </c>
    </row>
    <row r="226" spans="1:5" ht="11" customHeight="1" x14ac:dyDescent="0.25">
      <c r="A226" t="s">
        <v>19521</v>
      </c>
      <c r="B226" s="7">
        <v>34</v>
      </c>
      <c r="C226" s="6" t="s">
        <v>14746</v>
      </c>
      <c r="D226" s="6" t="s">
        <v>12953</v>
      </c>
      <c r="E226" s="7">
        <v>1895</v>
      </c>
    </row>
    <row r="227" spans="1:5" ht="11" customHeight="1" x14ac:dyDescent="0.25">
      <c r="A227" t="s">
        <v>19522</v>
      </c>
      <c r="B227" s="7">
        <v>57</v>
      </c>
      <c r="C227" s="6" t="s">
        <v>2123</v>
      </c>
      <c r="D227" s="6" t="s">
        <v>12521</v>
      </c>
      <c r="E227" s="7">
        <v>1949</v>
      </c>
    </row>
    <row r="228" spans="1:5" ht="11" customHeight="1" x14ac:dyDescent="0.25">
      <c r="A228" t="s">
        <v>19523</v>
      </c>
      <c r="B228" s="7">
        <v>46</v>
      </c>
      <c r="C228" s="6" t="s">
        <v>11988</v>
      </c>
      <c r="D228" s="6" t="s">
        <v>11983</v>
      </c>
      <c r="E228" s="7">
        <v>1894</v>
      </c>
    </row>
    <row r="229" spans="1:5" ht="11" customHeight="1" x14ac:dyDescent="0.25">
      <c r="A229" t="s">
        <v>19524</v>
      </c>
      <c r="B229" s="7">
        <v>64</v>
      </c>
      <c r="C229" s="6" t="s">
        <v>12030</v>
      </c>
      <c r="D229" s="6" t="s">
        <v>11983</v>
      </c>
      <c r="E229" s="7">
        <v>1887</v>
      </c>
    </row>
    <row r="230" spans="1:5" ht="11" customHeight="1" x14ac:dyDescent="0.25">
      <c r="A230" t="s">
        <v>19525</v>
      </c>
      <c r="B230" s="7">
        <v>27</v>
      </c>
      <c r="C230" s="6" t="s">
        <v>11985</v>
      </c>
      <c r="D230" s="6" t="s">
        <v>11983</v>
      </c>
      <c r="E230" s="7">
        <v>1944</v>
      </c>
    </row>
    <row r="231" spans="1:5" ht="11" customHeight="1" x14ac:dyDescent="0.25">
      <c r="A231" t="s">
        <v>19526</v>
      </c>
      <c r="B231" s="7">
        <v>52</v>
      </c>
      <c r="C231" s="6" t="s">
        <v>11998</v>
      </c>
      <c r="D231" s="6" t="s">
        <v>11983</v>
      </c>
      <c r="E231" s="7">
        <v>1903</v>
      </c>
    </row>
    <row r="232" spans="1:5" ht="11" customHeight="1" x14ac:dyDescent="0.25">
      <c r="A232" t="s">
        <v>19527</v>
      </c>
      <c r="B232" s="7">
        <v>312</v>
      </c>
      <c r="C232" s="6" t="s">
        <v>11998</v>
      </c>
      <c r="D232" s="6" t="s">
        <v>11983</v>
      </c>
      <c r="E232" s="7">
        <v>1958</v>
      </c>
    </row>
    <row r="233" spans="1:5" ht="11" customHeight="1" x14ac:dyDescent="0.25">
      <c r="A233" t="s">
        <v>19528</v>
      </c>
      <c r="B233" s="7">
        <v>221</v>
      </c>
      <c r="C233" s="6" t="s">
        <v>11987</v>
      </c>
      <c r="D233" s="6" t="s">
        <v>11983</v>
      </c>
      <c r="E233" s="7">
        <v>1944</v>
      </c>
    </row>
    <row r="234" spans="1:5" ht="11" customHeight="1" x14ac:dyDescent="0.25">
      <c r="A234" t="s">
        <v>19529</v>
      </c>
      <c r="B234" s="7">
        <v>261</v>
      </c>
      <c r="C234" s="6" t="s">
        <v>13966</v>
      </c>
      <c r="D234" s="6" t="s">
        <v>12976</v>
      </c>
      <c r="E234" s="7">
        <v>1947</v>
      </c>
    </row>
    <row r="235" spans="1:5" ht="11" customHeight="1" x14ac:dyDescent="0.25">
      <c r="A235" t="s">
        <v>19530</v>
      </c>
      <c r="B235" s="7">
        <v>316</v>
      </c>
      <c r="C235" s="6" t="s">
        <v>13308</v>
      </c>
      <c r="D235" s="6" t="s">
        <v>12953</v>
      </c>
      <c r="E235" s="7">
        <v>1954</v>
      </c>
    </row>
    <row r="236" spans="1:5" ht="11" customHeight="1" x14ac:dyDescent="0.25">
      <c r="A236" t="s">
        <v>19531</v>
      </c>
      <c r="B236" s="7">
        <v>83</v>
      </c>
      <c r="C236" s="6" t="s">
        <v>12002</v>
      </c>
      <c r="D236" s="6" t="s">
        <v>11983</v>
      </c>
      <c r="E236" s="7">
        <v>1927</v>
      </c>
    </row>
    <row r="237" spans="1:5" ht="11" customHeight="1" x14ac:dyDescent="0.25">
      <c r="A237" t="s">
        <v>19532</v>
      </c>
      <c r="B237" s="7">
        <v>62</v>
      </c>
      <c r="C237" s="6" t="s">
        <v>12952</v>
      </c>
      <c r="D237" s="6" t="s">
        <v>12953</v>
      </c>
      <c r="E237" s="7">
        <v>1922</v>
      </c>
    </row>
    <row r="238" spans="1:5" ht="11" customHeight="1" x14ac:dyDescent="0.25">
      <c r="A238" t="s">
        <v>19533</v>
      </c>
      <c r="B238" s="7">
        <v>43</v>
      </c>
      <c r="C238" s="6" t="s">
        <v>11993</v>
      </c>
      <c r="D238" s="6" t="s">
        <v>11983</v>
      </c>
      <c r="E238" s="7">
        <v>1917</v>
      </c>
    </row>
    <row r="239" spans="1:5" ht="11" customHeight="1" x14ac:dyDescent="0.25">
      <c r="A239" t="s">
        <v>19534</v>
      </c>
      <c r="B239" s="7">
        <v>6</v>
      </c>
      <c r="C239" s="6" t="s">
        <v>12957</v>
      </c>
      <c r="D239" s="6" t="s">
        <v>12521</v>
      </c>
      <c r="E239" s="7">
        <v>1893</v>
      </c>
    </row>
    <row r="240" spans="1:5" ht="11" customHeight="1" x14ac:dyDescent="0.25">
      <c r="A240" t="s">
        <v>19535</v>
      </c>
      <c r="B240" s="7">
        <v>91</v>
      </c>
      <c r="C240" s="6" t="s">
        <v>12002</v>
      </c>
      <c r="D240" s="6" t="s">
        <v>11983</v>
      </c>
      <c r="E240" s="7">
        <v>1927</v>
      </c>
    </row>
    <row r="241" spans="1:5" ht="11" customHeight="1" x14ac:dyDescent="0.25">
      <c r="A241" t="s">
        <v>19536</v>
      </c>
      <c r="B241" s="7">
        <v>62</v>
      </c>
      <c r="C241" s="6" t="s">
        <v>12957</v>
      </c>
      <c r="D241" s="6" t="s">
        <v>12521</v>
      </c>
      <c r="E241" s="7">
        <v>1943</v>
      </c>
    </row>
    <row r="242" spans="1:5" ht="11" customHeight="1" x14ac:dyDescent="0.25">
      <c r="A242" t="s">
        <v>19537</v>
      </c>
      <c r="B242" s="7">
        <v>52</v>
      </c>
      <c r="C242" s="6" t="s">
        <v>2123</v>
      </c>
      <c r="D242" s="6" t="s">
        <v>12521</v>
      </c>
      <c r="E242" s="7">
        <v>1949</v>
      </c>
    </row>
    <row r="243" spans="1:5" ht="11" customHeight="1" x14ac:dyDescent="0.25">
      <c r="A243" t="s">
        <v>19538</v>
      </c>
      <c r="B243" s="7">
        <v>387</v>
      </c>
      <c r="C243" s="6" t="s">
        <v>12042</v>
      </c>
      <c r="D243" s="6" t="s">
        <v>11983</v>
      </c>
      <c r="E243" s="7">
        <v>1967</v>
      </c>
    </row>
    <row r="244" spans="1:5" ht="11" customHeight="1" x14ac:dyDescent="0.25">
      <c r="A244" t="s">
        <v>19539</v>
      </c>
      <c r="B244" s="7">
        <v>152</v>
      </c>
      <c r="C244" s="6" t="s">
        <v>12045</v>
      </c>
      <c r="D244" s="6" t="s">
        <v>11983</v>
      </c>
      <c r="E244" s="7">
        <v>1944</v>
      </c>
    </row>
    <row r="245" spans="1:5" ht="11" customHeight="1" x14ac:dyDescent="0.25">
      <c r="A245" t="s">
        <v>19540</v>
      </c>
      <c r="B245" s="7">
        <v>28</v>
      </c>
      <c r="C245" s="6" t="s">
        <v>11993</v>
      </c>
      <c r="D245" s="6" t="s">
        <v>11983</v>
      </c>
      <c r="E245" s="7">
        <v>1929</v>
      </c>
    </row>
    <row r="246" spans="1:5" ht="11" customHeight="1" x14ac:dyDescent="0.25">
      <c r="A246" t="s">
        <v>19541</v>
      </c>
      <c r="B246" s="7">
        <v>103</v>
      </c>
      <c r="C246" s="6" t="s">
        <v>12029</v>
      </c>
      <c r="D246" s="6" t="s">
        <v>11983</v>
      </c>
      <c r="E246" s="7">
        <v>1959</v>
      </c>
    </row>
    <row r="247" spans="1:5" ht="11" customHeight="1" x14ac:dyDescent="0.25">
      <c r="A247" t="s">
        <v>19542</v>
      </c>
      <c r="B247" s="7">
        <v>52</v>
      </c>
      <c r="C247" s="6" t="s">
        <v>2123</v>
      </c>
      <c r="D247" s="6" t="s">
        <v>12521</v>
      </c>
      <c r="E247" s="7">
        <v>1949</v>
      </c>
    </row>
    <row r="248" spans="1:5" ht="11" customHeight="1" x14ac:dyDescent="0.25">
      <c r="A248" t="s">
        <v>19543</v>
      </c>
      <c r="B248" s="7">
        <v>13</v>
      </c>
      <c r="C248" s="6" t="s">
        <v>2123</v>
      </c>
      <c r="D248" s="6" t="s">
        <v>12521</v>
      </c>
      <c r="E248" s="7">
        <v>1946</v>
      </c>
    </row>
    <row r="249" spans="1:5" ht="11" customHeight="1" x14ac:dyDescent="0.25">
      <c r="A249" t="s">
        <v>19544</v>
      </c>
      <c r="B249" s="7">
        <v>42</v>
      </c>
      <c r="C249" s="6" t="s">
        <v>12952</v>
      </c>
      <c r="D249" s="6" t="s">
        <v>12953</v>
      </c>
      <c r="E249" s="7">
        <v>1949</v>
      </c>
    </row>
    <row r="250" spans="1:5" ht="11" customHeight="1" x14ac:dyDescent="0.25">
      <c r="A250" t="s">
        <v>19545</v>
      </c>
      <c r="B250" s="7">
        <v>120</v>
      </c>
      <c r="C250" s="6" t="s">
        <v>16103</v>
      </c>
      <c r="D250" s="6" t="s">
        <v>12455</v>
      </c>
      <c r="E250" s="7">
        <v>1988</v>
      </c>
    </row>
    <row r="251" spans="1:5" ht="11" customHeight="1" x14ac:dyDescent="0.25">
      <c r="A251" t="s">
        <v>19546</v>
      </c>
      <c r="B251" s="7">
        <v>36</v>
      </c>
      <c r="C251" s="6" t="s">
        <v>5063</v>
      </c>
      <c r="D251" s="6" t="s">
        <v>12521</v>
      </c>
      <c r="E251" s="7">
        <v>1898</v>
      </c>
    </row>
    <row r="252" spans="1:5" ht="11" customHeight="1" x14ac:dyDescent="0.25">
      <c r="A252" t="s">
        <v>19547</v>
      </c>
      <c r="B252" s="7">
        <v>130</v>
      </c>
      <c r="C252" s="6" t="s">
        <v>12949</v>
      </c>
      <c r="D252" s="6" t="s">
        <v>12521</v>
      </c>
      <c r="E252" s="7">
        <v>1944</v>
      </c>
    </row>
    <row r="253" spans="1:5" ht="11" customHeight="1" x14ac:dyDescent="0.25">
      <c r="A253" t="s">
        <v>19548</v>
      </c>
      <c r="B253" s="7">
        <v>6</v>
      </c>
      <c r="C253" s="6" t="s">
        <v>3183</v>
      </c>
      <c r="D253" s="6" t="s">
        <v>12521</v>
      </c>
      <c r="E253" s="7">
        <v>1848</v>
      </c>
    </row>
    <row r="254" spans="1:5" ht="11" customHeight="1" x14ac:dyDescent="0.25">
      <c r="A254" t="s">
        <v>19549</v>
      </c>
      <c r="B254" s="7">
        <v>28</v>
      </c>
      <c r="C254" s="6" t="s">
        <v>11992</v>
      </c>
      <c r="D254" s="6" t="s">
        <v>11983</v>
      </c>
      <c r="E254" s="7">
        <v>1919</v>
      </c>
    </row>
    <row r="255" spans="1:5" ht="11" customHeight="1" x14ac:dyDescent="0.25">
      <c r="A255" t="s">
        <v>19550</v>
      </c>
      <c r="B255" s="7">
        <v>30</v>
      </c>
      <c r="C255" s="6" t="s">
        <v>12950</v>
      </c>
      <c r="D255" s="6" t="s">
        <v>12455</v>
      </c>
      <c r="E255" s="7">
        <v>1915</v>
      </c>
    </row>
    <row r="256" spans="1:5" ht="11" customHeight="1" x14ac:dyDescent="0.25">
      <c r="A256" t="s">
        <v>19551</v>
      </c>
      <c r="B256" s="7">
        <v>46</v>
      </c>
      <c r="C256" s="6" t="s">
        <v>12951</v>
      </c>
      <c r="D256" s="6" t="s">
        <v>11983</v>
      </c>
      <c r="E256" s="7">
        <v>1905</v>
      </c>
    </row>
    <row r="257" spans="1:5" ht="11" customHeight="1" x14ac:dyDescent="0.25">
      <c r="A257" t="s">
        <v>19552</v>
      </c>
      <c r="B257" s="7">
        <v>12</v>
      </c>
      <c r="C257" s="6" t="s">
        <v>12947</v>
      </c>
      <c r="D257" s="6" t="s">
        <v>12521</v>
      </c>
      <c r="E257" s="7">
        <v>1916</v>
      </c>
    </row>
    <row r="258" spans="1:5" ht="11" customHeight="1" x14ac:dyDescent="0.25">
      <c r="A258" t="s">
        <v>19553</v>
      </c>
      <c r="B258" s="7">
        <v>42</v>
      </c>
      <c r="C258" s="6" t="s">
        <v>12952</v>
      </c>
      <c r="D258" s="6" t="s">
        <v>12953</v>
      </c>
      <c r="E258" s="7">
        <v>1905</v>
      </c>
    </row>
    <row r="259" spans="1:5" ht="11" customHeight="1" x14ac:dyDescent="0.25">
      <c r="A259" t="s">
        <v>19554</v>
      </c>
      <c r="B259" s="7">
        <v>27</v>
      </c>
      <c r="C259" s="6" t="s">
        <v>12454</v>
      </c>
      <c r="D259" s="6" t="s">
        <v>12455</v>
      </c>
      <c r="E259" s="7">
        <v>1916</v>
      </c>
    </row>
    <row r="260" spans="1:5" ht="11" customHeight="1" x14ac:dyDescent="0.25">
      <c r="A260" t="s">
        <v>19555</v>
      </c>
      <c r="B260" s="7">
        <v>32</v>
      </c>
      <c r="C260" s="6" t="s">
        <v>12954</v>
      </c>
      <c r="D260" s="6" t="s">
        <v>12455</v>
      </c>
      <c r="E260" s="7">
        <v>1919</v>
      </c>
    </row>
    <row r="261" spans="1:5" ht="11" customHeight="1" x14ac:dyDescent="0.25">
      <c r="A261" t="s">
        <v>19556</v>
      </c>
      <c r="B261" s="7">
        <v>25</v>
      </c>
      <c r="C261" s="6" t="s">
        <v>12955</v>
      </c>
      <c r="D261" s="6" t="s">
        <v>12455</v>
      </c>
      <c r="E261" s="7">
        <v>1914</v>
      </c>
    </row>
    <row r="262" spans="1:5" ht="11" customHeight="1" x14ac:dyDescent="0.25">
      <c r="A262" t="s">
        <v>19557</v>
      </c>
      <c r="B262" s="7">
        <v>54</v>
      </c>
      <c r="C262" s="6" t="s">
        <v>12952</v>
      </c>
      <c r="D262" s="6" t="s">
        <v>12953</v>
      </c>
      <c r="E262" s="7">
        <v>1906</v>
      </c>
    </row>
    <row r="263" spans="1:5" ht="11" customHeight="1" x14ac:dyDescent="0.25">
      <c r="A263" t="s">
        <v>19558</v>
      </c>
      <c r="B263" s="7">
        <v>64</v>
      </c>
      <c r="C263" s="6" t="s">
        <v>11993</v>
      </c>
      <c r="D263" s="6" t="s">
        <v>11983</v>
      </c>
      <c r="E263" s="7">
        <v>1911</v>
      </c>
    </row>
    <row r="264" spans="1:5" ht="11" customHeight="1" x14ac:dyDescent="0.25">
      <c r="A264" t="s">
        <v>19559</v>
      </c>
      <c r="B264" s="7">
        <v>51</v>
      </c>
      <c r="C264" s="6" t="s">
        <v>12957</v>
      </c>
      <c r="D264" s="6" t="s">
        <v>12521</v>
      </c>
      <c r="E264" s="7">
        <v>1908</v>
      </c>
    </row>
    <row r="265" spans="1:5" ht="11" customHeight="1" x14ac:dyDescent="0.25">
      <c r="A265" t="s">
        <v>19560</v>
      </c>
      <c r="B265" s="7">
        <v>23</v>
      </c>
      <c r="C265" s="6" t="s">
        <v>6844</v>
      </c>
      <c r="D265" s="6" t="s">
        <v>12455</v>
      </c>
      <c r="E265" s="7">
        <v>1915</v>
      </c>
    </row>
    <row r="266" spans="1:5" ht="11" customHeight="1" x14ac:dyDescent="0.25">
      <c r="A266" t="s">
        <v>19561</v>
      </c>
      <c r="B266" s="7">
        <v>38</v>
      </c>
      <c r="C266" s="6" t="s">
        <v>12027</v>
      </c>
      <c r="D266" s="6" t="s">
        <v>11983</v>
      </c>
      <c r="E266" s="7">
        <v>1906</v>
      </c>
    </row>
    <row r="267" spans="1:5" ht="11" customHeight="1" x14ac:dyDescent="0.25">
      <c r="A267" t="s">
        <v>19562</v>
      </c>
      <c r="B267" s="7">
        <v>25</v>
      </c>
      <c r="C267" s="6" t="s">
        <v>12956</v>
      </c>
      <c r="D267" s="6" t="s">
        <v>11983</v>
      </c>
      <c r="E267" s="7">
        <v>1909</v>
      </c>
    </row>
    <row r="268" spans="1:5" ht="11" customHeight="1" x14ac:dyDescent="0.25">
      <c r="A268" t="s">
        <v>19563</v>
      </c>
      <c r="B268" s="7">
        <v>12</v>
      </c>
      <c r="C268" s="6" t="s">
        <v>12948</v>
      </c>
      <c r="D268" s="6" t="s">
        <v>12521</v>
      </c>
      <c r="E268" s="7">
        <v>1916</v>
      </c>
    </row>
    <row r="269" spans="1:5" ht="11" customHeight="1" x14ac:dyDescent="0.25">
      <c r="A269" t="s">
        <v>19564</v>
      </c>
      <c r="B269" s="7">
        <v>25</v>
      </c>
      <c r="C269" s="6" t="s">
        <v>2300</v>
      </c>
      <c r="D269" s="6" t="s">
        <v>12521</v>
      </c>
      <c r="E269" s="7">
        <v>1916</v>
      </c>
    </row>
    <row r="270" spans="1:5" ht="11" customHeight="1" x14ac:dyDescent="0.25">
      <c r="A270" t="s">
        <v>19565</v>
      </c>
      <c r="B270" s="7">
        <v>16</v>
      </c>
      <c r="C270" s="6" t="s">
        <v>12949</v>
      </c>
      <c r="D270" s="6" t="s">
        <v>12521</v>
      </c>
      <c r="E270" s="7">
        <v>1916</v>
      </c>
    </row>
    <row r="271" spans="1:5" ht="11" customHeight="1" x14ac:dyDescent="0.25">
      <c r="A271" t="s">
        <v>19566</v>
      </c>
      <c r="B271" s="7">
        <v>12</v>
      </c>
      <c r="C271" s="6" t="s">
        <v>12656</v>
      </c>
      <c r="D271" s="6" t="s">
        <v>12521</v>
      </c>
      <c r="E271" s="7">
        <v>1918</v>
      </c>
    </row>
    <row r="272" spans="1:5" ht="11" customHeight="1" x14ac:dyDescent="0.25">
      <c r="A272" t="s">
        <v>19567</v>
      </c>
      <c r="B272" s="7">
        <v>21</v>
      </c>
      <c r="C272" s="6" t="s">
        <v>12534</v>
      </c>
      <c r="D272" s="6" t="s">
        <v>12521</v>
      </c>
      <c r="E272" s="7">
        <v>1944</v>
      </c>
    </row>
    <row r="273" spans="1:5" ht="11" customHeight="1" x14ac:dyDescent="0.25">
      <c r="A273" t="s">
        <v>19568</v>
      </c>
      <c r="B273" s="7">
        <v>16</v>
      </c>
      <c r="C273" s="6" t="s">
        <v>4020</v>
      </c>
      <c r="D273" s="6" t="s">
        <v>12521</v>
      </c>
      <c r="E273" s="7">
        <v>1940</v>
      </c>
    </row>
    <row r="274" spans="1:5" ht="11" customHeight="1" x14ac:dyDescent="0.25">
      <c r="A274" t="s">
        <v>19569</v>
      </c>
      <c r="B274" s="7">
        <v>12</v>
      </c>
      <c r="C274" s="6" t="s">
        <v>12688</v>
      </c>
      <c r="D274" s="6" t="s">
        <v>12521</v>
      </c>
      <c r="E274" s="7">
        <v>1941</v>
      </c>
    </row>
    <row r="275" spans="1:5" ht="11" customHeight="1" x14ac:dyDescent="0.25">
      <c r="A275" t="s">
        <v>19570</v>
      </c>
      <c r="B275" s="7">
        <v>1</v>
      </c>
      <c r="C275" s="6" t="s">
        <v>4020</v>
      </c>
      <c r="D275" s="6" t="s">
        <v>12521</v>
      </c>
      <c r="E275" s="7">
        <v>1940</v>
      </c>
    </row>
    <row r="276" spans="1:5" ht="11" customHeight="1" x14ac:dyDescent="0.25">
      <c r="A276" t="s">
        <v>19571</v>
      </c>
      <c r="B276" s="7">
        <v>5</v>
      </c>
      <c r="C276" s="6" t="s">
        <v>4667</v>
      </c>
      <c r="D276" s="6" t="s">
        <v>12521</v>
      </c>
      <c r="E276" s="7">
        <v>1942</v>
      </c>
    </row>
    <row r="277" spans="1:5" ht="11" customHeight="1" x14ac:dyDescent="0.25">
      <c r="A277" t="s">
        <v>19572</v>
      </c>
      <c r="B277" s="7">
        <v>8</v>
      </c>
      <c r="C277" s="6" t="s">
        <v>4667</v>
      </c>
      <c r="D277" s="6" t="s">
        <v>12521</v>
      </c>
      <c r="E277" s="7">
        <v>1943</v>
      </c>
    </row>
    <row r="278" spans="1:5" ht="11" customHeight="1" x14ac:dyDescent="0.25">
      <c r="A278" t="s">
        <v>19573</v>
      </c>
      <c r="B278" s="7">
        <v>16</v>
      </c>
      <c r="C278" s="6" t="s">
        <v>13197</v>
      </c>
      <c r="D278" s="6" t="s">
        <v>12521</v>
      </c>
      <c r="E278" s="7">
        <v>1944</v>
      </c>
    </row>
    <row r="279" spans="1:5" ht="11" customHeight="1" x14ac:dyDescent="0.25">
      <c r="A279" t="s">
        <v>19574</v>
      </c>
      <c r="B279" s="7">
        <v>5</v>
      </c>
      <c r="C279" s="6" t="s">
        <v>13202</v>
      </c>
      <c r="D279" s="6" t="s">
        <v>12521</v>
      </c>
      <c r="E279" s="7">
        <v>1945</v>
      </c>
    </row>
    <row r="280" spans="1:5" ht="11" customHeight="1" x14ac:dyDescent="0.25">
      <c r="A280" t="s">
        <v>19575</v>
      </c>
      <c r="B280" s="7">
        <v>69</v>
      </c>
      <c r="C280" s="6" t="s">
        <v>13196</v>
      </c>
      <c r="D280" s="6" t="s">
        <v>12521</v>
      </c>
      <c r="E280" s="7">
        <v>1945</v>
      </c>
    </row>
    <row r="281" spans="1:5" ht="11" customHeight="1" x14ac:dyDescent="0.25">
      <c r="A281" t="s">
        <v>19576</v>
      </c>
      <c r="B281" s="7">
        <v>8</v>
      </c>
      <c r="C281" s="6" t="s">
        <v>13202</v>
      </c>
      <c r="D281" s="6" t="s">
        <v>12521</v>
      </c>
      <c r="E281" s="7">
        <v>1941</v>
      </c>
    </row>
    <row r="282" spans="1:5" ht="11" customHeight="1" x14ac:dyDescent="0.25">
      <c r="A282" t="s">
        <v>19577</v>
      </c>
      <c r="B282" s="7">
        <v>9</v>
      </c>
      <c r="C282" s="6" t="s">
        <v>13207</v>
      </c>
      <c r="D282" s="6" t="s">
        <v>12521</v>
      </c>
      <c r="E282" s="7">
        <v>1941</v>
      </c>
    </row>
    <row r="283" spans="1:5" ht="11" customHeight="1" x14ac:dyDescent="0.25">
      <c r="A283" t="s">
        <v>19578</v>
      </c>
      <c r="B283" s="7">
        <v>4</v>
      </c>
      <c r="C283" s="6" t="s">
        <v>12642</v>
      </c>
      <c r="D283" s="6" t="s">
        <v>12521</v>
      </c>
      <c r="E283" s="7">
        <v>1941</v>
      </c>
    </row>
    <row r="284" spans="1:5" ht="11" customHeight="1" x14ac:dyDescent="0.25">
      <c r="A284" t="s">
        <v>19579</v>
      </c>
      <c r="B284" s="7">
        <v>16</v>
      </c>
      <c r="C284" s="6" t="s">
        <v>4020</v>
      </c>
      <c r="D284" s="6" t="s">
        <v>12521</v>
      </c>
      <c r="E284" s="7">
        <v>1940</v>
      </c>
    </row>
    <row r="285" spans="1:5" ht="11" customHeight="1" x14ac:dyDescent="0.25">
      <c r="A285" t="s">
        <v>19580</v>
      </c>
      <c r="B285" s="7">
        <v>41</v>
      </c>
      <c r="C285" s="6" t="s">
        <v>13201</v>
      </c>
      <c r="D285" s="6" t="s">
        <v>12521</v>
      </c>
      <c r="E285" s="7">
        <v>1941</v>
      </c>
    </row>
    <row r="286" spans="1:5" ht="11" customHeight="1" x14ac:dyDescent="0.25">
      <c r="A286" t="s">
        <v>19581</v>
      </c>
      <c r="B286" s="7">
        <v>16</v>
      </c>
      <c r="C286" s="6" t="s">
        <v>13208</v>
      </c>
      <c r="D286" s="6" t="s">
        <v>12521</v>
      </c>
      <c r="E286" s="7">
        <v>1944</v>
      </c>
    </row>
    <row r="287" spans="1:5" ht="11" customHeight="1" x14ac:dyDescent="0.25">
      <c r="A287" t="s">
        <v>19582</v>
      </c>
      <c r="B287" s="7">
        <v>35</v>
      </c>
      <c r="C287" s="6" t="s">
        <v>13197</v>
      </c>
      <c r="D287" s="6" t="s">
        <v>12521</v>
      </c>
      <c r="E287" s="7">
        <v>1944</v>
      </c>
    </row>
    <row r="288" spans="1:5" ht="11" customHeight="1" x14ac:dyDescent="0.25">
      <c r="A288" t="s">
        <v>19583</v>
      </c>
      <c r="B288" s="7">
        <v>20</v>
      </c>
      <c r="C288" s="6" t="s">
        <v>16315</v>
      </c>
      <c r="D288" s="6" t="s">
        <v>12521</v>
      </c>
      <c r="E288" s="7">
        <v>1943</v>
      </c>
    </row>
    <row r="289" spans="1:5" ht="11" customHeight="1" x14ac:dyDescent="0.25">
      <c r="A289" t="s">
        <v>19584</v>
      </c>
      <c r="B289" s="7">
        <v>33</v>
      </c>
      <c r="C289" s="6" t="s">
        <v>12873</v>
      </c>
      <c r="D289" s="6" t="s">
        <v>12521</v>
      </c>
      <c r="E289" s="7">
        <v>1942</v>
      </c>
    </row>
    <row r="290" spans="1:5" ht="11" customHeight="1" x14ac:dyDescent="0.25">
      <c r="A290" t="s">
        <v>19585</v>
      </c>
      <c r="B290" s="7">
        <v>112</v>
      </c>
      <c r="C290" s="6" t="s">
        <v>13435</v>
      </c>
      <c r="D290" s="6" t="s">
        <v>12521</v>
      </c>
      <c r="E290" s="7">
        <v>1943</v>
      </c>
    </row>
    <row r="291" spans="1:5" ht="11" customHeight="1" x14ac:dyDescent="0.25">
      <c r="A291" t="s">
        <v>19586</v>
      </c>
      <c r="B291" s="7">
        <v>20</v>
      </c>
      <c r="C291" s="6" t="s">
        <v>13533</v>
      </c>
      <c r="D291" s="6" t="s">
        <v>12521</v>
      </c>
      <c r="E291" s="7">
        <v>1943</v>
      </c>
    </row>
    <row r="292" spans="1:5" ht="11" customHeight="1" x14ac:dyDescent="0.25">
      <c r="A292" t="s">
        <v>19587</v>
      </c>
      <c r="B292" s="7">
        <v>47</v>
      </c>
      <c r="C292" s="6" t="s">
        <v>12660</v>
      </c>
      <c r="D292" s="6" t="s">
        <v>12521</v>
      </c>
      <c r="E292" s="7">
        <v>1943</v>
      </c>
    </row>
    <row r="293" spans="1:5" ht="11" customHeight="1" x14ac:dyDescent="0.25">
      <c r="A293" t="s">
        <v>19588</v>
      </c>
      <c r="B293" s="7">
        <v>10</v>
      </c>
      <c r="C293" s="6" t="s">
        <v>12019</v>
      </c>
      <c r="D293" s="6" t="s">
        <v>11983</v>
      </c>
      <c r="E293" s="7">
        <v>1949</v>
      </c>
    </row>
    <row r="294" spans="1:5" ht="11" customHeight="1" x14ac:dyDescent="0.25">
      <c r="A294" t="s">
        <v>19589</v>
      </c>
      <c r="B294" s="7">
        <v>41</v>
      </c>
      <c r="C294" s="6" t="s">
        <v>2123</v>
      </c>
      <c r="D294" s="6" t="s">
        <v>12521</v>
      </c>
      <c r="E294" s="7">
        <v>1945</v>
      </c>
    </row>
    <row r="295" spans="1:5" ht="11" customHeight="1" x14ac:dyDescent="0.25">
      <c r="A295" t="s">
        <v>19590</v>
      </c>
      <c r="B295" s="7">
        <v>168</v>
      </c>
      <c r="C295" s="6" t="s">
        <v>12009</v>
      </c>
      <c r="D295" s="6" t="s">
        <v>11983</v>
      </c>
      <c r="E295" s="7">
        <v>1953</v>
      </c>
    </row>
    <row r="296" spans="1:5" ht="11" customHeight="1" x14ac:dyDescent="0.25">
      <c r="A296" t="s">
        <v>19591</v>
      </c>
      <c r="B296" s="7">
        <v>12</v>
      </c>
      <c r="C296" s="6" t="s">
        <v>2123</v>
      </c>
      <c r="D296" s="6" t="s">
        <v>12521</v>
      </c>
      <c r="E296" s="7">
        <v>1945</v>
      </c>
    </row>
    <row r="297" spans="1:5" ht="11" customHeight="1" x14ac:dyDescent="0.25">
      <c r="A297" t="s">
        <v>19592</v>
      </c>
      <c r="B297" s="7">
        <v>8</v>
      </c>
      <c r="C297" s="6" t="s">
        <v>13955</v>
      </c>
      <c r="D297" s="6" t="s">
        <v>12455</v>
      </c>
      <c r="E297" s="7">
        <v>1944</v>
      </c>
    </row>
    <row r="298" spans="1:5" ht="11" customHeight="1" x14ac:dyDescent="0.25">
      <c r="A298" t="s">
        <v>19593</v>
      </c>
      <c r="B298" s="7">
        <v>19</v>
      </c>
      <c r="C298" s="6" t="s">
        <v>12023</v>
      </c>
      <c r="D298" s="6" t="s">
        <v>11983</v>
      </c>
      <c r="E298" s="7">
        <v>1907</v>
      </c>
    </row>
    <row r="299" spans="1:5" ht="11" customHeight="1" x14ac:dyDescent="0.25">
      <c r="A299" t="s">
        <v>19594</v>
      </c>
      <c r="B299" s="7">
        <v>42</v>
      </c>
      <c r="C299" s="6" t="s">
        <v>12957</v>
      </c>
      <c r="D299" s="6" t="s">
        <v>12521</v>
      </c>
      <c r="E299" s="7">
        <v>1914</v>
      </c>
    </row>
    <row r="300" spans="1:5" ht="11" customHeight="1" x14ac:dyDescent="0.25">
      <c r="A300" t="s">
        <v>19595</v>
      </c>
      <c r="B300" s="7">
        <v>21</v>
      </c>
      <c r="C300" s="6" t="s">
        <v>12041</v>
      </c>
      <c r="D300" s="6" t="s">
        <v>11983</v>
      </c>
      <c r="E300" s="7">
        <v>1879</v>
      </c>
    </row>
    <row r="301" spans="1:5" ht="11" customHeight="1" x14ac:dyDescent="0.25">
      <c r="A301" t="s">
        <v>19596</v>
      </c>
      <c r="B301" s="7">
        <v>8</v>
      </c>
      <c r="C301" s="6" t="s">
        <v>12642</v>
      </c>
      <c r="D301" s="6" t="s">
        <v>12521</v>
      </c>
      <c r="E301" s="7">
        <v>1919</v>
      </c>
    </row>
    <row r="302" spans="1:5" ht="11" customHeight="1" x14ac:dyDescent="0.25">
      <c r="A302" t="s">
        <v>19597</v>
      </c>
      <c r="B302" s="7">
        <v>58</v>
      </c>
      <c r="C302" s="6" t="s">
        <v>2123</v>
      </c>
      <c r="D302" s="6" t="s">
        <v>12521</v>
      </c>
      <c r="E302" s="7">
        <v>1946</v>
      </c>
    </row>
    <row r="303" spans="1:5" ht="11" customHeight="1" x14ac:dyDescent="0.25">
      <c r="A303" t="s">
        <v>19598</v>
      </c>
      <c r="B303" s="7">
        <v>25</v>
      </c>
      <c r="C303" s="6" t="s">
        <v>12454</v>
      </c>
      <c r="D303" s="6" t="s">
        <v>12455</v>
      </c>
      <c r="E303" s="7">
        <v>1930</v>
      </c>
    </row>
    <row r="304" spans="1:5" ht="11" customHeight="1" x14ac:dyDescent="0.25">
      <c r="A304" t="s">
        <v>19599</v>
      </c>
      <c r="B304" s="7">
        <v>27</v>
      </c>
      <c r="C304" s="6" t="s">
        <v>2289</v>
      </c>
      <c r="D304" s="6" t="s">
        <v>12974</v>
      </c>
      <c r="E304" s="7">
        <v>1889</v>
      </c>
    </row>
    <row r="305" spans="1:5" ht="11" customHeight="1" x14ac:dyDescent="0.25">
      <c r="A305" t="s">
        <v>19600</v>
      </c>
      <c r="B305" s="7">
        <v>30</v>
      </c>
      <c r="C305" s="6" t="s">
        <v>14143</v>
      </c>
      <c r="D305" s="6" t="s">
        <v>12976</v>
      </c>
      <c r="E305" s="7">
        <v>1903</v>
      </c>
    </row>
    <row r="306" spans="1:5" ht="11" customHeight="1" x14ac:dyDescent="0.25">
      <c r="A306" t="s">
        <v>19601</v>
      </c>
      <c r="B306" s="7">
        <v>156</v>
      </c>
      <c r="C306" s="6" t="s">
        <v>13308</v>
      </c>
      <c r="D306" s="6" t="s">
        <v>12953</v>
      </c>
      <c r="E306" s="7">
        <v>1949</v>
      </c>
    </row>
    <row r="307" spans="1:5" ht="11" customHeight="1" x14ac:dyDescent="0.25">
      <c r="A307" t="s">
        <v>19602</v>
      </c>
      <c r="B307" s="7">
        <v>219</v>
      </c>
      <c r="C307" s="6" t="s">
        <v>13273</v>
      </c>
      <c r="D307" s="6" t="s">
        <v>12953</v>
      </c>
      <c r="E307" s="7">
        <v>1968</v>
      </c>
    </row>
    <row r="308" spans="1:5" ht="11" customHeight="1" x14ac:dyDescent="0.25">
      <c r="A308" t="s">
        <v>19603</v>
      </c>
      <c r="B308" s="7">
        <v>28</v>
      </c>
      <c r="C308" s="6" t="s">
        <v>2123</v>
      </c>
      <c r="D308" s="6" t="s">
        <v>12521</v>
      </c>
      <c r="E308" s="7">
        <v>1867</v>
      </c>
    </row>
    <row r="309" spans="1:5" ht="11" customHeight="1" x14ac:dyDescent="0.25">
      <c r="A309" t="s">
        <v>19604</v>
      </c>
      <c r="B309" s="7">
        <v>32</v>
      </c>
      <c r="C309" s="6" t="s">
        <v>12952</v>
      </c>
      <c r="D309" s="6" t="s">
        <v>12953</v>
      </c>
      <c r="E309" s="7">
        <v>1897</v>
      </c>
    </row>
    <row r="310" spans="1:5" ht="11" customHeight="1" x14ac:dyDescent="0.25">
      <c r="A310" t="s">
        <v>19605</v>
      </c>
      <c r="B310" s="7">
        <v>42</v>
      </c>
      <c r="C310" s="6" t="s">
        <v>2123</v>
      </c>
      <c r="D310" s="6" t="s">
        <v>12521</v>
      </c>
      <c r="E310" s="7">
        <v>1864</v>
      </c>
    </row>
    <row r="311" spans="1:5" ht="11" customHeight="1" x14ac:dyDescent="0.25">
      <c r="A311" t="s">
        <v>19606</v>
      </c>
      <c r="B311" s="7">
        <v>39</v>
      </c>
      <c r="C311" s="6" t="s">
        <v>14744</v>
      </c>
      <c r="D311" s="6" t="s">
        <v>12521</v>
      </c>
      <c r="E311" s="7">
        <v>1939</v>
      </c>
    </row>
    <row r="312" spans="1:5" ht="11" customHeight="1" x14ac:dyDescent="0.25">
      <c r="A312" t="s">
        <v>19607</v>
      </c>
      <c r="B312" s="7">
        <v>186</v>
      </c>
      <c r="C312" s="6" t="s">
        <v>14685</v>
      </c>
      <c r="D312" s="6" t="s">
        <v>12953</v>
      </c>
      <c r="E312" s="7">
        <v>1925</v>
      </c>
    </row>
    <row r="313" spans="1:5" ht="11" customHeight="1" x14ac:dyDescent="0.25">
      <c r="A313" t="s">
        <v>19608</v>
      </c>
      <c r="B313" s="7">
        <v>22</v>
      </c>
      <c r="C313" s="6" t="s">
        <v>2123</v>
      </c>
      <c r="D313" s="6" t="s">
        <v>12521</v>
      </c>
      <c r="E313" s="7">
        <v>1876</v>
      </c>
    </row>
    <row r="314" spans="1:5" ht="11" customHeight="1" x14ac:dyDescent="0.25">
      <c r="A314" t="s">
        <v>19609</v>
      </c>
      <c r="B314" s="7">
        <v>66</v>
      </c>
      <c r="C314" s="6" t="s">
        <v>14823</v>
      </c>
      <c r="D314" s="6" t="s">
        <v>12953</v>
      </c>
      <c r="E314" s="7">
        <v>1946</v>
      </c>
    </row>
    <row r="315" spans="1:5" ht="11" customHeight="1" x14ac:dyDescent="0.25">
      <c r="A315" t="s">
        <v>19610</v>
      </c>
      <c r="B315" s="7">
        <v>3</v>
      </c>
      <c r="C315" s="6" t="s">
        <v>2123</v>
      </c>
      <c r="D315" s="6" t="s">
        <v>12521</v>
      </c>
      <c r="E315" s="7">
        <v>1945</v>
      </c>
    </row>
    <row r="316" spans="1:5" ht="11" customHeight="1" x14ac:dyDescent="0.25">
      <c r="A316" t="s">
        <v>19611</v>
      </c>
      <c r="B316" s="7">
        <v>34</v>
      </c>
      <c r="C316" s="6" t="s">
        <v>5063</v>
      </c>
      <c r="D316" s="6" t="s">
        <v>12521</v>
      </c>
      <c r="E316" s="7">
        <v>1905</v>
      </c>
    </row>
    <row r="317" spans="1:5" ht="11" customHeight="1" x14ac:dyDescent="0.25">
      <c r="A317" t="s">
        <v>19612</v>
      </c>
      <c r="B317" s="7">
        <v>9</v>
      </c>
      <c r="C317" s="6" t="s">
        <v>12952</v>
      </c>
      <c r="D317" s="6" t="s">
        <v>12953</v>
      </c>
      <c r="E317" s="7">
        <v>1949</v>
      </c>
    </row>
    <row r="318" spans="1:5" ht="11" customHeight="1" x14ac:dyDescent="0.25">
      <c r="A318" t="s">
        <v>19613</v>
      </c>
      <c r="B318" s="7">
        <v>2</v>
      </c>
      <c r="C318" s="6" t="s">
        <v>12952</v>
      </c>
      <c r="D318" s="6" t="s">
        <v>12953</v>
      </c>
      <c r="E318" s="7">
        <v>1949</v>
      </c>
    </row>
    <row r="319" spans="1:5" ht="11" customHeight="1" x14ac:dyDescent="0.25">
      <c r="A319" t="s">
        <v>19614</v>
      </c>
      <c r="B319" s="7">
        <v>14</v>
      </c>
      <c r="C319" s="6" t="s">
        <v>12010</v>
      </c>
      <c r="D319" s="6" t="s">
        <v>12521</v>
      </c>
      <c r="E319" s="7">
        <v>1913</v>
      </c>
    </row>
    <row r="320" spans="1:5" ht="11" customHeight="1" x14ac:dyDescent="0.25">
      <c r="A320" t="s">
        <v>19615</v>
      </c>
      <c r="B320" s="7">
        <v>20</v>
      </c>
      <c r="C320" s="6" t="s">
        <v>12952</v>
      </c>
      <c r="D320" s="6" t="s">
        <v>12953</v>
      </c>
      <c r="E320" s="7">
        <v>1896</v>
      </c>
    </row>
    <row r="321" spans="1:5" ht="11" customHeight="1" x14ac:dyDescent="0.25">
      <c r="A321" t="s">
        <v>19616</v>
      </c>
      <c r="B321" s="7">
        <v>243</v>
      </c>
      <c r="C321" s="6" t="s">
        <v>11993</v>
      </c>
      <c r="D321" s="6" t="s">
        <v>11983</v>
      </c>
      <c r="E321" s="7">
        <v>1968</v>
      </c>
    </row>
    <row r="322" spans="1:5" ht="11" customHeight="1" x14ac:dyDescent="0.25">
      <c r="A322" t="s">
        <v>19617</v>
      </c>
      <c r="B322" s="7">
        <v>16</v>
      </c>
      <c r="C322" s="6" t="s">
        <v>14743</v>
      </c>
      <c r="D322" s="6" t="s">
        <v>12953</v>
      </c>
      <c r="E322" s="7">
        <v>1916</v>
      </c>
    </row>
    <row r="323" spans="1:5" ht="11" customHeight="1" x14ac:dyDescent="0.25">
      <c r="A323" t="s">
        <v>19618</v>
      </c>
      <c r="B323" s="7">
        <v>10</v>
      </c>
      <c r="C323" s="6" t="s">
        <v>13308</v>
      </c>
      <c r="D323" s="6" t="s">
        <v>12953</v>
      </c>
      <c r="E323" s="7">
        <v>1914</v>
      </c>
    </row>
    <row r="324" spans="1:5" ht="11" customHeight="1" x14ac:dyDescent="0.25">
      <c r="A324" t="s">
        <v>19619</v>
      </c>
      <c r="B324" s="7">
        <v>11</v>
      </c>
      <c r="C324" s="6" t="s">
        <v>14235</v>
      </c>
      <c r="D324" s="6" t="s">
        <v>12953</v>
      </c>
      <c r="E324" s="7">
        <v>1962</v>
      </c>
    </row>
    <row r="325" spans="1:5" ht="11" customHeight="1" x14ac:dyDescent="0.25">
      <c r="A325" t="s">
        <v>19620</v>
      </c>
      <c r="B325" s="7">
        <v>6</v>
      </c>
      <c r="C325" s="6" t="s">
        <v>16316</v>
      </c>
      <c r="D325" s="6" t="s">
        <v>11983</v>
      </c>
      <c r="E325" s="7">
        <v>1962</v>
      </c>
    </row>
    <row r="326" spans="1:5" ht="11" customHeight="1" x14ac:dyDescent="0.25">
      <c r="A326" t="s">
        <v>19621</v>
      </c>
      <c r="B326" s="7">
        <v>1</v>
      </c>
      <c r="C326" s="6" t="s">
        <v>14344</v>
      </c>
      <c r="D326" s="6" t="s">
        <v>12953</v>
      </c>
      <c r="E326" s="7">
        <v>1965</v>
      </c>
    </row>
    <row r="327" spans="1:5" ht="11" customHeight="1" x14ac:dyDescent="0.25">
      <c r="A327" t="s">
        <v>19622</v>
      </c>
      <c r="B327" s="7">
        <v>12</v>
      </c>
      <c r="C327" s="6" t="s">
        <v>14550</v>
      </c>
      <c r="D327" s="6" t="s">
        <v>12953</v>
      </c>
      <c r="E327" s="7">
        <v>1953</v>
      </c>
    </row>
    <row r="328" spans="1:5" ht="11" customHeight="1" x14ac:dyDescent="0.25">
      <c r="A328" t="s">
        <v>19623</v>
      </c>
      <c r="B328" s="7">
        <v>16</v>
      </c>
      <c r="C328" s="6" t="s">
        <v>14423</v>
      </c>
      <c r="D328" s="6" t="s">
        <v>12953</v>
      </c>
      <c r="E328" s="7">
        <v>1962</v>
      </c>
    </row>
    <row r="329" spans="1:5" ht="11" customHeight="1" x14ac:dyDescent="0.25">
      <c r="A329" t="s">
        <v>19624</v>
      </c>
      <c r="B329" s="7">
        <v>9</v>
      </c>
      <c r="C329" s="6" t="s">
        <v>16317</v>
      </c>
      <c r="D329" s="6" t="s">
        <v>12953</v>
      </c>
      <c r="E329" s="7">
        <v>1968</v>
      </c>
    </row>
    <row r="330" spans="1:5" ht="11" customHeight="1" x14ac:dyDescent="0.25">
      <c r="A330" t="s">
        <v>19625</v>
      </c>
      <c r="B330" s="7">
        <v>16</v>
      </c>
      <c r="C330" s="6" t="s">
        <v>14823</v>
      </c>
      <c r="D330" s="6" t="s">
        <v>12953</v>
      </c>
      <c r="E330" s="7">
        <v>1962</v>
      </c>
    </row>
    <row r="331" spans="1:5" ht="11" customHeight="1" x14ac:dyDescent="0.25">
      <c r="A331" t="s">
        <v>19626</v>
      </c>
      <c r="B331" s="7">
        <v>83</v>
      </c>
      <c r="C331" s="6" t="s">
        <v>12952</v>
      </c>
      <c r="D331" s="6" t="s">
        <v>12953</v>
      </c>
      <c r="E331" s="7">
        <v>1919</v>
      </c>
    </row>
    <row r="332" spans="1:5" ht="11" customHeight="1" x14ac:dyDescent="0.25">
      <c r="A332" t="s">
        <v>19627</v>
      </c>
      <c r="B332" s="7">
        <v>41</v>
      </c>
      <c r="C332" s="6" t="s">
        <v>12952</v>
      </c>
      <c r="D332" s="6" t="s">
        <v>12953</v>
      </c>
      <c r="E332" s="7">
        <v>1905</v>
      </c>
    </row>
    <row r="333" spans="1:5" ht="11" customHeight="1" x14ac:dyDescent="0.25">
      <c r="A333" t="s">
        <v>19628</v>
      </c>
      <c r="B333" s="7">
        <v>82</v>
      </c>
      <c r="C333" s="6" t="s">
        <v>12952</v>
      </c>
      <c r="D333" s="6" t="s">
        <v>12953</v>
      </c>
      <c r="E333" s="7">
        <v>1919</v>
      </c>
    </row>
    <row r="334" spans="1:5" ht="11" customHeight="1" x14ac:dyDescent="0.25">
      <c r="A334" t="s">
        <v>19629</v>
      </c>
      <c r="B334" s="7">
        <v>164</v>
      </c>
      <c r="C334" s="6" t="s">
        <v>12952</v>
      </c>
      <c r="D334" s="6" t="s">
        <v>12953</v>
      </c>
      <c r="E334" s="7">
        <v>1944</v>
      </c>
    </row>
    <row r="335" spans="1:5" ht="11" customHeight="1" x14ac:dyDescent="0.25">
      <c r="A335" t="s">
        <v>19630</v>
      </c>
      <c r="B335" s="7">
        <v>67</v>
      </c>
      <c r="C335" s="6" t="s">
        <v>12952</v>
      </c>
      <c r="D335" s="6" t="s">
        <v>12953</v>
      </c>
      <c r="E335" s="7">
        <v>1919</v>
      </c>
    </row>
    <row r="336" spans="1:5" ht="11" customHeight="1" x14ac:dyDescent="0.25">
      <c r="A336" t="s">
        <v>19631</v>
      </c>
      <c r="B336" s="7">
        <v>67</v>
      </c>
      <c r="C336" s="6" t="s">
        <v>12952</v>
      </c>
      <c r="D336" s="6" t="s">
        <v>12953</v>
      </c>
      <c r="E336" s="7">
        <v>1919</v>
      </c>
    </row>
    <row r="337" spans="1:5" ht="11" customHeight="1" x14ac:dyDescent="0.25">
      <c r="A337" t="s">
        <v>19632</v>
      </c>
      <c r="B337" s="7">
        <v>67</v>
      </c>
      <c r="C337" s="6" t="s">
        <v>12952</v>
      </c>
      <c r="D337" s="6" t="s">
        <v>12953</v>
      </c>
      <c r="E337" s="7">
        <v>1919</v>
      </c>
    </row>
    <row r="338" spans="1:5" ht="11" customHeight="1" x14ac:dyDescent="0.25">
      <c r="A338" t="s">
        <v>19633</v>
      </c>
      <c r="B338" s="7">
        <v>66</v>
      </c>
      <c r="C338" s="6" t="s">
        <v>12952</v>
      </c>
      <c r="D338" s="6" t="s">
        <v>12953</v>
      </c>
      <c r="E338" s="7">
        <v>1919</v>
      </c>
    </row>
    <row r="339" spans="1:5" ht="11" customHeight="1" x14ac:dyDescent="0.25">
      <c r="A339" t="s">
        <v>19634</v>
      </c>
      <c r="B339" s="7">
        <v>105</v>
      </c>
      <c r="C339" s="6" t="s">
        <v>12026</v>
      </c>
      <c r="D339" s="6" t="s">
        <v>11983</v>
      </c>
      <c r="E339" s="7">
        <v>1917</v>
      </c>
    </row>
    <row r="340" spans="1:5" ht="11" customHeight="1" x14ac:dyDescent="0.25">
      <c r="A340" t="s">
        <v>19635</v>
      </c>
      <c r="B340" s="7">
        <v>62</v>
      </c>
      <c r="C340" s="6" t="s">
        <v>13965</v>
      </c>
      <c r="D340" s="6" t="s">
        <v>12976</v>
      </c>
      <c r="E340" s="7">
        <v>1944</v>
      </c>
    </row>
    <row r="341" spans="1:5" ht="11" customHeight="1" x14ac:dyDescent="0.25">
      <c r="A341" t="s">
        <v>19636</v>
      </c>
      <c r="B341" s="7">
        <v>63</v>
      </c>
      <c r="C341" s="6" t="s">
        <v>13196</v>
      </c>
      <c r="D341" s="6" t="s">
        <v>12521</v>
      </c>
      <c r="E341" s="7">
        <v>1947</v>
      </c>
    </row>
    <row r="342" spans="1:5" ht="11" customHeight="1" x14ac:dyDescent="0.25">
      <c r="A342" t="s">
        <v>19637</v>
      </c>
      <c r="B342" s="7">
        <v>138</v>
      </c>
      <c r="C342" s="6" t="s">
        <v>12019</v>
      </c>
      <c r="D342" s="6" t="s">
        <v>11983</v>
      </c>
      <c r="E342" s="7">
        <v>1934</v>
      </c>
    </row>
    <row r="343" spans="1:5" ht="11" customHeight="1" x14ac:dyDescent="0.25">
      <c r="A343" t="s">
        <v>19638</v>
      </c>
      <c r="B343" s="7">
        <v>264</v>
      </c>
      <c r="C343" s="6" t="s">
        <v>12003</v>
      </c>
      <c r="D343" s="6" t="s">
        <v>11983</v>
      </c>
      <c r="E343" s="7">
        <v>1936</v>
      </c>
    </row>
    <row r="344" spans="1:5" ht="11" customHeight="1" x14ac:dyDescent="0.25">
      <c r="A344" t="s">
        <v>19639</v>
      </c>
      <c r="B344" s="7">
        <v>7</v>
      </c>
      <c r="C344" s="6" t="s">
        <v>12005</v>
      </c>
      <c r="D344" s="6" t="s">
        <v>11983</v>
      </c>
      <c r="E344" s="7">
        <v>1936</v>
      </c>
    </row>
    <row r="345" spans="1:5" ht="11" customHeight="1" x14ac:dyDescent="0.25">
      <c r="A345" t="s">
        <v>19640</v>
      </c>
      <c r="B345" s="7">
        <v>140</v>
      </c>
      <c r="C345" s="6" t="s">
        <v>12019</v>
      </c>
      <c r="D345" s="6" t="s">
        <v>11983</v>
      </c>
      <c r="E345" s="7">
        <v>1941</v>
      </c>
    </row>
    <row r="346" spans="1:5" ht="11" customHeight="1" x14ac:dyDescent="0.25">
      <c r="A346" t="s">
        <v>19641</v>
      </c>
      <c r="B346" s="7">
        <v>4</v>
      </c>
      <c r="C346" s="6" t="s">
        <v>12010</v>
      </c>
      <c r="D346" s="6" t="s">
        <v>12521</v>
      </c>
      <c r="E346" s="7">
        <v>1941</v>
      </c>
    </row>
    <row r="347" spans="1:5" ht="11" customHeight="1" x14ac:dyDescent="0.25">
      <c r="A347" t="s">
        <v>19642</v>
      </c>
      <c r="B347" s="7">
        <v>14</v>
      </c>
      <c r="C347" s="6" t="s">
        <v>12010</v>
      </c>
      <c r="D347" s="6" t="s">
        <v>12521</v>
      </c>
      <c r="E347" s="7">
        <v>1923</v>
      </c>
    </row>
    <row r="348" spans="1:5" ht="11" customHeight="1" x14ac:dyDescent="0.25">
      <c r="A348" t="s">
        <v>19642</v>
      </c>
      <c r="B348" s="7">
        <v>32</v>
      </c>
      <c r="C348" s="6" t="s">
        <v>12010</v>
      </c>
      <c r="D348" s="6" t="s">
        <v>12521</v>
      </c>
      <c r="E348" s="7">
        <v>1941</v>
      </c>
    </row>
    <row r="349" spans="1:5" ht="11" customHeight="1" x14ac:dyDescent="0.25">
      <c r="A349" t="s">
        <v>19643</v>
      </c>
      <c r="B349" s="7">
        <v>9</v>
      </c>
      <c r="C349" s="6" t="s">
        <v>12010</v>
      </c>
      <c r="D349" s="6" t="s">
        <v>12521</v>
      </c>
      <c r="E349" s="7">
        <v>1941</v>
      </c>
    </row>
    <row r="350" spans="1:5" ht="11" customHeight="1" x14ac:dyDescent="0.25">
      <c r="A350" t="s">
        <v>19644</v>
      </c>
      <c r="B350" s="7">
        <v>81</v>
      </c>
      <c r="C350" s="6" t="s">
        <v>13196</v>
      </c>
      <c r="D350" s="6" t="s">
        <v>12521</v>
      </c>
      <c r="E350" s="7">
        <v>1941</v>
      </c>
    </row>
    <row r="351" spans="1:5" ht="11" customHeight="1" x14ac:dyDescent="0.25">
      <c r="A351" t="s">
        <v>19645</v>
      </c>
      <c r="B351" s="7">
        <v>98</v>
      </c>
      <c r="C351" s="6" t="s">
        <v>13197</v>
      </c>
      <c r="D351" s="6" t="s">
        <v>12521</v>
      </c>
      <c r="E351" s="7">
        <v>1943</v>
      </c>
    </row>
    <row r="352" spans="1:5" ht="11" customHeight="1" x14ac:dyDescent="0.25">
      <c r="A352" t="s">
        <v>19646</v>
      </c>
      <c r="B352" s="7">
        <v>17</v>
      </c>
      <c r="C352" s="6" t="s">
        <v>2373</v>
      </c>
      <c r="D352" s="6" t="s">
        <v>12521</v>
      </c>
      <c r="E352" s="7">
        <v>1881</v>
      </c>
    </row>
    <row r="353" spans="1:5" ht="11" customHeight="1" x14ac:dyDescent="0.25">
      <c r="A353" t="s">
        <v>19647</v>
      </c>
      <c r="B353" s="7">
        <v>44</v>
      </c>
      <c r="C353" s="6" t="s">
        <v>12534</v>
      </c>
      <c r="D353" s="6" t="s">
        <v>12521</v>
      </c>
      <c r="E353" s="7">
        <v>1923</v>
      </c>
    </row>
    <row r="354" spans="1:5" ht="11" customHeight="1" x14ac:dyDescent="0.25">
      <c r="A354" t="s">
        <v>19648</v>
      </c>
      <c r="B354" s="7">
        <v>58</v>
      </c>
      <c r="C354" s="6" t="s">
        <v>12952</v>
      </c>
      <c r="D354" s="6" t="s">
        <v>12953</v>
      </c>
      <c r="E354" s="7">
        <v>1918</v>
      </c>
    </row>
    <row r="355" spans="1:5" ht="11" customHeight="1" x14ac:dyDescent="0.25">
      <c r="A355" t="s">
        <v>19649</v>
      </c>
      <c r="B355" s="7">
        <v>20</v>
      </c>
      <c r="C355" s="6" t="s">
        <v>12010</v>
      </c>
      <c r="D355" s="6" t="s">
        <v>12521</v>
      </c>
      <c r="E355" s="7">
        <v>1907</v>
      </c>
    </row>
    <row r="356" spans="1:5" ht="11" customHeight="1" x14ac:dyDescent="0.25">
      <c r="A356" t="s">
        <v>19650</v>
      </c>
      <c r="B356" s="7">
        <v>139</v>
      </c>
      <c r="C356" s="6" t="s">
        <v>12957</v>
      </c>
      <c r="D356" s="6" t="s">
        <v>12521</v>
      </c>
      <c r="E356" s="7">
        <v>1923</v>
      </c>
    </row>
    <row r="357" spans="1:5" ht="11" customHeight="1" x14ac:dyDescent="0.25">
      <c r="A357" t="s">
        <v>19651</v>
      </c>
      <c r="B357" s="7">
        <v>377</v>
      </c>
      <c r="C357" s="6" t="s">
        <v>12040</v>
      </c>
      <c r="D357" s="6" t="s">
        <v>11983</v>
      </c>
      <c r="E357" s="7">
        <v>1960</v>
      </c>
    </row>
    <row r="358" spans="1:5" ht="11" customHeight="1" x14ac:dyDescent="0.25">
      <c r="A358" t="s">
        <v>19652</v>
      </c>
      <c r="B358" s="7">
        <v>23</v>
      </c>
      <c r="C358" s="6" t="s">
        <v>2373</v>
      </c>
      <c r="D358" s="6" t="s">
        <v>12521</v>
      </c>
      <c r="E358" s="7">
        <v>1922</v>
      </c>
    </row>
    <row r="359" spans="1:5" ht="11" customHeight="1" x14ac:dyDescent="0.25">
      <c r="A359" t="s">
        <v>19653</v>
      </c>
      <c r="B359" s="7">
        <v>32</v>
      </c>
      <c r="C359" s="6" t="s">
        <v>2373</v>
      </c>
      <c r="D359" s="6" t="s">
        <v>12521</v>
      </c>
      <c r="E359" s="7">
        <v>1919</v>
      </c>
    </row>
    <row r="360" spans="1:5" ht="11" customHeight="1" x14ac:dyDescent="0.25">
      <c r="A360" t="s">
        <v>19654</v>
      </c>
      <c r="B360" s="7">
        <v>4</v>
      </c>
      <c r="C360" s="6" t="s">
        <v>14746</v>
      </c>
      <c r="D360" s="6" t="s">
        <v>12953</v>
      </c>
      <c r="E360" s="7">
        <v>1945</v>
      </c>
    </row>
    <row r="361" spans="1:5" ht="11" customHeight="1" x14ac:dyDescent="0.25">
      <c r="A361" t="s">
        <v>19655</v>
      </c>
      <c r="B361" s="7">
        <v>119</v>
      </c>
      <c r="C361" s="6" t="s">
        <v>12952</v>
      </c>
      <c r="D361" s="6" t="s">
        <v>12953</v>
      </c>
      <c r="E361" s="7">
        <v>1945</v>
      </c>
    </row>
    <row r="362" spans="1:5" ht="11" customHeight="1" x14ac:dyDescent="0.25">
      <c r="A362" t="s">
        <v>19656</v>
      </c>
      <c r="B362" s="7">
        <v>86</v>
      </c>
      <c r="C362" s="6" t="s">
        <v>12952</v>
      </c>
      <c r="D362" s="6" t="s">
        <v>12953</v>
      </c>
      <c r="E362" s="7">
        <v>1942</v>
      </c>
    </row>
    <row r="363" spans="1:5" ht="11" customHeight="1" x14ac:dyDescent="0.25">
      <c r="A363" t="s">
        <v>19657</v>
      </c>
      <c r="B363" s="7">
        <v>99</v>
      </c>
      <c r="C363" s="6" t="s">
        <v>12952</v>
      </c>
      <c r="D363" s="6" t="s">
        <v>12953</v>
      </c>
      <c r="E363" s="7">
        <v>1942</v>
      </c>
    </row>
    <row r="364" spans="1:5" ht="11" customHeight="1" x14ac:dyDescent="0.25">
      <c r="A364" t="s">
        <v>19658</v>
      </c>
      <c r="B364" s="7">
        <v>59</v>
      </c>
      <c r="C364" s="6" t="s">
        <v>12952</v>
      </c>
      <c r="D364" s="6" t="s">
        <v>12953</v>
      </c>
      <c r="E364" s="7">
        <v>1945</v>
      </c>
    </row>
    <row r="365" spans="1:5" ht="11" customHeight="1" x14ac:dyDescent="0.25">
      <c r="A365" t="s">
        <v>19659</v>
      </c>
      <c r="B365" s="7">
        <v>49</v>
      </c>
      <c r="C365" s="6" t="s">
        <v>12952</v>
      </c>
      <c r="D365" s="6" t="s">
        <v>12953</v>
      </c>
      <c r="E365" s="7">
        <v>1914</v>
      </c>
    </row>
    <row r="366" spans="1:5" ht="11" customHeight="1" x14ac:dyDescent="0.25">
      <c r="A366" t="s">
        <v>19660</v>
      </c>
      <c r="B366" s="7">
        <v>16</v>
      </c>
      <c r="C366" s="6" t="s">
        <v>14550</v>
      </c>
      <c r="D366" s="6" t="s">
        <v>12953</v>
      </c>
      <c r="E366" s="7">
        <v>1900</v>
      </c>
    </row>
    <row r="367" spans="1:5" ht="11" customHeight="1" x14ac:dyDescent="0.25">
      <c r="A367" t="s">
        <v>19661</v>
      </c>
      <c r="B367" s="7">
        <v>20</v>
      </c>
      <c r="C367" s="6" t="s">
        <v>14234</v>
      </c>
      <c r="D367" s="6" t="s">
        <v>12953</v>
      </c>
      <c r="E367" s="7">
        <v>1945</v>
      </c>
    </row>
    <row r="368" spans="1:5" ht="11" customHeight="1" x14ac:dyDescent="0.25">
      <c r="A368" t="s">
        <v>19662</v>
      </c>
      <c r="B368" s="7">
        <v>3</v>
      </c>
      <c r="C368" s="6" t="s">
        <v>12952</v>
      </c>
      <c r="D368" s="6" t="s">
        <v>12953</v>
      </c>
      <c r="E368" s="7">
        <v>1945</v>
      </c>
    </row>
    <row r="369" spans="1:5" ht="11" customHeight="1" x14ac:dyDescent="0.25">
      <c r="A369" t="s">
        <v>19663</v>
      </c>
      <c r="B369" s="7">
        <v>139</v>
      </c>
      <c r="C369" s="6" t="s">
        <v>13308</v>
      </c>
      <c r="D369" s="6" t="s">
        <v>12953</v>
      </c>
      <c r="E369" s="7">
        <v>1941</v>
      </c>
    </row>
    <row r="370" spans="1:5" ht="11" customHeight="1" x14ac:dyDescent="0.25">
      <c r="A370" t="s">
        <v>19664</v>
      </c>
      <c r="B370" s="7">
        <v>61</v>
      </c>
      <c r="C370" s="6" t="s">
        <v>2123</v>
      </c>
      <c r="D370" s="6" t="s">
        <v>12521</v>
      </c>
      <c r="E370" s="7">
        <v>1948</v>
      </c>
    </row>
    <row r="371" spans="1:5" ht="11" customHeight="1" x14ac:dyDescent="0.25">
      <c r="A371" t="s">
        <v>19665</v>
      </c>
      <c r="B371" s="7">
        <v>24</v>
      </c>
      <c r="C371" s="6" t="s">
        <v>14344</v>
      </c>
      <c r="D371" s="6" t="s">
        <v>12953</v>
      </c>
      <c r="E371" s="7">
        <v>1949</v>
      </c>
    </row>
    <row r="372" spans="1:5" ht="11" customHeight="1" x14ac:dyDescent="0.25">
      <c r="A372" t="s">
        <v>19666</v>
      </c>
      <c r="B372" s="7">
        <v>15</v>
      </c>
      <c r="C372" s="6" t="s">
        <v>12874</v>
      </c>
      <c r="D372" s="6" t="s">
        <v>12521</v>
      </c>
      <c r="E372" s="7">
        <v>1922</v>
      </c>
    </row>
    <row r="373" spans="1:5" ht="11" customHeight="1" x14ac:dyDescent="0.25">
      <c r="A373" t="s">
        <v>19667</v>
      </c>
      <c r="B373" s="7">
        <v>26</v>
      </c>
      <c r="C373" s="6" t="s">
        <v>12010</v>
      </c>
      <c r="D373" s="6" t="s">
        <v>12521</v>
      </c>
      <c r="E373" s="7">
        <v>1932</v>
      </c>
    </row>
    <row r="374" spans="1:5" ht="11" customHeight="1" x14ac:dyDescent="0.25">
      <c r="A374" t="s">
        <v>19668</v>
      </c>
      <c r="B374" s="7">
        <v>81</v>
      </c>
      <c r="C374" s="6" t="s">
        <v>12000</v>
      </c>
      <c r="D374" s="6" t="s">
        <v>11983</v>
      </c>
      <c r="E374" s="7">
        <v>1962</v>
      </c>
    </row>
    <row r="375" spans="1:5" ht="11" customHeight="1" x14ac:dyDescent="0.25">
      <c r="A375" t="s">
        <v>19669</v>
      </c>
      <c r="B375" s="7">
        <v>30</v>
      </c>
      <c r="C375" s="6" t="s">
        <v>12401</v>
      </c>
      <c r="D375" s="6" t="s">
        <v>11983</v>
      </c>
      <c r="E375" s="7">
        <v>1927</v>
      </c>
    </row>
    <row r="376" spans="1:5" ht="11" customHeight="1" x14ac:dyDescent="0.25">
      <c r="A376" t="s">
        <v>19670</v>
      </c>
      <c r="B376" s="7">
        <v>20</v>
      </c>
      <c r="C376" s="6" t="s">
        <v>12952</v>
      </c>
      <c r="D376" s="6" t="s">
        <v>12953</v>
      </c>
      <c r="E376" s="7">
        <v>1896</v>
      </c>
    </row>
    <row r="377" spans="1:5" ht="11" customHeight="1" x14ac:dyDescent="0.25">
      <c r="A377" t="s">
        <v>19671</v>
      </c>
      <c r="B377" s="7">
        <v>254</v>
      </c>
      <c r="C377" s="6" t="s">
        <v>13084</v>
      </c>
      <c r="D377" s="6" t="s">
        <v>12953</v>
      </c>
      <c r="E377" s="7">
        <v>1969</v>
      </c>
    </row>
    <row r="378" spans="1:5" ht="11" customHeight="1" x14ac:dyDescent="0.25">
      <c r="A378" t="s">
        <v>19672</v>
      </c>
      <c r="B378" s="7">
        <v>7</v>
      </c>
      <c r="C378" s="6" t="s">
        <v>12952</v>
      </c>
      <c r="D378" s="6" t="s">
        <v>12953</v>
      </c>
      <c r="E378" s="7">
        <v>1949</v>
      </c>
    </row>
    <row r="379" spans="1:5" ht="11" customHeight="1" x14ac:dyDescent="0.25">
      <c r="A379" t="s">
        <v>19673</v>
      </c>
      <c r="B379" s="7">
        <v>4</v>
      </c>
      <c r="C379" s="6" t="s">
        <v>12026</v>
      </c>
      <c r="D379" s="6" t="s">
        <v>11983</v>
      </c>
      <c r="E379" s="7">
        <v>1916</v>
      </c>
    </row>
    <row r="380" spans="1:5" ht="11" customHeight="1" x14ac:dyDescent="0.25">
      <c r="A380" t="s">
        <v>19674</v>
      </c>
      <c r="B380" s="7">
        <v>32</v>
      </c>
      <c r="C380" s="6" t="s">
        <v>12952</v>
      </c>
      <c r="D380" s="6" t="s">
        <v>12953</v>
      </c>
      <c r="E380" s="7">
        <v>1929</v>
      </c>
    </row>
    <row r="381" spans="1:5" ht="11" customHeight="1" x14ac:dyDescent="0.25">
      <c r="A381" t="s">
        <v>19675</v>
      </c>
      <c r="B381" s="7">
        <v>10</v>
      </c>
      <c r="C381" s="6" t="s">
        <v>12873</v>
      </c>
      <c r="D381" s="6" t="s">
        <v>12521</v>
      </c>
      <c r="E381" s="7">
        <v>1919</v>
      </c>
    </row>
    <row r="382" spans="1:5" ht="11" customHeight="1" x14ac:dyDescent="0.25">
      <c r="A382" t="s">
        <v>19676</v>
      </c>
      <c r="B382" s="7">
        <v>26</v>
      </c>
      <c r="C382" s="6" t="s">
        <v>12534</v>
      </c>
      <c r="D382" s="6" t="s">
        <v>12521</v>
      </c>
      <c r="E382" s="7">
        <v>1918</v>
      </c>
    </row>
    <row r="383" spans="1:5" ht="11" customHeight="1" x14ac:dyDescent="0.25">
      <c r="A383" t="s">
        <v>19677</v>
      </c>
      <c r="B383" s="7">
        <v>106</v>
      </c>
      <c r="C383" s="6" t="s">
        <v>14550</v>
      </c>
      <c r="D383" s="6" t="s">
        <v>12953</v>
      </c>
      <c r="E383" s="7">
        <v>1904</v>
      </c>
    </row>
    <row r="384" spans="1:5" ht="11" customHeight="1" x14ac:dyDescent="0.25">
      <c r="A384" t="s">
        <v>19678</v>
      </c>
      <c r="B384" s="7">
        <v>22</v>
      </c>
      <c r="C384" s="6" t="s">
        <v>12873</v>
      </c>
      <c r="D384" s="6" t="s">
        <v>12521</v>
      </c>
      <c r="E384" s="7">
        <v>1919</v>
      </c>
    </row>
    <row r="385" spans="1:5" ht="11" customHeight="1" x14ac:dyDescent="0.25">
      <c r="A385" t="s">
        <v>19679</v>
      </c>
      <c r="B385" s="7">
        <v>13</v>
      </c>
      <c r="C385" s="6" t="s">
        <v>12952</v>
      </c>
      <c r="D385" s="6" t="s">
        <v>12953</v>
      </c>
      <c r="E385" s="7">
        <v>1949</v>
      </c>
    </row>
    <row r="386" spans="1:5" ht="11" customHeight="1" x14ac:dyDescent="0.25">
      <c r="A386" t="s">
        <v>19680</v>
      </c>
      <c r="B386" s="7">
        <v>130</v>
      </c>
      <c r="C386" s="6" t="s">
        <v>13018</v>
      </c>
      <c r="D386" s="6" t="s">
        <v>12953</v>
      </c>
      <c r="E386" s="7">
        <v>1904</v>
      </c>
    </row>
    <row r="387" spans="1:5" ht="11" customHeight="1" x14ac:dyDescent="0.25">
      <c r="A387" t="s">
        <v>19681</v>
      </c>
      <c r="B387" s="7">
        <v>67</v>
      </c>
      <c r="C387" s="6" t="s">
        <v>12031</v>
      </c>
      <c r="D387" s="6" t="s">
        <v>11983</v>
      </c>
      <c r="E387" s="7">
        <v>1904</v>
      </c>
    </row>
    <row r="388" spans="1:5" ht="11" customHeight="1" x14ac:dyDescent="0.25">
      <c r="A388" t="s">
        <v>19682</v>
      </c>
      <c r="B388" s="7">
        <v>33</v>
      </c>
      <c r="C388" s="6" t="s">
        <v>14743</v>
      </c>
      <c r="D388" s="6" t="s">
        <v>12953</v>
      </c>
      <c r="E388" s="7">
        <v>1931</v>
      </c>
    </row>
    <row r="389" spans="1:5" ht="11" customHeight="1" x14ac:dyDescent="0.25">
      <c r="A389" t="s">
        <v>19683</v>
      </c>
      <c r="B389" s="7">
        <v>37</v>
      </c>
      <c r="C389" s="6" t="s">
        <v>12010</v>
      </c>
      <c r="D389" s="6" t="s">
        <v>12521</v>
      </c>
      <c r="E389" s="7">
        <v>1913</v>
      </c>
    </row>
    <row r="390" spans="1:5" ht="11" customHeight="1" x14ac:dyDescent="0.25">
      <c r="A390" t="s">
        <v>19684</v>
      </c>
      <c r="B390" s="7">
        <v>26</v>
      </c>
      <c r="C390" s="6" t="s">
        <v>12010</v>
      </c>
      <c r="D390" s="6" t="s">
        <v>12521</v>
      </c>
      <c r="E390" s="7">
        <v>1932</v>
      </c>
    </row>
    <row r="391" spans="1:5" ht="11" customHeight="1" x14ac:dyDescent="0.25">
      <c r="A391" t="s">
        <v>19685</v>
      </c>
      <c r="B391" s="7">
        <v>26</v>
      </c>
      <c r="C391" s="6" t="s">
        <v>12010</v>
      </c>
      <c r="D391" s="6" t="s">
        <v>12521</v>
      </c>
      <c r="E391" s="7">
        <v>1932</v>
      </c>
    </row>
    <row r="392" spans="1:5" ht="11" customHeight="1" x14ac:dyDescent="0.25">
      <c r="A392" t="s">
        <v>19686</v>
      </c>
      <c r="B392" s="7">
        <v>29</v>
      </c>
      <c r="C392" s="6" t="s">
        <v>2123</v>
      </c>
      <c r="D392" s="6" t="s">
        <v>12521</v>
      </c>
      <c r="E392" s="7">
        <v>1945</v>
      </c>
    </row>
    <row r="393" spans="1:5" ht="11" customHeight="1" x14ac:dyDescent="0.25">
      <c r="A393" t="s">
        <v>19687</v>
      </c>
      <c r="B393" s="7">
        <v>32</v>
      </c>
      <c r="C393" s="6" t="s">
        <v>12574</v>
      </c>
      <c r="D393" s="6" t="s">
        <v>12521</v>
      </c>
      <c r="E393" s="7">
        <v>1864</v>
      </c>
    </row>
    <row r="394" spans="1:5" ht="11" customHeight="1" x14ac:dyDescent="0.25">
      <c r="A394" t="s">
        <v>19688</v>
      </c>
      <c r="B394" s="7">
        <v>194</v>
      </c>
      <c r="C394" s="6" t="s">
        <v>12026</v>
      </c>
      <c r="D394" s="6" t="s">
        <v>11983</v>
      </c>
      <c r="E394" s="7">
        <v>1920</v>
      </c>
    </row>
    <row r="395" spans="1:5" ht="11" customHeight="1" x14ac:dyDescent="0.25">
      <c r="A395" t="s">
        <v>19689</v>
      </c>
      <c r="B395" s="7">
        <v>24</v>
      </c>
      <c r="C395" s="6" t="s">
        <v>2123</v>
      </c>
      <c r="D395" s="6" t="s">
        <v>12521</v>
      </c>
      <c r="E395" s="7">
        <v>1946</v>
      </c>
    </row>
    <row r="396" spans="1:5" ht="11" customHeight="1" x14ac:dyDescent="0.25">
      <c r="A396" t="s">
        <v>19690</v>
      </c>
      <c r="B396" s="7">
        <v>15</v>
      </c>
      <c r="C396" s="6" t="s">
        <v>2123</v>
      </c>
      <c r="D396" s="6" t="s">
        <v>12521</v>
      </c>
      <c r="E396" s="7">
        <v>1865</v>
      </c>
    </row>
    <row r="397" spans="1:5" ht="11" customHeight="1" x14ac:dyDescent="0.25">
      <c r="A397" t="s">
        <v>19691</v>
      </c>
      <c r="B397" s="7">
        <v>20</v>
      </c>
      <c r="C397" s="6" t="s">
        <v>12041</v>
      </c>
      <c r="D397" s="6" t="s">
        <v>11983</v>
      </c>
      <c r="E397" s="7">
        <v>1900</v>
      </c>
    </row>
    <row r="398" spans="1:5" ht="11" customHeight="1" x14ac:dyDescent="0.25">
      <c r="A398" t="s">
        <v>19692</v>
      </c>
      <c r="B398" s="7">
        <v>20</v>
      </c>
      <c r="C398" s="6" t="s">
        <v>12047</v>
      </c>
      <c r="D398" s="6" t="s">
        <v>11983</v>
      </c>
      <c r="E398" s="7">
        <v>1915</v>
      </c>
    </row>
    <row r="399" spans="1:5" ht="11" customHeight="1" x14ac:dyDescent="0.25">
      <c r="A399" t="s">
        <v>19693</v>
      </c>
      <c r="B399" s="7">
        <v>163</v>
      </c>
      <c r="C399" s="6" t="s">
        <v>12453</v>
      </c>
      <c r="D399" s="6" t="s">
        <v>12953</v>
      </c>
      <c r="E399" s="7">
        <v>1968</v>
      </c>
    </row>
    <row r="400" spans="1:5" ht="11" customHeight="1" x14ac:dyDescent="0.25">
      <c r="A400" t="s">
        <v>19694</v>
      </c>
      <c r="B400" s="7">
        <v>4</v>
      </c>
      <c r="C400" s="6" t="s">
        <v>12020</v>
      </c>
      <c r="D400" s="6" t="s">
        <v>11983</v>
      </c>
      <c r="E400" s="7">
        <v>1895</v>
      </c>
    </row>
    <row r="401" spans="1:5" ht="11" customHeight="1" x14ac:dyDescent="0.25">
      <c r="A401" t="s">
        <v>19695</v>
      </c>
      <c r="B401" s="7">
        <v>36</v>
      </c>
      <c r="C401" s="6" t="s">
        <v>13018</v>
      </c>
      <c r="D401" s="6" t="s">
        <v>12953</v>
      </c>
      <c r="E401" s="7">
        <v>1963</v>
      </c>
    </row>
    <row r="402" spans="1:5" ht="11" customHeight="1" x14ac:dyDescent="0.25">
      <c r="A402" t="s">
        <v>19696</v>
      </c>
      <c r="B402" s="7">
        <v>6</v>
      </c>
      <c r="C402" s="6" t="s">
        <v>12454</v>
      </c>
      <c r="D402" s="6" t="s">
        <v>12455</v>
      </c>
      <c r="E402" s="7">
        <v>1899</v>
      </c>
    </row>
    <row r="403" spans="1:5" ht="11" customHeight="1" x14ac:dyDescent="0.25">
      <c r="A403" t="s">
        <v>19697</v>
      </c>
      <c r="B403" s="7">
        <v>14</v>
      </c>
      <c r="C403" s="6" t="s">
        <v>12949</v>
      </c>
      <c r="D403" s="6" t="s">
        <v>12521</v>
      </c>
      <c r="E403" s="7">
        <v>1920</v>
      </c>
    </row>
    <row r="404" spans="1:5" ht="11" customHeight="1" x14ac:dyDescent="0.25">
      <c r="A404" t="s">
        <v>19698</v>
      </c>
      <c r="B404" s="7">
        <v>11</v>
      </c>
      <c r="C404" s="6" t="s">
        <v>14143</v>
      </c>
      <c r="D404" s="6" t="s">
        <v>12976</v>
      </c>
      <c r="E404" s="7">
        <v>1903</v>
      </c>
    </row>
    <row r="405" spans="1:5" ht="11" customHeight="1" x14ac:dyDescent="0.25">
      <c r="A405" t="s">
        <v>19699</v>
      </c>
      <c r="B405" s="7">
        <v>2</v>
      </c>
      <c r="C405" s="6" t="s">
        <v>13533</v>
      </c>
      <c r="D405" s="6" t="s">
        <v>12521</v>
      </c>
      <c r="E405" s="7">
        <v>1919</v>
      </c>
    </row>
    <row r="406" spans="1:5" ht="11" customHeight="1" x14ac:dyDescent="0.25">
      <c r="A406" t="s">
        <v>19700</v>
      </c>
      <c r="B406" s="7">
        <v>7</v>
      </c>
      <c r="C406" s="6" t="s">
        <v>14143</v>
      </c>
      <c r="D406" s="6" t="s">
        <v>12976</v>
      </c>
      <c r="E406" s="7">
        <v>1903</v>
      </c>
    </row>
    <row r="407" spans="1:5" ht="11" customHeight="1" x14ac:dyDescent="0.25">
      <c r="A407" t="s">
        <v>19701</v>
      </c>
      <c r="B407" s="7">
        <v>10</v>
      </c>
      <c r="C407" s="6" t="s">
        <v>2123</v>
      </c>
      <c r="D407" s="6" t="s">
        <v>12521</v>
      </c>
      <c r="E407" s="7">
        <v>1864</v>
      </c>
    </row>
    <row r="408" spans="1:5" ht="11" customHeight="1" x14ac:dyDescent="0.25">
      <c r="A408" t="s">
        <v>19702</v>
      </c>
      <c r="B408" s="7">
        <v>8</v>
      </c>
      <c r="C408" s="6" t="s">
        <v>2123</v>
      </c>
      <c r="D408" s="6" t="s">
        <v>12521</v>
      </c>
      <c r="E408" s="7">
        <v>1864</v>
      </c>
    </row>
    <row r="409" spans="1:5" ht="11" customHeight="1" x14ac:dyDescent="0.25">
      <c r="A409" t="s">
        <v>19703</v>
      </c>
      <c r="B409" s="7">
        <v>40</v>
      </c>
      <c r="C409" s="6" t="s">
        <v>2123</v>
      </c>
      <c r="D409" s="6" t="s">
        <v>12521</v>
      </c>
      <c r="E409" s="7">
        <v>1945</v>
      </c>
    </row>
    <row r="410" spans="1:5" ht="11" customHeight="1" x14ac:dyDescent="0.25">
      <c r="A410" t="s">
        <v>19704</v>
      </c>
      <c r="B410" s="7">
        <v>2</v>
      </c>
      <c r="C410" s="6" t="s">
        <v>11993</v>
      </c>
      <c r="D410" s="6" t="s">
        <v>11983</v>
      </c>
      <c r="E410" s="7">
        <v>1936</v>
      </c>
    </row>
    <row r="411" spans="1:5" ht="11" customHeight="1" x14ac:dyDescent="0.25">
      <c r="A411" t="s">
        <v>19705</v>
      </c>
      <c r="B411" s="7">
        <v>237</v>
      </c>
      <c r="C411" s="6" t="s">
        <v>13207</v>
      </c>
      <c r="D411" s="6" t="s">
        <v>12521</v>
      </c>
      <c r="E411" s="7">
        <v>1923</v>
      </c>
    </row>
    <row r="412" spans="1:5" ht="11" customHeight="1" x14ac:dyDescent="0.25">
      <c r="A412" t="s">
        <v>19706</v>
      </c>
      <c r="B412" s="7">
        <v>90</v>
      </c>
      <c r="C412" s="6" t="s">
        <v>11998</v>
      </c>
      <c r="D412" s="6" t="s">
        <v>11983</v>
      </c>
      <c r="E412" s="7">
        <v>1933</v>
      </c>
    </row>
    <row r="413" spans="1:5" ht="11" customHeight="1" x14ac:dyDescent="0.25">
      <c r="A413" t="s">
        <v>19707</v>
      </c>
      <c r="B413" s="7">
        <v>11</v>
      </c>
      <c r="C413" s="6" t="s">
        <v>2373</v>
      </c>
      <c r="D413" s="6" t="s">
        <v>12521</v>
      </c>
      <c r="E413" s="7">
        <v>1852</v>
      </c>
    </row>
    <row r="414" spans="1:5" ht="11" customHeight="1" x14ac:dyDescent="0.25">
      <c r="A414" t="s">
        <v>19708</v>
      </c>
      <c r="B414" s="7">
        <v>16</v>
      </c>
      <c r="C414" s="6" t="s">
        <v>12023</v>
      </c>
      <c r="D414" s="6" t="s">
        <v>11983</v>
      </c>
      <c r="E414" s="7">
        <v>1907</v>
      </c>
    </row>
    <row r="415" spans="1:5" ht="11" customHeight="1" x14ac:dyDescent="0.25">
      <c r="A415" t="s">
        <v>19709</v>
      </c>
      <c r="B415" s="7">
        <v>263</v>
      </c>
      <c r="C415" s="6" t="s">
        <v>12026</v>
      </c>
      <c r="D415" s="6" t="s">
        <v>11983</v>
      </c>
      <c r="E415" s="7">
        <v>1941</v>
      </c>
    </row>
    <row r="416" spans="1:5" ht="11" customHeight="1" x14ac:dyDescent="0.25">
      <c r="A416" t="s">
        <v>19710</v>
      </c>
      <c r="B416" s="7">
        <v>97</v>
      </c>
      <c r="C416" s="6" t="s">
        <v>14666</v>
      </c>
      <c r="D416" s="6" t="s">
        <v>12953</v>
      </c>
      <c r="E416" s="7">
        <v>1960</v>
      </c>
    </row>
    <row r="417" spans="1:5" ht="11" customHeight="1" x14ac:dyDescent="0.25">
      <c r="A417" t="s">
        <v>19711</v>
      </c>
      <c r="B417" s="7">
        <v>28</v>
      </c>
      <c r="C417" s="6" t="s">
        <v>14666</v>
      </c>
      <c r="D417" s="6" t="s">
        <v>12953</v>
      </c>
      <c r="E417" s="7">
        <v>1970</v>
      </c>
    </row>
    <row r="418" spans="1:5" ht="11" customHeight="1" x14ac:dyDescent="0.25">
      <c r="A418" t="s">
        <v>19712</v>
      </c>
      <c r="B418" s="7">
        <v>20</v>
      </c>
      <c r="C418" s="6" t="s">
        <v>12010</v>
      </c>
      <c r="D418" s="6" t="s">
        <v>12521</v>
      </c>
      <c r="E418" s="7">
        <v>1912</v>
      </c>
    </row>
    <row r="419" spans="1:5" ht="11" customHeight="1" x14ac:dyDescent="0.25">
      <c r="A419" t="s">
        <v>19713</v>
      </c>
      <c r="B419" s="7">
        <v>53</v>
      </c>
      <c r="C419" s="6" t="s">
        <v>13289</v>
      </c>
      <c r="D419" s="6" t="s">
        <v>12455</v>
      </c>
      <c r="E419" s="7">
        <v>1921</v>
      </c>
    </row>
    <row r="420" spans="1:5" ht="11" customHeight="1" x14ac:dyDescent="0.25">
      <c r="A420" t="s">
        <v>19714</v>
      </c>
      <c r="B420" s="7">
        <v>101</v>
      </c>
      <c r="C420" s="6" t="s">
        <v>13308</v>
      </c>
      <c r="D420" s="6" t="s">
        <v>12953</v>
      </c>
      <c r="E420" s="7">
        <v>1942</v>
      </c>
    </row>
    <row r="421" spans="1:5" ht="11" customHeight="1" x14ac:dyDescent="0.25">
      <c r="A421" t="s">
        <v>19715</v>
      </c>
      <c r="B421" s="7">
        <v>16</v>
      </c>
      <c r="C421" s="6" t="s">
        <v>12952</v>
      </c>
      <c r="D421" s="6" t="s">
        <v>12953</v>
      </c>
      <c r="E421" s="7">
        <v>1897</v>
      </c>
    </row>
    <row r="422" spans="1:5" ht="11" customHeight="1" x14ac:dyDescent="0.25">
      <c r="A422" t="s">
        <v>19716</v>
      </c>
      <c r="B422" s="7">
        <v>118</v>
      </c>
      <c r="C422" s="6" t="s">
        <v>16103</v>
      </c>
      <c r="D422" s="6" t="s">
        <v>12455</v>
      </c>
      <c r="E422" s="7">
        <v>1987</v>
      </c>
    </row>
    <row r="423" spans="1:5" ht="11" customHeight="1" x14ac:dyDescent="0.25">
      <c r="A423" t="s">
        <v>19717</v>
      </c>
      <c r="B423" s="7">
        <v>110</v>
      </c>
      <c r="C423" s="6" t="s">
        <v>16103</v>
      </c>
      <c r="D423" s="6" t="s">
        <v>12455</v>
      </c>
      <c r="E423" s="7">
        <v>1987</v>
      </c>
    </row>
    <row r="424" spans="1:5" ht="11" customHeight="1" x14ac:dyDescent="0.25">
      <c r="A424" t="s">
        <v>19718</v>
      </c>
      <c r="B424" s="7">
        <v>9</v>
      </c>
      <c r="C424" s="6" t="s">
        <v>2373</v>
      </c>
      <c r="D424" s="6" t="s">
        <v>12521</v>
      </c>
      <c r="E424" s="7">
        <v>1860</v>
      </c>
    </row>
    <row r="425" spans="1:5" ht="11" customHeight="1" x14ac:dyDescent="0.25">
      <c r="A425" t="s">
        <v>19719</v>
      </c>
      <c r="B425" s="7">
        <v>117</v>
      </c>
      <c r="C425" s="6" t="s">
        <v>12041</v>
      </c>
      <c r="D425" s="6" t="s">
        <v>11983</v>
      </c>
      <c r="E425" s="7">
        <v>1908</v>
      </c>
    </row>
    <row r="426" spans="1:5" ht="11" customHeight="1" x14ac:dyDescent="0.25">
      <c r="A426" t="s">
        <v>19720</v>
      </c>
      <c r="B426" s="7">
        <v>119</v>
      </c>
      <c r="C426" s="6" t="s">
        <v>14685</v>
      </c>
      <c r="D426" s="6" t="s">
        <v>12953</v>
      </c>
      <c r="E426" s="7">
        <v>1932</v>
      </c>
    </row>
    <row r="427" spans="1:5" ht="11" customHeight="1" x14ac:dyDescent="0.25">
      <c r="A427" t="s">
        <v>19721</v>
      </c>
      <c r="B427" s="7">
        <v>22</v>
      </c>
      <c r="C427" s="6" t="s">
        <v>2123</v>
      </c>
      <c r="D427" s="6" t="s">
        <v>12521</v>
      </c>
      <c r="E427" s="7">
        <v>1945</v>
      </c>
    </row>
    <row r="428" spans="1:5" ht="11" customHeight="1" x14ac:dyDescent="0.25">
      <c r="A428" t="s">
        <v>19722</v>
      </c>
      <c r="B428" s="7">
        <v>32</v>
      </c>
      <c r="C428" s="6" t="s">
        <v>12955</v>
      </c>
      <c r="D428" s="6" t="s">
        <v>12455</v>
      </c>
      <c r="E428" s="7">
        <v>1915</v>
      </c>
    </row>
    <row r="429" spans="1:5" ht="11" customHeight="1" x14ac:dyDescent="0.25">
      <c r="A429" t="s">
        <v>19723</v>
      </c>
      <c r="B429" s="7">
        <v>12</v>
      </c>
      <c r="C429" s="6" t="s">
        <v>1411</v>
      </c>
      <c r="D429" s="6" t="s">
        <v>12974</v>
      </c>
      <c r="E429" s="7">
        <v>1860</v>
      </c>
    </row>
    <row r="430" spans="1:5" ht="11" customHeight="1" x14ac:dyDescent="0.25">
      <c r="A430" t="s">
        <v>19724</v>
      </c>
      <c r="B430" s="7">
        <v>71</v>
      </c>
      <c r="C430" s="6" t="s">
        <v>12041</v>
      </c>
      <c r="D430" s="6" t="s">
        <v>11983</v>
      </c>
      <c r="E430" s="7">
        <v>1887</v>
      </c>
    </row>
    <row r="431" spans="1:5" ht="11" customHeight="1" x14ac:dyDescent="0.25">
      <c r="A431" t="s">
        <v>19725</v>
      </c>
      <c r="B431" s="7">
        <v>319</v>
      </c>
      <c r="C431" s="6" t="s">
        <v>1411</v>
      </c>
      <c r="D431" s="6" t="s">
        <v>12974</v>
      </c>
      <c r="E431" s="7">
        <v>1947</v>
      </c>
    </row>
    <row r="432" spans="1:5" ht="11" customHeight="1" x14ac:dyDescent="0.25">
      <c r="A432" t="s">
        <v>19726</v>
      </c>
      <c r="B432" s="7">
        <v>3</v>
      </c>
      <c r="C432" s="6" t="s">
        <v>2123</v>
      </c>
      <c r="D432" s="6" t="s">
        <v>12521</v>
      </c>
      <c r="E432" s="7">
        <v>1945</v>
      </c>
    </row>
    <row r="433" spans="1:5" ht="11" customHeight="1" x14ac:dyDescent="0.25">
      <c r="A433" t="s">
        <v>19727</v>
      </c>
      <c r="B433" s="7">
        <v>32</v>
      </c>
      <c r="C433" s="6" t="s">
        <v>12031</v>
      </c>
      <c r="D433" s="6" t="s">
        <v>11983</v>
      </c>
      <c r="E433" s="7">
        <v>1897</v>
      </c>
    </row>
    <row r="434" spans="1:5" ht="11" customHeight="1" x14ac:dyDescent="0.25">
      <c r="A434" t="s">
        <v>19728</v>
      </c>
      <c r="B434" s="7">
        <v>63</v>
      </c>
      <c r="C434" s="6" t="s">
        <v>12873</v>
      </c>
      <c r="D434" s="6" t="s">
        <v>12521</v>
      </c>
      <c r="E434" s="7">
        <v>1922</v>
      </c>
    </row>
    <row r="435" spans="1:5" ht="11" customHeight="1" x14ac:dyDescent="0.25">
      <c r="A435" t="s">
        <v>19729</v>
      </c>
      <c r="B435" s="7">
        <v>26</v>
      </c>
      <c r="C435" s="6" t="s">
        <v>12010</v>
      </c>
      <c r="D435" s="6" t="s">
        <v>12521</v>
      </c>
      <c r="E435" s="7">
        <v>1930</v>
      </c>
    </row>
    <row r="436" spans="1:5" ht="11" customHeight="1" x14ac:dyDescent="0.25">
      <c r="A436" t="s">
        <v>19730</v>
      </c>
      <c r="B436" s="7">
        <v>89</v>
      </c>
      <c r="C436" s="6" t="s">
        <v>16103</v>
      </c>
      <c r="D436" s="6" t="s">
        <v>12455</v>
      </c>
      <c r="E436" s="7">
        <v>1987</v>
      </c>
    </row>
    <row r="437" spans="1:5" ht="11" customHeight="1" x14ac:dyDescent="0.25">
      <c r="A437" t="s">
        <v>19731</v>
      </c>
      <c r="B437" s="7">
        <v>372</v>
      </c>
      <c r="C437" s="6" t="s">
        <v>13018</v>
      </c>
      <c r="D437" s="6" t="s">
        <v>12953</v>
      </c>
      <c r="E437" s="7">
        <v>1963</v>
      </c>
    </row>
    <row r="438" spans="1:5" ht="11" customHeight="1" x14ac:dyDescent="0.25">
      <c r="A438" t="s">
        <v>19732</v>
      </c>
      <c r="B438" s="7">
        <v>90</v>
      </c>
      <c r="C438" s="6" t="s">
        <v>12952</v>
      </c>
      <c r="D438" s="6" t="s">
        <v>12953</v>
      </c>
      <c r="E438" s="7">
        <v>1949</v>
      </c>
    </row>
    <row r="439" spans="1:5" ht="11" customHeight="1" x14ac:dyDescent="0.25">
      <c r="A439" t="s">
        <v>19733</v>
      </c>
      <c r="B439" s="7">
        <v>37</v>
      </c>
      <c r="C439" s="6" t="s">
        <v>12534</v>
      </c>
      <c r="D439" s="6" t="s">
        <v>12521</v>
      </c>
      <c r="E439" s="7">
        <v>1941</v>
      </c>
    </row>
    <row r="440" spans="1:5" ht="11" customHeight="1" x14ac:dyDescent="0.25">
      <c r="A440" t="s">
        <v>19734</v>
      </c>
      <c r="B440" s="7">
        <v>31</v>
      </c>
      <c r="C440" s="6" t="s">
        <v>2123</v>
      </c>
      <c r="D440" s="6" t="s">
        <v>12521</v>
      </c>
      <c r="E440" s="7">
        <v>1869</v>
      </c>
    </row>
    <row r="441" spans="1:5" ht="11" customHeight="1" x14ac:dyDescent="0.25">
      <c r="A441" t="s">
        <v>19735</v>
      </c>
      <c r="B441" s="7">
        <v>14</v>
      </c>
      <c r="C441" s="6" t="s">
        <v>12873</v>
      </c>
      <c r="D441" s="6" t="s">
        <v>12521</v>
      </c>
      <c r="E441" s="7">
        <v>1920</v>
      </c>
    </row>
    <row r="442" spans="1:5" ht="11" customHeight="1" x14ac:dyDescent="0.25">
      <c r="A442" t="s">
        <v>19736</v>
      </c>
      <c r="B442" s="7">
        <v>9</v>
      </c>
      <c r="C442" s="6" t="s">
        <v>14550</v>
      </c>
      <c r="D442" s="6" t="s">
        <v>12953</v>
      </c>
      <c r="E442" s="7">
        <v>1950</v>
      </c>
    </row>
    <row r="443" spans="1:5" ht="11" customHeight="1" x14ac:dyDescent="0.25">
      <c r="A443" t="s">
        <v>19737</v>
      </c>
      <c r="B443" s="7">
        <v>29</v>
      </c>
      <c r="C443" s="6" t="s">
        <v>11993</v>
      </c>
      <c r="D443" s="6" t="s">
        <v>11983</v>
      </c>
      <c r="E443" s="7">
        <v>1957</v>
      </c>
    </row>
    <row r="444" spans="1:5" ht="11" customHeight="1" x14ac:dyDescent="0.25">
      <c r="A444" t="s">
        <v>19738</v>
      </c>
      <c r="B444" s="7">
        <v>878</v>
      </c>
      <c r="C444" s="6" t="s">
        <v>14823</v>
      </c>
      <c r="D444" s="6" t="s">
        <v>12953</v>
      </c>
      <c r="E444" s="7">
        <v>1976</v>
      </c>
    </row>
    <row r="445" spans="1:5" ht="11" customHeight="1" x14ac:dyDescent="0.25">
      <c r="A445" t="s">
        <v>19739</v>
      </c>
      <c r="B445" s="7">
        <v>68</v>
      </c>
      <c r="C445" s="6" t="s">
        <v>12952</v>
      </c>
      <c r="D445" s="6" t="s">
        <v>12953</v>
      </c>
      <c r="E445" s="7">
        <v>1948</v>
      </c>
    </row>
    <row r="446" spans="1:5" ht="11" customHeight="1" x14ac:dyDescent="0.25">
      <c r="A446" t="s">
        <v>19740</v>
      </c>
      <c r="B446" s="7">
        <v>239</v>
      </c>
      <c r="C446" s="6" t="s">
        <v>12952</v>
      </c>
      <c r="D446" s="6" t="s">
        <v>12953</v>
      </c>
      <c r="E446" s="7">
        <v>1951</v>
      </c>
    </row>
    <row r="447" spans="1:5" ht="11" customHeight="1" x14ac:dyDescent="0.25">
      <c r="A447" t="s">
        <v>19741</v>
      </c>
      <c r="B447" s="7">
        <v>50</v>
      </c>
      <c r="C447" s="6" t="s">
        <v>12031</v>
      </c>
      <c r="D447" s="6" t="s">
        <v>11983</v>
      </c>
      <c r="E447" s="7">
        <v>1912</v>
      </c>
    </row>
    <row r="448" spans="1:5" ht="11" customHeight="1" x14ac:dyDescent="0.25">
      <c r="A448" t="s">
        <v>19742</v>
      </c>
      <c r="B448" s="7">
        <v>89</v>
      </c>
      <c r="C448" s="6" t="s">
        <v>12433</v>
      </c>
      <c r="D448" s="6" t="s">
        <v>11983</v>
      </c>
      <c r="E448" s="7">
        <v>1963</v>
      </c>
    </row>
    <row r="449" spans="1:5" ht="11" customHeight="1" x14ac:dyDescent="0.25">
      <c r="A449" t="s">
        <v>19743</v>
      </c>
      <c r="B449" s="7">
        <v>92</v>
      </c>
      <c r="C449" s="6" t="s">
        <v>12952</v>
      </c>
      <c r="D449" s="6" t="s">
        <v>12953</v>
      </c>
      <c r="E449" s="7">
        <v>1949</v>
      </c>
    </row>
    <row r="450" spans="1:5" ht="11" customHeight="1" x14ac:dyDescent="0.25">
      <c r="A450" t="s">
        <v>19744</v>
      </c>
      <c r="B450" s="7">
        <v>39</v>
      </c>
      <c r="C450" s="6" t="s">
        <v>12020</v>
      </c>
      <c r="D450" s="6" t="s">
        <v>11983</v>
      </c>
      <c r="E450" s="7">
        <v>1894</v>
      </c>
    </row>
    <row r="451" spans="1:5" ht="11" customHeight="1" x14ac:dyDescent="0.25">
      <c r="A451" t="s">
        <v>19745</v>
      </c>
      <c r="B451" s="7">
        <v>21</v>
      </c>
      <c r="C451" s="6" t="s">
        <v>1411</v>
      </c>
      <c r="D451" s="6" t="s">
        <v>12974</v>
      </c>
      <c r="E451" s="7">
        <v>1860</v>
      </c>
    </row>
    <row r="452" spans="1:5" ht="11" customHeight="1" x14ac:dyDescent="0.25">
      <c r="A452" t="s">
        <v>19746</v>
      </c>
      <c r="B452" s="7">
        <v>122</v>
      </c>
      <c r="C452" s="6" t="s">
        <v>16103</v>
      </c>
      <c r="D452" s="6" t="s">
        <v>12455</v>
      </c>
      <c r="E452" s="7">
        <v>1988</v>
      </c>
    </row>
    <row r="453" spans="1:5" ht="11" customHeight="1" x14ac:dyDescent="0.25">
      <c r="A453" t="s">
        <v>19747</v>
      </c>
      <c r="B453" s="7">
        <v>111</v>
      </c>
      <c r="C453" s="6" t="s">
        <v>16103</v>
      </c>
      <c r="D453" s="6" t="s">
        <v>12455</v>
      </c>
      <c r="E453" s="7">
        <v>1987</v>
      </c>
    </row>
    <row r="454" spans="1:5" ht="11" customHeight="1" x14ac:dyDescent="0.25">
      <c r="A454" t="s">
        <v>19748</v>
      </c>
      <c r="B454" s="7">
        <v>110</v>
      </c>
      <c r="C454" s="6" t="s">
        <v>16103</v>
      </c>
      <c r="D454" s="6" t="s">
        <v>12455</v>
      </c>
      <c r="E454" s="7">
        <v>1987</v>
      </c>
    </row>
    <row r="455" spans="1:5" ht="11" customHeight="1" x14ac:dyDescent="0.25">
      <c r="A455" t="s">
        <v>19749</v>
      </c>
      <c r="B455" s="7">
        <v>126</v>
      </c>
      <c r="C455" s="6" t="s">
        <v>12026</v>
      </c>
      <c r="D455" s="6" t="s">
        <v>11983</v>
      </c>
      <c r="E455" s="7">
        <v>1921</v>
      </c>
    </row>
    <row r="456" spans="1:5" ht="11" customHeight="1" x14ac:dyDescent="0.25">
      <c r="A456" t="s">
        <v>19750</v>
      </c>
      <c r="B456" s="7">
        <v>64</v>
      </c>
      <c r="C456" s="6" t="s">
        <v>12042</v>
      </c>
      <c r="D456" s="6" t="s">
        <v>11983</v>
      </c>
      <c r="E456" s="7">
        <v>1894</v>
      </c>
    </row>
    <row r="457" spans="1:5" ht="11" customHeight="1" x14ac:dyDescent="0.25">
      <c r="A457" t="s">
        <v>19751</v>
      </c>
      <c r="B457" s="7">
        <v>36</v>
      </c>
      <c r="C457" s="6" t="s">
        <v>12031</v>
      </c>
      <c r="D457" s="6" t="s">
        <v>11983</v>
      </c>
      <c r="E457" s="7">
        <v>1893</v>
      </c>
    </row>
    <row r="458" spans="1:5" ht="11" customHeight="1" x14ac:dyDescent="0.25">
      <c r="A458" t="s">
        <v>19752</v>
      </c>
      <c r="B458" s="7">
        <v>27</v>
      </c>
      <c r="C458" s="6" t="s">
        <v>2123</v>
      </c>
      <c r="D458" s="6" t="s">
        <v>12521</v>
      </c>
      <c r="E458" s="7">
        <v>1862</v>
      </c>
    </row>
    <row r="459" spans="1:5" ht="11" customHeight="1" x14ac:dyDescent="0.25">
      <c r="A459" t="s">
        <v>19753</v>
      </c>
      <c r="B459" s="7">
        <v>63</v>
      </c>
      <c r="C459" s="6" t="s">
        <v>12040</v>
      </c>
      <c r="D459" s="6" t="s">
        <v>11983</v>
      </c>
      <c r="E459" s="7">
        <v>1926</v>
      </c>
    </row>
    <row r="460" spans="1:5" ht="11" customHeight="1" x14ac:dyDescent="0.25">
      <c r="A460" t="s">
        <v>19754</v>
      </c>
      <c r="B460" s="7">
        <v>14</v>
      </c>
      <c r="C460" s="6" t="s">
        <v>2123</v>
      </c>
      <c r="D460" s="6" t="s">
        <v>12521</v>
      </c>
      <c r="E460" s="7">
        <v>1945</v>
      </c>
    </row>
    <row r="461" spans="1:5" ht="11" customHeight="1" x14ac:dyDescent="0.25">
      <c r="A461" t="s">
        <v>19755</v>
      </c>
      <c r="B461" s="7">
        <v>27</v>
      </c>
      <c r="C461" s="6" t="s">
        <v>2123</v>
      </c>
      <c r="D461" s="6" t="s">
        <v>12521</v>
      </c>
      <c r="E461" s="7">
        <v>1946</v>
      </c>
    </row>
    <row r="462" spans="1:5" ht="11" customHeight="1" x14ac:dyDescent="0.25">
      <c r="A462" t="s">
        <v>19756</v>
      </c>
      <c r="B462" s="7">
        <v>26</v>
      </c>
      <c r="C462" s="6" t="s">
        <v>2123</v>
      </c>
      <c r="D462" s="6" t="s">
        <v>12521</v>
      </c>
      <c r="E462" s="7">
        <v>1946</v>
      </c>
    </row>
    <row r="463" spans="1:5" ht="11" customHeight="1" x14ac:dyDescent="0.25">
      <c r="A463" t="s">
        <v>19757</v>
      </c>
      <c r="B463" s="7">
        <v>48</v>
      </c>
      <c r="C463" s="6" t="s">
        <v>2123</v>
      </c>
      <c r="D463" s="6" t="s">
        <v>12521</v>
      </c>
      <c r="E463" s="7">
        <v>1946</v>
      </c>
    </row>
    <row r="464" spans="1:5" ht="11" customHeight="1" x14ac:dyDescent="0.25">
      <c r="A464" t="s">
        <v>19758</v>
      </c>
      <c r="B464" s="7">
        <v>99</v>
      </c>
      <c r="C464" s="6" t="s">
        <v>2123</v>
      </c>
      <c r="D464" s="6" t="s">
        <v>12521</v>
      </c>
      <c r="E464" s="7">
        <v>1946</v>
      </c>
    </row>
    <row r="465" spans="1:5" ht="11" customHeight="1" x14ac:dyDescent="0.25">
      <c r="A465" t="s">
        <v>19759</v>
      </c>
      <c r="B465" s="7">
        <v>46</v>
      </c>
      <c r="C465" s="6" t="s">
        <v>2123</v>
      </c>
      <c r="D465" s="6" t="s">
        <v>12521</v>
      </c>
      <c r="E465" s="7">
        <v>1946</v>
      </c>
    </row>
    <row r="466" spans="1:5" ht="11" customHeight="1" x14ac:dyDescent="0.25">
      <c r="A466" t="s">
        <v>19760</v>
      </c>
      <c r="B466" s="7">
        <v>63</v>
      </c>
      <c r="C466" s="6" t="s">
        <v>12041</v>
      </c>
      <c r="D466" s="6" t="s">
        <v>11983</v>
      </c>
      <c r="E466" s="7">
        <v>1902</v>
      </c>
    </row>
    <row r="467" spans="1:5" ht="11" customHeight="1" x14ac:dyDescent="0.25">
      <c r="A467" t="s">
        <v>19761</v>
      </c>
      <c r="B467" s="7">
        <v>16</v>
      </c>
      <c r="C467" s="6" t="s">
        <v>12041</v>
      </c>
      <c r="D467" s="6" t="s">
        <v>11983</v>
      </c>
      <c r="E467" s="7">
        <v>1905</v>
      </c>
    </row>
    <row r="468" spans="1:5" ht="11" customHeight="1" x14ac:dyDescent="0.25">
      <c r="A468" t="s">
        <v>19762</v>
      </c>
      <c r="B468" s="7">
        <v>16</v>
      </c>
      <c r="C468" s="6" t="s">
        <v>17882</v>
      </c>
      <c r="D468" s="6" t="s">
        <v>12974</v>
      </c>
      <c r="E468" s="7">
        <v>2003</v>
      </c>
    </row>
    <row r="469" spans="1:5" ht="11" customHeight="1" x14ac:dyDescent="0.25">
      <c r="A469" t="s">
        <v>19763</v>
      </c>
      <c r="B469" s="7">
        <v>54</v>
      </c>
      <c r="C469" s="6" t="s">
        <v>13548</v>
      </c>
      <c r="D469" s="6" t="s">
        <v>12521</v>
      </c>
      <c r="E469" s="7">
        <v>1868</v>
      </c>
    </row>
    <row r="470" spans="1:5" ht="11" customHeight="1" x14ac:dyDescent="0.25">
      <c r="A470" t="s">
        <v>19764</v>
      </c>
      <c r="B470" s="7">
        <v>150</v>
      </c>
      <c r="C470" s="6" t="s">
        <v>12955</v>
      </c>
      <c r="D470" s="6" t="s">
        <v>12455</v>
      </c>
      <c r="E470" s="7">
        <v>1939</v>
      </c>
    </row>
    <row r="471" spans="1:5" ht="11" customHeight="1" x14ac:dyDescent="0.25">
      <c r="A471" t="s">
        <v>19765</v>
      </c>
      <c r="B471" s="7">
        <v>14</v>
      </c>
      <c r="C471" s="6" t="s">
        <v>2373</v>
      </c>
      <c r="D471" s="6" t="s">
        <v>12521</v>
      </c>
      <c r="E471" s="7">
        <v>1857</v>
      </c>
    </row>
    <row r="472" spans="1:5" ht="11" customHeight="1" x14ac:dyDescent="0.25">
      <c r="A472" t="s">
        <v>19766</v>
      </c>
      <c r="B472" s="7">
        <v>109</v>
      </c>
      <c r="C472" s="6" t="s">
        <v>13308</v>
      </c>
      <c r="D472" s="6" t="s">
        <v>12953</v>
      </c>
      <c r="E472" s="7">
        <v>1942</v>
      </c>
    </row>
    <row r="473" spans="1:5" ht="11" customHeight="1" x14ac:dyDescent="0.25">
      <c r="A473" t="s">
        <v>19767</v>
      </c>
      <c r="B473" s="7">
        <v>26</v>
      </c>
      <c r="C473" s="6" t="s">
        <v>12010</v>
      </c>
      <c r="D473" s="6" t="s">
        <v>12521</v>
      </c>
      <c r="E473" s="7">
        <v>1930</v>
      </c>
    </row>
    <row r="474" spans="1:5" ht="11" customHeight="1" x14ac:dyDescent="0.25">
      <c r="A474" t="s">
        <v>19768</v>
      </c>
      <c r="B474" s="7">
        <v>26</v>
      </c>
      <c r="C474" s="6" t="s">
        <v>12010</v>
      </c>
      <c r="D474" s="6" t="s">
        <v>12521</v>
      </c>
      <c r="E474" s="7">
        <v>1930</v>
      </c>
    </row>
    <row r="475" spans="1:5" ht="11" customHeight="1" x14ac:dyDescent="0.25">
      <c r="A475" t="s">
        <v>19769</v>
      </c>
      <c r="B475" s="7">
        <v>7</v>
      </c>
      <c r="C475" s="6" t="s">
        <v>2123</v>
      </c>
      <c r="D475" s="6" t="s">
        <v>12521</v>
      </c>
      <c r="E475" s="7">
        <v>1945</v>
      </c>
    </row>
    <row r="476" spans="1:5" ht="11" customHeight="1" x14ac:dyDescent="0.25">
      <c r="A476" t="s">
        <v>19770</v>
      </c>
      <c r="B476" s="7">
        <v>35</v>
      </c>
      <c r="C476" s="6" t="s">
        <v>5063</v>
      </c>
      <c r="D476" s="6" t="s">
        <v>12521</v>
      </c>
      <c r="E476" s="7">
        <v>1905</v>
      </c>
    </row>
    <row r="477" spans="1:5" ht="11" customHeight="1" x14ac:dyDescent="0.25">
      <c r="A477" t="s">
        <v>19771</v>
      </c>
      <c r="B477" s="7">
        <v>91</v>
      </c>
      <c r="C477" s="6" t="s">
        <v>12952</v>
      </c>
      <c r="D477" s="6" t="s">
        <v>12953</v>
      </c>
      <c r="E477" s="7">
        <v>1950</v>
      </c>
    </row>
    <row r="478" spans="1:5" ht="11" customHeight="1" x14ac:dyDescent="0.25">
      <c r="A478" t="s">
        <v>19772</v>
      </c>
      <c r="B478" s="7">
        <v>39</v>
      </c>
      <c r="C478" s="6" t="s">
        <v>12949</v>
      </c>
      <c r="D478" s="6" t="s">
        <v>12521</v>
      </c>
      <c r="E478" s="7">
        <v>1938</v>
      </c>
    </row>
    <row r="479" spans="1:5" ht="11" customHeight="1" x14ac:dyDescent="0.25">
      <c r="A479" t="s">
        <v>19773</v>
      </c>
      <c r="B479" s="7">
        <v>8</v>
      </c>
      <c r="C479" s="6" t="s">
        <v>12015</v>
      </c>
      <c r="D479" s="6" t="s">
        <v>11983</v>
      </c>
      <c r="E479" s="7">
        <v>1898</v>
      </c>
    </row>
    <row r="480" spans="1:5" ht="11" customHeight="1" x14ac:dyDescent="0.25">
      <c r="A480" t="s">
        <v>19774</v>
      </c>
      <c r="B480" s="7">
        <v>135</v>
      </c>
      <c r="C480" s="6" t="s">
        <v>11986</v>
      </c>
      <c r="D480" s="6" t="s">
        <v>11983</v>
      </c>
      <c r="E480" s="7">
        <v>1915</v>
      </c>
    </row>
    <row r="481" spans="1:5" ht="11" customHeight="1" x14ac:dyDescent="0.25">
      <c r="A481" t="s">
        <v>19775</v>
      </c>
      <c r="B481" s="7">
        <v>370</v>
      </c>
      <c r="C481" s="6" t="s">
        <v>12014</v>
      </c>
      <c r="D481" s="6" t="s">
        <v>11983</v>
      </c>
      <c r="E481" s="7">
        <v>1973</v>
      </c>
    </row>
    <row r="482" spans="1:5" ht="11" customHeight="1" x14ac:dyDescent="0.25">
      <c r="A482" t="s">
        <v>19776</v>
      </c>
      <c r="B482" s="7">
        <v>709</v>
      </c>
      <c r="C482" s="6" t="s">
        <v>13308</v>
      </c>
      <c r="D482" s="6" t="s">
        <v>12953</v>
      </c>
      <c r="E482" s="7">
        <v>1962</v>
      </c>
    </row>
    <row r="483" spans="1:5" ht="11" customHeight="1" x14ac:dyDescent="0.25">
      <c r="A483" t="s">
        <v>19777</v>
      </c>
      <c r="B483" s="7">
        <v>37</v>
      </c>
      <c r="C483" s="6" t="s">
        <v>2123</v>
      </c>
      <c r="D483" s="6" t="s">
        <v>12521</v>
      </c>
      <c r="E483" s="7">
        <v>1867</v>
      </c>
    </row>
    <row r="484" spans="1:5" ht="11" customHeight="1" x14ac:dyDescent="0.25">
      <c r="A484" t="s">
        <v>19778</v>
      </c>
      <c r="B484" s="7">
        <v>30</v>
      </c>
      <c r="C484" s="6" t="s">
        <v>1411</v>
      </c>
      <c r="D484" s="6" t="s">
        <v>12974</v>
      </c>
      <c r="E484" s="7">
        <v>1872</v>
      </c>
    </row>
    <row r="485" spans="1:5" ht="11" customHeight="1" x14ac:dyDescent="0.25">
      <c r="A485" t="s">
        <v>19779</v>
      </c>
      <c r="B485" s="7">
        <v>40</v>
      </c>
      <c r="C485" s="6" t="s">
        <v>12026</v>
      </c>
      <c r="D485" s="6" t="s">
        <v>11983</v>
      </c>
      <c r="E485" s="7">
        <v>1914</v>
      </c>
    </row>
    <row r="486" spans="1:5" ht="11" customHeight="1" x14ac:dyDescent="0.25">
      <c r="A486" t="s">
        <v>19780</v>
      </c>
      <c r="B486" s="7">
        <v>151</v>
      </c>
      <c r="C486" s="6" t="s">
        <v>11993</v>
      </c>
      <c r="D486" s="6" t="s">
        <v>11983</v>
      </c>
      <c r="E486" s="7">
        <v>1921</v>
      </c>
    </row>
    <row r="487" spans="1:5" ht="11" customHeight="1" x14ac:dyDescent="0.25">
      <c r="A487" t="s">
        <v>19781</v>
      </c>
      <c r="B487" s="7">
        <v>85</v>
      </c>
      <c r="C487" s="6" t="s">
        <v>12004</v>
      </c>
      <c r="D487" s="6" t="s">
        <v>11983</v>
      </c>
      <c r="E487" s="7">
        <v>1968</v>
      </c>
    </row>
    <row r="488" spans="1:5" ht="11" customHeight="1" x14ac:dyDescent="0.25">
      <c r="A488" t="s">
        <v>19782</v>
      </c>
      <c r="B488" s="7">
        <v>29</v>
      </c>
      <c r="C488" s="6" t="s">
        <v>12010</v>
      </c>
      <c r="D488" s="6" t="s">
        <v>12521</v>
      </c>
      <c r="E488" s="7">
        <v>1930</v>
      </c>
    </row>
    <row r="489" spans="1:5" ht="11" customHeight="1" x14ac:dyDescent="0.25">
      <c r="A489" t="s">
        <v>19783</v>
      </c>
      <c r="B489" s="7">
        <v>9</v>
      </c>
      <c r="C489" s="6" t="s">
        <v>2373</v>
      </c>
      <c r="D489" s="6" t="s">
        <v>12521</v>
      </c>
      <c r="E489" s="7">
        <v>1859</v>
      </c>
    </row>
    <row r="490" spans="1:5" ht="11" customHeight="1" x14ac:dyDescent="0.25">
      <c r="A490" t="s">
        <v>19784</v>
      </c>
      <c r="B490" s="7">
        <v>6</v>
      </c>
      <c r="C490" s="6" t="s">
        <v>12957</v>
      </c>
      <c r="D490" s="6" t="s">
        <v>12521</v>
      </c>
      <c r="E490" s="7">
        <v>1919</v>
      </c>
    </row>
    <row r="491" spans="1:5" ht="11" customHeight="1" x14ac:dyDescent="0.25">
      <c r="A491" t="s">
        <v>19785</v>
      </c>
      <c r="B491" s="7">
        <v>3</v>
      </c>
      <c r="C491" s="6" t="s">
        <v>12957</v>
      </c>
      <c r="D491" s="6" t="s">
        <v>12521</v>
      </c>
      <c r="E491" s="7">
        <v>1896</v>
      </c>
    </row>
    <row r="492" spans="1:5" ht="11" customHeight="1" x14ac:dyDescent="0.25">
      <c r="A492" t="s">
        <v>19786</v>
      </c>
      <c r="B492" s="7">
        <v>185</v>
      </c>
      <c r="C492" s="6" t="s">
        <v>12034</v>
      </c>
      <c r="D492" s="6" t="s">
        <v>11983</v>
      </c>
      <c r="E492" s="7">
        <v>1961</v>
      </c>
    </row>
    <row r="493" spans="1:5" ht="11" customHeight="1" x14ac:dyDescent="0.25">
      <c r="A493" t="s">
        <v>19787</v>
      </c>
      <c r="B493" s="7">
        <v>7</v>
      </c>
      <c r="C493" s="6" t="s">
        <v>12873</v>
      </c>
      <c r="D493" s="6" t="s">
        <v>12521</v>
      </c>
      <c r="E493" s="7">
        <v>1919</v>
      </c>
    </row>
    <row r="494" spans="1:5" ht="11" customHeight="1" x14ac:dyDescent="0.25">
      <c r="A494" t="s">
        <v>19788</v>
      </c>
      <c r="B494" s="7">
        <v>14</v>
      </c>
      <c r="C494" s="6" t="s">
        <v>12873</v>
      </c>
      <c r="D494" s="6" t="s">
        <v>12521</v>
      </c>
      <c r="E494" s="7">
        <v>1919</v>
      </c>
    </row>
    <row r="495" spans="1:5" ht="11" customHeight="1" x14ac:dyDescent="0.25">
      <c r="A495" t="s">
        <v>19789</v>
      </c>
      <c r="B495" s="7">
        <v>36</v>
      </c>
      <c r="C495" s="6" t="s">
        <v>12873</v>
      </c>
      <c r="D495" s="6" t="s">
        <v>12521</v>
      </c>
      <c r="E495" s="7">
        <v>1919</v>
      </c>
    </row>
    <row r="496" spans="1:5" ht="11" customHeight="1" x14ac:dyDescent="0.25">
      <c r="A496" t="s">
        <v>19790</v>
      </c>
      <c r="B496" s="7">
        <v>75</v>
      </c>
      <c r="C496" s="6" t="s">
        <v>12952</v>
      </c>
      <c r="D496" s="6" t="s">
        <v>12953</v>
      </c>
      <c r="E496" s="7">
        <v>1920</v>
      </c>
    </row>
    <row r="497" spans="1:5" ht="11" customHeight="1" x14ac:dyDescent="0.25">
      <c r="A497" t="s">
        <v>19791</v>
      </c>
      <c r="B497" s="7">
        <v>79</v>
      </c>
      <c r="C497" s="6" t="s">
        <v>2123</v>
      </c>
      <c r="D497" s="6" t="s">
        <v>12521</v>
      </c>
      <c r="E497" s="7">
        <v>1949</v>
      </c>
    </row>
    <row r="498" spans="1:5" ht="11" customHeight="1" x14ac:dyDescent="0.25">
      <c r="A498" t="s">
        <v>19792</v>
      </c>
      <c r="B498" s="7">
        <v>181</v>
      </c>
      <c r="C498" s="6" t="s">
        <v>2123</v>
      </c>
      <c r="D498" s="6" t="s">
        <v>12521</v>
      </c>
      <c r="E498" s="7">
        <v>1956</v>
      </c>
    </row>
    <row r="499" spans="1:5" ht="11" customHeight="1" x14ac:dyDescent="0.25">
      <c r="A499" t="s">
        <v>19793</v>
      </c>
      <c r="B499" s="7">
        <v>208</v>
      </c>
      <c r="C499" s="6" t="s">
        <v>2123</v>
      </c>
      <c r="D499" s="6" t="s">
        <v>12521</v>
      </c>
      <c r="E499" s="7">
        <v>1934</v>
      </c>
    </row>
    <row r="500" spans="1:5" ht="11" customHeight="1" x14ac:dyDescent="0.25">
      <c r="A500" t="s">
        <v>19794</v>
      </c>
      <c r="B500" s="7">
        <v>70</v>
      </c>
      <c r="C500" s="6" t="s">
        <v>2123</v>
      </c>
      <c r="D500" s="6" t="s">
        <v>12521</v>
      </c>
      <c r="E500" s="7">
        <v>1959</v>
      </c>
    </row>
    <row r="501" spans="1:5" ht="11" customHeight="1" x14ac:dyDescent="0.25">
      <c r="A501" t="s">
        <v>19795</v>
      </c>
      <c r="B501" s="7">
        <v>30</v>
      </c>
      <c r="C501" s="6" t="s">
        <v>2123</v>
      </c>
      <c r="D501" s="6" t="s">
        <v>12521</v>
      </c>
      <c r="E501" s="7">
        <v>1863</v>
      </c>
    </row>
    <row r="502" spans="1:5" ht="11" customHeight="1" x14ac:dyDescent="0.25">
      <c r="A502" t="s">
        <v>19796</v>
      </c>
      <c r="B502" s="7">
        <v>49</v>
      </c>
      <c r="C502" s="6" t="s">
        <v>12010</v>
      </c>
      <c r="D502" s="6" t="s">
        <v>12521</v>
      </c>
      <c r="E502" s="7">
        <v>1915</v>
      </c>
    </row>
    <row r="503" spans="1:5" ht="11" customHeight="1" x14ac:dyDescent="0.25">
      <c r="A503" t="s">
        <v>19797</v>
      </c>
      <c r="B503" s="7">
        <v>42</v>
      </c>
      <c r="C503" s="6" t="s">
        <v>13699</v>
      </c>
      <c r="D503" s="6" t="s">
        <v>12976</v>
      </c>
      <c r="E503" s="7">
        <v>1907</v>
      </c>
    </row>
    <row r="504" spans="1:5" ht="11" customHeight="1" x14ac:dyDescent="0.25">
      <c r="A504" t="s">
        <v>19798</v>
      </c>
      <c r="B504" s="7">
        <v>30</v>
      </c>
      <c r="C504" s="6" t="s">
        <v>2373</v>
      </c>
      <c r="D504" s="6" t="s">
        <v>12521</v>
      </c>
      <c r="E504" s="7">
        <v>1855</v>
      </c>
    </row>
    <row r="505" spans="1:5" ht="11" customHeight="1" x14ac:dyDescent="0.25">
      <c r="A505" t="s">
        <v>19799</v>
      </c>
      <c r="B505" s="7">
        <v>44</v>
      </c>
      <c r="C505" s="6" t="s">
        <v>2123</v>
      </c>
      <c r="D505" s="6" t="s">
        <v>12521</v>
      </c>
      <c r="E505" s="7">
        <v>1946</v>
      </c>
    </row>
    <row r="506" spans="1:5" ht="11" customHeight="1" x14ac:dyDescent="0.25">
      <c r="A506" t="s">
        <v>19318</v>
      </c>
      <c r="B506" s="7">
        <v>26</v>
      </c>
      <c r="C506" s="6" t="s">
        <v>12010</v>
      </c>
      <c r="D506" s="6" t="s">
        <v>12521</v>
      </c>
      <c r="E506" s="7">
        <v>1930</v>
      </c>
    </row>
    <row r="507" spans="1:5" ht="11" customHeight="1" x14ac:dyDescent="0.25">
      <c r="A507" t="s">
        <v>19800</v>
      </c>
      <c r="B507" s="7">
        <v>26</v>
      </c>
      <c r="C507" s="6" t="s">
        <v>2123</v>
      </c>
      <c r="D507" s="6" t="s">
        <v>12521</v>
      </c>
      <c r="E507" s="7">
        <v>1865</v>
      </c>
    </row>
    <row r="508" spans="1:5" ht="11" customHeight="1" x14ac:dyDescent="0.25">
      <c r="A508" t="s">
        <v>19801</v>
      </c>
      <c r="B508" s="7">
        <v>46</v>
      </c>
      <c r="C508" s="6" t="s">
        <v>2123</v>
      </c>
      <c r="D508" s="6" t="s">
        <v>12521</v>
      </c>
      <c r="E508" s="7">
        <v>1945</v>
      </c>
    </row>
    <row r="509" spans="1:5" ht="11" customHeight="1" x14ac:dyDescent="0.25">
      <c r="A509" t="s">
        <v>19802</v>
      </c>
      <c r="B509" s="7">
        <v>13</v>
      </c>
      <c r="C509" s="6" t="s">
        <v>12039</v>
      </c>
      <c r="D509" s="6" t="s">
        <v>11983</v>
      </c>
      <c r="E509" s="7">
        <v>1903</v>
      </c>
    </row>
    <row r="510" spans="1:5" ht="11" customHeight="1" x14ac:dyDescent="0.25">
      <c r="A510" t="s">
        <v>19803</v>
      </c>
      <c r="B510" s="7">
        <v>82</v>
      </c>
      <c r="C510" s="6" t="s">
        <v>12660</v>
      </c>
      <c r="D510" s="6" t="s">
        <v>12521</v>
      </c>
      <c r="E510" s="7">
        <v>1997</v>
      </c>
    </row>
    <row r="511" spans="1:5" ht="11" customHeight="1" x14ac:dyDescent="0.25">
      <c r="A511" t="s">
        <v>19804</v>
      </c>
      <c r="B511" s="7">
        <v>2</v>
      </c>
      <c r="C511" s="6" t="s">
        <v>12873</v>
      </c>
      <c r="D511" s="6" t="s">
        <v>12521</v>
      </c>
      <c r="E511" s="7">
        <v>1919</v>
      </c>
    </row>
    <row r="512" spans="1:5" ht="11" customHeight="1" x14ac:dyDescent="0.25">
      <c r="A512" t="s">
        <v>19805</v>
      </c>
      <c r="B512" s="7">
        <v>164</v>
      </c>
      <c r="C512" s="6" t="s">
        <v>12952</v>
      </c>
      <c r="D512" s="6" t="s">
        <v>12953</v>
      </c>
      <c r="E512" s="7">
        <v>1897</v>
      </c>
    </row>
    <row r="513" spans="1:5" ht="11" customHeight="1" x14ac:dyDescent="0.25">
      <c r="A513" t="s">
        <v>19806</v>
      </c>
      <c r="B513" s="7">
        <v>6</v>
      </c>
      <c r="C513" s="6" t="s">
        <v>12952</v>
      </c>
      <c r="D513" s="6" t="s">
        <v>12953</v>
      </c>
      <c r="E513" s="7">
        <v>1949</v>
      </c>
    </row>
    <row r="514" spans="1:5" ht="11" customHeight="1" x14ac:dyDescent="0.25">
      <c r="A514" t="s">
        <v>19807</v>
      </c>
      <c r="B514" s="7">
        <v>8</v>
      </c>
      <c r="C514" s="6" t="s">
        <v>12534</v>
      </c>
      <c r="D514" s="6" t="s">
        <v>12521</v>
      </c>
      <c r="E514" s="7">
        <v>1919</v>
      </c>
    </row>
    <row r="515" spans="1:5" ht="11" customHeight="1" x14ac:dyDescent="0.25">
      <c r="A515" t="s">
        <v>19808</v>
      </c>
      <c r="B515" s="7">
        <v>17</v>
      </c>
      <c r="C515" s="6" t="s">
        <v>2373</v>
      </c>
      <c r="D515" s="6" t="s">
        <v>12521</v>
      </c>
      <c r="E515" s="7">
        <v>1859</v>
      </c>
    </row>
    <row r="516" spans="1:5" ht="11" customHeight="1" x14ac:dyDescent="0.25">
      <c r="A516" t="s">
        <v>19809</v>
      </c>
      <c r="B516" s="7">
        <v>26</v>
      </c>
      <c r="C516" s="6" t="s">
        <v>12010</v>
      </c>
      <c r="D516" s="6" t="s">
        <v>12521</v>
      </c>
      <c r="E516" s="7">
        <v>1930</v>
      </c>
    </row>
    <row r="517" spans="1:5" ht="11" customHeight="1" x14ac:dyDescent="0.25">
      <c r="A517" t="s">
        <v>19810</v>
      </c>
      <c r="B517" s="7">
        <v>246</v>
      </c>
      <c r="C517" s="6" t="s">
        <v>12952</v>
      </c>
      <c r="D517" s="6" t="s">
        <v>12953</v>
      </c>
      <c r="E517" s="7">
        <v>1949</v>
      </c>
    </row>
    <row r="518" spans="1:5" ht="11" customHeight="1" x14ac:dyDescent="0.25">
      <c r="A518" t="s">
        <v>19811</v>
      </c>
      <c r="B518" s="7">
        <v>28</v>
      </c>
      <c r="C518" s="6" t="s">
        <v>2123</v>
      </c>
      <c r="D518" s="6" t="s">
        <v>12521</v>
      </c>
      <c r="E518" s="7">
        <v>1920</v>
      </c>
    </row>
    <row r="519" spans="1:5" ht="11" customHeight="1" x14ac:dyDescent="0.25">
      <c r="A519" t="s">
        <v>19812</v>
      </c>
      <c r="B519" s="7">
        <v>137</v>
      </c>
      <c r="C519" s="6" t="s">
        <v>12040</v>
      </c>
      <c r="D519" s="6" t="s">
        <v>11983</v>
      </c>
      <c r="E519" s="7">
        <v>1960</v>
      </c>
    </row>
    <row r="520" spans="1:5" ht="11" customHeight="1" x14ac:dyDescent="0.25">
      <c r="A520" t="s">
        <v>19813</v>
      </c>
      <c r="B520" s="7">
        <v>25</v>
      </c>
      <c r="C520" s="6" t="s">
        <v>13150</v>
      </c>
      <c r="D520" s="6" t="s">
        <v>12521</v>
      </c>
      <c r="E520" s="7">
        <v>1956</v>
      </c>
    </row>
    <row r="521" spans="1:5" ht="11" customHeight="1" x14ac:dyDescent="0.25">
      <c r="A521" t="s">
        <v>19814</v>
      </c>
      <c r="B521" s="7">
        <v>95</v>
      </c>
      <c r="C521" s="6" t="s">
        <v>12041</v>
      </c>
      <c r="D521" s="6" t="s">
        <v>11983</v>
      </c>
      <c r="E521" s="7">
        <v>1901</v>
      </c>
    </row>
    <row r="522" spans="1:5" ht="11" customHeight="1" x14ac:dyDescent="0.25">
      <c r="A522" t="s">
        <v>19815</v>
      </c>
      <c r="B522" s="7">
        <v>43</v>
      </c>
      <c r="C522" s="6" t="s">
        <v>12658</v>
      </c>
      <c r="D522" s="6" t="s">
        <v>12521</v>
      </c>
      <c r="E522" s="7">
        <v>1885</v>
      </c>
    </row>
    <row r="523" spans="1:5" ht="11" customHeight="1" x14ac:dyDescent="0.25">
      <c r="A523" t="s">
        <v>19816</v>
      </c>
      <c r="B523" s="7">
        <v>26</v>
      </c>
      <c r="C523" s="6" t="s">
        <v>12952</v>
      </c>
      <c r="D523" s="6" t="s">
        <v>12953</v>
      </c>
      <c r="E523" s="7">
        <v>1949</v>
      </c>
    </row>
    <row r="524" spans="1:5" ht="11" customHeight="1" x14ac:dyDescent="0.25">
      <c r="A524" t="s">
        <v>19817</v>
      </c>
      <c r="B524" s="7">
        <v>29</v>
      </c>
      <c r="C524" s="6" t="s">
        <v>12000</v>
      </c>
      <c r="D524" s="6" t="s">
        <v>11983</v>
      </c>
      <c r="E524" s="7">
        <v>1961</v>
      </c>
    </row>
    <row r="525" spans="1:5" ht="11" customHeight="1" x14ac:dyDescent="0.25">
      <c r="A525" t="s">
        <v>19818</v>
      </c>
      <c r="B525" s="7">
        <v>8</v>
      </c>
      <c r="C525" s="6" t="s">
        <v>13956</v>
      </c>
      <c r="D525" s="6" t="s">
        <v>12976</v>
      </c>
      <c r="E525" s="7">
        <v>1944</v>
      </c>
    </row>
    <row r="526" spans="1:5" ht="11" customHeight="1" x14ac:dyDescent="0.25">
      <c r="A526" t="s">
        <v>19819</v>
      </c>
      <c r="B526" s="7">
        <v>8</v>
      </c>
      <c r="C526" s="6" t="s">
        <v>13957</v>
      </c>
      <c r="D526" s="6" t="s">
        <v>12976</v>
      </c>
      <c r="E526" s="7">
        <v>1944</v>
      </c>
    </row>
    <row r="527" spans="1:5" ht="11" customHeight="1" x14ac:dyDescent="0.25">
      <c r="A527" t="s">
        <v>19820</v>
      </c>
      <c r="B527" s="7">
        <v>497</v>
      </c>
      <c r="C527" s="6" t="s">
        <v>14823</v>
      </c>
      <c r="D527" s="6" t="s">
        <v>12953</v>
      </c>
      <c r="E527" s="7">
        <v>1975</v>
      </c>
    </row>
    <row r="528" spans="1:5" ht="11" customHeight="1" x14ac:dyDescent="0.25">
      <c r="A528" t="s">
        <v>19821</v>
      </c>
      <c r="B528" s="7">
        <v>57</v>
      </c>
      <c r="C528" s="6" t="s">
        <v>12031</v>
      </c>
      <c r="D528" s="6" t="s">
        <v>11983</v>
      </c>
      <c r="E528" s="7">
        <v>1912</v>
      </c>
    </row>
    <row r="529" spans="1:5" ht="11" customHeight="1" x14ac:dyDescent="0.25">
      <c r="A529" t="s">
        <v>19822</v>
      </c>
      <c r="B529" s="7">
        <v>61</v>
      </c>
      <c r="C529" s="6" t="s">
        <v>12952</v>
      </c>
      <c r="D529" s="6" t="s">
        <v>12953</v>
      </c>
      <c r="E529" s="7">
        <v>1950</v>
      </c>
    </row>
    <row r="530" spans="1:5" ht="11" customHeight="1" x14ac:dyDescent="0.25">
      <c r="A530" t="s">
        <v>19823</v>
      </c>
      <c r="B530" s="7">
        <v>156</v>
      </c>
      <c r="C530" s="6" t="s">
        <v>3406</v>
      </c>
      <c r="D530" s="6" t="s">
        <v>12974</v>
      </c>
      <c r="E530" s="7">
        <v>1898</v>
      </c>
    </row>
    <row r="531" spans="1:5" ht="11" customHeight="1" x14ac:dyDescent="0.25">
      <c r="A531" t="s">
        <v>19824</v>
      </c>
      <c r="B531" s="7">
        <v>395</v>
      </c>
      <c r="C531" s="6" t="s">
        <v>11993</v>
      </c>
      <c r="D531" s="6" t="s">
        <v>11983</v>
      </c>
      <c r="E531" s="7">
        <v>1955</v>
      </c>
    </row>
    <row r="532" spans="1:5" ht="11" customHeight="1" x14ac:dyDescent="0.25">
      <c r="A532" t="s">
        <v>19825</v>
      </c>
      <c r="B532" s="7">
        <v>346</v>
      </c>
      <c r="C532" s="6" t="s">
        <v>11993</v>
      </c>
      <c r="D532" s="6" t="s">
        <v>11983</v>
      </c>
      <c r="E532" s="7">
        <v>1975</v>
      </c>
    </row>
    <row r="533" spans="1:5" ht="11" customHeight="1" x14ac:dyDescent="0.25">
      <c r="A533" t="s">
        <v>19826</v>
      </c>
      <c r="B533" s="7">
        <v>186</v>
      </c>
      <c r="C533" s="6" t="s">
        <v>11993</v>
      </c>
      <c r="D533" s="6" t="s">
        <v>11983</v>
      </c>
      <c r="E533" s="7">
        <v>1949</v>
      </c>
    </row>
    <row r="534" spans="1:5" ht="11" customHeight="1" x14ac:dyDescent="0.25">
      <c r="A534" t="s">
        <v>19827</v>
      </c>
      <c r="B534" s="7">
        <v>26</v>
      </c>
      <c r="C534" s="6" t="s">
        <v>12431</v>
      </c>
      <c r="D534" s="6" t="s">
        <v>11983</v>
      </c>
      <c r="E534" s="7">
        <v>1951</v>
      </c>
    </row>
    <row r="535" spans="1:5" ht="11" customHeight="1" x14ac:dyDescent="0.25">
      <c r="A535" t="s">
        <v>19828</v>
      </c>
      <c r="B535" s="7">
        <v>55</v>
      </c>
      <c r="C535" s="6" t="s">
        <v>16493</v>
      </c>
      <c r="D535" s="6" t="s">
        <v>12974</v>
      </c>
      <c r="E535" s="7">
        <v>1871</v>
      </c>
    </row>
    <row r="536" spans="1:5" ht="11" customHeight="1" x14ac:dyDescent="0.25">
      <c r="A536" t="s">
        <v>19829</v>
      </c>
      <c r="B536" s="7">
        <v>30</v>
      </c>
      <c r="C536" s="6" t="s">
        <v>2123</v>
      </c>
      <c r="D536" s="6" t="s">
        <v>12521</v>
      </c>
      <c r="E536" s="7">
        <v>1946</v>
      </c>
    </row>
    <row r="537" spans="1:5" ht="11" customHeight="1" x14ac:dyDescent="0.25">
      <c r="A537" t="s">
        <v>19830</v>
      </c>
      <c r="B537" s="7">
        <v>26</v>
      </c>
      <c r="C537" s="6" t="s">
        <v>13016</v>
      </c>
      <c r="D537" s="6" t="s">
        <v>12974</v>
      </c>
      <c r="E537" s="7">
        <v>1890</v>
      </c>
    </row>
    <row r="538" spans="1:5" ht="11" customHeight="1" x14ac:dyDescent="0.25">
      <c r="A538" t="s">
        <v>19831</v>
      </c>
      <c r="B538" s="7">
        <v>26</v>
      </c>
      <c r="C538" s="6" t="s">
        <v>12010</v>
      </c>
      <c r="D538" s="6" t="s">
        <v>12521</v>
      </c>
      <c r="E538" s="7">
        <v>1930</v>
      </c>
    </row>
    <row r="539" spans="1:5" ht="11" customHeight="1" x14ac:dyDescent="0.25">
      <c r="A539" t="s">
        <v>19832</v>
      </c>
      <c r="B539" s="7">
        <v>13</v>
      </c>
      <c r="C539" s="6" t="s">
        <v>12020</v>
      </c>
      <c r="D539" s="6" t="s">
        <v>11983</v>
      </c>
      <c r="E539" s="7">
        <v>1894</v>
      </c>
    </row>
    <row r="540" spans="1:5" ht="11" customHeight="1" x14ac:dyDescent="0.25">
      <c r="A540" t="s">
        <v>19833</v>
      </c>
      <c r="B540" s="7">
        <v>6</v>
      </c>
      <c r="C540" s="6" t="s">
        <v>12041</v>
      </c>
      <c r="D540" s="6" t="s">
        <v>11983</v>
      </c>
      <c r="E540" s="7">
        <v>1884</v>
      </c>
    </row>
    <row r="541" spans="1:5" ht="11" customHeight="1" x14ac:dyDescent="0.25">
      <c r="A541" t="s">
        <v>19834</v>
      </c>
      <c r="B541" s="7">
        <v>307</v>
      </c>
      <c r="C541" s="6" t="s">
        <v>13018</v>
      </c>
      <c r="D541" s="6" t="s">
        <v>12953</v>
      </c>
      <c r="E541" s="7">
        <v>1937</v>
      </c>
    </row>
    <row r="542" spans="1:5" ht="11" customHeight="1" x14ac:dyDescent="0.25">
      <c r="A542" t="s">
        <v>19835</v>
      </c>
      <c r="B542" s="7">
        <v>4</v>
      </c>
      <c r="C542" s="6" t="s">
        <v>12002</v>
      </c>
      <c r="D542" s="6" t="s">
        <v>11983</v>
      </c>
      <c r="E542" s="7">
        <v>1868</v>
      </c>
    </row>
    <row r="543" spans="1:5" ht="11" customHeight="1" x14ac:dyDescent="0.25">
      <c r="A543" t="s">
        <v>19836</v>
      </c>
      <c r="B543" s="7">
        <v>30</v>
      </c>
      <c r="C543" s="6" t="s">
        <v>13018</v>
      </c>
      <c r="D543" s="6" t="s">
        <v>12953</v>
      </c>
      <c r="E543" s="7">
        <v>1895</v>
      </c>
    </row>
    <row r="544" spans="1:5" ht="11" customHeight="1" x14ac:dyDescent="0.25">
      <c r="A544" t="s">
        <v>19837</v>
      </c>
      <c r="B544" s="7">
        <v>66</v>
      </c>
      <c r="C544" s="6" t="s">
        <v>12952</v>
      </c>
      <c r="D544" s="6" t="s">
        <v>12953</v>
      </c>
      <c r="E544" s="7">
        <v>1949</v>
      </c>
    </row>
    <row r="545" spans="1:5" ht="11" customHeight="1" x14ac:dyDescent="0.25">
      <c r="A545" t="s">
        <v>19838</v>
      </c>
      <c r="B545" s="7">
        <v>42</v>
      </c>
      <c r="C545" s="6" t="s">
        <v>13150</v>
      </c>
      <c r="D545" s="6" t="s">
        <v>12521</v>
      </c>
      <c r="E545" s="7">
        <v>1919</v>
      </c>
    </row>
    <row r="546" spans="1:5" ht="11" customHeight="1" x14ac:dyDescent="0.25">
      <c r="A546" t="s">
        <v>19839</v>
      </c>
      <c r="B546" s="7">
        <v>35</v>
      </c>
      <c r="C546" s="6" t="s">
        <v>5596</v>
      </c>
      <c r="D546" s="6" t="s">
        <v>12455</v>
      </c>
      <c r="E546" s="7">
        <v>1915</v>
      </c>
    </row>
    <row r="547" spans="1:5" ht="11" customHeight="1" x14ac:dyDescent="0.25">
      <c r="A547" t="s">
        <v>19840</v>
      </c>
      <c r="B547" s="7">
        <v>2</v>
      </c>
      <c r="C547" s="6" t="s">
        <v>2287</v>
      </c>
      <c r="D547" s="6" t="s">
        <v>12976</v>
      </c>
      <c r="E547" s="7">
        <v>1949</v>
      </c>
    </row>
    <row r="548" spans="1:5" ht="11" customHeight="1" x14ac:dyDescent="0.25">
      <c r="A548" t="s">
        <v>19841</v>
      </c>
      <c r="B548" s="7">
        <v>6</v>
      </c>
      <c r="C548" s="6" t="s">
        <v>12006</v>
      </c>
      <c r="D548" s="6" t="s">
        <v>12521</v>
      </c>
      <c r="E548" s="7">
        <v>1875</v>
      </c>
    </row>
    <row r="549" spans="1:5" ht="11" customHeight="1" x14ac:dyDescent="0.25">
      <c r="A549" t="s">
        <v>19842</v>
      </c>
      <c r="B549" s="7">
        <v>140</v>
      </c>
      <c r="C549" s="6" t="s">
        <v>12873</v>
      </c>
      <c r="D549" s="6" t="s">
        <v>12521</v>
      </c>
      <c r="E549" s="7">
        <v>1943</v>
      </c>
    </row>
    <row r="550" spans="1:5" ht="11" customHeight="1" x14ac:dyDescent="0.25">
      <c r="A550" t="s">
        <v>19843</v>
      </c>
      <c r="B550" s="7">
        <v>7</v>
      </c>
      <c r="C550" s="6" t="s">
        <v>12656</v>
      </c>
      <c r="D550" s="6" t="s">
        <v>12521</v>
      </c>
      <c r="E550" s="7">
        <v>1919</v>
      </c>
    </row>
    <row r="551" spans="1:5" ht="11" customHeight="1" x14ac:dyDescent="0.25">
      <c r="A551" t="s">
        <v>19844</v>
      </c>
      <c r="B551" s="7">
        <v>40</v>
      </c>
      <c r="C551" s="6" t="s">
        <v>12026</v>
      </c>
      <c r="D551" s="6" t="s">
        <v>11983</v>
      </c>
      <c r="E551" s="7">
        <v>1914</v>
      </c>
    </row>
    <row r="552" spans="1:5" ht="11" customHeight="1" x14ac:dyDescent="0.25">
      <c r="A552" t="s">
        <v>19845</v>
      </c>
      <c r="B552" s="7">
        <v>9</v>
      </c>
      <c r="C552" s="6" t="s">
        <v>11993</v>
      </c>
      <c r="D552" s="6" t="s">
        <v>11983</v>
      </c>
      <c r="E552" s="7">
        <v>1908</v>
      </c>
    </row>
    <row r="553" spans="1:5" ht="11" customHeight="1" x14ac:dyDescent="0.25">
      <c r="A553" t="s">
        <v>19846</v>
      </c>
      <c r="B553" s="7">
        <v>25</v>
      </c>
      <c r="C553" s="6" t="s">
        <v>12010</v>
      </c>
      <c r="D553" s="6" t="s">
        <v>12521</v>
      </c>
      <c r="E553" s="7">
        <v>1920</v>
      </c>
    </row>
    <row r="554" spans="1:5" ht="11" customHeight="1" x14ac:dyDescent="0.25">
      <c r="A554" t="s">
        <v>19847</v>
      </c>
      <c r="B554" s="7">
        <v>4</v>
      </c>
      <c r="C554" s="6" t="s">
        <v>12010</v>
      </c>
      <c r="D554" s="6" t="s">
        <v>12521</v>
      </c>
      <c r="E554" s="7">
        <v>1913</v>
      </c>
    </row>
    <row r="555" spans="1:5" ht="11" customHeight="1" x14ac:dyDescent="0.25">
      <c r="A555" t="s">
        <v>19848</v>
      </c>
      <c r="B555" s="7">
        <v>62</v>
      </c>
      <c r="C555" s="6" t="s">
        <v>12010</v>
      </c>
      <c r="D555" s="6" t="s">
        <v>12521</v>
      </c>
      <c r="E555" s="7">
        <v>1920</v>
      </c>
    </row>
    <row r="556" spans="1:5" ht="11" customHeight="1" x14ac:dyDescent="0.25">
      <c r="A556" t="s">
        <v>19849</v>
      </c>
      <c r="B556" s="7">
        <v>38</v>
      </c>
      <c r="C556" s="6" t="s">
        <v>2123</v>
      </c>
      <c r="D556" s="6" t="s">
        <v>12521</v>
      </c>
      <c r="E556" s="7">
        <v>1946</v>
      </c>
    </row>
    <row r="557" spans="1:5" ht="11" customHeight="1" x14ac:dyDescent="0.25">
      <c r="A557" t="s">
        <v>19850</v>
      </c>
      <c r="B557" s="7">
        <v>54</v>
      </c>
      <c r="C557" s="6" t="s">
        <v>2123</v>
      </c>
      <c r="D557" s="6" t="s">
        <v>12521</v>
      </c>
      <c r="E557" s="7">
        <v>1866</v>
      </c>
    </row>
    <row r="558" spans="1:5" ht="11" customHeight="1" x14ac:dyDescent="0.25">
      <c r="A558" t="s">
        <v>19851</v>
      </c>
      <c r="B558" s="7">
        <v>51</v>
      </c>
      <c r="C558" s="6" t="s">
        <v>12952</v>
      </c>
      <c r="D558" s="6" t="s">
        <v>12953</v>
      </c>
      <c r="E558" s="7">
        <v>1934</v>
      </c>
    </row>
    <row r="559" spans="1:5" ht="11" customHeight="1" x14ac:dyDescent="0.25">
      <c r="A559" t="s">
        <v>19852</v>
      </c>
      <c r="B559" s="7">
        <v>11</v>
      </c>
      <c r="C559" s="6" t="s">
        <v>12952</v>
      </c>
      <c r="D559" s="6" t="s">
        <v>12953</v>
      </c>
      <c r="E559" s="7">
        <v>1911</v>
      </c>
    </row>
    <row r="560" spans="1:5" ht="11" customHeight="1" x14ac:dyDescent="0.25">
      <c r="A560" t="s">
        <v>19853</v>
      </c>
      <c r="B560" s="7">
        <v>1</v>
      </c>
      <c r="C560" s="6" t="s">
        <v>14255</v>
      </c>
      <c r="D560" s="6" t="s">
        <v>12953</v>
      </c>
      <c r="E560" s="7">
        <v>1857</v>
      </c>
    </row>
    <row r="561" spans="1:5" ht="11" customHeight="1" x14ac:dyDescent="0.25">
      <c r="A561" t="s">
        <v>19854</v>
      </c>
      <c r="B561" s="7">
        <v>380</v>
      </c>
      <c r="C561" s="6" t="s">
        <v>14789</v>
      </c>
      <c r="D561" s="6" t="s">
        <v>12953</v>
      </c>
      <c r="E561" s="7">
        <v>1979</v>
      </c>
    </row>
    <row r="562" spans="1:5" ht="11" customHeight="1" x14ac:dyDescent="0.25">
      <c r="A562" t="s">
        <v>19855</v>
      </c>
      <c r="B562" s="7">
        <v>23</v>
      </c>
      <c r="C562" s="6" t="s">
        <v>17882</v>
      </c>
      <c r="D562" s="6" t="s">
        <v>12974</v>
      </c>
      <c r="E562" s="7">
        <v>2003</v>
      </c>
    </row>
    <row r="563" spans="1:5" ht="11" customHeight="1" x14ac:dyDescent="0.25">
      <c r="A563" t="s">
        <v>19856</v>
      </c>
      <c r="B563" s="7">
        <v>79</v>
      </c>
      <c r="C563" s="6" t="s">
        <v>13699</v>
      </c>
      <c r="D563" s="6" t="s">
        <v>12976</v>
      </c>
      <c r="E563" s="7">
        <v>1903</v>
      </c>
    </row>
    <row r="564" spans="1:5" ht="11" customHeight="1" x14ac:dyDescent="0.25">
      <c r="A564" t="s">
        <v>19857</v>
      </c>
      <c r="B564" s="7">
        <v>4</v>
      </c>
      <c r="C564" s="6" t="s">
        <v>12873</v>
      </c>
      <c r="D564" s="6" t="s">
        <v>12521</v>
      </c>
      <c r="E564" s="7">
        <v>1920</v>
      </c>
    </row>
    <row r="565" spans="1:5" ht="11" customHeight="1" x14ac:dyDescent="0.25">
      <c r="A565" t="s">
        <v>19858</v>
      </c>
      <c r="B565" s="7">
        <v>333</v>
      </c>
      <c r="C565" s="6" t="s">
        <v>12041</v>
      </c>
      <c r="D565" s="6" t="s">
        <v>11983</v>
      </c>
      <c r="E565" s="7">
        <v>1994</v>
      </c>
    </row>
    <row r="566" spans="1:5" ht="11" customHeight="1" x14ac:dyDescent="0.25">
      <c r="A566" t="s">
        <v>19859</v>
      </c>
      <c r="B566" s="7">
        <v>110</v>
      </c>
      <c r="C566" s="6" t="s">
        <v>12041</v>
      </c>
      <c r="D566" s="6" t="s">
        <v>11983</v>
      </c>
      <c r="E566" s="7">
        <v>1905</v>
      </c>
    </row>
    <row r="567" spans="1:5" ht="11" customHeight="1" x14ac:dyDescent="0.25">
      <c r="A567" t="s">
        <v>19860</v>
      </c>
      <c r="B567" s="7">
        <v>32</v>
      </c>
      <c r="C567" s="6" t="s">
        <v>2373</v>
      </c>
      <c r="D567" s="6" t="s">
        <v>12521</v>
      </c>
      <c r="E567" s="7">
        <v>1946</v>
      </c>
    </row>
    <row r="568" spans="1:5" ht="11" customHeight="1" x14ac:dyDescent="0.25">
      <c r="A568" t="s">
        <v>19861</v>
      </c>
      <c r="B568" s="7">
        <v>141</v>
      </c>
      <c r="C568" s="6" t="s">
        <v>2373</v>
      </c>
      <c r="D568" s="6" t="s">
        <v>12521</v>
      </c>
      <c r="E568" s="7">
        <v>1954</v>
      </c>
    </row>
    <row r="569" spans="1:5" ht="11" customHeight="1" x14ac:dyDescent="0.25">
      <c r="A569" t="s">
        <v>19862</v>
      </c>
      <c r="B569" s="7">
        <v>265</v>
      </c>
      <c r="C569" s="6" t="s">
        <v>12019</v>
      </c>
      <c r="D569" s="6" t="s">
        <v>11983</v>
      </c>
      <c r="E569" s="7">
        <v>1938</v>
      </c>
    </row>
    <row r="570" spans="1:5" ht="11" customHeight="1" x14ac:dyDescent="0.25">
      <c r="A570" t="s">
        <v>19863</v>
      </c>
      <c r="B570" s="7">
        <v>11</v>
      </c>
      <c r="C570" s="6" t="s">
        <v>13084</v>
      </c>
      <c r="D570" s="6" t="s">
        <v>12953</v>
      </c>
      <c r="E570" s="7">
        <v>1961</v>
      </c>
    </row>
    <row r="571" spans="1:5" ht="11" customHeight="1" x14ac:dyDescent="0.25">
      <c r="A571" t="s">
        <v>19864</v>
      </c>
      <c r="B571" s="7">
        <v>2</v>
      </c>
      <c r="C571" s="6" t="s">
        <v>12952</v>
      </c>
      <c r="D571" s="6" t="s">
        <v>12953</v>
      </c>
      <c r="E571" s="7">
        <v>1949</v>
      </c>
    </row>
    <row r="572" spans="1:5" ht="11" customHeight="1" x14ac:dyDescent="0.25">
      <c r="A572" t="s">
        <v>19865</v>
      </c>
      <c r="B572" s="7">
        <v>20</v>
      </c>
      <c r="C572" s="6" t="s">
        <v>2373</v>
      </c>
      <c r="D572" s="6" t="s">
        <v>12521</v>
      </c>
      <c r="E572" s="7">
        <v>1857</v>
      </c>
    </row>
    <row r="573" spans="1:5" ht="11" customHeight="1" x14ac:dyDescent="0.25">
      <c r="A573" t="s">
        <v>14677</v>
      </c>
      <c r="B573" s="7">
        <v>79</v>
      </c>
      <c r="C573" s="6" t="s">
        <v>14344</v>
      </c>
      <c r="D573" s="6" t="s">
        <v>12953</v>
      </c>
      <c r="E573" s="7">
        <v>1967</v>
      </c>
    </row>
    <row r="574" spans="1:5" ht="11" customHeight="1" x14ac:dyDescent="0.25">
      <c r="A574" t="s">
        <v>19866</v>
      </c>
      <c r="B574" s="7">
        <v>88</v>
      </c>
      <c r="C574" s="6" t="s">
        <v>11998</v>
      </c>
      <c r="D574" s="6" t="s">
        <v>11983</v>
      </c>
      <c r="E574" s="7">
        <v>1931</v>
      </c>
    </row>
    <row r="575" spans="1:5" ht="11" customHeight="1" x14ac:dyDescent="0.25">
      <c r="A575" t="s">
        <v>19867</v>
      </c>
      <c r="B575" s="7">
        <v>16</v>
      </c>
      <c r="C575" s="6" t="s">
        <v>11992</v>
      </c>
      <c r="D575" s="6" t="s">
        <v>11983</v>
      </c>
      <c r="E575" s="7">
        <v>1961</v>
      </c>
    </row>
    <row r="576" spans="1:5" ht="11" customHeight="1" x14ac:dyDescent="0.25">
      <c r="A576" t="s">
        <v>19868</v>
      </c>
      <c r="B576" s="7">
        <v>911</v>
      </c>
      <c r="C576" s="6" t="s">
        <v>17882</v>
      </c>
      <c r="D576" s="6" t="s">
        <v>12974</v>
      </c>
      <c r="E576" s="7">
        <v>2019</v>
      </c>
    </row>
    <row r="577" spans="1:5" ht="11" customHeight="1" x14ac:dyDescent="0.25">
      <c r="A577" t="s">
        <v>19869</v>
      </c>
      <c r="B577" s="7">
        <v>518</v>
      </c>
      <c r="C577" s="6" t="s">
        <v>12002</v>
      </c>
      <c r="D577" s="6" t="s">
        <v>11983</v>
      </c>
      <c r="E577" s="7">
        <v>1971</v>
      </c>
    </row>
    <row r="578" spans="1:5" ht="11" customHeight="1" x14ac:dyDescent="0.25">
      <c r="A578" t="s">
        <v>19870</v>
      </c>
      <c r="B578" s="7">
        <v>79</v>
      </c>
      <c r="C578" s="6" t="s">
        <v>12002</v>
      </c>
      <c r="D578" s="6" t="s">
        <v>11983</v>
      </c>
      <c r="E578" s="7">
        <v>1967</v>
      </c>
    </row>
    <row r="579" spans="1:5" ht="11" customHeight="1" x14ac:dyDescent="0.25">
      <c r="A579" t="s">
        <v>19871</v>
      </c>
      <c r="B579" s="7">
        <v>102</v>
      </c>
      <c r="C579" s="6" t="s">
        <v>14743</v>
      </c>
      <c r="D579" s="6" t="s">
        <v>12953</v>
      </c>
      <c r="E579" s="7">
        <v>1961</v>
      </c>
    </row>
    <row r="580" spans="1:5" ht="11" customHeight="1" x14ac:dyDescent="0.25">
      <c r="A580" t="s">
        <v>19872</v>
      </c>
      <c r="B580" s="7">
        <v>35</v>
      </c>
      <c r="C580" s="6" t="s">
        <v>12039</v>
      </c>
      <c r="D580" s="6" t="s">
        <v>11983</v>
      </c>
      <c r="E580" s="7">
        <v>1916</v>
      </c>
    </row>
    <row r="581" spans="1:5" ht="11" customHeight="1" x14ac:dyDescent="0.25">
      <c r="A581" t="s">
        <v>19873</v>
      </c>
      <c r="B581" s="7">
        <v>63</v>
      </c>
      <c r="C581" s="6" t="s">
        <v>12949</v>
      </c>
      <c r="D581" s="6" t="s">
        <v>12521</v>
      </c>
      <c r="E581" s="7">
        <v>1923</v>
      </c>
    </row>
    <row r="582" spans="1:5" ht="11" customHeight="1" x14ac:dyDescent="0.25">
      <c r="A582" t="s">
        <v>9126</v>
      </c>
      <c r="B582" s="7">
        <v>972</v>
      </c>
      <c r="C582" s="6" t="s">
        <v>11990</v>
      </c>
      <c r="D582" s="6" t="s">
        <v>11983</v>
      </c>
      <c r="E582" s="7">
        <v>1984</v>
      </c>
    </row>
    <row r="583" spans="1:5" ht="11" customHeight="1" x14ac:dyDescent="0.25">
      <c r="A583" t="s">
        <v>19874</v>
      </c>
      <c r="B583" s="7">
        <v>97</v>
      </c>
      <c r="C583" s="6" t="s">
        <v>12453</v>
      </c>
      <c r="D583" s="6" t="s">
        <v>12953</v>
      </c>
      <c r="E583" s="7">
        <v>1967</v>
      </c>
    </row>
    <row r="584" spans="1:5" ht="11" customHeight="1" x14ac:dyDescent="0.25">
      <c r="A584" t="s">
        <v>19875</v>
      </c>
      <c r="B584" s="7">
        <v>34</v>
      </c>
      <c r="C584" s="6" t="s">
        <v>3406</v>
      </c>
      <c r="D584" s="6" t="s">
        <v>12974</v>
      </c>
      <c r="E584" s="7">
        <v>1899</v>
      </c>
    </row>
    <row r="585" spans="1:5" ht="11" customHeight="1" x14ac:dyDescent="0.25">
      <c r="A585" t="s">
        <v>19876</v>
      </c>
      <c r="B585" s="7">
        <v>18</v>
      </c>
      <c r="C585" s="6" t="s">
        <v>12952</v>
      </c>
      <c r="D585" s="6" t="s">
        <v>12953</v>
      </c>
      <c r="E585" s="7">
        <v>1922</v>
      </c>
    </row>
    <row r="586" spans="1:5" ht="11" customHeight="1" x14ac:dyDescent="0.25">
      <c r="A586" t="s">
        <v>19877</v>
      </c>
      <c r="B586" s="7">
        <v>117</v>
      </c>
      <c r="C586" s="6" t="s">
        <v>16103</v>
      </c>
      <c r="D586" s="6" t="s">
        <v>12455</v>
      </c>
      <c r="E586" s="7">
        <v>1987</v>
      </c>
    </row>
    <row r="587" spans="1:5" ht="11" customHeight="1" x14ac:dyDescent="0.25">
      <c r="A587" t="s">
        <v>19878</v>
      </c>
      <c r="B587" s="7">
        <v>12</v>
      </c>
      <c r="C587" s="6" t="s">
        <v>12660</v>
      </c>
      <c r="D587" s="6" t="s">
        <v>12521</v>
      </c>
      <c r="E587" s="7">
        <v>1920</v>
      </c>
    </row>
    <row r="588" spans="1:5" ht="11" customHeight="1" x14ac:dyDescent="0.25">
      <c r="A588" t="s">
        <v>19879</v>
      </c>
      <c r="B588" s="7">
        <v>277</v>
      </c>
      <c r="C588" s="6" t="s">
        <v>12041</v>
      </c>
      <c r="D588" s="6" t="s">
        <v>11983</v>
      </c>
      <c r="E588" s="7">
        <v>1994</v>
      </c>
    </row>
    <row r="589" spans="1:5" ht="11" customHeight="1" x14ac:dyDescent="0.25">
      <c r="A589" t="s">
        <v>19880</v>
      </c>
      <c r="B589" s="7">
        <v>70</v>
      </c>
      <c r="C589" s="6" t="s">
        <v>14823</v>
      </c>
      <c r="D589" s="6" t="s">
        <v>12953</v>
      </c>
      <c r="E589" s="7">
        <v>1976</v>
      </c>
    </row>
    <row r="590" spans="1:5" ht="11" customHeight="1" x14ac:dyDescent="0.25">
      <c r="A590" t="s">
        <v>19881</v>
      </c>
      <c r="B590" s="7">
        <v>12</v>
      </c>
      <c r="C590" s="6" t="s">
        <v>12534</v>
      </c>
      <c r="D590" s="6" t="s">
        <v>12521</v>
      </c>
      <c r="E590" s="7">
        <v>1914</v>
      </c>
    </row>
    <row r="591" spans="1:5" ht="11" customHeight="1" x14ac:dyDescent="0.25">
      <c r="A591" t="s">
        <v>19882</v>
      </c>
      <c r="B591" s="7">
        <v>3</v>
      </c>
      <c r="C591" s="6" t="s">
        <v>12952</v>
      </c>
      <c r="D591" s="6" t="s">
        <v>12953</v>
      </c>
      <c r="E591" s="7">
        <v>1949</v>
      </c>
    </row>
    <row r="592" spans="1:5" ht="11" customHeight="1" x14ac:dyDescent="0.25">
      <c r="A592" t="s">
        <v>19883</v>
      </c>
      <c r="B592" s="7">
        <v>79</v>
      </c>
      <c r="C592" s="6" t="s">
        <v>13150</v>
      </c>
      <c r="D592" s="6" t="s">
        <v>12521</v>
      </c>
      <c r="E592" s="7">
        <v>1921</v>
      </c>
    </row>
    <row r="593" spans="1:7" ht="11" customHeight="1" x14ac:dyDescent="0.25">
      <c r="A593" t="s">
        <v>16299</v>
      </c>
      <c r="B593" s="7">
        <v>1</v>
      </c>
      <c r="C593" s="6" t="s">
        <v>11993</v>
      </c>
      <c r="D593" s="6" t="s">
        <v>11983</v>
      </c>
      <c r="E593" s="7">
        <v>1956</v>
      </c>
    </row>
    <row r="594" spans="1:7" ht="11" customHeight="1" x14ac:dyDescent="0.25">
      <c r="A594" t="s">
        <v>19884</v>
      </c>
      <c r="B594" s="7">
        <v>106</v>
      </c>
      <c r="C594" s="6" t="s">
        <v>13533</v>
      </c>
      <c r="D594" s="6" t="s">
        <v>12521</v>
      </c>
      <c r="E594" s="7">
        <v>1919</v>
      </c>
    </row>
    <row r="595" spans="1:7" ht="11" customHeight="1" x14ac:dyDescent="0.25">
      <c r="A595" t="s">
        <v>19885</v>
      </c>
      <c r="B595" s="7">
        <v>6</v>
      </c>
      <c r="C595" s="6" t="s">
        <v>12873</v>
      </c>
      <c r="D595" s="6" t="s">
        <v>12521</v>
      </c>
      <c r="E595" s="7">
        <v>1920</v>
      </c>
    </row>
    <row r="596" spans="1:7" ht="11" customHeight="1" x14ac:dyDescent="0.25">
      <c r="A596" t="s">
        <v>19886</v>
      </c>
      <c r="B596" s="7">
        <v>123</v>
      </c>
      <c r="C596" s="6" t="s">
        <v>12952</v>
      </c>
      <c r="D596" s="6" t="s">
        <v>12953</v>
      </c>
      <c r="E596" s="7">
        <v>1897</v>
      </c>
    </row>
    <row r="597" spans="1:7" ht="11" customHeight="1" x14ac:dyDescent="0.25">
      <c r="A597" t="s">
        <v>19887</v>
      </c>
      <c r="B597" s="7">
        <v>86</v>
      </c>
      <c r="C597" s="6" t="s">
        <v>2123</v>
      </c>
      <c r="D597" s="6" t="s">
        <v>12521</v>
      </c>
      <c r="E597" s="7">
        <v>1900</v>
      </c>
    </row>
    <row r="598" spans="1:7" ht="11" customHeight="1" x14ac:dyDescent="0.25">
      <c r="A598" t="s">
        <v>19888</v>
      </c>
      <c r="B598" s="7">
        <v>473</v>
      </c>
      <c r="C598" s="6" t="s">
        <v>12453</v>
      </c>
      <c r="D598" s="6" t="s">
        <v>12953</v>
      </c>
      <c r="E598" s="7">
        <v>1990</v>
      </c>
    </row>
    <row r="599" spans="1:7" ht="11" customHeight="1" x14ac:dyDescent="0.25">
      <c r="A599" t="s">
        <v>19889</v>
      </c>
      <c r="B599" s="7">
        <v>10</v>
      </c>
      <c r="C599" s="6" t="s">
        <v>13435</v>
      </c>
      <c r="D599" s="6" t="s">
        <v>12521</v>
      </c>
      <c r="E599" s="7">
        <v>1944</v>
      </c>
    </row>
    <row r="600" spans="1:7" ht="11" customHeight="1" x14ac:dyDescent="0.25">
      <c r="A600" t="s">
        <v>19890</v>
      </c>
      <c r="B600" s="7">
        <v>71</v>
      </c>
      <c r="C600" s="6" t="s">
        <v>12952</v>
      </c>
      <c r="D600" s="6" t="s">
        <v>12953</v>
      </c>
      <c r="E600" s="7">
        <v>1949</v>
      </c>
    </row>
    <row r="601" spans="1:7" ht="11" customHeight="1" x14ac:dyDescent="0.25">
      <c r="A601" t="s">
        <v>19891</v>
      </c>
      <c r="B601" s="7">
        <v>110</v>
      </c>
      <c r="C601" s="6" t="s">
        <v>12026</v>
      </c>
      <c r="D601" s="6" t="s">
        <v>11983</v>
      </c>
      <c r="E601" s="7">
        <v>1917</v>
      </c>
    </row>
    <row r="602" spans="1:7" ht="11" customHeight="1" x14ac:dyDescent="0.25">
      <c r="A602" t="s">
        <v>19892</v>
      </c>
      <c r="B602" s="7">
        <v>372</v>
      </c>
      <c r="C602" s="6" t="s">
        <v>12047</v>
      </c>
      <c r="D602" s="6" t="s">
        <v>11983</v>
      </c>
      <c r="E602" s="7">
        <v>1967</v>
      </c>
    </row>
    <row r="603" spans="1:7" ht="11" customHeight="1" x14ac:dyDescent="0.25">
      <c r="A603" t="s">
        <v>19893</v>
      </c>
      <c r="B603" s="7">
        <v>41</v>
      </c>
      <c r="C603" s="6" t="s">
        <v>12037</v>
      </c>
      <c r="D603" s="6" t="s">
        <v>11983</v>
      </c>
      <c r="E603" s="7">
        <v>1982</v>
      </c>
    </row>
    <row r="604" spans="1:7" ht="11" customHeight="1" x14ac:dyDescent="0.25">
      <c r="A604" t="s">
        <v>19894</v>
      </c>
      <c r="B604" s="7">
        <v>56</v>
      </c>
      <c r="C604" s="6" t="s">
        <v>12037</v>
      </c>
      <c r="D604" s="6" t="s">
        <v>11983</v>
      </c>
      <c r="E604" s="7">
        <v>1984</v>
      </c>
    </row>
    <row r="605" spans="1:7" ht="11" customHeight="1" x14ac:dyDescent="0.25">
      <c r="A605" t="s">
        <v>19895</v>
      </c>
      <c r="B605" s="7">
        <v>113</v>
      </c>
      <c r="C605" s="6" t="s">
        <v>12037</v>
      </c>
      <c r="D605" s="6" t="s">
        <v>11983</v>
      </c>
      <c r="E605" s="7">
        <v>1992</v>
      </c>
    </row>
    <row r="606" spans="1:7" ht="11" customHeight="1" x14ac:dyDescent="0.25">
      <c r="A606" t="s">
        <v>19896</v>
      </c>
      <c r="B606" s="7">
        <v>25</v>
      </c>
      <c r="C606" s="6" t="s">
        <v>12041</v>
      </c>
      <c r="D606" s="6" t="s">
        <v>11983</v>
      </c>
      <c r="E606" s="7">
        <v>1894</v>
      </c>
    </row>
    <row r="607" spans="1:7" ht="11" customHeight="1" x14ac:dyDescent="0.25">
      <c r="A607" t="s">
        <v>19897</v>
      </c>
      <c r="B607" s="7">
        <v>4</v>
      </c>
      <c r="C607" s="6" t="s">
        <v>3183</v>
      </c>
      <c r="D607" s="6" t="s">
        <v>12521</v>
      </c>
      <c r="E607" s="7">
        <v>1846</v>
      </c>
    </row>
    <row r="608" spans="1:7" ht="13" x14ac:dyDescent="0.3">
      <c r="A608" s="10" t="s">
        <v>8035</v>
      </c>
      <c r="B608" s="14">
        <f>SUM(B4:B607)</f>
        <v>103986</v>
      </c>
      <c r="C608" s="11"/>
      <c r="D608" s="11"/>
      <c r="E608" s="10"/>
      <c r="F608" s="10"/>
      <c r="G608" s="10"/>
    </row>
  </sheetData>
  <autoFilter ref="A3:G3" xr:uid="{2AB64080-3F2A-4715-B612-923949FDF425}"/>
  <sortState xmlns:xlrd2="http://schemas.microsoft.com/office/spreadsheetml/2017/richdata2" ref="A4:G607">
    <sortCondition descending="1" ref="G4:G607"/>
    <sortCondition descending="1" ref="F4:F607"/>
    <sortCondition ref="A4:A60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9B4E-D334-4FB8-A8EA-0F4ACEBED3DE}">
  <dimension ref="A1:A8"/>
  <sheetViews>
    <sheetView workbookViewId="0">
      <selection activeCell="A18" sqref="A18"/>
    </sheetView>
  </sheetViews>
  <sheetFormatPr defaultRowHeight="12.5" x14ac:dyDescent="0.25"/>
  <cols>
    <col min="1" max="1" width="101.08984375" customWidth="1"/>
  </cols>
  <sheetData>
    <row r="1" spans="1:1" ht="21" customHeight="1" x14ac:dyDescent="0.4">
      <c r="A1" s="16" t="s">
        <v>18178</v>
      </c>
    </row>
    <row r="2" spans="1:1" ht="18" customHeight="1" x14ac:dyDescent="0.25">
      <c r="A2" t="s">
        <v>18182</v>
      </c>
    </row>
    <row r="3" spans="1:1" ht="18" customHeight="1" x14ac:dyDescent="0.25">
      <c r="A3" t="s">
        <v>18183</v>
      </c>
    </row>
    <row r="4" spans="1:1" ht="18" customHeight="1" x14ac:dyDescent="0.25">
      <c r="A4" s="1" t="s">
        <v>22274</v>
      </c>
    </row>
    <row r="5" spans="1:1" ht="18" customHeight="1" x14ac:dyDescent="0.25">
      <c r="A5" t="s">
        <v>18180</v>
      </c>
    </row>
    <row r="6" spans="1:1" ht="18" customHeight="1" x14ac:dyDescent="0.25">
      <c r="A6" t="s">
        <v>18181</v>
      </c>
    </row>
    <row r="7" spans="1:1" ht="18" customHeight="1" x14ac:dyDescent="0.25">
      <c r="A7" t="s">
        <v>18184</v>
      </c>
    </row>
    <row r="8" spans="1:1" ht="18" customHeight="1" x14ac:dyDescent="0.25">
      <c r="A8" t="s">
        <v>18185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605C-EE37-457E-A17A-AA3A9276A18C}">
  <dimension ref="A1:D197"/>
  <sheetViews>
    <sheetView workbookViewId="0"/>
  </sheetViews>
  <sheetFormatPr defaultColWidth="8.90625" defaultRowHeight="12.5" x14ac:dyDescent="0.25"/>
  <cols>
    <col min="1" max="1" width="23.81640625" style="22" customWidth="1"/>
    <col min="2" max="2" width="19.36328125" style="22" customWidth="1"/>
    <col min="3" max="3" width="23" style="22" customWidth="1"/>
    <col min="4" max="4" width="43.1796875" style="22" customWidth="1"/>
    <col min="5" max="16384" width="8.90625" style="22"/>
  </cols>
  <sheetData>
    <row r="1" spans="1:1" ht="20" x14ac:dyDescent="0.4">
      <c r="A1" s="23" t="s">
        <v>18278</v>
      </c>
    </row>
    <row r="3" spans="1:1" ht="13" x14ac:dyDescent="0.3">
      <c r="A3" s="24" t="s">
        <v>18362</v>
      </c>
    </row>
    <row r="4" spans="1:1" x14ac:dyDescent="0.25">
      <c r="A4" s="22" t="s">
        <v>18239</v>
      </c>
    </row>
    <row r="5" spans="1:1" x14ac:dyDescent="0.25">
      <c r="A5" s="22" t="s">
        <v>18364</v>
      </c>
    </row>
    <row r="6" spans="1:1" x14ac:dyDescent="0.25">
      <c r="A6" s="22" t="s">
        <v>18365</v>
      </c>
    </row>
    <row r="7" spans="1:1" x14ac:dyDescent="0.25">
      <c r="A7" s="22" t="s">
        <v>6237</v>
      </c>
    </row>
    <row r="8" spans="1:1" x14ac:dyDescent="0.25">
      <c r="A8" s="22" t="s">
        <v>18240</v>
      </c>
    </row>
    <row r="9" spans="1:1" x14ac:dyDescent="0.25">
      <c r="A9" s="22" t="s">
        <v>18241</v>
      </c>
    </row>
    <row r="10" spans="1:1" x14ac:dyDescent="0.25">
      <c r="A10" s="22" t="s">
        <v>18279</v>
      </c>
    </row>
    <row r="11" spans="1:1" x14ac:dyDescent="0.25">
      <c r="A11" s="22" t="s">
        <v>5620</v>
      </c>
    </row>
    <row r="12" spans="1:1" x14ac:dyDescent="0.25">
      <c r="A12" s="22" t="s">
        <v>13083</v>
      </c>
    </row>
    <row r="13" spans="1:1" x14ac:dyDescent="0.25">
      <c r="A13" s="22" t="s">
        <v>18204</v>
      </c>
    </row>
    <row r="14" spans="1:1" x14ac:dyDescent="0.25">
      <c r="A14" s="22" t="s">
        <v>4568</v>
      </c>
    </row>
    <row r="15" spans="1:1" x14ac:dyDescent="0.25">
      <c r="A15" s="22" t="s">
        <v>18366</v>
      </c>
    </row>
    <row r="17" spans="1:4" ht="13" x14ac:dyDescent="0.3">
      <c r="A17" s="24" t="s">
        <v>18363</v>
      </c>
    </row>
    <row r="18" spans="1:4" x14ac:dyDescent="0.25">
      <c r="A18" s="22" t="s">
        <v>18277</v>
      </c>
      <c r="B18" s="22" t="s">
        <v>18280</v>
      </c>
      <c r="D18" s="22" t="str">
        <f>A18&amp;" / "&amp;B18</f>
        <v>Stamp Type / Non-square shape</v>
      </c>
    </row>
    <row r="19" spans="1:4" x14ac:dyDescent="0.25">
      <c r="A19" s="22" t="s">
        <v>18277</v>
      </c>
      <c r="B19" s="22" t="s">
        <v>12335</v>
      </c>
      <c r="D19" s="22" t="str">
        <f t="shared" ref="D19:D91" si="0">A19&amp;" / "&amp;B19</f>
        <v>Stamp Type / Stamp on stamp</v>
      </c>
    </row>
    <row r="20" spans="1:4" x14ac:dyDescent="0.25">
      <c r="A20" s="22" t="s">
        <v>18277</v>
      </c>
      <c r="B20" s="22" t="s">
        <v>18281</v>
      </c>
      <c r="D20" s="22" t="str">
        <f t="shared" si="0"/>
        <v>Stamp Type / Coin on stamp</v>
      </c>
    </row>
    <row r="21" spans="1:4" x14ac:dyDescent="0.25">
      <c r="A21" s="22" t="s">
        <v>18277</v>
      </c>
      <c r="B21" s="22" t="s">
        <v>20270</v>
      </c>
      <c r="D21" s="22" t="str">
        <f t="shared" si="0"/>
        <v>Stamp Type / Overprint</v>
      </c>
    </row>
    <row r="22" spans="1:4" x14ac:dyDescent="0.25">
      <c r="A22" s="22" t="s">
        <v>18277</v>
      </c>
      <c r="B22" s="22" t="s">
        <v>6914</v>
      </c>
      <c r="D22" s="22" t="str">
        <f t="shared" si="0"/>
        <v>Stamp Type / Cartoon</v>
      </c>
    </row>
    <row r="23" spans="1:4" x14ac:dyDescent="0.25">
      <c r="A23" s="22" t="s">
        <v>18277</v>
      </c>
      <c r="B23" s="22" t="s">
        <v>18375</v>
      </c>
      <c r="C23" s="22" t="s">
        <v>18242</v>
      </c>
      <c r="D23" s="22" t="str">
        <f t="shared" si="0"/>
        <v>Stamp Type / Cartoon / Disney</v>
      </c>
    </row>
    <row r="24" spans="1:4" x14ac:dyDescent="0.25">
      <c r="A24" s="22" t="s">
        <v>18247</v>
      </c>
      <c r="B24" s="22" t="s">
        <v>18282</v>
      </c>
      <c r="D24" s="22" t="str">
        <f t="shared" si="0"/>
        <v>Volcano feature / Classic volcano shape</v>
      </c>
    </row>
    <row r="25" spans="1:4" x14ac:dyDescent="0.25">
      <c r="A25" s="22" t="s">
        <v>18247</v>
      </c>
      <c r="B25" s="22" t="s">
        <v>18252</v>
      </c>
      <c r="D25" s="22" t="str">
        <f t="shared" si="0"/>
        <v>Volcano feature / Cross section</v>
      </c>
    </row>
    <row r="26" spans="1:4" x14ac:dyDescent="0.25">
      <c r="A26" s="22" t="s">
        <v>18247</v>
      </c>
      <c r="B26" s="22" t="s">
        <v>18283</v>
      </c>
      <c r="D26" s="22" t="str">
        <f t="shared" si="0"/>
        <v>Volcano feature / Crater lake</v>
      </c>
    </row>
    <row r="27" spans="1:4" x14ac:dyDescent="0.25">
      <c r="A27" s="22" t="s">
        <v>18247</v>
      </c>
      <c r="B27" s="22" t="s">
        <v>18284</v>
      </c>
      <c r="D27" s="22" t="str">
        <f t="shared" si="0"/>
        <v>Volcano feature / Crater rim</v>
      </c>
    </row>
    <row r="28" spans="1:4" x14ac:dyDescent="0.25">
      <c r="A28" s="22" t="s">
        <v>18247</v>
      </c>
      <c r="B28" s="22" t="s">
        <v>18285</v>
      </c>
      <c r="D28" s="22" t="str">
        <f t="shared" si="0"/>
        <v>Volcano feature / Island volcano</v>
      </c>
    </row>
    <row r="29" spans="1:4" x14ac:dyDescent="0.25">
      <c r="A29" s="22" t="s">
        <v>18247</v>
      </c>
      <c r="B29" s="22" t="s">
        <v>18342</v>
      </c>
      <c r="D29" s="22" t="str">
        <f t="shared" si="0"/>
        <v>Volcano feature / Underwater eruption</v>
      </c>
    </row>
    <row r="30" spans="1:4" x14ac:dyDescent="0.25">
      <c r="A30" s="22" t="s">
        <v>18247</v>
      </c>
      <c r="B30" s="22" t="s">
        <v>18343</v>
      </c>
      <c r="D30" s="22" t="str">
        <f t="shared" si="0"/>
        <v>Volcano feature / Collapsed caldera lake</v>
      </c>
    </row>
    <row r="31" spans="1:4" x14ac:dyDescent="0.25">
      <c r="A31" s="22" t="s">
        <v>18247</v>
      </c>
      <c r="B31" s="22" t="s">
        <v>10896</v>
      </c>
      <c r="D31" s="22" t="str">
        <f t="shared" si="0"/>
        <v>Volcano feature / Fumerole</v>
      </c>
    </row>
    <row r="32" spans="1:4" x14ac:dyDescent="0.25">
      <c r="A32" s="22" t="s">
        <v>18247</v>
      </c>
      <c r="B32" s="22" t="s">
        <v>18286</v>
      </c>
      <c r="D32" s="22" t="str">
        <f t="shared" si="0"/>
        <v>Volcano feature / Hot spring</v>
      </c>
    </row>
    <row r="33" spans="1:4" x14ac:dyDescent="0.25">
      <c r="A33" s="22" t="s">
        <v>18247</v>
      </c>
      <c r="B33" s="22" t="s">
        <v>8763</v>
      </c>
      <c r="D33" s="22" t="str">
        <f t="shared" si="0"/>
        <v>Volcano feature / Geyser</v>
      </c>
    </row>
    <row r="34" spans="1:4" x14ac:dyDescent="0.25">
      <c r="A34" s="22" t="s">
        <v>18247</v>
      </c>
      <c r="B34" s="22" t="s">
        <v>18248</v>
      </c>
      <c r="D34" s="22" t="str">
        <f t="shared" si="0"/>
        <v>Volcano feature / Caldera</v>
      </c>
    </row>
    <row r="35" spans="1:4" x14ac:dyDescent="0.25">
      <c r="A35" s="22" t="s">
        <v>18247</v>
      </c>
      <c r="B35" s="22" t="s">
        <v>18249</v>
      </c>
      <c r="D35" s="22" t="str">
        <f t="shared" si="0"/>
        <v>Volcano feature / Vent</v>
      </c>
    </row>
    <row r="36" spans="1:4" x14ac:dyDescent="0.25">
      <c r="A36" s="22" t="s">
        <v>18247</v>
      </c>
      <c r="B36" s="22" t="s">
        <v>18287</v>
      </c>
      <c r="D36" s="22" t="str">
        <f t="shared" si="0"/>
        <v>Volcano feature / Magma chamber</v>
      </c>
    </row>
    <row r="37" spans="1:4" x14ac:dyDescent="0.25">
      <c r="A37" s="22" t="s">
        <v>18247</v>
      </c>
      <c r="B37" s="22" t="s">
        <v>18288</v>
      </c>
      <c r="D37" s="22" t="str">
        <f t="shared" si="0"/>
        <v>Volcano feature / Lava lake</v>
      </c>
    </row>
    <row r="38" spans="1:4" x14ac:dyDescent="0.25">
      <c r="A38" s="22" t="s">
        <v>18247</v>
      </c>
      <c r="B38" s="22" t="s">
        <v>18250</v>
      </c>
      <c r="D38" s="22" t="str">
        <f t="shared" si="0"/>
        <v>Volcano feature / Smoking</v>
      </c>
    </row>
    <row r="39" spans="1:4" x14ac:dyDescent="0.25">
      <c r="A39" s="22" t="s">
        <v>18247</v>
      </c>
      <c r="B39" s="22" t="s">
        <v>18290</v>
      </c>
      <c r="D39" s="22" t="str">
        <f t="shared" si="0"/>
        <v>Volcano feature / Lava eruption</v>
      </c>
    </row>
    <row r="40" spans="1:4" x14ac:dyDescent="0.25">
      <c r="A40" s="22" t="s">
        <v>18247</v>
      </c>
      <c r="B40" s="22" t="s">
        <v>18266</v>
      </c>
      <c r="D40" s="22" t="str">
        <f t="shared" si="0"/>
        <v>Volcano feature / Ash eruption</v>
      </c>
    </row>
    <row r="41" spans="1:4" x14ac:dyDescent="0.25">
      <c r="A41" s="22" t="s">
        <v>18247</v>
      </c>
      <c r="B41" s="22" t="s">
        <v>18270</v>
      </c>
      <c r="D41" s="22" t="str">
        <f t="shared" si="0"/>
        <v>Volcano feature / Rocks being erupted</v>
      </c>
    </row>
    <row r="42" spans="1:4" x14ac:dyDescent="0.25">
      <c r="A42" s="22" t="s">
        <v>18247</v>
      </c>
      <c r="B42" s="22" t="s">
        <v>18289</v>
      </c>
      <c r="D42" s="22" t="str">
        <f t="shared" si="0"/>
        <v>Volcano feature / Pyroclastic flow</v>
      </c>
    </row>
    <row r="43" spans="1:4" x14ac:dyDescent="0.25">
      <c r="A43" s="22" t="s">
        <v>18247</v>
      </c>
      <c r="B43" s="22" t="s">
        <v>6457</v>
      </c>
      <c r="D43" s="22" t="str">
        <f t="shared" si="0"/>
        <v>Volcano feature / Lava flow</v>
      </c>
    </row>
    <row r="44" spans="1:4" x14ac:dyDescent="0.25">
      <c r="A44" s="22" t="s">
        <v>18247</v>
      </c>
      <c r="B44" s="22" t="s">
        <v>18291</v>
      </c>
      <c r="D44" s="22" t="str">
        <f t="shared" si="0"/>
        <v>Volcano feature / Lahar or mudflow</v>
      </c>
    </row>
    <row r="45" spans="1:4" x14ac:dyDescent="0.25">
      <c r="A45" s="22" t="s">
        <v>18247</v>
      </c>
      <c r="B45" s="22" t="s">
        <v>4830</v>
      </c>
      <c r="D45" s="22" t="str">
        <f t="shared" si="0"/>
        <v>Volcano feature / Lava tube</v>
      </c>
    </row>
    <row r="46" spans="1:4" x14ac:dyDescent="0.25">
      <c r="A46" s="22" t="s">
        <v>18247</v>
      </c>
      <c r="B46" s="22" t="s">
        <v>18251</v>
      </c>
      <c r="D46" s="22" t="str">
        <f t="shared" si="0"/>
        <v>Volcano feature / Vent plug</v>
      </c>
    </row>
    <row r="47" spans="1:4" x14ac:dyDescent="0.25">
      <c r="A47" s="22" t="s">
        <v>18247</v>
      </c>
      <c r="B47" s="22" t="s">
        <v>13439</v>
      </c>
      <c r="D47" s="22" t="str">
        <f t="shared" si="0"/>
        <v>Volcano feature / Columnar jointing</v>
      </c>
    </row>
    <row r="48" spans="1:4" x14ac:dyDescent="0.25">
      <c r="A48" s="22" t="s">
        <v>18247</v>
      </c>
      <c r="B48" s="22" t="s">
        <v>20233</v>
      </c>
      <c r="D48" s="22" t="str">
        <f t="shared" si="0"/>
        <v>Volcano feature / Dyke</v>
      </c>
    </row>
    <row r="49" spans="1:4" x14ac:dyDescent="0.25">
      <c r="A49" s="22" t="s">
        <v>18247</v>
      </c>
      <c r="B49" s="22" t="s">
        <v>20235</v>
      </c>
      <c r="D49" s="22" t="str">
        <f>A49&amp;" / "&amp;B49</f>
        <v>Volcano feature / Pillow lava</v>
      </c>
    </row>
    <row r="50" spans="1:4" x14ac:dyDescent="0.25">
      <c r="A50" s="22" t="s">
        <v>18247</v>
      </c>
      <c r="B50" s="22" t="s">
        <v>20238</v>
      </c>
      <c r="D50" s="22" t="str">
        <f>A50&amp;" / "&amp;B50</f>
        <v>Volcano feature / Metamorphic</v>
      </c>
    </row>
    <row r="51" spans="1:4" x14ac:dyDescent="0.25">
      <c r="A51" s="22" t="s">
        <v>18247</v>
      </c>
      <c r="B51" s="22" t="s">
        <v>20285</v>
      </c>
      <c r="D51" s="22" t="str">
        <f t="shared" si="0"/>
        <v>Volcano feature / Thunderegg</v>
      </c>
    </row>
    <row r="52" spans="1:4" x14ac:dyDescent="0.25">
      <c r="A52" s="22" t="s">
        <v>20282</v>
      </c>
      <c r="B52" s="22" t="s">
        <v>20283</v>
      </c>
      <c r="D52" s="22" t="str">
        <f t="shared" si="0"/>
        <v>Rock type / Basalt</v>
      </c>
    </row>
    <row r="53" spans="1:4" x14ac:dyDescent="0.25">
      <c r="A53" s="22" t="s">
        <v>20282</v>
      </c>
      <c r="B53" s="22" t="s">
        <v>20284</v>
      </c>
      <c r="D53" s="22" t="str">
        <f t="shared" si="0"/>
        <v>Rock type / Dolerite</v>
      </c>
    </row>
    <row r="54" spans="1:4" x14ac:dyDescent="0.25">
      <c r="A54" s="22" t="s">
        <v>18258</v>
      </c>
      <c r="B54" s="22" t="s">
        <v>18292</v>
      </c>
      <c r="D54" s="22" t="str">
        <f t="shared" si="0"/>
        <v>Geological event / Plate tectonics</v>
      </c>
    </row>
    <row r="55" spans="1:4" x14ac:dyDescent="0.25">
      <c r="A55" s="22" t="s">
        <v>18258</v>
      </c>
      <c r="B55" s="22" t="s">
        <v>18259</v>
      </c>
      <c r="D55" s="22" t="str">
        <f t="shared" si="0"/>
        <v>Geological event / Earthquake</v>
      </c>
    </row>
    <row r="56" spans="1:4" x14ac:dyDescent="0.25">
      <c r="A56" s="22" t="s">
        <v>18258</v>
      </c>
      <c r="B56" s="22" t="s">
        <v>18260</v>
      </c>
      <c r="D56" s="22" t="str">
        <f t="shared" si="0"/>
        <v>Geological event / Tsunami</v>
      </c>
    </row>
    <row r="57" spans="1:4" x14ac:dyDescent="0.25">
      <c r="A57" s="22" t="s">
        <v>18258</v>
      </c>
      <c r="B57" s="22" t="s">
        <v>18293</v>
      </c>
      <c r="D57" s="22" t="str">
        <f t="shared" si="0"/>
        <v>Geological event / Seismic monitoring</v>
      </c>
    </row>
    <row r="58" spans="1:4" x14ac:dyDescent="0.25">
      <c r="A58" s="22" t="s">
        <v>18258</v>
      </c>
      <c r="B58" s="22" t="s">
        <v>18294</v>
      </c>
      <c r="D58" s="22" t="str">
        <f t="shared" si="0"/>
        <v>Geological event / Eruption warnings</v>
      </c>
    </row>
    <row r="59" spans="1:4" x14ac:dyDescent="0.25">
      <c r="A59" s="22" t="s">
        <v>18262</v>
      </c>
      <c r="B59" s="22" t="s">
        <v>18263</v>
      </c>
      <c r="D59" s="22" t="str">
        <f t="shared" si="0"/>
        <v>Geography / Mountain range</v>
      </c>
    </row>
    <row r="60" spans="1:4" x14ac:dyDescent="0.25">
      <c r="A60" s="22" t="s">
        <v>18262</v>
      </c>
      <c r="B60" s="22" t="s">
        <v>18295</v>
      </c>
      <c r="D60" s="22" t="str">
        <f t="shared" si="0"/>
        <v>Geography / Standalone hill</v>
      </c>
    </row>
    <row r="61" spans="1:4" x14ac:dyDescent="0.25">
      <c r="A61" s="22" t="s">
        <v>18262</v>
      </c>
      <c r="B61" s="22" t="s">
        <v>18296</v>
      </c>
      <c r="D61" s="22" t="str">
        <f t="shared" si="0"/>
        <v>Geography / Prominent rock</v>
      </c>
    </row>
    <row r="62" spans="1:4" x14ac:dyDescent="0.25">
      <c r="A62" s="22" t="s">
        <v>18262</v>
      </c>
      <c r="B62" s="22" t="s">
        <v>18276</v>
      </c>
      <c r="D62" s="22" t="str">
        <f t="shared" si="0"/>
        <v>Geography / Small islet</v>
      </c>
    </row>
    <row r="63" spans="1:4" x14ac:dyDescent="0.25">
      <c r="A63" s="22" t="s">
        <v>18262</v>
      </c>
      <c r="B63" s="22" t="s">
        <v>18246</v>
      </c>
      <c r="D63" s="22" t="str">
        <f t="shared" si="0"/>
        <v>Geography / Shoreline</v>
      </c>
    </row>
    <row r="64" spans="1:4" x14ac:dyDescent="0.25">
      <c r="A64" s="22" t="s">
        <v>18262</v>
      </c>
      <c r="B64" s="22" t="s">
        <v>8925</v>
      </c>
      <c r="D64" s="22" t="str">
        <f t="shared" si="0"/>
        <v>Geography / Waterfall</v>
      </c>
    </row>
    <row r="65" spans="1:4" x14ac:dyDescent="0.25">
      <c r="A65" s="22" t="s">
        <v>18262</v>
      </c>
      <c r="B65" s="22" t="s">
        <v>18297</v>
      </c>
      <c r="D65" s="22" t="str">
        <f t="shared" si="0"/>
        <v>Geography / Rivers and lakes</v>
      </c>
    </row>
    <row r="66" spans="1:4" x14ac:dyDescent="0.25">
      <c r="A66" s="22" t="s">
        <v>18262</v>
      </c>
      <c r="B66" s="22" t="s">
        <v>18317</v>
      </c>
      <c r="D66" s="22" t="str">
        <f t="shared" si="0"/>
        <v>Geography / Oceans</v>
      </c>
    </row>
    <row r="67" spans="1:4" x14ac:dyDescent="0.25">
      <c r="A67" s="22" t="s">
        <v>18262</v>
      </c>
      <c r="B67" s="22" t="s">
        <v>18229</v>
      </c>
      <c r="D67" s="22" t="str">
        <f t="shared" si="0"/>
        <v>Geography / Snow</v>
      </c>
    </row>
    <row r="68" spans="1:4" x14ac:dyDescent="0.25">
      <c r="A68" s="22" t="s">
        <v>18351</v>
      </c>
      <c r="B68" s="22" t="s">
        <v>18322</v>
      </c>
      <c r="D68" s="22" t="str">
        <f t="shared" si="0"/>
        <v>Islands and Maps / Map, basic</v>
      </c>
    </row>
    <row r="69" spans="1:4" x14ac:dyDescent="0.25">
      <c r="A69" s="22" t="s">
        <v>18351</v>
      </c>
      <c r="B69" s="22" t="s">
        <v>18321</v>
      </c>
      <c r="D69" s="22" t="str">
        <f t="shared" si="0"/>
        <v>Islands and Maps / Map, topographic</v>
      </c>
    </row>
    <row r="70" spans="1:4" x14ac:dyDescent="0.25">
      <c r="A70" s="22" t="s">
        <v>18351</v>
      </c>
      <c r="B70" s="22" t="s">
        <v>18323</v>
      </c>
      <c r="D70" s="22" t="str">
        <f t="shared" si="0"/>
        <v>Islands and Maps / Map, 3D model</v>
      </c>
    </row>
    <row r="71" spans="1:4" x14ac:dyDescent="0.25">
      <c r="A71" s="22" t="s">
        <v>18351</v>
      </c>
      <c r="B71" s="22" t="s">
        <v>14516</v>
      </c>
      <c r="D71" s="22" t="str">
        <f t="shared" si="0"/>
        <v>Islands and Maps / Atoll</v>
      </c>
    </row>
    <row r="72" spans="1:4" x14ac:dyDescent="0.25">
      <c r="A72" s="22" t="s">
        <v>18351</v>
      </c>
      <c r="B72" s="22" t="s">
        <v>14917</v>
      </c>
      <c r="D72" s="22" t="str">
        <f t="shared" si="0"/>
        <v>Islands and Maps / Pacific islands</v>
      </c>
    </row>
    <row r="73" spans="1:4" x14ac:dyDescent="0.25">
      <c r="A73" s="22" t="s">
        <v>18206</v>
      </c>
      <c r="B73" s="22" t="s">
        <v>18307</v>
      </c>
      <c r="D73" s="22" t="str">
        <f t="shared" si="0"/>
        <v>Flags and Emblems / National flag</v>
      </c>
    </row>
    <row r="74" spans="1:4" x14ac:dyDescent="0.25">
      <c r="A74" s="22" t="s">
        <v>18206</v>
      </c>
      <c r="B74" s="22" t="s">
        <v>18308</v>
      </c>
      <c r="D74" s="22" t="str">
        <f t="shared" si="0"/>
        <v>Flags and Emblems / Flag includes volcano</v>
      </c>
    </row>
    <row r="75" spans="1:4" x14ac:dyDescent="0.25">
      <c r="A75" s="22" t="s">
        <v>18206</v>
      </c>
      <c r="B75" s="22" t="s">
        <v>18309</v>
      </c>
      <c r="D75" s="22" t="str">
        <f t="shared" si="0"/>
        <v>Flags and Emblems / Coat of Arms includes volcano</v>
      </c>
    </row>
    <row r="76" spans="1:4" x14ac:dyDescent="0.25">
      <c r="A76" s="22" t="s">
        <v>18206</v>
      </c>
      <c r="B76" s="22" t="s">
        <v>18310</v>
      </c>
      <c r="D76" s="22" t="str">
        <f t="shared" si="0"/>
        <v>Flags and Emblems / Emblem includes volcano</v>
      </c>
    </row>
    <row r="77" spans="1:4" x14ac:dyDescent="0.25">
      <c r="A77" s="22" t="s">
        <v>18253</v>
      </c>
      <c r="B77" s="22" t="s">
        <v>18254</v>
      </c>
      <c r="D77" s="22" t="str">
        <f t="shared" si="0"/>
        <v>Famous Volcanoes / Fuji, small in background</v>
      </c>
    </row>
    <row r="78" spans="1:4" x14ac:dyDescent="0.25">
      <c r="A78" s="22" t="s">
        <v>18253</v>
      </c>
      <c r="B78" s="22" t="s">
        <v>18255</v>
      </c>
      <c r="D78" s="22" t="str">
        <f t="shared" si="0"/>
        <v>Famous Volcanoes / Fuji, prominent</v>
      </c>
    </row>
    <row r="79" spans="1:4" x14ac:dyDescent="0.25">
      <c r="A79" s="22" t="s">
        <v>18253</v>
      </c>
      <c r="B79" s="22" t="s">
        <v>18272</v>
      </c>
      <c r="D79" s="22" t="str">
        <f t="shared" si="0"/>
        <v>Famous Volcanoes / Volcano, small in background</v>
      </c>
    </row>
    <row r="80" spans="1:4" x14ac:dyDescent="0.25">
      <c r="A80" s="22" t="s">
        <v>18253</v>
      </c>
      <c r="B80" s="22" t="s">
        <v>10016</v>
      </c>
      <c r="D80" s="22" t="str">
        <f t="shared" si="0"/>
        <v>Famous Volcanoes / Pompeii, Vesuvius</v>
      </c>
    </row>
    <row r="81" spans="1:4" x14ac:dyDescent="0.25">
      <c r="A81" s="22" t="s">
        <v>18253</v>
      </c>
      <c r="B81" s="22" t="s">
        <v>9354</v>
      </c>
      <c r="D81" s="22" t="str">
        <f t="shared" si="0"/>
        <v>Famous Volcanoes / Krakatoa</v>
      </c>
    </row>
    <row r="82" spans="1:4" x14ac:dyDescent="0.25">
      <c r="A82" s="22" t="s">
        <v>18253</v>
      </c>
      <c r="B82" s="22" t="s">
        <v>18257</v>
      </c>
      <c r="D82" s="22" t="str">
        <f t="shared" si="0"/>
        <v>Famous Volcanoes / Ring of Fire</v>
      </c>
    </row>
    <row r="83" spans="1:4" x14ac:dyDescent="0.25">
      <c r="A83" s="22" t="s">
        <v>18253</v>
      </c>
      <c r="B83" s="22" t="s">
        <v>941</v>
      </c>
      <c r="D83" s="22" t="str">
        <f t="shared" si="0"/>
        <v>Famous Volcanoes / Tengger</v>
      </c>
    </row>
    <row r="84" spans="1:4" x14ac:dyDescent="0.25">
      <c r="A84" s="22" t="s">
        <v>18253</v>
      </c>
      <c r="B84" s="22" t="s">
        <v>6213</v>
      </c>
      <c r="D84" s="22" t="str">
        <f t="shared" si="0"/>
        <v>Famous Volcanoes / Kilimanjaro</v>
      </c>
    </row>
    <row r="85" spans="1:4" x14ac:dyDescent="0.25">
      <c r="A85" s="22" t="s">
        <v>18253</v>
      </c>
      <c r="B85" s="22" t="s">
        <v>1663</v>
      </c>
      <c r="D85" s="22" t="str">
        <f t="shared" si="0"/>
        <v>Famous Volcanoes / Mauna Loa</v>
      </c>
    </row>
    <row r="86" spans="1:4" x14ac:dyDescent="0.25">
      <c r="A86" s="22" t="s">
        <v>18253</v>
      </c>
      <c r="B86" s="22" t="s">
        <v>18374</v>
      </c>
      <c r="D86" s="22" t="str">
        <f t="shared" si="0"/>
        <v>Famous Volcanoes / Volcano from diff country</v>
      </c>
    </row>
    <row r="87" spans="1:4" x14ac:dyDescent="0.25">
      <c r="A87" s="22" t="s">
        <v>18223</v>
      </c>
      <c r="B87" s="22" t="s">
        <v>18311</v>
      </c>
      <c r="D87" s="22" t="str">
        <f t="shared" si="0"/>
        <v>Disasters / People fleeing</v>
      </c>
    </row>
    <row r="88" spans="1:4" x14ac:dyDescent="0.25">
      <c r="A88" s="22" t="s">
        <v>18223</v>
      </c>
      <c r="B88" s="22" t="s">
        <v>18227</v>
      </c>
      <c r="D88" s="22" t="str">
        <f t="shared" si="0"/>
        <v>Disasters / Evacuations</v>
      </c>
    </row>
    <row r="89" spans="1:4" x14ac:dyDescent="0.25">
      <c r="A89" s="22" t="s">
        <v>18223</v>
      </c>
      <c r="B89" s="22" t="s">
        <v>18226</v>
      </c>
      <c r="D89" s="22" t="str">
        <f t="shared" si="0"/>
        <v>Disasters / Emergency personnel</v>
      </c>
    </row>
    <row r="90" spans="1:4" x14ac:dyDescent="0.25">
      <c r="A90" s="22" t="s">
        <v>18223</v>
      </c>
      <c r="B90" s="22" t="s">
        <v>18224</v>
      </c>
      <c r="D90" s="22" t="str">
        <f t="shared" si="0"/>
        <v>Disasters / Dead people</v>
      </c>
    </row>
    <row r="91" spans="1:4" x14ac:dyDescent="0.25">
      <c r="A91" s="22" t="s">
        <v>18223</v>
      </c>
      <c r="B91" s="22" t="s">
        <v>18225</v>
      </c>
      <c r="D91" s="22" t="str">
        <f t="shared" si="0"/>
        <v>Disasters / Destroyed infrastructure</v>
      </c>
    </row>
    <row r="92" spans="1:4" x14ac:dyDescent="0.25">
      <c r="A92" s="22" t="s">
        <v>18223</v>
      </c>
      <c r="B92" s="22" t="s">
        <v>9244</v>
      </c>
      <c r="D92" s="22" t="str">
        <f t="shared" ref="D92:D157" si="1">A92&amp;" / "&amp;B92</f>
        <v>Disasters / Red Cross</v>
      </c>
    </row>
    <row r="93" spans="1:4" x14ac:dyDescent="0.25">
      <c r="A93" s="22" t="s">
        <v>18223</v>
      </c>
      <c r="B93" s="22" t="s">
        <v>18313</v>
      </c>
      <c r="D93" s="22" t="str">
        <f t="shared" si="1"/>
        <v>Disasters / Fund appeals</v>
      </c>
    </row>
    <row r="94" spans="1:4" x14ac:dyDescent="0.25">
      <c r="A94" s="22" t="s">
        <v>18186</v>
      </c>
      <c r="B94" s="22" t="s">
        <v>18220</v>
      </c>
      <c r="D94" s="22" t="str">
        <f t="shared" si="1"/>
        <v>Agriculture / Farming</v>
      </c>
    </row>
    <row r="95" spans="1:4" x14ac:dyDescent="0.25">
      <c r="A95" s="22" t="s">
        <v>18186</v>
      </c>
      <c r="B95" s="22" t="s">
        <v>18261</v>
      </c>
      <c r="D95" s="22" t="str">
        <f t="shared" si="1"/>
        <v>Agriculture / Volcanic soils</v>
      </c>
    </row>
    <row r="96" spans="1:4" x14ac:dyDescent="0.25">
      <c r="A96" s="22" t="s">
        <v>18186</v>
      </c>
      <c r="B96" s="22" t="s">
        <v>18339</v>
      </c>
      <c r="C96" s="22" t="s">
        <v>18222</v>
      </c>
      <c r="D96" s="22" t="str">
        <f t="shared" si="1"/>
        <v>Agriculture / Crops / Fruit and vegetables</v>
      </c>
    </row>
    <row r="97" spans="1:4" x14ac:dyDescent="0.25">
      <c r="A97" s="22" t="s">
        <v>18186</v>
      </c>
      <c r="B97" s="22" t="s">
        <v>18340</v>
      </c>
      <c r="C97" s="22" t="s">
        <v>18298</v>
      </c>
      <c r="D97" s="22" t="str">
        <f t="shared" si="1"/>
        <v>Agriculture / Crops / Tea, coffee, cereals</v>
      </c>
    </row>
    <row r="98" spans="1:4" x14ac:dyDescent="0.25">
      <c r="A98" s="22" t="s">
        <v>18186</v>
      </c>
      <c r="B98" s="22" t="s">
        <v>18221</v>
      </c>
      <c r="D98" s="22" t="str">
        <f t="shared" si="1"/>
        <v>Agriculture / Food and drink</v>
      </c>
    </row>
    <row r="99" spans="1:4" x14ac:dyDescent="0.25">
      <c r="A99" s="22" t="s">
        <v>10514</v>
      </c>
      <c r="B99" s="22" t="s">
        <v>18268</v>
      </c>
      <c r="D99" s="22" t="str">
        <f t="shared" si="1"/>
        <v>Transportation / Plane, large</v>
      </c>
    </row>
    <row r="100" spans="1:4" x14ac:dyDescent="0.25">
      <c r="A100" s="22" t="s">
        <v>10514</v>
      </c>
      <c r="B100" s="22" t="s">
        <v>18267</v>
      </c>
      <c r="D100" s="22" t="str">
        <f t="shared" si="1"/>
        <v>Transportation / Plane, small</v>
      </c>
    </row>
    <row r="101" spans="1:4" x14ac:dyDescent="0.25">
      <c r="A101" s="22" t="s">
        <v>10514</v>
      </c>
      <c r="B101" s="22" t="s">
        <v>18209</v>
      </c>
      <c r="D101" s="22" t="str">
        <f t="shared" si="1"/>
        <v>Transportation / Airship</v>
      </c>
    </row>
    <row r="102" spans="1:4" x14ac:dyDescent="0.25">
      <c r="A102" s="22" t="s">
        <v>10514</v>
      </c>
      <c r="B102" s="22" t="s">
        <v>18271</v>
      </c>
      <c r="D102" s="22" t="str">
        <f t="shared" si="1"/>
        <v>Transportation / Helicopter</v>
      </c>
    </row>
    <row r="103" spans="1:4" x14ac:dyDescent="0.25">
      <c r="A103" s="22" t="s">
        <v>10514</v>
      </c>
      <c r="B103" s="22" t="s">
        <v>18210</v>
      </c>
      <c r="D103" s="22" t="str">
        <f t="shared" si="1"/>
        <v>Transportation / Train</v>
      </c>
    </row>
    <row r="104" spans="1:4" x14ac:dyDescent="0.25">
      <c r="A104" s="22" t="s">
        <v>10514</v>
      </c>
      <c r="B104" s="22" t="s">
        <v>18326</v>
      </c>
      <c r="C104" s="22" t="s">
        <v>18211</v>
      </c>
      <c r="D104" s="22" t="str">
        <f t="shared" si="1"/>
        <v>Transportation / Train / Bullet</v>
      </c>
    </row>
    <row r="105" spans="1:4" x14ac:dyDescent="0.25">
      <c r="A105" s="22" t="s">
        <v>10514</v>
      </c>
      <c r="B105" s="22" t="s">
        <v>18327</v>
      </c>
      <c r="C105" s="22" t="s">
        <v>18212</v>
      </c>
      <c r="D105" s="22" t="str">
        <f t="shared" si="1"/>
        <v>Transportation / Train / Normal</v>
      </c>
    </row>
    <row r="106" spans="1:4" x14ac:dyDescent="0.25">
      <c r="A106" s="22" t="s">
        <v>10514</v>
      </c>
      <c r="B106" s="22" t="s">
        <v>18325</v>
      </c>
      <c r="D106" s="22" t="str">
        <f t="shared" si="1"/>
        <v>Transportation / Watercraft</v>
      </c>
    </row>
    <row r="107" spans="1:4" x14ac:dyDescent="0.25">
      <c r="A107" s="22" t="s">
        <v>10514</v>
      </c>
      <c r="B107" s="22" t="s">
        <v>18328</v>
      </c>
      <c r="C107" s="22" t="s">
        <v>18213</v>
      </c>
      <c r="D107" s="22" t="str">
        <f t="shared" si="1"/>
        <v>Transportation / Watercraft / Cruise liner</v>
      </c>
    </row>
    <row r="108" spans="1:4" x14ac:dyDescent="0.25">
      <c r="A108" s="22" t="s">
        <v>10514</v>
      </c>
      <c r="B108" s="22" t="s">
        <v>18329</v>
      </c>
      <c r="C108" s="22" t="s">
        <v>18216</v>
      </c>
      <c r="D108" s="22" t="str">
        <f t="shared" si="1"/>
        <v>Transportation / Watercraft / Warship</v>
      </c>
    </row>
    <row r="109" spans="1:4" x14ac:dyDescent="0.25">
      <c r="A109" s="22" t="s">
        <v>10514</v>
      </c>
      <c r="B109" s="22" t="s">
        <v>18330</v>
      </c>
      <c r="C109" s="22" t="s">
        <v>18214</v>
      </c>
      <c r="D109" s="22" t="str">
        <f t="shared" si="1"/>
        <v>Transportation / Watercraft / Sailing ship</v>
      </c>
    </row>
    <row r="110" spans="1:4" x14ac:dyDescent="0.25">
      <c r="A110" s="22" t="s">
        <v>10514</v>
      </c>
      <c r="B110" s="22" t="s">
        <v>18331</v>
      </c>
      <c r="C110" s="22" t="s">
        <v>18299</v>
      </c>
      <c r="D110" s="22" t="str">
        <f t="shared" si="1"/>
        <v>Transportation / Watercraft / Yacht</v>
      </c>
    </row>
    <row r="111" spans="1:4" x14ac:dyDescent="0.25">
      <c r="A111" s="22" t="s">
        <v>10514</v>
      </c>
      <c r="B111" s="22" t="s">
        <v>18332</v>
      </c>
      <c r="C111" s="22" t="s">
        <v>18215</v>
      </c>
      <c r="D111" s="22" t="str">
        <f t="shared" si="1"/>
        <v>Transportation / Watercraft / Canoe</v>
      </c>
    </row>
    <row r="112" spans="1:4" x14ac:dyDescent="0.25">
      <c r="A112" s="22" t="s">
        <v>10514</v>
      </c>
      <c r="B112" s="22" t="s">
        <v>18217</v>
      </c>
      <c r="D112" s="22" t="str">
        <f t="shared" si="1"/>
        <v>Transportation / Truck</v>
      </c>
    </row>
    <row r="113" spans="1:4" x14ac:dyDescent="0.25">
      <c r="A113" s="22" t="s">
        <v>10514</v>
      </c>
      <c r="B113" s="22" t="s">
        <v>18218</v>
      </c>
      <c r="D113" s="22" t="str">
        <f t="shared" si="1"/>
        <v>Transportation / Car</v>
      </c>
    </row>
    <row r="114" spans="1:4" x14ac:dyDescent="0.25">
      <c r="A114" s="22" t="s">
        <v>10514</v>
      </c>
      <c r="B114" s="22" t="s">
        <v>18333</v>
      </c>
      <c r="D114" s="22" t="str">
        <f t="shared" si="1"/>
        <v>Transportation / Motorbike, bicycle</v>
      </c>
    </row>
    <row r="115" spans="1:4" x14ac:dyDescent="0.25">
      <c r="A115" s="22" t="s">
        <v>10514</v>
      </c>
      <c r="B115" s="22" t="s">
        <v>18219</v>
      </c>
      <c r="D115" s="22" t="str">
        <f t="shared" si="1"/>
        <v>Transportation / Horse and cart</v>
      </c>
    </row>
    <row r="116" spans="1:4" x14ac:dyDescent="0.25">
      <c r="A116" s="22" t="s">
        <v>18187</v>
      </c>
      <c r="B116" s="22" t="s">
        <v>18207</v>
      </c>
      <c r="D116" s="22" t="str">
        <f t="shared" si="1"/>
        <v>Contemporary Culture / Scouts</v>
      </c>
    </row>
    <row r="117" spans="1:4" x14ac:dyDescent="0.25">
      <c r="A117" s="22" t="s">
        <v>18187</v>
      </c>
      <c r="B117" s="22" t="s">
        <v>18190</v>
      </c>
      <c r="D117" s="22" t="str">
        <f t="shared" si="1"/>
        <v>Contemporary Culture / Music</v>
      </c>
    </row>
    <row r="118" spans="1:4" x14ac:dyDescent="0.25">
      <c r="A118" s="22" t="s">
        <v>18187</v>
      </c>
      <c r="B118" s="22" t="s">
        <v>18191</v>
      </c>
      <c r="D118" s="22" t="str">
        <f t="shared" si="1"/>
        <v>Contemporary Culture / Movies</v>
      </c>
    </row>
    <row r="119" spans="1:4" x14ac:dyDescent="0.25">
      <c r="A119" s="22" t="s">
        <v>18187</v>
      </c>
      <c r="B119" s="22" t="s">
        <v>18300</v>
      </c>
      <c r="D119" s="22" t="str">
        <f t="shared" si="1"/>
        <v>Contemporary Culture / Art and paintings</v>
      </c>
    </row>
    <row r="120" spans="1:4" x14ac:dyDescent="0.25">
      <c r="A120" s="22" t="s">
        <v>18187</v>
      </c>
      <c r="B120" s="22" t="s">
        <v>18192</v>
      </c>
      <c r="D120" s="22" t="str">
        <f t="shared" si="1"/>
        <v>Contemporary Culture / Postal services</v>
      </c>
    </row>
    <row r="121" spans="1:4" x14ac:dyDescent="0.25">
      <c r="A121" s="22" t="s">
        <v>18187</v>
      </c>
      <c r="B121" s="22" t="s">
        <v>18193</v>
      </c>
      <c r="D121" s="22" t="str">
        <f t="shared" si="1"/>
        <v>Contemporary Culture / Religion</v>
      </c>
    </row>
    <row r="122" spans="1:4" x14ac:dyDescent="0.25">
      <c r="A122" s="22" t="s">
        <v>18187</v>
      </c>
      <c r="B122" s="22" t="s">
        <v>18194</v>
      </c>
      <c r="D122" s="22" t="str">
        <f t="shared" si="1"/>
        <v>Contemporary Culture / Sport</v>
      </c>
    </row>
    <row r="123" spans="1:4" x14ac:dyDescent="0.25">
      <c r="A123" s="22" t="s">
        <v>18187</v>
      </c>
      <c r="B123" s="22" t="s">
        <v>18370</v>
      </c>
      <c r="C123" s="22" t="s">
        <v>18372</v>
      </c>
      <c r="D123" s="22" t="str">
        <f t="shared" si="1"/>
        <v>Contemporary Culture / Sport / Olympics, summer</v>
      </c>
    </row>
    <row r="124" spans="1:4" x14ac:dyDescent="0.25">
      <c r="A124" s="22" t="s">
        <v>18187</v>
      </c>
      <c r="B124" s="22" t="s">
        <v>18371</v>
      </c>
      <c r="C124" s="22" t="s">
        <v>18373</v>
      </c>
      <c r="D124" s="22" t="str">
        <f t="shared" si="1"/>
        <v>Contemporary Culture / Sport / Olympics, winter</v>
      </c>
    </row>
    <row r="125" spans="1:4" x14ac:dyDescent="0.25">
      <c r="A125" s="22" t="s">
        <v>18187</v>
      </c>
      <c r="B125" s="22" t="s">
        <v>7074</v>
      </c>
      <c r="D125" s="22" t="str">
        <f t="shared" si="1"/>
        <v>Contemporary Culture / Tourism</v>
      </c>
    </row>
    <row r="126" spans="1:4" x14ac:dyDescent="0.25">
      <c r="A126" s="22" t="s">
        <v>18187</v>
      </c>
      <c r="B126" s="22" t="s">
        <v>18195</v>
      </c>
      <c r="D126" s="22" t="str">
        <f t="shared" si="1"/>
        <v>Contemporary Culture / Celebrations</v>
      </c>
    </row>
    <row r="127" spans="1:4" x14ac:dyDescent="0.25">
      <c r="A127" s="22" t="s">
        <v>18187</v>
      </c>
      <c r="B127" s="22" t="s">
        <v>18334</v>
      </c>
      <c r="C127" s="22" t="s">
        <v>7078</v>
      </c>
      <c r="D127" s="22" t="str">
        <f t="shared" si="1"/>
        <v>Contemporary Culture / Celebrations / Christmas</v>
      </c>
    </row>
    <row r="128" spans="1:4" x14ac:dyDescent="0.25">
      <c r="A128" s="22" t="s">
        <v>18187</v>
      </c>
      <c r="B128" s="22" t="s">
        <v>18369</v>
      </c>
      <c r="C128" s="22" t="s">
        <v>18196</v>
      </c>
      <c r="D128" s="22" t="str">
        <f t="shared" si="1"/>
        <v>Contemporary Culture / Celebrations / Chinese NY</v>
      </c>
    </row>
    <row r="129" spans="1:4" x14ac:dyDescent="0.25">
      <c r="A129" s="22" t="s">
        <v>18187</v>
      </c>
      <c r="B129" s="22" t="s">
        <v>18335</v>
      </c>
      <c r="C129" s="22" t="s">
        <v>11719</v>
      </c>
      <c r="D129" s="22" t="str">
        <f t="shared" si="1"/>
        <v>Contemporary Culture / Celebrations / Independence</v>
      </c>
    </row>
    <row r="130" spans="1:4" x14ac:dyDescent="0.25">
      <c r="A130" s="22" t="s">
        <v>18187</v>
      </c>
      <c r="B130" s="22" t="s">
        <v>18336</v>
      </c>
      <c r="C130" s="22" t="s">
        <v>11873</v>
      </c>
      <c r="D130" s="22" t="str">
        <f t="shared" si="1"/>
        <v>Contemporary Culture / Celebrations / Anniversaries</v>
      </c>
    </row>
    <row r="131" spans="1:4" x14ac:dyDescent="0.25">
      <c r="A131" s="22" t="s">
        <v>18187</v>
      </c>
      <c r="B131" s="22" t="s">
        <v>20277</v>
      </c>
      <c r="D131" s="22" t="str">
        <f t="shared" si="1"/>
        <v>Contemporary Culture / Military, war, weapons</v>
      </c>
    </row>
    <row r="132" spans="1:4" x14ac:dyDescent="0.25">
      <c r="A132" s="22" t="s">
        <v>18187</v>
      </c>
      <c r="B132" s="22" t="s">
        <v>18301</v>
      </c>
      <c r="D132" s="22" t="str">
        <f t="shared" si="1"/>
        <v>Contemporary Culture / Diplomatic relations</v>
      </c>
    </row>
    <row r="133" spans="1:4" x14ac:dyDescent="0.25">
      <c r="A133" s="22" t="s">
        <v>18187</v>
      </c>
      <c r="B133" s="22" t="s">
        <v>20268</v>
      </c>
      <c r="D133" s="22" t="str">
        <f t="shared" si="1"/>
        <v>Contemporary Culture / Non-English script</v>
      </c>
    </row>
    <row r="134" spans="1:4" x14ac:dyDescent="0.25">
      <c r="A134" s="22" t="s">
        <v>18234</v>
      </c>
      <c r="B134" s="22" t="s">
        <v>18302</v>
      </c>
      <c r="D134" s="22" t="str">
        <f t="shared" si="1"/>
        <v>Traditional Culture / Folklore and legend</v>
      </c>
    </row>
    <row r="135" spans="1:4" x14ac:dyDescent="0.25">
      <c r="A135" s="22" t="s">
        <v>18234</v>
      </c>
      <c r="B135" s="22" t="s">
        <v>18303</v>
      </c>
      <c r="D135" s="22" t="str">
        <f t="shared" si="1"/>
        <v>Traditional Culture / People and costumes</v>
      </c>
    </row>
    <row r="136" spans="1:4" x14ac:dyDescent="0.25">
      <c r="A136" s="22" t="s">
        <v>18234</v>
      </c>
      <c r="B136" s="22" t="s">
        <v>18304</v>
      </c>
      <c r="D136" s="22" t="str">
        <f t="shared" si="1"/>
        <v>Traditional Culture / Temples and buildings</v>
      </c>
    </row>
    <row r="137" spans="1:4" x14ac:dyDescent="0.25">
      <c r="A137" s="22" t="s">
        <v>18234</v>
      </c>
      <c r="B137" s="22" t="s">
        <v>18337</v>
      </c>
      <c r="C137" s="22" t="s">
        <v>12892</v>
      </c>
      <c r="D137" s="22" t="str">
        <f t="shared" si="1"/>
        <v>Traditional Culture / Temples / Machu Picchu</v>
      </c>
    </row>
    <row r="138" spans="1:4" x14ac:dyDescent="0.25">
      <c r="A138" s="22" t="s">
        <v>18234</v>
      </c>
      <c r="B138" s="22" t="s">
        <v>18338</v>
      </c>
      <c r="C138" s="22" t="s">
        <v>9083</v>
      </c>
      <c r="D138" s="22" t="str">
        <f t="shared" si="1"/>
        <v>Traditional Culture / Temples / Borobudur</v>
      </c>
    </row>
    <row r="139" spans="1:4" x14ac:dyDescent="0.25">
      <c r="A139" s="22" t="s">
        <v>18234</v>
      </c>
      <c r="B139" s="22" t="s">
        <v>18368</v>
      </c>
      <c r="D139" s="22" t="str">
        <f t="shared" si="1"/>
        <v>Traditional Culture / Monuments</v>
      </c>
    </row>
    <row r="140" spans="1:4" x14ac:dyDescent="0.25">
      <c r="A140" s="22" t="s">
        <v>18234</v>
      </c>
      <c r="B140" s="22" t="s">
        <v>18368</v>
      </c>
      <c r="C140" s="22" t="s">
        <v>9078</v>
      </c>
      <c r="D140" s="22" t="str">
        <f t="shared" si="1"/>
        <v>Traditional Culture / Monuments</v>
      </c>
    </row>
    <row r="141" spans="1:4" x14ac:dyDescent="0.25">
      <c r="A141" s="22" t="s">
        <v>18275</v>
      </c>
      <c r="B141" s="22" t="s">
        <v>13432</v>
      </c>
      <c r="D141" s="22" t="str">
        <f t="shared" si="1"/>
        <v>Industry / Geothermal energy</v>
      </c>
    </row>
    <row r="142" spans="1:4" x14ac:dyDescent="0.25">
      <c r="A142" s="22" t="s">
        <v>18275</v>
      </c>
      <c r="B142" s="22" t="s">
        <v>18208</v>
      </c>
      <c r="D142" s="22" t="str">
        <f t="shared" si="1"/>
        <v>Industry / Communications and IT</v>
      </c>
    </row>
    <row r="143" spans="1:4" x14ac:dyDescent="0.25">
      <c r="A143" s="22" t="s">
        <v>18275</v>
      </c>
      <c r="B143" s="22" t="s">
        <v>18305</v>
      </c>
      <c r="D143" s="22" t="str">
        <f t="shared" si="1"/>
        <v>Industry / Mining and construction</v>
      </c>
    </row>
    <row r="144" spans="1:4" x14ac:dyDescent="0.25">
      <c r="A144" s="22" t="s">
        <v>18273</v>
      </c>
      <c r="B144" s="22" t="s">
        <v>18203</v>
      </c>
      <c r="D144" s="22" t="str">
        <f t="shared" si="1"/>
        <v>Science / Scientists</v>
      </c>
    </row>
    <row r="145" spans="1:4" x14ac:dyDescent="0.25">
      <c r="A145" s="22" t="s">
        <v>18273</v>
      </c>
      <c r="B145" s="22" t="s">
        <v>18199</v>
      </c>
      <c r="D145" s="22" t="str">
        <f t="shared" si="1"/>
        <v>Science / Geologists</v>
      </c>
    </row>
    <row r="146" spans="1:4" x14ac:dyDescent="0.25">
      <c r="A146" s="22" t="s">
        <v>18273</v>
      </c>
      <c r="B146" s="22" t="s">
        <v>18341</v>
      </c>
      <c r="C146" s="22" t="s">
        <v>1449</v>
      </c>
      <c r="D146" s="22" t="str">
        <f t="shared" si="1"/>
        <v>Science / Geologists / Haroun Tazieff</v>
      </c>
    </row>
    <row r="147" spans="1:4" x14ac:dyDescent="0.25">
      <c r="A147" s="22" t="s">
        <v>18273</v>
      </c>
      <c r="B147" s="22" t="s">
        <v>18344</v>
      </c>
      <c r="C147" s="22" t="s">
        <v>9692</v>
      </c>
      <c r="D147" s="22" t="str">
        <f t="shared" si="1"/>
        <v>Science / Geologists / Kraffts</v>
      </c>
    </row>
    <row r="148" spans="1:4" x14ac:dyDescent="0.25">
      <c r="A148" s="22" t="s">
        <v>18273</v>
      </c>
      <c r="B148" s="22" t="s">
        <v>7097</v>
      </c>
      <c r="D148" s="22" t="str">
        <f t="shared" si="1"/>
        <v>Science / Archaeology</v>
      </c>
    </row>
    <row r="149" spans="1:4" x14ac:dyDescent="0.25">
      <c r="A149" s="22" t="s">
        <v>18273</v>
      </c>
      <c r="B149" s="22" t="s">
        <v>18345</v>
      </c>
      <c r="C149" s="22" t="s">
        <v>18238</v>
      </c>
      <c r="D149" s="22" t="str">
        <f t="shared" si="1"/>
        <v>Science / Archaeology / Early humans</v>
      </c>
    </row>
    <row r="150" spans="1:4" x14ac:dyDescent="0.25">
      <c r="A150" s="22" t="s">
        <v>18273</v>
      </c>
      <c r="B150" s="22" t="s">
        <v>18346</v>
      </c>
      <c r="C150" s="22" t="s">
        <v>18256</v>
      </c>
      <c r="D150" s="22" t="str">
        <f t="shared" si="1"/>
        <v>Science / Archaeology / Pompeii</v>
      </c>
    </row>
    <row r="151" spans="1:4" x14ac:dyDescent="0.25">
      <c r="A151" s="22" t="s">
        <v>18235</v>
      </c>
      <c r="B151" s="22" t="s">
        <v>18352</v>
      </c>
      <c r="D151" s="22" t="str">
        <f t="shared" si="1"/>
        <v>Architecture / Castle, church, temple</v>
      </c>
    </row>
    <row r="152" spans="1:4" x14ac:dyDescent="0.25">
      <c r="A152" s="22" t="s">
        <v>18235</v>
      </c>
      <c r="B152" s="22" t="s">
        <v>18353</v>
      </c>
      <c r="D152" s="22" t="str">
        <f t="shared" si="1"/>
        <v>Architecture / House or building</v>
      </c>
    </row>
    <row r="153" spans="1:4" x14ac:dyDescent="0.25">
      <c r="A153" s="22" t="s">
        <v>18235</v>
      </c>
      <c r="B153" s="22" t="s">
        <v>18236</v>
      </c>
      <c r="D153" s="22" t="str">
        <f t="shared" si="1"/>
        <v>Architecture / Bridge</v>
      </c>
    </row>
    <row r="154" spans="1:4" x14ac:dyDescent="0.25">
      <c r="A154" s="22" t="s">
        <v>18235</v>
      </c>
      <c r="B154" s="22" t="s">
        <v>18368</v>
      </c>
      <c r="D154" s="22" t="str">
        <f t="shared" si="1"/>
        <v>Architecture / Monuments</v>
      </c>
    </row>
    <row r="155" spans="1:4" x14ac:dyDescent="0.25">
      <c r="A155" s="22" t="s">
        <v>18235</v>
      </c>
      <c r="B155" s="22" t="s">
        <v>18237</v>
      </c>
      <c r="D155" s="22" t="str">
        <f t="shared" si="1"/>
        <v>Architecture / Lighthouse</v>
      </c>
    </row>
    <row r="156" spans="1:4" x14ac:dyDescent="0.25">
      <c r="A156" s="22" t="s">
        <v>18228</v>
      </c>
      <c r="B156" s="22" t="s">
        <v>18314</v>
      </c>
      <c r="D156" s="22" t="str">
        <f t="shared" si="1"/>
        <v>Atmosphere / Climate change</v>
      </c>
    </row>
    <row r="157" spans="1:4" x14ac:dyDescent="0.25">
      <c r="A157" s="22" t="s">
        <v>18228</v>
      </c>
      <c r="B157" s="22" t="s">
        <v>18312</v>
      </c>
      <c r="D157" s="22" t="str">
        <f t="shared" si="1"/>
        <v>Atmosphere / Atmospheric impact</v>
      </c>
    </row>
    <row r="158" spans="1:4" x14ac:dyDescent="0.25">
      <c r="A158" s="22" t="s">
        <v>18318</v>
      </c>
      <c r="B158" s="22" t="s">
        <v>18315</v>
      </c>
      <c r="D158" s="22" t="str">
        <f t="shared" ref="D158:D197" si="2">A158&amp;" / "&amp;B158</f>
        <v>Solar System / Space and satelittes</v>
      </c>
    </row>
    <row r="159" spans="1:4" x14ac:dyDescent="0.25">
      <c r="A159" s="22" t="s">
        <v>18318</v>
      </c>
      <c r="B159" s="22" t="s">
        <v>18316</v>
      </c>
      <c r="D159" s="22" t="str">
        <f t="shared" si="2"/>
        <v>Solar System / Other planets</v>
      </c>
    </row>
    <row r="160" spans="1:4" x14ac:dyDescent="0.25">
      <c r="A160" s="22" t="s">
        <v>18188</v>
      </c>
      <c r="B160" s="22" t="s">
        <v>15207</v>
      </c>
      <c r="D160" s="22" t="str">
        <f t="shared" si="2"/>
        <v>Famous people / Explorers</v>
      </c>
    </row>
    <row r="161" spans="1:4" x14ac:dyDescent="0.25">
      <c r="A161" s="22" t="s">
        <v>18188</v>
      </c>
      <c r="B161" s="22" t="s">
        <v>18367</v>
      </c>
      <c r="C161" s="22" t="s">
        <v>13066</v>
      </c>
      <c r="D161" s="22" t="str">
        <f t="shared" si="2"/>
        <v>Famous people / Explorers / Captain Cook</v>
      </c>
    </row>
    <row r="162" spans="1:4" x14ac:dyDescent="0.25">
      <c r="A162" s="22" t="s">
        <v>18188</v>
      </c>
      <c r="B162" s="22" t="s">
        <v>18306</v>
      </c>
      <c r="D162" s="22" t="str">
        <f t="shared" si="2"/>
        <v>Famous people / Religious leaders</v>
      </c>
    </row>
    <row r="163" spans="1:4" x14ac:dyDescent="0.25">
      <c r="A163" s="22" t="s">
        <v>18188</v>
      </c>
      <c r="B163" s="22" t="s">
        <v>18347</v>
      </c>
      <c r="C163" s="22" t="s">
        <v>18274</v>
      </c>
      <c r="D163" s="22" t="str">
        <f t="shared" si="2"/>
        <v>Famous people / Religious leaders / Pope</v>
      </c>
    </row>
    <row r="164" spans="1:4" x14ac:dyDescent="0.25">
      <c r="A164" s="22" t="s">
        <v>18188</v>
      </c>
      <c r="B164" s="22" t="s">
        <v>18201</v>
      </c>
      <c r="D164" s="22" t="str">
        <f t="shared" si="2"/>
        <v>Famous people / Royals</v>
      </c>
    </row>
    <row r="165" spans="1:4" x14ac:dyDescent="0.25">
      <c r="A165" s="22" t="s">
        <v>18188</v>
      </c>
      <c r="B165" s="22" t="s">
        <v>18349</v>
      </c>
      <c r="C165" s="22" t="s">
        <v>18244</v>
      </c>
      <c r="D165" s="22" t="str">
        <f t="shared" si="2"/>
        <v>Famous people / Royals / Elizabeth II</v>
      </c>
    </row>
    <row r="166" spans="1:4" x14ac:dyDescent="0.25">
      <c r="A166" s="22" t="s">
        <v>18188</v>
      </c>
      <c r="B166" s="22" t="s">
        <v>18348</v>
      </c>
      <c r="C166" s="22" t="s">
        <v>18245</v>
      </c>
      <c r="D166" s="22" t="str">
        <f t="shared" si="2"/>
        <v>Famous people / Royals / George V</v>
      </c>
    </row>
    <row r="167" spans="1:4" x14ac:dyDescent="0.25">
      <c r="A167" s="22" t="s">
        <v>18188</v>
      </c>
      <c r="B167" s="22" t="s">
        <v>18202</v>
      </c>
      <c r="D167" s="22" t="str">
        <f t="shared" si="2"/>
        <v>Famous people / Politicians</v>
      </c>
    </row>
    <row r="168" spans="1:4" x14ac:dyDescent="0.25">
      <c r="A168" s="22" t="s">
        <v>18188</v>
      </c>
      <c r="B168" s="22" t="s">
        <v>18200</v>
      </c>
      <c r="D168" s="22" t="str">
        <f t="shared" si="2"/>
        <v>Famous people / Actors</v>
      </c>
    </row>
    <row r="169" spans="1:4" x14ac:dyDescent="0.25">
      <c r="A169" s="22" t="s">
        <v>18188</v>
      </c>
      <c r="B169" s="22" t="s">
        <v>18243</v>
      </c>
      <c r="D169" s="22" t="str">
        <f t="shared" si="2"/>
        <v>Famous people / Authors</v>
      </c>
    </row>
    <row r="170" spans="1:4" x14ac:dyDescent="0.25">
      <c r="A170" s="22" t="s">
        <v>18188</v>
      </c>
      <c r="B170" s="22" t="s">
        <v>18350</v>
      </c>
      <c r="C170" s="22" t="s">
        <v>9230</v>
      </c>
      <c r="D170" s="22" t="str">
        <f t="shared" si="2"/>
        <v>Famous people / Authors / Jules Verne</v>
      </c>
    </row>
    <row r="171" spans="1:4" x14ac:dyDescent="0.25">
      <c r="A171" s="22" t="s">
        <v>18188</v>
      </c>
      <c r="B171" s="22" t="s">
        <v>17475</v>
      </c>
      <c r="D171" s="22" t="str">
        <f t="shared" si="2"/>
        <v>Famous people / Pirates</v>
      </c>
    </row>
    <row r="172" spans="1:4" x14ac:dyDescent="0.25">
      <c r="A172" s="22" t="s">
        <v>18189</v>
      </c>
      <c r="B172" s="22" t="s">
        <v>18197</v>
      </c>
      <c r="D172" s="22" t="str">
        <f t="shared" si="2"/>
        <v>Organisations / Rotary</v>
      </c>
    </row>
    <row r="173" spans="1:4" x14ac:dyDescent="0.25">
      <c r="A173" s="22" t="s">
        <v>18189</v>
      </c>
      <c r="B173" s="22" t="s">
        <v>9244</v>
      </c>
      <c r="D173" s="22" t="str">
        <f t="shared" si="2"/>
        <v>Organisations / Red Cross</v>
      </c>
    </row>
    <row r="174" spans="1:4" x14ac:dyDescent="0.25">
      <c r="A174" s="22" t="s">
        <v>18189</v>
      </c>
      <c r="B174" s="22" t="s">
        <v>12893</v>
      </c>
      <c r="D174" s="22" t="str">
        <f t="shared" si="2"/>
        <v>Organisations / UNESCO</v>
      </c>
    </row>
    <row r="175" spans="1:4" x14ac:dyDescent="0.25">
      <c r="A175" s="22" t="s">
        <v>18189</v>
      </c>
      <c r="B175" s="22" t="s">
        <v>16739</v>
      </c>
      <c r="D175" s="22" t="str">
        <f t="shared" si="2"/>
        <v>Organisations / United Nations</v>
      </c>
    </row>
    <row r="176" spans="1:4" x14ac:dyDescent="0.25">
      <c r="A176" s="22" t="s">
        <v>18189</v>
      </c>
      <c r="B176" s="22" t="s">
        <v>18198</v>
      </c>
      <c r="D176" s="22" t="str">
        <f t="shared" si="2"/>
        <v>Organisations / World Health Organisation</v>
      </c>
    </row>
    <row r="177" spans="1:4" x14ac:dyDescent="0.25">
      <c r="A177" s="22" t="s">
        <v>18189</v>
      </c>
      <c r="B177" s="22" t="s">
        <v>18205</v>
      </c>
      <c r="D177" s="22" t="str">
        <f t="shared" si="2"/>
        <v>Organisations / Universal Postal Union</v>
      </c>
    </row>
    <row r="178" spans="1:4" x14ac:dyDescent="0.25">
      <c r="A178" s="22" t="s">
        <v>18189</v>
      </c>
      <c r="B178" s="22" t="s">
        <v>20253</v>
      </c>
      <c r="D178" s="22" t="str">
        <f t="shared" si="2"/>
        <v>Organisations / Expo 70</v>
      </c>
    </row>
    <row r="179" spans="1:4" x14ac:dyDescent="0.25">
      <c r="A179" s="22" t="s">
        <v>17951</v>
      </c>
      <c r="B179" s="22" t="s">
        <v>14341</v>
      </c>
      <c r="D179" s="22" t="str">
        <f t="shared" si="2"/>
        <v>Animals and Plants / Dinosaurs</v>
      </c>
    </row>
    <row r="180" spans="1:4" x14ac:dyDescent="0.25">
      <c r="A180" s="22" t="s">
        <v>17951</v>
      </c>
      <c r="B180" s="22" t="s">
        <v>8490</v>
      </c>
      <c r="D180" s="22" t="str">
        <f t="shared" si="2"/>
        <v>Animals and Plants / Birds</v>
      </c>
    </row>
    <row r="181" spans="1:4" x14ac:dyDescent="0.25">
      <c r="A181" s="22" t="s">
        <v>17951</v>
      </c>
      <c r="B181" s="22" t="s">
        <v>18230</v>
      </c>
      <c r="D181" s="22" t="str">
        <f t="shared" si="2"/>
        <v>Animals and Plants / Pets</v>
      </c>
    </row>
    <row r="182" spans="1:4" x14ac:dyDescent="0.25">
      <c r="A182" s="22" t="s">
        <v>17951</v>
      </c>
      <c r="B182" s="22" t="s">
        <v>15848</v>
      </c>
      <c r="D182" s="22" t="str">
        <f t="shared" si="2"/>
        <v>Animals and Plants / Fish</v>
      </c>
    </row>
    <row r="183" spans="1:4" x14ac:dyDescent="0.25">
      <c r="A183" s="22" t="s">
        <v>17951</v>
      </c>
      <c r="B183" s="22" t="s">
        <v>18231</v>
      </c>
      <c r="D183" s="22" t="str">
        <f t="shared" si="2"/>
        <v>Animals and Plants / Insects</v>
      </c>
    </row>
    <row r="184" spans="1:4" x14ac:dyDescent="0.25">
      <c r="A184" s="22" t="s">
        <v>17951</v>
      </c>
      <c r="B184" s="22" t="s">
        <v>18319</v>
      </c>
      <c r="D184" s="22" t="str">
        <f t="shared" si="2"/>
        <v>Animals and Plants / Farm animals</v>
      </c>
    </row>
    <row r="185" spans="1:4" x14ac:dyDescent="0.25">
      <c r="A185" s="22" t="s">
        <v>17951</v>
      </c>
      <c r="B185" s="22" t="s">
        <v>18320</v>
      </c>
      <c r="D185" s="22" t="str">
        <f t="shared" si="2"/>
        <v>Animals and Plants / Wild animals</v>
      </c>
    </row>
    <row r="186" spans="1:4" x14ac:dyDescent="0.25">
      <c r="A186" s="22" t="s">
        <v>17951</v>
      </c>
      <c r="B186" s="22" t="s">
        <v>17542</v>
      </c>
      <c r="D186" s="22" t="str">
        <f t="shared" si="2"/>
        <v>Animals and Plants / Marine life</v>
      </c>
    </row>
    <row r="187" spans="1:4" x14ac:dyDescent="0.25">
      <c r="A187" s="22" t="s">
        <v>17951</v>
      </c>
      <c r="B187" s="22" t="s">
        <v>18232</v>
      </c>
      <c r="D187" s="22" t="str">
        <f t="shared" si="2"/>
        <v>Animals and Plants / Reptiles</v>
      </c>
    </row>
    <row r="188" spans="1:4" x14ac:dyDescent="0.25">
      <c r="A188" s="22" t="s">
        <v>17951</v>
      </c>
      <c r="B188" s="22" t="s">
        <v>12060</v>
      </c>
      <c r="D188" s="22" t="str">
        <f t="shared" si="2"/>
        <v>Animals and Plants / Flowers</v>
      </c>
    </row>
    <row r="189" spans="1:4" x14ac:dyDescent="0.25">
      <c r="A189" s="22" t="s">
        <v>17951</v>
      </c>
      <c r="B189" s="22" t="s">
        <v>18233</v>
      </c>
      <c r="D189" s="22" t="str">
        <f t="shared" si="2"/>
        <v>Animals and Plants / Fruit</v>
      </c>
    </row>
    <row r="190" spans="1:4" x14ac:dyDescent="0.25">
      <c r="A190" s="22" t="s">
        <v>17951</v>
      </c>
      <c r="B190" s="22" t="s">
        <v>9283</v>
      </c>
      <c r="D190" s="22" t="str">
        <f t="shared" si="2"/>
        <v>Animals and Plants / Trees</v>
      </c>
    </row>
    <row r="191" spans="1:4" x14ac:dyDescent="0.25">
      <c r="A191" s="22" t="s">
        <v>17951</v>
      </c>
      <c r="B191" s="22" t="s">
        <v>11510</v>
      </c>
      <c r="D191" s="22" t="str">
        <f t="shared" si="2"/>
        <v>Animals and Plants / Fungi</v>
      </c>
    </row>
    <row r="192" spans="1:4" x14ac:dyDescent="0.25">
      <c r="A192" s="22" t="s">
        <v>7554</v>
      </c>
      <c r="B192" s="22" t="s">
        <v>20280</v>
      </c>
      <c r="D192" s="22" t="str">
        <f t="shared" si="2"/>
        <v>Minerals / Thin section</v>
      </c>
    </row>
    <row r="193" spans="1:4" x14ac:dyDescent="0.25">
      <c r="A193" s="22" t="s">
        <v>7554</v>
      </c>
      <c r="B193" s="22" t="s">
        <v>18264</v>
      </c>
      <c r="D193" s="22" t="str">
        <f t="shared" si="2"/>
        <v>Minerals / Crystal</v>
      </c>
    </row>
    <row r="194" spans="1:4" x14ac:dyDescent="0.25">
      <c r="A194" s="22" t="s">
        <v>7554</v>
      </c>
      <c r="B194" s="22" t="s">
        <v>18324</v>
      </c>
      <c r="D194" s="22" t="str">
        <f t="shared" si="2"/>
        <v>Minerals / Gemstone and jewellery</v>
      </c>
    </row>
    <row r="195" spans="1:4" x14ac:dyDescent="0.25">
      <c r="A195" s="22" t="s">
        <v>7554</v>
      </c>
      <c r="B195" s="22" t="s">
        <v>18265</v>
      </c>
      <c r="D195" s="22" t="str">
        <f t="shared" si="2"/>
        <v>Minerals / Ore</v>
      </c>
    </row>
    <row r="196" spans="1:4" x14ac:dyDescent="0.25">
      <c r="A196" s="22" t="s">
        <v>7554</v>
      </c>
      <c r="B196" s="22" t="s">
        <v>15189</v>
      </c>
      <c r="D196" s="22" t="str">
        <f t="shared" si="2"/>
        <v>Minerals / Olivine</v>
      </c>
    </row>
    <row r="197" spans="1:4" x14ac:dyDescent="0.25">
      <c r="A197" s="22" t="s">
        <v>7554</v>
      </c>
      <c r="B197" s="22" t="s">
        <v>9607</v>
      </c>
      <c r="D197" s="22" t="str">
        <f t="shared" si="2"/>
        <v>Minerals / Diamond</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537D8-B8B1-4338-AB40-267119FE7BA9}">
  <dimension ref="A1:G17"/>
  <sheetViews>
    <sheetView zoomScale="90" zoomScaleNormal="90" workbookViewId="0">
      <selection activeCell="H14" sqref="H14"/>
    </sheetView>
  </sheetViews>
  <sheetFormatPr defaultRowHeight="12.5" x14ac:dyDescent="0.25"/>
  <cols>
    <col min="1" max="1" width="13.1796875" customWidth="1"/>
    <col min="2" max="2" width="20.453125" customWidth="1"/>
    <col min="3" max="3" width="12.36328125" customWidth="1"/>
    <col min="4" max="4" width="12.6328125" customWidth="1"/>
  </cols>
  <sheetData>
    <row r="1" spans="1:7" ht="20" x14ac:dyDescent="0.4">
      <c r="A1" s="16" t="s">
        <v>22448</v>
      </c>
    </row>
    <row r="2" spans="1:7" ht="13" x14ac:dyDescent="0.3">
      <c r="A2" s="10" t="s">
        <v>22443</v>
      </c>
      <c r="B2" s="10" t="s">
        <v>22436</v>
      </c>
      <c r="C2" s="10" t="s">
        <v>22437</v>
      </c>
      <c r="D2" s="10" t="s">
        <v>22438</v>
      </c>
      <c r="E2" s="10" t="s">
        <v>22439</v>
      </c>
      <c r="F2" s="10" t="s">
        <v>22440</v>
      </c>
      <c r="G2" s="10" t="s">
        <v>22441</v>
      </c>
    </row>
    <row r="3" spans="1:7" x14ac:dyDescent="0.25">
      <c r="A3" s="1" t="s">
        <v>22444</v>
      </c>
      <c r="B3" s="126" t="s">
        <v>22418</v>
      </c>
      <c r="C3" t="s">
        <v>13150</v>
      </c>
      <c r="D3" s="129">
        <v>45677</v>
      </c>
      <c r="E3" s="9">
        <v>9.5</v>
      </c>
      <c r="F3" t="s">
        <v>22419</v>
      </c>
      <c r="G3" s="1" t="s">
        <v>22446</v>
      </c>
    </row>
    <row r="4" spans="1:7" x14ac:dyDescent="0.25">
      <c r="A4" s="1" t="s">
        <v>22444</v>
      </c>
      <c r="B4" s="4" t="s">
        <v>22420</v>
      </c>
      <c r="C4" t="s">
        <v>12041</v>
      </c>
      <c r="D4" s="129">
        <v>45193</v>
      </c>
      <c r="E4" s="9">
        <v>19.27</v>
      </c>
      <c r="F4" t="s">
        <v>22421</v>
      </c>
    </row>
    <row r="5" spans="1:7" x14ac:dyDescent="0.25">
      <c r="A5" s="1" t="s">
        <v>22444</v>
      </c>
      <c r="B5" s="4" t="s">
        <v>22422</v>
      </c>
      <c r="C5" t="s">
        <v>13265</v>
      </c>
      <c r="D5" s="129">
        <v>45106</v>
      </c>
      <c r="E5" s="9">
        <v>7.5</v>
      </c>
      <c r="F5" t="s">
        <v>22426</v>
      </c>
      <c r="G5" s="1" t="s">
        <v>22446</v>
      </c>
    </row>
    <row r="6" spans="1:7" x14ac:dyDescent="0.25">
      <c r="A6" s="1" t="s">
        <v>22444</v>
      </c>
      <c r="B6" s="130" t="s">
        <v>22423</v>
      </c>
      <c r="C6" t="s">
        <v>22424</v>
      </c>
      <c r="D6" s="129">
        <v>44829</v>
      </c>
      <c r="E6" s="9">
        <v>4.5</v>
      </c>
      <c r="F6" t="s">
        <v>22425</v>
      </c>
    </row>
    <row r="7" spans="1:7" x14ac:dyDescent="0.25">
      <c r="A7" s="1" t="s">
        <v>22444</v>
      </c>
      <c r="B7" s="130" t="s">
        <v>22427</v>
      </c>
      <c r="C7" t="s">
        <v>4020</v>
      </c>
      <c r="D7" s="129">
        <v>44789</v>
      </c>
      <c r="E7" s="9">
        <v>2.85</v>
      </c>
      <c r="F7" t="s">
        <v>22419</v>
      </c>
      <c r="G7" s="1" t="s">
        <v>22442</v>
      </c>
    </row>
    <row r="8" spans="1:7" x14ac:dyDescent="0.25">
      <c r="A8" s="1" t="s">
        <v>22444</v>
      </c>
      <c r="B8" s="130" t="s">
        <v>22428</v>
      </c>
      <c r="C8" t="s">
        <v>4020</v>
      </c>
      <c r="D8" s="129">
        <v>44787</v>
      </c>
      <c r="E8" s="9">
        <v>52.75</v>
      </c>
      <c r="F8" t="s">
        <v>22419</v>
      </c>
      <c r="G8" s="1" t="s">
        <v>22447</v>
      </c>
    </row>
    <row r="9" spans="1:7" x14ac:dyDescent="0.25">
      <c r="A9" s="1" t="s">
        <v>22444</v>
      </c>
      <c r="B9" s="130" t="s">
        <v>22429</v>
      </c>
      <c r="C9" t="s">
        <v>4020</v>
      </c>
      <c r="D9" s="129">
        <v>44623</v>
      </c>
      <c r="E9" s="9">
        <v>4.75</v>
      </c>
      <c r="F9" t="s">
        <v>22419</v>
      </c>
    </row>
    <row r="10" spans="1:7" x14ac:dyDescent="0.25">
      <c r="A10" s="1" t="s">
        <v>22444</v>
      </c>
      <c r="B10" t="s">
        <v>22430</v>
      </c>
      <c r="C10" t="s">
        <v>13018</v>
      </c>
      <c r="D10" s="129">
        <v>44159</v>
      </c>
      <c r="E10" s="9">
        <v>11.25</v>
      </c>
      <c r="F10" t="s">
        <v>22421</v>
      </c>
      <c r="G10" s="1" t="s">
        <v>22442</v>
      </c>
    </row>
    <row r="11" spans="1:7" x14ac:dyDescent="0.25">
      <c r="A11" s="1" t="s">
        <v>22444</v>
      </c>
      <c r="B11" t="s">
        <v>22431</v>
      </c>
      <c r="C11" t="s">
        <v>2301</v>
      </c>
      <c r="D11" s="129">
        <v>44156</v>
      </c>
      <c r="E11" s="9">
        <v>10.6</v>
      </c>
      <c r="F11" t="s">
        <v>22419</v>
      </c>
      <c r="G11" s="1" t="s">
        <v>22442</v>
      </c>
    </row>
    <row r="12" spans="1:7" x14ac:dyDescent="0.25">
      <c r="A12" s="1" t="s">
        <v>22444</v>
      </c>
      <c r="B12" s="4" t="s">
        <v>22432</v>
      </c>
      <c r="C12" s="1" t="s">
        <v>22424</v>
      </c>
      <c r="D12" s="129">
        <v>43961</v>
      </c>
      <c r="E12" s="9">
        <v>9.25</v>
      </c>
      <c r="F12" s="1" t="s">
        <v>22419</v>
      </c>
      <c r="G12" s="1" t="s">
        <v>22442</v>
      </c>
    </row>
    <row r="13" spans="1:7" x14ac:dyDescent="0.25">
      <c r="A13" s="1" t="s">
        <v>22444</v>
      </c>
      <c r="B13" t="s">
        <v>22433</v>
      </c>
      <c r="C13" s="1" t="s">
        <v>22424</v>
      </c>
      <c r="D13" s="129">
        <v>44109</v>
      </c>
      <c r="E13" s="9">
        <v>2.1</v>
      </c>
      <c r="F13" s="1" t="s">
        <v>22419</v>
      </c>
      <c r="G13" s="1" t="s">
        <v>22442</v>
      </c>
    </row>
    <row r="14" spans="1:7" x14ac:dyDescent="0.25">
      <c r="A14" s="1" t="s">
        <v>22444</v>
      </c>
      <c r="B14" s="32" t="s">
        <v>22434</v>
      </c>
      <c r="C14" s="1" t="s">
        <v>22424</v>
      </c>
      <c r="D14" s="129">
        <v>44109</v>
      </c>
      <c r="E14" s="9">
        <v>3.3</v>
      </c>
      <c r="F14" s="1" t="s">
        <v>22419</v>
      </c>
      <c r="G14" s="1" t="s">
        <v>22442</v>
      </c>
    </row>
    <row r="15" spans="1:7" x14ac:dyDescent="0.25">
      <c r="A15" s="1" t="s">
        <v>22444</v>
      </c>
      <c r="B15" s="4" t="s">
        <v>22435</v>
      </c>
      <c r="C15" s="1" t="s">
        <v>22424</v>
      </c>
      <c r="D15" s="129">
        <v>44101</v>
      </c>
      <c r="E15" s="9">
        <v>3.25</v>
      </c>
      <c r="F15" s="1" t="s">
        <v>22419</v>
      </c>
      <c r="G15" s="1" t="s">
        <v>22442</v>
      </c>
    </row>
    <row r="16" spans="1:7" x14ac:dyDescent="0.25">
      <c r="A16" s="1" t="s">
        <v>22445</v>
      </c>
      <c r="B16" s="130" t="s">
        <v>22449</v>
      </c>
      <c r="C16" s="1" t="s">
        <v>2301</v>
      </c>
      <c r="D16" s="129">
        <v>45643</v>
      </c>
      <c r="E16" s="9">
        <v>13.3</v>
      </c>
      <c r="F16" s="1" t="s">
        <v>22419</v>
      </c>
      <c r="G16" s="1" t="s">
        <v>22447</v>
      </c>
    </row>
    <row r="17" spans="1:5" x14ac:dyDescent="0.25">
      <c r="A17" s="1" t="s">
        <v>22450</v>
      </c>
      <c r="B17" s="4" t="s">
        <v>22451</v>
      </c>
      <c r="E17" s="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604AC-4DBF-4803-A151-5D83C45A1B6B}">
  <dimension ref="A1:A71"/>
  <sheetViews>
    <sheetView workbookViewId="0">
      <selection activeCell="F9" sqref="F9"/>
    </sheetView>
  </sheetViews>
  <sheetFormatPr defaultRowHeight="12.5" x14ac:dyDescent="0.25"/>
  <sheetData>
    <row r="1" spans="1:1" ht="20" x14ac:dyDescent="0.4">
      <c r="A1" s="16" t="s">
        <v>22366</v>
      </c>
    </row>
    <row r="2" spans="1:1" x14ac:dyDescent="0.25">
      <c r="A2" s="1" t="s">
        <v>22358</v>
      </c>
    </row>
    <row r="3" spans="1:1" x14ac:dyDescent="0.25">
      <c r="A3" s="1"/>
    </row>
    <row r="4" spans="1:1" ht="13" x14ac:dyDescent="0.3">
      <c r="A4" s="10" t="s">
        <v>22302</v>
      </c>
    </row>
    <row r="5" spans="1:1" x14ac:dyDescent="0.25">
      <c r="A5" s="1" t="s">
        <v>22316</v>
      </c>
    </row>
    <row r="6" spans="1:1" x14ac:dyDescent="0.25">
      <c r="A6" s="1" t="s">
        <v>22337</v>
      </c>
    </row>
    <row r="7" spans="1:1" x14ac:dyDescent="0.25">
      <c r="A7" t="s">
        <v>22317</v>
      </c>
    </row>
    <row r="8" spans="1:1" x14ac:dyDescent="0.25">
      <c r="A8" t="s">
        <v>22303</v>
      </c>
    </row>
    <row r="9" spans="1:1" x14ac:dyDescent="0.25">
      <c r="A9" t="s">
        <v>22304</v>
      </c>
    </row>
    <row r="10" spans="1:1" x14ac:dyDescent="0.25">
      <c r="A10" t="s">
        <v>18182</v>
      </c>
    </row>
    <row r="11" spans="1:1" x14ac:dyDescent="0.25">
      <c r="A11" t="s">
        <v>22305</v>
      </c>
    </row>
    <row r="12" spans="1:1" x14ac:dyDescent="0.25">
      <c r="A12" t="s">
        <v>22306</v>
      </c>
    </row>
    <row r="13" spans="1:1" x14ac:dyDescent="0.25">
      <c r="A13" t="s">
        <v>22307</v>
      </c>
    </row>
    <row r="14" spans="1:1" x14ac:dyDescent="0.25">
      <c r="A14" t="s">
        <v>18181</v>
      </c>
    </row>
    <row r="15" spans="1:1" x14ac:dyDescent="0.25">
      <c r="A15" t="s">
        <v>22308</v>
      </c>
    </row>
    <row r="16" spans="1:1" x14ac:dyDescent="0.25">
      <c r="A16" t="s">
        <v>18185</v>
      </c>
    </row>
    <row r="18" spans="1:1" x14ac:dyDescent="0.25">
      <c r="A18" t="s">
        <v>22309</v>
      </c>
    </row>
    <row r="19" spans="1:1" x14ac:dyDescent="0.25">
      <c r="A19" s="1" t="s">
        <v>22352</v>
      </c>
    </row>
    <row r="20" spans="1:1" x14ac:dyDescent="0.25">
      <c r="A20" s="1" t="s">
        <v>22353</v>
      </c>
    </row>
    <row r="21" spans="1:1" x14ac:dyDescent="0.25">
      <c r="A21" s="1" t="s">
        <v>22339</v>
      </c>
    </row>
    <row r="22" spans="1:1" x14ac:dyDescent="0.25">
      <c r="A22" s="1" t="s">
        <v>22340</v>
      </c>
    </row>
    <row r="23" spans="1:1" x14ac:dyDescent="0.25">
      <c r="A23" s="1" t="s">
        <v>22318</v>
      </c>
    </row>
    <row r="24" spans="1:1" x14ac:dyDescent="0.25">
      <c r="A24" s="1" t="s">
        <v>22359</v>
      </c>
    </row>
    <row r="25" spans="1:1" x14ac:dyDescent="0.25">
      <c r="A25" t="s">
        <v>22310</v>
      </c>
    </row>
    <row r="26" spans="1:1" x14ac:dyDescent="0.25">
      <c r="A26" s="1" t="s">
        <v>22319</v>
      </c>
    </row>
    <row r="27" spans="1:1" x14ac:dyDescent="0.25">
      <c r="A27" t="s">
        <v>22320</v>
      </c>
    </row>
    <row r="29" spans="1:1" ht="13" x14ac:dyDescent="0.3">
      <c r="A29" s="10" t="s">
        <v>22311</v>
      </c>
    </row>
    <row r="30" spans="1:1" x14ac:dyDescent="0.25">
      <c r="A30" t="s">
        <v>22312</v>
      </c>
    </row>
    <row r="31" spans="1:1" x14ac:dyDescent="0.25">
      <c r="A31" s="1" t="s">
        <v>22338</v>
      </c>
    </row>
    <row r="32" spans="1:1" x14ac:dyDescent="0.25">
      <c r="A32" s="1" t="s">
        <v>22360</v>
      </c>
    </row>
    <row r="33" spans="1:1" x14ac:dyDescent="0.25">
      <c r="A33" t="s">
        <v>22313</v>
      </c>
    </row>
    <row r="34" spans="1:1" x14ac:dyDescent="0.25">
      <c r="A34" s="1" t="s">
        <v>22321</v>
      </c>
    </row>
    <row r="35" spans="1:1" x14ac:dyDescent="0.25">
      <c r="A35" s="1" t="s">
        <v>22322</v>
      </c>
    </row>
    <row r="36" spans="1:1" x14ac:dyDescent="0.25">
      <c r="A36" s="1" t="s">
        <v>22323</v>
      </c>
    </row>
    <row r="37" spans="1:1" x14ac:dyDescent="0.25">
      <c r="A37" s="1" t="s">
        <v>22354</v>
      </c>
    </row>
    <row r="38" spans="1:1" x14ac:dyDescent="0.25">
      <c r="A38" s="1" t="s">
        <v>22355</v>
      </c>
    </row>
    <row r="39" spans="1:1" x14ac:dyDescent="0.25">
      <c r="A39" t="s">
        <v>22314</v>
      </c>
    </row>
    <row r="40" spans="1:1" x14ac:dyDescent="0.25">
      <c r="A40" s="1" t="s">
        <v>22324</v>
      </c>
    </row>
    <row r="41" spans="1:1" x14ac:dyDescent="0.25">
      <c r="A41" s="1" t="s">
        <v>22325</v>
      </c>
    </row>
    <row r="42" spans="1:1" x14ac:dyDescent="0.25">
      <c r="A42" t="s">
        <v>22326</v>
      </c>
    </row>
    <row r="44" spans="1:1" x14ac:dyDescent="0.25">
      <c r="A44" s="1" t="s">
        <v>22348</v>
      </c>
    </row>
    <row r="45" spans="1:1" x14ac:dyDescent="0.25">
      <c r="A45" s="1" t="s">
        <v>22349</v>
      </c>
    </row>
    <row r="46" spans="1:1" x14ac:dyDescent="0.25">
      <c r="A46" s="1" t="s">
        <v>22341</v>
      </c>
    </row>
    <row r="47" spans="1:1" x14ac:dyDescent="0.25">
      <c r="A47" s="1" t="s">
        <v>22342</v>
      </c>
    </row>
    <row r="48" spans="1:1" x14ac:dyDescent="0.25">
      <c r="A48" s="1" t="s">
        <v>22327</v>
      </c>
    </row>
    <row r="49" spans="1:1" x14ac:dyDescent="0.25">
      <c r="A49" s="1" t="s">
        <v>22328</v>
      </c>
    </row>
    <row r="50" spans="1:1" x14ac:dyDescent="0.25">
      <c r="A50" s="1" t="s">
        <v>22329</v>
      </c>
    </row>
    <row r="51" spans="1:1" x14ac:dyDescent="0.25">
      <c r="A51" t="s">
        <v>22315</v>
      </c>
    </row>
    <row r="52" spans="1:1" x14ac:dyDescent="0.25">
      <c r="A52" s="1" t="s">
        <v>22361</v>
      </c>
    </row>
    <row r="53" spans="1:1" x14ac:dyDescent="0.25">
      <c r="A53" s="1" t="s">
        <v>22330</v>
      </c>
    </row>
    <row r="54" spans="1:1" x14ac:dyDescent="0.25">
      <c r="A54" s="1" t="s">
        <v>22331</v>
      </c>
    </row>
    <row r="55" spans="1:1" x14ac:dyDescent="0.25">
      <c r="A55" t="s">
        <v>22332</v>
      </c>
    </row>
    <row r="56" spans="1:1" x14ac:dyDescent="0.25">
      <c r="A56" s="1" t="s">
        <v>22343</v>
      </c>
    </row>
    <row r="57" spans="1:1" x14ac:dyDescent="0.25">
      <c r="A57" s="1" t="s">
        <v>22344</v>
      </c>
    </row>
    <row r="58" spans="1:1" x14ac:dyDescent="0.25">
      <c r="A58" s="1" t="s">
        <v>22362</v>
      </c>
    </row>
    <row r="59" spans="1:1" x14ac:dyDescent="0.25">
      <c r="A59" s="1" t="s">
        <v>22347</v>
      </c>
    </row>
    <row r="60" spans="1:1" x14ac:dyDescent="0.25">
      <c r="A60" s="1" t="s">
        <v>22356</v>
      </c>
    </row>
    <row r="61" spans="1:1" x14ac:dyDescent="0.25">
      <c r="A61" s="1" t="s">
        <v>22357</v>
      </c>
    </row>
    <row r="62" spans="1:1" x14ac:dyDescent="0.25">
      <c r="A62" s="1" t="s">
        <v>22333</v>
      </c>
    </row>
    <row r="63" spans="1:1" x14ac:dyDescent="0.25">
      <c r="A63" s="1" t="s">
        <v>22345</v>
      </c>
    </row>
    <row r="64" spans="1:1" x14ac:dyDescent="0.25">
      <c r="A64" t="s">
        <v>22346</v>
      </c>
    </row>
    <row r="65" spans="1:1" x14ac:dyDescent="0.25">
      <c r="A65" s="1" t="s">
        <v>22334</v>
      </c>
    </row>
    <row r="66" spans="1:1" x14ac:dyDescent="0.25">
      <c r="A66" s="1" t="s">
        <v>22335</v>
      </c>
    </row>
    <row r="67" spans="1:1" x14ac:dyDescent="0.25">
      <c r="A67" s="1" t="s">
        <v>22363</v>
      </c>
    </row>
    <row r="68" spans="1:1" x14ac:dyDescent="0.25">
      <c r="A68" s="1" t="s">
        <v>22364</v>
      </c>
    </row>
    <row r="69" spans="1:1" x14ac:dyDescent="0.25">
      <c r="A69" s="1" t="s">
        <v>22350</v>
      </c>
    </row>
    <row r="70" spans="1:1" x14ac:dyDescent="0.25">
      <c r="A70" s="1" t="s">
        <v>22351</v>
      </c>
    </row>
    <row r="71" spans="1:1" x14ac:dyDescent="0.25">
      <c r="A71" t="s">
        <v>22336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13</vt:i4>
      </vt:variant>
      <vt:variant>
        <vt:lpstr>Charts</vt:lpstr>
      </vt:variant>
      <vt:variant>
        <vt:i4>1</vt:i4>
      </vt:variant>
      <vt:variant>
        <vt:lpstr>Named Ranges</vt:lpstr>
      </vt:variant>
      <vt:variant>
        <vt:i4>1</vt:i4>
      </vt:variant>
    </vt:vector>
  </HeadingPairs>
  <TitlesOfParts>
    <vt:vector size="15" baseType="lpstr">
      <vt:lpstr>DATABASE</vt:lpstr>
      <vt:lpstr>Summary</vt:lpstr>
      <vt:lpstr>Countries</vt:lpstr>
      <vt:lpstr>Themes</vt:lpstr>
      <vt:lpstr>No stamps</vt:lpstr>
      <vt:lpstr>Categories</vt:lpstr>
      <vt:lpstr>Tags</vt:lpstr>
      <vt:lpstr>Not arrived</vt:lpstr>
      <vt:lpstr>Origins</vt:lpstr>
      <vt:lpstr>Aust stamps</vt:lpstr>
      <vt:lpstr>Indo museum</vt:lpstr>
      <vt:lpstr>Indonesia Prisma</vt:lpstr>
      <vt:lpstr>Whitford-Stark</vt:lpstr>
      <vt:lpstr>Category chart</vt:lpstr>
      <vt:lpstr>DATABASE!Print_Titles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Glenn Marshall</dc:creator>
  <cp:lastModifiedBy>Glenn Marshall</cp:lastModifiedBy>
  <cp:lastPrinted>2007-08-26T01:51:49Z</cp:lastPrinted>
  <dcterms:created xsi:type="dcterms:W3CDTF">2005-12-02T03:59:14Z</dcterms:created>
  <dcterms:modified xsi:type="dcterms:W3CDTF">2026-04-12T03:52:36Z</dcterms:modified>
</cp:coreProperties>
</file>